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F:\ACS\Show Results\"/>
    </mc:Choice>
  </mc:AlternateContent>
  <xr:revisionPtr revIDLastSave="0" documentId="13_ncr:1_{B82095E8-A689-4CB9-9F10-9D2BD39221D0}" xr6:coauthVersionLast="47" xr6:coauthVersionMax="47" xr10:uidLastSave="{00000000-0000-0000-0000-000000000000}"/>
  <bookViews>
    <workbookView xWindow="-120" yWindow="-120" windowWidth="29040" windowHeight="15720" tabRatio="718" xr2:uid="{00000000-000D-0000-FFFF-FFFF00000000}"/>
  </bookViews>
  <sheets>
    <sheet name="Calc" sheetId="1" r:id="rId1"/>
    <sheet name="Data" sheetId="2" r:id="rId2"/>
    <sheet name="ACCS" sheetId="9" r:id="rId3"/>
    <sheet name="SCCS" sheetId="10" r:id="rId4"/>
  </sheets>
  <externalReferences>
    <externalReference r:id="rId5"/>
  </externalReferences>
  <definedNames>
    <definedName name="_xlnm.Print_Area" localSheetId="2">ACCS!$A$1:$E$3620</definedName>
    <definedName name="_xlnm.Print_Area" localSheetId="1">Data!$A$1:$E$3557</definedName>
    <definedName name="_xlnm.Print_Area" localSheetId="3">SCCS!$A$1:$E$3620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602" i="1" l="1"/>
  <c r="O3602" i="1"/>
  <c r="T3602" i="1"/>
  <c r="U3602" i="1"/>
  <c r="AD3602" i="1" s="1"/>
  <c r="V3602" i="1"/>
  <c r="Z3602" i="1"/>
  <c r="AC3602" i="1"/>
  <c r="AE3602" i="1"/>
  <c r="AF3602" i="1"/>
  <c r="AK3602" i="1"/>
  <c r="AL3602" i="1"/>
  <c r="AM3602" i="1"/>
  <c r="AN3602" i="1"/>
  <c r="AO3602" i="1"/>
  <c r="AP3602" i="1"/>
  <c r="AQ3602" i="1"/>
  <c r="AR3602" i="1"/>
  <c r="AS3602" i="1"/>
  <c r="N3603" i="1"/>
  <c r="O3603" i="1"/>
  <c r="T3603" i="1"/>
  <c r="AC3603" i="1" s="1"/>
  <c r="U3603" i="1"/>
  <c r="AD3603" i="1" s="1"/>
  <c r="V3603" i="1"/>
  <c r="Z3603" i="1"/>
  <c r="AE3603" i="1"/>
  <c r="AF3603" i="1"/>
  <c r="AK3603" i="1"/>
  <c r="AL3603" i="1"/>
  <c r="AM3603" i="1"/>
  <c r="AN3603" i="1"/>
  <c r="AO3603" i="1"/>
  <c r="AP3603" i="1"/>
  <c r="AQ3603" i="1"/>
  <c r="AR3603" i="1"/>
  <c r="AS3603" i="1"/>
  <c r="N3604" i="1"/>
  <c r="O3604" i="1"/>
  <c r="T3604" i="1"/>
  <c r="AC3604" i="1" s="1"/>
  <c r="U3604" i="1"/>
  <c r="V3604" i="1"/>
  <c r="Z3604" i="1"/>
  <c r="AD3604" i="1"/>
  <c r="AE3604" i="1"/>
  <c r="AF3604" i="1"/>
  <c r="AK3604" i="1"/>
  <c r="AL3604" i="1"/>
  <c r="AM3604" i="1"/>
  <c r="AN3604" i="1"/>
  <c r="AO3604" i="1"/>
  <c r="AP3604" i="1"/>
  <c r="AQ3604" i="1"/>
  <c r="AR3604" i="1"/>
  <c r="AS3604" i="1"/>
  <c r="N3605" i="1"/>
  <c r="O3605" i="1"/>
  <c r="T3605" i="1"/>
  <c r="AC3605" i="1" s="1"/>
  <c r="U3605" i="1"/>
  <c r="V3605" i="1"/>
  <c r="Z3605" i="1"/>
  <c r="AD3605" i="1"/>
  <c r="AE3605" i="1"/>
  <c r="AF3605" i="1"/>
  <c r="AK3605" i="1"/>
  <c r="AN3605" i="1" s="1"/>
  <c r="AL3605" i="1"/>
  <c r="AM3605" i="1"/>
  <c r="AO3605" i="1"/>
  <c r="AP3605" i="1"/>
  <c r="AQ3605" i="1"/>
  <c r="AR3605" i="1"/>
  <c r="AS3605" i="1"/>
  <c r="N3606" i="1"/>
  <c r="O3606" i="1"/>
  <c r="AF3606" i="1" s="1"/>
  <c r="T3606" i="1"/>
  <c r="U3606" i="1"/>
  <c r="AD3606" i="1" s="1"/>
  <c r="V3606" i="1"/>
  <c r="AC3606" i="1"/>
  <c r="AK3606" i="1"/>
  <c r="AL3606" i="1"/>
  <c r="AM3606" i="1"/>
  <c r="AN3606" i="1"/>
  <c r="AO3606" i="1"/>
  <c r="AP3606" i="1"/>
  <c r="AQ3606" i="1"/>
  <c r="AR3606" i="1"/>
  <c r="AS3606" i="1"/>
  <c r="N3607" i="1"/>
  <c r="O3607" i="1"/>
  <c r="AF3607" i="1" s="1"/>
  <c r="P3607" i="1"/>
  <c r="T3607" i="1"/>
  <c r="U3607" i="1"/>
  <c r="AD3607" i="1" s="1"/>
  <c r="V3607" i="1"/>
  <c r="Z3607" i="1" s="1"/>
  <c r="AC3607" i="1"/>
  <c r="AK3607" i="1"/>
  <c r="AL3607" i="1"/>
  <c r="AM3607" i="1"/>
  <c r="AP3607" i="1"/>
  <c r="AQ3607" i="1"/>
  <c r="AR3607" i="1"/>
  <c r="AS3607" i="1"/>
  <c r="N3608" i="1"/>
  <c r="O3608" i="1"/>
  <c r="AF3608" i="1" s="1"/>
  <c r="T3608" i="1"/>
  <c r="AC3608" i="1" s="1"/>
  <c r="U3608" i="1"/>
  <c r="V3608" i="1"/>
  <c r="AD3608" i="1"/>
  <c r="AK3608" i="1"/>
  <c r="AL3608" i="1"/>
  <c r="AM3608" i="1"/>
  <c r="AN3608" i="1"/>
  <c r="AO3608" i="1"/>
  <c r="AP3608" i="1"/>
  <c r="AQ3608" i="1"/>
  <c r="AR3608" i="1"/>
  <c r="AS3608" i="1"/>
  <c r="N3609" i="1"/>
  <c r="O3609" i="1"/>
  <c r="T3609" i="1"/>
  <c r="U3609" i="1"/>
  <c r="AD3609" i="1" s="1"/>
  <c r="V3609" i="1"/>
  <c r="AC3609" i="1"/>
  <c r="AF3609" i="1"/>
  <c r="AK3609" i="1"/>
  <c r="AL3609" i="1"/>
  <c r="AM3609" i="1"/>
  <c r="AN3609" i="1"/>
  <c r="AO3609" i="1"/>
  <c r="AP3609" i="1"/>
  <c r="AQ3609" i="1"/>
  <c r="AR3609" i="1"/>
  <c r="AS3609" i="1"/>
  <c r="N3610" i="1"/>
  <c r="O3610" i="1"/>
  <c r="AF3610" i="1" s="1"/>
  <c r="T3610" i="1"/>
  <c r="AC3610" i="1" s="1"/>
  <c r="U3610" i="1"/>
  <c r="AD3610" i="1" s="1"/>
  <c r="V3610" i="1"/>
  <c r="Z3610" i="1" s="1"/>
  <c r="AE3610" i="1"/>
  <c r="AK3610" i="1"/>
  <c r="AL3610" i="1"/>
  <c r="AM3610" i="1"/>
  <c r="AN3610" i="1"/>
  <c r="AO3610" i="1"/>
  <c r="AP3610" i="1"/>
  <c r="AQ3610" i="1"/>
  <c r="AR3610" i="1"/>
  <c r="AS3610" i="1"/>
  <c r="N3611" i="1"/>
  <c r="O3611" i="1"/>
  <c r="AF3611" i="1" s="1"/>
  <c r="T3611" i="1"/>
  <c r="AC3611" i="1" s="1"/>
  <c r="U3611" i="1"/>
  <c r="AD3611" i="1" s="1"/>
  <c r="V3611" i="1"/>
  <c r="Z3611" i="1"/>
  <c r="AE3611" i="1"/>
  <c r="AK3611" i="1"/>
  <c r="AN3611" i="1" s="1"/>
  <c r="AL3611" i="1"/>
  <c r="AM3611" i="1"/>
  <c r="AO3611" i="1"/>
  <c r="AP3611" i="1"/>
  <c r="AQ3611" i="1"/>
  <c r="AR3611" i="1"/>
  <c r="AS3611" i="1"/>
  <c r="N3612" i="1"/>
  <c r="O3612" i="1"/>
  <c r="AF3612" i="1" s="1"/>
  <c r="T3612" i="1"/>
  <c r="U3612" i="1"/>
  <c r="AD3612" i="1" s="1"/>
  <c r="V3612" i="1"/>
  <c r="Z3612" i="1" s="1"/>
  <c r="AC3612" i="1"/>
  <c r="AE3612" i="1"/>
  <c r="AK3612" i="1"/>
  <c r="AL3612" i="1"/>
  <c r="AM3612" i="1"/>
  <c r="AN3612" i="1"/>
  <c r="AO3612" i="1"/>
  <c r="AP3612" i="1"/>
  <c r="AQ3612" i="1"/>
  <c r="AR3612" i="1"/>
  <c r="AS3612" i="1"/>
  <c r="N3613" i="1"/>
  <c r="O3613" i="1"/>
  <c r="T3613" i="1"/>
  <c r="U3613" i="1"/>
  <c r="V3613" i="1"/>
  <c r="Z3613" i="1" s="1"/>
  <c r="AC3613" i="1"/>
  <c r="AD3613" i="1"/>
  <c r="AF3613" i="1"/>
  <c r="AK3613" i="1"/>
  <c r="AN3613" i="1" s="1"/>
  <c r="AL3613" i="1"/>
  <c r="AM3613" i="1"/>
  <c r="AP3613" i="1"/>
  <c r="AQ3613" i="1"/>
  <c r="AR3613" i="1"/>
  <c r="AS3613" i="1"/>
  <c r="N3614" i="1"/>
  <c r="O3614" i="1"/>
  <c r="AF3614" i="1" s="1"/>
  <c r="T3614" i="1"/>
  <c r="AC3614" i="1" s="1"/>
  <c r="U3614" i="1"/>
  <c r="V3614" i="1"/>
  <c r="AD3614" i="1"/>
  <c r="AK3614" i="1"/>
  <c r="AL3614" i="1"/>
  <c r="AM3614" i="1"/>
  <c r="AN3614" i="1"/>
  <c r="AO3614" i="1"/>
  <c r="AP3614" i="1"/>
  <c r="AQ3614" i="1"/>
  <c r="AR3614" i="1"/>
  <c r="AS3614" i="1"/>
  <c r="N3615" i="1"/>
  <c r="O3615" i="1"/>
  <c r="T3615" i="1"/>
  <c r="AC3615" i="1" s="1"/>
  <c r="U3615" i="1"/>
  <c r="AD3615" i="1" s="1"/>
  <c r="V3615" i="1"/>
  <c r="Z3615" i="1"/>
  <c r="AE3615" i="1"/>
  <c r="AF3615" i="1"/>
  <c r="AK3615" i="1"/>
  <c r="AL3615" i="1"/>
  <c r="AM3615" i="1"/>
  <c r="AN3615" i="1"/>
  <c r="AO3615" i="1"/>
  <c r="AP3615" i="1"/>
  <c r="AQ3615" i="1"/>
  <c r="AR3615" i="1"/>
  <c r="AS3615" i="1"/>
  <c r="N3616" i="1"/>
  <c r="O3616" i="1"/>
  <c r="T3616" i="1"/>
  <c r="AC3616" i="1" s="1"/>
  <c r="U3616" i="1"/>
  <c r="V3616" i="1"/>
  <c r="AD3616" i="1"/>
  <c r="AF3616" i="1"/>
  <c r="AK3616" i="1"/>
  <c r="AL3616" i="1"/>
  <c r="AM3616" i="1"/>
  <c r="AN3616" i="1"/>
  <c r="AO3616" i="1"/>
  <c r="AP3616" i="1"/>
  <c r="AQ3616" i="1"/>
  <c r="AR3616" i="1"/>
  <c r="AS3616" i="1"/>
  <c r="N3617" i="1"/>
  <c r="O3617" i="1"/>
  <c r="AF3617" i="1" s="1"/>
  <c r="T3617" i="1"/>
  <c r="U3617" i="1"/>
  <c r="AD3617" i="1" s="1"/>
  <c r="V3617" i="1"/>
  <c r="Z3617" i="1" s="1"/>
  <c r="AC3617" i="1"/>
  <c r="AK3617" i="1"/>
  <c r="AN3617" i="1" s="1"/>
  <c r="AL3617" i="1"/>
  <c r="AM3617" i="1"/>
  <c r="AO3617" i="1"/>
  <c r="AP3617" i="1"/>
  <c r="AQ3617" i="1"/>
  <c r="AR3617" i="1"/>
  <c r="AS3617" i="1"/>
  <c r="N3618" i="1"/>
  <c r="O3618" i="1"/>
  <c r="AF3618" i="1" s="1"/>
  <c r="T3618" i="1"/>
  <c r="U3618" i="1"/>
  <c r="AD3618" i="1" s="1"/>
  <c r="V3618" i="1"/>
  <c r="AC3618" i="1"/>
  <c r="AK3618" i="1"/>
  <c r="AL3618" i="1"/>
  <c r="AM3618" i="1"/>
  <c r="AN3618" i="1"/>
  <c r="AO3618" i="1"/>
  <c r="AP3618" i="1"/>
  <c r="AQ3618" i="1"/>
  <c r="AR3618" i="1"/>
  <c r="AS3618" i="1"/>
  <c r="N3619" i="1"/>
  <c r="O3619" i="1"/>
  <c r="T3619" i="1"/>
  <c r="AC3619" i="1" s="1"/>
  <c r="U3619" i="1"/>
  <c r="AD3619" i="1" s="1"/>
  <c r="V3619" i="1"/>
  <c r="AE3619" i="1" s="1"/>
  <c r="Z3619" i="1"/>
  <c r="AF3619" i="1"/>
  <c r="AK3619" i="1"/>
  <c r="AL3619" i="1"/>
  <c r="AM3619" i="1"/>
  <c r="AN3619" i="1"/>
  <c r="AO3619" i="1"/>
  <c r="AP3619" i="1"/>
  <c r="AQ3619" i="1"/>
  <c r="AR3619" i="1"/>
  <c r="AS3619" i="1"/>
  <c r="N3620" i="1"/>
  <c r="O3620" i="1"/>
  <c r="AF3620" i="1" s="1"/>
  <c r="T3620" i="1"/>
  <c r="U3620" i="1"/>
  <c r="AD3620" i="1" s="1"/>
  <c r="V3620" i="1"/>
  <c r="Z3620" i="1"/>
  <c r="AC3620" i="1"/>
  <c r="AE3620" i="1"/>
  <c r="AK3620" i="1"/>
  <c r="AL3620" i="1"/>
  <c r="AM3620" i="1"/>
  <c r="AN3620" i="1"/>
  <c r="AO3620" i="1"/>
  <c r="AP3620" i="1"/>
  <c r="AQ3620" i="1"/>
  <c r="AR3620" i="1"/>
  <c r="AS3620" i="1"/>
  <c r="N3621" i="1"/>
  <c r="O3621" i="1"/>
  <c r="T3621" i="1"/>
  <c r="AC3621" i="1" s="1"/>
  <c r="U3621" i="1"/>
  <c r="V3621" i="1"/>
  <c r="Z3621" i="1" s="1"/>
  <c r="AD3621" i="1"/>
  <c r="AF3621" i="1"/>
  <c r="AK3621" i="1"/>
  <c r="AN3621" i="1" s="1"/>
  <c r="AL3621" i="1"/>
  <c r="AM3621" i="1"/>
  <c r="AO3621" i="1"/>
  <c r="AP3621" i="1"/>
  <c r="AQ3621" i="1"/>
  <c r="AR3621" i="1"/>
  <c r="AS3621" i="1"/>
  <c r="N3622" i="1"/>
  <c r="O3622" i="1"/>
  <c r="AF3622" i="1" s="1"/>
  <c r="T3622" i="1"/>
  <c r="AC3622" i="1" s="1"/>
  <c r="U3622" i="1"/>
  <c r="AD3622" i="1" s="1"/>
  <c r="V3622" i="1"/>
  <c r="Z3622" i="1" s="1"/>
  <c r="AE3622" i="1"/>
  <c r="AK3622" i="1"/>
  <c r="AN3622" i="1" s="1"/>
  <c r="AL3622" i="1"/>
  <c r="AM3622" i="1"/>
  <c r="AO3622" i="1"/>
  <c r="AP3622" i="1"/>
  <c r="AQ3622" i="1"/>
  <c r="AR3622" i="1"/>
  <c r="AS3622" i="1"/>
  <c r="N3623" i="1"/>
  <c r="O3623" i="1"/>
  <c r="T3623" i="1"/>
  <c r="U3623" i="1"/>
  <c r="AD3623" i="1" s="1"/>
  <c r="V3623" i="1"/>
  <c r="AC3623" i="1"/>
  <c r="AF3623" i="1"/>
  <c r="AK3623" i="1"/>
  <c r="AL3623" i="1"/>
  <c r="AM3623" i="1"/>
  <c r="AN3623" i="1"/>
  <c r="AO3623" i="1"/>
  <c r="AP3623" i="1"/>
  <c r="AQ3623" i="1"/>
  <c r="AR3623" i="1"/>
  <c r="AS3623" i="1"/>
  <c r="N3624" i="1"/>
  <c r="O3624" i="1"/>
  <c r="AF3624" i="1" s="1"/>
  <c r="T3624" i="1"/>
  <c r="U3624" i="1"/>
  <c r="V3624" i="1"/>
  <c r="AC3624" i="1"/>
  <c r="AD3624" i="1"/>
  <c r="AK3624" i="1"/>
  <c r="AN3624" i="1" s="1"/>
  <c r="AL3624" i="1"/>
  <c r="AM3624" i="1"/>
  <c r="AO3624" i="1"/>
  <c r="AP3624" i="1"/>
  <c r="AQ3624" i="1"/>
  <c r="AR3624" i="1"/>
  <c r="AS3624" i="1"/>
  <c r="N3625" i="1"/>
  <c r="O3625" i="1"/>
  <c r="AF3625" i="1" s="1"/>
  <c r="T3625" i="1"/>
  <c r="U3625" i="1"/>
  <c r="AD3625" i="1" s="1"/>
  <c r="V3625" i="1"/>
  <c r="Z3625" i="1" s="1"/>
  <c r="AC3625" i="1"/>
  <c r="AE3625" i="1"/>
  <c r="AK3625" i="1"/>
  <c r="AL3625" i="1"/>
  <c r="AM3625" i="1"/>
  <c r="AN3625" i="1"/>
  <c r="AO3625" i="1"/>
  <c r="AP3625" i="1"/>
  <c r="AQ3625" i="1"/>
  <c r="AR3625" i="1"/>
  <c r="AS3625" i="1"/>
  <c r="N3626" i="1"/>
  <c r="O3626" i="1"/>
  <c r="T3626" i="1"/>
  <c r="U3626" i="1"/>
  <c r="AD3626" i="1" s="1"/>
  <c r="V3626" i="1"/>
  <c r="Z3626" i="1" s="1"/>
  <c r="AC3626" i="1"/>
  <c r="AF3626" i="1"/>
  <c r="AK3626" i="1"/>
  <c r="AN3626" i="1" s="1"/>
  <c r="AL3626" i="1"/>
  <c r="AM3626" i="1"/>
  <c r="AO3626" i="1"/>
  <c r="AP3626" i="1"/>
  <c r="AQ3626" i="1"/>
  <c r="AR3626" i="1"/>
  <c r="AS3626" i="1"/>
  <c r="N3627" i="1"/>
  <c r="O3627" i="1"/>
  <c r="T3627" i="1"/>
  <c r="U3627" i="1"/>
  <c r="V3627" i="1"/>
  <c r="AC3627" i="1"/>
  <c r="AD3627" i="1"/>
  <c r="AF3627" i="1"/>
  <c r="AK3627" i="1"/>
  <c r="AN3627" i="1" s="1"/>
  <c r="AL3627" i="1"/>
  <c r="AM3627" i="1"/>
  <c r="AO3627" i="1"/>
  <c r="AP3627" i="1"/>
  <c r="AQ3627" i="1"/>
  <c r="AR3627" i="1"/>
  <c r="AS3627" i="1"/>
  <c r="N3628" i="1"/>
  <c r="O3628" i="1"/>
  <c r="T3628" i="1"/>
  <c r="AC3628" i="1" s="1"/>
  <c r="U3628" i="1"/>
  <c r="V3628" i="1"/>
  <c r="AD3628" i="1"/>
  <c r="AF3628" i="1"/>
  <c r="AK3628" i="1"/>
  <c r="AN3628" i="1" s="1"/>
  <c r="AL3628" i="1"/>
  <c r="AM3628" i="1"/>
  <c r="AO3628" i="1"/>
  <c r="AP3628" i="1"/>
  <c r="AQ3628" i="1"/>
  <c r="AR3628" i="1"/>
  <c r="AS3628" i="1"/>
  <c r="N3629" i="1"/>
  <c r="O3629" i="1"/>
  <c r="T3629" i="1"/>
  <c r="U3629" i="1"/>
  <c r="V3629" i="1"/>
  <c r="Z3629" i="1" s="1"/>
  <c r="AC3629" i="1"/>
  <c r="AD3629" i="1"/>
  <c r="AF3629" i="1"/>
  <c r="AK3629" i="1"/>
  <c r="AN3629" i="1" s="1"/>
  <c r="AL3629" i="1"/>
  <c r="AM3629" i="1"/>
  <c r="AO3629" i="1"/>
  <c r="AP3629" i="1"/>
  <c r="AQ3629" i="1"/>
  <c r="AR3629" i="1"/>
  <c r="AS3629" i="1"/>
  <c r="N3630" i="1"/>
  <c r="O3630" i="1"/>
  <c r="AF3630" i="1" s="1"/>
  <c r="T3630" i="1"/>
  <c r="AC3630" i="1" s="1"/>
  <c r="U3630" i="1"/>
  <c r="AD3630" i="1" s="1"/>
  <c r="V3630" i="1"/>
  <c r="Z3630" i="1" s="1"/>
  <c r="AE3630" i="1"/>
  <c r="AK3630" i="1"/>
  <c r="AN3630" i="1" s="1"/>
  <c r="AL3630" i="1"/>
  <c r="AM3630" i="1"/>
  <c r="AO3630" i="1"/>
  <c r="AP3630" i="1"/>
  <c r="AQ3630" i="1"/>
  <c r="AR3630" i="1"/>
  <c r="AS3630" i="1"/>
  <c r="N3631" i="1"/>
  <c r="O3631" i="1"/>
  <c r="T3631" i="1"/>
  <c r="U3631" i="1"/>
  <c r="AD3631" i="1" s="1"/>
  <c r="V3631" i="1"/>
  <c r="AC3631" i="1"/>
  <c r="AF3631" i="1"/>
  <c r="AK3631" i="1"/>
  <c r="AL3631" i="1"/>
  <c r="AM3631" i="1"/>
  <c r="AN3631" i="1"/>
  <c r="AO3631" i="1"/>
  <c r="AP3631" i="1"/>
  <c r="AQ3631" i="1"/>
  <c r="AR3631" i="1"/>
  <c r="AS3631" i="1"/>
  <c r="N3632" i="1"/>
  <c r="O3632" i="1"/>
  <c r="AF3632" i="1" s="1"/>
  <c r="T3632" i="1"/>
  <c r="U3632" i="1"/>
  <c r="V3632" i="1"/>
  <c r="AC3632" i="1"/>
  <c r="AD3632" i="1"/>
  <c r="AK3632" i="1"/>
  <c r="AN3632" i="1" s="1"/>
  <c r="AL3632" i="1"/>
  <c r="AM3632" i="1"/>
  <c r="AO3632" i="1"/>
  <c r="AP3632" i="1"/>
  <c r="AQ3632" i="1"/>
  <c r="AR3632" i="1"/>
  <c r="AS3632" i="1"/>
  <c r="N3633" i="1"/>
  <c r="O3633" i="1"/>
  <c r="AF3633" i="1" s="1"/>
  <c r="T3633" i="1"/>
  <c r="U3633" i="1"/>
  <c r="AD3633" i="1" s="1"/>
  <c r="V3633" i="1"/>
  <c r="Z3633" i="1" s="1"/>
  <c r="AC3633" i="1"/>
  <c r="AE3633" i="1"/>
  <c r="AK3633" i="1"/>
  <c r="AL3633" i="1"/>
  <c r="AM3633" i="1"/>
  <c r="AN3633" i="1"/>
  <c r="AO3633" i="1"/>
  <c r="AP3633" i="1"/>
  <c r="AQ3633" i="1"/>
  <c r="AR3633" i="1"/>
  <c r="AS3633" i="1"/>
  <c r="N3634" i="1"/>
  <c r="O3634" i="1"/>
  <c r="T3634" i="1"/>
  <c r="U3634" i="1"/>
  <c r="AD3634" i="1" s="1"/>
  <c r="V3634" i="1"/>
  <c r="Z3634" i="1" s="1"/>
  <c r="AC3634" i="1"/>
  <c r="AF3634" i="1"/>
  <c r="AK3634" i="1"/>
  <c r="AN3634" i="1" s="1"/>
  <c r="AL3634" i="1"/>
  <c r="AM3634" i="1"/>
  <c r="AO3634" i="1"/>
  <c r="AP3634" i="1"/>
  <c r="AQ3634" i="1"/>
  <c r="AR3634" i="1"/>
  <c r="AS3634" i="1"/>
  <c r="N3635" i="1"/>
  <c r="O3635" i="1"/>
  <c r="T3635" i="1"/>
  <c r="AC3635" i="1" s="1"/>
  <c r="U3635" i="1"/>
  <c r="V3635" i="1"/>
  <c r="AD3635" i="1"/>
  <c r="AF3635" i="1"/>
  <c r="AK3635" i="1"/>
  <c r="AL3635" i="1"/>
  <c r="AM3635" i="1"/>
  <c r="AN3635" i="1"/>
  <c r="AO3635" i="1"/>
  <c r="AP3635" i="1"/>
  <c r="AQ3635" i="1"/>
  <c r="AR3635" i="1"/>
  <c r="AS3635" i="1"/>
  <c r="N3636" i="1"/>
  <c r="O3636" i="1"/>
  <c r="AF3636" i="1" s="1"/>
  <c r="T3636" i="1"/>
  <c r="U3636" i="1"/>
  <c r="V3636" i="1"/>
  <c r="Z3636" i="1" s="1"/>
  <c r="AC3636" i="1"/>
  <c r="AD3636" i="1"/>
  <c r="AK3636" i="1"/>
  <c r="AN3636" i="1" s="1"/>
  <c r="AL3636" i="1"/>
  <c r="AM3636" i="1"/>
  <c r="AO3636" i="1"/>
  <c r="AP3636" i="1"/>
  <c r="AQ3636" i="1"/>
  <c r="AR3636" i="1"/>
  <c r="AS3636" i="1"/>
  <c r="N3637" i="1"/>
  <c r="O3637" i="1"/>
  <c r="AF3637" i="1" s="1"/>
  <c r="T3637" i="1"/>
  <c r="AC3637" i="1" s="1"/>
  <c r="U3637" i="1"/>
  <c r="AD3637" i="1" s="1"/>
  <c r="V3637" i="1"/>
  <c r="AK3637" i="1"/>
  <c r="AN3637" i="1" s="1"/>
  <c r="AL3637" i="1"/>
  <c r="AM3637" i="1"/>
  <c r="AO3637" i="1"/>
  <c r="AP3637" i="1"/>
  <c r="AQ3637" i="1"/>
  <c r="AR3637" i="1"/>
  <c r="AS3637" i="1"/>
  <c r="N3638" i="1"/>
  <c r="O3638" i="1"/>
  <c r="AF3638" i="1" s="1"/>
  <c r="T3638" i="1"/>
  <c r="AC3638" i="1" s="1"/>
  <c r="U3638" i="1"/>
  <c r="V3638" i="1"/>
  <c r="Z3638" i="1" s="1"/>
  <c r="AD3638" i="1"/>
  <c r="AK3638" i="1"/>
  <c r="AL3638" i="1"/>
  <c r="AM3638" i="1"/>
  <c r="AP3638" i="1"/>
  <c r="AQ3638" i="1"/>
  <c r="AR3638" i="1"/>
  <c r="AS3638" i="1"/>
  <c r="N3639" i="1"/>
  <c r="O3639" i="1"/>
  <c r="T3639" i="1"/>
  <c r="U3639" i="1"/>
  <c r="AD3639" i="1" s="1"/>
  <c r="V3639" i="1"/>
  <c r="AC3639" i="1"/>
  <c r="AF3639" i="1"/>
  <c r="AK3639" i="1"/>
  <c r="AN3639" i="1" s="1"/>
  <c r="AL3639" i="1"/>
  <c r="AM3639" i="1"/>
  <c r="AO3639" i="1"/>
  <c r="AP3639" i="1"/>
  <c r="AQ3639" i="1"/>
  <c r="AR3639" i="1"/>
  <c r="AS3639" i="1"/>
  <c r="N3640" i="1"/>
  <c r="O3640" i="1"/>
  <c r="T3640" i="1"/>
  <c r="AC3640" i="1" s="1"/>
  <c r="U3640" i="1"/>
  <c r="V3640" i="1"/>
  <c r="AD3640" i="1"/>
  <c r="AF3640" i="1"/>
  <c r="AK3640" i="1"/>
  <c r="AL3640" i="1"/>
  <c r="AM3640" i="1"/>
  <c r="AP3640" i="1"/>
  <c r="AQ3640" i="1"/>
  <c r="AR3640" i="1"/>
  <c r="AS3640" i="1"/>
  <c r="N3641" i="1"/>
  <c r="O3641" i="1"/>
  <c r="AF3641" i="1" s="1"/>
  <c r="T3641" i="1"/>
  <c r="U3641" i="1"/>
  <c r="AD3641" i="1" s="1"/>
  <c r="V3641" i="1"/>
  <c r="AC3641" i="1"/>
  <c r="AK3641" i="1"/>
  <c r="AL3641" i="1"/>
  <c r="AM3641" i="1"/>
  <c r="AN3641" i="1"/>
  <c r="AO3641" i="1"/>
  <c r="AP3641" i="1"/>
  <c r="AQ3641" i="1"/>
  <c r="AR3641" i="1"/>
  <c r="AS3641" i="1"/>
  <c r="N3642" i="1"/>
  <c r="O3642" i="1"/>
  <c r="AF3642" i="1" s="1"/>
  <c r="T3642" i="1"/>
  <c r="U3642" i="1"/>
  <c r="AD3642" i="1" s="1"/>
  <c r="V3642" i="1"/>
  <c r="Z3642" i="1" s="1"/>
  <c r="AC3642" i="1"/>
  <c r="AE3642" i="1"/>
  <c r="AK3642" i="1"/>
  <c r="AN3642" i="1" s="1"/>
  <c r="AL3642" i="1"/>
  <c r="AM3642" i="1"/>
  <c r="AO3642" i="1"/>
  <c r="AP3642" i="1"/>
  <c r="AQ3642" i="1"/>
  <c r="AR3642" i="1"/>
  <c r="AS3642" i="1"/>
  <c r="N3643" i="1"/>
  <c r="O3643" i="1"/>
  <c r="AF3643" i="1" s="1"/>
  <c r="T3643" i="1"/>
  <c r="AC3643" i="1" s="1"/>
  <c r="U3643" i="1"/>
  <c r="AD3643" i="1" s="1"/>
  <c r="V3643" i="1"/>
  <c r="Z3643" i="1"/>
  <c r="AE3643" i="1"/>
  <c r="AK3643" i="1"/>
  <c r="AL3643" i="1"/>
  <c r="AM3643" i="1"/>
  <c r="AN3643" i="1"/>
  <c r="AO3643" i="1"/>
  <c r="AP3643" i="1"/>
  <c r="AQ3643" i="1"/>
  <c r="AR3643" i="1"/>
  <c r="AS3643" i="1"/>
  <c r="N3644" i="1"/>
  <c r="O3644" i="1"/>
  <c r="T3644" i="1"/>
  <c r="AC3644" i="1" s="1"/>
  <c r="U3644" i="1"/>
  <c r="AD3644" i="1" s="1"/>
  <c r="V3644" i="1"/>
  <c r="Z3644" i="1"/>
  <c r="AE3644" i="1"/>
  <c r="AF3644" i="1"/>
  <c r="AK3644" i="1"/>
  <c r="AN3644" i="1" s="1"/>
  <c r="AL3644" i="1"/>
  <c r="AM3644" i="1"/>
  <c r="AO3644" i="1"/>
  <c r="AP3644" i="1"/>
  <c r="AQ3644" i="1"/>
  <c r="AR3644" i="1"/>
  <c r="AS3644" i="1"/>
  <c r="N3645" i="1"/>
  <c r="O3645" i="1"/>
  <c r="T3645" i="1"/>
  <c r="U3645" i="1"/>
  <c r="V3645" i="1"/>
  <c r="Z3645" i="1" s="1"/>
  <c r="AC3645" i="1"/>
  <c r="AD3645" i="1"/>
  <c r="AF3645" i="1"/>
  <c r="AK3645" i="1"/>
  <c r="AL3645" i="1"/>
  <c r="AM3645" i="1"/>
  <c r="AN3645" i="1"/>
  <c r="AO3645" i="1"/>
  <c r="AP3645" i="1"/>
  <c r="AQ3645" i="1"/>
  <c r="AR3645" i="1"/>
  <c r="AS3645" i="1"/>
  <c r="N3646" i="1"/>
  <c r="O3646" i="1"/>
  <c r="T3646" i="1"/>
  <c r="AC3646" i="1" s="1"/>
  <c r="U3646" i="1"/>
  <c r="V3646" i="1"/>
  <c r="AD3646" i="1"/>
  <c r="AF3646" i="1"/>
  <c r="AK3646" i="1"/>
  <c r="AL3646" i="1"/>
  <c r="AM3646" i="1"/>
  <c r="AN3646" i="1"/>
  <c r="AO3646" i="1"/>
  <c r="AP3646" i="1"/>
  <c r="AQ3646" i="1"/>
  <c r="AR3646" i="1"/>
  <c r="AS3646" i="1"/>
  <c r="N3647" i="1"/>
  <c r="O3647" i="1"/>
  <c r="AF3647" i="1" s="1"/>
  <c r="T3647" i="1"/>
  <c r="AC3647" i="1" s="1"/>
  <c r="U3647" i="1"/>
  <c r="AD3647" i="1" s="1"/>
  <c r="V3647" i="1"/>
  <c r="Z3647" i="1"/>
  <c r="AE3647" i="1"/>
  <c r="AK3647" i="1"/>
  <c r="AL3647" i="1"/>
  <c r="AM3647" i="1"/>
  <c r="AN3647" i="1"/>
  <c r="AO3647" i="1"/>
  <c r="AP3647" i="1"/>
  <c r="AQ3647" i="1"/>
  <c r="AR3647" i="1"/>
  <c r="AS3647" i="1"/>
  <c r="N3648" i="1"/>
  <c r="O3648" i="1"/>
  <c r="AF3648" i="1" s="1"/>
  <c r="T3648" i="1"/>
  <c r="AC3648" i="1" s="1"/>
  <c r="U3648" i="1"/>
  <c r="AD3648" i="1" s="1"/>
  <c r="V3648" i="1"/>
  <c r="Z3648" i="1" s="1"/>
  <c r="AK3648" i="1"/>
  <c r="AL3648" i="1"/>
  <c r="AM3648" i="1"/>
  <c r="AN3648" i="1"/>
  <c r="AO3648" i="1"/>
  <c r="AP3648" i="1"/>
  <c r="AQ3648" i="1"/>
  <c r="AR3648" i="1"/>
  <c r="AS3648" i="1"/>
  <c r="N3649" i="1"/>
  <c r="O3649" i="1"/>
  <c r="AF3649" i="1" s="1"/>
  <c r="T3649" i="1"/>
  <c r="AC3649" i="1" s="1"/>
  <c r="U3649" i="1"/>
  <c r="AD3649" i="1" s="1"/>
  <c r="V3649" i="1"/>
  <c r="Z3649" i="1"/>
  <c r="AE3649" i="1"/>
  <c r="AK3649" i="1"/>
  <c r="AL3649" i="1"/>
  <c r="AM3649" i="1"/>
  <c r="AN3649" i="1"/>
  <c r="AO3649" i="1"/>
  <c r="AP3649" i="1"/>
  <c r="AQ3649" i="1"/>
  <c r="AR3649" i="1"/>
  <c r="AS3649" i="1"/>
  <c r="N3650" i="1"/>
  <c r="O3650" i="1"/>
  <c r="T3650" i="1"/>
  <c r="U3650" i="1"/>
  <c r="AD3650" i="1" s="1"/>
  <c r="V3650" i="1"/>
  <c r="Z3650" i="1" s="1"/>
  <c r="AC3650" i="1"/>
  <c r="AE3650" i="1"/>
  <c r="AF3650" i="1"/>
  <c r="AK3650" i="1"/>
  <c r="AN3650" i="1" s="1"/>
  <c r="AL3650" i="1"/>
  <c r="AM3650" i="1"/>
  <c r="AO3650" i="1"/>
  <c r="AP3650" i="1"/>
  <c r="AQ3650" i="1"/>
  <c r="AR3650" i="1"/>
  <c r="AS3650" i="1"/>
  <c r="N3651" i="1"/>
  <c r="O3651" i="1"/>
  <c r="AF3651" i="1" s="1"/>
  <c r="T3651" i="1"/>
  <c r="U3651" i="1"/>
  <c r="AD3651" i="1" s="1"/>
  <c r="V3651" i="1"/>
  <c r="AC3651" i="1"/>
  <c r="AK3651" i="1"/>
  <c r="AL3651" i="1"/>
  <c r="AM3651" i="1"/>
  <c r="AN3651" i="1"/>
  <c r="AO3651" i="1"/>
  <c r="AP3651" i="1"/>
  <c r="AQ3651" i="1"/>
  <c r="AR3651" i="1"/>
  <c r="AS3651" i="1"/>
  <c r="N3652" i="1"/>
  <c r="O3652" i="1"/>
  <c r="T3652" i="1"/>
  <c r="U3652" i="1"/>
  <c r="V3652" i="1"/>
  <c r="Z3652" i="1" s="1"/>
  <c r="AC3652" i="1"/>
  <c r="AD3652" i="1"/>
  <c r="AE3652" i="1"/>
  <c r="AF3652" i="1"/>
  <c r="AK3652" i="1"/>
  <c r="AN3652" i="1" s="1"/>
  <c r="AL3652" i="1"/>
  <c r="AM3652" i="1"/>
  <c r="AP3652" i="1"/>
  <c r="AQ3652" i="1"/>
  <c r="AR3652" i="1"/>
  <c r="AS3652" i="1"/>
  <c r="N3653" i="1"/>
  <c r="O3653" i="1"/>
  <c r="AF3653" i="1" s="1"/>
  <c r="T3653" i="1"/>
  <c r="AC3653" i="1" s="1"/>
  <c r="U3653" i="1"/>
  <c r="V3653" i="1"/>
  <c r="Z3653" i="1" s="1"/>
  <c r="AD3653" i="1"/>
  <c r="AE3653" i="1"/>
  <c r="AK3653" i="1"/>
  <c r="AL3653" i="1"/>
  <c r="AM3653" i="1"/>
  <c r="AN3653" i="1"/>
  <c r="AO3653" i="1"/>
  <c r="AP3653" i="1"/>
  <c r="AQ3653" i="1"/>
  <c r="AR3653" i="1"/>
  <c r="AS3653" i="1"/>
  <c r="N470" i="1"/>
  <c r="O470" i="1"/>
  <c r="T470" i="1"/>
  <c r="AC470" i="1" s="1"/>
  <c r="U470" i="1"/>
  <c r="AD470" i="1" s="1"/>
  <c r="AF470" i="1"/>
  <c r="N471" i="1"/>
  <c r="O471" i="1"/>
  <c r="AF471" i="1" s="1"/>
  <c r="T471" i="1"/>
  <c r="AC471" i="1" s="1"/>
  <c r="U471" i="1"/>
  <c r="AD471" i="1" s="1"/>
  <c r="N472" i="1"/>
  <c r="O472" i="1"/>
  <c r="T472" i="1"/>
  <c r="AC472" i="1" s="1"/>
  <c r="U472" i="1"/>
  <c r="AD472" i="1"/>
  <c r="AF472" i="1"/>
  <c r="N473" i="1"/>
  <c r="O473" i="1"/>
  <c r="AF473" i="1" s="1"/>
  <c r="T473" i="1"/>
  <c r="AC473" i="1" s="1"/>
  <c r="U473" i="1"/>
  <c r="AD473" i="1" s="1"/>
  <c r="N474" i="1"/>
  <c r="O474" i="1"/>
  <c r="AF474" i="1" s="1"/>
  <c r="T474" i="1"/>
  <c r="AC474" i="1" s="1"/>
  <c r="U474" i="1"/>
  <c r="AD474" i="1" s="1"/>
  <c r="N475" i="1"/>
  <c r="O475" i="1"/>
  <c r="T475" i="1"/>
  <c r="AC475" i="1" s="1"/>
  <c r="U475" i="1"/>
  <c r="AD475" i="1" s="1"/>
  <c r="AF475" i="1"/>
  <c r="N476" i="1"/>
  <c r="O476" i="1"/>
  <c r="AF476" i="1" s="1"/>
  <c r="T476" i="1"/>
  <c r="AC476" i="1" s="1"/>
  <c r="U476" i="1"/>
  <c r="AD476" i="1" s="1"/>
  <c r="N477" i="1"/>
  <c r="O477" i="1"/>
  <c r="AF477" i="1" s="1"/>
  <c r="T477" i="1"/>
  <c r="AC477" i="1" s="1"/>
  <c r="U477" i="1"/>
  <c r="AD477" i="1" s="1"/>
  <c r="N478" i="1"/>
  <c r="O478" i="1"/>
  <c r="AF478" i="1" s="1"/>
  <c r="T478" i="1"/>
  <c r="AC478" i="1" s="1"/>
  <c r="U478" i="1"/>
  <c r="AD478" i="1" s="1"/>
  <c r="N479" i="1"/>
  <c r="O479" i="1"/>
  <c r="T479" i="1"/>
  <c r="U479" i="1"/>
  <c r="AD479" i="1" s="1"/>
  <c r="AC479" i="1"/>
  <c r="AF479" i="1"/>
  <c r="N480" i="1"/>
  <c r="O480" i="1"/>
  <c r="AF480" i="1" s="1"/>
  <c r="T480" i="1"/>
  <c r="AC480" i="1" s="1"/>
  <c r="U480" i="1"/>
  <c r="AD480" i="1" s="1"/>
  <c r="N481" i="1"/>
  <c r="O481" i="1"/>
  <c r="AF481" i="1" s="1"/>
  <c r="T481" i="1"/>
  <c r="AC481" i="1" s="1"/>
  <c r="U481" i="1"/>
  <c r="AD481" i="1" s="1"/>
  <c r="N482" i="1"/>
  <c r="O482" i="1"/>
  <c r="AF482" i="1" s="1"/>
  <c r="T482" i="1"/>
  <c r="AC482" i="1" s="1"/>
  <c r="U482" i="1"/>
  <c r="AD482" i="1" s="1"/>
  <c r="N483" i="1"/>
  <c r="O483" i="1"/>
  <c r="AF483" i="1" s="1"/>
  <c r="T483" i="1"/>
  <c r="AC483" i="1" s="1"/>
  <c r="U483" i="1"/>
  <c r="AD483" i="1" s="1"/>
  <c r="N484" i="1"/>
  <c r="O484" i="1"/>
  <c r="AF484" i="1" s="1"/>
  <c r="T484" i="1"/>
  <c r="AC484" i="1" s="1"/>
  <c r="U484" i="1"/>
  <c r="AD484" i="1" s="1"/>
  <c r="N485" i="1"/>
  <c r="O485" i="1"/>
  <c r="T485" i="1"/>
  <c r="AC485" i="1" s="1"/>
  <c r="U485" i="1"/>
  <c r="AD485" i="1"/>
  <c r="AF485" i="1"/>
  <c r="N486" i="1"/>
  <c r="O486" i="1"/>
  <c r="AF486" i="1" s="1"/>
  <c r="T486" i="1"/>
  <c r="AC486" i="1" s="1"/>
  <c r="U486" i="1"/>
  <c r="AD486" i="1" s="1"/>
  <c r="N487" i="1"/>
  <c r="O487" i="1"/>
  <c r="T487" i="1"/>
  <c r="AC487" i="1" s="1"/>
  <c r="U487" i="1"/>
  <c r="AD487" i="1" s="1"/>
  <c r="AF487" i="1"/>
  <c r="N488" i="1"/>
  <c r="O488" i="1"/>
  <c r="AF488" i="1" s="1"/>
  <c r="T488" i="1"/>
  <c r="AC488" i="1" s="1"/>
  <c r="U488" i="1"/>
  <c r="AD488" i="1" s="1"/>
  <c r="N489" i="1"/>
  <c r="O489" i="1"/>
  <c r="AF489" i="1" s="1"/>
  <c r="T489" i="1"/>
  <c r="AC489" i="1" s="1"/>
  <c r="U489" i="1"/>
  <c r="AD489" i="1" s="1"/>
  <c r="N490" i="1"/>
  <c r="O490" i="1"/>
  <c r="AF490" i="1" s="1"/>
  <c r="T490" i="1"/>
  <c r="AC490" i="1" s="1"/>
  <c r="U490" i="1"/>
  <c r="AD490" i="1" s="1"/>
  <c r="N491" i="1"/>
  <c r="O491" i="1"/>
  <c r="T491" i="1"/>
  <c r="AC491" i="1" s="1"/>
  <c r="U491" i="1"/>
  <c r="AD491" i="1" s="1"/>
  <c r="AF491" i="1"/>
  <c r="N492" i="1"/>
  <c r="O492" i="1"/>
  <c r="AF492" i="1" s="1"/>
  <c r="T492" i="1"/>
  <c r="AC492" i="1" s="1"/>
  <c r="U492" i="1"/>
  <c r="AD492" i="1" s="1"/>
  <c r="N493" i="1"/>
  <c r="O493" i="1"/>
  <c r="AF493" i="1" s="1"/>
  <c r="T493" i="1"/>
  <c r="AC493" i="1" s="1"/>
  <c r="U493" i="1"/>
  <c r="AD493" i="1" s="1"/>
  <c r="N494" i="1"/>
  <c r="O494" i="1"/>
  <c r="AF494" i="1" s="1"/>
  <c r="T494" i="1"/>
  <c r="AC494" i="1" s="1"/>
  <c r="U494" i="1"/>
  <c r="AD494" i="1" s="1"/>
  <c r="N495" i="1"/>
  <c r="O495" i="1"/>
  <c r="AF495" i="1" s="1"/>
  <c r="T495" i="1"/>
  <c r="AC495" i="1" s="1"/>
  <c r="U495" i="1"/>
  <c r="AD495" i="1" s="1"/>
  <c r="N496" i="1"/>
  <c r="O496" i="1"/>
  <c r="T496" i="1"/>
  <c r="U496" i="1"/>
  <c r="AD496" i="1" s="1"/>
  <c r="AC496" i="1"/>
  <c r="AF496" i="1"/>
  <c r="N497" i="1"/>
  <c r="O497" i="1"/>
  <c r="AF497" i="1" s="1"/>
  <c r="T497" i="1"/>
  <c r="AC497" i="1" s="1"/>
  <c r="U497" i="1"/>
  <c r="AD497" i="1" s="1"/>
  <c r="N498" i="1"/>
  <c r="O498" i="1"/>
  <c r="AF498" i="1" s="1"/>
  <c r="T498" i="1"/>
  <c r="AC498" i="1" s="1"/>
  <c r="U498" i="1"/>
  <c r="AD498" i="1" s="1"/>
  <c r="N499" i="1"/>
  <c r="O499" i="1"/>
  <c r="AF499" i="1" s="1"/>
  <c r="T499" i="1"/>
  <c r="AC499" i="1" s="1"/>
  <c r="U499" i="1"/>
  <c r="AD499" i="1"/>
  <c r="N500" i="1"/>
  <c r="O500" i="1"/>
  <c r="AF500" i="1" s="1"/>
  <c r="T500" i="1"/>
  <c r="AC500" i="1" s="1"/>
  <c r="U500" i="1"/>
  <c r="AD500" i="1"/>
  <c r="N501" i="1"/>
  <c r="O501" i="1"/>
  <c r="AF501" i="1" s="1"/>
  <c r="T501" i="1"/>
  <c r="U501" i="1"/>
  <c r="AC501" i="1"/>
  <c r="AD501" i="1"/>
  <c r="N502" i="1"/>
  <c r="O502" i="1"/>
  <c r="T502" i="1"/>
  <c r="AC502" i="1" s="1"/>
  <c r="U502" i="1"/>
  <c r="AD502" i="1" s="1"/>
  <c r="AF502" i="1"/>
  <c r="N503" i="1"/>
  <c r="O503" i="1"/>
  <c r="AF503" i="1" s="1"/>
  <c r="T503" i="1"/>
  <c r="AC503" i="1" s="1"/>
  <c r="U503" i="1"/>
  <c r="AD503" i="1" s="1"/>
  <c r="N504" i="1"/>
  <c r="O504" i="1"/>
  <c r="AF504" i="1" s="1"/>
  <c r="T504" i="1"/>
  <c r="AC504" i="1" s="1"/>
  <c r="U504" i="1"/>
  <c r="AD504" i="1" s="1"/>
  <c r="N505" i="1"/>
  <c r="O505" i="1"/>
  <c r="AF505" i="1" s="1"/>
  <c r="T505" i="1"/>
  <c r="AC505" i="1" s="1"/>
  <c r="U505" i="1"/>
  <c r="AD505" i="1" s="1"/>
  <c r="N506" i="1"/>
  <c r="O506" i="1"/>
  <c r="AF506" i="1" s="1"/>
  <c r="T506" i="1"/>
  <c r="AC506" i="1" s="1"/>
  <c r="U506" i="1"/>
  <c r="AD506" i="1"/>
  <c r="N507" i="1"/>
  <c r="O507" i="1"/>
  <c r="T507" i="1"/>
  <c r="AC507" i="1" s="1"/>
  <c r="U507" i="1"/>
  <c r="AD507" i="1" s="1"/>
  <c r="AF507" i="1"/>
  <c r="N508" i="1"/>
  <c r="O508" i="1"/>
  <c r="T508" i="1"/>
  <c r="AC508" i="1" s="1"/>
  <c r="U508" i="1"/>
  <c r="AD508" i="1"/>
  <c r="AF508" i="1"/>
  <c r="N509" i="1"/>
  <c r="O509" i="1"/>
  <c r="AF509" i="1" s="1"/>
  <c r="T509" i="1"/>
  <c r="AC509" i="1" s="1"/>
  <c r="U509" i="1"/>
  <c r="AD509" i="1"/>
  <c r="N510" i="1"/>
  <c r="O510" i="1"/>
  <c r="AF510" i="1" s="1"/>
  <c r="T510" i="1"/>
  <c r="AC510" i="1" s="1"/>
  <c r="U510" i="1"/>
  <c r="AD510" i="1" s="1"/>
  <c r="N511" i="1"/>
  <c r="O511" i="1"/>
  <c r="T511" i="1"/>
  <c r="AC511" i="1" s="1"/>
  <c r="U511" i="1"/>
  <c r="AD511" i="1" s="1"/>
  <c r="AF511" i="1"/>
  <c r="N512" i="1"/>
  <c r="O512" i="1"/>
  <c r="AF512" i="1" s="1"/>
  <c r="T512" i="1"/>
  <c r="AC512" i="1" s="1"/>
  <c r="U512" i="1"/>
  <c r="AD512" i="1" s="1"/>
  <c r="N513" i="1"/>
  <c r="O513" i="1"/>
  <c r="AF513" i="1" s="1"/>
  <c r="T513" i="1"/>
  <c r="AC513" i="1" s="1"/>
  <c r="U513" i="1"/>
  <c r="AD513" i="1"/>
  <c r="N514" i="1"/>
  <c r="O514" i="1"/>
  <c r="AF514" i="1" s="1"/>
  <c r="T514" i="1"/>
  <c r="AC514" i="1" s="1"/>
  <c r="U514" i="1"/>
  <c r="AD514" i="1"/>
  <c r="N515" i="1"/>
  <c r="O515" i="1"/>
  <c r="AF515" i="1" s="1"/>
  <c r="T515" i="1"/>
  <c r="AC515" i="1" s="1"/>
  <c r="U515" i="1"/>
  <c r="AD515" i="1" s="1"/>
  <c r="N516" i="1"/>
  <c r="O516" i="1"/>
  <c r="AF516" i="1" s="1"/>
  <c r="T516" i="1"/>
  <c r="U516" i="1"/>
  <c r="AD516" i="1" s="1"/>
  <c r="AC516" i="1"/>
  <c r="N517" i="1"/>
  <c r="O517" i="1"/>
  <c r="AF517" i="1" s="1"/>
  <c r="T517" i="1"/>
  <c r="U517" i="1"/>
  <c r="AD517" i="1" s="1"/>
  <c r="AC517" i="1"/>
  <c r="N518" i="1"/>
  <c r="O518" i="1"/>
  <c r="AF518" i="1" s="1"/>
  <c r="T518" i="1"/>
  <c r="U518" i="1"/>
  <c r="AD518" i="1" s="1"/>
  <c r="AC518" i="1"/>
  <c r="N519" i="1"/>
  <c r="O519" i="1"/>
  <c r="AF519" i="1" s="1"/>
  <c r="T519" i="1"/>
  <c r="AC519" i="1" s="1"/>
  <c r="U519" i="1"/>
  <c r="AD519" i="1" s="1"/>
  <c r="N520" i="1"/>
  <c r="O520" i="1"/>
  <c r="AF520" i="1" s="1"/>
  <c r="T520" i="1"/>
  <c r="AC520" i="1" s="1"/>
  <c r="U520" i="1"/>
  <c r="AD520" i="1" s="1"/>
  <c r="N521" i="1"/>
  <c r="O521" i="1"/>
  <c r="AF521" i="1" s="1"/>
  <c r="T521" i="1"/>
  <c r="AC521" i="1" s="1"/>
  <c r="U521" i="1"/>
  <c r="AD521" i="1"/>
  <c r="N522" i="1"/>
  <c r="O522" i="1"/>
  <c r="AF522" i="1" s="1"/>
  <c r="T522" i="1"/>
  <c r="AC522" i="1" s="1"/>
  <c r="U522" i="1"/>
  <c r="AD522" i="1" s="1"/>
  <c r="N523" i="1"/>
  <c r="O523" i="1"/>
  <c r="AF523" i="1" s="1"/>
  <c r="T523" i="1"/>
  <c r="AC523" i="1" s="1"/>
  <c r="U523" i="1"/>
  <c r="AD523" i="1" s="1"/>
  <c r="N524" i="1"/>
  <c r="O524" i="1"/>
  <c r="T524" i="1"/>
  <c r="AC524" i="1" s="1"/>
  <c r="U524" i="1"/>
  <c r="AD524" i="1" s="1"/>
  <c r="AF524" i="1"/>
  <c r="N525" i="1"/>
  <c r="O525" i="1"/>
  <c r="AF525" i="1" s="1"/>
  <c r="T525" i="1"/>
  <c r="AC525" i="1" s="1"/>
  <c r="U525" i="1"/>
  <c r="AD525" i="1" s="1"/>
  <c r="N526" i="1"/>
  <c r="O526" i="1"/>
  <c r="AF526" i="1" s="1"/>
  <c r="T526" i="1"/>
  <c r="AC526" i="1" s="1"/>
  <c r="U526" i="1"/>
  <c r="AD526" i="1" s="1"/>
  <c r="N527" i="1"/>
  <c r="O527" i="1"/>
  <c r="AF527" i="1" s="1"/>
  <c r="T527" i="1"/>
  <c r="AC527" i="1" s="1"/>
  <c r="U527" i="1"/>
  <c r="AD527" i="1"/>
  <c r="N528" i="1"/>
  <c r="O528" i="1"/>
  <c r="AF528" i="1" s="1"/>
  <c r="T528" i="1"/>
  <c r="AC528" i="1" s="1"/>
  <c r="U528" i="1"/>
  <c r="AD528" i="1" s="1"/>
  <c r="N529" i="1"/>
  <c r="O529" i="1"/>
  <c r="T529" i="1"/>
  <c r="AC529" i="1" s="1"/>
  <c r="U529" i="1"/>
  <c r="AD529" i="1" s="1"/>
  <c r="AF529" i="1"/>
  <c r="N530" i="1"/>
  <c r="O530" i="1"/>
  <c r="AF530" i="1" s="1"/>
  <c r="T530" i="1"/>
  <c r="AC530" i="1" s="1"/>
  <c r="U530" i="1"/>
  <c r="AD530" i="1"/>
  <c r="N531" i="1"/>
  <c r="O531" i="1"/>
  <c r="T531" i="1"/>
  <c r="AC531" i="1" s="1"/>
  <c r="U531" i="1"/>
  <c r="AD531" i="1" s="1"/>
  <c r="AF531" i="1"/>
  <c r="N532" i="1"/>
  <c r="O532" i="1"/>
  <c r="AF532" i="1" s="1"/>
  <c r="T532" i="1"/>
  <c r="AC532" i="1" s="1"/>
  <c r="U532" i="1"/>
  <c r="AD532" i="1" s="1"/>
  <c r="N533" i="1"/>
  <c r="O533" i="1"/>
  <c r="AF533" i="1" s="1"/>
  <c r="T533" i="1"/>
  <c r="AC533" i="1" s="1"/>
  <c r="U533" i="1"/>
  <c r="AD533" i="1" s="1"/>
  <c r="N534" i="1"/>
  <c r="O534" i="1"/>
  <c r="AF534" i="1" s="1"/>
  <c r="T534" i="1"/>
  <c r="AC534" i="1" s="1"/>
  <c r="U534" i="1"/>
  <c r="AD534" i="1" s="1"/>
  <c r="N535" i="1"/>
  <c r="O535" i="1"/>
  <c r="AF535" i="1" s="1"/>
  <c r="T535" i="1"/>
  <c r="AC535" i="1" s="1"/>
  <c r="U535" i="1"/>
  <c r="AD535" i="1" s="1"/>
  <c r="N536" i="1"/>
  <c r="O536" i="1"/>
  <c r="AF536" i="1" s="1"/>
  <c r="T536" i="1"/>
  <c r="AC536" i="1" s="1"/>
  <c r="U536" i="1"/>
  <c r="AD536" i="1" s="1"/>
  <c r="N537" i="1"/>
  <c r="O537" i="1"/>
  <c r="AF537" i="1" s="1"/>
  <c r="T537" i="1"/>
  <c r="AC537" i="1" s="1"/>
  <c r="U537" i="1"/>
  <c r="AD537" i="1" s="1"/>
  <c r="N538" i="1"/>
  <c r="O538" i="1"/>
  <c r="T538" i="1"/>
  <c r="AC538" i="1" s="1"/>
  <c r="U538" i="1"/>
  <c r="AD538" i="1" s="1"/>
  <c r="AF538" i="1"/>
  <c r="N539" i="1"/>
  <c r="O539" i="1"/>
  <c r="AF539" i="1" s="1"/>
  <c r="T539" i="1"/>
  <c r="U539" i="1"/>
  <c r="AD539" i="1" s="1"/>
  <c r="AC539" i="1"/>
  <c r="N540" i="1"/>
  <c r="O540" i="1"/>
  <c r="AF540" i="1" s="1"/>
  <c r="T540" i="1"/>
  <c r="AC540" i="1" s="1"/>
  <c r="U540" i="1"/>
  <c r="AD540" i="1" s="1"/>
  <c r="N541" i="1"/>
  <c r="O541" i="1"/>
  <c r="T541" i="1"/>
  <c r="AC541" i="1" s="1"/>
  <c r="U541" i="1"/>
  <c r="AD541" i="1" s="1"/>
  <c r="AF541" i="1"/>
  <c r="N542" i="1"/>
  <c r="O542" i="1"/>
  <c r="AF542" i="1" s="1"/>
  <c r="T542" i="1"/>
  <c r="AC542" i="1" s="1"/>
  <c r="U542" i="1"/>
  <c r="AD542" i="1" s="1"/>
  <c r="N543" i="1"/>
  <c r="O543" i="1"/>
  <c r="T543" i="1"/>
  <c r="AC543" i="1" s="1"/>
  <c r="U543" i="1"/>
  <c r="AD543" i="1" s="1"/>
  <c r="AF543" i="1"/>
  <c r="N544" i="1"/>
  <c r="O544" i="1"/>
  <c r="AF544" i="1" s="1"/>
  <c r="T544" i="1"/>
  <c r="AC544" i="1" s="1"/>
  <c r="U544" i="1"/>
  <c r="AD544" i="1" s="1"/>
  <c r="V544" i="1"/>
  <c r="Z544" i="1" s="1"/>
  <c r="AE544" i="1"/>
  <c r="N545" i="1"/>
  <c r="O545" i="1"/>
  <c r="AF545" i="1" s="1"/>
  <c r="T545" i="1"/>
  <c r="U545" i="1"/>
  <c r="AD545" i="1" s="1"/>
  <c r="AC545" i="1"/>
  <c r="N546" i="1"/>
  <c r="O546" i="1"/>
  <c r="T546" i="1"/>
  <c r="AC546" i="1" s="1"/>
  <c r="U546" i="1"/>
  <c r="AD546" i="1" s="1"/>
  <c r="AF546" i="1"/>
  <c r="N547" i="1"/>
  <c r="O547" i="1"/>
  <c r="AF547" i="1" s="1"/>
  <c r="T547" i="1"/>
  <c r="AC547" i="1" s="1"/>
  <c r="U547" i="1"/>
  <c r="AD547" i="1" s="1"/>
  <c r="N548" i="1"/>
  <c r="O548" i="1"/>
  <c r="AF548" i="1" s="1"/>
  <c r="T548" i="1"/>
  <c r="AC548" i="1" s="1"/>
  <c r="U548" i="1"/>
  <c r="AD548" i="1" s="1"/>
  <c r="N549" i="1"/>
  <c r="O549" i="1"/>
  <c r="T549" i="1"/>
  <c r="AC549" i="1" s="1"/>
  <c r="U549" i="1"/>
  <c r="AD549" i="1" s="1"/>
  <c r="AF549" i="1"/>
  <c r="N550" i="1"/>
  <c r="O550" i="1"/>
  <c r="T550" i="1"/>
  <c r="AC550" i="1" s="1"/>
  <c r="U550" i="1"/>
  <c r="AD550" i="1"/>
  <c r="AF550" i="1"/>
  <c r="N551" i="1"/>
  <c r="O551" i="1"/>
  <c r="T551" i="1"/>
  <c r="AC551" i="1" s="1"/>
  <c r="U551" i="1"/>
  <c r="AD551" i="1" s="1"/>
  <c r="AF551" i="1"/>
  <c r="N552" i="1"/>
  <c r="O552" i="1"/>
  <c r="AF552" i="1" s="1"/>
  <c r="T552" i="1"/>
  <c r="AC552" i="1" s="1"/>
  <c r="U552" i="1"/>
  <c r="AD552" i="1" s="1"/>
  <c r="N553" i="1"/>
  <c r="O553" i="1"/>
  <c r="T553" i="1"/>
  <c r="AC553" i="1" s="1"/>
  <c r="U553" i="1"/>
  <c r="V553" i="1"/>
  <c r="AE553" i="1" s="1"/>
  <c r="Z553" i="1"/>
  <c r="AD553" i="1"/>
  <c r="AF553" i="1"/>
  <c r="N554" i="1"/>
  <c r="O554" i="1"/>
  <c r="AF554" i="1" s="1"/>
  <c r="T554" i="1"/>
  <c r="AC554" i="1" s="1"/>
  <c r="U554" i="1"/>
  <c r="AD554" i="1" s="1"/>
  <c r="N555" i="1"/>
  <c r="O555" i="1"/>
  <c r="T555" i="1"/>
  <c r="AC555" i="1" s="1"/>
  <c r="U555" i="1"/>
  <c r="AD555" i="1"/>
  <c r="AF555" i="1"/>
  <c r="N556" i="1"/>
  <c r="O556" i="1"/>
  <c r="T556" i="1"/>
  <c r="AC556" i="1" s="1"/>
  <c r="U556" i="1"/>
  <c r="AD556" i="1" s="1"/>
  <c r="AF556" i="1"/>
  <c r="N557" i="1"/>
  <c r="O557" i="1"/>
  <c r="AF557" i="1" s="1"/>
  <c r="T557" i="1"/>
  <c r="AC557" i="1" s="1"/>
  <c r="U557" i="1"/>
  <c r="AD557" i="1" s="1"/>
  <c r="N558" i="1"/>
  <c r="O558" i="1"/>
  <c r="AF558" i="1" s="1"/>
  <c r="T558" i="1"/>
  <c r="AC558" i="1" s="1"/>
  <c r="U558" i="1"/>
  <c r="AD558" i="1"/>
  <c r="N559" i="1"/>
  <c r="O559" i="1"/>
  <c r="AF559" i="1" s="1"/>
  <c r="T559" i="1"/>
  <c r="AC559" i="1" s="1"/>
  <c r="U559" i="1"/>
  <c r="AD559" i="1"/>
  <c r="N560" i="1"/>
  <c r="O560" i="1"/>
  <c r="AF560" i="1" s="1"/>
  <c r="T560" i="1"/>
  <c r="AC560" i="1" s="1"/>
  <c r="U560" i="1"/>
  <c r="AD560" i="1"/>
  <c r="N561" i="1"/>
  <c r="O561" i="1"/>
  <c r="T561" i="1"/>
  <c r="AC561" i="1" s="1"/>
  <c r="U561" i="1"/>
  <c r="AD561" i="1" s="1"/>
  <c r="AF561" i="1"/>
  <c r="N562" i="1"/>
  <c r="O562" i="1"/>
  <c r="T562" i="1"/>
  <c r="AC562" i="1" s="1"/>
  <c r="U562" i="1"/>
  <c r="AD562" i="1" s="1"/>
  <c r="AF562" i="1"/>
  <c r="N563" i="1"/>
  <c r="O563" i="1"/>
  <c r="AF563" i="1" s="1"/>
  <c r="T563" i="1"/>
  <c r="AC563" i="1" s="1"/>
  <c r="U563" i="1"/>
  <c r="AD563" i="1" s="1"/>
  <c r="N564" i="1"/>
  <c r="O564" i="1"/>
  <c r="AF564" i="1" s="1"/>
  <c r="T564" i="1"/>
  <c r="AC564" i="1" s="1"/>
  <c r="U564" i="1"/>
  <c r="AD564" i="1" s="1"/>
  <c r="N565" i="1"/>
  <c r="O565" i="1"/>
  <c r="AF565" i="1" s="1"/>
  <c r="T565" i="1"/>
  <c r="AC565" i="1" s="1"/>
  <c r="U565" i="1"/>
  <c r="AD565" i="1" s="1"/>
  <c r="N566" i="1"/>
  <c r="O566" i="1"/>
  <c r="T566" i="1"/>
  <c r="AC566" i="1" s="1"/>
  <c r="U566" i="1"/>
  <c r="AD566" i="1" s="1"/>
  <c r="AF566" i="1"/>
  <c r="N567" i="1"/>
  <c r="O567" i="1"/>
  <c r="AF567" i="1" s="1"/>
  <c r="T567" i="1"/>
  <c r="AC567" i="1" s="1"/>
  <c r="U567" i="1"/>
  <c r="AD567" i="1"/>
  <c r="N568" i="1"/>
  <c r="O568" i="1"/>
  <c r="AF568" i="1" s="1"/>
  <c r="T568" i="1"/>
  <c r="AC568" i="1" s="1"/>
  <c r="U568" i="1"/>
  <c r="AD568" i="1" s="1"/>
  <c r="N569" i="1"/>
  <c r="O569" i="1"/>
  <c r="AF569" i="1" s="1"/>
  <c r="T569" i="1"/>
  <c r="AC569" i="1" s="1"/>
  <c r="U569" i="1"/>
  <c r="AD569" i="1" s="1"/>
  <c r="N570" i="1"/>
  <c r="O570" i="1"/>
  <c r="AF570" i="1" s="1"/>
  <c r="T570" i="1"/>
  <c r="AC570" i="1" s="1"/>
  <c r="U570" i="1"/>
  <c r="AD570" i="1"/>
  <c r="N571" i="1"/>
  <c r="O571" i="1"/>
  <c r="AF571" i="1" s="1"/>
  <c r="T571" i="1"/>
  <c r="U571" i="1"/>
  <c r="AD571" i="1" s="1"/>
  <c r="AC571" i="1"/>
  <c r="N572" i="1"/>
  <c r="O572" i="1"/>
  <c r="T572" i="1"/>
  <c r="U572" i="1"/>
  <c r="AD572" i="1" s="1"/>
  <c r="AC572" i="1"/>
  <c r="AF572" i="1"/>
  <c r="N573" i="1"/>
  <c r="O573" i="1"/>
  <c r="AF573" i="1" s="1"/>
  <c r="T573" i="1"/>
  <c r="AC573" i="1" s="1"/>
  <c r="U573" i="1"/>
  <c r="AD573" i="1" s="1"/>
  <c r="N574" i="1"/>
  <c r="O574" i="1"/>
  <c r="AF574" i="1" s="1"/>
  <c r="T574" i="1"/>
  <c r="AC574" i="1" s="1"/>
  <c r="U574" i="1"/>
  <c r="AD574" i="1"/>
  <c r="N575" i="1"/>
  <c r="O575" i="1"/>
  <c r="AF575" i="1" s="1"/>
  <c r="T575" i="1"/>
  <c r="AC575" i="1" s="1"/>
  <c r="U575" i="1"/>
  <c r="AD575" i="1"/>
  <c r="N576" i="1"/>
  <c r="O576" i="1"/>
  <c r="AF576" i="1" s="1"/>
  <c r="T576" i="1"/>
  <c r="AC576" i="1" s="1"/>
  <c r="U576" i="1"/>
  <c r="AD576" i="1" s="1"/>
  <c r="N577" i="1"/>
  <c r="O577" i="1"/>
  <c r="T577" i="1"/>
  <c r="AC577" i="1" s="1"/>
  <c r="U577" i="1"/>
  <c r="AD577" i="1" s="1"/>
  <c r="AF577" i="1"/>
  <c r="N578" i="1"/>
  <c r="O578" i="1"/>
  <c r="T578" i="1"/>
  <c r="AC578" i="1" s="1"/>
  <c r="U578" i="1"/>
  <c r="AD578" i="1" s="1"/>
  <c r="AF578" i="1"/>
  <c r="N579" i="1"/>
  <c r="O579" i="1"/>
  <c r="AF579" i="1" s="1"/>
  <c r="T579" i="1"/>
  <c r="AC579" i="1" s="1"/>
  <c r="U579" i="1"/>
  <c r="AD579" i="1" s="1"/>
  <c r="N580" i="1"/>
  <c r="O580" i="1"/>
  <c r="AF580" i="1" s="1"/>
  <c r="T580" i="1"/>
  <c r="AC580" i="1" s="1"/>
  <c r="U580" i="1"/>
  <c r="AD580" i="1" s="1"/>
  <c r="N581" i="1"/>
  <c r="O581" i="1"/>
  <c r="AF581" i="1" s="1"/>
  <c r="T581" i="1"/>
  <c r="AC581" i="1" s="1"/>
  <c r="U581" i="1"/>
  <c r="AD581" i="1" s="1"/>
  <c r="N582" i="1"/>
  <c r="O582" i="1"/>
  <c r="T582" i="1"/>
  <c r="AC582" i="1" s="1"/>
  <c r="U582" i="1"/>
  <c r="AD582" i="1" s="1"/>
  <c r="AF582" i="1"/>
  <c r="N583" i="1"/>
  <c r="O583" i="1"/>
  <c r="AF583" i="1" s="1"/>
  <c r="T583" i="1"/>
  <c r="AC583" i="1" s="1"/>
  <c r="U583" i="1"/>
  <c r="AD583" i="1" s="1"/>
  <c r="N584" i="1"/>
  <c r="O584" i="1"/>
  <c r="T584" i="1"/>
  <c r="AC584" i="1" s="1"/>
  <c r="U584" i="1"/>
  <c r="AD584" i="1"/>
  <c r="AF584" i="1"/>
  <c r="N585" i="1"/>
  <c r="O585" i="1"/>
  <c r="AF585" i="1" s="1"/>
  <c r="T585" i="1"/>
  <c r="AC585" i="1" s="1"/>
  <c r="U585" i="1"/>
  <c r="AD585" i="1" s="1"/>
  <c r="N586" i="1"/>
  <c r="O586" i="1"/>
  <c r="AF586" i="1" s="1"/>
  <c r="T586" i="1"/>
  <c r="AC586" i="1" s="1"/>
  <c r="U586" i="1"/>
  <c r="AD586" i="1" s="1"/>
  <c r="N587" i="1"/>
  <c r="O587" i="1"/>
  <c r="AF587" i="1" s="1"/>
  <c r="T587" i="1"/>
  <c r="AC587" i="1" s="1"/>
  <c r="U587" i="1"/>
  <c r="AD587" i="1" s="1"/>
  <c r="N588" i="1"/>
  <c r="O588" i="1"/>
  <c r="AF588" i="1" s="1"/>
  <c r="T588" i="1"/>
  <c r="U588" i="1"/>
  <c r="AD588" i="1" s="1"/>
  <c r="AC588" i="1"/>
  <c r="N589" i="1"/>
  <c r="O589" i="1"/>
  <c r="AF589" i="1" s="1"/>
  <c r="T589" i="1"/>
  <c r="AC589" i="1" s="1"/>
  <c r="U589" i="1"/>
  <c r="AD589" i="1" s="1"/>
  <c r="N590" i="1"/>
  <c r="O590" i="1"/>
  <c r="T590" i="1"/>
  <c r="AC590" i="1" s="1"/>
  <c r="U590" i="1"/>
  <c r="AD590" i="1"/>
  <c r="AF590" i="1"/>
  <c r="N591" i="1"/>
  <c r="O591" i="1"/>
  <c r="AF591" i="1" s="1"/>
  <c r="T591" i="1"/>
  <c r="AC591" i="1" s="1"/>
  <c r="U591" i="1"/>
  <c r="AD591" i="1"/>
  <c r="N592" i="1"/>
  <c r="O592" i="1"/>
  <c r="T592" i="1"/>
  <c r="AC592" i="1" s="1"/>
  <c r="U592" i="1"/>
  <c r="AD592" i="1" s="1"/>
  <c r="AF592" i="1"/>
  <c r="N593" i="1"/>
  <c r="O593" i="1"/>
  <c r="T593" i="1"/>
  <c r="U593" i="1"/>
  <c r="AD593" i="1" s="1"/>
  <c r="AC593" i="1"/>
  <c r="AF593" i="1"/>
  <c r="N594" i="1"/>
  <c r="O594" i="1"/>
  <c r="T594" i="1"/>
  <c r="AC594" i="1" s="1"/>
  <c r="U594" i="1"/>
  <c r="AD594" i="1"/>
  <c r="AF594" i="1"/>
  <c r="N595" i="1"/>
  <c r="O595" i="1"/>
  <c r="AF595" i="1" s="1"/>
  <c r="T595" i="1"/>
  <c r="U595" i="1"/>
  <c r="AD595" i="1" s="1"/>
  <c r="AC595" i="1"/>
  <c r="N596" i="1"/>
  <c r="O596" i="1"/>
  <c r="AF596" i="1" s="1"/>
  <c r="T596" i="1"/>
  <c r="U596" i="1"/>
  <c r="AD596" i="1" s="1"/>
  <c r="AC596" i="1"/>
  <c r="N597" i="1"/>
  <c r="O597" i="1"/>
  <c r="T597" i="1"/>
  <c r="AC597" i="1" s="1"/>
  <c r="U597" i="1"/>
  <c r="AD597" i="1" s="1"/>
  <c r="AF597" i="1"/>
  <c r="N598" i="1"/>
  <c r="O598" i="1"/>
  <c r="AF598" i="1" s="1"/>
  <c r="T598" i="1"/>
  <c r="AC598" i="1" s="1"/>
  <c r="U598" i="1"/>
  <c r="AD598" i="1"/>
  <c r="N599" i="1"/>
  <c r="O599" i="1"/>
  <c r="AF599" i="1" s="1"/>
  <c r="T599" i="1"/>
  <c r="AC599" i="1" s="1"/>
  <c r="U599" i="1"/>
  <c r="AD599" i="1" s="1"/>
  <c r="N600" i="1"/>
  <c r="O600" i="1"/>
  <c r="AF600" i="1" s="1"/>
  <c r="T600" i="1"/>
  <c r="U600" i="1"/>
  <c r="AD600" i="1" s="1"/>
  <c r="AC600" i="1"/>
  <c r="N601" i="1"/>
  <c r="O601" i="1"/>
  <c r="AF601" i="1" s="1"/>
  <c r="T601" i="1"/>
  <c r="AC601" i="1" s="1"/>
  <c r="U601" i="1"/>
  <c r="AD601" i="1" s="1"/>
  <c r="N602" i="1"/>
  <c r="O602" i="1"/>
  <c r="T602" i="1"/>
  <c r="AC602" i="1" s="1"/>
  <c r="U602" i="1"/>
  <c r="AD602" i="1" s="1"/>
  <c r="AF602" i="1"/>
  <c r="N603" i="1"/>
  <c r="O603" i="1"/>
  <c r="AF603" i="1" s="1"/>
  <c r="T603" i="1"/>
  <c r="AC603" i="1" s="1"/>
  <c r="U603" i="1"/>
  <c r="AD603" i="1" s="1"/>
  <c r="N604" i="1"/>
  <c r="O604" i="1"/>
  <c r="T604" i="1"/>
  <c r="AC604" i="1" s="1"/>
  <c r="U604" i="1"/>
  <c r="AD604" i="1" s="1"/>
  <c r="AF604" i="1"/>
  <c r="N605" i="1"/>
  <c r="O605" i="1"/>
  <c r="AF605" i="1" s="1"/>
  <c r="T605" i="1"/>
  <c r="U605" i="1"/>
  <c r="AD605" i="1" s="1"/>
  <c r="AC605" i="1"/>
  <c r="N606" i="1"/>
  <c r="O606" i="1"/>
  <c r="AF606" i="1" s="1"/>
  <c r="T606" i="1"/>
  <c r="AC606" i="1" s="1"/>
  <c r="U606" i="1"/>
  <c r="AD606" i="1"/>
  <c r="N607" i="1"/>
  <c r="O607" i="1"/>
  <c r="AF607" i="1" s="1"/>
  <c r="T607" i="1"/>
  <c r="AC607" i="1" s="1"/>
  <c r="U607" i="1"/>
  <c r="AD607" i="1" s="1"/>
  <c r="N608" i="1"/>
  <c r="O608" i="1"/>
  <c r="T608" i="1"/>
  <c r="U608" i="1"/>
  <c r="AC608" i="1"/>
  <c r="AD608" i="1"/>
  <c r="AF608" i="1"/>
  <c r="N609" i="1"/>
  <c r="O609" i="1"/>
  <c r="AF609" i="1" s="1"/>
  <c r="T609" i="1"/>
  <c r="U609" i="1"/>
  <c r="AD609" i="1" s="1"/>
  <c r="AC609" i="1"/>
  <c r="N610" i="1"/>
  <c r="O610" i="1"/>
  <c r="AF610" i="1" s="1"/>
  <c r="T610" i="1"/>
  <c r="AC610" i="1" s="1"/>
  <c r="U610" i="1"/>
  <c r="AD610" i="1"/>
  <c r="N611" i="1"/>
  <c r="O611" i="1"/>
  <c r="AF611" i="1" s="1"/>
  <c r="T611" i="1"/>
  <c r="U611" i="1"/>
  <c r="AD611" i="1" s="1"/>
  <c r="AC611" i="1"/>
  <c r="N612" i="1"/>
  <c r="O612" i="1"/>
  <c r="AF612" i="1" s="1"/>
  <c r="T612" i="1"/>
  <c r="AC612" i="1" s="1"/>
  <c r="U612" i="1"/>
  <c r="AD612" i="1"/>
  <c r="N613" i="1"/>
  <c r="O613" i="1"/>
  <c r="AF613" i="1" s="1"/>
  <c r="T613" i="1"/>
  <c r="AC613" i="1" s="1"/>
  <c r="U613" i="1"/>
  <c r="AD613" i="1" s="1"/>
  <c r="N614" i="1"/>
  <c r="O614" i="1"/>
  <c r="AF614" i="1" s="1"/>
  <c r="T614" i="1"/>
  <c r="AC614" i="1" s="1"/>
  <c r="U614" i="1"/>
  <c r="AD614" i="1" s="1"/>
  <c r="N615" i="1"/>
  <c r="O615" i="1"/>
  <c r="AF615" i="1" s="1"/>
  <c r="T615" i="1"/>
  <c r="U615" i="1"/>
  <c r="AD615" i="1" s="1"/>
  <c r="AC615" i="1"/>
  <c r="N616" i="1"/>
  <c r="O616" i="1"/>
  <c r="AF616" i="1" s="1"/>
  <c r="T616" i="1"/>
  <c r="U616" i="1"/>
  <c r="AD616" i="1" s="1"/>
  <c r="AC616" i="1"/>
  <c r="N617" i="1"/>
  <c r="O617" i="1"/>
  <c r="AF617" i="1" s="1"/>
  <c r="T617" i="1"/>
  <c r="U617" i="1"/>
  <c r="AD617" i="1" s="1"/>
  <c r="AC617" i="1"/>
  <c r="N618" i="1"/>
  <c r="O618" i="1"/>
  <c r="AF618" i="1" s="1"/>
  <c r="T618" i="1"/>
  <c r="AC618" i="1" s="1"/>
  <c r="U618" i="1"/>
  <c r="AD618" i="1" s="1"/>
  <c r="N619" i="1"/>
  <c r="O619" i="1"/>
  <c r="AF619" i="1" s="1"/>
  <c r="T619" i="1"/>
  <c r="U619" i="1"/>
  <c r="AD619" i="1" s="1"/>
  <c r="AC619" i="1"/>
  <c r="N620" i="1"/>
  <c r="O620" i="1"/>
  <c r="AF620" i="1" s="1"/>
  <c r="T620" i="1"/>
  <c r="AC620" i="1" s="1"/>
  <c r="U620" i="1"/>
  <c r="AD620" i="1" s="1"/>
  <c r="N621" i="1"/>
  <c r="O621" i="1"/>
  <c r="T621" i="1"/>
  <c r="AC621" i="1" s="1"/>
  <c r="U621" i="1"/>
  <c r="AD621" i="1" s="1"/>
  <c r="AF621" i="1"/>
  <c r="N622" i="1"/>
  <c r="O622" i="1"/>
  <c r="AF622" i="1" s="1"/>
  <c r="T622" i="1"/>
  <c r="AC622" i="1" s="1"/>
  <c r="U622" i="1"/>
  <c r="AD622" i="1" s="1"/>
  <c r="N623" i="1"/>
  <c r="O623" i="1"/>
  <c r="AF623" i="1" s="1"/>
  <c r="T623" i="1"/>
  <c r="AC623" i="1" s="1"/>
  <c r="U623" i="1"/>
  <c r="AD623" i="1"/>
  <c r="N624" i="1"/>
  <c r="O624" i="1"/>
  <c r="AF624" i="1" s="1"/>
  <c r="T624" i="1"/>
  <c r="U624" i="1"/>
  <c r="AD624" i="1" s="1"/>
  <c r="AC624" i="1"/>
  <c r="N625" i="1"/>
  <c r="O625" i="1"/>
  <c r="AF625" i="1" s="1"/>
  <c r="T625" i="1"/>
  <c r="AC625" i="1" s="1"/>
  <c r="U625" i="1"/>
  <c r="AD625" i="1" s="1"/>
  <c r="N626" i="1"/>
  <c r="O626" i="1"/>
  <c r="T626" i="1"/>
  <c r="AC626" i="1" s="1"/>
  <c r="U626" i="1"/>
  <c r="AD626" i="1" s="1"/>
  <c r="AF626" i="1"/>
  <c r="N627" i="1"/>
  <c r="O627" i="1"/>
  <c r="AF627" i="1" s="1"/>
  <c r="T627" i="1"/>
  <c r="AC627" i="1" s="1"/>
  <c r="U627" i="1"/>
  <c r="AD627" i="1" s="1"/>
  <c r="N628" i="1"/>
  <c r="O628" i="1"/>
  <c r="AF628" i="1" s="1"/>
  <c r="T628" i="1"/>
  <c r="AC628" i="1" s="1"/>
  <c r="U628" i="1"/>
  <c r="AD628" i="1" s="1"/>
  <c r="N629" i="1"/>
  <c r="O629" i="1"/>
  <c r="T629" i="1"/>
  <c r="AC629" i="1" s="1"/>
  <c r="U629" i="1"/>
  <c r="AD629" i="1" s="1"/>
  <c r="AF629" i="1"/>
  <c r="N630" i="1"/>
  <c r="O630" i="1"/>
  <c r="T630" i="1"/>
  <c r="AC630" i="1" s="1"/>
  <c r="U630" i="1"/>
  <c r="AD630" i="1" s="1"/>
  <c r="AF630" i="1"/>
  <c r="N631" i="1"/>
  <c r="O631" i="1"/>
  <c r="AF631" i="1" s="1"/>
  <c r="T631" i="1"/>
  <c r="AC631" i="1" s="1"/>
  <c r="U631" i="1"/>
  <c r="AD631" i="1" s="1"/>
  <c r="N632" i="1"/>
  <c r="O632" i="1"/>
  <c r="T632" i="1"/>
  <c r="AC632" i="1" s="1"/>
  <c r="U632" i="1"/>
  <c r="AD632" i="1"/>
  <c r="AF632" i="1"/>
  <c r="N633" i="1"/>
  <c r="O633" i="1"/>
  <c r="AF633" i="1" s="1"/>
  <c r="T633" i="1"/>
  <c r="U633" i="1"/>
  <c r="AD633" i="1" s="1"/>
  <c r="AC633" i="1"/>
  <c r="N634" i="1"/>
  <c r="O634" i="1"/>
  <c r="T634" i="1"/>
  <c r="AC634" i="1" s="1"/>
  <c r="U634" i="1"/>
  <c r="AD634" i="1" s="1"/>
  <c r="AF634" i="1"/>
  <c r="N635" i="1"/>
  <c r="O635" i="1"/>
  <c r="AF635" i="1" s="1"/>
  <c r="T635" i="1"/>
  <c r="AC635" i="1" s="1"/>
  <c r="U635" i="1"/>
  <c r="AD635" i="1" s="1"/>
  <c r="N636" i="1"/>
  <c r="O636" i="1"/>
  <c r="AF636" i="1" s="1"/>
  <c r="T636" i="1"/>
  <c r="U636" i="1"/>
  <c r="AC636" i="1"/>
  <c r="AD636" i="1"/>
  <c r="N637" i="1"/>
  <c r="O637" i="1"/>
  <c r="AF637" i="1" s="1"/>
  <c r="T637" i="1"/>
  <c r="AC637" i="1" s="1"/>
  <c r="U637" i="1"/>
  <c r="AD637" i="1" s="1"/>
  <c r="N638" i="1"/>
  <c r="O638" i="1"/>
  <c r="T638" i="1"/>
  <c r="AC638" i="1" s="1"/>
  <c r="U638" i="1"/>
  <c r="AD638" i="1" s="1"/>
  <c r="AF638" i="1"/>
  <c r="N639" i="1"/>
  <c r="O639" i="1"/>
  <c r="AF639" i="1" s="1"/>
  <c r="T639" i="1"/>
  <c r="AC639" i="1" s="1"/>
  <c r="U639" i="1"/>
  <c r="AD639" i="1" s="1"/>
  <c r="N640" i="1"/>
  <c r="O640" i="1"/>
  <c r="AF640" i="1" s="1"/>
  <c r="T640" i="1"/>
  <c r="AC640" i="1" s="1"/>
  <c r="U640" i="1"/>
  <c r="AD640" i="1"/>
  <c r="N641" i="1"/>
  <c r="O641" i="1"/>
  <c r="AF641" i="1" s="1"/>
  <c r="T641" i="1"/>
  <c r="AC641" i="1" s="1"/>
  <c r="U641" i="1"/>
  <c r="AD641" i="1" s="1"/>
  <c r="N642" i="1"/>
  <c r="O642" i="1"/>
  <c r="AF642" i="1" s="1"/>
  <c r="T642" i="1"/>
  <c r="AC642" i="1" s="1"/>
  <c r="U642" i="1"/>
  <c r="AD642" i="1" s="1"/>
  <c r="N643" i="1"/>
  <c r="O643" i="1"/>
  <c r="AF643" i="1" s="1"/>
  <c r="T643" i="1"/>
  <c r="AC643" i="1" s="1"/>
  <c r="U643" i="1"/>
  <c r="AD643" i="1" s="1"/>
  <c r="N644" i="1"/>
  <c r="O644" i="1"/>
  <c r="AF644" i="1" s="1"/>
  <c r="T644" i="1"/>
  <c r="AC644" i="1" s="1"/>
  <c r="U644" i="1"/>
  <c r="AD644" i="1"/>
  <c r="N645" i="1"/>
  <c r="O645" i="1"/>
  <c r="AF645" i="1" s="1"/>
  <c r="T645" i="1"/>
  <c r="AC645" i="1" s="1"/>
  <c r="U645" i="1"/>
  <c r="AD645" i="1" s="1"/>
  <c r="N646" i="1"/>
  <c r="O646" i="1"/>
  <c r="AF646" i="1" s="1"/>
  <c r="T646" i="1"/>
  <c r="AC646" i="1" s="1"/>
  <c r="U646" i="1"/>
  <c r="AD646" i="1" s="1"/>
  <c r="N647" i="1"/>
  <c r="O647" i="1"/>
  <c r="AF647" i="1" s="1"/>
  <c r="T647" i="1"/>
  <c r="U647" i="1"/>
  <c r="AD647" i="1" s="1"/>
  <c r="AC647" i="1"/>
  <c r="N648" i="1"/>
  <c r="O648" i="1"/>
  <c r="AF648" i="1" s="1"/>
  <c r="T648" i="1"/>
  <c r="AC648" i="1" s="1"/>
  <c r="U648" i="1"/>
  <c r="AD648" i="1" s="1"/>
  <c r="N649" i="1"/>
  <c r="O649" i="1"/>
  <c r="AF649" i="1" s="1"/>
  <c r="T649" i="1"/>
  <c r="AC649" i="1" s="1"/>
  <c r="U649" i="1"/>
  <c r="AD649" i="1" s="1"/>
  <c r="N650" i="1"/>
  <c r="O650" i="1"/>
  <c r="AF650" i="1" s="1"/>
  <c r="T650" i="1"/>
  <c r="AC650" i="1" s="1"/>
  <c r="U650" i="1"/>
  <c r="AD650" i="1" s="1"/>
  <c r="N651" i="1"/>
  <c r="O651" i="1"/>
  <c r="AF651" i="1" s="1"/>
  <c r="T651" i="1"/>
  <c r="U651" i="1"/>
  <c r="AD651" i="1" s="1"/>
  <c r="AC651" i="1"/>
  <c r="N652" i="1"/>
  <c r="O652" i="1"/>
  <c r="AF652" i="1" s="1"/>
  <c r="T652" i="1"/>
  <c r="AC652" i="1" s="1"/>
  <c r="U652" i="1"/>
  <c r="AD652" i="1" s="1"/>
  <c r="N653" i="1"/>
  <c r="O653" i="1"/>
  <c r="AF653" i="1" s="1"/>
  <c r="T653" i="1"/>
  <c r="AC653" i="1" s="1"/>
  <c r="U653" i="1"/>
  <c r="AD653" i="1" s="1"/>
  <c r="N654" i="1"/>
  <c r="O654" i="1"/>
  <c r="AF654" i="1" s="1"/>
  <c r="T654" i="1"/>
  <c r="U654" i="1"/>
  <c r="AD654" i="1" s="1"/>
  <c r="AC654" i="1"/>
  <c r="N655" i="1"/>
  <c r="O655" i="1"/>
  <c r="AF655" i="1" s="1"/>
  <c r="T655" i="1"/>
  <c r="U655" i="1"/>
  <c r="AC655" i="1"/>
  <c r="AD655" i="1"/>
  <c r="N656" i="1"/>
  <c r="O656" i="1"/>
  <c r="AF656" i="1" s="1"/>
  <c r="T656" i="1"/>
  <c r="AC656" i="1" s="1"/>
  <c r="U656" i="1"/>
  <c r="AD656" i="1" s="1"/>
  <c r="N657" i="1"/>
  <c r="O657" i="1"/>
  <c r="T657" i="1"/>
  <c r="AC657" i="1" s="1"/>
  <c r="U657" i="1"/>
  <c r="AD657" i="1" s="1"/>
  <c r="AF657" i="1"/>
  <c r="N658" i="1"/>
  <c r="O658" i="1"/>
  <c r="T658" i="1"/>
  <c r="AC658" i="1" s="1"/>
  <c r="U658" i="1"/>
  <c r="AD658" i="1" s="1"/>
  <c r="AF658" i="1"/>
  <c r="N659" i="1"/>
  <c r="O659" i="1"/>
  <c r="AF659" i="1" s="1"/>
  <c r="T659" i="1"/>
  <c r="AC659" i="1" s="1"/>
  <c r="U659" i="1"/>
  <c r="AD659" i="1" s="1"/>
  <c r="N660" i="1"/>
  <c r="O660" i="1"/>
  <c r="AF660" i="1" s="1"/>
  <c r="T660" i="1"/>
  <c r="U660" i="1"/>
  <c r="AD660" i="1" s="1"/>
  <c r="AC660" i="1"/>
  <c r="N661" i="1"/>
  <c r="O661" i="1"/>
  <c r="T661" i="1"/>
  <c r="AC661" i="1" s="1"/>
  <c r="U661" i="1"/>
  <c r="AD661" i="1" s="1"/>
  <c r="AF661" i="1"/>
  <c r="N662" i="1"/>
  <c r="O662" i="1"/>
  <c r="T662" i="1"/>
  <c r="AC662" i="1" s="1"/>
  <c r="U662" i="1"/>
  <c r="AD662" i="1" s="1"/>
  <c r="AF662" i="1"/>
  <c r="N663" i="1"/>
  <c r="O663" i="1"/>
  <c r="AF663" i="1" s="1"/>
  <c r="T663" i="1"/>
  <c r="AC663" i="1" s="1"/>
  <c r="U663" i="1"/>
  <c r="AD663" i="1" s="1"/>
  <c r="N664" i="1"/>
  <c r="O664" i="1"/>
  <c r="AF664" i="1" s="1"/>
  <c r="T664" i="1"/>
  <c r="AC664" i="1" s="1"/>
  <c r="U664" i="1"/>
  <c r="AD664" i="1" s="1"/>
  <c r="N665" i="1"/>
  <c r="O665" i="1"/>
  <c r="T665" i="1"/>
  <c r="AC665" i="1" s="1"/>
  <c r="U665" i="1"/>
  <c r="AD665" i="1" s="1"/>
  <c r="AF665" i="1"/>
  <c r="N666" i="1"/>
  <c r="O666" i="1"/>
  <c r="T666" i="1"/>
  <c r="AC666" i="1" s="1"/>
  <c r="U666" i="1"/>
  <c r="AD666" i="1" s="1"/>
  <c r="AF666" i="1"/>
  <c r="N667" i="1"/>
  <c r="O667" i="1"/>
  <c r="AF667" i="1" s="1"/>
  <c r="T667" i="1"/>
  <c r="U667" i="1"/>
  <c r="AD667" i="1" s="1"/>
  <c r="AC667" i="1"/>
  <c r="N668" i="1"/>
  <c r="O668" i="1"/>
  <c r="AF668" i="1" s="1"/>
  <c r="T668" i="1"/>
  <c r="AC668" i="1" s="1"/>
  <c r="U668" i="1"/>
  <c r="AD668" i="1" s="1"/>
  <c r="N669" i="1"/>
  <c r="O669" i="1"/>
  <c r="T669" i="1"/>
  <c r="AC669" i="1" s="1"/>
  <c r="U669" i="1"/>
  <c r="AD669" i="1" s="1"/>
  <c r="AF669" i="1"/>
  <c r="N670" i="1"/>
  <c r="O670" i="1"/>
  <c r="T670" i="1"/>
  <c r="AC670" i="1" s="1"/>
  <c r="U670" i="1"/>
  <c r="AD670" i="1" s="1"/>
  <c r="AF670" i="1"/>
  <c r="N671" i="1"/>
  <c r="O671" i="1"/>
  <c r="AF671" i="1" s="1"/>
  <c r="T671" i="1"/>
  <c r="AC671" i="1" s="1"/>
  <c r="U671" i="1"/>
  <c r="AD671" i="1" s="1"/>
  <c r="N672" i="1"/>
  <c r="O672" i="1"/>
  <c r="AF672" i="1" s="1"/>
  <c r="T672" i="1"/>
  <c r="AC672" i="1" s="1"/>
  <c r="U672" i="1"/>
  <c r="AD672" i="1"/>
  <c r="N673" i="1"/>
  <c r="O673" i="1"/>
  <c r="AF673" i="1" s="1"/>
  <c r="T673" i="1"/>
  <c r="AC673" i="1" s="1"/>
  <c r="U673" i="1"/>
  <c r="AD673" i="1" s="1"/>
  <c r="N674" i="1"/>
  <c r="O674" i="1"/>
  <c r="AF674" i="1" s="1"/>
  <c r="T674" i="1"/>
  <c r="U674" i="1"/>
  <c r="AD674" i="1" s="1"/>
  <c r="AC674" i="1"/>
  <c r="N675" i="1"/>
  <c r="O675" i="1"/>
  <c r="AF675" i="1" s="1"/>
  <c r="T675" i="1"/>
  <c r="U675" i="1"/>
  <c r="AD675" i="1" s="1"/>
  <c r="AC675" i="1"/>
  <c r="N676" i="1"/>
  <c r="O676" i="1"/>
  <c r="AF676" i="1" s="1"/>
  <c r="T676" i="1"/>
  <c r="AC676" i="1" s="1"/>
  <c r="U676" i="1"/>
  <c r="AD676" i="1"/>
  <c r="N677" i="1"/>
  <c r="O677" i="1"/>
  <c r="T677" i="1"/>
  <c r="AC677" i="1" s="1"/>
  <c r="U677" i="1"/>
  <c r="AD677" i="1" s="1"/>
  <c r="AF677" i="1"/>
  <c r="N678" i="1"/>
  <c r="O678" i="1"/>
  <c r="AF678" i="1" s="1"/>
  <c r="T678" i="1"/>
  <c r="U678" i="1"/>
  <c r="AD678" i="1" s="1"/>
  <c r="AC678" i="1"/>
  <c r="N679" i="1"/>
  <c r="O679" i="1"/>
  <c r="AF679" i="1" s="1"/>
  <c r="T679" i="1"/>
  <c r="AC679" i="1" s="1"/>
  <c r="U679" i="1"/>
  <c r="AD679" i="1" s="1"/>
  <c r="N680" i="1"/>
  <c r="O680" i="1"/>
  <c r="AF680" i="1" s="1"/>
  <c r="T680" i="1"/>
  <c r="AC680" i="1" s="1"/>
  <c r="U680" i="1"/>
  <c r="AD680" i="1"/>
  <c r="N681" i="1"/>
  <c r="O681" i="1"/>
  <c r="T681" i="1"/>
  <c r="AC681" i="1" s="1"/>
  <c r="U681" i="1"/>
  <c r="AD681" i="1" s="1"/>
  <c r="AF681" i="1"/>
  <c r="N682" i="1"/>
  <c r="O682" i="1"/>
  <c r="AF682" i="1" s="1"/>
  <c r="T682" i="1"/>
  <c r="U682" i="1"/>
  <c r="AD682" i="1" s="1"/>
  <c r="AC682" i="1"/>
  <c r="N683" i="1"/>
  <c r="O683" i="1"/>
  <c r="T683" i="1"/>
  <c r="AC683" i="1" s="1"/>
  <c r="U683" i="1"/>
  <c r="AD683" i="1" s="1"/>
  <c r="AF683" i="1"/>
  <c r="N684" i="1"/>
  <c r="O684" i="1"/>
  <c r="AF684" i="1" s="1"/>
  <c r="T684" i="1"/>
  <c r="AC684" i="1" s="1"/>
  <c r="U684" i="1"/>
  <c r="AD684" i="1"/>
  <c r="N685" i="1"/>
  <c r="O685" i="1"/>
  <c r="AF685" i="1" s="1"/>
  <c r="T685" i="1"/>
  <c r="AC685" i="1" s="1"/>
  <c r="U685" i="1"/>
  <c r="AD685" i="1" s="1"/>
  <c r="N686" i="1"/>
  <c r="O686" i="1"/>
  <c r="T686" i="1"/>
  <c r="AC686" i="1" s="1"/>
  <c r="U686" i="1"/>
  <c r="AD686" i="1" s="1"/>
  <c r="AF686" i="1"/>
  <c r="N687" i="1"/>
  <c r="O687" i="1"/>
  <c r="AF687" i="1" s="1"/>
  <c r="T687" i="1"/>
  <c r="AC687" i="1" s="1"/>
  <c r="U687" i="1"/>
  <c r="AD687" i="1" s="1"/>
  <c r="N688" i="1"/>
  <c r="O688" i="1"/>
  <c r="AF688" i="1" s="1"/>
  <c r="T688" i="1"/>
  <c r="U688" i="1"/>
  <c r="AD688" i="1" s="1"/>
  <c r="AC688" i="1"/>
  <c r="N689" i="1"/>
  <c r="O689" i="1"/>
  <c r="AF689" i="1" s="1"/>
  <c r="T689" i="1"/>
  <c r="AC689" i="1" s="1"/>
  <c r="U689" i="1"/>
  <c r="AD689" i="1" s="1"/>
  <c r="N690" i="1"/>
  <c r="O690" i="1"/>
  <c r="AF690" i="1" s="1"/>
  <c r="T690" i="1"/>
  <c r="U690" i="1"/>
  <c r="AD690" i="1" s="1"/>
  <c r="AC690" i="1"/>
  <c r="N691" i="1"/>
  <c r="O691" i="1"/>
  <c r="AF691" i="1" s="1"/>
  <c r="T691" i="1"/>
  <c r="AC691" i="1" s="1"/>
  <c r="U691" i="1"/>
  <c r="AD691" i="1"/>
  <c r="N692" i="1"/>
  <c r="O692" i="1"/>
  <c r="AF692" i="1" s="1"/>
  <c r="T692" i="1"/>
  <c r="U692" i="1"/>
  <c r="AD692" i="1" s="1"/>
  <c r="AC692" i="1"/>
  <c r="N693" i="1"/>
  <c r="O693" i="1"/>
  <c r="T693" i="1"/>
  <c r="AC693" i="1" s="1"/>
  <c r="U693" i="1"/>
  <c r="AD693" i="1" s="1"/>
  <c r="AF693" i="1"/>
  <c r="N694" i="1"/>
  <c r="O694" i="1"/>
  <c r="AF694" i="1" s="1"/>
  <c r="T694" i="1"/>
  <c r="AC694" i="1" s="1"/>
  <c r="U694" i="1"/>
  <c r="AD694" i="1" s="1"/>
  <c r="N695" i="1"/>
  <c r="O695" i="1"/>
  <c r="AF695" i="1" s="1"/>
  <c r="T695" i="1"/>
  <c r="AC695" i="1" s="1"/>
  <c r="U695" i="1"/>
  <c r="AD695" i="1" s="1"/>
  <c r="N696" i="1"/>
  <c r="O696" i="1"/>
  <c r="AF696" i="1" s="1"/>
  <c r="T696" i="1"/>
  <c r="AC696" i="1" s="1"/>
  <c r="U696" i="1"/>
  <c r="AD696" i="1" s="1"/>
  <c r="N697" i="1"/>
  <c r="O697" i="1"/>
  <c r="AF697" i="1" s="1"/>
  <c r="T697" i="1"/>
  <c r="AC697" i="1" s="1"/>
  <c r="U697" i="1"/>
  <c r="AD697" i="1" s="1"/>
  <c r="N698" i="1"/>
  <c r="O698" i="1"/>
  <c r="AF698" i="1" s="1"/>
  <c r="T698" i="1"/>
  <c r="U698" i="1"/>
  <c r="AD698" i="1" s="1"/>
  <c r="AC698" i="1"/>
  <c r="N699" i="1"/>
  <c r="O699" i="1"/>
  <c r="T699" i="1"/>
  <c r="AC699" i="1" s="1"/>
  <c r="U699" i="1"/>
  <c r="AD699" i="1" s="1"/>
  <c r="AF699" i="1"/>
  <c r="N700" i="1"/>
  <c r="O700" i="1"/>
  <c r="AF700" i="1" s="1"/>
  <c r="T700" i="1"/>
  <c r="AC700" i="1" s="1"/>
  <c r="U700" i="1"/>
  <c r="AD700" i="1" s="1"/>
  <c r="N701" i="1"/>
  <c r="O701" i="1"/>
  <c r="T701" i="1"/>
  <c r="AC701" i="1" s="1"/>
  <c r="U701" i="1"/>
  <c r="AD701" i="1" s="1"/>
  <c r="AF701" i="1"/>
  <c r="N702" i="1"/>
  <c r="O702" i="1"/>
  <c r="AF702" i="1" s="1"/>
  <c r="T702" i="1"/>
  <c r="AC702" i="1" s="1"/>
  <c r="U702" i="1"/>
  <c r="AD702" i="1" s="1"/>
  <c r="N703" i="1"/>
  <c r="O703" i="1"/>
  <c r="AF703" i="1" s="1"/>
  <c r="T703" i="1"/>
  <c r="U703" i="1"/>
  <c r="AD703" i="1" s="1"/>
  <c r="AC703" i="1"/>
  <c r="N704" i="1"/>
  <c r="O704" i="1"/>
  <c r="T704" i="1"/>
  <c r="AC704" i="1" s="1"/>
  <c r="U704" i="1"/>
  <c r="AD704" i="1" s="1"/>
  <c r="AF704" i="1"/>
  <c r="N705" i="1"/>
  <c r="O705" i="1"/>
  <c r="AF705" i="1" s="1"/>
  <c r="T705" i="1"/>
  <c r="AC705" i="1" s="1"/>
  <c r="U705" i="1"/>
  <c r="AD705" i="1" s="1"/>
  <c r="N706" i="1"/>
  <c r="O706" i="1"/>
  <c r="AF706" i="1" s="1"/>
  <c r="T706" i="1"/>
  <c r="AC706" i="1" s="1"/>
  <c r="U706" i="1"/>
  <c r="AD706" i="1" s="1"/>
  <c r="N707" i="1"/>
  <c r="O707" i="1"/>
  <c r="AF707" i="1" s="1"/>
  <c r="T707" i="1"/>
  <c r="AC707" i="1" s="1"/>
  <c r="U707" i="1"/>
  <c r="AD707" i="1" s="1"/>
  <c r="N708" i="1"/>
  <c r="O708" i="1"/>
  <c r="T708" i="1"/>
  <c r="AC708" i="1" s="1"/>
  <c r="U708" i="1"/>
  <c r="AD708" i="1"/>
  <c r="AF708" i="1"/>
  <c r="N709" i="1"/>
  <c r="O709" i="1"/>
  <c r="AF709" i="1" s="1"/>
  <c r="T709" i="1"/>
  <c r="AC709" i="1" s="1"/>
  <c r="U709" i="1"/>
  <c r="AD709" i="1" s="1"/>
  <c r="N710" i="1"/>
  <c r="O710" i="1"/>
  <c r="T710" i="1"/>
  <c r="AC710" i="1" s="1"/>
  <c r="U710" i="1"/>
  <c r="AD710" i="1" s="1"/>
  <c r="AF710" i="1"/>
  <c r="N711" i="1"/>
  <c r="O711" i="1"/>
  <c r="AF711" i="1" s="1"/>
  <c r="T711" i="1"/>
  <c r="AC711" i="1" s="1"/>
  <c r="U711" i="1"/>
  <c r="AD711" i="1"/>
  <c r="N712" i="1"/>
  <c r="O712" i="1"/>
  <c r="AF712" i="1" s="1"/>
  <c r="T712" i="1"/>
  <c r="AC712" i="1" s="1"/>
  <c r="U712" i="1"/>
  <c r="AD712" i="1" s="1"/>
  <c r="N713" i="1"/>
  <c r="O713" i="1"/>
  <c r="T713" i="1"/>
  <c r="AC713" i="1" s="1"/>
  <c r="U713" i="1"/>
  <c r="AD713" i="1" s="1"/>
  <c r="AF713" i="1"/>
  <c r="N714" i="1"/>
  <c r="O714" i="1"/>
  <c r="T714" i="1"/>
  <c r="AC714" i="1" s="1"/>
  <c r="U714" i="1"/>
  <c r="AD714" i="1" s="1"/>
  <c r="AF714" i="1"/>
  <c r="N715" i="1"/>
  <c r="O715" i="1"/>
  <c r="AF715" i="1" s="1"/>
  <c r="T715" i="1"/>
  <c r="AC715" i="1" s="1"/>
  <c r="U715" i="1"/>
  <c r="AD715" i="1" s="1"/>
  <c r="N716" i="1"/>
  <c r="O716" i="1"/>
  <c r="T716" i="1"/>
  <c r="AC716" i="1" s="1"/>
  <c r="U716" i="1"/>
  <c r="AD716" i="1"/>
  <c r="AF716" i="1"/>
  <c r="N717" i="1"/>
  <c r="O717" i="1"/>
  <c r="AF717" i="1" s="1"/>
  <c r="T717" i="1"/>
  <c r="AC717" i="1" s="1"/>
  <c r="U717" i="1"/>
  <c r="AD717" i="1" s="1"/>
  <c r="N718" i="1"/>
  <c r="O718" i="1"/>
  <c r="T718" i="1"/>
  <c r="AC718" i="1" s="1"/>
  <c r="U718" i="1"/>
  <c r="AD718" i="1" s="1"/>
  <c r="AF718" i="1"/>
  <c r="N719" i="1"/>
  <c r="O719" i="1"/>
  <c r="AF719" i="1" s="1"/>
  <c r="T719" i="1"/>
  <c r="U719" i="1"/>
  <c r="AD719" i="1" s="1"/>
  <c r="AC719" i="1"/>
  <c r="N720" i="1"/>
  <c r="O720" i="1"/>
  <c r="T720" i="1"/>
  <c r="AC720" i="1" s="1"/>
  <c r="U720" i="1"/>
  <c r="AD720" i="1" s="1"/>
  <c r="AF720" i="1"/>
  <c r="N721" i="1"/>
  <c r="O721" i="1"/>
  <c r="AF721" i="1" s="1"/>
  <c r="T721" i="1"/>
  <c r="AC721" i="1" s="1"/>
  <c r="U721" i="1"/>
  <c r="AD721" i="1"/>
  <c r="N722" i="1"/>
  <c r="O722" i="1"/>
  <c r="AF722" i="1" s="1"/>
  <c r="T722" i="1"/>
  <c r="U722" i="1"/>
  <c r="AD722" i="1" s="1"/>
  <c r="AC722" i="1"/>
  <c r="N723" i="1"/>
  <c r="O723" i="1"/>
  <c r="AF723" i="1" s="1"/>
  <c r="T723" i="1"/>
  <c r="AC723" i="1" s="1"/>
  <c r="U723" i="1"/>
  <c r="AD723" i="1" s="1"/>
  <c r="N724" i="1"/>
  <c r="O724" i="1"/>
  <c r="AF724" i="1" s="1"/>
  <c r="T724" i="1"/>
  <c r="AC724" i="1" s="1"/>
  <c r="U724" i="1"/>
  <c r="AD724" i="1" s="1"/>
  <c r="N725" i="1"/>
  <c r="O725" i="1"/>
  <c r="AF725" i="1" s="1"/>
  <c r="T725" i="1"/>
  <c r="AC725" i="1" s="1"/>
  <c r="U725" i="1"/>
  <c r="AD725" i="1" s="1"/>
  <c r="N726" i="1"/>
  <c r="O726" i="1"/>
  <c r="AF726" i="1" s="1"/>
  <c r="T726" i="1"/>
  <c r="U726" i="1"/>
  <c r="AD726" i="1" s="1"/>
  <c r="AC726" i="1"/>
  <c r="N727" i="1"/>
  <c r="O727" i="1"/>
  <c r="AF727" i="1" s="1"/>
  <c r="T727" i="1"/>
  <c r="U727" i="1"/>
  <c r="AD727" i="1" s="1"/>
  <c r="AC727" i="1"/>
  <c r="N728" i="1"/>
  <c r="O728" i="1"/>
  <c r="AF728" i="1" s="1"/>
  <c r="T728" i="1"/>
  <c r="AC728" i="1" s="1"/>
  <c r="U728" i="1"/>
  <c r="AD728" i="1" s="1"/>
  <c r="N729" i="1"/>
  <c r="O729" i="1"/>
  <c r="T729" i="1"/>
  <c r="AC729" i="1" s="1"/>
  <c r="U729" i="1"/>
  <c r="AD729" i="1" s="1"/>
  <c r="AF729" i="1"/>
  <c r="N730" i="1"/>
  <c r="O730" i="1"/>
  <c r="AF730" i="1" s="1"/>
  <c r="T730" i="1"/>
  <c r="U730" i="1"/>
  <c r="AD730" i="1" s="1"/>
  <c r="AC730" i="1"/>
  <c r="N731" i="1"/>
  <c r="O731" i="1"/>
  <c r="T731" i="1"/>
  <c r="AC731" i="1" s="1"/>
  <c r="U731" i="1"/>
  <c r="AD731" i="1" s="1"/>
  <c r="AF731" i="1"/>
  <c r="N732" i="1"/>
  <c r="O732" i="1"/>
  <c r="AF732" i="1" s="1"/>
  <c r="T732" i="1"/>
  <c r="AC732" i="1" s="1"/>
  <c r="U732" i="1"/>
  <c r="AD732" i="1" s="1"/>
  <c r="N733" i="1"/>
  <c r="O733" i="1"/>
  <c r="T733" i="1"/>
  <c r="AC733" i="1" s="1"/>
  <c r="U733" i="1"/>
  <c r="AD733" i="1"/>
  <c r="AF733" i="1"/>
  <c r="N734" i="1"/>
  <c r="O734" i="1"/>
  <c r="T734" i="1"/>
  <c r="AC734" i="1" s="1"/>
  <c r="U734" i="1"/>
  <c r="AD734" i="1" s="1"/>
  <c r="AF734" i="1"/>
  <c r="N735" i="1"/>
  <c r="O735" i="1"/>
  <c r="AF735" i="1" s="1"/>
  <c r="T735" i="1"/>
  <c r="U735" i="1"/>
  <c r="AD735" i="1" s="1"/>
  <c r="AC735" i="1"/>
  <c r="N736" i="1"/>
  <c r="O736" i="1"/>
  <c r="AF736" i="1" s="1"/>
  <c r="T736" i="1"/>
  <c r="U736" i="1"/>
  <c r="AD736" i="1" s="1"/>
  <c r="AC736" i="1"/>
  <c r="N737" i="1"/>
  <c r="O737" i="1"/>
  <c r="AF737" i="1" s="1"/>
  <c r="T737" i="1"/>
  <c r="U737" i="1"/>
  <c r="AD737" i="1" s="1"/>
  <c r="AC737" i="1"/>
  <c r="N738" i="1"/>
  <c r="O738" i="1"/>
  <c r="AF738" i="1" s="1"/>
  <c r="T738" i="1"/>
  <c r="AC738" i="1" s="1"/>
  <c r="U738" i="1"/>
  <c r="AD738" i="1" s="1"/>
  <c r="N739" i="1"/>
  <c r="O739" i="1"/>
  <c r="AF739" i="1" s="1"/>
  <c r="T739" i="1"/>
  <c r="AC739" i="1" s="1"/>
  <c r="U739" i="1"/>
  <c r="AD739" i="1" s="1"/>
  <c r="N740" i="1"/>
  <c r="O740" i="1"/>
  <c r="AF740" i="1" s="1"/>
  <c r="T740" i="1"/>
  <c r="AC740" i="1" s="1"/>
  <c r="U740" i="1"/>
  <c r="AD740" i="1"/>
  <c r="N741" i="1"/>
  <c r="O741" i="1"/>
  <c r="AF741" i="1" s="1"/>
  <c r="T741" i="1"/>
  <c r="AC741" i="1" s="1"/>
  <c r="U741" i="1"/>
  <c r="AD741" i="1" s="1"/>
  <c r="N742" i="1"/>
  <c r="O742" i="1"/>
  <c r="T742" i="1"/>
  <c r="AC742" i="1" s="1"/>
  <c r="U742" i="1"/>
  <c r="AD742" i="1" s="1"/>
  <c r="AF742" i="1"/>
  <c r="N743" i="1"/>
  <c r="O743" i="1"/>
  <c r="AF743" i="1" s="1"/>
  <c r="T743" i="1"/>
  <c r="AC743" i="1" s="1"/>
  <c r="U743" i="1"/>
  <c r="AD743" i="1" s="1"/>
  <c r="N744" i="1"/>
  <c r="O744" i="1"/>
  <c r="T744" i="1"/>
  <c r="AC744" i="1" s="1"/>
  <c r="U744" i="1"/>
  <c r="AD744" i="1" s="1"/>
  <c r="AF744" i="1"/>
  <c r="N745" i="1"/>
  <c r="O745" i="1"/>
  <c r="AF745" i="1" s="1"/>
  <c r="T745" i="1"/>
  <c r="AC745" i="1" s="1"/>
  <c r="U745" i="1"/>
  <c r="AD745" i="1" s="1"/>
  <c r="N746" i="1"/>
  <c r="O746" i="1"/>
  <c r="AF746" i="1" s="1"/>
  <c r="T746" i="1"/>
  <c r="U746" i="1"/>
  <c r="AD746" i="1" s="1"/>
  <c r="AC746" i="1"/>
  <c r="N747" i="1"/>
  <c r="O747" i="1"/>
  <c r="AF747" i="1" s="1"/>
  <c r="T747" i="1"/>
  <c r="U747" i="1"/>
  <c r="AD747" i="1" s="1"/>
  <c r="AC747" i="1"/>
  <c r="N748" i="1"/>
  <c r="O748" i="1"/>
  <c r="T748" i="1"/>
  <c r="AC748" i="1" s="1"/>
  <c r="U748" i="1"/>
  <c r="AD748" i="1"/>
  <c r="AF748" i="1"/>
  <c r="N749" i="1"/>
  <c r="O749" i="1"/>
  <c r="AF749" i="1" s="1"/>
  <c r="T749" i="1"/>
  <c r="U749" i="1"/>
  <c r="AD749" i="1" s="1"/>
  <c r="AC749" i="1"/>
  <c r="N750" i="1"/>
  <c r="O750" i="1"/>
  <c r="AF750" i="1" s="1"/>
  <c r="T750" i="1"/>
  <c r="AC750" i="1" s="1"/>
  <c r="U750" i="1"/>
  <c r="AD750" i="1" s="1"/>
  <c r="N751" i="1"/>
  <c r="O751" i="1"/>
  <c r="AF751" i="1" s="1"/>
  <c r="T751" i="1"/>
  <c r="AC751" i="1" s="1"/>
  <c r="U751" i="1"/>
  <c r="AD751" i="1" s="1"/>
  <c r="N752" i="1"/>
  <c r="O752" i="1"/>
  <c r="AF752" i="1" s="1"/>
  <c r="T752" i="1"/>
  <c r="AC752" i="1" s="1"/>
  <c r="U752" i="1"/>
  <c r="AD752" i="1"/>
  <c r="N753" i="1"/>
  <c r="O753" i="1"/>
  <c r="AF753" i="1" s="1"/>
  <c r="T753" i="1"/>
  <c r="AC753" i="1" s="1"/>
  <c r="U753" i="1"/>
  <c r="AD753" i="1"/>
  <c r="N754" i="1"/>
  <c r="O754" i="1"/>
  <c r="T754" i="1"/>
  <c r="U754" i="1"/>
  <c r="AD754" i="1" s="1"/>
  <c r="AC754" i="1"/>
  <c r="AF754" i="1"/>
  <c r="N755" i="1"/>
  <c r="O755" i="1"/>
  <c r="AF755" i="1" s="1"/>
  <c r="T755" i="1"/>
  <c r="AC755" i="1" s="1"/>
  <c r="U755" i="1"/>
  <c r="AD755" i="1"/>
  <c r="N756" i="1"/>
  <c r="O756" i="1"/>
  <c r="AF756" i="1" s="1"/>
  <c r="T756" i="1"/>
  <c r="U756" i="1"/>
  <c r="AC756" i="1"/>
  <c r="AD756" i="1"/>
  <c r="N757" i="1"/>
  <c r="O757" i="1"/>
  <c r="AF757" i="1" s="1"/>
  <c r="T757" i="1"/>
  <c r="U757" i="1"/>
  <c r="AD757" i="1" s="1"/>
  <c r="AC757" i="1"/>
  <c r="N758" i="1"/>
  <c r="O758" i="1"/>
  <c r="AF758" i="1" s="1"/>
  <c r="T758" i="1"/>
  <c r="U758" i="1"/>
  <c r="AD758" i="1" s="1"/>
  <c r="AC758" i="1"/>
  <c r="N759" i="1"/>
  <c r="O759" i="1"/>
  <c r="AF759" i="1" s="1"/>
  <c r="T759" i="1"/>
  <c r="AC759" i="1" s="1"/>
  <c r="U759" i="1"/>
  <c r="AD759" i="1"/>
  <c r="N760" i="1"/>
  <c r="O760" i="1"/>
  <c r="AF760" i="1" s="1"/>
  <c r="T760" i="1"/>
  <c r="U760" i="1"/>
  <c r="AC760" i="1"/>
  <c r="AD760" i="1"/>
  <c r="N761" i="1"/>
  <c r="O761" i="1"/>
  <c r="AF761" i="1" s="1"/>
  <c r="T761" i="1"/>
  <c r="U761" i="1"/>
  <c r="AC761" i="1"/>
  <c r="AD761" i="1"/>
  <c r="N762" i="1"/>
  <c r="O762" i="1"/>
  <c r="AF762" i="1" s="1"/>
  <c r="T762" i="1"/>
  <c r="U762" i="1"/>
  <c r="AD762" i="1" s="1"/>
  <c r="AC762" i="1"/>
  <c r="N763" i="1"/>
  <c r="O763" i="1"/>
  <c r="AF763" i="1" s="1"/>
  <c r="T763" i="1"/>
  <c r="AC763" i="1" s="1"/>
  <c r="U763" i="1"/>
  <c r="AD763" i="1" s="1"/>
  <c r="N764" i="1"/>
  <c r="O764" i="1"/>
  <c r="AF764" i="1" s="1"/>
  <c r="T764" i="1"/>
  <c r="U764" i="1"/>
  <c r="AD764" i="1" s="1"/>
  <c r="AC764" i="1"/>
  <c r="N765" i="1"/>
  <c r="O765" i="1"/>
  <c r="AF765" i="1" s="1"/>
  <c r="T765" i="1"/>
  <c r="AC765" i="1" s="1"/>
  <c r="U765" i="1"/>
  <c r="AD765" i="1"/>
  <c r="N766" i="1"/>
  <c r="O766" i="1"/>
  <c r="T766" i="1"/>
  <c r="U766" i="1"/>
  <c r="AD766" i="1" s="1"/>
  <c r="AC766" i="1"/>
  <c r="AF766" i="1"/>
  <c r="N767" i="1"/>
  <c r="O767" i="1"/>
  <c r="AF767" i="1" s="1"/>
  <c r="T767" i="1"/>
  <c r="AC767" i="1" s="1"/>
  <c r="U767" i="1"/>
  <c r="AD767" i="1" s="1"/>
  <c r="N768" i="1"/>
  <c r="O768" i="1"/>
  <c r="AF768" i="1" s="1"/>
  <c r="T768" i="1"/>
  <c r="U768" i="1"/>
  <c r="AC768" i="1"/>
  <c r="AD768" i="1"/>
  <c r="N769" i="1"/>
  <c r="O769" i="1"/>
  <c r="AF769" i="1" s="1"/>
  <c r="T769" i="1"/>
  <c r="U769" i="1"/>
  <c r="AD769" i="1" s="1"/>
  <c r="AC769" i="1"/>
  <c r="N770" i="1"/>
  <c r="O770" i="1"/>
  <c r="T770" i="1"/>
  <c r="AC770" i="1" s="1"/>
  <c r="U770" i="1"/>
  <c r="AD770" i="1" s="1"/>
  <c r="AF770" i="1"/>
  <c r="N771" i="1"/>
  <c r="O771" i="1"/>
  <c r="T771" i="1"/>
  <c r="AC771" i="1" s="1"/>
  <c r="U771" i="1"/>
  <c r="AD771" i="1" s="1"/>
  <c r="AF771" i="1"/>
  <c r="N772" i="1"/>
  <c r="O772" i="1"/>
  <c r="AF772" i="1" s="1"/>
  <c r="T772" i="1"/>
  <c r="AC772" i="1" s="1"/>
  <c r="U772" i="1"/>
  <c r="AD772" i="1"/>
  <c r="N773" i="1"/>
  <c r="O773" i="1"/>
  <c r="AF773" i="1" s="1"/>
  <c r="T773" i="1"/>
  <c r="AC773" i="1" s="1"/>
  <c r="U773" i="1"/>
  <c r="AD773" i="1" s="1"/>
  <c r="N774" i="1"/>
  <c r="O774" i="1"/>
  <c r="AF774" i="1" s="1"/>
  <c r="T774" i="1"/>
  <c r="AC774" i="1" s="1"/>
  <c r="U774" i="1"/>
  <c r="AD774" i="1" s="1"/>
  <c r="N775" i="1"/>
  <c r="O775" i="1"/>
  <c r="AF775" i="1" s="1"/>
  <c r="T775" i="1"/>
  <c r="AC775" i="1" s="1"/>
  <c r="U775" i="1"/>
  <c r="AD775" i="1" s="1"/>
  <c r="N776" i="1"/>
  <c r="O776" i="1"/>
  <c r="AF776" i="1" s="1"/>
  <c r="T776" i="1"/>
  <c r="AC776" i="1" s="1"/>
  <c r="U776" i="1"/>
  <c r="AD776" i="1" s="1"/>
  <c r="N777" i="1"/>
  <c r="O777" i="1"/>
  <c r="AF777" i="1" s="1"/>
  <c r="T777" i="1"/>
  <c r="AC777" i="1" s="1"/>
  <c r="U777" i="1"/>
  <c r="AD777" i="1" s="1"/>
  <c r="N778" i="1"/>
  <c r="O778" i="1"/>
  <c r="T778" i="1"/>
  <c r="AC778" i="1" s="1"/>
  <c r="U778" i="1"/>
  <c r="AD778" i="1" s="1"/>
  <c r="AF778" i="1"/>
  <c r="N779" i="1"/>
  <c r="O779" i="1"/>
  <c r="AF779" i="1" s="1"/>
  <c r="T779" i="1"/>
  <c r="AC779" i="1" s="1"/>
  <c r="U779" i="1"/>
  <c r="AD779" i="1" s="1"/>
  <c r="N780" i="1"/>
  <c r="O780" i="1"/>
  <c r="T780" i="1"/>
  <c r="AC780" i="1" s="1"/>
  <c r="U780" i="1"/>
  <c r="AD780" i="1" s="1"/>
  <c r="AF780" i="1"/>
  <c r="N781" i="1"/>
  <c r="O781" i="1"/>
  <c r="T781" i="1"/>
  <c r="AC781" i="1" s="1"/>
  <c r="U781" i="1"/>
  <c r="AD781" i="1" s="1"/>
  <c r="AF781" i="1"/>
  <c r="N782" i="1"/>
  <c r="O782" i="1"/>
  <c r="AF782" i="1" s="1"/>
  <c r="T782" i="1"/>
  <c r="U782" i="1"/>
  <c r="AC782" i="1"/>
  <c r="AD782" i="1"/>
  <c r="N783" i="1"/>
  <c r="O783" i="1"/>
  <c r="AF783" i="1" s="1"/>
  <c r="T783" i="1"/>
  <c r="AC783" i="1" s="1"/>
  <c r="U783" i="1"/>
  <c r="AD783" i="1" s="1"/>
  <c r="N784" i="1"/>
  <c r="O784" i="1"/>
  <c r="T784" i="1"/>
  <c r="AC784" i="1" s="1"/>
  <c r="U784" i="1"/>
  <c r="AD784" i="1" s="1"/>
  <c r="AF784" i="1"/>
  <c r="N785" i="1"/>
  <c r="O785" i="1"/>
  <c r="AF785" i="1" s="1"/>
  <c r="T785" i="1"/>
  <c r="AC785" i="1" s="1"/>
  <c r="U785" i="1"/>
  <c r="AD785" i="1" s="1"/>
  <c r="N786" i="1"/>
  <c r="O786" i="1"/>
  <c r="AF786" i="1" s="1"/>
  <c r="T786" i="1"/>
  <c r="AC786" i="1" s="1"/>
  <c r="U786" i="1"/>
  <c r="AD786" i="1" s="1"/>
  <c r="N787" i="1"/>
  <c r="O787" i="1"/>
  <c r="AF787" i="1" s="1"/>
  <c r="T787" i="1"/>
  <c r="U787" i="1"/>
  <c r="AD787" i="1" s="1"/>
  <c r="AC787" i="1"/>
  <c r="N788" i="1"/>
  <c r="O788" i="1"/>
  <c r="AF788" i="1" s="1"/>
  <c r="T788" i="1"/>
  <c r="AC788" i="1" s="1"/>
  <c r="U788" i="1"/>
  <c r="AD788" i="1" s="1"/>
  <c r="N789" i="1"/>
  <c r="O789" i="1"/>
  <c r="AF789" i="1" s="1"/>
  <c r="T789" i="1"/>
  <c r="AC789" i="1" s="1"/>
  <c r="U789" i="1"/>
  <c r="AD789" i="1" s="1"/>
  <c r="N790" i="1"/>
  <c r="O790" i="1"/>
  <c r="T790" i="1"/>
  <c r="AC790" i="1" s="1"/>
  <c r="U790" i="1"/>
  <c r="AD790" i="1" s="1"/>
  <c r="AF790" i="1"/>
  <c r="N791" i="1"/>
  <c r="O791" i="1"/>
  <c r="AF791" i="1" s="1"/>
  <c r="T791" i="1"/>
  <c r="AC791" i="1" s="1"/>
  <c r="U791" i="1"/>
  <c r="AD791" i="1"/>
  <c r="N792" i="1"/>
  <c r="O792" i="1"/>
  <c r="AF792" i="1" s="1"/>
  <c r="T792" i="1"/>
  <c r="U792" i="1"/>
  <c r="AC792" i="1"/>
  <c r="AD792" i="1"/>
  <c r="N793" i="1"/>
  <c r="O793" i="1"/>
  <c r="AF793" i="1" s="1"/>
  <c r="T793" i="1"/>
  <c r="U793" i="1"/>
  <c r="AD793" i="1" s="1"/>
  <c r="AC793" i="1"/>
  <c r="N794" i="1"/>
  <c r="O794" i="1"/>
  <c r="AF794" i="1" s="1"/>
  <c r="T794" i="1"/>
  <c r="U794" i="1"/>
  <c r="AC794" i="1"/>
  <c r="AD794" i="1"/>
  <c r="N795" i="1"/>
  <c r="O795" i="1"/>
  <c r="AF795" i="1" s="1"/>
  <c r="T795" i="1"/>
  <c r="AC795" i="1" s="1"/>
  <c r="U795" i="1"/>
  <c r="AD795" i="1" s="1"/>
  <c r="N796" i="1"/>
  <c r="O796" i="1"/>
  <c r="T796" i="1"/>
  <c r="AC796" i="1" s="1"/>
  <c r="U796" i="1"/>
  <c r="AD796" i="1" s="1"/>
  <c r="AF796" i="1"/>
  <c r="N797" i="1"/>
  <c r="O797" i="1"/>
  <c r="T797" i="1"/>
  <c r="AC797" i="1" s="1"/>
  <c r="U797" i="1"/>
  <c r="AD797" i="1" s="1"/>
  <c r="AF797" i="1"/>
  <c r="N798" i="1"/>
  <c r="O798" i="1"/>
  <c r="AF798" i="1" s="1"/>
  <c r="T798" i="1"/>
  <c r="U798" i="1"/>
  <c r="AC798" i="1"/>
  <c r="AD798" i="1"/>
  <c r="N799" i="1"/>
  <c r="O799" i="1"/>
  <c r="AF799" i="1" s="1"/>
  <c r="T799" i="1"/>
  <c r="U799" i="1"/>
  <c r="AD799" i="1" s="1"/>
  <c r="AC799" i="1"/>
  <c r="N800" i="1"/>
  <c r="O800" i="1"/>
  <c r="T800" i="1"/>
  <c r="AC800" i="1" s="1"/>
  <c r="U800" i="1"/>
  <c r="AD800" i="1" s="1"/>
  <c r="AF800" i="1"/>
  <c r="N801" i="1"/>
  <c r="O801" i="1"/>
  <c r="T801" i="1"/>
  <c r="AC801" i="1" s="1"/>
  <c r="U801" i="1"/>
  <c r="AD801" i="1" s="1"/>
  <c r="AF801" i="1"/>
  <c r="N802" i="1"/>
  <c r="O802" i="1"/>
  <c r="AF802" i="1" s="1"/>
  <c r="T802" i="1"/>
  <c r="AC802" i="1" s="1"/>
  <c r="U802" i="1"/>
  <c r="AD802" i="1" s="1"/>
  <c r="N803" i="1"/>
  <c r="O803" i="1"/>
  <c r="AF803" i="1" s="1"/>
  <c r="T803" i="1"/>
  <c r="U803" i="1"/>
  <c r="AD803" i="1" s="1"/>
  <c r="AC803" i="1"/>
  <c r="N804" i="1"/>
  <c r="O804" i="1"/>
  <c r="T804" i="1"/>
  <c r="AC804" i="1" s="1"/>
  <c r="U804" i="1"/>
  <c r="AD804" i="1" s="1"/>
  <c r="AF804" i="1"/>
  <c r="N805" i="1"/>
  <c r="O805" i="1"/>
  <c r="AF805" i="1" s="1"/>
  <c r="T805" i="1"/>
  <c r="AC805" i="1" s="1"/>
  <c r="U805" i="1"/>
  <c r="AD805" i="1" s="1"/>
  <c r="N806" i="1"/>
  <c r="O806" i="1"/>
  <c r="AF806" i="1" s="1"/>
  <c r="T806" i="1"/>
  <c r="U806" i="1"/>
  <c r="AD806" i="1" s="1"/>
  <c r="AC806" i="1"/>
  <c r="N807" i="1"/>
  <c r="O807" i="1"/>
  <c r="AF807" i="1" s="1"/>
  <c r="T807" i="1"/>
  <c r="U807" i="1"/>
  <c r="AD807" i="1" s="1"/>
  <c r="AC807" i="1"/>
  <c r="N808" i="1"/>
  <c r="O808" i="1"/>
  <c r="AF808" i="1" s="1"/>
  <c r="T808" i="1"/>
  <c r="AC808" i="1" s="1"/>
  <c r="U808" i="1"/>
  <c r="AD808" i="1" s="1"/>
  <c r="N809" i="1"/>
  <c r="O809" i="1"/>
  <c r="AF809" i="1" s="1"/>
  <c r="T809" i="1"/>
  <c r="AC809" i="1" s="1"/>
  <c r="U809" i="1"/>
  <c r="AD809" i="1" s="1"/>
  <c r="N810" i="1"/>
  <c r="O810" i="1"/>
  <c r="AF810" i="1" s="1"/>
  <c r="T810" i="1"/>
  <c r="AC810" i="1" s="1"/>
  <c r="U810" i="1"/>
  <c r="AD810" i="1" s="1"/>
  <c r="N811" i="1"/>
  <c r="O811" i="1"/>
  <c r="AF811" i="1" s="1"/>
  <c r="T811" i="1"/>
  <c r="U811" i="1"/>
  <c r="AD811" i="1" s="1"/>
  <c r="AC811" i="1"/>
  <c r="N812" i="1"/>
  <c r="O812" i="1"/>
  <c r="T812" i="1"/>
  <c r="AC812" i="1" s="1"/>
  <c r="U812" i="1"/>
  <c r="AD812" i="1" s="1"/>
  <c r="AF812" i="1"/>
  <c r="N813" i="1"/>
  <c r="O813" i="1"/>
  <c r="T813" i="1"/>
  <c r="U813" i="1"/>
  <c r="AD813" i="1" s="1"/>
  <c r="AC813" i="1"/>
  <c r="AF813" i="1"/>
  <c r="N814" i="1"/>
  <c r="O814" i="1"/>
  <c r="AF814" i="1" s="1"/>
  <c r="T814" i="1"/>
  <c r="AC814" i="1" s="1"/>
  <c r="U814" i="1"/>
  <c r="AD814" i="1" s="1"/>
  <c r="N815" i="1"/>
  <c r="O815" i="1"/>
  <c r="T815" i="1"/>
  <c r="U815" i="1"/>
  <c r="AD815" i="1" s="1"/>
  <c r="AC815" i="1"/>
  <c r="AF815" i="1"/>
  <c r="N816" i="1"/>
  <c r="O816" i="1"/>
  <c r="T816" i="1"/>
  <c r="AC816" i="1" s="1"/>
  <c r="U816" i="1"/>
  <c r="AD816" i="1" s="1"/>
  <c r="AF816" i="1"/>
  <c r="N817" i="1"/>
  <c r="O817" i="1"/>
  <c r="AF817" i="1" s="1"/>
  <c r="T817" i="1"/>
  <c r="U817" i="1"/>
  <c r="AD817" i="1" s="1"/>
  <c r="AC817" i="1"/>
  <c r="N818" i="1"/>
  <c r="O818" i="1"/>
  <c r="AF818" i="1" s="1"/>
  <c r="T818" i="1"/>
  <c r="AC818" i="1" s="1"/>
  <c r="U818" i="1"/>
  <c r="AD818" i="1"/>
  <c r="N819" i="1"/>
  <c r="O819" i="1"/>
  <c r="AF819" i="1" s="1"/>
  <c r="T819" i="1"/>
  <c r="AC819" i="1" s="1"/>
  <c r="U819" i="1"/>
  <c r="AD819" i="1"/>
  <c r="N820" i="1"/>
  <c r="O820" i="1"/>
  <c r="AF820" i="1" s="1"/>
  <c r="T820" i="1"/>
  <c r="U820" i="1"/>
  <c r="AD820" i="1" s="1"/>
  <c r="AC820" i="1"/>
  <c r="N821" i="1"/>
  <c r="O821" i="1"/>
  <c r="AF821" i="1" s="1"/>
  <c r="T821" i="1"/>
  <c r="AC821" i="1" s="1"/>
  <c r="U821" i="1"/>
  <c r="AD821" i="1" s="1"/>
  <c r="N822" i="1"/>
  <c r="O822" i="1"/>
  <c r="AF822" i="1" s="1"/>
  <c r="T822" i="1"/>
  <c r="AC822" i="1" s="1"/>
  <c r="U822" i="1"/>
  <c r="AD822" i="1"/>
  <c r="N823" i="1"/>
  <c r="O823" i="1"/>
  <c r="AF823" i="1" s="1"/>
  <c r="T823" i="1"/>
  <c r="AC823" i="1" s="1"/>
  <c r="U823" i="1"/>
  <c r="AD823" i="1" s="1"/>
  <c r="N824" i="1"/>
  <c r="O824" i="1"/>
  <c r="AF824" i="1" s="1"/>
  <c r="T824" i="1"/>
  <c r="U824" i="1"/>
  <c r="AD824" i="1" s="1"/>
  <c r="AC824" i="1"/>
  <c r="N825" i="1"/>
  <c r="O825" i="1"/>
  <c r="T825" i="1"/>
  <c r="AC825" i="1" s="1"/>
  <c r="U825" i="1"/>
  <c r="AD825" i="1"/>
  <c r="AF825" i="1"/>
  <c r="N826" i="1"/>
  <c r="O826" i="1"/>
  <c r="AF826" i="1" s="1"/>
  <c r="T826" i="1"/>
  <c r="AC826" i="1" s="1"/>
  <c r="U826" i="1"/>
  <c r="AD826" i="1" s="1"/>
  <c r="N827" i="1"/>
  <c r="O827" i="1"/>
  <c r="AF827" i="1" s="1"/>
  <c r="T827" i="1"/>
  <c r="AC827" i="1" s="1"/>
  <c r="U827" i="1"/>
  <c r="AD827" i="1" s="1"/>
  <c r="N828" i="1"/>
  <c r="O828" i="1"/>
  <c r="T828" i="1"/>
  <c r="AC828" i="1" s="1"/>
  <c r="U828" i="1"/>
  <c r="AD828" i="1" s="1"/>
  <c r="AF828" i="1"/>
  <c r="N829" i="1"/>
  <c r="O829" i="1"/>
  <c r="AF829" i="1" s="1"/>
  <c r="T829" i="1"/>
  <c r="AC829" i="1" s="1"/>
  <c r="U829" i="1"/>
  <c r="AD829" i="1" s="1"/>
  <c r="N830" i="1"/>
  <c r="O830" i="1"/>
  <c r="AF830" i="1" s="1"/>
  <c r="T830" i="1"/>
  <c r="AC830" i="1" s="1"/>
  <c r="U830" i="1"/>
  <c r="AD830" i="1"/>
  <c r="N831" i="1"/>
  <c r="O831" i="1"/>
  <c r="AF831" i="1" s="1"/>
  <c r="T831" i="1"/>
  <c r="AC831" i="1" s="1"/>
  <c r="U831" i="1"/>
  <c r="AD831" i="1" s="1"/>
  <c r="N832" i="1"/>
  <c r="O832" i="1"/>
  <c r="AF832" i="1" s="1"/>
  <c r="T832" i="1"/>
  <c r="AC832" i="1" s="1"/>
  <c r="U832" i="1"/>
  <c r="AD832" i="1" s="1"/>
  <c r="N833" i="1"/>
  <c r="O833" i="1"/>
  <c r="AF833" i="1" s="1"/>
  <c r="T833" i="1"/>
  <c r="U833" i="1"/>
  <c r="AD833" i="1" s="1"/>
  <c r="AC833" i="1"/>
  <c r="N834" i="1"/>
  <c r="O834" i="1"/>
  <c r="AF834" i="1" s="1"/>
  <c r="T834" i="1"/>
  <c r="AC834" i="1" s="1"/>
  <c r="U834" i="1"/>
  <c r="AD834" i="1"/>
  <c r="N835" i="1"/>
  <c r="O835" i="1"/>
  <c r="AF835" i="1" s="1"/>
  <c r="T835" i="1"/>
  <c r="AC835" i="1" s="1"/>
  <c r="U835" i="1"/>
  <c r="AD835" i="1" s="1"/>
  <c r="N836" i="1"/>
  <c r="O836" i="1"/>
  <c r="AF836" i="1" s="1"/>
  <c r="T836" i="1"/>
  <c r="AC836" i="1" s="1"/>
  <c r="U836" i="1"/>
  <c r="AD836" i="1" s="1"/>
  <c r="N837" i="1"/>
  <c r="O837" i="1"/>
  <c r="T837" i="1"/>
  <c r="AC837" i="1" s="1"/>
  <c r="U837" i="1"/>
  <c r="AD837" i="1"/>
  <c r="AF837" i="1"/>
  <c r="N838" i="1"/>
  <c r="O838" i="1"/>
  <c r="AF838" i="1" s="1"/>
  <c r="T838" i="1"/>
  <c r="AC838" i="1" s="1"/>
  <c r="U838" i="1"/>
  <c r="AD838" i="1" s="1"/>
  <c r="N839" i="1"/>
  <c r="O839" i="1"/>
  <c r="AF839" i="1" s="1"/>
  <c r="T839" i="1"/>
  <c r="AC839" i="1" s="1"/>
  <c r="U839" i="1"/>
  <c r="AD839" i="1" s="1"/>
  <c r="N840" i="1"/>
  <c r="O840" i="1"/>
  <c r="T840" i="1"/>
  <c r="AC840" i="1" s="1"/>
  <c r="U840" i="1"/>
  <c r="AD840" i="1" s="1"/>
  <c r="AF840" i="1"/>
  <c r="N841" i="1"/>
  <c r="O841" i="1"/>
  <c r="T841" i="1"/>
  <c r="AC841" i="1" s="1"/>
  <c r="U841" i="1"/>
  <c r="AD841" i="1" s="1"/>
  <c r="AF841" i="1"/>
  <c r="N842" i="1"/>
  <c r="O842" i="1"/>
  <c r="AF842" i="1" s="1"/>
  <c r="T842" i="1"/>
  <c r="AC842" i="1" s="1"/>
  <c r="U842" i="1"/>
  <c r="AD842" i="1" s="1"/>
  <c r="N843" i="1"/>
  <c r="O843" i="1"/>
  <c r="AF843" i="1" s="1"/>
  <c r="T843" i="1"/>
  <c r="AC843" i="1" s="1"/>
  <c r="U843" i="1"/>
  <c r="AD843" i="1" s="1"/>
  <c r="N844" i="1"/>
  <c r="O844" i="1"/>
  <c r="T844" i="1"/>
  <c r="AC844" i="1" s="1"/>
  <c r="U844" i="1"/>
  <c r="AD844" i="1" s="1"/>
  <c r="AF844" i="1"/>
  <c r="N845" i="1"/>
  <c r="O845" i="1"/>
  <c r="AF845" i="1" s="1"/>
  <c r="T845" i="1"/>
  <c r="U845" i="1"/>
  <c r="AC845" i="1"/>
  <c r="AD845" i="1"/>
  <c r="N846" i="1"/>
  <c r="O846" i="1"/>
  <c r="AF846" i="1" s="1"/>
  <c r="T846" i="1"/>
  <c r="AC846" i="1" s="1"/>
  <c r="U846" i="1"/>
  <c r="AD846" i="1" s="1"/>
  <c r="N847" i="1"/>
  <c r="O847" i="1"/>
  <c r="AF847" i="1" s="1"/>
  <c r="T847" i="1"/>
  <c r="AC847" i="1" s="1"/>
  <c r="U847" i="1"/>
  <c r="AD847" i="1" s="1"/>
  <c r="N848" i="1"/>
  <c r="O848" i="1"/>
  <c r="AF848" i="1" s="1"/>
  <c r="T848" i="1"/>
  <c r="U848" i="1"/>
  <c r="AD848" i="1" s="1"/>
  <c r="AC848" i="1"/>
  <c r="N849" i="1"/>
  <c r="O849" i="1"/>
  <c r="AF849" i="1" s="1"/>
  <c r="T849" i="1"/>
  <c r="U849" i="1"/>
  <c r="AD849" i="1" s="1"/>
  <c r="AC849" i="1"/>
  <c r="N850" i="1"/>
  <c r="O850" i="1"/>
  <c r="AF850" i="1" s="1"/>
  <c r="T850" i="1"/>
  <c r="AC850" i="1" s="1"/>
  <c r="U850" i="1"/>
  <c r="AD850" i="1" s="1"/>
  <c r="N851" i="1"/>
  <c r="O851" i="1"/>
  <c r="AF851" i="1" s="1"/>
  <c r="T851" i="1"/>
  <c r="AC851" i="1" s="1"/>
  <c r="U851" i="1"/>
  <c r="AD851" i="1"/>
  <c r="N852" i="1"/>
  <c r="O852" i="1"/>
  <c r="AF852" i="1" s="1"/>
  <c r="T852" i="1"/>
  <c r="AC852" i="1" s="1"/>
  <c r="U852" i="1"/>
  <c r="AD852" i="1" s="1"/>
  <c r="N853" i="1"/>
  <c r="O853" i="1"/>
  <c r="AF853" i="1" s="1"/>
  <c r="T853" i="1"/>
  <c r="AC853" i="1" s="1"/>
  <c r="U853" i="1"/>
  <c r="AD853" i="1"/>
  <c r="N854" i="1"/>
  <c r="O854" i="1"/>
  <c r="AF854" i="1" s="1"/>
  <c r="T854" i="1"/>
  <c r="AC854" i="1" s="1"/>
  <c r="U854" i="1"/>
  <c r="AD854" i="1" s="1"/>
  <c r="N855" i="1"/>
  <c r="O855" i="1"/>
  <c r="AF855" i="1" s="1"/>
  <c r="T855" i="1"/>
  <c r="AC855" i="1" s="1"/>
  <c r="U855" i="1"/>
  <c r="AD855" i="1" s="1"/>
  <c r="N856" i="1"/>
  <c r="O856" i="1"/>
  <c r="T856" i="1"/>
  <c r="AC856" i="1" s="1"/>
  <c r="U856" i="1"/>
  <c r="AD856" i="1" s="1"/>
  <c r="AF856" i="1"/>
  <c r="N857" i="1"/>
  <c r="O857" i="1"/>
  <c r="T857" i="1"/>
  <c r="AC857" i="1" s="1"/>
  <c r="U857" i="1"/>
  <c r="AD857" i="1" s="1"/>
  <c r="AF857" i="1"/>
  <c r="N858" i="1"/>
  <c r="O858" i="1"/>
  <c r="AF858" i="1" s="1"/>
  <c r="T858" i="1"/>
  <c r="AC858" i="1" s="1"/>
  <c r="U858" i="1"/>
  <c r="AD858" i="1"/>
  <c r="N859" i="1"/>
  <c r="O859" i="1"/>
  <c r="AF859" i="1" s="1"/>
  <c r="T859" i="1"/>
  <c r="AC859" i="1" s="1"/>
  <c r="U859" i="1"/>
  <c r="AD859" i="1" s="1"/>
  <c r="N860" i="1"/>
  <c r="O860" i="1"/>
  <c r="T860" i="1"/>
  <c r="AC860" i="1" s="1"/>
  <c r="U860" i="1"/>
  <c r="AD860" i="1" s="1"/>
  <c r="AF860" i="1"/>
  <c r="N861" i="1"/>
  <c r="O861" i="1"/>
  <c r="AF861" i="1" s="1"/>
  <c r="T861" i="1"/>
  <c r="AC861" i="1" s="1"/>
  <c r="U861" i="1"/>
  <c r="AD861" i="1" s="1"/>
  <c r="N862" i="1"/>
  <c r="O862" i="1"/>
  <c r="AF862" i="1" s="1"/>
  <c r="T862" i="1"/>
  <c r="AC862" i="1" s="1"/>
  <c r="U862" i="1"/>
  <c r="AD862" i="1"/>
  <c r="N863" i="1"/>
  <c r="O863" i="1"/>
  <c r="AF863" i="1" s="1"/>
  <c r="T863" i="1"/>
  <c r="AC863" i="1" s="1"/>
  <c r="U863" i="1"/>
  <c r="AD863" i="1" s="1"/>
  <c r="N864" i="1"/>
  <c r="O864" i="1"/>
  <c r="AF864" i="1" s="1"/>
  <c r="T864" i="1"/>
  <c r="AC864" i="1" s="1"/>
  <c r="U864" i="1"/>
  <c r="AD864" i="1" s="1"/>
  <c r="N865" i="1"/>
  <c r="O865" i="1"/>
  <c r="AF865" i="1" s="1"/>
  <c r="T865" i="1"/>
  <c r="U865" i="1"/>
  <c r="AD865" i="1" s="1"/>
  <c r="AC865" i="1"/>
  <c r="N866" i="1"/>
  <c r="O866" i="1"/>
  <c r="AF866" i="1" s="1"/>
  <c r="T866" i="1"/>
  <c r="AC866" i="1" s="1"/>
  <c r="U866" i="1"/>
  <c r="AD866" i="1" s="1"/>
  <c r="N867" i="1"/>
  <c r="O867" i="1"/>
  <c r="AF867" i="1" s="1"/>
  <c r="T867" i="1"/>
  <c r="AC867" i="1" s="1"/>
  <c r="U867" i="1"/>
  <c r="AD867" i="1" s="1"/>
  <c r="N868" i="1"/>
  <c r="O868" i="1"/>
  <c r="AF868" i="1" s="1"/>
  <c r="T868" i="1"/>
  <c r="U868" i="1"/>
  <c r="AD868" i="1" s="1"/>
  <c r="AC868" i="1"/>
  <c r="N869" i="1"/>
  <c r="O869" i="1"/>
  <c r="AF869" i="1" s="1"/>
  <c r="T869" i="1"/>
  <c r="AC869" i="1" s="1"/>
  <c r="U869" i="1"/>
  <c r="AD869" i="1" s="1"/>
  <c r="N870" i="1"/>
  <c r="O870" i="1"/>
  <c r="AF870" i="1" s="1"/>
  <c r="T870" i="1"/>
  <c r="AC870" i="1" s="1"/>
  <c r="U870" i="1"/>
  <c r="AD870" i="1"/>
  <c r="N871" i="1"/>
  <c r="O871" i="1"/>
  <c r="AF871" i="1" s="1"/>
  <c r="T871" i="1"/>
  <c r="AC871" i="1" s="1"/>
  <c r="U871" i="1"/>
  <c r="AD871" i="1" s="1"/>
  <c r="N872" i="1"/>
  <c r="O872" i="1"/>
  <c r="T872" i="1"/>
  <c r="AC872" i="1" s="1"/>
  <c r="U872" i="1"/>
  <c r="AD872" i="1" s="1"/>
  <c r="AF872" i="1"/>
  <c r="N873" i="1"/>
  <c r="O873" i="1"/>
  <c r="T873" i="1"/>
  <c r="AC873" i="1" s="1"/>
  <c r="U873" i="1"/>
  <c r="AD873" i="1" s="1"/>
  <c r="AF873" i="1"/>
  <c r="N874" i="1"/>
  <c r="O874" i="1"/>
  <c r="AF874" i="1" s="1"/>
  <c r="T874" i="1"/>
  <c r="AC874" i="1" s="1"/>
  <c r="U874" i="1"/>
  <c r="AD874" i="1" s="1"/>
  <c r="N875" i="1"/>
  <c r="O875" i="1"/>
  <c r="AF875" i="1" s="1"/>
  <c r="T875" i="1"/>
  <c r="AC875" i="1" s="1"/>
  <c r="U875" i="1"/>
  <c r="AD875" i="1" s="1"/>
  <c r="N876" i="1"/>
  <c r="O876" i="1"/>
  <c r="T876" i="1"/>
  <c r="AC876" i="1" s="1"/>
  <c r="U876" i="1"/>
  <c r="AD876" i="1" s="1"/>
  <c r="AF876" i="1"/>
  <c r="N877" i="1"/>
  <c r="O877" i="1"/>
  <c r="T877" i="1"/>
  <c r="AC877" i="1" s="1"/>
  <c r="U877" i="1"/>
  <c r="AD877" i="1" s="1"/>
  <c r="AF877" i="1"/>
  <c r="N878" i="1"/>
  <c r="O878" i="1"/>
  <c r="AF878" i="1" s="1"/>
  <c r="T878" i="1"/>
  <c r="AC878" i="1" s="1"/>
  <c r="U878" i="1"/>
  <c r="AD878" i="1" s="1"/>
  <c r="N879" i="1"/>
  <c r="O879" i="1"/>
  <c r="AF879" i="1" s="1"/>
  <c r="T879" i="1"/>
  <c r="AC879" i="1" s="1"/>
  <c r="U879" i="1"/>
  <c r="AD879" i="1" s="1"/>
  <c r="N880" i="1"/>
  <c r="O880" i="1"/>
  <c r="T880" i="1"/>
  <c r="AC880" i="1" s="1"/>
  <c r="U880" i="1"/>
  <c r="AD880" i="1" s="1"/>
  <c r="AF880" i="1"/>
  <c r="N881" i="1"/>
  <c r="O881" i="1"/>
  <c r="T881" i="1"/>
  <c r="AC881" i="1" s="1"/>
  <c r="U881" i="1"/>
  <c r="AD881" i="1" s="1"/>
  <c r="AF881" i="1"/>
  <c r="N882" i="1"/>
  <c r="O882" i="1"/>
  <c r="AF882" i="1" s="1"/>
  <c r="T882" i="1"/>
  <c r="AC882" i="1" s="1"/>
  <c r="U882" i="1"/>
  <c r="AD882" i="1"/>
  <c r="N883" i="1"/>
  <c r="O883" i="1"/>
  <c r="AF883" i="1" s="1"/>
  <c r="T883" i="1"/>
  <c r="AC883" i="1" s="1"/>
  <c r="U883" i="1"/>
  <c r="AD883" i="1" s="1"/>
  <c r="N884" i="1"/>
  <c r="O884" i="1"/>
  <c r="AF884" i="1" s="1"/>
  <c r="T884" i="1"/>
  <c r="AC884" i="1" s="1"/>
  <c r="U884" i="1"/>
  <c r="AD884" i="1" s="1"/>
  <c r="N885" i="1"/>
  <c r="O885" i="1"/>
  <c r="AF885" i="1" s="1"/>
  <c r="T885" i="1"/>
  <c r="U885" i="1"/>
  <c r="AD885" i="1" s="1"/>
  <c r="AC885" i="1"/>
  <c r="N886" i="1"/>
  <c r="O886" i="1"/>
  <c r="AF886" i="1" s="1"/>
  <c r="T886" i="1"/>
  <c r="AC886" i="1" s="1"/>
  <c r="U886" i="1"/>
  <c r="AD886" i="1"/>
  <c r="N887" i="1"/>
  <c r="O887" i="1"/>
  <c r="AF887" i="1" s="1"/>
  <c r="T887" i="1"/>
  <c r="AC887" i="1" s="1"/>
  <c r="U887" i="1"/>
  <c r="AD887" i="1"/>
  <c r="N888" i="1"/>
  <c r="O888" i="1"/>
  <c r="T888" i="1"/>
  <c r="AC888" i="1" s="1"/>
  <c r="U888" i="1"/>
  <c r="AD888" i="1" s="1"/>
  <c r="AF888" i="1"/>
  <c r="N889" i="1"/>
  <c r="O889" i="1"/>
  <c r="T889" i="1"/>
  <c r="AC889" i="1" s="1"/>
  <c r="U889" i="1"/>
  <c r="AD889" i="1"/>
  <c r="AF889" i="1"/>
  <c r="N890" i="1"/>
  <c r="O890" i="1"/>
  <c r="AF890" i="1" s="1"/>
  <c r="T890" i="1"/>
  <c r="AC890" i="1" s="1"/>
  <c r="U890" i="1"/>
  <c r="AD890" i="1" s="1"/>
  <c r="N891" i="1"/>
  <c r="O891" i="1"/>
  <c r="AF891" i="1" s="1"/>
  <c r="T891" i="1"/>
  <c r="AC891" i="1" s="1"/>
  <c r="U891" i="1"/>
  <c r="AD891" i="1" s="1"/>
  <c r="N892" i="1"/>
  <c r="O892" i="1"/>
  <c r="T892" i="1"/>
  <c r="AC892" i="1" s="1"/>
  <c r="U892" i="1"/>
  <c r="AD892" i="1" s="1"/>
  <c r="AF892" i="1"/>
  <c r="N893" i="1"/>
  <c r="O893" i="1"/>
  <c r="T893" i="1"/>
  <c r="U893" i="1"/>
  <c r="AD893" i="1" s="1"/>
  <c r="AC893" i="1"/>
  <c r="AF893" i="1"/>
  <c r="N894" i="1"/>
  <c r="O894" i="1"/>
  <c r="AF894" i="1" s="1"/>
  <c r="T894" i="1"/>
  <c r="AC894" i="1" s="1"/>
  <c r="U894" i="1"/>
  <c r="AD894" i="1"/>
  <c r="N895" i="1"/>
  <c r="O895" i="1"/>
  <c r="AF895" i="1" s="1"/>
  <c r="T895" i="1"/>
  <c r="AC895" i="1" s="1"/>
  <c r="U895" i="1"/>
  <c r="AD895" i="1"/>
  <c r="N896" i="1"/>
  <c r="O896" i="1"/>
  <c r="T896" i="1"/>
  <c r="AC896" i="1" s="1"/>
  <c r="U896" i="1"/>
  <c r="AD896" i="1" s="1"/>
  <c r="AF896" i="1"/>
  <c r="N897" i="1"/>
  <c r="O897" i="1"/>
  <c r="T897" i="1"/>
  <c r="AC897" i="1" s="1"/>
  <c r="U897" i="1"/>
  <c r="AD897" i="1" s="1"/>
  <c r="AF897" i="1"/>
  <c r="N898" i="1"/>
  <c r="O898" i="1"/>
  <c r="AF898" i="1" s="1"/>
  <c r="T898" i="1"/>
  <c r="AC898" i="1" s="1"/>
  <c r="U898" i="1"/>
  <c r="AD898" i="1" s="1"/>
  <c r="N899" i="1"/>
  <c r="O899" i="1"/>
  <c r="AF899" i="1" s="1"/>
  <c r="T899" i="1"/>
  <c r="AC899" i="1" s="1"/>
  <c r="U899" i="1"/>
  <c r="AD899" i="1" s="1"/>
  <c r="N900" i="1"/>
  <c r="O900" i="1"/>
  <c r="T900" i="1"/>
  <c r="AC900" i="1" s="1"/>
  <c r="U900" i="1"/>
  <c r="AD900" i="1" s="1"/>
  <c r="AF900" i="1"/>
  <c r="N901" i="1"/>
  <c r="O901" i="1"/>
  <c r="AF901" i="1" s="1"/>
  <c r="T901" i="1"/>
  <c r="U901" i="1"/>
  <c r="AD901" i="1" s="1"/>
  <c r="AC901" i="1"/>
  <c r="N902" i="1"/>
  <c r="O902" i="1"/>
  <c r="AF902" i="1" s="1"/>
  <c r="T902" i="1"/>
  <c r="U902" i="1"/>
  <c r="AD902" i="1" s="1"/>
  <c r="AC902" i="1"/>
  <c r="N903" i="1"/>
  <c r="O903" i="1"/>
  <c r="AF903" i="1" s="1"/>
  <c r="T903" i="1"/>
  <c r="AC903" i="1" s="1"/>
  <c r="U903" i="1"/>
  <c r="AD903" i="1" s="1"/>
  <c r="N904" i="1"/>
  <c r="O904" i="1"/>
  <c r="AF904" i="1" s="1"/>
  <c r="T904" i="1"/>
  <c r="AC904" i="1" s="1"/>
  <c r="U904" i="1"/>
  <c r="AD904" i="1" s="1"/>
  <c r="N905" i="1"/>
  <c r="O905" i="1"/>
  <c r="AF905" i="1" s="1"/>
  <c r="T905" i="1"/>
  <c r="AC905" i="1" s="1"/>
  <c r="U905" i="1"/>
  <c r="AD905" i="1"/>
  <c r="N906" i="1"/>
  <c r="O906" i="1"/>
  <c r="AF906" i="1" s="1"/>
  <c r="T906" i="1"/>
  <c r="AC906" i="1" s="1"/>
  <c r="U906" i="1"/>
  <c r="AD906" i="1" s="1"/>
  <c r="N907" i="1"/>
  <c r="O907" i="1"/>
  <c r="AF907" i="1" s="1"/>
  <c r="T907" i="1"/>
  <c r="AC907" i="1" s="1"/>
  <c r="U907" i="1"/>
  <c r="AD907" i="1" s="1"/>
  <c r="N908" i="1"/>
  <c r="O908" i="1"/>
  <c r="AF908" i="1" s="1"/>
  <c r="T908" i="1"/>
  <c r="AC908" i="1" s="1"/>
  <c r="U908" i="1"/>
  <c r="AD908" i="1" s="1"/>
  <c r="N909" i="1"/>
  <c r="O909" i="1"/>
  <c r="T909" i="1"/>
  <c r="AC909" i="1" s="1"/>
  <c r="U909" i="1"/>
  <c r="AD909" i="1" s="1"/>
  <c r="AF909" i="1"/>
  <c r="N910" i="1"/>
  <c r="O910" i="1"/>
  <c r="AF910" i="1" s="1"/>
  <c r="T910" i="1"/>
  <c r="U910" i="1"/>
  <c r="AD910" i="1" s="1"/>
  <c r="AC910" i="1"/>
  <c r="N911" i="1"/>
  <c r="O911" i="1"/>
  <c r="AF911" i="1" s="1"/>
  <c r="T911" i="1"/>
  <c r="U911" i="1"/>
  <c r="AD911" i="1" s="1"/>
  <c r="AC911" i="1"/>
  <c r="N912" i="1"/>
  <c r="O912" i="1"/>
  <c r="AF912" i="1" s="1"/>
  <c r="T912" i="1"/>
  <c r="AC912" i="1" s="1"/>
  <c r="U912" i="1"/>
  <c r="AD912" i="1"/>
  <c r="N913" i="1"/>
  <c r="O913" i="1"/>
  <c r="AF913" i="1" s="1"/>
  <c r="T913" i="1"/>
  <c r="AC913" i="1" s="1"/>
  <c r="U913" i="1"/>
  <c r="AD913" i="1"/>
  <c r="N914" i="1"/>
  <c r="O914" i="1"/>
  <c r="AF914" i="1" s="1"/>
  <c r="T914" i="1"/>
  <c r="AC914" i="1" s="1"/>
  <c r="U914" i="1"/>
  <c r="AD914" i="1" s="1"/>
  <c r="N915" i="1"/>
  <c r="O915" i="1"/>
  <c r="T915" i="1"/>
  <c r="AC915" i="1" s="1"/>
  <c r="U915" i="1"/>
  <c r="AD915" i="1"/>
  <c r="AF915" i="1"/>
  <c r="N916" i="1"/>
  <c r="O916" i="1"/>
  <c r="AF916" i="1" s="1"/>
  <c r="T916" i="1"/>
  <c r="U916" i="1"/>
  <c r="AD916" i="1" s="1"/>
  <c r="AC916" i="1"/>
  <c r="N917" i="1"/>
  <c r="O917" i="1"/>
  <c r="T917" i="1"/>
  <c r="AC917" i="1" s="1"/>
  <c r="U917" i="1"/>
  <c r="AD917" i="1" s="1"/>
  <c r="AF917" i="1"/>
  <c r="N918" i="1"/>
  <c r="O918" i="1"/>
  <c r="AF918" i="1" s="1"/>
  <c r="T918" i="1"/>
  <c r="AC918" i="1" s="1"/>
  <c r="U918" i="1"/>
  <c r="AD918" i="1" s="1"/>
  <c r="N919" i="1"/>
  <c r="O919" i="1"/>
  <c r="AF919" i="1" s="1"/>
  <c r="T919" i="1"/>
  <c r="U919" i="1"/>
  <c r="AD919" i="1" s="1"/>
  <c r="AC919" i="1"/>
  <c r="N920" i="1"/>
  <c r="O920" i="1"/>
  <c r="T920" i="1"/>
  <c r="AC920" i="1" s="1"/>
  <c r="U920" i="1"/>
  <c r="AD920" i="1" s="1"/>
  <c r="AF920" i="1"/>
  <c r="N921" i="1"/>
  <c r="O921" i="1"/>
  <c r="T921" i="1"/>
  <c r="AC921" i="1" s="1"/>
  <c r="U921" i="1"/>
  <c r="AD921" i="1" s="1"/>
  <c r="AF921" i="1"/>
  <c r="N922" i="1"/>
  <c r="O922" i="1"/>
  <c r="AF922" i="1" s="1"/>
  <c r="T922" i="1"/>
  <c r="AC922" i="1" s="1"/>
  <c r="U922" i="1"/>
  <c r="AD922" i="1"/>
  <c r="N923" i="1"/>
  <c r="O923" i="1"/>
  <c r="T923" i="1"/>
  <c r="AC923" i="1" s="1"/>
  <c r="U923" i="1"/>
  <c r="AD923" i="1" s="1"/>
  <c r="AF923" i="1"/>
  <c r="N924" i="1"/>
  <c r="O924" i="1"/>
  <c r="T924" i="1"/>
  <c r="U924" i="1"/>
  <c r="AD924" i="1" s="1"/>
  <c r="AC924" i="1"/>
  <c r="AF924" i="1"/>
  <c r="N925" i="1"/>
  <c r="O925" i="1"/>
  <c r="AF925" i="1" s="1"/>
  <c r="T925" i="1"/>
  <c r="AC925" i="1" s="1"/>
  <c r="U925" i="1"/>
  <c r="AD925" i="1" s="1"/>
  <c r="N926" i="1"/>
  <c r="O926" i="1"/>
  <c r="T926" i="1"/>
  <c r="AC926" i="1" s="1"/>
  <c r="U926" i="1"/>
  <c r="AD926" i="1"/>
  <c r="AF926" i="1"/>
  <c r="N927" i="1"/>
  <c r="O927" i="1"/>
  <c r="AF927" i="1" s="1"/>
  <c r="T927" i="1"/>
  <c r="AC927" i="1" s="1"/>
  <c r="U927" i="1"/>
  <c r="AD927" i="1" s="1"/>
  <c r="N928" i="1"/>
  <c r="O928" i="1"/>
  <c r="T928" i="1"/>
  <c r="AC928" i="1" s="1"/>
  <c r="U928" i="1"/>
  <c r="AD928" i="1" s="1"/>
  <c r="AF928" i="1"/>
  <c r="N929" i="1"/>
  <c r="O929" i="1"/>
  <c r="T929" i="1"/>
  <c r="AC929" i="1" s="1"/>
  <c r="U929" i="1"/>
  <c r="AD929" i="1" s="1"/>
  <c r="AF929" i="1"/>
  <c r="N930" i="1"/>
  <c r="O930" i="1"/>
  <c r="AF930" i="1" s="1"/>
  <c r="T930" i="1"/>
  <c r="U930" i="1"/>
  <c r="AD930" i="1" s="1"/>
  <c r="AC930" i="1"/>
  <c r="N931" i="1"/>
  <c r="O931" i="1"/>
  <c r="AF931" i="1" s="1"/>
  <c r="T931" i="1"/>
  <c r="AC931" i="1" s="1"/>
  <c r="U931" i="1"/>
  <c r="AD931" i="1" s="1"/>
  <c r="N932" i="1"/>
  <c r="O932" i="1"/>
  <c r="AF932" i="1" s="1"/>
  <c r="T932" i="1"/>
  <c r="AC932" i="1" s="1"/>
  <c r="U932" i="1"/>
  <c r="AD932" i="1" s="1"/>
  <c r="N933" i="1"/>
  <c r="O933" i="1"/>
  <c r="AF933" i="1" s="1"/>
  <c r="T933" i="1"/>
  <c r="AC933" i="1" s="1"/>
  <c r="U933" i="1"/>
  <c r="AD933" i="1"/>
  <c r="N934" i="1"/>
  <c r="O934" i="1"/>
  <c r="AF934" i="1" s="1"/>
  <c r="T934" i="1"/>
  <c r="AC934" i="1" s="1"/>
  <c r="U934" i="1"/>
  <c r="AD934" i="1" s="1"/>
  <c r="N935" i="1"/>
  <c r="O935" i="1"/>
  <c r="AF935" i="1" s="1"/>
  <c r="T935" i="1"/>
  <c r="U935" i="1"/>
  <c r="AD935" i="1" s="1"/>
  <c r="AC935" i="1"/>
  <c r="N936" i="1"/>
  <c r="O936" i="1"/>
  <c r="T936" i="1"/>
  <c r="AC936" i="1" s="1"/>
  <c r="U936" i="1"/>
  <c r="AD936" i="1" s="1"/>
  <c r="AF936" i="1"/>
  <c r="N937" i="1"/>
  <c r="O937" i="1"/>
  <c r="AF937" i="1" s="1"/>
  <c r="T937" i="1"/>
  <c r="AC937" i="1" s="1"/>
  <c r="U937" i="1"/>
  <c r="AD937" i="1" s="1"/>
  <c r="N938" i="1"/>
  <c r="O938" i="1"/>
  <c r="AF938" i="1" s="1"/>
  <c r="T938" i="1"/>
  <c r="U938" i="1"/>
  <c r="AD938" i="1" s="1"/>
  <c r="AC938" i="1"/>
  <c r="N939" i="1"/>
  <c r="O939" i="1"/>
  <c r="AF939" i="1" s="1"/>
  <c r="T939" i="1"/>
  <c r="AC939" i="1" s="1"/>
  <c r="U939" i="1"/>
  <c r="AD939" i="1"/>
  <c r="N940" i="1"/>
  <c r="O940" i="1"/>
  <c r="AF940" i="1" s="1"/>
  <c r="T940" i="1"/>
  <c r="AC940" i="1" s="1"/>
  <c r="U940" i="1"/>
  <c r="AD940" i="1"/>
  <c r="N941" i="1"/>
  <c r="O941" i="1"/>
  <c r="T941" i="1"/>
  <c r="AC941" i="1" s="1"/>
  <c r="U941" i="1"/>
  <c r="AD941" i="1" s="1"/>
  <c r="AF941" i="1"/>
  <c r="N942" i="1"/>
  <c r="O942" i="1"/>
  <c r="AF942" i="1" s="1"/>
  <c r="T942" i="1"/>
  <c r="AC942" i="1" s="1"/>
  <c r="U942" i="1"/>
  <c r="AD942" i="1" s="1"/>
  <c r="N943" i="1"/>
  <c r="O943" i="1"/>
  <c r="T943" i="1"/>
  <c r="AC943" i="1" s="1"/>
  <c r="U943" i="1"/>
  <c r="AD943" i="1"/>
  <c r="AF943" i="1"/>
  <c r="N944" i="1"/>
  <c r="O944" i="1"/>
  <c r="AF944" i="1" s="1"/>
  <c r="T944" i="1"/>
  <c r="U944" i="1"/>
  <c r="AD944" i="1" s="1"/>
  <c r="AC944" i="1"/>
  <c r="N945" i="1"/>
  <c r="O945" i="1"/>
  <c r="AF945" i="1" s="1"/>
  <c r="T945" i="1"/>
  <c r="AC945" i="1" s="1"/>
  <c r="U945" i="1"/>
  <c r="AD945" i="1" s="1"/>
  <c r="N946" i="1"/>
  <c r="O946" i="1"/>
  <c r="T946" i="1"/>
  <c r="AC946" i="1" s="1"/>
  <c r="U946" i="1"/>
  <c r="AD946" i="1" s="1"/>
  <c r="AF946" i="1"/>
  <c r="N947" i="1"/>
  <c r="O947" i="1"/>
  <c r="AF947" i="1" s="1"/>
  <c r="T947" i="1"/>
  <c r="AC947" i="1" s="1"/>
  <c r="U947" i="1"/>
  <c r="AD947" i="1" s="1"/>
  <c r="N948" i="1"/>
  <c r="O948" i="1"/>
  <c r="AF948" i="1" s="1"/>
  <c r="T948" i="1"/>
  <c r="AC948" i="1" s="1"/>
  <c r="U948" i="1"/>
  <c r="AD948" i="1" s="1"/>
  <c r="N949" i="1"/>
  <c r="O949" i="1"/>
  <c r="T949" i="1"/>
  <c r="AC949" i="1" s="1"/>
  <c r="U949" i="1"/>
  <c r="AD949" i="1"/>
  <c r="AF949" i="1"/>
  <c r="N950" i="1"/>
  <c r="O950" i="1"/>
  <c r="AF950" i="1" s="1"/>
  <c r="T950" i="1"/>
  <c r="AC950" i="1" s="1"/>
  <c r="U950" i="1"/>
  <c r="AD950" i="1" s="1"/>
  <c r="N951" i="1"/>
  <c r="O951" i="1"/>
  <c r="AF951" i="1" s="1"/>
  <c r="T951" i="1"/>
  <c r="U951" i="1"/>
  <c r="AD951" i="1" s="1"/>
  <c r="AC951" i="1"/>
  <c r="N952" i="1"/>
  <c r="O952" i="1"/>
  <c r="T952" i="1"/>
  <c r="AC952" i="1" s="1"/>
  <c r="U952" i="1"/>
  <c r="AD952" i="1" s="1"/>
  <c r="AF952" i="1"/>
  <c r="N953" i="1"/>
  <c r="O953" i="1"/>
  <c r="AF953" i="1" s="1"/>
  <c r="T953" i="1"/>
  <c r="AC953" i="1" s="1"/>
  <c r="U953" i="1"/>
  <c r="AD953" i="1" s="1"/>
  <c r="N954" i="1"/>
  <c r="O954" i="1"/>
  <c r="T954" i="1"/>
  <c r="AC954" i="1" s="1"/>
  <c r="U954" i="1"/>
  <c r="AD954" i="1"/>
  <c r="AF954" i="1"/>
  <c r="N955" i="1"/>
  <c r="O955" i="1"/>
  <c r="T955" i="1"/>
  <c r="AC955" i="1" s="1"/>
  <c r="U955" i="1"/>
  <c r="AD955" i="1" s="1"/>
  <c r="AF955" i="1"/>
  <c r="N956" i="1"/>
  <c r="O956" i="1"/>
  <c r="T956" i="1"/>
  <c r="AC956" i="1" s="1"/>
  <c r="U956" i="1"/>
  <c r="AD956" i="1" s="1"/>
  <c r="AF956" i="1"/>
  <c r="N957" i="1"/>
  <c r="O957" i="1"/>
  <c r="AF957" i="1" s="1"/>
  <c r="T957" i="1"/>
  <c r="AC957" i="1" s="1"/>
  <c r="U957" i="1"/>
  <c r="AD957" i="1" s="1"/>
  <c r="N958" i="1"/>
  <c r="O958" i="1"/>
  <c r="AF958" i="1" s="1"/>
  <c r="T958" i="1"/>
  <c r="AC958" i="1" s="1"/>
  <c r="U958" i="1"/>
  <c r="AD958" i="1" s="1"/>
  <c r="N959" i="1"/>
  <c r="O959" i="1"/>
  <c r="T959" i="1"/>
  <c r="AC959" i="1" s="1"/>
  <c r="U959" i="1"/>
  <c r="AD959" i="1"/>
  <c r="AF959" i="1"/>
  <c r="N960" i="1"/>
  <c r="O960" i="1"/>
  <c r="AF960" i="1" s="1"/>
  <c r="T960" i="1"/>
  <c r="AC960" i="1" s="1"/>
  <c r="U960" i="1"/>
  <c r="AD960" i="1" s="1"/>
  <c r="N961" i="1"/>
  <c r="O961" i="1"/>
  <c r="AF961" i="1" s="1"/>
  <c r="T961" i="1"/>
  <c r="AC961" i="1" s="1"/>
  <c r="U961" i="1"/>
  <c r="AD961" i="1" s="1"/>
  <c r="N962" i="1"/>
  <c r="O962" i="1"/>
  <c r="AF962" i="1" s="1"/>
  <c r="T962" i="1"/>
  <c r="U962" i="1"/>
  <c r="AC962" i="1"/>
  <c r="AD962" i="1"/>
  <c r="N963" i="1"/>
  <c r="O963" i="1"/>
  <c r="T963" i="1"/>
  <c r="AC963" i="1" s="1"/>
  <c r="U963" i="1"/>
  <c r="AD963" i="1" s="1"/>
  <c r="AF963" i="1"/>
  <c r="N964" i="1"/>
  <c r="O964" i="1"/>
  <c r="T964" i="1"/>
  <c r="AC964" i="1" s="1"/>
  <c r="U964" i="1"/>
  <c r="AD964" i="1" s="1"/>
  <c r="AF964" i="1"/>
  <c r="N965" i="1"/>
  <c r="O965" i="1"/>
  <c r="T965" i="1"/>
  <c r="U965" i="1"/>
  <c r="AD965" i="1" s="1"/>
  <c r="AC965" i="1"/>
  <c r="AF965" i="1"/>
  <c r="N966" i="1"/>
  <c r="O966" i="1"/>
  <c r="AF966" i="1" s="1"/>
  <c r="T966" i="1"/>
  <c r="AC966" i="1" s="1"/>
  <c r="U966" i="1"/>
  <c r="AD966" i="1" s="1"/>
  <c r="N967" i="1"/>
  <c r="O967" i="1"/>
  <c r="AF967" i="1" s="1"/>
  <c r="T967" i="1"/>
  <c r="U967" i="1"/>
  <c r="AD967" i="1" s="1"/>
  <c r="AC967" i="1"/>
  <c r="N968" i="1"/>
  <c r="O968" i="1"/>
  <c r="AF968" i="1" s="1"/>
  <c r="T968" i="1"/>
  <c r="AC968" i="1" s="1"/>
  <c r="U968" i="1"/>
  <c r="AD968" i="1" s="1"/>
  <c r="N969" i="1"/>
  <c r="O969" i="1"/>
  <c r="AF969" i="1" s="1"/>
  <c r="T969" i="1"/>
  <c r="AC969" i="1" s="1"/>
  <c r="U969" i="1"/>
  <c r="AD969" i="1"/>
  <c r="N970" i="1"/>
  <c r="O970" i="1"/>
  <c r="T970" i="1"/>
  <c r="AC970" i="1" s="1"/>
  <c r="U970" i="1"/>
  <c r="AD970" i="1"/>
  <c r="AF970" i="1"/>
  <c r="N971" i="1"/>
  <c r="O971" i="1"/>
  <c r="AF971" i="1" s="1"/>
  <c r="T971" i="1"/>
  <c r="AC971" i="1" s="1"/>
  <c r="U971" i="1"/>
  <c r="AD971" i="1" s="1"/>
  <c r="N972" i="1"/>
  <c r="O972" i="1"/>
  <c r="T972" i="1"/>
  <c r="AC972" i="1" s="1"/>
  <c r="U972" i="1"/>
  <c r="AD972" i="1" s="1"/>
  <c r="AF972" i="1"/>
  <c r="N973" i="1"/>
  <c r="O973" i="1"/>
  <c r="AF973" i="1" s="1"/>
  <c r="T973" i="1"/>
  <c r="AC973" i="1" s="1"/>
  <c r="U973" i="1"/>
  <c r="AD973" i="1" s="1"/>
  <c r="N974" i="1"/>
  <c r="O974" i="1"/>
  <c r="AF974" i="1" s="1"/>
  <c r="T974" i="1"/>
  <c r="AC974" i="1" s="1"/>
  <c r="U974" i="1"/>
  <c r="AD974" i="1" s="1"/>
  <c r="N975" i="1"/>
  <c r="O975" i="1"/>
  <c r="T975" i="1"/>
  <c r="AC975" i="1" s="1"/>
  <c r="U975" i="1"/>
  <c r="AD975" i="1" s="1"/>
  <c r="AF975" i="1"/>
  <c r="N976" i="1"/>
  <c r="O976" i="1"/>
  <c r="AF976" i="1" s="1"/>
  <c r="T976" i="1"/>
  <c r="AC976" i="1" s="1"/>
  <c r="U976" i="1"/>
  <c r="AD976" i="1" s="1"/>
  <c r="N977" i="1"/>
  <c r="O977" i="1"/>
  <c r="T977" i="1"/>
  <c r="AC977" i="1" s="1"/>
  <c r="U977" i="1"/>
  <c r="AD977" i="1"/>
  <c r="AF977" i="1"/>
  <c r="N978" i="1"/>
  <c r="O978" i="1"/>
  <c r="AF978" i="1" s="1"/>
  <c r="T978" i="1"/>
  <c r="AC978" i="1" s="1"/>
  <c r="U978" i="1"/>
  <c r="AD978" i="1"/>
  <c r="N979" i="1"/>
  <c r="O979" i="1"/>
  <c r="AF979" i="1" s="1"/>
  <c r="T979" i="1"/>
  <c r="AC979" i="1" s="1"/>
  <c r="U979" i="1"/>
  <c r="AD979" i="1" s="1"/>
  <c r="N980" i="1"/>
  <c r="O980" i="1"/>
  <c r="T980" i="1"/>
  <c r="AC980" i="1" s="1"/>
  <c r="U980" i="1"/>
  <c r="AD980" i="1" s="1"/>
  <c r="AF980" i="1"/>
  <c r="N981" i="1"/>
  <c r="O981" i="1"/>
  <c r="AF981" i="1" s="1"/>
  <c r="T981" i="1"/>
  <c r="U981" i="1"/>
  <c r="AC981" i="1"/>
  <c r="AD981" i="1"/>
  <c r="N982" i="1"/>
  <c r="O982" i="1"/>
  <c r="AF982" i="1" s="1"/>
  <c r="T982" i="1"/>
  <c r="AC982" i="1" s="1"/>
  <c r="U982" i="1"/>
  <c r="AD982" i="1"/>
  <c r="N983" i="1"/>
  <c r="O983" i="1"/>
  <c r="AF983" i="1" s="1"/>
  <c r="T983" i="1"/>
  <c r="AC983" i="1" s="1"/>
  <c r="U983" i="1"/>
  <c r="AD983" i="1" s="1"/>
  <c r="N984" i="1"/>
  <c r="O984" i="1"/>
  <c r="AF984" i="1" s="1"/>
  <c r="T984" i="1"/>
  <c r="AC984" i="1" s="1"/>
  <c r="U984" i="1"/>
  <c r="AD984" i="1"/>
  <c r="N985" i="1"/>
  <c r="O985" i="1"/>
  <c r="AF985" i="1" s="1"/>
  <c r="T985" i="1"/>
  <c r="AC985" i="1" s="1"/>
  <c r="U985" i="1"/>
  <c r="AD985" i="1" s="1"/>
  <c r="N986" i="1"/>
  <c r="O986" i="1"/>
  <c r="AF986" i="1" s="1"/>
  <c r="T986" i="1"/>
  <c r="AC986" i="1" s="1"/>
  <c r="U986" i="1"/>
  <c r="AD986" i="1" s="1"/>
  <c r="N987" i="1"/>
  <c r="O987" i="1"/>
  <c r="AF987" i="1" s="1"/>
  <c r="T987" i="1"/>
  <c r="U987" i="1"/>
  <c r="AD987" i="1" s="1"/>
  <c r="AC987" i="1"/>
  <c r="N988" i="1"/>
  <c r="O988" i="1"/>
  <c r="AF988" i="1" s="1"/>
  <c r="T988" i="1"/>
  <c r="U988" i="1"/>
  <c r="AD988" i="1" s="1"/>
  <c r="AC988" i="1"/>
  <c r="N989" i="1"/>
  <c r="O989" i="1"/>
  <c r="AF989" i="1" s="1"/>
  <c r="T989" i="1"/>
  <c r="AC989" i="1" s="1"/>
  <c r="U989" i="1"/>
  <c r="AD989" i="1" s="1"/>
  <c r="N990" i="1"/>
  <c r="O990" i="1"/>
  <c r="AF990" i="1" s="1"/>
  <c r="T990" i="1"/>
  <c r="AC990" i="1" s="1"/>
  <c r="U990" i="1"/>
  <c r="AD990" i="1"/>
  <c r="N991" i="1"/>
  <c r="O991" i="1"/>
  <c r="T991" i="1"/>
  <c r="U991" i="1"/>
  <c r="AC991" i="1"/>
  <c r="AD991" i="1"/>
  <c r="AF991" i="1"/>
  <c r="N992" i="1"/>
  <c r="O992" i="1"/>
  <c r="AF992" i="1" s="1"/>
  <c r="T992" i="1"/>
  <c r="AC992" i="1" s="1"/>
  <c r="U992" i="1"/>
  <c r="AD992" i="1" s="1"/>
  <c r="N993" i="1"/>
  <c r="O993" i="1"/>
  <c r="T993" i="1"/>
  <c r="AC993" i="1" s="1"/>
  <c r="U993" i="1"/>
  <c r="AD993" i="1" s="1"/>
  <c r="AF993" i="1"/>
  <c r="N994" i="1"/>
  <c r="O994" i="1"/>
  <c r="T994" i="1"/>
  <c r="AC994" i="1" s="1"/>
  <c r="U994" i="1"/>
  <c r="AD994" i="1" s="1"/>
  <c r="AF994" i="1"/>
  <c r="N995" i="1"/>
  <c r="O995" i="1"/>
  <c r="T995" i="1"/>
  <c r="AC995" i="1" s="1"/>
  <c r="U995" i="1"/>
  <c r="AD995" i="1" s="1"/>
  <c r="AF995" i="1"/>
  <c r="N996" i="1"/>
  <c r="O996" i="1"/>
  <c r="AF996" i="1" s="1"/>
  <c r="T996" i="1"/>
  <c r="AC996" i="1" s="1"/>
  <c r="U996" i="1"/>
  <c r="AD996" i="1" s="1"/>
  <c r="N997" i="1"/>
  <c r="O997" i="1"/>
  <c r="AF997" i="1" s="1"/>
  <c r="T997" i="1"/>
  <c r="AC997" i="1" s="1"/>
  <c r="U997" i="1"/>
  <c r="AD997" i="1" s="1"/>
  <c r="N998" i="1"/>
  <c r="O998" i="1"/>
  <c r="AF998" i="1" s="1"/>
  <c r="T998" i="1"/>
  <c r="AC998" i="1" s="1"/>
  <c r="U998" i="1"/>
  <c r="AD998" i="1"/>
  <c r="N999" i="1"/>
  <c r="O999" i="1"/>
  <c r="AF999" i="1" s="1"/>
  <c r="T999" i="1"/>
  <c r="AC999" i="1" s="1"/>
  <c r="U999" i="1"/>
  <c r="AD999" i="1" s="1"/>
  <c r="N1000" i="1"/>
  <c r="O1000" i="1"/>
  <c r="AF1000" i="1" s="1"/>
  <c r="T1000" i="1"/>
  <c r="AC1000" i="1" s="1"/>
  <c r="U1000" i="1"/>
  <c r="AD1000" i="1" s="1"/>
  <c r="N1001" i="1"/>
  <c r="O1001" i="1"/>
  <c r="AF1001" i="1" s="1"/>
  <c r="T1001" i="1"/>
  <c r="AC1001" i="1" s="1"/>
  <c r="U1001" i="1"/>
  <c r="AD1001" i="1"/>
  <c r="N1002" i="1"/>
  <c r="O1002" i="1"/>
  <c r="AF1002" i="1" s="1"/>
  <c r="T1002" i="1"/>
  <c r="AC1002" i="1" s="1"/>
  <c r="U1002" i="1"/>
  <c r="AD1002" i="1" s="1"/>
  <c r="N1003" i="1"/>
  <c r="O1003" i="1"/>
  <c r="AF1003" i="1" s="1"/>
  <c r="T1003" i="1"/>
  <c r="AC1003" i="1" s="1"/>
  <c r="U1003" i="1"/>
  <c r="AD1003" i="1" s="1"/>
  <c r="N1004" i="1"/>
  <c r="O1004" i="1"/>
  <c r="T1004" i="1"/>
  <c r="AC1004" i="1" s="1"/>
  <c r="U1004" i="1"/>
  <c r="AD1004" i="1" s="1"/>
  <c r="AF1004" i="1"/>
  <c r="N1005" i="1"/>
  <c r="O1005" i="1"/>
  <c r="AF1005" i="1" s="1"/>
  <c r="T1005" i="1"/>
  <c r="AC1005" i="1" s="1"/>
  <c r="U1005" i="1"/>
  <c r="AD1005" i="1" s="1"/>
  <c r="N1006" i="1"/>
  <c r="O1006" i="1"/>
  <c r="T1006" i="1"/>
  <c r="AC1006" i="1" s="1"/>
  <c r="U1006" i="1"/>
  <c r="AD1006" i="1" s="1"/>
  <c r="AF1006" i="1"/>
  <c r="N1007" i="1"/>
  <c r="O1007" i="1"/>
  <c r="AF1007" i="1" s="1"/>
  <c r="T1007" i="1"/>
  <c r="AC1007" i="1" s="1"/>
  <c r="U1007" i="1"/>
  <c r="AD1007" i="1" s="1"/>
  <c r="N1008" i="1"/>
  <c r="O1008" i="1"/>
  <c r="T1008" i="1"/>
  <c r="AC1008" i="1" s="1"/>
  <c r="U1008" i="1"/>
  <c r="AD1008" i="1" s="1"/>
  <c r="AF1008" i="1"/>
  <c r="N1009" i="1"/>
  <c r="O1009" i="1"/>
  <c r="T1009" i="1"/>
  <c r="AC1009" i="1" s="1"/>
  <c r="U1009" i="1"/>
  <c r="AD1009" i="1" s="1"/>
  <c r="AF1009" i="1"/>
  <c r="N1010" i="1"/>
  <c r="O1010" i="1"/>
  <c r="AF1010" i="1" s="1"/>
  <c r="T1010" i="1"/>
  <c r="AC1010" i="1" s="1"/>
  <c r="U1010" i="1"/>
  <c r="AD1010" i="1" s="1"/>
  <c r="N1011" i="1"/>
  <c r="O1011" i="1"/>
  <c r="T1011" i="1"/>
  <c r="AC1011" i="1" s="1"/>
  <c r="U1011" i="1"/>
  <c r="AD1011" i="1" s="1"/>
  <c r="AF1011" i="1"/>
  <c r="N1012" i="1"/>
  <c r="O1012" i="1"/>
  <c r="T1012" i="1"/>
  <c r="AC1012" i="1" s="1"/>
  <c r="U1012" i="1"/>
  <c r="AD1012" i="1" s="1"/>
  <c r="AF1012" i="1"/>
  <c r="N1013" i="1"/>
  <c r="O1013" i="1"/>
  <c r="AF1013" i="1" s="1"/>
  <c r="T1013" i="1"/>
  <c r="AC1013" i="1" s="1"/>
  <c r="U1013" i="1"/>
  <c r="AD1013" i="1" s="1"/>
  <c r="N1014" i="1"/>
  <c r="O1014" i="1"/>
  <c r="T1014" i="1"/>
  <c r="AC1014" i="1" s="1"/>
  <c r="U1014" i="1"/>
  <c r="AD1014" i="1" s="1"/>
  <c r="AF1014" i="1"/>
  <c r="N1015" i="1"/>
  <c r="O1015" i="1"/>
  <c r="AF1015" i="1" s="1"/>
  <c r="T1015" i="1"/>
  <c r="AC1015" i="1" s="1"/>
  <c r="U1015" i="1"/>
  <c r="AD1015" i="1" s="1"/>
  <c r="N1016" i="1"/>
  <c r="O1016" i="1"/>
  <c r="AF1016" i="1" s="1"/>
  <c r="T1016" i="1"/>
  <c r="AC1016" i="1" s="1"/>
  <c r="U1016" i="1"/>
  <c r="AD1016" i="1" s="1"/>
  <c r="N1017" i="1"/>
  <c r="O1017" i="1"/>
  <c r="AF1017" i="1" s="1"/>
  <c r="T1017" i="1"/>
  <c r="AC1017" i="1" s="1"/>
  <c r="U1017" i="1"/>
  <c r="AD1017" i="1" s="1"/>
  <c r="N1018" i="1"/>
  <c r="O1018" i="1"/>
  <c r="AF1018" i="1" s="1"/>
  <c r="T1018" i="1"/>
  <c r="AC1018" i="1" s="1"/>
  <c r="U1018" i="1"/>
  <c r="AD1018" i="1" s="1"/>
  <c r="N1019" i="1"/>
  <c r="O1019" i="1"/>
  <c r="T1019" i="1"/>
  <c r="AC1019" i="1" s="1"/>
  <c r="U1019" i="1"/>
  <c r="AD1019" i="1" s="1"/>
  <c r="AF1019" i="1"/>
  <c r="N1020" i="1"/>
  <c r="O1020" i="1"/>
  <c r="AF1020" i="1" s="1"/>
  <c r="T1020" i="1"/>
  <c r="AC1020" i="1" s="1"/>
  <c r="U1020" i="1"/>
  <c r="AD1020" i="1"/>
  <c r="N1021" i="1"/>
  <c r="O1021" i="1"/>
  <c r="AF1021" i="1" s="1"/>
  <c r="T1021" i="1"/>
  <c r="AC1021" i="1" s="1"/>
  <c r="U1021" i="1"/>
  <c r="AD1021" i="1"/>
  <c r="N1022" i="1"/>
  <c r="O1022" i="1"/>
  <c r="T1022" i="1"/>
  <c r="AC1022" i="1" s="1"/>
  <c r="U1022" i="1"/>
  <c r="AD1022" i="1" s="1"/>
  <c r="AF1022" i="1"/>
  <c r="N1023" i="1"/>
  <c r="O1023" i="1"/>
  <c r="AF1023" i="1" s="1"/>
  <c r="T1023" i="1"/>
  <c r="U1023" i="1"/>
  <c r="AD1023" i="1" s="1"/>
  <c r="AC1023" i="1"/>
  <c r="N1024" i="1"/>
  <c r="O1024" i="1"/>
  <c r="AF1024" i="1" s="1"/>
  <c r="T1024" i="1"/>
  <c r="AC1024" i="1" s="1"/>
  <c r="U1024" i="1"/>
  <c r="AD1024" i="1" s="1"/>
  <c r="N1025" i="1"/>
  <c r="O1025" i="1"/>
  <c r="AF1025" i="1" s="1"/>
  <c r="T1025" i="1"/>
  <c r="AC1025" i="1" s="1"/>
  <c r="U1025" i="1"/>
  <c r="AD1025" i="1"/>
  <c r="N1026" i="1"/>
  <c r="O1026" i="1"/>
  <c r="AF1026" i="1" s="1"/>
  <c r="T1026" i="1"/>
  <c r="AC1026" i="1" s="1"/>
  <c r="U1026" i="1"/>
  <c r="AD1026" i="1" s="1"/>
  <c r="N1027" i="1"/>
  <c r="O1027" i="1"/>
  <c r="T1027" i="1"/>
  <c r="U1027" i="1"/>
  <c r="AD1027" i="1" s="1"/>
  <c r="AC1027" i="1"/>
  <c r="AF1027" i="1"/>
  <c r="N1028" i="1"/>
  <c r="O1028" i="1"/>
  <c r="AF1028" i="1" s="1"/>
  <c r="T1028" i="1"/>
  <c r="AC1028" i="1" s="1"/>
  <c r="U1028" i="1"/>
  <c r="AD1028" i="1"/>
  <c r="N1029" i="1"/>
  <c r="O1029" i="1"/>
  <c r="AF1029" i="1" s="1"/>
  <c r="T1029" i="1"/>
  <c r="AC1029" i="1" s="1"/>
  <c r="U1029" i="1"/>
  <c r="AD1029" i="1"/>
  <c r="N1030" i="1"/>
  <c r="O1030" i="1"/>
  <c r="AF1030" i="1" s="1"/>
  <c r="T1030" i="1"/>
  <c r="AC1030" i="1" s="1"/>
  <c r="U1030" i="1"/>
  <c r="AD1030" i="1"/>
  <c r="N1031" i="1"/>
  <c r="O1031" i="1"/>
  <c r="AF1031" i="1" s="1"/>
  <c r="T1031" i="1"/>
  <c r="AC1031" i="1" s="1"/>
  <c r="U1031" i="1"/>
  <c r="AD1031" i="1" s="1"/>
  <c r="N1032" i="1"/>
  <c r="O1032" i="1"/>
  <c r="T1032" i="1"/>
  <c r="AC1032" i="1" s="1"/>
  <c r="U1032" i="1"/>
  <c r="AD1032" i="1" s="1"/>
  <c r="AF1032" i="1"/>
  <c r="N1033" i="1"/>
  <c r="O1033" i="1"/>
  <c r="AF1033" i="1" s="1"/>
  <c r="T1033" i="1"/>
  <c r="AC1033" i="1" s="1"/>
  <c r="U1033" i="1"/>
  <c r="AD1033" i="1" s="1"/>
  <c r="N1034" i="1"/>
  <c r="O1034" i="1"/>
  <c r="AF1034" i="1" s="1"/>
  <c r="T1034" i="1"/>
  <c r="U1034" i="1"/>
  <c r="AD1034" i="1" s="1"/>
  <c r="AC1034" i="1"/>
  <c r="N1035" i="1"/>
  <c r="O1035" i="1"/>
  <c r="T1035" i="1"/>
  <c r="AC1035" i="1" s="1"/>
  <c r="U1035" i="1"/>
  <c r="AD1035" i="1" s="1"/>
  <c r="AF1035" i="1"/>
  <c r="N1036" i="1"/>
  <c r="O1036" i="1"/>
  <c r="T1036" i="1"/>
  <c r="AC1036" i="1" s="1"/>
  <c r="U1036" i="1"/>
  <c r="AD1036" i="1"/>
  <c r="AF1036" i="1"/>
  <c r="N1037" i="1"/>
  <c r="O1037" i="1"/>
  <c r="AF1037" i="1" s="1"/>
  <c r="T1037" i="1"/>
  <c r="U1037" i="1"/>
  <c r="AD1037" i="1" s="1"/>
  <c r="AC1037" i="1"/>
  <c r="N1038" i="1"/>
  <c r="O1038" i="1"/>
  <c r="T1038" i="1"/>
  <c r="AC1038" i="1" s="1"/>
  <c r="U1038" i="1"/>
  <c r="AD1038" i="1" s="1"/>
  <c r="AF1038" i="1"/>
  <c r="N1039" i="1"/>
  <c r="O1039" i="1"/>
  <c r="AF1039" i="1" s="1"/>
  <c r="T1039" i="1"/>
  <c r="AC1039" i="1" s="1"/>
  <c r="U1039" i="1"/>
  <c r="AD1039" i="1" s="1"/>
  <c r="N1040" i="1"/>
  <c r="O1040" i="1"/>
  <c r="T1040" i="1"/>
  <c r="AC1040" i="1" s="1"/>
  <c r="U1040" i="1"/>
  <c r="AD1040" i="1" s="1"/>
  <c r="AF1040" i="1"/>
  <c r="N1041" i="1"/>
  <c r="O1041" i="1"/>
  <c r="AF1041" i="1" s="1"/>
  <c r="T1041" i="1"/>
  <c r="AC1041" i="1" s="1"/>
  <c r="U1041" i="1"/>
  <c r="AD1041" i="1" s="1"/>
  <c r="N1042" i="1"/>
  <c r="O1042" i="1"/>
  <c r="AF1042" i="1" s="1"/>
  <c r="T1042" i="1"/>
  <c r="AC1042" i="1" s="1"/>
  <c r="U1042" i="1"/>
  <c r="AD1042" i="1" s="1"/>
  <c r="N1043" i="1"/>
  <c r="O1043" i="1"/>
  <c r="T1043" i="1"/>
  <c r="U1043" i="1"/>
  <c r="AD1043" i="1" s="1"/>
  <c r="AC1043" i="1"/>
  <c r="AF1043" i="1"/>
  <c r="N1044" i="1"/>
  <c r="O1044" i="1"/>
  <c r="AF1044" i="1" s="1"/>
  <c r="T1044" i="1"/>
  <c r="AC1044" i="1" s="1"/>
  <c r="U1044" i="1"/>
  <c r="AD1044" i="1"/>
  <c r="N1045" i="1"/>
  <c r="O1045" i="1"/>
  <c r="AF1045" i="1" s="1"/>
  <c r="T1045" i="1"/>
  <c r="AC1045" i="1" s="1"/>
  <c r="U1045" i="1"/>
  <c r="AD1045" i="1" s="1"/>
  <c r="N1046" i="1"/>
  <c r="O1046" i="1"/>
  <c r="AF1046" i="1" s="1"/>
  <c r="T1046" i="1"/>
  <c r="AC1046" i="1" s="1"/>
  <c r="U1046" i="1"/>
  <c r="AD1046" i="1"/>
  <c r="N1047" i="1"/>
  <c r="O1047" i="1"/>
  <c r="T1047" i="1"/>
  <c r="AC1047" i="1" s="1"/>
  <c r="U1047" i="1"/>
  <c r="AD1047" i="1" s="1"/>
  <c r="AF1047" i="1"/>
  <c r="N1048" i="1"/>
  <c r="O1048" i="1"/>
  <c r="AF1048" i="1" s="1"/>
  <c r="T1048" i="1"/>
  <c r="AC1048" i="1" s="1"/>
  <c r="U1048" i="1"/>
  <c r="AD1048" i="1" s="1"/>
  <c r="N1049" i="1"/>
  <c r="O1049" i="1"/>
  <c r="AF1049" i="1" s="1"/>
  <c r="T1049" i="1"/>
  <c r="AC1049" i="1" s="1"/>
  <c r="U1049" i="1"/>
  <c r="AD1049" i="1"/>
  <c r="N1050" i="1"/>
  <c r="O1050" i="1"/>
  <c r="T1050" i="1"/>
  <c r="AC1050" i="1" s="1"/>
  <c r="U1050" i="1"/>
  <c r="AD1050" i="1" s="1"/>
  <c r="AF1050" i="1"/>
  <c r="N1051" i="1"/>
  <c r="O1051" i="1"/>
  <c r="AF1051" i="1" s="1"/>
  <c r="T1051" i="1"/>
  <c r="U1051" i="1"/>
  <c r="AD1051" i="1" s="1"/>
  <c r="AC1051" i="1"/>
  <c r="N1052" i="1"/>
  <c r="O1052" i="1"/>
  <c r="AF1052" i="1" s="1"/>
  <c r="T1052" i="1"/>
  <c r="AC1052" i="1" s="1"/>
  <c r="U1052" i="1"/>
  <c r="AD1052" i="1" s="1"/>
  <c r="N1053" i="1"/>
  <c r="O1053" i="1"/>
  <c r="AF1053" i="1" s="1"/>
  <c r="T1053" i="1"/>
  <c r="U1053" i="1"/>
  <c r="AD1053" i="1" s="1"/>
  <c r="AC1053" i="1"/>
  <c r="N1054" i="1"/>
  <c r="O1054" i="1"/>
  <c r="AF1054" i="1" s="1"/>
  <c r="T1054" i="1"/>
  <c r="U1054" i="1"/>
  <c r="AD1054" i="1" s="1"/>
  <c r="AC1054" i="1"/>
  <c r="N1055" i="1"/>
  <c r="O1055" i="1"/>
  <c r="AF1055" i="1" s="1"/>
  <c r="T1055" i="1"/>
  <c r="AC1055" i="1" s="1"/>
  <c r="U1055" i="1"/>
  <c r="AD1055" i="1" s="1"/>
  <c r="N1056" i="1"/>
  <c r="O1056" i="1"/>
  <c r="T1056" i="1"/>
  <c r="U1056" i="1"/>
  <c r="AD1056" i="1" s="1"/>
  <c r="AC1056" i="1"/>
  <c r="AF1056" i="1"/>
  <c r="N1057" i="1"/>
  <c r="O1057" i="1"/>
  <c r="AF1057" i="1" s="1"/>
  <c r="T1057" i="1"/>
  <c r="U1057" i="1"/>
  <c r="AD1057" i="1" s="1"/>
  <c r="AC1057" i="1"/>
  <c r="N1058" i="1"/>
  <c r="O1058" i="1"/>
  <c r="AF1058" i="1" s="1"/>
  <c r="T1058" i="1"/>
  <c r="U1058" i="1"/>
  <c r="AD1058" i="1" s="1"/>
  <c r="AC1058" i="1"/>
  <c r="N1059" i="1"/>
  <c r="O1059" i="1"/>
  <c r="AF1059" i="1" s="1"/>
  <c r="T1059" i="1"/>
  <c r="U1059" i="1"/>
  <c r="AC1059" i="1"/>
  <c r="AD1059" i="1"/>
  <c r="N1060" i="1"/>
  <c r="O1060" i="1"/>
  <c r="T1060" i="1"/>
  <c r="AC1060" i="1" s="1"/>
  <c r="U1060" i="1"/>
  <c r="AD1060" i="1" s="1"/>
  <c r="AF1060" i="1"/>
  <c r="N1061" i="1"/>
  <c r="O1061" i="1"/>
  <c r="AF1061" i="1" s="1"/>
  <c r="T1061" i="1"/>
  <c r="U1061" i="1"/>
  <c r="AD1061" i="1" s="1"/>
  <c r="AC1061" i="1"/>
  <c r="N1062" i="1"/>
  <c r="O1062" i="1"/>
  <c r="AF1062" i="1" s="1"/>
  <c r="T1062" i="1"/>
  <c r="U1062" i="1"/>
  <c r="AD1062" i="1" s="1"/>
  <c r="AC1062" i="1"/>
  <c r="N1063" i="1"/>
  <c r="O1063" i="1"/>
  <c r="AF1063" i="1" s="1"/>
  <c r="T1063" i="1"/>
  <c r="U1063" i="1"/>
  <c r="AD1063" i="1" s="1"/>
  <c r="AC1063" i="1"/>
  <c r="N1064" i="1"/>
  <c r="O1064" i="1"/>
  <c r="T1064" i="1"/>
  <c r="AC1064" i="1" s="1"/>
  <c r="U1064" i="1"/>
  <c r="AD1064" i="1" s="1"/>
  <c r="AF1064" i="1"/>
  <c r="N1065" i="1"/>
  <c r="O1065" i="1"/>
  <c r="AF1065" i="1" s="1"/>
  <c r="T1065" i="1"/>
  <c r="AC1065" i="1" s="1"/>
  <c r="U1065" i="1"/>
  <c r="AD1065" i="1"/>
  <c r="N1066" i="1"/>
  <c r="O1066" i="1"/>
  <c r="AF1066" i="1" s="1"/>
  <c r="T1066" i="1"/>
  <c r="AC1066" i="1" s="1"/>
  <c r="U1066" i="1"/>
  <c r="AD1066" i="1"/>
  <c r="N1067" i="1"/>
  <c r="O1067" i="1"/>
  <c r="AF1067" i="1" s="1"/>
  <c r="T1067" i="1"/>
  <c r="AC1067" i="1" s="1"/>
  <c r="U1067" i="1"/>
  <c r="AD1067" i="1"/>
  <c r="N1068" i="1"/>
  <c r="O1068" i="1"/>
  <c r="AF1068" i="1" s="1"/>
  <c r="T1068" i="1"/>
  <c r="U1068" i="1"/>
  <c r="AD1068" i="1" s="1"/>
  <c r="AC1068" i="1"/>
  <c r="N1069" i="1"/>
  <c r="O1069" i="1"/>
  <c r="AF1069" i="1" s="1"/>
  <c r="T1069" i="1"/>
  <c r="AC1069" i="1" s="1"/>
  <c r="U1069" i="1"/>
  <c r="AD1069" i="1" s="1"/>
  <c r="N1070" i="1"/>
  <c r="O1070" i="1"/>
  <c r="AF1070" i="1" s="1"/>
  <c r="T1070" i="1"/>
  <c r="AC1070" i="1" s="1"/>
  <c r="U1070" i="1"/>
  <c r="AD1070" i="1" s="1"/>
  <c r="N1071" i="1"/>
  <c r="O1071" i="1"/>
  <c r="AF1071" i="1" s="1"/>
  <c r="T1071" i="1"/>
  <c r="AC1071" i="1" s="1"/>
  <c r="U1071" i="1"/>
  <c r="AD1071" i="1"/>
  <c r="N1072" i="1"/>
  <c r="O1072" i="1"/>
  <c r="AF1072" i="1" s="1"/>
  <c r="T1072" i="1"/>
  <c r="AC1072" i="1" s="1"/>
  <c r="U1072" i="1"/>
  <c r="AD1072" i="1" s="1"/>
  <c r="N1073" i="1"/>
  <c r="O1073" i="1"/>
  <c r="T1073" i="1"/>
  <c r="AC1073" i="1" s="1"/>
  <c r="U1073" i="1"/>
  <c r="AD1073" i="1" s="1"/>
  <c r="AF1073" i="1"/>
  <c r="N1074" i="1"/>
  <c r="O1074" i="1"/>
  <c r="AF1074" i="1" s="1"/>
  <c r="T1074" i="1"/>
  <c r="AC1074" i="1" s="1"/>
  <c r="U1074" i="1"/>
  <c r="AD1074" i="1" s="1"/>
  <c r="N1075" i="1"/>
  <c r="O1075" i="1"/>
  <c r="AF1075" i="1" s="1"/>
  <c r="T1075" i="1"/>
  <c r="AC1075" i="1" s="1"/>
  <c r="U1075" i="1"/>
  <c r="AD1075" i="1" s="1"/>
  <c r="N1076" i="1"/>
  <c r="O1076" i="1"/>
  <c r="T1076" i="1"/>
  <c r="AC1076" i="1" s="1"/>
  <c r="U1076" i="1"/>
  <c r="AD1076" i="1" s="1"/>
  <c r="AF1076" i="1"/>
  <c r="N1077" i="1"/>
  <c r="O1077" i="1"/>
  <c r="AF1077" i="1" s="1"/>
  <c r="T1077" i="1"/>
  <c r="U1077" i="1"/>
  <c r="AC1077" i="1"/>
  <c r="AD1077" i="1"/>
  <c r="N1078" i="1"/>
  <c r="O1078" i="1"/>
  <c r="AF1078" i="1" s="1"/>
  <c r="T1078" i="1"/>
  <c r="U1078" i="1"/>
  <c r="AD1078" i="1" s="1"/>
  <c r="AC1078" i="1"/>
  <c r="N1079" i="1"/>
  <c r="O1079" i="1"/>
  <c r="AF1079" i="1" s="1"/>
  <c r="T1079" i="1"/>
  <c r="U1079" i="1"/>
  <c r="AD1079" i="1" s="1"/>
  <c r="AC1079" i="1"/>
  <c r="N1080" i="1"/>
  <c r="O1080" i="1"/>
  <c r="AF1080" i="1" s="1"/>
  <c r="T1080" i="1"/>
  <c r="AC1080" i="1" s="1"/>
  <c r="U1080" i="1"/>
  <c r="AD1080" i="1" s="1"/>
  <c r="N1081" i="1"/>
  <c r="O1081" i="1"/>
  <c r="AF1081" i="1" s="1"/>
  <c r="T1081" i="1"/>
  <c r="U1081" i="1"/>
  <c r="AD1081" i="1" s="1"/>
  <c r="AC1081" i="1"/>
  <c r="N1082" i="1"/>
  <c r="O1082" i="1"/>
  <c r="AF1082" i="1" s="1"/>
  <c r="T1082" i="1"/>
  <c r="AC1082" i="1" s="1"/>
  <c r="U1082" i="1"/>
  <c r="AD1082" i="1" s="1"/>
  <c r="N1083" i="1"/>
  <c r="O1083" i="1"/>
  <c r="AF1083" i="1" s="1"/>
  <c r="T1083" i="1"/>
  <c r="U1083" i="1"/>
  <c r="AD1083" i="1" s="1"/>
  <c r="AC1083" i="1"/>
  <c r="N1084" i="1"/>
  <c r="O1084" i="1"/>
  <c r="AF1084" i="1" s="1"/>
  <c r="T1084" i="1"/>
  <c r="U1084" i="1"/>
  <c r="AD1084" i="1" s="1"/>
  <c r="AC1084" i="1"/>
  <c r="N1085" i="1"/>
  <c r="O1085" i="1"/>
  <c r="AF1085" i="1" s="1"/>
  <c r="T1085" i="1"/>
  <c r="AC1085" i="1" s="1"/>
  <c r="U1085" i="1"/>
  <c r="AD1085" i="1" s="1"/>
  <c r="N1086" i="1"/>
  <c r="O1086" i="1"/>
  <c r="AF1086" i="1" s="1"/>
  <c r="T1086" i="1"/>
  <c r="AC1086" i="1" s="1"/>
  <c r="U1086" i="1"/>
  <c r="AD1086" i="1" s="1"/>
  <c r="N1087" i="1"/>
  <c r="O1087" i="1"/>
  <c r="AF1087" i="1" s="1"/>
  <c r="T1087" i="1"/>
  <c r="AC1087" i="1" s="1"/>
  <c r="U1087" i="1"/>
  <c r="AD1087" i="1" s="1"/>
  <c r="N1088" i="1"/>
  <c r="O1088" i="1"/>
  <c r="T1088" i="1"/>
  <c r="AC1088" i="1" s="1"/>
  <c r="U1088" i="1"/>
  <c r="AD1088" i="1" s="1"/>
  <c r="AF1088" i="1"/>
  <c r="N1089" i="1"/>
  <c r="O1089" i="1"/>
  <c r="AF1089" i="1" s="1"/>
  <c r="T1089" i="1"/>
  <c r="AC1089" i="1" s="1"/>
  <c r="U1089" i="1"/>
  <c r="AD1089" i="1"/>
  <c r="N1090" i="1"/>
  <c r="O1090" i="1"/>
  <c r="AF1090" i="1" s="1"/>
  <c r="T1090" i="1"/>
  <c r="AC1090" i="1" s="1"/>
  <c r="U1090" i="1"/>
  <c r="AD1090" i="1" s="1"/>
  <c r="N1091" i="1"/>
  <c r="O1091" i="1"/>
  <c r="AF1091" i="1" s="1"/>
  <c r="T1091" i="1"/>
  <c r="AC1091" i="1" s="1"/>
  <c r="U1091" i="1"/>
  <c r="AD1091" i="1"/>
  <c r="N1092" i="1"/>
  <c r="O1092" i="1"/>
  <c r="AF1092" i="1" s="1"/>
  <c r="T1092" i="1"/>
  <c r="AC1092" i="1" s="1"/>
  <c r="U1092" i="1"/>
  <c r="AD1092" i="1" s="1"/>
  <c r="N1093" i="1"/>
  <c r="O1093" i="1"/>
  <c r="AF1093" i="1" s="1"/>
  <c r="T1093" i="1"/>
  <c r="AC1093" i="1" s="1"/>
  <c r="U1093" i="1"/>
  <c r="AD1093" i="1"/>
  <c r="N1094" i="1"/>
  <c r="O1094" i="1"/>
  <c r="AF1094" i="1" s="1"/>
  <c r="T1094" i="1"/>
  <c r="U1094" i="1"/>
  <c r="AD1094" i="1" s="1"/>
  <c r="AC1094" i="1"/>
  <c r="N1095" i="1"/>
  <c r="O1095" i="1"/>
  <c r="AF1095" i="1" s="1"/>
  <c r="T1095" i="1"/>
  <c r="AC1095" i="1" s="1"/>
  <c r="U1095" i="1"/>
  <c r="AD1095" i="1"/>
  <c r="N1096" i="1"/>
  <c r="O1096" i="1"/>
  <c r="AF1096" i="1" s="1"/>
  <c r="T1096" i="1"/>
  <c r="AC1096" i="1" s="1"/>
  <c r="U1096" i="1"/>
  <c r="AD1096" i="1"/>
  <c r="N1097" i="1"/>
  <c r="O1097" i="1"/>
  <c r="AF1097" i="1" s="1"/>
  <c r="T1097" i="1"/>
  <c r="AC1097" i="1" s="1"/>
  <c r="U1097" i="1"/>
  <c r="AD1097" i="1"/>
  <c r="N1098" i="1"/>
  <c r="O1098" i="1"/>
  <c r="AF1098" i="1" s="1"/>
  <c r="T1098" i="1"/>
  <c r="AC1098" i="1" s="1"/>
  <c r="U1098" i="1"/>
  <c r="AD1098" i="1" s="1"/>
  <c r="N1099" i="1"/>
  <c r="O1099" i="1"/>
  <c r="T1099" i="1"/>
  <c r="AC1099" i="1" s="1"/>
  <c r="U1099" i="1"/>
  <c r="AD1099" i="1" s="1"/>
  <c r="AF1099" i="1"/>
  <c r="N1100" i="1"/>
  <c r="O1100" i="1"/>
  <c r="T1100" i="1"/>
  <c r="AC1100" i="1" s="1"/>
  <c r="U1100" i="1"/>
  <c r="AD1100" i="1" s="1"/>
  <c r="AF1100" i="1"/>
  <c r="N1101" i="1"/>
  <c r="O1101" i="1"/>
  <c r="T1101" i="1"/>
  <c r="AC1101" i="1" s="1"/>
  <c r="U1101" i="1"/>
  <c r="AD1101" i="1" s="1"/>
  <c r="AF1101" i="1"/>
  <c r="N1102" i="1"/>
  <c r="O1102" i="1"/>
  <c r="AF1102" i="1" s="1"/>
  <c r="T1102" i="1"/>
  <c r="U1102" i="1"/>
  <c r="AD1102" i="1" s="1"/>
  <c r="AC1102" i="1"/>
  <c r="N1103" i="1"/>
  <c r="O1103" i="1"/>
  <c r="AF1103" i="1" s="1"/>
  <c r="T1103" i="1"/>
  <c r="U1103" i="1"/>
  <c r="AC1103" i="1"/>
  <c r="AD1103" i="1"/>
  <c r="N1104" i="1"/>
  <c r="O1104" i="1"/>
  <c r="AF1104" i="1" s="1"/>
  <c r="T1104" i="1"/>
  <c r="AC1104" i="1" s="1"/>
  <c r="U1104" i="1"/>
  <c r="AD1104" i="1" s="1"/>
  <c r="N1105" i="1"/>
  <c r="O1105" i="1"/>
  <c r="AF1105" i="1" s="1"/>
  <c r="T1105" i="1"/>
  <c r="AC1105" i="1" s="1"/>
  <c r="U1105" i="1"/>
  <c r="AD1105" i="1"/>
  <c r="N1106" i="1"/>
  <c r="O1106" i="1"/>
  <c r="T1106" i="1"/>
  <c r="AC1106" i="1" s="1"/>
  <c r="U1106" i="1"/>
  <c r="AD1106" i="1" s="1"/>
  <c r="AF1106" i="1"/>
  <c r="N1107" i="1"/>
  <c r="O1107" i="1"/>
  <c r="T1107" i="1"/>
  <c r="U1107" i="1"/>
  <c r="AD1107" i="1" s="1"/>
  <c r="AC1107" i="1"/>
  <c r="AF1107" i="1"/>
  <c r="N1108" i="1"/>
  <c r="O1108" i="1"/>
  <c r="AF1108" i="1" s="1"/>
  <c r="T1108" i="1"/>
  <c r="AC1108" i="1" s="1"/>
  <c r="U1108" i="1"/>
  <c r="AD1108" i="1" s="1"/>
  <c r="N1109" i="1"/>
  <c r="O1109" i="1"/>
  <c r="T1109" i="1"/>
  <c r="AC1109" i="1" s="1"/>
  <c r="U1109" i="1"/>
  <c r="AD1109" i="1" s="1"/>
  <c r="AF1109" i="1"/>
  <c r="N1110" i="1"/>
  <c r="O1110" i="1"/>
  <c r="AF1110" i="1" s="1"/>
  <c r="T1110" i="1"/>
  <c r="AC1110" i="1" s="1"/>
  <c r="U1110" i="1"/>
  <c r="AD1110" i="1" s="1"/>
  <c r="N1111" i="1"/>
  <c r="O1111" i="1"/>
  <c r="T1111" i="1"/>
  <c r="U1111" i="1"/>
  <c r="AD1111" i="1" s="1"/>
  <c r="AC1111" i="1"/>
  <c r="AF1111" i="1"/>
  <c r="N1112" i="1"/>
  <c r="O1112" i="1"/>
  <c r="AF1112" i="1" s="1"/>
  <c r="T1112" i="1"/>
  <c r="AC1112" i="1" s="1"/>
  <c r="U1112" i="1"/>
  <c r="AD1112" i="1" s="1"/>
  <c r="N1113" i="1"/>
  <c r="O1113" i="1"/>
  <c r="AF1113" i="1" s="1"/>
  <c r="T1113" i="1"/>
  <c r="AC1113" i="1" s="1"/>
  <c r="U1113" i="1"/>
  <c r="AD1113" i="1" s="1"/>
  <c r="N1114" i="1"/>
  <c r="O1114" i="1"/>
  <c r="T1114" i="1"/>
  <c r="AC1114" i="1" s="1"/>
  <c r="U1114" i="1"/>
  <c r="AD1114" i="1" s="1"/>
  <c r="AF1114" i="1"/>
  <c r="N1115" i="1"/>
  <c r="O1115" i="1"/>
  <c r="AF1115" i="1" s="1"/>
  <c r="T1115" i="1"/>
  <c r="U1115" i="1"/>
  <c r="AD1115" i="1" s="1"/>
  <c r="AC1115" i="1"/>
  <c r="N1116" i="1"/>
  <c r="O1116" i="1"/>
  <c r="AF1116" i="1" s="1"/>
  <c r="T1116" i="1"/>
  <c r="AC1116" i="1" s="1"/>
  <c r="U1116" i="1"/>
  <c r="AD1116" i="1" s="1"/>
  <c r="N1117" i="1"/>
  <c r="O1117" i="1"/>
  <c r="AF1117" i="1" s="1"/>
  <c r="T1117" i="1"/>
  <c r="AC1117" i="1" s="1"/>
  <c r="U1117" i="1"/>
  <c r="AD1117" i="1"/>
  <c r="N1118" i="1"/>
  <c r="O1118" i="1"/>
  <c r="AF1118" i="1" s="1"/>
  <c r="T1118" i="1"/>
  <c r="AC1118" i="1" s="1"/>
  <c r="U1118" i="1"/>
  <c r="AD1118" i="1" s="1"/>
  <c r="N1119" i="1"/>
  <c r="O1119" i="1"/>
  <c r="AF1119" i="1" s="1"/>
  <c r="T1119" i="1"/>
  <c r="AC1119" i="1" s="1"/>
  <c r="U1119" i="1"/>
  <c r="AD1119" i="1" s="1"/>
  <c r="N1120" i="1"/>
  <c r="O1120" i="1"/>
  <c r="AF1120" i="1" s="1"/>
  <c r="T1120" i="1"/>
  <c r="AC1120" i="1" s="1"/>
  <c r="U1120" i="1"/>
  <c r="AD1120" i="1" s="1"/>
  <c r="N1121" i="1"/>
  <c r="O1121" i="1"/>
  <c r="AF1121" i="1" s="1"/>
  <c r="T1121" i="1"/>
  <c r="AC1121" i="1" s="1"/>
  <c r="U1121" i="1"/>
  <c r="AD1121" i="1"/>
  <c r="N1122" i="1"/>
  <c r="O1122" i="1"/>
  <c r="AF1122" i="1" s="1"/>
  <c r="T1122" i="1"/>
  <c r="U1122" i="1"/>
  <c r="AD1122" i="1" s="1"/>
  <c r="AC1122" i="1"/>
  <c r="N1123" i="1"/>
  <c r="O1123" i="1"/>
  <c r="T1123" i="1"/>
  <c r="U1123" i="1"/>
  <c r="AD1123" i="1" s="1"/>
  <c r="AC1123" i="1"/>
  <c r="AF1123" i="1"/>
  <c r="N1124" i="1"/>
  <c r="O1124" i="1"/>
  <c r="AF1124" i="1" s="1"/>
  <c r="T1124" i="1"/>
  <c r="AC1124" i="1" s="1"/>
  <c r="U1124" i="1"/>
  <c r="AD1124" i="1" s="1"/>
  <c r="N1125" i="1"/>
  <c r="O1125" i="1"/>
  <c r="AF1125" i="1" s="1"/>
  <c r="T1125" i="1"/>
  <c r="AC1125" i="1" s="1"/>
  <c r="U1125" i="1"/>
  <c r="AD1125" i="1" s="1"/>
  <c r="N1126" i="1"/>
  <c r="O1126" i="1"/>
  <c r="AF1126" i="1" s="1"/>
  <c r="T1126" i="1"/>
  <c r="AC1126" i="1" s="1"/>
  <c r="U1126" i="1"/>
  <c r="AD1126" i="1"/>
  <c r="N1127" i="1"/>
  <c r="O1127" i="1"/>
  <c r="AF1127" i="1" s="1"/>
  <c r="T1127" i="1"/>
  <c r="AC1127" i="1" s="1"/>
  <c r="U1127" i="1"/>
  <c r="AD1127" i="1"/>
  <c r="N1128" i="1"/>
  <c r="O1128" i="1"/>
  <c r="AF1128" i="1" s="1"/>
  <c r="T1128" i="1"/>
  <c r="AC1128" i="1" s="1"/>
  <c r="U1128" i="1"/>
  <c r="AD1128" i="1"/>
  <c r="N1129" i="1"/>
  <c r="O1129" i="1"/>
  <c r="T1129" i="1"/>
  <c r="AC1129" i="1" s="1"/>
  <c r="U1129" i="1"/>
  <c r="AD1129" i="1" s="1"/>
  <c r="AF1129" i="1"/>
  <c r="N1130" i="1"/>
  <c r="O1130" i="1"/>
  <c r="AF1130" i="1" s="1"/>
  <c r="T1130" i="1"/>
  <c r="AC1130" i="1" s="1"/>
  <c r="U1130" i="1"/>
  <c r="AD1130" i="1" s="1"/>
  <c r="N1131" i="1"/>
  <c r="O1131" i="1"/>
  <c r="T1131" i="1"/>
  <c r="AC1131" i="1" s="1"/>
  <c r="U1131" i="1"/>
  <c r="AD1131" i="1" s="1"/>
  <c r="AF1131" i="1"/>
  <c r="N1132" i="1"/>
  <c r="O1132" i="1"/>
  <c r="T1132" i="1"/>
  <c r="AC1132" i="1" s="1"/>
  <c r="U1132" i="1"/>
  <c r="AD1132" i="1" s="1"/>
  <c r="AF1132" i="1"/>
  <c r="N1133" i="1"/>
  <c r="O1133" i="1"/>
  <c r="AF1133" i="1" s="1"/>
  <c r="T1133" i="1"/>
  <c r="AC1133" i="1" s="1"/>
  <c r="U1133" i="1"/>
  <c r="AD1133" i="1" s="1"/>
  <c r="N1134" i="1"/>
  <c r="O1134" i="1"/>
  <c r="AF1134" i="1" s="1"/>
  <c r="T1134" i="1"/>
  <c r="AC1134" i="1" s="1"/>
  <c r="U1134" i="1"/>
  <c r="AD1134" i="1" s="1"/>
  <c r="N1135" i="1"/>
  <c r="O1135" i="1"/>
  <c r="AF1135" i="1" s="1"/>
  <c r="T1135" i="1"/>
  <c r="AC1135" i="1" s="1"/>
  <c r="U1135" i="1"/>
  <c r="AD1135" i="1" s="1"/>
  <c r="N1136" i="1"/>
  <c r="O1136" i="1"/>
  <c r="AF1136" i="1" s="1"/>
  <c r="T1136" i="1"/>
  <c r="AC1136" i="1" s="1"/>
  <c r="U1136" i="1"/>
  <c r="AD1136" i="1" s="1"/>
  <c r="N1137" i="1"/>
  <c r="O1137" i="1"/>
  <c r="AF1137" i="1" s="1"/>
  <c r="T1137" i="1"/>
  <c r="AC1137" i="1" s="1"/>
  <c r="U1137" i="1"/>
  <c r="AD1137" i="1" s="1"/>
  <c r="N1138" i="1"/>
  <c r="O1138" i="1"/>
  <c r="AF1138" i="1" s="1"/>
  <c r="T1138" i="1"/>
  <c r="AC1138" i="1" s="1"/>
  <c r="U1138" i="1"/>
  <c r="AD1138" i="1" s="1"/>
  <c r="N1139" i="1"/>
  <c r="O1139" i="1"/>
  <c r="T1139" i="1"/>
  <c r="AC1139" i="1" s="1"/>
  <c r="U1139" i="1"/>
  <c r="AD1139" i="1" s="1"/>
  <c r="AF1139" i="1"/>
  <c r="N1140" i="1"/>
  <c r="O1140" i="1"/>
  <c r="AF1140" i="1" s="1"/>
  <c r="T1140" i="1"/>
  <c r="U1140" i="1"/>
  <c r="AD1140" i="1" s="1"/>
  <c r="AC1140" i="1"/>
  <c r="N1141" i="1"/>
  <c r="O1141" i="1"/>
  <c r="AF1141" i="1" s="1"/>
  <c r="T1141" i="1"/>
  <c r="AC1141" i="1" s="1"/>
  <c r="U1141" i="1"/>
  <c r="AD1141" i="1" s="1"/>
  <c r="N1142" i="1"/>
  <c r="O1142" i="1"/>
  <c r="AF1142" i="1" s="1"/>
  <c r="T1142" i="1"/>
  <c r="AC1142" i="1" s="1"/>
  <c r="U1142" i="1"/>
  <c r="AD1142" i="1" s="1"/>
  <c r="N1143" i="1"/>
  <c r="O1143" i="1"/>
  <c r="AF1143" i="1" s="1"/>
  <c r="T1143" i="1"/>
  <c r="U1143" i="1"/>
  <c r="AC1143" i="1"/>
  <c r="AD1143" i="1"/>
  <c r="N1144" i="1"/>
  <c r="O1144" i="1"/>
  <c r="AF1144" i="1" s="1"/>
  <c r="T1144" i="1"/>
  <c r="AC1144" i="1" s="1"/>
  <c r="U1144" i="1"/>
  <c r="AD1144" i="1" s="1"/>
  <c r="N1145" i="1"/>
  <c r="O1145" i="1"/>
  <c r="T1145" i="1"/>
  <c r="AC1145" i="1" s="1"/>
  <c r="U1145" i="1"/>
  <c r="AD1145" i="1" s="1"/>
  <c r="AF1145" i="1"/>
  <c r="N1146" i="1"/>
  <c r="O1146" i="1"/>
  <c r="AF1146" i="1" s="1"/>
  <c r="T1146" i="1"/>
  <c r="U1146" i="1"/>
  <c r="AD1146" i="1" s="1"/>
  <c r="AC1146" i="1"/>
  <c r="N1147" i="1"/>
  <c r="O1147" i="1"/>
  <c r="AF1147" i="1" s="1"/>
  <c r="T1147" i="1"/>
  <c r="AC1147" i="1" s="1"/>
  <c r="U1147" i="1"/>
  <c r="AD1147" i="1" s="1"/>
  <c r="N1148" i="1"/>
  <c r="O1148" i="1"/>
  <c r="T1148" i="1"/>
  <c r="AC1148" i="1" s="1"/>
  <c r="U1148" i="1"/>
  <c r="AD1148" i="1" s="1"/>
  <c r="AF1148" i="1"/>
  <c r="N1149" i="1"/>
  <c r="O1149" i="1"/>
  <c r="AF1149" i="1" s="1"/>
  <c r="T1149" i="1"/>
  <c r="U1149" i="1"/>
  <c r="AC1149" i="1"/>
  <c r="AD1149" i="1"/>
  <c r="N1150" i="1"/>
  <c r="O1150" i="1"/>
  <c r="AF1150" i="1" s="1"/>
  <c r="T1150" i="1"/>
  <c r="AC1150" i="1" s="1"/>
  <c r="U1150" i="1"/>
  <c r="AD1150" i="1"/>
  <c r="N1151" i="1"/>
  <c r="O1151" i="1"/>
  <c r="AF1151" i="1" s="1"/>
  <c r="T1151" i="1"/>
  <c r="AC1151" i="1" s="1"/>
  <c r="U1151" i="1"/>
  <c r="AD1151" i="1"/>
  <c r="N1152" i="1"/>
  <c r="O1152" i="1"/>
  <c r="T1152" i="1"/>
  <c r="AC1152" i="1" s="1"/>
  <c r="U1152" i="1"/>
  <c r="AD1152" i="1" s="1"/>
  <c r="AF1152" i="1"/>
  <c r="N1153" i="1"/>
  <c r="O1153" i="1"/>
  <c r="AF1153" i="1" s="1"/>
  <c r="T1153" i="1"/>
  <c r="U1153" i="1"/>
  <c r="AD1153" i="1" s="1"/>
  <c r="AC1153" i="1"/>
  <c r="N1154" i="1"/>
  <c r="O1154" i="1"/>
  <c r="AF1154" i="1" s="1"/>
  <c r="T1154" i="1"/>
  <c r="AC1154" i="1" s="1"/>
  <c r="U1154" i="1"/>
  <c r="AD1154" i="1" s="1"/>
  <c r="N1155" i="1"/>
  <c r="O1155" i="1"/>
  <c r="AF1155" i="1" s="1"/>
  <c r="T1155" i="1"/>
  <c r="AC1155" i="1" s="1"/>
  <c r="U1155" i="1"/>
  <c r="AD1155" i="1" s="1"/>
  <c r="N1156" i="1"/>
  <c r="O1156" i="1"/>
  <c r="T1156" i="1"/>
  <c r="AC1156" i="1" s="1"/>
  <c r="U1156" i="1"/>
  <c r="AD1156" i="1" s="1"/>
  <c r="AF1156" i="1"/>
  <c r="N1157" i="1"/>
  <c r="O1157" i="1"/>
  <c r="AF1157" i="1" s="1"/>
  <c r="T1157" i="1"/>
  <c r="AC1157" i="1" s="1"/>
  <c r="U1157" i="1"/>
  <c r="AD1157" i="1" s="1"/>
  <c r="N1158" i="1"/>
  <c r="O1158" i="1"/>
  <c r="AF1158" i="1" s="1"/>
  <c r="T1158" i="1"/>
  <c r="U1158" i="1"/>
  <c r="AD1158" i="1" s="1"/>
  <c r="AC1158" i="1"/>
  <c r="N1159" i="1"/>
  <c r="O1159" i="1"/>
  <c r="AF1159" i="1" s="1"/>
  <c r="T1159" i="1"/>
  <c r="AC1159" i="1" s="1"/>
  <c r="U1159" i="1"/>
  <c r="AD1159" i="1" s="1"/>
  <c r="N1160" i="1"/>
  <c r="O1160" i="1"/>
  <c r="T1160" i="1"/>
  <c r="AC1160" i="1" s="1"/>
  <c r="U1160" i="1"/>
  <c r="AD1160" i="1" s="1"/>
  <c r="AF1160" i="1"/>
  <c r="N1161" i="1"/>
  <c r="O1161" i="1"/>
  <c r="AF1161" i="1" s="1"/>
  <c r="T1161" i="1"/>
  <c r="AC1161" i="1" s="1"/>
  <c r="U1161" i="1"/>
  <c r="AD1161" i="1" s="1"/>
  <c r="N1162" i="1"/>
  <c r="O1162" i="1"/>
  <c r="AF1162" i="1" s="1"/>
  <c r="T1162" i="1"/>
  <c r="U1162" i="1"/>
  <c r="AD1162" i="1" s="1"/>
  <c r="AC1162" i="1"/>
  <c r="N1163" i="1"/>
  <c r="O1163" i="1"/>
  <c r="AF1163" i="1" s="1"/>
  <c r="T1163" i="1"/>
  <c r="AC1163" i="1" s="1"/>
  <c r="U1163" i="1"/>
  <c r="AD1163" i="1" s="1"/>
  <c r="N1164" i="1"/>
  <c r="O1164" i="1"/>
  <c r="T1164" i="1"/>
  <c r="AC1164" i="1" s="1"/>
  <c r="U1164" i="1"/>
  <c r="AD1164" i="1" s="1"/>
  <c r="AF1164" i="1"/>
  <c r="N1165" i="1"/>
  <c r="O1165" i="1"/>
  <c r="AF1165" i="1" s="1"/>
  <c r="T1165" i="1"/>
  <c r="U1165" i="1"/>
  <c r="AD1165" i="1" s="1"/>
  <c r="AC1165" i="1"/>
  <c r="N1166" i="1"/>
  <c r="O1166" i="1"/>
  <c r="AF1166" i="1" s="1"/>
  <c r="T1166" i="1"/>
  <c r="U1166" i="1"/>
  <c r="AD1166" i="1" s="1"/>
  <c r="AC1166" i="1"/>
  <c r="N1167" i="1"/>
  <c r="O1167" i="1"/>
  <c r="AF1167" i="1" s="1"/>
  <c r="T1167" i="1"/>
  <c r="AC1167" i="1" s="1"/>
  <c r="U1167" i="1"/>
  <c r="AD1167" i="1" s="1"/>
  <c r="N1168" i="1"/>
  <c r="O1168" i="1"/>
  <c r="AF1168" i="1" s="1"/>
  <c r="T1168" i="1"/>
  <c r="AC1168" i="1" s="1"/>
  <c r="U1168" i="1"/>
  <c r="AD1168" i="1" s="1"/>
  <c r="N1169" i="1"/>
  <c r="O1169" i="1"/>
  <c r="T1169" i="1"/>
  <c r="AC1169" i="1" s="1"/>
  <c r="U1169" i="1"/>
  <c r="AD1169" i="1" s="1"/>
  <c r="AF1169" i="1"/>
  <c r="N1170" i="1"/>
  <c r="O1170" i="1"/>
  <c r="AF1170" i="1" s="1"/>
  <c r="T1170" i="1"/>
  <c r="AC1170" i="1" s="1"/>
  <c r="U1170" i="1"/>
  <c r="AD1170" i="1" s="1"/>
  <c r="N1171" i="1"/>
  <c r="O1171" i="1"/>
  <c r="AF1171" i="1" s="1"/>
  <c r="T1171" i="1"/>
  <c r="AC1171" i="1" s="1"/>
  <c r="U1171" i="1"/>
  <c r="AD1171" i="1" s="1"/>
  <c r="N1172" i="1"/>
  <c r="O1172" i="1"/>
  <c r="T1172" i="1"/>
  <c r="AC1172" i="1" s="1"/>
  <c r="U1172" i="1"/>
  <c r="AD1172" i="1" s="1"/>
  <c r="AF1172" i="1"/>
  <c r="N1173" i="1"/>
  <c r="O1173" i="1"/>
  <c r="AF1173" i="1" s="1"/>
  <c r="T1173" i="1"/>
  <c r="U1173" i="1"/>
  <c r="AD1173" i="1" s="1"/>
  <c r="AC1173" i="1"/>
  <c r="N1174" i="1"/>
  <c r="O1174" i="1"/>
  <c r="T1174" i="1"/>
  <c r="AC1174" i="1" s="1"/>
  <c r="U1174" i="1"/>
  <c r="AD1174" i="1" s="1"/>
  <c r="AF1174" i="1"/>
  <c r="N1175" i="1"/>
  <c r="O1175" i="1"/>
  <c r="AF1175" i="1" s="1"/>
  <c r="T1175" i="1"/>
  <c r="AC1175" i="1" s="1"/>
  <c r="U1175" i="1"/>
  <c r="V1175" i="1"/>
  <c r="AE1175" i="1" s="1"/>
  <c r="AD1175" i="1"/>
  <c r="N1176" i="1"/>
  <c r="O1176" i="1"/>
  <c r="T1176" i="1"/>
  <c r="AC1176" i="1" s="1"/>
  <c r="U1176" i="1"/>
  <c r="AD1176" i="1"/>
  <c r="AF1176" i="1"/>
  <c r="N1177" i="1"/>
  <c r="O1177" i="1"/>
  <c r="AF1177" i="1" s="1"/>
  <c r="T1177" i="1"/>
  <c r="AC1177" i="1" s="1"/>
  <c r="U1177" i="1"/>
  <c r="AD1177" i="1" s="1"/>
  <c r="N1178" i="1"/>
  <c r="O1178" i="1"/>
  <c r="AF1178" i="1" s="1"/>
  <c r="T1178" i="1"/>
  <c r="AC1178" i="1" s="1"/>
  <c r="U1178" i="1"/>
  <c r="AD1178" i="1" s="1"/>
  <c r="N1179" i="1"/>
  <c r="O1179" i="1"/>
  <c r="T1179" i="1"/>
  <c r="AC1179" i="1" s="1"/>
  <c r="U1179" i="1"/>
  <c r="AD1179" i="1" s="1"/>
  <c r="AF1179" i="1"/>
  <c r="N1180" i="1"/>
  <c r="O1180" i="1"/>
  <c r="T1180" i="1"/>
  <c r="AC1180" i="1" s="1"/>
  <c r="U1180" i="1"/>
  <c r="AD1180" i="1" s="1"/>
  <c r="AF1180" i="1"/>
  <c r="N1181" i="1"/>
  <c r="O1181" i="1"/>
  <c r="T1181" i="1"/>
  <c r="AC1181" i="1" s="1"/>
  <c r="U1181" i="1"/>
  <c r="AD1181" i="1" s="1"/>
  <c r="AF1181" i="1"/>
  <c r="N1182" i="1"/>
  <c r="O1182" i="1"/>
  <c r="AF1182" i="1" s="1"/>
  <c r="T1182" i="1"/>
  <c r="AC1182" i="1" s="1"/>
  <c r="U1182" i="1"/>
  <c r="AD1182" i="1" s="1"/>
  <c r="N1183" i="1"/>
  <c r="O1183" i="1"/>
  <c r="T1183" i="1"/>
  <c r="AC1183" i="1" s="1"/>
  <c r="U1183" i="1"/>
  <c r="AD1183" i="1" s="1"/>
  <c r="AF1183" i="1"/>
  <c r="N1184" i="1"/>
  <c r="O1184" i="1"/>
  <c r="T1184" i="1"/>
  <c r="AC1184" i="1" s="1"/>
  <c r="U1184" i="1"/>
  <c r="AD1184" i="1" s="1"/>
  <c r="AF1184" i="1"/>
  <c r="N1185" i="1"/>
  <c r="O1185" i="1"/>
  <c r="AF1185" i="1" s="1"/>
  <c r="T1185" i="1"/>
  <c r="U1185" i="1"/>
  <c r="AD1185" i="1" s="1"/>
  <c r="AC1185" i="1"/>
  <c r="N1186" i="1"/>
  <c r="O1186" i="1"/>
  <c r="AF1186" i="1" s="1"/>
  <c r="T1186" i="1"/>
  <c r="U1186" i="1"/>
  <c r="AD1186" i="1" s="1"/>
  <c r="AC1186" i="1"/>
  <c r="N1187" i="1"/>
  <c r="O1187" i="1"/>
  <c r="AF1187" i="1" s="1"/>
  <c r="T1187" i="1"/>
  <c r="U1187" i="1"/>
  <c r="AD1187" i="1" s="1"/>
  <c r="AC1187" i="1"/>
  <c r="N1188" i="1"/>
  <c r="O1188" i="1"/>
  <c r="AF1188" i="1" s="1"/>
  <c r="T1188" i="1"/>
  <c r="AC1188" i="1" s="1"/>
  <c r="U1188" i="1"/>
  <c r="AD1188" i="1" s="1"/>
  <c r="N1189" i="1"/>
  <c r="O1189" i="1"/>
  <c r="AF1189" i="1" s="1"/>
  <c r="T1189" i="1"/>
  <c r="AC1189" i="1" s="1"/>
  <c r="U1189" i="1"/>
  <c r="AD1189" i="1" s="1"/>
  <c r="N1190" i="1"/>
  <c r="O1190" i="1"/>
  <c r="T1190" i="1"/>
  <c r="AC1190" i="1" s="1"/>
  <c r="U1190" i="1"/>
  <c r="AD1190" i="1"/>
  <c r="AF1190" i="1"/>
  <c r="N1191" i="1"/>
  <c r="O1191" i="1"/>
  <c r="AF1191" i="1" s="1"/>
  <c r="T1191" i="1"/>
  <c r="U1191" i="1"/>
  <c r="AD1191" i="1" s="1"/>
  <c r="AC1191" i="1"/>
  <c r="N1192" i="1"/>
  <c r="O1192" i="1"/>
  <c r="AF1192" i="1" s="1"/>
  <c r="T1192" i="1"/>
  <c r="AC1192" i="1" s="1"/>
  <c r="U1192" i="1"/>
  <c r="AD1192" i="1" s="1"/>
  <c r="N1193" i="1"/>
  <c r="O1193" i="1"/>
  <c r="AF1193" i="1" s="1"/>
  <c r="T1193" i="1"/>
  <c r="AC1193" i="1" s="1"/>
  <c r="U1193" i="1"/>
  <c r="AD1193" i="1" s="1"/>
  <c r="N1194" i="1"/>
  <c r="O1194" i="1"/>
  <c r="AF1194" i="1" s="1"/>
  <c r="T1194" i="1"/>
  <c r="AC1194" i="1" s="1"/>
  <c r="U1194" i="1"/>
  <c r="AD1194" i="1" s="1"/>
  <c r="N1195" i="1"/>
  <c r="O1195" i="1"/>
  <c r="AF1195" i="1" s="1"/>
  <c r="T1195" i="1"/>
  <c r="AC1195" i="1" s="1"/>
  <c r="U1195" i="1"/>
  <c r="AD1195" i="1" s="1"/>
  <c r="N1196" i="1"/>
  <c r="O1196" i="1"/>
  <c r="T1196" i="1"/>
  <c r="AC1196" i="1" s="1"/>
  <c r="U1196" i="1"/>
  <c r="AD1196" i="1" s="1"/>
  <c r="AF1196" i="1"/>
  <c r="N1197" i="1"/>
  <c r="O1197" i="1"/>
  <c r="AF1197" i="1" s="1"/>
  <c r="T1197" i="1"/>
  <c r="U1197" i="1"/>
  <c r="AD1197" i="1" s="1"/>
  <c r="AC1197" i="1"/>
  <c r="N1198" i="1"/>
  <c r="O1198" i="1"/>
  <c r="AF1198" i="1" s="1"/>
  <c r="T1198" i="1"/>
  <c r="AC1198" i="1" s="1"/>
  <c r="U1198" i="1"/>
  <c r="AD1198" i="1"/>
  <c r="N1199" i="1"/>
  <c r="O1199" i="1"/>
  <c r="AF1199" i="1" s="1"/>
  <c r="T1199" i="1"/>
  <c r="AC1199" i="1" s="1"/>
  <c r="U1199" i="1"/>
  <c r="AD1199" i="1" s="1"/>
  <c r="N1200" i="1"/>
  <c r="O1200" i="1"/>
  <c r="AF1200" i="1" s="1"/>
  <c r="T1200" i="1"/>
  <c r="AC1200" i="1" s="1"/>
  <c r="U1200" i="1"/>
  <c r="AD1200" i="1" s="1"/>
  <c r="N1201" i="1"/>
  <c r="O1201" i="1"/>
  <c r="AF1201" i="1" s="1"/>
  <c r="T1201" i="1"/>
  <c r="AC1201" i="1" s="1"/>
  <c r="U1201" i="1"/>
  <c r="AD1201" i="1" s="1"/>
  <c r="N1202" i="1"/>
  <c r="O1202" i="1"/>
  <c r="AF1202" i="1" s="1"/>
  <c r="T1202" i="1"/>
  <c r="U1202" i="1"/>
  <c r="AC1202" i="1"/>
  <c r="AD1202" i="1"/>
  <c r="N1203" i="1"/>
  <c r="O1203" i="1"/>
  <c r="AF1203" i="1" s="1"/>
  <c r="T1203" i="1"/>
  <c r="U1203" i="1"/>
  <c r="AD1203" i="1" s="1"/>
  <c r="AC1203" i="1"/>
  <c r="N1204" i="1"/>
  <c r="O1204" i="1"/>
  <c r="AF1204" i="1" s="1"/>
  <c r="T1204" i="1"/>
  <c r="U1204" i="1"/>
  <c r="AD1204" i="1" s="1"/>
  <c r="AC1204" i="1"/>
  <c r="N1205" i="1"/>
  <c r="O1205" i="1"/>
  <c r="AF1205" i="1" s="1"/>
  <c r="T1205" i="1"/>
  <c r="AC1205" i="1" s="1"/>
  <c r="U1205" i="1"/>
  <c r="AD1205" i="1"/>
  <c r="N1206" i="1"/>
  <c r="O1206" i="1"/>
  <c r="AF1206" i="1" s="1"/>
  <c r="T1206" i="1"/>
  <c r="AC1206" i="1" s="1"/>
  <c r="U1206" i="1"/>
  <c r="AD1206" i="1" s="1"/>
  <c r="N1207" i="1"/>
  <c r="O1207" i="1"/>
  <c r="AF1207" i="1" s="1"/>
  <c r="T1207" i="1"/>
  <c r="U1207" i="1"/>
  <c r="AC1207" i="1"/>
  <c r="AD1207" i="1"/>
  <c r="N1208" i="1"/>
  <c r="O1208" i="1"/>
  <c r="AF1208" i="1" s="1"/>
  <c r="T1208" i="1"/>
  <c r="U1208" i="1"/>
  <c r="AD1208" i="1" s="1"/>
  <c r="AC1208" i="1"/>
  <c r="N1209" i="1"/>
  <c r="O1209" i="1"/>
  <c r="T1209" i="1"/>
  <c r="AC1209" i="1" s="1"/>
  <c r="U1209" i="1"/>
  <c r="AD1209" i="1" s="1"/>
  <c r="AF1209" i="1"/>
  <c r="N1210" i="1"/>
  <c r="O1210" i="1"/>
  <c r="AF1210" i="1" s="1"/>
  <c r="T1210" i="1"/>
  <c r="AC1210" i="1" s="1"/>
  <c r="U1210" i="1"/>
  <c r="AD1210" i="1" s="1"/>
  <c r="N1211" i="1"/>
  <c r="O1211" i="1"/>
  <c r="AF1211" i="1" s="1"/>
  <c r="T1211" i="1"/>
  <c r="AC1211" i="1" s="1"/>
  <c r="U1211" i="1"/>
  <c r="AD1211" i="1"/>
  <c r="N1212" i="1"/>
  <c r="O1212" i="1"/>
  <c r="AF1212" i="1" s="1"/>
  <c r="T1212" i="1"/>
  <c r="U1212" i="1"/>
  <c r="AD1212" i="1" s="1"/>
  <c r="AC1212" i="1"/>
  <c r="N1213" i="1"/>
  <c r="O1213" i="1"/>
  <c r="AF1213" i="1" s="1"/>
  <c r="T1213" i="1"/>
  <c r="AC1213" i="1" s="1"/>
  <c r="U1213" i="1"/>
  <c r="AD1213" i="1" s="1"/>
  <c r="N1214" i="1"/>
  <c r="O1214" i="1"/>
  <c r="AF1214" i="1" s="1"/>
  <c r="T1214" i="1"/>
  <c r="AC1214" i="1" s="1"/>
  <c r="U1214" i="1"/>
  <c r="AD1214" i="1" s="1"/>
  <c r="N1215" i="1"/>
  <c r="O1215" i="1"/>
  <c r="AF1215" i="1" s="1"/>
  <c r="T1215" i="1"/>
  <c r="AC1215" i="1" s="1"/>
  <c r="U1215" i="1"/>
  <c r="AD1215" i="1" s="1"/>
  <c r="N1216" i="1"/>
  <c r="O1216" i="1"/>
  <c r="T1216" i="1"/>
  <c r="AC1216" i="1" s="1"/>
  <c r="U1216" i="1"/>
  <c r="AD1216" i="1" s="1"/>
  <c r="AF1216" i="1"/>
  <c r="N1217" i="1"/>
  <c r="O1217" i="1"/>
  <c r="AF1217" i="1" s="1"/>
  <c r="T1217" i="1"/>
  <c r="AC1217" i="1" s="1"/>
  <c r="U1217" i="1"/>
  <c r="AD1217" i="1"/>
  <c r="N1218" i="1"/>
  <c r="O1218" i="1"/>
  <c r="AF1218" i="1" s="1"/>
  <c r="T1218" i="1"/>
  <c r="U1218" i="1"/>
  <c r="AC1218" i="1"/>
  <c r="AD1218" i="1"/>
  <c r="N1219" i="1"/>
  <c r="O1219" i="1"/>
  <c r="AF1219" i="1" s="1"/>
  <c r="T1219" i="1"/>
  <c r="AC1219" i="1" s="1"/>
  <c r="U1219" i="1"/>
  <c r="AD1219" i="1" s="1"/>
  <c r="N1220" i="1"/>
  <c r="O1220" i="1"/>
  <c r="T1220" i="1"/>
  <c r="AC1220" i="1" s="1"/>
  <c r="U1220" i="1"/>
  <c r="AD1220" i="1" s="1"/>
  <c r="AF1220" i="1"/>
  <c r="N1221" i="1"/>
  <c r="O1221" i="1"/>
  <c r="AF1221" i="1" s="1"/>
  <c r="T1221" i="1"/>
  <c r="AC1221" i="1" s="1"/>
  <c r="U1221" i="1"/>
  <c r="AD1221" i="1"/>
  <c r="N1222" i="1"/>
  <c r="O1222" i="1"/>
  <c r="AF1222" i="1" s="1"/>
  <c r="T1222" i="1"/>
  <c r="AC1222" i="1" s="1"/>
  <c r="U1222" i="1"/>
  <c r="AD1222" i="1" s="1"/>
  <c r="N1223" i="1"/>
  <c r="O1223" i="1"/>
  <c r="AF1223" i="1" s="1"/>
  <c r="T1223" i="1"/>
  <c r="AC1223" i="1" s="1"/>
  <c r="U1223" i="1"/>
  <c r="AD1223" i="1" s="1"/>
  <c r="N1224" i="1"/>
  <c r="O1224" i="1"/>
  <c r="T1224" i="1"/>
  <c r="U1224" i="1"/>
  <c r="AD1224" i="1" s="1"/>
  <c r="AC1224" i="1"/>
  <c r="AF1224" i="1"/>
  <c r="N1225" i="1"/>
  <c r="O1225" i="1"/>
  <c r="AF1225" i="1" s="1"/>
  <c r="T1225" i="1"/>
  <c r="AC1225" i="1" s="1"/>
  <c r="U1225" i="1"/>
  <c r="AD1225" i="1" s="1"/>
  <c r="N1226" i="1"/>
  <c r="O1226" i="1"/>
  <c r="AF1226" i="1" s="1"/>
  <c r="T1226" i="1"/>
  <c r="AC1226" i="1" s="1"/>
  <c r="U1226" i="1"/>
  <c r="AD1226" i="1" s="1"/>
  <c r="N1227" i="1"/>
  <c r="O1227" i="1"/>
  <c r="AF1227" i="1" s="1"/>
  <c r="T1227" i="1"/>
  <c r="AC1227" i="1" s="1"/>
  <c r="U1227" i="1"/>
  <c r="AD1227" i="1" s="1"/>
  <c r="N1228" i="1"/>
  <c r="O1228" i="1"/>
  <c r="T1228" i="1"/>
  <c r="U1228" i="1"/>
  <c r="AD1228" i="1" s="1"/>
  <c r="AC1228" i="1"/>
  <c r="AF1228" i="1"/>
  <c r="N1229" i="1"/>
  <c r="O1229" i="1"/>
  <c r="T1229" i="1"/>
  <c r="AC1229" i="1" s="1"/>
  <c r="U1229" i="1"/>
  <c r="AD1229" i="1" s="1"/>
  <c r="AF1229" i="1"/>
  <c r="N1230" i="1"/>
  <c r="O1230" i="1"/>
  <c r="AF1230" i="1" s="1"/>
  <c r="T1230" i="1"/>
  <c r="AC1230" i="1" s="1"/>
  <c r="U1230" i="1"/>
  <c r="AD1230" i="1"/>
  <c r="N1231" i="1"/>
  <c r="O1231" i="1"/>
  <c r="AF1231" i="1" s="1"/>
  <c r="T1231" i="1"/>
  <c r="AC1231" i="1" s="1"/>
  <c r="U1231" i="1"/>
  <c r="AD1231" i="1" s="1"/>
  <c r="N1232" i="1"/>
  <c r="O1232" i="1"/>
  <c r="T1232" i="1"/>
  <c r="AC1232" i="1" s="1"/>
  <c r="U1232" i="1"/>
  <c r="AD1232" i="1" s="1"/>
  <c r="AF1232" i="1"/>
  <c r="N1233" i="1"/>
  <c r="O1233" i="1"/>
  <c r="T1233" i="1"/>
  <c r="AC1233" i="1" s="1"/>
  <c r="U1233" i="1"/>
  <c r="AD1233" i="1"/>
  <c r="AF1233" i="1"/>
  <c r="N1234" i="1"/>
  <c r="O1234" i="1"/>
  <c r="AF1234" i="1" s="1"/>
  <c r="T1234" i="1"/>
  <c r="AC1234" i="1" s="1"/>
  <c r="U1234" i="1"/>
  <c r="AD1234" i="1"/>
  <c r="N1235" i="1"/>
  <c r="O1235" i="1"/>
  <c r="AF1235" i="1" s="1"/>
  <c r="T1235" i="1"/>
  <c r="AC1235" i="1" s="1"/>
  <c r="U1235" i="1"/>
  <c r="AD1235" i="1"/>
  <c r="N1236" i="1"/>
  <c r="O1236" i="1"/>
  <c r="AF1236" i="1" s="1"/>
  <c r="T1236" i="1"/>
  <c r="U1236" i="1"/>
  <c r="AD1236" i="1" s="1"/>
  <c r="AC1236" i="1"/>
  <c r="N1237" i="1"/>
  <c r="O1237" i="1"/>
  <c r="AF1237" i="1" s="1"/>
  <c r="T1237" i="1"/>
  <c r="AC1237" i="1" s="1"/>
  <c r="U1237" i="1"/>
  <c r="AD1237" i="1"/>
  <c r="N1238" i="1"/>
  <c r="O1238" i="1"/>
  <c r="AF1238" i="1" s="1"/>
  <c r="T1238" i="1"/>
  <c r="AC1238" i="1" s="1"/>
  <c r="U1238" i="1"/>
  <c r="AD1238" i="1" s="1"/>
  <c r="N1239" i="1"/>
  <c r="O1239" i="1"/>
  <c r="AF1239" i="1" s="1"/>
  <c r="T1239" i="1"/>
  <c r="AC1239" i="1" s="1"/>
  <c r="U1239" i="1"/>
  <c r="AD1239" i="1"/>
  <c r="N1240" i="1"/>
  <c r="O1240" i="1"/>
  <c r="AF1240" i="1" s="1"/>
  <c r="T1240" i="1"/>
  <c r="U1240" i="1"/>
  <c r="AD1240" i="1" s="1"/>
  <c r="AC1240" i="1"/>
  <c r="N1241" i="1"/>
  <c r="O1241" i="1"/>
  <c r="T1241" i="1"/>
  <c r="AC1241" i="1" s="1"/>
  <c r="U1241" i="1"/>
  <c r="AD1241" i="1" s="1"/>
  <c r="AF1241" i="1"/>
  <c r="N1242" i="1"/>
  <c r="O1242" i="1"/>
  <c r="AF1242" i="1" s="1"/>
  <c r="T1242" i="1"/>
  <c r="AC1242" i="1" s="1"/>
  <c r="U1242" i="1"/>
  <c r="AD1242" i="1" s="1"/>
  <c r="N1243" i="1"/>
  <c r="O1243" i="1"/>
  <c r="AF1243" i="1" s="1"/>
  <c r="T1243" i="1"/>
  <c r="AC1243" i="1" s="1"/>
  <c r="U1243" i="1"/>
  <c r="AD1243" i="1" s="1"/>
  <c r="N1244" i="1"/>
  <c r="O1244" i="1"/>
  <c r="AF1244" i="1" s="1"/>
  <c r="T1244" i="1"/>
  <c r="U1244" i="1"/>
  <c r="AD1244" i="1" s="1"/>
  <c r="AC1244" i="1"/>
  <c r="N1245" i="1"/>
  <c r="O1245" i="1"/>
  <c r="T1245" i="1"/>
  <c r="AC1245" i="1" s="1"/>
  <c r="U1245" i="1"/>
  <c r="AD1245" i="1" s="1"/>
  <c r="AF1245" i="1"/>
  <c r="N1246" i="1"/>
  <c r="O1246" i="1"/>
  <c r="AF1246" i="1" s="1"/>
  <c r="T1246" i="1"/>
  <c r="AC1246" i="1" s="1"/>
  <c r="U1246" i="1"/>
  <c r="AD1246" i="1" s="1"/>
  <c r="N1247" i="1"/>
  <c r="O1247" i="1"/>
  <c r="AF1247" i="1" s="1"/>
  <c r="T1247" i="1"/>
  <c r="AC1247" i="1" s="1"/>
  <c r="U1247" i="1"/>
  <c r="AD1247" i="1" s="1"/>
  <c r="N1248" i="1"/>
  <c r="O1248" i="1"/>
  <c r="T1248" i="1"/>
  <c r="U1248" i="1"/>
  <c r="AD1248" i="1" s="1"/>
  <c r="AC1248" i="1"/>
  <c r="AF1248" i="1"/>
  <c r="N1249" i="1"/>
  <c r="O1249" i="1"/>
  <c r="T1249" i="1"/>
  <c r="AC1249" i="1" s="1"/>
  <c r="U1249" i="1"/>
  <c r="AD1249" i="1"/>
  <c r="AF1249" i="1"/>
  <c r="N1250" i="1"/>
  <c r="O1250" i="1"/>
  <c r="AF1250" i="1" s="1"/>
  <c r="T1250" i="1"/>
  <c r="AC1250" i="1" s="1"/>
  <c r="U1250" i="1"/>
  <c r="AD1250" i="1"/>
  <c r="N1251" i="1"/>
  <c r="O1251" i="1"/>
  <c r="AF1251" i="1" s="1"/>
  <c r="T1251" i="1"/>
  <c r="AC1251" i="1" s="1"/>
  <c r="U1251" i="1"/>
  <c r="AD1251" i="1"/>
  <c r="N1252" i="1"/>
  <c r="O1252" i="1"/>
  <c r="AF1252" i="1" s="1"/>
  <c r="T1252" i="1"/>
  <c r="AC1252" i="1" s="1"/>
  <c r="U1252" i="1"/>
  <c r="AD1252" i="1" s="1"/>
  <c r="N1253" i="1"/>
  <c r="O1253" i="1"/>
  <c r="AF1253" i="1" s="1"/>
  <c r="T1253" i="1"/>
  <c r="AC1253" i="1" s="1"/>
  <c r="U1253" i="1"/>
  <c r="AD1253" i="1"/>
  <c r="N1254" i="1"/>
  <c r="O1254" i="1"/>
  <c r="AF1254" i="1" s="1"/>
  <c r="T1254" i="1"/>
  <c r="AC1254" i="1" s="1"/>
  <c r="U1254" i="1"/>
  <c r="AD1254" i="1" s="1"/>
  <c r="N1255" i="1"/>
  <c r="O1255" i="1"/>
  <c r="AF1255" i="1" s="1"/>
  <c r="T1255" i="1"/>
  <c r="AC1255" i="1" s="1"/>
  <c r="U1255" i="1"/>
  <c r="AD1255" i="1"/>
  <c r="N1256" i="1"/>
  <c r="O1256" i="1"/>
  <c r="AF1256" i="1" s="1"/>
  <c r="T1256" i="1"/>
  <c r="U1256" i="1"/>
  <c r="AD1256" i="1" s="1"/>
  <c r="AC1256" i="1"/>
  <c r="N1257" i="1"/>
  <c r="O1257" i="1"/>
  <c r="T1257" i="1"/>
  <c r="AC1257" i="1" s="1"/>
  <c r="U1257" i="1"/>
  <c r="AD1257" i="1" s="1"/>
  <c r="AF1257" i="1"/>
  <c r="N1258" i="1"/>
  <c r="O1258" i="1"/>
  <c r="AF1258" i="1" s="1"/>
  <c r="T1258" i="1"/>
  <c r="AC1258" i="1" s="1"/>
  <c r="U1258" i="1"/>
  <c r="AD1258" i="1" s="1"/>
  <c r="N1259" i="1"/>
  <c r="O1259" i="1"/>
  <c r="AF1259" i="1" s="1"/>
  <c r="T1259" i="1"/>
  <c r="AC1259" i="1" s="1"/>
  <c r="U1259" i="1"/>
  <c r="AD1259" i="1" s="1"/>
  <c r="N1260" i="1"/>
  <c r="O1260" i="1"/>
  <c r="AF1260" i="1" s="1"/>
  <c r="T1260" i="1"/>
  <c r="AC1260" i="1" s="1"/>
  <c r="U1260" i="1"/>
  <c r="AD1260" i="1" s="1"/>
  <c r="N1261" i="1"/>
  <c r="O1261" i="1"/>
  <c r="AF1261" i="1" s="1"/>
  <c r="T1261" i="1"/>
  <c r="AC1261" i="1" s="1"/>
  <c r="U1261" i="1"/>
  <c r="AD1261" i="1"/>
  <c r="N1262" i="1"/>
  <c r="O1262" i="1"/>
  <c r="AF1262" i="1" s="1"/>
  <c r="T1262" i="1"/>
  <c r="AC1262" i="1" s="1"/>
  <c r="U1262" i="1"/>
  <c r="AD1262" i="1" s="1"/>
  <c r="N1263" i="1"/>
  <c r="O1263" i="1"/>
  <c r="AF1263" i="1" s="1"/>
  <c r="T1263" i="1"/>
  <c r="AC1263" i="1" s="1"/>
  <c r="U1263" i="1"/>
  <c r="AD1263" i="1" s="1"/>
  <c r="N1264" i="1"/>
  <c r="O1264" i="1"/>
  <c r="T1264" i="1"/>
  <c r="AC1264" i="1" s="1"/>
  <c r="U1264" i="1"/>
  <c r="AD1264" i="1" s="1"/>
  <c r="AF1264" i="1"/>
  <c r="N1265" i="1"/>
  <c r="O1265" i="1"/>
  <c r="T1265" i="1"/>
  <c r="AC1265" i="1" s="1"/>
  <c r="U1265" i="1"/>
  <c r="AD1265" i="1" s="1"/>
  <c r="AF1265" i="1"/>
  <c r="N1266" i="1"/>
  <c r="O1266" i="1"/>
  <c r="AF1266" i="1" s="1"/>
  <c r="T1266" i="1"/>
  <c r="AC1266" i="1" s="1"/>
  <c r="U1266" i="1"/>
  <c r="AD1266" i="1" s="1"/>
  <c r="N1267" i="1"/>
  <c r="O1267" i="1"/>
  <c r="AF1267" i="1" s="1"/>
  <c r="T1267" i="1"/>
  <c r="AC1267" i="1" s="1"/>
  <c r="U1267" i="1"/>
  <c r="AD1267" i="1" s="1"/>
  <c r="N1268" i="1"/>
  <c r="O1268" i="1"/>
  <c r="T1268" i="1"/>
  <c r="AC1268" i="1" s="1"/>
  <c r="U1268" i="1"/>
  <c r="AD1268" i="1" s="1"/>
  <c r="AF1268" i="1"/>
  <c r="N1269" i="1"/>
  <c r="O1269" i="1"/>
  <c r="T1269" i="1"/>
  <c r="AC1269" i="1" s="1"/>
  <c r="U1269" i="1"/>
  <c r="AD1269" i="1" s="1"/>
  <c r="AF1269" i="1"/>
  <c r="N1270" i="1"/>
  <c r="O1270" i="1"/>
  <c r="AF1270" i="1" s="1"/>
  <c r="T1270" i="1"/>
  <c r="AC1270" i="1" s="1"/>
  <c r="U1270" i="1"/>
  <c r="AD1270" i="1" s="1"/>
  <c r="N1271" i="1"/>
  <c r="O1271" i="1"/>
  <c r="AF1271" i="1" s="1"/>
  <c r="T1271" i="1"/>
  <c r="AC1271" i="1" s="1"/>
  <c r="U1271" i="1"/>
  <c r="AD1271" i="1" s="1"/>
  <c r="N1272" i="1"/>
  <c r="O1272" i="1"/>
  <c r="T1272" i="1"/>
  <c r="AC1272" i="1" s="1"/>
  <c r="U1272" i="1"/>
  <c r="AD1272" i="1" s="1"/>
  <c r="AF1272" i="1"/>
  <c r="N1273" i="1"/>
  <c r="O1273" i="1"/>
  <c r="T1273" i="1"/>
  <c r="AC1273" i="1" s="1"/>
  <c r="U1273" i="1"/>
  <c r="AD1273" i="1" s="1"/>
  <c r="AF1273" i="1"/>
  <c r="N1274" i="1"/>
  <c r="O1274" i="1"/>
  <c r="AF1274" i="1" s="1"/>
  <c r="T1274" i="1"/>
  <c r="AC1274" i="1" s="1"/>
  <c r="U1274" i="1"/>
  <c r="AD1274" i="1" s="1"/>
  <c r="N1275" i="1"/>
  <c r="O1275" i="1"/>
  <c r="AF1275" i="1" s="1"/>
  <c r="T1275" i="1"/>
  <c r="AC1275" i="1" s="1"/>
  <c r="U1275" i="1"/>
  <c r="AD1275" i="1" s="1"/>
  <c r="N1276" i="1"/>
  <c r="O1276" i="1"/>
  <c r="T1276" i="1"/>
  <c r="AC1276" i="1" s="1"/>
  <c r="U1276" i="1"/>
  <c r="AD1276" i="1" s="1"/>
  <c r="AF1276" i="1"/>
  <c r="N1277" i="1"/>
  <c r="O1277" i="1"/>
  <c r="AF1277" i="1" s="1"/>
  <c r="T1277" i="1"/>
  <c r="AC1277" i="1" s="1"/>
  <c r="U1277" i="1"/>
  <c r="AD1277" i="1" s="1"/>
  <c r="N1278" i="1"/>
  <c r="O1278" i="1"/>
  <c r="AF1278" i="1" s="1"/>
  <c r="T1278" i="1"/>
  <c r="U1278" i="1"/>
  <c r="AD1278" i="1" s="1"/>
  <c r="AC1278" i="1"/>
  <c r="N1279" i="1"/>
  <c r="O1279" i="1"/>
  <c r="AF1279" i="1" s="1"/>
  <c r="T1279" i="1"/>
  <c r="U1279" i="1"/>
  <c r="AD1279" i="1" s="1"/>
  <c r="AC1279" i="1"/>
  <c r="N1280" i="1"/>
  <c r="O1280" i="1"/>
  <c r="AF1280" i="1" s="1"/>
  <c r="T1280" i="1"/>
  <c r="U1280" i="1"/>
  <c r="AD1280" i="1" s="1"/>
  <c r="AC1280" i="1"/>
  <c r="N1281" i="1"/>
  <c r="O1281" i="1"/>
  <c r="AF1281" i="1" s="1"/>
  <c r="T1281" i="1"/>
  <c r="AC1281" i="1" s="1"/>
  <c r="U1281" i="1"/>
  <c r="AD1281" i="1"/>
  <c r="N1282" i="1"/>
  <c r="O1282" i="1"/>
  <c r="AF1282" i="1" s="1"/>
  <c r="T1282" i="1"/>
  <c r="AC1282" i="1" s="1"/>
  <c r="U1282" i="1"/>
  <c r="AD1282" i="1" s="1"/>
  <c r="N1283" i="1"/>
  <c r="O1283" i="1"/>
  <c r="AF1283" i="1" s="1"/>
  <c r="T1283" i="1"/>
  <c r="U1283" i="1"/>
  <c r="AC1283" i="1"/>
  <c r="AD1283" i="1"/>
  <c r="N1284" i="1"/>
  <c r="O1284" i="1"/>
  <c r="AF1284" i="1" s="1"/>
  <c r="T1284" i="1"/>
  <c r="U1284" i="1"/>
  <c r="AD1284" i="1" s="1"/>
  <c r="AC1284" i="1"/>
  <c r="N1285" i="1"/>
  <c r="O1285" i="1"/>
  <c r="AF1285" i="1" s="1"/>
  <c r="T1285" i="1"/>
  <c r="AC1285" i="1" s="1"/>
  <c r="U1285" i="1"/>
  <c r="AD1285" i="1"/>
  <c r="N1286" i="1"/>
  <c r="O1286" i="1"/>
  <c r="AF1286" i="1" s="1"/>
  <c r="T1286" i="1"/>
  <c r="AC1286" i="1" s="1"/>
  <c r="U1286" i="1"/>
  <c r="AD1286" i="1" s="1"/>
  <c r="N1287" i="1"/>
  <c r="O1287" i="1"/>
  <c r="AF1287" i="1" s="1"/>
  <c r="T1287" i="1"/>
  <c r="AC1287" i="1" s="1"/>
  <c r="U1287" i="1"/>
  <c r="AD1287" i="1" s="1"/>
  <c r="N1288" i="1"/>
  <c r="O1288" i="1"/>
  <c r="T1288" i="1"/>
  <c r="AC1288" i="1" s="1"/>
  <c r="U1288" i="1"/>
  <c r="AD1288" i="1" s="1"/>
  <c r="AF1288" i="1"/>
  <c r="N1289" i="1"/>
  <c r="O1289" i="1"/>
  <c r="AF1289" i="1" s="1"/>
  <c r="T1289" i="1"/>
  <c r="AC1289" i="1" s="1"/>
  <c r="U1289" i="1"/>
  <c r="AD1289" i="1" s="1"/>
  <c r="N1290" i="1"/>
  <c r="O1290" i="1"/>
  <c r="AF1290" i="1" s="1"/>
  <c r="T1290" i="1"/>
  <c r="AC1290" i="1" s="1"/>
  <c r="U1290" i="1"/>
  <c r="AD1290" i="1" s="1"/>
  <c r="N1291" i="1"/>
  <c r="O1291" i="1"/>
  <c r="AF1291" i="1" s="1"/>
  <c r="T1291" i="1"/>
  <c r="AC1291" i="1" s="1"/>
  <c r="U1291" i="1"/>
  <c r="AD1291" i="1" s="1"/>
  <c r="N1292" i="1"/>
  <c r="O1292" i="1"/>
  <c r="AF1292" i="1" s="1"/>
  <c r="T1292" i="1"/>
  <c r="AC1292" i="1" s="1"/>
  <c r="U1292" i="1"/>
  <c r="AD1292" i="1" s="1"/>
  <c r="N1293" i="1"/>
  <c r="O1293" i="1"/>
  <c r="AF1293" i="1" s="1"/>
  <c r="T1293" i="1"/>
  <c r="U1293" i="1"/>
  <c r="AD1293" i="1" s="1"/>
  <c r="AC1293" i="1"/>
  <c r="N1294" i="1"/>
  <c r="O1294" i="1"/>
  <c r="AF1294" i="1" s="1"/>
  <c r="T1294" i="1"/>
  <c r="AC1294" i="1" s="1"/>
  <c r="U1294" i="1"/>
  <c r="AD1294" i="1" s="1"/>
  <c r="N1295" i="1"/>
  <c r="O1295" i="1"/>
  <c r="AF1295" i="1" s="1"/>
  <c r="T1295" i="1"/>
  <c r="AC1295" i="1" s="1"/>
  <c r="U1295" i="1"/>
  <c r="AD1295" i="1" s="1"/>
  <c r="N1296" i="1"/>
  <c r="O1296" i="1"/>
  <c r="AF1296" i="1" s="1"/>
  <c r="T1296" i="1"/>
  <c r="AC1296" i="1" s="1"/>
  <c r="U1296" i="1"/>
  <c r="AD1296" i="1" s="1"/>
  <c r="N1297" i="1"/>
  <c r="O1297" i="1"/>
  <c r="AF1297" i="1" s="1"/>
  <c r="T1297" i="1"/>
  <c r="U1297" i="1"/>
  <c r="AD1297" i="1" s="1"/>
  <c r="AC1297" i="1"/>
  <c r="N1298" i="1"/>
  <c r="O1298" i="1"/>
  <c r="AF1298" i="1" s="1"/>
  <c r="T1298" i="1"/>
  <c r="U1298" i="1"/>
  <c r="AD1298" i="1" s="1"/>
  <c r="AC1298" i="1"/>
  <c r="N1299" i="1"/>
  <c r="O1299" i="1"/>
  <c r="AF1299" i="1" s="1"/>
  <c r="T1299" i="1"/>
  <c r="AC1299" i="1" s="1"/>
  <c r="U1299" i="1"/>
  <c r="AD1299" i="1" s="1"/>
  <c r="N1300" i="1"/>
  <c r="O1300" i="1"/>
  <c r="AF1300" i="1" s="1"/>
  <c r="T1300" i="1"/>
  <c r="U1300" i="1"/>
  <c r="AD1300" i="1" s="1"/>
  <c r="AC1300" i="1"/>
  <c r="N1301" i="1"/>
  <c r="O1301" i="1"/>
  <c r="AF1301" i="1" s="1"/>
  <c r="T1301" i="1"/>
  <c r="AC1301" i="1" s="1"/>
  <c r="U1301" i="1"/>
  <c r="AD1301" i="1"/>
  <c r="N1302" i="1"/>
  <c r="O1302" i="1"/>
  <c r="AF1302" i="1" s="1"/>
  <c r="T1302" i="1"/>
  <c r="U1302" i="1"/>
  <c r="AD1302" i="1" s="1"/>
  <c r="AC1302" i="1"/>
  <c r="N1303" i="1"/>
  <c r="O1303" i="1"/>
  <c r="AF1303" i="1" s="1"/>
  <c r="T1303" i="1"/>
  <c r="U1303" i="1"/>
  <c r="AD1303" i="1" s="1"/>
  <c r="AC1303" i="1"/>
  <c r="N1304" i="1"/>
  <c r="O1304" i="1"/>
  <c r="AF1304" i="1" s="1"/>
  <c r="T1304" i="1"/>
  <c r="U1304" i="1"/>
  <c r="AD1304" i="1" s="1"/>
  <c r="AC1304" i="1"/>
  <c r="N1305" i="1"/>
  <c r="O1305" i="1"/>
  <c r="AF1305" i="1" s="1"/>
  <c r="T1305" i="1"/>
  <c r="U1305" i="1"/>
  <c r="AD1305" i="1" s="1"/>
  <c r="AC1305" i="1"/>
  <c r="N1306" i="1"/>
  <c r="O1306" i="1"/>
  <c r="AF1306" i="1" s="1"/>
  <c r="T1306" i="1"/>
  <c r="AC1306" i="1" s="1"/>
  <c r="U1306" i="1"/>
  <c r="AD1306" i="1" s="1"/>
  <c r="N1307" i="1"/>
  <c r="O1307" i="1"/>
  <c r="AF1307" i="1" s="1"/>
  <c r="T1307" i="1"/>
  <c r="AC1307" i="1" s="1"/>
  <c r="U1307" i="1"/>
  <c r="AD1307" i="1" s="1"/>
  <c r="N1308" i="1"/>
  <c r="O1308" i="1"/>
  <c r="T1308" i="1"/>
  <c r="AC1308" i="1" s="1"/>
  <c r="U1308" i="1"/>
  <c r="AD1308" i="1" s="1"/>
  <c r="AF1308" i="1"/>
  <c r="N1309" i="1"/>
  <c r="O1309" i="1"/>
  <c r="T1309" i="1"/>
  <c r="AC1309" i="1" s="1"/>
  <c r="U1309" i="1"/>
  <c r="AD1309" i="1" s="1"/>
  <c r="AF1309" i="1"/>
  <c r="N1310" i="1"/>
  <c r="O1310" i="1"/>
  <c r="AF1310" i="1" s="1"/>
  <c r="T1310" i="1"/>
  <c r="AC1310" i="1" s="1"/>
  <c r="U1310" i="1"/>
  <c r="AD1310" i="1" s="1"/>
  <c r="N1311" i="1"/>
  <c r="O1311" i="1"/>
  <c r="T1311" i="1"/>
  <c r="AC1311" i="1" s="1"/>
  <c r="U1311" i="1"/>
  <c r="AD1311" i="1" s="1"/>
  <c r="AF1311" i="1"/>
  <c r="N1312" i="1"/>
  <c r="O1312" i="1"/>
  <c r="AF1312" i="1" s="1"/>
  <c r="T1312" i="1"/>
  <c r="U1312" i="1"/>
  <c r="AD1312" i="1" s="1"/>
  <c r="AC1312" i="1"/>
  <c r="N1313" i="1"/>
  <c r="O1313" i="1"/>
  <c r="AF1313" i="1" s="1"/>
  <c r="T1313" i="1"/>
  <c r="U1313" i="1"/>
  <c r="AD1313" i="1" s="1"/>
  <c r="AC1313" i="1"/>
  <c r="N1314" i="1"/>
  <c r="O1314" i="1"/>
  <c r="AF1314" i="1" s="1"/>
  <c r="T1314" i="1"/>
  <c r="AC1314" i="1" s="1"/>
  <c r="U1314" i="1"/>
  <c r="AD1314" i="1" s="1"/>
  <c r="N1315" i="1"/>
  <c r="O1315" i="1"/>
  <c r="AF1315" i="1" s="1"/>
  <c r="T1315" i="1"/>
  <c r="AC1315" i="1" s="1"/>
  <c r="U1315" i="1"/>
  <c r="AD1315" i="1" s="1"/>
  <c r="N1316" i="1"/>
  <c r="O1316" i="1"/>
  <c r="AF1316" i="1" s="1"/>
  <c r="T1316" i="1"/>
  <c r="AC1316" i="1" s="1"/>
  <c r="U1316" i="1"/>
  <c r="AD1316" i="1" s="1"/>
  <c r="N1317" i="1"/>
  <c r="O1317" i="1"/>
  <c r="T1317" i="1"/>
  <c r="AC1317" i="1" s="1"/>
  <c r="U1317" i="1"/>
  <c r="AD1317" i="1" s="1"/>
  <c r="AF1317" i="1"/>
  <c r="N1318" i="1"/>
  <c r="O1318" i="1"/>
  <c r="T1318" i="1"/>
  <c r="AC1318" i="1" s="1"/>
  <c r="U1318" i="1"/>
  <c r="AD1318" i="1"/>
  <c r="AF1318" i="1"/>
  <c r="N1319" i="1"/>
  <c r="O1319" i="1"/>
  <c r="AF1319" i="1" s="1"/>
  <c r="T1319" i="1"/>
  <c r="AC1319" i="1" s="1"/>
  <c r="U1319" i="1"/>
  <c r="AD1319" i="1"/>
  <c r="N1320" i="1"/>
  <c r="O1320" i="1"/>
  <c r="AF1320" i="1" s="1"/>
  <c r="T1320" i="1"/>
  <c r="U1320" i="1"/>
  <c r="AD1320" i="1" s="1"/>
  <c r="AC1320" i="1"/>
  <c r="N1321" i="1"/>
  <c r="O1321" i="1"/>
  <c r="T1321" i="1"/>
  <c r="AC1321" i="1" s="1"/>
  <c r="U1321" i="1"/>
  <c r="AD1321" i="1" s="1"/>
  <c r="AF1321" i="1"/>
  <c r="N1322" i="1"/>
  <c r="O1322" i="1"/>
  <c r="AF1322" i="1" s="1"/>
  <c r="T1322" i="1"/>
  <c r="AC1322" i="1" s="1"/>
  <c r="U1322" i="1"/>
  <c r="AD1322" i="1" s="1"/>
  <c r="N1323" i="1"/>
  <c r="O1323" i="1"/>
  <c r="AF1323" i="1" s="1"/>
  <c r="T1323" i="1"/>
  <c r="AC1323" i="1" s="1"/>
  <c r="U1323" i="1"/>
  <c r="AD1323" i="1" s="1"/>
  <c r="N1324" i="1"/>
  <c r="O1324" i="1"/>
  <c r="AF1324" i="1" s="1"/>
  <c r="T1324" i="1"/>
  <c r="U1324" i="1"/>
  <c r="AD1324" i="1" s="1"/>
  <c r="AC1324" i="1"/>
  <c r="N1325" i="1"/>
  <c r="O1325" i="1"/>
  <c r="T1325" i="1"/>
  <c r="AC1325" i="1" s="1"/>
  <c r="U1325" i="1"/>
  <c r="AD1325" i="1" s="1"/>
  <c r="AF1325" i="1"/>
  <c r="N1326" i="1"/>
  <c r="O1326" i="1"/>
  <c r="T1326" i="1"/>
  <c r="AC1326" i="1" s="1"/>
  <c r="U1326" i="1"/>
  <c r="AD1326" i="1" s="1"/>
  <c r="AF1326" i="1"/>
  <c r="N1327" i="1"/>
  <c r="O1327" i="1"/>
  <c r="AF1327" i="1" s="1"/>
  <c r="T1327" i="1"/>
  <c r="AC1327" i="1" s="1"/>
  <c r="U1327" i="1"/>
  <c r="AD1327" i="1" s="1"/>
  <c r="N1328" i="1"/>
  <c r="O1328" i="1"/>
  <c r="AF1328" i="1" s="1"/>
  <c r="T1328" i="1"/>
  <c r="AC1328" i="1" s="1"/>
  <c r="U1328" i="1"/>
  <c r="AD1328" i="1" s="1"/>
  <c r="N1329" i="1"/>
  <c r="O1329" i="1"/>
  <c r="AF1329" i="1" s="1"/>
  <c r="T1329" i="1"/>
  <c r="AC1329" i="1" s="1"/>
  <c r="U1329" i="1"/>
  <c r="AD1329" i="1" s="1"/>
  <c r="N1330" i="1"/>
  <c r="O1330" i="1"/>
  <c r="AF1330" i="1" s="1"/>
  <c r="T1330" i="1"/>
  <c r="AC1330" i="1" s="1"/>
  <c r="U1330" i="1"/>
  <c r="AD1330" i="1" s="1"/>
  <c r="N1331" i="1"/>
  <c r="O1331" i="1"/>
  <c r="AF1331" i="1" s="1"/>
  <c r="T1331" i="1"/>
  <c r="AC1331" i="1" s="1"/>
  <c r="U1331" i="1"/>
  <c r="AD1331" i="1"/>
  <c r="N1332" i="1"/>
  <c r="O1332" i="1"/>
  <c r="AF1332" i="1" s="1"/>
  <c r="T1332" i="1"/>
  <c r="AC1332" i="1" s="1"/>
  <c r="U1332" i="1"/>
  <c r="AD1332" i="1" s="1"/>
  <c r="N1333" i="1"/>
  <c r="O1333" i="1"/>
  <c r="AF1333" i="1" s="1"/>
  <c r="T1333" i="1"/>
  <c r="AC1333" i="1" s="1"/>
  <c r="U1333" i="1"/>
  <c r="AD1333" i="1" s="1"/>
  <c r="N1334" i="1"/>
  <c r="O1334" i="1"/>
  <c r="T1334" i="1"/>
  <c r="AC1334" i="1" s="1"/>
  <c r="U1334" i="1"/>
  <c r="AD1334" i="1" s="1"/>
  <c r="AF1334" i="1"/>
  <c r="N1335" i="1"/>
  <c r="O1335" i="1"/>
  <c r="AF1335" i="1" s="1"/>
  <c r="T1335" i="1"/>
  <c r="AC1335" i="1" s="1"/>
  <c r="U1335" i="1"/>
  <c r="AD1335" i="1"/>
  <c r="N1336" i="1"/>
  <c r="O1336" i="1"/>
  <c r="AF1336" i="1" s="1"/>
  <c r="T1336" i="1"/>
  <c r="U1336" i="1"/>
  <c r="AD1336" i="1" s="1"/>
  <c r="AC1336" i="1"/>
  <c r="N1337" i="1"/>
  <c r="O1337" i="1"/>
  <c r="AF1337" i="1" s="1"/>
  <c r="T1337" i="1"/>
  <c r="AC1337" i="1" s="1"/>
  <c r="U1337" i="1"/>
  <c r="AD1337" i="1" s="1"/>
  <c r="N1338" i="1"/>
  <c r="O1338" i="1"/>
  <c r="T1338" i="1"/>
  <c r="AC1338" i="1" s="1"/>
  <c r="U1338" i="1"/>
  <c r="AD1338" i="1" s="1"/>
  <c r="AF1338" i="1"/>
  <c r="N1339" i="1"/>
  <c r="O1339" i="1"/>
  <c r="AF1339" i="1" s="1"/>
  <c r="T1339" i="1"/>
  <c r="AC1339" i="1" s="1"/>
  <c r="U1339" i="1"/>
  <c r="AD1339" i="1" s="1"/>
  <c r="N1340" i="1"/>
  <c r="O1340" i="1"/>
  <c r="AF1340" i="1" s="1"/>
  <c r="T1340" i="1"/>
  <c r="AC1340" i="1" s="1"/>
  <c r="U1340" i="1"/>
  <c r="AD1340" i="1" s="1"/>
  <c r="N1341" i="1"/>
  <c r="O1341" i="1"/>
  <c r="AF1341" i="1" s="1"/>
  <c r="T1341" i="1"/>
  <c r="AC1341" i="1" s="1"/>
  <c r="U1341" i="1"/>
  <c r="AD1341" i="1" s="1"/>
  <c r="N1342" i="1"/>
  <c r="O1342" i="1"/>
  <c r="T1342" i="1"/>
  <c r="AC1342" i="1" s="1"/>
  <c r="U1342" i="1"/>
  <c r="AD1342" i="1" s="1"/>
  <c r="AF1342" i="1"/>
  <c r="N1343" i="1"/>
  <c r="O1343" i="1"/>
  <c r="AF1343" i="1" s="1"/>
  <c r="T1343" i="1"/>
  <c r="AC1343" i="1" s="1"/>
  <c r="U1343" i="1"/>
  <c r="AD1343" i="1"/>
  <c r="N1344" i="1"/>
  <c r="O1344" i="1"/>
  <c r="AF1344" i="1" s="1"/>
  <c r="T1344" i="1"/>
  <c r="AC1344" i="1" s="1"/>
  <c r="U1344" i="1"/>
  <c r="AD1344" i="1" s="1"/>
  <c r="N1345" i="1"/>
  <c r="O1345" i="1"/>
  <c r="AF1345" i="1" s="1"/>
  <c r="T1345" i="1"/>
  <c r="AC1345" i="1" s="1"/>
  <c r="U1345" i="1"/>
  <c r="AD1345" i="1" s="1"/>
  <c r="N1346" i="1"/>
  <c r="O1346" i="1"/>
  <c r="T1346" i="1"/>
  <c r="AC1346" i="1" s="1"/>
  <c r="U1346" i="1"/>
  <c r="AD1346" i="1" s="1"/>
  <c r="AF1346" i="1"/>
  <c r="N1347" i="1"/>
  <c r="O1347" i="1"/>
  <c r="AF1347" i="1" s="1"/>
  <c r="T1347" i="1"/>
  <c r="AC1347" i="1" s="1"/>
  <c r="U1347" i="1"/>
  <c r="AD1347" i="1" s="1"/>
  <c r="N1348" i="1"/>
  <c r="O1348" i="1"/>
  <c r="AF1348" i="1" s="1"/>
  <c r="T1348" i="1"/>
  <c r="AC1348" i="1" s="1"/>
  <c r="U1348" i="1"/>
  <c r="AD1348" i="1" s="1"/>
  <c r="N1349" i="1"/>
  <c r="O1349" i="1"/>
  <c r="AF1349" i="1" s="1"/>
  <c r="T1349" i="1"/>
  <c r="AC1349" i="1" s="1"/>
  <c r="U1349" i="1"/>
  <c r="AD1349" i="1" s="1"/>
  <c r="N1350" i="1"/>
  <c r="O1350" i="1"/>
  <c r="T1350" i="1"/>
  <c r="AC1350" i="1" s="1"/>
  <c r="U1350" i="1"/>
  <c r="AD1350" i="1" s="1"/>
  <c r="AF1350" i="1"/>
  <c r="N1351" i="1"/>
  <c r="O1351" i="1"/>
  <c r="AF1351" i="1" s="1"/>
  <c r="T1351" i="1"/>
  <c r="AC1351" i="1" s="1"/>
  <c r="U1351" i="1"/>
  <c r="AD1351" i="1"/>
  <c r="N1352" i="1"/>
  <c r="O1352" i="1"/>
  <c r="AF1352" i="1" s="1"/>
  <c r="T1352" i="1"/>
  <c r="AC1352" i="1" s="1"/>
  <c r="U1352" i="1"/>
  <c r="AD1352" i="1" s="1"/>
  <c r="N1353" i="1"/>
  <c r="O1353" i="1"/>
  <c r="AF1353" i="1" s="1"/>
  <c r="T1353" i="1"/>
  <c r="AC1353" i="1" s="1"/>
  <c r="U1353" i="1"/>
  <c r="AD1353" i="1" s="1"/>
  <c r="N1354" i="1"/>
  <c r="O1354" i="1"/>
  <c r="T1354" i="1"/>
  <c r="AC1354" i="1" s="1"/>
  <c r="U1354" i="1"/>
  <c r="AD1354" i="1" s="1"/>
  <c r="AF1354" i="1"/>
  <c r="N1355" i="1"/>
  <c r="O1355" i="1"/>
  <c r="AF1355" i="1" s="1"/>
  <c r="T1355" i="1"/>
  <c r="AC1355" i="1" s="1"/>
  <c r="U1355" i="1"/>
  <c r="AD1355" i="1"/>
  <c r="N1356" i="1"/>
  <c r="O1356" i="1"/>
  <c r="AF1356" i="1" s="1"/>
  <c r="T1356" i="1"/>
  <c r="U1356" i="1"/>
  <c r="AD1356" i="1" s="1"/>
  <c r="AC1356" i="1"/>
  <c r="N1357" i="1"/>
  <c r="O1357" i="1"/>
  <c r="AF1357" i="1" s="1"/>
  <c r="T1357" i="1"/>
  <c r="AC1357" i="1" s="1"/>
  <c r="U1357" i="1"/>
  <c r="AD1357" i="1" s="1"/>
  <c r="N1358" i="1"/>
  <c r="O1358" i="1"/>
  <c r="T1358" i="1"/>
  <c r="AC1358" i="1" s="1"/>
  <c r="U1358" i="1"/>
  <c r="AD1358" i="1" s="1"/>
  <c r="AF1358" i="1"/>
  <c r="N1359" i="1"/>
  <c r="O1359" i="1"/>
  <c r="AF1359" i="1" s="1"/>
  <c r="T1359" i="1"/>
  <c r="AC1359" i="1" s="1"/>
  <c r="U1359" i="1"/>
  <c r="AD1359" i="1" s="1"/>
  <c r="N1360" i="1"/>
  <c r="O1360" i="1"/>
  <c r="AF1360" i="1" s="1"/>
  <c r="T1360" i="1"/>
  <c r="AC1360" i="1" s="1"/>
  <c r="U1360" i="1"/>
  <c r="AD1360" i="1" s="1"/>
  <c r="N1361" i="1"/>
  <c r="O1361" i="1"/>
  <c r="AF1361" i="1" s="1"/>
  <c r="T1361" i="1"/>
  <c r="AC1361" i="1" s="1"/>
  <c r="U1361" i="1"/>
  <c r="AD1361" i="1" s="1"/>
  <c r="N1362" i="1"/>
  <c r="O1362" i="1"/>
  <c r="T1362" i="1"/>
  <c r="AC1362" i="1" s="1"/>
  <c r="U1362" i="1"/>
  <c r="AD1362" i="1" s="1"/>
  <c r="AF1362" i="1"/>
  <c r="N1363" i="1"/>
  <c r="O1363" i="1"/>
  <c r="AF1363" i="1" s="1"/>
  <c r="T1363" i="1"/>
  <c r="AC1363" i="1" s="1"/>
  <c r="U1363" i="1"/>
  <c r="AD1363" i="1" s="1"/>
  <c r="N1364" i="1"/>
  <c r="O1364" i="1"/>
  <c r="AF1364" i="1" s="1"/>
  <c r="T1364" i="1"/>
  <c r="AC1364" i="1" s="1"/>
  <c r="U1364" i="1"/>
  <c r="AD1364" i="1" s="1"/>
  <c r="N1365" i="1"/>
  <c r="O1365" i="1"/>
  <c r="AF1365" i="1" s="1"/>
  <c r="T1365" i="1"/>
  <c r="AC1365" i="1" s="1"/>
  <c r="U1365" i="1"/>
  <c r="AD1365" i="1" s="1"/>
  <c r="N1366" i="1"/>
  <c r="O1366" i="1"/>
  <c r="AF1366" i="1" s="1"/>
  <c r="T1366" i="1"/>
  <c r="AC1366" i="1" s="1"/>
  <c r="U1366" i="1"/>
  <c r="AD1366" i="1" s="1"/>
  <c r="N1367" i="1"/>
  <c r="O1367" i="1"/>
  <c r="AF1367" i="1" s="1"/>
  <c r="T1367" i="1"/>
  <c r="AC1367" i="1" s="1"/>
  <c r="U1367" i="1"/>
  <c r="AD1367" i="1" s="1"/>
  <c r="N1368" i="1"/>
  <c r="O1368" i="1"/>
  <c r="AF1368" i="1" s="1"/>
  <c r="T1368" i="1"/>
  <c r="AC1368" i="1" s="1"/>
  <c r="U1368" i="1"/>
  <c r="AD1368" i="1"/>
  <c r="N1369" i="1"/>
  <c r="O1369" i="1"/>
  <c r="AF1369" i="1" s="1"/>
  <c r="T1369" i="1"/>
  <c r="AC1369" i="1" s="1"/>
  <c r="U1369" i="1"/>
  <c r="AD1369" i="1" s="1"/>
  <c r="N1370" i="1"/>
  <c r="O1370" i="1"/>
  <c r="T1370" i="1"/>
  <c r="AC1370" i="1" s="1"/>
  <c r="U1370" i="1"/>
  <c r="AD1370" i="1" s="1"/>
  <c r="AF1370" i="1"/>
  <c r="N1371" i="1"/>
  <c r="O1371" i="1"/>
  <c r="AF1371" i="1" s="1"/>
  <c r="T1371" i="1"/>
  <c r="AC1371" i="1" s="1"/>
  <c r="U1371" i="1"/>
  <c r="AD1371" i="1"/>
  <c r="N1372" i="1"/>
  <c r="O1372" i="1"/>
  <c r="AF1372" i="1" s="1"/>
  <c r="T1372" i="1"/>
  <c r="U1372" i="1"/>
  <c r="AD1372" i="1" s="1"/>
  <c r="AC1372" i="1"/>
  <c r="N1373" i="1"/>
  <c r="O1373" i="1"/>
  <c r="AF1373" i="1" s="1"/>
  <c r="T1373" i="1"/>
  <c r="U1373" i="1"/>
  <c r="AD1373" i="1" s="1"/>
  <c r="AC1373" i="1"/>
  <c r="N1374" i="1"/>
  <c r="O1374" i="1"/>
  <c r="AF1374" i="1" s="1"/>
  <c r="T1374" i="1"/>
  <c r="AC1374" i="1" s="1"/>
  <c r="U1374" i="1"/>
  <c r="AD1374" i="1" s="1"/>
  <c r="N1375" i="1"/>
  <c r="O1375" i="1"/>
  <c r="AF1375" i="1" s="1"/>
  <c r="T1375" i="1"/>
  <c r="AC1375" i="1" s="1"/>
  <c r="U1375" i="1"/>
  <c r="AD1375" i="1"/>
  <c r="N1376" i="1"/>
  <c r="O1376" i="1"/>
  <c r="AF1376" i="1" s="1"/>
  <c r="T1376" i="1"/>
  <c r="U1376" i="1"/>
  <c r="AD1376" i="1" s="1"/>
  <c r="AC1376" i="1"/>
  <c r="N1377" i="1"/>
  <c r="O1377" i="1"/>
  <c r="AF1377" i="1" s="1"/>
  <c r="T1377" i="1"/>
  <c r="U1377" i="1"/>
  <c r="AD1377" i="1" s="1"/>
  <c r="AC1377" i="1"/>
  <c r="N1378" i="1"/>
  <c r="O1378" i="1"/>
  <c r="T1378" i="1"/>
  <c r="AC1378" i="1" s="1"/>
  <c r="U1378" i="1"/>
  <c r="AD1378" i="1" s="1"/>
  <c r="AF1378" i="1"/>
  <c r="N1379" i="1"/>
  <c r="O1379" i="1"/>
  <c r="AF1379" i="1" s="1"/>
  <c r="T1379" i="1"/>
  <c r="AC1379" i="1" s="1"/>
  <c r="U1379" i="1"/>
  <c r="AD1379" i="1"/>
  <c r="N1380" i="1"/>
  <c r="O1380" i="1"/>
  <c r="AF1380" i="1" s="1"/>
  <c r="T1380" i="1"/>
  <c r="AC1380" i="1" s="1"/>
  <c r="U1380" i="1"/>
  <c r="AD1380" i="1"/>
  <c r="N1381" i="1"/>
  <c r="O1381" i="1"/>
  <c r="AF1381" i="1" s="1"/>
  <c r="T1381" i="1"/>
  <c r="U1381" i="1"/>
  <c r="AD1381" i="1" s="1"/>
  <c r="AC1381" i="1"/>
  <c r="N1382" i="1"/>
  <c r="O1382" i="1"/>
  <c r="AF1382" i="1" s="1"/>
  <c r="T1382" i="1"/>
  <c r="U1382" i="1"/>
  <c r="AD1382" i="1" s="1"/>
  <c r="AC1382" i="1"/>
  <c r="N1383" i="1"/>
  <c r="O1383" i="1"/>
  <c r="AF1383" i="1" s="1"/>
  <c r="T1383" i="1"/>
  <c r="AC1383" i="1" s="1"/>
  <c r="U1383" i="1"/>
  <c r="AD1383" i="1"/>
  <c r="N1384" i="1"/>
  <c r="O1384" i="1"/>
  <c r="AF1384" i="1" s="1"/>
  <c r="T1384" i="1"/>
  <c r="U1384" i="1"/>
  <c r="AD1384" i="1" s="1"/>
  <c r="AC1384" i="1"/>
  <c r="N1385" i="1"/>
  <c r="O1385" i="1"/>
  <c r="AF1385" i="1" s="1"/>
  <c r="T1385" i="1"/>
  <c r="AC1385" i="1" s="1"/>
  <c r="U1385" i="1"/>
  <c r="AD1385" i="1" s="1"/>
  <c r="N1386" i="1"/>
  <c r="O1386" i="1"/>
  <c r="T1386" i="1"/>
  <c r="AC1386" i="1" s="1"/>
  <c r="U1386" i="1"/>
  <c r="AD1386" i="1" s="1"/>
  <c r="AF1386" i="1"/>
  <c r="N1387" i="1"/>
  <c r="O1387" i="1"/>
  <c r="AF1387" i="1" s="1"/>
  <c r="T1387" i="1"/>
  <c r="AC1387" i="1" s="1"/>
  <c r="U1387" i="1"/>
  <c r="AD1387" i="1" s="1"/>
  <c r="N1388" i="1"/>
  <c r="O1388" i="1"/>
  <c r="AF1388" i="1" s="1"/>
  <c r="T1388" i="1"/>
  <c r="AC1388" i="1" s="1"/>
  <c r="U1388" i="1"/>
  <c r="AD1388" i="1" s="1"/>
  <c r="N1389" i="1"/>
  <c r="O1389" i="1"/>
  <c r="AF1389" i="1" s="1"/>
  <c r="T1389" i="1"/>
  <c r="AC1389" i="1" s="1"/>
  <c r="U1389" i="1"/>
  <c r="AD1389" i="1" s="1"/>
  <c r="N1390" i="1"/>
  <c r="O1390" i="1"/>
  <c r="AF1390" i="1" s="1"/>
  <c r="T1390" i="1"/>
  <c r="U1390" i="1"/>
  <c r="AD1390" i="1" s="1"/>
  <c r="AC1390" i="1"/>
  <c r="N1391" i="1"/>
  <c r="O1391" i="1"/>
  <c r="AF1391" i="1" s="1"/>
  <c r="T1391" i="1"/>
  <c r="AC1391" i="1" s="1"/>
  <c r="U1391" i="1"/>
  <c r="AD1391" i="1"/>
  <c r="N1392" i="1"/>
  <c r="O1392" i="1"/>
  <c r="AF1392" i="1" s="1"/>
  <c r="T1392" i="1"/>
  <c r="AC1392" i="1" s="1"/>
  <c r="U1392" i="1"/>
  <c r="AD1392" i="1" s="1"/>
  <c r="N1393" i="1"/>
  <c r="O1393" i="1"/>
  <c r="AF1393" i="1" s="1"/>
  <c r="T1393" i="1"/>
  <c r="AC1393" i="1" s="1"/>
  <c r="U1393" i="1"/>
  <c r="AD1393" i="1" s="1"/>
  <c r="N1394" i="1"/>
  <c r="O1394" i="1"/>
  <c r="AF1394" i="1" s="1"/>
  <c r="T1394" i="1"/>
  <c r="AC1394" i="1" s="1"/>
  <c r="U1394" i="1"/>
  <c r="AD1394" i="1" s="1"/>
  <c r="N1395" i="1"/>
  <c r="O1395" i="1"/>
  <c r="AF1395" i="1" s="1"/>
  <c r="T1395" i="1"/>
  <c r="AC1395" i="1" s="1"/>
  <c r="U1395" i="1"/>
  <c r="AD1395" i="1"/>
  <c r="N1396" i="1"/>
  <c r="O1396" i="1"/>
  <c r="AF1396" i="1" s="1"/>
  <c r="T1396" i="1"/>
  <c r="AC1396" i="1" s="1"/>
  <c r="U1396" i="1"/>
  <c r="AD1396" i="1" s="1"/>
  <c r="N1397" i="1"/>
  <c r="O1397" i="1"/>
  <c r="AF1397" i="1" s="1"/>
  <c r="T1397" i="1"/>
  <c r="AC1397" i="1" s="1"/>
  <c r="U1397" i="1"/>
  <c r="AD1397" i="1" s="1"/>
  <c r="N1398" i="1"/>
  <c r="O1398" i="1"/>
  <c r="T1398" i="1"/>
  <c r="AC1398" i="1" s="1"/>
  <c r="U1398" i="1"/>
  <c r="AD1398" i="1" s="1"/>
  <c r="AF1398" i="1"/>
  <c r="N1399" i="1"/>
  <c r="O1399" i="1"/>
  <c r="AF1399" i="1" s="1"/>
  <c r="T1399" i="1"/>
  <c r="AC1399" i="1" s="1"/>
  <c r="U1399" i="1"/>
  <c r="AD1399" i="1" s="1"/>
  <c r="N1400" i="1"/>
  <c r="O1400" i="1"/>
  <c r="AF1400" i="1" s="1"/>
  <c r="T1400" i="1"/>
  <c r="U1400" i="1"/>
  <c r="AD1400" i="1" s="1"/>
  <c r="AC1400" i="1"/>
  <c r="N1401" i="1"/>
  <c r="O1401" i="1"/>
  <c r="AF1401" i="1" s="1"/>
  <c r="T1401" i="1"/>
  <c r="AC1401" i="1" s="1"/>
  <c r="U1401" i="1"/>
  <c r="AD1401" i="1" s="1"/>
  <c r="N1402" i="1"/>
  <c r="O1402" i="1"/>
  <c r="T1402" i="1"/>
  <c r="AC1402" i="1" s="1"/>
  <c r="U1402" i="1"/>
  <c r="AD1402" i="1" s="1"/>
  <c r="AF1402" i="1"/>
  <c r="N1403" i="1"/>
  <c r="O1403" i="1"/>
  <c r="AF1403" i="1" s="1"/>
  <c r="T1403" i="1"/>
  <c r="AC1403" i="1" s="1"/>
  <c r="U1403" i="1"/>
  <c r="AD1403" i="1" s="1"/>
  <c r="N1404" i="1"/>
  <c r="O1404" i="1"/>
  <c r="AF1404" i="1" s="1"/>
  <c r="T1404" i="1"/>
  <c r="AC1404" i="1" s="1"/>
  <c r="U1404" i="1"/>
  <c r="AD1404" i="1" s="1"/>
  <c r="N1405" i="1"/>
  <c r="O1405" i="1"/>
  <c r="AF1405" i="1" s="1"/>
  <c r="T1405" i="1"/>
  <c r="AC1405" i="1" s="1"/>
  <c r="U1405" i="1"/>
  <c r="AD1405" i="1" s="1"/>
  <c r="N1406" i="1"/>
  <c r="O1406" i="1"/>
  <c r="T1406" i="1"/>
  <c r="AC1406" i="1" s="1"/>
  <c r="U1406" i="1"/>
  <c r="AD1406" i="1" s="1"/>
  <c r="AF1406" i="1"/>
  <c r="N1407" i="1"/>
  <c r="O1407" i="1"/>
  <c r="AF1407" i="1" s="1"/>
  <c r="T1407" i="1"/>
  <c r="AC1407" i="1" s="1"/>
  <c r="U1407" i="1"/>
  <c r="AD1407" i="1" s="1"/>
  <c r="N1408" i="1"/>
  <c r="O1408" i="1"/>
  <c r="T1408" i="1"/>
  <c r="AC1408" i="1" s="1"/>
  <c r="U1408" i="1"/>
  <c r="AD1408" i="1" s="1"/>
  <c r="AF1408" i="1"/>
  <c r="N1409" i="1"/>
  <c r="O1409" i="1"/>
  <c r="AF1409" i="1" s="1"/>
  <c r="T1409" i="1"/>
  <c r="AC1409" i="1" s="1"/>
  <c r="U1409" i="1"/>
  <c r="AD1409" i="1" s="1"/>
  <c r="N1410" i="1"/>
  <c r="O1410" i="1"/>
  <c r="AF1410" i="1" s="1"/>
  <c r="T1410" i="1"/>
  <c r="AC1410" i="1" s="1"/>
  <c r="U1410" i="1"/>
  <c r="AD1410" i="1" s="1"/>
  <c r="N1411" i="1"/>
  <c r="O1411" i="1"/>
  <c r="AF1411" i="1" s="1"/>
  <c r="T1411" i="1"/>
  <c r="U1411" i="1"/>
  <c r="AD1411" i="1" s="1"/>
  <c r="AC1411" i="1"/>
  <c r="N1412" i="1"/>
  <c r="O1412" i="1"/>
  <c r="T1412" i="1"/>
  <c r="AC1412" i="1" s="1"/>
  <c r="U1412" i="1"/>
  <c r="AD1412" i="1" s="1"/>
  <c r="AF1412" i="1"/>
  <c r="N1413" i="1"/>
  <c r="O1413" i="1"/>
  <c r="T1413" i="1"/>
  <c r="AC1413" i="1" s="1"/>
  <c r="U1413" i="1"/>
  <c r="AD1413" i="1" s="1"/>
  <c r="AF1413" i="1"/>
  <c r="N1414" i="1"/>
  <c r="O1414" i="1"/>
  <c r="AF1414" i="1" s="1"/>
  <c r="T1414" i="1"/>
  <c r="AC1414" i="1" s="1"/>
  <c r="U1414" i="1"/>
  <c r="AD1414" i="1"/>
  <c r="N1415" i="1"/>
  <c r="O1415" i="1"/>
  <c r="AF1415" i="1" s="1"/>
  <c r="T1415" i="1"/>
  <c r="AC1415" i="1" s="1"/>
  <c r="U1415" i="1"/>
  <c r="AD1415" i="1" s="1"/>
  <c r="N1416" i="1"/>
  <c r="O1416" i="1"/>
  <c r="AF1416" i="1" s="1"/>
  <c r="T1416" i="1"/>
  <c r="AC1416" i="1" s="1"/>
  <c r="U1416" i="1"/>
  <c r="AD1416" i="1"/>
  <c r="N1417" i="1"/>
  <c r="O1417" i="1"/>
  <c r="AF1417" i="1" s="1"/>
  <c r="T1417" i="1"/>
  <c r="AC1417" i="1" s="1"/>
  <c r="U1417" i="1"/>
  <c r="AD1417" i="1" s="1"/>
  <c r="N1418" i="1"/>
  <c r="O1418" i="1"/>
  <c r="T1418" i="1"/>
  <c r="AC1418" i="1" s="1"/>
  <c r="U1418" i="1"/>
  <c r="AD1418" i="1" s="1"/>
  <c r="AF1418" i="1"/>
  <c r="N1419" i="1"/>
  <c r="O1419" i="1"/>
  <c r="AF1419" i="1" s="1"/>
  <c r="T1419" i="1"/>
  <c r="AC1419" i="1" s="1"/>
  <c r="U1419" i="1"/>
  <c r="AD1419" i="1" s="1"/>
  <c r="N1420" i="1"/>
  <c r="O1420" i="1"/>
  <c r="AF1420" i="1" s="1"/>
  <c r="T1420" i="1"/>
  <c r="U1420" i="1"/>
  <c r="AD1420" i="1" s="1"/>
  <c r="AC1420" i="1"/>
  <c r="N1421" i="1"/>
  <c r="O1421" i="1"/>
  <c r="T1421" i="1"/>
  <c r="AC1421" i="1" s="1"/>
  <c r="U1421" i="1"/>
  <c r="AD1421" i="1" s="1"/>
  <c r="AF1421" i="1"/>
  <c r="N1422" i="1"/>
  <c r="O1422" i="1"/>
  <c r="T1422" i="1"/>
  <c r="AC1422" i="1" s="1"/>
  <c r="U1422" i="1"/>
  <c r="AD1422" i="1" s="1"/>
  <c r="AF1422" i="1"/>
  <c r="N1423" i="1"/>
  <c r="O1423" i="1"/>
  <c r="AF1423" i="1" s="1"/>
  <c r="T1423" i="1"/>
  <c r="AC1423" i="1" s="1"/>
  <c r="U1423" i="1"/>
  <c r="AD1423" i="1" s="1"/>
  <c r="N1424" i="1"/>
  <c r="O1424" i="1"/>
  <c r="T1424" i="1"/>
  <c r="AC1424" i="1" s="1"/>
  <c r="U1424" i="1"/>
  <c r="AD1424" i="1"/>
  <c r="AF1424" i="1"/>
  <c r="N1425" i="1"/>
  <c r="O1425" i="1"/>
  <c r="T1425" i="1"/>
  <c r="AC1425" i="1" s="1"/>
  <c r="U1425" i="1"/>
  <c r="AD1425" i="1" s="1"/>
  <c r="AF1425" i="1"/>
  <c r="N1426" i="1"/>
  <c r="O1426" i="1"/>
  <c r="AF1426" i="1" s="1"/>
  <c r="T1426" i="1"/>
  <c r="AC1426" i="1" s="1"/>
  <c r="U1426" i="1"/>
  <c r="AD1426" i="1" s="1"/>
  <c r="N1427" i="1"/>
  <c r="O1427" i="1"/>
  <c r="AF1427" i="1" s="1"/>
  <c r="T1427" i="1"/>
  <c r="AC1427" i="1" s="1"/>
  <c r="U1427" i="1"/>
  <c r="AD1427" i="1" s="1"/>
  <c r="N1428" i="1"/>
  <c r="O1428" i="1"/>
  <c r="AF1428" i="1" s="1"/>
  <c r="T1428" i="1"/>
  <c r="AC1428" i="1" s="1"/>
  <c r="U1428" i="1"/>
  <c r="AD1428" i="1" s="1"/>
  <c r="N1429" i="1"/>
  <c r="O1429" i="1"/>
  <c r="T1429" i="1"/>
  <c r="AC1429" i="1" s="1"/>
  <c r="U1429" i="1"/>
  <c r="AD1429" i="1" s="1"/>
  <c r="AF1429" i="1"/>
  <c r="N1430" i="1"/>
  <c r="O1430" i="1"/>
  <c r="AF1430" i="1" s="1"/>
  <c r="T1430" i="1"/>
  <c r="AC1430" i="1" s="1"/>
  <c r="U1430" i="1"/>
  <c r="AD1430" i="1" s="1"/>
  <c r="N1431" i="1"/>
  <c r="O1431" i="1"/>
  <c r="AF1431" i="1" s="1"/>
  <c r="T1431" i="1"/>
  <c r="AC1431" i="1" s="1"/>
  <c r="U1431" i="1"/>
  <c r="AD1431" i="1" s="1"/>
  <c r="N1432" i="1"/>
  <c r="O1432" i="1"/>
  <c r="AF1432" i="1" s="1"/>
  <c r="T1432" i="1"/>
  <c r="U1432" i="1"/>
  <c r="AD1432" i="1" s="1"/>
  <c r="AC1432" i="1"/>
  <c r="N1433" i="1"/>
  <c r="O1433" i="1"/>
  <c r="AF1433" i="1" s="1"/>
  <c r="T1433" i="1"/>
  <c r="AC1433" i="1" s="1"/>
  <c r="U1433" i="1"/>
  <c r="AD1433" i="1" s="1"/>
  <c r="N1434" i="1"/>
  <c r="O1434" i="1"/>
  <c r="T1434" i="1"/>
  <c r="AC1434" i="1" s="1"/>
  <c r="U1434" i="1"/>
  <c r="AD1434" i="1" s="1"/>
  <c r="AF1434" i="1"/>
  <c r="N1435" i="1"/>
  <c r="O1435" i="1"/>
  <c r="AF1435" i="1" s="1"/>
  <c r="T1435" i="1"/>
  <c r="AC1435" i="1" s="1"/>
  <c r="U1435" i="1"/>
  <c r="AD1435" i="1" s="1"/>
  <c r="N1436" i="1"/>
  <c r="O1436" i="1"/>
  <c r="T1436" i="1"/>
  <c r="AC1436" i="1" s="1"/>
  <c r="U1436" i="1"/>
  <c r="AD1436" i="1" s="1"/>
  <c r="AF1436" i="1"/>
  <c r="N1437" i="1"/>
  <c r="O1437" i="1"/>
  <c r="AF1437" i="1" s="1"/>
  <c r="T1437" i="1"/>
  <c r="AC1437" i="1" s="1"/>
  <c r="U1437" i="1"/>
  <c r="AD1437" i="1" s="1"/>
  <c r="N1438" i="1"/>
  <c r="O1438" i="1"/>
  <c r="AF1438" i="1" s="1"/>
  <c r="T1438" i="1"/>
  <c r="U1438" i="1"/>
  <c r="AD1438" i="1" s="1"/>
  <c r="AC1438" i="1"/>
  <c r="N1439" i="1"/>
  <c r="O1439" i="1"/>
  <c r="AF1439" i="1" s="1"/>
  <c r="T1439" i="1"/>
  <c r="AC1439" i="1" s="1"/>
  <c r="U1439" i="1"/>
  <c r="AD1439" i="1" s="1"/>
  <c r="N1440" i="1"/>
  <c r="O1440" i="1"/>
  <c r="T1440" i="1"/>
  <c r="AC1440" i="1" s="1"/>
  <c r="U1440" i="1"/>
  <c r="AD1440" i="1" s="1"/>
  <c r="AF1440" i="1"/>
  <c r="N1441" i="1"/>
  <c r="O1441" i="1"/>
  <c r="T1441" i="1"/>
  <c r="AC1441" i="1" s="1"/>
  <c r="U1441" i="1"/>
  <c r="AD1441" i="1" s="1"/>
  <c r="AF1441" i="1"/>
  <c r="N1442" i="1"/>
  <c r="O1442" i="1"/>
  <c r="AF1442" i="1" s="1"/>
  <c r="T1442" i="1"/>
  <c r="AC1442" i="1" s="1"/>
  <c r="U1442" i="1"/>
  <c r="AD1442" i="1"/>
  <c r="N1443" i="1"/>
  <c r="O1443" i="1"/>
  <c r="AF1443" i="1" s="1"/>
  <c r="T1443" i="1"/>
  <c r="AC1443" i="1" s="1"/>
  <c r="U1443" i="1"/>
  <c r="AD1443" i="1"/>
  <c r="N1444" i="1"/>
  <c r="O1444" i="1"/>
  <c r="AF1444" i="1" s="1"/>
  <c r="T1444" i="1"/>
  <c r="U1444" i="1"/>
  <c r="AD1444" i="1" s="1"/>
  <c r="AC1444" i="1"/>
  <c r="N1445" i="1"/>
  <c r="O1445" i="1"/>
  <c r="AF1445" i="1" s="1"/>
  <c r="T1445" i="1"/>
  <c r="AC1445" i="1" s="1"/>
  <c r="U1445" i="1"/>
  <c r="AD1445" i="1" s="1"/>
  <c r="N1446" i="1"/>
  <c r="O1446" i="1"/>
  <c r="T1446" i="1"/>
  <c r="AC1446" i="1" s="1"/>
  <c r="U1446" i="1"/>
  <c r="AD1446" i="1" s="1"/>
  <c r="AF1446" i="1"/>
  <c r="N1447" i="1"/>
  <c r="O1447" i="1"/>
  <c r="AF1447" i="1" s="1"/>
  <c r="T1447" i="1"/>
  <c r="AC1447" i="1" s="1"/>
  <c r="U1447" i="1"/>
  <c r="AD1447" i="1"/>
  <c r="N1448" i="1"/>
  <c r="O1448" i="1"/>
  <c r="AF1448" i="1" s="1"/>
  <c r="T1448" i="1"/>
  <c r="U1448" i="1"/>
  <c r="AD1448" i="1" s="1"/>
  <c r="AC1448" i="1"/>
  <c r="N1449" i="1"/>
  <c r="O1449" i="1"/>
  <c r="AF1449" i="1" s="1"/>
  <c r="T1449" i="1"/>
  <c r="AC1449" i="1" s="1"/>
  <c r="U1449" i="1"/>
  <c r="AD1449" i="1" s="1"/>
  <c r="N1450" i="1"/>
  <c r="O1450" i="1"/>
  <c r="T1450" i="1"/>
  <c r="AC1450" i="1" s="1"/>
  <c r="U1450" i="1"/>
  <c r="AD1450" i="1" s="1"/>
  <c r="AF1450" i="1"/>
  <c r="N1451" i="1"/>
  <c r="O1451" i="1"/>
  <c r="AF1451" i="1" s="1"/>
  <c r="T1451" i="1"/>
  <c r="AC1451" i="1" s="1"/>
  <c r="U1451" i="1"/>
  <c r="AD1451" i="1" s="1"/>
  <c r="N1452" i="1"/>
  <c r="O1452" i="1"/>
  <c r="T1452" i="1"/>
  <c r="AC1452" i="1" s="1"/>
  <c r="U1452" i="1"/>
  <c r="AD1452" i="1" s="1"/>
  <c r="AF1452" i="1"/>
  <c r="N1453" i="1"/>
  <c r="O1453" i="1"/>
  <c r="T1453" i="1"/>
  <c r="AC1453" i="1" s="1"/>
  <c r="U1453" i="1"/>
  <c r="AD1453" i="1" s="1"/>
  <c r="AF1453" i="1"/>
  <c r="N1454" i="1"/>
  <c r="O1454" i="1"/>
  <c r="AF1454" i="1" s="1"/>
  <c r="T1454" i="1"/>
  <c r="U1454" i="1"/>
  <c r="AD1454" i="1" s="1"/>
  <c r="AC1454" i="1"/>
  <c r="N1455" i="1"/>
  <c r="O1455" i="1"/>
  <c r="AF1455" i="1" s="1"/>
  <c r="T1455" i="1"/>
  <c r="U1455" i="1"/>
  <c r="AD1455" i="1" s="1"/>
  <c r="AC1455" i="1"/>
  <c r="N1456" i="1"/>
  <c r="O1456" i="1"/>
  <c r="T1456" i="1"/>
  <c r="AC1456" i="1" s="1"/>
  <c r="U1456" i="1"/>
  <c r="AD1456" i="1" s="1"/>
  <c r="AF1456" i="1"/>
  <c r="N1457" i="1"/>
  <c r="O1457" i="1"/>
  <c r="T1457" i="1"/>
  <c r="AC1457" i="1" s="1"/>
  <c r="U1457" i="1"/>
  <c r="AD1457" i="1" s="1"/>
  <c r="AF1457" i="1"/>
  <c r="N1458" i="1"/>
  <c r="O1458" i="1"/>
  <c r="AF1458" i="1" s="1"/>
  <c r="T1458" i="1"/>
  <c r="AC1458" i="1" s="1"/>
  <c r="U1458" i="1"/>
  <c r="AD1458" i="1"/>
  <c r="N1459" i="1"/>
  <c r="O1459" i="1"/>
  <c r="AF1459" i="1" s="1"/>
  <c r="T1459" i="1"/>
  <c r="AC1459" i="1" s="1"/>
  <c r="U1459" i="1"/>
  <c r="AD1459" i="1"/>
  <c r="N1460" i="1"/>
  <c r="O1460" i="1"/>
  <c r="AF1460" i="1" s="1"/>
  <c r="T1460" i="1"/>
  <c r="U1460" i="1"/>
  <c r="AD1460" i="1" s="1"/>
  <c r="AC1460" i="1"/>
  <c r="N1461" i="1"/>
  <c r="O1461" i="1"/>
  <c r="AF1461" i="1" s="1"/>
  <c r="T1461" i="1"/>
  <c r="U1461" i="1"/>
  <c r="AD1461" i="1" s="1"/>
  <c r="AC1461" i="1"/>
  <c r="N1462" i="1"/>
  <c r="O1462" i="1"/>
  <c r="T1462" i="1"/>
  <c r="AC1462" i="1" s="1"/>
  <c r="U1462" i="1"/>
  <c r="AD1462" i="1" s="1"/>
  <c r="AF1462" i="1"/>
  <c r="N1463" i="1"/>
  <c r="O1463" i="1"/>
  <c r="AF1463" i="1" s="1"/>
  <c r="T1463" i="1"/>
  <c r="AC1463" i="1" s="1"/>
  <c r="U1463" i="1"/>
  <c r="AD1463" i="1" s="1"/>
  <c r="N1464" i="1"/>
  <c r="O1464" i="1"/>
  <c r="AF1464" i="1" s="1"/>
  <c r="T1464" i="1"/>
  <c r="AC1464" i="1" s="1"/>
  <c r="U1464" i="1"/>
  <c r="AD1464" i="1" s="1"/>
  <c r="N1465" i="1"/>
  <c r="O1465" i="1"/>
  <c r="AF1465" i="1" s="1"/>
  <c r="T1465" i="1"/>
  <c r="U1465" i="1"/>
  <c r="AD1465" i="1" s="1"/>
  <c r="AC1465" i="1"/>
  <c r="N1466" i="1"/>
  <c r="O1466" i="1"/>
  <c r="T1466" i="1"/>
  <c r="AC1466" i="1" s="1"/>
  <c r="U1466" i="1"/>
  <c r="AD1466" i="1" s="1"/>
  <c r="AF1466" i="1"/>
  <c r="N1467" i="1"/>
  <c r="O1467" i="1"/>
  <c r="AF1467" i="1" s="1"/>
  <c r="T1467" i="1"/>
  <c r="AC1467" i="1" s="1"/>
  <c r="U1467" i="1"/>
  <c r="AD1467" i="1" s="1"/>
  <c r="N1468" i="1"/>
  <c r="O1468" i="1"/>
  <c r="T1468" i="1"/>
  <c r="AC1468" i="1" s="1"/>
  <c r="U1468" i="1"/>
  <c r="AD1468" i="1"/>
  <c r="AF1468" i="1"/>
  <c r="N1469" i="1"/>
  <c r="O1469" i="1"/>
  <c r="T1469" i="1"/>
  <c r="AC1469" i="1" s="1"/>
  <c r="U1469" i="1"/>
  <c r="AD1469" i="1" s="1"/>
  <c r="AF1469" i="1"/>
  <c r="N1470" i="1"/>
  <c r="O1470" i="1"/>
  <c r="AF1470" i="1" s="1"/>
  <c r="T1470" i="1"/>
  <c r="U1470" i="1"/>
  <c r="AD1470" i="1" s="1"/>
  <c r="AC1470" i="1"/>
  <c r="N1471" i="1"/>
  <c r="O1471" i="1"/>
  <c r="AF1471" i="1" s="1"/>
  <c r="T1471" i="1"/>
  <c r="U1471" i="1"/>
  <c r="AD1471" i="1" s="1"/>
  <c r="AC1471" i="1"/>
  <c r="N1472" i="1"/>
  <c r="O1472" i="1"/>
  <c r="T1472" i="1"/>
  <c r="AC1472" i="1" s="1"/>
  <c r="U1472" i="1"/>
  <c r="AD1472" i="1" s="1"/>
  <c r="AF1472" i="1"/>
  <c r="N1473" i="1"/>
  <c r="O1473" i="1"/>
  <c r="AF1473" i="1" s="1"/>
  <c r="T1473" i="1"/>
  <c r="AC1473" i="1" s="1"/>
  <c r="U1473" i="1"/>
  <c r="AD1473" i="1" s="1"/>
  <c r="N1474" i="1"/>
  <c r="O1474" i="1"/>
  <c r="AF1474" i="1" s="1"/>
  <c r="T1474" i="1"/>
  <c r="AC1474" i="1" s="1"/>
  <c r="U1474" i="1"/>
  <c r="AD1474" i="1"/>
  <c r="N1475" i="1"/>
  <c r="O1475" i="1"/>
  <c r="AF1475" i="1" s="1"/>
  <c r="T1475" i="1"/>
  <c r="U1475" i="1"/>
  <c r="AC1475" i="1"/>
  <c r="AD1475" i="1"/>
  <c r="N1476" i="1"/>
  <c r="O1476" i="1"/>
  <c r="AF1476" i="1" s="1"/>
  <c r="T1476" i="1"/>
  <c r="AC1476" i="1" s="1"/>
  <c r="U1476" i="1"/>
  <c r="AD1476" i="1" s="1"/>
  <c r="N1477" i="1"/>
  <c r="O1477" i="1"/>
  <c r="AF1477" i="1" s="1"/>
  <c r="T1477" i="1"/>
  <c r="AC1477" i="1" s="1"/>
  <c r="U1477" i="1"/>
  <c r="AD1477" i="1" s="1"/>
  <c r="N1478" i="1"/>
  <c r="O1478" i="1"/>
  <c r="T1478" i="1"/>
  <c r="AC1478" i="1" s="1"/>
  <c r="U1478" i="1"/>
  <c r="AD1478" i="1" s="1"/>
  <c r="AF1478" i="1"/>
  <c r="N1479" i="1"/>
  <c r="O1479" i="1"/>
  <c r="AF1479" i="1" s="1"/>
  <c r="T1479" i="1"/>
  <c r="AC1479" i="1" s="1"/>
  <c r="U1479" i="1"/>
  <c r="AD1479" i="1" s="1"/>
  <c r="N1480" i="1"/>
  <c r="O1480" i="1"/>
  <c r="AF1480" i="1" s="1"/>
  <c r="T1480" i="1"/>
  <c r="AC1480" i="1" s="1"/>
  <c r="U1480" i="1"/>
  <c r="AD1480" i="1" s="1"/>
  <c r="N1481" i="1"/>
  <c r="O1481" i="1"/>
  <c r="AF1481" i="1" s="1"/>
  <c r="T1481" i="1"/>
  <c r="AC1481" i="1" s="1"/>
  <c r="U1481" i="1"/>
  <c r="AD1481" i="1" s="1"/>
  <c r="N1482" i="1"/>
  <c r="O1482" i="1"/>
  <c r="T1482" i="1"/>
  <c r="AC1482" i="1" s="1"/>
  <c r="U1482" i="1"/>
  <c r="AD1482" i="1" s="1"/>
  <c r="AF1482" i="1"/>
  <c r="N1483" i="1"/>
  <c r="O1483" i="1"/>
  <c r="AF1483" i="1" s="1"/>
  <c r="T1483" i="1"/>
  <c r="AC1483" i="1" s="1"/>
  <c r="U1483" i="1"/>
  <c r="AD1483" i="1" s="1"/>
  <c r="N1484" i="1"/>
  <c r="O1484" i="1"/>
  <c r="AF1484" i="1" s="1"/>
  <c r="T1484" i="1"/>
  <c r="AC1484" i="1" s="1"/>
  <c r="U1484" i="1"/>
  <c r="AD1484" i="1"/>
  <c r="N1485" i="1"/>
  <c r="O1485" i="1"/>
  <c r="AF1485" i="1" s="1"/>
  <c r="T1485" i="1"/>
  <c r="AC1485" i="1" s="1"/>
  <c r="U1485" i="1"/>
  <c r="AD1485" i="1" s="1"/>
  <c r="N1486" i="1"/>
  <c r="O1486" i="1"/>
  <c r="AF1486" i="1" s="1"/>
  <c r="T1486" i="1"/>
  <c r="U1486" i="1"/>
  <c r="AD1486" i="1" s="1"/>
  <c r="AC1486" i="1"/>
  <c r="N1487" i="1"/>
  <c r="O1487" i="1"/>
  <c r="AF1487" i="1" s="1"/>
  <c r="T1487" i="1"/>
  <c r="AC1487" i="1" s="1"/>
  <c r="U1487" i="1"/>
  <c r="AD1487" i="1" s="1"/>
  <c r="N1488" i="1"/>
  <c r="O1488" i="1"/>
  <c r="AF1488" i="1" s="1"/>
  <c r="T1488" i="1"/>
  <c r="U1488" i="1"/>
  <c r="AD1488" i="1" s="1"/>
  <c r="AC1488" i="1"/>
  <c r="N1489" i="1"/>
  <c r="O1489" i="1"/>
  <c r="AF1489" i="1" s="1"/>
  <c r="T1489" i="1"/>
  <c r="AC1489" i="1" s="1"/>
  <c r="U1489" i="1"/>
  <c r="AD1489" i="1" s="1"/>
  <c r="N1490" i="1"/>
  <c r="O1490" i="1"/>
  <c r="AF1490" i="1" s="1"/>
  <c r="T1490" i="1"/>
  <c r="AC1490" i="1" s="1"/>
  <c r="U1490" i="1"/>
  <c r="AD1490" i="1" s="1"/>
  <c r="N1491" i="1"/>
  <c r="O1491" i="1"/>
  <c r="AF1491" i="1" s="1"/>
  <c r="T1491" i="1"/>
  <c r="U1491" i="1"/>
  <c r="AD1491" i="1" s="1"/>
  <c r="AC1491" i="1"/>
  <c r="N1492" i="1"/>
  <c r="O1492" i="1"/>
  <c r="T1492" i="1"/>
  <c r="AC1492" i="1" s="1"/>
  <c r="U1492" i="1"/>
  <c r="AD1492" i="1" s="1"/>
  <c r="AF1492" i="1"/>
  <c r="N1493" i="1"/>
  <c r="O1493" i="1"/>
  <c r="AF1493" i="1" s="1"/>
  <c r="T1493" i="1"/>
  <c r="AC1493" i="1" s="1"/>
  <c r="U1493" i="1"/>
  <c r="AD1493" i="1" s="1"/>
  <c r="N1494" i="1"/>
  <c r="O1494" i="1"/>
  <c r="T1494" i="1"/>
  <c r="AC1494" i="1" s="1"/>
  <c r="U1494" i="1"/>
  <c r="AD1494" i="1" s="1"/>
  <c r="AF1494" i="1"/>
  <c r="N1495" i="1"/>
  <c r="O1495" i="1"/>
  <c r="AF1495" i="1" s="1"/>
  <c r="T1495" i="1"/>
  <c r="U1495" i="1"/>
  <c r="AD1495" i="1" s="1"/>
  <c r="AC1495" i="1"/>
  <c r="N1496" i="1"/>
  <c r="O1496" i="1"/>
  <c r="AF1496" i="1" s="1"/>
  <c r="T1496" i="1"/>
  <c r="U1496" i="1"/>
  <c r="AD1496" i="1" s="1"/>
  <c r="AC1496" i="1"/>
  <c r="N1497" i="1"/>
  <c r="O1497" i="1"/>
  <c r="AF1497" i="1" s="1"/>
  <c r="T1497" i="1"/>
  <c r="U1497" i="1"/>
  <c r="AD1497" i="1" s="1"/>
  <c r="AC1497" i="1"/>
  <c r="N1498" i="1"/>
  <c r="O1498" i="1"/>
  <c r="AF1498" i="1" s="1"/>
  <c r="T1498" i="1"/>
  <c r="AC1498" i="1" s="1"/>
  <c r="U1498" i="1"/>
  <c r="AD1498" i="1"/>
  <c r="N1499" i="1"/>
  <c r="O1499" i="1"/>
  <c r="AF1499" i="1" s="1"/>
  <c r="T1499" i="1"/>
  <c r="AC1499" i="1" s="1"/>
  <c r="U1499" i="1"/>
  <c r="AD1499" i="1" s="1"/>
  <c r="N1500" i="1"/>
  <c r="O1500" i="1"/>
  <c r="T1500" i="1"/>
  <c r="AC1500" i="1" s="1"/>
  <c r="U1500" i="1"/>
  <c r="AD1500" i="1" s="1"/>
  <c r="AF1500" i="1"/>
  <c r="N1501" i="1"/>
  <c r="O1501" i="1"/>
  <c r="AF1501" i="1" s="1"/>
  <c r="T1501" i="1"/>
  <c r="AC1501" i="1" s="1"/>
  <c r="U1501" i="1"/>
  <c r="AD1501" i="1" s="1"/>
  <c r="N1502" i="1"/>
  <c r="O1502" i="1"/>
  <c r="T1502" i="1"/>
  <c r="AC1502" i="1" s="1"/>
  <c r="U1502" i="1"/>
  <c r="AD1502" i="1" s="1"/>
  <c r="AF1502" i="1"/>
  <c r="N1503" i="1"/>
  <c r="O1503" i="1"/>
  <c r="AF1503" i="1" s="1"/>
  <c r="T1503" i="1"/>
  <c r="AC1503" i="1" s="1"/>
  <c r="U1503" i="1"/>
  <c r="AD1503" i="1" s="1"/>
  <c r="N1504" i="1"/>
  <c r="O1504" i="1"/>
  <c r="AF1504" i="1" s="1"/>
  <c r="T1504" i="1"/>
  <c r="AC1504" i="1" s="1"/>
  <c r="U1504" i="1"/>
  <c r="AD1504" i="1" s="1"/>
  <c r="N1505" i="1"/>
  <c r="O1505" i="1"/>
  <c r="AF1505" i="1" s="1"/>
  <c r="T1505" i="1"/>
  <c r="U1505" i="1"/>
  <c r="AD1505" i="1" s="1"/>
  <c r="AC1505" i="1"/>
  <c r="N1506" i="1"/>
  <c r="O1506" i="1"/>
  <c r="AF1506" i="1" s="1"/>
  <c r="T1506" i="1"/>
  <c r="AC1506" i="1" s="1"/>
  <c r="U1506" i="1"/>
  <c r="AD1506" i="1"/>
  <c r="N1507" i="1"/>
  <c r="O1507" i="1"/>
  <c r="AF1507" i="1" s="1"/>
  <c r="T1507" i="1"/>
  <c r="AC1507" i="1" s="1"/>
  <c r="U1507" i="1"/>
  <c r="AD1507" i="1"/>
  <c r="N1508" i="1"/>
  <c r="O1508" i="1"/>
  <c r="AF1508" i="1" s="1"/>
  <c r="T1508" i="1"/>
  <c r="AC1508" i="1" s="1"/>
  <c r="U1508" i="1"/>
  <c r="AD1508" i="1" s="1"/>
  <c r="N1509" i="1"/>
  <c r="O1509" i="1"/>
  <c r="AF1509" i="1" s="1"/>
  <c r="T1509" i="1"/>
  <c r="AC1509" i="1" s="1"/>
  <c r="U1509" i="1"/>
  <c r="AD1509" i="1" s="1"/>
  <c r="N1510" i="1"/>
  <c r="O1510" i="1"/>
  <c r="AF1510" i="1" s="1"/>
  <c r="T1510" i="1"/>
  <c r="U1510" i="1"/>
  <c r="AD1510" i="1" s="1"/>
  <c r="AC1510" i="1"/>
  <c r="N1511" i="1"/>
  <c r="O1511" i="1"/>
  <c r="AF1511" i="1" s="1"/>
  <c r="T1511" i="1"/>
  <c r="AC1511" i="1" s="1"/>
  <c r="U1511" i="1"/>
  <c r="AD1511" i="1" s="1"/>
  <c r="N1512" i="1"/>
  <c r="O1512" i="1"/>
  <c r="AF1512" i="1" s="1"/>
  <c r="T1512" i="1"/>
  <c r="AC1512" i="1" s="1"/>
  <c r="U1512" i="1"/>
  <c r="AD1512" i="1" s="1"/>
  <c r="N1513" i="1"/>
  <c r="O1513" i="1"/>
  <c r="T1513" i="1"/>
  <c r="AC1513" i="1" s="1"/>
  <c r="U1513" i="1"/>
  <c r="AD1513" i="1" s="1"/>
  <c r="AF1513" i="1"/>
  <c r="N1514" i="1"/>
  <c r="O1514" i="1"/>
  <c r="T1514" i="1"/>
  <c r="AC1514" i="1" s="1"/>
  <c r="U1514" i="1"/>
  <c r="AD1514" i="1" s="1"/>
  <c r="AF1514" i="1"/>
  <c r="N1515" i="1"/>
  <c r="O1515" i="1"/>
  <c r="AF1515" i="1" s="1"/>
  <c r="T1515" i="1"/>
  <c r="AC1515" i="1" s="1"/>
  <c r="U1515" i="1"/>
  <c r="AD1515" i="1" s="1"/>
  <c r="N1516" i="1"/>
  <c r="O1516" i="1"/>
  <c r="T1516" i="1"/>
  <c r="AC1516" i="1" s="1"/>
  <c r="U1516" i="1"/>
  <c r="AD1516" i="1" s="1"/>
  <c r="AF1516" i="1"/>
  <c r="N1517" i="1"/>
  <c r="O1517" i="1"/>
  <c r="AF1517" i="1" s="1"/>
  <c r="T1517" i="1"/>
  <c r="AC1517" i="1" s="1"/>
  <c r="U1517" i="1"/>
  <c r="AD1517" i="1" s="1"/>
  <c r="N1518" i="1"/>
  <c r="O1518" i="1"/>
  <c r="AF1518" i="1" s="1"/>
  <c r="T1518" i="1"/>
  <c r="AC1518" i="1" s="1"/>
  <c r="U1518" i="1"/>
  <c r="AD1518" i="1" s="1"/>
  <c r="N1519" i="1"/>
  <c r="O1519" i="1"/>
  <c r="AF1519" i="1" s="1"/>
  <c r="T1519" i="1"/>
  <c r="U1519" i="1"/>
  <c r="AD1519" i="1" s="1"/>
  <c r="AC1519" i="1"/>
  <c r="N1520" i="1"/>
  <c r="O1520" i="1"/>
  <c r="T1520" i="1"/>
  <c r="U1520" i="1"/>
  <c r="AD1520" i="1" s="1"/>
  <c r="AC1520" i="1"/>
  <c r="AF1520" i="1"/>
  <c r="N1521" i="1"/>
  <c r="O1521" i="1"/>
  <c r="AF1521" i="1" s="1"/>
  <c r="T1521" i="1"/>
  <c r="U1521" i="1"/>
  <c r="AD1521" i="1" s="1"/>
  <c r="AC1521" i="1"/>
  <c r="N1522" i="1"/>
  <c r="O1522" i="1"/>
  <c r="AF1522" i="1" s="1"/>
  <c r="T1522" i="1"/>
  <c r="AC1522" i="1" s="1"/>
  <c r="U1522" i="1"/>
  <c r="AD1522" i="1"/>
  <c r="N1523" i="1"/>
  <c r="O1523" i="1"/>
  <c r="AF1523" i="1" s="1"/>
  <c r="T1523" i="1"/>
  <c r="AC1523" i="1" s="1"/>
  <c r="U1523" i="1"/>
  <c r="AD1523" i="1" s="1"/>
  <c r="N1524" i="1"/>
  <c r="O1524" i="1"/>
  <c r="AF1524" i="1" s="1"/>
  <c r="T1524" i="1"/>
  <c r="AC1524" i="1" s="1"/>
  <c r="U1524" i="1"/>
  <c r="AD1524" i="1" s="1"/>
  <c r="N1525" i="1"/>
  <c r="O1525" i="1"/>
  <c r="AF1525" i="1" s="1"/>
  <c r="T1525" i="1"/>
  <c r="AC1525" i="1" s="1"/>
  <c r="U1525" i="1"/>
  <c r="AD1525" i="1" s="1"/>
  <c r="N1526" i="1"/>
  <c r="O1526" i="1"/>
  <c r="AF1526" i="1" s="1"/>
  <c r="T1526" i="1"/>
  <c r="AC1526" i="1" s="1"/>
  <c r="U1526" i="1"/>
  <c r="AD1526" i="1" s="1"/>
  <c r="N1527" i="1"/>
  <c r="O1527" i="1"/>
  <c r="AF1527" i="1" s="1"/>
  <c r="T1527" i="1"/>
  <c r="AC1527" i="1" s="1"/>
  <c r="U1527" i="1"/>
  <c r="AD1527" i="1" s="1"/>
  <c r="N1528" i="1"/>
  <c r="O1528" i="1"/>
  <c r="T1528" i="1"/>
  <c r="AC1528" i="1" s="1"/>
  <c r="U1528" i="1"/>
  <c r="AD1528" i="1" s="1"/>
  <c r="AF1528" i="1"/>
  <c r="N1529" i="1"/>
  <c r="O1529" i="1"/>
  <c r="T1529" i="1"/>
  <c r="U1529" i="1"/>
  <c r="AD1529" i="1" s="1"/>
  <c r="AC1529" i="1"/>
  <c r="AF1529" i="1"/>
  <c r="N1530" i="1"/>
  <c r="O1530" i="1"/>
  <c r="AF1530" i="1" s="1"/>
  <c r="T1530" i="1"/>
  <c r="AC1530" i="1" s="1"/>
  <c r="U1530" i="1"/>
  <c r="AD1530" i="1"/>
  <c r="N1531" i="1"/>
  <c r="O1531" i="1"/>
  <c r="AF1531" i="1" s="1"/>
  <c r="T1531" i="1"/>
  <c r="AC1531" i="1" s="1"/>
  <c r="U1531" i="1"/>
  <c r="AD1531" i="1" s="1"/>
  <c r="N1532" i="1"/>
  <c r="O1532" i="1"/>
  <c r="T1532" i="1"/>
  <c r="AC1532" i="1" s="1"/>
  <c r="U1532" i="1"/>
  <c r="AD1532" i="1"/>
  <c r="AF1532" i="1"/>
  <c r="N1533" i="1"/>
  <c r="O1533" i="1"/>
  <c r="AF1533" i="1" s="1"/>
  <c r="T1533" i="1"/>
  <c r="AC1533" i="1" s="1"/>
  <c r="U1533" i="1"/>
  <c r="AD1533" i="1" s="1"/>
  <c r="N1534" i="1"/>
  <c r="O1534" i="1"/>
  <c r="T1534" i="1"/>
  <c r="AC1534" i="1" s="1"/>
  <c r="U1534" i="1"/>
  <c r="AD1534" i="1" s="1"/>
  <c r="AF1534" i="1"/>
  <c r="N1535" i="1"/>
  <c r="O1535" i="1"/>
  <c r="AF1535" i="1" s="1"/>
  <c r="T1535" i="1"/>
  <c r="AC1535" i="1" s="1"/>
  <c r="U1535" i="1"/>
  <c r="AD1535" i="1" s="1"/>
  <c r="N1536" i="1"/>
  <c r="O1536" i="1"/>
  <c r="AF1536" i="1" s="1"/>
  <c r="T1536" i="1"/>
  <c r="AC1536" i="1" s="1"/>
  <c r="U1536" i="1"/>
  <c r="AD1536" i="1" s="1"/>
  <c r="N1537" i="1"/>
  <c r="O1537" i="1"/>
  <c r="AF1537" i="1" s="1"/>
  <c r="T1537" i="1"/>
  <c r="AC1537" i="1" s="1"/>
  <c r="U1537" i="1"/>
  <c r="AD1537" i="1" s="1"/>
  <c r="N1538" i="1"/>
  <c r="O1538" i="1"/>
  <c r="T1538" i="1"/>
  <c r="AC1538" i="1" s="1"/>
  <c r="U1538" i="1"/>
  <c r="AD1538" i="1" s="1"/>
  <c r="AF1538" i="1"/>
  <c r="N1539" i="1"/>
  <c r="O1539" i="1"/>
  <c r="AF1539" i="1" s="1"/>
  <c r="T1539" i="1"/>
  <c r="AC1539" i="1" s="1"/>
  <c r="U1539" i="1"/>
  <c r="AD1539" i="1" s="1"/>
  <c r="N1540" i="1"/>
  <c r="O1540" i="1"/>
  <c r="T1540" i="1"/>
  <c r="AC1540" i="1" s="1"/>
  <c r="U1540" i="1"/>
  <c r="AD1540" i="1" s="1"/>
  <c r="AF1540" i="1"/>
  <c r="N1541" i="1"/>
  <c r="O1541" i="1"/>
  <c r="AF1541" i="1" s="1"/>
  <c r="T1541" i="1"/>
  <c r="AC1541" i="1" s="1"/>
  <c r="U1541" i="1"/>
  <c r="AD1541" i="1" s="1"/>
  <c r="N1542" i="1"/>
  <c r="O1542" i="1"/>
  <c r="T1542" i="1"/>
  <c r="U1542" i="1"/>
  <c r="AD1542" i="1" s="1"/>
  <c r="AC1542" i="1"/>
  <c r="AF1542" i="1"/>
  <c r="N1543" i="1"/>
  <c r="O1543" i="1"/>
  <c r="AF1543" i="1" s="1"/>
  <c r="T1543" i="1"/>
  <c r="AC1543" i="1" s="1"/>
  <c r="U1543" i="1"/>
  <c r="AD1543" i="1" s="1"/>
  <c r="N1544" i="1"/>
  <c r="O1544" i="1"/>
  <c r="AF1544" i="1" s="1"/>
  <c r="T1544" i="1"/>
  <c r="U1544" i="1"/>
  <c r="AD1544" i="1" s="1"/>
  <c r="AC1544" i="1"/>
  <c r="N1545" i="1"/>
  <c r="O1545" i="1"/>
  <c r="AF1545" i="1" s="1"/>
  <c r="T1545" i="1"/>
  <c r="AC1545" i="1" s="1"/>
  <c r="U1545" i="1"/>
  <c r="AD1545" i="1" s="1"/>
  <c r="N1546" i="1"/>
  <c r="O1546" i="1"/>
  <c r="AF1546" i="1" s="1"/>
  <c r="T1546" i="1"/>
  <c r="AC1546" i="1" s="1"/>
  <c r="U1546" i="1"/>
  <c r="AD1546" i="1" s="1"/>
  <c r="N1547" i="1"/>
  <c r="O1547" i="1"/>
  <c r="AF1547" i="1" s="1"/>
  <c r="T1547" i="1"/>
  <c r="U1547" i="1"/>
  <c r="AD1547" i="1" s="1"/>
  <c r="AC1547" i="1"/>
  <c r="N1548" i="1"/>
  <c r="O1548" i="1"/>
  <c r="T1548" i="1"/>
  <c r="AC1548" i="1" s="1"/>
  <c r="U1548" i="1"/>
  <c r="AD1548" i="1" s="1"/>
  <c r="AF1548" i="1"/>
  <c r="N1549" i="1"/>
  <c r="O1549" i="1"/>
  <c r="AF1549" i="1" s="1"/>
  <c r="T1549" i="1"/>
  <c r="AC1549" i="1" s="1"/>
  <c r="U1549" i="1"/>
  <c r="AD1549" i="1" s="1"/>
  <c r="N1550" i="1"/>
  <c r="O1550" i="1"/>
  <c r="T1550" i="1"/>
  <c r="AC1550" i="1" s="1"/>
  <c r="U1550" i="1"/>
  <c r="AD1550" i="1" s="1"/>
  <c r="AF1550" i="1"/>
  <c r="N1551" i="1"/>
  <c r="O1551" i="1"/>
  <c r="AF1551" i="1" s="1"/>
  <c r="T1551" i="1"/>
  <c r="AC1551" i="1" s="1"/>
  <c r="U1551" i="1"/>
  <c r="AD1551" i="1" s="1"/>
  <c r="N1552" i="1"/>
  <c r="O1552" i="1"/>
  <c r="AF1552" i="1" s="1"/>
  <c r="T1552" i="1"/>
  <c r="U1552" i="1"/>
  <c r="AD1552" i="1" s="1"/>
  <c r="AC1552" i="1"/>
  <c r="N1553" i="1"/>
  <c r="O1553" i="1"/>
  <c r="AF1553" i="1" s="1"/>
  <c r="T1553" i="1"/>
  <c r="U1553" i="1"/>
  <c r="AD1553" i="1" s="1"/>
  <c r="AC1553" i="1"/>
  <c r="N1554" i="1"/>
  <c r="O1554" i="1"/>
  <c r="AF1554" i="1" s="1"/>
  <c r="T1554" i="1"/>
  <c r="AC1554" i="1" s="1"/>
  <c r="U1554" i="1"/>
  <c r="AD1554" i="1"/>
  <c r="N1555" i="1"/>
  <c r="O1555" i="1"/>
  <c r="AF1555" i="1" s="1"/>
  <c r="T1555" i="1"/>
  <c r="AC1555" i="1" s="1"/>
  <c r="U1555" i="1"/>
  <c r="AD1555" i="1" s="1"/>
  <c r="N1556" i="1"/>
  <c r="O1556" i="1"/>
  <c r="T1556" i="1"/>
  <c r="AC1556" i="1" s="1"/>
  <c r="U1556" i="1"/>
  <c r="AD1556" i="1" s="1"/>
  <c r="AF1556" i="1"/>
  <c r="N1557" i="1"/>
  <c r="O1557" i="1"/>
  <c r="T1557" i="1"/>
  <c r="U1557" i="1"/>
  <c r="AD1557" i="1" s="1"/>
  <c r="AC1557" i="1"/>
  <c r="AF1557" i="1"/>
  <c r="N1558" i="1"/>
  <c r="O1558" i="1"/>
  <c r="T1558" i="1"/>
  <c r="AC1558" i="1" s="1"/>
  <c r="U1558" i="1"/>
  <c r="AD1558" i="1"/>
  <c r="AF1558" i="1"/>
  <c r="N1559" i="1"/>
  <c r="O1559" i="1"/>
  <c r="AF1559" i="1" s="1"/>
  <c r="T1559" i="1"/>
  <c r="AC1559" i="1" s="1"/>
  <c r="U1559" i="1"/>
  <c r="AD1559" i="1"/>
  <c r="N1560" i="1"/>
  <c r="O1560" i="1"/>
  <c r="AF1560" i="1" s="1"/>
  <c r="T1560" i="1"/>
  <c r="AC1560" i="1" s="1"/>
  <c r="U1560" i="1"/>
  <c r="AD1560" i="1" s="1"/>
  <c r="N1561" i="1"/>
  <c r="O1561" i="1"/>
  <c r="AF1561" i="1" s="1"/>
  <c r="T1561" i="1"/>
  <c r="AC1561" i="1" s="1"/>
  <c r="U1561" i="1"/>
  <c r="AD1561" i="1" s="1"/>
  <c r="N1562" i="1"/>
  <c r="O1562" i="1"/>
  <c r="AF1562" i="1" s="1"/>
  <c r="T1562" i="1"/>
  <c r="U1562" i="1"/>
  <c r="AD1562" i="1" s="1"/>
  <c r="AC1562" i="1"/>
  <c r="N1563" i="1"/>
  <c r="O1563" i="1"/>
  <c r="AF1563" i="1" s="1"/>
  <c r="T1563" i="1"/>
  <c r="AC1563" i="1" s="1"/>
  <c r="U1563" i="1"/>
  <c r="AD1563" i="1" s="1"/>
  <c r="N1564" i="1"/>
  <c r="O1564" i="1"/>
  <c r="T1564" i="1"/>
  <c r="AC1564" i="1" s="1"/>
  <c r="U1564" i="1"/>
  <c r="AD1564" i="1" s="1"/>
  <c r="AF1564" i="1"/>
  <c r="N1565" i="1"/>
  <c r="O1565" i="1"/>
  <c r="T1565" i="1"/>
  <c r="AC1565" i="1" s="1"/>
  <c r="U1565" i="1"/>
  <c r="AD1565" i="1" s="1"/>
  <c r="AF1565" i="1"/>
  <c r="N1566" i="1"/>
  <c r="O1566" i="1"/>
  <c r="AF1566" i="1" s="1"/>
  <c r="T1566" i="1"/>
  <c r="AC1566" i="1" s="1"/>
  <c r="U1566" i="1"/>
  <c r="AD1566" i="1" s="1"/>
  <c r="N1567" i="1"/>
  <c r="O1567" i="1"/>
  <c r="AF1567" i="1" s="1"/>
  <c r="T1567" i="1"/>
  <c r="AC1567" i="1" s="1"/>
  <c r="U1567" i="1"/>
  <c r="AD1567" i="1" s="1"/>
  <c r="N1568" i="1"/>
  <c r="O1568" i="1"/>
  <c r="AF1568" i="1" s="1"/>
  <c r="T1568" i="1"/>
  <c r="AC1568" i="1" s="1"/>
  <c r="U1568" i="1"/>
  <c r="AD1568" i="1" s="1"/>
  <c r="N1569" i="1"/>
  <c r="O1569" i="1"/>
  <c r="T1569" i="1"/>
  <c r="AC1569" i="1" s="1"/>
  <c r="U1569" i="1"/>
  <c r="AD1569" i="1" s="1"/>
  <c r="AF1569" i="1"/>
  <c r="N1570" i="1"/>
  <c r="O1570" i="1"/>
  <c r="AF1570" i="1" s="1"/>
  <c r="T1570" i="1"/>
  <c r="AC1570" i="1" s="1"/>
  <c r="U1570" i="1"/>
  <c r="AD1570" i="1"/>
  <c r="N1571" i="1"/>
  <c r="O1571" i="1"/>
  <c r="AF1571" i="1" s="1"/>
  <c r="T1571" i="1"/>
  <c r="U1571" i="1"/>
  <c r="AC1571" i="1"/>
  <c r="AD1571" i="1"/>
  <c r="N1572" i="1"/>
  <c r="O1572" i="1"/>
  <c r="AF1572" i="1" s="1"/>
  <c r="T1572" i="1"/>
  <c r="AC1572" i="1" s="1"/>
  <c r="U1572" i="1"/>
  <c r="AD1572" i="1"/>
  <c r="N1573" i="1"/>
  <c r="O1573" i="1"/>
  <c r="T1573" i="1"/>
  <c r="AC1573" i="1" s="1"/>
  <c r="U1573" i="1"/>
  <c r="AD1573" i="1" s="1"/>
  <c r="AF1573" i="1"/>
  <c r="N1574" i="1"/>
  <c r="O1574" i="1"/>
  <c r="AF1574" i="1" s="1"/>
  <c r="T1574" i="1"/>
  <c r="AC1574" i="1" s="1"/>
  <c r="U1574" i="1"/>
  <c r="AD1574" i="1" s="1"/>
  <c r="N1575" i="1"/>
  <c r="O1575" i="1"/>
  <c r="AF1575" i="1" s="1"/>
  <c r="T1575" i="1"/>
  <c r="U1575" i="1"/>
  <c r="AD1575" i="1" s="1"/>
  <c r="AC1575" i="1"/>
  <c r="N1576" i="1"/>
  <c r="O1576" i="1"/>
  <c r="AF1576" i="1" s="1"/>
  <c r="T1576" i="1"/>
  <c r="AC1576" i="1" s="1"/>
  <c r="U1576" i="1"/>
  <c r="AD1576" i="1" s="1"/>
  <c r="N1577" i="1"/>
  <c r="O1577" i="1"/>
  <c r="AF1577" i="1" s="1"/>
  <c r="T1577" i="1"/>
  <c r="AC1577" i="1" s="1"/>
  <c r="U1577" i="1"/>
  <c r="AD1577" i="1" s="1"/>
  <c r="N1578" i="1"/>
  <c r="O1578" i="1"/>
  <c r="AF1578" i="1" s="1"/>
  <c r="T1578" i="1"/>
  <c r="AC1578" i="1" s="1"/>
  <c r="U1578" i="1"/>
  <c r="AD1578" i="1" s="1"/>
  <c r="N1579" i="1"/>
  <c r="O1579" i="1"/>
  <c r="AF1579" i="1" s="1"/>
  <c r="T1579" i="1"/>
  <c r="AC1579" i="1" s="1"/>
  <c r="U1579" i="1"/>
  <c r="AD1579" i="1"/>
  <c r="N1580" i="1"/>
  <c r="O1580" i="1"/>
  <c r="AF1580" i="1" s="1"/>
  <c r="T1580" i="1"/>
  <c r="AC1580" i="1" s="1"/>
  <c r="U1580" i="1"/>
  <c r="AD1580" i="1" s="1"/>
  <c r="N1581" i="1"/>
  <c r="O1581" i="1"/>
  <c r="T1581" i="1"/>
  <c r="AC1581" i="1" s="1"/>
  <c r="U1581" i="1"/>
  <c r="AD1581" i="1" s="1"/>
  <c r="AF1581" i="1"/>
  <c r="N1582" i="1"/>
  <c r="O1582" i="1"/>
  <c r="T1582" i="1"/>
  <c r="AC1582" i="1" s="1"/>
  <c r="U1582" i="1"/>
  <c r="AD1582" i="1" s="1"/>
  <c r="AF1582" i="1"/>
  <c r="N1583" i="1"/>
  <c r="O1583" i="1"/>
  <c r="AF1583" i="1" s="1"/>
  <c r="T1583" i="1"/>
  <c r="AC1583" i="1" s="1"/>
  <c r="U1583" i="1"/>
  <c r="AD1583" i="1" s="1"/>
  <c r="N1584" i="1"/>
  <c r="O1584" i="1"/>
  <c r="AF1584" i="1" s="1"/>
  <c r="T1584" i="1"/>
  <c r="AC1584" i="1" s="1"/>
  <c r="U1584" i="1"/>
  <c r="AD1584" i="1" s="1"/>
  <c r="N1585" i="1"/>
  <c r="O1585" i="1"/>
  <c r="T1585" i="1"/>
  <c r="AC1585" i="1" s="1"/>
  <c r="U1585" i="1"/>
  <c r="AD1585" i="1" s="1"/>
  <c r="AF1585" i="1"/>
  <c r="N1586" i="1"/>
  <c r="O1586" i="1"/>
  <c r="AF1586" i="1" s="1"/>
  <c r="T1586" i="1"/>
  <c r="AC1586" i="1" s="1"/>
  <c r="U1586" i="1"/>
  <c r="AD1586" i="1"/>
  <c r="N1587" i="1"/>
  <c r="O1587" i="1"/>
  <c r="AF1587" i="1" s="1"/>
  <c r="T1587" i="1"/>
  <c r="U1587" i="1"/>
  <c r="AD1587" i="1" s="1"/>
  <c r="AC1587" i="1"/>
  <c r="N1588" i="1"/>
  <c r="O1588" i="1"/>
  <c r="AF1588" i="1" s="1"/>
  <c r="T1588" i="1"/>
  <c r="AC1588" i="1" s="1"/>
  <c r="U1588" i="1"/>
  <c r="AD1588" i="1"/>
  <c r="N1589" i="1"/>
  <c r="O1589" i="1"/>
  <c r="T1589" i="1"/>
  <c r="AC1589" i="1" s="1"/>
  <c r="U1589" i="1"/>
  <c r="AD1589" i="1" s="1"/>
  <c r="AF1589" i="1"/>
  <c r="N1590" i="1"/>
  <c r="O1590" i="1"/>
  <c r="AF1590" i="1" s="1"/>
  <c r="T1590" i="1"/>
  <c r="AC1590" i="1" s="1"/>
  <c r="U1590" i="1"/>
  <c r="AD1590" i="1" s="1"/>
  <c r="N1591" i="1"/>
  <c r="O1591" i="1"/>
  <c r="AF1591" i="1" s="1"/>
  <c r="T1591" i="1"/>
  <c r="U1591" i="1"/>
  <c r="AD1591" i="1" s="1"/>
  <c r="AC1591" i="1"/>
  <c r="N1592" i="1"/>
  <c r="O1592" i="1"/>
  <c r="AF1592" i="1" s="1"/>
  <c r="T1592" i="1"/>
  <c r="AC1592" i="1" s="1"/>
  <c r="U1592" i="1"/>
  <c r="AD1592" i="1" s="1"/>
  <c r="N1593" i="1"/>
  <c r="O1593" i="1"/>
  <c r="AF1593" i="1" s="1"/>
  <c r="T1593" i="1"/>
  <c r="AC1593" i="1" s="1"/>
  <c r="U1593" i="1"/>
  <c r="AD1593" i="1" s="1"/>
  <c r="N1594" i="1"/>
  <c r="O1594" i="1"/>
  <c r="AF1594" i="1" s="1"/>
  <c r="T1594" i="1"/>
  <c r="AC1594" i="1" s="1"/>
  <c r="U1594" i="1"/>
  <c r="AD1594" i="1" s="1"/>
  <c r="N1595" i="1"/>
  <c r="O1595" i="1"/>
  <c r="AF1595" i="1" s="1"/>
  <c r="T1595" i="1"/>
  <c r="AC1595" i="1" s="1"/>
  <c r="U1595" i="1"/>
  <c r="AD1595" i="1" s="1"/>
  <c r="N1596" i="1"/>
  <c r="O1596" i="1"/>
  <c r="AF1596" i="1" s="1"/>
  <c r="T1596" i="1"/>
  <c r="U1596" i="1"/>
  <c r="AD1596" i="1" s="1"/>
  <c r="AC1596" i="1"/>
  <c r="N1597" i="1"/>
  <c r="O1597" i="1"/>
  <c r="T1597" i="1"/>
  <c r="U1597" i="1"/>
  <c r="AD1597" i="1" s="1"/>
  <c r="AC1597" i="1"/>
  <c r="AF1597" i="1"/>
  <c r="N1598" i="1"/>
  <c r="O1598" i="1"/>
  <c r="AF1598" i="1" s="1"/>
  <c r="T1598" i="1"/>
  <c r="AC1598" i="1" s="1"/>
  <c r="U1598" i="1"/>
  <c r="AD1598" i="1" s="1"/>
  <c r="N1599" i="1"/>
  <c r="O1599" i="1"/>
  <c r="AF1599" i="1" s="1"/>
  <c r="T1599" i="1"/>
  <c r="AC1599" i="1" s="1"/>
  <c r="U1599" i="1"/>
  <c r="AD1599" i="1" s="1"/>
  <c r="N1600" i="1"/>
  <c r="O1600" i="1"/>
  <c r="AF1600" i="1" s="1"/>
  <c r="T1600" i="1"/>
  <c r="AC1600" i="1" s="1"/>
  <c r="U1600" i="1"/>
  <c r="AD1600" i="1" s="1"/>
  <c r="N1601" i="1"/>
  <c r="O1601" i="1"/>
  <c r="AF1601" i="1" s="1"/>
  <c r="T1601" i="1"/>
  <c r="U1601" i="1"/>
  <c r="AD1601" i="1" s="1"/>
  <c r="AC1601" i="1"/>
  <c r="N1602" i="1"/>
  <c r="O1602" i="1"/>
  <c r="AF1602" i="1" s="1"/>
  <c r="T1602" i="1"/>
  <c r="AC1602" i="1" s="1"/>
  <c r="U1602" i="1"/>
  <c r="AD1602" i="1"/>
  <c r="N1603" i="1"/>
  <c r="O1603" i="1"/>
  <c r="AF1603" i="1" s="1"/>
  <c r="T1603" i="1"/>
  <c r="AC1603" i="1" s="1"/>
  <c r="U1603" i="1"/>
  <c r="AD1603" i="1" s="1"/>
  <c r="N1604" i="1"/>
  <c r="O1604" i="1"/>
  <c r="T1604" i="1"/>
  <c r="AC1604" i="1" s="1"/>
  <c r="U1604" i="1"/>
  <c r="AD1604" i="1" s="1"/>
  <c r="AF1604" i="1"/>
  <c r="N1605" i="1"/>
  <c r="O1605" i="1"/>
  <c r="T1605" i="1"/>
  <c r="U1605" i="1"/>
  <c r="AD1605" i="1" s="1"/>
  <c r="AC1605" i="1"/>
  <c r="AF1605" i="1"/>
  <c r="N1606" i="1"/>
  <c r="O1606" i="1"/>
  <c r="AF1606" i="1" s="1"/>
  <c r="T1606" i="1"/>
  <c r="AC1606" i="1" s="1"/>
  <c r="U1606" i="1"/>
  <c r="AD1606" i="1" s="1"/>
  <c r="N1607" i="1"/>
  <c r="O1607" i="1"/>
  <c r="T1607" i="1"/>
  <c r="AC1607" i="1" s="1"/>
  <c r="U1607" i="1"/>
  <c r="AD1607" i="1" s="1"/>
  <c r="AF1607" i="1"/>
  <c r="N1608" i="1"/>
  <c r="O1608" i="1"/>
  <c r="AF1608" i="1" s="1"/>
  <c r="T1608" i="1"/>
  <c r="AC1608" i="1" s="1"/>
  <c r="U1608" i="1"/>
  <c r="AD1608" i="1" s="1"/>
  <c r="N1609" i="1"/>
  <c r="O1609" i="1"/>
  <c r="AF1609" i="1" s="1"/>
  <c r="T1609" i="1"/>
  <c r="AC1609" i="1" s="1"/>
  <c r="U1609" i="1"/>
  <c r="AD1609" i="1" s="1"/>
  <c r="N1610" i="1"/>
  <c r="O1610" i="1"/>
  <c r="T1610" i="1"/>
  <c r="AC1610" i="1" s="1"/>
  <c r="U1610" i="1"/>
  <c r="AD1610" i="1" s="1"/>
  <c r="AF1610" i="1"/>
  <c r="N1611" i="1"/>
  <c r="O1611" i="1"/>
  <c r="AF1611" i="1" s="1"/>
  <c r="T1611" i="1"/>
  <c r="AC1611" i="1" s="1"/>
  <c r="U1611" i="1"/>
  <c r="AD1611" i="1" s="1"/>
  <c r="N1612" i="1"/>
  <c r="O1612" i="1"/>
  <c r="AF1612" i="1" s="1"/>
  <c r="T1612" i="1"/>
  <c r="AC1612" i="1" s="1"/>
  <c r="U1612" i="1"/>
  <c r="AD1612" i="1"/>
  <c r="N1613" i="1"/>
  <c r="O1613" i="1"/>
  <c r="T1613" i="1"/>
  <c r="AC1613" i="1" s="1"/>
  <c r="U1613" i="1"/>
  <c r="AD1613" i="1" s="1"/>
  <c r="AF1613" i="1"/>
  <c r="N1614" i="1"/>
  <c r="O1614" i="1"/>
  <c r="T1614" i="1"/>
  <c r="AC1614" i="1" s="1"/>
  <c r="U1614" i="1"/>
  <c r="AD1614" i="1" s="1"/>
  <c r="AF1614" i="1"/>
  <c r="N1615" i="1"/>
  <c r="O1615" i="1"/>
  <c r="AF1615" i="1" s="1"/>
  <c r="T1615" i="1"/>
  <c r="AC1615" i="1" s="1"/>
  <c r="U1615" i="1"/>
  <c r="AD1615" i="1" s="1"/>
  <c r="N1616" i="1"/>
  <c r="O1616" i="1"/>
  <c r="AF1616" i="1" s="1"/>
  <c r="T1616" i="1"/>
  <c r="AC1616" i="1" s="1"/>
  <c r="U1616" i="1"/>
  <c r="AD1616" i="1" s="1"/>
  <c r="N1617" i="1"/>
  <c r="O1617" i="1"/>
  <c r="AF1617" i="1" s="1"/>
  <c r="T1617" i="1"/>
  <c r="AC1617" i="1" s="1"/>
  <c r="U1617" i="1"/>
  <c r="AD1617" i="1" s="1"/>
  <c r="N1618" i="1"/>
  <c r="O1618" i="1"/>
  <c r="AF1618" i="1" s="1"/>
  <c r="T1618" i="1"/>
  <c r="U1618" i="1"/>
  <c r="AD1618" i="1" s="1"/>
  <c r="AC1618" i="1"/>
  <c r="N1619" i="1"/>
  <c r="O1619" i="1"/>
  <c r="AF1619" i="1" s="1"/>
  <c r="T1619" i="1"/>
  <c r="U1619" i="1"/>
  <c r="AD1619" i="1" s="1"/>
  <c r="AC1619" i="1"/>
  <c r="N1620" i="1"/>
  <c r="O1620" i="1"/>
  <c r="AF1620" i="1" s="1"/>
  <c r="T1620" i="1"/>
  <c r="AC1620" i="1" s="1"/>
  <c r="U1620" i="1"/>
  <c r="AD1620" i="1" s="1"/>
  <c r="N1621" i="1"/>
  <c r="O1621" i="1"/>
  <c r="T1621" i="1"/>
  <c r="AC1621" i="1" s="1"/>
  <c r="U1621" i="1"/>
  <c r="AD1621" i="1" s="1"/>
  <c r="AF1621" i="1"/>
  <c r="N1622" i="1"/>
  <c r="O1622" i="1"/>
  <c r="AF1622" i="1" s="1"/>
  <c r="T1622" i="1"/>
  <c r="AC1622" i="1" s="1"/>
  <c r="U1622" i="1"/>
  <c r="AD1622" i="1" s="1"/>
  <c r="N1623" i="1"/>
  <c r="O1623" i="1"/>
  <c r="T1623" i="1"/>
  <c r="AC1623" i="1" s="1"/>
  <c r="U1623" i="1"/>
  <c r="AD1623" i="1" s="1"/>
  <c r="AF1623" i="1"/>
  <c r="N1624" i="1"/>
  <c r="O1624" i="1"/>
  <c r="AF1624" i="1" s="1"/>
  <c r="T1624" i="1"/>
  <c r="AC1624" i="1" s="1"/>
  <c r="U1624" i="1"/>
  <c r="AD1624" i="1" s="1"/>
  <c r="N1625" i="1"/>
  <c r="O1625" i="1"/>
  <c r="AF1625" i="1" s="1"/>
  <c r="T1625" i="1"/>
  <c r="AC1625" i="1" s="1"/>
  <c r="U1625" i="1"/>
  <c r="AD1625" i="1" s="1"/>
  <c r="N1626" i="1"/>
  <c r="O1626" i="1"/>
  <c r="AF1626" i="1" s="1"/>
  <c r="T1626" i="1"/>
  <c r="AC1626" i="1" s="1"/>
  <c r="U1626" i="1"/>
  <c r="AD1626" i="1" s="1"/>
  <c r="N1627" i="1"/>
  <c r="O1627" i="1"/>
  <c r="AF1627" i="1" s="1"/>
  <c r="T1627" i="1"/>
  <c r="AC1627" i="1" s="1"/>
  <c r="U1627" i="1"/>
  <c r="AD1627" i="1"/>
  <c r="N1628" i="1"/>
  <c r="O1628" i="1"/>
  <c r="AF1628" i="1" s="1"/>
  <c r="T1628" i="1"/>
  <c r="AC1628" i="1" s="1"/>
  <c r="U1628" i="1"/>
  <c r="AD1628" i="1" s="1"/>
  <c r="N1629" i="1"/>
  <c r="O1629" i="1"/>
  <c r="T1629" i="1"/>
  <c r="AC1629" i="1" s="1"/>
  <c r="U1629" i="1"/>
  <c r="AD1629" i="1" s="1"/>
  <c r="AF1629" i="1"/>
  <c r="N1630" i="1"/>
  <c r="O1630" i="1"/>
  <c r="T1630" i="1"/>
  <c r="AC1630" i="1" s="1"/>
  <c r="U1630" i="1"/>
  <c r="AD1630" i="1" s="1"/>
  <c r="AF1630" i="1"/>
  <c r="N1631" i="1"/>
  <c r="O1631" i="1"/>
  <c r="AF1631" i="1" s="1"/>
  <c r="T1631" i="1"/>
  <c r="AC1631" i="1" s="1"/>
  <c r="U1631" i="1"/>
  <c r="AD1631" i="1" s="1"/>
  <c r="N1632" i="1"/>
  <c r="O1632" i="1"/>
  <c r="AF1632" i="1" s="1"/>
  <c r="T1632" i="1"/>
  <c r="AC1632" i="1" s="1"/>
  <c r="U1632" i="1"/>
  <c r="AD1632" i="1"/>
  <c r="N1633" i="1"/>
  <c r="O1633" i="1"/>
  <c r="AF1633" i="1" s="1"/>
  <c r="T1633" i="1"/>
  <c r="AC1633" i="1" s="1"/>
  <c r="U1633" i="1"/>
  <c r="AD1633" i="1" s="1"/>
  <c r="N1634" i="1"/>
  <c r="O1634" i="1"/>
  <c r="AF1634" i="1" s="1"/>
  <c r="T1634" i="1"/>
  <c r="AC1634" i="1" s="1"/>
  <c r="U1634" i="1"/>
  <c r="AD1634" i="1" s="1"/>
  <c r="N1635" i="1"/>
  <c r="O1635" i="1"/>
  <c r="AF1635" i="1" s="1"/>
  <c r="T1635" i="1"/>
  <c r="AC1635" i="1" s="1"/>
  <c r="U1635" i="1"/>
  <c r="AD1635" i="1" s="1"/>
  <c r="N1636" i="1"/>
  <c r="O1636" i="1"/>
  <c r="AF1636" i="1" s="1"/>
  <c r="T1636" i="1"/>
  <c r="AC1636" i="1" s="1"/>
  <c r="U1636" i="1"/>
  <c r="AD1636" i="1"/>
  <c r="N1637" i="1"/>
  <c r="O1637" i="1"/>
  <c r="AF1637" i="1" s="1"/>
  <c r="T1637" i="1"/>
  <c r="AC1637" i="1" s="1"/>
  <c r="U1637" i="1"/>
  <c r="AD1637" i="1" s="1"/>
  <c r="N1638" i="1"/>
  <c r="O1638" i="1"/>
  <c r="AF1638" i="1" s="1"/>
  <c r="T1638" i="1"/>
  <c r="AC1638" i="1" s="1"/>
  <c r="U1638" i="1"/>
  <c r="AD1638" i="1" s="1"/>
  <c r="N1639" i="1"/>
  <c r="O1639" i="1"/>
  <c r="AF1639" i="1" s="1"/>
  <c r="T1639" i="1"/>
  <c r="AC1639" i="1" s="1"/>
  <c r="U1639" i="1"/>
  <c r="AD1639" i="1" s="1"/>
  <c r="N1640" i="1"/>
  <c r="O1640" i="1"/>
  <c r="AF1640" i="1" s="1"/>
  <c r="T1640" i="1"/>
  <c r="AC1640" i="1" s="1"/>
  <c r="U1640" i="1"/>
  <c r="AD1640" i="1"/>
  <c r="N1641" i="1"/>
  <c r="O1641" i="1"/>
  <c r="AF1641" i="1" s="1"/>
  <c r="T1641" i="1"/>
  <c r="AC1641" i="1" s="1"/>
  <c r="U1641" i="1"/>
  <c r="AD1641" i="1" s="1"/>
  <c r="N1642" i="1"/>
  <c r="O1642" i="1"/>
  <c r="AF1642" i="1" s="1"/>
  <c r="T1642" i="1"/>
  <c r="AC1642" i="1" s="1"/>
  <c r="U1642" i="1"/>
  <c r="AD1642" i="1" s="1"/>
  <c r="N1643" i="1"/>
  <c r="O1643" i="1"/>
  <c r="AF1643" i="1" s="1"/>
  <c r="T1643" i="1"/>
  <c r="AC1643" i="1" s="1"/>
  <c r="U1643" i="1"/>
  <c r="AD1643" i="1" s="1"/>
  <c r="N1644" i="1"/>
  <c r="O1644" i="1"/>
  <c r="AF1644" i="1" s="1"/>
  <c r="T1644" i="1"/>
  <c r="AC1644" i="1" s="1"/>
  <c r="U1644" i="1"/>
  <c r="AD1644" i="1"/>
  <c r="N1645" i="1"/>
  <c r="O1645" i="1"/>
  <c r="AF1645" i="1" s="1"/>
  <c r="T1645" i="1"/>
  <c r="AC1645" i="1" s="1"/>
  <c r="U1645" i="1"/>
  <c r="AD1645" i="1" s="1"/>
  <c r="N1646" i="1"/>
  <c r="O1646" i="1"/>
  <c r="T1646" i="1"/>
  <c r="AC1646" i="1" s="1"/>
  <c r="U1646" i="1"/>
  <c r="AD1646" i="1" s="1"/>
  <c r="AF1646" i="1"/>
  <c r="N1647" i="1"/>
  <c r="O1647" i="1"/>
  <c r="AF1647" i="1" s="1"/>
  <c r="T1647" i="1"/>
  <c r="AC1647" i="1" s="1"/>
  <c r="U1647" i="1"/>
  <c r="AD1647" i="1" s="1"/>
  <c r="N1648" i="1"/>
  <c r="O1648" i="1"/>
  <c r="AF1648" i="1" s="1"/>
  <c r="T1648" i="1"/>
  <c r="AC1648" i="1" s="1"/>
  <c r="U1648" i="1"/>
  <c r="AD1648" i="1"/>
  <c r="N1649" i="1"/>
  <c r="O1649" i="1"/>
  <c r="AF1649" i="1" s="1"/>
  <c r="T1649" i="1"/>
  <c r="AC1649" i="1" s="1"/>
  <c r="U1649" i="1"/>
  <c r="AD1649" i="1" s="1"/>
  <c r="N1650" i="1"/>
  <c r="O1650" i="1"/>
  <c r="T1650" i="1"/>
  <c r="AC1650" i="1" s="1"/>
  <c r="U1650" i="1"/>
  <c r="AD1650" i="1" s="1"/>
  <c r="AF1650" i="1"/>
  <c r="N1651" i="1"/>
  <c r="O1651" i="1"/>
  <c r="AF1651" i="1" s="1"/>
  <c r="T1651" i="1"/>
  <c r="AC1651" i="1" s="1"/>
  <c r="U1651" i="1"/>
  <c r="AD1651" i="1" s="1"/>
  <c r="N1652" i="1"/>
  <c r="O1652" i="1"/>
  <c r="AF1652" i="1" s="1"/>
  <c r="T1652" i="1"/>
  <c r="AC1652" i="1" s="1"/>
  <c r="U1652" i="1"/>
  <c r="AD1652" i="1"/>
  <c r="N1653" i="1"/>
  <c r="O1653" i="1"/>
  <c r="T1653" i="1"/>
  <c r="AC1653" i="1" s="1"/>
  <c r="U1653" i="1"/>
  <c r="AD1653" i="1" s="1"/>
  <c r="AF1653" i="1"/>
  <c r="N1654" i="1"/>
  <c r="O1654" i="1"/>
  <c r="T1654" i="1"/>
  <c r="AC1654" i="1" s="1"/>
  <c r="U1654" i="1"/>
  <c r="AD1654" i="1" s="1"/>
  <c r="AF1654" i="1"/>
  <c r="N1655" i="1"/>
  <c r="O1655" i="1"/>
  <c r="AF1655" i="1" s="1"/>
  <c r="T1655" i="1"/>
  <c r="AC1655" i="1" s="1"/>
  <c r="U1655" i="1"/>
  <c r="AD1655" i="1" s="1"/>
  <c r="N1656" i="1"/>
  <c r="O1656" i="1"/>
  <c r="AF1656" i="1" s="1"/>
  <c r="T1656" i="1"/>
  <c r="AC1656" i="1" s="1"/>
  <c r="U1656" i="1"/>
  <c r="AD1656" i="1" s="1"/>
  <c r="N1657" i="1"/>
  <c r="O1657" i="1"/>
  <c r="T1657" i="1"/>
  <c r="AC1657" i="1" s="1"/>
  <c r="U1657" i="1"/>
  <c r="AD1657" i="1" s="1"/>
  <c r="AF1657" i="1"/>
  <c r="N1658" i="1"/>
  <c r="O1658" i="1"/>
  <c r="AF1658" i="1" s="1"/>
  <c r="T1658" i="1"/>
  <c r="AC1658" i="1" s="1"/>
  <c r="U1658" i="1"/>
  <c r="AD1658" i="1" s="1"/>
  <c r="N1659" i="1"/>
  <c r="O1659" i="1"/>
  <c r="AF1659" i="1" s="1"/>
  <c r="T1659" i="1"/>
  <c r="AC1659" i="1" s="1"/>
  <c r="U1659" i="1"/>
  <c r="AD1659" i="1" s="1"/>
  <c r="N1660" i="1"/>
  <c r="O1660" i="1"/>
  <c r="AF1660" i="1" s="1"/>
  <c r="T1660" i="1"/>
  <c r="U1660" i="1"/>
  <c r="AD1660" i="1" s="1"/>
  <c r="AC1660" i="1"/>
  <c r="N1661" i="1"/>
  <c r="O1661" i="1"/>
  <c r="T1661" i="1"/>
  <c r="AC1661" i="1" s="1"/>
  <c r="U1661" i="1"/>
  <c r="AD1661" i="1" s="1"/>
  <c r="AF1661" i="1"/>
  <c r="N1662" i="1"/>
  <c r="O1662" i="1"/>
  <c r="AF1662" i="1" s="1"/>
  <c r="T1662" i="1"/>
  <c r="AC1662" i="1" s="1"/>
  <c r="U1662" i="1"/>
  <c r="AD1662" i="1" s="1"/>
  <c r="N1663" i="1"/>
  <c r="O1663" i="1"/>
  <c r="AF1663" i="1" s="1"/>
  <c r="T1663" i="1"/>
  <c r="AC1663" i="1" s="1"/>
  <c r="U1663" i="1"/>
  <c r="AD1663" i="1" s="1"/>
  <c r="N1664" i="1"/>
  <c r="O1664" i="1"/>
  <c r="AF1664" i="1" s="1"/>
  <c r="T1664" i="1"/>
  <c r="AC1664" i="1" s="1"/>
  <c r="U1664" i="1"/>
  <c r="AD1664" i="1"/>
  <c r="N1665" i="1"/>
  <c r="O1665" i="1"/>
  <c r="T1665" i="1"/>
  <c r="AC1665" i="1" s="1"/>
  <c r="U1665" i="1"/>
  <c r="AD1665" i="1" s="1"/>
  <c r="AF1665" i="1"/>
  <c r="N1666" i="1"/>
  <c r="O1666" i="1"/>
  <c r="T1666" i="1"/>
  <c r="AC1666" i="1" s="1"/>
  <c r="U1666" i="1"/>
  <c r="AD1666" i="1" s="1"/>
  <c r="AF1666" i="1"/>
  <c r="N1667" i="1"/>
  <c r="O1667" i="1"/>
  <c r="AF1667" i="1" s="1"/>
  <c r="T1667" i="1"/>
  <c r="U1667" i="1"/>
  <c r="AD1667" i="1" s="1"/>
  <c r="AC1667" i="1"/>
  <c r="N1668" i="1"/>
  <c r="O1668" i="1"/>
  <c r="AF1668" i="1" s="1"/>
  <c r="T1668" i="1"/>
  <c r="AC1668" i="1" s="1"/>
  <c r="U1668" i="1"/>
  <c r="AD1668" i="1"/>
  <c r="N1669" i="1"/>
  <c r="O1669" i="1"/>
  <c r="T1669" i="1"/>
  <c r="AC1669" i="1" s="1"/>
  <c r="U1669" i="1"/>
  <c r="AD1669" i="1" s="1"/>
  <c r="AF1669" i="1"/>
  <c r="N1670" i="1"/>
  <c r="O1670" i="1"/>
  <c r="T1670" i="1"/>
  <c r="AC1670" i="1" s="1"/>
  <c r="U1670" i="1"/>
  <c r="AD1670" i="1" s="1"/>
  <c r="AF1670" i="1"/>
  <c r="N1671" i="1"/>
  <c r="O1671" i="1"/>
  <c r="T1671" i="1"/>
  <c r="AC1671" i="1" s="1"/>
  <c r="U1671" i="1"/>
  <c r="AD1671" i="1" s="1"/>
  <c r="AF1671" i="1"/>
  <c r="N1672" i="1"/>
  <c r="O1672" i="1"/>
  <c r="AF1672" i="1" s="1"/>
  <c r="T1672" i="1"/>
  <c r="AC1672" i="1" s="1"/>
  <c r="U1672" i="1"/>
  <c r="AD1672" i="1" s="1"/>
  <c r="N1673" i="1"/>
  <c r="O1673" i="1"/>
  <c r="AF1673" i="1" s="1"/>
  <c r="T1673" i="1"/>
  <c r="AC1673" i="1" s="1"/>
  <c r="U1673" i="1"/>
  <c r="AD1673" i="1" s="1"/>
  <c r="N1674" i="1"/>
  <c r="O1674" i="1"/>
  <c r="AF1674" i="1" s="1"/>
  <c r="T1674" i="1"/>
  <c r="AC1674" i="1" s="1"/>
  <c r="U1674" i="1"/>
  <c r="AD1674" i="1" s="1"/>
  <c r="N1675" i="1"/>
  <c r="O1675" i="1"/>
  <c r="T1675" i="1"/>
  <c r="AC1675" i="1" s="1"/>
  <c r="U1675" i="1"/>
  <c r="AD1675" i="1" s="1"/>
  <c r="AF1675" i="1"/>
  <c r="N1676" i="1"/>
  <c r="O1676" i="1"/>
  <c r="AF1676" i="1" s="1"/>
  <c r="T1676" i="1"/>
  <c r="AC1676" i="1" s="1"/>
  <c r="U1676" i="1"/>
  <c r="AD1676" i="1" s="1"/>
  <c r="N1677" i="1"/>
  <c r="O1677" i="1"/>
  <c r="AF1677" i="1" s="1"/>
  <c r="T1677" i="1"/>
  <c r="AC1677" i="1" s="1"/>
  <c r="U1677" i="1"/>
  <c r="AD1677" i="1" s="1"/>
  <c r="N1678" i="1"/>
  <c r="O1678" i="1"/>
  <c r="AF1678" i="1" s="1"/>
  <c r="T1678" i="1"/>
  <c r="AC1678" i="1" s="1"/>
  <c r="U1678" i="1"/>
  <c r="AD1678" i="1" s="1"/>
  <c r="N1679" i="1"/>
  <c r="O1679" i="1"/>
  <c r="AF1679" i="1" s="1"/>
  <c r="T1679" i="1"/>
  <c r="AC1679" i="1" s="1"/>
  <c r="U1679" i="1"/>
  <c r="AD1679" i="1" s="1"/>
  <c r="N1680" i="1"/>
  <c r="O1680" i="1"/>
  <c r="AF1680" i="1" s="1"/>
  <c r="T1680" i="1"/>
  <c r="AC1680" i="1" s="1"/>
  <c r="U1680" i="1"/>
  <c r="AD1680" i="1" s="1"/>
  <c r="N1681" i="1"/>
  <c r="O1681" i="1"/>
  <c r="T1681" i="1"/>
  <c r="AC1681" i="1" s="1"/>
  <c r="U1681" i="1"/>
  <c r="AD1681" i="1" s="1"/>
  <c r="AF1681" i="1"/>
  <c r="N1682" i="1"/>
  <c r="O1682" i="1"/>
  <c r="T1682" i="1"/>
  <c r="AC1682" i="1" s="1"/>
  <c r="U1682" i="1"/>
  <c r="AD1682" i="1" s="1"/>
  <c r="AF1682" i="1"/>
  <c r="N1683" i="1"/>
  <c r="O1683" i="1"/>
  <c r="AF1683" i="1" s="1"/>
  <c r="T1683" i="1"/>
  <c r="AC1683" i="1" s="1"/>
  <c r="U1683" i="1"/>
  <c r="AD1683" i="1" s="1"/>
  <c r="N1684" i="1"/>
  <c r="O1684" i="1"/>
  <c r="AF1684" i="1" s="1"/>
  <c r="T1684" i="1"/>
  <c r="AC1684" i="1" s="1"/>
  <c r="U1684" i="1"/>
  <c r="AD1684" i="1" s="1"/>
  <c r="N1685" i="1"/>
  <c r="O1685" i="1"/>
  <c r="AF1685" i="1" s="1"/>
  <c r="T1685" i="1"/>
  <c r="AC1685" i="1" s="1"/>
  <c r="U1685" i="1"/>
  <c r="AD1685" i="1" s="1"/>
  <c r="N1686" i="1"/>
  <c r="O1686" i="1"/>
  <c r="AF1686" i="1" s="1"/>
  <c r="T1686" i="1"/>
  <c r="U1686" i="1"/>
  <c r="AD1686" i="1" s="1"/>
  <c r="AC1686" i="1"/>
  <c r="N1687" i="1"/>
  <c r="O1687" i="1"/>
  <c r="AF1687" i="1" s="1"/>
  <c r="T1687" i="1"/>
  <c r="AC1687" i="1" s="1"/>
  <c r="U1687" i="1"/>
  <c r="AD1687" i="1"/>
  <c r="N1688" i="1"/>
  <c r="O1688" i="1"/>
  <c r="AF1688" i="1" s="1"/>
  <c r="T1688" i="1"/>
  <c r="AC1688" i="1" s="1"/>
  <c r="U1688" i="1"/>
  <c r="AD1688" i="1"/>
  <c r="N1689" i="1"/>
  <c r="O1689" i="1"/>
  <c r="AF1689" i="1" s="1"/>
  <c r="T1689" i="1"/>
  <c r="AC1689" i="1" s="1"/>
  <c r="U1689" i="1"/>
  <c r="AD1689" i="1" s="1"/>
  <c r="N1690" i="1"/>
  <c r="O1690" i="1"/>
  <c r="AF1690" i="1" s="1"/>
  <c r="T1690" i="1"/>
  <c r="AC1690" i="1" s="1"/>
  <c r="U1690" i="1"/>
  <c r="AD1690" i="1" s="1"/>
  <c r="N1691" i="1"/>
  <c r="O1691" i="1"/>
  <c r="AF1691" i="1" s="1"/>
  <c r="T1691" i="1"/>
  <c r="AC1691" i="1" s="1"/>
  <c r="U1691" i="1"/>
  <c r="AD1691" i="1" s="1"/>
  <c r="N1692" i="1"/>
  <c r="O1692" i="1"/>
  <c r="AF1692" i="1" s="1"/>
  <c r="T1692" i="1"/>
  <c r="AC1692" i="1" s="1"/>
  <c r="U1692" i="1"/>
  <c r="AD1692" i="1" s="1"/>
  <c r="N1693" i="1"/>
  <c r="O1693" i="1"/>
  <c r="T1693" i="1"/>
  <c r="AC1693" i="1" s="1"/>
  <c r="U1693" i="1"/>
  <c r="AD1693" i="1" s="1"/>
  <c r="AF1693" i="1"/>
  <c r="N1694" i="1"/>
  <c r="O1694" i="1"/>
  <c r="T1694" i="1"/>
  <c r="AC1694" i="1" s="1"/>
  <c r="U1694" i="1"/>
  <c r="AD1694" i="1" s="1"/>
  <c r="AF1694" i="1"/>
  <c r="N1695" i="1"/>
  <c r="O1695" i="1"/>
  <c r="AF1695" i="1" s="1"/>
  <c r="T1695" i="1"/>
  <c r="U1695" i="1"/>
  <c r="AD1695" i="1" s="1"/>
  <c r="AC1695" i="1"/>
  <c r="N1696" i="1"/>
  <c r="O1696" i="1"/>
  <c r="AF1696" i="1" s="1"/>
  <c r="T1696" i="1"/>
  <c r="AC1696" i="1" s="1"/>
  <c r="U1696" i="1"/>
  <c r="AD1696" i="1"/>
  <c r="N1697" i="1"/>
  <c r="O1697" i="1"/>
  <c r="AF1697" i="1" s="1"/>
  <c r="T1697" i="1"/>
  <c r="AC1697" i="1" s="1"/>
  <c r="U1697" i="1"/>
  <c r="AD1697" i="1" s="1"/>
  <c r="N1698" i="1"/>
  <c r="O1698" i="1"/>
  <c r="AF1698" i="1" s="1"/>
  <c r="T1698" i="1"/>
  <c r="AC1698" i="1" s="1"/>
  <c r="U1698" i="1"/>
  <c r="AD1698" i="1" s="1"/>
  <c r="N1699" i="1"/>
  <c r="O1699" i="1"/>
  <c r="AF1699" i="1" s="1"/>
  <c r="T1699" i="1"/>
  <c r="U1699" i="1"/>
  <c r="AD1699" i="1" s="1"/>
  <c r="AC1699" i="1"/>
  <c r="N1700" i="1"/>
  <c r="O1700" i="1"/>
  <c r="AF1700" i="1" s="1"/>
  <c r="T1700" i="1"/>
  <c r="U1700" i="1"/>
  <c r="AC1700" i="1"/>
  <c r="AD1700" i="1"/>
  <c r="N1701" i="1"/>
  <c r="O1701" i="1"/>
  <c r="AF1701" i="1" s="1"/>
  <c r="T1701" i="1"/>
  <c r="AC1701" i="1" s="1"/>
  <c r="U1701" i="1"/>
  <c r="AD1701" i="1" s="1"/>
  <c r="N1702" i="1"/>
  <c r="O1702" i="1"/>
  <c r="AF1702" i="1" s="1"/>
  <c r="T1702" i="1"/>
  <c r="U1702" i="1"/>
  <c r="AD1702" i="1" s="1"/>
  <c r="AC1702" i="1"/>
  <c r="N1703" i="1"/>
  <c r="O1703" i="1"/>
  <c r="T1703" i="1"/>
  <c r="AC1703" i="1" s="1"/>
  <c r="U1703" i="1"/>
  <c r="AD1703" i="1" s="1"/>
  <c r="AF1703" i="1"/>
  <c r="N1704" i="1"/>
  <c r="O1704" i="1"/>
  <c r="AF1704" i="1" s="1"/>
  <c r="T1704" i="1"/>
  <c r="AC1704" i="1" s="1"/>
  <c r="U1704" i="1"/>
  <c r="AD1704" i="1" s="1"/>
  <c r="N1705" i="1"/>
  <c r="O1705" i="1"/>
  <c r="AF1705" i="1" s="1"/>
  <c r="T1705" i="1"/>
  <c r="AC1705" i="1" s="1"/>
  <c r="U1705" i="1"/>
  <c r="AD1705" i="1" s="1"/>
  <c r="N1706" i="1"/>
  <c r="O1706" i="1"/>
  <c r="AF1706" i="1" s="1"/>
  <c r="T1706" i="1"/>
  <c r="AC1706" i="1" s="1"/>
  <c r="U1706" i="1"/>
  <c r="AD1706" i="1" s="1"/>
  <c r="N1707" i="1"/>
  <c r="O1707" i="1"/>
  <c r="T1707" i="1"/>
  <c r="AC1707" i="1" s="1"/>
  <c r="U1707" i="1"/>
  <c r="AD1707" i="1" s="1"/>
  <c r="AF1707" i="1"/>
  <c r="N1708" i="1"/>
  <c r="O1708" i="1"/>
  <c r="AF1708" i="1" s="1"/>
  <c r="T1708" i="1"/>
  <c r="AC1708" i="1" s="1"/>
  <c r="U1708" i="1"/>
  <c r="AD1708" i="1" s="1"/>
  <c r="N1709" i="1"/>
  <c r="O1709" i="1"/>
  <c r="T1709" i="1"/>
  <c r="AC1709" i="1" s="1"/>
  <c r="U1709" i="1"/>
  <c r="AD1709" i="1" s="1"/>
  <c r="AF1709" i="1"/>
  <c r="N1710" i="1"/>
  <c r="O1710" i="1"/>
  <c r="AF1710" i="1" s="1"/>
  <c r="T1710" i="1"/>
  <c r="AC1710" i="1" s="1"/>
  <c r="U1710" i="1"/>
  <c r="AD1710" i="1" s="1"/>
  <c r="N1711" i="1"/>
  <c r="O1711" i="1"/>
  <c r="AF1711" i="1" s="1"/>
  <c r="T1711" i="1"/>
  <c r="U1711" i="1"/>
  <c r="AD1711" i="1" s="1"/>
  <c r="AC1711" i="1"/>
  <c r="N1712" i="1"/>
  <c r="O1712" i="1"/>
  <c r="AF1712" i="1" s="1"/>
  <c r="T1712" i="1"/>
  <c r="AC1712" i="1" s="1"/>
  <c r="U1712" i="1"/>
  <c r="AD1712" i="1"/>
  <c r="N1713" i="1"/>
  <c r="O1713" i="1"/>
  <c r="AF1713" i="1" s="1"/>
  <c r="T1713" i="1"/>
  <c r="AC1713" i="1" s="1"/>
  <c r="U1713" i="1"/>
  <c r="AD1713" i="1" s="1"/>
  <c r="N1714" i="1"/>
  <c r="O1714" i="1"/>
  <c r="AF1714" i="1" s="1"/>
  <c r="T1714" i="1"/>
  <c r="AC1714" i="1" s="1"/>
  <c r="U1714" i="1"/>
  <c r="AD1714" i="1" s="1"/>
  <c r="N1715" i="1"/>
  <c r="O1715" i="1"/>
  <c r="AF1715" i="1" s="1"/>
  <c r="T1715" i="1"/>
  <c r="AC1715" i="1" s="1"/>
  <c r="U1715" i="1"/>
  <c r="AD1715" i="1"/>
  <c r="N1716" i="1"/>
  <c r="O1716" i="1"/>
  <c r="AF1716" i="1" s="1"/>
  <c r="T1716" i="1"/>
  <c r="U1716" i="1"/>
  <c r="AD1716" i="1" s="1"/>
  <c r="AC1716" i="1"/>
  <c r="N1717" i="1"/>
  <c r="O1717" i="1"/>
  <c r="AF1717" i="1" s="1"/>
  <c r="T1717" i="1"/>
  <c r="AC1717" i="1" s="1"/>
  <c r="U1717" i="1"/>
  <c r="AD1717" i="1" s="1"/>
  <c r="N1718" i="1"/>
  <c r="O1718" i="1"/>
  <c r="AF1718" i="1" s="1"/>
  <c r="T1718" i="1"/>
  <c r="AC1718" i="1" s="1"/>
  <c r="U1718" i="1"/>
  <c r="AD1718" i="1" s="1"/>
  <c r="N1719" i="1"/>
  <c r="O1719" i="1"/>
  <c r="T1719" i="1"/>
  <c r="AC1719" i="1" s="1"/>
  <c r="U1719" i="1"/>
  <c r="AD1719" i="1" s="1"/>
  <c r="AF1719" i="1"/>
  <c r="N1720" i="1"/>
  <c r="O1720" i="1"/>
  <c r="AF1720" i="1" s="1"/>
  <c r="T1720" i="1"/>
  <c r="AC1720" i="1" s="1"/>
  <c r="U1720" i="1"/>
  <c r="AD1720" i="1"/>
  <c r="N1721" i="1"/>
  <c r="O1721" i="1"/>
  <c r="AF1721" i="1" s="1"/>
  <c r="T1721" i="1"/>
  <c r="AC1721" i="1" s="1"/>
  <c r="U1721" i="1"/>
  <c r="AD1721" i="1" s="1"/>
  <c r="N1722" i="1"/>
  <c r="O1722" i="1"/>
  <c r="AF1722" i="1" s="1"/>
  <c r="T1722" i="1"/>
  <c r="U1722" i="1"/>
  <c r="AD1722" i="1" s="1"/>
  <c r="AC1722" i="1"/>
  <c r="N1723" i="1"/>
  <c r="O1723" i="1"/>
  <c r="AF1723" i="1" s="1"/>
  <c r="T1723" i="1"/>
  <c r="U1723" i="1"/>
  <c r="AD1723" i="1" s="1"/>
  <c r="AC1723" i="1"/>
  <c r="N1724" i="1"/>
  <c r="O1724" i="1"/>
  <c r="AF1724" i="1" s="1"/>
  <c r="T1724" i="1"/>
  <c r="AC1724" i="1" s="1"/>
  <c r="U1724" i="1"/>
  <c r="AD1724" i="1" s="1"/>
  <c r="N1725" i="1"/>
  <c r="O1725" i="1"/>
  <c r="T1725" i="1"/>
  <c r="AC1725" i="1" s="1"/>
  <c r="U1725" i="1"/>
  <c r="AD1725" i="1" s="1"/>
  <c r="AF1725" i="1"/>
  <c r="N1726" i="1"/>
  <c r="O1726" i="1"/>
  <c r="AF1726" i="1" s="1"/>
  <c r="T1726" i="1"/>
  <c r="AC1726" i="1" s="1"/>
  <c r="U1726" i="1"/>
  <c r="AD1726" i="1" s="1"/>
  <c r="N1727" i="1"/>
  <c r="O1727" i="1"/>
  <c r="AF1727" i="1" s="1"/>
  <c r="T1727" i="1"/>
  <c r="AC1727" i="1" s="1"/>
  <c r="U1727" i="1"/>
  <c r="AD1727" i="1" s="1"/>
  <c r="N1728" i="1"/>
  <c r="O1728" i="1"/>
  <c r="AF1728" i="1" s="1"/>
  <c r="T1728" i="1"/>
  <c r="AC1728" i="1" s="1"/>
  <c r="U1728" i="1"/>
  <c r="AD1728" i="1" s="1"/>
  <c r="N1729" i="1"/>
  <c r="O1729" i="1"/>
  <c r="T1729" i="1"/>
  <c r="AC1729" i="1" s="1"/>
  <c r="U1729" i="1"/>
  <c r="AD1729" i="1" s="1"/>
  <c r="AF1729" i="1"/>
  <c r="N1730" i="1"/>
  <c r="O1730" i="1"/>
  <c r="AF1730" i="1" s="1"/>
  <c r="T1730" i="1"/>
  <c r="AC1730" i="1" s="1"/>
  <c r="U1730" i="1"/>
  <c r="AD1730" i="1"/>
  <c r="N1731" i="1"/>
  <c r="O1731" i="1"/>
  <c r="T1731" i="1"/>
  <c r="AC1731" i="1" s="1"/>
  <c r="U1731" i="1"/>
  <c r="AD1731" i="1" s="1"/>
  <c r="AF1731" i="1"/>
  <c r="N1732" i="1"/>
  <c r="O1732" i="1"/>
  <c r="AF1732" i="1" s="1"/>
  <c r="T1732" i="1"/>
  <c r="U1732" i="1"/>
  <c r="AC1732" i="1"/>
  <c r="AD1732" i="1"/>
  <c r="N1733" i="1"/>
  <c r="O1733" i="1"/>
  <c r="AF1733" i="1" s="1"/>
  <c r="T1733" i="1"/>
  <c r="AC1733" i="1" s="1"/>
  <c r="U1733" i="1"/>
  <c r="AD1733" i="1" s="1"/>
  <c r="N1734" i="1"/>
  <c r="O1734" i="1"/>
  <c r="AF1734" i="1" s="1"/>
  <c r="T1734" i="1"/>
  <c r="U1734" i="1"/>
  <c r="AD1734" i="1" s="1"/>
  <c r="AC1734" i="1"/>
  <c r="N1735" i="1"/>
  <c r="O1735" i="1"/>
  <c r="AF1735" i="1" s="1"/>
  <c r="T1735" i="1"/>
  <c r="AC1735" i="1" s="1"/>
  <c r="U1735" i="1"/>
  <c r="AD1735" i="1" s="1"/>
  <c r="N1736" i="1"/>
  <c r="O1736" i="1"/>
  <c r="AF1736" i="1" s="1"/>
  <c r="T1736" i="1"/>
  <c r="AC1736" i="1" s="1"/>
  <c r="U1736" i="1"/>
  <c r="AD1736" i="1" s="1"/>
  <c r="N1737" i="1"/>
  <c r="O1737" i="1"/>
  <c r="AF1737" i="1" s="1"/>
  <c r="T1737" i="1"/>
  <c r="AC1737" i="1" s="1"/>
  <c r="U1737" i="1"/>
  <c r="AD1737" i="1" s="1"/>
  <c r="N1738" i="1"/>
  <c r="O1738" i="1"/>
  <c r="AF1738" i="1" s="1"/>
  <c r="T1738" i="1"/>
  <c r="AC1738" i="1" s="1"/>
  <c r="U1738" i="1"/>
  <c r="AD1738" i="1" s="1"/>
  <c r="N1739" i="1"/>
  <c r="O1739" i="1"/>
  <c r="AF1739" i="1" s="1"/>
  <c r="T1739" i="1"/>
  <c r="AC1739" i="1" s="1"/>
  <c r="U1739" i="1"/>
  <c r="AD1739" i="1" s="1"/>
  <c r="N1740" i="1"/>
  <c r="O1740" i="1"/>
  <c r="AF1740" i="1" s="1"/>
  <c r="T1740" i="1"/>
  <c r="AC1740" i="1" s="1"/>
  <c r="U1740" i="1"/>
  <c r="AD1740" i="1" s="1"/>
  <c r="N1741" i="1"/>
  <c r="O1741" i="1"/>
  <c r="AF1741" i="1" s="1"/>
  <c r="T1741" i="1"/>
  <c r="AC1741" i="1" s="1"/>
  <c r="U1741" i="1"/>
  <c r="AD1741" i="1" s="1"/>
  <c r="N1742" i="1"/>
  <c r="O1742" i="1"/>
  <c r="AF1742" i="1" s="1"/>
  <c r="T1742" i="1"/>
  <c r="AC1742" i="1" s="1"/>
  <c r="U1742" i="1"/>
  <c r="AD1742" i="1"/>
  <c r="N1743" i="1"/>
  <c r="O1743" i="1"/>
  <c r="AF1743" i="1" s="1"/>
  <c r="T1743" i="1"/>
  <c r="AC1743" i="1" s="1"/>
  <c r="U1743" i="1"/>
  <c r="AD1743" i="1" s="1"/>
  <c r="N1744" i="1"/>
  <c r="O1744" i="1"/>
  <c r="AF1744" i="1" s="1"/>
  <c r="T1744" i="1"/>
  <c r="AC1744" i="1" s="1"/>
  <c r="U1744" i="1"/>
  <c r="AD1744" i="1" s="1"/>
  <c r="N1745" i="1"/>
  <c r="O1745" i="1"/>
  <c r="AF1745" i="1" s="1"/>
  <c r="T1745" i="1"/>
  <c r="U1745" i="1"/>
  <c r="AD1745" i="1" s="1"/>
  <c r="AC1745" i="1"/>
  <c r="N1746" i="1"/>
  <c r="O1746" i="1"/>
  <c r="T1746" i="1"/>
  <c r="AC1746" i="1" s="1"/>
  <c r="U1746" i="1"/>
  <c r="AD1746" i="1" s="1"/>
  <c r="AF1746" i="1"/>
  <c r="N1747" i="1"/>
  <c r="O1747" i="1"/>
  <c r="AF1747" i="1" s="1"/>
  <c r="T1747" i="1"/>
  <c r="U1747" i="1"/>
  <c r="AD1747" i="1" s="1"/>
  <c r="AC1747" i="1"/>
  <c r="N1748" i="1"/>
  <c r="O1748" i="1"/>
  <c r="AF1748" i="1" s="1"/>
  <c r="T1748" i="1"/>
  <c r="AC1748" i="1" s="1"/>
  <c r="U1748" i="1"/>
  <c r="AD1748" i="1" s="1"/>
  <c r="N1749" i="1"/>
  <c r="O1749" i="1"/>
  <c r="AF1749" i="1" s="1"/>
  <c r="T1749" i="1"/>
  <c r="AC1749" i="1" s="1"/>
  <c r="U1749" i="1"/>
  <c r="AD1749" i="1" s="1"/>
  <c r="N1750" i="1"/>
  <c r="O1750" i="1"/>
  <c r="T1750" i="1"/>
  <c r="AC1750" i="1" s="1"/>
  <c r="U1750" i="1"/>
  <c r="AD1750" i="1" s="1"/>
  <c r="AF1750" i="1"/>
  <c r="N1751" i="1"/>
  <c r="O1751" i="1"/>
  <c r="T1751" i="1"/>
  <c r="AC1751" i="1" s="1"/>
  <c r="U1751" i="1"/>
  <c r="AD1751" i="1"/>
  <c r="AF1751" i="1"/>
  <c r="N1752" i="1"/>
  <c r="O1752" i="1"/>
  <c r="AF1752" i="1" s="1"/>
  <c r="T1752" i="1"/>
  <c r="U1752" i="1"/>
  <c r="AD1752" i="1" s="1"/>
  <c r="AC1752" i="1"/>
  <c r="N1753" i="1"/>
  <c r="O1753" i="1"/>
  <c r="T1753" i="1"/>
  <c r="AC1753" i="1" s="1"/>
  <c r="U1753" i="1"/>
  <c r="AD1753" i="1" s="1"/>
  <c r="AF1753" i="1"/>
  <c r="N1754" i="1"/>
  <c r="O1754" i="1"/>
  <c r="T1754" i="1"/>
  <c r="AC1754" i="1" s="1"/>
  <c r="U1754" i="1"/>
  <c r="AD1754" i="1" s="1"/>
  <c r="AF1754" i="1"/>
  <c r="N1755" i="1"/>
  <c r="O1755" i="1"/>
  <c r="AF1755" i="1" s="1"/>
  <c r="T1755" i="1"/>
  <c r="AC1755" i="1" s="1"/>
  <c r="U1755" i="1"/>
  <c r="AD1755" i="1" s="1"/>
  <c r="N1756" i="1"/>
  <c r="O1756" i="1"/>
  <c r="AF1756" i="1" s="1"/>
  <c r="T1756" i="1"/>
  <c r="U1756" i="1"/>
  <c r="AD1756" i="1" s="1"/>
  <c r="AC1756" i="1"/>
  <c r="N1757" i="1"/>
  <c r="O1757" i="1"/>
  <c r="AF1757" i="1" s="1"/>
  <c r="T1757" i="1"/>
  <c r="U1757" i="1"/>
  <c r="AD1757" i="1" s="1"/>
  <c r="AC1757" i="1"/>
  <c r="N1758" i="1"/>
  <c r="O1758" i="1"/>
  <c r="AF1758" i="1" s="1"/>
  <c r="T1758" i="1"/>
  <c r="AC1758" i="1" s="1"/>
  <c r="U1758" i="1"/>
  <c r="AD1758" i="1" s="1"/>
  <c r="N1759" i="1"/>
  <c r="O1759" i="1"/>
  <c r="AF1759" i="1" s="1"/>
  <c r="T1759" i="1"/>
  <c r="U1759" i="1"/>
  <c r="AD1759" i="1" s="1"/>
  <c r="AC1759" i="1"/>
  <c r="N1760" i="1"/>
  <c r="O1760" i="1"/>
  <c r="AF1760" i="1" s="1"/>
  <c r="T1760" i="1"/>
  <c r="AC1760" i="1" s="1"/>
  <c r="U1760" i="1"/>
  <c r="AD1760" i="1" s="1"/>
  <c r="N1761" i="1"/>
  <c r="O1761" i="1"/>
  <c r="AF1761" i="1" s="1"/>
  <c r="T1761" i="1"/>
  <c r="AC1761" i="1" s="1"/>
  <c r="U1761" i="1"/>
  <c r="AD1761" i="1" s="1"/>
  <c r="N1762" i="1"/>
  <c r="O1762" i="1"/>
  <c r="T1762" i="1"/>
  <c r="AC1762" i="1" s="1"/>
  <c r="U1762" i="1"/>
  <c r="AD1762" i="1" s="1"/>
  <c r="AF1762" i="1"/>
  <c r="N1763" i="1"/>
  <c r="O1763" i="1"/>
  <c r="AF1763" i="1" s="1"/>
  <c r="T1763" i="1"/>
  <c r="AC1763" i="1" s="1"/>
  <c r="U1763" i="1"/>
  <c r="AD1763" i="1" s="1"/>
  <c r="N1764" i="1"/>
  <c r="O1764" i="1"/>
  <c r="AF1764" i="1" s="1"/>
  <c r="T1764" i="1"/>
  <c r="AC1764" i="1" s="1"/>
  <c r="U1764" i="1"/>
  <c r="AD1764" i="1"/>
  <c r="N1765" i="1"/>
  <c r="O1765" i="1"/>
  <c r="T1765" i="1"/>
  <c r="AC1765" i="1" s="1"/>
  <c r="U1765" i="1"/>
  <c r="AD1765" i="1" s="1"/>
  <c r="AF1765" i="1"/>
  <c r="N1766" i="1"/>
  <c r="O1766" i="1"/>
  <c r="AF1766" i="1" s="1"/>
  <c r="T1766" i="1"/>
  <c r="AC1766" i="1" s="1"/>
  <c r="U1766" i="1"/>
  <c r="AD1766" i="1" s="1"/>
  <c r="N1767" i="1"/>
  <c r="O1767" i="1"/>
  <c r="T1767" i="1"/>
  <c r="U1767" i="1"/>
  <c r="AD1767" i="1" s="1"/>
  <c r="AC1767" i="1"/>
  <c r="AF1767" i="1"/>
  <c r="N1768" i="1"/>
  <c r="O1768" i="1"/>
  <c r="AF1768" i="1" s="1"/>
  <c r="T1768" i="1"/>
  <c r="U1768" i="1"/>
  <c r="AD1768" i="1" s="1"/>
  <c r="AC1768" i="1"/>
  <c r="N1769" i="1"/>
  <c r="O1769" i="1"/>
  <c r="AF1769" i="1" s="1"/>
  <c r="T1769" i="1"/>
  <c r="AC1769" i="1" s="1"/>
  <c r="U1769" i="1"/>
  <c r="AD1769" i="1" s="1"/>
  <c r="N1770" i="1"/>
  <c r="O1770" i="1"/>
  <c r="T1770" i="1"/>
  <c r="AC1770" i="1" s="1"/>
  <c r="U1770" i="1"/>
  <c r="AD1770" i="1" s="1"/>
  <c r="AF1770" i="1"/>
  <c r="N1771" i="1"/>
  <c r="O1771" i="1"/>
  <c r="AF1771" i="1" s="1"/>
  <c r="T1771" i="1"/>
  <c r="AC1771" i="1" s="1"/>
  <c r="U1771" i="1"/>
  <c r="AD1771" i="1" s="1"/>
  <c r="N1772" i="1"/>
  <c r="O1772" i="1"/>
  <c r="AF1772" i="1" s="1"/>
  <c r="T1772" i="1"/>
  <c r="AC1772" i="1" s="1"/>
  <c r="U1772" i="1"/>
  <c r="AD1772" i="1" s="1"/>
  <c r="N1773" i="1"/>
  <c r="O1773" i="1"/>
  <c r="AF1773" i="1" s="1"/>
  <c r="T1773" i="1"/>
  <c r="AC1773" i="1" s="1"/>
  <c r="U1773" i="1"/>
  <c r="AD1773" i="1" s="1"/>
  <c r="N1774" i="1"/>
  <c r="O1774" i="1"/>
  <c r="AF1774" i="1" s="1"/>
  <c r="T1774" i="1"/>
  <c r="AC1774" i="1" s="1"/>
  <c r="U1774" i="1"/>
  <c r="AD1774" i="1"/>
  <c r="N1775" i="1"/>
  <c r="O1775" i="1"/>
  <c r="AF1775" i="1" s="1"/>
  <c r="T1775" i="1"/>
  <c r="U1775" i="1"/>
  <c r="AD1775" i="1" s="1"/>
  <c r="AC1775" i="1"/>
  <c r="N1776" i="1"/>
  <c r="O1776" i="1"/>
  <c r="AF1776" i="1" s="1"/>
  <c r="T1776" i="1"/>
  <c r="U1776" i="1"/>
  <c r="AD1776" i="1" s="1"/>
  <c r="AC1776" i="1"/>
  <c r="N1777" i="1"/>
  <c r="O1777" i="1"/>
  <c r="AF1777" i="1" s="1"/>
  <c r="T1777" i="1"/>
  <c r="U1777" i="1"/>
  <c r="AD1777" i="1" s="1"/>
  <c r="AC1777" i="1"/>
  <c r="N1778" i="1"/>
  <c r="O1778" i="1"/>
  <c r="AF1778" i="1" s="1"/>
  <c r="T1778" i="1"/>
  <c r="U1778" i="1"/>
  <c r="AC1778" i="1"/>
  <c r="AD1778" i="1"/>
  <c r="N1779" i="1"/>
  <c r="O1779" i="1"/>
  <c r="AF1779" i="1" s="1"/>
  <c r="T1779" i="1"/>
  <c r="U1779" i="1"/>
  <c r="AC1779" i="1"/>
  <c r="AD1779" i="1"/>
  <c r="N1780" i="1"/>
  <c r="O1780" i="1"/>
  <c r="AF1780" i="1" s="1"/>
  <c r="T1780" i="1"/>
  <c r="U1780" i="1"/>
  <c r="AD1780" i="1" s="1"/>
  <c r="AC1780" i="1"/>
  <c r="N1781" i="1"/>
  <c r="O1781" i="1"/>
  <c r="AF1781" i="1" s="1"/>
  <c r="T1781" i="1"/>
  <c r="AC1781" i="1" s="1"/>
  <c r="U1781" i="1"/>
  <c r="AD1781" i="1" s="1"/>
  <c r="N1782" i="1"/>
  <c r="O1782" i="1"/>
  <c r="T1782" i="1"/>
  <c r="AC1782" i="1" s="1"/>
  <c r="U1782" i="1"/>
  <c r="AD1782" i="1" s="1"/>
  <c r="AF1782" i="1"/>
  <c r="N1783" i="1"/>
  <c r="O1783" i="1"/>
  <c r="AF1783" i="1" s="1"/>
  <c r="T1783" i="1"/>
  <c r="AC1783" i="1" s="1"/>
  <c r="U1783" i="1"/>
  <c r="AD1783" i="1" s="1"/>
  <c r="N1784" i="1"/>
  <c r="O1784" i="1"/>
  <c r="AF1784" i="1" s="1"/>
  <c r="T1784" i="1"/>
  <c r="AC1784" i="1" s="1"/>
  <c r="U1784" i="1"/>
  <c r="AD1784" i="1" s="1"/>
  <c r="N1785" i="1"/>
  <c r="O1785" i="1"/>
  <c r="T1785" i="1"/>
  <c r="AC1785" i="1" s="1"/>
  <c r="U1785" i="1"/>
  <c r="AD1785" i="1" s="1"/>
  <c r="AF1785" i="1"/>
  <c r="N1786" i="1"/>
  <c r="O1786" i="1"/>
  <c r="T1786" i="1"/>
  <c r="AC1786" i="1" s="1"/>
  <c r="U1786" i="1"/>
  <c r="AD1786" i="1" s="1"/>
  <c r="AF1786" i="1"/>
  <c r="N1787" i="1"/>
  <c r="O1787" i="1"/>
  <c r="AF1787" i="1" s="1"/>
  <c r="T1787" i="1"/>
  <c r="AC1787" i="1" s="1"/>
  <c r="U1787" i="1"/>
  <c r="AD1787" i="1" s="1"/>
  <c r="N1788" i="1"/>
  <c r="O1788" i="1"/>
  <c r="T1788" i="1"/>
  <c r="U1788" i="1"/>
  <c r="AD1788" i="1" s="1"/>
  <c r="AC1788" i="1"/>
  <c r="AF1788" i="1"/>
  <c r="N1789" i="1"/>
  <c r="O1789" i="1"/>
  <c r="AF1789" i="1" s="1"/>
  <c r="T1789" i="1"/>
  <c r="U1789" i="1"/>
  <c r="AD1789" i="1" s="1"/>
  <c r="AC1789" i="1"/>
  <c r="N1790" i="1"/>
  <c r="O1790" i="1"/>
  <c r="AF1790" i="1" s="1"/>
  <c r="T1790" i="1"/>
  <c r="U1790" i="1"/>
  <c r="AD1790" i="1" s="1"/>
  <c r="AC1790" i="1"/>
  <c r="N1791" i="1"/>
  <c r="O1791" i="1"/>
  <c r="AF1791" i="1" s="1"/>
  <c r="T1791" i="1"/>
  <c r="AC1791" i="1" s="1"/>
  <c r="U1791" i="1"/>
  <c r="AD1791" i="1" s="1"/>
  <c r="N1792" i="1"/>
  <c r="O1792" i="1"/>
  <c r="AF1792" i="1" s="1"/>
  <c r="T1792" i="1"/>
  <c r="AC1792" i="1" s="1"/>
  <c r="U1792" i="1"/>
  <c r="AD1792" i="1" s="1"/>
  <c r="N1793" i="1"/>
  <c r="O1793" i="1"/>
  <c r="AF1793" i="1" s="1"/>
  <c r="T1793" i="1"/>
  <c r="AC1793" i="1" s="1"/>
  <c r="U1793" i="1"/>
  <c r="AD1793" i="1"/>
  <c r="N1794" i="1"/>
  <c r="O1794" i="1"/>
  <c r="AF1794" i="1" s="1"/>
  <c r="T1794" i="1"/>
  <c r="AC1794" i="1" s="1"/>
  <c r="U1794" i="1"/>
  <c r="AD1794" i="1"/>
  <c r="N1795" i="1"/>
  <c r="O1795" i="1"/>
  <c r="T1795" i="1"/>
  <c r="AC1795" i="1" s="1"/>
  <c r="U1795" i="1"/>
  <c r="AD1795" i="1" s="1"/>
  <c r="AF1795" i="1"/>
  <c r="N1796" i="1"/>
  <c r="O1796" i="1"/>
  <c r="AF1796" i="1" s="1"/>
  <c r="T1796" i="1"/>
  <c r="AC1796" i="1" s="1"/>
  <c r="U1796" i="1"/>
  <c r="AD1796" i="1" s="1"/>
  <c r="N1797" i="1"/>
  <c r="O1797" i="1"/>
  <c r="T1797" i="1"/>
  <c r="AC1797" i="1" s="1"/>
  <c r="U1797" i="1"/>
  <c r="AD1797" i="1" s="1"/>
  <c r="AF1797" i="1"/>
  <c r="N1798" i="1"/>
  <c r="O1798" i="1"/>
  <c r="AF1798" i="1" s="1"/>
  <c r="T1798" i="1"/>
  <c r="AC1798" i="1" s="1"/>
  <c r="U1798" i="1"/>
  <c r="AD1798" i="1" s="1"/>
  <c r="N1799" i="1"/>
  <c r="O1799" i="1"/>
  <c r="AF1799" i="1" s="1"/>
  <c r="T1799" i="1"/>
  <c r="AC1799" i="1" s="1"/>
  <c r="U1799" i="1"/>
  <c r="AD1799" i="1"/>
  <c r="N1800" i="1"/>
  <c r="O1800" i="1"/>
  <c r="AF1800" i="1" s="1"/>
  <c r="T1800" i="1"/>
  <c r="AC1800" i="1" s="1"/>
  <c r="U1800" i="1"/>
  <c r="AD1800" i="1" s="1"/>
  <c r="N1801" i="1"/>
  <c r="O1801" i="1"/>
  <c r="AF1801" i="1" s="1"/>
  <c r="T1801" i="1"/>
  <c r="AC1801" i="1" s="1"/>
  <c r="U1801" i="1"/>
  <c r="AD1801" i="1"/>
  <c r="N1802" i="1"/>
  <c r="O1802" i="1"/>
  <c r="AF1802" i="1" s="1"/>
  <c r="T1802" i="1"/>
  <c r="AC1802" i="1" s="1"/>
  <c r="U1802" i="1"/>
  <c r="AD1802" i="1" s="1"/>
  <c r="N1803" i="1"/>
  <c r="O1803" i="1"/>
  <c r="AF1803" i="1" s="1"/>
  <c r="T1803" i="1"/>
  <c r="AC1803" i="1" s="1"/>
  <c r="U1803" i="1"/>
  <c r="AD1803" i="1"/>
  <c r="N1804" i="1"/>
  <c r="O1804" i="1"/>
  <c r="T1804" i="1"/>
  <c r="AC1804" i="1" s="1"/>
  <c r="U1804" i="1"/>
  <c r="AD1804" i="1" s="1"/>
  <c r="AF1804" i="1"/>
  <c r="N1805" i="1"/>
  <c r="O1805" i="1"/>
  <c r="T1805" i="1"/>
  <c r="U1805" i="1"/>
  <c r="AD1805" i="1" s="1"/>
  <c r="AC1805" i="1"/>
  <c r="AF1805" i="1"/>
  <c r="N1806" i="1"/>
  <c r="O1806" i="1"/>
  <c r="T1806" i="1"/>
  <c r="AC1806" i="1" s="1"/>
  <c r="U1806" i="1"/>
  <c r="AD1806" i="1" s="1"/>
  <c r="AF1806" i="1"/>
  <c r="N1807" i="1"/>
  <c r="O1807" i="1"/>
  <c r="AF1807" i="1" s="1"/>
  <c r="T1807" i="1"/>
  <c r="AC1807" i="1" s="1"/>
  <c r="U1807" i="1"/>
  <c r="AD1807" i="1"/>
  <c r="N1808" i="1"/>
  <c r="O1808" i="1"/>
  <c r="AF1808" i="1" s="1"/>
  <c r="T1808" i="1"/>
  <c r="AC1808" i="1" s="1"/>
  <c r="U1808" i="1"/>
  <c r="AD1808" i="1" s="1"/>
  <c r="N1809" i="1"/>
  <c r="O1809" i="1"/>
  <c r="AF1809" i="1" s="1"/>
  <c r="T1809" i="1"/>
  <c r="U1809" i="1"/>
  <c r="AD1809" i="1" s="1"/>
  <c r="AC1809" i="1"/>
  <c r="N1810" i="1"/>
  <c r="O1810" i="1"/>
  <c r="T1810" i="1"/>
  <c r="AC1810" i="1" s="1"/>
  <c r="U1810" i="1"/>
  <c r="AD1810" i="1" s="1"/>
  <c r="AF1810" i="1"/>
  <c r="N1811" i="1"/>
  <c r="O1811" i="1"/>
  <c r="AF1811" i="1" s="1"/>
  <c r="T1811" i="1"/>
  <c r="AC1811" i="1" s="1"/>
  <c r="U1811" i="1"/>
  <c r="AD1811" i="1"/>
  <c r="N1812" i="1"/>
  <c r="O1812" i="1"/>
  <c r="T1812" i="1"/>
  <c r="AC1812" i="1" s="1"/>
  <c r="U1812" i="1"/>
  <c r="AD1812" i="1" s="1"/>
  <c r="AF1812" i="1"/>
  <c r="N1813" i="1"/>
  <c r="O1813" i="1"/>
  <c r="AF1813" i="1" s="1"/>
  <c r="T1813" i="1"/>
  <c r="U1813" i="1"/>
  <c r="AD1813" i="1" s="1"/>
  <c r="AC1813" i="1"/>
  <c r="N1814" i="1"/>
  <c r="O1814" i="1"/>
  <c r="AF1814" i="1" s="1"/>
  <c r="T1814" i="1"/>
  <c r="AC1814" i="1" s="1"/>
  <c r="U1814" i="1"/>
  <c r="AD1814" i="1" s="1"/>
  <c r="N1815" i="1"/>
  <c r="O1815" i="1"/>
  <c r="AF1815" i="1" s="1"/>
  <c r="T1815" i="1"/>
  <c r="AC1815" i="1" s="1"/>
  <c r="U1815" i="1"/>
  <c r="AD1815" i="1" s="1"/>
  <c r="N1816" i="1"/>
  <c r="O1816" i="1"/>
  <c r="AF1816" i="1" s="1"/>
  <c r="T1816" i="1"/>
  <c r="AC1816" i="1" s="1"/>
  <c r="U1816" i="1"/>
  <c r="AD1816" i="1"/>
  <c r="N1817" i="1"/>
  <c r="O1817" i="1"/>
  <c r="AF1817" i="1" s="1"/>
  <c r="T1817" i="1"/>
  <c r="U1817" i="1"/>
  <c r="AD1817" i="1" s="1"/>
  <c r="AC1817" i="1"/>
  <c r="N1818" i="1"/>
  <c r="O1818" i="1"/>
  <c r="T1818" i="1"/>
  <c r="AC1818" i="1" s="1"/>
  <c r="U1818" i="1"/>
  <c r="AD1818" i="1" s="1"/>
  <c r="AF1818" i="1"/>
  <c r="N1819" i="1"/>
  <c r="O1819" i="1"/>
  <c r="AF1819" i="1" s="1"/>
  <c r="T1819" i="1"/>
  <c r="U1819" i="1"/>
  <c r="AD1819" i="1" s="1"/>
  <c r="AC1819" i="1"/>
  <c r="N1820" i="1"/>
  <c r="O1820" i="1"/>
  <c r="AF1820" i="1" s="1"/>
  <c r="T1820" i="1"/>
  <c r="AC1820" i="1" s="1"/>
  <c r="U1820" i="1"/>
  <c r="AD1820" i="1"/>
  <c r="N1821" i="1"/>
  <c r="O1821" i="1"/>
  <c r="T1821" i="1"/>
  <c r="U1821" i="1"/>
  <c r="AD1821" i="1" s="1"/>
  <c r="AC1821" i="1"/>
  <c r="AF1821" i="1"/>
  <c r="N1822" i="1"/>
  <c r="O1822" i="1"/>
  <c r="AF1822" i="1" s="1"/>
  <c r="T1822" i="1"/>
  <c r="AC1822" i="1" s="1"/>
  <c r="U1822" i="1"/>
  <c r="AD1822" i="1"/>
  <c r="N1823" i="1"/>
  <c r="O1823" i="1"/>
  <c r="AF1823" i="1" s="1"/>
  <c r="T1823" i="1"/>
  <c r="AC1823" i="1" s="1"/>
  <c r="U1823" i="1"/>
  <c r="AD1823" i="1" s="1"/>
  <c r="N1824" i="1"/>
  <c r="O1824" i="1"/>
  <c r="AF1824" i="1" s="1"/>
  <c r="T1824" i="1"/>
  <c r="AC1824" i="1" s="1"/>
  <c r="U1824" i="1"/>
  <c r="AD1824" i="1"/>
  <c r="N1825" i="1"/>
  <c r="O1825" i="1"/>
  <c r="AF1825" i="1" s="1"/>
  <c r="T1825" i="1"/>
  <c r="AC1825" i="1" s="1"/>
  <c r="U1825" i="1"/>
  <c r="AD1825" i="1" s="1"/>
  <c r="N1826" i="1"/>
  <c r="O1826" i="1"/>
  <c r="T1826" i="1"/>
  <c r="AC1826" i="1" s="1"/>
  <c r="U1826" i="1"/>
  <c r="AD1826" i="1" s="1"/>
  <c r="AF1826" i="1"/>
  <c r="N1827" i="1"/>
  <c r="O1827" i="1"/>
  <c r="AF1827" i="1" s="1"/>
  <c r="T1827" i="1"/>
  <c r="AC1827" i="1" s="1"/>
  <c r="U1827" i="1"/>
  <c r="AD1827" i="1" s="1"/>
  <c r="N1828" i="1"/>
  <c r="O1828" i="1"/>
  <c r="AF1828" i="1" s="1"/>
  <c r="T1828" i="1"/>
  <c r="U1828" i="1"/>
  <c r="AD1828" i="1" s="1"/>
  <c r="AC1828" i="1"/>
  <c r="N1829" i="1"/>
  <c r="O1829" i="1"/>
  <c r="AF1829" i="1" s="1"/>
  <c r="T1829" i="1"/>
  <c r="U1829" i="1"/>
  <c r="AD1829" i="1" s="1"/>
  <c r="AC1829" i="1"/>
  <c r="N1830" i="1"/>
  <c r="O1830" i="1"/>
  <c r="AF1830" i="1" s="1"/>
  <c r="T1830" i="1"/>
  <c r="AC1830" i="1" s="1"/>
  <c r="U1830" i="1"/>
  <c r="AD1830" i="1"/>
  <c r="N1831" i="1"/>
  <c r="O1831" i="1"/>
  <c r="AF1831" i="1" s="1"/>
  <c r="T1831" i="1"/>
  <c r="AC1831" i="1" s="1"/>
  <c r="U1831" i="1"/>
  <c r="AD1831" i="1" s="1"/>
  <c r="N1832" i="1"/>
  <c r="O1832" i="1"/>
  <c r="AF1832" i="1" s="1"/>
  <c r="T1832" i="1"/>
  <c r="AC1832" i="1" s="1"/>
  <c r="U1832" i="1"/>
  <c r="AD1832" i="1" s="1"/>
  <c r="N1833" i="1"/>
  <c r="O1833" i="1"/>
  <c r="T1833" i="1"/>
  <c r="AC1833" i="1" s="1"/>
  <c r="U1833" i="1"/>
  <c r="AD1833" i="1" s="1"/>
  <c r="AF1833" i="1"/>
  <c r="N1834" i="1"/>
  <c r="O1834" i="1"/>
  <c r="T1834" i="1"/>
  <c r="AC1834" i="1" s="1"/>
  <c r="U1834" i="1"/>
  <c r="AD1834" i="1" s="1"/>
  <c r="AF1834" i="1"/>
  <c r="N1835" i="1"/>
  <c r="O1835" i="1"/>
  <c r="AF1835" i="1" s="1"/>
  <c r="T1835" i="1"/>
  <c r="AC1835" i="1" s="1"/>
  <c r="U1835" i="1"/>
  <c r="AD1835" i="1"/>
  <c r="N1836" i="1"/>
  <c r="O1836" i="1"/>
  <c r="AF1836" i="1" s="1"/>
  <c r="T1836" i="1"/>
  <c r="AC1836" i="1" s="1"/>
  <c r="U1836" i="1"/>
  <c r="AD1836" i="1"/>
  <c r="N1837" i="1"/>
  <c r="O1837" i="1"/>
  <c r="T1837" i="1"/>
  <c r="AC1837" i="1" s="1"/>
  <c r="U1837" i="1"/>
  <c r="AD1837" i="1" s="1"/>
  <c r="AF1837" i="1"/>
  <c r="N1838" i="1"/>
  <c r="O1838" i="1"/>
  <c r="T1838" i="1"/>
  <c r="AC1838" i="1" s="1"/>
  <c r="U1838" i="1"/>
  <c r="AD1838" i="1"/>
  <c r="AF1838" i="1"/>
  <c r="N1839" i="1"/>
  <c r="O1839" i="1"/>
  <c r="AF1839" i="1" s="1"/>
  <c r="T1839" i="1"/>
  <c r="U1839" i="1"/>
  <c r="AD1839" i="1" s="1"/>
  <c r="AC1839" i="1"/>
  <c r="N1840" i="1"/>
  <c r="O1840" i="1"/>
  <c r="AF1840" i="1" s="1"/>
  <c r="T1840" i="1"/>
  <c r="AC1840" i="1" s="1"/>
  <c r="U1840" i="1"/>
  <c r="AD1840" i="1"/>
  <c r="N1841" i="1"/>
  <c r="O1841" i="1"/>
  <c r="AF1841" i="1" s="1"/>
  <c r="T1841" i="1"/>
  <c r="U1841" i="1"/>
  <c r="AD1841" i="1" s="1"/>
  <c r="AC1841" i="1"/>
  <c r="N1842" i="1"/>
  <c r="O1842" i="1"/>
  <c r="T1842" i="1"/>
  <c r="AC1842" i="1" s="1"/>
  <c r="U1842" i="1"/>
  <c r="AD1842" i="1" s="1"/>
  <c r="AF1842" i="1"/>
  <c r="N1843" i="1"/>
  <c r="O1843" i="1"/>
  <c r="AF1843" i="1" s="1"/>
  <c r="T1843" i="1"/>
  <c r="AC1843" i="1" s="1"/>
  <c r="U1843" i="1"/>
  <c r="AD1843" i="1" s="1"/>
  <c r="N1844" i="1"/>
  <c r="O1844" i="1"/>
  <c r="AF1844" i="1" s="1"/>
  <c r="T1844" i="1"/>
  <c r="AC1844" i="1" s="1"/>
  <c r="U1844" i="1"/>
  <c r="AD1844" i="1"/>
  <c r="N1845" i="1"/>
  <c r="O1845" i="1"/>
  <c r="AF1845" i="1" s="1"/>
  <c r="T1845" i="1"/>
  <c r="AC1845" i="1" s="1"/>
  <c r="U1845" i="1"/>
  <c r="AD1845" i="1" s="1"/>
  <c r="N1846" i="1"/>
  <c r="O1846" i="1"/>
  <c r="AF1846" i="1" s="1"/>
  <c r="T1846" i="1"/>
  <c r="AC1846" i="1" s="1"/>
  <c r="U1846" i="1"/>
  <c r="AD1846" i="1" s="1"/>
  <c r="N1847" i="1"/>
  <c r="O1847" i="1"/>
  <c r="AF1847" i="1" s="1"/>
  <c r="T1847" i="1"/>
  <c r="U1847" i="1"/>
  <c r="AD1847" i="1" s="1"/>
  <c r="AC1847" i="1"/>
  <c r="N1848" i="1"/>
  <c r="O1848" i="1"/>
  <c r="AF1848" i="1" s="1"/>
  <c r="T1848" i="1"/>
  <c r="AC1848" i="1" s="1"/>
  <c r="U1848" i="1"/>
  <c r="AD1848" i="1" s="1"/>
  <c r="N1849" i="1"/>
  <c r="O1849" i="1"/>
  <c r="T1849" i="1"/>
  <c r="U1849" i="1"/>
  <c r="AD1849" i="1" s="1"/>
  <c r="AC1849" i="1"/>
  <c r="AF1849" i="1"/>
  <c r="N1850" i="1"/>
  <c r="O1850" i="1"/>
  <c r="AF1850" i="1" s="1"/>
  <c r="T1850" i="1"/>
  <c r="U1850" i="1"/>
  <c r="AD1850" i="1" s="1"/>
  <c r="AC1850" i="1"/>
  <c r="N1851" i="1"/>
  <c r="O1851" i="1"/>
  <c r="AF1851" i="1" s="1"/>
  <c r="T1851" i="1"/>
  <c r="AC1851" i="1" s="1"/>
  <c r="U1851" i="1"/>
  <c r="AD1851" i="1" s="1"/>
  <c r="N1852" i="1"/>
  <c r="O1852" i="1"/>
  <c r="AF1852" i="1" s="1"/>
  <c r="T1852" i="1"/>
  <c r="AC1852" i="1" s="1"/>
  <c r="U1852" i="1"/>
  <c r="AD1852" i="1" s="1"/>
  <c r="N1853" i="1"/>
  <c r="O1853" i="1"/>
  <c r="T1853" i="1"/>
  <c r="AC1853" i="1" s="1"/>
  <c r="U1853" i="1"/>
  <c r="AD1853" i="1" s="1"/>
  <c r="AF1853" i="1"/>
  <c r="N1854" i="1"/>
  <c r="O1854" i="1"/>
  <c r="AF1854" i="1" s="1"/>
  <c r="T1854" i="1"/>
  <c r="AC1854" i="1" s="1"/>
  <c r="U1854" i="1"/>
  <c r="AD1854" i="1"/>
  <c r="N1855" i="1"/>
  <c r="O1855" i="1"/>
  <c r="T1855" i="1"/>
  <c r="AC1855" i="1" s="1"/>
  <c r="U1855" i="1"/>
  <c r="AD1855" i="1"/>
  <c r="AF1855" i="1"/>
  <c r="N1856" i="1"/>
  <c r="O1856" i="1"/>
  <c r="T1856" i="1"/>
  <c r="AC1856" i="1" s="1"/>
  <c r="U1856" i="1"/>
  <c r="AD1856" i="1" s="1"/>
  <c r="AF1856" i="1"/>
  <c r="N1857" i="1"/>
  <c r="O1857" i="1"/>
  <c r="T1857" i="1"/>
  <c r="AC1857" i="1" s="1"/>
  <c r="U1857" i="1"/>
  <c r="AD1857" i="1" s="1"/>
  <c r="AF1857" i="1"/>
  <c r="N1858" i="1"/>
  <c r="O1858" i="1"/>
  <c r="AF1858" i="1" s="1"/>
  <c r="T1858" i="1"/>
  <c r="U1858" i="1"/>
  <c r="AD1858" i="1" s="1"/>
  <c r="AC1858" i="1"/>
  <c r="N1859" i="1"/>
  <c r="O1859" i="1"/>
  <c r="AF1859" i="1" s="1"/>
  <c r="T1859" i="1"/>
  <c r="AC1859" i="1" s="1"/>
  <c r="U1859" i="1"/>
  <c r="AD1859" i="1"/>
  <c r="N1860" i="1"/>
  <c r="O1860" i="1"/>
  <c r="AF1860" i="1" s="1"/>
  <c r="T1860" i="1"/>
  <c r="AC1860" i="1" s="1"/>
  <c r="U1860" i="1"/>
  <c r="AD1860" i="1" s="1"/>
  <c r="N1861" i="1"/>
  <c r="O1861" i="1"/>
  <c r="T1861" i="1"/>
  <c r="U1861" i="1"/>
  <c r="AC1861" i="1"/>
  <c r="AD1861" i="1"/>
  <c r="AF1861" i="1"/>
  <c r="N1862" i="1"/>
  <c r="O1862" i="1"/>
  <c r="AF1862" i="1" s="1"/>
  <c r="T1862" i="1"/>
  <c r="AC1862" i="1" s="1"/>
  <c r="U1862" i="1"/>
  <c r="AD1862" i="1"/>
  <c r="N1863" i="1"/>
  <c r="O1863" i="1"/>
  <c r="AF1863" i="1" s="1"/>
  <c r="T1863" i="1"/>
  <c r="AC1863" i="1" s="1"/>
  <c r="U1863" i="1"/>
  <c r="AD1863" i="1" s="1"/>
  <c r="N1864" i="1"/>
  <c r="O1864" i="1"/>
  <c r="T1864" i="1"/>
  <c r="AC1864" i="1" s="1"/>
  <c r="U1864" i="1"/>
  <c r="AD1864" i="1" s="1"/>
  <c r="AF1864" i="1"/>
  <c r="N1865" i="1"/>
  <c r="O1865" i="1"/>
  <c r="AF1865" i="1" s="1"/>
  <c r="T1865" i="1"/>
  <c r="AC1865" i="1" s="1"/>
  <c r="U1865" i="1"/>
  <c r="AD1865" i="1" s="1"/>
  <c r="N1866" i="1"/>
  <c r="O1866" i="1"/>
  <c r="T1866" i="1"/>
  <c r="AC1866" i="1" s="1"/>
  <c r="U1866" i="1"/>
  <c r="AD1866" i="1" s="1"/>
  <c r="AF1866" i="1"/>
  <c r="N1867" i="1"/>
  <c r="O1867" i="1"/>
  <c r="AF1867" i="1" s="1"/>
  <c r="T1867" i="1"/>
  <c r="AC1867" i="1" s="1"/>
  <c r="U1867" i="1"/>
  <c r="AD1867" i="1" s="1"/>
  <c r="N1868" i="1"/>
  <c r="O1868" i="1"/>
  <c r="AF1868" i="1" s="1"/>
  <c r="T1868" i="1"/>
  <c r="AC1868" i="1" s="1"/>
  <c r="U1868" i="1"/>
  <c r="AD1868" i="1" s="1"/>
  <c r="N1869" i="1"/>
  <c r="O1869" i="1"/>
  <c r="T1869" i="1"/>
  <c r="AC1869" i="1" s="1"/>
  <c r="U1869" i="1"/>
  <c r="AD1869" i="1" s="1"/>
  <c r="AF1869" i="1"/>
  <c r="N1870" i="1"/>
  <c r="O1870" i="1"/>
  <c r="AF1870" i="1" s="1"/>
  <c r="T1870" i="1"/>
  <c r="AC1870" i="1" s="1"/>
  <c r="U1870" i="1"/>
  <c r="AD1870" i="1" s="1"/>
  <c r="N1871" i="1"/>
  <c r="O1871" i="1"/>
  <c r="T1871" i="1"/>
  <c r="U1871" i="1"/>
  <c r="AD1871" i="1" s="1"/>
  <c r="AC1871" i="1"/>
  <c r="AF1871" i="1"/>
  <c r="N1872" i="1"/>
  <c r="O1872" i="1"/>
  <c r="AF1872" i="1" s="1"/>
  <c r="T1872" i="1"/>
  <c r="U1872" i="1"/>
  <c r="AD1872" i="1" s="1"/>
  <c r="AC1872" i="1"/>
  <c r="N1873" i="1"/>
  <c r="O1873" i="1"/>
  <c r="AF1873" i="1" s="1"/>
  <c r="T1873" i="1"/>
  <c r="U1873" i="1"/>
  <c r="AD1873" i="1" s="1"/>
  <c r="AC1873" i="1"/>
  <c r="N1874" i="1"/>
  <c r="O1874" i="1"/>
  <c r="AF1874" i="1" s="1"/>
  <c r="T1874" i="1"/>
  <c r="U1874" i="1"/>
  <c r="AD1874" i="1" s="1"/>
  <c r="AC1874" i="1"/>
  <c r="N1875" i="1"/>
  <c r="O1875" i="1"/>
  <c r="AF1875" i="1" s="1"/>
  <c r="T1875" i="1"/>
  <c r="AC1875" i="1" s="1"/>
  <c r="U1875" i="1"/>
  <c r="AD1875" i="1" s="1"/>
  <c r="N1876" i="1"/>
  <c r="O1876" i="1"/>
  <c r="AF1876" i="1" s="1"/>
  <c r="T1876" i="1"/>
  <c r="AC1876" i="1" s="1"/>
  <c r="U1876" i="1"/>
  <c r="AD1876" i="1" s="1"/>
  <c r="N1877" i="1"/>
  <c r="O1877" i="1"/>
  <c r="T1877" i="1"/>
  <c r="U1877" i="1"/>
  <c r="AD1877" i="1" s="1"/>
  <c r="AC1877" i="1"/>
  <c r="AF1877" i="1"/>
  <c r="N1878" i="1"/>
  <c r="O1878" i="1"/>
  <c r="T1878" i="1"/>
  <c r="AC1878" i="1" s="1"/>
  <c r="U1878" i="1"/>
  <c r="AD1878" i="1"/>
  <c r="AF1878" i="1"/>
  <c r="N1879" i="1"/>
  <c r="O1879" i="1"/>
  <c r="T1879" i="1"/>
  <c r="U1879" i="1"/>
  <c r="AD1879" i="1" s="1"/>
  <c r="AC1879" i="1"/>
  <c r="AF1879" i="1"/>
  <c r="N1880" i="1"/>
  <c r="O1880" i="1"/>
  <c r="T1880" i="1"/>
  <c r="AC1880" i="1" s="1"/>
  <c r="U1880" i="1"/>
  <c r="AD1880" i="1"/>
  <c r="AF1880" i="1"/>
  <c r="N1881" i="1"/>
  <c r="O1881" i="1"/>
  <c r="AF1881" i="1" s="1"/>
  <c r="T1881" i="1"/>
  <c r="AC1881" i="1" s="1"/>
  <c r="U1881" i="1"/>
  <c r="AD1881" i="1" s="1"/>
  <c r="N1882" i="1"/>
  <c r="O1882" i="1"/>
  <c r="T1882" i="1"/>
  <c r="AC1882" i="1" s="1"/>
  <c r="U1882" i="1"/>
  <c r="AD1882" i="1" s="1"/>
  <c r="AF1882" i="1"/>
  <c r="N1883" i="1"/>
  <c r="O1883" i="1"/>
  <c r="AF1883" i="1" s="1"/>
  <c r="T1883" i="1"/>
  <c r="AC1883" i="1" s="1"/>
  <c r="U1883" i="1"/>
  <c r="AD1883" i="1" s="1"/>
  <c r="N1884" i="1"/>
  <c r="O1884" i="1"/>
  <c r="T1884" i="1"/>
  <c r="U1884" i="1"/>
  <c r="AD1884" i="1" s="1"/>
  <c r="AC1884" i="1"/>
  <c r="AF1884" i="1"/>
  <c r="N1885" i="1"/>
  <c r="O1885" i="1"/>
  <c r="T1885" i="1"/>
  <c r="U1885" i="1"/>
  <c r="AD1885" i="1" s="1"/>
  <c r="AC1885" i="1"/>
  <c r="AF1885" i="1"/>
  <c r="N1886" i="1"/>
  <c r="O1886" i="1"/>
  <c r="AF1886" i="1" s="1"/>
  <c r="T1886" i="1"/>
  <c r="AC1886" i="1" s="1"/>
  <c r="U1886" i="1"/>
  <c r="AD1886" i="1" s="1"/>
  <c r="N1887" i="1"/>
  <c r="O1887" i="1"/>
  <c r="T1887" i="1"/>
  <c r="AC1887" i="1" s="1"/>
  <c r="U1887" i="1"/>
  <c r="AD1887" i="1" s="1"/>
  <c r="AF1887" i="1"/>
  <c r="N1888" i="1"/>
  <c r="O1888" i="1"/>
  <c r="AF1888" i="1" s="1"/>
  <c r="T1888" i="1"/>
  <c r="AC1888" i="1" s="1"/>
  <c r="U1888" i="1"/>
  <c r="AD1888" i="1" s="1"/>
  <c r="N1889" i="1"/>
  <c r="O1889" i="1"/>
  <c r="T1889" i="1"/>
  <c r="AC1889" i="1" s="1"/>
  <c r="U1889" i="1"/>
  <c r="AD1889" i="1" s="1"/>
  <c r="AF1889" i="1"/>
  <c r="N1890" i="1"/>
  <c r="O1890" i="1"/>
  <c r="AF1890" i="1" s="1"/>
  <c r="T1890" i="1"/>
  <c r="AC1890" i="1" s="1"/>
  <c r="U1890" i="1"/>
  <c r="AD1890" i="1" s="1"/>
  <c r="N1891" i="1"/>
  <c r="O1891" i="1"/>
  <c r="AF1891" i="1" s="1"/>
  <c r="T1891" i="1"/>
  <c r="AC1891" i="1" s="1"/>
  <c r="U1891" i="1"/>
  <c r="AD1891" i="1" s="1"/>
  <c r="N1892" i="1"/>
  <c r="O1892" i="1"/>
  <c r="AF1892" i="1" s="1"/>
  <c r="T1892" i="1"/>
  <c r="AC1892" i="1" s="1"/>
  <c r="U1892" i="1"/>
  <c r="AD1892" i="1" s="1"/>
  <c r="N1893" i="1"/>
  <c r="O1893" i="1"/>
  <c r="AF1893" i="1" s="1"/>
  <c r="T1893" i="1"/>
  <c r="U1893" i="1"/>
  <c r="AD1893" i="1" s="1"/>
  <c r="AC1893" i="1"/>
  <c r="N1894" i="1"/>
  <c r="O1894" i="1"/>
  <c r="AF1894" i="1" s="1"/>
  <c r="T1894" i="1"/>
  <c r="AC1894" i="1" s="1"/>
  <c r="U1894" i="1"/>
  <c r="AD1894" i="1" s="1"/>
  <c r="N1895" i="1"/>
  <c r="O1895" i="1"/>
  <c r="T1895" i="1"/>
  <c r="U1895" i="1"/>
  <c r="AD1895" i="1" s="1"/>
  <c r="AC1895" i="1"/>
  <c r="AF1895" i="1"/>
  <c r="N1896" i="1"/>
  <c r="O1896" i="1"/>
  <c r="T1896" i="1"/>
  <c r="AC1896" i="1" s="1"/>
  <c r="U1896" i="1"/>
  <c r="AD1896" i="1"/>
  <c r="AF1896" i="1"/>
  <c r="N1897" i="1"/>
  <c r="O1897" i="1"/>
  <c r="AF1897" i="1" s="1"/>
  <c r="T1897" i="1"/>
  <c r="U1897" i="1"/>
  <c r="AD1897" i="1" s="1"/>
  <c r="AC1897" i="1"/>
  <c r="N1898" i="1"/>
  <c r="O1898" i="1"/>
  <c r="AF1898" i="1" s="1"/>
  <c r="T1898" i="1"/>
  <c r="AC1898" i="1" s="1"/>
  <c r="U1898" i="1"/>
  <c r="AD1898" i="1"/>
  <c r="N1899" i="1"/>
  <c r="O1899" i="1"/>
  <c r="AF1899" i="1" s="1"/>
  <c r="T1899" i="1"/>
  <c r="AC1899" i="1" s="1"/>
  <c r="U1899" i="1"/>
  <c r="AD1899" i="1" s="1"/>
  <c r="N1900" i="1"/>
  <c r="O1900" i="1"/>
  <c r="AF1900" i="1" s="1"/>
  <c r="T1900" i="1"/>
  <c r="U1900" i="1"/>
  <c r="AD1900" i="1" s="1"/>
  <c r="AC1900" i="1"/>
  <c r="N1901" i="1"/>
  <c r="O1901" i="1"/>
  <c r="AF1901" i="1" s="1"/>
  <c r="T1901" i="1"/>
  <c r="U1901" i="1"/>
  <c r="AD1901" i="1" s="1"/>
  <c r="AC1901" i="1"/>
  <c r="N1902" i="1"/>
  <c r="O1902" i="1"/>
  <c r="T1902" i="1"/>
  <c r="AC1902" i="1" s="1"/>
  <c r="U1902" i="1"/>
  <c r="AD1902" i="1" s="1"/>
  <c r="AF1902" i="1"/>
  <c r="N1903" i="1"/>
  <c r="O1903" i="1"/>
  <c r="T1903" i="1"/>
  <c r="AC1903" i="1" s="1"/>
  <c r="U1903" i="1"/>
  <c r="AD1903" i="1" s="1"/>
  <c r="AF1903" i="1"/>
  <c r="N1904" i="1"/>
  <c r="O1904" i="1"/>
  <c r="AF1904" i="1" s="1"/>
  <c r="T1904" i="1"/>
  <c r="AC1904" i="1" s="1"/>
  <c r="U1904" i="1"/>
  <c r="AD1904" i="1"/>
  <c r="N1905" i="1"/>
  <c r="O1905" i="1"/>
  <c r="T1905" i="1"/>
  <c r="AC1905" i="1" s="1"/>
  <c r="U1905" i="1"/>
  <c r="AD1905" i="1"/>
  <c r="AF1905" i="1"/>
  <c r="N1906" i="1"/>
  <c r="O1906" i="1"/>
  <c r="AF1906" i="1" s="1"/>
  <c r="T1906" i="1"/>
  <c r="U1906" i="1"/>
  <c r="AD1906" i="1" s="1"/>
  <c r="AC1906" i="1"/>
  <c r="N1907" i="1"/>
  <c r="O1907" i="1"/>
  <c r="AF1907" i="1" s="1"/>
  <c r="T1907" i="1"/>
  <c r="AC1907" i="1" s="1"/>
  <c r="U1907" i="1"/>
  <c r="AD1907" i="1" s="1"/>
  <c r="N1908" i="1"/>
  <c r="O1908" i="1"/>
  <c r="T1908" i="1"/>
  <c r="U1908" i="1"/>
  <c r="AC1908" i="1"/>
  <c r="AD1908" i="1"/>
  <c r="AF1908" i="1"/>
  <c r="N1909" i="1"/>
  <c r="O1909" i="1"/>
  <c r="T1909" i="1"/>
  <c r="AC1909" i="1" s="1"/>
  <c r="U1909" i="1"/>
  <c r="AD1909" i="1" s="1"/>
  <c r="AF1909" i="1"/>
  <c r="N1910" i="1"/>
  <c r="O1910" i="1"/>
  <c r="T1910" i="1"/>
  <c r="AC1910" i="1" s="1"/>
  <c r="U1910" i="1"/>
  <c r="AD1910" i="1" s="1"/>
  <c r="AF1910" i="1"/>
  <c r="N1911" i="1"/>
  <c r="O1911" i="1"/>
  <c r="AF1911" i="1" s="1"/>
  <c r="T1911" i="1"/>
  <c r="AC1911" i="1" s="1"/>
  <c r="U1911" i="1"/>
  <c r="AD1911" i="1"/>
  <c r="N1912" i="1"/>
  <c r="O1912" i="1"/>
  <c r="AF1912" i="1" s="1"/>
  <c r="T1912" i="1"/>
  <c r="AC1912" i="1" s="1"/>
  <c r="U1912" i="1"/>
  <c r="AD1912" i="1"/>
  <c r="N1913" i="1"/>
  <c r="O1913" i="1"/>
  <c r="T1913" i="1"/>
  <c r="AC1913" i="1" s="1"/>
  <c r="U1913" i="1"/>
  <c r="AD1913" i="1"/>
  <c r="AF1913" i="1"/>
  <c r="N1914" i="1"/>
  <c r="O1914" i="1"/>
  <c r="AF1914" i="1" s="1"/>
  <c r="T1914" i="1"/>
  <c r="AC1914" i="1" s="1"/>
  <c r="U1914" i="1"/>
  <c r="AD1914" i="1"/>
  <c r="N1915" i="1"/>
  <c r="O1915" i="1"/>
  <c r="AF1915" i="1" s="1"/>
  <c r="T1915" i="1"/>
  <c r="AC1915" i="1" s="1"/>
  <c r="U1915" i="1"/>
  <c r="AD1915" i="1" s="1"/>
  <c r="N1916" i="1"/>
  <c r="O1916" i="1"/>
  <c r="T1916" i="1"/>
  <c r="AC1916" i="1" s="1"/>
  <c r="U1916" i="1"/>
  <c r="AD1916" i="1" s="1"/>
  <c r="AF1916" i="1"/>
  <c r="N1917" i="1"/>
  <c r="O1917" i="1"/>
  <c r="AF1917" i="1" s="1"/>
  <c r="T1917" i="1"/>
  <c r="U1917" i="1"/>
  <c r="AD1917" i="1" s="1"/>
  <c r="AC1917" i="1"/>
  <c r="N1918" i="1"/>
  <c r="O1918" i="1"/>
  <c r="T1918" i="1"/>
  <c r="AC1918" i="1" s="1"/>
  <c r="U1918" i="1"/>
  <c r="AD1918" i="1" s="1"/>
  <c r="AF1918" i="1"/>
  <c r="N1919" i="1"/>
  <c r="O1919" i="1"/>
  <c r="AF1919" i="1" s="1"/>
  <c r="T1919" i="1"/>
  <c r="U1919" i="1"/>
  <c r="AD1919" i="1" s="1"/>
  <c r="AC1919" i="1"/>
  <c r="N1920" i="1"/>
  <c r="O1920" i="1"/>
  <c r="AF1920" i="1" s="1"/>
  <c r="T1920" i="1"/>
  <c r="U1920" i="1"/>
  <c r="AC1920" i="1"/>
  <c r="AD1920" i="1"/>
  <c r="N1921" i="1"/>
  <c r="O1921" i="1"/>
  <c r="T1921" i="1"/>
  <c r="AC1921" i="1" s="1"/>
  <c r="U1921" i="1"/>
  <c r="AD1921" i="1"/>
  <c r="AF1921" i="1"/>
  <c r="N1922" i="1"/>
  <c r="O1922" i="1"/>
  <c r="AF1922" i="1" s="1"/>
  <c r="T1922" i="1"/>
  <c r="AC1922" i="1" s="1"/>
  <c r="U1922" i="1"/>
  <c r="AD1922" i="1" s="1"/>
  <c r="N1923" i="1"/>
  <c r="O1923" i="1"/>
  <c r="AF1923" i="1" s="1"/>
  <c r="T1923" i="1"/>
  <c r="AC1923" i="1" s="1"/>
  <c r="U1923" i="1"/>
  <c r="AD1923" i="1" s="1"/>
  <c r="N1924" i="1"/>
  <c r="O1924" i="1"/>
  <c r="T1924" i="1"/>
  <c r="AC1924" i="1" s="1"/>
  <c r="U1924" i="1"/>
  <c r="AD1924" i="1" s="1"/>
  <c r="AF1924" i="1"/>
  <c r="N1925" i="1"/>
  <c r="O1925" i="1"/>
  <c r="AF1925" i="1" s="1"/>
  <c r="T1925" i="1"/>
  <c r="U1925" i="1"/>
  <c r="AD1925" i="1" s="1"/>
  <c r="AC1925" i="1"/>
  <c r="N1926" i="1"/>
  <c r="O1926" i="1"/>
  <c r="AF1926" i="1" s="1"/>
  <c r="T1926" i="1"/>
  <c r="AC1926" i="1" s="1"/>
  <c r="U1926" i="1"/>
  <c r="AD1926" i="1" s="1"/>
  <c r="N1927" i="1"/>
  <c r="O1927" i="1"/>
  <c r="T1927" i="1"/>
  <c r="AC1927" i="1" s="1"/>
  <c r="U1927" i="1"/>
  <c r="AD1927" i="1" s="1"/>
  <c r="AF1927" i="1"/>
  <c r="N1928" i="1"/>
  <c r="O1928" i="1"/>
  <c r="AF1928" i="1" s="1"/>
  <c r="T1928" i="1"/>
  <c r="U1928" i="1"/>
  <c r="AD1928" i="1" s="1"/>
  <c r="AC1928" i="1"/>
  <c r="N1929" i="1"/>
  <c r="O1929" i="1"/>
  <c r="T1929" i="1"/>
  <c r="AC1929" i="1" s="1"/>
  <c r="U1929" i="1"/>
  <c r="AD1929" i="1" s="1"/>
  <c r="AF1929" i="1"/>
  <c r="N1930" i="1"/>
  <c r="O1930" i="1"/>
  <c r="AF1930" i="1" s="1"/>
  <c r="T1930" i="1"/>
  <c r="AC1930" i="1" s="1"/>
  <c r="U1930" i="1"/>
  <c r="AD1930" i="1"/>
  <c r="N1931" i="1"/>
  <c r="O1931" i="1"/>
  <c r="AF1931" i="1" s="1"/>
  <c r="T1931" i="1"/>
  <c r="AC1931" i="1" s="1"/>
  <c r="U1931" i="1"/>
  <c r="AD1931" i="1" s="1"/>
  <c r="N1932" i="1"/>
  <c r="O1932" i="1"/>
  <c r="AF1932" i="1" s="1"/>
  <c r="T1932" i="1"/>
  <c r="AC1932" i="1" s="1"/>
  <c r="U1932" i="1"/>
  <c r="AD1932" i="1" s="1"/>
  <c r="N1933" i="1"/>
  <c r="O1933" i="1"/>
  <c r="AF1933" i="1" s="1"/>
  <c r="T1933" i="1"/>
  <c r="AC1933" i="1" s="1"/>
  <c r="U1933" i="1"/>
  <c r="AD1933" i="1" s="1"/>
  <c r="N1934" i="1"/>
  <c r="O1934" i="1"/>
  <c r="T1934" i="1"/>
  <c r="AC1934" i="1" s="1"/>
  <c r="U1934" i="1"/>
  <c r="AD1934" i="1" s="1"/>
  <c r="AF1934" i="1"/>
  <c r="N1935" i="1"/>
  <c r="O1935" i="1"/>
  <c r="AF1935" i="1" s="1"/>
  <c r="T1935" i="1"/>
  <c r="AC1935" i="1" s="1"/>
  <c r="U1935" i="1"/>
  <c r="AD1935" i="1"/>
  <c r="N1936" i="1"/>
  <c r="O1936" i="1"/>
  <c r="AF1936" i="1" s="1"/>
  <c r="T1936" i="1"/>
  <c r="AC1936" i="1" s="1"/>
  <c r="U1936" i="1"/>
  <c r="AD1936" i="1"/>
  <c r="N1937" i="1"/>
  <c r="O1937" i="1"/>
  <c r="T1937" i="1"/>
  <c r="AC1937" i="1" s="1"/>
  <c r="U1937" i="1"/>
  <c r="AD1937" i="1"/>
  <c r="AF1937" i="1"/>
  <c r="N1938" i="1"/>
  <c r="O1938" i="1"/>
  <c r="AF1938" i="1" s="1"/>
  <c r="T1938" i="1"/>
  <c r="U1938" i="1"/>
  <c r="AD1938" i="1" s="1"/>
  <c r="AC1938" i="1"/>
  <c r="N1939" i="1"/>
  <c r="O1939" i="1"/>
  <c r="AF1939" i="1" s="1"/>
  <c r="T1939" i="1"/>
  <c r="AC1939" i="1" s="1"/>
  <c r="U1939" i="1"/>
  <c r="AD1939" i="1" s="1"/>
  <c r="N1940" i="1"/>
  <c r="O1940" i="1"/>
  <c r="T1940" i="1"/>
  <c r="AC1940" i="1" s="1"/>
  <c r="U1940" i="1"/>
  <c r="AD1940" i="1" s="1"/>
  <c r="AF1940" i="1"/>
  <c r="N1941" i="1"/>
  <c r="O1941" i="1"/>
  <c r="T1941" i="1"/>
  <c r="AC1941" i="1" s="1"/>
  <c r="U1941" i="1"/>
  <c r="AD1941" i="1" s="1"/>
  <c r="AF1941" i="1"/>
  <c r="N1942" i="1"/>
  <c r="O1942" i="1"/>
  <c r="T1942" i="1"/>
  <c r="AC1942" i="1" s="1"/>
  <c r="U1942" i="1"/>
  <c r="AD1942" i="1" s="1"/>
  <c r="AF1942" i="1"/>
  <c r="N1943" i="1"/>
  <c r="O1943" i="1"/>
  <c r="AF1943" i="1" s="1"/>
  <c r="T1943" i="1"/>
  <c r="AC1943" i="1" s="1"/>
  <c r="U1943" i="1"/>
  <c r="AD1943" i="1"/>
  <c r="N1944" i="1"/>
  <c r="O1944" i="1"/>
  <c r="AF1944" i="1" s="1"/>
  <c r="T1944" i="1"/>
  <c r="AC1944" i="1" s="1"/>
  <c r="U1944" i="1"/>
  <c r="AD1944" i="1"/>
  <c r="N1945" i="1"/>
  <c r="O1945" i="1"/>
  <c r="T1945" i="1"/>
  <c r="AC1945" i="1" s="1"/>
  <c r="U1945" i="1"/>
  <c r="AD1945" i="1"/>
  <c r="AF1945" i="1"/>
  <c r="N1946" i="1"/>
  <c r="O1946" i="1"/>
  <c r="T1946" i="1"/>
  <c r="AC1946" i="1" s="1"/>
  <c r="U1946" i="1"/>
  <c r="AD1946" i="1"/>
  <c r="AF1946" i="1"/>
  <c r="N1947" i="1"/>
  <c r="O1947" i="1"/>
  <c r="AF1947" i="1" s="1"/>
  <c r="T1947" i="1"/>
  <c r="AC1947" i="1" s="1"/>
  <c r="U1947" i="1"/>
  <c r="AD1947" i="1"/>
  <c r="N1948" i="1"/>
  <c r="O1948" i="1"/>
  <c r="T1948" i="1"/>
  <c r="AC1948" i="1" s="1"/>
  <c r="U1948" i="1"/>
  <c r="AD1948" i="1" s="1"/>
  <c r="AF1948" i="1"/>
  <c r="N1949" i="1"/>
  <c r="O1949" i="1"/>
  <c r="AF1949" i="1" s="1"/>
  <c r="T1949" i="1"/>
  <c r="U1949" i="1"/>
  <c r="AD1949" i="1" s="1"/>
  <c r="AC1949" i="1"/>
  <c r="N1950" i="1"/>
  <c r="O1950" i="1"/>
  <c r="T1950" i="1"/>
  <c r="AC1950" i="1" s="1"/>
  <c r="U1950" i="1"/>
  <c r="AD1950" i="1" s="1"/>
  <c r="AF1950" i="1"/>
  <c r="N1951" i="1"/>
  <c r="O1951" i="1"/>
  <c r="AF1951" i="1" s="1"/>
  <c r="T1951" i="1"/>
  <c r="AC1951" i="1" s="1"/>
  <c r="U1951" i="1"/>
  <c r="AD1951" i="1" s="1"/>
  <c r="N1952" i="1"/>
  <c r="O1952" i="1"/>
  <c r="AF1952" i="1" s="1"/>
  <c r="T1952" i="1"/>
  <c r="AC1952" i="1" s="1"/>
  <c r="U1952" i="1"/>
  <c r="AD1952" i="1"/>
  <c r="N1953" i="1"/>
  <c r="O1953" i="1"/>
  <c r="AF1953" i="1" s="1"/>
  <c r="T1953" i="1"/>
  <c r="AC1953" i="1" s="1"/>
  <c r="U1953" i="1"/>
  <c r="AD1953" i="1"/>
  <c r="N1954" i="1"/>
  <c r="O1954" i="1"/>
  <c r="AF1954" i="1" s="1"/>
  <c r="T1954" i="1"/>
  <c r="U1954" i="1"/>
  <c r="AD1954" i="1" s="1"/>
  <c r="AC1954" i="1"/>
  <c r="N1955" i="1"/>
  <c r="O1955" i="1"/>
  <c r="AF1955" i="1" s="1"/>
  <c r="T1955" i="1"/>
  <c r="AC1955" i="1" s="1"/>
  <c r="U1955" i="1"/>
  <c r="AD1955" i="1" s="1"/>
  <c r="N1956" i="1"/>
  <c r="O1956" i="1"/>
  <c r="AF1956" i="1" s="1"/>
  <c r="T1956" i="1"/>
  <c r="AC1956" i="1" s="1"/>
  <c r="U1956" i="1"/>
  <c r="AD1956" i="1" s="1"/>
  <c r="N1957" i="1"/>
  <c r="O1957" i="1"/>
  <c r="AF1957" i="1" s="1"/>
  <c r="T1957" i="1"/>
  <c r="U1957" i="1"/>
  <c r="AD1957" i="1" s="1"/>
  <c r="AC1957" i="1"/>
  <c r="N1958" i="1"/>
  <c r="O1958" i="1"/>
  <c r="T1958" i="1"/>
  <c r="AC1958" i="1" s="1"/>
  <c r="U1958" i="1"/>
  <c r="AD1958" i="1" s="1"/>
  <c r="AF1958" i="1"/>
  <c r="N1959" i="1"/>
  <c r="O1959" i="1"/>
  <c r="T1959" i="1"/>
  <c r="AC1959" i="1" s="1"/>
  <c r="U1959" i="1"/>
  <c r="AD1959" i="1" s="1"/>
  <c r="AF1959" i="1"/>
  <c r="N1960" i="1"/>
  <c r="O1960" i="1"/>
  <c r="AF1960" i="1" s="1"/>
  <c r="T1960" i="1"/>
  <c r="U1960" i="1"/>
  <c r="AD1960" i="1" s="1"/>
  <c r="AC1960" i="1"/>
  <c r="N1961" i="1"/>
  <c r="O1961" i="1"/>
  <c r="AF1961" i="1" s="1"/>
  <c r="T1961" i="1"/>
  <c r="AC1961" i="1" s="1"/>
  <c r="U1961" i="1"/>
  <c r="AD1961" i="1"/>
  <c r="N1962" i="1"/>
  <c r="O1962" i="1"/>
  <c r="AF1962" i="1" s="1"/>
  <c r="T1962" i="1"/>
  <c r="U1962" i="1"/>
  <c r="AC1962" i="1"/>
  <c r="AD1962" i="1"/>
  <c r="N1963" i="1"/>
  <c r="O1963" i="1"/>
  <c r="AF1963" i="1" s="1"/>
  <c r="T1963" i="1"/>
  <c r="AC1963" i="1" s="1"/>
  <c r="U1963" i="1"/>
  <c r="AD1963" i="1" s="1"/>
  <c r="N1964" i="1"/>
  <c r="O1964" i="1"/>
  <c r="T1964" i="1"/>
  <c r="AC1964" i="1" s="1"/>
  <c r="U1964" i="1"/>
  <c r="AD1964" i="1" s="1"/>
  <c r="AF1964" i="1"/>
  <c r="N1965" i="1"/>
  <c r="O1965" i="1"/>
  <c r="T1965" i="1"/>
  <c r="AC1965" i="1" s="1"/>
  <c r="U1965" i="1"/>
  <c r="AD1965" i="1" s="1"/>
  <c r="AF1965" i="1"/>
  <c r="N1966" i="1"/>
  <c r="O1966" i="1"/>
  <c r="T1966" i="1"/>
  <c r="AC1966" i="1" s="1"/>
  <c r="U1966" i="1"/>
  <c r="AD1966" i="1" s="1"/>
  <c r="AF1966" i="1"/>
  <c r="N1967" i="1"/>
  <c r="O1967" i="1"/>
  <c r="AF1967" i="1" s="1"/>
  <c r="T1967" i="1"/>
  <c r="U1967" i="1"/>
  <c r="AD1967" i="1" s="1"/>
  <c r="AC1967" i="1"/>
  <c r="N1968" i="1"/>
  <c r="O1968" i="1"/>
  <c r="AF1968" i="1" s="1"/>
  <c r="T1968" i="1"/>
  <c r="U1968" i="1"/>
  <c r="AD1968" i="1" s="1"/>
  <c r="AC1968" i="1"/>
  <c r="N1969" i="1"/>
  <c r="O1969" i="1"/>
  <c r="T1969" i="1"/>
  <c r="AC1969" i="1" s="1"/>
  <c r="U1969" i="1"/>
  <c r="AD1969" i="1"/>
  <c r="AF1969" i="1"/>
  <c r="N1970" i="1"/>
  <c r="O1970" i="1"/>
  <c r="AF1970" i="1" s="1"/>
  <c r="T1970" i="1"/>
  <c r="AC1970" i="1" s="1"/>
  <c r="U1970" i="1"/>
  <c r="AD1970" i="1"/>
  <c r="N1971" i="1"/>
  <c r="O1971" i="1"/>
  <c r="T1971" i="1"/>
  <c r="AC1971" i="1" s="1"/>
  <c r="U1971" i="1"/>
  <c r="AD1971" i="1" s="1"/>
  <c r="AF1971" i="1"/>
  <c r="N1972" i="1"/>
  <c r="O1972" i="1"/>
  <c r="AF1972" i="1" s="1"/>
  <c r="T1972" i="1"/>
  <c r="AC1972" i="1" s="1"/>
  <c r="U1972" i="1"/>
  <c r="AD1972" i="1" s="1"/>
  <c r="N1973" i="1"/>
  <c r="O1973" i="1"/>
  <c r="AF1973" i="1" s="1"/>
  <c r="T1973" i="1"/>
  <c r="AC1973" i="1" s="1"/>
  <c r="U1973" i="1"/>
  <c r="AD1973" i="1" s="1"/>
  <c r="N1974" i="1"/>
  <c r="O1974" i="1"/>
  <c r="AF1974" i="1" s="1"/>
  <c r="T1974" i="1"/>
  <c r="AC1974" i="1" s="1"/>
  <c r="U1974" i="1"/>
  <c r="AD1974" i="1" s="1"/>
  <c r="N1975" i="1"/>
  <c r="O1975" i="1"/>
  <c r="AF1975" i="1" s="1"/>
  <c r="T1975" i="1"/>
  <c r="AC1975" i="1" s="1"/>
  <c r="U1975" i="1"/>
  <c r="AD1975" i="1" s="1"/>
  <c r="N1976" i="1"/>
  <c r="O1976" i="1"/>
  <c r="AF1976" i="1" s="1"/>
  <c r="T1976" i="1"/>
  <c r="U1976" i="1"/>
  <c r="AD1976" i="1" s="1"/>
  <c r="AC1976" i="1"/>
  <c r="N1977" i="1"/>
  <c r="O1977" i="1"/>
  <c r="T1977" i="1"/>
  <c r="AC1977" i="1" s="1"/>
  <c r="U1977" i="1"/>
  <c r="AD1977" i="1"/>
  <c r="AF1977" i="1"/>
  <c r="N1978" i="1"/>
  <c r="O1978" i="1"/>
  <c r="AF1978" i="1" s="1"/>
  <c r="T1978" i="1"/>
  <c r="AC1978" i="1" s="1"/>
  <c r="U1978" i="1"/>
  <c r="AD1978" i="1"/>
  <c r="N1979" i="1"/>
  <c r="O1979" i="1"/>
  <c r="T1979" i="1"/>
  <c r="AC1979" i="1" s="1"/>
  <c r="U1979" i="1"/>
  <c r="AD1979" i="1" s="1"/>
  <c r="AF1979" i="1"/>
  <c r="N1980" i="1"/>
  <c r="O1980" i="1"/>
  <c r="T1980" i="1"/>
  <c r="AC1980" i="1" s="1"/>
  <c r="U1980" i="1"/>
  <c r="AD1980" i="1" s="1"/>
  <c r="AF1980" i="1"/>
  <c r="N1981" i="1"/>
  <c r="O1981" i="1"/>
  <c r="T1981" i="1"/>
  <c r="AC1981" i="1" s="1"/>
  <c r="U1981" i="1"/>
  <c r="AD1981" i="1"/>
  <c r="AF1981" i="1"/>
  <c r="N1982" i="1"/>
  <c r="O1982" i="1"/>
  <c r="AF1982" i="1" s="1"/>
  <c r="T1982" i="1"/>
  <c r="AC1982" i="1" s="1"/>
  <c r="U1982" i="1"/>
  <c r="AD1982" i="1"/>
  <c r="N1983" i="1"/>
  <c r="O1983" i="1"/>
  <c r="AF1983" i="1" s="1"/>
  <c r="T1983" i="1"/>
  <c r="AC1983" i="1" s="1"/>
  <c r="U1983" i="1"/>
  <c r="AD1983" i="1" s="1"/>
  <c r="N1984" i="1"/>
  <c r="O1984" i="1"/>
  <c r="AF1984" i="1" s="1"/>
  <c r="T1984" i="1"/>
  <c r="U1984" i="1"/>
  <c r="AD1984" i="1" s="1"/>
  <c r="AC1984" i="1"/>
  <c r="N1985" i="1"/>
  <c r="O1985" i="1"/>
  <c r="AF1985" i="1" s="1"/>
  <c r="T1985" i="1"/>
  <c r="U1985" i="1"/>
  <c r="AD1985" i="1" s="1"/>
  <c r="AC1985" i="1"/>
  <c r="N1986" i="1"/>
  <c r="O1986" i="1"/>
  <c r="T1986" i="1"/>
  <c r="AC1986" i="1" s="1"/>
  <c r="U1986" i="1"/>
  <c r="AD1986" i="1" s="1"/>
  <c r="AF1986" i="1"/>
  <c r="N1987" i="1"/>
  <c r="O1987" i="1"/>
  <c r="T1987" i="1"/>
  <c r="U1987" i="1"/>
  <c r="AD1987" i="1" s="1"/>
  <c r="AC1987" i="1"/>
  <c r="AF1987" i="1"/>
  <c r="N1988" i="1"/>
  <c r="O1988" i="1"/>
  <c r="AF1988" i="1" s="1"/>
  <c r="T1988" i="1"/>
  <c r="AC1988" i="1" s="1"/>
  <c r="U1988" i="1"/>
  <c r="AD1988" i="1" s="1"/>
  <c r="N1989" i="1"/>
  <c r="O1989" i="1"/>
  <c r="AF1989" i="1" s="1"/>
  <c r="T1989" i="1"/>
  <c r="U1989" i="1"/>
  <c r="AD1989" i="1" s="1"/>
  <c r="AC1989" i="1"/>
  <c r="N1990" i="1"/>
  <c r="O1990" i="1"/>
  <c r="T1990" i="1"/>
  <c r="AC1990" i="1" s="1"/>
  <c r="U1990" i="1"/>
  <c r="AD1990" i="1" s="1"/>
  <c r="AF1990" i="1"/>
  <c r="N1991" i="1"/>
  <c r="O1991" i="1"/>
  <c r="AF1991" i="1" s="1"/>
  <c r="T1991" i="1"/>
  <c r="AC1991" i="1" s="1"/>
  <c r="U1991" i="1"/>
  <c r="AD1991" i="1" s="1"/>
  <c r="N1992" i="1"/>
  <c r="O1992" i="1"/>
  <c r="AF1992" i="1" s="1"/>
  <c r="T1992" i="1"/>
  <c r="AC1992" i="1" s="1"/>
  <c r="U1992" i="1"/>
  <c r="AD1992" i="1"/>
  <c r="N1993" i="1"/>
  <c r="O1993" i="1"/>
  <c r="AF1993" i="1" s="1"/>
  <c r="T1993" i="1"/>
  <c r="AC1993" i="1" s="1"/>
  <c r="U1993" i="1"/>
  <c r="AD1993" i="1" s="1"/>
  <c r="N1994" i="1"/>
  <c r="O1994" i="1"/>
  <c r="AF1994" i="1" s="1"/>
  <c r="T1994" i="1"/>
  <c r="AC1994" i="1" s="1"/>
  <c r="U1994" i="1"/>
  <c r="AD1994" i="1" s="1"/>
  <c r="N1995" i="1"/>
  <c r="O1995" i="1"/>
  <c r="T1995" i="1"/>
  <c r="AC1995" i="1" s="1"/>
  <c r="U1995" i="1"/>
  <c r="AD1995" i="1" s="1"/>
  <c r="AF1995" i="1"/>
  <c r="N1996" i="1"/>
  <c r="O1996" i="1"/>
  <c r="T1996" i="1"/>
  <c r="AC1996" i="1" s="1"/>
  <c r="U1996" i="1"/>
  <c r="AD1996" i="1" s="1"/>
  <c r="AF1996" i="1"/>
  <c r="N1997" i="1"/>
  <c r="O1997" i="1"/>
  <c r="T1997" i="1"/>
  <c r="AC1997" i="1" s="1"/>
  <c r="U1997" i="1"/>
  <c r="AD1997" i="1"/>
  <c r="AF1997" i="1"/>
  <c r="N1998" i="1"/>
  <c r="O1998" i="1"/>
  <c r="AF1998" i="1" s="1"/>
  <c r="T1998" i="1"/>
  <c r="AC1998" i="1" s="1"/>
  <c r="U1998" i="1"/>
  <c r="AD1998" i="1"/>
  <c r="N1999" i="1"/>
  <c r="O1999" i="1"/>
  <c r="AF1999" i="1" s="1"/>
  <c r="T1999" i="1"/>
  <c r="AC1999" i="1" s="1"/>
  <c r="U1999" i="1"/>
  <c r="AD1999" i="1" s="1"/>
  <c r="N2000" i="1"/>
  <c r="O2000" i="1"/>
  <c r="AF2000" i="1" s="1"/>
  <c r="T2000" i="1"/>
  <c r="U2000" i="1"/>
  <c r="AD2000" i="1" s="1"/>
  <c r="AC2000" i="1"/>
  <c r="N2001" i="1"/>
  <c r="O2001" i="1"/>
  <c r="AF2001" i="1" s="1"/>
  <c r="T2001" i="1"/>
  <c r="U2001" i="1"/>
  <c r="AD2001" i="1" s="1"/>
  <c r="AC2001" i="1"/>
  <c r="N2002" i="1"/>
  <c r="O2002" i="1"/>
  <c r="T2002" i="1"/>
  <c r="AC2002" i="1" s="1"/>
  <c r="U2002" i="1"/>
  <c r="AD2002" i="1" s="1"/>
  <c r="AF2002" i="1"/>
  <c r="N2003" i="1"/>
  <c r="O2003" i="1"/>
  <c r="T2003" i="1"/>
  <c r="U2003" i="1"/>
  <c r="AD2003" i="1" s="1"/>
  <c r="AC2003" i="1"/>
  <c r="AF2003" i="1"/>
  <c r="N2004" i="1"/>
  <c r="O2004" i="1"/>
  <c r="AF2004" i="1" s="1"/>
  <c r="T2004" i="1"/>
  <c r="AC2004" i="1" s="1"/>
  <c r="U2004" i="1"/>
  <c r="AD2004" i="1" s="1"/>
  <c r="N2005" i="1"/>
  <c r="O2005" i="1"/>
  <c r="AF2005" i="1" s="1"/>
  <c r="T2005" i="1"/>
  <c r="U2005" i="1"/>
  <c r="AD2005" i="1" s="1"/>
  <c r="AC2005" i="1"/>
  <c r="N2006" i="1"/>
  <c r="O2006" i="1"/>
  <c r="T2006" i="1"/>
  <c r="AC2006" i="1" s="1"/>
  <c r="U2006" i="1"/>
  <c r="AD2006" i="1" s="1"/>
  <c r="AF2006" i="1"/>
  <c r="N2007" i="1"/>
  <c r="O2007" i="1"/>
  <c r="AF2007" i="1" s="1"/>
  <c r="T2007" i="1"/>
  <c r="AC2007" i="1" s="1"/>
  <c r="U2007" i="1"/>
  <c r="AD2007" i="1" s="1"/>
  <c r="N2008" i="1"/>
  <c r="O2008" i="1"/>
  <c r="AF2008" i="1" s="1"/>
  <c r="T2008" i="1"/>
  <c r="AC2008" i="1" s="1"/>
  <c r="U2008" i="1"/>
  <c r="AD2008" i="1"/>
  <c r="N2009" i="1"/>
  <c r="O2009" i="1"/>
  <c r="AF2009" i="1" s="1"/>
  <c r="T2009" i="1"/>
  <c r="AC2009" i="1" s="1"/>
  <c r="U2009" i="1"/>
  <c r="AD2009" i="1" s="1"/>
  <c r="N2010" i="1"/>
  <c r="O2010" i="1"/>
  <c r="AF2010" i="1" s="1"/>
  <c r="T2010" i="1"/>
  <c r="AC2010" i="1" s="1"/>
  <c r="U2010" i="1"/>
  <c r="AD2010" i="1" s="1"/>
  <c r="N2011" i="1"/>
  <c r="O2011" i="1"/>
  <c r="AF2011" i="1" s="1"/>
  <c r="T2011" i="1"/>
  <c r="U2011" i="1"/>
  <c r="AD2011" i="1" s="1"/>
  <c r="AC2011" i="1"/>
  <c r="N2012" i="1"/>
  <c r="O2012" i="1"/>
  <c r="T2012" i="1"/>
  <c r="U2012" i="1"/>
  <c r="AD2012" i="1" s="1"/>
  <c r="AC2012" i="1"/>
  <c r="AF2012" i="1"/>
  <c r="N2013" i="1"/>
  <c r="O2013" i="1"/>
  <c r="T2013" i="1"/>
  <c r="AC2013" i="1" s="1"/>
  <c r="U2013" i="1"/>
  <c r="AD2013" i="1"/>
  <c r="AF2013" i="1"/>
  <c r="N2014" i="1"/>
  <c r="O2014" i="1"/>
  <c r="AF2014" i="1" s="1"/>
  <c r="T2014" i="1"/>
  <c r="AC2014" i="1" s="1"/>
  <c r="U2014" i="1"/>
  <c r="AD2014" i="1"/>
  <c r="N2015" i="1"/>
  <c r="O2015" i="1"/>
  <c r="T2015" i="1"/>
  <c r="AC2015" i="1" s="1"/>
  <c r="U2015" i="1"/>
  <c r="AD2015" i="1" s="1"/>
  <c r="AF2015" i="1"/>
  <c r="N2016" i="1"/>
  <c r="O2016" i="1"/>
  <c r="AF2016" i="1" s="1"/>
  <c r="T2016" i="1"/>
  <c r="U2016" i="1"/>
  <c r="AD2016" i="1" s="1"/>
  <c r="AC2016" i="1"/>
  <c r="N2017" i="1"/>
  <c r="O2017" i="1"/>
  <c r="AF2017" i="1" s="1"/>
  <c r="T2017" i="1"/>
  <c r="U2017" i="1"/>
  <c r="AD2017" i="1" s="1"/>
  <c r="AC2017" i="1"/>
  <c r="N2018" i="1"/>
  <c r="O2018" i="1"/>
  <c r="T2018" i="1"/>
  <c r="AC2018" i="1" s="1"/>
  <c r="U2018" i="1"/>
  <c r="AD2018" i="1" s="1"/>
  <c r="AF2018" i="1"/>
  <c r="N2019" i="1"/>
  <c r="O2019" i="1"/>
  <c r="T2019" i="1"/>
  <c r="U2019" i="1"/>
  <c r="AD2019" i="1" s="1"/>
  <c r="AC2019" i="1"/>
  <c r="AF2019" i="1"/>
  <c r="N2020" i="1"/>
  <c r="O2020" i="1"/>
  <c r="AF2020" i="1" s="1"/>
  <c r="T2020" i="1"/>
  <c r="AC2020" i="1" s="1"/>
  <c r="U2020" i="1"/>
  <c r="AD2020" i="1" s="1"/>
  <c r="N2021" i="1"/>
  <c r="O2021" i="1"/>
  <c r="AF2021" i="1" s="1"/>
  <c r="T2021" i="1"/>
  <c r="U2021" i="1"/>
  <c r="AD2021" i="1" s="1"/>
  <c r="AC2021" i="1"/>
  <c r="N2022" i="1"/>
  <c r="O2022" i="1"/>
  <c r="T2022" i="1"/>
  <c r="AC2022" i="1" s="1"/>
  <c r="U2022" i="1"/>
  <c r="AD2022" i="1"/>
  <c r="AF2022" i="1"/>
  <c r="N2023" i="1"/>
  <c r="O2023" i="1"/>
  <c r="AF2023" i="1" s="1"/>
  <c r="T2023" i="1"/>
  <c r="U2023" i="1"/>
  <c r="AD2023" i="1" s="1"/>
  <c r="AC2023" i="1"/>
  <c r="N2024" i="1"/>
  <c r="O2024" i="1"/>
  <c r="AF2024" i="1" s="1"/>
  <c r="T2024" i="1"/>
  <c r="AC2024" i="1" s="1"/>
  <c r="U2024" i="1"/>
  <c r="AD2024" i="1"/>
  <c r="N2025" i="1"/>
  <c r="O2025" i="1"/>
  <c r="AF2025" i="1" s="1"/>
  <c r="T2025" i="1"/>
  <c r="AC2025" i="1" s="1"/>
  <c r="U2025" i="1"/>
  <c r="AD2025" i="1" s="1"/>
  <c r="N2026" i="1"/>
  <c r="O2026" i="1"/>
  <c r="AF2026" i="1" s="1"/>
  <c r="T2026" i="1"/>
  <c r="AC2026" i="1" s="1"/>
  <c r="U2026" i="1"/>
  <c r="AD2026" i="1" s="1"/>
  <c r="N2027" i="1"/>
  <c r="O2027" i="1"/>
  <c r="T2027" i="1"/>
  <c r="AC2027" i="1" s="1"/>
  <c r="U2027" i="1"/>
  <c r="AD2027" i="1" s="1"/>
  <c r="AF2027" i="1"/>
  <c r="N2028" i="1"/>
  <c r="O2028" i="1"/>
  <c r="T2028" i="1"/>
  <c r="AC2028" i="1" s="1"/>
  <c r="U2028" i="1"/>
  <c r="AD2028" i="1" s="1"/>
  <c r="AF2028" i="1"/>
  <c r="N2029" i="1"/>
  <c r="O2029" i="1"/>
  <c r="T2029" i="1"/>
  <c r="AC2029" i="1" s="1"/>
  <c r="U2029" i="1"/>
  <c r="AD2029" i="1"/>
  <c r="AF2029" i="1"/>
  <c r="N2030" i="1"/>
  <c r="O2030" i="1"/>
  <c r="AF2030" i="1" s="1"/>
  <c r="T2030" i="1"/>
  <c r="AC2030" i="1" s="1"/>
  <c r="U2030" i="1"/>
  <c r="AD2030" i="1"/>
  <c r="N2031" i="1"/>
  <c r="O2031" i="1"/>
  <c r="T2031" i="1"/>
  <c r="AC2031" i="1" s="1"/>
  <c r="U2031" i="1"/>
  <c r="AD2031" i="1" s="1"/>
  <c r="AF2031" i="1"/>
  <c r="N2032" i="1"/>
  <c r="O2032" i="1"/>
  <c r="AF2032" i="1" s="1"/>
  <c r="T2032" i="1"/>
  <c r="U2032" i="1"/>
  <c r="AD2032" i="1" s="1"/>
  <c r="AC2032" i="1"/>
  <c r="N2033" i="1"/>
  <c r="O2033" i="1"/>
  <c r="AF2033" i="1" s="1"/>
  <c r="T2033" i="1"/>
  <c r="U2033" i="1"/>
  <c r="AD2033" i="1" s="1"/>
  <c r="AC2033" i="1"/>
  <c r="N2034" i="1"/>
  <c r="O2034" i="1"/>
  <c r="T2034" i="1"/>
  <c r="AC2034" i="1" s="1"/>
  <c r="U2034" i="1"/>
  <c r="AD2034" i="1" s="1"/>
  <c r="AF2034" i="1"/>
  <c r="N2035" i="1"/>
  <c r="O2035" i="1"/>
  <c r="T2035" i="1"/>
  <c r="U2035" i="1"/>
  <c r="AD2035" i="1" s="1"/>
  <c r="AC2035" i="1"/>
  <c r="AF2035" i="1"/>
  <c r="N2036" i="1"/>
  <c r="O2036" i="1"/>
  <c r="AF2036" i="1" s="1"/>
  <c r="T2036" i="1"/>
  <c r="AC2036" i="1" s="1"/>
  <c r="U2036" i="1"/>
  <c r="AD2036" i="1" s="1"/>
  <c r="N2037" i="1"/>
  <c r="O2037" i="1"/>
  <c r="AF2037" i="1" s="1"/>
  <c r="T2037" i="1"/>
  <c r="U2037" i="1"/>
  <c r="AD2037" i="1" s="1"/>
  <c r="AC2037" i="1"/>
  <c r="N2038" i="1"/>
  <c r="O2038" i="1"/>
  <c r="T2038" i="1"/>
  <c r="AC2038" i="1" s="1"/>
  <c r="U2038" i="1"/>
  <c r="AD2038" i="1" s="1"/>
  <c r="AF2038" i="1"/>
  <c r="N2039" i="1"/>
  <c r="O2039" i="1"/>
  <c r="AF2039" i="1" s="1"/>
  <c r="T2039" i="1"/>
  <c r="AC2039" i="1" s="1"/>
  <c r="U2039" i="1"/>
  <c r="AD2039" i="1" s="1"/>
  <c r="N2040" i="1"/>
  <c r="O2040" i="1"/>
  <c r="T2040" i="1"/>
  <c r="AC2040" i="1" s="1"/>
  <c r="U2040" i="1"/>
  <c r="AD2040" i="1" s="1"/>
  <c r="AF2040" i="1"/>
  <c r="N2041" i="1"/>
  <c r="O2041" i="1"/>
  <c r="AF2041" i="1" s="1"/>
  <c r="T2041" i="1"/>
  <c r="AC2041" i="1" s="1"/>
  <c r="U2041" i="1"/>
  <c r="AD2041" i="1" s="1"/>
  <c r="N2042" i="1"/>
  <c r="O2042" i="1"/>
  <c r="AF2042" i="1" s="1"/>
  <c r="T2042" i="1"/>
  <c r="AC2042" i="1" s="1"/>
  <c r="U2042" i="1"/>
  <c r="AD2042" i="1"/>
  <c r="N2043" i="1"/>
  <c r="O2043" i="1"/>
  <c r="T2043" i="1"/>
  <c r="AC2043" i="1" s="1"/>
  <c r="U2043" i="1"/>
  <c r="AD2043" i="1" s="1"/>
  <c r="AF2043" i="1"/>
  <c r="N2044" i="1"/>
  <c r="O2044" i="1"/>
  <c r="T2044" i="1"/>
  <c r="AC2044" i="1" s="1"/>
  <c r="U2044" i="1"/>
  <c r="AD2044" i="1"/>
  <c r="AF2044" i="1"/>
  <c r="N2045" i="1"/>
  <c r="O2045" i="1"/>
  <c r="AF2045" i="1" s="1"/>
  <c r="T2045" i="1"/>
  <c r="AC2045" i="1" s="1"/>
  <c r="U2045" i="1"/>
  <c r="AD2045" i="1"/>
  <c r="N2046" i="1"/>
  <c r="O2046" i="1"/>
  <c r="AF2046" i="1" s="1"/>
  <c r="T2046" i="1"/>
  <c r="AC2046" i="1" s="1"/>
  <c r="U2046" i="1"/>
  <c r="AD2046" i="1" s="1"/>
  <c r="N2047" i="1"/>
  <c r="O2047" i="1"/>
  <c r="T2047" i="1"/>
  <c r="AC2047" i="1" s="1"/>
  <c r="U2047" i="1"/>
  <c r="AD2047" i="1" s="1"/>
  <c r="AF2047" i="1"/>
  <c r="N2048" i="1"/>
  <c r="O2048" i="1"/>
  <c r="T2048" i="1"/>
  <c r="U2048" i="1"/>
  <c r="AD2048" i="1" s="1"/>
  <c r="AC2048" i="1"/>
  <c r="AF2048" i="1"/>
  <c r="N2049" i="1"/>
  <c r="O2049" i="1"/>
  <c r="AF2049" i="1" s="1"/>
  <c r="T2049" i="1"/>
  <c r="AC2049" i="1" s="1"/>
  <c r="U2049" i="1"/>
  <c r="V2049" i="1"/>
  <c r="AE2049" i="1" s="1"/>
  <c r="AD2049" i="1"/>
  <c r="N2050" i="1"/>
  <c r="O2050" i="1"/>
  <c r="AF2050" i="1" s="1"/>
  <c r="T2050" i="1"/>
  <c r="AC2050" i="1" s="1"/>
  <c r="U2050" i="1"/>
  <c r="AD2050" i="1" s="1"/>
  <c r="N2051" i="1"/>
  <c r="O2051" i="1"/>
  <c r="T2051" i="1"/>
  <c r="AC2051" i="1" s="1"/>
  <c r="U2051" i="1"/>
  <c r="AD2051" i="1" s="1"/>
  <c r="AF2051" i="1"/>
  <c r="N2052" i="1"/>
  <c r="O2052" i="1"/>
  <c r="T2052" i="1"/>
  <c r="AC2052" i="1" s="1"/>
  <c r="U2052" i="1"/>
  <c r="AD2052" i="1" s="1"/>
  <c r="AF2052" i="1"/>
  <c r="N2053" i="1"/>
  <c r="O2053" i="1"/>
  <c r="AF2053" i="1" s="1"/>
  <c r="T2053" i="1"/>
  <c r="U2053" i="1"/>
  <c r="AD2053" i="1" s="1"/>
  <c r="AC2053" i="1"/>
  <c r="N2054" i="1"/>
  <c r="O2054" i="1"/>
  <c r="T2054" i="1"/>
  <c r="AC2054" i="1" s="1"/>
  <c r="U2054" i="1"/>
  <c r="AD2054" i="1"/>
  <c r="AF2054" i="1"/>
  <c r="N2055" i="1"/>
  <c r="O2055" i="1"/>
  <c r="AF2055" i="1" s="1"/>
  <c r="T2055" i="1"/>
  <c r="AC2055" i="1" s="1"/>
  <c r="U2055" i="1"/>
  <c r="AD2055" i="1" s="1"/>
  <c r="N2056" i="1"/>
  <c r="O2056" i="1"/>
  <c r="T2056" i="1"/>
  <c r="AC2056" i="1" s="1"/>
  <c r="U2056" i="1"/>
  <c r="AD2056" i="1" s="1"/>
  <c r="AF2056" i="1"/>
  <c r="N2057" i="1"/>
  <c r="O2057" i="1"/>
  <c r="AF2057" i="1" s="1"/>
  <c r="T2057" i="1"/>
  <c r="AC2057" i="1" s="1"/>
  <c r="U2057" i="1"/>
  <c r="AD2057" i="1" s="1"/>
  <c r="N2058" i="1"/>
  <c r="O2058" i="1"/>
  <c r="AF2058" i="1" s="1"/>
  <c r="T2058" i="1"/>
  <c r="AC2058" i="1" s="1"/>
  <c r="U2058" i="1"/>
  <c r="AD2058" i="1"/>
  <c r="N2059" i="1"/>
  <c r="O2059" i="1"/>
  <c r="AF2059" i="1" s="1"/>
  <c r="T2059" i="1"/>
  <c r="U2059" i="1"/>
  <c r="AD2059" i="1" s="1"/>
  <c r="AC2059" i="1"/>
  <c r="N2060" i="1"/>
  <c r="O2060" i="1"/>
  <c r="AF2060" i="1" s="1"/>
  <c r="T2060" i="1"/>
  <c r="U2060" i="1"/>
  <c r="AC2060" i="1"/>
  <c r="AD2060" i="1"/>
  <c r="N2061" i="1"/>
  <c r="O2061" i="1"/>
  <c r="T2061" i="1"/>
  <c r="AC2061" i="1" s="1"/>
  <c r="U2061" i="1"/>
  <c r="AD2061" i="1"/>
  <c r="AF2061" i="1"/>
  <c r="N2062" i="1"/>
  <c r="O2062" i="1"/>
  <c r="AF2062" i="1" s="1"/>
  <c r="T2062" i="1"/>
  <c r="AC2062" i="1" s="1"/>
  <c r="U2062" i="1"/>
  <c r="AD2062" i="1" s="1"/>
  <c r="N2063" i="1"/>
  <c r="O2063" i="1"/>
  <c r="T2063" i="1"/>
  <c r="AC2063" i="1" s="1"/>
  <c r="U2063" i="1"/>
  <c r="AD2063" i="1" s="1"/>
  <c r="AF2063" i="1"/>
  <c r="N2064" i="1"/>
  <c r="O2064" i="1"/>
  <c r="T2064" i="1"/>
  <c r="AC2064" i="1" s="1"/>
  <c r="U2064" i="1"/>
  <c r="AD2064" i="1" s="1"/>
  <c r="AF2064" i="1"/>
  <c r="N2065" i="1"/>
  <c r="O2065" i="1"/>
  <c r="AF2065" i="1" s="1"/>
  <c r="T2065" i="1"/>
  <c r="U2065" i="1"/>
  <c r="AC2065" i="1"/>
  <c r="AD2065" i="1"/>
  <c r="N2066" i="1"/>
  <c r="O2066" i="1"/>
  <c r="AF2066" i="1" s="1"/>
  <c r="T2066" i="1"/>
  <c r="AC2066" i="1" s="1"/>
  <c r="U2066" i="1"/>
  <c r="AD2066" i="1" s="1"/>
  <c r="N2067" i="1"/>
  <c r="O2067" i="1"/>
  <c r="AF2067" i="1" s="1"/>
  <c r="T2067" i="1"/>
  <c r="U2067" i="1"/>
  <c r="AD2067" i="1" s="1"/>
  <c r="AC2067" i="1"/>
  <c r="N2068" i="1"/>
  <c r="O2068" i="1"/>
  <c r="AF2068" i="1" s="1"/>
  <c r="T2068" i="1"/>
  <c r="U2068" i="1"/>
  <c r="AC2068" i="1"/>
  <c r="AD2068" i="1"/>
  <c r="N2069" i="1"/>
  <c r="O2069" i="1"/>
  <c r="AF2069" i="1" s="1"/>
  <c r="T2069" i="1"/>
  <c r="AC2069" i="1" s="1"/>
  <c r="U2069" i="1"/>
  <c r="AD2069" i="1" s="1"/>
  <c r="N2070" i="1"/>
  <c r="O2070" i="1"/>
  <c r="AF2070" i="1" s="1"/>
  <c r="T2070" i="1"/>
  <c r="AC2070" i="1" s="1"/>
  <c r="U2070" i="1"/>
  <c r="AD2070" i="1"/>
  <c r="N2071" i="1"/>
  <c r="O2071" i="1"/>
  <c r="T2071" i="1"/>
  <c r="AC2071" i="1" s="1"/>
  <c r="U2071" i="1"/>
  <c r="AD2071" i="1" s="1"/>
  <c r="AF2071" i="1"/>
  <c r="N2072" i="1"/>
  <c r="O2072" i="1"/>
  <c r="AF2072" i="1" s="1"/>
  <c r="T2072" i="1"/>
  <c r="AC2072" i="1" s="1"/>
  <c r="U2072" i="1"/>
  <c r="AD2072" i="1" s="1"/>
  <c r="N2073" i="1"/>
  <c r="O2073" i="1"/>
  <c r="T2073" i="1"/>
  <c r="AC2073" i="1" s="1"/>
  <c r="U2073" i="1"/>
  <c r="AD2073" i="1"/>
  <c r="AF2073" i="1"/>
  <c r="N2074" i="1"/>
  <c r="O2074" i="1"/>
  <c r="T2074" i="1"/>
  <c r="AC2074" i="1" s="1"/>
  <c r="U2074" i="1"/>
  <c r="AD2074" i="1" s="1"/>
  <c r="AF2074" i="1"/>
  <c r="N2075" i="1"/>
  <c r="O2075" i="1"/>
  <c r="AF2075" i="1" s="1"/>
  <c r="T2075" i="1"/>
  <c r="AC2075" i="1" s="1"/>
  <c r="U2075" i="1"/>
  <c r="AD2075" i="1" s="1"/>
  <c r="N2076" i="1"/>
  <c r="O2076" i="1"/>
  <c r="AF2076" i="1" s="1"/>
  <c r="T2076" i="1"/>
  <c r="AC2076" i="1" s="1"/>
  <c r="U2076" i="1"/>
  <c r="AD2076" i="1" s="1"/>
  <c r="N2077" i="1"/>
  <c r="O2077" i="1"/>
  <c r="AF2077" i="1" s="1"/>
  <c r="T2077" i="1"/>
  <c r="AC2077" i="1" s="1"/>
  <c r="U2077" i="1"/>
  <c r="AD2077" i="1" s="1"/>
  <c r="N2078" i="1"/>
  <c r="O2078" i="1"/>
  <c r="AF2078" i="1" s="1"/>
  <c r="T2078" i="1"/>
  <c r="AC2078" i="1" s="1"/>
  <c r="U2078" i="1"/>
  <c r="AD2078" i="1"/>
  <c r="N2079" i="1"/>
  <c r="O2079" i="1"/>
  <c r="T2079" i="1"/>
  <c r="AC2079" i="1" s="1"/>
  <c r="U2079" i="1"/>
  <c r="AD2079" i="1" s="1"/>
  <c r="AF2079" i="1"/>
  <c r="N2080" i="1"/>
  <c r="O2080" i="1"/>
  <c r="AF2080" i="1" s="1"/>
  <c r="T2080" i="1"/>
  <c r="AC2080" i="1" s="1"/>
  <c r="U2080" i="1"/>
  <c r="AD2080" i="1" s="1"/>
  <c r="N2081" i="1"/>
  <c r="O2081" i="1"/>
  <c r="T2081" i="1"/>
  <c r="U2081" i="1"/>
  <c r="AC2081" i="1"/>
  <c r="AD2081" i="1"/>
  <c r="AF2081" i="1"/>
  <c r="N2082" i="1"/>
  <c r="O2082" i="1"/>
  <c r="T2082" i="1"/>
  <c r="AC2082" i="1" s="1"/>
  <c r="U2082" i="1"/>
  <c r="AD2082" i="1" s="1"/>
  <c r="AF2082" i="1"/>
  <c r="N2083" i="1"/>
  <c r="O2083" i="1"/>
  <c r="AF2083" i="1" s="1"/>
  <c r="T2083" i="1"/>
  <c r="AC2083" i="1" s="1"/>
  <c r="U2083" i="1"/>
  <c r="AD2083" i="1" s="1"/>
  <c r="N2084" i="1"/>
  <c r="O2084" i="1"/>
  <c r="AF2084" i="1" s="1"/>
  <c r="T2084" i="1"/>
  <c r="U2084" i="1"/>
  <c r="AD2084" i="1" s="1"/>
  <c r="AC2084" i="1"/>
  <c r="N2085" i="1"/>
  <c r="O2085" i="1"/>
  <c r="AF2085" i="1" s="1"/>
  <c r="T2085" i="1"/>
  <c r="AC2085" i="1" s="1"/>
  <c r="U2085" i="1"/>
  <c r="AD2085" i="1" s="1"/>
  <c r="N2086" i="1"/>
  <c r="O2086" i="1"/>
  <c r="T2086" i="1"/>
  <c r="AC2086" i="1" s="1"/>
  <c r="U2086" i="1"/>
  <c r="AD2086" i="1"/>
  <c r="AF2086" i="1"/>
  <c r="N2087" i="1"/>
  <c r="O2087" i="1"/>
  <c r="T2087" i="1"/>
  <c r="AC2087" i="1" s="1"/>
  <c r="U2087" i="1"/>
  <c r="AD2087" i="1" s="1"/>
  <c r="AF2087" i="1"/>
  <c r="N2088" i="1"/>
  <c r="O2088" i="1"/>
  <c r="AF2088" i="1" s="1"/>
  <c r="T2088" i="1"/>
  <c r="AC2088" i="1" s="1"/>
  <c r="U2088" i="1"/>
  <c r="AD2088" i="1" s="1"/>
  <c r="N2089" i="1"/>
  <c r="O2089" i="1"/>
  <c r="AF2089" i="1" s="1"/>
  <c r="T2089" i="1"/>
  <c r="U2089" i="1"/>
  <c r="AD2089" i="1" s="1"/>
  <c r="AC2089" i="1"/>
  <c r="N2090" i="1"/>
  <c r="O2090" i="1"/>
  <c r="T2090" i="1"/>
  <c r="AC2090" i="1" s="1"/>
  <c r="U2090" i="1"/>
  <c r="AD2090" i="1" s="1"/>
  <c r="AF2090" i="1"/>
  <c r="N2091" i="1"/>
  <c r="O2091" i="1"/>
  <c r="AF2091" i="1" s="1"/>
  <c r="T2091" i="1"/>
  <c r="AC2091" i="1" s="1"/>
  <c r="U2091" i="1"/>
  <c r="AD2091" i="1" s="1"/>
  <c r="N2092" i="1"/>
  <c r="O2092" i="1"/>
  <c r="AF2092" i="1" s="1"/>
  <c r="T2092" i="1"/>
  <c r="AC2092" i="1" s="1"/>
  <c r="U2092" i="1"/>
  <c r="AD2092" i="1" s="1"/>
  <c r="N2093" i="1"/>
  <c r="O2093" i="1"/>
  <c r="AF2093" i="1" s="1"/>
  <c r="T2093" i="1"/>
  <c r="AC2093" i="1" s="1"/>
  <c r="U2093" i="1"/>
  <c r="AD2093" i="1" s="1"/>
  <c r="N2094" i="1"/>
  <c r="O2094" i="1"/>
  <c r="T2094" i="1"/>
  <c r="AC2094" i="1" s="1"/>
  <c r="U2094" i="1"/>
  <c r="AD2094" i="1"/>
  <c r="AF2094" i="1"/>
  <c r="N2095" i="1"/>
  <c r="O2095" i="1"/>
  <c r="T2095" i="1"/>
  <c r="AC2095" i="1" s="1"/>
  <c r="U2095" i="1"/>
  <c r="AD2095" i="1" s="1"/>
  <c r="AF2095" i="1"/>
  <c r="N2096" i="1"/>
  <c r="O2096" i="1"/>
  <c r="AF2096" i="1" s="1"/>
  <c r="T2096" i="1"/>
  <c r="AC2096" i="1" s="1"/>
  <c r="U2096" i="1"/>
  <c r="AD2096" i="1" s="1"/>
  <c r="N2097" i="1"/>
  <c r="O2097" i="1"/>
  <c r="T2097" i="1"/>
  <c r="AC2097" i="1" s="1"/>
  <c r="U2097" i="1"/>
  <c r="AD2097" i="1"/>
  <c r="AF2097" i="1"/>
  <c r="N2098" i="1"/>
  <c r="O2098" i="1"/>
  <c r="AF2098" i="1" s="1"/>
  <c r="T2098" i="1"/>
  <c r="AC2098" i="1" s="1"/>
  <c r="U2098" i="1"/>
  <c r="AD2098" i="1" s="1"/>
  <c r="N2099" i="1"/>
  <c r="O2099" i="1"/>
  <c r="T2099" i="1"/>
  <c r="AC2099" i="1" s="1"/>
  <c r="U2099" i="1"/>
  <c r="AD2099" i="1" s="1"/>
  <c r="AF2099" i="1"/>
  <c r="N2100" i="1"/>
  <c r="O2100" i="1"/>
  <c r="AF2100" i="1" s="1"/>
  <c r="T2100" i="1"/>
  <c r="U2100" i="1"/>
  <c r="AD2100" i="1" s="1"/>
  <c r="AC2100" i="1"/>
  <c r="N2101" i="1"/>
  <c r="O2101" i="1"/>
  <c r="T2101" i="1"/>
  <c r="AC2101" i="1" s="1"/>
  <c r="U2101" i="1"/>
  <c r="AD2101" i="1" s="1"/>
  <c r="AF2101" i="1"/>
  <c r="N2102" i="1"/>
  <c r="O2102" i="1"/>
  <c r="AF2102" i="1" s="1"/>
  <c r="T2102" i="1"/>
  <c r="AC2102" i="1" s="1"/>
  <c r="U2102" i="1"/>
  <c r="AD2102" i="1" s="1"/>
  <c r="N2103" i="1"/>
  <c r="O2103" i="1"/>
  <c r="T2103" i="1"/>
  <c r="AC2103" i="1" s="1"/>
  <c r="U2103" i="1"/>
  <c r="AD2103" i="1"/>
  <c r="AF2103" i="1"/>
  <c r="N2104" i="1"/>
  <c r="O2104" i="1"/>
  <c r="AF2104" i="1" s="1"/>
  <c r="T2104" i="1"/>
  <c r="U2104" i="1"/>
  <c r="AD2104" i="1" s="1"/>
  <c r="AC2104" i="1"/>
  <c r="N2105" i="1"/>
  <c r="O2105" i="1"/>
  <c r="T2105" i="1"/>
  <c r="AC2105" i="1" s="1"/>
  <c r="U2105" i="1"/>
  <c r="AD2105" i="1" s="1"/>
  <c r="AF2105" i="1"/>
  <c r="N2106" i="1"/>
  <c r="O2106" i="1"/>
  <c r="AF2106" i="1" s="1"/>
  <c r="T2106" i="1"/>
  <c r="U2106" i="1"/>
  <c r="AC2106" i="1"/>
  <c r="AD2106" i="1"/>
  <c r="N2107" i="1"/>
  <c r="O2107" i="1"/>
  <c r="T2107" i="1"/>
  <c r="U2107" i="1"/>
  <c r="AD2107" i="1" s="1"/>
  <c r="AC2107" i="1"/>
  <c r="AF2107" i="1"/>
  <c r="N2108" i="1"/>
  <c r="O2108" i="1"/>
  <c r="AF2108" i="1" s="1"/>
  <c r="T2108" i="1"/>
  <c r="AC2108" i="1" s="1"/>
  <c r="U2108" i="1"/>
  <c r="AD2108" i="1"/>
  <c r="N2109" i="1"/>
  <c r="O2109" i="1"/>
  <c r="AF2109" i="1" s="1"/>
  <c r="T2109" i="1"/>
  <c r="AC2109" i="1" s="1"/>
  <c r="U2109" i="1"/>
  <c r="AD2109" i="1"/>
  <c r="N2110" i="1"/>
  <c r="O2110" i="1"/>
  <c r="AF2110" i="1" s="1"/>
  <c r="T2110" i="1"/>
  <c r="AC2110" i="1" s="1"/>
  <c r="U2110" i="1"/>
  <c r="AD2110" i="1"/>
  <c r="N2111" i="1"/>
  <c r="O2111" i="1"/>
  <c r="AF2111" i="1" s="1"/>
  <c r="T2111" i="1"/>
  <c r="AC2111" i="1" s="1"/>
  <c r="U2111" i="1"/>
  <c r="AD2111" i="1"/>
  <c r="N2112" i="1"/>
  <c r="O2112" i="1"/>
  <c r="T2112" i="1"/>
  <c r="AC2112" i="1" s="1"/>
  <c r="U2112" i="1"/>
  <c r="AD2112" i="1"/>
  <c r="AF2112" i="1"/>
  <c r="N2113" i="1"/>
  <c r="O2113" i="1"/>
  <c r="AF2113" i="1" s="1"/>
  <c r="T2113" i="1"/>
  <c r="AC2113" i="1" s="1"/>
  <c r="U2113" i="1"/>
  <c r="AD2113" i="1"/>
  <c r="N2114" i="1"/>
  <c r="O2114" i="1"/>
  <c r="T2114" i="1"/>
  <c r="AC2114" i="1" s="1"/>
  <c r="U2114" i="1"/>
  <c r="AD2114" i="1"/>
  <c r="AF2114" i="1"/>
  <c r="N2115" i="1"/>
  <c r="O2115" i="1"/>
  <c r="AF2115" i="1" s="1"/>
  <c r="T2115" i="1"/>
  <c r="AC2115" i="1" s="1"/>
  <c r="U2115" i="1"/>
  <c r="AD2115" i="1"/>
  <c r="N2116" i="1"/>
  <c r="O2116" i="1"/>
  <c r="T2116" i="1"/>
  <c r="AC2116" i="1" s="1"/>
  <c r="U2116" i="1"/>
  <c r="AD2116" i="1"/>
  <c r="AF2116" i="1"/>
  <c r="N2117" i="1"/>
  <c r="O2117" i="1"/>
  <c r="AF2117" i="1" s="1"/>
  <c r="T2117" i="1"/>
  <c r="AC2117" i="1" s="1"/>
  <c r="U2117" i="1"/>
  <c r="AD2117" i="1" s="1"/>
  <c r="N2118" i="1"/>
  <c r="O2118" i="1"/>
  <c r="AF2118" i="1" s="1"/>
  <c r="T2118" i="1"/>
  <c r="AC2118" i="1" s="1"/>
  <c r="U2118" i="1"/>
  <c r="AD2118" i="1" s="1"/>
  <c r="N2119" i="1"/>
  <c r="O2119" i="1"/>
  <c r="AF2119" i="1" s="1"/>
  <c r="T2119" i="1"/>
  <c r="AC2119" i="1" s="1"/>
  <c r="U2119" i="1"/>
  <c r="AD2119" i="1" s="1"/>
  <c r="N2120" i="1"/>
  <c r="O2120" i="1"/>
  <c r="AF2120" i="1" s="1"/>
  <c r="T2120" i="1"/>
  <c r="AC2120" i="1" s="1"/>
  <c r="U2120" i="1"/>
  <c r="AD2120" i="1" s="1"/>
  <c r="N2121" i="1"/>
  <c r="O2121" i="1"/>
  <c r="AF2121" i="1" s="1"/>
  <c r="T2121" i="1"/>
  <c r="AC2121" i="1" s="1"/>
  <c r="U2121" i="1"/>
  <c r="AD2121" i="1" s="1"/>
  <c r="N2122" i="1"/>
  <c r="O2122" i="1"/>
  <c r="T2122" i="1"/>
  <c r="AC2122" i="1" s="1"/>
  <c r="U2122" i="1"/>
  <c r="AD2122" i="1" s="1"/>
  <c r="AF2122" i="1"/>
  <c r="N2123" i="1"/>
  <c r="O2123" i="1"/>
  <c r="AF2123" i="1" s="1"/>
  <c r="T2123" i="1"/>
  <c r="AC2123" i="1" s="1"/>
  <c r="U2123" i="1"/>
  <c r="AD2123" i="1" s="1"/>
  <c r="N2124" i="1"/>
  <c r="O2124" i="1"/>
  <c r="T2124" i="1"/>
  <c r="AC2124" i="1" s="1"/>
  <c r="U2124" i="1"/>
  <c r="AD2124" i="1" s="1"/>
  <c r="AF2124" i="1"/>
  <c r="N2125" i="1"/>
  <c r="O2125" i="1"/>
  <c r="AF2125" i="1" s="1"/>
  <c r="T2125" i="1"/>
  <c r="AC2125" i="1" s="1"/>
  <c r="U2125" i="1"/>
  <c r="AD2125" i="1" s="1"/>
  <c r="N2126" i="1"/>
  <c r="O2126" i="1"/>
  <c r="T2126" i="1"/>
  <c r="AC2126" i="1" s="1"/>
  <c r="U2126" i="1"/>
  <c r="AD2126" i="1" s="1"/>
  <c r="AF2126" i="1"/>
  <c r="N2127" i="1"/>
  <c r="O2127" i="1"/>
  <c r="AF2127" i="1" s="1"/>
  <c r="T2127" i="1"/>
  <c r="AC2127" i="1" s="1"/>
  <c r="U2127" i="1"/>
  <c r="AD2127" i="1" s="1"/>
  <c r="N2128" i="1"/>
  <c r="O2128" i="1"/>
  <c r="T2128" i="1"/>
  <c r="AC2128" i="1" s="1"/>
  <c r="U2128" i="1"/>
  <c r="AD2128" i="1" s="1"/>
  <c r="AF2128" i="1"/>
  <c r="N2129" i="1"/>
  <c r="O2129" i="1"/>
  <c r="AF2129" i="1" s="1"/>
  <c r="T2129" i="1"/>
  <c r="AC2129" i="1" s="1"/>
  <c r="U2129" i="1"/>
  <c r="AD2129" i="1" s="1"/>
  <c r="N2130" i="1"/>
  <c r="O2130" i="1"/>
  <c r="AF2130" i="1" s="1"/>
  <c r="T2130" i="1"/>
  <c r="AC2130" i="1" s="1"/>
  <c r="U2130" i="1"/>
  <c r="AD2130" i="1" s="1"/>
  <c r="N2131" i="1"/>
  <c r="O2131" i="1"/>
  <c r="AF2131" i="1" s="1"/>
  <c r="T2131" i="1"/>
  <c r="AC2131" i="1" s="1"/>
  <c r="U2131" i="1"/>
  <c r="AD2131" i="1" s="1"/>
  <c r="N2132" i="1"/>
  <c r="O2132" i="1"/>
  <c r="T2132" i="1"/>
  <c r="AC2132" i="1" s="1"/>
  <c r="U2132" i="1"/>
  <c r="AD2132" i="1" s="1"/>
  <c r="AF2132" i="1"/>
  <c r="N2133" i="1"/>
  <c r="O2133" i="1"/>
  <c r="AF2133" i="1" s="1"/>
  <c r="T2133" i="1"/>
  <c r="AC2133" i="1" s="1"/>
  <c r="U2133" i="1"/>
  <c r="AD2133" i="1" s="1"/>
  <c r="N2134" i="1"/>
  <c r="O2134" i="1"/>
  <c r="T2134" i="1"/>
  <c r="AC2134" i="1" s="1"/>
  <c r="U2134" i="1"/>
  <c r="AD2134" i="1" s="1"/>
  <c r="AF2134" i="1"/>
  <c r="N2135" i="1"/>
  <c r="O2135" i="1"/>
  <c r="AF2135" i="1" s="1"/>
  <c r="T2135" i="1"/>
  <c r="AC2135" i="1" s="1"/>
  <c r="U2135" i="1"/>
  <c r="AD2135" i="1" s="1"/>
  <c r="N2136" i="1"/>
  <c r="O2136" i="1"/>
  <c r="T2136" i="1"/>
  <c r="AC2136" i="1" s="1"/>
  <c r="U2136" i="1"/>
  <c r="AD2136" i="1" s="1"/>
  <c r="AF2136" i="1"/>
  <c r="N2137" i="1"/>
  <c r="O2137" i="1"/>
  <c r="AF2137" i="1" s="1"/>
  <c r="T2137" i="1"/>
  <c r="AC2137" i="1" s="1"/>
  <c r="U2137" i="1"/>
  <c r="AD2137" i="1" s="1"/>
  <c r="N2138" i="1"/>
  <c r="O2138" i="1"/>
  <c r="T2138" i="1"/>
  <c r="AC2138" i="1" s="1"/>
  <c r="U2138" i="1"/>
  <c r="AD2138" i="1" s="1"/>
  <c r="AF2138" i="1"/>
  <c r="N2139" i="1"/>
  <c r="O2139" i="1"/>
  <c r="AF2139" i="1" s="1"/>
  <c r="T2139" i="1"/>
  <c r="AC2139" i="1" s="1"/>
  <c r="U2139" i="1"/>
  <c r="AD2139" i="1" s="1"/>
  <c r="N2140" i="1"/>
  <c r="O2140" i="1"/>
  <c r="T2140" i="1"/>
  <c r="AC2140" i="1" s="1"/>
  <c r="U2140" i="1"/>
  <c r="AD2140" i="1" s="1"/>
  <c r="AF2140" i="1"/>
  <c r="N2141" i="1"/>
  <c r="O2141" i="1"/>
  <c r="AF2141" i="1" s="1"/>
  <c r="T2141" i="1"/>
  <c r="AC2141" i="1" s="1"/>
  <c r="U2141" i="1"/>
  <c r="AD2141" i="1" s="1"/>
  <c r="N2142" i="1"/>
  <c r="O2142" i="1"/>
  <c r="AF2142" i="1" s="1"/>
  <c r="T2142" i="1"/>
  <c r="AC2142" i="1" s="1"/>
  <c r="U2142" i="1"/>
  <c r="AD2142" i="1" s="1"/>
  <c r="N2143" i="1"/>
  <c r="O2143" i="1"/>
  <c r="AF2143" i="1" s="1"/>
  <c r="T2143" i="1"/>
  <c r="AC2143" i="1" s="1"/>
  <c r="U2143" i="1"/>
  <c r="AD2143" i="1" s="1"/>
  <c r="N2144" i="1"/>
  <c r="O2144" i="1"/>
  <c r="T2144" i="1"/>
  <c r="AC2144" i="1" s="1"/>
  <c r="U2144" i="1"/>
  <c r="AD2144" i="1" s="1"/>
  <c r="AF2144" i="1"/>
  <c r="N2145" i="1"/>
  <c r="O2145" i="1"/>
  <c r="AF2145" i="1" s="1"/>
  <c r="T2145" i="1"/>
  <c r="AC2145" i="1" s="1"/>
  <c r="U2145" i="1"/>
  <c r="AD2145" i="1" s="1"/>
  <c r="N2146" i="1"/>
  <c r="O2146" i="1"/>
  <c r="T2146" i="1"/>
  <c r="AC2146" i="1" s="1"/>
  <c r="U2146" i="1"/>
  <c r="AD2146" i="1" s="1"/>
  <c r="AF2146" i="1"/>
  <c r="N2147" i="1"/>
  <c r="O2147" i="1"/>
  <c r="AF2147" i="1" s="1"/>
  <c r="T2147" i="1"/>
  <c r="AC2147" i="1" s="1"/>
  <c r="U2147" i="1"/>
  <c r="AD2147" i="1" s="1"/>
  <c r="N2148" i="1"/>
  <c r="O2148" i="1"/>
  <c r="T2148" i="1"/>
  <c r="AC2148" i="1" s="1"/>
  <c r="U2148" i="1"/>
  <c r="AD2148" i="1" s="1"/>
  <c r="AF2148" i="1"/>
  <c r="N2149" i="1"/>
  <c r="O2149" i="1"/>
  <c r="AF2149" i="1" s="1"/>
  <c r="T2149" i="1"/>
  <c r="AC2149" i="1" s="1"/>
  <c r="U2149" i="1"/>
  <c r="AD2149" i="1" s="1"/>
  <c r="N2150" i="1"/>
  <c r="O2150" i="1"/>
  <c r="T2150" i="1"/>
  <c r="AC2150" i="1" s="1"/>
  <c r="U2150" i="1"/>
  <c r="AD2150" i="1" s="1"/>
  <c r="AF2150" i="1"/>
  <c r="N2151" i="1"/>
  <c r="O2151" i="1"/>
  <c r="AF2151" i="1" s="1"/>
  <c r="T2151" i="1"/>
  <c r="AC2151" i="1" s="1"/>
  <c r="U2151" i="1"/>
  <c r="AD2151" i="1" s="1"/>
  <c r="N2152" i="1"/>
  <c r="O2152" i="1"/>
  <c r="T2152" i="1"/>
  <c r="AC2152" i="1" s="1"/>
  <c r="U2152" i="1"/>
  <c r="AD2152" i="1" s="1"/>
  <c r="AF2152" i="1"/>
  <c r="N2153" i="1"/>
  <c r="O2153" i="1"/>
  <c r="AF2153" i="1" s="1"/>
  <c r="T2153" i="1"/>
  <c r="AC2153" i="1" s="1"/>
  <c r="U2153" i="1"/>
  <c r="AD2153" i="1" s="1"/>
  <c r="N2154" i="1"/>
  <c r="O2154" i="1"/>
  <c r="T2154" i="1"/>
  <c r="AC2154" i="1" s="1"/>
  <c r="U2154" i="1"/>
  <c r="AD2154" i="1" s="1"/>
  <c r="AF2154" i="1"/>
  <c r="N2155" i="1"/>
  <c r="O2155" i="1"/>
  <c r="AF2155" i="1" s="1"/>
  <c r="T2155" i="1"/>
  <c r="AC2155" i="1" s="1"/>
  <c r="U2155" i="1"/>
  <c r="AD2155" i="1" s="1"/>
  <c r="N2156" i="1"/>
  <c r="O2156" i="1"/>
  <c r="T2156" i="1"/>
  <c r="AC2156" i="1" s="1"/>
  <c r="U2156" i="1"/>
  <c r="AD2156" i="1" s="1"/>
  <c r="AF2156" i="1"/>
  <c r="N2157" i="1"/>
  <c r="O2157" i="1"/>
  <c r="AF2157" i="1" s="1"/>
  <c r="T2157" i="1"/>
  <c r="AC2157" i="1" s="1"/>
  <c r="U2157" i="1"/>
  <c r="AD2157" i="1" s="1"/>
  <c r="N2158" i="1"/>
  <c r="O2158" i="1"/>
  <c r="T2158" i="1"/>
  <c r="AC2158" i="1" s="1"/>
  <c r="U2158" i="1"/>
  <c r="AD2158" i="1" s="1"/>
  <c r="AF2158" i="1"/>
  <c r="N2159" i="1"/>
  <c r="O2159" i="1"/>
  <c r="AF2159" i="1" s="1"/>
  <c r="T2159" i="1"/>
  <c r="AC2159" i="1" s="1"/>
  <c r="U2159" i="1"/>
  <c r="AD2159" i="1" s="1"/>
  <c r="N2160" i="1"/>
  <c r="O2160" i="1"/>
  <c r="T2160" i="1"/>
  <c r="AC2160" i="1" s="1"/>
  <c r="U2160" i="1"/>
  <c r="AD2160" i="1" s="1"/>
  <c r="AF2160" i="1"/>
  <c r="N2161" i="1"/>
  <c r="O2161" i="1"/>
  <c r="T2161" i="1"/>
  <c r="AC2161" i="1" s="1"/>
  <c r="U2161" i="1"/>
  <c r="AD2161" i="1" s="1"/>
  <c r="AF2161" i="1"/>
  <c r="N2162" i="1"/>
  <c r="O2162" i="1"/>
  <c r="T2162" i="1"/>
  <c r="AC2162" i="1" s="1"/>
  <c r="U2162" i="1"/>
  <c r="AD2162" i="1" s="1"/>
  <c r="AF2162" i="1"/>
  <c r="N2163" i="1"/>
  <c r="O2163" i="1"/>
  <c r="T2163" i="1"/>
  <c r="AC2163" i="1" s="1"/>
  <c r="U2163" i="1"/>
  <c r="AD2163" i="1" s="1"/>
  <c r="AF2163" i="1"/>
  <c r="N2164" i="1"/>
  <c r="O2164" i="1"/>
  <c r="T2164" i="1"/>
  <c r="AC2164" i="1" s="1"/>
  <c r="U2164" i="1"/>
  <c r="AD2164" i="1" s="1"/>
  <c r="AF2164" i="1"/>
  <c r="N2165" i="1"/>
  <c r="O2165" i="1"/>
  <c r="T2165" i="1"/>
  <c r="AC2165" i="1" s="1"/>
  <c r="U2165" i="1"/>
  <c r="AD2165" i="1"/>
  <c r="AF2165" i="1"/>
  <c r="N2166" i="1"/>
  <c r="O2166" i="1"/>
  <c r="AF2166" i="1" s="1"/>
  <c r="T2166" i="1"/>
  <c r="AC2166" i="1" s="1"/>
  <c r="U2166" i="1"/>
  <c r="AD2166" i="1" s="1"/>
  <c r="N2167" i="1"/>
  <c r="O2167" i="1"/>
  <c r="AF2167" i="1" s="1"/>
  <c r="T2167" i="1"/>
  <c r="AC2167" i="1" s="1"/>
  <c r="U2167" i="1"/>
  <c r="AD2167" i="1"/>
  <c r="N2168" i="1"/>
  <c r="O2168" i="1"/>
  <c r="T2168" i="1"/>
  <c r="AC2168" i="1" s="1"/>
  <c r="U2168" i="1"/>
  <c r="AD2168" i="1" s="1"/>
  <c r="AF2168" i="1"/>
  <c r="N2169" i="1"/>
  <c r="O2169" i="1"/>
  <c r="T2169" i="1"/>
  <c r="AC2169" i="1" s="1"/>
  <c r="U2169" i="1"/>
  <c r="AD2169" i="1" s="1"/>
  <c r="AF2169" i="1"/>
  <c r="N2170" i="1"/>
  <c r="O2170" i="1"/>
  <c r="T2170" i="1"/>
  <c r="AC2170" i="1" s="1"/>
  <c r="U2170" i="1"/>
  <c r="AD2170" i="1"/>
  <c r="AF2170" i="1"/>
  <c r="N2171" i="1"/>
  <c r="O2171" i="1"/>
  <c r="AF2171" i="1" s="1"/>
  <c r="T2171" i="1"/>
  <c r="U2171" i="1"/>
  <c r="AD2171" i="1" s="1"/>
  <c r="AC2171" i="1"/>
  <c r="N2172" i="1"/>
  <c r="O2172" i="1"/>
  <c r="T2172" i="1"/>
  <c r="AC2172" i="1" s="1"/>
  <c r="U2172" i="1"/>
  <c r="AD2172" i="1"/>
  <c r="AF2172" i="1"/>
  <c r="N2173" i="1"/>
  <c r="O2173" i="1"/>
  <c r="AF2173" i="1" s="1"/>
  <c r="T2173" i="1"/>
  <c r="AC2173" i="1" s="1"/>
  <c r="U2173" i="1"/>
  <c r="AD2173" i="1" s="1"/>
  <c r="N2174" i="1"/>
  <c r="O2174" i="1"/>
  <c r="T2174" i="1"/>
  <c r="AC2174" i="1" s="1"/>
  <c r="U2174" i="1"/>
  <c r="AD2174" i="1"/>
  <c r="AF2174" i="1"/>
  <c r="N2175" i="1"/>
  <c r="O2175" i="1"/>
  <c r="AF2175" i="1" s="1"/>
  <c r="T2175" i="1"/>
  <c r="U2175" i="1"/>
  <c r="AD2175" i="1" s="1"/>
  <c r="AC2175" i="1"/>
  <c r="N2176" i="1"/>
  <c r="O2176" i="1"/>
  <c r="AF2176" i="1" s="1"/>
  <c r="T2176" i="1"/>
  <c r="U2176" i="1"/>
  <c r="AD2176" i="1" s="1"/>
  <c r="AC2176" i="1"/>
  <c r="N2177" i="1"/>
  <c r="O2177" i="1"/>
  <c r="T2177" i="1"/>
  <c r="AC2177" i="1" s="1"/>
  <c r="U2177" i="1"/>
  <c r="AD2177" i="1"/>
  <c r="AF2177" i="1"/>
  <c r="N2178" i="1"/>
  <c r="O2178" i="1"/>
  <c r="AF2178" i="1" s="1"/>
  <c r="T2178" i="1"/>
  <c r="U2178" i="1"/>
  <c r="AD2178" i="1" s="1"/>
  <c r="AC2178" i="1"/>
  <c r="N2179" i="1"/>
  <c r="O2179" i="1"/>
  <c r="AF2179" i="1" s="1"/>
  <c r="T2179" i="1"/>
  <c r="AC2179" i="1" s="1"/>
  <c r="U2179" i="1"/>
  <c r="AD2179" i="1"/>
  <c r="N2180" i="1"/>
  <c r="O2180" i="1"/>
  <c r="AF2180" i="1" s="1"/>
  <c r="T2180" i="1"/>
  <c r="U2180" i="1"/>
  <c r="AD2180" i="1" s="1"/>
  <c r="AC2180" i="1"/>
  <c r="N2181" i="1"/>
  <c r="O2181" i="1"/>
  <c r="T2181" i="1"/>
  <c r="AC2181" i="1" s="1"/>
  <c r="U2181" i="1"/>
  <c r="AD2181" i="1"/>
  <c r="AF2181" i="1"/>
  <c r="N2182" i="1"/>
  <c r="O2182" i="1"/>
  <c r="AF2182" i="1" s="1"/>
  <c r="T2182" i="1"/>
  <c r="AC2182" i="1" s="1"/>
  <c r="U2182" i="1"/>
  <c r="AD2182" i="1" s="1"/>
  <c r="N2183" i="1"/>
  <c r="O2183" i="1"/>
  <c r="T2183" i="1"/>
  <c r="AC2183" i="1" s="1"/>
  <c r="U2183" i="1"/>
  <c r="AD2183" i="1" s="1"/>
  <c r="AF2183" i="1"/>
  <c r="N2184" i="1"/>
  <c r="O2184" i="1"/>
  <c r="AF2184" i="1" s="1"/>
  <c r="T2184" i="1"/>
  <c r="U2184" i="1"/>
  <c r="AD2184" i="1" s="1"/>
  <c r="AC2184" i="1"/>
  <c r="N2185" i="1"/>
  <c r="O2185" i="1"/>
  <c r="T2185" i="1"/>
  <c r="AC2185" i="1" s="1"/>
  <c r="U2185" i="1"/>
  <c r="AD2185" i="1" s="1"/>
  <c r="AF2185" i="1"/>
  <c r="N2186" i="1"/>
  <c r="O2186" i="1"/>
  <c r="AF2186" i="1" s="1"/>
  <c r="T2186" i="1"/>
  <c r="U2186" i="1"/>
  <c r="AD2186" i="1" s="1"/>
  <c r="AC2186" i="1"/>
  <c r="N2187" i="1"/>
  <c r="O2187" i="1"/>
  <c r="T2187" i="1"/>
  <c r="AC2187" i="1" s="1"/>
  <c r="U2187" i="1"/>
  <c r="AD2187" i="1" s="1"/>
  <c r="AF2187" i="1"/>
  <c r="N2188" i="1"/>
  <c r="O2188" i="1"/>
  <c r="AF2188" i="1" s="1"/>
  <c r="T2188" i="1"/>
  <c r="AC2188" i="1" s="1"/>
  <c r="U2188" i="1"/>
  <c r="AD2188" i="1" s="1"/>
  <c r="N2189" i="1"/>
  <c r="O2189" i="1"/>
  <c r="AF2189" i="1" s="1"/>
  <c r="T2189" i="1"/>
  <c r="AC2189" i="1" s="1"/>
  <c r="U2189" i="1"/>
  <c r="AD2189" i="1" s="1"/>
  <c r="N2190" i="1"/>
  <c r="O2190" i="1"/>
  <c r="AF2190" i="1" s="1"/>
  <c r="T2190" i="1"/>
  <c r="AC2190" i="1" s="1"/>
  <c r="U2190" i="1"/>
  <c r="AD2190" i="1" s="1"/>
  <c r="N2191" i="1"/>
  <c r="O2191" i="1"/>
  <c r="AF2191" i="1" s="1"/>
  <c r="T2191" i="1"/>
  <c r="AC2191" i="1" s="1"/>
  <c r="U2191" i="1"/>
  <c r="AD2191" i="1" s="1"/>
  <c r="N2192" i="1"/>
  <c r="O2192" i="1"/>
  <c r="AF2192" i="1" s="1"/>
  <c r="T2192" i="1"/>
  <c r="U2192" i="1"/>
  <c r="AD2192" i="1" s="1"/>
  <c r="AC2192" i="1"/>
  <c r="N2193" i="1"/>
  <c r="O2193" i="1"/>
  <c r="AF2193" i="1" s="1"/>
  <c r="T2193" i="1"/>
  <c r="U2193" i="1"/>
  <c r="AD2193" i="1" s="1"/>
  <c r="AC2193" i="1"/>
  <c r="N2194" i="1"/>
  <c r="O2194" i="1"/>
  <c r="AF2194" i="1" s="1"/>
  <c r="T2194" i="1"/>
  <c r="AC2194" i="1" s="1"/>
  <c r="U2194" i="1"/>
  <c r="AD2194" i="1" s="1"/>
  <c r="N2195" i="1"/>
  <c r="O2195" i="1"/>
  <c r="AF2195" i="1" s="1"/>
  <c r="T2195" i="1"/>
  <c r="AC2195" i="1" s="1"/>
  <c r="U2195" i="1"/>
  <c r="AD2195" i="1" s="1"/>
  <c r="N2196" i="1"/>
  <c r="O2196" i="1"/>
  <c r="AF2196" i="1" s="1"/>
  <c r="T2196" i="1"/>
  <c r="AC2196" i="1" s="1"/>
  <c r="U2196" i="1"/>
  <c r="AD2196" i="1" s="1"/>
  <c r="N2197" i="1"/>
  <c r="O2197" i="1"/>
  <c r="AF2197" i="1" s="1"/>
  <c r="T2197" i="1"/>
  <c r="AC2197" i="1" s="1"/>
  <c r="U2197" i="1"/>
  <c r="AD2197" i="1" s="1"/>
  <c r="N2198" i="1"/>
  <c r="O2198" i="1"/>
  <c r="T2198" i="1"/>
  <c r="AC2198" i="1" s="1"/>
  <c r="U2198" i="1"/>
  <c r="AD2198" i="1" s="1"/>
  <c r="AF2198" i="1"/>
  <c r="N2199" i="1"/>
  <c r="O2199" i="1"/>
  <c r="AF2199" i="1" s="1"/>
  <c r="T2199" i="1"/>
  <c r="AC2199" i="1" s="1"/>
  <c r="U2199" i="1"/>
  <c r="AD2199" i="1" s="1"/>
  <c r="N2200" i="1"/>
  <c r="O2200" i="1"/>
  <c r="AF2200" i="1" s="1"/>
  <c r="T2200" i="1"/>
  <c r="AC2200" i="1" s="1"/>
  <c r="U2200" i="1"/>
  <c r="AD2200" i="1" s="1"/>
  <c r="N2201" i="1"/>
  <c r="O2201" i="1"/>
  <c r="T2201" i="1"/>
  <c r="AC2201" i="1" s="1"/>
  <c r="U2201" i="1"/>
  <c r="AD2201" i="1" s="1"/>
  <c r="AF2201" i="1"/>
  <c r="N2202" i="1"/>
  <c r="O2202" i="1"/>
  <c r="T2202" i="1"/>
  <c r="AC2202" i="1" s="1"/>
  <c r="U2202" i="1"/>
  <c r="AD2202" i="1" s="1"/>
  <c r="AF2202" i="1"/>
  <c r="N2203" i="1"/>
  <c r="O2203" i="1"/>
  <c r="AF2203" i="1" s="1"/>
  <c r="T2203" i="1"/>
  <c r="AC2203" i="1" s="1"/>
  <c r="U2203" i="1"/>
  <c r="AD2203" i="1" s="1"/>
  <c r="N2204" i="1"/>
  <c r="O2204" i="1"/>
  <c r="AF2204" i="1" s="1"/>
  <c r="T2204" i="1"/>
  <c r="U2204" i="1"/>
  <c r="AC2204" i="1"/>
  <c r="AD2204" i="1"/>
  <c r="N2205" i="1"/>
  <c r="O2205" i="1"/>
  <c r="AF2205" i="1" s="1"/>
  <c r="T2205" i="1"/>
  <c r="U2205" i="1"/>
  <c r="AD2205" i="1" s="1"/>
  <c r="AC2205" i="1"/>
  <c r="N2206" i="1"/>
  <c r="O2206" i="1"/>
  <c r="T2206" i="1"/>
  <c r="AC2206" i="1" s="1"/>
  <c r="U2206" i="1"/>
  <c r="AD2206" i="1"/>
  <c r="AF2206" i="1"/>
  <c r="N2207" i="1"/>
  <c r="O2207" i="1"/>
  <c r="AF2207" i="1" s="1"/>
  <c r="T2207" i="1"/>
  <c r="U2207" i="1"/>
  <c r="AD2207" i="1" s="1"/>
  <c r="AC2207" i="1"/>
  <c r="N2208" i="1"/>
  <c r="O2208" i="1"/>
  <c r="AF2208" i="1" s="1"/>
  <c r="T2208" i="1"/>
  <c r="AC2208" i="1" s="1"/>
  <c r="U2208" i="1"/>
  <c r="AD2208" i="1"/>
  <c r="N2209" i="1"/>
  <c r="O2209" i="1"/>
  <c r="AF2209" i="1" s="1"/>
  <c r="T2209" i="1"/>
  <c r="U2209" i="1"/>
  <c r="AD2209" i="1" s="1"/>
  <c r="AC2209" i="1"/>
  <c r="N2210" i="1"/>
  <c r="O2210" i="1"/>
  <c r="AF2210" i="1" s="1"/>
  <c r="T2210" i="1"/>
  <c r="AC2210" i="1" s="1"/>
  <c r="U2210" i="1"/>
  <c r="AD2210" i="1"/>
  <c r="N2211" i="1"/>
  <c r="O2211" i="1"/>
  <c r="AF2211" i="1" s="1"/>
  <c r="T2211" i="1"/>
  <c r="AC2211" i="1" s="1"/>
  <c r="U2211" i="1"/>
  <c r="AD2211" i="1" s="1"/>
  <c r="N2212" i="1"/>
  <c r="O2212" i="1"/>
  <c r="T2212" i="1"/>
  <c r="AC2212" i="1" s="1"/>
  <c r="U2212" i="1"/>
  <c r="AD2212" i="1" s="1"/>
  <c r="AF2212" i="1"/>
  <c r="N2213" i="1"/>
  <c r="O2213" i="1"/>
  <c r="AF2213" i="1" s="1"/>
  <c r="T2213" i="1"/>
  <c r="AC2213" i="1" s="1"/>
  <c r="U2213" i="1"/>
  <c r="AD2213" i="1" s="1"/>
  <c r="N2214" i="1"/>
  <c r="O2214" i="1"/>
  <c r="AF2214" i="1" s="1"/>
  <c r="T2214" i="1"/>
  <c r="AC2214" i="1" s="1"/>
  <c r="U2214" i="1"/>
  <c r="AD2214" i="1" s="1"/>
  <c r="N2215" i="1"/>
  <c r="O2215" i="1"/>
  <c r="AF2215" i="1" s="1"/>
  <c r="T2215" i="1"/>
  <c r="AC2215" i="1" s="1"/>
  <c r="U2215" i="1"/>
  <c r="AD2215" i="1" s="1"/>
  <c r="N2216" i="1"/>
  <c r="O2216" i="1"/>
  <c r="AF2216" i="1" s="1"/>
  <c r="T2216" i="1"/>
  <c r="AC2216" i="1" s="1"/>
  <c r="U2216" i="1"/>
  <c r="AD2216" i="1" s="1"/>
  <c r="N2217" i="1"/>
  <c r="O2217" i="1"/>
  <c r="AF2217" i="1" s="1"/>
  <c r="T2217" i="1"/>
  <c r="AC2217" i="1" s="1"/>
  <c r="U2217" i="1"/>
  <c r="AD2217" i="1" s="1"/>
  <c r="N2218" i="1"/>
  <c r="O2218" i="1"/>
  <c r="AF2218" i="1" s="1"/>
  <c r="T2218" i="1"/>
  <c r="AC2218" i="1" s="1"/>
  <c r="U2218" i="1"/>
  <c r="AD2218" i="1" s="1"/>
  <c r="N2219" i="1"/>
  <c r="O2219" i="1"/>
  <c r="AF2219" i="1" s="1"/>
  <c r="T2219" i="1"/>
  <c r="AC2219" i="1" s="1"/>
  <c r="U2219" i="1"/>
  <c r="AD2219" i="1" s="1"/>
  <c r="N2220" i="1"/>
  <c r="O2220" i="1"/>
  <c r="AF2220" i="1" s="1"/>
  <c r="T2220" i="1"/>
  <c r="U2220" i="1"/>
  <c r="AD2220" i="1" s="1"/>
  <c r="AC2220" i="1"/>
  <c r="N2221" i="1"/>
  <c r="O2221" i="1"/>
  <c r="T2221" i="1"/>
  <c r="AC2221" i="1" s="1"/>
  <c r="U2221" i="1"/>
  <c r="AD2221" i="1" s="1"/>
  <c r="AF2221" i="1"/>
  <c r="N2222" i="1"/>
  <c r="O2222" i="1"/>
  <c r="T2222" i="1"/>
  <c r="AC2222" i="1" s="1"/>
  <c r="U2222" i="1"/>
  <c r="AD2222" i="1"/>
  <c r="AF2222" i="1"/>
  <c r="N2223" i="1"/>
  <c r="O2223" i="1"/>
  <c r="AF2223" i="1" s="1"/>
  <c r="T2223" i="1"/>
  <c r="U2223" i="1"/>
  <c r="AD2223" i="1" s="1"/>
  <c r="AC2223" i="1"/>
  <c r="N2224" i="1"/>
  <c r="O2224" i="1"/>
  <c r="AF2224" i="1" s="1"/>
  <c r="T2224" i="1"/>
  <c r="AC2224" i="1" s="1"/>
  <c r="U2224" i="1"/>
  <c r="AD2224" i="1" s="1"/>
  <c r="N2225" i="1"/>
  <c r="O2225" i="1"/>
  <c r="AF2225" i="1" s="1"/>
  <c r="T2225" i="1"/>
  <c r="AC2225" i="1" s="1"/>
  <c r="U2225" i="1"/>
  <c r="AD2225" i="1" s="1"/>
  <c r="N2226" i="1"/>
  <c r="O2226" i="1"/>
  <c r="AF2226" i="1" s="1"/>
  <c r="T2226" i="1"/>
  <c r="AC2226" i="1" s="1"/>
  <c r="U2226" i="1"/>
  <c r="AD2226" i="1"/>
  <c r="N2227" i="1"/>
  <c r="O2227" i="1"/>
  <c r="AF2227" i="1" s="1"/>
  <c r="T2227" i="1"/>
  <c r="AC2227" i="1" s="1"/>
  <c r="U2227" i="1"/>
  <c r="AD2227" i="1" s="1"/>
  <c r="N2228" i="1"/>
  <c r="O2228" i="1"/>
  <c r="T2228" i="1"/>
  <c r="AC2228" i="1" s="1"/>
  <c r="U2228" i="1"/>
  <c r="AD2228" i="1" s="1"/>
  <c r="AF2228" i="1"/>
  <c r="N2229" i="1"/>
  <c r="O2229" i="1"/>
  <c r="AF2229" i="1" s="1"/>
  <c r="T2229" i="1"/>
  <c r="AC2229" i="1" s="1"/>
  <c r="U2229" i="1"/>
  <c r="AD2229" i="1" s="1"/>
  <c r="N2230" i="1"/>
  <c r="O2230" i="1"/>
  <c r="AF2230" i="1" s="1"/>
  <c r="T2230" i="1"/>
  <c r="AC2230" i="1" s="1"/>
  <c r="U2230" i="1"/>
  <c r="AD2230" i="1" s="1"/>
  <c r="N2231" i="1"/>
  <c r="O2231" i="1"/>
  <c r="AF2231" i="1" s="1"/>
  <c r="T2231" i="1"/>
  <c r="AC2231" i="1" s="1"/>
  <c r="U2231" i="1"/>
  <c r="AD2231" i="1" s="1"/>
  <c r="N2232" i="1"/>
  <c r="O2232" i="1"/>
  <c r="AF2232" i="1" s="1"/>
  <c r="T2232" i="1"/>
  <c r="AC2232" i="1" s="1"/>
  <c r="U2232" i="1"/>
  <c r="AD2232" i="1" s="1"/>
  <c r="N2233" i="1"/>
  <c r="O2233" i="1"/>
  <c r="AF2233" i="1" s="1"/>
  <c r="T2233" i="1"/>
  <c r="AC2233" i="1" s="1"/>
  <c r="U2233" i="1"/>
  <c r="AD2233" i="1" s="1"/>
  <c r="N2234" i="1"/>
  <c r="O2234" i="1"/>
  <c r="AF2234" i="1" s="1"/>
  <c r="T2234" i="1"/>
  <c r="AC2234" i="1" s="1"/>
  <c r="U2234" i="1"/>
  <c r="AD2234" i="1" s="1"/>
  <c r="N2235" i="1"/>
  <c r="O2235" i="1"/>
  <c r="AF2235" i="1" s="1"/>
  <c r="T2235" i="1"/>
  <c r="AC2235" i="1" s="1"/>
  <c r="U2235" i="1"/>
  <c r="AD2235" i="1" s="1"/>
  <c r="N2236" i="1"/>
  <c r="O2236" i="1"/>
  <c r="T2236" i="1"/>
  <c r="AC2236" i="1" s="1"/>
  <c r="U2236" i="1"/>
  <c r="AD2236" i="1" s="1"/>
  <c r="AF2236" i="1"/>
  <c r="N2237" i="1"/>
  <c r="O2237" i="1"/>
  <c r="AF2237" i="1" s="1"/>
  <c r="T2237" i="1"/>
  <c r="U2237" i="1"/>
  <c r="AD2237" i="1" s="1"/>
  <c r="AC2237" i="1"/>
  <c r="N2238" i="1"/>
  <c r="O2238" i="1"/>
  <c r="AF2238" i="1" s="1"/>
  <c r="T2238" i="1"/>
  <c r="AC2238" i="1" s="1"/>
  <c r="U2238" i="1"/>
  <c r="AD2238" i="1"/>
  <c r="N2239" i="1"/>
  <c r="O2239" i="1"/>
  <c r="AF2239" i="1" s="1"/>
  <c r="T2239" i="1"/>
  <c r="AC2239" i="1" s="1"/>
  <c r="U2239" i="1"/>
  <c r="AD2239" i="1" s="1"/>
  <c r="N2240" i="1"/>
  <c r="O2240" i="1"/>
  <c r="T2240" i="1"/>
  <c r="AC2240" i="1" s="1"/>
  <c r="U2240" i="1"/>
  <c r="AD2240" i="1"/>
  <c r="AF2240" i="1"/>
  <c r="N2241" i="1"/>
  <c r="O2241" i="1"/>
  <c r="AF2241" i="1" s="1"/>
  <c r="T2241" i="1"/>
  <c r="U2241" i="1"/>
  <c r="AD2241" i="1" s="1"/>
  <c r="AC2241" i="1"/>
  <c r="N2242" i="1"/>
  <c r="O2242" i="1"/>
  <c r="AF2242" i="1" s="1"/>
  <c r="T2242" i="1"/>
  <c r="AC2242" i="1" s="1"/>
  <c r="U2242" i="1"/>
  <c r="AD2242" i="1"/>
  <c r="N2243" i="1"/>
  <c r="O2243" i="1"/>
  <c r="AF2243" i="1" s="1"/>
  <c r="T2243" i="1"/>
  <c r="AC2243" i="1" s="1"/>
  <c r="U2243" i="1"/>
  <c r="AD2243" i="1" s="1"/>
  <c r="N2244" i="1"/>
  <c r="O2244" i="1"/>
  <c r="AF2244" i="1" s="1"/>
  <c r="T2244" i="1"/>
  <c r="U2244" i="1"/>
  <c r="AD2244" i="1" s="1"/>
  <c r="AC2244" i="1"/>
  <c r="N2245" i="1"/>
  <c r="O2245" i="1"/>
  <c r="AF2245" i="1" s="1"/>
  <c r="T2245" i="1"/>
  <c r="AC2245" i="1" s="1"/>
  <c r="U2245" i="1"/>
  <c r="AD2245" i="1" s="1"/>
  <c r="N2246" i="1"/>
  <c r="O2246" i="1"/>
  <c r="AF2246" i="1" s="1"/>
  <c r="T2246" i="1"/>
  <c r="AC2246" i="1" s="1"/>
  <c r="U2246" i="1"/>
  <c r="AD2246" i="1" s="1"/>
  <c r="N2247" i="1"/>
  <c r="O2247" i="1"/>
  <c r="AF2247" i="1" s="1"/>
  <c r="T2247" i="1"/>
  <c r="AC2247" i="1" s="1"/>
  <c r="U2247" i="1"/>
  <c r="AD2247" i="1" s="1"/>
  <c r="N2248" i="1"/>
  <c r="O2248" i="1"/>
  <c r="AF2248" i="1" s="1"/>
  <c r="T2248" i="1"/>
  <c r="AC2248" i="1" s="1"/>
  <c r="U2248" i="1"/>
  <c r="AD2248" i="1" s="1"/>
  <c r="N2249" i="1"/>
  <c r="O2249" i="1"/>
  <c r="AF2249" i="1" s="1"/>
  <c r="T2249" i="1"/>
  <c r="AC2249" i="1" s="1"/>
  <c r="U2249" i="1"/>
  <c r="AD2249" i="1" s="1"/>
  <c r="N2250" i="1"/>
  <c r="O2250" i="1"/>
  <c r="AF2250" i="1" s="1"/>
  <c r="T2250" i="1"/>
  <c r="AC2250" i="1" s="1"/>
  <c r="U2250" i="1"/>
  <c r="AD2250" i="1" s="1"/>
  <c r="N2251" i="1"/>
  <c r="O2251" i="1"/>
  <c r="AF2251" i="1" s="1"/>
  <c r="T2251" i="1"/>
  <c r="AC2251" i="1" s="1"/>
  <c r="U2251" i="1"/>
  <c r="AD2251" i="1" s="1"/>
  <c r="N2252" i="1"/>
  <c r="O2252" i="1"/>
  <c r="T2252" i="1"/>
  <c r="AC2252" i="1" s="1"/>
  <c r="U2252" i="1"/>
  <c r="AD2252" i="1" s="1"/>
  <c r="AF2252" i="1"/>
  <c r="N2253" i="1"/>
  <c r="O2253" i="1"/>
  <c r="AF2253" i="1" s="1"/>
  <c r="T2253" i="1"/>
  <c r="U2253" i="1"/>
  <c r="AD2253" i="1" s="1"/>
  <c r="AC2253" i="1"/>
  <c r="N2254" i="1"/>
  <c r="O2254" i="1"/>
  <c r="AF2254" i="1" s="1"/>
  <c r="T2254" i="1"/>
  <c r="AC2254" i="1" s="1"/>
  <c r="U2254" i="1"/>
  <c r="AD2254" i="1"/>
  <c r="N2255" i="1"/>
  <c r="O2255" i="1"/>
  <c r="AF2255" i="1" s="1"/>
  <c r="T2255" i="1"/>
  <c r="AC2255" i="1" s="1"/>
  <c r="U2255" i="1"/>
  <c r="AD2255" i="1" s="1"/>
  <c r="N2256" i="1"/>
  <c r="O2256" i="1"/>
  <c r="T2256" i="1"/>
  <c r="AC2256" i="1" s="1"/>
  <c r="U2256" i="1"/>
  <c r="AD2256" i="1"/>
  <c r="AF2256" i="1"/>
  <c r="N2257" i="1"/>
  <c r="O2257" i="1"/>
  <c r="AF2257" i="1" s="1"/>
  <c r="T2257" i="1"/>
  <c r="U2257" i="1"/>
  <c r="AD2257" i="1" s="1"/>
  <c r="AC2257" i="1"/>
  <c r="N2258" i="1"/>
  <c r="O2258" i="1"/>
  <c r="AF2258" i="1" s="1"/>
  <c r="T2258" i="1"/>
  <c r="AC2258" i="1" s="1"/>
  <c r="U2258" i="1"/>
  <c r="AD2258" i="1"/>
  <c r="N2259" i="1"/>
  <c r="O2259" i="1"/>
  <c r="AF2259" i="1" s="1"/>
  <c r="T2259" i="1"/>
  <c r="AC2259" i="1" s="1"/>
  <c r="U2259" i="1"/>
  <c r="AD2259" i="1" s="1"/>
  <c r="N2260" i="1"/>
  <c r="O2260" i="1"/>
  <c r="AF2260" i="1" s="1"/>
  <c r="T2260" i="1"/>
  <c r="U2260" i="1"/>
  <c r="AC2260" i="1"/>
  <c r="AD2260" i="1"/>
  <c r="N2261" i="1"/>
  <c r="O2261" i="1"/>
  <c r="AF2261" i="1" s="1"/>
  <c r="T2261" i="1"/>
  <c r="AC2261" i="1" s="1"/>
  <c r="U2261" i="1"/>
  <c r="AD2261" i="1" s="1"/>
  <c r="N2262" i="1"/>
  <c r="O2262" i="1"/>
  <c r="AF2262" i="1" s="1"/>
  <c r="T2262" i="1"/>
  <c r="AC2262" i="1" s="1"/>
  <c r="U2262" i="1"/>
  <c r="AD2262" i="1" s="1"/>
  <c r="N2263" i="1"/>
  <c r="O2263" i="1"/>
  <c r="AF2263" i="1" s="1"/>
  <c r="T2263" i="1"/>
  <c r="AC2263" i="1" s="1"/>
  <c r="U2263" i="1"/>
  <c r="AD2263" i="1" s="1"/>
  <c r="N2264" i="1"/>
  <c r="O2264" i="1"/>
  <c r="AF2264" i="1" s="1"/>
  <c r="T2264" i="1"/>
  <c r="AC2264" i="1" s="1"/>
  <c r="U2264" i="1"/>
  <c r="AD2264" i="1" s="1"/>
  <c r="N2265" i="1"/>
  <c r="O2265" i="1"/>
  <c r="AF2265" i="1" s="1"/>
  <c r="T2265" i="1"/>
  <c r="AC2265" i="1" s="1"/>
  <c r="U2265" i="1"/>
  <c r="AD2265" i="1" s="1"/>
  <c r="N2266" i="1"/>
  <c r="O2266" i="1"/>
  <c r="AF2266" i="1" s="1"/>
  <c r="T2266" i="1"/>
  <c r="AC2266" i="1" s="1"/>
  <c r="U2266" i="1"/>
  <c r="AD2266" i="1" s="1"/>
  <c r="N2267" i="1"/>
  <c r="O2267" i="1"/>
  <c r="AF2267" i="1" s="1"/>
  <c r="T2267" i="1"/>
  <c r="AC2267" i="1" s="1"/>
  <c r="U2267" i="1"/>
  <c r="AD2267" i="1" s="1"/>
  <c r="N2268" i="1"/>
  <c r="O2268" i="1"/>
  <c r="T2268" i="1"/>
  <c r="AC2268" i="1" s="1"/>
  <c r="U2268" i="1"/>
  <c r="AD2268" i="1" s="1"/>
  <c r="AF2268" i="1"/>
  <c r="N2269" i="1"/>
  <c r="O2269" i="1"/>
  <c r="AF2269" i="1" s="1"/>
  <c r="T2269" i="1"/>
  <c r="U2269" i="1"/>
  <c r="AD2269" i="1" s="1"/>
  <c r="AC2269" i="1"/>
  <c r="N2270" i="1"/>
  <c r="O2270" i="1"/>
  <c r="AF2270" i="1" s="1"/>
  <c r="T2270" i="1"/>
  <c r="AC2270" i="1" s="1"/>
  <c r="U2270" i="1"/>
  <c r="AD2270" i="1"/>
  <c r="N2271" i="1"/>
  <c r="O2271" i="1"/>
  <c r="AF2271" i="1" s="1"/>
  <c r="T2271" i="1"/>
  <c r="AC2271" i="1" s="1"/>
  <c r="U2271" i="1"/>
  <c r="AD2271" i="1" s="1"/>
  <c r="N2272" i="1"/>
  <c r="O2272" i="1"/>
  <c r="T2272" i="1"/>
  <c r="AC2272" i="1" s="1"/>
  <c r="U2272" i="1"/>
  <c r="AD2272" i="1"/>
  <c r="AF2272" i="1"/>
  <c r="N2273" i="1"/>
  <c r="O2273" i="1"/>
  <c r="AF2273" i="1" s="1"/>
  <c r="T2273" i="1"/>
  <c r="U2273" i="1"/>
  <c r="AD2273" i="1" s="1"/>
  <c r="AC2273" i="1"/>
  <c r="N2274" i="1"/>
  <c r="O2274" i="1"/>
  <c r="AF2274" i="1" s="1"/>
  <c r="T2274" i="1"/>
  <c r="AC2274" i="1" s="1"/>
  <c r="U2274" i="1"/>
  <c r="AD2274" i="1"/>
  <c r="N2275" i="1"/>
  <c r="O2275" i="1"/>
  <c r="AF2275" i="1" s="1"/>
  <c r="T2275" i="1"/>
  <c r="AC2275" i="1" s="1"/>
  <c r="U2275" i="1"/>
  <c r="AD2275" i="1" s="1"/>
  <c r="N2276" i="1"/>
  <c r="O2276" i="1"/>
  <c r="AF2276" i="1" s="1"/>
  <c r="T2276" i="1"/>
  <c r="U2276" i="1"/>
  <c r="AD2276" i="1" s="1"/>
  <c r="AC2276" i="1"/>
  <c r="N2277" i="1"/>
  <c r="O2277" i="1"/>
  <c r="AF2277" i="1" s="1"/>
  <c r="T2277" i="1"/>
  <c r="AC2277" i="1" s="1"/>
  <c r="U2277" i="1"/>
  <c r="AD2277" i="1" s="1"/>
  <c r="N2278" i="1"/>
  <c r="O2278" i="1"/>
  <c r="AF2278" i="1" s="1"/>
  <c r="T2278" i="1"/>
  <c r="AC2278" i="1" s="1"/>
  <c r="U2278" i="1"/>
  <c r="AD2278" i="1" s="1"/>
  <c r="N2279" i="1"/>
  <c r="O2279" i="1"/>
  <c r="AF2279" i="1" s="1"/>
  <c r="T2279" i="1"/>
  <c r="AC2279" i="1" s="1"/>
  <c r="U2279" i="1"/>
  <c r="AD2279" i="1" s="1"/>
  <c r="N2280" i="1"/>
  <c r="O2280" i="1"/>
  <c r="AF2280" i="1" s="1"/>
  <c r="T2280" i="1"/>
  <c r="AC2280" i="1" s="1"/>
  <c r="U2280" i="1"/>
  <c r="AD2280" i="1" s="1"/>
  <c r="N2281" i="1"/>
  <c r="O2281" i="1"/>
  <c r="AF2281" i="1" s="1"/>
  <c r="T2281" i="1"/>
  <c r="AC2281" i="1" s="1"/>
  <c r="U2281" i="1"/>
  <c r="AD2281" i="1" s="1"/>
  <c r="N2282" i="1"/>
  <c r="O2282" i="1"/>
  <c r="AF2282" i="1" s="1"/>
  <c r="T2282" i="1"/>
  <c r="AC2282" i="1" s="1"/>
  <c r="U2282" i="1"/>
  <c r="AD2282" i="1" s="1"/>
  <c r="N2283" i="1"/>
  <c r="O2283" i="1"/>
  <c r="AF2283" i="1" s="1"/>
  <c r="T2283" i="1"/>
  <c r="AC2283" i="1" s="1"/>
  <c r="U2283" i="1"/>
  <c r="AD2283" i="1" s="1"/>
  <c r="N2284" i="1"/>
  <c r="O2284" i="1"/>
  <c r="T2284" i="1"/>
  <c r="AC2284" i="1" s="1"/>
  <c r="U2284" i="1"/>
  <c r="AD2284" i="1" s="1"/>
  <c r="AF2284" i="1"/>
  <c r="N2285" i="1"/>
  <c r="O2285" i="1"/>
  <c r="AF2285" i="1" s="1"/>
  <c r="T2285" i="1"/>
  <c r="U2285" i="1"/>
  <c r="AD2285" i="1" s="1"/>
  <c r="AC2285" i="1"/>
  <c r="N2286" i="1"/>
  <c r="O2286" i="1"/>
  <c r="AF2286" i="1" s="1"/>
  <c r="T2286" i="1"/>
  <c r="AC2286" i="1" s="1"/>
  <c r="U2286" i="1"/>
  <c r="AD2286" i="1" s="1"/>
  <c r="N2287" i="1"/>
  <c r="O2287" i="1"/>
  <c r="AF2287" i="1" s="1"/>
  <c r="T2287" i="1"/>
  <c r="AC2287" i="1" s="1"/>
  <c r="U2287" i="1"/>
  <c r="AD2287" i="1" s="1"/>
  <c r="N2288" i="1"/>
  <c r="O2288" i="1"/>
  <c r="AF2288" i="1" s="1"/>
  <c r="T2288" i="1"/>
  <c r="AC2288" i="1" s="1"/>
  <c r="U2288" i="1"/>
  <c r="AD2288" i="1"/>
  <c r="N2289" i="1"/>
  <c r="O2289" i="1"/>
  <c r="AF2289" i="1" s="1"/>
  <c r="T2289" i="1"/>
  <c r="AC2289" i="1" s="1"/>
  <c r="U2289" i="1"/>
  <c r="AD2289" i="1" s="1"/>
  <c r="N2290" i="1"/>
  <c r="O2290" i="1"/>
  <c r="AF2290" i="1" s="1"/>
  <c r="T2290" i="1"/>
  <c r="AC2290" i="1" s="1"/>
  <c r="U2290" i="1"/>
  <c r="AD2290" i="1" s="1"/>
  <c r="N2291" i="1"/>
  <c r="O2291" i="1"/>
  <c r="AF2291" i="1" s="1"/>
  <c r="T2291" i="1"/>
  <c r="AC2291" i="1" s="1"/>
  <c r="U2291" i="1"/>
  <c r="AD2291" i="1" s="1"/>
  <c r="N2292" i="1"/>
  <c r="O2292" i="1"/>
  <c r="AF2292" i="1" s="1"/>
  <c r="T2292" i="1"/>
  <c r="AC2292" i="1" s="1"/>
  <c r="U2292" i="1"/>
  <c r="AD2292" i="1" s="1"/>
  <c r="N2293" i="1"/>
  <c r="O2293" i="1"/>
  <c r="AF2293" i="1" s="1"/>
  <c r="T2293" i="1"/>
  <c r="AC2293" i="1" s="1"/>
  <c r="U2293" i="1"/>
  <c r="AD2293" i="1" s="1"/>
  <c r="N2294" i="1"/>
  <c r="O2294" i="1"/>
  <c r="T2294" i="1"/>
  <c r="AC2294" i="1" s="1"/>
  <c r="U2294" i="1"/>
  <c r="AD2294" i="1"/>
  <c r="AF2294" i="1"/>
  <c r="N2295" i="1"/>
  <c r="O2295" i="1"/>
  <c r="AF2295" i="1" s="1"/>
  <c r="T2295" i="1"/>
  <c r="AC2295" i="1" s="1"/>
  <c r="U2295" i="1"/>
  <c r="AD2295" i="1"/>
  <c r="N2296" i="1"/>
  <c r="O2296" i="1"/>
  <c r="AF2296" i="1" s="1"/>
  <c r="T2296" i="1"/>
  <c r="U2296" i="1"/>
  <c r="AD2296" i="1" s="1"/>
  <c r="AC2296" i="1"/>
  <c r="N2297" i="1"/>
  <c r="O2297" i="1"/>
  <c r="AF2297" i="1" s="1"/>
  <c r="T2297" i="1"/>
  <c r="AC2297" i="1" s="1"/>
  <c r="U2297" i="1"/>
  <c r="AD2297" i="1" s="1"/>
  <c r="N2298" i="1"/>
  <c r="O2298" i="1"/>
  <c r="AF2298" i="1" s="1"/>
  <c r="T2298" i="1"/>
  <c r="AC2298" i="1" s="1"/>
  <c r="U2298" i="1"/>
  <c r="AD2298" i="1" s="1"/>
  <c r="N2299" i="1"/>
  <c r="O2299" i="1"/>
  <c r="AF2299" i="1" s="1"/>
  <c r="T2299" i="1"/>
  <c r="AC2299" i="1" s="1"/>
  <c r="U2299" i="1"/>
  <c r="AD2299" i="1" s="1"/>
  <c r="N2300" i="1"/>
  <c r="O2300" i="1"/>
  <c r="AF2300" i="1" s="1"/>
  <c r="T2300" i="1"/>
  <c r="U2300" i="1"/>
  <c r="AD2300" i="1" s="1"/>
  <c r="AC2300" i="1"/>
  <c r="N2301" i="1"/>
  <c r="O2301" i="1"/>
  <c r="AF2301" i="1" s="1"/>
  <c r="T2301" i="1"/>
  <c r="AC2301" i="1" s="1"/>
  <c r="U2301" i="1"/>
  <c r="AD2301" i="1" s="1"/>
  <c r="N2302" i="1"/>
  <c r="O2302" i="1"/>
  <c r="AF2302" i="1" s="1"/>
  <c r="T2302" i="1"/>
  <c r="AC2302" i="1" s="1"/>
  <c r="U2302" i="1"/>
  <c r="AD2302" i="1" s="1"/>
  <c r="N2303" i="1"/>
  <c r="O2303" i="1"/>
  <c r="AF2303" i="1" s="1"/>
  <c r="T2303" i="1"/>
  <c r="AC2303" i="1" s="1"/>
  <c r="U2303" i="1"/>
  <c r="AD2303" i="1" s="1"/>
  <c r="N2304" i="1"/>
  <c r="O2304" i="1"/>
  <c r="T2304" i="1"/>
  <c r="AC2304" i="1" s="1"/>
  <c r="U2304" i="1"/>
  <c r="AD2304" i="1" s="1"/>
  <c r="AF2304" i="1"/>
  <c r="N2305" i="1"/>
  <c r="O2305" i="1"/>
  <c r="AF2305" i="1" s="1"/>
  <c r="T2305" i="1"/>
  <c r="AC2305" i="1" s="1"/>
  <c r="U2305" i="1"/>
  <c r="AD2305" i="1" s="1"/>
  <c r="N2306" i="1"/>
  <c r="O2306" i="1"/>
  <c r="T2306" i="1"/>
  <c r="AC2306" i="1" s="1"/>
  <c r="U2306" i="1"/>
  <c r="AD2306" i="1" s="1"/>
  <c r="AF2306" i="1"/>
  <c r="N2307" i="1"/>
  <c r="O2307" i="1"/>
  <c r="AF2307" i="1" s="1"/>
  <c r="T2307" i="1"/>
  <c r="AC2307" i="1" s="1"/>
  <c r="U2307" i="1"/>
  <c r="AD2307" i="1"/>
  <c r="N2308" i="1"/>
  <c r="O2308" i="1"/>
  <c r="AF2308" i="1" s="1"/>
  <c r="T2308" i="1"/>
  <c r="AC2308" i="1" s="1"/>
  <c r="U2308" i="1"/>
  <c r="AD2308" i="1" s="1"/>
  <c r="N2309" i="1"/>
  <c r="O2309" i="1"/>
  <c r="AF2309" i="1" s="1"/>
  <c r="T2309" i="1"/>
  <c r="AC2309" i="1" s="1"/>
  <c r="U2309" i="1"/>
  <c r="AD2309" i="1" s="1"/>
  <c r="N2310" i="1"/>
  <c r="O2310" i="1"/>
  <c r="T2310" i="1"/>
  <c r="AC2310" i="1" s="1"/>
  <c r="U2310" i="1"/>
  <c r="AD2310" i="1" s="1"/>
  <c r="AF2310" i="1"/>
  <c r="N2311" i="1"/>
  <c r="O2311" i="1"/>
  <c r="AF2311" i="1" s="1"/>
  <c r="T2311" i="1"/>
  <c r="AC2311" i="1" s="1"/>
  <c r="U2311" i="1"/>
  <c r="AD2311" i="1" s="1"/>
  <c r="N2312" i="1"/>
  <c r="O2312" i="1"/>
  <c r="AF2312" i="1" s="1"/>
  <c r="T2312" i="1"/>
  <c r="U2312" i="1"/>
  <c r="AC2312" i="1"/>
  <c r="AD2312" i="1"/>
  <c r="N2313" i="1"/>
  <c r="O2313" i="1"/>
  <c r="AF2313" i="1" s="1"/>
  <c r="T2313" i="1"/>
  <c r="AC2313" i="1" s="1"/>
  <c r="U2313" i="1"/>
  <c r="AD2313" i="1" s="1"/>
  <c r="N2314" i="1"/>
  <c r="O2314" i="1"/>
  <c r="AF2314" i="1" s="1"/>
  <c r="T2314" i="1"/>
  <c r="AC2314" i="1" s="1"/>
  <c r="U2314" i="1"/>
  <c r="AD2314" i="1" s="1"/>
  <c r="N2315" i="1"/>
  <c r="O2315" i="1"/>
  <c r="AF2315" i="1" s="1"/>
  <c r="T2315" i="1"/>
  <c r="AC2315" i="1" s="1"/>
  <c r="U2315" i="1"/>
  <c r="AD2315" i="1" s="1"/>
  <c r="N2316" i="1"/>
  <c r="O2316" i="1"/>
  <c r="T2316" i="1"/>
  <c r="AC2316" i="1" s="1"/>
  <c r="U2316" i="1"/>
  <c r="AD2316" i="1" s="1"/>
  <c r="AF2316" i="1"/>
  <c r="N2317" i="1"/>
  <c r="O2317" i="1"/>
  <c r="AF2317" i="1" s="1"/>
  <c r="T2317" i="1"/>
  <c r="AC2317" i="1" s="1"/>
  <c r="U2317" i="1"/>
  <c r="AD2317" i="1" s="1"/>
  <c r="N2318" i="1"/>
  <c r="O2318" i="1"/>
  <c r="AF2318" i="1" s="1"/>
  <c r="T2318" i="1"/>
  <c r="AC2318" i="1" s="1"/>
  <c r="U2318" i="1"/>
  <c r="AD2318" i="1"/>
  <c r="N2319" i="1"/>
  <c r="O2319" i="1"/>
  <c r="AF2319" i="1" s="1"/>
  <c r="T2319" i="1"/>
  <c r="U2319" i="1"/>
  <c r="AD2319" i="1" s="1"/>
  <c r="AC2319" i="1"/>
  <c r="N2320" i="1"/>
  <c r="O2320" i="1"/>
  <c r="AF2320" i="1" s="1"/>
  <c r="T2320" i="1"/>
  <c r="U2320" i="1"/>
  <c r="AD2320" i="1" s="1"/>
  <c r="AC2320" i="1"/>
  <c r="N2321" i="1"/>
  <c r="O2321" i="1"/>
  <c r="AF2321" i="1" s="1"/>
  <c r="T2321" i="1"/>
  <c r="U2321" i="1"/>
  <c r="AD2321" i="1" s="1"/>
  <c r="AC2321" i="1"/>
  <c r="N2322" i="1"/>
  <c r="O2322" i="1"/>
  <c r="AF2322" i="1" s="1"/>
  <c r="T2322" i="1"/>
  <c r="AC2322" i="1" s="1"/>
  <c r="U2322" i="1"/>
  <c r="AD2322" i="1"/>
  <c r="N2323" i="1"/>
  <c r="O2323" i="1"/>
  <c r="AF2323" i="1" s="1"/>
  <c r="T2323" i="1"/>
  <c r="AC2323" i="1" s="1"/>
  <c r="U2323" i="1"/>
  <c r="AD2323" i="1" s="1"/>
  <c r="N2324" i="1"/>
  <c r="O2324" i="1"/>
  <c r="AF2324" i="1" s="1"/>
  <c r="T2324" i="1"/>
  <c r="U2324" i="1"/>
  <c r="AC2324" i="1"/>
  <c r="AD2324" i="1"/>
  <c r="N2325" i="1"/>
  <c r="O2325" i="1"/>
  <c r="AF2325" i="1" s="1"/>
  <c r="T2325" i="1"/>
  <c r="AC2325" i="1" s="1"/>
  <c r="U2325" i="1"/>
  <c r="AD2325" i="1" s="1"/>
  <c r="N2326" i="1"/>
  <c r="O2326" i="1"/>
  <c r="AF2326" i="1" s="1"/>
  <c r="T2326" i="1"/>
  <c r="AC2326" i="1" s="1"/>
  <c r="U2326" i="1"/>
  <c r="AD2326" i="1" s="1"/>
  <c r="N2327" i="1"/>
  <c r="O2327" i="1"/>
  <c r="AF2327" i="1" s="1"/>
  <c r="T2327" i="1"/>
  <c r="AC2327" i="1" s="1"/>
  <c r="U2327" i="1"/>
  <c r="AD2327" i="1" s="1"/>
  <c r="N2328" i="1"/>
  <c r="O2328" i="1"/>
  <c r="T2328" i="1"/>
  <c r="U2328" i="1"/>
  <c r="AD2328" i="1" s="1"/>
  <c r="AC2328" i="1"/>
  <c r="AF2328" i="1"/>
  <c r="N2329" i="1"/>
  <c r="O2329" i="1"/>
  <c r="AF2329" i="1" s="1"/>
  <c r="T2329" i="1"/>
  <c r="AC2329" i="1" s="1"/>
  <c r="U2329" i="1"/>
  <c r="AD2329" i="1" s="1"/>
  <c r="N2330" i="1"/>
  <c r="O2330" i="1"/>
  <c r="AF2330" i="1" s="1"/>
  <c r="T2330" i="1"/>
  <c r="AC2330" i="1" s="1"/>
  <c r="U2330" i="1"/>
  <c r="AD2330" i="1"/>
  <c r="N2331" i="1"/>
  <c r="O2331" i="1"/>
  <c r="AF2331" i="1" s="1"/>
  <c r="T2331" i="1"/>
  <c r="U2331" i="1"/>
  <c r="AC2331" i="1"/>
  <c r="AD2331" i="1"/>
  <c r="N2332" i="1"/>
  <c r="O2332" i="1"/>
  <c r="AF2332" i="1" s="1"/>
  <c r="T2332" i="1"/>
  <c r="U2332" i="1"/>
  <c r="AC2332" i="1"/>
  <c r="AD2332" i="1"/>
  <c r="N2333" i="1"/>
  <c r="O2333" i="1"/>
  <c r="AF2333" i="1" s="1"/>
  <c r="T2333" i="1"/>
  <c r="AC2333" i="1" s="1"/>
  <c r="U2333" i="1"/>
  <c r="AD2333" i="1" s="1"/>
  <c r="N2334" i="1"/>
  <c r="O2334" i="1"/>
  <c r="AF2334" i="1" s="1"/>
  <c r="T2334" i="1"/>
  <c r="AC2334" i="1" s="1"/>
  <c r="U2334" i="1"/>
  <c r="AD2334" i="1"/>
  <c r="N2335" i="1"/>
  <c r="O2335" i="1"/>
  <c r="AF2335" i="1" s="1"/>
  <c r="T2335" i="1"/>
  <c r="AC2335" i="1" s="1"/>
  <c r="U2335" i="1"/>
  <c r="AD2335" i="1" s="1"/>
  <c r="N2336" i="1"/>
  <c r="O2336" i="1"/>
  <c r="AF2336" i="1" s="1"/>
  <c r="T2336" i="1"/>
  <c r="AC2336" i="1" s="1"/>
  <c r="U2336" i="1"/>
  <c r="AD2336" i="1" s="1"/>
  <c r="N2337" i="1"/>
  <c r="O2337" i="1"/>
  <c r="T2337" i="1"/>
  <c r="AC2337" i="1" s="1"/>
  <c r="U2337" i="1"/>
  <c r="AD2337" i="1" s="1"/>
  <c r="AF2337" i="1"/>
  <c r="N2338" i="1"/>
  <c r="O2338" i="1"/>
  <c r="T2338" i="1"/>
  <c r="AC2338" i="1" s="1"/>
  <c r="U2338" i="1"/>
  <c r="AD2338" i="1"/>
  <c r="AF2338" i="1"/>
  <c r="N2339" i="1"/>
  <c r="O2339" i="1"/>
  <c r="AF2339" i="1" s="1"/>
  <c r="T2339" i="1"/>
  <c r="AC2339" i="1" s="1"/>
  <c r="U2339" i="1"/>
  <c r="AD2339" i="1" s="1"/>
  <c r="N2340" i="1"/>
  <c r="O2340" i="1"/>
  <c r="AF2340" i="1" s="1"/>
  <c r="T2340" i="1"/>
  <c r="AC2340" i="1" s="1"/>
  <c r="U2340" i="1"/>
  <c r="AD2340" i="1" s="1"/>
  <c r="N2341" i="1"/>
  <c r="O2341" i="1"/>
  <c r="T2341" i="1"/>
  <c r="U2341" i="1"/>
  <c r="AD2341" i="1" s="1"/>
  <c r="AC2341" i="1"/>
  <c r="AF2341" i="1"/>
  <c r="N2342" i="1"/>
  <c r="O2342" i="1"/>
  <c r="T2342" i="1"/>
  <c r="AC2342" i="1" s="1"/>
  <c r="U2342" i="1"/>
  <c r="AD2342" i="1" s="1"/>
  <c r="AF2342" i="1"/>
  <c r="N2343" i="1"/>
  <c r="O2343" i="1"/>
  <c r="AF2343" i="1" s="1"/>
  <c r="T2343" i="1"/>
  <c r="AC2343" i="1" s="1"/>
  <c r="U2343" i="1"/>
  <c r="AD2343" i="1" s="1"/>
  <c r="N2344" i="1"/>
  <c r="O2344" i="1"/>
  <c r="AF2344" i="1" s="1"/>
  <c r="T2344" i="1"/>
  <c r="AC2344" i="1" s="1"/>
  <c r="U2344" i="1"/>
  <c r="AD2344" i="1" s="1"/>
  <c r="N2345" i="1"/>
  <c r="O2345" i="1"/>
  <c r="AF2345" i="1" s="1"/>
  <c r="T2345" i="1"/>
  <c r="AC2345" i="1" s="1"/>
  <c r="U2345" i="1"/>
  <c r="AD2345" i="1" s="1"/>
  <c r="N2346" i="1"/>
  <c r="O2346" i="1"/>
  <c r="AF2346" i="1" s="1"/>
  <c r="T2346" i="1"/>
  <c r="AC2346" i="1" s="1"/>
  <c r="U2346" i="1"/>
  <c r="AD2346" i="1"/>
  <c r="N2347" i="1"/>
  <c r="O2347" i="1"/>
  <c r="AF2347" i="1" s="1"/>
  <c r="T2347" i="1"/>
  <c r="U2347" i="1"/>
  <c r="AD2347" i="1" s="1"/>
  <c r="AC2347" i="1"/>
  <c r="N2348" i="1"/>
  <c r="O2348" i="1"/>
  <c r="AF2348" i="1" s="1"/>
  <c r="T2348" i="1"/>
  <c r="AC2348" i="1" s="1"/>
  <c r="U2348" i="1"/>
  <c r="AD2348" i="1"/>
  <c r="N2349" i="1"/>
  <c r="O2349" i="1"/>
  <c r="AF2349" i="1" s="1"/>
  <c r="T2349" i="1"/>
  <c r="AC2349" i="1" s="1"/>
  <c r="U2349" i="1"/>
  <c r="AD2349" i="1" s="1"/>
  <c r="N2350" i="1"/>
  <c r="O2350" i="1"/>
  <c r="T2350" i="1"/>
  <c r="AC2350" i="1" s="1"/>
  <c r="U2350" i="1"/>
  <c r="AD2350" i="1" s="1"/>
  <c r="AF2350" i="1"/>
  <c r="N2351" i="1"/>
  <c r="O2351" i="1"/>
  <c r="AF2351" i="1" s="1"/>
  <c r="T2351" i="1"/>
  <c r="AC2351" i="1" s="1"/>
  <c r="U2351" i="1"/>
  <c r="AD2351" i="1" s="1"/>
  <c r="N2352" i="1"/>
  <c r="O2352" i="1"/>
  <c r="AF2352" i="1" s="1"/>
  <c r="T2352" i="1"/>
  <c r="U2352" i="1"/>
  <c r="AD2352" i="1" s="1"/>
  <c r="AC2352" i="1"/>
  <c r="N2353" i="1"/>
  <c r="O2353" i="1"/>
  <c r="AF2353" i="1" s="1"/>
  <c r="T2353" i="1"/>
  <c r="AC2353" i="1" s="1"/>
  <c r="U2353" i="1"/>
  <c r="AD2353" i="1"/>
  <c r="N2354" i="1"/>
  <c r="O2354" i="1"/>
  <c r="T2354" i="1"/>
  <c r="AC2354" i="1" s="1"/>
  <c r="U2354" i="1"/>
  <c r="AD2354" i="1" s="1"/>
  <c r="AF2354" i="1"/>
  <c r="N2355" i="1"/>
  <c r="O2355" i="1"/>
  <c r="AF2355" i="1" s="1"/>
  <c r="T2355" i="1"/>
  <c r="AC2355" i="1" s="1"/>
  <c r="U2355" i="1"/>
  <c r="AD2355" i="1" s="1"/>
  <c r="N2356" i="1"/>
  <c r="O2356" i="1"/>
  <c r="AF2356" i="1" s="1"/>
  <c r="T2356" i="1"/>
  <c r="AC2356" i="1" s="1"/>
  <c r="U2356" i="1"/>
  <c r="AD2356" i="1" s="1"/>
  <c r="N2357" i="1"/>
  <c r="O2357" i="1"/>
  <c r="AF2357" i="1" s="1"/>
  <c r="T2357" i="1"/>
  <c r="U2357" i="1"/>
  <c r="AD2357" i="1" s="1"/>
  <c r="AC2357" i="1"/>
  <c r="N2358" i="1"/>
  <c r="O2358" i="1"/>
  <c r="T2358" i="1"/>
  <c r="AC2358" i="1" s="1"/>
  <c r="U2358" i="1"/>
  <c r="AD2358" i="1" s="1"/>
  <c r="AF2358" i="1"/>
  <c r="N2359" i="1"/>
  <c r="O2359" i="1"/>
  <c r="AF2359" i="1" s="1"/>
  <c r="T2359" i="1"/>
  <c r="AC2359" i="1" s="1"/>
  <c r="U2359" i="1"/>
  <c r="AD2359" i="1" s="1"/>
  <c r="N2360" i="1"/>
  <c r="O2360" i="1"/>
  <c r="AF2360" i="1" s="1"/>
  <c r="T2360" i="1"/>
  <c r="AC2360" i="1" s="1"/>
  <c r="U2360" i="1"/>
  <c r="AD2360" i="1" s="1"/>
  <c r="N2361" i="1"/>
  <c r="O2361" i="1"/>
  <c r="AF2361" i="1" s="1"/>
  <c r="T2361" i="1"/>
  <c r="AC2361" i="1" s="1"/>
  <c r="U2361" i="1"/>
  <c r="AD2361" i="1" s="1"/>
  <c r="N2362" i="1"/>
  <c r="O2362" i="1"/>
  <c r="T2362" i="1"/>
  <c r="AC2362" i="1" s="1"/>
  <c r="U2362" i="1"/>
  <c r="AD2362" i="1" s="1"/>
  <c r="AF2362" i="1"/>
  <c r="N2363" i="1"/>
  <c r="O2363" i="1"/>
  <c r="AF2363" i="1" s="1"/>
  <c r="T2363" i="1"/>
  <c r="AC2363" i="1" s="1"/>
  <c r="U2363" i="1"/>
  <c r="AD2363" i="1" s="1"/>
  <c r="N2364" i="1"/>
  <c r="O2364" i="1"/>
  <c r="AF2364" i="1" s="1"/>
  <c r="T2364" i="1"/>
  <c r="AC2364" i="1" s="1"/>
  <c r="U2364" i="1"/>
  <c r="AD2364" i="1" s="1"/>
  <c r="N2365" i="1"/>
  <c r="O2365" i="1"/>
  <c r="AF2365" i="1" s="1"/>
  <c r="T2365" i="1"/>
  <c r="AC2365" i="1" s="1"/>
  <c r="U2365" i="1"/>
  <c r="AD2365" i="1" s="1"/>
  <c r="N2366" i="1"/>
  <c r="O2366" i="1"/>
  <c r="T2366" i="1"/>
  <c r="AC2366" i="1" s="1"/>
  <c r="U2366" i="1"/>
  <c r="AD2366" i="1" s="1"/>
  <c r="AF2366" i="1"/>
  <c r="N2367" i="1"/>
  <c r="O2367" i="1"/>
  <c r="AF2367" i="1" s="1"/>
  <c r="T2367" i="1"/>
  <c r="AC2367" i="1" s="1"/>
  <c r="U2367" i="1"/>
  <c r="AD2367" i="1" s="1"/>
  <c r="N2368" i="1"/>
  <c r="O2368" i="1"/>
  <c r="AF2368" i="1" s="1"/>
  <c r="T2368" i="1"/>
  <c r="U2368" i="1"/>
  <c r="AD2368" i="1" s="1"/>
  <c r="AC2368" i="1"/>
  <c r="N2369" i="1"/>
  <c r="O2369" i="1"/>
  <c r="AF2369" i="1" s="1"/>
  <c r="T2369" i="1"/>
  <c r="AC2369" i="1" s="1"/>
  <c r="U2369" i="1"/>
  <c r="AD2369" i="1"/>
  <c r="N2370" i="1"/>
  <c r="O2370" i="1"/>
  <c r="AF2370" i="1" s="1"/>
  <c r="T2370" i="1"/>
  <c r="AC2370" i="1" s="1"/>
  <c r="U2370" i="1"/>
  <c r="AD2370" i="1" s="1"/>
  <c r="N2371" i="1"/>
  <c r="O2371" i="1"/>
  <c r="AF2371" i="1" s="1"/>
  <c r="T2371" i="1"/>
  <c r="AC2371" i="1" s="1"/>
  <c r="U2371" i="1"/>
  <c r="AD2371" i="1" s="1"/>
  <c r="N2372" i="1"/>
  <c r="O2372" i="1"/>
  <c r="AF2372" i="1" s="1"/>
  <c r="T2372" i="1"/>
  <c r="U2372" i="1"/>
  <c r="AD2372" i="1" s="1"/>
  <c r="AC2372" i="1"/>
  <c r="N2373" i="1"/>
  <c r="O2373" i="1"/>
  <c r="T2373" i="1"/>
  <c r="AC2373" i="1" s="1"/>
  <c r="U2373" i="1"/>
  <c r="AD2373" i="1"/>
  <c r="AF2373" i="1"/>
  <c r="N2374" i="1"/>
  <c r="O2374" i="1"/>
  <c r="AF2374" i="1" s="1"/>
  <c r="T2374" i="1"/>
  <c r="AC2374" i="1" s="1"/>
  <c r="U2374" i="1"/>
  <c r="AD2374" i="1" s="1"/>
  <c r="N2375" i="1"/>
  <c r="O2375" i="1"/>
  <c r="AF2375" i="1" s="1"/>
  <c r="T2375" i="1"/>
  <c r="AC2375" i="1" s="1"/>
  <c r="U2375" i="1"/>
  <c r="AD2375" i="1" s="1"/>
  <c r="N2376" i="1"/>
  <c r="O2376" i="1"/>
  <c r="AF2376" i="1" s="1"/>
  <c r="T2376" i="1"/>
  <c r="AC2376" i="1" s="1"/>
  <c r="U2376" i="1"/>
  <c r="AD2376" i="1" s="1"/>
  <c r="N2377" i="1"/>
  <c r="O2377" i="1"/>
  <c r="AF2377" i="1" s="1"/>
  <c r="T2377" i="1"/>
  <c r="U2377" i="1"/>
  <c r="AD2377" i="1" s="1"/>
  <c r="AC2377" i="1"/>
  <c r="N2378" i="1"/>
  <c r="O2378" i="1"/>
  <c r="T2378" i="1"/>
  <c r="AC2378" i="1" s="1"/>
  <c r="U2378" i="1"/>
  <c r="AD2378" i="1" s="1"/>
  <c r="AF2378" i="1"/>
  <c r="N2379" i="1"/>
  <c r="O2379" i="1"/>
  <c r="AF2379" i="1" s="1"/>
  <c r="T2379" i="1"/>
  <c r="AC2379" i="1" s="1"/>
  <c r="U2379" i="1"/>
  <c r="AD2379" i="1" s="1"/>
  <c r="N2380" i="1"/>
  <c r="O2380" i="1"/>
  <c r="AF2380" i="1" s="1"/>
  <c r="T2380" i="1"/>
  <c r="U2380" i="1"/>
  <c r="AC2380" i="1"/>
  <c r="AD2380" i="1"/>
  <c r="N2381" i="1"/>
  <c r="O2381" i="1"/>
  <c r="AF2381" i="1" s="1"/>
  <c r="T2381" i="1"/>
  <c r="AC2381" i="1" s="1"/>
  <c r="U2381" i="1"/>
  <c r="AD2381" i="1" s="1"/>
  <c r="N2382" i="1"/>
  <c r="O2382" i="1"/>
  <c r="T2382" i="1"/>
  <c r="AC2382" i="1" s="1"/>
  <c r="U2382" i="1"/>
  <c r="AD2382" i="1" s="1"/>
  <c r="AF2382" i="1"/>
  <c r="N2383" i="1"/>
  <c r="O2383" i="1"/>
  <c r="AF2383" i="1" s="1"/>
  <c r="T2383" i="1"/>
  <c r="AC2383" i="1" s="1"/>
  <c r="U2383" i="1"/>
  <c r="AD2383" i="1" s="1"/>
  <c r="N2384" i="1"/>
  <c r="O2384" i="1"/>
  <c r="AF2384" i="1" s="1"/>
  <c r="T2384" i="1"/>
  <c r="U2384" i="1"/>
  <c r="AC2384" i="1"/>
  <c r="AD2384" i="1"/>
  <c r="N2385" i="1"/>
  <c r="O2385" i="1"/>
  <c r="AF2385" i="1" s="1"/>
  <c r="T2385" i="1"/>
  <c r="AC2385" i="1" s="1"/>
  <c r="U2385" i="1"/>
  <c r="AD2385" i="1"/>
  <c r="N2386" i="1"/>
  <c r="O2386" i="1"/>
  <c r="T2386" i="1"/>
  <c r="AC2386" i="1" s="1"/>
  <c r="U2386" i="1"/>
  <c r="AD2386" i="1" s="1"/>
  <c r="AF2386" i="1"/>
  <c r="N2387" i="1"/>
  <c r="O2387" i="1"/>
  <c r="AF2387" i="1" s="1"/>
  <c r="T2387" i="1"/>
  <c r="AC2387" i="1" s="1"/>
  <c r="U2387" i="1"/>
  <c r="AD2387" i="1" s="1"/>
  <c r="N2388" i="1"/>
  <c r="O2388" i="1"/>
  <c r="AF2388" i="1" s="1"/>
  <c r="T2388" i="1"/>
  <c r="AC2388" i="1" s="1"/>
  <c r="U2388" i="1"/>
  <c r="AD2388" i="1" s="1"/>
  <c r="N2389" i="1"/>
  <c r="O2389" i="1"/>
  <c r="AF2389" i="1" s="1"/>
  <c r="T2389" i="1"/>
  <c r="AC2389" i="1" s="1"/>
  <c r="U2389" i="1"/>
  <c r="AD2389" i="1"/>
  <c r="N2390" i="1"/>
  <c r="O2390" i="1"/>
  <c r="AF2390" i="1" s="1"/>
  <c r="T2390" i="1"/>
  <c r="AC2390" i="1" s="1"/>
  <c r="U2390" i="1"/>
  <c r="AD2390" i="1" s="1"/>
  <c r="N2391" i="1"/>
  <c r="O2391" i="1"/>
  <c r="AF2391" i="1" s="1"/>
  <c r="T2391" i="1"/>
  <c r="AC2391" i="1" s="1"/>
  <c r="U2391" i="1"/>
  <c r="AD2391" i="1" s="1"/>
  <c r="N2392" i="1"/>
  <c r="O2392" i="1"/>
  <c r="AF2392" i="1" s="1"/>
  <c r="T2392" i="1"/>
  <c r="AC2392" i="1" s="1"/>
  <c r="U2392" i="1"/>
  <c r="AD2392" i="1" s="1"/>
  <c r="N2393" i="1"/>
  <c r="O2393" i="1"/>
  <c r="T2393" i="1"/>
  <c r="U2393" i="1"/>
  <c r="AC2393" i="1"/>
  <c r="AD2393" i="1"/>
  <c r="AF2393" i="1"/>
  <c r="N2394" i="1"/>
  <c r="O2394" i="1"/>
  <c r="T2394" i="1"/>
  <c r="AC2394" i="1" s="1"/>
  <c r="U2394" i="1"/>
  <c r="AD2394" i="1"/>
  <c r="AF2394" i="1"/>
  <c r="N2395" i="1"/>
  <c r="O2395" i="1"/>
  <c r="AF2395" i="1" s="1"/>
  <c r="T2395" i="1"/>
  <c r="U2395" i="1"/>
  <c r="AD2395" i="1" s="1"/>
  <c r="AC2395" i="1"/>
  <c r="N2396" i="1"/>
  <c r="O2396" i="1"/>
  <c r="AF2396" i="1" s="1"/>
  <c r="T2396" i="1"/>
  <c r="AC2396" i="1" s="1"/>
  <c r="U2396" i="1"/>
  <c r="AD2396" i="1"/>
  <c r="N2397" i="1"/>
  <c r="O2397" i="1"/>
  <c r="AF2397" i="1" s="1"/>
  <c r="T2397" i="1"/>
  <c r="AC2397" i="1" s="1"/>
  <c r="U2397" i="1"/>
  <c r="AD2397" i="1" s="1"/>
  <c r="N2398" i="1"/>
  <c r="O2398" i="1"/>
  <c r="T2398" i="1"/>
  <c r="AC2398" i="1" s="1"/>
  <c r="U2398" i="1"/>
  <c r="AD2398" i="1" s="1"/>
  <c r="AF2398" i="1"/>
  <c r="N2399" i="1"/>
  <c r="O2399" i="1"/>
  <c r="AF2399" i="1" s="1"/>
  <c r="T2399" i="1"/>
  <c r="AC2399" i="1" s="1"/>
  <c r="U2399" i="1"/>
  <c r="AD2399" i="1" s="1"/>
  <c r="N2400" i="1"/>
  <c r="O2400" i="1"/>
  <c r="AF2400" i="1" s="1"/>
  <c r="T2400" i="1"/>
  <c r="U2400" i="1"/>
  <c r="AD2400" i="1" s="1"/>
  <c r="AC2400" i="1"/>
  <c r="N2401" i="1"/>
  <c r="O2401" i="1"/>
  <c r="AF2401" i="1" s="1"/>
  <c r="T2401" i="1"/>
  <c r="AC2401" i="1" s="1"/>
  <c r="U2401" i="1"/>
  <c r="AD2401" i="1"/>
  <c r="N2402" i="1"/>
  <c r="O2402" i="1"/>
  <c r="T2402" i="1"/>
  <c r="AC2402" i="1" s="1"/>
  <c r="U2402" i="1"/>
  <c r="AD2402" i="1" s="1"/>
  <c r="AF2402" i="1"/>
  <c r="N2403" i="1"/>
  <c r="O2403" i="1"/>
  <c r="AF2403" i="1" s="1"/>
  <c r="T2403" i="1"/>
  <c r="U2403" i="1"/>
  <c r="AD2403" i="1" s="1"/>
  <c r="AC2403" i="1"/>
  <c r="N2404" i="1"/>
  <c r="O2404" i="1"/>
  <c r="AF2404" i="1" s="1"/>
  <c r="T2404" i="1"/>
  <c r="AC2404" i="1" s="1"/>
  <c r="U2404" i="1"/>
  <c r="AD2404" i="1" s="1"/>
  <c r="N2405" i="1"/>
  <c r="O2405" i="1"/>
  <c r="T2405" i="1"/>
  <c r="U2405" i="1"/>
  <c r="AD2405" i="1" s="1"/>
  <c r="AC2405" i="1"/>
  <c r="AF2405" i="1"/>
  <c r="N2406" i="1"/>
  <c r="O2406" i="1"/>
  <c r="T2406" i="1"/>
  <c r="AC2406" i="1" s="1"/>
  <c r="U2406" i="1"/>
  <c r="AD2406" i="1"/>
  <c r="AF2406" i="1"/>
  <c r="N2407" i="1"/>
  <c r="O2407" i="1"/>
  <c r="AF2407" i="1" s="1"/>
  <c r="T2407" i="1"/>
  <c r="U2407" i="1"/>
  <c r="AD2407" i="1" s="1"/>
  <c r="AC2407" i="1"/>
  <c r="N2408" i="1"/>
  <c r="O2408" i="1"/>
  <c r="AF2408" i="1" s="1"/>
  <c r="T2408" i="1"/>
  <c r="AC2408" i="1" s="1"/>
  <c r="U2408" i="1"/>
  <c r="AD2408" i="1"/>
  <c r="N2409" i="1"/>
  <c r="O2409" i="1"/>
  <c r="AF2409" i="1" s="1"/>
  <c r="T2409" i="1"/>
  <c r="U2409" i="1"/>
  <c r="AD2409" i="1" s="1"/>
  <c r="AC2409" i="1"/>
  <c r="N2410" i="1"/>
  <c r="O2410" i="1"/>
  <c r="T2410" i="1"/>
  <c r="AC2410" i="1" s="1"/>
  <c r="U2410" i="1"/>
  <c r="AD2410" i="1" s="1"/>
  <c r="AF2410" i="1"/>
  <c r="N2411" i="1"/>
  <c r="O2411" i="1"/>
  <c r="AF2411" i="1" s="1"/>
  <c r="T2411" i="1"/>
  <c r="AC2411" i="1" s="1"/>
  <c r="U2411" i="1"/>
  <c r="AD2411" i="1" s="1"/>
  <c r="N2412" i="1"/>
  <c r="O2412" i="1"/>
  <c r="AF2412" i="1" s="1"/>
  <c r="T2412" i="1"/>
  <c r="U2412" i="1"/>
  <c r="AD2412" i="1" s="1"/>
  <c r="AC2412" i="1"/>
  <c r="N2413" i="1"/>
  <c r="O2413" i="1"/>
  <c r="AF2413" i="1" s="1"/>
  <c r="T2413" i="1"/>
  <c r="AC2413" i="1" s="1"/>
  <c r="U2413" i="1"/>
  <c r="AD2413" i="1" s="1"/>
  <c r="N2414" i="1"/>
  <c r="O2414" i="1"/>
  <c r="AF2414" i="1" s="1"/>
  <c r="T2414" i="1"/>
  <c r="AC2414" i="1" s="1"/>
  <c r="U2414" i="1"/>
  <c r="AD2414" i="1"/>
  <c r="N2415" i="1"/>
  <c r="O2415" i="1"/>
  <c r="AF2415" i="1" s="1"/>
  <c r="T2415" i="1"/>
  <c r="AC2415" i="1" s="1"/>
  <c r="U2415" i="1"/>
  <c r="AD2415" i="1" s="1"/>
  <c r="N2416" i="1"/>
  <c r="O2416" i="1"/>
  <c r="AF2416" i="1" s="1"/>
  <c r="T2416" i="1"/>
  <c r="AC2416" i="1" s="1"/>
  <c r="U2416" i="1"/>
  <c r="AD2416" i="1"/>
  <c r="N2417" i="1"/>
  <c r="O2417" i="1"/>
  <c r="AF2417" i="1" s="1"/>
  <c r="T2417" i="1"/>
  <c r="AC2417" i="1" s="1"/>
  <c r="U2417" i="1"/>
  <c r="AD2417" i="1"/>
  <c r="N2418" i="1"/>
  <c r="O2418" i="1"/>
  <c r="AF2418" i="1" s="1"/>
  <c r="T2418" i="1"/>
  <c r="AC2418" i="1" s="1"/>
  <c r="U2418" i="1"/>
  <c r="AD2418" i="1" s="1"/>
  <c r="N2419" i="1"/>
  <c r="O2419" i="1"/>
  <c r="AF2419" i="1" s="1"/>
  <c r="T2419" i="1"/>
  <c r="AC2419" i="1" s="1"/>
  <c r="U2419" i="1"/>
  <c r="AD2419" i="1" s="1"/>
  <c r="N2420" i="1"/>
  <c r="O2420" i="1"/>
  <c r="AF2420" i="1" s="1"/>
  <c r="T2420" i="1"/>
  <c r="U2420" i="1"/>
  <c r="AD2420" i="1" s="1"/>
  <c r="AC2420" i="1"/>
  <c r="N2421" i="1"/>
  <c r="O2421" i="1"/>
  <c r="T2421" i="1"/>
  <c r="AC2421" i="1" s="1"/>
  <c r="U2421" i="1"/>
  <c r="AD2421" i="1"/>
  <c r="AF2421" i="1"/>
  <c r="N2422" i="1"/>
  <c r="O2422" i="1"/>
  <c r="AF2422" i="1" s="1"/>
  <c r="T2422" i="1"/>
  <c r="AC2422" i="1" s="1"/>
  <c r="U2422" i="1"/>
  <c r="AD2422" i="1" s="1"/>
  <c r="N2423" i="1"/>
  <c r="O2423" i="1"/>
  <c r="AF2423" i="1" s="1"/>
  <c r="T2423" i="1"/>
  <c r="AC2423" i="1" s="1"/>
  <c r="U2423" i="1"/>
  <c r="AD2423" i="1" s="1"/>
  <c r="N2424" i="1"/>
  <c r="O2424" i="1"/>
  <c r="AF2424" i="1" s="1"/>
  <c r="T2424" i="1"/>
  <c r="AC2424" i="1" s="1"/>
  <c r="U2424" i="1"/>
  <c r="AD2424" i="1" s="1"/>
  <c r="N2425" i="1"/>
  <c r="O2425" i="1"/>
  <c r="AF2425" i="1" s="1"/>
  <c r="T2425" i="1"/>
  <c r="U2425" i="1"/>
  <c r="AD2425" i="1" s="1"/>
  <c r="AC2425" i="1"/>
  <c r="N2426" i="1"/>
  <c r="O2426" i="1"/>
  <c r="AF2426" i="1" s="1"/>
  <c r="T2426" i="1"/>
  <c r="AC2426" i="1" s="1"/>
  <c r="U2426" i="1"/>
  <c r="AD2426" i="1" s="1"/>
  <c r="N2427" i="1"/>
  <c r="O2427" i="1"/>
  <c r="AF2427" i="1" s="1"/>
  <c r="T2427" i="1"/>
  <c r="AC2427" i="1" s="1"/>
  <c r="U2427" i="1"/>
  <c r="AD2427" i="1" s="1"/>
  <c r="N2428" i="1"/>
  <c r="O2428" i="1"/>
  <c r="AF2428" i="1" s="1"/>
  <c r="T2428" i="1"/>
  <c r="AC2428" i="1" s="1"/>
  <c r="U2428" i="1"/>
  <c r="AD2428" i="1"/>
  <c r="N2429" i="1"/>
  <c r="O2429" i="1"/>
  <c r="AF2429" i="1" s="1"/>
  <c r="T2429" i="1"/>
  <c r="AC2429" i="1" s="1"/>
  <c r="U2429" i="1"/>
  <c r="AD2429" i="1"/>
  <c r="N2430" i="1"/>
  <c r="O2430" i="1"/>
  <c r="AF2430" i="1" s="1"/>
  <c r="T2430" i="1"/>
  <c r="AC2430" i="1" s="1"/>
  <c r="U2430" i="1"/>
  <c r="AD2430" i="1" s="1"/>
  <c r="N2431" i="1"/>
  <c r="O2431" i="1"/>
  <c r="AF2431" i="1" s="1"/>
  <c r="T2431" i="1"/>
  <c r="U2431" i="1"/>
  <c r="AD2431" i="1" s="1"/>
  <c r="AC2431" i="1"/>
  <c r="N2432" i="1"/>
  <c r="O2432" i="1"/>
  <c r="AF2432" i="1" s="1"/>
  <c r="T2432" i="1"/>
  <c r="AC2432" i="1" s="1"/>
  <c r="U2432" i="1"/>
  <c r="AD2432" i="1" s="1"/>
  <c r="N2433" i="1"/>
  <c r="O2433" i="1"/>
  <c r="AF2433" i="1" s="1"/>
  <c r="T2433" i="1"/>
  <c r="AC2433" i="1" s="1"/>
  <c r="U2433" i="1"/>
  <c r="AD2433" i="1" s="1"/>
  <c r="N2434" i="1"/>
  <c r="O2434" i="1"/>
  <c r="T2434" i="1"/>
  <c r="AC2434" i="1" s="1"/>
  <c r="U2434" i="1"/>
  <c r="AD2434" i="1" s="1"/>
  <c r="AF2434" i="1"/>
  <c r="N2435" i="1"/>
  <c r="O2435" i="1"/>
  <c r="AF2435" i="1" s="1"/>
  <c r="T2435" i="1"/>
  <c r="AC2435" i="1" s="1"/>
  <c r="U2435" i="1"/>
  <c r="AD2435" i="1" s="1"/>
  <c r="N2436" i="1"/>
  <c r="O2436" i="1"/>
  <c r="AF2436" i="1" s="1"/>
  <c r="T2436" i="1"/>
  <c r="U2436" i="1"/>
  <c r="AD2436" i="1" s="1"/>
  <c r="AC2436" i="1"/>
  <c r="N2437" i="1"/>
  <c r="O2437" i="1"/>
  <c r="T2437" i="1"/>
  <c r="AC2437" i="1" s="1"/>
  <c r="U2437" i="1"/>
  <c r="AD2437" i="1" s="1"/>
  <c r="AF2437" i="1"/>
  <c r="N2438" i="1"/>
  <c r="O2438" i="1"/>
  <c r="T2438" i="1"/>
  <c r="AC2438" i="1" s="1"/>
  <c r="U2438" i="1"/>
  <c r="AD2438" i="1"/>
  <c r="AF2438" i="1"/>
  <c r="N2439" i="1"/>
  <c r="O2439" i="1"/>
  <c r="AF2439" i="1" s="1"/>
  <c r="T2439" i="1"/>
  <c r="AC2439" i="1" s="1"/>
  <c r="U2439" i="1"/>
  <c r="AD2439" i="1" s="1"/>
  <c r="N2440" i="1"/>
  <c r="O2440" i="1"/>
  <c r="AF2440" i="1" s="1"/>
  <c r="T2440" i="1"/>
  <c r="AC2440" i="1" s="1"/>
  <c r="U2440" i="1"/>
  <c r="AD2440" i="1" s="1"/>
  <c r="N2441" i="1"/>
  <c r="O2441" i="1"/>
  <c r="T2441" i="1"/>
  <c r="AC2441" i="1" s="1"/>
  <c r="U2441" i="1"/>
  <c r="AD2441" i="1" s="1"/>
  <c r="AF2441" i="1"/>
  <c r="N2442" i="1"/>
  <c r="O2442" i="1"/>
  <c r="AF2442" i="1" s="1"/>
  <c r="T2442" i="1"/>
  <c r="AC2442" i="1" s="1"/>
  <c r="U2442" i="1"/>
  <c r="AD2442" i="1"/>
  <c r="N2443" i="1"/>
  <c r="O2443" i="1"/>
  <c r="AF2443" i="1" s="1"/>
  <c r="T2443" i="1"/>
  <c r="AC2443" i="1" s="1"/>
  <c r="U2443" i="1"/>
  <c r="AD2443" i="1" s="1"/>
  <c r="N2444" i="1"/>
  <c r="O2444" i="1"/>
  <c r="AF2444" i="1" s="1"/>
  <c r="T2444" i="1"/>
  <c r="AC2444" i="1" s="1"/>
  <c r="U2444" i="1"/>
  <c r="AD2444" i="1" s="1"/>
  <c r="N2445" i="1"/>
  <c r="O2445" i="1"/>
  <c r="T2445" i="1"/>
  <c r="AC2445" i="1" s="1"/>
  <c r="U2445" i="1"/>
  <c r="AD2445" i="1" s="1"/>
  <c r="AF2445" i="1"/>
  <c r="N2446" i="1"/>
  <c r="O2446" i="1"/>
  <c r="AF2446" i="1" s="1"/>
  <c r="T2446" i="1"/>
  <c r="AC2446" i="1" s="1"/>
  <c r="U2446" i="1"/>
  <c r="AD2446" i="1" s="1"/>
  <c r="N2447" i="1"/>
  <c r="O2447" i="1"/>
  <c r="AF2447" i="1" s="1"/>
  <c r="T2447" i="1"/>
  <c r="AC2447" i="1" s="1"/>
  <c r="U2447" i="1"/>
  <c r="AD2447" i="1" s="1"/>
  <c r="N2448" i="1"/>
  <c r="O2448" i="1"/>
  <c r="AF2448" i="1" s="1"/>
  <c r="T2448" i="1"/>
  <c r="U2448" i="1"/>
  <c r="AD2448" i="1" s="1"/>
  <c r="AC2448" i="1"/>
  <c r="N2449" i="1"/>
  <c r="O2449" i="1"/>
  <c r="AF2449" i="1" s="1"/>
  <c r="T2449" i="1"/>
  <c r="AC2449" i="1" s="1"/>
  <c r="U2449" i="1"/>
  <c r="AD2449" i="1"/>
  <c r="N2450" i="1"/>
  <c r="O2450" i="1"/>
  <c r="AF2450" i="1" s="1"/>
  <c r="T2450" i="1"/>
  <c r="AC2450" i="1" s="1"/>
  <c r="U2450" i="1"/>
  <c r="AD2450" i="1" s="1"/>
  <c r="N2451" i="1"/>
  <c r="O2451" i="1"/>
  <c r="AF2451" i="1" s="1"/>
  <c r="T2451" i="1"/>
  <c r="AC2451" i="1" s="1"/>
  <c r="U2451" i="1"/>
  <c r="AD2451" i="1" s="1"/>
  <c r="N2452" i="1"/>
  <c r="O2452" i="1"/>
  <c r="AF2452" i="1" s="1"/>
  <c r="T2452" i="1"/>
  <c r="AC2452" i="1" s="1"/>
  <c r="U2452" i="1"/>
  <c r="AD2452" i="1" s="1"/>
  <c r="N2453" i="1"/>
  <c r="O2453" i="1"/>
  <c r="T2453" i="1"/>
  <c r="AC2453" i="1" s="1"/>
  <c r="U2453" i="1"/>
  <c r="AD2453" i="1" s="1"/>
  <c r="AF2453" i="1"/>
  <c r="N2454" i="1"/>
  <c r="O2454" i="1"/>
  <c r="AF2454" i="1" s="1"/>
  <c r="T2454" i="1"/>
  <c r="AC2454" i="1" s="1"/>
  <c r="U2454" i="1"/>
  <c r="AD2454" i="1"/>
  <c r="N2455" i="1"/>
  <c r="O2455" i="1"/>
  <c r="AF2455" i="1" s="1"/>
  <c r="T2455" i="1"/>
  <c r="AC2455" i="1" s="1"/>
  <c r="U2455" i="1"/>
  <c r="AD2455" i="1" s="1"/>
  <c r="N2456" i="1"/>
  <c r="O2456" i="1"/>
  <c r="AF2456" i="1" s="1"/>
  <c r="T2456" i="1"/>
  <c r="AC2456" i="1" s="1"/>
  <c r="U2456" i="1"/>
  <c r="AD2456" i="1"/>
  <c r="N2457" i="1"/>
  <c r="O2457" i="1"/>
  <c r="T2457" i="1"/>
  <c r="AC2457" i="1" s="1"/>
  <c r="U2457" i="1"/>
  <c r="AD2457" i="1"/>
  <c r="AF2457" i="1"/>
  <c r="N2458" i="1"/>
  <c r="O2458" i="1"/>
  <c r="AF2458" i="1" s="1"/>
  <c r="T2458" i="1"/>
  <c r="AC2458" i="1" s="1"/>
  <c r="U2458" i="1"/>
  <c r="AD2458" i="1"/>
  <c r="N2459" i="1"/>
  <c r="O2459" i="1"/>
  <c r="AF2459" i="1" s="1"/>
  <c r="T2459" i="1"/>
  <c r="U2459" i="1"/>
  <c r="AD2459" i="1" s="1"/>
  <c r="AC2459" i="1"/>
  <c r="N2460" i="1"/>
  <c r="O2460" i="1"/>
  <c r="AF2460" i="1" s="1"/>
  <c r="T2460" i="1"/>
  <c r="AC2460" i="1" s="1"/>
  <c r="U2460" i="1"/>
  <c r="AD2460" i="1" s="1"/>
  <c r="N2461" i="1"/>
  <c r="O2461" i="1"/>
  <c r="AF2461" i="1" s="1"/>
  <c r="T2461" i="1"/>
  <c r="U2461" i="1"/>
  <c r="AD2461" i="1" s="1"/>
  <c r="AC2461" i="1"/>
  <c r="N2462" i="1"/>
  <c r="O2462" i="1"/>
  <c r="AF2462" i="1" s="1"/>
  <c r="T2462" i="1"/>
  <c r="AC2462" i="1" s="1"/>
  <c r="U2462" i="1"/>
  <c r="AD2462" i="1"/>
  <c r="N2463" i="1"/>
  <c r="O2463" i="1"/>
  <c r="AF2463" i="1" s="1"/>
  <c r="T2463" i="1"/>
  <c r="U2463" i="1"/>
  <c r="AD2463" i="1" s="1"/>
  <c r="AC2463" i="1"/>
  <c r="N2464" i="1"/>
  <c r="O2464" i="1"/>
  <c r="AF2464" i="1" s="1"/>
  <c r="T2464" i="1"/>
  <c r="AC2464" i="1" s="1"/>
  <c r="U2464" i="1"/>
  <c r="AD2464" i="1"/>
  <c r="N2465" i="1"/>
  <c r="O2465" i="1"/>
  <c r="AF2465" i="1" s="1"/>
  <c r="T2465" i="1"/>
  <c r="AC2465" i="1" s="1"/>
  <c r="U2465" i="1"/>
  <c r="AD2465" i="1" s="1"/>
  <c r="N2466" i="1"/>
  <c r="O2466" i="1"/>
  <c r="AF2466" i="1" s="1"/>
  <c r="T2466" i="1"/>
  <c r="AC2466" i="1" s="1"/>
  <c r="U2466" i="1"/>
  <c r="AD2466" i="1" s="1"/>
  <c r="N2467" i="1"/>
  <c r="O2467" i="1"/>
  <c r="AF2467" i="1" s="1"/>
  <c r="T2467" i="1"/>
  <c r="AC2467" i="1" s="1"/>
  <c r="U2467" i="1"/>
  <c r="AD2467" i="1" s="1"/>
  <c r="N2468" i="1"/>
  <c r="O2468" i="1"/>
  <c r="AF2468" i="1" s="1"/>
  <c r="T2468" i="1"/>
  <c r="AC2468" i="1" s="1"/>
  <c r="U2468" i="1"/>
  <c r="AD2468" i="1" s="1"/>
  <c r="N2469" i="1"/>
  <c r="O2469" i="1"/>
  <c r="T2469" i="1"/>
  <c r="AC2469" i="1" s="1"/>
  <c r="U2469" i="1"/>
  <c r="AD2469" i="1" s="1"/>
  <c r="AF2469" i="1"/>
  <c r="N2470" i="1"/>
  <c r="O2470" i="1"/>
  <c r="AF2470" i="1" s="1"/>
  <c r="T2470" i="1"/>
  <c r="AC2470" i="1" s="1"/>
  <c r="U2470" i="1"/>
  <c r="AD2470" i="1" s="1"/>
  <c r="N2471" i="1"/>
  <c r="O2471" i="1"/>
  <c r="AF2471" i="1" s="1"/>
  <c r="T2471" i="1"/>
  <c r="AC2471" i="1" s="1"/>
  <c r="U2471" i="1"/>
  <c r="AD2471" i="1" s="1"/>
  <c r="N2472" i="1"/>
  <c r="O2472" i="1"/>
  <c r="AF2472" i="1" s="1"/>
  <c r="T2472" i="1"/>
  <c r="AC2472" i="1" s="1"/>
  <c r="U2472" i="1"/>
  <c r="AD2472" i="1" s="1"/>
  <c r="N2473" i="1"/>
  <c r="O2473" i="1"/>
  <c r="AF2473" i="1" s="1"/>
  <c r="T2473" i="1"/>
  <c r="U2473" i="1"/>
  <c r="AD2473" i="1" s="1"/>
  <c r="AC2473" i="1"/>
  <c r="N2474" i="1"/>
  <c r="O2474" i="1"/>
  <c r="T2474" i="1"/>
  <c r="AC2474" i="1" s="1"/>
  <c r="U2474" i="1"/>
  <c r="AD2474" i="1" s="1"/>
  <c r="AF2474" i="1"/>
  <c r="N2475" i="1"/>
  <c r="O2475" i="1"/>
  <c r="AF2475" i="1" s="1"/>
  <c r="T2475" i="1"/>
  <c r="AC2475" i="1" s="1"/>
  <c r="U2475" i="1"/>
  <c r="AD2475" i="1" s="1"/>
  <c r="N2476" i="1"/>
  <c r="O2476" i="1"/>
  <c r="AF2476" i="1" s="1"/>
  <c r="T2476" i="1"/>
  <c r="AC2476" i="1" s="1"/>
  <c r="U2476" i="1"/>
  <c r="AD2476" i="1" s="1"/>
  <c r="N2477" i="1"/>
  <c r="O2477" i="1"/>
  <c r="AF2477" i="1" s="1"/>
  <c r="T2477" i="1"/>
  <c r="AC2477" i="1" s="1"/>
  <c r="U2477" i="1"/>
  <c r="AD2477" i="1"/>
  <c r="N2478" i="1"/>
  <c r="O2478" i="1"/>
  <c r="AF2478" i="1" s="1"/>
  <c r="T2478" i="1"/>
  <c r="AC2478" i="1" s="1"/>
  <c r="U2478" i="1"/>
  <c r="AD2478" i="1"/>
  <c r="N2479" i="1"/>
  <c r="O2479" i="1"/>
  <c r="AF2479" i="1" s="1"/>
  <c r="T2479" i="1"/>
  <c r="AC2479" i="1" s="1"/>
  <c r="U2479" i="1"/>
  <c r="AD2479" i="1" s="1"/>
  <c r="N2480" i="1"/>
  <c r="O2480" i="1"/>
  <c r="AF2480" i="1" s="1"/>
  <c r="T2480" i="1"/>
  <c r="AC2480" i="1" s="1"/>
  <c r="U2480" i="1"/>
  <c r="AD2480" i="1" s="1"/>
  <c r="N2481" i="1"/>
  <c r="O2481" i="1"/>
  <c r="T2481" i="1"/>
  <c r="AC2481" i="1" s="1"/>
  <c r="U2481" i="1"/>
  <c r="AD2481" i="1" s="1"/>
  <c r="AF2481" i="1"/>
  <c r="N2482" i="1"/>
  <c r="O2482" i="1"/>
  <c r="AF2482" i="1" s="1"/>
  <c r="T2482" i="1"/>
  <c r="AC2482" i="1" s="1"/>
  <c r="U2482" i="1"/>
  <c r="AD2482" i="1"/>
  <c r="N2483" i="1"/>
  <c r="O2483" i="1"/>
  <c r="AF2483" i="1" s="1"/>
  <c r="T2483" i="1"/>
  <c r="AC2483" i="1" s="1"/>
  <c r="U2483" i="1"/>
  <c r="AD2483" i="1" s="1"/>
  <c r="N2484" i="1"/>
  <c r="O2484" i="1"/>
  <c r="AF2484" i="1" s="1"/>
  <c r="T2484" i="1"/>
  <c r="U2484" i="1"/>
  <c r="AD2484" i="1" s="1"/>
  <c r="AC2484" i="1"/>
  <c r="N2485" i="1"/>
  <c r="O2485" i="1"/>
  <c r="AF2485" i="1" s="1"/>
  <c r="T2485" i="1"/>
  <c r="AC2485" i="1" s="1"/>
  <c r="U2485" i="1"/>
  <c r="AD2485" i="1"/>
  <c r="N2486" i="1"/>
  <c r="O2486" i="1"/>
  <c r="AF2486" i="1" s="1"/>
  <c r="T2486" i="1"/>
  <c r="AC2486" i="1" s="1"/>
  <c r="U2486" i="1"/>
  <c r="AD2486" i="1" s="1"/>
  <c r="N2487" i="1"/>
  <c r="O2487" i="1"/>
  <c r="AF2487" i="1" s="1"/>
  <c r="T2487" i="1"/>
  <c r="AC2487" i="1" s="1"/>
  <c r="U2487" i="1"/>
  <c r="AD2487" i="1" s="1"/>
  <c r="N2488" i="1"/>
  <c r="O2488" i="1"/>
  <c r="AF2488" i="1" s="1"/>
  <c r="T2488" i="1"/>
  <c r="AC2488" i="1" s="1"/>
  <c r="U2488" i="1"/>
  <c r="AD2488" i="1" s="1"/>
  <c r="N2489" i="1"/>
  <c r="O2489" i="1"/>
  <c r="T2489" i="1"/>
  <c r="U2489" i="1"/>
  <c r="V2489" i="1"/>
  <c r="AE2489" i="1" s="1"/>
  <c r="AC2489" i="1"/>
  <c r="AD2489" i="1"/>
  <c r="AF2489" i="1"/>
  <c r="N2490" i="1"/>
  <c r="O2490" i="1"/>
  <c r="AF2490" i="1" s="1"/>
  <c r="T2490" i="1"/>
  <c r="AC2490" i="1" s="1"/>
  <c r="U2490" i="1"/>
  <c r="AD2490" i="1" s="1"/>
  <c r="N2491" i="1"/>
  <c r="O2491" i="1"/>
  <c r="AF2491" i="1" s="1"/>
  <c r="T2491" i="1"/>
  <c r="AC2491" i="1" s="1"/>
  <c r="U2491" i="1"/>
  <c r="AD2491" i="1" s="1"/>
  <c r="N2492" i="1"/>
  <c r="O2492" i="1"/>
  <c r="AF2492" i="1" s="1"/>
  <c r="T2492" i="1"/>
  <c r="U2492" i="1"/>
  <c r="AD2492" i="1" s="1"/>
  <c r="AC2492" i="1"/>
  <c r="N2493" i="1"/>
  <c r="O2493" i="1"/>
  <c r="T2493" i="1"/>
  <c r="AC2493" i="1" s="1"/>
  <c r="U2493" i="1"/>
  <c r="AD2493" i="1"/>
  <c r="AF2493" i="1"/>
  <c r="N2494" i="1"/>
  <c r="O2494" i="1"/>
  <c r="AF2494" i="1" s="1"/>
  <c r="T2494" i="1"/>
  <c r="AC2494" i="1" s="1"/>
  <c r="U2494" i="1"/>
  <c r="AD2494" i="1"/>
  <c r="N2495" i="1"/>
  <c r="O2495" i="1"/>
  <c r="AF2495" i="1" s="1"/>
  <c r="T2495" i="1"/>
  <c r="AC2495" i="1" s="1"/>
  <c r="U2495" i="1"/>
  <c r="AD2495" i="1" s="1"/>
  <c r="N2496" i="1"/>
  <c r="O2496" i="1"/>
  <c r="AF2496" i="1" s="1"/>
  <c r="T2496" i="1"/>
  <c r="AC2496" i="1" s="1"/>
  <c r="U2496" i="1"/>
  <c r="AD2496" i="1"/>
  <c r="N2497" i="1"/>
  <c r="O2497" i="1"/>
  <c r="AF2497" i="1" s="1"/>
  <c r="T2497" i="1"/>
  <c r="AC2497" i="1" s="1"/>
  <c r="U2497" i="1"/>
  <c r="AD2497" i="1"/>
  <c r="N2498" i="1"/>
  <c r="O2498" i="1"/>
  <c r="T2498" i="1"/>
  <c r="U2498" i="1"/>
  <c r="AD2498" i="1" s="1"/>
  <c r="AC2498" i="1"/>
  <c r="AF2498" i="1"/>
  <c r="N2499" i="1"/>
  <c r="O2499" i="1"/>
  <c r="AF2499" i="1" s="1"/>
  <c r="T2499" i="1"/>
  <c r="AC2499" i="1" s="1"/>
  <c r="U2499" i="1"/>
  <c r="AD2499" i="1" s="1"/>
  <c r="N2500" i="1"/>
  <c r="O2500" i="1"/>
  <c r="AF2500" i="1" s="1"/>
  <c r="T2500" i="1"/>
  <c r="AC2500" i="1" s="1"/>
  <c r="U2500" i="1"/>
  <c r="AD2500" i="1" s="1"/>
  <c r="N2501" i="1"/>
  <c r="O2501" i="1"/>
  <c r="AF2501" i="1" s="1"/>
  <c r="T2501" i="1"/>
  <c r="U2501" i="1"/>
  <c r="AD2501" i="1" s="1"/>
  <c r="AC2501" i="1"/>
  <c r="N2502" i="1"/>
  <c r="O2502" i="1"/>
  <c r="AF2502" i="1" s="1"/>
  <c r="T2502" i="1"/>
  <c r="AC2502" i="1" s="1"/>
  <c r="U2502" i="1"/>
  <c r="AD2502" i="1"/>
  <c r="N2503" i="1"/>
  <c r="O2503" i="1"/>
  <c r="AF2503" i="1" s="1"/>
  <c r="T2503" i="1"/>
  <c r="AC2503" i="1" s="1"/>
  <c r="U2503" i="1"/>
  <c r="AD2503" i="1" s="1"/>
  <c r="N2504" i="1"/>
  <c r="O2504" i="1"/>
  <c r="AF2504" i="1" s="1"/>
  <c r="T2504" i="1"/>
  <c r="AC2504" i="1" s="1"/>
  <c r="U2504" i="1"/>
  <c r="AD2504" i="1" s="1"/>
  <c r="N2505" i="1"/>
  <c r="O2505" i="1"/>
  <c r="AF2505" i="1" s="1"/>
  <c r="T2505" i="1"/>
  <c r="AC2505" i="1" s="1"/>
  <c r="U2505" i="1"/>
  <c r="AD2505" i="1" s="1"/>
  <c r="N2506" i="1"/>
  <c r="O2506" i="1"/>
  <c r="AF2506" i="1" s="1"/>
  <c r="T2506" i="1"/>
  <c r="U2506" i="1"/>
  <c r="AD2506" i="1" s="1"/>
  <c r="AC2506" i="1"/>
  <c r="N2507" i="1"/>
  <c r="O2507" i="1"/>
  <c r="AF2507" i="1" s="1"/>
  <c r="T2507" i="1"/>
  <c r="U2507" i="1"/>
  <c r="AD2507" i="1" s="1"/>
  <c r="AC2507" i="1"/>
  <c r="N2508" i="1"/>
  <c r="O2508" i="1"/>
  <c r="AF2508" i="1" s="1"/>
  <c r="T2508" i="1"/>
  <c r="U2508" i="1"/>
  <c r="AD2508" i="1" s="1"/>
  <c r="AC2508" i="1"/>
  <c r="N2509" i="1"/>
  <c r="O2509" i="1"/>
  <c r="AF2509" i="1" s="1"/>
  <c r="T2509" i="1"/>
  <c r="AC2509" i="1" s="1"/>
  <c r="U2509" i="1"/>
  <c r="AD2509" i="1" s="1"/>
  <c r="N2510" i="1"/>
  <c r="O2510" i="1"/>
  <c r="AF2510" i="1" s="1"/>
  <c r="T2510" i="1"/>
  <c r="AC2510" i="1" s="1"/>
  <c r="U2510" i="1"/>
  <c r="AD2510" i="1"/>
  <c r="N2511" i="1"/>
  <c r="O2511" i="1"/>
  <c r="AF2511" i="1" s="1"/>
  <c r="T2511" i="1"/>
  <c r="AC2511" i="1" s="1"/>
  <c r="U2511" i="1"/>
  <c r="AD2511" i="1"/>
  <c r="N2512" i="1"/>
  <c r="O2512" i="1"/>
  <c r="AF2512" i="1" s="1"/>
  <c r="T2512" i="1"/>
  <c r="AC2512" i="1" s="1"/>
  <c r="U2512" i="1"/>
  <c r="AD2512" i="1" s="1"/>
  <c r="N2513" i="1"/>
  <c r="O2513" i="1"/>
  <c r="AF2513" i="1" s="1"/>
  <c r="T2513" i="1"/>
  <c r="AC2513" i="1" s="1"/>
  <c r="U2513" i="1"/>
  <c r="AD2513" i="1" s="1"/>
  <c r="N2514" i="1"/>
  <c r="O2514" i="1"/>
  <c r="AF2514" i="1" s="1"/>
  <c r="T2514" i="1"/>
  <c r="AC2514" i="1" s="1"/>
  <c r="U2514" i="1"/>
  <c r="AD2514" i="1" s="1"/>
  <c r="N2515" i="1"/>
  <c r="O2515" i="1"/>
  <c r="AF2515" i="1" s="1"/>
  <c r="T2515" i="1"/>
  <c r="AC2515" i="1" s="1"/>
  <c r="U2515" i="1"/>
  <c r="AD2515" i="1" s="1"/>
  <c r="N2516" i="1"/>
  <c r="O2516" i="1"/>
  <c r="AF2516" i="1" s="1"/>
  <c r="T2516" i="1"/>
  <c r="AC2516" i="1" s="1"/>
  <c r="U2516" i="1"/>
  <c r="AD2516" i="1" s="1"/>
  <c r="N2517" i="1"/>
  <c r="O2517" i="1"/>
  <c r="T2517" i="1"/>
  <c r="AC2517" i="1" s="1"/>
  <c r="U2517" i="1"/>
  <c r="AD2517" i="1" s="1"/>
  <c r="AF2517" i="1"/>
  <c r="N2518" i="1"/>
  <c r="O2518" i="1"/>
  <c r="AF2518" i="1" s="1"/>
  <c r="T2518" i="1"/>
  <c r="AC2518" i="1" s="1"/>
  <c r="U2518" i="1"/>
  <c r="AD2518" i="1" s="1"/>
  <c r="N2519" i="1"/>
  <c r="O2519" i="1"/>
  <c r="AF2519" i="1" s="1"/>
  <c r="T2519" i="1"/>
  <c r="AC2519" i="1" s="1"/>
  <c r="U2519" i="1"/>
  <c r="AD2519" i="1" s="1"/>
  <c r="N2520" i="1"/>
  <c r="O2520" i="1"/>
  <c r="AF2520" i="1" s="1"/>
  <c r="T2520" i="1"/>
  <c r="AC2520" i="1" s="1"/>
  <c r="U2520" i="1"/>
  <c r="AD2520" i="1" s="1"/>
  <c r="N2521" i="1"/>
  <c r="O2521" i="1"/>
  <c r="T2521" i="1"/>
  <c r="AC2521" i="1" s="1"/>
  <c r="U2521" i="1"/>
  <c r="AD2521" i="1" s="1"/>
  <c r="AF2521" i="1"/>
  <c r="N2522" i="1"/>
  <c r="O2522" i="1"/>
  <c r="AF2522" i="1" s="1"/>
  <c r="T2522" i="1"/>
  <c r="U2522" i="1"/>
  <c r="AD2522" i="1" s="1"/>
  <c r="AC2522" i="1"/>
  <c r="N2523" i="1"/>
  <c r="O2523" i="1"/>
  <c r="AF2523" i="1" s="1"/>
  <c r="T2523" i="1"/>
  <c r="AC2523" i="1" s="1"/>
  <c r="U2523" i="1"/>
  <c r="AD2523" i="1"/>
  <c r="N2524" i="1"/>
  <c r="O2524" i="1"/>
  <c r="AF2524" i="1" s="1"/>
  <c r="T2524" i="1"/>
  <c r="U2524" i="1"/>
  <c r="AD2524" i="1" s="1"/>
  <c r="AC2524" i="1"/>
  <c r="N2525" i="1"/>
  <c r="O2525" i="1"/>
  <c r="AF2525" i="1" s="1"/>
  <c r="T2525" i="1"/>
  <c r="U2525" i="1"/>
  <c r="AD2525" i="1" s="1"/>
  <c r="AC2525" i="1"/>
  <c r="N2526" i="1"/>
  <c r="O2526" i="1"/>
  <c r="AF2526" i="1" s="1"/>
  <c r="T2526" i="1"/>
  <c r="AC2526" i="1" s="1"/>
  <c r="U2526" i="1"/>
  <c r="AD2526" i="1" s="1"/>
  <c r="N2527" i="1"/>
  <c r="O2527" i="1"/>
  <c r="AF2527" i="1" s="1"/>
  <c r="T2527" i="1"/>
  <c r="AC2527" i="1" s="1"/>
  <c r="U2527" i="1"/>
  <c r="AD2527" i="1" s="1"/>
  <c r="N2528" i="1"/>
  <c r="O2528" i="1"/>
  <c r="AF2528" i="1" s="1"/>
  <c r="T2528" i="1"/>
  <c r="AC2528" i="1" s="1"/>
  <c r="U2528" i="1"/>
  <c r="AD2528" i="1"/>
  <c r="N2529" i="1"/>
  <c r="O2529" i="1"/>
  <c r="T2529" i="1"/>
  <c r="AC2529" i="1" s="1"/>
  <c r="U2529" i="1"/>
  <c r="AD2529" i="1" s="1"/>
  <c r="AF2529" i="1"/>
  <c r="N2530" i="1"/>
  <c r="O2530" i="1"/>
  <c r="AF2530" i="1" s="1"/>
  <c r="T2530" i="1"/>
  <c r="U2530" i="1"/>
  <c r="AD2530" i="1" s="1"/>
  <c r="AC2530" i="1"/>
  <c r="N2531" i="1"/>
  <c r="O2531" i="1"/>
  <c r="AF2531" i="1" s="1"/>
  <c r="T2531" i="1"/>
  <c r="AC2531" i="1" s="1"/>
  <c r="U2531" i="1"/>
  <c r="AD2531" i="1" s="1"/>
  <c r="N2532" i="1"/>
  <c r="O2532" i="1"/>
  <c r="AF2532" i="1" s="1"/>
  <c r="T2532" i="1"/>
  <c r="AC2532" i="1" s="1"/>
  <c r="U2532" i="1"/>
  <c r="AD2532" i="1" s="1"/>
  <c r="N2533" i="1"/>
  <c r="O2533" i="1"/>
  <c r="AF2533" i="1" s="1"/>
  <c r="T2533" i="1"/>
  <c r="AC2533" i="1" s="1"/>
  <c r="U2533" i="1"/>
  <c r="AD2533" i="1" s="1"/>
  <c r="N2534" i="1"/>
  <c r="O2534" i="1"/>
  <c r="AF2534" i="1" s="1"/>
  <c r="T2534" i="1"/>
  <c r="AC2534" i="1" s="1"/>
  <c r="U2534" i="1"/>
  <c r="AD2534" i="1"/>
  <c r="N2535" i="1"/>
  <c r="O2535" i="1"/>
  <c r="AF2535" i="1" s="1"/>
  <c r="T2535" i="1"/>
  <c r="AC2535" i="1" s="1"/>
  <c r="U2535" i="1"/>
  <c r="AD2535" i="1" s="1"/>
  <c r="N2536" i="1"/>
  <c r="O2536" i="1"/>
  <c r="AF2536" i="1" s="1"/>
  <c r="T2536" i="1"/>
  <c r="U2536" i="1"/>
  <c r="AD2536" i="1" s="1"/>
  <c r="AC2536" i="1"/>
  <c r="N2537" i="1"/>
  <c r="O2537" i="1"/>
  <c r="T2537" i="1"/>
  <c r="AC2537" i="1" s="1"/>
  <c r="U2537" i="1"/>
  <c r="AD2537" i="1" s="1"/>
  <c r="AF2537" i="1"/>
  <c r="N2538" i="1"/>
  <c r="O2538" i="1"/>
  <c r="AF2538" i="1" s="1"/>
  <c r="T2538" i="1"/>
  <c r="U2538" i="1"/>
  <c r="AD2538" i="1" s="1"/>
  <c r="AC2538" i="1"/>
  <c r="N2539" i="1"/>
  <c r="O2539" i="1"/>
  <c r="AF2539" i="1" s="1"/>
  <c r="T2539" i="1"/>
  <c r="AC2539" i="1" s="1"/>
  <c r="U2539" i="1"/>
  <c r="AD2539" i="1"/>
  <c r="N2540" i="1"/>
  <c r="O2540" i="1"/>
  <c r="AF2540" i="1" s="1"/>
  <c r="T2540" i="1"/>
  <c r="AC2540" i="1" s="1"/>
  <c r="U2540" i="1"/>
  <c r="AD2540" i="1"/>
  <c r="N2541" i="1"/>
  <c r="O2541" i="1"/>
  <c r="T2541" i="1"/>
  <c r="U2541" i="1"/>
  <c r="AD2541" i="1" s="1"/>
  <c r="AC2541" i="1"/>
  <c r="AF2541" i="1"/>
  <c r="N2542" i="1"/>
  <c r="O2542" i="1"/>
  <c r="AF2542" i="1" s="1"/>
  <c r="T2542" i="1"/>
  <c r="AC2542" i="1" s="1"/>
  <c r="U2542" i="1"/>
  <c r="AD2542" i="1"/>
  <c r="N2543" i="1"/>
  <c r="O2543" i="1"/>
  <c r="AF2543" i="1" s="1"/>
  <c r="T2543" i="1"/>
  <c r="AC2543" i="1" s="1"/>
  <c r="U2543" i="1"/>
  <c r="AD2543" i="1"/>
  <c r="N2544" i="1"/>
  <c r="O2544" i="1"/>
  <c r="AF2544" i="1" s="1"/>
  <c r="T2544" i="1"/>
  <c r="AC2544" i="1" s="1"/>
  <c r="U2544" i="1"/>
  <c r="AD2544" i="1"/>
  <c r="N2545" i="1"/>
  <c r="O2545" i="1"/>
  <c r="AF2545" i="1" s="1"/>
  <c r="T2545" i="1"/>
  <c r="AC2545" i="1" s="1"/>
  <c r="U2545" i="1"/>
  <c r="AD2545" i="1" s="1"/>
  <c r="N2546" i="1"/>
  <c r="O2546" i="1"/>
  <c r="AF2546" i="1" s="1"/>
  <c r="T2546" i="1"/>
  <c r="AC2546" i="1" s="1"/>
  <c r="U2546" i="1"/>
  <c r="AD2546" i="1"/>
  <c r="N2547" i="1"/>
  <c r="O2547" i="1"/>
  <c r="AF2547" i="1" s="1"/>
  <c r="T2547" i="1"/>
  <c r="AC2547" i="1" s="1"/>
  <c r="U2547" i="1"/>
  <c r="AD2547" i="1" s="1"/>
  <c r="N2548" i="1"/>
  <c r="O2548" i="1"/>
  <c r="AF2548" i="1" s="1"/>
  <c r="T2548" i="1"/>
  <c r="AC2548" i="1" s="1"/>
  <c r="U2548" i="1"/>
  <c r="AD2548" i="1" s="1"/>
  <c r="N2549" i="1"/>
  <c r="O2549" i="1"/>
  <c r="T2549" i="1"/>
  <c r="AC2549" i="1" s="1"/>
  <c r="U2549" i="1"/>
  <c r="AD2549" i="1" s="1"/>
  <c r="AF2549" i="1"/>
  <c r="N2550" i="1"/>
  <c r="O2550" i="1"/>
  <c r="AF2550" i="1" s="1"/>
  <c r="T2550" i="1"/>
  <c r="U2550" i="1"/>
  <c r="AD2550" i="1" s="1"/>
  <c r="AC2550" i="1"/>
  <c r="N2551" i="1"/>
  <c r="O2551" i="1"/>
  <c r="AF2551" i="1" s="1"/>
  <c r="T2551" i="1"/>
  <c r="AC2551" i="1" s="1"/>
  <c r="U2551" i="1"/>
  <c r="AD2551" i="1"/>
  <c r="N2552" i="1"/>
  <c r="O2552" i="1"/>
  <c r="AF2552" i="1" s="1"/>
  <c r="T2552" i="1"/>
  <c r="AC2552" i="1" s="1"/>
  <c r="U2552" i="1"/>
  <c r="AD2552" i="1" s="1"/>
  <c r="N2553" i="1"/>
  <c r="O2553" i="1"/>
  <c r="AF2553" i="1" s="1"/>
  <c r="T2553" i="1"/>
  <c r="AC2553" i="1" s="1"/>
  <c r="U2553" i="1"/>
  <c r="AD2553" i="1" s="1"/>
  <c r="N2554" i="1"/>
  <c r="O2554" i="1"/>
  <c r="AF2554" i="1" s="1"/>
  <c r="T2554" i="1"/>
  <c r="AC2554" i="1" s="1"/>
  <c r="U2554" i="1"/>
  <c r="AD2554" i="1"/>
  <c r="N2555" i="1"/>
  <c r="O2555" i="1"/>
  <c r="AF2555" i="1" s="1"/>
  <c r="T2555" i="1"/>
  <c r="AC2555" i="1" s="1"/>
  <c r="U2555" i="1"/>
  <c r="AD2555" i="1"/>
  <c r="N2556" i="1"/>
  <c r="O2556" i="1"/>
  <c r="AF2556" i="1" s="1"/>
  <c r="T2556" i="1"/>
  <c r="AC2556" i="1" s="1"/>
  <c r="U2556" i="1"/>
  <c r="AD2556" i="1" s="1"/>
  <c r="N2557" i="1"/>
  <c r="O2557" i="1"/>
  <c r="AF2557" i="1" s="1"/>
  <c r="T2557" i="1"/>
  <c r="AC2557" i="1" s="1"/>
  <c r="U2557" i="1"/>
  <c r="AD2557" i="1" s="1"/>
  <c r="N2558" i="1"/>
  <c r="O2558" i="1"/>
  <c r="AF2558" i="1" s="1"/>
  <c r="T2558" i="1"/>
  <c r="AC2558" i="1" s="1"/>
  <c r="U2558" i="1"/>
  <c r="AD2558" i="1" s="1"/>
  <c r="N2559" i="1"/>
  <c r="O2559" i="1"/>
  <c r="AF2559" i="1" s="1"/>
  <c r="T2559" i="1"/>
  <c r="AC2559" i="1" s="1"/>
  <c r="U2559" i="1"/>
  <c r="AD2559" i="1" s="1"/>
  <c r="N2560" i="1"/>
  <c r="O2560" i="1"/>
  <c r="AF2560" i="1" s="1"/>
  <c r="T2560" i="1"/>
  <c r="AC2560" i="1" s="1"/>
  <c r="U2560" i="1"/>
  <c r="AD2560" i="1" s="1"/>
  <c r="N2561" i="1"/>
  <c r="O2561" i="1"/>
  <c r="T2561" i="1"/>
  <c r="U2561" i="1"/>
  <c r="AD2561" i="1" s="1"/>
  <c r="AC2561" i="1"/>
  <c r="AF2561" i="1"/>
  <c r="N2562" i="1"/>
  <c r="O2562" i="1"/>
  <c r="AF2562" i="1" s="1"/>
  <c r="T2562" i="1"/>
  <c r="AC2562" i="1" s="1"/>
  <c r="U2562" i="1"/>
  <c r="AD2562" i="1"/>
  <c r="N2563" i="1"/>
  <c r="O2563" i="1"/>
  <c r="AF2563" i="1" s="1"/>
  <c r="T2563" i="1"/>
  <c r="U2563" i="1"/>
  <c r="AD2563" i="1" s="1"/>
  <c r="AC2563" i="1"/>
  <c r="N2564" i="1"/>
  <c r="O2564" i="1"/>
  <c r="AF2564" i="1" s="1"/>
  <c r="T2564" i="1"/>
  <c r="U2564" i="1"/>
  <c r="AD2564" i="1" s="1"/>
  <c r="AC2564" i="1"/>
  <c r="N2565" i="1"/>
  <c r="O2565" i="1"/>
  <c r="AF2565" i="1" s="1"/>
  <c r="T2565" i="1"/>
  <c r="AC2565" i="1" s="1"/>
  <c r="U2565" i="1"/>
  <c r="AD2565" i="1" s="1"/>
  <c r="N2566" i="1"/>
  <c r="O2566" i="1"/>
  <c r="AF2566" i="1" s="1"/>
  <c r="T2566" i="1"/>
  <c r="AC2566" i="1" s="1"/>
  <c r="U2566" i="1"/>
  <c r="AD2566" i="1" s="1"/>
  <c r="N2567" i="1"/>
  <c r="O2567" i="1"/>
  <c r="AF2567" i="1" s="1"/>
  <c r="T2567" i="1"/>
  <c r="U2567" i="1"/>
  <c r="AD2567" i="1" s="1"/>
  <c r="AC2567" i="1"/>
  <c r="N2568" i="1"/>
  <c r="O2568" i="1"/>
  <c r="AF2568" i="1" s="1"/>
  <c r="T2568" i="1"/>
  <c r="U2568" i="1"/>
  <c r="AD2568" i="1" s="1"/>
  <c r="AC2568" i="1"/>
  <c r="N2569" i="1"/>
  <c r="O2569" i="1"/>
  <c r="AF2569" i="1" s="1"/>
  <c r="T2569" i="1"/>
  <c r="U2569" i="1"/>
  <c r="AD2569" i="1" s="1"/>
  <c r="AC2569" i="1"/>
  <c r="N2570" i="1"/>
  <c r="O2570" i="1"/>
  <c r="AF2570" i="1" s="1"/>
  <c r="T2570" i="1"/>
  <c r="AC2570" i="1" s="1"/>
  <c r="U2570" i="1"/>
  <c r="AD2570" i="1" s="1"/>
  <c r="N2571" i="1"/>
  <c r="O2571" i="1"/>
  <c r="AF2571" i="1" s="1"/>
  <c r="T2571" i="1"/>
  <c r="AC2571" i="1" s="1"/>
  <c r="U2571" i="1"/>
  <c r="AD2571" i="1"/>
  <c r="N2572" i="1"/>
  <c r="O2572" i="1"/>
  <c r="AF2572" i="1" s="1"/>
  <c r="T2572" i="1"/>
  <c r="U2572" i="1"/>
  <c r="AC2572" i="1"/>
  <c r="AD2572" i="1"/>
  <c r="N2573" i="1"/>
  <c r="O2573" i="1"/>
  <c r="T2573" i="1"/>
  <c r="AC2573" i="1" s="1"/>
  <c r="U2573" i="1"/>
  <c r="AD2573" i="1" s="1"/>
  <c r="AF2573" i="1"/>
  <c r="N2574" i="1"/>
  <c r="O2574" i="1"/>
  <c r="AF2574" i="1" s="1"/>
  <c r="T2574" i="1"/>
  <c r="U2574" i="1"/>
  <c r="AD2574" i="1" s="1"/>
  <c r="AC2574" i="1"/>
  <c r="N2575" i="1"/>
  <c r="O2575" i="1"/>
  <c r="AF2575" i="1" s="1"/>
  <c r="T2575" i="1"/>
  <c r="AC2575" i="1" s="1"/>
  <c r="U2575" i="1"/>
  <c r="AD2575" i="1" s="1"/>
  <c r="N2576" i="1"/>
  <c r="O2576" i="1"/>
  <c r="AF2576" i="1" s="1"/>
  <c r="T2576" i="1"/>
  <c r="AC2576" i="1" s="1"/>
  <c r="U2576" i="1"/>
  <c r="AD2576" i="1" s="1"/>
  <c r="N2577" i="1"/>
  <c r="O2577" i="1"/>
  <c r="AF2577" i="1" s="1"/>
  <c r="T2577" i="1"/>
  <c r="U2577" i="1"/>
  <c r="AD2577" i="1" s="1"/>
  <c r="AC2577" i="1"/>
  <c r="N2578" i="1"/>
  <c r="O2578" i="1"/>
  <c r="AF2578" i="1" s="1"/>
  <c r="T2578" i="1"/>
  <c r="AC2578" i="1" s="1"/>
  <c r="U2578" i="1"/>
  <c r="AD2578" i="1"/>
  <c r="N2579" i="1"/>
  <c r="O2579" i="1"/>
  <c r="AF2579" i="1" s="1"/>
  <c r="T2579" i="1"/>
  <c r="AC2579" i="1" s="1"/>
  <c r="U2579" i="1"/>
  <c r="AD2579" i="1" s="1"/>
  <c r="N2580" i="1"/>
  <c r="O2580" i="1"/>
  <c r="AF2580" i="1" s="1"/>
  <c r="T2580" i="1"/>
  <c r="AC2580" i="1" s="1"/>
  <c r="U2580" i="1"/>
  <c r="AD2580" i="1" s="1"/>
  <c r="N2581" i="1"/>
  <c r="O2581" i="1"/>
  <c r="AF2581" i="1" s="1"/>
  <c r="T2581" i="1"/>
  <c r="AC2581" i="1" s="1"/>
  <c r="U2581" i="1"/>
  <c r="AD2581" i="1" s="1"/>
  <c r="N2582" i="1"/>
  <c r="O2582" i="1"/>
  <c r="AF2582" i="1" s="1"/>
  <c r="T2582" i="1"/>
  <c r="AC2582" i="1" s="1"/>
  <c r="U2582" i="1"/>
  <c r="AD2582" i="1" s="1"/>
  <c r="N2583" i="1"/>
  <c r="O2583" i="1"/>
  <c r="AF2583" i="1" s="1"/>
  <c r="T2583" i="1"/>
  <c r="U2583" i="1"/>
  <c r="AD2583" i="1" s="1"/>
  <c r="AC2583" i="1"/>
  <c r="N2584" i="1"/>
  <c r="O2584" i="1"/>
  <c r="AF2584" i="1" s="1"/>
  <c r="T2584" i="1"/>
  <c r="AC2584" i="1" s="1"/>
  <c r="U2584" i="1"/>
  <c r="AD2584" i="1" s="1"/>
  <c r="N2585" i="1"/>
  <c r="O2585" i="1"/>
  <c r="AF2585" i="1" s="1"/>
  <c r="T2585" i="1"/>
  <c r="AC2585" i="1" s="1"/>
  <c r="U2585" i="1"/>
  <c r="AD2585" i="1" s="1"/>
  <c r="N2586" i="1"/>
  <c r="O2586" i="1"/>
  <c r="AF2586" i="1" s="1"/>
  <c r="T2586" i="1"/>
  <c r="AC2586" i="1" s="1"/>
  <c r="U2586" i="1"/>
  <c r="AD2586" i="1"/>
  <c r="N2587" i="1"/>
  <c r="O2587" i="1"/>
  <c r="AF2587" i="1" s="1"/>
  <c r="T2587" i="1"/>
  <c r="AC2587" i="1" s="1"/>
  <c r="U2587" i="1"/>
  <c r="AD2587" i="1"/>
  <c r="N2588" i="1"/>
  <c r="O2588" i="1"/>
  <c r="AF2588" i="1" s="1"/>
  <c r="T2588" i="1"/>
  <c r="U2588" i="1"/>
  <c r="AD2588" i="1" s="1"/>
  <c r="AC2588" i="1"/>
  <c r="N2589" i="1"/>
  <c r="O2589" i="1"/>
  <c r="T2589" i="1"/>
  <c r="AC2589" i="1" s="1"/>
  <c r="U2589" i="1"/>
  <c r="AD2589" i="1" s="1"/>
  <c r="AF2589" i="1"/>
  <c r="N2590" i="1"/>
  <c r="O2590" i="1"/>
  <c r="AF2590" i="1" s="1"/>
  <c r="T2590" i="1"/>
  <c r="U2590" i="1"/>
  <c r="AD2590" i="1" s="1"/>
  <c r="AC2590" i="1"/>
  <c r="N2591" i="1"/>
  <c r="O2591" i="1"/>
  <c r="AF2591" i="1" s="1"/>
  <c r="T2591" i="1"/>
  <c r="AC2591" i="1" s="1"/>
  <c r="U2591" i="1"/>
  <c r="AD2591" i="1"/>
  <c r="N2592" i="1"/>
  <c r="O2592" i="1"/>
  <c r="AF2592" i="1" s="1"/>
  <c r="T2592" i="1"/>
  <c r="AC2592" i="1" s="1"/>
  <c r="U2592" i="1"/>
  <c r="AD2592" i="1" s="1"/>
  <c r="N2593" i="1"/>
  <c r="O2593" i="1"/>
  <c r="AF2593" i="1" s="1"/>
  <c r="T2593" i="1"/>
  <c r="U2593" i="1"/>
  <c r="AD2593" i="1" s="1"/>
  <c r="AC2593" i="1"/>
  <c r="N2594" i="1"/>
  <c r="O2594" i="1"/>
  <c r="AF2594" i="1" s="1"/>
  <c r="T2594" i="1"/>
  <c r="AC2594" i="1" s="1"/>
  <c r="U2594" i="1"/>
  <c r="AD2594" i="1" s="1"/>
  <c r="N2595" i="1"/>
  <c r="O2595" i="1"/>
  <c r="AF2595" i="1" s="1"/>
  <c r="T2595" i="1"/>
  <c r="AC2595" i="1" s="1"/>
  <c r="U2595" i="1"/>
  <c r="AD2595" i="1" s="1"/>
  <c r="N2596" i="1"/>
  <c r="O2596" i="1"/>
  <c r="AF2596" i="1" s="1"/>
  <c r="T2596" i="1"/>
  <c r="U2596" i="1"/>
  <c r="AD2596" i="1" s="1"/>
  <c r="AC2596" i="1"/>
  <c r="N2597" i="1"/>
  <c r="O2597" i="1"/>
  <c r="T2597" i="1"/>
  <c r="AC2597" i="1" s="1"/>
  <c r="U2597" i="1"/>
  <c r="AD2597" i="1" s="1"/>
  <c r="AF2597" i="1"/>
  <c r="N2598" i="1"/>
  <c r="O2598" i="1"/>
  <c r="AF2598" i="1" s="1"/>
  <c r="T2598" i="1"/>
  <c r="U2598" i="1"/>
  <c r="AD2598" i="1" s="1"/>
  <c r="AC2598" i="1"/>
  <c r="N2599" i="1"/>
  <c r="O2599" i="1"/>
  <c r="AF2599" i="1" s="1"/>
  <c r="T2599" i="1"/>
  <c r="AC2599" i="1" s="1"/>
  <c r="U2599" i="1"/>
  <c r="AD2599" i="1"/>
  <c r="N2600" i="1"/>
  <c r="O2600" i="1"/>
  <c r="AF2600" i="1" s="1"/>
  <c r="T2600" i="1"/>
  <c r="AC2600" i="1" s="1"/>
  <c r="U2600" i="1"/>
  <c r="AD2600" i="1" s="1"/>
  <c r="N2601" i="1"/>
  <c r="O2601" i="1"/>
  <c r="AF2601" i="1" s="1"/>
  <c r="T2601" i="1"/>
  <c r="AC2601" i="1" s="1"/>
  <c r="U2601" i="1"/>
  <c r="AD2601" i="1" s="1"/>
  <c r="N2602" i="1"/>
  <c r="O2602" i="1"/>
  <c r="AF2602" i="1" s="1"/>
  <c r="T2602" i="1"/>
  <c r="AC2602" i="1" s="1"/>
  <c r="U2602" i="1"/>
  <c r="AD2602" i="1"/>
  <c r="N2603" i="1"/>
  <c r="O2603" i="1"/>
  <c r="AF2603" i="1" s="1"/>
  <c r="T2603" i="1"/>
  <c r="AC2603" i="1" s="1"/>
  <c r="U2603" i="1"/>
  <c r="AD2603" i="1"/>
  <c r="N2604" i="1"/>
  <c r="O2604" i="1"/>
  <c r="AF2604" i="1" s="1"/>
  <c r="T2604" i="1"/>
  <c r="U2604" i="1"/>
  <c r="AD2604" i="1" s="1"/>
  <c r="AC2604" i="1"/>
  <c r="N2605" i="1"/>
  <c r="O2605" i="1"/>
  <c r="T2605" i="1"/>
  <c r="AC2605" i="1" s="1"/>
  <c r="U2605" i="1"/>
  <c r="AD2605" i="1" s="1"/>
  <c r="AF2605" i="1"/>
  <c r="N2606" i="1"/>
  <c r="O2606" i="1"/>
  <c r="AF2606" i="1" s="1"/>
  <c r="T2606" i="1"/>
  <c r="U2606" i="1"/>
  <c r="AD2606" i="1" s="1"/>
  <c r="AC2606" i="1"/>
  <c r="N2607" i="1"/>
  <c r="O2607" i="1"/>
  <c r="AF2607" i="1" s="1"/>
  <c r="T2607" i="1"/>
  <c r="AC2607" i="1" s="1"/>
  <c r="U2607" i="1"/>
  <c r="AD2607" i="1"/>
  <c r="N2608" i="1"/>
  <c r="O2608" i="1"/>
  <c r="AF2608" i="1" s="1"/>
  <c r="T2608" i="1"/>
  <c r="AC2608" i="1" s="1"/>
  <c r="U2608" i="1"/>
  <c r="AD2608" i="1"/>
  <c r="N2609" i="1"/>
  <c r="O2609" i="1"/>
  <c r="AF2609" i="1" s="1"/>
  <c r="T2609" i="1"/>
  <c r="U2609" i="1"/>
  <c r="AD2609" i="1" s="1"/>
  <c r="AC2609" i="1"/>
  <c r="N2610" i="1"/>
  <c r="O2610" i="1"/>
  <c r="AF2610" i="1" s="1"/>
  <c r="T2610" i="1"/>
  <c r="AC2610" i="1" s="1"/>
  <c r="U2610" i="1"/>
  <c r="AD2610" i="1"/>
  <c r="N2611" i="1"/>
  <c r="O2611" i="1"/>
  <c r="AF2611" i="1" s="1"/>
  <c r="T2611" i="1"/>
  <c r="AC2611" i="1" s="1"/>
  <c r="U2611" i="1"/>
  <c r="AD2611" i="1" s="1"/>
  <c r="N2612" i="1"/>
  <c r="O2612" i="1"/>
  <c r="AF2612" i="1" s="1"/>
  <c r="T2612" i="1"/>
  <c r="AC2612" i="1" s="1"/>
  <c r="U2612" i="1"/>
  <c r="AD2612" i="1" s="1"/>
  <c r="N2613" i="1"/>
  <c r="O2613" i="1"/>
  <c r="T2613" i="1"/>
  <c r="AC2613" i="1" s="1"/>
  <c r="U2613" i="1"/>
  <c r="AD2613" i="1" s="1"/>
  <c r="AF2613" i="1"/>
  <c r="N2614" i="1"/>
  <c r="O2614" i="1"/>
  <c r="AF2614" i="1" s="1"/>
  <c r="T2614" i="1"/>
  <c r="U2614" i="1"/>
  <c r="AD2614" i="1" s="1"/>
  <c r="AC2614" i="1"/>
  <c r="N2615" i="1"/>
  <c r="O2615" i="1"/>
  <c r="AF2615" i="1" s="1"/>
  <c r="T2615" i="1"/>
  <c r="AC2615" i="1" s="1"/>
  <c r="U2615" i="1"/>
  <c r="AD2615" i="1"/>
  <c r="N2616" i="1"/>
  <c r="O2616" i="1"/>
  <c r="AF2616" i="1" s="1"/>
  <c r="T2616" i="1"/>
  <c r="AC2616" i="1" s="1"/>
  <c r="U2616" i="1"/>
  <c r="AD2616" i="1"/>
  <c r="N2617" i="1"/>
  <c r="O2617" i="1"/>
  <c r="T2617" i="1"/>
  <c r="U2617" i="1"/>
  <c r="AD2617" i="1" s="1"/>
  <c r="AC2617" i="1"/>
  <c r="AF2617" i="1"/>
  <c r="N2618" i="1"/>
  <c r="O2618" i="1"/>
  <c r="AF2618" i="1" s="1"/>
  <c r="T2618" i="1"/>
  <c r="AC2618" i="1" s="1"/>
  <c r="U2618" i="1"/>
  <c r="AD2618" i="1" s="1"/>
  <c r="N2619" i="1"/>
  <c r="O2619" i="1"/>
  <c r="AF2619" i="1" s="1"/>
  <c r="T2619" i="1"/>
  <c r="U2619" i="1"/>
  <c r="AD2619" i="1" s="1"/>
  <c r="AC2619" i="1"/>
  <c r="N2620" i="1"/>
  <c r="O2620" i="1"/>
  <c r="AF2620" i="1" s="1"/>
  <c r="T2620" i="1"/>
  <c r="U2620" i="1"/>
  <c r="AC2620" i="1"/>
  <c r="AD2620" i="1"/>
  <c r="N2621" i="1"/>
  <c r="O2621" i="1"/>
  <c r="AF2621" i="1" s="1"/>
  <c r="T2621" i="1"/>
  <c r="AC2621" i="1" s="1"/>
  <c r="U2621" i="1"/>
  <c r="AD2621" i="1" s="1"/>
  <c r="N2622" i="1"/>
  <c r="O2622" i="1"/>
  <c r="AF2622" i="1" s="1"/>
  <c r="T2622" i="1"/>
  <c r="AC2622" i="1" s="1"/>
  <c r="U2622" i="1"/>
  <c r="AD2622" i="1" s="1"/>
  <c r="N2623" i="1"/>
  <c r="O2623" i="1"/>
  <c r="AF2623" i="1" s="1"/>
  <c r="T2623" i="1"/>
  <c r="AC2623" i="1" s="1"/>
  <c r="U2623" i="1"/>
  <c r="AD2623" i="1" s="1"/>
  <c r="N2624" i="1"/>
  <c r="O2624" i="1"/>
  <c r="AF2624" i="1" s="1"/>
  <c r="T2624" i="1"/>
  <c r="AC2624" i="1" s="1"/>
  <c r="U2624" i="1"/>
  <c r="AD2624" i="1" s="1"/>
  <c r="N2625" i="1"/>
  <c r="O2625" i="1"/>
  <c r="T2625" i="1"/>
  <c r="U2625" i="1"/>
  <c r="AD2625" i="1" s="1"/>
  <c r="AC2625" i="1"/>
  <c r="AF2625" i="1"/>
  <c r="N2626" i="1"/>
  <c r="O2626" i="1"/>
  <c r="AF2626" i="1" s="1"/>
  <c r="T2626" i="1"/>
  <c r="AC2626" i="1" s="1"/>
  <c r="U2626" i="1"/>
  <c r="AD2626" i="1" s="1"/>
  <c r="N2627" i="1"/>
  <c r="O2627" i="1"/>
  <c r="AF2627" i="1" s="1"/>
  <c r="T2627" i="1"/>
  <c r="U2627" i="1"/>
  <c r="AD2627" i="1" s="1"/>
  <c r="AC2627" i="1"/>
  <c r="N2628" i="1"/>
  <c r="O2628" i="1"/>
  <c r="AF2628" i="1" s="1"/>
  <c r="T2628" i="1"/>
  <c r="AC2628" i="1" s="1"/>
  <c r="U2628" i="1"/>
  <c r="AD2628" i="1" s="1"/>
  <c r="N2629" i="1"/>
  <c r="O2629" i="1"/>
  <c r="AF2629" i="1" s="1"/>
  <c r="T2629" i="1"/>
  <c r="AC2629" i="1" s="1"/>
  <c r="U2629" i="1"/>
  <c r="AD2629" i="1" s="1"/>
  <c r="N2630" i="1"/>
  <c r="O2630" i="1"/>
  <c r="AF2630" i="1" s="1"/>
  <c r="T2630" i="1"/>
  <c r="AC2630" i="1" s="1"/>
  <c r="U2630" i="1"/>
  <c r="AD2630" i="1" s="1"/>
  <c r="N2631" i="1"/>
  <c r="O2631" i="1"/>
  <c r="AF2631" i="1" s="1"/>
  <c r="T2631" i="1"/>
  <c r="U2631" i="1"/>
  <c r="AD2631" i="1" s="1"/>
  <c r="AC2631" i="1"/>
  <c r="N2632" i="1"/>
  <c r="O2632" i="1"/>
  <c r="AF2632" i="1" s="1"/>
  <c r="T2632" i="1"/>
  <c r="AC2632" i="1" s="1"/>
  <c r="U2632" i="1"/>
  <c r="AD2632" i="1" s="1"/>
  <c r="N2633" i="1"/>
  <c r="O2633" i="1"/>
  <c r="AF2633" i="1" s="1"/>
  <c r="T2633" i="1"/>
  <c r="U2633" i="1"/>
  <c r="AD2633" i="1" s="1"/>
  <c r="AC2633" i="1"/>
  <c r="N2634" i="1"/>
  <c r="O2634" i="1"/>
  <c r="AF2634" i="1" s="1"/>
  <c r="T2634" i="1"/>
  <c r="AC2634" i="1" s="1"/>
  <c r="U2634" i="1"/>
  <c r="AD2634" i="1"/>
  <c r="N2635" i="1"/>
  <c r="O2635" i="1"/>
  <c r="AF2635" i="1" s="1"/>
  <c r="T2635" i="1"/>
  <c r="U2635" i="1"/>
  <c r="AD2635" i="1" s="1"/>
  <c r="AC2635" i="1"/>
  <c r="N2636" i="1"/>
  <c r="O2636" i="1"/>
  <c r="AF2636" i="1" s="1"/>
  <c r="T2636" i="1"/>
  <c r="U2636" i="1"/>
  <c r="AC2636" i="1"/>
  <c r="AD2636" i="1"/>
  <c r="N2637" i="1"/>
  <c r="O2637" i="1"/>
  <c r="AF2637" i="1" s="1"/>
  <c r="T2637" i="1"/>
  <c r="AC2637" i="1" s="1"/>
  <c r="U2637" i="1"/>
  <c r="AD2637" i="1" s="1"/>
  <c r="N2638" i="1"/>
  <c r="O2638" i="1"/>
  <c r="AF2638" i="1" s="1"/>
  <c r="T2638" i="1"/>
  <c r="AC2638" i="1" s="1"/>
  <c r="U2638" i="1"/>
  <c r="AD2638" i="1" s="1"/>
  <c r="N2639" i="1"/>
  <c r="O2639" i="1"/>
  <c r="AF2639" i="1" s="1"/>
  <c r="T2639" i="1"/>
  <c r="AC2639" i="1" s="1"/>
  <c r="U2639" i="1"/>
  <c r="AD2639" i="1" s="1"/>
  <c r="N2640" i="1"/>
  <c r="O2640" i="1"/>
  <c r="AF2640" i="1" s="1"/>
  <c r="T2640" i="1"/>
  <c r="AC2640" i="1" s="1"/>
  <c r="U2640" i="1"/>
  <c r="AD2640" i="1" s="1"/>
  <c r="N2641" i="1"/>
  <c r="O2641" i="1"/>
  <c r="T2641" i="1"/>
  <c r="U2641" i="1"/>
  <c r="AD2641" i="1" s="1"/>
  <c r="AC2641" i="1"/>
  <c r="AF2641" i="1"/>
  <c r="N2642" i="1"/>
  <c r="O2642" i="1"/>
  <c r="AF2642" i="1" s="1"/>
  <c r="T2642" i="1"/>
  <c r="AC2642" i="1" s="1"/>
  <c r="U2642" i="1"/>
  <c r="AD2642" i="1"/>
  <c r="N2643" i="1"/>
  <c r="O2643" i="1"/>
  <c r="AF2643" i="1" s="1"/>
  <c r="T2643" i="1"/>
  <c r="AC2643" i="1" s="1"/>
  <c r="U2643" i="1"/>
  <c r="AD2643" i="1" s="1"/>
  <c r="N2644" i="1"/>
  <c r="O2644" i="1"/>
  <c r="AF2644" i="1" s="1"/>
  <c r="T2644" i="1"/>
  <c r="AC2644" i="1" s="1"/>
  <c r="U2644" i="1"/>
  <c r="AD2644" i="1" s="1"/>
  <c r="N2645" i="1"/>
  <c r="O2645" i="1"/>
  <c r="T2645" i="1"/>
  <c r="AC2645" i="1" s="1"/>
  <c r="U2645" i="1"/>
  <c r="AD2645" i="1" s="1"/>
  <c r="AF2645" i="1"/>
  <c r="N2646" i="1"/>
  <c r="O2646" i="1"/>
  <c r="AF2646" i="1" s="1"/>
  <c r="T2646" i="1"/>
  <c r="U2646" i="1"/>
  <c r="AD2646" i="1" s="1"/>
  <c r="AC2646" i="1"/>
  <c r="N2647" i="1"/>
  <c r="O2647" i="1"/>
  <c r="AF2647" i="1" s="1"/>
  <c r="T2647" i="1"/>
  <c r="U2647" i="1"/>
  <c r="AD2647" i="1" s="1"/>
  <c r="AC2647" i="1"/>
  <c r="N2648" i="1"/>
  <c r="O2648" i="1"/>
  <c r="AF2648" i="1" s="1"/>
  <c r="T2648" i="1"/>
  <c r="U2648" i="1"/>
  <c r="AC2648" i="1"/>
  <c r="AD2648" i="1"/>
  <c r="N2649" i="1"/>
  <c r="O2649" i="1"/>
  <c r="AF2649" i="1" s="1"/>
  <c r="T2649" i="1"/>
  <c r="U2649" i="1"/>
  <c r="AD2649" i="1" s="1"/>
  <c r="AC2649" i="1"/>
  <c r="N2650" i="1"/>
  <c r="O2650" i="1"/>
  <c r="AF2650" i="1" s="1"/>
  <c r="T2650" i="1"/>
  <c r="AC2650" i="1" s="1"/>
  <c r="U2650" i="1"/>
  <c r="AD2650" i="1"/>
  <c r="N2651" i="1"/>
  <c r="O2651" i="1"/>
  <c r="AF2651" i="1" s="1"/>
  <c r="T2651" i="1"/>
  <c r="AC2651" i="1" s="1"/>
  <c r="U2651" i="1"/>
  <c r="AD2651" i="1" s="1"/>
  <c r="N2652" i="1"/>
  <c r="O2652" i="1"/>
  <c r="AF2652" i="1" s="1"/>
  <c r="T2652" i="1"/>
  <c r="AC2652" i="1" s="1"/>
  <c r="U2652" i="1"/>
  <c r="AD2652" i="1" s="1"/>
  <c r="N2653" i="1"/>
  <c r="O2653" i="1"/>
  <c r="T2653" i="1"/>
  <c r="AC2653" i="1" s="1"/>
  <c r="U2653" i="1"/>
  <c r="AD2653" i="1" s="1"/>
  <c r="AF2653" i="1"/>
  <c r="N2654" i="1"/>
  <c r="O2654" i="1"/>
  <c r="AF2654" i="1" s="1"/>
  <c r="T2654" i="1"/>
  <c r="U2654" i="1"/>
  <c r="AD2654" i="1" s="1"/>
  <c r="AC2654" i="1"/>
  <c r="N2655" i="1"/>
  <c r="O2655" i="1"/>
  <c r="AF2655" i="1" s="1"/>
  <c r="T2655" i="1"/>
  <c r="AC2655" i="1" s="1"/>
  <c r="U2655" i="1"/>
  <c r="AD2655" i="1" s="1"/>
  <c r="N2656" i="1"/>
  <c r="O2656" i="1"/>
  <c r="AF2656" i="1" s="1"/>
  <c r="T2656" i="1"/>
  <c r="U2656" i="1"/>
  <c r="AD2656" i="1" s="1"/>
  <c r="AC2656" i="1"/>
  <c r="N2657" i="1"/>
  <c r="O2657" i="1"/>
  <c r="AF2657" i="1" s="1"/>
  <c r="T2657" i="1"/>
  <c r="U2657" i="1"/>
  <c r="AD2657" i="1" s="1"/>
  <c r="AC2657" i="1"/>
  <c r="N2658" i="1"/>
  <c r="O2658" i="1"/>
  <c r="AF2658" i="1" s="1"/>
  <c r="T2658" i="1"/>
  <c r="AC2658" i="1" s="1"/>
  <c r="U2658" i="1"/>
  <c r="AD2658" i="1" s="1"/>
  <c r="N2659" i="1"/>
  <c r="O2659" i="1"/>
  <c r="AF2659" i="1" s="1"/>
  <c r="T2659" i="1"/>
  <c r="AC2659" i="1" s="1"/>
  <c r="U2659" i="1"/>
  <c r="AD2659" i="1" s="1"/>
  <c r="N2660" i="1"/>
  <c r="O2660" i="1"/>
  <c r="AF2660" i="1" s="1"/>
  <c r="T2660" i="1"/>
  <c r="AC2660" i="1" s="1"/>
  <c r="U2660" i="1"/>
  <c r="AD2660" i="1" s="1"/>
  <c r="N2661" i="1"/>
  <c r="O2661" i="1"/>
  <c r="T2661" i="1"/>
  <c r="U2661" i="1"/>
  <c r="AD2661" i="1" s="1"/>
  <c r="AC2661" i="1"/>
  <c r="AF2661" i="1"/>
  <c r="N2662" i="1"/>
  <c r="O2662" i="1"/>
  <c r="AF2662" i="1" s="1"/>
  <c r="T2662" i="1"/>
  <c r="AC2662" i="1" s="1"/>
  <c r="U2662" i="1"/>
  <c r="AD2662" i="1"/>
  <c r="N2663" i="1"/>
  <c r="O2663" i="1"/>
  <c r="AF2663" i="1" s="1"/>
  <c r="T2663" i="1"/>
  <c r="AC2663" i="1" s="1"/>
  <c r="U2663" i="1"/>
  <c r="AD2663" i="1" s="1"/>
  <c r="N2664" i="1"/>
  <c r="O2664" i="1"/>
  <c r="AF2664" i="1" s="1"/>
  <c r="T2664" i="1"/>
  <c r="AC2664" i="1" s="1"/>
  <c r="U2664" i="1"/>
  <c r="AD2664" i="1" s="1"/>
  <c r="N2665" i="1"/>
  <c r="O2665" i="1"/>
  <c r="AF2665" i="1" s="1"/>
  <c r="T2665" i="1"/>
  <c r="AC2665" i="1" s="1"/>
  <c r="U2665" i="1"/>
  <c r="AD2665" i="1" s="1"/>
  <c r="N2666" i="1"/>
  <c r="O2666" i="1"/>
  <c r="AF2666" i="1" s="1"/>
  <c r="T2666" i="1"/>
  <c r="AC2666" i="1" s="1"/>
  <c r="U2666" i="1"/>
  <c r="AD2666" i="1"/>
  <c r="N2667" i="1"/>
  <c r="O2667" i="1"/>
  <c r="AF2667" i="1" s="1"/>
  <c r="T2667" i="1"/>
  <c r="AC2667" i="1" s="1"/>
  <c r="U2667" i="1"/>
  <c r="AD2667" i="1"/>
  <c r="N2668" i="1"/>
  <c r="O2668" i="1"/>
  <c r="AF2668" i="1" s="1"/>
  <c r="T2668" i="1"/>
  <c r="U2668" i="1"/>
  <c r="AD2668" i="1" s="1"/>
  <c r="AC2668" i="1"/>
  <c r="N2669" i="1"/>
  <c r="O2669" i="1"/>
  <c r="AF2669" i="1" s="1"/>
  <c r="T2669" i="1"/>
  <c r="AC2669" i="1" s="1"/>
  <c r="U2669" i="1"/>
  <c r="AD2669" i="1" s="1"/>
  <c r="N2670" i="1"/>
  <c r="O2670" i="1"/>
  <c r="AF2670" i="1" s="1"/>
  <c r="T2670" i="1"/>
  <c r="AC2670" i="1" s="1"/>
  <c r="U2670" i="1"/>
  <c r="AD2670" i="1" s="1"/>
  <c r="N2671" i="1"/>
  <c r="O2671" i="1"/>
  <c r="AF2671" i="1" s="1"/>
  <c r="T2671" i="1"/>
  <c r="AC2671" i="1" s="1"/>
  <c r="U2671" i="1"/>
  <c r="AD2671" i="1" s="1"/>
  <c r="N2672" i="1"/>
  <c r="O2672" i="1"/>
  <c r="AF2672" i="1" s="1"/>
  <c r="T2672" i="1"/>
  <c r="AC2672" i="1" s="1"/>
  <c r="U2672" i="1"/>
  <c r="AD2672" i="1" s="1"/>
  <c r="N2673" i="1"/>
  <c r="O2673" i="1"/>
  <c r="T2673" i="1"/>
  <c r="U2673" i="1"/>
  <c r="AD2673" i="1" s="1"/>
  <c r="AC2673" i="1"/>
  <c r="AF2673" i="1"/>
  <c r="N2674" i="1"/>
  <c r="O2674" i="1"/>
  <c r="AF2674" i="1" s="1"/>
  <c r="T2674" i="1"/>
  <c r="AC2674" i="1" s="1"/>
  <c r="U2674" i="1"/>
  <c r="AD2674" i="1" s="1"/>
  <c r="N2675" i="1"/>
  <c r="O2675" i="1"/>
  <c r="AF2675" i="1" s="1"/>
  <c r="T2675" i="1"/>
  <c r="U2675" i="1"/>
  <c r="AD2675" i="1" s="1"/>
  <c r="AC2675" i="1"/>
  <c r="N2676" i="1"/>
  <c r="O2676" i="1"/>
  <c r="AF2676" i="1" s="1"/>
  <c r="T2676" i="1"/>
  <c r="AC2676" i="1" s="1"/>
  <c r="U2676" i="1"/>
  <c r="AD2676" i="1" s="1"/>
  <c r="N2677" i="1"/>
  <c r="O2677" i="1"/>
  <c r="T2677" i="1"/>
  <c r="AC2677" i="1" s="1"/>
  <c r="U2677" i="1"/>
  <c r="AD2677" i="1" s="1"/>
  <c r="AF2677" i="1"/>
  <c r="N2678" i="1"/>
  <c r="O2678" i="1"/>
  <c r="AF2678" i="1" s="1"/>
  <c r="T2678" i="1"/>
  <c r="U2678" i="1"/>
  <c r="AD2678" i="1" s="1"/>
  <c r="AC2678" i="1"/>
  <c r="N2679" i="1"/>
  <c r="O2679" i="1"/>
  <c r="AF2679" i="1" s="1"/>
  <c r="T2679" i="1"/>
  <c r="AC2679" i="1" s="1"/>
  <c r="U2679" i="1"/>
  <c r="AD2679" i="1"/>
  <c r="N2680" i="1"/>
  <c r="O2680" i="1"/>
  <c r="AF2680" i="1" s="1"/>
  <c r="T2680" i="1"/>
  <c r="AC2680" i="1" s="1"/>
  <c r="U2680" i="1"/>
  <c r="AD2680" i="1" s="1"/>
  <c r="N2681" i="1"/>
  <c r="O2681" i="1"/>
  <c r="T2681" i="1"/>
  <c r="U2681" i="1"/>
  <c r="AD2681" i="1" s="1"/>
  <c r="AC2681" i="1"/>
  <c r="AF2681" i="1"/>
  <c r="N2682" i="1"/>
  <c r="O2682" i="1"/>
  <c r="AF2682" i="1" s="1"/>
  <c r="T2682" i="1"/>
  <c r="AC2682" i="1" s="1"/>
  <c r="U2682" i="1"/>
  <c r="AD2682" i="1"/>
  <c r="N2683" i="1"/>
  <c r="O2683" i="1"/>
  <c r="AF2683" i="1" s="1"/>
  <c r="T2683" i="1"/>
  <c r="AC2683" i="1" s="1"/>
  <c r="U2683" i="1"/>
  <c r="AD2683" i="1" s="1"/>
  <c r="N2684" i="1"/>
  <c r="O2684" i="1"/>
  <c r="AF2684" i="1" s="1"/>
  <c r="T2684" i="1"/>
  <c r="AC2684" i="1" s="1"/>
  <c r="U2684" i="1"/>
  <c r="AD2684" i="1"/>
  <c r="N2685" i="1"/>
  <c r="O2685" i="1"/>
  <c r="AF2685" i="1" s="1"/>
  <c r="T2685" i="1"/>
  <c r="AC2685" i="1" s="1"/>
  <c r="U2685" i="1"/>
  <c r="AD2685" i="1" s="1"/>
  <c r="N2686" i="1"/>
  <c r="O2686" i="1"/>
  <c r="AF2686" i="1" s="1"/>
  <c r="T2686" i="1"/>
  <c r="AC2686" i="1" s="1"/>
  <c r="U2686" i="1"/>
  <c r="AD2686" i="1" s="1"/>
  <c r="N2687" i="1"/>
  <c r="O2687" i="1"/>
  <c r="AF2687" i="1" s="1"/>
  <c r="T2687" i="1"/>
  <c r="AC2687" i="1" s="1"/>
  <c r="U2687" i="1"/>
  <c r="AD2687" i="1" s="1"/>
  <c r="N2688" i="1"/>
  <c r="O2688" i="1"/>
  <c r="AF2688" i="1" s="1"/>
  <c r="T2688" i="1"/>
  <c r="AC2688" i="1" s="1"/>
  <c r="U2688" i="1"/>
  <c r="AD2688" i="1" s="1"/>
  <c r="N2689" i="1"/>
  <c r="O2689" i="1"/>
  <c r="T2689" i="1"/>
  <c r="AC2689" i="1" s="1"/>
  <c r="U2689" i="1"/>
  <c r="AD2689" i="1" s="1"/>
  <c r="AF2689" i="1"/>
  <c r="N2690" i="1"/>
  <c r="O2690" i="1"/>
  <c r="AF2690" i="1" s="1"/>
  <c r="T2690" i="1"/>
  <c r="AC2690" i="1" s="1"/>
  <c r="U2690" i="1"/>
  <c r="AD2690" i="1" s="1"/>
  <c r="N2691" i="1"/>
  <c r="O2691" i="1"/>
  <c r="AF2691" i="1" s="1"/>
  <c r="T2691" i="1"/>
  <c r="AC2691" i="1" s="1"/>
  <c r="U2691" i="1"/>
  <c r="AD2691" i="1" s="1"/>
  <c r="N2692" i="1"/>
  <c r="O2692" i="1"/>
  <c r="AF2692" i="1" s="1"/>
  <c r="T2692" i="1"/>
  <c r="AC2692" i="1" s="1"/>
  <c r="U2692" i="1"/>
  <c r="AD2692" i="1" s="1"/>
  <c r="N2693" i="1"/>
  <c r="O2693" i="1"/>
  <c r="AF2693" i="1" s="1"/>
  <c r="T2693" i="1"/>
  <c r="AC2693" i="1" s="1"/>
  <c r="U2693" i="1"/>
  <c r="AD2693" i="1" s="1"/>
  <c r="N2694" i="1"/>
  <c r="O2694" i="1"/>
  <c r="AF2694" i="1" s="1"/>
  <c r="T2694" i="1"/>
  <c r="AC2694" i="1" s="1"/>
  <c r="U2694" i="1"/>
  <c r="AD2694" i="1" s="1"/>
  <c r="N2695" i="1"/>
  <c r="O2695" i="1"/>
  <c r="AF2695" i="1" s="1"/>
  <c r="T2695" i="1"/>
  <c r="AC2695" i="1" s="1"/>
  <c r="U2695" i="1"/>
  <c r="AD2695" i="1" s="1"/>
  <c r="N2696" i="1"/>
  <c r="O2696" i="1"/>
  <c r="AF2696" i="1" s="1"/>
  <c r="T2696" i="1"/>
  <c r="AC2696" i="1" s="1"/>
  <c r="U2696" i="1"/>
  <c r="AD2696" i="1" s="1"/>
  <c r="N2697" i="1"/>
  <c r="O2697" i="1"/>
  <c r="T2697" i="1"/>
  <c r="AC2697" i="1" s="1"/>
  <c r="U2697" i="1"/>
  <c r="AD2697" i="1" s="1"/>
  <c r="AF2697" i="1"/>
  <c r="N2698" i="1"/>
  <c r="O2698" i="1"/>
  <c r="AF2698" i="1" s="1"/>
  <c r="T2698" i="1"/>
  <c r="AC2698" i="1" s="1"/>
  <c r="U2698" i="1"/>
  <c r="AD2698" i="1" s="1"/>
  <c r="N2699" i="1"/>
  <c r="O2699" i="1"/>
  <c r="AF2699" i="1" s="1"/>
  <c r="T2699" i="1"/>
  <c r="AC2699" i="1" s="1"/>
  <c r="U2699" i="1"/>
  <c r="AD2699" i="1" s="1"/>
  <c r="N2700" i="1"/>
  <c r="O2700" i="1"/>
  <c r="AF2700" i="1" s="1"/>
  <c r="T2700" i="1"/>
  <c r="AC2700" i="1" s="1"/>
  <c r="U2700" i="1"/>
  <c r="AD2700" i="1" s="1"/>
  <c r="N2701" i="1"/>
  <c r="O2701" i="1"/>
  <c r="AF2701" i="1" s="1"/>
  <c r="T2701" i="1"/>
  <c r="AC2701" i="1" s="1"/>
  <c r="U2701" i="1"/>
  <c r="AD2701" i="1" s="1"/>
  <c r="N2702" i="1"/>
  <c r="O2702" i="1"/>
  <c r="AF2702" i="1" s="1"/>
  <c r="T2702" i="1"/>
  <c r="AC2702" i="1" s="1"/>
  <c r="U2702" i="1"/>
  <c r="AD2702" i="1" s="1"/>
  <c r="N2703" i="1"/>
  <c r="O2703" i="1"/>
  <c r="AF2703" i="1" s="1"/>
  <c r="T2703" i="1"/>
  <c r="AC2703" i="1" s="1"/>
  <c r="U2703" i="1"/>
  <c r="AD2703" i="1"/>
  <c r="N2704" i="1"/>
  <c r="O2704" i="1"/>
  <c r="AF2704" i="1" s="1"/>
  <c r="T2704" i="1"/>
  <c r="AC2704" i="1" s="1"/>
  <c r="U2704" i="1"/>
  <c r="AD2704" i="1" s="1"/>
  <c r="N2705" i="1"/>
  <c r="O2705" i="1"/>
  <c r="AF2705" i="1" s="1"/>
  <c r="T2705" i="1"/>
  <c r="AC2705" i="1" s="1"/>
  <c r="U2705" i="1"/>
  <c r="AD2705" i="1" s="1"/>
  <c r="N2706" i="1"/>
  <c r="O2706" i="1"/>
  <c r="AF2706" i="1" s="1"/>
  <c r="T2706" i="1"/>
  <c r="AC2706" i="1" s="1"/>
  <c r="U2706" i="1"/>
  <c r="AD2706" i="1"/>
  <c r="N2707" i="1"/>
  <c r="O2707" i="1"/>
  <c r="AF2707" i="1" s="1"/>
  <c r="T2707" i="1"/>
  <c r="AC2707" i="1" s="1"/>
  <c r="U2707" i="1"/>
  <c r="AD2707" i="1" s="1"/>
  <c r="N2708" i="1"/>
  <c r="O2708" i="1"/>
  <c r="AF2708" i="1" s="1"/>
  <c r="T2708" i="1"/>
  <c r="AC2708" i="1" s="1"/>
  <c r="U2708" i="1"/>
  <c r="AD2708" i="1" s="1"/>
  <c r="N2709" i="1"/>
  <c r="O2709" i="1"/>
  <c r="T2709" i="1"/>
  <c r="AC2709" i="1" s="1"/>
  <c r="U2709" i="1"/>
  <c r="AD2709" i="1" s="1"/>
  <c r="AF2709" i="1"/>
  <c r="N2710" i="1"/>
  <c r="O2710" i="1"/>
  <c r="AF2710" i="1" s="1"/>
  <c r="T2710" i="1"/>
  <c r="AC2710" i="1" s="1"/>
  <c r="U2710" i="1"/>
  <c r="AD2710" i="1" s="1"/>
  <c r="N2711" i="1"/>
  <c r="O2711" i="1"/>
  <c r="AF2711" i="1" s="1"/>
  <c r="T2711" i="1"/>
  <c r="AC2711" i="1" s="1"/>
  <c r="U2711" i="1"/>
  <c r="AD2711" i="1" s="1"/>
  <c r="N2712" i="1"/>
  <c r="O2712" i="1"/>
  <c r="AF2712" i="1" s="1"/>
  <c r="T2712" i="1"/>
  <c r="U2712" i="1"/>
  <c r="AD2712" i="1" s="1"/>
  <c r="AC2712" i="1"/>
  <c r="N2713" i="1"/>
  <c r="O2713" i="1"/>
  <c r="AF2713" i="1" s="1"/>
  <c r="T2713" i="1"/>
  <c r="U2713" i="1"/>
  <c r="AD2713" i="1" s="1"/>
  <c r="AC2713" i="1"/>
  <c r="N2714" i="1"/>
  <c r="O2714" i="1"/>
  <c r="AF2714" i="1" s="1"/>
  <c r="T2714" i="1"/>
  <c r="AC2714" i="1" s="1"/>
  <c r="U2714" i="1"/>
  <c r="AD2714" i="1" s="1"/>
  <c r="N2715" i="1"/>
  <c r="O2715" i="1"/>
  <c r="AF2715" i="1" s="1"/>
  <c r="T2715" i="1"/>
  <c r="AC2715" i="1" s="1"/>
  <c r="U2715" i="1"/>
  <c r="AD2715" i="1"/>
  <c r="N2716" i="1"/>
  <c r="O2716" i="1"/>
  <c r="AF2716" i="1" s="1"/>
  <c r="T2716" i="1"/>
  <c r="AC2716" i="1" s="1"/>
  <c r="U2716" i="1"/>
  <c r="AD2716" i="1" s="1"/>
  <c r="N2717" i="1"/>
  <c r="O2717" i="1"/>
  <c r="AF2717" i="1" s="1"/>
  <c r="T2717" i="1"/>
  <c r="AC2717" i="1" s="1"/>
  <c r="U2717" i="1"/>
  <c r="AD2717" i="1" s="1"/>
  <c r="N2718" i="1"/>
  <c r="O2718" i="1"/>
  <c r="AF2718" i="1" s="1"/>
  <c r="T2718" i="1"/>
  <c r="AC2718" i="1" s="1"/>
  <c r="U2718" i="1"/>
  <c r="AD2718" i="1"/>
  <c r="N2719" i="1"/>
  <c r="O2719" i="1"/>
  <c r="AF2719" i="1" s="1"/>
  <c r="T2719" i="1"/>
  <c r="AC2719" i="1" s="1"/>
  <c r="U2719" i="1"/>
  <c r="AD2719" i="1"/>
  <c r="N2720" i="1"/>
  <c r="O2720" i="1"/>
  <c r="AF2720" i="1" s="1"/>
  <c r="T2720" i="1"/>
  <c r="U2720" i="1"/>
  <c r="AD2720" i="1" s="1"/>
  <c r="AC2720" i="1"/>
  <c r="N2721" i="1"/>
  <c r="O2721" i="1"/>
  <c r="T2721" i="1"/>
  <c r="U2721" i="1"/>
  <c r="AD2721" i="1" s="1"/>
  <c r="AC2721" i="1"/>
  <c r="AF2721" i="1"/>
  <c r="N2722" i="1"/>
  <c r="O2722" i="1"/>
  <c r="AF2722" i="1" s="1"/>
  <c r="T2722" i="1"/>
  <c r="AC2722" i="1" s="1"/>
  <c r="U2722" i="1"/>
  <c r="AD2722" i="1"/>
  <c r="N2723" i="1"/>
  <c r="O2723" i="1"/>
  <c r="AF2723" i="1" s="1"/>
  <c r="T2723" i="1"/>
  <c r="AC2723" i="1" s="1"/>
  <c r="U2723" i="1"/>
  <c r="AD2723" i="1" s="1"/>
  <c r="N2724" i="1"/>
  <c r="O2724" i="1"/>
  <c r="AF2724" i="1" s="1"/>
  <c r="T2724" i="1"/>
  <c r="AC2724" i="1" s="1"/>
  <c r="U2724" i="1"/>
  <c r="AD2724" i="1" s="1"/>
  <c r="N2725" i="1"/>
  <c r="O2725" i="1"/>
  <c r="AF2725" i="1" s="1"/>
  <c r="T2725" i="1"/>
  <c r="AC2725" i="1" s="1"/>
  <c r="U2725" i="1"/>
  <c r="AD2725" i="1" s="1"/>
  <c r="N2726" i="1"/>
  <c r="O2726" i="1"/>
  <c r="AF2726" i="1" s="1"/>
  <c r="T2726" i="1"/>
  <c r="AC2726" i="1" s="1"/>
  <c r="U2726" i="1"/>
  <c r="AD2726" i="1" s="1"/>
  <c r="N2727" i="1"/>
  <c r="O2727" i="1"/>
  <c r="AF2727" i="1" s="1"/>
  <c r="T2727" i="1"/>
  <c r="AC2727" i="1" s="1"/>
  <c r="U2727" i="1"/>
  <c r="AD2727" i="1"/>
  <c r="N2728" i="1"/>
  <c r="O2728" i="1"/>
  <c r="AF2728" i="1" s="1"/>
  <c r="T2728" i="1"/>
  <c r="AC2728" i="1" s="1"/>
  <c r="U2728" i="1"/>
  <c r="AD2728" i="1" s="1"/>
  <c r="N2729" i="1"/>
  <c r="O2729" i="1"/>
  <c r="T2729" i="1"/>
  <c r="U2729" i="1"/>
  <c r="AD2729" i="1" s="1"/>
  <c r="AC2729" i="1"/>
  <c r="AF2729" i="1"/>
  <c r="N2730" i="1"/>
  <c r="O2730" i="1"/>
  <c r="AF2730" i="1" s="1"/>
  <c r="T2730" i="1"/>
  <c r="AC2730" i="1" s="1"/>
  <c r="U2730" i="1"/>
  <c r="AD2730" i="1" s="1"/>
  <c r="N2731" i="1"/>
  <c r="O2731" i="1"/>
  <c r="AF2731" i="1" s="1"/>
  <c r="T2731" i="1"/>
  <c r="AC2731" i="1" s="1"/>
  <c r="U2731" i="1"/>
  <c r="AD2731" i="1" s="1"/>
  <c r="N2732" i="1"/>
  <c r="O2732" i="1"/>
  <c r="AF2732" i="1" s="1"/>
  <c r="T2732" i="1"/>
  <c r="AC2732" i="1" s="1"/>
  <c r="U2732" i="1"/>
  <c r="AD2732" i="1" s="1"/>
  <c r="N2733" i="1"/>
  <c r="O2733" i="1"/>
  <c r="T2733" i="1"/>
  <c r="AC2733" i="1" s="1"/>
  <c r="U2733" i="1"/>
  <c r="AD2733" i="1" s="1"/>
  <c r="AF2733" i="1"/>
  <c r="N2734" i="1"/>
  <c r="O2734" i="1"/>
  <c r="AF2734" i="1" s="1"/>
  <c r="T2734" i="1"/>
  <c r="AC2734" i="1" s="1"/>
  <c r="U2734" i="1"/>
  <c r="AD2734" i="1"/>
  <c r="N2735" i="1"/>
  <c r="O2735" i="1"/>
  <c r="AF2735" i="1" s="1"/>
  <c r="T2735" i="1"/>
  <c r="AC2735" i="1" s="1"/>
  <c r="U2735" i="1"/>
  <c r="AD2735" i="1"/>
  <c r="N2736" i="1"/>
  <c r="O2736" i="1"/>
  <c r="AF2736" i="1" s="1"/>
  <c r="T2736" i="1"/>
  <c r="AC2736" i="1" s="1"/>
  <c r="U2736" i="1"/>
  <c r="AD2736" i="1" s="1"/>
  <c r="N2737" i="1"/>
  <c r="O2737" i="1"/>
  <c r="AF2737" i="1" s="1"/>
  <c r="T2737" i="1"/>
  <c r="U2737" i="1"/>
  <c r="AD2737" i="1" s="1"/>
  <c r="AC2737" i="1"/>
  <c r="N2738" i="1"/>
  <c r="O2738" i="1"/>
  <c r="AF2738" i="1" s="1"/>
  <c r="T2738" i="1"/>
  <c r="AC2738" i="1" s="1"/>
  <c r="U2738" i="1"/>
  <c r="AD2738" i="1"/>
  <c r="N2739" i="1"/>
  <c r="O2739" i="1"/>
  <c r="AF2739" i="1" s="1"/>
  <c r="T2739" i="1"/>
  <c r="AC2739" i="1" s="1"/>
  <c r="U2739" i="1"/>
  <c r="AD2739" i="1" s="1"/>
  <c r="N2740" i="1"/>
  <c r="O2740" i="1"/>
  <c r="AF2740" i="1" s="1"/>
  <c r="T2740" i="1"/>
  <c r="AC2740" i="1" s="1"/>
  <c r="U2740" i="1"/>
  <c r="AD2740" i="1" s="1"/>
  <c r="N2741" i="1"/>
  <c r="O2741" i="1"/>
  <c r="T2741" i="1"/>
  <c r="AC2741" i="1" s="1"/>
  <c r="U2741" i="1"/>
  <c r="AD2741" i="1" s="1"/>
  <c r="AF2741" i="1"/>
  <c r="N2742" i="1"/>
  <c r="O2742" i="1"/>
  <c r="AF2742" i="1" s="1"/>
  <c r="T2742" i="1"/>
  <c r="AC2742" i="1" s="1"/>
  <c r="U2742" i="1"/>
  <c r="AD2742" i="1"/>
  <c r="N2743" i="1"/>
  <c r="O2743" i="1"/>
  <c r="AF2743" i="1" s="1"/>
  <c r="T2743" i="1"/>
  <c r="AC2743" i="1" s="1"/>
  <c r="U2743" i="1"/>
  <c r="AD2743" i="1"/>
  <c r="N2744" i="1"/>
  <c r="O2744" i="1"/>
  <c r="AF2744" i="1" s="1"/>
  <c r="T2744" i="1"/>
  <c r="AC2744" i="1" s="1"/>
  <c r="U2744" i="1"/>
  <c r="AD2744" i="1" s="1"/>
  <c r="N2745" i="1"/>
  <c r="O2745" i="1"/>
  <c r="AF2745" i="1" s="1"/>
  <c r="T2745" i="1"/>
  <c r="U2745" i="1"/>
  <c r="AD2745" i="1" s="1"/>
  <c r="AC2745" i="1"/>
  <c r="N2746" i="1"/>
  <c r="O2746" i="1"/>
  <c r="AF2746" i="1" s="1"/>
  <c r="T2746" i="1"/>
  <c r="AC2746" i="1" s="1"/>
  <c r="U2746" i="1"/>
  <c r="AD2746" i="1"/>
  <c r="N2747" i="1"/>
  <c r="O2747" i="1"/>
  <c r="AF2747" i="1" s="1"/>
  <c r="T2747" i="1"/>
  <c r="AC2747" i="1" s="1"/>
  <c r="U2747" i="1"/>
  <c r="AD2747" i="1" s="1"/>
  <c r="N2748" i="1"/>
  <c r="O2748" i="1"/>
  <c r="AF2748" i="1" s="1"/>
  <c r="T2748" i="1"/>
  <c r="AC2748" i="1" s="1"/>
  <c r="U2748" i="1"/>
  <c r="AD2748" i="1" s="1"/>
  <c r="N2749" i="1"/>
  <c r="O2749" i="1"/>
  <c r="T2749" i="1"/>
  <c r="AC2749" i="1" s="1"/>
  <c r="U2749" i="1"/>
  <c r="AD2749" i="1" s="1"/>
  <c r="AF2749" i="1"/>
  <c r="N2750" i="1"/>
  <c r="O2750" i="1"/>
  <c r="AF2750" i="1" s="1"/>
  <c r="T2750" i="1"/>
  <c r="AC2750" i="1" s="1"/>
  <c r="U2750" i="1"/>
  <c r="AD2750" i="1"/>
  <c r="N2751" i="1"/>
  <c r="O2751" i="1"/>
  <c r="AF2751" i="1" s="1"/>
  <c r="T2751" i="1"/>
  <c r="AC2751" i="1" s="1"/>
  <c r="U2751" i="1"/>
  <c r="AD2751" i="1" s="1"/>
  <c r="N2752" i="1"/>
  <c r="O2752" i="1"/>
  <c r="AF2752" i="1" s="1"/>
  <c r="T2752" i="1"/>
  <c r="AC2752" i="1" s="1"/>
  <c r="U2752" i="1"/>
  <c r="AD2752" i="1" s="1"/>
  <c r="N2753" i="1"/>
  <c r="O2753" i="1"/>
  <c r="T2753" i="1"/>
  <c r="AC2753" i="1" s="1"/>
  <c r="U2753" i="1"/>
  <c r="AD2753" i="1" s="1"/>
  <c r="AF2753" i="1"/>
  <c r="N2754" i="1"/>
  <c r="O2754" i="1"/>
  <c r="AF2754" i="1" s="1"/>
  <c r="T2754" i="1"/>
  <c r="AC2754" i="1" s="1"/>
  <c r="U2754" i="1"/>
  <c r="AD2754" i="1" s="1"/>
  <c r="N2755" i="1"/>
  <c r="O2755" i="1"/>
  <c r="AF2755" i="1" s="1"/>
  <c r="T2755" i="1"/>
  <c r="AC2755" i="1" s="1"/>
  <c r="U2755" i="1"/>
  <c r="AD2755" i="1" s="1"/>
  <c r="N2756" i="1"/>
  <c r="O2756" i="1"/>
  <c r="AF2756" i="1" s="1"/>
  <c r="T2756" i="1"/>
  <c r="AC2756" i="1" s="1"/>
  <c r="U2756" i="1"/>
  <c r="AD2756" i="1" s="1"/>
  <c r="N2757" i="1"/>
  <c r="O2757" i="1"/>
  <c r="AF2757" i="1" s="1"/>
  <c r="T2757" i="1"/>
  <c r="U2757" i="1"/>
  <c r="AD2757" i="1" s="1"/>
  <c r="AC2757" i="1"/>
  <c r="N2758" i="1"/>
  <c r="O2758" i="1"/>
  <c r="AF2758" i="1" s="1"/>
  <c r="T2758" i="1"/>
  <c r="AC2758" i="1" s="1"/>
  <c r="U2758" i="1"/>
  <c r="AD2758" i="1" s="1"/>
  <c r="N2759" i="1"/>
  <c r="O2759" i="1"/>
  <c r="AF2759" i="1" s="1"/>
  <c r="T2759" i="1"/>
  <c r="AC2759" i="1" s="1"/>
  <c r="U2759" i="1"/>
  <c r="AD2759" i="1"/>
  <c r="N2760" i="1"/>
  <c r="O2760" i="1"/>
  <c r="AF2760" i="1" s="1"/>
  <c r="T2760" i="1"/>
  <c r="AC2760" i="1" s="1"/>
  <c r="U2760" i="1"/>
  <c r="AD2760" i="1" s="1"/>
  <c r="N2761" i="1"/>
  <c r="O2761" i="1"/>
  <c r="AF2761" i="1" s="1"/>
  <c r="T2761" i="1"/>
  <c r="U2761" i="1"/>
  <c r="AD2761" i="1" s="1"/>
  <c r="AC2761" i="1"/>
  <c r="N2762" i="1"/>
  <c r="O2762" i="1"/>
  <c r="AF2762" i="1" s="1"/>
  <c r="T2762" i="1"/>
  <c r="AC2762" i="1" s="1"/>
  <c r="U2762" i="1"/>
  <c r="AD2762" i="1"/>
  <c r="N2763" i="1"/>
  <c r="O2763" i="1"/>
  <c r="AF2763" i="1" s="1"/>
  <c r="T2763" i="1"/>
  <c r="AC2763" i="1" s="1"/>
  <c r="U2763" i="1"/>
  <c r="AD2763" i="1" s="1"/>
  <c r="N2764" i="1"/>
  <c r="O2764" i="1"/>
  <c r="AF2764" i="1" s="1"/>
  <c r="T2764" i="1"/>
  <c r="AC2764" i="1" s="1"/>
  <c r="U2764" i="1"/>
  <c r="AD2764" i="1" s="1"/>
  <c r="N2765" i="1"/>
  <c r="O2765" i="1"/>
  <c r="AF2765" i="1" s="1"/>
  <c r="T2765" i="1"/>
  <c r="AC2765" i="1" s="1"/>
  <c r="U2765" i="1"/>
  <c r="AD2765" i="1" s="1"/>
  <c r="V2765" i="1"/>
  <c r="N2766" i="1"/>
  <c r="O2766" i="1"/>
  <c r="AF2766" i="1" s="1"/>
  <c r="T2766" i="1"/>
  <c r="AC2766" i="1" s="1"/>
  <c r="U2766" i="1"/>
  <c r="AD2766" i="1" s="1"/>
  <c r="N2767" i="1"/>
  <c r="O2767" i="1"/>
  <c r="AF2767" i="1" s="1"/>
  <c r="T2767" i="1"/>
  <c r="AC2767" i="1" s="1"/>
  <c r="U2767" i="1"/>
  <c r="AD2767" i="1"/>
  <c r="N2768" i="1"/>
  <c r="O2768" i="1"/>
  <c r="AF2768" i="1" s="1"/>
  <c r="T2768" i="1"/>
  <c r="AC2768" i="1" s="1"/>
  <c r="U2768" i="1"/>
  <c r="AD2768" i="1"/>
  <c r="N2769" i="1"/>
  <c r="O2769" i="1"/>
  <c r="AF2769" i="1" s="1"/>
  <c r="T2769" i="1"/>
  <c r="U2769" i="1"/>
  <c r="AD2769" i="1" s="1"/>
  <c r="AC2769" i="1"/>
  <c r="N2770" i="1"/>
  <c r="O2770" i="1"/>
  <c r="AF2770" i="1" s="1"/>
  <c r="T2770" i="1"/>
  <c r="AC2770" i="1" s="1"/>
  <c r="U2770" i="1"/>
  <c r="AD2770" i="1" s="1"/>
  <c r="N2771" i="1"/>
  <c r="O2771" i="1"/>
  <c r="AF2771" i="1" s="1"/>
  <c r="T2771" i="1"/>
  <c r="AC2771" i="1" s="1"/>
  <c r="U2771" i="1"/>
  <c r="AD2771" i="1" s="1"/>
  <c r="N2772" i="1"/>
  <c r="O2772" i="1"/>
  <c r="AF2772" i="1" s="1"/>
  <c r="T2772" i="1"/>
  <c r="AC2772" i="1" s="1"/>
  <c r="U2772" i="1"/>
  <c r="AD2772" i="1" s="1"/>
  <c r="N2773" i="1"/>
  <c r="O2773" i="1"/>
  <c r="T2773" i="1"/>
  <c r="AC2773" i="1" s="1"/>
  <c r="U2773" i="1"/>
  <c r="AD2773" i="1" s="1"/>
  <c r="AF2773" i="1"/>
  <c r="N2774" i="1"/>
  <c r="O2774" i="1"/>
  <c r="AF2774" i="1" s="1"/>
  <c r="T2774" i="1"/>
  <c r="AC2774" i="1" s="1"/>
  <c r="U2774" i="1"/>
  <c r="AD2774" i="1"/>
  <c r="N2775" i="1"/>
  <c r="O2775" i="1"/>
  <c r="AF2775" i="1" s="1"/>
  <c r="T2775" i="1"/>
  <c r="AC2775" i="1" s="1"/>
  <c r="U2775" i="1"/>
  <c r="AD2775" i="1"/>
  <c r="N2776" i="1"/>
  <c r="O2776" i="1"/>
  <c r="AF2776" i="1" s="1"/>
  <c r="T2776" i="1"/>
  <c r="AC2776" i="1" s="1"/>
  <c r="U2776" i="1"/>
  <c r="AD2776" i="1"/>
  <c r="N2777" i="1"/>
  <c r="O2777" i="1"/>
  <c r="AF2777" i="1" s="1"/>
  <c r="T2777" i="1"/>
  <c r="U2777" i="1"/>
  <c r="AD2777" i="1" s="1"/>
  <c r="AC2777" i="1"/>
  <c r="N2778" i="1"/>
  <c r="O2778" i="1"/>
  <c r="AF2778" i="1" s="1"/>
  <c r="T2778" i="1"/>
  <c r="AC2778" i="1" s="1"/>
  <c r="U2778" i="1"/>
  <c r="AD2778" i="1" s="1"/>
  <c r="N2779" i="1"/>
  <c r="O2779" i="1"/>
  <c r="AF2779" i="1" s="1"/>
  <c r="T2779" i="1"/>
  <c r="AC2779" i="1" s="1"/>
  <c r="U2779" i="1"/>
  <c r="AD2779" i="1" s="1"/>
  <c r="N2780" i="1"/>
  <c r="O2780" i="1"/>
  <c r="AF2780" i="1" s="1"/>
  <c r="T2780" i="1"/>
  <c r="AC2780" i="1" s="1"/>
  <c r="U2780" i="1"/>
  <c r="AD2780" i="1" s="1"/>
  <c r="N2781" i="1"/>
  <c r="O2781" i="1"/>
  <c r="AF2781" i="1" s="1"/>
  <c r="T2781" i="1"/>
  <c r="AC2781" i="1" s="1"/>
  <c r="U2781" i="1"/>
  <c r="AD2781" i="1" s="1"/>
  <c r="N2782" i="1"/>
  <c r="O2782" i="1"/>
  <c r="AF2782" i="1" s="1"/>
  <c r="T2782" i="1"/>
  <c r="AC2782" i="1" s="1"/>
  <c r="U2782" i="1"/>
  <c r="AD2782" i="1" s="1"/>
  <c r="N2783" i="1"/>
  <c r="O2783" i="1"/>
  <c r="AF2783" i="1" s="1"/>
  <c r="T2783" i="1"/>
  <c r="AC2783" i="1" s="1"/>
  <c r="U2783" i="1"/>
  <c r="AD2783" i="1" s="1"/>
  <c r="N2784" i="1"/>
  <c r="O2784" i="1"/>
  <c r="AF2784" i="1" s="1"/>
  <c r="T2784" i="1"/>
  <c r="AC2784" i="1" s="1"/>
  <c r="U2784" i="1"/>
  <c r="AD2784" i="1"/>
  <c r="N2785" i="1"/>
  <c r="O2785" i="1"/>
  <c r="T2785" i="1"/>
  <c r="AC2785" i="1" s="1"/>
  <c r="U2785" i="1"/>
  <c r="AD2785" i="1" s="1"/>
  <c r="AF2785" i="1"/>
  <c r="N2786" i="1"/>
  <c r="O2786" i="1"/>
  <c r="AF2786" i="1" s="1"/>
  <c r="T2786" i="1"/>
  <c r="AC2786" i="1" s="1"/>
  <c r="U2786" i="1"/>
  <c r="AD2786" i="1"/>
  <c r="N2787" i="1"/>
  <c r="O2787" i="1"/>
  <c r="AF2787" i="1" s="1"/>
  <c r="T2787" i="1"/>
  <c r="AC2787" i="1" s="1"/>
  <c r="U2787" i="1"/>
  <c r="AD2787" i="1" s="1"/>
  <c r="N2788" i="1"/>
  <c r="O2788" i="1"/>
  <c r="AF2788" i="1" s="1"/>
  <c r="T2788" i="1"/>
  <c r="AC2788" i="1" s="1"/>
  <c r="U2788" i="1"/>
  <c r="AD2788" i="1" s="1"/>
  <c r="N2789" i="1"/>
  <c r="O2789" i="1"/>
  <c r="T2789" i="1"/>
  <c r="AC2789" i="1" s="1"/>
  <c r="U2789" i="1"/>
  <c r="AD2789" i="1" s="1"/>
  <c r="AF2789" i="1"/>
  <c r="N2790" i="1"/>
  <c r="O2790" i="1"/>
  <c r="AF2790" i="1" s="1"/>
  <c r="T2790" i="1"/>
  <c r="AC2790" i="1" s="1"/>
  <c r="U2790" i="1"/>
  <c r="AD2790" i="1" s="1"/>
  <c r="N2791" i="1"/>
  <c r="O2791" i="1"/>
  <c r="AF2791" i="1" s="1"/>
  <c r="T2791" i="1"/>
  <c r="AC2791" i="1" s="1"/>
  <c r="U2791" i="1"/>
  <c r="AD2791" i="1"/>
  <c r="N2792" i="1"/>
  <c r="O2792" i="1"/>
  <c r="AF2792" i="1" s="1"/>
  <c r="T2792" i="1"/>
  <c r="AC2792" i="1" s="1"/>
  <c r="U2792" i="1"/>
  <c r="AD2792" i="1" s="1"/>
  <c r="N2793" i="1"/>
  <c r="O2793" i="1"/>
  <c r="AF2793" i="1" s="1"/>
  <c r="T2793" i="1"/>
  <c r="U2793" i="1"/>
  <c r="AD2793" i="1" s="1"/>
  <c r="AC2793" i="1"/>
  <c r="N2794" i="1"/>
  <c r="O2794" i="1"/>
  <c r="AF2794" i="1" s="1"/>
  <c r="T2794" i="1"/>
  <c r="AC2794" i="1" s="1"/>
  <c r="U2794" i="1"/>
  <c r="AD2794" i="1"/>
  <c r="N2795" i="1"/>
  <c r="O2795" i="1"/>
  <c r="AF2795" i="1" s="1"/>
  <c r="T2795" i="1"/>
  <c r="AC2795" i="1" s="1"/>
  <c r="U2795" i="1"/>
  <c r="AD2795" i="1" s="1"/>
  <c r="N2796" i="1"/>
  <c r="O2796" i="1"/>
  <c r="AF2796" i="1" s="1"/>
  <c r="T2796" i="1"/>
  <c r="AC2796" i="1" s="1"/>
  <c r="U2796" i="1"/>
  <c r="AD2796" i="1" s="1"/>
  <c r="N2797" i="1"/>
  <c r="O2797" i="1"/>
  <c r="AF2797" i="1" s="1"/>
  <c r="T2797" i="1"/>
  <c r="U2797" i="1"/>
  <c r="AD2797" i="1" s="1"/>
  <c r="AC2797" i="1"/>
  <c r="N2798" i="1"/>
  <c r="O2798" i="1"/>
  <c r="AF2798" i="1" s="1"/>
  <c r="T2798" i="1"/>
  <c r="AC2798" i="1" s="1"/>
  <c r="U2798" i="1"/>
  <c r="AD2798" i="1"/>
  <c r="N2799" i="1"/>
  <c r="O2799" i="1"/>
  <c r="AF2799" i="1" s="1"/>
  <c r="T2799" i="1"/>
  <c r="AC2799" i="1" s="1"/>
  <c r="U2799" i="1"/>
  <c r="AD2799" i="1"/>
  <c r="N2800" i="1"/>
  <c r="O2800" i="1"/>
  <c r="AF2800" i="1" s="1"/>
  <c r="T2800" i="1"/>
  <c r="AC2800" i="1" s="1"/>
  <c r="U2800" i="1"/>
  <c r="AD2800" i="1"/>
  <c r="N2801" i="1"/>
  <c r="O2801" i="1"/>
  <c r="AF2801" i="1" s="1"/>
  <c r="T2801" i="1"/>
  <c r="U2801" i="1"/>
  <c r="AD2801" i="1" s="1"/>
  <c r="AC2801" i="1"/>
  <c r="N2802" i="1"/>
  <c r="O2802" i="1"/>
  <c r="AF2802" i="1" s="1"/>
  <c r="T2802" i="1"/>
  <c r="AC2802" i="1" s="1"/>
  <c r="U2802" i="1"/>
  <c r="AD2802" i="1"/>
  <c r="N2803" i="1"/>
  <c r="O2803" i="1"/>
  <c r="AF2803" i="1" s="1"/>
  <c r="T2803" i="1"/>
  <c r="AC2803" i="1" s="1"/>
  <c r="U2803" i="1"/>
  <c r="AD2803" i="1" s="1"/>
  <c r="N2804" i="1"/>
  <c r="O2804" i="1"/>
  <c r="AF2804" i="1" s="1"/>
  <c r="T2804" i="1"/>
  <c r="AC2804" i="1" s="1"/>
  <c r="U2804" i="1"/>
  <c r="AD2804" i="1" s="1"/>
  <c r="N2805" i="1"/>
  <c r="O2805" i="1"/>
  <c r="T2805" i="1"/>
  <c r="AC2805" i="1" s="1"/>
  <c r="U2805" i="1"/>
  <c r="AD2805" i="1" s="1"/>
  <c r="AF2805" i="1"/>
  <c r="N2806" i="1"/>
  <c r="O2806" i="1"/>
  <c r="AF2806" i="1" s="1"/>
  <c r="T2806" i="1"/>
  <c r="AC2806" i="1" s="1"/>
  <c r="U2806" i="1"/>
  <c r="AD2806" i="1"/>
  <c r="N2807" i="1"/>
  <c r="O2807" i="1"/>
  <c r="AF2807" i="1" s="1"/>
  <c r="T2807" i="1"/>
  <c r="AC2807" i="1" s="1"/>
  <c r="U2807" i="1"/>
  <c r="AD2807" i="1"/>
  <c r="N2808" i="1"/>
  <c r="O2808" i="1"/>
  <c r="AF2808" i="1" s="1"/>
  <c r="T2808" i="1"/>
  <c r="AC2808" i="1" s="1"/>
  <c r="U2808" i="1"/>
  <c r="AD2808" i="1"/>
  <c r="N2809" i="1"/>
  <c r="O2809" i="1"/>
  <c r="AF2809" i="1" s="1"/>
  <c r="T2809" i="1"/>
  <c r="U2809" i="1"/>
  <c r="AD2809" i="1" s="1"/>
  <c r="AC2809" i="1"/>
  <c r="N2810" i="1"/>
  <c r="O2810" i="1"/>
  <c r="AF2810" i="1" s="1"/>
  <c r="T2810" i="1"/>
  <c r="AC2810" i="1" s="1"/>
  <c r="U2810" i="1"/>
  <c r="AD2810" i="1"/>
  <c r="N2811" i="1"/>
  <c r="O2811" i="1"/>
  <c r="AF2811" i="1" s="1"/>
  <c r="T2811" i="1"/>
  <c r="AC2811" i="1" s="1"/>
  <c r="U2811" i="1"/>
  <c r="AD2811" i="1" s="1"/>
  <c r="N2812" i="1"/>
  <c r="O2812" i="1"/>
  <c r="AF2812" i="1" s="1"/>
  <c r="T2812" i="1"/>
  <c r="AC2812" i="1" s="1"/>
  <c r="U2812" i="1"/>
  <c r="AD2812" i="1" s="1"/>
  <c r="N2813" i="1"/>
  <c r="O2813" i="1"/>
  <c r="AF2813" i="1" s="1"/>
  <c r="T2813" i="1"/>
  <c r="AC2813" i="1" s="1"/>
  <c r="U2813" i="1"/>
  <c r="AD2813" i="1" s="1"/>
  <c r="N2814" i="1"/>
  <c r="O2814" i="1"/>
  <c r="AF2814" i="1" s="1"/>
  <c r="T2814" i="1"/>
  <c r="AC2814" i="1" s="1"/>
  <c r="U2814" i="1"/>
  <c r="AD2814" i="1"/>
  <c r="N2815" i="1"/>
  <c r="O2815" i="1"/>
  <c r="AF2815" i="1" s="1"/>
  <c r="T2815" i="1"/>
  <c r="AC2815" i="1" s="1"/>
  <c r="U2815" i="1"/>
  <c r="AD2815" i="1" s="1"/>
  <c r="N2816" i="1"/>
  <c r="O2816" i="1"/>
  <c r="AF2816" i="1" s="1"/>
  <c r="T2816" i="1"/>
  <c r="AC2816" i="1" s="1"/>
  <c r="U2816" i="1"/>
  <c r="AD2816" i="1"/>
  <c r="N2817" i="1"/>
  <c r="O2817" i="1"/>
  <c r="T2817" i="1"/>
  <c r="AC2817" i="1" s="1"/>
  <c r="U2817" i="1"/>
  <c r="AD2817" i="1" s="1"/>
  <c r="AF2817" i="1"/>
  <c r="N2818" i="1"/>
  <c r="O2818" i="1"/>
  <c r="AF2818" i="1" s="1"/>
  <c r="T2818" i="1"/>
  <c r="AC2818" i="1" s="1"/>
  <c r="U2818" i="1"/>
  <c r="AD2818" i="1"/>
  <c r="N2819" i="1"/>
  <c r="O2819" i="1"/>
  <c r="AF2819" i="1" s="1"/>
  <c r="T2819" i="1"/>
  <c r="AC2819" i="1" s="1"/>
  <c r="U2819" i="1"/>
  <c r="AD2819" i="1" s="1"/>
  <c r="N2820" i="1"/>
  <c r="O2820" i="1"/>
  <c r="AF2820" i="1" s="1"/>
  <c r="T2820" i="1"/>
  <c r="AC2820" i="1" s="1"/>
  <c r="U2820" i="1"/>
  <c r="AD2820" i="1" s="1"/>
  <c r="N2821" i="1"/>
  <c r="O2821" i="1"/>
  <c r="AF2821" i="1" s="1"/>
  <c r="T2821" i="1"/>
  <c r="U2821" i="1"/>
  <c r="AD2821" i="1" s="1"/>
  <c r="AC2821" i="1"/>
  <c r="N2822" i="1"/>
  <c r="O2822" i="1"/>
  <c r="AF2822" i="1" s="1"/>
  <c r="T2822" i="1"/>
  <c r="AC2822" i="1" s="1"/>
  <c r="U2822" i="1"/>
  <c r="AD2822" i="1" s="1"/>
  <c r="N2823" i="1"/>
  <c r="O2823" i="1"/>
  <c r="AF2823" i="1" s="1"/>
  <c r="T2823" i="1"/>
  <c r="AC2823" i="1" s="1"/>
  <c r="U2823" i="1"/>
  <c r="AD2823" i="1" s="1"/>
  <c r="N2824" i="1"/>
  <c r="O2824" i="1"/>
  <c r="AF2824" i="1" s="1"/>
  <c r="T2824" i="1"/>
  <c r="AC2824" i="1" s="1"/>
  <c r="U2824" i="1"/>
  <c r="AD2824" i="1" s="1"/>
  <c r="N2825" i="1"/>
  <c r="O2825" i="1"/>
  <c r="AF2825" i="1" s="1"/>
  <c r="T2825" i="1"/>
  <c r="AC2825" i="1" s="1"/>
  <c r="U2825" i="1"/>
  <c r="AD2825" i="1" s="1"/>
  <c r="N2826" i="1"/>
  <c r="O2826" i="1"/>
  <c r="AF2826" i="1" s="1"/>
  <c r="T2826" i="1"/>
  <c r="AC2826" i="1" s="1"/>
  <c r="U2826" i="1"/>
  <c r="AD2826" i="1" s="1"/>
  <c r="N2827" i="1"/>
  <c r="O2827" i="1"/>
  <c r="AF2827" i="1" s="1"/>
  <c r="T2827" i="1"/>
  <c r="AC2827" i="1" s="1"/>
  <c r="U2827" i="1"/>
  <c r="AD2827" i="1"/>
  <c r="N2828" i="1"/>
  <c r="O2828" i="1"/>
  <c r="AF2828" i="1" s="1"/>
  <c r="T2828" i="1"/>
  <c r="AC2828" i="1" s="1"/>
  <c r="U2828" i="1"/>
  <c r="AD2828" i="1" s="1"/>
  <c r="N2829" i="1"/>
  <c r="O2829" i="1"/>
  <c r="T2829" i="1"/>
  <c r="AC2829" i="1" s="1"/>
  <c r="U2829" i="1"/>
  <c r="AD2829" i="1" s="1"/>
  <c r="AF2829" i="1"/>
  <c r="N2830" i="1"/>
  <c r="O2830" i="1"/>
  <c r="AF2830" i="1" s="1"/>
  <c r="T2830" i="1"/>
  <c r="AC2830" i="1" s="1"/>
  <c r="U2830" i="1"/>
  <c r="AD2830" i="1" s="1"/>
  <c r="N2831" i="1"/>
  <c r="O2831" i="1"/>
  <c r="AF2831" i="1" s="1"/>
  <c r="T2831" i="1"/>
  <c r="AC2831" i="1" s="1"/>
  <c r="U2831" i="1"/>
  <c r="AD2831" i="1" s="1"/>
  <c r="N2832" i="1"/>
  <c r="O2832" i="1"/>
  <c r="AF2832" i="1" s="1"/>
  <c r="T2832" i="1"/>
  <c r="AC2832" i="1" s="1"/>
  <c r="U2832" i="1"/>
  <c r="AD2832" i="1" s="1"/>
  <c r="N2833" i="1"/>
  <c r="O2833" i="1"/>
  <c r="T2833" i="1"/>
  <c r="AC2833" i="1" s="1"/>
  <c r="U2833" i="1"/>
  <c r="AD2833" i="1" s="1"/>
  <c r="AF2833" i="1"/>
  <c r="N2834" i="1"/>
  <c r="O2834" i="1"/>
  <c r="AF2834" i="1" s="1"/>
  <c r="T2834" i="1"/>
  <c r="AC2834" i="1" s="1"/>
  <c r="U2834" i="1"/>
  <c r="AD2834" i="1" s="1"/>
  <c r="N2835" i="1"/>
  <c r="O2835" i="1"/>
  <c r="AF2835" i="1" s="1"/>
  <c r="T2835" i="1"/>
  <c r="AC2835" i="1" s="1"/>
  <c r="U2835" i="1"/>
  <c r="AD2835" i="1"/>
  <c r="N2836" i="1"/>
  <c r="O2836" i="1"/>
  <c r="AF2836" i="1" s="1"/>
  <c r="T2836" i="1"/>
  <c r="AC2836" i="1" s="1"/>
  <c r="U2836" i="1"/>
  <c r="AD2836" i="1" s="1"/>
  <c r="N2837" i="1"/>
  <c r="O2837" i="1"/>
  <c r="T2837" i="1"/>
  <c r="AC2837" i="1" s="1"/>
  <c r="U2837" i="1"/>
  <c r="AD2837" i="1" s="1"/>
  <c r="AF2837" i="1"/>
  <c r="N2838" i="1"/>
  <c r="O2838" i="1"/>
  <c r="AF2838" i="1" s="1"/>
  <c r="T2838" i="1"/>
  <c r="AC2838" i="1" s="1"/>
  <c r="U2838" i="1"/>
  <c r="AD2838" i="1" s="1"/>
  <c r="N2839" i="1"/>
  <c r="O2839" i="1"/>
  <c r="AF2839" i="1" s="1"/>
  <c r="T2839" i="1"/>
  <c r="AC2839" i="1" s="1"/>
  <c r="U2839" i="1"/>
  <c r="AD2839" i="1" s="1"/>
  <c r="N2840" i="1"/>
  <c r="O2840" i="1"/>
  <c r="AF2840" i="1" s="1"/>
  <c r="T2840" i="1"/>
  <c r="AC2840" i="1" s="1"/>
  <c r="U2840" i="1"/>
  <c r="AD2840" i="1" s="1"/>
  <c r="N2841" i="1"/>
  <c r="O2841" i="1"/>
  <c r="AF2841" i="1" s="1"/>
  <c r="T2841" i="1"/>
  <c r="U2841" i="1"/>
  <c r="AD2841" i="1" s="1"/>
  <c r="AC2841" i="1"/>
  <c r="N2842" i="1"/>
  <c r="O2842" i="1"/>
  <c r="AF2842" i="1" s="1"/>
  <c r="T2842" i="1"/>
  <c r="AC2842" i="1" s="1"/>
  <c r="U2842" i="1"/>
  <c r="AD2842" i="1"/>
  <c r="N2843" i="1"/>
  <c r="O2843" i="1"/>
  <c r="AF2843" i="1" s="1"/>
  <c r="T2843" i="1"/>
  <c r="AC2843" i="1" s="1"/>
  <c r="U2843" i="1"/>
  <c r="AD2843" i="1" s="1"/>
  <c r="N2844" i="1"/>
  <c r="O2844" i="1"/>
  <c r="AF2844" i="1" s="1"/>
  <c r="T2844" i="1"/>
  <c r="AC2844" i="1" s="1"/>
  <c r="U2844" i="1"/>
  <c r="AD2844" i="1" s="1"/>
  <c r="N2845" i="1"/>
  <c r="O2845" i="1"/>
  <c r="T2845" i="1"/>
  <c r="AC2845" i="1" s="1"/>
  <c r="U2845" i="1"/>
  <c r="AD2845" i="1" s="1"/>
  <c r="AF2845" i="1"/>
  <c r="N2846" i="1"/>
  <c r="O2846" i="1"/>
  <c r="AF2846" i="1" s="1"/>
  <c r="T2846" i="1"/>
  <c r="AC2846" i="1" s="1"/>
  <c r="U2846" i="1"/>
  <c r="AD2846" i="1" s="1"/>
  <c r="N2847" i="1"/>
  <c r="O2847" i="1"/>
  <c r="AF2847" i="1" s="1"/>
  <c r="T2847" i="1"/>
  <c r="AC2847" i="1" s="1"/>
  <c r="U2847" i="1"/>
  <c r="AD2847" i="1" s="1"/>
  <c r="N2848" i="1"/>
  <c r="O2848" i="1"/>
  <c r="AF2848" i="1" s="1"/>
  <c r="T2848" i="1"/>
  <c r="U2848" i="1"/>
  <c r="AD2848" i="1" s="1"/>
  <c r="AC2848" i="1"/>
  <c r="N2849" i="1"/>
  <c r="O2849" i="1"/>
  <c r="AF2849" i="1" s="1"/>
  <c r="T2849" i="1"/>
  <c r="U2849" i="1"/>
  <c r="AD2849" i="1" s="1"/>
  <c r="AC2849" i="1"/>
  <c r="N2850" i="1"/>
  <c r="O2850" i="1"/>
  <c r="AF2850" i="1" s="1"/>
  <c r="T2850" i="1"/>
  <c r="AC2850" i="1" s="1"/>
  <c r="U2850" i="1"/>
  <c r="AD2850" i="1" s="1"/>
  <c r="N2851" i="1"/>
  <c r="O2851" i="1"/>
  <c r="AF2851" i="1" s="1"/>
  <c r="T2851" i="1"/>
  <c r="AC2851" i="1" s="1"/>
  <c r="U2851" i="1"/>
  <c r="AD2851" i="1" s="1"/>
  <c r="N2852" i="1"/>
  <c r="O2852" i="1"/>
  <c r="AF2852" i="1" s="1"/>
  <c r="T2852" i="1"/>
  <c r="AC2852" i="1" s="1"/>
  <c r="U2852" i="1"/>
  <c r="AD2852" i="1" s="1"/>
  <c r="N2853" i="1"/>
  <c r="O2853" i="1"/>
  <c r="T2853" i="1"/>
  <c r="AC2853" i="1" s="1"/>
  <c r="U2853" i="1"/>
  <c r="AD2853" i="1" s="1"/>
  <c r="AF2853" i="1"/>
  <c r="N2854" i="1"/>
  <c r="O2854" i="1"/>
  <c r="AF2854" i="1" s="1"/>
  <c r="T2854" i="1"/>
  <c r="AC2854" i="1" s="1"/>
  <c r="U2854" i="1"/>
  <c r="AD2854" i="1" s="1"/>
  <c r="N2855" i="1"/>
  <c r="O2855" i="1"/>
  <c r="AF2855" i="1" s="1"/>
  <c r="T2855" i="1"/>
  <c r="U2855" i="1"/>
  <c r="AD2855" i="1" s="1"/>
  <c r="AC2855" i="1"/>
  <c r="N2856" i="1"/>
  <c r="O2856" i="1"/>
  <c r="AF2856" i="1" s="1"/>
  <c r="T2856" i="1"/>
  <c r="U2856" i="1"/>
  <c r="AD2856" i="1" s="1"/>
  <c r="AC2856" i="1"/>
  <c r="N2857" i="1"/>
  <c r="O2857" i="1"/>
  <c r="AF2857" i="1" s="1"/>
  <c r="T2857" i="1"/>
  <c r="U2857" i="1"/>
  <c r="AD2857" i="1" s="1"/>
  <c r="AC2857" i="1"/>
  <c r="N2858" i="1"/>
  <c r="O2858" i="1"/>
  <c r="AF2858" i="1" s="1"/>
  <c r="T2858" i="1"/>
  <c r="AC2858" i="1" s="1"/>
  <c r="U2858" i="1"/>
  <c r="AD2858" i="1"/>
  <c r="N2859" i="1"/>
  <c r="O2859" i="1"/>
  <c r="AF2859" i="1" s="1"/>
  <c r="T2859" i="1"/>
  <c r="AC2859" i="1" s="1"/>
  <c r="U2859" i="1"/>
  <c r="AD2859" i="1" s="1"/>
  <c r="N2860" i="1"/>
  <c r="O2860" i="1"/>
  <c r="AF2860" i="1" s="1"/>
  <c r="T2860" i="1"/>
  <c r="AC2860" i="1" s="1"/>
  <c r="U2860" i="1"/>
  <c r="AD2860" i="1" s="1"/>
  <c r="N2861" i="1"/>
  <c r="O2861" i="1"/>
  <c r="T2861" i="1"/>
  <c r="AC2861" i="1" s="1"/>
  <c r="U2861" i="1"/>
  <c r="AD2861" i="1" s="1"/>
  <c r="AF2861" i="1"/>
  <c r="N2862" i="1"/>
  <c r="O2862" i="1"/>
  <c r="AF2862" i="1" s="1"/>
  <c r="T2862" i="1"/>
  <c r="AC2862" i="1" s="1"/>
  <c r="U2862" i="1"/>
  <c r="AD2862" i="1" s="1"/>
  <c r="N2863" i="1"/>
  <c r="O2863" i="1"/>
  <c r="AF2863" i="1" s="1"/>
  <c r="T2863" i="1"/>
  <c r="U2863" i="1"/>
  <c r="AD2863" i="1" s="1"/>
  <c r="AC2863" i="1"/>
  <c r="N2864" i="1"/>
  <c r="O2864" i="1"/>
  <c r="AF2864" i="1" s="1"/>
  <c r="T2864" i="1"/>
  <c r="AC2864" i="1" s="1"/>
  <c r="U2864" i="1"/>
  <c r="AD2864" i="1" s="1"/>
  <c r="N2865" i="1"/>
  <c r="O2865" i="1"/>
  <c r="T2865" i="1"/>
  <c r="AC2865" i="1" s="1"/>
  <c r="U2865" i="1"/>
  <c r="AD2865" i="1" s="1"/>
  <c r="AF2865" i="1"/>
  <c r="N2866" i="1"/>
  <c r="O2866" i="1"/>
  <c r="AF2866" i="1" s="1"/>
  <c r="T2866" i="1"/>
  <c r="AC2866" i="1" s="1"/>
  <c r="U2866" i="1"/>
  <c r="AD2866" i="1"/>
  <c r="N2867" i="1"/>
  <c r="O2867" i="1"/>
  <c r="AF2867" i="1" s="1"/>
  <c r="T2867" i="1"/>
  <c r="AC2867" i="1" s="1"/>
  <c r="U2867" i="1"/>
  <c r="AD2867" i="1"/>
  <c r="N2868" i="1"/>
  <c r="O2868" i="1"/>
  <c r="AF2868" i="1" s="1"/>
  <c r="T2868" i="1"/>
  <c r="AC2868" i="1" s="1"/>
  <c r="U2868" i="1"/>
  <c r="AD2868" i="1"/>
  <c r="N2869" i="1"/>
  <c r="O2869" i="1"/>
  <c r="T2869" i="1"/>
  <c r="U2869" i="1"/>
  <c r="AD2869" i="1" s="1"/>
  <c r="AC2869" i="1"/>
  <c r="AF2869" i="1"/>
  <c r="N2870" i="1"/>
  <c r="O2870" i="1"/>
  <c r="T2870" i="1"/>
  <c r="AC2870" i="1" s="1"/>
  <c r="U2870" i="1"/>
  <c r="AD2870" i="1" s="1"/>
  <c r="AF2870" i="1"/>
  <c r="N2871" i="1"/>
  <c r="O2871" i="1"/>
  <c r="AF2871" i="1" s="1"/>
  <c r="T2871" i="1"/>
  <c r="AC2871" i="1" s="1"/>
  <c r="U2871" i="1"/>
  <c r="AD2871" i="1" s="1"/>
  <c r="N2872" i="1"/>
  <c r="O2872" i="1"/>
  <c r="AF2872" i="1" s="1"/>
  <c r="T2872" i="1"/>
  <c r="AC2872" i="1" s="1"/>
  <c r="U2872" i="1"/>
  <c r="AD2872" i="1" s="1"/>
  <c r="N2873" i="1"/>
  <c r="O2873" i="1"/>
  <c r="AF2873" i="1" s="1"/>
  <c r="T2873" i="1"/>
  <c r="U2873" i="1"/>
  <c r="AD2873" i="1" s="1"/>
  <c r="AC2873" i="1"/>
  <c r="N2874" i="1"/>
  <c r="O2874" i="1"/>
  <c r="AF2874" i="1" s="1"/>
  <c r="T2874" i="1"/>
  <c r="AC2874" i="1" s="1"/>
  <c r="U2874" i="1"/>
  <c r="AD2874" i="1" s="1"/>
  <c r="N2875" i="1"/>
  <c r="O2875" i="1"/>
  <c r="T2875" i="1"/>
  <c r="AC2875" i="1" s="1"/>
  <c r="U2875" i="1"/>
  <c r="AD2875" i="1" s="1"/>
  <c r="AF2875" i="1"/>
  <c r="N2876" i="1"/>
  <c r="O2876" i="1"/>
  <c r="T2876" i="1"/>
  <c r="AC2876" i="1" s="1"/>
  <c r="U2876" i="1"/>
  <c r="AD2876" i="1" s="1"/>
  <c r="AF2876" i="1"/>
  <c r="N2877" i="1"/>
  <c r="O2877" i="1"/>
  <c r="T2877" i="1"/>
  <c r="AC2877" i="1" s="1"/>
  <c r="U2877" i="1"/>
  <c r="AD2877" i="1" s="1"/>
  <c r="AF2877" i="1"/>
  <c r="N2878" i="1"/>
  <c r="O2878" i="1"/>
  <c r="T2878" i="1"/>
  <c r="AC2878" i="1" s="1"/>
  <c r="U2878" i="1"/>
  <c r="AD2878" i="1" s="1"/>
  <c r="AF2878" i="1"/>
  <c r="N2879" i="1"/>
  <c r="O2879" i="1"/>
  <c r="T2879" i="1"/>
  <c r="AC2879" i="1" s="1"/>
  <c r="U2879" i="1"/>
  <c r="AD2879" i="1" s="1"/>
  <c r="AF2879" i="1"/>
  <c r="N2880" i="1"/>
  <c r="O2880" i="1"/>
  <c r="AF2880" i="1" s="1"/>
  <c r="T2880" i="1"/>
  <c r="AC2880" i="1" s="1"/>
  <c r="U2880" i="1"/>
  <c r="AD2880" i="1" s="1"/>
  <c r="N2881" i="1"/>
  <c r="O2881" i="1"/>
  <c r="AF2881" i="1" s="1"/>
  <c r="T2881" i="1"/>
  <c r="U2881" i="1"/>
  <c r="AD2881" i="1" s="1"/>
  <c r="AC2881" i="1"/>
  <c r="N2882" i="1"/>
  <c r="O2882" i="1"/>
  <c r="AF2882" i="1" s="1"/>
  <c r="T2882" i="1"/>
  <c r="AC2882" i="1" s="1"/>
  <c r="U2882" i="1"/>
  <c r="AD2882" i="1" s="1"/>
  <c r="N2883" i="1"/>
  <c r="O2883" i="1"/>
  <c r="AF2883" i="1" s="1"/>
  <c r="T2883" i="1"/>
  <c r="AC2883" i="1" s="1"/>
  <c r="U2883" i="1"/>
  <c r="AD2883" i="1" s="1"/>
  <c r="N2884" i="1"/>
  <c r="O2884" i="1"/>
  <c r="T2884" i="1"/>
  <c r="AC2884" i="1" s="1"/>
  <c r="U2884" i="1"/>
  <c r="AD2884" i="1"/>
  <c r="AF2884" i="1"/>
  <c r="N2885" i="1"/>
  <c r="O2885" i="1"/>
  <c r="T2885" i="1"/>
  <c r="AC2885" i="1" s="1"/>
  <c r="U2885" i="1"/>
  <c r="AD2885" i="1" s="1"/>
  <c r="AF2885" i="1"/>
  <c r="N2886" i="1"/>
  <c r="O2886" i="1"/>
  <c r="AF2886" i="1" s="1"/>
  <c r="T2886" i="1"/>
  <c r="U2886" i="1"/>
  <c r="AD2886" i="1" s="1"/>
  <c r="AC2886" i="1"/>
  <c r="N2887" i="1"/>
  <c r="O2887" i="1"/>
  <c r="T2887" i="1"/>
  <c r="AC2887" i="1" s="1"/>
  <c r="U2887" i="1"/>
  <c r="AD2887" i="1" s="1"/>
  <c r="AF2887" i="1"/>
  <c r="N2888" i="1"/>
  <c r="O2888" i="1"/>
  <c r="T2888" i="1"/>
  <c r="AC2888" i="1" s="1"/>
  <c r="U2888" i="1"/>
  <c r="AD2888" i="1"/>
  <c r="AF2888" i="1"/>
  <c r="N2889" i="1"/>
  <c r="O2889" i="1"/>
  <c r="AF2889" i="1" s="1"/>
  <c r="T2889" i="1"/>
  <c r="AC2889" i="1" s="1"/>
  <c r="U2889" i="1"/>
  <c r="AD2889" i="1" s="1"/>
  <c r="N2890" i="1"/>
  <c r="O2890" i="1"/>
  <c r="T2890" i="1"/>
  <c r="U2890" i="1"/>
  <c r="AD2890" i="1" s="1"/>
  <c r="AC2890" i="1"/>
  <c r="AF2890" i="1"/>
  <c r="N2891" i="1"/>
  <c r="O2891" i="1"/>
  <c r="T2891" i="1"/>
  <c r="AC2891" i="1" s="1"/>
  <c r="U2891" i="1"/>
  <c r="AD2891" i="1" s="1"/>
  <c r="AF2891" i="1"/>
  <c r="N2892" i="1"/>
  <c r="O2892" i="1"/>
  <c r="AF2892" i="1" s="1"/>
  <c r="T2892" i="1"/>
  <c r="AC2892" i="1" s="1"/>
  <c r="U2892" i="1"/>
  <c r="AD2892" i="1" s="1"/>
  <c r="N2893" i="1"/>
  <c r="O2893" i="1"/>
  <c r="T2893" i="1"/>
  <c r="AC2893" i="1" s="1"/>
  <c r="U2893" i="1"/>
  <c r="AD2893" i="1"/>
  <c r="AF2893" i="1"/>
  <c r="N2894" i="1"/>
  <c r="O2894" i="1"/>
  <c r="T2894" i="1"/>
  <c r="AC2894" i="1" s="1"/>
  <c r="U2894" i="1"/>
  <c r="AD2894" i="1" s="1"/>
  <c r="AF2894" i="1"/>
  <c r="N2895" i="1"/>
  <c r="O2895" i="1"/>
  <c r="T2895" i="1"/>
  <c r="AC2895" i="1" s="1"/>
  <c r="U2895" i="1"/>
  <c r="AD2895" i="1" s="1"/>
  <c r="AF2895" i="1"/>
  <c r="N2896" i="1"/>
  <c r="O2896" i="1"/>
  <c r="T2896" i="1"/>
  <c r="AC2896" i="1" s="1"/>
  <c r="U2896" i="1"/>
  <c r="AD2896" i="1" s="1"/>
  <c r="AF2896" i="1"/>
  <c r="N2897" i="1"/>
  <c r="O2897" i="1"/>
  <c r="AF2897" i="1" s="1"/>
  <c r="T2897" i="1"/>
  <c r="U2897" i="1"/>
  <c r="AD2897" i="1" s="1"/>
  <c r="AC2897" i="1"/>
  <c r="N2898" i="1"/>
  <c r="O2898" i="1"/>
  <c r="T2898" i="1"/>
  <c r="U2898" i="1"/>
  <c r="AD2898" i="1" s="1"/>
  <c r="AC2898" i="1"/>
  <c r="AF2898" i="1"/>
  <c r="N2899" i="1"/>
  <c r="O2899" i="1"/>
  <c r="AF2899" i="1" s="1"/>
  <c r="T2899" i="1"/>
  <c r="AC2899" i="1" s="1"/>
  <c r="U2899" i="1"/>
  <c r="AD2899" i="1"/>
  <c r="N2900" i="1"/>
  <c r="O2900" i="1"/>
  <c r="AF2900" i="1" s="1"/>
  <c r="T2900" i="1"/>
  <c r="U2900" i="1"/>
  <c r="AD2900" i="1" s="1"/>
  <c r="AC2900" i="1"/>
  <c r="N2901" i="1"/>
  <c r="O2901" i="1"/>
  <c r="AF2901" i="1" s="1"/>
  <c r="T2901" i="1"/>
  <c r="AC2901" i="1" s="1"/>
  <c r="U2901" i="1"/>
  <c r="AD2901" i="1"/>
  <c r="N2902" i="1"/>
  <c r="O2902" i="1"/>
  <c r="T2902" i="1"/>
  <c r="AC2902" i="1" s="1"/>
  <c r="U2902" i="1"/>
  <c r="AD2902" i="1" s="1"/>
  <c r="AF2902" i="1"/>
  <c r="N2903" i="1"/>
  <c r="O2903" i="1"/>
  <c r="T2903" i="1"/>
  <c r="AC2903" i="1" s="1"/>
  <c r="U2903" i="1"/>
  <c r="AD2903" i="1" s="1"/>
  <c r="AF2903" i="1"/>
  <c r="N2904" i="1"/>
  <c r="O2904" i="1"/>
  <c r="AF2904" i="1" s="1"/>
  <c r="T2904" i="1"/>
  <c r="AC2904" i="1" s="1"/>
  <c r="U2904" i="1"/>
  <c r="AD2904" i="1" s="1"/>
  <c r="N2905" i="1"/>
  <c r="O2905" i="1"/>
  <c r="AF2905" i="1" s="1"/>
  <c r="T2905" i="1"/>
  <c r="AC2905" i="1" s="1"/>
  <c r="U2905" i="1"/>
  <c r="AD2905" i="1" s="1"/>
  <c r="N2906" i="1"/>
  <c r="O2906" i="1"/>
  <c r="AF2906" i="1" s="1"/>
  <c r="T2906" i="1"/>
  <c r="AC2906" i="1" s="1"/>
  <c r="U2906" i="1"/>
  <c r="AD2906" i="1"/>
  <c r="N2907" i="1"/>
  <c r="O2907" i="1"/>
  <c r="T2907" i="1"/>
  <c r="AC2907" i="1" s="1"/>
  <c r="U2907" i="1"/>
  <c r="AD2907" i="1" s="1"/>
  <c r="AF2907" i="1"/>
  <c r="N2908" i="1"/>
  <c r="O2908" i="1"/>
  <c r="AF2908" i="1" s="1"/>
  <c r="T2908" i="1"/>
  <c r="AC2908" i="1" s="1"/>
  <c r="U2908" i="1"/>
  <c r="AD2908" i="1" s="1"/>
  <c r="N2909" i="1"/>
  <c r="O2909" i="1"/>
  <c r="T2909" i="1"/>
  <c r="AC2909" i="1" s="1"/>
  <c r="U2909" i="1"/>
  <c r="AD2909" i="1" s="1"/>
  <c r="AF2909" i="1"/>
  <c r="N2910" i="1"/>
  <c r="O2910" i="1"/>
  <c r="T2910" i="1"/>
  <c r="AC2910" i="1" s="1"/>
  <c r="U2910" i="1"/>
  <c r="AD2910" i="1" s="1"/>
  <c r="AF2910" i="1"/>
  <c r="N2911" i="1"/>
  <c r="O2911" i="1"/>
  <c r="AF2911" i="1" s="1"/>
  <c r="T2911" i="1"/>
  <c r="AC2911" i="1" s="1"/>
  <c r="U2911" i="1"/>
  <c r="AD2911" i="1" s="1"/>
  <c r="N2912" i="1"/>
  <c r="O2912" i="1"/>
  <c r="T2912" i="1"/>
  <c r="AC2912" i="1" s="1"/>
  <c r="U2912" i="1"/>
  <c r="AD2912" i="1" s="1"/>
  <c r="AF2912" i="1"/>
  <c r="N2913" i="1"/>
  <c r="O2913" i="1"/>
  <c r="AF2913" i="1" s="1"/>
  <c r="T2913" i="1"/>
  <c r="AC2913" i="1" s="1"/>
  <c r="U2913" i="1"/>
  <c r="AD2913" i="1" s="1"/>
  <c r="N2914" i="1"/>
  <c r="O2914" i="1"/>
  <c r="T2914" i="1"/>
  <c r="U2914" i="1"/>
  <c r="AD2914" i="1" s="1"/>
  <c r="AC2914" i="1"/>
  <c r="AF2914" i="1"/>
  <c r="N2915" i="1"/>
  <c r="O2915" i="1"/>
  <c r="AF2915" i="1" s="1"/>
  <c r="T2915" i="1"/>
  <c r="AC2915" i="1" s="1"/>
  <c r="U2915" i="1"/>
  <c r="AD2915" i="1" s="1"/>
  <c r="N2916" i="1"/>
  <c r="O2916" i="1"/>
  <c r="AF2916" i="1" s="1"/>
  <c r="T2916" i="1"/>
  <c r="U2916" i="1"/>
  <c r="AD2916" i="1" s="1"/>
  <c r="AC2916" i="1"/>
  <c r="N2917" i="1"/>
  <c r="O2917" i="1"/>
  <c r="T2917" i="1"/>
  <c r="AC2917" i="1" s="1"/>
  <c r="U2917" i="1"/>
  <c r="AD2917" i="1" s="1"/>
  <c r="AF2917" i="1"/>
  <c r="N2918" i="1"/>
  <c r="O2918" i="1"/>
  <c r="T2918" i="1"/>
  <c r="AC2918" i="1" s="1"/>
  <c r="U2918" i="1"/>
  <c r="AD2918" i="1" s="1"/>
  <c r="AF2918" i="1"/>
  <c r="N2919" i="1"/>
  <c r="O2919" i="1"/>
  <c r="AF2919" i="1" s="1"/>
  <c r="T2919" i="1"/>
  <c r="AC2919" i="1" s="1"/>
  <c r="U2919" i="1"/>
  <c r="AD2919" i="1" s="1"/>
  <c r="N2920" i="1"/>
  <c r="O2920" i="1"/>
  <c r="AF2920" i="1" s="1"/>
  <c r="T2920" i="1"/>
  <c r="AC2920" i="1" s="1"/>
  <c r="U2920" i="1"/>
  <c r="AD2920" i="1" s="1"/>
  <c r="N2921" i="1"/>
  <c r="O2921" i="1"/>
  <c r="AF2921" i="1" s="1"/>
  <c r="T2921" i="1"/>
  <c r="AC2921" i="1" s="1"/>
  <c r="U2921" i="1"/>
  <c r="AD2921" i="1"/>
  <c r="N2922" i="1"/>
  <c r="O2922" i="1"/>
  <c r="T2922" i="1"/>
  <c r="U2922" i="1"/>
  <c r="AD2922" i="1" s="1"/>
  <c r="AC2922" i="1"/>
  <c r="AF2922" i="1"/>
  <c r="N2923" i="1"/>
  <c r="O2923" i="1"/>
  <c r="T2923" i="1"/>
  <c r="AC2923" i="1" s="1"/>
  <c r="U2923" i="1"/>
  <c r="AD2923" i="1" s="1"/>
  <c r="AF2923" i="1"/>
  <c r="N2924" i="1"/>
  <c r="O2924" i="1"/>
  <c r="AF2924" i="1" s="1"/>
  <c r="T2924" i="1"/>
  <c r="AC2924" i="1" s="1"/>
  <c r="U2924" i="1"/>
  <c r="AD2924" i="1" s="1"/>
  <c r="N2925" i="1"/>
  <c r="O2925" i="1"/>
  <c r="AF2925" i="1" s="1"/>
  <c r="T2925" i="1"/>
  <c r="U2925" i="1"/>
  <c r="AD2925" i="1" s="1"/>
  <c r="AC2925" i="1"/>
  <c r="N2926" i="1"/>
  <c r="O2926" i="1"/>
  <c r="AF2926" i="1" s="1"/>
  <c r="T2926" i="1"/>
  <c r="U2926" i="1"/>
  <c r="AD2926" i="1" s="1"/>
  <c r="AC2926" i="1"/>
  <c r="N2927" i="1"/>
  <c r="O2927" i="1"/>
  <c r="T2927" i="1"/>
  <c r="AC2927" i="1" s="1"/>
  <c r="U2927" i="1"/>
  <c r="AD2927" i="1" s="1"/>
  <c r="AF2927" i="1"/>
  <c r="N2928" i="1"/>
  <c r="O2928" i="1"/>
  <c r="AF2928" i="1" s="1"/>
  <c r="T2928" i="1"/>
  <c r="U2928" i="1"/>
  <c r="AD2928" i="1" s="1"/>
  <c r="AC2928" i="1"/>
  <c r="N2929" i="1"/>
  <c r="O2929" i="1"/>
  <c r="AF2929" i="1" s="1"/>
  <c r="T2929" i="1"/>
  <c r="U2929" i="1"/>
  <c r="AD2929" i="1" s="1"/>
  <c r="AC2929" i="1"/>
  <c r="N2930" i="1"/>
  <c r="O2930" i="1"/>
  <c r="T2930" i="1"/>
  <c r="U2930" i="1"/>
  <c r="AD2930" i="1" s="1"/>
  <c r="AC2930" i="1"/>
  <c r="AF2930" i="1"/>
  <c r="N2931" i="1"/>
  <c r="O2931" i="1"/>
  <c r="AF2931" i="1" s="1"/>
  <c r="T2931" i="1"/>
  <c r="AC2931" i="1" s="1"/>
  <c r="U2931" i="1"/>
  <c r="AD2931" i="1"/>
  <c r="N2932" i="1"/>
  <c r="O2932" i="1"/>
  <c r="AF2932" i="1" s="1"/>
  <c r="T2932" i="1"/>
  <c r="AC2932" i="1" s="1"/>
  <c r="U2932" i="1"/>
  <c r="AD2932" i="1" s="1"/>
  <c r="N2933" i="1"/>
  <c r="O2933" i="1"/>
  <c r="T2933" i="1"/>
  <c r="AC2933" i="1" s="1"/>
  <c r="U2933" i="1"/>
  <c r="AD2933" i="1" s="1"/>
  <c r="AF2933" i="1"/>
  <c r="N2934" i="1"/>
  <c r="O2934" i="1"/>
  <c r="AF2934" i="1" s="1"/>
  <c r="T2934" i="1"/>
  <c r="U2934" i="1"/>
  <c r="AD2934" i="1" s="1"/>
  <c r="AC2934" i="1"/>
  <c r="N2935" i="1"/>
  <c r="O2935" i="1"/>
  <c r="AF2935" i="1" s="1"/>
  <c r="T2935" i="1"/>
  <c r="AC2935" i="1" s="1"/>
  <c r="U2935" i="1"/>
  <c r="AD2935" i="1" s="1"/>
  <c r="N2936" i="1"/>
  <c r="O2936" i="1"/>
  <c r="AF2936" i="1" s="1"/>
  <c r="T2936" i="1"/>
  <c r="AC2936" i="1" s="1"/>
  <c r="U2936" i="1"/>
  <c r="AD2936" i="1"/>
  <c r="N2937" i="1"/>
  <c r="O2937" i="1"/>
  <c r="AF2937" i="1" s="1"/>
  <c r="T2937" i="1"/>
  <c r="U2937" i="1"/>
  <c r="AD2937" i="1" s="1"/>
  <c r="AC2937" i="1"/>
  <c r="N2938" i="1"/>
  <c r="O2938" i="1"/>
  <c r="T2938" i="1"/>
  <c r="U2938" i="1"/>
  <c r="AD2938" i="1" s="1"/>
  <c r="AC2938" i="1"/>
  <c r="AF2938" i="1"/>
  <c r="N2939" i="1"/>
  <c r="O2939" i="1"/>
  <c r="AF2939" i="1" s="1"/>
  <c r="T2939" i="1"/>
  <c r="AC2939" i="1" s="1"/>
  <c r="U2939" i="1"/>
  <c r="AD2939" i="1" s="1"/>
  <c r="N2940" i="1"/>
  <c r="O2940" i="1"/>
  <c r="AF2940" i="1" s="1"/>
  <c r="T2940" i="1"/>
  <c r="AC2940" i="1" s="1"/>
  <c r="U2940" i="1"/>
  <c r="AD2940" i="1"/>
  <c r="N2941" i="1"/>
  <c r="O2941" i="1"/>
  <c r="AF2941" i="1" s="1"/>
  <c r="T2941" i="1"/>
  <c r="U2941" i="1"/>
  <c r="AD2941" i="1" s="1"/>
  <c r="AC2941" i="1"/>
  <c r="N2942" i="1"/>
  <c r="O2942" i="1"/>
  <c r="AF2942" i="1" s="1"/>
  <c r="T2942" i="1"/>
  <c r="AC2942" i="1" s="1"/>
  <c r="U2942" i="1"/>
  <c r="AD2942" i="1" s="1"/>
  <c r="N2943" i="1"/>
  <c r="O2943" i="1"/>
  <c r="AF2943" i="1" s="1"/>
  <c r="T2943" i="1"/>
  <c r="AC2943" i="1" s="1"/>
  <c r="U2943" i="1"/>
  <c r="AD2943" i="1" s="1"/>
  <c r="N2944" i="1"/>
  <c r="O2944" i="1"/>
  <c r="AF2944" i="1" s="1"/>
  <c r="T2944" i="1"/>
  <c r="U2944" i="1"/>
  <c r="AD2944" i="1" s="1"/>
  <c r="AC2944" i="1"/>
  <c r="N2945" i="1"/>
  <c r="O2945" i="1"/>
  <c r="AF2945" i="1" s="1"/>
  <c r="T2945" i="1"/>
  <c r="AC2945" i="1" s="1"/>
  <c r="U2945" i="1"/>
  <c r="AD2945" i="1" s="1"/>
  <c r="N2946" i="1"/>
  <c r="O2946" i="1"/>
  <c r="T2946" i="1"/>
  <c r="U2946" i="1"/>
  <c r="AD2946" i="1" s="1"/>
  <c r="AC2946" i="1"/>
  <c r="AF2946" i="1"/>
  <c r="N2947" i="1"/>
  <c r="O2947" i="1"/>
  <c r="T2947" i="1"/>
  <c r="AC2947" i="1" s="1"/>
  <c r="U2947" i="1"/>
  <c r="AD2947" i="1" s="1"/>
  <c r="AF2947" i="1"/>
  <c r="N2948" i="1"/>
  <c r="O2948" i="1"/>
  <c r="AF2948" i="1" s="1"/>
  <c r="T2948" i="1"/>
  <c r="AC2948" i="1" s="1"/>
  <c r="U2948" i="1"/>
  <c r="AD2948" i="1"/>
  <c r="N2949" i="1"/>
  <c r="O2949" i="1"/>
  <c r="T2949" i="1"/>
  <c r="AC2949" i="1" s="1"/>
  <c r="U2949" i="1"/>
  <c r="AD2949" i="1" s="1"/>
  <c r="AF2949" i="1"/>
  <c r="N2950" i="1"/>
  <c r="O2950" i="1"/>
  <c r="AF2950" i="1" s="1"/>
  <c r="T2950" i="1"/>
  <c r="U2950" i="1"/>
  <c r="AD2950" i="1" s="1"/>
  <c r="AC2950" i="1"/>
  <c r="N2951" i="1"/>
  <c r="O2951" i="1"/>
  <c r="AF2951" i="1" s="1"/>
  <c r="T2951" i="1"/>
  <c r="AC2951" i="1" s="1"/>
  <c r="U2951" i="1"/>
  <c r="AD2951" i="1" s="1"/>
  <c r="N2952" i="1"/>
  <c r="O2952" i="1"/>
  <c r="AF2952" i="1" s="1"/>
  <c r="T2952" i="1"/>
  <c r="AC2952" i="1" s="1"/>
  <c r="U2952" i="1"/>
  <c r="AD2952" i="1" s="1"/>
  <c r="N2953" i="1"/>
  <c r="O2953" i="1"/>
  <c r="AF2953" i="1" s="1"/>
  <c r="T2953" i="1"/>
  <c r="AC2953" i="1" s="1"/>
  <c r="U2953" i="1"/>
  <c r="AD2953" i="1" s="1"/>
  <c r="N2954" i="1"/>
  <c r="O2954" i="1"/>
  <c r="T2954" i="1"/>
  <c r="U2954" i="1"/>
  <c r="AD2954" i="1" s="1"/>
  <c r="AC2954" i="1"/>
  <c r="AF2954" i="1"/>
  <c r="N2955" i="1"/>
  <c r="O2955" i="1"/>
  <c r="T2955" i="1"/>
  <c r="AC2955" i="1" s="1"/>
  <c r="U2955" i="1"/>
  <c r="AD2955" i="1" s="1"/>
  <c r="AF2955" i="1"/>
  <c r="N2956" i="1"/>
  <c r="O2956" i="1"/>
  <c r="AF2956" i="1" s="1"/>
  <c r="T2956" i="1"/>
  <c r="AC2956" i="1" s="1"/>
  <c r="U2956" i="1"/>
  <c r="AD2956" i="1" s="1"/>
  <c r="N2957" i="1"/>
  <c r="O2957" i="1"/>
  <c r="AF2957" i="1" s="1"/>
  <c r="T2957" i="1"/>
  <c r="AC2957" i="1" s="1"/>
  <c r="U2957" i="1"/>
  <c r="AD2957" i="1" s="1"/>
  <c r="N2958" i="1"/>
  <c r="O2958" i="1"/>
  <c r="AF2958" i="1" s="1"/>
  <c r="T2958" i="1"/>
  <c r="AC2958" i="1" s="1"/>
  <c r="U2958" i="1"/>
  <c r="AD2958" i="1" s="1"/>
  <c r="N2959" i="1"/>
  <c r="O2959" i="1"/>
  <c r="AF2959" i="1" s="1"/>
  <c r="T2959" i="1"/>
  <c r="AC2959" i="1" s="1"/>
  <c r="U2959" i="1"/>
  <c r="AD2959" i="1" s="1"/>
  <c r="N2960" i="1"/>
  <c r="O2960" i="1"/>
  <c r="AF2960" i="1" s="1"/>
  <c r="T2960" i="1"/>
  <c r="AC2960" i="1" s="1"/>
  <c r="U2960" i="1"/>
  <c r="AD2960" i="1"/>
  <c r="N2961" i="1"/>
  <c r="O2961" i="1"/>
  <c r="AF2961" i="1" s="1"/>
  <c r="T2961" i="1"/>
  <c r="AC2961" i="1" s="1"/>
  <c r="U2961" i="1"/>
  <c r="AD2961" i="1" s="1"/>
  <c r="N2962" i="1"/>
  <c r="O2962" i="1"/>
  <c r="T2962" i="1"/>
  <c r="U2962" i="1"/>
  <c r="AD2962" i="1" s="1"/>
  <c r="AC2962" i="1"/>
  <c r="AF2962" i="1"/>
  <c r="N2963" i="1"/>
  <c r="O2963" i="1"/>
  <c r="AF2963" i="1" s="1"/>
  <c r="T2963" i="1"/>
  <c r="AC2963" i="1" s="1"/>
  <c r="U2963" i="1"/>
  <c r="AD2963" i="1" s="1"/>
  <c r="N2964" i="1"/>
  <c r="O2964" i="1"/>
  <c r="AF2964" i="1" s="1"/>
  <c r="T2964" i="1"/>
  <c r="U2964" i="1"/>
  <c r="AD2964" i="1" s="1"/>
  <c r="AC2964" i="1"/>
  <c r="N2965" i="1"/>
  <c r="O2965" i="1"/>
  <c r="T2965" i="1"/>
  <c r="AC2965" i="1" s="1"/>
  <c r="U2965" i="1"/>
  <c r="AD2965" i="1" s="1"/>
  <c r="AF2965" i="1"/>
  <c r="N2966" i="1"/>
  <c r="O2966" i="1"/>
  <c r="AF2966" i="1" s="1"/>
  <c r="T2966" i="1"/>
  <c r="AC2966" i="1" s="1"/>
  <c r="U2966" i="1"/>
  <c r="AD2966" i="1" s="1"/>
  <c r="N2967" i="1"/>
  <c r="O2967" i="1"/>
  <c r="T2967" i="1"/>
  <c r="AC2967" i="1" s="1"/>
  <c r="U2967" i="1"/>
  <c r="AD2967" i="1" s="1"/>
  <c r="AF2967" i="1"/>
  <c r="N2968" i="1"/>
  <c r="O2968" i="1"/>
  <c r="AF2968" i="1" s="1"/>
  <c r="T2968" i="1"/>
  <c r="AC2968" i="1" s="1"/>
  <c r="U2968" i="1"/>
  <c r="AD2968" i="1" s="1"/>
  <c r="N2969" i="1"/>
  <c r="O2969" i="1"/>
  <c r="AF2969" i="1" s="1"/>
  <c r="T2969" i="1"/>
  <c r="AC2969" i="1" s="1"/>
  <c r="U2969" i="1"/>
  <c r="AD2969" i="1" s="1"/>
  <c r="N2970" i="1"/>
  <c r="O2970" i="1"/>
  <c r="AF2970" i="1" s="1"/>
  <c r="T2970" i="1"/>
  <c r="AC2970" i="1" s="1"/>
  <c r="U2970" i="1"/>
  <c r="AD2970" i="1"/>
  <c r="N2971" i="1"/>
  <c r="O2971" i="1"/>
  <c r="AF2971" i="1" s="1"/>
  <c r="T2971" i="1"/>
  <c r="AC2971" i="1" s="1"/>
  <c r="U2971" i="1"/>
  <c r="AD2971" i="1" s="1"/>
  <c r="N2972" i="1"/>
  <c r="O2972" i="1"/>
  <c r="AF2972" i="1" s="1"/>
  <c r="T2972" i="1"/>
  <c r="AC2972" i="1" s="1"/>
  <c r="U2972" i="1"/>
  <c r="AD2972" i="1"/>
  <c r="N2973" i="1"/>
  <c r="O2973" i="1"/>
  <c r="T2973" i="1"/>
  <c r="AC2973" i="1" s="1"/>
  <c r="U2973" i="1"/>
  <c r="AD2973" i="1" s="1"/>
  <c r="AF2973" i="1"/>
  <c r="N2974" i="1"/>
  <c r="O2974" i="1"/>
  <c r="AF2974" i="1" s="1"/>
  <c r="T2974" i="1"/>
  <c r="AC2974" i="1" s="1"/>
  <c r="U2974" i="1"/>
  <c r="AD2974" i="1" s="1"/>
  <c r="N2975" i="1"/>
  <c r="O2975" i="1"/>
  <c r="T2975" i="1"/>
  <c r="AC2975" i="1" s="1"/>
  <c r="U2975" i="1"/>
  <c r="AD2975" i="1" s="1"/>
  <c r="AF2975" i="1"/>
  <c r="N2976" i="1"/>
  <c r="O2976" i="1"/>
  <c r="AF2976" i="1" s="1"/>
  <c r="T2976" i="1"/>
  <c r="AC2976" i="1" s="1"/>
  <c r="U2976" i="1"/>
  <c r="AD2976" i="1" s="1"/>
  <c r="N2977" i="1"/>
  <c r="O2977" i="1"/>
  <c r="AF2977" i="1" s="1"/>
  <c r="T2977" i="1"/>
  <c r="AC2977" i="1" s="1"/>
  <c r="U2977" i="1"/>
  <c r="AD2977" i="1" s="1"/>
  <c r="N2978" i="1"/>
  <c r="O2978" i="1"/>
  <c r="AF2978" i="1" s="1"/>
  <c r="T2978" i="1"/>
  <c r="AC2978" i="1" s="1"/>
  <c r="U2978" i="1"/>
  <c r="AD2978" i="1"/>
  <c r="N2979" i="1"/>
  <c r="O2979" i="1"/>
  <c r="T2979" i="1"/>
  <c r="AC2979" i="1" s="1"/>
  <c r="U2979" i="1"/>
  <c r="AD2979" i="1" s="1"/>
  <c r="AF2979" i="1"/>
  <c r="N2980" i="1"/>
  <c r="O2980" i="1"/>
  <c r="AF2980" i="1" s="1"/>
  <c r="T2980" i="1"/>
  <c r="AC2980" i="1" s="1"/>
  <c r="U2980" i="1"/>
  <c r="AD2980" i="1"/>
  <c r="N2981" i="1"/>
  <c r="O2981" i="1"/>
  <c r="AF2981" i="1" s="1"/>
  <c r="T2981" i="1"/>
  <c r="U2981" i="1"/>
  <c r="AD2981" i="1" s="1"/>
  <c r="AC2981" i="1"/>
  <c r="N2982" i="1"/>
  <c r="O2982" i="1"/>
  <c r="AF2982" i="1" s="1"/>
  <c r="T2982" i="1"/>
  <c r="AC2982" i="1" s="1"/>
  <c r="U2982" i="1"/>
  <c r="AD2982" i="1" s="1"/>
  <c r="N2983" i="1"/>
  <c r="O2983" i="1"/>
  <c r="AF2983" i="1" s="1"/>
  <c r="T2983" i="1"/>
  <c r="AC2983" i="1" s="1"/>
  <c r="U2983" i="1"/>
  <c r="AD2983" i="1" s="1"/>
  <c r="N2984" i="1"/>
  <c r="O2984" i="1"/>
  <c r="AF2984" i="1" s="1"/>
  <c r="T2984" i="1"/>
  <c r="U2984" i="1"/>
  <c r="AD2984" i="1" s="1"/>
  <c r="AC2984" i="1"/>
  <c r="N2985" i="1"/>
  <c r="O2985" i="1"/>
  <c r="AF2985" i="1" s="1"/>
  <c r="T2985" i="1"/>
  <c r="AC2985" i="1" s="1"/>
  <c r="U2985" i="1"/>
  <c r="AD2985" i="1" s="1"/>
  <c r="N2986" i="1"/>
  <c r="O2986" i="1"/>
  <c r="AF2986" i="1" s="1"/>
  <c r="T2986" i="1"/>
  <c r="AC2986" i="1" s="1"/>
  <c r="U2986" i="1"/>
  <c r="AD2986" i="1"/>
  <c r="N2987" i="1"/>
  <c r="O2987" i="1"/>
  <c r="T2987" i="1"/>
  <c r="AC2987" i="1" s="1"/>
  <c r="U2987" i="1"/>
  <c r="AD2987" i="1" s="1"/>
  <c r="AF2987" i="1"/>
  <c r="N2988" i="1"/>
  <c r="O2988" i="1"/>
  <c r="AF2988" i="1" s="1"/>
  <c r="T2988" i="1"/>
  <c r="AC2988" i="1" s="1"/>
  <c r="U2988" i="1"/>
  <c r="AD2988" i="1" s="1"/>
  <c r="N2989" i="1"/>
  <c r="O2989" i="1"/>
  <c r="T2989" i="1"/>
  <c r="AC2989" i="1" s="1"/>
  <c r="U2989" i="1"/>
  <c r="AD2989" i="1" s="1"/>
  <c r="AF2989" i="1"/>
  <c r="N2990" i="1"/>
  <c r="O2990" i="1"/>
  <c r="AF2990" i="1" s="1"/>
  <c r="T2990" i="1"/>
  <c r="U2990" i="1"/>
  <c r="AD2990" i="1" s="1"/>
  <c r="AC2990" i="1"/>
  <c r="N2991" i="1"/>
  <c r="O2991" i="1"/>
  <c r="T2991" i="1"/>
  <c r="AC2991" i="1" s="1"/>
  <c r="U2991" i="1"/>
  <c r="AD2991" i="1" s="1"/>
  <c r="AF2991" i="1"/>
  <c r="N2992" i="1"/>
  <c r="O2992" i="1"/>
  <c r="AF2992" i="1" s="1"/>
  <c r="T2992" i="1"/>
  <c r="U2992" i="1"/>
  <c r="AD2992" i="1" s="1"/>
  <c r="AC2992" i="1"/>
  <c r="N2993" i="1"/>
  <c r="O2993" i="1"/>
  <c r="AF2993" i="1" s="1"/>
  <c r="T2993" i="1"/>
  <c r="AC2993" i="1" s="1"/>
  <c r="U2993" i="1"/>
  <c r="AD2993" i="1" s="1"/>
  <c r="N2994" i="1"/>
  <c r="O2994" i="1"/>
  <c r="AF2994" i="1" s="1"/>
  <c r="T2994" i="1"/>
  <c r="AC2994" i="1" s="1"/>
  <c r="U2994" i="1"/>
  <c r="AD2994" i="1"/>
  <c r="N2995" i="1"/>
  <c r="O2995" i="1"/>
  <c r="AF2995" i="1" s="1"/>
  <c r="T2995" i="1"/>
  <c r="U2995" i="1"/>
  <c r="AD2995" i="1" s="1"/>
  <c r="AC2995" i="1"/>
  <c r="N2996" i="1"/>
  <c r="O2996" i="1"/>
  <c r="AF2996" i="1" s="1"/>
  <c r="T2996" i="1"/>
  <c r="AC2996" i="1" s="1"/>
  <c r="U2996" i="1"/>
  <c r="AD2996" i="1" s="1"/>
  <c r="N2997" i="1"/>
  <c r="O2997" i="1"/>
  <c r="AF2997" i="1" s="1"/>
  <c r="T2997" i="1"/>
  <c r="AC2997" i="1" s="1"/>
  <c r="U2997" i="1"/>
  <c r="AD2997" i="1" s="1"/>
  <c r="N2998" i="1"/>
  <c r="O2998" i="1"/>
  <c r="AF2998" i="1" s="1"/>
  <c r="T2998" i="1"/>
  <c r="AC2998" i="1" s="1"/>
  <c r="U2998" i="1"/>
  <c r="AD2998" i="1" s="1"/>
  <c r="N2999" i="1"/>
  <c r="O2999" i="1"/>
  <c r="AF2999" i="1" s="1"/>
  <c r="T2999" i="1"/>
  <c r="AC2999" i="1" s="1"/>
  <c r="U2999" i="1"/>
  <c r="AD2999" i="1" s="1"/>
  <c r="N3000" i="1"/>
  <c r="O3000" i="1"/>
  <c r="AF3000" i="1" s="1"/>
  <c r="T3000" i="1"/>
  <c r="AC3000" i="1" s="1"/>
  <c r="U3000" i="1"/>
  <c r="AD3000" i="1"/>
  <c r="N3001" i="1"/>
  <c r="O3001" i="1"/>
  <c r="AF3001" i="1" s="1"/>
  <c r="T3001" i="1"/>
  <c r="U3001" i="1"/>
  <c r="AD3001" i="1" s="1"/>
  <c r="AC3001" i="1"/>
  <c r="N3002" i="1"/>
  <c r="O3002" i="1"/>
  <c r="AF3002" i="1" s="1"/>
  <c r="T3002" i="1"/>
  <c r="AC3002" i="1" s="1"/>
  <c r="U3002" i="1"/>
  <c r="AD3002" i="1"/>
  <c r="N3003" i="1"/>
  <c r="O3003" i="1"/>
  <c r="AF3003" i="1" s="1"/>
  <c r="T3003" i="1"/>
  <c r="U3003" i="1"/>
  <c r="AD3003" i="1" s="1"/>
  <c r="AC3003" i="1"/>
  <c r="N3004" i="1"/>
  <c r="O3004" i="1"/>
  <c r="AF3004" i="1" s="1"/>
  <c r="T3004" i="1"/>
  <c r="AC3004" i="1" s="1"/>
  <c r="U3004" i="1"/>
  <c r="AD3004" i="1"/>
  <c r="N3005" i="1"/>
  <c r="O3005" i="1"/>
  <c r="AF3005" i="1" s="1"/>
  <c r="T3005" i="1"/>
  <c r="U3005" i="1"/>
  <c r="AD3005" i="1" s="1"/>
  <c r="AC3005" i="1"/>
  <c r="N3006" i="1"/>
  <c r="O3006" i="1"/>
  <c r="T3006" i="1"/>
  <c r="AC3006" i="1" s="1"/>
  <c r="U3006" i="1"/>
  <c r="AD3006" i="1" s="1"/>
  <c r="AF3006" i="1"/>
  <c r="N3007" i="1"/>
  <c r="O3007" i="1"/>
  <c r="T3007" i="1"/>
  <c r="AC3007" i="1" s="1"/>
  <c r="U3007" i="1"/>
  <c r="AD3007" i="1" s="1"/>
  <c r="AF3007" i="1"/>
  <c r="N3008" i="1"/>
  <c r="O3008" i="1"/>
  <c r="AF3008" i="1" s="1"/>
  <c r="T3008" i="1"/>
  <c r="U3008" i="1"/>
  <c r="AD3008" i="1" s="1"/>
  <c r="AC3008" i="1"/>
  <c r="N3009" i="1"/>
  <c r="O3009" i="1"/>
  <c r="T3009" i="1"/>
  <c r="AC3009" i="1" s="1"/>
  <c r="U3009" i="1"/>
  <c r="AD3009" i="1" s="1"/>
  <c r="AF3009" i="1"/>
  <c r="N3010" i="1"/>
  <c r="O3010" i="1"/>
  <c r="T3010" i="1"/>
  <c r="AC3010" i="1" s="1"/>
  <c r="U3010" i="1"/>
  <c r="AD3010" i="1" s="1"/>
  <c r="AF3010" i="1"/>
  <c r="N3011" i="1"/>
  <c r="O3011" i="1"/>
  <c r="AF3011" i="1" s="1"/>
  <c r="T3011" i="1"/>
  <c r="AC3011" i="1" s="1"/>
  <c r="U3011" i="1"/>
  <c r="AD3011" i="1" s="1"/>
  <c r="N3012" i="1"/>
  <c r="O3012" i="1"/>
  <c r="AF3012" i="1" s="1"/>
  <c r="T3012" i="1"/>
  <c r="AC3012" i="1" s="1"/>
  <c r="U3012" i="1"/>
  <c r="AD3012" i="1"/>
  <c r="N3013" i="1"/>
  <c r="O3013" i="1"/>
  <c r="AF3013" i="1" s="1"/>
  <c r="T3013" i="1"/>
  <c r="U3013" i="1"/>
  <c r="AD3013" i="1" s="1"/>
  <c r="AC3013" i="1"/>
  <c r="N3014" i="1"/>
  <c r="O3014" i="1"/>
  <c r="T3014" i="1"/>
  <c r="AC3014" i="1" s="1"/>
  <c r="U3014" i="1"/>
  <c r="AD3014" i="1" s="1"/>
  <c r="AF3014" i="1"/>
  <c r="N3015" i="1"/>
  <c r="O3015" i="1"/>
  <c r="T3015" i="1"/>
  <c r="AC3015" i="1" s="1"/>
  <c r="U3015" i="1"/>
  <c r="AD3015" i="1" s="1"/>
  <c r="AF3015" i="1"/>
  <c r="N3016" i="1"/>
  <c r="O3016" i="1"/>
  <c r="AF3016" i="1" s="1"/>
  <c r="T3016" i="1"/>
  <c r="U3016" i="1"/>
  <c r="AD3016" i="1" s="1"/>
  <c r="AC3016" i="1"/>
  <c r="N3017" i="1"/>
  <c r="O3017" i="1"/>
  <c r="T3017" i="1"/>
  <c r="AC3017" i="1" s="1"/>
  <c r="U3017" i="1"/>
  <c r="AD3017" i="1" s="1"/>
  <c r="AF3017" i="1"/>
  <c r="N3018" i="1"/>
  <c r="O3018" i="1"/>
  <c r="T3018" i="1"/>
  <c r="AC3018" i="1" s="1"/>
  <c r="U3018" i="1"/>
  <c r="AD3018" i="1" s="1"/>
  <c r="AF3018" i="1"/>
  <c r="N3019" i="1"/>
  <c r="O3019" i="1"/>
  <c r="AF3019" i="1" s="1"/>
  <c r="T3019" i="1"/>
  <c r="AC3019" i="1" s="1"/>
  <c r="U3019" i="1"/>
  <c r="AD3019" i="1" s="1"/>
  <c r="N3020" i="1"/>
  <c r="O3020" i="1"/>
  <c r="AF3020" i="1" s="1"/>
  <c r="T3020" i="1"/>
  <c r="AC3020" i="1" s="1"/>
  <c r="U3020" i="1"/>
  <c r="AD3020" i="1"/>
  <c r="N3021" i="1"/>
  <c r="O3021" i="1"/>
  <c r="AF3021" i="1" s="1"/>
  <c r="T3021" i="1"/>
  <c r="U3021" i="1"/>
  <c r="AD3021" i="1" s="1"/>
  <c r="AC3021" i="1"/>
  <c r="N3022" i="1"/>
  <c r="O3022" i="1"/>
  <c r="T3022" i="1"/>
  <c r="AC3022" i="1" s="1"/>
  <c r="U3022" i="1"/>
  <c r="AD3022" i="1"/>
  <c r="AF3022" i="1"/>
  <c r="N3023" i="1"/>
  <c r="O3023" i="1"/>
  <c r="AF3023" i="1" s="1"/>
  <c r="T3023" i="1"/>
  <c r="AC3023" i="1" s="1"/>
  <c r="U3023" i="1"/>
  <c r="AD3023" i="1" s="1"/>
  <c r="N3024" i="1"/>
  <c r="O3024" i="1"/>
  <c r="AF3024" i="1" s="1"/>
  <c r="T3024" i="1"/>
  <c r="U3024" i="1"/>
  <c r="AD3024" i="1" s="1"/>
  <c r="AC3024" i="1"/>
  <c r="N3025" i="1"/>
  <c r="O3025" i="1"/>
  <c r="T3025" i="1"/>
  <c r="AC3025" i="1" s="1"/>
  <c r="U3025" i="1"/>
  <c r="AD3025" i="1" s="1"/>
  <c r="AF3025" i="1"/>
  <c r="N3026" i="1"/>
  <c r="O3026" i="1"/>
  <c r="T3026" i="1"/>
  <c r="AC3026" i="1" s="1"/>
  <c r="U3026" i="1"/>
  <c r="AD3026" i="1" s="1"/>
  <c r="AF3026" i="1"/>
  <c r="N3027" i="1"/>
  <c r="O3027" i="1"/>
  <c r="AF3027" i="1" s="1"/>
  <c r="T3027" i="1"/>
  <c r="AC3027" i="1" s="1"/>
  <c r="U3027" i="1"/>
  <c r="AD3027" i="1" s="1"/>
  <c r="N3028" i="1"/>
  <c r="O3028" i="1"/>
  <c r="AF3028" i="1" s="1"/>
  <c r="T3028" i="1"/>
  <c r="AC3028" i="1" s="1"/>
  <c r="U3028" i="1"/>
  <c r="AD3028" i="1"/>
  <c r="N3029" i="1"/>
  <c r="O3029" i="1"/>
  <c r="AF3029" i="1" s="1"/>
  <c r="T3029" i="1"/>
  <c r="U3029" i="1"/>
  <c r="AD3029" i="1" s="1"/>
  <c r="AC3029" i="1"/>
  <c r="N3030" i="1"/>
  <c r="O3030" i="1"/>
  <c r="T3030" i="1"/>
  <c r="AC3030" i="1" s="1"/>
  <c r="U3030" i="1"/>
  <c r="AD3030" i="1"/>
  <c r="AF3030" i="1"/>
  <c r="N3031" i="1"/>
  <c r="O3031" i="1"/>
  <c r="AF3031" i="1" s="1"/>
  <c r="T3031" i="1"/>
  <c r="AC3031" i="1" s="1"/>
  <c r="U3031" i="1"/>
  <c r="AD3031" i="1" s="1"/>
  <c r="N3032" i="1"/>
  <c r="O3032" i="1"/>
  <c r="AF3032" i="1" s="1"/>
  <c r="T3032" i="1"/>
  <c r="U3032" i="1"/>
  <c r="AD3032" i="1" s="1"/>
  <c r="AC3032" i="1"/>
  <c r="N3033" i="1"/>
  <c r="O3033" i="1"/>
  <c r="T3033" i="1"/>
  <c r="AC3033" i="1" s="1"/>
  <c r="U3033" i="1"/>
  <c r="AD3033" i="1"/>
  <c r="AF3033" i="1"/>
  <c r="N3034" i="1"/>
  <c r="O3034" i="1"/>
  <c r="AF3034" i="1" s="1"/>
  <c r="T3034" i="1"/>
  <c r="AC3034" i="1" s="1"/>
  <c r="U3034" i="1"/>
  <c r="AD3034" i="1"/>
  <c r="N3035" i="1"/>
  <c r="O3035" i="1"/>
  <c r="AF3035" i="1" s="1"/>
  <c r="T3035" i="1"/>
  <c r="AC3035" i="1" s="1"/>
  <c r="U3035" i="1"/>
  <c r="AD3035" i="1" s="1"/>
  <c r="N3036" i="1"/>
  <c r="O3036" i="1"/>
  <c r="AF3036" i="1" s="1"/>
  <c r="T3036" i="1"/>
  <c r="AC3036" i="1" s="1"/>
  <c r="U3036" i="1"/>
  <c r="AD3036" i="1"/>
  <c r="N3037" i="1"/>
  <c r="O3037" i="1"/>
  <c r="AF3037" i="1" s="1"/>
  <c r="T3037" i="1"/>
  <c r="U3037" i="1"/>
  <c r="AD3037" i="1" s="1"/>
  <c r="AC3037" i="1"/>
  <c r="N3038" i="1"/>
  <c r="O3038" i="1"/>
  <c r="AF3038" i="1" s="1"/>
  <c r="T3038" i="1"/>
  <c r="AC3038" i="1" s="1"/>
  <c r="U3038" i="1"/>
  <c r="AD3038" i="1"/>
  <c r="N3039" i="1"/>
  <c r="O3039" i="1"/>
  <c r="AF3039" i="1" s="1"/>
  <c r="T3039" i="1"/>
  <c r="AC3039" i="1" s="1"/>
  <c r="U3039" i="1"/>
  <c r="AD3039" i="1" s="1"/>
  <c r="N3040" i="1"/>
  <c r="O3040" i="1"/>
  <c r="AF3040" i="1" s="1"/>
  <c r="T3040" i="1"/>
  <c r="U3040" i="1"/>
  <c r="AD3040" i="1" s="1"/>
  <c r="AC3040" i="1"/>
  <c r="N3041" i="1"/>
  <c r="O3041" i="1"/>
  <c r="T3041" i="1"/>
  <c r="AC3041" i="1" s="1"/>
  <c r="U3041" i="1"/>
  <c r="AD3041" i="1"/>
  <c r="AF3041" i="1"/>
  <c r="N3042" i="1"/>
  <c r="O3042" i="1"/>
  <c r="AF3042" i="1" s="1"/>
  <c r="T3042" i="1"/>
  <c r="AC3042" i="1" s="1"/>
  <c r="U3042" i="1"/>
  <c r="AD3042" i="1"/>
  <c r="N3043" i="1"/>
  <c r="O3043" i="1"/>
  <c r="AF3043" i="1" s="1"/>
  <c r="T3043" i="1"/>
  <c r="AC3043" i="1" s="1"/>
  <c r="U3043" i="1"/>
  <c r="AD3043" i="1" s="1"/>
  <c r="N3044" i="1"/>
  <c r="O3044" i="1"/>
  <c r="AF3044" i="1" s="1"/>
  <c r="T3044" i="1"/>
  <c r="AC3044" i="1" s="1"/>
  <c r="U3044" i="1"/>
  <c r="AD3044" i="1"/>
  <c r="N3045" i="1"/>
  <c r="O3045" i="1"/>
  <c r="AF3045" i="1" s="1"/>
  <c r="T3045" i="1"/>
  <c r="U3045" i="1"/>
  <c r="AD3045" i="1" s="1"/>
  <c r="AC3045" i="1"/>
  <c r="N3046" i="1"/>
  <c r="O3046" i="1"/>
  <c r="AF3046" i="1" s="1"/>
  <c r="T3046" i="1"/>
  <c r="AC3046" i="1" s="1"/>
  <c r="U3046" i="1"/>
  <c r="AD3046" i="1"/>
  <c r="N3047" i="1"/>
  <c r="O3047" i="1"/>
  <c r="AF3047" i="1" s="1"/>
  <c r="T3047" i="1"/>
  <c r="AC3047" i="1" s="1"/>
  <c r="U3047" i="1"/>
  <c r="AD3047" i="1" s="1"/>
  <c r="N3048" i="1"/>
  <c r="O3048" i="1"/>
  <c r="AF3048" i="1" s="1"/>
  <c r="T3048" i="1"/>
  <c r="U3048" i="1"/>
  <c r="AD3048" i="1" s="1"/>
  <c r="AC3048" i="1"/>
  <c r="N3049" i="1"/>
  <c r="O3049" i="1"/>
  <c r="T3049" i="1"/>
  <c r="AC3049" i="1" s="1"/>
  <c r="U3049" i="1"/>
  <c r="AD3049" i="1"/>
  <c r="AF3049" i="1"/>
  <c r="N3050" i="1"/>
  <c r="O3050" i="1"/>
  <c r="AF3050" i="1" s="1"/>
  <c r="T3050" i="1"/>
  <c r="AC3050" i="1" s="1"/>
  <c r="U3050" i="1"/>
  <c r="AD3050" i="1" s="1"/>
  <c r="N3051" i="1"/>
  <c r="O3051" i="1"/>
  <c r="AF3051" i="1" s="1"/>
  <c r="T3051" i="1"/>
  <c r="AC3051" i="1" s="1"/>
  <c r="U3051" i="1"/>
  <c r="AD3051" i="1" s="1"/>
  <c r="N3052" i="1"/>
  <c r="O3052" i="1"/>
  <c r="AF3052" i="1" s="1"/>
  <c r="T3052" i="1"/>
  <c r="AC3052" i="1" s="1"/>
  <c r="U3052" i="1"/>
  <c r="AD3052" i="1"/>
  <c r="N3053" i="1"/>
  <c r="O3053" i="1"/>
  <c r="AF3053" i="1" s="1"/>
  <c r="T3053" i="1"/>
  <c r="U3053" i="1"/>
  <c r="AD3053" i="1" s="1"/>
  <c r="AC3053" i="1"/>
  <c r="N3054" i="1"/>
  <c r="O3054" i="1"/>
  <c r="AF3054" i="1" s="1"/>
  <c r="T3054" i="1"/>
  <c r="AC3054" i="1" s="1"/>
  <c r="U3054" i="1"/>
  <c r="AD3054" i="1" s="1"/>
  <c r="N3055" i="1"/>
  <c r="O3055" i="1"/>
  <c r="T3055" i="1"/>
  <c r="AC3055" i="1" s="1"/>
  <c r="U3055" i="1"/>
  <c r="AD3055" i="1" s="1"/>
  <c r="AF3055" i="1"/>
  <c r="N3056" i="1"/>
  <c r="O3056" i="1"/>
  <c r="AF3056" i="1" s="1"/>
  <c r="T3056" i="1"/>
  <c r="AC3056" i="1" s="1"/>
  <c r="U3056" i="1"/>
  <c r="AD3056" i="1" s="1"/>
  <c r="N3057" i="1"/>
  <c r="O3057" i="1"/>
  <c r="T3057" i="1"/>
  <c r="AC3057" i="1" s="1"/>
  <c r="U3057" i="1"/>
  <c r="AD3057" i="1" s="1"/>
  <c r="AF3057" i="1"/>
  <c r="N3058" i="1"/>
  <c r="O3058" i="1"/>
  <c r="T3058" i="1"/>
  <c r="AC3058" i="1" s="1"/>
  <c r="U3058" i="1"/>
  <c r="AD3058" i="1"/>
  <c r="AF3058" i="1"/>
  <c r="N3059" i="1"/>
  <c r="O3059" i="1"/>
  <c r="AF3059" i="1" s="1"/>
  <c r="T3059" i="1"/>
  <c r="AC3059" i="1" s="1"/>
  <c r="U3059" i="1"/>
  <c r="AD3059" i="1" s="1"/>
  <c r="N3060" i="1"/>
  <c r="O3060" i="1"/>
  <c r="AF3060" i="1" s="1"/>
  <c r="T3060" i="1"/>
  <c r="AC3060" i="1" s="1"/>
  <c r="U3060" i="1"/>
  <c r="AD3060" i="1"/>
  <c r="N3061" i="1"/>
  <c r="O3061" i="1"/>
  <c r="AF3061" i="1" s="1"/>
  <c r="T3061" i="1"/>
  <c r="U3061" i="1"/>
  <c r="AD3061" i="1" s="1"/>
  <c r="AC3061" i="1"/>
  <c r="N3062" i="1"/>
  <c r="O3062" i="1"/>
  <c r="T3062" i="1"/>
  <c r="AC3062" i="1" s="1"/>
  <c r="U3062" i="1"/>
  <c r="AD3062" i="1" s="1"/>
  <c r="AF3062" i="1"/>
  <c r="N3063" i="1"/>
  <c r="O3063" i="1"/>
  <c r="T3063" i="1"/>
  <c r="AC3063" i="1" s="1"/>
  <c r="U3063" i="1"/>
  <c r="AD3063" i="1" s="1"/>
  <c r="AF3063" i="1"/>
  <c r="N3064" i="1"/>
  <c r="O3064" i="1"/>
  <c r="AF3064" i="1" s="1"/>
  <c r="T3064" i="1"/>
  <c r="U3064" i="1"/>
  <c r="AD3064" i="1" s="1"/>
  <c r="AC3064" i="1"/>
  <c r="N3065" i="1"/>
  <c r="O3065" i="1"/>
  <c r="T3065" i="1"/>
  <c r="AC3065" i="1" s="1"/>
  <c r="U3065" i="1"/>
  <c r="AD3065" i="1" s="1"/>
  <c r="AF3065" i="1"/>
  <c r="N3066" i="1"/>
  <c r="O3066" i="1"/>
  <c r="T3066" i="1"/>
  <c r="AC3066" i="1" s="1"/>
  <c r="U3066" i="1"/>
  <c r="AD3066" i="1"/>
  <c r="AF3066" i="1"/>
  <c r="N3067" i="1"/>
  <c r="O3067" i="1"/>
  <c r="AF3067" i="1" s="1"/>
  <c r="T3067" i="1"/>
  <c r="AC3067" i="1" s="1"/>
  <c r="U3067" i="1"/>
  <c r="AD3067" i="1" s="1"/>
  <c r="N3068" i="1"/>
  <c r="O3068" i="1"/>
  <c r="AF3068" i="1" s="1"/>
  <c r="T3068" i="1"/>
  <c r="AC3068" i="1" s="1"/>
  <c r="U3068" i="1"/>
  <c r="AD3068" i="1" s="1"/>
  <c r="N3069" i="1"/>
  <c r="O3069" i="1"/>
  <c r="AF3069" i="1" s="1"/>
  <c r="T3069" i="1"/>
  <c r="U3069" i="1"/>
  <c r="AD3069" i="1" s="1"/>
  <c r="AC3069" i="1"/>
  <c r="N3070" i="1"/>
  <c r="O3070" i="1"/>
  <c r="T3070" i="1"/>
  <c r="AC3070" i="1" s="1"/>
  <c r="U3070" i="1"/>
  <c r="AD3070" i="1" s="1"/>
  <c r="AF3070" i="1"/>
  <c r="N3071" i="1"/>
  <c r="O3071" i="1"/>
  <c r="T3071" i="1"/>
  <c r="AC3071" i="1" s="1"/>
  <c r="U3071" i="1"/>
  <c r="AD3071" i="1" s="1"/>
  <c r="AF3071" i="1"/>
  <c r="N3072" i="1"/>
  <c r="O3072" i="1"/>
  <c r="AF3072" i="1" s="1"/>
  <c r="T3072" i="1"/>
  <c r="U3072" i="1"/>
  <c r="AD3072" i="1" s="1"/>
  <c r="AC3072" i="1"/>
  <c r="N3073" i="1"/>
  <c r="O3073" i="1"/>
  <c r="T3073" i="1"/>
  <c r="AC3073" i="1" s="1"/>
  <c r="U3073" i="1"/>
  <c r="AD3073" i="1"/>
  <c r="AF3073" i="1"/>
  <c r="N3074" i="1"/>
  <c r="O3074" i="1"/>
  <c r="AF3074" i="1" s="1"/>
  <c r="T3074" i="1"/>
  <c r="AC3074" i="1" s="1"/>
  <c r="U3074" i="1"/>
  <c r="AD3074" i="1"/>
  <c r="N3075" i="1"/>
  <c r="O3075" i="1"/>
  <c r="AF3075" i="1" s="1"/>
  <c r="T3075" i="1"/>
  <c r="AC3075" i="1" s="1"/>
  <c r="U3075" i="1"/>
  <c r="AD3075" i="1" s="1"/>
  <c r="N3076" i="1"/>
  <c r="O3076" i="1"/>
  <c r="AF3076" i="1" s="1"/>
  <c r="T3076" i="1"/>
  <c r="AC3076" i="1" s="1"/>
  <c r="U3076" i="1"/>
  <c r="AD3076" i="1"/>
  <c r="N3077" i="1"/>
  <c r="O3077" i="1"/>
  <c r="AF3077" i="1" s="1"/>
  <c r="T3077" i="1"/>
  <c r="U3077" i="1"/>
  <c r="AD3077" i="1" s="1"/>
  <c r="AC3077" i="1"/>
  <c r="N3078" i="1"/>
  <c r="O3078" i="1"/>
  <c r="AF3078" i="1" s="1"/>
  <c r="T3078" i="1"/>
  <c r="AC3078" i="1" s="1"/>
  <c r="U3078" i="1"/>
  <c r="AD3078" i="1"/>
  <c r="N3079" i="1"/>
  <c r="O3079" i="1"/>
  <c r="T3079" i="1"/>
  <c r="AC3079" i="1" s="1"/>
  <c r="U3079" i="1"/>
  <c r="AD3079" i="1" s="1"/>
  <c r="AF3079" i="1"/>
  <c r="N3080" i="1"/>
  <c r="O3080" i="1"/>
  <c r="AF3080" i="1" s="1"/>
  <c r="T3080" i="1"/>
  <c r="AC3080" i="1" s="1"/>
  <c r="U3080" i="1"/>
  <c r="AD3080" i="1" s="1"/>
  <c r="N3081" i="1"/>
  <c r="O3081" i="1"/>
  <c r="AF3081" i="1" s="1"/>
  <c r="T3081" i="1"/>
  <c r="U3081" i="1"/>
  <c r="AD3081" i="1" s="1"/>
  <c r="AC3081" i="1"/>
  <c r="N3082" i="1"/>
  <c r="O3082" i="1"/>
  <c r="T3082" i="1"/>
  <c r="AC3082" i="1" s="1"/>
  <c r="U3082" i="1"/>
  <c r="AD3082" i="1" s="1"/>
  <c r="AF3082" i="1"/>
  <c r="N3083" i="1"/>
  <c r="O3083" i="1"/>
  <c r="AF3083" i="1" s="1"/>
  <c r="T3083" i="1"/>
  <c r="AC3083" i="1" s="1"/>
  <c r="U3083" i="1"/>
  <c r="AD3083" i="1" s="1"/>
  <c r="N3084" i="1"/>
  <c r="O3084" i="1"/>
  <c r="AF3084" i="1" s="1"/>
  <c r="T3084" i="1"/>
  <c r="AC3084" i="1" s="1"/>
  <c r="U3084" i="1"/>
  <c r="AD3084" i="1" s="1"/>
  <c r="N3085" i="1"/>
  <c r="O3085" i="1"/>
  <c r="T3085" i="1"/>
  <c r="AC3085" i="1" s="1"/>
  <c r="U3085" i="1"/>
  <c r="AD3085" i="1"/>
  <c r="AF3085" i="1"/>
  <c r="N3086" i="1"/>
  <c r="O3086" i="1"/>
  <c r="AF3086" i="1" s="1"/>
  <c r="T3086" i="1"/>
  <c r="AC3086" i="1" s="1"/>
  <c r="U3086" i="1"/>
  <c r="AD3086" i="1" s="1"/>
  <c r="N3087" i="1"/>
  <c r="O3087" i="1"/>
  <c r="AF3087" i="1" s="1"/>
  <c r="T3087" i="1"/>
  <c r="AC3087" i="1" s="1"/>
  <c r="U3087" i="1"/>
  <c r="AD3087" i="1" s="1"/>
  <c r="N3088" i="1"/>
  <c r="O3088" i="1"/>
  <c r="AF3088" i="1" s="1"/>
  <c r="T3088" i="1"/>
  <c r="AC3088" i="1" s="1"/>
  <c r="U3088" i="1"/>
  <c r="AD3088" i="1" s="1"/>
  <c r="N3089" i="1"/>
  <c r="O3089" i="1"/>
  <c r="T3089" i="1"/>
  <c r="U3089" i="1"/>
  <c r="AD3089" i="1" s="1"/>
  <c r="AC3089" i="1"/>
  <c r="AF3089" i="1"/>
  <c r="N3090" i="1"/>
  <c r="O3090" i="1"/>
  <c r="T3090" i="1"/>
  <c r="AC3090" i="1" s="1"/>
  <c r="U3090" i="1"/>
  <c r="AD3090" i="1" s="1"/>
  <c r="AF3090" i="1"/>
  <c r="N3091" i="1"/>
  <c r="O3091" i="1"/>
  <c r="AF3091" i="1" s="1"/>
  <c r="T3091" i="1"/>
  <c r="U3091" i="1"/>
  <c r="AD3091" i="1" s="1"/>
  <c r="AC3091" i="1"/>
  <c r="N3092" i="1"/>
  <c r="O3092" i="1"/>
  <c r="AF3092" i="1" s="1"/>
  <c r="T3092" i="1"/>
  <c r="AC3092" i="1" s="1"/>
  <c r="U3092" i="1"/>
  <c r="AD3092" i="1" s="1"/>
  <c r="N3093" i="1"/>
  <c r="O3093" i="1"/>
  <c r="T3093" i="1"/>
  <c r="U3093" i="1"/>
  <c r="AD3093" i="1" s="1"/>
  <c r="AC3093" i="1"/>
  <c r="AF3093" i="1"/>
  <c r="N3094" i="1"/>
  <c r="O3094" i="1"/>
  <c r="T3094" i="1"/>
  <c r="AC3094" i="1" s="1"/>
  <c r="U3094" i="1"/>
  <c r="AD3094" i="1"/>
  <c r="AF3094" i="1"/>
  <c r="N3095" i="1"/>
  <c r="O3095" i="1"/>
  <c r="AF3095" i="1" s="1"/>
  <c r="T3095" i="1"/>
  <c r="U3095" i="1"/>
  <c r="AD3095" i="1" s="1"/>
  <c r="AC3095" i="1"/>
  <c r="N3096" i="1"/>
  <c r="O3096" i="1"/>
  <c r="AF3096" i="1" s="1"/>
  <c r="T3096" i="1"/>
  <c r="U3096" i="1"/>
  <c r="AC3096" i="1"/>
  <c r="AD3096" i="1"/>
  <c r="N3097" i="1"/>
  <c r="O3097" i="1"/>
  <c r="AF3097" i="1" s="1"/>
  <c r="T3097" i="1"/>
  <c r="AC3097" i="1" s="1"/>
  <c r="U3097" i="1"/>
  <c r="AD3097" i="1"/>
  <c r="N3098" i="1"/>
  <c r="O3098" i="1"/>
  <c r="AF3098" i="1" s="1"/>
  <c r="T3098" i="1"/>
  <c r="AC3098" i="1" s="1"/>
  <c r="U3098" i="1"/>
  <c r="AD3098" i="1" s="1"/>
  <c r="N3099" i="1"/>
  <c r="O3099" i="1"/>
  <c r="AF3099" i="1" s="1"/>
  <c r="T3099" i="1"/>
  <c r="AC3099" i="1" s="1"/>
  <c r="U3099" i="1"/>
  <c r="AD3099" i="1" s="1"/>
  <c r="N3100" i="1"/>
  <c r="O3100" i="1"/>
  <c r="AF3100" i="1" s="1"/>
  <c r="T3100" i="1"/>
  <c r="AC3100" i="1" s="1"/>
  <c r="U3100" i="1"/>
  <c r="AD3100" i="1" s="1"/>
  <c r="N3101" i="1"/>
  <c r="O3101" i="1"/>
  <c r="T3101" i="1"/>
  <c r="AC3101" i="1" s="1"/>
  <c r="U3101" i="1"/>
  <c r="AD3101" i="1" s="1"/>
  <c r="AF3101" i="1"/>
  <c r="N3102" i="1"/>
  <c r="O3102" i="1"/>
  <c r="T3102" i="1"/>
  <c r="AC3102" i="1" s="1"/>
  <c r="U3102" i="1"/>
  <c r="AD3102" i="1"/>
  <c r="AF3102" i="1"/>
  <c r="N3103" i="1"/>
  <c r="O3103" i="1"/>
  <c r="AF3103" i="1" s="1"/>
  <c r="T3103" i="1"/>
  <c r="U3103" i="1"/>
  <c r="AD3103" i="1" s="1"/>
  <c r="AC3103" i="1"/>
  <c r="N3104" i="1"/>
  <c r="O3104" i="1"/>
  <c r="AF3104" i="1" s="1"/>
  <c r="T3104" i="1"/>
  <c r="AC3104" i="1" s="1"/>
  <c r="U3104" i="1"/>
  <c r="AD3104" i="1" s="1"/>
  <c r="N3105" i="1"/>
  <c r="O3105" i="1"/>
  <c r="T3105" i="1"/>
  <c r="AC3105" i="1" s="1"/>
  <c r="U3105" i="1"/>
  <c r="AD3105" i="1" s="1"/>
  <c r="AF3105" i="1"/>
  <c r="N3106" i="1"/>
  <c r="O3106" i="1"/>
  <c r="AF3106" i="1" s="1"/>
  <c r="T3106" i="1"/>
  <c r="AC3106" i="1" s="1"/>
  <c r="U3106" i="1"/>
  <c r="AD3106" i="1" s="1"/>
  <c r="N3107" i="1"/>
  <c r="O3107" i="1"/>
  <c r="T3107" i="1"/>
  <c r="AC3107" i="1" s="1"/>
  <c r="U3107" i="1"/>
  <c r="AD3107" i="1" s="1"/>
  <c r="AF3107" i="1"/>
  <c r="N3108" i="1"/>
  <c r="O3108" i="1"/>
  <c r="AF3108" i="1" s="1"/>
  <c r="T3108" i="1"/>
  <c r="AC3108" i="1" s="1"/>
  <c r="U3108" i="1"/>
  <c r="AD3108" i="1" s="1"/>
  <c r="N3109" i="1"/>
  <c r="O3109" i="1"/>
  <c r="AF3109" i="1" s="1"/>
  <c r="T3109" i="1"/>
  <c r="AC3109" i="1" s="1"/>
  <c r="U3109" i="1"/>
  <c r="AD3109" i="1" s="1"/>
  <c r="N3110" i="1"/>
  <c r="O3110" i="1"/>
  <c r="T3110" i="1"/>
  <c r="AC3110" i="1" s="1"/>
  <c r="U3110" i="1"/>
  <c r="AD3110" i="1" s="1"/>
  <c r="AF3110" i="1"/>
  <c r="N3111" i="1"/>
  <c r="O3111" i="1"/>
  <c r="AF3111" i="1" s="1"/>
  <c r="T3111" i="1"/>
  <c r="AC3111" i="1" s="1"/>
  <c r="U3111" i="1"/>
  <c r="AD3111" i="1" s="1"/>
  <c r="N3112" i="1"/>
  <c r="O3112" i="1"/>
  <c r="AF3112" i="1" s="1"/>
  <c r="T3112" i="1"/>
  <c r="U3112" i="1"/>
  <c r="AD3112" i="1" s="1"/>
  <c r="AC3112" i="1"/>
  <c r="N3113" i="1"/>
  <c r="O3113" i="1"/>
  <c r="AF3113" i="1" s="1"/>
  <c r="T3113" i="1"/>
  <c r="AC3113" i="1" s="1"/>
  <c r="U3113" i="1"/>
  <c r="AD3113" i="1"/>
  <c r="N3114" i="1"/>
  <c r="O3114" i="1"/>
  <c r="AF3114" i="1" s="1"/>
  <c r="T3114" i="1"/>
  <c r="AC3114" i="1" s="1"/>
  <c r="U3114" i="1"/>
  <c r="AD3114" i="1" s="1"/>
  <c r="N3115" i="1"/>
  <c r="O3115" i="1"/>
  <c r="T3115" i="1"/>
  <c r="AC3115" i="1" s="1"/>
  <c r="U3115" i="1"/>
  <c r="AD3115" i="1" s="1"/>
  <c r="AF3115" i="1"/>
  <c r="N3116" i="1"/>
  <c r="O3116" i="1"/>
  <c r="AF3116" i="1" s="1"/>
  <c r="T3116" i="1"/>
  <c r="AC3116" i="1" s="1"/>
  <c r="U3116" i="1"/>
  <c r="AD3116" i="1" s="1"/>
  <c r="N3117" i="1"/>
  <c r="O3117" i="1"/>
  <c r="T3117" i="1"/>
  <c r="AC3117" i="1" s="1"/>
  <c r="U3117" i="1"/>
  <c r="AD3117" i="1" s="1"/>
  <c r="AF3117" i="1"/>
  <c r="N3118" i="1"/>
  <c r="O3118" i="1"/>
  <c r="T3118" i="1"/>
  <c r="AC3118" i="1" s="1"/>
  <c r="U3118" i="1"/>
  <c r="AD3118" i="1"/>
  <c r="AF3118" i="1"/>
  <c r="N3119" i="1"/>
  <c r="O3119" i="1"/>
  <c r="AF3119" i="1" s="1"/>
  <c r="T3119" i="1"/>
  <c r="AC3119" i="1" s="1"/>
  <c r="U3119" i="1"/>
  <c r="AD3119" i="1" s="1"/>
  <c r="N3120" i="1"/>
  <c r="O3120" i="1"/>
  <c r="AF3120" i="1" s="1"/>
  <c r="T3120" i="1"/>
  <c r="AC3120" i="1" s="1"/>
  <c r="U3120" i="1"/>
  <c r="AD3120" i="1"/>
  <c r="N3121" i="1"/>
  <c r="O3121" i="1"/>
  <c r="T3121" i="1"/>
  <c r="AC3121" i="1" s="1"/>
  <c r="U3121" i="1"/>
  <c r="AD3121" i="1" s="1"/>
  <c r="AF3121" i="1"/>
  <c r="N3122" i="1"/>
  <c r="O3122" i="1"/>
  <c r="AF3122" i="1" s="1"/>
  <c r="T3122" i="1"/>
  <c r="AC3122" i="1" s="1"/>
  <c r="U3122" i="1"/>
  <c r="AD3122" i="1" s="1"/>
  <c r="N3123" i="1"/>
  <c r="O3123" i="1"/>
  <c r="AF3123" i="1" s="1"/>
  <c r="T3123" i="1"/>
  <c r="AC3123" i="1" s="1"/>
  <c r="U3123" i="1"/>
  <c r="AD3123" i="1" s="1"/>
  <c r="N3124" i="1"/>
  <c r="O3124" i="1"/>
  <c r="AF3124" i="1" s="1"/>
  <c r="T3124" i="1"/>
  <c r="AC3124" i="1" s="1"/>
  <c r="U3124" i="1"/>
  <c r="AD3124" i="1" s="1"/>
  <c r="N3125" i="1"/>
  <c r="O3125" i="1"/>
  <c r="AF3125" i="1" s="1"/>
  <c r="T3125" i="1"/>
  <c r="AC3125" i="1" s="1"/>
  <c r="U3125" i="1"/>
  <c r="AD3125" i="1" s="1"/>
  <c r="N3126" i="1"/>
  <c r="O3126" i="1"/>
  <c r="T3126" i="1"/>
  <c r="AC3126" i="1" s="1"/>
  <c r="U3126" i="1"/>
  <c r="AD3126" i="1" s="1"/>
  <c r="AF3126" i="1"/>
  <c r="N3127" i="1"/>
  <c r="O3127" i="1"/>
  <c r="AF3127" i="1" s="1"/>
  <c r="T3127" i="1"/>
  <c r="AC3127" i="1" s="1"/>
  <c r="U3127" i="1"/>
  <c r="AD3127" i="1" s="1"/>
  <c r="N3128" i="1"/>
  <c r="O3128" i="1"/>
  <c r="AF3128" i="1" s="1"/>
  <c r="T3128" i="1"/>
  <c r="U3128" i="1"/>
  <c r="AC3128" i="1"/>
  <c r="AD3128" i="1"/>
  <c r="N3129" i="1"/>
  <c r="O3129" i="1"/>
  <c r="AF3129" i="1" s="1"/>
  <c r="T3129" i="1"/>
  <c r="AC3129" i="1" s="1"/>
  <c r="U3129" i="1"/>
  <c r="AD3129" i="1"/>
  <c r="N3130" i="1"/>
  <c r="O3130" i="1"/>
  <c r="AF3130" i="1" s="1"/>
  <c r="T3130" i="1"/>
  <c r="AC3130" i="1" s="1"/>
  <c r="U3130" i="1"/>
  <c r="AD3130" i="1" s="1"/>
  <c r="N3131" i="1"/>
  <c r="O3131" i="1"/>
  <c r="AF3131" i="1" s="1"/>
  <c r="T3131" i="1"/>
  <c r="AC3131" i="1" s="1"/>
  <c r="U3131" i="1"/>
  <c r="AD3131" i="1" s="1"/>
  <c r="N3132" i="1"/>
  <c r="O3132" i="1"/>
  <c r="AF3132" i="1" s="1"/>
  <c r="T3132" i="1"/>
  <c r="AC3132" i="1" s="1"/>
  <c r="U3132" i="1"/>
  <c r="AD3132" i="1" s="1"/>
  <c r="N3133" i="1"/>
  <c r="O3133" i="1"/>
  <c r="T3133" i="1"/>
  <c r="AC3133" i="1" s="1"/>
  <c r="U3133" i="1"/>
  <c r="AD3133" i="1" s="1"/>
  <c r="AF3133" i="1"/>
  <c r="N3134" i="1"/>
  <c r="O3134" i="1"/>
  <c r="T3134" i="1"/>
  <c r="AC3134" i="1" s="1"/>
  <c r="U3134" i="1"/>
  <c r="AD3134" i="1"/>
  <c r="AF3134" i="1"/>
  <c r="N3135" i="1"/>
  <c r="O3135" i="1"/>
  <c r="AF3135" i="1" s="1"/>
  <c r="T3135" i="1"/>
  <c r="AC3135" i="1" s="1"/>
  <c r="U3135" i="1"/>
  <c r="AD3135" i="1" s="1"/>
  <c r="N3136" i="1"/>
  <c r="O3136" i="1"/>
  <c r="AF3136" i="1" s="1"/>
  <c r="T3136" i="1"/>
  <c r="AC3136" i="1" s="1"/>
  <c r="U3136" i="1"/>
  <c r="AD3136" i="1" s="1"/>
  <c r="N3137" i="1"/>
  <c r="O3137" i="1"/>
  <c r="T3137" i="1"/>
  <c r="AC3137" i="1" s="1"/>
  <c r="U3137" i="1"/>
  <c r="AD3137" i="1"/>
  <c r="AF3137" i="1"/>
  <c r="N3138" i="1"/>
  <c r="O3138" i="1"/>
  <c r="AF3138" i="1" s="1"/>
  <c r="T3138" i="1"/>
  <c r="AC3138" i="1" s="1"/>
  <c r="U3138" i="1"/>
  <c r="AD3138" i="1" s="1"/>
  <c r="N3139" i="1"/>
  <c r="O3139" i="1"/>
  <c r="AF3139" i="1" s="1"/>
  <c r="T3139" i="1"/>
  <c r="AC3139" i="1" s="1"/>
  <c r="U3139" i="1"/>
  <c r="AD3139" i="1" s="1"/>
  <c r="N3140" i="1"/>
  <c r="O3140" i="1"/>
  <c r="AF3140" i="1" s="1"/>
  <c r="T3140" i="1"/>
  <c r="AC3140" i="1" s="1"/>
  <c r="U3140" i="1"/>
  <c r="AD3140" i="1" s="1"/>
  <c r="V3140" i="1"/>
  <c r="Z3140" i="1" s="1"/>
  <c r="AE3140" i="1"/>
  <c r="N3141" i="1"/>
  <c r="O3141" i="1"/>
  <c r="T3141" i="1"/>
  <c r="U3141" i="1"/>
  <c r="AD3141" i="1" s="1"/>
  <c r="AC3141" i="1"/>
  <c r="AF3141" i="1"/>
  <c r="N3142" i="1"/>
  <c r="O3142" i="1"/>
  <c r="T3142" i="1"/>
  <c r="AC3142" i="1" s="1"/>
  <c r="U3142" i="1"/>
  <c r="AD3142" i="1"/>
  <c r="AF3142" i="1"/>
  <c r="N3143" i="1"/>
  <c r="O3143" i="1"/>
  <c r="AF3143" i="1" s="1"/>
  <c r="T3143" i="1"/>
  <c r="U3143" i="1"/>
  <c r="AD3143" i="1" s="1"/>
  <c r="AC3143" i="1"/>
  <c r="N3144" i="1"/>
  <c r="O3144" i="1"/>
  <c r="AF3144" i="1" s="1"/>
  <c r="T3144" i="1"/>
  <c r="AC3144" i="1" s="1"/>
  <c r="U3144" i="1"/>
  <c r="AD3144" i="1" s="1"/>
  <c r="N3145" i="1"/>
  <c r="O3145" i="1"/>
  <c r="AF3145" i="1" s="1"/>
  <c r="T3145" i="1"/>
  <c r="AC3145" i="1" s="1"/>
  <c r="U3145" i="1"/>
  <c r="AD3145" i="1" s="1"/>
  <c r="N3146" i="1"/>
  <c r="O3146" i="1"/>
  <c r="AF3146" i="1" s="1"/>
  <c r="T3146" i="1"/>
  <c r="AC3146" i="1" s="1"/>
  <c r="U3146" i="1"/>
  <c r="AD3146" i="1" s="1"/>
  <c r="N3147" i="1"/>
  <c r="O3147" i="1"/>
  <c r="AF3147" i="1" s="1"/>
  <c r="T3147" i="1"/>
  <c r="AC3147" i="1" s="1"/>
  <c r="U3147" i="1"/>
  <c r="AD3147" i="1" s="1"/>
  <c r="N3148" i="1"/>
  <c r="O3148" i="1"/>
  <c r="AF3148" i="1" s="1"/>
  <c r="T3148" i="1"/>
  <c r="AC3148" i="1" s="1"/>
  <c r="U3148" i="1"/>
  <c r="AD3148" i="1"/>
  <c r="N3149" i="1"/>
  <c r="O3149" i="1"/>
  <c r="AF3149" i="1" s="1"/>
  <c r="T3149" i="1"/>
  <c r="U3149" i="1"/>
  <c r="AD3149" i="1" s="1"/>
  <c r="AC3149" i="1"/>
  <c r="N3150" i="1"/>
  <c r="O3150" i="1"/>
  <c r="T3150" i="1"/>
  <c r="AC3150" i="1" s="1"/>
  <c r="U3150" i="1"/>
  <c r="AD3150" i="1" s="1"/>
  <c r="AF3150" i="1"/>
  <c r="N3151" i="1"/>
  <c r="O3151" i="1"/>
  <c r="AF3151" i="1" s="1"/>
  <c r="T3151" i="1"/>
  <c r="AC3151" i="1" s="1"/>
  <c r="U3151" i="1"/>
  <c r="AD3151" i="1" s="1"/>
  <c r="N3152" i="1"/>
  <c r="O3152" i="1"/>
  <c r="AF3152" i="1" s="1"/>
  <c r="T3152" i="1"/>
  <c r="U3152" i="1"/>
  <c r="AD3152" i="1" s="1"/>
  <c r="AC3152" i="1"/>
  <c r="N3153" i="1"/>
  <c r="O3153" i="1"/>
  <c r="T3153" i="1"/>
  <c r="AC3153" i="1" s="1"/>
  <c r="U3153" i="1"/>
  <c r="AD3153" i="1"/>
  <c r="AF3153" i="1"/>
  <c r="N3154" i="1"/>
  <c r="O3154" i="1"/>
  <c r="AF3154" i="1" s="1"/>
  <c r="T3154" i="1"/>
  <c r="AC3154" i="1" s="1"/>
  <c r="U3154" i="1"/>
  <c r="AD3154" i="1" s="1"/>
  <c r="N3155" i="1"/>
  <c r="O3155" i="1"/>
  <c r="T3155" i="1"/>
  <c r="AC3155" i="1" s="1"/>
  <c r="U3155" i="1"/>
  <c r="AD3155" i="1" s="1"/>
  <c r="AF3155" i="1"/>
  <c r="N3156" i="1"/>
  <c r="O3156" i="1"/>
  <c r="AF3156" i="1" s="1"/>
  <c r="T3156" i="1"/>
  <c r="AC3156" i="1" s="1"/>
  <c r="U3156" i="1"/>
  <c r="AD3156" i="1" s="1"/>
  <c r="N3157" i="1"/>
  <c r="O3157" i="1"/>
  <c r="T3157" i="1"/>
  <c r="U3157" i="1"/>
  <c r="AD3157" i="1" s="1"/>
  <c r="AC3157" i="1"/>
  <c r="AF3157" i="1"/>
  <c r="N3158" i="1"/>
  <c r="O3158" i="1"/>
  <c r="T3158" i="1"/>
  <c r="AC3158" i="1" s="1"/>
  <c r="U3158" i="1"/>
  <c r="AD3158" i="1"/>
  <c r="AF3158" i="1"/>
  <c r="N3159" i="1"/>
  <c r="O3159" i="1"/>
  <c r="AF3159" i="1" s="1"/>
  <c r="T3159" i="1"/>
  <c r="U3159" i="1"/>
  <c r="AD3159" i="1" s="1"/>
  <c r="AC3159" i="1"/>
  <c r="N3160" i="1"/>
  <c r="O3160" i="1"/>
  <c r="AF3160" i="1" s="1"/>
  <c r="T3160" i="1"/>
  <c r="AC3160" i="1" s="1"/>
  <c r="U3160" i="1"/>
  <c r="AD3160" i="1" s="1"/>
  <c r="N3161" i="1"/>
  <c r="O3161" i="1"/>
  <c r="T3161" i="1"/>
  <c r="AC3161" i="1" s="1"/>
  <c r="U3161" i="1"/>
  <c r="AD3161" i="1" s="1"/>
  <c r="AF3161" i="1"/>
  <c r="N3162" i="1"/>
  <c r="O3162" i="1"/>
  <c r="AF3162" i="1" s="1"/>
  <c r="T3162" i="1"/>
  <c r="AC3162" i="1" s="1"/>
  <c r="U3162" i="1"/>
  <c r="AD3162" i="1" s="1"/>
  <c r="N3163" i="1"/>
  <c r="O3163" i="1"/>
  <c r="T3163" i="1"/>
  <c r="AC3163" i="1" s="1"/>
  <c r="U3163" i="1"/>
  <c r="AD3163" i="1" s="1"/>
  <c r="AF3163" i="1"/>
  <c r="N3164" i="1"/>
  <c r="O3164" i="1"/>
  <c r="AF3164" i="1" s="1"/>
  <c r="T3164" i="1"/>
  <c r="AC3164" i="1" s="1"/>
  <c r="U3164" i="1"/>
  <c r="AD3164" i="1"/>
  <c r="N3165" i="1"/>
  <c r="O3165" i="1"/>
  <c r="T3165" i="1"/>
  <c r="U3165" i="1"/>
  <c r="AD3165" i="1" s="1"/>
  <c r="AC3165" i="1"/>
  <c r="AF3165" i="1"/>
  <c r="N3166" i="1"/>
  <c r="O3166" i="1"/>
  <c r="T3166" i="1"/>
  <c r="AC3166" i="1" s="1"/>
  <c r="U3166" i="1"/>
  <c r="AD3166" i="1" s="1"/>
  <c r="AF3166" i="1"/>
  <c r="N3167" i="1"/>
  <c r="O3167" i="1"/>
  <c r="T3167" i="1"/>
  <c r="AC3167" i="1" s="1"/>
  <c r="U3167" i="1"/>
  <c r="AD3167" i="1" s="1"/>
  <c r="AF3167" i="1"/>
  <c r="N3168" i="1"/>
  <c r="O3168" i="1"/>
  <c r="AF3168" i="1" s="1"/>
  <c r="T3168" i="1"/>
  <c r="AC3168" i="1" s="1"/>
  <c r="U3168" i="1"/>
  <c r="AD3168" i="1" s="1"/>
  <c r="N3169" i="1"/>
  <c r="O3169" i="1"/>
  <c r="T3169" i="1"/>
  <c r="AC3169" i="1" s="1"/>
  <c r="U3169" i="1"/>
  <c r="AD3169" i="1" s="1"/>
  <c r="AF3169" i="1"/>
  <c r="N3170" i="1"/>
  <c r="O3170" i="1"/>
  <c r="AF3170" i="1" s="1"/>
  <c r="T3170" i="1"/>
  <c r="AC3170" i="1" s="1"/>
  <c r="U3170" i="1"/>
  <c r="AD3170" i="1"/>
  <c r="N3171" i="1"/>
  <c r="O3171" i="1"/>
  <c r="AF3171" i="1" s="1"/>
  <c r="T3171" i="1"/>
  <c r="U3171" i="1"/>
  <c r="AD3171" i="1" s="1"/>
  <c r="AC3171" i="1"/>
  <c r="N3172" i="1"/>
  <c r="O3172" i="1"/>
  <c r="AF3172" i="1" s="1"/>
  <c r="T3172" i="1"/>
  <c r="AC3172" i="1" s="1"/>
  <c r="U3172" i="1"/>
  <c r="AD3172" i="1" s="1"/>
  <c r="N3173" i="1"/>
  <c r="O3173" i="1"/>
  <c r="AF3173" i="1" s="1"/>
  <c r="T3173" i="1"/>
  <c r="AC3173" i="1" s="1"/>
  <c r="U3173" i="1"/>
  <c r="AD3173" i="1" s="1"/>
  <c r="N3174" i="1"/>
  <c r="O3174" i="1"/>
  <c r="T3174" i="1"/>
  <c r="AC3174" i="1" s="1"/>
  <c r="U3174" i="1"/>
  <c r="AD3174" i="1" s="1"/>
  <c r="AF3174" i="1"/>
  <c r="N3175" i="1"/>
  <c r="O3175" i="1"/>
  <c r="AF3175" i="1" s="1"/>
  <c r="T3175" i="1"/>
  <c r="AC3175" i="1" s="1"/>
  <c r="U3175" i="1"/>
  <c r="AD3175" i="1" s="1"/>
  <c r="N3176" i="1"/>
  <c r="O3176" i="1"/>
  <c r="AF3176" i="1" s="1"/>
  <c r="T3176" i="1"/>
  <c r="U3176" i="1"/>
  <c r="AD3176" i="1" s="1"/>
  <c r="AC3176" i="1"/>
  <c r="N3177" i="1"/>
  <c r="O3177" i="1"/>
  <c r="AF3177" i="1" s="1"/>
  <c r="T3177" i="1"/>
  <c r="AC3177" i="1" s="1"/>
  <c r="U3177" i="1"/>
  <c r="AD3177" i="1" s="1"/>
  <c r="N3178" i="1"/>
  <c r="O3178" i="1"/>
  <c r="AF3178" i="1" s="1"/>
  <c r="T3178" i="1"/>
  <c r="AC3178" i="1" s="1"/>
  <c r="U3178" i="1"/>
  <c r="AD3178" i="1"/>
  <c r="N3179" i="1"/>
  <c r="O3179" i="1"/>
  <c r="AF3179" i="1" s="1"/>
  <c r="T3179" i="1"/>
  <c r="U3179" i="1"/>
  <c r="AD3179" i="1" s="1"/>
  <c r="AC3179" i="1"/>
  <c r="N3180" i="1"/>
  <c r="O3180" i="1"/>
  <c r="AF3180" i="1" s="1"/>
  <c r="T3180" i="1"/>
  <c r="AC3180" i="1" s="1"/>
  <c r="U3180" i="1"/>
  <c r="AD3180" i="1" s="1"/>
  <c r="N3181" i="1"/>
  <c r="O3181" i="1"/>
  <c r="T3181" i="1"/>
  <c r="AC3181" i="1" s="1"/>
  <c r="U3181" i="1"/>
  <c r="AD3181" i="1" s="1"/>
  <c r="AF3181" i="1"/>
  <c r="N3182" i="1"/>
  <c r="O3182" i="1"/>
  <c r="T3182" i="1"/>
  <c r="AC3182" i="1" s="1"/>
  <c r="U3182" i="1"/>
  <c r="AD3182" i="1"/>
  <c r="AF3182" i="1"/>
  <c r="N3183" i="1"/>
  <c r="O3183" i="1"/>
  <c r="AF3183" i="1" s="1"/>
  <c r="T3183" i="1"/>
  <c r="AC3183" i="1" s="1"/>
  <c r="U3183" i="1"/>
  <c r="AD3183" i="1" s="1"/>
  <c r="N3184" i="1"/>
  <c r="O3184" i="1"/>
  <c r="AF3184" i="1" s="1"/>
  <c r="T3184" i="1"/>
  <c r="U3184" i="1"/>
  <c r="AD3184" i="1" s="1"/>
  <c r="AC3184" i="1"/>
  <c r="N3185" i="1"/>
  <c r="O3185" i="1"/>
  <c r="AF3185" i="1" s="1"/>
  <c r="T3185" i="1"/>
  <c r="AC3185" i="1" s="1"/>
  <c r="U3185" i="1"/>
  <c r="AD3185" i="1" s="1"/>
  <c r="N3186" i="1"/>
  <c r="O3186" i="1"/>
  <c r="T3186" i="1"/>
  <c r="AC3186" i="1" s="1"/>
  <c r="U3186" i="1"/>
  <c r="AD3186" i="1" s="1"/>
  <c r="AF3186" i="1"/>
  <c r="N3187" i="1"/>
  <c r="O3187" i="1"/>
  <c r="T3187" i="1"/>
  <c r="AC3187" i="1" s="1"/>
  <c r="U3187" i="1"/>
  <c r="AD3187" i="1" s="1"/>
  <c r="AF3187" i="1"/>
  <c r="N3188" i="1"/>
  <c r="O3188" i="1"/>
  <c r="AF3188" i="1" s="1"/>
  <c r="T3188" i="1"/>
  <c r="AC3188" i="1" s="1"/>
  <c r="U3188" i="1"/>
  <c r="AD3188" i="1" s="1"/>
  <c r="N3189" i="1"/>
  <c r="O3189" i="1"/>
  <c r="T3189" i="1"/>
  <c r="AC3189" i="1" s="1"/>
  <c r="U3189" i="1"/>
  <c r="AD3189" i="1" s="1"/>
  <c r="AF3189" i="1"/>
  <c r="N3190" i="1"/>
  <c r="O3190" i="1"/>
  <c r="AF3190" i="1" s="1"/>
  <c r="T3190" i="1"/>
  <c r="AC3190" i="1" s="1"/>
  <c r="U3190" i="1"/>
  <c r="AD3190" i="1" s="1"/>
  <c r="N3191" i="1"/>
  <c r="O3191" i="1"/>
  <c r="AF3191" i="1" s="1"/>
  <c r="T3191" i="1"/>
  <c r="AC3191" i="1" s="1"/>
  <c r="U3191" i="1"/>
  <c r="AD3191" i="1"/>
  <c r="N3192" i="1"/>
  <c r="O3192" i="1"/>
  <c r="AF3192" i="1" s="1"/>
  <c r="T3192" i="1"/>
  <c r="U3192" i="1"/>
  <c r="AC3192" i="1"/>
  <c r="AD3192" i="1"/>
  <c r="N3193" i="1"/>
  <c r="O3193" i="1"/>
  <c r="T3193" i="1"/>
  <c r="AC3193" i="1" s="1"/>
  <c r="U3193" i="1"/>
  <c r="AD3193" i="1"/>
  <c r="AF3193" i="1"/>
  <c r="N3194" i="1"/>
  <c r="O3194" i="1"/>
  <c r="T3194" i="1"/>
  <c r="AC3194" i="1" s="1"/>
  <c r="U3194" i="1"/>
  <c r="AD3194" i="1" s="1"/>
  <c r="AF3194" i="1"/>
  <c r="N3195" i="1"/>
  <c r="O3195" i="1"/>
  <c r="AF3195" i="1" s="1"/>
  <c r="T3195" i="1"/>
  <c r="AC3195" i="1" s="1"/>
  <c r="U3195" i="1"/>
  <c r="AD3195" i="1" s="1"/>
  <c r="N3196" i="1"/>
  <c r="O3196" i="1"/>
  <c r="T3196" i="1"/>
  <c r="AC3196" i="1" s="1"/>
  <c r="U3196" i="1"/>
  <c r="AD3196" i="1" s="1"/>
  <c r="AF3196" i="1"/>
  <c r="N3197" i="1"/>
  <c r="O3197" i="1"/>
  <c r="AF3197" i="1" s="1"/>
  <c r="T3197" i="1"/>
  <c r="AC3197" i="1" s="1"/>
  <c r="U3197" i="1"/>
  <c r="AD3197" i="1"/>
  <c r="N3198" i="1"/>
  <c r="O3198" i="1"/>
  <c r="AF3198" i="1" s="1"/>
  <c r="T3198" i="1"/>
  <c r="U3198" i="1"/>
  <c r="AD3198" i="1" s="1"/>
  <c r="AC3198" i="1"/>
  <c r="N3199" i="1"/>
  <c r="O3199" i="1"/>
  <c r="AF3199" i="1" s="1"/>
  <c r="T3199" i="1"/>
  <c r="AC3199" i="1" s="1"/>
  <c r="U3199" i="1"/>
  <c r="AD3199" i="1"/>
  <c r="N3200" i="1"/>
  <c r="O3200" i="1"/>
  <c r="T3200" i="1"/>
  <c r="AC3200" i="1" s="1"/>
  <c r="U3200" i="1"/>
  <c r="AD3200" i="1" s="1"/>
  <c r="AF3200" i="1"/>
  <c r="N3201" i="1"/>
  <c r="O3201" i="1"/>
  <c r="AF3201" i="1" s="1"/>
  <c r="T3201" i="1"/>
  <c r="U3201" i="1"/>
  <c r="AD3201" i="1" s="1"/>
  <c r="AC3201" i="1"/>
  <c r="N3202" i="1"/>
  <c r="O3202" i="1"/>
  <c r="AF3202" i="1" s="1"/>
  <c r="T3202" i="1"/>
  <c r="AC3202" i="1" s="1"/>
  <c r="U3202" i="1"/>
  <c r="AD3202" i="1" s="1"/>
  <c r="N3203" i="1"/>
  <c r="O3203" i="1"/>
  <c r="AF3203" i="1" s="1"/>
  <c r="T3203" i="1"/>
  <c r="AC3203" i="1" s="1"/>
  <c r="U3203" i="1"/>
  <c r="AD3203" i="1"/>
  <c r="N3204" i="1"/>
  <c r="O3204" i="1"/>
  <c r="AF3204" i="1" s="1"/>
  <c r="T3204" i="1"/>
  <c r="AC3204" i="1" s="1"/>
  <c r="U3204" i="1"/>
  <c r="AD3204" i="1" s="1"/>
  <c r="N3205" i="1"/>
  <c r="O3205" i="1"/>
  <c r="AF3205" i="1" s="1"/>
  <c r="T3205" i="1"/>
  <c r="AC3205" i="1" s="1"/>
  <c r="U3205" i="1"/>
  <c r="AD3205" i="1" s="1"/>
  <c r="N3206" i="1"/>
  <c r="O3206" i="1"/>
  <c r="T3206" i="1"/>
  <c r="AC3206" i="1" s="1"/>
  <c r="U3206" i="1"/>
  <c r="AD3206" i="1" s="1"/>
  <c r="AF3206" i="1"/>
  <c r="N3207" i="1"/>
  <c r="O3207" i="1"/>
  <c r="AF3207" i="1" s="1"/>
  <c r="T3207" i="1"/>
  <c r="AC3207" i="1" s="1"/>
  <c r="U3207" i="1"/>
  <c r="AD3207" i="1" s="1"/>
  <c r="N3208" i="1"/>
  <c r="O3208" i="1"/>
  <c r="AF3208" i="1" s="1"/>
  <c r="T3208" i="1"/>
  <c r="AC3208" i="1" s="1"/>
  <c r="U3208" i="1"/>
  <c r="AD3208" i="1" s="1"/>
  <c r="N3209" i="1"/>
  <c r="O3209" i="1"/>
  <c r="T3209" i="1"/>
  <c r="AC3209" i="1" s="1"/>
  <c r="U3209" i="1"/>
  <c r="AD3209" i="1" s="1"/>
  <c r="AF3209" i="1"/>
  <c r="N3210" i="1"/>
  <c r="O3210" i="1"/>
  <c r="T3210" i="1"/>
  <c r="AC3210" i="1" s="1"/>
  <c r="U3210" i="1"/>
  <c r="AD3210" i="1" s="1"/>
  <c r="AF3210" i="1"/>
  <c r="N3211" i="1"/>
  <c r="O3211" i="1"/>
  <c r="AF3211" i="1" s="1"/>
  <c r="T3211" i="1"/>
  <c r="AC3211" i="1" s="1"/>
  <c r="U3211" i="1"/>
  <c r="AD3211" i="1" s="1"/>
  <c r="N3212" i="1"/>
  <c r="O3212" i="1"/>
  <c r="T3212" i="1"/>
  <c r="AC3212" i="1" s="1"/>
  <c r="U3212" i="1"/>
  <c r="AD3212" i="1" s="1"/>
  <c r="AF3212" i="1"/>
  <c r="N3213" i="1"/>
  <c r="O3213" i="1"/>
  <c r="AF3213" i="1" s="1"/>
  <c r="T3213" i="1"/>
  <c r="U3213" i="1"/>
  <c r="AC3213" i="1"/>
  <c r="AD3213" i="1"/>
  <c r="N3214" i="1"/>
  <c r="O3214" i="1"/>
  <c r="AF3214" i="1" s="1"/>
  <c r="T3214" i="1"/>
  <c r="U3214" i="1"/>
  <c r="AD3214" i="1" s="1"/>
  <c r="AC3214" i="1"/>
  <c r="N3215" i="1"/>
  <c r="O3215" i="1"/>
  <c r="AF3215" i="1" s="1"/>
  <c r="T3215" i="1"/>
  <c r="AC3215" i="1" s="1"/>
  <c r="U3215" i="1"/>
  <c r="AD3215" i="1"/>
  <c r="N3216" i="1"/>
  <c r="O3216" i="1"/>
  <c r="T3216" i="1"/>
  <c r="U3216" i="1"/>
  <c r="AD3216" i="1" s="1"/>
  <c r="AC3216" i="1"/>
  <c r="AF3216" i="1"/>
  <c r="N3217" i="1"/>
  <c r="O3217" i="1"/>
  <c r="T3217" i="1"/>
  <c r="AC3217" i="1" s="1"/>
  <c r="U3217" i="1"/>
  <c r="AD3217" i="1" s="1"/>
  <c r="AF3217" i="1"/>
  <c r="N3218" i="1"/>
  <c r="O3218" i="1"/>
  <c r="AF3218" i="1" s="1"/>
  <c r="T3218" i="1"/>
  <c r="AC3218" i="1" s="1"/>
  <c r="U3218" i="1"/>
  <c r="AD3218" i="1" s="1"/>
  <c r="N3219" i="1"/>
  <c r="O3219" i="1"/>
  <c r="T3219" i="1"/>
  <c r="AC3219" i="1" s="1"/>
  <c r="U3219" i="1"/>
  <c r="AD3219" i="1"/>
  <c r="AF3219" i="1"/>
  <c r="N3220" i="1"/>
  <c r="O3220" i="1"/>
  <c r="AF3220" i="1" s="1"/>
  <c r="T3220" i="1"/>
  <c r="AC3220" i="1" s="1"/>
  <c r="U3220" i="1"/>
  <c r="AD3220" i="1"/>
  <c r="N3221" i="1"/>
  <c r="O3221" i="1"/>
  <c r="T3221" i="1"/>
  <c r="AC3221" i="1" s="1"/>
  <c r="U3221" i="1"/>
  <c r="AD3221" i="1"/>
  <c r="AF3221" i="1"/>
  <c r="N3222" i="1"/>
  <c r="O3222" i="1"/>
  <c r="T3222" i="1"/>
  <c r="AC3222" i="1" s="1"/>
  <c r="U3222" i="1"/>
  <c r="AD3222" i="1" s="1"/>
  <c r="AF3222" i="1"/>
  <c r="N3223" i="1"/>
  <c r="O3223" i="1"/>
  <c r="AF3223" i="1" s="1"/>
  <c r="T3223" i="1"/>
  <c r="AC3223" i="1" s="1"/>
  <c r="U3223" i="1"/>
  <c r="AD3223" i="1" s="1"/>
  <c r="N3224" i="1"/>
  <c r="O3224" i="1"/>
  <c r="AF3224" i="1" s="1"/>
  <c r="T3224" i="1"/>
  <c r="U3224" i="1"/>
  <c r="AD3224" i="1" s="1"/>
  <c r="AC3224" i="1"/>
  <c r="N3225" i="1"/>
  <c r="O3225" i="1"/>
  <c r="AF3225" i="1" s="1"/>
  <c r="T3225" i="1"/>
  <c r="AC3225" i="1" s="1"/>
  <c r="U3225" i="1"/>
  <c r="AD3225" i="1"/>
  <c r="N3226" i="1"/>
  <c r="O3226" i="1"/>
  <c r="AF3226" i="1" s="1"/>
  <c r="T3226" i="1"/>
  <c r="AC3226" i="1" s="1"/>
  <c r="U3226" i="1"/>
  <c r="AD3226" i="1" s="1"/>
  <c r="N3227" i="1"/>
  <c r="O3227" i="1"/>
  <c r="AF3227" i="1" s="1"/>
  <c r="T3227" i="1"/>
  <c r="AC3227" i="1" s="1"/>
  <c r="U3227" i="1"/>
  <c r="AD3227" i="1"/>
  <c r="N3228" i="1"/>
  <c r="O3228" i="1"/>
  <c r="AF3228" i="1" s="1"/>
  <c r="T3228" i="1"/>
  <c r="AC3228" i="1" s="1"/>
  <c r="U3228" i="1"/>
  <c r="AD3228" i="1" s="1"/>
  <c r="N3229" i="1"/>
  <c r="O3229" i="1"/>
  <c r="T3229" i="1"/>
  <c r="AC3229" i="1" s="1"/>
  <c r="U3229" i="1"/>
  <c r="AD3229" i="1" s="1"/>
  <c r="AF3229" i="1"/>
  <c r="N3230" i="1"/>
  <c r="O3230" i="1"/>
  <c r="T3230" i="1"/>
  <c r="AC3230" i="1" s="1"/>
  <c r="U3230" i="1"/>
  <c r="AD3230" i="1" s="1"/>
  <c r="AF3230" i="1"/>
  <c r="N3231" i="1"/>
  <c r="O3231" i="1"/>
  <c r="AF3231" i="1" s="1"/>
  <c r="T3231" i="1"/>
  <c r="AC3231" i="1" s="1"/>
  <c r="U3231" i="1"/>
  <c r="AD3231" i="1" s="1"/>
  <c r="N3232" i="1"/>
  <c r="O3232" i="1"/>
  <c r="AF3232" i="1" s="1"/>
  <c r="T3232" i="1"/>
  <c r="AC3232" i="1" s="1"/>
  <c r="U3232" i="1"/>
  <c r="AD3232" i="1" s="1"/>
  <c r="N3233" i="1"/>
  <c r="O3233" i="1"/>
  <c r="AF3233" i="1" s="1"/>
  <c r="T3233" i="1"/>
  <c r="AC3233" i="1" s="1"/>
  <c r="U3233" i="1"/>
  <c r="AD3233" i="1" s="1"/>
  <c r="N3234" i="1"/>
  <c r="O3234" i="1"/>
  <c r="T3234" i="1"/>
  <c r="AC3234" i="1" s="1"/>
  <c r="U3234" i="1"/>
  <c r="AD3234" i="1" s="1"/>
  <c r="AF3234" i="1"/>
  <c r="N3235" i="1"/>
  <c r="O3235" i="1"/>
  <c r="AF3235" i="1" s="1"/>
  <c r="T3235" i="1"/>
  <c r="AC3235" i="1" s="1"/>
  <c r="U3235" i="1"/>
  <c r="AD3235" i="1" s="1"/>
  <c r="N3236" i="1"/>
  <c r="O3236" i="1"/>
  <c r="AF3236" i="1" s="1"/>
  <c r="T3236" i="1"/>
  <c r="AC3236" i="1" s="1"/>
  <c r="U3236" i="1"/>
  <c r="AD3236" i="1" s="1"/>
  <c r="N3237" i="1"/>
  <c r="O3237" i="1"/>
  <c r="AF3237" i="1" s="1"/>
  <c r="T3237" i="1"/>
  <c r="U3237" i="1"/>
  <c r="AD3237" i="1" s="1"/>
  <c r="AC3237" i="1"/>
  <c r="N3238" i="1"/>
  <c r="O3238" i="1"/>
  <c r="AF3238" i="1" s="1"/>
  <c r="T3238" i="1"/>
  <c r="AC3238" i="1" s="1"/>
  <c r="U3238" i="1"/>
  <c r="AD3238" i="1" s="1"/>
  <c r="N3239" i="1"/>
  <c r="O3239" i="1"/>
  <c r="AF3239" i="1" s="1"/>
  <c r="T3239" i="1"/>
  <c r="AC3239" i="1" s="1"/>
  <c r="U3239" i="1"/>
  <c r="AD3239" i="1" s="1"/>
  <c r="N3240" i="1"/>
  <c r="O3240" i="1"/>
  <c r="AF3240" i="1" s="1"/>
  <c r="T3240" i="1"/>
  <c r="AC3240" i="1" s="1"/>
  <c r="U3240" i="1"/>
  <c r="AD3240" i="1" s="1"/>
  <c r="N3241" i="1"/>
  <c r="O3241" i="1"/>
  <c r="AF3241" i="1" s="1"/>
  <c r="T3241" i="1"/>
  <c r="U3241" i="1"/>
  <c r="AD3241" i="1" s="1"/>
  <c r="AC3241" i="1"/>
  <c r="N3242" i="1"/>
  <c r="O3242" i="1"/>
  <c r="AF3242" i="1" s="1"/>
  <c r="T3242" i="1"/>
  <c r="AC3242" i="1" s="1"/>
  <c r="U3242" i="1"/>
  <c r="AD3242" i="1" s="1"/>
  <c r="N3243" i="1"/>
  <c r="O3243" i="1"/>
  <c r="AF3243" i="1" s="1"/>
  <c r="T3243" i="1"/>
  <c r="AC3243" i="1" s="1"/>
  <c r="U3243" i="1"/>
  <c r="AD3243" i="1" s="1"/>
  <c r="N3244" i="1"/>
  <c r="O3244" i="1"/>
  <c r="AF3244" i="1" s="1"/>
  <c r="T3244" i="1"/>
  <c r="U3244" i="1"/>
  <c r="AD3244" i="1" s="1"/>
  <c r="AC3244" i="1"/>
  <c r="N3245" i="1"/>
  <c r="O3245" i="1"/>
  <c r="AF3245" i="1" s="1"/>
  <c r="T3245" i="1"/>
  <c r="U3245" i="1"/>
  <c r="AD3245" i="1" s="1"/>
  <c r="AC3245" i="1"/>
  <c r="N3246" i="1"/>
  <c r="O3246" i="1"/>
  <c r="AF3246" i="1" s="1"/>
  <c r="T3246" i="1"/>
  <c r="U3246" i="1"/>
  <c r="AD3246" i="1" s="1"/>
  <c r="AC3246" i="1"/>
  <c r="N3247" i="1"/>
  <c r="O3247" i="1"/>
  <c r="T3247" i="1"/>
  <c r="AC3247" i="1" s="1"/>
  <c r="U3247" i="1"/>
  <c r="AD3247" i="1"/>
  <c r="AF3247" i="1"/>
  <c r="N3248" i="1"/>
  <c r="O3248" i="1"/>
  <c r="AF3248" i="1" s="1"/>
  <c r="T3248" i="1"/>
  <c r="AC3248" i="1" s="1"/>
  <c r="U3248" i="1"/>
  <c r="AD3248" i="1"/>
  <c r="N3249" i="1"/>
  <c r="O3249" i="1"/>
  <c r="AF3249" i="1" s="1"/>
  <c r="T3249" i="1"/>
  <c r="AC3249" i="1" s="1"/>
  <c r="U3249" i="1"/>
  <c r="AD3249" i="1"/>
  <c r="N3250" i="1"/>
  <c r="O3250" i="1"/>
  <c r="AF3250" i="1" s="1"/>
  <c r="T3250" i="1"/>
  <c r="AC3250" i="1" s="1"/>
  <c r="U3250" i="1"/>
  <c r="AD3250" i="1" s="1"/>
  <c r="N3251" i="1"/>
  <c r="O3251" i="1"/>
  <c r="T3251" i="1"/>
  <c r="AC3251" i="1" s="1"/>
  <c r="U3251" i="1"/>
  <c r="AD3251" i="1"/>
  <c r="AF3251" i="1"/>
  <c r="N3252" i="1"/>
  <c r="O3252" i="1"/>
  <c r="AF3252" i="1" s="1"/>
  <c r="T3252" i="1"/>
  <c r="U3252" i="1"/>
  <c r="AD3252" i="1" s="1"/>
  <c r="AC3252" i="1"/>
  <c r="N3253" i="1"/>
  <c r="O3253" i="1"/>
  <c r="AF3253" i="1" s="1"/>
  <c r="T3253" i="1"/>
  <c r="U3253" i="1"/>
  <c r="AD3253" i="1" s="1"/>
  <c r="AC3253" i="1"/>
  <c r="N3254" i="1"/>
  <c r="O3254" i="1"/>
  <c r="AF3254" i="1" s="1"/>
  <c r="T3254" i="1"/>
  <c r="AC3254" i="1" s="1"/>
  <c r="U3254" i="1"/>
  <c r="AD3254" i="1" s="1"/>
  <c r="N3255" i="1"/>
  <c r="O3255" i="1"/>
  <c r="AF3255" i="1" s="1"/>
  <c r="T3255" i="1"/>
  <c r="AC3255" i="1" s="1"/>
  <c r="U3255" i="1"/>
  <c r="AD3255" i="1" s="1"/>
  <c r="N3256" i="1"/>
  <c r="O3256" i="1"/>
  <c r="AF3256" i="1" s="1"/>
  <c r="T3256" i="1"/>
  <c r="U3256" i="1"/>
  <c r="AD3256" i="1" s="1"/>
  <c r="AC3256" i="1"/>
  <c r="N3257" i="1"/>
  <c r="O3257" i="1"/>
  <c r="AF3257" i="1" s="1"/>
  <c r="T3257" i="1"/>
  <c r="AC3257" i="1" s="1"/>
  <c r="U3257" i="1"/>
  <c r="AD3257" i="1"/>
  <c r="N3258" i="1"/>
  <c r="O3258" i="1"/>
  <c r="AF3258" i="1" s="1"/>
  <c r="T3258" i="1"/>
  <c r="AC3258" i="1" s="1"/>
  <c r="U3258" i="1"/>
  <c r="AD3258" i="1" s="1"/>
  <c r="N3259" i="1"/>
  <c r="O3259" i="1"/>
  <c r="AF3259" i="1" s="1"/>
  <c r="T3259" i="1"/>
  <c r="AC3259" i="1" s="1"/>
  <c r="U3259" i="1"/>
  <c r="AD3259" i="1" s="1"/>
  <c r="N3260" i="1"/>
  <c r="O3260" i="1"/>
  <c r="AF3260" i="1" s="1"/>
  <c r="T3260" i="1"/>
  <c r="U3260" i="1"/>
  <c r="AD3260" i="1" s="1"/>
  <c r="AC3260" i="1"/>
  <c r="N3261" i="1"/>
  <c r="O3261" i="1"/>
  <c r="AF3261" i="1" s="1"/>
  <c r="T3261" i="1"/>
  <c r="U3261" i="1"/>
  <c r="AD3261" i="1" s="1"/>
  <c r="AC3261" i="1"/>
  <c r="N3262" i="1"/>
  <c r="O3262" i="1"/>
  <c r="AF3262" i="1" s="1"/>
  <c r="T3262" i="1"/>
  <c r="AC3262" i="1" s="1"/>
  <c r="U3262" i="1"/>
  <c r="AD3262" i="1" s="1"/>
  <c r="N3263" i="1"/>
  <c r="O3263" i="1"/>
  <c r="AF3263" i="1" s="1"/>
  <c r="T3263" i="1"/>
  <c r="AC3263" i="1" s="1"/>
  <c r="U3263" i="1"/>
  <c r="AD3263" i="1" s="1"/>
  <c r="N3264" i="1"/>
  <c r="O3264" i="1"/>
  <c r="AF3264" i="1" s="1"/>
  <c r="T3264" i="1"/>
  <c r="U3264" i="1"/>
  <c r="AD3264" i="1" s="1"/>
  <c r="AC3264" i="1"/>
  <c r="N3265" i="1"/>
  <c r="O3265" i="1"/>
  <c r="T3265" i="1"/>
  <c r="U3265" i="1"/>
  <c r="AD3265" i="1" s="1"/>
  <c r="AC3265" i="1"/>
  <c r="AF3265" i="1"/>
  <c r="N3266" i="1"/>
  <c r="O3266" i="1"/>
  <c r="AF3266" i="1" s="1"/>
  <c r="T3266" i="1"/>
  <c r="U3266" i="1"/>
  <c r="AD3266" i="1" s="1"/>
  <c r="AC3266" i="1"/>
  <c r="N3267" i="1"/>
  <c r="O3267" i="1"/>
  <c r="T3267" i="1"/>
  <c r="AC3267" i="1" s="1"/>
  <c r="U3267" i="1"/>
  <c r="AD3267" i="1" s="1"/>
  <c r="AF3267" i="1"/>
  <c r="N3268" i="1"/>
  <c r="O3268" i="1"/>
  <c r="AF3268" i="1" s="1"/>
  <c r="T3268" i="1"/>
  <c r="AC3268" i="1" s="1"/>
  <c r="U3268" i="1"/>
  <c r="AD3268" i="1" s="1"/>
  <c r="N3269" i="1"/>
  <c r="O3269" i="1"/>
  <c r="T3269" i="1"/>
  <c r="AC3269" i="1" s="1"/>
  <c r="U3269" i="1"/>
  <c r="AD3269" i="1"/>
  <c r="AF3269" i="1"/>
  <c r="N3270" i="1"/>
  <c r="O3270" i="1"/>
  <c r="AF3270" i="1" s="1"/>
  <c r="T3270" i="1"/>
  <c r="AC3270" i="1" s="1"/>
  <c r="U3270" i="1"/>
  <c r="AD3270" i="1" s="1"/>
  <c r="N3271" i="1"/>
  <c r="O3271" i="1"/>
  <c r="T3271" i="1"/>
  <c r="AC3271" i="1" s="1"/>
  <c r="U3271" i="1"/>
  <c r="AD3271" i="1" s="1"/>
  <c r="AF3271" i="1"/>
  <c r="N3272" i="1"/>
  <c r="O3272" i="1"/>
  <c r="AF3272" i="1" s="1"/>
  <c r="T3272" i="1"/>
  <c r="U3272" i="1"/>
  <c r="AD3272" i="1" s="1"/>
  <c r="AC3272" i="1"/>
  <c r="N3273" i="1"/>
  <c r="O3273" i="1"/>
  <c r="AF3273" i="1" s="1"/>
  <c r="T3273" i="1"/>
  <c r="AC3273" i="1" s="1"/>
  <c r="U3273" i="1"/>
  <c r="AD3273" i="1" s="1"/>
  <c r="N3274" i="1"/>
  <c r="O3274" i="1"/>
  <c r="AF3274" i="1" s="1"/>
  <c r="T3274" i="1"/>
  <c r="AC3274" i="1" s="1"/>
  <c r="U3274" i="1"/>
  <c r="AD3274" i="1" s="1"/>
  <c r="N3275" i="1"/>
  <c r="O3275" i="1"/>
  <c r="T3275" i="1"/>
  <c r="AC3275" i="1" s="1"/>
  <c r="U3275" i="1"/>
  <c r="AD3275" i="1"/>
  <c r="AF3275" i="1"/>
  <c r="N3276" i="1"/>
  <c r="O3276" i="1"/>
  <c r="AF3276" i="1" s="1"/>
  <c r="T3276" i="1"/>
  <c r="AC3276" i="1" s="1"/>
  <c r="U3276" i="1"/>
  <c r="AD3276" i="1"/>
  <c r="N3277" i="1"/>
  <c r="O3277" i="1"/>
  <c r="T3277" i="1"/>
  <c r="AC3277" i="1" s="1"/>
  <c r="U3277" i="1"/>
  <c r="AD3277" i="1" s="1"/>
  <c r="AF3277" i="1"/>
  <c r="N3278" i="1"/>
  <c r="O3278" i="1"/>
  <c r="AF3278" i="1" s="1"/>
  <c r="T3278" i="1"/>
  <c r="AC3278" i="1" s="1"/>
  <c r="U3278" i="1"/>
  <c r="AD3278" i="1" s="1"/>
  <c r="N3279" i="1"/>
  <c r="O3279" i="1"/>
  <c r="AF3279" i="1" s="1"/>
  <c r="T3279" i="1"/>
  <c r="AC3279" i="1" s="1"/>
  <c r="U3279" i="1"/>
  <c r="AD3279" i="1"/>
  <c r="N3280" i="1"/>
  <c r="O3280" i="1"/>
  <c r="AF3280" i="1" s="1"/>
  <c r="T3280" i="1"/>
  <c r="U3280" i="1"/>
  <c r="AD3280" i="1" s="1"/>
  <c r="AC3280" i="1"/>
  <c r="N3281" i="1"/>
  <c r="O3281" i="1"/>
  <c r="T3281" i="1"/>
  <c r="AC3281" i="1" s="1"/>
  <c r="U3281" i="1"/>
  <c r="AD3281" i="1" s="1"/>
  <c r="AF3281" i="1"/>
  <c r="N3282" i="1"/>
  <c r="O3282" i="1"/>
  <c r="AF3282" i="1" s="1"/>
  <c r="T3282" i="1"/>
  <c r="U3282" i="1"/>
  <c r="AD3282" i="1" s="1"/>
  <c r="AC3282" i="1"/>
  <c r="N3283" i="1"/>
  <c r="O3283" i="1"/>
  <c r="T3283" i="1"/>
  <c r="AC3283" i="1" s="1"/>
  <c r="U3283" i="1"/>
  <c r="AD3283" i="1" s="1"/>
  <c r="AF3283" i="1"/>
  <c r="N3284" i="1"/>
  <c r="O3284" i="1"/>
  <c r="AF3284" i="1" s="1"/>
  <c r="T3284" i="1"/>
  <c r="AC3284" i="1" s="1"/>
  <c r="U3284" i="1"/>
  <c r="AD3284" i="1" s="1"/>
  <c r="N3285" i="1"/>
  <c r="O3285" i="1"/>
  <c r="AF3285" i="1" s="1"/>
  <c r="T3285" i="1"/>
  <c r="AC3285" i="1" s="1"/>
  <c r="U3285" i="1"/>
  <c r="AD3285" i="1"/>
  <c r="N3286" i="1"/>
  <c r="O3286" i="1"/>
  <c r="AF3286" i="1" s="1"/>
  <c r="T3286" i="1"/>
  <c r="AC3286" i="1" s="1"/>
  <c r="U3286" i="1"/>
  <c r="AD3286" i="1" s="1"/>
  <c r="N3287" i="1"/>
  <c r="O3287" i="1"/>
  <c r="T3287" i="1"/>
  <c r="AC3287" i="1" s="1"/>
  <c r="U3287" i="1"/>
  <c r="AD3287" i="1" s="1"/>
  <c r="AF3287" i="1"/>
  <c r="N3288" i="1"/>
  <c r="O3288" i="1"/>
  <c r="AF3288" i="1" s="1"/>
  <c r="T3288" i="1"/>
  <c r="U3288" i="1"/>
  <c r="AD3288" i="1" s="1"/>
  <c r="AC3288" i="1"/>
  <c r="N3289" i="1"/>
  <c r="O3289" i="1"/>
  <c r="AF3289" i="1" s="1"/>
  <c r="T3289" i="1"/>
  <c r="AC3289" i="1" s="1"/>
  <c r="U3289" i="1"/>
  <c r="AD3289" i="1" s="1"/>
  <c r="N3290" i="1"/>
  <c r="O3290" i="1"/>
  <c r="AF3290" i="1" s="1"/>
  <c r="T3290" i="1"/>
  <c r="AC3290" i="1" s="1"/>
  <c r="U3290" i="1"/>
  <c r="AD3290" i="1" s="1"/>
  <c r="N3291" i="1"/>
  <c r="O3291" i="1"/>
  <c r="AF3291" i="1" s="1"/>
  <c r="T3291" i="1"/>
  <c r="AC3291" i="1" s="1"/>
  <c r="U3291" i="1"/>
  <c r="AD3291" i="1"/>
  <c r="N3292" i="1"/>
  <c r="O3292" i="1"/>
  <c r="AF3292" i="1" s="1"/>
  <c r="T3292" i="1"/>
  <c r="AC3292" i="1" s="1"/>
  <c r="U3292" i="1"/>
  <c r="AD3292" i="1"/>
  <c r="N3293" i="1"/>
  <c r="O3293" i="1"/>
  <c r="AF3293" i="1" s="1"/>
  <c r="T3293" i="1"/>
  <c r="AC3293" i="1" s="1"/>
  <c r="U3293" i="1"/>
  <c r="AD3293" i="1" s="1"/>
  <c r="N3294" i="1"/>
  <c r="O3294" i="1"/>
  <c r="AF3294" i="1" s="1"/>
  <c r="T3294" i="1"/>
  <c r="AC3294" i="1" s="1"/>
  <c r="U3294" i="1"/>
  <c r="AD3294" i="1" s="1"/>
  <c r="N3295" i="1"/>
  <c r="O3295" i="1"/>
  <c r="AF3295" i="1" s="1"/>
  <c r="T3295" i="1"/>
  <c r="AC3295" i="1" s="1"/>
  <c r="U3295" i="1"/>
  <c r="AD3295" i="1"/>
  <c r="N3296" i="1"/>
  <c r="O3296" i="1"/>
  <c r="AF3296" i="1" s="1"/>
  <c r="T3296" i="1"/>
  <c r="U3296" i="1"/>
  <c r="AD3296" i="1" s="1"/>
  <c r="AC3296" i="1"/>
  <c r="N3297" i="1"/>
  <c r="O3297" i="1"/>
  <c r="T3297" i="1"/>
  <c r="AC3297" i="1" s="1"/>
  <c r="U3297" i="1"/>
  <c r="AD3297" i="1" s="1"/>
  <c r="AF3297" i="1"/>
  <c r="N3298" i="1"/>
  <c r="O3298" i="1"/>
  <c r="AF3298" i="1" s="1"/>
  <c r="T3298" i="1"/>
  <c r="U3298" i="1"/>
  <c r="AD3298" i="1" s="1"/>
  <c r="AC3298" i="1"/>
  <c r="N3299" i="1"/>
  <c r="O3299" i="1"/>
  <c r="AF3299" i="1" s="1"/>
  <c r="T3299" i="1"/>
  <c r="AC3299" i="1" s="1"/>
  <c r="U3299" i="1"/>
  <c r="AD3299" i="1" s="1"/>
  <c r="N3300" i="1"/>
  <c r="O3300" i="1"/>
  <c r="AF3300" i="1" s="1"/>
  <c r="T3300" i="1"/>
  <c r="AC3300" i="1" s="1"/>
  <c r="U3300" i="1"/>
  <c r="AD3300" i="1" s="1"/>
  <c r="N3301" i="1"/>
  <c r="O3301" i="1"/>
  <c r="T3301" i="1"/>
  <c r="AC3301" i="1" s="1"/>
  <c r="U3301" i="1"/>
  <c r="AD3301" i="1" s="1"/>
  <c r="AF3301" i="1"/>
  <c r="N3302" i="1"/>
  <c r="O3302" i="1"/>
  <c r="AF3302" i="1" s="1"/>
  <c r="T3302" i="1"/>
  <c r="AC3302" i="1" s="1"/>
  <c r="U3302" i="1"/>
  <c r="AD3302" i="1" s="1"/>
  <c r="N3303" i="1"/>
  <c r="O3303" i="1"/>
  <c r="T3303" i="1"/>
  <c r="AC3303" i="1" s="1"/>
  <c r="U3303" i="1"/>
  <c r="AD3303" i="1" s="1"/>
  <c r="AF3303" i="1"/>
  <c r="N3304" i="1"/>
  <c r="O3304" i="1"/>
  <c r="AF3304" i="1" s="1"/>
  <c r="T3304" i="1"/>
  <c r="AC3304" i="1" s="1"/>
  <c r="U3304" i="1"/>
  <c r="AD3304" i="1" s="1"/>
  <c r="N3305" i="1"/>
  <c r="O3305" i="1"/>
  <c r="AF3305" i="1" s="1"/>
  <c r="T3305" i="1"/>
  <c r="AC3305" i="1" s="1"/>
  <c r="U3305" i="1"/>
  <c r="AD3305" i="1" s="1"/>
  <c r="N3306" i="1"/>
  <c r="O3306" i="1"/>
  <c r="AF3306" i="1" s="1"/>
  <c r="T3306" i="1"/>
  <c r="AC3306" i="1" s="1"/>
  <c r="U3306" i="1"/>
  <c r="AD3306" i="1" s="1"/>
  <c r="N3307" i="1"/>
  <c r="O3307" i="1"/>
  <c r="T3307" i="1"/>
  <c r="AC3307" i="1" s="1"/>
  <c r="U3307" i="1"/>
  <c r="AD3307" i="1"/>
  <c r="AF3307" i="1"/>
  <c r="N3308" i="1"/>
  <c r="O3308" i="1"/>
  <c r="AF3308" i="1" s="1"/>
  <c r="T3308" i="1"/>
  <c r="AC3308" i="1" s="1"/>
  <c r="U3308" i="1"/>
  <c r="AD3308" i="1" s="1"/>
  <c r="N3309" i="1"/>
  <c r="O3309" i="1"/>
  <c r="T3309" i="1"/>
  <c r="AC3309" i="1" s="1"/>
  <c r="U3309" i="1"/>
  <c r="AD3309" i="1"/>
  <c r="AF3309" i="1"/>
  <c r="N3310" i="1"/>
  <c r="O3310" i="1"/>
  <c r="AF3310" i="1" s="1"/>
  <c r="T3310" i="1"/>
  <c r="AC3310" i="1" s="1"/>
  <c r="U3310" i="1"/>
  <c r="AD3310" i="1" s="1"/>
  <c r="N3311" i="1"/>
  <c r="O3311" i="1"/>
  <c r="AF3311" i="1" s="1"/>
  <c r="T3311" i="1"/>
  <c r="AC3311" i="1" s="1"/>
  <c r="U3311" i="1"/>
  <c r="AD3311" i="1"/>
  <c r="N3312" i="1"/>
  <c r="O3312" i="1"/>
  <c r="AF3312" i="1" s="1"/>
  <c r="T3312" i="1"/>
  <c r="U3312" i="1"/>
  <c r="AD3312" i="1" s="1"/>
  <c r="AC3312" i="1"/>
  <c r="N3313" i="1"/>
  <c r="O3313" i="1"/>
  <c r="AF3313" i="1" s="1"/>
  <c r="T3313" i="1"/>
  <c r="AC3313" i="1" s="1"/>
  <c r="U3313" i="1"/>
  <c r="AD3313" i="1" s="1"/>
  <c r="N3314" i="1"/>
  <c r="O3314" i="1"/>
  <c r="AF3314" i="1" s="1"/>
  <c r="T3314" i="1"/>
  <c r="AC3314" i="1" s="1"/>
  <c r="U3314" i="1"/>
  <c r="AD3314" i="1" s="1"/>
  <c r="N3315" i="1"/>
  <c r="O3315" i="1"/>
  <c r="T3315" i="1"/>
  <c r="AC3315" i="1" s="1"/>
  <c r="U3315" i="1"/>
  <c r="AD3315" i="1"/>
  <c r="AF3315" i="1"/>
  <c r="N3316" i="1"/>
  <c r="O3316" i="1"/>
  <c r="AF3316" i="1" s="1"/>
  <c r="T3316" i="1"/>
  <c r="AC3316" i="1" s="1"/>
  <c r="U3316" i="1"/>
  <c r="AD3316" i="1"/>
  <c r="N3317" i="1"/>
  <c r="O3317" i="1"/>
  <c r="AF3317" i="1" s="1"/>
  <c r="T3317" i="1"/>
  <c r="AC3317" i="1" s="1"/>
  <c r="U3317" i="1"/>
  <c r="AD3317" i="1" s="1"/>
  <c r="N3318" i="1"/>
  <c r="O3318" i="1"/>
  <c r="AF3318" i="1" s="1"/>
  <c r="T3318" i="1"/>
  <c r="AC3318" i="1" s="1"/>
  <c r="U3318" i="1"/>
  <c r="AD3318" i="1" s="1"/>
  <c r="N3319" i="1"/>
  <c r="O3319" i="1"/>
  <c r="T3319" i="1"/>
  <c r="AC3319" i="1" s="1"/>
  <c r="U3319" i="1"/>
  <c r="AD3319" i="1" s="1"/>
  <c r="AF3319" i="1"/>
  <c r="N3320" i="1"/>
  <c r="O3320" i="1"/>
  <c r="AF3320" i="1" s="1"/>
  <c r="T3320" i="1"/>
  <c r="AC3320" i="1" s="1"/>
  <c r="U3320" i="1"/>
  <c r="AD3320" i="1" s="1"/>
  <c r="N3321" i="1"/>
  <c r="O3321" i="1"/>
  <c r="AF3321" i="1" s="1"/>
  <c r="T3321" i="1"/>
  <c r="AC3321" i="1" s="1"/>
  <c r="U3321" i="1"/>
  <c r="AD3321" i="1" s="1"/>
  <c r="N3322" i="1"/>
  <c r="O3322" i="1"/>
  <c r="AF3322" i="1" s="1"/>
  <c r="T3322" i="1"/>
  <c r="AC3322" i="1" s="1"/>
  <c r="U3322" i="1"/>
  <c r="AD3322" i="1" s="1"/>
  <c r="N3323" i="1"/>
  <c r="O3323" i="1"/>
  <c r="AF3323" i="1" s="1"/>
  <c r="T3323" i="1"/>
  <c r="AC3323" i="1" s="1"/>
  <c r="U3323" i="1"/>
  <c r="AD3323" i="1" s="1"/>
  <c r="N3324" i="1"/>
  <c r="O3324" i="1"/>
  <c r="AF3324" i="1" s="1"/>
  <c r="T3324" i="1"/>
  <c r="AC3324" i="1" s="1"/>
  <c r="U3324" i="1"/>
  <c r="AD3324" i="1" s="1"/>
  <c r="N3325" i="1"/>
  <c r="O3325" i="1"/>
  <c r="AF3325" i="1" s="1"/>
  <c r="T3325" i="1"/>
  <c r="AC3325" i="1" s="1"/>
  <c r="U3325" i="1"/>
  <c r="AD3325" i="1"/>
  <c r="N3326" i="1"/>
  <c r="O3326" i="1"/>
  <c r="AF3326" i="1" s="1"/>
  <c r="T3326" i="1"/>
  <c r="AC3326" i="1" s="1"/>
  <c r="U3326" i="1"/>
  <c r="AD3326" i="1" s="1"/>
  <c r="N3327" i="1"/>
  <c r="O3327" i="1"/>
  <c r="AF3327" i="1" s="1"/>
  <c r="T3327" i="1"/>
  <c r="AC3327" i="1" s="1"/>
  <c r="U3327" i="1"/>
  <c r="AD3327" i="1" s="1"/>
  <c r="N3328" i="1"/>
  <c r="O3328" i="1"/>
  <c r="AF3328" i="1" s="1"/>
  <c r="T3328" i="1"/>
  <c r="U3328" i="1"/>
  <c r="AD3328" i="1" s="1"/>
  <c r="AC3328" i="1"/>
  <c r="N3329" i="1"/>
  <c r="O3329" i="1"/>
  <c r="T3329" i="1"/>
  <c r="AC3329" i="1" s="1"/>
  <c r="U3329" i="1"/>
  <c r="AD3329" i="1" s="1"/>
  <c r="AF3329" i="1"/>
  <c r="N3330" i="1"/>
  <c r="O3330" i="1"/>
  <c r="AF3330" i="1" s="1"/>
  <c r="T3330" i="1"/>
  <c r="AC3330" i="1" s="1"/>
  <c r="U3330" i="1"/>
  <c r="AD3330" i="1" s="1"/>
  <c r="N3331" i="1"/>
  <c r="O3331" i="1"/>
  <c r="T3331" i="1"/>
  <c r="AC3331" i="1" s="1"/>
  <c r="U3331" i="1"/>
  <c r="AD3331" i="1"/>
  <c r="AF3331" i="1"/>
  <c r="N3332" i="1"/>
  <c r="O3332" i="1"/>
  <c r="AF3332" i="1" s="1"/>
  <c r="T3332" i="1"/>
  <c r="AC3332" i="1" s="1"/>
  <c r="U3332" i="1"/>
  <c r="AD3332" i="1"/>
  <c r="N3333" i="1"/>
  <c r="O3333" i="1"/>
  <c r="AF3333" i="1" s="1"/>
  <c r="T3333" i="1"/>
  <c r="AC3333" i="1" s="1"/>
  <c r="U3333" i="1"/>
  <c r="AD3333" i="1" s="1"/>
  <c r="N3334" i="1"/>
  <c r="O3334" i="1"/>
  <c r="AF3334" i="1" s="1"/>
  <c r="T3334" i="1"/>
  <c r="AC3334" i="1" s="1"/>
  <c r="U3334" i="1"/>
  <c r="AD3334" i="1" s="1"/>
  <c r="N3335" i="1"/>
  <c r="O3335" i="1"/>
  <c r="T3335" i="1"/>
  <c r="AC3335" i="1" s="1"/>
  <c r="U3335" i="1"/>
  <c r="AD3335" i="1" s="1"/>
  <c r="AF3335" i="1"/>
  <c r="N3336" i="1"/>
  <c r="O3336" i="1"/>
  <c r="AF3336" i="1" s="1"/>
  <c r="T3336" i="1"/>
  <c r="AC3336" i="1" s="1"/>
  <c r="U3336" i="1"/>
  <c r="AD3336" i="1" s="1"/>
  <c r="N3337" i="1"/>
  <c r="O3337" i="1"/>
  <c r="AF3337" i="1" s="1"/>
  <c r="T3337" i="1"/>
  <c r="AC3337" i="1" s="1"/>
  <c r="U3337" i="1"/>
  <c r="AD3337" i="1" s="1"/>
  <c r="N3338" i="1"/>
  <c r="O3338" i="1"/>
  <c r="AF3338" i="1" s="1"/>
  <c r="T3338" i="1"/>
  <c r="U3338" i="1"/>
  <c r="AD3338" i="1" s="1"/>
  <c r="AC3338" i="1"/>
  <c r="N3339" i="1"/>
  <c r="O3339" i="1"/>
  <c r="AF3339" i="1" s="1"/>
  <c r="T3339" i="1"/>
  <c r="AC3339" i="1" s="1"/>
  <c r="U3339" i="1"/>
  <c r="AD3339" i="1" s="1"/>
  <c r="N3340" i="1"/>
  <c r="O3340" i="1"/>
  <c r="AF3340" i="1" s="1"/>
  <c r="T3340" i="1"/>
  <c r="AC3340" i="1" s="1"/>
  <c r="U3340" i="1"/>
  <c r="AD3340" i="1" s="1"/>
  <c r="N3341" i="1"/>
  <c r="O3341" i="1"/>
  <c r="AF3341" i="1" s="1"/>
  <c r="T3341" i="1"/>
  <c r="AC3341" i="1" s="1"/>
  <c r="U3341" i="1"/>
  <c r="AD3341" i="1"/>
  <c r="N3342" i="1"/>
  <c r="O3342" i="1"/>
  <c r="AF3342" i="1" s="1"/>
  <c r="T3342" i="1"/>
  <c r="AC3342" i="1" s="1"/>
  <c r="U3342" i="1"/>
  <c r="AD3342" i="1" s="1"/>
  <c r="N3343" i="1"/>
  <c r="O3343" i="1"/>
  <c r="AF3343" i="1" s="1"/>
  <c r="T3343" i="1"/>
  <c r="AC3343" i="1" s="1"/>
  <c r="U3343" i="1"/>
  <c r="AD3343" i="1" s="1"/>
  <c r="N3344" i="1"/>
  <c r="O3344" i="1"/>
  <c r="AF3344" i="1" s="1"/>
  <c r="T3344" i="1"/>
  <c r="AC3344" i="1" s="1"/>
  <c r="U3344" i="1"/>
  <c r="AD3344" i="1" s="1"/>
  <c r="N3345" i="1"/>
  <c r="O3345" i="1"/>
  <c r="T3345" i="1"/>
  <c r="AC3345" i="1" s="1"/>
  <c r="U3345" i="1"/>
  <c r="AD3345" i="1" s="1"/>
  <c r="AF3345" i="1"/>
  <c r="N3346" i="1"/>
  <c r="O3346" i="1"/>
  <c r="AF3346" i="1" s="1"/>
  <c r="T3346" i="1"/>
  <c r="AC3346" i="1" s="1"/>
  <c r="U3346" i="1"/>
  <c r="AD3346" i="1" s="1"/>
  <c r="N3347" i="1"/>
  <c r="O3347" i="1"/>
  <c r="AF3347" i="1" s="1"/>
  <c r="T3347" i="1"/>
  <c r="AC3347" i="1" s="1"/>
  <c r="U3347" i="1"/>
  <c r="AD3347" i="1"/>
  <c r="N3348" i="1"/>
  <c r="O3348" i="1"/>
  <c r="AF3348" i="1" s="1"/>
  <c r="T3348" i="1"/>
  <c r="AC3348" i="1" s="1"/>
  <c r="U3348" i="1"/>
  <c r="AD3348" i="1" s="1"/>
  <c r="N3349" i="1"/>
  <c r="O3349" i="1"/>
  <c r="AF3349" i="1" s="1"/>
  <c r="T3349" i="1"/>
  <c r="AC3349" i="1" s="1"/>
  <c r="U3349" i="1"/>
  <c r="AD3349" i="1" s="1"/>
  <c r="N3350" i="1"/>
  <c r="O3350" i="1"/>
  <c r="AF3350" i="1" s="1"/>
  <c r="T3350" i="1"/>
  <c r="AC3350" i="1" s="1"/>
  <c r="U3350" i="1"/>
  <c r="AD3350" i="1" s="1"/>
  <c r="N3351" i="1"/>
  <c r="O3351" i="1"/>
  <c r="T3351" i="1"/>
  <c r="AC3351" i="1" s="1"/>
  <c r="U3351" i="1"/>
  <c r="AD3351" i="1"/>
  <c r="AF3351" i="1"/>
  <c r="N3352" i="1"/>
  <c r="O3352" i="1"/>
  <c r="AF3352" i="1" s="1"/>
  <c r="T3352" i="1"/>
  <c r="AC3352" i="1" s="1"/>
  <c r="U3352" i="1"/>
  <c r="AD3352" i="1" s="1"/>
  <c r="N3353" i="1"/>
  <c r="O3353" i="1"/>
  <c r="AF3353" i="1" s="1"/>
  <c r="T3353" i="1"/>
  <c r="U3353" i="1"/>
  <c r="AD3353" i="1" s="1"/>
  <c r="AC3353" i="1"/>
  <c r="N3354" i="1"/>
  <c r="O3354" i="1"/>
  <c r="AF3354" i="1" s="1"/>
  <c r="T3354" i="1"/>
  <c r="U3354" i="1"/>
  <c r="AD3354" i="1" s="1"/>
  <c r="AC3354" i="1"/>
  <c r="N3355" i="1"/>
  <c r="O3355" i="1"/>
  <c r="AF3355" i="1" s="1"/>
  <c r="T3355" i="1"/>
  <c r="AC3355" i="1" s="1"/>
  <c r="U3355" i="1"/>
  <c r="AD3355" i="1" s="1"/>
  <c r="N3356" i="1"/>
  <c r="O3356" i="1"/>
  <c r="AF3356" i="1" s="1"/>
  <c r="T3356" i="1"/>
  <c r="AC3356" i="1" s="1"/>
  <c r="U3356" i="1"/>
  <c r="AD3356" i="1" s="1"/>
  <c r="N3357" i="1"/>
  <c r="O3357" i="1"/>
  <c r="AF3357" i="1" s="1"/>
  <c r="T3357" i="1"/>
  <c r="AC3357" i="1" s="1"/>
  <c r="U3357" i="1"/>
  <c r="AD3357" i="1" s="1"/>
  <c r="N3358" i="1"/>
  <c r="O3358" i="1"/>
  <c r="AF3358" i="1" s="1"/>
  <c r="T3358" i="1"/>
  <c r="AC3358" i="1" s="1"/>
  <c r="U3358" i="1"/>
  <c r="AD3358" i="1" s="1"/>
  <c r="N3359" i="1"/>
  <c r="O3359" i="1"/>
  <c r="AF3359" i="1" s="1"/>
  <c r="T3359" i="1"/>
  <c r="AC3359" i="1" s="1"/>
  <c r="U3359" i="1"/>
  <c r="AD3359" i="1" s="1"/>
  <c r="N3360" i="1"/>
  <c r="O3360" i="1"/>
  <c r="AF3360" i="1" s="1"/>
  <c r="T3360" i="1"/>
  <c r="U3360" i="1"/>
  <c r="AD3360" i="1" s="1"/>
  <c r="AC3360" i="1"/>
  <c r="N3361" i="1"/>
  <c r="O3361" i="1"/>
  <c r="T3361" i="1"/>
  <c r="AC3361" i="1" s="1"/>
  <c r="U3361" i="1"/>
  <c r="AD3361" i="1" s="1"/>
  <c r="AF3361" i="1"/>
  <c r="N3362" i="1"/>
  <c r="O3362" i="1"/>
  <c r="AF3362" i="1" s="1"/>
  <c r="T3362" i="1"/>
  <c r="AC3362" i="1" s="1"/>
  <c r="U3362" i="1"/>
  <c r="AD3362" i="1" s="1"/>
  <c r="N3363" i="1"/>
  <c r="O3363" i="1"/>
  <c r="AF3363" i="1" s="1"/>
  <c r="T3363" i="1"/>
  <c r="AC3363" i="1" s="1"/>
  <c r="U3363" i="1"/>
  <c r="AD3363" i="1"/>
  <c r="N3364" i="1"/>
  <c r="O3364" i="1"/>
  <c r="AF3364" i="1" s="1"/>
  <c r="T3364" i="1"/>
  <c r="AC3364" i="1" s="1"/>
  <c r="U3364" i="1"/>
  <c r="AD3364" i="1" s="1"/>
  <c r="N3365" i="1"/>
  <c r="O3365" i="1"/>
  <c r="AF3365" i="1" s="1"/>
  <c r="T3365" i="1"/>
  <c r="AC3365" i="1" s="1"/>
  <c r="U3365" i="1"/>
  <c r="AD3365" i="1" s="1"/>
  <c r="N3366" i="1"/>
  <c r="O3366" i="1"/>
  <c r="AF3366" i="1" s="1"/>
  <c r="T3366" i="1"/>
  <c r="AC3366" i="1" s="1"/>
  <c r="U3366" i="1"/>
  <c r="AD3366" i="1" s="1"/>
  <c r="N3367" i="1"/>
  <c r="O3367" i="1"/>
  <c r="T3367" i="1"/>
  <c r="AC3367" i="1" s="1"/>
  <c r="U3367" i="1"/>
  <c r="AD3367" i="1"/>
  <c r="AF3367" i="1"/>
  <c r="N3368" i="1"/>
  <c r="O3368" i="1"/>
  <c r="AF3368" i="1" s="1"/>
  <c r="T3368" i="1"/>
  <c r="AC3368" i="1" s="1"/>
  <c r="U3368" i="1"/>
  <c r="AD3368" i="1" s="1"/>
  <c r="N3369" i="1"/>
  <c r="O3369" i="1"/>
  <c r="AF3369" i="1" s="1"/>
  <c r="T3369" i="1"/>
  <c r="U3369" i="1"/>
  <c r="AD3369" i="1" s="1"/>
  <c r="AC3369" i="1"/>
  <c r="N3370" i="1"/>
  <c r="O3370" i="1"/>
  <c r="AF3370" i="1" s="1"/>
  <c r="T3370" i="1"/>
  <c r="U3370" i="1"/>
  <c r="AD3370" i="1" s="1"/>
  <c r="AC3370" i="1"/>
  <c r="N3371" i="1"/>
  <c r="O3371" i="1"/>
  <c r="AF3371" i="1" s="1"/>
  <c r="T3371" i="1"/>
  <c r="AC3371" i="1" s="1"/>
  <c r="U3371" i="1"/>
  <c r="AD3371" i="1" s="1"/>
  <c r="N3372" i="1"/>
  <c r="O3372" i="1"/>
  <c r="AF3372" i="1" s="1"/>
  <c r="T3372" i="1"/>
  <c r="AC3372" i="1" s="1"/>
  <c r="U3372" i="1"/>
  <c r="AD3372" i="1" s="1"/>
  <c r="N3373" i="1"/>
  <c r="O3373" i="1"/>
  <c r="AF3373" i="1" s="1"/>
  <c r="T3373" i="1"/>
  <c r="AC3373" i="1" s="1"/>
  <c r="U3373" i="1"/>
  <c r="AD3373" i="1" s="1"/>
  <c r="N3374" i="1"/>
  <c r="O3374" i="1"/>
  <c r="AF3374" i="1" s="1"/>
  <c r="T3374" i="1"/>
  <c r="AC3374" i="1" s="1"/>
  <c r="U3374" i="1"/>
  <c r="AD3374" i="1" s="1"/>
  <c r="N3375" i="1"/>
  <c r="O3375" i="1"/>
  <c r="AF3375" i="1" s="1"/>
  <c r="T3375" i="1"/>
  <c r="AC3375" i="1" s="1"/>
  <c r="U3375" i="1"/>
  <c r="AD3375" i="1" s="1"/>
  <c r="N3376" i="1"/>
  <c r="O3376" i="1"/>
  <c r="AF3376" i="1" s="1"/>
  <c r="T3376" i="1"/>
  <c r="U3376" i="1"/>
  <c r="AD3376" i="1" s="1"/>
  <c r="AC3376" i="1"/>
  <c r="N3377" i="1"/>
  <c r="O3377" i="1"/>
  <c r="T3377" i="1"/>
  <c r="AC3377" i="1" s="1"/>
  <c r="U3377" i="1"/>
  <c r="AD3377" i="1" s="1"/>
  <c r="AF3377" i="1"/>
  <c r="N3378" i="1"/>
  <c r="O3378" i="1"/>
  <c r="AF3378" i="1" s="1"/>
  <c r="T3378" i="1"/>
  <c r="AC3378" i="1" s="1"/>
  <c r="U3378" i="1"/>
  <c r="AD3378" i="1" s="1"/>
  <c r="N3379" i="1"/>
  <c r="O3379" i="1"/>
  <c r="AF3379" i="1" s="1"/>
  <c r="T3379" i="1"/>
  <c r="AC3379" i="1" s="1"/>
  <c r="U3379" i="1"/>
  <c r="AD3379" i="1"/>
  <c r="N3380" i="1"/>
  <c r="O3380" i="1"/>
  <c r="AF3380" i="1" s="1"/>
  <c r="T3380" i="1"/>
  <c r="AC3380" i="1" s="1"/>
  <c r="U3380" i="1"/>
  <c r="AD3380" i="1" s="1"/>
  <c r="N3381" i="1"/>
  <c r="O3381" i="1"/>
  <c r="AF3381" i="1" s="1"/>
  <c r="T3381" i="1"/>
  <c r="AC3381" i="1" s="1"/>
  <c r="U3381" i="1"/>
  <c r="AD3381" i="1" s="1"/>
  <c r="N3382" i="1"/>
  <c r="O3382" i="1"/>
  <c r="AF3382" i="1" s="1"/>
  <c r="T3382" i="1"/>
  <c r="AC3382" i="1" s="1"/>
  <c r="U3382" i="1"/>
  <c r="AD3382" i="1" s="1"/>
  <c r="N3383" i="1"/>
  <c r="O3383" i="1"/>
  <c r="T3383" i="1"/>
  <c r="AC3383" i="1" s="1"/>
  <c r="U3383" i="1"/>
  <c r="AD3383" i="1"/>
  <c r="AF3383" i="1"/>
  <c r="N3384" i="1"/>
  <c r="O3384" i="1"/>
  <c r="AF3384" i="1" s="1"/>
  <c r="T3384" i="1"/>
  <c r="AC3384" i="1" s="1"/>
  <c r="U3384" i="1"/>
  <c r="AD3384" i="1" s="1"/>
  <c r="N3385" i="1"/>
  <c r="O3385" i="1"/>
  <c r="AF3385" i="1" s="1"/>
  <c r="T3385" i="1"/>
  <c r="U3385" i="1"/>
  <c r="AD3385" i="1" s="1"/>
  <c r="AC3385" i="1"/>
  <c r="N3386" i="1"/>
  <c r="O3386" i="1"/>
  <c r="AF3386" i="1" s="1"/>
  <c r="T3386" i="1"/>
  <c r="U3386" i="1"/>
  <c r="AD3386" i="1" s="1"/>
  <c r="AC3386" i="1"/>
  <c r="N3387" i="1"/>
  <c r="O3387" i="1"/>
  <c r="AF3387" i="1" s="1"/>
  <c r="T3387" i="1"/>
  <c r="AC3387" i="1" s="1"/>
  <c r="U3387" i="1"/>
  <c r="AD3387" i="1" s="1"/>
  <c r="N3388" i="1"/>
  <c r="O3388" i="1"/>
  <c r="AF3388" i="1" s="1"/>
  <c r="T3388" i="1"/>
  <c r="AC3388" i="1" s="1"/>
  <c r="U3388" i="1"/>
  <c r="AD3388" i="1" s="1"/>
  <c r="N3389" i="1"/>
  <c r="O3389" i="1"/>
  <c r="AF3389" i="1" s="1"/>
  <c r="T3389" i="1"/>
  <c r="AC3389" i="1" s="1"/>
  <c r="U3389" i="1"/>
  <c r="AD3389" i="1" s="1"/>
  <c r="N3390" i="1"/>
  <c r="O3390" i="1"/>
  <c r="AF3390" i="1" s="1"/>
  <c r="T3390" i="1"/>
  <c r="AC3390" i="1" s="1"/>
  <c r="U3390" i="1"/>
  <c r="AD3390" i="1" s="1"/>
  <c r="N3391" i="1"/>
  <c r="O3391" i="1"/>
  <c r="AF3391" i="1" s="1"/>
  <c r="T3391" i="1"/>
  <c r="AC3391" i="1" s="1"/>
  <c r="U3391" i="1"/>
  <c r="AD3391" i="1" s="1"/>
  <c r="N3392" i="1"/>
  <c r="O3392" i="1"/>
  <c r="AF3392" i="1" s="1"/>
  <c r="T3392" i="1"/>
  <c r="AC3392" i="1" s="1"/>
  <c r="U3392" i="1"/>
  <c r="AD3392" i="1" s="1"/>
  <c r="N3393" i="1"/>
  <c r="O3393" i="1"/>
  <c r="T3393" i="1"/>
  <c r="AC3393" i="1" s="1"/>
  <c r="U3393" i="1"/>
  <c r="AD3393" i="1" s="1"/>
  <c r="AF3393" i="1"/>
  <c r="N3394" i="1"/>
  <c r="O3394" i="1"/>
  <c r="AF3394" i="1" s="1"/>
  <c r="T3394" i="1"/>
  <c r="AC3394" i="1" s="1"/>
  <c r="U3394" i="1"/>
  <c r="AD3394" i="1" s="1"/>
  <c r="N3395" i="1"/>
  <c r="O3395" i="1"/>
  <c r="AF3395" i="1" s="1"/>
  <c r="T3395" i="1"/>
  <c r="AC3395" i="1" s="1"/>
  <c r="U3395" i="1"/>
  <c r="AD3395" i="1"/>
  <c r="N3396" i="1"/>
  <c r="O3396" i="1"/>
  <c r="AF3396" i="1" s="1"/>
  <c r="T3396" i="1"/>
  <c r="AC3396" i="1" s="1"/>
  <c r="U3396" i="1"/>
  <c r="AD3396" i="1" s="1"/>
  <c r="N3397" i="1"/>
  <c r="O3397" i="1"/>
  <c r="AF3397" i="1" s="1"/>
  <c r="T3397" i="1"/>
  <c r="AC3397" i="1" s="1"/>
  <c r="U3397" i="1"/>
  <c r="AD3397" i="1" s="1"/>
  <c r="N3398" i="1"/>
  <c r="O3398" i="1"/>
  <c r="AF3398" i="1" s="1"/>
  <c r="T3398" i="1"/>
  <c r="AC3398" i="1" s="1"/>
  <c r="U3398" i="1"/>
  <c r="AD3398" i="1" s="1"/>
  <c r="N3399" i="1"/>
  <c r="O3399" i="1"/>
  <c r="T3399" i="1"/>
  <c r="AC3399" i="1" s="1"/>
  <c r="U3399" i="1"/>
  <c r="AD3399" i="1"/>
  <c r="AF3399" i="1"/>
  <c r="N3400" i="1"/>
  <c r="O3400" i="1"/>
  <c r="AF3400" i="1" s="1"/>
  <c r="T3400" i="1"/>
  <c r="AC3400" i="1" s="1"/>
  <c r="U3400" i="1"/>
  <c r="AD3400" i="1" s="1"/>
  <c r="N3401" i="1"/>
  <c r="O3401" i="1"/>
  <c r="AF3401" i="1" s="1"/>
  <c r="T3401" i="1"/>
  <c r="U3401" i="1"/>
  <c r="AD3401" i="1" s="1"/>
  <c r="AC3401" i="1"/>
  <c r="N3402" i="1"/>
  <c r="O3402" i="1"/>
  <c r="AF3402" i="1" s="1"/>
  <c r="T3402" i="1"/>
  <c r="U3402" i="1"/>
  <c r="AD3402" i="1" s="1"/>
  <c r="AC3402" i="1"/>
  <c r="N3403" i="1"/>
  <c r="O3403" i="1"/>
  <c r="AF3403" i="1" s="1"/>
  <c r="T3403" i="1"/>
  <c r="AC3403" i="1" s="1"/>
  <c r="U3403" i="1"/>
  <c r="AD3403" i="1" s="1"/>
  <c r="N3404" i="1"/>
  <c r="O3404" i="1"/>
  <c r="AF3404" i="1" s="1"/>
  <c r="T3404" i="1"/>
  <c r="AC3404" i="1" s="1"/>
  <c r="U3404" i="1"/>
  <c r="AD3404" i="1" s="1"/>
  <c r="N3405" i="1"/>
  <c r="O3405" i="1"/>
  <c r="AF3405" i="1" s="1"/>
  <c r="T3405" i="1"/>
  <c r="AC3405" i="1" s="1"/>
  <c r="U3405" i="1"/>
  <c r="AD3405" i="1" s="1"/>
  <c r="N3406" i="1"/>
  <c r="O3406" i="1"/>
  <c r="AF3406" i="1" s="1"/>
  <c r="T3406" i="1"/>
  <c r="AC3406" i="1" s="1"/>
  <c r="U3406" i="1"/>
  <c r="AD3406" i="1" s="1"/>
  <c r="N3407" i="1"/>
  <c r="O3407" i="1"/>
  <c r="AF3407" i="1" s="1"/>
  <c r="T3407" i="1"/>
  <c r="AC3407" i="1" s="1"/>
  <c r="U3407" i="1"/>
  <c r="AD3407" i="1" s="1"/>
  <c r="N3408" i="1"/>
  <c r="O3408" i="1"/>
  <c r="AF3408" i="1" s="1"/>
  <c r="T3408" i="1"/>
  <c r="AC3408" i="1" s="1"/>
  <c r="U3408" i="1"/>
  <c r="AD3408" i="1" s="1"/>
  <c r="N3409" i="1"/>
  <c r="O3409" i="1"/>
  <c r="T3409" i="1"/>
  <c r="AC3409" i="1" s="1"/>
  <c r="U3409" i="1"/>
  <c r="AD3409" i="1" s="1"/>
  <c r="AF3409" i="1"/>
  <c r="N3410" i="1"/>
  <c r="O3410" i="1"/>
  <c r="AF3410" i="1" s="1"/>
  <c r="T3410" i="1"/>
  <c r="AC3410" i="1" s="1"/>
  <c r="U3410" i="1"/>
  <c r="AD3410" i="1" s="1"/>
  <c r="N3411" i="1"/>
  <c r="O3411" i="1"/>
  <c r="AF3411" i="1" s="1"/>
  <c r="T3411" i="1"/>
  <c r="AC3411" i="1" s="1"/>
  <c r="U3411" i="1"/>
  <c r="AD3411" i="1"/>
  <c r="N3412" i="1"/>
  <c r="O3412" i="1"/>
  <c r="AF3412" i="1" s="1"/>
  <c r="T3412" i="1"/>
  <c r="AC3412" i="1" s="1"/>
  <c r="U3412" i="1"/>
  <c r="AD3412" i="1" s="1"/>
  <c r="N3413" i="1"/>
  <c r="O3413" i="1"/>
  <c r="AF3413" i="1" s="1"/>
  <c r="T3413" i="1"/>
  <c r="AC3413" i="1" s="1"/>
  <c r="U3413" i="1"/>
  <c r="AD3413" i="1" s="1"/>
  <c r="N3414" i="1"/>
  <c r="O3414" i="1"/>
  <c r="AF3414" i="1" s="1"/>
  <c r="T3414" i="1"/>
  <c r="AC3414" i="1" s="1"/>
  <c r="U3414" i="1"/>
  <c r="AD3414" i="1" s="1"/>
  <c r="N3415" i="1"/>
  <c r="O3415" i="1"/>
  <c r="T3415" i="1"/>
  <c r="AC3415" i="1" s="1"/>
  <c r="U3415" i="1"/>
  <c r="AD3415" i="1"/>
  <c r="AF3415" i="1"/>
  <c r="N3416" i="1"/>
  <c r="O3416" i="1"/>
  <c r="AF3416" i="1" s="1"/>
  <c r="T3416" i="1"/>
  <c r="AC3416" i="1" s="1"/>
  <c r="U3416" i="1"/>
  <c r="AD3416" i="1" s="1"/>
  <c r="N3417" i="1"/>
  <c r="O3417" i="1"/>
  <c r="AF3417" i="1" s="1"/>
  <c r="T3417" i="1"/>
  <c r="U3417" i="1"/>
  <c r="AD3417" i="1" s="1"/>
  <c r="AC3417" i="1"/>
  <c r="N3418" i="1"/>
  <c r="O3418" i="1"/>
  <c r="AF3418" i="1" s="1"/>
  <c r="T3418" i="1"/>
  <c r="AC3418" i="1" s="1"/>
  <c r="U3418" i="1"/>
  <c r="AD3418" i="1" s="1"/>
  <c r="N3419" i="1"/>
  <c r="O3419" i="1"/>
  <c r="AF3419" i="1" s="1"/>
  <c r="T3419" i="1"/>
  <c r="AC3419" i="1" s="1"/>
  <c r="U3419" i="1"/>
  <c r="AD3419" i="1" s="1"/>
  <c r="N3420" i="1"/>
  <c r="O3420" i="1"/>
  <c r="AF3420" i="1" s="1"/>
  <c r="T3420" i="1"/>
  <c r="AC3420" i="1" s="1"/>
  <c r="U3420" i="1"/>
  <c r="AD3420" i="1" s="1"/>
  <c r="N3421" i="1"/>
  <c r="O3421" i="1"/>
  <c r="T3421" i="1"/>
  <c r="AC3421" i="1" s="1"/>
  <c r="U3421" i="1"/>
  <c r="AD3421" i="1" s="1"/>
  <c r="AF3421" i="1"/>
  <c r="N3422" i="1"/>
  <c r="O3422" i="1"/>
  <c r="AF3422" i="1" s="1"/>
  <c r="T3422" i="1"/>
  <c r="U3422" i="1"/>
  <c r="AD3422" i="1" s="1"/>
  <c r="AC3422" i="1"/>
  <c r="N3423" i="1"/>
  <c r="O3423" i="1"/>
  <c r="AF3423" i="1" s="1"/>
  <c r="T3423" i="1"/>
  <c r="AC3423" i="1" s="1"/>
  <c r="U3423" i="1"/>
  <c r="AD3423" i="1" s="1"/>
  <c r="N3424" i="1"/>
  <c r="O3424" i="1"/>
  <c r="AF3424" i="1" s="1"/>
  <c r="T3424" i="1"/>
  <c r="U3424" i="1"/>
  <c r="AD3424" i="1" s="1"/>
  <c r="AC3424" i="1"/>
  <c r="N3425" i="1"/>
  <c r="O3425" i="1"/>
  <c r="T3425" i="1"/>
  <c r="AC3425" i="1" s="1"/>
  <c r="U3425" i="1"/>
  <c r="AD3425" i="1"/>
  <c r="AF3425" i="1"/>
  <c r="N3426" i="1"/>
  <c r="O3426" i="1"/>
  <c r="AF3426" i="1" s="1"/>
  <c r="T3426" i="1"/>
  <c r="AC3426" i="1" s="1"/>
  <c r="U3426" i="1"/>
  <c r="AD3426" i="1" s="1"/>
  <c r="N3427" i="1"/>
  <c r="O3427" i="1"/>
  <c r="T3427" i="1"/>
  <c r="AC3427" i="1" s="1"/>
  <c r="U3427" i="1"/>
  <c r="AD3427" i="1"/>
  <c r="AF3427" i="1"/>
  <c r="N3428" i="1"/>
  <c r="O3428" i="1"/>
  <c r="AF3428" i="1" s="1"/>
  <c r="T3428" i="1"/>
  <c r="U3428" i="1"/>
  <c r="AD3428" i="1" s="1"/>
  <c r="AC3428" i="1"/>
  <c r="N3429" i="1"/>
  <c r="O3429" i="1"/>
  <c r="AF3429" i="1" s="1"/>
  <c r="T3429" i="1"/>
  <c r="AC3429" i="1" s="1"/>
  <c r="U3429" i="1"/>
  <c r="AD3429" i="1" s="1"/>
  <c r="N3430" i="1"/>
  <c r="O3430" i="1"/>
  <c r="AF3430" i="1" s="1"/>
  <c r="T3430" i="1"/>
  <c r="AC3430" i="1" s="1"/>
  <c r="U3430" i="1"/>
  <c r="AD3430" i="1" s="1"/>
  <c r="N3431" i="1"/>
  <c r="O3431" i="1"/>
  <c r="T3431" i="1"/>
  <c r="AC3431" i="1" s="1"/>
  <c r="U3431" i="1"/>
  <c r="AD3431" i="1" s="1"/>
  <c r="AF3431" i="1"/>
  <c r="N3432" i="1"/>
  <c r="O3432" i="1"/>
  <c r="AF3432" i="1" s="1"/>
  <c r="T3432" i="1"/>
  <c r="AC3432" i="1" s="1"/>
  <c r="U3432" i="1"/>
  <c r="AD3432" i="1" s="1"/>
  <c r="N3433" i="1"/>
  <c r="O3433" i="1"/>
  <c r="AF3433" i="1" s="1"/>
  <c r="T3433" i="1"/>
  <c r="U3433" i="1"/>
  <c r="AD3433" i="1" s="1"/>
  <c r="AC3433" i="1"/>
  <c r="N3434" i="1"/>
  <c r="O3434" i="1"/>
  <c r="AF3434" i="1" s="1"/>
  <c r="T3434" i="1"/>
  <c r="U3434" i="1"/>
  <c r="AD3434" i="1" s="1"/>
  <c r="AC3434" i="1"/>
  <c r="N3435" i="1"/>
  <c r="O3435" i="1"/>
  <c r="AF3435" i="1" s="1"/>
  <c r="T3435" i="1"/>
  <c r="AC3435" i="1" s="1"/>
  <c r="U3435" i="1"/>
  <c r="AD3435" i="1"/>
  <c r="N3436" i="1"/>
  <c r="O3436" i="1"/>
  <c r="AF3436" i="1" s="1"/>
  <c r="T3436" i="1"/>
  <c r="AC3436" i="1" s="1"/>
  <c r="U3436" i="1"/>
  <c r="AD3436" i="1" s="1"/>
  <c r="N3437" i="1"/>
  <c r="O3437" i="1"/>
  <c r="T3437" i="1"/>
  <c r="AC3437" i="1" s="1"/>
  <c r="U3437" i="1"/>
  <c r="AD3437" i="1"/>
  <c r="AF3437" i="1"/>
  <c r="N3438" i="1"/>
  <c r="O3438" i="1"/>
  <c r="AF3438" i="1" s="1"/>
  <c r="T3438" i="1"/>
  <c r="U3438" i="1"/>
  <c r="AD3438" i="1" s="1"/>
  <c r="AC3438" i="1"/>
  <c r="N3439" i="1"/>
  <c r="O3439" i="1"/>
  <c r="AF3439" i="1" s="1"/>
  <c r="T3439" i="1"/>
  <c r="AC3439" i="1" s="1"/>
  <c r="U3439" i="1"/>
  <c r="AD3439" i="1" s="1"/>
  <c r="N3440" i="1"/>
  <c r="O3440" i="1"/>
  <c r="AF3440" i="1" s="1"/>
  <c r="T3440" i="1"/>
  <c r="AC3440" i="1" s="1"/>
  <c r="U3440" i="1"/>
  <c r="AD3440" i="1" s="1"/>
  <c r="N3441" i="1"/>
  <c r="O3441" i="1"/>
  <c r="T3441" i="1"/>
  <c r="AC3441" i="1" s="1"/>
  <c r="U3441" i="1"/>
  <c r="AD3441" i="1" s="1"/>
  <c r="AF3441" i="1"/>
  <c r="N3442" i="1"/>
  <c r="O3442" i="1"/>
  <c r="AF3442" i="1" s="1"/>
  <c r="T3442" i="1"/>
  <c r="AC3442" i="1" s="1"/>
  <c r="U3442" i="1"/>
  <c r="AD3442" i="1" s="1"/>
  <c r="N3443" i="1"/>
  <c r="O3443" i="1"/>
  <c r="AF3443" i="1" s="1"/>
  <c r="T3443" i="1"/>
  <c r="AC3443" i="1" s="1"/>
  <c r="U3443" i="1"/>
  <c r="AD3443" i="1" s="1"/>
  <c r="N3444" i="1"/>
  <c r="O3444" i="1"/>
  <c r="AF3444" i="1" s="1"/>
  <c r="T3444" i="1"/>
  <c r="AC3444" i="1" s="1"/>
  <c r="U3444" i="1"/>
  <c r="AD3444" i="1" s="1"/>
  <c r="N3445" i="1"/>
  <c r="O3445" i="1"/>
  <c r="AF3445" i="1" s="1"/>
  <c r="T3445" i="1"/>
  <c r="AC3445" i="1" s="1"/>
  <c r="U3445" i="1"/>
  <c r="AD3445" i="1" s="1"/>
  <c r="N3446" i="1"/>
  <c r="O3446" i="1"/>
  <c r="AF3446" i="1" s="1"/>
  <c r="T3446" i="1"/>
  <c r="AC3446" i="1" s="1"/>
  <c r="U3446" i="1"/>
  <c r="AD3446" i="1" s="1"/>
  <c r="N3447" i="1"/>
  <c r="O3447" i="1"/>
  <c r="AF3447" i="1" s="1"/>
  <c r="T3447" i="1"/>
  <c r="AC3447" i="1" s="1"/>
  <c r="U3447" i="1"/>
  <c r="AD3447" i="1"/>
  <c r="N3448" i="1"/>
  <c r="O3448" i="1"/>
  <c r="AF3448" i="1" s="1"/>
  <c r="T3448" i="1"/>
  <c r="AC3448" i="1" s="1"/>
  <c r="U3448" i="1"/>
  <c r="AD3448" i="1" s="1"/>
  <c r="N3449" i="1"/>
  <c r="O3449" i="1"/>
  <c r="T3449" i="1"/>
  <c r="AC3449" i="1" s="1"/>
  <c r="U3449" i="1"/>
  <c r="AD3449" i="1" s="1"/>
  <c r="AF3449" i="1"/>
  <c r="N3450" i="1"/>
  <c r="O3450" i="1"/>
  <c r="AF3450" i="1" s="1"/>
  <c r="T3450" i="1"/>
  <c r="AC3450" i="1" s="1"/>
  <c r="U3450" i="1"/>
  <c r="AD3450" i="1" s="1"/>
  <c r="N3451" i="1"/>
  <c r="O3451" i="1"/>
  <c r="T3451" i="1"/>
  <c r="AC3451" i="1" s="1"/>
  <c r="U3451" i="1"/>
  <c r="AD3451" i="1" s="1"/>
  <c r="AF3451" i="1"/>
  <c r="N3452" i="1"/>
  <c r="O3452" i="1"/>
  <c r="AF3452" i="1" s="1"/>
  <c r="T3452" i="1"/>
  <c r="AC3452" i="1" s="1"/>
  <c r="U3452" i="1"/>
  <c r="AD3452" i="1"/>
  <c r="N3453" i="1"/>
  <c r="O3453" i="1"/>
  <c r="AF3453" i="1" s="1"/>
  <c r="T3453" i="1"/>
  <c r="AC3453" i="1" s="1"/>
  <c r="U3453" i="1"/>
  <c r="AD3453" i="1" s="1"/>
  <c r="N3454" i="1"/>
  <c r="O3454" i="1"/>
  <c r="AF3454" i="1" s="1"/>
  <c r="T3454" i="1"/>
  <c r="U3454" i="1"/>
  <c r="AD3454" i="1" s="1"/>
  <c r="AC3454" i="1"/>
  <c r="N3455" i="1"/>
  <c r="O3455" i="1"/>
  <c r="AF3455" i="1" s="1"/>
  <c r="T3455" i="1"/>
  <c r="AC3455" i="1" s="1"/>
  <c r="U3455" i="1"/>
  <c r="AD3455" i="1" s="1"/>
  <c r="N3456" i="1"/>
  <c r="O3456" i="1"/>
  <c r="AF3456" i="1" s="1"/>
  <c r="T3456" i="1"/>
  <c r="AC3456" i="1" s="1"/>
  <c r="U3456" i="1"/>
  <c r="AD3456" i="1" s="1"/>
  <c r="N3457" i="1"/>
  <c r="O3457" i="1"/>
  <c r="AF3457" i="1" s="1"/>
  <c r="T3457" i="1"/>
  <c r="AC3457" i="1" s="1"/>
  <c r="U3457" i="1"/>
  <c r="AD3457" i="1" s="1"/>
  <c r="N3458" i="1"/>
  <c r="O3458" i="1"/>
  <c r="AF3458" i="1" s="1"/>
  <c r="T3458" i="1"/>
  <c r="AC3458" i="1" s="1"/>
  <c r="U3458" i="1"/>
  <c r="AD3458" i="1" s="1"/>
  <c r="N3459" i="1"/>
  <c r="O3459" i="1"/>
  <c r="AF3459" i="1" s="1"/>
  <c r="T3459" i="1"/>
  <c r="AC3459" i="1" s="1"/>
  <c r="U3459" i="1"/>
  <c r="AD3459" i="1" s="1"/>
  <c r="N3460" i="1"/>
  <c r="O3460" i="1"/>
  <c r="AF3460" i="1" s="1"/>
  <c r="T3460" i="1"/>
  <c r="AC3460" i="1" s="1"/>
  <c r="U3460" i="1"/>
  <c r="AD3460" i="1" s="1"/>
  <c r="N3461" i="1"/>
  <c r="O3461" i="1"/>
  <c r="T3461" i="1"/>
  <c r="AC3461" i="1" s="1"/>
  <c r="U3461" i="1"/>
  <c r="AD3461" i="1" s="1"/>
  <c r="AF3461" i="1"/>
  <c r="N3462" i="1"/>
  <c r="O3462" i="1"/>
  <c r="AF3462" i="1" s="1"/>
  <c r="T3462" i="1"/>
  <c r="AC3462" i="1" s="1"/>
  <c r="U3462" i="1"/>
  <c r="AD3462" i="1" s="1"/>
  <c r="N3463" i="1"/>
  <c r="O3463" i="1"/>
  <c r="AF3463" i="1" s="1"/>
  <c r="T3463" i="1"/>
  <c r="AC3463" i="1" s="1"/>
  <c r="U3463" i="1"/>
  <c r="AD3463" i="1" s="1"/>
  <c r="N3464" i="1"/>
  <c r="O3464" i="1"/>
  <c r="AF3464" i="1" s="1"/>
  <c r="T3464" i="1"/>
  <c r="AC3464" i="1" s="1"/>
  <c r="U3464" i="1"/>
  <c r="AD3464" i="1" s="1"/>
  <c r="N3465" i="1"/>
  <c r="O3465" i="1"/>
  <c r="AF3465" i="1" s="1"/>
  <c r="T3465" i="1"/>
  <c r="AC3465" i="1" s="1"/>
  <c r="U3465" i="1"/>
  <c r="AD3465" i="1" s="1"/>
  <c r="N3466" i="1"/>
  <c r="O3466" i="1"/>
  <c r="AF3466" i="1" s="1"/>
  <c r="T3466" i="1"/>
  <c r="AC3466" i="1" s="1"/>
  <c r="U3466" i="1"/>
  <c r="AD3466" i="1" s="1"/>
  <c r="N3467" i="1"/>
  <c r="O3467" i="1"/>
  <c r="AF3467" i="1" s="1"/>
  <c r="T3467" i="1"/>
  <c r="AC3467" i="1" s="1"/>
  <c r="U3467" i="1"/>
  <c r="AD3467" i="1"/>
  <c r="N3468" i="1"/>
  <c r="O3468" i="1"/>
  <c r="AF3468" i="1" s="1"/>
  <c r="T3468" i="1"/>
  <c r="AC3468" i="1" s="1"/>
  <c r="U3468" i="1"/>
  <c r="AD3468" i="1" s="1"/>
  <c r="N3469" i="1"/>
  <c r="O3469" i="1"/>
  <c r="AF3469" i="1" s="1"/>
  <c r="T3469" i="1"/>
  <c r="AC3469" i="1" s="1"/>
  <c r="U3469" i="1"/>
  <c r="AD3469" i="1" s="1"/>
  <c r="N3470" i="1"/>
  <c r="O3470" i="1"/>
  <c r="AF3470" i="1" s="1"/>
  <c r="T3470" i="1"/>
  <c r="U3470" i="1"/>
  <c r="AD3470" i="1" s="1"/>
  <c r="AC3470" i="1"/>
  <c r="N3471" i="1"/>
  <c r="O3471" i="1"/>
  <c r="AF3471" i="1" s="1"/>
  <c r="T3471" i="1"/>
  <c r="AC3471" i="1" s="1"/>
  <c r="U3471" i="1"/>
  <c r="AD3471" i="1" s="1"/>
  <c r="N3472" i="1"/>
  <c r="O3472" i="1"/>
  <c r="AF3472" i="1" s="1"/>
  <c r="T3472" i="1"/>
  <c r="U3472" i="1"/>
  <c r="AD3472" i="1" s="1"/>
  <c r="AC3472" i="1"/>
  <c r="N3473" i="1"/>
  <c r="O3473" i="1"/>
  <c r="T3473" i="1"/>
  <c r="AC3473" i="1" s="1"/>
  <c r="U3473" i="1"/>
  <c r="AD3473" i="1"/>
  <c r="AF3473" i="1"/>
  <c r="N3474" i="1"/>
  <c r="O3474" i="1"/>
  <c r="AF3474" i="1" s="1"/>
  <c r="T3474" i="1"/>
  <c r="AC3474" i="1" s="1"/>
  <c r="U3474" i="1"/>
  <c r="AD3474" i="1" s="1"/>
  <c r="N3475" i="1"/>
  <c r="O3475" i="1"/>
  <c r="T3475" i="1"/>
  <c r="AC3475" i="1" s="1"/>
  <c r="U3475" i="1"/>
  <c r="AD3475" i="1" s="1"/>
  <c r="AF3475" i="1"/>
  <c r="N3476" i="1"/>
  <c r="O3476" i="1"/>
  <c r="AF3476" i="1" s="1"/>
  <c r="T3476" i="1"/>
  <c r="AC3476" i="1" s="1"/>
  <c r="U3476" i="1"/>
  <c r="AD3476" i="1" s="1"/>
  <c r="N3477" i="1"/>
  <c r="O3477" i="1"/>
  <c r="AF3477" i="1" s="1"/>
  <c r="T3477" i="1"/>
  <c r="U3477" i="1"/>
  <c r="AD3477" i="1" s="1"/>
  <c r="AC3477" i="1"/>
  <c r="N3478" i="1"/>
  <c r="O3478" i="1"/>
  <c r="AF3478" i="1" s="1"/>
  <c r="T3478" i="1"/>
  <c r="U3478" i="1"/>
  <c r="AD3478" i="1" s="1"/>
  <c r="AC3478" i="1"/>
  <c r="N3479" i="1"/>
  <c r="O3479" i="1"/>
  <c r="AF3479" i="1" s="1"/>
  <c r="T3479" i="1"/>
  <c r="AC3479" i="1" s="1"/>
  <c r="U3479" i="1"/>
  <c r="AD3479" i="1" s="1"/>
  <c r="N3480" i="1"/>
  <c r="O3480" i="1"/>
  <c r="AF3480" i="1" s="1"/>
  <c r="T3480" i="1"/>
  <c r="U3480" i="1"/>
  <c r="AD3480" i="1" s="1"/>
  <c r="AC3480" i="1"/>
  <c r="N3481" i="1"/>
  <c r="O3481" i="1"/>
  <c r="T3481" i="1"/>
  <c r="AC3481" i="1" s="1"/>
  <c r="U3481" i="1"/>
  <c r="AD3481" i="1"/>
  <c r="AF3481" i="1"/>
  <c r="N3482" i="1"/>
  <c r="O3482" i="1"/>
  <c r="AF3482" i="1" s="1"/>
  <c r="T3482" i="1"/>
  <c r="AC3482" i="1" s="1"/>
  <c r="U3482" i="1"/>
  <c r="AD3482" i="1" s="1"/>
  <c r="N3483" i="1"/>
  <c r="O3483" i="1"/>
  <c r="T3483" i="1"/>
  <c r="AC3483" i="1" s="1"/>
  <c r="U3483" i="1"/>
  <c r="AD3483" i="1" s="1"/>
  <c r="AF3483" i="1"/>
  <c r="N3484" i="1"/>
  <c r="O3484" i="1"/>
  <c r="AF3484" i="1" s="1"/>
  <c r="T3484" i="1"/>
  <c r="AC3484" i="1" s="1"/>
  <c r="U3484" i="1"/>
  <c r="AD3484" i="1"/>
  <c r="N3485" i="1"/>
  <c r="O3485" i="1"/>
  <c r="AF3485" i="1" s="1"/>
  <c r="T3485" i="1"/>
  <c r="U3485" i="1"/>
  <c r="AD3485" i="1" s="1"/>
  <c r="AC3485" i="1"/>
  <c r="N3486" i="1"/>
  <c r="O3486" i="1"/>
  <c r="AF3486" i="1" s="1"/>
  <c r="T3486" i="1"/>
  <c r="AC3486" i="1" s="1"/>
  <c r="U3486" i="1"/>
  <c r="AD3486" i="1" s="1"/>
  <c r="N3487" i="1"/>
  <c r="O3487" i="1"/>
  <c r="AF3487" i="1" s="1"/>
  <c r="T3487" i="1"/>
  <c r="AC3487" i="1" s="1"/>
  <c r="U3487" i="1"/>
  <c r="AD3487" i="1" s="1"/>
  <c r="N3488" i="1"/>
  <c r="O3488" i="1"/>
  <c r="AF3488" i="1" s="1"/>
  <c r="T3488" i="1"/>
  <c r="AC3488" i="1" s="1"/>
  <c r="U3488" i="1"/>
  <c r="AD3488" i="1" s="1"/>
  <c r="N3489" i="1"/>
  <c r="O3489" i="1"/>
  <c r="AF3489" i="1" s="1"/>
  <c r="T3489" i="1"/>
  <c r="AC3489" i="1" s="1"/>
  <c r="U3489" i="1"/>
  <c r="AD3489" i="1"/>
  <c r="N3490" i="1"/>
  <c r="O3490" i="1"/>
  <c r="AF3490" i="1" s="1"/>
  <c r="T3490" i="1"/>
  <c r="AC3490" i="1" s="1"/>
  <c r="U3490" i="1"/>
  <c r="AD3490" i="1" s="1"/>
  <c r="N3491" i="1"/>
  <c r="O3491" i="1"/>
  <c r="AF3491" i="1" s="1"/>
  <c r="T3491" i="1"/>
  <c r="AC3491" i="1" s="1"/>
  <c r="U3491" i="1"/>
  <c r="AD3491" i="1" s="1"/>
  <c r="N3492" i="1"/>
  <c r="O3492" i="1"/>
  <c r="AF3492" i="1" s="1"/>
  <c r="T3492" i="1"/>
  <c r="AC3492" i="1" s="1"/>
  <c r="U3492" i="1"/>
  <c r="AD3492" i="1" s="1"/>
  <c r="N3493" i="1"/>
  <c r="O3493" i="1"/>
  <c r="AF3493" i="1" s="1"/>
  <c r="T3493" i="1"/>
  <c r="AC3493" i="1" s="1"/>
  <c r="U3493" i="1"/>
  <c r="AD3493" i="1" s="1"/>
  <c r="N3494" i="1"/>
  <c r="O3494" i="1"/>
  <c r="AF3494" i="1" s="1"/>
  <c r="T3494" i="1"/>
  <c r="U3494" i="1"/>
  <c r="AD3494" i="1" s="1"/>
  <c r="AC3494" i="1"/>
  <c r="N3495" i="1"/>
  <c r="O3495" i="1"/>
  <c r="AF3495" i="1" s="1"/>
  <c r="T3495" i="1"/>
  <c r="AC3495" i="1" s="1"/>
  <c r="U3495" i="1"/>
  <c r="AD3495" i="1"/>
  <c r="N3496" i="1"/>
  <c r="O3496" i="1"/>
  <c r="AF3496" i="1" s="1"/>
  <c r="T3496" i="1"/>
  <c r="AC3496" i="1" s="1"/>
  <c r="U3496" i="1"/>
  <c r="AD3496" i="1" s="1"/>
  <c r="N3497" i="1"/>
  <c r="O3497" i="1"/>
  <c r="AF3497" i="1" s="1"/>
  <c r="T3497" i="1"/>
  <c r="AC3497" i="1" s="1"/>
  <c r="U3497" i="1"/>
  <c r="AD3497" i="1"/>
  <c r="N3498" i="1"/>
  <c r="O3498" i="1"/>
  <c r="AF3498" i="1" s="1"/>
  <c r="T3498" i="1"/>
  <c r="AC3498" i="1" s="1"/>
  <c r="U3498" i="1"/>
  <c r="AD3498" i="1" s="1"/>
  <c r="N3499" i="1"/>
  <c r="O3499" i="1"/>
  <c r="T3499" i="1"/>
  <c r="AC3499" i="1" s="1"/>
  <c r="U3499" i="1"/>
  <c r="AD3499" i="1"/>
  <c r="AF3499" i="1"/>
  <c r="N3500" i="1"/>
  <c r="O3500" i="1"/>
  <c r="AF3500" i="1" s="1"/>
  <c r="T3500" i="1"/>
  <c r="AC3500" i="1" s="1"/>
  <c r="U3500" i="1"/>
  <c r="AD3500" i="1" s="1"/>
  <c r="N3501" i="1"/>
  <c r="O3501" i="1"/>
  <c r="AF3501" i="1" s="1"/>
  <c r="T3501" i="1"/>
  <c r="AC3501" i="1" s="1"/>
  <c r="U3501" i="1"/>
  <c r="AD3501" i="1" s="1"/>
  <c r="N3502" i="1"/>
  <c r="O3502" i="1"/>
  <c r="AF3502" i="1" s="1"/>
  <c r="T3502" i="1"/>
  <c r="U3502" i="1"/>
  <c r="AD3502" i="1" s="1"/>
  <c r="AC3502" i="1"/>
  <c r="N3503" i="1"/>
  <c r="O3503" i="1"/>
  <c r="AF3503" i="1" s="1"/>
  <c r="T3503" i="1"/>
  <c r="AC3503" i="1" s="1"/>
  <c r="U3503" i="1"/>
  <c r="AD3503" i="1" s="1"/>
  <c r="N3504" i="1"/>
  <c r="O3504" i="1"/>
  <c r="AF3504" i="1" s="1"/>
  <c r="T3504" i="1"/>
  <c r="AC3504" i="1" s="1"/>
  <c r="U3504" i="1"/>
  <c r="AD3504" i="1" s="1"/>
  <c r="N3505" i="1"/>
  <c r="O3505" i="1"/>
  <c r="T3505" i="1"/>
  <c r="AC3505" i="1" s="1"/>
  <c r="U3505" i="1"/>
  <c r="AD3505" i="1"/>
  <c r="AF3505" i="1"/>
  <c r="N3506" i="1"/>
  <c r="O3506" i="1"/>
  <c r="AF3506" i="1" s="1"/>
  <c r="T3506" i="1"/>
  <c r="AC3506" i="1" s="1"/>
  <c r="U3506" i="1"/>
  <c r="AD3506" i="1" s="1"/>
  <c r="N3507" i="1"/>
  <c r="O3507" i="1"/>
  <c r="T3507" i="1"/>
  <c r="AC3507" i="1" s="1"/>
  <c r="U3507" i="1"/>
  <c r="AD3507" i="1"/>
  <c r="AF3507" i="1"/>
  <c r="N3508" i="1"/>
  <c r="O3508" i="1"/>
  <c r="AF3508" i="1" s="1"/>
  <c r="T3508" i="1"/>
  <c r="AC3508" i="1" s="1"/>
  <c r="U3508" i="1"/>
  <c r="AD3508" i="1" s="1"/>
  <c r="N3509" i="1"/>
  <c r="O3509" i="1"/>
  <c r="AF3509" i="1" s="1"/>
  <c r="T3509" i="1"/>
  <c r="AC3509" i="1" s="1"/>
  <c r="U3509" i="1"/>
  <c r="AD3509" i="1" s="1"/>
  <c r="N3510" i="1"/>
  <c r="O3510" i="1"/>
  <c r="AF3510" i="1" s="1"/>
  <c r="T3510" i="1"/>
  <c r="AC3510" i="1" s="1"/>
  <c r="U3510" i="1"/>
  <c r="AD3510" i="1" s="1"/>
  <c r="N3511" i="1"/>
  <c r="O3511" i="1"/>
  <c r="AF3511" i="1" s="1"/>
  <c r="T3511" i="1"/>
  <c r="AC3511" i="1" s="1"/>
  <c r="U3511" i="1"/>
  <c r="AD3511" i="1" s="1"/>
  <c r="N3512" i="1"/>
  <c r="O3512" i="1"/>
  <c r="AF3512" i="1" s="1"/>
  <c r="T3512" i="1"/>
  <c r="AC3512" i="1" s="1"/>
  <c r="U3512" i="1"/>
  <c r="AD3512" i="1" s="1"/>
  <c r="N3513" i="1"/>
  <c r="O3513" i="1"/>
  <c r="AF3513" i="1" s="1"/>
  <c r="T3513" i="1"/>
  <c r="AC3513" i="1" s="1"/>
  <c r="U3513" i="1"/>
  <c r="AD3513" i="1" s="1"/>
  <c r="N3514" i="1"/>
  <c r="O3514" i="1"/>
  <c r="AF3514" i="1" s="1"/>
  <c r="T3514" i="1"/>
  <c r="AC3514" i="1" s="1"/>
  <c r="U3514" i="1"/>
  <c r="AD3514" i="1" s="1"/>
  <c r="N3515" i="1"/>
  <c r="O3515" i="1"/>
  <c r="AF3515" i="1" s="1"/>
  <c r="T3515" i="1"/>
  <c r="AC3515" i="1" s="1"/>
  <c r="U3515" i="1"/>
  <c r="AD3515" i="1" s="1"/>
  <c r="N3516" i="1"/>
  <c r="O3516" i="1"/>
  <c r="AF3516" i="1" s="1"/>
  <c r="T3516" i="1"/>
  <c r="AC3516" i="1" s="1"/>
  <c r="U3516" i="1"/>
  <c r="AD3516" i="1" s="1"/>
  <c r="N3517" i="1"/>
  <c r="O3517" i="1"/>
  <c r="T3517" i="1"/>
  <c r="AC3517" i="1" s="1"/>
  <c r="U3517" i="1"/>
  <c r="AD3517" i="1" s="1"/>
  <c r="AF3517" i="1"/>
  <c r="N3518" i="1"/>
  <c r="O3518" i="1"/>
  <c r="AF3518" i="1" s="1"/>
  <c r="T3518" i="1"/>
  <c r="AC3518" i="1" s="1"/>
  <c r="U3518" i="1"/>
  <c r="AD3518" i="1" s="1"/>
  <c r="N3519" i="1"/>
  <c r="O3519" i="1"/>
  <c r="T3519" i="1"/>
  <c r="AC3519" i="1" s="1"/>
  <c r="U3519" i="1"/>
  <c r="AD3519" i="1" s="1"/>
  <c r="AF3519" i="1"/>
  <c r="N3520" i="1"/>
  <c r="O3520" i="1"/>
  <c r="AF3520" i="1" s="1"/>
  <c r="T3520" i="1"/>
  <c r="AC3520" i="1" s="1"/>
  <c r="U3520" i="1"/>
  <c r="AD3520" i="1" s="1"/>
  <c r="N3521" i="1"/>
  <c r="O3521" i="1"/>
  <c r="T3521" i="1"/>
  <c r="AC3521" i="1" s="1"/>
  <c r="U3521" i="1"/>
  <c r="AD3521" i="1" s="1"/>
  <c r="AF3521" i="1"/>
  <c r="N3522" i="1"/>
  <c r="O3522" i="1"/>
  <c r="AF3522" i="1" s="1"/>
  <c r="T3522" i="1"/>
  <c r="AC3522" i="1" s="1"/>
  <c r="U3522" i="1"/>
  <c r="AD3522" i="1" s="1"/>
  <c r="N3523" i="1"/>
  <c r="O3523" i="1"/>
  <c r="AF3523" i="1" s="1"/>
  <c r="T3523" i="1"/>
  <c r="AC3523" i="1" s="1"/>
  <c r="U3523" i="1"/>
  <c r="AD3523" i="1"/>
  <c r="N3524" i="1"/>
  <c r="O3524" i="1"/>
  <c r="AF3524" i="1" s="1"/>
  <c r="T3524" i="1"/>
  <c r="U3524" i="1"/>
  <c r="AD3524" i="1" s="1"/>
  <c r="AC3524" i="1"/>
  <c r="N3525" i="1"/>
  <c r="O3525" i="1"/>
  <c r="T3525" i="1"/>
  <c r="AC3525" i="1" s="1"/>
  <c r="U3525" i="1"/>
  <c r="AD3525" i="1" s="1"/>
  <c r="AF3525" i="1"/>
  <c r="N3526" i="1"/>
  <c r="O3526" i="1"/>
  <c r="AF3526" i="1" s="1"/>
  <c r="T3526" i="1"/>
  <c r="AC3526" i="1" s="1"/>
  <c r="U3526" i="1"/>
  <c r="AD3526" i="1" s="1"/>
  <c r="N3527" i="1"/>
  <c r="O3527" i="1"/>
  <c r="AF3527" i="1" s="1"/>
  <c r="T3527" i="1"/>
  <c r="AC3527" i="1" s="1"/>
  <c r="U3527" i="1"/>
  <c r="AD3527" i="1"/>
  <c r="N3528" i="1"/>
  <c r="O3528" i="1"/>
  <c r="AF3528" i="1" s="1"/>
  <c r="T3528" i="1"/>
  <c r="AC3528" i="1" s="1"/>
  <c r="U3528" i="1"/>
  <c r="AD3528" i="1" s="1"/>
  <c r="N3529" i="1"/>
  <c r="O3529" i="1"/>
  <c r="AF3529" i="1" s="1"/>
  <c r="T3529" i="1"/>
  <c r="U3529" i="1"/>
  <c r="AD3529" i="1" s="1"/>
  <c r="AC3529" i="1"/>
  <c r="N3530" i="1"/>
  <c r="O3530" i="1"/>
  <c r="AF3530" i="1" s="1"/>
  <c r="T3530" i="1"/>
  <c r="AC3530" i="1" s="1"/>
  <c r="U3530" i="1"/>
  <c r="AD3530" i="1" s="1"/>
  <c r="N3531" i="1"/>
  <c r="O3531" i="1"/>
  <c r="AF3531" i="1" s="1"/>
  <c r="T3531" i="1"/>
  <c r="AC3531" i="1" s="1"/>
  <c r="U3531" i="1"/>
  <c r="AD3531" i="1" s="1"/>
  <c r="N3532" i="1"/>
  <c r="O3532" i="1"/>
  <c r="AF3532" i="1" s="1"/>
  <c r="T3532" i="1"/>
  <c r="U3532" i="1"/>
  <c r="AD3532" i="1" s="1"/>
  <c r="AC3532" i="1"/>
  <c r="N3533" i="1"/>
  <c r="O3533" i="1"/>
  <c r="AF3533" i="1" s="1"/>
  <c r="T3533" i="1"/>
  <c r="AC3533" i="1" s="1"/>
  <c r="U3533" i="1"/>
  <c r="AD3533" i="1" s="1"/>
  <c r="N3534" i="1"/>
  <c r="O3534" i="1"/>
  <c r="AF3534" i="1" s="1"/>
  <c r="T3534" i="1"/>
  <c r="U3534" i="1"/>
  <c r="AD3534" i="1" s="1"/>
  <c r="AC3534" i="1"/>
  <c r="N3535" i="1"/>
  <c r="O3535" i="1"/>
  <c r="AF3535" i="1" s="1"/>
  <c r="T3535" i="1"/>
  <c r="AC3535" i="1" s="1"/>
  <c r="U3535" i="1"/>
  <c r="AD3535" i="1"/>
  <c r="N3536" i="1"/>
  <c r="O3536" i="1"/>
  <c r="AF3536" i="1" s="1"/>
  <c r="T3536" i="1"/>
  <c r="AC3536" i="1" s="1"/>
  <c r="U3536" i="1"/>
  <c r="AD3536" i="1" s="1"/>
  <c r="N3537" i="1"/>
  <c r="O3537" i="1"/>
  <c r="T3537" i="1"/>
  <c r="AC3537" i="1" s="1"/>
  <c r="U3537" i="1"/>
  <c r="AD3537" i="1" s="1"/>
  <c r="AF3537" i="1"/>
  <c r="N3538" i="1"/>
  <c r="O3538" i="1"/>
  <c r="AF3538" i="1" s="1"/>
  <c r="T3538" i="1"/>
  <c r="AC3538" i="1" s="1"/>
  <c r="U3538" i="1"/>
  <c r="AD3538" i="1" s="1"/>
  <c r="N3539" i="1"/>
  <c r="O3539" i="1"/>
  <c r="T3539" i="1"/>
  <c r="AC3539" i="1" s="1"/>
  <c r="U3539" i="1"/>
  <c r="AD3539" i="1"/>
  <c r="AF3539" i="1"/>
  <c r="N3540" i="1"/>
  <c r="O3540" i="1"/>
  <c r="AF3540" i="1" s="1"/>
  <c r="T3540" i="1"/>
  <c r="AC3540" i="1" s="1"/>
  <c r="U3540" i="1"/>
  <c r="AD3540" i="1" s="1"/>
  <c r="N3541" i="1"/>
  <c r="O3541" i="1"/>
  <c r="AF3541" i="1" s="1"/>
  <c r="T3541" i="1"/>
  <c r="AC3541" i="1" s="1"/>
  <c r="U3541" i="1"/>
  <c r="AD3541" i="1" s="1"/>
  <c r="N3542" i="1"/>
  <c r="O3542" i="1"/>
  <c r="T3542" i="1"/>
  <c r="AC3542" i="1" s="1"/>
  <c r="U3542" i="1"/>
  <c r="AD3542" i="1" s="1"/>
  <c r="AF3542" i="1"/>
  <c r="N3543" i="1"/>
  <c r="O3543" i="1"/>
  <c r="T3543" i="1"/>
  <c r="AC3543" i="1" s="1"/>
  <c r="U3543" i="1"/>
  <c r="AD3543" i="1" s="1"/>
  <c r="AF3543" i="1"/>
  <c r="N3544" i="1"/>
  <c r="O3544" i="1"/>
  <c r="AF3544" i="1" s="1"/>
  <c r="T3544" i="1"/>
  <c r="AC3544" i="1" s="1"/>
  <c r="U3544" i="1"/>
  <c r="AD3544" i="1" s="1"/>
  <c r="N3545" i="1"/>
  <c r="O3545" i="1"/>
  <c r="AF3545" i="1" s="1"/>
  <c r="T3545" i="1"/>
  <c r="AC3545" i="1" s="1"/>
  <c r="U3545" i="1"/>
  <c r="AD3545" i="1" s="1"/>
  <c r="N3546" i="1"/>
  <c r="O3546" i="1"/>
  <c r="AF3546" i="1" s="1"/>
  <c r="T3546" i="1"/>
  <c r="AC3546" i="1" s="1"/>
  <c r="U3546" i="1"/>
  <c r="AD3546" i="1" s="1"/>
  <c r="N3547" i="1"/>
  <c r="O3547" i="1"/>
  <c r="T3547" i="1"/>
  <c r="AC3547" i="1" s="1"/>
  <c r="U3547" i="1"/>
  <c r="AD3547" i="1" s="1"/>
  <c r="AF3547" i="1"/>
  <c r="N3548" i="1"/>
  <c r="O3548" i="1"/>
  <c r="T3548" i="1"/>
  <c r="AC3548" i="1" s="1"/>
  <c r="U3548" i="1"/>
  <c r="AD3548" i="1" s="1"/>
  <c r="AF3548" i="1"/>
  <c r="N3549" i="1"/>
  <c r="O3549" i="1"/>
  <c r="AF3549" i="1" s="1"/>
  <c r="T3549" i="1"/>
  <c r="AC3549" i="1" s="1"/>
  <c r="U3549" i="1"/>
  <c r="AD3549" i="1" s="1"/>
  <c r="N3550" i="1"/>
  <c r="O3550" i="1"/>
  <c r="AF3550" i="1" s="1"/>
  <c r="T3550" i="1"/>
  <c r="AC3550" i="1" s="1"/>
  <c r="U3550" i="1"/>
  <c r="AD3550" i="1" s="1"/>
  <c r="N3551" i="1"/>
  <c r="O3551" i="1"/>
  <c r="AF3551" i="1" s="1"/>
  <c r="T3551" i="1"/>
  <c r="AC3551" i="1" s="1"/>
  <c r="U3551" i="1"/>
  <c r="AD3551" i="1"/>
  <c r="N3552" i="1"/>
  <c r="O3552" i="1"/>
  <c r="T3552" i="1"/>
  <c r="AC3552" i="1" s="1"/>
  <c r="U3552" i="1"/>
  <c r="AD3552" i="1" s="1"/>
  <c r="AF3552" i="1"/>
  <c r="N3553" i="1"/>
  <c r="O3553" i="1"/>
  <c r="AF3553" i="1" s="1"/>
  <c r="T3553" i="1"/>
  <c r="AC3553" i="1" s="1"/>
  <c r="U3553" i="1"/>
  <c r="AD3553" i="1" s="1"/>
  <c r="N3554" i="1"/>
  <c r="O3554" i="1"/>
  <c r="AF3554" i="1" s="1"/>
  <c r="T3554" i="1"/>
  <c r="AC3554" i="1" s="1"/>
  <c r="U3554" i="1"/>
  <c r="AD3554" i="1"/>
  <c r="N3555" i="1"/>
  <c r="O3555" i="1"/>
  <c r="T3555" i="1"/>
  <c r="AC3555" i="1" s="1"/>
  <c r="U3555" i="1"/>
  <c r="AD3555" i="1" s="1"/>
  <c r="AF3555" i="1"/>
  <c r="N3556" i="1"/>
  <c r="O3556" i="1"/>
  <c r="AF3556" i="1" s="1"/>
  <c r="T3556" i="1"/>
  <c r="AC3556" i="1" s="1"/>
  <c r="U3556" i="1"/>
  <c r="AD3556" i="1" s="1"/>
  <c r="N3557" i="1"/>
  <c r="O3557" i="1"/>
  <c r="AF3557" i="1" s="1"/>
  <c r="T3557" i="1"/>
  <c r="AC3557" i="1" s="1"/>
  <c r="U3557" i="1"/>
  <c r="AD3557" i="1" s="1"/>
  <c r="N3558" i="1"/>
  <c r="O3558" i="1"/>
  <c r="AF3558" i="1" s="1"/>
  <c r="T3558" i="1"/>
  <c r="AC3558" i="1" s="1"/>
  <c r="U3558" i="1"/>
  <c r="AD3558" i="1" s="1"/>
  <c r="N3559" i="1"/>
  <c r="O3559" i="1"/>
  <c r="AF3559" i="1" s="1"/>
  <c r="T3559" i="1"/>
  <c r="AC3559" i="1" s="1"/>
  <c r="U3559" i="1"/>
  <c r="AD3559" i="1"/>
  <c r="N3560" i="1"/>
  <c r="O3560" i="1"/>
  <c r="AF3560" i="1" s="1"/>
  <c r="T3560" i="1"/>
  <c r="AC3560" i="1" s="1"/>
  <c r="U3560" i="1"/>
  <c r="AD3560" i="1"/>
  <c r="N3561" i="1"/>
  <c r="O3561" i="1"/>
  <c r="AF3561" i="1" s="1"/>
  <c r="T3561" i="1"/>
  <c r="AC3561" i="1" s="1"/>
  <c r="U3561" i="1"/>
  <c r="AD3561" i="1"/>
  <c r="N3562" i="1"/>
  <c r="O3562" i="1"/>
  <c r="T3562" i="1"/>
  <c r="AC3562" i="1" s="1"/>
  <c r="U3562" i="1"/>
  <c r="AD3562" i="1" s="1"/>
  <c r="AF3562" i="1"/>
  <c r="N3563" i="1"/>
  <c r="O3563" i="1"/>
  <c r="AF3563" i="1" s="1"/>
  <c r="T3563" i="1"/>
  <c r="U3563" i="1"/>
  <c r="AC3563" i="1"/>
  <c r="AD3563" i="1"/>
  <c r="N3564" i="1"/>
  <c r="O3564" i="1"/>
  <c r="AF3564" i="1" s="1"/>
  <c r="T3564" i="1"/>
  <c r="AC3564" i="1" s="1"/>
  <c r="U3564" i="1"/>
  <c r="AD3564" i="1"/>
  <c r="N3565" i="1"/>
  <c r="O3565" i="1"/>
  <c r="T3565" i="1"/>
  <c r="AC3565" i="1" s="1"/>
  <c r="U3565" i="1"/>
  <c r="AD3565" i="1" s="1"/>
  <c r="AF3565" i="1"/>
  <c r="N3566" i="1"/>
  <c r="O3566" i="1"/>
  <c r="T3566" i="1"/>
  <c r="AC3566" i="1" s="1"/>
  <c r="U3566" i="1"/>
  <c r="AD3566" i="1" s="1"/>
  <c r="AF3566" i="1"/>
  <c r="N3567" i="1"/>
  <c r="O3567" i="1"/>
  <c r="AF3567" i="1" s="1"/>
  <c r="T3567" i="1"/>
  <c r="U3567" i="1"/>
  <c r="AD3567" i="1" s="1"/>
  <c r="AC3567" i="1"/>
  <c r="N3568" i="1"/>
  <c r="O3568" i="1"/>
  <c r="T3568" i="1"/>
  <c r="AC3568" i="1" s="1"/>
  <c r="U3568" i="1"/>
  <c r="AD3568" i="1" s="1"/>
  <c r="AF3568" i="1"/>
  <c r="N3569" i="1"/>
  <c r="O3569" i="1"/>
  <c r="AF3569" i="1" s="1"/>
  <c r="T3569" i="1"/>
  <c r="U3569" i="1"/>
  <c r="AC3569" i="1"/>
  <c r="AD3569" i="1"/>
  <c r="N3570" i="1"/>
  <c r="O3570" i="1"/>
  <c r="AF3570" i="1" s="1"/>
  <c r="T3570" i="1"/>
  <c r="U3570" i="1"/>
  <c r="AC3570" i="1"/>
  <c r="AD3570" i="1"/>
  <c r="N3571" i="1"/>
  <c r="O3571" i="1"/>
  <c r="AF3571" i="1" s="1"/>
  <c r="T3571" i="1"/>
  <c r="AC3571" i="1" s="1"/>
  <c r="U3571" i="1"/>
  <c r="AD3571" i="1"/>
  <c r="N3572" i="1"/>
  <c r="O3572" i="1"/>
  <c r="T3572" i="1"/>
  <c r="AC3572" i="1" s="1"/>
  <c r="U3572" i="1"/>
  <c r="AD3572" i="1" s="1"/>
  <c r="AF3572" i="1"/>
  <c r="N3573" i="1"/>
  <c r="O3573" i="1"/>
  <c r="AF3573" i="1" s="1"/>
  <c r="T3573" i="1"/>
  <c r="U3573" i="1"/>
  <c r="AD3573" i="1" s="1"/>
  <c r="AC3573" i="1"/>
  <c r="N3574" i="1"/>
  <c r="O3574" i="1"/>
  <c r="AF3574" i="1" s="1"/>
  <c r="T3574" i="1"/>
  <c r="U3574" i="1"/>
  <c r="AD3574" i="1" s="1"/>
  <c r="AC3574" i="1"/>
  <c r="N3575" i="1"/>
  <c r="O3575" i="1"/>
  <c r="T3575" i="1"/>
  <c r="AC3575" i="1" s="1"/>
  <c r="U3575" i="1"/>
  <c r="AD3575" i="1" s="1"/>
  <c r="AF3575" i="1"/>
  <c r="N3576" i="1"/>
  <c r="O3576" i="1"/>
  <c r="AF3576" i="1" s="1"/>
  <c r="T3576" i="1"/>
  <c r="AC3576" i="1" s="1"/>
  <c r="U3576" i="1"/>
  <c r="AD3576" i="1"/>
  <c r="N3577" i="1"/>
  <c r="O3577" i="1"/>
  <c r="T3577" i="1"/>
  <c r="AC3577" i="1" s="1"/>
  <c r="U3577" i="1"/>
  <c r="AD3577" i="1" s="1"/>
  <c r="AF3577" i="1"/>
  <c r="N3578" i="1"/>
  <c r="O3578" i="1"/>
  <c r="AF3578" i="1" s="1"/>
  <c r="T3578" i="1"/>
  <c r="AC3578" i="1" s="1"/>
  <c r="U3578" i="1"/>
  <c r="AD3578" i="1" s="1"/>
  <c r="N3579" i="1"/>
  <c r="O3579" i="1"/>
  <c r="AF3579" i="1" s="1"/>
  <c r="T3579" i="1"/>
  <c r="AC3579" i="1" s="1"/>
  <c r="U3579" i="1"/>
  <c r="AD3579" i="1" s="1"/>
  <c r="N3580" i="1"/>
  <c r="O3580" i="1"/>
  <c r="AF3580" i="1" s="1"/>
  <c r="T3580" i="1"/>
  <c r="U3580" i="1"/>
  <c r="AD3580" i="1" s="1"/>
  <c r="AC3580" i="1"/>
  <c r="N3581" i="1"/>
  <c r="O3581" i="1"/>
  <c r="AF3581" i="1" s="1"/>
  <c r="T3581" i="1"/>
  <c r="AC3581" i="1" s="1"/>
  <c r="U3581" i="1"/>
  <c r="AD3581" i="1"/>
  <c r="N3582" i="1"/>
  <c r="O3582" i="1"/>
  <c r="AF3582" i="1" s="1"/>
  <c r="T3582" i="1"/>
  <c r="AC3582" i="1" s="1"/>
  <c r="U3582" i="1"/>
  <c r="AD3582" i="1"/>
  <c r="N3583" i="1"/>
  <c r="O3583" i="1"/>
  <c r="T3583" i="1"/>
  <c r="AC3583" i="1" s="1"/>
  <c r="U3583" i="1"/>
  <c r="AD3583" i="1" s="1"/>
  <c r="AF3583" i="1"/>
  <c r="N3584" i="1"/>
  <c r="O3584" i="1"/>
  <c r="AF3584" i="1" s="1"/>
  <c r="T3584" i="1"/>
  <c r="U3584" i="1"/>
  <c r="AC3584" i="1"/>
  <c r="AD3584" i="1"/>
  <c r="N3585" i="1"/>
  <c r="O3585" i="1"/>
  <c r="AF3585" i="1" s="1"/>
  <c r="T3585" i="1"/>
  <c r="AC3585" i="1" s="1"/>
  <c r="U3585" i="1"/>
  <c r="AD3585" i="1"/>
  <c r="N3586" i="1"/>
  <c r="O3586" i="1"/>
  <c r="AF3586" i="1" s="1"/>
  <c r="T3586" i="1"/>
  <c r="AC3586" i="1" s="1"/>
  <c r="U3586" i="1"/>
  <c r="V3586" i="1"/>
  <c r="Z3586" i="1"/>
  <c r="AD3586" i="1"/>
  <c r="AE3586" i="1"/>
  <c r="N3587" i="1"/>
  <c r="O3587" i="1"/>
  <c r="T3587" i="1"/>
  <c r="AC3587" i="1" s="1"/>
  <c r="U3587" i="1"/>
  <c r="AD3587" i="1" s="1"/>
  <c r="V3587" i="1"/>
  <c r="Z3587" i="1" s="1"/>
  <c r="AE3587" i="1"/>
  <c r="AF3587" i="1"/>
  <c r="N3588" i="1"/>
  <c r="O3588" i="1"/>
  <c r="AF3588" i="1" s="1"/>
  <c r="T3588" i="1"/>
  <c r="AC3588" i="1" s="1"/>
  <c r="U3588" i="1"/>
  <c r="V3588" i="1"/>
  <c r="Z3588" i="1" s="1"/>
  <c r="AD3588" i="1"/>
  <c r="AE3588" i="1"/>
  <c r="N3589" i="1"/>
  <c r="O3589" i="1"/>
  <c r="AF3589" i="1" s="1"/>
  <c r="T3589" i="1"/>
  <c r="AC3589" i="1" s="1"/>
  <c r="U3589" i="1"/>
  <c r="AD3589" i="1" s="1"/>
  <c r="V3589" i="1"/>
  <c r="Z3589" i="1" s="1"/>
  <c r="N3590" i="1"/>
  <c r="O3590" i="1"/>
  <c r="T3590" i="1"/>
  <c r="AC3590" i="1" s="1"/>
  <c r="U3590" i="1"/>
  <c r="AD3590" i="1" s="1"/>
  <c r="V3590" i="1"/>
  <c r="Z3590" i="1" s="1"/>
  <c r="AE3590" i="1"/>
  <c r="AF3590" i="1"/>
  <c r="N3591" i="1"/>
  <c r="O3591" i="1"/>
  <c r="AF3591" i="1" s="1"/>
  <c r="T3591" i="1"/>
  <c r="U3591" i="1"/>
  <c r="AD3591" i="1" s="1"/>
  <c r="V3591" i="1"/>
  <c r="Z3591" i="1" s="1"/>
  <c r="AC3591" i="1"/>
  <c r="N3592" i="1"/>
  <c r="O3592" i="1"/>
  <c r="T3592" i="1"/>
  <c r="AC3592" i="1" s="1"/>
  <c r="U3592" i="1"/>
  <c r="AD3592" i="1" s="1"/>
  <c r="V3592" i="1"/>
  <c r="Z3592" i="1"/>
  <c r="AE3592" i="1"/>
  <c r="AF3592" i="1"/>
  <c r="N3593" i="1"/>
  <c r="O3593" i="1"/>
  <c r="AF3593" i="1" s="1"/>
  <c r="T3593" i="1"/>
  <c r="AC3593" i="1" s="1"/>
  <c r="U3593" i="1"/>
  <c r="AD3593" i="1" s="1"/>
  <c r="V3593" i="1"/>
  <c r="Z3593" i="1" s="1"/>
  <c r="N3594" i="1"/>
  <c r="O3594" i="1"/>
  <c r="AF3594" i="1" s="1"/>
  <c r="T3594" i="1"/>
  <c r="U3594" i="1"/>
  <c r="AD3594" i="1" s="1"/>
  <c r="V3594" i="1"/>
  <c r="AE3594" i="1" s="1"/>
  <c r="AC3594" i="1"/>
  <c r="N3595" i="1"/>
  <c r="O3595" i="1"/>
  <c r="AF3595" i="1" s="1"/>
  <c r="T3595" i="1"/>
  <c r="U3595" i="1"/>
  <c r="V3595" i="1"/>
  <c r="Z3595" i="1" s="1"/>
  <c r="AC3595" i="1"/>
  <c r="AD3595" i="1"/>
  <c r="N3596" i="1"/>
  <c r="O3596" i="1"/>
  <c r="AF3596" i="1" s="1"/>
  <c r="T3596" i="1"/>
  <c r="U3596" i="1"/>
  <c r="AD3596" i="1" s="1"/>
  <c r="V3596" i="1"/>
  <c r="AE3596" i="1" s="1"/>
  <c r="AC3596" i="1"/>
  <c r="N3597" i="1"/>
  <c r="O3597" i="1"/>
  <c r="AF3597" i="1" s="1"/>
  <c r="T3597" i="1"/>
  <c r="U3597" i="1"/>
  <c r="V3597" i="1"/>
  <c r="Z3597" i="1" s="1"/>
  <c r="AC3597" i="1"/>
  <c r="AD3597" i="1"/>
  <c r="N3598" i="1"/>
  <c r="O3598" i="1"/>
  <c r="AF3598" i="1" s="1"/>
  <c r="T3598" i="1"/>
  <c r="AC3598" i="1" s="1"/>
  <c r="U3598" i="1"/>
  <c r="AD3598" i="1" s="1"/>
  <c r="V3598" i="1"/>
  <c r="AE3598" i="1" s="1"/>
  <c r="N3599" i="1"/>
  <c r="O3599" i="1"/>
  <c r="AF3599" i="1" s="1"/>
  <c r="T3599" i="1"/>
  <c r="U3599" i="1"/>
  <c r="V3599" i="1"/>
  <c r="Z3599" i="1" s="1"/>
  <c r="AC3599" i="1"/>
  <c r="AD3599" i="1"/>
  <c r="N3600" i="1"/>
  <c r="O3600" i="1"/>
  <c r="AF3600" i="1" s="1"/>
  <c r="T3600" i="1"/>
  <c r="U3600" i="1"/>
  <c r="AD3600" i="1" s="1"/>
  <c r="V3600" i="1"/>
  <c r="AE3600" i="1" s="1"/>
  <c r="AC3600" i="1"/>
  <c r="N3601" i="1"/>
  <c r="O3601" i="1"/>
  <c r="T3601" i="1"/>
  <c r="U3601" i="1"/>
  <c r="V3601" i="1"/>
  <c r="AE3601" i="1" s="1"/>
  <c r="AC3601" i="1"/>
  <c r="AD3601" i="1"/>
  <c r="AF3601" i="1"/>
  <c r="A1" i="1"/>
  <c r="H4001" i="2"/>
  <c r="J4001" i="2"/>
  <c r="I4001" i="2" s="1"/>
  <c r="K4001" i="2"/>
  <c r="H3988" i="2"/>
  <c r="J3988" i="2"/>
  <c r="K3988" i="2"/>
  <c r="H3989" i="2"/>
  <c r="J3989" i="2"/>
  <c r="K3989" i="2"/>
  <c r="I3989" i="2" s="1"/>
  <c r="H3990" i="2"/>
  <c r="J3990" i="2"/>
  <c r="I3990" i="2" s="1"/>
  <c r="K3990" i="2"/>
  <c r="H3991" i="2"/>
  <c r="J3991" i="2"/>
  <c r="I3991" i="2" s="1"/>
  <c r="K3991" i="2"/>
  <c r="H3992" i="2"/>
  <c r="J3992" i="2"/>
  <c r="I3992" i="2" s="1"/>
  <c r="K3992" i="2"/>
  <c r="H3993" i="2"/>
  <c r="J3993" i="2"/>
  <c r="K3993" i="2"/>
  <c r="H3994" i="2"/>
  <c r="J3994" i="2"/>
  <c r="I3994" i="2" s="1"/>
  <c r="K3994" i="2"/>
  <c r="H3995" i="2"/>
  <c r="J3995" i="2"/>
  <c r="I3995" i="2" s="1"/>
  <c r="K3995" i="2"/>
  <c r="H3996" i="2"/>
  <c r="J3996" i="2"/>
  <c r="I3996" i="2" s="1"/>
  <c r="K3996" i="2"/>
  <c r="H3997" i="2"/>
  <c r="J3997" i="2"/>
  <c r="K3997" i="2"/>
  <c r="H3998" i="2"/>
  <c r="J3998" i="2"/>
  <c r="I3998" i="2" s="1"/>
  <c r="K3998" i="2"/>
  <c r="H3999" i="2"/>
  <c r="J3999" i="2"/>
  <c r="I3999" i="2" s="1"/>
  <c r="K3999" i="2"/>
  <c r="H4000" i="2"/>
  <c r="J4000" i="2"/>
  <c r="I4000" i="2" s="1"/>
  <c r="K4000" i="2"/>
  <c r="AK3599" i="1"/>
  <c r="AN3599" i="1" s="1"/>
  <c r="AL3599" i="1"/>
  <c r="AM3599" i="1"/>
  <c r="AP3599" i="1"/>
  <c r="AQ3599" i="1"/>
  <c r="AR3599" i="1"/>
  <c r="AS3599" i="1"/>
  <c r="AK3600" i="1"/>
  <c r="AN3600" i="1" s="1"/>
  <c r="AL3600" i="1"/>
  <c r="AM3600" i="1"/>
  <c r="AO3600" i="1"/>
  <c r="AP3600" i="1"/>
  <c r="AQ3600" i="1"/>
  <c r="AR3600" i="1"/>
  <c r="AS3600" i="1"/>
  <c r="AK3601" i="1"/>
  <c r="AL3601" i="1"/>
  <c r="AM3601" i="1"/>
  <c r="AN3601" i="1"/>
  <c r="AO3601" i="1"/>
  <c r="AP3601" i="1"/>
  <c r="AQ3601" i="1"/>
  <c r="AR3601" i="1"/>
  <c r="AS3601" i="1"/>
  <c r="C3591" i="2"/>
  <c r="P3594" i="1" s="1"/>
  <c r="C3592" i="2"/>
  <c r="P3595" i="1" s="1"/>
  <c r="C3593" i="2"/>
  <c r="P3596" i="1" s="1"/>
  <c r="C3594" i="2"/>
  <c r="P3597" i="1" s="1"/>
  <c r="C3595" i="2"/>
  <c r="P3598" i="1" s="1"/>
  <c r="C3596" i="2"/>
  <c r="P3599" i="1" s="1"/>
  <c r="C3597" i="2"/>
  <c r="P3600" i="1" s="1"/>
  <c r="C3598" i="2"/>
  <c r="P3601" i="1" s="1"/>
  <c r="C3599" i="2"/>
  <c r="P3602" i="1" s="1"/>
  <c r="C3600" i="2"/>
  <c r="P3603" i="1" s="1"/>
  <c r="C3601" i="2"/>
  <c r="P3604" i="1" s="1"/>
  <c r="C3602" i="2"/>
  <c r="P3605" i="1" s="1"/>
  <c r="C3603" i="2"/>
  <c r="P3606" i="1" s="1"/>
  <c r="I3997" i="2" l="1"/>
  <c r="I3993" i="2"/>
  <c r="AE3589" i="1"/>
  <c r="I3988" i="2"/>
  <c r="Z3606" i="1"/>
  <c r="AE3606" i="1"/>
  <c r="Z3640" i="1"/>
  <c r="AE3640" i="1"/>
  <c r="Z3627" i="1"/>
  <c r="AE3627" i="1"/>
  <c r="Z3637" i="1"/>
  <c r="AE3637" i="1"/>
  <c r="Z3618" i="1"/>
  <c r="AE3618" i="1"/>
  <c r="AE3651" i="1"/>
  <c r="Z3651" i="1"/>
  <c r="Z3632" i="1"/>
  <c r="AE3632" i="1"/>
  <c r="Z3616" i="1"/>
  <c r="AE3616" i="1"/>
  <c r="AE3635" i="1"/>
  <c r="Z3635" i="1"/>
  <c r="Z3628" i="1"/>
  <c r="AE3628" i="1"/>
  <c r="Z3624" i="1"/>
  <c r="AE3624" i="1"/>
  <c r="Z3614" i="1"/>
  <c r="AE3614" i="1"/>
  <c r="Z3608" i="1"/>
  <c r="AE3608" i="1"/>
  <c r="AE3638" i="1"/>
  <c r="AE3634" i="1"/>
  <c r="AE3626" i="1"/>
  <c r="AE3645" i="1"/>
  <c r="Z3646" i="1"/>
  <c r="AE3646" i="1"/>
  <c r="Z3639" i="1"/>
  <c r="AE3639" i="1"/>
  <c r="Z3631" i="1"/>
  <c r="AE3631" i="1"/>
  <c r="AN3607" i="1"/>
  <c r="AO3607" i="1"/>
  <c r="AO3652" i="1"/>
  <c r="AN3640" i="1"/>
  <c r="AO3640" i="1"/>
  <c r="AE3648" i="1"/>
  <c r="Z3641" i="1"/>
  <c r="AE3641" i="1"/>
  <c r="AN3638" i="1"/>
  <c r="AO3638" i="1"/>
  <c r="Z3609" i="1"/>
  <c r="AE3609" i="1"/>
  <c r="Z3623" i="1"/>
  <c r="AE3623" i="1"/>
  <c r="AO3613" i="1"/>
  <c r="AE3636" i="1"/>
  <c r="AE3629" i="1"/>
  <c r="AE3621" i="1"/>
  <c r="AE3617" i="1"/>
  <c r="AE3613" i="1"/>
  <c r="AE3607" i="1"/>
  <c r="Z3596" i="1"/>
  <c r="Z3594" i="1"/>
  <c r="Z3600" i="1"/>
  <c r="Z3598" i="1"/>
  <c r="AE3593" i="1"/>
  <c r="AE3591" i="1"/>
  <c r="AE3599" i="1"/>
  <c r="AE3597" i="1"/>
  <c r="AE3595" i="1"/>
  <c r="Z3601" i="1"/>
  <c r="Z2765" i="1"/>
  <c r="AE2765" i="1"/>
  <c r="Z2489" i="1"/>
  <c r="Z2049" i="1"/>
  <c r="Z1175" i="1"/>
  <c r="AO3599" i="1"/>
  <c r="C3355" i="2"/>
  <c r="P3358" i="1" s="1"/>
  <c r="C3" i="2"/>
  <c r="C4" i="2"/>
  <c r="C5" i="2"/>
  <c r="C6" i="2"/>
  <c r="P8" i="1" s="1"/>
  <c r="C7" i="2"/>
  <c r="C8" i="2"/>
  <c r="C9" i="2"/>
  <c r="C10" i="2"/>
  <c r="P12" i="1" s="1"/>
  <c r="C11" i="2"/>
  <c r="C12" i="2"/>
  <c r="C13" i="2"/>
  <c r="C14" i="2"/>
  <c r="P16" i="1" s="1"/>
  <c r="C15" i="2"/>
  <c r="C16" i="2"/>
  <c r="C17" i="2"/>
  <c r="C18" i="2"/>
  <c r="P20" i="1" s="1"/>
  <c r="C19" i="2"/>
  <c r="C20" i="2"/>
  <c r="C21" i="2"/>
  <c r="C22" i="2"/>
  <c r="P24" i="1" s="1"/>
  <c r="C23" i="2"/>
  <c r="C24" i="2"/>
  <c r="C25" i="2"/>
  <c r="C26" i="2"/>
  <c r="P28" i="1" s="1"/>
  <c r="C27" i="2"/>
  <c r="C28" i="2"/>
  <c r="C29" i="2"/>
  <c r="C30" i="2"/>
  <c r="P32" i="1" s="1"/>
  <c r="C31" i="2"/>
  <c r="C32" i="2"/>
  <c r="C33" i="2"/>
  <c r="C34" i="2"/>
  <c r="P36" i="1" s="1"/>
  <c r="C35" i="2"/>
  <c r="C36" i="2"/>
  <c r="C37" i="2"/>
  <c r="C38" i="2"/>
  <c r="P40" i="1" s="1"/>
  <c r="C39" i="2"/>
  <c r="P41" i="1" s="1"/>
  <c r="C40" i="2"/>
  <c r="C41" i="2"/>
  <c r="P43" i="1" s="1"/>
  <c r="C42" i="2"/>
  <c r="P44" i="1" s="1"/>
  <c r="C43" i="2"/>
  <c r="P45" i="1" s="1"/>
  <c r="C44" i="2"/>
  <c r="C45" i="2"/>
  <c r="P47" i="1" s="1"/>
  <c r="C46" i="2"/>
  <c r="P48" i="1" s="1"/>
  <c r="C47" i="2"/>
  <c r="P49" i="1" s="1"/>
  <c r="C48" i="2"/>
  <c r="C49" i="2"/>
  <c r="P51" i="1" s="1"/>
  <c r="C50" i="2"/>
  <c r="P52" i="1" s="1"/>
  <c r="C51" i="2"/>
  <c r="P53" i="1" s="1"/>
  <c r="C52" i="2"/>
  <c r="P54" i="1" s="1"/>
  <c r="C53" i="2"/>
  <c r="P55" i="1" s="1"/>
  <c r="C54" i="2"/>
  <c r="P56" i="1" s="1"/>
  <c r="C55" i="2"/>
  <c r="P57" i="1" s="1"/>
  <c r="C56" i="2"/>
  <c r="P58" i="1" s="1"/>
  <c r="C57" i="2"/>
  <c r="P59" i="1" s="1"/>
  <c r="C58" i="2"/>
  <c r="P60" i="1" s="1"/>
  <c r="C59" i="2"/>
  <c r="P61" i="1" s="1"/>
  <c r="C60" i="2"/>
  <c r="P62" i="1" s="1"/>
  <c r="C61" i="2"/>
  <c r="P63" i="1" s="1"/>
  <c r="C62" i="2"/>
  <c r="P64" i="1" s="1"/>
  <c r="C63" i="2"/>
  <c r="P65" i="1" s="1"/>
  <c r="C64" i="2"/>
  <c r="P66" i="1" s="1"/>
  <c r="C65" i="2"/>
  <c r="P67" i="1" s="1"/>
  <c r="C66" i="2"/>
  <c r="P68" i="1" s="1"/>
  <c r="C67" i="2"/>
  <c r="P69" i="1" s="1"/>
  <c r="C68" i="2"/>
  <c r="P70" i="1" s="1"/>
  <c r="C69" i="2"/>
  <c r="P71" i="1" s="1"/>
  <c r="C70" i="2"/>
  <c r="P72" i="1" s="1"/>
  <c r="C71" i="2"/>
  <c r="P73" i="1" s="1"/>
  <c r="C72" i="2"/>
  <c r="P74" i="1" s="1"/>
  <c r="C73" i="2"/>
  <c r="P75" i="1" s="1"/>
  <c r="C74" i="2"/>
  <c r="P76" i="1" s="1"/>
  <c r="C75" i="2"/>
  <c r="P77" i="1" s="1"/>
  <c r="C76" i="2"/>
  <c r="P78" i="1" s="1"/>
  <c r="C77" i="2"/>
  <c r="P79" i="1" s="1"/>
  <c r="C78" i="2"/>
  <c r="P80" i="1" s="1"/>
  <c r="C79" i="2"/>
  <c r="P81" i="1" s="1"/>
  <c r="C80" i="2"/>
  <c r="P82" i="1" s="1"/>
  <c r="C81" i="2"/>
  <c r="P83" i="1" s="1"/>
  <c r="C82" i="2"/>
  <c r="P84" i="1" s="1"/>
  <c r="C83" i="2"/>
  <c r="P85" i="1" s="1"/>
  <c r="C84" i="2"/>
  <c r="P86" i="1" s="1"/>
  <c r="C85" i="2"/>
  <c r="P87" i="1" s="1"/>
  <c r="C86" i="2"/>
  <c r="P88" i="1" s="1"/>
  <c r="C87" i="2"/>
  <c r="P89" i="1" s="1"/>
  <c r="C88" i="2"/>
  <c r="P90" i="1" s="1"/>
  <c r="C89" i="2"/>
  <c r="P91" i="1" s="1"/>
  <c r="C90" i="2"/>
  <c r="P92" i="1" s="1"/>
  <c r="C91" i="2"/>
  <c r="P93" i="1" s="1"/>
  <c r="C92" i="2"/>
  <c r="P94" i="1" s="1"/>
  <c r="C93" i="2"/>
  <c r="P95" i="1" s="1"/>
  <c r="C94" i="2"/>
  <c r="P96" i="1" s="1"/>
  <c r="C95" i="2"/>
  <c r="P97" i="1" s="1"/>
  <c r="C96" i="2"/>
  <c r="P98" i="1" s="1"/>
  <c r="C97" i="2"/>
  <c r="P99" i="1" s="1"/>
  <c r="C98" i="2"/>
  <c r="P100" i="1" s="1"/>
  <c r="C99" i="2"/>
  <c r="P101" i="1" s="1"/>
  <c r="C100" i="2"/>
  <c r="P102" i="1" s="1"/>
  <c r="C101" i="2"/>
  <c r="P103" i="1" s="1"/>
  <c r="C102" i="2"/>
  <c r="P104" i="1" s="1"/>
  <c r="C103" i="2"/>
  <c r="P105" i="1" s="1"/>
  <c r="C104" i="2"/>
  <c r="P106" i="1" s="1"/>
  <c r="C105" i="2"/>
  <c r="P107" i="1" s="1"/>
  <c r="C106" i="2"/>
  <c r="P108" i="1" s="1"/>
  <c r="C107" i="2"/>
  <c r="P109" i="1" s="1"/>
  <c r="C108" i="2"/>
  <c r="P110" i="1" s="1"/>
  <c r="C109" i="2"/>
  <c r="P111" i="1" s="1"/>
  <c r="C110" i="2"/>
  <c r="P112" i="1" s="1"/>
  <c r="C111" i="2"/>
  <c r="P113" i="1" s="1"/>
  <c r="C112" i="2"/>
  <c r="P114" i="1" s="1"/>
  <c r="C113" i="2"/>
  <c r="P115" i="1" s="1"/>
  <c r="C114" i="2"/>
  <c r="P116" i="1" s="1"/>
  <c r="C115" i="2"/>
  <c r="P117" i="1" s="1"/>
  <c r="C116" i="2"/>
  <c r="P118" i="1" s="1"/>
  <c r="C117" i="2"/>
  <c r="P119" i="1" s="1"/>
  <c r="C118" i="2"/>
  <c r="P120" i="1" s="1"/>
  <c r="C119" i="2"/>
  <c r="P121" i="1" s="1"/>
  <c r="C120" i="2"/>
  <c r="P122" i="1" s="1"/>
  <c r="C121" i="2"/>
  <c r="P123" i="1" s="1"/>
  <c r="C122" i="2"/>
  <c r="P124" i="1" s="1"/>
  <c r="C123" i="2"/>
  <c r="P125" i="1" s="1"/>
  <c r="C124" i="2"/>
  <c r="P126" i="1" s="1"/>
  <c r="C125" i="2"/>
  <c r="P127" i="1" s="1"/>
  <c r="C126" i="2"/>
  <c r="P128" i="1" s="1"/>
  <c r="C127" i="2"/>
  <c r="P129" i="1" s="1"/>
  <c r="C128" i="2"/>
  <c r="P130" i="1" s="1"/>
  <c r="C129" i="2"/>
  <c r="P131" i="1" s="1"/>
  <c r="C130" i="2"/>
  <c r="P132" i="1" s="1"/>
  <c r="C131" i="2"/>
  <c r="P133" i="1" s="1"/>
  <c r="C132" i="2"/>
  <c r="P134" i="1" s="1"/>
  <c r="C133" i="2"/>
  <c r="P135" i="1" s="1"/>
  <c r="C134" i="2"/>
  <c r="P136" i="1" s="1"/>
  <c r="C135" i="2"/>
  <c r="P137" i="1" s="1"/>
  <c r="C136" i="2"/>
  <c r="P138" i="1" s="1"/>
  <c r="C137" i="2"/>
  <c r="P139" i="1" s="1"/>
  <c r="P140" i="1"/>
  <c r="C138" i="2"/>
  <c r="P141" i="1" s="1"/>
  <c r="C139" i="2"/>
  <c r="P142" i="1" s="1"/>
  <c r="C140" i="2"/>
  <c r="P143" i="1" s="1"/>
  <c r="C141" i="2"/>
  <c r="P144" i="1" s="1"/>
  <c r="C142" i="2"/>
  <c r="P145" i="1" s="1"/>
  <c r="C143" i="2"/>
  <c r="P146" i="1" s="1"/>
  <c r="C144" i="2"/>
  <c r="P147" i="1" s="1"/>
  <c r="C145" i="2"/>
  <c r="P148" i="1" s="1"/>
  <c r="C146" i="2"/>
  <c r="P149" i="1" s="1"/>
  <c r="C147" i="2"/>
  <c r="P150" i="1" s="1"/>
  <c r="C148" i="2"/>
  <c r="P151" i="1" s="1"/>
  <c r="C149" i="2"/>
  <c r="P152" i="1" s="1"/>
  <c r="C150" i="2"/>
  <c r="P153" i="1" s="1"/>
  <c r="C151" i="2"/>
  <c r="P154" i="1" s="1"/>
  <c r="C152" i="2"/>
  <c r="P155" i="1" s="1"/>
  <c r="C153" i="2"/>
  <c r="P156" i="1" s="1"/>
  <c r="C154" i="2"/>
  <c r="P157" i="1" s="1"/>
  <c r="C155" i="2"/>
  <c r="P158" i="1" s="1"/>
  <c r="C156" i="2"/>
  <c r="P159" i="1" s="1"/>
  <c r="C157" i="2"/>
  <c r="P160" i="1" s="1"/>
  <c r="C158" i="2"/>
  <c r="P161" i="1" s="1"/>
  <c r="C159" i="2"/>
  <c r="P162" i="1" s="1"/>
  <c r="C160" i="2"/>
  <c r="P163" i="1" s="1"/>
  <c r="C161" i="2"/>
  <c r="P164" i="1" s="1"/>
  <c r="C162" i="2"/>
  <c r="P165" i="1" s="1"/>
  <c r="C163" i="2"/>
  <c r="P166" i="1" s="1"/>
  <c r="C164" i="2"/>
  <c r="P167" i="1" s="1"/>
  <c r="C165" i="2"/>
  <c r="P168" i="1" s="1"/>
  <c r="C166" i="2"/>
  <c r="P169" i="1" s="1"/>
  <c r="C167" i="2"/>
  <c r="P170" i="1" s="1"/>
  <c r="C168" i="2"/>
  <c r="P171" i="1" s="1"/>
  <c r="C169" i="2"/>
  <c r="P172" i="1" s="1"/>
  <c r="C170" i="2"/>
  <c r="P173" i="1" s="1"/>
  <c r="C171" i="2"/>
  <c r="P174" i="1" s="1"/>
  <c r="C172" i="2"/>
  <c r="P175" i="1" s="1"/>
  <c r="C173" i="2"/>
  <c r="P176" i="1" s="1"/>
  <c r="C174" i="2"/>
  <c r="P177" i="1" s="1"/>
  <c r="C175" i="2"/>
  <c r="P178" i="1" s="1"/>
  <c r="C176" i="2"/>
  <c r="P179" i="1" s="1"/>
  <c r="C177" i="2"/>
  <c r="P180" i="1" s="1"/>
  <c r="C178" i="2"/>
  <c r="P181" i="1" s="1"/>
  <c r="C179" i="2"/>
  <c r="P182" i="1" s="1"/>
  <c r="C180" i="2"/>
  <c r="P183" i="1" s="1"/>
  <c r="C181" i="2"/>
  <c r="P184" i="1" s="1"/>
  <c r="C182" i="2"/>
  <c r="P185" i="1" s="1"/>
  <c r="C183" i="2"/>
  <c r="P186" i="1" s="1"/>
  <c r="C184" i="2"/>
  <c r="P187" i="1" s="1"/>
  <c r="C185" i="2"/>
  <c r="P188" i="1" s="1"/>
  <c r="C186" i="2"/>
  <c r="P189" i="1" s="1"/>
  <c r="C187" i="2"/>
  <c r="P190" i="1" s="1"/>
  <c r="C188" i="2"/>
  <c r="P191" i="1" s="1"/>
  <c r="C189" i="2"/>
  <c r="P192" i="1" s="1"/>
  <c r="C190" i="2"/>
  <c r="P193" i="1" s="1"/>
  <c r="C191" i="2"/>
  <c r="P194" i="1" s="1"/>
  <c r="C192" i="2"/>
  <c r="P195" i="1" s="1"/>
  <c r="C193" i="2"/>
  <c r="P196" i="1" s="1"/>
  <c r="C194" i="2"/>
  <c r="P197" i="1" s="1"/>
  <c r="C195" i="2"/>
  <c r="P198" i="1" s="1"/>
  <c r="C196" i="2"/>
  <c r="P199" i="1" s="1"/>
  <c r="P200" i="1"/>
  <c r="C198" i="2"/>
  <c r="P201" i="1" s="1"/>
  <c r="C199" i="2"/>
  <c r="P202" i="1" s="1"/>
  <c r="C200" i="2"/>
  <c r="P203" i="1" s="1"/>
  <c r="C201" i="2"/>
  <c r="P204" i="1" s="1"/>
  <c r="C202" i="2"/>
  <c r="P205" i="1" s="1"/>
  <c r="C203" i="2"/>
  <c r="P206" i="1" s="1"/>
  <c r="C204" i="2"/>
  <c r="P207" i="1" s="1"/>
  <c r="C205" i="2"/>
  <c r="P208" i="1" s="1"/>
  <c r="C206" i="2"/>
  <c r="P209" i="1" s="1"/>
  <c r="C207" i="2"/>
  <c r="P210" i="1" s="1"/>
  <c r="C208" i="2"/>
  <c r="P211" i="1" s="1"/>
  <c r="C209" i="2"/>
  <c r="P212" i="1" s="1"/>
  <c r="C210" i="2"/>
  <c r="P213" i="1" s="1"/>
  <c r="C211" i="2"/>
  <c r="P214" i="1" s="1"/>
  <c r="C212" i="2"/>
  <c r="P215" i="1" s="1"/>
  <c r="C213" i="2"/>
  <c r="P216" i="1" s="1"/>
  <c r="C214" i="2"/>
  <c r="P217" i="1" s="1"/>
  <c r="C215" i="2"/>
  <c r="P218" i="1" s="1"/>
  <c r="C216" i="2"/>
  <c r="P219" i="1" s="1"/>
  <c r="C217" i="2"/>
  <c r="P220" i="1" s="1"/>
  <c r="C218" i="2"/>
  <c r="P221" i="1" s="1"/>
  <c r="C219" i="2"/>
  <c r="P222" i="1" s="1"/>
  <c r="C220" i="2"/>
  <c r="P223" i="1" s="1"/>
  <c r="C221" i="2"/>
  <c r="P224" i="1" s="1"/>
  <c r="C222" i="2"/>
  <c r="P225" i="1" s="1"/>
  <c r="C223" i="2"/>
  <c r="P226" i="1" s="1"/>
  <c r="C224" i="2"/>
  <c r="P227" i="1" s="1"/>
  <c r="C225" i="2"/>
  <c r="P228" i="1" s="1"/>
  <c r="C226" i="2"/>
  <c r="P229" i="1" s="1"/>
  <c r="C227" i="2"/>
  <c r="P230" i="1" s="1"/>
  <c r="C228" i="2"/>
  <c r="P231" i="1" s="1"/>
  <c r="C229" i="2"/>
  <c r="P232" i="1" s="1"/>
  <c r="C230" i="2"/>
  <c r="P233" i="1" s="1"/>
  <c r="C231" i="2"/>
  <c r="P234" i="1" s="1"/>
  <c r="C232" i="2"/>
  <c r="P235" i="1" s="1"/>
  <c r="C233" i="2"/>
  <c r="P236" i="1" s="1"/>
  <c r="C234" i="2"/>
  <c r="P237" i="1" s="1"/>
  <c r="C235" i="2"/>
  <c r="P238" i="1" s="1"/>
  <c r="C236" i="2"/>
  <c r="P239" i="1" s="1"/>
  <c r="C237" i="2"/>
  <c r="P240" i="1" s="1"/>
  <c r="C238" i="2"/>
  <c r="P241" i="1" s="1"/>
  <c r="C239" i="2"/>
  <c r="P242" i="1" s="1"/>
  <c r="C240" i="2"/>
  <c r="P243" i="1" s="1"/>
  <c r="C241" i="2"/>
  <c r="P244" i="1" s="1"/>
  <c r="C242" i="2"/>
  <c r="P245" i="1" s="1"/>
  <c r="C243" i="2"/>
  <c r="P246" i="1" s="1"/>
  <c r="C244" i="2"/>
  <c r="P247" i="1" s="1"/>
  <c r="C245" i="2"/>
  <c r="P248" i="1" s="1"/>
  <c r="C246" i="2"/>
  <c r="P249" i="1" s="1"/>
  <c r="C247" i="2"/>
  <c r="P250" i="1" s="1"/>
  <c r="C248" i="2"/>
  <c r="P251" i="1" s="1"/>
  <c r="C249" i="2"/>
  <c r="P252" i="1" s="1"/>
  <c r="C250" i="2"/>
  <c r="P253" i="1" s="1"/>
  <c r="C251" i="2"/>
  <c r="P254" i="1" s="1"/>
  <c r="C252" i="2"/>
  <c r="P255" i="1" s="1"/>
  <c r="C253" i="2"/>
  <c r="P256" i="1" s="1"/>
  <c r="C254" i="2"/>
  <c r="P257" i="1" s="1"/>
  <c r="C255" i="2"/>
  <c r="P258" i="1" s="1"/>
  <c r="C256" i="2"/>
  <c r="P259" i="1" s="1"/>
  <c r="C257" i="2"/>
  <c r="P260" i="1" s="1"/>
  <c r="C258" i="2"/>
  <c r="P261" i="1" s="1"/>
  <c r="C259" i="2"/>
  <c r="P262" i="1" s="1"/>
  <c r="C260" i="2"/>
  <c r="P263" i="1" s="1"/>
  <c r="C261" i="2"/>
  <c r="P264" i="1" s="1"/>
  <c r="C262" i="2"/>
  <c r="P265" i="1" s="1"/>
  <c r="C263" i="2"/>
  <c r="P266" i="1" s="1"/>
  <c r="C264" i="2"/>
  <c r="P267" i="1" s="1"/>
  <c r="C265" i="2"/>
  <c r="P268" i="1" s="1"/>
  <c r="C266" i="2"/>
  <c r="P269" i="1" s="1"/>
  <c r="C267" i="2"/>
  <c r="P270" i="1" s="1"/>
  <c r="C268" i="2"/>
  <c r="P271" i="1" s="1"/>
  <c r="C269" i="2"/>
  <c r="P272" i="1" s="1"/>
  <c r="C270" i="2"/>
  <c r="P273" i="1" s="1"/>
  <c r="C271" i="2"/>
  <c r="P274" i="1" s="1"/>
  <c r="C272" i="2"/>
  <c r="P275" i="1" s="1"/>
  <c r="C273" i="2"/>
  <c r="P276" i="1" s="1"/>
  <c r="C274" i="2"/>
  <c r="P277" i="1" s="1"/>
  <c r="C275" i="2"/>
  <c r="P278" i="1" s="1"/>
  <c r="C276" i="2"/>
  <c r="P279" i="1" s="1"/>
  <c r="C277" i="2"/>
  <c r="P280" i="1" s="1"/>
  <c r="C278" i="2"/>
  <c r="P281" i="1" s="1"/>
  <c r="C279" i="2"/>
  <c r="P282" i="1" s="1"/>
  <c r="C280" i="2"/>
  <c r="P283" i="1" s="1"/>
  <c r="C281" i="2"/>
  <c r="P284" i="1" s="1"/>
  <c r="C282" i="2"/>
  <c r="P285" i="1" s="1"/>
  <c r="C283" i="2"/>
  <c r="P286" i="1" s="1"/>
  <c r="C284" i="2"/>
  <c r="P287" i="1" s="1"/>
  <c r="C285" i="2"/>
  <c r="P288" i="1" s="1"/>
  <c r="C286" i="2"/>
  <c r="P289" i="1" s="1"/>
  <c r="C287" i="2"/>
  <c r="P290" i="1" s="1"/>
  <c r="C288" i="2"/>
  <c r="P291" i="1" s="1"/>
  <c r="C289" i="2"/>
  <c r="P292" i="1" s="1"/>
  <c r="C290" i="2"/>
  <c r="P293" i="1" s="1"/>
  <c r="C291" i="2"/>
  <c r="P294" i="1" s="1"/>
  <c r="C292" i="2"/>
  <c r="P295" i="1" s="1"/>
  <c r="C293" i="2"/>
  <c r="P296" i="1" s="1"/>
  <c r="C294" i="2"/>
  <c r="P297" i="1" s="1"/>
  <c r="C295" i="2"/>
  <c r="P298" i="1" s="1"/>
  <c r="C296" i="2"/>
  <c r="P299" i="1" s="1"/>
  <c r="C297" i="2"/>
  <c r="P300" i="1" s="1"/>
  <c r="C298" i="2"/>
  <c r="P301" i="1" s="1"/>
  <c r="C299" i="2"/>
  <c r="P302" i="1" s="1"/>
  <c r="C300" i="2"/>
  <c r="P303" i="1" s="1"/>
  <c r="C301" i="2"/>
  <c r="P304" i="1" s="1"/>
  <c r="C302" i="2"/>
  <c r="P305" i="1" s="1"/>
  <c r="C303" i="2"/>
  <c r="P306" i="1" s="1"/>
  <c r="C304" i="2"/>
  <c r="P307" i="1" s="1"/>
  <c r="C305" i="2"/>
  <c r="P308" i="1" s="1"/>
  <c r="C306" i="2"/>
  <c r="P309" i="1" s="1"/>
  <c r="C307" i="2"/>
  <c r="P310" i="1" s="1"/>
  <c r="C308" i="2"/>
  <c r="P311" i="1" s="1"/>
  <c r="C309" i="2"/>
  <c r="P312" i="1" s="1"/>
  <c r="C310" i="2"/>
  <c r="P313" i="1" s="1"/>
  <c r="C311" i="2"/>
  <c r="P314" i="1" s="1"/>
  <c r="C312" i="2"/>
  <c r="P315" i="1" s="1"/>
  <c r="C313" i="2"/>
  <c r="P316" i="1" s="1"/>
  <c r="C314" i="2"/>
  <c r="P317" i="1" s="1"/>
  <c r="C315" i="2"/>
  <c r="P318" i="1" s="1"/>
  <c r="C316" i="2"/>
  <c r="P319" i="1" s="1"/>
  <c r="C317" i="2"/>
  <c r="P320" i="1" s="1"/>
  <c r="C318" i="2"/>
  <c r="P321" i="1" s="1"/>
  <c r="C319" i="2"/>
  <c r="P322" i="1" s="1"/>
  <c r="C320" i="2"/>
  <c r="P323" i="1" s="1"/>
  <c r="C321" i="2"/>
  <c r="P324" i="1" s="1"/>
  <c r="C322" i="2"/>
  <c r="P325" i="1" s="1"/>
  <c r="C323" i="2"/>
  <c r="P326" i="1" s="1"/>
  <c r="C324" i="2"/>
  <c r="P327" i="1" s="1"/>
  <c r="C325" i="2"/>
  <c r="P328" i="1" s="1"/>
  <c r="C326" i="2"/>
  <c r="P329" i="1" s="1"/>
  <c r="C327" i="2"/>
  <c r="P330" i="1" s="1"/>
  <c r="C328" i="2"/>
  <c r="P331" i="1" s="1"/>
  <c r="C329" i="2"/>
  <c r="P332" i="1" s="1"/>
  <c r="C330" i="2"/>
  <c r="P333" i="1" s="1"/>
  <c r="C331" i="2"/>
  <c r="P334" i="1" s="1"/>
  <c r="C332" i="2"/>
  <c r="P335" i="1" s="1"/>
  <c r="C333" i="2"/>
  <c r="P336" i="1" s="1"/>
  <c r="C334" i="2"/>
  <c r="P337" i="1" s="1"/>
  <c r="C335" i="2"/>
  <c r="P338" i="1" s="1"/>
  <c r="C336" i="2"/>
  <c r="P339" i="1" s="1"/>
  <c r="C337" i="2"/>
  <c r="P340" i="1" s="1"/>
  <c r="C338" i="2"/>
  <c r="P341" i="1" s="1"/>
  <c r="C339" i="2"/>
  <c r="P342" i="1" s="1"/>
  <c r="C340" i="2"/>
  <c r="P343" i="1" s="1"/>
  <c r="C341" i="2"/>
  <c r="P344" i="1" s="1"/>
  <c r="C342" i="2"/>
  <c r="P345" i="1" s="1"/>
  <c r="C343" i="2"/>
  <c r="P346" i="1" s="1"/>
  <c r="C344" i="2"/>
  <c r="P347" i="1" s="1"/>
  <c r="C345" i="2"/>
  <c r="P348" i="1" s="1"/>
  <c r="C346" i="2"/>
  <c r="P349" i="1" s="1"/>
  <c r="C347" i="2"/>
  <c r="P350" i="1" s="1"/>
  <c r="C348" i="2"/>
  <c r="P351" i="1" s="1"/>
  <c r="C349" i="2"/>
  <c r="P352" i="1" s="1"/>
  <c r="C350" i="2"/>
  <c r="P353" i="1" s="1"/>
  <c r="C351" i="2"/>
  <c r="P354" i="1" s="1"/>
  <c r="C352" i="2"/>
  <c r="P355" i="1" s="1"/>
  <c r="C353" i="2"/>
  <c r="P356" i="1" s="1"/>
  <c r="C354" i="2"/>
  <c r="P357" i="1" s="1"/>
  <c r="C355" i="2"/>
  <c r="P358" i="1" s="1"/>
  <c r="C356" i="2"/>
  <c r="P359" i="1" s="1"/>
  <c r="C357" i="2"/>
  <c r="P360" i="1" s="1"/>
  <c r="C358" i="2"/>
  <c r="P361" i="1" s="1"/>
  <c r="C359" i="2"/>
  <c r="P362" i="1" s="1"/>
  <c r="C360" i="2"/>
  <c r="P363" i="1" s="1"/>
  <c r="C361" i="2"/>
  <c r="P364" i="1" s="1"/>
  <c r="C362" i="2"/>
  <c r="P365" i="1" s="1"/>
  <c r="C363" i="2"/>
  <c r="P366" i="1" s="1"/>
  <c r="C364" i="2"/>
  <c r="P367" i="1" s="1"/>
  <c r="C365" i="2"/>
  <c r="P368" i="1" s="1"/>
  <c r="C366" i="2"/>
  <c r="P369" i="1" s="1"/>
  <c r="C367" i="2"/>
  <c r="P370" i="1" s="1"/>
  <c r="C368" i="2"/>
  <c r="P371" i="1" s="1"/>
  <c r="C369" i="2"/>
  <c r="P372" i="1" s="1"/>
  <c r="C370" i="2"/>
  <c r="P373" i="1" s="1"/>
  <c r="C371" i="2"/>
  <c r="P374" i="1" s="1"/>
  <c r="C372" i="2"/>
  <c r="P375" i="1" s="1"/>
  <c r="C373" i="2"/>
  <c r="P376" i="1" s="1"/>
  <c r="C374" i="2"/>
  <c r="P377" i="1" s="1"/>
  <c r="C375" i="2"/>
  <c r="P378" i="1" s="1"/>
  <c r="C376" i="2"/>
  <c r="P379" i="1" s="1"/>
  <c r="C377" i="2"/>
  <c r="P380" i="1" s="1"/>
  <c r="C378" i="2"/>
  <c r="P381" i="1" s="1"/>
  <c r="C379" i="2"/>
  <c r="P382" i="1" s="1"/>
  <c r="C380" i="2"/>
  <c r="P383" i="1" s="1"/>
  <c r="C381" i="2"/>
  <c r="P384" i="1" s="1"/>
  <c r="C382" i="2"/>
  <c r="P385" i="1" s="1"/>
  <c r="C383" i="2"/>
  <c r="P386" i="1" s="1"/>
  <c r="C384" i="2"/>
  <c r="P387" i="1" s="1"/>
  <c r="C385" i="2"/>
  <c r="P388" i="1" s="1"/>
  <c r="C386" i="2"/>
  <c r="P389" i="1" s="1"/>
  <c r="C387" i="2"/>
  <c r="P390" i="1" s="1"/>
  <c r="C388" i="2"/>
  <c r="P391" i="1" s="1"/>
  <c r="C389" i="2"/>
  <c r="P392" i="1" s="1"/>
  <c r="C390" i="2"/>
  <c r="P393" i="1" s="1"/>
  <c r="C391" i="2"/>
  <c r="P394" i="1" s="1"/>
  <c r="C392" i="2"/>
  <c r="P395" i="1" s="1"/>
  <c r="C393" i="2"/>
  <c r="P396" i="1" s="1"/>
  <c r="C394" i="2"/>
  <c r="P397" i="1" s="1"/>
  <c r="C395" i="2"/>
  <c r="P398" i="1" s="1"/>
  <c r="C396" i="2"/>
  <c r="P399" i="1" s="1"/>
  <c r="C397" i="2"/>
  <c r="P400" i="1" s="1"/>
  <c r="C398" i="2"/>
  <c r="P401" i="1" s="1"/>
  <c r="C399" i="2"/>
  <c r="P402" i="1" s="1"/>
  <c r="C400" i="2"/>
  <c r="P403" i="1" s="1"/>
  <c r="C401" i="2"/>
  <c r="P404" i="1" s="1"/>
  <c r="C402" i="2"/>
  <c r="P405" i="1" s="1"/>
  <c r="C403" i="2"/>
  <c r="P406" i="1" s="1"/>
  <c r="C404" i="2"/>
  <c r="P407" i="1" s="1"/>
  <c r="C405" i="2"/>
  <c r="P408" i="1" s="1"/>
  <c r="C406" i="2"/>
  <c r="P409" i="1" s="1"/>
  <c r="C407" i="2"/>
  <c r="P410" i="1" s="1"/>
  <c r="C408" i="2"/>
  <c r="P411" i="1" s="1"/>
  <c r="C409" i="2"/>
  <c r="P412" i="1" s="1"/>
  <c r="C410" i="2"/>
  <c r="P413" i="1" s="1"/>
  <c r="C411" i="2"/>
  <c r="P414" i="1" s="1"/>
  <c r="C412" i="2"/>
  <c r="P415" i="1" s="1"/>
  <c r="C413" i="2"/>
  <c r="P416" i="1" s="1"/>
  <c r="C414" i="2"/>
  <c r="P417" i="1" s="1"/>
  <c r="C415" i="2"/>
  <c r="P418" i="1" s="1"/>
  <c r="C416" i="2"/>
  <c r="P419" i="1" s="1"/>
  <c r="C417" i="2"/>
  <c r="P420" i="1" s="1"/>
  <c r="C418" i="2"/>
  <c r="P421" i="1" s="1"/>
  <c r="C419" i="2"/>
  <c r="P422" i="1" s="1"/>
  <c r="C420" i="2"/>
  <c r="P423" i="1" s="1"/>
  <c r="C421" i="2"/>
  <c r="P424" i="1" s="1"/>
  <c r="C422" i="2"/>
  <c r="P425" i="1" s="1"/>
  <c r="C423" i="2"/>
  <c r="P426" i="1" s="1"/>
  <c r="C424" i="2"/>
  <c r="P427" i="1" s="1"/>
  <c r="C425" i="2"/>
  <c r="P428" i="1" s="1"/>
  <c r="C426" i="2"/>
  <c r="P429" i="1" s="1"/>
  <c r="C427" i="2"/>
  <c r="P430" i="1" s="1"/>
  <c r="C428" i="2"/>
  <c r="P431" i="1" s="1"/>
  <c r="C429" i="2"/>
  <c r="P432" i="1" s="1"/>
  <c r="C430" i="2"/>
  <c r="P433" i="1" s="1"/>
  <c r="C431" i="2"/>
  <c r="P434" i="1" s="1"/>
  <c r="C432" i="2"/>
  <c r="P435" i="1" s="1"/>
  <c r="C433" i="2"/>
  <c r="P436" i="1" s="1"/>
  <c r="C434" i="2"/>
  <c r="P437" i="1" s="1"/>
  <c r="C435" i="2"/>
  <c r="P438" i="1" s="1"/>
  <c r="C436" i="2"/>
  <c r="P439" i="1" s="1"/>
  <c r="C437" i="2"/>
  <c r="P440" i="1" s="1"/>
  <c r="C438" i="2"/>
  <c r="P441" i="1" s="1"/>
  <c r="C439" i="2"/>
  <c r="P442" i="1" s="1"/>
  <c r="C440" i="2"/>
  <c r="P443" i="1" s="1"/>
  <c r="C441" i="2"/>
  <c r="P444" i="1" s="1"/>
  <c r="C442" i="2"/>
  <c r="P445" i="1" s="1"/>
  <c r="C443" i="2"/>
  <c r="P446" i="1" s="1"/>
  <c r="C444" i="2"/>
  <c r="P447" i="1" s="1"/>
  <c r="C445" i="2"/>
  <c r="P448" i="1" s="1"/>
  <c r="C446" i="2"/>
  <c r="P449" i="1" s="1"/>
  <c r="C447" i="2"/>
  <c r="P450" i="1" s="1"/>
  <c r="C448" i="2"/>
  <c r="P451" i="1" s="1"/>
  <c r="C449" i="2"/>
  <c r="P452" i="1" s="1"/>
  <c r="C450" i="2"/>
  <c r="P453" i="1" s="1"/>
  <c r="C451" i="2"/>
  <c r="P454" i="1" s="1"/>
  <c r="C452" i="2"/>
  <c r="P455" i="1" s="1"/>
  <c r="C453" i="2"/>
  <c r="P456" i="1" s="1"/>
  <c r="C454" i="2"/>
  <c r="P457" i="1" s="1"/>
  <c r="C455" i="2"/>
  <c r="P458" i="1" s="1"/>
  <c r="C456" i="2"/>
  <c r="P459" i="1" s="1"/>
  <c r="C457" i="2"/>
  <c r="P460" i="1" s="1"/>
  <c r="C458" i="2"/>
  <c r="P461" i="1" s="1"/>
  <c r="C459" i="2"/>
  <c r="P462" i="1" s="1"/>
  <c r="C460" i="2"/>
  <c r="P463" i="1" s="1"/>
  <c r="C461" i="2"/>
  <c r="P464" i="1" s="1"/>
  <c r="C462" i="2"/>
  <c r="P465" i="1" s="1"/>
  <c r="C463" i="2"/>
  <c r="P466" i="1" s="1"/>
  <c r="C464" i="2"/>
  <c r="P467" i="1" s="1"/>
  <c r="C465" i="2"/>
  <c r="P468" i="1" s="1"/>
  <c r="C466" i="2"/>
  <c r="P469" i="1" s="1"/>
  <c r="C467" i="2"/>
  <c r="P470" i="1" s="1"/>
  <c r="C468" i="2"/>
  <c r="P471" i="1" s="1"/>
  <c r="C469" i="2"/>
  <c r="P472" i="1" s="1"/>
  <c r="C470" i="2"/>
  <c r="P473" i="1" s="1"/>
  <c r="C471" i="2"/>
  <c r="P474" i="1" s="1"/>
  <c r="C472" i="2"/>
  <c r="P475" i="1" s="1"/>
  <c r="C473" i="2"/>
  <c r="P476" i="1" s="1"/>
  <c r="C474" i="2"/>
  <c r="P477" i="1" s="1"/>
  <c r="C475" i="2"/>
  <c r="P478" i="1" s="1"/>
  <c r="C476" i="2"/>
  <c r="P479" i="1" s="1"/>
  <c r="C477" i="2"/>
  <c r="P480" i="1" s="1"/>
  <c r="C478" i="2"/>
  <c r="P481" i="1" s="1"/>
  <c r="C479" i="2"/>
  <c r="P482" i="1" s="1"/>
  <c r="C480" i="2"/>
  <c r="P483" i="1" s="1"/>
  <c r="C481" i="2"/>
  <c r="P484" i="1" s="1"/>
  <c r="C482" i="2"/>
  <c r="P485" i="1" s="1"/>
  <c r="C483" i="2"/>
  <c r="P486" i="1" s="1"/>
  <c r="C484" i="2"/>
  <c r="P487" i="1" s="1"/>
  <c r="C485" i="2"/>
  <c r="P488" i="1" s="1"/>
  <c r="C486" i="2"/>
  <c r="P489" i="1" s="1"/>
  <c r="C487" i="2"/>
  <c r="P490" i="1" s="1"/>
  <c r="C488" i="2"/>
  <c r="P491" i="1" s="1"/>
  <c r="C489" i="2"/>
  <c r="P492" i="1" s="1"/>
  <c r="C490" i="2"/>
  <c r="P493" i="1" s="1"/>
  <c r="C491" i="2"/>
  <c r="P494" i="1" s="1"/>
  <c r="C492" i="2"/>
  <c r="P495" i="1" s="1"/>
  <c r="C493" i="2"/>
  <c r="P496" i="1" s="1"/>
  <c r="C494" i="2"/>
  <c r="P497" i="1" s="1"/>
  <c r="C495" i="2"/>
  <c r="P498" i="1" s="1"/>
  <c r="C496" i="2"/>
  <c r="P499" i="1" s="1"/>
  <c r="C497" i="2"/>
  <c r="P500" i="1" s="1"/>
  <c r="C498" i="2"/>
  <c r="P501" i="1" s="1"/>
  <c r="C499" i="2"/>
  <c r="P502" i="1" s="1"/>
  <c r="C500" i="2"/>
  <c r="P503" i="1" s="1"/>
  <c r="C501" i="2"/>
  <c r="P504" i="1" s="1"/>
  <c r="C502" i="2"/>
  <c r="P505" i="1" s="1"/>
  <c r="C503" i="2"/>
  <c r="P506" i="1" s="1"/>
  <c r="C504" i="2"/>
  <c r="P507" i="1" s="1"/>
  <c r="C505" i="2"/>
  <c r="P508" i="1" s="1"/>
  <c r="C506" i="2"/>
  <c r="P509" i="1" s="1"/>
  <c r="C507" i="2"/>
  <c r="P510" i="1" s="1"/>
  <c r="C508" i="2"/>
  <c r="P511" i="1" s="1"/>
  <c r="C509" i="2"/>
  <c r="P512" i="1" s="1"/>
  <c r="C510" i="2"/>
  <c r="P513" i="1" s="1"/>
  <c r="C511" i="2"/>
  <c r="P514" i="1" s="1"/>
  <c r="C512" i="2"/>
  <c r="P515" i="1" s="1"/>
  <c r="C513" i="2"/>
  <c r="P516" i="1" s="1"/>
  <c r="C514" i="2"/>
  <c r="P517" i="1" s="1"/>
  <c r="C515" i="2"/>
  <c r="P518" i="1" s="1"/>
  <c r="C516" i="2"/>
  <c r="P519" i="1" s="1"/>
  <c r="C517" i="2"/>
  <c r="P520" i="1" s="1"/>
  <c r="C518" i="2"/>
  <c r="P521" i="1" s="1"/>
  <c r="C519" i="2"/>
  <c r="P522" i="1" s="1"/>
  <c r="C520" i="2"/>
  <c r="P523" i="1" s="1"/>
  <c r="C521" i="2"/>
  <c r="P524" i="1" s="1"/>
  <c r="C522" i="2"/>
  <c r="P525" i="1" s="1"/>
  <c r="C523" i="2"/>
  <c r="P526" i="1" s="1"/>
  <c r="C524" i="2"/>
  <c r="P527" i="1" s="1"/>
  <c r="C525" i="2"/>
  <c r="P528" i="1" s="1"/>
  <c r="C526" i="2"/>
  <c r="P529" i="1" s="1"/>
  <c r="C527" i="2"/>
  <c r="P530" i="1" s="1"/>
  <c r="C528" i="2"/>
  <c r="P531" i="1" s="1"/>
  <c r="C529" i="2"/>
  <c r="P532" i="1" s="1"/>
  <c r="C530" i="2"/>
  <c r="P533" i="1" s="1"/>
  <c r="C531" i="2"/>
  <c r="P534" i="1" s="1"/>
  <c r="C532" i="2"/>
  <c r="P535" i="1" s="1"/>
  <c r="C533" i="2"/>
  <c r="P536" i="1" s="1"/>
  <c r="C534" i="2"/>
  <c r="P537" i="1" s="1"/>
  <c r="C535" i="2"/>
  <c r="P538" i="1" s="1"/>
  <c r="C536" i="2"/>
  <c r="P539" i="1" s="1"/>
  <c r="C537" i="2"/>
  <c r="P540" i="1" s="1"/>
  <c r="C538" i="2"/>
  <c r="P541" i="1" s="1"/>
  <c r="C539" i="2"/>
  <c r="P542" i="1" s="1"/>
  <c r="C540" i="2"/>
  <c r="P543" i="1" s="1"/>
  <c r="C541" i="2"/>
  <c r="P544" i="1" s="1"/>
  <c r="C542" i="2"/>
  <c r="P545" i="1" s="1"/>
  <c r="C543" i="2"/>
  <c r="P546" i="1" s="1"/>
  <c r="C544" i="2"/>
  <c r="P547" i="1" s="1"/>
  <c r="C545" i="2"/>
  <c r="P548" i="1" s="1"/>
  <c r="C546" i="2"/>
  <c r="P549" i="1" s="1"/>
  <c r="C547" i="2"/>
  <c r="P550" i="1" s="1"/>
  <c r="C548" i="2"/>
  <c r="P551" i="1" s="1"/>
  <c r="C549" i="2"/>
  <c r="P552" i="1" s="1"/>
  <c r="C550" i="2"/>
  <c r="P553" i="1" s="1"/>
  <c r="C551" i="2"/>
  <c r="P554" i="1" s="1"/>
  <c r="C552" i="2"/>
  <c r="P555" i="1" s="1"/>
  <c r="C553" i="2"/>
  <c r="P556" i="1" s="1"/>
  <c r="C554" i="2"/>
  <c r="P557" i="1" s="1"/>
  <c r="C555" i="2"/>
  <c r="P558" i="1" s="1"/>
  <c r="C556" i="2"/>
  <c r="P559" i="1" s="1"/>
  <c r="C557" i="2"/>
  <c r="P560" i="1" s="1"/>
  <c r="C558" i="2"/>
  <c r="P561" i="1" s="1"/>
  <c r="C559" i="2"/>
  <c r="P562" i="1" s="1"/>
  <c r="C560" i="2"/>
  <c r="P563" i="1" s="1"/>
  <c r="C561" i="2"/>
  <c r="P564" i="1" s="1"/>
  <c r="C562" i="2"/>
  <c r="P565" i="1" s="1"/>
  <c r="C563" i="2"/>
  <c r="P566" i="1" s="1"/>
  <c r="C564" i="2"/>
  <c r="P567" i="1" s="1"/>
  <c r="C565" i="2"/>
  <c r="P568" i="1" s="1"/>
  <c r="C566" i="2"/>
  <c r="P569" i="1" s="1"/>
  <c r="C567" i="2"/>
  <c r="P570" i="1" s="1"/>
  <c r="C568" i="2"/>
  <c r="P571" i="1" s="1"/>
  <c r="C569" i="2"/>
  <c r="P572" i="1" s="1"/>
  <c r="C570" i="2"/>
  <c r="P573" i="1" s="1"/>
  <c r="C571" i="2"/>
  <c r="P574" i="1" s="1"/>
  <c r="C572" i="2"/>
  <c r="P575" i="1" s="1"/>
  <c r="C573" i="2"/>
  <c r="P576" i="1" s="1"/>
  <c r="C574" i="2"/>
  <c r="P577" i="1" s="1"/>
  <c r="C575" i="2"/>
  <c r="P578" i="1" s="1"/>
  <c r="C576" i="2"/>
  <c r="P579" i="1" s="1"/>
  <c r="C577" i="2"/>
  <c r="P580" i="1" s="1"/>
  <c r="C578" i="2"/>
  <c r="P581" i="1" s="1"/>
  <c r="C579" i="2"/>
  <c r="P582" i="1" s="1"/>
  <c r="C580" i="2"/>
  <c r="P583" i="1" s="1"/>
  <c r="C581" i="2"/>
  <c r="P584" i="1" s="1"/>
  <c r="C582" i="2"/>
  <c r="P585" i="1" s="1"/>
  <c r="C583" i="2"/>
  <c r="P586" i="1" s="1"/>
  <c r="C584" i="2"/>
  <c r="P587" i="1" s="1"/>
  <c r="C585" i="2"/>
  <c r="P588" i="1" s="1"/>
  <c r="C586" i="2"/>
  <c r="P589" i="1" s="1"/>
  <c r="C587" i="2"/>
  <c r="P590" i="1" s="1"/>
  <c r="C588" i="2"/>
  <c r="P591" i="1" s="1"/>
  <c r="C589" i="2"/>
  <c r="P592" i="1" s="1"/>
  <c r="C590" i="2"/>
  <c r="P593" i="1" s="1"/>
  <c r="C591" i="2"/>
  <c r="P594" i="1" s="1"/>
  <c r="C592" i="2"/>
  <c r="P595" i="1" s="1"/>
  <c r="C593" i="2"/>
  <c r="P596" i="1" s="1"/>
  <c r="C594" i="2"/>
  <c r="P597" i="1" s="1"/>
  <c r="C595" i="2"/>
  <c r="P598" i="1" s="1"/>
  <c r="C596" i="2"/>
  <c r="P599" i="1" s="1"/>
  <c r="C597" i="2"/>
  <c r="P600" i="1" s="1"/>
  <c r="C598" i="2"/>
  <c r="P601" i="1" s="1"/>
  <c r="C599" i="2"/>
  <c r="P602" i="1" s="1"/>
  <c r="C600" i="2"/>
  <c r="P603" i="1" s="1"/>
  <c r="C601" i="2"/>
  <c r="P604" i="1" s="1"/>
  <c r="C602" i="2"/>
  <c r="P605" i="1" s="1"/>
  <c r="C603" i="2"/>
  <c r="P606" i="1" s="1"/>
  <c r="C604" i="2"/>
  <c r="P607" i="1" s="1"/>
  <c r="C605" i="2"/>
  <c r="P608" i="1" s="1"/>
  <c r="C606" i="2"/>
  <c r="P609" i="1" s="1"/>
  <c r="C607" i="2"/>
  <c r="P610" i="1" s="1"/>
  <c r="C608" i="2"/>
  <c r="P611" i="1" s="1"/>
  <c r="C609" i="2"/>
  <c r="P612" i="1" s="1"/>
  <c r="C610" i="2"/>
  <c r="P613" i="1" s="1"/>
  <c r="C611" i="2"/>
  <c r="P614" i="1" s="1"/>
  <c r="C612" i="2"/>
  <c r="P615" i="1" s="1"/>
  <c r="C613" i="2"/>
  <c r="P616" i="1" s="1"/>
  <c r="C614" i="2"/>
  <c r="P617" i="1" s="1"/>
  <c r="C615" i="2"/>
  <c r="P618" i="1" s="1"/>
  <c r="C616" i="2"/>
  <c r="P619" i="1" s="1"/>
  <c r="C617" i="2"/>
  <c r="P620" i="1" s="1"/>
  <c r="C618" i="2"/>
  <c r="P621" i="1" s="1"/>
  <c r="C619" i="2"/>
  <c r="P622" i="1" s="1"/>
  <c r="C620" i="2"/>
  <c r="P623" i="1" s="1"/>
  <c r="C621" i="2"/>
  <c r="P624" i="1" s="1"/>
  <c r="C622" i="2"/>
  <c r="P625" i="1" s="1"/>
  <c r="C623" i="2"/>
  <c r="P626" i="1" s="1"/>
  <c r="C624" i="2"/>
  <c r="P627" i="1" s="1"/>
  <c r="C625" i="2"/>
  <c r="P628" i="1" s="1"/>
  <c r="C626" i="2"/>
  <c r="P629" i="1" s="1"/>
  <c r="C627" i="2"/>
  <c r="P630" i="1" s="1"/>
  <c r="C628" i="2"/>
  <c r="P631" i="1" s="1"/>
  <c r="C629" i="2"/>
  <c r="P632" i="1" s="1"/>
  <c r="C630" i="2"/>
  <c r="P633" i="1" s="1"/>
  <c r="C631" i="2"/>
  <c r="P634" i="1" s="1"/>
  <c r="C632" i="2"/>
  <c r="P635" i="1" s="1"/>
  <c r="C633" i="2"/>
  <c r="P636" i="1" s="1"/>
  <c r="C634" i="2"/>
  <c r="P637" i="1" s="1"/>
  <c r="C635" i="2"/>
  <c r="P638" i="1" s="1"/>
  <c r="C636" i="2"/>
  <c r="P639" i="1" s="1"/>
  <c r="C637" i="2"/>
  <c r="P640" i="1" s="1"/>
  <c r="C638" i="2"/>
  <c r="P641" i="1" s="1"/>
  <c r="C639" i="2"/>
  <c r="P642" i="1" s="1"/>
  <c r="C640" i="2"/>
  <c r="P643" i="1" s="1"/>
  <c r="C641" i="2"/>
  <c r="P644" i="1" s="1"/>
  <c r="C642" i="2"/>
  <c r="P645" i="1" s="1"/>
  <c r="C643" i="2"/>
  <c r="P646" i="1" s="1"/>
  <c r="C644" i="2"/>
  <c r="P647" i="1" s="1"/>
  <c r="C645" i="2"/>
  <c r="P648" i="1" s="1"/>
  <c r="C646" i="2"/>
  <c r="P649" i="1" s="1"/>
  <c r="C647" i="2"/>
  <c r="P650" i="1" s="1"/>
  <c r="C648" i="2"/>
  <c r="P651" i="1" s="1"/>
  <c r="C649" i="2"/>
  <c r="P652" i="1" s="1"/>
  <c r="C650" i="2"/>
  <c r="P653" i="1" s="1"/>
  <c r="C651" i="2"/>
  <c r="P654" i="1" s="1"/>
  <c r="C652" i="2"/>
  <c r="P655" i="1" s="1"/>
  <c r="C653" i="2"/>
  <c r="P656" i="1" s="1"/>
  <c r="C654" i="2"/>
  <c r="P657" i="1" s="1"/>
  <c r="C655" i="2"/>
  <c r="P658" i="1" s="1"/>
  <c r="C656" i="2"/>
  <c r="P659" i="1" s="1"/>
  <c r="C657" i="2"/>
  <c r="P660" i="1" s="1"/>
  <c r="C658" i="2"/>
  <c r="P661" i="1" s="1"/>
  <c r="C659" i="2"/>
  <c r="P662" i="1" s="1"/>
  <c r="C660" i="2"/>
  <c r="P663" i="1" s="1"/>
  <c r="C661" i="2"/>
  <c r="P664" i="1" s="1"/>
  <c r="C662" i="2"/>
  <c r="P665" i="1" s="1"/>
  <c r="C663" i="2"/>
  <c r="P666" i="1" s="1"/>
  <c r="C664" i="2"/>
  <c r="P667" i="1" s="1"/>
  <c r="C665" i="2"/>
  <c r="P668" i="1" s="1"/>
  <c r="C666" i="2"/>
  <c r="P669" i="1" s="1"/>
  <c r="C667" i="2"/>
  <c r="P670" i="1" s="1"/>
  <c r="C668" i="2"/>
  <c r="P671" i="1" s="1"/>
  <c r="C669" i="2"/>
  <c r="P672" i="1" s="1"/>
  <c r="C670" i="2"/>
  <c r="P673" i="1" s="1"/>
  <c r="C671" i="2"/>
  <c r="P674" i="1" s="1"/>
  <c r="C672" i="2"/>
  <c r="P675" i="1" s="1"/>
  <c r="C673" i="2"/>
  <c r="P676" i="1" s="1"/>
  <c r="C674" i="2"/>
  <c r="P677" i="1" s="1"/>
  <c r="C675" i="2"/>
  <c r="P678" i="1" s="1"/>
  <c r="C676" i="2"/>
  <c r="P679" i="1" s="1"/>
  <c r="C677" i="2"/>
  <c r="P680" i="1" s="1"/>
  <c r="C678" i="2"/>
  <c r="P681" i="1" s="1"/>
  <c r="C679" i="2"/>
  <c r="P682" i="1" s="1"/>
  <c r="C680" i="2"/>
  <c r="P683" i="1" s="1"/>
  <c r="C681" i="2"/>
  <c r="P684" i="1" s="1"/>
  <c r="C682" i="2"/>
  <c r="P685" i="1" s="1"/>
  <c r="C683" i="2"/>
  <c r="P686" i="1" s="1"/>
  <c r="C684" i="2"/>
  <c r="P687" i="1" s="1"/>
  <c r="C685" i="2"/>
  <c r="P688" i="1" s="1"/>
  <c r="C686" i="2"/>
  <c r="P689" i="1" s="1"/>
  <c r="C687" i="2"/>
  <c r="P690" i="1" s="1"/>
  <c r="C688" i="2"/>
  <c r="P691" i="1" s="1"/>
  <c r="C689" i="2"/>
  <c r="P692" i="1" s="1"/>
  <c r="C690" i="2"/>
  <c r="P693" i="1" s="1"/>
  <c r="C691" i="2"/>
  <c r="P694" i="1" s="1"/>
  <c r="C692" i="2"/>
  <c r="P695" i="1" s="1"/>
  <c r="C693" i="2"/>
  <c r="P696" i="1" s="1"/>
  <c r="C694" i="2"/>
  <c r="P697" i="1" s="1"/>
  <c r="C695" i="2"/>
  <c r="P698" i="1" s="1"/>
  <c r="C696" i="2"/>
  <c r="P699" i="1" s="1"/>
  <c r="C697" i="2"/>
  <c r="P700" i="1" s="1"/>
  <c r="C698" i="2"/>
  <c r="P701" i="1" s="1"/>
  <c r="C699" i="2"/>
  <c r="P702" i="1" s="1"/>
  <c r="C700" i="2"/>
  <c r="P703" i="1" s="1"/>
  <c r="C701" i="2"/>
  <c r="P704" i="1" s="1"/>
  <c r="C702" i="2"/>
  <c r="P705" i="1" s="1"/>
  <c r="C703" i="2"/>
  <c r="P706" i="1" s="1"/>
  <c r="C704" i="2"/>
  <c r="P707" i="1" s="1"/>
  <c r="C705" i="2"/>
  <c r="P708" i="1" s="1"/>
  <c r="C706" i="2"/>
  <c r="P709" i="1" s="1"/>
  <c r="C707" i="2"/>
  <c r="P710" i="1" s="1"/>
  <c r="C708" i="2"/>
  <c r="P711" i="1" s="1"/>
  <c r="C709" i="2"/>
  <c r="P712" i="1" s="1"/>
  <c r="C710" i="2"/>
  <c r="P713" i="1" s="1"/>
  <c r="C711" i="2"/>
  <c r="P714" i="1" s="1"/>
  <c r="C712" i="2"/>
  <c r="P715" i="1" s="1"/>
  <c r="C713" i="2"/>
  <c r="P716" i="1" s="1"/>
  <c r="C714" i="2"/>
  <c r="P717" i="1" s="1"/>
  <c r="C715" i="2"/>
  <c r="P718" i="1" s="1"/>
  <c r="C716" i="2"/>
  <c r="P719" i="1" s="1"/>
  <c r="C717" i="2"/>
  <c r="P720" i="1" s="1"/>
  <c r="C718" i="2"/>
  <c r="P721" i="1" s="1"/>
  <c r="C719" i="2"/>
  <c r="P722" i="1" s="1"/>
  <c r="C720" i="2"/>
  <c r="P723" i="1" s="1"/>
  <c r="C721" i="2"/>
  <c r="P724" i="1" s="1"/>
  <c r="C722" i="2"/>
  <c r="P725" i="1" s="1"/>
  <c r="C723" i="2"/>
  <c r="P726" i="1" s="1"/>
  <c r="C724" i="2"/>
  <c r="P727" i="1" s="1"/>
  <c r="C725" i="2"/>
  <c r="P728" i="1" s="1"/>
  <c r="C726" i="2"/>
  <c r="P729" i="1" s="1"/>
  <c r="C727" i="2"/>
  <c r="P730" i="1" s="1"/>
  <c r="C728" i="2"/>
  <c r="P731" i="1" s="1"/>
  <c r="C729" i="2"/>
  <c r="P732" i="1" s="1"/>
  <c r="C730" i="2"/>
  <c r="P733" i="1" s="1"/>
  <c r="C731" i="2"/>
  <c r="P734" i="1" s="1"/>
  <c r="C732" i="2"/>
  <c r="P735" i="1" s="1"/>
  <c r="C733" i="2"/>
  <c r="P736" i="1" s="1"/>
  <c r="C734" i="2"/>
  <c r="P737" i="1" s="1"/>
  <c r="C735" i="2"/>
  <c r="P738" i="1" s="1"/>
  <c r="C736" i="2"/>
  <c r="P739" i="1" s="1"/>
  <c r="C737" i="2"/>
  <c r="P740" i="1" s="1"/>
  <c r="C738" i="2"/>
  <c r="P741" i="1" s="1"/>
  <c r="C739" i="2"/>
  <c r="P742" i="1" s="1"/>
  <c r="C740" i="2"/>
  <c r="P743" i="1" s="1"/>
  <c r="C741" i="2"/>
  <c r="P744" i="1" s="1"/>
  <c r="C742" i="2"/>
  <c r="P745" i="1" s="1"/>
  <c r="C743" i="2"/>
  <c r="P746" i="1" s="1"/>
  <c r="C744" i="2"/>
  <c r="P747" i="1" s="1"/>
  <c r="C745" i="2"/>
  <c r="P748" i="1" s="1"/>
  <c r="C746" i="2"/>
  <c r="P749" i="1" s="1"/>
  <c r="C747" i="2"/>
  <c r="P750" i="1" s="1"/>
  <c r="C748" i="2"/>
  <c r="P751" i="1" s="1"/>
  <c r="C749" i="2"/>
  <c r="P752" i="1" s="1"/>
  <c r="C750" i="2"/>
  <c r="P753" i="1" s="1"/>
  <c r="C751" i="2"/>
  <c r="P754" i="1" s="1"/>
  <c r="C752" i="2"/>
  <c r="P755" i="1" s="1"/>
  <c r="C753" i="2"/>
  <c r="P756" i="1" s="1"/>
  <c r="C754" i="2"/>
  <c r="P757" i="1" s="1"/>
  <c r="C755" i="2"/>
  <c r="P758" i="1" s="1"/>
  <c r="C756" i="2"/>
  <c r="P759" i="1" s="1"/>
  <c r="C757" i="2"/>
  <c r="P760" i="1" s="1"/>
  <c r="C758" i="2"/>
  <c r="P761" i="1" s="1"/>
  <c r="C759" i="2"/>
  <c r="P762" i="1" s="1"/>
  <c r="C760" i="2"/>
  <c r="P763" i="1" s="1"/>
  <c r="C761" i="2"/>
  <c r="P764" i="1" s="1"/>
  <c r="C762" i="2"/>
  <c r="P765" i="1" s="1"/>
  <c r="C763" i="2"/>
  <c r="P766" i="1" s="1"/>
  <c r="C764" i="2"/>
  <c r="P767" i="1" s="1"/>
  <c r="C765" i="2"/>
  <c r="P768" i="1" s="1"/>
  <c r="C766" i="2"/>
  <c r="P769" i="1" s="1"/>
  <c r="C767" i="2"/>
  <c r="P770" i="1" s="1"/>
  <c r="C768" i="2"/>
  <c r="P771" i="1" s="1"/>
  <c r="C769" i="2"/>
  <c r="P772" i="1" s="1"/>
  <c r="C770" i="2"/>
  <c r="P773" i="1" s="1"/>
  <c r="C771" i="2"/>
  <c r="P774" i="1" s="1"/>
  <c r="C772" i="2"/>
  <c r="P775" i="1" s="1"/>
  <c r="C773" i="2"/>
  <c r="P776" i="1" s="1"/>
  <c r="C774" i="2"/>
  <c r="P777" i="1" s="1"/>
  <c r="C775" i="2"/>
  <c r="P778" i="1" s="1"/>
  <c r="C776" i="2"/>
  <c r="P779" i="1" s="1"/>
  <c r="C777" i="2"/>
  <c r="P780" i="1" s="1"/>
  <c r="C778" i="2"/>
  <c r="P781" i="1" s="1"/>
  <c r="C779" i="2"/>
  <c r="P782" i="1" s="1"/>
  <c r="C780" i="2"/>
  <c r="P783" i="1" s="1"/>
  <c r="C781" i="2"/>
  <c r="P784" i="1" s="1"/>
  <c r="C782" i="2"/>
  <c r="P785" i="1" s="1"/>
  <c r="C783" i="2"/>
  <c r="P786" i="1" s="1"/>
  <c r="C784" i="2"/>
  <c r="P787" i="1" s="1"/>
  <c r="C785" i="2"/>
  <c r="P788" i="1" s="1"/>
  <c r="C786" i="2"/>
  <c r="P789" i="1" s="1"/>
  <c r="C787" i="2"/>
  <c r="P790" i="1" s="1"/>
  <c r="C788" i="2"/>
  <c r="P791" i="1" s="1"/>
  <c r="C789" i="2"/>
  <c r="P792" i="1" s="1"/>
  <c r="C790" i="2"/>
  <c r="P793" i="1" s="1"/>
  <c r="C791" i="2"/>
  <c r="P794" i="1" s="1"/>
  <c r="C792" i="2"/>
  <c r="P795" i="1" s="1"/>
  <c r="C793" i="2"/>
  <c r="P796" i="1" s="1"/>
  <c r="C794" i="2"/>
  <c r="P797" i="1" s="1"/>
  <c r="C795" i="2"/>
  <c r="P798" i="1" s="1"/>
  <c r="C796" i="2"/>
  <c r="P799" i="1" s="1"/>
  <c r="C797" i="2"/>
  <c r="P800" i="1" s="1"/>
  <c r="C798" i="2"/>
  <c r="P801" i="1" s="1"/>
  <c r="C799" i="2"/>
  <c r="P802" i="1" s="1"/>
  <c r="C800" i="2"/>
  <c r="P803" i="1" s="1"/>
  <c r="C801" i="2"/>
  <c r="P804" i="1" s="1"/>
  <c r="C802" i="2"/>
  <c r="P805" i="1" s="1"/>
  <c r="C803" i="2"/>
  <c r="P806" i="1" s="1"/>
  <c r="C804" i="2"/>
  <c r="P807" i="1" s="1"/>
  <c r="C805" i="2"/>
  <c r="P808" i="1" s="1"/>
  <c r="C806" i="2"/>
  <c r="P809" i="1" s="1"/>
  <c r="C807" i="2"/>
  <c r="P810" i="1" s="1"/>
  <c r="C808" i="2"/>
  <c r="P811" i="1" s="1"/>
  <c r="C809" i="2"/>
  <c r="P812" i="1" s="1"/>
  <c r="C810" i="2"/>
  <c r="P813" i="1" s="1"/>
  <c r="C811" i="2"/>
  <c r="P814" i="1" s="1"/>
  <c r="C812" i="2"/>
  <c r="P815" i="1" s="1"/>
  <c r="C813" i="2"/>
  <c r="P816" i="1" s="1"/>
  <c r="C814" i="2"/>
  <c r="P817" i="1" s="1"/>
  <c r="C815" i="2"/>
  <c r="P818" i="1" s="1"/>
  <c r="C816" i="2"/>
  <c r="P819" i="1" s="1"/>
  <c r="C817" i="2"/>
  <c r="P820" i="1" s="1"/>
  <c r="C818" i="2"/>
  <c r="P821" i="1" s="1"/>
  <c r="C819" i="2"/>
  <c r="P822" i="1" s="1"/>
  <c r="C820" i="2"/>
  <c r="P823" i="1" s="1"/>
  <c r="C821" i="2"/>
  <c r="P824" i="1" s="1"/>
  <c r="C822" i="2"/>
  <c r="P825" i="1" s="1"/>
  <c r="C823" i="2"/>
  <c r="P826" i="1" s="1"/>
  <c r="C824" i="2"/>
  <c r="P827" i="1" s="1"/>
  <c r="C825" i="2"/>
  <c r="P828" i="1" s="1"/>
  <c r="C826" i="2"/>
  <c r="P829" i="1" s="1"/>
  <c r="C827" i="2"/>
  <c r="P830" i="1" s="1"/>
  <c r="C828" i="2"/>
  <c r="P831" i="1" s="1"/>
  <c r="C829" i="2"/>
  <c r="P832" i="1" s="1"/>
  <c r="C830" i="2"/>
  <c r="P833" i="1" s="1"/>
  <c r="C831" i="2"/>
  <c r="P834" i="1" s="1"/>
  <c r="C832" i="2"/>
  <c r="P835" i="1" s="1"/>
  <c r="C833" i="2"/>
  <c r="P836" i="1" s="1"/>
  <c r="C834" i="2"/>
  <c r="P837" i="1" s="1"/>
  <c r="C835" i="2"/>
  <c r="P838" i="1" s="1"/>
  <c r="C836" i="2"/>
  <c r="P839" i="1" s="1"/>
  <c r="C837" i="2"/>
  <c r="P840" i="1" s="1"/>
  <c r="C838" i="2"/>
  <c r="P841" i="1" s="1"/>
  <c r="C839" i="2"/>
  <c r="P842" i="1" s="1"/>
  <c r="C840" i="2"/>
  <c r="P843" i="1" s="1"/>
  <c r="C841" i="2"/>
  <c r="P844" i="1" s="1"/>
  <c r="C842" i="2"/>
  <c r="P845" i="1" s="1"/>
  <c r="C843" i="2"/>
  <c r="P846" i="1" s="1"/>
  <c r="C844" i="2"/>
  <c r="P847" i="1" s="1"/>
  <c r="C845" i="2"/>
  <c r="P848" i="1" s="1"/>
  <c r="C846" i="2"/>
  <c r="P849" i="1" s="1"/>
  <c r="C847" i="2"/>
  <c r="P850" i="1" s="1"/>
  <c r="C848" i="2"/>
  <c r="P851" i="1" s="1"/>
  <c r="C849" i="2"/>
  <c r="P852" i="1" s="1"/>
  <c r="C850" i="2"/>
  <c r="P853" i="1" s="1"/>
  <c r="C851" i="2"/>
  <c r="P854" i="1" s="1"/>
  <c r="C852" i="2"/>
  <c r="P855" i="1" s="1"/>
  <c r="C853" i="2"/>
  <c r="P856" i="1" s="1"/>
  <c r="C854" i="2"/>
  <c r="P857" i="1" s="1"/>
  <c r="C855" i="2"/>
  <c r="P858" i="1" s="1"/>
  <c r="C856" i="2"/>
  <c r="P859" i="1" s="1"/>
  <c r="C857" i="2"/>
  <c r="P860" i="1" s="1"/>
  <c r="C858" i="2"/>
  <c r="P861" i="1" s="1"/>
  <c r="C859" i="2"/>
  <c r="P862" i="1" s="1"/>
  <c r="C860" i="2"/>
  <c r="P863" i="1" s="1"/>
  <c r="C861" i="2"/>
  <c r="P864" i="1" s="1"/>
  <c r="C862" i="2"/>
  <c r="P865" i="1" s="1"/>
  <c r="C863" i="2"/>
  <c r="P866" i="1" s="1"/>
  <c r="C864" i="2"/>
  <c r="P867" i="1" s="1"/>
  <c r="C865" i="2"/>
  <c r="P868" i="1" s="1"/>
  <c r="C866" i="2"/>
  <c r="P869" i="1" s="1"/>
  <c r="C867" i="2"/>
  <c r="P870" i="1" s="1"/>
  <c r="C868" i="2"/>
  <c r="P871" i="1" s="1"/>
  <c r="C869" i="2"/>
  <c r="P872" i="1" s="1"/>
  <c r="C870" i="2"/>
  <c r="P873" i="1" s="1"/>
  <c r="C871" i="2"/>
  <c r="P874" i="1" s="1"/>
  <c r="C872" i="2"/>
  <c r="P875" i="1" s="1"/>
  <c r="C873" i="2"/>
  <c r="P876" i="1" s="1"/>
  <c r="C874" i="2"/>
  <c r="P877" i="1" s="1"/>
  <c r="C875" i="2"/>
  <c r="P878" i="1" s="1"/>
  <c r="C876" i="2"/>
  <c r="P879" i="1" s="1"/>
  <c r="C877" i="2"/>
  <c r="P880" i="1" s="1"/>
  <c r="C878" i="2"/>
  <c r="P881" i="1" s="1"/>
  <c r="C879" i="2"/>
  <c r="P882" i="1" s="1"/>
  <c r="C880" i="2"/>
  <c r="P883" i="1" s="1"/>
  <c r="C881" i="2"/>
  <c r="P884" i="1" s="1"/>
  <c r="C882" i="2"/>
  <c r="P885" i="1" s="1"/>
  <c r="C883" i="2"/>
  <c r="P886" i="1" s="1"/>
  <c r="C884" i="2"/>
  <c r="P887" i="1" s="1"/>
  <c r="C885" i="2"/>
  <c r="P888" i="1" s="1"/>
  <c r="C886" i="2"/>
  <c r="P889" i="1" s="1"/>
  <c r="C887" i="2"/>
  <c r="P890" i="1" s="1"/>
  <c r="C888" i="2"/>
  <c r="P891" i="1" s="1"/>
  <c r="C889" i="2"/>
  <c r="P892" i="1" s="1"/>
  <c r="C890" i="2"/>
  <c r="P893" i="1" s="1"/>
  <c r="C891" i="2"/>
  <c r="P894" i="1" s="1"/>
  <c r="C892" i="2"/>
  <c r="P895" i="1" s="1"/>
  <c r="C893" i="2"/>
  <c r="P896" i="1" s="1"/>
  <c r="C894" i="2"/>
  <c r="P897" i="1" s="1"/>
  <c r="C895" i="2"/>
  <c r="P898" i="1" s="1"/>
  <c r="C896" i="2"/>
  <c r="P899" i="1" s="1"/>
  <c r="C897" i="2"/>
  <c r="P900" i="1" s="1"/>
  <c r="C898" i="2"/>
  <c r="P901" i="1" s="1"/>
  <c r="C899" i="2"/>
  <c r="P902" i="1" s="1"/>
  <c r="C900" i="2"/>
  <c r="P903" i="1" s="1"/>
  <c r="C901" i="2"/>
  <c r="P904" i="1" s="1"/>
  <c r="C902" i="2"/>
  <c r="P905" i="1" s="1"/>
  <c r="C903" i="2"/>
  <c r="P906" i="1" s="1"/>
  <c r="C904" i="2"/>
  <c r="P907" i="1" s="1"/>
  <c r="C905" i="2"/>
  <c r="P908" i="1" s="1"/>
  <c r="C906" i="2"/>
  <c r="P909" i="1" s="1"/>
  <c r="C907" i="2"/>
  <c r="P910" i="1" s="1"/>
  <c r="C908" i="2"/>
  <c r="P911" i="1" s="1"/>
  <c r="C909" i="2"/>
  <c r="P912" i="1" s="1"/>
  <c r="C910" i="2"/>
  <c r="P913" i="1" s="1"/>
  <c r="C911" i="2"/>
  <c r="P914" i="1" s="1"/>
  <c r="C912" i="2"/>
  <c r="P915" i="1" s="1"/>
  <c r="C913" i="2"/>
  <c r="P916" i="1" s="1"/>
  <c r="C914" i="2"/>
  <c r="P917" i="1" s="1"/>
  <c r="C915" i="2"/>
  <c r="P918" i="1" s="1"/>
  <c r="C916" i="2"/>
  <c r="P919" i="1" s="1"/>
  <c r="C917" i="2"/>
  <c r="P920" i="1" s="1"/>
  <c r="C918" i="2"/>
  <c r="P921" i="1" s="1"/>
  <c r="C919" i="2"/>
  <c r="P922" i="1" s="1"/>
  <c r="C920" i="2"/>
  <c r="P923" i="1" s="1"/>
  <c r="C921" i="2"/>
  <c r="P924" i="1" s="1"/>
  <c r="C922" i="2"/>
  <c r="P925" i="1" s="1"/>
  <c r="C923" i="2"/>
  <c r="P926" i="1" s="1"/>
  <c r="C924" i="2"/>
  <c r="P927" i="1" s="1"/>
  <c r="C925" i="2"/>
  <c r="P928" i="1" s="1"/>
  <c r="C926" i="2"/>
  <c r="P929" i="1" s="1"/>
  <c r="C927" i="2"/>
  <c r="P930" i="1" s="1"/>
  <c r="C928" i="2"/>
  <c r="P931" i="1" s="1"/>
  <c r="C929" i="2"/>
  <c r="P932" i="1" s="1"/>
  <c r="C930" i="2"/>
  <c r="P933" i="1" s="1"/>
  <c r="C931" i="2"/>
  <c r="P934" i="1" s="1"/>
  <c r="C932" i="2"/>
  <c r="P935" i="1" s="1"/>
  <c r="C933" i="2"/>
  <c r="P936" i="1" s="1"/>
  <c r="C934" i="2"/>
  <c r="P937" i="1" s="1"/>
  <c r="C935" i="2"/>
  <c r="P938" i="1" s="1"/>
  <c r="C936" i="2"/>
  <c r="P939" i="1" s="1"/>
  <c r="C937" i="2"/>
  <c r="P940" i="1" s="1"/>
  <c r="C938" i="2"/>
  <c r="P941" i="1" s="1"/>
  <c r="C939" i="2"/>
  <c r="P942" i="1" s="1"/>
  <c r="C940" i="2"/>
  <c r="P943" i="1" s="1"/>
  <c r="C941" i="2"/>
  <c r="P944" i="1" s="1"/>
  <c r="C942" i="2"/>
  <c r="P945" i="1" s="1"/>
  <c r="C943" i="2"/>
  <c r="P946" i="1" s="1"/>
  <c r="C944" i="2"/>
  <c r="P947" i="1" s="1"/>
  <c r="C945" i="2"/>
  <c r="P948" i="1" s="1"/>
  <c r="C946" i="2"/>
  <c r="P949" i="1" s="1"/>
  <c r="C947" i="2"/>
  <c r="P950" i="1" s="1"/>
  <c r="C948" i="2"/>
  <c r="P951" i="1" s="1"/>
  <c r="C949" i="2"/>
  <c r="P952" i="1" s="1"/>
  <c r="C950" i="2"/>
  <c r="P953" i="1" s="1"/>
  <c r="C951" i="2"/>
  <c r="P954" i="1" s="1"/>
  <c r="C952" i="2"/>
  <c r="P955" i="1" s="1"/>
  <c r="C953" i="2"/>
  <c r="P956" i="1" s="1"/>
  <c r="C954" i="2"/>
  <c r="P957" i="1" s="1"/>
  <c r="C955" i="2"/>
  <c r="P958" i="1" s="1"/>
  <c r="C956" i="2"/>
  <c r="P959" i="1" s="1"/>
  <c r="C957" i="2"/>
  <c r="P960" i="1" s="1"/>
  <c r="C958" i="2"/>
  <c r="P961" i="1" s="1"/>
  <c r="C959" i="2"/>
  <c r="P962" i="1" s="1"/>
  <c r="C960" i="2"/>
  <c r="P963" i="1" s="1"/>
  <c r="C961" i="2"/>
  <c r="P964" i="1" s="1"/>
  <c r="C962" i="2"/>
  <c r="P965" i="1" s="1"/>
  <c r="C963" i="2"/>
  <c r="P966" i="1" s="1"/>
  <c r="C964" i="2"/>
  <c r="P967" i="1" s="1"/>
  <c r="C965" i="2"/>
  <c r="P968" i="1" s="1"/>
  <c r="C966" i="2"/>
  <c r="P969" i="1" s="1"/>
  <c r="C967" i="2"/>
  <c r="P970" i="1" s="1"/>
  <c r="C968" i="2"/>
  <c r="P971" i="1" s="1"/>
  <c r="C969" i="2"/>
  <c r="P972" i="1" s="1"/>
  <c r="C970" i="2"/>
  <c r="P973" i="1" s="1"/>
  <c r="C971" i="2"/>
  <c r="P974" i="1" s="1"/>
  <c r="C972" i="2"/>
  <c r="P975" i="1" s="1"/>
  <c r="C973" i="2"/>
  <c r="P976" i="1" s="1"/>
  <c r="C974" i="2"/>
  <c r="P977" i="1" s="1"/>
  <c r="C975" i="2"/>
  <c r="P978" i="1" s="1"/>
  <c r="C976" i="2"/>
  <c r="P979" i="1" s="1"/>
  <c r="C977" i="2"/>
  <c r="P980" i="1" s="1"/>
  <c r="C978" i="2"/>
  <c r="P981" i="1" s="1"/>
  <c r="C979" i="2"/>
  <c r="P982" i="1" s="1"/>
  <c r="C980" i="2"/>
  <c r="P983" i="1" s="1"/>
  <c r="C981" i="2"/>
  <c r="P984" i="1" s="1"/>
  <c r="C982" i="2"/>
  <c r="P985" i="1" s="1"/>
  <c r="C983" i="2"/>
  <c r="P986" i="1" s="1"/>
  <c r="C984" i="2"/>
  <c r="P987" i="1" s="1"/>
  <c r="C985" i="2"/>
  <c r="P988" i="1" s="1"/>
  <c r="C986" i="2"/>
  <c r="P989" i="1" s="1"/>
  <c r="C987" i="2"/>
  <c r="P990" i="1" s="1"/>
  <c r="C988" i="2"/>
  <c r="P991" i="1" s="1"/>
  <c r="C989" i="2"/>
  <c r="P992" i="1" s="1"/>
  <c r="C990" i="2"/>
  <c r="P993" i="1" s="1"/>
  <c r="C991" i="2"/>
  <c r="P994" i="1" s="1"/>
  <c r="C992" i="2"/>
  <c r="P995" i="1" s="1"/>
  <c r="C993" i="2"/>
  <c r="P996" i="1" s="1"/>
  <c r="C994" i="2"/>
  <c r="P997" i="1" s="1"/>
  <c r="C995" i="2"/>
  <c r="P998" i="1" s="1"/>
  <c r="C996" i="2"/>
  <c r="P999" i="1" s="1"/>
  <c r="C997" i="2"/>
  <c r="P1000" i="1" s="1"/>
  <c r="C998" i="2"/>
  <c r="P1001" i="1" s="1"/>
  <c r="C999" i="2"/>
  <c r="P1002" i="1" s="1"/>
  <c r="C1000" i="2"/>
  <c r="P1003" i="1" s="1"/>
  <c r="C1001" i="2"/>
  <c r="P1004" i="1" s="1"/>
  <c r="C1002" i="2"/>
  <c r="P1005" i="1" s="1"/>
  <c r="C1003" i="2"/>
  <c r="P1006" i="1" s="1"/>
  <c r="C1004" i="2"/>
  <c r="P1007" i="1" s="1"/>
  <c r="C1005" i="2"/>
  <c r="P1008" i="1" s="1"/>
  <c r="C1006" i="2"/>
  <c r="P1009" i="1" s="1"/>
  <c r="C1007" i="2"/>
  <c r="P1010" i="1" s="1"/>
  <c r="C1008" i="2"/>
  <c r="P1011" i="1" s="1"/>
  <c r="C1009" i="2"/>
  <c r="P1012" i="1" s="1"/>
  <c r="C1010" i="2"/>
  <c r="P1013" i="1" s="1"/>
  <c r="C1011" i="2"/>
  <c r="P1014" i="1" s="1"/>
  <c r="C1012" i="2"/>
  <c r="P1015" i="1" s="1"/>
  <c r="C1013" i="2"/>
  <c r="P1016" i="1" s="1"/>
  <c r="C1014" i="2"/>
  <c r="P1017" i="1" s="1"/>
  <c r="C1015" i="2"/>
  <c r="P1018" i="1" s="1"/>
  <c r="C1016" i="2"/>
  <c r="P1019" i="1" s="1"/>
  <c r="C1017" i="2"/>
  <c r="P1020" i="1" s="1"/>
  <c r="C1018" i="2"/>
  <c r="P1021" i="1" s="1"/>
  <c r="C1019" i="2"/>
  <c r="P1022" i="1" s="1"/>
  <c r="C1020" i="2"/>
  <c r="P1023" i="1" s="1"/>
  <c r="C1021" i="2"/>
  <c r="P1024" i="1" s="1"/>
  <c r="C1022" i="2"/>
  <c r="P1025" i="1" s="1"/>
  <c r="C1023" i="2"/>
  <c r="P1026" i="1" s="1"/>
  <c r="C1024" i="2"/>
  <c r="P1027" i="1" s="1"/>
  <c r="C1025" i="2"/>
  <c r="P1028" i="1" s="1"/>
  <c r="C1026" i="2"/>
  <c r="P1029" i="1" s="1"/>
  <c r="C1027" i="2"/>
  <c r="P1030" i="1" s="1"/>
  <c r="C1028" i="2"/>
  <c r="P1031" i="1" s="1"/>
  <c r="C1029" i="2"/>
  <c r="P1032" i="1" s="1"/>
  <c r="C1030" i="2"/>
  <c r="P1033" i="1" s="1"/>
  <c r="C1031" i="2"/>
  <c r="P1034" i="1" s="1"/>
  <c r="C1032" i="2"/>
  <c r="P1035" i="1" s="1"/>
  <c r="C1033" i="2"/>
  <c r="P1036" i="1" s="1"/>
  <c r="C1034" i="2"/>
  <c r="P1037" i="1" s="1"/>
  <c r="C1035" i="2"/>
  <c r="P1038" i="1" s="1"/>
  <c r="C1036" i="2"/>
  <c r="P1039" i="1" s="1"/>
  <c r="C1037" i="2"/>
  <c r="P1040" i="1" s="1"/>
  <c r="C1038" i="2"/>
  <c r="P1041" i="1" s="1"/>
  <c r="C1039" i="2"/>
  <c r="P1042" i="1" s="1"/>
  <c r="C1040" i="2"/>
  <c r="P1043" i="1" s="1"/>
  <c r="C1041" i="2"/>
  <c r="P1044" i="1" s="1"/>
  <c r="C1042" i="2"/>
  <c r="P1045" i="1" s="1"/>
  <c r="C1043" i="2"/>
  <c r="P1046" i="1" s="1"/>
  <c r="C1044" i="2"/>
  <c r="P1047" i="1" s="1"/>
  <c r="C1045" i="2"/>
  <c r="P1048" i="1" s="1"/>
  <c r="C1046" i="2"/>
  <c r="P1049" i="1" s="1"/>
  <c r="C1047" i="2"/>
  <c r="P1050" i="1" s="1"/>
  <c r="C1048" i="2"/>
  <c r="P1051" i="1" s="1"/>
  <c r="C1049" i="2"/>
  <c r="P1052" i="1" s="1"/>
  <c r="C1050" i="2"/>
  <c r="P1053" i="1" s="1"/>
  <c r="C1051" i="2"/>
  <c r="P1054" i="1" s="1"/>
  <c r="C1052" i="2"/>
  <c r="P1055" i="1" s="1"/>
  <c r="C1053" i="2"/>
  <c r="P1056" i="1" s="1"/>
  <c r="C1054" i="2"/>
  <c r="P1057" i="1" s="1"/>
  <c r="C1055" i="2"/>
  <c r="P1058" i="1" s="1"/>
  <c r="C1056" i="2"/>
  <c r="P1059" i="1" s="1"/>
  <c r="C1057" i="2"/>
  <c r="P1060" i="1" s="1"/>
  <c r="C1058" i="2"/>
  <c r="P1061" i="1" s="1"/>
  <c r="C1059" i="2"/>
  <c r="P1062" i="1" s="1"/>
  <c r="C1060" i="2"/>
  <c r="P1063" i="1" s="1"/>
  <c r="C1061" i="2"/>
  <c r="P1064" i="1" s="1"/>
  <c r="C1062" i="2"/>
  <c r="P1065" i="1" s="1"/>
  <c r="C1063" i="2"/>
  <c r="P1066" i="1" s="1"/>
  <c r="C1064" i="2"/>
  <c r="P1067" i="1" s="1"/>
  <c r="C1065" i="2"/>
  <c r="P1068" i="1" s="1"/>
  <c r="C1066" i="2"/>
  <c r="P1069" i="1" s="1"/>
  <c r="C1067" i="2"/>
  <c r="P1070" i="1" s="1"/>
  <c r="C1068" i="2"/>
  <c r="P1071" i="1" s="1"/>
  <c r="C1069" i="2"/>
  <c r="P1072" i="1" s="1"/>
  <c r="C1070" i="2"/>
  <c r="P1073" i="1" s="1"/>
  <c r="C1071" i="2"/>
  <c r="P1074" i="1" s="1"/>
  <c r="C1072" i="2"/>
  <c r="P1075" i="1" s="1"/>
  <c r="C1073" i="2"/>
  <c r="P1076" i="1" s="1"/>
  <c r="C1074" i="2"/>
  <c r="P1077" i="1" s="1"/>
  <c r="C1075" i="2"/>
  <c r="P1078" i="1" s="1"/>
  <c r="C1076" i="2"/>
  <c r="P1079" i="1" s="1"/>
  <c r="C1077" i="2"/>
  <c r="P1080" i="1" s="1"/>
  <c r="C1078" i="2"/>
  <c r="P1081" i="1" s="1"/>
  <c r="C1079" i="2"/>
  <c r="P1082" i="1" s="1"/>
  <c r="C1080" i="2"/>
  <c r="P1083" i="1" s="1"/>
  <c r="C1081" i="2"/>
  <c r="P1084" i="1" s="1"/>
  <c r="C1082" i="2"/>
  <c r="P1085" i="1" s="1"/>
  <c r="C1083" i="2"/>
  <c r="P1086" i="1" s="1"/>
  <c r="C1084" i="2"/>
  <c r="P1087" i="1" s="1"/>
  <c r="C1085" i="2"/>
  <c r="P1088" i="1" s="1"/>
  <c r="C1086" i="2"/>
  <c r="P1089" i="1" s="1"/>
  <c r="C1087" i="2"/>
  <c r="P1090" i="1" s="1"/>
  <c r="C1088" i="2"/>
  <c r="P1091" i="1" s="1"/>
  <c r="C1089" i="2"/>
  <c r="P1092" i="1" s="1"/>
  <c r="C1090" i="2"/>
  <c r="P1093" i="1" s="1"/>
  <c r="C1091" i="2"/>
  <c r="P1094" i="1" s="1"/>
  <c r="C1092" i="2"/>
  <c r="P1095" i="1" s="1"/>
  <c r="C1093" i="2"/>
  <c r="P1096" i="1" s="1"/>
  <c r="C1094" i="2"/>
  <c r="P1097" i="1" s="1"/>
  <c r="C1095" i="2"/>
  <c r="P1098" i="1" s="1"/>
  <c r="C1096" i="2"/>
  <c r="P1099" i="1" s="1"/>
  <c r="C1097" i="2"/>
  <c r="P1100" i="1" s="1"/>
  <c r="C1098" i="2"/>
  <c r="P1101" i="1" s="1"/>
  <c r="C1099" i="2"/>
  <c r="P1102" i="1" s="1"/>
  <c r="C1100" i="2"/>
  <c r="P1103" i="1" s="1"/>
  <c r="C1101" i="2"/>
  <c r="P1104" i="1" s="1"/>
  <c r="C1102" i="2"/>
  <c r="P1105" i="1" s="1"/>
  <c r="C1103" i="2"/>
  <c r="P1106" i="1" s="1"/>
  <c r="C1104" i="2"/>
  <c r="P1107" i="1" s="1"/>
  <c r="C1105" i="2"/>
  <c r="P1108" i="1" s="1"/>
  <c r="C1106" i="2"/>
  <c r="P1109" i="1" s="1"/>
  <c r="C1107" i="2"/>
  <c r="P1110" i="1" s="1"/>
  <c r="C1108" i="2"/>
  <c r="P1111" i="1" s="1"/>
  <c r="C1109" i="2"/>
  <c r="P1112" i="1" s="1"/>
  <c r="C1110" i="2"/>
  <c r="P1113" i="1" s="1"/>
  <c r="C1111" i="2"/>
  <c r="P1114" i="1" s="1"/>
  <c r="C1112" i="2"/>
  <c r="P1115" i="1" s="1"/>
  <c r="C1113" i="2"/>
  <c r="P1116" i="1" s="1"/>
  <c r="C1114" i="2"/>
  <c r="P1117" i="1" s="1"/>
  <c r="C1115" i="2"/>
  <c r="P1118" i="1" s="1"/>
  <c r="C1116" i="2"/>
  <c r="P1119" i="1" s="1"/>
  <c r="C1117" i="2"/>
  <c r="P1120" i="1" s="1"/>
  <c r="C1118" i="2"/>
  <c r="P1121" i="1" s="1"/>
  <c r="C1119" i="2"/>
  <c r="P1122" i="1" s="1"/>
  <c r="C1120" i="2"/>
  <c r="P1123" i="1" s="1"/>
  <c r="C1121" i="2"/>
  <c r="P1124" i="1" s="1"/>
  <c r="C1122" i="2"/>
  <c r="P1125" i="1" s="1"/>
  <c r="C1123" i="2"/>
  <c r="P1126" i="1" s="1"/>
  <c r="C1124" i="2"/>
  <c r="P1127" i="1" s="1"/>
  <c r="C1125" i="2"/>
  <c r="P1128" i="1" s="1"/>
  <c r="C1126" i="2"/>
  <c r="P1129" i="1" s="1"/>
  <c r="C1127" i="2"/>
  <c r="P1130" i="1" s="1"/>
  <c r="C1128" i="2"/>
  <c r="P1131" i="1" s="1"/>
  <c r="C1129" i="2"/>
  <c r="P1132" i="1" s="1"/>
  <c r="C1130" i="2"/>
  <c r="P1133" i="1" s="1"/>
  <c r="C1131" i="2"/>
  <c r="P1134" i="1" s="1"/>
  <c r="C1132" i="2"/>
  <c r="P1135" i="1" s="1"/>
  <c r="C1133" i="2"/>
  <c r="P1136" i="1" s="1"/>
  <c r="C1134" i="2"/>
  <c r="P1137" i="1" s="1"/>
  <c r="C1135" i="2"/>
  <c r="P1138" i="1" s="1"/>
  <c r="C1136" i="2"/>
  <c r="P1139" i="1" s="1"/>
  <c r="C1137" i="2"/>
  <c r="P1140" i="1" s="1"/>
  <c r="C1138" i="2"/>
  <c r="P1141" i="1" s="1"/>
  <c r="C1139" i="2"/>
  <c r="P1142" i="1" s="1"/>
  <c r="C1140" i="2"/>
  <c r="P1143" i="1" s="1"/>
  <c r="C1141" i="2"/>
  <c r="P1144" i="1" s="1"/>
  <c r="C1142" i="2"/>
  <c r="P1145" i="1" s="1"/>
  <c r="C1143" i="2"/>
  <c r="P1146" i="1" s="1"/>
  <c r="C1144" i="2"/>
  <c r="P1147" i="1" s="1"/>
  <c r="C1145" i="2"/>
  <c r="P1148" i="1" s="1"/>
  <c r="C1146" i="2"/>
  <c r="P1149" i="1" s="1"/>
  <c r="C1147" i="2"/>
  <c r="P1150" i="1" s="1"/>
  <c r="C1148" i="2"/>
  <c r="P1151" i="1" s="1"/>
  <c r="C1149" i="2"/>
  <c r="P1152" i="1" s="1"/>
  <c r="C1150" i="2"/>
  <c r="P1153" i="1" s="1"/>
  <c r="C1151" i="2"/>
  <c r="P1154" i="1" s="1"/>
  <c r="C1152" i="2"/>
  <c r="P1155" i="1" s="1"/>
  <c r="C1153" i="2"/>
  <c r="P1156" i="1" s="1"/>
  <c r="C1154" i="2"/>
  <c r="P1157" i="1" s="1"/>
  <c r="C1155" i="2"/>
  <c r="P1158" i="1" s="1"/>
  <c r="C1156" i="2"/>
  <c r="P1159" i="1" s="1"/>
  <c r="C1157" i="2"/>
  <c r="P1160" i="1" s="1"/>
  <c r="C1158" i="2"/>
  <c r="P1161" i="1" s="1"/>
  <c r="C1159" i="2"/>
  <c r="P1162" i="1" s="1"/>
  <c r="C1160" i="2"/>
  <c r="P1163" i="1" s="1"/>
  <c r="C1161" i="2"/>
  <c r="P1164" i="1" s="1"/>
  <c r="C1162" i="2"/>
  <c r="P1165" i="1" s="1"/>
  <c r="C1163" i="2"/>
  <c r="P1166" i="1" s="1"/>
  <c r="C1164" i="2"/>
  <c r="P1167" i="1" s="1"/>
  <c r="C1165" i="2"/>
  <c r="P1168" i="1" s="1"/>
  <c r="C1166" i="2"/>
  <c r="P1169" i="1" s="1"/>
  <c r="C1167" i="2"/>
  <c r="P1170" i="1" s="1"/>
  <c r="C1168" i="2"/>
  <c r="P1171" i="1" s="1"/>
  <c r="C1169" i="2"/>
  <c r="P1172" i="1" s="1"/>
  <c r="C1170" i="2"/>
  <c r="P1173" i="1" s="1"/>
  <c r="C1171" i="2"/>
  <c r="P1174" i="1" s="1"/>
  <c r="C1172" i="2"/>
  <c r="P1175" i="1" s="1"/>
  <c r="C1173" i="2"/>
  <c r="P1176" i="1" s="1"/>
  <c r="C1174" i="2"/>
  <c r="P1177" i="1" s="1"/>
  <c r="C1175" i="2"/>
  <c r="P1178" i="1" s="1"/>
  <c r="C1176" i="2"/>
  <c r="P1179" i="1" s="1"/>
  <c r="C1177" i="2"/>
  <c r="P1180" i="1" s="1"/>
  <c r="C1178" i="2"/>
  <c r="P1181" i="1" s="1"/>
  <c r="C1179" i="2"/>
  <c r="P1182" i="1" s="1"/>
  <c r="C1180" i="2"/>
  <c r="P1183" i="1" s="1"/>
  <c r="C1181" i="2"/>
  <c r="P1184" i="1" s="1"/>
  <c r="C1182" i="2"/>
  <c r="P1185" i="1" s="1"/>
  <c r="C1183" i="2"/>
  <c r="P1186" i="1" s="1"/>
  <c r="C1184" i="2"/>
  <c r="P1187" i="1" s="1"/>
  <c r="C1185" i="2"/>
  <c r="P1188" i="1" s="1"/>
  <c r="C1186" i="2"/>
  <c r="P1189" i="1" s="1"/>
  <c r="C1187" i="2"/>
  <c r="P1190" i="1" s="1"/>
  <c r="C1188" i="2"/>
  <c r="P1191" i="1" s="1"/>
  <c r="C1189" i="2"/>
  <c r="P1192" i="1" s="1"/>
  <c r="C1190" i="2"/>
  <c r="P1193" i="1" s="1"/>
  <c r="C1191" i="2"/>
  <c r="P1194" i="1" s="1"/>
  <c r="C1192" i="2"/>
  <c r="P1195" i="1" s="1"/>
  <c r="C1193" i="2"/>
  <c r="P1196" i="1" s="1"/>
  <c r="C1194" i="2"/>
  <c r="P1197" i="1" s="1"/>
  <c r="C1195" i="2"/>
  <c r="P1198" i="1" s="1"/>
  <c r="C1196" i="2"/>
  <c r="P1199" i="1" s="1"/>
  <c r="C1197" i="2"/>
  <c r="P1200" i="1" s="1"/>
  <c r="C1198" i="2"/>
  <c r="P1201" i="1" s="1"/>
  <c r="C1199" i="2"/>
  <c r="P1202" i="1" s="1"/>
  <c r="C1200" i="2"/>
  <c r="P1203" i="1" s="1"/>
  <c r="C1201" i="2"/>
  <c r="P1204" i="1" s="1"/>
  <c r="C1202" i="2"/>
  <c r="P1205" i="1" s="1"/>
  <c r="C1203" i="2"/>
  <c r="P1206" i="1" s="1"/>
  <c r="C1204" i="2"/>
  <c r="P1207" i="1" s="1"/>
  <c r="C1205" i="2"/>
  <c r="P1208" i="1" s="1"/>
  <c r="C1206" i="2"/>
  <c r="P1209" i="1" s="1"/>
  <c r="C1207" i="2"/>
  <c r="P1210" i="1" s="1"/>
  <c r="C1208" i="2"/>
  <c r="P1211" i="1" s="1"/>
  <c r="C1209" i="2"/>
  <c r="P1212" i="1" s="1"/>
  <c r="C1210" i="2"/>
  <c r="P1213" i="1" s="1"/>
  <c r="C1211" i="2"/>
  <c r="P1214" i="1" s="1"/>
  <c r="C1212" i="2"/>
  <c r="P1215" i="1" s="1"/>
  <c r="C1213" i="2"/>
  <c r="P1216" i="1" s="1"/>
  <c r="C1214" i="2"/>
  <c r="P1217" i="1" s="1"/>
  <c r="C1215" i="2"/>
  <c r="P1218" i="1" s="1"/>
  <c r="C1216" i="2"/>
  <c r="P1219" i="1" s="1"/>
  <c r="C1217" i="2"/>
  <c r="P1220" i="1" s="1"/>
  <c r="C1218" i="2"/>
  <c r="P1221" i="1" s="1"/>
  <c r="C1219" i="2"/>
  <c r="P1222" i="1" s="1"/>
  <c r="C1220" i="2"/>
  <c r="P1223" i="1" s="1"/>
  <c r="C1221" i="2"/>
  <c r="P1224" i="1" s="1"/>
  <c r="C1222" i="2"/>
  <c r="P1225" i="1" s="1"/>
  <c r="C1223" i="2"/>
  <c r="P1226" i="1" s="1"/>
  <c r="C1224" i="2"/>
  <c r="P1227" i="1" s="1"/>
  <c r="C1225" i="2"/>
  <c r="P1228" i="1" s="1"/>
  <c r="C1226" i="2"/>
  <c r="P1229" i="1" s="1"/>
  <c r="C1227" i="2"/>
  <c r="P1230" i="1" s="1"/>
  <c r="C1228" i="2"/>
  <c r="P1231" i="1" s="1"/>
  <c r="C1229" i="2"/>
  <c r="P1232" i="1" s="1"/>
  <c r="C1230" i="2"/>
  <c r="P1233" i="1" s="1"/>
  <c r="C1231" i="2"/>
  <c r="P1234" i="1" s="1"/>
  <c r="C1232" i="2"/>
  <c r="P1235" i="1" s="1"/>
  <c r="C1233" i="2"/>
  <c r="P1236" i="1" s="1"/>
  <c r="C1234" i="2"/>
  <c r="P1237" i="1" s="1"/>
  <c r="C1235" i="2"/>
  <c r="P1238" i="1" s="1"/>
  <c r="C1236" i="2"/>
  <c r="P1239" i="1" s="1"/>
  <c r="C1237" i="2"/>
  <c r="P1240" i="1" s="1"/>
  <c r="C1238" i="2"/>
  <c r="P1241" i="1" s="1"/>
  <c r="C1239" i="2"/>
  <c r="P1242" i="1" s="1"/>
  <c r="C1240" i="2"/>
  <c r="P1243" i="1" s="1"/>
  <c r="C1241" i="2"/>
  <c r="P1244" i="1" s="1"/>
  <c r="C1242" i="2"/>
  <c r="P1245" i="1" s="1"/>
  <c r="C1243" i="2"/>
  <c r="P1246" i="1" s="1"/>
  <c r="C1244" i="2"/>
  <c r="P1247" i="1" s="1"/>
  <c r="C1245" i="2"/>
  <c r="P1248" i="1" s="1"/>
  <c r="C1246" i="2"/>
  <c r="P1249" i="1" s="1"/>
  <c r="C1247" i="2"/>
  <c r="P1250" i="1" s="1"/>
  <c r="C1248" i="2"/>
  <c r="P1251" i="1" s="1"/>
  <c r="C1249" i="2"/>
  <c r="P1252" i="1" s="1"/>
  <c r="C1250" i="2"/>
  <c r="P1253" i="1" s="1"/>
  <c r="C1251" i="2"/>
  <c r="P1254" i="1" s="1"/>
  <c r="C1252" i="2"/>
  <c r="P1255" i="1" s="1"/>
  <c r="C1253" i="2"/>
  <c r="P1256" i="1" s="1"/>
  <c r="C1254" i="2"/>
  <c r="P1257" i="1" s="1"/>
  <c r="C1255" i="2"/>
  <c r="P1258" i="1" s="1"/>
  <c r="C1256" i="2"/>
  <c r="P1259" i="1" s="1"/>
  <c r="C1257" i="2"/>
  <c r="P1260" i="1" s="1"/>
  <c r="C1258" i="2"/>
  <c r="P1261" i="1" s="1"/>
  <c r="C1259" i="2"/>
  <c r="P1262" i="1" s="1"/>
  <c r="C1260" i="2"/>
  <c r="P1263" i="1" s="1"/>
  <c r="C1261" i="2"/>
  <c r="P1264" i="1" s="1"/>
  <c r="C1262" i="2"/>
  <c r="P1265" i="1" s="1"/>
  <c r="C1263" i="2"/>
  <c r="P1266" i="1" s="1"/>
  <c r="C1264" i="2"/>
  <c r="P1267" i="1" s="1"/>
  <c r="C1265" i="2"/>
  <c r="P1268" i="1" s="1"/>
  <c r="C1266" i="2"/>
  <c r="P1269" i="1" s="1"/>
  <c r="C1267" i="2"/>
  <c r="P1270" i="1" s="1"/>
  <c r="C1268" i="2"/>
  <c r="P1271" i="1" s="1"/>
  <c r="C1269" i="2"/>
  <c r="P1272" i="1" s="1"/>
  <c r="C1270" i="2"/>
  <c r="P1273" i="1" s="1"/>
  <c r="C1271" i="2"/>
  <c r="P1274" i="1" s="1"/>
  <c r="C1272" i="2"/>
  <c r="P1275" i="1" s="1"/>
  <c r="C1273" i="2"/>
  <c r="P1276" i="1" s="1"/>
  <c r="C1274" i="2"/>
  <c r="P1277" i="1" s="1"/>
  <c r="C1275" i="2"/>
  <c r="P1278" i="1" s="1"/>
  <c r="C1276" i="2"/>
  <c r="P1279" i="1" s="1"/>
  <c r="C1277" i="2"/>
  <c r="P1280" i="1" s="1"/>
  <c r="C1278" i="2"/>
  <c r="P1281" i="1" s="1"/>
  <c r="C1279" i="2"/>
  <c r="P1282" i="1" s="1"/>
  <c r="C1280" i="2"/>
  <c r="P1283" i="1" s="1"/>
  <c r="C1281" i="2"/>
  <c r="P1284" i="1" s="1"/>
  <c r="C1282" i="2"/>
  <c r="P1285" i="1" s="1"/>
  <c r="C1283" i="2"/>
  <c r="P1286" i="1" s="1"/>
  <c r="C1284" i="2"/>
  <c r="P1287" i="1" s="1"/>
  <c r="C1285" i="2"/>
  <c r="P1288" i="1" s="1"/>
  <c r="C1286" i="2"/>
  <c r="P1289" i="1" s="1"/>
  <c r="C1287" i="2"/>
  <c r="P1290" i="1" s="1"/>
  <c r="C1288" i="2"/>
  <c r="P1291" i="1" s="1"/>
  <c r="C1289" i="2"/>
  <c r="P1292" i="1" s="1"/>
  <c r="C1290" i="2"/>
  <c r="P1293" i="1" s="1"/>
  <c r="C1291" i="2"/>
  <c r="P1294" i="1" s="1"/>
  <c r="C1292" i="2"/>
  <c r="P1295" i="1" s="1"/>
  <c r="C1293" i="2"/>
  <c r="P1296" i="1" s="1"/>
  <c r="C1294" i="2"/>
  <c r="P1297" i="1" s="1"/>
  <c r="C1295" i="2"/>
  <c r="P1298" i="1" s="1"/>
  <c r="C1296" i="2"/>
  <c r="P1299" i="1" s="1"/>
  <c r="C1297" i="2"/>
  <c r="P1300" i="1" s="1"/>
  <c r="C1298" i="2"/>
  <c r="P1301" i="1" s="1"/>
  <c r="C1299" i="2"/>
  <c r="P1302" i="1" s="1"/>
  <c r="C1300" i="2"/>
  <c r="P1303" i="1" s="1"/>
  <c r="C1301" i="2"/>
  <c r="P1304" i="1" s="1"/>
  <c r="C1302" i="2"/>
  <c r="P1305" i="1" s="1"/>
  <c r="C1303" i="2"/>
  <c r="P1306" i="1" s="1"/>
  <c r="C1304" i="2"/>
  <c r="P1307" i="1" s="1"/>
  <c r="C1305" i="2"/>
  <c r="P1308" i="1" s="1"/>
  <c r="C1306" i="2"/>
  <c r="P1309" i="1" s="1"/>
  <c r="C1307" i="2"/>
  <c r="P1310" i="1" s="1"/>
  <c r="C1308" i="2"/>
  <c r="P1311" i="1" s="1"/>
  <c r="C1309" i="2"/>
  <c r="P1312" i="1" s="1"/>
  <c r="C1310" i="2"/>
  <c r="P1313" i="1" s="1"/>
  <c r="C1311" i="2"/>
  <c r="P1314" i="1" s="1"/>
  <c r="C1312" i="2"/>
  <c r="P1315" i="1" s="1"/>
  <c r="C1313" i="2"/>
  <c r="P1316" i="1" s="1"/>
  <c r="C1314" i="2"/>
  <c r="P1317" i="1" s="1"/>
  <c r="C1315" i="2"/>
  <c r="P1318" i="1" s="1"/>
  <c r="C1316" i="2"/>
  <c r="P1319" i="1" s="1"/>
  <c r="C1317" i="2"/>
  <c r="P1320" i="1" s="1"/>
  <c r="C1318" i="2"/>
  <c r="P1321" i="1" s="1"/>
  <c r="C1319" i="2"/>
  <c r="P1322" i="1" s="1"/>
  <c r="C1320" i="2"/>
  <c r="P1323" i="1" s="1"/>
  <c r="C1321" i="2"/>
  <c r="P1324" i="1" s="1"/>
  <c r="C1322" i="2"/>
  <c r="P1325" i="1" s="1"/>
  <c r="C1323" i="2"/>
  <c r="P1326" i="1" s="1"/>
  <c r="C1324" i="2"/>
  <c r="P1327" i="1" s="1"/>
  <c r="C1325" i="2"/>
  <c r="P1328" i="1" s="1"/>
  <c r="C1326" i="2"/>
  <c r="P1329" i="1" s="1"/>
  <c r="C1327" i="2"/>
  <c r="P1330" i="1" s="1"/>
  <c r="C1328" i="2"/>
  <c r="P1331" i="1" s="1"/>
  <c r="C1329" i="2"/>
  <c r="P1332" i="1" s="1"/>
  <c r="C1330" i="2"/>
  <c r="P1333" i="1" s="1"/>
  <c r="C1331" i="2"/>
  <c r="P1334" i="1" s="1"/>
  <c r="C1332" i="2"/>
  <c r="P1335" i="1" s="1"/>
  <c r="C1333" i="2"/>
  <c r="P1336" i="1" s="1"/>
  <c r="C1334" i="2"/>
  <c r="P1337" i="1" s="1"/>
  <c r="C1335" i="2"/>
  <c r="P1338" i="1" s="1"/>
  <c r="C1336" i="2"/>
  <c r="P1339" i="1" s="1"/>
  <c r="C1337" i="2"/>
  <c r="P1340" i="1" s="1"/>
  <c r="C1338" i="2"/>
  <c r="P1341" i="1" s="1"/>
  <c r="C1339" i="2"/>
  <c r="P1342" i="1" s="1"/>
  <c r="C1340" i="2"/>
  <c r="P1343" i="1" s="1"/>
  <c r="C1341" i="2"/>
  <c r="P1344" i="1" s="1"/>
  <c r="C1342" i="2"/>
  <c r="P1345" i="1" s="1"/>
  <c r="C1343" i="2"/>
  <c r="P1346" i="1" s="1"/>
  <c r="C1344" i="2"/>
  <c r="P1347" i="1" s="1"/>
  <c r="C1345" i="2"/>
  <c r="P1348" i="1" s="1"/>
  <c r="C1346" i="2"/>
  <c r="P1349" i="1" s="1"/>
  <c r="C1347" i="2"/>
  <c r="P1350" i="1" s="1"/>
  <c r="C1348" i="2"/>
  <c r="P1351" i="1" s="1"/>
  <c r="C1349" i="2"/>
  <c r="P1352" i="1" s="1"/>
  <c r="C1350" i="2"/>
  <c r="P1353" i="1" s="1"/>
  <c r="C1351" i="2"/>
  <c r="P1354" i="1" s="1"/>
  <c r="C1352" i="2"/>
  <c r="P1355" i="1" s="1"/>
  <c r="C1353" i="2"/>
  <c r="P1356" i="1" s="1"/>
  <c r="C1354" i="2"/>
  <c r="P1357" i="1" s="1"/>
  <c r="C1355" i="2"/>
  <c r="P1358" i="1" s="1"/>
  <c r="C1356" i="2"/>
  <c r="P1359" i="1" s="1"/>
  <c r="C1357" i="2"/>
  <c r="P1360" i="1" s="1"/>
  <c r="C1358" i="2"/>
  <c r="P1361" i="1" s="1"/>
  <c r="C1359" i="2"/>
  <c r="P1362" i="1" s="1"/>
  <c r="C1360" i="2"/>
  <c r="P1363" i="1" s="1"/>
  <c r="C1361" i="2"/>
  <c r="P1364" i="1" s="1"/>
  <c r="C1362" i="2"/>
  <c r="P1365" i="1" s="1"/>
  <c r="C1363" i="2"/>
  <c r="P1366" i="1" s="1"/>
  <c r="C1364" i="2"/>
  <c r="P1367" i="1" s="1"/>
  <c r="C1365" i="2"/>
  <c r="P1368" i="1" s="1"/>
  <c r="C1366" i="2"/>
  <c r="P1369" i="1" s="1"/>
  <c r="C1367" i="2"/>
  <c r="P1370" i="1" s="1"/>
  <c r="C1368" i="2"/>
  <c r="P1371" i="1" s="1"/>
  <c r="C1369" i="2"/>
  <c r="P1372" i="1" s="1"/>
  <c r="C1370" i="2"/>
  <c r="P1373" i="1" s="1"/>
  <c r="C1371" i="2"/>
  <c r="P1374" i="1" s="1"/>
  <c r="C1372" i="2"/>
  <c r="P1375" i="1" s="1"/>
  <c r="C1373" i="2"/>
  <c r="P1376" i="1" s="1"/>
  <c r="C1374" i="2"/>
  <c r="P1377" i="1" s="1"/>
  <c r="C1375" i="2"/>
  <c r="P1378" i="1" s="1"/>
  <c r="C1376" i="2"/>
  <c r="P1379" i="1" s="1"/>
  <c r="C1377" i="2"/>
  <c r="P1380" i="1" s="1"/>
  <c r="C1378" i="2"/>
  <c r="P1381" i="1" s="1"/>
  <c r="C1379" i="2"/>
  <c r="P1382" i="1" s="1"/>
  <c r="C1380" i="2"/>
  <c r="P1383" i="1" s="1"/>
  <c r="C1381" i="2"/>
  <c r="P1384" i="1" s="1"/>
  <c r="C1382" i="2"/>
  <c r="P1385" i="1" s="1"/>
  <c r="C1383" i="2"/>
  <c r="P1386" i="1" s="1"/>
  <c r="C1384" i="2"/>
  <c r="P1387" i="1" s="1"/>
  <c r="C1385" i="2"/>
  <c r="P1388" i="1" s="1"/>
  <c r="C1386" i="2"/>
  <c r="P1389" i="1" s="1"/>
  <c r="C1387" i="2"/>
  <c r="P1390" i="1" s="1"/>
  <c r="C1388" i="2"/>
  <c r="P1391" i="1" s="1"/>
  <c r="C1389" i="2"/>
  <c r="P1392" i="1" s="1"/>
  <c r="C1390" i="2"/>
  <c r="P1393" i="1" s="1"/>
  <c r="C1391" i="2"/>
  <c r="P1394" i="1" s="1"/>
  <c r="C1392" i="2"/>
  <c r="P1395" i="1" s="1"/>
  <c r="C1393" i="2"/>
  <c r="P1396" i="1" s="1"/>
  <c r="C1394" i="2"/>
  <c r="P1397" i="1" s="1"/>
  <c r="C1395" i="2"/>
  <c r="P1398" i="1" s="1"/>
  <c r="C1396" i="2"/>
  <c r="P1399" i="1" s="1"/>
  <c r="C1397" i="2"/>
  <c r="P1400" i="1" s="1"/>
  <c r="C1398" i="2"/>
  <c r="P1401" i="1" s="1"/>
  <c r="C1399" i="2"/>
  <c r="P1402" i="1" s="1"/>
  <c r="C1400" i="2"/>
  <c r="P1403" i="1" s="1"/>
  <c r="C1401" i="2"/>
  <c r="P1404" i="1" s="1"/>
  <c r="C1402" i="2"/>
  <c r="P1405" i="1" s="1"/>
  <c r="C1403" i="2"/>
  <c r="P1406" i="1" s="1"/>
  <c r="C1404" i="2"/>
  <c r="P1407" i="1" s="1"/>
  <c r="C1405" i="2"/>
  <c r="P1408" i="1" s="1"/>
  <c r="C1406" i="2"/>
  <c r="P1409" i="1" s="1"/>
  <c r="C1407" i="2"/>
  <c r="P1410" i="1" s="1"/>
  <c r="C1408" i="2"/>
  <c r="P1411" i="1" s="1"/>
  <c r="C1409" i="2"/>
  <c r="P1412" i="1" s="1"/>
  <c r="C1410" i="2"/>
  <c r="P1413" i="1" s="1"/>
  <c r="C1411" i="2"/>
  <c r="P1414" i="1" s="1"/>
  <c r="C1412" i="2"/>
  <c r="P1415" i="1" s="1"/>
  <c r="C1413" i="2"/>
  <c r="P1416" i="1" s="1"/>
  <c r="C1414" i="2"/>
  <c r="P1417" i="1" s="1"/>
  <c r="C1415" i="2"/>
  <c r="P1418" i="1" s="1"/>
  <c r="C1416" i="2"/>
  <c r="P1419" i="1" s="1"/>
  <c r="C1417" i="2"/>
  <c r="P1420" i="1" s="1"/>
  <c r="C1418" i="2"/>
  <c r="P1421" i="1" s="1"/>
  <c r="C1419" i="2"/>
  <c r="P1422" i="1" s="1"/>
  <c r="C1420" i="2"/>
  <c r="P1423" i="1" s="1"/>
  <c r="C1421" i="2"/>
  <c r="P1424" i="1" s="1"/>
  <c r="C1422" i="2"/>
  <c r="P1425" i="1" s="1"/>
  <c r="C1423" i="2"/>
  <c r="P1426" i="1" s="1"/>
  <c r="C1424" i="2"/>
  <c r="P1427" i="1" s="1"/>
  <c r="C1425" i="2"/>
  <c r="P1428" i="1" s="1"/>
  <c r="C1426" i="2"/>
  <c r="P1429" i="1" s="1"/>
  <c r="C1427" i="2"/>
  <c r="P1430" i="1" s="1"/>
  <c r="C1428" i="2"/>
  <c r="P1431" i="1" s="1"/>
  <c r="C1429" i="2"/>
  <c r="P1432" i="1" s="1"/>
  <c r="C1430" i="2"/>
  <c r="P1433" i="1" s="1"/>
  <c r="C1431" i="2"/>
  <c r="P1434" i="1" s="1"/>
  <c r="C1432" i="2"/>
  <c r="P1435" i="1" s="1"/>
  <c r="C1433" i="2"/>
  <c r="P1436" i="1" s="1"/>
  <c r="C1434" i="2"/>
  <c r="P1437" i="1" s="1"/>
  <c r="C1435" i="2"/>
  <c r="P1438" i="1" s="1"/>
  <c r="C1436" i="2"/>
  <c r="P1439" i="1" s="1"/>
  <c r="C1437" i="2"/>
  <c r="P1440" i="1" s="1"/>
  <c r="C1438" i="2"/>
  <c r="P1441" i="1" s="1"/>
  <c r="C1439" i="2"/>
  <c r="P1442" i="1" s="1"/>
  <c r="C1440" i="2"/>
  <c r="P1443" i="1" s="1"/>
  <c r="C1441" i="2"/>
  <c r="P1444" i="1" s="1"/>
  <c r="C1442" i="2"/>
  <c r="P1445" i="1" s="1"/>
  <c r="C1443" i="2"/>
  <c r="P1446" i="1" s="1"/>
  <c r="C1444" i="2"/>
  <c r="P1447" i="1" s="1"/>
  <c r="C1445" i="2"/>
  <c r="P1448" i="1" s="1"/>
  <c r="C1446" i="2"/>
  <c r="P1449" i="1" s="1"/>
  <c r="C1447" i="2"/>
  <c r="P1450" i="1" s="1"/>
  <c r="C1448" i="2"/>
  <c r="P1451" i="1" s="1"/>
  <c r="C1449" i="2"/>
  <c r="P1452" i="1" s="1"/>
  <c r="C1450" i="2"/>
  <c r="P1453" i="1" s="1"/>
  <c r="C1451" i="2"/>
  <c r="P1454" i="1" s="1"/>
  <c r="C1452" i="2"/>
  <c r="P1455" i="1" s="1"/>
  <c r="C1453" i="2"/>
  <c r="P1456" i="1" s="1"/>
  <c r="C1454" i="2"/>
  <c r="P1457" i="1" s="1"/>
  <c r="C1455" i="2"/>
  <c r="P1458" i="1" s="1"/>
  <c r="C1456" i="2"/>
  <c r="P1459" i="1" s="1"/>
  <c r="C1457" i="2"/>
  <c r="P1460" i="1" s="1"/>
  <c r="C1458" i="2"/>
  <c r="P1461" i="1" s="1"/>
  <c r="C1459" i="2"/>
  <c r="P1462" i="1" s="1"/>
  <c r="C1460" i="2"/>
  <c r="P1463" i="1" s="1"/>
  <c r="C1461" i="2"/>
  <c r="P1464" i="1" s="1"/>
  <c r="C1462" i="2"/>
  <c r="P1465" i="1" s="1"/>
  <c r="C1463" i="2"/>
  <c r="P1466" i="1" s="1"/>
  <c r="C1464" i="2"/>
  <c r="P1467" i="1" s="1"/>
  <c r="C1465" i="2"/>
  <c r="P1468" i="1" s="1"/>
  <c r="C1466" i="2"/>
  <c r="P1469" i="1" s="1"/>
  <c r="C1467" i="2"/>
  <c r="P1470" i="1" s="1"/>
  <c r="C1468" i="2"/>
  <c r="P1471" i="1" s="1"/>
  <c r="C1469" i="2"/>
  <c r="P1472" i="1" s="1"/>
  <c r="C1470" i="2"/>
  <c r="P1473" i="1" s="1"/>
  <c r="C1471" i="2"/>
  <c r="P1474" i="1" s="1"/>
  <c r="C1472" i="2"/>
  <c r="P1475" i="1" s="1"/>
  <c r="C1473" i="2"/>
  <c r="P1476" i="1" s="1"/>
  <c r="C1474" i="2"/>
  <c r="P1477" i="1" s="1"/>
  <c r="C1475" i="2"/>
  <c r="P1478" i="1" s="1"/>
  <c r="C1476" i="2"/>
  <c r="P1479" i="1" s="1"/>
  <c r="C1477" i="2"/>
  <c r="P1480" i="1" s="1"/>
  <c r="C1478" i="2"/>
  <c r="P1481" i="1" s="1"/>
  <c r="C1479" i="2"/>
  <c r="P1482" i="1" s="1"/>
  <c r="C1480" i="2"/>
  <c r="P1483" i="1" s="1"/>
  <c r="C1481" i="2"/>
  <c r="P1484" i="1" s="1"/>
  <c r="C1482" i="2"/>
  <c r="P1485" i="1" s="1"/>
  <c r="C1483" i="2"/>
  <c r="P1486" i="1" s="1"/>
  <c r="C1484" i="2"/>
  <c r="P1487" i="1" s="1"/>
  <c r="C1485" i="2"/>
  <c r="P1488" i="1" s="1"/>
  <c r="C1486" i="2"/>
  <c r="P1489" i="1" s="1"/>
  <c r="C1487" i="2"/>
  <c r="P1490" i="1" s="1"/>
  <c r="C1488" i="2"/>
  <c r="P1491" i="1" s="1"/>
  <c r="C1489" i="2"/>
  <c r="P1492" i="1" s="1"/>
  <c r="C1490" i="2"/>
  <c r="P1493" i="1" s="1"/>
  <c r="C1491" i="2"/>
  <c r="P1494" i="1" s="1"/>
  <c r="C1492" i="2"/>
  <c r="P1495" i="1" s="1"/>
  <c r="C1493" i="2"/>
  <c r="P1496" i="1" s="1"/>
  <c r="C1494" i="2"/>
  <c r="P1497" i="1" s="1"/>
  <c r="C1495" i="2"/>
  <c r="P1498" i="1" s="1"/>
  <c r="C1496" i="2"/>
  <c r="P1499" i="1" s="1"/>
  <c r="C1497" i="2"/>
  <c r="P1500" i="1" s="1"/>
  <c r="C1498" i="2"/>
  <c r="P1501" i="1" s="1"/>
  <c r="C1499" i="2"/>
  <c r="P1502" i="1" s="1"/>
  <c r="C1500" i="2"/>
  <c r="P1503" i="1" s="1"/>
  <c r="C1501" i="2"/>
  <c r="P1504" i="1" s="1"/>
  <c r="C1502" i="2"/>
  <c r="P1505" i="1" s="1"/>
  <c r="C1503" i="2"/>
  <c r="P1506" i="1" s="1"/>
  <c r="C1504" i="2"/>
  <c r="P1507" i="1" s="1"/>
  <c r="C1505" i="2"/>
  <c r="P1508" i="1" s="1"/>
  <c r="C1506" i="2"/>
  <c r="P1509" i="1" s="1"/>
  <c r="C1507" i="2"/>
  <c r="P1510" i="1" s="1"/>
  <c r="C1508" i="2"/>
  <c r="P1511" i="1" s="1"/>
  <c r="C1509" i="2"/>
  <c r="P1512" i="1" s="1"/>
  <c r="C1510" i="2"/>
  <c r="P1513" i="1" s="1"/>
  <c r="C1511" i="2"/>
  <c r="P1514" i="1" s="1"/>
  <c r="C1512" i="2"/>
  <c r="P1515" i="1" s="1"/>
  <c r="C1513" i="2"/>
  <c r="P1516" i="1" s="1"/>
  <c r="C1514" i="2"/>
  <c r="P1517" i="1" s="1"/>
  <c r="C1515" i="2"/>
  <c r="P1518" i="1" s="1"/>
  <c r="C1516" i="2"/>
  <c r="P1519" i="1" s="1"/>
  <c r="C1517" i="2"/>
  <c r="P1520" i="1" s="1"/>
  <c r="C1518" i="2"/>
  <c r="P1521" i="1" s="1"/>
  <c r="C1519" i="2"/>
  <c r="P1522" i="1" s="1"/>
  <c r="C1520" i="2"/>
  <c r="P1523" i="1" s="1"/>
  <c r="C1521" i="2"/>
  <c r="P1524" i="1" s="1"/>
  <c r="C1522" i="2"/>
  <c r="P1525" i="1" s="1"/>
  <c r="C1523" i="2"/>
  <c r="P1526" i="1" s="1"/>
  <c r="C1524" i="2"/>
  <c r="P1527" i="1" s="1"/>
  <c r="C1525" i="2"/>
  <c r="P1528" i="1" s="1"/>
  <c r="C1526" i="2"/>
  <c r="P1529" i="1" s="1"/>
  <c r="C1527" i="2"/>
  <c r="P1530" i="1" s="1"/>
  <c r="C1528" i="2"/>
  <c r="P1531" i="1" s="1"/>
  <c r="C1529" i="2"/>
  <c r="P1532" i="1" s="1"/>
  <c r="C1530" i="2"/>
  <c r="P1533" i="1" s="1"/>
  <c r="C1531" i="2"/>
  <c r="P1534" i="1" s="1"/>
  <c r="C1532" i="2"/>
  <c r="P1535" i="1" s="1"/>
  <c r="C1533" i="2"/>
  <c r="P1536" i="1" s="1"/>
  <c r="C1534" i="2"/>
  <c r="P1537" i="1" s="1"/>
  <c r="C1535" i="2"/>
  <c r="P1538" i="1" s="1"/>
  <c r="C1536" i="2"/>
  <c r="P1539" i="1" s="1"/>
  <c r="C1537" i="2"/>
  <c r="P1540" i="1" s="1"/>
  <c r="C1538" i="2"/>
  <c r="P1541" i="1" s="1"/>
  <c r="C1539" i="2"/>
  <c r="P1542" i="1" s="1"/>
  <c r="C1540" i="2"/>
  <c r="P1543" i="1" s="1"/>
  <c r="C1541" i="2"/>
  <c r="P1544" i="1" s="1"/>
  <c r="C1542" i="2"/>
  <c r="P1545" i="1" s="1"/>
  <c r="C1543" i="2"/>
  <c r="P1546" i="1" s="1"/>
  <c r="C1544" i="2"/>
  <c r="P1547" i="1" s="1"/>
  <c r="C1545" i="2"/>
  <c r="P1548" i="1" s="1"/>
  <c r="C1546" i="2"/>
  <c r="P1549" i="1" s="1"/>
  <c r="C1547" i="2"/>
  <c r="P1550" i="1" s="1"/>
  <c r="C1548" i="2"/>
  <c r="P1551" i="1" s="1"/>
  <c r="C1549" i="2"/>
  <c r="P1552" i="1" s="1"/>
  <c r="C1550" i="2"/>
  <c r="P1553" i="1" s="1"/>
  <c r="C1551" i="2"/>
  <c r="P1554" i="1" s="1"/>
  <c r="C1552" i="2"/>
  <c r="P1555" i="1" s="1"/>
  <c r="C1553" i="2"/>
  <c r="P1556" i="1" s="1"/>
  <c r="C1554" i="2"/>
  <c r="P1557" i="1" s="1"/>
  <c r="C1555" i="2"/>
  <c r="P1558" i="1" s="1"/>
  <c r="C1556" i="2"/>
  <c r="P1559" i="1" s="1"/>
  <c r="C1557" i="2"/>
  <c r="P1560" i="1" s="1"/>
  <c r="C1558" i="2"/>
  <c r="P1561" i="1" s="1"/>
  <c r="C1559" i="2"/>
  <c r="P1562" i="1" s="1"/>
  <c r="C1560" i="2"/>
  <c r="P1563" i="1" s="1"/>
  <c r="C1561" i="2"/>
  <c r="P1564" i="1" s="1"/>
  <c r="C1562" i="2"/>
  <c r="P1565" i="1" s="1"/>
  <c r="C1563" i="2"/>
  <c r="P1566" i="1" s="1"/>
  <c r="C1564" i="2"/>
  <c r="P1567" i="1" s="1"/>
  <c r="C1565" i="2"/>
  <c r="P1568" i="1" s="1"/>
  <c r="C1566" i="2"/>
  <c r="P1569" i="1" s="1"/>
  <c r="C1567" i="2"/>
  <c r="P1570" i="1" s="1"/>
  <c r="C1568" i="2"/>
  <c r="P1571" i="1" s="1"/>
  <c r="C1569" i="2"/>
  <c r="P1572" i="1" s="1"/>
  <c r="C1570" i="2"/>
  <c r="P1573" i="1" s="1"/>
  <c r="C1571" i="2"/>
  <c r="P1574" i="1" s="1"/>
  <c r="C1572" i="2"/>
  <c r="P1575" i="1" s="1"/>
  <c r="C1573" i="2"/>
  <c r="P1576" i="1" s="1"/>
  <c r="C1574" i="2"/>
  <c r="P1577" i="1" s="1"/>
  <c r="C1575" i="2"/>
  <c r="P1578" i="1" s="1"/>
  <c r="C1576" i="2"/>
  <c r="P1579" i="1" s="1"/>
  <c r="C1577" i="2"/>
  <c r="P1580" i="1" s="1"/>
  <c r="C1578" i="2"/>
  <c r="P1581" i="1" s="1"/>
  <c r="C1579" i="2"/>
  <c r="P1582" i="1" s="1"/>
  <c r="C1580" i="2"/>
  <c r="P1583" i="1" s="1"/>
  <c r="C1581" i="2"/>
  <c r="P1584" i="1" s="1"/>
  <c r="C1582" i="2"/>
  <c r="P1585" i="1" s="1"/>
  <c r="C1583" i="2"/>
  <c r="P1586" i="1" s="1"/>
  <c r="C1584" i="2"/>
  <c r="P1587" i="1" s="1"/>
  <c r="C1585" i="2"/>
  <c r="P1588" i="1" s="1"/>
  <c r="C1586" i="2"/>
  <c r="P1589" i="1" s="1"/>
  <c r="C1587" i="2"/>
  <c r="P1590" i="1" s="1"/>
  <c r="C1588" i="2"/>
  <c r="P1591" i="1" s="1"/>
  <c r="C1589" i="2"/>
  <c r="P1592" i="1" s="1"/>
  <c r="C1590" i="2"/>
  <c r="P1593" i="1" s="1"/>
  <c r="C1591" i="2"/>
  <c r="P1594" i="1" s="1"/>
  <c r="C1592" i="2"/>
  <c r="P1595" i="1" s="1"/>
  <c r="C1593" i="2"/>
  <c r="P1596" i="1" s="1"/>
  <c r="C1594" i="2"/>
  <c r="P1597" i="1" s="1"/>
  <c r="C1595" i="2"/>
  <c r="P1598" i="1" s="1"/>
  <c r="C1596" i="2"/>
  <c r="P1599" i="1" s="1"/>
  <c r="C1597" i="2"/>
  <c r="P1600" i="1" s="1"/>
  <c r="C1598" i="2"/>
  <c r="P1601" i="1" s="1"/>
  <c r="C1599" i="2"/>
  <c r="P1602" i="1" s="1"/>
  <c r="C1600" i="2"/>
  <c r="P1603" i="1" s="1"/>
  <c r="C1601" i="2"/>
  <c r="P1604" i="1" s="1"/>
  <c r="C1602" i="2"/>
  <c r="P1605" i="1" s="1"/>
  <c r="C1603" i="2"/>
  <c r="P1606" i="1" s="1"/>
  <c r="C1604" i="2"/>
  <c r="P1607" i="1" s="1"/>
  <c r="C1605" i="2"/>
  <c r="P1608" i="1" s="1"/>
  <c r="C1606" i="2"/>
  <c r="P1609" i="1" s="1"/>
  <c r="C1607" i="2"/>
  <c r="P1610" i="1" s="1"/>
  <c r="C1608" i="2"/>
  <c r="P1611" i="1" s="1"/>
  <c r="C1609" i="2"/>
  <c r="P1612" i="1" s="1"/>
  <c r="C1610" i="2"/>
  <c r="P1613" i="1" s="1"/>
  <c r="C1611" i="2"/>
  <c r="P1614" i="1" s="1"/>
  <c r="C1612" i="2"/>
  <c r="P1615" i="1" s="1"/>
  <c r="C1613" i="2"/>
  <c r="P1616" i="1" s="1"/>
  <c r="C1614" i="2"/>
  <c r="P1617" i="1" s="1"/>
  <c r="C1615" i="2"/>
  <c r="P1618" i="1" s="1"/>
  <c r="C1616" i="2"/>
  <c r="P1619" i="1" s="1"/>
  <c r="C1617" i="2"/>
  <c r="P1620" i="1" s="1"/>
  <c r="C1618" i="2"/>
  <c r="P1621" i="1" s="1"/>
  <c r="C1619" i="2"/>
  <c r="P1622" i="1" s="1"/>
  <c r="C1620" i="2"/>
  <c r="P1623" i="1" s="1"/>
  <c r="C1621" i="2"/>
  <c r="P1624" i="1" s="1"/>
  <c r="C1622" i="2"/>
  <c r="P1625" i="1" s="1"/>
  <c r="C1623" i="2"/>
  <c r="P1626" i="1" s="1"/>
  <c r="C1624" i="2"/>
  <c r="P1627" i="1" s="1"/>
  <c r="C1625" i="2"/>
  <c r="P1628" i="1" s="1"/>
  <c r="C1626" i="2"/>
  <c r="P1629" i="1" s="1"/>
  <c r="C1627" i="2"/>
  <c r="P1630" i="1" s="1"/>
  <c r="C1628" i="2"/>
  <c r="P1631" i="1" s="1"/>
  <c r="C1629" i="2"/>
  <c r="P1632" i="1" s="1"/>
  <c r="C1630" i="2"/>
  <c r="P1633" i="1" s="1"/>
  <c r="C1631" i="2"/>
  <c r="P1634" i="1" s="1"/>
  <c r="C1632" i="2"/>
  <c r="P1635" i="1" s="1"/>
  <c r="C1633" i="2"/>
  <c r="P1636" i="1" s="1"/>
  <c r="C1634" i="2"/>
  <c r="P1637" i="1" s="1"/>
  <c r="C1635" i="2"/>
  <c r="P1638" i="1" s="1"/>
  <c r="C1636" i="2"/>
  <c r="P1639" i="1" s="1"/>
  <c r="C1637" i="2"/>
  <c r="P1640" i="1" s="1"/>
  <c r="C1638" i="2"/>
  <c r="P1641" i="1" s="1"/>
  <c r="C1639" i="2"/>
  <c r="P1642" i="1" s="1"/>
  <c r="C1640" i="2"/>
  <c r="P1643" i="1" s="1"/>
  <c r="C1641" i="2"/>
  <c r="P1644" i="1" s="1"/>
  <c r="C1642" i="2"/>
  <c r="P1645" i="1" s="1"/>
  <c r="C1643" i="2"/>
  <c r="P1646" i="1" s="1"/>
  <c r="C1644" i="2"/>
  <c r="P1647" i="1" s="1"/>
  <c r="C1645" i="2"/>
  <c r="P1648" i="1" s="1"/>
  <c r="C1646" i="2"/>
  <c r="P1649" i="1" s="1"/>
  <c r="C1647" i="2"/>
  <c r="P1650" i="1" s="1"/>
  <c r="C1648" i="2"/>
  <c r="P1651" i="1" s="1"/>
  <c r="C1649" i="2"/>
  <c r="P1652" i="1" s="1"/>
  <c r="C1650" i="2"/>
  <c r="P1653" i="1" s="1"/>
  <c r="C1651" i="2"/>
  <c r="P1654" i="1" s="1"/>
  <c r="C1652" i="2"/>
  <c r="P1655" i="1" s="1"/>
  <c r="C1653" i="2"/>
  <c r="P1656" i="1" s="1"/>
  <c r="C1654" i="2"/>
  <c r="P1657" i="1" s="1"/>
  <c r="C1655" i="2"/>
  <c r="P1658" i="1" s="1"/>
  <c r="C1656" i="2"/>
  <c r="P1659" i="1" s="1"/>
  <c r="C1657" i="2"/>
  <c r="P1660" i="1" s="1"/>
  <c r="C1658" i="2"/>
  <c r="P1661" i="1" s="1"/>
  <c r="C1659" i="2"/>
  <c r="P1662" i="1" s="1"/>
  <c r="C1660" i="2"/>
  <c r="P1663" i="1" s="1"/>
  <c r="C1661" i="2"/>
  <c r="P1664" i="1" s="1"/>
  <c r="C1662" i="2"/>
  <c r="P1665" i="1" s="1"/>
  <c r="C1663" i="2"/>
  <c r="P1666" i="1" s="1"/>
  <c r="C1664" i="2"/>
  <c r="P1667" i="1" s="1"/>
  <c r="C1665" i="2"/>
  <c r="P1668" i="1" s="1"/>
  <c r="C1666" i="2"/>
  <c r="P1669" i="1" s="1"/>
  <c r="C1667" i="2"/>
  <c r="P1670" i="1" s="1"/>
  <c r="C1668" i="2"/>
  <c r="P1671" i="1" s="1"/>
  <c r="C1669" i="2"/>
  <c r="P1672" i="1" s="1"/>
  <c r="C1670" i="2"/>
  <c r="P1673" i="1" s="1"/>
  <c r="C1671" i="2"/>
  <c r="P1674" i="1" s="1"/>
  <c r="C1672" i="2"/>
  <c r="P1675" i="1" s="1"/>
  <c r="C1673" i="2"/>
  <c r="P1676" i="1" s="1"/>
  <c r="C1674" i="2"/>
  <c r="P1677" i="1" s="1"/>
  <c r="C1675" i="2"/>
  <c r="P1678" i="1" s="1"/>
  <c r="C1676" i="2"/>
  <c r="P1679" i="1" s="1"/>
  <c r="C1677" i="2"/>
  <c r="P1680" i="1" s="1"/>
  <c r="C1678" i="2"/>
  <c r="P1681" i="1" s="1"/>
  <c r="C1679" i="2"/>
  <c r="P1682" i="1" s="1"/>
  <c r="C1680" i="2"/>
  <c r="P1683" i="1" s="1"/>
  <c r="C1681" i="2"/>
  <c r="P1684" i="1" s="1"/>
  <c r="C1682" i="2"/>
  <c r="P1685" i="1" s="1"/>
  <c r="C1683" i="2"/>
  <c r="P1686" i="1" s="1"/>
  <c r="C1684" i="2"/>
  <c r="P1687" i="1" s="1"/>
  <c r="C1685" i="2"/>
  <c r="P1688" i="1" s="1"/>
  <c r="C1686" i="2"/>
  <c r="P1689" i="1" s="1"/>
  <c r="C1687" i="2"/>
  <c r="P1690" i="1" s="1"/>
  <c r="C1688" i="2"/>
  <c r="P1691" i="1" s="1"/>
  <c r="C1689" i="2"/>
  <c r="P1692" i="1" s="1"/>
  <c r="C1690" i="2"/>
  <c r="P1693" i="1" s="1"/>
  <c r="C1691" i="2"/>
  <c r="P1694" i="1" s="1"/>
  <c r="C1692" i="2"/>
  <c r="P1695" i="1" s="1"/>
  <c r="C1693" i="2"/>
  <c r="P1696" i="1" s="1"/>
  <c r="C1694" i="2"/>
  <c r="P1697" i="1" s="1"/>
  <c r="C1695" i="2"/>
  <c r="P1698" i="1" s="1"/>
  <c r="C1696" i="2"/>
  <c r="P1699" i="1" s="1"/>
  <c r="C1697" i="2"/>
  <c r="P1700" i="1" s="1"/>
  <c r="C1698" i="2"/>
  <c r="P1701" i="1" s="1"/>
  <c r="C1699" i="2"/>
  <c r="P1702" i="1" s="1"/>
  <c r="C1700" i="2"/>
  <c r="P1703" i="1" s="1"/>
  <c r="C1701" i="2"/>
  <c r="P1704" i="1" s="1"/>
  <c r="C1702" i="2"/>
  <c r="P1705" i="1" s="1"/>
  <c r="C1703" i="2"/>
  <c r="P1706" i="1" s="1"/>
  <c r="C1704" i="2"/>
  <c r="P1707" i="1" s="1"/>
  <c r="C1705" i="2"/>
  <c r="P1708" i="1" s="1"/>
  <c r="C1706" i="2"/>
  <c r="P1709" i="1" s="1"/>
  <c r="C1707" i="2"/>
  <c r="P1710" i="1" s="1"/>
  <c r="C1708" i="2"/>
  <c r="P1711" i="1" s="1"/>
  <c r="C1709" i="2"/>
  <c r="P1712" i="1" s="1"/>
  <c r="C1710" i="2"/>
  <c r="P1713" i="1" s="1"/>
  <c r="C1711" i="2"/>
  <c r="P1714" i="1" s="1"/>
  <c r="C1712" i="2"/>
  <c r="P1715" i="1" s="1"/>
  <c r="C1713" i="2"/>
  <c r="P1716" i="1" s="1"/>
  <c r="C1714" i="2"/>
  <c r="P1717" i="1" s="1"/>
  <c r="C1715" i="2"/>
  <c r="P1718" i="1" s="1"/>
  <c r="C1716" i="2"/>
  <c r="P1719" i="1" s="1"/>
  <c r="C1717" i="2"/>
  <c r="P1720" i="1" s="1"/>
  <c r="C1718" i="2"/>
  <c r="P1721" i="1" s="1"/>
  <c r="C1719" i="2"/>
  <c r="P1722" i="1" s="1"/>
  <c r="C1720" i="2"/>
  <c r="P1723" i="1" s="1"/>
  <c r="C1721" i="2"/>
  <c r="P1724" i="1" s="1"/>
  <c r="C1722" i="2"/>
  <c r="P1725" i="1" s="1"/>
  <c r="C1723" i="2"/>
  <c r="P1726" i="1" s="1"/>
  <c r="C1724" i="2"/>
  <c r="P1727" i="1" s="1"/>
  <c r="C1725" i="2"/>
  <c r="P1728" i="1" s="1"/>
  <c r="C1726" i="2"/>
  <c r="P1729" i="1" s="1"/>
  <c r="C1727" i="2"/>
  <c r="P1730" i="1" s="1"/>
  <c r="C1728" i="2"/>
  <c r="P1731" i="1" s="1"/>
  <c r="C1729" i="2"/>
  <c r="P1732" i="1" s="1"/>
  <c r="C1730" i="2"/>
  <c r="P1733" i="1" s="1"/>
  <c r="C1731" i="2"/>
  <c r="P1734" i="1" s="1"/>
  <c r="C1732" i="2"/>
  <c r="P1735" i="1" s="1"/>
  <c r="C1733" i="2"/>
  <c r="P1736" i="1" s="1"/>
  <c r="C1734" i="2"/>
  <c r="P1737" i="1" s="1"/>
  <c r="C1735" i="2"/>
  <c r="P1738" i="1" s="1"/>
  <c r="C1736" i="2"/>
  <c r="P1739" i="1" s="1"/>
  <c r="C1737" i="2"/>
  <c r="P1740" i="1" s="1"/>
  <c r="C1738" i="2"/>
  <c r="P1741" i="1" s="1"/>
  <c r="C1739" i="2"/>
  <c r="P1742" i="1" s="1"/>
  <c r="C1740" i="2"/>
  <c r="P1743" i="1" s="1"/>
  <c r="C1741" i="2"/>
  <c r="P1744" i="1" s="1"/>
  <c r="C1742" i="2"/>
  <c r="P1745" i="1" s="1"/>
  <c r="C1743" i="2"/>
  <c r="P1746" i="1" s="1"/>
  <c r="C1744" i="2"/>
  <c r="P1747" i="1" s="1"/>
  <c r="C1745" i="2"/>
  <c r="P1748" i="1" s="1"/>
  <c r="C1746" i="2"/>
  <c r="P1749" i="1" s="1"/>
  <c r="C1747" i="2"/>
  <c r="P1750" i="1" s="1"/>
  <c r="C1748" i="2"/>
  <c r="P1751" i="1" s="1"/>
  <c r="C1749" i="2"/>
  <c r="P1752" i="1" s="1"/>
  <c r="C1750" i="2"/>
  <c r="P1753" i="1" s="1"/>
  <c r="C1751" i="2"/>
  <c r="P1754" i="1" s="1"/>
  <c r="C1752" i="2"/>
  <c r="P1755" i="1" s="1"/>
  <c r="C1753" i="2"/>
  <c r="P1756" i="1" s="1"/>
  <c r="C1754" i="2"/>
  <c r="P1757" i="1" s="1"/>
  <c r="C1755" i="2"/>
  <c r="P1758" i="1" s="1"/>
  <c r="C1756" i="2"/>
  <c r="P1759" i="1" s="1"/>
  <c r="C1757" i="2"/>
  <c r="P1760" i="1" s="1"/>
  <c r="C1758" i="2"/>
  <c r="P1761" i="1" s="1"/>
  <c r="C1759" i="2"/>
  <c r="P1762" i="1" s="1"/>
  <c r="C1760" i="2"/>
  <c r="P1763" i="1" s="1"/>
  <c r="C1761" i="2"/>
  <c r="P1764" i="1" s="1"/>
  <c r="C1762" i="2"/>
  <c r="P1765" i="1" s="1"/>
  <c r="C1763" i="2"/>
  <c r="P1766" i="1" s="1"/>
  <c r="C1764" i="2"/>
  <c r="P1767" i="1" s="1"/>
  <c r="C1765" i="2"/>
  <c r="P1768" i="1" s="1"/>
  <c r="C1766" i="2"/>
  <c r="P1769" i="1" s="1"/>
  <c r="C1767" i="2"/>
  <c r="P1770" i="1" s="1"/>
  <c r="C1768" i="2"/>
  <c r="P1771" i="1" s="1"/>
  <c r="C1769" i="2"/>
  <c r="P1772" i="1" s="1"/>
  <c r="C1770" i="2"/>
  <c r="P1773" i="1" s="1"/>
  <c r="C1771" i="2"/>
  <c r="P1774" i="1" s="1"/>
  <c r="C1772" i="2"/>
  <c r="P1775" i="1" s="1"/>
  <c r="C1773" i="2"/>
  <c r="P1776" i="1" s="1"/>
  <c r="C1774" i="2"/>
  <c r="P1777" i="1" s="1"/>
  <c r="C1775" i="2"/>
  <c r="P1778" i="1" s="1"/>
  <c r="C1776" i="2"/>
  <c r="P1779" i="1" s="1"/>
  <c r="C1777" i="2"/>
  <c r="P1780" i="1" s="1"/>
  <c r="C1778" i="2"/>
  <c r="P1781" i="1" s="1"/>
  <c r="C1779" i="2"/>
  <c r="P1782" i="1" s="1"/>
  <c r="C1780" i="2"/>
  <c r="P1783" i="1" s="1"/>
  <c r="C1781" i="2"/>
  <c r="P1784" i="1" s="1"/>
  <c r="C1782" i="2"/>
  <c r="P1785" i="1" s="1"/>
  <c r="C1783" i="2"/>
  <c r="P1786" i="1" s="1"/>
  <c r="C1784" i="2"/>
  <c r="P1787" i="1" s="1"/>
  <c r="C1785" i="2"/>
  <c r="P1788" i="1" s="1"/>
  <c r="C1786" i="2"/>
  <c r="P1789" i="1" s="1"/>
  <c r="C1787" i="2"/>
  <c r="P1790" i="1" s="1"/>
  <c r="C1788" i="2"/>
  <c r="P1791" i="1" s="1"/>
  <c r="C1789" i="2"/>
  <c r="P1792" i="1" s="1"/>
  <c r="C1790" i="2"/>
  <c r="P1793" i="1" s="1"/>
  <c r="C1791" i="2"/>
  <c r="P1794" i="1" s="1"/>
  <c r="C1792" i="2"/>
  <c r="P1795" i="1" s="1"/>
  <c r="C1793" i="2"/>
  <c r="P1796" i="1" s="1"/>
  <c r="C1794" i="2"/>
  <c r="P1797" i="1" s="1"/>
  <c r="C1795" i="2"/>
  <c r="P1798" i="1" s="1"/>
  <c r="C1796" i="2"/>
  <c r="P1799" i="1" s="1"/>
  <c r="C1797" i="2"/>
  <c r="P1800" i="1" s="1"/>
  <c r="C1798" i="2"/>
  <c r="P1801" i="1" s="1"/>
  <c r="C1799" i="2"/>
  <c r="P1802" i="1" s="1"/>
  <c r="C1800" i="2"/>
  <c r="P1803" i="1" s="1"/>
  <c r="C1801" i="2"/>
  <c r="P1804" i="1" s="1"/>
  <c r="C1802" i="2"/>
  <c r="P1805" i="1" s="1"/>
  <c r="C1803" i="2"/>
  <c r="P1806" i="1" s="1"/>
  <c r="C1804" i="2"/>
  <c r="P1807" i="1" s="1"/>
  <c r="C1805" i="2"/>
  <c r="P1808" i="1" s="1"/>
  <c r="C1806" i="2"/>
  <c r="P1809" i="1" s="1"/>
  <c r="C1807" i="2"/>
  <c r="P1810" i="1" s="1"/>
  <c r="C1808" i="2"/>
  <c r="P1811" i="1" s="1"/>
  <c r="C1809" i="2"/>
  <c r="P1812" i="1" s="1"/>
  <c r="C1810" i="2"/>
  <c r="P1813" i="1" s="1"/>
  <c r="C1811" i="2"/>
  <c r="P1814" i="1" s="1"/>
  <c r="C1812" i="2"/>
  <c r="P1815" i="1" s="1"/>
  <c r="C1813" i="2"/>
  <c r="P1816" i="1" s="1"/>
  <c r="C1814" i="2"/>
  <c r="P1817" i="1" s="1"/>
  <c r="C1815" i="2"/>
  <c r="P1818" i="1" s="1"/>
  <c r="C1816" i="2"/>
  <c r="P1819" i="1" s="1"/>
  <c r="C1817" i="2"/>
  <c r="P1820" i="1" s="1"/>
  <c r="C1818" i="2"/>
  <c r="P1821" i="1" s="1"/>
  <c r="C1819" i="2"/>
  <c r="P1822" i="1" s="1"/>
  <c r="C1820" i="2"/>
  <c r="P1823" i="1" s="1"/>
  <c r="C1821" i="2"/>
  <c r="P1824" i="1" s="1"/>
  <c r="C1822" i="2"/>
  <c r="P1825" i="1" s="1"/>
  <c r="C1823" i="2"/>
  <c r="P1826" i="1" s="1"/>
  <c r="C1824" i="2"/>
  <c r="P1827" i="1" s="1"/>
  <c r="C1825" i="2"/>
  <c r="P1828" i="1" s="1"/>
  <c r="C1826" i="2"/>
  <c r="P1829" i="1" s="1"/>
  <c r="C1827" i="2"/>
  <c r="P1830" i="1" s="1"/>
  <c r="C1828" i="2"/>
  <c r="P1831" i="1" s="1"/>
  <c r="C1829" i="2"/>
  <c r="P1832" i="1" s="1"/>
  <c r="C1830" i="2"/>
  <c r="P1833" i="1" s="1"/>
  <c r="C1831" i="2"/>
  <c r="P1834" i="1" s="1"/>
  <c r="C1832" i="2"/>
  <c r="P1835" i="1" s="1"/>
  <c r="C1833" i="2"/>
  <c r="P1836" i="1" s="1"/>
  <c r="C1834" i="2"/>
  <c r="P1837" i="1" s="1"/>
  <c r="C1835" i="2"/>
  <c r="P1838" i="1" s="1"/>
  <c r="C1836" i="2"/>
  <c r="P1839" i="1" s="1"/>
  <c r="C1837" i="2"/>
  <c r="P1840" i="1" s="1"/>
  <c r="C1838" i="2"/>
  <c r="P1841" i="1" s="1"/>
  <c r="C1839" i="2"/>
  <c r="P1842" i="1" s="1"/>
  <c r="C1840" i="2"/>
  <c r="P1843" i="1" s="1"/>
  <c r="C1841" i="2"/>
  <c r="P1844" i="1" s="1"/>
  <c r="C1842" i="2"/>
  <c r="P1845" i="1" s="1"/>
  <c r="C1843" i="2"/>
  <c r="P1846" i="1" s="1"/>
  <c r="C1844" i="2"/>
  <c r="P1847" i="1" s="1"/>
  <c r="C1845" i="2"/>
  <c r="P1848" i="1" s="1"/>
  <c r="C1846" i="2"/>
  <c r="P1849" i="1" s="1"/>
  <c r="C1847" i="2"/>
  <c r="P1850" i="1" s="1"/>
  <c r="C1848" i="2"/>
  <c r="P1851" i="1" s="1"/>
  <c r="C1849" i="2"/>
  <c r="P1852" i="1" s="1"/>
  <c r="C1850" i="2"/>
  <c r="P1853" i="1" s="1"/>
  <c r="C1851" i="2"/>
  <c r="P1854" i="1" s="1"/>
  <c r="C1852" i="2"/>
  <c r="P1855" i="1" s="1"/>
  <c r="C1853" i="2"/>
  <c r="P1856" i="1" s="1"/>
  <c r="C1854" i="2"/>
  <c r="P1857" i="1" s="1"/>
  <c r="C1855" i="2"/>
  <c r="P1858" i="1" s="1"/>
  <c r="C1856" i="2"/>
  <c r="P1859" i="1" s="1"/>
  <c r="C1857" i="2"/>
  <c r="P1860" i="1" s="1"/>
  <c r="C1858" i="2"/>
  <c r="P1861" i="1" s="1"/>
  <c r="C1859" i="2"/>
  <c r="P1862" i="1" s="1"/>
  <c r="C1860" i="2"/>
  <c r="P1863" i="1" s="1"/>
  <c r="C1861" i="2"/>
  <c r="P1864" i="1" s="1"/>
  <c r="C1862" i="2"/>
  <c r="P1865" i="1" s="1"/>
  <c r="C1863" i="2"/>
  <c r="P1866" i="1" s="1"/>
  <c r="C1864" i="2"/>
  <c r="P1867" i="1" s="1"/>
  <c r="C1865" i="2"/>
  <c r="P1868" i="1" s="1"/>
  <c r="C1866" i="2"/>
  <c r="P1869" i="1" s="1"/>
  <c r="C1867" i="2"/>
  <c r="P1870" i="1" s="1"/>
  <c r="C1868" i="2"/>
  <c r="P1871" i="1" s="1"/>
  <c r="C1869" i="2"/>
  <c r="P1872" i="1" s="1"/>
  <c r="C1870" i="2"/>
  <c r="P1873" i="1" s="1"/>
  <c r="C1871" i="2"/>
  <c r="P1874" i="1" s="1"/>
  <c r="C1872" i="2"/>
  <c r="P1875" i="1" s="1"/>
  <c r="C1873" i="2"/>
  <c r="P1876" i="1" s="1"/>
  <c r="C1874" i="2"/>
  <c r="P1877" i="1" s="1"/>
  <c r="C1875" i="2"/>
  <c r="P1878" i="1" s="1"/>
  <c r="C1876" i="2"/>
  <c r="P1879" i="1" s="1"/>
  <c r="C1877" i="2"/>
  <c r="P1880" i="1" s="1"/>
  <c r="C1878" i="2"/>
  <c r="P1881" i="1" s="1"/>
  <c r="C1879" i="2"/>
  <c r="P1882" i="1" s="1"/>
  <c r="C1880" i="2"/>
  <c r="P1883" i="1" s="1"/>
  <c r="C1881" i="2"/>
  <c r="P1884" i="1" s="1"/>
  <c r="C1882" i="2"/>
  <c r="P1885" i="1" s="1"/>
  <c r="C1883" i="2"/>
  <c r="P1886" i="1" s="1"/>
  <c r="C1884" i="2"/>
  <c r="P1887" i="1" s="1"/>
  <c r="C1885" i="2"/>
  <c r="P1888" i="1" s="1"/>
  <c r="C1886" i="2"/>
  <c r="P1889" i="1" s="1"/>
  <c r="C1887" i="2"/>
  <c r="P1890" i="1" s="1"/>
  <c r="C1888" i="2"/>
  <c r="P1891" i="1" s="1"/>
  <c r="C1889" i="2"/>
  <c r="P1892" i="1" s="1"/>
  <c r="C1890" i="2"/>
  <c r="P1893" i="1" s="1"/>
  <c r="C1891" i="2"/>
  <c r="P1894" i="1" s="1"/>
  <c r="C1892" i="2"/>
  <c r="P1895" i="1" s="1"/>
  <c r="C1893" i="2"/>
  <c r="P1896" i="1" s="1"/>
  <c r="C1894" i="2"/>
  <c r="P1897" i="1" s="1"/>
  <c r="C1895" i="2"/>
  <c r="P1898" i="1" s="1"/>
  <c r="C1896" i="2"/>
  <c r="P1899" i="1" s="1"/>
  <c r="C1897" i="2"/>
  <c r="P1900" i="1" s="1"/>
  <c r="C1898" i="2"/>
  <c r="P1901" i="1" s="1"/>
  <c r="C1899" i="2"/>
  <c r="P1902" i="1" s="1"/>
  <c r="C1900" i="2"/>
  <c r="P1903" i="1" s="1"/>
  <c r="C1901" i="2"/>
  <c r="P1904" i="1" s="1"/>
  <c r="C1902" i="2"/>
  <c r="P1905" i="1" s="1"/>
  <c r="C1903" i="2"/>
  <c r="P1906" i="1" s="1"/>
  <c r="C1904" i="2"/>
  <c r="P1907" i="1" s="1"/>
  <c r="C1905" i="2"/>
  <c r="P1908" i="1" s="1"/>
  <c r="C1906" i="2"/>
  <c r="P1909" i="1" s="1"/>
  <c r="C1907" i="2"/>
  <c r="P1910" i="1" s="1"/>
  <c r="C1908" i="2"/>
  <c r="P1911" i="1" s="1"/>
  <c r="C1909" i="2"/>
  <c r="P1912" i="1" s="1"/>
  <c r="C1910" i="2"/>
  <c r="P1913" i="1" s="1"/>
  <c r="C1911" i="2"/>
  <c r="P1914" i="1" s="1"/>
  <c r="C1912" i="2"/>
  <c r="P1915" i="1" s="1"/>
  <c r="C1913" i="2"/>
  <c r="P1916" i="1" s="1"/>
  <c r="C1914" i="2"/>
  <c r="P1917" i="1" s="1"/>
  <c r="C1915" i="2"/>
  <c r="P1918" i="1" s="1"/>
  <c r="C1916" i="2"/>
  <c r="P1919" i="1" s="1"/>
  <c r="C1917" i="2"/>
  <c r="P1920" i="1" s="1"/>
  <c r="C1918" i="2"/>
  <c r="P1921" i="1" s="1"/>
  <c r="C1919" i="2"/>
  <c r="P1922" i="1" s="1"/>
  <c r="C1920" i="2"/>
  <c r="P1923" i="1" s="1"/>
  <c r="C1921" i="2"/>
  <c r="P1924" i="1" s="1"/>
  <c r="C1922" i="2"/>
  <c r="P1925" i="1" s="1"/>
  <c r="C1923" i="2"/>
  <c r="P1926" i="1" s="1"/>
  <c r="C1924" i="2"/>
  <c r="P1927" i="1" s="1"/>
  <c r="C1925" i="2"/>
  <c r="P1928" i="1" s="1"/>
  <c r="C1926" i="2"/>
  <c r="P1929" i="1" s="1"/>
  <c r="C1927" i="2"/>
  <c r="P1930" i="1" s="1"/>
  <c r="C1928" i="2"/>
  <c r="P1931" i="1" s="1"/>
  <c r="C1929" i="2"/>
  <c r="P1932" i="1" s="1"/>
  <c r="C1930" i="2"/>
  <c r="P1933" i="1" s="1"/>
  <c r="C1931" i="2"/>
  <c r="P1934" i="1" s="1"/>
  <c r="C1932" i="2"/>
  <c r="P1935" i="1" s="1"/>
  <c r="C1933" i="2"/>
  <c r="P1936" i="1" s="1"/>
  <c r="C1934" i="2"/>
  <c r="P1937" i="1" s="1"/>
  <c r="C1935" i="2"/>
  <c r="P1938" i="1" s="1"/>
  <c r="C1936" i="2"/>
  <c r="P1939" i="1" s="1"/>
  <c r="C1937" i="2"/>
  <c r="P1940" i="1" s="1"/>
  <c r="C1938" i="2"/>
  <c r="P1941" i="1" s="1"/>
  <c r="C1939" i="2"/>
  <c r="P1942" i="1" s="1"/>
  <c r="C1940" i="2"/>
  <c r="P1943" i="1" s="1"/>
  <c r="C1941" i="2"/>
  <c r="P1944" i="1" s="1"/>
  <c r="C1942" i="2"/>
  <c r="P1945" i="1" s="1"/>
  <c r="C1943" i="2"/>
  <c r="P1946" i="1" s="1"/>
  <c r="C1944" i="2"/>
  <c r="P1947" i="1" s="1"/>
  <c r="C1945" i="2"/>
  <c r="P1948" i="1" s="1"/>
  <c r="C1946" i="2"/>
  <c r="P1949" i="1" s="1"/>
  <c r="C1947" i="2"/>
  <c r="P1950" i="1" s="1"/>
  <c r="C1948" i="2"/>
  <c r="P1951" i="1" s="1"/>
  <c r="C1949" i="2"/>
  <c r="P1952" i="1" s="1"/>
  <c r="C1950" i="2"/>
  <c r="P1953" i="1" s="1"/>
  <c r="C1951" i="2"/>
  <c r="P1954" i="1" s="1"/>
  <c r="C1952" i="2"/>
  <c r="P1955" i="1" s="1"/>
  <c r="C1953" i="2"/>
  <c r="P1956" i="1" s="1"/>
  <c r="C1954" i="2"/>
  <c r="P1957" i="1" s="1"/>
  <c r="C1955" i="2"/>
  <c r="P1958" i="1" s="1"/>
  <c r="C1956" i="2"/>
  <c r="P1959" i="1" s="1"/>
  <c r="C1957" i="2"/>
  <c r="P1960" i="1" s="1"/>
  <c r="C1958" i="2"/>
  <c r="P1961" i="1" s="1"/>
  <c r="C1959" i="2"/>
  <c r="P1962" i="1" s="1"/>
  <c r="C1960" i="2"/>
  <c r="P1963" i="1" s="1"/>
  <c r="C1961" i="2"/>
  <c r="P1964" i="1" s="1"/>
  <c r="C1962" i="2"/>
  <c r="P1965" i="1" s="1"/>
  <c r="C1963" i="2"/>
  <c r="P1966" i="1" s="1"/>
  <c r="C1964" i="2"/>
  <c r="P1967" i="1" s="1"/>
  <c r="C1965" i="2"/>
  <c r="P1968" i="1" s="1"/>
  <c r="C1966" i="2"/>
  <c r="P1969" i="1" s="1"/>
  <c r="C1967" i="2"/>
  <c r="P1970" i="1" s="1"/>
  <c r="C1968" i="2"/>
  <c r="P1971" i="1" s="1"/>
  <c r="C1969" i="2"/>
  <c r="P1972" i="1" s="1"/>
  <c r="C1970" i="2"/>
  <c r="P1973" i="1" s="1"/>
  <c r="C1971" i="2"/>
  <c r="P1974" i="1" s="1"/>
  <c r="C1972" i="2"/>
  <c r="P1975" i="1" s="1"/>
  <c r="C1973" i="2"/>
  <c r="P1976" i="1" s="1"/>
  <c r="C1974" i="2"/>
  <c r="P1977" i="1" s="1"/>
  <c r="C1975" i="2"/>
  <c r="P1978" i="1" s="1"/>
  <c r="C1976" i="2"/>
  <c r="P1979" i="1" s="1"/>
  <c r="C1977" i="2"/>
  <c r="P1980" i="1" s="1"/>
  <c r="C1978" i="2"/>
  <c r="P1981" i="1" s="1"/>
  <c r="C1979" i="2"/>
  <c r="P1982" i="1" s="1"/>
  <c r="C1980" i="2"/>
  <c r="P1983" i="1" s="1"/>
  <c r="C1981" i="2"/>
  <c r="P1984" i="1" s="1"/>
  <c r="C1982" i="2"/>
  <c r="P1985" i="1" s="1"/>
  <c r="C1983" i="2"/>
  <c r="P1986" i="1" s="1"/>
  <c r="C1984" i="2"/>
  <c r="P1987" i="1" s="1"/>
  <c r="C1985" i="2"/>
  <c r="P1988" i="1" s="1"/>
  <c r="C1986" i="2"/>
  <c r="P1989" i="1" s="1"/>
  <c r="C1987" i="2"/>
  <c r="P1990" i="1" s="1"/>
  <c r="C1988" i="2"/>
  <c r="P1991" i="1" s="1"/>
  <c r="C1989" i="2"/>
  <c r="P1992" i="1" s="1"/>
  <c r="C1990" i="2"/>
  <c r="P1993" i="1" s="1"/>
  <c r="C1991" i="2"/>
  <c r="P1994" i="1" s="1"/>
  <c r="C1992" i="2"/>
  <c r="P1995" i="1" s="1"/>
  <c r="C1993" i="2"/>
  <c r="P1996" i="1" s="1"/>
  <c r="C1994" i="2"/>
  <c r="P1997" i="1" s="1"/>
  <c r="C1995" i="2"/>
  <c r="P1998" i="1" s="1"/>
  <c r="C1996" i="2"/>
  <c r="P1999" i="1" s="1"/>
  <c r="C1997" i="2"/>
  <c r="P2000" i="1" s="1"/>
  <c r="C1998" i="2"/>
  <c r="P2001" i="1" s="1"/>
  <c r="C1999" i="2"/>
  <c r="P2002" i="1" s="1"/>
  <c r="C2000" i="2"/>
  <c r="P2003" i="1" s="1"/>
  <c r="C2001" i="2"/>
  <c r="P2004" i="1" s="1"/>
  <c r="C2002" i="2"/>
  <c r="P2005" i="1" s="1"/>
  <c r="C2003" i="2"/>
  <c r="P2006" i="1" s="1"/>
  <c r="C2004" i="2"/>
  <c r="P2007" i="1" s="1"/>
  <c r="C2005" i="2"/>
  <c r="P2008" i="1" s="1"/>
  <c r="C2006" i="2"/>
  <c r="P2009" i="1" s="1"/>
  <c r="C2007" i="2"/>
  <c r="P2010" i="1" s="1"/>
  <c r="C2008" i="2"/>
  <c r="P2011" i="1" s="1"/>
  <c r="C2009" i="2"/>
  <c r="P2012" i="1" s="1"/>
  <c r="C2010" i="2"/>
  <c r="P2013" i="1" s="1"/>
  <c r="C2011" i="2"/>
  <c r="P2014" i="1" s="1"/>
  <c r="C2012" i="2"/>
  <c r="P2015" i="1" s="1"/>
  <c r="C2013" i="2"/>
  <c r="P2016" i="1" s="1"/>
  <c r="C2014" i="2"/>
  <c r="P2017" i="1" s="1"/>
  <c r="C2015" i="2"/>
  <c r="P2018" i="1" s="1"/>
  <c r="C2016" i="2"/>
  <c r="P2019" i="1" s="1"/>
  <c r="C2017" i="2"/>
  <c r="P2020" i="1" s="1"/>
  <c r="C2018" i="2"/>
  <c r="P2021" i="1" s="1"/>
  <c r="C2019" i="2"/>
  <c r="P2022" i="1" s="1"/>
  <c r="C2020" i="2"/>
  <c r="P2023" i="1" s="1"/>
  <c r="C2021" i="2"/>
  <c r="P2024" i="1" s="1"/>
  <c r="C2022" i="2"/>
  <c r="P2025" i="1" s="1"/>
  <c r="C2023" i="2"/>
  <c r="P2026" i="1" s="1"/>
  <c r="C2024" i="2"/>
  <c r="P2027" i="1" s="1"/>
  <c r="C2025" i="2"/>
  <c r="P2028" i="1" s="1"/>
  <c r="C2026" i="2"/>
  <c r="P2029" i="1" s="1"/>
  <c r="C2027" i="2"/>
  <c r="P2030" i="1" s="1"/>
  <c r="C2028" i="2"/>
  <c r="P2031" i="1" s="1"/>
  <c r="C2029" i="2"/>
  <c r="P2032" i="1" s="1"/>
  <c r="C2030" i="2"/>
  <c r="P2033" i="1" s="1"/>
  <c r="C2031" i="2"/>
  <c r="P2034" i="1" s="1"/>
  <c r="C2032" i="2"/>
  <c r="P2035" i="1" s="1"/>
  <c r="C2033" i="2"/>
  <c r="P2036" i="1" s="1"/>
  <c r="C2034" i="2"/>
  <c r="P2037" i="1" s="1"/>
  <c r="C2035" i="2"/>
  <c r="P2038" i="1" s="1"/>
  <c r="C2036" i="2"/>
  <c r="P2039" i="1" s="1"/>
  <c r="C2037" i="2"/>
  <c r="P2040" i="1" s="1"/>
  <c r="C2038" i="2"/>
  <c r="P2041" i="1" s="1"/>
  <c r="C2039" i="2"/>
  <c r="P2042" i="1" s="1"/>
  <c r="C2040" i="2"/>
  <c r="P2043" i="1" s="1"/>
  <c r="C2041" i="2"/>
  <c r="P2044" i="1" s="1"/>
  <c r="C2042" i="2"/>
  <c r="P2045" i="1" s="1"/>
  <c r="C2043" i="2"/>
  <c r="P2046" i="1" s="1"/>
  <c r="C2044" i="2"/>
  <c r="P2047" i="1" s="1"/>
  <c r="C2045" i="2"/>
  <c r="P2048" i="1" s="1"/>
  <c r="C2046" i="2"/>
  <c r="P2049" i="1" s="1"/>
  <c r="C2047" i="2"/>
  <c r="P2050" i="1" s="1"/>
  <c r="C2048" i="2"/>
  <c r="P2051" i="1" s="1"/>
  <c r="C2049" i="2"/>
  <c r="P2052" i="1" s="1"/>
  <c r="C2050" i="2"/>
  <c r="P2053" i="1" s="1"/>
  <c r="C2051" i="2"/>
  <c r="P2054" i="1" s="1"/>
  <c r="C2052" i="2"/>
  <c r="P2055" i="1" s="1"/>
  <c r="C2053" i="2"/>
  <c r="P2056" i="1" s="1"/>
  <c r="C2054" i="2"/>
  <c r="P2057" i="1" s="1"/>
  <c r="C2055" i="2"/>
  <c r="P2058" i="1" s="1"/>
  <c r="C2056" i="2"/>
  <c r="P2059" i="1" s="1"/>
  <c r="C2057" i="2"/>
  <c r="P2060" i="1" s="1"/>
  <c r="C2058" i="2"/>
  <c r="P2061" i="1" s="1"/>
  <c r="C2059" i="2"/>
  <c r="P2062" i="1" s="1"/>
  <c r="C2060" i="2"/>
  <c r="P2063" i="1" s="1"/>
  <c r="C2061" i="2"/>
  <c r="P2064" i="1" s="1"/>
  <c r="C2062" i="2"/>
  <c r="P2065" i="1" s="1"/>
  <c r="C2063" i="2"/>
  <c r="P2066" i="1" s="1"/>
  <c r="C2064" i="2"/>
  <c r="P2067" i="1" s="1"/>
  <c r="C2065" i="2"/>
  <c r="P2068" i="1" s="1"/>
  <c r="C2066" i="2"/>
  <c r="P2069" i="1" s="1"/>
  <c r="C2067" i="2"/>
  <c r="P2070" i="1" s="1"/>
  <c r="C2068" i="2"/>
  <c r="P2071" i="1" s="1"/>
  <c r="C2069" i="2"/>
  <c r="P2072" i="1" s="1"/>
  <c r="C2070" i="2"/>
  <c r="P2073" i="1" s="1"/>
  <c r="C2071" i="2"/>
  <c r="P2074" i="1" s="1"/>
  <c r="C2072" i="2"/>
  <c r="P2075" i="1" s="1"/>
  <c r="C2073" i="2"/>
  <c r="P2076" i="1" s="1"/>
  <c r="C2074" i="2"/>
  <c r="P2077" i="1" s="1"/>
  <c r="C2075" i="2"/>
  <c r="P2078" i="1" s="1"/>
  <c r="C2076" i="2"/>
  <c r="P2079" i="1" s="1"/>
  <c r="C2077" i="2"/>
  <c r="P2080" i="1" s="1"/>
  <c r="C2078" i="2"/>
  <c r="P2081" i="1" s="1"/>
  <c r="C2079" i="2"/>
  <c r="P2082" i="1" s="1"/>
  <c r="C2080" i="2"/>
  <c r="P2083" i="1" s="1"/>
  <c r="C2081" i="2"/>
  <c r="P2084" i="1" s="1"/>
  <c r="C2082" i="2"/>
  <c r="P2085" i="1" s="1"/>
  <c r="C2083" i="2"/>
  <c r="P2086" i="1" s="1"/>
  <c r="C2084" i="2"/>
  <c r="P2087" i="1" s="1"/>
  <c r="C2085" i="2"/>
  <c r="P2088" i="1" s="1"/>
  <c r="C2086" i="2"/>
  <c r="P2089" i="1" s="1"/>
  <c r="C2087" i="2"/>
  <c r="P2090" i="1" s="1"/>
  <c r="C2088" i="2"/>
  <c r="P2091" i="1" s="1"/>
  <c r="C2089" i="2"/>
  <c r="P2092" i="1" s="1"/>
  <c r="C2090" i="2"/>
  <c r="P2093" i="1" s="1"/>
  <c r="C2091" i="2"/>
  <c r="P2094" i="1" s="1"/>
  <c r="C2092" i="2"/>
  <c r="P2095" i="1" s="1"/>
  <c r="C2093" i="2"/>
  <c r="P2096" i="1" s="1"/>
  <c r="C2094" i="2"/>
  <c r="P2097" i="1" s="1"/>
  <c r="C2095" i="2"/>
  <c r="P2098" i="1" s="1"/>
  <c r="C2096" i="2"/>
  <c r="P2099" i="1" s="1"/>
  <c r="C2097" i="2"/>
  <c r="P2100" i="1" s="1"/>
  <c r="C2098" i="2"/>
  <c r="P2101" i="1" s="1"/>
  <c r="C2099" i="2"/>
  <c r="P2102" i="1" s="1"/>
  <c r="C2100" i="2"/>
  <c r="P2103" i="1" s="1"/>
  <c r="C2101" i="2"/>
  <c r="P2104" i="1" s="1"/>
  <c r="C2102" i="2"/>
  <c r="P2105" i="1" s="1"/>
  <c r="C2103" i="2"/>
  <c r="P2106" i="1" s="1"/>
  <c r="C2104" i="2"/>
  <c r="P2107" i="1" s="1"/>
  <c r="C2105" i="2"/>
  <c r="P2108" i="1" s="1"/>
  <c r="C2106" i="2"/>
  <c r="P2109" i="1" s="1"/>
  <c r="C2107" i="2"/>
  <c r="P2110" i="1" s="1"/>
  <c r="C2108" i="2"/>
  <c r="P2111" i="1" s="1"/>
  <c r="C2109" i="2"/>
  <c r="P2112" i="1" s="1"/>
  <c r="C2110" i="2"/>
  <c r="P2113" i="1" s="1"/>
  <c r="C2111" i="2"/>
  <c r="P2114" i="1" s="1"/>
  <c r="C2112" i="2"/>
  <c r="P2115" i="1" s="1"/>
  <c r="C2113" i="2"/>
  <c r="P2116" i="1" s="1"/>
  <c r="C2114" i="2"/>
  <c r="P2117" i="1" s="1"/>
  <c r="C2115" i="2"/>
  <c r="P2118" i="1" s="1"/>
  <c r="C2116" i="2"/>
  <c r="P2119" i="1" s="1"/>
  <c r="C2117" i="2"/>
  <c r="P2120" i="1" s="1"/>
  <c r="C2118" i="2"/>
  <c r="P2121" i="1" s="1"/>
  <c r="C2119" i="2"/>
  <c r="P2122" i="1" s="1"/>
  <c r="C2120" i="2"/>
  <c r="P2123" i="1" s="1"/>
  <c r="C2121" i="2"/>
  <c r="P2124" i="1" s="1"/>
  <c r="C2122" i="2"/>
  <c r="P2125" i="1" s="1"/>
  <c r="C2123" i="2"/>
  <c r="P2126" i="1" s="1"/>
  <c r="C2124" i="2"/>
  <c r="P2127" i="1" s="1"/>
  <c r="C2125" i="2"/>
  <c r="P2128" i="1" s="1"/>
  <c r="C2126" i="2"/>
  <c r="P2129" i="1" s="1"/>
  <c r="C2127" i="2"/>
  <c r="P2130" i="1" s="1"/>
  <c r="C2128" i="2"/>
  <c r="P2131" i="1" s="1"/>
  <c r="C2129" i="2"/>
  <c r="P2132" i="1" s="1"/>
  <c r="C2130" i="2"/>
  <c r="P2133" i="1" s="1"/>
  <c r="C2131" i="2"/>
  <c r="P2134" i="1" s="1"/>
  <c r="C2132" i="2"/>
  <c r="P2135" i="1" s="1"/>
  <c r="C2133" i="2"/>
  <c r="P2136" i="1" s="1"/>
  <c r="C2134" i="2"/>
  <c r="P2137" i="1" s="1"/>
  <c r="C2135" i="2"/>
  <c r="P2138" i="1" s="1"/>
  <c r="C2136" i="2"/>
  <c r="P2139" i="1" s="1"/>
  <c r="C2137" i="2"/>
  <c r="P2140" i="1" s="1"/>
  <c r="C2138" i="2"/>
  <c r="P2141" i="1" s="1"/>
  <c r="C2139" i="2"/>
  <c r="P2142" i="1" s="1"/>
  <c r="C2140" i="2"/>
  <c r="P2143" i="1" s="1"/>
  <c r="C2141" i="2"/>
  <c r="P2144" i="1" s="1"/>
  <c r="C2142" i="2"/>
  <c r="P2145" i="1" s="1"/>
  <c r="C2143" i="2"/>
  <c r="P2146" i="1" s="1"/>
  <c r="C2144" i="2"/>
  <c r="P2147" i="1" s="1"/>
  <c r="C2145" i="2"/>
  <c r="P2148" i="1" s="1"/>
  <c r="C2146" i="2"/>
  <c r="P2149" i="1" s="1"/>
  <c r="C2147" i="2"/>
  <c r="P2150" i="1" s="1"/>
  <c r="C2148" i="2"/>
  <c r="P2151" i="1" s="1"/>
  <c r="C2149" i="2"/>
  <c r="P2152" i="1" s="1"/>
  <c r="C2150" i="2"/>
  <c r="P2153" i="1" s="1"/>
  <c r="C2151" i="2"/>
  <c r="P2154" i="1" s="1"/>
  <c r="C2152" i="2"/>
  <c r="P2155" i="1" s="1"/>
  <c r="C2153" i="2"/>
  <c r="P2156" i="1" s="1"/>
  <c r="C2154" i="2"/>
  <c r="P2157" i="1" s="1"/>
  <c r="C2155" i="2"/>
  <c r="P2158" i="1" s="1"/>
  <c r="C2156" i="2"/>
  <c r="P2159" i="1" s="1"/>
  <c r="C2157" i="2"/>
  <c r="P2160" i="1" s="1"/>
  <c r="C2158" i="2"/>
  <c r="P2161" i="1" s="1"/>
  <c r="C2159" i="2"/>
  <c r="P2162" i="1" s="1"/>
  <c r="C2160" i="2"/>
  <c r="P2163" i="1" s="1"/>
  <c r="C2161" i="2"/>
  <c r="P2164" i="1" s="1"/>
  <c r="C2162" i="2"/>
  <c r="P2165" i="1" s="1"/>
  <c r="C2163" i="2"/>
  <c r="P2166" i="1" s="1"/>
  <c r="C2164" i="2"/>
  <c r="P2167" i="1" s="1"/>
  <c r="C2165" i="2"/>
  <c r="P2168" i="1" s="1"/>
  <c r="C2166" i="2"/>
  <c r="P2169" i="1" s="1"/>
  <c r="C2167" i="2"/>
  <c r="P2170" i="1" s="1"/>
  <c r="C2168" i="2"/>
  <c r="P2171" i="1" s="1"/>
  <c r="C2169" i="2"/>
  <c r="P2172" i="1" s="1"/>
  <c r="C2170" i="2"/>
  <c r="P2173" i="1" s="1"/>
  <c r="C2171" i="2"/>
  <c r="P2174" i="1" s="1"/>
  <c r="C2172" i="2"/>
  <c r="P2175" i="1" s="1"/>
  <c r="C2173" i="2"/>
  <c r="P2176" i="1" s="1"/>
  <c r="C2174" i="2"/>
  <c r="P2177" i="1" s="1"/>
  <c r="C2175" i="2"/>
  <c r="P2178" i="1" s="1"/>
  <c r="C2176" i="2"/>
  <c r="P2179" i="1" s="1"/>
  <c r="C2177" i="2"/>
  <c r="P2180" i="1" s="1"/>
  <c r="C2178" i="2"/>
  <c r="P2181" i="1" s="1"/>
  <c r="C2179" i="2"/>
  <c r="P2182" i="1" s="1"/>
  <c r="C2180" i="2"/>
  <c r="P2183" i="1" s="1"/>
  <c r="C2181" i="2"/>
  <c r="P2184" i="1" s="1"/>
  <c r="C2182" i="2"/>
  <c r="P2185" i="1" s="1"/>
  <c r="C2183" i="2"/>
  <c r="P2186" i="1" s="1"/>
  <c r="C2184" i="2"/>
  <c r="P2187" i="1" s="1"/>
  <c r="C2185" i="2"/>
  <c r="P2188" i="1" s="1"/>
  <c r="C2186" i="2"/>
  <c r="P2189" i="1" s="1"/>
  <c r="C2187" i="2"/>
  <c r="P2190" i="1" s="1"/>
  <c r="C2188" i="2"/>
  <c r="P2191" i="1" s="1"/>
  <c r="C2189" i="2"/>
  <c r="P2192" i="1" s="1"/>
  <c r="C2190" i="2"/>
  <c r="P2193" i="1" s="1"/>
  <c r="C2191" i="2"/>
  <c r="P2194" i="1" s="1"/>
  <c r="C2192" i="2"/>
  <c r="P2195" i="1" s="1"/>
  <c r="C2193" i="2"/>
  <c r="P2196" i="1" s="1"/>
  <c r="C2194" i="2"/>
  <c r="P2197" i="1" s="1"/>
  <c r="C2195" i="2"/>
  <c r="P2198" i="1" s="1"/>
  <c r="C2196" i="2"/>
  <c r="P2199" i="1" s="1"/>
  <c r="C2197" i="2"/>
  <c r="P2200" i="1" s="1"/>
  <c r="C2198" i="2"/>
  <c r="P2201" i="1" s="1"/>
  <c r="C2199" i="2"/>
  <c r="P2202" i="1" s="1"/>
  <c r="C2200" i="2"/>
  <c r="P2203" i="1" s="1"/>
  <c r="C2201" i="2"/>
  <c r="P2204" i="1" s="1"/>
  <c r="C2202" i="2"/>
  <c r="P2205" i="1" s="1"/>
  <c r="C2203" i="2"/>
  <c r="P2206" i="1" s="1"/>
  <c r="C2204" i="2"/>
  <c r="P2207" i="1" s="1"/>
  <c r="C2205" i="2"/>
  <c r="P2208" i="1" s="1"/>
  <c r="C2206" i="2"/>
  <c r="P2209" i="1" s="1"/>
  <c r="C2207" i="2"/>
  <c r="P2210" i="1" s="1"/>
  <c r="C2208" i="2"/>
  <c r="P2211" i="1" s="1"/>
  <c r="C2209" i="2"/>
  <c r="P2212" i="1" s="1"/>
  <c r="C2210" i="2"/>
  <c r="P2213" i="1" s="1"/>
  <c r="C2211" i="2"/>
  <c r="P2214" i="1" s="1"/>
  <c r="C2212" i="2"/>
  <c r="P2215" i="1" s="1"/>
  <c r="C2213" i="2"/>
  <c r="P2216" i="1" s="1"/>
  <c r="C2214" i="2"/>
  <c r="P2217" i="1" s="1"/>
  <c r="C2215" i="2"/>
  <c r="P2218" i="1" s="1"/>
  <c r="C2216" i="2"/>
  <c r="P2219" i="1" s="1"/>
  <c r="C2217" i="2"/>
  <c r="P2220" i="1" s="1"/>
  <c r="C2218" i="2"/>
  <c r="P2221" i="1" s="1"/>
  <c r="C2219" i="2"/>
  <c r="P2222" i="1" s="1"/>
  <c r="C2220" i="2"/>
  <c r="P2223" i="1" s="1"/>
  <c r="C2221" i="2"/>
  <c r="P2224" i="1" s="1"/>
  <c r="C2222" i="2"/>
  <c r="P2225" i="1" s="1"/>
  <c r="C2223" i="2"/>
  <c r="P2226" i="1" s="1"/>
  <c r="C2224" i="2"/>
  <c r="P2227" i="1" s="1"/>
  <c r="C2225" i="2"/>
  <c r="P2228" i="1" s="1"/>
  <c r="C2226" i="2"/>
  <c r="P2229" i="1" s="1"/>
  <c r="C2227" i="2"/>
  <c r="P2230" i="1" s="1"/>
  <c r="C2228" i="2"/>
  <c r="P2231" i="1" s="1"/>
  <c r="C2229" i="2"/>
  <c r="P2232" i="1" s="1"/>
  <c r="C2230" i="2"/>
  <c r="P2233" i="1" s="1"/>
  <c r="C2231" i="2"/>
  <c r="P2234" i="1" s="1"/>
  <c r="C2232" i="2"/>
  <c r="P2235" i="1" s="1"/>
  <c r="C2233" i="2"/>
  <c r="P2236" i="1" s="1"/>
  <c r="C2234" i="2"/>
  <c r="P2237" i="1" s="1"/>
  <c r="C2235" i="2"/>
  <c r="P2238" i="1" s="1"/>
  <c r="C2236" i="2"/>
  <c r="P2239" i="1" s="1"/>
  <c r="C2237" i="2"/>
  <c r="P2240" i="1" s="1"/>
  <c r="C2238" i="2"/>
  <c r="P2241" i="1" s="1"/>
  <c r="C2239" i="2"/>
  <c r="P2242" i="1" s="1"/>
  <c r="C2240" i="2"/>
  <c r="P2243" i="1" s="1"/>
  <c r="C2241" i="2"/>
  <c r="P2244" i="1" s="1"/>
  <c r="C2242" i="2"/>
  <c r="P2245" i="1" s="1"/>
  <c r="C2243" i="2"/>
  <c r="P2246" i="1" s="1"/>
  <c r="C2244" i="2"/>
  <c r="P2247" i="1" s="1"/>
  <c r="C2245" i="2"/>
  <c r="P2248" i="1" s="1"/>
  <c r="C2246" i="2"/>
  <c r="P2249" i="1" s="1"/>
  <c r="C2247" i="2"/>
  <c r="P2250" i="1" s="1"/>
  <c r="C2248" i="2"/>
  <c r="P2251" i="1" s="1"/>
  <c r="C2249" i="2"/>
  <c r="P2252" i="1" s="1"/>
  <c r="C2250" i="2"/>
  <c r="P2253" i="1" s="1"/>
  <c r="C2251" i="2"/>
  <c r="P2254" i="1" s="1"/>
  <c r="C2252" i="2"/>
  <c r="P2255" i="1" s="1"/>
  <c r="C2253" i="2"/>
  <c r="P2256" i="1" s="1"/>
  <c r="C2254" i="2"/>
  <c r="P2257" i="1" s="1"/>
  <c r="C2255" i="2"/>
  <c r="P2258" i="1" s="1"/>
  <c r="C2256" i="2"/>
  <c r="P2259" i="1" s="1"/>
  <c r="C2257" i="2"/>
  <c r="P2260" i="1" s="1"/>
  <c r="C2258" i="2"/>
  <c r="P2261" i="1" s="1"/>
  <c r="C2259" i="2"/>
  <c r="P2262" i="1" s="1"/>
  <c r="C2260" i="2"/>
  <c r="P2263" i="1" s="1"/>
  <c r="C2261" i="2"/>
  <c r="P2264" i="1" s="1"/>
  <c r="C2262" i="2"/>
  <c r="P2265" i="1" s="1"/>
  <c r="C2263" i="2"/>
  <c r="P2266" i="1" s="1"/>
  <c r="C2264" i="2"/>
  <c r="P2267" i="1" s="1"/>
  <c r="C2265" i="2"/>
  <c r="P2268" i="1" s="1"/>
  <c r="C2266" i="2"/>
  <c r="P2269" i="1" s="1"/>
  <c r="C2267" i="2"/>
  <c r="P2270" i="1" s="1"/>
  <c r="C2268" i="2"/>
  <c r="P2271" i="1" s="1"/>
  <c r="C2269" i="2"/>
  <c r="P2272" i="1" s="1"/>
  <c r="C2270" i="2"/>
  <c r="P2273" i="1" s="1"/>
  <c r="C2271" i="2"/>
  <c r="P2274" i="1" s="1"/>
  <c r="C2272" i="2"/>
  <c r="P2275" i="1" s="1"/>
  <c r="C2273" i="2"/>
  <c r="P2276" i="1" s="1"/>
  <c r="C2274" i="2"/>
  <c r="P2277" i="1" s="1"/>
  <c r="C2275" i="2"/>
  <c r="P2278" i="1" s="1"/>
  <c r="C2276" i="2"/>
  <c r="P2279" i="1" s="1"/>
  <c r="C2277" i="2"/>
  <c r="P2280" i="1" s="1"/>
  <c r="C2278" i="2"/>
  <c r="P2281" i="1" s="1"/>
  <c r="C2279" i="2"/>
  <c r="P2282" i="1" s="1"/>
  <c r="C2280" i="2"/>
  <c r="P2283" i="1" s="1"/>
  <c r="C2281" i="2"/>
  <c r="P2284" i="1" s="1"/>
  <c r="C2282" i="2"/>
  <c r="P2285" i="1" s="1"/>
  <c r="C2283" i="2"/>
  <c r="P2286" i="1" s="1"/>
  <c r="C2284" i="2"/>
  <c r="P2287" i="1" s="1"/>
  <c r="C2285" i="2"/>
  <c r="P2288" i="1" s="1"/>
  <c r="C2286" i="2"/>
  <c r="P2289" i="1" s="1"/>
  <c r="C2287" i="2"/>
  <c r="P2290" i="1" s="1"/>
  <c r="C2288" i="2"/>
  <c r="P2291" i="1" s="1"/>
  <c r="C2289" i="2"/>
  <c r="P2292" i="1" s="1"/>
  <c r="C2290" i="2"/>
  <c r="P2293" i="1" s="1"/>
  <c r="C2291" i="2"/>
  <c r="P2294" i="1" s="1"/>
  <c r="C2292" i="2"/>
  <c r="P2295" i="1" s="1"/>
  <c r="C2293" i="2"/>
  <c r="P2296" i="1" s="1"/>
  <c r="C2294" i="2"/>
  <c r="P2297" i="1" s="1"/>
  <c r="C2295" i="2"/>
  <c r="P2298" i="1" s="1"/>
  <c r="C2296" i="2"/>
  <c r="P2299" i="1" s="1"/>
  <c r="C2297" i="2"/>
  <c r="P2300" i="1" s="1"/>
  <c r="C2298" i="2"/>
  <c r="P2301" i="1" s="1"/>
  <c r="C2299" i="2"/>
  <c r="P2302" i="1" s="1"/>
  <c r="C2300" i="2"/>
  <c r="P2303" i="1" s="1"/>
  <c r="C2301" i="2"/>
  <c r="P2304" i="1" s="1"/>
  <c r="C2302" i="2"/>
  <c r="P2305" i="1" s="1"/>
  <c r="C2303" i="2"/>
  <c r="P2306" i="1" s="1"/>
  <c r="C2304" i="2"/>
  <c r="P2307" i="1" s="1"/>
  <c r="C2305" i="2"/>
  <c r="P2308" i="1" s="1"/>
  <c r="C2306" i="2"/>
  <c r="P2309" i="1" s="1"/>
  <c r="C2307" i="2"/>
  <c r="P2310" i="1" s="1"/>
  <c r="C2308" i="2"/>
  <c r="P2311" i="1" s="1"/>
  <c r="C2309" i="2"/>
  <c r="P2312" i="1" s="1"/>
  <c r="C2310" i="2"/>
  <c r="P2313" i="1" s="1"/>
  <c r="C2311" i="2"/>
  <c r="P2314" i="1" s="1"/>
  <c r="C2312" i="2"/>
  <c r="P2315" i="1" s="1"/>
  <c r="C2313" i="2"/>
  <c r="P2316" i="1" s="1"/>
  <c r="C2314" i="2"/>
  <c r="P2317" i="1" s="1"/>
  <c r="C2315" i="2"/>
  <c r="P2318" i="1" s="1"/>
  <c r="C2316" i="2"/>
  <c r="P2319" i="1" s="1"/>
  <c r="C2317" i="2"/>
  <c r="P2320" i="1" s="1"/>
  <c r="C2318" i="2"/>
  <c r="P2321" i="1" s="1"/>
  <c r="C2319" i="2"/>
  <c r="P2322" i="1" s="1"/>
  <c r="C2320" i="2"/>
  <c r="P2323" i="1" s="1"/>
  <c r="C2321" i="2"/>
  <c r="P2324" i="1" s="1"/>
  <c r="C2322" i="2"/>
  <c r="P2325" i="1" s="1"/>
  <c r="C2323" i="2"/>
  <c r="P2326" i="1" s="1"/>
  <c r="C2324" i="2"/>
  <c r="P2327" i="1" s="1"/>
  <c r="C2325" i="2"/>
  <c r="P2328" i="1" s="1"/>
  <c r="C2326" i="2"/>
  <c r="P2329" i="1" s="1"/>
  <c r="C2327" i="2"/>
  <c r="P2330" i="1" s="1"/>
  <c r="C2328" i="2"/>
  <c r="P2331" i="1" s="1"/>
  <c r="C2329" i="2"/>
  <c r="P2332" i="1" s="1"/>
  <c r="C2330" i="2"/>
  <c r="P2333" i="1" s="1"/>
  <c r="C2331" i="2"/>
  <c r="P2334" i="1" s="1"/>
  <c r="C2332" i="2"/>
  <c r="P2335" i="1" s="1"/>
  <c r="C2333" i="2"/>
  <c r="P2336" i="1" s="1"/>
  <c r="C2334" i="2"/>
  <c r="P2337" i="1" s="1"/>
  <c r="C2335" i="2"/>
  <c r="P2338" i="1" s="1"/>
  <c r="C2336" i="2"/>
  <c r="P2339" i="1" s="1"/>
  <c r="C2337" i="2"/>
  <c r="P2340" i="1" s="1"/>
  <c r="C2338" i="2"/>
  <c r="P2341" i="1" s="1"/>
  <c r="C2339" i="2"/>
  <c r="P2342" i="1" s="1"/>
  <c r="C2340" i="2"/>
  <c r="P2343" i="1" s="1"/>
  <c r="C2341" i="2"/>
  <c r="P2344" i="1" s="1"/>
  <c r="C2342" i="2"/>
  <c r="P2345" i="1" s="1"/>
  <c r="C2343" i="2"/>
  <c r="P2346" i="1" s="1"/>
  <c r="C2344" i="2"/>
  <c r="P2347" i="1" s="1"/>
  <c r="C2345" i="2"/>
  <c r="P2348" i="1" s="1"/>
  <c r="C2346" i="2"/>
  <c r="P2349" i="1" s="1"/>
  <c r="C2347" i="2"/>
  <c r="P2350" i="1" s="1"/>
  <c r="C2348" i="2"/>
  <c r="P2351" i="1" s="1"/>
  <c r="C2349" i="2"/>
  <c r="P2352" i="1" s="1"/>
  <c r="C2350" i="2"/>
  <c r="P2353" i="1" s="1"/>
  <c r="C2351" i="2"/>
  <c r="P2354" i="1" s="1"/>
  <c r="C2352" i="2"/>
  <c r="P2355" i="1" s="1"/>
  <c r="C2353" i="2"/>
  <c r="P2356" i="1" s="1"/>
  <c r="C2354" i="2"/>
  <c r="P2357" i="1" s="1"/>
  <c r="C2355" i="2"/>
  <c r="P2358" i="1" s="1"/>
  <c r="C2356" i="2"/>
  <c r="P2359" i="1" s="1"/>
  <c r="C2357" i="2"/>
  <c r="P2360" i="1" s="1"/>
  <c r="C2358" i="2"/>
  <c r="P2361" i="1" s="1"/>
  <c r="C2359" i="2"/>
  <c r="P2362" i="1" s="1"/>
  <c r="C2360" i="2"/>
  <c r="P2363" i="1" s="1"/>
  <c r="C2361" i="2"/>
  <c r="P2364" i="1" s="1"/>
  <c r="C2362" i="2"/>
  <c r="P2365" i="1" s="1"/>
  <c r="C2363" i="2"/>
  <c r="P2366" i="1" s="1"/>
  <c r="C2364" i="2"/>
  <c r="P2367" i="1" s="1"/>
  <c r="C2365" i="2"/>
  <c r="P2368" i="1" s="1"/>
  <c r="C2366" i="2"/>
  <c r="P2369" i="1" s="1"/>
  <c r="C2367" i="2"/>
  <c r="P2370" i="1" s="1"/>
  <c r="C2368" i="2"/>
  <c r="P2371" i="1" s="1"/>
  <c r="C2369" i="2"/>
  <c r="P2372" i="1" s="1"/>
  <c r="C2370" i="2"/>
  <c r="P2373" i="1" s="1"/>
  <c r="C2371" i="2"/>
  <c r="P2374" i="1" s="1"/>
  <c r="C2372" i="2"/>
  <c r="P2375" i="1" s="1"/>
  <c r="C2373" i="2"/>
  <c r="P2376" i="1" s="1"/>
  <c r="C2374" i="2"/>
  <c r="P2377" i="1" s="1"/>
  <c r="C2375" i="2"/>
  <c r="P2378" i="1" s="1"/>
  <c r="C2376" i="2"/>
  <c r="P2379" i="1" s="1"/>
  <c r="C2377" i="2"/>
  <c r="P2380" i="1" s="1"/>
  <c r="C2378" i="2"/>
  <c r="P2381" i="1" s="1"/>
  <c r="C2379" i="2"/>
  <c r="P2382" i="1" s="1"/>
  <c r="C2380" i="2"/>
  <c r="P2383" i="1" s="1"/>
  <c r="C2381" i="2"/>
  <c r="P2384" i="1" s="1"/>
  <c r="C2382" i="2"/>
  <c r="P2385" i="1" s="1"/>
  <c r="C2383" i="2"/>
  <c r="P2386" i="1" s="1"/>
  <c r="C2384" i="2"/>
  <c r="P2387" i="1" s="1"/>
  <c r="C2385" i="2"/>
  <c r="P2388" i="1" s="1"/>
  <c r="C2386" i="2"/>
  <c r="P2389" i="1" s="1"/>
  <c r="C2387" i="2"/>
  <c r="P2390" i="1" s="1"/>
  <c r="C2388" i="2"/>
  <c r="P2391" i="1" s="1"/>
  <c r="C2389" i="2"/>
  <c r="P2392" i="1" s="1"/>
  <c r="C2390" i="2"/>
  <c r="P2393" i="1" s="1"/>
  <c r="C2391" i="2"/>
  <c r="P2394" i="1" s="1"/>
  <c r="C2392" i="2"/>
  <c r="P2395" i="1" s="1"/>
  <c r="C2393" i="2"/>
  <c r="P2396" i="1" s="1"/>
  <c r="C2394" i="2"/>
  <c r="P2397" i="1" s="1"/>
  <c r="C2395" i="2"/>
  <c r="P2398" i="1" s="1"/>
  <c r="C2396" i="2"/>
  <c r="P2399" i="1" s="1"/>
  <c r="C2397" i="2"/>
  <c r="P2400" i="1" s="1"/>
  <c r="C2398" i="2"/>
  <c r="P2401" i="1" s="1"/>
  <c r="C2399" i="2"/>
  <c r="P2402" i="1" s="1"/>
  <c r="C2400" i="2"/>
  <c r="P2403" i="1" s="1"/>
  <c r="C2401" i="2"/>
  <c r="P2404" i="1" s="1"/>
  <c r="C2402" i="2"/>
  <c r="P2405" i="1" s="1"/>
  <c r="C2403" i="2"/>
  <c r="P2406" i="1" s="1"/>
  <c r="C2404" i="2"/>
  <c r="P2407" i="1" s="1"/>
  <c r="C2405" i="2"/>
  <c r="P2408" i="1" s="1"/>
  <c r="C2406" i="2"/>
  <c r="P2409" i="1" s="1"/>
  <c r="C2407" i="2"/>
  <c r="P2410" i="1" s="1"/>
  <c r="C2408" i="2"/>
  <c r="P2411" i="1" s="1"/>
  <c r="C2409" i="2"/>
  <c r="P2412" i="1" s="1"/>
  <c r="C2410" i="2"/>
  <c r="P2413" i="1" s="1"/>
  <c r="C2411" i="2"/>
  <c r="P2414" i="1" s="1"/>
  <c r="C2412" i="2"/>
  <c r="P2415" i="1" s="1"/>
  <c r="C2413" i="2"/>
  <c r="P2416" i="1" s="1"/>
  <c r="C2414" i="2"/>
  <c r="P2417" i="1" s="1"/>
  <c r="C2415" i="2"/>
  <c r="P2418" i="1" s="1"/>
  <c r="C2416" i="2"/>
  <c r="P2419" i="1" s="1"/>
  <c r="C2417" i="2"/>
  <c r="P2420" i="1" s="1"/>
  <c r="C2418" i="2"/>
  <c r="P2421" i="1" s="1"/>
  <c r="C2419" i="2"/>
  <c r="P2422" i="1" s="1"/>
  <c r="C2420" i="2"/>
  <c r="P2423" i="1" s="1"/>
  <c r="C2421" i="2"/>
  <c r="P2424" i="1" s="1"/>
  <c r="C2422" i="2"/>
  <c r="P2425" i="1" s="1"/>
  <c r="C2423" i="2"/>
  <c r="P2426" i="1" s="1"/>
  <c r="C2424" i="2"/>
  <c r="P2427" i="1" s="1"/>
  <c r="C2425" i="2"/>
  <c r="P2428" i="1" s="1"/>
  <c r="C2426" i="2"/>
  <c r="P2429" i="1" s="1"/>
  <c r="C2427" i="2"/>
  <c r="P2430" i="1" s="1"/>
  <c r="C2428" i="2"/>
  <c r="P2431" i="1" s="1"/>
  <c r="C2429" i="2"/>
  <c r="P2432" i="1" s="1"/>
  <c r="C2430" i="2"/>
  <c r="P2433" i="1" s="1"/>
  <c r="C2431" i="2"/>
  <c r="P2434" i="1" s="1"/>
  <c r="C2432" i="2"/>
  <c r="P2435" i="1" s="1"/>
  <c r="C2433" i="2"/>
  <c r="P2436" i="1" s="1"/>
  <c r="C2434" i="2"/>
  <c r="P2437" i="1" s="1"/>
  <c r="C2435" i="2"/>
  <c r="P2438" i="1" s="1"/>
  <c r="C2436" i="2"/>
  <c r="P2439" i="1" s="1"/>
  <c r="C2437" i="2"/>
  <c r="P2440" i="1" s="1"/>
  <c r="C2438" i="2"/>
  <c r="P2441" i="1" s="1"/>
  <c r="C2439" i="2"/>
  <c r="P2442" i="1" s="1"/>
  <c r="C2440" i="2"/>
  <c r="P2443" i="1" s="1"/>
  <c r="C2441" i="2"/>
  <c r="P2444" i="1" s="1"/>
  <c r="C2442" i="2"/>
  <c r="P2445" i="1" s="1"/>
  <c r="C2443" i="2"/>
  <c r="P2446" i="1" s="1"/>
  <c r="C2444" i="2"/>
  <c r="P2447" i="1" s="1"/>
  <c r="C2445" i="2"/>
  <c r="P2448" i="1" s="1"/>
  <c r="C2446" i="2"/>
  <c r="P2449" i="1" s="1"/>
  <c r="C2447" i="2"/>
  <c r="P2450" i="1" s="1"/>
  <c r="C2448" i="2"/>
  <c r="P2451" i="1" s="1"/>
  <c r="C2449" i="2"/>
  <c r="P2452" i="1" s="1"/>
  <c r="C2450" i="2"/>
  <c r="P2453" i="1" s="1"/>
  <c r="C2451" i="2"/>
  <c r="P2454" i="1" s="1"/>
  <c r="C2452" i="2"/>
  <c r="P2455" i="1" s="1"/>
  <c r="C2453" i="2"/>
  <c r="P2456" i="1" s="1"/>
  <c r="C2454" i="2"/>
  <c r="P2457" i="1" s="1"/>
  <c r="C2455" i="2"/>
  <c r="P2458" i="1" s="1"/>
  <c r="C2456" i="2"/>
  <c r="P2459" i="1" s="1"/>
  <c r="C2457" i="2"/>
  <c r="P2460" i="1" s="1"/>
  <c r="C2458" i="2"/>
  <c r="P2461" i="1" s="1"/>
  <c r="C2459" i="2"/>
  <c r="P2462" i="1" s="1"/>
  <c r="C2460" i="2"/>
  <c r="P2463" i="1" s="1"/>
  <c r="C2461" i="2"/>
  <c r="P2464" i="1" s="1"/>
  <c r="C2462" i="2"/>
  <c r="P2465" i="1" s="1"/>
  <c r="C2463" i="2"/>
  <c r="P2466" i="1" s="1"/>
  <c r="C2464" i="2"/>
  <c r="P2467" i="1" s="1"/>
  <c r="C2465" i="2"/>
  <c r="P2468" i="1" s="1"/>
  <c r="C2466" i="2"/>
  <c r="P2469" i="1" s="1"/>
  <c r="C2467" i="2"/>
  <c r="P2470" i="1" s="1"/>
  <c r="C2468" i="2"/>
  <c r="P2471" i="1" s="1"/>
  <c r="C2469" i="2"/>
  <c r="P2472" i="1" s="1"/>
  <c r="C2470" i="2"/>
  <c r="P2473" i="1" s="1"/>
  <c r="C2471" i="2"/>
  <c r="P2474" i="1" s="1"/>
  <c r="C2472" i="2"/>
  <c r="P2475" i="1" s="1"/>
  <c r="C2473" i="2"/>
  <c r="P2476" i="1" s="1"/>
  <c r="C2474" i="2"/>
  <c r="P2477" i="1" s="1"/>
  <c r="C2475" i="2"/>
  <c r="P2478" i="1" s="1"/>
  <c r="C2476" i="2"/>
  <c r="P2479" i="1" s="1"/>
  <c r="C2477" i="2"/>
  <c r="P2480" i="1" s="1"/>
  <c r="C2478" i="2"/>
  <c r="P2481" i="1" s="1"/>
  <c r="C2479" i="2"/>
  <c r="P2482" i="1" s="1"/>
  <c r="C2480" i="2"/>
  <c r="P2483" i="1" s="1"/>
  <c r="C2481" i="2"/>
  <c r="P2484" i="1" s="1"/>
  <c r="C2482" i="2"/>
  <c r="P2485" i="1" s="1"/>
  <c r="C2483" i="2"/>
  <c r="P2486" i="1" s="1"/>
  <c r="C2484" i="2"/>
  <c r="P2487" i="1" s="1"/>
  <c r="C2485" i="2"/>
  <c r="P2488" i="1" s="1"/>
  <c r="C2486" i="2"/>
  <c r="P2489" i="1" s="1"/>
  <c r="C2487" i="2"/>
  <c r="P2490" i="1" s="1"/>
  <c r="C2488" i="2"/>
  <c r="P2491" i="1" s="1"/>
  <c r="C2489" i="2"/>
  <c r="P2492" i="1" s="1"/>
  <c r="C2490" i="2"/>
  <c r="P2493" i="1" s="1"/>
  <c r="C2491" i="2"/>
  <c r="P2494" i="1" s="1"/>
  <c r="C2492" i="2"/>
  <c r="P2495" i="1" s="1"/>
  <c r="C2493" i="2"/>
  <c r="P2496" i="1" s="1"/>
  <c r="C2494" i="2"/>
  <c r="P2497" i="1" s="1"/>
  <c r="C2495" i="2"/>
  <c r="P2498" i="1" s="1"/>
  <c r="C2496" i="2"/>
  <c r="P2499" i="1" s="1"/>
  <c r="C2497" i="2"/>
  <c r="P2500" i="1" s="1"/>
  <c r="C2498" i="2"/>
  <c r="P2501" i="1" s="1"/>
  <c r="C2499" i="2"/>
  <c r="P2502" i="1" s="1"/>
  <c r="C2500" i="2"/>
  <c r="P2503" i="1" s="1"/>
  <c r="C2501" i="2"/>
  <c r="P2504" i="1" s="1"/>
  <c r="C2502" i="2"/>
  <c r="P2505" i="1" s="1"/>
  <c r="C2503" i="2"/>
  <c r="P2506" i="1" s="1"/>
  <c r="C2504" i="2"/>
  <c r="P2507" i="1" s="1"/>
  <c r="C2505" i="2"/>
  <c r="P2508" i="1" s="1"/>
  <c r="C2506" i="2"/>
  <c r="P2509" i="1" s="1"/>
  <c r="C2507" i="2"/>
  <c r="P2510" i="1" s="1"/>
  <c r="C2508" i="2"/>
  <c r="P2511" i="1" s="1"/>
  <c r="C2509" i="2"/>
  <c r="P2512" i="1" s="1"/>
  <c r="C2510" i="2"/>
  <c r="P2513" i="1" s="1"/>
  <c r="C2511" i="2"/>
  <c r="P2514" i="1" s="1"/>
  <c r="C2512" i="2"/>
  <c r="P2515" i="1" s="1"/>
  <c r="C2513" i="2"/>
  <c r="P2516" i="1" s="1"/>
  <c r="C2514" i="2"/>
  <c r="P2517" i="1" s="1"/>
  <c r="C2515" i="2"/>
  <c r="P2518" i="1" s="1"/>
  <c r="C2516" i="2"/>
  <c r="P2519" i="1" s="1"/>
  <c r="C2517" i="2"/>
  <c r="P2520" i="1" s="1"/>
  <c r="C2518" i="2"/>
  <c r="P2521" i="1" s="1"/>
  <c r="C2519" i="2"/>
  <c r="P2522" i="1" s="1"/>
  <c r="C2520" i="2"/>
  <c r="P2523" i="1" s="1"/>
  <c r="C2521" i="2"/>
  <c r="P2524" i="1" s="1"/>
  <c r="C2522" i="2"/>
  <c r="P2525" i="1" s="1"/>
  <c r="C2523" i="2"/>
  <c r="P2526" i="1" s="1"/>
  <c r="C2524" i="2"/>
  <c r="P2527" i="1" s="1"/>
  <c r="C2525" i="2"/>
  <c r="P2528" i="1" s="1"/>
  <c r="C2526" i="2"/>
  <c r="P2529" i="1" s="1"/>
  <c r="C2527" i="2"/>
  <c r="P2530" i="1" s="1"/>
  <c r="C2528" i="2"/>
  <c r="P2531" i="1" s="1"/>
  <c r="C2529" i="2"/>
  <c r="P2532" i="1" s="1"/>
  <c r="C2530" i="2"/>
  <c r="P2533" i="1" s="1"/>
  <c r="C2531" i="2"/>
  <c r="P2534" i="1" s="1"/>
  <c r="C2532" i="2"/>
  <c r="P2535" i="1" s="1"/>
  <c r="C2533" i="2"/>
  <c r="P2536" i="1" s="1"/>
  <c r="C2534" i="2"/>
  <c r="P2537" i="1" s="1"/>
  <c r="C2535" i="2"/>
  <c r="P2538" i="1" s="1"/>
  <c r="C2536" i="2"/>
  <c r="P2539" i="1" s="1"/>
  <c r="C2537" i="2"/>
  <c r="P2540" i="1" s="1"/>
  <c r="C2538" i="2"/>
  <c r="P2541" i="1" s="1"/>
  <c r="C2539" i="2"/>
  <c r="P2542" i="1" s="1"/>
  <c r="C2540" i="2"/>
  <c r="P2543" i="1" s="1"/>
  <c r="C2541" i="2"/>
  <c r="P2544" i="1" s="1"/>
  <c r="C2542" i="2"/>
  <c r="P2545" i="1" s="1"/>
  <c r="C2543" i="2"/>
  <c r="P2546" i="1" s="1"/>
  <c r="C2544" i="2"/>
  <c r="P2547" i="1" s="1"/>
  <c r="C2545" i="2"/>
  <c r="P2548" i="1" s="1"/>
  <c r="C2546" i="2"/>
  <c r="P2549" i="1" s="1"/>
  <c r="C2547" i="2"/>
  <c r="P2550" i="1" s="1"/>
  <c r="C2548" i="2"/>
  <c r="P2551" i="1" s="1"/>
  <c r="C2549" i="2"/>
  <c r="P2552" i="1" s="1"/>
  <c r="C2550" i="2"/>
  <c r="P2553" i="1" s="1"/>
  <c r="C2551" i="2"/>
  <c r="P2554" i="1" s="1"/>
  <c r="C2552" i="2"/>
  <c r="P2555" i="1" s="1"/>
  <c r="C2553" i="2"/>
  <c r="P2556" i="1" s="1"/>
  <c r="C2554" i="2"/>
  <c r="P2557" i="1" s="1"/>
  <c r="C2555" i="2"/>
  <c r="P2558" i="1" s="1"/>
  <c r="C2556" i="2"/>
  <c r="P2559" i="1" s="1"/>
  <c r="C2557" i="2"/>
  <c r="P2560" i="1" s="1"/>
  <c r="C2558" i="2"/>
  <c r="P2561" i="1" s="1"/>
  <c r="C2559" i="2"/>
  <c r="P2562" i="1" s="1"/>
  <c r="C2560" i="2"/>
  <c r="P2563" i="1" s="1"/>
  <c r="C2561" i="2"/>
  <c r="P2564" i="1" s="1"/>
  <c r="C2562" i="2"/>
  <c r="P2565" i="1" s="1"/>
  <c r="C2563" i="2"/>
  <c r="P2566" i="1" s="1"/>
  <c r="C2564" i="2"/>
  <c r="P2567" i="1" s="1"/>
  <c r="C2565" i="2"/>
  <c r="P2568" i="1" s="1"/>
  <c r="C2566" i="2"/>
  <c r="P2569" i="1" s="1"/>
  <c r="C2567" i="2"/>
  <c r="P2570" i="1" s="1"/>
  <c r="C2568" i="2"/>
  <c r="P2571" i="1" s="1"/>
  <c r="C2569" i="2"/>
  <c r="P2572" i="1" s="1"/>
  <c r="C2570" i="2"/>
  <c r="P2573" i="1" s="1"/>
  <c r="C2571" i="2"/>
  <c r="P2574" i="1" s="1"/>
  <c r="C2572" i="2"/>
  <c r="P2575" i="1" s="1"/>
  <c r="C2573" i="2"/>
  <c r="P2576" i="1" s="1"/>
  <c r="C2574" i="2"/>
  <c r="P2577" i="1" s="1"/>
  <c r="C2575" i="2"/>
  <c r="P2578" i="1" s="1"/>
  <c r="C2576" i="2"/>
  <c r="P2579" i="1" s="1"/>
  <c r="C2577" i="2"/>
  <c r="P2580" i="1" s="1"/>
  <c r="C2578" i="2"/>
  <c r="P2581" i="1" s="1"/>
  <c r="C2579" i="2"/>
  <c r="P2582" i="1" s="1"/>
  <c r="C2580" i="2"/>
  <c r="P2583" i="1" s="1"/>
  <c r="C2581" i="2"/>
  <c r="P2584" i="1" s="1"/>
  <c r="C2582" i="2"/>
  <c r="P2585" i="1" s="1"/>
  <c r="C2583" i="2"/>
  <c r="P2586" i="1" s="1"/>
  <c r="C2584" i="2"/>
  <c r="P2587" i="1" s="1"/>
  <c r="C2585" i="2"/>
  <c r="P2588" i="1" s="1"/>
  <c r="C2586" i="2"/>
  <c r="P2589" i="1" s="1"/>
  <c r="C2587" i="2"/>
  <c r="P2590" i="1" s="1"/>
  <c r="C2588" i="2"/>
  <c r="P2591" i="1" s="1"/>
  <c r="C2589" i="2"/>
  <c r="P2592" i="1" s="1"/>
  <c r="C2590" i="2"/>
  <c r="P2593" i="1" s="1"/>
  <c r="C2591" i="2"/>
  <c r="P2594" i="1" s="1"/>
  <c r="C2592" i="2"/>
  <c r="P2595" i="1" s="1"/>
  <c r="C2593" i="2"/>
  <c r="P2596" i="1" s="1"/>
  <c r="C2594" i="2"/>
  <c r="P2597" i="1" s="1"/>
  <c r="C2595" i="2"/>
  <c r="P2598" i="1" s="1"/>
  <c r="C2596" i="2"/>
  <c r="P2599" i="1" s="1"/>
  <c r="C2597" i="2"/>
  <c r="P2600" i="1" s="1"/>
  <c r="C2598" i="2"/>
  <c r="P2601" i="1" s="1"/>
  <c r="C2599" i="2"/>
  <c r="P2602" i="1" s="1"/>
  <c r="C2600" i="2"/>
  <c r="P2603" i="1" s="1"/>
  <c r="C2601" i="2"/>
  <c r="P2604" i="1" s="1"/>
  <c r="C2602" i="2"/>
  <c r="P2605" i="1" s="1"/>
  <c r="C2603" i="2"/>
  <c r="P2606" i="1" s="1"/>
  <c r="C2604" i="2"/>
  <c r="P2607" i="1" s="1"/>
  <c r="C2605" i="2"/>
  <c r="P2608" i="1" s="1"/>
  <c r="C2606" i="2"/>
  <c r="P2609" i="1" s="1"/>
  <c r="C2607" i="2"/>
  <c r="P2610" i="1" s="1"/>
  <c r="C2608" i="2"/>
  <c r="P2611" i="1" s="1"/>
  <c r="C2609" i="2"/>
  <c r="P2612" i="1" s="1"/>
  <c r="C2610" i="2"/>
  <c r="P2613" i="1" s="1"/>
  <c r="C2611" i="2"/>
  <c r="P2614" i="1" s="1"/>
  <c r="C2612" i="2"/>
  <c r="P2615" i="1" s="1"/>
  <c r="C2613" i="2"/>
  <c r="P2616" i="1" s="1"/>
  <c r="C2614" i="2"/>
  <c r="P2617" i="1" s="1"/>
  <c r="C2615" i="2"/>
  <c r="P2618" i="1" s="1"/>
  <c r="C2616" i="2"/>
  <c r="P2619" i="1" s="1"/>
  <c r="C2617" i="2"/>
  <c r="P2620" i="1" s="1"/>
  <c r="C2618" i="2"/>
  <c r="P2621" i="1" s="1"/>
  <c r="C2619" i="2"/>
  <c r="P2622" i="1" s="1"/>
  <c r="C2620" i="2"/>
  <c r="P2623" i="1" s="1"/>
  <c r="C2621" i="2"/>
  <c r="P2624" i="1" s="1"/>
  <c r="C2622" i="2"/>
  <c r="P2625" i="1" s="1"/>
  <c r="C2623" i="2"/>
  <c r="P2626" i="1" s="1"/>
  <c r="C2624" i="2"/>
  <c r="P2627" i="1" s="1"/>
  <c r="C2625" i="2"/>
  <c r="P2628" i="1" s="1"/>
  <c r="C2626" i="2"/>
  <c r="P2629" i="1" s="1"/>
  <c r="C2627" i="2"/>
  <c r="P2630" i="1" s="1"/>
  <c r="C2628" i="2"/>
  <c r="P2631" i="1" s="1"/>
  <c r="C2629" i="2"/>
  <c r="P2632" i="1" s="1"/>
  <c r="C2630" i="2"/>
  <c r="P2633" i="1" s="1"/>
  <c r="C2631" i="2"/>
  <c r="P2634" i="1" s="1"/>
  <c r="C2632" i="2"/>
  <c r="P2635" i="1" s="1"/>
  <c r="C2633" i="2"/>
  <c r="P2636" i="1" s="1"/>
  <c r="C2634" i="2"/>
  <c r="P2637" i="1" s="1"/>
  <c r="C2635" i="2"/>
  <c r="P2638" i="1" s="1"/>
  <c r="C2636" i="2"/>
  <c r="P2639" i="1" s="1"/>
  <c r="C2637" i="2"/>
  <c r="P2640" i="1" s="1"/>
  <c r="C2638" i="2"/>
  <c r="P2641" i="1" s="1"/>
  <c r="C2639" i="2"/>
  <c r="P2642" i="1" s="1"/>
  <c r="C2640" i="2"/>
  <c r="P2643" i="1" s="1"/>
  <c r="C2641" i="2"/>
  <c r="P2644" i="1" s="1"/>
  <c r="C2642" i="2"/>
  <c r="P2645" i="1" s="1"/>
  <c r="C2643" i="2"/>
  <c r="P2646" i="1" s="1"/>
  <c r="C2644" i="2"/>
  <c r="P2647" i="1" s="1"/>
  <c r="C2645" i="2"/>
  <c r="P2648" i="1" s="1"/>
  <c r="C2646" i="2"/>
  <c r="P2649" i="1" s="1"/>
  <c r="C2647" i="2"/>
  <c r="P2650" i="1" s="1"/>
  <c r="C2648" i="2"/>
  <c r="P2651" i="1" s="1"/>
  <c r="C2649" i="2"/>
  <c r="P2652" i="1" s="1"/>
  <c r="C2650" i="2"/>
  <c r="P2653" i="1" s="1"/>
  <c r="C2651" i="2"/>
  <c r="P2654" i="1" s="1"/>
  <c r="C2652" i="2"/>
  <c r="P2655" i="1" s="1"/>
  <c r="C2653" i="2"/>
  <c r="P2656" i="1" s="1"/>
  <c r="C2654" i="2"/>
  <c r="P2657" i="1" s="1"/>
  <c r="C2655" i="2"/>
  <c r="P2658" i="1" s="1"/>
  <c r="C2656" i="2"/>
  <c r="P2659" i="1" s="1"/>
  <c r="C2657" i="2"/>
  <c r="P2660" i="1" s="1"/>
  <c r="C2658" i="2"/>
  <c r="P2661" i="1" s="1"/>
  <c r="C2659" i="2"/>
  <c r="P2662" i="1" s="1"/>
  <c r="C2660" i="2"/>
  <c r="P2663" i="1" s="1"/>
  <c r="C2661" i="2"/>
  <c r="P2664" i="1" s="1"/>
  <c r="C2662" i="2"/>
  <c r="P2665" i="1" s="1"/>
  <c r="C2663" i="2"/>
  <c r="P2666" i="1" s="1"/>
  <c r="C2664" i="2"/>
  <c r="P2667" i="1" s="1"/>
  <c r="C2665" i="2"/>
  <c r="P2668" i="1" s="1"/>
  <c r="C2666" i="2"/>
  <c r="P2669" i="1" s="1"/>
  <c r="C2667" i="2"/>
  <c r="P2670" i="1" s="1"/>
  <c r="C2668" i="2"/>
  <c r="P2671" i="1" s="1"/>
  <c r="C2669" i="2"/>
  <c r="P2672" i="1" s="1"/>
  <c r="C2670" i="2"/>
  <c r="P2673" i="1" s="1"/>
  <c r="C2671" i="2"/>
  <c r="P2674" i="1" s="1"/>
  <c r="C2672" i="2"/>
  <c r="P2675" i="1" s="1"/>
  <c r="C2673" i="2"/>
  <c r="P2676" i="1" s="1"/>
  <c r="C2674" i="2"/>
  <c r="P2677" i="1" s="1"/>
  <c r="C2675" i="2"/>
  <c r="P2678" i="1" s="1"/>
  <c r="C2676" i="2"/>
  <c r="P2679" i="1" s="1"/>
  <c r="C2677" i="2"/>
  <c r="P2680" i="1" s="1"/>
  <c r="C2678" i="2"/>
  <c r="P2681" i="1" s="1"/>
  <c r="C2679" i="2"/>
  <c r="P2682" i="1" s="1"/>
  <c r="C2680" i="2"/>
  <c r="P2683" i="1" s="1"/>
  <c r="C2681" i="2"/>
  <c r="P2684" i="1" s="1"/>
  <c r="C2682" i="2"/>
  <c r="P2685" i="1" s="1"/>
  <c r="C2683" i="2"/>
  <c r="P2686" i="1" s="1"/>
  <c r="C2684" i="2"/>
  <c r="P2687" i="1" s="1"/>
  <c r="C2685" i="2"/>
  <c r="P2688" i="1" s="1"/>
  <c r="C2686" i="2"/>
  <c r="P2689" i="1" s="1"/>
  <c r="C2687" i="2"/>
  <c r="P2690" i="1" s="1"/>
  <c r="C2688" i="2"/>
  <c r="P2691" i="1" s="1"/>
  <c r="C2689" i="2"/>
  <c r="P2692" i="1" s="1"/>
  <c r="C2690" i="2"/>
  <c r="P2693" i="1" s="1"/>
  <c r="C2691" i="2"/>
  <c r="P2694" i="1" s="1"/>
  <c r="C2692" i="2"/>
  <c r="P2695" i="1" s="1"/>
  <c r="C2693" i="2"/>
  <c r="P2696" i="1" s="1"/>
  <c r="C2694" i="2"/>
  <c r="P2697" i="1" s="1"/>
  <c r="C2695" i="2"/>
  <c r="P2698" i="1" s="1"/>
  <c r="C2696" i="2"/>
  <c r="P2699" i="1" s="1"/>
  <c r="C2697" i="2"/>
  <c r="P2700" i="1" s="1"/>
  <c r="C2698" i="2"/>
  <c r="P2701" i="1" s="1"/>
  <c r="C2699" i="2"/>
  <c r="P2702" i="1" s="1"/>
  <c r="C2700" i="2"/>
  <c r="P2703" i="1" s="1"/>
  <c r="C2701" i="2"/>
  <c r="P2704" i="1" s="1"/>
  <c r="C2702" i="2"/>
  <c r="P2705" i="1" s="1"/>
  <c r="C2703" i="2"/>
  <c r="P2706" i="1" s="1"/>
  <c r="C2704" i="2"/>
  <c r="P2707" i="1" s="1"/>
  <c r="C2705" i="2"/>
  <c r="P2708" i="1" s="1"/>
  <c r="C2706" i="2"/>
  <c r="P2709" i="1" s="1"/>
  <c r="C2707" i="2"/>
  <c r="P2710" i="1" s="1"/>
  <c r="C2708" i="2"/>
  <c r="P2711" i="1" s="1"/>
  <c r="C2709" i="2"/>
  <c r="P2712" i="1" s="1"/>
  <c r="C2710" i="2"/>
  <c r="P2713" i="1" s="1"/>
  <c r="C2711" i="2"/>
  <c r="P2714" i="1" s="1"/>
  <c r="C2712" i="2"/>
  <c r="P2715" i="1" s="1"/>
  <c r="C2713" i="2"/>
  <c r="P2716" i="1" s="1"/>
  <c r="C2714" i="2"/>
  <c r="P2717" i="1" s="1"/>
  <c r="C2715" i="2"/>
  <c r="P2718" i="1" s="1"/>
  <c r="C2716" i="2"/>
  <c r="P2719" i="1" s="1"/>
  <c r="C2717" i="2"/>
  <c r="P2720" i="1" s="1"/>
  <c r="C2718" i="2"/>
  <c r="P2721" i="1" s="1"/>
  <c r="C2719" i="2"/>
  <c r="P2722" i="1" s="1"/>
  <c r="C2720" i="2"/>
  <c r="P2723" i="1" s="1"/>
  <c r="C2721" i="2"/>
  <c r="P2724" i="1" s="1"/>
  <c r="C2722" i="2"/>
  <c r="P2725" i="1" s="1"/>
  <c r="C2723" i="2"/>
  <c r="P2726" i="1" s="1"/>
  <c r="C2724" i="2"/>
  <c r="P2727" i="1" s="1"/>
  <c r="C2725" i="2"/>
  <c r="P2728" i="1" s="1"/>
  <c r="C2726" i="2"/>
  <c r="P2729" i="1" s="1"/>
  <c r="C2727" i="2"/>
  <c r="P2730" i="1" s="1"/>
  <c r="C2728" i="2"/>
  <c r="P2731" i="1" s="1"/>
  <c r="C2729" i="2"/>
  <c r="P2732" i="1" s="1"/>
  <c r="C2730" i="2"/>
  <c r="P2733" i="1" s="1"/>
  <c r="C2731" i="2"/>
  <c r="P2734" i="1" s="1"/>
  <c r="C2732" i="2"/>
  <c r="P2735" i="1" s="1"/>
  <c r="C2733" i="2"/>
  <c r="P2736" i="1" s="1"/>
  <c r="C2734" i="2"/>
  <c r="P2737" i="1" s="1"/>
  <c r="C2735" i="2"/>
  <c r="P2738" i="1" s="1"/>
  <c r="C2736" i="2"/>
  <c r="P2739" i="1" s="1"/>
  <c r="C2737" i="2"/>
  <c r="P2740" i="1" s="1"/>
  <c r="C2738" i="2"/>
  <c r="P2741" i="1" s="1"/>
  <c r="C2739" i="2"/>
  <c r="P2742" i="1" s="1"/>
  <c r="C2740" i="2"/>
  <c r="P2743" i="1" s="1"/>
  <c r="C2741" i="2"/>
  <c r="P2744" i="1" s="1"/>
  <c r="C2742" i="2"/>
  <c r="P2745" i="1" s="1"/>
  <c r="C2743" i="2"/>
  <c r="P2746" i="1" s="1"/>
  <c r="C2744" i="2"/>
  <c r="P2747" i="1" s="1"/>
  <c r="C2745" i="2"/>
  <c r="P2748" i="1" s="1"/>
  <c r="C2746" i="2"/>
  <c r="P2749" i="1" s="1"/>
  <c r="C2747" i="2"/>
  <c r="P2750" i="1" s="1"/>
  <c r="C2748" i="2"/>
  <c r="P2751" i="1" s="1"/>
  <c r="C2749" i="2"/>
  <c r="P2752" i="1" s="1"/>
  <c r="C2750" i="2"/>
  <c r="P2753" i="1" s="1"/>
  <c r="C2751" i="2"/>
  <c r="P2754" i="1" s="1"/>
  <c r="C2752" i="2"/>
  <c r="P2755" i="1" s="1"/>
  <c r="C2753" i="2"/>
  <c r="P2756" i="1" s="1"/>
  <c r="C2754" i="2"/>
  <c r="P2757" i="1" s="1"/>
  <c r="C2755" i="2"/>
  <c r="P2758" i="1" s="1"/>
  <c r="C2756" i="2"/>
  <c r="P2759" i="1" s="1"/>
  <c r="C2757" i="2"/>
  <c r="P2760" i="1" s="1"/>
  <c r="C2758" i="2"/>
  <c r="P2761" i="1" s="1"/>
  <c r="C2759" i="2"/>
  <c r="P2762" i="1" s="1"/>
  <c r="C2760" i="2"/>
  <c r="P2763" i="1" s="1"/>
  <c r="C2761" i="2"/>
  <c r="P2764" i="1" s="1"/>
  <c r="C2762" i="2"/>
  <c r="P2765" i="1" s="1"/>
  <c r="C2763" i="2"/>
  <c r="P2766" i="1" s="1"/>
  <c r="C2764" i="2"/>
  <c r="P2767" i="1" s="1"/>
  <c r="C2765" i="2"/>
  <c r="P2768" i="1" s="1"/>
  <c r="C2766" i="2"/>
  <c r="P2769" i="1" s="1"/>
  <c r="C2767" i="2"/>
  <c r="P2770" i="1" s="1"/>
  <c r="C2768" i="2"/>
  <c r="P2771" i="1" s="1"/>
  <c r="C2769" i="2"/>
  <c r="P2772" i="1" s="1"/>
  <c r="C2770" i="2"/>
  <c r="P2773" i="1" s="1"/>
  <c r="C2771" i="2"/>
  <c r="P2774" i="1" s="1"/>
  <c r="C2772" i="2"/>
  <c r="P2775" i="1" s="1"/>
  <c r="C2773" i="2"/>
  <c r="P2776" i="1" s="1"/>
  <c r="C2774" i="2"/>
  <c r="P2777" i="1" s="1"/>
  <c r="C2775" i="2"/>
  <c r="P2778" i="1" s="1"/>
  <c r="C2776" i="2"/>
  <c r="P2779" i="1" s="1"/>
  <c r="C2777" i="2"/>
  <c r="P2780" i="1" s="1"/>
  <c r="C2778" i="2"/>
  <c r="P2781" i="1" s="1"/>
  <c r="C2779" i="2"/>
  <c r="P2782" i="1" s="1"/>
  <c r="C2780" i="2"/>
  <c r="P2783" i="1" s="1"/>
  <c r="C2781" i="2"/>
  <c r="P2784" i="1" s="1"/>
  <c r="C2782" i="2"/>
  <c r="P2785" i="1" s="1"/>
  <c r="C2783" i="2"/>
  <c r="P2786" i="1" s="1"/>
  <c r="C2784" i="2"/>
  <c r="P2787" i="1" s="1"/>
  <c r="C2785" i="2"/>
  <c r="P2788" i="1" s="1"/>
  <c r="C2786" i="2"/>
  <c r="P2789" i="1" s="1"/>
  <c r="C2787" i="2"/>
  <c r="P2790" i="1" s="1"/>
  <c r="C2788" i="2"/>
  <c r="P2791" i="1" s="1"/>
  <c r="C2789" i="2"/>
  <c r="P2792" i="1" s="1"/>
  <c r="C2790" i="2"/>
  <c r="P2793" i="1" s="1"/>
  <c r="C2791" i="2"/>
  <c r="P2794" i="1" s="1"/>
  <c r="C2792" i="2"/>
  <c r="P2795" i="1" s="1"/>
  <c r="C2793" i="2"/>
  <c r="P2796" i="1" s="1"/>
  <c r="C2794" i="2"/>
  <c r="P2797" i="1" s="1"/>
  <c r="C2795" i="2"/>
  <c r="P2798" i="1" s="1"/>
  <c r="C2796" i="2"/>
  <c r="P2799" i="1" s="1"/>
  <c r="C2797" i="2"/>
  <c r="P2800" i="1" s="1"/>
  <c r="C2798" i="2"/>
  <c r="P2801" i="1" s="1"/>
  <c r="C2799" i="2"/>
  <c r="P2802" i="1" s="1"/>
  <c r="C2800" i="2"/>
  <c r="P2803" i="1" s="1"/>
  <c r="C2801" i="2"/>
  <c r="P2804" i="1" s="1"/>
  <c r="C2802" i="2"/>
  <c r="P2805" i="1" s="1"/>
  <c r="C2803" i="2"/>
  <c r="P2806" i="1" s="1"/>
  <c r="C2804" i="2"/>
  <c r="P2807" i="1" s="1"/>
  <c r="C2805" i="2"/>
  <c r="P2808" i="1" s="1"/>
  <c r="C2806" i="2"/>
  <c r="P2809" i="1" s="1"/>
  <c r="C2807" i="2"/>
  <c r="P2810" i="1" s="1"/>
  <c r="C2808" i="2"/>
  <c r="P2811" i="1" s="1"/>
  <c r="C2809" i="2"/>
  <c r="P2812" i="1" s="1"/>
  <c r="C2810" i="2"/>
  <c r="P2813" i="1" s="1"/>
  <c r="C2811" i="2"/>
  <c r="P2814" i="1" s="1"/>
  <c r="C2812" i="2"/>
  <c r="P2815" i="1" s="1"/>
  <c r="C2813" i="2"/>
  <c r="P2816" i="1" s="1"/>
  <c r="C2814" i="2"/>
  <c r="P2817" i="1" s="1"/>
  <c r="C2815" i="2"/>
  <c r="P2818" i="1" s="1"/>
  <c r="C2816" i="2"/>
  <c r="P2819" i="1" s="1"/>
  <c r="C2817" i="2"/>
  <c r="P2820" i="1" s="1"/>
  <c r="C2818" i="2"/>
  <c r="P2821" i="1" s="1"/>
  <c r="C2819" i="2"/>
  <c r="P2822" i="1" s="1"/>
  <c r="C2820" i="2"/>
  <c r="P2823" i="1" s="1"/>
  <c r="C2821" i="2"/>
  <c r="P2824" i="1" s="1"/>
  <c r="C2822" i="2"/>
  <c r="P2825" i="1" s="1"/>
  <c r="C2823" i="2"/>
  <c r="P2826" i="1" s="1"/>
  <c r="C2824" i="2"/>
  <c r="P2827" i="1" s="1"/>
  <c r="C2825" i="2"/>
  <c r="P2828" i="1" s="1"/>
  <c r="C2826" i="2"/>
  <c r="P2829" i="1" s="1"/>
  <c r="C2827" i="2"/>
  <c r="P2830" i="1" s="1"/>
  <c r="C2828" i="2"/>
  <c r="P2831" i="1" s="1"/>
  <c r="C2829" i="2"/>
  <c r="P2832" i="1" s="1"/>
  <c r="C2830" i="2"/>
  <c r="P2833" i="1" s="1"/>
  <c r="C2831" i="2"/>
  <c r="P2834" i="1" s="1"/>
  <c r="C2832" i="2"/>
  <c r="P2835" i="1" s="1"/>
  <c r="C2833" i="2"/>
  <c r="P2836" i="1" s="1"/>
  <c r="C2834" i="2"/>
  <c r="P2837" i="1" s="1"/>
  <c r="C2835" i="2"/>
  <c r="P2838" i="1" s="1"/>
  <c r="C2836" i="2"/>
  <c r="P2839" i="1" s="1"/>
  <c r="C2837" i="2"/>
  <c r="P2840" i="1" s="1"/>
  <c r="C2838" i="2"/>
  <c r="P2841" i="1" s="1"/>
  <c r="C2839" i="2"/>
  <c r="P2842" i="1" s="1"/>
  <c r="C2840" i="2"/>
  <c r="P2843" i="1" s="1"/>
  <c r="C2841" i="2"/>
  <c r="P2844" i="1" s="1"/>
  <c r="C2842" i="2"/>
  <c r="P2845" i="1" s="1"/>
  <c r="C2843" i="2"/>
  <c r="P2846" i="1" s="1"/>
  <c r="C2844" i="2"/>
  <c r="P2847" i="1" s="1"/>
  <c r="C2845" i="2"/>
  <c r="P2848" i="1" s="1"/>
  <c r="C2846" i="2"/>
  <c r="P2849" i="1" s="1"/>
  <c r="C2847" i="2"/>
  <c r="P2850" i="1" s="1"/>
  <c r="C2848" i="2"/>
  <c r="P2851" i="1" s="1"/>
  <c r="C2849" i="2"/>
  <c r="P2852" i="1" s="1"/>
  <c r="C2850" i="2"/>
  <c r="P2853" i="1" s="1"/>
  <c r="C2851" i="2"/>
  <c r="P2854" i="1" s="1"/>
  <c r="C2852" i="2"/>
  <c r="P2855" i="1" s="1"/>
  <c r="C2853" i="2"/>
  <c r="P2856" i="1" s="1"/>
  <c r="C2854" i="2"/>
  <c r="P2857" i="1" s="1"/>
  <c r="C2855" i="2"/>
  <c r="P2858" i="1" s="1"/>
  <c r="C2856" i="2"/>
  <c r="P2859" i="1" s="1"/>
  <c r="C2857" i="2"/>
  <c r="P2860" i="1" s="1"/>
  <c r="C2858" i="2"/>
  <c r="P2861" i="1" s="1"/>
  <c r="C2859" i="2"/>
  <c r="P2862" i="1" s="1"/>
  <c r="C2860" i="2"/>
  <c r="P2863" i="1" s="1"/>
  <c r="C2861" i="2"/>
  <c r="P2864" i="1" s="1"/>
  <c r="C2862" i="2"/>
  <c r="P2865" i="1" s="1"/>
  <c r="C2863" i="2"/>
  <c r="P2866" i="1" s="1"/>
  <c r="C2864" i="2"/>
  <c r="P2867" i="1" s="1"/>
  <c r="C2865" i="2"/>
  <c r="P2868" i="1" s="1"/>
  <c r="C2866" i="2"/>
  <c r="P2869" i="1" s="1"/>
  <c r="C2867" i="2"/>
  <c r="P2870" i="1" s="1"/>
  <c r="C2868" i="2"/>
  <c r="P2871" i="1" s="1"/>
  <c r="C2869" i="2"/>
  <c r="P2872" i="1" s="1"/>
  <c r="C2870" i="2"/>
  <c r="P2873" i="1" s="1"/>
  <c r="C2871" i="2"/>
  <c r="P2874" i="1" s="1"/>
  <c r="C2872" i="2"/>
  <c r="P2875" i="1" s="1"/>
  <c r="C2873" i="2"/>
  <c r="P2876" i="1" s="1"/>
  <c r="C2874" i="2"/>
  <c r="P2877" i="1" s="1"/>
  <c r="C2875" i="2"/>
  <c r="P2878" i="1" s="1"/>
  <c r="C2876" i="2"/>
  <c r="P2879" i="1" s="1"/>
  <c r="C2877" i="2"/>
  <c r="P2880" i="1" s="1"/>
  <c r="C2878" i="2"/>
  <c r="P2881" i="1" s="1"/>
  <c r="C2879" i="2"/>
  <c r="P2882" i="1" s="1"/>
  <c r="C2880" i="2"/>
  <c r="P2883" i="1" s="1"/>
  <c r="C2881" i="2"/>
  <c r="P2884" i="1" s="1"/>
  <c r="C2882" i="2"/>
  <c r="P2885" i="1" s="1"/>
  <c r="C2883" i="2"/>
  <c r="P2886" i="1" s="1"/>
  <c r="C2884" i="2"/>
  <c r="P2887" i="1" s="1"/>
  <c r="C2885" i="2"/>
  <c r="P2888" i="1" s="1"/>
  <c r="C2886" i="2"/>
  <c r="P2889" i="1" s="1"/>
  <c r="C2887" i="2"/>
  <c r="P2890" i="1" s="1"/>
  <c r="C2888" i="2"/>
  <c r="P2891" i="1" s="1"/>
  <c r="C2889" i="2"/>
  <c r="P2892" i="1" s="1"/>
  <c r="C2890" i="2"/>
  <c r="P2893" i="1" s="1"/>
  <c r="C2891" i="2"/>
  <c r="P2894" i="1" s="1"/>
  <c r="C2892" i="2"/>
  <c r="P2895" i="1" s="1"/>
  <c r="C2893" i="2"/>
  <c r="P2896" i="1" s="1"/>
  <c r="C2894" i="2"/>
  <c r="P2897" i="1" s="1"/>
  <c r="C2895" i="2"/>
  <c r="P2898" i="1" s="1"/>
  <c r="C2896" i="2"/>
  <c r="P2899" i="1" s="1"/>
  <c r="C2897" i="2"/>
  <c r="P2900" i="1" s="1"/>
  <c r="C2898" i="2"/>
  <c r="P2901" i="1" s="1"/>
  <c r="C2899" i="2"/>
  <c r="P2902" i="1" s="1"/>
  <c r="C2900" i="2"/>
  <c r="P2903" i="1" s="1"/>
  <c r="C2901" i="2"/>
  <c r="P2904" i="1" s="1"/>
  <c r="C2902" i="2"/>
  <c r="P2905" i="1" s="1"/>
  <c r="C2903" i="2"/>
  <c r="P2906" i="1" s="1"/>
  <c r="C2904" i="2"/>
  <c r="P2907" i="1" s="1"/>
  <c r="C2905" i="2"/>
  <c r="P2908" i="1" s="1"/>
  <c r="C2906" i="2"/>
  <c r="P2909" i="1" s="1"/>
  <c r="C2907" i="2"/>
  <c r="P2910" i="1" s="1"/>
  <c r="C2908" i="2"/>
  <c r="P2911" i="1" s="1"/>
  <c r="C2909" i="2"/>
  <c r="P2912" i="1" s="1"/>
  <c r="C2910" i="2"/>
  <c r="P2913" i="1" s="1"/>
  <c r="C2911" i="2"/>
  <c r="P2914" i="1" s="1"/>
  <c r="C2912" i="2"/>
  <c r="P2915" i="1" s="1"/>
  <c r="C2913" i="2"/>
  <c r="P2916" i="1" s="1"/>
  <c r="C2914" i="2"/>
  <c r="P2917" i="1" s="1"/>
  <c r="C2915" i="2"/>
  <c r="P2918" i="1" s="1"/>
  <c r="C2916" i="2"/>
  <c r="P2919" i="1" s="1"/>
  <c r="C2917" i="2"/>
  <c r="P2920" i="1" s="1"/>
  <c r="C2918" i="2"/>
  <c r="P2921" i="1" s="1"/>
  <c r="C2919" i="2"/>
  <c r="P2922" i="1" s="1"/>
  <c r="C2920" i="2"/>
  <c r="P2923" i="1" s="1"/>
  <c r="C2921" i="2"/>
  <c r="P2924" i="1" s="1"/>
  <c r="C2922" i="2"/>
  <c r="P2925" i="1" s="1"/>
  <c r="C2923" i="2"/>
  <c r="P2926" i="1" s="1"/>
  <c r="C2924" i="2"/>
  <c r="P2927" i="1" s="1"/>
  <c r="C2925" i="2"/>
  <c r="P2928" i="1" s="1"/>
  <c r="C2926" i="2"/>
  <c r="P2929" i="1" s="1"/>
  <c r="C2927" i="2"/>
  <c r="P2930" i="1" s="1"/>
  <c r="C2928" i="2"/>
  <c r="P2931" i="1" s="1"/>
  <c r="C2929" i="2"/>
  <c r="P2932" i="1" s="1"/>
  <c r="C2930" i="2"/>
  <c r="P2933" i="1" s="1"/>
  <c r="C2931" i="2"/>
  <c r="P2934" i="1" s="1"/>
  <c r="C2932" i="2"/>
  <c r="P2935" i="1" s="1"/>
  <c r="C2933" i="2"/>
  <c r="P2936" i="1" s="1"/>
  <c r="C2934" i="2"/>
  <c r="P2937" i="1" s="1"/>
  <c r="C2935" i="2"/>
  <c r="P2938" i="1" s="1"/>
  <c r="C2936" i="2"/>
  <c r="P2939" i="1" s="1"/>
  <c r="C2937" i="2"/>
  <c r="P2940" i="1" s="1"/>
  <c r="C2938" i="2"/>
  <c r="P2941" i="1" s="1"/>
  <c r="C2939" i="2"/>
  <c r="P2942" i="1" s="1"/>
  <c r="C2940" i="2"/>
  <c r="P2943" i="1" s="1"/>
  <c r="C2941" i="2"/>
  <c r="P2944" i="1" s="1"/>
  <c r="C2942" i="2"/>
  <c r="P2945" i="1" s="1"/>
  <c r="C2943" i="2"/>
  <c r="P2946" i="1" s="1"/>
  <c r="C2944" i="2"/>
  <c r="P2947" i="1" s="1"/>
  <c r="C2945" i="2"/>
  <c r="P2948" i="1" s="1"/>
  <c r="C2946" i="2"/>
  <c r="P2949" i="1" s="1"/>
  <c r="C2947" i="2"/>
  <c r="P2950" i="1" s="1"/>
  <c r="C2948" i="2"/>
  <c r="P2951" i="1" s="1"/>
  <c r="C2949" i="2"/>
  <c r="P2952" i="1" s="1"/>
  <c r="C2950" i="2"/>
  <c r="P2953" i="1" s="1"/>
  <c r="C2951" i="2"/>
  <c r="P2954" i="1" s="1"/>
  <c r="C2952" i="2"/>
  <c r="P2955" i="1" s="1"/>
  <c r="C2953" i="2"/>
  <c r="P2956" i="1" s="1"/>
  <c r="C2954" i="2"/>
  <c r="P2957" i="1" s="1"/>
  <c r="C2955" i="2"/>
  <c r="P2958" i="1" s="1"/>
  <c r="C2956" i="2"/>
  <c r="P2959" i="1" s="1"/>
  <c r="C2957" i="2"/>
  <c r="P2960" i="1" s="1"/>
  <c r="C2958" i="2"/>
  <c r="P2961" i="1" s="1"/>
  <c r="C2959" i="2"/>
  <c r="P2962" i="1" s="1"/>
  <c r="C2960" i="2"/>
  <c r="P2963" i="1" s="1"/>
  <c r="C2961" i="2"/>
  <c r="P2964" i="1" s="1"/>
  <c r="C2962" i="2"/>
  <c r="P2965" i="1" s="1"/>
  <c r="C2963" i="2"/>
  <c r="P2966" i="1" s="1"/>
  <c r="C2964" i="2"/>
  <c r="P2967" i="1" s="1"/>
  <c r="C2965" i="2"/>
  <c r="P2968" i="1" s="1"/>
  <c r="C2966" i="2"/>
  <c r="P2969" i="1" s="1"/>
  <c r="C2967" i="2"/>
  <c r="P2970" i="1" s="1"/>
  <c r="C2968" i="2"/>
  <c r="P2971" i="1" s="1"/>
  <c r="C2969" i="2"/>
  <c r="P2972" i="1" s="1"/>
  <c r="C2970" i="2"/>
  <c r="P2973" i="1" s="1"/>
  <c r="C2971" i="2"/>
  <c r="P2974" i="1" s="1"/>
  <c r="C2972" i="2"/>
  <c r="P2975" i="1" s="1"/>
  <c r="C2973" i="2"/>
  <c r="P2976" i="1" s="1"/>
  <c r="C2974" i="2"/>
  <c r="P2977" i="1" s="1"/>
  <c r="C2975" i="2"/>
  <c r="P2978" i="1" s="1"/>
  <c r="C2976" i="2"/>
  <c r="P2979" i="1" s="1"/>
  <c r="C2977" i="2"/>
  <c r="P2980" i="1" s="1"/>
  <c r="C2978" i="2"/>
  <c r="P2981" i="1" s="1"/>
  <c r="C2979" i="2"/>
  <c r="P2982" i="1" s="1"/>
  <c r="C2980" i="2"/>
  <c r="P2983" i="1" s="1"/>
  <c r="C2981" i="2"/>
  <c r="P2984" i="1" s="1"/>
  <c r="C2982" i="2"/>
  <c r="P2985" i="1" s="1"/>
  <c r="C2983" i="2"/>
  <c r="P2986" i="1" s="1"/>
  <c r="C2984" i="2"/>
  <c r="P2987" i="1" s="1"/>
  <c r="C2985" i="2"/>
  <c r="P2988" i="1" s="1"/>
  <c r="C2986" i="2"/>
  <c r="P2989" i="1" s="1"/>
  <c r="C2987" i="2"/>
  <c r="P2990" i="1" s="1"/>
  <c r="C2988" i="2"/>
  <c r="P2991" i="1" s="1"/>
  <c r="C2989" i="2"/>
  <c r="P2992" i="1" s="1"/>
  <c r="C2990" i="2"/>
  <c r="P2993" i="1" s="1"/>
  <c r="C2991" i="2"/>
  <c r="P2994" i="1" s="1"/>
  <c r="C2992" i="2"/>
  <c r="P2995" i="1" s="1"/>
  <c r="C2993" i="2"/>
  <c r="P2996" i="1" s="1"/>
  <c r="C2994" i="2"/>
  <c r="P2997" i="1" s="1"/>
  <c r="C2995" i="2"/>
  <c r="P2998" i="1" s="1"/>
  <c r="C2996" i="2"/>
  <c r="P2999" i="1" s="1"/>
  <c r="C2997" i="2"/>
  <c r="P3000" i="1" s="1"/>
  <c r="C2998" i="2"/>
  <c r="P3001" i="1" s="1"/>
  <c r="C2999" i="2"/>
  <c r="P3002" i="1" s="1"/>
  <c r="C3000" i="2"/>
  <c r="P3003" i="1" s="1"/>
  <c r="C3001" i="2"/>
  <c r="P3004" i="1" s="1"/>
  <c r="C3002" i="2"/>
  <c r="P3005" i="1" s="1"/>
  <c r="C3003" i="2"/>
  <c r="P3006" i="1" s="1"/>
  <c r="C3004" i="2"/>
  <c r="P3007" i="1" s="1"/>
  <c r="C3005" i="2"/>
  <c r="P3008" i="1" s="1"/>
  <c r="C3006" i="2"/>
  <c r="P3009" i="1" s="1"/>
  <c r="C3007" i="2"/>
  <c r="P3010" i="1" s="1"/>
  <c r="C3008" i="2"/>
  <c r="P3011" i="1" s="1"/>
  <c r="C3009" i="2"/>
  <c r="P3012" i="1" s="1"/>
  <c r="C3010" i="2"/>
  <c r="P3013" i="1" s="1"/>
  <c r="C3011" i="2"/>
  <c r="P3014" i="1" s="1"/>
  <c r="C3012" i="2"/>
  <c r="P3015" i="1" s="1"/>
  <c r="C3013" i="2"/>
  <c r="P3016" i="1" s="1"/>
  <c r="C3014" i="2"/>
  <c r="P3017" i="1" s="1"/>
  <c r="C3015" i="2"/>
  <c r="P3018" i="1" s="1"/>
  <c r="C3016" i="2"/>
  <c r="P3019" i="1" s="1"/>
  <c r="C3017" i="2"/>
  <c r="P3020" i="1" s="1"/>
  <c r="C3018" i="2"/>
  <c r="P3021" i="1" s="1"/>
  <c r="C3019" i="2"/>
  <c r="P3022" i="1" s="1"/>
  <c r="C3020" i="2"/>
  <c r="P3023" i="1" s="1"/>
  <c r="C3021" i="2"/>
  <c r="P3024" i="1" s="1"/>
  <c r="C3022" i="2"/>
  <c r="P3025" i="1" s="1"/>
  <c r="C3023" i="2"/>
  <c r="P3026" i="1" s="1"/>
  <c r="C3024" i="2"/>
  <c r="P3027" i="1" s="1"/>
  <c r="C3025" i="2"/>
  <c r="P3028" i="1" s="1"/>
  <c r="C3026" i="2"/>
  <c r="P3029" i="1" s="1"/>
  <c r="C3027" i="2"/>
  <c r="P3030" i="1" s="1"/>
  <c r="C3028" i="2"/>
  <c r="P3031" i="1" s="1"/>
  <c r="C3029" i="2"/>
  <c r="P3032" i="1" s="1"/>
  <c r="C3030" i="2"/>
  <c r="P3033" i="1" s="1"/>
  <c r="C3031" i="2"/>
  <c r="P3034" i="1" s="1"/>
  <c r="C3032" i="2"/>
  <c r="P3035" i="1" s="1"/>
  <c r="C3033" i="2"/>
  <c r="P3036" i="1" s="1"/>
  <c r="C3034" i="2"/>
  <c r="P3037" i="1" s="1"/>
  <c r="C3035" i="2"/>
  <c r="P3038" i="1" s="1"/>
  <c r="C3036" i="2"/>
  <c r="P3039" i="1" s="1"/>
  <c r="C3037" i="2"/>
  <c r="P3040" i="1" s="1"/>
  <c r="C3038" i="2"/>
  <c r="P3041" i="1" s="1"/>
  <c r="C3039" i="2"/>
  <c r="P3042" i="1" s="1"/>
  <c r="C3040" i="2"/>
  <c r="P3043" i="1" s="1"/>
  <c r="C3041" i="2"/>
  <c r="P3044" i="1" s="1"/>
  <c r="C3042" i="2"/>
  <c r="P3045" i="1" s="1"/>
  <c r="C3043" i="2"/>
  <c r="P3046" i="1" s="1"/>
  <c r="C3044" i="2"/>
  <c r="P3047" i="1" s="1"/>
  <c r="C3045" i="2"/>
  <c r="P3048" i="1" s="1"/>
  <c r="C3046" i="2"/>
  <c r="P3049" i="1" s="1"/>
  <c r="C3047" i="2"/>
  <c r="P3050" i="1" s="1"/>
  <c r="C3048" i="2"/>
  <c r="P3051" i="1" s="1"/>
  <c r="C3049" i="2"/>
  <c r="P3052" i="1" s="1"/>
  <c r="C3050" i="2"/>
  <c r="P3053" i="1" s="1"/>
  <c r="C3051" i="2"/>
  <c r="P3054" i="1" s="1"/>
  <c r="C3052" i="2"/>
  <c r="P3055" i="1" s="1"/>
  <c r="C3053" i="2"/>
  <c r="P3056" i="1" s="1"/>
  <c r="C3054" i="2"/>
  <c r="P3057" i="1" s="1"/>
  <c r="C3055" i="2"/>
  <c r="P3058" i="1" s="1"/>
  <c r="C3056" i="2"/>
  <c r="P3059" i="1" s="1"/>
  <c r="C3057" i="2"/>
  <c r="P3060" i="1" s="1"/>
  <c r="C3058" i="2"/>
  <c r="P3061" i="1" s="1"/>
  <c r="C3059" i="2"/>
  <c r="P3062" i="1" s="1"/>
  <c r="C3060" i="2"/>
  <c r="P3063" i="1" s="1"/>
  <c r="C3061" i="2"/>
  <c r="P3064" i="1" s="1"/>
  <c r="C3062" i="2"/>
  <c r="P3065" i="1" s="1"/>
  <c r="C3063" i="2"/>
  <c r="P3066" i="1" s="1"/>
  <c r="C3064" i="2"/>
  <c r="P3067" i="1" s="1"/>
  <c r="C3065" i="2"/>
  <c r="P3068" i="1" s="1"/>
  <c r="C3066" i="2"/>
  <c r="P3069" i="1" s="1"/>
  <c r="C3067" i="2"/>
  <c r="P3070" i="1" s="1"/>
  <c r="C3068" i="2"/>
  <c r="P3071" i="1" s="1"/>
  <c r="C3069" i="2"/>
  <c r="P3072" i="1" s="1"/>
  <c r="C3070" i="2"/>
  <c r="P3073" i="1" s="1"/>
  <c r="C3071" i="2"/>
  <c r="P3074" i="1" s="1"/>
  <c r="C3072" i="2"/>
  <c r="P3075" i="1" s="1"/>
  <c r="C3073" i="2"/>
  <c r="P3076" i="1" s="1"/>
  <c r="C3074" i="2"/>
  <c r="P3077" i="1" s="1"/>
  <c r="C3075" i="2"/>
  <c r="P3078" i="1" s="1"/>
  <c r="C3076" i="2"/>
  <c r="P3079" i="1" s="1"/>
  <c r="C3077" i="2"/>
  <c r="P3080" i="1" s="1"/>
  <c r="C3078" i="2"/>
  <c r="P3081" i="1" s="1"/>
  <c r="C3079" i="2"/>
  <c r="P3082" i="1" s="1"/>
  <c r="C3080" i="2"/>
  <c r="P3083" i="1" s="1"/>
  <c r="C3081" i="2"/>
  <c r="P3084" i="1" s="1"/>
  <c r="C3082" i="2"/>
  <c r="P3085" i="1" s="1"/>
  <c r="C3083" i="2"/>
  <c r="P3086" i="1" s="1"/>
  <c r="C3084" i="2"/>
  <c r="P3087" i="1" s="1"/>
  <c r="C3085" i="2"/>
  <c r="P3088" i="1" s="1"/>
  <c r="C3086" i="2"/>
  <c r="P3089" i="1" s="1"/>
  <c r="C3087" i="2"/>
  <c r="P3090" i="1" s="1"/>
  <c r="C3088" i="2"/>
  <c r="P3091" i="1" s="1"/>
  <c r="C3089" i="2"/>
  <c r="P3092" i="1" s="1"/>
  <c r="C3090" i="2"/>
  <c r="P3093" i="1" s="1"/>
  <c r="C3091" i="2"/>
  <c r="P3094" i="1" s="1"/>
  <c r="C3092" i="2"/>
  <c r="P3095" i="1" s="1"/>
  <c r="C3093" i="2"/>
  <c r="P3096" i="1" s="1"/>
  <c r="C3094" i="2"/>
  <c r="P3097" i="1" s="1"/>
  <c r="C3095" i="2"/>
  <c r="P3098" i="1" s="1"/>
  <c r="C3096" i="2"/>
  <c r="P3099" i="1" s="1"/>
  <c r="C3097" i="2"/>
  <c r="P3100" i="1" s="1"/>
  <c r="C3098" i="2"/>
  <c r="P3101" i="1" s="1"/>
  <c r="C3099" i="2"/>
  <c r="P3102" i="1" s="1"/>
  <c r="C3100" i="2"/>
  <c r="P3103" i="1" s="1"/>
  <c r="C3101" i="2"/>
  <c r="P3104" i="1" s="1"/>
  <c r="C3102" i="2"/>
  <c r="P3105" i="1" s="1"/>
  <c r="C3103" i="2"/>
  <c r="P3106" i="1" s="1"/>
  <c r="C3104" i="2"/>
  <c r="P3107" i="1" s="1"/>
  <c r="C3105" i="2"/>
  <c r="P3108" i="1" s="1"/>
  <c r="C3106" i="2"/>
  <c r="P3109" i="1" s="1"/>
  <c r="C3107" i="2"/>
  <c r="P3110" i="1" s="1"/>
  <c r="C3108" i="2"/>
  <c r="P3111" i="1" s="1"/>
  <c r="C3109" i="2"/>
  <c r="P3112" i="1" s="1"/>
  <c r="C3110" i="2"/>
  <c r="P3113" i="1" s="1"/>
  <c r="C3111" i="2"/>
  <c r="P3114" i="1" s="1"/>
  <c r="C3112" i="2"/>
  <c r="P3115" i="1" s="1"/>
  <c r="C3113" i="2"/>
  <c r="P3116" i="1" s="1"/>
  <c r="C3114" i="2"/>
  <c r="P3117" i="1" s="1"/>
  <c r="C3115" i="2"/>
  <c r="P3118" i="1" s="1"/>
  <c r="C3116" i="2"/>
  <c r="P3119" i="1" s="1"/>
  <c r="C3117" i="2"/>
  <c r="P3120" i="1" s="1"/>
  <c r="C3118" i="2"/>
  <c r="P3121" i="1" s="1"/>
  <c r="C3119" i="2"/>
  <c r="P3122" i="1" s="1"/>
  <c r="C3120" i="2"/>
  <c r="P3123" i="1" s="1"/>
  <c r="C3121" i="2"/>
  <c r="P3124" i="1" s="1"/>
  <c r="C3122" i="2"/>
  <c r="P3125" i="1" s="1"/>
  <c r="C3123" i="2"/>
  <c r="P3126" i="1" s="1"/>
  <c r="C3124" i="2"/>
  <c r="P3127" i="1" s="1"/>
  <c r="C3125" i="2"/>
  <c r="P3128" i="1" s="1"/>
  <c r="C3126" i="2"/>
  <c r="P3129" i="1" s="1"/>
  <c r="C3127" i="2"/>
  <c r="P3130" i="1" s="1"/>
  <c r="C3128" i="2"/>
  <c r="P3131" i="1" s="1"/>
  <c r="C3129" i="2"/>
  <c r="P3132" i="1" s="1"/>
  <c r="C3130" i="2"/>
  <c r="P3133" i="1" s="1"/>
  <c r="C3131" i="2"/>
  <c r="P3134" i="1" s="1"/>
  <c r="C3132" i="2"/>
  <c r="P3135" i="1" s="1"/>
  <c r="C3133" i="2"/>
  <c r="P3136" i="1" s="1"/>
  <c r="C3134" i="2"/>
  <c r="P3137" i="1" s="1"/>
  <c r="C3135" i="2"/>
  <c r="P3138" i="1" s="1"/>
  <c r="C3136" i="2"/>
  <c r="P3139" i="1" s="1"/>
  <c r="C3137" i="2"/>
  <c r="P3140" i="1" s="1"/>
  <c r="C3138" i="2"/>
  <c r="P3141" i="1" s="1"/>
  <c r="C3139" i="2"/>
  <c r="P3142" i="1" s="1"/>
  <c r="C3140" i="2"/>
  <c r="P3143" i="1" s="1"/>
  <c r="C3141" i="2"/>
  <c r="P3144" i="1" s="1"/>
  <c r="C3142" i="2"/>
  <c r="P3145" i="1" s="1"/>
  <c r="C3143" i="2"/>
  <c r="P3146" i="1" s="1"/>
  <c r="C3144" i="2"/>
  <c r="P3147" i="1" s="1"/>
  <c r="C3145" i="2"/>
  <c r="P3148" i="1" s="1"/>
  <c r="C3146" i="2"/>
  <c r="P3149" i="1" s="1"/>
  <c r="C3147" i="2"/>
  <c r="P3150" i="1" s="1"/>
  <c r="C3148" i="2"/>
  <c r="P3151" i="1" s="1"/>
  <c r="C3149" i="2"/>
  <c r="P3152" i="1" s="1"/>
  <c r="C3150" i="2"/>
  <c r="P3153" i="1" s="1"/>
  <c r="C3151" i="2"/>
  <c r="P3154" i="1" s="1"/>
  <c r="C3152" i="2"/>
  <c r="P3155" i="1" s="1"/>
  <c r="C3153" i="2"/>
  <c r="P3156" i="1" s="1"/>
  <c r="C3154" i="2"/>
  <c r="P3157" i="1" s="1"/>
  <c r="C3155" i="2"/>
  <c r="P3158" i="1" s="1"/>
  <c r="C3156" i="2"/>
  <c r="P3159" i="1" s="1"/>
  <c r="C3157" i="2"/>
  <c r="P3160" i="1" s="1"/>
  <c r="C3158" i="2"/>
  <c r="P3161" i="1" s="1"/>
  <c r="C3159" i="2"/>
  <c r="P3162" i="1" s="1"/>
  <c r="C3160" i="2"/>
  <c r="P3163" i="1" s="1"/>
  <c r="C3161" i="2"/>
  <c r="P3164" i="1" s="1"/>
  <c r="C3162" i="2"/>
  <c r="P3165" i="1" s="1"/>
  <c r="C3163" i="2"/>
  <c r="P3166" i="1" s="1"/>
  <c r="C3164" i="2"/>
  <c r="P3167" i="1" s="1"/>
  <c r="C3165" i="2"/>
  <c r="P3168" i="1" s="1"/>
  <c r="C3166" i="2"/>
  <c r="P3169" i="1" s="1"/>
  <c r="C3167" i="2"/>
  <c r="P3170" i="1" s="1"/>
  <c r="C3168" i="2"/>
  <c r="P3171" i="1" s="1"/>
  <c r="C3169" i="2"/>
  <c r="P3172" i="1" s="1"/>
  <c r="C3170" i="2"/>
  <c r="P3173" i="1" s="1"/>
  <c r="C3171" i="2"/>
  <c r="P3174" i="1" s="1"/>
  <c r="C3172" i="2"/>
  <c r="P3175" i="1" s="1"/>
  <c r="C3173" i="2"/>
  <c r="P3176" i="1" s="1"/>
  <c r="C3174" i="2"/>
  <c r="P3177" i="1" s="1"/>
  <c r="C3175" i="2"/>
  <c r="P3178" i="1" s="1"/>
  <c r="C3176" i="2"/>
  <c r="P3179" i="1" s="1"/>
  <c r="C3177" i="2"/>
  <c r="P3180" i="1" s="1"/>
  <c r="C3178" i="2"/>
  <c r="P3181" i="1" s="1"/>
  <c r="C3179" i="2"/>
  <c r="P3182" i="1" s="1"/>
  <c r="C3180" i="2"/>
  <c r="P3183" i="1" s="1"/>
  <c r="C3181" i="2"/>
  <c r="P3184" i="1" s="1"/>
  <c r="C3182" i="2"/>
  <c r="P3185" i="1" s="1"/>
  <c r="C3183" i="2"/>
  <c r="P3186" i="1" s="1"/>
  <c r="C3184" i="2"/>
  <c r="P3187" i="1" s="1"/>
  <c r="C3185" i="2"/>
  <c r="P3188" i="1" s="1"/>
  <c r="C3186" i="2"/>
  <c r="P3189" i="1" s="1"/>
  <c r="C3187" i="2"/>
  <c r="P3190" i="1" s="1"/>
  <c r="C3188" i="2"/>
  <c r="P3191" i="1" s="1"/>
  <c r="C3189" i="2"/>
  <c r="P3192" i="1" s="1"/>
  <c r="C3190" i="2"/>
  <c r="P3193" i="1" s="1"/>
  <c r="C3191" i="2"/>
  <c r="P3194" i="1" s="1"/>
  <c r="C3192" i="2"/>
  <c r="P3195" i="1" s="1"/>
  <c r="C3193" i="2"/>
  <c r="P3196" i="1" s="1"/>
  <c r="C3194" i="2"/>
  <c r="P3197" i="1" s="1"/>
  <c r="C3195" i="2"/>
  <c r="P3198" i="1" s="1"/>
  <c r="C3196" i="2"/>
  <c r="P3199" i="1" s="1"/>
  <c r="C3197" i="2"/>
  <c r="P3200" i="1" s="1"/>
  <c r="C3198" i="2"/>
  <c r="P3201" i="1" s="1"/>
  <c r="C3199" i="2"/>
  <c r="P3202" i="1" s="1"/>
  <c r="C3200" i="2"/>
  <c r="P3203" i="1" s="1"/>
  <c r="C3201" i="2"/>
  <c r="P3204" i="1" s="1"/>
  <c r="C3202" i="2"/>
  <c r="P3205" i="1" s="1"/>
  <c r="C3203" i="2"/>
  <c r="P3206" i="1" s="1"/>
  <c r="C3204" i="2"/>
  <c r="P3207" i="1" s="1"/>
  <c r="C3205" i="2"/>
  <c r="P3208" i="1" s="1"/>
  <c r="C3206" i="2"/>
  <c r="P3209" i="1" s="1"/>
  <c r="C3207" i="2"/>
  <c r="P3210" i="1" s="1"/>
  <c r="C3208" i="2"/>
  <c r="P3211" i="1" s="1"/>
  <c r="C3209" i="2"/>
  <c r="P3212" i="1" s="1"/>
  <c r="C3210" i="2"/>
  <c r="P3213" i="1" s="1"/>
  <c r="C3211" i="2"/>
  <c r="P3214" i="1" s="1"/>
  <c r="C3212" i="2"/>
  <c r="P3215" i="1" s="1"/>
  <c r="C3213" i="2"/>
  <c r="P3216" i="1" s="1"/>
  <c r="C3214" i="2"/>
  <c r="P3217" i="1" s="1"/>
  <c r="C3215" i="2"/>
  <c r="P3218" i="1" s="1"/>
  <c r="C3216" i="2"/>
  <c r="P3219" i="1" s="1"/>
  <c r="C3217" i="2"/>
  <c r="P3220" i="1" s="1"/>
  <c r="C3218" i="2"/>
  <c r="P3221" i="1" s="1"/>
  <c r="C3219" i="2"/>
  <c r="P3222" i="1" s="1"/>
  <c r="C3220" i="2"/>
  <c r="P3223" i="1" s="1"/>
  <c r="C3221" i="2"/>
  <c r="P3224" i="1" s="1"/>
  <c r="C3222" i="2"/>
  <c r="P3225" i="1" s="1"/>
  <c r="C3223" i="2"/>
  <c r="P3226" i="1" s="1"/>
  <c r="C3224" i="2"/>
  <c r="P3227" i="1" s="1"/>
  <c r="C3225" i="2"/>
  <c r="P3228" i="1" s="1"/>
  <c r="C3226" i="2"/>
  <c r="P3229" i="1" s="1"/>
  <c r="C3227" i="2"/>
  <c r="P3230" i="1" s="1"/>
  <c r="C3228" i="2"/>
  <c r="P3231" i="1" s="1"/>
  <c r="C3229" i="2"/>
  <c r="P3232" i="1" s="1"/>
  <c r="C3230" i="2"/>
  <c r="P3233" i="1" s="1"/>
  <c r="C3231" i="2"/>
  <c r="P3234" i="1" s="1"/>
  <c r="C3232" i="2"/>
  <c r="P3235" i="1" s="1"/>
  <c r="C3233" i="2"/>
  <c r="P3236" i="1" s="1"/>
  <c r="C3234" i="2"/>
  <c r="P3237" i="1" s="1"/>
  <c r="C3235" i="2"/>
  <c r="P3238" i="1" s="1"/>
  <c r="C3236" i="2"/>
  <c r="P3239" i="1" s="1"/>
  <c r="C3237" i="2"/>
  <c r="P3240" i="1" s="1"/>
  <c r="C3238" i="2"/>
  <c r="P3241" i="1" s="1"/>
  <c r="C3239" i="2"/>
  <c r="P3242" i="1" s="1"/>
  <c r="C3240" i="2"/>
  <c r="P3243" i="1" s="1"/>
  <c r="C3241" i="2"/>
  <c r="P3244" i="1" s="1"/>
  <c r="C3242" i="2"/>
  <c r="P3245" i="1" s="1"/>
  <c r="C3243" i="2"/>
  <c r="P3246" i="1" s="1"/>
  <c r="C3244" i="2"/>
  <c r="P3247" i="1" s="1"/>
  <c r="C3245" i="2"/>
  <c r="P3248" i="1" s="1"/>
  <c r="C3246" i="2"/>
  <c r="P3249" i="1" s="1"/>
  <c r="C3247" i="2"/>
  <c r="P3250" i="1" s="1"/>
  <c r="C3248" i="2"/>
  <c r="P3251" i="1" s="1"/>
  <c r="C3249" i="2"/>
  <c r="P3252" i="1" s="1"/>
  <c r="C3250" i="2"/>
  <c r="P3253" i="1" s="1"/>
  <c r="C3251" i="2"/>
  <c r="P3254" i="1" s="1"/>
  <c r="C3252" i="2"/>
  <c r="P3255" i="1" s="1"/>
  <c r="C3253" i="2"/>
  <c r="P3256" i="1" s="1"/>
  <c r="C3254" i="2"/>
  <c r="P3257" i="1" s="1"/>
  <c r="C3255" i="2"/>
  <c r="P3258" i="1" s="1"/>
  <c r="C3256" i="2"/>
  <c r="P3259" i="1" s="1"/>
  <c r="C3257" i="2"/>
  <c r="P3260" i="1" s="1"/>
  <c r="C3258" i="2"/>
  <c r="P3261" i="1" s="1"/>
  <c r="C3259" i="2"/>
  <c r="P3262" i="1" s="1"/>
  <c r="C3260" i="2"/>
  <c r="P3263" i="1" s="1"/>
  <c r="C3261" i="2"/>
  <c r="P3264" i="1" s="1"/>
  <c r="C3262" i="2"/>
  <c r="P3265" i="1" s="1"/>
  <c r="C3263" i="2"/>
  <c r="P3266" i="1" s="1"/>
  <c r="C3264" i="2"/>
  <c r="P3267" i="1" s="1"/>
  <c r="C3265" i="2"/>
  <c r="P3268" i="1" s="1"/>
  <c r="C3266" i="2"/>
  <c r="P3269" i="1" s="1"/>
  <c r="C3267" i="2"/>
  <c r="P3270" i="1" s="1"/>
  <c r="C3268" i="2"/>
  <c r="P3271" i="1" s="1"/>
  <c r="C3269" i="2"/>
  <c r="P3272" i="1" s="1"/>
  <c r="C3270" i="2"/>
  <c r="P3273" i="1" s="1"/>
  <c r="C3271" i="2"/>
  <c r="P3274" i="1" s="1"/>
  <c r="C3272" i="2"/>
  <c r="P3275" i="1" s="1"/>
  <c r="C3273" i="2"/>
  <c r="P3276" i="1" s="1"/>
  <c r="C3274" i="2"/>
  <c r="P3277" i="1" s="1"/>
  <c r="C3275" i="2"/>
  <c r="P3278" i="1" s="1"/>
  <c r="C3276" i="2"/>
  <c r="P3279" i="1" s="1"/>
  <c r="C3277" i="2"/>
  <c r="P3280" i="1" s="1"/>
  <c r="C3278" i="2"/>
  <c r="P3281" i="1" s="1"/>
  <c r="C3279" i="2"/>
  <c r="P3282" i="1" s="1"/>
  <c r="C3280" i="2"/>
  <c r="P3283" i="1" s="1"/>
  <c r="C3281" i="2"/>
  <c r="P3284" i="1" s="1"/>
  <c r="C3282" i="2"/>
  <c r="P3285" i="1" s="1"/>
  <c r="C3283" i="2"/>
  <c r="P3286" i="1" s="1"/>
  <c r="C3284" i="2"/>
  <c r="P3287" i="1" s="1"/>
  <c r="C3285" i="2"/>
  <c r="P3288" i="1" s="1"/>
  <c r="C3286" i="2"/>
  <c r="P3289" i="1" s="1"/>
  <c r="C3287" i="2"/>
  <c r="P3290" i="1" s="1"/>
  <c r="C3288" i="2"/>
  <c r="P3291" i="1" s="1"/>
  <c r="C3289" i="2"/>
  <c r="P3292" i="1" s="1"/>
  <c r="C3290" i="2"/>
  <c r="P3293" i="1" s="1"/>
  <c r="C3291" i="2"/>
  <c r="P3294" i="1" s="1"/>
  <c r="C3292" i="2"/>
  <c r="P3295" i="1" s="1"/>
  <c r="C3293" i="2"/>
  <c r="P3296" i="1" s="1"/>
  <c r="C3294" i="2"/>
  <c r="P3297" i="1" s="1"/>
  <c r="C3295" i="2"/>
  <c r="P3298" i="1" s="1"/>
  <c r="C3296" i="2"/>
  <c r="P3299" i="1" s="1"/>
  <c r="C3297" i="2"/>
  <c r="P3300" i="1" s="1"/>
  <c r="C3298" i="2"/>
  <c r="P3301" i="1" s="1"/>
  <c r="C3299" i="2"/>
  <c r="P3302" i="1" s="1"/>
  <c r="C3300" i="2"/>
  <c r="P3303" i="1" s="1"/>
  <c r="C3301" i="2"/>
  <c r="P3304" i="1" s="1"/>
  <c r="C3302" i="2"/>
  <c r="P3305" i="1" s="1"/>
  <c r="C3303" i="2"/>
  <c r="P3306" i="1" s="1"/>
  <c r="C3304" i="2"/>
  <c r="P3307" i="1" s="1"/>
  <c r="C3305" i="2"/>
  <c r="P3308" i="1" s="1"/>
  <c r="C3306" i="2"/>
  <c r="P3309" i="1" s="1"/>
  <c r="C3307" i="2"/>
  <c r="P3310" i="1" s="1"/>
  <c r="C3308" i="2"/>
  <c r="P3311" i="1" s="1"/>
  <c r="C3309" i="2"/>
  <c r="P3312" i="1" s="1"/>
  <c r="C3310" i="2"/>
  <c r="P3313" i="1" s="1"/>
  <c r="C3311" i="2"/>
  <c r="P3314" i="1" s="1"/>
  <c r="C3312" i="2"/>
  <c r="P3315" i="1" s="1"/>
  <c r="C3313" i="2"/>
  <c r="P3316" i="1" s="1"/>
  <c r="C3314" i="2"/>
  <c r="P3317" i="1" s="1"/>
  <c r="C3315" i="2"/>
  <c r="P3318" i="1" s="1"/>
  <c r="C3316" i="2"/>
  <c r="P3319" i="1" s="1"/>
  <c r="C3317" i="2"/>
  <c r="P3320" i="1" s="1"/>
  <c r="C3318" i="2"/>
  <c r="P3321" i="1" s="1"/>
  <c r="C3319" i="2"/>
  <c r="P3322" i="1" s="1"/>
  <c r="C3320" i="2"/>
  <c r="P3323" i="1" s="1"/>
  <c r="C3321" i="2"/>
  <c r="P3324" i="1" s="1"/>
  <c r="C3322" i="2"/>
  <c r="P3325" i="1" s="1"/>
  <c r="C3323" i="2"/>
  <c r="P3326" i="1" s="1"/>
  <c r="C3324" i="2"/>
  <c r="P3327" i="1" s="1"/>
  <c r="C3325" i="2"/>
  <c r="P3328" i="1" s="1"/>
  <c r="C3326" i="2"/>
  <c r="P3329" i="1" s="1"/>
  <c r="C3327" i="2"/>
  <c r="P3330" i="1" s="1"/>
  <c r="C3328" i="2"/>
  <c r="P3331" i="1" s="1"/>
  <c r="C3329" i="2"/>
  <c r="P3332" i="1" s="1"/>
  <c r="C3330" i="2"/>
  <c r="P3333" i="1" s="1"/>
  <c r="C3331" i="2"/>
  <c r="P3334" i="1" s="1"/>
  <c r="C3332" i="2"/>
  <c r="P3335" i="1" s="1"/>
  <c r="C3333" i="2"/>
  <c r="P3336" i="1" s="1"/>
  <c r="C3334" i="2"/>
  <c r="P3337" i="1" s="1"/>
  <c r="C3335" i="2"/>
  <c r="P3338" i="1" s="1"/>
  <c r="C3336" i="2"/>
  <c r="P3339" i="1" s="1"/>
  <c r="C3337" i="2"/>
  <c r="P3340" i="1" s="1"/>
  <c r="C3338" i="2"/>
  <c r="P3341" i="1" s="1"/>
  <c r="C3339" i="2"/>
  <c r="P3342" i="1" s="1"/>
  <c r="C3340" i="2"/>
  <c r="P3343" i="1" s="1"/>
  <c r="C3341" i="2"/>
  <c r="P3344" i="1" s="1"/>
  <c r="C3342" i="2"/>
  <c r="P3345" i="1" s="1"/>
  <c r="C3343" i="2"/>
  <c r="P3346" i="1" s="1"/>
  <c r="C3344" i="2"/>
  <c r="P3347" i="1" s="1"/>
  <c r="C3345" i="2"/>
  <c r="P3348" i="1" s="1"/>
  <c r="C3346" i="2"/>
  <c r="P3349" i="1" s="1"/>
  <c r="C3347" i="2"/>
  <c r="P3350" i="1" s="1"/>
  <c r="C3348" i="2"/>
  <c r="P3351" i="1" s="1"/>
  <c r="C3349" i="2"/>
  <c r="P3352" i="1" s="1"/>
  <c r="C3350" i="2"/>
  <c r="P3353" i="1" s="1"/>
  <c r="C3351" i="2"/>
  <c r="P3354" i="1" s="1"/>
  <c r="C3352" i="2"/>
  <c r="P3355" i="1" s="1"/>
  <c r="C3353" i="2"/>
  <c r="P3356" i="1" s="1"/>
  <c r="C3354" i="2"/>
  <c r="P3357" i="1" s="1"/>
  <c r="C3356" i="2"/>
  <c r="P3359" i="1" s="1"/>
  <c r="C3357" i="2"/>
  <c r="P3360" i="1" s="1"/>
  <c r="C3358" i="2"/>
  <c r="P3361" i="1" s="1"/>
  <c r="C3359" i="2"/>
  <c r="P3362" i="1" s="1"/>
  <c r="C3360" i="2"/>
  <c r="P3363" i="1" s="1"/>
  <c r="C3361" i="2"/>
  <c r="P3364" i="1" s="1"/>
  <c r="C3362" i="2"/>
  <c r="P3365" i="1" s="1"/>
  <c r="C3363" i="2"/>
  <c r="P3366" i="1" s="1"/>
  <c r="C3364" i="2"/>
  <c r="P3367" i="1" s="1"/>
  <c r="C3365" i="2"/>
  <c r="P3368" i="1" s="1"/>
  <c r="C3366" i="2"/>
  <c r="P3369" i="1" s="1"/>
  <c r="C3367" i="2"/>
  <c r="P3370" i="1" s="1"/>
  <c r="C3368" i="2"/>
  <c r="P3371" i="1" s="1"/>
  <c r="C3369" i="2"/>
  <c r="P3372" i="1" s="1"/>
  <c r="C3370" i="2"/>
  <c r="P3373" i="1" s="1"/>
  <c r="C3371" i="2"/>
  <c r="P3374" i="1" s="1"/>
  <c r="C3372" i="2"/>
  <c r="P3375" i="1" s="1"/>
  <c r="C3373" i="2"/>
  <c r="P3376" i="1" s="1"/>
  <c r="C3374" i="2"/>
  <c r="P3377" i="1" s="1"/>
  <c r="C3375" i="2"/>
  <c r="P3378" i="1" s="1"/>
  <c r="C3376" i="2"/>
  <c r="P3379" i="1" s="1"/>
  <c r="C3377" i="2"/>
  <c r="P3380" i="1" s="1"/>
  <c r="C3378" i="2"/>
  <c r="P3381" i="1" s="1"/>
  <c r="C3379" i="2"/>
  <c r="P3382" i="1" s="1"/>
  <c r="C3380" i="2"/>
  <c r="P3383" i="1" s="1"/>
  <c r="C3381" i="2"/>
  <c r="P3384" i="1" s="1"/>
  <c r="C3382" i="2"/>
  <c r="P3385" i="1" s="1"/>
  <c r="C3383" i="2"/>
  <c r="P3386" i="1" s="1"/>
  <c r="C3384" i="2"/>
  <c r="P3387" i="1" s="1"/>
  <c r="C3385" i="2"/>
  <c r="P3388" i="1" s="1"/>
  <c r="C3386" i="2"/>
  <c r="P3389" i="1" s="1"/>
  <c r="C3387" i="2"/>
  <c r="P3390" i="1" s="1"/>
  <c r="C3388" i="2"/>
  <c r="P3391" i="1" s="1"/>
  <c r="C3389" i="2"/>
  <c r="P3392" i="1" s="1"/>
  <c r="C3390" i="2"/>
  <c r="P3393" i="1" s="1"/>
  <c r="C3391" i="2"/>
  <c r="P3394" i="1" s="1"/>
  <c r="C3392" i="2"/>
  <c r="P3395" i="1" s="1"/>
  <c r="C3393" i="2"/>
  <c r="P3396" i="1" s="1"/>
  <c r="C3394" i="2"/>
  <c r="P3397" i="1" s="1"/>
  <c r="C3395" i="2"/>
  <c r="P3398" i="1" s="1"/>
  <c r="C3396" i="2"/>
  <c r="P3399" i="1" s="1"/>
  <c r="C3397" i="2"/>
  <c r="P3400" i="1" s="1"/>
  <c r="C3398" i="2"/>
  <c r="P3401" i="1" s="1"/>
  <c r="C3399" i="2"/>
  <c r="P3402" i="1" s="1"/>
  <c r="C3400" i="2"/>
  <c r="P3403" i="1" s="1"/>
  <c r="C3401" i="2"/>
  <c r="P3404" i="1" s="1"/>
  <c r="C3402" i="2"/>
  <c r="P3405" i="1" s="1"/>
  <c r="C3403" i="2"/>
  <c r="P3406" i="1" s="1"/>
  <c r="C3404" i="2"/>
  <c r="P3407" i="1" s="1"/>
  <c r="C3405" i="2"/>
  <c r="P3408" i="1" s="1"/>
  <c r="C3406" i="2"/>
  <c r="P3409" i="1" s="1"/>
  <c r="C3407" i="2"/>
  <c r="P3410" i="1" s="1"/>
  <c r="C3408" i="2"/>
  <c r="P3411" i="1" s="1"/>
  <c r="C3409" i="2"/>
  <c r="P3412" i="1" s="1"/>
  <c r="C3410" i="2"/>
  <c r="P3413" i="1" s="1"/>
  <c r="C3411" i="2"/>
  <c r="P3414" i="1" s="1"/>
  <c r="C3412" i="2"/>
  <c r="P3415" i="1" s="1"/>
  <c r="C3413" i="2"/>
  <c r="P3416" i="1" s="1"/>
  <c r="C3414" i="2"/>
  <c r="P3417" i="1" s="1"/>
  <c r="C3415" i="2"/>
  <c r="P3418" i="1" s="1"/>
  <c r="C3416" i="2"/>
  <c r="P3419" i="1" s="1"/>
  <c r="C3417" i="2"/>
  <c r="P3420" i="1" s="1"/>
  <c r="C3418" i="2"/>
  <c r="P3421" i="1" s="1"/>
  <c r="C3419" i="2"/>
  <c r="P3422" i="1" s="1"/>
  <c r="C3420" i="2"/>
  <c r="P3423" i="1" s="1"/>
  <c r="C3421" i="2"/>
  <c r="P3424" i="1" s="1"/>
  <c r="C3422" i="2"/>
  <c r="P3425" i="1" s="1"/>
  <c r="C3423" i="2"/>
  <c r="P3426" i="1" s="1"/>
  <c r="C3424" i="2"/>
  <c r="P3427" i="1" s="1"/>
  <c r="C3425" i="2"/>
  <c r="P3428" i="1" s="1"/>
  <c r="C3426" i="2"/>
  <c r="P3429" i="1" s="1"/>
  <c r="C3427" i="2"/>
  <c r="P3430" i="1" s="1"/>
  <c r="C3428" i="2"/>
  <c r="P3431" i="1" s="1"/>
  <c r="C3429" i="2"/>
  <c r="P3432" i="1" s="1"/>
  <c r="C3430" i="2"/>
  <c r="P3433" i="1" s="1"/>
  <c r="C3431" i="2"/>
  <c r="P3434" i="1" s="1"/>
  <c r="C3432" i="2"/>
  <c r="P3435" i="1" s="1"/>
  <c r="C3433" i="2"/>
  <c r="P3436" i="1" s="1"/>
  <c r="C3434" i="2"/>
  <c r="P3437" i="1" s="1"/>
  <c r="C3435" i="2"/>
  <c r="P3438" i="1" s="1"/>
  <c r="C3436" i="2"/>
  <c r="P3439" i="1" s="1"/>
  <c r="C3437" i="2"/>
  <c r="P3440" i="1" s="1"/>
  <c r="C3438" i="2"/>
  <c r="P3441" i="1" s="1"/>
  <c r="C3439" i="2"/>
  <c r="P3442" i="1" s="1"/>
  <c r="C3440" i="2"/>
  <c r="P3443" i="1" s="1"/>
  <c r="C3441" i="2"/>
  <c r="P3444" i="1" s="1"/>
  <c r="C3442" i="2"/>
  <c r="P3445" i="1" s="1"/>
  <c r="C3443" i="2"/>
  <c r="P3446" i="1" s="1"/>
  <c r="C3444" i="2"/>
  <c r="P3447" i="1" s="1"/>
  <c r="C3445" i="2"/>
  <c r="P3448" i="1" s="1"/>
  <c r="C3446" i="2"/>
  <c r="P3449" i="1" s="1"/>
  <c r="C3447" i="2"/>
  <c r="P3450" i="1" s="1"/>
  <c r="C3448" i="2"/>
  <c r="P3451" i="1" s="1"/>
  <c r="C3449" i="2"/>
  <c r="P3452" i="1" s="1"/>
  <c r="C3450" i="2"/>
  <c r="P3453" i="1" s="1"/>
  <c r="C3451" i="2"/>
  <c r="P3454" i="1" s="1"/>
  <c r="C3452" i="2"/>
  <c r="P3455" i="1" s="1"/>
  <c r="C3453" i="2"/>
  <c r="P3456" i="1" s="1"/>
  <c r="C3454" i="2"/>
  <c r="P3457" i="1" s="1"/>
  <c r="C3455" i="2"/>
  <c r="P3458" i="1" s="1"/>
  <c r="C3456" i="2"/>
  <c r="P3459" i="1" s="1"/>
  <c r="C3457" i="2"/>
  <c r="P3460" i="1" s="1"/>
  <c r="C3458" i="2"/>
  <c r="P3461" i="1" s="1"/>
  <c r="C3459" i="2"/>
  <c r="P3462" i="1" s="1"/>
  <c r="C3460" i="2"/>
  <c r="P3463" i="1" s="1"/>
  <c r="C3461" i="2"/>
  <c r="P3464" i="1" s="1"/>
  <c r="C3462" i="2"/>
  <c r="P3465" i="1" s="1"/>
  <c r="C3463" i="2"/>
  <c r="P3466" i="1" s="1"/>
  <c r="C3464" i="2"/>
  <c r="P3467" i="1" s="1"/>
  <c r="C3465" i="2"/>
  <c r="P3468" i="1" s="1"/>
  <c r="C3466" i="2"/>
  <c r="P3469" i="1" s="1"/>
  <c r="C3467" i="2"/>
  <c r="P3470" i="1" s="1"/>
  <c r="C3468" i="2"/>
  <c r="P3471" i="1" s="1"/>
  <c r="C3469" i="2"/>
  <c r="P3472" i="1" s="1"/>
  <c r="C3470" i="2"/>
  <c r="P3473" i="1" s="1"/>
  <c r="C3471" i="2"/>
  <c r="P3474" i="1" s="1"/>
  <c r="C3472" i="2"/>
  <c r="P3475" i="1" s="1"/>
  <c r="C3473" i="2"/>
  <c r="P3476" i="1" s="1"/>
  <c r="C3474" i="2"/>
  <c r="P3477" i="1" s="1"/>
  <c r="C3475" i="2"/>
  <c r="P3478" i="1" s="1"/>
  <c r="C3476" i="2"/>
  <c r="P3479" i="1" s="1"/>
  <c r="C3477" i="2"/>
  <c r="P3480" i="1" s="1"/>
  <c r="C3478" i="2"/>
  <c r="P3481" i="1" s="1"/>
  <c r="C3479" i="2"/>
  <c r="P3482" i="1" s="1"/>
  <c r="C3480" i="2"/>
  <c r="P3483" i="1" s="1"/>
  <c r="C3481" i="2"/>
  <c r="P3484" i="1" s="1"/>
  <c r="C3482" i="2"/>
  <c r="P3485" i="1" s="1"/>
  <c r="C3483" i="2"/>
  <c r="P3486" i="1" s="1"/>
  <c r="C3484" i="2"/>
  <c r="P3487" i="1" s="1"/>
  <c r="C3485" i="2"/>
  <c r="P3488" i="1" s="1"/>
  <c r="C3486" i="2"/>
  <c r="P3489" i="1" s="1"/>
  <c r="C3487" i="2"/>
  <c r="P3490" i="1" s="1"/>
  <c r="C3488" i="2"/>
  <c r="P3491" i="1" s="1"/>
  <c r="C3489" i="2"/>
  <c r="P3492" i="1" s="1"/>
  <c r="C3490" i="2"/>
  <c r="P3493" i="1" s="1"/>
  <c r="C3491" i="2"/>
  <c r="P3494" i="1" s="1"/>
  <c r="C3492" i="2"/>
  <c r="P3495" i="1" s="1"/>
  <c r="C3493" i="2"/>
  <c r="P3496" i="1" s="1"/>
  <c r="C3494" i="2"/>
  <c r="P3497" i="1" s="1"/>
  <c r="C3495" i="2"/>
  <c r="P3498" i="1" s="1"/>
  <c r="C3496" i="2"/>
  <c r="P3499" i="1" s="1"/>
  <c r="C3497" i="2"/>
  <c r="P3500" i="1" s="1"/>
  <c r="C3498" i="2"/>
  <c r="P3501" i="1" s="1"/>
  <c r="C3499" i="2"/>
  <c r="P3502" i="1" s="1"/>
  <c r="C3500" i="2"/>
  <c r="P3503" i="1" s="1"/>
  <c r="C3501" i="2"/>
  <c r="P3504" i="1" s="1"/>
  <c r="C3502" i="2"/>
  <c r="P3505" i="1" s="1"/>
  <c r="C3503" i="2"/>
  <c r="P3506" i="1" s="1"/>
  <c r="C3504" i="2"/>
  <c r="P3507" i="1" s="1"/>
  <c r="C3505" i="2"/>
  <c r="P3508" i="1" s="1"/>
  <c r="C3506" i="2"/>
  <c r="P3509" i="1" s="1"/>
  <c r="C3507" i="2"/>
  <c r="P3510" i="1" s="1"/>
  <c r="C3508" i="2"/>
  <c r="P3511" i="1" s="1"/>
  <c r="C3509" i="2"/>
  <c r="P3512" i="1" s="1"/>
  <c r="C3510" i="2"/>
  <c r="P3513" i="1" s="1"/>
  <c r="C3511" i="2"/>
  <c r="P3514" i="1" s="1"/>
  <c r="C3512" i="2"/>
  <c r="P3515" i="1" s="1"/>
  <c r="C3513" i="2"/>
  <c r="P3516" i="1" s="1"/>
  <c r="C3514" i="2"/>
  <c r="P3517" i="1" s="1"/>
  <c r="C3515" i="2"/>
  <c r="P3518" i="1" s="1"/>
  <c r="C3516" i="2"/>
  <c r="P3519" i="1" s="1"/>
  <c r="C3517" i="2"/>
  <c r="P3520" i="1" s="1"/>
  <c r="C3518" i="2"/>
  <c r="P3521" i="1" s="1"/>
  <c r="C3519" i="2"/>
  <c r="P3522" i="1" s="1"/>
  <c r="C3520" i="2"/>
  <c r="P3523" i="1" s="1"/>
  <c r="C3521" i="2"/>
  <c r="P3524" i="1" s="1"/>
  <c r="C3522" i="2"/>
  <c r="P3525" i="1" s="1"/>
  <c r="C3523" i="2"/>
  <c r="P3526" i="1" s="1"/>
  <c r="C3524" i="2"/>
  <c r="P3527" i="1" s="1"/>
  <c r="C3525" i="2"/>
  <c r="P3528" i="1" s="1"/>
  <c r="C3526" i="2"/>
  <c r="P3529" i="1" s="1"/>
  <c r="C3527" i="2"/>
  <c r="P3530" i="1" s="1"/>
  <c r="C3528" i="2"/>
  <c r="P3531" i="1" s="1"/>
  <c r="C3529" i="2"/>
  <c r="P3532" i="1" s="1"/>
  <c r="C3530" i="2"/>
  <c r="P3533" i="1" s="1"/>
  <c r="C3531" i="2"/>
  <c r="P3534" i="1" s="1"/>
  <c r="C3532" i="2"/>
  <c r="P3535" i="1" s="1"/>
  <c r="C3533" i="2"/>
  <c r="P3536" i="1" s="1"/>
  <c r="C3534" i="2"/>
  <c r="P3537" i="1" s="1"/>
  <c r="C3535" i="2"/>
  <c r="P3538" i="1" s="1"/>
  <c r="C3536" i="2"/>
  <c r="P3539" i="1" s="1"/>
  <c r="C3537" i="2"/>
  <c r="P3540" i="1" s="1"/>
  <c r="C3538" i="2"/>
  <c r="P3541" i="1" s="1"/>
  <c r="C3539" i="2"/>
  <c r="P3542" i="1" s="1"/>
  <c r="C3540" i="2"/>
  <c r="P3543" i="1" s="1"/>
  <c r="C3541" i="2"/>
  <c r="P3544" i="1" s="1"/>
  <c r="C3542" i="2"/>
  <c r="P3545" i="1" s="1"/>
  <c r="C3543" i="2"/>
  <c r="P3546" i="1" s="1"/>
  <c r="C3544" i="2"/>
  <c r="P3547" i="1" s="1"/>
  <c r="C3545" i="2"/>
  <c r="P3548" i="1" s="1"/>
  <c r="C3546" i="2"/>
  <c r="P3549" i="1" s="1"/>
  <c r="C3547" i="2"/>
  <c r="P3550" i="1" s="1"/>
  <c r="C3548" i="2"/>
  <c r="P3551" i="1" s="1"/>
  <c r="C3549" i="2"/>
  <c r="P3552" i="1" s="1"/>
  <c r="C3550" i="2"/>
  <c r="P3553" i="1" s="1"/>
  <c r="C3551" i="2"/>
  <c r="P3554" i="1" s="1"/>
  <c r="C3552" i="2"/>
  <c r="P3555" i="1" s="1"/>
  <c r="C3553" i="2"/>
  <c r="P3556" i="1" s="1"/>
  <c r="C3554" i="2"/>
  <c r="P3557" i="1" s="1"/>
  <c r="C3555" i="2"/>
  <c r="P3558" i="1" s="1"/>
  <c r="C3556" i="2"/>
  <c r="P3559" i="1" s="1"/>
  <c r="C3557" i="2"/>
  <c r="P3560" i="1" s="1"/>
  <c r="C3558" i="2"/>
  <c r="P3561" i="1" s="1"/>
  <c r="C3559" i="2"/>
  <c r="P3562" i="1" s="1"/>
  <c r="C3560" i="2"/>
  <c r="P3563" i="1" s="1"/>
  <c r="C3561" i="2"/>
  <c r="P3564" i="1" s="1"/>
  <c r="C3562" i="2"/>
  <c r="P3565" i="1" s="1"/>
  <c r="C3563" i="2"/>
  <c r="P3566" i="1" s="1"/>
  <c r="C3564" i="2"/>
  <c r="P3567" i="1" s="1"/>
  <c r="C3565" i="2"/>
  <c r="P3568" i="1" s="1"/>
  <c r="C3566" i="2"/>
  <c r="P3569" i="1" s="1"/>
  <c r="C3567" i="2"/>
  <c r="P3570" i="1" s="1"/>
  <c r="C3568" i="2"/>
  <c r="P3571" i="1" s="1"/>
  <c r="C3569" i="2"/>
  <c r="P3572" i="1" s="1"/>
  <c r="C3570" i="2"/>
  <c r="P3573" i="1" s="1"/>
  <c r="C3571" i="2"/>
  <c r="P3574" i="1" s="1"/>
  <c r="C3572" i="2"/>
  <c r="P3575" i="1" s="1"/>
  <c r="C3573" i="2"/>
  <c r="P3576" i="1" s="1"/>
  <c r="C3574" i="2"/>
  <c r="P3577" i="1" s="1"/>
  <c r="C3575" i="2"/>
  <c r="P3578" i="1" s="1"/>
  <c r="C3576" i="2"/>
  <c r="P3579" i="1" s="1"/>
  <c r="C3577" i="2"/>
  <c r="P3580" i="1" s="1"/>
  <c r="C3578" i="2"/>
  <c r="P3581" i="1" s="1"/>
  <c r="C3579" i="2"/>
  <c r="P3582" i="1" s="1"/>
  <c r="C3580" i="2"/>
  <c r="P3583" i="1" s="1"/>
  <c r="C3581" i="2"/>
  <c r="P3584" i="1" s="1"/>
  <c r="C3582" i="2"/>
  <c r="P3585" i="1" s="1"/>
  <c r="C3583" i="2"/>
  <c r="P3586" i="1" s="1"/>
  <c r="C3584" i="2"/>
  <c r="P3587" i="1" s="1"/>
  <c r="C3585" i="2"/>
  <c r="P3588" i="1" s="1"/>
  <c r="C3586" i="2"/>
  <c r="P3589" i="1" s="1"/>
  <c r="C3587" i="2"/>
  <c r="P3590" i="1" s="1"/>
  <c r="C3588" i="2"/>
  <c r="P3591" i="1" s="1"/>
  <c r="C3589" i="2"/>
  <c r="P3592" i="1" s="1"/>
  <c r="C3590" i="2"/>
  <c r="P3593" i="1" s="1"/>
  <c r="C3605" i="2"/>
  <c r="P3608" i="1" s="1"/>
  <c r="C3606" i="2"/>
  <c r="P3609" i="1" s="1"/>
  <c r="C3607" i="2"/>
  <c r="P3610" i="1" s="1"/>
  <c r="C3608" i="2"/>
  <c r="P3611" i="1" s="1"/>
  <c r="C3609" i="2"/>
  <c r="P3612" i="1" s="1"/>
  <c r="C3610" i="2"/>
  <c r="P3613" i="1" s="1"/>
  <c r="C3611" i="2"/>
  <c r="P3614" i="1" s="1"/>
  <c r="C3612" i="2"/>
  <c r="P3615" i="1" s="1"/>
  <c r="C3613" i="2"/>
  <c r="P3616" i="1" s="1"/>
  <c r="C3614" i="2"/>
  <c r="P3617" i="1" s="1"/>
  <c r="C3615" i="2"/>
  <c r="P3618" i="1" s="1"/>
  <c r="C3616" i="2"/>
  <c r="P3619" i="1" s="1"/>
  <c r="C3617" i="2"/>
  <c r="P3620" i="1" s="1"/>
  <c r="C3618" i="2"/>
  <c r="P3621" i="1" s="1"/>
  <c r="C3619" i="2"/>
  <c r="P3622" i="1" s="1"/>
  <c r="C3620" i="2"/>
  <c r="P3623" i="1" s="1"/>
  <c r="C3621" i="2"/>
  <c r="P3624" i="1" s="1"/>
  <c r="C3622" i="2"/>
  <c r="P3625" i="1" s="1"/>
  <c r="C3623" i="2"/>
  <c r="P3626" i="1" s="1"/>
  <c r="C3624" i="2"/>
  <c r="P3627" i="1" s="1"/>
  <c r="C3625" i="2"/>
  <c r="P3628" i="1" s="1"/>
  <c r="C3626" i="2"/>
  <c r="P3629" i="1" s="1"/>
  <c r="C3627" i="2"/>
  <c r="P3630" i="1" s="1"/>
  <c r="C3628" i="2"/>
  <c r="P3631" i="1" s="1"/>
  <c r="C3629" i="2"/>
  <c r="P3632" i="1" s="1"/>
  <c r="C3630" i="2"/>
  <c r="P3633" i="1" s="1"/>
  <c r="C3631" i="2"/>
  <c r="P3634" i="1" s="1"/>
  <c r="C3632" i="2"/>
  <c r="P3635" i="1" s="1"/>
  <c r="C3633" i="2"/>
  <c r="P3636" i="1" s="1"/>
  <c r="C3634" i="2"/>
  <c r="P3637" i="1" s="1"/>
  <c r="C3635" i="2"/>
  <c r="P3638" i="1" s="1"/>
  <c r="C3636" i="2"/>
  <c r="P3639" i="1" s="1"/>
  <c r="C3637" i="2"/>
  <c r="P3640" i="1" s="1"/>
  <c r="C3638" i="2"/>
  <c r="P3641" i="1" s="1"/>
  <c r="C3639" i="2"/>
  <c r="P3642" i="1" s="1"/>
  <c r="C3640" i="2"/>
  <c r="P3643" i="1" s="1"/>
  <c r="C3641" i="2"/>
  <c r="P3644" i="1" s="1"/>
  <c r="C3642" i="2"/>
  <c r="P3645" i="1" s="1"/>
  <c r="C3643" i="2"/>
  <c r="P3646" i="1" s="1"/>
  <c r="C3644" i="2"/>
  <c r="P3647" i="1" s="1"/>
  <c r="C3645" i="2"/>
  <c r="P3648" i="1" s="1"/>
  <c r="C3646" i="2"/>
  <c r="P3649" i="1" s="1"/>
  <c r="C3647" i="2"/>
  <c r="P3650" i="1" s="1"/>
  <c r="C3648" i="2"/>
  <c r="P3651" i="1" s="1"/>
  <c r="C3649" i="2"/>
  <c r="P3652" i="1" s="1"/>
  <c r="C3650" i="2"/>
  <c r="P3653" i="1" s="1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2" i="2"/>
  <c r="P5" i="1"/>
  <c r="P13" i="1"/>
  <c r="P15" i="1"/>
  <c r="P17" i="1"/>
  <c r="P6" i="1"/>
  <c r="P33" i="1"/>
  <c r="P34" i="1"/>
  <c r="P38" i="1"/>
  <c r="P21" i="1"/>
  <c r="P25" i="1"/>
  <c r="P26" i="1"/>
  <c r="P9" i="1"/>
  <c r="P14" i="1"/>
  <c r="P18" i="1"/>
  <c r="P22" i="1"/>
  <c r="H3986" i="2"/>
  <c r="J3986" i="2"/>
  <c r="K3986" i="2"/>
  <c r="H3987" i="2"/>
  <c r="J3987" i="2"/>
  <c r="K3987" i="2"/>
  <c r="N5" i="1"/>
  <c r="O5" i="1"/>
  <c r="T5" i="1"/>
  <c r="U5" i="1"/>
  <c r="N6" i="1"/>
  <c r="O6" i="1"/>
  <c r="T6" i="1"/>
  <c r="U6" i="1"/>
  <c r="N7" i="1"/>
  <c r="O7" i="1"/>
  <c r="P7" i="1"/>
  <c r="T7" i="1"/>
  <c r="U7" i="1"/>
  <c r="N8" i="1"/>
  <c r="O8" i="1"/>
  <c r="T8" i="1"/>
  <c r="U8" i="1"/>
  <c r="N9" i="1"/>
  <c r="O9" i="1"/>
  <c r="T9" i="1"/>
  <c r="U9" i="1"/>
  <c r="N10" i="1"/>
  <c r="O10" i="1"/>
  <c r="P10" i="1"/>
  <c r="T10" i="1"/>
  <c r="U10" i="1"/>
  <c r="N11" i="1"/>
  <c r="O11" i="1"/>
  <c r="P11" i="1"/>
  <c r="T11" i="1"/>
  <c r="U11" i="1"/>
  <c r="N12" i="1"/>
  <c r="O12" i="1"/>
  <c r="T12" i="1"/>
  <c r="U12" i="1"/>
  <c r="N13" i="1"/>
  <c r="O13" i="1"/>
  <c r="T13" i="1"/>
  <c r="U13" i="1"/>
  <c r="N14" i="1"/>
  <c r="O14" i="1"/>
  <c r="T14" i="1"/>
  <c r="U14" i="1"/>
  <c r="N15" i="1"/>
  <c r="O15" i="1"/>
  <c r="T15" i="1"/>
  <c r="U15" i="1"/>
  <c r="N16" i="1"/>
  <c r="O16" i="1"/>
  <c r="T16" i="1"/>
  <c r="U16" i="1"/>
  <c r="N17" i="1"/>
  <c r="O17" i="1"/>
  <c r="T17" i="1"/>
  <c r="U17" i="1"/>
  <c r="N18" i="1"/>
  <c r="O18" i="1"/>
  <c r="T18" i="1"/>
  <c r="U18" i="1"/>
  <c r="N19" i="1"/>
  <c r="O19" i="1"/>
  <c r="P19" i="1"/>
  <c r="T19" i="1"/>
  <c r="U19" i="1"/>
  <c r="N20" i="1"/>
  <c r="O20" i="1"/>
  <c r="T20" i="1"/>
  <c r="U20" i="1"/>
  <c r="N21" i="1"/>
  <c r="O21" i="1"/>
  <c r="T21" i="1"/>
  <c r="U21" i="1"/>
  <c r="N22" i="1"/>
  <c r="O22" i="1"/>
  <c r="T22" i="1"/>
  <c r="U22" i="1"/>
  <c r="N23" i="1"/>
  <c r="O23" i="1"/>
  <c r="P23" i="1"/>
  <c r="T23" i="1"/>
  <c r="U23" i="1"/>
  <c r="N24" i="1"/>
  <c r="O24" i="1"/>
  <c r="T24" i="1"/>
  <c r="U24" i="1"/>
  <c r="N25" i="1"/>
  <c r="O25" i="1"/>
  <c r="T25" i="1"/>
  <c r="U25" i="1"/>
  <c r="N26" i="1"/>
  <c r="O26" i="1"/>
  <c r="T26" i="1"/>
  <c r="U26" i="1"/>
  <c r="N27" i="1"/>
  <c r="O27" i="1"/>
  <c r="P27" i="1"/>
  <c r="T27" i="1"/>
  <c r="U27" i="1"/>
  <c r="N28" i="1"/>
  <c r="O28" i="1"/>
  <c r="T28" i="1"/>
  <c r="U28" i="1"/>
  <c r="N29" i="1"/>
  <c r="O29" i="1"/>
  <c r="P29" i="1"/>
  <c r="T29" i="1"/>
  <c r="U29" i="1"/>
  <c r="N30" i="1"/>
  <c r="O30" i="1"/>
  <c r="P30" i="1"/>
  <c r="T30" i="1"/>
  <c r="U30" i="1"/>
  <c r="N31" i="1"/>
  <c r="O31" i="1"/>
  <c r="P31" i="1"/>
  <c r="T31" i="1"/>
  <c r="U31" i="1"/>
  <c r="N32" i="1"/>
  <c r="O32" i="1"/>
  <c r="T32" i="1"/>
  <c r="U32" i="1"/>
  <c r="N33" i="1"/>
  <c r="O33" i="1"/>
  <c r="T33" i="1"/>
  <c r="U33" i="1"/>
  <c r="N34" i="1"/>
  <c r="O34" i="1"/>
  <c r="T34" i="1"/>
  <c r="U34" i="1"/>
  <c r="N35" i="1"/>
  <c r="O35" i="1"/>
  <c r="P35" i="1"/>
  <c r="T35" i="1"/>
  <c r="U35" i="1"/>
  <c r="N36" i="1"/>
  <c r="O36" i="1"/>
  <c r="T36" i="1"/>
  <c r="U36" i="1"/>
  <c r="N37" i="1"/>
  <c r="O37" i="1"/>
  <c r="P37" i="1"/>
  <c r="T37" i="1"/>
  <c r="U37" i="1"/>
  <c r="N38" i="1"/>
  <c r="O38" i="1"/>
  <c r="T38" i="1"/>
  <c r="U38" i="1"/>
  <c r="N39" i="1"/>
  <c r="O39" i="1"/>
  <c r="P39" i="1"/>
  <c r="T39" i="1"/>
  <c r="U39" i="1"/>
  <c r="N40" i="1"/>
  <c r="O40" i="1"/>
  <c r="T40" i="1"/>
  <c r="U40" i="1"/>
  <c r="N41" i="1"/>
  <c r="O41" i="1"/>
  <c r="T41" i="1"/>
  <c r="U41" i="1"/>
  <c r="N42" i="1"/>
  <c r="O42" i="1"/>
  <c r="P42" i="1"/>
  <c r="T42" i="1"/>
  <c r="U42" i="1"/>
  <c r="N43" i="1"/>
  <c r="O43" i="1"/>
  <c r="T43" i="1"/>
  <c r="U43" i="1"/>
  <c r="N44" i="1"/>
  <c r="O44" i="1"/>
  <c r="T44" i="1"/>
  <c r="U44" i="1"/>
  <c r="N45" i="1"/>
  <c r="O45" i="1"/>
  <c r="T45" i="1"/>
  <c r="U45" i="1"/>
  <c r="N46" i="1"/>
  <c r="O46" i="1"/>
  <c r="P46" i="1"/>
  <c r="T46" i="1"/>
  <c r="U46" i="1"/>
  <c r="N47" i="1"/>
  <c r="O47" i="1"/>
  <c r="T47" i="1"/>
  <c r="U47" i="1"/>
  <c r="N48" i="1"/>
  <c r="O48" i="1"/>
  <c r="T48" i="1"/>
  <c r="U48" i="1"/>
  <c r="N49" i="1"/>
  <c r="O49" i="1"/>
  <c r="T49" i="1"/>
  <c r="U49" i="1"/>
  <c r="N50" i="1"/>
  <c r="O50" i="1"/>
  <c r="P50" i="1"/>
  <c r="T50" i="1"/>
  <c r="U50" i="1"/>
  <c r="N51" i="1"/>
  <c r="O51" i="1"/>
  <c r="T51" i="1"/>
  <c r="U51" i="1"/>
  <c r="N52" i="1"/>
  <c r="O52" i="1"/>
  <c r="T52" i="1"/>
  <c r="U52" i="1"/>
  <c r="N53" i="1"/>
  <c r="O53" i="1"/>
  <c r="T53" i="1"/>
  <c r="U53" i="1"/>
  <c r="N54" i="1"/>
  <c r="O54" i="1"/>
  <c r="T54" i="1"/>
  <c r="U54" i="1"/>
  <c r="N55" i="1"/>
  <c r="O55" i="1"/>
  <c r="T55" i="1"/>
  <c r="U55" i="1"/>
  <c r="N56" i="1"/>
  <c r="O56" i="1"/>
  <c r="T56" i="1"/>
  <c r="U56" i="1"/>
  <c r="N57" i="1"/>
  <c r="O57" i="1"/>
  <c r="T57" i="1"/>
  <c r="U57" i="1"/>
  <c r="N58" i="1"/>
  <c r="O58" i="1"/>
  <c r="T58" i="1"/>
  <c r="U58" i="1"/>
  <c r="N59" i="1"/>
  <c r="O59" i="1"/>
  <c r="T59" i="1"/>
  <c r="U59" i="1"/>
  <c r="N60" i="1"/>
  <c r="O60" i="1"/>
  <c r="T60" i="1"/>
  <c r="U60" i="1"/>
  <c r="N61" i="1"/>
  <c r="O61" i="1"/>
  <c r="T61" i="1"/>
  <c r="U61" i="1"/>
  <c r="N62" i="1"/>
  <c r="O62" i="1"/>
  <c r="T62" i="1"/>
  <c r="U62" i="1"/>
  <c r="N63" i="1"/>
  <c r="O63" i="1"/>
  <c r="T63" i="1"/>
  <c r="U63" i="1"/>
  <c r="N64" i="1"/>
  <c r="O64" i="1"/>
  <c r="T64" i="1"/>
  <c r="U64" i="1"/>
  <c r="N65" i="1"/>
  <c r="O65" i="1"/>
  <c r="T65" i="1"/>
  <c r="U65" i="1"/>
  <c r="N66" i="1"/>
  <c r="O66" i="1"/>
  <c r="T66" i="1"/>
  <c r="U66" i="1"/>
  <c r="N67" i="1"/>
  <c r="O67" i="1"/>
  <c r="T67" i="1"/>
  <c r="U67" i="1"/>
  <c r="N68" i="1"/>
  <c r="O68" i="1"/>
  <c r="T68" i="1"/>
  <c r="U68" i="1"/>
  <c r="N69" i="1"/>
  <c r="O69" i="1"/>
  <c r="T69" i="1"/>
  <c r="U69" i="1"/>
  <c r="N70" i="1"/>
  <c r="O70" i="1"/>
  <c r="T70" i="1"/>
  <c r="U70" i="1"/>
  <c r="N71" i="1"/>
  <c r="O71" i="1"/>
  <c r="T71" i="1"/>
  <c r="U71" i="1"/>
  <c r="N72" i="1"/>
  <c r="O72" i="1"/>
  <c r="T72" i="1"/>
  <c r="U72" i="1"/>
  <c r="N73" i="1"/>
  <c r="O73" i="1"/>
  <c r="T73" i="1"/>
  <c r="U73" i="1"/>
  <c r="N74" i="1"/>
  <c r="O74" i="1"/>
  <c r="T74" i="1"/>
  <c r="U74" i="1"/>
  <c r="N75" i="1"/>
  <c r="O75" i="1"/>
  <c r="T75" i="1"/>
  <c r="U75" i="1"/>
  <c r="N76" i="1"/>
  <c r="O76" i="1"/>
  <c r="T76" i="1"/>
  <c r="U76" i="1"/>
  <c r="N77" i="1"/>
  <c r="O77" i="1"/>
  <c r="T77" i="1"/>
  <c r="U77" i="1"/>
  <c r="N78" i="1"/>
  <c r="O78" i="1"/>
  <c r="T78" i="1"/>
  <c r="U78" i="1"/>
  <c r="N79" i="1"/>
  <c r="O79" i="1"/>
  <c r="T79" i="1"/>
  <c r="U79" i="1"/>
  <c r="N80" i="1"/>
  <c r="O80" i="1"/>
  <c r="T80" i="1"/>
  <c r="U80" i="1"/>
  <c r="N81" i="1"/>
  <c r="O81" i="1"/>
  <c r="T81" i="1"/>
  <c r="U81" i="1"/>
  <c r="N82" i="1"/>
  <c r="O82" i="1"/>
  <c r="T82" i="1"/>
  <c r="U82" i="1"/>
  <c r="N83" i="1"/>
  <c r="O83" i="1"/>
  <c r="T83" i="1"/>
  <c r="U83" i="1"/>
  <c r="N84" i="1"/>
  <c r="O84" i="1"/>
  <c r="T84" i="1"/>
  <c r="U84" i="1"/>
  <c r="N85" i="1"/>
  <c r="O85" i="1"/>
  <c r="T85" i="1"/>
  <c r="U85" i="1"/>
  <c r="N86" i="1"/>
  <c r="O86" i="1"/>
  <c r="T86" i="1"/>
  <c r="U86" i="1"/>
  <c r="N87" i="1"/>
  <c r="O87" i="1"/>
  <c r="T87" i="1"/>
  <c r="U87" i="1"/>
  <c r="N88" i="1"/>
  <c r="O88" i="1"/>
  <c r="T88" i="1"/>
  <c r="U88" i="1"/>
  <c r="N89" i="1"/>
  <c r="O89" i="1"/>
  <c r="T89" i="1"/>
  <c r="U89" i="1"/>
  <c r="N90" i="1"/>
  <c r="O90" i="1"/>
  <c r="T90" i="1"/>
  <c r="U90" i="1"/>
  <c r="N91" i="1"/>
  <c r="O91" i="1"/>
  <c r="T91" i="1"/>
  <c r="U91" i="1"/>
  <c r="N92" i="1"/>
  <c r="O92" i="1"/>
  <c r="T92" i="1"/>
  <c r="U92" i="1"/>
  <c r="N93" i="1"/>
  <c r="O93" i="1"/>
  <c r="T93" i="1"/>
  <c r="U93" i="1"/>
  <c r="N94" i="1"/>
  <c r="O94" i="1"/>
  <c r="T94" i="1"/>
  <c r="U94" i="1"/>
  <c r="N95" i="1"/>
  <c r="O95" i="1"/>
  <c r="T95" i="1"/>
  <c r="U95" i="1"/>
  <c r="N96" i="1"/>
  <c r="O96" i="1"/>
  <c r="T96" i="1"/>
  <c r="U96" i="1"/>
  <c r="N97" i="1"/>
  <c r="O97" i="1"/>
  <c r="T97" i="1"/>
  <c r="U97" i="1"/>
  <c r="N98" i="1"/>
  <c r="O98" i="1"/>
  <c r="T98" i="1"/>
  <c r="U98" i="1"/>
  <c r="N99" i="1"/>
  <c r="O99" i="1"/>
  <c r="T99" i="1"/>
  <c r="U99" i="1"/>
  <c r="N100" i="1"/>
  <c r="O100" i="1"/>
  <c r="T100" i="1"/>
  <c r="U100" i="1"/>
  <c r="N101" i="1"/>
  <c r="O101" i="1"/>
  <c r="T101" i="1"/>
  <c r="U101" i="1"/>
  <c r="N102" i="1"/>
  <c r="O102" i="1"/>
  <c r="T102" i="1"/>
  <c r="U102" i="1"/>
  <c r="N103" i="1"/>
  <c r="O103" i="1"/>
  <c r="T103" i="1"/>
  <c r="U103" i="1"/>
  <c r="N104" i="1"/>
  <c r="O104" i="1"/>
  <c r="T104" i="1"/>
  <c r="U104" i="1"/>
  <c r="N105" i="1"/>
  <c r="O105" i="1"/>
  <c r="T105" i="1"/>
  <c r="U105" i="1"/>
  <c r="N106" i="1"/>
  <c r="O106" i="1"/>
  <c r="T106" i="1"/>
  <c r="U106" i="1"/>
  <c r="N107" i="1"/>
  <c r="O107" i="1"/>
  <c r="T107" i="1"/>
  <c r="U107" i="1"/>
  <c r="N108" i="1"/>
  <c r="O108" i="1"/>
  <c r="T108" i="1"/>
  <c r="U108" i="1"/>
  <c r="N109" i="1"/>
  <c r="O109" i="1"/>
  <c r="T109" i="1"/>
  <c r="U109" i="1"/>
  <c r="N110" i="1"/>
  <c r="O110" i="1"/>
  <c r="T110" i="1"/>
  <c r="U110" i="1"/>
  <c r="N111" i="1"/>
  <c r="O111" i="1"/>
  <c r="T111" i="1"/>
  <c r="U111" i="1"/>
  <c r="N112" i="1"/>
  <c r="O112" i="1"/>
  <c r="T112" i="1"/>
  <c r="U112" i="1"/>
  <c r="N113" i="1"/>
  <c r="O113" i="1"/>
  <c r="T113" i="1"/>
  <c r="U113" i="1"/>
  <c r="N114" i="1"/>
  <c r="O114" i="1"/>
  <c r="T114" i="1"/>
  <c r="U114" i="1"/>
  <c r="N115" i="1"/>
  <c r="O115" i="1"/>
  <c r="T115" i="1"/>
  <c r="U115" i="1"/>
  <c r="N116" i="1"/>
  <c r="O116" i="1"/>
  <c r="T116" i="1"/>
  <c r="U116" i="1"/>
  <c r="N117" i="1"/>
  <c r="O117" i="1"/>
  <c r="T117" i="1"/>
  <c r="U117" i="1"/>
  <c r="N118" i="1"/>
  <c r="O118" i="1"/>
  <c r="T118" i="1"/>
  <c r="U118" i="1"/>
  <c r="N119" i="1"/>
  <c r="O119" i="1"/>
  <c r="T119" i="1"/>
  <c r="U119" i="1"/>
  <c r="N120" i="1"/>
  <c r="O120" i="1"/>
  <c r="T120" i="1"/>
  <c r="U120" i="1"/>
  <c r="N121" i="1"/>
  <c r="O121" i="1"/>
  <c r="T121" i="1"/>
  <c r="U121" i="1"/>
  <c r="N122" i="1"/>
  <c r="O122" i="1"/>
  <c r="T122" i="1"/>
  <c r="U122" i="1"/>
  <c r="N123" i="1"/>
  <c r="O123" i="1"/>
  <c r="T123" i="1"/>
  <c r="U123" i="1"/>
  <c r="N124" i="1"/>
  <c r="O124" i="1"/>
  <c r="T124" i="1"/>
  <c r="U124" i="1"/>
  <c r="N125" i="1"/>
  <c r="O125" i="1"/>
  <c r="T125" i="1"/>
  <c r="U125" i="1"/>
  <c r="N126" i="1"/>
  <c r="O126" i="1"/>
  <c r="T126" i="1"/>
  <c r="U126" i="1"/>
  <c r="N127" i="1"/>
  <c r="O127" i="1"/>
  <c r="T127" i="1"/>
  <c r="U127" i="1"/>
  <c r="N128" i="1"/>
  <c r="O128" i="1"/>
  <c r="T128" i="1"/>
  <c r="U128" i="1"/>
  <c r="N129" i="1"/>
  <c r="O129" i="1"/>
  <c r="T129" i="1"/>
  <c r="U129" i="1"/>
  <c r="N130" i="1"/>
  <c r="O130" i="1"/>
  <c r="T130" i="1"/>
  <c r="U130" i="1"/>
  <c r="N131" i="1"/>
  <c r="O131" i="1"/>
  <c r="T131" i="1"/>
  <c r="U131" i="1"/>
  <c r="N132" i="1"/>
  <c r="O132" i="1"/>
  <c r="T132" i="1"/>
  <c r="U132" i="1"/>
  <c r="N133" i="1"/>
  <c r="O133" i="1"/>
  <c r="T133" i="1"/>
  <c r="U133" i="1"/>
  <c r="N134" i="1"/>
  <c r="O134" i="1"/>
  <c r="T134" i="1"/>
  <c r="U134" i="1"/>
  <c r="N135" i="1"/>
  <c r="O135" i="1"/>
  <c r="T135" i="1"/>
  <c r="U135" i="1"/>
  <c r="N136" i="1"/>
  <c r="O136" i="1"/>
  <c r="T136" i="1"/>
  <c r="U136" i="1"/>
  <c r="N137" i="1"/>
  <c r="O137" i="1"/>
  <c r="T137" i="1"/>
  <c r="U137" i="1"/>
  <c r="N138" i="1"/>
  <c r="O138" i="1"/>
  <c r="T138" i="1"/>
  <c r="U138" i="1"/>
  <c r="N139" i="1"/>
  <c r="O139" i="1"/>
  <c r="T139" i="1"/>
  <c r="U139" i="1"/>
  <c r="N140" i="1"/>
  <c r="O140" i="1"/>
  <c r="T140" i="1"/>
  <c r="U140" i="1"/>
  <c r="N141" i="1"/>
  <c r="O141" i="1"/>
  <c r="T141" i="1"/>
  <c r="U141" i="1"/>
  <c r="N142" i="1"/>
  <c r="O142" i="1"/>
  <c r="T142" i="1"/>
  <c r="U142" i="1"/>
  <c r="N143" i="1"/>
  <c r="O143" i="1"/>
  <c r="T143" i="1"/>
  <c r="U143" i="1"/>
  <c r="N144" i="1"/>
  <c r="O144" i="1"/>
  <c r="T144" i="1"/>
  <c r="U144" i="1"/>
  <c r="N145" i="1"/>
  <c r="O145" i="1"/>
  <c r="T145" i="1"/>
  <c r="U145" i="1"/>
  <c r="N146" i="1"/>
  <c r="O146" i="1"/>
  <c r="T146" i="1"/>
  <c r="U146" i="1"/>
  <c r="N147" i="1"/>
  <c r="O147" i="1"/>
  <c r="T147" i="1"/>
  <c r="U147" i="1"/>
  <c r="N148" i="1"/>
  <c r="O148" i="1"/>
  <c r="T148" i="1"/>
  <c r="U148" i="1"/>
  <c r="N149" i="1"/>
  <c r="O149" i="1"/>
  <c r="T149" i="1"/>
  <c r="U149" i="1"/>
  <c r="N150" i="1"/>
  <c r="O150" i="1"/>
  <c r="T150" i="1"/>
  <c r="U150" i="1"/>
  <c r="N151" i="1"/>
  <c r="O151" i="1"/>
  <c r="T151" i="1"/>
  <c r="U151" i="1"/>
  <c r="N152" i="1"/>
  <c r="O152" i="1"/>
  <c r="T152" i="1"/>
  <c r="U152" i="1"/>
  <c r="N153" i="1"/>
  <c r="O153" i="1"/>
  <c r="T153" i="1"/>
  <c r="U153" i="1"/>
  <c r="N154" i="1"/>
  <c r="O154" i="1"/>
  <c r="T154" i="1"/>
  <c r="U154" i="1"/>
  <c r="N155" i="1"/>
  <c r="O155" i="1"/>
  <c r="T155" i="1"/>
  <c r="U155" i="1"/>
  <c r="N156" i="1"/>
  <c r="O156" i="1"/>
  <c r="T156" i="1"/>
  <c r="U156" i="1"/>
  <c r="N157" i="1"/>
  <c r="O157" i="1"/>
  <c r="T157" i="1"/>
  <c r="U157" i="1"/>
  <c r="N158" i="1"/>
  <c r="O158" i="1"/>
  <c r="T158" i="1"/>
  <c r="U158" i="1"/>
  <c r="N159" i="1"/>
  <c r="O159" i="1"/>
  <c r="T159" i="1"/>
  <c r="U159" i="1"/>
  <c r="N160" i="1"/>
  <c r="O160" i="1"/>
  <c r="T160" i="1"/>
  <c r="U160" i="1"/>
  <c r="N161" i="1"/>
  <c r="O161" i="1"/>
  <c r="T161" i="1"/>
  <c r="U161" i="1"/>
  <c r="N162" i="1"/>
  <c r="O162" i="1"/>
  <c r="T162" i="1"/>
  <c r="U162" i="1"/>
  <c r="N163" i="1"/>
  <c r="O163" i="1"/>
  <c r="T163" i="1"/>
  <c r="U163" i="1"/>
  <c r="N164" i="1"/>
  <c r="O164" i="1"/>
  <c r="T164" i="1"/>
  <c r="U164" i="1"/>
  <c r="N165" i="1"/>
  <c r="O165" i="1"/>
  <c r="T165" i="1"/>
  <c r="U165" i="1"/>
  <c r="N166" i="1"/>
  <c r="O166" i="1"/>
  <c r="T166" i="1"/>
  <c r="U166" i="1"/>
  <c r="N167" i="1"/>
  <c r="O167" i="1"/>
  <c r="T167" i="1"/>
  <c r="U167" i="1"/>
  <c r="N168" i="1"/>
  <c r="O168" i="1"/>
  <c r="T168" i="1"/>
  <c r="U168" i="1"/>
  <c r="N169" i="1"/>
  <c r="O169" i="1"/>
  <c r="T169" i="1"/>
  <c r="U169" i="1"/>
  <c r="N170" i="1"/>
  <c r="O170" i="1"/>
  <c r="T170" i="1"/>
  <c r="U170" i="1"/>
  <c r="N171" i="1"/>
  <c r="O171" i="1"/>
  <c r="T171" i="1"/>
  <c r="U171" i="1"/>
  <c r="N172" i="1"/>
  <c r="O172" i="1"/>
  <c r="T172" i="1"/>
  <c r="U172" i="1"/>
  <c r="N173" i="1"/>
  <c r="O173" i="1"/>
  <c r="T173" i="1"/>
  <c r="U173" i="1"/>
  <c r="N174" i="1"/>
  <c r="O174" i="1"/>
  <c r="T174" i="1"/>
  <c r="U174" i="1"/>
  <c r="N175" i="1"/>
  <c r="O175" i="1"/>
  <c r="T175" i="1"/>
  <c r="U175" i="1"/>
  <c r="N176" i="1"/>
  <c r="O176" i="1"/>
  <c r="T176" i="1"/>
  <c r="U176" i="1"/>
  <c r="N177" i="1"/>
  <c r="O177" i="1"/>
  <c r="T177" i="1"/>
  <c r="U177" i="1"/>
  <c r="N178" i="1"/>
  <c r="O178" i="1"/>
  <c r="T178" i="1"/>
  <c r="U178" i="1"/>
  <c r="N179" i="1"/>
  <c r="O179" i="1"/>
  <c r="T179" i="1"/>
  <c r="U179" i="1"/>
  <c r="N180" i="1"/>
  <c r="O180" i="1"/>
  <c r="T180" i="1"/>
  <c r="U180" i="1"/>
  <c r="N181" i="1"/>
  <c r="O181" i="1"/>
  <c r="T181" i="1"/>
  <c r="U181" i="1"/>
  <c r="N182" i="1"/>
  <c r="O182" i="1"/>
  <c r="T182" i="1"/>
  <c r="U182" i="1"/>
  <c r="N183" i="1"/>
  <c r="O183" i="1"/>
  <c r="T183" i="1"/>
  <c r="U183" i="1"/>
  <c r="N184" i="1"/>
  <c r="O184" i="1"/>
  <c r="T184" i="1"/>
  <c r="U184" i="1"/>
  <c r="N185" i="1"/>
  <c r="O185" i="1"/>
  <c r="T185" i="1"/>
  <c r="U185" i="1"/>
  <c r="N186" i="1"/>
  <c r="O186" i="1"/>
  <c r="T186" i="1"/>
  <c r="U186" i="1"/>
  <c r="N187" i="1"/>
  <c r="O187" i="1"/>
  <c r="T187" i="1"/>
  <c r="U187" i="1"/>
  <c r="N188" i="1"/>
  <c r="O188" i="1"/>
  <c r="T188" i="1"/>
  <c r="U188" i="1"/>
  <c r="N189" i="1"/>
  <c r="O189" i="1"/>
  <c r="T189" i="1"/>
  <c r="U189" i="1"/>
  <c r="N190" i="1"/>
  <c r="O190" i="1"/>
  <c r="T190" i="1"/>
  <c r="U190" i="1"/>
  <c r="N191" i="1"/>
  <c r="O191" i="1"/>
  <c r="T191" i="1"/>
  <c r="U191" i="1"/>
  <c r="N192" i="1"/>
  <c r="O192" i="1"/>
  <c r="T192" i="1"/>
  <c r="U192" i="1"/>
  <c r="N193" i="1"/>
  <c r="O193" i="1"/>
  <c r="T193" i="1"/>
  <c r="U193" i="1"/>
  <c r="N194" i="1"/>
  <c r="O194" i="1"/>
  <c r="T194" i="1"/>
  <c r="U194" i="1"/>
  <c r="N195" i="1"/>
  <c r="O195" i="1"/>
  <c r="T195" i="1"/>
  <c r="U195" i="1"/>
  <c r="N196" i="1"/>
  <c r="O196" i="1"/>
  <c r="T196" i="1"/>
  <c r="U196" i="1"/>
  <c r="N197" i="1"/>
  <c r="O197" i="1"/>
  <c r="T197" i="1"/>
  <c r="U197" i="1"/>
  <c r="N198" i="1"/>
  <c r="O198" i="1"/>
  <c r="T198" i="1"/>
  <c r="U198" i="1"/>
  <c r="N199" i="1"/>
  <c r="O199" i="1"/>
  <c r="T199" i="1"/>
  <c r="U199" i="1"/>
  <c r="N200" i="1"/>
  <c r="O200" i="1"/>
  <c r="T200" i="1"/>
  <c r="U200" i="1"/>
  <c r="N201" i="1"/>
  <c r="O201" i="1"/>
  <c r="T201" i="1"/>
  <c r="U201" i="1"/>
  <c r="N202" i="1"/>
  <c r="O202" i="1"/>
  <c r="T202" i="1"/>
  <c r="U202" i="1"/>
  <c r="N203" i="1"/>
  <c r="O203" i="1"/>
  <c r="T203" i="1"/>
  <c r="U203" i="1"/>
  <c r="N204" i="1"/>
  <c r="O204" i="1"/>
  <c r="T204" i="1"/>
  <c r="U204" i="1"/>
  <c r="N205" i="1"/>
  <c r="O205" i="1"/>
  <c r="T205" i="1"/>
  <c r="U205" i="1"/>
  <c r="N206" i="1"/>
  <c r="O206" i="1"/>
  <c r="T206" i="1"/>
  <c r="U206" i="1"/>
  <c r="N207" i="1"/>
  <c r="O207" i="1"/>
  <c r="T207" i="1"/>
  <c r="U207" i="1"/>
  <c r="N208" i="1"/>
  <c r="O208" i="1"/>
  <c r="T208" i="1"/>
  <c r="U208" i="1"/>
  <c r="N209" i="1"/>
  <c r="O209" i="1"/>
  <c r="T209" i="1"/>
  <c r="U209" i="1"/>
  <c r="N210" i="1"/>
  <c r="O210" i="1"/>
  <c r="T210" i="1"/>
  <c r="U210" i="1"/>
  <c r="N211" i="1"/>
  <c r="O211" i="1"/>
  <c r="T211" i="1"/>
  <c r="U211" i="1"/>
  <c r="N212" i="1"/>
  <c r="O212" i="1"/>
  <c r="T212" i="1"/>
  <c r="U212" i="1"/>
  <c r="N213" i="1"/>
  <c r="O213" i="1"/>
  <c r="T213" i="1"/>
  <c r="U213" i="1"/>
  <c r="N214" i="1"/>
  <c r="O214" i="1"/>
  <c r="T214" i="1"/>
  <c r="U214" i="1"/>
  <c r="N215" i="1"/>
  <c r="O215" i="1"/>
  <c r="T215" i="1"/>
  <c r="U215" i="1"/>
  <c r="N216" i="1"/>
  <c r="O216" i="1"/>
  <c r="T216" i="1"/>
  <c r="U216" i="1"/>
  <c r="N217" i="1"/>
  <c r="O217" i="1"/>
  <c r="T217" i="1"/>
  <c r="U217" i="1"/>
  <c r="N218" i="1"/>
  <c r="O218" i="1"/>
  <c r="T218" i="1"/>
  <c r="U218" i="1"/>
  <c r="N219" i="1"/>
  <c r="O219" i="1"/>
  <c r="T219" i="1"/>
  <c r="U219" i="1"/>
  <c r="N220" i="1"/>
  <c r="O220" i="1"/>
  <c r="T220" i="1"/>
  <c r="U220" i="1"/>
  <c r="N221" i="1"/>
  <c r="O221" i="1"/>
  <c r="T221" i="1"/>
  <c r="U221" i="1"/>
  <c r="N222" i="1"/>
  <c r="O222" i="1"/>
  <c r="T222" i="1"/>
  <c r="U222" i="1"/>
  <c r="N223" i="1"/>
  <c r="O223" i="1"/>
  <c r="T223" i="1"/>
  <c r="U223" i="1"/>
  <c r="N224" i="1"/>
  <c r="O224" i="1"/>
  <c r="T224" i="1"/>
  <c r="U224" i="1"/>
  <c r="N225" i="1"/>
  <c r="O225" i="1"/>
  <c r="T225" i="1"/>
  <c r="U225" i="1"/>
  <c r="N226" i="1"/>
  <c r="O226" i="1"/>
  <c r="T226" i="1"/>
  <c r="U226" i="1"/>
  <c r="N227" i="1"/>
  <c r="O227" i="1"/>
  <c r="T227" i="1"/>
  <c r="U227" i="1"/>
  <c r="N228" i="1"/>
  <c r="O228" i="1"/>
  <c r="T228" i="1"/>
  <c r="U228" i="1"/>
  <c r="N229" i="1"/>
  <c r="O229" i="1"/>
  <c r="T229" i="1"/>
  <c r="U229" i="1"/>
  <c r="N230" i="1"/>
  <c r="O230" i="1"/>
  <c r="T230" i="1"/>
  <c r="U230" i="1"/>
  <c r="N231" i="1"/>
  <c r="O231" i="1"/>
  <c r="T231" i="1"/>
  <c r="U231" i="1"/>
  <c r="N232" i="1"/>
  <c r="O232" i="1"/>
  <c r="T232" i="1"/>
  <c r="U232" i="1"/>
  <c r="N233" i="1"/>
  <c r="O233" i="1"/>
  <c r="T233" i="1"/>
  <c r="U233" i="1"/>
  <c r="N234" i="1"/>
  <c r="O234" i="1"/>
  <c r="T234" i="1"/>
  <c r="U234" i="1"/>
  <c r="N235" i="1"/>
  <c r="O235" i="1"/>
  <c r="T235" i="1"/>
  <c r="U235" i="1"/>
  <c r="N236" i="1"/>
  <c r="O236" i="1"/>
  <c r="T236" i="1"/>
  <c r="U236" i="1"/>
  <c r="N237" i="1"/>
  <c r="O237" i="1"/>
  <c r="T237" i="1"/>
  <c r="U237" i="1"/>
  <c r="N238" i="1"/>
  <c r="O238" i="1"/>
  <c r="T238" i="1"/>
  <c r="U238" i="1"/>
  <c r="N239" i="1"/>
  <c r="O239" i="1"/>
  <c r="T239" i="1"/>
  <c r="U239" i="1"/>
  <c r="N240" i="1"/>
  <c r="O240" i="1"/>
  <c r="T240" i="1"/>
  <c r="U240" i="1"/>
  <c r="N241" i="1"/>
  <c r="O241" i="1"/>
  <c r="T241" i="1"/>
  <c r="U241" i="1"/>
  <c r="N242" i="1"/>
  <c r="O242" i="1"/>
  <c r="T242" i="1"/>
  <c r="U242" i="1"/>
  <c r="N243" i="1"/>
  <c r="O243" i="1"/>
  <c r="T243" i="1"/>
  <c r="U243" i="1"/>
  <c r="N244" i="1"/>
  <c r="O244" i="1"/>
  <c r="T244" i="1"/>
  <c r="U244" i="1"/>
  <c r="N245" i="1"/>
  <c r="O245" i="1"/>
  <c r="T245" i="1"/>
  <c r="U245" i="1"/>
  <c r="N246" i="1"/>
  <c r="O246" i="1"/>
  <c r="T246" i="1"/>
  <c r="U246" i="1"/>
  <c r="N247" i="1"/>
  <c r="O247" i="1"/>
  <c r="T247" i="1"/>
  <c r="U247" i="1"/>
  <c r="N248" i="1"/>
  <c r="O248" i="1"/>
  <c r="T248" i="1"/>
  <c r="U248" i="1"/>
  <c r="N249" i="1"/>
  <c r="O249" i="1"/>
  <c r="T249" i="1"/>
  <c r="U249" i="1"/>
  <c r="N250" i="1"/>
  <c r="O250" i="1"/>
  <c r="T250" i="1"/>
  <c r="U250" i="1"/>
  <c r="N251" i="1"/>
  <c r="O251" i="1"/>
  <c r="T251" i="1"/>
  <c r="U251" i="1"/>
  <c r="N252" i="1"/>
  <c r="O252" i="1"/>
  <c r="T252" i="1"/>
  <c r="U252" i="1"/>
  <c r="N253" i="1"/>
  <c r="O253" i="1"/>
  <c r="T253" i="1"/>
  <c r="U253" i="1"/>
  <c r="N254" i="1"/>
  <c r="O254" i="1"/>
  <c r="T254" i="1"/>
  <c r="U254" i="1"/>
  <c r="N255" i="1"/>
  <c r="O255" i="1"/>
  <c r="T255" i="1"/>
  <c r="U255" i="1"/>
  <c r="N256" i="1"/>
  <c r="O256" i="1"/>
  <c r="T256" i="1"/>
  <c r="U256" i="1"/>
  <c r="N257" i="1"/>
  <c r="O257" i="1"/>
  <c r="T257" i="1"/>
  <c r="U257" i="1"/>
  <c r="N258" i="1"/>
  <c r="O258" i="1"/>
  <c r="T258" i="1"/>
  <c r="U258" i="1"/>
  <c r="N259" i="1"/>
  <c r="O259" i="1"/>
  <c r="T259" i="1"/>
  <c r="U259" i="1"/>
  <c r="N260" i="1"/>
  <c r="O260" i="1"/>
  <c r="T260" i="1"/>
  <c r="U260" i="1"/>
  <c r="N261" i="1"/>
  <c r="O261" i="1"/>
  <c r="T261" i="1"/>
  <c r="U261" i="1"/>
  <c r="N262" i="1"/>
  <c r="O262" i="1"/>
  <c r="T262" i="1"/>
  <c r="U262" i="1"/>
  <c r="N263" i="1"/>
  <c r="O263" i="1"/>
  <c r="T263" i="1"/>
  <c r="U263" i="1"/>
  <c r="N264" i="1"/>
  <c r="O264" i="1"/>
  <c r="T264" i="1"/>
  <c r="U264" i="1"/>
  <c r="N265" i="1"/>
  <c r="O265" i="1"/>
  <c r="T265" i="1"/>
  <c r="U265" i="1"/>
  <c r="N266" i="1"/>
  <c r="O266" i="1"/>
  <c r="T266" i="1"/>
  <c r="U266" i="1"/>
  <c r="N267" i="1"/>
  <c r="O267" i="1"/>
  <c r="T267" i="1"/>
  <c r="U267" i="1"/>
  <c r="N268" i="1"/>
  <c r="O268" i="1"/>
  <c r="T268" i="1"/>
  <c r="U268" i="1"/>
  <c r="N269" i="1"/>
  <c r="O269" i="1"/>
  <c r="T269" i="1"/>
  <c r="U269" i="1"/>
  <c r="N270" i="1"/>
  <c r="O270" i="1"/>
  <c r="T270" i="1"/>
  <c r="U270" i="1"/>
  <c r="N271" i="1"/>
  <c r="O271" i="1"/>
  <c r="T271" i="1"/>
  <c r="U271" i="1"/>
  <c r="N272" i="1"/>
  <c r="O272" i="1"/>
  <c r="T272" i="1"/>
  <c r="U272" i="1"/>
  <c r="N273" i="1"/>
  <c r="O273" i="1"/>
  <c r="T273" i="1"/>
  <c r="U273" i="1"/>
  <c r="N274" i="1"/>
  <c r="O274" i="1"/>
  <c r="T274" i="1"/>
  <c r="U274" i="1"/>
  <c r="N275" i="1"/>
  <c r="O275" i="1"/>
  <c r="T275" i="1"/>
  <c r="U275" i="1"/>
  <c r="N276" i="1"/>
  <c r="O276" i="1"/>
  <c r="T276" i="1"/>
  <c r="U276" i="1"/>
  <c r="N277" i="1"/>
  <c r="O277" i="1"/>
  <c r="T277" i="1"/>
  <c r="U277" i="1"/>
  <c r="N278" i="1"/>
  <c r="O278" i="1"/>
  <c r="T278" i="1"/>
  <c r="U278" i="1"/>
  <c r="N279" i="1"/>
  <c r="O279" i="1"/>
  <c r="T279" i="1"/>
  <c r="U279" i="1"/>
  <c r="N280" i="1"/>
  <c r="O280" i="1"/>
  <c r="T280" i="1"/>
  <c r="U280" i="1"/>
  <c r="N281" i="1"/>
  <c r="O281" i="1"/>
  <c r="T281" i="1"/>
  <c r="U281" i="1"/>
  <c r="N282" i="1"/>
  <c r="O282" i="1"/>
  <c r="T282" i="1"/>
  <c r="U282" i="1"/>
  <c r="N283" i="1"/>
  <c r="O283" i="1"/>
  <c r="T283" i="1"/>
  <c r="U283" i="1"/>
  <c r="N284" i="1"/>
  <c r="O284" i="1"/>
  <c r="T284" i="1"/>
  <c r="U284" i="1"/>
  <c r="N285" i="1"/>
  <c r="O285" i="1"/>
  <c r="T285" i="1"/>
  <c r="U285" i="1"/>
  <c r="N286" i="1"/>
  <c r="O286" i="1"/>
  <c r="T286" i="1"/>
  <c r="U286" i="1"/>
  <c r="N287" i="1"/>
  <c r="O287" i="1"/>
  <c r="T287" i="1"/>
  <c r="U287" i="1"/>
  <c r="N288" i="1"/>
  <c r="O288" i="1"/>
  <c r="T288" i="1"/>
  <c r="U288" i="1"/>
  <c r="N289" i="1"/>
  <c r="O289" i="1"/>
  <c r="T289" i="1"/>
  <c r="U289" i="1"/>
  <c r="N290" i="1"/>
  <c r="O290" i="1"/>
  <c r="T290" i="1"/>
  <c r="U290" i="1"/>
  <c r="N291" i="1"/>
  <c r="O291" i="1"/>
  <c r="T291" i="1"/>
  <c r="U291" i="1"/>
  <c r="N292" i="1"/>
  <c r="O292" i="1"/>
  <c r="T292" i="1"/>
  <c r="U292" i="1"/>
  <c r="N293" i="1"/>
  <c r="O293" i="1"/>
  <c r="T293" i="1"/>
  <c r="U293" i="1"/>
  <c r="N294" i="1"/>
  <c r="O294" i="1"/>
  <c r="T294" i="1"/>
  <c r="U294" i="1"/>
  <c r="N295" i="1"/>
  <c r="O295" i="1"/>
  <c r="T295" i="1"/>
  <c r="U295" i="1"/>
  <c r="N296" i="1"/>
  <c r="O296" i="1"/>
  <c r="T296" i="1"/>
  <c r="U296" i="1"/>
  <c r="N297" i="1"/>
  <c r="O297" i="1"/>
  <c r="T297" i="1"/>
  <c r="U297" i="1"/>
  <c r="N298" i="1"/>
  <c r="O298" i="1"/>
  <c r="T298" i="1"/>
  <c r="U298" i="1"/>
  <c r="N299" i="1"/>
  <c r="O299" i="1"/>
  <c r="T299" i="1"/>
  <c r="U299" i="1"/>
  <c r="N300" i="1"/>
  <c r="O300" i="1"/>
  <c r="T300" i="1"/>
  <c r="U300" i="1"/>
  <c r="N301" i="1"/>
  <c r="O301" i="1"/>
  <c r="T301" i="1"/>
  <c r="U301" i="1"/>
  <c r="N302" i="1"/>
  <c r="O302" i="1"/>
  <c r="T302" i="1"/>
  <c r="U302" i="1"/>
  <c r="N303" i="1"/>
  <c r="O303" i="1"/>
  <c r="T303" i="1"/>
  <c r="U303" i="1"/>
  <c r="N304" i="1"/>
  <c r="O304" i="1"/>
  <c r="T304" i="1"/>
  <c r="U304" i="1"/>
  <c r="N305" i="1"/>
  <c r="O305" i="1"/>
  <c r="T305" i="1"/>
  <c r="U305" i="1"/>
  <c r="N306" i="1"/>
  <c r="O306" i="1"/>
  <c r="T306" i="1"/>
  <c r="U306" i="1"/>
  <c r="N307" i="1"/>
  <c r="O307" i="1"/>
  <c r="T307" i="1"/>
  <c r="U307" i="1"/>
  <c r="N308" i="1"/>
  <c r="O308" i="1"/>
  <c r="T308" i="1"/>
  <c r="U308" i="1"/>
  <c r="N309" i="1"/>
  <c r="O309" i="1"/>
  <c r="T309" i="1"/>
  <c r="U309" i="1"/>
  <c r="N310" i="1"/>
  <c r="O310" i="1"/>
  <c r="T310" i="1"/>
  <c r="U310" i="1"/>
  <c r="N311" i="1"/>
  <c r="O311" i="1"/>
  <c r="T311" i="1"/>
  <c r="U311" i="1"/>
  <c r="N312" i="1"/>
  <c r="O312" i="1"/>
  <c r="T312" i="1"/>
  <c r="U312" i="1"/>
  <c r="N313" i="1"/>
  <c r="O313" i="1"/>
  <c r="T313" i="1"/>
  <c r="U313" i="1"/>
  <c r="N314" i="1"/>
  <c r="O314" i="1"/>
  <c r="T314" i="1"/>
  <c r="U314" i="1"/>
  <c r="N315" i="1"/>
  <c r="O315" i="1"/>
  <c r="T315" i="1"/>
  <c r="U315" i="1"/>
  <c r="N316" i="1"/>
  <c r="O316" i="1"/>
  <c r="T316" i="1"/>
  <c r="U316" i="1"/>
  <c r="N317" i="1"/>
  <c r="O317" i="1"/>
  <c r="T317" i="1"/>
  <c r="U317" i="1"/>
  <c r="N318" i="1"/>
  <c r="O318" i="1"/>
  <c r="T318" i="1"/>
  <c r="U318" i="1"/>
  <c r="N319" i="1"/>
  <c r="O319" i="1"/>
  <c r="T319" i="1"/>
  <c r="U319" i="1"/>
  <c r="N320" i="1"/>
  <c r="O320" i="1"/>
  <c r="T320" i="1"/>
  <c r="U320" i="1"/>
  <c r="N321" i="1"/>
  <c r="O321" i="1"/>
  <c r="T321" i="1"/>
  <c r="U321" i="1"/>
  <c r="N322" i="1"/>
  <c r="O322" i="1"/>
  <c r="T322" i="1"/>
  <c r="U322" i="1"/>
  <c r="N323" i="1"/>
  <c r="O323" i="1"/>
  <c r="T323" i="1"/>
  <c r="U323" i="1"/>
  <c r="N324" i="1"/>
  <c r="O324" i="1"/>
  <c r="T324" i="1"/>
  <c r="U324" i="1"/>
  <c r="N325" i="1"/>
  <c r="O325" i="1"/>
  <c r="T325" i="1"/>
  <c r="U325" i="1"/>
  <c r="N326" i="1"/>
  <c r="O326" i="1"/>
  <c r="T326" i="1"/>
  <c r="U326" i="1"/>
  <c r="N327" i="1"/>
  <c r="O327" i="1"/>
  <c r="T327" i="1"/>
  <c r="U327" i="1"/>
  <c r="N328" i="1"/>
  <c r="O328" i="1"/>
  <c r="T328" i="1"/>
  <c r="U328" i="1"/>
  <c r="N329" i="1"/>
  <c r="O329" i="1"/>
  <c r="T329" i="1"/>
  <c r="U329" i="1"/>
  <c r="N330" i="1"/>
  <c r="O330" i="1"/>
  <c r="T330" i="1"/>
  <c r="U330" i="1"/>
  <c r="N331" i="1"/>
  <c r="O331" i="1"/>
  <c r="T331" i="1"/>
  <c r="U331" i="1"/>
  <c r="N332" i="1"/>
  <c r="O332" i="1"/>
  <c r="T332" i="1"/>
  <c r="U332" i="1"/>
  <c r="N333" i="1"/>
  <c r="O333" i="1"/>
  <c r="T333" i="1"/>
  <c r="U333" i="1"/>
  <c r="N334" i="1"/>
  <c r="O334" i="1"/>
  <c r="T334" i="1"/>
  <c r="U334" i="1"/>
  <c r="N335" i="1"/>
  <c r="O335" i="1"/>
  <c r="T335" i="1"/>
  <c r="U335" i="1"/>
  <c r="N336" i="1"/>
  <c r="O336" i="1"/>
  <c r="T336" i="1"/>
  <c r="U336" i="1"/>
  <c r="N337" i="1"/>
  <c r="O337" i="1"/>
  <c r="T337" i="1"/>
  <c r="U337" i="1"/>
  <c r="N338" i="1"/>
  <c r="O338" i="1"/>
  <c r="T338" i="1"/>
  <c r="U338" i="1"/>
  <c r="N339" i="1"/>
  <c r="O339" i="1"/>
  <c r="T339" i="1"/>
  <c r="U339" i="1"/>
  <c r="N340" i="1"/>
  <c r="O340" i="1"/>
  <c r="T340" i="1"/>
  <c r="U340" i="1"/>
  <c r="N341" i="1"/>
  <c r="O341" i="1"/>
  <c r="T341" i="1"/>
  <c r="U341" i="1"/>
  <c r="N342" i="1"/>
  <c r="O342" i="1"/>
  <c r="T342" i="1"/>
  <c r="U342" i="1"/>
  <c r="N343" i="1"/>
  <c r="O343" i="1"/>
  <c r="T343" i="1"/>
  <c r="U343" i="1"/>
  <c r="N344" i="1"/>
  <c r="O344" i="1"/>
  <c r="T344" i="1"/>
  <c r="U344" i="1"/>
  <c r="N345" i="1"/>
  <c r="O345" i="1"/>
  <c r="T345" i="1"/>
  <c r="U345" i="1"/>
  <c r="N346" i="1"/>
  <c r="O346" i="1"/>
  <c r="T346" i="1"/>
  <c r="U346" i="1"/>
  <c r="N347" i="1"/>
  <c r="O347" i="1"/>
  <c r="T347" i="1"/>
  <c r="U347" i="1"/>
  <c r="N348" i="1"/>
  <c r="O348" i="1"/>
  <c r="T348" i="1"/>
  <c r="U348" i="1"/>
  <c r="N349" i="1"/>
  <c r="O349" i="1"/>
  <c r="T349" i="1"/>
  <c r="U349" i="1"/>
  <c r="N350" i="1"/>
  <c r="O350" i="1"/>
  <c r="T350" i="1"/>
  <c r="U350" i="1"/>
  <c r="N351" i="1"/>
  <c r="O351" i="1"/>
  <c r="T351" i="1"/>
  <c r="U351" i="1"/>
  <c r="N352" i="1"/>
  <c r="O352" i="1"/>
  <c r="T352" i="1"/>
  <c r="U352" i="1"/>
  <c r="N353" i="1"/>
  <c r="O353" i="1"/>
  <c r="T353" i="1"/>
  <c r="U353" i="1"/>
  <c r="N354" i="1"/>
  <c r="O354" i="1"/>
  <c r="T354" i="1"/>
  <c r="U354" i="1"/>
  <c r="N355" i="1"/>
  <c r="O355" i="1"/>
  <c r="T355" i="1"/>
  <c r="U355" i="1"/>
  <c r="N356" i="1"/>
  <c r="O356" i="1"/>
  <c r="T356" i="1"/>
  <c r="U356" i="1"/>
  <c r="N357" i="1"/>
  <c r="O357" i="1"/>
  <c r="T357" i="1"/>
  <c r="U357" i="1"/>
  <c r="N358" i="1"/>
  <c r="O358" i="1"/>
  <c r="T358" i="1"/>
  <c r="U358" i="1"/>
  <c r="N359" i="1"/>
  <c r="O359" i="1"/>
  <c r="T359" i="1"/>
  <c r="U359" i="1"/>
  <c r="N360" i="1"/>
  <c r="O360" i="1"/>
  <c r="T360" i="1"/>
  <c r="U360" i="1"/>
  <c r="N361" i="1"/>
  <c r="O361" i="1"/>
  <c r="T361" i="1"/>
  <c r="U361" i="1"/>
  <c r="N362" i="1"/>
  <c r="O362" i="1"/>
  <c r="T362" i="1"/>
  <c r="U362" i="1"/>
  <c r="N363" i="1"/>
  <c r="O363" i="1"/>
  <c r="T363" i="1"/>
  <c r="U363" i="1"/>
  <c r="N364" i="1"/>
  <c r="O364" i="1"/>
  <c r="T364" i="1"/>
  <c r="U364" i="1"/>
  <c r="N365" i="1"/>
  <c r="O365" i="1"/>
  <c r="T365" i="1"/>
  <c r="U365" i="1"/>
  <c r="N366" i="1"/>
  <c r="O366" i="1"/>
  <c r="T366" i="1"/>
  <c r="U366" i="1"/>
  <c r="N367" i="1"/>
  <c r="O367" i="1"/>
  <c r="T367" i="1"/>
  <c r="U367" i="1"/>
  <c r="N368" i="1"/>
  <c r="O368" i="1"/>
  <c r="T368" i="1"/>
  <c r="U368" i="1"/>
  <c r="N369" i="1"/>
  <c r="O369" i="1"/>
  <c r="T369" i="1"/>
  <c r="U369" i="1"/>
  <c r="N370" i="1"/>
  <c r="O370" i="1"/>
  <c r="T370" i="1"/>
  <c r="U370" i="1"/>
  <c r="N371" i="1"/>
  <c r="O371" i="1"/>
  <c r="T371" i="1"/>
  <c r="U371" i="1"/>
  <c r="N372" i="1"/>
  <c r="O372" i="1"/>
  <c r="T372" i="1"/>
  <c r="U372" i="1"/>
  <c r="N373" i="1"/>
  <c r="O373" i="1"/>
  <c r="T373" i="1"/>
  <c r="U373" i="1"/>
  <c r="N374" i="1"/>
  <c r="O374" i="1"/>
  <c r="T374" i="1"/>
  <c r="U374" i="1"/>
  <c r="N375" i="1"/>
  <c r="O375" i="1"/>
  <c r="T375" i="1"/>
  <c r="U375" i="1"/>
  <c r="N376" i="1"/>
  <c r="O376" i="1"/>
  <c r="T376" i="1"/>
  <c r="U376" i="1"/>
  <c r="N377" i="1"/>
  <c r="O377" i="1"/>
  <c r="T377" i="1"/>
  <c r="U377" i="1"/>
  <c r="N378" i="1"/>
  <c r="O378" i="1"/>
  <c r="T378" i="1"/>
  <c r="U378" i="1"/>
  <c r="N379" i="1"/>
  <c r="O379" i="1"/>
  <c r="T379" i="1"/>
  <c r="U379" i="1"/>
  <c r="N380" i="1"/>
  <c r="O380" i="1"/>
  <c r="T380" i="1"/>
  <c r="U380" i="1"/>
  <c r="N381" i="1"/>
  <c r="O381" i="1"/>
  <c r="T381" i="1"/>
  <c r="U381" i="1"/>
  <c r="N382" i="1"/>
  <c r="O382" i="1"/>
  <c r="T382" i="1"/>
  <c r="U382" i="1"/>
  <c r="N383" i="1"/>
  <c r="O383" i="1"/>
  <c r="T383" i="1"/>
  <c r="U383" i="1"/>
  <c r="N384" i="1"/>
  <c r="O384" i="1"/>
  <c r="T384" i="1"/>
  <c r="U384" i="1"/>
  <c r="N385" i="1"/>
  <c r="O385" i="1"/>
  <c r="T385" i="1"/>
  <c r="U385" i="1"/>
  <c r="N386" i="1"/>
  <c r="O386" i="1"/>
  <c r="T386" i="1"/>
  <c r="U386" i="1"/>
  <c r="N387" i="1"/>
  <c r="O387" i="1"/>
  <c r="T387" i="1"/>
  <c r="U387" i="1"/>
  <c r="N388" i="1"/>
  <c r="O388" i="1"/>
  <c r="T388" i="1"/>
  <c r="U388" i="1"/>
  <c r="N389" i="1"/>
  <c r="O389" i="1"/>
  <c r="T389" i="1"/>
  <c r="U389" i="1"/>
  <c r="N390" i="1"/>
  <c r="O390" i="1"/>
  <c r="T390" i="1"/>
  <c r="U390" i="1"/>
  <c r="N391" i="1"/>
  <c r="O391" i="1"/>
  <c r="T391" i="1"/>
  <c r="U391" i="1"/>
  <c r="N392" i="1"/>
  <c r="O392" i="1"/>
  <c r="T392" i="1"/>
  <c r="U392" i="1"/>
  <c r="N393" i="1"/>
  <c r="O393" i="1"/>
  <c r="T393" i="1"/>
  <c r="U393" i="1"/>
  <c r="N394" i="1"/>
  <c r="O394" i="1"/>
  <c r="T394" i="1"/>
  <c r="U394" i="1"/>
  <c r="N395" i="1"/>
  <c r="O395" i="1"/>
  <c r="T395" i="1"/>
  <c r="U395" i="1"/>
  <c r="N396" i="1"/>
  <c r="O396" i="1"/>
  <c r="T396" i="1"/>
  <c r="U396" i="1"/>
  <c r="N397" i="1"/>
  <c r="O397" i="1"/>
  <c r="T397" i="1"/>
  <c r="U397" i="1"/>
  <c r="N398" i="1"/>
  <c r="O398" i="1"/>
  <c r="T398" i="1"/>
  <c r="U398" i="1"/>
  <c r="N399" i="1"/>
  <c r="O399" i="1"/>
  <c r="T399" i="1"/>
  <c r="U399" i="1"/>
  <c r="N400" i="1"/>
  <c r="O400" i="1"/>
  <c r="T400" i="1"/>
  <c r="U400" i="1"/>
  <c r="N401" i="1"/>
  <c r="O401" i="1"/>
  <c r="T401" i="1"/>
  <c r="U401" i="1"/>
  <c r="N402" i="1"/>
  <c r="O402" i="1"/>
  <c r="T402" i="1"/>
  <c r="U402" i="1"/>
  <c r="N403" i="1"/>
  <c r="O403" i="1"/>
  <c r="T403" i="1"/>
  <c r="U403" i="1"/>
  <c r="N404" i="1"/>
  <c r="O404" i="1"/>
  <c r="T404" i="1"/>
  <c r="U404" i="1"/>
  <c r="N405" i="1"/>
  <c r="O405" i="1"/>
  <c r="T405" i="1"/>
  <c r="U405" i="1"/>
  <c r="N406" i="1"/>
  <c r="O406" i="1"/>
  <c r="T406" i="1"/>
  <c r="U406" i="1"/>
  <c r="N407" i="1"/>
  <c r="O407" i="1"/>
  <c r="T407" i="1"/>
  <c r="U407" i="1"/>
  <c r="N408" i="1"/>
  <c r="O408" i="1"/>
  <c r="T408" i="1"/>
  <c r="U408" i="1"/>
  <c r="N409" i="1"/>
  <c r="O409" i="1"/>
  <c r="T409" i="1"/>
  <c r="U409" i="1"/>
  <c r="N410" i="1"/>
  <c r="O410" i="1"/>
  <c r="T410" i="1"/>
  <c r="U410" i="1"/>
  <c r="N411" i="1"/>
  <c r="O411" i="1"/>
  <c r="T411" i="1"/>
  <c r="U411" i="1"/>
  <c r="N412" i="1"/>
  <c r="O412" i="1"/>
  <c r="T412" i="1"/>
  <c r="U412" i="1"/>
  <c r="N413" i="1"/>
  <c r="O413" i="1"/>
  <c r="T413" i="1"/>
  <c r="U413" i="1"/>
  <c r="N414" i="1"/>
  <c r="O414" i="1"/>
  <c r="T414" i="1"/>
  <c r="U414" i="1"/>
  <c r="N415" i="1"/>
  <c r="O415" i="1"/>
  <c r="T415" i="1"/>
  <c r="U415" i="1"/>
  <c r="N416" i="1"/>
  <c r="O416" i="1"/>
  <c r="T416" i="1"/>
  <c r="U416" i="1"/>
  <c r="N417" i="1"/>
  <c r="O417" i="1"/>
  <c r="T417" i="1"/>
  <c r="U417" i="1"/>
  <c r="N418" i="1"/>
  <c r="O418" i="1"/>
  <c r="T418" i="1"/>
  <c r="U418" i="1"/>
  <c r="N419" i="1"/>
  <c r="O419" i="1"/>
  <c r="T419" i="1"/>
  <c r="U419" i="1"/>
  <c r="N420" i="1"/>
  <c r="O420" i="1"/>
  <c r="T420" i="1"/>
  <c r="U420" i="1"/>
  <c r="N421" i="1"/>
  <c r="O421" i="1"/>
  <c r="T421" i="1"/>
  <c r="U421" i="1"/>
  <c r="N422" i="1"/>
  <c r="O422" i="1"/>
  <c r="T422" i="1"/>
  <c r="U422" i="1"/>
  <c r="N423" i="1"/>
  <c r="O423" i="1"/>
  <c r="T423" i="1"/>
  <c r="U423" i="1"/>
  <c r="N424" i="1"/>
  <c r="O424" i="1"/>
  <c r="T424" i="1"/>
  <c r="U424" i="1"/>
  <c r="N425" i="1"/>
  <c r="O425" i="1"/>
  <c r="T425" i="1"/>
  <c r="U425" i="1"/>
  <c r="N426" i="1"/>
  <c r="O426" i="1"/>
  <c r="T426" i="1"/>
  <c r="U426" i="1"/>
  <c r="N427" i="1"/>
  <c r="O427" i="1"/>
  <c r="T427" i="1"/>
  <c r="U427" i="1"/>
  <c r="N428" i="1"/>
  <c r="O428" i="1"/>
  <c r="T428" i="1"/>
  <c r="U428" i="1"/>
  <c r="N429" i="1"/>
  <c r="O429" i="1"/>
  <c r="T429" i="1"/>
  <c r="U429" i="1"/>
  <c r="N430" i="1"/>
  <c r="O430" i="1"/>
  <c r="T430" i="1"/>
  <c r="U430" i="1"/>
  <c r="N431" i="1"/>
  <c r="O431" i="1"/>
  <c r="T431" i="1"/>
  <c r="U431" i="1"/>
  <c r="N432" i="1"/>
  <c r="O432" i="1"/>
  <c r="T432" i="1"/>
  <c r="U432" i="1"/>
  <c r="N433" i="1"/>
  <c r="O433" i="1"/>
  <c r="T433" i="1"/>
  <c r="U433" i="1"/>
  <c r="N434" i="1"/>
  <c r="O434" i="1"/>
  <c r="T434" i="1"/>
  <c r="U434" i="1"/>
  <c r="N435" i="1"/>
  <c r="O435" i="1"/>
  <c r="T435" i="1"/>
  <c r="U435" i="1"/>
  <c r="N436" i="1"/>
  <c r="O436" i="1"/>
  <c r="T436" i="1"/>
  <c r="U436" i="1"/>
  <c r="N437" i="1"/>
  <c r="O437" i="1"/>
  <c r="T437" i="1"/>
  <c r="U437" i="1"/>
  <c r="N438" i="1"/>
  <c r="O438" i="1"/>
  <c r="T438" i="1"/>
  <c r="U438" i="1"/>
  <c r="N439" i="1"/>
  <c r="O439" i="1"/>
  <c r="T439" i="1"/>
  <c r="U439" i="1"/>
  <c r="N440" i="1"/>
  <c r="O440" i="1"/>
  <c r="T440" i="1"/>
  <c r="U440" i="1"/>
  <c r="N441" i="1"/>
  <c r="O441" i="1"/>
  <c r="T441" i="1"/>
  <c r="U441" i="1"/>
  <c r="N442" i="1"/>
  <c r="O442" i="1"/>
  <c r="T442" i="1"/>
  <c r="U442" i="1"/>
  <c r="N443" i="1"/>
  <c r="O443" i="1"/>
  <c r="T443" i="1"/>
  <c r="U443" i="1"/>
  <c r="N444" i="1"/>
  <c r="O444" i="1"/>
  <c r="T444" i="1"/>
  <c r="U444" i="1"/>
  <c r="N445" i="1"/>
  <c r="O445" i="1"/>
  <c r="T445" i="1"/>
  <c r="U445" i="1"/>
  <c r="N446" i="1"/>
  <c r="O446" i="1"/>
  <c r="T446" i="1"/>
  <c r="U446" i="1"/>
  <c r="N447" i="1"/>
  <c r="O447" i="1"/>
  <c r="T447" i="1"/>
  <c r="U447" i="1"/>
  <c r="N448" i="1"/>
  <c r="O448" i="1"/>
  <c r="T448" i="1"/>
  <c r="U448" i="1"/>
  <c r="N449" i="1"/>
  <c r="O449" i="1"/>
  <c r="T449" i="1"/>
  <c r="U449" i="1"/>
  <c r="N450" i="1"/>
  <c r="O450" i="1"/>
  <c r="T450" i="1"/>
  <c r="U450" i="1"/>
  <c r="N451" i="1"/>
  <c r="O451" i="1"/>
  <c r="T451" i="1"/>
  <c r="U451" i="1"/>
  <c r="N452" i="1"/>
  <c r="O452" i="1"/>
  <c r="T452" i="1"/>
  <c r="U452" i="1"/>
  <c r="N453" i="1"/>
  <c r="O453" i="1"/>
  <c r="T453" i="1"/>
  <c r="U453" i="1"/>
  <c r="N454" i="1"/>
  <c r="O454" i="1"/>
  <c r="T454" i="1"/>
  <c r="U454" i="1"/>
  <c r="N455" i="1"/>
  <c r="O455" i="1"/>
  <c r="T455" i="1"/>
  <c r="U455" i="1"/>
  <c r="N456" i="1"/>
  <c r="O456" i="1"/>
  <c r="T456" i="1"/>
  <c r="U456" i="1"/>
  <c r="N457" i="1"/>
  <c r="O457" i="1"/>
  <c r="T457" i="1"/>
  <c r="U457" i="1"/>
  <c r="N458" i="1"/>
  <c r="O458" i="1"/>
  <c r="T458" i="1"/>
  <c r="U458" i="1"/>
  <c r="N459" i="1"/>
  <c r="O459" i="1"/>
  <c r="T459" i="1"/>
  <c r="U459" i="1"/>
  <c r="N460" i="1"/>
  <c r="O460" i="1"/>
  <c r="T460" i="1"/>
  <c r="U460" i="1"/>
  <c r="N461" i="1"/>
  <c r="O461" i="1"/>
  <c r="T461" i="1"/>
  <c r="U461" i="1"/>
  <c r="N462" i="1"/>
  <c r="O462" i="1"/>
  <c r="T462" i="1"/>
  <c r="U462" i="1"/>
  <c r="N463" i="1"/>
  <c r="O463" i="1"/>
  <c r="T463" i="1"/>
  <c r="U463" i="1"/>
  <c r="N464" i="1"/>
  <c r="O464" i="1"/>
  <c r="T464" i="1"/>
  <c r="U464" i="1"/>
  <c r="N465" i="1"/>
  <c r="O465" i="1"/>
  <c r="T465" i="1"/>
  <c r="U465" i="1"/>
  <c r="N466" i="1"/>
  <c r="O466" i="1"/>
  <c r="T466" i="1"/>
  <c r="U466" i="1"/>
  <c r="N467" i="1"/>
  <c r="O467" i="1"/>
  <c r="T467" i="1"/>
  <c r="U467" i="1"/>
  <c r="N468" i="1"/>
  <c r="O468" i="1"/>
  <c r="T468" i="1"/>
  <c r="U468" i="1"/>
  <c r="N469" i="1"/>
  <c r="O469" i="1"/>
  <c r="T469" i="1"/>
  <c r="U469" i="1"/>
  <c r="J2274" i="2"/>
  <c r="K2274" i="2"/>
  <c r="L2274" i="2"/>
  <c r="M2274" i="2" s="1"/>
  <c r="N2274" i="2" s="1"/>
  <c r="M2277" i="1" s="1"/>
  <c r="J2275" i="2"/>
  <c r="K2275" i="2"/>
  <c r="L2275" i="2"/>
  <c r="M2275" i="2" s="1"/>
  <c r="N2275" i="2" s="1"/>
  <c r="M2278" i="1" s="1"/>
  <c r="J2276" i="2"/>
  <c r="K2276" i="2"/>
  <c r="L2276" i="2"/>
  <c r="M2276" i="2" s="1"/>
  <c r="N2276" i="2" s="1"/>
  <c r="M2279" i="1" s="1"/>
  <c r="J2277" i="2"/>
  <c r="K2277" i="2"/>
  <c r="L2277" i="2"/>
  <c r="M2277" i="2" s="1"/>
  <c r="N2277" i="2" s="1"/>
  <c r="M2280" i="1" s="1"/>
  <c r="J2278" i="2"/>
  <c r="K2278" i="2"/>
  <c r="L2278" i="2"/>
  <c r="M2278" i="2" s="1"/>
  <c r="N2278" i="2" s="1"/>
  <c r="M2281" i="1" s="1"/>
  <c r="J2279" i="2"/>
  <c r="K2279" i="2"/>
  <c r="L2279" i="2"/>
  <c r="M2279" i="2" s="1"/>
  <c r="N2279" i="2" s="1"/>
  <c r="M2282" i="1" s="1"/>
  <c r="J2280" i="2"/>
  <c r="K2280" i="2"/>
  <c r="L2280" i="2"/>
  <c r="M2280" i="2" s="1"/>
  <c r="N2280" i="2" s="1"/>
  <c r="M2283" i="1" s="1"/>
  <c r="J2281" i="2"/>
  <c r="K2281" i="2"/>
  <c r="L2281" i="2"/>
  <c r="M2281" i="2" s="1"/>
  <c r="N2281" i="2" s="1"/>
  <c r="M2284" i="1" s="1"/>
  <c r="J2282" i="2"/>
  <c r="K2282" i="2"/>
  <c r="L2282" i="2"/>
  <c r="M2282" i="2" s="1"/>
  <c r="N2282" i="2" s="1"/>
  <c r="M2285" i="1" s="1"/>
  <c r="AA2285" i="1" s="1"/>
  <c r="J2283" i="2"/>
  <c r="K2283" i="2"/>
  <c r="L2283" i="2"/>
  <c r="M2283" i="2" s="1"/>
  <c r="N2283" i="2" s="1"/>
  <c r="M2286" i="1" s="1"/>
  <c r="J2284" i="2"/>
  <c r="K2284" i="2"/>
  <c r="L2284" i="2"/>
  <c r="M2284" i="2" s="1"/>
  <c r="N2284" i="2" s="1"/>
  <c r="M2287" i="1" s="1"/>
  <c r="J2285" i="2"/>
  <c r="K2285" i="2"/>
  <c r="L2285" i="2"/>
  <c r="M2285" i="2" s="1"/>
  <c r="N2285" i="2" s="1"/>
  <c r="M2288" i="1" s="1"/>
  <c r="J2286" i="2"/>
  <c r="K2286" i="2"/>
  <c r="L2286" i="2"/>
  <c r="M2286" i="2" s="1"/>
  <c r="N2286" i="2" s="1"/>
  <c r="M2289" i="1" s="1"/>
  <c r="J2287" i="2"/>
  <c r="K2287" i="2"/>
  <c r="L2287" i="2"/>
  <c r="M2287" i="2" s="1"/>
  <c r="N2287" i="2" s="1"/>
  <c r="M2290" i="1" s="1"/>
  <c r="J2288" i="2"/>
  <c r="K2288" i="2"/>
  <c r="L2288" i="2"/>
  <c r="M2288" i="2" s="1"/>
  <c r="N2288" i="2" s="1"/>
  <c r="M2291" i="1" s="1"/>
  <c r="J2289" i="2"/>
  <c r="K2289" i="2"/>
  <c r="L2289" i="2"/>
  <c r="M2289" i="2" s="1"/>
  <c r="N2289" i="2" s="1"/>
  <c r="M2292" i="1" s="1"/>
  <c r="J2290" i="2"/>
  <c r="K2290" i="2"/>
  <c r="L2290" i="2"/>
  <c r="M2290" i="2" s="1"/>
  <c r="N2290" i="2" s="1"/>
  <c r="M2293" i="1" s="1"/>
  <c r="J2291" i="2"/>
  <c r="K2291" i="2"/>
  <c r="L2291" i="2"/>
  <c r="M2291" i="2" s="1"/>
  <c r="N2291" i="2" s="1"/>
  <c r="M2294" i="1" s="1"/>
  <c r="J2292" i="2"/>
  <c r="K2292" i="2"/>
  <c r="L2292" i="2"/>
  <c r="M2292" i="2" s="1"/>
  <c r="N2292" i="2" s="1"/>
  <c r="M2295" i="1" s="1"/>
  <c r="J2293" i="2"/>
  <c r="K2293" i="2"/>
  <c r="L2293" i="2"/>
  <c r="M2293" i="2" s="1"/>
  <c r="N2293" i="2" s="1"/>
  <c r="M2296" i="1" s="1"/>
  <c r="J2294" i="2"/>
  <c r="K2294" i="2"/>
  <c r="L2294" i="2"/>
  <c r="M2294" i="2" s="1"/>
  <c r="N2294" i="2" s="1"/>
  <c r="M2297" i="1" s="1"/>
  <c r="J2295" i="2"/>
  <c r="K2295" i="2"/>
  <c r="L2295" i="2"/>
  <c r="M2295" i="2" s="1"/>
  <c r="N2295" i="2" s="1"/>
  <c r="M2298" i="1" s="1"/>
  <c r="J2296" i="2"/>
  <c r="K2296" i="2"/>
  <c r="L2296" i="2"/>
  <c r="M2296" i="2" s="1"/>
  <c r="N2296" i="2" s="1"/>
  <c r="M2299" i="1" s="1"/>
  <c r="AA2299" i="1" s="1"/>
  <c r="J2297" i="2"/>
  <c r="K2297" i="2"/>
  <c r="L2297" i="2"/>
  <c r="M2297" i="2" s="1"/>
  <c r="N2297" i="2" s="1"/>
  <c r="M2300" i="1" s="1"/>
  <c r="J2298" i="2"/>
  <c r="K2298" i="2"/>
  <c r="L2298" i="2"/>
  <c r="M2298" i="2" s="1"/>
  <c r="N2298" i="2" s="1"/>
  <c r="M2301" i="1" s="1"/>
  <c r="J2299" i="2"/>
  <c r="K2299" i="2"/>
  <c r="L2299" i="2"/>
  <c r="M2299" i="2" s="1"/>
  <c r="N2299" i="2" s="1"/>
  <c r="M2302" i="1" s="1"/>
  <c r="J2300" i="2"/>
  <c r="K2300" i="2"/>
  <c r="L2300" i="2"/>
  <c r="M2300" i="2" s="1"/>
  <c r="N2300" i="2" s="1"/>
  <c r="M2303" i="1" s="1"/>
  <c r="J2301" i="2"/>
  <c r="K2301" i="2"/>
  <c r="L2301" i="2"/>
  <c r="M2301" i="2" s="1"/>
  <c r="N2301" i="2" s="1"/>
  <c r="M2304" i="1" s="1"/>
  <c r="J2302" i="2"/>
  <c r="K2302" i="2"/>
  <c r="L2302" i="2"/>
  <c r="M2302" i="2" s="1"/>
  <c r="N2302" i="2" s="1"/>
  <c r="M2305" i="1" s="1"/>
  <c r="J2303" i="2"/>
  <c r="K2303" i="2"/>
  <c r="L2303" i="2"/>
  <c r="M2303" i="2" s="1"/>
  <c r="N2303" i="2" s="1"/>
  <c r="M2306" i="1" s="1"/>
  <c r="J2304" i="2"/>
  <c r="K2304" i="2"/>
  <c r="L2304" i="2"/>
  <c r="M2304" i="2" s="1"/>
  <c r="N2304" i="2" s="1"/>
  <c r="M2307" i="1" s="1"/>
  <c r="J2305" i="2"/>
  <c r="K2305" i="2"/>
  <c r="L2305" i="2"/>
  <c r="M2305" i="2" s="1"/>
  <c r="N2305" i="2" s="1"/>
  <c r="M2308" i="1" s="1"/>
  <c r="J2306" i="2"/>
  <c r="K2306" i="2"/>
  <c r="L2306" i="2"/>
  <c r="M2306" i="2" s="1"/>
  <c r="N2306" i="2" s="1"/>
  <c r="M2309" i="1" s="1"/>
  <c r="J2307" i="2"/>
  <c r="K2307" i="2"/>
  <c r="L2307" i="2"/>
  <c r="M2307" i="2" s="1"/>
  <c r="N2307" i="2" s="1"/>
  <c r="M2310" i="1" s="1"/>
  <c r="J2308" i="2"/>
  <c r="K2308" i="2"/>
  <c r="L2308" i="2"/>
  <c r="M2308" i="2" s="1"/>
  <c r="N2308" i="2" s="1"/>
  <c r="M2311" i="1" s="1"/>
  <c r="J2309" i="2"/>
  <c r="K2309" i="2"/>
  <c r="L2309" i="2"/>
  <c r="M2309" i="2" s="1"/>
  <c r="N2309" i="2" s="1"/>
  <c r="M2312" i="1" s="1"/>
  <c r="J2310" i="2"/>
  <c r="K2310" i="2"/>
  <c r="L2310" i="2"/>
  <c r="M2310" i="2" s="1"/>
  <c r="N2310" i="2" s="1"/>
  <c r="M2313" i="1" s="1"/>
  <c r="J2311" i="2"/>
  <c r="K2311" i="2"/>
  <c r="L2311" i="2"/>
  <c r="M2311" i="2" s="1"/>
  <c r="N2311" i="2" s="1"/>
  <c r="M2314" i="1" s="1"/>
  <c r="J2312" i="2"/>
  <c r="K2312" i="2"/>
  <c r="L2312" i="2"/>
  <c r="M2312" i="2" s="1"/>
  <c r="N2312" i="2" s="1"/>
  <c r="M2315" i="1" s="1"/>
  <c r="J2313" i="2"/>
  <c r="K2313" i="2"/>
  <c r="L2313" i="2"/>
  <c r="M2313" i="2" s="1"/>
  <c r="N2313" i="2" s="1"/>
  <c r="M2316" i="1" s="1"/>
  <c r="J2314" i="2"/>
  <c r="K2314" i="2"/>
  <c r="L2314" i="2"/>
  <c r="M2314" i="2" s="1"/>
  <c r="N2314" i="2" s="1"/>
  <c r="M2317" i="1" s="1"/>
  <c r="J2315" i="2"/>
  <c r="K2315" i="2"/>
  <c r="L2315" i="2"/>
  <c r="M2315" i="2" s="1"/>
  <c r="N2315" i="2" s="1"/>
  <c r="M2318" i="1" s="1"/>
  <c r="J2316" i="2"/>
  <c r="K2316" i="2"/>
  <c r="L2316" i="2"/>
  <c r="M2316" i="2" s="1"/>
  <c r="N2316" i="2" s="1"/>
  <c r="M2319" i="1" s="1"/>
  <c r="J2317" i="2"/>
  <c r="K2317" i="2"/>
  <c r="L2317" i="2"/>
  <c r="M2317" i="2" s="1"/>
  <c r="N2317" i="2" s="1"/>
  <c r="M2320" i="1" s="1"/>
  <c r="J2318" i="2"/>
  <c r="K2318" i="2"/>
  <c r="L2318" i="2"/>
  <c r="M2318" i="2" s="1"/>
  <c r="N2318" i="2" s="1"/>
  <c r="M2321" i="1" s="1"/>
  <c r="J2319" i="2"/>
  <c r="K2319" i="2"/>
  <c r="L2319" i="2"/>
  <c r="M2319" i="2" s="1"/>
  <c r="N2319" i="2" s="1"/>
  <c r="M2322" i="1" s="1"/>
  <c r="J2320" i="2"/>
  <c r="K2320" i="2"/>
  <c r="L2320" i="2"/>
  <c r="M2320" i="2" s="1"/>
  <c r="N2320" i="2" s="1"/>
  <c r="M2323" i="1" s="1"/>
  <c r="J2321" i="2"/>
  <c r="K2321" i="2"/>
  <c r="L2321" i="2"/>
  <c r="M2321" i="2" s="1"/>
  <c r="N2321" i="2" s="1"/>
  <c r="M2324" i="1" s="1"/>
  <c r="J2322" i="2"/>
  <c r="K2322" i="2"/>
  <c r="L2322" i="2"/>
  <c r="M2322" i="2" s="1"/>
  <c r="N2322" i="2" s="1"/>
  <c r="M2325" i="1" s="1"/>
  <c r="J2323" i="2"/>
  <c r="K2323" i="2"/>
  <c r="L2323" i="2"/>
  <c r="M2323" i="2" s="1"/>
  <c r="N2323" i="2" s="1"/>
  <c r="M2326" i="1" s="1"/>
  <c r="J2324" i="2"/>
  <c r="K2324" i="2"/>
  <c r="L2324" i="2"/>
  <c r="M2324" i="2" s="1"/>
  <c r="N2324" i="2" s="1"/>
  <c r="M2327" i="1" s="1"/>
  <c r="J2325" i="2"/>
  <c r="K2325" i="2"/>
  <c r="L2325" i="2"/>
  <c r="M2325" i="2" s="1"/>
  <c r="N2325" i="2" s="1"/>
  <c r="M2328" i="1" s="1"/>
  <c r="J2326" i="2"/>
  <c r="K2326" i="2"/>
  <c r="L2326" i="2"/>
  <c r="M2326" i="2" s="1"/>
  <c r="N2326" i="2" s="1"/>
  <c r="M2329" i="1" s="1"/>
  <c r="J2327" i="2"/>
  <c r="K2327" i="2"/>
  <c r="L2327" i="2"/>
  <c r="M2327" i="2" s="1"/>
  <c r="N2327" i="2" s="1"/>
  <c r="M2330" i="1" s="1"/>
  <c r="J2328" i="2"/>
  <c r="K2328" i="2"/>
  <c r="L2328" i="2"/>
  <c r="M2328" i="2" s="1"/>
  <c r="N2328" i="2" s="1"/>
  <c r="M2331" i="1" s="1"/>
  <c r="J2329" i="2"/>
  <c r="K2329" i="2"/>
  <c r="L2329" i="2"/>
  <c r="M2329" i="2" s="1"/>
  <c r="N2329" i="2" s="1"/>
  <c r="M2332" i="1" s="1"/>
  <c r="J2330" i="2"/>
  <c r="K2330" i="2"/>
  <c r="L2330" i="2"/>
  <c r="M2330" i="2" s="1"/>
  <c r="N2330" i="2" s="1"/>
  <c r="M2333" i="1" s="1"/>
  <c r="J2331" i="2"/>
  <c r="K2331" i="2"/>
  <c r="L2331" i="2"/>
  <c r="M2331" i="2" s="1"/>
  <c r="N2331" i="2" s="1"/>
  <c r="M2334" i="1" s="1"/>
  <c r="J2332" i="2"/>
  <c r="K2332" i="2"/>
  <c r="L2332" i="2"/>
  <c r="M2332" i="2" s="1"/>
  <c r="N2332" i="2" s="1"/>
  <c r="M2335" i="1" s="1"/>
  <c r="J2333" i="2"/>
  <c r="K2333" i="2"/>
  <c r="L2333" i="2"/>
  <c r="M2333" i="2" s="1"/>
  <c r="N2333" i="2" s="1"/>
  <c r="M2336" i="1" s="1"/>
  <c r="J2334" i="2"/>
  <c r="K2334" i="2"/>
  <c r="L2334" i="2"/>
  <c r="M2334" i="2" s="1"/>
  <c r="N2334" i="2" s="1"/>
  <c r="M2337" i="1" s="1"/>
  <c r="J2335" i="2"/>
  <c r="K2335" i="2"/>
  <c r="L2335" i="2"/>
  <c r="M2335" i="2" s="1"/>
  <c r="N2335" i="2" s="1"/>
  <c r="M2338" i="1" s="1"/>
  <c r="J2336" i="2"/>
  <c r="K2336" i="2"/>
  <c r="L2336" i="2"/>
  <c r="M2336" i="2" s="1"/>
  <c r="N2336" i="2" s="1"/>
  <c r="M2339" i="1" s="1"/>
  <c r="J2337" i="2"/>
  <c r="K2337" i="2"/>
  <c r="L2337" i="2"/>
  <c r="M2337" i="2" s="1"/>
  <c r="N2337" i="2" s="1"/>
  <c r="M2340" i="1" s="1"/>
  <c r="J2338" i="2"/>
  <c r="K2338" i="2"/>
  <c r="L2338" i="2"/>
  <c r="M2338" i="2" s="1"/>
  <c r="N2338" i="2" s="1"/>
  <c r="M2341" i="1" s="1"/>
  <c r="J2339" i="2"/>
  <c r="K2339" i="2"/>
  <c r="L2339" i="2"/>
  <c r="M2339" i="2" s="1"/>
  <c r="N2339" i="2" s="1"/>
  <c r="M2342" i="1" s="1"/>
  <c r="J2340" i="2"/>
  <c r="K2340" i="2"/>
  <c r="L2340" i="2"/>
  <c r="M2340" i="2" s="1"/>
  <c r="N2340" i="2" s="1"/>
  <c r="M2343" i="1" s="1"/>
  <c r="J2341" i="2"/>
  <c r="K2341" i="2"/>
  <c r="L2341" i="2"/>
  <c r="M2341" i="2" s="1"/>
  <c r="N2341" i="2" s="1"/>
  <c r="M2344" i="1" s="1"/>
  <c r="J2342" i="2"/>
  <c r="K2342" i="2"/>
  <c r="L2342" i="2"/>
  <c r="M2342" i="2" s="1"/>
  <c r="N2342" i="2" s="1"/>
  <c r="M2345" i="1" s="1"/>
  <c r="J2343" i="2"/>
  <c r="K2343" i="2"/>
  <c r="L2343" i="2"/>
  <c r="M2343" i="2" s="1"/>
  <c r="N2343" i="2" s="1"/>
  <c r="M2346" i="1" s="1"/>
  <c r="J2344" i="2"/>
  <c r="K2344" i="2"/>
  <c r="L2344" i="2"/>
  <c r="M2344" i="2" s="1"/>
  <c r="N2344" i="2" s="1"/>
  <c r="M2347" i="1" s="1"/>
  <c r="J2345" i="2"/>
  <c r="K2345" i="2"/>
  <c r="L2345" i="2"/>
  <c r="M2345" i="2" s="1"/>
  <c r="N2345" i="2" s="1"/>
  <c r="M2348" i="1" s="1"/>
  <c r="J2346" i="2"/>
  <c r="K2346" i="2"/>
  <c r="L2346" i="2"/>
  <c r="M2346" i="2" s="1"/>
  <c r="N2346" i="2" s="1"/>
  <c r="M2349" i="1" s="1"/>
  <c r="J2347" i="2"/>
  <c r="K2347" i="2"/>
  <c r="L2347" i="2"/>
  <c r="M2347" i="2" s="1"/>
  <c r="N2347" i="2" s="1"/>
  <c r="M2350" i="1" s="1"/>
  <c r="J2348" i="2"/>
  <c r="K2348" i="2"/>
  <c r="L2348" i="2"/>
  <c r="M2348" i="2" s="1"/>
  <c r="N2348" i="2" s="1"/>
  <c r="M2351" i="1" s="1"/>
  <c r="J2349" i="2"/>
  <c r="K2349" i="2"/>
  <c r="L2349" i="2"/>
  <c r="M2349" i="2" s="1"/>
  <c r="N2349" i="2" s="1"/>
  <c r="M2352" i="1" s="1"/>
  <c r="J2350" i="2"/>
  <c r="K2350" i="2"/>
  <c r="L2350" i="2"/>
  <c r="M2350" i="2" s="1"/>
  <c r="N2350" i="2" s="1"/>
  <c r="M2353" i="1" s="1"/>
  <c r="J2351" i="2"/>
  <c r="K2351" i="2"/>
  <c r="L2351" i="2"/>
  <c r="M2351" i="2" s="1"/>
  <c r="N2351" i="2" s="1"/>
  <c r="M2354" i="1" s="1"/>
  <c r="J2352" i="2"/>
  <c r="K2352" i="2"/>
  <c r="L2352" i="2"/>
  <c r="M2352" i="2" s="1"/>
  <c r="N2352" i="2" s="1"/>
  <c r="M2355" i="1" s="1"/>
  <c r="J2353" i="2"/>
  <c r="K2353" i="2"/>
  <c r="L2353" i="2"/>
  <c r="M2353" i="2" s="1"/>
  <c r="N2353" i="2" s="1"/>
  <c r="M2356" i="1" s="1"/>
  <c r="J2354" i="2"/>
  <c r="K2354" i="2"/>
  <c r="L2354" i="2"/>
  <c r="M2354" i="2" s="1"/>
  <c r="N2354" i="2" s="1"/>
  <c r="M2357" i="1" s="1"/>
  <c r="J2355" i="2"/>
  <c r="I2355" i="2" s="1"/>
  <c r="H2355" i="2" s="1"/>
  <c r="W2358" i="1" s="1"/>
  <c r="K2355" i="2"/>
  <c r="L2355" i="2"/>
  <c r="M2355" i="2" s="1"/>
  <c r="N2355" i="2" s="1"/>
  <c r="M2358" i="1" s="1"/>
  <c r="J2356" i="2"/>
  <c r="K2356" i="2"/>
  <c r="L2356" i="2"/>
  <c r="M2356" i="2" s="1"/>
  <c r="N2356" i="2" s="1"/>
  <c r="M2359" i="1" s="1"/>
  <c r="J2357" i="2"/>
  <c r="K2357" i="2"/>
  <c r="L2357" i="2"/>
  <c r="M2357" i="2" s="1"/>
  <c r="N2357" i="2" s="1"/>
  <c r="M2360" i="1" s="1"/>
  <c r="J2358" i="2"/>
  <c r="K2358" i="2"/>
  <c r="L2358" i="2"/>
  <c r="M2358" i="2" s="1"/>
  <c r="N2358" i="2" s="1"/>
  <c r="M2361" i="1" s="1"/>
  <c r="J2359" i="2"/>
  <c r="K2359" i="2"/>
  <c r="L2359" i="2"/>
  <c r="M2359" i="2" s="1"/>
  <c r="N2359" i="2" s="1"/>
  <c r="M2362" i="1" s="1"/>
  <c r="J2360" i="2"/>
  <c r="K2360" i="2"/>
  <c r="L2360" i="2"/>
  <c r="M2360" i="2" s="1"/>
  <c r="N2360" i="2" s="1"/>
  <c r="M2363" i="1" s="1"/>
  <c r="J2361" i="2"/>
  <c r="I2361" i="2" s="1"/>
  <c r="H2361" i="2" s="1"/>
  <c r="W2364" i="1" s="1"/>
  <c r="K2361" i="2"/>
  <c r="L2361" i="2"/>
  <c r="M2361" i="2" s="1"/>
  <c r="N2361" i="2" s="1"/>
  <c r="M2364" i="1" s="1"/>
  <c r="J2362" i="2"/>
  <c r="K2362" i="2"/>
  <c r="L2362" i="2"/>
  <c r="M2362" i="2" s="1"/>
  <c r="N2362" i="2" s="1"/>
  <c r="M2365" i="1" s="1"/>
  <c r="J2363" i="2"/>
  <c r="K2363" i="2"/>
  <c r="L2363" i="2"/>
  <c r="M2363" i="2" s="1"/>
  <c r="N2363" i="2" s="1"/>
  <c r="M2366" i="1" s="1"/>
  <c r="J2364" i="2"/>
  <c r="K2364" i="2"/>
  <c r="L2364" i="2"/>
  <c r="M2364" i="2" s="1"/>
  <c r="N2364" i="2" s="1"/>
  <c r="M2367" i="1" s="1"/>
  <c r="J2365" i="2"/>
  <c r="K2365" i="2"/>
  <c r="L2365" i="2"/>
  <c r="M2365" i="2" s="1"/>
  <c r="N2365" i="2" s="1"/>
  <c r="M2368" i="1" s="1"/>
  <c r="J2366" i="2"/>
  <c r="K2366" i="2"/>
  <c r="L2366" i="2"/>
  <c r="M2366" i="2" s="1"/>
  <c r="N2366" i="2" s="1"/>
  <c r="M2369" i="1" s="1"/>
  <c r="J2367" i="2"/>
  <c r="K2367" i="2"/>
  <c r="L2367" i="2"/>
  <c r="M2367" i="2" s="1"/>
  <c r="N2367" i="2" s="1"/>
  <c r="M2370" i="1" s="1"/>
  <c r="J2368" i="2"/>
  <c r="K2368" i="2"/>
  <c r="L2368" i="2"/>
  <c r="M2368" i="2" s="1"/>
  <c r="N2368" i="2" s="1"/>
  <c r="M2371" i="1" s="1"/>
  <c r="J2369" i="2"/>
  <c r="K2369" i="2"/>
  <c r="L2369" i="2"/>
  <c r="M2369" i="2" s="1"/>
  <c r="N2369" i="2" s="1"/>
  <c r="M2372" i="1" s="1"/>
  <c r="J2370" i="2"/>
  <c r="I2370" i="2" s="1"/>
  <c r="H2370" i="2" s="1"/>
  <c r="W2373" i="1" s="1"/>
  <c r="K2370" i="2"/>
  <c r="L2370" i="2"/>
  <c r="M2370" i="2" s="1"/>
  <c r="N2370" i="2" s="1"/>
  <c r="M2373" i="1" s="1"/>
  <c r="J2371" i="2"/>
  <c r="K2371" i="2"/>
  <c r="L2371" i="2"/>
  <c r="M2371" i="2" s="1"/>
  <c r="N2371" i="2" s="1"/>
  <c r="M2374" i="1" s="1"/>
  <c r="J2372" i="2"/>
  <c r="K2372" i="2"/>
  <c r="L2372" i="2"/>
  <c r="M2372" i="2" s="1"/>
  <c r="N2372" i="2" s="1"/>
  <c r="M2375" i="1" s="1"/>
  <c r="J2373" i="2"/>
  <c r="K2373" i="2"/>
  <c r="L2373" i="2"/>
  <c r="M2373" i="2" s="1"/>
  <c r="N2373" i="2" s="1"/>
  <c r="M2376" i="1" s="1"/>
  <c r="J2374" i="2"/>
  <c r="I2374" i="2" s="1"/>
  <c r="H2374" i="2" s="1"/>
  <c r="W2377" i="1" s="1"/>
  <c r="K2374" i="2"/>
  <c r="L2374" i="2"/>
  <c r="M2374" i="2" s="1"/>
  <c r="N2374" i="2" s="1"/>
  <c r="M2377" i="1" s="1"/>
  <c r="J2375" i="2"/>
  <c r="K2375" i="2"/>
  <c r="L2375" i="2"/>
  <c r="M2375" i="2" s="1"/>
  <c r="N2375" i="2" s="1"/>
  <c r="M2378" i="1" s="1"/>
  <c r="J2376" i="2"/>
  <c r="K2376" i="2"/>
  <c r="L2376" i="2"/>
  <c r="M2376" i="2" s="1"/>
  <c r="N2376" i="2" s="1"/>
  <c r="M2379" i="1" s="1"/>
  <c r="J2377" i="2"/>
  <c r="K2377" i="2"/>
  <c r="L2377" i="2"/>
  <c r="M2377" i="2" s="1"/>
  <c r="N2377" i="2" s="1"/>
  <c r="M2380" i="1" s="1"/>
  <c r="J2378" i="2"/>
  <c r="K2378" i="2"/>
  <c r="L2378" i="2"/>
  <c r="M2378" i="2" s="1"/>
  <c r="N2378" i="2" s="1"/>
  <c r="M2381" i="1" s="1"/>
  <c r="J2379" i="2"/>
  <c r="K2379" i="2"/>
  <c r="L2379" i="2"/>
  <c r="M2379" i="2" s="1"/>
  <c r="N2379" i="2" s="1"/>
  <c r="M2382" i="1" s="1"/>
  <c r="J2380" i="2"/>
  <c r="K2380" i="2"/>
  <c r="L2380" i="2"/>
  <c r="M2380" i="2" s="1"/>
  <c r="N2380" i="2" s="1"/>
  <c r="M2383" i="1" s="1"/>
  <c r="J2381" i="2"/>
  <c r="K2381" i="2"/>
  <c r="L2381" i="2"/>
  <c r="M2381" i="2" s="1"/>
  <c r="N2381" i="2" s="1"/>
  <c r="M2384" i="1" s="1"/>
  <c r="J2382" i="2"/>
  <c r="K2382" i="2"/>
  <c r="L2382" i="2"/>
  <c r="M2382" i="2" s="1"/>
  <c r="N2382" i="2" s="1"/>
  <c r="M2385" i="1" s="1"/>
  <c r="J2383" i="2"/>
  <c r="I2383" i="2" s="1"/>
  <c r="H2383" i="2" s="1"/>
  <c r="W2386" i="1" s="1"/>
  <c r="K2383" i="2"/>
  <c r="L2383" i="2"/>
  <c r="M2383" i="2" s="1"/>
  <c r="N2383" i="2" s="1"/>
  <c r="M2386" i="1" s="1"/>
  <c r="J2384" i="2"/>
  <c r="K2384" i="2"/>
  <c r="L2384" i="2"/>
  <c r="M2384" i="2" s="1"/>
  <c r="N2384" i="2" s="1"/>
  <c r="M2387" i="1" s="1"/>
  <c r="J2385" i="2"/>
  <c r="I2385" i="2" s="1"/>
  <c r="H2385" i="2" s="1"/>
  <c r="W2388" i="1" s="1"/>
  <c r="K2385" i="2"/>
  <c r="L2385" i="2"/>
  <c r="M2385" i="2" s="1"/>
  <c r="N2385" i="2" s="1"/>
  <c r="M2388" i="1" s="1"/>
  <c r="J2386" i="2"/>
  <c r="K2386" i="2"/>
  <c r="L2386" i="2"/>
  <c r="M2386" i="2" s="1"/>
  <c r="N2386" i="2" s="1"/>
  <c r="M2389" i="1" s="1"/>
  <c r="J2387" i="2"/>
  <c r="K2387" i="2"/>
  <c r="L2387" i="2"/>
  <c r="M2387" i="2" s="1"/>
  <c r="N2387" i="2" s="1"/>
  <c r="M2390" i="1" s="1"/>
  <c r="J2388" i="2"/>
  <c r="K2388" i="2"/>
  <c r="L2388" i="2"/>
  <c r="M2388" i="2" s="1"/>
  <c r="N2388" i="2" s="1"/>
  <c r="M2391" i="1" s="1"/>
  <c r="J2389" i="2"/>
  <c r="K2389" i="2"/>
  <c r="L2389" i="2"/>
  <c r="M2389" i="2" s="1"/>
  <c r="N2389" i="2" s="1"/>
  <c r="M2392" i="1" s="1"/>
  <c r="J2390" i="2"/>
  <c r="K2390" i="2"/>
  <c r="L2390" i="2"/>
  <c r="M2390" i="2" s="1"/>
  <c r="N2390" i="2" s="1"/>
  <c r="M2393" i="1" s="1"/>
  <c r="J2391" i="2"/>
  <c r="K2391" i="2"/>
  <c r="L2391" i="2"/>
  <c r="M2391" i="2" s="1"/>
  <c r="N2391" i="2" s="1"/>
  <c r="M2394" i="1" s="1"/>
  <c r="J2392" i="2"/>
  <c r="K2392" i="2"/>
  <c r="L2392" i="2"/>
  <c r="M2392" i="2" s="1"/>
  <c r="N2392" i="2" s="1"/>
  <c r="M2395" i="1" s="1"/>
  <c r="J2393" i="2"/>
  <c r="K2393" i="2"/>
  <c r="L2393" i="2"/>
  <c r="M2393" i="2" s="1"/>
  <c r="N2393" i="2" s="1"/>
  <c r="M2396" i="1" s="1"/>
  <c r="J2394" i="2"/>
  <c r="K2394" i="2"/>
  <c r="L2394" i="2"/>
  <c r="M2394" i="2" s="1"/>
  <c r="N2394" i="2" s="1"/>
  <c r="M2397" i="1" s="1"/>
  <c r="J2395" i="2"/>
  <c r="K2395" i="2"/>
  <c r="L2395" i="2"/>
  <c r="M2395" i="2" s="1"/>
  <c r="N2395" i="2" s="1"/>
  <c r="M2398" i="1" s="1"/>
  <c r="J2396" i="2"/>
  <c r="K2396" i="2"/>
  <c r="L2396" i="2"/>
  <c r="M2396" i="2" s="1"/>
  <c r="N2396" i="2" s="1"/>
  <c r="M2399" i="1" s="1"/>
  <c r="AA2399" i="1" s="1"/>
  <c r="J2397" i="2"/>
  <c r="K2397" i="2"/>
  <c r="L2397" i="2"/>
  <c r="M2397" i="2" s="1"/>
  <c r="N2397" i="2" s="1"/>
  <c r="M2400" i="1" s="1"/>
  <c r="J2398" i="2"/>
  <c r="K2398" i="2"/>
  <c r="L2398" i="2"/>
  <c r="M2398" i="2" s="1"/>
  <c r="N2398" i="2" s="1"/>
  <c r="M2401" i="1" s="1"/>
  <c r="J2399" i="2"/>
  <c r="K2399" i="2"/>
  <c r="L2399" i="2"/>
  <c r="M2399" i="2" s="1"/>
  <c r="N2399" i="2" s="1"/>
  <c r="M2402" i="1" s="1"/>
  <c r="J2400" i="2"/>
  <c r="K2400" i="2"/>
  <c r="L2400" i="2"/>
  <c r="M2400" i="2" s="1"/>
  <c r="N2400" i="2" s="1"/>
  <c r="M2403" i="1" s="1"/>
  <c r="J2401" i="2"/>
  <c r="K2401" i="2"/>
  <c r="L2401" i="2"/>
  <c r="M2401" i="2" s="1"/>
  <c r="N2401" i="2" s="1"/>
  <c r="M2404" i="1" s="1"/>
  <c r="J2402" i="2"/>
  <c r="K2402" i="2"/>
  <c r="L2402" i="2"/>
  <c r="M2402" i="2"/>
  <c r="N2402" i="2" s="1"/>
  <c r="M2405" i="1" s="1"/>
  <c r="J2403" i="2"/>
  <c r="K2403" i="2"/>
  <c r="L2403" i="2"/>
  <c r="M2403" i="2" s="1"/>
  <c r="N2403" i="2" s="1"/>
  <c r="M2406" i="1" s="1"/>
  <c r="J2404" i="2"/>
  <c r="K2404" i="2"/>
  <c r="L2404" i="2"/>
  <c r="M2404" i="2" s="1"/>
  <c r="N2404" i="2" s="1"/>
  <c r="M2407" i="1" s="1"/>
  <c r="J2405" i="2"/>
  <c r="K2405" i="2"/>
  <c r="L2405" i="2"/>
  <c r="M2405" i="2" s="1"/>
  <c r="N2405" i="2" s="1"/>
  <c r="M2408" i="1" s="1"/>
  <c r="J2406" i="2"/>
  <c r="K2406" i="2"/>
  <c r="L2406" i="2"/>
  <c r="M2406" i="2" s="1"/>
  <c r="N2406" i="2" s="1"/>
  <c r="M2409" i="1" s="1"/>
  <c r="J2407" i="2"/>
  <c r="K2407" i="2"/>
  <c r="L2407" i="2"/>
  <c r="M2407" i="2" s="1"/>
  <c r="N2407" i="2" s="1"/>
  <c r="M2410" i="1" s="1"/>
  <c r="J2408" i="2"/>
  <c r="K2408" i="2"/>
  <c r="L2408" i="2"/>
  <c r="M2408" i="2" s="1"/>
  <c r="N2408" i="2" s="1"/>
  <c r="M2411" i="1" s="1"/>
  <c r="J2409" i="2"/>
  <c r="K2409" i="2"/>
  <c r="L2409" i="2"/>
  <c r="M2409" i="2" s="1"/>
  <c r="N2409" i="2" s="1"/>
  <c r="M2412" i="1" s="1"/>
  <c r="J2410" i="2"/>
  <c r="K2410" i="2"/>
  <c r="L2410" i="2"/>
  <c r="M2410" i="2" s="1"/>
  <c r="N2410" i="2" s="1"/>
  <c r="M2413" i="1" s="1"/>
  <c r="J2411" i="2"/>
  <c r="K2411" i="2"/>
  <c r="L2411" i="2"/>
  <c r="M2411" i="2" s="1"/>
  <c r="N2411" i="2" s="1"/>
  <c r="M2414" i="1" s="1"/>
  <c r="J2412" i="2"/>
  <c r="I2412" i="2" s="1"/>
  <c r="H2412" i="2" s="1"/>
  <c r="W2415" i="1" s="1"/>
  <c r="K2412" i="2"/>
  <c r="L2412" i="2"/>
  <c r="M2412" i="2" s="1"/>
  <c r="N2412" i="2" s="1"/>
  <c r="M2415" i="1" s="1"/>
  <c r="J2413" i="2"/>
  <c r="K2413" i="2"/>
  <c r="L2413" i="2"/>
  <c r="M2413" i="2" s="1"/>
  <c r="N2413" i="2" s="1"/>
  <c r="M2416" i="1" s="1"/>
  <c r="J2414" i="2"/>
  <c r="K2414" i="2"/>
  <c r="L2414" i="2"/>
  <c r="M2414" i="2" s="1"/>
  <c r="N2414" i="2" s="1"/>
  <c r="M2417" i="1" s="1"/>
  <c r="J2415" i="2"/>
  <c r="K2415" i="2"/>
  <c r="L2415" i="2"/>
  <c r="M2415" i="2" s="1"/>
  <c r="N2415" i="2" s="1"/>
  <c r="M2418" i="1" s="1"/>
  <c r="J2416" i="2"/>
  <c r="I2416" i="2" s="1"/>
  <c r="H2416" i="2" s="1"/>
  <c r="W2419" i="1" s="1"/>
  <c r="K2416" i="2"/>
  <c r="L2416" i="2"/>
  <c r="M2416" i="2" s="1"/>
  <c r="N2416" i="2" s="1"/>
  <c r="M2419" i="1" s="1"/>
  <c r="J2417" i="2"/>
  <c r="K2417" i="2"/>
  <c r="L2417" i="2"/>
  <c r="M2417" i="2" s="1"/>
  <c r="N2417" i="2" s="1"/>
  <c r="M2420" i="1" s="1"/>
  <c r="J2418" i="2"/>
  <c r="K2418" i="2"/>
  <c r="L2418" i="2"/>
  <c r="M2418" i="2" s="1"/>
  <c r="N2418" i="2" s="1"/>
  <c r="M2421" i="1" s="1"/>
  <c r="J2419" i="2"/>
  <c r="K2419" i="2"/>
  <c r="L2419" i="2"/>
  <c r="M2419" i="2" s="1"/>
  <c r="N2419" i="2" s="1"/>
  <c r="M2422" i="1" s="1"/>
  <c r="J2420" i="2"/>
  <c r="I2420" i="2" s="1"/>
  <c r="H2420" i="2" s="1"/>
  <c r="W2423" i="1" s="1"/>
  <c r="K2420" i="2"/>
  <c r="L2420" i="2"/>
  <c r="M2420" i="2" s="1"/>
  <c r="N2420" i="2" s="1"/>
  <c r="M2423" i="1" s="1"/>
  <c r="J2421" i="2"/>
  <c r="K2421" i="2"/>
  <c r="L2421" i="2"/>
  <c r="M2421" i="2" s="1"/>
  <c r="N2421" i="2" s="1"/>
  <c r="M2424" i="1" s="1"/>
  <c r="J2422" i="2"/>
  <c r="K2422" i="2"/>
  <c r="L2422" i="2"/>
  <c r="M2422" i="2" s="1"/>
  <c r="N2422" i="2" s="1"/>
  <c r="M2425" i="1" s="1"/>
  <c r="J2423" i="2"/>
  <c r="K2423" i="2"/>
  <c r="L2423" i="2"/>
  <c r="M2423" i="2" s="1"/>
  <c r="N2423" i="2" s="1"/>
  <c r="M2426" i="1" s="1"/>
  <c r="J2424" i="2"/>
  <c r="I2424" i="2" s="1"/>
  <c r="H2424" i="2" s="1"/>
  <c r="W2427" i="1" s="1"/>
  <c r="K2424" i="2"/>
  <c r="L2424" i="2"/>
  <c r="M2424" i="2" s="1"/>
  <c r="N2424" i="2" s="1"/>
  <c r="M2427" i="1" s="1"/>
  <c r="J2425" i="2"/>
  <c r="K2425" i="2"/>
  <c r="L2425" i="2"/>
  <c r="M2425" i="2" s="1"/>
  <c r="N2425" i="2" s="1"/>
  <c r="M2428" i="1" s="1"/>
  <c r="J2426" i="2"/>
  <c r="K2426" i="2"/>
  <c r="L2426" i="2"/>
  <c r="M2426" i="2" s="1"/>
  <c r="N2426" i="2" s="1"/>
  <c r="M2429" i="1" s="1"/>
  <c r="J2427" i="2"/>
  <c r="I2427" i="2" s="1"/>
  <c r="H2427" i="2" s="1"/>
  <c r="W2430" i="1" s="1"/>
  <c r="K2427" i="2"/>
  <c r="L2427" i="2"/>
  <c r="M2427" i="2" s="1"/>
  <c r="N2427" i="2" s="1"/>
  <c r="M2430" i="1" s="1"/>
  <c r="J2428" i="2"/>
  <c r="K2428" i="2"/>
  <c r="L2428" i="2"/>
  <c r="M2428" i="2" s="1"/>
  <c r="N2428" i="2" s="1"/>
  <c r="M2431" i="1" s="1"/>
  <c r="J2429" i="2"/>
  <c r="K2429" i="2"/>
  <c r="L2429" i="2"/>
  <c r="M2429" i="2" s="1"/>
  <c r="N2429" i="2" s="1"/>
  <c r="M2432" i="1" s="1"/>
  <c r="J2430" i="2"/>
  <c r="K2430" i="2"/>
  <c r="L2430" i="2"/>
  <c r="M2430" i="2" s="1"/>
  <c r="N2430" i="2" s="1"/>
  <c r="M2433" i="1" s="1"/>
  <c r="J2431" i="2"/>
  <c r="K2431" i="2"/>
  <c r="L2431" i="2"/>
  <c r="M2431" i="2" s="1"/>
  <c r="N2431" i="2" s="1"/>
  <c r="M2434" i="1" s="1"/>
  <c r="J2432" i="2"/>
  <c r="K2432" i="2"/>
  <c r="L2432" i="2"/>
  <c r="M2432" i="2" s="1"/>
  <c r="N2432" i="2" s="1"/>
  <c r="M2435" i="1" s="1"/>
  <c r="J2433" i="2"/>
  <c r="K2433" i="2"/>
  <c r="L2433" i="2"/>
  <c r="M2433" i="2" s="1"/>
  <c r="N2433" i="2" s="1"/>
  <c r="M2436" i="1" s="1"/>
  <c r="J2434" i="2"/>
  <c r="K2434" i="2"/>
  <c r="L2434" i="2"/>
  <c r="M2434" i="2" s="1"/>
  <c r="N2434" i="2" s="1"/>
  <c r="M2437" i="1" s="1"/>
  <c r="J2435" i="2"/>
  <c r="K2435" i="2"/>
  <c r="L2435" i="2"/>
  <c r="M2435" i="2" s="1"/>
  <c r="N2435" i="2" s="1"/>
  <c r="M2438" i="1" s="1"/>
  <c r="J2436" i="2"/>
  <c r="K2436" i="2"/>
  <c r="L2436" i="2"/>
  <c r="M2436" i="2" s="1"/>
  <c r="N2436" i="2" s="1"/>
  <c r="M2439" i="1" s="1"/>
  <c r="J2437" i="2"/>
  <c r="K2437" i="2"/>
  <c r="L2437" i="2"/>
  <c r="M2437" i="2" s="1"/>
  <c r="N2437" i="2" s="1"/>
  <c r="M2440" i="1" s="1"/>
  <c r="J2438" i="2"/>
  <c r="K2438" i="2"/>
  <c r="L2438" i="2"/>
  <c r="M2438" i="2" s="1"/>
  <c r="N2438" i="2" s="1"/>
  <c r="M2441" i="1" s="1"/>
  <c r="J2439" i="2"/>
  <c r="K2439" i="2"/>
  <c r="L2439" i="2"/>
  <c r="M2439" i="2" s="1"/>
  <c r="N2439" i="2" s="1"/>
  <c r="M2442" i="1" s="1"/>
  <c r="J2440" i="2"/>
  <c r="K2440" i="2"/>
  <c r="L2440" i="2"/>
  <c r="M2440" i="2" s="1"/>
  <c r="N2440" i="2" s="1"/>
  <c r="M2443" i="1" s="1"/>
  <c r="J2441" i="2"/>
  <c r="K2441" i="2"/>
  <c r="L2441" i="2"/>
  <c r="M2441" i="2" s="1"/>
  <c r="N2441" i="2" s="1"/>
  <c r="M2444" i="1" s="1"/>
  <c r="J2442" i="2"/>
  <c r="K2442" i="2"/>
  <c r="L2442" i="2"/>
  <c r="M2442" i="2" s="1"/>
  <c r="N2442" i="2" s="1"/>
  <c r="M2445" i="1" s="1"/>
  <c r="J2443" i="2"/>
  <c r="K2443" i="2"/>
  <c r="L2443" i="2"/>
  <c r="M2443" i="2" s="1"/>
  <c r="N2443" i="2" s="1"/>
  <c r="M2446" i="1" s="1"/>
  <c r="J2444" i="2"/>
  <c r="K2444" i="2"/>
  <c r="L2444" i="2"/>
  <c r="M2444" i="2" s="1"/>
  <c r="N2444" i="2" s="1"/>
  <c r="M2447" i="1" s="1"/>
  <c r="J2445" i="2"/>
  <c r="K2445" i="2"/>
  <c r="L2445" i="2"/>
  <c r="M2445" i="2" s="1"/>
  <c r="N2445" i="2" s="1"/>
  <c r="M2448" i="1" s="1"/>
  <c r="J2446" i="2"/>
  <c r="K2446" i="2"/>
  <c r="L2446" i="2"/>
  <c r="M2446" i="2" s="1"/>
  <c r="N2446" i="2" s="1"/>
  <c r="M2449" i="1" s="1"/>
  <c r="J2447" i="2"/>
  <c r="K2447" i="2"/>
  <c r="L2447" i="2"/>
  <c r="M2447" i="2" s="1"/>
  <c r="N2447" i="2" s="1"/>
  <c r="M2450" i="1" s="1"/>
  <c r="J2448" i="2"/>
  <c r="I2448" i="2" s="1"/>
  <c r="H2448" i="2" s="1"/>
  <c r="W2451" i="1" s="1"/>
  <c r="K2448" i="2"/>
  <c r="L2448" i="2"/>
  <c r="M2448" i="2" s="1"/>
  <c r="N2448" i="2" s="1"/>
  <c r="M2451" i="1" s="1"/>
  <c r="J2449" i="2"/>
  <c r="I2449" i="2" s="1"/>
  <c r="H2449" i="2" s="1"/>
  <c r="W2452" i="1" s="1"/>
  <c r="K2449" i="2"/>
  <c r="L2449" i="2"/>
  <c r="M2449" i="2" s="1"/>
  <c r="N2449" i="2" s="1"/>
  <c r="M2452" i="1" s="1"/>
  <c r="J2450" i="2"/>
  <c r="K2450" i="2"/>
  <c r="L2450" i="2"/>
  <c r="M2450" i="2" s="1"/>
  <c r="N2450" i="2" s="1"/>
  <c r="M2453" i="1" s="1"/>
  <c r="J2451" i="2"/>
  <c r="K2451" i="2"/>
  <c r="L2451" i="2"/>
  <c r="M2451" i="2" s="1"/>
  <c r="N2451" i="2" s="1"/>
  <c r="M2454" i="1" s="1"/>
  <c r="J2452" i="2"/>
  <c r="K2452" i="2"/>
  <c r="L2452" i="2"/>
  <c r="M2452" i="2" s="1"/>
  <c r="N2452" i="2" s="1"/>
  <c r="M2455" i="1" s="1"/>
  <c r="J2453" i="2"/>
  <c r="K2453" i="2"/>
  <c r="L2453" i="2"/>
  <c r="M2453" i="2" s="1"/>
  <c r="N2453" i="2" s="1"/>
  <c r="M2456" i="1" s="1"/>
  <c r="J2454" i="2"/>
  <c r="K2454" i="2"/>
  <c r="L2454" i="2"/>
  <c r="M2454" i="2" s="1"/>
  <c r="N2454" i="2" s="1"/>
  <c r="M2457" i="1" s="1"/>
  <c r="J2455" i="2"/>
  <c r="K2455" i="2"/>
  <c r="L2455" i="2"/>
  <c r="M2455" i="2" s="1"/>
  <c r="N2455" i="2" s="1"/>
  <c r="M2458" i="1" s="1"/>
  <c r="J2456" i="2"/>
  <c r="K2456" i="2"/>
  <c r="L2456" i="2"/>
  <c r="M2456" i="2" s="1"/>
  <c r="N2456" i="2" s="1"/>
  <c r="M2459" i="1" s="1"/>
  <c r="J2457" i="2"/>
  <c r="K2457" i="2"/>
  <c r="L2457" i="2"/>
  <c r="M2457" i="2" s="1"/>
  <c r="N2457" i="2" s="1"/>
  <c r="M2460" i="1" s="1"/>
  <c r="J2458" i="2"/>
  <c r="K2458" i="2"/>
  <c r="L2458" i="2"/>
  <c r="M2458" i="2" s="1"/>
  <c r="N2458" i="2" s="1"/>
  <c r="M2461" i="1" s="1"/>
  <c r="J2459" i="2"/>
  <c r="K2459" i="2"/>
  <c r="L2459" i="2"/>
  <c r="M2459" i="2" s="1"/>
  <c r="N2459" i="2" s="1"/>
  <c r="M2462" i="1" s="1"/>
  <c r="J2460" i="2"/>
  <c r="K2460" i="2"/>
  <c r="L2460" i="2"/>
  <c r="M2460" i="2" s="1"/>
  <c r="N2460" i="2" s="1"/>
  <c r="M2463" i="1" s="1"/>
  <c r="J2461" i="2"/>
  <c r="K2461" i="2"/>
  <c r="L2461" i="2"/>
  <c r="M2461" i="2" s="1"/>
  <c r="N2461" i="2" s="1"/>
  <c r="M2464" i="1" s="1"/>
  <c r="J2462" i="2"/>
  <c r="K2462" i="2"/>
  <c r="L2462" i="2"/>
  <c r="M2462" i="2" s="1"/>
  <c r="N2462" i="2" s="1"/>
  <c r="M2465" i="1" s="1"/>
  <c r="J2463" i="2"/>
  <c r="K2463" i="2"/>
  <c r="L2463" i="2"/>
  <c r="M2463" i="2" s="1"/>
  <c r="N2463" i="2" s="1"/>
  <c r="M2466" i="1" s="1"/>
  <c r="J2464" i="2"/>
  <c r="K2464" i="2"/>
  <c r="L2464" i="2"/>
  <c r="M2464" i="2" s="1"/>
  <c r="N2464" i="2" s="1"/>
  <c r="M2467" i="1" s="1"/>
  <c r="J2465" i="2"/>
  <c r="K2465" i="2"/>
  <c r="L2465" i="2"/>
  <c r="M2465" i="2" s="1"/>
  <c r="N2465" i="2" s="1"/>
  <c r="M2468" i="1" s="1"/>
  <c r="J2466" i="2"/>
  <c r="K2466" i="2"/>
  <c r="L2466" i="2"/>
  <c r="M2466" i="2" s="1"/>
  <c r="N2466" i="2" s="1"/>
  <c r="M2469" i="1" s="1"/>
  <c r="J2467" i="2"/>
  <c r="K2467" i="2"/>
  <c r="L2467" i="2"/>
  <c r="M2467" i="2" s="1"/>
  <c r="N2467" i="2" s="1"/>
  <c r="M2470" i="1" s="1"/>
  <c r="J2468" i="2"/>
  <c r="K2468" i="2"/>
  <c r="L2468" i="2"/>
  <c r="M2468" i="2" s="1"/>
  <c r="N2468" i="2" s="1"/>
  <c r="M2471" i="1" s="1"/>
  <c r="J2469" i="2"/>
  <c r="K2469" i="2"/>
  <c r="L2469" i="2"/>
  <c r="M2469" i="2" s="1"/>
  <c r="N2469" i="2" s="1"/>
  <c r="M2472" i="1" s="1"/>
  <c r="J2470" i="2"/>
  <c r="K2470" i="2"/>
  <c r="L2470" i="2"/>
  <c r="M2470" i="2" s="1"/>
  <c r="N2470" i="2" s="1"/>
  <c r="M2473" i="1" s="1"/>
  <c r="J2471" i="2"/>
  <c r="K2471" i="2"/>
  <c r="L2471" i="2"/>
  <c r="M2471" i="2" s="1"/>
  <c r="N2471" i="2" s="1"/>
  <c r="M2474" i="1" s="1"/>
  <c r="J2472" i="2"/>
  <c r="K2472" i="2"/>
  <c r="L2472" i="2"/>
  <c r="M2472" i="2" s="1"/>
  <c r="N2472" i="2" s="1"/>
  <c r="M2475" i="1" s="1"/>
  <c r="J2473" i="2"/>
  <c r="K2473" i="2"/>
  <c r="L2473" i="2"/>
  <c r="M2473" i="2" s="1"/>
  <c r="N2473" i="2" s="1"/>
  <c r="M2476" i="1" s="1"/>
  <c r="J2474" i="2"/>
  <c r="I2474" i="2" s="1"/>
  <c r="H2474" i="2" s="1"/>
  <c r="W2477" i="1" s="1"/>
  <c r="K2474" i="2"/>
  <c r="L2474" i="2"/>
  <c r="M2474" i="2" s="1"/>
  <c r="N2474" i="2" s="1"/>
  <c r="M2477" i="1" s="1"/>
  <c r="J2475" i="2"/>
  <c r="K2475" i="2"/>
  <c r="L2475" i="2"/>
  <c r="M2475" i="2" s="1"/>
  <c r="N2475" i="2" s="1"/>
  <c r="M2478" i="1" s="1"/>
  <c r="J2476" i="2"/>
  <c r="K2476" i="2"/>
  <c r="L2476" i="2"/>
  <c r="M2476" i="2" s="1"/>
  <c r="N2476" i="2" s="1"/>
  <c r="M2479" i="1" s="1"/>
  <c r="J2477" i="2"/>
  <c r="K2477" i="2"/>
  <c r="L2477" i="2"/>
  <c r="M2477" i="2" s="1"/>
  <c r="N2477" i="2" s="1"/>
  <c r="M2480" i="1" s="1"/>
  <c r="J2478" i="2"/>
  <c r="K2478" i="2"/>
  <c r="L2478" i="2"/>
  <c r="M2478" i="2" s="1"/>
  <c r="N2478" i="2" s="1"/>
  <c r="M2481" i="1" s="1"/>
  <c r="J2479" i="2"/>
  <c r="K2479" i="2"/>
  <c r="L2479" i="2"/>
  <c r="M2479" i="2" s="1"/>
  <c r="N2479" i="2" s="1"/>
  <c r="M2482" i="1" s="1"/>
  <c r="J2480" i="2"/>
  <c r="K2480" i="2"/>
  <c r="L2480" i="2"/>
  <c r="M2480" i="2" s="1"/>
  <c r="N2480" i="2" s="1"/>
  <c r="M2483" i="1" s="1"/>
  <c r="J2481" i="2"/>
  <c r="K2481" i="2"/>
  <c r="L2481" i="2"/>
  <c r="M2481" i="2" s="1"/>
  <c r="N2481" i="2" s="1"/>
  <c r="M2484" i="1" s="1"/>
  <c r="J2482" i="2"/>
  <c r="I2482" i="2" s="1"/>
  <c r="H2482" i="2" s="1"/>
  <c r="W2485" i="1" s="1"/>
  <c r="K2482" i="2"/>
  <c r="L2482" i="2"/>
  <c r="M2482" i="2" s="1"/>
  <c r="N2482" i="2" s="1"/>
  <c r="M2485" i="1" s="1"/>
  <c r="J2483" i="2"/>
  <c r="K2483" i="2"/>
  <c r="L2483" i="2"/>
  <c r="M2483" i="2" s="1"/>
  <c r="N2483" i="2" s="1"/>
  <c r="M2486" i="1" s="1"/>
  <c r="J2484" i="2"/>
  <c r="K2484" i="2"/>
  <c r="L2484" i="2"/>
  <c r="M2484" i="2" s="1"/>
  <c r="N2484" i="2" s="1"/>
  <c r="M2487" i="1" s="1"/>
  <c r="J2485" i="2"/>
  <c r="K2485" i="2"/>
  <c r="L2485" i="2"/>
  <c r="M2485" i="2" s="1"/>
  <c r="N2485" i="2" s="1"/>
  <c r="M2488" i="1" s="1"/>
  <c r="J2486" i="2"/>
  <c r="K2486" i="2"/>
  <c r="L2486" i="2"/>
  <c r="M2486" i="2"/>
  <c r="N2486" i="2" s="1"/>
  <c r="M2489" i="1" s="1"/>
  <c r="J2487" i="2"/>
  <c r="K2487" i="2"/>
  <c r="L2487" i="2"/>
  <c r="M2487" i="2" s="1"/>
  <c r="N2487" i="2" s="1"/>
  <c r="M2490" i="1" s="1"/>
  <c r="J2488" i="2"/>
  <c r="I2488" i="2" s="1"/>
  <c r="H2488" i="2" s="1"/>
  <c r="W2491" i="1" s="1"/>
  <c r="K2488" i="2"/>
  <c r="L2488" i="2"/>
  <c r="M2488" i="2" s="1"/>
  <c r="N2488" i="2" s="1"/>
  <c r="M2491" i="1" s="1"/>
  <c r="J2489" i="2"/>
  <c r="K2489" i="2"/>
  <c r="L2489" i="2"/>
  <c r="M2489" i="2" s="1"/>
  <c r="N2489" i="2" s="1"/>
  <c r="M2492" i="1" s="1"/>
  <c r="J2490" i="2"/>
  <c r="K2490" i="2"/>
  <c r="L2490" i="2"/>
  <c r="M2490" i="2" s="1"/>
  <c r="N2490" i="2" s="1"/>
  <c r="M2493" i="1" s="1"/>
  <c r="J2491" i="2"/>
  <c r="K2491" i="2"/>
  <c r="L2491" i="2"/>
  <c r="M2491" i="2" s="1"/>
  <c r="N2491" i="2" s="1"/>
  <c r="M2494" i="1" s="1"/>
  <c r="AA2494" i="1" s="1"/>
  <c r="J2492" i="2"/>
  <c r="K2492" i="2"/>
  <c r="L2492" i="2"/>
  <c r="M2492" i="2" s="1"/>
  <c r="N2492" i="2" s="1"/>
  <c r="M2495" i="1" s="1"/>
  <c r="J2493" i="2"/>
  <c r="K2493" i="2"/>
  <c r="L2493" i="2"/>
  <c r="M2493" i="2" s="1"/>
  <c r="N2493" i="2" s="1"/>
  <c r="M2496" i="1" s="1"/>
  <c r="J2494" i="2"/>
  <c r="K2494" i="2"/>
  <c r="L2494" i="2"/>
  <c r="M2494" i="2" s="1"/>
  <c r="N2494" i="2" s="1"/>
  <c r="M2497" i="1" s="1"/>
  <c r="J2495" i="2"/>
  <c r="K2495" i="2"/>
  <c r="L2495" i="2"/>
  <c r="M2495" i="2" s="1"/>
  <c r="N2495" i="2" s="1"/>
  <c r="M2498" i="1" s="1"/>
  <c r="J2496" i="2"/>
  <c r="K2496" i="2"/>
  <c r="L2496" i="2"/>
  <c r="M2496" i="2" s="1"/>
  <c r="N2496" i="2" s="1"/>
  <c r="M2499" i="1" s="1"/>
  <c r="J2497" i="2"/>
  <c r="K2497" i="2"/>
  <c r="L2497" i="2"/>
  <c r="M2497" i="2" s="1"/>
  <c r="N2497" i="2" s="1"/>
  <c r="M2500" i="1" s="1"/>
  <c r="J2498" i="2"/>
  <c r="K2498" i="2"/>
  <c r="L2498" i="2"/>
  <c r="M2498" i="2" s="1"/>
  <c r="N2498" i="2" s="1"/>
  <c r="M2501" i="1" s="1"/>
  <c r="J2499" i="2"/>
  <c r="K2499" i="2"/>
  <c r="L2499" i="2"/>
  <c r="M2499" i="2" s="1"/>
  <c r="N2499" i="2" s="1"/>
  <c r="M2502" i="1" s="1"/>
  <c r="J2500" i="2"/>
  <c r="K2500" i="2"/>
  <c r="L2500" i="2"/>
  <c r="M2500" i="2" s="1"/>
  <c r="N2500" i="2" s="1"/>
  <c r="M2503" i="1" s="1"/>
  <c r="J2501" i="2"/>
  <c r="K2501" i="2"/>
  <c r="L2501" i="2"/>
  <c r="M2501" i="2" s="1"/>
  <c r="N2501" i="2" s="1"/>
  <c r="M2504" i="1" s="1"/>
  <c r="J2502" i="2"/>
  <c r="K2502" i="2"/>
  <c r="L2502" i="2"/>
  <c r="M2502" i="2" s="1"/>
  <c r="N2502" i="2" s="1"/>
  <c r="M2505" i="1" s="1"/>
  <c r="J2503" i="2"/>
  <c r="K2503" i="2"/>
  <c r="L2503" i="2"/>
  <c r="M2503" i="2" s="1"/>
  <c r="N2503" i="2" s="1"/>
  <c r="M2506" i="1" s="1"/>
  <c r="AA2506" i="1" s="1"/>
  <c r="J2504" i="2"/>
  <c r="K2504" i="2"/>
  <c r="L2504" i="2"/>
  <c r="M2504" i="2" s="1"/>
  <c r="N2504" i="2" s="1"/>
  <c r="M2507" i="1" s="1"/>
  <c r="J2505" i="2"/>
  <c r="K2505" i="2"/>
  <c r="L2505" i="2"/>
  <c r="M2505" i="2" s="1"/>
  <c r="N2505" i="2" s="1"/>
  <c r="M2508" i="1" s="1"/>
  <c r="J2506" i="2"/>
  <c r="K2506" i="2"/>
  <c r="L2506" i="2"/>
  <c r="M2506" i="2" s="1"/>
  <c r="N2506" i="2" s="1"/>
  <c r="M2509" i="1" s="1"/>
  <c r="J2507" i="2"/>
  <c r="K2507" i="2"/>
  <c r="L2507" i="2"/>
  <c r="M2507" i="2" s="1"/>
  <c r="N2507" i="2" s="1"/>
  <c r="M2510" i="1" s="1"/>
  <c r="J2508" i="2"/>
  <c r="K2508" i="2"/>
  <c r="L2508" i="2"/>
  <c r="M2508" i="2" s="1"/>
  <c r="N2508" i="2" s="1"/>
  <c r="M2511" i="1" s="1"/>
  <c r="J2509" i="2"/>
  <c r="K2509" i="2"/>
  <c r="L2509" i="2"/>
  <c r="M2509" i="2" s="1"/>
  <c r="N2509" i="2" s="1"/>
  <c r="M2512" i="1" s="1"/>
  <c r="J2510" i="2"/>
  <c r="K2510" i="2"/>
  <c r="L2510" i="2"/>
  <c r="M2510" i="2" s="1"/>
  <c r="N2510" i="2" s="1"/>
  <c r="M2513" i="1" s="1"/>
  <c r="J2511" i="2"/>
  <c r="K2511" i="2"/>
  <c r="L2511" i="2"/>
  <c r="M2511" i="2" s="1"/>
  <c r="N2511" i="2" s="1"/>
  <c r="M2514" i="1" s="1"/>
  <c r="J2512" i="2"/>
  <c r="K2512" i="2"/>
  <c r="L2512" i="2"/>
  <c r="M2512" i="2" s="1"/>
  <c r="N2512" i="2" s="1"/>
  <c r="M2515" i="1" s="1"/>
  <c r="J2513" i="2"/>
  <c r="K2513" i="2"/>
  <c r="L2513" i="2"/>
  <c r="M2513" i="2" s="1"/>
  <c r="N2513" i="2" s="1"/>
  <c r="M2516" i="1" s="1"/>
  <c r="J2514" i="2"/>
  <c r="K2514" i="2"/>
  <c r="L2514" i="2"/>
  <c r="M2514" i="2" s="1"/>
  <c r="N2514" i="2" s="1"/>
  <c r="M2517" i="1" s="1"/>
  <c r="J2515" i="2"/>
  <c r="K2515" i="2"/>
  <c r="L2515" i="2"/>
  <c r="M2515" i="2" s="1"/>
  <c r="N2515" i="2" s="1"/>
  <c r="M2518" i="1" s="1"/>
  <c r="J2516" i="2"/>
  <c r="K2516" i="2"/>
  <c r="L2516" i="2"/>
  <c r="M2516" i="2" s="1"/>
  <c r="N2516" i="2" s="1"/>
  <c r="M2519" i="1" s="1"/>
  <c r="J2517" i="2"/>
  <c r="K2517" i="2"/>
  <c r="L2517" i="2"/>
  <c r="M2517" i="2" s="1"/>
  <c r="N2517" i="2" s="1"/>
  <c r="M2520" i="1" s="1"/>
  <c r="J2518" i="2"/>
  <c r="K2518" i="2"/>
  <c r="L2518" i="2"/>
  <c r="M2518" i="2" s="1"/>
  <c r="N2518" i="2" s="1"/>
  <c r="M2521" i="1" s="1"/>
  <c r="J2519" i="2"/>
  <c r="K2519" i="2"/>
  <c r="L2519" i="2"/>
  <c r="M2519" i="2" s="1"/>
  <c r="N2519" i="2" s="1"/>
  <c r="M2522" i="1" s="1"/>
  <c r="AA2522" i="1" s="1"/>
  <c r="J2520" i="2"/>
  <c r="K2520" i="2"/>
  <c r="L2520" i="2"/>
  <c r="M2520" i="2" s="1"/>
  <c r="N2520" i="2" s="1"/>
  <c r="M2523" i="1" s="1"/>
  <c r="J2521" i="2"/>
  <c r="K2521" i="2"/>
  <c r="L2521" i="2"/>
  <c r="M2521" i="2" s="1"/>
  <c r="N2521" i="2" s="1"/>
  <c r="M2524" i="1" s="1"/>
  <c r="J2522" i="2"/>
  <c r="K2522" i="2"/>
  <c r="L2522" i="2"/>
  <c r="M2522" i="2" s="1"/>
  <c r="N2522" i="2" s="1"/>
  <c r="M2525" i="1" s="1"/>
  <c r="J2523" i="2"/>
  <c r="K2523" i="2"/>
  <c r="L2523" i="2"/>
  <c r="M2523" i="2" s="1"/>
  <c r="N2523" i="2" s="1"/>
  <c r="M2526" i="1" s="1"/>
  <c r="J2524" i="2"/>
  <c r="K2524" i="2"/>
  <c r="L2524" i="2"/>
  <c r="M2524" i="2" s="1"/>
  <c r="N2524" i="2" s="1"/>
  <c r="M2527" i="1" s="1"/>
  <c r="J2525" i="2"/>
  <c r="K2525" i="2"/>
  <c r="L2525" i="2"/>
  <c r="M2525" i="2" s="1"/>
  <c r="N2525" i="2" s="1"/>
  <c r="M2528" i="1" s="1"/>
  <c r="J2526" i="2"/>
  <c r="K2526" i="2"/>
  <c r="L2526" i="2"/>
  <c r="M2526" i="2" s="1"/>
  <c r="N2526" i="2" s="1"/>
  <c r="M2529" i="1" s="1"/>
  <c r="J2527" i="2"/>
  <c r="K2527" i="2"/>
  <c r="L2527" i="2"/>
  <c r="M2527" i="2" s="1"/>
  <c r="N2527" i="2" s="1"/>
  <c r="M2530" i="1" s="1"/>
  <c r="J2528" i="2"/>
  <c r="K2528" i="2"/>
  <c r="L2528" i="2"/>
  <c r="M2528" i="2" s="1"/>
  <c r="N2528" i="2" s="1"/>
  <c r="M2531" i="1" s="1"/>
  <c r="J2529" i="2"/>
  <c r="K2529" i="2"/>
  <c r="L2529" i="2"/>
  <c r="M2529" i="2" s="1"/>
  <c r="N2529" i="2" s="1"/>
  <c r="M2532" i="1" s="1"/>
  <c r="J2530" i="2"/>
  <c r="K2530" i="2"/>
  <c r="L2530" i="2"/>
  <c r="M2530" i="2" s="1"/>
  <c r="N2530" i="2" s="1"/>
  <c r="M2533" i="1" s="1"/>
  <c r="J2531" i="2"/>
  <c r="K2531" i="2"/>
  <c r="L2531" i="2"/>
  <c r="M2531" i="2" s="1"/>
  <c r="N2531" i="2" s="1"/>
  <c r="M2534" i="1" s="1"/>
  <c r="J2532" i="2"/>
  <c r="K2532" i="2"/>
  <c r="L2532" i="2"/>
  <c r="M2532" i="2" s="1"/>
  <c r="N2532" i="2" s="1"/>
  <c r="M2535" i="1" s="1"/>
  <c r="J2533" i="2"/>
  <c r="K2533" i="2"/>
  <c r="L2533" i="2"/>
  <c r="M2533" i="2" s="1"/>
  <c r="N2533" i="2" s="1"/>
  <c r="M2536" i="1" s="1"/>
  <c r="J2534" i="2"/>
  <c r="K2534" i="2"/>
  <c r="L2534" i="2"/>
  <c r="M2534" i="2" s="1"/>
  <c r="N2534" i="2" s="1"/>
  <c r="M2537" i="1" s="1"/>
  <c r="J2535" i="2"/>
  <c r="I2535" i="2" s="1"/>
  <c r="H2535" i="2" s="1"/>
  <c r="W2538" i="1" s="1"/>
  <c r="K2535" i="2"/>
  <c r="L2535" i="2"/>
  <c r="M2535" i="2" s="1"/>
  <c r="N2535" i="2" s="1"/>
  <c r="M2538" i="1" s="1"/>
  <c r="AA2538" i="1" s="1"/>
  <c r="J2536" i="2"/>
  <c r="K2536" i="2"/>
  <c r="L2536" i="2"/>
  <c r="M2536" i="2" s="1"/>
  <c r="N2536" i="2" s="1"/>
  <c r="M2539" i="1" s="1"/>
  <c r="J2537" i="2"/>
  <c r="K2537" i="2"/>
  <c r="L2537" i="2"/>
  <c r="M2537" i="2" s="1"/>
  <c r="N2537" i="2" s="1"/>
  <c r="M2540" i="1" s="1"/>
  <c r="J2538" i="2"/>
  <c r="K2538" i="2"/>
  <c r="L2538" i="2"/>
  <c r="M2538" i="2" s="1"/>
  <c r="N2538" i="2" s="1"/>
  <c r="M2541" i="1" s="1"/>
  <c r="J2539" i="2"/>
  <c r="K2539" i="2"/>
  <c r="L2539" i="2"/>
  <c r="M2539" i="2" s="1"/>
  <c r="N2539" i="2" s="1"/>
  <c r="M2542" i="1" s="1"/>
  <c r="J2540" i="2"/>
  <c r="K2540" i="2"/>
  <c r="L2540" i="2"/>
  <c r="M2540" i="2" s="1"/>
  <c r="N2540" i="2" s="1"/>
  <c r="M2543" i="1" s="1"/>
  <c r="J2541" i="2"/>
  <c r="K2541" i="2"/>
  <c r="L2541" i="2"/>
  <c r="M2541" i="2" s="1"/>
  <c r="N2541" i="2" s="1"/>
  <c r="M2544" i="1" s="1"/>
  <c r="J2542" i="2"/>
  <c r="K2542" i="2"/>
  <c r="L2542" i="2"/>
  <c r="M2542" i="2" s="1"/>
  <c r="N2542" i="2" s="1"/>
  <c r="M2545" i="1" s="1"/>
  <c r="J2543" i="2"/>
  <c r="K2543" i="2"/>
  <c r="L2543" i="2"/>
  <c r="M2543" i="2" s="1"/>
  <c r="N2543" i="2" s="1"/>
  <c r="M2546" i="1" s="1"/>
  <c r="J2544" i="2"/>
  <c r="K2544" i="2"/>
  <c r="L2544" i="2"/>
  <c r="M2544" i="2" s="1"/>
  <c r="N2544" i="2" s="1"/>
  <c r="M2547" i="1" s="1"/>
  <c r="J2545" i="2"/>
  <c r="K2545" i="2"/>
  <c r="L2545" i="2"/>
  <c r="M2545" i="2" s="1"/>
  <c r="N2545" i="2" s="1"/>
  <c r="M2548" i="1" s="1"/>
  <c r="J2546" i="2"/>
  <c r="K2546" i="2"/>
  <c r="L2546" i="2"/>
  <c r="M2546" i="2" s="1"/>
  <c r="N2546" i="2" s="1"/>
  <c r="M2549" i="1" s="1"/>
  <c r="J2547" i="2"/>
  <c r="K2547" i="2"/>
  <c r="L2547" i="2"/>
  <c r="M2547" i="2" s="1"/>
  <c r="N2547" i="2" s="1"/>
  <c r="M2550" i="1" s="1"/>
  <c r="J2548" i="2"/>
  <c r="K2548" i="2"/>
  <c r="L2548" i="2"/>
  <c r="M2548" i="2" s="1"/>
  <c r="N2548" i="2" s="1"/>
  <c r="M2551" i="1" s="1"/>
  <c r="J2549" i="2"/>
  <c r="K2549" i="2"/>
  <c r="L2549" i="2"/>
  <c r="M2549" i="2" s="1"/>
  <c r="N2549" i="2" s="1"/>
  <c r="M2552" i="1" s="1"/>
  <c r="J2550" i="2"/>
  <c r="K2550" i="2"/>
  <c r="L2550" i="2"/>
  <c r="M2550" i="2" s="1"/>
  <c r="N2550" i="2" s="1"/>
  <c r="M2553" i="1" s="1"/>
  <c r="J2551" i="2"/>
  <c r="K2551" i="2"/>
  <c r="L2551" i="2"/>
  <c r="M2551" i="2" s="1"/>
  <c r="N2551" i="2" s="1"/>
  <c r="M2554" i="1" s="1"/>
  <c r="J2552" i="2"/>
  <c r="K2552" i="2"/>
  <c r="L2552" i="2"/>
  <c r="M2552" i="2" s="1"/>
  <c r="N2552" i="2" s="1"/>
  <c r="M2555" i="1" s="1"/>
  <c r="J2553" i="2"/>
  <c r="K2553" i="2"/>
  <c r="L2553" i="2"/>
  <c r="M2553" i="2" s="1"/>
  <c r="N2553" i="2" s="1"/>
  <c r="M2556" i="1" s="1"/>
  <c r="J2554" i="2"/>
  <c r="K2554" i="2"/>
  <c r="L2554" i="2"/>
  <c r="M2554" i="2" s="1"/>
  <c r="N2554" i="2" s="1"/>
  <c r="M2557" i="1" s="1"/>
  <c r="J2555" i="2"/>
  <c r="K2555" i="2"/>
  <c r="L2555" i="2"/>
  <c r="M2555" i="2" s="1"/>
  <c r="N2555" i="2" s="1"/>
  <c r="M2558" i="1" s="1"/>
  <c r="J2556" i="2"/>
  <c r="K2556" i="2"/>
  <c r="L2556" i="2"/>
  <c r="M2556" i="2" s="1"/>
  <c r="N2556" i="2" s="1"/>
  <c r="M2559" i="1" s="1"/>
  <c r="J2557" i="2"/>
  <c r="K2557" i="2"/>
  <c r="L2557" i="2"/>
  <c r="M2557" i="2" s="1"/>
  <c r="N2557" i="2" s="1"/>
  <c r="M2560" i="1" s="1"/>
  <c r="J2558" i="2"/>
  <c r="K2558" i="2"/>
  <c r="L2558" i="2"/>
  <c r="M2558" i="2" s="1"/>
  <c r="N2558" i="2" s="1"/>
  <c r="M2561" i="1" s="1"/>
  <c r="J2559" i="2"/>
  <c r="K2559" i="2"/>
  <c r="L2559" i="2"/>
  <c r="M2559" i="2" s="1"/>
  <c r="N2559" i="2" s="1"/>
  <c r="M2562" i="1" s="1"/>
  <c r="J2560" i="2"/>
  <c r="K2560" i="2"/>
  <c r="L2560" i="2"/>
  <c r="M2560" i="2" s="1"/>
  <c r="N2560" i="2" s="1"/>
  <c r="M2563" i="1" s="1"/>
  <c r="J2561" i="2"/>
  <c r="K2561" i="2"/>
  <c r="L2561" i="2"/>
  <c r="M2561" i="2" s="1"/>
  <c r="N2561" i="2" s="1"/>
  <c r="M2564" i="1" s="1"/>
  <c r="J2562" i="2"/>
  <c r="K2562" i="2"/>
  <c r="L2562" i="2"/>
  <c r="M2562" i="2" s="1"/>
  <c r="N2562" i="2" s="1"/>
  <c r="M2565" i="1" s="1"/>
  <c r="J2563" i="2"/>
  <c r="K2563" i="2"/>
  <c r="L2563" i="2"/>
  <c r="M2563" i="2" s="1"/>
  <c r="N2563" i="2" s="1"/>
  <c r="M2566" i="1" s="1"/>
  <c r="J2564" i="2"/>
  <c r="K2564" i="2"/>
  <c r="L2564" i="2"/>
  <c r="M2564" i="2" s="1"/>
  <c r="N2564" i="2" s="1"/>
  <c r="M2567" i="1" s="1"/>
  <c r="J2565" i="2"/>
  <c r="K2565" i="2"/>
  <c r="L2565" i="2"/>
  <c r="M2565" i="2" s="1"/>
  <c r="N2565" i="2" s="1"/>
  <c r="M2568" i="1" s="1"/>
  <c r="J2566" i="2"/>
  <c r="K2566" i="2"/>
  <c r="L2566" i="2"/>
  <c r="M2566" i="2" s="1"/>
  <c r="N2566" i="2" s="1"/>
  <c r="M2569" i="1" s="1"/>
  <c r="J2567" i="2"/>
  <c r="K2567" i="2"/>
  <c r="L2567" i="2"/>
  <c r="M2567" i="2" s="1"/>
  <c r="N2567" i="2" s="1"/>
  <c r="M2570" i="1" s="1"/>
  <c r="AA2570" i="1" s="1"/>
  <c r="J2568" i="2"/>
  <c r="K2568" i="2"/>
  <c r="L2568" i="2"/>
  <c r="M2568" i="2" s="1"/>
  <c r="N2568" i="2" s="1"/>
  <c r="M2571" i="1" s="1"/>
  <c r="J2569" i="2"/>
  <c r="K2569" i="2"/>
  <c r="L2569" i="2"/>
  <c r="M2569" i="2" s="1"/>
  <c r="N2569" i="2" s="1"/>
  <c r="M2572" i="1" s="1"/>
  <c r="J2570" i="2"/>
  <c r="K2570" i="2"/>
  <c r="L2570" i="2"/>
  <c r="M2570" i="2" s="1"/>
  <c r="N2570" i="2" s="1"/>
  <c r="M2573" i="1" s="1"/>
  <c r="J2571" i="2"/>
  <c r="K2571" i="2"/>
  <c r="L2571" i="2"/>
  <c r="M2571" i="2" s="1"/>
  <c r="N2571" i="2" s="1"/>
  <c r="M2574" i="1" s="1"/>
  <c r="J2572" i="2"/>
  <c r="K2572" i="2"/>
  <c r="L2572" i="2"/>
  <c r="M2572" i="2" s="1"/>
  <c r="N2572" i="2" s="1"/>
  <c r="M2575" i="1" s="1"/>
  <c r="J2573" i="2"/>
  <c r="K2573" i="2"/>
  <c r="L2573" i="2"/>
  <c r="M2573" i="2" s="1"/>
  <c r="N2573" i="2" s="1"/>
  <c r="M2576" i="1" s="1"/>
  <c r="J2574" i="2"/>
  <c r="K2574" i="2"/>
  <c r="L2574" i="2"/>
  <c r="M2574" i="2" s="1"/>
  <c r="N2574" i="2" s="1"/>
  <c r="M2577" i="1" s="1"/>
  <c r="J2575" i="2"/>
  <c r="K2575" i="2"/>
  <c r="L2575" i="2"/>
  <c r="M2575" i="2" s="1"/>
  <c r="N2575" i="2" s="1"/>
  <c r="M2578" i="1" s="1"/>
  <c r="J2576" i="2"/>
  <c r="K2576" i="2"/>
  <c r="L2576" i="2"/>
  <c r="M2576" i="2" s="1"/>
  <c r="N2576" i="2" s="1"/>
  <c r="M2579" i="1" s="1"/>
  <c r="J2577" i="2"/>
  <c r="K2577" i="2"/>
  <c r="L2577" i="2"/>
  <c r="M2577" i="2" s="1"/>
  <c r="N2577" i="2" s="1"/>
  <c r="M2580" i="1" s="1"/>
  <c r="J2578" i="2"/>
  <c r="K2578" i="2"/>
  <c r="L2578" i="2"/>
  <c r="M2578" i="2" s="1"/>
  <c r="N2578" i="2" s="1"/>
  <c r="M2581" i="1" s="1"/>
  <c r="J2579" i="2"/>
  <c r="K2579" i="2"/>
  <c r="L2579" i="2"/>
  <c r="M2579" i="2" s="1"/>
  <c r="N2579" i="2" s="1"/>
  <c r="M2582" i="1" s="1"/>
  <c r="J2580" i="2"/>
  <c r="K2580" i="2"/>
  <c r="L2580" i="2"/>
  <c r="M2580" i="2" s="1"/>
  <c r="N2580" i="2" s="1"/>
  <c r="M2583" i="1" s="1"/>
  <c r="J2581" i="2"/>
  <c r="K2581" i="2"/>
  <c r="L2581" i="2"/>
  <c r="M2581" i="2" s="1"/>
  <c r="N2581" i="2" s="1"/>
  <c r="M2584" i="1" s="1"/>
  <c r="J2582" i="2"/>
  <c r="K2582" i="2"/>
  <c r="L2582" i="2"/>
  <c r="M2582" i="2" s="1"/>
  <c r="N2582" i="2" s="1"/>
  <c r="M2585" i="1" s="1"/>
  <c r="J2583" i="2"/>
  <c r="K2583" i="2"/>
  <c r="L2583" i="2"/>
  <c r="M2583" i="2" s="1"/>
  <c r="N2583" i="2" s="1"/>
  <c r="M2586" i="1" s="1"/>
  <c r="AA2586" i="1" s="1"/>
  <c r="J2584" i="2"/>
  <c r="K2584" i="2"/>
  <c r="L2584" i="2"/>
  <c r="M2584" i="2" s="1"/>
  <c r="N2584" i="2" s="1"/>
  <c r="M2587" i="1" s="1"/>
  <c r="J2585" i="2"/>
  <c r="K2585" i="2"/>
  <c r="L2585" i="2"/>
  <c r="M2585" i="2" s="1"/>
  <c r="N2585" i="2" s="1"/>
  <c r="M2588" i="1" s="1"/>
  <c r="J2586" i="2"/>
  <c r="K2586" i="2"/>
  <c r="L2586" i="2"/>
  <c r="M2586" i="2" s="1"/>
  <c r="N2586" i="2" s="1"/>
  <c r="M2589" i="1" s="1"/>
  <c r="J2587" i="2"/>
  <c r="K2587" i="2"/>
  <c r="L2587" i="2"/>
  <c r="M2587" i="2" s="1"/>
  <c r="N2587" i="2" s="1"/>
  <c r="M2590" i="1" s="1"/>
  <c r="J2588" i="2"/>
  <c r="K2588" i="2"/>
  <c r="L2588" i="2"/>
  <c r="M2588" i="2" s="1"/>
  <c r="N2588" i="2" s="1"/>
  <c r="M2591" i="1" s="1"/>
  <c r="J2589" i="2"/>
  <c r="K2589" i="2"/>
  <c r="L2589" i="2"/>
  <c r="M2589" i="2" s="1"/>
  <c r="N2589" i="2" s="1"/>
  <c r="M2592" i="1" s="1"/>
  <c r="J2590" i="2"/>
  <c r="I2590" i="2" s="1"/>
  <c r="H2590" i="2" s="1"/>
  <c r="W2593" i="1" s="1"/>
  <c r="K2590" i="2"/>
  <c r="L2590" i="2"/>
  <c r="M2590" i="2" s="1"/>
  <c r="N2590" i="2" s="1"/>
  <c r="M2593" i="1" s="1"/>
  <c r="J2591" i="2"/>
  <c r="K2591" i="2"/>
  <c r="L2591" i="2"/>
  <c r="M2591" i="2" s="1"/>
  <c r="N2591" i="2" s="1"/>
  <c r="M2594" i="1" s="1"/>
  <c r="J2592" i="2"/>
  <c r="K2592" i="2"/>
  <c r="L2592" i="2"/>
  <c r="M2592" i="2" s="1"/>
  <c r="N2592" i="2" s="1"/>
  <c r="M2595" i="1" s="1"/>
  <c r="J2593" i="2"/>
  <c r="K2593" i="2"/>
  <c r="L2593" i="2"/>
  <c r="M2593" i="2" s="1"/>
  <c r="N2593" i="2" s="1"/>
  <c r="M2596" i="1" s="1"/>
  <c r="J2594" i="2"/>
  <c r="K2594" i="2"/>
  <c r="L2594" i="2"/>
  <c r="M2594" i="2" s="1"/>
  <c r="N2594" i="2" s="1"/>
  <c r="M2597" i="1" s="1"/>
  <c r="J2595" i="2"/>
  <c r="K2595" i="2"/>
  <c r="L2595" i="2"/>
  <c r="M2595" i="2" s="1"/>
  <c r="N2595" i="2" s="1"/>
  <c r="M2598" i="1" s="1"/>
  <c r="J2596" i="2"/>
  <c r="K2596" i="2"/>
  <c r="L2596" i="2"/>
  <c r="M2596" i="2" s="1"/>
  <c r="N2596" i="2" s="1"/>
  <c r="M2599" i="1" s="1"/>
  <c r="J2597" i="2"/>
  <c r="K2597" i="2"/>
  <c r="L2597" i="2"/>
  <c r="M2597" i="2" s="1"/>
  <c r="N2597" i="2" s="1"/>
  <c r="M2600" i="1" s="1"/>
  <c r="J2598" i="2"/>
  <c r="K2598" i="2"/>
  <c r="L2598" i="2"/>
  <c r="M2598" i="2" s="1"/>
  <c r="N2598" i="2" s="1"/>
  <c r="M2601" i="1" s="1"/>
  <c r="J2599" i="2"/>
  <c r="K2599" i="2"/>
  <c r="L2599" i="2"/>
  <c r="M2599" i="2" s="1"/>
  <c r="N2599" i="2" s="1"/>
  <c r="M2602" i="1" s="1"/>
  <c r="AA2602" i="1" s="1"/>
  <c r="J2600" i="2"/>
  <c r="K2600" i="2"/>
  <c r="L2600" i="2"/>
  <c r="M2600" i="2" s="1"/>
  <c r="N2600" i="2" s="1"/>
  <c r="M2603" i="1" s="1"/>
  <c r="J2601" i="2"/>
  <c r="K2601" i="2"/>
  <c r="L2601" i="2"/>
  <c r="M2601" i="2" s="1"/>
  <c r="N2601" i="2" s="1"/>
  <c r="M2604" i="1" s="1"/>
  <c r="J2602" i="2"/>
  <c r="K2602" i="2"/>
  <c r="L2602" i="2"/>
  <c r="M2602" i="2" s="1"/>
  <c r="N2602" i="2" s="1"/>
  <c r="M2605" i="1" s="1"/>
  <c r="J2603" i="2"/>
  <c r="K2603" i="2"/>
  <c r="L2603" i="2"/>
  <c r="M2603" i="2" s="1"/>
  <c r="N2603" i="2" s="1"/>
  <c r="M2606" i="1" s="1"/>
  <c r="J2604" i="2"/>
  <c r="K2604" i="2"/>
  <c r="L2604" i="2"/>
  <c r="M2604" i="2" s="1"/>
  <c r="N2604" i="2" s="1"/>
  <c r="M2607" i="1" s="1"/>
  <c r="J2605" i="2"/>
  <c r="K2605" i="2"/>
  <c r="L2605" i="2"/>
  <c r="M2605" i="2" s="1"/>
  <c r="N2605" i="2" s="1"/>
  <c r="M2608" i="1" s="1"/>
  <c r="J2606" i="2"/>
  <c r="K2606" i="2"/>
  <c r="L2606" i="2"/>
  <c r="M2606" i="2" s="1"/>
  <c r="N2606" i="2" s="1"/>
  <c r="M2609" i="1" s="1"/>
  <c r="J2607" i="2"/>
  <c r="K2607" i="2"/>
  <c r="L2607" i="2"/>
  <c r="M2607" i="2" s="1"/>
  <c r="N2607" i="2" s="1"/>
  <c r="M2610" i="1" s="1"/>
  <c r="J2608" i="2"/>
  <c r="K2608" i="2"/>
  <c r="L2608" i="2"/>
  <c r="M2608" i="2" s="1"/>
  <c r="N2608" i="2" s="1"/>
  <c r="M2611" i="1" s="1"/>
  <c r="J2609" i="2"/>
  <c r="K2609" i="2"/>
  <c r="L2609" i="2"/>
  <c r="M2609" i="2" s="1"/>
  <c r="N2609" i="2" s="1"/>
  <c r="M2612" i="1" s="1"/>
  <c r="J2610" i="2"/>
  <c r="K2610" i="2"/>
  <c r="L2610" i="2"/>
  <c r="M2610" i="2" s="1"/>
  <c r="N2610" i="2" s="1"/>
  <c r="M2613" i="1" s="1"/>
  <c r="J2611" i="2"/>
  <c r="K2611" i="2"/>
  <c r="L2611" i="2"/>
  <c r="M2611" i="2" s="1"/>
  <c r="N2611" i="2" s="1"/>
  <c r="M2614" i="1" s="1"/>
  <c r="J2612" i="2"/>
  <c r="K2612" i="2"/>
  <c r="L2612" i="2"/>
  <c r="M2612" i="2" s="1"/>
  <c r="N2612" i="2" s="1"/>
  <c r="M2615" i="1" s="1"/>
  <c r="J2613" i="2"/>
  <c r="K2613" i="2"/>
  <c r="L2613" i="2"/>
  <c r="M2613" i="2" s="1"/>
  <c r="N2613" i="2" s="1"/>
  <c r="M2616" i="1" s="1"/>
  <c r="J2614" i="2"/>
  <c r="K2614" i="2"/>
  <c r="L2614" i="2"/>
  <c r="M2614" i="2" s="1"/>
  <c r="N2614" i="2" s="1"/>
  <c r="M2617" i="1" s="1"/>
  <c r="J2615" i="2"/>
  <c r="K2615" i="2"/>
  <c r="L2615" i="2"/>
  <c r="M2615" i="2" s="1"/>
  <c r="N2615" i="2" s="1"/>
  <c r="M2618" i="1" s="1"/>
  <c r="J2616" i="2"/>
  <c r="K2616" i="2"/>
  <c r="L2616" i="2"/>
  <c r="M2616" i="2" s="1"/>
  <c r="N2616" i="2" s="1"/>
  <c r="M2619" i="1" s="1"/>
  <c r="J2617" i="2"/>
  <c r="K2617" i="2"/>
  <c r="L2617" i="2"/>
  <c r="M2617" i="2" s="1"/>
  <c r="N2617" i="2" s="1"/>
  <c r="M2620" i="1" s="1"/>
  <c r="J2618" i="2"/>
  <c r="K2618" i="2"/>
  <c r="L2618" i="2"/>
  <c r="M2618" i="2" s="1"/>
  <c r="N2618" i="2" s="1"/>
  <c r="M2621" i="1" s="1"/>
  <c r="J2619" i="2"/>
  <c r="K2619" i="2"/>
  <c r="L2619" i="2"/>
  <c r="M2619" i="2" s="1"/>
  <c r="N2619" i="2" s="1"/>
  <c r="M2622" i="1" s="1"/>
  <c r="J2620" i="2"/>
  <c r="K2620" i="2"/>
  <c r="L2620" i="2"/>
  <c r="M2620" i="2" s="1"/>
  <c r="N2620" i="2" s="1"/>
  <c r="M2623" i="1" s="1"/>
  <c r="J2621" i="2"/>
  <c r="K2621" i="2"/>
  <c r="L2621" i="2"/>
  <c r="M2621" i="2" s="1"/>
  <c r="N2621" i="2" s="1"/>
  <c r="M2624" i="1" s="1"/>
  <c r="J2622" i="2"/>
  <c r="K2622" i="2"/>
  <c r="L2622" i="2"/>
  <c r="M2622" i="2" s="1"/>
  <c r="N2622" i="2" s="1"/>
  <c r="M2625" i="1" s="1"/>
  <c r="J2623" i="2"/>
  <c r="K2623" i="2"/>
  <c r="L2623" i="2"/>
  <c r="M2623" i="2" s="1"/>
  <c r="N2623" i="2" s="1"/>
  <c r="M2626" i="1" s="1"/>
  <c r="J2624" i="2"/>
  <c r="K2624" i="2"/>
  <c r="L2624" i="2"/>
  <c r="M2624" i="2" s="1"/>
  <c r="N2624" i="2" s="1"/>
  <c r="M2627" i="1" s="1"/>
  <c r="J2625" i="2"/>
  <c r="K2625" i="2"/>
  <c r="L2625" i="2"/>
  <c r="M2625" i="2" s="1"/>
  <c r="N2625" i="2" s="1"/>
  <c r="M2628" i="1" s="1"/>
  <c r="J2626" i="2"/>
  <c r="K2626" i="2"/>
  <c r="L2626" i="2"/>
  <c r="M2626" i="2" s="1"/>
  <c r="N2626" i="2" s="1"/>
  <c r="M2629" i="1" s="1"/>
  <c r="J2627" i="2"/>
  <c r="K2627" i="2"/>
  <c r="L2627" i="2"/>
  <c r="M2627" i="2" s="1"/>
  <c r="N2627" i="2" s="1"/>
  <c r="M2630" i="1" s="1"/>
  <c r="J2628" i="2"/>
  <c r="K2628" i="2"/>
  <c r="L2628" i="2"/>
  <c r="M2628" i="2" s="1"/>
  <c r="N2628" i="2" s="1"/>
  <c r="M2631" i="1" s="1"/>
  <c r="J2629" i="2"/>
  <c r="K2629" i="2"/>
  <c r="L2629" i="2"/>
  <c r="M2629" i="2" s="1"/>
  <c r="N2629" i="2" s="1"/>
  <c r="M2632" i="1" s="1"/>
  <c r="J2630" i="2"/>
  <c r="K2630" i="2"/>
  <c r="L2630" i="2"/>
  <c r="M2630" i="2" s="1"/>
  <c r="N2630" i="2" s="1"/>
  <c r="M2633" i="1" s="1"/>
  <c r="J2631" i="2"/>
  <c r="K2631" i="2"/>
  <c r="L2631" i="2"/>
  <c r="M2631" i="2" s="1"/>
  <c r="N2631" i="2" s="1"/>
  <c r="M2634" i="1" s="1"/>
  <c r="AA2634" i="1" s="1"/>
  <c r="J2632" i="2"/>
  <c r="K2632" i="2"/>
  <c r="L2632" i="2"/>
  <c r="M2632" i="2" s="1"/>
  <c r="N2632" i="2" s="1"/>
  <c r="M2635" i="1" s="1"/>
  <c r="J2633" i="2"/>
  <c r="K2633" i="2"/>
  <c r="L2633" i="2"/>
  <c r="M2633" i="2" s="1"/>
  <c r="N2633" i="2" s="1"/>
  <c r="M2636" i="1" s="1"/>
  <c r="J2634" i="2"/>
  <c r="K2634" i="2"/>
  <c r="L2634" i="2"/>
  <c r="M2634" i="2" s="1"/>
  <c r="N2634" i="2" s="1"/>
  <c r="M2637" i="1" s="1"/>
  <c r="J2635" i="2"/>
  <c r="K2635" i="2"/>
  <c r="L2635" i="2"/>
  <c r="M2635" i="2" s="1"/>
  <c r="N2635" i="2" s="1"/>
  <c r="M2638" i="1" s="1"/>
  <c r="J2636" i="2"/>
  <c r="K2636" i="2"/>
  <c r="L2636" i="2"/>
  <c r="M2636" i="2" s="1"/>
  <c r="N2636" i="2" s="1"/>
  <c r="M2639" i="1" s="1"/>
  <c r="J2637" i="2"/>
  <c r="K2637" i="2"/>
  <c r="L2637" i="2"/>
  <c r="M2637" i="2" s="1"/>
  <c r="N2637" i="2" s="1"/>
  <c r="M2640" i="1" s="1"/>
  <c r="J2638" i="2"/>
  <c r="K2638" i="2"/>
  <c r="L2638" i="2"/>
  <c r="M2638" i="2" s="1"/>
  <c r="N2638" i="2" s="1"/>
  <c r="M2641" i="1" s="1"/>
  <c r="J2639" i="2"/>
  <c r="K2639" i="2"/>
  <c r="L2639" i="2"/>
  <c r="M2639" i="2" s="1"/>
  <c r="N2639" i="2" s="1"/>
  <c r="M2642" i="1" s="1"/>
  <c r="J2640" i="2"/>
  <c r="K2640" i="2"/>
  <c r="L2640" i="2"/>
  <c r="M2640" i="2" s="1"/>
  <c r="N2640" i="2" s="1"/>
  <c r="M2643" i="1" s="1"/>
  <c r="J2641" i="2"/>
  <c r="K2641" i="2"/>
  <c r="L2641" i="2"/>
  <c r="M2641" i="2" s="1"/>
  <c r="N2641" i="2" s="1"/>
  <c r="M2644" i="1" s="1"/>
  <c r="J2642" i="2"/>
  <c r="K2642" i="2"/>
  <c r="L2642" i="2"/>
  <c r="M2642" i="2" s="1"/>
  <c r="N2642" i="2" s="1"/>
  <c r="M2645" i="1" s="1"/>
  <c r="J2643" i="2"/>
  <c r="K2643" i="2"/>
  <c r="L2643" i="2"/>
  <c r="M2643" i="2" s="1"/>
  <c r="N2643" i="2" s="1"/>
  <c r="M2646" i="1" s="1"/>
  <c r="J2644" i="2"/>
  <c r="K2644" i="2"/>
  <c r="L2644" i="2"/>
  <c r="M2644" i="2" s="1"/>
  <c r="N2644" i="2" s="1"/>
  <c r="M2647" i="1" s="1"/>
  <c r="J2645" i="2"/>
  <c r="K2645" i="2"/>
  <c r="L2645" i="2"/>
  <c r="M2645" i="2" s="1"/>
  <c r="N2645" i="2" s="1"/>
  <c r="M2648" i="1" s="1"/>
  <c r="J2646" i="2"/>
  <c r="K2646" i="2"/>
  <c r="L2646" i="2"/>
  <c r="M2646" i="2" s="1"/>
  <c r="N2646" i="2" s="1"/>
  <c r="M2649" i="1" s="1"/>
  <c r="J2647" i="2"/>
  <c r="K2647" i="2"/>
  <c r="L2647" i="2"/>
  <c r="M2647" i="2" s="1"/>
  <c r="N2647" i="2" s="1"/>
  <c r="M2650" i="1" s="1"/>
  <c r="AA2650" i="1" s="1"/>
  <c r="J2648" i="2"/>
  <c r="K2648" i="2"/>
  <c r="L2648" i="2"/>
  <c r="M2648" i="2" s="1"/>
  <c r="N2648" i="2" s="1"/>
  <c r="M2651" i="1" s="1"/>
  <c r="J2649" i="2"/>
  <c r="K2649" i="2"/>
  <c r="L2649" i="2"/>
  <c r="M2649" i="2" s="1"/>
  <c r="N2649" i="2" s="1"/>
  <c r="M2652" i="1" s="1"/>
  <c r="J2650" i="2"/>
  <c r="K2650" i="2"/>
  <c r="L2650" i="2"/>
  <c r="M2650" i="2" s="1"/>
  <c r="N2650" i="2" s="1"/>
  <c r="M2653" i="1" s="1"/>
  <c r="J2651" i="2"/>
  <c r="K2651" i="2"/>
  <c r="L2651" i="2"/>
  <c r="M2651" i="2" s="1"/>
  <c r="N2651" i="2" s="1"/>
  <c r="M2654" i="1" s="1"/>
  <c r="J2652" i="2"/>
  <c r="K2652" i="2"/>
  <c r="L2652" i="2"/>
  <c r="M2652" i="2" s="1"/>
  <c r="N2652" i="2" s="1"/>
  <c r="M2655" i="1" s="1"/>
  <c r="J2653" i="2"/>
  <c r="K2653" i="2"/>
  <c r="L2653" i="2"/>
  <c r="M2653" i="2" s="1"/>
  <c r="N2653" i="2" s="1"/>
  <c r="M2656" i="1" s="1"/>
  <c r="J2654" i="2"/>
  <c r="K2654" i="2"/>
  <c r="L2654" i="2"/>
  <c r="M2654" i="2" s="1"/>
  <c r="N2654" i="2" s="1"/>
  <c r="M2657" i="1" s="1"/>
  <c r="J2655" i="2"/>
  <c r="K2655" i="2"/>
  <c r="L2655" i="2"/>
  <c r="M2655" i="2" s="1"/>
  <c r="N2655" i="2" s="1"/>
  <c r="M2658" i="1" s="1"/>
  <c r="J2656" i="2"/>
  <c r="K2656" i="2"/>
  <c r="L2656" i="2"/>
  <c r="M2656" i="2" s="1"/>
  <c r="N2656" i="2" s="1"/>
  <c r="M2659" i="1" s="1"/>
  <c r="J2657" i="2"/>
  <c r="K2657" i="2"/>
  <c r="L2657" i="2"/>
  <c r="M2657" i="2" s="1"/>
  <c r="N2657" i="2" s="1"/>
  <c r="M2660" i="1" s="1"/>
  <c r="J2658" i="2"/>
  <c r="K2658" i="2"/>
  <c r="L2658" i="2"/>
  <c r="M2658" i="2" s="1"/>
  <c r="N2658" i="2" s="1"/>
  <c r="M2661" i="1" s="1"/>
  <c r="J2659" i="2"/>
  <c r="K2659" i="2"/>
  <c r="L2659" i="2"/>
  <c r="M2659" i="2" s="1"/>
  <c r="N2659" i="2" s="1"/>
  <c r="M2662" i="1" s="1"/>
  <c r="J2660" i="2"/>
  <c r="K2660" i="2"/>
  <c r="L2660" i="2"/>
  <c r="M2660" i="2" s="1"/>
  <c r="N2660" i="2" s="1"/>
  <c r="M2663" i="1" s="1"/>
  <c r="J2661" i="2"/>
  <c r="K2661" i="2"/>
  <c r="L2661" i="2"/>
  <c r="M2661" i="2" s="1"/>
  <c r="N2661" i="2" s="1"/>
  <c r="M2664" i="1" s="1"/>
  <c r="J2662" i="2"/>
  <c r="K2662" i="2"/>
  <c r="L2662" i="2"/>
  <c r="M2662" i="2" s="1"/>
  <c r="N2662" i="2" s="1"/>
  <c r="M2665" i="1" s="1"/>
  <c r="J2663" i="2"/>
  <c r="K2663" i="2"/>
  <c r="L2663" i="2"/>
  <c r="M2663" i="2" s="1"/>
  <c r="N2663" i="2" s="1"/>
  <c r="M2666" i="1" s="1"/>
  <c r="AA2666" i="1" s="1"/>
  <c r="J2664" i="2"/>
  <c r="K2664" i="2"/>
  <c r="L2664" i="2"/>
  <c r="M2664" i="2" s="1"/>
  <c r="N2664" i="2" s="1"/>
  <c r="M2667" i="1" s="1"/>
  <c r="J2665" i="2"/>
  <c r="K2665" i="2"/>
  <c r="L2665" i="2"/>
  <c r="M2665" i="2" s="1"/>
  <c r="N2665" i="2" s="1"/>
  <c r="M2668" i="1" s="1"/>
  <c r="J2666" i="2"/>
  <c r="K2666" i="2"/>
  <c r="L2666" i="2"/>
  <c r="M2666" i="2" s="1"/>
  <c r="N2666" i="2" s="1"/>
  <c r="M2669" i="1" s="1"/>
  <c r="J2667" i="2"/>
  <c r="K2667" i="2"/>
  <c r="L2667" i="2"/>
  <c r="M2667" i="2" s="1"/>
  <c r="N2667" i="2" s="1"/>
  <c r="M2670" i="1" s="1"/>
  <c r="J2668" i="2"/>
  <c r="K2668" i="2"/>
  <c r="L2668" i="2"/>
  <c r="M2668" i="2" s="1"/>
  <c r="N2668" i="2" s="1"/>
  <c r="M2671" i="1" s="1"/>
  <c r="J2669" i="2"/>
  <c r="K2669" i="2"/>
  <c r="L2669" i="2"/>
  <c r="M2669" i="2" s="1"/>
  <c r="N2669" i="2" s="1"/>
  <c r="M2672" i="1" s="1"/>
  <c r="J2670" i="2"/>
  <c r="K2670" i="2"/>
  <c r="L2670" i="2"/>
  <c r="M2670" i="2" s="1"/>
  <c r="N2670" i="2" s="1"/>
  <c r="M2673" i="1" s="1"/>
  <c r="J2671" i="2"/>
  <c r="K2671" i="2"/>
  <c r="L2671" i="2"/>
  <c r="M2671" i="2" s="1"/>
  <c r="N2671" i="2" s="1"/>
  <c r="M2674" i="1" s="1"/>
  <c r="J2672" i="2"/>
  <c r="K2672" i="2"/>
  <c r="L2672" i="2"/>
  <c r="M2672" i="2" s="1"/>
  <c r="N2672" i="2" s="1"/>
  <c r="M2675" i="1" s="1"/>
  <c r="J2673" i="2"/>
  <c r="K2673" i="2"/>
  <c r="L2673" i="2"/>
  <c r="M2673" i="2" s="1"/>
  <c r="N2673" i="2" s="1"/>
  <c r="M2676" i="1" s="1"/>
  <c r="J2674" i="2"/>
  <c r="K2674" i="2"/>
  <c r="L2674" i="2"/>
  <c r="M2674" i="2" s="1"/>
  <c r="N2674" i="2" s="1"/>
  <c r="M2677" i="1" s="1"/>
  <c r="J2675" i="2"/>
  <c r="K2675" i="2"/>
  <c r="L2675" i="2"/>
  <c r="M2675" i="2" s="1"/>
  <c r="N2675" i="2" s="1"/>
  <c r="M2678" i="1" s="1"/>
  <c r="J2676" i="2"/>
  <c r="K2676" i="2"/>
  <c r="L2676" i="2"/>
  <c r="M2676" i="2" s="1"/>
  <c r="N2676" i="2" s="1"/>
  <c r="M2679" i="1" s="1"/>
  <c r="J2677" i="2"/>
  <c r="K2677" i="2"/>
  <c r="L2677" i="2"/>
  <c r="M2677" i="2" s="1"/>
  <c r="N2677" i="2" s="1"/>
  <c r="M2680" i="1" s="1"/>
  <c r="J2678" i="2"/>
  <c r="K2678" i="2"/>
  <c r="L2678" i="2"/>
  <c r="M2678" i="2" s="1"/>
  <c r="N2678" i="2" s="1"/>
  <c r="M2681" i="1" s="1"/>
  <c r="J2679" i="2"/>
  <c r="K2679" i="2"/>
  <c r="L2679" i="2"/>
  <c r="M2679" i="2" s="1"/>
  <c r="N2679" i="2" s="1"/>
  <c r="M2682" i="1" s="1"/>
  <c r="J2680" i="2"/>
  <c r="K2680" i="2"/>
  <c r="L2680" i="2"/>
  <c r="M2680" i="2" s="1"/>
  <c r="N2680" i="2" s="1"/>
  <c r="M2683" i="1" s="1"/>
  <c r="J2681" i="2"/>
  <c r="K2681" i="2"/>
  <c r="L2681" i="2"/>
  <c r="M2681" i="2" s="1"/>
  <c r="N2681" i="2" s="1"/>
  <c r="M2684" i="1" s="1"/>
  <c r="J2682" i="2"/>
  <c r="K2682" i="2"/>
  <c r="L2682" i="2"/>
  <c r="M2682" i="2" s="1"/>
  <c r="N2682" i="2" s="1"/>
  <c r="M2685" i="1" s="1"/>
  <c r="J2683" i="2"/>
  <c r="K2683" i="2"/>
  <c r="L2683" i="2"/>
  <c r="M2683" i="2" s="1"/>
  <c r="N2683" i="2" s="1"/>
  <c r="M2686" i="1" s="1"/>
  <c r="J2684" i="2"/>
  <c r="K2684" i="2"/>
  <c r="L2684" i="2"/>
  <c r="M2684" i="2" s="1"/>
  <c r="N2684" i="2" s="1"/>
  <c r="M2687" i="1" s="1"/>
  <c r="J2685" i="2"/>
  <c r="K2685" i="2"/>
  <c r="L2685" i="2"/>
  <c r="M2685" i="2" s="1"/>
  <c r="N2685" i="2" s="1"/>
  <c r="M2688" i="1" s="1"/>
  <c r="J2686" i="2"/>
  <c r="K2686" i="2"/>
  <c r="L2686" i="2"/>
  <c r="M2686" i="2" s="1"/>
  <c r="N2686" i="2" s="1"/>
  <c r="M2689" i="1" s="1"/>
  <c r="J2687" i="2"/>
  <c r="K2687" i="2"/>
  <c r="L2687" i="2"/>
  <c r="M2687" i="2" s="1"/>
  <c r="N2687" i="2" s="1"/>
  <c r="M2690" i="1" s="1"/>
  <c r="J2688" i="2"/>
  <c r="K2688" i="2"/>
  <c r="L2688" i="2"/>
  <c r="M2688" i="2" s="1"/>
  <c r="N2688" i="2" s="1"/>
  <c r="M2691" i="1" s="1"/>
  <c r="J2689" i="2"/>
  <c r="K2689" i="2"/>
  <c r="L2689" i="2"/>
  <c r="M2689" i="2" s="1"/>
  <c r="N2689" i="2" s="1"/>
  <c r="M2692" i="1" s="1"/>
  <c r="J2690" i="2"/>
  <c r="K2690" i="2"/>
  <c r="L2690" i="2"/>
  <c r="M2690" i="2" s="1"/>
  <c r="N2690" i="2" s="1"/>
  <c r="M2693" i="1" s="1"/>
  <c r="J2691" i="2"/>
  <c r="K2691" i="2"/>
  <c r="L2691" i="2"/>
  <c r="M2691" i="2" s="1"/>
  <c r="N2691" i="2" s="1"/>
  <c r="M2694" i="1" s="1"/>
  <c r="J2692" i="2"/>
  <c r="K2692" i="2"/>
  <c r="L2692" i="2"/>
  <c r="M2692" i="2" s="1"/>
  <c r="N2692" i="2" s="1"/>
  <c r="M2695" i="1" s="1"/>
  <c r="J2693" i="2"/>
  <c r="K2693" i="2"/>
  <c r="L2693" i="2"/>
  <c r="M2693" i="2" s="1"/>
  <c r="N2693" i="2" s="1"/>
  <c r="M2696" i="1" s="1"/>
  <c r="J2694" i="2"/>
  <c r="K2694" i="2"/>
  <c r="L2694" i="2"/>
  <c r="M2694" i="2" s="1"/>
  <c r="N2694" i="2" s="1"/>
  <c r="M2697" i="1" s="1"/>
  <c r="J2695" i="2"/>
  <c r="K2695" i="2"/>
  <c r="L2695" i="2"/>
  <c r="M2695" i="2" s="1"/>
  <c r="N2695" i="2" s="1"/>
  <c r="M2698" i="1" s="1"/>
  <c r="J2696" i="2"/>
  <c r="K2696" i="2"/>
  <c r="L2696" i="2"/>
  <c r="M2696" i="2" s="1"/>
  <c r="N2696" i="2" s="1"/>
  <c r="M2699" i="1" s="1"/>
  <c r="J2697" i="2"/>
  <c r="K2697" i="2"/>
  <c r="L2697" i="2"/>
  <c r="M2697" i="2" s="1"/>
  <c r="N2697" i="2" s="1"/>
  <c r="M2700" i="1" s="1"/>
  <c r="J2698" i="2"/>
  <c r="K2698" i="2"/>
  <c r="L2698" i="2"/>
  <c r="M2698" i="2" s="1"/>
  <c r="N2698" i="2" s="1"/>
  <c r="M2701" i="1" s="1"/>
  <c r="J2699" i="2"/>
  <c r="K2699" i="2"/>
  <c r="L2699" i="2"/>
  <c r="M2699" i="2" s="1"/>
  <c r="N2699" i="2" s="1"/>
  <c r="M2702" i="1" s="1"/>
  <c r="J2700" i="2"/>
  <c r="K2700" i="2"/>
  <c r="L2700" i="2"/>
  <c r="M2700" i="2" s="1"/>
  <c r="N2700" i="2" s="1"/>
  <c r="M2703" i="1" s="1"/>
  <c r="J2701" i="2"/>
  <c r="K2701" i="2"/>
  <c r="L2701" i="2"/>
  <c r="M2701" i="2" s="1"/>
  <c r="N2701" i="2" s="1"/>
  <c r="M2704" i="1" s="1"/>
  <c r="J2702" i="2"/>
  <c r="K2702" i="2"/>
  <c r="L2702" i="2"/>
  <c r="M2702" i="2" s="1"/>
  <c r="N2702" i="2" s="1"/>
  <c r="M2705" i="1" s="1"/>
  <c r="J2703" i="2"/>
  <c r="K2703" i="2"/>
  <c r="L2703" i="2"/>
  <c r="M2703" i="2" s="1"/>
  <c r="N2703" i="2" s="1"/>
  <c r="M2706" i="1" s="1"/>
  <c r="J2704" i="2"/>
  <c r="K2704" i="2"/>
  <c r="L2704" i="2"/>
  <c r="M2704" i="2" s="1"/>
  <c r="N2704" i="2" s="1"/>
  <c r="M2707" i="1" s="1"/>
  <c r="J2705" i="2"/>
  <c r="K2705" i="2"/>
  <c r="L2705" i="2"/>
  <c r="M2705" i="2" s="1"/>
  <c r="N2705" i="2" s="1"/>
  <c r="M2708" i="1" s="1"/>
  <c r="J2706" i="2"/>
  <c r="K2706" i="2"/>
  <c r="L2706" i="2"/>
  <c r="M2706" i="2" s="1"/>
  <c r="N2706" i="2" s="1"/>
  <c r="M2709" i="1" s="1"/>
  <c r="J2707" i="2"/>
  <c r="I2707" i="2" s="1"/>
  <c r="H2707" i="2" s="1"/>
  <c r="W2710" i="1" s="1"/>
  <c r="K2707" i="2"/>
  <c r="L2707" i="2"/>
  <c r="M2707" i="2" s="1"/>
  <c r="N2707" i="2" s="1"/>
  <c r="M2710" i="1" s="1"/>
  <c r="J2708" i="2"/>
  <c r="K2708" i="2"/>
  <c r="L2708" i="2"/>
  <c r="M2708" i="2" s="1"/>
  <c r="N2708" i="2" s="1"/>
  <c r="M2711" i="1" s="1"/>
  <c r="J2709" i="2"/>
  <c r="K2709" i="2"/>
  <c r="L2709" i="2"/>
  <c r="M2709" i="2" s="1"/>
  <c r="N2709" i="2" s="1"/>
  <c r="M2712" i="1" s="1"/>
  <c r="J2710" i="2"/>
  <c r="K2710" i="2"/>
  <c r="L2710" i="2"/>
  <c r="M2710" i="2" s="1"/>
  <c r="N2710" i="2" s="1"/>
  <c r="M2713" i="1" s="1"/>
  <c r="J2711" i="2"/>
  <c r="K2711" i="2"/>
  <c r="L2711" i="2"/>
  <c r="M2711" i="2" s="1"/>
  <c r="N2711" i="2" s="1"/>
  <c r="M2714" i="1" s="1"/>
  <c r="J2712" i="2"/>
  <c r="K2712" i="2"/>
  <c r="L2712" i="2"/>
  <c r="M2712" i="2" s="1"/>
  <c r="N2712" i="2" s="1"/>
  <c r="M2715" i="1" s="1"/>
  <c r="J2713" i="2"/>
  <c r="K2713" i="2"/>
  <c r="L2713" i="2"/>
  <c r="M2713" i="2" s="1"/>
  <c r="N2713" i="2" s="1"/>
  <c r="M2716" i="1" s="1"/>
  <c r="J2714" i="2"/>
  <c r="K2714" i="2"/>
  <c r="L2714" i="2"/>
  <c r="M2714" i="2" s="1"/>
  <c r="N2714" i="2" s="1"/>
  <c r="M2717" i="1" s="1"/>
  <c r="J2715" i="2"/>
  <c r="I2715" i="2" s="1"/>
  <c r="H2715" i="2" s="1"/>
  <c r="W2718" i="1" s="1"/>
  <c r="K2715" i="2"/>
  <c r="L2715" i="2"/>
  <c r="M2715" i="2" s="1"/>
  <c r="N2715" i="2" s="1"/>
  <c r="M2718" i="1" s="1"/>
  <c r="J2716" i="2"/>
  <c r="K2716" i="2"/>
  <c r="L2716" i="2"/>
  <c r="M2716" i="2" s="1"/>
  <c r="N2716" i="2" s="1"/>
  <c r="M2719" i="1" s="1"/>
  <c r="J2717" i="2"/>
  <c r="K2717" i="2"/>
  <c r="L2717" i="2"/>
  <c r="M2717" i="2" s="1"/>
  <c r="N2717" i="2" s="1"/>
  <c r="M2720" i="1" s="1"/>
  <c r="J2718" i="2"/>
  <c r="K2718" i="2"/>
  <c r="L2718" i="2"/>
  <c r="M2718" i="2" s="1"/>
  <c r="N2718" i="2" s="1"/>
  <c r="M2721" i="1" s="1"/>
  <c r="J2719" i="2"/>
  <c r="I2719" i="2" s="1"/>
  <c r="H2719" i="2" s="1"/>
  <c r="W2722" i="1" s="1"/>
  <c r="K2719" i="2"/>
  <c r="L2719" i="2"/>
  <c r="M2719" i="2" s="1"/>
  <c r="N2719" i="2" s="1"/>
  <c r="M2722" i="1" s="1"/>
  <c r="J2720" i="2"/>
  <c r="K2720" i="2"/>
  <c r="L2720" i="2"/>
  <c r="M2720" i="2" s="1"/>
  <c r="N2720" i="2" s="1"/>
  <c r="M2723" i="1" s="1"/>
  <c r="J2721" i="2"/>
  <c r="K2721" i="2"/>
  <c r="L2721" i="2"/>
  <c r="M2721" i="2" s="1"/>
  <c r="N2721" i="2" s="1"/>
  <c r="M2724" i="1" s="1"/>
  <c r="J2722" i="2"/>
  <c r="K2722" i="2"/>
  <c r="L2722" i="2"/>
  <c r="M2722" i="2" s="1"/>
  <c r="N2722" i="2" s="1"/>
  <c r="M2725" i="1" s="1"/>
  <c r="J2723" i="2"/>
  <c r="K2723" i="2"/>
  <c r="L2723" i="2"/>
  <c r="M2723" i="2" s="1"/>
  <c r="N2723" i="2" s="1"/>
  <c r="M2726" i="1" s="1"/>
  <c r="J2724" i="2"/>
  <c r="K2724" i="2"/>
  <c r="L2724" i="2"/>
  <c r="M2724" i="2" s="1"/>
  <c r="N2724" i="2" s="1"/>
  <c r="M2727" i="1" s="1"/>
  <c r="J2725" i="2"/>
  <c r="K2725" i="2"/>
  <c r="L2725" i="2"/>
  <c r="M2725" i="2" s="1"/>
  <c r="N2725" i="2" s="1"/>
  <c r="M2728" i="1" s="1"/>
  <c r="J2726" i="2"/>
  <c r="K2726" i="2"/>
  <c r="L2726" i="2"/>
  <c r="M2726" i="2" s="1"/>
  <c r="N2726" i="2" s="1"/>
  <c r="M2729" i="1" s="1"/>
  <c r="J2727" i="2"/>
  <c r="K2727" i="2"/>
  <c r="L2727" i="2"/>
  <c r="M2727" i="2" s="1"/>
  <c r="N2727" i="2" s="1"/>
  <c r="M2730" i="1" s="1"/>
  <c r="J2728" i="2"/>
  <c r="K2728" i="2"/>
  <c r="L2728" i="2"/>
  <c r="M2728" i="2" s="1"/>
  <c r="N2728" i="2" s="1"/>
  <c r="M2731" i="1" s="1"/>
  <c r="J2729" i="2"/>
  <c r="K2729" i="2"/>
  <c r="L2729" i="2"/>
  <c r="M2729" i="2" s="1"/>
  <c r="N2729" i="2" s="1"/>
  <c r="M2732" i="1" s="1"/>
  <c r="J2730" i="2"/>
  <c r="K2730" i="2"/>
  <c r="L2730" i="2"/>
  <c r="M2730" i="2" s="1"/>
  <c r="N2730" i="2" s="1"/>
  <c r="M2733" i="1" s="1"/>
  <c r="J2731" i="2"/>
  <c r="K2731" i="2"/>
  <c r="L2731" i="2"/>
  <c r="M2731" i="2" s="1"/>
  <c r="N2731" i="2" s="1"/>
  <c r="M2734" i="1" s="1"/>
  <c r="J2732" i="2"/>
  <c r="K2732" i="2"/>
  <c r="L2732" i="2"/>
  <c r="M2732" i="2" s="1"/>
  <c r="N2732" i="2" s="1"/>
  <c r="M2735" i="1" s="1"/>
  <c r="J2733" i="2"/>
  <c r="K2733" i="2"/>
  <c r="L2733" i="2"/>
  <c r="M2733" i="2" s="1"/>
  <c r="N2733" i="2" s="1"/>
  <c r="M2736" i="1" s="1"/>
  <c r="J2734" i="2"/>
  <c r="K2734" i="2"/>
  <c r="L2734" i="2"/>
  <c r="M2734" i="2" s="1"/>
  <c r="N2734" i="2" s="1"/>
  <c r="M2737" i="1" s="1"/>
  <c r="J2735" i="2"/>
  <c r="K2735" i="2"/>
  <c r="L2735" i="2"/>
  <c r="M2735" i="2" s="1"/>
  <c r="N2735" i="2" s="1"/>
  <c r="M2738" i="1" s="1"/>
  <c r="J2736" i="2"/>
  <c r="K2736" i="2"/>
  <c r="L2736" i="2"/>
  <c r="M2736" i="2" s="1"/>
  <c r="N2736" i="2" s="1"/>
  <c r="M2739" i="1" s="1"/>
  <c r="J2737" i="2"/>
  <c r="K2737" i="2"/>
  <c r="L2737" i="2"/>
  <c r="M2737" i="2" s="1"/>
  <c r="N2737" i="2" s="1"/>
  <c r="M2740" i="1" s="1"/>
  <c r="J2738" i="2"/>
  <c r="K2738" i="2"/>
  <c r="L2738" i="2"/>
  <c r="M2738" i="2" s="1"/>
  <c r="N2738" i="2" s="1"/>
  <c r="M2741" i="1" s="1"/>
  <c r="J2739" i="2"/>
  <c r="K2739" i="2"/>
  <c r="L2739" i="2"/>
  <c r="M2739" i="2" s="1"/>
  <c r="N2739" i="2" s="1"/>
  <c r="M2742" i="1" s="1"/>
  <c r="J2740" i="2"/>
  <c r="K2740" i="2"/>
  <c r="L2740" i="2"/>
  <c r="M2740" i="2" s="1"/>
  <c r="N2740" i="2" s="1"/>
  <c r="M2743" i="1" s="1"/>
  <c r="J2741" i="2"/>
  <c r="K2741" i="2"/>
  <c r="L2741" i="2"/>
  <c r="M2741" i="2" s="1"/>
  <c r="N2741" i="2" s="1"/>
  <c r="M2744" i="1" s="1"/>
  <c r="J2742" i="2"/>
  <c r="K2742" i="2"/>
  <c r="L2742" i="2"/>
  <c r="M2742" i="2" s="1"/>
  <c r="N2742" i="2" s="1"/>
  <c r="M2745" i="1" s="1"/>
  <c r="J2743" i="2"/>
  <c r="K2743" i="2"/>
  <c r="L2743" i="2"/>
  <c r="M2743" i="2" s="1"/>
  <c r="N2743" i="2" s="1"/>
  <c r="M2746" i="1" s="1"/>
  <c r="J2744" i="2"/>
  <c r="K2744" i="2"/>
  <c r="L2744" i="2"/>
  <c r="M2744" i="2" s="1"/>
  <c r="N2744" i="2" s="1"/>
  <c r="M2747" i="1" s="1"/>
  <c r="J2745" i="2"/>
  <c r="K2745" i="2"/>
  <c r="L2745" i="2"/>
  <c r="M2745" i="2" s="1"/>
  <c r="N2745" i="2" s="1"/>
  <c r="M2748" i="1" s="1"/>
  <c r="J2746" i="2"/>
  <c r="K2746" i="2"/>
  <c r="L2746" i="2"/>
  <c r="M2746" i="2" s="1"/>
  <c r="N2746" i="2" s="1"/>
  <c r="M2749" i="1" s="1"/>
  <c r="J2747" i="2"/>
  <c r="K2747" i="2"/>
  <c r="L2747" i="2"/>
  <c r="M2747" i="2" s="1"/>
  <c r="N2747" i="2" s="1"/>
  <c r="M2750" i="1" s="1"/>
  <c r="J2748" i="2"/>
  <c r="K2748" i="2"/>
  <c r="L2748" i="2"/>
  <c r="M2748" i="2" s="1"/>
  <c r="N2748" i="2" s="1"/>
  <c r="M2751" i="1" s="1"/>
  <c r="J2749" i="2"/>
  <c r="K2749" i="2"/>
  <c r="L2749" i="2"/>
  <c r="M2749" i="2" s="1"/>
  <c r="N2749" i="2" s="1"/>
  <c r="M2752" i="1" s="1"/>
  <c r="J2750" i="2"/>
  <c r="K2750" i="2"/>
  <c r="L2750" i="2"/>
  <c r="M2750" i="2" s="1"/>
  <c r="N2750" i="2" s="1"/>
  <c r="M2753" i="1" s="1"/>
  <c r="J2751" i="2"/>
  <c r="K2751" i="2"/>
  <c r="L2751" i="2"/>
  <c r="M2751" i="2" s="1"/>
  <c r="N2751" i="2" s="1"/>
  <c r="M2754" i="1" s="1"/>
  <c r="J2752" i="2"/>
  <c r="K2752" i="2"/>
  <c r="L2752" i="2"/>
  <c r="M2752" i="2" s="1"/>
  <c r="N2752" i="2" s="1"/>
  <c r="M2755" i="1" s="1"/>
  <c r="J2753" i="2"/>
  <c r="I2753" i="2" s="1"/>
  <c r="H2753" i="2" s="1"/>
  <c r="W2756" i="1" s="1"/>
  <c r="K2753" i="2"/>
  <c r="L2753" i="2"/>
  <c r="M2753" i="2" s="1"/>
  <c r="N2753" i="2" s="1"/>
  <c r="M2756" i="1" s="1"/>
  <c r="J2754" i="2"/>
  <c r="I2754" i="2" s="1"/>
  <c r="H2754" i="2" s="1"/>
  <c r="W2757" i="1" s="1"/>
  <c r="K2754" i="2"/>
  <c r="L2754" i="2"/>
  <c r="M2754" i="2" s="1"/>
  <c r="N2754" i="2" s="1"/>
  <c r="M2757" i="1" s="1"/>
  <c r="J2755" i="2"/>
  <c r="K2755" i="2"/>
  <c r="L2755" i="2"/>
  <c r="M2755" i="2" s="1"/>
  <c r="N2755" i="2" s="1"/>
  <c r="M2758" i="1" s="1"/>
  <c r="J2756" i="2"/>
  <c r="K2756" i="2"/>
  <c r="L2756" i="2"/>
  <c r="M2756" i="2" s="1"/>
  <c r="N2756" i="2" s="1"/>
  <c r="M2759" i="1" s="1"/>
  <c r="J2757" i="2"/>
  <c r="K2757" i="2"/>
  <c r="L2757" i="2"/>
  <c r="M2757" i="2" s="1"/>
  <c r="N2757" i="2" s="1"/>
  <c r="M2760" i="1" s="1"/>
  <c r="L2760" i="1" s="1"/>
  <c r="K2760" i="1" s="1"/>
  <c r="J2758" i="2"/>
  <c r="K2758" i="2"/>
  <c r="L2758" i="2"/>
  <c r="M2758" i="2" s="1"/>
  <c r="N2758" i="2" s="1"/>
  <c r="M2761" i="1" s="1"/>
  <c r="J2759" i="2"/>
  <c r="K2759" i="2"/>
  <c r="L2759" i="2"/>
  <c r="M2759" i="2" s="1"/>
  <c r="N2759" i="2" s="1"/>
  <c r="M2762" i="1" s="1"/>
  <c r="J2760" i="2"/>
  <c r="K2760" i="2"/>
  <c r="L2760" i="2"/>
  <c r="M2760" i="2" s="1"/>
  <c r="N2760" i="2" s="1"/>
  <c r="M2763" i="1" s="1"/>
  <c r="J2761" i="2"/>
  <c r="K2761" i="2"/>
  <c r="L2761" i="2"/>
  <c r="M2761" i="2" s="1"/>
  <c r="N2761" i="2" s="1"/>
  <c r="M2764" i="1" s="1"/>
  <c r="J2762" i="2"/>
  <c r="K2762" i="2"/>
  <c r="L2762" i="2"/>
  <c r="M2762" i="2" s="1"/>
  <c r="N2762" i="2" s="1"/>
  <c r="M2765" i="1" s="1"/>
  <c r="J2763" i="2"/>
  <c r="K2763" i="2"/>
  <c r="L2763" i="2"/>
  <c r="M2763" i="2" s="1"/>
  <c r="N2763" i="2" s="1"/>
  <c r="M2766" i="1" s="1"/>
  <c r="J2764" i="2"/>
  <c r="K2764" i="2"/>
  <c r="L2764" i="2"/>
  <c r="M2764" i="2" s="1"/>
  <c r="N2764" i="2" s="1"/>
  <c r="M2767" i="1" s="1"/>
  <c r="J2765" i="2"/>
  <c r="K2765" i="2"/>
  <c r="L2765" i="2"/>
  <c r="M2765" i="2" s="1"/>
  <c r="N2765" i="2" s="1"/>
  <c r="M2768" i="1" s="1"/>
  <c r="J2766" i="2"/>
  <c r="K2766" i="2"/>
  <c r="L2766" i="2"/>
  <c r="M2766" i="2" s="1"/>
  <c r="N2766" i="2" s="1"/>
  <c r="M2769" i="1" s="1"/>
  <c r="J2767" i="2"/>
  <c r="K2767" i="2"/>
  <c r="L2767" i="2"/>
  <c r="M2767" i="2" s="1"/>
  <c r="N2767" i="2" s="1"/>
  <c r="M2770" i="1" s="1"/>
  <c r="J2768" i="2"/>
  <c r="I2768" i="2" s="1"/>
  <c r="H2768" i="2" s="1"/>
  <c r="W2771" i="1" s="1"/>
  <c r="K2768" i="2"/>
  <c r="L2768" i="2"/>
  <c r="M2768" i="2" s="1"/>
  <c r="N2768" i="2" s="1"/>
  <c r="M2771" i="1" s="1"/>
  <c r="J2769" i="2"/>
  <c r="K2769" i="2"/>
  <c r="L2769" i="2"/>
  <c r="M2769" i="2" s="1"/>
  <c r="N2769" i="2" s="1"/>
  <c r="M2772" i="1" s="1"/>
  <c r="J2770" i="2"/>
  <c r="K2770" i="2"/>
  <c r="L2770" i="2"/>
  <c r="M2770" i="2" s="1"/>
  <c r="N2770" i="2" s="1"/>
  <c r="M2773" i="1" s="1"/>
  <c r="J2771" i="2"/>
  <c r="K2771" i="2"/>
  <c r="L2771" i="2"/>
  <c r="M2771" i="2" s="1"/>
  <c r="N2771" i="2" s="1"/>
  <c r="M2774" i="1" s="1"/>
  <c r="J2772" i="2"/>
  <c r="K2772" i="2"/>
  <c r="L2772" i="2"/>
  <c r="M2772" i="2" s="1"/>
  <c r="N2772" i="2" s="1"/>
  <c r="M2775" i="1" s="1"/>
  <c r="J2773" i="2"/>
  <c r="K2773" i="2"/>
  <c r="L2773" i="2"/>
  <c r="M2773" i="2" s="1"/>
  <c r="N2773" i="2" s="1"/>
  <c r="M2776" i="1" s="1"/>
  <c r="J2774" i="2"/>
  <c r="K2774" i="2"/>
  <c r="L2774" i="2"/>
  <c r="M2774" i="2" s="1"/>
  <c r="N2774" i="2" s="1"/>
  <c r="M2777" i="1" s="1"/>
  <c r="J2775" i="2"/>
  <c r="K2775" i="2"/>
  <c r="L2775" i="2"/>
  <c r="M2775" i="2" s="1"/>
  <c r="N2775" i="2" s="1"/>
  <c r="M2778" i="1" s="1"/>
  <c r="J2776" i="2"/>
  <c r="K2776" i="2"/>
  <c r="L2776" i="2"/>
  <c r="M2776" i="2" s="1"/>
  <c r="N2776" i="2" s="1"/>
  <c r="M2779" i="1" s="1"/>
  <c r="J2777" i="2"/>
  <c r="K2777" i="2"/>
  <c r="L2777" i="2"/>
  <c r="M2777" i="2" s="1"/>
  <c r="N2777" i="2" s="1"/>
  <c r="M2780" i="1" s="1"/>
  <c r="J2778" i="2"/>
  <c r="K2778" i="2"/>
  <c r="L2778" i="2"/>
  <c r="M2778" i="2" s="1"/>
  <c r="N2778" i="2" s="1"/>
  <c r="M2781" i="1" s="1"/>
  <c r="J2779" i="2"/>
  <c r="K2779" i="2"/>
  <c r="L2779" i="2"/>
  <c r="M2779" i="2" s="1"/>
  <c r="N2779" i="2" s="1"/>
  <c r="M2782" i="1" s="1"/>
  <c r="J2780" i="2"/>
  <c r="K2780" i="2"/>
  <c r="L2780" i="2"/>
  <c r="M2780" i="2" s="1"/>
  <c r="N2780" i="2" s="1"/>
  <c r="M2783" i="1" s="1"/>
  <c r="J2781" i="2"/>
  <c r="K2781" i="2"/>
  <c r="L2781" i="2"/>
  <c r="M2781" i="2" s="1"/>
  <c r="N2781" i="2" s="1"/>
  <c r="M2784" i="1" s="1"/>
  <c r="J2782" i="2"/>
  <c r="K2782" i="2"/>
  <c r="L2782" i="2"/>
  <c r="M2782" i="2" s="1"/>
  <c r="N2782" i="2" s="1"/>
  <c r="M2785" i="1" s="1"/>
  <c r="J2783" i="2"/>
  <c r="K2783" i="2"/>
  <c r="L2783" i="2"/>
  <c r="M2783" i="2" s="1"/>
  <c r="N2783" i="2" s="1"/>
  <c r="M2786" i="1" s="1"/>
  <c r="J2784" i="2"/>
  <c r="K2784" i="2"/>
  <c r="L2784" i="2"/>
  <c r="M2784" i="2" s="1"/>
  <c r="N2784" i="2" s="1"/>
  <c r="M2787" i="1" s="1"/>
  <c r="J2785" i="2"/>
  <c r="K2785" i="2"/>
  <c r="L2785" i="2"/>
  <c r="M2785" i="2" s="1"/>
  <c r="N2785" i="2" s="1"/>
  <c r="M2788" i="1" s="1"/>
  <c r="J2786" i="2"/>
  <c r="K2786" i="2"/>
  <c r="L2786" i="2"/>
  <c r="M2786" i="2" s="1"/>
  <c r="N2786" i="2" s="1"/>
  <c r="M2789" i="1" s="1"/>
  <c r="J2787" i="2"/>
  <c r="K2787" i="2"/>
  <c r="L2787" i="2"/>
  <c r="M2787" i="2" s="1"/>
  <c r="N2787" i="2" s="1"/>
  <c r="M2790" i="1" s="1"/>
  <c r="J2788" i="2"/>
  <c r="K2788" i="2"/>
  <c r="L2788" i="2"/>
  <c r="M2788" i="2" s="1"/>
  <c r="N2788" i="2" s="1"/>
  <c r="M2791" i="1" s="1"/>
  <c r="J2789" i="2"/>
  <c r="K2789" i="2"/>
  <c r="L2789" i="2"/>
  <c r="M2789" i="2" s="1"/>
  <c r="N2789" i="2" s="1"/>
  <c r="M2792" i="1" s="1"/>
  <c r="J2790" i="2"/>
  <c r="K2790" i="2"/>
  <c r="L2790" i="2"/>
  <c r="M2790" i="2" s="1"/>
  <c r="N2790" i="2" s="1"/>
  <c r="M2793" i="1" s="1"/>
  <c r="J2791" i="2"/>
  <c r="K2791" i="2"/>
  <c r="L2791" i="2"/>
  <c r="M2791" i="2" s="1"/>
  <c r="N2791" i="2" s="1"/>
  <c r="M2794" i="1" s="1"/>
  <c r="J2792" i="2"/>
  <c r="K2792" i="2"/>
  <c r="L2792" i="2"/>
  <c r="M2792" i="2" s="1"/>
  <c r="N2792" i="2" s="1"/>
  <c r="M2795" i="1" s="1"/>
  <c r="J2793" i="2"/>
  <c r="K2793" i="2"/>
  <c r="L2793" i="2"/>
  <c r="M2793" i="2" s="1"/>
  <c r="N2793" i="2" s="1"/>
  <c r="M2796" i="1" s="1"/>
  <c r="J2794" i="2"/>
  <c r="K2794" i="2"/>
  <c r="L2794" i="2"/>
  <c r="M2794" i="2" s="1"/>
  <c r="N2794" i="2" s="1"/>
  <c r="M2797" i="1" s="1"/>
  <c r="J2795" i="2"/>
  <c r="K2795" i="2"/>
  <c r="L2795" i="2"/>
  <c r="M2795" i="2" s="1"/>
  <c r="N2795" i="2" s="1"/>
  <c r="M2798" i="1" s="1"/>
  <c r="AA2798" i="1" s="1"/>
  <c r="J2796" i="2"/>
  <c r="K2796" i="2"/>
  <c r="L2796" i="2"/>
  <c r="M2796" i="2" s="1"/>
  <c r="N2796" i="2" s="1"/>
  <c r="M2799" i="1" s="1"/>
  <c r="J2797" i="2"/>
  <c r="K2797" i="2"/>
  <c r="L2797" i="2"/>
  <c r="M2797" i="2" s="1"/>
  <c r="N2797" i="2" s="1"/>
  <c r="M2800" i="1" s="1"/>
  <c r="J2798" i="2"/>
  <c r="K2798" i="2"/>
  <c r="L2798" i="2"/>
  <c r="M2798" i="2" s="1"/>
  <c r="N2798" i="2" s="1"/>
  <c r="M2801" i="1" s="1"/>
  <c r="J2799" i="2"/>
  <c r="K2799" i="2"/>
  <c r="L2799" i="2"/>
  <c r="M2799" i="2" s="1"/>
  <c r="N2799" i="2" s="1"/>
  <c r="M2802" i="1" s="1"/>
  <c r="J2800" i="2"/>
  <c r="K2800" i="2"/>
  <c r="L2800" i="2"/>
  <c r="M2800" i="2" s="1"/>
  <c r="N2800" i="2" s="1"/>
  <c r="M2803" i="1" s="1"/>
  <c r="J2801" i="2"/>
  <c r="K2801" i="2"/>
  <c r="L2801" i="2"/>
  <c r="M2801" i="2" s="1"/>
  <c r="N2801" i="2" s="1"/>
  <c r="M2804" i="1" s="1"/>
  <c r="J2802" i="2"/>
  <c r="K2802" i="2"/>
  <c r="L2802" i="2"/>
  <c r="M2802" i="2" s="1"/>
  <c r="N2802" i="2" s="1"/>
  <c r="M2805" i="1" s="1"/>
  <c r="J2803" i="2"/>
  <c r="K2803" i="2"/>
  <c r="L2803" i="2"/>
  <c r="M2803" i="2" s="1"/>
  <c r="N2803" i="2" s="1"/>
  <c r="M2806" i="1" s="1"/>
  <c r="J2804" i="2"/>
  <c r="K2804" i="2"/>
  <c r="L2804" i="2"/>
  <c r="M2804" i="2" s="1"/>
  <c r="N2804" i="2" s="1"/>
  <c r="M2807" i="1" s="1"/>
  <c r="J2805" i="2"/>
  <c r="K2805" i="2"/>
  <c r="I2805" i="2" s="1"/>
  <c r="H2805" i="2" s="1"/>
  <c r="W2808" i="1" s="1"/>
  <c r="L2805" i="2"/>
  <c r="M2805" i="2" s="1"/>
  <c r="N2805" i="2" s="1"/>
  <c r="M2808" i="1" s="1"/>
  <c r="J2806" i="2"/>
  <c r="K2806" i="2"/>
  <c r="L2806" i="2"/>
  <c r="M2806" i="2" s="1"/>
  <c r="N2806" i="2" s="1"/>
  <c r="M2809" i="1" s="1"/>
  <c r="J2807" i="2"/>
  <c r="K2807" i="2"/>
  <c r="L2807" i="2"/>
  <c r="M2807" i="2" s="1"/>
  <c r="N2807" i="2" s="1"/>
  <c r="M2810" i="1" s="1"/>
  <c r="J2808" i="2"/>
  <c r="K2808" i="2"/>
  <c r="L2808" i="2"/>
  <c r="M2808" i="2" s="1"/>
  <c r="N2808" i="2" s="1"/>
  <c r="M2811" i="1" s="1"/>
  <c r="J2809" i="2"/>
  <c r="K2809" i="2"/>
  <c r="I2809" i="2" s="1"/>
  <c r="H2809" i="2" s="1"/>
  <c r="W2812" i="1" s="1"/>
  <c r="L2809" i="2"/>
  <c r="M2809" i="2" s="1"/>
  <c r="N2809" i="2" s="1"/>
  <c r="M2812" i="1" s="1"/>
  <c r="J2810" i="2"/>
  <c r="K2810" i="2"/>
  <c r="L2810" i="2"/>
  <c r="M2810" i="2" s="1"/>
  <c r="N2810" i="2" s="1"/>
  <c r="M2813" i="1" s="1"/>
  <c r="J2811" i="2"/>
  <c r="K2811" i="2"/>
  <c r="L2811" i="2"/>
  <c r="M2811" i="2" s="1"/>
  <c r="N2811" i="2" s="1"/>
  <c r="M2814" i="1" s="1"/>
  <c r="J2812" i="2"/>
  <c r="K2812" i="2"/>
  <c r="L2812" i="2"/>
  <c r="M2812" i="2" s="1"/>
  <c r="N2812" i="2" s="1"/>
  <c r="M2815" i="1" s="1"/>
  <c r="J2813" i="2"/>
  <c r="K2813" i="2"/>
  <c r="L2813" i="2"/>
  <c r="M2813" i="2" s="1"/>
  <c r="N2813" i="2" s="1"/>
  <c r="M2816" i="1" s="1"/>
  <c r="J2814" i="2"/>
  <c r="K2814" i="2"/>
  <c r="L2814" i="2"/>
  <c r="M2814" i="2" s="1"/>
  <c r="N2814" i="2" s="1"/>
  <c r="M2817" i="1" s="1"/>
  <c r="J2815" i="2"/>
  <c r="K2815" i="2"/>
  <c r="L2815" i="2"/>
  <c r="M2815" i="2" s="1"/>
  <c r="N2815" i="2" s="1"/>
  <c r="M2818" i="1" s="1"/>
  <c r="J2816" i="2"/>
  <c r="K2816" i="2"/>
  <c r="L2816" i="2"/>
  <c r="M2816" i="2" s="1"/>
  <c r="N2816" i="2" s="1"/>
  <c r="M2819" i="1" s="1"/>
  <c r="J2817" i="2"/>
  <c r="K2817" i="2"/>
  <c r="L2817" i="2"/>
  <c r="M2817" i="2" s="1"/>
  <c r="N2817" i="2" s="1"/>
  <c r="M2820" i="1" s="1"/>
  <c r="L2820" i="1" s="1"/>
  <c r="K2820" i="1" s="1"/>
  <c r="J2818" i="2"/>
  <c r="K2818" i="2"/>
  <c r="L2818" i="2"/>
  <c r="M2818" i="2" s="1"/>
  <c r="N2818" i="2" s="1"/>
  <c r="M2821" i="1" s="1"/>
  <c r="J2819" i="2"/>
  <c r="K2819" i="2"/>
  <c r="L2819" i="2"/>
  <c r="M2819" i="2" s="1"/>
  <c r="N2819" i="2" s="1"/>
  <c r="M2822" i="1" s="1"/>
  <c r="H2820" i="2"/>
  <c r="W2823" i="1" s="1"/>
  <c r="J2820" i="2"/>
  <c r="I2820" i="2" s="1"/>
  <c r="K2820" i="2"/>
  <c r="L2820" i="2"/>
  <c r="M2820" i="2" s="1"/>
  <c r="N2820" i="2"/>
  <c r="M2823" i="1" s="1"/>
  <c r="J2821" i="2"/>
  <c r="K2821" i="2"/>
  <c r="L2821" i="2"/>
  <c r="M2821" i="2" s="1"/>
  <c r="N2821" i="2" s="1"/>
  <c r="M2824" i="1" s="1"/>
  <c r="I2822" i="2"/>
  <c r="H2822" i="2" s="1"/>
  <c r="W2825" i="1" s="1"/>
  <c r="J2822" i="2"/>
  <c r="K2822" i="2"/>
  <c r="L2822" i="2"/>
  <c r="M2822" i="2"/>
  <c r="N2822" i="2" s="1"/>
  <c r="M2825" i="1" s="1"/>
  <c r="J2823" i="2"/>
  <c r="K2823" i="2"/>
  <c r="L2823" i="2"/>
  <c r="M2823" i="2"/>
  <c r="N2823" i="2" s="1"/>
  <c r="M2826" i="1" s="1"/>
  <c r="J2824" i="2"/>
  <c r="K2824" i="2"/>
  <c r="L2824" i="2"/>
  <c r="M2824" i="2" s="1"/>
  <c r="N2824" i="2" s="1"/>
  <c r="M2827" i="1" s="1"/>
  <c r="J2825" i="2"/>
  <c r="K2825" i="2"/>
  <c r="L2825" i="2"/>
  <c r="M2825" i="2" s="1"/>
  <c r="N2825" i="2" s="1"/>
  <c r="M2828" i="1" s="1"/>
  <c r="J2826" i="2"/>
  <c r="K2826" i="2"/>
  <c r="I2826" i="2" s="1"/>
  <c r="H2826" i="2" s="1"/>
  <c r="W2829" i="1" s="1"/>
  <c r="L2826" i="2"/>
  <c r="M2826" i="2" s="1"/>
  <c r="N2826" i="2" s="1"/>
  <c r="M2829" i="1" s="1"/>
  <c r="J2827" i="2"/>
  <c r="K2827" i="2"/>
  <c r="L2827" i="2"/>
  <c r="M2827" i="2" s="1"/>
  <c r="N2827" i="2" s="1"/>
  <c r="M2830" i="1" s="1"/>
  <c r="J2828" i="2"/>
  <c r="I2828" i="2" s="1"/>
  <c r="H2828" i="2" s="1"/>
  <c r="W2831" i="1" s="1"/>
  <c r="K2828" i="2"/>
  <c r="L2828" i="2"/>
  <c r="M2828" i="2" s="1"/>
  <c r="N2828" i="2"/>
  <c r="M2831" i="1" s="1"/>
  <c r="J2829" i="2"/>
  <c r="K2829" i="2"/>
  <c r="L2829" i="2"/>
  <c r="M2829" i="2" s="1"/>
  <c r="N2829" i="2" s="1"/>
  <c r="M2832" i="1" s="1"/>
  <c r="J2830" i="2"/>
  <c r="I2830" i="2" s="1"/>
  <c r="H2830" i="2" s="1"/>
  <c r="W2833" i="1" s="1"/>
  <c r="K2830" i="2"/>
  <c r="L2830" i="2"/>
  <c r="M2830" i="2" s="1"/>
  <c r="N2830" i="2" s="1"/>
  <c r="M2833" i="1" s="1"/>
  <c r="J2831" i="2"/>
  <c r="K2831" i="2"/>
  <c r="L2831" i="2"/>
  <c r="M2831" i="2" s="1"/>
  <c r="N2831" i="2" s="1"/>
  <c r="M2834" i="1" s="1"/>
  <c r="J2832" i="2"/>
  <c r="K2832" i="2"/>
  <c r="L2832" i="2"/>
  <c r="M2832" i="2" s="1"/>
  <c r="N2832" i="2" s="1"/>
  <c r="M2835" i="1" s="1"/>
  <c r="J2833" i="2"/>
  <c r="K2833" i="2"/>
  <c r="L2833" i="2"/>
  <c r="M2833" i="2" s="1"/>
  <c r="N2833" i="2" s="1"/>
  <c r="M2836" i="1" s="1"/>
  <c r="J2834" i="2"/>
  <c r="K2834" i="2"/>
  <c r="I2834" i="2" s="1"/>
  <c r="H2834" i="2" s="1"/>
  <c r="W2837" i="1" s="1"/>
  <c r="L2834" i="2"/>
  <c r="M2834" i="2" s="1"/>
  <c r="N2834" i="2" s="1"/>
  <c r="M2837" i="1" s="1"/>
  <c r="J2835" i="2"/>
  <c r="K2835" i="2"/>
  <c r="L2835" i="2"/>
  <c r="M2835" i="2" s="1"/>
  <c r="N2835" i="2" s="1"/>
  <c r="M2838" i="1" s="1"/>
  <c r="J2836" i="2"/>
  <c r="K2836" i="2"/>
  <c r="L2836" i="2"/>
  <c r="M2836" i="2" s="1"/>
  <c r="N2836" i="2" s="1"/>
  <c r="M2839" i="1" s="1"/>
  <c r="J2837" i="2"/>
  <c r="K2837" i="2"/>
  <c r="L2837" i="2"/>
  <c r="M2837" i="2" s="1"/>
  <c r="N2837" i="2" s="1"/>
  <c r="M2840" i="1" s="1"/>
  <c r="J2838" i="2"/>
  <c r="K2838" i="2"/>
  <c r="I2838" i="2" s="1"/>
  <c r="H2838" i="2" s="1"/>
  <c r="W2841" i="1" s="1"/>
  <c r="L2838" i="2"/>
  <c r="M2838" i="2" s="1"/>
  <c r="N2838" i="2" s="1"/>
  <c r="M2841" i="1" s="1"/>
  <c r="J2839" i="2"/>
  <c r="K2839" i="2"/>
  <c r="L2839" i="2"/>
  <c r="M2839" i="2" s="1"/>
  <c r="N2839" i="2" s="1"/>
  <c r="M2842" i="1" s="1"/>
  <c r="J2840" i="2"/>
  <c r="K2840" i="2"/>
  <c r="L2840" i="2"/>
  <c r="M2840" i="2" s="1"/>
  <c r="N2840" i="2" s="1"/>
  <c r="M2843" i="1" s="1"/>
  <c r="J2841" i="2"/>
  <c r="K2841" i="2"/>
  <c r="L2841" i="2"/>
  <c r="M2841" i="2" s="1"/>
  <c r="N2841" i="2" s="1"/>
  <c r="M2844" i="1" s="1"/>
  <c r="J2842" i="2"/>
  <c r="K2842" i="2"/>
  <c r="L2842" i="2"/>
  <c r="M2842" i="2" s="1"/>
  <c r="N2842" i="2" s="1"/>
  <c r="M2845" i="1" s="1"/>
  <c r="J2843" i="2"/>
  <c r="K2843" i="2"/>
  <c r="L2843" i="2"/>
  <c r="M2843" i="2" s="1"/>
  <c r="N2843" i="2" s="1"/>
  <c r="M2846" i="1" s="1"/>
  <c r="J2844" i="2"/>
  <c r="K2844" i="2"/>
  <c r="L2844" i="2"/>
  <c r="M2844" i="2" s="1"/>
  <c r="N2844" i="2" s="1"/>
  <c r="M2847" i="1" s="1"/>
  <c r="J2845" i="2"/>
  <c r="K2845" i="2"/>
  <c r="L2845" i="2"/>
  <c r="M2845" i="2" s="1"/>
  <c r="N2845" i="2" s="1"/>
  <c r="M2848" i="1" s="1"/>
  <c r="J2846" i="2"/>
  <c r="K2846" i="2"/>
  <c r="L2846" i="2"/>
  <c r="M2846" i="2" s="1"/>
  <c r="N2846" i="2" s="1"/>
  <c r="M2849" i="1" s="1"/>
  <c r="AA2849" i="1" s="1"/>
  <c r="J2847" i="2"/>
  <c r="K2847" i="2"/>
  <c r="L2847" i="2"/>
  <c r="M2847" i="2" s="1"/>
  <c r="N2847" i="2" s="1"/>
  <c r="M2850" i="1" s="1"/>
  <c r="J2848" i="2"/>
  <c r="K2848" i="2"/>
  <c r="L2848" i="2"/>
  <c r="M2848" i="2" s="1"/>
  <c r="N2848" i="2" s="1"/>
  <c r="M2851" i="1" s="1"/>
  <c r="J2849" i="2"/>
  <c r="K2849" i="2"/>
  <c r="L2849" i="2"/>
  <c r="M2849" i="2" s="1"/>
  <c r="N2849" i="2" s="1"/>
  <c r="M2852" i="1" s="1"/>
  <c r="J2850" i="2"/>
  <c r="K2850" i="2"/>
  <c r="L2850" i="2"/>
  <c r="M2850" i="2" s="1"/>
  <c r="N2850" i="2" s="1"/>
  <c r="M2853" i="1" s="1"/>
  <c r="J2851" i="2"/>
  <c r="K2851" i="2"/>
  <c r="L2851" i="2"/>
  <c r="M2851" i="2" s="1"/>
  <c r="N2851" i="2" s="1"/>
  <c r="M2854" i="1" s="1"/>
  <c r="J2852" i="2"/>
  <c r="K2852" i="2"/>
  <c r="L2852" i="2"/>
  <c r="M2852" i="2" s="1"/>
  <c r="N2852" i="2" s="1"/>
  <c r="M2855" i="1" s="1"/>
  <c r="J2853" i="2"/>
  <c r="K2853" i="2"/>
  <c r="L2853" i="2"/>
  <c r="M2853" i="2" s="1"/>
  <c r="N2853" i="2" s="1"/>
  <c r="M2856" i="1" s="1"/>
  <c r="J2854" i="2"/>
  <c r="K2854" i="2"/>
  <c r="L2854" i="2"/>
  <c r="M2854" i="2" s="1"/>
  <c r="N2854" i="2" s="1"/>
  <c r="M2857" i="1" s="1"/>
  <c r="J2855" i="2"/>
  <c r="K2855" i="2"/>
  <c r="L2855" i="2"/>
  <c r="M2855" i="2" s="1"/>
  <c r="N2855" i="2" s="1"/>
  <c r="M2858" i="1" s="1"/>
  <c r="J2856" i="2"/>
  <c r="K2856" i="2"/>
  <c r="L2856" i="2"/>
  <c r="M2856" i="2" s="1"/>
  <c r="N2856" i="2" s="1"/>
  <c r="M2859" i="1" s="1"/>
  <c r="J2857" i="2"/>
  <c r="K2857" i="2"/>
  <c r="L2857" i="2"/>
  <c r="M2857" i="2" s="1"/>
  <c r="N2857" i="2" s="1"/>
  <c r="M2860" i="1" s="1"/>
  <c r="J2858" i="2"/>
  <c r="K2858" i="2"/>
  <c r="L2858" i="2"/>
  <c r="M2858" i="2" s="1"/>
  <c r="N2858" i="2" s="1"/>
  <c r="M2861" i="1" s="1"/>
  <c r="J2859" i="2"/>
  <c r="K2859" i="2"/>
  <c r="L2859" i="2"/>
  <c r="M2859" i="2" s="1"/>
  <c r="N2859" i="2" s="1"/>
  <c r="M2862" i="1" s="1"/>
  <c r="J2860" i="2"/>
  <c r="K2860" i="2"/>
  <c r="L2860" i="2"/>
  <c r="M2860" i="2" s="1"/>
  <c r="N2860" i="2" s="1"/>
  <c r="M2863" i="1" s="1"/>
  <c r="J2861" i="2"/>
  <c r="K2861" i="2"/>
  <c r="L2861" i="2"/>
  <c r="M2861" i="2" s="1"/>
  <c r="N2861" i="2" s="1"/>
  <c r="M2864" i="1" s="1"/>
  <c r="J2862" i="2"/>
  <c r="K2862" i="2"/>
  <c r="L2862" i="2"/>
  <c r="M2862" i="2" s="1"/>
  <c r="N2862" i="2" s="1"/>
  <c r="M2865" i="1" s="1"/>
  <c r="J2863" i="2"/>
  <c r="K2863" i="2"/>
  <c r="L2863" i="2"/>
  <c r="M2863" i="2" s="1"/>
  <c r="N2863" i="2" s="1"/>
  <c r="M2866" i="1" s="1"/>
  <c r="J2864" i="2"/>
  <c r="K2864" i="2"/>
  <c r="L2864" i="2"/>
  <c r="M2864" i="2" s="1"/>
  <c r="N2864" i="2" s="1"/>
  <c r="M2867" i="1" s="1"/>
  <c r="J2865" i="2"/>
  <c r="K2865" i="2"/>
  <c r="L2865" i="2"/>
  <c r="M2865" i="2" s="1"/>
  <c r="N2865" i="2" s="1"/>
  <c r="M2868" i="1" s="1"/>
  <c r="J2866" i="2"/>
  <c r="K2866" i="2"/>
  <c r="L2866" i="2"/>
  <c r="M2866" i="2" s="1"/>
  <c r="N2866" i="2" s="1"/>
  <c r="M2869" i="1" s="1"/>
  <c r="J2867" i="2"/>
  <c r="K2867" i="2"/>
  <c r="L2867" i="2"/>
  <c r="M2867" i="2" s="1"/>
  <c r="N2867" i="2" s="1"/>
  <c r="M2870" i="1" s="1"/>
  <c r="J2868" i="2"/>
  <c r="I2868" i="2" s="1"/>
  <c r="H2868" i="2" s="1"/>
  <c r="W2871" i="1" s="1"/>
  <c r="K2868" i="2"/>
  <c r="L2868" i="2"/>
  <c r="M2868" i="2" s="1"/>
  <c r="N2868" i="2"/>
  <c r="M2871" i="1" s="1"/>
  <c r="J2869" i="2"/>
  <c r="K2869" i="2"/>
  <c r="L2869" i="2"/>
  <c r="M2869" i="2" s="1"/>
  <c r="N2869" i="2" s="1"/>
  <c r="M2872" i="1" s="1"/>
  <c r="J2870" i="2"/>
  <c r="I2870" i="2" s="1"/>
  <c r="H2870" i="2" s="1"/>
  <c r="W2873" i="1" s="1"/>
  <c r="K2870" i="2"/>
  <c r="L2870" i="2"/>
  <c r="M2870" i="2" s="1"/>
  <c r="N2870" i="2" s="1"/>
  <c r="M2873" i="1" s="1"/>
  <c r="J2871" i="2"/>
  <c r="K2871" i="2"/>
  <c r="L2871" i="2"/>
  <c r="M2871" i="2" s="1"/>
  <c r="N2871" i="2" s="1"/>
  <c r="M2874" i="1" s="1"/>
  <c r="J2872" i="2"/>
  <c r="K2872" i="2"/>
  <c r="L2872" i="2"/>
  <c r="M2872" i="2" s="1"/>
  <c r="N2872" i="2" s="1"/>
  <c r="M2875" i="1" s="1"/>
  <c r="J2873" i="2"/>
  <c r="K2873" i="2"/>
  <c r="I2873" i="2" s="1"/>
  <c r="H2873" i="2" s="1"/>
  <c r="W2876" i="1" s="1"/>
  <c r="L2873" i="2"/>
  <c r="M2873" i="2" s="1"/>
  <c r="N2873" i="2" s="1"/>
  <c r="M2876" i="1" s="1"/>
  <c r="J2874" i="2"/>
  <c r="K2874" i="2"/>
  <c r="L2874" i="2"/>
  <c r="M2874" i="2" s="1"/>
  <c r="N2874" i="2" s="1"/>
  <c r="M2877" i="1" s="1"/>
  <c r="J2875" i="2"/>
  <c r="K2875" i="2"/>
  <c r="L2875" i="2"/>
  <c r="M2875" i="2" s="1"/>
  <c r="N2875" i="2" s="1"/>
  <c r="M2878" i="1" s="1"/>
  <c r="J2876" i="2"/>
  <c r="K2876" i="2"/>
  <c r="L2876" i="2"/>
  <c r="M2876" i="2" s="1"/>
  <c r="N2876" i="2" s="1"/>
  <c r="M2879" i="1" s="1"/>
  <c r="J2877" i="2"/>
  <c r="K2877" i="2"/>
  <c r="L2877" i="2"/>
  <c r="M2877" i="2" s="1"/>
  <c r="N2877" i="2" s="1"/>
  <c r="M2880" i="1" s="1"/>
  <c r="J2878" i="2"/>
  <c r="K2878" i="2"/>
  <c r="L2878" i="2"/>
  <c r="M2878" i="2" s="1"/>
  <c r="N2878" i="2" s="1"/>
  <c r="M2881" i="1" s="1"/>
  <c r="J2879" i="2"/>
  <c r="K2879" i="2"/>
  <c r="L2879" i="2"/>
  <c r="M2879" i="2" s="1"/>
  <c r="N2879" i="2" s="1"/>
  <c r="M2882" i="1" s="1"/>
  <c r="J2880" i="2"/>
  <c r="K2880" i="2"/>
  <c r="L2880" i="2"/>
  <c r="M2880" i="2" s="1"/>
  <c r="N2880" i="2" s="1"/>
  <c r="M2883" i="1" s="1"/>
  <c r="J2881" i="2"/>
  <c r="K2881" i="2"/>
  <c r="L2881" i="2"/>
  <c r="M2881" i="2" s="1"/>
  <c r="N2881" i="2" s="1"/>
  <c r="M2884" i="1" s="1"/>
  <c r="J2882" i="2"/>
  <c r="K2882" i="2"/>
  <c r="L2882" i="2"/>
  <c r="M2882" i="2" s="1"/>
  <c r="N2882" i="2" s="1"/>
  <c r="M2885" i="1" s="1"/>
  <c r="J2883" i="2"/>
  <c r="K2883" i="2"/>
  <c r="L2883" i="2"/>
  <c r="M2883" i="2" s="1"/>
  <c r="N2883" i="2" s="1"/>
  <c r="M2886" i="1" s="1"/>
  <c r="J2884" i="2"/>
  <c r="I2884" i="2" s="1"/>
  <c r="H2884" i="2" s="1"/>
  <c r="W2887" i="1" s="1"/>
  <c r="K2884" i="2"/>
  <c r="L2884" i="2"/>
  <c r="M2884" i="2" s="1"/>
  <c r="N2884" i="2" s="1"/>
  <c r="M2887" i="1" s="1"/>
  <c r="J2885" i="2"/>
  <c r="K2885" i="2"/>
  <c r="L2885" i="2"/>
  <c r="M2885" i="2" s="1"/>
  <c r="N2885" i="2" s="1"/>
  <c r="M2888" i="1" s="1"/>
  <c r="J2886" i="2"/>
  <c r="K2886" i="2"/>
  <c r="L2886" i="2"/>
  <c r="M2886" i="2" s="1"/>
  <c r="N2886" i="2" s="1"/>
  <c r="M2889" i="1" s="1"/>
  <c r="J2887" i="2"/>
  <c r="K2887" i="2"/>
  <c r="L2887" i="2"/>
  <c r="M2887" i="2" s="1"/>
  <c r="N2887" i="2" s="1"/>
  <c r="M2890" i="1" s="1"/>
  <c r="I2888" i="2"/>
  <c r="H2888" i="2" s="1"/>
  <c r="W2891" i="1" s="1"/>
  <c r="J2888" i="2"/>
  <c r="K2888" i="2"/>
  <c r="L2888" i="2"/>
  <c r="M2888" i="2" s="1"/>
  <c r="N2888" i="2" s="1"/>
  <c r="M2891" i="1" s="1"/>
  <c r="I2889" i="2"/>
  <c r="H2889" i="2" s="1"/>
  <c r="W2892" i="1" s="1"/>
  <c r="J2889" i="2"/>
  <c r="K2889" i="2"/>
  <c r="L2889" i="2"/>
  <c r="M2889" i="2"/>
  <c r="N2889" i="2" s="1"/>
  <c r="M2892" i="1" s="1"/>
  <c r="J2890" i="2"/>
  <c r="I2890" i="2" s="1"/>
  <c r="H2890" i="2" s="1"/>
  <c r="W2893" i="1" s="1"/>
  <c r="K2890" i="2"/>
  <c r="L2890" i="2"/>
  <c r="M2890" i="2"/>
  <c r="N2890" i="2" s="1"/>
  <c r="M2893" i="1" s="1"/>
  <c r="J2891" i="2"/>
  <c r="K2891" i="2"/>
  <c r="L2891" i="2"/>
  <c r="M2891" i="2" s="1"/>
  <c r="N2891" i="2" s="1"/>
  <c r="M2894" i="1" s="1"/>
  <c r="J2892" i="2"/>
  <c r="K2892" i="2"/>
  <c r="L2892" i="2"/>
  <c r="M2892" i="2" s="1"/>
  <c r="N2892" i="2" s="1"/>
  <c r="M2895" i="1" s="1"/>
  <c r="J2893" i="2"/>
  <c r="K2893" i="2"/>
  <c r="L2893" i="2"/>
  <c r="M2893" i="2" s="1"/>
  <c r="N2893" i="2" s="1"/>
  <c r="M2896" i="1" s="1"/>
  <c r="J2894" i="2"/>
  <c r="K2894" i="2"/>
  <c r="L2894" i="2"/>
  <c r="M2894" i="2" s="1"/>
  <c r="N2894" i="2" s="1"/>
  <c r="M2897" i="1" s="1"/>
  <c r="J2895" i="2"/>
  <c r="K2895" i="2"/>
  <c r="L2895" i="2"/>
  <c r="M2895" i="2" s="1"/>
  <c r="N2895" i="2" s="1"/>
  <c r="M2898" i="1" s="1"/>
  <c r="J2896" i="2"/>
  <c r="K2896" i="2"/>
  <c r="L2896" i="2"/>
  <c r="M2896" i="2" s="1"/>
  <c r="N2896" i="2" s="1"/>
  <c r="M2899" i="1" s="1"/>
  <c r="J2897" i="2"/>
  <c r="K2897" i="2"/>
  <c r="L2897" i="2"/>
  <c r="M2897" i="2" s="1"/>
  <c r="N2897" i="2" s="1"/>
  <c r="M2900" i="1" s="1"/>
  <c r="J2898" i="2"/>
  <c r="K2898" i="2"/>
  <c r="L2898" i="2"/>
  <c r="M2898" i="2" s="1"/>
  <c r="N2898" i="2" s="1"/>
  <c r="M2901" i="1" s="1"/>
  <c r="J2899" i="2"/>
  <c r="K2899" i="2"/>
  <c r="L2899" i="2"/>
  <c r="M2899" i="2" s="1"/>
  <c r="N2899" i="2" s="1"/>
  <c r="M2902" i="1" s="1"/>
  <c r="J2900" i="2"/>
  <c r="I2900" i="2" s="1"/>
  <c r="H2900" i="2" s="1"/>
  <c r="W2903" i="1" s="1"/>
  <c r="K2900" i="2"/>
  <c r="L2900" i="2"/>
  <c r="M2900" i="2" s="1"/>
  <c r="N2900" i="2" s="1"/>
  <c r="M2903" i="1" s="1"/>
  <c r="J2901" i="2"/>
  <c r="K2901" i="2"/>
  <c r="L2901" i="2"/>
  <c r="M2901" i="2" s="1"/>
  <c r="N2901" i="2" s="1"/>
  <c r="M2904" i="1" s="1"/>
  <c r="J2902" i="2"/>
  <c r="K2902" i="2"/>
  <c r="L2902" i="2"/>
  <c r="M2902" i="2" s="1"/>
  <c r="N2902" i="2" s="1"/>
  <c r="M2905" i="1" s="1"/>
  <c r="J2903" i="2"/>
  <c r="K2903" i="2"/>
  <c r="L2903" i="2"/>
  <c r="M2903" i="2" s="1"/>
  <c r="N2903" i="2" s="1"/>
  <c r="M2906" i="1" s="1"/>
  <c r="I2904" i="2"/>
  <c r="H2904" i="2" s="1"/>
  <c r="W2907" i="1" s="1"/>
  <c r="J2904" i="2"/>
  <c r="K2904" i="2"/>
  <c r="L2904" i="2"/>
  <c r="M2904" i="2" s="1"/>
  <c r="N2904" i="2" s="1"/>
  <c r="M2907" i="1" s="1"/>
  <c r="I2905" i="2"/>
  <c r="H2905" i="2" s="1"/>
  <c r="W2908" i="1" s="1"/>
  <c r="J2905" i="2"/>
  <c r="K2905" i="2"/>
  <c r="L2905" i="2"/>
  <c r="M2905" i="2"/>
  <c r="N2905" i="2" s="1"/>
  <c r="M2908" i="1" s="1"/>
  <c r="J2906" i="2"/>
  <c r="I2906" i="2" s="1"/>
  <c r="H2906" i="2" s="1"/>
  <c r="W2909" i="1" s="1"/>
  <c r="K2906" i="2"/>
  <c r="L2906" i="2"/>
  <c r="M2906" i="2"/>
  <c r="N2906" i="2" s="1"/>
  <c r="M2909" i="1" s="1"/>
  <c r="J2907" i="2"/>
  <c r="K2907" i="2"/>
  <c r="L2907" i="2"/>
  <c r="M2907" i="2" s="1"/>
  <c r="N2907" i="2" s="1"/>
  <c r="M2910" i="1" s="1"/>
  <c r="J2908" i="2"/>
  <c r="K2908" i="2"/>
  <c r="L2908" i="2"/>
  <c r="M2908" i="2" s="1"/>
  <c r="N2908" i="2" s="1"/>
  <c r="M2911" i="1" s="1"/>
  <c r="J2909" i="2"/>
  <c r="K2909" i="2"/>
  <c r="L2909" i="2"/>
  <c r="M2909" i="2" s="1"/>
  <c r="N2909" i="2" s="1"/>
  <c r="M2912" i="1" s="1"/>
  <c r="J2910" i="2"/>
  <c r="K2910" i="2"/>
  <c r="L2910" i="2"/>
  <c r="M2910" i="2" s="1"/>
  <c r="N2910" i="2" s="1"/>
  <c r="M2913" i="1" s="1"/>
  <c r="J2911" i="2"/>
  <c r="K2911" i="2"/>
  <c r="L2911" i="2"/>
  <c r="M2911" i="2" s="1"/>
  <c r="N2911" i="2" s="1"/>
  <c r="M2914" i="1" s="1"/>
  <c r="J2912" i="2"/>
  <c r="I2912" i="2" s="1"/>
  <c r="H2912" i="2" s="1"/>
  <c r="W2915" i="1" s="1"/>
  <c r="K2912" i="2"/>
  <c r="L2912" i="2"/>
  <c r="M2912" i="2" s="1"/>
  <c r="N2912" i="2" s="1"/>
  <c r="M2915" i="1" s="1"/>
  <c r="J2913" i="2"/>
  <c r="K2913" i="2"/>
  <c r="L2913" i="2"/>
  <c r="M2913" i="2" s="1"/>
  <c r="N2913" i="2" s="1"/>
  <c r="M2916" i="1" s="1"/>
  <c r="J2914" i="2"/>
  <c r="K2914" i="2"/>
  <c r="L2914" i="2"/>
  <c r="M2914" i="2" s="1"/>
  <c r="N2914" i="2" s="1"/>
  <c r="M2917" i="1" s="1"/>
  <c r="J2915" i="2"/>
  <c r="K2915" i="2"/>
  <c r="L2915" i="2"/>
  <c r="M2915" i="2" s="1"/>
  <c r="N2915" i="2" s="1"/>
  <c r="M2918" i="1" s="1"/>
  <c r="I2916" i="2"/>
  <c r="H2916" i="2" s="1"/>
  <c r="W2919" i="1" s="1"/>
  <c r="J2916" i="2"/>
  <c r="K2916" i="2"/>
  <c r="L2916" i="2"/>
  <c r="M2916" i="2" s="1"/>
  <c r="N2916" i="2" s="1"/>
  <c r="M2919" i="1" s="1"/>
  <c r="J2917" i="2"/>
  <c r="I2917" i="2" s="1"/>
  <c r="H2917" i="2" s="1"/>
  <c r="W2920" i="1" s="1"/>
  <c r="K2917" i="2"/>
  <c r="L2917" i="2"/>
  <c r="M2917" i="2" s="1"/>
  <c r="N2917" i="2" s="1"/>
  <c r="M2920" i="1" s="1"/>
  <c r="J2918" i="2"/>
  <c r="I2918" i="2" s="1"/>
  <c r="H2918" i="2" s="1"/>
  <c r="W2921" i="1" s="1"/>
  <c r="K2918" i="2"/>
  <c r="L2918" i="2"/>
  <c r="M2918" i="2" s="1"/>
  <c r="N2918" i="2" s="1"/>
  <c r="M2921" i="1" s="1"/>
  <c r="J2919" i="2"/>
  <c r="K2919" i="2"/>
  <c r="L2919" i="2"/>
  <c r="M2919" i="2" s="1"/>
  <c r="N2919" i="2" s="1"/>
  <c r="M2922" i="1" s="1"/>
  <c r="J2920" i="2"/>
  <c r="K2920" i="2"/>
  <c r="L2920" i="2"/>
  <c r="M2920" i="2" s="1"/>
  <c r="N2920" i="2" s="1"/>
  <c r="M2923" i="1" s="1"/>
  <c r="AA2923" i="1" s="1"/>
  <c r="J2921" i="2"/>
  <c r="K2921" i="2"/>
  <c r="L2921" i="2"/>
  <c r="M2921" i="2" s="1"/>
  <c r="N2921" i="2" s="1"/>
  <c r="M2924" i="1" s="1"/>
  <c r="J2922" i="2"/>
  <c r="K2922" i="2"/>
  <c r="L2922" i="2"/>
  <c r="M2922" i="2" s="1"/>
  <c r="N2922" i="2" s="1"/>
  <c r="M2925" i="1" s="1"/>
  <c r="J2923" i="2"/>
  <c r="K2923" i="2"/>
  <c r="L2923" i="2"/>
  <c r="M2923" i="2" s="1"/>
  <c r="N2923" i="2" s="1"/>
  <c r="M2926" i="1" s="1"/>
  <c r="J2924" i="2"/>
  <c r="K2924" i="2"/>
  <c r="L2924" i="2"/>
  <c r="M2924" i="2" s="1"/>
  <c r="N2924" i="2" s="1"/>
  <c r="M2927" i="1" s="1"/>
  <c r="J2925" i="2"/>
  <c r="K2925" i="2"/>
  <c r="L2925" i="2"/>
  <c r="M2925" i="2" s="1"/>
  <c r="N2925" i="2" s="1"/>
  <c r="M2928" i="1" s="1"/>
  <c r="J2926" i="2"/>
  <c r="K2926" i="2"/>
  <c r="L2926" i="2"/>
  <c r="M2926" i="2" s="1"/>
  <c r="N2926" i="2" s="1"/>
  <c r="M2929" i="1" s="1"/>
  <c r="J2927" i="2"/>
  <c r="K2927" i="2"/>
  <c r="L2927" i="2"/>
  <c r="M2927" i="2" s="1"/>
  <c r="N2927" i="2" s="1"/>
  <c r="M2930" i="1" s="1"/>
  <c r="J2928" i="2"/>
  <c r="K2928" i="2"/>
  <c r="L2928" i="2"/>
  <c r="M2928" i="2" s="1"/>
  <c r="N2928" i="2" s="1"/>
  <c r="M2931" i="1" s="1"/>
  <c r="J2929" i="2"/>
  <c r="K2929" i="2"/>
  <c r="L2929" i="2"/>
  <c r="M2929" i="2" s="1"/>
  <c r="N2929" i="2" s="1"/>
  <c r="M2932" i="1" s="1"/>
  <c r="J2930" i="2"/>
  <c r="K2930" i="2"/>
  <c r="L2930" i="2"/>
  <c r="M2930" i="2" s="1"/>
  <c r="N2930" i="2" s="1"/>
  <c r="M2933" i="1" s="1"/>
  <c r="J2931" i="2"/>
  <c r="K2931" i="2"/>
  <c r="L2931" i="2"/>
  <c r="M2931" i="2" s="1"/>
  <c r="N2931" i="2" s="1"/>
  <c r="M2934" i="1" s="1"/>
  <c r="J2932" i="2"/>
  <c r="K2932" i="2"/>
  <c r="L2932" i="2"/>
  <c r="M2932" i="2" s="1"/>
  <c r="N2932" i="2" s="1"/>
  <c r="M2935" i="1" s="1"/>
  <c r="J2933" i="2"/>
  <c r="K2933" i="2"/>
  <c r="L2933" i="2"/>
  <c r="M2933" i="2" s="1"/>
  <c r="N2933" i="2" s="1"/>
  <c r="M2936" i="1" s="1"/>
  <c r="J2934" i="2"/>
  <c r="K2934" i="2"/>
  <c r="L2934" i="2"/>
  <c r="M2934" i="2" s="1"/>
  <c r="N2934" i="2" s="1"/>
  <c r="M2937" i="1" s="1"/>
  <c r="J2935" i="2"/>
  <c r="K2935" i="2"/>
  <c r="L2935" i="2"/>
  <c r="M2935" i="2" s="1"/>
  <c r="N2935" i="2" s="1"/>
  <c r="M2938" i="1" s="1"/>
  <c r="J2936" i="2"/>
  <c r="K2936" i="2"/>
  <c r="L2936" i="2"/>
  <c r="M2936" i="2" s="1"/>
  <c r="N2936" i="2" s="1"/>
  <c r="M2939" i="1" s="1"/>
  <c r="J2937" i="2"/>
  <c r="K2937" i="2"/>
  <c r="L2937" i="2"/>
  <c r="M2937" i="2" s="1"/>
  <c r="N2937" i="2" s="1"/>
  <c r="M2940" i="1" s="1"/>
  <c r="J2938" i="2"/>
  <c r="K2938" i="2"/>
  <c r="L2938" i="2"/>
  <c r="M2938" i="2" s="1"/>
  <c r="N2938" i="2" s="1"/>
  <c r="M2941" i="1" s="1"/>
  <c r="J2939" i="2"/>
  <c r="K2939" i="2"/>
  <c r="L2939" i="2"/>
  <c r="M2939" i="2" s="1"/>
  <c r="N2939" i="2" s="1"/>
  <c r="M2942" i="1" s="1"/>
  <c r="J2940" i="2"/>
  <c r="K2940" i="2"/>
  <c r="L2940" i="2"/>
  <c r="M2940" i="2" s="1"/>
  <c r="N2940" i="2" s="1"/>
  <c r="M2943" i="1" s="1"/>
  <c r="J2941" i="2"/>
  <c r="K2941" i="2"/>
  <c r="L2941" i="2"/>
  <c r="M2941" i="2" s="1"/>
  <c r="N2941" i="2" s="1"/>
  <c r="M2944" i="1" s="1"/>
  <c r="J2942" i="2"/>
  <c r="K2942" i="2"/>
  <c r="L2942" i="2"/>
  <c r="M2942" i="2" s="1"/>
  <c r="N2942" i="2" s="1"/>
  <c r="M2945" i="1" s="1"/>
  <c r="J2943" i="2"/>
  <c r="K2943" i="2"/>
  <c r="L2943" i="2"/>
  <c r="M2943" i="2" s="1"/>
  <c r="N2943" i="2" s="1"/>
  <c r="M2946" i="1" s="1"/>
  <c r="J2944" i="2"/>
  <c r="K2944" i="2"/>
  <c r="L2944" i="2"/>
  <c r="M2944" i="2" s="1"/>
  <c r="N2944" i="2" s="1"/>
  <c r="M2947" i="1" s="1"/>
  <c r="J2945" i="2"/>
  <c r="K2945" i="2"/>
  <c r="L2945" i="2"/>
  <c r="M2945" i="2" s="1"/>
  <c r="N2945" i="2" s="1"/>
  <c r="M2948" i="1" s="1"/>
  <c r="J2946" i="2"/>
  <c r="K2946" i="2"/>
  <c r="L2946" i="2"/>
  <c r="M2946" i="2" s="1"/>
  <c r="N2946" i="2" s="1"/>
  <c r="M2949" i="1" s="1"/>
  <c r="J2947" i="2"/>
  <c r="K2947" i="2"/>
  <c r="L2947" i="2"/>
  <c r="M2947" i="2" s="1"/>
  <c r="N2947" i="2" s="1"/>
  <c r="M2950" i="1" s="1"/>
  <c r="J2948" i="2"/>
  <c r="K2948" i="2"/>
  <c r="L2948" i="2"/>
  <c r="M2948" i="2" s="1"/>
  <c r="N2948" i="2" s="1"/>
  <c r="M2951" i="1" s="1"/>
  <c r="J2949" i="2"/>
  <c r="K2949" i="2"/>
  <c r="L2949" i="2"/>
  <c r="M2949" i="2" s="1"/>
  <c r="N2949" i="2" s="1"/>
  <c r="M2952" i="1" s="1"/>
  <c r="J2950" i="2"/>
  <c r="K2950" i="2"/>
  <c r="L2950" i="2"/>
  <c r="M2950" i="2"/>
  <c r="N2950" i="2" s="1"/>
  <c r="M2953" i="1" s="1"/>
  <c r="J2951" i="2"/>
  <c r="K2951" i="2"/>
  <c r="L2951" i="2"/>
  <c r="M2951" i="2" s="1"/>
  <c r="N2951" i="2" s="1"/>
  <c r="M2954" i="1" s="1"/>
  <c r="J2952" i="2"/>
  <c r="K2952" i="2"/>
  <c r="L2952" i="2"/>
  <c r="M2952" i="2" s="1"/>
  <c r="N2952" i="2" s="1"/>
  <c r="M2955" i="1" s="1"/>
  <c r="J2953" i="2"/>
  <c r="K2953" i="2"/>
  <c r="L2953" i="2"/>
  <c r="M2953" i="2" s="1"/>
  <c r="N2953" i="2" s="1"/>
  <c r="M2956" i="1" s="1"/>
  <c r="J2954" i="2"/>
  <c r="K2954" i="2"/>
  <c r="L2954" i="2"/>
  <c r="M2954" i="2" s="1"/>
  <c r="N2954" i="2" s="1"/>
  <c r="M2957" i="1" s="1"/>
  <c r="J2955" i="2"/>
  <c r="K2955" i="2"/>
  <c r="L2955" i="2"/>
  <c r="M2955" i="2" s="1"/>
  <c r="N2955" i="2" s="1"/>
  <c r="M2958" i="1" s="1"/>
  <c r="J2956" i="2"/>
  <c r="K2956" i="2"/>
  <c r="L2956" i="2"/>
  <c r="M2956" i="2" s="1"/>
  <c r="N2956" i="2" s="1"/>
  <c r="M2959" i="1" s="1"/>
  <c r="J2957" i="2"/>
  <c r="K2957" i="2"/>
  <c r="L2957" i="2"/>
  <c r="M2957" i="2" s="1"/>
  <c r="N2957" i="2" s="1"/>
  <c r="M2960" i="1" s="1"/>
  <c r="J2958" i="2"/>
  <c r="K2958" i="2"/>
  <c r="L2958" i="2"/>
  <c r="M2958" i="2" s="1"/>
  <c r="N2958" i="2" s="1"/>
  <c r="M2961" i="1" s="1"/>
  <c r="J2959" i="2"/>
  <c r="K2959" i="2"/>
  <c r="L2959" i="2"/>
  <c r="M2959" i="2" s="1"/>
  <c r="N2959" i="2" s="1"/>
  <c r="M2962" i="1" s="1"/>
  <c r="J2960" i="2"/>
  <c r="K2960" i="2"/>
  <c r="L2960" i="2"/>
  <c r="M2960" i="2" s="1"/>
  <c r="N2960" i="2" s="1"/>
  <c r="M2963" i="1" s="1"/>
  <c r="J2961" i="2"/>
  <c r="K2961" i="2"/>
  <c r="L2961" i="2"/>
  <c r="M2961" i="2" s="1"/>
  <c r="N2961" i="2" s="1"/>
  <c r="M2964" i="1" s="1"/>
  <c r="J2962" i="2"/>
  <c r="K2962" i="2"/>
  <c r="L2962" i="2"/>
  <c r="M2962" i="2" s="1"/>
  <c r="N2962" i="2" s="1"/>
  <c r="M2965" i="1" s="1"/>
  <c r="J2963" i="2"/>
  <c r="K2963" i="2"/>
  <c r="L2963" i="2"/>
  <c r="M2963" i="2" s="1"/>
  <c r="N2963" i="2" s="1"/>
  <c r="M2966" i="1" s="1"/>
  <c r="J2964" i="2"/>
  <c r="I2964" i="2" s="1"/>
  <c r="H2964" i="2" s="1"/>
  <c r="W2967" i="1" s="1"/>
  <c r="K2964" i="2"/>
  <c r="L2964" i="2"/>
  <c r="M2964" i="2" s="1"/>
  <c r="N2964" i="2" s="1"/>
  <c r="M2967" i="1" s="1"/>
  <c r="J2965" i="2"/>
  <c r="K2965" i="2"/>
  <c r="L2965" i="2"/>
  <c r="M2965" i="2" s="1"/>
  <c r="N2965" i="2" s="1"/>
  <c r="M2968" i="1" s="1"/>
  <c r="J2966" i="2"/>
  <c r="K2966" i="2"/>
  <c r="L2966" i="2"/>
  <c r="M2966" i="2" s="1"/>
  <c r="N2966" i="2" s="1"/>
  <c r="M2969" i="1" s="1"/>
  <c r="J2967" i="2"/>
  <c r="K2967" i="2"/>
  <c r="L2967" i="2"/>
  <c r="M2967" i="2" s="1"/>
  <c r="N2967" i="2" s="1"/>
  <c r="M2970" i="1" s="1"/>
  <c r="J2968" i="2"/>
  <c r="K2968" i="2"/>
  <c r="L2968" i="2"/>
  <c r="M2968" i="2" s="1"/>
  <c r="N2968" i="2" s="1"/>
  <c r="M2971" i="1" s="1"/>
  <c r="J2969" i="2"/>
  <c r="K2969" i="2"/>
  <c r="L2969" i="2"/>
  <c r="M2969" i="2" s="1"/>
  <c r="N2969" i="2" s="1"/>
  <c r="M2972" i="1" s="1"/>
  <c r="J2970" i="2"/>
  <c r="K2970" i="2"/>
  <c r="L2970" i="2"/>
  <c r="M2970" i="2" s="1"/>
  <c r="N2970" i="2" s="1"/>
  <c r="M2973" i="1" s="1"/>
  <c r="J2971" i="2"/>
  <c r="K2971" i="2"/>
  <c r="L2971" i="2"/>
  <c r="M2971" i="2" s="1"/>
  <c r="N2971" i="2" s="1"/>
  <c r="M2974" i="1" s="1"/>
  <c r="J2972" i="2"/>
  <c r="I2972" i="2" s="1"/>
  <c r="H2972" i="2" s="1"/>
  <c r="W2975" i="1" s="1"/>
  <c r="K2972" i="2"/>
  <c r="L2972" i="2"/>
  <c r="M2972" i="2" s="1"/>
  <c r="N2972" i="2" s="1"/>
  <c r="M2975" i="1" s="1"/>
  <c r="J2973" i="2"/>
  <c r="K2973" i="2"/>
  <c r="I2973" i="2" s="1"/>
  <c r="H2973" i="2" s="1"/>
  <c r="W2976" i="1" s="1"/>
  <c r="L2973" i="2"/>
  <c r="M2973" i="2" s="1"/>
  <c r="N2973" i="2" s="1"/>
  <c r="M2976" i="1" s="1"/>
  <c r="J2974" i="2"/>
  <c r="K2974" i="2"/>
  <c r="L2974" i="2"/>
  <c r="M2974" i="2" s="1"/>
  <c r="N2974" i="2" s="1"/>
  <c r="M2977" i="1" s="1"/>
  <c r="J2975" i="2"/>
  <c r="K2975" i="2"/>
  <c r="L2975" i="2"/>
  <c r="M2975" i="2" s="1"/>
  <c r="N2975" i="2" s="1"/>
  <c r="M2978" i="1" s="1"/>
  <c r="J2976" i="2"/>
  <c r="K2976" i="2"/>
  <c r="L2976" i="2"/>
  <c r="M2976" i="2" s="1"/>
  <c r="N2976" i="2" s="1"/>
  <c r="M2979" i="1" s="1"/>
  <c r="J2977" i="2"/>
  <c r="K2977" i="2"/>
  <c r="L2977" i="2"/>
  <c r="M2977" i="2" s="1"/>
  <c r="N2977" i="2" s="1"/>
  <c r="M2980" i="1" s="1"/>
  <c r="J2978" i="2"/>
  <c r="K2978" i="2"/>
  <c r="L2978" i="2"/>
  <c r="M2978" i="2" s="1"/>
  <c r="N2978" i="2" s="1"/>
  <c r="M2981" i="1" s="1"/>
  <c r="J2979" i="2"/>
  <c r="K2979" i="2"/>
  <c r="L2979" i="2"/>
  <c r="M2979" i="2" s="1"/>
  <c r="N2979" i="2" s="1"/>
  <c r="M2982" i="1" s="1"/>
  <c r="J2980" i="2"/>
  <c r="K2980" i="2"/>
  <c r="L2980" i="2"/>
  <c r="M2980" i="2" s="1"/>
  <c r="N2980" i="2" s="1"/>
  <c r="M2983" i="1" s="1"/>
  <c r="J2981" i="2"/>
  <c r="K2981" i="2"/>
  <c r="L2981" i="2"/>
  <c r="M2981" i="2" s="1"/>
  <c r="N2981" i="2" s="1"/>
  <c r="M2984" i="1" s="1"/>
  <c r="J2982" i="2"/>
  <c r="K2982" i="2"/>
  <c r="L2982" i="2"/>
  <c r="M2982" i="2" s="1"/>
  <c r="N2982" i="2" s="1"/>
  <c r="M2985" i="1" s="1"/>
  <c r="J2983" i="2"/>
  <c r="K2983" i="2"/>
  <c r="L2983" i="2"/>
  <c r="M2983" i="2" s="1"/>
  <c r="N2983" i="2" s="1"/>
  <c r="M2986" i="1" s="1"/>
  <c r="J2984" i="2"/>
  <c r="K2984" i="2"/>
  <c r="L2984" i="2"/>
  <c r="M2984" i="2" s="1"/>
  <c r="N2984" i="2" s="1"/>
  <c r="M2987" i="1" s="1"/>
  <c r="J2985" i="2"/>
  <c r="K2985" i="2"/>
  <c r="L2985" i="2"/>
  <c r="M2985" i="2" s="1"/>
  <c r="N2985" i="2" s="1"/>
  <c r="M2988" i="1" s="1"/>
  <c r="J2986" i="2"/>
  <c r="K2986" i="2"/>
  <c r="L2986" i="2"/>
  <c r="M2986" i="2" s="1"/>
  <c r="N2986" i="2" s="1"/>
  <c r="M2989" i="1" s="1"/>
  <c r="J2987" i="2"/>
  <c r="K2987" i="2"/>
  <c r="L2987" i="2"/>
  <c r="M2987" i="2" s="1"/>
  <c r="N2987" i="2" s="1"/>
  <c r="M2990" i="1" s="1"/>
  <c r="J2988" i="2"/>
  <c r="K2988" i="2"/>
  <c r="L2988" i="2"/>
  <c r="M2988" i="2" s="1"/>
  <c r="N2988" i="2" s="1"/>
  <c r="M2991" i="1" s="1"/>
  <c r="J2989" i="2"/>
  <c r="K2989" i="2"/>
  <c r="L2989" i="2"/>
  <c r="M2989" i="2" s="1"/>
  <c r="N2989" i="2" s="1"/>
  <c r="M2992" i="1" s="1"/>
  <c r="J2990" i="2"/>
  <c r="K2990" i="2"/>
  <c r="L2990" i="2"/>
  <c r="M2990" i="2" s="1"/>
  <c r="N2990" i="2" s="1"/>
  <c r="M2993" i="1" s="1"/>
  <c r="J2991" i="2"/>
  <c r="K2991" i="2"/>
  <c r="L2991" i="2"/>
  <c r="M2991" i="2" s="1"/>
  <c r="N2991" i="2" s="1"/>
  <c r="M2994" i="1" s="1"/>
  <c r="J2992" i="2"/>
  <c r="K2992" i="2"/>
  <c r="L2992" i="2"/>
  <c r="M2992" i="2" s="1"/>
  <c r="N2992" i="2" s="1"/>
  <c r="M2995" i="1" s="1"/>
  <c r="J2993" i="2"/>
  <c r="K2993" i="2"/>
  <c r="L2993" i="2"/>
  <c r="M2993" i="2" s="1"/>
  <c r="N2993" i="2" s="1"/>
  <c r="M2996" i="1" s="1"/>
  <c r="J2994" i="2"/>
  <c r="K2994" i="2"/>
  <c r="L2994" i="2"/>
  <c r="M2994" i="2" s="1"/>
  <c r="N2994" i="2" s="1"/>
  <c r="M2997" i="1" s="1"/>
  <c r="J2995" i="2"/>
  <c r="K2995" i="2"/>
  <c r="L2995" i="2"/>
  <c r="M2995" i="2" s="1"/>
  <c r="N2995" i="2" s="1"/>
  <c r="M2998" i="1" s="1"/>
  <c r="J2996" i="2"/>
  <c r="K2996" i="2"/>
  <c r="L2996" i="2"/>
  <c r="M2996" i="2" s="1"/>
  <c r="N2996" i="2" s="1"/>
  <c r="M2999" i="1" s="1"/>
  <c r="J2997" i="2"/>
  <c r="K2997" i="2"/>
  <c r="L2997" i="2"/>
  <c r="M2997" i="2" s="1"/>
  <c r="N2997" i="2" s="1"/>
  <c r="M3000" i="1" s="1"/>
  <c r="J2998" i="2"/>
  <c r="K2998" i="2"/>
  <c r="L2998" i="2"/>
  <c r="M2998" i="2" s="1"/>
  <c r="N2998" i="2" s="1"/>
  <c r="M3001" i="1" s="1"/>
  <c r="J2999" i="2"/>
  <c r="K2999" i="2"/>
  <c r="L2999" i="2"/>
  <c r="M2999" i="2" s="1"/>
  <c r="N2999" i="2" s="1"/>
  <c r="M3002" i="1" s="1"/>
  <c r="J3000" i="2"/>
  <c r="K3000" i="2"/>
  <c r="L3000" i="2"/>
  <c r="M3000" i="2" s="1"/>
  <c r="N3000" i="2" s="1"/>
  <c r="M3003" i="1" s="1"/>
  <c r="J3001" i="2"/>
  <c r="K3001" i="2"/>
  <c r="L3001" i="2"/>
  <c r="M3001" i="2" s="1"/>
  <c r="N3001" i="2" s="1"/>
  <c r="M3004" i="1" s="1"/>
  <c r="J3002" i="2"/>
  <c r="K3002" i="2"/>
  <c r="L3002" i="2"/>
  <c r="M3002" i="2" s="1"/>
  <c r="N3002" i="2" s="1"/>
  <c r="M3005" i="1" s="1"/>
  <c r="J3003" i="2"/>
  <c r="K3003" i="2"/>
  <c r="L3003" i="2"/>
  <c r="M3003" i="2" s="1"/>
  <c r="N3003" i="2" s="1"/>
  <c r="M3006" i="1" s="1"/>
  <c r="J3004" i="2"/>
  <c r="K3004" i="2"/>
  <c r="L3004" i="2"/>
  <c r="M3004" i="2" s="1"/>
  <c r="N3004" i="2" s="1"/>
  <c r="M3007" i="1" s="1"/>
  <c r="J3005" i="2"/>
  <c r="K3005" i="2"/>
  <c r="L3005" i="2"/>
  <c r="M3005" i="2" s="1"/>
  <c r="N3005" i="2" s="1"/>
  <c r="M3008" i="1" s="1"/>
  <c r="J3006" i="2"/>
  <c r="K3006" i="2"/>
  <c r="L3006" i="2"/>
  <c r="M3006" i="2" s="1"/>
  <c r="N3006" i="2" s="1"/>
  <c r="M3009" i="1" s="1"/>
  <c r="J3007" i="2"/>
  <c r="K3007" i="2"/>
  <c r="L3007" i="2"/>
  <c r="M3007" i="2" s="1"/>
  <c r="N3007" i="2" s="1"/>
  <c r="M3010" i="1" s="1"/>
  <c r="J3008" i="2"/>
  <c r="K3008" i="2"/>
  <c r="L3008" i="2"/>
  <c r="M3008" i="2" s="1"/>
  <c r="N3008" i="2" s="1"/>
  <c r="M3011" i="1" s="1"/>
  <c r="J3009" i="2"/>
  <c r="K3009" i="2"/>
  <c r="L3009" i="2"/>
  <c r="M3009" i="2" s="1"/>
  <c r="N3009" i="2" s="1"/>
  <c r="M3012" i="1" s="1"/>
  <c r="J3010" i="2"/>
  <c r="K3010" i="2"/>
  <c r="L3010" i="2"/>
  <c r="M3010" i="2" s="1"/>
  <c r="N3010" i="2" s="1"/>
  <c r="M3013" i="1" s="1"/>
  <c r="J3011" i="2"/>
  <c r="K3011" i="2"/>
  <c r="L3011" i="2"/>
  <c r="M3011" i="2" s="1"/>
  <c r="N3011" i="2" s="1"/>
  <c r="M3014" i="1" s="1"/>
  <c r="J3012" i="2"/>
  <c r="K3012" i="2"/>
  <c r="L3012" i="2"/>
  <c r="M3012" i="2" s="1"/>
  <c r="N3012" i="2" s="1"/>
  <c r="M3015" i="1" s="1"/>
  <c r="J3013" i="2"/>
  <c r="K3013" i="2"/>
  <c r="L3013" i="2"/>
  <c r="M3013" i="2" s="1"/>
  <c r="N3013" i="2" s="1"/>
  <c r="M3016" i="1" s="1"/>
  <c r="J3014" i="2"/>
  <c r="K3014" i="2"/>
  <c r="L3014" i="2"/>
  <c r="M3014" i="2" s="1"/>
  <c r="N3014" i="2" s="1"/>
  <c r="M3017" i="1" s="1"/>
  <c r="J3015" i="2"/>
  <c r="K3015" i="2"/>
  <c r="L3015" i="2"/>
  <c r="M3015" i="2" s="1"/>
  <c r="N3015" i="2" s="1"/>
  <c r="M3018" i="1" s="1"/>
  <c r="J3016" i="2"/>
  <c r="K3016" i="2"/>
  <c r="L3016" i="2"/>
  <c r="M3016" i="2" s="1"/>
  <c r="N3016" i="2" s="1"/>
  <c r="M3019" i="1" s="1"/>
  <c r="J3017" i="2"/>
  <c r="K3017" i="2"/>
  <c r="L3017" i="2"/>
  <c r="M3017" i="2" s="1"/>
  <c r="N3017" i="2" s="1"/>
  <c r="M3020" i="1" s="1"/>
  <c r="J3018" i="2"/>
  <c r="K3018" i="2"/>
  <c r="L3018" i="2"/>
  <c r="M3018" i="2" s="1"/>
  <c r="N3018" i="2" s="1"/>
  <c r="M3021" i="1" s="1"/>
  <c r="J3019" i="2"/>
  <c r="K3019" i="2"/>
  <c r="L3019" i="2"/>
  <c r="M3019" i="2" s="1"/>
  <c r="N3019" i="2" s="1"/>
  <c r="M3022" i="1" s="1"/>
  <c r="J3020" i="2"/>
  <c r="K3020" i="2"/>
  <c r="L3020" i="2"/>
  <c r="M3020" i="2" s="1"/>
  <c r="N3020" i="2" s="1"/>
  <c r="M3023" i="1" s="1"/>
  <c r="J3021" i="2"/>
  <c r="K3021" i="2"/>
  <c r="L3021" i="2"/>
  <c r="M3021" i="2" s="1"/>
  <c r="N3021" i="2" s="1"/>
  <c r="M3024" i="1" s="1"/>
  <c r="J3022" i="2"/>
  <c r="K3022" i="2"/>
  <c r="L3022" i="2"/>
  <c r="M3022" i="2" s="1"/>
  <c r="N3022" i="2" s="1"/>
  <c r="M3025" i="1" s="1"/>
  <c r="J3023" i="2"/>
  <c r="K3023" i="2"/>
  <c r="L3023" i="2"/>
  <c r="M3023" i="2" s="1"/>
  <c r="N3023" i="2" s="1"/>
  <c r="M3026" i="1" s="1"/>
  <c r="J3024" i="2"/>
  <c r="K3024" i="2"/>
  <c r="L3024" i="2"/>
  <c r="M3024" i="2" s="1"/>
  <c r="N3024" i="2" s="1"/>
  <c r="M3027" i="1" s="1"/>
  <c r="J3025" i="2"/>
  <c r="K3025" i="2"/>
  <c r="L3025" i="2"/>
  <c r="M3025" i="2" s="1"/>
  <c r="N3025" i="2" s="1"/>
  <c r="M3028" i="1" s="1"/>
  <c r="J3026" i="2"/>
  <c r="K3026" i="2"/>
  <c r="L3026" i="2"/>
  <c r="M3026" i="2" s="1"/>
  <c r="N3026" i="2" s="1"/>
  <c r="M3029" i="1" s="1"/>
  <c r="J3027" i="2"/>
  <c r="K3027" i="2"/>
  <c r="L3027" i="2"/>
  <c r="M3027" i="2" s="1"/>
  <c r="N3027" i="2" s="1"/>
  <c r="M3030" i="1" s="1"/>
  <c r="J3028" i="2"/>
  <c r="K3028" i="2"/>
  <c r="L3028" i="2"/>
  <c r="M3028" i="2" s="1"/>
  <c r="N3028" i="2" s="1"/>
  <c r="M3031" i="1" s="1"/>
  <c r="J3029" i="2"/>
  <c r="K3029" i="2"/>
  <c r="L3029" i="2"/>
  <c r="M3029" i="2" s="1"/>
  <c r="N3029" i="2" s="1"/>
  <c r="M3032" i="1" s="1"/>
  <c r="J3030" i="2"/>
  <c r="K3030" i="2"/>
  <c r="L3030" i="2"/>
  <c r="M3030" i="2" s="1"/>
  <c r="N3030" i="2" s="1"/>
  <c r="M3033" i="1" s="1"/>
  <c r="J3031" i="2"/>
  <c r="K3031" i="2"/>
  <c r="L3031" i="2"/>
  <c r="M3031" i="2" s="1"/>
  <c r="N3031" i="2" s="1"/>
  <c r="M3034" i="1" s="1"/>
  <c r="J3032" i="2"/>
  <c r="K3032" i="2"/>
  <c r="L3032" i="2"/>
  <c r="M3032" i="2" s="1"/>
  <c r="N3032" i="2" s="1"/>
  <c r="M3035" i="1" s="1"/>
  <c r="J3033" i="2"/>
  <c r="K3033" i="2"/>
  <c r="L3033" i="2"/>
  <c r="M3033" i="2" s="1"/>
  <c r="N3033" i="2" s="1"/>
  <c r="M3036" i="1" s="1"/>
  <c r="J3034" i="2"/>
  <c r="K3034" i="2"/>
  <c r="L3034" i="2"/>
  <c r="M3034" i="2" s="1"/>
  <c r="N3034" i="2" s="1"/>
  <c r="M3037" i="1" s="1"/>
  <c r="J3035" i="2"/>
  <c r="K3035" i="2"/>
  <c r="L3035" i="2"/>
  <c r="M3035" i="2" s="1"/>
  <c r="N3035" i="2" s="1"/>
  <c r="M3038" i="1" s="1"/>
  <c r="J3036" i="2"/>
  <c r="K3036" i="2"/>
  <c r="L3036" i="2"/>
  <c r="M3036" i="2" s="1"/>
  <c r="N3036" i="2" s="1"/>
  <c r="M3039" i="1" s="1"/>
  <c r="J3037" i="2"/>
  <c r="K3037" i="2"/>
  <c r="L3037" i="2"/>
  <c r="M3037" i="2" s="1"/>
  <c r="N3037" i="2" s="1"/>
  <c r="M3040" i="1" s="1"/>
  <c r="J3038" i="2"/>
  <c r="K3038" i="2"/>
  <c r="L3038" i="2"/>
  <c r="M3038" i="2" s="1"/>
  <c r="N3038" i="2" s="1"/>
  <c r="M3041" i="1" s="1"/>
  <c r="J3039" i="2"/>
  <c r="K3039" i="2"/>
  <c r="L3039" i="2"/>
  <c r="M3039" i="2" s="1"/>
  <c r="N3039" i="2" s="1"/>
  <c r="M3042" i="1" s="1"/>
  <c r="J3040" i="2"/>
  <c r="K3040" i="2"/>
  <c r="L3040" i="2"/>
  <c r="M3040" i="2" s="1"/>
  <c r="N3040" i="2" s="1"/>
  <c r="M3043" i="1" s="1"/>
  <c r="J3041" i="2"/>
  <c r="K3041" i="2"/>
  <c r="L3041" i="2"/>
  <c r="M3041" i="2" s="1"/>
  <c r="N3041" i="2" s="1"/>
  <c r="M3044" i="1" s="1"/>
  <c r="J3042" i="2"/>
  <c r="K3042" i="2"/>
  <c r="L3042" i="2"/>
  <c r="M3042" i="2" s="1"/>
  <c r="N3042" i="2" s="1"/>
  <c r="M3045" i="1" s="1"/>
  <c r="J3043" i="2"/>
  <c r="K3043" i="2"/>
  <c r="L3043" i="2"/>
  <c r="M3043" i="2" s="1"/>
  <c r="N3043" i="2" s="1"/>
  <c r="M3046" i="1" s="1"/>
  <c r="J3044" i="2"/>
  <c r="K3044" i="2"/>
  <c r="L3044" i="2"/>
  <c r="M3044" i="2" s="1"/>
  <c r="N3044" i="2" s="1"/>
  <c r="M3047" i="1" s="1"/>
  <c r="J3045" i="2"/>
  <c r="K3045" i="2"/>
  <c r="L3045" i="2"/>
  <c r="M3045" i="2" s="1"/>
  <c r="N3045" i="2" s="1"/>
  <c r="M3048" i="1" s="1"/>
  <c r="J3046" i="2"/>
  <c r="K3046" i="2"/>
  <c r="L3046" i="2"/>
  <c r="M3046" i="2" s="1"/>
  <c r="N3046" i="2" s="1"/>
  <c r="M3049" i="1" s="1"/>
  <c r="J3047" i="2"/>
  <c r="K3047" i="2"/>
  <c r="L3047" i="2"/>
  <c r="M3047" i="2" s="1"/>
  <c r="N3047" i="2" s="1"/>
  <c r="M3050" i="1" s="1"/>
  <c r="J3048" i="2"/>
  <c r="K3048" i="2"/>
  <c r="L3048" i="2"/>
  <c r="M3048" i="2" s="1"/>
  <c r="N3048" i="2" s="1"/>
  <c r="M3051" i="1" s="1"/>
  <c r="J3049" i="2"/>
  <c r="K3049" i="2"/>
  <c r="L3049" i="2"/>
  <c r="M3049" i="2" s="1"/>
  <c r="N3049" i="2" s="1"/>
  <c r="M3052" i="1" s="1"/>
  <c r="J3050" i="2"/>
  <c r="K3050" i="2"/>
  <c r="L3050" i="2"/>
  <c r="M3050" i="2" s="1"/>
  <c r="N3050" i="2" s="1"/>
  <c r="M3053" i="1" s="1"/>
  <c r="J3051" i="2"/>
  <c r="K3051" i="2"/>
  <c r="L3051" i="2"/>
  <c r="M3051" i="2" s="1"/>
  <c r="N3051" i="2" s="1"/>
  <c r="M3054" i="1" s="1"/>
  <c r="J3052" i="2"/>
  <c r="K3052" i="2"/>
  <c r="L3052" i="2"/>
  <c r="M3052" i="2" s="1"/>
  <c r="N3052" i="2" s="1"/>
  <c r="M3055" i="1" s="1"/>
  <c r="J3053" i="2"/>
  <c r="K3053" i="2"/>
  <c r="L3053" i="2"/>
  <c r="M3053" i="2" s="1"/>
  <c r="N3053" i="2" s="1"/>
  <c r="M3056" i="1" s="1"/>
  <c r="J3054" i="2"/>
  <c r="K3054" i="2"/>
  <c r="L3054" i="2"/>
  <c r="M3054" i="2" s="1"/>
  <c r="N3054" i="2" s="1"/>
  <c r="M3057" i="1" s="1"/>
  <c r="J3055" i="2"/>
  <c r="K3055" i="2"/>
  <c r="L3055" i="2"/>
  <c r="M3055" i="2" s="1"/>
  <c r="N3055" i="2" s="1"/>
  <c r="M3058" i="1" s="1"/>
  <c r="J3056" i="2"/>
  <c r="K3056" i="2"/>
  <c r="L3056" i="2"/>
  <c r="M3056" i="2" s="1"/>
  <c r="N3056" i="2" s="1"/>
  <c r="M3059" i="1" s="1"/>
  <c r="J3057" i="2"/>
  <c r="K3057" i="2"/>
  <c r="L3057" i="2"/>
  <c r="M3057" i="2" s="1"/>
  <c r="N3057" i="2" s="1"/>
  <c r="M3060" i="1" s="1"/>
  <c r="J3058" i="2"/>
  <c r="K3058" i="2"/>
  <c r="L3058" i="2"/>
  <c r="M3058" i="2" s="1"/>
  <c r="N3058" i="2" s="1"/>
  <c r="M3061" i="1" s="1"/>
  <c r="J3059" i="2"/>
  <c r="K3059" i="2"/>
  <c r="L3059" i="2"/>
  <c r="M3059" i="2" s="1"/>
  <c r="N3059" i="2" s="1"/>
  <c r="M3062" i="1" s="1"/>
  <c r="J3060" i="2"/>
  <c r="K3060" i="2"/>
  <c r="L3060" i="2"/>
  <c r="M3060" i="2" s="1"/>
  <c r="N3060" i="2" s="1"/>
  <c r="M3063" i="1" s="1"/>
  <c r="J3061" i="2"/>
  <c r="K3061" i="2"/>
  <c r="L3061" i="2"/>
  <c r="M3061" i="2" s="1"/>
  <c r="N3061" i="2" s="1"/>
  <c r="M3064" i="1" s="1"/>
  <c r="J3062" i="2"/>
  <c r="K3062" i="2"/>
  <c r="L3062" i="2"/>
  <c r="M3062" i="2" s="1"/>
  <c r="N3062" i="2" s="1"/>
  <c r="M3065" i="1" s="1"/>
  <c r="J3063" i="2"/>
  <c r="K3063" i="2"/>
  <c r="L3063" i="2"/>
  <c r="M3063" i="2" s="1"/>
  <c r="N3063" i="2" s="1"/>
  <c r="M3066" i="1" s="1"/>
  <c r="J3064" i="2"/>
  <c r="K3064" i="2"/>
  <c r="L3064" i="2"/>
  <c r="M3064" i="2" s="1"/>
  <c r="N3064" i="2" s="1"/>
  <c r="M3067" i="1" s="1"/>
  <c r="J3065" i="2"/>
  <c r="K3065" i="2"/>
  <c r="L3065" i="2"/>
  <c r="M3065" i="2" s="1"/>
  <c r="N3065" i="2" s="1"/>
  <c r="M3068" i="1" s="1"/>
  <c r="J3066" i="2"/>
  <c r="K3066" i="2"/>
  <c r="L3066" i="2"/>
  <c r="M3066" i="2" s="1"/>
  <c r="N3066" i="2" s="1"/>
  <c r="M3069" i="1" s="1"/>
  <c r="J3067" i="2"/>
  <c r="K3067" i="2"/>
  <c r="L3067" i="2"/>
  <c r="M3067" i="2" s="1"/>
  <c r="N3067" i="2" s="1"/>
  <c r="M3070" i="1" s="1"/>
  <c r="J3068" i="2"/>
  <c r="K3068" i="2"/>
  <c r="L3068" i="2"/>
  <c r="M3068" i="2" s="1"/>
  <c r="N3068" i="2" s="1"/>
  <c r="M3071" i="1" s="1"/>
  <c r="J3069" i="2"/>
  <c r="K3069" i="2"/>
  <c r="L3069" i="2"/>
  <c r="M3069" i="2" s="1"/>
  <c r="N3069" i="2" s="1"/>
  <c r="M3072" i="1" s="1"/>
  <c r="J3070" i="2"/>
  <c r="K3070" i="2"/>
  <c r="L3070" i="2"/>
  <c r="M3070" i="2" s="1"/>
  <c r="N3070" i="2" s="1"/>
  <c r="M3073" i="1" s="1"/>
  <c r="J3071" i="2"/>
  <c r="K3071" i="2"/>
  <c r="L3071" i="2"/>
  <c r="M3071" i="2" s="1"/>
  <c r="N3071" i="2" s="1"/>
  <c r="M3074" i="1" s="1"/>
  <c r="J3072" i="2"/>
  <c r="K3072" i="2"/>
  <c r="L3072" i="2"/>
  <c r="M3072" i="2" s="1"/>
  <c r="N3072" i="2" s="1"/>
  <c r="M3075" i="1" s="1"/>
  <c r="J3073" i="2"/>
  <c r="K3073" i="2"/>
  <c r="L3073" i="2"/>
  <c r="M3073" i="2" s="1"/>
  <c r="N3073" i="2" s="1"/>
  <c r="M3076" i="1" s="1"/>
  <c r="J3074" i="2"/>
  <c r="K3074" i="2"/>
  <c r="L3074" i="2"/>
  <c r="M3074" i="2" s="1"/>
  <c r="N3074" i="2" s="1"/>
  <c r="M3077" i="1" s="1"/>
  <c r="J3075" i="2"/>
  <c r="K3075" i="2"/>
  <c r="L3075" i="2"/>
  <c r="M3075" i="2" s="1"/>
  <c r="N3075" i="2" s="1"/>
  <c r="M3078" i="1" s="1"/>
  <c r="J3076" i="2"/>
  <c r="K3076" i="2"/>
  <c r="L3076" i="2"/>
  <c r="M3076" i="2" s="1"/>
  <c r="N3076" i="2" s="1"/>
  <c r="M3079" i="1" s="1"/>
  <c r="J3077" i="2"/>
  <c r="K3077" i="2"/>
  <c r="L3077" i="2"/>
  <c r="M3077" i="2" s="1"/>
  <c r="N3077" i="2" s="1"/>
  <c r="M3080" i="1" s="1"/>
  <c r="J3078" i="2"/>
  <c r="K3078" i="2"/>
  <c r="L3078" i="2"/>
  <c r="M3078" i="2" s="1"/>
  <c r="N3078" i="2" s="1"/>
  <c r="M3081" i="1" s="1"/>
  <c r="J3079" i="2"/>
  <c r="K3079" i="2"/>
  <c r="L3079" i="2"/>
  <c r="M3079" i="2" s="1"/>
  <c r="N3079" i="2" s="1"/>
  <c r="M3082" i="1" s="1"/>
  <c r="J3080" i="2"/>
  <c r="K3080" i="2"/>
  <c r="L3080" i="2"/>
  <c r="M3080" i="2" s="1"/>
  <c r="N3080" i="2" s="1"/>
  <c r="M3083" i="1" s="1"/>
  <c r="J3081" i="2"/>
  <c r="K3081" i="2"/>
  <c r="L3081" i="2"/>
  <c r="M3081" i="2" s="1"/>
  <c r="N3081" i="2" s="1"/>
  <c r="M3084" i="1" s="1"/>
  <c r="J3082" i="2"/>
  <c r="K3082" i="2"/>
  <c r="L3082" i="2"/>
  <c r="M3082" i="2" s="1"/>
  <c r="N3082" i="2" s="1"/>
  <c r="M3085" i="1" s="1"/>
  <c r="J3083" i="2"/>
  <c r="K3083" i="2"/>
  <c r="L3083" i="2"/>
  <c r="M3083" i="2" s="1"/>
  <c r="N3083" i="2" s="1"/>
  <c r="M3086" i="1" s="1"/>
  <c r="J3084" i="2"/>
  <c r="K3084" i="2"/>
  <c r="L3084" i="2"/>
  <c r="M3084" i="2" s="1"/>
  <c r="N3084" i="2" s="1"/>
  <c r="M3087" i="1" s="1"/>
  <c r="J3085" i="2"/>
  <c r="K3085" i="2"/>
  <c r="L3085" i="2"/>
  <c r="M3085" i="2" s="1"/>
  <c r="N3085" i="2" s="1"/>
  <c r="M3088" i="1" s="1"/>
  <c r="J3086" i="2"/>
  <c r="K3086" i="2"/>
  <c r="L3086" i="2"/>
  <c r="M3086" i="2" s="1"/>
  <c r="N3086" i="2" s="1"/>
  <c r="M3089" i="1" s="1"/>
  <c r="J3087" i="2"/>
  <c r="K3087" i="2"/>
  <c r="L3087" i="2"/>
  <c r="M3087" i="2" s="1"/>
  <c r="N3087" i="2" s="1"/>
  <c r="M3090" i="1" s="1"/>
  <c r="J3088" i="2"/>
  <c r="K3088" i="2"/>
  <c r="L3088" i="2"/>
  <c r="M3088" i="2" s="1"/>
  <c r="N3088" i="2" s="1"/>
  <c r="M3091" i="1" s="1"/>
  <c r="J3089" i="2"/>
  <c r="K3089" i="2"/>
  <c r="L3089" i="2"/>
  <c r="M3089" i="2" s="1"/>
  <c r="N3089" i="2" s="1"/>
  <c r="M3092" i="1" s="1"/>
  <c r="J3090" i="2"/>
  <c r="K3090" i="2"/>
  <c r="L3090" i="2"/>
  <c r="M3090" i="2" s="1"/>
  <c r="N3090" i="2" s="1"/>
  <c r="M3093" i="1" s="1"/>
  <c r="J3091" i="2"/>
  <c r="K3091" i="2"/>
  <c r="L3091" i="2"/>
  <c r="M3091" i="2" s="1"/>
  <c r="N3091" i="2" s="1"/>
  <c r="M3094" i="1" s="1"/>
  <c r="J3092" i="2"/>
  <c r="K3092" i="2"/>
  <c r="L3092" i="2"/>
  <c r="M3092" i="2" s="1"/>
  <c r="N3092" i="2" s="1"/>
  <c r="M3095" i="1" s="1"/>
  <c r="J3093" i="2"/>
  <c r="I3093" i="2" s="1"/>
  <c r="H3093" i="2" s="1"/>
  <c r="W3096" i="1" s="1"/>
  <c r="K3093" i="2"/>
  <c r="L3093" i="2"/>
  <c r="M3093" i="2"/>
  <c r="N3093" i="2" s="1"/>
  <c r="M3096" i="1" s="1"/>
  <c r="J3094" i="2"/>
  <c r="K3094" i="2"/>
  <c r="L3094" i="2"/>
  <c r="M3094" i="2"/>
  <c r="N3094" i="2" s="1"/>
  <c r="M3097" i="1" s="1"/>
  <c r="J3095" i="2"/>
  <c r="K3095" i="2"/>
  <c r="L3095" i="2"/>
  <c r="M3095" i="2" s="1"/>
  <c r="N3095" i="2" s="1"/>
  <c r="M3098" i="1" s="1"/>
  <c r="J3096" i="2"/>
  <c r="K3096" i="2"/>
  <c r="L3096" i="2"/>
  <c r="M3096" i="2" s="1"/>
  <c r="N3096" i="2" s="1"/>
  <c r="M3099" i="1" s="1"/>
  <c r="J3097" i="2"/>
  <c r="K3097" i="2"/>
  <c r="L3097" i="2"/>
  <c r="M3097" i="2" s="1"/>
  <c r="N3097" i="2" s="1"/>
  <c r="M3100" i="1" s="1"/>
  <c r="J3098" i="2"/>
  <c r="K3098" i="2"/>
  <c r="L3098" i="2"/>
  <c r="M3098" i="2" s="1"/>
  <c r="N3098" i="2" s="1"/>
  <c r="M3101" i="1" s="1"/>
  <c r="J3099" i="2"/>
  <c r="K3099" i="2"/>
  <c r="L3099" i="2"/>
  <c r="M3099" i="2" s="1"/>
  <c r="N3099" i="2" s="1"/>
  <c r="M3102" i="1" s="1"/>
  <c r="J3100" i="2"/>
  <c r="K3100" i="2"/>
  <c r="L3100" i="2"/>
  <c r="M3100" i="2" s="1"/>
  <c r="N3100" i="2" s="1"/>
  <c r="M3103" i="1" s="1"/>
  <c r="J3101" i="2"/>
  <c r="K3101" i="2"/>
  <c r="L3101" i="2"/>
  <c r="M3101" i="2" s="1"/>
  <c r="N3101" i="2" s="1"/>
  <c r="M3104" i="1" s="1"/>
  <c r="J3102" i="2"/>
  <c r="K3102" i="2"/>
  <c r="L3102" i="2"/>
  <c r="M3102" i="2" s="1"/>
  <c r="N3102" i="2" s="1"/>
  <c r="M3105" i="1" s="1"/>
  <c r="J3103" i="2"/>
  <c r="K3103" i="2"/>
  <c r="L3103" i="2"/>
  <c r="M3103" i="2" s="1"/>
  <c r="N3103" i="2" s="1"/>
  <c r="M3106" i="1" s="1"/>
  <c r="J3104" i="2"/>
  <c r="K3104" i="2"/>
  <c r="L3104" i="2"/>
  <c r="M3104" i="2" s="1"/>
  <c r="N3104" i="2" s="1"/>
  <c r="M3107" i="1" s="1"/>
  <c r="J3105" i="2"/>
  <c r="K3105" i="2"/>
  <c r="L3105" i="2"/>
  <c r="M3105" i="2" s="1"/>
  <c r="N3105" i="2" s="1"/>
  <c r="M3108" i="1" s="1"/>
  <c r="J3106" i="2"/>
  <c r="K3106" i="2"/>
  <c r="L3106" i="2"/>
  <c r="M3106" i="2" s="1"/>
  <c r="N3106" i="2" s="1"/>
  <c r="M3109" i="1" s="1"/>
  <c r="J3107" i="2"/>
  <c r="K3107" i="2"/>
  <c r="L3107" i="2"/>
  <c r="M3107" i="2" s="1"/>
  <c r="N3107" i="2" s="1"/>
  <c r="M3110" i="1" s="1"/>
  <c r="J3108" i="2"/>
  <c r="K3108" i="2"/>
  <c r="L3108" i="2"/>
  <c r="M3108" i="2" s="1"/>
  <c r="N3108" i="2" s="1"/>
  <c r="M3111" i="1" s="1"/>
  <c r="J3109" i="2"/>
  <c r="K3109" i="2"/>
  <c r="L3109" i="2"/>
  <c r="M3109" i="2" s="1"/>
  <c r="N3109" i="2" s="1"/>
  <c r="M3112" i="1" s="1"/>
  <c r="J3110" i="2"/>
  <c r="K3110" i="2"/>
  <c r="L3110" i="2"/>
  <c r="M3110" i="2" s="1"/>
  <c r="N3110" i="2" s="1"/>
  <c r="M3113" i="1" s="1"/>
  <c r="J3111" i="2"/>
  <c r="K3111" i="2"/>
  <c r="L3111" i="2"/>
  <c r="M3111" i="2" s="1"/>
  <c r="N3111" i="2" s="1"/>
  <c r="M3114" i="1" s="1"/>
  <c r="J3112" i="2"/>
  <c r="K3112" i="2"/>
  <c r="L3112" i="2"/>
  <c r="M3112" i="2" s="1"/>
  <c r="N3112" i="2" s="1"/>
  <c r="M3115" i="1" s="1"/>
  <c r="J3113" i="2"/>
  <c r="K3113" i="2"/>
  <c r="L3113" i="2"/>
  <c r="M3113" i="2" s="1"/>
  <c r="N3113" i="2" s="1"/>
  <c r="M3116" i="1" s="1"/>
  <c r="J3114" i="2"/>
  <c r="K3114" i="2"/>
  <c r="L3114" i="2"/>
  <c r="M3114" i="2" s="1"/>
  <c r="N3114" i="2" s="1"/>
  <c r="M3117" i="1" s="1"/>
  <c r="J3115" i="2"/>
  <c r="K3115" i="2"/>
  <c r="L3115" i="2"/>
  <c r="M3115" i="2" s="1"/>
  <c r="N3115" i="2" s="1"/>
  <c r="M3118" i="1" s="1"/>
  <c r="J3116" i="2"/>
  <c r="K3116" i="2"/>
  <c r="L3116" i="2"/>
  <c r="M3116" i="2" s="1"/>
  <c r="N3116" i="2" s="1"/>
  <c r="M3119" i="1" s="1"/>
  <c r="J3117" i="2"/>
  <c r="K3117" i="2"/>
  <c r="L3117" i="2"/>
  <c r="M3117" i="2" s="1"/>
  <c r="N3117" i="2" s="1"/>
  <c r="M3120" i="1" s="1"/>
  <c r="J3118" i="2"/>
  <c r="K3118" i="2"/>
  <c r="L3118" i="2"/>
  <c r="M3118" i="2" s="1"/>
  <c r="N3118" i="2" s="1"/>
  <c r="M3121" i="1" s="1"/>
  <c r="J3119" i="2"/>
  <c r="K3119" i="2"/>
  <c r="L3119" i="2"/>
  <c r="M3119" i="2" s="1"/>
  <c r="N3119" i="2" s="1"/>
  <c r="M3122" i="1" s="1"/>
  <c r="J3120" i="2"/>
  <c r="K3120" i="2"/>
  <c r="L3120" i="2"/>
  <c r="M3120" i="2" s="1"/>
  <c r="N3120" i="2" s="1"/>
  <c r="M3123" i="1" s="1"/>
  <c r="J3121" i="2"/>
  <c r="K3121" i="2"/>
  <c r="L3121" i="2"/>
  <c r="M3121" i="2" s="1"/>
  <c r="N3121" i="2" s="1"/>
  <c r="M3124" i="1" s="1"/>
  <c r="J3122" i="2"/>
  <c r="K3122" i="2"/>
  <c r="L3122" i="2"/>
  <c r="M3122" i="2" s="1"/>
  <c r="N3122" i="2" s="1"/>
  <c r="M3125" i="1" s="1"/>
  <c r="J3123" i="2"/>
  <c r="K3123" i="2"/>
  <c r="L3123" i="2"/>
  <c r="M3123" i="2" s="1"/>
  <c r="N3123" i="2" s="1"/>
  <c r="M3126" i="1" s="1"/>
  <c r="J3124" i="2"/>
  <c r="K3124" i="2"/>
  <c r="L3124" i="2"/>
  <c r="M3124" i="2" s="1"/>
  <c r="N3124" i="2" s="1"/>
  <c r="M3127" i="1" s="1"/>
  <c r="J3125" i="2"/>
  <c r="K3125" i="2"/>
  <c r="L3125" i="2"/>
  <c r="M3125" i="2" s="1"/>
  <c r="N3125" i="2" s="1"/>
  <c r="M3128" i="1" s="1"/>
  <c r="J3126" i="2"/>
  <c r="K3126" i="2"/>
  <c r="L3126" i="2"/>
  <c r="M3126" i="2" s="1"/>
  <c r="N3126" i="2" s="1"/>
  <c r="M3129" i="1" s="1"/>
  <c r="J3127" i="2"/>
  <c r="K3127" i="2"/>
  <c r="L3127" i="2"/>
  <c r="M3127" i="2" s="1"/>
  <c r="N3127" i="2" s="1"/>
  <c r="M3130" i="1" s="1"/>
  <c r="J3128" i="2"/>
  <c r="K3128" i="2"/>
  <c r="L3128" i="2"/>
  <c r="M3128" i="2" s="1"/>
  <c r="N3128" i="2" s="1"/>
  <c r="M3131" i="1" s="1"/>
  <c r="J3129" i="2"/>
  <c r="K3129" i="2"/>
  <c r="L3129" i="2"/>
  <c r="M3129" i="2" s="1"/>
  <c r="N3129" i="2" s="1"/>
  <c r="M3132" i="1" s="1"/>
  <c r="J3130" i="2"/>
  <c r="K3130" i="2"/>
  <c r="L3130" i="2"/>
  <c r="M3130" i="2" s="1"/>
  <c r="N3130" i="2" s="1"/>
  <c r="M3133" i="1" s="1"/>
  <c r="J3131" i="2"/>
  <c r="K3131" i="2"/>
  <c r="L3131" i="2"/>
  <c r="M3131" i="2" s="1"/>
  <c r="N3131" i="2" s="1"/>
  <c r="M3134" i="1" s="1"/>
  <c r="J3132" i="2"/>
  <c r="K3132" i="2"/>
  <c r="L3132" i="2"/>
  <c r="M3132" i="2" s="1"/>
  <c r="N3132" i="2" s="1"/>
  <c r="M3135" i="1" s="1"/>
  <c r="J3133" i="2"/>
  <c r="K3133" i="2"/>
  <c r="L3133" i="2"/>
  <c r="M3133" i="2" s="1"/>
  <c r="N3133" i="2" s="1"/>
  <c r="M3136" i="1" s="1"/>
  <c r="J3134" i="2"/>
  <c r="K3134" i="2"/>
  <c r="L3134" i="2"/>
  <c r="M3134" i="2" s="1"/>
  <c r="N3134" i="2" s="1"/>
  <c r="M3137" i="1" s="1"/>
  <c r="J3135" i="2"/>
  <c r="I3135" i="2" s="1"/>
  <c r="H3135" i="2" s="1"/>
  <c r="W3138" i="1" s="1"/>
  <c r="K3135" i="2"/>
  <c r="L3135" i="2"/>
  <c r="M3135" i="2" s="1"/>
  <c r="N3135" i="2" s="1"/>
  <c r="M3138" i="1" s="1"/>
  <c r="J3136" i="2"/>
  <c r="K3136" i="2"/>
  <c r="L3136" i="2"/>
  <c r="M3136" i="2" s="1"/>
  <c r="N3136" i="2" s="1"/>
  <c r="M3139" i="1" s="1"/>
  <c r="J3137" i="2"/>
  <c r="K3137" i="2"/>
  <c r="L3137" i="2"/>
  <c r="M3137" i="2" s="1"/>
  <c r="N3137" i="2" s="1"/>
  <c r="M3140" i="1" s="1"/>
  <c r="J3138" i="2"/>
  <c r="K3138" i="2"/>
  <c r="L3138" i="2"/>
  <c r="M3138" i="2" s="1"/>
  <c r="N3138" i="2" s="1"/>
  <c r="M3141" i="1" s="1"/>
  <c r="J3139" i="2"/>
  <c r="K3139" i="2"/>
  <c r="L3139" i="2"/>
  <c r="M3139" i="2" s="1"/>
  <c r="N3139" i="2" s="1"/>
  <c r="M3142" i="1" s="1"/>
  <c r="J3140" i="2"/>
  <c r="K3140" i="2"/>
  <c r="L3140" i="2"/>
  <c r="M3140" i="2" s="1"/>
  <c r="N3140" i="2" s="1"/>
  <c r="M3143" i="1" s="1"/>
  <c r="J3141" i="2"/>
  <c r="K3141" i="2"/>
  <c r="L3141" i="2"/>
  <c r="M3141" i="2" s="1"/>
  <c r="N3141" i="2" s="1"/>
  <c r="M3144" i="1" s="1"/>
  <c r="J3142" i="2"/>
  <c r="K3142" i="2"/>
  <c r="L3142" i="2"/>
  <c r="M3142" i="2" s="1"/>
  <c r="N3142" i="2" s="1"/>
  <c r="M3145" i="1" s="1"/>
  <c r="J3143" i="2"/>
  <c r="K3143" i="2"/>
  <c r="L3143" i="2"/>
  <c r="M3143" i="2" s="1"/>
  <c r="N3143" i="2" s="1"/>
  <c r="M3146" i="1" s="1"/>
  <c r="J3144" i="2"/>
  <c r="K3144" i="2"/>
  <c r="L3144" i="2"/>
  <c r="M3144" i="2" s="1"/>
  <c r="N3144" i="2" s="1"/>
  <c r="M3147" i="1" s="1"/>
  <c r="J3145" i="2"/>
  <c r="K3145" i="2"/>
  <c r="L3145" i="2"/>
  <c r="M3145" i="2" s="1"/>
  <c r="N3145" i="2" s="1"/>
  <c r="M3148" i="1" s="1"/>
  <c r="J3146" i="2"/>
  <c r="K3146" i="2"/>
  <c r="L3146" i="2"/>
  <c r="M3146" i="2" s="1"/>
  <c r="N3146" i="2" s="1"/>
  <c r="M3149" i="1" s="1"/>
  <c r="J3147" i="2"/>
  <c r="K3147" i="2"/>
  <c r="L3147" i="2"/>
  <c r="M3147" i="2" s="1"/>
  <c r="N3147" i="2" s="1"/>
  <c r="M3150" i="1" s="1"/>
  <c r="J3148" i="2"/>
  <c r="K3148" i="2"/>
  <c r="L3148" i="2"/>
  <c r="M3148" i="2" s="1"/>
  <c r="N3148" i="2" s="1"/>
  <c r="M3151" i="1" s="1"/>
  <c r="J3149" i="2"/>
  <c r="K3149" i="2"/>
  <c r="L3149" i="2"/>
  <c r="M3149" i="2" s="1"/>
  <c r="N3149" i="2" s="1"/>
  <c r="M3152" i="1" s="1"/>
  <c r="J3150" i="2"/>
  <c r="K3150" i="2"/>
  <c r="L3150" i="2"/>
  <c r="M3150" i="2" s="1"/>
  <c r="N3150" i="2" s="1"/>
  <c r="M3153" i="1" s="1"/>
  <c r="J3151" i="2"/>
  <c r="K3151" i="2"/>
  <c r="L3151" i="2"/>
  <c r="M3151" i="2" s="1"/>
  <c r="N3151" i="2" s="1"/>
  <c r="M3154" i="1" s="1"/>
  <c r="J3152" i="2"/>
  <c r="K3152" i="2"/>
  <c r="L3152" i="2"/>
  <c r="M3152" i="2" s="1"/>
  <c r="N3152" i="2" s="1"/>
  <c r="M3155" i="1" s="1"/>
  <c r="J3153" i="2"/>
  <c r="K3153" i="2"/>
  <c r="L3153" i="2"/>
  <c r="M3153" i="2" s="1"/>
  <c r="N3153" i="2" s="1"/>
  <c r="M3156" i="1" s="1"/>
  <c r="J3154" i="2"/>
  <c r="K3154" i="2"/>
  <c r="L3154" i="2"/>
  <c r="M3154" i="2" s="1"/>
  <c r="N3154" i="2" s="1"/>
  <c r="M3157" i="1" s="1"/>
  <c r="J3155" i="2"/>
  <c r="K3155" i="2"/>
  <c r="L3155" i="2"/>
  <c r="M3155" i="2" s="1"/>
  <c r="N3155" i="2" s="1"/>
  <c r="M3158" i="1" s="1"/>
  <c r="J3156" i="2"/>
  <c r="I3156" i="2" s="1"/>
  <c r="H3156" i="2" s="1"/>
  <c r="W3159" i="1" s="1"/>
  <c r="K3156" i="2"/>
  <c r="L3156" i="2"/>
  <c r="M3156" i="2" s="1"/>
  <c r="N3156" i="2" s="1"/>
  <c r="M3159" i="1" s="1"/>
  <c r="J3157" i="2"/>
  <c r="I3157" i="2" s="1"/>
  <c r="H3157" i="2" s="1"/>
  <c r="W3160" i="1" s="1"/>
  <c r="K3157" i="2"/>
  <c r="L3157" i="2"/>
  <c r="M3157" i="2" s="1"/>
  <c r="N3157" i="2" s="1"/>
  <c r="M3160" i="1" s="1"/>
  <c r="J3158" i="2"/>
  <c r="K3158" i="2"/>
  <c r="L3158" i="2"/>
  <c r="M3158" i="2" s="1"/>
  <c r="N3158" i="2" s="1"/>
  <c r="M3161" i="1" s="1"/>
  <c r="J3159" i="2"/>
  <c r="K3159" i="2"/>
  <c r="L3159" i="2"/>
  <c r="M3159" i="2" s="1"/>
  <c r="N3159" i="2" s="1"/>
  <c r="M3162" i="1" s="1"/>
  <c r="J3160" i="2"/>
  <c r="K3160" i="2"/>
  <c r="L3160" i="2"/>
  <c r="M3160" i="2" s="1"/>
  <c r="N3160" i="2" s="1"/>
  <c r="M3163" i="1" s="1"/>
  <c r="J3161" i="2"/>
  <c r="K3161" i="2"/>
  <c r="L3161" i="2"/>
  <c r="M3161" i="2" s="1"/>
  <c r="N3161" i="2" s="1"/>
  <c r="M3164" i="1" s="1"/>
  <c r="J3162" i="2"/>
  <c r="K3162" i="2"/>
  <c r="L3162" i="2"/>
  <c r="M3162" i="2" s="1"/>
  <c r="N3162" i="2" s="1"/>
  <c r="M3165" i="1" s="1"/>
  <c r="J3163" i="2"/>
  <c r="K3163" i="2"/>
  <c r="L3163" i="2"/>
  <c r="M3163" i="2" s="1"/>
  <c r="N3163" i="2" s="1"/>
  <c r="M3166" i="1" s="1"/>
  <c r="J3164" i="2"/>
  <c r="K3164" i="2"/>
  <c r="L3164" i="2"/>
  <c r="M3164" i="2" s="1"/>
  <c r="N3164" i="2" s="1"/>
  <c r="M3167" i="1" s="1"/>
  <c r="J3165" i="2"/>
  <c r="K3165" i="2"/>
  <c r="L3165" i="2"/>
  <c r="M3165" i="2" s="1"/>
  <c r="N3165" i="2" s="1"/>
  <c r="M3168" i="1" s="1"/>
  <c r="J3166" i="2"/>
  <c r="K3166" i="2"/>
  <c r="L3166" i="2"/>
  <c r="M3166" i="2" s="1"/>
  <c r="N3166" i="2" s="1"/>
  <c r="M3169" i="1" s="1"/>
  <c r="J3167" i="2"/>
  <c r="K3167" i="2"/>
  <c r="L3167" i="2"/>
  <c r="M3167" i="2" s="1"/>
  <c r="N3167" i="2" s="1"/>
  <c r="M3170" i="1" s="1"/>
  <c r="J3168" i="2"/>
  <c r="K3168" i="2"/>
  <c r="L3168" i="2"/>
  <c r="M3168" i="2" s="1"/>
  <c r="N3168" i="2" s="1"/>
  <c r="M3171" i="1" s="1"/>
  <c r="J3169" i="2"/>
  <c r="K3169" i="2"/>
  <c r="L3169" i="2"/>
  <c r="M3169" i="2" s="1"/>
  <c r="N3169" i="2" s="1"/>
  <c r="M3172" i="1" s="1"/>
  <c r="J3170" i="2"/>
  <c r="K3170" i="2"/>
  <c r="L3170" i="2"/>
  <c r="M3170" i="2" s="1"/>
  <c r="N3170" i="2" s="1"/>
  <c r="M3173" i="1" s="1"/>
  <c r="J3171" i="2"/>
  <c r="K3171" i="2"/>
  <c r="L3171" i="2"/>
  <c r="M3171" i="2" s="1"/>
  <c r="N3171" i="2" s="1"/>
  <c r="M3174" i="1" s="1"/>
  <c r="J3172" i="2"/>
  <c r="I3172" i="2" s="1"/>
  <c r="H3172" i="2" s="1"/>
  <c r="W3175" i="1" s="1"/>
  <c r="K3172" i="2"/>
  <c r="L3172" i="2"/>
  <c r="M3172" i="2" s="1"/>
  <c r="N3172" i="2" s="1"/>
  <c r="M3175" i="1" s="1"/>
  <c r="J3173" i="2"/>
  <c r="I3173" i="2" s="1"/>
  <c r="H3173" i="2" s="1"/>
  <c r="W3176" i="1" s="1"/>
  <c r="K3173" i="2"/>
  <c r="L3173" i="2"/>
  <c r="M3173" i="2" s="1"/>
  <c r="N3173" i="2" s="1"/>
  <c r="M3176" i="1" s="1"/>
  <c r="J3174" i="2"/>
  <c r="K3174" i="2"/>
  <c r="L3174" i="2"/>
  <c r="M3174" i="2" s="1"/>
  <c r="N3174" i="2" s="1"/>
  <c r="M3177" i="1" s="1"/>
  <c r="J3175" i="2"/>
  <c r="K3175" i="2"/>
  <c r="L3175" i="2"/>
  <c r="M3175" i="2" s="1"/>
  <c r="N3175" i="2" s="1"/>
  <c r="M3178" i="1" s="1"/>
  <c r="J3176" i="2"/>
  <c r="K3176" i="2"/>
  <c r="L3176" i="2"/>
  <c r="M3176" i="2" s="1"/>
  <c r="N3176" i="2" s="1"/>
  <c r="M3179" i="1" s="1"/>
  <c r="J3177" i="2"/>
  <c r="K3177" i="2"/>
  <c r="L3177" i="2"/>
  <c r="M3177" i="2" s="1"/>
  <c r="N3177" i="2" s="1"/>
  <c r="M3180" i="1" s="1"/>
  <c r="J3178" i="2"/>
  <c r="K3178" i="2"/>
  <c r="L3178" i="2"/>
  <c r="M3178" i="2" s="1"/>
  <c r="N3178" i="2" s="1"/>
  <c r="M3181" i="1" s="1"/>
  <c r="J3179" i="2"/>
  <c r="K3179" i="2"/>
  <c r="L3179" i="2"/>
  <c r="M3179" i="2" s="1"/>
  <c r="N3179" i="2" s="1"/>
  <c r="M3182" i="1" s="1"/>
  <c r="J3180" i="2"/>
  <c r="K3180" i="2"/>
  <c r="L3180" i="2"/>
  <c r="M3180" i="2" s="1"/>
  <c r="N3180" i="2" s="1"/>
  <c r="M3183" i="1" s="1"/>
  <c r="J3181" i="2"/>
  <c r="K3181" i="2"/>
  <c r="L3181" i="2"/>
  <c r="M3181" i="2" s="1"/>
  <c r="N3181" i="2" s="1"/>
  <c r="M3184" i="1" s="1"/>
  <c r="J3182" i="2"/>
  <c r="K3182" i="2"/>
  <c r="L3182" i="2"/>
  <c r="M3182" i="2" s="1"/>
  <c r="N3182" i="2" s="1"/>
  <c r="M3185" i="1" s="1"/>
  <c r="J3183" i="2"/>
  <c r="K3183" i="2"/>
  <c r="L3183" i="2"/>
  <c r="M3183" i="2" s="1"/>
  <c r="N3183" i="2" s="1"/>
  <c r="M3186" i="1" s="1"/>
  <c r="J3184" i="2"/>
  <c r="K3184" i="2"/>
  <c r="L3184" i="2"/>
  <c r="M3184" i="2" s="1"/>
  <c r="N3184" i="2" s="1"/>
  <c r="M3187" i="1" s="1"/>
  <c r="J3185" i="2"/>
  <c r="K3185" i="2"/>
  <c r="L3185" i="2"/>
  <c r="M3185" i="2" s="1"/>
  <c r="N3185" i="2" s="1"/>
  <c r="M3188" i="1" s="1"/>
  <c r="J3186" i="2"/>
  <c r="K3186" i="2"/>
  <c r="L3186" i="2"/>
  <c r="M3186" i="2" s="1"/>
  <c r="N3186" i="2" s="1"/>
  <c r="M3189" i="1" s="1"/>
  <c r="J3187" i="2"/>
  <c r="K3187" i="2"/>
  <c r="L3187" i="2"/>
  <c r="M3187" i="2" s="1"/>
  <c r="N3187" i="2" s="1"/>
  <c r="M3190" i="1" s="1"/>
  <c r="J3188" i="2"/>
  <c r="K3188" i="2"/>
  <c r="L3188" i="2"/>
  <c r="M3188" i="2" s="1"/>
  <c r="N3188" i="2" s="1"/>
  <c r="M3191" i="1" s="1"/>
  <c r="J3189" i="2"/>
  <c r="K3189" i="2"/>
  <c r="L3189" i="2"/>
  <c r="M3189" i="2" s="1"/>
  <c r="N3189" i="2" s="1"/>
  <c r="M3192" i="1" s="1"/>
  <c r="AA3192" i="1" s="1"/>
  <c r="J3190" i="2"/>
  <c r="K3190" i="2"/>
  <c r="L3190" i="2"/>
  <c r="M3190" i="2" s="1"/>
  <c r="N3190" i="2" s="1"/>
  <c r="M3193" i="1" s="1"/>
  <c r="J3191" i="2"/>
  <c r="K3191" i="2"/>
  <c r="L3191" i="2"/>
  <c r="M3191" i="2" s="1"/>
  <c r="N3191" i="2" s="1"/>
  <c r="M3194" i="1" s="1"/>
  <c r="J3192" i="2"/>
  <c r="K3192" i="2"/>
  <c r="L3192" i="2"/>
  <c r="M3192" i="2" s="1"/>
  <c r="N3192" i="2" s="1"/>
  <c r="M3195" i="1" s="1"/>
  <c r="J3193" i="2"/>
  <c r="K3193" i="2"/>
  <c r="L3193" i="2"/>
  <c r="M3193" i="2" s="1"/>
  <c r="N3193" i="2" s="1"/>
  <c r="M3196" i="1" s="1"/>
  <c r="J3194" i="2"/>
  <c r="K3194" i="2"/>
  <c r="L3194" i="2"/>
  <c r="M3194" i="2" s="1"/>
  <c r="N3194" i="2" s="1"/>
  <c r="M3197" i="1" s="1"/>
  <c r="J3195" i="2"/>
  <c r="K3195" i="2"/>
  <c r="L3195" i="2"/>
  <c r="M3195" i="2" s="1"/>
  <c r="N3195" i="2" s="1"/>
  <c r="M3198" i="1" s="1"/>
  <c r="J3196" i="2"/>
  <c r="K3196" i="2"/>
  <c r="L3196" i="2"/>
  <c r="M3196" i="2" s="1"/>
  <c r="N3196" i="2" s="1"/>
  <c r="M3199" i="1" s="1"/>
  <c r="J3197" i="2"/>
  <c r="K3197" i="2"/>
  <c r="L3197" i="2"/>
  <c r="M3197" i="2" s="1"/>
  <c r="N3197" i="2" s="1"/>
  <c r="M3200" i="1" s="1"/>
  <c r="J3198" i="2"/>
  <c r="K3198" i="2"/>
  <c r="L3198" i="2"/>
  <c r="M3198" i="2" s="1"/>
  <c r="N3198" i="2" s="1"/>
  <c r="M3201" i="1" s="1"/>
  <c r="J3199" i="2"/>
  <c r="K3199" i="2"/>
  <c r="L3199" i="2"/>
  <c r="M3199" i="2" s="1"/>
  <c r="N3199" i="2" s="1"/>
  <c r="M3202" i="1" s="1"/>
  <c r="J3200" i="2"/>
  <c r="K3200" i="2"/>
  <c r="L3200" i="2"/>
  <c r="M3200" i="2" s="1"/>
  <c r="N3200" i="2" s="1"/>
  <c r="M3203" i="1" s="1"/>
  <c r="J3201" i="2"/>
  <c r="K3201" i="2"/>
  <c r="L3201" i="2"/>
  <c r="M3201" i="2" s="1"/>
  <c r="N3201" i="2" s="1"/>
  <c r="M3204" i="1" s="1"/>
  <c r="J3202" i="2"/>
  <c r="K3202" i="2"/>
  <c r="L3202" i="2"/>
  <c r="M3202" i="2" s="1"/>
  <c r="N3202" i="2" s="1"/>
  <c r="M3205" i="1" s="1"/>
  <c r="J3203" i="2"/>
  <c r="K3203" i="2"/>
  <c r="L3203" i="2"/>
  <c r="M3203" i="2" s="1"/>
  <c r="N3203" i="2" s="1"/>
  <c r="M3206" i="1" s="1"/>
  <c r="J3204" i="2"/>
  <c r="K3204" i="2"/>
  <c r="L3204" i="2"/>
  <c r="M3204" i="2" s="1"/>
  <c r="N3204" i="2" s="1"/>
  <c r="M3207" i="1" s="1"/>
  <c r="J3205" i="2"/>
  <c r="K3205" i="2"/>
  <c r="L3205" i="2"/>
  <c r="M3205" i="2" s="1"/>
  <c r="N3205" i="2" s="1"/>
  <c r="M3208" i="1" s="1"/>
  <c r="J3206" i="2"/>
  <c r="K3206" i="2"/>
  <c r="L3206" i="2"/>
  <c r="M3206" i="2" s="1"/>
  <c r="N3206" i="2" s="1"/>
  <c r="M3209" i="1" s="1"/>
  <c r="J3207" i="2"/>
  <c r="K3207" i="2"/>
  <c r="L3207" i="2"/>
  <c r="M3207" i="2" s="1"/>
  <c r="N3207" i="2" s="1"/>
  <c r="M3210" i="1" s="1"/>
  <c r="J3208" i="2"/>
  <c r="K3208" i="2"/>
  <c r="L3208" i="2"/>
  <c r="M3208" i="2" s="1"/>
  <c r="N3208" i="2" s="1"/>
  <c r="M3211" i="1" s="1"/>
  <c r="J3209" i="2"/>
  <c r="K3209" i="2"/>
  <c r="L3209" i="2"/>
  <c r="M3209" i="2" s="1"/>
  <c r="N3209" i="2" s="1"/>
  <c r="M3212" i="1" s="1"/>
  <c r="J3210" i="2"/>
  <c r="K3210" i="2"/>
  <c r="L3210" i="2"/>
  <c r="M3210" i="2" s="1"/>
  <c r="N3210" i="2" s="1"/>
  <c r="M3213" i="1" s="1"/>
  <c r="J3211" i="2"/>
  <c r="K3211" i="2"/>
  <c r="L3211" i="2"/>
  <c r="M3211" i="2" s="1"/>
  <c r="N3211" i="2" s="1"/>
  <c r="M3214" i="1" s="1"/>
  <c r="J3212" i="2"/>
  <c r="K3212" i="2"/>
  <c r="L3212" i="2"/>
  <c r="M3212" i="2" s="1"/>
  <c r="N3212" i="2" s="1"/>
  <c r="M3215" i="1" s="1"/>
  <c r="J3213" i="2"/>
  <c r="K3213" i="2"/>
  <c r="L3213" i="2"/>
  <c r="M3213" i="2" s="1"/>
  <c r="N3213" i="2" s="1"/>
  <c r="M3216" i="1" s="1"/>
  <c r="J3214" i="2"/>
  <c r="K3214" i="2"/>
  <c r="L3214" i="2"/>
  <c r="M3214" i="2" s="1"/>
  <c r="N3214" i="2" s="1"/>
  <c r="M3217" i="1" s="1"/>
  <c r="J3215" i="2"/>
  <c r="K3215" i="2"/>
  <c r="L3215" i="2"/>
  <c r="M3215" i="2" s="1"/>
  <c r="N3215" i="2" s="1"/>
  <c r="M3218" i="1" s="1"/>
  <c r="J3216" i="2"/>
  <c r="I3216" i="2" s="1"/>
  <c r="H3216" i="2" s="1"/>
  <c r="W3219" i="1" s="1"/>
  <c r="K3216" i="2"/>
  <c r="L3216" i="2"/>
  <c r="M3216" i="2" s="1"/>
  <c r="N3216" i="2" s="1"/>
  <c r="M3219" i="1" s="1"/>
  <c r="J3217" i="2"/>
  <c r="K3217" i="2"/>
  <c r="L3217" i="2"/>
  <c r="M3217" i="2" s="1"/>
  <c r="N3217" i="2" s="1"/>
  <c r="M3220" i="1" s="1"/>
  <c r="J3218" i="2"/>
  <c r="K3218" i="2"/>
  <c r="L3218" i="2"/>
  <c r="M3218" i="2" s="1"/>
  <c r="N3218" i="2" s="1"/>
  <c r="M3221" i="1" s="1"/>
  <c r="J3219" i="2"/>
  <c r="K3219" i="2"/>
  <c r="L3219" i="2"/>
  <c r="M3219" i="2" s="1"/>
  <c r="N3219" i="2" s="1"/>
  <c r="M3222" i="1" s="1"/>
  <c r="J3220" i="2"/>
  <c r="I3220" i="2" s="1"/>
  <c r="H3220" i="2" s="1"/>
  <c r="W3223" i="1" s="1"/>
  <c r="K3220" i="2"/>
  <c r="L3220" i="2"/>
  <c r="M3220" i="2" s="1"/>
  <c r="N3220" i="2" s="1"/>
  <c r="M3223" i="1" s="1"/>
  <c r="J3221" i="2"/>
  <c r="I3221" i="2" s="1"/>
  <c r="H3221" i="2" s="1"/>
  <c r="W3224" i="1" s="1"/>
  <c r="K3221" i="2"/>
  <c r="L3221" i="2"/>
  <c r="M3221" i="2" s="1"/>
  <c r="N3221" i="2" s="1"/>
  <c r="M3224" i="1" s="1"/>
  <c r="L3224" i="1" s="1"/>
  <c r="K3224" i="1" s="1"/>
  <c r="J3222" i="2"/>
  <c r="K3222" i="2"/>
  <c r="L3222" i="2"/>
  <c r="M3222" i="2" s="1"/>
  <c r="N3222" i="2" s="1"/>
  <c r="M3225" i="1" s="1"/>
  <c r="J3223" i="2"/>
  <c r="K3223" i="2"/>
  <c r="L3223" i="2"/>
  <c r="M3223" i="2" s="1"/>
  <c r="N3223" i="2" s="1"/>
  <c r="M3226" i="1" s="1"/>
  <c r="J3224" i="2"/>
  <c r="K3224" i="2"/>
  <c r="L3224" i="2"/>
  <c r="M3224" i="2" s="1"/>
  <c r="N3224" i="2" s="1"/>
  <c r="M3227" i="1" s="1"/>
  <c r="J3225" i="2"/>
  <c r="K3225" i="2"/>
  <c r="L3225" i="2"/>
  <c r="M3225" i="2" s="1"/>
  <c r="N3225" i="2" s="1"/>
  <c r="M3228" i="1" s="1"/>
  <c r="J3226" i="2"/>
  <c r="K3226" i="2"/>
  <c r="L3226" i="2"/>
  <c r="M3226" i="2" s="1"/>
  <c r="N3226" i="2" s="1"/>
  <c r="M3229" i="1" s="1"/>
  <c r="J3227" i="2"/>
  <c r="K3227" i="2"/>
  <c r="L3227" i="2"/>
  <c r="M3227" i="2" s="1"/>
  <c r="N3227" i="2" s="1"/>
  <c r="M3230" i="1" s="1"/>
  <c r="J3228" i="2"/>
  <c r="K3228" i="2"/>
  <c r="L3228" i="2"/>
  <c r="M3228" i="2" s="1"/>
  <c r="N3228" i="2" s="1"/>
  <c r="M3231" i="1" s="1"/>
  <c r="J3229" i="2"/>
  <c r="K3229" i="2"/>
  <c r="L3229" i="2"/>
  <c r="M3229" i="2" s="1"/>
  <c r="N3229" i="2" s="1"/>
  <c r="M3232" i="1" s="1"/>
  <c r="AA3232" i="1" s="1"/>
  <c r="J3230" i="2"/>
  <c r="K3230" i="2"/>
  <c r="L3230" i="2"/>
  <c r="M3230" i="2" s="1"/>
  <c r="N3230" i="2" s="1"/>
  <c r="M3233" i="1" s="1"/>
  <c r="J3231" i="2"/>
  <c r="K3231" i="2"/>
  <c r="L3231" i="2"/>
  <c r="M3231" i="2" s="1"/>
  <c r="N3231" i="2" s="1"/>
  <c r="M3234" i="1" s="1"/>
  <c r="J3232" i="2"/>
  <c r="K3232" i="2"/>
  <c r="L3232" i="2"/>
  <c r="M3232" i="2" s="1"/>
  <c r="N3232" i="2" s="1"/>
  <c r="M3235" i="1" s="1"/>
  <c r="J3233" i="2"/>
  <c r="K3233" i="2"/>
  <c r="L3233" i="2"/>
  <c r="M3233" i="2" s="1"/>
  <c r="N3233" i="2" s="1"/>
  <c r="M3236" i="1" s="1"/>
  <c r="J3234" i="2"/>
  <c r="K3234" i="2"/>
  <c r="L3234" i="2"/>
  <c r="M3234" i="2" s="1"/>
  <c r="N3234" i="2" s="1"/>
  <c r="M3237" i="1" s="1"/>
  <c r="J3235" i="2"/>
  <c r="K3235" i="2"/>
  <c r="L3235" i="2"/>
  <c r="M3235" i="2" s="1"/>
  <c r="N3235" i="2" s="1"/>
  <c r="M3238" i="1" s="1"/>
  <c r="J3236" i="2"/>
  <c r="I3236" i="2" s="1"/>
  <c r="H3236" i="2" s="1"/>
  <c r="W3239" i="1" s="1"/>
  <c r="K3236" i="2"/>
  <c r="L3236" i="2"/>
  <c r="M3236" i="2" s="1"/>
  <c r="N3236" i="2" s="1"/>
  <c r="M3239" i="1" s="1"/>
  <c r="J3237" i="2"/>
  <c r="K3237" i="2"/>
  <c r="L3237" i="2"/>
  <c r="M3237" i="2" s="1"/>
  <c r="N3237" i="2" s="1"/>
  <c r="M3240" i="1" s="1"/>
  <c r="J3238" i="2"/>
  <c r="K3238" i="2"/>
  <c r="L3238" i="2"/>
  <c r="M3238" i="2" s="1"/>
  <c r="N3238" i="2" s="1"/>
  <c r="M3241" i="1" s="1"/>
  <c r="J3239" i="2"/>
  <c r="K3239" i="2"/>
  <c r="L3239" i="2"/>
  <c r="M3239" i="2" s="1"/>
  <c r="N3239" i="2" s="1"/>
  <c r="M3242" i="1" s="1"/>
  <c r="J3240" i="2"/>
  <c r="K3240" i="2"/>
  <c r="L3240" i="2"/>
  <c r="M3240" i="2" s="1"/>
  <c r="N3240" i="2" s="1"/>
  <c r="M3243" i="1" s="1"/>
  <c r="J3241" i="2"/>
  <c r="K3241" i="2"/>
  <c r="L3241" i="2"/>
  <c r="M3241" i="2" s="1"/>
  <c r="N3241" i="2" s="1"/>
  <c r="M3244" i="1" s="1"/>
  <c r="J3242" i="2"/>
  <c r="K3242" i="2"/>
  <c r="L3242" i="2"/>
  <c r="M3242" i="2" s="1"/>
  <c r="N3242" i="2" s="1"/>
  <c r="M3245" i="1" s="1"/>
  <c r="J3243" i="2"/>
  <c r="K3243" i="2"/>
  <c r="L3243" i="2"/>
  <c r="M3243" i="2" s="1"/>
  <c r="N3243" i="2" s="1"/>
  <c r="M3246" i="1" s="1"/>
  <c r="J3244" i="2"/>
  <c r="K3244" i="2"/>
  <c r="L3244" i="2"/>
  <c r="M3244" i="2" s="1"/>
  <c r="N3244" i="2" s="1"/>
  <c r="M3247" i="1" s="1"/>
  <c r="J3245" i="2"/>
  <c r="K3245" i="2"/>
  <c r="L3245" i="2"/>
  <c r="M3245" i="2" s="1"/>
  <c r="N3245" i="2" s="1"/>
  <c r="M3248" i="1" s="1"/>
  <c r="J3246" i="2"/>
  <c r="K3246" i="2"/>
  <c r="L3246" i="2"/>
  <c r="M3246" i="2" s="1"/>
  <c r="N3246" i="2" s="1"/>
  <c r="M3249" i="1" s="1"/>
  <c r="J3247" i="2"/>
  <c r="K3247" i="2"/>
  <c r="L3247" i="2"/>
  <c r="M3247" i="2" s="1"/>
  <c r="N3247" i="2" s="1"/>
  <c r="M3250" i="1" s="1"/>
  <c r="J3248" i="2"/>
  <c r="K3248" i="2"/>
  <c r="L3248" i="2"/>
  <c r="M3248" i="2" s="1"/>
  <c r="N3248" i="2" s="1"/>
  <c r="M3251" i="1" s="1"/>
  <c r="J3249" i="2"/>
  <c r="K3249" i="2"/>
  <c r="L3249" i="2"/>
  <c r="M3249" i="2" s="1"/>
  <c r="N3249" i="2" s="1"/>
  <c r="M3252" i="1" s="1"/>
  <c r="L3252" i="1" s="1"/>
  <c r="K3252" i="1" s="1"/>
  <c r="J3250" i="2"/>
  <c r="K3250" i="2"/>
  <c r="L3250" i="2"/>
  <c r="M3250" i="2" s="1"/>
  <c r="N3250" i="2" s="1"/>
  <c r="M3253" i="1" s="1"/>
  <c r="J3251" i="2"/>
  <c r="K3251" i="2"/>
  <c r="I3251" i="2" s="1"/>
  <c r="H3251" i="2" s="1"/>
  <c r="W3254" i="1" s="1"/>
  <c r="L3251" i="2"/>
  <c r="M3251" i="2" s="1"/>
  <c r="N3251" i="2" s="1"/>
  <c r="M3254" i="1" s="1"/>
  <c r="J3252" i="2"/>
  <c r="K3252" i="2"/>
  <c r="L3252" i="2"/>
  <c r="M3252" i="2" s="1"/>
  <c r="N3252" i="2" s="1"/>
  <c r="M3255" i="1" s="1"/>
  <c r="J3253" i="2"/>
  <c r="K3253" i="2"/>
  <c r="L3253" i="2"/>
  <c r="M3253" i="2" s="1"/>
  <c r="N3253" i="2" s="1"/>
  <c r="M3256" i="1" s="1"/>
  <c r="J3254" i="2"/>
  <c r="K3254" i="2"/>
  <c r="L3254" i="2"/>
  <c r="M3254" i="2" s="1"/>
  <c r="N3254" i="2" s="1"/>
  <c r="M3257" i="1" s="1"/>
  <c r="J3255" i="2"/>
  <c r="K3255" i="2"/>
  <c r="L3255" i="2"/>
  <c r="M3255" i="2" s="1"/>
  <c r="N3255" i="2" s="1"/>
  <c r="M3258" i="1" s="1"/>
  <c r="J3256" i="2"/>
  <c r="K3256" i="2"/>
  <c r="L3256" i="2"/>
  <c r="M3256" i="2" s="1"/>
  <c r="N3256" i="2" s="1"/>
  <c r="M3259" i="1" s="1"/>
  <c r="J3257" i="2"/>
  <c r="K3257" i="2"/>
  <c r="L3257" i="2"/>
  <c r="M3257" i="2" s="1"/>
  <c r="N3257" i="2" s="1"/>
  <c r="M3260" i="1" s="1"/>
  <c r="AA3260" i="1" s="1"/>
  <c r="J3258" i="2"/>
  <c r="K3258" i="2"/>
  <c r="L3258" i="2"/>
  <c r="M3258" i="2" s="1"/>
  <c r="N3258" i="2" s="1"/>
  <c r="M3261" i="1" s="1"/>
  <c r="J3259" i="2"/>
  <c r="K3259" i="2"/>
  <c r="L3259" i="2"/>
  <c r="M3259" i="2" s="1"/>
  <c r="N3259" i="2" s="1"/>
  <c r="M3262" i="1" s="1"/>
  <c r="J3260" i="2"/>
  <c r="I3260" i="2" s="1"/>
  <c r="H3260" i="2" s="1"/>
  <c r="W3263" i="1" s="1"/>
  <c r="K3260" i="2"/>
  <c r="L3260" i="2"/>
  <c r="M3260" i="2" s="1"/>
  <c r="N3260" i="2" s="1"/>
  <c r="M3263" i="1" s="1"/>
  <c r="J3261" i="2"/>
  <c r="I3261" i="2" s="1"/>
  <c r="H3261" i="2" s="1"/>
  <c r="W3264" i="1" s="1"/>
  <c r="K3261" i="2"/>
  <c r="L3261" i="2"/>
  <c r="M3261" i="2" s="1"/>
  <c r="N3261" i="2" s="1"/>
  <c r="M3264" i="1" s="1"/>
  <c r="J3262" i="2"/>
  <c r="K3262" i="2"/>
  <c r="L3262" i="2"/>
  <c r="M3262" i="2" s="1"/>
  <c r="N3262" i="2" s="1"/>
  <c r="M3265" i="1" s="1"/>
  <c r="J3263" i="2"/>
  <c r="K3263" i="2"/>
  <c r="L3263" i="2"/>
  <c r="M3263" i="2" s="1"/>
  <c r="N3263" i="2" s="1"/>
  <c r="M3266" i="1" s="1"/>
  <c r="J3264" i="2"/>
  <c r="K3264" i="2"/>
  <c r="L3264" i="2"/>
  <c r="M3264" i="2" s="1"/>
  <c r="N3264" i="2" s="1"/>
  <c r="M3267" i="1" s="1"/>
  <c r="J3265" i="2"/>
  <c r="K3265" i="2"/>
  <c r="L3265" i="2"/>
  <c r="M3265" i="2" s="1"/>
  <c r="N3265" i="2" s="1"/>
  <c r="M3268" i="1" s="1"/>
  <c r="J3266" i="2"/>
  <c r="K3266" i="2"/>
  <c r="L3266" i="2"/>
  <c r="M3266" i="2" s="1"/>
  <c r="N3266" i="2" s="1"/>
  <c r="M3269" i="1" s="1"/>
  <c r="J3267" i="2"/>
  <c r="K3267" i="2"/>
  <c r="L3267" i="2"/>
  <c r="M3267" i="2" s="1"/>
  <c r="N3267" i="2" s="1"/>
  <c r="M3270" i="1" s="1"/>
  <c r="J3268" i="2"/>
  <c r="I3268" i="2" s="1"/>
  <c r="H3268" i="2" s="1"/>
  <c r="W3271" i="1" s="1"/>
  <c r="K3268" i="2"/>
  <c r="L3268" i="2"/>
  <c r="M3268" i="2" s="1"/>
  <c r="N3268" i="2" s="1"/>
  <c r="M3271" i="1" s="1"/>
  <c r="J3269" i="2"/>
  <c r="K3269" i="2"/>
  <c r="L3269" i="2"/>
  <c r="M3269" i="2" s="1"/>
  <c r="N3269" i="2" s="1"/>
  <c r="M3272" i="1" s="1"/>
  <c r="J3270" i="2"/>
  <c r="K3270" i="2"/>
  <c r="L3270" i="2"/>
  <c r="M3270" i="2" s="1"/>
  <c r="N3270" i="2" s="1"/>
  <c r="M3273" i="1" s="1"/>
  <c r="J3271" i="2"/>
  <c r="K3271" i="2"/>
  <c r="L3271" i="2"/>
  <c r="M3271" i="2" s="1"/>
  <c r="N3271" i="2" s="1"/>
  <c r="M3274" i="1" s="1"/>
  <c r="J3272" i="2"/>
  <c r="K3272" i="2"/>
  <c r="L3272" i="2"/>
  <c r="M3272" i="2" s="1"/>
  <c r="N3272" i="2" s="1"/>
  <c r="M3275" i="1" s="1"/>
  <c r="J3273" i="2"/>
  <c r="K3273" i="2"/>
  <c r="L3273" i="2"/>
  <c r="M3273" i="2" s="1"/>
  <c r="N3273" i="2" s="1"/>
  <c r="M3276" i="1" s="1"/>
  <c r="J3274" i="2"/>
  <c r="K3274" i="2"/>
  <c r="L3274" i="2"/>
  <c r="M3274" i="2" s="1"/>
  <c r="N3274" i="2" s="1"/>
  <c r="M3277" i="1" s="1"/>
  <c r="J3275" i="2"/>
  <c r="K3275" i="2"/>
  <c r="L3275" i="2"/>
  <c r="M3275" i="2" s="1"/>
  <c r="N3275" i="2" s="1"/>
  <c r="M3278" i="1" s="1"/>
  <c r="J3276" i="2"/>
  <c r="K3276" i="2"/>
  <c r="L3276" i="2"/>
  <c r="M3276" i="2" s="1"/>
  <c r="N3276" i="2" s="1"/>
  <c r="M3279" i="1" s="1"/>
  <c r="J3277" i="2"/>
  <c r="K3277" i="2"/>
  <c r="L3277" i="2"/>
  <c r="M3277" i="2" s="1"/>
  <c r="N3277" i="2" s="1"/>
  <c r="M3280" i="1" s="1"/>
  <c r="J3278" i="2"/>
  <c r="K3278" i="2"/>
  <c r="L3278" i="2"/>
  <c r="M3278" i="2" s="1"/>
  <c r="N3278" i="2" s="1"/>
  <c r="M3281" i="1" s="1"/>
  <c r="J3279" i="2"/>
  <c r="K3279" i="2"/>
  <c r="L3279" i="2"/>
  <c r="M3279" i="2" s="1"/>
  <c r="N3279" i="2" s="1"/>
  <c r="M3282" i="1" s="1"/>
  <c r="J3280" i="2"/>
  <c r="K3280" i="2"/>
  <c r="L3280" i="2"/>
  <c r="M3280" i="2" s="1"/>
  <c r="N3280" i="2" s="1"/>
  <c r="M3283" i="1" s="1"/>
  <c r="J3281" i="2"/>
  <c r="K3281" i="2"/>
  <c r="L3281" i="2"/>
  <c r="M3281" i="2" s="1"/>
  <c r="N3281" i="2" s="1"/>
  <c r="M3284" i="1" s="1"/>
  <c r="J3282" i="2"/>
  <c r="K3282" i="2"/>
  <c r="L3282" i="2"/>
  <c r="M3282" i="2" s="1"/>
  <c r="N3282" i="2" s="1"/>
  <c r="M3285" i="1" s="1"/>
  <c r="J3283" i="2"/>
  <c r="K3283" i="2"/>
  <c r="I3283" i="2" s="1"/>
  <c r="H3283" i="2" s="1"/>
  <c r="W3286" i="1" s="1"/>
  <c r="L3283" i="2"/>
  <c r="M3283" i="2" s="1"/>
  <c r="N3283" i="2" s="1"/>
  <c r="M3286" i="1" s="1"/>
  <c r="J3284" i="2"/>
  <c r="K3284" i="2"/>
  <c r="L3284" i="2"/>
  <c r="M3284" i="2" s="1"/>
  <c r="N3284" i="2" s="1"/>
  <c r="M3287" i="1" s="1"/>
  <c r="J3285" i="2"/>
  <c r="K3285" i="2"/>
  <c r="L3285" i="2"/>
  <c r="M3285" i="2" s="1"/>
  <c r="N3285" i="2" s="1"/>
  <c r="M3288" i="1" s="1"/>
  <c r="J3286" i="2"/>
  <c r="K3286" i="2"/>
  <c r="L3286" i="2"/>
  <c r="M3286" i="2" s="1"/>
  <c r="N3286" i="2" s="1"/>
  <c r="M3289" i="1" s="1"/>
  <c r="J3287" i="2"/>
  <c r="K3287" i="2"/>
  <c r="L3287" i="2"/>
  <c r="M3287" i="2" s="1"/>
  <c r="N3287" i="2" s="1"/>
  <c r="M3290" i="1" s="1"/>
  <c r="J3288" i="2"/>
  <c r="K3288" i="2"/>
  <c r="L3288" i="2"/>
  <c r="M3288" i="2" s="1"/>
  <c r="N3288" i="2" s="1"/>
  <c r="M3291" i="1" s="1"/>
  <c r="J3289" i="2"/>
  <c r="K3289" i="2"/>
  <c r="L3289" i="2"/>
  <c r="M3289" i="2" s="1"/>
  <c r="N3289" i="2" s="1"/>
  <c r="M3292" i="1" s="1"/>
  <c r="J3290" i="2"/>
  <c r="K3290" i="2"/>
  <c r="L3290" i="2"/>
  <c r="M3290" i="2" s="1"/>
  <c r="N3290" i="2" s="1"/>
  <c r="M3293" i="1" s="1"/>
  <c r="J3291" i="2"/>
  <c r="K3291" i="2"/>
  <c r="L3291" i="2"/>
  <c r="M3291" i="2" s="1"/>
  <c r="N3291" i="2" s="1"/>
  <c r="M3294" i="1" s="1"/>
  <c r="J3292" i="2"/>
  <c r="I3292" i="2" s="1"/>
  <c r="H3292" i="2" s="1"/>
  <c r="W3295" i="1" s="1"/>
  <c r="K3292" i="2"/>
  <c r="L3292" i="2"/>
  <c r="M3292" i="2" s="1"/>
  <c r="N3292" i="2" s="1"/>
  <c r="M3295" i="1" s="1"/>
  <c r="J3293" i="2"/>
  <c r="I3293" i="2" s="1"/>
  <c r="H3293" i="2" s="1"/>
  <c r="W3296" i="1" s="1"/>
  <c r="K3293" i="2"/>
  <c r="L3293" i="2"/>
  <c r="M3293" i="2" s="1"/>
  <c r="N3293" i="2" s="1"/>
  <c r="M3296" i="1" s="1"/>
  <c r="J3294" i="2"/>
  <c r="K3294" i="2"/>
  <c r="L3294" i="2"/>
  <c r="M3294" i="2" s="1"/>
  <c r="N3294" i="2" s="1"/>
  <c r="M3297" i="1" s="1"/>
  <c r="J3295" i="2"/>
  <c r="K3295" i="2"/>
  <c r="L3295" i="2"/>
  <c r="M3295" i="2" s="1"/>
  <c r="N3295" i="2" s="1"/>
  <c r="M3298" i="1" s="1"/>
  <c r="J3296" i="2"/>
  <c r="K3296" i="2"/>
  <c r="L3296" i="2"/>
  <c r="M3296" i="2" s="1"/>
  <c r="N3296" i="2" s="1"/>
  <c r="M3299" i="1" s="1"/>
  <c r="J3297" i="2"/>
  <c r="K3297" i="2"/>
  <c r="L3297" i="2"/>
  <c r="M3297" i="2" s="1"/>
  <c r="N3297" i="2" s="1"/>
  <c r="M3300" i="1" s="1"/>
  <c r="L3300" i="1" s="1"/>
  <c r="K3300" i="1" s="1"/>
  <c r="J3298" i="2"/>
  <c r="K3298" i="2"/>
  <c r="L3298" i="2"/>
  <c r="M3298" i="2" s="1"/>
  <c r="N3298" i="2" s="1"/>
  <c r="M3301" i="1" s="1"/>
  <c r="J3299" i="2"/>
  <c r="K3299" i="2"/>
  <c r="L3299" i="2"/>
  <c r="M3299" i="2" s="1"/>
  <c r="N3299" i="2" s="1"/>
  <c r="M3302" i="1" s="1"/>
  <c r="J3300" i="2"/>
  <c r="I3300" i="2" s="1"/>
  <c r="H3300" i="2" s="1"/>
  <c r="W3303" i="1" s="1"/>
  <c r="K3300" i="2"/>
  <c r="L3300" i="2"/>
  <c r="M3300" i="2" s="1"/>
  <c r="N3300" i="2" s="1"/>
  <c r="M3303" i="1" s="1"/>
  <c r="J3301" i="2"/>
  <c r="K3301" i="2"/>
  <c r="L3301" i="2"/>
  <c r="M3301" i="2" s="1"/>
  <c r="N3301" i="2" s="1"/>
  <c r="M3304" i="1" s="1"/>
  <c r="J3302" i="2"/>
  <c r="K3302" i="2"/>
  <c r="L3302" i="2"/>
  <c r="M3302" i="2" s="1"/>
  <c r="N3302" i="2" s="1"/>
  <c r="M3305" i="1" s="1"/>
  <c r="J3303" i="2"/>
  <c r="K3303" i="2"/>
  <c r="L3303" i="2"/>
  <c r="M3303" i="2" s="1"/>
  <c r="N3303" i="2" s="1"/>
  <c r="M3306" i="1" s="1"/>
  <c r="J3304" i="2"/>
  <c r="K3304" i="2"/>
  <c r="L3304" i="2"/>
  <c r="M3304" i="2" s="1"/>
  <c r="N3304" i="2" s="1"/>
  <c r="M3307" i="1" s="1"/>
  <c r="J3305" i="2"/>
  <c r="K3305" i="2"/>
  <c r="L3305" i="2"/>
  <c r="M3305" i="2" s="1"/>
  <c r="N3305" i="2" s="1"/>
  <c r="M3308" i="1" s="1"/>
  <c r="L3308" i="1" s="1"/>
  <c r="K3308" i="1" s="1"/>
  <c r="J3306" i="2"/>
  <c r="K3306" i="2"/>
  <c r="L3306" i="2"/>
  <c r="M3306" i="2" s="1"/>
  <c r="N3306" i="2" s="1"/>
  <c r="M3309" i="1" s="1"/>
  <c r="J3307" i="2"/>
  <c r="K3307" i="2"/>
  <c r="L3307" i="2"/>
  <c r="M3307" i="2" s="1"/>
  <c r="N3307" i="2" s="1"/>
  <c r="M3310" i="1" s="1"/>
  <c r="J3308" i="2"/>
  <c r="K3308" i="2"/>
  <c r="L3308" i="2"/>
  <c r="M3308" i="2" s="1"/>
  <c r="N3308" i="2" s="1"/>
  <c r="M3311" i="1" s="1"/>
  <c r="J3309" i="2"/>
  <c r="K3309" i="2"/>
  <c r="L3309" i="2"/>
  <c r="M3309" i="2" s="1"/>
  <c r="N3309" i="2" s="1"/>
  <c r="M3312" i="1" s="1"/>
  <c r="J3310" i="2"/>
  <c r="K3310" i="2"/>
  <c r="L3310" i="2"/>
  <c r="M3310" i="2" s="1"/>
  <c r="N3310" i="2" s="1"/>
  <c r="M3313" i="1" s="1"/>
  <c r="J3311" i="2"/>
  <c r="K3311" i="2"/>
  <c r="L3311" i="2"/>
  <c r="M3311" i="2" s="1"/>
  <c r="N3311" i="2" s="1"/>
  <c r="M3314" i="1" s="1"/>
  <c r="J3312" i="2"/>
  <c r="K3312" i="2"/>
  <c r="L3312" i="2"/>
  <c r="M3312" i="2" s="1"/>
  <c r="N3312" i="2" s="1"/>
  <c r="M3315" i="1" s="1"/>
  <c r="J3313" i="2"/>
  <c r="K3313" i="2"/>
  <c r="L3313" i="2"/>
  <c r="M3313" i="2" s="1"/>
  <c r="N3313" i="2" s="1"/>
  <c r="M3316" i="1" s="1"/>
  <c r="AA3316" i="1" s="1"/>
  <c r="J3314" i="2"/>
  <c r="K3314" i="2"/>
  <c r="L3314" i="2"/>
  <c r="M3314" i="2" s="1"/>
  <c r="N3314" i="2" s="1"/>
  <c r="M3317" i="1" s="1"/>
  <c r="J3315" i="2"/>
  <c r="K3315" i="2"/>
  <c r="I3315" i="2" s="1"/>
  <c r="H3315" i="2" s="1"/>
  <c r="W3318" i="1" s="1"/>
  <c r="L3315" i="2"/>
  <c r="M3315" i="2" s="1"/>
  <c r="N3315" i="2" s="1"/>
  <c r="M3318" i="1" s="1"/>
  <c r="J3316" i="2"/>
  <c r="K3316" i="2"/>
  <c r="L3316" i="2"/>
  <c r="M3316" i="2" s="1"/>
  <c r="N3316" i="2" s="1"/>
  <c r="M3319" i="1" s="1"/>
  <c r="J3317" i="2"/>
  <c r="K3317" i="2"/>
  <c r="L3317" i="2"/>
  <c r="M3317" i="2" s="1"/>
  <c r="N3317" i="2" s="1"/>
  <c r="M3320" i="1" s="1"/>
  <c r="J3318" i="2"/>
  <c r="K3318" i="2"/>
  <c r="L3318" i="2"/>
  <c r="M3318" i="2" s="1"/>
  <c r="N3318" i="2" s="1"/>
  <c r="M3321" i="1" s="1"/>
  <c r="J3319" i="2"/>
  <c r="K3319" i="2"/>
  <c r="L3319" i="2"/>
  <c r="M3319" i="2" s="1"/>
  <c r="N3319" i="2" s="1"/>
  <c r="M3322" i="1" s="1"/>
  <c r="J3320" i="2"/>
  <c r="K3320" i="2"/>
  <c r="L3320" i="2"/>
  <c r="M3320" i="2" s="1"/>
  <c r="N3320" i="2" s="1"/>
  <c r="M3323" i="1" s="1"/>
  <c r="J3321" i="2"/>
  <c r="K3321" i="2"/>
  <c r="L3321" i="2"/>
  <c r="M3321" i="2" s="1"/>
  <c r="N3321" i="2" s="1"/>
  <c r="M3324" i="1" s="1"/>
  <c r="J3322" i="2"/>
  <c r="K3322" i="2"/>
  <c r="L3322" i="2"/>
  <c r="M3322" i="2" s="1"/>
  <c r="N3322" i="2" s="1"/>
  <c r="M3325" i="1" s="1"/>
  <c r="J3323" i="2"/>
  <c r="K3323" i="2"/>
  <c r="L3323" i="2"/>
  <c r="M3323" i="2" s="1"/>
  <c r="N3323" i="2" s="1"/>
  <c r="M3326" i="1" s="1"/>
  <c r="J3324" i="2"/>
  <c r="I3324" i="2" s="1"/>
  <c r="H3324" i="2" s="1"/>
  <c r="W3327" i="1" s="1"/>
  <c r="K3324" i="2"/>
  <c r="L3324" i="2"/>
  <c r="M3324" i="2" s="1"/>
  <c r="N3324" i="2" s="1"/>
  <c r="M3327" i="1" s="1"/>
  <c r="J3325" i="2"/>
  <c r="I3325" i="2" s="1"/>
  <c r="H3325" i="2" s="1"/>
  <c r="W3328" i="1" s="1"/>
  <c r="K3325" i="2"/>
  <c r="L3325" i="2"/>
  <c r="M3325" i="2" s="1"/>
  <c r="N3325" i="2" s="1"/>
  <c r="M3328" i="1" s="1"/>
  <c r="J3326" i="2"/>
  <c r="K3326" i="2"/>
  <c r="L3326" i="2"/>
  <c r="M3326" i="2" s="1"/>
  <c r="N3326" i="2" s="1"/>
  <c r="M3329" i="1" s="1"/>
  <c r="J3327" i="2"/>
  <c r="K3327" i="2"/>
  <c r="L3327" i="2"/>
  <c r="M3327" i="2" s="1"/>
  <c r="N3327" i="2" s="1"/>
  <c r="M3330" i="1" s="1"/>
  <c r="J3328" i="2"/>
  <c r="K3328" i="2"/>
  <c r="L3328" i="2"/>
  <c r="M3328" i="2" s="1"/>
  <c r="N3328" i="2" s="1"/>
  <c r="M3331" i="1" s="1"/>
  <c r="J3329" i="2"/>
  <c r="K3329" i="2"/>
  <c r="L3329" i="2"/>
  <c r="M3329" i="2" s="1"/>
  <c r="N3329" i="2" s="1"/>
  <c r="M3332" i="1" s="1"/>
  <c r="J3330" i="2"/>
  <c r="K3330" i="2"/>
  <c r="L3330" i="2"/>
  <c r="M3330" i="2" s="1"/>
  <c r="N3330" i="2" s="1"/>
  <c r="M3333" i="1" s="1"/>
  <c r="J3331" i="2"/>
  <c r="K3331" i="2"/>
  <c r="L3331" i="2"/>
  <c r="M3331" i="2" s="1"/>
  <c r="N3331" i="2" s="1"/>
  <c r="M3334" i="1" s="1"/>
  <c r="J3332" i="2"/>
  <c r="I3332" i="2" s="1"/>
  <c r="H3332" i="2" s="1"/>
  <c r="W3335" i="1" s="1"/>
  <c r="K3332" i="2"/>
  <c r="L3332" i="2"/>
  <c r="M3332" i="2" s="1"/>
  <c r="N3332" i="2" s="1"/>
  <c r="M3335" i="1" s="1"/>
  <c r="J3333" i="2"/>
  <c r="K3333" i="2"/>
  <c r="L3333" i="2"/>
  <c r="M3333" i="2" s="1"/>
  <c r="N3333" i="2" s="1"/>
  <c r="M3336" i="1" s="1"/>
  <c r="J3334" i="2"/>
  <c r="K3334" i="2"/>
  <c r="L3334" i="2"/>
  <c r="M3334" i="2" s="1"/>
  <c r="N3334" i="2" s="1"/>
  <c r="M3337" i="1" s="1"/>
  <c r="J3335" i="2"/>
  <c r="K3335" i="2"/>
  <c r="L3335" i="2"/>
  <c r="M3335" i="2" s="1"/>
  <c r="N3335" i="2" s="1"/>
  <c r="M3338" i="1" s="1"/>
  <c r="J3336" i="2"/>
  <c r="K3336" i="2"/>
  <c r="L3336" i="2"/>
  <c r="M3336" i="2" s="1"/>
  <c r="N3336" i="2" s="1"/>
  <c r="M3339" i="1" s="1"/>
  <c r="J3337" i="2"/>
  <c r="K3337" i="2"/>
  <c r="L3337" i="2"/>
  <c r="M3337" i="2" s="1"/>
  <c r="N3337" i="2" s="1"/>
  <c r="M3340" i="1" s="1"/>
  <c r="J3338" i="2"/>
  <c r="K3338" i="2"/>
  <c r="L3338" i="2"/>
  <c r="M3338" i="2" s="1"/>
  <c r="N3338" i="2" s="1"/>
  <c r="M3341" i="1" s="1"/>
  <c r="J3339" i="2"/>
  <c r="K3339" i="2"/>
  <c r="L3339" i="2"/>
  <c r="M3339" i="2" s="1"/>
  <c r="N3339" i="2" s="1"/>
  <c r="M3342" i="1" s="1"/>
  <c r="J3340" i="2"/>
  <c r="K3340" i="2"/>
  <c r="L3340" i="2"/>
  <c r="M3340" i="2" s="1"/>
  <c r="N3340" i="2" s="1"/>
  <c r="M3343" i="1" s="1"/>
  <c r="J3341" i="2"/>
  <c r="K3341" i="2"/>
  <c r="L3341" i="2"/>
  <c r="M3341" i="2" s="1"/>
  <c r="N3341" i="2" s="1"/>
  <c r="M3344" i="1" s="1"/>
  <c r="J3342" i="2"/>
  <c r="K3342" i="2"/>
  <c r="L3342" i="2"/>
  <c r="M3342" i="2" s="1"/>
  <c r="N3342" i="2" s="1"/>
  <c r="M3345" i="1" s="1"/>
  <c r="J3343" i="2"/>
  <c r="K3343" i="2"/>
  <c r="L3343" i="2"/>
  <c r="M3343" i="2" s="1"/>
  <c r="N3343" i="2" s="1"/>
  <c r="M3346" i="1" s="1"/>
  <c r="J3344" i="2"/>
  <c r="K3344" i="2"/>
  <c r="L3344" i="2"/>
  <c r="M3344" i="2" s="1"/>
  <c r="N3344" i="2" s="1"/>
  <c r="M3347" i="1" s="1"/>
  <c r="J3345" i="2"/>
  <c r="K3345" i="2"/>
  <c r="L3345" i="2"/>
  <c r="M3345" i="2" s="1"/>
  <c r="N3345" i="2" s="1"/>
  <c r="M3348" i="1" s="1"/>
  <c r="J3346" i="2"/>
  <c r="K3346" i="2"/>
  <c r="L3346" i="2"/>
  <c r="M3346" i="2" s="1"/>
  <c r="N3346" i="2" s="1"/>
  <c r="M3349" i="1" s="1"/>
  <c r="J3347" i="2"/>
  <c r="K3347" i="2"/>
  <c r="I3347" i="2" s="1"/>
  <c r="H3347" i="2" s="1"/>
  <c r="W3350" i="1" s="1"/>
  <c r="L3347" i="2"/>
  <c r="M3347" i="2" s="1"/>
  <c r="N3347" i="2" s="1"/>
  <c r="M3350" i="1" s="1"/>
  <c r="J3348" i="2"/>
  <c r="K3348" i="2"/>
  <c r="L3348" i="2"/>
  <c r="M3348" i="2" s="1"/>
  <c r="N3348" i="2" s="1"/>
  <c r="M3351" i="1" s="1"/>
  <c r="J3349" i="2"/>
  <c r="K3349" i="2"/>
  <c r="L3349" i="2"/>
  <c r="M3349" i="2" s="1"/>
  <c r="N3349" i="2" s="1"/>
  <c r="M3352" i="1" s="1"/>
  <c r="J3350" i="2"/>
  <c r="K3350" i="2"/>
  <c r="L3350" i="2"/>
  <c r="M3350" i="2" s="1"/>
  <c r="N3350" i="2" s="1"/>
  <c r="M3353" i="1" s="1"/>
  <c r="J3351" i="2"/>
  <c r="K3351" i="2"/>
  <c r="L3351" i="2"/>
  <c r="M3351" i="2" s="1"/>
  <c r="N3351" i="2" s="1"/>
  <c r="M3354" i="1" s="1"/>
  <c r="J3352" i="2"/>
  <c r="K3352" i="2"/>
  <c r="L3352" i="2"/>
  <c r="M3352" i="2" s="1"/>
  <c r="N3352" i="2" s="1"/>
  <c r="M3355" i="1" s="1"/>
  <c r="J3353" i="2"/>
  <c r="K3353" i="2"/>
  <c r="L3353" i="2"/>
  <c r="M3353" i="2" s="1"/>
  <c r="N3353" i="2" s="1"/>
  <c r="M3356" i="1" s="1"/>
  <c r="L3356" i="1" s="1"/>
  <c r="K3356" i="1" s="1"/>
  <c r="J3354" i="2"/>
  <c r="K3354" i="2"/>
  <c r="L3354" i="2"/>
  <c r="M3354" i="2" s="1"/>
  <c r="N3354" i="2" s="1"/>
  <c r="M3357" i="1" s="1"/>
  <c r="J3355" i="2"/>
  <c r="K3355" i="2"/>
  <c r="L3355" i="2"/>
  <c r="M3355" i="2" s="1"/>
  <c r="N3355" i="2" s="1"/>
  <c r="M3358" i="1" s="1"/>
  <c r="J3356" i="2"/>
  <c r="I3356" i="2" s="1"/>
  <c r="H3356" i="2" s="1"/>
  <c r="W3359" i="1" s="1"/>
  <c r="K3356" i="2"/>
  <c r="L3356" i="2"/>
  <c r="M3356" i="2" s="1"/>
  <c r="N3356" i="2" s="1"/>
  <c r="M3359" i="1" s="1"/>
  <c r="J3357" i="2"/>
  <c r="K3357" i="2"/>
  <c r="L3357" i="2"/>
  <c r="M3357" i="2" s="1"/>
  <c r="N3357" i="2" s="1"/>
  <c r="M3360" i="1" s="1"/>
  <c r="J3358" i="2"/>
  <c r="K3358" i="2"/>
  <c r="L3358" i="2"/>
  <c r="M3358" i="2" s="1"/>
  <c r="N3358" i="2" s="1"/>
  <c r="M3361" i="1" s="1"/>
  <c r="J3359" i="2"/>
  <c r="K3359" i="2"/>
  <c r="L3359" i="2"/>
  <c r="M3359" i="2" s="1"/>
  <c r="N3359" i="2" s="1"/>
  <c r="M3362" i="1" s="1"/>
  <c r="J3360" i="2"/>
  <c r="K3360" i="2"/>
  <c r="L3360" i="2"/>
  <c r="M3360" i="2" s="1"/>
  <c r="N3360" i="2" s="1"/>
  <c r="M3363" i="1" s="1"/>
  <c r="J3361" i="2"/>
  <c r="K3361" i="2"/>
  <c r="L3361" i="2"/>
  <c r="M3361" i="2" s="1"/>
  <c r="N3361" i="2" s="1"/>
  <c r="M3364" i="1" s="1"/>
  <c r="AA3364" i="1" s="1"/>
  <c r="J3362" i="2"/>
  <c r="K3362" i="2"/>
  <c r="L3362" i="2"/>
  <c r="M3362" i="2" s="1"/>
  <c r="N3362" i="2" s="1"/>
  <c r="M3365" i="1" s="1"/>
  <c r="J3363" i="2"/>
  <c r="K3363" i="2"/>
  <c r="L3363" i="2"/>
  <c r="M3363" i="2" s="1"/>
  <c r="N3363" i="2" s="1"/>
  <c r="M3366" i="1" s="1"/>
  <c r="J3364" i="2"/>
  <c r="K3364" i="2"/>
  <c r="L3364" i="2"/>
  <c r="M3364" i="2" s="1"/>
  <c r="N3364" i="2" s="1"/>
  <c r="M3367" i="1" s="1"/>
  <c r="J3365" i="2"/>
  <c r="K3365" i="2"/>
  <c r="L3365" i="2"/>
  <c r="M3365" i="2" s="1"/>
  <c r="N3365" i="2" s="1"/>
  <c r="M3368" i="1" s="1"/>
  <c r="J3366" i="2"/>
  <c r="K3366" i="2"/>
  <c r="L3366" i="2"/>
  <c r="M3366" i="2" s="1"/>
  <c r="N3366" i="2" s="1"/>
  <c r="M3369" i="1" s="1"/>
  <c r="J3367" i="2"/>
  <c r="K3367" i="2"/>
  <c r="L3367" i="2"/>
  <c r="M3367" i="2" s="1"/>
  <c r="N3367" i="2" s="1"/>
  <c r="M3370" i="1" s="1"/>
  <c r="J3368" i="2"/>
  <c r="K3368" i="2"/>
  <c r="L3368" i="2"/>
  <c r="M3368" i="2"/>
  <c r="N3368" i="2" s="1"/>
  <c r="M3371" i="1" s="1"/>
  <c r="J3369" i="2"/>
  <c r="K3369" i="2"/>
  <c r="L3369" i="2"/>
  <c r="M3369" i="2"/>
  <c r="N3369" i="2" s="1"/>
  <c r="M3372" i="1" s="1"/>
  <c r="J3370" i="2"/>
  <c r="K3370" i="2"/>
  <c r="L3370" i="2"/>
  <c r="M3370" i="2" s="1"/>
  <c r="N3370" i="2" s="1"/>
  <c r="M3373" i="1" s="1"/>
  <c r="J3371" i="2"/>
  <c r="I3371" i="2" s="1"/>
  <c r="H3371" i="2" s="1"/>
  <c r="W3374" i="1" s="1"/>
  <c r="K3371" i="2"/>
  <c r="L3371" i="2"/>
  <c r="M3371" i="2" s="1"/>
  <c r="N3371" i="2" s="1"/>
  <c r="M3374" i="1" s="1"/>
  <c r="J3372" i="2"/>
  <c r="K3372" i="2"/>
  <c r="L3372" i="2"/>
  <c r="M3372" i="2" s="1"/>
  <c r="N3372" i="2" s="1"/>
  <c r="M3375" i="1" s="1"/>
  <c r="J3373" i="2"/>
  <c r="K3373" i="2"/>
  <c r="L3373" i="2"/>
  <c r="M3373" i="2" s="1"/>
  <c r="N3373" i="2" s="1"/>
  <c r="M3376" i="1" s="1"/>
  <c r="J3374" i="2"/>
  <c r="K3374" i="2"/>
  <c r="L3374" i="2"/>
  <c r="M3374" i="2" s="1"/>
  <c r="N3374" i="2" s="1"/>
  <c r="M3377" i="1" s="1"/>
  <c r="J3375" i="2"/>
  <c r="K3375" i="2"/>
  <c r="L3375" i="2"/>
  <c r="M3375" i="2" s="1"/>
  <c r="N3375" i="2" s="1"/>
  <c r="M3378" i="1" s="1"/>
  <c r="J3376" i="2"/>
  <c r="K3376" i="2"/>
  <c r="L3376" i="2"/>
  <c r="M3376" i="2" s="1"/>
  <c r="N3376" i="2" s="1"/>
  <c r="M3379" i="1" s="1"/>
  <c r="J3377" i="2"/>
  <c r="K3377" i="2"/>
  <c r="L3377" i="2"/>
  <c r="M3377" i="2" s="1"/>
  <c r="N3377" i="2" s="1"/>
  <c r="M3380" i="1" s="1"/>
  <c r="J3378" i="2"/>
  <c r="K3378" i="2"/>
  <c r="L3378" i="2"/>
  <c r="M3378" i="2" s="1"/>
  <c r="N3378" i="2" s="1"/>
  <c r="M3381" i="1" s="1"/>
  <c r="J3379" i="2"/>
  <c r="I3379" i="2" s="1"/>
  <c r="H3379" i="2" s="1"/>
  <c r="W3382" i="1" s="1"/>
  <c r="K3379" i="2"/>
  <c r="L3379" i="2"/>
  <c r="M3379" i="2" s="1"/>
  <c r="N3379" i="2" s="1"/>
  <c r="M3382" i="1" s="1"/>
  <c r="AA3382" i="1" s="1"/>
  <c r="J3380" i="2"/>
  <c r="K3380" i="2"/>
  <c r="L3380" i="2"/>
  <c r="M3380" i="2" s="1"/>
  <c r="N3380" i="2" s="1"/>
  <c r="M3383" i="1" s="1"/>
  <c r="J3381" i="2"/>
  <c r="K3381" i="2"/>
  <c r="L3381" i="2"/>
  <c r="M3381" i="2" s="1"/>
  <c r="N3381" i="2" s="1"/>
  <c r="M3384" i="1" s="1"/>
  <c r="J3382" i="2"/>
  <c r="K3382" i="2"/>
  <c r="L3382" i="2"/>
  <c r="M3382" i="2" s="1"/>
  <c r="N3382" i="2" s="1"/>
  <c r="M3385" i="1" s="1"/>
  <c r="J3383" i="2"/>
  <c r="I3383" i="2" s="1"/>
  <c r="H3383" i="2" s="1"/>
  <c r="W3386" i="1" s="1"/>
  <c r="K3383" i="2"/>
  <c r="L3383" i="2"/>
  <c r="M3383" i="2" s="1"/>
  <c r="N3383" i="2" s="1"/>
  <c r="M3386" i="1" s="1"/>
  <c r="J3384" i="2"/>
  <c r="K3384" i="2"/>
  <c r="L3384" i="2"/>
  <c r="M3384" i="2" s="1"/>
  <c r="N3384" i="2" s="1"/>
  <c r="M3387" i="1" s="1"/>
  <c r="J3385" i="2"/>
  <c r="K3385" i="2"/>
  <c r="L3385" i="2"/>
  <c r="M3385" i="2" s="1"/>
  <c r="N3385" i="2" s="1"/>
  <c r="M3388" i="1" s="1"/>
  <c r="J3386" i="2"/>
  <c r="K3386" i="2"/>
  <c r="L3386" i="2"/>
  <c r="M3386" i="2" s="1"/>
  <c r="N3386" i="2" s="1"/>
  <c r="M3389" i="1" s="1"/>
  <c r="J3387" i="2"/>
  <c r="K3387" i="2"/>
  <c r="L3387" i="2"/>
  <c r="M3387" i="2" s="1"/>
  <c r="N3387" i="2" s="1"/>
  <c r="M3390" i="1" s="1"/>
  <c r="J3388" i="2"/>
  <c r="K3388" i="2"/>
  <c r="L3388" i="2"/>
  <c r="M3388" i="2" s="1"/>
  <c r="N3388" i="2" s="1"/>
  <c r="M3391" i="1" s="1"/>
  <c r="J3389" i="2"/>
  <c r="K3389" i="2"/>
  <c r="L3389" i="2"/>
  <c r="M3389" i="2" s="1"/>
  <c r="N3389" i="2" s="1"/>
  <c r="M3392" i="1" s="1"/>
  <c r="J3390" i="2"/>
  <c r="K3390" i="2"/>
  <c r="L3390" i="2"/>
  <c r="M3390" i="2" s="1"/>
  <c r="N3390" i="2" s="1"/>
  <c r="M3393" i="1" s="1"/>
  <c r="J3391" i="2"/>
  <c r="K3391" i="2"/>
  <c r="L3391" i="2"/>
  <c r="M3391" i="2" s="1"/>
  <c r="N3391" i="2" s="1"/>
  <c r="M3394" i="1" s="1"/>
  <c r="J3392" i="2"/>
  <c r="K3392" i="2"/>
  <c r="L3392" i="2"/>
  <c r="M3392" i="2" s="1"/>
  <c r="N3392" i="2" s="1"/>
  <c r="M3395" i="1" s="1"/>
  <c r="J3393" i="2"/>
  <c r="K3393" i="2"/>
  <c r="L3393" i="2"/>
  <c r="M3393" i="2" s="1"/>
  <c r="N3393" i="2" s="1"/>
  <c r="M3396" i="1" s="1"/>
  <c r="J3394" i="2"/>
  <c r="K3394" i="2"/>
  <c r="L3394" i="2"/>
  <c r="M3394" i="2" s="1"/>
  <c r="N3394" i="2" s="1"/>
  <c r="M3397" i="1" s="1"/>
  <c r="J3395" i="2"/>
  <c r="K3395" i="2"/>
  <c r="I3395" i="2" s="1"/>
  <c r="H3395" i="2" s="1"/>
  <c r="W3398" i="1" s="1"/>
  <c r="L3395" i="2"/>
  <c r="M3395" i="2" s="1"/>
  <c r="N3395" i="2" s="1"/>
  <c r="M3398" i="1" s="1"/>
  <c r="J3396" i="2"/>
  <c r="K3396" i="2"/>
  <c r="L3396" i="2"/>
  <c r="M3396" i="2" s="1"/>
  <c r="N3396" i="2" s="1"/>
  <c r="M3399" i="1" s="1"/>
  <c r="J3397" i="2"/>
  <c r="K3397" i="2"/>
  <c r="L3397" i="2"/>
  <c r="M3397" i="2" s="1"/>
  <c r="N3397" i="2" s="1"/>
  <c r="M3400" i="1" s="1"/>
  <c r="J3398" i="2"/>
  <c r="K3398" i="2"/>
  <c r="L3398" i="2"/>
  <c r="M3398" i="2" s="1"/>
  <c r="N3398" i="2" s="1"/>
  <c r="M3401" i="1" s="1"/>
  <c r="J3399" i="2"/>
  <c r="K3399" i="2"/>
  <c r="L3399" i="2"/>
  <c r="M3399" i="2" s="1"/>
  <c r="N3399" i="2" s="1"/>
  <c r="M3402" i="1" s="1"/>
  <c r="J3400" i="2"/>
  <c r="K3400" i="2"/>
  <c r="L3400" i="2"/>
  <c r="M3400" i="2"/>
  <c r="N3400" i="2" s="1"/>
  <c r="M3403" i="1" s="1"/>
  <c r="J3401" i="2"/>
  <c r="K3401" i="2"/>
  <c r="L3401" i="2"/>
  <c r="M3401" i="2"/>
  <c r="N3401" i="2" s="1"/>
  <c r="M3404" i="1" s="1"/>
  <c r="J3402" i="2"/>
  <c r="K3402" i="2"/>
  <c r="L3402" i="2"/>
  <c r="M3402" i="2" s="1"/>
  <c r="N3402" i="2" s="1"/>
  <c r="M3405" i="1" s="1"/>
  <c r="J3403" i="2"/>
  <c r="K3403" i="2"/>
  <c r="L3403" i="2"/>
  <c r="M3403" i="2" s="1"/>
  <c r="N3403" i="2" s="1"/>
  <c r="M3406" i="1" s="1"/>
  <c r="J3404" i="2"/>
  <c r="K3404" i="2"/>
  <c r="I3404" i="2" s="1"/>
  <c r="H3404" i="2" s="1"/>
  <c r="W3407" i="1" s="1"/>
  <c r="L3404" i="2"/>
  <c r="M3404" i="2" s="1"/>
  <c r="N3404" i="2" s="1"/>
  <c r="M3407" i="1" s="1"/>
  <c r="J3405" i="2"/>
  <c r="K3405" i="2"/>
  <c r="L3405" i="2"/>
  <c r="M3405" i="2" s="1"/>
  <c r="N3405" i="2" s="1"/>
  <c r="M3408" i="1" s="1"/>
  <c r="J3406" i="2"/>
  <c r="K3406" i="2"/>
  <c r="L3406" i="2"/>
  <c r="M3406" i="2" s="1"/>
  <c r="N3406" i="2" s="1"/>
  <c r="M3409" i="1" s="1"/>
  <c r="J3407" i="2"/>
  <c r="K3407" i="2"/>
  <c r="L3407" i="2"/>
  <c r="M3407" i="2" s="1"/>
  <c r="N3407" i="2" s="1"/>
  <c r="M3410" i="1" s="1"/>
  <c r="L3410" i="1" s="1"/>
  <c r="K3410" i="1" s="1"/>
  <c r="J3408" i="2"/>
  <c r="K3408" i="2"/>
  <c r="L3408" i="2"/>
  <c r="M3408" i="2" s="1"/>
  <c r="N3408" i="2" s="1"/>
  <c r="M3411" i="1" s="1"/>
  <c r="J3409" i="2"/>
  <c r="K3409" i="2"/>
  <c r="L3409" i="2"/>
  <c r="M3409" i="2" s="1"/>
  <c r="N3409" i="2" s="1"/>
  <c r="M3412" i="1" s="1"/>
  <c r="J3410" i="2"/>
  <c r="K3410" i="2"/>
  <c r="L3410" i="2"/>
  <c r="M3410" i="2" s="1"/>
  <c r="N3410" i="2" s="1"/>
  <c r="M3413" i="1" s="1"/>
  <c r="J3411" i="2"/>
  <c r="K3411" i="2"/>
  <c r="L3411" i="2"/>
  <c r="M3411" i="2" s="1"/>
  <c r="N3411" i="2" s="1"/>
  <c r="M3414" i="1" s="1"/>
  <c r="J3412" i="2"/>
  <c r="K3412" i="2"/>
  <c r="L3412" i="2"/>
  <c r="M3412" i="2" s="1"/>
  <c r="N3412" i="2" s="1"/>
  <c r="M3415" i="1" s="1"/>
  <c r="J3413" i="2"/>
  <c r="K3413" i="2"/>
  <c r="L3413" i="2"/>
  <c r="M3413" i="2" s="1"/>
  <c r="N3413" i="2" s="1"/>
  <c r="M3416" i="1" s="1"/>
  <c r="J3414" i="2"/>
  <c r="K3414" i="2"/>
  <c r="L3414" i="2"/>
  <c r="M3414" i="2" s="1"/>
  <c r="N3414" i="2" s="1"/>
  <c r="M3417" i="1" s="1"/>
  <c r="J3415" i="2"/>
  <c r="K3415" i="2"/>
  <c r="L3415" i="2"/>
  <c r="M3415" i="2" s="1"/>
  <c r="N3415" i="2" s="1"/>
  <c r="M3418" i="1" s="1"/>
  <c r="J3416" i="2"/>
  <c r="K3416" i="2"/>
  <c r="L3416" i="2"/>
  <c r="M3416" i="2" s="1"/>
  <c r="N3416" i="2" s="1"/>
  <c r="M3419" i="1" s="1"/>
  <c r="J3417" i="2"/>
  <c r="K3417" i="2"/>
  <c r="L3417" i="2"/>
  <c r="M3417" i="2" s="1"/>
  <c r="N3417" i="2" s="1"/>
  <c r="M3420" i="1" s="1"/>
  <c r="J3418" i="2"/>
  <c r="K3418" i="2"/>
  <c r="L3418" i="2"/>
  <c r="M3418" i="2" s="1"/>
  <c r="N3418" i="2" s="1"/>
  <c r="M3421" i="1" s="1"/>
  <c r="J3419" i="2"/>
  <c r="K3419" i="2"/>
  <c r="L3419" i="2"/>
  <c r="M3419" i="2" s="1"/>
  <c r="N3419" i="2" s="1"/>
  <c r="M3422" i="1" s="1"/>
  <c r="AA3422" i="1" s="1"/>
  <c r="J3420" i="2"/>
  <c r="K3420" i="2"/>
  <c r="L3420" i="2"/>
  <c r="M3420" i="2" s="1"/>
  <c r="N3420" i="2" s="1"/>
  <c r="M3423" i="1" s="1"/>
  <c r="J3421" i="2"/>
  <c r="K3421" i="2"/>
  <c r="L3421" i="2"/>
  <c r="M3421" i="2" s="1"/>
  <c r="N3421" i="2" s="1"/>
  <c r="M3424" i="1" s="1"/>
  <c r="J3422" i="2"/>
  <c r="K3422" i="2"/>
  <c r="L3422" i="2"/>
  <c r="M3422" i="2" s="1"/>
  <c r="N3422" i="2" s="1"/>
  <c r="M3425" i="1" s="1"/>
  <c r="J3423" i="2"/>
  <c r="K3423" i="2"/>
  <c r="L3423" i="2"/>
  <c r="M3423" i="2" s="1"/>
  <c r="N3423" i="2" s="1"/>
  <c r="M3426" i="1" s="1"/>
  <c r="J3424" i="2"/>
  <c r="K3424" i="2"/>
  <c r="L3424" i="2"/>
  <c r="M3424" i="2" s="1"/>
  <c r="N3424" i="2" s="1"/>
  <c r="M3427" i="1" s="1"/>
  <c r="J3425" i="2"/>
  <c r="K3425" i="2"/>
  <c r="L3425" i="2"/>
  <c r="M3425" i="2" s="1"/>
  <c r="N3425" i="2" s="1"/>
  <c r="M3428" i="1" s="1"/>
  <c r="J3426" i="2"/>
  <c r="K3426" i="2"/>
  <c r="L3426" i="2"/>
  <c r="M3426" i="2" s="1"/>
  <c r="N3426" i="2" s="1"/>
  <c r="M3429" i="1" s="1"/>
  <c r="J3427" i="2"/>
  <c r="K3427" i="2"/>
  <c r="L3427" i="2"/>
  <c r="M3427" i="2" s="1"/>
  <c r="N3427" i="2" s="1"/>
  <c r="M3430" i="1" s="1"/>
  <c r="J3428" i="2"/>
  <c r="K3428" i="2"/>
  <c r="L3428" i="2"/>
  <c r="M3428" i="2" s="1"/>
  <c r="N3428" i="2" s="1"/>
  <c r="M3431" i="1" s="1"/>
  <c r="J3429" i="2"/>
  <c r="K3429" i="2"/>
  <c r="L3429" i="2"/>
  <c r="M3429" i="2" s="1"/>
  <c r="N3429" i="2" s="1"/>
  <c r="M3432" i="1" s="1"/>
  <c r="J3430" i="2"/>
  <c r="K3430" i="2"/>
  <c r="L3430" i="2"/>
  <c r="M3430" i="2" s="1"/>
  <c r="N3430" i="2" s="1"/>
  <c r="M3433" i="1" s="1"/>
  <c r="J3431" i="2"/>
  <c r="K3431" i="2"/>
  <c r="L3431" i="2"/>
  <c r="M3431" i="2" s="1"/>
  <c r="N3431" i="2" s="1"/>
  <c r="M3434" i="1" s="1"/>
  <c r="J3432" i="2"/>
  <c r="K3432" i="2"/>
  <c r="L3432" i="2"/>
  <c r="M3432" i="2" s="1"/>
  <c r="N3432" i="2" s="1"/>
  <c r="M3435" i="1" s="1"/>
  <c r="J3433" i="2"/>
  <c r="K3433" i="2"/>
  <c r="L3433" i="2"/>
  <c r="M3433" i="2" s="1"/>
  <c r="N3433" i="2" s="1"/>
  <c r="M3436" i="1" s="1"/>
  <c r="J3434" i="2"/>
  <c r="K3434" i="2"/>
  <c r="L3434" i="2"/>
  <c r="M3434" i="2" s="1"/>
  <c r="N3434" i="2" s="1"/>
  <c r="M3437" i="1" s="1"/>
  <c r="J3435" i="2"/>
  <c r="K3435" i="2"/>
  <c r="L3435" i="2"/>
  <c r="M3435" i="2" s="1"/>
  <c r="N3435" i="2" s="1"/>
  <c r="M3438" i="1" s="1"/>
  <c r="J3436" i="2"/>
  <c r="K3436" i="2"/>
  <c r="L3436" i="2"/>
  <c r="M3436" i="2" s="1"/>
  <c r="N3436" i="2" s="1"/>
  <c r="M3439" i="1" s="1"/>
  <c r="J3437" i="2"/>
  <c r="K3437" i="2"/>
  <c r="L3437" i="2"/>
  <c r="M3437" i="2" s="1"/>
  <c r="N3437" i="2" s="1"/>
  <c r="M3440" i="1" s="1"/>
  <c r="J3438" i="2"/>
  <c r="K3438" i="2"/>
  <c r="L3438" i="2"/>
  <c r="M3438" i="2" s="1"/>
  <c r="N3438" i="2" s="1"/>
  <c r="M3441" i="1" s="1"/>
  <c r="J3439" i="2"/>
  <c r="K3439" i="2"/>
  <c r="L3439" i="2"/>
  <c r="M3439" i="2" s="1"/>
  <c r="N3439" i="2" s="1"/>
  <c r="M3442" i="1" s="1"/>
  <c r="J3440" i="2"/>
  <c r="K3440" i="2"/>
  <c r="L3440" i="2"/>
  <c r="M3440" i="2" s="1"/>
  <c r="N3440" i="2" s="1"/>
  <c r="M3443" i="1" s="1"/>
  <c r="J3441" i="2"/>
  <c r="K3441" i="2"/>
  <c r="L3441" i="2"/>
  <c r="M3441" i="2" s="1"/>
  <c r="N3441" i="2" s="1"/>
  <c r="M3444" i="1" s="1"/>
  <c r="J3442" i="2"/>
  <c r="K3442" i="2"/>
  <c r="L3442" i="2"/>
  <c r="M3442" i="2" s="1"/>
  <c r="N3442" i="2" s="1"/>
  <c r="M3445" i="1" s="1"/>
  <c r="J3443" i="2"/>
  <c r="K3443" i="2"/>
  <c r="L3443" i="2"/>
  <c r="M3443" i="2" s="1"/>
  <c r="N3443" i="2" s="1"/>
  <c r="M3446" i="1" s="1"/>
  <c r="J3444" i="2"/>
  <c r="K3444" i="2"/>
  <c r="L3444" i="2"/>
  <c r="M3444" i="2" s="1"/>
  <c r="N3444" i="2" s="1"/>
  <c r="M3447" i="1" s="1"/>
  <c r="J3445" i="2"/>
  <c r="K3445" i="2"/>
  <c r="L3445" i="2"/>
  <c r="M3445" i="2" s="1"/>
  <c r="N3445" i="2" s="1"/>
  <c r="M3448" i="1" s="1"/>
  <c r="J3446" i="2"/>
  <c r="K3446" i="2"/>
  <c r="L3446" i="2"/>
  <c r="M3446" i="2" s="1"/>
  <c r="N3446" i="2" s="1"/>
  <c r="M3449" i="1" s="1"/>
  <c r="J3447" i="2"/>
  <c r="K3447" i="2"/>
  <c r="L3447" i="2"/>
  <c r="M3447" i="2" s="1"/>
  <c r="N3447" i="2" s="1"/>
  <c r="M3450" i="1" s="1"/>
  <c r="J3448" i="2"/>
  <c r="K3448" i="2"/>
  <c r="L3448" i="2"/>
  <c r="M3448" i="2" s="1"/>
  <c r="N3448" i="2" s="1"/>
  <c r="M3451" i="1" s="1"/>
  <c r="J3449" i="2"/>
  <c r="K3449" i="2"/>
  <c r="L3449" i="2"/>
  <c r="M3449" i="2" s="1"/>
  <c r="N3449" i="2" s="1"/>
  <c r="M3452" i="1" s="1"/>
  <c r="J3450" i="2"/>
  <c r="K3450" i="2"/>
  <c r="L3450" i="2"/>
  <c r="M3450" i="2" s="1"/>
  <c r="N3450" i="2" s="1"/>
  <c r="M3453" i="1" s="1"/>
  <c r="J3451" i="2"/>
  <c r="K3451" i="2"/>
  <c r="L3451" i="2"/>
  <c r="M3451" i="2" s="1"/>
  <c r="N3451" i="2" s="1"/>
  <c r="M3454" i="1" s="1"/>
  <c r="J3452" i="2"/>
  <c r="K3452" i="2"/>
  <c r="L3452" i="2"/>
  <c r="M3452" i="2" s="1"/>
  <c r="N3452" i="2" s="1"/>
  <c r="M3455" i="1" s="1"/>
  <c r="J3453" i="2"/>
  <c r="K3453" i="2"/>
  <c r="L3453" i="2"/>
  <c r="M3453" i="2" s="1"/>
  <c r="N3453" i="2" s="1"/>
  <c r="M3456" i="1" s="1"/>
  <c r="J3454" i="2"/>
  <c r="K3454" i="2"/>
  <c r="L3454" i="2"/>
  <c r="M3454" i="2" s="1"/>
  <c r="N3454" i="2" s="1"/>
  <c r="M3457" i="1" s="1"/>
  <c r="J3455" i="2"/>
  <c r="K3455" i="2"/>
  <c r="L3455" i="2"/>
  <c r="M3455" i="2" s="1"/>
  <c r="N3455" i="2" s="1"/>
  <c r="M3458" i="1" s="1"/>
  <c r="J3456" i="2"/>
  <c r="K3456" i="2"/>
  <c r="L3456" i="2"/>
  <c r="M3456" i="2"/>
  <c r="N3456" i="2" s="1"/>
  <c r="M3459" i="1" s="1"/>
  <c r="J3457" i="2"/>
  <c r="K3457" i="2"/>
  <c r="L3457" i="2"/>
  <c r="M3457" i="2"/>
  <c r="N3457" i="2" s="1"/>
  <c r="M3460" i="1" s="1"/>
  <c r="J3458" i="2"/>
  <c r="K3458" i="2"/>
  <c r="L3458" i="2"/>
  <c r="M3458" i="2" s="1"/>
  <c r="N3458" i="2" s="1"/>
  <c r="M3461" i="1" s="1"/>
  <c r="J3459" i="2"/>
  <c r="I3459" i="2" s="1"/>
  <c r="H3459" i="2" s="1"/>
  <c r="W3462" i="1" s="1"/>
  <c r="K3459" i="2"/>
  <c r="L3459" i="2"/>
  <c r="M3459" i="2" s="1"/>
  <c r="N3459" i="2" s="1"/>
  <c r="M3462" i="1" s="1"/>
  <c r="J3460" i="2"/>
  <c r="K3460" i="2"/>
  <c r="L3460" i="2"/>
  <c r="M3460" i="2" s="1"/>
  <c r="N3460" i="2" s="1"/>
  <c r="M3463" i="1" s="1"/>
  <c r="J3461" i="2"/>
  <c r="K3461" i="2"/>
  <c r="L3461" i="2"/>
  <c r="M3461" i="2" s="1"/>
  <c r="N3461" i="2" s="1"/>
  <c r="M3464" i="1" s="1"/>
  <c r="J3462" i="2"/>
  <c r="K3462" i="2"/>
  <c r="L3462" i="2"/>
  <c r="M3462" i="2" s="1"/>
  <c r="N3462" i="2" s="1"/>
  <c r="M3465" i="1" s="1"/>
  <c r="J3463" i="2"/>
  <c r="I3463" i="2" s="1"/>
  <c r="H3463" i="2" s="1"/>
  <c r="W3466" i="1" s="1"/>
  <c r="K3463" i="2"/>
  <c r="L3463" i="2"/>
  <c r="M3463" i="2" s="1"/>
  <c r="N3463" i="2" s="1"/>
  <c r="M3466" i="1" s="1"/>
  <c r="J3464" i="2"/>
  <c r="K3464" i="2"/>
  <c r="L3464" i="2"/>
  <c r="M3464" i="2" s="1"/>
  <c r="N3464" i="2" s="1"/>
  <c r="M3467" i="1" s="1"/>
  <c r="J3465" i="2"/>
  <c r="K3465" i="2"/>
  <c r="L3465" i="2"/>
  <c r="M3465" i="2" s="1"/>
  <c r="N3465" i="2" s="1"/>
  <c r="M3468" i="1" s="1"/>
  <c r="J3466" i="2"/>
  <c r="K3466" i="2"/>
  <c r="L3466" i="2"/>
  <c r="M3466" i="2" s="1"/>
  <c r="N3466" i="2" s="1"/>
  <c r="M3469" i="1" s="1"/>
  <c r="J3467" i="2"/>
  <c r="K3467" i="2"/>
  <c r="L3467" i="2"/>
  <c r="M3467" i="2" s="1"/>
  <c r="N3467" i="2" s="1"/>
  <c r="M3470" i="1" s="1"/>
  <c r="J3468" i="2"/>
  <c r="K3468" i="2"/>
  <c r="L3468" i="2"/>
  <c r="M3468" i="2" s="1"/>
  <c r="N3468" i="2" s="1"/>
  <c r="M3471" i="1" s="1"/>
  <c r="J3469" i="2"/>
  <c r="K3469" i="2"/>
  <c r="L3469" i="2"/>
  <c r="M3469" i="2" s="1"/>
  <c r="N3469" i="2" s="1"/>
  <c r="M3472" i="1" s="1"/>
  <c r="J3470" i="2"/>
  <c r="K3470" i="2"/>
  <c r="L3470" i="2"/>
  <c r="M3470" i="2" s="1"/>
  <c r="N3470" i="2" s="1"/>
  <c r="M3473" i="1" s="1"/>
  <c r="J3471" i="2"/>
  <c r="K3471" i="2"/>
  <c r="L3471" i="2"/>
  <c r="M3471" i="2" s="1"/>
  <c r="N3471" i="2" s="1"/>
  <c r="M3474" i="1" s="1"/>
  <c r="L3474" i="1" s="1"/>
  <c r="K3474" i="1" s="1"/>
  <c r="J3472" i="2"/>
  <c r="K3472" i="2"/>
  <c r="L3472" i="2"/>
  <c r="M3472" i="2" s="1"/>
  <c r="N3472" i="2" s="1"/>
  <c r="M3475" i="1" s="1"/>
  <c r="J3473" i="2"/>
  <c r="K3473" i="2"/>
  <c r="L3473" i="2"/>
  <c r="M3473" i="2" s="1"/>
  <c r="N3473" i="2" s="1"/>
  <c r="M3476" i="1" s="1"/>
  <c r="J3474" i="2"/>
  <c r="K3474" i="2"/>
  <c r="L3474" i="2"/>
  <c r="M3474" i="2" s="1"/>
  <c r="N3474" i="2" s="1"/>
  <c r="M3477" i="1" s="1"/>
  <c r="J3475" i="2"/>
  <c r="K3475" i="2"/>
  <c r="L3475" i="2"/>
  <c r="M3475" i="2" s="1"/>
  <c r="N3475" i="2" s="1"/>
  <c r="M3478" i="1" s="1"/>
  <c r="J3476" i="2"/>
  <c r="K3476" i="2"/>
  <c r="L3476" i="2"/>
  <c r="M3476" i="2" s="1"/>
  <c r="N3476" i="2" s="1"/>
  <c r="M3479" i="1" s="1"/>
  <c r="J3477" i="2"/>
  <c r="K3477" i="2"/>
  <c r="L3477" i="2"/>
  <c r="M3477" i="2" s="1"/>
  <c r="N3477" i="2" s="1"/>
  <c r="M3480" i="1" s="1"/>
  <c r="J3478" i="2"/>
  <c r="K3478" i="2"/>
  <c r="L3478" i="2"/>
  <c r="M3478" i="2" s="1"/>
  <c r="N3478" i="2" s="1"/>
  <c r="M3481" i="1" s="1"/>
  <c r="J3479" i="2"/>
  <c r="K3479" i="2"/>
  <c r="L3479" i="2"/>
  <c r="M3479" i="2" s="1"/>
  <c r="N3479" i="2" s="1"/>
  <c r="M3482" i="1" s="1"/>
  <c r="J3480" i="2"/>
  <c r="K3480" i="2"/>
  <c r="L3480" i="2"/>
  <c r="M3480" i="2" s="1"/>
  <c r="N3480" i="2" s="1"/>
  <c r="M3483" i="1" s="1"/>
  <c r="J3481" i="2"/>
  <c r="K3481" i="2"/>
  <c r="L3481" i="2"/>
  <c r="M3481" i="2" s="1"/>
  <c r="N3481" i="2" s="1"/>
  <c r="M3484" i="1" s="1"/>
  <c r="AA3484" i="1" s="1"/>
  <c r="J3482" i="2"/>
  <c r="K3482" i="2"/>
  <c r="L3482" i="2"/>
  <c r="M3482" i="2" s="1"/>
  <c r="N3482" i="2" s="1"/>
  <c r="M3485" i="1" s="1"/>
  <c r="J3483" i="2"/>
  <c r="K3483" i="2"/>
  <c r="L3483" i="2"/>
  <c r="M3483" i="2" s="1"/>
  <c r="N3483" i="2" s="1"/>
  <c r="M3486" i="1" s="1"/>
  <c r="J3484" i="2"/>
  <c r="K3484" i="2"/>
  <c r="L3484" i="2"/>
  <c r="M3484" i="2" s="1"/>
  <c r="N3484" i="2" s="1"/>
  <c r="M3487" i="1" s="1"/>
  <c r="J3485" i="2"/>
  <c r="K3485" i="2"/>
  <c r="L3485" i="2"/>
  <c r="M3485" i="2" s="1"/>
  <c r="N3485" i="2" s="1"/>
  <c r="M3488" i="1" s="1"/>
  <c r="J3486" i="2"/>
  <c r="K3486" i="2"/>
  <c r="L3486" i="2"/>
  <c r="M3486" i="2" s="1"/>
  <c r="N3486" i="2" s="1"/>
  <c r="M3489" i="1" s="1"/>
  <c r="J3487" i="2"/>
  <c r="K3487" i="2"/>
  <c r="L3487" i="2"/>
  <c r="M3487" i="2" s="1"/>
  <c r="N3487" i="2" s="1"/>
  <c r="M3490" i="1" s="1"/>
  <c r="J3488" i="2"/>
  <c r="K3488" i="2"/>
  <c r="L3488" i="2"/>
  <c r="M3488" i="2" s="1"/>
  <c r="N3488" i="2" s="1"/>
  <c r="M3491" i="1" s="1"/>
  <c r="J3489" i="2"/>
  <c r="K3489" i="2"/>
  <c r="L3489" i="2"/>
  <c r="M3489" i="2" s="1"/>
  <c r="N3489" i="2" s="1"/>
  <c r="M3492" i="1" s="1"/>
  <c r="J3490" i="2"/>
  <c r="K3490" i="2"/>
  <c r="L3490" i="2"/>
  <c r="M3490" i="2" s="1"/>
  <c r="N3490" i="2" s="1"/>
  <c r="M3493" i="1" s="1"/>
  <c r="J3491" i="2"/>
  <c r="K3491" i="2"/>
  <c r="L3491" i="2"/>
  <c r="M3491" i="2"/>
  <c r="N3491" i="2" s="1"/>
  <c r="M3494" i="1" s="1"/>
  <c r="J3492" i="2"/>
  <c r="K3492" i="2"/>
  <c r="L3492" i="2"/>
  <c r="M3492" i="2"/>
  <c r="N3492" i="2" s="1"/>
  <c r="M3495" i="1" s="1"/>
  <c r="J3493" i="2"/>
  <c r="K3493" i="2"/>
  <c r="L3493" i="2"/>
  <c r="M3493" i="2" s="1"/>
  <c r="N3493" i="2" s="1"/>
  <c r="M3496" i="1" s="1"/>
  <c r="J3494" i="2"/>
  <c r="K3494" i="2"/>
  <c r="L3494" i="2"/>
  <c r="M3494" i="2" s="1"/>
  <c r="N3494" i="2" s="1"/>
  <c r="M3497" i="1" s="1"/>
  <c r="J3495" i="2"/>
  <c r="K3495" i="2"/>
  <c r="L3495" i="2"/>
  <c r="M3495" i="2" s="1"/>
  <c r="N3495" i="2" s="1"/>
  <c r="M3498" i="1" s="1"/>
  <c r="J3496" i="2"/>
  <c r="K3496" i="2"/>
  <c r="L3496" i="2"/>
  <c r="M3496" i="2" s="1"/>
  <c r="N3496" i="2" s="1"/>
  <c r="M3499" i="1" s="1"/>
  <c r="J3497" i="2"/>
  <c r="K3497" i="2"/>
  <c r="L3497" i="2"/>
  <c r="M3497" i="2" s="1"/>
  <c r="N3497" i="2" s="1"/>
  <c r="M3500" i="1" s="1"/>
  <c r="J3498" i="2"/>
  <c r="K3498" i="2"/>
  <c r="L3498" i="2"/>
  <c r="M3498" i="2" s="1"/>
  <c r="N3498" i="2" s="1"/>
  <c r="M3501" i="1" s="1"/>
  <c r="J3499" i="2"/>
  <c r="K3499" i="2"/>
  <c r="L3499" i="2"/>
  <c r="M3499" i="2" s="1"/>
  <c r="N3499" i="2" s="1"/>
  <c r="M3502" i="1" s="1"/>
  <c r="J3500" i="2"/>
  <c r="K3500" i="2"/>
  <c r="L3500" i="2"/>
  <c r="M3500" i="2" s="1"/>
  <c r="N3500" i="2" s="1"/>
  <c r="M3503" i="1" s="1"/>
  <c r="J3501" i="2"/>
  <c r="K3501" i="2"/>
  <c r="L3501" i="2"/>
  <c r="M3501" i="2"/>
  <c r="N3501" i="2" s="1"/>
  <c r="M3504" i="1" s="1"/>
  <c r="J3502" i="2"/>
  <c r="K3502" i="2"/>
  <c r="L3502" i="2"/>
  <c r="M3502" i="2" s="1"/>
  <c r="N3502" i="2" s="1"/>
  <c r="M3505" i="1" s="1"/>
  <c r="J3503" i="2"/>
  <c r="K3503" i="2"/>
  <c r="L3503" i="2"/>
  <c r="M3503" i="2" s="1"/>
  <c r="N3503" i="2" s="1"/>
  <c r="M3506" i="1" s="1"/>
  <c r="J3504" i="2"/>
  <c r="K3504" i="2"/>
  <c r="L3504" i="2"/>
  <c r="M3504" i="2" s="1"/>
  <c r="N3504" i="2" s="1"/>
  <c r="M3507" i="1" s="1"/>
  <c r="J3505" i="2"/>
  <c r="K3505" i="2"/>
  <c r="L3505" i="2"/>
  <c r="M3505" i="2" s="1"/>
  <c r="N3505" i="2" s="1"/>
  <c r="M3508" i="1" s="1"/>
  <c r="J3506" i="2"/>
  <c r="K3506" i="2"/>
  <c r="L3506" i="2"/>
  <c r="M3506" i="2" s="1"/>
  <c r="N3506" i="2" s="1"/>
  <c r="M3509" i="1" s="1"/>
  <c r="J3507" i="2"/>
  <c r="K3507" i="2"/>
  <c r="L3507" i="2"/>
  <c r="M3507" i="2" s="1"/>
  <c r="N3507" i="2" s="1"/>
  <c r="M3510" i="1" s="1"/>
  <c r="J3508" i="2"/>
  <c r="K3508" i="2"/>
  <c r="L3508" i="2"/>
  <c r="M3508" i="2" s="1"/>
  <c r="N3508" i="2" s="1"/>
  <c r="M3511" i="1" s="1"/>
  <c r="J3509" i="2"/>
  <c r="K3509" i="2"/>
  <c r="L3509" i="2"/>
  <c r="M3509" i="2" s="1"/>
  <c r="N3509" i="2" s="1"/>
  <c r="M3512" i="1" s="1"/>
  <c r="J3510" i="2"/>
  <c r="K3510" i="2"/>
  <c r="L3510" i="2"/>
  <c r="M3510" i="2" s="1"/>
  <c r="N3510" i="2" s="1"/>
  <c r="M3513" i="1" s="1"/>
  <c r="J3511" i="2"/>
  <c r="K3511" i="2"/>
  <c r="L3511" i="2"/>
  <c r="M3511" i="2" s="1"/>
  <c r="N3511" i="2" s="1"/>
  <c r="M3514" i="1" s="1"/>
  <c r="J3512" i="2"/>
  <c r="K3512" i="2"/>
  <c r="L3512" i="2"/>
  <c r="M3512" i="2" s="1"/>
  <c r="N3512" i="2" s="1"/>
  <c r="M3515" i="1" s="1"/>
  <c r="J3513" i="2"/>
  <c r="K3513" i="2"/>
  <c r="L3513" i="2"/>
  <c r="M3513" i="2" s="1"/>
  <c r="N3513" i="2" s="1"/>
  <c r="M3516" i="1" s="1"/>
  <c r="J3514" i="2"/>
  <c r="K3514" i="2"/>
  <c r="L3514" i="2"/>
  <c r="M3514" i="2" s="1"/>
  <c r="N3514" i="2" s="1"/>
  <c r="M3517" i="1" s="1"/>
  <c r="J3515" i="2"/>
  <c r="K3515" i="2"/>
  <c r="L3515" i="2"/>
  <c r="M3515" i="2" s="1"/>
  <c r="N3515" i="2" s="1"/>
  <c r="M3518" i="1" s="1"/>
  <c r="J3516" i="2"/>
  <c r="K3516" i="2"/>
  <c r="L3516" i="2"/>
  <c r="M3516" i="2" s="1"/>
  <c r="N3516" i="2" s="1"/>
  <c r="M3519" i="1" s="1"/>
  <c r="J3517" i="2"/>
  <c r="K3517" i="2"/>
  <c r="L3517" i="2"/>
  <c r="M3517" i="2" s="1"/>
  <c r="N3517" i="2" s="1"/>
  <c r="M3520" i="1" s="1"/>
  <c r="J3518" i="2"/>
  <c r="K3518" i="2"/>
  <c r="L3518" i="2"/>
  <c r="M3518" i="2" s="1"/>
  <c r="N3518" i="2" s="1"/>
  <c r="M3521" i="1" s="1"/>
  <c r="J3519" i="2"/>
  <c r="K3519" i="2"/>
  <c r="L3519" i="2"/>
  <c r="M3519" i="2" s="1"/>
  <c r="N3519" i="2" s="1"/>
  <c r="M3522" i="1" s="1"/>
  <c r="J3520" i="2"/>
  <c r="K3520" i="2"/>
  <c r="L3520" i="2"/>
  <c r="M3520" i="2" s="1"/>
  <c r="N3520" i="2" s="1"/>
  <c r="M3523" i="1" s="1"/>
  <c r="J3521" i="2"/>
  <c r="K3521" i="2"/>
  <c r="L3521" i="2"/>
  <c r="M3521" i="2" s="1"/>
  <c r="N3521" i="2" s="1"/>
  <c r="M3524" i="1" s="1"/>
  <c r="J3522" i="2"/>
  <c r="K3522" i="2"/>
  <c r="L3522" i="2"/>
  <c r="M3522" i="2" s="1"/>
  <c r="N3522" i="2" s="1"/>
  <c r="M3525" i="1" s="1"/>
  <c r="J3523" i="2"/>
  <c r="K3523" i="2"/>
  <c r="L3523" i="2"/>
  <c r="M3523" i="2" s="1"/>
  <c r="N3523" i="2" s="1"/>
  <c r="M3526" i="1" s="1"/>
  <c r="J3524" i="2"/>
  <c r="K3524" i="2"/>
  <c r="L3524" i="2"/>
  <c r="M3524" i="2" s="1"/>
  <c r="N3524" i="2" s="1"/>
  <c r="M3527" i="1" s="1"/>
  <c r="J3525" i="2"/>
  <c r="K3525" i="2"/>
  <c r="L3525" i="2"/>
  <c r="M3525" i="2" s="1"/>
  <c r="N3525" i="2" s="1"/>
  <c r="M3528" i="1" s="1"/>
  <c r="J3526" i="2"/>
  <c r="K3526" i="2"/>
  <c r="L3526" i="2"/>
  <c r="M3526" i="2" s="1"/>
  <c r="N3526" i="2" s="1"/>
  <c r="M3529" i="1" s="1"/>
  <c r="J3527" i="2"/>
  <c r="K3527" i="2"/>
  <c r="L3527" i="2"/>
  <c r="M3527" i="2" s="1"/>
  <c r="N3527" i="2" s="1"/>
  <c r="M3530" i="1" s="1"/>
  <c r="J3528" i="2"/>
  <c r="K3528" i="2"/>
  <c r="L3528" i="2"/>
  <c r="M3528" i="2" s="1"/>
  <c r="N3528" i="2" s="1"/>
  <c r="M3531" i="1" s="1"/>
  <c r="J3529" i="2"/>
  <c r="K3529" i="2"/>
  <c r="L3529" i="2"/>
  <c r="M3529" i="2" s="1"/>
  <c r="N3529" i="2" s="1"/>
  <c r="M3532" i="1" s="1"/>
  <c r="J3530" i="2"/>
  <c r="K3530" i="2"/>
  <c r="L3530" i="2"/>
  <c r="M3530" i="2" s="1"/>
  <c r="N3530" i="2" s="1"/>
  <c r="M3533" i="1" s="1"/>
  <c r="J3531" i="2"/>
  <c r="K3531" i="2"/>
  <c r="L3531" i="2"/>
  <c r="M3531" i="2" s="1"/>
  <c r="N3531" i="2" s="1"/>
  <c r="M3534" i="1" s="1"/>
  <c r="J3532" i="2"/>
  <c r="K3532" i="2"/>
  <c r="L3532" i="2"/>
  <c r="M3532" i="2" s="1"/>
  <c r="N3532" i="2" s="1"/>
  <c r="M3535" i="1" s="1"/>
  <c r="J3533" i="2"/>
  <c r="K3533" i="2"/>
  <c r="L3533" i="2"/>
  <c r="M3533" i="2" s="1"/>
  <c r="N3533" i="2" s="1"/>
  <c r="M3536" i="1" s="1"/>
  <c r="J3534" i="2"/>
  <c r="K3534" i="2"/>
  <c r="L3534" i="2"/>
  <c r="M3534" i="2" s="1"/>
  <c r="N3534" i="2" s="1"/>
  <c r="M3537" i="1" s="1"/>
  <c r="J3535" i="2"/>
  <c r="K3535" i="2"/>
  <c r="L3535" i="2"/>
  <c r="M3535" i="2" s="1"/>
  <c r="N3535" i="2" s="1"/>
  <c r="M3538" i="1" s="1"/>
  <c r="J3536" i="2"/>
  <c r="K3536" i="2"/>
  <c r="L3536" i="2"/>
  <c r="M3536" i="2" s="1"/>
  <c r="N3536" i="2" s="1"/>
  <c r="M3539" i="1" s="1"/>
  <c r="J3537" i="2"/>
  <c r="K3537" i="2"/>
  <c r="L3537" i="2"/>
  <c r="M3537" i="2" s="1"/>
  <c r="N3537" i="2" s="1"/>
  <c r="M3540" i="1" s="1"/>
  <c r="J3538" i="2"/>
  <c r="K3538" i="2"/>
  <c r="L3538" i="2"/>
  <c r="M3538" i="2" s="1"/>
  <c r="N3538" i="2" s="1"/>
  <c r="M3541" i="1" s="1"/>
  <c r="J3539" i="2"/>
  <c r="K3539" i="2"/>
  <c r="L3539" i="2"/>
  <c r="M3539" i="2" s="1"/>
  <c r="N3539" i="2" s="1"/>
  <c r="M3542" i="1" s="1"/>
  <c r="J3540" i="2"/>
  <c r="K3540" i="2"/>
  <c r="L3540" i="2"/>
  <c r="M3540" i="2" s="1"/>
  <c r="N3540" i="2" s="1"/>
  <c r="M3543" i="1" s="1"/>
  <c r="J3541" i="2"/>
  <c r="K3541" i="2"/>
  <c r="L3541" i="2"/>
  <c r="M3541" i="2" s="1"/>
  <c r="N3541" i="2" s="1"/>
  <c r="M3544" i="1" s="1"/>
  <c r="J3542" i="2"/>
  <c r="K3542" i="2"/>
  <c r="L3542" i="2"/>
  <c r="M3542" i="2" s="1"/>
  <c r="N3542" i="2" s="1"/>
  <c r="M3545" i="1" s="1"/>
  <c r="J3543" i="2"/>
  <c r="K3543" i="2"/>
  <c r="I3543" i="2" s="1"/>
  <c r="H3543" i="2" s="1"/>
  <c r="W3546" i="1" s="1"/>
  <c r="L3543" i="2"/>
  <c r="M3543" i="2" s="1"/>
  <c r="N3543" i="2" s="1"/>
  <c r="M3546" i="1" s="1"/>
  <c r="J3544" i="2"/>
  <c r="K3544" i="2"/>
  <c r="L3544" i="2"/>
  <c r="M3544" i="2" s="1"/>
  <c r="N3544" i="2" s="1"/>
  <c r="M3547" i="1" s="1"/>
  <c r="J3545" i="2"/>
  <c r="K3545" i="2"/>
  <c r="L3545" i="2"/>
  <c r="M3545" i="2" s="1"/>
  <c r="N3545" i="2" s="1"/>
  <c r="M3548" i="1" s="1"/>
  <c r="J3546" i="2"/>
  <c r="K3546" i="2"/>
  <c r="L3546" i="2"/>
  <c r="M3546" i="2" s="1"/>
  <c r="N3546" i="2" s="1"/>
  <c r="M3549" i="1" s="1"/>
  <c r="J3547" i="2"/>
  <c r="K3547" i="2"/>
  <c r="L3547" i="2"/>
  <c r="M3547" i="2" s="1"/>
  <c r="N3547" i="2" s="1"/>
  <c r="M3550" i="1" s="1"/>
  <c r="J3548" i="2"/>
  <c r="K3548" i="2"/>
  <c r="L3548" i="2"/>
  <c r="M3548" i="2" s="1"/>
  <c r="N3548" i="2" s="1"/>
  <c r="M3551" i="1" s="1"/>
  <c r="J3549" i="2"/>
  <c r="K3549" i="2"/>
  <c r="L3549" i="2"/>
  <c r="M3549" i="2" s="1"/>
  <c r="N3549" i="2" s="1"/>
  <c r="M3552" i="1" s="1"/>
  <c r="J3550" i="2"/>
  <c r="K3550" i="2"/>
  <c r="L3550" i="2"/>
  <c r="M3550" i="2" s="1"/>
  <c r="N3550" i="2" s="1"/>
  <c r="M3553" i="1" s="1"/>
  <c r="J3551" i="2"/>
  <c r="K3551" i="2"/>
  <c r="L3551" i="2"/>
  <c r="M3551" i="2" s="1"/>
  <c r="N3551" i="2" s="1"/>
  <c r="M3554" i="1" s="1"/>
  <c r="J3552" i="2"/>
  <c r="K3552" i="2"/>
  <c r="L3552" i="2"/>
  <c r="M3552" i="2" s="1"/>
  <c r="N3552" i="2" s="1"/>
  <c r="M3555" i="1" s="1"/>
  <c r="J3553" i="2"/>
  <c r="K3553" i="2"/>
  <c r="L3553" i="2"/>
  <c r="M3553" i="2" s="1"/>
  <c r="N3553" i="2" s="1"/>
  <c r="M3556" i="1" s="1"/>
  <c r="J3554" i="2"/>
  <c r="K3554" i="2"/>
  <c r="L3554" i="2"/>
  <c r="M3554" i="2" s="1"/>
  <c r="N3554" i="2" s="1"/>
  <c r="M3557" i="1" s="1"/>
  <c r="J3555" i="2"/>
  <c r="K3555" i="2"/>
  <c r="L3555" i="2"/>
  <c r="M3555" i="2" s="1"/>
  <c r="N3555" i="2" s="1"/>
  <c r="M3558" i="1" s="1"/>
  <c r="J3556" i="2"/>
  <c r="K3556" i="2"/>
  <c r="L3556" i="2"/>
  <c r="M3556" i="2" s="1"/>
  <c r="N3556" i="2" s="1"/>
  <c r="M3559" i="1" s="1"/>
  <c r="J3557" i="2"/>
  <c r="K3557" i="2"/>
  <c r="L3557" i="2"/>
  <c r="M3557" i="2"/>
  <c r="N3557" i="2" s="1"/>
  <c r="M3560" i="1" s="1"/>
  <c r="J3558" i="2"/>
  <c r="K3558" i="2"/>
  <c r="L3558" i="2"/>
  <c r="M3558" i="2" s="1"/>
  <c r="N3558" i="2"/>
  <c r="M3561" i="1" s="1"/>
  <c r="J3559" i="2"/>
  <c r="K3559" i="2"/>
  <c r="L3559" i="2"/>
  <c r="M3559" i="2"/>
  <c r="N3559" i="2" s="1"/>
  <c r="M3562" i="1" s="1"/>
  <c r="J3560" i="2"/>
  <c r="K3560" i="2"/>
  <c r="L3560" i="2"/>
  <c r="M3560" i="2" s="1"/>
  <c r="N3560" i="2" s="1"/>
  <c r="M3563" i="1" s="1"/>
  <c r="J3561" i="2"/>
  <c r="K3561" i="2"/>
  <c r="L3561" i="2"/>
  <c r="M3561" i="2" s="1"/>
  <c r="N3561" i="2" s="1"/>
  <c r="M3564" i="1" s="1"/>
  <c r="J3562" i="2"/>
  <c r="K3562" i="2"/>
  <c r="L3562" i="2"/>
  <c r="M3562" i="2" s="1"/>
  <c r="N3562" i="2" s="1"/>
  <c r="M3565" i="1" s="1"/>
  <c r="J3563" i="2"/>
  <c r="K3563" i="2"/>
  <c r="L3563" i="2"/>
  <c r="M3563" i="2" s="1"/>
  <c r="N3563" i="2" s="1"/>
  <c r="M3566" i="1" s="1"/>
  <c r="J3564" i="2"/>
  <c r="K3564" i="2"/>
  <c r="L3564" i="2"/>
  <c r="M3564" i="2" s="1"/>
  <c r="N3564" i="2" s="1"/>
  <c r="M3567" i="1" s="1"/>
  <c r="J3565" i="2"/>
  <c r="K3565" i="2"/>
  <c r="L3565" i="2"/>
  <c r="M3565" i="2" s="1"/>
  <c r="N3565" i="2" s="1"/>
  <c r="M3568" i="1" s="1"/>
  <c r="J3566" i="2"/>
  <c r="K3566" i="2"/>
  <c r="L3566" i="2"/>
  <c r="M3566" i="2" s="1"/>
  <c r="N3566" i="2" s="1"/>
  <c r="M3569" i="1" s="1"/>
  <c r="J3567" i="2"/>
  <c r="K3567" i="2"/>
  <c r="L3567" i="2"/>
  <c r="M3567" i="2" s="1"/>
  <c r="N3567" i="2" s="1"/>
  <c r="M3570" i="1" s="1"/>
  <c r="J3568" i="2"/>
  <c r="K3568" i="2"/>
  <c r="L3568" i="2"/>
  <c r="M3568" i="2" s="1"/>
  <c r="N3568" i="2" s="1"/>
  <c r="M3571" i="1" s="1"/>
  <c r="J3569" i="2"/>
  <c r="K3569" i="2"/>
  <c r="L3569" i="2"/>
  <c r="M3569" i="2" s="1"/>
  <c r="N3569" i="2" s="1"/>
  <c r="M3572" i="1" s="1"/>
  <c r="J3570" i="2"/>
  <c r="K3570" i="2"/>
  <c r="L3570" i="2"/>
  <c r="M3570" i="2" s="1"/>
  <c r="N3570" i="2" s="1"/>
  <c r="M3573" i="1" s="1"/>
  <c r="J3571" i="2"/>
  <c r="K3571" i="2"/>
  <c r="L3571" i="2"/>
  <c r="M3571" i="2" s="1"/>
  <c r="N3571" i="2" s="1"/>
  <c r="M3574" i="1" s="1"/>
  <c r="J3572" i="2"/>
  <c r="K3572" i="2"/>
  <c r="L3572" i="2"/>
  <c r="M3572" i="2" s="1"/>
  <c r="N3572" i="2" s="1"/>
  <c r="M3575" i="1" s="1"/>
  <c r="J3573" i="2"/>
  <c r="K3573" i="2"/>
  <c r="L3573" i="2"/>
  <c r="M3573" i="2" s="1"/>
  <c r="N3573" i="2" s="1"/>
  <c r="M3576" i="1" s="1"/>
  <c r="J3574" i="2"/>
  <c r="K3574" i="2"/>
  <c r="L3574" i="2"/>
  <c r="M3574" i="2" s="1"/>
  <c r="N3574" i="2" s="1"/>
  <c r="M3577" i="1" s="1"/>
  <c r="J3575" i="2"/>
  <c r="K3575" i="2"/>
  <c r="L3575" i="2"/>
  <c r="M3575" i="2" s="1"/>
  <c r="N3575" i="2" s="1"/>
  <c r="M3578" i="1" s="1"/>
  <c r="J3576" i="2"/>
  <c r="K3576" i="2"/>
  <c r="L3576" i="2"/>
  <c r="M3576" i="2" s="1"/>
  <c r="N3576" i="2" s="1"/>
  <c r="M3579" i="1" s="1"/>
  <c r="J3577" i="2"/>
  <c r="K3577" i="2"/>
  <c r="L3577" i="2"/>
  <c r="M3577" i="2" s="1"/>
  <c r="N3577" i="2" s="1"/>
  <c r="M3580" i="1" s="1"/>
  <c r="J3578" i="2"/>
  <c r="K3578" i="2"/>
  <c r="L3578" i="2"/>
  <c r="M3578" i="2" s="1"/>
  <c r="N3578" i="2" s="1"/>
  <c r="M3581" i="1" s="1"/>
  <c r="J3579" i="2"/>
  <c r="K3579" i="2"/>
  <c r="L3579" i="2"/>
  <c r="M3579" i="2" s="1"/>
  <c r="N3579" i="2" s="1"/>
  <c r="M3582" i="1" s="1"/>
  <c r="J3580" i="2"/>
  <c r="K3580" i="2"/>
  <c r="L3580" i="2"/>
  <c r="M3580" i="2" s="1"/>
  <c r="N3580" i="2" s="1"/>
  <c r="M3583" i="1" s="1"/>
  <c r="J3581" i="2"/>
  <c r="K3581" i="2"/>
  <c r="L3581" i="2"/>
  <c r="M3581" i="2" s="1"/>
  <c r="N3581" i="2" s="1"/>
  <c r="M3584" i="1" s="1"/>
  <c r="J3582" i="2"/>
  <c r="K3582" i="2"/>
  <c r="L3582" i="2"/>
  <c r="M3582" i="2" s="1"/>
  <c r="N3582" i="2" s="1"/>
  <c r="M3585" i="1" s="1"/>
  <c r="J3583" i="2"/>
  <c r="K3583" i="2"/>
  <c r="L3583" i="2"/>
  <c r="M3583" i="2" s="1"/>
  <c r="N3583" i="2" s="1"/>
  <c r="M3586" i="1" s="1"/>
  <c r="J3584" i="2"/>
  <c r="K3584" i="2"/>
  <c r="L3584" i="2"/>
  <c r="M3584" i="2" s="1"/>
  <c r="N3584" i="2" s="1"/>
  <c r="M3587" i="1" s="1"/>
  <c r="J3585" i="2"/>
  <c r="K3585" i="2"/>
  <c r="L3585" i="2"/>
  <c r="M3585" i="2" s="1"/>
  <c r="N3585" i="2" s="1"/>
  <c r="M3588" i="1" s="1"/>
  <c r="J3586" i="2"/>
  <c r="K3586" i="2"/>
  <c r="L3586" i="2"/>
  <c r="M3586" i="2" s="1"/>
  <c r="N3586" i="2" s="1"/>
  <c r="M3589" i="1" s="1"/>
  <c r="J3587" i="2"/>
  <c r="K3587" i="2"/>
  <c r="L3587" i="2"/>
  <c r="M3587" i="2" s="1"/>
  <c r="N3587" i="2" s="1"/>
  <c r="M3590" i="1" s="1"/>
  <c r="J3588" i="2"/>
  <c r="K3588" i="2"/>
  <c r="L3588" i="2"/>
  <c r="M3588" i="2" s="1"/>
  <c r="N3588" i="2" s="1"/>
  <c r="M3591" i="1" s="1"/>
  <c r="J3589" i="2"/>
  <c r="K3589" i="2"/>
  <c r="L3589" i="2"/>
  <c r="M3589" i="2" s="1"/>
  <c r="N3589" i="2" s="1"/>
  <c r="M3592" i="1" s="1"/>
  <c r="J3590" i="2"/>
  <c r="K3590" i="2"/>
  <c r="L3590" i="2"/>
  <c r="M3590" i="2" s="1"/>
  <c r="N3590" i="2" s="1"/>
  <c r="M3593" i="1" s="1"/>
  <c r="J3591" i="2"/>
  <c r="K3591" i="2"/>
  <c r="L3591" i="2"/>
  <c r="M3591" i="2" s="1"/>
  <c r="N3591" i="2" s="1"/>
  <c r="M3594" i="1" s="1"/>
  <c r="J3592" i="2"/>
  <c r="K3592" i="2"/>
  <c r="L3592" i="2"/>
  <c r="M3592" i="2" s="1"/>
  <c r="N3592" i="2" s="1"/>
  <c r="M3595" i="1" s="1"/>
  <c r="J3593" i="2"/>
  <c r="K3593" i="2"/>
  <c r="L3593" i="2"/>
  <c r="M3593" i="2" s="1"/>
  <c r="N3593" i="2" s="1"/>
  <c r="M3596" i="1" s="1"/>
  <c r="J3594" i="2"/>
  <c r="K3594" i="2"/>
  <c r="L3594" i="2"/>
  <c r="M3594" i="2" s="1"/>
  <c r="N3594" i="2" s="1"/>
  <c r="M3597" i="1" s="1"/>
  <c r="J3595" i="2"/>
  <c r="K3595" i="2"/>
  <c r="L3595" i="2"/>
  <c r="M3595" i="2" s="1"/>
  <c r="N3595" i="2" s="1"/>
  <c r="M3598" i="1" s="1"/>
  <c r="J3596" i="2"/>
  <c r="K3596" i="2"/>
  <c r="L3596" i="2"/>
  <c r="M3596" i="2" s="1"/>
  <c r="N3596" i="2" s="1"/>
  <c r="M3599" i="1" s="1"/>
  <c r="J3597" i="2"/>
  <c r="K3597" i="2"/>
  <c r="L3597" i="2"/>
  <c r="M3597" i="2" s="1"/>
  <c r="N3597" i="2" s="1"/>
  <c r="M3600" i="1" s="1"/>
  <c r="J3598" i="2"/>
  <c r="K3598" i="2"/>
  <c r="L3598" i="2"/>
  <c r="M3598" i="2" s="1"/>
  <c r="N3598" i="2" s="1"/>
  <c r="M3601" i="1" s="1"/>
  <c r="J3599" i="2"/>
  <c r="K3599" i="2"/>
  <c r="L3599" i="2"/>
  <c r="M3599" i="2" s="1"/>
  <c r="N3599" i="2" s="1"/>
  <c r="M3602" i="1" s="1"/>
  <c r="J3600" i="2"/>
  <c r="K3600" i="2"/>
  <c r="L3600" i="2"/>
  <c r="M3600" i="2" s="1"/>
  <c r="N3600" i="2" s="1"/>
  <c r="M3603" i="1" s="1"/>
  <c r="J3601" i="2"/>
  <c r="K3601" i="2"/>
  <c r="L3601" i="2"/>
  <c r="M3601" i="2" s="1"/>
  <c r="N3601" i="2" s="1"/>
  <c r="M3604" i="1" s="1"/>
  <c r="J3602" i="2"/>
  <c r="K3602" i="2"/>
  <c r="L3602" i="2"/>
  <c r="M3602" i="2" s="1"/>
  <c r="N3602" i="2" s="1"/>
  <c r="M3605" i="1" s="1"/>
  <c r="J3603" i="2"/>
  <c r="K3603" i="2"/>
  <c r="L3603" i="2"/>
  <c r="M3603" i="2" s="1"/>
  <c r="N3603" i="2" s="1"/>
  <c r="M3606" i="1" s="1"/>
  <c r="J3604" i="2"/>
  <c r="K3604" i="2"/>
  <c r="L3604" i="2"/>
  <c r="M3604" i="2" s="1"/>
  <c r="N3604" i="2" s="1"/>
  <c r="M3607" i="1" s="1"/>
  <c r="J3605" i="2"/>
  <c r="K3605" i="2"/>
  <c r="L3605" i="2"/>
  <c r="M3605" i="2" s="1"/>
  <c r="N3605" i="2" s="1"/>
  <c r="M3608" i="1" s="1"/>
  <c r="L3608" i="1" s="1"/>
  <c r="H3606" i="2"/>
  <c r="W3609" i="1" s="1"/>
  <c r="J3606" i="2"/>
  <c r="K3606" i="2"/>
  <c r="L3606" i="2"/>
  <c r="M3606" i="2" s="1"/>
  <c r="N3606" i="2" s="1"/>
  <c r="M3609" i="1" s="1"/>
  <c r="H3607" i="2"/>
  <c r="W3610" i="1" s="1"/>
  <c r="J3607" i="2"/>
  <c r="K3607" i="2"/>
  <c r="L3607" i="2"/>
  <c r="M3607" i="2" s="1"/>
  <c r="N3607" i="2" s="1"/>
  <c r="M3610" i="1" s="1"/>
  <c r="H3608" i="2"/>
  <c r="W3611" i="1" s="1"/>
  <c r="J3608" i="2"/>
  <c r="K3608" i="2"/>
  <c r="L3608" i="2"/>
  <c r="M3608" i="2" s="1"/>
  <c r="N3608" i="2" s="1"/>
  <c r="M3611" i="1" s="1"/>
  <c r="H3609" i="2"/>
  <c r="W3612" i="1" s="1"/>
  <c r="J3609" i="2"/>
  <c r="K3609" i="2"/>
  <c r="L3609" i="2"/>
  <c r="M3609" i="2" s="1"/>
  <c r="N3609" i="2" s="1"/>
  <c r="M3612" i="1" s="1"/>
  <c r="H3610" i="2"/>
  <c r="W3613" i="1" s="1"/>
  <c r="J3610" i="2"/>
  <c r="K3610" i="2"/>
  <c r="L3610" i="2"/>
  <c r="M3610" i="2" s="1"/>
  <c r="N3610" i="2" s="1"/>
  <c r="M3613" i="1" s="1"/>
  <c r="H3611" i="2"/>
  <c r="W3614" i="1" s="1"/>
  <c r="J3611" i="2"/>
  <c r="K3611" i="2"/>
  <c r="L3611" i="2"/>
  <c r="M3611" i="2" s="1"/>
  <c r="N3611" i="2" s="1"/>
  <c r="M3614" i="1" s="1"/>
  <c r="H3612" i="2"/>
  <c r="W3615" i="1" s="1"/>
  <c r="J3612" i="2"/>
  <c r="K3612" i="2"/>
  <c r="L3612" i="2"/>
  <c r="M3612" i="2" s="1"/>
  <c r="N3612" i="2" s="1"/>
  <c r="M3615" i="1" s="1"/>
  <c r="H3613" i="2"/>
  <c r="W3616" i="1" s="1"/>
  <c r="J3613" i="2"/>
  <c r="K3613" i="2"/>
  <c r="L3613" i="2"/>
  <c r="M3613" i="2" s="1"/>
  <c r="N3613" i="2" s="1"/>
  <c r="M3616" i="1" s="1"/>
  <c r="H3614" i="2"/>
  <c r="W3617" i="1" s="1"/>
  <c r="J3614" i="2"/>
  <c r="K3614" i="2"/>
  <c r="L3614" i="2"/>
  <c r="M3614" i="2" s="1"/>
  <c r="N3614" i="2" s="1"/>
  <c r="M3617" i="1" s="1"/>
  <c r="H3615" i="2"/>
  <c r="W3618" i="1" s="1"/>
  <c r="J3615" i="2"/>
  <c r="K3615" i="2"/>
  <c r="L3615" i="2"/>
  <c r="M3615" i="2" s="1"/>
  <c r="N3615" i="2" s="1"/>
  <c r="M3618" i="1" s="1"/>
  <c r="H3616" i="2"/>
  <c r="W3619" i="1" s="1"/>
  <c r="J3616" i="2"/>
  <c r="K3616" i="2"/>
  <c r="L3616" i="2"/>
  <c r="M3616" i="2" s="1"/>
  <c r="N3616" i="2" s="1"/>
  <c r="M3619" i="1" s="1"/>
  <c r="H3617" i="2"/>
  <c r="W3620" i="1" s="1"/>
  <c r="J3617" i="2"/>
  <c r="K3617" i="2"/>
  <c r="L3617" i="2"/>
  <c r="M3617" i="2" s="1"/>
  <c r="N3617" i="2" s="1"/>
  <c r="M3620" i="1" s="1"/>
  <c r="H3618" i="2"/>
  <c r="W3621" i="1" s="1"/>
  <c r="J3618" i="2"/>
  <c r="K3618" i="2"/>
  <c r="L3618" i="2"/>
  <c r="M3618" i="2" s="1"/>
  <c r="N3618" i="2" s="1"/>
  <c r="M3621" i="1" s="1"/>
  <c r="H3619" i="2"/>
  <c r="W3622" i="1" s="1"/>
  <c r="J3619" i="2"/>
  <c r="K3619" i="2"/>
  <c r="L3619" i="2"/>
  <c r="M3619" i="2" s="1"/>
  <c r="N3619" i="2" s="1"/>
  <c r="M3622" i="1" s="1"/>
  <c r="H3620" i="2"/>
  <c r="W3623" i="1" s="1"/>
  <c r="J3620" i="2"/>
  <c r="K3620" i="2"/>
  <c r="L3620" i="2"/>
  <c r="M3620" i="2" s="1"/>
  <c r="N3620" i="2" s="1"/>
  <c r="M3623" i="1" s="1"/>
  <c r="H3621" i="2"/>
  <c r="W3624" i="1" s="1"/>
  <c r="J3621" i="2"/>
  <c r="K3621" i="2"/>
  <c r="L3621" i="2"/>
  <c r="M3621" i="2" s="1"/>
  <c r="N3621" i="2" s="1"/>
  <c r="M3624" i="1" s="1"/>
  <c r="H3622" i="2"/>
  <c r="W3625" i="1" s="1"/>
  <c r="J3622" i="2"/>
  <c r="K3622" i="2"/>
  <c r="L3622" i="2"/>
  <c r="M3622" i="2" s="1"/>
  <c r="N3622" i="2" s="1"/>
  <c r="M3625" i="1" s="1"/>
  <c r="H3623" i="2"/>
  <c r="W3626" i="1" s="1"/>
  <c r="J3623" i="2"/>
  <c r="K3623" i="2"/>
  <c r="L3623" i="2"/>
  <c r="M3623" i="2" s="1"/>
  <c r="N3623" i="2" s="1"/>
  <c r="M3626" i="1" s="1"/>
  <c r="H3624" i="2"/>
  <c r="W3627" i="1" s="1"/>
  <c r="J3624" i="2"/>
  <c r="K3624" i="2"/>
  <c r="L3624" i="2"/>
  <c r="M3624" i="2" s="1"/>
  <c r="N3624" i="2" s="1"/>
  <c r="M3627" i="1" s="1"/>
  <c r="H3625" i="2"/>
  <c r="W3628" i="1" s="1"/>
  <c r="J3625" i="2"/>
  <c r="K3625" i="2"/>
  <c r="L3625" i="2"/>
  <c r="M3625" i="2" s="1"/>
  <c r="N3625" i="2" s="1"/>
  <c r="M3628" i="1" s="1"/>
  <c r="H3626" i="2"/>
  <c r="W3629" i="1" s="1"/>
  <c r="J3626" i="2"/>
  <c r="K3626" i="2"/>
  <c r="L3626" i="2"/>
  <c r="M3626" i="2" s="1"/>
  <c r="N3626" i="2" s="1"/>
  <c r="M3629" i="1" s="1"/>
  <c r="H3627" i="2"/>
  <c r="W3630" i="1" s="1"/>
  <c r="J3627" i="2"/>
  <c r="K3627" i="2"/>
  <c r="L3627" i="2"/>
  <c r="M3627" i="2" s="1"/>
  <c r="N3627" i="2" s="1"/>
  <c r="M3630" i="1" s="1"/>
  <c r="H3628" i="2"/>
  <c r="W3631" i="1" s="1"/>
  <c r="J3628" i="2"/>
  <c r="K3628" i="2"/>
  <c r="L3628" i="2"/>
  <c r="M3628" i="2" s="1"/>
  <c r="N3628" i="2" s="1"/>
  <c r="M3631" i="1" s="1"/>
  <c r="H3629" i="2"/>
  <c r="W3632" i="1" s="1"/>
  <c r="J3629" i="2"/>
  <c r="K3629" i="2"/>
  <c r="L3629" i="2"/>
  <c r="M3629" i="2" s="1"/>
  <c r="N3629" i="2" s="1"/>
  <c r="M3632" i="1" s="1"/>
  <c r="H3630" i="2"/>
  <c r="W3633" i="1" s="1"/>
  <c r="J3630" i="2"/>
  <c r="K3630" i="2"/>
  <c r="L3630" i="2"/>
  <c r="M3630" i="2" s="1"/>
  <c r="N3630" i="2" s="1"/>
  <c r="M3633" i="1" s="1"/>
  <c r="H3631" i="2"/>
  <c r="W3634" i="1" s="1"/>
  <c r="J3631" i="2"/>
  <c r="K3631" i="2"/>
  <c r="L3631" i="2"/>
  <c r="M3631" i="2" s="1"/>
  <c r="N3631" i="2" s="1"/>
  <c r="M3634" i="1" s="1"/>
  <c r="H3632" i="2"/>
  <c r="W3635" i="1" s="1"/>
  <c r="J3632" i="2"/>
  <c r="K3632" i="2"/>
  <c r="L3632" i="2"/>
  <c r="M3632" i="2" s="1"/>
  <c r="N3632" i="2" s="1"/>
  <c r="M3635" i="1" s="1"/>
  <c r="H3633" i="2"/>
  <c r="W3636" i="1" s="1"/>
  <c r="J3633" i="2"/>
  <c r="K3633" i="2"/>
  <c r="L3633" i="2"/>
  <c r="M3633" i="2" s="1"/>
  <c r="N3633" i="2" s="1"/>
  <c r="M3636" i="1" s="1"/>
  <c r="H3634" i="2"/>
  <c r="W3637" i="1" s="1"/>
  <c r="J3634" i="2"/>
  <c r="K3634" i="2"/>
  <c r="L3634" i="2"/>
  <c r="M3634" i="2" s="1"/>
  <c r="N3634" i="2" s="1"/>
  <c r="M3637" i="1" s="1"/>
  <c r="H3635" i="2"/>
  <c r="W3638" i="1" s="1"/>
  <c r="J3635" i="2"/>
  <c r="K3635" i="2"/>
  <c r="L3635" i="2"/>
  <c r="M3635" i="2" s="1"/>
  <c r="N3635" i="2" s="1"/>
  <c r="M3638" i="1" s="1"/>
  <c r="H3636" i="2"/>
  <c r="W3639" i="1" s="1"/>
  <c r="J3636" i="2"/>
  <c r="K3636" i="2"/>
  <c r="L3636" i="2"/>
  <c r="M3636" i="2" s="1"/>
  <c r="N3636" i="2" s="1"/>
  <c r="M3639" i="1" s="1"/>
  <c r="H3637" i="2"/>
  <c r="W3640" i="1" s="1"/>
  <c r="J3637" i="2"/>
  <c r="K3637" i="2"/>
  <c r="L3637" i="2"/>
  <c r="M3637" i="2" s="1"/>
  <c r="N3637" i="2" s="1"/>
  <c r="M3640" i="1" s="1"/>
  <c r="H3638" i="2"/>
  <c r="W3641" i="1" s="1"/>
  <c r="J3638" i="2"/>
  <c r="K3638" i="2"/>
  <c r="L3638" i="2"/>
  <c r="M3638" i="2" s="1"/>
  <c r="N3638" i="2" s="1"/>
  <c r="M3641" i="1" s="1"/>
  <c r="H3639" i="2"/>
  <c r="W3642" i="1" s="1"/>
  <c r="J3639" i="2"/>
  <c r="K3639" i="2"/>
  <c r="L3639" i="2"/>
  <c r="M3639" i="2" s="1"/>
  <c r="N3639" i="2" s="1"/>
  <c r="M3642" i="1" s="1"/>
  <c r="H3640" i="2"/>
  <c r="W3643" i="1" s="1"/>
  <c r="J3640" i="2"/>
  <c r="K3640" i="2"/>
  <c r="L3640" i="2"/>
  <c r="M3640" i="2" s="1"/>
  <c r="N3640" i="2" s="1"/>
  <c r="M3643" i="1" s="1"/>
  <c r="H3641" i="2"/>
  <c r="W3644" i="1" s="1"/>
  <c r="J3641" i="2"/>
  <c r="K3641" i="2"/>
  <c r="L3641" i="2"/>
  <c r="M3641" i="2" s="1"/>
  <c r="N3641" i="2" s="1"/>
  <c r="M3644" i="1" s="1"/>
  <c r="H3642" i="2"/>
  <c r="W3645" i="1" s="1"/>
  <c r="J3642" i="2"/>
  <c r="K3642" i="2"/>
  <c r="L3642" i="2"/>
  <c r="M3642" i="2" s="1"/>
  <c r="N3642" i="2" s="1"/>
  <c r="M3645" i="1" s="1"/>
  <c r="H3643" i="2"/>
  <c r="W3646" i="1" s="1"/>
  <c r="J3643" i="2"/>
  <c r="K3643" i="2"/>
  <c r="L3643" i="2"/>
  <c r="M3643" i="2" s="1"/>
  <c r="N3643" i="2" s="1"/>
  <c r="M3646" i="1" s="1"/>
  <c r="H3644" i="2"/>
  <c r="W3647" i="1" s="1"/>
  <c r="J3644" i="2"/>
  <c r="K3644" i="2"/>
  <c r="L3644" i="2"/>
  <c r="M3644" i="2" s="1"/>
  <c r="N3644" i="2" s="1"/>
  <c r="M3647" i="1" s="1"/>
  <c r="H3645" i="2"/>
  <c r="W3648" i="1" s="1"/>
  <c r="J3645" i="2"/>
  <c r="K3645" i="2"/>
  <c r="L3645" i="2"/>
  <c r="M3645" i="2" s="1"/>
  <c r="N3645" i="2" s="1"/>
  <c r="M3648" i="1" s="1"/>
  <c r="H3646" i="2"/>
  <c r="W3649" i="1" s="1"/>
  <c r="J3646" i="2"/>
  <c r="K3646" i="2"/>
  <c r="L3646" i="2"/>
  <c r="M3646" i="2" s="1"/>
  <c r="N3646" i="2" s="1"/>
  <c r="M3649" i="1" s="1"/>
  <c r="H3647" i="2"/>
  <c r="W3650" i="1" s="1"/>
  <c r="J3647" i="2"/>
  <c r="K3647" i="2"/>
  <c r="L3647" i="2"/>
  <c r="M3647" i="2" s="1"/>
  <c r="N3647" i="2" s="1"/>
  <c r="M3650" i="1" s="1"/>
  <c r="H3648" i="2"/>
  <c r="W3651" i="1" s="1"/>
  <c r="J3648" i="2"/>
  <c r="K3648" i="2"/>
  <c r="L3648" i="2"/>
  <c r="M3648" i="2" s="1"/>
  <c r="N3648" i="2" s="1"/>
  <c r="M3651" i="1" s="1"/>
  <c r="H3649" i="2"/>
  <c r="W3652" i="1" s="1"/>
  <c r="J3649" i="2"/>
  <c r="K3649" i="2"/>
  <c r="L3649" i="2"/>
  <c r="M3649" i="2" s="1"/>
  <c r="N3649" i="2" s="1"/>
  <c r="M3652" i="1" s="1"/>
  <c r="H3650" i="2"/>
  <c r="W3653" i="1" s="1"/>
  <c r="J3650" i="2"/>
  <c r="K3650" i="2"/>
  <c r="L3650" i="2"/>
  <c r="M3650" i="2" s="1"/>
  <c r="N3650" i="2" s="1"/>
  <c r="M3653" i="1" s="1"/>
  <c r="H3651" i="2"/>
  <c r="J3651" i="2"/>
  <c r="K3651" i="2"/>
  <c r="L3651" i="2"/>
  <c r="M3651" i="2" s="1"/>
  <c r="N3651" i="2" s="1"/>
  <c r="H3652" i="2"/>
  <c r="J3652" i="2"/>
  <c r="K3652" i="2"/>
  <c r="L3652" i="2"/>
  <c r="M3652" i="2" s="1"/>
  <c r="N3652" i="2" s="1"/>
  <c r="H3653" i="2"/>
  <c r="J3653" i="2"/>
  <c r="K3653" i="2"/>
  <c r="L3653" i="2"/>
  <c r="M3653" i="2" s="1"/>
  <c r="N3653" i="2" s="1"/>
  <c r="H3654" i="2"/>
  <c r="J3654" i="2"/>
  <c r="K3654" i="2"/>
  <c r="L3654" i="2"/>
  <c r="M3654" i="2" s="1"/>
  <c r="N3654" i="2" s="1"/>
  <c r="H3655" i="2"/>
  <c r="J3655" i="2"/>
  <c r="K3655" i="2"/>
  <c r="L3655" i="2"/>
  <c r="M3655" i="2" s="1"/>
  <c r="N3655" i="2" s="1"/>
  <c r="H3656" i="2"/>
  <c r="J3656" i="2"/>
  <c r="K3656" i="2"/>
  <c r="L3656" i="2"/>
  <c r="M3656" i="2" s="1"/>
  <c r="N3656" i="2" s="1"/>
  <c r="H3657" i="2"/>
  <c r="J3657" i="2"/>
  <c r="K3657" i="2"/>
  <c r="L3657" i="2"/>
  <c r="M3657" i="2" s="1"/>
  <c r="N3657" i="2" s="1"/>
  <c r="H3658" i="2"/>
  <c r="J3658" i="2"/>
  <c r="K3658" i="2"/>
  <c r="L3658" i="2"/>
  <c r="M3658" i="2" s="1"/>
  <c r="N3658" i="2" s="1"/>
  <c r="H3659" i="2"/>
  <c r="J3659" i="2"/>
  <c r="K3659" i="2"/>
  <c r="L3659" i="2"/>
  <c r="M3659" i="2" s="1"/>
  <c r="N3659" i="2" s="1"/>
  <c r="H3660" i="2"/>
  <c r="J3660" i="2"/>
  <c r="K3660" i="2"/>
  <c r="L3660" i="2"/>
  <c r="M3660" i="2" s="1"/>
  <c r="N3660" i="2" s="1"/>
  <c r="H3661" i="2"/>
  <c r="J3661" i="2"/>
  <c r="K3661" i="2"/>
  <c r="L3661" i="2"/>
  <c r="M3661" i="2" s="1"/>
  <c r="N3661" i="2" s="1"/>
  <c r="H3662" i="2"/>
  <c r="J3662" i="2"/>
  <c r="K3662" i="2"/>
  <c r="L3662" i="2"/>
  <c r="M3662" i="2" s="1"/>
  <c r="N3662" i="2" s="1"/>
  <c r="H3663" i="2"/>
  <c r="J3663" i="2"/>
  <c r="K3663" i="2"/>
  <c r="L3663" i="2"/>
  <c r="M3663" i="2" s="1"/>
  <c r="N3663" i="2" s="1"/>
  <c r="H3664" i="2"/>
  <c r="J3664" i="2"/>
  <c r="K3664" i="2"/>
  <c r="L3664" i="2"/>
  <c r="M3664" i="2" s="1"/>
  <c r="N3664" i="2" s="1"/>
  <c r="H3665" i="2"/>
  <c r="J3665" i="2"/>
  <c r="K3665" i="2"/>
  <c r="L3665" i="2"/>
  <c r="M3665" i="2" s="1"/>
  <c r="N3665" i="2" s="1"/>
  <c r="H3666" i="2"/>
  <c r="J3666" i="2"/>
  <c r="K3666" i="2"/>
  <c r="L3666" i="2"/>
  <c r="M3666" i="2" s="1"/>
  <c r="N3666" i="2" s="1"/>
  <c r="H3667" i="2"/>
  <c r="J3667" i="2"/>
  <c r="K3667" i="2"/>
  <c r="L3667" i="2"/>
  <c r="M3667" i="2" s="1"/>
  <c r="N3667" i="2" s="1"/>
  <c r="H3668" i="2"/>
  <c r="J3668" i="2"/>
  <c r="K3668" i="2"/>
  <c r="L3668" i="2"/>
  <c r="M3668" i="2" s="1"/>
  <c r="N3668" i="2" s="1"/>
  <c r="H3669" i="2"/>
  <c r="J3669" i="2"/>
  <c r="K3669" i="2"/>
  <c r="L3669" i="2"/>
  <c r="M3669" i="2" s="1"/>
  <c r="N3669" i="2" s="1"/>
  <c r="H3670" i="2"/>
  <c r="J3670" i="2"/>
  <c r="K3670" i="2"/>
  <c r="L3670" i="2"/>
  <c r="M3670" i="2" s="1"/>
  <c r="N3670" i="2" s="1"/>
  <c r="H3671" i="2"/>
  <c r="J3671" i="2"/>
  <c r="K3671" i="2"/>
  <c r="L3671" i="2"/>
  <c r="M3671" i="2" s="1"/>
  <c r="N3671" i="2" s="1"/>
  <c r="H3672" i="2"/>
  <c r="J3672" i="2"/>
  <c r="K3672" i="2"/>
  <c r="L3672" i="2"/>
  <c r="M3672" i="2" s="1"/>
  <c r="N3672" i="2" s="1"/>
  <c r="H3673" i="2"/>
  <c r="J3673" i="2"/>
  <c r="K3673" i="2"/>
  <c r="L3673" i="2"/>
  <c r="M3673" i="2" s="1"/>
  <c r="N3673" i="2" s="1"/>
  <c r="H3674" i="2"/>
  <c r="J3674" i="2"/>
  <c r="K3674" i="2"/>
  <c r="L3674" i="2"/>
  <c r="M3674" i="2" s="1"/>
  <c r="N3674" i="2" s="1"/>
  <c r="H3675" i="2"/>
  <c r="J3675" i="2"/>
  <c r="K3675" i="2"/>
  <c r="L3675" i="2"/>
  <c r="M3675" i="2" s="1"/>
  <c r="N3675" i="2" s="1"/>
  <c r="H3676" i="2"/>
  <c r="J3676" i="2"/>
  <c r="K3676" i="2"/>
  <c r="L3676" i="2"/>
  <c r="M3676" i="2" s="1"/>
  <c r="N3676" i="2" s="1"/>
  <c r="H3677" i="2"/>
  <c r="J3677" i="2"/>
  <c r="K3677" i="2"/>
  <c r="L3677" i="2"/>
  <c r="M3677" i="2" s="1"/>
  <c r="N3677" i="2" s="1"/>
  <c r="H3678" i="2"/>
  <c r="J3678" i="2"/>
  <c r="K3678" i="2"/>
  <c r="L3678" i="2"/>
  <c r="M3678" i="2" s="1"/>
  <c r="N3678" i="2" s="1"/>
  <c r="H3679" i="2"/>
  <c r="J3679" i="2"/>
  <c r="K3679" i="2"/>
  <c r="L3679" i="2"/>
  <c r="M3679" i="2" s="1"/>
  <c r="N3679" i="2" s="1"/>
  <c r="H3680" i="2"/>
  <c r="J3680" i="2"/>
  <c r="K3680" i="2"/>
  <c r="L3680" i="2"/>
  <c r="M3680" i="2" s="1"/>
  <c r="N3680" i="2" s="1"/>
  <c r="H3681" i="2"/>
  <c r="J3681" i="2"/>
  <c r="K3681" i="2"/>
  <c r="L3681" i="2"/>
  <c r="M3681" i="2" s="1"/>
  <c r="N3681" i="2" s="1"/>
  <c r="H3682" i="2"/>
  <c r="J3682" i="2"/>
  <c r="K3682" i="2"/>
  <c r="L3682" i="2"/>
  <c r="M3682" i="2" s="1"/>
  <c r="N3682" i="2" s="1"/>
  <c r="H3683" i="2"/>
  <c r="J3683" i="2"/>
  <c r="K3683" i="2"/>
  <c r="L3683" i="2"/>
  <c r="M3683" i="2" s="1"/>
  <c r="N3683" i="2" s="1"/>
  <c r="H3684" i="2"/>
  <c r="J3684" i="2"/>
  <c r="K3684" i="2"/>
  <c r="L3684" i="2"/>
  <c r="M3684" i="2" s="1"/>
  <c r="N3684" i="2" s="1"/>
  <c r="H3685" i="2"/>
  <c r="J3685" i="2"/>
  <c r="K3685" i="2"/>
  <c r="L3685" i="2"/>
  <c r="M3685" i="2" s="1"/>
  <c r="N3685" i="2" s="1"/>
  <c r="H3686" i="2"/>
  <c r="J3686" i="2"/>
  <c r="K3686" i="2"/>
  <c r="L3686" i="2"/>
  <c r="M3686" i="2" s="1"/>
  <c r="N3686" i="2" s="1"/>
  <c r="H3687" i="2"/>
  <c r="J3687" i="2"/>
  <c r="K3687" i="2"/>
  <c r="L3687" i="2"/>
  <c r="M3687" i="2" s="1"/>
  <c r="N3687" i="2" s="1"/>
  <c r="H3688" i="2"/>
  <c r="J3688" i="2"/>
  <c r="K3688" i="2"/>
  <c r="L3688" i="2"/>
  <c r="M3688" i="2" s="1"/>
  <c r="N3688" i="2" s="1"/>
  <c r="H3689" i="2"/>
  <c r="J3689" i="2"/>
  <c r="K3689" i="2"/>
  <c r="L3689" i="2"/>
  <c r="M3689" i="2" s="1"/>
  <c r="N3689" i="2" s="1"/>
  <c r="H3690" i="2"/>
  <c r="J3690" i="2"/>
  <c r="K3690" i="2"/>
  <c r="L3690" i="2"/>
  <c r="M3690" i="2" s="1"/>
  <c r="N3690" i="2" s="1"/>
  <c r="H3691" i="2"/>
  <c r="J3691" i="2"/>
  <c r="K3691" i="2"/>
  <c r="L3691" i="2"/>
  <c r="M3691" i="2" s="1"/>
  <c r="N3691" i="2" s="1"/>
  <c r="H3692" i="2"/>
  <c r="J3692" i="2"/>
  <c r="K3692" i="2"/>
  <c r="L3692" i="2"/>
  <c r="M3692" i="2" s="1"/>
  <c r="N3692" i="2" s="1"/>
  <c r="H3693" i="2"/>
  <c r="J3693" i="2"/>
  <c r="K3693" i="2"/>
  <c r="L3693" i="2"/>
  <c r="M3693" i="2" s="1"/>
  <c r="N3693" i="2" s="1"/>
  <c r="H3694" i="2"/>
  <c r="J3694" i="2"/>
  <c r="K3694" i="2"/>
  <c r="L3694" i="2"/>
  <c r="M3694" i="2" s="1"/>
  <c r="N3694" i="2" s="1"/>
  <c r="H3695" i="2"/>
  <c r="J3695" i="2"/>
  <c r="K3695" i="2"/>
  <c r="L3695" i="2"/>
  <c r="M3695" i="2" s="1"/>
  <c r="N3695" i="2" s="1"/>
  <c r="H3696" i="2"/>
  <c r="J3696" i="2"/>
  <c r="K3696" i="2"/>
  <c r="L3696" i="2"/>
  <c r="M3696" i="2" s="1"/>
  <c r="N3696" i="2" s="1"/>
  <c r="H3697" i="2"/>
  <c r="J3697" i="2"/>
  <c r="K3697" i="2"/>
  <c r="L3697" i="2"/>
  <c r="M3697" i="2" s="1"/>
  <c r="N3697" i="2" s="1"/>
  <c r="H3698" i="2"/>
  <c r="J3698" i="2"/>
  <c r="K3698" i="2"/>
  <c r="L3698" i="2"/>
  <c r="M3698" i="2" s="1"/>
  <c r="N3698" i="2" s="1"/>
  <c r="H3699" i="2"/>
  <c r="J3699" i="2"/>
  <c r="K3699" i="2"/>
  <c r="L3699" i="2"/>
  <c r="M3699" i="2" s="1"/>
  <c r="N3699" i="2" s="1"/>
  <c r="H3700" i="2"/>
  <c r="J3700" i="2"/>
  <c r="K3700" i="2"/>
  <c r="L3700" i="2"/>
  <c r="M3700" i="2" s="1"/>
  <c r="N3700" i="2" s="1"/>
  <c r="H3701" i="2"/>
  <c r="J3701" i="2"/>
  <c r="K3701" i="2"/>
  <c r="L3701" i="2"/>
  <c r="M3701" i="2" s="1"/>
  <c r="N3701" i="2" s="1"/>
  <c r="H3702" i="2"/>
  <c r="J3702" i="2"/>
  <c r="K3702" i="2"/>
  <c r="L3702" i="2"/>
  <c r="M3702" i="2" s="1"/>
  <c r="N3702" i="2" s="1"/>
  <c r="H3703" i="2"/>
  <c r="J3703" i="2"/>
  <c r="K3703" i="2"/>
  <c r="L3703" i="2"/>
  <c r="M3703" i="2" s="1"/>
  <c r="N3703" i="2" s="1"/>
  <c r="H3704" i="2"/>
  <c r="J3704" i="2"/>
  <c r="K3704" i="2"/>
  <c r="L3704" i="2"/>
  <c r="M3704" i="2" s="1"/>
  <c r="N3704" i="2" s="1"/>
  <c r="H3705" i="2"/>
  <c r="J3705" i="2"/>
  <c r="K3705" i="2"/>
  <c r="L3705" i="2"/>
  <c r="M3705" i="2" s="1"/>
  <c r="N3705" i="2" s="1"/>
  <c r="H3706" i="2"/>
  <c r="J3706" i="2"/>
  <c r="K3706" i="2"/>
  <c r="L3706" i="2"/>
  <c r="M3706" i="2" s="1"/>
  <c r="N3706" i="2" s="1"/>
  <c r="H3707" i="2"/>
  <c r="J3707" i="2"/>
  <c r="K3707" i="2"/>
  <c r="L3707" i="2"/>
  <c r="M3707" i="2" s="1"/>
  <c r="N3707" i="2" s="1"/>
  <c r="H3708" i="2"/>
  <c r="J3708" i="2"/>
  <c r="K3708" i="2"/>
  <c r="L3708" i="2"/>
  <c r="M3708" i="2" s="1"/>
  <c r="N3708" i="2" s="1"/>
  <c r="H3709" i="2"/>
  <c r="J3709" i="2"/>
  <c r="K3709" i="2"/>
  <c r="L3709" i="2"/>
  <c r="M3709" i="2" s="1"/>
  <c r="N3709" i="2" s="1"/>
  <c r="H3710" i="2"/>
  <c r="J3710" i="2"/>
  <c r="K3710" i="2"/>
  <c r="L3710" i="2"/>
  <c r="M3710" i="2" s="1"/>
  <c r="N3710" i="2" s="1"/>
  <c r="H3711" i="2"/>
  <c r="J3711" i="2"/>
  <c r="K3711" i="2"/>
  <c r="L3711" i="2"/>
  <c r="M3711" i="2" s="1"/>
  <c r="N3711" i="2" s="1"/>
  <c r="H3712" i="2"/>
  <c r="J3712" i="2"/>
  <c r="K3712" i="2"/>
  <c r="L3712" i="2"/>
  <c r="M3712" i="2" s="1"/>
  <c r="N3712" i="2" s="1"/>
  <c r="H3713" i="2"/>
  <c r="J3713" i="2"/>
  <c r="K3713" i="2"/>
  <c r="L3713" i="2"/>
  <c r="M3713" i="2" s="1"/>
  <c r="N3713" i="2" s="1"/>
  <c r="H3714" i="2"/>
  <c r="J3714" i="2"/>
  <c r="K3714" i="2"/>
  <c r="L3714" i="2"/>
  <c r="M3714" i="2" s="1"/>
  <c r="N3714" i="2" s="1"/>
  <c r="H3715" i="2"/>
  <c r="J3715" i="2"/>
  <c r="K3715" i="2"/>
  <c r="L3715" i="2"/>
  <c r="M3715" i="2" s="1"/>
  <c r="N3715" i="2" s="1"/>
  <c r="H3716" i="2"/>
  <c r="J3716" i="2"/>
  <c r="K3716" i="2"/>
  <c r="L3716" i="2"/>
  <c r="M3716" i="2" s="1"/>
  <c r="N3716" i="2" s="1"/>
  <c r="H3717" i="2"/>
  <c r="J3717" i="2"/>
  <c r="K3717" i="2"/>
  <c r="L3717" i="2"/>
  <c r="M3717" i="2" s="1"/>
  <c r="N3717" i="2" s="1"/>
  <c r="H3718" i="2"/>
  <c r="J3718" i="2"/>
  <c r="K3718" i="2"/>
  <c r="L3718" i="2"/>
  <c r="M3718" i="2" s="1"/>
  <c r="N3718" i="2" s="1"/>
  <c r="H3719" i="2"/>
  <c r="J3719" i="2"/>
  <c r="K3719" i="2"/>
  <c r="L3719" i="2"/>
  <c r="M3719" i="2" s="1"/>
  <c r="N3719" i="2" s="1"/>
  <c r="H3720" i="2"/>
  <c r="J3720" i="2"/>
  <c r="K3720" i="2"/>
  <c r="L3720" i="2"/>
  <c r="M3720" i="2" s="1"/>
  <c r="N3720" i="2" s="1"/>
  <c r="H3721" i="2"/>
  <c r="J3721" i="2"/>
  <c r="K3721" i="2"/>
  <c r="L3721" i="2"/>
  <c r="M3721" i="2" s="1"/>
  <c r="N3721" i="2" s="1"/>
  <c r="H3722" i="2"/>
  <c r="J3722" i="2"/>
  <c r="K3722" i="2"/>
  <c r="I3722" i="2" s="1"/>
  <c r="L3722" i="2"/>
  <c r="M3722" i="2" s="1"/>
  <c r="N3722" i="2" s="1"/>
  <c r="H3723" i="2"/>
  <c r="J3723" i="2"/>
  <c r="K3723" i="2"/>
  <c r="L3723" i="2"/>
  <c r="M3723" i="2" s="1"/>
  <c r="N3723" i="2" s="1"/>
  <c r="H3724" i="2"/>
  <c r="J3724" i="2"/>
  <c r="K3724" i="2"/>
  <c r="L3724" i="2"/>
  <c r="M3724" i="2" s="1"/>
  <c r="N3724" i="2" s="1"/>
  <c r="H3725" i="2"/>
  <c r="J3725" i="2"/>
  <c r="K3725" i="2"/>
  <c r="L3725" i="2"/>
  <c r="M3725" i="2" s="1"/>
  <c r="N3725" i="2" s="1"/>
  <c r="H3726" i="2"/>
  <c r="J3726" i="2"/>
  <c r="K3726" i="2"/>
  <c r="L3726" i="2"/>
  <c r="M3726" i="2" s="1"/>
  <c r="N3726" i="2" s="1"/>
  <c r="H3727" i="2"/>
  <c r="J3727" i="2"/>
  <c r="K3727" i="2"/>
  <c r="L3727" i="2"/>
  <c r="M3727" i="2" s="1"/>
  <c r="N3727" i="2" s="1"/>
  <c r="H3728" i="2"/>
  <c r="J3728" i="2"/>
  <c r="K3728" i="2"/>
  <c r="L3728" i="2"/>
  <c r="M3728" i="2" s="1"/>
  <c r="N3728" i="2" s="1"/>
  <c r="H3729" i="2"/>
  <c r="J3729" i="2"/>
  <c r="K3729" i="2"/>
  <c r="L3729" i="2"/>
  <c r="M3729" i="2" s="1"/>
  <c r="N3729" i="2" s="1"/>
  <c r="H3730" i="2"/>
  <c r="J3730" i="2"/>
  <c r="K3730" i="2"/>
  <c r="L3730" i="2"/>
  <c r="M3730" i="2" s="1"/>
  <c r="N3730" i="2" s="1"/>
  <c r="H3731" i="2"/>
  <c r="J3731" i="2"/>
  <c r="K3731" i="2"/>
  <c r="L3731" i="2"/>
  <c r="M3731" i="2" s="1"/>
  <c r="N3731" i="2" s="1"/>
  <c r="H3732" i="2"/>
  <c r="J3732" i="2"/>
  <c r="K3732" i="2"/>
  <c r="L3732" i="2"/>
  <c r="M3732" i="2" s="1"/>
  <c r="N3732" i="2" s="1"/>
  <c r="H3733" i="2"/>
  <c r="J3733" i="2"/>
  <c r="K3733" i="2"/>
  <c r="L3733" i="2"/>
  <c r="M3733" i="2" s="1"/>
  <c r="N3733" i="2" s="1"/>
  <c r="H3734" i="2"/>
  <c r="J3734" i="2"/>
  <c r="K3734" i="2"/>
  <c r="L3734" i="2"/>
  <c r="M3734" i="2" s="1"/>
  <c r="N3734" i="2" s="1"/>
  <c r="H3735" i="2"/>
  <c r="J3735" i="2"/>
  <c r="K3735" i="2"/>
  <c r="L3735" i="2"/>
  <c r="M3735" i="2" s="1"/>
  <c r="N3735" i="2" s="1"/>
  <c r="H3736" i="2"/>
  <c r="J3736" i="2"/>
  <c r="K3736" i="2"/>
  <c r="L3736" i="2"/>
  <c r="M3736" i="2" s="1"/>
  <c r="N3736" i="2" s="1"/>
  <c r="H3737" i="2"/>
  <c r="J3737" i="2"/>
  <c r="K3737" i="2"/>
  <c r="L3737" i="2"/>
  <c r="M3737" i="2" s="1"/>
  <c r="N3737" i="2" s="1"/>
  <c r="H3738" i="2"/>
  <c r="J3738" i="2"/>
  <c r="K3738" i="2"/>
  <c r="L3738" i="2"/>
  <c r="M3738" i="2" s="1"/>
  <c r="N3738" i="2" s="1"/>
  <c r="H3739" i="2"/>
  <c r="J3739" i="2"/>
  <c r="K3739" i="2"/>
  <c r="L3739" i="2"/>
  <c r="M3739" i="2" s="1"/>
  <c r="N3739" i="2" s="1"/>
  <c r="H3740" i="2"/>
  <c r="J3740" i="2"/>
  <c r="K3740" i="2"/>
  <c r="L3740" i="2"/>
  <c r="M3740" i="2" s="1"/>
  <c r="N3740" i="2" s="1"/>
  <c r="H3741" i="2"/>
  <c r="J3741" i="2"/>
  <c r="K3741" i="2"/>
  <c r="L3741" i="2"/>
  <c r="M3741" i="2" s="1"/>
  <c r="N3741" i="2" s="1"/>
  <c r="H3742" i="2"/>
  <c r="J3742" i="2"/>
  <c r="K3742" i="2"/>
  <c r="L3742" i="2"/>
  <c r="M3742" i="2" s="1"/>
  <c r="N3742" i="2" s="1"/>
  <c r="H3743" i="2"/>
  <c r="J3743" i="2"/>
  <c r="K3743" i="2"/>
  <c r="L3743" i="2"/>
  <c r="M3743" i="2" s="1"/>
  <c r="N3743" i="2" s="1"/>
  <c r="H3744" i="2"/>
  <c r="J3744" i="2"/>
  <c r="K3744" i="2"/>
  <c r="L3744" i="2"/>
  <c r="M3744" i="2" s="1"/>
  <c r="N3744" i="2" s="1"/>
  <c r="H3745" i="2"/>
  <c r="J3745" i="2"/>
  <c r="K3745" i="2"/>
  <c r="L3745" i="2"/>
  <c r="M3745" i="2" s="1"/>
  <c r="N3745" i="2" s="1"/>
  <c r="H3746" i="2"/>
  <c r="J3746" i="2"/>
  <c r="K3746" i="2"/>
  <c r="L3746" i="2"/>
  <c r="M3746" i="2" s="1"/>
  <c r="N3746" i="2" s="1"/>
  <c r="H3747" i="2"/>
  <c r="J3747" i="2"/>
  <c r="K3747" i="2"/>
  <c r="L3747" i="2"/>
  <c r="M3747" i="2" s="1"/>
  <c r="N3747" i="2" s="1"/>
  <c r="H3748" i="2"/>
  <c r="J3748" i="2"/>
  <c r="K3748" i="2"/>
  <c r="L3748" i="2"/>
  <c r="M3748" i="2" s="1"/>
  <c r="N3748" i="2" s="1"/>
  <c r="H3749" i="2"/>
  <c r="J3749" i="2"/>
  <c r="K3749" i="2"/>
  <c r="L3749" i="2"/>
  <c r="M3749" i="2" s="1"/>
  <c r="N3749" i="2" s="1"/>
  <c r="H3750" i="2"/>
  <c r="J3750" i="2"/>
  <c r="K3750" i="2"/>
  <c r="L3750" i="2"/>
  <c r="M3750" i="2" s="1"/>
  <c r="N3750" i="2" s="1"/>
  <c r="H3751" i="2"/>
  <c r="J3751" i="2"/>
  <c r="K3751" i="2"/>
  <c r="L3751" i="2"/>
  <c r="M3751" i="2" s="1"/>
  <c r="N3751" i="2" s="1"/>
  <c r="H3752" i="2"/>
  <c r="J3752" i="2"/>
  <c r="K3752" i="2"/>
  <c r="L3752" i="2"/>
  <c r="M3752" i="2" s="1"/>
  <c r="N3752" i="2" s="1"/>
  <c r="H3753" i="2"/>
  <c r="J3753" i="2"/>
  <c r="K3753" i="2"/>
  <c r="L3753" i="2"/>
  <c r="M3753" i="2" s="1"/>
  <c r="N3753" i="2" s="1"/>
  <c r="H3754" i="2"/>
  <c r="J3754" i="2"/>
  <c r="K3754" i="2"/>
  <c r="L3754" i="2"/>
  <c r="M3754" i="2" s="1"/>
  <c r="N3754" i="2" s="1"/>
  <c r="H3755" i="2"/>
  <c r="J3755" i="2"/>
  <c r="K3755" i="2"/>
  <c r="L3755" i="2"/>
  <c r="M3755" i="2" s="1"/>
  <c r="N3755" i="2" s="1"/>
  <c r="H3756" i="2"/>
  <c r="J3756" i="2"/>
  <c r="K3756" i="2"/>
  <c r="L3756" i="2"/>
  <c r="M3756" i="2" s="1"/>
  <c r="N3756" i="2" s="1"/>
  <c r="H3757" i="2"/>
  <c r="J3757" i="2"/>
  <c r="K3757" i="2"/>
  <c r="L3757" i="2"/>
  <c r="M3757" i="2" s="1"/>
  <c r="N3757" i="2" s="1"/>
  <c r="H3758" i="2"/>
  <c r="J3758" i="2"/>
  <c r="K3758" i="2"/>
  <c r="L3758" i="2"/>
  <c r="M3758" i="2" s="1"/>
  <c r="N3758" i="2" s="1"/>
  <c r="H3759" i="2"/>
  <c r="J3759" i="2"/>
  <c r="K3759" i="2"/>
  <c r="L3759" i="2"/>
  <c r="M3759" i="2" s="1"/>
  <c r="N3759" i="2" s="1"/>
  <c r="H3760" i="2"/>
  <c r="J3760" i="2"/>
  <c r="K3760" i="2"/>
  <c r="L3760" i="2"/>
  <c r="M3760" i="2" s="1"/>
  <c r="N3760" i="2" s="1"/>
  <c r="H3761" i="2"/>
  <c r="J3761" i="2"/>
  <c r="K3761" i="2"/>
  <c r="L3761" i="2"/>
  <c r="M3761" i="2" s="1"/>
  <c r="N3761" i="2" s="1"/>
  <c r="H3762" i="2"/>
  <c r="J3762" i="2"/>
  <c r="K3762" i="2"/>
  <c r="L3762" i="2"/>
  <c r="M3762" i="2" s="1"/>
  <c r="N3762" i="2" s="1"/>
  <c r="H3763" i="2"/>
  <c r="J3763" i="2"/>
  <c r="K3763" i="2"/>
  <c r="L3763" i="2"/>
  <c r="M3763" i="2" s="1"/>
  <c r="N3763" i="2" s="1"/>
  <c r="H3764" i="2"/>
  <c r="J3764" i="2"/>
  <c r="K3764" i="2"/>
  <c r="L3764" i="2"/>
  <c r="M3764" i="2" s="1"/>
  <c r="N3764" i="2" s="1"/>
  <c r="H3765" i="2"/>
  <c r="J3765" i="2"/>
  <c r="K3765" i="2"/>
  <c r="L3765" i="2"/>
  <c r="M3765" i="2" s="1"/>
  <c r="N3765" i="2" s="1"/>
  <c r="H3766" i="2"/>
  <c r="J3766" i="2"/>
  <c r="K3766" i="2"/>
  <c r="L3766" i="2"/>
  <c r="M3766" i="2" s="1"/>
  <c r="N3766" i="2" s="1"/>
  <c r="H3767" i="2"/>
  <c r="J3767" i="2"/>
  <c r="K3767" i="2"/>
  <c r="L3767" i="2"/>
  <c r="M3767" i="2" s="1"/>
  <c r="N3767" i="2" s="1"/>
  <c r="H3768" i="2"/>
  <c r="J3768" i="2"/>
  <c r="K3768" i="2"/>
  <c r="L3768" i="2"/>
  <c r="M3768" i="2" s="1"/>
  <c r="N3768" i="2" s="1"/>
  <c r="H3769" i="2"/>
  <c r="J3769" i="2"/>
  <c r="K3769" i="2"/>
  <c r="L3769" i="2"/>
  <c r="M3769" i="2" s="1"/>
  <c r="N3769" i="2" s="1"/>
  <c r="H3770" i="2"/>
  <c r="J3770" i="2"/>
  <c r="K3770" i="2"/>
  <c r="L3770" i="2"/>
  <c r="M3770" i="2" s="1"/>
  <c r="N3770" i="2" s="1"/>
  <c r="H3771" i="2"/>
  <c r="J3771" i="2"/>
  <c r="K3771" i="2"/>
  <c r="L3771" i="2"/>
  <c r="M3771" i="2" s="1"/>
  <c r="N3771" i="2" s="1"/>
  <c r="H3772" i="2"/>
  <c r="J3772" i="2"/>
  <c r="K3772" i="2"/>
  <c r="L3772" i="2"/>
  <c r="M3772" i="2" s="1"/>
  <c r="N3772" i="2" s="1"/>
  <c r="H3773" i="2"/>
  <c r="J3773" i="2"/>
  <c r="K3773" i="2"/>
  <c r="L3773" i="2"/>
  <c r="M3773" i="2" s="1"/>
  <c r="N3773" i="2" s="1"/>
  <c r="H3774" i="2"/>
  <c r="J3774" i="2"/>
  <c r="K3774" i="2"/>
  <c r="L3774" i="2"/>
  <c r="M3774" i="2" s="1"/>
  <c r="N3774" i="2" s="1"/>
  <c r="H3775" i="2"/>
  <c r="J3775" i="2"/>
  <c r="K3775" i="2"/>
  <c r="L3775" i="2"/>
  <c r="M3775" i="2" s="1"/>
  <c r="N3775" i="2" s="1"/>
  <c r="H3776" i="2"/>
  <c r="J3776" i="2"/>
  <c r="K3776" i="2"/>
  <c r="L3776" i="2"/>
  <c r="M3776" i="2" s="1"/>
  <c r="N3776" i="2" s="1"/>
  <c r="H3777" i="2"/>
  <c r="J3777" i="2"/>
  <c r="K3777" i="2"/>
  <c r="L3777" i="2"/>
  <c r="M3777" i="2" s="1"/>
  <c r="N3777" i="2" s="1"/>
  <c r="H3778" i="2"/>
  <c r="J3778" i="2"/>
  <c r="K3778" i="2"/>
  <c r="L3778" i="2"/>
  <c r="M3778" i="2" s="1"/>
  <c r="N3778" i="2" s="1"/>
  <c r="H3779" i="2"/>
  <c r="J3779" i="2"/>
  <c r="K3779" i="2"/>
  <c r="L3779" i="2"/>
  <c r="M3779" i="2" s="1"/>
  <c r="N3779" i="2" s="1"/>
  <c r="H3780" i="2"/>
  <c r="J3780" i="2"/>
  <c r="K3780" i="2"/>
  <c r="L3780" i="2"/>
  <c r="M3780" i="2" s="1"/>
  <c r="N3780" i="2" s="1"/>
  <c r="H3781" i="2"/>
  <c r="J3781" i="2"/>
  <c r="K3781" i="2"/>
  <c r="L3781" i="2"/>
  <c r="M3781" i="2" s="1"/>
  <c r="N3781" i="2" s="1"/>
  <c r="H3782" i="2"/>
  <c r="J3782" i="2"/>
  <c r="K3782" i="2"/>
  <c r="L3782" i="2"/>
  <c r="M3782" i="2" s="1"/>
  <c r="N3782" i="2" s="1"/>
  <c r="H3783" i="2"/>
  <c r="J3783" i="2"/>
  <c r="K3783" i="2"/>
  <c r="L3783" i="2"/>
  <c r="M3783" i="2" s="1"/>
  <c r="N3783" i="2" s="1"/>
  <c r="H3784" i="2"/>
  <c r="J3784" i="2"/>
  <c r="K3784" i="2"/>
  <c r="L3784" i="2"/>
  <c r="M3784" i="2" s="1"/>
  <c r="N3784" i="2" s="1"/>
  <c r="H3785" i="2"/>
  <c r="J3785" i="2"/>
  <c r="K3785" i="2"/>
  <c r="L3785" i="2"/>
  <c r="M3785" i="2" s="1"/>
  <c r="N3785" i="2" s="1"/>
  <c r="H3786" i="2"/>
  <c r="J3786" i="2"/>
  <c r="K3786" i="2"/>
  <c r="L3786" i="2"/>
  <c r="M3786" i="2" s="1"/>
  <c r="N3786" i="2" s="1"/>
  <c r="H3787" i="2"/>
  <c r="J3787" i="2"/>
  <c r="K3787" i="2"/>
  <c r="L3787" i="2"/>
  <c r="M3787" i="2" s="1"/>
  <c r="N3787" i="2" s="1"/>
  <c r="H3788" i="2"/>
  <c r="J3788" i="2"/>
  <c r="K3788" i="2"/>
  <c r="L3788" i="2"/>
  <c r="M3788" i="2" s="1"/>
  <c r="N3788" i="2" s="1"/>
  <c r="H3789" i="2"/>
  <c r="J3789" i="2"/>
  <c r="K3789" i="2"/>
  <c r="L3789" i="2"/>
  <c r="M3789" i="2" s="1"/>
  <c r="N3789" i="2" s="1"/>
  <c r="H3790" i="2"/>
  <c r="J3790" i="2"/>
  <c r="K3790" i="2"/>
  <c r="L3790" i="2"/>
  <c r="M3790" i="2" s="1"/>
  <c r="N3790" i="2" s="1"/>
  <c r="H3791" i="2"/>
  <c r="J3791" i="2"/>
  <c r="K3791" i="2"/>
  <c r="L3791" i="2"/>
  <c r="M3791" i="2" s="1"/>
  <c r="N3791" i="2" s="1"/>
  <c r="H3792" i="2"/>
  <c r="J3792" i="2"/>
  <c r="K3792" i="2"/>
  <c r="L3792" i="2"/>
  <c r="M3792" i="2" s="1"/>
  <c r="N3792" i="2" s="1"/>
  <c r="H3793" i="2"/>
  <c r="J3793" i="2"/>
  <c r="K3793" i="2"/>
  <c r="L3793" i="2"/>
  <c r="M3793" i="2" s="1"/>
  <c r="N3793" i="2" s="1"/>
  <c r="H3794" i="2"/>
  <c r="J3794" i="2"/>
  <c r="K3794" i="2"/>
  <c r="L3794" i="2"/>
  <c r="M3794" i="2" s="1"/>
  <c r="N3794" i="2" s="1"/>
  <c r="H3795" i="2"/>
  <c r="J3795" i="2"/>
  <c r="K3795" i="2"/>
  <c r="L3795" i="2"/>
  <c r="M3795" i="2" s="1"/>
  <c r="N3795" i="2" s="1"/>
  <c r="H3796" i="2"/>
  <c r="J3796" i="2"/>
  <c r="K3796" i="2"/>
  <c r="L3796" i="2"/>
  <c r="M3796" i="2" s="1"/>
  <c r="N3796" i="2" s="1"/>
  <c r="H3797" i="2"/>
  <c r="J3797" i="2"/>
  <c r="K3797" i="2"/>
  <c r="L3797" i="2"/>
  <c r="M3797" i="2" s="1"/>
  <c r="N3797" i="2" s="1"/>
  <c r="H3798" i="2"/>
  <c r="J3798" i="2"/>
  <c r="K3798" i="2"/>
  <c r="L3798" i="2"/>
  <c r="M3798" i="2" s="1"/>
  <c r="N3798" i="2" s="1"/>
  <c r="H3799" i="2"/>
  <c r="J3799" i="2"/>
  <c r="K3799" i="2"/>
  <c r="L3799" i="2"/>
  <c r="M3799" i="2" s="1"/>
  <c r="N3799" i="2" s="1"/>
  <c r="H3800" i="2"/>
  <c r="J3800" i="2"/>
  <c r="K3800" i="2"/>
  <c r="L3800" i="2"/>
  <c r="M3800" i="2" s="1"/>
  <c r="N3800" i="2" s="1"/>
  <c r="H3801" i="2"/>
  <c r="J3801" i="2"/>
  <c r="K3801" i="2"/>
  <c r="L3801" i="2"/>
  <c r="M3801" i="2" s="1"/>
  <c r="N3801" i="2" s="1"/>
  <c r="H3802" i="2"/>
  <c r="J3802" i="2"/>
  <c r="K3802" i="2"/>
  <c r="L3802" i="2"/>
  <c r="M3802" i="2" s="1"/>
  <c r="N3802" i="2" s="1"/>
  <c r="H3803" i="2"/>
  <c r="J3803" i="2"/>
  <c r="K3803" i="2"/>
  <c r="L3803" i="2"/>
  <c r="M3803" i="2" s="1"/>
  <c r="N3803" i="2" s="1"/>
  <c r="H3804" i="2"/>
  <c r="J3804" i="2"/>
  <c r="K3804" i="2"/>
  <c r="L3804" i="2"/>
  <c r="M3804" i="2" s="1"/>
  <c r="N3804" i="2" s="1"/>
  <c r="H3805" i="2"/>
  <c r="J3805" i="2"/>
  <c r="K3805" i="2"/>
  <c r="L3805" i="2"/>
  <c r="M3805" i="2" s="1"/>
  <c r="N3805" i="2" s="1"/>
  <c r="H3806" i="2"/>
  <c r="J3806" i="2"/>
  <c r="K3806" i="2"/>
  <c r="L3806" i="2"/>
  <c r="M3806" i="2" s="1"/>
  <c r="N3806" i="2" s="1"/>
  <c r="H3807" i="2"/>
  <c r="J3807" i="2"/>
  <c r="K3807" i="2"/>
  <c r="L3807" i="2"/>
  <c r="M3807" i="2" s="1"/>
  <c r="N3807" i="2" s="1"/>
  <c r="H3808" i="2"/>
  <c r="J3808" i="2"/>
  <c r="K3808" i="2"/>
  <c r="L3808" i="2"/>
  <c r="M3808" i="2" s="1"/>
  <c r="N3808" i="2" s="1"/>
  <c r="H3809" i="2"/>
  <c r="J3809" i="2"/>
  <c r="K3809" i="2"/>
  <c r="L3809" i="2"/>
  <c r="M3809" i="2" s="1"/>
  <c r="N3809" i="2" s="1"/>
  <c r="H3810" i="2"/>
  <c r="J3810" i="2"/>
  <c r="K3810" i="2"/>
  <c r="L3810" i="2"/>
  <c r="M3810" i="2" s="1"/>
  <c r="N3810" i="2" s="1"/>
  <c r="H3811" i="2"/>
  <c r="J3811" i="2"/>
  <c r="K3811" i="2"/>
  <c r="L3811" i="2"/>
  <c r="M3811" i="2" s="1"/>
  <c r="N3811" i="2" s="1"/>
  <c r="H3812" i="2"/>
  <c r="J3812" i="2"/>
  <c r="K3812" i="2"/>
  <c r="L3812" i="2"/>
  <c r="M3812" i="2" s="1"/>
  <c r="N3812" i="2" s="1"/>
  <c r="H3813" i="2"/>
  <c r="J3813" i="2"/>
  <c r="K3813" i="2"/>
  <c r="L3813" i="2"/>
  <c r="M3813" i="2" s="1"/>
  <c r="N3813" i="2" s="1"/>
  <c r="H3814" i="2"/>
  <c r="J3814" i="2"/>
  <c r="K3814" i="2"/>
  <c r="L3814" i="2"/>
  <c r="M3814" i="2" s="1"/>
  <c r="N3814" i="2" s="1"/>
  <c r="H3815" i="2"/>
  <c r="J3815" i="2"/>
  <c r="K3815" i="2"/>
  <c r="L3815" i="2"/>
  <c r="M3815" i="2" s="1"/>
  <c r="N3815" i="2" s="1"/>
  <c r="H3816" i="2"/>
  <c r="J3816" i="2"/>
  <c r="K3816" i="2"/>
  <c r="L3816" i="2"/>
  <c r="M3816" i="2" s="1"/>
  <c r="N3816" i="2" s="1"/>
  <c r="H3817" i="2"/>
  <c r="J3817" i="2"/>
  <c r="K3817" i="2"/>
  <c r="L3817" i="2"/>
  <c r="M3817" i="2" s="1"/>
  <c r="N3817" i="2" s="1"/>
  <c r="H3818" i="2"/>
  <c r="J3818" i="2"/>
  <c r="K3818" i="2"/>
  <c r="L3818" i="2"/>
  <c r="M3818" i="2" s="1"/>
  <c r="N3818" i="2" s="1"/>
  <c r="H3819" i="2"/>
  <c r="J3819" i="2"/>
  <c r="K3819" i="2"/>
  <c r="L3819" i="2"/>
  <c r="M3819" i="2" s="1"/>
  <c r="N3819" i="2" s="1"/>
  <c r="H3820" i="2"/>
  <c r="J3820" i="2"/>
  <c r="K3820" i="2"/>
  <c r="L3820" i="2"/>
  <c r="M3820" i="2" s="1"/>
  <c r="N3820" i="2" s="1"/>
  <c r="H3821" i="2"/>
  <c r="J3821" i="2"/>
  <c r="K3821" i="2"/>
  <c r="L3821" i="2"/>
  <c r="M3821" i="2" s="1"/>
  <c r="N3821" i="2" s="1"/>
  <c r="H3822" i="2"/>
  <c r="J3822" i="2"/>
  <c r="K3822" i="2"/>
  <c r="L3822" i="2"/>
  <c r="M3822" i="2" s="1"/>
  <c r="N3822" i="2" s="1"/>
  <c r="H3823" i="2"/>
  <c r="J3823" i="2"/>
  <c r="K3823" i="2"/>
  <c r="L3823" i="2"/>
  <c r="M3823" i="2" s="1"/>
  <c r="N3823" i="2" s="1"/>
  <c r="H3824" i="2"/>
  <c r="J3824" i="2"/>
  <c r="K3824" i="2"/>
  <c r="L3824" i="2"/>
  <c r="M3824" i="2" s="1"/>
  <c r="N3824" i="2" s="1"/>
  <c r="H3825" i="2"/>
  <c r="J3825" i="2"/>
  <c r="K3825" i="2"/>
  <c r="L3825" i="2"/>
  <c r="M3825" i="2" s="1"/>
  <c r="N3825" i="2" s="1"/>
  <c r="H3826" i="2"/>
  <c r="J3826" i="2"/>
  <c r="K3826" i="2"/>
  <c r="L3826" i="2"/>
  <c r="M3826" i="2" s="1"/>
  <c r="N3826" i="2" s="1"/>
  <c r="H3827" i="2"/>
  <c r="J3827" i="2"/>
  <c r="K3827" i="2"/>
  <c r="L3827" i="2"/>
  <c r="M3827" i="2" s="1"/>
  <c r="N3827" i="2" s="1"/>
  <c r="H3828" i="2"/>
  <c r="J3828" i="2"/>
  <c r="K3828" i="2"/>
  <c r="L3828" i="2"/>
  <c r="M3828" i="2" s="1"/>
  <c r="N3828" i="2" s="1"/>
  <c r="H3829" i="2"/>
  <c r="J3829" i="2"/>
  <c r="K3829" i="2"/>
  <c r="L3829" i="2"/>
  <c r="M3829" i="2" s="1"/>
  <c r="N3829" i="2" s="1"/>
  <c r="H3830" i="2"/>
  <c r="J3830" i="2"/>
  <c r="K3830" i="2"/>
  <c r="L3830" i="2"/>
  <c r="M3830" i="2" s="1"/>
  <c r="N3830" i="2" s="1"/>
  <c r="H3831" i="2"/>
  <c r="J3831" i="2"/>
  <c r="K3831" i="2"/>
  <c r="L3831" i="2"/>
  <c r="M3831" i="2" s="1"/>
  <c r="N3831" i="2" s="1"/>
  <c r="H3832" i="2"/>
  <c r="J3832" i="2"/>
  <c r="K3832" i="2"/>
  <c r="L3832" i="2"/>
  <c r="M3832" i="2" s="1"/>
  <c r="N3832" i="2" s="1"/>
  <c r="H3833" i="2"/>
  <c r="J3833" i="2"/>
  <c r="K3833" i="2"/>
  <c r="L3833" i="2"/>
  <c r="M3833" i="2" s="1"/>
  <c r="N3833" i="2" s="1"/>
  <c r="H3834" i="2"/>
  <c r="J3834" i="2"/>
  <c r="K3834" i="2"/>
  <c r="L3834" i="2"/>
  <c r="M3834" i="2" s="1"/>
  <c r="N3834" i="2" s="1"/>
  <c r="H3835" i="2"/>
  <c r="J3835" i="2"/>
  <c r="K3835" i="2"/>
  <c r="L3835" i="2"/>
  <c r="M3835" i="2" s="1"/>
  <c r="N3835" i="2" s="1"/>
  <c r="H3836" i="2"/>
  <c r="J3836" i="2"/>
  <c r="K3836" i="2"/>
  <c r="L3836" i="2"/>
  <c r="M3836" i="2" s="1"/>
  <c r="N3836" i="2" s="1"/>
  <c r="H3837" i="2"/>
  <c r="J3837" i="2"/>
  <c r="K3837" i="2"/>
  <c r="L3837" i="2"/>
  <c r="M3837" i="2" s="1"/>
  <c r="N3837" i="2" s="1"/>
  <c r="H3838" i="2"/>
  <c r="J3838" i="2"/>
  <c r="K3838" i="2"/>
  <c r="L3838" i="2"/>
  <c r="M3838" i="2" s="1"/>
  <c r="N3838" i="2" s="1"/>
  <c r="H3839" i="2"/>
  <c r="J3839" i="2"/>
  <c r="K3839" i="2"/>
  <c r="L3839" i="2"/>
  <c r="M3839" i="2" s="1"/>
  <c r="N3839" i="2" s="1"/>
  <c r="H3840" i="2"/>
  <c r="J3840" i="2"/>
  <c r="K3840" i="2"/>
  <c r="L3840" i="2"/>
  <c r="M3840" i="2" s="1"/>
  <c r="N3840" i="2" s="1"/>
  <c r="H3841" i="2"/>
  <c r="J3841" i="2"/>
  <c r="K3841" i="2"/>
  <c r="L3841" i="2"/>
  <c r="M3841" i="2" s="1"/>
  <c r="N3841" i="2" s="1"/>
  <c r="H3842" i="2"/>
  <c r="J3842" i="2"/>
  <c r="K3842" i="2"/>
  <c r="L3842" i="2"/>
  <c r="M3842" i="2" s="1"/>
  <c r="N3842" i="2" s="1"/>
  <c r="H3843" i="2"/>
  <c r="J3843" i="2"/>
  <c r="K3843" i="2"/>
  <c r="L3843" i="2"/>
  <c r="M3843" i="2" s="1"/>
  <c r="N3843" i="2" s="1"/>
  <c r="H3844" i="2"/>
  <c r="J3844" i="2"/>
  <c r="K3844" i="2"/>
  <c r="L3844" i="2"/>
  <c r="M3844" i="2" s="1"/>
  <c r="N3844" i="2" s="1"/>
  <c r="H3845" i="2"/>
  <c r="J3845" i="2"/>
  <c r="K3845" i="2"/>
  <c r="L3845" i="2"/>
  <c r="M3845" i="2" s="1"/>
  <c r="N3845" i="2" s="1"/>
  <c r="H3846" i="2"/>
  <c r="J3846" i="2"/>
  <c r="K3846" i="2"/>
  <c r="L3846" i="2"/>
  <c r="M3846" i="2" s="1"/>
  <c r="N3846" i="2" s="1"/>
  <c r="H3847" i="2"/>
  <c r="J3847" i="2"/>
  <c r="K3847" i="2"/>
  <c r="L3847" i="2"/>
  <c r="M3847" i="2" s="1"/>
  <c r="N3847" i="2" s="1"/>
  <c r="H3848" i="2"/>
  <c r="J3848" i="2"/>
  <c r="K3848" i="2"/>
  <c r="L3848" i="2"/>
  <c r="M3848" i="2" s="1"/>
  <c r="N3848" i="2" s="1"/>
  <c r="H3849" i="2"/>
  <c r="J3849" i="2"/>
  <c r="K3849" i="2"/>
  <c r="L3849" i="2"/>
  <c r="M3849" i="2" s="1"/>
  <c r="N3849" i="2" s="1"/>
  <c r="H3850" i="2"/>
  <c r="J3850" i="2"/>
  <c r="K3850" i="2"/>
  <c r="L3850" i="2"/>
  <c r="M3850" i="2" s="1"/>
  <c r="N3850" i="2" s="1"/>
  <c r="H3851" i="2"/>
  <c r="J3851" i="2"/>
  <c r="K3851" i="2"/>
  <c r="L3851" i="2"/>
  <c r="M3851" i="2" s="1"/>
  <c r="N3851" i="2" s="1"/>
  <c r="H3852" i="2"/>
  <c r="J3852" i="2"/>
  <c r="K3852" i="2"/>
  <c r="L3852" i="2"/>
  <c r="M3852" i="2" s="1"/>
  <c r="N3852" i="2" s="1"/>
  <c r="H3853" i="2"/>
  <c r="J3853" i="2"/>
  <c r="K3853" i="2"/>
  <c r="L3853" i="2"/>
  <c r="M3853" i="2" s="1"/>
  <c r="N3853" i="2" s="1"/>
  <c r="H3854" i="2"/>
  <c r="J3854" i="2"/>
  <c r="K3854" i="2"/>
  <c r="L3854" i="2"/>
  <c r="M3854" i="2" s="1"/>
  <c r="N3854" i="2" s="1"/>
  <c r="H3855" i="2"/>
  <c r="J3855" i="2"/>
  <c r="K3855" i="2"/>
  <c r="L3855" i="2"/>
  <c r="M3855" i="2" s="1"/>
  <c r="N3855" i="2" s="1"/>
  <c r="H3856" i="2"/>
  <c r="J3856" i="2"/>
  <c r="K3856" i="2"/>
  <c r="L3856" i="2"/>
  <c r="M3856" i="2" s="1"/>
  <c r="N3856" i="2" s="1"/>
  <c r="H3857" i="2"/>
  <c r="J3857" i="2"/>
  <c r="K3857" i="2"/>
  <c r="L3857" i="2"/>
  <c r="M3857" i="2" s="1"/>
  <c r="N3857" i="2" s="1"/>
  <c r="H3858" i="2"/>
  <c r="J3858" i="2"/>
  <c r="K3858" i="2"/>
  <c r="L3858" i="2"/>
  <c r="M3858" i="2" s="1"/>
  <c r="N3858" i="2" s="1"/>
  <c r="H3859" i="2"/>
  <c r="J3859" i="2"/>
  <c r="K3859" i="2"/>
  <c r="L3859" i="2"/>
  <c r="M3859" i="2" s="1"/>
  <c r="N3859" i="2" s="1"/>
  <c r="H3860" i="2"/>
  <c r="J3860" i="2"/>
  <c r="K3860" i="2"/>
  <c r="L3860" i="2"/>
  <c r="M3860" i="2" s="1"/>
  <c r="N3860" i="2" s="1"/>
  <c r="H3861" i="2"/>
  <c r="J3861" i="2"/>
  <c r="K3861" i="2"/>
  <c r="L3861" i="2"/>
  <c r="M3861" i="2" s="1"/>
  <c r="N3861" i="2" s="1"/>
  <c r="H3862" i="2"/>
  <c r="J3862" i="2"/>
  <c r="K3862" i="2"/>
  <c r="L3862" i="2"/>
  <c r="M3862" i="2" s="1"/>
  <c r="N3862" i="2" s="1"/>
  <c r="H3863" i="2"/>
  <c r="J3863" i="2"/>
  <c r="K3863" i="2"/>
  <c r="L3863" i="2"/>
  <c r="M3863" i="2" s="1"/>
  <c r="N3863" i="2" s="1"/>
  <c r="H3864" i="2"/>
  <c r="J3864" i="2"/>
  <c r="K3864" i="2"/>
  <c r="L3864" i="2"/>
  <c r="M3864" i="2" s="1"/>
  <c r="N3864" i="2" s="1"/>
  <c r="H3865" i="2"/>
  <c r="J3865" i="2"/>
  <c r="K3865" i="2"/>
  <c r="L3865" i="2"/>
  <c r="M3865" i="2" s="1"/>
  <c r="N3865" i="2" s="1"/>
  <c r="H3866" i="2"/>
  <c r="J3866" i="2"/>
  <c r="K3866" i="2"/>
  <c r="L3866" i="2"/>
  <c r="M3866" i="2" s="1"/>
  <c r="N3866" i="2" s="1"/>
  <c r="H3867" i="2"/>
  <c r="J3867" i="2"/>
  <c r="K3867" i="2"/>
  <c r="L3867" i="2"/>
  <c r="M3867" i="2" s="1"/>
  <c r="N3867" i="2" s="1"/>
  <c r="H3868" i="2"/>
  <c r="J3868" i="2"/>
  <c r="K3868" i="2"/>
  <c r="L3868" i="2"/>
  <c r="M3868" i="2" s="1"/>
  <c r="N3868" i="2" s="1"/>
  <c r="H3869" i="2"/>
  <c r="J3869" i="2"/>
  <c r="K3869" i="2"/>
  <c r="L3869" i="2"/>
  <c r="M3869" i="2" s="1"/>
  <c r="N3869" i="2" s="1"/>
  <c r="H3870" i="2"/>
  <c r="J3870" i="2"/>
  <c r="K3870" i="2"/>
  <c r="L3870" i="2"/>
  <c r="M3870" i="2" s="1"/>
  <c r="N3870" i="2" s="1"/>
  <c r="H3871" i="2"/>
  <c r="J3871" i="2"/>
  <c r="K3871" i="2"/>
  <c r="L3871" i="2"/>
  <c r="M3871" i="2" s="1"/>
  <c r="N3871" i="2" s="1"/>
  <c r="H3872" i="2"/>
  <c r="J3872" i="2"/>
  <c r="K3872" i="2"/>
  <c r="L3872" i="2"/>
  <c r="M3872" i="2" s="1"/>
  <c r="N3872" i="2" s="1"/>
  <c r="H3873" i="2"/>
  <c r="J3873" i="2"/>
  <c r="K3873" i="2"/>
  <c r="L3873" i="2"/>
  <c r="M3873" i="2" s="1"/>
  <c r="N3873" i="2" s="1"/>
  <c r="H3874" i="2"/>
  <c r="J3874" i="2"/>
  <c r="K3874" i="2"/>
  <c r="L3874" i="2"/>
  <c r="M3874" i="2" s="1"/>
  <c r="N3874" i="2" s="1"/>
  <c r="H3875" i="2"/>
  <c r="J3875" i="2"/>
  <c r="K3875" i="2"/>
  <c r="L3875" i="2"/>
  <c r="M3875" i="2" s="1"/>
  <c r="N3875" i="2" s="1"/>
  <c r="H3876" i="2"/>
  <c r="J3876" i="2"/>
  <c r="K3876" i="2"/>
  <c r="L3876" i="2"/>
  <c r="M3876" i="2" s="1"/>
  <c r="N3876" i="2" s="1"/>
  <c r="H3877" i="2"/>
  <c r="J3877" i="2"/>
  <c r="K3877" i="2"/>
  <c r="L3877" i="2"/>
  <c r="M3877" i="2" s="1"/>
  <c r="N3877" i="2" s="1"/>
  <c r="H3878" i="2"/>
  <c r="J3878" i="2"/>
  <c r="K3878" i="2"/>
  <c r="L3878" i="2"/>
  <c r="M3878" i="2" s="1"/>
  <c r="N3878" i="2" s="1"/>
  <c r="H3879" i="2"/>
  <c r="J3879" i="2"/>
  <c r="K3879" i="2"/>
  <c r="L3879" i="2"/>
  <c r="M3879" i="2" s="1"/>
  <c r="N3879" i="2" s="1"/>
  <c r="H3880" i="2"/>
  <c r="J3880" i="2"/>
  <c r="K3880" i="2"/>
  <c r="L3880" i="2"/>
  <c r="M3880" i="2" s="1"/>
  <c r="N3880" i="2" s="1"/>
  <c r="H3881" i="2"/>
  <c r="J3881" i="2"/>
  <c r="K3881" i="2"/>
  <c r="L3881" i="2"/>
  <c r="M3881" i="2" s="1"/>
  <c r="N3881" i="2" s="1"/>
  <c r="H3882" i="2"/>
  <c r="J3882" i="2"/>
  <c r="K3882" i="2"/>
  <c r="L3882" i="2"/>
  <c r="M3882" i="2" s="1"/>
  <c r="N3882" i="2" s="1"/>
  <c r="H3883" i="2"/>
  <c r="J3883" i="2"/>
  <c r="K3883" i="2"/>
  <c r="L3883" i="2"/>
  <c r="M3883" i="2" s="1"/>
  <c r="N3883" i="2" s="1"/>
  <c r="H3884" i="2"/>
  <c r="J3884" i="2"/>
  <c r="K3884" i="2"/>
  <c r="L3884" i="2"/>
  <c r="M3884" i="2" s="1"/>
  <c r="N3884" i="2" s="1"/>
  <c r="H3885" i="2"/>
  <c r="J3885" i="2"/>
  <c r="K3885" i="2"/>
  <c r="L3885" i="2"/>
  <c r="M3885" i="2" s="1"/>
  <c r="N3885" i="2" s="1"/>
  <c r="H3886" i="2"/>
  <c r="J3886" i="2"/>
  <c r="K3886" i="2"/>
  <c r="L3886" i="2"/>
  <c r="M3886" i="2" s="1"/>
  <c r="N3886" i="2" s="1"/>
  <c r="H3887" i="2"/>
  <c r="J3887" i="2"/>
  <c r="K3887" i="2"/>
  <c r="L3887" i="2"/>
  <c r="M3887" i="2" s="1"/>
  <c r="N3887" i="2" s="1"/>
  <c r="H3888" i="2"/>
  <c r="J3888" i="2"/>
  <c r="K3888" i="2"/>
  <c r="L3888" i="2"/>
  <c r="M3888" i="2" s="1"/>
  <c r="N3888" i="2" s="1"/>
  <c r="H3889" i="2"/>
  <c r="J3889" i="2"/>
  <c r="K3889" i="2"/>
  <c r="L3889" i="2"/>
  <c r="M3889" i="2" s="1"/>
  <c r="N3889" i="2" s="1"/>
  <c r="H3890" i="2"/>
  <c r="J3890" i="2"/>
  <c r="K3890" i="2"/>
  <c r="L3890" i="2"/>
  <c r="M3890" i="2" s="1"/>
  <c r="N3890" i="2" s="1"/>
  <c r="H3891" i="2"/>
  <c r="J3891" i="2"/>
  <c r="K3891" i="2"/>
  <c r="L3891" i="2"/>
  <c r="M3891" i="2" s="1"/>
  <c r="N3891" i="2" s="1"/>
  <c r="H3892" i="2"/>
  <c r="J3892" i="2"/>
  <c r="K3892" i="2"/>
  <c r="L3892" i="2"/>
  <c r="M3892" i="2" s="1"/>
  <c r="N3892" i="2" s="1"/>
  <c r="H3893" i="2"/>
  <c r="J3893" i="2"/>
  <c r="K3893" i="2"/>
  <c r="L3893" i="2"/>
  <c r="M3893" i="2" s="1"/>
  <c r="N3893" i="2" s="1"/>
  <c r="H3894" i="2"/>
  <c r="J3894" i="2"/>
  <c r="K3894" i="2"/>
  <c r="L3894" i="2"/>
  <c r="M3894" i="2" s="1"/>
  <c r="N3894" i="2" s="1"/>
  <c r="H3895" i="2"/>
  <c r="J3895" i="2"/>
  <c r="K3895" i="2"/>
  <c r="L3895" i="2"/>
  <c r="M3895" i="2" s="1"/>
  <c r="N3895" i="2" s="1"/>
  <c r="H3896" i="2"/>
  <c r="J3896" i="2"/>
  <c r="K3896" i="2"/>
  <c r="L3896" i="2"/>
  <c r="M3896" i="2" s="1"/>
  <c r="N3896" i="2" s="1"/>
  <c r="H3897" i="2"/>
  <c r="J3897" i="2"/>
  <c r="K3897" i="2"/>
  <c r="L3897" i="2"/>
  <c r="M3897" i="2" s="1"/>
  <c r="N3897" i="2" s="1"/>
  <c r="H3898" i="2"/>
  <c r="J3898" i="2"/>
  <c r="K3898" i="2"/>
  <c r="L3898" i="2"/>
  <c r="M3898" i="2" s="1"/>
  <c r="N3898" i="2" s="1"/>
  <c r="H3899" i="2"/>
  <c r="J3899" i="2"/>
  <c r="K3899" i="2"/>
  <c r="L3899" i="2"/>
  <c r="M3899" i="2" s="1"/>
  <c r="N3899" i="2" s="1"/>
  <c r="H3900" i="2"/>
  <c r="J3900" i="2"/>
  <c r="K3900" i="2"/>
  <c r="L3900" i="2"/>
  <c r="M3900" i="2" s="1"/>
  <c r="N3900" i="2" s="1"/>
  <c r="H3901" i="2"/>
  <c r="J3901" i="2"/>
  <c r="K3901" i="2"/>
  <c r="L3901" i="2"/>
  <c r="M3901" i="2" s="1"/>
  <c r="N3901" i="2" s="1"/>
  <c r="H3902" i="2"/>
  <c r="J3902" i="2"/>
  <c r="K3902" i="2"/>
  <c r="L3902" i="2"/>
  <c r="M3902" i="2" s="1"/>
  <c r="N3902" i="2" s="1"/>
  <c r="H3903" i="2"/>
  <c r="J3903" i="2"/>
  <c r="K3903" i="2"/>
  <c r="L3903" i="2"/>
  <c r="M3903" i="2" s="1"/>
  <c r="N3903" i="2" s="1"/>
  <c r="H3904" i="2"/>
  <c r="J3904" i="2"/>
  <c r="K3904" i="2"/>
  <c r="L3904" i="2"/>
  <c r="M3904" i="2" s="1"/>
  <c r="N3904" i="2" s="1"/>
  <c r="H3905" i="2"/>
  <c r="J3905" i="2"/>
  <c r="K3905" i="2"/>
  <c r="L3905" i="2"/>
  <c r="M3905" i="2" s="1"/>
  <c r="N3905" i="2" s="1"/>
  <c r="H3906" i="2"/>
  <c r="J3906" i="2"/>
  <c r="K3906" i="2"/>
  <c r="L3906" i="2"/>
  <c r="M3906" i="2" s="1"/>
  <c r="N3906" i="2" s="1"/>
  <c r="H3907" i="2"/>
  <c r="J3907" i="2"/>
  <c r="K3907" i="2"/>
  <c r="L3907" i="2"/>
  <c r="M3907" i="2" s="1"/>
  <c r="N3907" i="2" s="1"/>
  <c r="H3908" i="2"/>
  <c r="J3908" i="2"/>
  <c r="K3908" i="2"/>
  <c r="L3908" i="2"/>
  <c r="M3908" i="2" s="1"/>
  <c r="N3908" i="2" s="1"/>
  <c r="H3909" i="2"/>
  <c r="J3909" i="2"/>
  <c r="K3909" i="2"/>
  <c r="L3909" i="2"/>
  <c r="M3909" i="2" s="1"/>
  <c r="N3909" i="2" s="1"/>
  <c r="H3910" i="2"/>
  <c r="J3910" i="2"/>
  <c r="K3910" i="2"/>
  <c r="L3910" i="2"/>
  <c r="M3910" i="2" s="1"/>
  <c r="N3910" i="2" s="1"/>
  <c r="H3911" i="2"/>
  <c r="J3911" i="2"/>
  <c r="K3911" i="2"/>
  <c r="L3911" i="2"/>
  <c r="M3911" i="2" s="1"/>
  <c r="N3911" i="2" s="1"/>
  <c r="H3912" i="2"/>
  <c r="J3912" i="2"/>
  <c r="K3912" i="2"/>
  <c r="L3912" i="2"/>
  <c r="M3912" i="2" s="1"/>
  <c r="N3912" i="2" s="1"/>
  <c r="H3913" i="2"/>
  <c r="J3913" i="2"/>
  <c r="K3913" i="2"/>
  <c r="L3913" i="2"/>
  <c r="M3913" i="2" s="1"/>
  <c r="N3913" i="2" s="1"/>
  <c r="H3914" i="2"/>
  <c r="J3914" i="2"/>
  <c r="K3914" i="2"/>
  <c r="L3914" i="2"/>
  <c r="M3914" i="2" s="1"/>
  <c r="N3914" i="2" s="1"/>
  <c r="H3915" i="2"/>
  <c r="J3915" i="2"/>
  <c r="K3915" i="2"/>
  <c r="L3915" i="2"/>
  <c r="M3915" i="2" s="1"/>
  <c r="N3915" i="2" s="1"/>
  <c r="H3916" i="2"/>
  <c r="J3916" i="2"/>
  <c r="K3916" i="2"/>
  <c r="L3916" i="2"/>
  <c r="M3916" i="2" s="1"/>
  <c r="N3916" i="2" s="1"/>
  <c r="H3917" i="2"/>
  <c r="J3917" i="2"/>
  <c r="K3917" i="2"/>
  <c r="L3917" i="2"/>
  <c r="M3917" i="2" s="1"/>
  <c r="N3917" i="2" s="1"/>
  <c r="H3918" i="2"/>
  <c r="J3918" i="2"/>
  <c r="K3918" i="2"/>
  <c r="L3918" i="2"/>
  <c r="M3918" i="2" s="1"/>
  <c r="N3918" i="2" s="1"/>
  <c r="H3919" i="2"/>
  <c r="J3919" i="2"/>
  <c r="K3919" i="2"/>
  <c r="L3919" i="2"/>
  <c r="M3919" i="2" s="1"/>
  <c r="N3919" i="2" s="1"/>
  <c r="H3920" i="2"/>
  <c r="J3920" i="2"/>
  <c r="K3920" i="2"/>
  <c r="L3920" i="2"/>
  <c r="M3920" i="2" s="1"/>
  <c r="N3920" i="2" s="1"/>
  <c r="H3921" i="2"/>
  <c r="J3921" i="2"/>
  <c r="K3921" i="2"/>
  <c r="L3921" i="2"/>
  <c r="M3921" i="2" s="1"/>
  <c r="N3921" i="2" s="1"/>
  <c r="H3922" i="2"/>
  <c r="J3922" i="2"/>
  <c r="K3922" i="2"/>
  <c r="L3922" i="2"/>
  <c r="M3922" i="2" s="1"/>
  <c r="N3922" i="2" s="1"/>
  <c r="H3923" i="2"/>
  <c r="J3923" i="2"/>
  <c r="K3923" i="2"/>
  <c r="L3923" i="2"/>
  <c r="M3923" i="2" s="1"/>
  <c r="N3923" i="2" s="1"/>
  <c r="H3924" i="2"/>
  <c r="J3924" i="2"/>
  <c r="K3924" i="2"/>
  <c r="L3924" i="2"/>
  <c r="M3924" i="2" s="1"/>
  <c r="N3924" i="2" s="1"/>
  <c r="H3925" i="2"/>
  <c r="J3925" i="2"/>
  <c r="K3925" i="2"/>
  <c r="L3925" i="2"/>
  <c r="M3925" i="2" s="1"/>
  <c r="N3925" i="2" s="1"/>
  <c r="H3926" i="2"/>
  <c r="J3926" i="2"/>
  <c r="K3926" i="2"/>
  <c r="L3926" i="2"/>
  <c r="M3926" i="2" s="1"/>
  <c r="N3926" i="2" s="1"/>
  <c r="H3927" i="2"/>
  <c r="J3927" i="2"/>
  <c r="K3927" i="2"/>
  <c r="L3927" i="2"/>
  <c r="M3927" i="2" s="1"/>
  <c r="N3927" i="2" s="1"/>
  <c r="H3928" i="2"/>
  <c r="J3928" i="2"/>
  <c r="K3928" i="2"/>
  <c r="L3928" i="2"/>
  <c r="M3928" i="2" s="1"/>
  <c r="N3928" i="2" s="1"/>
  <c r="H3929" i="2"/>
  <c r="J3929" i="2"/>
  <c r="K3929" i="2"/>
  <c r="L3929" i="2"/>
  <c r="M3929" i="2" s="1"/>
  <c r="N3929" i="2" s="1"/>
  <c r="H3930" i="2"/>
  <c r="J3930" i="2"/>
  <c r="K3930" i="2"/>
  <c r="L3930" i="2"/>
  <c r="M3930" i="2" s="1"/>
  <c r="N3930" i="2" s="1"/>
  <c r="H3931" i="2"/>
  <c r="J3931" i="2"/>
  <c r="K3931" i="2"/>
  <c r="L3931" i="2"/>
  <c r="M3931" i="2" s="1"/>
  <c r="N3931" i="2" s="1"/>
  <c r="H3932" i="2"/>
  <c r="J3932" i="2"/>
  <c r="K3932" i="2"/>
  <c r="L3932" i="2"/>
  <c r="M3932" i="2" s="1"/>
  <c r="N3932" i="2" s="1"/>
  <c r="H3933" i="2"/>
  <c r="J3933" i="2"/>
  <c r="K3933" i="2"/>
  <c r="L3933" i="2"/>
  <c r="M3933" i="2" s="1"/>
  <c r="N3933" i="2" s="1"/>
  <c r="H3934" i="2"/>
  <c r="J3934" i="2"/>
  <c r="K3934" i="2"/>
  <c r="L3934" i="2"/>
  <c r="M3934" i="2" s="1"/>
  <c r="N3934" i="2" s="1"/>
  <c r="H3935" i="2"/>
  <c r="J3935" i="2"/>
  <c r="K3935" i="2"/>
  <c r="L3935" i="2"/>
  <c r="M3935" i="2" s="1"/>
  <c r="N3935" i="2" s="1"/>
  <c r="H3936" i="2"/>
  <c r="J3936" i="2"/>
  <c r="K3936" i="2"/>
  <c r="L3936" i="2"/>
  <c r="M3936" i="2" s="1"/>
  <c r="N3936" i="2" s="1"/>
  <c r="H3937" i="2"/>
  <c r="J3937" i="2"/>
  <c r="K3937" i="2"/>
  <c r="L3937" i="2"/>
  <c r="M3937" i="2" s="1"/>
  <c r="N3937" i="2" s="1"/>
  <c r="H3938" i="2"/>
  <c r="J3938" i="2"/>
  <c r="K3938" i="2"/>
  <c r="L3938" i="2"/>
  <c r="M3938" i="2" s="1"/>
  <c r="N3938" i="2" s="1"/>
  <c r="H3939" i="2"/>
  <c r="J3939" i="2"/>
  <c r="K3939" i="2"/>
  <c r="L3939" i="2"/>
  <c r="M3939" i="2" s="1"/>
  <c r="N3939" i="2" s="1"/>
  <c r="H3940" i="2"/>
  <c r="J3940" i="2"/>
  <c r="K3940" i="2"/>
  <c r="L3940" i="2"/>
  <c r="M3940" i="2" s="1"/>
  <c r="N3940" i="2" s="1"/>
  <c r="H3941" i="2"/>
  <c r="J3941" i="2"/>
  <c r="K3941" i="2"/>
  <c r="L3941" i="2"/>
  <c r="M3941" i="2" s="1"/>
  <c r="N3941" i="2" s="1"/>
  <c r="H3942" i="2"/>
  <c r="J3942" i="2"/>
  <c r="K3942" i="2"/>
  <c r="L3942" i="2"/>
  <c r="M3942" i="2" s="1"/>
  <c r="N3942" i="2" s="1"/>
  <c r="H3943" i="2"/>
  <c r="J3943" i="2"/>
  <c r="K3943" i="2"/>
  <c r="L3943" i="2"/>
  <c r="M3943" i="2" s="1"/>
  <c r="N3943" i="2" s="1"/>
  <c r="H3944" i="2"/>
  <c r="J3944" i="2"/>
  <c r="K3944" i="2"/>
  <c r="L3944" i="2"/>
  <c r="M3944" i="2" s="1"/>
  <c r="N3944" i="2" s="1"/>
  <c r="H3945" i="2"/>
  <c r="J3945" i="2"/>
  <c r="K3945" i="2"/>
  <c r="L3945" i="2"/>
  <c r="M3945" i="2" s="1"/>
  <c r="N3945" i="2" s="1"/>
  <c r="H3946" i="2"/>
  <c r="J3946" i="2"/>
  <c r="K3946" i="2"/>
  <c r="L3946" i="2"/>
  <c r="M3946" i="2" s="1"/>
  <c r="N3946" i="2" s="1"/>
  <c r="H3947" i="2"/>
  <c r="J3947" i="2"/>
  <c r="K3947" i="2"/>
  <c r="L3947" i="2"/>
  <c r="M3947" i="2" s="1"/>
  <c r="N3947" i="2" s="1"/>
  <c r="H3948" i="2"/>
  <c r="J3948" i="2"/>
  <c r="K3948" i="2"/>
  <c r="L3948" i="2"/>
  <c r="M3948" i="2" s="1"/>
  <c r="N3948" i="2" s="1"/>
  <c r="H3949" i="2"/>
  <c r="J3949" i="2"/>
  <c r="K3949" i="2"/>
  <c r="L3949" i="2"/>
  <c r="M3949" i="2" s="1"/>
  <c r="N3949" i="2" s="1"/>
  <c r="H3950" i="2"/>
  <c r="J3950" i="2"/>
  <c r="K3950" i="2"/>
  <c r="L3950" i="2"/>
  <c r="M3950" i="2" s="1"/>
  <c r="N3950" i="2" s="1"/>
  <c r="H3951" i="2"/>
  <c r="J3951" i="2"/>
  <c r="K3951" i="2"/>
  <c r="L3951" i="2"/>
  <c r="M3951" i="2" s="1"/>
  <c r="N3951" i="2" s="1"/>
  <c r="H3952" i="2"/>
  <c r="J3952" i="2"/>
  <c r="K3952" i="2"/>
  <c r="L3952" i="2"/>
  <c r="M3952" i="2" s="1"/>
  <c r="N3952" i="2" s="1"/>
  <c r="H3953" i="2"/>
  <c r="J3953" i="2"/>
  <c r="K3953" i="2"/>
  <c r="L3953" i="2"/>
  <c r="M3953" i="2" s="1"/>
  <c r="N3953" i="2" s="1"/>
  <c r="H3954" i="2"/>
  <c r="J3954" i="2"/>
  <c r="K3954" i="2"/>
  <c r="L3954" i="2"/>
  <c r="M3954" i="2" s="1"/>
  <c r="N3954" i="2" s="1"/>
  <c r="H3955" i="2"/>
  <c r="J3955" i="2"/>
  <c r="K3955" i="2"/>
  <c r="L3955" i="2"/>
  <c r="M3955" i="2" s="1"/>
  <c r="N3955" i="2" s="1"/>
  <c r="H3956" i="2"/>
  <c r="J3956" i="2"/>
  <c r="K3956" i="2"/>
  <c r="L3956" i="2"/>
  <c r="M3956" i="2" s="1"/>
  <c r="N3956" i="2" s="1"/>
  <c r="H3957" i="2"/>
  <c r="J3957" i="2"/>
  <c r="K3957" i="2"/>
  <c r="L3957" i="2"/>
  <c r="M3957" i="2" s="1"/>
  <c r="N3957" i="2" s="1"/>
  <c r="H3958" i="2"/>
  <c r="J3958" i="2"/>
  <c r="K3958" i="2"/>
  <c r="L3958" i="2"/>
  <c r="M3958" i="2" s="1"/>
  <c r="N3958" i="2" s="1"/>
  <c r="H3959" i="2"/>
  <c r="J3959" i="2"/>
  <c r="K3959" i="2"/>
  <c r="L3959" i="2"/>
  <c r="M3959" i="2" s="1"/>
  <c r="N3959" i="2" s="1"/>
  <c r="H3960" i="2"/>
  <c r="J3960" i="2"/>
  <c r="K3960" i="2"/>
  <c r="L3960" i="2"/>
  <c r="M3960" i="2" s="1"/>
  <c r="N3960" i="2" s="1"/>
  <c r="H3961" i="2"/>
  <c r="J3961" i="2"/>
  <c r="K3961" i="2"/>
  <c r="L3961" i="2"/>
  <c r="M3961" i="2" s="1"/>
  <c r="N3961" i="2" s="1"/>
  <c r="H3962" i="2"/>
  <c r="J3962" i="2"/>
  <c r="K3962" i="2"/>
  <c r="L3962" i="2"/>
  <c r="M3962" i="2" s="1"/>
  <c r="N3962" i="2" s="1"/>
  <c r="H3963" i="2"/>
  <c r="J3963" i="2"/>
  <c r="K3963" i="2"/>
  <c r="L3963" i="2"/>
  <c r="M3963" i="2" s="1"/>
  <c r="N3963" i="2" s="1"/>
  <c r="H3964" i="2"/>
  <c r="J3964" i="2"/>
  <c r="K3964" i="2"/>
  <c r="L3964" i="2"/>
  <c r="M3964" i="2" s="1"/>
  <c r="N3964" i="2" s="1"/>
  <c r="H3965" i="2"/>
  <c r="J3965" i="2"/>
  <c r="K3965" i="2"/>
  <c r="L3965" i="2"/>
  <c r="M3965" i="2" s="1"/>
  <c r="N3965" i="2" s="1"/>
  <c r="H3966" i="2"/>
  <c r="J3966" i="2"/>
  <c r="K3966" i="2"/>
  <c r="L3966" i="2"/>
  <c r="M3966" i="2" s="1"/>
  <c r="N3966" i="2" s="1"/>
  <c r="H3967" i="2"/>
  <c r="J3967" i="2"/>
  <c r="K3967" i="2"/>
  <c r="L3967" i="2"/>
  <c r="M3967" i="2" s="1"/>
  <c r="N3967" i="2" s="1"/>
  <c r="H3968" i="2"/>
  <c r="J3968" i="2"/>
  <c r="K3968" i="2"/>
  <c r="L3968" i="2"/>
  <c r="M3968" i="2" s="1"/>
  <c r="N3968" i="2" s="1"/>
  <c r="H3969" i="2"/>
  <c r="J3969" i="2"/>
  <c r="K3969" i="2"/>
  <c r="L3969" i="2"/>
  <c r="M3969" i="2" s="1"/>
  <c r="N3969" i="2" s="1"/>
  <c r="H3970" i="2"/>
  <c r="J3970" i="2"/>
  <c r="K3970" i="2"/>
  <c r="L3970" i="2"/>
  <c r="M3970" i="2" s="1"/>
  <c r="N3970" i="2" s="1"/>
  <c r="H3971" i="2"/>
  <c r="J3971" i="2"/>
  <c r="K3971" i="2"/>
  <c r="L3971" i="2"/>
  <c r="M3971" i="2" s="1"/>
  <c r="N3971" i="2" s="1"/>
  <c r="H3972" i="2"/>
  <c r="J3972" i="2"/>
  <c r="K3972" i="2"/>
  <c r="L3972" i="2"/>
  <c r="M3972" i="2" s="1"/>
  <c r="N3972" i="2" s="1"/>
  <c r="H3973" i="2"/>
  <c r="J3973" i="2"/>
  <c r="K3973" i="2"/>
  <c r="L3973" i="2"/>
  <c r="M3973" i="2" s="1"/>
  <c r="N3973" i="2" s="1"/>
  <c r="H3974" i="2"/>
  <c r="J3974" i="2"/>
  <c r="K3974" i="2"/>
  <c r="L3974" i="2"/>
  <c r="M3974" i="2" s="1"/>
  <c r="N3974" i="2" s="1"/>
  <c r="H3975" i="2"/>
  <c r="J3975" i="2"/>
  <c r="K3975" i="2"/>
  <c r="L3975" i="2"/>
  <c r="M3975" i="2" s="1"/>
  <c r="N3975" i="2" s="1"/>
  <c r="H3976" i="2"/>
  <c r="J3976" i="2"/>
  <c r="K3976" i="2"/>
  <c r="L3976" i="2"/>
  <c r="M3976" i="2" s="1"/>
  <c r="N3976" i="2" s="1"/>
  <c r="H3977" i="2"/>
  <c r="J3977" i="2"/>
  <c r="K3977" i="2"/>
  <c r="L3977" i="2"/>
  <c r="M3977" i="2" s="1"/>
  <c r="N3977" i="2" s="1"/>
  <c r="H3978" i="2"/>
  <c r="J3978" i="2"/>
  <c r="K3978" i="2"/>
  <c r="L3978" i="2"/>
  <c r="M3978" i="2" s="1"/>
  <c r="N3978" i="2" s="1"/>
  <c r="H3979" i="2"/>
  <c r="J3979" i="2"/>
  <c r="K3979" i="2"/>
  <c r="L3979" i="2"/>
  <c r="M3979" i="2" s="1"/>
  <c r="N3979" i="2" s="1"/>
  <c r="H3980" i="2"/>
  <c r="J3980" i="2"/>
  <c r="K3980" i="2"/>
  <c r="L3980" i="2"/>
  <c r="M3980" i="2" s="1"/>
  <c r="N3980" i="2" s="1"/>
  <c r="H3981" i="2"/>
  <c r="J3981" i="2"/>
  <c r="K3981" i="2"/>
  <c r="L3981" i="2"/>
  <c r="M3981" i="2" s="1"/>
  <c r="N3981" i="2" s="1"/>
  <c r="H3982" i="2"/>
  <c r="J3982" i="2"/>
  <c r="K3982" i="2"/>
  <c r="L3982" i="2"/>
  <c r="M3982" i="2" s="1"/>
  <c r="N3982" i="2" s="1"/>
  <c r="H3983" i="2"/>
  <c r="J3983" i="2"/>
  <c r="K3983" i="2"/>
  <c r="L3983" i="2"/>
  <c r="M3983" i="2" s="1"/>
  <c r="N3983" i="2" s="1"/>
  <c r="H3984" i="2"/>
  <c r="J3984" i="2"/>
  <c r="K3984" i="2"/>
  <c r="L3984" i="2"/>
  <c r="M3984" i="2" s="1"/>
  <c r="N3984" i="2" s="1"/>
  <c r="H3985" i="2"/>
  <c r="J3985" i="2"/>
  <c r="K3985" i="2"/>
  <c r="L3985" i="2"/>
  <c r="M3985" i="2" s="1"/>
  <c r="N3985" i="2" s="1"/>
  <c r="L3" i="2"/>
  <c r="M3" i="2" s="1"/>
  <c r="L4" i="2"/>
  <c r="M4" i="2" s="1"/>
  <c r="L5" i="2"/>
  <c r="M5" i="2" s="1"/>
  <c r="L6" i="2"/>
  <c r="M6" i="2" s="1"/>
  <c r="L7" i="2"/>
  <c r="M7" i="2" s="1"/>
  <c r="L8" i="2"/>
  <c r="M8" i="2" s="1"/>
  <c r="L9" i="2"/>
  <c r="M9" i="2" s="1"/>
  <c r="L10" i="2"/>
  <c r="M10" i="2" s="1"/>
  <c r="L11" i="2"/>
  <c r="M11" i="2" s="1"/>
  <c r="L12" i="2"/>
  <c r="M12" i="2" s="1"/>
  <c r="L13" i="2"/>
  <c r="M13" i="2" s="1"/>
  <c r="L14" i="2"/>
  <c r="M14" i="2" s="1"/>
  <c r="L15" i="2"/>
  <c r="M15" i="2" s="1"/>
  <c r="L16" i="2"/>
  <c r="M16" i="2" s="1"/>
  <c r="L17" i="2"/>
  <c r="M17" i="2" s="1"/>
  <c r="L18" i="2"/>
  <c r="M18" i="2" s="1"/>
  <c r="L19" i="2"/>
  <c r="M19" i="2" s="1"/>
  <c r="L20" i="2"/>
  <c r="M20" i="2" s="1"/>
  <c r="L21" i="2"/>
  <c r="M21" i="2" s="1"/>
  <c r="L22" i="2"/>
  <c r="M22" i="2" s="1"/>
  <c r="L23" i="2"/>
  <c r="M23" i="2" s="1"/>
  <c r="L24" i="2"/>
  <c r="M24" i="2" s="1"/>
  <c r="L25" i="2"/>
  <c r="M25" i="2" s="1"/>
  <c r="L26" i="2"/>
  <c r="M26" i="2" s="1"/>
  <c r="L27" i="2"/>
  <c r="M27" i="2" s="1"/>
  <c r="L28" i="2"/>
  <c r="M28" i="2" s="1"/>
  <c r="L29" i="2"/>
  <c r="M29" i="2" s="1"/>
  <c r="L30" i="2"/>
  <c r="M30" i="2" s="1"/>
  <c r="L31" i="2"/>
  <c r="M31" i="2" s="1"/>
  <c r="L32" i="2"/>
  <c r="M32" i="2" s="1"/>
  <c r="L33" i="2"/>
  <c r="M33" i="2" s="1"/>
  <c r="L34" i="2"/>
  <c r="M34" i="2" s="1"/>
  <c r="L35" i="2"/>
  <c r="M35" i="2" s="1"/>
  <c r="L36" i="2"/>
  <c r="M36" i="2" s="1"/>
  <c r="L37" i="2"/>
  <c r="M37" i="2" s="1"/>
  <c r="L38" i="2"/>
  <c r="M38" i="2" s="1"/>
  <c r="L39" i="2"/>
  <c r="M39" i="2" s="1"/>
  <c r="L40" i="2"/>
  <c r="M40" i="2" s="1"/>
  <c r="L41" i="2"/>
  <c r="M41" i="2" s="1"/>
  <c r="L42" i="2"/>
  <c r="M42" i="2" s="1"/>
  <c r="L43" i="2"/>
  <c r="M43" i="2" s="1"/>
  <c r="L44" i="2"/>
  <c r="M44" i="2" s="1"/>
  <c r="L45" i="2"/>
  <c r="M45" i="2" s="1"/>
  <c r="L46" i="2"/>
  <c r="M46" i="2" s="1"/>
  <c r="L47" i="2"/>
  <c r="M47" i="2" s="1"/>
  <c r="L48" i="2"/>
  <c r="M48" i="2" s="1"/>
  <c r="L49" i="2"/>
  <c r="M49" i="2" s="1"/>
  <c r="L50" i="2"/>
  <c r="M50" i="2" s="1"/>
  <c r="L51" i="2"/>
  <c r="M51" i="2" s="1"/>
  <c r="L52" i="2"/>
  <c r="M52" i="2" s="1"/>
  <c r="L53" i="2"/>
  <c r="M53" i="2" s="1"/>
  <c r="L54" i="2"/>
  <c r="M54" i="2" s="1"/>
  <c r="L55" i="2"/>
  <c r="M55" i="2" s="1"/>
  <c r="L56" i="2"/>
  <c r="M56" i="2" s="1"/>
  <c r="L57" i="2"/>
  <c r="M57" i="2" s="1"/>
  <c r="L58" i="2"/>
  <c r="M58" i="2" s="1"/>
  <c r="L59" i="2"/>
  <c r="M59" i="2" s="1"/>
  <c r="L60" i="2"/>
  <c r="M60" i="2" s="1"/>
  <c r="L61" i="2"/>
  <c r="M61" i="2" s="1"/>
  <c r="L62" i="2"/>
  <c r="M62" i="2" s="1"/>
  <c r="L63" i="2"/>
  <c r="M63" i="2" s="1"/>
  <c r="L64" i="2"/>
  <c r="M64" i="2" s="1"/>
  <c r="L65" i="2"/>
  <c r="M65" i="2" s="1"/>
  <c r="L66" i="2"/>
  <c r="M66" i="2" s="1"/>
  <c r="L67" i="2"/>
  <c r="M67" i="2" s="1"/>
  <c r="L68" i="2"/>
  <c r="M68" i="2" s="1"/>
  <c r="L69" i="2"/>
  <c r="M69" i="2" s="1"/>
  <c r="L70" i="2"/>
  <c r="M70" i="2" s="1"/>
  <c r="L71" i="2"/>
  <c r="M71" i="2" s="1"/>
  <c r="L72" i="2"/>
  <c r="M72" i="2" s="1"/>
  <c r="L73" i="2"/>
  <c r="M73" i="2" s="1"/>
  <c r="L74" i="2"/>
  <c r="M74" i="2" s="1"/>
  <c r="L75" i="2"/>
  <c r="M75" i="2" s="1"/>
  <c r="L76" i="2"/>
  <c r="M76" i="2" s="1"/>
  <c r="L77" i="2"/>
  <c r="M77" i="2" s="1"/>
  <c r="L78" i="2"/>
  <c r="M78" i="2" s="1"/>
  <c r="L79" i="2"/>
  <c r="M79" i="2" s="1"/>
  <c r="L80" i="2"/>
  <c r="M80" i="2" s="1"/>
  <c r="L81" i="2"/>
  <c r="M81" i="2" s="1"/>
  <c r="L82" i="2"/>
  <c r="M82" i="2" s="1"/>
  <c r="L83" i="2"/>
  <c r="M83" i="2" s="1"/>
  <c r="L84" i="2"/>
  <c r="M84" i="2" s="1"/>
  <c r="L85" i="2"/>
  <c r="M85" i="2" s="1"/>
  <c r="L86" i="2"/>
  <c r="M86" i="2" s="1"/>
  <c r="L87" i="2"/>
  <c r="M87" i="2" s="1"/>
  <c r="L88" i="2"/>
  <c r="M88" i="2" s="1"/>
  <c r="L89" i="2"/>
  <c r="M89" i="2" s="1"/>
  <c r="L90" i="2"/>
  <c r="M90" i="2" s="1"/>
  <c r="L91" i="2"/>
  <c r="M91" i="2" s="1"/>
  <c r="L92" i="2"/>
  <c r="M92" i="2" s="1"/>
  <c r="L93" i="2"/>
  <c r="M93" i="2" s="1"/>
  <c r="L94" i="2"/>
  <c r="M94" i="2" s="1"/>
  <c r="L95" i="2"/>
  <c r="M95" i="2" s="1"/>
  <c r="L96" i="2"/>
  <c r="M96" i="2" s="1"/>
  <c r="L97" i="2"/>
  <c r="M97" i="2" s="1"/>
  <c r="L98" i="2"/>
  <c r="M98" i="2" s="1"/>
  <c r="L99" i="2"/>
  <c r="M99" i="2" s="1"/>
  <c r="L100" i="2"/>
  <c r="M100" i="2" s="1"/>
  <c r="L101" i="2"/>
  <c r="M101" i="2" s="1"/>
  <c r="L102" i="2"/>
  <c r="M102" i="2" s="1"/>
  <c r="L103" i="2"/>
  <c r="M103" i="2" s="1"/>
  <c r="L104" i="2"/>
  <c r="M104" i="2" s="1"/>
  <c r="L105" i="2"/>
  <c r="M105" i="2" s="1"/>
  <c r="L106" i="2"/>
  <c r="M106" i="2" s="1"/>
  <c r="L107" i="2"/>
  <c r="M107" i="2" s="1"/>
  <c r="L108" i="2"/>
  <c r="M108" i="2" s="1"/>
  <c r="L109" i="2"/>
  <c r="M109" i="2" s="1"/>
  <c r="L110" i="2"/>
  <c r="M110" i="2" s="1"/>
  <c r="L111" i="2"/>
  <c r="M111" i="2" s="1"/>
  <c r="L112" i="2"/>
  <c r="M112" i="2" s="1"/>
  <c r="L113" i="2"/>
  <c r="M113" i="2" s="1"/>
  <c r="L114" i="2"/>
  <c r="M114" i="2" s="1"/>
  <c r="L115" i="2"/>
  <c r="M115" i="2" s="1"/>
  <c r="L116" i="2"/>
  <c r="M116" i="2" s="1"/>
  <c r="L117" i="2"/>
  <c r="M117" i="2" s="1"/>
  <c r="L118" i="2"/>
  <c r="M118" i="2" s="1"/>
  <c r="L119" i="2"/>
  <c r="M119" i="2" s="1"/>
  <c r="L120" i="2"/>
  <c r="M120" i="2" s="1"/>
  <c r="L121" i="2"/>
  <c r="M121" i="2" s="1"/>
  <c r="L122" i="2"/>
  <c r="M122" i="2" s="1"/>
  <c r="L123" i="2"/>
  <c r="M123" i="2" s="1"/>
  <c r="L124" i="2"/>
  <c r="M124" i="2" s="1"/>
  <c r="L125" i="2"/>
  <c r="M125" i="2" s="1"/>
  <c r="L126" i="2"/>
  <c r="M126" i="2" s="1"/>
  <c r="L127" i="2"/>
  <c r="M127" i="2" s="1"/>
  <c r="L128" i="2"/>
  <c r="M128" i="2" s="1"/>
  <c r="L129" i="2"/>
  <c r="M129" i="2" s="1"/>
  <c r="L130" i="2"/>
  <c r="M130" i="2" s="1"/>
  <c r="L131" i="2"/>
  <c r="M131" i="2" s="1"/>
  <c r="L132" i="2"/>
  <c r="M132" i="2" s="1"/>
  <c r="L133" i="2"/>
  <c r="M133" i="2" s="1"/>
  <c r="L134" i="2"/>
  <c r="M134" i="2" s="1"/>
  <c r="L135" i="2"/>
  <c r="M135" i="2" s="1"/>
  <c r="L136" i="2"/>
  <c r="M136" i="2" s="1"/>
  <c r="L137" i="2"/>
  <c r="M137" i="2" s="1"/>
  <c r="L138" i="2"/>
  <c r="M138" i="2" s="1"/>
  <c r="L139" i="2"/>
  <c r="M139" i="2" s="1"/>
  <c r="L140" i="2"/>
  <c r="M140" i="2" s="1"/>
  <c r="L141" i="2"/>
  <c r="M141" i="2" s="1"/>
  <c r="L142" i="2"/>
  <c r="M142" i="2" s="1"/>
  <c r="L143" i="2"/>
  <c r="M143" i="2" s="1"/>
  <c r="L144" i="2"/>
  <c r="M144" i="2" s="1"/>
  <c r="L145" i="2"/>
  <c r="M145" i="2" s="1"/>
  <c r="L146" i="2"/>
  <c r="M146" i="2" s="1"/>
  <c r="L147" i="2"/>
  <c r="M147" i="2" s="1"/>
  <c r="L148" i="2"/>
  <c r="M148" i="2" s="1"/>
  <c r="L149" i="2"/>
  <c r="M149" i="2" s="1"/>
  <c r="L150" i="2"/>
  <c r="M150" i="2" s="1"/>
  <c r="L151" i="2"/>
  <c r="M151" i="2" s="1"/>
  <c r="L152" i="2"/>
  <c r="M152" i="2" s="1"/>
  <c r="L153" i="2"/>
  <c r="M153" i="2" s="1"/>
  <c r="L154" i="2"/>
  <c r="M154" i="2" s="1"/>
  <c r="L155" i="2"/>
  <c r="M155" i="2" s="1"/>
  <c r="L156" i="2"/>
  <c r="M156" i="2" s="1"/>
  <c r="L157" i="2"/>
  <c r="M157" i="2" s="1"/>
  <c r="L158" i="2"/>
  <c r="M158" i="2" s="1"/>
  <c r="L159" i="2"/>
  <c r="M159" i="2" s="1"/>
  <c r="L160" i="2"/>
  <c r="M160" i="2" s="1"/>
  <c r="L161" i="2"/>
  <c r="M161" i="2" s="1"/>
  <c r="L162" i="2"/>
  <c r="M162" i="2" s="1"/>
  <c r="L163" i="2"/>
  <c r="M163" i="2" s="1"/>
  <c r="L164" i="2"/>
  <c r="M164" i="2" s="1"/>
  <c r="L165" i="2"/>
  <c r="M165" i="2" s="1"/>
  <c r="L166" i="2"/>
  <c r="M166" i="2" s="1"/>
  <c r="L167" i="2"/>
  <c r="M167" i="2" s="1"/>
  <c r="L168" i="2"/>
  <c r="M168" i="2" s="1"/>
  <c r="L169" i="2"/>
  <c r="M169" i="2" s="1"/>
  <c r="L170" i="2"/>
  <c r="M170" i="2" s="1"/>
  <c r="L171" i="2"/>
  <c r="M171" i="2" s="1"/>
  <c r="L172" i="2"/>
  <c r="M172" i="2" s="1"/>
  <c r="L173" i="2"/>
  <c r="M173" i="2" s="1"/>
  <c r="L174" i="2"/>
  <c r="M174" i="2" s="1"/>
  <c r="L175" i="2"/>
  <c r="M175" i="2" s="1"/>
  <c r="L176" i="2"/>
  <c r="M176" i="2" s="1"/>
  <c r="L177" i="2"/>
  <c r="M177" i="2" s="1"/>
  <c r="L178" i="2"/>
  <c r="M178" i="2" s="1"/>
  <c r="L179" i="2"/>
  <c r="M179" i="2" s="1"/>
  <c r="L180" i="2"/>
  <c r="M180" i="2" s="1"/>
  <c r="L181" i="2"/>
  <c r="M181" i="2" s="1"/>
  <c r="L182" i="2"/>
  <c r="M182" i="2" s="1"/>
  <c r="L183" i="2"/>
  <c r="M183" i="2" s="1"/>
  <c r="L184" i="2"/>
  <c r="M184" i="2" s="1"/>
  <c r="L185" i="2"/>
  <c r="M185" i="2" s="1"/>
  <c r="L186" i="2"/>
  <c r="M186" i="2" s="1"/>
  <c r="L187" i="2"/>
  <c r="M187" i="2" s="1"/>
  <c r="L188" i="2"/>
  <c r="M188" i="2" s="1"/>
  <c r="L189" i="2"/>
  <c r="M189" i="2" s="1"/>
  <c r="L190" i="2"/>
  <c r="M190" i="2" s="1"/>
  <c r="L191" i="2"/>
  <c r="M191" i="2" s="1"/>
  <c r="L192" i="2"/>
  <c r="M192" i="2" s="1"/>
  <c r="L193" i="2"/>
  <c r="M193" i="2" s="1"/>
  <c r="L194" i="2"/>
  <c r="M194" i="2" s="1"/>
  <c r="L195" i="2"/>
  <c r="M195" i="2" s="1"/>
  <c r="L196" i="2"/>
  <c r="M196" i="2" s="1"/>
  <c r="L197" i="2"/>
  <c r="M197" i="2" s="1"/>
  <c r="L198" i="2"/>
  <c r="M198" i="2" s="1"/>
  <c r="L199" i="2"/>
  <c r="M199" i="2" s="1"/>
  <c r="L200" i="2"/>
  <c r="M200" i="2" s="1"/>
  <c r="L201" i="2"/>
  <c r="M201" i="2" s="1"/>
  <c r="L202" i="2"/>
  <c r="M202" i="2" s="1"/>
  <c r="L203" i="2"/>
  <c r="M203" i="2" s="1"/>
  <c r="L204" i="2"/>
  <c r="M204" i="2" s="1"/>
  <c r="L205" i="2"/>
  <c r="M205" i="2" s="1"/>
  <c r="L206" i="2"/>
  <c r="M206" i="2" s="1"/>
  <c r="L207" i="2"/>
  <c r="M207" i="2" s="1"/>
  <c r="L208" i="2"/>
  <c r="M208" i="2" s="1"/>
  <c r="L209" i="2"/>
  <c r="M209" i="2" s="1"/>
  <c r="L210" i="2"/>
  <c r="M210" i="2" s="1"/>
  <c r="L211" i="2"/>
  <c r="M211" i="2" s="1"/>
  <c r="L212" i="2"/>
  <c r="M212" i="2" s="1"/>
  <c r="L213" i="2"/>
  <c r="M213" i="2" s="1"/>
  <c r="L214" i="2"/>
  <c r="M214" i="2" s="1"/>
  <c r="L215" i="2"/>
  <c r="M215" i="2" s="1"/>
  <c r="L216" i="2"/>
  <c r="M216" i="2" s="1"/>
  <c r="L217" i="2"/>
  <c r="M217" i="2" s="1"/>
  <c r="L218" i="2"/>
  <c r="M218" i="2" s="1"/>
  <c r="L219" i="2"/>
  <c r="M219" i="2" s="1"/>
  <c r="L220" i="2"/>
  <c r="M220" i="2" s="1"/>
  <c r="L221" i="2"/>
  <c r="M221" i="2" s="1"/>
  <c r="L222" i="2"/>
  <c r="M222" i="2" s="1"/>
  <c r="L223" i="2"/>
  <c r="M223" i="2" s="1"/>
  <c r="L224" i="2"/>
  <c r="M224" i="2" s="1"/>
  <c r="L225" i="2"/>
  <c r="M225" i="2" s="1"/>
  <c r="L226" i="2"/>
  <c r="M226" i="2" s="1"/>
  <c r="L227" i="2"/>
  <c r="M227" i="2" s="1"/>
  <c r="L228" i="2"/>
  <c r="M228" i="2" s="1"/>
  <c r="L229" i="2"/>
  <c r="M229" i="2" s="1"/>
  <c r="L230" i="2"/>
  <c r="M230" i="2" s="1"/>
  <c r="L231" i="2"/>
  <c r="M231" i="2" s="1"/>
  <c r="L232" i="2"/>
  <c r="M232" i="2" s="1"/>
  <c r="L233" i="2"/>
  <c r="M233" i="2" s="1"/>
  <c r="L234" i="2"/>
  <c r="M234" i="2" s="1"/>
  <c r="L235" i="2"/>
  <c r="M235" i="2" s="1"/>
  <c r="L236" i="2"/>
  <c r="M236" i="2" s="1"/>
  <c r="L237" i="2"/>
  <c r="M237" i="2" s="1"/>
  <c r="L238" i="2"/>
  <c r="M238" i="2" s="1"/>
  <c r="L239" i="2"/>
  <c r="M239" i="2" s="1"/>
  <c r="L240" i="2"/>
  <c r="M240" i="2" s="1"/>
  <c r="L241" i="2"/>
  <c r="M241" i="2" s="1"/>
  <c r="L242" i="2"/>
  <c r="M242" i="2" s="1"/>
  <c r="L243" i="2"/>
  <c r="M243" i="2" s="1"/>
  <c r="L244" i="2"/>
  <c r="M244" i="2" s="1"/>
  <c r="L245" i="2"/>
  <c r="M245" i="2" s="1"/>
  <c r="L246" i="2"/>
  <c r="M246" i="2" s="1"/>
  <c r="L247" i="2"/>
  <c r="M247" i="2" s="1"/>
  <c r="L248" i="2"/>
  <c r="M248" i="2" s="1"/>
  <c r="L249" i="2"/>
  <c r="M249" i="2" s="1"/>
  <c r="L250" i="2"/>
  <c r="M250" i="2" s="1"/>
  <c r="L251" i="2"/>
  <c r="M251" i="2" s="1"/>
  <c r="L252" i="2"/>
  <c r="M252" i="2" s="1"/>
  <c r="L253" i="2"/>
  <c r="M253" i="2" s="1"/>
  <c r="L254" i="2"/>
  <c r="M254" i="2" s="1"/>
  <c r="L255" i="2"/>
  <c r="M255" i="2" s="1"/>
  <c r="L256" i="2"/>
  <c r="M256" i="2" s="1"/>
  <c r="L257" i="2"/>
  <c r="M257" i="2" s="1"/>
  <c r="L258" i="2"/>
  <c r="M258" i="2" s="1"/>
  <c r="L259" i="2"/>
  <c r="M259" i="2" s="1"/>
  <c r="L260" i="2"/>
  <c r="M260" i="2" s="1"/>
  <c r="L261" i="2"/>
  <c r="M261" i="2" s="1"/>
  <c r="L262" i="2"/>
  <c r="M262" i="2" s="1"/>
  <c r="L263" i="2"/>
  <c r="M263" i="2" s="1"/>
  <c r="L264" i="2"/>
  <c r="M264" i="2" s="1"/>
  <c r="L265" i="2"/>
  <c r="M265" i="2" s="1"/>
  <c r="L266" i="2"/>
  <c r="M266" i="2" s="1"/>
  <c r="L267" i="2"/>
  <c r="M267" i="2" s="1"/>
  <c r="L268" i="2"/>
  <c r="M268" i="2" s="1"/>
  <c r="L269" i="2"/>
  <c r="M269" i="2" s="1"/>
  <c r="L270" i="2"/>
  <c r="M270" i="2" s="1"/>
  <c r="L271" i="2"/>
  <c r="M271" i="2" s="1"/>
  <c r="L272" i="2"/>
  <c r="M272" i="2" s="1"/>
  <c r="L273" i="2"/>
  <c r="M273" i="2" s="1"/>
  <c r="L274" i="2"/>
  <c r="M274" i="2" s="1"/>
  <c r="L275" i="2"/>
  <c r="M275" i="2" s="1"/>
  <c r="L276" i="2"/>
  <c r="M276" i="2" s="1"/>
  <c r="L277" i="2"/>
  <c r="M277" i="2" s="1"/>
  <c r="L278" i="2"/>
  <c r="M278" i="2" s="1"/>
  <c r="L279" i="2"/>
  <c r="M279" i="2" s="1"/>
  <c r="L280" i="2"/>
  <c r="M280" i="2" s="1"/>
  <c r="L281" i="2"/>
  <c r="M281" i="2" s="1"/>
  <c r="L282" i="2"/>
  <c r="M282" i="2" s="1"/>
  <c r="L283" i="2"/>
  <c r="M283" i="2" s="1"/>
  <c r="L284" i="2"/>
  <c r="M284" i="2" s="1"/>
  <c r="L285" i="2"/>
  <c r="M285" i="2" s="1"/>
  <c r="L286" i="2"/>
  <c r="M286" i="2" s="1"/>
  <c r="L287" i="2"/>
  <c r="M287" i="2" s="1"/>
  <c r="L288" i="2"/>
  <c r="M288" i="2" s="1"/>
  <c r="L289" i="2"/>
  <c r="M289" i="2" s="1"/>
  <c r="L290" i="2"/>
  <c r="M290" i="2" s="1"/>
  <c r="L291" i="2"/>
  <c r="M291" i="2" s="1"/>
  <c r="L292" i="2"/>
  <c r="M292" i="2" s="1"/>
  <c r="L293" i="2"/>
  <c r="M293" i="2" s="1"/>
  <c r="L294" i="2"/>
  <c r="M294" i="2" s="1"/>
  <c r="L295" i="2"/>
  <c r="M295" i="2" s="1"/>
  <c r="L296" i="2"/>
  <c r="M296" i="2" s="1"/>
  <c r="L297" i="2"/>
  <c r="M297" i="2" s="1"/>
  <c r="L298" i="2"/>
  <c r="M298" i="2" s="1"/>
  <c r="L299" i="2"/>
  <c r="M299" i="2" s="1"/>
  <c r="L300" i="2"/>
  <c r="M300" i="2" s="1"/>
  <c r="L301" i="2"/>
  <c r="M301" i="2" s="1"/>
  <c r="L302" i="2"/>
  <c r="M302" i="2" s="1"/>
  <c r="L303" i="2"/>
  <c r="M303" i="2" s="1"/>
  <c r="L304" i="2"/>
  <c r="M304" i="2" s="1"/>
  <c r="L305" i="2"/>
  <c r="M305" i="2" s="1"/>
  <c r="L306" i="2"/>
  <c r="M306" i="2" s="1"/>
  <c r="L307" i="2"/>
  <c r="M307" i="2" s="1"/>
  <c r="L308" i="2"/>
  <c r="M308" i="2" s="1"/>
  <c r="L309" i="2"/>
  <c r="M309" i="2" s="1"/>
  <c r="L310" i="2"/>
  <c r="M310" i="2" s="1"/>
  <c r="L311" i="2"/>
  <c r="M311" i="2" s="1"/>
  <c r="L312" i="2"/>
  <c r="M312" i="2" s="1"/>
  <c r="L313" i="2"/>
  <c r="M313" i="2" s="1"/>
  <c r="L314" i="2"/>
  <c r="M314" i="2" s="1"/>
  <c r="L315" i="2"/>
  <c r="M315" i="2" s="1"/>
  <c r="L316" i="2"/>
  <c r="M316" i="2" s="1"/>
  <c r="L317" i="2"/>
  <c r="M317" i="2" s="1"/>
  <c r="L318" i="2"/>
  <c r="M318" i="2" s="1"/>
  <c r="L319" i="2"/>
  <c r="M319" i="2" s="1"/>
  <c r="L320" i="2"/>
  <c r="M320" i="2" s="1"/>
  <c r="L321" i="2"/>
  <c r="M321" i="2" s="1"/>
  <c r="L322" i="2"/>
  <c r="M322" i="2" s="1"/>
  <c r="L323" i="2"/>
  <c r="M323" i="2" s="1"/>
  <c r="L324" i="2"/>
  <c r="M324" i="2" s="1"/>
  <c r="L325" i="2"/>
  <c r="M325" i="2" s="1"/>
  <c r="L326" i="2"/>
  <c r="M326" i="2" s="1"/>
  <c r="L327" i="2"/>
  <c r="M327" i="2" s="1"/>
  <c r="L328" i="2"/>
  <c r="M328" i="2" s="1"/>
  <c r="L329" i="2"/>
  <c r="M329" i="2" s="1"/>
  <c r="L330" i="2"/>
  <c r="M330" i="2" s="1"/>
  <c r="L331" i="2"/>
  <c r="M331" i="2" s="1"/>
  <c r="L332" i="2"/>
  <c r="M332" i="2" s="1"/>
  <c r="L333" i="2"/>
  <c r="M333" i="2" s="1"/>
  <c r="L334" i="2"/>
  <c r="M334" i="2" s="1"/>
  <c r="L335" i="2"/>
  <c r="M335" i="2" s="1"/>
  <c r="L336" i="2"/>
  <c r="M336" i="2" s="1"/>
  <c r="L337" i="2"/>
  <c r="M337" i="2" s="1"/>
  <c r="L338" i="2"/>
  <c r="M338" i="2" s="1"/>
  <c r="L339" i="2"/>
  <c r="M339" i="2" s="1"/>
  <c r="L340" i="2"/>
  <c r="M340" i="2" s="1"/>
  <c r="L341" i="2"/>
  <c r="M341" i="2" s="1"/>
  <c r="L342" i="2"/>
  <c r="M342" i="2" s="1"/>
  <c r="L343" i="2"/>
  <c r="M343" i="2" s="1"/>
  <c r="L344" i="2"/>
  <c r="M344" i="2" s="1"/>
  <c r="L345" i="2"/>
  <c r="M345" i="2" s="1"/>
  <c r="L346" i="2"/>
  <c r="M346" i="2" s="1"/>
  <c r="L347" i="2"/>
  <c r="M347" i="2" s="1"/>
  <c r="L348" i="2"/>
  <c r="M348" i="2" s="1"/>
  <c r="L349" i="2"/>
  <c r="M349" i="2" s="1"/>
  <c r="L350" i="2"/>
  <c r="M350" i="2" s="1"/>
  <c r="L351" i="2"/>
  <c r="M351" i="2" s="1"/>
  <c r="L352" i="2"/>
  <c r="M352" i="2" s="1"/>
  <c r="L353" i="2"/>
  <c r="M353" i="2" s="1"/>
  <c r="L354" i="2"/>
  <c r="M354" i="2" s="1"/>
  <c r="L355" i="2"/>
  <c r="M355" i="2" s="1"/>
  <c r="L356" i="2"/>
  <c r="M356" i="2" s="1"/>
  <c r="L357" i="2"/>
  <c r="M357" i="2" s="1"/>
  <c r="L358" i="2"/>
  <c r="M358" i="2" s="1"/>
  <c r="L359" i="2"/>
  <c r="M359" i="2" s="1"/>
  <c r="L360" i="2"/>
  <c r="M360" i="2" s="1"/>
  <c r="L361" i="2"/>
  <c r="M361" i="2" s="1"/>
  <c r="L362" i="2"/>
  <c r="M362" i="2" s="1"/>
  <c r="L363" i="2"/>
  <c r="M363" i="2" s="1"/>
  <c r="L364" i="2"/>
  <c r="M364" i="2" s="1"/>
  <c r="L365" i="2"/>
  <c r="M365" i="2" s="1"/>
  <c r="L366" i="2"/>
  <c r="M366" i="2" s="1"/>
  <c r="L367" i="2"/>
  <c r="M367" i="2" s="1"/>
  <c r="L368" i="2"/>
  <c r="M368" i="2" s="1"/>
  <c r="L369" i="2"/>
  <c r="M369" i="2" s="1"/>
  <c r="L370" i="2"/>
  <c r="M370" i="2" s="1"/>
  <c r="L371" i="2"/>
  <c r="M371" i="2" s="1"/>
  <c r="L372" i="2"/>
  <c r="M372" i="2" s="1"/>
  <c r="L373" i="2"/>
  <c r="M373" i="2" s="1"/>
  <c r="L374" i="2"/>
  <c r="M374" i="2" s="1"/>
  <c r="L375" i="2"/>
  <c r="M375" i="2" s="1"/>
  <c r="L376" i="2"/>
  <c r="M376" i="2" s="1"/>
  <c r="L377" i="2"/>
  <c r="M377" i="2" s="1"/>
  <c r="L378" i="2"/>
  <c r="M378" i="2" s="1"/>
  <c r="L379" i="2"/>
  <c r="M379" i="2" s="1"/>
  <c r="L380" i="2"/>
  <c r="M380" i="2" s="1"/>
  <c r="L381" i="2"/>
  <c r="M381" i="2" s="1"/>
  <c r="L382" i="2"/>
  <c r="M382" i="2" s="1"/>
  <c r="L383" i="2"/>
  <c r="M383" i="2" s="1"/>
  <c r="L384" i="2"/>
  <c r="M384" i="2" s="1"/>
  <c r="L385" i="2"/>
  <c r="M385" i="2" s="1"/>
  <c r="L386" i="2"/>
  <c r="M386" i="2" s="1"/>
  <c r="L387" i="2"/>
  <c r="M387" i="2" s="1"/>
  <c r="L388" i="2"/>
  <c r="M388" i="2" s="1"/>
  <c r="L389" i="2"/>
  <c r="M389" i="2" s="1"/>
  <c r="L390" i="2"/>
  <c r="M390" i="2" s="1"/>
  <c r="L391" i="2"/>
  <c r="M391" i="2" s="1"/>
  <c r="L392" i="2"/>
  <c r="M392" i="2" s="1"/>
  <c r="L393" i="2"/>
  <c r="M393" i="2" s="1"/>
  <c r="L394" i="2"/>
  <c r="M394" i="2" s="1"/>
  <c r="L395" i="2"/>
  <c r="M395" i="2" s="1"/>
  <c r="L396" i="2"/>
  <c r="M396" i="2" s="1"/>
  <c r="L397" i="2"/>
  <c r="M397" i="2" s="1"/>
  <c r="L398" i="2"/>
  <c r="M398" i="2" s="1"/>
  <c r="L399" i="2"/>
  <c r="M399" i="2" s="1"/>
  <c r="L400" i="2"/>
  <c r="M400" i="2" s="1"/>
  <c r="L401" i="2"/>
  <c r="M401" i="2" s="1"/>
  <c r="L402" i="2"/>
  <c r="M402" i="2" s="1"/>
  <c r="L403" i="2"/>
  <c r="M403" i="2" s="1"/>
  <c r="L404" i="2"/>
  <c r="M404" i="2" s="1"/>
  <c r="L405" i="2"/>
  <c r="M405" i="2" s="1"/>
  <c r="L406" i="2"/>
  <c r="M406" i="2" s="1"/>
  <c r="L407" i="2"/>
  <c r="M407" i="2" s="1"/>
  <c r="L408" i="2"/>
  <c r="M408" i="2" s="1"/>
  <c r="L409" i="2"/>
  <c r="M409" i="2" s="1"/>
  <c r="L410" i="2"/>
  <c r="M410" i="2" s="1"/>
  <c r="L411" i="2"/>
  <c r="M411" i="2" s="1"/>
  <c r="L412" i="2"/>
  <c r="M412" i="2" s="1"/>
  <c r="L413" i="2"/>
  <c r="M413" i="2" s="1"/>
  <c r="L414" i="2"/>
  <c r="M414" i="2" s="1"/>
  <c r="L415" i="2"/>
  <c r="M415" i="2" s="1"/>
  <c r="L416" i="2"/>
  <c r="M416" i="2" s="1"/>
  <c r="L417" i="2"/>
  <c r="M417" i="2" s="1"/>
  <c r="L418" i="2"/>
  <c r="M418" i="2" s="1"/>
  <c r="L419" i="2"/>
  <c r="M419" i="2" s="1"/>
  <c r="L420" i="2"/>
  <c r="M420" i="2" s="1"/>
  <c r="L421" i="2"/>
  <c r="M421" i="2" s="1"/>
  <c r="L422" i="2"/>
  <c r="M422" i="2" s="1"/>
  <c r="L423" i="2"/>
  <c r="M423" i="2" s="1"/>
  <c r="L424" i="2"/>
  <c r="M424" i="2" s="1"/>
  <c r="L425" i="2"/>
  <c r="M425" i="2" s="1"/>
  <c r="L426" i="2"/>
  <c r="M426" i="2" s="1"/>
  <c r="L427" i="2"/>
  <c r="M427" i="2" s="1"/>
  <c r="L428" i="2"/>
  <c r="M428" i="2" s="1"/>
  <c r="L429" i="2"/>
  <c r="M429" i="2" s="1"/>
  <c r="L430" i="2"/>
  <c r="M430" i="2" s="1"/>
  <c r="L431" i="2"/>
  <c r="M431" i="2" s="1"/>
  <c r="L432" i="2"/>
  <c r="M432" i="2" s="1"/>
  <c r="L433" i="2"/>
  <c r="M433" i="2" s="1"/>
  <c r="L434" i="2"/>
  <c r="M434" i="2" s="1"/>
  <c r="L435" i="2"/>
  <c r="M435" i="2" s="1"/>
  <c r="L436" i="2"/>
  <c r="M436" i="2" s="1"/>
  <c r="L437" i="2"/>
  <c r="M437" i="2" s="1"/>
  <c r="L438" i="2"/>
  <c r="M438" i="2" s="1"/>
  <c r="L439" i="2"/>
  <c r="M439" i="2" s="1"/>
  <c r="L440" i="2"/>
  <c r="M440" i="2" s="1"/>
  <c r="L441" i="2"/>
  <c r="M441" i="2" s="1"/>
  <c r="L442" i="2"/>
  <c r="M442" i="2" s="1"/>
  <c r="L443" i="2"/>
  <c r="M443" i="2" s="1"/>
  <c r="L444" i="2"/>
  <c r="M444" i="2" s="1"/>
  <c r="L445" i="2"/>
  <c r="M445" i="2" s="1"/>
  <c r="L446" i="2"/>
  <c r="M446" i="2" s="1"/>
  <c r="L447" i="2"/>
  <c r="M447" i="2" s="1"/>
  <c r="L448" i="2"/>
  <c r="M448" i="2" s="1"/>
  <c r="L449" i="2"/>
  <c r="M449" i="2" s="1"/>
  <c r="L450" i="2"/>
  <c r="M450" i="2" s="1"/>
  <c r="L451" i="2"/>
  <c r="M451" i="2" s="1"/>
  <c r="L452" i="2"/>
  <c r="M452" i="2" s="1"/>
  <c r="L453" i="2"/>
  <c r="M453" i="2" s="1"/>
  <c r="L454" i="2"/>
  <c r="M454" i="2" s="1"/>
  <c r="L455" i="2"/>
  <c r="M455" i="2" s="1"/>
  <c r="L456" i="2"/>
  <c r="M456" i="2" s="1"/>
  <c r="L457" i="2"/>
  <c r="M457" i="2" s="1"/>
  <c r="L458" i="2"/>
  <c r="M458" i="2" s="1"/>
  <c r="L459" i="2"/>
  <c r="M459" i="2" s="1"/>
  <c r="L460" i="2"/>
  <c r="M460" i="2" s="1"/>
  <c r="L461" i="2"/>
  <c r="M461" i="2" s="1"/>
  <c r="L462" i="2"/>
  <c r="M462" i="2" s="1"/>
  <c r="L463" i="2"/>
  <c r="M463" i="2" s="1"/>
  <c r="L464" i="2"/>
  <c r="M464" i="2" s="1"/>
  <c r="L465" i="2"/>
  <c r="M465" i="2" s="1"/>
  <c r="L466" i="2"/>
  <c r="M466" i="2" s="1"/>
  <c r="L467" i="2"/>
  <c r="M467" i="2" s="1"/>
  <c r="L468" i="2"/>
  <c r="M468" i="2" s="1"/>
  <c r="L469" i="2"/>
  <c r="M469" i="2" s="1"/>
  <c r="L470" i="2"/>
  <c r="M470" i="2" s="1"/>
  <c r="L471" i="2"/>
  <c r="M471" i="2" s="1"/>
  <c r="L472" i="2"/>
  <c r="M472" i="2" s="1"/>
  <c r="L473" i="2"/>
  <c r="M473" i="2" s="1"/>
  <c r="L474" i="2"/>
  <c r="M474" i="2" s="1"/>
  <c r="L475" i="2"/>
  <c r="M475" i="2" s="1"/>
  <c r="L476" i="2"/>
  <c r="M476" i="2" s="1"/>
  <c r="L477" i="2"/>
  <c r="M477" i="2" s="1"/>
  <c r="L478" i="2"/>
  <c r="M478" i="2" s="1"/>
  <c r="L479" i="2"/>
  <c r="M479" i="2" s="1"/>
  <c r="L480" i="2"/>
  <c r="M480" i="2" s="1"/>
  <c r="L481" i="2"/>
  <c r="M481" i="2" s="1"/>
  <c r="L482" i="2"/>
  <c r="M482" i="2" s="1"/>
  <c r="L483" i="2"/>
  <c r="M483" i="2" s="1"/>
  <c r="L484" i="2"/>
  <c r="M484" i="2" s="1"/>
  <c r="L485" i="2"/>
  <c r="M485" i="2" s="1"/>
  <c r="L486" i="2"/>
  <c r="M486" i="2" s="1"/>
  <c r="L487" i="2"/>
  <c r="M487" i="2" s="1"/>
  <c r="L488" i="2"/>
  <c r="M488" i="2" s="1"/>
  <c r="L489" i="2"/>
  <c r="M489" i="2" s="1"/>
  <c r="L490" i="2"/>
  <c r="M490" i="2" s="1"/>
  <c r="L491" i="2"/>
  <c r="M491" i="2" s="1"/>
  <c r="L492" i="2"/>
  <c r="M492" i="2" s="1"/>
  <c r="L493" i="2"/>
  <c r="M493" i="2" s="1"/>
  <c r="L494" i="2"/>
  <c r="M494" i="2" s="1"/>
  <c r="L495" i="2"/>
  <c r="M495" i="2" s="1"/>
  <c r="L496" i="2"/>
  <c r="M496" i="2" s="1"/>
  <c r="L497" i="2"/>
  <c r="M497" i="2" s="1"/>
  <c r="L498" i="2"/>
  <c r="M498" i="2" s="1"/>
  <c r="L499" i="2"/>
  <c r="M499" i="2" s="1"/>
  <c r="L500" i="2"/>
  <c r="M500" i="2" s="1"/>
  <c r="L501" i="2"/>
  <c r="M501" i="2" s="1"/>
  <c r="L502" i="2"/>
  <c r="M502" i="2" s="1"/>
  <c r="L503" i="2"/>
  <c r="M503" i="2" s="1"/>
  <c r="L504" i="2"/>
  <c r="M504" i="2" s="1"/>
  <c r="L505" i="2"/>
  <c r="M505" i="2" s="1"/>
  <c r="L506" i="2"/>
  <c r="M506" i="2" s="1"/>
  <c r="L507" i="2"/>
  <c r="M507" i="2" s="1"/>
  <c r="L508" i="2"/>
  <c r="M508" i="2" s="1"/>
  <c r="L509" i="2"/>
  <c r="M509" i="2" s="1"/>
  <c r="L510" i="2"/>
  <c r="M510" i="2" s="1"/>
  <c r="L511" i="2"/>
  <c r="M511" i="2" s="1"/>
  <c r="L512" i="2"/>
  <c r="M512" i="2" s="1"/>
  <c r="L513" i="2"/>
  <c r="M513" i="2" s="1"/>
  <c r="L514" i="2"/>
  <c r="M514" i="2" s="1"/>
  <c r="L515" i="2"/>
  <c r="M515" i="2" s="1"/>
  <c r="L516" i="2"/>
  <c r="M516" i="2" s="1"/>
  <c r="L517" i="2"/>
  <c r="M517" i="2" s="1"/>
  <c r="L518" i="2"/>
  <c r="M518" i="2" s="1"/>
  <c r="L519" i="2"/>
  <c r="M519" i="2" s="1"/>
  <c r="L520" i="2"/>
  <c r="M520" i="2" s="1"/>
  <c r="L521" i="2"/>
  <c r="M521" i="2" s="1"/>
  <c r="L522" i="2"/>
  <c r="M522" i="2" s="1"/>
  <c r="L523" i="2"/>
  <c r="M523" i="2" s="1"/>
  <c r="L524" i="2"/>
  <c r="M524" i="2" s="1"/>
  <c r="L525" i="2"/>
  <c r="M525" i="2" s="1"/>
  <c r="L526" i="2"/>
  <c r="M526" i="2" s="1"/>
  <c r="L527" i="2"/>
  <c r="M527" i="2" s="1"/>
  <c r="L528" i="2"/>
  <c r="M528" i="2" s="1"/>
  <c r="L529" i="2"/>
  <c r="M529" i="2" s="1"/>
  <c r="L530" i="2"/>
  <c r="M530" i="2" s="1"/>
  <c r="L531" i="2"/>
  <c r="M531" i="2" s="1"/>
  <c r="L532" i="2"/>
  <c r="M532" i="2" s="1"/>
  <c r="L533" i="2"/>
  <c r="M533" i="2" s="1"/>
  <c r="L534" i="2"/>
  <c r="M534" i="2" s="1"/>
  <c r="L535" i="2"/>
  <c r="M535" i="2" s="1"/>
  <c r="L536" i="2"/>
  <c r="M536" i="2" s="1"/>
  <c r="L537" i="2"/>
  <c r="M537" i="2" s="1"/>
  <c r="L538" i="2"/>
  <c r="M538" i="2" s="1"/>
  <c r="L539" i="2"/>
  <c r="M539" i="2" s="1"/>
  <c r="L540" i="2"/>
  <c r="M540" i="2" s="1"/>
  <c r="L541" i="2"/>
  <c r="M541" i="2" s="1"/>
  <c r="L542" i="2"/>
  <c r="M542" i="2" s="1"/>
  <c r="L543" i="2"/>
  <c r="M543" i="2" s="1"/>
  <c r="L544" i="2"/>
  <c r="M544" i="2" s="1"/>
  <c r="L545" i="2"/>
  <c r="M545" i="2" s="1"/>
  <c r="L546" i="2"/>
  <c r="M546" i="2" s="1"/>
  <c r="L547" i="2"/>
  <c r="M547" i="2" s="1"/>
  <c r="L548" i="2"/>
  <c r="M548" i="2" s="1"/>
  <c r="L549" i="2"/>
  <c r="M549" i="2" s="1"/>
  <c r="L550" i="2"/>
  <c r="M550" i="2" s="1"/>
  <c r="L551" i="2"/>
  <c r="M551" i="2" s="1"/>
  <c r="L552" i="2"/>
  <c r="M552" i="2" s="1"/>
  <c r="L553" i="2"/>
  <c r="M553" i="2" s="1"/>
  <c r="L554" i="2"/>
  <c r="M554" i="2" s="1"/>
  <c r="L555" i="2"/>
  <c r="M555" i="2" s="1"/>
  <c r="L556" i="2"/>
  <c r="M556" i="2" s="1"/>
  <c r="L557" i="2"/>
  <c r="M557" i="2" s="1"/>
  <c r="L558" i="2"/>
  <c r="M558" i="2" s="1"/>
  <c r="L559" i="2"/>
  <c r="M559" i="2" s="1"/>
  <c r="L560" i="2"/>
  <c r="M560" i="2" s="1"/>
  <c r="L561" i="2"/>
  <c r="M561" i="2" s="1"/>
  <c r="L562" i="2"/>
  <c r="M562" i="2" s="1"/>
  <c r="L563" i="2"/>
  <c r="M563" i="2" s="1"/>
  <c r="L564" i="2"/>
  <c r="M564" i="2" s="1"/>
  <c r="L565" i="2"/>
  <c r="M565" i="2" s="1"/>
  <c r="L566" i="2"/>
  <c r="M566" i="2" s="1"/>
  <c r="L567" i="2"/>
  <c r="M567" i="2" s="1"/>
  <c r="L568" i="2"/>
  <c r="M568" i="2" s="1"/>
  <c r="L569" i="2"/>
  <c r="M569" i="2" s="1"/>
  <c r="L570" i="2"/>
  <c r="M570" i="2" s="1"/>
  <c r="L571" i="2"/>
  <c r="M571" i="2" s="1"/>
  <c r="L572" i="2"/>
  <c r="M572" i="2" s="1"/>
  <c r="L573" i="2"/>
  <c r="M573" i="2" s="1"/>
  <c r="L574" i="2"/>
  <c r="M574" i="2" s="1"/>
  <c r="L575" i="2"/>
  <c r="M575" i="2" s="1"/>
  <c r="L576" i="2"/>
  <c r="M576" i="2" s="1"/>
  <c r="L577" i="2"/>
  <c r="M577" i="2" s="1"/>
  <c r="L578" i="2"/>
  <c r="M578" i="2" s="1"/>
  <c r="L579" i="2"/>
  <c r="M579" i="2" s="1"/>
  <c r="L580" i="2"/>
  <c r="M580" i="2" s="1"/>
  <c r="L581" i="2"/>
  <c r="M581" i="2" s="1"/>
  <c r="L582" i="2"/>
  <c r="M582" i="2" s="1"/>
  <c r="L583" i="2"/>
  <c r="M583" i="2" s="1"/>
  <c r="L584" i="2"/>
  <c r="M584" i="2" s="1"/>
  <c r="L585" i="2"/>
  <c r="M585" i="2" s="1"/>
  <c r="L586" i="2"/>
  <c r="M586" i="2" s="1"/>
  <c r="L587" i="2"/>
  <c r="M587" i="2" s="1"/>
  <c r="L588" i="2"/>
  <c r="M588" i="2" s="1"/>
  <c r="L589" i="2"/>
  <c r="M589" i="2" s="1"/>
  <c r="L590" i="2"/>
  <c r="M590" i="2" s="1"/>
  <c r="L591" i="2"/>
  <c r="M591" i="2" s="1"/>
  <c r="L592" i="2"/>
  <c r="M592" i="2" s="1"/>
  <c r="L593" i="2"/>
  <c r="M593" i="2" s="1"/>
  <c r="L594" i="2"/>
  <c r="M594" i="2" s="1"/>
  <c r="L595" i="2"/>
  <c r="M595" i="2" s="1"/>
  <c r="L596" i="2"/>
  <c r="M596" i="2" s="1"/>
  <c r="L597" i="2"/>
  <c r="M597" i="2" s="1"/>
  <c r="L598" i="2"/>
  <c r="M598" i="2" s="1"/>
  <c r="L599" i="2"/>
  <c r="M599" i="2" s="1"/>
  <c r="L600" i="2"/>
  <c r="M600" i="2" s="1"/>
  <c r="L601" i="2"/>
  <c r="M601" i="2" s="1"/>
  <c r="L602" i="2"/>
  <c r="M602" i="2" s="1"/>
  <c r="L603" i="2"/>
  <c r="M603" i="2" s="1"/>
  <c r="L604" i="2"/>
  <c r="M604" i="2" s="1"/>
  <c r="L605" i="2"/>
  <c r="M605" i="2" s="1"/>
  <c r="L606" i="2"/>
  <c r="M606" i="2" s="1"/>
  <c r="L607" i="2"/>
  <c r="M607" i="2" s="1"/>
  <c r="L608" i="2"/>
  <c r="M608" i="2" s="1"/>
  <c r="L609" i="2"/>
  <c r="M609" i="2" s="1"/>
  <c r="L610" i="2"/>
  <c r="M610" i="2" s="1"/>
  <c r="L611" i="2"/>
  <c r="M611" i="2" s="1"/>
  <c r="L612" i="2"/>
  <c r="M612" i="2" s="1"/>
  <c r="L613" i="2"/>
  <c r="M613" i="2" s="1"/>
  <c r="L614" i="2"/>
  <c r="M614" i="2" s="1"/>
  <c r="L615" i="2"/>
  <c r="M615" i="2" s="1"/>
  <c r="L616" i="2"/>
  <c r="M616" i="2" s="1"/>
  <c r="L617" i="2"/>
  <c r="M617" i="2" s="1"/>
  <c r="L618" i="2"/>
  <c r="M618" i="2" s="1"/>
  <c r="L619" i="2"/>
  <c r="M619" i="2" s="1"/>
  <c r="L620" i="2"/>
  <c r="M620" i="2" s="1"/>
  <c r="L621" i="2"/>
  <c r="M621" i="2" s="1"/>
  <c r="L622" i="2"/>
  <c r="M622" i="2" s="1"/>
  <c r="L623" i="2"/>
  <c r="M623" i="2" s="1"/>
  <c r="L624" i="2"/>
  <c r="M624" i="2" s="1"/>
  <c r="L625" i="2"/>
  <c r="M625" i="2" s="1"/>
  <c r="L626" i="2"/>
  <c r="M626" i="2" s="1"/>
  <c r="L627" i="2"/>
  <c r="M627" i="2" s="1"/>
  <c r="L628" i="2"/>
  <c r="M628" i="2" s="1"/>
  <c r="L629" i="2"/>
  <c r="M629" i="2" s="1"/>
  <c r="L630" i="2"/>
  <c r="M630" i="2" s="1"/>
  <c r="L631" i="2"/>
  <c r="M631" i="2" s="1"/>
  <c r="L632" i="2"/>
  <c r="M632" i="2" s="1"/>
  <c r="L633" i="2"/>
  <c r="M633" i="2" s="1"/>
  <c r="L634" i="2"/>
  <c r="M634" i="2" s="1"/>
  <c r="L635" i="2"/>
  <c r="M635" i="2" s="1"/>
  <c r="L636" i="2"/>
  <c r="M636" i="2" s="1"/>
  <c r="L637" i="2"/>
  <c r="M637" i="2" s="1"/>
  <c r="L638" i="2"/>
  <c r="M638" i="2" s="1"/>
  <c r="L639" i="2"/>
  <c r="M639" i="2" s="1"/>
  <c r="L640" i="2"/>
  <c r="M640" i="2" s="1"/>
  <c r="L641" i="2"/>
  <c r="M641" i="2" s="1"/>
  <c r="L642" i="2"/>
  <c r="M642" i="2" s="1"/>
  <c r="L643" i="2"/>
  <c r="M643" i="2" s="1"/>
  <c r="L644" i="2"/>
  <c r="M644" i="2" s="1"/>
  <c r="L645" i="2"/>
  <c r="M645" i="2" s="1"/>
  <c r="L646" i="2"/>
  <c r="M646" i="2" s="1"/>
  <c r="L647" i="2"/>
  <c r="M647" i="2" s="1"/>
  <c r="L648" i="2"/>
  <c r="M648" i="2" s="1"/>
  <c r="L649" i="2"/>
  <c r="M649" i="2" s="1"/>
  <c r="L650" i="2"/>
  <c r="M650" i="2" s="1"/>
  <c r="L651" i="2"/>
  <c r="M651" i="2" s="1"/>
  <c r="L652" i="2"/>
  <c r="M652" i="2" s="1"/>
  <c r="L653" i="2"/>
  <c r="M653" i="2" s="1"/>
  <c r="L654" i="2"/>
  <c r="M654" i="2" s="1"/>
  <c r="L655" i="2"/>
  <c r="M655" i="2" s="1"/>
  <c r="L656" i="2"/>
  <c r="M656" i="2" s="1"/>
  <c r="L657" i="2"/>
  <c r="M657" i="2" s="1"/>
  <c r="L658" i="2"/>
  <c r="M658" i="2" s="1"/>
  <c r="L659" i="2"/>
  <c r="M659" i="2" s="1"/>
  <c r="L660" i="2"/>
  <c r="M660" i="2" s="1"/>
  <c r="L661" i="2"/>
  <c r="M661" i="2" s="1"/>
  <c r="L662" i="2"/>
  <c r="M662" i="2" s="1"/>
  <c r="L663" i="2"/>
  <c r="M663" i="2" s="1"/>
  <c r="L664" i="2"/>
  <c r="M664" i="2" s="1"/>
  <c r="L665" i="2"/>
  <c r="M665" i="2" s="1"/>
  <c r="L666" i="2"/>
  <c r="M666" i="2" s="1"/>
  <c r="L667" i="2"/>
  <c r="M667" i="2" s="1"/>
  <c r="L668" i="2"/>
  <c r="M668" i="2" s="1"/>
  <c r="L669" i="2"/>
  <c r="M669" i="2" s="1"/>
  <c r="L670" i="2"/>
  <c r="M670" i="2" s="1"/>
  <c r="L671" i="2"/>
  <c r="M671" i="2" s="1"/>
  <c r="L672" i="2"/>
  <c r="M672" i="2" s="1"/>
  <c r="L673" i="2"/>
  <c r="M673" i="2" s="1"/>
  <c r="L674" i="2"/>
  <c r="M674" i="2" s="1"/>
  <c r="L675" i="2"/>
  <c r="M675" i="2" s="1"/>
  <c r="L676" i="2"/>
  <c r="M676" i="2" s="1"/>
  <c r="L677" i="2"/>
  <c r="M677" i="2" s="1"/>
  <c r="L678" i="2"/>
  <c r="M678" i="2" s="1"/>
  <c r="L679" i="2"/>
  <c r="M679" i="2" s="1"/>
  <c r="L680" i="2"/>
  <c r="M680" i="2" s="1"/>
  <c r="L681" i="2"/>
  <c r="M681" i="2" s="1"/>
  <c r="L682" i="2"/>
  <c r="M682" i="2" s="1"/>
  <c r="L683" i="2"/>
  <c r="M683" i="2" s="1"/>
  <c r="L684" i="2"/>
  <c r="M684" i="2" s="1"/>
  <c r="L685" i="2"/>
  <c r="M685" i="2" s="1"/>
  <c r="L686" i="2"/>
  <c r="M686" i="2" s="1"/>
  <c r="L687" i="2"/>
  <c r="M687" i="2" s="1"/>
  <c r="L688" i="2"/>
  <c r="M688" i="2" s="1"/>
  <c r="L689" i="2"/>
  <c r="M689" i="2" s="1"/>
  <c r="L690" i="2"/>
  <c r="M690" i="2" s="1"/>
  <c r="L691" i="2"/>
  <c r="M691" i="2" s="1"/>
  <c r="L692" i="2"/>
  <c r="M692" i="2" s="1"/>
  <c r="L693" i="2"/>
  <c r="M693" i="2" s="1"/>
  <c r="L694" i="2"/>
  <c r="M694" i="2" s="1"/>
  <c r="L695" i="2"/>
  <c r="M695" i="2" s="1"/>
  <c r="L696" i="2"/>
  <c r="M696" i="2" s="1"/>
  <c r="L697" i="2"/>
  <c r="M697" i="2" s="1"/>
  <c r="L698" i="2"/>
  <c r="M698" i="2" s="1"/>
  <c r="L699" i="2"/>
  <c r="M699" i="2" s="1"/>
  <c r="L700" i="2"/>
  <c r="M700" i="2" s="1"/>
  <c r="L701" i="2"/>
  <c r="M701" i="2" s="1"/>
  <c r="L702" i="2"/>
  <c r="M702" i="2" s="1"/>
  <c r="L703" i="2"/>
  <c r="M703" i="2" s="1"/>
  <c r="L704" i="2"/>
  <c r="M704" i="2" s="1"/>
  <c r="L705" i="2"/>
  <c r="M705" i="2" s="1"/>
  <c r="L706" i="2"/>
  <c r="M706" i="2" s="1"/>
  <c r="L707" i="2"/>
  <c r="M707" i="2" s="1"/>
  <c r="L708" i="2"/>
  <c r="M708" i="2" s="1"/>
  <c r="L709" i="2"/>
  <c r="M709" i="2" s="1"/>
  <c r="L710" i="2"/>
  <c r="M710" i="2" s="1"/>
  <c r="L711" i="2"/>
  <c r="M711" i="2" s="1"/>
  <c r="L712" i="2"/>
  <c r="M712" i="2" s="1"/>
  <c r="L713" i="2"/>
  <c r="M713" i="2" s="1"/>
  <c r="L714" i="2"/>
  <c r="M714" i="2" s="1"/>
  <c r="L715" i="2"/>
  <c r="M715" i="2" s="1"/>
  <c r="L716" i="2"/>
  <c r="M716" i="2" s="1"/>
  <c r="L717" i="2"/>
  <c r="M717" i="2" s="1"/>
  <c r="L718" i="2"/>
  <c r="M718" i="2" s="1"/>
  <c r="L719" i="2"/>
  <c r="M719" i="2" s="1"/>
  <c r="L720" i="2"/>
  <c r="M720" i="2" s="1"/>
  <c r="L721" i="2"/>
  <c r="M721" i="2" s="1"/>
  <c r="L722" i="2"/>
  <c r="M722" i="2" s="1"/>
  <c r="L723" i="2"/>
  <c r="M723" i="2" s="1"/>
  <c r="L724" i="2"/>
  <c r="M724" i="2" s="1"/>
  <c r="L725" i="2"/>
  <c r="M725" i="2" s="1"/>
  <c r="L726" i="2"/>
  <c r="M726" i="2" s="1"/>
  <c r="L727" i="2"/>
  <c r="M727" i="2" s="1"/>
  <c r="L728" i="2"/>
  <c r="M728" i="2" s="1"/>
  <c r="L729" i="2"/>
  <c r="M729" i="2" s="1"/>
  <c r="L730" i="2"/>
  <c r="M730" i="2" s="1"/>
  <c r="L731" i="2"/>
  <c r="M731" i="2" s="1"/>
  <c r="L732" i="2"/>
  <c r="M732" i="2" s="1"/>
  <c r="L733" i="2"/>
  <c r="M733" i="2" s="1"/>
  <c r="L734" i="2"/>
  <c r="M734" i="2" s="1"/>
  <c r="L735" i="2"/>
  <c r="M735" i="2" s="1"/>
  <c r="L736" i="2"/>
  <c r="M736" i="2" s="1"/>
  <c r="L737" i="2"/>
  <c r="M737" i="2" s="1"/>
  <c r="L738" i="2"/>
  <c r="M738" i="2" s="1"/>
  <c r="L739" i="2"/>
  <c r="M739" i="2" s="1"/>
  <c r="L740" i="2"/>
  <c r="M740" i="2" s="1"/>
  <c r="L741" i="2"/>
  <c r="M741" i="2" s="1"/>
  <c r="L742" i="2"/>
  <c r="M742" i="2" s="1"/>
  <c r="L743" i="2"/>
  <c r="M743" i="2" s="1"/>
  <c r="L744" i="2"/>
  <c r="M744" i="2" s="1"/>
  <c r="L745" i="2"/>
  <c r="M745" i="2" s="1"/>
  <c r="L746" i="2"/>
  <c r="M746" i="2" s="1"/>
  <c r="L747" i="2"/>
  <c r="M747" i="2" s="1"/>
  <c r="L748" i="2"/>
  <c r="M748" i="2" s="1"/>
  <c r="L749" i="2"/>
  <c r="M749" i="2" s="1"/>
  <c r="L750" i="2"/>
  <c r="M750" i="2" s="1"/>
  <c r="L751" i="2"/>
  <c r="M751" i="2" s="1"/>
  <c r="L752" i="2"/>
  <c r="M752" i="2" s="1"/>
  <c r="L753" i="2"/>
  <c r="M753" i="2" s="1"/>
  <c r="L754" i="2"/>
  <c r="M754" i="2" s="1"/>
  <c r="L755" i="2"/>
  <c r="M755" i="2" s="1"/>
  <c r="L756" i="2"/>
  <c r="M756" i="2" s="1"/>
  <c r="L757" i="2"/>
  <c r="M757" i="2" s="1"/>
  <c r="L758" i="2"/>
  <c r="M758" i="2" s="1"/>
  <c r="L759" i="2"/>
  <c r="M759" i="2" s="1"/>
  <c r="L760" i="2"/>
  <c r="M760" i="2" s="1"/>
  <c r="L761" i="2"/>
  <c r="M761" i="2" s="1"/>
  <c r="L762" i="2"/>
  <c r="M762" i="2" s="1"/>
  <c r="L763" i="2"/>
  <c r="M763" i="2" s="1"/>
  <c r="L764" i="2"/>
  <c r="M764" i="2" s="1"/>
  <c r="L765" i="2"/>
  <c r="M765" i="2" s="1"/>
  <c r="L766" i="2"/>
  <c r="M766" i="2" s="1"/>
  <c r="L767" i="2"/>
  <c r="M767" i="2" s="1"/>
  <c r="L768" i="2"/>
  <c r="M768" i="2" s="1"/>
  <c r="L769" i="2"/>
  <c r="M769" i="2" s="1"/>
  <c r="L770" i="2"/>
  <c r="M770" i="2" s="1"/>
  <c r="L771" i="2"/>
  <c r="M771" i="2" s="1"/>
  <c r="L772" i="2"/>
  <c r="M772" i="2" s="1"/>
  <c r="L773" i="2"/>
  <c r="M773" i="2" s="1"/>
  <c r="L774" i="2"/>
  <c r="M774" i="2" s="1"/>
  <c r="L775" i="2"/>
  <c r="M775" i="2" s="1"/>
  <c r="L776" i="2"/>
  <c r="M776" i="2" s="1"/>
  <c r="L777" i="2"/>
  <c r="M777" i="2" s="1"/>
  <c r="L778" i="2"/>
  <c r="M778" i="2" s="1"/>
  <c r="L779" i="2"/>
  <c r="M779" i="2" s="1"/>
  <c r="L780" i="2"/>
  <c r="M780" i="2" s="1"/>
  <c r="L781" i="2"/>
  <c r="M781" i="2" s="1"/>
  <c r="L782" i="2"/>
  <c r="M782" i="2" s="1"/>
  <c r="L783" i="2"/>
  <c r="M783" i="2" s="1"/>
  <c r="L784" i="2"/>
  <c r="M784" i="2" s="1"/>
  <c r="L785" i="2"/>
  <c r="M785" i="2" s="1"/>
  <c r="L786" i="2"/>
  <c r="M786" i="2" s="1"/>
  <c r="L787" i="2"/>
  <c r="M787" i="2" s="1"/>
  <c r="L788" i="2"/>
  <c r="M788" i="2" s="1"/>
  <c r="L789" i="2"/>
  <c r="M789" i="2" s="1"/>
  <c r="L790" i="2"/>
  <c r="M790" i="2" s="1"/>
  <c r="L791" i="2"/>
  <c r="M791" i="2" s="1"/>
  <c r="L792" i="2"/>
  <c r="M792" i="2" s="1"/>
  <c r="L793" i="2"/>
  <c r="M793" i="2" s="1"/>
  <c r="L794" i="2"/>
  <c r="M794" i="2" s="1"/>
  <c r="L795" i="2"/>
  <c r="M795" i="2" s="1"/>
  <c r="L796" i="2"/>
  <c r="M796" i="2" s="1"/>
  <c r="L797" i="2"/>
  <c r="M797" i="2" s="1"/>
  <c r="L798" i="2"/>
  <c r="M798" i="2" s="1"/>
  <c r="L799" i="2"/>
  <c r="M799" i="2" s="1"/>
  <c r="L800" i="2"/>
  <c r="M800" i="2" s="1"/>
  <c r="L801" i="2"/>
  <c r="M801" i="2" s="1"/>
  <c r="L802" i="2"/>
  <c r="M802" i="2" s="1"/>
  <c r="L803" i="2"/>
  <c r="M803" i="2" s="1"/>
  <c r="L804" i="2"/>
  <c r="M804" i="2" s="1"/>
  <c r="L805" i="2"/>
  <c r="M805" i="2" s="1"/>
  <c r="L806" i="2"/>
  <c r="M806" i="2" s="1"/>
  <c r="L807" i="2"/>
  <c r="M807" i="2" s="1"/>
  <c r="L808" i="2"/>
  <c r="M808" i="2" s="1"/>
  <c r="L809" i="2"/>
  <c r="M809" i="2" s="1"/>
  <c r="L810" i="2"/>
  <c r="M810" i="2" s="1"/>
  <c r="L811" i="2"/>
  <c r="M811" i="2" s="1"/>
  <c r="L812" i="2"/>
  <c r="M812" i="2" s="1"/>
  <c r="L813" i="2"/>
  <c r="M813" i="2" s="1"/>
  <c r="L814" i="2"/>
  <c r="M814" i="2" s="1"/>
  <c r="L815" i="2"/>
  <c r="M815" i="2" s="1"/>
  <c r="L816" i="2"/>
  <c r="M816" i="2" s="1"/>
  <c r="L817" i="2"/>
  <c r="M817" i="2" s="1"/>
  <c r="L818" i="2"/>
  <c r="M818" i="2" s="1"/>
  <c r="L819" i="2"/>
  <c r="M819" i="2" s="1"/>
  <c r="L820" i="2"/>
  <c r="M820" i="2" s="1"/>
  <c r="L821" i="2"/>
  <c r="M821" i="2" s="1"/>
  <c r="L822" i="2"/>
  <c r="M822" i="2" s="1"/>
  <c r="L823" i="2"/>
  <c r="M823" i="2" s="1"/>
  <c r="L824" i="2"/>
  <c r="M824" i="2" s="1"/>
  <c r="L825" i="2"/>
  <c r="M825" i="2" s="1"/>
  <c r="L826" i="2"/>
  <c r="M826" i="2" s="1"/>
  <c r="L827" i="2"/>
  <c r="M827" i="2" s="1"/>
  <c r="L828" i="2"/>
  <c r="M828" i="2" s="1"/>
  <c r="L829" i="2"/>
  <c r="M829" i="2" s="1"/>
  <c r="L830" i="2"/>
  <c r="M830" i="2" s="1"/>
  <c r="L831" i="2"/>
  <c r="M831" i="2" s="1"/>
  <c r="L832" i="2"/>
  <c r="M832" i="2" s="1"/>
  <c r="L833" i="2"/>
  <c r="M833" i="2" s="1"/>
  <c r="L834" i="2"/>
  <c r="M834" i="2" s="1"/>
  <c r="L835" i="2"/>
  <c r="M835" i="2" s="1"/>
  <c r="L836" i="2"/>
  <c r="M836" i="2" s="1"/>
  <c r="L837" i="2"/>
  <c r="M837" i="2" s="1"/>
  <c r="L838" i="2"/>
  <c r="M838" i="2" s="1"/>
  <c r="L839" i="2"/>
  <c r="M839" i="2" s="1"/>
  <c r="L840" i="2"/>
  <c r="M840" i="2" s="1"/>
  <c r="L841" i="2"/>
  <c r="M841" i="2" s="1"/>
  <c r="L842" i="2"/>
  <c r="M842" i="2" s="1"/>
  <c r="L843" i="2"/>
  <c r="M843" i="2" s="1"/>
  <c r="L844" i="2"/>
  <c r="M844" i="2" s="1"/>
  <c r="L845" i="2"/>
  <c r="M845" i="2" s="1"/>
  <c r="L846" i="2"/>
  <c r="M846" i="2" s="1"/>
  <c r="L847" i="2"/>
  <c r="M847" i="2" s="1"/>
  <c r="L848" i="2"/>
  <c r="M848" i="2" s="1"/>
  <c r="L849" i="2"/>
  <c r="M849" i="2" s="1"/>
  <c r="L850" i="2"/>
  <c r="M850" i="2" s="1"/>
  <c r="L851" i="2"/>
  <c r="M851" i="2" s="1"/>
  <c r="L852" i="2"/>
  <c r="M852" i="2" s="1"/>
  <c r="L853" i="2"/>
  <c r="M853" i="2" s="1"/>
  <c r="L854" i="2"/>
  <c r="M854" i="2" s="1"/>
  <c r="L855" i="2"/>
  <c r="M855" i="2" s="1"/>
  <c r="L856" i="2"/>
  <c r="M856" i="2" s="1"/>
  <c r="L857" i="2"/>
  <c r="M857" i="2" s="1"/>
  <c r="L858" i="2"/>
  <c r="M858" i="2" s="1"/>
  <c r="L859" i="2"/>
  <c r="M859" i="2" s="1"/>
  <c r="L860" i="2"/>
  <c r="M860" i="2" s="1"/>
  <c r="L861" i="2"/>
  <c r="M861" i="2" s="1"/>
  <c r="L862" i="2"/>
  <c r="M862" i="2" s="1"/>
  <c r="L863" i="2"/>
  <c r="M863" i="2" s="1"/>
  <c r="L864" i="2"/>
  <c r="M864" i="2" s="1"/>
  <c r="L865" i="2"/>
  <c r="M865" i="2" s="1"/>
  <c r="L866" i="2"/>
  <c r="M866" i="2" s="1"/>
  <c r="L867" i="2"/>
  <c r="M867" i="2" s="1"/>
  <c r="L868" i="2"/>
  <c r="M868" i="2" s="1"/>
  <c r="L869" i="2"/>
  <c r="M869" i="2" s="1"/>
  <c r="L870" i="2"/>
  <c r="M870" i="2" s="1"/>
  <c r="L871" i="2"/>
  <c r="M871" i="2" s="1"/>
  <c r="L872" i="2"/>
  <c r="M872" i="2" s="1"/>
  <c r="L873" i="2"/>
  <c r="M873" i="2" s="1"/>
  <c r="L874" i="2"/>
  <c r="M874" i="2" s="1"/>
  <c r="L875" i="2"/>
  <c r="M875" i="2" s="1"/>
  <c r="L876" i="2"/>
  <c r="M876" i="2" s="1"/>
  <c r="L877" i="2"/>
  <c r="M877" i="2" s="1"/>
  <c r="L878" i="2"/>
  <c r="M878" i="2" s="1"/>
  <c r="L879" i="2"/>
  <c r="M879" i="2" s="1"/>
  <c r="L880" i="2"/>
  <c r="M880" i="2" s="1"/>
  <c r="L881" i="2"/>
  <c r="M881" i="2" s="1"/>
  <c r="L882" i="2"/>
  <c r="M882" i="2" s="1"/>
  <c r="L883" i="2"/>
  <c r="M883" i="2" s="1"/>
  <c r="L884" i="2"/>
  <c r="M884" i="2" s="1"/>
  <c r="L885" i="2"/>
  <c r="M885" i="2" s="1"/>
  <c r="L886" i="2"/>
  <c r="M886" i="2" s="1"/>
  <c r="L887" i="2"/>
  <c r="M887" i="2" s="1"/>
  <c r="L888" i="2"/>
  <c r="M888" i="2" s="1"/>
  <c r="L889" i="2"/>
  <c r="M889" i="2" s="1"/>
  <c r="L890" i="2"/>
  <c r="M890" i="2" s="1"/>
  <c r="L891" i="2"/>
  <c r="M891" i="2" s="1"/>
  <c r="L892" i="2"/>
  <c r="M892" i="2" s="1"/>
  <c r="L893" i="2"/>
  <c r="M893" i="2" s="1"/>
  <c r="L894" i="2"/>
  <c r="M894" i="2" s="1"/>
  <c r="L895" i="2"/>
  <c r="M895" i="2" s="1"/>
  <c r="L896" i="2"/>
  <c r="M896" i="2" s="1"/>
  <c r="L897" i="2"/>
  <c r="M897" i="2" s="1"/>
  <c r="L898" i="2"/>
  <c r="M898" i="2" s="1"/>
  <c r="L899" i="2"/>
  <c r="M899" i="2" s="1"/>
  <c r="L900" i="2"/>
  <c r="M900" i="2" s="1"/>
  <c r="L901" i="2"/>
  <c r="M901" i="2" s="1"/>
  <c r="L902" i="2"/>
  <c r="M902" i="2" s="1"/>
  <c r="L903" i="2"/>
  <c r="M903" i="2" s="1"/>
  <c r="L904" i="2"/>
  <c r="M904" i="2" s="1"/>
  <c r="L905" i="2"/>
  <c r="M905" i="2" s="1"/>
  <c r="L906" i="2"/>
  <c r="M906" i="2" s="1"/>
  <c r="L907" i="2"/>
  <c r="M907" i="2" s="1"/>
  <c r="L908" i="2"/>
  <c r="M908" i="2" s="1"/>
  <c r="L909" i="2"/>
  <c r="M909" i="2" s="1"/>
  <c r="L910" i="2"/>
  <c r="M910" i="2" s="1"/>
  <c r="L911" i="2"/>
  <c r="M911" i="2" s="1"/>
  <c r="L912" i="2"/>
  <c r="M912" i="2" s="1"/>
  <c r="L913" i="2"/>
  <c r="M913" i="2" s="1"/>
  <c r="L914" i="2"/>
  <c r="M914" i="2" s="1"/>
  <c r="L915" i="2"/>
  <c r="M915" i="2" s="1"/>
  <c r="L916" i="2"/>
  <c r="M916" i="2" s="1"/>
  <c r="L917" i="2"/>
  <c r="M917" i="2" s="1"/>
  <c r="L918" i="2"/>
  <c r="M918" i="2" s="1"/>
  <c r="L919" i="2"/>
  <c r="M919" i="2" s="1"/>
  <c r="L920" i="2"/>
  <c r="M920" i="2" s="1"/>
  <c r="L921" i="2"/>
  <c r="M921" i="2" s="1"/>
  <c r="L922" i="2"/>
  <c r="M922" i="2" s="1"/>
  <c r="L923" i="2"/>
  <c r="M923" i="2" s="1"/>
  <c r="L924" i="2"/>
  <c r="M924" i="2" s="1"/>
  <c r="L925" i="2"/>
  <c r="M925" i="2" s="1"/>
  <c r="L926" i="2"/>
  <c r="M926" i="2" s="1"/>
  <c r="L927" i="2"/>
  <c r="M927" i="2" s="1"/>
  <c r="L928" i="2"/>
  <c r="M928" i="2" s="1"/>
  <c r="L929" i="2"/>
  <c r="M929" i="2" s="1"/>
  <c r="L930" i="2"/>
  <c r="M930" i="2" s="1"/>
  <c r="L931" i="2"/>
  <c r="M931" i="2" s="1"/>
  <c r="L932" i="2"/>
  <c r="M932" i="2" s="1"/>
  <c r="L933" i="2"/>
  <c r="M933" i="2" s="1"/>
  <c r="L934" i="2"/>
  <c r="M934" i="2" s="1"/>
  <c r="L935" i="2"/>
  <c r="M935" i="2" s="1"/>
  <c r="L936" i="2"/>
  <c r="M936" i="2" s="1"/>
  <c r="L937" i="2"/>
  <c r="M937" i="2" s="1"/>
  <c r="L938" i="2"/>
  <c r="M938" i="2" s="1"/>
  <c r="L939" i="2"/>
  <c r="M939" i="2" s="1"/>
  <c r="L940" i="2"/>
  <c r="M940" i="2" s="1"/>
  <c r="L941" i="2"/>
  <c r="M941" i="2" s="1"/>
  <c r="L942" i="2"/>
  <c r="M942" i="2" s="1"/>
  <c r="L943" i="2"/>
  <c r="M943" i="2" s="1"/>
  <c r="L944" i="2"/>
  <c r="M944" i="2" s="1"/>
  <c r="L945" i="2"/>
  <c r="M945" i="2" s="1"/>
  <c r="L946" i="2"/>
  <c r="M946" i="2" s="1"/>
  <c r="L947" i="2"/>
  <c r="M947" i="2" s="1"/>
  <c r="L948" i="2"/>
  <c r="M948" i="2" s="1"/>
  <c r="L949" i="2"/>
  <c r="M949" i="2" s="1"/>
  <c r="L950" i="2"/>
  <c r="M950" i="2" s="1"/>
  <c r="L951" i="2"/>
  <c r="M951" i="2" s="1"/>
  <c r="L952" i="2"/>
  <c r="M952" i="2" s="1"/>
  <c r="L953" i="2"/>
  <c r="M953" i="2" s="1"/>
  <c r="L954" i="2"/>
  <c r="M954" i="2" s="1"/>
  <c r="L955" i="2"/>
  <c r="M955" i="2" s="1"/>
  <c r="L956" i="2"/>
  <c r="M956" i="2" s="1"/>
  <c r="L957" i="2"/>
  <c r="M957" i="2" s="1"/>
  <c r="L958" i="2"/>
  <c r="M958" i="2" s="1"/>
  <c r="L959" i="2"/>
  <c r="M959" i="2" s="1"/>
  <c r="L960" i="2"/>
  <c r="M960" i="2" s="1"/>
  <c r="L961" i="2"/>
  <c r="M961" i="2" s="1"/>
  <c r="L962" i="2"/>
  <c r="M962" i="2" s="1"/>
  <c r="L963" i="2"/>
  <c r="M963" i="2" s="1"/>
  <c r="L964" i="2"/>
  <c r="M964" i="2" s="1"/>
  <c r="L965" i="2"/>
  <c r="M965" i="2" s="1"/>
  <c r="L966" i="2"/>
  <c r="M966" i="2" s="1"/>
  <c r="L967" i="2"/>
  <c r="M967" i="2" s="1"/>
  <c r="L968" i="2"/>
  <c r="M968" i="2" s="1"/>
  <c r="L969" i="2"/>
  <c r="M969" i="2" s="1"/>
  <c r="L970" i="2"/>
  <c r="M970" i="2" s="1"/>
  <c r="L971" i="2"/>
  <c r="M971" i="2" s="1"/>
  <c r="L972" i="2"/>
  <c r="M972" i="2" s="1"/>
  <c r="L973" i="2"/>
  <c r="M973" i="2" s="1"/>
  <c r="L974" i="2"/>
  <c r="M974" i="2" s="1"/>
  <c r="L975" i="2"/>
  <c r="M975" i="2" s="1"/>
  <c r="L976" i="2"/>
  <c r="M976" i="2" s="1"/>
  <c r="L977" i="2"/>
  <c r="M977" i="2" s="1"/>
  <c r="L978" i="2"/>
  <c r="M978" i="2" s="1"/>
  <c r="L979" i="2"/>
  <c r="M979" i="2" s="1"/>
  <c r="L980" i="2"/>
  <c r="M980" i="2" s="1"/>
  <c r="L981" i="2"/>
  <c r="M981" i="2" s="1"/>
  <c r="L982" i="2"/>
  <c r="M982" i="2" s="1"/>
  <c r="L983" i="2"/>
  <c r="M983" i="2" s="1"/>
  <c r="L984" i="2"/>
  <c r="M984" i="2" s="1"/>
  <c r="L985" i="2"/>
  <c r="M985" i="2" s="1"/>
  <c r="L986" i="2"/>
  <c r="M986" i="2" s="1"/>
  <c r="L987" i="2"/>
  <c r="M987" i="2" s="1"/>
  <c r="L988" i="2"/>
  <c r="M988" i="2" s="1"/>
  <c r="L989" i="2"/>
  <c r="M989" i="2" s="1"/>
  <c r="L990" i="2"/>
  <c r="M990" i="2" s="1"/>
  <c r="L991" i="2"/>
  <c r="M991" i="2" s="1"/>
  <c r="L992" i="2"/>
  <c r="M992" i="2" s="1"/>
  <c r="L993" i="2"/>
  <c r="M993" i="2" s="1"/>
  <c r="L994" i="2"/>
  <c r="M994" i="2" s="1"/>
  <c r="L995" i="2"/>
  <c r="M995" i="2" s="1"/>
  <c r="L996" i="2"/>
  <c r="M996" i="2" s="1"/>
  <c r="L997" i="2"/>
  <c r="M997" i="2" s="1"/>
  <c r="L998" i="2"/>
  <c r="M998" i="2" s="1"/>
  <c r="L999" i="2"/>
  <c r="M999" i="2" s="1"/>
  <c r="L1000" i="2"/>
  <c r="M1000" i="2" s="1"/>
  <c r="L1001" i="2"/>
  <c r="M1001" i="2" s="1"/>
  <c r="L1002" i="2"/>
  <c r="M1002" i="2" s="1"/>
  <c r="L1003" i="2"/>
  <c r="M1003" i="2" s="1"/>
  <c r="L1004" i="2"/>
  <c r="M1004" i="2" s="1"/>
  <c r="L1005" i="2"/>
  <c r="M1005" i="2" s="1"/>
  <c r="L1006" i="2"/>
  <c r="M1006" i="2" s="1"/>
  <c r="L1007" i="2"/>
  <c r="M1007" i="2" s="1"/>
  <c r="L1008" i="2"/>
  <c r="M1008" i="2" s="1"/>
  <c r="L1009" i="2"/>
  <c r="M1009" i="2" s="1"/>
  <c r="L1010" i="2"/>
  <c r="M1010" i="2" s="1"/>
  <c r="L1011" i="2"/>
  <c r="M1011" i="2" s="1"/>
  <c r="L1012" i="2"/>
  <c r="M1012" i="2" s="1"/>
  <c r="L1013" i="2"/>
  <c r="M1013" i="2" s="1"/>
  <c r="L1014" i="2"/>
  <c r="M1014" i="2" s="1"/>
  <c r="L1015" i="2"/>
  <c r="M1015" i="2" s="1"/>
  <c r="L1016" i="2"/>
  <c r="M1016" i="2" s="1"/>
  <c r="L1017" i="2"/>
  <c r="M1017" i="2" s="1"/>
  <c r="L1018" i="2"/>
  <c r="M1018" i="2" s="1"/>
  <c r="L1019" i="2"/>
  <c r="M1019" i="2" s="1"/>
  <c r="L1020" i="2"/>
  <c r="M1020" i="2" s="1"/>
  <c r="L1021" i="2"/>
  <c r="M1021" i="2" s="1"/>
  <c r="L1022" i="2"/>
  <c r="M1022" i="2" s="1"/>
  <c r="L1023" i="2"/>
  <c r="M1023" i="2" s="1"/>
  <c r="L1024" i="2"/>
  <c r="M1024" i="2" s="1"/>
  <c r="L1025" i="2"/>
  <c r="M1025" i="2" s="1"/>
  <c r="L1026" i="2"/>
  <c r="M1026" i="2" s="1"/>
  <c r="L1027" i="2"/>
  <c r="M1027" i="2" s="1"/>
  <c r="L1028" i="2"/>
  <c r="M1028" i="2" s="1"/>
  <c r="L1029" i="2"/>
  <c r="M1029" i="2" s="1"/>
  <c r="L1030" i="2"/>
  <c r="M1030" i="2" s="1"/>
  <c r="L1031" i="2"/>
  <c r="M1031" i="2" s="1"/>
  <c r="L1032" i="2"/>
  <c r="M1032" i="2" s="1"/>
  <c r="L1033" i="2"/>
  <c r="M1033" i="2" s="1"/>
  <c r="L1034" i="2"/>
  <c r="M1034" i="2" s="1"/>
  <c r="L1035" i="2"/>
  <c r="M1035" i="2" s="1"/>
  <c r="L1036" i="2"/>
  <c r="M1036" i="2" s="1"/>
  <c r="L1037" i="2"/>
  <c r="M1037" i="2" s="1"/>
  <c r="L1038" i="2"/>
  <c r="M1038" i="2" s="1"/>
  <c r="L1039" i="2"/>
  <c r="M1039" i="2" s="1"/>
  <c r="L1040" i="2"/>
  <c r="M1040" i="2" s="1"/>
  <c r="L1041" i="2"/>
  <c r="M1041" i="2" s="1"/>
  <c r="L1042" i="2"/>
  <c r="M1042" i="2" s="1"/>
  <c r="L1043" i="2"/>
  <c r="M1043" i="2" s="1"/>
  <c r="L1044" i="2"/>
  <c r="M1044" i="2" s="1"/>
  <c r="L1045" i="2"/>
  <c r="M1045" i="2" s="1"/>
  <c r="L1046" i="2"/>
  <c r="M1046" i="2" s="1"/>
  <c r="L1047" i="2"/>
  <c r="M1047" i="2" s="1"/>
  <c r="L1048" i="2"/>
  <c r="M1048" i="2" s="1"/>
  <c r="L1049" i="2"/>
  <c r="M1049" i="2" s="1"/>
  <c r="L1050" i="2"/>
  <c r="M1050" i="2" s="1"/>
  <c r="L1051" i="2"/>
  <c r="M1051" i="2" s="1"/>
  <c r="L1052" i="2"/>
  <c r="M1052" i="2" s="1"/>
  <c r="L1053" i="2"/>
  <c r="M1053" i="2" s="1"/>
  <c r="L1054" i="2"/>
  <c r="M1054" i="2" s="1"/>
  <c r="L1055" i="2"/>
  <c r="M1055" i="2" s="1"/>
  <c r="L1056" i="2"/>
  <c r="M1056" i="2" s="1"/>
  <c r="L1057" i="2"/>
  <c r="M1057" i="2" s="1"/>
  <c r="L1058" i="2"/>
  <c r="M1058" i="2" s="1"/>
  <c r="L1059" i="2"/>
  <c r="M1059" i="2" s="1"/>
  <c r="L1060" i="2"/>
  <c r="M1060" i="2" s="1"/>
  <c r="L1061" i="2"/>
  <c r="M1061" i="2" s="1"/>
  <c r="L1062" i="2"/>
  <c r="M1062" i="2" s="1"/>
  <c r="L1063" i="2"/>
  <c r="M1063" i="2" s="1"/>
  <c r="L1064" i="2"/>
  <c r="M1064" i="2" s="1"/>
  <c r="L1065" i="2"/>
  <c r="M1065" i="2" s="1"/>
  <c r="L1066" i="2"/>
  <c r="M1066" i="2" s="1"/>
  <c r="L1067" i="2"/>
  <c r="M1067" i="2" s="1"/>
  <c r="L1068" i="2"/>
  <c r="M1068" i="2" s="1"/>
  <c r="L1069" i="2"/>
  <c r="M1069" i="2" s="1"/>
  <c r="L1070" i="2"/>
  <c r="M1070" i="2" s="1"/>
  <c r="L1071" i="2"/>
  <c r="M1071" i="2" s="1"/>
  <c r="L1072" i="2"/>
  <c r="M1072" i="2" s="1"/>
  <c r="L1073" i="2"/>
  <c r="M1073" i="2" s="1"/>
  <c r="L1074" i="2"/>
  <c r="M1074" i="2" s="1"/>
  <c r="L1075" i="2"/>
  <c r="M1075" i="2" s="1"/>
  <c r="L1076" i="2"/>
  <c r="M1076" i="2" s="1"/>
  <c r="L1077" i="2"/>
  <c r="M1077" i="2" s="1"/>
  <c r="L1078" i="2"/>
  <c r="M1078" i="2" s="1"/>
  <c r="L1079" i="2"/>
  <c r="M1079" i="2" s="1"/>
  <c r="L1080" i="2"/>
  <c r="M1080" i="2" s="1"/>
  <c r="L1081" i="2"/>
  <c r="M1081" i="2" s="1"/>
  <c r="L1082" i="2"/>
  <c r="M1082" i="2" s="1"/>
  <c r="L1083" i="2"/>
  <c r="M1083" i="2" s="1"/>
  <c r="L1084" i="2"/>
  <c r="M1084" i="2" s="1"/>
  <c r="L1085" i="2"/>
  <c r="M1085" i="2" s="1"/>
  <c r="L1086" i="2"/>
  <c r="M1086" i="2" s="1"/>
  <c r="L1087" i="2"/>
  <c r="M1087" i="2" s="1"/>
  <c r="L1088" i="2"/>
  <c r="M1088" i="2" s="1"/>
  <c r="L1089" i="2"/>
  <c r="M1089" i="2" s="1"/>
  <c r="L1090" i="2"/>
  <c r="M1090" i="2" s="1"/>
  <c r="L1091" i="2"/>
  <c r="M1091" i="2" s="1"/>
  <c r="L1092" i="2"/>
  <c r="M1092" i="2" s="1"/>
  <c r="L1093" i="2"/>
  <c r="M1093" i="2" s="1"/>
  <c r="L1094" i="2"/>
  <c r="M1094" i="2" s="1"/>
  <c r="L1095" i="2"/>
  <c r="M1095" i="2" s="1"/>
  <c r="L1096" i="2"/>
  <c r="M1096" i="2" s="1"/>
  <c r="L1097" i="2"/>
  <c r="M1097" i="2" s="1"/>
  <c r="L1098" i="2"/>
  <c r="M1098" i="2" s="1"/>
  <c r="L1099" i="2"/>
  <c r="M1099" i="2" s="1"/>
  <c r="L1100" i="2"/>
  <c r="M1100" i="2" s="1"/>
  <c r="L1101" i="2"/>
  <c r="M1101" i="2" s="1"/>
  <c r="L1102" i="2"/>
  <c r="M1102" i="2" s="1"/>
  <c r="L1103" i="2"/>
  <c r="M1103" i="2" s="1"/>
  <c r="L1104" i="2"/>
  <c r="M1104" i="2" s="1"/>
  <c r="L1105" i="2"/>
  <c r="M1105" i="2" s="1"/>
  <c r="L1106" i="2"/>
  <c r="M1106" i="2" s="1"/>
  <c r="L1107" i="2"/>
  <c r="M1107" i="2" s="1"/>
  <c r="L1108" i="2"/>
  <c r="M1108" i="2" s="1"/>
  <c r="L1109" i="2"/>
  <c r="M1109" i="2" s="1"/>
  <c r="L1110" i="2"/>
  <c r="M1110" i="2" s="1"/>
  <c r="L1111" i="2"/>
  <c r="M1111" i="2" s="1"/>
  <c r="L1112" i="2"/>
  <c r="M1112" i="2" s="1"/>
  <c r="L1113" i="2"/>
  <c r="M1113" i="2" s="1"/>
  <c r="L1114" i="2"/>
  <c r="M1114" i="2" s="1"/>
  <c r="L1115" i="2"/>
  <c r="M1115" i="2" s="1"/>
  <c r="L1116" i="2"/>
  <c r="M1116" i="2" s="1"/>
  <c r="L1117" i="2"/>
  <c r="M1117" i="2" s="1"/>
  <c r="L1118" i="2"/>
  <c r="M1118" i="2" s="1"/>
  <c r="L1119" i="2"/>
  <c r="M1119" i="2" s="1"/>
  <c r="L1120" i="2"/>
  <c r="M1120" i="2" s="1"/>
  <c r="L1121" i="2"/>
  <c r="M1121" i="2" s="1"/>
  <c r="L1122" i="2"/>
  <c r="M1122" i="2" s="1"/>
  <c r="L1123" i="2"/>
  <c r="M1123" i="2" s="1"/>
  <c r="L1124" i="2"/>
  <c r="M1124" i="2" s="1"/>
  <c r="L1125" i="2"/>
  <c r="M1125" i="2" s="1"/>
  <c r="L1126" i="2"/>
  <c r="M1126" i="2" s="1"/>
  <c r="L1127" i="2"/>
  <c r="M1127" i="2" s="1"/>
  <c r="L1128" i="2"/>
  <c r="M1128" i="2" s="1"/>
  <c r="L1129" i="2"/>
  <c r="M1129" i="2" s="1"/>
  <c r="L1130" i="2"/>
  <c r="M1130" i="2" s="1"/>
  <c r="L1131" i="2"/>
  <c r="M1131" i="2" s="1"/>
  <c r="L1132" i="2"/>
  <c r="M1132" i="2" s="1"/>
  <c r="L1133" i="2"/>
  <c r="M1133" i="2" s="1"/>
  <c r="L1134" i="2"/>
  <c r="M1134" i="2" s="1"/>
  <c r="L1135" i="2"/>
  <c r="M1135" i="2" s="1"/>
  <c r="L1136" i="2"/>
  <c r="M1136" i="2" s="1"/>
  <c r="L1137" i="2"/>
  <c r="M1137" i="2" s="1"/>
  <c r="L1138" i="2"/>
  <c r="M1138" i="2" s="1"/>
  <c r="L1139" i="2"/>
  <c r="M1139" i="2" s="1"/>
  <c r="L1140" i="2"/>
  <c r="M1140" i="2" s="1"/>
  <c r="L1141" i="2"/>
  <c r="M1141" i="2" s="1"/>
  <c r="L1142" i="2"/>
  <c r="M1142" i="2" s="1"/>
  <c r="L1143" i="2"/>
  <c r="M1143" i="2" s="1"/>
  <c r="L1144" i="2"/>
  <c r="M1144" i="2" s="1"/>
  <c r="L1145" i="2"/>
  <c r="M1145" i="2" s="1"/>
  <c r="L1146" i="2"/>
  <c r="M1146" i="2" s="1"/>
  <c r="L1147" i="2"/>
  <c r="M1147" i="2" s="1"/>
  <c r="L1148" i="2"/>
  <c r="M1148" i="2" s="1"/>
  <c r="L1149" i="2"/>
  <c r="M1149" i="2" s="1"/>
  <c r="L1150" i="2"/>
  <c r="M1150" i="2" s="1"/>
  <c r="L1151" i="2"/>
  <c r="M1151" i="2" s="1"/>
  <c r="L1152" i="2"/>
  <c r="M1152" i="2" s="1"/>
  <c r="L1153" i="2"/>
  <c r="M1153" i="2" s="1"/>
  <c r="L1154" i="2"/>
  <c r="M1154" i="2" s="1"/>
  <c r="L1155" i="2"/>
  <c r="M1155" i="2" s="1"/>
  <c r="L1156" i="2"/>
  <c r="M1156" i="2" s="1"/>
  <c r="L1157" i="2"/>
  <c r="M1157" i="2" s="1"/>
  <c r="L1158" i="2"/>
  <c r="M1158" i="2" s="1"/>
  <c r="L1159" i="2"/>
  <c r="M1159" i="2" s="1"/>
  <c r="L1160" i="2"/>
  <c r="M1160" i="2" s="1"/>
  <c r="L1161" i="2"/>
  <c r="M1161" i="2" s="1"/>
  <c r="L1162" i="2"/>
  <c r="M1162" i="2" s="1"/>
  <c r="L1163" i="2"/>
  <c r="M1163" i="2" s="1"/>
  <c r="L1164" i="2"/>
  <c r="M1164" i="2" s="1"/>
  <c r="L1165" i="2"/>
  <c r="M1165" i="2" s="1"/>
  <c r="L1166" i="2"/>
  <c r="M1166" i="2" s="1"/>
  <c r="L1167" i="2"/>
  <c r="M1167" i="2" s="1"/>
  <c r="L1168" i="2"/>
  <c r="M1168" i="2" s="1"/>
  <c r="L1169" i="2"/>
  <c r="M1169" i="2" s="1"/>
  <c r="L1170" i="2"/>
  <c r="M1170" i="2" s="1"/>
  <c r="L1171" i="2"/>
  <c r="M1171" i="2" s="1"/>
  <c r="L1172" i="2"/>
  <c r="M1172" i="2" s="1"/>
  <c r="L1173" i="2"/>
  <c r="M1173" i="2" s="1"/>
  <c r="L1174" i="2"/>
  <c r="M1174" i="2" s="1"/>
  <c r="L1175" i="2"/>
  <c r="M1175" i="2" s="1"/>
  <c r="L1176" i="2"/>
  <c r="M1176" i="2" s="1"/>
  <c r="L1177" i="2"/>
  <c r="M1177" i="2" s="1"/>
  <c r="L1178" i="2"/>
  <c r="M1178" i="2" s="1"/>
  <c r="L1179" i="2"/>
  <c r="M1179" i="2" s="1"/>
  <c r="L1180" i="2"/>
  <c r="M1180" i="2" s="1"/>
  <c r="L1181" i="2"/>
  <c r="M1181" i="2" s="1"/>
  <c r="L1182" i="2"/>
  <c r="M1182" i="2" s="1"/>
  <c r="L1183" i="2"/>
  <c r="M1183" i="2" s="1"/>
  <c r="L1184" i="2"/>
  <c r="M1184" i="2" s="1"/>
  <c r="L1185" i="2"/>
  <c r="M1185" i="2" s="1"/>
  <c r="L1186" i="2"/>
  <c r="M1186" i="2" s="1"/>
  <c r="L1187" i="2"/>
  <c r="M1187" i="2" s="1"/>
  <c r="L1188" i="2"/>
  <c r="M1188" i="2" s="1"/>
  <c r="L1189" i="2"/>
  <c r="M1189" i="2" s="1"/>
  <c r="L1190" i="2"/>
  <c r="M1190" i="2" s="1"/>
  <c r="L1191" i="2"/>
  <c r="M1191" i="2" s="1"/>
  <c r="L1192" i="2"/>
  <c r="M1192" i="2" s="1"/>
  <c r="L1193" i="2"/>
  <c r="M1193" i="2" s="1"/>
  <c r="L1194" i="2"/>
  <c r="M1194" i="2" s="1"/>
  <c r="L1195" i="2"/>
  <c r="M1195" i="2" s="1"/>
  <c r="L1196" i="2"/>
  <c r="M1196" i="2" s="1"/>
  <c r="L1197" i="2"/>
  <c r="M1197" i="2" s="1"/>
  <c r="L1198" i="2"/>
  <c r="M1198" i="2" s="1"/>
  <c r="L1199" i="2"/>
  <c r="M1199" i="2" s="1"/>
  <c r="L1200" i="2"/>
  <c r="M1200" i="2" s="1"/>
  <c r="L1201" i="2"/>
  <c r="M1201" i="2" s="1"/>
  <c r="L1202" i="2"/>
  <c r="M1202" i="2" s="1"/>
  <c r="L1203" i="2"/>
  <c r="M1203" i="2" s="1"/>
  <c r="L1204" i="2"/>
  <c r="M1204" i="2" s="1"/>
  <c r="L1205" i="2"/>
  <c r="M1205" i="2" s="1"/>
  <c r="L1206" i="2"/>
  <c r="M1206" i="2" s="1"/>
  <c r="L1207" i="2"/>
  <c r="M1207" i="2" s="1"/>
  <c r="L1208" i="2"/>
  <c r="M1208" i="2" s="1"/>
  <c r="L1209" i="2"/>
  <c r="M1209" i="2" s="1"/>
  <c r="L1210" i="2"/>
  <c r="M1210" i="2" s="1"/>
  <c r="L1211" i="2"/>
  <c r="M1211" i="2" s="1"/>
  <c r="L1212" i="2"/>
  <c r="M1212" i="2" s="1"/>
  <c r="L1213" i="2"/>
  <c r="M1213" i="2" s="1"/>
  <c r="L1214" i="2"/>
  <c r="M1214" i="2" s="1"/>
  <c r="L1215" i="2"/>
  <c r="M1215" i="2" s="1"/>
  <c r="L1216" i="2"/>
  <c r="M1216" i="2" s="1"/>
  <c r="L1217" i="2"/>
  <c r="M1217" i="2" s="1"/>
  <c r="L1218" i="2"/>
  <c r="M1218" i="2" s="1"/>
  <c r="L1219" i="2"/>
  <c r="M1219" i="2" s="1"/>
  <c r="L1220" i="2"/>
  <c r="M1220" i="2" s="1"/>
  <c r="L1221" i="2"/>
  <c r="M1221" i="2" s="1"/>
  <c r="L1222" i="2"/>
  <c r="M1222" i="2" s="1"/>
  <c r="L1223" i="2"/>
  <c r="M1223" i="2" s="1"/>
  <c r="L1224" i="2"/>
  <c r="M1224" i="2" s="1"/>
  <c r="L1225" i="2"/>
  <c r="M1225" i="2" s="1"/>
  <c r="L1226" i="2"/>
  <c r="M1226" i="2" s="1"/>
  <c r="L1227" i="2"/>
  <c r="M1227" i="2" s="1"/>
  <c r="L1228" i="2"/>
  <c r="M1228" i="2" s="1"/>
  <c r="L1229" i="2"/>
  <c r="M1229" i="2" s="1"/>
  <c r="L1230" i="2"/>
  <c r="M1230" i="2" s="1"/>
  <c r="L1231" i="2"/>
  <c r="M1231" i="2" s="1"/>
  <c r="L1232" i="2"/>
  <c r="M1232" i="2" s="1"/>
  <c r="L1233" i="2"/>
  <c r="M1233" i="2" s="1"/>
  <c r="L1234" i="2"/>
  <c r="M1234" i="2" s="1"/>
  <c r="L1235" i="2"/>
  <c r="M1235" i="2" s="1"/>
  <c r="L1236" i="2"/>
  <c r="M1236" i="2" s="1"/>
  <c r="L1237" i="2"/>
  <c r="M1237" i="2" s="1"/>
  <c r="L1238" i="2"/>
  <c r="M1238" i="2" s="1"/>
  <c r="L1239" i="2"/>
  <c r="M1239" i="2" s="1"/>
  <c r="L1240" i="2"/>
  <c r="M1240" i="2" s="1"/>
  <c r="L1241" i="2"/>
  <c r="M1241" i="2" s="1"/>
  <c r="L1242" i="2"/>
  <c r="M1242" i="2" s="1"/>
  <c r="L1243" i="2"/>
  <c r="M1243" i="2" s="1"/>
  <c r="L1244" i="2"/>
  <c r="M1244" i="2" s="1"/>
  <c r="L1245" i="2"/>
  <c r="M1245" i="2" s="1"/>
  <c r="L1246" i="2"/>
  <c r="M1246" i="2" s="1"/>
  <c r="L1247" i="2"/>
  <c r="M1247" i="2" s="1"/>
  <c r="L1248" i="2"/>
  <c r="M1248" i="2" s="1"/>
  <c r="L1249" i="2"/>
  <c r="M1249" i="2" s="1"/>
  <c r="L1250" i="2"/>
  <c r="M1250" i="2" s="1"/>
  <c r="L1251" i="2"/>
  <c r="M1251" i="2" s="1"/>
  <c r="L1252" i="2"/>
  <c r="M1252" i="2" s="1"/>
  <c r="L1253" i="2"/>
  <c r="M1253" i="2" s="1"/>
  <c r="L1254" i="2"/>
  <c r="M1254" i="2" s="1"/>
  <c r="L1255" i="2"/>
  <c r="M1255" i="2" s="1"/>
  <c r="L1256" i="2"/>
  <c r="M1256" i="2" s="1"/>
  <c r="L1257" i="2"/>
  <c r="M1257" i="2" s="1"/>
  <c r="L1258" i="2"/>
  <c r="M1258" i="2" s="1"/>
  <c r="L1259" i="2"/>
  <c r="M1259" i="2" s="1"/>
  <c r="L1260" i="2"/>
  <c r="M1260" i="2" s="1"/>
  <c r="L1261" i="2"/>
  <c r="M1261" i="2" s="1"/>
  <c r="L1262" i="2"/>
  <c r="M1262" i="2" s="1"/>
  <c r="L1263" i="2"/>
  <c r="M1263" i="2" s="1"/>
  <c r="L1264" i="2"/>
  <c r="M1264" i="2" s="1"/>
  <c r="L1265" i="2"/>
  <c r="M1265" i="2" s="1"/>
  <c r="L1266" i="2"/>
  <c r="M1266" i="2" s="1"/>
  <c r="L1267" i="2"/>
  <c r="M1267" i="2" s="1"/>
  <c r="L1268" i="2"/>
  <c r="M1268" i="2" s="1"/>
  <c r="L1269" i="2"/>
  <c r="M1269" i="2" s="1"/>
  <c r="L1270" i="2"/>
  <c r="M1270" i="2" s="1"/>
  <c r="L1271" i="2"/>
  <c r="M1271" i="2" s="1"/>
  <c r="L1272" i="2"/>
  <c r="M1272" i="2" s="1"/>
  <c r="L1273" i="2"/>
  <c r="M1273" i="2" s="1"/>
  <c r="L1274" i="2"/>
  <c r="M1274" i="2" s="1"/>
  <c r="L1275" i="2"/>
  <c r="M1275" i="2" s="1"/>
  <c r="L1276" i="2"/>
  <c r="M1276" i="2" s="1"/>
  <c r="L1277" i="2"/>
  <c r="M1277" i="2" s="1"/>
  <c r="L1278" i="2"/>
  <c r="M1278" i="2" s="1"/>
  <c r="L1279" i="2"/>
  <c r="M1279" i="2" s="1"/>
  <c r="L1280" i="2"/>
  <c r="M1280" i="2" s="1"/>
  <c r="L1281" i="2"/>
  <c r="M1281" i="2" s="1"/>
  <c r="L1282" i="2"/>
  <c r="M1282" i="2" s="1"/>
  <c r="L1283" i="2"/>
  <c r="M1283" i="2" s="1"/>
  <c r="L1284" i="2"/>
  <c r="M1284" i="2" s="1"/>
  <c r="L1285" i="2"/>
  <c r="M1285" i="2" s="1"/>
  <c r="L1286" i="2"/>
  <c r="M1286" i="2" s="1"/>
  <c r="L1287" i="2"/>
  <c r="M1287" i="2" s="1"/>
  <c r="L1288" i="2"/>
  <c r="M1288" i="2" s="1"/>
  <c r="L1289" i="2"/>
  <c r="M1289" i="2" s="1"/>
  <c r="L1290" i="2"/>
  <c r="M1290" i="2" s="1"/>
  <c r="L1291" i="2"/>
  <c r="M1291" i="2" s="1"/>
  <c r="L1292" i="2"/>
  <c r="M1292" i="2" s="1"/>
  <c r="L1293" i="2"/>
  <c r="M1293" i="2" s="1"/>
  <c r="L1294" i="2"/>
  <c r="M1294" i="2" s="1"/>
  <c r="L1295" i="2"/>
  <c r="M1295" i="2" s="1"/>
  <c r="L1296" i="2"/>
  <c r="M1296" i="2" s="1"/>
  <c r="L1297" i="2"/>
  <c r="M1297" i="2" s="1"/>
  <c r="L1298" i="2"/>
  <c r="M1298" i="2" s="1"/>
  <c r="L1299" i="2"/>
  <c r="M1299" i="2" s="1"/>
  <c r="L1300" i="2"/>
  <c r="M1300" i="2" s="1"/>
  <c r="L1301" i="2"/>
  <c r="M1301" i="2" s="1"/>
  <c r="L1302" i="2"/>
  <c r="M1302" i="2" s="1"/>
  <c r="L1303" i="2"/>
  <c r="M1303" i="2" s="1"/>
  <c r="L1304" i="2"/>
  <c r="M1304" i="2" s="1"/>
  <c r="L1305" i="2"/>
  <c r="M1305" i="2" s="1"/>
  <c r="L1306" i="2"/>
  <c r="M1306" i="2" s="1"/>
  <c r="L1307" i="2"/>
  <c r="M1307" i="2" s="1"/>
  <c r="L1308" i="2"/>
  <c r="M1308" i="2" s="1"/>
  <c r="L1309" i="2"/>
  <c r="M1309" i="2" s="1"/>
  <c r="L1310" i="2"/>
  <c r="M1310" i="2" s="1"/>
  <c r="L1311" i="2"/>
  <c r="M1311" i="2" s="1"/>
  <c r="L1312" i="2"/>
  <c r="M1312" i="2" s="1"/>
  <c r="L1313" i="2"/>
  <c r="M1313" i="2" s="1"/>
  <c r="L1314" i="2"/>
  <c r="M1314" i="2" s="1"/>
  <c r="L1315" i="2"/>
  <c r="M1315" i="2" s="1"/>
  <c r="L1316" i="2"/>
  <c r="M1316" i="2" s="1"/>
  <c r="L1317" i="2"/>
  <c r="M1317" i="2" s="1"/>
  <c r="L1318" i="2"/>
  <c r="M1318" i="2" s="1"/>
  <c r="L1319" i="2"/>
  <c r="M1319" i="2" s="1"/>
  <c r="L1320" i="2"/>
  <c r="M1320" i="2" s="1"/>
  <c r="L1321" i="2"/>
  <c r="M1321" i="2" s="1"/>
  <c r="L1322" i="2"/>
  <c r="M1322" i="2" s="1"/>
  <c r="L1323" i="2"/>
  <c r="M1323" i="2" s="1"/>
  <c r="L1324" i="2"/>
  <c r="M1324" i="2" s="1"/>
  <c r="L1325" i="2"/>
  <c r="M1325" i="2" s="1"/>
  <c r="L1326" i="2"/>
  <c r="M1326" i="2" s="1"/>
  <c r="L1327" i="2"/>
  <c r="M1327" i="2" s="1"/>
  <c r="L1328" i="2"/>
  <c r="M1328" i="2" s="1"/>
  <c r="L1329" i="2"/>
  <c r="M1329" i="2" s="1"/>
  <c r="L1330" i="2"/>
  <c r="M1330" i="2" s="1"/>
  <c r="L1331" i="2"/>
  <c r="M1331" i="2" s="1"/>
  <c r="L1332" i="2"/>
  <c r="M1332" i="2" s="1"/>
  <c r="L1333" i="2"/>
  <c r="M1333" i="2" s="1"/>
  <c r="L1334" i="2"/>
  <c r="M1334" i="2" s="1"/>
  <c r="L1335" i="2"/>
  <c r="M1335" i="2" s="1"/>
  <c r="L1336" i="2"/>
  <c r="M1336" i="2" s="1"/>
  <c r="L1337" i="2"/>
  <c r="M1337" i="2" s="1"/>
  <c r="L1338" i="2"/>
  <c r="M1338" i="2" s="1"/>
  <c r="L1339" i="2"/>
  <c r="M1339" i="2" s="1"/>
  <c r="L1340" i="2"/>
  <c r="M1340" i="2" s="1"/>
  <c r="L1341" i="2"/>
  <c r="M1341" i="2" s="1"/>
  <c r="L1342" i="2"/>
  <c r="M1342" i="2" s="1"/>
  <c r="L1343" i="2"/>
  <c r="M1343" i="2" s="1"/>
  <c r="L1344" i="2"/>
  <c r="M1344" i="2" s="1"/>
  <c r="L1345" i="2"/>
  <c r="M1345" i="2" s="1"/>
  <c r="L1346" i="2"/>
  <c r="M1346" i="2" s="1"/>
  <c r="L1347" i="2"/>
  <c r="M1347" i="2" s="1"/>
  <c r="L1348" i="2"/>
  <c r="M1348" i="2" s="1"/>
  <c r="L1349" i="2"/>
  <c r="M1349" i="2" s="1"/>
  <c r="L1350" i="2"/>
  <c r="M1350" i="2" s="1"/>
  <c r="L1351" i="2"/>
  <c r="M1351" i="2" s="1"/>
  <c r="L1352" i="2"/>
  <c r="M1352" i="2" s="1"/>
  <c r="L1353" i="2"/>
  <c r="M1353" i="2" s="1"/>
  <c r="L1354" i="2"/>
  <c r="M1354" i="2" s="1"/>
  <c r="L1355" i="2"/>
  <c r="M1355" i="2" s="1"/>
  <c r="L1356" i="2"/>
  <c r="M1356" i="2" s="1"/>
  <c r="L1357" i="2"/>
  <c r="M1357" i="2" s="1"/>
  <c r="L1358" i="2"/>
  <c r="M1358" i="2" s="1"/>
  <c r="L1359" i="2"/>
  <c r="M1359" i="2" s="1"/>
  <c r="L1360" i="2"/>
  <c r="M1360" i="2" s="1"/>
  <c r="L1361" i="2"/>
  <c r="M1361" i="2" s="1"/>
  <c r="L1362" i="2"/>
  <c r="M1362" i="2" s="1"/>
  <c r="L1363" i="2"/>
  <c r="M1363" i="2" s="1"/>
  <c r="L1364" i="2"/>
  <c r="M1364" i="2" s="1"/>
  <c r="L1365" i="2"/>
  <c r="M1365" i="2" s="1"/>
  <c r="L1366" i="2"/>
  <c r="M1366" i="2" s="1"/>
  <c r="L1367" i="2"/>
  <c r="M1367" i="2" s="1"/>
  <c r="L1368" i="2"/>
  <c r="M1368" i="2" s="1"/>
  <c r="L1369" i="2"/>
  <c r="M1369" i="2" s="1"/>
  <c r="L1370" i="2"/>
  <c r="M1370" i="2" s="1"/>
  <c r="L1371" i="2"/>
  <c r="M1371" i="2" s="1"/>
  <c r="L1372" i="2"/>
  <c r="M1372" i="2" s="1"/>
  <c r="L1373" i="2"/>
  <c r="M1373" i="2" s="1"/>
  <c r="L1374" i="2"/>
  <c r="M1374" i="2" s="1"/>
  <c r="L1375" i="2"/>
  <c r="M1375" i="2" s="1"/>
  <c r="L1376" i="2"/>
  <c r="M1376" i="2" s="1"/>
  <c r="L1377" i="2"/>
  <c r="M1377" i="2" s="1"/>
  <c r="L1378" i="2"/>
  <c r="M1378" i="2" s="1"/>
  <c r="L1379" i="2"/>
  <c r="M1379" i="2" s="1"/>
  <c r="L1380" i="2"/>
  <c r="M1380" i="2" s="1"/>
  <c r="L1381" i="2"/>
  <c r="M1381" i="2" s="1"/>
  <c r="L1382" i="2"/>
  <c r="M1382" i="2" s="1"/>
  <c r="L1383" i="2"/>
  <c r="M1383" i="2" s="1"/>
  <c r="L1384" i="2"/>
  <c r="M1384" i="2" s="1"/>
  <c r="L1385" i="2"/>
  <c r="M1385" i="2" s="1"/>
  <c r="L1386" i="2"/>
  <c r="M1386" i="2" s="1"/>
  <c r="L1387" i="2"/>
  <c r="M1387" i="2" s="1"/>
  <c r="L1388" i="2"/>
  <c r="M1388" i="2" s="1"/>
  <c r="L1389" i="2"/>
  <c r="M1389" i="2" s="1"/>
  <c r="L1390" i="2"/>
  <c r="M1390" i="2" s="1"/>
  <c r="L1391" i="2"/>
  <c r="M1391" i="2" s="1"/>
  <c r="L1392" i="2"/>
  <c r="M1392" i="2" s="1"/>
  <c r="L1393" i="2"/>
  <c r="M1393" i="2" s="1"/>
  <c r="L1394" i="2"/>
  <c r="M1394" i="2" s="1"/>
  <c r="L1395" i="2"/>
  <c r="M1395" i="2" s="1"/>
  <c r="L1396" i="2"/>
  <c r="M1396" i="2" s="1"/>
  <c r="L1397" i="2"/>
  <c r="M1397" i="2" s="1"/>
  <c r="L1398" i="2"/>
  <c r="M1398" i="2" s="1"/>
  <c r="L1399" i="2"/>
  <c r="M1399" i="2" s="1"/>
  <c r="L1400" i="2"/>
  <c r="M1400" i="2" s="1"/>
  <c r="L1401" i="2"/>
  <c r="M1401" i="2" s="1"/>
  <c r="L1402" i="2"/>
  <c r="M1402" i="2" s="1"/>
  <c r="L1403" i="2"/>
  <c r="M1403" i="2" s="1"/>
  <c r="L1404" i="2"/>
  <c r="M1404" i="2" s="1"/>
  <c r="L1405" i="2"/>
  <c r="M1405" i="2" s="1"/>
  <c r="L1406" i="2"/>
  <c r="M1406" i="2" s="1"/>
  <c r="L1407" i="2"/>
  <c r="M1407" i="2" s="1"/>
  <c r="L1408" i="2"/>
  <c r="M1408" i="2" s="1"/>
  <c r="L1409" i="2"/>
  <c r="M1409" i="2" s="1"/>
  <c r="L1410" i="2"/>
  <c r="M1410" i="2" s="1"/>
  <c r="L1411" i="2"/>
  <c r="M1411" i="2" s="1"/>
  <c r="L1412" i="2"/>
  <c r="M1412" i="2" s="1"/>
  <c r="L1413" i="2"/>
  <c r="M1413" i="2" s="1"/>
  <c r="L1414" i="2"/>
  <c r="M1414" i="2" s="1"/>
  <c r="L1415" i="2"/>
  <c r="M1415" i="2" s="1"/>
  <c r="L1416" i="2"/>
  <c r="M1416" i="2" s="1"/>
  <c r="L1417" i="2"/>
  <c r="M1417" i="2" s="1"/>
  <c r="L1418" i="2"/>
  <c r="M1418" i="2" s="1"/>
  <c r="L1419" i="2"/>
  <c r="M1419" i="2" s="1"/>
  <c r="L1420" i="2"/>
  <c r="M1420" i="2" s="1"/>
  <c r="L1421" i="2"/>
  <c r="M1421" i="2" s="1"/>
  <c r="L1422" i="2"/>
  <c r="M1422" i="2" s="1"/>
  <c r="L1423" i="2"/>
  <c r="M1423" i="2" s="1"/>
  <c r="L1424" i="2"/>
  <c r="M1424" i="2" s="1"/>
  <c r="L1425" i="2"/>
  <c r="M1425" i="2" s="1"/>
  <c r="L1426" i="2"/>
  <c r="M1426" i="2" s="1"/>
  <c r="L1427" i="2"/>
  <c r="M1427" i="2" s="1"/>
  <c r="L1428" i="2"/>
  <c r="M1428" i="2" s="1"/>
  <c r="L1429" i="2"/>
  <c r="M1429" i="2" s="1"/>
  <c r="L1430" i="2"/>
  <c r="M1430" i="2" s="1"/>
  <c r="L1431" i="2"/>
  <c r="M1431" i="2" s="1"/>
  <c r="L1432" i="2"/>
  <c r="M1432" i="2" s="1"/>
  <c r="L1433" i="2"/>
  <c r="M1433" i="2" s="1"/>
  <c r="L1434" i="2"/>
  <c r="M1434" i="2" s="1"/>
  <c r="L1435" i="2"/>
  <c r="M1435" i="2" s="1"/>
  <c r="L1436" i="2"/>
  <c r="M1436" i="2" s="1"/>
  <c r="L1437" i="2"/>
  <c r="M1437" i="2" s="1"/>
  <c r="L1438" i="2"/>
  <c r="M1438" i="2" s="1"/>
  <c r="L1439" i="2"/>
  <c r="M1439" i="2" s="1"/>
  <c r="L1440" i="2"/>
  <c r="M1440" i="2" s="1"/>
  <c r="L1441" i="2"/>
  <c r="M1441" i="2" s="1"/>
  <c r="L1442" i="2"/>
  <c r="M1442" i="2" s="1"/>
  <c r="L1443" i="2"/>
  <c r="M1443" i="2" s="1"/>
  <c r="L1444" i="2"/>
  <c r="M1444" i="2" s="1"/>
  <c r="L1445" i="2"/>
  <c r="M1445" i="2" s="1"/>
  <c r="L1446" i="2"/>
  <c r="M1446" i="2" s="1"/>
  <c r="L1447" i="2"/>
  <c r="M1447" i="2" s="1"/>
  <c r="L1448" i="2"/>
  <c r="M1448" i="2" s="1"/>
  <c r="L1449" i="2"/>
  <c r="M1449" i="2" s="1"/>
  <c r="L1450" i="2"/>
  <c r="M1450" i="2" s="1"/>
  <c r="L1451" i="2"/>
  <c r="M1451" i="2" s="1"/>
  <c r="L1452" i="2"/>
  <c r="M1452" i="2" s="1"/>
  <c r="L1453" i="2"/>
  <c r="M1453" i="2" s="1"/>
  <c r="L1454" i="2"/>
  <c r="M1454" i="2" s="1"/>
  <c r="L1455" i="2"/>
  <c r="M1455" i="2" s="1"/>
  <c r="L1456" i="2"/>
  <c r="M1456" i="2" s="1"/>
  <c r="L1457" i="2"/>
  <c r="M1457" i="2" s="1"/>
  <c r="L1458" i="2"/>
  <c r="M1458" i="2" s="1"/>
  <c r="L1459" i="2"/>
  <c r="M1459" i="2" s="1"/>
  <c r="L1460" i="2"/>
  <c r="M1460" i="2" s="1"/>
  <c r="L1461" i="2"/>
  <c r="M1461" i="2" s="1"/>
  <c r="L1462" i="2"/>
  <c r="M1462" i="2" s="1"/>
  <c r="L1463" i="2"/>
  <c r="M1463" i="2" s="1"/>
  <c r="L1464" i="2"/>
  <c r="M1464" i="2" s="1"/>
  <c r="L1465" i="2"/>
  <c r="M1465" i="2" s="1"/>
  <c r="L1466" i="2"/>
  <c r="M1466" i="2" s="1"/>
  <c r="L1467" i="2"/>
  <c r="M1467" i="2" s="1"/>
  <c r="L1468" i="2"/>
  <c r="M1468" i="2" s="1"/>
  <c r="L1469" i="2"/>
  <c r="M1469" i="2" s="1"/>
  <c r="L1470" i="2"/>
  <c r="M1470" i="2" s="1"/>
  <c r="L1471" i="2"/>
  <c r="M1471" i="2" s="1"/>
  <c r="L1472" i="2"/>
  <c r="M1472" i="2" s="1"/>
  <c r="L1473" i="2"/>
  <c r="M1473" i="2" s="1"/>
  <c r="L1474" i="2"/>
  <c r="M1474" i="2" s="1"/>
  <c r="L1475" i="2"/>
  <c r="M1475" i="2" s="1"/>
  <c r="L1476" i="2"/>
  <c r="M1476" i="2" s="1"/>
  <c r="L1477" i="2"/>
  <c r="M1477" i="2" s="1"/>
  <c r="L1478" i="2"/>
  <c r="M1478" i="2" s="1"/>
  <c r="L1479" i="2"/>
  <c r="M1479" i="2" s="1"/>
  <c r="L1480" i="2"/>
  <c r="M1480" i="2" s="1"/>
  <c r="L1481" i="2"/>
  <c r="M1481" i="2" s="1"/>
  <c r="L1482" i="2"/>
  <c r="M1482" i="2" s="1"/>
  <c r="L1483" i="2"/>
  <c r="M1483" i="2" s="1"/>
  <c r="L1484" i="2"/>
  <c r="M1484" i="2" s="1"/>
  <c r="L1485" i="2"/>
  <c r="M1485" i="2" s="1"/>
  <c r="L1486" i="2"/>
  <c r="M1486" i="2" s="1"/>
  <c r="L1487" i="2"/>
  <c r="M1487" i="2" s="1"/>
  <c r="L1488" i="2"/>
  <c r="M1488" i="2" s="1"/>
  <c r="L1489" i="2"/>
  <c r="M1489" i="2" s="1"/>
  <c r="L1490" i="2"/>
  <c r="M1490" i="2" s="1"/>
  <c r="L1491" i="2"/>
  <c r="M1491" i="2" s="1"/>
  <c r="L1492" i="2"/>
  <c r="M1492" i="2" s="1"/>
  <c r="L1493" i="2"/>
  <c r="M1493" i="2" s="1"/>
  <c r="L1494" i="2"/>
  <c r="M1494" i="2" s="1"/>
  <c r="L1495" i="2"/>
  <c r="M1495" i="2" s="1"/>
  <c r="L1496" i="2"/>
  <c r="M1496" i="2" s="1"/>
  <c r="L1497" i="2"/>
  <c r="M1497" i="2" s="1"/>
  <c r="L1498" i="2"/>
  <c r="M1498" i="2" s="1"/>
  <c r="L1499" i="2"/>
  <c r="M1499" i="2" s="1"/>
  <c r="L1500" i="2"/>
  <c r="M1500" i="2" s="1"/>
  <c r="L1501" i="2"/>
  <c r="M1501" i="2" s="1"/>
  <c r="L1502" i="2"/>
  <c r="M1502" i="2" s="1"/>
  <c r="L1503" i="2"/>
  <c r="M1503" i="2" s="1"/>
  <c r="L1504" i="2"/>
  <c r="M1504" i="2" s="1"/>
  <c r="L1505" i="2"/>
  <c r="M1505" i="2" s="1"/>
  <c r="L1506" i="2"/>
  <c r="M1506" i="2" s="1"/>
  <c r="L1507" i="2"/>
  <c r="M1507" i="2" s="1"/>
  <c r="L1508" i="2"/>
  <c r="M1508" i="2" s="1"/>
  <c r="L1509" i="2"/>
  <c r="M1509" i="2" s="1"/>
  <c r="L1510" i="2"/>
  <c r="M1510" i="2" s="1"/>
  <c r="L1511" i="2"/>
  <c r="M1511" i="2" s="1"/>
  <c r="L1512" i="2"/>
  <c r="M1512" i="2" s="1"/>
  <c r="L1513" i="2"/>
  <c r="M1513" i="2" s="1"/>
  <c r="L1514" i="2"/>
  <c r="M1514" i="2" s="1"/>
  <c r="L1515" i="2"/>
  <c r="M1515" i="2" s="1"/>
  <c r="L1516" i="2"/>
  <c r="M1516" i="2" s="1"/>
  <c r="L1517" i="2"/>
  <c r="M1517" i="2" s="1"/>
  <c r="L1518" i="2"/>
  <c r="M1518" i="2" s="1"/>
  <c r="L1519" i="2"/>
  <c r="M1519" i="2" s="1"/>
  <c r="L1520" i="2"/>
  <c r="M1520" i="2" s="1"/>
  <c r="L1521" i="2"/>
  <c r="M1521" i="2" s="1"/>
  <c r="L1522" i="2"/>
  <c r="M1522" i="2" s="1"/>
  <c r="L1523" i="2"/>
  <c r="M1523" i="2" s="1"/>
  <c r="L1524" i="2"/>
  <c r="M1524" i="2" s="1"/>
  <c r="L1525" i="2"/>
  <c r="M1525" i="2" s="1"/>
  <c r="L1526" i="2"/>
  <c r="M1526" i="2" s="1"/>
  <c r="L1527" i="2"/>
  <c r="M1527" i="2" s="1"/>
  <c r="L1528" i="2"/>
  <c r="M1528" i="2" s="1"/>
  <c r="L1529" i="2"/>
  <c r="M1529" i="2" s="1"/>
  <c r="L1530" i="2"/>
  <c r="M1530" i="2" s="1"/>
  <c r="L1531" i="2"/>
  <c r="M1531" i="2" s="1"/>
  <c r="L1532" i="2"/>
  <c r="M1532" i="2" s="1"/>
  <c r="L1533" i="2"/>
  <c r="M1533" i="2" s="1"/>
  <c r="L1534" i="2"/>
  <c r="M1534" i="2" s="1"/>
  <c r="L1535" i="2"/>
  <c r="M1535" i="2" s="1"/>
  <c r="L1536" i="2"/>
  <c r="M1536" i="2" s="1"/>
  <c r="L1537" i="2"/>
  <c r="M1537" i="2" s="1"/>
  <c r="L1538" i="2"/>
  <c r="M1538" i="2" s="1"/>
  <c r="L1539" i="2"/>
  <c r="M1539" i="2" s="1"/>
  <c r="L1540" i="2"/>
  <c r="M1540" i="2" s="1"/>
  <c r="L1541" i="2"/>
  <c r="M1541" i="2" s="1"/>
  <c r="L1542" i="2"/>
  <c r="M1542" i="2" s="1"/>
  <c r="L1543" i="2"/>
  <c r="M1543" i="2" s="1"/>
  <c r="L1544" i="2"/>
  <c r="M1544" i="2" s="1"/>
  <c r="L1545" i="2"/>
  <c r="M1545" i="2" s="1"/>
  <c r="L1546" i="2"/>
  <c r="M1546" i="2" s="1"/>
  <c r="L1547" i="2"/>
  <c r="M1547" i="2" s="1"/>
  <c r="L1548" i="2"/>
  <c r="M1548" i="2" s="1"/>
  <c r="L1549" i="2"/>
  <c r="M1549" i="2" s="1"/>
  <c r="L1550" i="2"/>
  <c r="M1550" i="2" s="1"/>
  <c r="L1551" i="2"/>
  <c r="M1551" i="2" s="1"/>
  <c r="L1552" i="2"/>
  <c r="M1552" i="2" s="1"/>
  <c r="L1553" i="2"/>
  <c r="M1553" i="2" s="1"/>
  <c r="L1554" i="2"/>
  <c r="M1554" i="2" s="1"/>
  <c r="L1555" i="2"/>
  <c r="M1555" i="2" s="1"/>
  <c r="L1556" i="2"/>
  <c r="M1556" i="2" s="1"/>
  <c r="L1557" i="2"/>
  <c r="M1557" i="2" s="1"/>
  <c r="L1558" i="2"/>
  <c r="M1558" i="2" s="1"/>
  <c r="L1559" i="2"/>
  <c r="M1559" i="2" s="1"/>
  <c r="L1560" i="2"/>
  <c r="M1560" i="2" s="1"/>
  <c r="L1561" i="2"/>
  <c r="M1561" i="2" s="1"/>
  <c r="L1562" i="2"/>
  <c r="M1562" i="2" s="1"/>
  <c r="L1563" i="2"/>
  <c r="M1563" i="2" s="1"/>
  <c r="L1564" i="2"/>
  <c r="M1564" i="2" s="1"/>
  <c r="L1565" i="2"/>
  <c r="M1565" i="2" s="1"/>
  <c r="L1566" i="2"/>
  <c r="M1566" i="2" s="1"/>
  <c r="L1567" i="2"/>
  <c r="M1567" i="2" s="1"/>
  <c r="L1568" i="2"/>
  <c r="M1568" i="2" s="1"/>
  <c r="L1569" i="2"/>
  <c r="M1569" i="2" s="1"/>
  <c r="L1570" i="2"/>
  <c r="M1570" i="2" s="1"/>
  <c r="L1571" i="2"/>
  <c r="M1571" i="2" s="1"/>
  <c r="L1572" i="2"/>
  <c r="M1572" i="2" s="1"/>
  <c r="L1573" i="2"/>
  <c r="M1573" i="2" s="1"/>
  <c r="L1574" i="2"/>
  <c r="M1574" i="2" s="1"/>
  <c r="L1575" i="2"/>
  <c r="M1575" i="2" s="1"/>
  <c r="L1576" i="2"/>
  <c r="M1576" i="2" s="1"/>
  <c r="L1577" i="2"/>
  <c r="M1577" i="2" s="1"/>
  <c r="L1578" i="2"/>
  <c r="M1578" i="2" s="1"/>
  <c r="L1579" i="2"/>
  <c r="M1579" i="2" s="1"/>
  <c r="L1580" i="2"/>
  <c r="M1580" i="2" s="1"/>
  <c r="L1581" i="2"/>
  <c r="M1581" i="2" s="1"/>
  <c r="L1582" i="2"/>
  <c r="M1582" i="2" s="1"/>
  <c r="L1583" i="2"/>
  <c r="M1583" i="2" s="1"/>
  <c r="L1584" i="2"/>
  <c r="M1584" i="2" s="1"/>
  <c r="L1585" i="2"/>
  <c r="M1585" i="2" s="1"/>
  <c r="L1586" i="2"/>
  <c r="M1586" i="2" s="1"/>
  <c r="L1587" i="2"/>
  <c r="M1587" i="2" s="1"/>
  <c r="L1588" i="2"/>
  <c r="M1588" i="2" s="1"/>
  <c r="L1589" i="2"/>
  <c r="M1589" i="2" s="1"/>
  <c r="L1590" i="2"/>
  <c r="M1590" i="2" s="1"/>
  <c r="L1591" i="2"/>
  <c r="M1591" i="2" s="1"/>
  <c r="L1592" i="2"/>
  <c r="M1592" i="2" s="1"/>
  <c r="L1593" i="2"/>
  <c r="M1593" i="2" s="1"/>
  <c r="L1594" i="2"/>
  <c r="M1594" i="2" s="1"/>
  <c r="L1595" i="2"/>
  <c r="M1595" i="2" s="1"/>
  <c r="L1596" i="2"/>
  <c r="M1596" i="2" s="1"/>
  <c r="L1597" i="2"/>
  <c r="M1597" i="2" s="1"/>
  <c r="L1598" i="2"/>
  <c r="M1598" i="2" s="1"/>
  <c r="L1599" i="2"/>
  <c r="M1599" i="2" s="1"/>
  <c r="L1600" i="2"/>
  <c r="M1600" i="2" s="1"/>
  <c r="L1601" i="2"/>
  <c r="M1601" i="2" s="1"/>
  <c r="L1602" i="2"/>
  <c r="M1602" i="2" s="1"/>
  <c r="L1603" i="2"/>
  <c r="M1603" i="2" s="1"/>
  <c r="L1604" i="2"/>
  <c r="M1604" i="2" s="1"/>
  <c r="L1605" i="2"/>
  <c r="M1605" i="2" s="1"/>
  <c r="L1606" i="2"/>
  <c r="M1606" i="2" s="1"/>
  <c r="L1607" i="2"/>
  <c r="M1607" i="2" s="1"/>
  <c r="L1608" i="2"/>
  <c r="M1608" i="2" s="1"/>
  <c r="L1609" i="2"/>
  <c r="M1609" i="2" s="1"/>
  <c r="L1610" i="2"/>
  <c r="M1610" i="2" s="1"/>
  <c r="L1611" i="2"/>
  <c r="M1611" i="2" s="1"/>
  <c r="L1612" i="2"/>
  <c r="M1612" i="2" s="1"/>
  <c r="L1613" i="2"/>
  <c r="M1613" i="2" s="1"/>
  <c r="L1614" i="2"/>
  <c r="M1614" i="2" s="1"/>
  <c r="L1615" i="2"/>
  <c r="M1615" i="2" s="1"/>
  <c r="L1616" i="2"/>
  <c r="M1616" i="2" s="1"/>
  <c r="L1617" i="2"/>
  <c r="M1617" i="2" s="1"/>
  <c r="L1618" i="2"/>
  <c r="M1618" i="2" s="1"/>
  <c r="L1619" i="2"/>
  <c r="M1619" i="2" s="1"/>
  <c r="L1620" i="2"/>
  <c r="M1620" i="2" s="1"/>
  <c r="L1621" i="2"/>
  <c r="M1621" i="2" s="1"/>
  <c r="L1622" i="2"/>
  <c r="M1622" i="2" s="1"/>
  <c r="L1623" i="2"/>
  <c r="M1623" i="2" s="1"/>
  <c r="L1624" i="2"/>
  <c r="M1624" i="2" s="1"/>
  <c r="L1625" i="2"/>
  <c r="M1625" i="2" s="1"/>
  <c r="L1626" i="2"/>
  <c r="M1626" i="2" s="1"/>
  <c r="L1627" i="2"/>
  <c r="M1627" i="2" s="1"/>
  <c r="L1628" i="2"/>
  <c r="M1628" i="2" s="1"/>
  <c r="L1629" i="2"/>
  <c r="M1629" i="2" s="1"/>
  <c r="L1630" i="2"/>
  <c r="M1630" i="2" s="1"/>
  <c r="L1631" i="2"/>
  <c r="M1631" i="2" s="1"/>
  <c r="L1632" i="2"/>
  <c r="M1632" i="2" s="1"/>
  <c r="L1633" i="2"/>
  <c r="M1633" i="2" s="1"/>
  <c r="L1634" i="2"/>
  <c r="M1634" i="2" s="1"/>
  <c r="L1635" i="2"/>
  <c r="M1635" i="2" s="1"/>
  <c r="L1636" i="2"/>
  <c r="M1636" i="2" s="1"/>
  <c r="L1637" i="2"/>
  <c r="M1637" i="2" s="1"/>
  <c r="L1638" i="2"/>
  <c r="M1638" i="2" s="1"/>
  <c r="L1639" i="2"/>
  <c r="M1639" i="2" s="1"/>
  <c r="L1640" i="2"/>
  <c r="M1640" i="2" s="1"/>
  <c r="L1641" i="2"/>
  <c r="M1641" i="2" s="1"/>
  <c r="L1642" i="2"/>
  <c r="M1642" i="2" s="1"/>
  <c r="L1643" i="2"/>
  <c r="M1643" i="2" s="1"/>
  <c r="L1644" i="2"/>
  <c r="M1644" i="2" s="1"/>
  <c r="L1645" i="2"/>
  <c r="M1645" i="2" s="1"/>
  <c r="L1646" i="2"/>
  <c r="M1646" i="2" s="1"/>
  <c r="L1647" i="2"/>
  <c r="M1647" i="2" s="1"/>
  <c r="L1648" i="2"/>
  <c r="M1648" i="2" s="1"/>
  <c r="L1649" i="2"/>
  <c r="M1649" i="2" s="1"/>
  <c r="L1650" i="2"/>
  <c r="M1650" i="2" s="1"/>
  <c r="L1651" i="2"/>
  <c r="M1651" i="2" s="1"/>
  <c r="L1652" i="2"/>
  <c r="M1652" i="2" s="1"/>
  <c r="L1653" i="2"/>
  <c r="M1653" i="2" s="1"/>
  <c r="L1654" i="2"/>
  <c r="M1654" i="2" s="1"/>
  <c r="L1655" i="2"/>
  <c r="M1655" i="2" s="1"/>
  <c r="L1656" i="2"/>
  <c r="M1656" i="2" s="1"/>
  <c r="L1657" i="2"/>
  <c r="M1657" i="2" s="1"/>
  <c r="L1658" i="2"/>
  <c r="M1658" i="2" s="1"/>
  <c r="L1659" i="2"/>
  <c r="M1659" i="2" s="1"/>
  <c r="L1660" i="2"/>
  <c r="M1660" i="2" s="1"/>
  <c r="L1661" i="2"/>
  <c r="M1661" i="2" s="1"/>
  <c r="L1662" i="2"/>
  <c r="M1662" i="2" s="1"/>
  <c r="L1663" i="2"/>
  <c r="M1663" i="2" s="1"/>
  <c r="L1664" i="2"/>
  <c r="M1664" i="2" s="1"/>
  <c r="L1665" i="2"/>
  <c r="M1665" i="2" s="1"/>
  <c r="L1666" i="2"/>
  <c r="M1666" i="2" s="1"/>
  <c r="L1667" i="2"/>
  <c r="M1667" i="2" s="1"/>
  <c r="L1668" i="2"/>
  <c r="M1668" i="2" s="1"/>
  <c r="L1669" i="2"/>
  <c r="M1669" i="2" s="1"/>
  <c r="L1670" i="2"/>
  <c r="M1670" i="2" s="1"/>
  <c r="L1671" i="2"/>
  <c r="M1671" i="2" s="1"/>
  <c r="L1672" i="2"/>
  <c r="M1672" i="2" s="1"/>
  <c r="L1673" i="2"/>
  <c r="M1673" i="2" s="1"/>
  <c r="L1674" i="2"/>
  <c r="M1674" i="2" s="1"/>
  <c r="L1675" i="2"/>
  <c r="M1675" i="2" s="1"/>
  <c r="L1676" i="2"/>
  <c r="M1676" i="2" s="1"/>
  <c r="L1677" i="2"/>
  <c r="M1677" i="2" s="1"/>
  <c r="L1678" i="2"/>
  <c r="M1678" i="2" s="1"/>
  <c r="L1679" i="2"/>
  <c r="M1679" i="2" s="1"/>
  <c r="L1680" i="2"/>
  <c r="M1680" i="2" s="1"/>
  <c r="L1681" i="2"/>
  <c r="M1681" i="2" s="1"/>
  <c r="L1682" i="2"/>
  <c r="M1682" i="2" s="1"/>
  <c r="L1683" i="2"/>
  <c r="M1683" i="2" s="1"/>
  <c r="L1684" i="2"/>
  <c r="M1684" i="2" s="1"/>
  <c r="L1685" i="2"/>
  <c r="M1685" i="2" s="1"/>
  <c r="L1686" i="2"/>
  <c r="M1686" i="2" s="1"/>
  <c r="L1687" i="2"/>
  <c r="M1687" i="2" s="1"/>
  <c r="L1688" i="2"/>
  <c r="M1688" i="2" s="1"/>
  <c r="L1689" i="2"/>
  <c r="M1689" i="2" s="1"/>
  <c r="L1690" i="2"/>
  <c r="M1690" i="2" s="1"/>
  <c r="L1691" i="2"/>
  <c r="M1691" i="2" s="1"/>
  <c r="L1692" i="2"/>
  <c r="M1692" i="2" s="1"/>
  <c r="L1693" i="2"/>
  <c r="M1693" i="2" s="1"/>
  <c r="L1694" i="2"/>
  <c r="M1694" i="2" s="1"/>
  <c r="L1695" i="2"/>
  <c r="M1695" i="2" s="1"/>
  <c r="L1696" i="2"/>
  <c r="M1696" i="2" s="1"/>
  <c r="L1697" i="2"/>
  <c r="M1697" i="2" s="1"/>
  <c r="L1698" i="2"/>
  <c r="M1698" i="2" s="1"/>
  <c r="L1699" i="2"/>
  <c r="M1699" i="2" s="1"/>
  <c r="L1700" i="2"/>
  <c r="M1700" i="2" s="1"/>
  <c r="L1701" i="2"/>
  <c r="M1701" i="2" s="1"/>
  <c r="L1702" i="2"/>
  <c r="M1702" i="2" s="1"/>
  <c r="L1703" i="2"/>
  <c r="M1703" i="2" s="1"/>
  <c r="L1704" i="2"/>
  <c r="M1704" i="2" s="1"/>
  <c r="L1705" i="2"/>
  <c r="M1705" i="2" s="1"/>
  <c r="L1706" i="2"/>
  <c r="M1706" i="2" s="1"/>
  <c r="L1707" i="2"/>
  <c r="M1707" i="2" s="1"/>
  <c r="L1708" i="2"/>
  <c r="M1708" i="2" s="1"/>
  <c r="L1709" i="2"/>
  <c r="M1709" i="2" s="1"/>
  <c r="L1710" i="2"/>
  <c r="M1710" i="2" s="1"/>
  <c r="L1711" i="2"/>
  <c r="M1711" i="2" s="1"/>
  <c r="L1712" i="2"/>
  <c r="M1712" i="2" s="1"/>
  <c r="L1713" i="2"/>
  <c r="M1713" i="2" s="1"/>
  <c r="L1714" i="2"/>
  <c r="M1714" i="2" s="1"/>
  <c r="L1715" i="2"/>
  <c r="M1715" i="2" s="1"/>
  <c r="L1716" i="2"/>
  <c r="M1716" i="2" s="1"/>
  <c r="L1717" i="2"/>
  <c r="M1717" i="2" s="1"/>
  <c r="L1718" i="2"/>
  <c r="M1718" i="2" s="1"/>
  <c r="L1719" i="2"/>
  <c r="M1719" i="2" s="1"/>
  <c r="L1720" i="2"/>
  <c r="M1720" i="2" s="1"/>
  <c r="L1721" i="2"/>
  <c r="M1721" i="2" s="1"/>
  <c r="L1722" i="2"/>
  <c r="M1722" i="2" s="1"/>
  <c r="L1723" i="2"/>
  <c r="M1723" i="2" s="1"/>
  <c r="L1724" i="2"/>
  <c r="M1724" i="2" s="1"/>
  <c r="L1725" i="2"/>
  <c r="M1725" i="2" s="1"/>
  <c r="L1726" i="2"/>
  <c r="M1726" i="2" s="1"/>
  <c r="L1727" i="2"/>
  <c r="M1727" i="2" s="1"/>
  <c r="L1728" i="2"/>
  <c r="M1728" i="2" s="1"/>
  <c r="L1729" i="2"/>
  <c r="M1729" i="2" s="1"/>
  <c r="L1730" i="2"/>
  <c r="M1730" i="2" s="1"/>
  <c r="L1731" i="2"/>
  <c r="M1731" i="2" s="1"/>
  <c r="L1732" i="2"/>
  <c r="M1732" i="2" s="1"/>
  <c r="L1733" i="2"/>
  <c r="M1733" i="2" s="1"/>
  <c r="L1734" i="2"/>
  <c r="M1734" i="2" s="1"/>
  <c r="L1735" i="2"/>
  <c r="M1735" i="2" s="1"/>
  <c r="L1736" i="2"/>
  <c r="M1736" i="2" s="1"/>
  <c r="L1737" i="2"/>
  <c r="M1737" i="2" s="1"/>
  <c r="L1738" i="2"/>
  <c r="M1738" i="2" s="1"/>
  <c r="L1739" i="2"/>
  <c r="M1739" i="2" s="1"/>
  <c r="L1740" i="2"/>
  <c r="M1740" i="2" s="1"/>
  <c r="L1741" i="2"/>
  <c r="M1741" i="2" s="1"/>
  <c r="L1742" i="2"/>
  <c r="M1742" i="2" s="1"/>
  <c r="L1743" i="2"/>
  <c r="M1743" i="2" s="1"/>
  <c r="L1744" i="2"/>
  <c r="M1744" i="2" s="1"/>
  <c r="L1745" i="2"/>
  <c r="M1745" i="2" s="1"/>
  <c r="L1746" i="2"/>
  <c r="M1746" i="2" s="1"/>
  <c r="L1747" i="2"/>
  <c r="M1747" i="2" s="1"/>
  <c r="L1748" i="2"/>
  <c r="M1748" i="2" s="1"/>
  <c r="L1749" i="2"/>
  <c r="M1749" i="2" s="1"/>
  <c r="L1750" i="2"/>
  <c r="M1750" i="2" s="1"/>
  <c r="L1751" i="2"/>
  <c r="M1751" i="2" s="1"/>
  <c r="L1752" i="2"/>
  <c r="M1752" i="2" s="1"/>
  <c r="L1753" i="2"/>
  <c r="M1753" i="2" s="1"/>
  <c r="L1754" i="2"/>
  <c r="M1754" i="2" s="1"/>
  <c r="L1755" i="2"/>
  <c r="M1755" i="2" s="1"/>
  <c r="L1756" i="2"/>
  <c r="M1756" i="2" s="1"/>
  <c r="L1757" i="2"/>
  <c r="M1757" i="2" s="1"/>
  <c r="L1758" i="2"/>
  <c r="M1758" i="2" s="1"/>
  <c r="L1759" i="2"/>
  <c r="M1759" i="2" s="1"/>
  <c r="L1760" i="2"/>
  <c r="M1760" i="2" s="1"/>
  <c r="L1761" i="2"/>
  <c r="M1761" i="2" s="1"/>
  <c r="L1762" i="2"/>
  <c r="M1762" i="2" s="1"/>
  <c r="L1763" i="2"/>
  <c r="M1763" i="2" s="1"/>
  <c r="L1764" i="2"/>
  <c r="M1764" i="2" s="1"/>
  <c r="L1765" i="2"/>
  <c r="M1765" i="2" s="1"/>
  <c r="L1766" i="2"/>
  <c r="M1766" i="2" s="1"/>
  <c r="L1767" i="2"/>
  <c r="M1767" i="2" s="1"/>
  <c r="L1768" i="2"/>
  <c r="M1768" i="2" s="1"/>
  <c r="L1769" i="2"/>
  <c r="M1769" i="2" s="1"/>
  <c r="L1770" i="2"/>
  <c r="M1770" i="2" s="1"/>
  <c r="L1771" i="2"/>
  <c r="M1771" i="2" s="1"/>
  <c r="L1772" i="2"/>
  <c r="M1772" i="2" s="1"/>
  <c r="L1773" i="2"/>
  <c r="M1773" i="2" s="1"/>
  <c r="L1774" i="2"/>
  <c r="M1774" i="2" s="1"/>
  <c r="L1775" i="2"/>
  <c r="M1775" i="2" s="1"/>
  <c r="L1776" i="2"/>
  <c r="M1776" i="2" s="1"/>
  <c r="L1777" i="2"/>
  <c r="M1777" i="2" s="1"/>
  <c r="L1778" i="2"/>
  <c r="M1778" i="2" s="1"/>
  <c r="L1779" i="2"/>
  <c r="M1779" i="2" s="1"/>
  <c r="L1780" i="2"/>
  <c r="M1780" i="2" s="1"/>
  <c r="L1781" i="2"/>
  <c r="M1781" i="2" s="1"/>
  <c r="L1782" i="2"/>
  <c r="M1782" i="2" s="1"/>
  <c r="L1783" i="2"/>
  <c r="M1783" i="2" s="1"/>
  <c r="L1784" i="2"/>
  <c r="M1784" i="2" s="1"/>
  <c r="L1785" i="2"/>
  <c r="M1785" i="2" s="1"/>
  <c r="L1786" i="2"/>
  <c r="M1786" i="2" s="1"/>
  <c r="L1787" i="2"/>
  <c r="M1787" i="2" s="1"/>
  <c r="L1788" i="2"/>
  <c r="M1788" i="2" s="1"/>
  <c r="L1789" i="2"/>
  <c r="M1789" i="2" s="1"/>
  <c r="L1790" i="2"/>
  <c r="M1790" i="2" s="1"/>
  <c r="L1791" i="2"/>
  <c r="M1791" i="2" s="1"/>
  <c r="L1792" i="2"/>
  <c r="M1792" i="2" s="1"/>
  <c r="L1793" i="2"/>
  <c r="M1793" i="2" s="1"/>
  <c r="L1794" i="2"/>
  <c r="M1794" i="2" s="1"/>
  <c r="L1795" i="2"/>
  <c r="M1795" i="2" s="1"/>
  <c r="L1796" i="2"/>
  <c r="M1796" i="2" s="1"/>
  <c r="L1797" i="2"/>
  <c r="M1797" i="2" s="1"/>
  <c r="L1798" i="2"/>
  <c r="M1798" i="2" s="1"/>
  <c r="L1799" i="2"/>
  <c r="M1799" i="2" s="1"/>
  <c r="L1800" i="2"/>
  <c r="M1800" i="2" s="1"/>
  <c r="L1801" i="2"/>
  <c r="M1801" i="2" s="1"/>
  <c r="L1802" i="2"/>
  <c r="M1802" i="2" s="1"/>
  <c r="L1803" i="2"/>
  <c r="M1803" i="2" s="1"/>
  <c r="L1804" i="2"/>
  <c r="M1804" i="2" s="1"/>
  <c r="L1805" i="2"/>
  <c r="M1805" i="2" s="1"/>
  <c r="L1806" i="2"/>
  <c r="M1806" i="2" s="1"/>
  <c r="L1807" i="2"/>
  <c r="M1807" i="2" s="1"/>
  <c r="L1808" i="2"/>
  <c r="M1808" i="2" s="1"/>
  <c r="L1809" i="2"/>
  <c r="M1809" i="2" s="1"/>
  <c r="L1810" i="2"/>
  <c r="M1810" i="2" s="1"/>
  <c r="L1811" i="2"/>
  <c r="M1811" i="2" s="1"/>
  <c r="L1812" i="2"/>
  <c r="M1812" i="2" s="1"/>
  <c r="L1813" i="2"/>
  <c r="M1813" i="2" s="1"/>
  <c r="L1814" i="2"/>
  <c r="M1814" i="2" s="1"/>
  <c r="L1815" i="2"/>
  <c r="M1815" i="2" s="1"/>
  <c r="L1816" i="2"/>
  <c r="M1816" i="2" s="1"/>
  <c r="L1817" i="2"/>
  <c r="M1817" i="2" s="1"/>
  <c r="L1818" i="2"/>
  <c r="M1818" i="2" s="1"/>
  <c r="L1819" i="2"/>
  <c r="M1819" i="2" s="1"/>
  <c r="L1820" i="2"/>
  <c r="M1820" i="2" s="1"/>
  <c r="L1821" i="2"/>
  <c r="M1821" i="2" s="1"/>
  <c r="L1822" i="2"/>
  <c r="M1822" i="2" s="1"/>
  <c r="L1823" i="2"/>
  <c r="M1823" i="2" s="1"/>
  <c r="L1824" i="2"/>
  <c r="M1824" i="2" s="1"/>
  <c r="L1825" i="2"/>
  <c r="M1825" i="2" s="1"/>
  <c r="L1826" i="2"/>
  <c r="M1826" i="2" s="1"/>
  <c r="L1827" i="2"/>
  <c r="M1827" i="2" s="1"/>
  <c r="L1828" i="2"/>
  <c r="M1828" i="2" s="1"/>
  <c r="L1829" i="2"/>
  <c r="M1829" i="2" s="1"/>
  <c r="L1830" i="2"/>
  <c r="M1830" i="2" s="1"/>
  <c r="L1831" i="2"/>
  <c r="M1831" i="2" s="1"/>
  <c r="L1832" i="2"/>
  <c r="M1832" i="2" s="1"/>
  <c r="L1833" i="2"/>
  <c r="M1833" i="2" s="1"/>
  <c r="L1834" i="2"/>
  <c r="M1834" i="2" s="1"/>
  <c r="L1835" i="2"/>
  <c r="M1835" i="2" s="1"/>
  <c r="L1836" i="2"/>
  <c r="M1836" i="2" s="1"/>
  <c r="L1837" i="2"/>
  <c r="M1837" i="2" s="1"/>
  <c r="L1838" i="2"/>
  <c r="M1838" i="2" s="1"/>
  <c r="L1839" i="2"/>
  <c r="M1839" i="2" s="1"/>
  <c r="L1840" i="2"/>
  <c r="M1840" i="2" s="1"/>
  <c r="L1841" i="2"/>
  <c r="M1841" i="2" s="1"/>
  <c r="L1842" i="2"/>
  <c r="M1842" i="2" s="1"/>
  <c r="L1843" i="2"/>
  <c r="M1843" i="2" s="1"/>
  <c r="L1844" i="2"/>
  <c r="M1844" i="2" s="1"/>
  <c r="L1845" i="2"/>
  <c r="M1845" i="2" s="1"/>
  <c r="L1846" i="2"/>
  <c r="M1846" i="2" s="1"/>
  <c r="L1847" i="2"/>
  <c r="M1847" i="2" s="1"/>
  <c r="L1848" i="2"/>
  <c r="M1848" i="2" s="1"/>
  <c r="L1849" i="2"/>
  <c r="M1849" i="2" s="1"/>
  <c r="L1850" i="2"/>
  <c r="M1850" i="2" s="1"/>
  <c r="L1851" i="2"/>
  <c r="M1851" i="2" s="1"/>
  <c r="L1852" i="2"/>
  <c r="M1852" i="2" s="1"/>
  <c r="L1853" i="2"/>
  <c r="M1853" i="2" s="1"/>
  <c r="L1854" i="2"/>
  <c r="M1854" i="2" s="1"/>
  <c r="L1855" i="2"/>
  <c r="M1855" i="2" s="1"/>
  <c r="L1856" i="2"/>
  <c r="M1856" i="2" s="1"/>
  <c r="L1857" i="2"/>
  <c r="M1857" i="2" s="1"/>
  <c r="L1858" i="2"/>
  <c r="M1858" i="2" s="1"/>
  <c r="L1859" i="2"/>
  <c r="M1859" i="2" s="1"/>
  <c r="L1860" i="2"/>
  <c r="M1860" i="2" s="1"/>
  <c r="L1861" i="2"/>
  <c r="M1861" i="2" s="1"/>
  <c r="L1862" i="2"/>
  <c r="M1862" i="2" s="1"/>
  <c r="L1863" i="2"/>
  <c r="M1863" i="2" s="1"/>
  <c r="L1864" i="2"/>
  <c r="M1864" i="2" s="1"/>
  <c r="L1865" i="2"/>
  <c r="M1865" i="2" s="1"/>
  <c r="L1866" i="2"/>
  <c r="M1866" i="2" s="1"/>
  <c r="L1867" i="2"/>
  <c r="M1867" i="2" s="1"/>
  <c r="L1868" i="2"/>
  <c r="M1868" i="2" s="1"/>
  <c r="L1869" i="2"/>
  <c r="M1869" i="2" s="1"/>
  <c r="L1870" i="2"/>
  <c r="M1870" i="2" s="1"/>
  <c r="L1871" i="2"/>
  <c r="M1871" i="2" s="1"/>
  <c r="L1872" i="2"/>
  <c r="M1872" i="2" s="1"/>
  <c r="L1873" i="2"/>
  <c r="M1873" i="2" s="1"/>
  <c r="L1874" i="2"/>
  <c r="M1874" i="2" s="1"/>
  <c r="L1875" i="2"/>
  <c r="M1875" i="2" s="1"/>
  <c r="L1876" i="2"/>
  <c r="M1876" i="2" s="1"/>
  <c r="L1877" i="2"/>
  <c r="M1877" i="2" s="1"/>
  <c r="L1878" i="2"/>
  <c r="M1878" i="2" s="1"/>
  <c r="L1879" i="2"/>
  <c r="M1879" i="2" s="1"/>
  <c r="L1880" i="2"/>
  <c r="M1880" i="2" s="1"/>
  <c r="L1881" i="2"/>
  <c r="M1881" i="2" s="1"/>
  <c r="L1882" i="2"/>
  <c r="M1882" i="2" s="1"/>
  <c r="L1883" i="2"/>
  <c r="M1883" i="2" s="1"/>
  <c r="L1884" i="2"/>
  <c r="M1884" i="2" s="1"/>
  <c r="L1885" i="2"/>
  <c r="M1885" i="2" s="1"/>
  <c r="L1886" i="2"/>
  <c r="M1886" i="2" s="1"/>
  <c r="L1887" i="2"/>
  <c r="M1887" i="2" s="1"/>
  <c r="L1888" i="2"/>
  <c r="M1888" i="2" s="1"/>
  <c r="L1889" i="2"/>
  <c r="M1889" i="2" s="1"/>
  <c r="L1890" i="2"/>
  <c r="M1890" i="2" s="1"/>
  <c r="L1891" i="2"/>
  <c r="M1891" i="2" s="1"/>
  <c r="L1892" i="2"/>
  <c r="M1892" i="2" s="1"/>
  <c r="L1893" i="2"/>
  <c r="M1893" i="2" s="1"/>
  <c r="L1894" i="2"/>
  <c r="M1894" i="2" s="1"/>
  <c r="L1895" i="2"/>
  <c r="M1895" i="2" s="1"/>
  <c r="L1896" i="2"/>
  <c r="M1896" i="2" s="1"/>
  <c r="L1897" i="2"/>
  <c r="M1897" i="2" s="1"/>
  <c r="L1898" i="2"/>
  <c r="M1898" i="2" s="1"/>
  <c r="L1899" i="2"/>
  <c r="M1899" i="2" s="1"/>
  <c r="L1900" i="2"/>
  <c r="M1900" i="2" s="1"/>
  <c r="L1901" i="2"/>
  <c r="M1901" i="2" s="1"/>
  <c r="L1902" i="2"/>
  <c r="M1902" i="2" s="1"/>
  <c r="L1903" i="2"/>
  <c r="M1903" i="2" s="1"/>
  <c r="L1904" i="2"/>
  <c r="M1904" i="2" s="1"/>
  <c r="L1905" i="2"/>
  <c r="M1905" i="2" s="1"/>
  <c r="L1906" i="2"/>
  <c r="M1906" i="2" s="1"/>
  <c r="L1907" i="2"/>
  <c r="M1907" i="2" s="1"/>
  <c r="L1908" i="2"/>
  <c r="M1908" i="2" s="1"/>
  <c r="L1909" i="2"/>
  <c r="M1909" i="2" s="1"/>
  <c r="L1910" i="2"/>
  <c r="M1910" i="2" s="1"/>
  <c r="L1911" i="2"/>
  <c r="M1911" i="2" s="1"/>
  <c r="L1912" i="2"/>
  <c r="M1912" i="2" s="1"/>
  <c r="L1913" i="2"/>
  <c r="M1913" i="2" s="1"/>
  <c r="L1914" i="2"/>
  <c r="M1914" i="2" s="1"/>
  <c r="L1915" i="2"/>
  <c r="M1915" i="2" s="1"/>
  <c r="L1916" i="2"/>
  <c r="M1916" i="2" s="1"/>
  <c r="L1917" i="2"/>
  <c r="M1917" i="2" s="1"/>
  <c r="L1918" i="2"/>
  <c r="M1918" i="2" s="1"/>
  <c r="L1919" i="2"/>
  <c r="M1919" i="2" s="1"/>
  <c r="L1920" i="2"/>
  <c r="M1920" i="2" s="1"/>
  <c r="L1921" i="2"/>
  <c r="M1921" i="2" s="1"/>
  <c r="L1922" i="2"/>
  <c r="M1922" i="2" s="1"/>
  <c r="L1923" i="2"/>
  <c r="M1923" i="2" s="1"/>
  <c r="L1924" i="2"/>
  <c r="M1924" i="2" s="1"/>
  <c r="L1925" i="2"/>
  <c r="M1925" i="2" s="1"/>
  <c r="L1926" i="2"/>
  <c r="M1926" i="2" s="1"/>
  <c r="L1927" i="2"/>
  <c r="M1927" i="2" s="1"/>
  <c r="L1928" i="2"/>
  <c r="M1928" i="2" s="1"/>
  <c r="L1929" i="2"/>
  <c r="M1929" i="2" s="1"/>
  <c r="L1930" i="2"/>
  <c r="M1930" i="2" s="1"/>
  <c r="L1931" i="2"/>
  <c r="M1931" i="2" s="1"/>
  <c r="L1932" i="2"/>
  <c r="M1932" i="2" s="1"/>
  <c r="L1933" i="2"/>
  <c r="M1933" i="2" s="1"/>
  <c r="L1934" i="2"/>
  <c r="M1934" i="2" s="1"/>
  <c r="L1935" i="2"/>
  <c r="M1935" i="2" s="1"/>
  <c r="L1936" i="2"/>
  <c r="M1936" i="2" s="1"/>
  <c r="L1937" i="2"/>
  <c r="M1937" i="2" s="1"/>
  <c r="L1938" i="2"/>
  <c r="M1938" i="2" s="1"/>
  <c r="L1939" i="2"/>
  <c r="M1939" i="2" s="1"/>
  <c r="L1940" i="2"/>
  <c r="M1940" i="2" s="1"/>
  <c r="L1941" i="2"/>
  <c r="M1941" i="2" s="1"/>
  <c r="L1942" i="2"/>
  <c r="M1942" i="2" s="1"/>
  <c r="L1943" i="2"/>
  <c r="M1943" i="2" s="1"/>
  <c r="L1944" i="2"/>
  <c r="M1944" i="2" s="1"/>
  <c r="L1945" i="2"/>
  <c r="M1945" i="2" s="1"/>
  <c r="L1946" i="2"/>
  <c r="M1946" i="2" s="1"/>
  <c r="L1947" i="2"/>
  <c r="M1947" i="2" s="1"/>
  <c r="L1948" i="2"/>
  <c r="M1948" i="2" s="1"/>
  <c r="L1949" i="2"/>
  <c r="M1949" i="2" s="1"/>
  <c r="L1950" i="2"/>
  <c r="M1950" i="2" s="1"/>
  <c r="L1951" i="2"/>
  <c r="M1951" i="2" s="1"/>
  <c r="L1952" i="2"/>
  <c r="M1952" i="2" s="1"/>
  <c r="L1953" i="2"/>
  <c r="M1953" i="2" s="1"/>
  <c r="L1954" i="2"/>
  <c r="M1954" i="2" s="1"/>
  <c r="L1955" i="2"/>
  <c r="M1955" i="2" s="1"/>
  <c r="L1956" i="2"/>
  <c r="M1956" i="2" s="1"/>
  <c r="L1957" i="2"/>
  <c r="M1957" i="2" s="1"/>
  <c r="L1958" i="2"/>
  <c r="M1958" i="2" s="1"/>
  <c r="L1959" i="2"/>
  <c r="M1959" i="2" s="1"/>
  <c r="L1960" i="2"/>
  <c r="M1960" i="2" s="1"/>
  <c r="L1961" i="2"/>
  <c r="M1961" i="2" s="1"/>
  <c r="L1962" i="2"/>
  <c r="M1962" i="2" s="1"/>
  <c r="L1963" i="2"/>
  <c r="M1963" i="2" s="1"/>
  <c r="L1964" i="2"/>
  <c r="M1964" i="2" s="1"/>
  <c r="L1965" i="2"/>
  <c r="M1965" i="2" s="1"/>
  <c r="L1966" i="2"/>
  <c r="M1966" i="2" s="1"/>
  <c r="L1967" i="2"/>
  <c r="M1967" i="2" s="1"/>
  <c r="L1968" i="2"/>
  <c r="M1968" i="2" s="1"/>
  <c r="L1969" i="2"/>
  <c r="M1969" i="2" s="1"/>
  <c r="L1970" i="2"/>
  <c r="M1970" i="2" s="1"/>
  <c r="L1971" i="2"/>
  <c r="M1971" i="2" s="1"/>
  <c r="L1972" i="2"/>
  <c r="M1972" i="2" s="1"/>
  <c r="L1973" i="2"/>
  <c r="M1973" i="2" s="1"/>
  <c r="L1974" i="2"/>
  <c r="M1974" i="2" s="1"/>
  <c r="L1975" i="2"/>
  <c r="M1975" i="2" s="1"/>
  <c r="L1976" i="2"/>
  <c r="M1976" i="2" s="1"/>
  <c r="L1977" i="2"/>
  <c r="M1977" i="2" s="1"/>
  <c r="L1978" i="2"/>
  <c r="M1978" i="2" s="1"/>
  <c r="L1979" i="2"/>
  <c r="M1979" i="2" s="1"/>
  <c r="L1980" i="2"/>
  <c r="M1980" i="2" s="1"/>
  <c r="L1981" i="2"/>
  <c r="M1981" i="2" s="1"/>
  <c r="L1982" i="2"/>
  <c r="M1982" i="2" s="1"/>
  <c r="L1983" i="2"/>
  <c r="M1983" i="2" s="1"/>
  <c r="L1984" i="2"/>
  <c r="M1984" i="2" s="1"/>
  <c r="L1985" i="2"/>
  <c r="M1985" i="2" s="1"/>
  <c r="L1986" i="2"/>
  <c r="M1986" i="2" s="1"/>
  <c r="L1987" i="2"/>
  <c r="M1987" i="2" s="1"/>
  <c r="L1988" i="2"/>
  <c r="M1988" i="2" s="1"/>
  <c r="L1989" i="2"/>
  <c r="M1989" i="2" s="1"/>
  <c r="L1990" i="2"/>
  <c r="M1990" i="2" s="1"/>
  <c r="L1991" i="2"/>
  <c r="M1991" i="2" s="1"/>
  <c r="L1992" i="2"/>
  <c r="M1992" i="2" s="1"/>
  <c r="L1993" i="2"/>
  <c r="M1993" i="2" s="1"/>
  <c r="L1994" i="2"/>
  <c r="M1994" i="2" s="1"/>
  <c r="L1995" i="2"/>
  <c r="M1995" i="2" s="1"/>
  <c r="L1996" i="2"/>
  <c r="M1996" i="2" s="1"/>
  <c r="L1997" i="2"/>
  <c r="M1997" i="2" s="1"/>
  <c r="L1998" i="2"/>
  <c r="M1998" i="2" s="1"/>
  <c r="L1999" i="2"/>
  <c r="M1999" i="2" s="1"/>
  <c r="L2000" i="2"/>
  <c r="M2000" i="2" s="1"/>
  <c r="L2001" i="2"/>
  <c r="M2001" i="2" s="1"/>
  <c r="L2002" i="2"/>
  <c r="M2002" i="2" s="1"/>
  <c r="L2003" i="2"/>
  <c r="M2003" i="2" s="1"/>
  <c r="L2004" i="2"/>
  <c r="M2004" i="2" s="1"/>
  <c r="L2005" i="2"/>
  <c r="M2005" i="2" s="1"/>
  <c r="L2006" i="2"/>
  <c r="M2006" i="2" s="1"/>
  <c r="L2007" i="2"/>
  <c r="M2007" i="2" s="1"/>
  <c r="L2008" i="2"/>
  <c r="M2008" i="2" s="1"/>
  <c r="L2009" i="2"/>
  <c r="M2009" i="2" s="1"/>
  <c r="L2010" i="2"/>
  <c r="M2010" i="2" s="1"/>
  <c r="L2011" i="2"/>
  <c r="M2011" i="2" s="1"/>
  <c r="L2012" i="2"/>
  <c r="M2012" i="2" s="1"/>
  <c r="L2013" i="2"/>
  <c r="M2013" i="2" s="1"/>
  <c r="L2014" i="2"/>
  <c r="M2014" i="2" s="1"/>
  <c r="L2015" i="2"/>
  <c r="M2015" i="2" s="1"/>
  <c r="L2016" i="2"/>
  <c r="M2016" i="2" s="1"/>
  <c r="L2017" i="2"/>
  <c r="M2017" i="2" s="1"/>
  <c r="L2018" i="2"/>
  <c r="M2018" i="2" s="1"/>
  <c r="L2019" i="2"/>
  <c r="M2019" i="2" s="1"/>
  <c r="L2020" i="2"/>
  <c r="M2020" i="2" s="1"/>
  <c r="L2021" i="2"/>
  <c r="M2021" i="2" s="1"/>
  <c r="L2022" i="2"/>
  <c r="M2022" i="2" s="1"/>
  <c r="L2023" i="2"/>
  <c r="M2023" i="2" s="1"/>
  <c r="L2024" i="2"/>
  <c r="M2024" i="2" s="1"/>
  <c r="L2025" i="2"/>
  <c r="M2025" i="2" s="1"/>
  <c r="L2026" i="2"/>
  <c r="M2026" i="2" s="1"/>
  <c r="L2027" i="2"/>
  <c r="M2027" i="2" s="1"/>
  <c r="L2028" i="2"/>
  <c r="M2028" i="2" s="1"/>
  <c r="L2029" i="2"/>
  <c r="M2029" i="2" s="1"/>
  <c r="L2030" i="2"/>
  <c r="M2030" i="2" s="1"/>
  <c r="L2031" i="2"/>
  <c r="M2031" i="2" s="1"/>
  <c r="L2032" i="2"/>
  <c r="M2032" i="2" s="1"/>
  <c r="L2033" i="2"/>
  <c r="M2033" i="2" s="1"/>
  <c r="L2034" i="2"/>
  <c r="M2034" i="2" s="1"/>
  <c r="L2035" i="2"/>
  <c r="M2035" i="2" s="1"/>
  <c r="L2036" i="2"/>
  <c r="M2036" i="2" s="1"/>
  <c r="L2037" i="2"/>
  <c r="M2037" i="2" s="1"/>
  <c r="L2038" i="2"/>
  <c r="M2038" i="2" s="1"/>
  <c r="L2039" i="2"/>
  <c r="M2039" i="2" s="1"/>
  <c r="L2040" i="2"/>
  <c r="M2040" i="2" s="1"/>
  <c r="L2041" i="2"/>
  <c r="M2041" i="2" s="1"/>
  <c r="L2042" i="2"/>
  <c r="M2042" i="2" s="1"/>
  <c r="L2043" i="2"/>
  <c r="M2043" i="2" s="1"/>
  <c r="L2044" i="2"/>
  <c r="M2044" i="2" s="1"/>
  <c r="L2045" i="2"/>
  <c r="M2045" i="2" s="1"/>
  <c r="L2046" i="2"/>
  <c r="M2046" i="2" s="1"/>
  <c r="L2047" i="2"/>
  <c r="M2047" i="2" s="1"/>
  <c r="L2048" i="2"/>
  <c r="M2048" i="2" s="1"/>
  <c r="L2049" i="2"/>
  <c r="M2049" i="2" s="1"/>
  <c r="L2050" i="2"/>
  <c r="M2050" i="2" s="1"/>
  <c r="L2051" i="2"/>
  <c r="M2051" i="2" s="1"/>
  <c r="L2052" i="2"/>
  <c r="M2052" i="2" s="1"/>
  <c r="L2053" i="2"/>
  <c r="M2053" i="2" s="1"/>
  <c r="L2054" i="2"/>
  <c r="M2054" i="2" s="1"/>
  <c r="L2055" i="2"/>
  <c r="M2055" i="2" s="1"/>
  <c r="L2056" i="2"/>
  <c r="M2056" i="2" s="1"/>
  <c r="L2057" i="2"/>
  <c r="M2057" i="2" s="1"/>
  <c r="L2058" i="2"/>
  <c r="M2058" i="2" s="1"/>
  <c r="L2059" i="2"/>
  <c r="M2059" i="2" s="1"/>
  <c r="L2060" i="2"/>
  <c r="M2060" i="2" s="1"/>
  <c r="L2061" i="2"/>
  <c r="M2061" i="2" s="1"/>
  <c r="L2062" i="2"/>
  <c r="M2062" i="2" s="1"/>
  <c r="L2063" i="2"/>
  <c r="M2063" i="2" s="1"/>
  <c r="L2064" i="2"/>
  <c r="M2064" i="2" s="1"/>
  <c r="L2065" i="2"/>
  <c r="M2065" i="2" s="1"/>
  <c r="L2066" i="2"/>
  <c r="M2066" i="2" s="1"/>
  <c r="L2067" i="2"/>
  <c r="M2067" i="2" s="1"/>
  <c r="L2068" i="2"/>
  <c r="M2068" i="2" s="1"/>
  <c r="L2069" i="2"/>
  <c r="M2069" i="2" s="1"/>
  <c r="L2070" i="2"/>
  <c r="M2070" i="2" s="1"/>
  <c r="L2071" i="2"/>
  <c r="M2071" i="2" s="1"/>
  <c r="L2072" i="2"/>
  <c r="M2072" i="2" s="1"/>
  <c r="L2073" i="2"/>
  <c r="M2073" i="2" s="1"/>
  <c r="L2074" i="2"/>
  <c r="M2074" i="2" s="1"/>
  <c r="L2075" i="2"/>
  <c r="M2075" i="2" s="1"/>
  <c r="L2076" i="2"/>
  <c r="M2076" i="2" s="1"/>
  <c r="L2077" i="2"/>
  <c r="M2077" i="2" s="1"/>
  <c r="L2078" i="2"/>
  <c r="M2078" i="2" s="1"/>
  <c r="L2079" i="2"/>
  <c r="M2079" i="2" s="1"/>
  <c r="L2080" i="2"/>
  <c r="M2080" i="2" s="1"/>
  <c r="L2081" i="2"/>
  <c r="M2081" i="2" s="1"/>
  <c r="L2082" i="2"/>
  <c r="M2082" i="2" s="1"/>
  <c r="L2083" i="2"/>
  <c r="M2083" i="2" s="1"/>
  <c r="L2084" i="2"/>
  <c r="M2084" i="2" s="1"/>
  <c r="L2085" i="2"/>
  <c r="M2085" i="2" s="1"/>
  <c r="L2086" i="2"/>
  <c r="M2086" i="2" s="1"/>
  <c r="L2087" i="2"/>
  <c r="M2087" i="2" s="1"/>
  <c r="L2088" i="2"/>
  <c r="M2088" i="2" s="1"/>
  <c r="L2089" i="2"/>
  <c r="M2089" i="2" s="1"/>
  <c r="L2090" i="2"/>
  <c r="M2090" i="2" s="1"/>
  <c r="L2091" i="2"/>
  <c r="M2091" i="2" s="1"/>
  <c r="L2092" i="2"/>
  <c r="M2092" i="2" s="1"/>
  <c r="L2093" i="2"/>
  <c r="M2093" i="2" s="1"/>
  <c r="L2094" i="2"/>
  <c r="M2094" i="2" s="1"/>
  <c r="L2095" i="2"/>
  <c r="M2095" i="2" s="1"/>
  <c r="L2096" i="2"/>
  <c r="M2096" i="2" s="1"/>
  <c r="L2097" i="2"/>
  <c r="M2097" i="2" s="1"/>
  <c r="L2098" i="2"/>
  <c r="M2098" i="2" s="1"/>
  <c r="L2099" i="2"/>
  <c r="M2099" i="2" s="1"/>
  <c r="L2100" i="2"/>
  <c r="M2100" i="2" s="1"/>
  <c r="L2101" i="2"/>
  <c r="M2101" i="2" s="1"/>
  <c r="L2102" i="2"/>
  <c r="M2102" i="2" s="1"/>
  <c r="L2103" i="2"/>
  <c r="M2103" i="2" s="1"/>
  <c r="L2104" i="2"/>
  <c r="M2104" i="2" s="1"/>
  <c r="L2105" i="2"/>
  <c r="M2105" i="2" s="1"/>
  <c r="L2106" i="2"/>
  <c r="M2106" i="2" s="1"/>
  <c r="L2107" i="2"/>
  <c r="M2107" i="2" s="1"/>
  <c r="L2108" i="2"/>
  <c r="M2108" i="2" s="1"/>
  <c r="L2109" i="2"/>
  <c r="M2109" i="2" s="1"/>
  <c r="L2110" i="2"/>
  <c r="M2110" i="2" s="1"/>
  <c r="L2111" i="2"/>
  <c r="M2111" i="2" s="1"/>
  <c r="L2112" i="2"/>
  <c r="M2112" i="2" s="1"/>
  <c r="L2113" i="2"/>
  <c r="M2113" i="2" s="1"/>
  <c r="L2114" i="2"/>
  <c r="M2114" i="2" s="1"/>
  <c r="L2115" i="2"/>
  <c r="M2115" i="2" s="1"/>
  <c r="L2116" i="2"/>
  <c r="M2116" i="2" s="1"/>
  <c r="L2117" i="2"/>
  <c r="M2117" i="2" s="1"/>
  <c r="L2118" i="2"/>
  <c r="M2118" i="2" s="1"/>
  <c r="L2119" i="2"/>
  <c r="M2119" i="2" s="1"/>
  <c r="L2120" i="2"/>
  <c r="M2120" i="2" s="1"/>
  <c r="L2121" i="2"/>
  <c r="M2121" i="2" s="1"/>
  <c r="L2122" i="2"/>
  <c r="M2122" i="2" s="1"/>
  <c r="L2123" i="2"/>
  <c r="M2123" i="2" s="1"/>
  <c r="L2124" i="2"/>
  <c r="M2124" i="2" s="1"/>
  <c r="L2125" i="2"/>
  <c r="M2125" i="2" s="1"/>
  <c r="L2126" i="2"/>
  <c r="M2126" i="2" s="1"/>
  <c r="L2127" i="2"/>
  <c r="M2127" i="2" s="1"/>
  <c r="L2128" i="2"/>
  <c r="M2128" i="2" s="1"/>
  <c r="L2129" i="2"/>
  <c r="M2129" i="2" s="1"/>
  <c r="L2130" i="2"/>
  <c r="M2130" i="2" s="1"/>
  <c r="L2131" i="2"/>
  <c r="M2131" i="2" s="1"/>
  <c r="L2132" i="2"/>
  <c r="M2132" i="2" s="1"/>
  <c r="L2133" i="2"/>
  <c r="M2133" i="2" s="1"/>
  <c r="L2134" i="2"/>
  <c r="M2134" i="2" s="1"/>
  <c r="L2135" i="2"/>
  <c r="M2135" i="2" s="1"/>
  <c r="L2136" i="2"/>
  <c r="M2136" i="2" s="1"/>
  <c r="L2137" i="2"/>
  <c r="M2137" i="2" s="1"/>
  <c r="L2138" i="2"/>
  <c r="M2138" i="2" s="1"/>
  <c r="L2139" i="2"/>
  <c r="M2139" i="2" s="1"/>
  <c r="L2140" i="2"/>
  <c r="M2140" i="2" s="1"/>
  <c r="L2141" i="2"/>
  <c r="M2141" i="2" s="1"/>
  <c r="L2142" i="2"/>
  <c r="M2142" i="2" s="1"/>
  <c r="L2143" i="2"/>
  <c r="M2143" i="2" s="1"/>
  <c r="L2144" i="2"/>
  <c r="M2144" i="2" s="1"/>
  <c r="L2145" i="2"/>
  <c r="M2145" i="2" s="1"/>
  <c r="L2146" i="2"/>
  <c r="M2146" i="2" s="1"/>
  <c r="L2147" i="2"/>
  <c r="M2147" i="2" s="1"/>
  <c r="L2148" i="2"/>
  <c r="M2148" i="2" s="1"/>
  <c r="L2149" i="2"/>
  <c r="M2149" i="2" s="1"/>
  <c r="L2150" i="2"/>
  <c r="M2150" i="2" s="1"/>
  <c r="L2151" i="2"/>
  <c r="M2151" i="2" s="1"/>
  <c r="L2152" i="2"/>
  <c r="M2152" i="2" s="1"/>
  <c r="L2153" i="2"/>
  <c r="M2153" i="2" s="1"/>
  <c r="L2154" i="2"/>
  <c r="M2154" i="2" s="1"/>
  <c r="L2155" i="2"/>
  <c r="M2155" i="2" s="1"/>
  <c r="L2156" i="2"/>
  <c r="M2156" i="2" s="1"/>
  <c r="L2157" i="2"/>
  <c r="M2157" i="2" s="1"/>
  <c r="L2158" i="2"/>
  <c r="M2158" i="2" s="1"/>
  <c r="L2159" i="2"/>
  <c r="M2159" i="2" s="1"/>
  <c r="L2160" i="2"/>
  <c r="M2160" i="2" s="1"/>
  <c r="L2161" i="2"/>
  <c r="M2161" i="2" s="1"/>
  <c r="L2162" i="2"/>
  <c r="M2162" i="2" s="1"/>
  <c r="L2163" i="2"/>
  <c r="M2163" i="2" s="1"/>
  <c r="L2164" i="2"/>
  <c r="M2164" i="2" s="1"/>
  <c r="L2165" i="2"/>
  <c r="M2165" i="2" s="1"/>
  <c r="L2166" i="2"/>
  <c r="M2166" i="2" s="1"/>
  <c r="L2167" i="2"/>
  <c r="M2167" i="2" s="1"/>
  <c r="L2168" i="2"/>
  <c r="M2168" i="2" s="1"/>
  <c r="L2169" i="2"/>
  <c r="M2169" i="2" s="1"/>
  <c r="L2170" i="2"/>
  <c r="M2170" i="2" s="1"/>
  <c r="L2171" i="2"/>
  <c r="M2171" i="2" s="1"/>
  <c r="L2172" i="2"/>
  <c r="M2172" i="2" s="1"/>
  <c r="L2173" i="2"/>
  <c r="M2173" i="2" s="1"/>
  <c r="L2174" i="2"/>
  <c r="M2174" i="2" s="1"/>
  <c r="L2175" i="2"/>
  <c r="M2175" i="2" s="1"/>
  <c r="L2176" i="2"/>
  <c r="M2176" i="2" s="1"/>
  <c r="L2177" i="2"/>
  <c r="M2177" i="2" s="1"/>
  <c r="L2178" i="2"/>
  <c r="M2178" i="2" s="1"/>
  <c r="L2179" i="2"/>
  <c r="M2179" i="2" s="1"/>
  <c r="L2180" i="2"/>
  <c r="M2180" i="2" s="1"/>
  <c r="L2181" i="2"/>
  <c r="M2181" i="2" s="1"/>
  <c r="L2182" i="2"/>
  <c r="M2182" i="2" s="1"/>
  <c r="L2183" i="2"/>
  <c r="M2183" i="2" s="1"/>
  <c r="L2184" i="2"/>
  <c r="M2184" i="2" s="1"/>
  <c r="L2185" i="2"/>
  <c r="M2185" i="2" s="1"/>
  <c r="L2186" i="2"/>
  <c r="M2186" i="2" s="1"/>
  <c r="L2187" i="2"/>
  <c r="M2187" i="2" s="1"/>
  <c r="L2188" i="2"/>
  <c r="M2188" i="2" s="1"/>
  <c r="L2189" i="2"/>
  <c r="M2189" i="2" s="1"/>
  <c r="L2190" i="2"/>
  <c r="M2190" i="2" s="1"/>
  <c r="L2191" i="2"/>
  <c r="M2191" i="2" s="1"/>
  <c r="L2192" i="2"/>
  <c r="M2192" i="2" s="1"/>
  <c r="L2193" i="2"/>
  <c r="M2193" i="2" s="1"/>
  <c r="L2194" i="2"/>
  <c r="M2194" i="2" s="1"/>
  <c r="L2195" i="2"/>
  <c r="M2195" i="2" s="1"/>
  <c r="L2196" i="2"/>
  <c r="M2196" i="2" s="1"/>
  <c r="L2197" i="2"/>
  <c r="M2197" i="2" s="1"/>
  <c r="L2198" i="2"/>
  <c r="M2198" i="2" s="1"/>
  <c r="L2199" i="2"/>
  <c r="M2199" i="2" s="1"/>
  <c r="L2200" i="2"/>
  <c r="M2200" i="2" s="1"/>
  <c r="L2201" i="2"/>
  <c r="M2201" i="2" s="1"/>
  <c r="L2202" i="2"/>
  <c r="M2202" i="2" s="1"/>
  <c r="L2203" i="2"/>
  <c r="M2203" i="2" s="1"/>
  <c r="L2204" i="2"/>
  <c r="M2204" i="2" s="1"/>
  <c r="L2205" i="2"/>
  <c r="M2205" i="2" s="1"/>
  <c r="L2206" i="2"/>
  <c r="M2206" i="2" s="1"/>
  <c r="L2207" i="2"/>
  <c r="M2207" i="2" s="1"/>
  <c r="L2208" i="2"/>
  <c r="M2208" i="2" s="1"/>
  <c r="L2209" i="2"/>
  <c r="M2209" i="2" s="1"/>
  <c r="L2210" i="2"/>
  <c r="M2210" i="2" s="1"/>
  <c r="L2211" i="2"/>
  <c r="M2211" i="2" s="1"/>
  <c r="L2212" i="2"/>
  <c r="M2212" i="2" s="1"/>
  <c r="L2213" i="2"/>
  <c r="M2213" i="2" s="1"/>
  <c r="L2214" i="2"/>
  <c r="M2214" i="2" s="1"/>
  <c r="L2215" i="2"/>
  <c r="M2215" i="2" s="1"/>
  <c r="L2216" i="2"/>
  <c r="M2216" i="2" s="1"/>
  <c r="L2217" i="2"/>
  <c r="M2217" i="2" s="1"/>
  <c r="L2218" i="2"/>
  <c r="M2218" i="2" s="1"/>
  <c r="L2219" i="2"/>
  <c r="M2219" i="2" s="1"/>
  <c r="L2220" i="2"/>
  <c r="M2220" i="2" s="1"/>
  <c r="L2221" i="2"/>
  <c r="M2221" i="2" s="1"/>
  <c r="L2222" i="2"/>
  <c r="M2222" i="2" s="1"/>
  <c r="L2223" i="2"/>
  <c r="M2223" i="2" s="1"/>
  <c r="L2224" i="2"/>
  <c r="M2224" i="2" s="1"/>
  <c r="L2225" i="2"/>
  <c r="M2225" i="2" s="1"/>
  <c r="L2226" i="2"/>
  <c r="M2226" i="2" s="1"/>
  <c r="L2227" i="2"/>
  <c r="M2227" i="2" s="1"/>
  <c r="L2228" i="2"/>
  <c r="M2228" i="2" s="1"/>
  <c r="L2229" i="2"/>
  <c r="M2229" i="2" s="1"/>
  <c r="L2230" i="2"/>
  <c r="M2230" i="2" s="1"/>
  <c r="L2231" i="2"/>
  <c r="M2231" i="2" s="1"/>
  <c r="L2232" i="2"/>
  <c r="M2232" i="2" s="1"/>
  <c r="L2233" i="2"/>
  <c r="M2233" i="2" s="1"/>
  <c r="L2234" i="2"/>
  <c r="M2234" i="2" s="1"/>
  <c r="L2235" i="2"/>
  <c r="M2235" i="2" s="1"/>
  <c r="L2236" i="2"/>
  <c r="M2236" i="2" s="1"/>
  <c r="L2237" i="2"/>
  <c r="M2237" i="2" s="1"/>
  <c r="L2238" i="2"/>
  <c r="M2238" i="2" s="1"/>
  <c r="L2239" i="2"/>
  <c r="M2239" i="2" s="1"/>
  <c r="L2240" i="2"/>
  <c r="M2240" i="2" s="1"/>
  <c r="L2241" i="2"/>
  <c r="M2241" i="2" s="1"/>
  <c r="L2242" i="2"/>
  <c r="M2242" i="2" s="1"/>
  <c r="L2243" i="2"/>
  <c r="M2243" i="2" s="1"/>
  <c r="L2244" i="2"/>
  <c r="M2244" i="2" s="1"/>
  <c r="L2245" i="2"/>
  <c r="M2245" i="2" s="1"/>
  <c r="L2246" i="2"/>
  <c r="M2246" i="2" s="1"/>
  <c r="L2247" i="2"/>
  <c r="M2247" i="2" s="1"/>
  <c r="L2248" i="2"/>
  <c r="M2248" i="2" s="1"/>
  <c r="L2249" i="2"/>
  <c r="M2249" i="2" s="1"/>
  <c r="L2250" i="2"/>
  <c r="M2250" i="2" s="1"/>
  <c r="L2251" i="2"/>
  <c r="M2251" i="2" s="1"/>
  <c r="L2252" i="2"/>
  <c r="M2252" i="2" s="1"/>
  <c r="L2253" i="2"/>
  <c r="M2253" i="2" s="1"/>
  <c r="L2254" i="2"/>
  <c r="M2254" i="2" s="1"/>
  <c r="L2255" i="2"/>
  <c r="M2255" i="2" s="1"/>
  <c r="L2256" i="2"/>
  <c r="M2256" i="2" s="1"/>
  <c r="L2257" i="2"/>
  <c r="M2257" i="2" s="1"/>
  <c r="L2258" i="2"/>
  <c r="M2258" i="2" s="1"/>
  <c r="L2259" i="2"/>
  <c r="M2259" i="2" s="1"/>
  <c r="L2260" i="2"/>
  <c r="M2260" i="2" s="1"/>
  <c r="L2261" i="2"/>
  <c r="M2261" i="2" s="1"/>
  <c r="L2262" i="2"/>
  <c r="M2262" i="2" s="1"/>
  <c r="L2263" i="2"/>
  <c r="M2263" i="2" s="1"/>
  <c r="L2264" i="2"/>
  <c r="M2264" i="2" s="1"/>
  <c r="L2265" i="2"/>
  <c r="M2265" i="2" s="1"/>
  <c r="L2266" i="2"/>
  <c r="M2266" i="2" s="1"/>
  <c r="L2267" i="2"/>
  <c r="M2267" i="2" s="1"/>
  <c r="L2268" i="2"/>
  <c r="M2268" i="2" s="1"/>
  <c r="L2269" i="2"/>
  <c r="M2269" i="2" s="1"/>
  <c r="L2270" i="2"/>
  <c r="M2270" i="2" s="1"/>
  <c r="L2271" i="2"/>
  <c r="M2271" i="2" s="1"/>
  <c r="L2272" i="2"/>
  <c r="M2272" i="2" s="1"/>
  <c r="L2273" i="2"/>
  <c r="M2273" i="2" s="1"/>
  <c r="L2" i="2"/>
  <c r="M2" i="2" s="1"/>
  <c r="Q3524" i="1" l="1"/>
  <c r="R3524" i="1" s="1"/>
  <c r="AA3524" i="1"/>
  <c r="L3524" i="1"/>
  <c r="K3524" i="1" s="1"/>
  <c r="L2834" i="1"/>
  <c r="K2834" i="1" s="1"/>
  <c r="Q2834" i="1"/>
  <c r="R2834" i="1" s="1"/>
  <c r="AA2834" i="1"/>
  <c r="AA3523" i="1"/>
  <c r="L3523" i="1"/>
  <c r="K3523" i="1" s="1"/>
  <c r="Q3523" i="1"/>
  <c r="R3523" i="1" s="1"/>
  <c r="L3515" i="1"/>
  <c r="K3515" i="1" s="1"/>
  <c r="Q3515" i="1"/>
  <c r="R3515" i="1" s="1"/>
  <c r="AA3515" i="1"/>
  <c r="Q3476" i="1"/>
  <c r="AA3476" i="1"/>
  <c r="R3476" i="1"/>
  <c r="L3476" i="1"/>
  <c r="K3476" i="1" s="1"/>
  <c r="Q3458" i="1"/>
  <c r="R3458" i="1" s="1"/>
  <c r="L3458" i="1"/>
  <c r="K3458" i="1" s="1"/>
  <c r="AA3458" i="1"/>
  <c r="Q3450" i="1"/>
  <c r="R3450" i="1" s="1"/>
  <c r="AA3450" i="1"/>
  <c r="L3450" i="1"/>
  <c r="K3450" i="1" s="1"/>
  <c r="Q3438" i="1"/>
  <c r="R3438" i="1" s="1"/>
  <c r="AA3438" i="1"/>
  <c r="L3438" i="1"/>
  <c r="K3438" i="1" s="1"/>
  <c r="Q3396" i="1"/>
  <c r="L3396" i="1"/>
  <c r="K3396" i="1" s="1"/>
  <c r="R3396" i="1"/>
  <c r="AA3396" i="1"/>
  <c r="Q3392" i="1"/>
  <c r="R3392" i="1" s="1"/>
  <c r="L3392" i="1"/>
  <c r="K3392" i="1" s="1"/>
  <c r="AA3392" i="1"/>
  <c r="Q3372" i="1"/>
  <c r="L3372" i="1"/>
  <c r="K3372" i="1" s="1"/>
  <c r="R3372" i="1"/>
  <c r="AA3372" i="1"/>
  <c r="Q3358" i="1"/>
  <c r="R3358" i="1" s="1"/>
  <c r="AA3358" i="1"/>
  <c r="L3358" i="1"/>
  <c r="K3358" i="1" s="1"/>
  <c r="Q3354" i="1"/>
  <c r="R3354" i="1"/>
  <c r="AA3354" i="1"/>
  <c r="L3354" i="1"/>
  <c r="K3354" i="1" s="1"/>
  <c r="Q3318" i="1"/>
  <c r="R3318" i="1"/>
  <c r="AA3318" i="1"/>
  <c r="L3318" i="1"/>
  <c r="K3318" i="1" s="1"/>
  <c r="Q3310" i="1"/>
  <c r="AA3310" i="1"/>
  <c r="L3310" i="1"/>
  <c r="K3310" i="1" s="1"/>
  <c r="R3310" i="1"/>
  <c r="Q3302" i="1"/>
  <c r="R3302" i="1"/>
  <c r="L3302" i="1"/>
  <c r="K3302" i="1" s="1"/>
  <c r="AA3302" i="1"/>
  <c r="Q3282" i="1"/>
  <c r="AA3282" i="1"/>
  <c r="L3282" i="1"/>
  <c r="K3282" i="1" s="1"/>
  <c r="R3282" i="1"/>
  <c r="Q3266" i="1"/>
  <c r="AA3266" i="1"/>
  <c r="L3266" i="1"/>
  <c r="K3266" i="1" s="1"/>
  <c r="R3266" i="1"/>
  <c r="Q3254" i="1"/>
  <c r="R3254" i="1"/>
  <c r="AA3254" i="1"/>
  <c r="L3254" i="1"/>
  <c r="K3254" i="1" s="1"/>
  <c r="Q3246" i="1"/>
  <c r="AA3246" i="1"/>
  <c r="L3246" i="1"/>
  <c r="K3246" i="1" s="1"/>
  <c r="R3246" i="1"/>
  <c r="Q3242" i="1"/>
  <c r="R3242" i="1"/>
  <c r="AA3242" i="1"/>
  <c r="L3242" i="1"/>
  <c r="K3242" i="1" s="1"/>
  <c r="Q3234" i="1"/>
  <c r="R3234" i="1"/>
  <c r="AA3234" i="1"/>
  <c r="L3234" i="1"/>
  <c r="K3234" i="1" s="1"/>
  <c r="Q3218" i="1"/>
  <c r="AA3218" i="1"/>
  <c r="L3218" i="1"/>
  <c r="K3218" i="1" s="1"/>
  <c r="R3218" i="1"/>
  <c r="AA3607" i="1"/>
  <c r="Q3607" i="1"/>
  <c r="R3607" i="1"/>
  <c r="L3607" i="1"/>
  <c r="AA3603" i="1"/>
  <c r="Q3603" i="1"/>
  <c r="R3603" i="1" s="1"/>
  <c r="L3603" i="1"/>
  <c r="K3603" i="1" s="1"/>
  <c r="AA3599" i="1"/>
  <c r="L3599" i="1"/>
  <c r="K3599" i="1" s="1"/>
  <c r="Q3599" i="1"/>
  <c r="R3599" i="1" s="1"/>
  <c r="AA3595" i="1"/>
  <c r="L3595" i="1"/>
  <c r="K3595" i="1" s="1"/>
  <c r="Q3595" i="1"/>
  <c r="R3595" i="1" s="1"/>
  <c r="L3591" i="1"/>
  <c r="K3591" i="1" s="1"/>
  <c r="Q3591" i="1"/>
  <c r="R3591" i="1" s="1"/>
  <c r="AA3591" i="1"/>
  <c r="L3587" i="1"/>
  <c r="K3587" i="1" s="1"/>
  <c r="AA3587" i="1"/>
  <c r="Q3587" i="1"/>
  <c r="R3587" i="1" s="1"/>
  <c r="AA3583" i="1"/>
  <c r="Q3583" i="1"/>
  <c r="L3583" i="1"/>
  <c r="K3583" i="1" s="1"/>
  <c r="R3583" i="1"/>
  <c r="L3579" i="1"/>
  <c r="K3579" i="1" s="1"/>
  <c r="AA3579" i="1"/>
  <c r="Q3579" i="1"/>
  <c r="R3579" i="1" s="1"/>
  <c r="AA3575" i="1"/>
  <c r="L3575" i="1"/>
  <c r="K3575" i="1" s="1"/>
  <c r="Q3575" i="1"/>
  <c r="R3575" i="1" s="1"/>
  <c r="AA3571" i="1"/>
  <c r="Q3571" i="1"/>
  <c r="R3571" i="1" s="1"/>
  <c r="L3571" i="1"/>
  <c r="K3571" i="1" s="1"/>
  <c r="L3567" i="1"/>
  <c r="K3567" i="1" s="1"/>
  <c r="Q3567" i="1"/>
  <c r="R3567" i="1" s="1"/>
  <c r="AA3567" i="1"/>
  <c r="AA3563" i="1"/>
  <c r="L3563" i="1"/>
  <c r="K3563" i="1" s="1"/>
  <c r="Q3563" i="1"/>
  <c r="R3563" i="1" s="1"/>
  <c r="L3556" i="1"/>
  <c r="K3556" i="1" s="1"/>
  <c r="AA3556" i="1"/>
  <c r="Q3556" i="1"/>
  <c r="R3556" i="1" s="1"/>
  <c r="L3552" i="1"/>
  <c r="K3552" i="1" s="1"/>
  <c r="Q3552" i="1"/>
  <c r="R3552" i="1" s="1"/>
  <c r="AA3552" i="1"/>
  <c r="L3548" i="1"/>
  <c r="K3548" i="1" s="1"/>
  <c r="Q3548" i="1"/>
  <c r="R3548" i="1" s="1"/>
  <c r="AA3548" i="1"/>
  <c r="L3544" i="1"/>
  <c r="K3544" i="1" s="1"/>
  <c r="Q3544" i="1"/>
  <c r="AA3544" i="1"/>
  <c r="R3544" i="1"/>
  <c r="I3539" i="2"/>
  <c r="H3539" i="2" s="1"/>
  <c r="W3542" i="1" s="1"/>
  <c r="L3540" i="1"/>
  <c r="K3540" i="1" s="1"/>
  <c r="AA3540" i="1"/>
  <c r="Q3540" i="1"/>
  <c r="R3540" i="1" s="1"/>
  <c r="L3536" i="1"/>
  <c r="K3536" i="1" s="1"/>
  <c r="Q3536" i="1"/>
  <c r="R3536" i="1" s="1"/>
  <c r="AA3536" i="1"/>
  <c r="I3531" i="2"/>
  <c r="H3531" i="2" s="1"/>
  <c r="W3534" i="1" s="1"/>
  <c r="Q3532" i="1"/>
  <c r="R3532" i="1" s="1"/>
  <c r="L3532" i="1"/>
  <c r="K3532" i="1" s="1"/>
  <c r="AA3532" i="1"/>
  <c r="Q3528" i="1"/>
  <c r="R3528" i="1" s="1"/>
  <c r="AA3528" i="1"/>
  <c r="L3528" i="1"/>
  <c r="K3528" i="1" s="1"/>
  <c r="Q3522" i="1"/>
  <c r="R3522" i="1"/>
  <c r="AA3522" i="1"/>
  <c r="L3522" i="1"/>
  <c r="K3522" i="1" s="1"/>
  <c r="Q3518" i="1"/>
  <c r="AA3518" i="1"/>
  <c r="L3518" i="1"/>
  <c r="K3518" i="1" s="1"/>
  <c r="R3518" i="1"/>
  <c r="Q3514" i="1"/>
  <c r="AA3514" i="1"/>
  <c r="L3514" i="1"/>
  <c r="K3514" i="1" s="1"/>
  <c r="R3514" i="1"/>
  <c r="Q3510" i="1"/>
  <c r="R3510" i="1" s="1"/>
  <c r="AA3510" i="1"/>
  <c r="L3510" i="1"/>
  <c r="K3510" i="1" s="1"/>
  <c r="Q3506" i="1"/>
  <c r="R3506" i="1" s="1"/>
  <c r="L3506" i="1"/>
  <c r="K3506" i="1" s="1"/>
  <c r="AA3506" i="1"/>
  <c r="L3501" i="1"/>
  <c r="K3501" i="1" s="1"/>
  <c r="Q3501" i="1"/>
  <c r="R3501" i="1" s="1"/>
  <c r="AA3501" i="1"/>
  <c r="AA3497" i="1"/>
  <c r="L3497" i="1"/>
  <c r="K3497" i="1" s="1"/>
  <c r="Q3497" i="1"/>
  <c r="R3497" i="1" s="1"/>
  <c r="AA3491" i="1"/>
  <c r="L3491" i="1"/>
  <c r="K3491" i="1" s="1"/>
  <c r="Q3491" i="1"/>
  <c r="R3491" i="1" s="1"/>
  <c r="L3487" i="1"/>
  <c r="K3487" i="1" s="1"/>
  <c r="Q3487" i="1"/>
  <c r="R3487" i="1" s="1"/>
  <c r="AA3487" i="1"/>
  <c r="AA3483" i="1"/>
  <c r="R3483" i="1"/>
  <c r="L3483" i="1"/>
  <c r="K3483" i="1" s="1"/>
  <c r="Q3483" i="1"/>
  <c r="L3479" i="1"/>
  <c r="K3479" i="1" s="1"/>
  <c r="Q3479" i="1"/>
  <c r="R3479" i="1" s="1"/>
  <c r="AA3479" i="1"/>
  <c r="AA3475" i="1"/>
  <c r="Q3475" i="1"/>
  <c r="R3475" i="1" s="1"/>
  <c r="L3475" i="1"/>
  <c r="K3475" i="1" s="1"/>
  <c r="L3471" i="1"/>
  <c r="K3471" i="1" s="1"/>
  <c r="Q3471" i="1"/>
  <c r="R3471" i="1" s="1"/>
  <c r="AA3471" i="1"/>
  <c r="AA3467" i="1"/>
  <c r="Q3467" i="1"/>
  <c r="R3467" i="1" s="1"/>
  <c r="L3467" i="1"/>
  <c r="K3467" i="1" s="1"/>
  <c r="AA3463" i="1"/>
  <c r="L3463" i="1"/>
  <c r="K3463" i="1" s="1"/>
  <c r="Q3463" i="1"/>
  <c r="R3463" i="1" s="1"/>
  <c r="AA3457" i="1"/>
  <c r="L3457" i="1"/>
  <c r="K3457" i="1" s="1"/>
  <c r="Q3457" i="1"/>
  <c r="R3457" i="1" s="1"/>
  <c r="L3453" i="1"/>
  <c r="K3453" i="1" s="1"/>
  <c r="Q3453" i="1"/>
  <c r="R3453" i="1" s="1"/>
  <c r="AA3453" i="1"/>
  <c r="AA3449" i="1"/>
  <c r="L3449" i="1"/>
  <c r="K3449" i="1" s="1"/>
  <c r="Q3449" i="1"/>
  <c r="R3449" i="1" s="1"/>
  <c r="L3445" i="1"/>
  <c r="K3445" i="1" s="1"/>
  <c r="Q3445" i="1"/>
  <c r="R3445" i="1" s="1"/>
  <c r="AA3445" i="1"/>
  <c r="AA3441" i="1"/>
  <c r="Q3441" i="1"/>
  <c r="R3441" i="1" s="1"/>
  <c r="L3441" i="1"/>
  <c r="K3441" i="1" s="1"/>
  <c r="AA3437" i="1"/>
  <c r="L3437" i="1"/>
  <c r="K3437" i="1" s="1"/>
  <c r="Q3437" i="1"/>
  <c r="R3437" i="1" s="1"/>
  <c r="L3433" i="1"/>
  <c r="K3433" i="1" s="1"/>
  <c r="Q3433" i="1"/>
  <c r="R3433" i="1" s="1"/>
  <c r="AA3433" i="1"/>
  <c r="I3428" i="2"/>
  <c r="H3428" i="2" s="1"/>
  <c r="W3431" i="1" s="1"/>
  <c r="L3429" i="1"/>
  <c r="K3429" i="1" s="1"/>
  <c r="AA3429" i="1"/>
  <c r="Q3429" i="1"/>
  <c r="R3429" i="1" s="1"/>
  <c r="AA3425" i="1"/>
  <c r="L3425" i="1"/>
  <c r="K3425" i="1" s="1"/>
  <c r="Q3425" i="1"/>
  <c r="R3425" i="1" s="1"/>
  <c r="AA3421" i="1"/>
  <c r="L3421" i="1"/>
  <c r="K3421" i="1" s="1"/>
  <c r="Q3421" i="1"/>
  <c r="R3421" i="1" s="1"/>
  <c r="L3417" i="1"/>
  <c r="K3417" i="1" s="1"/>
  <c r="Q3417" i="1"/>
  <c r="R3417" i="1" s="1"/>
  <c r="AA3417" i="1"/>
  <c r="L3413" i="1"/>
  <c r="K3413" i="1" s="1"/>
  <c r="Q3413" i="1"/>
  <c r="R3413" i="1" s="1"/>
  <c r="AA3413" i="1"/>
  <c r="AA3409" i="1"/>
  <c r="Q3409" i="1"/>
  <c r="R3409" i="1" s="1"/>
  <c r="L3409" i="1"/>
  <c r="K3409" i="1" s="1"/>
  <c r="AA3405" i="1"/>
  <c r="L3405" i="1"/>
  <c r="K3405" i="1" s="1"/>
  <c r="Q3405" i="1"/>
  <c r="R3405" i="1" s="1"/>
  <c r="AA3399" i="1"/>
  <c r="L3399" i="1"/>
  <c r="K3399" i="1" s="1"/>
  <c r="Q3399" i="1"/>
  <c r="R3399" i="1" s="1"/>
  <c r="AA3395" i="1"/>
  <c r="L3395" i="1"/>
  <c r="K3395" i="1" s="1"/>
  <c r="Q3395" i="1"/>
  <c r="R3395" i="1" s="1"/>
  <c r="AA3391" i="1"/>
  <c r="L3391" i="1"/>
  <c r="K3391" i="1" s="1"/>
  <c r="Q3391" i="1"/>
  <c r="R3391" i="1" s="1"/>
  <c r="L3387" i="1"/>
  <c r="K3387" i="1" s="1"/>
  <c r="Q3387" i="1"/>
  <c r="R3387" i="1" s="1"/>
  <c r="AA3387" i="1"/>
  <c r="AA3383" i="1"/>
  <c r="L3383" i="1"/>
  <c r="Q3383" i="1"/>
  <c r="R3383" i="1" s="1"/>
  <c r="AA3379" i="1"/>
  <c r="Q3379" i="1"/>
  <c r="R3379" i="1" s="1"/>
  <c r="L3379" i="1"/>
  <c r="K3379" i="1" s="1"/>
  <c r="AA3375" i="1"/>
  <c r="L3375" i="1"/>
  <c r="K3375" i="1" s="1"/>
  <c r="Q3375" i="1"/>
  <c r="R3375" i="1" s="1"/>
  <c r="AA3369" i="1"/>
  <c r="Q3369" i="1"/>
  <c r="R3369" i="1" s="1"/>
  <c r="L3369" i="1"/>
  <c r="K3369" i="1" s="1"/>
  <c r="L3365" i="1"/>
  <c r="K3365" i="1" s="1"/>
  <c r="Q3365" i="1"/>
  <c r="R3365" i="1" s="1"/>
  <c r="AA3365" i="1"/>
  <c r="AA3361" i="1"/>
  <c r="L3361" i="1"/>
  <c r="K3361" i="1" s="1"/>
  <c r="Q3361" i="1"/>
  <c r="R3361" i="1"/>
  <c r="AA3357" i="1"/>
  <c r="L3357" i="1"/>
  <c r="K3357" i="1" s="1"/>
  <c r="Q3357" i="1"/>
  <c r="R3357" i="1" s="1"/>
  <c r="AA3353" i="1"/>
  <c r="L3353" i="1"/>
  <c r="K3353" i="1" s="1"/>
  <c r="Q3353" i="1"/>
  <c r="R3353" i="1" s="1"/>
  <c r="L3349" i="1"/>
  <c r="K3349" i="1" s="1"/>
  <c r="Q3349" i="1"/>
  <c r="R3349" i="1" s="1"/>
  <c r="AA3349" i="1"/>
  <c r="AA3345" i="1"/>
  <c r="Q3345" i="1"/>
  <c r="R3345" i="1" s="1"/>
  <c r="L3345" i="1"/>
  <c r="K3345" i="1" s="1"/>
  <c r="AA3341" i="1"/>
  <c r="Q3341" i="1"/>
  <c r="R3341" i="1" s="1"/>
  <c r="L3341" i="1"/>
  <c r="K3341" i="1" s="1"/>
  <c r="AA3337" i="1"/>
  <c r="L3337" i="1"/>
  <c r="K3337" i="1" s="1"/>
  <c r="Q3337" i="1"/>
  <c r="R3337" i="1" s="1"/>
  <c r="L3333" i="1"/>
  <c r="K3333" i="1" s="1"/>
  <c r="Q3333" i="1"/>
  <c r="R3333" i="1" s="1"/>
  <c r="AA3333" i="1"/>
  <c r="AA3329" i="1"/>
  <c r="Q3329" i="1"/>
  <c r="R3329" i="1"/>
  <c r="S3329" i="1" s="1"/>
  <c r="L3329" i="1"/>
  <c r="K3329" i="1" s="1"/>
  <c r="AA3325" i="1"/>
  <c r="Q3325" i="1"/>
  <c r="R3325" i="1" s="1"/>
  <c r="L3325" i="1"/>
  <c r="K3325" i="1" s="1"/>
  <c r="AA3321" i="1"/>
  <c r="L3321" i="1"/>
  <c r="K3321" i="1" s="1"/>
  <c r="Q3321" i="1"/>
  <c r="R3321" i="1" s="1"/>
  <c r="L3317" i="1"/>
  <c r="K3317" i="1" s="1"/>
  <c r="Q3317" i="1"/>
  <c r="R3317" i="1" s="1"/>
  <c r="AA3317" i="1"/>
  <c r="AA3313" i="1"/>
  <c r="R3313" i="1"/>
  <c r="Q3313" i="1"/>
  <c r="L3313" i="1"/>
  <c r="K3313" i="1" s="1"/>
  <c r="AA3309" i="1"/>
  <c r="L3309" i="1"/>
  <c r="K3309" i="1" s="1"/>
  <c r="Q3309" i="1"/>
  <c r="R3309" i="1" s="1"/>
  <c r="L3305" i="1"/>
  <c r="K3305" i="1" s="1"/>
  <c r="AA3305" i="1"/>
  <c r="Q3305" i="1"/>
  <c r="R3305" i="1" s="1"/>
  <c r="L3301" i="1"/>
  <c r="K3301" i="1" s="1"/>
  <c r="Q3301" i="1"/>
  <c r="R3301" i="1" s="1"/>
  <c r="AA3301" i="1"/>
  <c r="AA3297" i="1"/>
  <c r="L3297" i="1"/>
  <c r="K3297" i="1" s="1"/>
  <c r="Q3297" i="1"/>
  <c r="R3297" i="1" s="1"/>
  <c r="L3149" i="1"/>
  <c r="K3149" i="1" s="1"/>
  <c r="Q3149" i="1"/>
  <c r="R3149" i="1" s="1"/>
  <c r="AA3149" i="1"/>
  <c r="L3145" i="1"/>
  <c r="K3145" i="1" s="1"/>
  <c r="Q3145" i="1"/>
  <c r="R3145" i="1" s="1"/>
  <c r="AA3145" i="1"/>
  <c r="L3141" i="1"/>
  <c r="K3141" i="1" s="1"/>
  <c r="Q3141" i="1"/>
  <c r="R3141" i="1" s="1"/>
  <c r="AA3141" i="1"/>
  <c r="L3137" i="1"/>
  <c r="K3137" i="1" s="1"/>
  <c r="AA3137" i="1"/>
  <c r="Q3137" i="1"/>
  <c r="R3137" i="1" s="1"/>
  <c r="L3133" i="1"/>
  <c r="K3133" i="1" s="1"/>
  <c r="Q3133" i="1"/>
  <c r="R3133" i="1" s="1"/>
  <c r="AA3133" i="1"/>
  <c r="L3129" i="1"/>
  <c r="K3129" i="1" s="1"/>
  <c r="AA3129" i="1"/>
  <c r="Q3129" i="1"/>
  <c r="R3129" i="1" s="1"/>
  <c r="L3125" i="1"/>
  <c r="K3125" i="1" s="1"/>
  <c r="Q3125" i="1"/>
  <c r="R3125" i="1" s="1"/>
  <c r="AA3125" i="1"/>
  <c r="L3121" i="1"/>
  <c r="K3121" i="1" s="1"/>
  <c r="AA3121" i="1"/>
  <c r="Q3121" i="1"/>
  <c r="R3121" i="1" s="1"/>
  <c r="L3117" i="1"/>
  <c r="K3117" i="1" s="1"/>
  <c r="Q3117" i="1"/>
  <c r="R3117" i="1" s="1"/>
  <c r="AA3117" i="1"/>
  <c r="L3113" i="1"/>
  <c r="K3113" i="1" s="1"/>
  <c r="AA3113" i="1"/>
  <c r="Q3113" i="1"/>
  <c r="R3113" i="1" s="1"/>
  <c r="L3109" i="1"/>
  <c r="K3109" i="1" s="1"/>
  <c r="Q3109" i="1"/>
  <c r="R3109" i="1" s="1"/>
  <c r="AA3109" i="1"/>
  <c r="L3105" i="1"/>
  <c r="K3105" i="1" s="1"/>
  <c r="AA3105" i="1"/>
  <c r="Q3105" i="1"/>
  <c r="R3105" i="1" s="1"/>
  <c r="L3101" i="1"/>
  <c r="K3101" i="1" s="1"/>
  <c r="Q3101" i="1"/>
  <c r="R3101" i="1" s="1"/>
  <c r="AA3101" i="1"/>
  <c r="L3097" i="1"/>
  <c r="K3097" i="1" s="1"/>
  <c r="AA3097" i="1"/>
  <c r="Q3097" i="1"/>
  <c r="R3097" i="1" s="1"/>
  <c r="AA3096" i="1"/>
  <c r="L3096" i="1"/>
  <c r="K3096" i="1" s="1"/>
  <c r="Q3096" i="1"/>
  <c r="R3096" i="1" s="1"/>
  <c r="L3095" i="1"/>
  <c r="K3095" i="1" s="1"/>
  <c r="Q3095" i="1"/>
  <c r="R3095" i="1"/>
  <c r="AA3095" i="1"/>
  <c r="L3091" i="1"/>
  <c r="K3091" i="1" s="1"/>
  <c r="Q3091" i="1"/>
  <c r="R3091" i="1"/>
  <c r="AA3091" i="1"/>
  <c r="L3087" i="1"/>
  <c r="K3087" i="1" s="1"/>
  <c r="Q3087" i="1"/>
  <c r="R3087" i="1"/>
  <c r="AA3087" i="1"/>
  <c r="L3083" i="1"/>
  <c r="K3083" i="1" s="1"/>
  <c r="Q3083" i="1"/>
  <c r="R3083" i="1" s="1"/>
  <c r="AA3083" i="1"/>
  <c r="L3079" i="1"/>
  <c r="K3079" i="1" s="1"/>
  <c r="Q3079" i="1"/>
  <c r="R3079" i="1"/>
  <c r="AA3079" i="1"/>
  <c r="L2921" i="1"/>
  <c r="K2921" i="1" s="1"/>
  <c r="AA2921" i="1"/>
  <c r="Q2921" i="1"/>
  <c r="R2921" i="1" s="1"/>
  <c r="S2921" i="1" s="1"/>
  <c r="Q2756" i="1"/>
  <c r="AA2756" i="1"/>
  <c r="L2756" i="1"/>
  <c r="K2756" i="1" s="1"/>
  <c r="R2756" i="1"/>
  <c r="Q2752" i="1"/>
  <c r="AA2752" i="1"/>
  <c r="L2752" i="1"/>
  <c r="K2752" i="1" s="1"/>
  <c r="R2752" i="1"/>
  <c r="Q2748" i="1"/>
  <c r="AA2748" i="1"/>
  <c r="L2748" i="1"/>
  <c r="K2748" i="1" s="1"/>
  <c r="R2748" i="1"/>
  <c r="L2475" i="1"/>
  <c r="K2475" i="1" s="1"/>
  <c r="Q2475" i="1"/>
  <c r="AA2475" i="1"/>
  <c r="R2475" i="1"/>
  <c r="Q2471" i="1"/>
  <c r="R2471" i="1" s="1"/>
  <c r="L2471" i="1"/>
  <c r="K2471" i="1" s="1"/>
  <c r="AA2471" i="1"/>
  <c r="L2467" i="1"/>
  <c r="K2467" i="1" s="1"/>
  <c r="AA2467" i="1"/>
  <c r="Q2467" i="1"/>
  <c r="R2467" i="1" s="1"/>
  <c r="L2463" i="1"/>
  <c r="K2463" i="1" s="1"/>
  <c r="AA2463" i="1"/>
  <c r="Q2463" i="1"/>
  <c r="R2463" i="1" s="1"/>
  <c r="L2459" i="1"/>
  <c r="K2459" i="1" s="1"/>
  <c r="Q2459" i="1"/>
  <c r="R2459" i="1"/>
  <c r="AA2459" i="1"/>
  <c r="L2451" i="1"/>
  <c r="K2451" i="1" s="1"/>
  <c r="Q2451" i="1"/>
  <c r="R2451" i="1" s="1"/>
  <c r="AA2451" i="1"/>
  <c r="R3653" i="1"/>
  <c r="L3653" i="1"/>
  <c r="K3653" i="1" s="1"/>
  <c r="Q3653" i="1"/>
  <c r="AA3653" i="1"/>
  <c r="AA3650" i="1"/>
  <c r="R3650" i="1"/>
  <c r="L3650" i="1"/>
  <c r="K3650" i="1" s="1"/>
  <c r="Q3650" i="1"/>
  <c r="R3647" i="1"/>
  <c r="Q3647" i="1"/>
  <c r="L3647" i="1"/>
  <c r="K3647" i="1" s="1"/>
  <c r="AA3647" i="1"/>
  <c r="Q3644" i="1"/>
  <c r="R3644" i="1"/>
  <c r="L3644" i="1"/>
  <c r="K3644" i="1" s="1"/>
  <c r="AA3644" i="1"/>
  <c r="Q3641" i="1"/>
  <c r="R3641" i="1"/>
  <c r="AA3641" i="1"/>
  <c r="L3641" i="1"/>
  <c r="K3641" i="1" s="1"/>
  <c r="Q3638" i="1"/>
  <c r="R3638" i="1"/>
  <c r="AA3638" i="1"/>
  <c r="L3638" i="1"/>
  <c r="K3638" i="1" s="1"/>
  <c r="R3635" i="1"/>
  <c r="AA3635" i="1"/>
  <c r="Q3635" i="1"/>
  <c r="L3635" i="1"/>
  <c r="K3635" i="1" s="1"/>
  <c r="L3631" i="1"/>
  <c r="K3631" i="1" s="1"/>
  <c r="Q3631" i="1"/>
  <c r="AA3631" i="1"/>
  <c r="R3631" i="1"/>
  <c r="AA3628" i="1"/>
  <c r="Q3628" i="1"/>
  <c r="R3628" i="1"/>
  <c r="L3628" i="1"/>
  <c r="K3628" i="1" s="1"/>
  <c r="R3625" i="1"/>
  <c r="Q3625" i="1"/>
  <c r="AA3625" i="1"/>
  <c r="L3625" i="1"/>
  <c r="K3625" i="1" s="1"/>
  <c r="AA3622" i="1"/>
  <c r="Q3622" i="1"/>
  <c r="R3622" i="1"/>
  <c r="L3622" i="1"/>
  <c r="K3622" i="1" s="1"/>
  <c r="R3619" i="1"/>
  <c r="AA3619" i="1"/>
  <c r="Q3619" i="1"/>
  <c r="L3619" i="1"/>
  <c r="K3619" i="1" s="1"/>
  <c r="R3616" i="1"/>
  <c r="AA3616" i="1"/>
  <c r="Q3616" i="1"/>
  <c r="L3616" i="1"/>
  <c r="K3616" i="1" s="1"/>
  <c r="AA3613" i="1"/>
  <c r="R3613" i="1"/>
  <c r="Q3613" i="1"/>
  <c r="L3613" i="1"/>
  <c r="K3613" i="1" s="1"/>
  <c r="R3610" i="1"/>
  <c r="Q3610" i="1"/>
  <c r="L3610" i="1"/>
  <c r="K3610" i="1" s="1"/>
  <c r="AA3610" i="1"/>
  <c r="L3580" i="1"/>
  <c r="K3580" i="1" s="1"/>
  <c r="Q3580" i="1"/>
  <c r="R3580" i="1" s="1"/>
  <c r="AA3580" i="1"/>
  <c r="L3557" i="1"/>
  <c r="K3557" i="1" s="1"/>
  <c r="Q3557" i="1"/>
  <c r="R3557" i="1" s="1"/>
  <c r="AA3557" i="1"/>
  <c r="AA3553" i="1"/>
  <c r="L3553" i="1"/>
  <c r="K3553" i="1" s="1"/>
  <c r="Q3553" i="1"/>
  <c r="R3553" i="1" s="1"/>
  <c r="AA3549" i="1"/>
  <c r="L3549" i="1"/>
  <c r="K3549" i="1" s="1"/>
  <c r="Q3549" i="1"/>
  <c r="R3549" i="1" s="1"/>
  <c r="AA3541" i="1"/>
  <c r="L3541" i="1"/>
  <c r="K3541" i="1" s="1"/>
  <c r="Q3541" i="1"/>
  <c r="R3541" i="1" s="1"/>
  <c r="AA3507" i="1"/>
  <c r="L3507" i="1"/>
  <c r="K3507" i="1" s="1"/>
  <c r="Q3507" i="1"/>
  <c r="R3507" i="1" s="1"/>
  <c r="Q3464" i="1"/>
  <c r="L3464" i="1"/>
  <c r="K3464" i="1" s="1"/>
  <c r="R3464" i="1"/>
  <c r="AA3464" i="1"/>
  <c r="Q3460" i="1"/>
  <c r="AA3460" i="1"/>
  <c r="R3460" i="1"/>
  <c r="L3460" i="1"/>
  <c r="K3460" i="1" s="1"/>
  <c r="Q3446" i="1"/>
  <c r="R3446" i="1" s="1"/>
  <c r="AA3446" i="1"/>
  <c r="L3446" i="1"/>
  <c r="K3446" i="1" s="1"/>
  <c r="Q3430" i="1"/>
  <c r="R3430" i="1" s="1"/>
  <c r="AA3430" i="1"/>
  <c r="L3430" i="1"/>
  <c r="K3430" i="1" s="1"/>
  <c r="Q3384" i="1"/>
  <c r="R3384" i="1" s="1"/>
  <c r="AA3384" i="1"/>
  <c r="L3384" i="1"/>
  <c r="K3384" i="1" s="1"/>
  <c r="Q3366" i="1"/>
  <c r="R3366" i="1" s="1"/>
  <c r="AA3366" i="1"/>
  <c r="L3366" i="1"/>
  <c r="K3366" i="1" s="1"/>
  <c r="Q3350" i="1"/>
  <c r="R3350" i="1" s="1"/>
  <c r="L3350" i="1"/>
  <c r="K3350" i="1" s="1"/>
  <c r="AA3350" i="1"/>
  <c r="Q3334" i="1"/>
  <c r="R3334" i="1" s="1"/>
  <c r="AA3334" i="1"/>
  <c r="L3334" i="1"/>
  <c r="K3334" i="1" s="1"/>
  <c r="Q3322" i="1"/>
  <c r="R3322" i="1" s="1"/>
  <c r="AA3322" i="1"/>
  <c r="L3322" i="1"/>
  <c r="K3322" i="1" s="1"/>
  <c r="Q3314" i="1"/>
  <c r="R3314" i="1" s="1"/>
  <c r="L3314" i="1"/>
  <c r="K3314" i="1" s="1"/>
  <c r="AA3314" i="1"/>
  <c r="Q3306" i="1"/>
  <c r="R3306" i="1" s="1"/>
  <c r="AA3306" i="1"/>
  <c r="L3306" i="1"/>
  <c r="K3306" i="1" s="1"/>
  <c r="Q3290" i="1"/>
  <c r="L3290" i="1"/>
  <c r="K3290" i="1" s="1"/>
  <c r="R3290" i="1"/>
  <c r="AA3290" i="1"/>
  <c r="Q3278" i="1"/>
  <c r="R3278" i="1" s="1"/>
  <c r="AA3278" i="1"/>
  <c r="L3278" i="1"/>
  <c r="K3278" i="1" s="1"/>
  <c r="Q3258" i="1"/>
  <c r="R3258" i="1" s="1"/>
  <c r="L3258" i="1"/>
  <c r="K3258" i="1" s="1"/>
  <c r="AA3258" i="1"/>
  <c r="Q3250" i="1"/>
  <c r="R3250" i="1" s="1"/>
  <c r="L3250" i="1"/>
  <c r="K3250" i="1" s="1"/>
  <c r="AA3250" i="1"/>
  <c r="Q3230" i="1"/>
  <c r="R3230" i="1" s="1"/>
  <c r="AA3230" i="1"/>
  <c r="L3230" i="1"/>
  <c r="K3230" i="1" s="1"/>
  <c r="Q3222" i="1"/>
  <c r="R3222" i="1" s="1"/>
  <c r="AA3222" i="1"/>
  <c r="L3222" i="1"/>
  <c r="K3222" i="1" s="1"/>
  <c r="Q3214" i="1"/>
  <c r="R3214" i="1" s="1"/>
  <c r="AA3214" i="1"/>
  <c r="L3214" i="1"/>
  <c r="K3214" i="1" s="1"/>
  <c r="Q3210" i="1"/>
  <c r="R3210" i="1" s="1"/>
  <c r="AA3210" i="1"/>
  <c r="L3210" i="1"/>
  <c r="K3210" i="1" s="1"/>
  <c r="Q3206" i="1"/>
  <c r="R3206" i="1" s="1"/>
  <c r="L3206" i="1"/>
  <c r="K3206" i="1" s="1"/>
  <c r="AA3206" i="1"/>
  <c r="Q3202" i="1"/>
  <c r="R3202" i="1" s="1"/>
  <c r="AA3202" i="1"/>
  <c r="L3202" i="1"/>
  <c r="K3202" i="1" s="1"/>
  <c r="Q3198" i="1"/>
  <c r="R3198" i="1" s="1"/>
  <c r="AA3198" i="1"/>
  <c r="L3198" i="1"/>
  <c r="K3198" i="1" s="1"/>
  <c r="Q3194" i="1"/>
  <c r="R3194" i="1" s="1"/>
  <c r="L3194" i="1"/>
  <c r="K3194" i="1" s="1"/>
  <c r="AA3194" i="1"/>
  <c r="AA3190" i="1"/>
  <c r="Q3190" i="1"/>
  <c r="L3190" i="1"/>
  <c r="K3190" i="1" s="1"/>
  <c r="R3190" i="1"/>
  <c r="Q3186" i="1"/>
  <c r="R3186" i="1" s="1"/>
  <c r="AA3186" i="1"/>
  <c r="L3186" i="1"/>
  <c r="K3186" i="1" s="1"/>
  <c r="AA3182" i="1"/>
  <c r="Q3182" i="1"/>
  <c r="L3182" i="1"/>
  <c r="K3182" i="1" s="1"/>
  <c r="R3182" i="1"/>
  <c r="Q3178" i="1"/>
  <c r="R3178" i="1" s="1"/>
  <c r="AA3178" i="1"/>
  <c r="L3178" i="1"/>
  <c r="K3178" i="1" s="1"/>
  <c r="L3174" i="1"/>
  <c r="K3174" i="1" s="1"/>
  <c r="Q3174" i="1"/>
  <c r="R3174" i="1" s="1"/>
  <c r="AA3174" i="1"/>
  <c r="Q3170" i="1"/>
  <c r="AA3170" i="1"/>
  <c r="L3170" i="1"/>
  <c r="K3170" i="1" s="1"/>
  <c r="R3170" i="1"/>
  <c r="Q3166" i="1"/>
  <c r="R3166" i="1"/>
  <c r="L3166" i="1"/>
  <c r="K3166" i="1" s="1"/>
  <c r="AA3166" i="1"/>
  <c r="AA3162" i="1"/>
  <c r="Q3162" i="1"/>
  <c r="L3162" i="1"/>
  <c r="K3162" i="1" s="1"/>
  <c r="R3162" i="1"/>
  <c r="Q3158" i="1"/>
  <c r="AA3158" i="1"/>
  <c r="L3158" i="1"/>
  <c r="K3158" i="1" s="1"/>
  <c r="R3158" i="1"/>
  <c r="AA3154" i="1"/>
  <c r="Q3154" i="1"/>
  <c r="R3154" i="1" s="1"/>
  <c r="L3154" i="1"/>
  <c r="K3154" i="1" s="1"/>
  <c r="L2917" i="1"/>
  <c r="K2917" i="1" s="1"/>
  <c r="Q2917" i="1"/>
  <c r="R2917" i="1" s="1"/>
  <c r="AA2917" i="1"/>
  <c r="L2913" i="1"/>
  <c r="K2913" i="1" s="1"/>
  <c r="Q2913" i="1"/>
  <c r="R2913" i="1" s="1"/>
  <c r="AA2913" i="1"/>
  <c r="L2909" i="1"/>
  <c r="K2909" i="1" s="1"/>
  <c r="Q2909" i="1"/>
  <c r="R2909" i="1" s="1"/>
  <c r="AA2909" i="1"/>
  <c r="L2908" i="1"/>
  <c r="K2908" i="1" s="1"/>
  <c r="Q2908" i="1"/>
  <c r="R2908" i="1" s="1"/>
  <c r="AA2908" i="1"/>
  <c r="L2905" i="1"/>
  <c r="K2905" i="1" s="1"/>
  <c r="Q2905" i="1"/>
  <c r="R2905" i="1" s="1"/>
  <c r="AA2905" i="1"/>
  <c r="L2901" i="1"/>
  <c r="K2901" i="1" s="1"/>
  <c r="Q2901" i="1"/>
  <c r="R2901" i="1" s="1"/>
  <c r="AA2901" i="1"/>
  <c r="L2897" i="1"/>
  <c r="K2897" i="1" s="1"/>
  <c r="Q2897" i="1"/>
  <c r="R2897" i="1" s="1"/>
  <c r="AA2897" i="1"/>
  <c r="L2893" i="1"/>
  <c r="K2893" i="1" s="1"/>
  <c r="Q2893" i="1"/>
  <c r="R2893" i="1" s="1"/>
  <c r="AA2893" i="1"/>
  <c r="AA2892" i="1"/>
  <c r="Q2892" i="1"/>
  <c r="R2892" i="1" s="1"/>
  <c r="L2892" i="1"/>
  <c r="K2892" i="1" s="1"/>
  <c r="L2889" i="1"/>
  <c r="K2889" i="1" s="1"/>
  <c r="AA2889" i="1"/>
  <c r="Q2889" i="1"/>
  <c r="R2889" i="1" s="1"/>
  <c r="L2885" i="1"/>
  <c r="K2885" i="1" s="1"/>
  <c r="Q2885" i="1"/>
  <c r="R2885" i="1" s="1"/>
  <c r="AA2885" i="1"/>
  <c r="L2881" i="1"/>
  <c r="K2881" i="1" s="1"/>
  <c r="AA2881" i="1"/>
  <c r="Q2881" i="1"/>
  <c r="R2881" i="1" s="1"/>
  <c r="L2877" i="1"/>
  <c r="K2877" i="1" s="1"/>
  <c r="AA2877" i="1"/>
  <c r="Q2877" i="1"/>
  <c r="R2877" i="1" s="1"/>
  <c r="L2873" i="1"/>
  <c r="K2873" i="1" s="1"/>
  <c r="Q2873" i="1"/>
  <c r="R2873" i="1" s="1"/>
  <c r="AA2873" i="1"/>
  <c r="L2831" i="1"/>
  <c r="K2831" i="1" s="1"/>
  <c r="Q2831" i="1"/>
  <c r="R2831" i="1" s="1"/>
  <c r="AA2831" i="1"/>
  <c r="L2830" i="1"/>
  <c r="K2830" i="1" s="1"/>
  <c r="AA2830" i="1"/>
  <c r="Q2830" i="1"/>
  <c r="R2830" i="1"/>
  <c r="L2826" i="1"/>
  <c r="K2826" i="1" s="1"/>
  <c r="Q2826" i="1"/>
  <c r="R2826" i="1" s="1"/>
  <c r="AA2826" i="1"/>
  <c r="L2825" i="1"/>
  <c r="K2825" i="1" s="1"/>
  <c r="Q2825" i="1"/>
  <c r="AA2825" i="1"/>
  <c r="R2825" i="1"/>
  <c r="AA2823" i="1"/>
  <c r="Q2823" i="1"/>
  <c r="R2823" i="1" s="1"/>
  <c r="L2823" i="1"/>
  <c r="K2823" i="1" s="1"/>
  <c r="L2821" i="1"/>
  <c r="K2821" i="1" s="1"/>
  <c r="Q2821" i="1"/>
  <c r="R2821" i="1"/>
  <c r="AA2821" i="1"/>
  <c r="L2817" i="1"/>
  <c r="K2817" i="1" s="1"/>
  <c r="Q2817" i="1"/>
  <c r="R2817" i="1" s="1"/>
  <c r="S2817" i="1" s="1"/>
  <c r="AA2817" i="1"/>
  <c r="L2813" i="1"/>
  <c r="K2813" i="1" s="1"/>
  <c r="Q2813" i="1"/>
  <c r="R2813" i="1" s="1"/>
  <c r="AA2813" i="1"/>
  <c r="L2809" i="1"/>
  <c r="K2809" i="1" s="1"/>
  <c r="Q2809" i="1"/>
  <c r="R2809" i="1" s="1"/>
  <c r="AA2809" i="1"/>
  <c r="L2805" i="1"/>
  <c r="K2805" i="1" s="1"/>
  <c r="Q2805" i="1"/>
  <c r="R2805" i="1" s="1"/>
  <c r="AA2805" i="1"/>
  <c r="Q2801" i="1"/>
  <c r="R2801" i="1" s="1"/>
  <c r="AA2801" i="1"/>
  <c r="L2801" i="1"/>
  <c r="K2801" i="1" s="1"/>
  <c r="L2797" i="1"/>
  <c r="K2797" i="1" s="1"/>
  <c r="AA2797" i="1"/>
  <c r="Q2797" i="1"/>
  <c r="R2797" i="1" s="1"/>
  <c r="S2797" i="1" s="1"/>
  <c r="L2793" i="1"/>
  <c r="K2793" i="1" s="1"/>
  <c r="Q2793" i="1"/>
  <c r="R2793" i="1" s="1"/>
  <c r="AA2793" i="1"/>
  <c r="L2789" i="1"/>
  <c r="K2789" i="1" s="1"/>
  <c r="AA2789" i="1"/>
  <c r="Q2789" i="1"/>
  <c r="R2789" i="1" s="1"/>
  <c r="AA2785" i="1"/>
  <c r="L2785" i="1"/>
  <c r="K2785" i="1" s="1"/>
  <c r="Q2785" i="1"/>
  <c r="R2785" i="1" s="1"/>
  <c r="L2781" i="1"/>
  <c r="K2781" i="1" s="1"/>
  <c r="Q2781" i="1"/>
  <c r="R2781" i="1" s="1"/>
  <c r="AA2781" i="1"/>
  <c r="AA2777" i="1"/>
  <c r="L2777" i="1"/>
  <c r="K2777" i="1" s="1"/>
  <c r="Q2777" i="1"/>
  <c r="R2777" i="1" s="1"/>
  <c r="L2773" i="1"/>
  <c r="K2773" i="1" s="1"/>
  <c r="Q2773" i="1"/>
  <c r="R2773" i="1" s="1"/>
  <c r="AA2773" i="1"/>
  <c r="L2769" i="1"/>
  <c r="K2769" i="1" s="1"/>
  <c r="Q2769" i="1"/>
  <c r="R2769" i="1" s="1"/>
  <c r="AA2769" i="1"/>
  <c r="L2765" i="1"/>
  <c r="K2765" i="1" s="1"/>
  <c r="AA2765" i="1"/>
  <c r="Q2765" i="1"/>
  <c r="R2765" i="1" s="1"/>
  <c r="S2765" i="1" s="1"/>
  <c r="L2761" i="1"/>
  <c r="K2761" i="1" s="1"/>
  <c r="Q2761" i="1"/>
  <c r="R2761" i="1" s="1"/>
  <c r="AA2761" i="1"/>
  <c r="L2757" i="1"/>
  <c r="K2757" i="1" s="1"/>
  <c r="AA2757" i="1"/>
  <c r="Q2757" i="1"/>
  <c r="R2757" i="1" s="1"/>
  <c r="L2749" i="1"/>
  <c r="K2749" i="1" s="1"/>
  <c r="Q2749" i="1"/>
  <c r="R2749" i="1" s="1"/>
  <c r="AA2749" i="1"/>
  <c r="L2745" i="1"/>
  <c r="K2745" i="1" s="1"/>
  <c r="Q2745" i="1"/>
  <c r="R2745" i="1" s="1"/>
  <c r="AA2745" i="1"/>
  <c r="L2741" i="1"/>
  <c r="K2741" i="1" s="1"/>
  <c r="Q2741" i="1"/>
  <c r="R2741" i="1" s="1"/>
  <c r="AA2741" i="1"/>
  <c r="L2737" i="1"/>
  <c r="K2737" i="1" s="1"/>
  <c r="Q2737" i="1"/>
  <c r="R2737" i="1" s="1"/>
  <c r="AA2737" i="1"/>
  <c r="L2733" i="1"/>
  <c r="K2733" i="1" s="1"/>
  <c r="AA2733" i="1"/>
  <c r="Q2733" i="1"/>
  <c r="R2733" i="1" s="1"/>
  <c r="S2733" i="1" s="1"/>
  <c r="L2729" i="1"/>
  <c r="K2729" i="1" s="1"/>
  <c r="AA2729" i="1"/>
  <c r="Q2729" i="1"/>
  <c r="R2729" i="1"/>
  <c r="L2725" i="1"/>
  <c r="K2725" i="1" s="1"/>
  <c r="AA2725" i="1"/>
  <c r="Q2725" i="1"/>
  <c r="R2725" i="1" s="1"/>
  <c r="L2721" i="1"/>
  <c r="K2721" i="1" s="1"/>
  <c r="AA2721" i="1"/>
  <c r="Q2721" i="1"/>
  <c r="R2721" i="1"/>
  <c r="AA2717" i="1"/>
  <c r="R2717" i="1"/>
  <c r="L2717" i="1"/>
  <c r="K2717" i="1" s="1"/>
  <c r="Q2717" i="1"/>
  <c r="L2713" i="1"/>
  <c r="K2713" i="1" s="1"/>
  <c r="AA2713" i="1"/>
  <c r="Q2713" i="1"/>
  <c r="R2713" i="1" s="1"/>
  <c r="L2709" i="1"/>
  <c r="K2709" i="1" s="1"/>
  <c r="Q2709" i="1"/>
  <c r="R2709" i="1" s="1"/>
  <c r="AA2709" i="1"/>
  <c r="L2705" i="1"/>
  <c r="K2705" i="1" s="1"/>
  <c r="Q2705" i="1"/>
  <c r="R2705" i="1" s="1"/>
  <c r="AA2705" i="1"/>
  <c r="L2701" i="1"/>
  <c r="K2701" i="1" s="1"/>
  <c r="AA2701" i="1"/>
  <c r="Q2701" i="1"/>
  <c r="R2701" i="1" s="1"/>
  <c r="L2697" i="1"/>
  <c r="K2697" i="1" s="1"/>
  <c r="Q2697" i="1"/>
  <c r="AA2697" i="1"/>
  <c r="R2697" i="1"/>
  <c r="L2693" i="1"/>
  <c r="K2693" i="1" s="1"/>
  <c r="AA2693" i="1"/>
  <c r="Q2693" i="1"/>
  <c r="R2693" i="1"/>
  <c r="L2689" i="1"/>
  <c r="K2689" i="1" s="1"/>
  <c r="Q2689" i="1"/>
  <c r="AA2689" i="1"/>
  <c r="R2689" i="1"/>
  <c r="L2685" i="1"/>
  <c r="K2685" i="1" s="1"/>
  <c r="AA2685" i="1"/>
  <c r="Q2685" i="1"/>
  <c r="R2685" i="1"/>
  <c r="L2681" i="1"/>
  <c r="K2681" i="1" s="1"/>
  <c r="Q2681" i="1"/>
  <c r="AA2681" i="1"/>
  <c r="R2681" i="1"/>
  <c r="L2677" i="1"/>
  <c r="K2677" i="1" s="1"/>
  <c r="AA2677" i="1"/>
  <c r="Q2677" i="1"/>
  <c r="R2677" i="1" s="1"/>
  <c r="AA2673" i="1"/>
  <c r="Q2673" i="1"/>
  <c r="R2673" i="1" s="1"/>
  <c r="L2673" i="1"/>
  <c r="K2673" i="1" s="1"/>
  <c r="Q2669" i="1"/>
  <c r="R2669" i="1" s="1"/>
  <c r="AA2669" i="1"/>
  <c r="L2669" i="1"/>
  <c r="K2669" i="1" s="1"/>
  <c r="AA2665" i="1"/>
  <c r="Q2665" i="1"/>
  <c r="L2665" i="1"/>
  <c r="K2665" i="1" s="1"/>
  <c r="R2665" i="1"/>
  <c r="AA2661" i="1"/>
  <c r="Q2661" i="1"/>
  <c r="L2661" i="1"/>
  <c r="K2661" i="1" s="1"/>
  <c r="R2661" i="1"/>
  <c r="AA2657" i="1"/>
  <c r="L2657" i="1"/>
  <c r="K2657" i="1" s="1"/>
  <c r="Q2657" i="1"/>
  <c r="R2657" i="1" s="1"/>
  <c r="Q2653" i="1"/>
  <c r="R2653" i="1" s="1"/>
  <c r="AA2653" i="1"/>
  <c r="L2653" i="1"/>
  <c r="K2653" i="1" s="1"/>
  <c r="AA2649" i="1"/>
  <c r="Q2649" i="1"/>
  <c r="L2649" i="1"/>
  <c r="K2649" i="1" s="1"/>
  <c r="R2649" i="1"/>
  <c r="Q2645" i="1"/>
  <c r="R2645" i="1" s="1"/>
  <c r="AA2645" i="1"/>
  <c r="L2645" i="1"/>
  <c r="K2645" i="1" s="1"/>
  <c r="Q2641" i="1"/>
  <c r="R2641" i="1" s="1"/>
  <c r="AA2641" i="1"/>
  <c r="L2641" i="1"/>
  <c r="K2641" i="1" s="1"/>
  <c r="Q2637" i="1"/>
  <c r="R2637" i="1" s="1"/>
  <c r="AA2637" i="1"/>
  <c r="L2637" i="1"/>
  <c r="K2637" i="1" s="1"/>
  <c r="Q2633" i="1"/>
  <c r="R2633" i="1" s="1"/>
  <c r="AA2633" i="1"/>
  <c r="L2633" i="1"/>
  <c r="K2633" i="1" s="1"/>
  <c r="Q2629" i="1"/>
  <c r="R2629" i="1" s="1"/>
  <c r="AA2629" i="1"/>
  <c r="L2629" i="1"/>
  <c r="K2629" i="1" s="1"/>
  <c r="L2625" i="1"/>
  <c r="K2625" i="1" s="1"/>
  <c r="AA2625" i="1"/>
  <c r="Q2625" i="1"/>
  <c r="R2625" i="1" s="1"/>
  <c r="L2621" i="1"/>
  <c r="K2621" i="1" s="1"/>
  <c r="AA2621" i="1"/>
  <c r="R2621" i="1"/>
  <c r="Q2621" i="1"/>
  <c r="L2617" i="1"/>
  <c r="K2617" i="1" s="1"/>
  <c r="AA2617" i="1"/>
  <c r="Q2617" i="1"/>
  <c r="R2617" i="1" s="1"/>
  <c r="L2613" i="1"/>
  <c r="K2613" i="1" s="1"/>
  <c r="AA2613" i="1"/>
  <c r="Q2613" i="1"/>
  <c r="R2613" i="1" s="1"/>
  <c r="L2609" i="1"/>
  <c r="K2609" i="1" s="1"/>
  <c r="Q2609" i="1"/>
  <c r="R2609" i="1" s="1"/>
  <c r="AA2609" i="1"/>
  <c r="L2605" i="1"/>
  <c r="K2605" i="1" s="1"/>
  <c r="AA2605" i="1"/>
  <c r="Q2605" i="1"/>
  <c r="R2605" i="1"/>
  <c r="L2601" i="1"/>
  <c r="K2601" i="1" s="1"/>
  <c r="Q2601" i="1"/>
  <c r="R2601" i="1" s="1"/>
  <c r="AA2601" i="1"/>
  <c r="L2597" i="1"/>
  <c r="K2597" i="1" s="1"/>
  <c r="AA2597" i="1"/>
  <c r="Q2597" i="1"/>
  <c r="R2597" i="1"/>
  <c r="L2593" i="1"/>
  <c r="K2593" i="1" s="1"/>
  <c r="Q2593" i="1"/>
  <c r="R2593" i="1" s="1"/>
  <c r="AA2593" i="1"/>
  <c r="L2589" i="1"/>
  <c r="K2589" i="1" s="1"/>
  <c r="AA2589" i="1"/>
  <c r="Q2589" i="1"/>
  <c r="R2589" i="1" s="1"/>
  <c r="L2585" i="1"/>
  <c r="K2585" i="1" s="1"/>
  <c r="Q2585" i="1"/>
  <c r="R2585" i="1" s="1"/>
  <c r="AA2585" i="1"/>
  <c r="L2581" i="1"/>
  <c r="K2581" i="1" s="1"/>
  <c r="AA2581" i="1"/>
  <c r="Q2581" i="1"/>
  <c r="R2581" i="1" s="1"/>
  <c r="L2577" i="1"/>
  <c r="K2577" i="1" s="1"/>
  <c r="Q2577" i="1"/>
  <c r="R2577" i="1" s="1"/>
  <c r="AA2577" i="1"/>
  <c r="L2573" i="1"/>
  <c r="K2573" i="1" s="1"/>
  <c r="AA2573" i="1"/>
  <c r="Q2573" i="1"/>
  <c r="R2573" i="1" s="1"/>
  <c r="L2569" i="1"/>
  <c r="K2569" i="1" s="1"/>
  <c r="Q2569" i="1"/>
  <c r="AA2569" i="1"/>
  <c r="R2569" i="1"/>
  <c r="L2565" i="1"/>
  <c r="K2565" i="1" s="1"/>
  <c r="AA2565" i="1"/>
  <c r="Q2565" i="1"/>
  <c r="R2565" i="1" s="1"/>
  <c r="L2561" i="1"/>
  <c r="K2561" i="1" s="1"/>
  <c r="AA2561" i="1"/>
  <c r="Q2561" i="1"/>
  <c r="R2561" i="1"/>
  <c r="L2557" i="1"/>
  <c r="K2557" i="1" s="1"/>
  <c r="AA2557" i="1"/>
  <c r="Q2557" i="1"/>
  <c r="R2557" i="1"/>
  <c r="L2553" i="1"/>
  <c r="K2553" i="1" s="1"/>
  <c r="Q2553" i="1"/>
  <c r="AA2553" i="1"/>
  <c r="R2553" i="1"/>
  <c r="L2549" i="1"/>
  <c r="K2549" i="1" s="1"/>
  <c r="AA2549" i="1"/>
  <c r="Q2549" i="1"/>
  <c r="R2549" i="1" s="1"/>
  <c r="L2545" i="1"/>
  <c r="K2545" i="1" s="1"/>
  <c r="Q2545" i="1"/>
  <c r="R2545" i="1" s="1"/>
  <c r="AA2545" i="1"/>
  <c r="L2541" i="1"/>
  <c r="K2541" i="1" s="1"/>
  <c r="AA2541" i="1"/>
  <c r="Q2541" i="1"/>
  <c r="R2541" i="1" s="1"/>
  <c r="L2537" i="1"/>
  <c r="K2537" i="1" s="1"/>
  <c r="AA2537" i="1"/>
  <c r="Q2537" i="1"/>
  <c r="R2537" i="1" s="1"/>
  <c r="L2533" i="1"/>
  <c r="K2533" i="1" s="1"/>
  <c r="Q2533" i="1"/>
  <c r="R2533" i="1" s="1"/>
  <c r="AA2533" i="1"/>
  <c r="L2529" i="1"/>
  <c r="K2529" i="1" s="1"/>
  <c r="AA2529" i="1"/>
  <c r="Q2529" i="1"/>
  <c r="R2529" i="1" s="1"/>
  <c r="L2525" i="1"/>
  <c r="K2525" i="1" s="1"/>
  <c r="Q2525" i="1"/>
  <c r="R2525" i="1" s="1"/>
  <c r="AA2525" i="1"/>
  <c r="L2521" i="1"/>
  <c r="K2521" i="1" s="1"/>
  <c r="AA2521" i="1"/>
  <c r="Q2521" i="1"/>
  <c r="R2521" i="1" s="1"/>
  <c r="L2517" i="1"/>
  <c r="K2517" i="1" s="1"/>
  <c r="Q2517" i="1"/>
  <c r="R2517" i="1" s="1"/>
  <c r="AA2517" i="1"/>
  <c r="L2513" i="1"/>
  <c r="K2513" i="1" s="1"/>
  <c r="AA2513" i="1"/>
  <c r="Q2513" i="1"/>
  <c r="R2513" i="1" s="1"/>
  <c r="L2509" i="1"/>
  <c r="K2509" i="1" s="1"/>
  <c r="AA2509" i="1"/>
  <c r="Q2509" i="1"/>
  <c r="R2509" i="1" s="1"/>
  <c r="L2505" i="1"/>
  <c r="K2505" i="1" s="1"/>
  <c r="Q2505" i="1"/>
  <c r="R2505" i="1" s="1"/>
  <c r="AA2505" i="1"/>
  <c r="L2501" i="1"/>
  <c r="K2501" i="1" s="1"/>
  <c r="AA2501" i="1"/>
  <c r="Q2501" i="1"/>
  <c r="R2501" i="1" s="1"/>
  <c r="L2497" i="1"/>
  <c r="K2497" i="1" s="1"/>
  <c r="Q2497" i="1"/>
  <c r="R2497" i="1" s="1"/>
  <c r="AA2497" i="1"/>
  <c r="L2493" i="1"/>
  <c r="K2493" i="1" s="1"/>
  <c r="AA2493" i="1"/>
  <c r="Q2493" i="1"/>
  <c r="R2493" i="1" s="1"/>
  <c r="L2489" i="1"/>
  <c r="K2489" i="1" s="1"/>
  <c r="Q2489" i="1"/>
  <c r="R2489" i="1" s="1"/>
  <c r="AA2489" i="1"/>
  <c r="AA2488" i="1"/>
  <c r="L2488" i="1"/>
  <c r="K2488" i="1" s="1"/>
  <c r="Q2488" i="1"/>
  <c r="R2488" i="1" s="1"/>
  <c r="AA2484" i="1"/>
  <c r="Q2484" i="1"/>
  <c r="R2484" i="1" s="1"/>
  <c r="L2484" i="1"/>
  <c r="K2484" i="1" s="1"/>
  <c r="AA2480" i="1"/>
  <c r="Q2480" i="1"/>
  <c r="R2480" i="1" s="1"/>
  <c r="L2480" i="1"/>
  <c r="K2480" i="1" s="1"/>
  <c r="L2476" i="1"/>
  <c r="K2476" i="1" s="1"/>
  <c r="Q2476" i="1"/>
  <c r="R2476" i="1" s="1"/>
  <c r="AA2476" i="1"/>
  <c r="R3651" i="1"/>
  <c r="Q3651" i="1"/>
  <c r="L3651" i="1"/>
  <c r="K3651" i="1" s="1"/>
  <c r="AA3651" i="1"/>
  <c r="R3648" i="1"/>
  <c r="Q3648" i="1"/>
  <c r="L3648" i="1"/>
  <c r="K3648" i="1" s="1"/>
  <c r="AA3648" i="1"/>
  <c r="R3645" i="1"/>
  <c r="L3645" i="1"/>
  <c r="K3645" i="1" s="1"/>
  <c r="Q3645" i="1"/>
  <c r="AA3645" i="1"/>
  <c r="AA3642" i="1"/>
  <c r="Q3642" i="1"/>
  <c r="L3642" i="1"/>
  <c r="K3642" i="1" s="1"/>
  <c r="R3642" i="1"/>
  <c r="R3639" i="1"/>
  <c r="Q3639" i="1"/>
  <c r="L3639" i="1"/>
  <c r="K3639" i="1" s="1"/>
  <c r="AA3639" i="1"/>
  <c r="AA3636" i="1"/>
  <c r="Q3636" i="1"/>
  <c r="R3636" i="1"/>
  <c r="L3636" i="1"/>
  <c r="K3636" i="1" s="1"/>
  <c r="R3633" i="1"/>
  <c r="Q3633" i="1"/>
  <c r="L3633" i="1"/>
  <c r="K3633" i="1" s="1"/>
  <c r="AA3633" i="1"/>
  <c r="AA3630" i="1"/>
  <c r="Q3630" i="1"/>
  <c r="R3630" i="1"/>
  <c r="L3630" i="1"/>
  <c r="K3630" i="1" s="1"/>
  <c r="R3627" i="1"/>
  <c r="AA3627" i="1"/>
  <c r="L3627" i="1"/>
  <c r="K3627" i="1" s="1"/>
  <c r="Q3627" i="1"/>
  <c r="AA3624" i="1"/>
  <c r="Q3624" i="1"/>
  <c r="R3624" i="1"/>
  <c r="L3624" i="1"/>
  <c r="K3624" i="1" s="1"/>
  <c r="AA3621" i="1"/>
  <c r="Q3621" i="1"/>
  <c r="R3621" i="1"/>
  <c r="L3621" i="1"/>
  <c r="K3621" i="1" s="1"/>
  <c r="R3618" i="1"/>
  <c r="Q3618" i="1"/>
  <c r="AA3618" i="1"/>
  <c r="L3618" i="1"/>
  <c r="K3618" i="1" s="1"/>
  <c r="R3615" i="1"/>
  <c r="Q3615" i="1"/>
  <c r="L3615" i="1"/>
  <c r="K3615" i="1" s="1"/>
  <c r="AA3615" i="1"/>
  <c r="R3612" i="1"/>
  <c r="AA3612" i="1"/>
  <c r="Q3612" i="1"/>
  <c r="L3612" i="1"/>
  <c r="K3612" i="1" s="1"/>
  <c r="Q3609" i="1"/>
  <c r="L3609" i="1"/>
  <c r="K3609" i="1" s="1"/>
  <c r="R3609" i="1"/>
  <c r="AA3609" i="1"/>
  <c r="Q3604" i="1"/>
  <c r="R3604" i="1" s="1"/>
  <c r="L3604" i="1"/>
  <c r="K3604" i="1" s="1"/>
  <c r="AA3604" i="1"/>
  <c r="L3596" i="1"/>
  <c r="K3596" i="1" s="1"/>
  <c r="Q3596" i="1"/>
  <c r="R3596" i="1" s="1"/>
  <c r="AA3596" i="1"/>
  <c r="L3584" i="1"/>
  <c r="K3584" i="1" s="1"/>
  <c r="Q3584" i="1"/>
  <c r="R3584" i="1" s="1"/>
  <c r="AA3584" i="1"/>
  <c r="L3576" i="1"/>
  <c r="K3576" i="1" s="1"/>
  <c r="AA3576" i="1"/>
  <c r="Q3576" i="1"/>
  <c r="R3576" i="1" s="1"/>
  <c r="Q3502" i="1"/>
  <c r="R3502" i="1"/>
  <c r="AA3502" i="1"/>
  <c r="L3502" i="1"/>
  <c r="K3502" i="1" s="1"/>
  <c r="Q3468" i="1"/>
  <c r="R3468" i="1" s="1"/>
  <c r="AA3468" i="1"/>
  <c r="L3468" i="1"/>
  <c r="K3468" i="1" s="1"/>
  <c r="AA3459" i="1"/>
  <c r="L3459" i="1"/>
  <c r="K3459" i="1" s="1"/>
  <c r="Q3459" i="1"/>
  <c r="R3459" i="1" s="1"/>
  <c r="Q3380" i="1"/>
  <c r="R3380" i="1" s="1"/>
  <c r="AA3380" i="1"/>
  <c r="L3380" i="1"/>
  <c r="K3380" i="1" s="1"/>
  <c r="L3371" i="1"/>
  <c r="K3371" i="1" s="1"/>
  <c r="Q3371" i="1"/>
  <c r="R3371" i="1" s="1"/>
  <c r="AA3371" i="1"/>
  <c r="Q3362" i="1"/>
  <c r="L3362" i="1"/>
  <c r="K3362" i="1" s="1"/>
  <c r="AA3362" i="1"/>
  <c r="R3362" i="1"/>
  <c r="Q3342" i="1"/>
  <c r="R3342" i="1"/>
  <c r="L3342" i="1"/>
  <c r="K3342" i="1" s="1"/>
  <c r="AA3342" i="1"/>
  <c r="Q3330" i="1"/>
  <c r="R3330" i="1"/>
  <c r="AA3330" i="1"/>
  <c r="L3330" i="1"/>
  <c r="K3330" i="1" s="1"/>
  <c r="Q3294" i="1"/>
  <c r="R3294" i="1"/>
  <c r="L3294" i="1"/>
  <c r="K3294" i="1" s="1"/>
  <c r="AA3294" i="1"/>
  <c r="Q3274" i="1"/>
  <c r="R3274" i="1"/>
  <c r="L3274" i="1"/>
  <c r="K3274" i="1" s="1"/>
  <c r="AA3274" i="1"/>
  <c r="Q3270" i="1"/>
  <c r="L3270" i="1"/>
  <c r="K3270" i="1" s="1"/>
  <c r="R3270" i="1"/>
  <c r="AA3270" i="1"/>
  <c r="Q3262" i="1"/>
  <c r="L3262" i="1"/>
  <c r="K3262" i="1" s="1"/>
  <c r="R3262" i="1"/>
  <c r="AA3262" i="1"/>
  <c r="Q3238" i="1"/>
  <c r="R3238" i="1"/>
  <c r="AA3238" i="1"/>
  <c r="L3238" i="1"/>
  <c r="K3238" i="1" s="1"/>
  <c r="AA3605" i="1"/>
  <c r="Q3605" i="1"/>
  <c r="R3605" i="1" s="1"/>
  <c r="L3605" i="1"/>
  <c r="K3605" i="1" s="1"/>
  <c r="AA3601" i="1"/>
  <c r="L3601" i="1"/>
  <c r="K3601" i="1" s="1"/>
  <c r="Q3601" i="1"/>
  <c r="R3601" i="1" s="1"/>
  <c r="AA3597" i="1"/>
  <c r="L3597" i="1"/>
  <c r="K3597" i="1" s="1"/>
  <c r="Q3597" i="1"/>
  <c r="R3597" i="1" s="1"/>
  <c r="L3593" i="1"/>
  <c r="K3593" i="1" s="1"/>
  <c r="Q3593" i="1"/>
  <c r="R3593" i="1" s="1"/>
  <c r="AA3593" i="1"/>
  <c r="L3589" i="1"/>
  <c r="K3589" i="1" s="1"/>
  <c r="AA3589" i="1"/>
  <c r="Q3589" i="1"/>
  <c r="R3589" i="1" s="1"/>
  <c r="AA3585" i="1"/>
  <c r="L3585" i="1"/>
  <c r="K3585" i="1" s="1"/>
  <c r="Q3585" i="1"/>
  <c r="R3585" i="1" s="1"/>
  <c r="AA3581" i="1"/>
  <c r="L3581" i="1"/>
  <c r="K3581" i="1" s="1"/>
  <c r="Q3581" i="1"/>
  <c r="R3581" i="1" s="1"/>
  <c r="AA3577" i="1"/>
  <c r="L3577" i="1"/>
  <c r="K3577" i="1" s="1"/>
  <c r="Q3577" i="1"/>
  <c r="R3577" i="1" s="1"/>
  <c r="L3573" i="1"/>
  <c r="K3573" i="1" s="1"/>
  <c r="Q3573" i="1"/>
  <c r="R3573" i="1" s="1"/>
  <c r="AA3573" i="1"/>
  <c r="AA3569" i="1"/>
  <c r="L3569" i="1"/>
  <c r="K3569" i="1" s="1"/>
  <c r="Q3569" i="1"/>
  <c r="R3569" i="1" s="1"/>
  <c r="L3565" i="1"/>
  <c r="K3565" i="1" s="1"/>
  <c r="AA3565" i="1"/>
  <c r="Q3565" i="1"/>
  <c r="R3565" i="1" s="1"/>
  <c r="AA3558" i="1"/>
  <c r="L3558" i="1"/>
  <c r="K3558" i="1" s="1"/>
  <c r="Q3558" i="1"/>
  <c r="R3558" i="1" s="1"/>
  <c r="Q3554" i="1"/>
  <c r="R3554" i="1" s="1"/>
  <c r="L3554" i="1"/>
  <c r="K3554" i="1" s="1"/>
  <c r="AA3554" i="1"/>
  <c r="Q3550" i="1"/>
  <c r="L3550" i="1"/>
  <c r="K3550" i="1" s="1"/>
  <c r="AA3550" i="1"/>
  <c r="R3550" i="1"/>
  <c r="L3546" i="1"/>
  <c r="K3546" i="1" s="1"/>
  <c r="Q3546" i="1"/>
  <c r="R3546" i="1" s="1"/>
  <c r="AA3546" i="1"/>
  <c r="L3542" i="1"/>
  <c r="K3542" i="1" s="1"/>
  <c r="AA3542" i="1"/>
  <c r="Q3542" i="1"/>
  <c r="R3542" i="1" s="1"/>
  <c r="I3537" i="2"/>
  <c r="H3537" i="2" s="1"/>
  <c r="W3540" i="1" s="1"/>
  <c r="L3538" i="1"/>
  <c r="K3538" i="1" s="1"/>
  <c r="Q3538" i="1"/>
  <c r="R3538" i="1" s="1"/>
  <c r="AA3538" i="1"/>
  <c r="Q3534" i="1"/>
  <c r="R3534" i="1" s="1"/>
  <c r="AA3534" i="1"/>
  <c r="L3534" i="1"/>
  <c r="K3534" i="1" s="1"/>
  <c r="L3530" i="1"/>
  <c r="K3530" i="1" s="1"/>
  <c r="AA3530" i="1"/>
  <c r="Q3530" i="1"/>
  <c r="R3530" i="1" s="1"/>
  <c r="AA3526" i="1"/>
  <c r="Q3526" i="1"/>
  <c r="R3526" i="1" s="1"/>
  <c r="L3526" i="1"/>
  <c r="K3526" i="1" s="1"/>
  <c r="L3520" i="1"/>
  <c r="K3520" i="1" s="1"/>
  <c r="Q3520" i="1"/>
  <c r="R3520" i="1" s="1"/>
  <c r="AA3520" i="1"/>
  <c r="I3515" i="2"/>
  <c r="H3515" i="2" s="1"/>
  <c r="W3518" i="1" s="1"/>
  <c r="Q3516" i="1"/>
  <c r="AA3516" i="1"/>
  <c r="R3516" i="1"/>
  <c r="L3516" i="1"/>
  <c r="K3516" i="1" s="1"/>
  <c r="Q3512" i="1"/>
  <c r="R3512" i="1" s="1"/>
  <c r="AA3512" i="1"/>
  <c r="L3512" i="1"/>
  <c r="K3512" i="1" s="1"/>
  <c r="Q3508" i="1"/>
  <c r="AA3508" i="1"/>
  <c r="R3508" i="1"/>
  <c r="L3508" i="1"/>
  <c r="K3508" i="1" s="1"/>
  <c r="Q3504" i="1"/>
  <c r="R3504" i="1" s="1"/>
  <c r="AA3504" i="1"/>
  <c r="L3504" i="1"/>
  <c r="K3504" i="1" s="1"/>
  <c r="L3503" i="1"/>
  <c r="K3503" i="1" s="1"/>
  <c r="Q3503" i="1"/>
  <c r="R3503" i="1" s="1"/>
  <c r="AA3503" i="1"/>
  <c r="AA3499" i="1"/>
  <c r="L3499" i="1"/>
  <c r="K3499" i="1" s="1"/>
  <c r="Q3499" i="1"/>
  <c r="R3499" i="1" s="1"/>
  <c r="L3495" i="1"/>
  <c r="K3495" i="1" s="1"/>
  <c r="AA3495" i="1"/>
  <c r="Q3495" i="1"/>
  <c r="R3495" i="1" s="1"/>
  <c r="Q3494" i="1"/>
  <c r="L3494" i="1"/>
  <c r="K3494" i="1" s="1"/>
  <c r="AA3494" i="1"/>
  <c r="R3494" i="1"/>
  <c r="L3493" i="1"/>
  <c r="K3493" i="1" s="1"/>
  <c r="AA3493" i="1"/>
  <c r="Q3493" i="1"/>
  <c r="R3493" i="1" s="1"/>
  <c r="AA3489" i="1"/>
  <c r="L3489" i="1"/>
  <c r="K3489" i="1" s="1"/>
  <c r="Q3489" i="1"/>
  <c r="R3489" i="1" s="1"/>
  <c r="L3485" i="1"/>
  <c r="K3485" i="1" s="1"/>
  <c r="Q3485" i="1"/>
  <c r="R3485" i="1" s="1"/>
  <c r="AA3485" i="1"/>
  <c r="AA3481" i="1"/>
  <c r="L3481" i="1"/>
  <c r="K3481" i="1" s="1"/>
  <c r="Q3481" i="1"/>
  <c r="R3481" i="1" s="1"/>
  <c r="L3477" i="1"/>
  <c r="K3477" i="1" s="1"/>
  <c r="Q3477" i="1"/>
  <c r="R3477" i="1" s="1"/>
  <c r="AA3477" i="1"/>
  <c r="AA3473" i="1"/>
  <c r="L3473" i="1"/>
  <c r="K3473" i="1" s="1"/>
  <c r="Q3473" i="1"/>
  <c r="R3473" i="1" s="1"/>
  <c r="AA3469" i="1"/>
  <c r="L3469" i="1"/>
  <c r="K3469" i="1" s="1"/>
  <c r="Q3469" i="1"/>
  <c r="R3469" i="1" s="1"/>
  <c r="L3465" i="1"/>
  <c r="K3465" i="1" s="1"/>
  <c r="Q3465" i="1"/>
  <c r="R3465" i="1" s="1"/>
  <c r="AA3465" i="1"/>
  <c r="AA3461" i="1"/>
  <c r="L3461" i="1"/>
  <c r="K3461" i="1" s="1"/>
  <c r="Q3461" i="1"/>
  <c r="R3461" i="1"/>
  <c r="L3455" i="1"/>
  <c r="K3455" i="1" s="1"/>
  <c r="Q3455" i="1"/>
  <c r="R3455" i="1" s="1"/>
  <c r="AA3455" i="1"/>
  <c r="AA3451" i="1"/>
  <c r="L3451" i="1"/>
  <c r="K3451" i="1" s="1"/>
  <c r="Q3451" i="1"/>
  <c r="R3451" i="1" s="1"/>
  <c r="L3447" i="1"/>
  <c r="K3447" i="1" s="1"/>
  <c r="Q3447" i="1"/>
  <c r="R3447" i="1" s="1"/>
  <c r="AA3447" i="1"/>
  <c r="AA3443" i="1"/>
  <c r="L3443" i="1"/>
  <c r="K3443" i="1" s="1"/>
  <c r="Q3443" i="1"/>
  <c r="R3443" i="1" s="1"/>
  <c r="L3439" i="1"/>
  <c r="K3439" i="1" s="1"/>
  <c r="Q3439" i="1"/>
  <c r="R3439" i="1" s="1"/>
  <c r="AA3439" i="1"/>
  <c r="L3435" i="1"/>
  <c r="K3435" i="1" s="1"/>
  <c r="AA3435" i="1"/>
  <c r="Q3435" i="1"/>
  <c r="R3435" i="1" s="1"/>
  <c r="S3435" i="1" s="1"/>
  <c r="AA3431" i="1"/>
  <c r="L3431" i="1"/>
  <c r="K3431" i="1" s="1"/>
  <c r="Q3431" i="1"/>
  <c r="R3431" i="1" s="1"/>
  <c r="AA3427" i="1"/>
  <c r="L3427" i="1"/>
  <c r="K3427" i="1" s="1"/>
  <c r="Q3427" i="1"/>
  <c r="R3427" i="1" s="1"/>
  <c r="L3423" i="1"/>
  <c r="K3423" i="1" s="1"/>
  <c r="Q3423" i="1"/>
  <c r="R3423" i="1" s="1"/>
  <c r="AA3423" i="1"/>
  <c r="L3419" i="1"/>
  <c r="K3419" i="1" s="1"/>
  <c r="AA3419" i="1"/>
  <c r="Q3419" i="1"/>
  <c r="R3419" i="1" s="1"/>
  <c r="AA3415" i="1"/>
  <c r="L3415" i="1"/>
  <c r="K3415" i="1" s="1"/>
  <c r="Q3415" i="1"/>
  <c r="R3415" i="1"/>
  <c r="AA3411" i="1"/>
  <c r="Q3411" i="1"/>
  <c r="R3411" i="1" s="1"/>
  <c r="L3411" i="1"/>
  <c r="K3411" i="1" s="1"/>
  <c r="AA3407" i="1"/>
  <c r="L3407" i="1"/>
  <c r="K3407" i="1" s="1"/>
  <c r="Q3407" i="1"/>
  <c r="R3407" i="1" s="1"/>
  <c r="AA3401" i="1"/>
  <c r="L3401" i="1"/>
  <c r="K3401" i="1" s="1"/>
  <c r="Q3401" i="1"/>
  <c r="R3401" i="1" s="1"/>
  <c r="L3397" i="1"/>
  <c r="K3397" i="1" s="1"/>
  <c r="Q3397" i="1"/>
  <c r="R3397" i="1" s="1"/>
  <c r="AA3397" i="1"/>
  <c r="AA3393" i="1"/>
  <c r="R3393" i="1"/>
  <c r="Q3393" i="1"/>
  <c r="L3393" i="1"/>
  <c r="K3393" i="1" s="1"/>
  <c r="AA3389" i="1"/>
  <c r="L3389" i="1"/>
  <c r="K3389" i="1" s="1"/>
  <c r="Q3389" i="1"/>
  <c r="R3389" i="1" s="1"/>
  <c r="AA3385" i="1"/>
  <c r="Q3385" i="1"/>
  <c r="R3385" i="1" s="1"/>
  <c r="L3385" i="1"/>
  <c r="K3385" i="1" s="1"/>
  <c r="L3381" i="1"/>
  <c r="K3381" i="1" s="1"/>
  <c r="Q3381" i="1"/>
  <c r="R3381" i="1" s="1"/>
  <c r="AA3381" i="1"/>
  <c r="AA3377" i="1"/>
  <c r="Q3377" i="1"/>
  <c r="R3377" i="1" s="1"/>
  <c r="L3377" i="1"/>
  <c r="K3377" i="1" s="1"/>
  <c r="AA3373" i="1"/>
  <c r="L3373" i="1"/>
  <c r="K3373" i="1" s="1"/>
  <c r="Q3373" i="1"/>
  <c r="R3373" i="1" s="1"/>
  <c r="AA3367" i="1"/>
  <c r="L3367" i="1"/>
  <c r="K3367" i="1" s="1"/>
  <c r="Q3367" i="1"/>
  <c r="R3367" i="1" s="1"/>
  <c r="AA3363" i="1"/>
  <c r="Q3363" i="1"/>
  <c r="R3363" i="1" s="1"/>
  <c r="L3363" i="1"/>
  <c r="K3363" i="1" s="1"/>
  <c r="AA3359" i="1"/>
  <c r="L3359" i="1"/>
  <c r="K3359" i="1" s="1"/>
  <c r="Q3359" i="1"/>
  <c r="R3359" i="1" s="1"/>
  <c r="L3355" i="1"/>
  <c r="K3355" i="1" s="1"/>
  <c r="Q3355" i="1"/>
  <c r="R3355" i="1" s="1"/>
  <c r="AA3355" i="1"/>
  <c r="AA3351" i="1"/>
  <c r="L3351" i="1"/>
  <c r="K3351" i="1" s="1"/>
  <c r="Q3351" i="1"/>
  <c r="R3351" i="1"/>
  <c r="AA3347" i="1"/>
  <c r="L3347" i="1"/>
  <c r="K3347" i="1" s="1"/>
  <c r="Q3347" i="1"/>
  <c r="R3347" i="1" s="1"/>
  <c r="AA3343" i="1"/>
  <c r="L3343" i="1"/>
  <c r="K3343" i="1" s="1"/>
  <c r="Q3343" i="1"/>
  <c r="R3343" i="1" s="1"/>
  <c r="L3339" i="1"/>
  <c r="K3339" i="1" s="1"/>
  <c r="Q3339" i="1"/>
  <c r="R3339" i="1" s="1"/>
  <c r="AA3339" i="1"/>
  <c r="AA3335" i="1"/>
  <c r="L3335" i="1"/>
  <c r="K3335" i="1" s="1"/>
  <c r="Q3335" i="1"/>
  <c r="R3335" i="1" s="1"/>
  <c r="AA3331" i="1"/>
  <c r="L3331" i="1"/>
  <c r="K3331" i="1" s="1"/>
  <c r="Q3331" i="1"/>
  <c r="R3331" i="1" s="1"/>
  <c r="AA3327" i="1"/>
  <c r="L3327" i="1"/>
  <c r="K3327" i="1" s="1"/>
  <c r="Q3327" i="1"/>
  <c r="R3327" i="1" s="1"/>
  <c r="Q3323" i="1"/>
  <c r="R3323" i="1" s="1"/>
  <c r="AA3323" i="1"/>
  <c r="L3323" i="1"/>
  <c r="K3323" i="1" s="1"/>
  <c r="AA3319" i="1"/>
  <c r="L3319" i="1"/>
  <c r="K3319" i="1" s="1"/>
  <c r="Q3319" i="1"/>
  <c r="R3319" i="1" s="1"/>
  <c r="AA3315" i="1"/>
  <c r="L3315" i="1"/>
  <c r="K3315" i="1" s="1"/>
  <c r="Q3315" i="1"/>
  <c r="R3315" i="1" s="1"/>
  <c r="AA3311" i="1"/>
  <c r="Q3311" i="1"/>
  <c r="R3311" i="1" s="1"/>
  <c r="L3311" i="1"/>
  <c r="K3311" i="1" s="1"/>
  <c r="L3307" i="1"/>
  <c r="K3307" i="1" s="1"/>
  <c r="Q3307" i="1"/>
  <c r="R3307" i="1" s="1"/>
  <c r="AA3307" i="1"/>
  <c r="AA3303" i="1"/>
  <c r="Q3303" i="1"/>
  <c r="R3303" i="1" s="1"/>
  <c r="L3303" i="1"/>
  <c r="K3303" i="1" s="1"/>
  <c r="Q3299" i="1"/>
  <c r="R3299" i="1" s="1"/>
  <c r="AA3299" i="1"/>
  <c r="L3299" i="1"/>
  <c r="K3299" i="1" s="1"/>
  <c r="L3295" i="1"/>
  <c r="K3295" i="1" s="1"/>
  <c r="AA3295" i="1"/>
  <c r="Q3295" i="1"/>
  <c r="R3295" i="1" s="1"/>
  <c r="AA3291" i="1"/>
  <c r="L3291" i="1"/>
  <c r="K3291" i="1" s="1"/>
  <c r="Q3291" i="1"/>
  <c r="R3291" i="1" s="1"/>
  <c r="AA3287" i="1"/>
  <c r="L3287" i="1"/>
  <c r="K3287" i="1" s="1"/>
  <c r="Q3287" i="1"/>
  <c r="R3287" i="1" s="1"/>
  <c r="L3283" i="1"/>
  <c r="K3283" i="1" s="1"/>
  <c r="Q3283" i="1"/>
  <c r="R3283" i="1" s="1"/>
  <c r="AA3283" i="1"/>
  <c r="L3279" i="1"/>
  <c r="K3279" i="1" s="1"/>
  <c r="Q3279" i="1"/>
  <c r="R3279" i="1" s="1"/>
  <c r="AA3279" i="1"/>
  <c r="AA3275" i="1"/>
  <c r="L3275" i="1"/>
  <c r="K3275" i="1" s="1"/>
  <c r="Q3275" i="1"/>
  <c r="R3275" i="1" s="1"/>
  <c r="AA3271" i="1"/>
  <c r="Q3271" i="1"/>
  <c r="R3271" i="1" s="1"/>
  <c r="L3271" i="1"/>
  <c r="K3271" i="1" s="1"/>
  <c r="L3267" i="1"/>
  <c r="K3267" i="1" s="1"/>
  <c r="Q3267" i="1"/>
  <c r="R3267" i="1" s="1"/>
  <c r="AA3267" i="1"/>
  <c r="L3263" i="1"/>
  <c r="K3263" i="1" s="1"/>
  <c r="AA3263" i="1"/>
  <c r="Q3263" i="1"/>
  <c r="R3263" i="1" s="1"/>
  <c r="AA3259" i="1"/>
  <c r="L3259" i="1"/>
  <c r="K3259" i="1" s="1"/>
  <c r="Q3259" i="1"/>
  <c r="R3259" i="1" s="1"/>
  <c r="Q3255" i="1"/>
  <c r="R3255" i="1" s="1"/>
  <c r="AA3255" i="1"/>
  <c r="L3255" i="1"/>
  <c r="K3255" i="1" s="1"/>
  <c r="Q3251" i="1"/>
  <c r="R3251" i="1" s="1"/>
  <c r="AA3251" i="1"/>
  <c r="L3251" i="1"/>
  <c r="K3251" i="1" s="1"/>
  <c r="L3247" i="1"/>
  <c r="K3247" i="1" s="1"/>
  <c r="Q3247" i="1"/>
  <c r="R3247" i="1" s="1"/>
  <c r="AA3247" i="1"/>
  <c r="L3243" i="1"/>
  <c r="K3243" i="1" s="1"/>
  <c r="Q3243" i="1"/>
  <c r="R3243" i="1" s="1"/>
  <c r="S3243" i="1" s="1"/>
  <c r="AA3243" i="1"/>
  <c r="L3239" i="1"/>
  <c r="K3239" i="1" s="1"/>
  <c r="Q3239" i="1"/>
  <c r="R3239" i="1" s="1"/>
  <c r="AA3239" i="1"/>
  <c r="L3235" i="1"/>
  <c r="K3235" i="1" s="1"/>
  <c r="Q3235" i="1"/>
  <c r="R3235" i="1" s="1"/>
  <c r="AA3235" i="1"/>
  <c r="AA3231" i="1"/>
  <c r="L3231" i="1"/>
  <c r="K3231" i="1" s="1"/>
  <c r="Q3231" i="1"/>
  <c r="R3231" i="1" s="1"/>
  <c r="L3227" i="1"/>
  <c r="K3227" i="1" s="1"/>
  <c r="Q3227" i="1"/>
  <c r="R3227" i="1" s="1"/>
  <c r="AA3227" i="1"/>
  <c r="L3223" i="1"/>
  <c r="K3223" i="1" s="1"/>
  <c r="Q3223" i="1"/>
  <c r="R3223" i="1" s="1"/>
  <c r="AA3223" i="1"/>
  <c r="L3219" i="1"/>
  <c r="K3219" i="1" s="1"/>
  <c r="AA3219" i="1"/>
  <c r="Q3219" i="1"/>
  <c r="R3219" i="1" s="1"/>
  <c r="AA3215" i="1"/>
  <c r="L3215" i="1"/>
  <c r="K3215" i="1" s="1"/>
  <c r="Q3215" i="1"/>
  <c r="R3215" i="1" s="1"/>
  <c r="L3211" i="1"/>
  <c r="K3211" i="1" s="1"/>
  <c r="Q3211" i="1"/>
  <c r="R3211" i="1" s="1"/>
  <c r="AA3211" i="1"/>
  <c r="AA3207" i="1"/>
  <c r="L3207" i="1"/>
  <c r="K3207" i="1" s="1"/>
  <c r="Q3207" i="1"/>
  <c r="R3207" i="1" s="1"/>
  <c r="R3203" i="1"/>
  <c r="Q3203" i="1"/>
  <c r="AA3203" i="1"/>
  <c r="L3203" i="1"/>
  <c r="K3203" i="1" s="1"/>
  <c r="L3199" i="1"/>
  <c r="K3199" i="1" s="1"/>
  <c r="AA3199" i="1"/>
  <c r="Q3199" i="1"/>
  <c r="R3199" i="1" s="1"/>
  <c r="L3195" i="1"/>
  <c r="K3195" i="1" s="1"/>
  <c r="Q3195" i="1"/>
  <c r="R3195" i="1" s="1"/>
  <c r="AA3195" i="1"/>
  <c r="AA3191" i="1"/>
  <c r="L3191" i="1"/>
  <c r="K3191" i="1" s="1"/>
  <c r="Q3191" i="1"/>
  <c r="R3191" i="1" s="1"/>
  <c r="R3187" i="1"/>
  <c r="L3187" i="1"/>
  <c r="K3187" i="1" s="1"/>
  <c r="Q3187" i="1"/>
  <c r="AA3187" i="1"/>
  <c r="L3183" i="1"/>
  <c r="K3183" i="1" s="1"/>
  <c r="Q3183" i="1"/>
  <c r="AA3183" i="1"/>
  <c r="R3183" i="1"/>
  <c r="L3179" i="1"/>
  <c r="K3179" i="1" s="1"/>
  <c r="AA3179" i="1"/>
  <c r="Q3179" i="1"/>
  <c r="R3179" i="1" s="1"/>
  <c r="L3175" i="1"/>
  <c r="K3175" i="1" s="1"/>
  <c r="Q3175" i="1"/>
  <c r="R3175" i="1" s="1"/>
  <c r="AA3175" i="1"/>
  <c r="L3171" i="1"/>
  <c r="K3171" i="1" s="1"/>
  <c r="Q3171" i="1"/>
  <c r="R3171" i="1" s="1"/>
  <c r="AA3171" i="1"/>
  <c r="Q3167" i="1"/>
  <c r="R3167" i="1" s="1"/>
  <c r="L3167" i="1"/>
  <c r="K3167" i="1" s="1"/>
  <c r="AA3167" i="1"/>
  <c r="L3163" i="1"/>
  <c r="K3163" i="1" s="1"/>
  <c r="Q3163" i="1"/>
  <c r="R3163" i="1" s="1"/>
  <c r="AA3163" i="1"/>
  <c r="L3159" i="1"/>
  <c r="K3159" i="1" s="1"/>
  <c r="Q3159" i="1"/>
  <c r="R3159" i="1" s="1"/>
  <c r="AA3159" i="1"/>
  <c r="L3155" i="1"/>
  <c r="K3155" i="1" s="1"/>
  <c r="Q3155" i="1"/>
  <c r="R3155" i="1" s="1"/>
  <c r="AA3155" i="1"/>
  <c r="L3151" i="1"/>
  <c r="K3151" i="1" s="1"/>
  <c r="Q3151" i="1"/>
  <c r="R3151" i="1" s="1"/>
  <c r="AA3151" i="1"/>
  <c r="L3077" i="1"/>
  <c r="K3077" i="1" s="1"/>
  <c r="AA3077" i="1"/>
  <c r="Q3077" i="1"/>
  <c r="R3077" i="1" s="1"/>
  <c r="L3073" i="1"/>
  <c r="K3073" i="1" s="1"/>
  <c r="Q3073" i="1"/>
  <c r="R3073" i="1" s="1"/>
  <c r="AA3073" i="1"/>
  <c r="L3069" i="1"/>
  <c r="K3069" i="1" s="1"/>
  <c r="Q3069" i="1"/>
  <c r="R3069" i="1" s="1"/>
  <c r="AA3069" i="1"/>
  <c r="L3065" i="1"/>
  <c r="K3065" i="1" s="1"/>
  <c r="AA3065" i="1"/>
  <c r="Q3065" i="1"/>
  <c r="R3065" i="1" s="1"/>
  <c r="L3061" i="1"/>
  <c r="K3061" i="1" s="1"/>
  <c r="Q3061" i="1"/>
  <c r="R3061" i="1" s="1"/>
  <c r="AA3061" i="1"/>
  <c r="L3057" i="1"/>
  <c r="K3057" i="1" s="1"/>
  <c r="Q3057" i="1"/>
  <c r="R3057" i="1" s="1"/>
  <c r="AA3057" i="1"/>
  <c r="L3053" i="1"/>
  <c r="K3053" i="1" s="1"/>
  <c r="Q3053" i="1"/>
  <c r="R3053" i="1" s="1"/>
  <c r="AA3053" i="1"/>
  <c r="L3049" i="1"/>
  <c r="K3049" i="1" s="1"/>
  <c r="Q3049" i="1"/>
  <c r="R3049" i="1" s="1"/>
  <c r="AA3049" i="1"/>
  <c r="L3045" i="1"/>
  <c r="K3045" i="1" s="1"/>
  <c r="Q3045" i="1"/>
  <c r="R3045" i="1" s="1"/>
  <c r="AA3045" i="1"/>
  <c r="L3041" i="1"/>
  <c r="K3041" i="1" s="1"/>
  <c r="Q3041" i="1"/>
  <c r="R3041" i="1" s="1"/>
  <c r="AA3041" i="1"/>
  <c r="L3037" i="1"/>
  <c r="K3037" i="1" s="1"/>
  <c r="Q3037" i="1"/>
  <c r="R3037" i="1" s="1"/>
  <c r="AA3037" i="1"/>
  <c r="L3033" i="1"/>
  <c r="K3033" i="1" s="1"/>
  <c r="Q3033" i="1"/>
  <c r="R3033" i="1" s="1"/>
  <c r="AA3033" i="1"/>
  <c r="L3029" i="1"/>
  <c r="K3029" i="1" s="1"/>
  <c r="Q3029" i="1"/>
  <c r="R3029" i="1" s="1"/>
  <c r="AA3029" i="1"/>
  <c r="L3025" i="1"/>
  <c r="K3025" i="1" s="1"/>
  <c r="Q3025" i="1"/>
  <c r="R3025" i="1" s="1"/>
  <c r="AA3025" i="1"/>
  <c r="L3021" i="1"/>
  <c r="K3021" i="1" s="1"/>
  <c r="Q3021" i="1"/>
  <c r="R3021" i="1" s="1"/>
  <c r="AA3021" i="1"/>
  <c r="L3017" i="1"/>
  <c r="K3017" i="1" s="1"/>
  <c r="Q3017" i="1"/>
  <c r="R3017" i="1" s="1"/>
  <c r="AA3017" i="1"/>
  <c r="L3013" i="1"/>
  <c r="K3013" i="1" s="1"/>
  <c r="Q3013" i="1"/>
  <c r="R3013" i="1" s="1"/>
  <c r="AA3013" i="1"/>
  <c r="L3009" i="1"/>
  <c r="K3009" i="1" s="1"/>
  <c r="Q3009" i="1"/>
  <c r="R3009" i="1" s="1"/>
  <c r="AA3009" i="1"/>
  <c r="L3005" i="1"/>
  <c r="K3005" i="1" s="1"/>
  <c r="Q3005" i="1"/>
  <c r="R3005" i="1" s="1"/>
  <c r="AA3005" i="1"/>
  <c r="L3001" i="1"/>
  <c r="K3001" i="1" s="1"/>
  <c r="AA3001" i="1"/>
  <c r="Q3001" i="1"/>
  <c r="R3001" i="1" s="1"/>
  <c r="L2997" i="1"/>
  <c r="K2997" i="1" s="1"/>
  <c r="AA2997" i="1"/>
  <c r="Q2997" i="1"/>
  <c r="R2997" i="1" s="1"/>
  <c r="L2993" i="1"/>
  <c r="K2993" i="1" s="1"/>
  <c r="AA2993" i="1"/>
  <c r="Q2993" i="1"/>
  <c r="R2993" i="1" s="1"/>
  <c r="L2989" i="1"/>
  <c r="K2989" i="1" s="1"/>
  <c r="Q2989" i="1"/>
  <c r="R2989" i="1" s="1"/>
  <c r="AA2989" i="1"/>
  <c r="L2985" i="1"/>
  <c r="K2985" i="1" s="1"/>
  <c r="Q2985" i="1"/>
  <c r="R2985" i="1" s="1"/>
  <c r="AA2985" i="1"/>
  <c r="L2981" i="1"/>
  <c r="K2981" i="1" s="1"/>
  <c r="Q2981" i="1"/>
  <c r="R2981" i="1" s="1"/>
  <c r="AA2981" i="1"/>
  <c r="L2977" i="1"/>
  <c r="K2977" i="1" s="1"/>
  <c r="Q2977" i="1"/>
  <c r="R2977" i="1" s="1"/>
  <c r="AA2977" i="1"/>
  <c r="L2973" i="1"/>
  <c r="K2973" i="1" s="1"/>
  <c r="Q2973" i="1"/>
  <c r="R2973" i="1" s="1"/>
  <c r="AA2973" i="1"/>
  <c r="L2969" i="1"/>
  <c r="K2969" i="1" s="1"/>
  <c r="Q2969" i="1"/>
  <c r="R2969" i="1" s="1"/>
  <c r="AA2969" i="1"/>
  <c r="AA2964" i="1"/>
  <c r="Q2964" i="1"/>
  <c r="R2964" i="1" s="1"/>
  <c r="L2964" i="1"/>
  <c r="K2964" i="1" s="1"/>
  <c r="AA2960" i="1"/>
  <c r="L2960" i="1"/>
  <c r="K2960" i="1" s="1"/>
  <c r="Q2960" i="1"/>
  <c r="R2960" i="1" s="1"/>
  <c r="Q2956" i="1"/>
  <c r="R2956" i="1" s="1"/>
  <c r="L2956" i="1"/>
  <c r="K2956" i="1" s="1"/>
  <c r="AA2956" i="1"/>
  <c r="L2951" i="1"/>
  <c r="K2951" i="1" s="1"/>
  <c r="Q2951" i="1"/>
  <c r="R2951" i="1" s="1"/>
  <c r="AA2951" i="1"/>
  <c r="L2947" i="1"/>
  <c r="K2947" i="1" s="1"/>
  <c r="AA2947" i="1"/>
  <c r="Q2947" i="1"/>
  <c r="R2947" i="1" s="1"/>
  <c r="L2943" i="1"/>
  <c r="K2943" i="1" s="1"/>
  <c r="Q2943" i="1"/>
  <c r="R2943" i="1" s="1"/>
  <c r="AA2943" i="1"/>
  <c r="L2874" i="1"/>
  <c r="K2874" i="1" s="1"/>
  <c r="AA2874" i="1"/>
  <c r="Q2874" i="1"/>
  <c r="R2874" i="1" s="1"/>
  <c r="L2750" i="1"/>
  <c r="K2750" i="1" s="1"/>
  <c r="AA2750" i="1"/>
  <c r="Q2750" i="1"/>
  <c r="R2750" i="1" s="1"/>
  <c r="L2457" i="1"/>
  <c r="K2457" i="1" s="1"/>
  <c r="AA2457" i="1"/>
  <c r="Q2457" i="1"/>
  <c r="R2457" i="1" s="1"/>
  <c r="L2449" i="1"/>
  <c r="K2449" i="1" s="1"/>
  <c r="Q2449" i="1"/>
  <c r="R2449" i="1" s="1"/>
  <c r="AA2449" i="1"/>
  <c r="L2445" i="1"/>
  <c r="K2445" i="1" s="1"/>
  <c r="AA2445" i="1"/>
  <c r="Q2445" i="1"/>
  <c r="R2445" i="1" s="1"/>
  <c r="L2441" i="1"/>
  <c r="K2441" i="1" s="1"/>
  <c r="Q2441" i="1"/>
  <c r="R2441" i="1" s="1"/>
  <c r="AA2441" i="1"/>
  <c r="L2437" i="1"/>
  <c r="K2437" i="1" s="1"/>
  <c r="AA2437" i="1"/>
  <c r="Q2437" i="1"/>
  <c r="R2437" i="1" s="1"/>
  <c r="L2433" i="1"/>
  <c r="K2433" i="1" s="1"/>
  <c r="Q2433" i="1"/>
  <c r="R2433" i="1" s="1"/>
  <c r="AA2433" i="1"/>
  <c r="L2429" i="1"/>
  <c r="K2429" i="1" s="1"/>
  <c r="AA2429" i="1"/>
  <c r="Q2429" i="1"/>
  <c r="R2429" i="1" s="1"/>
  <c r="L2425" i="1"/>
  <c r="K2425" i="1" s="1"/>
  <c r="Q2425" i="1"/>
  <c r="R2425" i="1" s="1"/>
  <c r="AA2425" i="1"/>
  <c r="L2421" i="1"/>
  <c r="K2421" i="1" s="1"/>
  <c r="Q2421" i="1"/>
  <c r="R2421" i="1" s="1"/>
  <c r="AA2421" i="1"/>
  <c r="L2417" i="1"/>
  <c r="K2417" i="1" s="1"/>
  <c r="AA2417" i="1"/>
  <c r="Q2417" i="1"/>
  <c r="R2417" i="1" s="1"/>
  <c r="L2413" i="1"/>
  <c r="K2413" i="1" s="1"/>
  <c r="AA2413" i="1"/>
  <c r="Q2413" i="1"/>
  <c r="R2413" i="1" s="1"/>
  <c r="L2409" i="1"/>
  <c r="K2409" i="1" s="1"/>
  <c r="Q2409" i="1"/>
  <c r="R2409" i="1" s="1"/>
  <c r="AA2409" i="1"/>
  <c r="L2405" i="1"/>
  <c r="K2405" i="1" s="1"/>
  <c r="Q2405" i="1"/>
  <c r="R2405" i="1" s="1"/>
  <c r="AA2405" i="1"/>
  <c r="L2404" i="1"/>
  <c r="K2404" i="1" s="1"/>
  <c r="Q2404" i="1"/>
  <c r="R2404" i="1" s="1"/>
  <c r="AA2404" i="1"/>
  <c r="AA2400" i="1"/>
  <c r="Q2400" i="1"/>
  <c r="R2400" i="1" s="1"/>
  <c r="L2400" i="1"/>
  <c r="K2400" i="1" s="1"/>
  <c r="AA2396" i="1"/>
  <c r="L2396" i="1"/>
  <c r="K2396" i="1" s="1"/>
  <c r="Q2396" i="1"/>
  <c r="R2396" i="1" s="1"/>
  <c r="L2392" i="1"/>
  <c r="K2392" i="1" s="1"/>
  <c r="AA2392" i="1"/>
  <c r="Q2392" i="1"/>
  <c r="R2392" i="1" s="1"/>
  <c r="AA2388" i="1"/>
  <c r="L2388" i="1"/>
  <c r="K2388" i="1" s="1"/>
  <c r="Q2388" i="1"/>
  <c r="R2388" i="1" s="1"/>
  <c r="AA2384" i="1"/>
  <c r="L2384" i="1"/>
  <c r="K2384" i="1" s="1"/>
  <c r="Q2384" i="1"/>
  <c r="R2384" i="1" s="1"/>
  <c r="L2380" i="1"/>
  <c r="K2380" i="1" s="1"/>
  <c r="AA2380" i="1"/>
  <c r="Q2380" i="1"/>
  <c r="R2380" i="1" s="1"/>
  <c r="Q2376" i="1"/>
  <c r="R2376" i="1" s="1"/>
  <c r="L2376" i="1"/>
  <c r="K2376" i="1" s="1"/>
  <c r="AA2376" i="1"/>
  <c r="AA2372" i="1"/>
  <c r="Q2372" i="1"/>
  <c r="R2372" i="1" s="1"/>
  <c r="L2372" i="1"/>
  <c r="K2372" i="1" s="1"/>
  <c r="AA2368" i="1"/>
  <c r="Q2368" i="1"/>
  <c r="R2368" i="1" s="1"/>
  <c r="L2368" i="1"/>
  <c r="K2368" i="1" s="1"/>
  <c r="AA2364" i="1"/>
  <c r="Q2364" i="1"/>
  <c r="R2364" i="1" s="1"/>
  <c r="L2364" i="1"/>
  <c r="K2364" i="1" s="1"/>
  <c r="L2360" i="1"/>
  <c r="K2360" i="1" s="1"/>
  <c r="Q2360" i="1"/>
  <c r="R2360" i="1" s="1"/>
  <c r="AA2360" i="1"/>
  <c r="L2356" i="1"/>
  <c r="K2356" i="1" s="1"/>
  <c r="Q2356" i="1"/>
  <c r="R2356" i="1" s="1"/>
  <c r="AA2356" i="1"/>
  <c r="AA2352" i="1"/>
  <c r="Q2352" i="1"/>
  <c r="R2352" i="1" s="1"/>
  <c r="L2352" i="1"/>
  <c r="K2352" i="1" s="1"/>
  <c r="AA2348" i="1"/>
  <c r="Q2348" i="1"/>
  <c r="R2348" i="1" s="1"/>
  <c r="L2348" i="1"/>
  <c r="K2348" i="1" s="1"/>
  <c r="L2344" i="1"/>
  <c r="K2344" i="1" s="1"/>
  <c r="AA2344" i="1"/>
  <c r="Q2344" i="1"/>
  <c r="R2344" i="1" s="1"/>
  <c r="L2340" i="1"/>
  <c r="K2340" i="1" s="1"/>
  <c r="Q2340" i="1"/>
  <c r="R2340" i="1" s="1"/>
  <c r="AA2340" i="1"/>
  <c r="AA2336" i="1"/>
  <c r="Q2336" i="1"/>
  <c r="R2336" i="1" s="1"/>
  <c r="L2336" i="1"/>
  <c r="K2336" i="1" s="1"/>
  <c r="AA2332" i="1"/>
  <c r="L2332" i="1"/>
  <c r="K2332" i="1" s="1"/>
  <c r="Q2332" i="1"/>
  <c r="R2332" i="1" s="1"/>
  <c r="AA2328" i="1"/>
  <c r="Q2328" i="1"/>
  <c r="R2328" i="1" s="1"/>
  <c r="L2328" i="1"/>
  <c r="K2328" i="1" s="1"/>
  <c r="L2324" i="1"/>
  <c r="K2324" i="1" s="1"/>
  <c r="Q2324" i="1"/>
  <c r="R2324" i="1" s="1"/>
  <c r="AA2324" i="1"/>
  <c r="L2320" i="1"/>
  <c r="K2320" i="1" s="1"/>
  <c r="AA2320" i="1"/>
  <c r="Q2320" i="1"/>
  <c r="R2320" i="1" s="1"/>
  <c r="L2316" i="1"/>
  <c r="K2316" i="1" s="1"/>
  <c r="AA2316" i="1"/>
  <c r="Q2316" i="1"/>
  <c r="R2316" i="1" s="1"/>
  <c r="L2312" i="1"/>
  <c r="K2312" i="1" s="1"/>
  <c r="Q2312" i="1"/>
  <c r="R2312" i="1" s="1"/>
  <c r="AA2312" i="1"/>
  <c r="L2308" i="1"/>
  <c r="K2308" i="1" s="1"/>
  <c r="AA2308" i="1"/>
  <c r="Q2308" i="1"/>
  <c r="R2308" i="1" s="1"/>
  <c r="L2304" i="1"/>
  <c r="K2304" i="1" s="1"/>
  <c r="Q2304" i="1"/>
  <c r="R2304" i="1" s="1"/>
  <c r="AA2304" i="1"/>
  <c r="AA2300" i="1"/>
  <c r="L2300" i="1"/>
  <c r="K2300" i="1" s="1"/>
  <c r="Q2300" i="1"/>
  <c r="R2300" i="1" s="1"/>
  <c r="L2296" i="1"/>
  <c r="K2296" i="1" s="1"/>
  <c r="Q2296" i="1"/>
  <c r="R2296" i="1" s="1"/>
  <c r="AA2296" i="1"/>
  <c r="L2292" i="1"/>
  <c r="K2292" i="1" s="1"/>
  <c r="AA2292" i="1"/>
  <c r="Q2292" i="1"/>
  <c r="R2292" i="1" s="1"/>
  <c r="L2288" i="1"/>
  <c r="K2288" i="1" s="1"/>
  <c r="AA2288" i="1"/>
  <c r="Q2288" i="1"/>
  <c r="R2288" i="1" s="1"/>
  <c r="AA2284" i="1"/>
  <c r="L2284" i="1"/>
  <c r="K2284" i="1" s="1"/>
  <c r="Q2284" i="1"/>
  <c r="R2284" i="1" s="1"/>
  <c r="AA2280" i="1"/>
  <c r="L2280" i="1"/>
  <c r="K2280" i="1" s="1"/>
  <c r="Q2280" i="1"/>
  <c r="R2280" i="1" s="1"/>
  <c r="AA3652" i="1"/>
  <c r="L3652" i="1"/>
  <c r="K3652" i="1" s="1"/>
  <c r="R3652" i="1"/>
  <c r="Q3652" i="1"/>
  <c r="R3649" i="1"/>
  <c r="Q3649" i="1"/>
  <c r="L3649" i="1"/>
  <c r="K3649" i="1" s="1"/>
  <c r="AA3649" i="1"/>
  <c r="Q3646" i="1"/>
  <c r="L3646" i="1"/>
  <c r="K3646" i="1" s="1"/>
  <c r="AA3646" i="1"/>
  <c r="R3646" i="1"/>
  <c r="Q3643" i="1"/>
  <c r="R3643" i="1"/>
  <c r="L3643" i="1"/>
  <c r="K3643" i="1" s="1"/>
  <c r="AA3643" i="1"/>
  <c r="R3640" i="1"/>
  <c r="AA3640" i="1"/>
  <c r="L3640" i="1"/>
  <c r="K3640" i="1" s="1"/>
  <c r="Q3640" i="1"/>
  <c r="R3637" i="1"/>
  <c r="Q3637" i="1"/>
  <c r="AA3637" i="1"/>
  <c r="L3637" i="1"/>
  <c r="K3637" i="1" s="1"/>
  <c r="R3634" i="1"/>
  <c r="AA3634" i="1"/>
  <c r="Q3634" i="1"/>
  <c r="L3634" i="1"/>
  <c r="K3634" i="1" s="1"/>
  <c r="AA3632" i="1"/>
  <c r="Q3632" i="1"/>
  <c r="R3632" i="1"/>
  <c r="L3632" i="1"/>
  <c r="K3632" i="1" s="1"/>
  <c r="AA3629" i="1"/>
  <c r="Q3629" i="1"/>
  <c r="R3629" i="1"/>
  <c r="L3629" i="1"/>
  <c r="K3629" i="1" s="1"/>
  <c r="R3626" i="1"/>
  <c r="AA3626" i="1"/>
  <c r="L3626" i="1"/>
  <c r="K3626" i="1" s="1"/>
  <c r="Q3626" i="1"/>
  <c r="Q3623" i="1"/>
  <c r="L3623" i="1"/>
  <c r="K3623" i="1" s="1"/>
  <c r="R3623" i="1"/>
  <c r="AA3623" i="1"/>
  <c r="R3620" i="1"/>
  <c r="Q3620" i="1"/>
  <c r="AA3620" i="1"/>
  <c r="L3620" i="1"/>
  <c r="K3620" i="1" s="1"/>
  <c r="AA3617" i="1"/>
  <c r="Q3617" i="1"/>
  <c r="R3617" i="1"/>
  <c r="L3617" i="1"/>
  <c r="K3617" i="1" s="1"/>
  <c r="AA3614" i="1"/>
  <c r="Q3614" i="1"/>
  <c r="R3614" i="1"/>
  <c r="L3614" i="1"/>
  <c r="K3614" i="1" s="1"/>
  <c r="Q3611" i="1"/>
  <c r="R3611" i="1"/>
  <c r="AA3611" i="1"/>
  <c r="L3611" i="1"/>
  <c r="K3611" i="1" s="1"/>
  <c r="L3600" i="1"/>
  <c r="K3600" i="1" s="1"/>
  <c r="Q3600" i="1"/>
  <c r="R3600" i="1" s="1"/>
  <c r="AA3600" i="1"/>
  <c r="L3592" i="1"/>
  <c r="K3592" i="1" s="1"/>
  <c r="AA3592" i="1"/>
  <c r="Q3592" i="1"/>
  <c r="R3592" i="1" s="1"/>
  <c r="L3588" i="1"/>
  <c r="K3588" i="1" s="1"/>
  <c r="Q3588" i="1"/>
  <c r="R3588" i="1" s="1"/>
  <c r="AA3588" i="1"/>
  <c r="L3572" i="1"/>
  <c r="K3572" i="1" s="1"/>
  <c r="Q3572" i="1"/>
  <c r="R3572" i="1" s="1"/>
  <c r="AA3572" i="1"/>
  <c r="L3568" i="1"/>
  <c r="K3568" i="1" s="1"/>
  <c r="AA3568" i="1"/>
  <c r="Q3568" i="1"/>
  <c r="R3568" i="1" s="1"/>
  <c r="L3564" i="1"/>
  <c r="K3564" i="1" s="1"/>
  <c r="Q3564" i="1"/>
  <c r="R3564" i="1" s="1"/>
  <c r="AA3564" i="1"/>
  <c r="L3545" i="1"/>
  <c r="K3545" i="1" s="1"/>
  <c r="Q3545" i="1"/>
  <c r="R3545" i="1" s="1"/>
  <c r="AA3545" i="1"/>
  <c r="AA3537" i="1"/>
  <c r="Q3537" i="1"/>
  <c r="R3537" i="1" s="1"/>
  <c r="L3537" i="1"/>
  <c r="K3537" i="1" s="1"/>
  <c r="L3533" i="1"/>
  <c r="K3533" i="1" s="1"/>
  <c r="AA3533" i="1"/>
  <c r="Q3533" i="1"/>
  <c r="R3533" i="1" s="1"/>
  <c r="L3529" i="1"/>
  <c r="K3529" i="1" s="1"/>
  <c r="Q3529" i="1"/>
  <c r="R3529" i="1" s="1"/>
  <c r="AA3529" i="1"/>
  <c r="AA3525" i="1"/>
  <c r="Q3525" i="1"/>
  <c r="L3525" i="1"/>
  <c r="K3525" i="1" s="1"/>
  <c r="R3525" i="1"/>
  <c r="AA3519" i="1"/>
  <c r="L3519" i="1"/>
  <c r="K3519" i="1" s="1"/>
  <c r="Q3519" i="1"/>
  <c r="R3519" i="1" s="1"/>
  <c r="L3511" i="1"/>
  <c r="K3511" i="1" s="1"/>
  <c r="Q3511" i="1"/>
  <c r="R3511" i="1" s="1"/>
  <c r="AA3511" i="1"/>
  <c r="Q3472" i="1"/>
  <c r="R3472" i="1" s="1"/>
  <c r="L3472" i="1"/>
  <c r="K3472" i="1" s="1"/>
  <c r="AA3472" i="1"/>
  <c r="Q3454" i="1"/>
  <c r="R3454" i="1" s="1"/>
  <c r="L3454" i="1"/>
  <c r="K3454" i="1" s="1"/>
  <c r="AA3454" i="1"/>
  <c r="Q3442" i="1"/>
  <c r="R3442" i="1" s="1"/>
  <c r="L3442" i="1"/>
  <c r="K3442" i="1" s="1"/>
  <c r="AA3442" i="1"/>
  <c r="Q3388" i="1"/>
  <c r="AA3388" i="1"/>
  <c r="L3388" i="1"/>
  <c r="K3388" i="1" s="1"/>
  <c r="R3388" i="1"/>
  <c r="Q3376" i="1"/>
  <c r="R3376" i="1" s="1"/>
  <c r="AA3376" i="1"/>
  <c r="L3376" i="1"/>
  <c r="K3376" i="1" s="1"/>
  <c r="Q3370" i="1"/>
  <c r="R3370" i="1" s="1"/>
  <c r="AA3370" i="1"/>
  <c r="L3370" i="1"/>
  <c r="K3370" i="1" s="1"/>
  <c r="Q3346" i="1"/>
  <c r="R3346" i="1" s="1"/>
  <c r="L3346" i="1"/>
  <c r="K3346" i="1" s="1"/>
  <c r="AA3346" i="1"/>
  <c r="Q3338" i="1"/>
  <c r="R3338" i="1" s="1"/>
  <c r="L3338" i="1"/>
  <c r="K3338" i="1" s="1"/>
  <c r="AA3338" i="1"/>
  <c r="Q3326" i="1"/>
  <c r="AA3326" i="1"/>
  <c r="L3326" i="1"/>
  <c r="K3326" i="1" s="1"/>
  <c r="R3326" i="1"/>
  <c r="Q3298" i="1"/>
  <c r="R3298" i="1" s="1"/>
  <c r="L3298" i="1"/>
  <c r="K3298" i="1" s="1"/>
  <c r="AA3298" i="1"/>
  <c r="Q3286" i="1"/>
  <c r="L3286" i="1"/>
  <c r="K3286" i="1" s="1"/>
  <c r="AA3286" i="1"/>
  <c r="R3286" i="1"/>
  <c r="Q3226" i="1"/>
  <c r="AA3226" i="1"/>
  <c r="L3226" i="1"/>
  <c r="K3226" i="1" s="1"/>
  <c r="R3226" i="1"/>
  <c r="R3606" i="1"/>
  <c r="Q3606" i="1"/>
  <c r="AA3606" i="1"/>
  <c r="L3606" i="1"/>
  <c r="R3602" i="1"/>
  <c r="AA3602" i="1"/>
  <c r="Q3602" i="1"/>
  <c r="L3602" i="1"/>
  <c r="K3602" i="1" s="1"/>
  <c r="Q3598" i="1"/>
  <c r="R3598" i="1" s="1"/>
  <c r="AA3598" i="1"/>
  <c r="L3598" i="1"/>
  <c r="K3598" i="1" s="1"/>
  <c r="L3594" i="1"/>
  <c r="K3594" i="1" s="1"/>
  <c r="Q3594" i="1"/>
  <c r="R3594" i="1" s="1"/>
  <c r="AA3594" i="1"/>
  <c r="Q3590" i="1"/>
  <c r="R3590" i="1" s="1"/>
  <c r="L3590" i="1"/>
  <c r="K3590" i="1" s="1"/>
  <c r="AA3590" i="1"/>
  <c r="L3586" i="1"/>
  <c r="K3586" i="1" s="1"/>
  <c r="Q3586" i="1"/>
  <c r="R3586" i="1" s="1"/>
  <c r="AA3586" i="1"/>
  <c r="L3582" i="1"/>
  <c r="K3582" i="1" s="1"/>
  <c r="AA3582" i="1"/>
  <c r="Q3582" i="1"/>
  <c r="R3582" i="1" s="1"/>
  <c r="Q3578" i="1"/>
  <c r="R3578" i="1" s="1"/>
  <c r="L3578" i="1"/>
  <c r="K3578" i="1" s="1"/>
  <c r="AA3578" i="1"/>
  <c r="Q3574" i="1"/>
  <c r="R3574" i="1" s="1"/>
  <c r="AA3574" i="1"/>
  <c r="L3574" i="1"/>
  <c r="K3574" i="1" s="1"/>
  <c r="L3570" i="1"/>
  <c r="K3570" i="1" s="1"/>
  <c r="AA3570" i="1"/>
  <c r="Q3570" i="1"/>
  <c r="R3570" i="1" s="1"/>
  <c r="L3566" i="1"/>
  <c r="K3566" i="1" s="1"/>
  <c r="Q3566" i="1"/>
  <c r="R3566" i="1" s="1"/>
  <c r="AA3566" i="1"/>
  <c r="I3561" i="2"/>
  <c r="H3561" i="2" s="1"/>
  <c r="W3564" i="1" s="1"/>
  <c r="Q3562" i="1"/>
  <c r="AA3562" i="1"/>
  <c r="L3562" i="1"/>
  <c r="K3562" i="1" s="1"/>
  <c r="R3562" i="1"/>
  <c r="L3561" i="1"/>
  <c r="K3561" i="1" s="1"/>
  <c r="AA3561" i="1"/>
  <c r="Q3561" i="1"/>
  <c r="R3561" i="1" s="1"/>
  <c r="L3560" i="1"/>
  <c r="K3560" i="1" s="1"/>
  <c r="AA3560" i="1"/>
  <c r="Q3560" i="1"/>
  <c r="R3560" i="1" s="1"/>
  <c r="AA3559" i="1"/>
  <c r="L3559" i="1"/>
  <c r="K3559" i="1" s="1"/>
  <c r="Q3559" i="1"/>
  <c r="R3559" i="1" s="1"/>
  <c r="AA3555" i="1"/>
  <c r="L3555" i="1"/>
  <c r="K3555" i="1" s="1"/>
  <c r="Q3555" i="1"/>
  <c r="R3555" i="1" s="1"/>
  <c r="AA3551" i="1"/>
  <c r="Q3551" i="1"/>
  <c r="R3551" i="1" s="1"/>
  <c r="L3551" i="1"/>
  <c r="K3551" i="1" s="1"/>
  <c r="L3547" i="1"/>
  <c r="K3547" i="1" s="1"/>
  <c r="AA3547" i="1"/>
  <c r="Q3547" i="1"/>
  <c r="R3547" i="1" s="1"/>
  <c r="L3543" i="1"/>
  <c r="K3543" i="1" s="1"/>
  <c r="Q3543" i="1"/>
  <c r="R3543" i="1" s="1"/>
  <c r="AA3543" i="1"/>
  <c r="L3539" i="1"/>
  <c r="K3539" i="1" s="1"/>
  <c r="AA3539" i="1"/>
  <c r="Q3539" i="1"/>
  <c r="R3539" i="1" s="1"/>
  <c r="L3535" i="1"/>
  <c r="K3535" i="1" s="1"/>
  <c r="AA3535" i="1"/>
  <c r="Q3535" i="1"/>
  <c r="R3535" i="1" s="1"/>
  <c r="L3531" i="1"/>
  <c r="K3531" i="1" s="1"/>
  <c r="Q3531" i="1"/>
  <c r="R3531" i="1" s="1"/>
  <c r="AA3531" i="1"/>
  <c r="AA3527" i="1"/>
  <c r="L3527" i="1"/>
  <c r="K3527" i="1" s="1"/>
  <c r="Q3527" i="1"/>
  <c r="R3527" i="1" s="1"/>
  <c r="AA3521" i="1"/>
  <c r="L3521" i="1"/>
  <c r="K3521" i="1" s="1"/>
  <c r="Q3521" i="1"/>
  <c r="R3521" i="1" s="1"/>
  <c r="AA3517" i="1"/>
  <c r="R3517" i="1"/>
  <c r="Q3517" i="1"/>
  <c r="L3517" i="1"/>
  <c r="K3517" i="1" s="1"/>
  <c r="AA3513" i="1"/>
  <c r="L3513" i="1"/>
  <c r="K3513" i="1" s="1"/>
  <c r="Q3513" i="1"/>
  <c r="R3513" i="1" s="1"/>
  <c r="L3509" i="1"/>
  <c r="K3509" i="1" s="1"/>
  <c r="Q3509" i="1"/>
  <c r="R3509" i="1" s="1"/>
  <c r="AA3509" i="1"/>
  <c r="AA3505" i="1"/>
  <c r="L3505" i="1"/>
  <c r="K3505" i="1" s="1"/>
  <c r="Q3505" i="1"/>
  <c r="R3505" i="1" s="1"/>
  <c r="Q3500" i="1"/>
  <c r="L3500" i="1"/>
  <c r="K3500" i="1" s="1"/>
  <c r="R3500" i="1"/>
  <c r="AA3500" i="1"/>
  <c r="Q3496" i="1"/>
  <c r="R3496" i="1" s="1"/>
  <c r="L3496" i="1"/>
  <c r="K3496" i="1" s="1"/>
  <c r="AA3496" i="1"/>
  <c r="Q3490" i="1"/>
  <c r="R3490" i="1" s="1"/>
  <c r="AA3490" i="1"/>
  <c r="L3490" i="1"/>
  <c r="K3490" i="1" s="1"/>
  <c r="L3486" i="1"/>
  <c r="K3486" i="1" s="1"/>
  <c r="Q3486" i="1"/>
  <c r="R3486" i="1" s="1"/>
  <c r="AA3486" i="1"/>
  <c r="Q3482" i="1"/>
  <c r="L3482" i="1"/>
  <c r="K3482" i="1" s="1"/>
  <c r="AA3482" i="1"/>
  <c r="R3482" i="1"/>
  <c r="Q3478" i="1"/>
  <c r="R3478" i="1"/>
  <c r="AA3478" i="1"/>
  <c r="L3478" i="1"/>
  <c r="K3478" i="1" s="1"/>
  <c r="Q3436" i="1"/>
  <c r="L3436" i="1"/>
  <c r="K3436" i="1" s="1"/>
  <c r="R3436" i="1"/>
  <c r="AA3436" i="1"/>
  <c r="Q3432" i="1"/>
  <c r="R3432" i="1" s="1"/>
  <c r="AA3432" i="1"/>
  <c r="L3432" i="1"/>
  <c r="K3432" i="1" s="1"/>
  <c r="I3427" i="2"/>
  <c r="H3427" i="2" s="1"/>
  <c r="W3430" i="1" s="1"/>
  <c r="Q3428" i="1"/>
  <c r="AA3428" i="1"/>
  <c r="L3428" i="1"/>
  <c r="K3428" i="1" s="1"/>
  <c r="R3428" i="1"/>
  <c r="Q3424" i="1"/>
  <c r="R3424" i="1"/>
  <c r="AA3424" i="1"/>
  <c r="L3424" i="1"/>
  <c r="K3424" i="1" s="1"/>
  <c r="Q3420" i="1"/>
  <c r="R3420" i="1" s="1"/>
  <c r="L3420" i="1"/>
  <c r="K3420" i="1" s="1"/>
  <c r="AA3420" i="1"/>
  <c r="I3415" i="2"/>
  <c r="H3415" i="2" s="1"/>
  <c r="W3418" i="1" s="1"/>
  <c r="Q3416" i="1"/>
  <c r="R3416" i="1" s="1"/>
  <c r="L3416" i="1"/>
  <c r="K3416" i="1" s="1"/>
  <c r="AA3416" i="1"/>
  <c r="I3411" i="2"/>
  <c r="H3411" i="2" s="1"/>
  <c r="W3414" i="1" s="1"/>
  <c r="Q3412" i="1"/>
  <c r="AA3412" i="1"/>
  <c r="R3412" i="1"/>
  <c r="L3412" i="1"/>
  <c r="K3412" i="1" s="1"/>
  <c r="I3407" i="2"/>
  <c r="H3407" i="2" s="1"/>
  <c r="W3410" i="1" s="1"/>
  <c r="Q3408" i="1"/>
  <c r="R3408" i="1" s="1"/>
  <c r="AA3408" i="1"/>
  <c r="L3408" i="1"/>
  <c r="K3408" i="1" s="1"/>
  <c r="Q3404" i="1"/>
  <c r="L3404" i="1"/>
  <c r="K3404" i="1" s="1"/>
  <c r="R3404" i="1"/>
  <c r="AA3404" i="1"/>
  <c r="L3403" i="1"/>
  <c r="K3403" i="1" s="1"/>
  <c r="Q3403" i="1"/>
  <c r="R3403" i="1" s="1"/>
  <c r="AA3403" i="1"/>
  <c r="Q3402" i="1"/>
  <c r="R3402" i="1"/>
  <c r="AA3402" i="1"/>
  <c r="L3402" i="1"/>
  <c r="K3402" i="1" s="1"/>
  <c r="Q3398" i="1"/>
  <c r="R3398" i="1"/>
  <c r="AA3398" i="1"/>
  <c r="L3398" i="1"/>
  <c r="K3398" i="1" s="1"/>
  <c r="AA3152" i="1"/>
  <c r="L3152" i="1"/>
  <c r="K3152" i="1" s="1"/>
  <c r="Q3152" i="1"/>
  <c r="R3152" i="1" s="1"/>
  <c r="L3148" i="1"/>
  <c r="K3148" i="1" s="1"/>
  <c r="Q3148" i="1"/>
  <c r="R3148" i="1" s="1"/>
  <c r="AA3148" i="1"/>
  <c r="AA3144" i="1"/>
  <c r="Q3144" i="1"/>
  <c r="R3144" i="1" s="1"/>
  <c r="L3144" i="1"/>
  <c r="K3144" i="1" s="1"/>
  <c r="L3140" i="1"/>
  <c r="K3140" i="1" s="1"/>
  <c r="Q3140" i="1"/>
  <c r="R3140" i="1" s="1"/>
  <c r="AA3140" i="1"/>
  <c r="AA3136" i="1"/>
  <c r="Q3136" i="1"/>
  <c r="R3136" i="1" s="1"/>
  <c r="L3136" i="1"/>
  <c r="K3136" i="1" s="1"/>
  <c r="L3132" i="1"/>
  <c r="K3132" i="1" s="1"/>
  <c r="Q3132" i="1"/>
  <c r="R3132" i="1" s="1"/>
  <c r="AA3132" i="1"/>
  <c r="AA3128" i="1"/>
  <c r="L3128" i="1"/>
  <c r="K3128" i="1" s="1"/>
  <c r="Q3128" i="1"/>
  <c r="R3128" i="1" s="1"/>
  <c r="L3124" i="1"/>
  <c r="K3124" i="1" s="1"/>
  <c r="Q3124" i="1"/>
  <c r="R3124" i="1" s="1"/>
  <c r="AA3124" i="1"/>
  <c r="AA3120" i="1"/>
  <c r="Q3120" i="1"/>
  <c r="R3120" i="1" s="1"/>
  <c r="L3120" i="1"/>
  <c r="K3120" i="1" s="1"/>
  <c r="AA3116" i="1"/>
  <c r="L3116" i="1"/>
  <c r="K3116" i="1" s="1"/>
  <c r="Q3116" i="1"/>
  <c r="R3116" i="1" s="1"/>
  <c r="AA3112" i="1"/>
  <c r="Q3112" i="1"/>
  <c r="R3112" i="1" s="1"/>
  <c r="L3112" i="1"/>
  <c r="K3112" i="1" s="1"/>
  <c r="L3108" i="1"/>
  <c r="K3108" i="1" s="1"/>
  <c r="Q3108" i="1"/>
  <c r="R3108" i="1" s="1"/>
  <c r="AA3108" i="1"/>
  <c r="AA3104" i="1"/>
  <c r="Q3104" i="1"/>
  <c r="R3104" i="1" s="1"/>
  <c r="L3104" i="1"/>
  <c r="K3104" i="1" s="1"/>
  <c r="L3100" i="1"/>
  <c r="K3100" i="1" s="1"/>
  <c r="Q3100" i="1"/>
  <c r="R3100" i="1" s="1"/>
  <c r="AA3100" i="1"/>
  <c r="L3094" i="1"/>
  <c r="K3094" i="1" s="1"/>
  <c r="Q3094" i="1"/>
  <c r="R3094" i="1" s="1"/>
  <c r="AA3094" i="1"/>
  <c r="L3090" i="1"/>
  <c r="K3090" i="1" s="1"/>
  <c r="Q3090" i="1"/>
  <c r="R3090" i="1" s="1"/>
  <c r="AA3090" i="1"/>
  <c r="L3086" i="1"/>
  <c r="K3086" i="1" s="1"/>
  <c r="Q3086" i="1"/>
  <c r="R3086" i="1" s="1"/>
  <c r="AA3086" i="1"/>
  <c r="L3082" i="1"/>
  <c r="K3082" i="1" s="1"/>
  <c r="Q3082" i="1"/>
  <c r="R3082" i="1" s="1"/>
  <c r="AA3082" i="1"/>
  <c r="L3078" i="1"/>
  <c r="K3078" i="1" s="1"/>
  <c r="AA3078" i="1"/>
  <c r="Q3078" i="1"/>
  <c r="R3078" i="1" s="1"/>
  <c r="L3074" i="1"/>
  <c r="K3074" i="1" s="1"/>
  <c r="Q3074" i="1"/>
  <c r="R3074" i="1" s="1"/>
  <c r="AA3074" i="1"/>
  <c r="L3070" i="1"/>
  <c r="K3070" i="1" s="1"/>
  <c r="AA3070" i="1"/>
  <c r="Q3070" i="1"/>
  <c r="R3070" i="1" s="1"/>
  <c r="L3066" i="1"/>
  <c r="K3066" i="1" s="1"/>
  <c r="AA3066" i="1"/>
  <c r="Q3066" i="1"/>
  <c r="R3066" i="1" s="1"/>
  <c r="I3061" i="2"/>
  <c r="H3061" i="2" s="1"/>
  <c r="W3064" i="1" s="1"/>
  <c r="L3062" i="1"/>
  <c r="K3062" i="1" s="1"/>
  <c r="AA3062" i="1"/>
  <c r="Q3062" i="1"/>
  <c r="R3062" i="1"/>
  <c r="L3058" i="1"/>
  <c r="K3058" i="1" s="1"/>
  <c r="Q3058" i="1"/>
  <c r="AA3058" i="1"/>
  <c r="R3058" i="1"/>
  <c r="I3053" i="2"/>
  <c r="H3053" i="2" s="1"/>
  <c r="W3056" i="1" s="1"/>
  <c r="L3054" i="1"/>
  <c r="K3054" i="1" s="1"/>
  <c r="AA3054" i="1"/>
  <c r="Q3054" i="1"/>
  <c r="R3054" i="1" s="1"/>
  <c r="L3050" i="1"/>
  <c r="K3050" i="1" s="1"/>
  <c r="Q3050" i="1"/>
  <c r="AA3050" i="1"/>
  <c r="R3050" i="1"/>
  <c r="L3046" i="1"/>
  <c r="K3046" i="1" s="1"/>
  <c r="AA3046" i="1"/>
  <c r="Q3046" i="1"/>
  <c r="R3046" i="1"/>
  <c r="L3042" i="1"/>
  <c r="K3042" i="1" s="1"/>
  <c r="Q3042" i="1"/>
  <c r="AA3042" i="1"/>
  <c r="R3042" i="1"/>
  <c r="L3038" i="1"/>
  <c r="K3038" i="1" s="1"/>
  <c r="AA3038" i="1"/>
  <c r="Q3038" i="1"/>
  <c r="R3038" i="1" s="1"/>
  <c r="L3034" i="1"/>
  <c r="K3034" i="1" s="1"/>
  <c r="Q3034" i="1"/>
  <c r="AA3034" i="1"/>
  <c r="R3034" i="1"/>
  <c r="L3030" i="1"/>
  <c r="K3030" i="1" s="1"/>
  <c r="AA3030" i="1"/>
  <c r="Q3030" i="1"/>
  <c r="R3030" i="1" s="1"/>
  <c r="L3026" i="1"/>
  <c r="K3026" i="1" s="1"/>
  <c r="Q3026" i="1"/>
  <c r="AA3026" i="1"/>
  <c r="R3026" i="1"/>
  <c r="L3022" i="1"/>
  <c r="K3022" i="1" s="1"/>
  <c r="AA3022" i="1"/>
  <c r="Q3022" i="1"/>
  <c r="R3022" i="1" s="1"/>
  <c r="L3018" i="1"/>
  <c r="K3018" i="1" s="1"/>
  <c r="AA3018" i="1"/>
  <c r="Q3018" i="1"/>
  <c r="R3018" i="1"/>
  <c r="L3014" i="1"/>
  <c r="K3014" i="1" s="1"/>
  <c r="AA3014" i="1"/>
  <c r="Q3014" i="1"/>
  <c r="R3014" i="1"/>
  <c r="L3010" i="1"/>
  <c r="K3010" i="1" s="1"/>
  <c r="AA3010" i="1"/>
  <c r="Q3010" i="1"/>
  <c r="R3010" i="1"/>
  <c r="L3006" i="1"/>
  <c r="K3006" i="1" s="1"/>
  <c r="AA3006" i="1"/>
  <c r="Q3006" i="1"/>
  <c r="R3006" i="1" s="1"/>
  <c r="L3002" i="1"/>
  <c r="K3002" i="1" s="1"/>
  <c r="Q3002" i="1"/>
  <c r="AA3002" i="1"/>
  <c r="R3002" i="1"/>
  <c r="L2998" i="1"/>
  <c r="K2998" i="1" s="1"/>
  <c r="Q2998" i="1"/>
  <c r="R2998" i="1"/>
  <c r="AA2998" i="1"/>
  <c r="L2994" i="1"/>
  <c r="K2994" i="1" s="1"/>
  <c r="Q2994" i="1"/>
  <c r="R2994" i="1" s="1"/>
  <c r="AA2994" i="1"/>
  <c r="L2990" i="1"/>
  <c r="K2990" i="1" s="1"/>
  <c r="Q2990" i="1"/>
  <c r="R2990" i="1" s="1"/>
  <c r="AA2990" i="1"/>
  <c r="L2986" i="1"/>
  <c r="K2986" i="1" s="1"/>
  <c r="AA2986" i="1"/>
  <c r="Q2986" i="1"/>
  <c r="R2986" i="1" s="1"/>
  <c r="L2982" i="1"/>
  <c r="K2982" i="1" s="1"/>
  <c r="AA2982" i="1"/>
  <c r="Q2982" i="1"/>
  <c r="R2982" i="1" s="1"/>
  <c r="L2978" i="1"/>
  <c r="K2978" i="1" s="1"/>
  <c r="Q2978" i="1"/>
  <c r="R2978" i="1" s="1"/>
  <c r="AA2978" i="1"/>
  <c r="L2974" i="1"/>
  <c r="K2974" i="1" s="1"/>
  <c r="Q2974" i="1"/>
  <c r="R2974" i="1" s="1"/>
  <c r="AA2974" i="1"/>
  <c r="L2970" i="1"/>
  <c r="K2970" i="1" s="1"/>
  <c r="Q2970" i="1"/>
  <c r="R2970" i="1" s="1"/>
  <c r="AA2970" i="1"/>
  <c r="I2965" i="2"/>
  <c r="H2965" i="2" s="1"/>
  <c r="W2968" i="1" s="1"/>
  <c r="L2965" i="1"/>
  <c r="K2965" i="1" s="1"/>
  <c r="AA2965" i="1"/>
  <c r="Q2965" i="1"/>
  <c r="R2965" i="1" s="1"/>
  <c r="L2961" i="1"/>
  <c r="K2961" i="1" s="1"/>
  <c r="AA2961" i="1"/>
  <c r="Q2961" i="1"/>
  <c r="R2961" i="1" s="1"/>
  <c r="S2961" i="1" s="1"/>
  <c r="L2957" i="1"/>
  <c r="K2957" i="1" s="1"/>
  <c r="Q2957" i="1"/>
  <c r="R2957" i="1" s="1"/>
  <c r="AA2957" i="1"/>
  <c r="L2953" i="1"/>
  <c r="K2953" i="1" s="1"/>
  <c r="Q2953" i="1"/>
  <c r="R2953" i="1" s="1"/>
  <c r="AA2953" i="1"/>
  <c r="AA2952" i="1"/>
  <c r="L2952" i="1"/>
  <c r="K2952" i="1" s="1"/>
  <c r="Q2952" i="1"/>
  <c r="R2952" i="1" s="1"/>
  <c r="L2948" i="1"/>
  <c r="K2948" i="1" s="1"/>
  <c r="AA2948" i="1"/>
  <c r="Q2948" i="1"/>
  <c r="R2948" i="1" s="1"/>
  <c r="AA2944" i="1"/>
  <c r="Q2944" i="1"/>
  <c r="R2944" i="1" s="1"/>
  <c r="L2944" i="1"/>
  <c r="K2944" i="1" s="1"/>
  <c r="L2940" i="1"/>
  <c r="K2940" i="1" s="1"/>
  <c r="Q2940" i="1"/>
  <c r="R2940" i="1" s="1"/>
  <c r="AA2940" i="1"/>
  <c r="L2936" i="1"/>
  <c r="K2936" i="1" s="1"/>
  <c r="AA2936" i="1"/>
  <c r="Q2936" i="1"/>
  <c r="R2936" i="1" s="1"/>
  <c r="AA2932" i="1"/>
  <c r="Q2932" i="1"/>
  <c r="R2932" i="1" s="1"/>
  <c r="L2932" i="1"/>
  <c r="K2932" i="1" s="1"/>
  <c r="AA2928" i="1"/>
  <c r="Q2928" i="1"/>
  <c r="R2928" i="1" s="1"/>
  <c r="L2928" i="1"/>
  <c r="K2928" i="1" s="1"/>
  <c r="L2924" i="1"/>
  <c r="K2924" i="1" s="1"/>
  <c r="Q2924" i="1"/>
  <c r="R2924" i="1" s="1"/>
  <c r="AA2924" i="1"/>
  <c r="AA2920" i="1"/>
  <c r="Q2920" i="1"/>
  <c r="R2920" i="1" s="1"/>
  <c r="L2920" i="1"/>
  <c r="K2920" i="1" s="1"/>
  <c r="Q2871" i="1"/>
  <c r="R2871" i="1" s="1"/>
  <c r="AA2871" i="1"/>
  <c r="L2871" i="1"/>
  <c r="K2871" i="1" s="1"/>
  <c r="L2870" i="1"/>
  <c r="K2870" i="1" s="1"/>
  <c r="AA2870" i="1"/>
  <c r="Q2870" i="1"/>
  <c r="R2870" i="1" s="1"/>
  <c r="S2870" i="1" s="1"/>
  <c r="L2866" i="1"/>
  <c r="K2866" i="1" s="1"/>
  <c r="Q2866" i="1"/>
  <c r="AA2866" i="1"/>
  <c r="R2866" i="1"/>
  <c r="L2862" i="1"/>
  <c r="K2862" i="1" s="1"/>
  <c r="Q2862" i="1"/>
  <c r="R2862" i="1"/>
  <c r="AA2862" i="1"/>
  <c r="L2858" i="1"/>
  <c r="K2858" i="1" s="1"/>
  <c r="Q2858" i="1"/>
  <c r="AA2858" i="1"/>
  <c r="R2858" i="1"/>
  <c r="L2854" i="1"/>
  <c r="K2854" i="1" s="1"/>
  <c r="AA2854" i="1"/>
  <c r="Q2854" i="1"/>
  <c r="R2854" i="1" s="1"/>
  <c r="L2850" i="1"/>
  <c r="K2850" i="1" s="1"/>
  <c r="Q2850" i="1"/>
  <c r="AA2850" i="1"/>
  <c r="R2850" i="1"/>
  <c r="L2846" i="1"/>
  <c r="K2846" i="1" s="1"/>
  <c r="Q2846" i="1"/>
  <c r="R2846" i="1" s="1"/>
  <c r="AA2846" i="1"/>
  <c r="L2842" i="1"/>
  <c r="K2842" i="1" s="1"/>
  <c r="Q2842" i="1"/>
  <c r="R2842" i="1"/>
  <c r="AA2842" i="1"/>
  <c r="L2838" i="1"/>
  <c r="K2838" i="1" s="1"/>
  <c r="AA2838" i="1"/>
  <c r="Q2838" i="1"/>
  <c r="R2838" i="1" s="1"/>
  <c r="L2833" i="1"/>
  <c r="K2833" i="1" s="1"/>
  <c r="Q2833" i="1"/>
  <c r="R2833" i="1" s="1"/>
  <c r="AA2833" i="1"/>
  <c r="Q2454" i="1"/>
  <c r="R2454" i="1" s="1"/>
  <c r="AA2454" i="1"/>
  <c r="L2454" i="1"/>
  <c r="K2454" i="1" s="1"/>
  <c r="L3293" i="1"/>
  <c r="K3293" i="1" s="1"/>
  <c r="Q3293" i="1"/>
  <c r="R3293" i="1" s="1"/>
  <c r="AA3293" i="1"/>
  <c r="L3289" i="1"/>
  <c r="K3289" i="1" s="1"/>
  <c r="AA3289" i="1"/>
  <c r="Q3289" i="1"/>
  <c r="R3289" i="1" s="1"/>
  <c r="AA3285" i="1"/>
  <c r="L3285" i="1"/>
  <c r="K3285" i="1" s="1"/>
  <c r="Q3285" i="1"/>
  <c r="R3285" i="1" s="1"/>
  <c r="AA3281" i="1"/>
  <c r="Q3281" i="1"/>
  <c r="R3281" i="1" s="1"/>
  <c r="L3281" i="1"/>
  <c r="K3281" i="1" s="1"/>
  <c r="L3277" i="1"/>
  <c r="K3277" i="1" s="1"/>
  <c r="Q3277" i="1"/>
  <c r="R3277" i="1" s="1"/>
  <c r="AA3277" i="1"/>
  <c r="L3273" i="1"/>
  <c r="K3273" i="1" s="1"/>
  <c r="AA3273" i="1"/>
  <c r="Q3273" i="1"/>
  <c r="R3273" i="1" s="1"/>
  <c r="AA3269" i="1"/>
  <c r="L3269" i="1"/>
  <c r="K3269" i="1" s="1"/>
  <c r="Q3269" i="1"/>
  <c r="R3269" i="1" s="1"/>
  <c r="AA3265" i="1"/>
  <c r="L3265" i="1"/>
  <c r="K3265" i="1" s="1"/>
  <c r="Q3265" i="1"/>
  <c r="R3265" i="1" s="1"/>
  <c r="L3261" i="1"/>
  <c r="K3261" i="1" s="1"/>
  <c r="Q3261" i="1"/>
  <c r="R3261" i="1" s="1"/>
  <c r="AA3261" i="1"/>
  <c r="AA3257" i="1"/>
  <c r="Q3257" i="1"/>
  <c r="R3257" i="1" s="1"/>
  <c r="L3257" i="1"/>
  <c r="K3257" i="1" s="1"/>
  <c r="L3253" i="1"/>
  <c r="K3253" i="1" s="1"/>
  <c r="Q3253" i="1"/>
  <c r="R3253" i="1" s="1"/>
  <c r="AA3253" i="1"/>
  <c r="Q3249" i="1"/>
  <c r="R3249" i="1" s="1"/>
  <c r="AA3249" i="1"/>
  <c r="L3249" i="1"/>
  <c r="K3249" i="1" s="1"/>
  <c r="AA3245" i="1"/>
  <c r="L3245" i="1"/>
  <c r="K3245" i="1" s="1"/>
  <c r="Q3245" i="1"/>
  <c r="R3245" i="1" s="1"/>
  <c r="AA3241" i="1"/>
  <c r="L3241" i="1"/>
  <c r="K3241" i="1" s="1"/>
  <c r="Q3241" i="1"/>
  <c r="R3241" i="1" s="1"/>
  <c r="L3237" i="1"/>
  <c r="K3237" i="1" s="1"/>
  <c r="R3237" i="1"/>
  <c r="AA3237" i="1"/>
  <c r="Q3237" i="1"/>
  <c r="Q3233" i="1"/>
  <c r="R3233" i="1"/>
  <c r="S3233" i="1" s="1"/>
  <c r="AA3233" i="1"/>
  <c r="L3233" i="1"/>
  <c r="K3233" i="1" s="1"/>
  <c r="L3229" i="1"/>
  <c r="K3229" i="1" s="1"/>
  <c r="AA3229" i="1"/>
  <c r="Q3229" i="1"/>
  <c r="R3229" i="1" s="1"/>
  <c r="AA3225" i="1"/>
  <c r="L3225" i="1"/>
  <c r="K3225" i="1" s="1"/>
  <c r="Q3225" i="1"/>
  <c r="R3225" i="1" s="1"/>
  <c r="Q3221" i="1"/>
  <c r="R3221" i="1" s="1"/>
  <c r="L3221" i="1"/>
  <c r="K3221" i="1" s="1"/>
  <c r="AA3221" i="1"/>
  <c r="AA3217" i="1"/>
  <c r="L3217" i="1"/>
  <c r="K3217" i="1" s="1"/>
  <c r="Q3217" i="1"/>
  <c r="R3217" i="1" s="1"/>
  <c r="AA3213" i="1"/>
  <c r="Q3213" i="1"/>
  <c r="R3213" i="1" s="1"/>
  <c r="L3213" i="1"/>
  <c r="K3213" i="1" s="1"/>
  <c r="Q3209" i="1"/>
  <c r="R3209" i="1" s="1"/>
  <c r="L3209" i="1"/>
  <c r="K3209" i="1" s="1"/>
  <c r="AA3209" i="1"/>
  <c r="L3205" i="1"/>
  <c r="K3205" i="1" s="1"/>
  <c r="AA3205" i="1"/>
  <c r="Q3205" i="1"/>
  <c r="R3205" i="1" s="1"/>
  <c r="L3201" i="1"/>
  <c r="K3201" i="1" s="1"/>
  <c r="Q3201" i="1"/>
  <c r="R3201" i="1" s="1"/>
  <c r="AA3201" i="1"/>
  <c r="AA3197" i="1"/>
  <c r="L3197" i="1"/>
  <c r="K3197" i="1" s="1"/>
  <c r="Q3197" i="1"/>
  <c r="R3197" i="1" s="1"/>
  <c r="L3193" i="1"/>
  <c r="K3193" i="1" s="1"/>
  <c r="AA3193" i="1"/>
  <c r="Q3193" i="1"/>
  <c r="R3193" i="1" s="1"/>
  <c r="Q3189" i="1"/>
  <c r="R3189" i="1"/>
  <c r="L3189" i="1"/>
  <c r="K3189" i="1" s="1"/>
  <c r="AA3189" i="1"/>
  <c r="L3185" i="1"/>
  <c r="K3185" i="1" s="1"/>
  <c r="Q3185" i="1"/>
  <c r="R3185" i="1" s="1"/>
  <c r="AA3185" i="1"/>
  <c r="L3181" i="1"/>
  <c r="K3181" i="1" s="1"/>
  <c r="Q3181" i="1"/>
  <c r="R3181" i="1" s="1"/>
  <c r="AA3181" i="1"/>
  <c r="L3177" i="1"/>
  <c r="K3177" i="1" s="1"/>
  <c r="AA3177" i="1"/>
  <c r="Q3177" i="1"/>
  <c r="R3177" i="1" s="1"/>
  <c r="L3173" i="1"/>
  <c r="K3173" i="1" s="1"/>
  <c r="Q3173" i="1"/>
  <c r="R3173" i="1" s="1"/>
  <c r="AA3173" i="1"/>
  <c r="Q3169" i="1"/>
  <c r="L3169" i="1"/>
  <c r="K3169" i="1" s="1"/>
  <c r="R3169" i="1"/>
  <c r="S3169" i="1" s="1"/>
  <c r="AA3169" i="1"/>
  <c r="L3165" i="1"/>
  <c r="K3165" i="1" s="1"/>
  <c r="Q3165" i="1"/>
  <c r="R3165" i="1" s="1"/>
  <c r="AA3165" i="1"/>
  <c r="L3161" i="1"/>
  <c r="K3161" i="1" s="1"/>
  <c r="Q3161" i="1"/>
  <c r="R3161" i="1" s="1"/>
  <c r="AA3161" i="1"/>
  <c r="L3157" i="1"/>
  <c r="K3157" i="1" s="1"/>
  <c r="Q3157" i="1"/>
  <c r="R3157" i="1" s="1"/>
  <c r="AA3157" i="1"/>
  <c r="L3153" i="1"/>
  <c r="K3153" i="1" s="1"/>
  <c r="AA3153" i="1"/>
  <c r="Q3153" i="1"/>
  <c r="R3153" i="1" s="1"/>
  <c r="L3147" i="1"/>
  <c r="K3147" i="1" s="1"/>
  <c r="Q3147" i="1"/>
  <c r="AA3147" i="1"/>
  <c r="L3143" i="1"/>
  <c r="K3143" i="1" s="1"/>
  <c r="Q3143" i="1"/>
  <c r="R3143" i="1" s="1"/>
  <c r="AA3143" i="1"/>
  <c r="Q3139" i="1"/>
  <c r="L3139" i="1"/>
  <c r="K3139" i="1" s="1"/>
  <c r="AA3139" i="1"/>
  <c r="R3139" i="1"/>
  <c r="L3135" i="1"/>
  <c r="K3135" i="1" s="1"/>
  <c r="AA3135" i="1"/>
  <c r="Q3135" i="1"/>
  <c r="R3135" i="1" s="1"/>
  <c r="L3131" i="1"/>
  <c r="K3131" i="1" s="1"/>
  <c r="Q3131" i="1"/>
  <c r="R3131" i="1" s="1"/>
  <c r="L3127" i="1"/>
  <c r="K3127" i="1" s="1"/>
  <c r="R3127" i="1"/>
  <c r="Q3127" i="1"/>
  <c r="AA3127" i="1"/>
  <c r="Q3123" i="1"/>
  <c r="L3123" i="1"/>
  <c r="K3123" i="1" s="1"/>
  <c r="R3123" i="1"/>
  <c r="AA3123" i="1"/>
  <c r="L3119" i="1"/>
  <c r="K3119" i="1" s="1"/>
  <c r="AA3119" i="1"/>
  <c r="Q3119" i="1"/>
  <c r="R3119" i="1" s="1"/>
  <c r="L3115" i="1"/>
  <c r="K3115" i="1" s="1"/>
  <c r="Q3115" i="1"/>
  <c r="R3115" i="1"/>
  <c r="AA3115" i="1"/>
  <c r="L3111" i="1"/>
  <c r="K3111" i="1" s="1"/>
  <c r="AA3111" i="1"/>
  <c r="Q3111" i="1"/>
  <c r="L3107" i="1"/>
  <c r="K3107" i="1" s="1"/>
  <c r="Q3107" i="1"/>
  <c r="R3107" i="1" s="1"/>
  <c r="AA3107" i="1"/>
  <c r="L3103" i="1"/>
  <c r="K3103" i="1" s="1"/>
  <c r="AA3103" i="1"/>
  <c r="Q3103" i="1"/>
  <c r="R3103" i="1" s="1"/>
  <c r="L3099" i="1"/>
  <c r="K3099" i="1" s="1"/>
  <c r="Q3099" i="1"/>
  <c r="R3099" i="1" s="1"/>
  <c r="AA3099" i="1"/>
  <c r="L3093" i="1"/>
  <c r="K3093" i="1" s="1"/>
  <c r="Q3093" i="1"/>
  <c r="R3093" i="1" s="1"/>
  <c r="AA3093" i="1"/>
  <c r="L3089" i="1"/>
  <c r="K3089" i="1" s="1"/>
  <c r="Q3089" i="1"/>
  <c r="R3089" i="1" s="1"/>
  <c r="AA3089" i="1"/>
  <c r="L3085" i="1"/>
  <c r="K3085" i="1" s="1"/>
  <c r="AA3085" i="1"/>
  <c r="Q3085" i="1"/>
  <c r="R3085" i="1" s="1"/>
  <c r="L3081" i="1"/>
  <c r="K3081" i="1" s="1"/>
  <c r="Q3081" i="1"/>
  <c r="R3081" i="1" s="1"/>
  <c r="AA3081" i="1"/>
  <c r="L3076" i="1"/>
  <c r="K3076" i="1" s="1"/>
  <c r="AA3076" i="1"/>
  <c r="Q3076" i="1"/>
  <c r="R3076" i="1" s="1"/>
  <c r="I3072" i="2"/>
  <c r="H3072" i="2" s="1"/>
  <c r="W3075" i="1" s="1"/>
  <c r="AA3072" i="1"/>
  <c r="L3072" i="1"/>
  <c r="K3072" i="1" s="1"/>
  <c r="Q3072" i="1"/>
  <c r="R3072" i="1" s="1"/>
  <c r="L3068" i="1"/>
  <c r="K3068" i="1" s="1"/>
  <c r="AA3068" i="1"/>
  <c r="Q3068" i="1"/>
  <c r="R3068" i="1" s="1"/>
  <c r="AA3064" i="1"/>
  <c r="L3064" i="1"/>
  <c r="K3064" i="1" s="1"/>
  <c r="Q3064" i="1"/>
  <c r="R3064" i="1" s="1"/>
  <c r="L3060" i="1"/>
  <c r="K3060" i="1" s="1"/>
  <c r="AA3060" i="1"/>
  <c r="Q3060" i="1"/>
  <c r="R3060" i="1" s="1"/>
  <c r="AA3056" i="1"/>
  <c r="L3056" i="1"/>
  <c r="K3056" i="1" s="1"/>
  <c r="Q3056" i="1"/>
  <c r="R3056" i="1" s="1"/>
  <c r="L3052" i="1"/>
  <c r="K3052" i="1" s="1"/>
  <c r="Q3052" i="1"/>
  <c r="R3052" i="1" s="1"/>
  <c r="AA3052" i="1"/>
  <c r="AA3048" i="1"/>
  <c r="L3048" i="1"/>
  <c r="K3048" i="1" s="1"/>
  <c r="Q3048" i="1"/>
  <c r="R3048" i="1" s="1"/>
  <c r="AA3044" i="1"/>
  <c r="L3044" i="1"/>
  <c r="K3044" i="1" s="1"/>
  <c r="Q3044" i="1"/>
  <c r="R3044" i="1" s="1"/>
  <c r="AA3040" i="1"/>
  <c r="L3040" i="1"/>
  <c r="K3040" i="1" s="1"/>
  <c r="Q3040" i="1"/>
  <c r="R3040" i="1" s="1"/>
  <c r="AA3036" i="1"/>
  <c r="L3036" i="1"/>
  <c r="K3036" i="1" s="1"/>
  <c r="Q3036" i="1"/>
  <c r="R3036" i="1" s="1"/>
  <c r="AA3032" i="1"/>
  <c r="L3032" i="1"/>
  <c r="K3032" i="1" s="1"/>
  <c r="Q3032" i="1"/>
  <c r="R3032" i="1" s="1"/>
  <c r="L3028" i="1"/>
  <c r="K3028" i="1" s="1"/>
  <c r="Q3028" i="1"/>
  <c r="R3028" i="1" s="1"/>
  <c r="AA3028" i="1"/>
  <c r="AA3024" i="1"/>
  <c r="Q3024" i="1"/>
  <c r="R3024" i="1" s="1"/>
  <c r="L3024" i="1"/>
  <c r="K3024" i="1" s="1"/>
  <c r="L3020" i="1"/>
  <c r="K3020" i="1" s="1"/>
  <c r="Q3020" i="1"/>
  <c r="R3020" i="1" s="1"/>
  <c r="AA3020" i="1"/>
  <c r="AA3016" i="1"/>
  <c r="Q3016" i="1"/>
  <c r="R3016" i="1" s="1"/>
  <c r="L3016" i="1"/>
  <c r="K3016" i="1" s="1"/>
  <c r="L3012" i="1"/>
  <c r="K3012" i="1" s="1"/>
  <c r="AA3012" i="1"/>
  <c r="Q3012" i="1"/>
  <c r="R3012" i="1" s="1"/>
  <c r="AA3008" i="1"/>
  <c r="Q3008" i="1"/>
  <c r="R3008" i="1" s="1"/>
  <c r="L3008" i="1"/>
  <c r="K3008" i="1" s="1"/>
  <c r="L3004" i="1"/>
  <c r="K3004" i="1" s="1"/>
  <c r="AA3004" i="1"/>
  <c r="Q3004" i="1"/>
  <c r="R3004" i="1" s="1"/>
  <c r="L3000" i="1"/>
  <c r="K3000" i="1" s="1"/>
  <c r="AA3000" i="1"/>
  <c r="Q3000" i="1"/>
  <c r="R3000" i="1" s="1"/>
  <c r="AA2996" i="1"/>
  <c r="L2996" i="1"/>
  <c r="K2996" i="1" s="1"/>
  <c r="Q2996" i="1"/>
  <c r="R2996" i="1" s="1"/>
  <c r="AA2992" i="1"/>
  <c r="L2992" i="1"/>
  <c r="K2992" i="1" s="1"/>
  <c r="Q2992" i="1"/>
  <c r="R2992" i="1" s="1"/>
  <c r="L2988" i="1"/>
  <c r="K2988" i="1" s="1"/>
  <c r="Q2988" i="1"/>
  <c r="R2988" i="1" s="1"/>
  <c r="AA2988" i="1"/>
  <c r="AA2984" i="1"/>
  <c r="L2984" i="1"/>
  <c r="K2984" i="1" s="1"/>
  <c r="Q2984" i="1"/>
  <c r="R2984" i="1" s="1"/>
  <c r="L2980" i="1"/>
  <c r="K2980" i="1" s="1"/>
  <c r="Q2980" i="1"/>
  <c r="R2980" i="1" s="1"/>
  <c r="AA2980" i="1"/>
  <c r="L2976" i="1"/>
  <c r="K2976" i="1" s="1"/>
  <c r="Q2976" i="1"/>
  <c r="R2976" i="1" s="1"/>
  <c r="AA2976" i="1"/>
  <c r="AA2972" i="1"/>
  <c r="L2972" i="1"/>
  <c r="K2972" i="1" s="1"/>
  <c r="Q2972" i="1"/>
  <c r="R2972" i="1" s="1"/>
  <c r="L2968" i="1"/>
  <c r="K2968" i="1" s="1"/>
  <c r="AA2968" i="1"/>
  <c r="Q2968" i="1"/>
  <c r="R2968" i="1" s="1"/>
  <c r="L2963" i="1"/>
  <c r="K2963" i="1" s="1"/>
  <c r="Q2963" i="1"/>
  <c r="R2963" i="1"/>
  <c r="AA2963" i="1"/>
  <c r="L2959" i="1"/>
  <c r="K2959" i="1" s="1"/>
  <c r="Q2959" i="1"/>
  <c r="R2959" i="1" s="1"/>
  <c r="AA2959" i="1"/>
  <c r="L2955" i="1"/>
  <c r="K2955" i="1" s="1"/>
  <c r="Q2955" i="1"/>
  <c r="R2955" i="1" s="1"/>
  <c r="AA2955" i="1"/>
  <c r="L2950" i="1"/>
  <c r="K2950" i="1" s="1"/>
  <c r="Q2950" i="1"/>
  <c r="R2950" i="1"/>
  <c r="AA2950" i="1"/>
  <c r="L2946" i="1"/>
  <c r="K2946" i="1" s="1"/>
  <c r="AA2946" i="1"/>
  <c r="Q2946" i="1"/>
  <c r="R2946" i="1" s="1"/>
  <c r="L2942" i="1"/>
  <c r="K2942" i="1" s="1"/>
  <c r="Q2942" i="1"/>
  <c r="R2942" i="1"/>
  <c r="AA2942" i="1"/>
  <c r="L2938" i="1"/>
  <c r="K2938" i="1" s="1"/>
  <c r="Q2938" i="1"/>
  <c r="R2938" i="1"/>
  <c r="L2934" i="1"/>
  <c r="K2934" i="1" s="1"/>
  <c r="Q2934" i="1"/>
  <c r="R2934" i="1" s="1"/>
  <c r="AA2934" i="1"/>
  <c r="L2930" i="1"/>
  <c r="K2930" i="1" s="1"/>
  <c r="AA2930" i="1"/>
  <c r="Q2930" i="1"/>
  <c r="R2930" i="1" s="1"/>
  <c r="L2926" i="1"/>
  <c r="K2926" i="1" s="1"/>
  <c r="Q2926" i="1"/>
  <c r="R2926" i="1"/>
  <c r="AA2926" i="1"/>
  <c r="L2922" i="1"/>
  <c r="K2922" i="1" s="1"/>
  <c r="Q2922" i="1"/>
  <c r="R2922" i="1" s="1"/>
  <c r="AA2922" i="1"/>
  <c r="L2915" i="1"/>
  <c r="K2915" i="1" s="1"/>
  <c r="Q2915" i="1"/>
  <c r="R2915" i="1"/>
  <c r="AA2915" i="1"/>
  <c r="L2911" i="1"/>
  <c r="K2911" i="1" s="1"/>
  <c r="Q2911" i="1"/>
  <c r="R2911" i="1"/>
  <c r="AA2911" i="1"/>
  <c r="Q2903" i="1"/>
  <c r="R2903" i="1" s="1"/>
  <c r="L2903" i="1"/>
  <c r="K2903" i="1" s="1"/>
  <c r="AA2903" i="1"/>
  <c r="L2899" i="1"/>
  <c r="K2899" i="1" s="1"/>
  <c r="Q2899" i="1"/>
  <c r="R2899" i="1"/>
  <c r="Q2895" i="1"/>
  <c r="R2895" i="1"/>
  <c r="L2895" i="1"/>
  <c r="AA2895" i="1"/>
  <c r="Q2887" i="1"/>
  <c r="AA2887" i="1"/>
  <c r="L2887" i="1"/>
  <c r="K2887" i="1" s="1"/>
  <c r="L2883" i="1"/>
  <c r="K2883" i="1" s="1"/>
  <c r="Q2883" i="1"/>
  <c r="R2883" i="1"/>
  <c r="AA2883" i="1"/>
  <c r="Q2879" i="1"/>
  <c r="R2879" i="1" s="1"/>
  <c r="AA2879" i="1"/>
  <c r="L2879" i="1"/>
  <c r="K2879" i="1" s="1"/>
  <c r="L2875" i="1"/>
  <c r="K2875" i="1" s="1"/>
  <c r="Q2875" i="1"/>
  <c r="R2875" i="1" s="1"/>
  <c r="AA2875" i="1"/>
  <c r="Q2868" i="1"/>
  <c r="R2868" i="1" s="1"/>
  <c r="AA2868" i="1"/>
  <c r="Q2864" i="1"/>
  <c r="AA2864" i="1"/>
  <c r="L2864" i="1"/>
  <c r="K2864" i="1" s="1"/>
  <c r="R2864" i="1"/>
  <c r="Q2860" i="1"/>
  <c r="R2860" i="1" s="1"/>
  <c r="L2860" i="1"/>
  <c r="K2860" i="1" s="1"/>
  <c r="AA2860" i="1"/>
  <c r="AA2856" i="1"/>
  <c r="Q2856" i="1"/>
  <c r="R2856" i="1" s="1"/>
  <c r="L2856" i="1"/>
  <c r="K2856" i="1" s="1"/>
  <c r="Q2852" i="1"/>
  <c r="R2852" i="1" s="1"/>
  <c r="L2852" i="1"/>
  <c r="K2852" i="1" s="1"/>
  <c r="AA2852" i="1"/>
  <c r="Q2848" i="1"/>
  <c r="AA2848" i="1"/>
  <c r="L2848" i="1"/>
  <c r="K2848" i="1" s="1"/>
  <c r="R2848" i="1"/>
  <c r="Q2844" i="1"/>
  <c r="R2844" i="1" s="1"/>
  <c r="L2844" i="1"/>
  <c r="K2844" i="1" s="1"/>
  <c r="AA2844" i="1"/>
  <c r="Q2840" i="1"/>
  <c r="AA2840" i="1"/>
  <c r="L2840" i="1"/>
  <c r="K2840" i="1" s="1"/>
  <c r="R2840" i="1"/>
  <c r="Q2836" i="1"/>
  <c r="R2836" i="1"/>
  <c r="AA2836" i="1"/>
  <c r="Q2828" i="1"/>
  <c r="L2828" i="1"/>
  <c r="K2828" i="1" s="1"/>
  <c r="R2828" i="1"/>
  <c r="AA2828" i="1"/>
  <c r="L2819" i="1"/>
  <c r="K2819" i="1" s="1"/>
  <c r="Q2819" i="1"/>
  <c r="R2819" i="1" s="1"/>
  <c r="AA2819" i="1"/>
  <c r="L2815" i="1"/>
  <c r="K2815" i="1" s="1"/>
  <c r="AA2815" i="1"/>
  <c r="Q2815" i="1"/>
  <c r="R2815" i="1" s="1"/>
  <c r="L2811" i="1"/>
  <c r="K2811" i="1" s="1"/>
  <c r="Q2811" i="1"/>
  <c r="R2811" i="1" s="1"/>
  <c r="AA2811" i="1"/>
  <c r="L2807" i="1"/>
  <c r="K2807" i="1" s="1"/>
  <c r="AA2807" i="1"/>
  <c r="Q2807" i="1"/>
  <c r="R2807" i="1" s="1"/>
  <c r="L2803" i="1"/>
  <c r="K2803" i="1" s="1"/>
  <c r="Q2803" i="1"/>
  <c r="R2803" i="1" s="1"/>
  <c r="AA2803" i="1"/>
  <c r="L2799" i="1"/>
  <c r="K2799" i="1" s="1"/>
  <c r="AA2799" i="1"/>
  <c r="Q2799" i="1"/>
  <c r="R2799" i="1" s="1"/>
  <c r="L2795" i="1"/>
  <c r="K2795" i="1" s="1"/>
  <c r="Q2795" i="1"/>
  <c r="R2795" i="1" s="1"/>
  <c r="AA2795" i="1"/>
  <c r="L2791" i="1"/>
  <c r="K2791" i="1" s="1"/>
  <c r="AA2791" i="1"/>
  <c r="Q2791" i="1"/>
  <c r="R2791" i="1" s="1"/>
  <c r="AA2787" i="1"/>
  <c r="Q2787" i="1"/>
  <c r="R2787" i="1" s="1"/>
  <c r="L2787" i="1"/>
  <c r="K2787" i="1" s="1"/>
  <c r="L2783" i="1"/>
  <c r="K2783" i="1" s="1"/>
  <c r="AA2783" i="1"/>
  <c r="Q2783" i="1"/>
  <c r="R2783" i="1" s="1"/>
  <c r="L2779" i="1"/>
  <c r="K2779" i="1" s="1"/>
  <c r="Q2779" i="1"/>
  <c r="R2779" i="1" s="1"/>
  <c r="AA2779" i="1"/>
  <c r="L2775" i="1"/>
  <c r="K2775" i="1" s="1"/>
  <c r="AA2775" i="1"/>
  <c r="Q2775" i="1"/>
  <c r="R2775" i="1" s="1"/>
  <c r="L2771" i="1"/>
  <c r="K2771" i="1" s="1"/>
  <c r="Q2771" i="1"/>
  <c r="R2771" i="1" s="1"/>
  <c r="AA2771" i="1"/>
  <c r="L2767" i="1"/>
  <c r="K2767" i="1" s="1"/>
  <c r="AA2767" i="1"/>
  <c r="Q2767" i="1"/>
  <c r="R2767" i="1" s="1"/>
  <c r="L2763" i="1"/>
  <c r="K2763" i="1" s="1"/>
  <c r="Q2763" i="1"/>
  <c r="R2763" i="1" s="1"/>
  <c r="AA2763" i="1"/>
  <c r="L2759" i="1"/>
  <c r="K2759" i="1" s="1"/>
  <c r="AA2759" i="1"/>
  <c r="Q2759" i="1"/>
  <c r="R2759" i="1" s="1"/>
  <c r="Q2754" i="1"/>
  <c r="R2754" i="1"/>
  <c r="AA2754" i="1"/>
  <c r="L2754" i="1"/>
  <c r="K2754" i="1" s="1"/>
  <c r="L2747" i="1"/>
  <c r="K2747" i="1" s="1"/>
  <c r="Q2747" i="1"/>
  <c r="R2747" i="1" s="1"/>
  <c r="AA2747" i="1"/>
  <c r="L2743" i="1"/>
  <c r="K2743" i="1" s="1"/>
  <c r="AA2743" i="1"/>
  <c r="Q2743" i="1"/>
  <c r="R2743" i="1" s="1"/>
  <c r="L2739" i="1"/>
  <c r="K2739" i="1" s="1"/>
  <c r="Q2739" i="1"/>
  <c r="R2739" i="1" s="1"/>
  <c r="AA2739" i="1"/>
  <c r="L2735" i="1"/>
  <c r="K2735" i="1" s="1"/>
  <c r="AA2735" i="1"/>
  <c r="Q2735" i="1"/>
  <c r="R2735" i="1" s="1"/>
  <c r="L2731" i="1"/>
  <c r="K2731" i="1" s="1"/>
  <c r="Q2731" i="1"/>
  <c r="R2731" i="1" s="1"/>
  <c r="AA2731" i="1"/>
  <c r="L2727" i="1"/>
  <c r="K2727" i="1" s="1"/>
  <c r="AA2727" i="1"/>
  <c r="Q2727" i="1"/>
  <c r="R2727" i="1" s="1"/>
  <c r="L2723" i="1"/>
  <c r="K2723" i="1" s="1"/>
  <c r="AA2723" i="1"/>
  <c r="Q2723" i="1"/>
  <c r="R2723" i="1" s="1"/>
  <c r="L2719" i="1"/>
  <c r="K2719" i="1" s="1"/>
  <c r="AA2719" i="1"/>
  <c r="Q2719" i="1"/>
  <c r="R2719" i="1" s="1"/>
  <c r="L2715" i="1"/>
  <c r="K2715" i="1" s="1"/>
  <c r="AA2715" i="1"/>
  <c r="Q2715" i="1"/>
  <c r="R2715" i="1" s="1"/>
  <c r="L2711" i="1"/>
  <c r="K2711" i="1" s="1"/>
  <c r="Q2711" i="1"/>
  <c r="R2711" i="1" s="1"/>
  <c r="AA2711" i="1"/>
  <c r="L2707" i="1"/>
  <c r="K2707" i="1" s="1"/>
  <c r="Q2707" i="1"/>
  <c r="R2707" i="1" s="1"/>
  <c r="AA2707" i="1"/>
  <c r="AA2703" i="1"/>
  <c r="L2703" i="1"/>
  <c r="K2703" i="1" s="1"/>
  <c r="Q2703" i="1"/>
  <c r="R2703" i="1" s="1"/>
  <c r="L2699" i="1"/>
  <c r="K2699" i="1" s="1"/>
  <c r="Q2699" i="1"/>
  <c r="R2699" i="1" s="1"/>
  <c r="AA2699" i="1"/>
  <c r="L2695" i="1"/>
  <c r="K2695" i="1" s="1"/>
  <c r="AA2695" i="1"/>
  <c r="Q2695" i="1"/>
  <c r="R2695" i="1" s="1"/>
  <c r="L2691" i="1"/>
  <c r="K2691" i="1" s="1"/>
  <c r="Q2691" i="1"/>
  <c r="R2691" i="1" s="1"/>
  <c r="AA2691" i="1"/>
  <c r="L2687" i="1"/>
  <c r="K2687" i="1" s="1"/>
  <c r="AA2687" i="1"/>
  <c r="Q2687" i="1"/>
  <c r="R2687" i="1" s="1"/>
  <c r="AA2683" i="1"/>
  <c r="L2683" i="1"/>
  <c r="K2683" i="1" s="1"/>
  <c r="Q2683" i="1"/>
  <c r="R2683" i="1" s="1"/>
  <c r="L2679" i="1"/>
  <c r="K2679" i="1" s="1"/>
  <c r="AA2679" i="1"/>
  <c r="Q2679" i="1"/>
  <c r="R2679" i="1" s="1"/>
  <c r="AA2675" i="1"/>
  <c r="L2675" i="1"/>
  <c r="K2675" i="1" s="1"/>
  <c r="Q2675" i="1"/>
  <c r="R2675" i="1" s="1"/>
  <c r="L2671" i="1"/>
  <c r="K2671" i="1" s="1"/>
  <c r="AA2671" i="1"/>
  <c r="Q2671" i="1"/>
  <c r="R2671" i="1" s="1"/>
  <c r="AA2667" i="1"/>
  <c r="L2667" i="1"/>
  <c r="K2667" i="1" s="1"/>
  <c r="Q2667" i="1"/>
  <c r="R2667" i="1" s="1"/>
  <c r="AA2663" i="1"/>
  <c r="Q2663" i="1"/>
  <c r="R2663" i="1" s="1"/>
  <c r="L2663" i="1"/>
  <c r="K2663" i="1" s="1"/>
  <c r="L2659" i="1"/>
  <c r="K2659" i="1" s="1"/>
  <c r="AA2659" i="1"/>
  <c r="Q2659" i="1"/>
  <c r="R2659" i="1" s="1"/>
  <c r="Q2655" i="1"/>
  <c r="R2655" i="1" s="1"/>
  <c r="AA2655" i="1"/>
  <c r="L2655" i="1"/>
  <c r="K2655" i="1" s="1"/>
  <c r="L2651" i="1"/>
  <c r="K2651" i="1" s="1"/>
  <c r="AA2651" i="1"/>
  <c r="Q2651" i="1"/>
  <c r="R2651" i="1" s="1"/>
  <c r="AA2647" i="1"/>
  <c r="L2647" i="1"/>
  <c r="K2647" i="1" s="1"/>
  <c r="Q2647" i="1"/>
  <c r="R2647" i="1" s="1"/>
  <c r="L2643" i="1"/>
  <c r="K2643" i="1" s="1"/>
  <c r="AA2643" i="1"/>
  <c r="Q2643" i="1"/>
  <c r="R2643" i="1" s="1"/>
  <c r="L2639" i="1"/>
  <c r="K2639" i="1" s="1"/>
  <c r="AA2639" i="1"/>
  <c r="Q2639" i="1"/>
  <c r="R2639" i="1" s="1"/>
  <c r="AA2635" i="1"/>
  <c r="L2635" i="1"/>
  <c r="K2635" i="1" s="1"/>
  <c r="Q2635" i="1"/>
  <c r="R2635" i="1" s="1"/>
  <c r="AA2631" i="1"/>
  <c r="Q2631" i="1"/>
  <c r="R2631" i="1" s="1"/>
  <c r="L2631" i="1"/>
  <c r="K2631" i="1" s="1"/>
  <c r="Q2627" i="1"/>
  <c r="R2627" i="1" s="1"/>
  <c r="L2627" i="1"/>
  <c r="K2627" i="1" s="1"/>
  <c r="AA2627" i="1"/>
  <c r="L2623" i="1"/>
  <c r="K2623" i="1" s="1"/>
  <c r="AA2623" i="1"/>
  <c r="Q2623" i="1"/>
  <c r="R2623" i="1" s="1"/>
  <c r="AA2619" i="1"/>
  <c r="Q2619" i="1"/>
  <c r="R2619" i="1" s="1"/>
  <c r="L2619" i="1"/>
  <c r="K2619" i="1" s="1"/>
  <c r="AA2615" i="1"/>
  <c r="Q2615" i="1"/>
  <c r="R2615" i="1" s="1"/>
  <c r="L2615" i="1"/>
  <c r="K2615" i="1" s="1"/>
  <c r="L2611" i="1"/>
  <c r="K2611" i="1" s="1"/>
  <c r="Q2611" i="1"/>
  <c r="R2611" i="1" s="1"/>
  <c r="AA2611" i="1"/>
  <c r="L2607" i="1"/>
  <c r="K2607" i="1" s="1"/>
  <c r="AA2607" i="1"/>
  <c r="Q2607" i="1"/>
  <c r="R2607" i="1" s="1"/>
  <c r="AA2603" i="1"/>
  <c r="L2603" i="1"/>
  <c r="K2603" i="1" s="1"/>
  <c r="Q2603" i="1"/>
  <c r="R2603" i="1" s="1"/>
  <c r="AA2599" i="1"/>
  <c r="L2599" i="1"/>
  <c r="K2599" i="1" s="1"/>
  <c r="Q2599" i="1"/>
  <c r="R2599" i="1" s="1"/>
  <c r="AA2595" i="1"/>
  <c r="L2595" i="1"/>
  <c r="K2595" i="1" s="1"/>
  <c r="Q2595" i="1"/>
  <c r="R2595" i="1" s="1"/>
  <c r="L2591" i="1"/>
  <c r="K2591" i="1" s="1"/>
  <c r="AA2591" i="1"/>
  <c r="Q2591" i="1"/>
  <c r="R2591" i="1" s="1"/>
  <c r="AA2587" i="1"/>
  <c r="L2587" i="1"/>
  <c r="K2587" i="1" s="1"/>
  <c r="Q2587" i="1"/>
  <c r="R2587" i="1" s="1"/>
  <c r="AA2583" i="1"/>
  <c r="Q2583" i="1"/>
  <c r="R2583" i="1" s="1"/>
  <c r="L2583" i="1"/>
  <c r="K2583" i="1" s="1"/>
  <c r="AA2579" i="1"/>
  <c r="L2579" i="1"/>
  <c r="K2579" i="1" s="1"/>
  <c r="Q2579" i="1"/>
  <c r="R2579" i="1" s="1"/>
  <c r="L2575" i="1"/>
  <c r="K2575" i="1" s="1"/>
  <c r="AA2575" i="1"/>
  <c r="Q2575" i="1"/>
  <c r="R2575" i="1" s="1"/>
  <c r="AA2571" i="1"/>
  <c r="L2571" i="1"/>
  <c r="K2571" i="1" s="1"/>
  <c r="Q2571" i="1"/>
  <c r="R2571" i="1" s="1"/>
  <c r="AA2567" i="1"/>
  <c r="L2567" i="1"/>
  <c r="K2567" i="1" s="1"/>
  <c r="Q2567" i="1"/>
  <c r="R2567" i="1" s="1"/>
  <c r="AA2563" i="1"/>
  <c r="Q2563" i="1"/>
  <c r="R2563" i="1" s="1"/>
  <c r="L2563" i="1"/>
  <c r="K2563" i="1" s="1"/>
  <c r="L2559" i="1"/>
  <c r="K2559" i="1" s="1"/>
  <c r="AA2559" i="1"/>
  <c r="Q2559" i="1"/>
  <c r="R2559" i="1" s="1"/>
  <c r="AA2555" i="1"/>
  <c r="L2555" i="1"/>
  <c r="K2555" i="1" s="1"/>
  <c r="Q2555" i="1"/>
  <c r="R2555" i="1" s="1"/>
  <c r="AA2551" i="1"/>
  <c r="Q2551" i="1"/>
  <c r="R2551" i="1" s="1"/>
  <c r="L2551" i="1"/>
  <c r="K2551" i="1" s="1"/>
  <c r="L2547" i="1"/>
  <c r="K2547" i="1" s="1"/>
  <c r="Q2547" i="1"/>
  <c r="R2547" i="1" s="1"/>
  <c r="AA2547" i="1"/>
  <c r="L2543" i="1"/>
  <c r="K2543" i="1" s="1"/>
  <c r="AA2543" i="1"/>
  <c r="Q2543" i="1"/>
  <c r="R2543" i="1" s="1"/>
  <c r="AA2539" i="1"/>
  <c r="L2539" i="1"/>
  <c r="K2539" i="1" s="1"/>
  <c r="Q2539" i="1"/>
  <c r="R2539" i="1" s="1"/>
  <c r="AA2535" i="1"/>
  <c r="L2535" i="1"/>
  <c r="K2535" i="1" s="1"/>
  <c r="Q2535" i="1"/>
  <c r="R2535" i="1" s="1"/>
  <c r="L2531" i="1"/>
  <c r="K2531" i="1" s="1"/>
  <c r="AA2531" i="1"/>
  <c r="Q2531" i="1"/>
  <c r="R2531" i="1" s="1"/>
  <c r="AA2527" i="1"/>
  <c r="Q2527" i="1"/>
  <c r="R2527" i="1" s="1"/>
  <c r="L2527" i="1"/>
  <c r="K2527" i="1" s="1"/>
  <c r="AA2523" i="1"/>
  <c r="Q2523" i="1"/>
  <c r="R2523" i="1" s="1"/>
  <c r="L2523" i="1"/>
  <c r="K2523" i="1" s="1"/>
  <c r="AA2519" i="1"/>
  <c r="L2519" i="1"/>
  <c r="K2519" i="1" s="1"/>
  <c r="Q2519" i="1"/>
  <c r="R2519" i="1" s="1"/>
  <c r="L2515" i="1"/>
  <c r="K2515" i="1" s="1"/>
  <c r="Q2515" i="1"/>
  <c r="R2515" i="1" s="1"/>
  <c r="AA2515" i="1"/>
  <c r="L2511" i="1"/>
  <c r="K2511" i="1" s="1"/>
  <c r="Q2511" i="1"/>
  <c r="R2511" i="1" s="1"/>
  <c r="AA2511" i="1"/>
  <c r="AA2507" i="1"/>
  <c r="Q2507" i="1"/>
  <c r="R2507" i="1" s="1"/>
  <c r="L2507" i="1"/>
  <c r="K2507" i="1" s="1"/>
  <c r="L2503" i="1"/>
  <c r="K2503" i="1" s="1"/>
  <c r="AA2503" i="1"/>
  <c r="Q2503" i="1"/>
  <c r="R2503" i="1" s="1"/>
  <c r="L2499" i="1"/>
  <c r="K2499" i="1" s="1"/>
  <c r="Q2499" i="1"/>
  <c r="AA2499" i="1"/>
  <c r="R2499" i="1"/>
  <c r="L2495" i="1"/>
  <c r="K2495" i="1" s="1"/>
  <c r="AA2495" i="1"/>
  <c r="Q2495" i="1"/>
  <c r="R2495" i="1" s="1"/>
  <c r="Q2491" i="1"/>
  <c r="L2491" i="1"/>
  <c r="K2491" i="1" s="1"/>
  <c r="AA2491" i="1"/>
  <c r="R2491" i="1"/>
  <c r="Q2486" i="1"/>
  <c r="AA2486" i="1"/>
  <c r="L2486" i="1"/>
  <c r="K2486" i="1" s="1"/>
  <c r="R2486" i="1"/>
  <c r="AA2482" i="1"/>
  <c r="Q2482" i="1"/>
  <c r="L2482" i="1"/>
  <c r="K2482" i="1" s="1"/>
  <c r="R2482" i="1"/>
  <c r="Q2478" i="1"/>
  <c r="AA2478" i="1"/>
  <c r="L2478" i="1"/>
  <c r="K2478" i="1" s="1"/>
  <c r="L2473" i="1"/>
  <c r="K2473" i="1" s="1"/>
  <c r="Q2473" i="1"/>
  <c r="R2473" i="1" s="1"/>
  <c r="AA2473" i="1"/>
  <c r="L2469" i="1"/>
  <c r="K2469" i="1" s="1"/>
  <c r="AA2469" i="1"/>
  <c r="Q2469" i="1"/>
  <c r="R2469" i="1" s="1"/>
  <c r="L2465" i="1"/>
  <c r="K2465" i="1" s="1"/>
  <c r="Q2465" i="1"/>
  <c r="R2465" i="1" s="1"/>
  <c r="AA2465" i="1"/>
  <c r="L2461" i="1"/>
  <c r="K2461" i="1" s="1"/>
  <c r="Q2461" i="1"/>
  <c r="R2461" i="1" s="1"/>
  <c r="AA2461" i="1"/>
  <c r="AA2456" i="1"/>
  <c r="Q2456" i="1"/>
  <c r="R2456" i="1" s="1"/>
  <c r="L2456" i="1"/>
  <c r="K2456" i="1" s="1"/>
  <c r="L2452" i="1"/>
  <c r="K2452" i="1" s="1"/>
  <c r="Q2452" i="1"/>
  <c r="R2452" i="1" s="1"/>
  <c r="AA2452" i="1"/>
  <c r="Q2447" i="1"/>
  <c r="L2447" i="1"/>
  <c r="K2447" i="1" s="1"/>
  <c r="R2447" i="1"/>
  <c r="AA2447" i="1"/>
  <c r="L2443" i="1"/>
  <c r="K2443" i="1" s="1"/>
  <c r="Q2443" i="1"/>
  <c r="R2443" i="1"/>
  <c r="AA2443" i="1"/>
  <c r="L2439" i="1"/>
  <c r="K2439" i="1" s="1"/>
  <c r="Q2439" i="1"/>
  <c r="R2439" i="1"/>
  <c r="AA2439" i="1"/>
  <c r="L2435" i="1"/>
  <c r="K2435" i="1" s="1"/>
  <c r="Q2435" i="1"/>
  <c r="R2435" i="1" s="1"/>
  <c r="Q2431" i="1"/>
  <c r="R2431" i="1" s="1"/>
  <c r="L2431" i="1"/>
  <c r="K2431" i="1" s="1"/>
  <c r="AA2431" i="1"/>
  <c r="L2427" i="1"/>
  <c r="K2427" i="1" s="1"/>
  <c r="Q2427" i="1"/>
  <c r="R2427" i="1"/>
  <c r="AA2427" i="1"/>
  <c r="L2423" i="1"/>
  <c r="K2423" i="1" s="1"/>
  <c r="Q2423" i="1"/>
  <c r="R2423" i="1" s="1"/>
  <c r="AA2423" i="1"/>
  <c r="Q2419" i="1"/>
  <c r="R2419" i="1" s="1"/>
  <c r="L2419" i="1"/>
  <c r="K2419" i="1" s="1"/>
  <c r="L2415" i="1"/>
  <c r="K2415" i="1" s="1"/>
  <c r="AA2415" i="1"/>
  <c r="Q2415" i="1"/>
  <c r="R2415" i="1" s="1"/>
  <c r="L2411" i="1"/>
  <c r="K2411" i="1" s="1"/>
  <c r="Q2411" i="1"/>
  <c r="R2411" i="1" s="1"/>
  <c r="AA2411" i="1"/>
  <c r="L2407" i="1"/>
  <c r="K2407" i="1" s="1"/>
  <c r="Q2407" i="1"/>
  <c r="R2407" i="1" s="1"/>
  <c r="AA2407" i="1"/>
  <c r="L2402" i="1"/>
  <c r="K2402" i="1" s="1"/>
  <c r="Q2402" i="1"/>
  <c r="AA2402" i="1"/>
  <c r="R2402" i="1"/>
  <c r="L2398" i="1"/>
  <c r="K2398" i="1" s="1"/>
  <c r="AA2398" i="1"/>
  <c r="Q2398" i="1"/>
  <c r="R2398" i="1" s="1"/>
  <c r="L2394" i="1"/>
  <c r="K2394" i="1" s="1"/>
  <c r="Q2394" i="1"/>
  <c r="AA2394" i="1"/>
  <c r="R2394" i="1"/>
  <c r="L2390" i="1"/>
  <c r="K2390" i="1" s="1"/>
  <c r="Q2390" i="1"/>
  <c r="AA2390" i="1"/>
  <c r="R2390" i="1"/>
  <c r="L2386" i="1"/>
  <c r="K2386" i="1" s="1"/>
  <c r="Q2386" i="1"/>
  <c r="AA2386" i="1"/>
  <c r="L2382" i="1"/>
  <c r="K2382" i="1" s="1"/>
  <c r="AA2382" i="1"/>
  <c r="Q2382" i="1"/>
  <c r="R2382" i="1"/>
  <c r="L2378" i="1"/>
  <c r="K2378" i="1" s="1"/>
  <c r="AA2378" i="1"/>
  <c r="Q2378" i="1"/>
  <c r="R2378" i="1" s="1"/>
  <c r="L2374" i="1"/>
  <c r="K2374" i="1" s="1"/>
  <c r="Q2374" i="1"/>
  <c r="AA2374" i="1"/>
  <c r="R2374" i="1"/>
  <c r="L2370" i="1"/>
  <c r="K2370" i="1" s="1"/>
  <c r="Q2370" i="1"/>
  <c r="AA2370" i="1"/>
  <c r="R2370" i="1"/>
  <c r="L2366" i="1"/>
  <c r="K2366" i="1" s="1"/>
  <c r="AA2366" i="1"/>
  <c r="Q2366" i="1"/>
  <c r="R2366" i="1" s="1"/>
  <c r="L2362" i="1"/>
  <c r="K2362" i="1" s="1"/>
  <c r="AA2362" i="1"/>
  <c r="Q2362" i="1"/>
  <c r="R2362" i="1" s="1"/>
  <c r="L2358" i="1"/>
  <c r="K2358" i="1" s="1"/>
  <c r="Q2358" i="1"/>
  <c r="R2358" i="1" s="1"/>
  <c r="AA2358" i="1"/>
  <c r="L2354" i="1"/>
  <c r="K2354" i="1" s="1"/>
  <c r="Q2354" i="1"/>
  <c r="R2354" i="1" s="1"/>
  <c r="AA2354" i="1"/>
  <c r="L2350" i="1"/>
  <c r="K2350" i="1" s="1"/>
  <c r="AA2350" i="1"/>
  <c r="Q2350" i="1"/>
  <c r="R2350" i="1" s="1"/>
  <c r="L2346" i="1"/>
  <c r="K2346" i="1" s="1"/>
  <c r="AA2346" i="1"/>
  <c r="Q2346" i="1"/>
  <c r="L2342" i="1"/>
  <c r="K2342" i="1" s="1"/>
  <c r="AA2342" i="1"/>
  <c r="Q2342" i="1"/>
  <c r="R2342" i="1" s="1"/>
  <c r="L2338" i="1"/>
  <c r="K2338" i="1" s="1"/>
  <c r="Q2338" i="1"/>
  <c r="AA2338" i="1"/>
  <c r="R2338" i="1"/>
  <c r="L2334" i="1"/>
  <c r="K2334" i="1" s="1"/>
  <c r="AA2334" i="1"/>
  <c r="Q2334" i="1"/>
  <c r="R2334" i="1" s="1"/>
  <c r="Q2330" i="1"/>
  <c r="R2330" i="1" s="1"/>
  <c r="L2330" i="1"/>
  <c r="K2330" i="1" s="1"/>
  <c r="AA2330" i="1"/>
  <c r="L2326" i="1"/>
  <c r="K2326" i="1" s="1"/>
  <c r="AA2326" i="1"/>
  <c r="Q2326" i="1"/>
  <c r="R2326" i="1" s="1"/>
  <c r="S2326" i="1" s="1"/>
  <c r="L2322" i="1"/>
  <c r="K2322" i="1" s="1"/>
  <c r="AA2322" i="1"/>
  <c r="Q2322" i="1"/>
  <c r="R2322" i="1" s="1"/>
  <c r="AA2318" i="1"/>
  <c r="Q2318" i="1"/>
  <c r="R2318" i="1" s="1"/>
  <c r="L2318" i="1"/>
  <c r="K2318" i="1" s="1"/>
  <c r="L2314" i="1"/>
  <c r="K2314" i="1" s="1"/>
  <c r="AA2314" i="1"/>
  <c r="Q2314" i="1"/>
  <c r="R2314" i="1" s="1"/>
  <c r="L2310" i="1"/>
  <c r="K2310" i="1" s="1"/>
  <c r="Q2310" i="1"/>
  <c r="AA2310" i="1"/>
  <c r="R2310" i="1"/>
  <c r="AA2306" i="1"/>
  <c r="L2306" i="1"/>
  <c r="K2306" i="1" s="1"/>
  <c r="Q2306" i="1"/>
  <c r="R2306" i="1" s="1"/>
  <c r="L2302" i="1"/>
  <c r="K2302" i="1" s="1"/>
  <c r="Q2302" i="1"/>
  <c r="R2302" i="1" s="1"/>
  <c r="AA2302" i="1"/>
  <c r="L2298" i="1"/>
  <c r="K2298" i="1" s="1"/>
  <c r="AA2298" i="1"/>
  <c r="Q2298" i="1"/>
  <c r="R2298" i="1" s="1"/>
  <c r="L2294" i="1"/>
  <c r="K2294" i="1" s="1"/>
  <c r="AA2294" i="1"/>
  <c r="Q2294" i="1"/>
  <c r="R2294" i="1" s="1"/>
  <c r="AA2290" i="1"/>
  <c r="L2290" i="1"/>
  <c r="K2290" i="1" s="1"/>
  <c r="Q2290" i="1"/>
  <c r="R2290" i="1" s="1"/>
  <c r="L2286" i="1"/>
  <c r="K2286" i="1" s="1"/>
  <c r="Q2286" i="1"/>
  <c r="R2286" i="1" s="1"/>
  <c r="AA2286" i="1"/>
  <c r="L2282" i="1"/>
  <c r="K2282" i="1" s="1"/>
  <c r="AA2282" i="1"/>
  <c r="Q2282" i="1"/>
  <c r="R2282" i="1" s="1"/>
  <c r="L2278" i="1"/>
  <c r="K2278" i="1" s="1"/>
  <c r="AA2278" i="1"/>
  <c r="Q2278" i="1"/>
  <c r="R2278" i="1" s="1"/>
  <c r="R2386" i="1"/>
  <c r="R2478" i="1"/>
  <c r="AA3131" i="1"/>
  <c r="L2939" i="1"/>
  <c r="K2939" i="1" s="1"/>
  <c r="Q2939" i="1"/>
  <c r="AA2939" i="1"/>
  <c r="L2935" i="1"/>
  <c r="K2935" i="1" s="1"/>
  <c r="Q2935" i="1"/>
  <c r="R2935" i="1" s="1"/>
  <c r="AA2935" i="1"/>
  <c r="L2931" i="1"/>
  <c r="K2931" i="1" s="1"/>
  <c r="AA2931" i="1"/>
  <c r="Q2931" i="1"/>
  <c r="R2931" i="1" s="1"/>
  <c r="L2927" i="1"/>
  <c r="K2927" i="1" s="1"/>
  <c r="Q2927" i="1"/>
  <c r="R2927" i="1" s="1"/>
  <c r="AA2927" i="1"/>
  <c r="L2923" i="1"/>
  <c r="K2923" i="1" s="1"/>
  <c r="Q2923" i="1"/>
  <c r="R2923" i="1"/>
  <c r="AA2916" i="1"/>
  <c r="Q2916" i="1"/>
  <c r="R2916" i="1" s="1"/>
  <c r="L2916" i="1"/>
  <c r="K2916" i="1" s="1"/>
  <c r="AA2912" i="1"/>
  <c r="Q2912" i="1"/>
  <c r="R2912" i="1" s="1"/>
  <c r="L2912" i="1"/>
  <c r="K2912" i="1" s="1"/>
  <c r="AA2904" i="1"/>
  <c r="L2904" i="1"/>
  <c r="K2904" i="1" s="1"/>
  <c r="Q2904" i="1"/>
  <c r="R2904" i="1" s="1"/>
  <c r="AA2900" i="1"/>
  <c r="Q2900" i="1"/>
  <c r="R2900" i="1" s="1"/>
  <c r="L2900" i="1"/>
  <c r="K2900" i="1" s="1"/>
  <c r="L2896" i="1"/>
  <c r="K2896" i="1" s="1"/>
  <c r="Q2896" i="1"/>
  <c r="R2896" i="1" s="1"/>
  <c r="AA2896" i="1"/>
  <c r="AA2888" i="1"/>
  <c r="Q2888" i="1"/>
  <c r="R2888" i="1" s="1"/>
  <c r="L2888" i="1"/>
  <c r="K2888" i="1" s="1"/>
  <c r="L2884" i="1"/>
  <c r="K2884" i="1" s="1"/>
  <c r="AA2884" i="1"/>
  <c r="Q2884" i="1"/>
  <c r="R2884" i="1" s="1"/>
  <c r="L2880" i="1"/>
  <c r="K2880" i="1" s="1"/>
  <c r="AA2880" i="1"/>
  <c r="Q2880" i="1"/>
  <c r="R2880" i="1" s="1"/>
  <c r="L2876" i="1"/>
  <c r="K2876" i="1" s="1"/>
  <c r="Q2876" i="1"/>
  <c r="R2876" i="1" s="1"/>
  <c r="AA2876" i="1"/>
  <c r="L2869" i="1"/>
  <c r="K2869" i="1" s="1"/>
  <c r="Q2869" i="1"/>
  <c r="R2869" i="1" s="1"/>
  <c r="AA2869" i="1"/>
  <c r="L2865" i="1"/>
  <c r="K2865" i="1" s="1"/>
  <c r="Q2865" i="1"/>
  <c r="R2865" i="1" s="1"/>
  <c r="L2861" i="1"/>
  <c r="K2861" i="1" s="1"/>
  <c r="AA2861" i="1"/>
  <c r="Q2861" i="1"/>
  <c r="R2861" i="1" s="1"/>
  <c r="L2857" i="1"/>
  <c r="K2857" i="1" s="1"/>
  <c r="Q2857" i="1"/>
  <c r="R2857" i="1" s="1"/>
  <c r="AA2857" i="1"/>
  <c r="L2853" i="1"/>
  <c r="K2853" i="1" s="1"/>
  <c r="Q2853" i="1"/>
  <c r="R2853" i="1" s="1"/>
  <c r="AA2853" i="1"/>
  <c r="L2849" i="1"/>
  <c r="K2849" i="1" s="1"/>
  <c r="Q2849" i="1"/>
  <c r="R2849" i="1" s="1"/>
  <c r="L2845" i="1"/>
  <c r="K2845" i="1" s="1"/>
  <c r="Q2845" i="1"/>
  <c r="R2845" i="1" s="1"/>
  <c r="AA2845" i="1"/>
  <c r="L2841" i="1"/>
  <c r="K2841" i="1" s="1"/>
  <c r="Q2841" i="1"/>
  <c r="R2841" i="1" s="1"/>
  <c r="AA2841" i="1"/>
  <c r="L2837" i="1"/>
  <c r="K2837" i="1" s="1"/>
  <c r="Q2837" i="1"/>
  <c r="R2837" i="1" s="1"/>
  <c r="AA2837" i="1"/>
  <c r="L2829" i="1"/>
  <c r="K2829" i="1" s="1"/>
  <c r="Q2829" i="1"/>
  <c r="R2829" i="1" s="1"/>
  <c r="AA2829" i="1"/>
  <c r="Q2820" i="1"/>
  <c r="R2820" i="1" s="1"/>
  <c r="AA2820" i="1"/>
  <c r="Q2816" i="1"/>
  <c r="R2816" i="1"/>
  <c r="AA2816" i="1"/>
  <c r="L2816" i="1"/>
  <c r="K2816" i="1" s="1"/>
  <c r="Q2812" i="1"/>
  <c r="AA2812" i="1"/>
  <c r="L2812" i="1"/>
  <c r="K2812" i="1" s="1"/>
  <c r="Q2808" i="1"/>
  <c r="R2808" i="1" s="1"/>
  <c r="AA2808" i="1"/>
  <c r="L2808" i="1"/>
  <c r="K2808" i="1" s="1"/>
  <c r="Q2804" i="1"/>
  <c r="AA2804" i="1"/>
  <c r="L2804" i="1"/>
  <c r="K2804" i="1" s="1"/>
  <c r="R2804" i="1"/>
  <c r="Q2800" i="1"/>
  <c r="R2800" i="1" s="1"/>
  <c r="AA2800" i="1"/>
  <c r="L2800" i="1"/>
  <c r="K2800" i="1" s="1"/>
  <c r="Q2796" i="1"/>
  <c r="AA2796" i="1"/>
  <c r="L2796" i="1"/>
  <c r="K2796" i="1" s="1"/>
  <c r="Q2792" i="1"/>
  <c r="R2792" i="1" s="1"/>
  <c r="AA2792" i="1"/>
  <c r="L2792" i="1"/>
  <c r="K2792" i="1" s="1"/>
  <c r="Q2788" i="1"/>
  <c r="R2788" i="1" s="1"/>
  <c r="AA2788" i="1"/>
  <c r="L2788" i="1"/>
  <c r="K2788" i="1" s="1"/>
  <c r="Q2784" i="1"/>
  <c r="R2784" i="1" s="1"/>
  <c r="AA2784" i="1"/>
  <c r="L2784" i="1"/>
  <c r="K2784" i="1" s="1"/>
  <c r="Q2780" i="1"/>
  <c r="R2780" i="1" s="1"/>
  <c r="AA2780" i="1"/>
  <c r="L2780" i="1"/>
  <c r="K2780" i="1" s="1"/>
  <c r="Q2776" i="1"/>
  <c r="AA2776" i="1"/>
  <c r="L2776" i="1"/>
  <c r="K2776" i="1" s="1"/>
  <c r="Q2772" i="1"/>
  <c r="R2772" i="1" s="1"/>
  <c r="AA2772" i="1"/>
  <c r="L2772" i="1"/>
  <c r="K2772" i="1" s="1"/>
  <c r="Q2768" i="1"/>
  <c r="R2768" i="1" s="1"/>
  <c r="AA2768" i="1"/>
  <c r="L2768" i="1"/>
  <c r="K2768" i="1" s="1"/>
  <c r="Q2764" i="1"/>
  <c r="AA2764" i="1"/>
  <c r="L2764" i="1"/>
  <c r="K2764" i="1" s="1"/>
  <c r="Q2760" i="1"/>
  <c r="R2760" i="1" s="1"/>
  <c r="AA2760" i="1"/>
  <c r="Q2755" i="1"/>
  <c r="R2755" i="1" s="1"/>
  <c r="L2755" i="1"/>
  <c r="K2755" i="1" s="1"/>
  <c r="AA2755" i="1"/>
  <c r="I2751" i="2"/>
  <c r="H2751" i="2" s="1"/>
  <c r="W2754" i="1" s="1"/>
  <c r="L2751" i="1"/>
  <c r="K2751" i="1" s="1"/>
  <c r="AA2751" i="1"/>
  <c r="Q2751" i="1"/>
  <c r="R2751" i="1" s="1"/>
  <c r="Q2744" i="1"/>
  <c r="R2744" i="1"/>
  <c r="AA2744" i="1"/>
  <c r="L2744" i="1"/>
  <c r="K2744" i="1" s="1"/>
  <c r="I2740" i="2"/>
  <c r="H2740" i="2" s="1"/>
  <c r="W2743" i="1" s="1"/>
  <c r="Q2740" i="1"/>
  <c r="AA2740" i="1"/>
  <c r="L2740" i="1"/>
  <c r="K2740" i="1" s="1"/>
  <c r="R2740" i="1"/>
  <c r="I2736" i="2"/>
  <c r="H2736" i="2" s="1"/>
  <c r="W2739" i="1" s="1"/>
  <c r="Q2736" i="1"/>
  <c r="AA2736" i="1"/>
  <c r="L2736" i="1"/>
  <c r="K2736" i="1" s="1"/>
  <c r="R2736" i="1"/>
  <c r="Q2732" i="1"/>
  <c r="AA2732" i="1"/>
  <c r="L2732" i="1"/>
  <c r="K2732" i="1" s="1"/>
  <c r="AA2728" i="1"/>
  <c r="Q2728" i="1"/>
  <c r="L2728" i="1"/>
  <c r="K2728" i="1" s="1"/>
  <c r="R2728" i="1"/>
  <c r="Q2724" i="1"/>
  <c r="AA2724" i="1"/>
  <c r="L2724" i="1"/>
  <c r="K2724" i="1" s="1"/>
  <c r="R2724" i="1"/>
  <c r="I2720" i="2"/>
  <c r="H2720" i="2" s="1"/>
  <c r="W2723" i="1" s="1"/>
  <c r="AA2720" i="1"/>
  <c r="Q2720" i="1"/>
  <c r="R2720" i="1"/>
  <c r="L2720" i="1"/>
  <c r="K2720" i="1" s="1"/>
  <c r="Q2716" i="1"/>
  <c r="AA2716" i="1"/>
  <c r="L2716" i="1"/>
  <c r="K2716" i="1" s="1"/>
  <c r="R2716" i="1"/>
  <c r="AA2712" i="1"/>
  <c r="Q2712" i="1"/>
  <c r="L2712" i="1"/>
  <c r="K2712" i="1" s="1"/>
  <c r="R2712" i="1"/>
  <c r="Q2708" i="1"/>
  <c r="AA2708" i="1"/>
  <c r="L2708" i="1"/>
  <c r="K2708" i="1" s="1"/>
  <c r="R2708" i="1"/>
  <c r="Q2704" i="1"/>
  <c r="AA2704" i="1"/>
  <c r="L2704" i="1"/>
  <c r="K2704" i="1" s="1"/>
  <c r="R2704" i="1"/>
  <c r="AA2700" i="1"/>
  <c r="L2700" i="1"/>
  <c r="K2700" i="1" s="1"/>
  <c r="R2700" i="1"/>
  <c r="Q2700" i="1"/>
  <c r="Q2696" i="1"/>
  <c r="AA2696" i="1"/>
  <c r="R2696" i="1"/>
  <c r="L2696" i="1"/>
  <c r="K2696" i="1" s="1"/>
  <c r="AA2692" i="1"/>
  <c r="L2692" i="1"/>
  <c r="K2692" i="1" s="1"/>
  <c r="Q2692" i="1"/>
  <c r="R2692" i="1" s="1"/>
  <c r="Q2688" i="1"/>
  <c r="AA2688" i="1"/>
  <c r="L2688" i="1"/>
  <c r="K2688" i="1" s="1"/>
  <c r="AA2684" i="1"/>
  <c r="L2684" i="1"/>
  <c r="K2684" i="1" s="1"/>
  <c r="Q2684" i="1"/>
  <c r="R2684" i="1"/>
  <c r="AA2680" i="1"/>
  <c r="Q2680" i="1"/>
  <c r="R2680" i="1" s="1"/>
  <c r="L2680" i="1"/>
  <c r="K2680" i="1" s="1"/>
  <c r="AA2676" i="1"/>
  <c r="Q2676" i="1"/>
  <c r="R2676" i="1" s="1"/>
  <c r="L2676" i="1"/>
  <c r="K2676" i="1" s="1"/>
  <c r="L2672" i="1"/>
  <c r="K2672" i="1" s="1"/>
  <c r="R2672" i="1"/>
  <c r="Q2672" i="1"/>
  <c r="AA2672" i="1"/>
  <c r="L2668" i="1"/>
  <c r="K2668" i="1" s="1"/>
  <c r="Q2668" i="1"/>
  <c r="R2668" i="1" s="1"/>
  <c r="AA2668" i="1"/>
  <c r="L2664" i="1"/>
  <c r="K2664" i="1" s="1"/>
  <c r="Q2664" i="1"/>
  <c r="R2664" i="1" s="1"/>
  <c r="AA2664" i="1"/>
  <c r="L2660" i="1"/>
  <c r="K2660" i="1" s="1"/>
  <c r="Q2660" i="1"/>
  <c r="R2660" i="1" s="1"/>
  <c r="AA2660" i="1"/>
  <c r="L2656" i="1"/>
  <c r="K2656" i="1" s="1"/>
  <c r="AA2656" i="1"/>
  <c r="Q2656" i="1"/>
  <c r="R2656" i="1" s="1"/>
  <c r="L2652" i="1"/>
  <c r="K2652" i="1" s="1"/>
  <c r="AA2652" i="1"/>
  <c r="Q2652" i="1"/>
  <c r="R2652" i="1" s="1"/>
  <c r="L2648" i="1"/>
  <c r="K2648" i="1" s="1"/>
  <c r="Q2648" i="1"/>
  <c r="R2648" i="1" s="1"/>
  <c r="AA2648" i="1"/>
  <c r="L2644" i="1"/>
  <c r="K2644" i="1" s="1"/>
  <c r="AA2644" i="1"/>
  <c r="Q2644" i="1"/>
  <c r="AA2640" i="1"/>
  <c r="L2640" i="1"/>
  <c r="K2640" i="1" s="1"/>
  <c r="Q2640" i="1"/>
  <c r="R2640" i="1" s="1"/>
  <c r="L2636" i="1"/>
  <c r="K2636" i="1" s="1"/>
  <c r="Q2636" i="1"/>
  <c r="AA2636" i="1"/>
  <c r="R2636" i="1"/>
  <c r="L2632" i="1"/>
  <c r="K2632" i="1" s="1"/>
  <c r="Q2632" i="1"/>
  <c r="R2632" i="1"/>
  <c r="AA2632" i="1"/>
  <c r="L2628" i="1"/>
  <c r="K2628" i="1" s="1"/>
  <c r="Q2628" i="1"/>
  <c r="AA2628" i="1"/>
  <c r="R2628" i="1"/>
  <c r="L2624" i="1"/>
  <c r="K2624" i="1" s="1"/>
  <c r="AA2624" i="1"/>
  <c r="Q2624" i="1"/>
  <c r="R2624" i="1" s="1"/>
  <c r="L2620" i="1"/>
  <c r="K2620" i="1" s="1"/>
  <c r="Q2620" i="1"/>
  <c r="AA2620" i="1"/>
  <c r="R2620" i="1"/>
  <c r="L2616" i="1"/>
  <c r="K2616" i="1" s="1"/>
  <c r="AA2616" i="1"/>
  <c r="Q2616" i="1"/>
  <c r="R2616" i="1"/>
  <c r="L2612" i="1"/>
  <c r="K2612" i="1" s="1"/>
  <c r="Q2612" i="1"/>
  <c r="AA2612" i="1"/>
  <c r="R2612" i="1"/>
  <c r="L2608" i="1"/>
  <c r="K2608" i="1" s="1"/>
  <c r="Q2608" i="1"/>
  <c r="AA2608" i="1"/>
  <c r="L2604" i="1"/>
  <c r="K2604" i="1" s="1"/>
  <c r="Q2604" i="1"/>
  <c r="R2604" i="1" s="1"/>
  <c r="AA2604" i="1"/>
  <c r="L2600" i="1"/>
  <c r="K2600" i="1" s="1"/>
  <c r="Q2600" i="1"/>
  <c r="R2600" i="1" s="1"/>
  <c r="AA2600" i="1"/>
  <c r="L2596" i="1"/>
  <c r="K2596" i="1" s="1"/>
  <c r="Q2596" i="1"/>
  <c r="R2596" i="1" s="1"/>
  <c r="AA2596" i="1"/>
  <c r="L2592" i="1"/>
  <c r="K2592" i="1" s="1"/>
  <c r="Q2592" i="1"/>
  <c r="R2592" i="1" s="1"/>
  <c r="AA2592" i="1"/>
  <c r="L2588" i="1"/>
  <c r="K2588" i="1" s="1"/>
  <c r="Q2588" i="1"/>
  <c r="AA2588" i="1"/>
  <c r="R2588" i="1"/>
  <c r="L2584" i="1"/>
  <c r="K2584" i="1" s="1"/>
  <c r="AA2584" i="1"/>
  <c r="Q2584" i="1"/>
  <c r="R2584" i="1" s="1"/>
  <c r="I2580" i="2"/>
  <c r="H2580" i="2" s="1"/>
  <c r="W2583" i="1" s="1"/>
  <c r="L2580" i="1"/>
  <c r="K2580" i="1" s="1"/>
  <c r="Q2580" i="1"/>
  <c r="R2580" i="1" s="1"/>
  <c r="AA2580" i="1"/>
  <c r="I2576" i="2"/>
  <c r="H2576" i="2" s="1"/>
  <c r="W2579" i="1" s="1"/>
  <c r="L2576" i="1"/>
  <c r="K2576" i="1" s="1"/>
  <c r="AA2576" i="1"/>
  <c r="Q2576" i="1"/>
  <c r="R2576" i="1" s="1"/>
  <c r="I2572" i="2"/>
  <c r="H2572" i="2" s="1"/>
  <c r="W2575" i="1" s="1"/>
  <c r="L2572" i="1"/>
  <c r="K2572" i="1" s="1"/>
  <c r="AA2572" i="1"/>
  <c r="Q2572" i="1"/>
  <c r="R2572" i="1"/>
  <c r="I2568" i="2"/>
  <c r="H2568" i="2" s="1"/>
  <c r="W2571" i="1" s="1"/>
  <c r="L2568" i="1"/>
  <c r="K2568" i="1" s="1"/>
  <c r="Q2568" i="1"/>
  <c r="R2568" i="1" s="1"/>
  <c r="AA2568" i="1"/>
  <c r="I2564" i="2"/>
  <c r="H2564" i="2" s="1"/>
  <c r="W2567" i="1" s="1"/>
  <c r="L2564" i="1"/>
  <c r="K2564" i="1" s="1"/>
  <c r="AA2564" i="1"/>
  <c r="Q2564" i="1"/>
  <c r="R2564" i="1"/>
  <c r="I2560" i="2"/>
  <c r="H2560" i="2" s="1"/>
  <c r="W2563" i="1" s="1"/>
  <c r="L2560" i="1"/>
  <c r="K2560" i="1" s="1"/>
  <c r="AA2560" i="1"/>
  <c r="Q2560" i="1"/>
  <c r="R2560" i="1" s="1"/>
  <c r="I2556" i="2"/>
  <c r="H2556" i="2" s="1"/>
  <c r="W2559" i="1" s="1"/>
  <c r="L2556" i="1"/>
  <c r="K2556" i="1" s="1"/>
  <c r="AA2556" i="1"/>
  <c r="Q2556" i="1"/>
  <c r="R2556" i="1"/>
  <c r="I2552" i="2"/>
  <c r="H2552" i="2" s="1"/>
  <c r="W2555" i="1" s="1"/>
  <c r="L2552" i="1"/>
  <c r="K2552" i="1" s="1"/>
  <c r="AA2552" i="1"/>
  <c r="Q2552" i="1"/>
  <c r="R2552" i="1" s="1"/>
  <c r="I2548" i="2"/>
  <c r="H2548" i="2" s="1"/>
  <c r="W2551" i="1" s="1"/>
  <c r="L2548" i="1"/>
  <c r="K2548" i="1" s="1"/>
  <c r="Q2548" i="1"/>
  <c r="R2548" i="1" s="1"/>
  <c r="AA2548" i="1"/>
  <c r="I2544" i="2"/>
  <c r="H2544" i="2" s="1"/>
  <c r="W2547" i="1" s="1"/>
  <c r="L2544" i="1"/>
  <c r="K2544" i="1" s="1"/>
  <c r="Q2544" i="1"/>
  <c r="R2544" i="1" s="1"/>
  <c r="AA2544" i="1"/>
  <c r="I2540" i="2"/>
  <c r="H2540" i="2" s="1"/>
  <c r="W2543" i="1" s="1"/>
  <c r="L2540" i="1"/>
  <c r="K2540" i="1" s="1"/>
  <c r="Q2540" i="1"/>
  <c r="R2540" i="1" s="1"/>
  <c r="AA2540" i="1"/>
  <c r="L2536" i="1"/>
  <c r="K2536" i="1" s="1"/>
  <c r="Q2536" i="1"/>
  <c r="AA2536" i="1"/>
  <c r="R2536" i="1"/>
  <c r="L2532" i="1"/>
  <c r="K2532" i="1" s="1"/>
  <c r="AA2532" i="1"/>
  <c r="Q2532" i="1"/>
  <c r="R2532" i="1" s="1"/>
  <c r="L2528" i="1"/>
  <c r="K2528" i="1" s="1"/>
  <c r="Q2528" i="1"/>
  <c r="R2528" i="1" s="1"/>
  <c r="AA2528" i="1"/>
  <c r="L2524" i="1"/>
  <c r="K2524" i="1" s="1"/>
  <c r="Q2524" i="1"/>
  <c r="AA2524" i="1"/>
  <c r="L2520" i="1"/>
  <c r="K2520" i="1" s="1"/>
  <c r="Q2520" i="1"/>
  <c r="R2520" i="1" s="1"/>
  <c r="AA2520" i="1"/>
  <c r="L2516" i="1"/>
  <c r="K2516" i="1" s="1"/>
  <c r="AA2516" i="1"/>
  <c r="Q2516" i="1"/>
  <c r="R2516" i="1" s="1"/>
  <c r="L2512" i="1"/>
  <c r="K2512" i="1" s="1"/>
  <c r="AA2512" i="1"/>
  <c r="Q2512" i="1"/>
  <c r="R2512" i="1" s="1"/>
  <c r="L2508" i="1"/>
  <c r="K2508" i="1" s="1"/>
  <c r="AA2508" i="1"/>
  <c r="Q2508" i="1"/>
  <c r="R2508" i="1" s="1"/>
  <c r="L2504" i="1"/>
  <c r="K2504" i="1" s="1"/>
  <c r="Q2504" i="1"/>
  <c r="R2504" i="1"/>
  <c r="AA2504" i="1"/>
  <c r="AA2500" i="1"/>
  <c r="L2500" i="1"/>
  <c r="K2500" i="1" s="1"/>
  <c r="Q2500" i="1"/>
  <c r="R2500" i="1" s="1"/>
  <c r="AA2496" i="1"/>
  <c r="Q2496" i="1"/>
  <c r="R2496" i="1" s="1"/>
  <c r="L2496" i="1"/>
  <c r="K2496" i="1" s="1"/>
  <c r="AA2492" i="1"/>
  <c r="Q2492" i="1"/>
  <c r="R2492" i="1" s="1"/>
  <c r="L2492" i="1"/>
  <c r="K2492" i="1" s="1"/>
  <c r="L2487" i="1"/>
  <c r="K2487" i="1" s="1"/>
  <c r="Q2487" i="1"/>
  <c r="R2487" i="1" s="1"/>
  <c r="L2483" i="1"/>
  <c r="K2483" i="1" s="1"/>
  <c r="AA2483" i="1"/>
  <c r="R2483" i="1"/>
  <c r="Q2483" i="1"/>
  <c r="L2479" i="1"/>
  <c r="K2479" i="1" s="1"/>
  <c r="R2479" i="1"/>
  <c r="AA2479" i="1"/>
  <c r="Q2479" i="1"/>
  <c r="AA2474" i="1"/>
  <c r="L2474" i="1"/>
  <c r="K2474" i="1" s="1"/>
  <c r="Q2474" i="1"/>
  <c r="R2474" i="1" s="1"/>
  <c r="Q2470" i="1"/>
  <c r="AA2470" i="1"/>
  <c r="L2470" i="1"/>
  <c r="K2470" i="1" s="1"/>
  <c r="R2470" i="1"/>
  <c r="AA2466" i="1"/>
  <c r="Q2466" i="1"/>
  <c r="L2466" i="1"/>
  <c r="K2466" i="1" s="1"/>
  <c r="R2466" i="1"/>
  <c r="AA2462" i="1"/>
  <c r="L2462" i="1"/>
  <c r="K2462" i="1" s="1"/>
  <c r="Q2462" i="1"/>
  <c r="R2462" i="1" s="1"/>
  <c r="AA2458" i="1"/>
  <c r="Q2458" i="1"/>
  <c r="L2458" i="1"/>
  <c r="K2458" i="1" s="1"/>
  <c r="R2458" i="1"/>
  <c r="L2453" i="1"/>
  <c r="K2453" i="1" s="1"/>
  <c r="Q2453" i="1"/>
  <c r="R2453" i="1" s="1"/>
  <c r="AA2453" i="1"/>
  <c r="AA2448" i="1"/>
  <c r="Q2448" i="1"/>
  <c r="R2448" i="1" s="1"/>
  <c r="L2448" i="1"/>
  <c r="K2448" i="1" s="1"/>
  <c r="AA2444" i="1"/>
  <c r="Q2444" i="1"/>
  <c r="R2444" i="1" s="1"/>
  <c r="L2444" i="1"/>
  <c r="K2444" i="1" s="1"/>
  <c r="L2440" i="1"/>
  <c r="K2440" i="1" s="1"/>
  <c r="Q2440" i="1"/>
  <c r="R2440" i="1" s="1"/>
  <c r="AA2440" i="1"/>
  <c r="AA2436" i="1"/>
  <c r="Q2436" i="1"/>
  <c r="R2436" i="1" s="1"/>
  <c r="L2436" i="1"/>
  <c r="K2436" i="1" s="1"/>
  <c r="L2432" i="1"/>
  <c r="K2432" i="1" s="1"/>
  <c r="Q2432" i="1"/>
  <c r="R2432" i="1" s="1"/>
  <c r="AA2432" i="1"/>
  <c r="AA2428" i="1"/>
  <c r="L2428" i="1"/>
  <c r="K2428" i="1" s="1"/>
  <c r="Q2428" i="1"/>
  <c r="R2428" i="1" s="1"/>
  <c r="Q2424" i="1"/>
  <c r="R2424" i="1" s="1"/>
  <c r="L2424" i="1"/>
  <c r="K2424" i="1" s="1"/>
  <c r="AA2424" i="1"/>
  <c r="AA2420" i="1"/>
  <c r="Q2420" i="1"/>
  <c r="R2420" i="1" s="1"/>
  <c r="L2420" i="1"/>
  <c r="K2420" i="1" s="1"/>
  <c r="AA2416" i="1"/>
  <c r="Q2416" i="1"/>
  <c r="R2416" i="1" s="1"/>
  <c r="L2416" i="1"/>
  <c r="K2416" i="1" s="1"/>
  <c r="AA2412" i="1"/>
  <c r="Q2412" i="1"/>
  <c r="R2412" i="1" s="1"/>
  <c r="L2412" i="1"/>
  <c r="K2412" i="1" s="1"/>
  <c r="L2408" i="1"/>
  <c r="K2408" i="1" s="1"/>
  <c r="AA2408" i="1"/>
  <c r="Q2408" i="1"/>
  <c r="R2408" i="1" s="1"/>
  <c r="L2403" i="1"/>
  <c r="K2403" i="1" s="1"/>
  <c r="Q2403" i="1"/>
  <c r="R2403" i="1"/>
  <c r="AA2403" i="1"/>
  <c r="L2399" i="1"/>
  <c r="K2399" i="1" s="1"/>
  <c r="Q2399" i="1"/>
  <c r="R2399" i="1" s="1"/>
  <c r="L2395" i="1"/>
  <c r="K2395" i="1" s="1"/>
  <c r="AA2395" i="1"/>
  <c r="Q2395" i="1"/>
  <c r="R2395" i="1"/>
  <c r="L2391" i="1"/>
  <c r="K2391" i="1" s="1"/>
  <c r="Q2391" i="1"/>
  <c r="R2391" i="1" s="1"/>
  <c r="AA2391" i="1"/>
  <c r="L2387" i="1"/>
  <c r="K2387" i="1" s="1"/>
  <c r="Q2387" i="1"/>
  <c r="R2387" i="1"/>
  <c r="AA2387" i="1"/>
  <c r="L2383" i="1"/>
  <c r="K2383" i="1" s="1"/>
  <c r="Q2383" i="1"/>
  <c r="R2383" i="1" s="1"/>
  <c r="AA2383" i="1"/>
  <c r="L2379" i="1"/>
  <c r="K2379" i="1" s="1"/>
  <c r="Q2379" i="1"/>
  <c r="AA2379" i="1"/>
  <c r="L2375" i="1"/>
  <c r="K2375" i="1" s="1"/>
  <c r="Q2375" i="1"/>
  <c r="R2375" i="1" s="1"/>
  <c r="AA2375" i="1"/>
  <c r="Q2371" i="1"/>
  <c r="L2371" i="1"/>
  <c r="K2371" i="1" s="1"/>
  <c r="R2371" i="1"/>
  <c r="AA2371" i="1"/>
  <c r="L2367" i="1"/>
  <c r="K2367" i="1" s="1"/>
  <c r="R2367" i="1"/>
  <c r="AA2367" i="1"/>
  <c r="Q2367" i="1"/>
  <c r="L2363" i="1"/>
  <c r="K2363" i="1" s="1"/>
  <c r="Q2363" i="1"/>
  <c r="AA2363" i="1"/>
  <c r="L2359" i="1"/>
  <c r="K2359" i="1" s="1"/>
  <c r="Q2359" i="1"/>
  <c r="R2359" i="1"/>
  <c r="AA2359" i="1"/>
  <c r="L2355" i="1"/>
  <c r="K2355" i="1" s="1"/>
  <c r="Q2355" i="1"/>
  <c r="R2355" i="1"/>
  <c r="AA2355" i="1"/>
  <c r="L2351" i="1"/>
  <c r="K2351" i="1" s="1"/>
  <c r="AA2351" i="1"/>
  <c r="Q2351" i="1"/>
  <c r="R2351" i="1" s="1"/>
  <c r="L2347" i="1"/>
  <c r="K2347" i="1" s="1"/>
  <c r="Q2347" i="1"/>
  <c r="AA2347" i="1"/>
  <c r="L2343" i="1"/>
  <c r="K2343" i="1" s="1"/>
  <c r="Q2343" i="1"/>
  <c r="R2343" i="1" s="1"/>
  <c r="AA2343" i="1"/>
  <c r="L2339" i="1"/>
  <c r="K2339" i="1" s="1"/>
  <c r="Q2339" i="1"/>
  <c r="R2339" i="1"/>
  <c r="AA2339" i="1"/>
  <c r="L2335" i="1"/>
  <c r="K2335" i="1" s="1"/>
  <c r="Q2335" i="1"/>
  <c r="R2335" i="1" s="1"/>
  <c r="AA2335" i="1"/>
  <c r="Q2331" i="1"/>
  <c r="R2331" i="1" s="1"/>
  <c r="AA2331" i="1"/>
  <c r="L2331" i="1"/>
  <c r="K2331" i="1" s="1"/>
  <c r="Q2327" i="1"/>
  <c r="R2327" i="1" s="1"/>
  <c r="L2327" i="1"/>
  <c r="K2327" i="1" s="1"/>
  <c r="AA2327" i="1"/>
  <c r="Q2323" i="1"/>
  <c r="R2323" i="1"/>
  <c r="AA2323" i="1"/>
  <c r="L2323" i="1"/>
  <c r="K2323" i="1" s="1"/>
  <c r="Q2319" i="1"/>
  <c r="L2319" i="1"/>
  <c r="K2319" i="1" s="1"/>
  <c r="AA2319" i="1"/>
  <c r="Q2315" i="1"/>
  <c r="L2315" i="1"/>
  <c r="K2315" i="1" s="1"/>
  <c r="R2315" i="1"/>
  <c r="AA2315" i="1"/>
  <c r="Q2311" i="1"/>
  <c r="L2311" i="1"/>
  <c r="K2311" i="1" s="1"/>
  <c r="AA2311" i="1"/>
  <c r="Q2307" i="1"/>
  <c r="AA2307" i="1"/>
  <c r="L2307" i="1"/>
  <c r="K2307" i="1" s="1"/>
  <c r="R2307" i="1"/>
  <c r="Q2303" i="1"/>
  <c r="R2303" i="1"/>
  <c r="AA2303" i="1"/>
  <c r="L2303" i="1"/>
  <c r="K2303" i="1" s="1"/>
  <c r="Q2299" i="1"/>
  <c r="R2299" i="1"/>
  <c r="L2299" i="1"/>
  <c r="K2299" i="1" s="1"/>
  <c r="Q2295" i="1"/>
  <c r="R2295" i="1" s="1"/>
  <c r="L2295" i="1"/>
  <c r="K2295" i="1" s="1"/>
  <c r="AA2295" i="1"/>
  <c r="Q2291" i="1"/>
  <c r="R2291" i="1" s="1"/>
  <c r="AA2291" i="1"/>
  <c r="L2291" i="1"/>
  <c r="K2291" i="1" s="1"/>
  <c r="Q2287" i="1"/>
  <c r="R2287" i="1" s="1"/>
  <c r="AA2287" i="1"/>
  <c r="Q2283" i="1"/>
  <c r="R2283" i="1"/>
  <c r="AA2283" i="1"/>
  <c r="L2283" i="1"/>
  <c r="K2283" i="1" s="1"/>
  <c r="Q2279" i="1"/>
  <c r="R2279" i="1"/>
  <c r="L2279" i="1"/>
  <c r="K2279" i="1" s="1"/>
  <c r="R2347" i="1"/>
  <c r="AA2419" i="1"/>
  <c r="AA2487" i="1"/>
  <c r="AA2279" i="1"/>
  <c r="R2608" i="1"/>
  <c r="R2939" i="1"/>
  <c r="R3147" i="1"/>
  <c r="R2732" i="1"/>
  <c r="R2796" i="1"/>
  <c r="AA2865" i="1"/>
  <c r="R2887" i="1"/>
  <c r="AA2938" i="1"/>
  <c r="L2836" i="1"/>
  <c r="K2836" i="1" s="1"/>
  <c r="R2363" i="1"/>
  <c r="AA2435" i="1"/>
  <c r="L2287" i="1"/>
  <c r="K2287" i="1" s="1"/>
  <c r="R2311" i="1"/>
  <c r="R2644" i="1"/>
  <c r="R2812" i="1"/>
  <c r="L2868" i="1"/>
  <c r="K2868" i="1" s="1"/>
  <c r="Q3498" i="1"/>
  <c r="R3498" i="1" s="1"/>
  <c r="AA3498" i="1"/>
  <c r="L3498" i="1"/>
  <c r="K3498" i="1" s="1"/>
  <c r="Q3492" i="1"/>
  <c r="R3492" i="1" s="1"/>
  <c r="AA3492" i="1"/>
  <c r="L3492" i="1"/>
  <c r="K3492" i="1" s="1"/>
  <c r="Q3488" i="1"/>
  <c r="R3488" i="1" s="1"/>
  <c r="AA3488" i="1"/>
  <c r="L3488" i="1"/>
  <c r="K3488" i="1" s="1"/>
  <c r="Q3484" i="1"/>
  <c r="L3484" i="1"/>
  <c r="K3484" i="1" s="1"/>
  <c r="R3484" i="1"/>
  <c r="Q3480" i="1"/>
  <c r="R3480" i="1" s="1"/>
  <c r="L3480" i="1"/>
  <c r="K3480" i="1" s="1"/>
  <c r="AA3480" i="1"/>
  <c r="Q3474" i="1"/>
  <c r="R3474" i="1"/>
  <c r="AA3474" i="1"/>
  <c r="Q3470" i="1"/>
  <c r="R3470" i="1" s="1"/>
  <c r="AA3470" i="1"/>
  <c r="L3470" i="1"/>
  <c r="K3470" i="1" s="1"/>
  <c r="Q3466" i="1"/>
  <c r="R3466" i="1" s="1"/>
  <c r="L3466" i="1"/>
  <c r="K3466" i="1" s="1"/>
  <c r="Q3462" i="1"/>
  <c r="R3462" i="1"/>
  <c r="AA3462" i="1"/>
  <c r="L3462" i="1"/>
  <c r="K3462" i="1" s="1"/>
  <c r="Q3456" i="1"/>
  <c r="R3456" i="1"/>
  <c r="AA3456" i="1"/>
  <c r="L3456" i="1"/>
  <c r="K3456" i="1" s="1"/>
  <c r="Q3452" i="1"/>
  <c r="L3452" i="1"/>
  <c r="K3452" i="1" s="1"/>
  <c r="R3452" i="1"/>
  <c r="AA3452" i="1"/>
  <c r="I3447" i="2"/>
  <c r="H3447" i="2" s="1"/>
  <c r="W3450" i="1" s="1"/>
  <c r="Q3448" i="1"/>
  <c r="R3448" i="1" s="1"/>
  <c r="L3448" i="1"/>
  <c r="K3448" i="1" s="1"/>
  <c r="AA3448" i="1"/>
  <c r="I3443" i="2"/>
  <c r="H3443" i="2" s="1"/>
  <c r="W3446" i="1" s="1"/>
  <c r="Q3444" i="1"/>
  <c r="R3444" i="1" s="1"/>
  <c r="AA3444" i="1"/>
  <c r="L3444" i="1"/>
  <c r="K3444" i="1" s="1"/>
  <c r="I3439" i="2"/>
  <c r="H3439" i="2" s="1"/>
  <c r="W3442" i="1" s="1"/>
  <c r="Q3440" i="1"/>
  <c r="R3440" i="1"/>
  <c r="AA3440" i="1"/>
  <c r="L3440" i="1"/>
  <c r="K3440" i="1" s="1"/>
  <c r="I3436" i="2"/>
  <c r="H3436" i="2" s="1"/>
  <c r="W3439" i="1" s="1"/>
  <c r="Q3434" i="1"/>
  <c r="R3434" i="1" s="1"/>
  <c r="L3434" i="1"/>
  <c r="K3434" i="1" s="1"/>
  <c r="AA3434" i="1"/>
  <c r="Q3426" i="1"/>
  <c r="R3426" i="1"/>
  <c r="AA3426" i="1"/>
  <c r="L3426" i="1"/>
  <c r="K3426" i="1" s="1"/>
  <c r="Q3422" i="1"/>
  <c r="R3422" i="1"/>
  <c r="L3422" i="1"/>
  <c r="K3422" i="1" s="1"/>
  <c r="Q3418" i="1"/>
  <c r="R3418" i="1" s="1"/>
  <c r="L3418" i="1"/>
  <c r="K3418" i="1" s="1"/>
  <c r="AA3418" i="1"/>
  <c r="Q3414" i="1"/>
  <c r="R3414" i="1" s="1"/>
  <c r="AA3414" i="1"/>
  <c r="L3414" i="1"/>
  <c r="K3414" i="1" s="1"/>
  <c r="Q3410" i="1"/>
  <c r="R3410" i="1" s="1"/>
  <c r="AA3410" i="1"/>
  <c r="Q3406" i="1"/>
  <c r="AA3406" i="1"/>
  <c r="L3406" i="1"/>
  <c r="K3406" i="1" s="1"/>
  <c r="R3406" i="1"/>
  <c r="Q3400" i="1"/>
  <c r="R3400" i="1" s="1"/>
  <c r="L3400" i="1"/>
  <c r="K3400" i="1" s="1"/>
  <c r="AA3400" i="1"/>
  <c r="I3396" i="2"/>
  <c r="H3396" i="2" s="1"/>
  <c r="W3399" i="1" s="1"/>
  <c r="Q3394" i="1"/>
  <c r="R3394" i="1" s="1"/>
  <c r="L3394" i="1"/>
  <c r="K3394" i="1" s="1"/>
  <c r="AA3394" i="1"/>
  <c r="Q3390" i="1"/>
  <c r="R3390" i="1" s="1"/>
  <c r="AA3390" i="1"/>
  <c r="L3390" i="1"/>
  <c r="K3390" i="1" s="1"/>
  <c r="Q3386" i="1"/>
  <c r="R3386" i="1" s="1"/>
  <c r="AA3386" i="1"/>
  <c r="L3386" i="1"/>
  <c r="K3386" i="1" s="1"/>
  <c r="Q3382" i="1"/>
  <c r="R3382" i="1" s="1"/>
  <c r="L3382" i="1"/>
  <c r="K3382" i="1" s="1"/>
  <c r="Q3378" i="1"/>
  <c r="R3378" i="1" s="1"/>
  <c r="L3378" i="1"/>
  <c r="K3378" i="1" s="1"/>
  <c r="AA3378" i="1"/>
  <c r="Q3374" i="1"/>
  <c r="AA3374" i="1"/>
  <c r="L3374" i="1"/>
  <c r="K3374" i="1" s="1"/>
  <c r="R3374" i="1"/>
  <c r="Q3368" i="1"/>
  <c r="R3368" i="1" s="1"/>
  <c r="L3368" i="1"/>
  <c r="K3368" i="1" s="1"/>
  <c r="AA3368" i="1"/>
  <c r="I3363" i="2"/>
  <c r="H3363" i="2" s="1"/>
  <c r="W3366" i="1" s="1"/>
  <c r="Q3364" i="1"/>
  <c r="L3364" i="1"/>
  <c r="K3364" i="1" s="1"/>
  <c r="R3364" i="1"/>
  <c r="Q3360" i="1"/>
  <c r="R3360" i="1" s="1"/>
  <c r="L3360" i="1"/>
  <c r="K3360" i="1" s="1"/>
  <c r="AA3360" i="1"/>
  <c r="Q3356" i="1"/>
  <c r="R3356" i="1" s="1"/>
  <c r="AA3356" i="1"/>
  <c r="Q3352" i="1"/>
  <c r="R3352" i="1"/>
  <c r="AA3352" i="1"/>
  <c r="L3352" i="1"/>
  <c r="K3352" i="1" s="1"/>
  <c r="Q3348" i="1"/>
  <c r="R3348" i="1" s="1"/>
  <c r="L3348" i="1"/>
  <c r="K3348" i="1" s="1"/>
  <c r="AA3348" i="1"/>
  <c r="Q3344" i="1"/>
  <c r="R3344" i="1" s="1"/>
  <c r="L3344" i="1"/>
  <c r="K3344" i="1" s="1"/>
  <c r="AA3344" i="1"/>
  <c r="Q3340" i="1"/>
  <c r="AA3340" i="1"/>
  <c r="L3340" i="1"/>
  <c r="K3340" i="1" s="1"/>
  <c r="R3340" i="1"/>
  <c r="Q3336" i="1"/>
  <c r="R3336" i="1"/>
  <c r="AA3336" i="1"/>
  <c r="L3336" i="1"/>
  <c r="K3336" i="1" s="1"/>
  <c r="Q3332" i="1"/>
  <c r="AA3332" i="1"/>
  <c r="L3332" i="1"/>
  <c r="K3332" i="1" s="1"/>
  <c r="R3332" i="1"/>
  <c r="Q3328" i="1"/>
  <c r="R3328" i="1"/>
  <c r="AA3328" i="1"/>
  <c r="L3328" i="1"/>
  <c r="K3328" i="1" s="1"/>
  <c r="Q3324" i="1"/>
  <c r="L3324" i="1"/>
  <c r="K3324" i="1" s="1"/>
  <c r="R3324" i="1"/>
  <c r="Q3320" i="1"/>
  <c r="R3320" i="1" s="1"/>
  <c r="L3320" i="1"/>
  <c r="K3320" i="1" s="1"/>
  <c r="AA3320" i="1"/>
  <c r="Q3316" i="1"/>
  <c r="R3316" i="1" s="1"/>
  <c r="L3316" i="1"/>
  <c r="K3316" i="1" s="1"/>
  <c r="Q3312" i="1"/>
  <c r="R3312" i="1" s="1"/>
  <c r="L3312" i="1"/>
  <c r="K3312" i="1" s="1"/>
  <c r="AA3312" i="1"/>
  <c r="Q3308" i="1"/>
  <c r="R3308" i="1" s="1"/>
  <c r="AA3308" i="1"/>
  <c r="Q3304" i="1"/>
  <c r="R3304" i="1"/>
  <c r="AA3304" i="1"/>
  <c r="L3304" i="1"/>
  <c r="K3304" i="1" s="1"/>
  <c r="Q3300" i="1"/>
  <c r="AA3300" i="1"/>
  <c r="R3300" i="1"/>
  <c r="Q3296" i="1"/>
  <c r="R3296" i="1"/>
  <c r="AA3296" i="1"/>
  <c r="L3296" i="1"/>
  <c r="K3296" i="1" s="1"/>
  <c r="Q3292" i="1"/>
  <c r="L3292" i="1"/>
  <c r="K3292" i="1" s="1"/>
  <c r="R3292" i="1"/>
  <c r="AA3292" i="1"/>
  <c r="Q3288" i="1"/>
  <c r="R3288" i="1" s="1"/>
  <c r="L3288" i="1"/>
  <c r="K3288" i="1" s="1"/>
  <c r="AA3288" i="1"/>
  <c r="Q3284" i="1"/>
  <c r="L3284" i="1"/>
  <c r="K3284" i="1" s="1"/>
  <c r="R3284" i="1"/>
  <c r="AA3284" i="1"/>
  <c r="Q3280" i="1"/>
  <c r="R3280" i="1" s="1"/>
  <c r="L3280" i="1"/>
  <c r="K3280" i="1" s="1"/>
  <c r="AA3280" i="1"/>
  <c r="Q3276" i="1"/>
  <c r="R3276" i="1" s="1"/>
  <c r="AA3276" i="1"/>
  <c r="L3276" i="1"/>
  <c r="K3276" i="1" s="1"/>
  <c r="Q3272" i="1"/>
  <c r="R3272" i="1" s="1"/>
  <c r="AA3272" i="1"/>
  <c r="L3272" i="1"/>
  <c r="K3272" i="1" s="1"/>
  <c r="Q3268" i="1"/>
  <c r="R3268" i="1" s="1"/>
  <c r="AA3268" i="1"/>
  <c r="L3268" i="1"/>
  <c r="K3268" i="1" s="1"/>
  <c r="Q3264" i="1"/>
  <c r="R3264" i="1" s="1"/>
  <c r="AA3264" i="1"/>
  <c r="L3264" i="1"/>
  <c r="K3264" i="1" s="1"/>
  <c r="Q3260" i="1"/>
  <c r="R3260" i="1" s="1"/>
  <c r="L3260" i="1"/>
  <c r="K3260" i="1" s="1"/>
  <c r="Q3256" i="1"/>
  <c r="R3256" i="1" s="1"/>
  <c r="L3256" i="1"/>
  <c r="K3256" i="1" s="1"/>
  <c r="AA3256" i="1"/>
  <c r="Q3252" i="1"/>
  <c r="R3252" i="1" s="1"/>
  <c r="AA3252" i="1"/>
  <c r="Q3248" i="1"/>
  <c r="R3248" i="1" s="1"/>
  <c r="AA3248" i="1"/>
  <c r="L3248" i="1"/>
  <c r="K3248" i="1" s="1"/>
  <c r="Q3244" i="1"/>
  <c r="R3244" i="1"/>
  <c r="AA3244" i="1"/>
  <c r="L3244" i="1"/>
  <c r="K3244" i="1" s="1"/>
  <c r="Q3240" i="1"/>
  <c r="R3240" i="1" s="1"/>
  <c r="AA3240" i="1"/>
  <c r="L3240" i="1"/>
  <c r="K3240" i="1" s="1"/>
  <c r="Q3236" i="1"/>
  <c r="R3236" i="1"/>
  <c r="AA3236" i="1"/>
  <c r="L3236" i="1"/>
  <c r="K3236" i="1" s="1"/>
  <c r="Q3232" i="1"/>
  <c r="L3232" i="1"/>
  <c r="K3232" i="1" s="1"/>
  <c r="R3232" i="1"/>
  <c r="Q3228" i="1"/>
  <c r="L3228" i="1"/>
  <c r="K3228" i="1" s="1"/>
  <c r="R3228" i="1"/>
  <c r="AA3228" i="1"/>
  <c r="Q3224" i="1"/>
  <c r="AA3224" i="1"/>
  <c r="R3224" i="1"/>
  <c r="Q3220" i="1"/>
  <c r="R3220" i="1" s="1"/>
  <c r="AA3220" i="1"/>
  <c r="L3220" i="1"/>
  <c r="K3220" i="1" s="1"/>
  <c r="Q3216" i="1"/>
  <c r="R3216" i="1" s="1"/>
  <c r="L3216" i="1"/>
  <c r="K3216" i="1" s="1"/>
  <c r="AA3216" i="1"/>
  <c r="Q3212" i="1"/>
  <c r="L3212" i="1"/>
  <c r="K3212" i="1" s="1"/>
  <c r="AA3212" i="1"/>
  <c r="Q3208" i="1"/>
  <c r="R3208" i="1" s="1"/>
  <c r="AA3208" i="1"/>
  <c r="L3208" i="1"/>
  <c r="K3208" i="1" s="1"/>
  <c r="Q3204" i="1"/>
  <c r="R3204" i="1"/>
  <c r="AA3204" i="1"/>
  <c r="L3204" i="1"/>
  <c r="K3204" i="1" s="1"/>
  <c r="Q3200" i="1"/>
  <c r="R3200" i="1"/>
  <c r="AA3200" i="1"/>
  <c r="L3200" i="1"/>
  <c r="K3200" i="1" s="1"/>
  <c r="Q3196" i="1"/>
  <c r="R3196" i="1"/>
  <c r="AA3196" i="1"/>
  <c r="L3196" i="1"/>
  <c r="K3196" i="1" s="1"/>
  <c r="Q3192" i="1"/>
  <c r="R3192" i="1" s="1"/>
  <c r="L3192" i="1"/>
  <c r="K3192" i="1" s="1"/>
  <c r="L3188" i="1"/>
  <c r="K3188" i="1" s="1"/>
  <c r="Q3188" i="1"/>
  <c r="R3188" i="1" s="1"/>
  <c r="AA3188" i="1"/>
  <c r="AA3184" i="1"/>
  <c r="Q3184" i="1"/>
  <c r="R3184" i="1" s="1"/>
  <c r="L3184" i="1"/>
  <c r="K3184" i="1" s="1"/>
  <c r="AA3180" i="1"/>
  <c r="L3180" i="1"/>
  <c r="K3180" i="1" s="1"/>
  <c r="Q3180" i="1"/>
  <c r="R3180" i="1" s="1"/>
  <c r="L3176" i="1"/>
  <c r="K3176" i="1" s="1"/>
  <c r="AA3176" i="1"/>
  <c r="Q3176" i="1"/>
  <c r="R3176" i="1" s="1"/>
  <c r="AA3172" i="1"/>
  <c r="Q3172" i="1"/>
  <c r="R3172" i="1" s="1"/>
  <c r="L3172" i="1"/>
  <c r="K3172" i="1" s="1"/>
  <c r="L3168" i="1"/>
  <c r="K3168" i="1" s="1"/>
  <c r="Q3168" i="1"/>
  <c r="R3168" i="1" s="1"/>
  <c r="AA3168" i="1"/>
  <c r="AA3164" i="1"/>
  <c r="L3164" i="1"/>
  <c r="K3164" i="1" s="1"/>
  <c r="Q3164" i="1"/>
  <c r="R3164" i="1" s="1"/>
  <c r="AA3160" i="1"/>
  <c r="Q3160" i="1"/>
  <c r="R3160" i="1" s="1"/>
  <c r="L3160" i="1"/>
  <c r="K3160" i="1" s="1"/>
  <c r="I3155" i="2"/>
  <c r="H3155" i="2" s="1"/>
  <c r="W3158" i="1" s="1"/>
  <c r="L3156" i="1"/>
  <c r="K3156" i="1" s="1"/>
  <c r="Q3156" i="1"/>
  <c r="R3156" i="1" s="1"/>
  <c r="AA3156" i="1"/>
  <c r="I3151" i="2"/>
  <c r="H3151" i="2" s="1"/>
  <c r="W3154" i="1" s="1"/>
  <c r="Q3150" i="1"/>
  <c r="R3150" i="1" s="1"/>
  <c r="AA3150" i="1"/>
  <c r="L3150" i="1"/>
  <c r="K3150" i="1" s="1"/>
  <c r="AA3146" i="1"/>
  <c r="Q3146" i="1"/>
  <c r="L3146" i="1"/>
  <c r="K3146" i="1" s="1"/>
  <c r="R3146" i="1"/>
  <c r="Q3142" i="1"/>
  <c r="L3142" i="1"/>
  <c r="K3142" i="1" s="1"/>
  <c r="AA3138" i="1"/>
  <c r="Q3138" i="1"/>
  <c r="R3138" i="1" s="1"/>
  <c r="L3138" i="1"/>
  <c r="K3138" i="1" s="1"/>
  <c r="Q3134" i="1"/>
  <c r="R3134" i="1"/>
  <c r="L3134" i="1"/>
  <c r="K3134" i="1" s="1"/>
  <c r="AA3134" i="1"/>
  <c r="AA3130" i="1"/>
  <c r="Q3130" i="1"/>
  <c r="R3130" i="1" s="1"/>
  <c r="L3130" i="1"/>
  <c r="K3130" i="1" s="1"/>
  <c r="I3125" i="2"/>
  <c r="H3125" i="2" s="1"/>
  <c r="W3128" i="1" s="1"/>
  <c r="Q3126" i="1"/>
  <c r="AA3126" i="1"/>
  <c r="L3126" i="1"/>
  <c r="K3126" i="1" s="1"/>
  <c r="R3126" i="1"/>
  <c r="AA3122" i="1"/>
  <c r="Q3122" i="1"/>
  <c r="R3122" i="1" s="1"/>
  <c r="L3122" i="1"/>
  <c r="Q3118" i="1"/>
  <c r="R3118" i="1"/>
  <c r="AA3118" i="1"/>
  <c r="L3118" i="1"/>
  <c r="K3118" i="1" s="1"/>
  <c r="AA3114" i="1"/>
  <c r="Q3114" i="1"/>
  <c r="R3114" i="1" s="1"/>
  <c r="L3114" i="1"/>
  <c r="K3114" i="1" s="1"/>
  <c r="I3109" i="2"/>
  <c r="H3109" i="2" s="1"/>
  <c r="W3112" i="1" s="1"/>
  <c r="Q3110" i="1"/>
  <c r="R3110" i="1" s="1"/>
  <c r="L3110" i="1"/>
  <c r="K3110" i="1" s="1"/>
  <c r="AA3110" i="1"/>
  <c r="AA3106" i="1"/>
  <c r="Q3106" i="1"/>
  <c r="R3106" i="1" s="1"/>
  <c r="L3106" i="1"/>
  <c r="K3106" i="1" s="1"/>
  <c r="Q3102" i="1"/>
  <c r="R3102" i="1"/>
  <c r="L3102" i="1"/>
  <c r="K3102" i="1" s="1"/>
  <c r="AA3102" i="1"/>
  <c r="AA3098" i="1"/>
  <c r="Q3098" i="1"/>
  <c r="R3098" i="1" s="1"/>
  <c r="L3098" i="1"/>
  <c r="K3098" i="1" s="1"/>
  <c r="AA3092" i="1"/>
  <c r="L3092" i="1"/>
  <c r="K3092" i="1" s="1"/>
  <c r="Q3092" i="1"/>
  <c r="R3092" i="1" s="1"/>
  <c r="L3088" i="1"/>
  <c r="K3088" i="1" s="1"/>
  <c r="AA3088" i="1"/>
  <c r="Q3088" i="1"/>
  <c r="R3088" i="1" s="1"/>
  <c r="AA3084" i="1"/>
  <c r="Q3084" i="1"/>
  <c r="R3084" i="1" s="1"/>
  <c r="L3084" i="1"/>
  <c r="K3084" i="1" s="1"/>
  <c r="AA3080" i="1"/>
  <c r="L3080" i="1"/>
  <c r="K3080" i="1" s="1"/>
  <c r="Q3080" i="1"/>
  <c r="R3080" i="1" s="1"/>
  <c r="L3075" i="1"/>
  <c r="K3075" i="1" s="1"/>
  <c r="Q3075" i="1"/>
  <c r="R3075" i="1"/>
  <c r="AA3075" i="1"/>
  <c r="L3071" i="1"/>
  <c r="K3071" i="1" s="1"/>
  <c r="Q3071" i="1"/>
  <c r="R3071" i="1"/>
  <c r="AA3071" i="1"/>
  <c r="L3067" i="1"/>
  <c r="K3067" i="1" s="1"/>
  <c r="Q3067" i="1"/>
  <c r="R3067" i="1"/>
  <c r="AA3067" i="1"/>
  <c r="L3063" i="1"/>
  <c r="K3063" i="1" s="1"/>
  <c r="AA3063" i="1"/>
  <c r="Q3063" i="1"/>
  <c r="R3063" i="1" s="1"/>
  <c r="L3059" i="1"/>
  <c r="K3059" i="1" s="1"/>
  <c r="Q3059" i="1"/>
  <c r="R3059" i="1" s="1"/>
  <c r="AA3059" i="1"/>
  <c r="L3055" i="1"/>
  <c r="K3055" i="1" s="1"/>
  <c r="Q3055" i="1"/>
  <c r="R3055" i="1" s="1"/>
  <c r="AA3055" i="1"/>
  <c r="L3051" i="1"/>
  <c r="K3051" i="1" s="1"/>
  <c r="Q3051" i="1"/>
  <c r="R3051" i="1" s="1"/>
  <c r="AA3051" i="1"/>
  <c r="L3047" i="1"/>
  <c r="K3047" i="1" s="1"/>
  <c r="Q3047" i="1"/>
  <c r="R3047" i="1"/>
  <c r="AA3047" i="1"/>
  <c r="L3043" i="1"/>
  <c r="K3043" i="1" s="1"/>
  <c r="Q3043" i="1"/>
  <c r="AA3043" i="1"/>
  <c r="L3039" i="1"/>
  <c r="K3039" i="1" s="1"/>
  <c r="Q3039" i="1"/>
  <c r="R3039" i="1" s="1"/>
  <c r="AA3039" i="1"/>
  <c r="L3035" i="1"/>
  <c r="K3035" i="1" s="1"/>
  <c r="Q3035" i="1"/>
  <c r="R3035" i="1" s="1"/>
  <c r="AA3035" i="1"/>
  <c r="L3031" i="1"/>
  <c r="K3031" i="1" s="1"/>
  <c r="Q3031" i="1"/>
  <c r="R3031" i="1" s="1"/>
  <c r="AA3031" i="1"/>
  <c r="L3027" i="1"/>
  <c r="K3027" i="1" s="1"/>
  <c r="Q3027" i="1"/>
  <c r="R3027" i="1" s="1"/>
  <c r="AA3027" i="1"/>
  <c r="L3023" i="1"/>
  <c r="K3023" i="1" s="1"/>
  <c r="Q3023" i="1"/>
  <c r="R3023" i="1"/>
  <c r="AA3023" i="1"/>
  <c r="L3019" i="1"/>
  <c r="K3019" i="1" s="1"/>
  <c r="Q3019" i="1"/>
  <c r="R3019" i="1" s="1"/>
  <c r="AA3019" i="1"/>
  <c r="L3015" i="1"/>
  <c r="K3015" i="1" s="1"/>
  <c r="Q3015" i="1"/>
  <c r="R3015" i="1"/>
  <c r="AA3015" i="1"/>
  <c r="L3011" i="1"/>
  <c r="K3011" i="1" s="1"/>
  <c r="Q3011" i="1"/>
  <c r="R3011" i="1" s="1"/>
  <c r="AA3011" i="1"/>
  <c r="L3007" i="1"/>
  <c r="K3007" i="1" s="1"/>
  <c r="Q3007" i="1"/>
  <c r="R3007" i="1" s="1"/>
  <c r="AA3007" i="1"/>
  <c r="Q3003" i="1"/>
  <c r="L3003" i="1"/>
  <c r="K3003" i="1" s="1"/>
  <c r="AA3003" i="1"/>
  <c r="R3003" i="1"/>
  <c r="L2999" i="1"/>
  <c r="K2999" i="1" s="1"/>
  <c r="AA2999" i="1"/>
  <c r="Q2999" i="1"/>
  <c r="R2999" i="1"/>
  <c r="L2995" i="1"/>
  <c r="K2995" i="1" s="1"/>
  <c r="AA2995" i="1"/>
  <c r="Q2995" i="1"/>
  <c r="R2995" i="1" s="1"/>
  <c r="L2991" i="1"/>
  <c r="K2991" i="1" s="1"/>
  <c r="Q2991" i="1"/>
  <c r="R2991" i="1"/>
  <c r="AA2991" i="1"/>
  <c r="L2987" i="1"/>
  <c r="K2987" i="1" s="1"/>
  <c r="AA2987" i="1"/>
  <c r="Q2987" i="1"/>
  <c r="R2987" i="1" s="1"/>
  <c r="L2983" i="1"/>
  <c r="K2983" i="1" s="1"/>
  <c r="Q2983" i="1"/>
  <c r="R2983" i="1" s="1"/>
  <c r="AA2983" i="1"/>
  <c r="Q2979" i="1"/>
  <c r="R2979" i="1" s="1"/>
  <c r="L2979" i="1"/>
  <c r="K2979" i="1" s="1"/>
  <c r="AA2979" i="1"/>
  <c r="Q2975" i="1"/>
  <c r="R2975" i="1" s="1"/>
  <c r="L2975" i="1"/>
  <c r="K2975" i="1" s="1"/>
  <c r="AA2975" i="1"/>
  <c r="Q2971" i="1"/>
  <c r="R2971" i="1" s="1"/>
  <c r="L2971" i="1"/>
  <c r="K2971" i="1" s="1"/>
  <c r="AA2971" i="1"/>
  <c r="I2966" i="2"/>
  <c r="H2966" i="2" s="1"/>
  <c r="W2969" i="1" s="1"/>
  <c r="L2967" i="1"/>
  <c r="K2967" i="1" s="1"/>
  <c r="Q2967" i="1"/>
  <c r="AA2967" i="1"/>
  <c r="R2967" i="1"/>
  <c r="L2966" i="1"/>
  <c r="K2966" i="1" s="1"/>
  <c r="Q2966" i="1"/>
  <c r="AA2966" i="1"/>
  <c r="R2966" i="1"/>
  <c r="L2962" i="1"/>
  <c r="K2962" i="1" s="1"/>
  <c r="Q2962" i="1"/>
  <c r="R2962" i="1" s="1"/>
  <c r="L2958" i="1"/>
  <c r="K2958" i="1" s="1"/>
  <c r="Q2958" i="1"/>
  <c r="R2958" i="1" s="1"/>
  <c r="AA2958" i="1"/>
  <c r="L2954" i="1"/>
  <c r="K2954" i="1" s="1"/>
  <c r="AA2954" i="1"/>
  <c r="Q2954" i="1"/>
  <c r="R2954" i="1" s="1"/>
  <c r="L2949" i="1"/>
  <c r="K2949" i="1" s="1"/>
  <c r="Q2949" i="1"/>
  <c r="R2949" i="1" s="1"/>
  <c r="AA2949" i="1"/>
  <c r="L2945" i="1"/>
  <c r="K2945" i="1" s="1"/>
  <c r="AA2945" i="1"/>
  <c r="Q2945" i="1"/>
  <c r="R2945" i="1" s="1"/>
  <c r="L2941" i="1"/>
  <c r="K2941" i="1" s="1"/>
  <c r="AA2941" i="1"/>
  <c r="Q2941" i="1"/>
  <c r="R2941" i="1" s="1"/>
  <c r="AB2941" i="1" s="1"/>
  <c r="L2937" i="1"/>
  <c r="K2937" i="1" s="1"/>
  <c r="AA2937" i="1"/>
  <c r="Q2937" i="1"/>
  <c r="R2937" i="1" s="1"/>
  <c r="L2933" i="1"/>
  <c r="K2933" i="1" s="1"/>
  <c r="AA2933" i="1"/>
  <c r="Q2933" i="1"/>
  <c r="R2933" i="1" s="1"/>
  <c r="L2929" i="1"/>
  <c r="K2929" i="1" s="1"/>
  <c r="AA2929" i="1"/>
  <c r="Q2929" i="1"/>
  <c r="R2929" i="1" s="1"/>
  <c r="L2925" i="1"/>
  <c r="K2925" i="1" s="1"/>
  <c r="Q2925" i="1"/>
  <c r="R2925" i="1" s="1"/>
  <c r="AA2925" i="1"/>
  <c r="L2919" i="1"/>
  <c r="K2919" i="1" s="1"/>
  <c r="Q2919" i="1"/>
  <c r="R2919" i="1"/>
  <c r="AA2919" i="1"/>
  <c r="L2918" i="1"/>
  <c r="K2918" i="1" s="1"/>
  <c r="AA2918" i="1"/>
  <c r="Q2918" i="1"/>
  <c r="R2918" i="1" s="1"/>
  <c r="L2914" i="1"/>
  <c r="K2914" i="1" s="1"/>
  <c r="Q2914" i="1"/>
  <c r="R2914" i="1" s="1"/>
  <c r="AA2914" i="1"/>
  <c r="L2910" i="1"/>
  <c r="K2910" i="1" s="1"/>
  <c r="Q2910" i="1"/>
  <c r="AA2910" i="1"/>
  <c r="R2910" i="1"/>
  <c r="L2907" i="1"/>
  <c r="K2907" i="1" s="1"/>
  <c r="AA2907" i="1"/>
  <c r="Q2907" i="1"/>
  <c r="R2907" i="1" s="1"/>
  <c r="L2906" i="1"/>
  <c r="K2906" i="1" s="1"/>
  <c r="AA2906" i="1"/>
  <c r="Q2906" i="1"/>
  <c r="R2906" i="1" s="1"/>
  <c r="L2902" i="1"/>
  <c r="K2902" i="1" s="1"/>
  <c r="AA2902" i="1"/>
  <c r="Q2902" i="1"/>
  <c r="R2902" i="1" s="1"/>
  <c r="L2898" i="1"/>
  <c r="K2898" i="1" s="1"/>
  <c r="Q2898" i="1"/>
  <c r="R2898" i="1" s="1"/>
  <c r="AA2898" i="1"/>
  <c r="L2894" i="1"/>
  <c r="K2894" i="1" s="1"/>
  <c r="Q2894" i="1"/>
  <c r="R2894" i="1" s="1"/>
  <c r="AA2894" i="1"/>
  <c r="L2891" i="1"/>
  <c r="K2891" i="1" s="1"/>
  <c r="R2891" i="1"/>
  <c r="AA2891" i="1"/>
  <c r="Q2891" i="1"/>
  <c r="L2890" i="1"/>
  <c r="K2890" i="1" s="1"/>
  <c r="AA2890" i="1"/>
  <c r="Q2890" i="1"/>
  <c r="R2890" i="1" s="1"/>
  <c r="L2886" i="1"/>
  <c r="K2886" i="1" s="1"/>
  <c r="AA2886" i="1"/>
  <c r="Q2886" i="1"/>
  <c r="R2886" i="1" s="1"/>
  <c r="L2882" i="1"/>
  <c r="K2882" i="1" s="1"/>
  <c r="AA2882" i="1"/>
  <c r="Q2882" i="1"/>
  <c r="R2882" i="1" s="1"/>
  <c r="L2878" i="1"/>
  <c r="K2878" i="1" s="1"/>
  <c r="Q2878" i="1"/>
  <c r="R2878" i="1" s="1"/>
  <c r="AA2878" i="1"/>
  <c r="I2874" i="2"/>
  <c r="H2874" i="2" s="1"/>
  <c r="W2877" i="1" s="1"/>
  <c r="AA2872" i="1"/>
  <c r="Q2872" i="1"/>
  <c r="R2872" i="1" s="1"/>
  <c r="L2872" i="1"/>
  <c r="K2872" i="1" s="1"/>
  <c r="L2867" i="1"/>
  <c r="K2867" i="1" s="1"/>
  <c r="AA2867" i="1"/>
  <c r="Q2867" i="1"/>
  <c r="R2867" i="1" s="1"/>
  <c r="AA2863" i="1"/>
  <c r="Q2863" i="1"/>
  <c r="R2863" i="1" s="1"/>
  <c r="L2863" i="1"/>
  <c r="K2863" i="1" s="1"/>
  <c r="AA2859" i="1"/>
  <c r="Q2859" i="1"/>
  <c r="R2859" i="1" s="1"/>
  <c r="L2859" i="1"/>
  <c r="K2859" i="1" s="1"/>
  <c r="AA2855" i="1"/>
  <c r="L2855" i="1"/>
  <c r="K2855" i="1" s="1"/>
  <c r="Q2855" i="1"/>
  <c r="R2855" i="1" s="1"/>
  <c r="Q2851" i="1"/>
  <c r="R2851" i="1" s="1"/>
  <c r="L2851" i="1"/>
  <c r="K2851" i="1" s="1"/>
  <c r="AA2851" i="1"/>
  <c r="AA2847" i="1"/>
  <c r="L2847" i="1"/>
  <c r="K2847" i="1" s="1"/>
  <c r="Q2847" i="1"/>
  <c r="R2847" i="1" s="1"/>
  <c r="Q2843" i="1"/>
  <c r="R2843" i="1" s="1"/>
  <c r="L2843" i="1"/>
  <c r="K2843" i="1" s="1"/>
  <c r="AA2843" i="1"/>
  <c r="L2839" i="1"/>
  <c r="K2839" i="1" s="1"/>
  <c r="AA2839" i="1"/>
  <c r="Q2839" i="1"/>
  <c r="R2839" i="1" s="1"/>
  <c r="L2835" i="1"/>
  <c r="K2835" i="1" s="1"/>
  <c r="Q2835" i="1"/>
  <c r="R2835" i="1" s="1"/>
  <c r="AA2835" i="1"/>
  <c r="Q2832" i="1"/>
  <c r="AA2832" i="1"/>
  <c r="L2832" i="1"/>
  <c r="K2832" i="1" s="1"/>
  <c r="R2832" i="1"/>
  <c r="L2827" i="1"/>
  <c r="K2827" i="1" s="1"/>
  <c r="AA2827" i="1"/>
  <c r="Q2827" i="1"/>
  <c r="R2827" i="1" s="1"/>
  <c r="Q2824" i="1"/>
  <c r="R2824" i="1" s="1"/>
  <c r="AA2824" i="1"/>
  <c r="L2824" i="1"/>
  <c r="K2824" i="1" s="1"/>
  <c r="L2822" i="1"/>
  <c r="K2822" i="1" s="1"/>
  <c r="Q2822" i="1"/>
  <c r="AA2822" i="1"/>
  <c r="R2822" i="1"/>
  <c r="R2818" i="1"/>
  <c r="L2818" i="1"/>
  <c r="K2818" i="1" s="1"/>
  <c r="Q2818" i="1"/>
  <c r="L2814" i="1"/>
  <c r="K2814" i="1" s="1"/>
  <c r="AA2814" i="1"/>
  <c r="Q2814" i="1"/>
  <c r="R2814" i="1"/>
  <c r="L2810" i="1"/>
  <c r="K2810" i="1" s="1"/>
  <c r="AA2810" i="1"/>
  <c r="Q2810" i="1"/>
  <c r="R2810" i="1" s="1"/>
  <c r="L2806" i="1"/>
  <c r="K2806" i="1" s="1"/>
  <c r="Q2806" i="1"/>
  <c r="R2806" i="1"/>
  <c r="AA2806" i="1"/>
  <c r="AA2802" i="1"/>
  <c r="L2802" i="1"/>
  <c r="K2802" i="1" s="1"/>
  <c r="Q2802" i="1"/>
  <c r="R2802" i="1" s="1"/>
  <c r="L2798" i="1"/>
  <c r="K2798" i="1" s="1"/>
  <c r="R2798" i="1"/>
  <c r="Q2798" i="1"/>
  <c r="L2794" i="1"/>
  <c r="K2794" i="1" s="1"/>
  <c r="Q2794" i="1"/>
  <c r="R2794" i="1" s="1"/>
  <c r="AA2794" i="1"/>
  <c r="L2790" i="1"/>
  <c r="K2790" i="1" s="1"/>
  <c r="Q2790" i="1"/>
  <c r="R2790" i="1" s="1"/>
  <c r="AA2790" i="1"/>
  <c r="L2786" i="1"/>
  <c r="K2786" i="1" s="1"/>
  <c r="Q2786" i="1"/>
  <c r="R2786" i="1" s="1"/>
  <c r="AA2786" i="1"/>
  <c r="L2782" i="1"/>
  <c r="K2782" i="1" s="1"/>
  <c r="R2782" i="1"/>
  <c r="AA2782" i="1"/>
  <c r="Q2782" i="1"/>
  <c r="Q2778" i="1"/>
  <c r="R2778" i="1" s="1"/>
  <c r="AA2778" i="1"/>
  <c r="L2778" i="1"/>
  <c r="K2778" i="1" s="1"/>
  <c r="L2774" i="1"/>
  <c r="K2774" i="1" s="1"/>
  <c r="Q2774" i="1"/>
  <c r="R2774" i="1"/>
  <c r="AA2774" i="1"/>
  <c r="Q2770" i="1"/>
  <c r="L2770" i="1"/>
  <c r="K2770" i="1" s="1"/>
  <c r="R2770" i="1"/>
  <c r="AA2770" i="1"/>
  <c r="L2766" i="1"/>
  <c r="K2766" i="1" s="1"/>
  <c r="R2766" i="1"/>
  <c r="AA2766" i="1"/>
  <c r="Q2766" i="1"/>
  <c r="L2762" i="1"/>
  <c r="K2762" i="1" s="1"/>
  <c r="AA2762" i="1"/>
  <c r="Q2762" i="1"/>
  <c r="R2762" i="1" s="1"/>
  <c r="L2758" i="1"/>
  <c r="K2758" i="1" s="1"/>
  <c r="Q2758" i="1"/>
  <c r="R2758" i="1" s="1"/>
  <c r="AA2758" i="1"/>
  <c r="Q2753" i="1"/>
  <c r="AA2753" i="1"/>
  <c r="L2753" i="1"/>
  <c r="K2753" i="1" s="1"/>
  <c r="R2753" i="1"/>
  <c r="I2745" i="2"/>
  <c r="H2745" i="2" s="1"/>
  <c r="W2748" i="1" s="1"/>
  <c r="Q2746" i="1"/>
  <c r="AA2746" i="1"/>
  <c r="L2746" i="1"/>
  <c r="K2746" i="1" s="1"/>
  <c r="L2742" i="1"/>
  <c r="K2742" i="1" s="1"/>
  <c r="Q2742" i="1"/>
  <c r="R2742" i="1" s="1"/>
  <c r="AA2742" i="1"/>
  <c r="L2738" i="1"/>
  <c r="K2738" i="1" s="1"/>
  <c r="Q2738" i="1"/>
  <c r="R2738" i="1" s="1"/>
  <c r="AA2738" i="1"/>
  <c r="L2734" i="1"/>
  <c r="K2734" i="1" s="1"/>
  <c r="AA2734" i="1"/>
  <c r="Q2734" i="1"/>
  <c r="R2734" i="1" s="1"/>
  <c r="L2730" i="1"/>
  <c r="K2730" i="1" s="1"/>
  <c r="AA2730" i="1"/>
  <c r="Q2730" i="1"/>
  <c r="R2730" i="1" s="1"/>
  <c r="L2726" i="1"/>
  <c r="K2726" i="1" s="1"/>
  <c r="R2726" i="1"/>
  <c r="Q2726" i="1"/>
  <c r="AA2726" i="1"/>
  <c r="L2722" i="1"/>
  <c r="K2722" i="1" s="1"/>
  <c r="Q2722" i="1"/>
  <c r="R2722" i="1" s="1"/>
  <c r="AA2722" i="1"/>
  <c r="L2718" i="1"/>
  <c r="K2718" i="1" s="1"/>
  <c r="R2718" i="1"/>
  <c r="Q2718" i="1"/>
  <c r="AA2718" i="1"/>
  <c r="L2714" i="1"/>
  <c r="K2714" i="1" s="1"/>
  <c r="Q2714" i="1"/>
  <c r="R2714" i="1" s="1"/>
  <c r="AA2714" i="1"/>
  <c r="L2710" i="1"/>
  <c r="K2710" i="1" s="1"/>
  <c r="Q2710" i="1"/>
  <c r="R2710" i="1" s="1"/>
  <c r="AA2710" i="1"/>
  <c r="L2706" i="1"/>
  <c r="K2706" i="1" s="1"/>
  <c r="Q2706" i="1"/>
  <c r="R2706" i="1" s="1"/>
  <c r="AA2706" i="1"/>
  <c r="L2702" i="1"/>
  <c r="K2702" i="1" s="1"/>
  <c r="Q2702" i="1"/>
  <c r="R2702" i="1" s="1"/>
  <c r="AA2702" i="1"/>
  <c r="L2698" i="1"/>
  <c r="K2698" i="1" s="1"/>
  <c r="Q2698" i="1"/>
  <c r="R2698" i="1" s="1"/>
  <c r="AA2698" i="1"/>
  <c r="I2693" i="2"/>
  <c r="H2693" i="2" s="1"/>
  <c r="W2696" i="1" s="1"/>
  <c r="L2694" i="1"/>
  <c r="K2694" i="1" s="1"/>
  <c r="Q2694" i="1"/>
  <c r="R2694" i="1" s="1"/>
  <c r="AA2694" i="1"/>
  <c r="L2690" i="1"/>
  <c r="K2690" i="1" s="1"/>
  <c r="Q2690" i="1"/>
  <c r="R2690" i="1" s="1"/>
  <c r="AA2690" i="1"/>
  <c r="L2686" i="1"/>
  <c r="K2686" i="1" s="1"/>
  <c r="Q2686" i="1"/>
  <c r="R2686" i="1" s="1"/>
  <c r="AA2686" i="1"/>
  <c r="L2682" i="1"/>
  <c r="K2682" i="1" s="1"/>
  <c r="Q2682" i="1"/>
  <c r="AA2682" i="1"/>
  <c r="L2678" i="1"/>
  <c r="K2678" i="1" s="1"/>
  <c r="Q2678" i="1"/>
  <c r="R2678" i="1"/>
  <c r="AA2678" i="1"/>
  <c r="L2674" i="1"/>
  <c r="K2674" i="1" s="1"/>
  <c r="Q2674" i="1"/>
  <c r="R2674" i="1"/>
  <c r="AA2674" i="1"/>
  <c r="L2670" i="1"/>
  <c r="K2670" i="1" s="1"/>
  <c r="Q2670" i="1"/>
  <c r="R2670" i="1"/>
  <c r="AA2670" i="1"/>
  <c r="L2666" i="1"/>
  <c r="K2666" i="1" s="1"/>
  <c r="Q2666" i="1"/>
  <c r="R2666" i="1" s="1"/>
  <c r="Q2662" i="1"/>
  <c r="R2662" i="1" s="1"/>
  <c r="AA2662" i="1"/>
  <c r="L2662" i="1"/>
  <c r="K2662" i="1" s="1"/>
  <c r="L2658" i="1"/>
  <c r="K2658" i="1" s="1"/>
  <c r="Q2658" i="1"/>
  <c r="R2658" i="1"/>
  <c r="AA2658" i="1"/>
  <c r="L2654" i="1"/>
  <c r="K2654" i="1" s="1"/>
  <c r="Q2654" i="1"/>
  <c r="AA2654" i="1"/>
  <c r="R2654" i="1"/>
  <c r="L2650" i="1"/>
  <c r="K2650" i="1" s="1"/>
  <c r="Q2650" i="1"/>
  <c r="R2650" i="1" s="1"/>
  <c r="L2646" i="1"/>
  <c r="K2646" i="1" s="1"/>
  <c r="Q2646" i="1"/>
  <c r="R2646" i="1" s="1"/>
  <c r="AA2646" i="1"/>
  <c r="Q2642" i="1"/>
  <c r="R2642" i="1"/>
  <c r="L2642" i="1"/>
  <c r="K2642" i="1" s="1"/>
  <c r="AA2642" i="1"/>
  <c r="L2638" i="1"/>
  <c r="K2638" i="1" s="1"/>
  <c r="Q2638" i="1"/>
  <c r="R2638" i="1" s="1"/>
  <c r="AA2638" i="1"/>
  <c r="L2634" i="1"/>
  <c r="K2634" i="1" s="1"/>
  <c r="R2634" i="1"/>
  <c r="Q2634" i="1"/>
  <c r="L2630" i="1"/>
  <c r="K2630" i="1" s="1"/>
  <c r="Q2630" i="1"/>
  <c r="R2630" i="1" s="1"/>
  <c r="AA2630" i="1"/>
  <c r="L2626" i="1"/>
  <c r="K2626" i="1" s="1"/>
  <c r="R2626" i="1"/>
  <c r="AA2626" i="1"/>
  <c r="Q2626" i="1"/>
  <c r="L2622" i="1"/>
  <c r="K2622" i="1" s="1"/>
  <c r="Q2622" i="1"/>
  <c r="R2622" i="1" s="1"/>
  <c r="AA2622" i="1"/>
  <c r="L2618" i="1"/>
  <c r="K2618" i="1" s="1"/>
  <c r="Q2618" i="1"/>
  <c r="R2618" i="1"/>
  <c r="L2614" i="1"/>
  <c r="K2614" i="1" s="1"/>
  <c r="Q2614" i="1"/>
  <c r="AA2614" i="1"/>
  <c r="R2614" i="1"/>
  <c r="L2610" i="1"/>
  <c r="K2610" i="1" s="1"/>
  <c r="Q2610" i="1"/>
  <c r="R2610" i="1"/>
  <c r="AA2610" i="1"/>
  <c r="L2606" i="1"/>
  <c r="K2606" i="1" s="1"/>
  <c r="Q2606" i="1"/>
  <c r="AA2606" i="1"/>
  <c r="R2606" i="1"/>
  <c r="L2602" i="1"/>
  <c r="K2602" i="1" s="1"/>
  <c r="Q2602" i="1"/>
  <c r="R2602" i="1"/>
  <c r="L2598" i="1"/>
  <c r="K2598" i="1" s="1"/>
  <c r="Q2598" i="1"/>
  <c r="AA2598" i="1"/>
  <c r="R2598" i="1"/>
  <c r="L2594" i="1"/>
  <c r="K2594" i="1" s="1"/>
  <c r="Q2594" i="1"/>
  <c r="R2594" i="1" s="1"/>
  <c r="AA2594" i="1"/>
  <c r="L2590" i="1"/>
  <c r="K2590" i="1" s="1"/>
  <c r="Q2590" i="1"/>
  <c r="AA2590" i="1"/>
  <c r="R2590" i="1"/>
  <c r="L2586" i="1"/>
  <c r="K2586" i="1" s="1"/>
  <c r="Q2586" i="1"/>
  <c r="R2586" i="1" s="1"/>
  <c r="L2582" i="1"/>
  <c r="K2582" i="1" s="1"/>
  <c r="Q2582" i="1"/>
  <c r="R2582" i="1" s="1"/>
  <c r="AA2582" i="1"/>
  <c r="L2578" i="1"/>
  <c r="K2578" i="1" s="1"/>
  <c r="Q2578" i="1"/>
  <c r="R2578" i="1" s="1"/>
  <c r="AA2578" i="1"/>
  <c r="L2574" i="1"/>
  <c r="K2574" i="1" s="1"/>
  <c r="Q2574" i="1"/>
  <c r="R2574" i="1" s="1"/>
  <c r="AA2574" i="1"/>
  <c r="L2570" i="1"/>
  <c r="K2570" i="1" s="1"/>
  <c r="R2570" i="1"/>
  <c r="Q2570" i="1"/>
  <c r="L2566" i="1"/>
  <c r="K2566" i="1" s="1"/>
  <c r="Q2566" i="1"/>
  <c r="R2566" i="1" s="1"/>
  <c r="AA2566" i="1"/>
  <c r="L2562" i="1"/>
  <c r="K2562" i="1" s="1"/>
  <c r="R2562" i="1"/>
  <c r="AA2562" i="1"/>
  <c r="Q2562" i="1"/>
  <c r="L2558" i="1"/>
  <c r="K2558" i="1" s="1"/>
  <c r="Q2558" i="1"/>
  <c r="R2558" i="1" s="1"/>
  <c r="AA2558" i="1"/>
  <c r="L2554" i="1"/>
  <c r="K2554" i="1" s="1"/>
  <c r="Q2554" i="1"/>
  <c r="R2554" i="1" s="1"/>
  <c r="L2550" i="1"/>
  <c r="K2550" i="1" s="1"/>
  <c r="Q2550" i="1"/>
  <c r="AA2550" i="1"/>
  <c r="R2550" i="1"/>
  <c r="L2546" i="1"/>
  <c r="K2546" i="1" s="1"/>
  <c r="Q2546" i="1"/>
  <c r="R2546" i="1"/>
  <c r="AA2546" i="1"/>
  <c r="L2542" i="1"/>
  <c r="K2542" i="1" s="1"/>
  <c r="Q2542" i="1"/>
  <c r="AA2542" i="1"/>
  <c r="R2542" i="1"/>
  <c r="L2538" i="1"/>
  <c r="K2538" i="1" s="1"/>
  <c r="Q2538" i="1"/>
  <c r="R2538" i="1"/>
  <c r="L2534" i="1"/>
  <c r="K2534" i="1" s="1"/>
  <c r="AA2534" i="1"/>
  <c r="Q2534" i="1"/>
  <c r="R2534" i="1"/>
  <c r="L2530" i="1"/>
  <c r="K2530" i="1" s="1"/>
  <c r="Q2530" i="1"/>
  <c r="R2530" i="1" s="1"/>
  <c r="AA2530" i="1"/>
  <c r="L2526" i="1"/>
  <c r="K2526" i="1" s="1"/>
  <c r="Q2526" i="1"/>
  <c r="AA2526" i="1"/>
  <c r="R2526" i="1"/>
  <c r="L2522" i="1"/>
  <c r="K2522" i="1" s="1"/>
  <c r="Q2522" i="1"/>
  <c r="R2522" i="1" s="1"/>
  <c r="L2518" i="1"/>
  <c r="K2518" i="1" s="1"/>
  <c r="Q2518" i="1"/>
  <c r="R2518" i="1" s="1"/>
  <c r="AA2518" i="1"/>
  <c r="L2514" i="1"/>
  <c r="K2514" i="1" s="1"/>
  <c r="Q2514" i="1"/>
  <c r="R2514" i="1" s="1"/>
  <c r="AA2514" i="1"/>
  <c r="L2510" i="1"/>
  <c r="K2510" i="1" s="1"/>
  <c r="Q2510" i="1"/>
  <c r="R2510" i="1" s="1"/>
  <c r="AA2510" i="1"/>
  <c r="L2506" i="1"/>
  <c r="K2506" i="1" s="1"/>
  <c r="Q2506" i="1"/>
  <c r="R2506" i="1" s="1"/>
  <c r="L2502" i="1"/>
  <c r="K2502" i="1" s="1"/>
  <c r="Q2502" i="1"/>
  <c r="R2502" i="1" s="1"/>
  <c r="AA2502" i="1"/>
  <c r="L2498" i="1"/>
  <c r="K2498" i="1" s="1"/>
  <c r="Q2498" i="1"/>
  <c r="R2498" i="1" s="1"/>
  <c r="AA2498" i="1"/>
  <c r="L2494" i="1"/>
  <c r="K2494" i="1" s="1"/>
  <c r="Q2494" i="1"/>
  <c r="R2494" i="1" s="1"/>
  <c r="AA2490" i="1"/>
  <c r="Q2490" i="1"/>
  <c r="R2490" i="1"/>
  <c r="L2485" i="1"/>
  <c r="K2485" i="1" s="1"/>
  <c r="AA2485" i="1"/>
  <c r="Q2485" i="1"/>
  <c r="R2485" i="1" s="1"/>
  <c r="L2481" i="1"/>
  <c r="K2481" i="1" s="1"/>
  <c r="AA2481" i="1"/>
  <c r="Q2481" i="1"/>
  <c r="R2481" i="1" s="1"/>
  <c r="L2477" i="1"/>
  <c r="K2477" i="1" s="1"/>
  <c r="Q2477" i="1"/>
  <c r="R2477" i="1" s="1"/>
  <c r="AA2477" i="1"/>
  <c r="Q2472" i="1"/>
  <c r="R2472" i="1" s="1"/>
  <c r="AA2472" i="1"/>
  <c r="L2472" i="1"/>
  <c r="K2472" i="1" s="1"/>
  <c r="AA2468" i="1"/>
  <c r="Q2468" i="1"/>
  <c r="R2468" i="1" s="1"/>
  <c r="L2468" i="1"/>
  <c r="K2468" i="1" s="1"/>
  <c r="L2464" i="1"/>
  <c r="K2464" i="1" s="1"/>
  <c r="AA2464" i="1"/>
  <c r="Q2464" i="1"/>
  <c r="R2464" i="1" s="1"/>
  <c r="Q2460" i="1"/>
  <c r="R2460" i="1" s="1"/>
  <c r="AA2460" i="1"/>
  <c r="L2460" i="1"/>
  <c r="K2460" i="1" s="1"/>
  <c r="L2455" i="1"/>
  <c r="K2455" i="1" s="1"/>
  <c r="AA2455" i="1"/>
  <c r="Q2455" i="1"/>
  <c r="R2455" i="1" s="1"/>
  <c r="AA2450" i="1"/>
  <c r="Q2450" i="1"/>
  <c r="L2450" i="1"/>
  <c r="K2450" i="1" s="1"/>
  <c r="R2450" i="1"/>
  <c r="AA2446" i="1"/>
  <c r="Q2446" i="1"/>
  <c r="R2446" i="1" s="1"/>
  <c r="L2446" i="1"/>
  <c r="K2446" i="1" s="1"/>
  <c r="Q2442" i="1"/>
  <c r="R2442" i="1" s="1"/>
  <c r="AA2442" i="1"/>
  <c r="L2442" i="1"/>
  <c r="K2442" i="1" s="1"/>
  <c r="L2438" i="1"/>
  <c r="K2438" i="1" s="1"/>
  <c r="Q2438" i="1"/>
  <c r="R2438" i="1" s="1"/>
  <c r="AA2438" i="1"/>
  <c r="L2434" i="1"/>
  <c r="K2434" i="1" s="1"/>
  <c r="AA2434" i="1"/>
  <c r="Q2434" i="1"/>
  <c r="R2434" i="1" s="1"/>
  <c r="L2430" i="1"/>
  <c r="K2430" i="1" s="1"/>
  <c r="Q2430" i="1"/>
  <c r="R2430" i="1" s="1"/>
  <c r="AA2430" i="1"/>
  <c r="L2426" i="1"/>
  <c r="K2426" i="1" s="1"/>
  <c r="AA2426" i="1"/>
  <c r="Q2426" i="1"/>
  <c r="R2426" i="1" s="1"/>
  <c r="I2421" i="2"/>
  <c r="H2421" i="2" s="1"/>
  <c r="W2424" i="1" s="1"/>
  <c r="L2422" i="1"/>
  <c r="K2422" i="1" s="1"/>
  <c r="Q2422" i="1"/>
  <c r="R2422" i="1" s="1"/>
  <c r="AA2422" i="1"/>
  <c r="L2418" i="1"/>
  <c r="K2418" i="1" s="1"/>
  <c r="Q2418" i="1"/>
  <c r="R2418" i="1" s="1"/>
  <c r="AA2418" i="1"/>
  <c r="I2413" i="2"/>
  <c r="H2413" i="2" s="1"/>
  <c r="W2416" i="1" s="1"/>
  <c r="L2414" i="1"/>
  <c r="K2414" i="1" s="1"/>
  <c r="AA2414" i="1"/>
  <c r="Q2414" i="1"/>
  <c r="R2414" i="1" s="1"/>
  <c r="L2410" i="1"/>
  <c r="K2410" i="1" s="1"/>
  <c r="AA2410" i="1"/>
  <c r="Q2410" i="1"/>
  <c r="R2410" i="1" s="1"/>
  <c r="L2406" i="1"/>
  <c r="K2406" i="1" s="1"/>
  <c r="Q2406" i="1"/>
  <c r="R2406" i="1" s="1"/>
  <c r="AA2406" i="1"/>
  <c r="L2401" i="1"/>
  <c r="K2401" i="1" s="1"/>
  <c r="AA2401" i="1"/>
  <c r="Q2401" i="1"/>
  <c r="R2401" i="1" s="1"/>
  <c r="L2397" i="1"/>
  <c r="K2397" i="1" s="1"/>
  <c r="AA2397" i="1"/>
  <c r="Q2397" i="1"/>
  <c r="R2397" i="1" s="1"/>
  <c r="L2393" i="1"/>
  <c r="K2393" i="1" s="1"/>
  <c r="AA2393" i="1"/>
  <c r="Q2393" i="1"/>
  <c r="R2393" i="1" s="1"/>
  <c r="L2389" i="1"/>
  <c r="K2389" i="1" s="1"/>
  <c r="AA2389" i="1"/>
  <c r="Q2389" i="1"/>
  <c r="R2389" i="1" s="1"/>
  <c r="L2385" i="1"/>
  <c r="K2385" i="1" s="1"/>
  <c r="AA2385" i="1"/>
  <c r="Q2385" i="1"/>
  <c r="R2385" i="1" s="1"/>
  <c r="L2381" i="1"/>
  <c r="K2381" i="1" s="1"/>
  <c r="AA2381" i="1"/>
  <c r="Q2381" i="1"/>
  <c r="R2381" i="1" s="1"/>
  <c r="L2377" i="1"/>
  <c r="K2377" i="1" s="1"/>
  <c r="Q2377" i="1"/>
  <c r="R2377" i="1" s="1"/>
  <c r="AA2377" i="1"/>
  <c r="L2373" i="1"/>
  <c r="K2373" i="1" s="1"/>
  <c r="Q2373" i="1"/>
  <c r="R2373" i="1" s="1"/>
  <c r="AA2373" i="1"/>
  <c r="L2369" i="1"/>
  <c r="K2369" i="1" s="1"/>
  <c r="AA2369" i="1"/>
  <c r="Q2369" i="1"/>
  <c r="R2369" i="1" s="1"/>
  <c r="L2365" i="1"/>
  <c r="K2365" i="1" s="1"/>
  <c r="AA2365" i="1"/>
  <c r="Q2365" i="1"/>
  <c r="R2365" i="1" s="1"/>
  <c r="L2361" i="1"/>
  <c r="K2361" i="1" s="1"/>
  <c r="Q2361" i="1"/>
  <c r="R2361" i="1" s="1"/>
  <c r="AA2361" i="1"/>
  <c r="L2357" i="1"/>
  <c r="K2357" i="1" s="1"/>
  <c r="Q2357" i="1"/>
  <c r="R2357" i="1" s="1"/>
  <c r="AA2357" i="1"/>
  <c r="L2353" i="1"/>
  <c r="K2353" i="1" s="1"/>
  <c r="AA2353" i="1"/>
  <c r="Q2353" i="1"/>
  <c r="R2353" i="1" s="1"/>
  <c r="L2349" i="1"/>
  <c r="K2349" i="1" s="1"/>
  <c r="AA2349" i="1"/>
  <c r="Q2349" i="1"/>
  <c r="R2349" i="1" s="1"/>
  <c r="L2345" i="1"/>
  <c r="K2345" i="1" s="1"/>
  <c r="Q2345" i="1"/>
  <c r="R2345" i="1" s="1"/>
  <c r="AA2345" i="1"/>
  <c r="L2341" i="1"/>
  <c r="K2341" i="1" s="1"/>
  <c r="Q2341" i="1"/>
  <c r="R2341" i="1" s="1"/>
  <c r="AA2341" i="1"/>
  <c r="L2337" i="1"/>
  <c r="K2337" i="1" s="1"/>
  <c r="AA2337" i="1"/>
  <c r="Q2337" i="1"/>
  <c r="R2337" i="1" s="1"/>
  <c r="L2333" i="1"/>
  <c r="K2333" i="1" s="1"/>
  <c r="AA2333" i="1"/>
  <c r="Q2333" i="1"/>
  <c r="R2333" i="1" s="1"/>
  <c r="Q2329" i="1"/>
  <c r="AA2329" i="1"/>
  <c r="R2329" i="1"/>
  <c r="Q2325" i="1"/>
  <c r="R2325" i="1" s="1"/>
  <c r="AA2325" i="1"/>
  <c r="L2325" i="1"/>
  <c r="K2325" i="1" s="1"/>
  <c r="Q2321" i="1"/>
  <c r="R2321" i="1" s="1"/>
  <c r="L2321" i="1"/>
  <c r="K2321" i="1" s="1"/>
  <c r="AA2321" i="1"/>
  <c r="Q2317" i="1"/>
  <c r="R2317" i="1" s="1"/>
  <c r="L2317" i="1"/>
  <c r="K2317" i="1" s="1"/>
  <c r="AA2317" i="1"/>
  <c r="Q2313" i="1"/>
  <c r="R2313" i="1" s="1"/>
  <c r="AA2313" i="1"/>
  <c r="L2313" i="1"/>
  <c r="K2313" i="1" s="1"/>
  <c r="Q2309" i="1"/>
  <c r="R2309" i="1" s="1"/>
  <c r="AA2309" i="1"/>
  <c r="L2309" i="1"/>
  <c r="K2309" i="1" s="1"/>
  <c r="Q2305" i="1"/>
  <c r="R2305" i="1" s="1"/>
  <c r="L2305" i="1"/>
  <c r="K2305" i="1" s="1"/>
  <c r="Q2301" i="1"/>
  <c r="L2301" i="1"/>
  <c r="K2301" i="1" s="1"/>
  <c r="R2301" i="1"/>
  <c r="AA2301" i="1"/>
  <c r="Q2297" i="1"/>
  <c r="R2297" i="1" s="1"/>
  <c r="L2297" i="1"/>
  <c r="K2297" i="1" s="1"/>
  <c r="AA2297" i="1"/>
  <c r="Q2293" i="1"/>
  <c r="R2293" i="1" s="1"/>
  <c r="AA2293" i="1"/>
  <c r="L2293" i="1"/>
  <c r="K2293" i="1" s="1"/>
  <c r="Q2289" i="1"/>
  <c r="R2289" i="1" s="1"/>
  <c r="AA2289" i="1"/>
  <c r="L2289" i="1"/>
  <c r="K2289" i="1" s="1"/>
  <c r="Q2285" i="1"/>
  <c r="L2285" i="1"/>
  <c r="K2285" i="1" s="1"/>
  <c r="R2285" i="1"/>
  <c r="Q2281" i="1"/>
  <c r="R2281" i="1" s="1"/>
  <c r="L2281" i="1"/>
  <c r="K2281" i="1" s="1"/>
  <c r="AA2281" i="1"/>
  <c r="Q2277" i="1"/>
  <c r="R2277" i="1" s="1"/>
  <c r="AA2277" i="1"/>
  <c r="R2379" i="1"/>
  <c r="R2319" i="1"/>
  <c r="R2346" i="1"/>
  <c r="L2277" i="1"/>
  <c r="K2277" i="1" s="1"/>
  <c r="AA2305" i="1"/>
  <c r="L2329" i="1"/>
  <c r="K2329" i="1" s="1"/>
  <c r="AA2554" i="1"/>
  <c r="AA2618" i="1"/>
  <c r="R2682" i="1"/>
  <c r="R2746" i="1"/>
  <c r="AA2818" i="1"/>
  <c r="L2490" i="1"/>
  <c r="K2490" i="1" s="1"/>
  <c r="R2524" i="1"/>
  <c r="AA2899" i="1"/>
  <c r="R3043" i="1"/>
  <c r="R3111" i="1"/>
  <c r="R2764" i="1"/>
  <c r="R2688" i="1"/>
  <c r="AA2962" i="1"/>
  <c r="R2776" i="1"/>
  <c r="AA3142" i="1"/>
  <c r="R3212" i="1"/>
  <c r="AA3324" i="1"/>
  <c r="AA3466" i="1"/>
  <c r="R3142" i="1"/>
  <c r="Q3608" i="1"/>
  <c r="R3608" i="1" s="1"/>
  <c r="AA3608" i="1"/>
  <c r="S3609" i="1"/>
  <c r="AB3609" i="1"/>
  <c r="S3646" i="1"/>
  <c r="AB3646" i="1"/>
  <c r="S3631" i="1"/>
  <c r="AB3631" i="1"/>
  <c r="S3623" i="1"/>
  <c r="AB3623" i="1"/>
  <c r="S3221" i="1"/>
  <c r="AB3221" i="1"/>
  <c r="S3271" i="1"/>
  <c r="AB3271" i="1"/>
  <c r="S3303" i="1"/>
  <c r="AB3303" i="1"/>
  <c r="S3335" i="1"/>
  <c r="AB3335" i="1"/>
  <c r="S3367" i="1"/>
  <c r="AB3367" i="1"/>
  <c r="S3431" i="1"/>
  <c r="AB3431" i="1"/>
  <c r="S3481" i="1"/>
  <c r="AB3481" i="1"/>
  <c r="S2737" i="1"/>
  <c r="AB2737" i="1"/>
  <c r="S2769" i="1"/>
  <c r="AB2769" i="1"/>
  <c r="S3261" i="1"/>
  <c r="AB3261" i="1"/>
  <c r="S3265" i="1"/>
  <c r="AB3265" i="1"/>
  <c r="S3287" i="1"/>
  <c r="AB3287" i="1"/>
  <c r="S3297" i="1"/>
  <c r="AB3297" i="1"/>
  <c r="AB3558" i="1"/>
  <c r="S3558" i="1"/>
  <c r="S3577" i="1"/>
  <c r="AB3577" i="1"/>
  <c r="S3585" i="1"/>
  <c r="AB3585" i="1"/>
  <c r="AB2809" i="1"/>
  <c r="S2809" i="1"/>
  <c r="AB2819" i="1"/>
  <c r="S2819" i="1"/>
  <c r="S3229" i="1"/>
  <c r="AB3229" i="1"/>
  <c r="S3345" i="1"/>
  <c r="AB3345" i="1"/>
  <c r="S3409" i="1"/>
  <c r="AB3409" i="1"/>
  <c r="S3475" i="1"/>
  <c r="AB3475" i="1"/>
  <c r="S3537" i="1"/>
  <c r="AB3537" i="1"/>
  <c r="S2365" i="1"/>
  <c r="AB2365" i="1"/>
  <c r="S2481" i="1"/>
  <c r="AB2481" i="1"/>
  <c r="AB2503" i="1"/>
  <c r="S2503" i="1"/>
  <c r="AB2332" i="1"/>
  <c r="S2332" i="1"/>
  <c r="S2369" i="1"/>
  <c r="AB2369" i="1"/>
  <c r="AB2380" i="1"/>
  <c r="S2380" i="1"/>
  <c r="AB2396" i="1"/>
  <c r="S2396" i="1"/>
  <c r="S2437" i="1"/>
  <c r="AB2437" i="1"/>
  <c r="AB2539" i="1"/>
  <c r="S2539" i="1"/>
  <c r="AB2567" i="1"/>
  <c r="S2567" i="1"/>
  <c r="AB2599" i="1"/>
  <c r="S2599" i="1"/>
  <c r="S2357" i="1"/>
  <c r="AB2357" i="1"/>
  <c r="S2368" i="1"/>
  <c r="AB2368" i="1"/>
  <c r="S2421" i="1"/>
  <c r="AB2421" i="1"/>
  <c r="S2468" i="1"/>
  <c r="AB2468" i="1"/>
  <c r="S2559" i="1"/>
  <c r="AB2559" i="1"/>
  <c r="S2623" i="1"/>
  <c r="AB2623" i="1"/>
  <c r="S2639" i="1"/>
  <c r="AB2639" i="1"/>
  <c r="S2679" i="1"/>
  <c r="AB2679" i="1"/>
  <c r="S2715" i="1"/>
  <c r="AB2715" i="1"/>
  <c r="S2723" i="1"/>
  <c r="AB2723" i="1"/>
  <c r="S2743" i="1"/>
  <c r="AB2743" i="1"/>
  <c r="S2759" i="1"/>
  <c r="AB2759" i="1"/>
  <c r="S2775" i="1"/>
  <c r="AB2775" i="1"/>
  <c r="S2791" i="1"/>
  <c r="AB2791" i="1"/>
  <c r="S2807" i="1"/>
  <c r="AB2807" i="1"/>
  <c r="AB2703" i="1"/>
  <c r="S2703" i="1"/>
  <c r="AB2867" i="1"/>
  <c r="S2867" i="1"/>
  <c r="AB2880" i="1"/>
  <c r="S2880" i="1"/>
  <c r="AB2823" i="1"/>
  <c r="S2823" i="1"/>
  <c r="AB2968" i="1"/>
  <c r="S2968" i="1"/>
  <c r="AB3004" i="1"/>
  <c r="S3004" i="1"/>
  <c r="AB3076" i="1"/>
  <c r="S3076" i="1"/>
  <c r="AB3088" i="1"/>
  <c r="S3088" i="1"/>
  <c r="S2873" i="1"/>
  <c r="AB2873" i="1"/>
  <c r="S2960" i="1"/>
  <c r="AB2960" i="1"/>
  <c r="S2972" i="1"/>
  <c r="AB2972" i="1"/>
  <c r="S2992" i="1"/>
  <c r="AB2992" i="1"/>
  <c r="S3009" i="1"/>
  <c r="AB3009" i="1"/>
  <c r="S3073" i="1"/>
  <c r="AB3073" i="1"/>
  <c r="S3096" i="1"/>
  <c r="AB3096" i="1"/>
  <c r="S3128" i="1"/>
  <c r="AB3128" i="1"/>
  <c r="S3152" i="1"/>
  <c r="AB3152" i="1"/>
  <c r="S3180" i="1"/>
  <c r="AB3180" i="1"/>
  <c r="AB2817" i="1"/>
  <c r="AB2870" i="1"/>
  <c r="AB2921" i="1"/>
  <c r="AB3233" i="1"/>
  <c r="AB3329" i="1"/>
  <c r="S2333" i="1"/>
  <c r="AB2333" i="1"/>
  <c r="AB2344" i="1"/>
  <c r="S2344" i="1"/>
  <c r="AB2392" i="1"/>
  <c r="S2392" i="1"/>
  <c r="AB2408" i="1"/>
  <c r="S2408" i="1"/>
  <c r="S2337" i="1"/>
  <c r="AB2337" i="1"/>
  <c r="AB2348" i="1"/>
  <c r="S2348" i="1"/>
  <c r="S2385" i="1"/>
  <c r="AB2385" i="1"/>
  <c r="S2401" i="1"/>
  <c r="AB2401" i="1"/>
  <c r="AB2412" i="1"/>
  <c r="S2412" i="1"/>
  <c r="S2445" i="1"/>
  <c r="AB2445" i="1"/>
  <c r="AB2464" i="1"/>
  <c r="S2464" i="1"/>
  <c r="S2373" i="1"/>
  <c r="AB2373" i="1"/>
  <c r="S2384" i="1"/>
  <c r="AB2384" i="1"/>
  <c r="S2428" i="1"/>
  <c r="AB2428" i="1"/>
  <c r="S2575" i="1"/>
  <c r="AB2575" i="1"/>
  <c r="S2671" i="1"/>
  <c r="AB2671" i="1"/>
  <c r="AB2675" i="1"/>
  <c r="S2675" i="1"/>
  <c r="AB2884" i="1"/>
  <c r="S2884" i="1"/>
  <c r="AB3012" i="1"/>
  <c r="S3012" i="1"/>
  <c r="S3105" i="1"/>
  <c r="AB3105" i="1"/>
  <c r="S3121" i="1"/>
  <c r="AB3121" i="1"/>
  <c r="S3137" i="1"/>
  <c r="AB3137" i="1"/>
  <c r="S3153" i="1"/>
  <c r="AB3153" i="1"/>
  <c r="AB3172" i="1"/>
  <c r="S3172" i="1"/>
  <c r="S3181" i="1"/>
  <c r="AB3181" i="1"/>
  <c r="S2877" i="1"/>
  <c r="AB2877" i="1"/>
  <c r="S2928" i="1"/>
  <c r="AB2928" i="1"/>
  <c r="S3065" i="1"/>
  <c r="AB3065" i="1"/>
  <c r="S3084" i="1"/>
  <c r="AB3084" i="1"/>
  <c r="S3120" i="1"/>
  <c r="AB3120" i="1"/>
  <c r="S3176" i="1"/>
  <c r="AB3176" i="1"/>
  <c r="AB2326" i="1"/>
  <c r="AB2733" i="1"/>
  <c r="AB2765" i="1"/>
  <c r="AB2797" i="1"/>
  <c r="AB3243" i="1"/>
  <c r="AB3435" i="1"/>
  <c r="AB3169" i="1"/>
  <c r="S2349" i="1"/>
  <c r="AB2349" i="1"/>
  <c r="S2381" i="1"/>
  <c r="AB2381" i="1"/>
  <c r="S2397" i="1"/>
  <c r="AB2397" i="1"/>
  <c r="S2413" i="1"/>
  <c r="AB2413" i="1"/>
  <c r="S2353" i="1"/>
  <c r="AB2353" i="1"/>
  <c r="S2417" i="1"/>
  <c r="AB2417" i="1"/>
  <c r="S2469" i="1"/>
  <c r="AB2469" i="1"/>
  <c r="AB2484" i="1"/>
  <c r="S2484" i="1"/>
  <c r="AB2523" i="1"/>
  <c r="S2523" i="1"/>
  <c r="AB2551" i="1"/>
  <c r="S2551" i="1"/>
  <c r="AB2583" i="1"/>
  <c r="S2583" i="1"/>
  <c r="AB2615" i="1"/>
  <c r="S2615" i="1"/>
  <c r="S2336" i="1"/>
  <c r="AB2336" i="1"/>
  <c r="S2389" i="1"/>
  <c r="AB2389" i="1"/>
  <c r="S2400" i="1"/>
  <c r="AB2400" i="1"/>
  <c r="S2436" i="1"/>
  <c r="AB2436" i="1"/>
  <c r="S2444" i="1"/>
  <c r="AB2444" i="1"/>
  <c r="S2531" i="1"/>
  <c r="AB2531" i="1"/>
  <c r="S2591" i="1"/>
  <c r="AB2591" i="1"/>
  <c r="S2695" i="1"/>
  <c r="AB2695" i="1"/>
  <c r="S2719" i="1"/>
  <c r="AB2719" i="1"/>
  <c r="S2727" i="1"/>
  <c r="AB2727" i="1"/>
  <c r="S2735" i="1"/>
  <c r="AB2735" i="1"/>
  <c r="S2751" i="1"/>
  <c r="AB2751" i="1"/>
  <c r="S2767" i="1"/>
  <c r="AB2767" i="1"/>
  <c r="S2783" i="1"/>
  <c r="AB2783" i="1"/>
  <c r="S2799" i="1"/>
  <c r="AB2799" i="1"/>
  <c r="S2815" i="1"/>
  <c r="AB2815" i="1"/>
  <c r="AB2827" i="1"/>
  <c r="S2827" i="1"/>
  <c r="AB2948" i="1"/>
  <c r="S2948" i="1"/>
  <c r="AB3060" i="1"/>
  <c r="S3060" i="1"/>
  <c r="S2893" i="1"/>
  <c r="AB2893" i="1"/>
  <c r="S2900" i="1"/>
  <c r="AB2900" i="1"/>
  <c r="S3057" i="1"/>
  <c r="AB3057" i="1"/>
  <c r="S3093" i="1"/>
  <c r="AB3093" i="1"/>
  <c r="S3112" i="1"/>
  <c r="AB3112" i="1"/>
  <c r="S3144" i="1"/>
  <c r="AB3144" i="1"/>
  <c r="S3160" i="1"/>
  <c r="AB3160" i="1"/>
  <c r="S2941" i="1"/>
  <c r="AB2961" i="1"/>
  <c r="AB2364" i="1"/>
  <c r="S2364" i="1"/>
  <c r="S2429" i="1"/>
  <c r="AB2429" i="1"/>
  <c r="S2457" i="1"/>
  <c r="AB2457" i="1"/>
  <c r="AB2480" i="1"/>
  <c r="S2480" i="1"/>
  <c r="S2489" i="1"/>
  <c r="AB2489" i="1"/>
  <c r="AB2496" i="1"/>
  <c r="S2496" i="1"/>
  <c r="AB2631" i="1"/>
  <c r="S2631" i="1"/>
  <c r="S2341" i="1"/>
  <c r="AB2341" i="1"/>
  <c r="S2352" i="1"/>
  <c r="AB2352" i="1"/>
  <c r="S2405" i="1"/>
  <c r="AB2405" i="1"/>
  <c r="S2416" i="1"/>
  <c r="AB2416" i="1"/>
  <c r="S2449" i="1"/>
  <c r="AB2449" i="1"/>
  <c r="S2456" i="1"/>
  <c r="AB2456" i="1"/>
  <c r="S2543" i="1"/>
  <c r="AB2543" i="1"/>
  <c r="S2607" i="1"/>
  <c r="AB2607" i="1"/>
  <c r="S2659" i="1"/>
  <c r="AB2659" i="1"/>
  <c r="S2687" i="1"/>
  <c r="AB2687" i="1"/>
  <c r="AB2655" i="1"/>
  <c r="S2655" i="1"/>
  <c r="AB2888" i="1"/>
  <c r="S2888" i="1"/>
  <c r="AB2936" i="1"/>
  <c r="S2936" i="1"/>
  <c r="AB3000" i="1"/>
  <c r="S3000" i="1"/>
  <c r="AB3068" i="1"/>
  <c r="S3068" i="1"/>
  <c r="S3085" i="1"/>
  <c r="AB3085" i="1"/>
  <c r="S3097" i="1"/>
  <c r="AB3097" i="1"/>
  <c r="S3113" i="1"/>
  <c r="AB3113" i="1"/>
  <c r="S3129" i="1"/>
  <c r="AB3129" i="1"/>
  <c r="S3145" i="1"/>
  <c r="AB3145" i="1"/>
  <c r="S3161" i="1"/>
  <c r="AB3161" i="1"/>
  <c r="AB3184" i="1"/>
  <c r="S3184" i="1"/>
  <c r="S2869" i="1"/>
  <c r="AB2869" i="1"/>
  <c r="S2917" i="1"/>
  <c r="AB2917" i="1"/>
  <c r="S3017" i="1"/>
  <c r="AB3017" i="1"/>
  <c r="S3025" i="1"/>
  <c r="AB3025" i="1"/>
  <c r="S3033" i="1"/>
  <c r="AB3033" i="1"/>
  <c r="S3041" i="1"/>
  <c r="AB3041" i="1"/>
  <c r="S3049" i="1"/>
  <c r="AB3049" i="1"/>
  <c r="S3081" i="1"/>
  <c r="AB3081" i="1"/>
  <c r="S3104" i="1"/>
  <c r="AB3104" i="1"/>
  <c r="S3136" i="1"/>
  <c r="AB3136" i="1"/>
  <c r="S2932" i="1"/>
  <c r="AB2932" i="1"/>
  <c r="S3189" i="1"/>
  <c r="AB3189" i="1"/>
  <c r="S3536" i="1"/>
  <c r="AB3536" i="1"/>
  <c r="S3552" i="1"/>
  <c r="AB3552" i="1"/>
  <c r="S3576" i="1"/>
  <c r="AB3576" i="1"/>
  <c r="S3572" i="1"/>
  <c r="AB3572" i="1"/>
  <c r="S3566" i="1"/>
  <c r="AB3566" i="1"/>
  <c r="S3582" i="1"/>
  <c r="AB3582" i="1"/>
  <c r="AB3530" i="1"/>
  <c r="S3530" i="1"/>
  <c r="S3556" i="1"/>
  <c r="AB3556" i="1"/>
  <c r="S3580" i="1"/>
  <c r="AB3580" i="1"/>
  <c r="S3570" i="1"/>
  <c r="AB3570" i="1"/>
  <c r="S3586" i="1"/>
  <c r="AB3586" i="1"/>
  <c r="S3520" i="1"/>
  <c r="AB3520" i="1"/>
  <c r="AB3486" i="1"/>
  <c r="S3486" i="1"/>
  <c r="AB3526" i="1"/>
  <c r="S3526" i="1"/>
  <c r="S3560" i="1"/>
  <c r="AB3560" i="1"/>
  <c r="S3574" i="1"/>
  <c r="AB3574" i="1"/>
  <c r="S3594" i="1"/>
  <c r="AB3594" i="1"/>
  <c r="AB3510" i="1"/>
  <c r="S3510" i="1"/>
  <c r="S3548" i="1"/>
  <c r="AB3548" i="1"/>
  <c r="S3564" i="1"/>
  <c r="AB3564" i="1"/>
  <c r="S3568" i="1"/>
  <c r="AB3568" i="1"/>
  <c r="S3554" i="1"/>
  <c r="AB3554" i="1"/>
  <c r="S3578" i="1"/>
  <c r="AB3578" i="1"/>
  <c r="AB2355" i="1"/>
  <c r="S2355" i="1"/>
  <c r="AB2379" i="1"/>
  <c r="S2379" i="1"/>
  <c r="AB2395" i="1"/>
  <c r="S2395" i="1"/>
  <c r="AB2443" i="1"/>
  <c r="S2443" i="1"/>
  <c r="AB2459" i="1"/>
  <c r="S2459" i="1"/>
  <c r="AB2475" i="1"/>
  <c r="S2475" i="1"/>
  <c r="AB2483" i="1"/>
  <c r="S2483" i="1"/>
  <c r="AB2491" i="1"/>
  <c r="S2491" i="1"/>
  <c r="AB2499" i="1"/>
  <c r="S2499" i="1"/>
  <c r="AB2283" i="1"/>
  <c r="S2283" i="1"/>
  <c r="AB2299" i="1"/>
  <c r="S2299" i="1"/>
  <c r="AB2315" i="1"/>
  <c r="S2315" i="1"/>
  <c r="S2338" i="1"/>
  <c r="AB2338" i="1"/>
  <c r="S2346" i="1"/>
  <c r="AB2346" i="1"/>
  <c r="S2362" i="1"/>
  <c r="AB2362" i="1"/>
  <c r="S2370" i="1"/>
  <c r="AB2370" i="1"/>
  <c r="S2386" i="1"/>
  <c r="AB2386" i="1"/>
  <c r="S2394" i="1"/>
  <c r="AB2394" i="1"/>
  <c r="S2402" i="1"/>
  <c r="AB2402" i="1"/>
  <c r="S2285" i="1"/>
  <c r="AB2285" i="1"/>
  <c r="S2301" i="1"/>
  <c r="AB2301" i="1"/>
  <c r="AB2546" i="1"/>
  <c r="S2546" i="1"/>
  <c r="AB2562" i="1"/>
  <c r="S2562" i="1"/>
  <c r="AB2610" i="1"/>
  <c r="S2610" i="1"/>
  <c r="AB2626" i="1"/>
  <c r="S2626" i="1"/>
  <c r="AB2634" i="1"/>
  <c r="S2634" i="1"/>
  <c r="AB2642" i="1"/>
  <c r="S2642" i="1"/>
  <c r="AB2770" i="1"/>
  <c r="S2770" i="1"/>
  <c r="AB2794" i="1"/>
  <c r="S2794" i="1"/>
  <c r="AB2822" i="1"/>
  <c r="S2822" i="1"/>
  <c r="AB2830" i="1"/>
  <c r="S2830" i="1"/>
  <c r="S2466" i="1"/>
  <c r="AB2466" i="1"/>
  <c r="S2549" i="1"/>
  <c r="AB2549" i="1"/>
  <c r="S2581" i="1"/>
  <c r="AB2581" i="1"/>
  <c r="S2597" i="1"/>
  <c r="AB2597" i="1"/>
  <c r="S2613" i="1"/>
  <c r="AB2613" i="1"/>
  <c r="S2470" i="1"/>
  <c r="AB2470" i="1"/>
  <c r="S2672" i="1"/>
  <c r="AB2672" i="1"/>
  <c r="S2665" i="1"/>
  <c r="AB2665" i="1"/>
  <c r="S2692" i="1"/>
  <c r="AB2692" i="1"/>
  <c r="S2712" i="1"/>
  <c r="AB2712" i="1"/>
  <c r="S2915" i="1"/>
  <c r="AB2915" i="1"/>
  <c r="AB3015" i="1"/>
  <c r="S3015" i="1"/>
  <c r="AB3067" i="1"/>
  <c r="S3067" i="1"/>
  <c r="S2717" i="1"/>
  <c r="AB2717" i="1"/>
  <c r="S2732" i="1"/>
  <c r="AB2732" i="1"/>
  <c r="S2764" i="1"/>
  <c r="AB2764" i="1"/>
  <c r="S2796" i="1"/>
  <c r="AB2796" i="1"/>
  <c r="S2696" i="1"/>
  <c r="AB2696" i="1"/>
  <c r="S2911" i="1"/>
  <c r="AB2911" i="1"/>
  <c r="S2693" i="1"/>
  <c r="AB2693" i="1"/>
  <c r="S2744" i="1"/>
  <c r="AB2744" i="1"/>
  <c r="S2776" i="1"/>
  <c r="AB2776" i="1"/>
  <c r="S3200" i="1"/>
  <c r="AB3200" i="1"/>
  <c r="S3228" i="1"/>
  <c r="AB3228" i="1"/>
  <c r="S3244" i="1"/>
  <c r="AB3244" i="1"/>
  <c r="S3292" i="1"/>
  <c r="AB3292" i="1"/>
  <c r="S3324" i="1"/>
  <c r="AB3324" i="1"/>
  <c r="S3340" i="1"/>
  <c r="AB3340" i="1"/>
  <c r="S3372" i="1"/>
  <c r="AB3372" i="1"/>
  <c r="S3388" i="1"/>
  <c r="AB3388" i="1"/>
  <c r="S3404" i="1"/>
  <c r="AB3404" i="1"/>
  <c r="S3436" i="1"/>
  <c r="AB3436" i="1"/>
  <c r="S3452" i="1"/>
  <c r="AB3452" i="1"/>
  <c r="S3484" i="1"/>
  <c r="AB3484" i="1"/>
  <c r="S3500" i="1"/>
  <c r="AB3500" i="1"/>
  <c r="S3162" i="1"/>
  <c r="AB3162" i="1"/>
  <c r="AB3540" i="1"/>
  <c r="S3540" i="1"/>
  <c r="AB3494" i="1"/>
  <c r="S3494" i="1"/>
  <c r="AB3502" i="1"/>
  <c r="S3502" i="1"/>
  <c r="AB3234" i="1"/>
  <c r="S3234" i="1"/>
  <c r="AB3266" i="1"/>
  <c r="S3266" i="1"/>
  <c r="AB3282" i="1"/>
  <c r="S3282" i="1"/>
  <c r="AB3330" i="1"/>
  <c r="S3330" i="1"/>
  <c r="AB3362" i="1"/>
  <c r="S3362" i="1"/>
  <c r="AB3426" i="1"/>
  <c r="S3426" i="1"/>
  <c r="S3102" i="1"/>
  <c r="AB3102" i="1"/>
  <c r="S3134" i="1"/>
  <c r="AB3134" i="1"/>
  <c r="S3166" i="1"/>
  <c r="AB3166" i="1"/>
  <c r="S3182" i="1"/>
  <c r="AB3182" i="1"/>
  <c r="AB2371" i="1"/>
  <c r="S2371" i="1"/>
  <c r="AB2391" i="1"/>
  <c r="S2391" i="1"/>
  <c r="AB2407" i="1"/>
  <c r="S2407" i="1"/>
  <c r="AB2427" i="1"/>
  <c r="S2427" i="1"/>
  <c r="AB2279" i="1"/>
  <c r="S2279" i="1"/>
  <c r="AB2311" i="1"/>
  <c r="S2311" i="1"/>
  <c r="S2329" i="1"/>
  <c r="AB2329" i="1"/>
  <c r="AB2526" i="1"/>
  <c r="S2526" i="1"/>
  <c r="AB2542" i="1"/>
  <c r="S2542" i="1"/>
  <c r="AB2590" i="1"/>
  <c r="S2590" i="1"/>
  <c r="AB2606" i="1"/>
  <c r="S2606" i="1"/>
  <c r="AB2658" i="1"/>
  <c r="S2658" i="1"/>
  <c r="AB2666" i="1"/>
  <c r="S2666" i="1"/>
  <c r="AB2674" i="1"/>
  <c r="S2674" i="1"/>
  <c r="AB2682" i="1"/>
  <c r="S2682" i="1"/>
  <c r="AB2718" i="1"/>
  <c r="S2718" i="1"/>
  <c r="AB2726" i="1"/>
  <c r="S2726" i="1"/>
  <c r="AB2802" i="1"/>
  <c r="S2802" i="1"/>
  <c r="AB2810" i="1"/>
  <c r="S2810" i="1"/>
  <c r="AB2838" i="1"/>
  <c r="S2838" i="1"/>
  <c r="AB2854" i="1"/>
  <c r="S2854" i="1"/>
  <c r="AB2862" i="1"/>
  <c r="S2862" i="1"/>
  <c r="S2474" i="1"/>
  <c r="AB2474" i="1"/>
  <c r="S2482" i="1"/>
  <c r="AB2482" i="1"/>
  <c r="S2490" i="1"/>
  <c r="AB2490" i="1"/>
  <c r="S2450" i="1"/>
  <c r="AB2450" i="1"/>
  <c r="S2501" i="1"/>
  <c r="AB2501" i="1"/>
  <c r="S2553" i="1"/>
  <c r="AB2553" i="1"/>
  <c r="S2569" i="1"/>
  <c r="AB2569" i="1"/>
  <c r="S2478" i="1"/>
  <c r="AB2478" i="1"/>
  <c r="S2504" i="1"/>
  <c r="AB2504" i="1"/>
  <c r="S2536" i="1"/>
  <c r="AB2536" i="1"/>
  <c r="S2560" i="1"/>
  <c r="AB2560" i="1"/>
  <c r="S2592" i="1"/>
  <c r="AB2592" i="1"/>
  <c r="S2600" i="1"/>
  <c r="AB2600" i="1"/>
  <c r="S2608" i="1"/>
  <c r="AB2608" i="1"/>
  <c r="S2616" i="1"/>
  <c r="AB2616" i="1"/>
  <c r="S2624" i="1"/>
  <c r="AB2624" i="1"/>
  <c r="S2632" i="1"/>
  <c r="AB2632" i="1"/>
  <c r="S2700" i="1"/>
  <c r="AB2700" i="1"/>
  <c r="S2720" i="1"/>
  <c r="AB2720" i="1"/>
  <c r="S2930" i="1"/>
  <c r="AB2930" i="1"/>
  <c r="S2938" i="1"/>
  <c r="AB2938" i="1"/>
  <c r="S2954" i="1"/>
  <c r="AB2954" i="1"/>
  <c r="S2986" i="1"/>
  <c r="AB2986" i="1"/>
  <c r="S2994" i="1"/>
  <c r="AB2994" i="1"/>
  <c r="S3002" i="1"/>
  <c r="AB3002" i="1"/>
  <c r="AB3043" i="1"/>
  <c r="S3043" i="1"/>
  <c r="AB3047" i="1"/>
  <c r="S3047" i="1"/>
  <c r="AB3063" i="1"/>
  <c r="S3063" i="1"/>
  <c r="AB3079" i="1"/>
  <c r="S3079" i="1"/>
  <c r="AB3095" i="1"/>
  <c r="S3095" i="1"/>
  <c r="AB3103" i="1"/>
  <c r="S3103" i="1"/>
  <c r="AB3111" i="1"/>
  <c r="S3111" i="1"/>
  <c r="AB3119" i="1"/>
  <c r="S3119" i="1"/>
  <c r="AB3127" i="1"/>
  <c r="S3127" i="1"/>
  <c r="AB3135" i="1"/>
  <c r="S3135" i="1"/>
  <c r="AB3151" i="1"/>
  <c r="S3151" i="1"/>
  <c r="AB3183" i="1"/>
  <c r="S3183" i="1"/>
  <c r="S2681" i="1"/>
  <c r="AB2681" i="1"/>
  <c r="S2697" i="1"/>
  <c r="AB2697" i="1"/>
  <c r="S2756" i="1"/>
  <c r="AB2756" i="1"/>
  <c r="S2848" i="1"/>
  <c r="AB2848" i="1"/>
  <c r="S2716" i="1"/>
  <c r="AB2716" i="1"/>
  <c r="S2887" i="1"/>
  <c r="AB2887" i="1"/>
  <c r="S2919" i="1"/>
  <c r="AB2919" i="1"/>
  <c r="S2926" i="1"/>
  <c r="AB2926" i="1"/>
  <c r="S2942" i="1"/>
  <c r="AB2942" i="1"/>
  <c r="S2967" i="1"/>
  <c r="AB2967" i="1"/>
  <c r="S2999" i="1"/>
  <c r="AB2999" i="1"/>
  <c r="S3014" i="1"/>
  <c r="AB3014" i="1"/>
  <c r="S3046" i="1"/>
  <c r="AB3046" i="1"/>
  <c r="S3062" i="1"/>
  <c r="AB3062" i="1"/>
  <c r="S2721" i="1"/>
  <c r="AB2721" i="1"/>
  <c r="S2752" i="1"/>
  <c r="AB2752" i="1"/>
  <c r="S2816" i="1"/>
  <c r="AB2816" i="1"/>
  <c r="S2828" i="1"/>
  <c r="AB2828" i="1"/>
  <c r="S3196" i="1"/>
  <c r="AB3196" i="1"/>
  <c r="S3212" i="1"/>
  <c r="AB3212" i="1"/>
  <c r="S3224" i="1"/>
  <c r="AB3224" i="1"/>
  <c r="S3304" i="1"/>
  <c r="AB3304" i="1"/>
  <c r="S3336" i="1"/>
  <c r="AB3336" i="1"/>
  <c r="S3352" i="1"/>
  <c r="AB3352" i="1"/>
  <c r="S3464" i="1"/>
  <c r="AB3464" i="1"/>
  <c r="S3516" i="1"/>
  <c r="AB3516" i="1"/>
  <c r="S3562" i="1"/>
  <c r="AB3562" i="1"/>
  <c r="AB3474" i="1"/>
  <c r="S3474" i="1"/>
  <c r="AB3478" i="1"/>
  <c r="S3478" i="1"/>
  <c r="AB3482" i="1"/>
  <c r="S3482" i="1"/>
  <c r="AB3518" i="1"/>
  <c r="S3518" i="1"/>
  <c r="AB3522" i="1"/>
  <c r="S3522" i="1"/>
  <c r="S3170" i="1"/>
  <c r="AB3170" i="1"/>
  <c r="AB3218" i="1"/>
  <c r="S3218" i="1"/>
  <c r="AB3246" i="1"/>
  <c r="S3246" i="1"/>
  <c r="AB3262" i="1"/>
  <c r="S3262" i="1"/>
  <c r="AB3294" i="1"/>
  <c r="S3294" i="1"/>
  <c r="AB3310" i="1"/>
  <c r="S3310" i="1"/>
  <c r="AB3326" i="1"/>
  <c r="S3326" i="1"/>
  <c r="AB3342" i="1"/>
  <c r="S3342" i="1"/>
  <c r="AB3374" i="1"/>
  <c r="S3374" i="1"/>
  <c r="AB3406" i="1"/>
  <c r="S3406" i="1"/>
  <c r="AB3422" i="1"/>
  <c r="S3422" i="1"/>
  <c r="AB3462" i="1"/>
  <c r="S3462" i="1"/>
  <c r="AB3514" i="1"/>
  <c r="S3514" i="1"/>
  <c r="S3142" i="1"/>
  <c r="AB3142" i="1"/>
  <c r="AB2347" i="1"/>
  <c r="S2347" i="1"/>
  <c r="AB2363" i="1"/>
  <c r="S2363" i="1"/>
  <c r="AB2367" i="1"/>
  <c r="S2367" i="1"/>
  <c r="AB2387" i="1"/>
  <c r="S2387" i="1"/>
  <c r="AB2403" i="1"/>
  <c r="S2403" i="1"/>
  <c r="AB2419" i="1"/>
  <c r="S2419" i="1"/>
  <c r="AB2439" i="1"/>
  <c r="S2439" i="1"/>
  <c r="AB2447" i="1"/>
  <c r="S2447" i="1"/>
  <c r="AB2455" i="1"/>
  <c r="S2455" i="1"/>
  <c r="AB2463" i="1"/>
  <c r="S2463" i="1"/>
  <c r="AB2471" i="1"/>
  <c r="S2471" i="1"/>
  <c r="AB2479" i="1"/>
  <c r="S2479" i="1"/>
  <c r="AB2487" i="1"/>
  <c r="S2487" i="1"/>
  <c r="AB2495" i="1"/>
  <c r="S2495" i="1"/>
  <c r="AB2291" i="1"/>
  <c r="S2291" i="1"/>
  <c r="AB2307" i="1"/>
  <c r="S2307" i="1"/>
  <c r="AB2323" i="1"/>
  <c r="S2323" i="1"/>
  <c r="S2334" i="1"/>
  <c r="AB2334" i="1"/>
  <c r="S2342" i="1"/>
  <c r="AB2342" i="1"/>
  <c r="S2350" i="1"/>
  <c r="AB2350" i="1"/>
  <c r="S2358" i="1"/>
  <c r="AB2358" i="1"/>
  <c r="S2366" i="1"/>
  <c r="AB2366" i="1"/>
  <c r="S2374" i="1"/>
  <c r="AB2374" i="1"/>
  <c r="S2382" i="1"/>
  <c r="AB2382" i="1"/>
  <c r="S2390" i="1"/>
  <c r="AB2390" i="1"/>
  <c r="S2398" i="1"/>
  <c r="AB2398" i="1"/>
  <c r="S2406" i="1"/>
  <c r="AB2406" i="1"/>
  <c r="S2414" i="1"/>
  <c r="AB2414" i="1"/>
  <c r="S2422" i="1"/>
  <c r="AB2422" i="1"/>
  <c r="S2438" i="1"/>
  <c r="AB2438" i="1"/>
  <c r="S2277" i="1"/>
  <c r="AB2277" i="1"/>
  <c r="S2293" i="1"/>
  <c r="AB2293" i="1"/>
  <c r="S2309" i="1"/>
  <c r="AB2309" i="1"/>
  <c r="S2325" i="1"/>
  <c r="AB2325" i="1"/>
  <c r="S2458" i="1"/>
  <c r="AB2458" i="1"/>
  <c r="AB2506" i="1"/>
  <c r="S2506" i="1"/>
  <c r="AB2522" i="1"/>
  <c r="S2522" i="1"/>
  <c r="AB2538" i="1"/>
  <c r="S2538" i="1"/>
  <c r="AB2554" i="1"/>
  <c r="S2554" i="1"/>
  <c r="AB2570" i="1"/>
  <c r="S2570" i="1"/>
  <c r="AB2586" i="1"/>
  <c r="S2586" i="1"/>
  <c r="AB2602" i="1"/>
  <c r="S2602" i="1"/>
  <c r="AB2618" i="1"/>
  <c r="S2618" i="1"/>
  <c r="AB2630" i="1"/>
  <c r="S2630" i="1"/>
  <c r="AB2638" i="1"/>
  <c r="S2638" i="1"/>
  <c r="AB2646" i="1"/>
  <c r="S2646" i="1"/>
  <c r="AB2714" i="1"/>
  <c r="S2714" i="1"/>
  <c r="AB2758" i="1"/>
  <c r="S2758" i="1"/>
  <c r="AB2766" i="1"/>
  <c r="S2766" i="1"/>
  <c r="AB2774" i="1"/>
  <c r="S2774" i="1"/>
  <c r="AB2782" i="1"/>
  <c r="S2782" i="1"/>
  <c r="AB2790" i="1"/>
  <c r="S2790" i="1"/>
  <c r="AB2798" i="1"/>
  <c r="S2798" i="1"/>
  <c r="AB2818" i="1"/>
  <c r="S2818" i="1"/>
  <c r="AB2826" i="1"/>
  <c r="S2826" i="1"/>
  <c r="S2462" i="1"/>
  <c r="AB2462" i="1"/>
  <c r="S2509" i="1"/>
  <c r="AB2509" i="1"/>
  <c r="S2525" i="1"/>
  <c r="AB2525" i="1"/>
  <c r="S2541" i="1"/>
  <c r="AB2541" i="1"/>
  <c r="S2557" i="1"/>
  <c r="AB2557" i="1"/>
  <c r="S2573" i="1"/>
  <c r="AB2573" i="1"/>
  <c r="S2589" i="1"/>
  <c r="AB2589" i="1"/>
  <c r="S2605" i="1"/>
  <c r="AB2605" i="1"/>
  <c r="S2621" i="1"/>
  <c r="AB2621" i="1"/>
  <c r="S2486" i="1"/>
  <c r="AB2486" i="1"/>
  <c r="S2652" i="1"/>
  <c r="AB2652" i="1"/>
  <c r="S2660" i="1"/>
  <c r="AB2660" i="1"/>
  <c r="S2668" i="1"/>
  <c r="AB2668" i="1"/>
  <c r="S2649" i="1"/>
  <c r="AB2649" i="1"/>
  <c r="S2676" i="1"/>
  <c r="AB2676" i="1"/>
  <c r="S2728" i="1"/>
  <c r="AB2728" i="1"/>
  <c r="S2899" i="1"/>
  <c r="AB2899" i="1"/>
  <c r="S2914" i="1"/>
  <c r="AB2914" i="1"/>
  <c r="AB3007" i="1"/>
  <c r="S3007" i="1"/>
  <c r="AB3023" i="1"/>
  <c r="S3023" i="1"/>
  <c r="AB3039" i="1"/>
  <c r="S3039" i="1"/>
  <c r="AB3059" i="1"/>
  <c r="S3059" i="1"/>
  <c r="AB3075" i="1"/>
  <c r="S3075" i="1"/>
  <c r="AB3091" i="1"/>
  <c r="S3091" i="1"/>
  <c r="S2709" i="1"/>
  <c r="AB2709" i="1"/>
  <c r="S2725" i="1"/>
  <c r="AB2725" i="1"/>
  <c r="S2748" i="1"/>
  <c r="AB2748" i="1"/>
  <c r="S2780" i="1"/>
  <c r="AB2780" i="1"/>
  <c r="S2812" i="1"/>
  <c r="AB2812" i="1"/>
  <c r="S2825" i="1"/>
  <c r="AB2825" i="1"/>
  <c r="S2840" i="1"/>
  <c r="AB2840" i="1"/>
  <c r="S2669" i="1"/>
  <c r="AB2669" i="1"/>
  <c r="S2688" i="1"/>
  <c r="AB2688" i="1"/>
  <c r="S2895" i="1"/>
  <c r="AB2895" i="1"/>
  <c r="S2910" i="1"/>
  <c r="AB2910" i="1"/>
  <c r="S3082" i="1"/>
  <c r="AB3082" i="1"/>
  <c r="S2645" i="1"/>
  <c r="AB2645" i="1"/>
  <c r="S2685" i="1"/>
  <c r="AB2685" i="1"/>
  <c r="S2701" i="1"/>
  <c r="AB2701" i="1"/>
  <c r="S2760" i="1"/>
  <c r="AB2760" i="1"/>
  <c r="S2792" i="1"/>
  <c r="AB2792" i="1"/>
  <c r="S2836" i="1"/>
  <c r="AB2836" i="1"/>
  <c r="S2868" i="1"/>
  <c r="AB2868" i="1"/>
  <c r="S3192" i="1"/>
  <c r="AB3192" i="1"/>
  <c r="S3208" i="1"/>
  <c r="AB3208" i="1"/>
  <c r="S3220" i="1"/>
  <c r="AB3220" i="1"/>
  <c r="S3236" i="1"/>
  <c r="AB3236" i="1"/>
  <c r="S3252" i="1"/>
  <c r="AB3252" i="1"/>
  <c r="S3268" i="1"/>
  <c r="AB3268" i="1"/>
  <c r="S3284" i="1"/>
  <c r="AB3284" i="1"/>
  <c r="S3300" i="1"/>
  <c r="AB3300" i="1"/>
  <c r="S3316" i="1"/>
  <c r="AB3316" i="1"/>
  <c r="S3332" i="1"/>
  <c r="AB3332" i="1"/>
  <c r="S3348" i="1"/>
  <c r="AB3348" i="1"/>
  <c r="S3364" i="1"/>
  <c r="AB3364" i="1"/>
  <c r="S3380" i="1"/>
  <c r="AB3380" i="1"/>
  <c r="S3396" i="1"/>
  <c r="AB3396" i="1"/>
  <c r="S3412" i="1"/>
  <c r="AB3412" i="1"/>
  <c r="S3428" i="1"/>
  <c r="AB3428" i="1"/>
  <c r="S3444" i="1"/>
  <c r="AB3444" i="1"/>
  <c r="S3460" i="1"/>
  <c r="AB3460" i="1"/>
  <c r="S3476" i="1"/>
  <c r="AB3476" i="1"/>
  <c r="S3492" i="1"/>
  <c r="AB3492" i="1"/>
  <c r="S3508" i="1"/>
  <c r="AB3508" i="1"/>
  <c r="S3114" i="1"/>
  <c r="AB3114" i="1"/>
  <c r="S3146" i="1"/>
  <c r="AB3146" i="1"/>
  <c r="S3550" i="1"/>
  <c r="AB3550" i="1"/>
  <c r="AB3446" i="1"/>
  <c r="S3446" i="1"/>
  <c r="AB3450" i="1"/>
  <c r="S3450" i="1"/>
  <c r="AB3454" i="1"/>
  <c r="S3454" i="1"/>
  <c r="S3186" i="1"/>
  <c r="AB3186" i="1"/>
  <c r="AB3198" i="1"/>
  <c r="S3198" i="1"/>
  <c r="AB3214" i="1"/>
  <c r="S3214" i="1"/>
  <c r="AB3226" i="1"/>
  <c r="S3226" i="1"/>
  <c r="AB3242" i="1"/>
  <c r="S3242" i="1"/>
  <c r="AB3258" i="1"/>
  <c r="S3258" i="1"/>
  <c r="AB3274" i="1"/>
  <c r="S3274" i="1"/>
  <c r="AB3290" i="1"/>
  <c r="S3290" i="1"/>
  <c r="AB3306" i="1"/>
  <c r="S3306" i="1"/>
  <c r="AB3322" i="1"/>
  <c r="S3322" i="1"/>
  <c r="AB3338" i="1"/>
  <c r="S3338" i="1"/>
  <c r="AB3354" i="1"/>
  <c r="S3354" i="1"/>
  <c r="AB3370" i="1"/>
  <c r="S3370" i="1"/>
  <c r="AB3386" i="1"/>
  <c r="S3386" i="1"/>
  <c r="AB3402" i="1"/>
  <c r="S3402" i="1"/>
  <c r="AB3418" i="1"/>
  <c r="S3418" i="1"/>
  <c r="AB3434" i="1"/>
  <c r="S3434" i="1"/>
  <c r="AB3442" i="1"/>
  <c r="S3442" i="1"/>
  <c r="S3118" i="1"/>
  <c r="AB3118" i="1"/>
  <c r="S3150" i="1"/>
  <c r="AB3150" i="1"/>
  <c r="S3543" i="1"/>
  <c r="AB3543" i="1"/>
  <c r="AB2339" i="1"/>
  <c r="S2339" i="1"/>
  <c r="AB2343" i="1"/>
  <c r="S2343" i="1"/>
  <c r="AB2359" i="1"/>
  <c r="S2359" i="1"/>
  <c r="AB2383" i="1"/>
  <c r="S2383" i="1"/>
  <c r="AB2399" i="1"/>
  <c r="S2399" i="1"/>
  <c r="AB2415" i="1"/>
  <c r="S2415" i="1"/>
  <c r="AB2435" i="1"/>
  <c r="S2435" i="1"/>
  <c r="AB2287" i="1"/>
  <c r="S2287" i="1"/>
  <c r="AB2303" i="1"/>
  <c r="S2303" i="1"/>
  <c r="AB2319" i="1"/>
  <c r="S2319" i="1"/>
  <c r="S2426" i="1"/>
  <c r="AB2426" i="1"/>
  <c r="S2289" i="1"/>
  <c r="AB2289" i="1"/>
  <c r="S2305" i="1"/>
  <c r="AB2305" i="1"/>
  <c r="S2321" i="1"/>
  <c r="AB2321" i="1"/>
  <c r="S2442" i="1"/>
  <c r="AB2442" i="1"/>
  <c r="AB2518" i="1"/>
  <c r="S2518" i="1"/>
  <c r="AB2534" i="1"/>
  <c r="S2534" i="1"/>
  <c r="AB2550" i="1"/>
  <c r="S2550" i="1"/>
  <c r="AB2566" i="1"/>
  <c r="S2566" i="1"/>
  <c r="AB2582" i="1"/>
  <c r="S2582" i="1"/>
  <c r="AB2598" i="1"/>
  <c r="S2598" i="1"/>
  <c r="AB2614" i="1"/>
  <c r="S2614" i="1"/>
  <c r="AB2654" i="1"/>
  <c r="S2654" i="1"/>
  <c r="AB2662" i="1"/>
  <c r="S2662" i="1"/>
  <c r="AB2670" i="1"/>
  <c r="S2670" i="1"/>
  <c r="AB2678" i="1"/>
  <c r="S2678" i="1"/>
  <c r="AB2686" i="1"/>
  <c r="S2686" i="1"/>
  <c r="AB2694" i="1"/>
  <c r="S2694" i="1"/>
  <c r="AB2702" i="1"/>
  <c r="S2702" i="1"/>
  <c r="AB2710" i="1"/>
  <c r="S2710" i="1"/>
  <c r="AB2722" i="1"/>
  <c r="S2722" i="1"/>
  <c r="AB2730" i="1"/>
  <c r="S2730" i="1"/>
  <c r="AB2738" i="1"/>
  <c r="S2738" i="1"/>
  <c r="AB2746" i="1"/>
  <c r="S2746" i="1"/>
  <c r="AB2754" i="1"/>
  <c r="S2754" i="1"/>
  <c r="AB2806" i="1"/>
  <c r="S2806" i="1"/>
  <c r="AB2814" i="1"/>
  <c r="S2814" i="1"/>
  <c r="AB2834" i="1"/>
  <c r="S2834" i="1"/>
  <c r="AB2842" i="1"/>
  <c r="S2842" i="1"/>
  <c r="AB2850" i="1"/>
  <c r="S2850" i="1"/>
  <c r="AB2858" i="1"/>
  <c r="S2858" i="1"/>
  <c r="AB2866" i="1"/>
  <c r="S2866" i="1"/>
  <c r="S2446" i="1"/>
  <c r="AB2446" i="1"/>
  <c r="S2513" i="1"/>
  <c r="AB2513" i="1"/>
  <c r="S2529" i="1"/>
  <c r="AB2529" i="1"/>
  <c r="S2545" i="1"/>
  <c r="AB2545" i="1"/>
  <c r="S2561" i="1"/>
  <c r="AB2561" i="1"/>
  <c r="S2577" i="1"/>
  <c r="AB2577" i="1"/>
  <c r="S2593" i="1"/>
  <c r="AB2593" i="1"/>
  <c r="S2609" i="1"/>
  <c r="AB2609" i="1"/>
  <c r="S2625" i="1"/>
  <c r="AB2625" i="1"/>
  <c r="S2502" i="1"/>
  <c r="AB2502" i="1"/>
  <c r="S2508" i="1"/>
  <c r="AB2508" i="1"/>
  <c r="S2516" i="1"/>
  <c r="AB2516" i="1"/>
  <c r="S2524" i="1"/>
  <c r="AB2524" i="1"/>
  <c r="S2532" i="1"/>
  <c r="AB2532" i="1"/>
  <c r="S2540" i="1"/>
  <c r="AB2540" i="1"/>
  <c r="S2548" i="1"/>
  <c r="AB2548" i="1"/>
  <c r="S2556" i="1"/>
  <c r="AB2556" i="1"/>
  <c r="S2564" i="1"/>
  <c r="AB2564" i="1"/>
  <c r="S2572" i="1"/>
  <c r="AB2572" i="1"/>
  <c r="S2580" i="1"/>
  <c r="AB2580" i="1"/>
  <c r="S2588" i="1"/>
  <c r="AB2588" i="1"/>
  <c r="S2596" i="1"/>
  <c r="AB2596" i="1"/>
  <c r="S2604" i="1"/>
  <c r="AB2604" i="1"/>
  <c r="S2612" i="1"/>
  <c r="AB2612" i="1"/>
  <c r="S2620" i="1"/>
  <c r="AB2620" i="1"/>
  <c r="S2628" i="1"/>
  <c r="AB2628" i="1"/>
  <c r="S2636" i="1"/>
  <c r="AB2636" i="1"/>
  <c r="S2644" i="1"/>
  <c r="AB2644" i="1"/>
  <c r="S2673" i="1"/>
  <c r="AB2673" i="1"/>
  <c r="S2684" i="1"/>
  <c r="AB2684" i="1"/>
  <c r="S2875" i="1"/>
  <c r="AB2875" i="1"/>
  <c r="S2883" i="1"/>
  <c r="AB2883" i="1"/>
  <c r="S2891" i="1"/>
  <c r="AB2891" i="1"/>
  <c r="S2906" i="1"/>
  <c r="AB2906" i="1"/>
  <c r="S2923" i="1"/>
  <c r="AB2923" i="1"/>
  <c r="S2931" i="1"/>
  <c r="AB2931" i="1"/>
  <c r="S2939" i="1"/>
  <c r="AB2939" i="1"/>
  <c r="S2947" i="1"/>
  <c r="AB2947" i="1"/>
  <c r="S2955" i="1"/>
  <c r="AB2955" i="1"/>
  <c r="S2963" i="1"/>
  <c r="AB2963" i="1"/>
  <c r="S2971" i="1"/>
  <c r="AB2971" i="1"/>
  <c r="S2979" i="1"/>
  <c r="AB2979" i="1"/>
  <c r="S2987" i="1"/>
  <c r="AB2987" i="1"/>
  <c r="S2995" i="1"/>
  <c r="AB2995" i="1"/>
  <c r="AB3003" i="1"/>
  <c r="S3003" i="1"/>
  <c r="AB3019" i="1"/>
  <c r="S3019" i="1"/>
  <c r="AB3035" i="1"/>
  <c r="S3035" i="1"/>
  <c r="AB3055" i="1"/>
  <c r="S3055" i="1"/>
  <c r="AB3071" i="1"/>
  <c r="S3071" i="1"/>
  <c r="AB3087" i="1"/>
  <c r="S3087" i="1"/>
  <c r="AB3099" i="1"/>
  <c r="S3099" i="1"/>
  <c r="AB3107" i="1"/>
  <c r="S3107" i="1"/>
  <c r="AB3115" i="1"/>
  <c r="S3115" i="1"/>
  <c r="AB3123" i="1"/>
  <c r="S3123" i="1"/>
  <c r="AB3131" i="1"/>
  <c r="S3131" i="1"/>
  <c r="AB3139" i="1"/>
  <c r="S3139" i="1"/>
  <c r="AB3147" i="1"/>
  <c r="S3147" i="1"/>
  <c r="AB3155" i="1"/>
  <c r="S3155" i="1"/>
  <c r="AB3163" i="1"/>
  <c r="S3163" i="1"/>
  <c r="AB3171" i="1"/>
  <c r="S3171" i="1"/>
  <c r="AB3179" i="1"/>
  <c r="S3179" i="1"/>
  <c r="AB3187" i="1"/>
  <c r="S3187" i="1"/>
  <c r="S2689" i="1"/>
  <c r="AB2689" i="1"/>
  <c r="S2704" i="1"/>
  <c r="AB2704" i="1"/>
  <c r="S2740" i="1"/>
  <c r="AB2740" i="1"/>
  <c r="S2772" i="1"/>
  <c r="AB2772" i="1"/>
  <c r="S2804" i="1"/>
  <c r="AB2804" i="1"/>
  <c r="S2832" i="1"/>
  <c r="AB2832" i="1"/>
  <c r="S2864" i="1"/>
  <c r="AB2864" i="1"/>
  <c r="S2661" i="1"/>
  <c r="AB2661" i="1"/>
  <c r="S2708" i="1"/>
  <c r="AB2708" i="1"/>
  <c r="S2724" i="1"/>
  <c r="AB2724" i="1"/>
  <c r="S2903" i="1"/>
  <c r="AB2903" i="1"/>
  <c r="S2918" i="1"/>
  <c r="AB2918" i="1"/>
  <c r="S2927" i="1"/>
  <c r="AB2927" i="1"/>
  <c r="S2934" i="1"/>
  <c r="AB2934" i="1"/>
  <c r="S2943" i="1"/>
  <c r="AB2943" i="1"/>
  <c r="S2950" i="1"/>
  <c r="AB2950" i="1"/>
  <c r="S2959" i="1"/>
  <c r="AB2959" i="1"/>
  <c r="S2966" i="1"/>
  <c r="AB2966" i="1"/>
  <c r="S2975" i="1"/>
  <c r="AB2975" i="1"/>
  <c r="S2982" i="1"/>
  <c r="AB2982" i="1"/>
  <c r="S2991" i="1"/>
  <c r="AB2991" i="1"/>
  <c r="S2998" i="1"/>
  <c r="AB2998" i="1"/>
  <c r="S3010" i="1"/>
  <c r="AB3010" i="1"/>
  <c r="S3018" i="1"/>
  <c r="AB3018" i="1"/>
  <c r="S3026" i="1"/>
  <c r="AB3026" i="1"/>
  <c r="S3034" i="1"/>
  <c r="AB3034" i="1"/>
  <c r="S3042" i="1"/>
  <c r="AB3042" i="1"/>
  <c r="S3050" i="1"/>
  <c r="AB3050" i="1"/>
  <c r="S3058" i="1"/>
  <c r="AB3058" i="1"/>
  <c r="S3066" i="1"/>
  <c r="AB3066" i="1"/>
  <c r="S3074" i="1"/>
  <c r="AB3074" i="1"/>
  <c r="S3086" i="1"/>
  <c r="AB3086" i="1"/>
  <c r="S2637" i="1"/>
  <c r="AB2637" i="1"/>
  <c r="S2713" i="1"/>
  <c r="AB2713" i="1"/>
  <c r="S2729" i="1"/>
  <c r="AB2729" i="1"/>
  <c r="S2736" i="1"/>
  <c r="AB2736" i="1"/>
  <c r="S2768" i="1"/>
  <c r="AB2768" i="1"/>
  <c r="S2800" i="1"/>
  <c r="AB2800" i="1"/>
  <c r="S2821" i="1"/>
  <c r="AB2821" i="1"/>
  <c r="S2844" i="1"/>
  <c r="AB2844" i="1"/>
  <c r="S3204" i="1"/>
  <c r="AB3204" i="1"/>
  <c r="S3216" i="1"/>
  <c r="AB3216" i="1"/>
  <c r="S3232" i="1"/>
  <c r="AB3232" i="1"/>
  <c r="S3248" i="1"/>
  <c r="AB3248" i="1"/>
  <c r="S3264" i="1"/>
  <c r="AB3264" i="1"/>
  <c r="S3280" i="1"/>
  <c r="AB3280" i="1"/>
  <c r="S3296" i="1"/>
  <c r="AB3296" i="1"/>
  <c r="S3312" i="1"/>
  <c r="AB3312" i="1"/>
  <c r="S3328" i="1"/>
  <c r="AB3328" i="1"/>
  <c r="S3344" i="1"/>
  <c r="AB3344" i="1"/>
  <c r="S3360" i="1"/>
  <c r="AB3360" i="1"/>
  <c r="S3376" i="1"/>
  <c r="AB3376" i="1"/>
  <c r="S3392" i="1"/>
  <c r="AB3392" i="1"/>
  <c r="S3408" i="1"/>
  <c r="AB3408" i="1"/>
  <c r="S3424" i="1"/>
  <c r="AB3424" i="1"/>
  <c r="S3440" i="1"/>
  <c r="AB3440" i="1"/>
  <c r="S3456" i="1"/>
  <c r="AB3456" i="1"/>
  <c r="S3472" i="1"/>
  <c r="AB3472" i="1"/>
  <c r="S3488" i="1"/>
  <c r="AB3488" i="1"/>
  <c r="S3504" i="1"/>
  <c r="AB3504" i="1"/>
  <c r="S3512" i="1"/>
  <c r="AB3512" i="1"/>
  <c r="S3122" i="1"/>
  <c r="AB3122" i="1"/>
  <c r="S3154" i="1"/>
  <c r="AB3154" i="1"/>
  <c r="S3174" i="1"/>
  <c r="AB3174" i="1"/>
  <c r="S3190" i="1"/>
  <c r="AB3190" i="1"/>
  <c r="AB3544" i="1"/>
  <c r="S3544" i="1"/>
  <c r="AB3534" i="1"/>
  <c r="S3534" i="1"/>
  <c r="AB3194" i="1"/>
  <c r="S3194" i="1"/>
  <c r="AB3210" i="1"/>
  <c r="S3210" i="1"/>
  <c r="AB3222" i="1"/>
  <c r="S3222" i="1"/>
  <c r="AB3238" i="1"/>
  <c r="S3238" i="1"/>
  <c r="AB3254" i="1"/>
  <c r="S3254" i="1"/>
  <c r="AB3270" i="1"/>
  <c r="S3270" i="1"/>
  <c r="AB3286" i="1"/>
  <c r="S3286" i="1"/>
  <c r="AB3302" i="1"/>
  <c r="S3302" i="1"/>
  <c r="AB3318" i="1"/>
  <c r="S3318" i="1"/>
  <c r="AB3334" i="1"/>
  <c r="S3334" i="1"/>
  <c r="AB3350" i="1"/>
  <c r="S3350" i="1"/>
  <c r="AB3366" i="1"/>
  <c r="S3366" i="1"/>
  <c r="AB3382" i="1"/>
  <c r="S3382" i="1"/>
  <c r="AB3398" i="1"/>
  <c r="S3398" i="1"/>
  <c r="AB3414" i="1"/>
  <c r="S3414" i="1"/>
  <c r="AB3430" i="1"/>
  <c r="S3430" i="1"/>
  <c r="AB3458" i="1"/>
  <c r="S3458" i="1"/>
  <c r="S3126" i="1"/>
  <c r="AB3126" i="1"/>
  <c r="S3158" i="1"/>
  <c r="AB3158" i="1"/>
  <c r="AB3584" i="1"/>
  <c r="S3584" i="1"/>
  <c r="S3588" i="1"/>
  <c r="AB3588" i="1"/>
  <c r="S3592" i="1"/>
  <c r="AB3592" i="1"/>
  <c r="S3596" i="1"/>
  <c r="AB3596" i="1"/>
  <c r="AB3600" i="1"/>
  <c r="S3600" i="1"/>
  <c r="I3564" i="2"/>
  <c r="H3564" i="2" s="1"/>
  <c r="W3567" i="1" s="1"/>
  <c r="I3560" i="2"/>
  <c r="H3560" i="2" s="1"/>
  <c r="W3563" i="1" s="1"/>
  <c r="I3532" i="2"/>
  <c r="H3532" i="2" s="1"/>
  <c r="W3535" i="1" s="1"/>
  <c r="I3458" i="2"/>
  <c r="H3458" i="2" s="1"/>
  <c r="W3461" i="1" s="1"/>
  <c r="I3452" i="2"/>
  <c r="H3452" i="2" s="1"/>
  <c r="W3455" i="1" s="1"/>
  <c r="I3444" i="2"/>
  <c r="H3444" i="2" s="1"/>
  <c r="W3447" i="1" s="1"/>
  <c r="I3419" i="2"/>
  <c r="H3419" i="2" s="1"/>
  <c r="W3422" i="1" s="1"/>
  <c r="I3380" i="2"/>
  <c r="H3380" i="2" s="1"/>
  <c r="W3383" i="1" s="1"/>
  <c r="I3331" i="2"/>
  <c r="H3331" i="2" s="1"/>
  <c r="W3334" i="1" s="1"/>
  <c r="I3299" i="2"/>
  <c r="H3299" i="2" s="1"/>
  <c r="W3302" i="1" s="1"/>
  <c r="I3267" i="2"/>
  <c r="H3267" i="2" s="1"/>
  <c r="W3270" i="1" s="1"/>
  <c r="I3235" i="2"/>
  <c r="H3235" i="2" s="1"/>
  <c r="W3238" i="1" s="1"/>
  <c r="I3224" i="2"/>
  <c r="H3224" i="2" s="1"/>
  <c r="W3227" i="1" s="1"/>
  <c r="I3215" i="2"/>
  <c r="H3215" i="2" s="1"/>
  <c r="W3218" i="1" s="1"/>
  <c r="I3204" i="2"/>
  <c r="H3204" i="2" s="1"/>
  <c r="W3207" i="1" s="1"/>
  <c r="I3200" i="2"/>
  <c r="H3200" i="2" s="1"/>
  <c r="W3203" i="1" s="1"/>
  <c r="I3176" i="2"/>
  <c r="H3176" i="2" s="1"/>
  <c r="W3179" i="1" s="1"/>
  <c r="I3152" i="2"/>
  <c r="H3152" i="2" s="1"/>
  <c r="W3155" i="1" s="1"/>
  <c r="I3101" i="2"/>
  <c r="H3101" i="2" s="1"/>
  <c r="W3104" i="1" s="1"/>
  <c r="I3085" i="2"/>
  <c r="H3085" i="2" s="1"/>
  <c r="W3088" i="1" s="1"/>
  <c r="I3005" i="2"/>
  <c r="H3005" i="2" s="1"/>
  <c r="W3008" i="1" s="1"/>
  <c r="I2997" i="2"/>
  <c r="H2997" i="2" s="1"/>
  <c r="W3000" i="1" s="1"/>
  <c r="I2989" i="2"/>
  <c r="H2989" i="2" s="1"/>
  <c r="W2992" i="1" s="1"/>
  <c r="I2981" i="2"/>
  <c r="H2981" i="2" s="1"/>
  <c r="W2984" i="1" s="1"/>
  <c r="I2976" i="2"/>
  <c r="H2976" i="2" s="1"/>
  <c r="W2979" i="1" s="1"/>
  <c r="I2945" i="2"/>
  <c r="H2945" i="2" s="1"/>
  <c r="W2948" i="1" s="1"/>
  <c r="I2944" i="2"/>
  <c r="H2944" i="2" s="1"/>
  <c r="W2947" i="1" s="1"/>
  <c r="I2932" i="2"/>
  <c r="H2932" i="2" s="1"/>
  <c r="W2935" i="1" s="1"/>
  <c r="I2928" i="2"/>
  <c r="H2928" i="2" s="1"/>
  <c r="W2931" i="1" s="1"/>
  <c r="I2709" i="2"/>
  <c r="H2709" i="2" s="1"/>
  <c r="W2712" i="1" s="1"/>
  <c r="I2676" i="2"/>
  <c r="H2676" i="2" s="1"/>
  <c r="W2679" i="1" s="1"/>
  <c r="I2456" i="2"/>
  <c r="H2456" i="2" s="1"/>
  <c r="W2459" i="1" s="1"/>
  <c r="I3573" i="2"/>
  <c r="H3573" i="2" s="1"/>
  <c r="W3576" i="1" s="1"/>
  <c r="I3522" i="2"/>
  <c r="H3522" i="2" s="1"/>
  <c r="W3525" i="1" s="1"/>
  <c r="I3484" i="2"/>
  <c r="H3484" i="2" s="1"/>
  <c r="W3487" i="1" s="1"/>
  <c r="I3474" i="2"/>
  <c r="H3474" i="2" s="1"/>
  <c r="W3477" i="1" s="1"/>
  <c r="I3468" i="2"/>
  <c r="H3468" i="2" s="1"/>
  <c r="W3471" i="1" s="1"/>
  <c r="I3412" i="2"/>
  <c r="H3412" i="2" s="1"/>
  <c r="W3415" i="1" s="1"/>
  <c r="I3387" i="2"/>
  <c r="H3387" i="2" s="1"/>
  <c r="W3390" i="1" s="1"/>
  <c r="I3375" i="2"/>
  <c r="H3375" i="2" s="1"/>
  <c r="W3378" i="1" s="1"/>
  <c r="I3364" i="2"/>
  <c r="H3364" i="2" s="1"/>
  <c r="W3367" i="1" s="1"/>
  <c r="I3348" i="2"/>
  <c r="H3348" i="2" s="1"/>
  <c r="W3351" i="1" s="1"/>
  <c r="I3343" i="2"/>
  <c r="H3343" i="2" s="1"/>
  <c r="W3346" i="1" s="1"/>
  <c r="I3336" i="2"/>
  <c r="H3336" i="2" s="1"/>
  <c r="W3339" i="1" s="1"/>
  <c r="I3316" i="2"/>
  <c r="H3316" i="2" s="1"/>
  <c r="W3319" i="1" s="1"/>
  <c r="I3311" i="2"/>
  <c r="H3311" i="2" s="1"/>
  <c r="W3314" i="1" s="1"/>
  <c r="I3304" i="2"/>
  <c r="H3304" i="2" s="1"/>
  <c r="W3307" i="1" s="1"/>
  <c r="I3284" i="2"/>
  <c r="H3284" i="2" s="1"/>
  <c r="W3287" i="1" s="1"/>
  <c r="I3279" i="2"/>
  <c r="H3279" i="2" s="1"/>
  <c r="W3282" i="1" s="1"/>
  <c r="I3272" i="2"/>
  <c r="H3272" i="2" s="1"/>
  <c r="W3275" i="1" s="1"/>
  <c r="I3252" i="2"/>
  <c r="H3252" i="2" s="1"/>
  <c r="W3255" i="1" s="1"/>
  <c r="I3247" i="2"/>
  <c r="H3247" i="2" s="1"/>
  <c r="W3250" i="1" s="1"/>
  <c r="I3240" i="2"/>
  <c r="H3240" i="2" s="1"/>
  <c r="W3243" i="1" s="1"/>
  <c r="I3219" i="2"/>
  <c r="H3219" i="2" s="1"/>
  <c r="W3222" i="1" s="1"/>
  <c r="I3167" i="2"/>
  <c r="H3167" i="2" s="1"/>
  <c r="W3170" i="1" s="1"/>
  <c r="I3160" i="2"/>
  <c r="H3160" i="2" s="1"/>
  <c r="W3163" i="1" s="1"/>
  <c r="I3117" i="2"/>
  <c r="H3117" i="2" s="1"/>
  <c r="W3120" i="1" s="1"/>
  <c r="I3088" i="2"/>
  <c r="H3088" i="2" s="1"/>
  <c r="W3091" i="1" s="1"/>
  <c r="I3140" i="2"/>
  <c r="H3140" i="2" s="1"/>
  <c r="W3143" i="1" s="1"/>
  <c r="I3120" i="2"/>
  <c r="H3120" i="2" s="1"/>
  <c r="W3123" i="1" s="1"/>
  <c r="I3077" i="2"/>
  <c r="H3077" i="2" s="1"/>
  <c r="W3080" i="1" s="1"/>
  <c r="I3069" i="2"/>
  <c r="H3069" i="2" s="1"/>
  <c r="W3072" i="1" s="1"/>
  <c r="I3045" i="2"/>
  <c r="H3045" i="2" s="1"/>
  <c r="W3048" i="1" s="1"/>
  <c r="I3037" i="2"/>
  <c r="H3037" i="2" s="1"/>
  <c r="W3040" i="1" s="1"/>
  <c r="I2963" i="2"/>
  <c r="H2963" i="2" s="1"/>
  <c r="W2966" i="1" s="1"/>
  <c r="I2950" i="2"/>
  <c r="H2950" i="2" s="1"/>
  <c r="W2953" i="1" s="1"/>
  <c r="I2787" i="2"/>
  <c r="H2787" i="2" s="1"/>
  <c r="W2790" i="1" s="1"/>
  <c r="I2770" i="2"/>
  <c r="H2770" i="2" s="1"/>
  <c r="W2773" i="1" s="1"/>
  <c r="I2769" i="2"/>
  <c r="H2769" i="2" s="1"/>
  <c r="W2772" i="1" s="1"/>
  <c r="I2761" i="2"/>
  <c r="H2761" i="2" s="1"/>
  <c r="W2764" i="1" s="1"/>
  <c r="I2748" i="2"/>
  <c r="H2748" i="2" s="1"/>
  <c r="W2751" i="1" s="1"/>
  <c r="I2735" i="2"/>
  <c r="H2735" i="2" s="1"/>
  <c r="W2738" i="1" s="1"/>
  <c r="I2678" i="2"/>
  <c r="H2678" i="2" s="1"/>
  <c r="W2681" i="1" s="1"/>
  <c r="I2677" i="2"/>
  <c r="H2677" i="2" s="1"/>
  <c r="W2680" i="1" s="1"/>
  <c r="I2605" i="2"/>
  <c r="H2605" i="2" s="1"/>
  <c r="W2608" i="1" s="1"/>
  <c r="I2602" i="2"/>
  <c r="H2602" i="2" s="1"/>
  <c r="W2605" i="1" s="1"/>
  <c r="I2597" i="2"/>
  <c r="H2597" i="2" s="1"/>
  <c r="W2600" i="1" s="1"/>
  <c r="I2594" i="2"/>
  <c r="H2594" i="2" s="1"/>
  <c r="W2597" i="1" s="1"/>
  <c r="I2517" i="2"/>
  <c r="H2517" i="2" s="1"/>
  <c r="W2520" i="1" s="1"/>
  <c r="I2513" i="2"/>
  <c r="H2513" i="2" s="1"/>
  <c r="W2516" i="1" s="1"/>
  <c r="I2509" i="2"/>
  <c r="H2509" i="2" s="1"/>
  <c r="W2512" i="1" s="1"/>
  <c r="I2489" i="2"/>
  <c r="H2489" i="2" s="1"/>
  <c r="W2492" i="1" s="1"/>
  <c r="I2442" i="2"/>
  <c r="H2442" i="2" s="1"/>
  <c r="W2445" i="1" s="1"/>
  <c r="I2434" i="2"/>
  <c r="H2434" i="2" s="1"/>
  <c r="W2437" i="1" s="1"/>
  <c r="I2425" i="2"/>
  <c r="H2425" i="2" s="1"/>
  <c r="W2428" i="1" s="1"/>
  <c r="I2387" i="2"/>
  <c r="H2387" i="2" s="1"/>
  <c r="W2390" i="1" s="1"/>
  <c r="I2382" i="2"/>
  <c r="H2382" i="2" s="1"/>
  <c r="W2385" i="1" s="1"/>
  <c r="I2354" i="2"/>
  <c r="H2354" i="2" s="1"/>
  <c r="W2357" i="1" s="1"/>
  <c r="I2350" i="2"/>
  <c r="H2350" i="2" s="1"/>
  <c r="W2353" i="1" s="1"/>
  <c r="I2342" i="2"/>
  <c r="H2342" i="2" s="1"/>
  <c r="W2345" i="1" s="1"/>
  <c r="I2338" i="2"/>
  <c r="H2338" i="2" s="1"/>
  <c r="W2341" i="1" s="1"/>
  <c r="I2334" i="2"/>
  <c r="H2334" i="2" s="1"/>
  <c r="W2337" i="1" s="1"/>
  <c r="I2330" i="2"/>
  <c r="H2330" i="2" s="1"/>
  <c r="W2333" i="1" s="1"/>
  <c r="I2326" i="2"/>
  <c r="H2326" i="2" s="1"/>
  <c r="W2329" i="1" s="1"/>
  <c r="I2727" i="2"/>
  <c r="H2727" i="2" s="1"/>
  <c r="W2730" i="1" s="1"/>
  <c r="I2716" i="2"/>
  <c r="H2716" i="2" s="1"/>
  <c r="W2719" i="1" s="1"/>
  <c r="I3576" i="2"/>
  <c r="H3576" i="2" s="1"/>
  <c r="W3579" i="1" s="1"/>
  <c r="I3555" i="2"/>
  <c r="H3555" i="2" s="1"/>
  <c r="W3558" i="1" s="1"/>
  <c r="I3541" i="2"/>
  <c r="H3541" i="2" s="1"/>
  <c r="W3544" i="1" s="1"/>
  <c r="I3516" i="2"/>
  <c r="H3516" i="2" s="1"/>
  <c r="W3519" i="1" s="1"/>
  <c r="I3506" i="2"/>
  <c r="H3506" i="2" s="1"/>
  <c r="W3509" i="1" s="1"/>
  <c r="I3499" i="2"/>
  <c r="H3499" i="2" s="1"/>
  <c r="W3502" i="1" s="1"/>
  <c r="I3466" i="2"/>
  <c r="H3466" i="2" s="1"/>
  <c r="W3469" i="1" s="1"/>
  <c r="I3460" i="2"/>
  <c r="H3460" i="2" s="1"/>
  <c r="W3463" i="1" s="1"/>
  <c r="I3450" i="2"/>
  <c r="H3450" i="2" s="1"/>
  <c r="W3453" i="1" s="1"/>
  <c r="I3327" i="2"/>
  <c r="H3327" i="2" s="1"/>
  <c r="W3330" i="1" s="1"/>
  <c r="I3295" i="2"/>
  <c r="H3295" i="2" s="1"/>
  <c r="W3298" i="1" s="1"/>
  <c r="I3263" i="2"/>
  <c r="H3263" i="2" s="1"/>
  <c r="W3266" i="1" s="1"/>
  <c r="I3231" i="2"/>
  <c r="H3231" i="2" s="1"/>
  <c r="W3234" i="1" s="1"/>
  <c r="I3196" i="2"/>
  <c r="H3196" i="2" s="1"/>
  <c r="W3199" i="1" s="1"/>
  <c r="I3188" i="2"/>
  <c r="H3188" i="2" s="1"/>
  <c r="W3191" i="1" s="1"/>
  <c r="I3184" i="2"/>
  <c r="H3184" i="2" s="1"/>
  <c r="W3187" i="1" s="1"/>
  <c r="I3168" i="2"/>
  <c r="H3168" i="2" s="1"/>
  <c r="W3171" i="1" s="1"/>
  <c r="I2927" i="2"/>
  <c r="H2927" i="2" s="1"/>
  <c r="W2930" i="1" s="1"/>
  <c r="I2854" i="2"/>
  <c r="H2854" i="2" s="1"/>
  <c r="W2857" i="1" s="1"/>
  <c r="I2846" i="2"/>
  <c r="H2846" i="2" s="1"/>
  <c r="W2849" i="1" s="1"/>
  <c r="I2804" i="2"/>
  <c r="H2804" i="2" s="1"/>
  <c r="W2807" i="1" s="1"/>
  <c r="I2800" i="2"/>
  <c r="H2800" i="2" s="1"/>
  <c r="W2803" i="1" s="1"/>
  <c r="I2765" i="2"/>
  <c r="H2765" i="2" s="1"/>
  <c r="W2768" i="1" s="1"/>
  <c r="I2760" i="2"/>
  <c r="H2760" i="2" s="1"/>
  <c r="W2763" i="1" s="1"/>
  <c r="I2756" i="2"/>
  <c r="H2756" i="2" s="1"/>
  <c r="W2759" i="1" s="1"/>
  <c r="I2708" i="2"/>
  <c r="H2708" i="2" s="1"/>
  <c r="W2711" i="1" s="1"/>
  <c r="I3544" i="2"/>
  <c r="H3544" i="2" s="1"/>
  <c r="W3547" i="1" s="1"/>
  <c r="I3500" i="2"/>
  <c r="H3500" i="2" s="1"/>
  <c r="W3503" i="1" s="1"/>
  <c r="I3490" i="2"/>
  <c r="H3490" i="2" s="1"/>
  <c r="W3493" i="1" s="1"/>
  <c r="I3483" i="2"/>
  <c r="H3483" i="2" s="1"/>
  <c r="W3486" i="1" s="1"/>
  <c r="I3467" i="2"/>
  <c r="H3467" i="2" s="1"/>
  <c r="W3470" i="1" s="1"/>
  <c r="I3455" i="2"/>
  <c r="H3455" i="2" s="1"/>
  <c r="W3458" i="1" s="1"/>
  <c r="I3451" i="2"/>
  <c r="H3451" i="2" s="1"/>
  <c r="W3454" i="1" s="1"/>
  <c r="I3431" i="2"/>
  <c r="H3431" i="2" s="1"/>
  <c r="W3434" i="1" s="1"/>
  <c r="I3423" i="2"/>
  <c r="H3423" i="2" s="1"/>
  <c r="W3426" i="1" s="1"/>
  <c r="I3420" i="2"/>
  <c r="H3420" i="2" s="1"/>
  <c r="W3423" i="1" s="1"/>
  <c r="I3399" i="2"/>
  <c r="H3399" i="2" s="1"/>
  <c r="W3402" i="1" s="1"/>
  <c r="I3391" i="2"/>
  <c r="H3391" i="2" s="1"/>
  <c r="W3394" i="1" s="1"/>
  <c r="I3388" i="2"/>
  <c r="H3388" i="2" s="1"/>
  <c r="W3391" i="1" s="1"/>
  <c r="I3376" i="2"/>
  <c r="H3376" i="2" s="1"/>
  <c r="W3379" i="1" s="1"/>
  <c r="I3368" i="2"/>
  <c r="H3368" i="2" s="1"/>
  <c r="W3371" i="1" s="1"/>
  <c r="I3359" i="2"/>
  <c r="H3359" i="2" s="1"/>
  <c r="W3362" i="1" s="1"/>
  <c r="I3341" i="2"/>
  <c r="H3341" i="2" s="1"/>
  <c r="W3344" i="1" s="1"/>
  <c r="I3340" i="2"/>
  <c r="H3340" i="2" s="1"/>
  <c r="W3343" i="1" s="1"/>
  <c r="I3309" i="2"/>
  <c r="H3309" i="2" s="1"/>
  <c r="W3312" i="1" s="1"/>
  <c r="I3308" i="2"/>
  <c r="H3308" i="2" s="1"/>
  <c r="W3311" i="1" s="1"/>
  <c r="I3277" i="2"/>
  <c r="H3277" i="2" s="1"/>
  <c r="W3280" i="1" s="1"/>
  <c r="I3276" i="2"/>
  <c r="H3276" i="2" s="1"/>
  <c r="W3279" i="1" s="1"/>
  <c r="I3245" i="2"/>
  <c r="H3245" i="2" s="1"/>
  <c r="W3248" i="1" s="1"/>
  <c r="I3244" i="2"/>
  <c r="H3244" i="2" s="1"/>
  <c r="W3247" i="1" s="1"/>
  <c r="I3171" i="2"/>
  <c r="H3171" i="2" s="1"/>
  <c r="W3174" i="1" s="1"/>
  <c r="I3143" i="2"/>
  <c r="H3143" i="2" s="1"/>
  <c r="W3146" i="1" s="1"/>
  <c r="I3056" i="2"/>
  <c r="H3056" i="2" s="1"/>
  <c r="W3059" i="1" s="1"/>
  <c r="I3029" i="2"/>
  <c r="H3029" i="2" s="1"/>
  <c r="W3032" i="1" s="1"/>
  <c r="I3024" i="2"/>
  <c r="H3024" i="2" s="1"/>
  <c r="W3027" i="1" s="1"/>
  <c r="I3019" i="2"/>
  <c r="H3019" i="2" s="1"/>
  <c r="W3022" i="1" s="1"/>
  <c r="I2968" i="2"/>
  <c r="H2968" i="2" s="1"/>
  <c r="W2971" i="1" s="1"/>
  <c r="I2943" i="2"/>
  <c r="H2943" i="2" s="1"/>
  <c r="W2946" i="1" s="1"/>
  <c r="I2938" i="2"/>
  <c r="H2938" i="2" s="1"/>
  <c r="W2941" i="1" s="1"/>
  <c r="I2925" i="2"/>
  <c r="H2925" i="2" s="1"/>
  <c r="W2928" i="1" s="1"/>
  <c r="I2814" i="2"/>
  <c r="H2814" i="2" s="1"/>
  <c r="W2817" i="1" s="1"/>
  <c r="I2801" i="2"/>
  <c r="H2801" i="2" s="1"/>
  <c r="W2804" i="1" s="1"/>
  <c r="I2777" i="2"/>
  <c r="H2777" i="2" s="1"/>
  <c r="W2780" i="1" s="1"/>
  <c r="I2776" i="2"/>
  <c r="H2776" i="2" s="1"/>
  <c r="W2779" i="1" s="1"/>
  <c r="I2757" i="2"/>
  <c r="H2757" i="2" s="1"/>
  <c r="W2760" i="1" s="1"/>
  <c r="I2744" i="2"/>
  <c r="H2744" i="2" s="1"/>
  <c r="W2747" i="1" s="1"/>
  <c r="I2731" i="2"/>
  <c r="H2731" i="2" s="1"/>
  <c r="W2734" i="1" s="1"/>
  <c r="I3692" i="2"/>
  <c r="I3691" i="2"/>
  <c r="I3690" i="2"/>
  <c r="I3674" i="2"/>
  <c r="I3660" i="2"/>
  <c r="I3565" i="2"/>
  <c r="H3565" i="2" s="1"/>
  <c r="W3568" i="1" s="1"/>
  <c r="I3435" i="2"/>
  <c r="H3435" i="2" s="1"/>
  <c r="W3438" i="1" s="1"/>
  <c r="I3403" i="2"/>
  <c r="H3403" i="2" s="1"/>
  <c r="W3406" i="1" s="1"/>
  <c r="I3352" i="2"/>
  <c r="H3352" i="2" s="1"/>
  <c r="W3355" i="1" s="1"/>
  <c r="I3320" i="2"/>
  <c r="H3320" i="2" s="1"/>
  <c r="W3323" i="1" s="1"/>
  <c r="I3288" i="2"/>
  <c r="H3288" i="2" s="1"/>
  <c r="W3291" i="1" s="1"/>
  <c r="I3256" i="2"/>
  <c r="H3256" i="2" s="1"/>
  <c r="W3259" i="1" s="1"/>
  <c r="I3203" i="2"/>
  <c r="H3203" i="2" s="1"/>
  <c r="W3206" i="1" s="1"/>
  <c r="I3199" i="2"/>
  <c r="H3199" i="2" s="1"/>
  <c r="W3202" i="1" s="1"/>
  <c r="I3191" i="2"/>
  <c r="H3191" i="2" s="1"/>
  <c r="W3194" i="1" s="1"/>
  <c r="I3175" i="2"/>
  <c r="H3175" i="2" s="1"/>
  <c r="W3178" i="1" s="1"/>
  <c r="I3104" i="2"/>
  <c r="H3104" i="2" s="1"/>
  <c r="W3107" i="1" s="1"/>
  <c r="I3021" i="2"/>
  <c r="H3021" i="2" s="1"/>
  <c r="W3024" i="1" s="1"/>
  <c r="I3013" i="2"/>
  <c r="H3013" i="2" s="1"/>
  <c r="W3016" i="1" s="1"/>
  <c r="I3008" i="2"/>
  <c r="H3008" i="2" s="1"/>
  <c r="W3011" i="1" s="1"/>
  <c r="I2952" i="2"/>
  <c r="H2952" i="2" s="1"/>
  <c r="W2955" i="1" s="1"/>
  <c r="I2865" i="2"/>
  <c r="H2865" i="2" s="1"/>
  <c r="W2868" i="1" s="1"/>
  <c r="I2857" i="2"/>
  <c r="H2857" i="2" s="1"/>
  <c r="W2860" i="1" s="1"/>
  <c r="I2732" i="2"/>
  <c r="H2732" i="2" s="1"/>
  <c r="W2735" i="1" s="1"/>
  <c r="I2673" i="2"/>
  <c r="H2673" i="2" s="1"/>
  <c r="W2676" i="1" s="1"/>
  <c r="I2621" i="2"/>
  <c r="H2621" i="2" s="1"/>
  <c r="W2624" i="1" s="1"/>
  <c r="I2729" i="2"/>
  <c r="H2729" i="2" s="1"/>
  <c r="W2732" i="1" s="1"/>
  <c r="I2705" i="2"/>
  <c r="H2705" i="2" s="1"/>
  <c r="W2708" i="1" s="1"/>
  <c r="I2700" i="2"/>
  <c r="H2700" i="2" s="1"/>
  <c r="W2703" i="1" s="1"/>
  <c r="I2697" i="2"/>
  <c r="H2697" i="2" s="1"/>
  <c r="W2700" i="1" s="1"/>
  <c r="I2692" i="2"/>
  <c r="H2692" i="2" s="1"/>
  <c r="W2695" i="1" s="1"/>
  <c r="I2689" i="2"/>
  <c r="H2689" i="2" s="1"/>
  <c r="W2692" i="1" s="1"/>
  <c r="I2615" i="2"/>
  <c r="H2615" i="2" s="1"/>
  <c r="W2618" i="1" s="1"/>
  <c r="I2610" i="2"/>
  <c r="H2610" i="2" s="1"/>
  <c r="W2613" i="1" s="1"/>
  <c r="I2549" i="2"/>
  <c r="H2549" i="2" s="1"/>
  <c r="W2552" i="1" s="1"/>
  <c r="I2545" i="2"/>
  <c r="H2545" i="2" s="1"/>
  <c r="W2548" i="1" s="1"/>
  <c r="I2541" i="2"/>
  <c r="H2541" i="2" s="1"/>
  <c r="W2544" i="1" s="1"/>
  <c r="I2530" i="2"/>
  <c r="H2530" i="2" s="1"/>
  <c r="W2533" i="1" s="1"/>
  <c r="I2529" i="2"/>
  <c r="H2529" i="2" s="1"/>
  <c r="W2532" i="1" s="1"/>
  <c r="I2503" i="2"/>
  <c r="H2503" i="2" s="1"/>
  <c r="W2506" i="1" s="1"/>
  <c r="I2498" i="2"/>
  <c r="H2498" i="2" s="1"/>
  <c r="W2501" i="1" s="1"/>
  <c r="I2497" i="2"/>
  <c r="H2497" i="2" s="1"/>
  <c r="W2500" i="1" s="1"/>
  <c r="I2473" i="2"/>
  <c r="H2473" i="2" s="1"/>
  <c r="W2476" i="1" s="1"/>
  <c r="I2472" i="2"/>
  <c r="H2472" i="2" s="1"/>
  <c r="W2475" i="1" s="1"/>
  <c r="I2457" i="2"/>
  <c r="H2457" i="2" s="1"/>
  <c r="W2460" i="1" s="1"/>
  <c r="I2433" i="2"/>
  <c r="H2433" i="2" s="1"/>
  <c r="W2436" i="1" s="1"/>
  <c r="I2429" i="2"/>
  <c r="H2429" i="2" s="1"/>
  <c r="W2432" i="1" s="1"/>
  <c r="I2423" i="2"/>
  <c r="H2423" i="2" s="1"/>
  <c r="W2426" i="1" s="1"/>
  <c r="I2419" i="2"/>
  <c r="H2419" i="2" s="1"/>
  <c r="W2422" i="1" s="1"/>
  <c r="I2400" i="2"/>
  <c r="H2400" i="2" s="1"/>
  <c r="W2403" i="1" s="1"/>
  <c r="I2586" i="2"/>
  <c r="H2586" i="2" s="1"/>
  <c r="W2589" i="1" s="1"/>
  <c r="I2582" i="2"/>
  <c r="H2582" i="2" s="1"/>
  <c r="W2585" i="1" s="1"/>
  <c r="I2578" i="2"/>
  <c r="H2578" i="2" s="1"/>
  <c r="W2581" i="1" s="1"/>
  <c r="I2574" i="2"/>
  <c r="H2574" i="2" s="1"/>
  <c r="W2577" i="1" s="1"/>
  <c r="I2570" i="2"/>
  <c r="H2570" i="2" s="1"/>
  <c r="W2573" i="1" s="1"/>
  <c r="I2566" i="2"/>
  <c r="H2566" i="2" s="1"/>
  <c r="W2569" i="1" s="1"/>
  <c r="I2562" i="2"/>
  <c r="H2562" i="2" s="1"/>
  <c r="W2565" i="1" s="1"/>
  <c r="I2558" i="2"/>
  <c r="H2558" i="2" s="1"/>
  <c r="W2561" i="1" s="1"/>
  <c r="I2554" i="2"/>
  <c r="H2554" i="2" s="1"/>
  <c r="W2557" i="1" s="1"/>
  <c r="I2550" i="2"/>
  <c r="H2550" i="2" s="1"/>
  <c r="W2553" i="1" s="1"/>
  <c r="I2534" i="2"/>
  <c r="H2534" i="2" s="1"/>
  <c r="W2537" i="1" s="1"/>
  <c r="I2533" i="2"/>
  <c r="H2533" i="2" s="1"/>
  <c r="W2536" i="1" s="1"/>
  <c r="I2523" i="2"/>
  <c r="H2523" i="2" s="1"/>
  <c r="W2526" i="1" s="1"/>
  <c r="I2516" i="2"/>
  <c r="H2516" i="2" s="1"/>
  <c r="W2519" i="1" s="1"/>
  <c r="I2512" i="2"/>
  <c r="H2512" i="2" s="1"/>
  <c r="W2515" i="1" s="1"/>
  <c r="I2508" i="2"/>
  <c r="H2508" i="2" s="1"/>
  <c r="W2511" i="1" s="1"/>
  <c r="I2506" i="2"/>
  <c r="H2506" i="2" s="1"/>
  <c r="W2509" i="1" s="1"/>
  <c r="I2505" i="2"/>
  <c r="H2505" i="2" s="1"/>
  <c r="W2508" i="1" s="1"/>
  <c r="I2481" i="2"/>
  <c r="H2481" i="2" s="1"/>
  <c r="W2484" i="1" s="1"/>
  <c r="I2480" i="2"/>
  <c r="H2480" i="2" s="1"/>
  <c r="W2483" i="1" s="1"/>
  <c r="I2465" i="2"/>
  <c r="H2465" i="2" s="1"/>
  <c r="W2468" i="1" s="1"/>
  <c r="I2464" i="2"/>
  <c r="H2464" i="2" s="1"/>
  <c r="W2467" i="1" s="1"/>
  <c r="I2450" i="2"/>
  <c r="H2450" i="2" s="1"/>
  <c r="W2453" i="1" s="1"/>
  <c r="I2404" i="2"/>
  <c r="H2404" i="2" s="1"/>
  <c r="W2407" i="1" s="1"/>
  <c r="I2384" i="2"/>
  <c r="H2384" i="2" s="1"/>
  <c r="W2387" i="1" s="1"/>
  <c r="I2379" i="2"/>
  <c r="H2379" i="2" s="1"/>
  <c r="W2382" i="1" s="1"/>
  <c r="I2375" i="2"/>
  <c r="H2375" i="2" s="1"/>
  <c r="W2378" i="1" s="1"/>
  <c r="I2373" i="2"/>
  <c r="H2373" i="2" s="1"/>
  <c r="W2376" i="1" s="1"/>
  <c r="I2371" i="2"/>
  <c r="H2371" i="2" s="1"/>
  <c r="W2374" i="1" s="1"/>
  <c r="I2369" i="2"/>
  <c r="H2369" i="2" s="1"/>
  <c r="W2372" i="1" s="1"/>
  <c r="I2441" i="2"/>
  <c r="H2441" i="2" s="1"/>
  <c r="W2444" i="1" s="1"/>
  <c r="I2440" i="2"/>
  <c r="H2440" i="2" s="1"/>
  <c r="W2443" i="1" s="1"/>
  <c r="I2399" i="2"/>
  <c r="H2399" i="2" s="1"/>
  <c r="W2402" i="1" s="1"/>
  <c r="I2353" i="2"/>
  <c r="H2353" i="2" s="1"/>
  <c r="W2356" i="1" s="1"/>
  <c r="I2344" i="2"/>
  <c r="H2344" i="2" s="1"/>
  <c r="W2347" i="1" s="1"/>
  <c r="I2340" i="2"/>
  <c r="H2340" i="2" s="1"/>
  <c r="W2343" i="1" s="1"/>
  <c r="I2336" i="2"/>
  <c r="H2336" i="2" s="1"/>
  <c r="W2339" i="1" s="1"/>
  <c r="I2332" i="2"/>
  <c r="H2332" i="2" s="1"/>
  <c r="W2335" i="1" s="1"/>
  <c r="I2328" i="2"/>
  <c r="H2328" i="2" s="1"/>
  <c r="W2331" i="1" s="1"/>
  <c r="I2324" i="2"/>
  <c r="H2324" i="2" s="1"/>
  <c r="W2327" i="1" s="1"/>
  <c r="I2320" i="2"/>
  <c r="H2320" i="2" s="1"/>
  <c r="W2323" i="1" s="1"/>
  <c r="I2316" i="2"/>
  <c r="H2316" i="2" s="1"/>
  <c r="W2319" i="1" s="1"/>
  <c r="I2312" i="2"/>
  <c r="H2312" i="2" s="1"/>
  <c r="W2315" i="1" s="1"/>
  <c r="I2308" i="2"/>
  <c r="H2308" i="2" s="1"/>
  <c r="W2311" i="1" s="1"/>
  <c r="I2304" i="2"/>
  <c r="H2304" i="2" s="1"/>
  <c r="W2307" i="1" s="1"/>
  <c r="I2300" i="2"/>
  <c r="H2300" i="2" s="1"/>
  <c r="W2303" i="1" s="1"/>
  <c r="I2296" i="2"/>
  <c r="H2296" i="2" s="1"/>
  <c r="W2299" i="1" s="1"/>
  <c r="I2292" i="2"/>
  <c r="H2292" i="2" s="1"/>
  <c r="W2295" i="1" s="1"/>
  <c r="I2288" i="2"/>
  <c r="H2288" i="2" s="1"/>
  <c r="W2291" i="1" s="1"/>
  <c r="I2284" i="2"/>
  <c r="H2284" i="2" s="1"/>
  <c r="W2287" i="1" s="1"/>
  <c r="I2280" i="2"/>
  <c r="H2280" i="2" s="1"/>
  <c r="W2283" i="1" s="1"/>
  <c r="I2276" i="2"/>
  <c r="H2276" i="2" s="1"/>
  <c r="W2279" i="1" s="1"/>
  <c r="I3357" i="2"/>
  <c r="H3357" i="2" s="1"/>
  <c r="W3360" i="1" s="1"/>
  <c r="I2896" i="2"/>
  <c r="H2896" i="2" s="1"/>
  <c r="W2899" i="1" s="1"/>
  <c r="I2880" i="2"/>
  <c r="H2880" i="2" s="1"/>
  <c r="W2883" i="1" s="1"/>
  <c r="I3579" i="2"/>
  <c r="H3579" i="2" s="1"/>
  <c r="W3582" i="1" s="1"/>
  <c r="I3559" i="2"/>
  <c r="H3559" i="2" s="1"/>
  <c r="W3562" i="1" s="1"/>
  <c r="I3553" i="2"/>
  <c r="H3553" i="2" s="1"/>
  <c r="W3556" i="1" s="1"/>
  <c r="I3547" i="2"/>
  <c r="H3547" i="2" s="1"/>
  <c r="W3550" i="1" s="1"/>
  <c r="I3514" i="2"/>
  <c r="H3514" i="2" s="1"/>
  <c r="W3517" i="1" s="1"/>
  <c r="I3508" i="2"/>
  <c r="H3508" i="2" s="1"/>
  <c r="W3511" i="1" s="1"/>
  <c r="I3507" i="2"/>
  <c r="H3507" i="2" s="1"/>
  <c r="W3510" i="1" s="1"/>
  <c r="I3482" i="2"/>
  <c r="H3482" i="2" s="1"/>
  <c r="W3485" i="1" s="1"/>
  <c r="I3476" i="2"/>
  <c r="H3476" i="2" s="1"/>
  <c r="W3479" i="1" s="1"/>
  <c r="I3475" i="2"/>
  <c r="H3475" i="2" s="1"/>
  <c r="W3478" i="1" s="1"/>
  <c r="I3457" i="2"/>
  <c r="H3457" i="2" s="1"/>
  <c r="W3460" i="1" s="1"/>
  <c r="I3456" i="2"/>
  <c r="H3456" i="2" s="1"/>
  <c r="W3459" i="1" s="1"/>
  <c r="I3441" i="2"/>
  <c r="H3441" i="2" s="1"/>
  <c r="W3444" i="1" s="1"/>
  <c r="I3440" i="2"/>
  <c r="H3440" i="2" s="1"/>
  <c r="W3443" i="1" s="1"/>
  <c r="I3425" i="2"/>
  <c r="H3425" i="2" s="1"/>
  <c r="W3428" i="1" s="1"/>
  <c r="I3424" i="2"/>
  <c r="H3424" i="2" s="1"/>
  <c r="W3427" i="1" s="1"/>
  <c r="I3409" i="2"/>
  <c r="H3409" i="2" s="1"/>
  <c r="W3412" i="1" s="1"/>
  <c r="I3408" i="2"/>
  <c r="H3408" i="2" s="1"/>
  <c r="W3411" i="1" s="1"/>
  <c r="I3393" i="2"/>
  <c r="H3393" i="2" s="1"/>
  <c r="W3396" i="1" s="1"/>
  <c r="I3392" i="2"/>
  <c r="H3392" i="2" s="1"/>
  <c r="W3395" i="1" s="1"/>
  <c r="I3360" i="2"/>
  <c r="H3360" i="2" s="1"/>
  <c r="W3363" i="1" s="1"/>
  <c r="I3344" i="2"/>
  <c r="H3344" i="2" s="1"/>
  <c r="W3347" i="1" s="1"/>
  <c r="I3328" i="2"/>
  <c r="H3328" i="2" s="1"/>
  <c r="W3331" i="1" s="1"/>
  <c r="I3312" i="2"/>
  <c r="H3312" i="2" s="1"/>
  <c r="W3315" i="1" s="1"/>
  <c r="I3296" i="2"/>
  <c r="H3296" i="2" s="1"/>
  <c r="W3299" i="1" s="1"/>
  <c r="I3264" i="2"/>
  <c r="H3264" i="2" s="1"/>
  <c r="W3267" i="1" s="1"/>
  <c r="I3232" i="2"/>
  <c r="H3232" i="2" s="1"/>
  <c r="W3235" i="1" s="1"/>
  <c r="I3189" i="2"/>
  <c r="H3189" i="2" s="1"/>
  <c r="W3192" i="1" s="1"/>
  <c r="I3133" i="2"/>
  <c r="H3133" i="2" s="1"/>
  <c r="W3136" i="1" s="1"/>
  <c r="I3754" i="2"/>
  <c r="I3752" i="2"/>
  <c r="I3535" i="2"/>
  <c r="H3535" i="2" s="1"/>
  <c r="W3538" i="1" s="1"/>
  <c r="I3530" i="2"/>
  <c r="H3530" i="2" s="1"/>
  <c r="W3533" i="1" s="1"/>
  <c r="I3524" i="2"/>
  <c r="H3524" i="2" s="1"/>
  <c r="W3527" i="1" s="1"/>
  <c r="I3523" i="2"/>
  <c r="H3523" i="2" s="1"/>
  <c r="W3526" i="1" s="1"/>
  <c r="I3498" i="2"/>
  <c r="H3498" i="2" s="1"/>
  <c r="W3501" i="1" s="1"/>
  <c r="I3492" i="2"/>
  <c r="H3492" i="2" s="1"/>
  <c r="W3495" i="1" s="1"/>
  <c r="I3491" i="2"/>
  <c r="H3491" i="2" s="1"/>
  <c r="W3494" i="1" s="1"/>
  <c r="I3465" i="2"/>
  <c r="H3465" i="2" s="1"/>
  <c r="W3468" i="1" s="1"/>
  <c r="I3464" i="2"/>
  <c r="H3464" i="2" s="1"/>
  <c r="W3467" i="1" s="1"/>
  <c r="I3449" i="2"/>
  <c r="H3449" i="2" s="1"/>
  <c r="W3452" i="1" s="1"/>
  <c r="I3448" i="2"/>
  <c r="H3448" i="2" s="1"/>
  <c r="W3451" i="1" s="1"/>
  <c r="I3433" i="2"/>
  <c r="H3433" i="2" s="1"/>
  <c r="W3436" i="1" s="1"/>
  <c r="I3432" i="2"/>
  <c r="H3432" i="2" s="1"/>
  <c r="W3435" i="1" s="1"/>
  <c r="I3417" i="2"/>
  <c r="H3417" i="2" s="1"/>
  <c r="W3420" i="1" s="1"/>
  <c r="I3416" i="2"/>
  <c r="H3416" i="2" s="1"/>
  <c r="W3419" i="1" s="1"/>
  <c r="I3401" i="2"/>
  <c r="H3401" i="2" s="1"/>
  <c r="W3404" i="1" s="1"/>
  <c r="I3400" i="2"/>
  <c r="H3400" i="2" s="1"/>
  <c r="W3403" i="1" s="1"/>
  <c r="I3385" i="2"/>
  <c r="H3385" i="2" s="1"/>
  <c r="W3388" i="1" s="1"/>
  <c r="I3384" i="2"/>
  <c r="H3384" i="2" s="1"/>
  <c r="W3387" i="1" s="1"/>
  <c r="I3373" i="2"/>
  <c r="H3373" i="2" s="1"/>
  <c r="W3376" i="1" s="1"/>
  <c r="I3372" i="2"/>
  <c r="H3372" i="2" s="1"/>
  <c r="W3375" i="1" s="1"/>
  <c r="I3367" i="2"/>
  <c r="H3367" i="2" s="1"/>
  <c r="W3370" i="1" s="1"/>
  <c r="I3351" i="2"/>
  <c r="H3351" i="2" s="1"/>
  <c r="W3354" i="1" s="1"/>
  <c r="I3335" i="2"/>
  <c r="H3335" i="2" s="1"/>
  <c r="W3338" i="1" s="1"/>
  <c r="I3319" i="2"/>
  <c r="H3319" i="2" s="1"/>
  <c r="W3322" i="1" s="1"/>
  <c r="I3280" i="2"/>
  <c r="H3280" i="2" s="1"/>
  <c r="W3283" i="1" s="1"/>
  <c r="I3248" i="2"/>
  <c r="H3248" i="2" s="1"/>
  <c r="W3251" i="1" s="1"/>
  <c r="I3187" i="2"/>
  <c r="H3187" i="2" s="1"/>
  <c r="W3190" i="1" s="1"/>
  <c r="I3183" i="2"/>
  <c r="H3183" i="2" s="1"/>
  <c r="W3186" i="1" s="1"/>
  <c r="I3139" i="2"/>
  <c r="H3139" i="2" s="1"/>
  <c r="W3142" i="1" s="1"/>
  <c r="I3040" i="2"/>
  <c r="H3040" i="2" s="1"/>
  <c r="W3043" i="1" s="1"/>
  <c r="I3035" i="2"/>
  <c r="H3035" i="2" s="1"/>
  <c r="W3038" i="1" s="1"/>
  <c r="I2802" i="2"/>
  <c r="H2802" i="2" s="1"/>
  <c r="W2805" i="1" s="1"/>
  <c r="I2789" i="2"/>
  <c r="H2789" i="2" s="1"/>
  <c r="W2792" i="1" s="1"/>
  <c r="I2785" i="2"/>
  <c r="H2785" i="2" s="1"/>
  <c r="W2788" i="1" s="1"/>
  <c r="I2773" i="2"/>
  <c r="H2773" i="2" s="1"/>
  <c r="W2776" i="1" s="1"/>
  <c r="I2758" i="2"/>
  <c r="H2758" i="2" s="1"/>
  <c r="W2761" i="1" s="1"/>
  <c r="I2713" i="2"/>
  <c r="H2713" i="2" s="1"/>
  <c r="W2716" i="1" s="1"/>
  <c r="I3355" i="2"/>
  <c r="H3355" i="2" s="1"/>
  <c r="W3358" i="1" s="1"/>
  <c r="I3339" i="2"/>
  <c r="H3339" i="2" s="1"/>
  <c r="W3342" i="1" s="1"/>
  <c r="I3323" i="2"/>
  <c r="H3323" i="2" s="1"/>
  <c r="W3326" i="1" s="1"/>
  <c r="I3307" i="2"/>
  <c r="H3307" i="2" s="1"/>
  <c r="W3310" i="1" s="1"/>
  <c r="I3291" i="2"/>
  <c r="H3291" i="2" s="1"/>
  <c r="W3294" i="1" s="1"/>
  <c r="I3275" i="2"/>
  <c r="H3275" i="2" s="1"/>
  <c r="W3278" i="1" s="1"/>
  <c r="I3259" i="2"/>
  <c r="H3259" i="2" s="1"/>
  <c r="W3262" i="1" s="1"/>
  <c r="I3243" i="2"/>
  <c r="H3243" i="2" s="1"/>
  <c r="W3246" i="1" s="1"/>
  <c r="I3207" i="2"/>
  <c r="H3207" i="2" s="1"/>
  <c r="W3210" i="1" s="1"/>
  <c r="I3205" i="2"/>
  <c r="H3205" i="2" s="1"/>
  <c r="W3208" i="1" s="1"/>
  <c r="I3195" i="2"/>
  <c r="H3195" i="2" s="1"/>
  <c r="W3198" i="1" s="1"/>
  <c r="I3192" i="2"/>
  <c r="H3192" i="2" s="1"/>
  <c r="W3195" i="1" s="1"/>
  <c r="I3180" i="2"/>
  <c r="H3180" i="2" s="1"/>
  <c r="W3183" i="1" s="1"/>
  <c r="I3141" i="2"/>
  <c r="H3141" i="2" s="1"/>
  <c r="W3144" i="1" s="1"/>
  <c r="I3115" i="2"/>
  <c r="H3115" i="2" s="1"/>
  <c r="W3118" i="1" s="1"/>
  <c r="I3099" i="2"/>
  <c r="H3099" i="2" s="1"/>
  <c r="W3102" i="1" s="1"/>
  <c r="I3083" i="2"/>
  <c r="H3083" i="2" s="1"/>
  <c r="W3086" i="1" s="1"/>
  <c r="I3067" i="2"/>
  <c r="H3067" i="2" s="1"/>
  <c r="W3070" i="1" s="1"/>
  <c r="I3051" i="2"/>
  <c r="H3051" i="2" s="1"/>
  <c r="W3054" i="1" s="1"/>
  <c r="I3003" i="2"/>
  <c r="H3003" i="2" s="1"/>
  <c r="W3006" i="1" s="1"/>
  <c r="I2959" i="2"/>
  <c r="H2959" i="2" s="1"/>
  <c r="W2962" i="1" s="1"/>
  <c r="I2934" i="2"/>
  <c r="H2934" i="2" s="1"/>
  <c r="W2937" i="1" s="1"/>
  <c r="I2921" i="2"/>
  <c r="H2921" i="2" s="1"/>
  <c r="W2924" i="1" s="1"/>
  <c r="I2913" i="2"/>
  <c r="H2913" i="2" s="1"/>
  <c r="W2916" i="1" s="1"/>
  <c r="I2901" i="2"/>
  <c r="H2901" i="2" s="1"/>
  <c r="W2904" i="1" s="1"/>
  <c r="I2897" i="2"/>
  <c r="H2897" i="2" s="1"/>
  <c r="W2900" i="1" s="1"/>
  <c r="I2885" i="2"/>
  <c r="H2885" i="2" s="1"/>
  <c r="W2888" i="1" s="1"/>
  <c r="I2881" i="2"/>
  <c r="H2881" i="2" s="1"/>
  <c r="W2884" i="1" s="1"/>
  <c r="I2860" i="2"/>
  <c r="H2860" i="2" s="1"/>
  <c r="W2863" i="1" s="1"/>
  <c r="I2852" i="2"/>
  <c r="H2852" i="2" s="1"/>
  <c r="W2855" i="1" s="1"/>
  <c r="I2786" i="2"/>
  <c r="H2786" i="2" s="1"/>
  <c r="W2789" i="1" s="1"/>
  <c r="I2774" i="2"/>
  <c r="H2774" i="2" s="1"/>
  <c r="W2777" i="1" s="1"/>
  <c r="I2755" i="2"/>
  <c r="H2755" i="2" s="1"/>
  <c r="W2758" i="1" s="1"/>
  <c r="I2741" i="2"/>
  <c r="H2741" i="2" s="1"/>
  <c r="W2744" i="1" s="1"/>
  <c r="I2725" i="2"/>
  <c r="H2725" i="2" s="1"/>
  <c r="W2728" i="1" s="1"/>
  <c r="I3303" i="2"/>
  <c r="H3303" i="2" s="1"/>
  <c r="W3306" i="1" s="1"/>
  <c r="I3287" i="2"/>
  <c r="H3287" i="2" s="1"/>
  <c r="W3290" i="1" s="1"/>
  <c r="I3271" i="2"/>
  <c r="H3271" i="2" s="1"/>
  <c r="W3274" i="1" s="1"/>
  <c r="I3255" i="2"/>
  <c r="H3255" i="2" s="1"/>
  <c r="W3258" i="1" s="1"/>
  <c r="I3239" i="2"/>
  <c r="H3239" i="2" s="1"/>
  <c r="W3242" i="1" s="1"/>
  <c r="I3223" i="2"/>
  <c r="H3223" i="2" s="1"/>
  <c r="W3226" i="1" s="1"/>
  <c r="I3211" i="2"/>
  <c r="H3211" i="2" s="1"/>
  <c r="W3214" i="1" s="1"/>
  <c r="I3208" i="2"/>
  <c r="H3208" i="2" s="1"/>
  <c r="W3211" i="1" s="1"/>
  <c r="I3159" i="2"/>
  <c r="H3159" i="2" s="1"/>
  <c r="W3162" i="1" s="1"/>
  <c r="I3147" i="2"/>
  <c r="H3147" i="2" s="1"/>
  <c r="W3150" i="1" s="1"/>
  <c r="I3144" i="2"/>
  <c r="H3144" i="2" s="1"/>
  <c r="W3147" i="1" s="1"/>
  <c r="I3136" i="2"/>
  <c r="H3136" i="2" s="1"/>
  <c r="W3139" i="1" s="1"/>
  <c r="I3131" i="2"/>
  <c r="H3131" i="2" s="1"/>
  <c r="W3134" i="1" s="1"/>
  <c r="I3127" i="2"/>
  <c r="H3127" i="2" s="1"/>
  <c r="W3130" i="1" s="1"/>
  <c r="I3123" i="2"/>
  <c r="H3123" i="2" s="1"/>
  <c r="W3126" i="1" s="1"/>
  <c r="I3121" i="2"/>
  <c r="H3121" i="2" s="1"/>
  <c r="W3124" i="1" s="1"/>
  <c r="I3111" i="2"/>
  <c r="H3111" i="2" s="1"/>
  <c r="W3114" i="1" s="1"/>
  <c r="I3107" i="2"/>
  <c r="H3107" i="2" s="1"/>
  <c r="W3110" i="1" s="1"/>
  <c r="I3105" i="2"/>
  <c r="H3105" i="2" s="1"/>
  <c r="W3108" i="1" s="1"/>
  <c r="I3095" i="2"/>
  <c r="H3095" i="2" s="1"/>
  <c r="W3098" i="1" s="1"/>
  <c r="I3091" i="2"/>
  <c r="H3091" i="2" s="1"/>
  <c r="W3094" i="1" s="1"/>
  <c r="I3089" i="2"/>
  <c r="H3089" i="2" s="1"/>
  <c r="W3092" i="1" s="1"/>
  <c r="I3079" i="2"/>
  <c r="H3079" i="2" s="1"/>
  <c r="W3082" i="1" s="1"/>
  <c r="I3075" i="2"/>
  <c r="H3075" i="2" s="1"/>
  <c r="W3078" i="1" s="1"/>
  <c r="I3073" i="2"/>
  <c r="H3073" i="2" s="1"/>
  <c r="W3076" i="1" s="1"/>
  <c r="I3063" i="2"/>
  <c r="H3063" i="2" s="1"/>
  <c r="W3066" i="1" s="1"/>
  <c r="I3059" i="2"/>
  <c r="H3059" i="2" s="1"/>
  <c r="W3062" i="1" s="1"/>
  <c r="I3057" i="2"/>
  <c r="H3057" i="2" s="1"/>
  <c r="W3060" i="1" s="1"/>
  <c r="I2992" i="2"/>
  <c r="H2992" i="2" s="1"/>
  <c r="W2995" i="1" s="1"/>
  <c r="I2987" i="2"/>
  <c r="H2987" i="2" s="1"/>
  <c r="W2990" i="1" s="1"/>
  <c r="I2961" i="2"/>
  <c r="H2961" i="2" s="1"/>
  <c r="W2964" i="1" s="1"/>
  <c r="I2960" i="2"/>
  <c r="H2960" i="2" s="1"/>
  <c r="W2963" i="1" s="1"/>
  <c r="I2956" i="2"/>
  <c r="H2956" i="2" s="1"/>
  <c r="W2959" i="1" s="1"/>
  <c r="I2940" i="2"/>
  <c r="H2940" i="2" s="1"/>
  <c r="W2943" i="1" s="1"/>
  <c r="I2931" i="2"/>
  <c r="H2931" i="2" s="1"/>
  <c r="W2934" i="1" s="1"/>
  <c r="I2712" i="2"/>
  <c r="H2712" i="2" s="1"/>
  <c r="W2715" i="1" s="1"/>
  <c r="I2694" i="2"/>
  <c r="H2694" i="2" s="1"/>
  <c r="W2697" i="1" s="1"/>
  <c r="I2685" i="2"/>
  <c r="H2685" i="2" s="1"/>
  <c r="W2688" i="1" s="1"/>
  <c r="I2680" i="2"/>
  <c r="H2680" i="2" s="1"/>
  <c r="W2683" i="1" s="1"/>
  <c r="I2668" i="2"/>
  <c r="H2668" i="2" s="1"/>
  <c r="W2671" i="1" s="1"/>
  <c r="I2664" i="2"/>
  <c r="H2664" i="2" s="1"/>
  <c r="W2667" i="1" s="1"/>
  <c r="I2660" i="2"/>
  <c r="H2660" i="2" s="1"/>
  <c r="W2663" i="1" s="1"/>
  <c r="I2656" i="2"/>
  <c r="H2656" i="2" s="1"/>
  <c r="W2659" i="1" s="1"/>
  <c r="I2652" i="2"/>
  <c r="H2652" i="2" s="1"/>
  <c r="W2655" i="1" s="1"/>
  <c r="I2648" i="2"/>
  <c r="H2648" i="2" s="1"/>
  <c r="W2651" i="1" s="1"/>
  <c r="I2644" i="2"/>
  <c r="H2644" i="2" s="1"/>
  <c r="W2647" i="1" s="1"/>
  <c r="I2640" i="2"/>
  <c r="H2640" i="2" s="1"/>
  <c r="W2643" i="1" s="1"/>
  <c r="I2636" i="2"/>
  <c r="H2636" i="2" s="1"/>
  <c r="W2639" i="1" s="1"/>
  <c r="I2632" i="2"/>
  <c r="H2632" i="2" s="1"/>
  <c r="W2635" i="1" s="1"/>
  <c r="I2628" i="2"/>
  <c r="H2628" i="2" s="1"/>
  <c r="W2631" i="1" s="1"/>
  <c r="I2624" i="2"/>
  <c r="H2624" i="2" s="1"/>
  <c r="W2627" i="1" s="1"/>
  <c r="I2606" i="2"/>
  <c r="H2606" i="2" s="1"/>
  <c r="W2609" i="1" s="1"/>
  <c r="I2598" i="2"/>
  <c r="H2598" i="2" s="1"/>
  <c r="W2601" i="1" s="1"/>
  <c r="I2588" i="2"/>
  <c r="H2588" i="2" s="1"/>
  <c r="W2591" i="1" s="1"/>
  <c r="I2587" i="2"/>
  <c r="H2587" i="2" s="1"/>
  <c r="W2590" i="1" s="1"/>
  <c r="I2583" i="2"/>
  <c r="H2583" i="2" s="1"/>
  <c r="W2586" i="1" s="1"/>
  <c r="I2579" i="2"/>
  <c r="H2579" i="2" s="1"/>
  <c r="W2582" i="1" s="1"/>
  <c r="I2575" i="2"/>
  <c r="H2575" i="2" s="1"/>
  <c r="W2578" i="1" s="1"/>
  <c r="I2571" i="2"/>
  <c r="H2571" i="2" s="1"/>
  <c r="W2574" i="1" s="1"/>
  <c r="I2567" i="2"/>
  <c r="H2567" i="2" s="1"/>
  <c r="W2570" i="1" s="1"/>
  <c r="I2563" i="2"/>
  <c r="H2563" i="2" s="1"/>
  <c r="W2566" i="1" s="1"/>
  <c r="I2559" i="2"/>
  <c r="H2559" i="2" s="1"/>
  <c r="W2562" i="1" s="1"/>
  <c r="I2555" i="2"/>
  <c r="H2555" i="2" s="1"/>
  <c r="W2558" i="1" s="1"/>
  <c r="I2551" i="2"/>
  <c r="H2551" i="2" s="1"/>
  <c r="W2554" i="1" s="1"/>
  <c r="I2547" i="2"/>
  <c r="H2547" i="2" s="1"/>
  <c r="W2550" i="1" s="1"/>
  <c r="I2538" i="2"/>
  <c r="H2538" i="2" s="1"/>
  <c r="W2541" i="1" s="1"/>
  <c r="I2537" i="2"/>
  <c r="H2537" i="2" s="1"/>
  <c r="W2540" i="1" s="1"/>
  <c r="I2490" i="2"/>
  <c r="H2490" i="2" s="1"/>
  <c r="W2493" i="1" s="1"/>
  <c r="I2458" i="2"/>
  <c r="H2458" i="2" s="1"/>
  <c r="W2461" i="1" s="1"/>
  <c r="I2358" i="2"/>
  <c r="H2358" i="2" s="1"/>
  <c r="W2361" i="1" s="1"/>
  <c r="I3047" i="2"/>
  <c r="H3047" i="2" s="1"/>
  <c r="W3050" i="1" s="1"/>
  <c r="I3043" i="2"/>
  <c r="H3043" i="2" s="1"/>
  <c r="W3046" i="1" s="1"/>
  <c r="I3041" i="2"/>
  <c r="H3041" i="2" s="1"/>
  <c r="W3044" i="1" s="1"/>
  <c r="I3031" i="2"/>
  <c r="H3031" i="2" s="1"/>
  <c r="W3034" i="1" s="1"/>
  <c r="I3027" i="2"/>
  <c r="H3027" i="2" s="1"/>
  <c r="W3030" i="1" s="1"/>
  <c r="I3025" i="2"/>
  <c r="H3025" i="2" s="1"/>
  <c r="W3028" i="1" s="1"/>
  <c r="I3015" i="2"/>
  <c r="H3015" i="2" s="1"/>
  <c r="W3018" i="1" s="1"/>
  <c r="I3011" i="2"/>
  <c r="H3011" i="2" s="1"/>
  <c r="W3014" i="1" s="1"/>
  <c r="I3009" i="2"/>
  <c r="H3009" i="2" s="1"/>
  <c r="W3012" i="1" s="1"/>
  <c r="I2999" i="2"/>
  <c r="H2999" i="2" s="1"/>
  <c r="W3002" i="1" s="1"/>
  <c r="I2995" i="2"/>
  <c r="H2995" i="2" s="1"/>
  <c r="W2998" i="1" s="1"/>
  <c r="I2993" i="2"/>
  <c r="H2993" i="2" s="1"/>
  <c r="W2996" i="1" s="1"/>
  <c r="I2983" i="2"/>
  <c r="H2983" i="2" s="1"/>
  <c r="W2986" i="1" s="1"/>
  <c r="I2979" i="2"/>
  <c r="H2979" i="2" s="1"/>
  <c r="W2982" i="1" s="1"/>
  <c r="I2977" i="2"/>
  <c r="H2977" i="2" s="1"/>
  <c r="W2980" i="1" s="1"/>
  <c r="I2957" i="2"/>
  <c r="H2957" i="2" s="1"/>
  <c r="W2960" i="1" s="1"/>
  <c r="I2953" i="2"/>
  <c r="H2953" i="2" s="1"/>
  <c r="W2956" i="1" s="1"/>
  <c r="I2948" i="2"/>
  <c r="H2948" i="2" s="1"/>
  <c r="W2951" i="1" s="1"/>
  <c r="I2933" i="2"/>
  <c r="H2933" i="2" s="1"/>
  <c r="W2936" i="1" s="1"/>
  <c r="I2929" i="2"/>
  <c r="H2929" i="2" s="1"/>
  <c r="W2932" i="1" s="1"/>
  <c r="I2914" i="2"/>
  <c r="H2914" i="2" s="1"/>
  <c r="W2917" i="1" s="1"/>
  <c r="I2910" i="2"/>
  <c r="H2910" i="2" s="1"/>
  <c r="W2913" i="1" s="1"/>
  <c r="I2898" i="2"/>
  <c r="H2898" i="2" s="1"/>
  <c r="W2901" i="1" s="1"/>
  <c r="I2894" i="2"/>
  <c r="H2894" i="2" s="1"/>
  <c r="W2897" i="1" s="1"/>
  <c r="I2882" i="2"/>
  <c r="H2882" i="2" s="1"/>
  <c r="W2885" i="1" s="1"/>
  <c r="I2878" i="2"/>
  <c r="H2878" i="2" s="1"/>
  <c r="W2881" i="1" s="1"/>
  <c r="I2866" i="2"/>
  <c r="H2866" i="2" s="1"/>
  <c r="W2869" i="1" s="1"/>
  <c r="I2862" i="2"/>
  <c r="H2862" i="2" s="1"/>
  <c r="W2865" i="1" s="1"/>
  <c r="I2858" i="2"/>
  <c r="H2858" i="2" s="1"/>
  <c r="W2861" i="1" s="1"/>
  <c r="I2849" i="2"/>
  <c r="H2849" i="2" s="1"/>
  <c r="W2852" i="1" s="1"/>
  <c r="I2844" i="2"/>
  <c r="H2844" i="2" s="1"/>
  <c r="W2847" i="1" s="1"/>
  <c r="I2841" i="2"/>
  <c r="H2841" i="2" s="1"/>
  <c r="W2844" i="1" s="1"/>
  <c r="I2836" i="2"/>
  <c r="H2836" i="2" s="1"/>
  <c r="W2839" i="1" s="1"/>
  <c r="I2819" i="2"/>
  <c r="H2819" i="2" s="1"/>
  <c r="W2822" i="1" s="1"/>
  <c r="I2818" i="2"/>
  <c r="H2818" i="2" s="1"/>
  <c r="W2821" i="1" s="1"/>
  <c r="I2817" i="2"/>
  <c r="H2817" i="2" s="1"/>
  <c r="W2820" i="1" s="1"/>
  <c r="I2808" i="2"/>
  <c r="H2808" i="2" s="1"/>
  <c r="W2811" i="1" s="1"/>
  <c r="I2806" i="2"/>
  <c r="H2806" i="2" s="1"/>
  <c r="W2809" i="1" s="1"/>
  <c r="I2797" i="2"/>
  <c r="H2797" i="2" s="1"/>
  <c r="W2800" i="1" s="1"/>
  <c r="I2793" i="2"/>
  <c r="H2793" i="2" s="1"/>
  <c r="W2796" i="1" s="1"/>
  <c r="I2792" i="2"/>
  <c r="H2792" i="2" s="1"/>
  <c r="W2795" i="1" s="1"/>
  <c r="I2790" i="2"/>
  <c r="H2790" i="2" s="1"/>
  <c r="W2793" i="1" s="1"/>
  <c r="I2788" i="2"/>
  <c r="H2788" i="2" s="1"/>
  <c r="W2791" i="1" s="1"/>
  <c r="I2783" i="2"/>
  <c r="H2783" i="2" s="1"/>
  <c r="W2786" i="1" s="1"/>
  <c r="I2782" i="2"/>
  <c r="H2782" i="2" s="1"/>
  <c r="W2785" i="1" s="1"/>
  <c r="I2772" i="2"/>
  <c r="H2772" i="2" s="1"/>
  <c r="W2775" i="1" s="1"/>
  <c r="I2767" i="2"/>
  <c r="H2767" i="2" s="1"/>
  <c r="W2770" i="1" s="1"/>
  <c r="I2743" i="2"/>
  <c r="H2743" i="2" s="1"/>
  <c r="W2746" i="1" s="1"/>
  <c r="I2739" i="2"/>
  <c r="H2739" i="2" s="1"/>
  <c r="W2742" i="1" s="1"/>
  <c r="I2724" i="2"/>
  <c r="H2724" i="2" s="1"/>
  <c r="W2727" i="1" s="1"/>
  <c r="I2721" i="2"/>
  <c r="H2721" i="2" s="1"/>
  <c r="W2724" i="1" s="1"/>
  <c r="I2717" i="2"/>
  <c r="H2717" i="2" s="1"/>
  <c r="W2720" i="1" s="1"/>
  <c r="I2703" i="2"/>
  <c r="H2703" i="2" s="1"/>
  <c r="W2706" i="1" s="1"/>
  <c r="I2698" i="2"/>
  <c r="H2698" i="2" s="1"/>
  <c r="W2701" i="1" s="1"/>
  <c r="I2696" i="2"/>
  <c r="H2696" i="2" s="1"/>
  <c r="W2699" i="1" s="1"/>
  <c r="I2687" i="2"/>
  <c r="H2687" i="2" s="1"/>
  <c r="W2690" i="1" s="1"/>
  <c r="I2686" i="2"/>
  <c r="H2686" i="2" s="1"/>
  <c r="W2689" i="1" s="1"/>
  <c r="I2683" i="2"/>
  <c r="H2683" i="2" s="1"/>
  <c r="W2686" i="1" s="1"/>
  <c r="I2682" i="2"/>
  <c r="H2682" i="2" s="1"/>
  <c r="W2685" i="1" s="1"/>
  <c r="I2681" i="2"/>
  <c r="H2681" i="2" s="1"/>
  <c r="W2684" i="1" s="1"/>
  <c r="I2617" i="2"/>
  <c r="H2617" i="2" s="1"/>
  <c r="W2620" i="1" s="1"/>
  <c r="I2589" i="2"/>
  <c r="H2589" i="2" s="1"/>
  <c r="W2592" i="1" s="1"/>
  <c r="I2502" i="2"/>
  <c r="H2502" i="2" s="1"/>
  <c r="W2505" i="1" s="1"/>
  <c r="I2501" i="2"/>
  <c r="H2501" i="2" s="1"/>
  <c r="W2504" i="1" s="1"/>
  <c r="I2466" i="2"/>
  <c r="H2466" i="2" s="1"/>
  <c r="W2469" i="1" s="1"/>
  <c r="I2396" i="2"/>
  <c r="H2396" i="2" s="1"/>
  <c r="W2399" i="1" s="1"/>
  <c r="I2920" i="2"/>
  <c r="H2920" i="2" s="1"/>
  <c r="W2923" i="1" s="1"/>
  <c r="I2850" i="2"/>
  <c r="H2850" i="2" s="1"/>
  <c r="W2853" i="1" s="1"/>
  <c r="I2842" i="2"/>
  <c r="H2842" i="2" s="1"/>
  <c r="W2845" i="1" s="1"/>
  <c r="I2833" i="2"/>
  <c r="H2833" i="2" s="1"/>
  <c r="W2836" i="1" s="1"/>
  <c r="I2825" i="2"/>
  <c r="H2825" i="2" s="1"/>
  <c r="W2828" i="1" s="1"/>
  <c r="I2815" i="2"/>
  <c r="H2815" i="2" s="1"/>
  <c r="W2818" i="1" s="1"/>
  <c r="I2799" i="2"/>
  <c r="H2799" i="2" s="1"/>
  <c r="W2802" i="1" s="1"/>
  <c r="I2749" i="2"/>
  <c r="H2749" i="2" s="1"/>
  <c r="W2752" i="1" s="1"/>
  <c r="I2737" i="2"/>
  <c r="H2737" i="2" s="1"/>
  <c r="W2740" i="1" s="1"/>
  <c r="I2711" i="2"/>
  <c r="H2711" i="2" s="1"/>
  <c r="W2714" i="1" s="1"/>
  <c r="I2671" i="2"/>
  <c r="H2671" i="2" s="1"/>
  <c r="W2674" i="1" s="1"/>
  <c r="I2667" i="2"/>
  <c r="H2667" i="2" s="1"/>
  <c r="W2670" i="1" s="1"/>
  <c r="I2659" i="2"/>
  <c r="H2659" i="2" s="1"/>
  <c r="W2662" i="1" s="1"/>
  <c r="I2651" i="2"/>
  <c r="H2651" i="2" s="1"/>
  <c r="W2654" i="1" s="1"/>
  <c r="I2643" i="2"/>
  <c r="H2643" i="2" s="1"/>
  <c r="W2646" i="1" s="1"/>
  <c r="I2635" i="2"/>
  <c r="H2635" i="2" s="1"/>
  <c r="W2638" i="1" s="1"/>
  <c r="I2627" i="2"/>
  <c r="H2627" i="2" s="1"/>
  <c r="W2630" i="1" s="1"/>
  <c r="I2623" i="2"/>
  <c r="H2623" i="2" s="1"/>
  <c r="W2626" i="1" s="1"/>
  <c r="I2614" i="2"/>
  <c r="H2614" i="2" s="1"/>
  <c r="W2617" i="1" s="1"/>
  <c r="I2601" i="2"/>
  <c r="H2601" i="2" s="1"/>
  <c r="W2604" i="1" s="1"/>
  <c r="I2593" i="2"/>
  <c r="H2593" i="2" s="1"/>
  <c r="W2596" i="1" s="1"/>
  <c r="I2485" i="2"/>
  <c r="H2485" i="2" s="1"/>
  <c r="W2488" i="1" s="1"/>
  <c r="I2484" i="2"/>
  <c r="H2484" i="2" s="1"/>
  <c r="W2487" i="1" s="1"/>
  <c r="I2477" i="2"/>
  <c r="H2477" i="2" s="1"/>
  <c r="W2480" i="1" s="1"/>
  <c r="I2476" i="2"/>
  <c r="H2476" i="2" s="1"/>
  <c r="W2479" i="1" s="1"/>
  <c r="I2469" i="2"/>
  <c r="H2469" i="2" s="1"/>
  <c r="W2472" i="1" s="1"/>
  <c r="I2468" i="2"/>
  <c r="H2468" i="2" s="1"/>
  <c r="W2471" i="1" s="1"/>
  <c r="I2461" i="2"/>
  <c r="H2461" i="2" s="1"/>
  <c r="W2464" i="1" s="1"/>
  <c r="I2460" i="2"/>
  <c r="H2460" i="2" s="1"/>
  <c r="W2463" i="1" s="1"/>
  <c r="I2453" i="2"/>
  <c r="H2453" i="2" s="1"/>
  <c r="W2456" i="1" s="1"/>
  <c r="I2452" i="2"/>
  <c r="H2452" i="2" s="1"/>
  <c r="W2455" i="1" s="1"/>
  <c r="I2445" i="2"/>
  <c r="H2445" i="2" s="1"/>
  <c r="W2448" i="1" s="1"/>
  <c r="I2444" i="2"/>
  <c r="H2444" i="2" s="1"/>
  <c r="W2447" i="1" s="1"/>
  <c r="I2437" i="2"/>
  <c r="H2437" i="2" s="1"/>
  <c r="W2440" i="1" s="1"/>
  <c r="I2436" i="2"/>
  <c r="H2436" i="2" s="1"/>
  <c r="W2439" i="1" s="1"/>
  <c r="I2408" i="2"/>
  <c r="H2408" i="2" s="1"/>
  <c r="W2411" i="1" s="1"/>
  <c r="I2397" i="2"/>
  <c r="H2397" i="2" s="1"/>
  <c r="W2400" i="1" s="1"/>
  <c r="I2381" i="2"/>
  <c r="H2381" i="2" s="1"/>
  <c r="W2384" i="1" s="1"/>
  <c r="I2377" i="2"/>
  <c r="H2377" i="2" s="1"/>
  <c r="W2380" i="1" s="1"/>
  <c r="I2365" i="2"/>
  <c r="H2365" i="2" s="1"/>
  <c r="W2368" i="1" s="1"/>
  <c r="I2363" i="2"/>
  <c r="H2363" i="2" s="1"/>
  <c r="W2366" i="1" s="1"/>
  <c r="I2362" i="2"/>
  <c r="H2362" i="2" s="1"/>
  <c r="W2365" i="1" s="1"/>
  <c r="I2357" i="2"/>
  <c r="H2357" i="2" s="1"/>
  <c r="W2360" i="1" s="1"/>
  <c r="I2322" i="2"/>
  <c r="H2322" i="2" s="1"/>
  <c r="W2325" i="1" s="1"/>
  <c r="I2318" i="2"/>
  <c r="H2318" i="2" s="1"/>
  <c r="W2321" i="1" s="1"/>
  <c r="I2310" i="2"/>
  <c r="H2310" i="2" s="1"/>
  <c r="W2313" i="1" s="1"/>
  <c r="I2306" i="2"/>
  <c r="H2306" i="2" s="1"/>
  <c r="W2309" i="1" s="1"/>
  <c r="I2302" i="2"/>
  <c r="H2302" i="2" s="1"/>
  <c r="W2305" i="1" s="1"/>
  <c r="I2298" i="2"/>
  <c r="H2298" i="2" s="1"/>
  <c r="W2301" i="1" s="1"/>
  <c r="I2294" i="2"/>
  <c r="H2294" i="2" s="1"/>
  <c r="W2297" i="1" s="1"/>
  <c r="I2290" i="2"/>
  <c r="H2290" i="2" s="1"/>
  <c r="W2293" i="1" s="1"/>
  <c r="I2286" i="2"/>
  <c r="H2286" i="2" s="1"/>
  <c r="W2289" i="1" s="1"/>
  <c r="I2282" i="2"/>
  <c r="H2282" i="2" s="1"/>
  <c r="W2285" i="1" s="1"/>
  <c r="I2278" i="2"/>
  <c r="H2278" i="2" s="1"/>
  <c r="W2281" i="1" s="1"/>
  <c r="I2274" i="2"/>
  <c r="H2274" i="2" s="1"/>
  <c r="W2277" i="1" s="1"/>
  <c r="I2531" i="2"/>
  <c r="H2531" i="2" s="1"/>
  <c r="W2534" i="1" s="1"/>
  <c r="I2526" i="2"/>
  <c r="H2526" i="2" s="1"/>
  <c r="W2529" i="1" s="1"/>
  <c r="I2525" i="2"/>
  <c r="H2525" i="2" s="1"/>
  <c r="W2528" i="1" s="1"/>
  <c r="I2499" i="2"/>
  <c r="H2499" i="2" s="1"/>
  <c r="W2502" i="1" s="1"/>
  <c r="I2494" i="2"/>
  <c r="H2494" i="2" s="1"/>
  <c r="W2497" i="1" s="1"/>
  <c r="I2493" i="2"/>
  <c r="H2493" i="2" s="1"/>
  <c r="W2496" i="1" s="1"/>
  <c r="I2486" i="2"/>
  <c r="H2486" i="2" s="1"/>
  <c r="W2489" i="1" s="1"/>
  <c r="I2478" i="2"/>
  <c r="H2478" i="2" s="1"/>
  <c r="W2481" i="1" s="1"/>
  <c r="I2470" i="2"/>
  <c r="H2470" i="2" s="1"/>
  <c r="W2473" i="1" s="1"/>
  <c r="I2462" i="2"/>
  <c r="H2462" i="2" s="1"/>
  <c r="W2465" i="1" s="1"/>
  <c r="I2454" i="2"/>
  <c r="H2454" i="2" s="1"/>
  <c r="W2457" i="1" s="1"/>
  <c r="I2446" i="2"/>
  <c r="H2446" i="2" s="1"/>
  <c r="W2449" i="1" s="1"/>
  <c r="I2438" i="2"/>
  <c r="H2438" i="2" s="1"/>
  <c r="W2441" i="1" s="1"/>
  <c r="I2431" i="2"/>
  <c r="H2431" i="2" s="1"/>
  <c r="W2434" i="1" s="1"/>
  <c r="I2428" i="2"/>
  <c r="H2428" i="2" s="1"/>
  <c r="W2431" i="1" s="1"/>
  <c r="I2417" i="2"/>
  <c r="H2417" i="2" s="1"/>
  <c r="W2420" i="1" s="1"/>
  <c r="I2410" i="2"/>
  <c r="H2410" i="2" s="1"/>
  <c r="W2413" i="1" s="1"/>
  <c r="I2403" i="2"/>
  <c r="H2403" i="2" s="1"/>
  <c r="W2406" i="1" s="1"/>
  <c r="I2401" i="2"/>
  <c r="H2401" i="2" s="1"/>
  <c r="W2404" i="1" s="1"/>
  <c r="I2392" i="2"/>
  <c r="H2392" i="2" s="1"/>
  <c r="W2395" i="1" s="1"/>
  <c r="I2388" i="2"/>
  <c r="H2388" i="2" s="1"/>
  <c r="W2391" i="1" s="1"/>
  <c r="I2368" i="2"/>
  <c r="H2368" i="2" s="1"/>
  <c r="W2371" i="1" s="1"/>
  <c r="I2367" i="2"/>
  <c r="H2367" i="2" s="1"/>
  <c r="W2370" i="1" s="1"/>
  <c r="I2366" i="2"/>
  <c r="H2366" i="2" s="1"/>
  <c r="W2369" i="1" s="1"/>
  <c r="I2360" i="2"/>
  <c r="H2360" i="2" s="1"/>
  <c r="W2363" i="1" s="1"/>
  <c r="I2359" i="2"/>
  <c r="H2359" i="2" s="1"/>
  <c r="W2362" i="1" s="1"/>
  <c r="I3986" i="2"/>
  <c r="I2394" i="2"/>
  <c r="H2394" i="2" s="1"/>
  <c r="W2397" i="1" s="1"/>
  <c r="I2380" i="2"/>
  <c r="H2380" i="2" s="1"/>
  <c r="W2383" i="1" s="1"/>
  <c r="I2348" i="2"/>
  <c r="H2348" i="2" s="1"/>
  <c r="W2351" i="1" s="1"/>
  <c r="I3581" i="2"/>
  <c r="H3581" i="2" s="1"/>
  <c r="W3584" i="1" s="1"/>
  <c r="I3556" i="2"/>
  <c r="H3556" i="2" s="1"/>
  <c r="W3559" i="1" s="1"/>
  <c r="I3536" i="2"/>
  <c r="H3536" i="2" s="1"/>
  <c r="W3539" i="1" s="1"/>
  <c r="I3527" i="2"/>
  <c r="H3527" i="2" s="1"/>
  <c r="W3530" i="1" s="1"/>
  <c r="I3519" i="2"/>
  <c r="H3519" i="2" s="1"/>
  <c r="W3522" i="1" s="1"/>
  <c r="I3511" i="2"/>
  <c r="H3511" i="2" s="1"/>
  <c r="W3514" i="1" s="1"/>
  <c r="I3503" i="2"/>
  <c r="H3503" i="2" s="1"/>
  <c r="W3506" i="1" s="1"/>
  <c r="I3495" i="2"/>
  <c r="H3495" i="2" s="1"/>
  <c r="W3498" i="1" s="1"/>
  <c r="I3487" i="2"/>
  <c r="H3487" i="2" s="1"/>
  <c r="W3490" i="1" s="1"/>
  <c r="I3479" i="2"/>
  <c r="H3479" i="2" s="1"/>
  <c r="W3482" i="1" s="1"/>
  <c r="I3471" i="2"/>
  <c r="H3471" i="2" s="1"/>
  <c r="W3474" i="1" s="1"/>
  <c r="I3227" i="2"/>
  <c r="H3227" i="2" s="1"/>
  <c r="W3230" i="1" s="1"/>
  <c r="I3212" i="2"/>
  <c r="H3212" i="2" s="1"/>
  <c r="W3215" i="1" s="1"/>
  <c r="I3163" i="2"/>
  <c r="H3163" i="2" s="1"/>
  <c r="W3166" i="1" s="1"/>
  <c r="I3148" i="2"/>
  <c r="H3148" i="2" s="1"/>
  <c r="W3151" i="1" s="1"/>
  <c r="I3569" i="2"/>
  <c r="H3569" i="2" s="1"/>
  <c r="W3572" i="1" s="1"/>
  <c r="I3563" i="2"/>
  <c r="H3563" i="2" s="1"/>
  <c r="W3566" i="1" s="1"/>
  <c r="I3557" i="2"/>
  <c r="H3557" i="2" s="1"/>
  <c r="W3560" i="1" s="1"/>
  <c r="I3551" i="2"/>
  <c r="H3551" i="2" s="1"/>
  <c r="W3554" i="1" s="1"/>
  <c r="I3545" i="2"/>
  <c r="H3545" i="2" s="1"/>
  <c r="W3548" i="1" s="1"/>
  <c r="I3529" i="2"/>
  <c r="H3529" i="2" s="1"/>
  <c r="W3532" i="1" s="1"/>
  <c r="I3528" i="2"/>
  <c r="H3528" i="2" s="1"/>
  <c r="W3531" i="1" s="1"/>
  <c r="I3521" i="2"/>
  <c r="H3521" i="2" s="1"/>
  <c r="W3524" i="1" s="1"/>
  <c r="I3520" i="2"/>
  <c r="H3520" i="2" s="1"/>
  <c r="W3523" i="1" s="1"/>
  <c r="I3513" i="2"/>
  <c r="H3513" i="2" s="1"/>
  <c r="W3516" i="1" s="1"/>
  <c r="I3512" i="2"/>
  <c r="H3512" i="2" s="1"/>
  <c r="W3515" i="1" s="1"/>
  <c r="I3505" i="2"/>
  <c r="H3505" i="2" s="1"/>
  <c r="W3508" i="1" s="1"/>
  <c r="I3504" i="2"/>
  <c r="H3504" i="2" s="1"/>
  <c r="W3507" i="1" s="1"/>
  <c r="I3497" i="2"/>
  <c r="H3497" i="2" s="1"/>
  <c r="W3500" i="1" s="1"/>
  <c r="I3496" i="2"/>
  <c r="H3496" i="2" s="1"/>
  <c r="W3499" i="1" s="1"/>
  <c r="I3489" i="2"/>
  <c r="H3489" i="2" s="1"/>
  <c r="W3492" i="1" s="1"/>
  <c r="I3488" i="2"/>
  <c r="H3488" i="2" s="1"/>
  <c r="W3491" i="1" s="1"/>
  <c r="I3481" i="2"/>
  <c r="H3481" i="2" s="1"/>
  <c r="W3484" i="1" s="1"/>
  <c r="I3480" i="2"/>
  <c r="H3480" i="2" s="1"/>
  <c r="W3483" i="1" s="1"/>
  <c r="I3473" i="2"/>
  <c r="H3473" i="2" s="1"/>
  <c r="W3476" i="1" s="1"/>
  <c r="I3472" i="2"/>
  <c r="H3472" i="2" s="1"/>
  <c r="W3475" i="1" s="1"/>
  <c r="I3228" i="2"/>
  <c r="H3228" i="2" s="1"/>
  <c r="W3231" i="1" s="1"/>
  <c r="I3179" i="2"/>
  <c r="H3179" i="2" s="1"/>
  <c r="W3182" i="1" s="1"/>
  <c r="I3164" i="2"/>
  <c r="H3164" i="2" s="1"/>
  <c r="W3167" i="1" s="1"/>
  <c r="I3764" i="2"/>
  <c r="I3755" i="2"/>
  <c r="I3552" i="2"/>
  <c r="H3552" i="2" s="1"/>
  <c r="W3555" i="1" s="1"/>
  <c r="I3540" i="2"/>
  <c r="H3540" i="2" s="1"/>
  <c r="W3543" i="1" s="1"/>
  <c r="I3128" i="2"/>
  <c r="H3128" i="2" s="1"/>
  <c r="W3131" i="1" s="1"/>
  <c r="I3112" i="2"/>
  <c r="H3112" i="2" s="1"/>
  <c r="W3115" i="1" s="1"/>
  <c r="I3096" i="2"/>
  <c r="H3096" i="2" s="1"/>
  <c r="W3099" i="1" s="1"/>
  <c r="I3080" i="2"/>
  <c r="H3080" i="2" s="1"/>
  <c r="W3083" i="1" s="1"/>
  <c r="I3064" i="2"/>
  <c r="H3064" i="2" s="1"/>
  <c r="W3067" i="1" s="1"/>
  <c r="I3048" i="2"/>
  <c r="H3048" i="2" s="1"/>
  <c r="W3051" i="1" s="1"/>
  <c r="I3032" i="2"/>
  <c r="H3032" i="2" s="1"/>
  <c r="W3035" i="1" s="1"/>
  <c r="I3016" i="2"/>
  <c r="H3016" i="2" s="1"/>
  <c r="W3019" i="1" s="1"/>
  <c r="I3000" i="2"/>
  <c r="H3000" i="2" s="1"/>
  <c r="W3003" i="1" s="1"/>
  <c r="I2984" i="2"/>
  <c r="H2984" i="2" s="1"/>
  <c r="W2987" i="1" s="1"/>
  <c r="I2803" i="2"/>
  <c r="H2803" i="2" s="1"/>
  <c r="W2806" i="1" s="1"/>
  <c r="I2771" i="2"/>
  <c r="H2771" i="2" s="1"/>
  <c r="W2774" i="1" s="1"/>
  <c r="I2521" i="2"/>
  <c r="H2521" i="2" s="1"/>
  <c r="W2524" i="1" s="1"/>
  <c r="I2414" i="2"/>
  <c r="H2414" i="2" s="1"/>
  <c r="W2417" i="1" s="1"/>
  <c r="I2411" i="2"/>
  <c r="H2411" i="2" s="1"/>
  <c r="W2414" i="1" s="1"/>
  <c r="I2393" i="2"/>
  <c r="H2393" i="2" s="1"/>
  <c r="W2396" i="1" s="1"/>
  <c r="I2345" i="2"/>
  <c r="H2345" i="2" s="1"/>
  <c r="W2348" i="1" s="1"/>
  <c r="I2341" i="2"/>
  <c r="H2341" i="2" s="1"/>
  <c r="W2344" i="1" s="1"/>
  <c r="I2337" i="2"/>
  <c r="H2337" i="2" s="1"/>
  <c r="W2340" i="1" s="1"/>
  <c r="I2333" i="2"/>
  <c r="H2333" i="2" s="1"/>
  <c r="W2336" i="1" s="1"/>
  <c r="I2329" i="2"/>
  <c r="H2329" i="2" s="1"/>
  <c r="W2332" i="1" s="1"/>
  <c r="I2325" i="2"/>
  <c r="H2325" i="2" s="1"/>
  <c r="W2328" i="1" s="1"/>
  <c r="I2321" i="2"/>
  <c r="H2321" i="2" s="1"/>
  <c r="W2324" i="1" s="1"/>
  <c r="I2317" i="2"/>
  <c r="H2317" i="2" s="1"/>
  <c r="W2320" i="1" s="1"/>
  <c r="I2314" i="2"/>
  <c r="H2314" i="2" s="1"/>
  <c r="W2317" i="1" s="1"/>
  <c r="I2313" i="2"/>
  <c r="H2313" i="2" s="1"/>
  <c r="W2316" i="1" s="1"/>
  <c r="I3578" i="2"/>
  <c r="H3578" i="2" s="1"/>
  <c r="W3581" i="1" s="1"/>
  <c r="I3570" i="2"/>
  <c r="H3570" i="2" s="1"/>
  <c r="W3573" i="1" s="1"/>
  <c r="I3549" i="2"/>
  <c r="H3549" i="2" s="1"/>
  <c r="W3552" i="1" s="1"/>
  <c r="I3233" i="2"/>
  <c r="H3233" i="2" s="1"/>
  <c r="W3236" i="1" s="1"/>
  <c r="I3229" i="2"/>
  <c r="H3229" i="2" s="1"/>
  <c r="W3232" i="1" s="1"/>
  <c r="I3213" i="2"/>
  <c r="H3213" i="2" s="1"/>
  <c r="W3216" i="1" s="1"/>
  <c r="I3197" i="2"/>
  <c r="H3197" i="2" s="1"/>
  <c r="W3200" i="1" s="1"/>
  <c r="I3181" i="2"/>
  <c r="H3181" i="2" s="1"/>
  <c r="W3184" i="1" s="1"/>
  <c r="I3165" i="2"/>
  <c r="H3165" i="2" s="1"/>
  <c r="W3168" i="1" s="1"/>
  <c r="I3149" i="2"/>
  <c r="H3149" i="2" s="1"/>
  <c r="W3152" i="1" s="1"/>
  <c r="I3129" i="2"/>
  <c r="H3129" i="2" s="1"/>
  <c r="W3132" i="1" s="1"/>
  <c r="I3119" i="2"/>
  <c r="H3119" i="2" s="1"/>
  <c r="W3122" i="1" s="1"/>
  <c r="I3113" i="2"/>
  <c r="H3113" i="2" s="1"/>
  <c r="W3116" i="1" s="1"/>
  <c r="I3103" i="2"/>
  <c r="H3103" i="2" s="1"/>
  <c r="W3106" i="1" s="1"/>
  <c r="I3097" i="2"/>
  <c r="H3097" i="2" s="1"/>
  <c r="W3100" i="1" s="1"/>
  <c r="I3087" i="2"/>
  <c r="H3087" i="2" s="1"/>
  <c r="W3090" i="1" s="1"/>
  <c r="I3081" i="2"/>
  <c r="H3081" i="2" s="1"/>
  <c r="W3084" i="1" s="1"/>
  <c r="I3071" i="2"/>
  <c r="H3071" i="2" s="1"/>
  <c r="W3074" i="1" s="1"/>
  <c r="I3065" i="2"/>
  <c r="H3065" i="2" s="1"/>
  <c r="W3068" i="1" s="1"/>
  <c r="I3055" i="2"/>
  <c r="H3055" i="2" s="1"/>
  <c r="W3058" i="1" s="1"/>
  <c r="I3049" i="2"/>
  <c r="H3049" i="2" s="1"/>
  <c r="W3052" i="1" s="1"/>
  <c r="I3039" i="2"/>
  <c r="H3039" i="2" s="1"/>
  <c r="W3042" i="1" s="1"/>
  <c r="I3033" i="2"/>
  <c r="H3033" i="2" s="1"/>
  <c r="W3036" i="1" s="1"/>
  <c r="I3023" i="2"/>
  <c r="H3023" i="2" s="1"/>
  <c r="W3026" i="1" s="1"/>
  <c r="I3017" i="2"/>
  <c r="H3017" i="2" s="1"/>
  <c r="W3020" i="1" s="1"/>
  <c r="I3007" i="2"/>
  <c r="H3007" i="2" s="1"/>
  <c r="W3010" i="1" s="1"/>
  <c r="I3001" i="2"/>
  <c r="H3001" i="2" s="1"/>
  <c r="W3004" i="1" s="1"/>
  <c r="I2991" i="2"/>
  <c r="H2991" i="2" s="1"/>
  <c r="W2994" i="1" s="1"/>
  <c r="I2985" i="2"/>
  <c r="H2985" i="2" s="1"/>
  <c r="W2988" i="1" s="1"/>
  <c r="I2947" i="2"/>
  <c r="H2947" i="2" s="1"/>
  <c r="W2950" i="1" s="1"/>
  <c r="I2941" i="2"/>
  <c r="H2941" i="2" s="1"/>
  <c r="W2944" i="1" s="1"/>
  <c r="I2936" i="2"/>
  <c r="H2936" i="2" s="1"/>
  <c r="W2939" i="1" s="1"/>
  <c r="I2924" i="2"/>
  <c r="H2924" i="2" s="1"/>
  <c r="W2927" i="1" s="1"/>
  <c r="I2908" i="2"/>
  <c r="H2908" i="2" s="1"/>
  <c r="W2911" i="1" s="1"/>
  <c r="I2902" i="2"/>
  <c r="H2902" i="2" s="1"/>
  <c r="W2905" i="1" s="1"/>
  <c r="I2892" i="2"/>
  <c r="H2892" i="2" s="1"/>
  <c r="W2895" i="1" s="1"/>
  <c r="I2886" i="2"/>
  <c r="H2886" i="2" s="1"/>
  <c r="W2889" i="1" s="1"/>
  <c r="I2876" i="2"/>
  <c r="H2876" i="2" s="1"/>
  <c r="W2879" i="1" s="1"/>
  <c r="I2816" i="2"/>
  <c r="H2816" i="2" s="1"/>
  <c r="W2819" i="1" s="1"/>
  <c r="I2798" i="2"/>
  <c r="H2798" i="2" s="1"/>
  <c r="W2801" i="1" s="1"/>
  <c r="I2784" i="2"/>
  <c r="H2784" i="2" s="1"/>
  <c r="W2787" i="1" s="1"/>
  <c r="I2766" i="2"/>
  <c r="H2766" i="2" s="1"/>
  <c r="W2769" i="1" s="1"/>
  <c r="I2752" i="2"/>
  <c r="H2752" i="2" s="1"/>
  <c r="W2755" i="1" s="1"/>
  <c r="I2733" i="2"/>
  <c r="H2733" i="2" s="1"/>
  <c r="W2736" i="1" s="1"/>
  <c r="I2728" i="2"/>
  <c r="H2728" i="2" s="1"/>
  <c r="W2731" i="1" s="1"/>
  <c r="I2723" i="2"/>
  <c r="H2723" i="2" s="1"/>
  <c r="W2726" i="1" s="1"/>
  <c r="I2701" i="2"/>
  <c r="H2701" i="2" s="1"/>
  <c r="W2704" i="1" s="1"/>
  <c r="I2669" i="2"/>
  <c r="H2669" i="2" s="1"/>
  <c r="W2672" i="1" s="1"/>
  <c r="I2665" i="2"/>
  <c r="H2665" i="2" s="1"/>
  <c r="W2668" i="1" s="1"/>
  <c r="I2661" i="2"/>
  <c r="H2661" i="2" s="1"/>
  <c r="W2664" i="1" s="1"/>
  <c r="I2657" i="2"/>
  <c r="H2657" i="2" s="1"/>
  <c r="W2660" i="1" s="1"/>
  <c r="I2653" i="2"/>
  <c r="H2653" i="2" s="1"/>
  <c r="W2656" i="1" s="1"/>
  <c r="I2649" i="2"/>
  <c r="H2649" i="2" s="1"/>
  <c r="W2652" i="1" s="1"/>
  <c r="I2645" i="2"/>
  <c r="H2645" i="2" s="1"/>
  <c r="W2648" i="1" s="1"/>
  <c r="I2641" i="2"/>
  <c r="H2641" i="2" s="1"/>
  <c r="W2644" i="1" s="1"/>
  <c r="I2637" i="2"/>
  <c r="H2637" i="2" s="1"/>
  <c r="W2640" i="1" s="1"/>
  <c r="I2633" i="2"/>
  <c r="H2633" i="2" s="1"/>
  <c r="W2636" i="1" s="1"/>
  <c r="I2629" i="2"/>
  <c r="H2629" i="2" s="1"/>
  <c r="W2632" i="1" s="1"/>
  <c r="I2625" i="2"/>
  <c r="H2625" i="2" s="1"/>
  <c r="W2628" i="1" s="1"/>
  <c r="I2522" i="2"/>
  <c r="H2522" i="2" s="1"/>
  <c r="W2525" i="1" s="1"/>
  <c r="I2346" i="2"/>
  <c r="H2346" i="2" s="1"/>
  <c r="W2349" i="1" s="1"/>
  <c r="I3981" i="2"/>
  <c r="I3865" i="2"/>
  <c r="I3857" i="2"/>
  <c r="I3612" i="2"/>
  <c r="I3608" i="2"/>
  <c r="I3605" i="2"/>
  <c r="H3605" i="2" s="1"/>
  <c r="W3608" i="1" s="1"/>
  <c r="I3596" i="2"/>
  <c r="H3596" i="2" s="1"/>
  <c r="W3599" i="1" s="1"/>
  <c r="I3567" i="2"/>
  <c r="H3567" i="2" s="1"/>
  <c r="W3570" i="1" s="1"/>
  <c r="I3445" i="2"/>
  <c r="H3445" i="2" s="1"/>
  <c r="W3448" i="1" s="1"/>
  <c r="I3437" i="2"/>
  <c r="H3437" i="2" s="1"/>
  <c r="W3440" i="1" s="1"/>
  <c r="I3429" i="2"/>
  <c r="H3429" i="2" s="1"/>
  <c r="W3432" i="1" s="1"/>
  <c r="I3421" i="2"/>
  <c r="H3421" i="2" s="1"/>
  <c r="W3424" i="1" s="1"/>
  <c r="I3413" i="2"/>
  <c r="H3413" i="2" s="1"/>
  <c r="W3416" i="1" s="1"/>
  <c r="I3405" i="2"/>
  <c r="H3405" i="2" s="1"/>
  <c r="W3408" i="1" s="1"/>
  <c r="I3397" i="2"/>
  <c r="H3397" i="2" s="1"/>
  <c r="W3400" i="1" s="1"/>
  <c r="I3389" i="2"/>
  <c r="H3389" i="2" s="1"/>
  <c r="W3392" i="1" s="1"/>
  <c r="I3381" i="2"/>
  <c r="H3381" i="2" s="1"/>
  <c r="W3384" i="1" s="1"/>
  <c r="I3365" i="2"/>
  <c r="H3365" i="2" s="1"/>
  <c r="W3368" i="1" s="1"/>
  <c r="I3349" i="2"/>
  <c r="H3349" i="2" s="1"/>
  <c r="W3352" i="1" s="1"/>
  <c r="I3333" i="2"/>
  <c r="H3333" i="2" s="1"/>
  <c r="W3336" i="1" s="1"/>
  <c r="I3317" i="2"/>
  <c r="H3317" i="2" s="1"/>
  <c r="W3320" i="1" s="1"/>
  <c r="I3301" i="2"/>
  <c r="H3301" i="2" s="1"/>
  <c r="W3304" i="1" s="1"/>
  <c r="I3285" i="2"/>
  <c r="H3285" i="2" s="1"/>
  <c r="W3288" i="1" s="1"/>
  <c r="I3269" i="2"/>
  <c r="H3269" i="2" s="1"/>
  <c r="W3272" i="1" s="1"/>
  <c r="I3253" i="2"/>
  <c r="H3253" i="2" s="1"/>
  <c r="W3256" i="1" s="1"/>
  <c r="I3237" i="2"/>
  <c r="H3237" i="2" s="1"/>
  <c r="W3240" i="1" s="1"/>
  <c r="I3137" i="2"/>
  <c r="H3137" i="2" s="1"/>
  <c r="W3140" i="1" s="1"/>
  <c r="I2970" i="2"/>
  <c r="H2970" i="2" s="1"/>
  <c r="W2973" i="1" s="1"/>
  <c r="I2949" i="2"/>
  <c r="H2949" i="2" s="1"/>
  <c r="W2952" i="1" s="1"/>
  <c r="I2915" i="2"/>
  <c r="H2915" i="2" s="1"/>
  <c r="W2918" i="1" s="1"/>
  <c r="I2909" i="2"/>
  <c r="H2909" i="2" s="1"/>
  <c r="W2912" i="1" s="1"/>
  <c r="I2893" i="2"/>
  <c r="H2893" i="2" s="1"/>
  <c r="W2896" i="1" s="1"/>
  <c r="I2877" i="2"/>
  <c r="H2877" i="2" s="1"/>
  <c r="W2880" i="1" s="1"/>
  <c r="I2813" i="2"/>
  <c r="H2813" i="2" s="1"/>
  <c r="W2816" i="1" s="1"/>
  <c r="I2781" i="2"/>
  <c r="H2781" i="2" s="1"/>
  <c r="W2784" i="1" s="1"/>
  <c r="I2702" i="2"/>
  <c r="H2702" i="2" s="1"/>
  <c r="W2705" i="1" s="1"/>
  <c r="I2699" i="2"/>
  <c r="H2699" i="2" s="1"/>
  <c r="W2702" i="1" s="1"/>
  <c r="I2684" i="2"/>
  <c r="H2684" i="2" s="1"/>
  <c r="W2687" i="1" s="1"/>
  <c r="I2670" i="2"/>
  <c r="H2670" i="2" s="1"/>
  <c r="W2673" i="1" s="1"/>
  <c r="I2666" i="2"/>
  <c r="H2666" i="2" s="1"/>
  <c r="W2669" i="1" s="1"/>
  <c r="I2663" i="2"/>
  <c r="H2663" i="2" s="1"/>
  <c r="W2666" i="1" s="1"/>
  <c r="I2662" i="2"/>
  <c r="H2662" i="2" s="1"/>
  <c r="W2665" i="1" s="1"/>
  <c r="I2658" i="2"/>
  <c r="H2658" i="2" s="1"/>
  <c r="W2661" i="1" s="1"/>
  <c r="I2655" i="2"/>
  <c r="H2655" i="2" s="1"/>
  <c r="W2658" i="1" s="1"/>
  <c r="I2654" i="2"/>
  <c r="H2654" i="2" s="1"/>
  <c r="W2657" i="1" s="1"/>
  <c r="I2650" i="2"/>
  <c r="H2650" i="2" s="1"/>
  <c r="W2653" i="1" s="1"/>
  <c r="I2647" i="2"/>
  <c r="H2647" i="2" s="1"/>
  <c r="W2650" i="1" s="1"/>
  <c r="I2646" i="2"/>
  <c r="H2646" i="2" s="1"/>
  <c r="W2649" i="1" s="1"/>
  <c r="I2642" i="2"/>
  <c r="H2642" i="2" s="1"/>
  <c r="W2645" i="1" s="1"/>
  <c r="I2639" i="2"/>
  <c r="H2639" i="2" s="1"/>
  <c r="W2642" i="1" s="1"/>
  <c r="I2638" i="2"/>
  <c r="H2638" i="2" s="1"/>
  <c r="W2641" i="1" s="1"/>
  <c r="I2634" i="2"/>
  <c r="H2634" i="2" s="1"/>
  <c r="W2637" i="1" s="1"/>
  <c r="I2631" i="2"/>
  <c r="H2631" i="2" s="1"/>
  <c r="W2634" i="1" s="1"/>
  <c r="I2630" i="2"/>
  <c r="H2630" i="2" s="1"/>
  <c r="W2633" i="1" s="1"/>
  <c r="I2626" i="2"/>
  <c r="H2626" i="2" s="1"/>
  <c r="W2629" i="1" s="1"/>
  <c r="I2604" i="2"/>
  <c r="H2604" i="2" s="1"/>
  <c r="W2607" i="1" s="1"/>
  <c r="I2596" i="2"/>
  <c r="H2596" i="2" s="1"/>
  <c r="W2599" i="1" s="1"/>
  <c r="I2585" i="2"/>
  <c r="H2585" i="2" s="1"/>
  <c r="W2588" i="1" s="1"/>
  <c r="I2581" i="2"/>
  <c r="H2581" i="2" s="1"/>
  <c r="W2584" i="1" s="1"/>
  <c r="I2577" i="2"/>
  <c r="H2577" i="2" s="1"/>
  <c r="W2580" i="1" s="1"/>
  <c r="I2573" i="2"/>
  <c r="H2573" i="2" s="1"/>
  <c r="W2576" i="1" s="1"/>
  <c r="I2569" i="2"/>
  <c r="H2569" i="2" s="1"/>
  <c r="W2572" i="1" s="1"/>
  <c r="I2565" i="2"/>
  <c r="H2565" i="2" s="1"/>
  <c r="W2568" i="1" s="1"/>
  <c r="I2561" i="2"/>
  <c r="H2561" i="2" s="1"/>
  <c r="W2564" i="1" s="1"/>
  <c r="I2557" i="2"/>
  <c r="H2557" i="2" s="1"/>
  <c r="W2560" i="1" s="1"/>
  <c r="I2553" i="2"/>
  <c r="H2553" i="2" s="1"/>
  <c r="W2556" i="1" s="1"/>
  <c r="I2520" i="2"/>
  <c r="H2520" i="2" s="1"/>
  <c r="W2523" i="1" s="1"/>
  <c r="I2519" i="2"/>
  <c r="H2519" i="2" s="1"/>
  <c r="W2522" i="1" s="1"/>
  <c r="I2515" i="2"/>
  <c r="H2515" i="2" s="1"/>
  <c r="W2518" i="1" s="1"/>
  <c r="I2418" i="2"/>
  <c r="H2418" i="2" s="1"/>
  <c r="W2421" i="1" s="1"/>
  <c r="I2415" i="2"/>
  <c r="H2415" i="2" s="1"/>
  <c r="W2418" i="1" s="1"/>
  <c r="I2409" i="2"/>
  <c r="H2409" i="2" s="1"/>
  <c r="W2412" i="1" s="1"/>
  <c r="I2398" i="2"/>
  <c r="H2398" i="2" s="1"/>
  <c r="W2401" i="1" s="1"/>
  <c r="I2395" i="2"/>
  <c r="H2395" i="2" s="1"/>
  <c r="W2398" i="1" s="1"/>
  <c r="I2376" i="2"/>
  <c r="H2376" i="2" s="1"/>
  <c r="W2379" i="1" s="1"/>
  <c r="I2347" i="2"/>
  <c r="H2347" i="2" s="1"/>
  <c r="W2350" i="1" s="1"/>
  <c r="I2343" i="2"/>
  <c r="H2343" i="2" s="1"/>
  <c r="W2346" i="1" s="1"/>
  <c r="I2339" i="2"/>
  <c r="H2339" i="2" s="1"/>
  <c r="W2342" i="1" s="1"/>
  <c r="I2335" i="2"/>
  <c r="H2335" i="2" s="1"/>
  <c r="W2338" i="1" s="1"/>
  <c r="I2331" i="2"/>
  <c r="H2331" i="2" s="1"/>
  <c r="W2334" i="1" s="1"/>
  <c r="I2327" i="2"/>
  <c r="H2327" i="2" s="1"/>
  <c r="W2330" i="1" s="1"/>
  <c r="I2323" i="2"/>
  <c r="H2323" i="2" s="1"/>
  <c r="W2326" i="1" s="1"/>
  <c r="I2319" i="2"/>
  <c r="H2319" i="2" s="1"/>
  <c r="W2322" i="1" s="1"/>
  <c r="I2315" i="2"/>
  <c r="H2315" i="2" s="1"/>
  <c r="W2318" i="1" s="1"/>
  <c r="I2311" i="2"/>
  <c r="H2311" i="2" s="1"/>
  <c r="W2314" i="1" s="1"/>
  <c r="I2309" i="2"/>
  <c r="H2309" i="2" s="1"/>
  <c r="W2312" i="1" s="1"/>
  <c r="I2307" i="2"/>
  <c r="H2307" i="2" s="1"/>
  <c r="W2310" i="1" s="1"/>
  <c r="I2305" i="2"/>
  <c r="H2305" i="2" s="1"/>
  <c r="W2308" i="1" s="1"/>
  <c r="I2303" i="2"/>
  <c r="H2303" i="2" s="1"/>
  <c r="W2306" i="1" s="1"/>
  <c r="I2301" i="2"/>
  <c r="H2301" i="2" s="1"/>
  <c r="W2304" i="1" s="1"/>
  <c r="I2299" i="2"/>
  <c r="H2299" i="2" s="1"/>
  <c r="W2302" i="1" s="1"/>
  <c r="I2297" i="2"/>
  <c r="H2297" i="2" s="1"/>
  <c r="W2300" i="1" s="1"/>
  <c r="I2295" i="2"/>
  <c r="H2295" i="2" s="1"/>
  <c r="W2298" i="1" s="1"/>
  <c r="I2293" i="2"/>
  <c r="H2293" i="2" s="1"/>
  <c r="W2296" i="1" s="1"/>
  <c r="I2291" i="2"/>
  <c r="H2291" i="2" s="1"/>
  <c r="W2294" i="1" s="1"/>
  <c r="I2289" i="2"/>
  <c r="H2289" i="2" s="1"/>
  <c r="W2292" i="1" s="1"/>
  <c r="I2287" i="2"/>
  <c r="H2287" i="2" s="1"/>
  <c r="W2290" i="1" s="1"/>
  <c r="I2285" i="2"/>
  <c r="H2285" i="2" s="1"/>
  <c r="W2288" i="1" s="1"/>
  <c r="I2283" i="2"/>
  <c r="H2283" i="2" s="1"/>
  <c r="W2286" i="1" s="1"/>
  <c r="I2281" i="2"/>
  <c r="H2281" i="2" s="1"/>
  <c r="W2284" i="1" s="1"/>
  <c r="I2279" i="2"/>
  <c r="H2279" i="2" s="1"/>
  <c r="W2282" i="1" s="1"/>
  <c r="I2277" i="2"/>
  <c r="H2277" i="2" s="1"/>
  <c r="W2280" i="1" s="1"/>
  <c r="I2275" i="2"/>
  <c r="H2275" i="2" s="1"/>
  <c r="W2278" i="1" s="1"/>
  <c r="I3377" i="2"/>
  <c r="H3377" i="2" s="1"/>
  <c r="W3380" i="1" s="1"/>
  <c r="I3369" i="2"/>
  <c r="H3369" i="2" s="1"/>
  <c r="W3372" i="1" s="1"/>
  <c r="I3361" i="2"/>
  <c r="H3361" i="2" s="1"/>
  <c r="W3364" i="1" s="1"/>
  <c r="I3353" i="2"/>
  <c r="H3353" i="2" s="1"/>
  <c r="W3356" i="1" s="1"/>
  <c r="I3345" i="2"/>
  <c r="H3345" i="2" s="1"/>
  <c r="W3348" i="1" s="1"/>
  <c r="I3337" i="2"/>
  <c r="H3337" i="2" s="1"/>
  <c r="W3340" i="1" s="1"/>
  <c r="I3329" i="2"/>
  <c r="H3329" i="2" s="1"/>
  <c r="W3332" i="1" s="1"/>
  <c r="I3321" i="2"/>
  <c r="H3321" i="2" s="1"/>
  <c r="W3324" i="1" s="1"/>
  <c r="I3313" i="2"/>
  <c r="H3313" i="2" s="1"/>
  <c r="W3316" i="1" s="1"/>
  <c r="I3305" i="2"/>
  <c r="H3305" i="2" s="1"/>
  <c r="W3308" i="1" s="1"/>
  <c r="I3297" i="2"/>
  <c r="H3297" i="2" s="1"/>
  <c r="W3300" i="1" s="1"/>
  <c r="I3289" i="2"/>
  <c r="H3289" i="2" s="1"/>
  <c r="W3292" i="1" s="1"/>
  <c r="I3281" i="2"/>
  <c r="H3281" i="2" s="1"/>
  <c r="W3284" i="1" s="1"/>
  <c r="I3273" i="2"/>
  <c r="H3273" i="2" s="1"/>
  <c r="W3276" i="1" s="1"/>
  <c r="I3265" i="2"/>
  <c r="H3265" i="2" s="1"/>
  <c r="W3268" i="1" s="1"/>
  <c r="I3257" i="2"/>
  <c r="H3257" i="2" s="1"/>
  <c r="W3260" i="1" s="1"/>
  <c r="I3249" i="2"/>
  <c r="H3249" i="2" s="1"/>
  <c r="W3252" i="1" s="1"/>
  <c r="I3241" i="2"/>
  <c r="H3241" i="2" s="1"/>
  <c r="W3244" i="1" s="1"/>
  <c r="I3225" i="2"/>
  <c r="H3225" i="2" s="1"/>
  <c r="W3228" i="1" s="1"/>
  <c r="I3217" i="2"/>
  <c r="H3217" i="2" s="1"/>
  <c r="W3220" i="1" s="1"/>
  <c r="I3209" i="2"/>
  <c r="H3209" i="2" s="1"/>
  <c r="W3212" i="1" s="1"/>
  <c r="I3201" i="2"/>
  <c r="H3201" i="2" s="1"/>
  <c r="W3204" i="1" s="1"/>
  <c r="I3193" i="2"/>
  <c r="H3193" i="2" s="1"/>
  <c r="W3196" i="1" s="1"/>
  <c r="I3185" i="2"/>
  <c r="H3185" i="2" s="1"/>
  <c r="W3188" i="1" s="1"/>
  <c r="I3177" i="2"/>
  <c r="H3177" i="2" s="1"/>
  <c r="W3180" i="1" s="1"/>
  <c r="I3169" i="2"/>
  <c r="H3169" i="2" s="1"/>
  <c r="W3172" i="1" s="1"/>
  <c r="I3161" i="2"/>
  <c r="H3161" i="2" s="1"/>
  <c r="W3164" i="1" s="1"/>
  <c r="I3153" i="2"/>
  <c r="H3153" i="2" s="1"/>
  <c r="W3156" i="1" s="1"/>
  <c r="I3145" i="2"/>
  <c r="H3145" i="2" s="1"/>
  <c r="W3148" i="1" s="1"/>
  <c r="I3132" i="2"/>
  <c r="H3132" i="2" s="1"/>
  <c r="W3135" i="1" s="1"/>
  <c r="I3124" i="2"/>
  <c r="H3124" i="2" s="1"/>
  <c r="W3127" i="1" s="1"/>
  <c r="I3116" i="2"/>
  <c r="H3116" i="2" s="1"/>
  <c r="W3119" i="1" s="1"/>
  <c r="I3108" i="2"/>
  <c r="H3108" i="2" s="1"/>
  <c r="W3111" i="1" s="1"/>
  <c r="I3100" i="2"/>
  <c r="H3100" i="2" s="1"/>
  <c r="W3103" i="1" s="1"/>
  <c r="I3092" i="2"/>
  <c r="H3092" i="2" s="1"/>
  <c r="W3095" i="1" s="1"/>
  <c r="I3084" i="2"/>
  <c r="H3084" i="2" s="1"/>
  <c r="W3087" i="1" s="1"/>
  <c r="I3076" i="2"/>
  <c r="H3076" i="2" s="1"/>
  <c r="W3079" i="1" s="1"/>
  <c r="I3060" i="2"/>
  <c r="H3060" i="2" s="1"/>
  <c r="W3063" i="1" s="1"/>
  <c r="I3052" i="2"/>
  <c r="H3052" i="2" s="1"/>
  <c r="W3055" i="1" s="1"/>
  <c r="I3044" i="2"/>
  <c r="H3044" i="2" s="1"/>
  <c r="W3047" i="1" s="1"/>
  <c r="I3036" i="2"/>
  <c r="H3036" i="2" s="1"/>
  <c r="W3039" i="1" s="1"/>
  <c r="I3028" i="2"/>
  <c r="H3028" i="2" s="1"/>
  <c r="W3031" i="1" s="1"/>
  <c r="I3020" i="2"/>
  <c r="H3020" i="2" s="1"/>
  <c r="W3023" i="1" s="1"/>
  <c r="I3012" i="2"/>
  <c r="H3012" i="2" s="1"/>
  <c r="W3015" i="1" s="1"/>
  <c r="I3004" i="2"/>
  <c r="H3004" i="2" s="1"/>
  <c r="W3007" i="1" s="1"/>
  <c r="I2996" i="2"/>
  <c r="H2996" i="2" s="1"/>
  <c r="W2999" i="1" s="1"/>
  <c r="I2988" i="2"/>
  <c r="H2988" i="2" s="1"/>
  <c r="W2991" i="1" s="1"/>
  <c r="I2980" i="2"/>
  <c r="H2980" i="2" s="1"/>
  <c r="W2983" i="1" s="1"/>
  <c r="I2975" i="2"/>
  <c r="H2975" i="2" s="1"/>
  <c r="W2978" i="1" s="1"/>
  <c r="I2969" i="2"/>
  <c r="H2969" i="2" s="1"/>
  <c r="W2972" i="1" s="1"/>
  <c r="I2954" i="2"/>
  <c r="H2954" i="2" s="1"/>
  <c r="W2957" i="1" s="1"/>
  <c r="I2937" i="2"/>
  <c r="H2937" i="2" s="1"/>
  <c r="W2940" i="1" s="1"/>
  <c r="I2922" i="2"/>
  <c r="H2922" i="2" s="1"/>
  <c r="W2925" i="1" s="1"/>
  <c r="I2907" i="2"/>
  <c r="H2907" i="2" s="1"/>
  <c r="W2910" i="1" s="1"/>
  <c r="I2899" i="2"/>
  <c r="H2899" i="2" s="1"/>
  <c r="W2902" i="1" s="1"/>
  <c r="I2891" i="2"/>
  <c r="H2891" i="2" s="1"/>
  <c r="W2894" i="1" s="1"/>
  <c r="I2883" i="2"/>
  <c r="H2883" i="2" s="1"/>
  <c r="W2886" i="1" s="1"/>
  <c r="I2875" i="2"/>
  <c r="H2875" i="2" s="1"/>
  <c r="W2878" i="1" s="1"/>
  <c r="I2872" i="2"/>
  <c r="H2872" i="2" s="1"/>
  <c r="W2875" i="1" s="1"/>
  <c r="I2867" i="2"/>
  <c r="H2867" i="2" s="1"/>
  <c r="W2870" i="1" s="1"/>
  <c r="I2864" i="2"/>
  <c r="H2864" i="2" s="1"/>
  <c r="W2867" i="1" s="1"/>
  <c r="I2859" i="2"/>
  <c r="H2859" i="2" s="1"/>
  <c r="W2862" i="1" s="1"/>
  <c r="I2856" i="2"/>
  <c r="H2856" i="2" s="1"/>
  <c r="W2859" i="1" s="1"/>
  <c r="I2851" i="2"/>
  <c r="H2851" i="2" s="1"/>
  <c r="W2854" i="1" s="1"/>
  <c r="I2848" i="2"/>
  <c r="H2848" i="2" s="1"/>
  <c r="W2851" i="1" s="1"/>
  <c r="I2843" i="2"/>
  <c r="H2843" i="2" s="1"/>
  <c r="W2846" i="1" s="1"/>
  <c r="I2840" i="2"/>
  <c r="H2840" i="2" s="1"/>
  <c r="W2843" i="1" s="1"/>
  <c r="I2835" i="2"/>
  <c r="H2835" i="2" s="1"/>
  <c r="W2838" i="1" s="1"/>
  <c r="I2832" i="2"/>
  <c r="H2832" i="2" s="1"/>
  <c r="W2835" i="1" s="1"/>
  <c r="I2827" i="2"/>
  <c r="H2827" i="2" s="1"/>
  <c r="W2830" i="1" s="1"/>
  <c r="I2824" i="2"/>
  <c r="H2824" i="2" s="1"/>
  <c r="W2827" i="1" s="1"/>
  <c r="I2812" i="2"/>
  <c r="H2812" i="2" s="1"/>
  <c r="W2815" i="1" s="1"/>
  <c r="I2811" i="2"/>
  <c r="H2811" i="2" s="1"/>
  <c r="W2814" i="1" s="1"/>
  <c r="I2810" i="2"/>
  <c r="H2810" i="2" s="1"/>
  <c r="W2813" i="1" s="1"/>
  <c r="I2796" i="2"/>
  <c r="H2796" i="2" s="1"/>
  <c r="W2799" i="1" s="1"/>
  <c r="I2795" i="2"/>
  <c r="H2795" i="2" s="1"/>
  <c r="W2798" i="1" s="1"/>
  <c r="I2794" i="2"/>
  <c r="H2794" i="2" s="1"/>
  <c r="W2797" i="1" s="1"/>
  <c r="I2780" i="2"/>
  <c r="H2780" i="2" s="1"/>
  <c r="W2783" i="1" s="1"/>
  <c r="I2779" i="2"/>
  <c r="H2779" i="2" s="1"/>
  <c r="W2782" i="1" s="1"/>
  <c r="I2778" i="2"/>
  <c r="H2778" i="2" s="1"/>
  <c r="W2781" i="1" s="1"/>
  <c r="I2764" i="2"/>
  <c r="H2764" i="2" s="1"/>
  <c r="W2767" i="1" s="1"/>
  <c r="I2763" i="2"/>
  <c r="H2763" i="2" s="1"/>
  <c r="W2766" i="1" s="1"/>
  <c r="I2762" i="2"/>
  <c r="H2762" i="2" s="1"/>
  <c r="W2765" i="1" s="1"/>
  <c r="I2704" i="2"/>
  <c r="H2704" i="2" s="1"/>
  <c r="W2707" i="1" s="1"/>
  <c r="I2691" i="2"/>
  <c r="H2691" i="2" s="1"/>
  <c r="W2694" i="1" s="1"/>
  <c r="I2690" i="2"/>
  <c r="H2690" i="2" s="1"/>
  <c r="W2693" i="1" s="1"/>
  <c r="I2688" i="2"/>
  <c r="H2688" i="2" s="1"/>
  <c r="W2691" i="1" s="1"/>
  <c r="I2675" i="2"/>
  <c r="H2675" i="2" s="1"/>
  <c r="W2678" i="1" s="1"/>
  <c r="I2674" i="2"/>
  <c r="H2674" i="2" s="1"/>
  <c r="W2677" i="1" s="1"/>
  <c r="I2672" i="2"/>
  <c r="H2672" i="2" s="1"/>
  <c r="W2675" i="1" s="1"/>
  <c r="I2622" i="2"/>
  <c r="H2622" i="2" s="1"/>
  <c r="W2625" i="1" s="1"/>
  <c r="I2620" i="2"/>
  <c r="H2620" i="2" s="1"/>
  <c r="W2623" i="1" s="1"/>
  <c r="I2619" i="2"/>
  <c r="H2619" i="2" s="1"/>
  <c r="W2622" i="1" s="1"/>
  <c r="I2618" i="2"/>
  <c r="H2618" i="2" s="1"/>
  <c r="W2621" i="1" s="1"/>
  <c r="I2616" i="2"/>
  <c r="H2616" i="2" s="1"/>
  <c r="W2619" i="1" s="1"/>
  <c r="I2613" i="2"/>
  <c r="H2613" i="2" s="1"/>
  <c r="W2616" i="1" s="1"/>
  <c r="I2611" i="2"/>
  <c r="H2611" i="2" s="1"/>
  <c r="W2614" i="1" s="1"/>
  <c r="I2603" i="2"/>
  <c r="H2603" i="2" s="1"/>
  <c r="W2606" i="1" s="1"/>
  <c r="I2595" i="2"/>
  <c r="H2595" i="2" s="1"/>
  <c r="W2598" i="1" s="1"/>
  <c r="I2546" i="2"/>
  <c r="H2546" i="2" s="1"/>
  <c r="W2549" i="1" s="1"/>
  <c r="I2542" i="2"/>
  <c r="H2542" i="2" s="1"/>
  <c r="W2545" i="1" s="1"/>
  <c r="I2539" i="2"/>
  <c r="H2539" i="2" s="1"/>
  <c r="W2542" i="1" s="1"/>
  <c r="I2536" i="2"/>
  <c r="H2536" i="2" s="1"/>
  <c r="W2539" i="1" s="1"/>
  <c r="I2518" i="2"/>
  <c r="H2518" i="2" s="1"/>
  <c r="W2521" i="1" s="1"/>
  <c r="I2514" i="2"/>
  <c r="H2514" i="2" s="1"/>
  <c r="W2517" i="1" s="1"/>
  <c r="I2510" i="2"/>
  <c r="H2510" i="2" s="1"/>
  <c r="W2513" i="1" s="1"/>
  <c r="I2507" i="2"/>
  <c r="H2507" i="2" s="1"/>
  <c r="W2510" i="1" s="1"/>
  <c r="I2504" i="2"/>
  <c r="H2504" i="2" s="1"/>
  <c r="W2507" i="1" s="1"/>
  <c r="I2432" i="2"/>
  <c r="H2432" i="2" s="1"/>
  <c r="W2435" i="1" s="1"/>
  <c r="I2407" i="2"/>
  <c r="H2407" i="2" s="1"/>
  <c r="W2410" i="1" s="1"/>
  <c r="I2406" i="2"/>
  <c r="H2406" i="2" s="1"/>
  <c r="W2409" i="1" s="1"/>
  <c r="I2405" i="2"/>
  <c r="H2405" i="2" s="1"/>
  <c r="W2408" i="1" s="1"/>
  <c r="I2391" i="2"/>
  <c r="H2391" i="2" s="1"/>
  <c r="W2394" i="1" s="1"/>
  <c r="I2390" i="2"/>
  <c r="H2390" i="2" s="1"/>
  <c r="W2393" i="1" s="1"/>
  <c r="I2389" i="2"/>
  <c r="H2389" i="2" s="1"/>
  <c r="W2392" i="1" s="1"/>
  <c r="I2352" i="2"/>
  <c r="H2352" i="2" s="1"/>
  <c r="W2355" i="1" s="1"/>
  <c r="I2351" i="2"/>
  <c r="H2351" i="2" s="1"/>
  <c r="W2354" i="1" s="1"/>
  <c r="I2349" i="2"/>
  <c r="H2349" i="2" s="1"/>
  <c r="W2352" i="1" s="1"/>
  <c r="I2869" i="2"/>
  <c r="H2869" i="2" s="1"/>
  <c r="W2872" i="1" s="1"/>
  <c r="I2861" i="2"/>
  <c r="H2861" i="2" s="1"/>
  <c r="W2864" i="1" s="1"/>
  <c r="I2853" i="2"/>
  <c r="H2853" i="2" s="1"/>
  <c r="W2856" i="1" s="1"/>
  <c r="I2845" i="2"/>
  <c r="H2845" i="2" s="1"/>
  <c r="W2848" i="1" s="1"/>
  <c r="I2837" i="2"/>
  <c r="H2837" i="2" s="1"/>
  <c r="W2840" i="1" s="1"/>
  <c r="I2829" i="2"/>
  <c r="H2829" i="2" s="1"/>
  <c r="W2832" i="1" s="1"/>
  <c r="I2821" i="2"/>
  <c r="H2821" i="2" s="1"/>
  <c r="W2824" i="1" s="1"/>
  <c r="I2807" i="2"/>
  <c r="H2807" i="2" s="1"/>
  <c r="W2810" i="1" s="1"/>
  <c r="I2791" i="2"/>
  <c r="H2791" i="2" s="1"/>
  <c r="W2794" i="1" s="1"/>
  <c r="I2775" i="2"/>
  <c r="H2775" i="2" s="1"/>
  <c r="W2778" i="1" s="1"/>
  <c r="I2759" i="2"/>
  <c r="H2759" i="2" s="1"/>
  <c r="W2762" i="1" s="1"/>
  <c r="I2747" i="2"/>
  <c r="H2747" i="2" s="1"/>
  <c r="W2750" i="1" s="1"/>
  <c r="I2695" i="2"/>
  <c r="H2695" i="2" s="1"/>
  <c r="W2698" i="1" s="1"/>
  <c r="I2679" i="2"/>
  <c r="H2679" i="2" s="1"/>
  <c r="W2682" i="1" s="1"/>
  <c r="I2609" i="2"/>
  <c r="H2609" i="2" s="1"/>
  <c r="W2612" i="1" s="1"/>
  <c r="I2532" i="2"/>
  <c r="H2532" i="2" s="1"/>
  <c r="W2535" i="1" s="1"/>
  <c r="I2528" i="2"/>
  <c r="H2528" i="2" s="1"/>
  <c r="W2531" i="1" s="1"/>
  <c r="I2524" i="2"/>
  <c r="H2524" i="2" s="1"/>
  <c r="W2527" i="1" s="1"/>
  <c r="I2500" i="2"/>
  <c r="H2500" i="2" s="1"/>
  <c r="W2503" i="1" s="1"/>
  <c r="I2496" i="2"/>
  <c r="H2496" i="2" s="1"/>
  <c r="W2499" i="1" s="1"/>
  <c r="I2492" i="2"/>
  <c r="H2492" i="2" s="1"/>
  <c r="W2495" i="1" s="1"/>
  <c r="I2426" i="2"/>
  <c r="H2426" i="2" s="1"/>
  <c r="W2429" i="1" s="1"/>
  <c r="I2422" i="2"/>
  <c r="H2422" i="2" s="1"/>
  <c r="W2425" i="1" s="1"/>
  <c r="I2402" i="2"/>
  <c r="H2402" i="2" s="1"/>
  <c r="W2405" i="1" s="1"/>
  <c r="I2386" i="2"/>
  <c r="H2386" i="2" s="1"/>
  <c r="W2389" i="1" s="1"/>
  <c r="I2378" i="2"/>
  <c r="H2378" i="2" s="1"/>
  <c r="W2381" i="1" s="1"/>
  <c r="I2372" i="2"/>
  <c r="H2372" i="2" s="1"/>
  <c r="W2375" i="1" s="1"/>
  <c r="I2364" i="2"/>
  <c r="H2364" i="2" s="1"/>
  <c r="W2367" i="1" s="1"/>
  <c r="I2356" i="2"/>
  <c r="H2356" i="2" s="1"/>
  <c r="W2359" i="1" s="1"/>
  <c r="I3987" i="2"/>
  <c r="I3548" i="2"/>
  <c r="H3548" i="2" s="1"/>
  <c r="W3551" i="1" s="1"/>
  <c r="I3575" i="2"/>
  <c r="H3575" i="2" s="1"/>
  <c r="W3578" i="1" s="1"/>
  <c r="I3577" i="2"/>
  <c r="H3577" i="2" s="1"/>
  <c r="W3580" i="1" s="1"/>
  <c r="I3580" i="2"/>
  <c r="H3580" i="2" s="1"/>
  <c r="W3583" i="1" s="1"/>
  <c r="I3572" i="2"/>
  <c r="H3572" i="2" s="1"/>
  <c r="W3575" i="1" s="1"/>
  <c r="I3571" i="2"/>
  <c r="H3571" i="2" s="1"/>
  <c r="W3574" i="1" s="1"/>
  <c r="I3068" i="2"/>
  <c r="H3068" i="2" s="1"/>
  <c r="W3071" i="1" s="1"/>
  <c r="I3568" i="2"/>
  <c r="H3568" i="2" s="1"/>
  <c r="W3571" i="1" s="1"/>
  <c r="I3582" i="2"/>
  <c r="H3582" i="2" s="1"/>
  <c r="W3585" i="1" s="1"/>
  <c r="I3566" i="2"/>
  <c r="H3566" i="2" s="1"/>
  <c r="W3569" i="1" s="1"/>
  <c r="I3562" i="2"/>
  <c r="H3562" i="2" s="1"/>
  <c r="W3565" i="1" s="1"/>
  <c r="I3558" i="2"/>
  <c r="H3558" i="2" s="1"/>
  <c r="W3561" i="1" s="1"/>
  <c r="I3554" i="2"/>
  <c r="H3554" i="2" s="1"/>
  <c r="W3557" i="1" s="1"/>
  <c r="I3550" i="2"/>
  <c r="H3550" i="2" s="1"/>
  <c r="W3553" i="1" s="1"/>
  <c r="I3546" i="2"/>
  <c r="H3546" i="2" s="1"/>
  <c r="W3549" i="1" s="1"/>
  <c r="I3542" i="2"/>
  <c r="H3542" i="2" s="1"/>
  <c r="W3545" i="1" s="1"/>
  <c r="I3538" i="2"/>
  <c r="H3538" i="2" s="1"/>
  <c r="W3541" i="1" s="1"/>
  <c r="I3534" i="2"/>
  <c r="H3534" i="2" s="1"/>
  <c r="W3537" i="1" s="1"/>
  <c r="I3525" i="2"/>
  <c r="H3525" i="2" s="1"/>
  <c r="W3528" i="1" s="1"/>
  <c r="I3518" i="2"/>
  <c r="H3518" i="2" s="1"/>
  <c r="W3521" i="1" s="1"/>
  <c r="I3509" i="2"/>
  <c r="H3509" i="2" s="1"/>
  <c r="W3512" i="1" s="1"/>
  <c r="I3502" i="2"/>
  <c r="H3502" i="2" s="1"/>
  <c r="W3505" i="1" s="1"/>
  <c r="I3493" i="2"/>
  <c r="H3493" i="2" s="1"/>
  <c r="W3496" i="1" s="1"/>
  <c r="I3486" i="2"/>
  <c r="H3486" i="2" s="1"/>
  <c r="W3489" i="1" s="1"/>
  <c r="I3477" i="2"/>
  <c r="H3477" i="2" s="1"/>
  <c r="W3480" i="1" s="1"/>
  <c r="I3470" i="2"/>
  <c r="H3470" i="2" s="1"/>
  <c r="W3473" i="1" s="1"/>
  <c r="I3461" i="2"/>
  <c r="H3461" i="2" s="1"/>
  <c r="W3464" i="1" s="1"/>
  <c r="I3454" i="2"/>
  <c r="H3454" i="2" s="1"/>
  <c r="W3457" i="1" s="1"/>
  <c r="I3442" i="2"/>
  <c r="H3442" i="2" s="1"/>
  <c r="W3445" i="1" s="1"/>
  <c r="I3434" i="2"/>
  <c r="H3434" i="2" s="1"/>
  <c r="W3437" i="1" s="1"/>
  <c r="I3426" i="2"/>
  <c r="H3426" i="2" s="1"/>
  <c r="W3429" i="1" s="1"/>
  <c r="I3418" i="2"/>
  <c r="H3418" i="2" s="1"/>
  <c r="W3421" i="1" s="1"/>
  <c r="I3410" i="2"/>
  <c r="H3410" i="2" s="1"/>
  <c r="W3413" i="1" s="1"/>
  <c r="I3402" i="2"/>
  <c r="H3402" i="2" s="1"/>
  <c r="W3405" i="1" s="1"/>
  <c r="I3394" i="2"/>
  <c r="H3394" i="2" s="1"/>
  <c r="W3397" i="1" s="1"/>
  <c r="I3386" i="2"/>
  <c r="H3386" i="2" s="1"/>
  <c r="W3389" i="1" s="1"/>
  <c r="I3378" i="2"/>
  <c r="H3378" i="2" s="1"/>
  <c r="W3381" i="1" s="1"/>
  <c r="I3370" i="2"/>
  <c r="H3370" i="2" s="1"/>
  <c r="W3373" i="1" s="1"/>
  <c r="I3362" i="2"/>
  <c r="H3362" i="2" s="1"/>
  <c r="W3365" i="1" s="1"/>
  <c r="I3354" i="2"/>
  <c r="H3354" i="2" s="1"/>
  <c r="W3357" i="1" s="1"/>
  <c r="I3346" i="2"/>
  <c r="H3346" i="2" s="1"/>
  <c r="W3349" i="1" s="1"/>
  <c r="I3338" i="2"/>
  <c r="H3338" i="2" s="1"/>
  <c r="W3341" i="1" s="1"/>
  <c r="I3330" i="2"/>
  <c r="H3330" i="2" s="1"/>
  <c r="W3333" i="1" s="1"/>
  <c r="I3322" i="2"/>
  <c r="H3322" i="2" s="1"/>
  <c r="W3325" i="1" s="1"/>
  <c r="I3314" i="2"/>
  <c r="H3314" i="2" s="1"/>
  <c r="W3317" i="1" s="1"/>
  <c r="I3306" i="2"/>
  <c r="H3306" i="2" s="1"/>
  <c r="W3309" i="1" s="1"/>
  <c r="I3298" i="2"/>
  <c r="H3298" i="2" s="1"/>
  <c r="W3301" i="1" s="1"/>
  <c r="I3290" i="2"/>
  <c r="H3290" i="2" s="1"/>
  <c r="W3293" i="1" s="1"/>
  <c r="I3282" i="2"/>
  <c r="H3282" i="2" s="1"/>
  <c r="W3285" i="1" s="1"/>
  <c r="I3274" i="2"/>
  <c r="H3274" i="2" s="1"/>
  <c r="W3277" i="1" s="1"/>
  <c r="I3266" i="2"/>
  <c r="H3266" i="2" s="1"/>
  <c r="W3269" i="1" s="1"/>
  <c r="I3258" i="2"/>
  <c r="H3258" i="2" s="1"/>
  <c r="W3261" i="1" s="1"/>
  <c r="I3250" i="2"/>
  <c r="H3250" i="2" s="1"/>
  <c r="W3253" i="1" s="1"/>
  <c r="I3242" i="2"/>
  <c r="H3242" i="2" s="1"/>
  <c r="W3245" i="1" s="1"/>
  <c r="I3234" i="2"/>
  <c r="H3234" i="2" s="1"/>
  <c r="W3237" i="1" s="1"/>
  <c r="I3226" i="2"/>
  <c r="H3226" i="2" s="1"/>
  <c r="W3229" i="1" s="1"/>
  <c r="I3218" i="2"/>
  <c r="H3218" i="2" s="1"/>
  <c r="W3221" i="1" s="1"/>
  <c r="I3210" i="2"/>
  <c r="H3210" i="2" s="1"/>
  <c r="W3213" i="1" s="1"/>
  <c r="I3202" i="2"/>
  <c r="H3202" i="2" s="1"/>
  <c r="W3205" i="1" s="1"/>
  <c r="I3194" i="2"/>
  <c r="H3194" i="2" s="1"/>
  <c r="W3197" i="1" s="1"/>
  <c r="I3186" i="2"/>
  <c r="H3186" i="2" s="1"/>
  <c r="W3189" i="1" s="1"/>
  <c r="I3178" i="2"/>
  <c r="H3178" i="2" s="1"/>
  <c r="W3181" i="1" s="1"/>
  <c r="I3170" i="2"/>
  <c r="H3170" i="2" s="1"/>
  <c r="W3173" i="1" s="1"/>
  <c r="I3162" i="2"/>
  <c r="H3162" i="2" s="1"/>
  <c r="W3165" i="1" s="1"/>
  <c r="I3154" i="2"/>
  <c r="H3154" i="2" s="1"/>
  <c r="W3157" i="1" s="1"/>
  <c r="I3146" i="2"/>
  <c r="H3146" i="2" s="1"/>
  <c r="W3149" i="1" s="1"/>
  <c r="I3138" i="2"/>
  <c r="H3138" i="2" s="1"/>
  <c r="W3141" i="1" s="1"/>
  <c r="I3130" i="2"/>
  <c r="H3130" i="2" s="1"/>
  <c r="W3133" i="1" s="1"/>
  <c r="I3122" i="2"/>
  <c r="H3122" i="2" s="1"/>
  <c r="W3125" i="1" s="1"/>
  <c r="I3114" i="2"/>
  <c r="H3114" i="2" s="1"/>
  <c r="W3117" i="1" s="1"/>
  <c r="I3106" i="2"/>
  <c r="H3106" i="2" s="1"/>
  <c r="W3109" i="1" s="1"/>
  <c r="I3098" i="2"/>
  <c r="H3098" i="2" s="1"/>
  <c r="W3101" i="1" s="1"/>
  <c r="I3090" i="2"/>
  <c r="H3090" i="2" s="1"/>
  <c r="W3093" i="1" s="1"/>
  <c r="I3082" i="2"/>
  <c r="H3082" i="2" s="1"/>
  <c r="W3085" i="1" s="1"/>
  <c r="I3074" i="2"/>
  <c r="H3074" i="2" s="1"/>
  <c r="W3077" i="1" s="1"/>
  <c r="I3066" i="2"/>
  <c r="H3066" i="2" s="1"/>
  <c r="W3069" i="1" s="1"/>
  <c r="I3058" i="2"/>
  <c r="H3058" i="2" s="1"/>
  <c r="W3061" i="1" s="1"/>
  <c r="I3050" i="2"/>
  <c r="H3050" i="2" s="1"/>
  <c r="W3053" i="1" s="1"/>
  <c r="I3042" i="2"/>
  <c r="H3042" i="2" s="1"/>
  <c r="W3045" i="1" s="1"/>
  <c r="I3034" i="2"/>
  <c r="H3034" i="2" s="1"/>
  <c r="W3037" i="1" s="1"/>
  <c r="I3026" i="2"/>
  <c r="H3026" i="2" s="1"/>
  <c r="W3029" i="1" s="1"/>
  <c r="I3018" i="2"/>
  <c r="H3018" i="2" s="1"/>
  <c r="W3021" i="1" s="1"/>
  <c r="I3010" i="2"/>
  <c r="H3010" i="2" s="1"/>
  <c r="W3013" i="1" s="1"/>
  <c r="I3002" i="2"/>
  <c r="H3002" i="2" s="1"/>
  <c r="W3005" i="1" s="1"/>
  <c r="I2994" i="2"/>
  <c r="H2994" i="2" s="1"/>
  <c r="W2997" i="1" s="1"/>
  <c r="I2986" i="2"/>
  <c r="H2986" i="2" s="1"/>
  <c r="W2989" i="1" s="1"/>
  <c r="I3574" i="2"/>
  <c r="H3574" i="2" s="1"/>
  <c r="W3577" i="1" s="1"/>
  <c r="I3533" i="2"/>
  <c r="H3533" i="2" s="1"/>
  <c r="W3536" i="1" s="1"/>
  <c r="I3526" i="2"/>
  <c r="H3526" i="2" s="1"/>
  <c r="W3529" i="1" s="1"/>
  <c r="I3517" i="2"/>
  <c r="H3517" i="2" s="1"/>
  <c r="W3520" i="1" s="1"/>
  <c r="I3510" i="2"/>
  <c r="H3510" i="2" s="1"/>
  <c r="W3513" i="1" s="1"/>
  <c r="I3501" i="2"/>
  <c r="H3501" i="2" s="1"/>
  <c r="W3504" i="1" s="1"/>
  <c r="I3494" i="2"/>
  <c r="H3494" i="2" s="1"/>
  <c r="W3497" i="1" s="1"/>
  <c r="I3485" i="2"/>
  <c r="H3485" i="2" s="1"/>
  <c r="W3488" i="1" s="1"/>
  <c r="I3478" i="2"/>
  <c r="H3478" i="2" s="1"/>
  <c r="W3481" i="1" s="1"/>
  <c r="I3469" i="2"/>
  <c r="H3469" i="2" s="1"/>
  <c r="W3472" i="1" s="1"/>
  <c r="I3462" i="2"/>
  <c r="H3462" i="2" s="1"/>
  <c r="W3465" i="1" s="1"/>
  <c r="I3453" i="2"/>
  <c r="H3453" i="2" s="1"/>
  <c r="W3456" i="1" s="1"/>
  <c r="I3446" i="2"/>
  <c r="H3446" i="2" s="1"/>
  <c r="W3449" i="1" s="1"/>
  <c r="I3438" i="2"/>
  <c r="H3438" i="2" s="1"/>
  <c r="W3441" i="1" s="1"/>
  <c r="I3430" i="2"/>
  <c r="H3430" i="2" s="1"/>
  <c r="W3433" i="1" s="1"/>
  <c r="I3422" i="2"/>
  <c r="H3422" i="2" s="1"/>
  <c r="W3425" i="1" s="1"/>
  <c r="I3414" i="2"/>
  <c r="H3414" i="2" s="1"/>
  <c r="W3417" i="1" s="1"/>
  <c r="I3406" i="2"/>
  <c r="H3406" i="2" s="1"/>
  <c r="W3409" i="1" s="1"/>
  <c r="I3398" i="2"/>
  <c r="H3398" i="2" s="1"/>
  <c r="W3401" i="1" s="1"/>
  <c r="I3390" i="2"/>
  <c r="H3390" i="2" s="1"/>
  <c r="W3393" i="1" s="1"/>
  <c r="I3382" i="2"/>
  <c r="H3382" i="2" s="1"/>
  <c r="W3385" i="1" s="1"/>
  <c r="I3374" i="2"/>
  <c r="H3374" i="2" s="1"/>
  <c r="W3377" i="1" s="1"/>
  <c r="I3366" i="2"/>
  <c r="H3366" i="2" s="1"/>
  <c r="W3369" i="1" s="1"/>
  <c r="I3358" i="2"/>
  <c r="H3358" i="2" s="1"/>
  <c r="W3361" i="1" s="1"/>
  <c r="I3350" i="2"/>
  <c r="H3350" i="2" s="1"/>
  <c r="W3353" i="1" s="1"/>
  <c r="I3342" i="2"/>
  <c r="H3342" i="2" s="1"/>
  <c r="W3345" i="1" s="1"/>
  <c r="I3334" i="2"/>
  <c r="H3334" i="2" s="1"/>
  <c r="W3337" i="1" s="1"/>
  <c r="I3326" i="2"/>
  <c r="H3326" i="2" s="1"/>
  <c r="W3329" i="1" s="1"/>
  <c r="I3318" i="2"/>
  <c r="H3318" i="2" s="1"/>
  <c r="W3321" i="1" s="1"/>
  <c r="I3310" i="2"/>
  <c r="H3310" i="2" s="1"/>
  <c r="W3313" i="1" s="1"/>
  <c r="I3302" i="2"/>
  <c r="H3302" i="2" s="1"/>
  <c r="W3305" i="1" s="1"/>
  <c r="I3294" i="2"/>
  <c r="H3294" i="2" s="1"/>
  <c r="W3297" i="1" s="1"/>
  <c r="I3286" i="2"/>
  <c r="H3286" i="2" s="1"/>
  <c r="W3289" i="1" s="1"/>
  <c r="I3278" i="2"/>
  <c r="H3278" i="2" s="1"/>
  <c r="W3281" i="1" s="1"/>
  <c r="I3270" i="2"/>
  <c r="H3270" i="2" s="1"/>
  <c r="W3273" i="1" s="1"/>
  <c r="I3262" i="2"/>
  <c r="H3262" i="2" s="1"/>
  <c r="W3265" i="1" s="1"/>
  <c r="I3254" i="2"/>
  <c r="H3254" i="2" s="1"/>
  <c r="W3257" i="1" s="1"/>
  <c r="I3246" i="2"/>
  <c r="H3246" i="2" s="1"/>
  <c r="W3249" i="1" s="1"/>
  <c r="I3238" i="2"/>
  <c r="H3238" i="2" s="1"/>
  <c r="W3241" i="1" s="1"/>
  <c r="I3230" i="2"/>
  <c r="H3230" i="2" s="1"/>
  <c r="W3233" i="1" s="1"/>
  <c r="I3222" i="2"/>
  <c r="H3222" i="2" s="1"/>
  <c r="W3225" i="1" s="1"/>
  <c r="I3214" i="2"/>
  <c r="H3214" i="2" s="1"/>
  <c r="W3217" i="1" s="1"/>
  <c r="I3206" i="2"/>
  <c r="H3206" i="2" s="1"/>
  <c r="W3209" i="1" s="1"/>
  <c r="I3198" i="2"/>
  <c r="H3198" i="2" s="1"/>
  <c r="W3201" i="1" s="1"/>
  <c r="I3190" i="2"/>
  <c r="H3190" i="2" s="1"/>
  <c r="W3193" i="1" s="1"/>
  <c r="I3182" i="2"/>
  <c r="H3182" i="2" s="1"/>
  <c r="W3185" i="1" s="1"/>
  <c r="I3174" i="2"/>
  <c r="H3174" i="2" s="1"/>
  <c r="W3177" i="1" s="1"/>
  <c r="I3166" i="2"/>
  <c r="H3166" i="2" s="1"/>
  <c r="W3169" i="1" s="1"/>
  <c r="I3158" i="2"/>
  <c r="H3158" i="2" s="1"/>
  <c r="W3161" i="1" s="1"/>
  <c r="I3150" i="2"/>
  <c r="H3150" i="2" s="1"/>
  <c r="W3153" i="1" s="1"/>
  <c r="I3142" i="2"/>
  <c r="H3142" i="2" s="1"/>
  <c r="W3145" i="1" s="1"/>
  <c r="I3134" i="2"/>
  <c r="H3134" i="2" s="1"/>
  <c r="W3137" i="1" s="1"/>
  <c r="I3126" i="2"/>
  <c r="H3126" i="2" s="1"/>
  <c r="W3129" i="1" s="1"/>
  <c r="I3118" i="2"/>
  <c r="H3118" i="2" s="1"/>
  <c r="W3121" i="1" s="1"/>
  <c r="I3110" i="2"/>
  <c r="H3110" i="2" s="1"/>
  <c r="W3113" i="1" s="1"/>
  <c r="I3102" i="2"/>
  <c r="H3102" i="2" s="1"/>
  <c r="W3105" i="1" s="1"/>
  <c r="I3094" i="2"/>
  <c r="H3094" i="2" s="1"/>
  <c r="W3097" i="1" s="1"/>
  <c r="I3086" i="2"/>
  <c r="H3086" i="2" s="1"/>
  <c r="W3089" i="1" s="1"/>
  <c r="I3078" i="2"/>
  <c r="H3078" i="2" s="1"/>
  <c r="W3081" i="1" s="1"/>
  <c r="I3070" i="2"/>
  <c r="H3070" i="2" s="1"/>
  <c r="W3073" i="1" s="1"/>
  <c r="I3062" i="2"/>
  <c r="H3062" i="2" s="1"/>
  <c r="W3065" i="1" s="1"/>
  <c r="I3054" i="2"/>
  <c r="H3054" i="2" s="1"/>
  <c r="W3057" i="1" s="1"/>
  <c r="I3046" i="2"/>
  <c r="H3046" i="2" s="1"/>
  <c r="W3049" i="1" s="1"/>
  <c r="I3038" i="2"/>
  <c r="H3038" i="2" s="1"/>
  <c r="W3041" i="1" s="1"/>
  <c r="I3030" i="2"/>
  <c r="H3030" i="2" s="1"/>
  <c r="W3033" i="1" s="1"/>
  <c r="I3022" i="2"/>
  <c r="H3022" i="2" s="1"/>
  <c r="W3025" i="1" s="1"/>
  <c r="I3014" i="2"/>
  <c r="H3014" i="2" s="1"/>
  <c r="W3017" i="1" s="1"/>
  <c r="I3006" i="2"/>
  <c r="H3006" i="2" s="1"/>
  <c r="W3009" i="1" s="1"/>
  <c r="I2998" i="2"/>
  <c r="H2998" i="2" s="1"/>
  <c r="W3001" i="1" s="1"/>
  <c r="I2990" i="2"/>
  <c r="H2990" i="2" s="1"/>
  <c r="W2993" i="1" s="1"/>
  <c r="I2982" i="2"/>
  <c r="H2982" i="2" s="1"/>
  <c r="W2985" i="1" s="1"/>
  <c r="I2978" i="2"/>
  <c r="H2978" i="2" s="1"/>
  <c r="W2981" i="1" s="1"/>
  <c r="I2971" i="2"/>
  <c r="H2971" i="2" s="1"/>
  <c r="W2974" i="1" s="1"/>
  <c r="I2962" i="2"/>
  <c r="H2962" i="2" s="1"/>
  <c r="W2965" i="1" s="1"/>
  <c r="I2955" i="2"/>
  <c r="H2955" i="2" s="1"/>
  <c r="W2958" i="1" s="1"/>
  <c r="I2946" i="2"/>
  <c r="H2946" i="2" s="1"/>
  <c r="W2949" i="1" s="1"/>
  <c r="I2939" i="2"/>
  <c r="H2939" i="2" s="1"/>
  <c r="W2942" i="1" s="1"/>
  <c r="I2930" i="2"/>
  <c r="H2930" i="2" s="1"/>
  <c r="W2933" i="1" s="1"/>
  <c r="I2923" i="2"/>
  <c r="H2923" i="2" s="1"/>
  <c r="W2926" i="1" s="1"/>
  <c r="I2974" i="2"/>
  <c r="H2974" i="2" s="1"/>
  <c r="W2977" i="1" s="1"/>
  <c r="I2967" i="2"/>
  <c r="H2967" i="2" s="1"/>
  <c r="W2970" i="1" s="1"/>
  <c r="I2958" i="2"/>
  <c r="H2958" i="2" s="1"/>
  <c r="W2961" i="1" s="1"/>
  <c r="I2951" i="2"/>
  <c r="H2951" i="2" s="1"/>
  <c r="W2954" i="1" s="1"/>
  <c r="I2942" i="2"/>
  <c r="H2942" i="2" s="1"/>
  <c r="W2945" i="1" s="1"/>
  <c r="I2935" i="2"/>
  <c r="H2935" i="2" s="1"/>
  <c r="W2938" i="1" s="1"/>
  <c r="I2926" i="2"/>
  <c r="H2926" i="2" s="1"/>
  <c r="W2929" i="1" s="1"/>
  <c r="I2919" i="2"/>
  <c r="H2919" i="2" s="1"/>
  <c r="W2922" i="1" s="1"/>
  <c r="I2911" i="2"/>
  <c r="H2911" i="2" s="1"/>
  <c r="W2914" i="1" s="1"/>
  <c r="I2903" i="2"/>
  <c r="H2903" i="2" s="1"/>
  <c r="W2906" i="1" s="1"/>
  <c r="I2895" i="2"/>
  <c r="H2895" i="2" s="1"/>
  <c r="W2898" i="1" s="1"/>
  <c r="I2887" i="2"/>
  <c r="H2887" i="2" s="1"/>
  <c r="W2890" i="1" s="1"/>
  <c r="I2879" i="2"/>
  <c r="H2879" i="2" s="1"/>
  <c r="W2882" i="1" s="1"/>
  <c r="I2871" i="2"/>
  <c r="H2871" i="2" s="1"/>
  <c r="W2874" i="1" s="1"/>
  <c r="I2863" i="2"/>
  <c r="H2863" i="2" s="1"/>
  <c r="W2866" i="1" s="1"/>
  <c r="I2855" i="2"/>
  <c r="H2855" i="2" s="1"/>
  <c r="W2858" i="1" s="1"/>
  <c r="I2847" i="2"/>
  <c r="H2847" i="2" s="1"/>
  <c r="W2850" i="1" s="1"/>
  <c r="I2839" i="2"/>
  <c r="H2839" i="2" s="1"/>
  <c r="W2842" i="1" s="1"/>
  <c r="I2831" i="2"/>
  <c r="H2831" i="2" s="1"/>
  <c r="W2834" i="1" s="1"/>
  <c r="I2823" i="2"/>
  <c r="H2823" i="2" s="1"/>
  <c r="W2826" i="1" s="1"/>
  <c r="I2750" i="2"/>
  <c r="H2750" i="2" s="1"/>
  <c r="W2753" i="1" s="1"/>
  <c r="I2746" i="2"/>
  <c r="H2746" i="2" s="1"/>
  <c r="W2749" i="1" s="1"/>
  <c r="I2742" i="2"/>
  <c r="H2742" i="2" s="1"/>
  <c r="W2745" i="1" s="1"/>
  <c r="I2738" i="2"/>
  <c r="H2738" i="2" s="1"/>
  <c r="W2741" i="1" s="1"/>
  <c r="I2734" i="2"/>
  <c r="H2734" i="2" s="1"/>
  <c r="W2737" i="1" s="1"/>
  <c r="I2730" i="2"/>
  <c r="H2730" i="2" s="1"/>
  <c r="W2733" i="1" s="1"/>
  <c r="I2726" i="2"/>
  <c r="H2726" i="2" s="1"/>
  <c r="W2729" i="1" s="1"/>
  <c r="I2722" i="2"/>
  <c r="H2722" i="2" s="1"/>
  <c r="W2725" i="1" s="1"/>
  <c r="I2718" i="2"/>
  <c r="H2718" i="2" s="1"/>
  <c r="W2721" i="1" s="1"/>
  <c r="I2714" i="2"/>
  <c r="H2714" i="2" s="1"/>
  <c r="W2717" i="1" s="1"/>
  <c r="I2710" i="2"/>
  <c r="H2710" i="2" s="1"/>
  <c r="W2713" i="1" s="1"/>
  <c r="I2706" i="2"/>
  <c r="H2706" i="2" s="1"/>
  <c r="W2709" i="1" s="1"/>
  <c r="I2607" i="2"/>
  <c r="H2607" i="2" s="1"/>
  <c r="W2610" i="1" s="1"/>
  <c r="I2600" i="2"/>
  <c r="H2600" i="2" s="1"/>
  <c r="W2603" i="1" s="1"/>
  <c r="I2591" i="2"/>
  <c r="H2591" i="2" s="1"/>
  <c r="W2594" i="1" s="1"/>
  <c r="I2584" i="2"/>
  <c r="H2584" i="2" s="1"/>
  <c r="W2587" i="1" s="1"/>
  <c r="I2543" i="2"/>
  <c r="H2543" i="2" s="1"/>
  <c r="W2546" i="1" s="1"/>
  <c r="I2527" i="2"/>
  <c r="H2527" i="2" s="1"/>
  <c r="W2530" i="1" s="1"/>
  <c r="I2511" i="2"/>
  <c r="H2511" i="2" s="1"/>
  <c r="W2514" i="1" s="1"/>
  <c r="I2495" i="2"/>
  <c r="H2495" i="2" s="1"/>
  <c r="W2498" i="1" s="1"/>
  <c r="I2612" i="2"/>
  <c r="H2612" i="2" s="1"/>
  <c r="W2615" i="1" s="1"/>
  <c r="I2608" i="2"/>
  <c r="H2608" i="2" s="1"/>
  <c r="W2611" i="1" s="1"/>
  <c r="I2599" i="2"/>
  <c r="H2599" i="2" s="1"/>
  <c r="W2602" i="1" s="1"/>
  <c r="I2592" i="2"/>
  <c r="H2592" i="2" s="1"/>
  <c r="W2595" i="1" s="1"/>
  <c r="I2491" i="2"/>
  <c r="H2491" i="2" s="1"/>
  <c r="W2494" i="1" s="1"/>
  <c r="I2487" i="2"/>
  <c r="H2487" i="2" s="1"/>
  <c r="W2490" i="1" s="1"/>
  <c r="I2483" i="2"/>
  <c r="H2483" i="2" s="1"/>
  <c r="W2486" i="1" s="1"/>
  <c r="I2479" i="2"/>
  <c r="H2479" i="2" s="1"/>
  <c r="W2482" i="1" s="1"/>
  <c r="I2475" i="2"/>
  <c r="H2475" i="2" s="1"/>
  <c r="W2478" i="1" s="1"/>
  <c r="I2471" i="2"/>
  <c r="H2471" i="2" s="1"/>
  <c r="W2474" i="1" s="1"/>
  <c r="I2467" i="2"/>
  <c r="H2467" i="2" s="1"/>
  <c r="W2470" i="1" s="1"/>
  <c r="I2463" i="2"/>
  <c r="H2463" i="2" s="1"/>
  <c r="W2466" i="1" s="1"/>
  <c r="I2459" i="2"/>
  <c r="H2459" i="2" s="1"/>
  <c r="W2462" i="1" s="1"/>
  <c r="I2455" i="2"/>
  <c r="H2455" i="2" s="1"/>
  <c r="W2458" i="1" s="1"/>
  <c r="I2451" i="2"/>
  <c r="H2451" i="2" s="1"/>
  <c r="W2454" i="1" s="1"/>
  <c r="I2447" i="2"/>
  <c r="H2447" i="2" s="1"/>
  <c r="W2450" i="1" s="1"/>
  <c r="I2443" i="2"/>
  <c r="H2443" i="2" s="1"/>
  <c r="W2446" i="1" s="1"/>
  <c r="I2439" i="2"/>
  <c r="H2439" i="2" s="1"/>
  <c r="W2442" i="1" s="1"/>
  <c r="I2435" i="2"/>
  <c r="H2435" i="2" s="1"/>
  <c r="W2438" i="1" s="1"/>
  <c r="I2430" i="2"/>
  <c r="H2430" i="2" s="1"/>
  <c r="W2433" i="1" s="1"/>
  <c r="I3965" i="2"/>
  <c r="I3675" i="2"/>
  <c r="I3746" i="2"/>
  <c r="I3676" i="2"/>
  <c r="I3944" i="2"/>
  <c r="I3939" i="2"/>
  <c r="I3724" i="2"/>
  <c r="I3723" i="2"/>
  <c r="I3856" i="2"/>
  <c r="I3853" i="2"/>
  <c r="I3848" i="2"/>
  <c r="I3845" i="2"/>
  <c r="I3841" i="2"/>
  <c r="I3823" i="2"/>
  <c r="I3816" i="2"/>
  <c r="I3708" i="2"/>
  <c r="I3707" i="2"/>
  <c r="I3706" i="2"/>
  <c r="I3644" i="2"/>
  <c r="I3640" i="2"/>
  <c r="I3637" i="2"/>
  <c r="I3636" i="2"/>
  <c r="I3973" i="2"/>
  <c r="I3925" i="2"/>
  <c r="I3921" i="2"/>
  <c r="I3917" i="2"/>
  <c r="I3913" i="2"/>
  <c r="I3909" i="2"/>
  <c r="I3905" i="2"/>
  <c r="I3901" i="2"/>
  <c r="I3897" i="2"/>
  <c r="I3893" i="2"/>
  <c r="I3889" i="2"/>
  <c r="I3885" i="2"/>
  <c r="I3880" i="2"/>
  <c r="I3877" i="2"/>
  <c r="I3873" i="2"/>
  <c r="I3833" i="2"/>
  <c r="I3824" i="2"/>
  <c r="I3751" i="2"/>
  <c r="I3750" i="2"/>
  <c r="I3749" i="2"/>
  <c r="I3716" i="2"/>
  <c r="I3715" i="2"/>
  <c r="I3714" i="2"/>
  <c r="I3684" i="2"/>
  <c r="I3683" i="2"/>
  <c r="I3682" i="2"/>
  <c r="I3957" i="2"/>
  <c r="I3808" i="2"/>
  <c r="I3796" i="2"/>
  <c r="I3792" i="2"/>
  <c r="I3781" i="2"/>
  <c r="I3778" i="2"/>
  <c r="I3732" i="2"/>
  <c r="I3731" i="2"/>
  <c r="I3730" i="2"/>
  <c r="I3700" i="2"/>
  <c r="I3699" i="2"/>
  <c r="I3698" i="2"/>
  <c r="I3668" i="2"/>
  <c r="I3667" i="2"/>
  <c r="I3666" i="2"/>
  <c r="I3627" i="2"/>
  <c r="I3626" i="2"/>
  <c r="I3604" i="2"/>
  <c r="H3604" i="2" s="1"/>
  <c r="W3607" i="1" s="1"/>
  <c r="I3594" i="2"/>
  <c r="H3594" i="2" s="1"/>
  <c r="W3597" i="1" s="1"/>
  <c r="I3985" i="2"/>
  <c r="I3976" i="2"/>
  <c r="I3969" i="2"/>
  <c r="I3960" i="2"/>
  <c r="I3953" i="2"/>
  <c r="I3936" i="2"/>
  <c r="I3931" i="2"/>
  <c r="I3881" i="2"/>
  <c r="I3840" i="2"/>
  <c r="I3837" i="2"/>
  <c r="I3832" i="2"/>
  <c r="I3829" i="2"/>
  <c r="I3807" i="2"/>
  <c r="I3794" i="2"/>
  <c r="I3772" i="2"/>
  <c r="I3768" i="2"/>
  <c r="I3765" i="2"/>
  <c r="I3737" i="2"/>
  <c r="I3736" i="2"/>
  <c r="I3721" i="2"/>
  <c r="I3720" i="2"/>
  <c r="I3705" i="2"/>
  <c r="I3704" i="2"/>
  <c r="I3689" i="2"/>
  <c r="I3688" i="2"/>
  <c r="I3673" i="2"/>
  <c r="I3672" i="2"/>
  <c r="I3632" i="2"/>
  <c r="I3629" i="2"/>
  <c r="I3628" i="2"/>
  <c r="I3600" i="2"/>
  <c r="H3600" i="2" s="1"/>
  <c r="W3603" i="1" s="1"/>
  <c r="I3597" i="2"/>
  <c r="H3597" i="2" s="1"/>
  <c r="W3600" i="1" s="1"/>
  <c r="I3984" i="2"/>
  <c r="I3977" i="2"/>
  <c r="I3968" i="2"/>
  <c r="I3961" i="2"/>
  <c r="I3952" i="2"/>
  <c r="I3947" i="2"/>
  <c r="I3872" i="2"/>
  <c r="I3869" i="2"/>
  <c r="I3864" i="2"/>
  <c r="I3861" i="2"/>
  <c r="I3849" i="2"/>
  <c r="I3815" i="2"/>
  <c r="I3791" i="2"/>
  <c r="I3789" i="2"/>
  <c r="I3787" i="2"/>
  <c r="I3763" i="2"/>
  <c r="I3762" i="2"/>
  <c r="I3748" i="2"/>
  <c r="I3729" i="2"/>
  <c r="I3728" i="2"/>
  <c r="I3713" i="2"/>
  <c r="I3712" i="2"/>
  <c r="I3697" i="2"/>
  <c r="I3696" i="2"/>
  <c r="I3681" i="2"/>
  <c r="I3680" i="2"/>
  <c r="I3665" i="2"/>
  <c r="I3664" i="2"/>
  <c r="I3647" i="2"/>
  <c r="I3646" i="2"/>
  <c r="I3619" i="2"/>
  <c r="I3618" i="2"/>
  <c r="I3595" i="2"/>
  <c r="H3595" i="2" s="1"/>
  <c r="W3598" i="1" s="1"/>
  <c r="I3587" i="2"/>
  <c r="H3587" i="2" s="1"/>
  <c r="W3590" i="1" s="1"/>
  <c r="I3586" i="2"/>
  <c r="H3586" i="2" s="1"/>
  <c r="W3589" i="1" s="1"/>
  <c r="I3949" i="2"/>
  <c r="I3933" i="2"/>
  <c r="I3980" i="2"/>
  <c r="I3972" i="2"/>
  <c r="I3964" i="2"/>
  <c r="I3956" i="2"/>
  <c r="I3941" i="2"/>
  <c r="I3979" i="2"/>
  <c r="I3971" i="2"/>
  <c r="I3963" i="2"/>
  <c r="I3955" i="2"/>
  <c r="I3928" i="2"/>
  <c r="I3920" i="2"/>
  <c r="I3912" i="2"/>
  <c r="I3904" i="2"/>
  <c r="I3896" i="2"/>
  <c r="I3888" i="2"/>
  <c r="I3876" i="2"/>
  <c r="I3860" i="2"/>
  <c r="I3844" i="2"/>
  <c r="I3828" i="2"/>
  <c r="I3822" i="2"/>
  <c r="I3811" i="2"/>
  <c r="I3810" i="2"/>
  <c r="I3806" i="2"/>
  <c r="I3795" i="2"/>
  <c r="I3788" i="2"/>
  <c r="I3780" i="2"/>
  <c r="I3776" i="2"/>
  <c r="I3773" i="2"/>
  <c r="I3744" i="2"/>
  <c r="I3735" i="2"/>
  <c r="I3734" i="2"/>
  <c r="I3727" i="2"/>
  <c r="I3726" i="2"/>
  <c r="I3719" i="2"/>
  <c r="I3718" i="2"/>
  <c r="I3711" i="2"/>
  <c r="I3710" i="2"/>
  <c r="I3703" i="2"/>
  <c r="I3702" i="2"/>
  <c r="I3695" i="2"/>
  <c r="I3694" i="2"/>
  <c r="I3687" i="2"/>
  <c r="I3686" i="2"/>
  <c r="I3679" i="2"/>
  <c r="I3678" i="2"/>
  <c r="I3671" i="2"/>
  <c r="I3670" i="2"/>
  <c r="I3663" i="2"/>
  <c r="I3662" i="2"/>
  <c r="I3661" i="2"/>
  <c r="I3655" i="2"/>
  <c r="I3654" i="2"/>
  <c r="I3645" i="2"/>
  <c r="I3635" i="2"/>
  <c r="I3634" i="2"/>
  <c r="I3624" i="2"/>
  <c r="I3621" i="2"/>
  <c r="I3620" i="2"/>
  <c r="I3611" i="2"/>
  <c r="I3610" i="2"/>
  <c r="I3584" i="2"/>
  <c r="H3584" i="2" s="1"/>
  <c r="W3587" i="1" s="1"/>
  <c r="I3948" i="2"/>
  <c r="I3945" i="2"/>
  <c r="I3940" i="2"/>
  <c r="I3937" i="2"/>
  <c r="I3932" i="2"/>
  <c r="I3929" i="2"/>
  <c r="I3924" i="2"/>
  <c r="I3916" i="2"/>
  <c r="I3908" i="2"/>
  <c r="I3900" i="2"/>
  <c r="I3892" i="2"/>
  <c r="I3884" i="2"/>
  <c r="I3868" i="2"/>
  <c r="I3852" i="2"/>
  <c r="I3836" i="2"/>
  <c r="I3819" i="2"/>
  <c r="I3818" i="2"/>
  <c r="I3814" i="2"/>
  <c r="I3802" i="2"/>
  <c r="I3797" i="2"/>
  <c r="I3785" i="2"/>
  <c r="I3784" i="2"/>
  <c r="I3771" i="2"/>
  <c r="I3770" i="2"/>
  <c r="I3760" i="2"/>
  <c r="I3757" i="2"/>
  <c r="I3756" i="2"/>
  <c r="I3741" i="2"/>
  <c r="I3658" i="2"/>
  <c r="I3652" i="2"/>
  <c r="I3643" i="2"/>
  <c r="I3642" i="2"/>
  <c r="I3616" i="2"/>
  <c r="I3613" i="2"/>
  <c r="I3603" i="2"/>
  <c r="H3603" i="2" s="1"/>
  <c r="W3606" i="1" s="1"/>
  <c r="I3602" i="2"/>
  <c r="H3602" i="2" s="1"/>
  <c r="W3605" i="1" s="1"/>
  <c r="I3592" i="2"/>
  <c r="H3592" i="2" s="1"/>
  <c r="W3595" i="1" s="1"/>
  <c r="I3589" i="2"/>
  <c r="H3589" i="2" s="1"/>
  <c r="W3592" i="1" s="1"/>
  <c r="I3588" i="2"/>
  <c r="H3588" i="2" s="1"/>
  <c r="W3591" i="1" s="1"/>
  <c r="I3982" i="2"/>
  <c r="I3978" i="2"/>
  <c r="I3974" i="2"/>
  <c r="I3970" i="2"/>
  <c r="I3966" i="2"/>
  <c r="I3962" i="2"/>
  <c r="I3958" i="2"/>
  <c r="I3954" i="2"/>
  <c r="I3950" i="2"/>
  <c r="I3946" i="2"/>
  <c r="I3942" i="2"/>
  <c r="I3938" i="2"/>
  <c r="I3934" i="2"/>
  <c r="I3930" i="2"/>
  <c r="I3926" i="2"/>
  <c r="I3922" i="2"/>
  <c r="I3918" i="2"/>
  <c r="I3914" i="2"/>
  <c r="I3910" i="2"/>
  <c r="I3906" i="2"/>
  <c r="I3902" i="2"/>
  <c r="I3898" i="2"/>
  <c r="I3894" i="2"/>
  <c r="I3890" i="2"/>
  <c r="I3886" i="2"/>
  <c r="I3882" i="2"/>
  <c r="I3878" i="2"/>
  <c r="I3874" i="2"/>
  <c r="I3870" i="2"/>
  <c r="I3866" i="2"/>
  <c r="I3862" i="2"/>
  <c r="I3858" i="2"/>
  <c r="I3854" i="2"/>
  <c r="I3850" i="2"/>
  <c r="I3846" i="2"/>
  <c r="I3842" i="2"/>
  <c r="I3838" i="2"/>
  <c r="I3834" i="2"/>
  <c r="I3830" i="2"/>
  <c r="I3826" i="2"/>
  <c r="I3825" i="2"/>
  <c r="I3821" i="2"/>
  <c r="I3820" i="2"/>
  <c r="I3817" i="2"/>
  <c r="I3813" i="2"/>
  <c r="I3812" i="2"/>
  <c r="I3809" i="2"/>
  <c r="I3805" i="2"/>
  <c r="I3804" i="2"/>
  <c r="I3801" i="2"/>
  <c r="I3800" i="2"/>
  <c r="I3786" i="2"/>
  <c r="I3779" i="2"/>
  <c r="I3790" i="2"/>
  <c r="I3983" i="2"/>
  <c r="I3975" i="2"/>
  <c r="I3967" i="2"/>
  <c r="I3959" i="2"/>
  <c r="I3951" i="2"/>
  <c r="I3943" i="2"/>
  <c r="I3935" i="2"/>
  <c r="I3927" i="2"/>
  <c r="I3923" i="2"/>
  <c r="I3919" i="2"/>
  <c r="I3915" i="2"/>
  <c r="I3911" i="2"/>
  <c r="I3907" i="2"/>
  <c r="I3903" i="2"/>
  <c r="I3899" i="2"/>
  <c r="I3895" i="2"/>
  <c r="I3891" i="2"/>
  <c r="I3887" i="2"/>
  <c r="I3883" i="2"/>
  <c r="I3879" i="2"/>
  <c r="I3875" i="2"/>
  <c r="I3871" i="2"/>
  <c r="I3867" i="2"/>
  <c r="I3863" i="2"/>
  <c r="I3859" i="2"/>
  <c r="I3855" i="2"/>
  <c r="I3851" i="2"/>
  <c r="I3847" i="2"/>
  <c r="I3843" i="2"/>
  <c r="I3839" i="2"/>
  <c r="I3835" i="2"/>
  <c r="I3831" i="2"/>
  <c r="I3827" i="2"/>
  <c r="I3803" i="2"/>
  <c r="I3799" i="2"/>
  <c r="I3798" i="2"/>
  <c r="I3793" i="2"/>
  <c r="I3783" i="2"/>
  <c r="I3782" i="2"/>
  <c r="I3777" i="2"/>
  <c r="I3767" i="2"/>
  <c r="I3766" i="2"/>
  <c r="I3761" i="2"/>
  <c r="I3745" i="2"/>
  <c r="I3743" i="2"/>
  <c r="I3740" i="2"/>
  <c r="I3651" i="2"/>
  <c r="I3650" i="2"/>
  <c r="I3641" i="2"/>
  <c r="I3631" i="2"/>
  <c r="I3630" i="2"/>
  <c r="I3625" i="2"/>
  <c r="I3615" i="2"/>
  <c r="I3614" i="2"/>
  <c r="I3609" i="2"/>
  <c r="I3599" i="2"/>
  <c r="H3599" i="2" s="1"/>
  <c r="W3602" i="1" s="1"/>
  <c r="I3598" i="2"/>
  <c r="H3598" i="2" s="1"/>
  <c r="W3601" i="1" s="1"/>
  <c r="I3593" i="2"/>
  <c r="H3593" i="2" s="1"/>
  <c r="W3596" i="1" s="1"/>
  <c r="I3583" i="2"/>
  <c r="H3583" i="2" s="1"/>
  <c r="W3586" i="1" s="1"/>
  <c r="I3775" i="2"/>
  <c r="I3774" i="2"/>
  <c r="I3769" i="2"/>
  <c r="I3759" i="2"/>
  <c r="I3758" i="2"/>
  <c r="I3753" i="2"/>
  <c r="I3742" i="2"/>
  <c r="I3738" i="2"/>
  <c r="I3733" i="2"/>
  <c r="I3725" i="2"/>
  <c r="I3717" i="2"/>
  <c r="I3709" i="2"/>
  <c r="I3701" i="2"/>
  <c r="I3693" i="2"/>
  <c r="I3685" i="2"/>
  <c r="I3677" i="2"/>
  <c r="I3669" i="2"/>
  <c r="I3657" i="2"/>
  <c r="I3656" i="2"/>
  <c r="I3653" i="2"/>
  <c r="I3649" i="2"/>
  <c r="I3648" i="2"/>
  <c r="I3639" i="2"/>
  <c r="I3638" i="2"/>
  <c r="I3633" i="2"/>
  <c r="I3623" i="2"/>
  <c r="I3622" i="2"/>
  <c r="I3617" i="2"/>
  <c r="I3607" i="2"/>
  <c r="I3606" i="2"/>
  <c r="I3601" i="2"/>
  <c r="H3601" i="2" s="1"/>
  <c r="W3604" i="1" s="1"/>
  <c r="I3591" i="2"/>
  <c r="H3591" i="2" s="1"/>
  <c r="W3594" i="1" s="1"/>
  <c r="I3590" i="2"/>
  <c r="H3590" i="2" s="1"/>
  <c r="W3593" i="1" s="1"/>
  <c r="I3585" i="2"/>
  <c r="H3585" i="2" s="1"/>
  <c r="W3588" i="1" s="1"/>
  <c r="I3747" i="2"/>
  <c r="I3739" i="2"/>
  <c r="I3659" i="2"/>
  <c r="A1" i="9"/>
  <c r="S2281" i="1" l="1"/>
  <c r="AB2281" i="1"/>
  <c r="AB2297" i="1"/>
  <c r="S2297" i="1"/>
  <c r="S2313" i="1"/>
  <c r="AB2313" i="1"/>
  <c r="AB2430" i="1"/>
  <c r="S2430" i="1"/>
  <c r="AB2498" i="1"/>
  <c r="S2498" i="1"/>
  <c r="AB2510" i="1"/>
  <c r="S2510" i="1"/>
  <c r="AB2574" i="1"/>
  <c r="S2574" i="1"/>
  <c r="S2622" i="1"/>
  <c r="AB2622" i="1"/>
  <c r="AB2690" i="1"/>
  <c r="S2690" i="1"/>
  <c r="S2778" i="1"/>
  <c r="AB2778" i="1"/>
  <c r="AB2824" i="1"/>
  <c r="S2824" i="1"/>
  <c r="AB2983" i="1"/>
  <c r="S2983" i="1"/>
  <c r="AB3011" i="1"/>
  <c r="S3011" i="1"/>
  <c r="AB3106" i="1"/>
  <c r="S3106" i="1"/>
  <c r="AB3110" i="1"/>
  <c r="S3110" i="1"/>
  <c r="AB3308" i="1"/>
  <c r="S3308" i="1"/>
  <c r="AB3320" i="1"/>
  <c r="S3320" i="1"/>
  <c r="S3378" i="1"/>
  <c r="AB3378" i="1"/>
  <c r="AB3390" i="1"/>
  <c r="S3390" i="1"/>
  <c r="AB3470" i="1"/>
  <c r="S3470" i="1"/>
  <c r="S2331" i="1"/>
  <c r="AB2331" i="1"/>
  <c r="AB2552" i="1"/>
  <c r="S2552" i="1"/>
  <c r="S2640" i="1"/>
  <c r="AB2640" i="1"/>
  <c r="S2656" i="1"/>
  <c r="AB2656" i="1"/>
  <c r="S2680" i="1"/>
  <c r="AB2680" i="1"/>
  <c r="AB2784" i="1"/>
  <c r="S2784" i="1"/>
  <c r="AB2820" i="1"/>
  <c r="S2820" i="1"/>
  <c r="AB2922" i="1"/>
  <c r="S2922" i="1"/>
  <c r="AB3281" i="1"/>
  <c r="S3281" i="1"/>
  <c r="S2974" i="1"/>
  <c r="AB2974" i="1"/>
  <c r="S2990" i="1"/>
  <c r="AB2990" i="1"/>
  <c r="S3022" i="1"/>
  <c r="AB3022" i="1"/>
  <c r="S3094" i="1"/>
  <c r="AB3094" i="1"/>
  <c r="AB3490" i="1"/>
  <c r="S3490" i="1"/>
  <c r="S3527" i="1"/>
  <c r="AB3527" i="1"/>
  <c r="S3598" i="1"/>
  <c r="AB3598" i="1"/>
  <c r="S3519" i="1"/>
  <c r="AB3519" i="1"/>
  <c r="S2304" i="1"/>
  <c r="AB2304" i="1"/>
  <c r="S2750" i="1"/>
  <c r="AB2750" i="1"/>
  <c r="S3473" i="1"/>
  <c r="AB3473" i="1"/>
  <c r="AB3489" i="1"/>
  <c r="S3489" i="1"/>
  <c r="AB2505" i="1"/>
  <c r="S2505" i="1"/>
  <c r="S2585" i="1"/>
  <c r="AB2585" i="1"/>
  <c r="S2633" i="1"/>
  <c r="AB2633" i="1"/>
  <c r="AB2653" i="1"/>
  <c r="S2653" i="1"/>
  <c r="S3250" i="1"/>
  <c r="AB3250" i="1"/>
  <c r="S3314" i="1"/>
  <c r="AB3314" i="1"/>
  <c r="AB3083" i="1"/>
  <c r="S3083" i="1"/>
  <c r="AB3506" i="1"/>
  <c r="S3506" i="1"/>
  <c r="AB2706" i="1"/>
  <c r="S2706" i="1"/>
  <c r="S2958" i="1"/>
  <c r="AB2958" i="1"/>
  <c r="S3031" i="1"/>
  <c r="AB3031" i="1"/>
  <c r="AB3051" i="1"/>
  <c r="S3051" i="1"/>
  <c r="S3098" i="1"/>
  <c r="AB3098" i="1"/>
  <c r="S3138" i="1"/>
  <c r="AB3138" i="1"/>
  <c r="S3260" i="1"/>
  <c r="AB3260" i="1"/>
  <c r="AB3276" i="1"/>
  <c r="S3276" i="1"/>
  <c r="S3368" i="1"/>
  <c r="AB3368" i="1"/>
  <c r="S3410" i="1"/>
  <c r="AB3410" i="1"/>
  <c r="S3466" i="1"/>
  <c r="AB3466" i="1"/>
  <c r="S2295" i="1"/>
  <c r="AB2295" i="1"/>
  <c r="S2327" i="1"/>
  <c r="AB2327" i="1"/>
  <c r="AB2375" i="1"/>
  <c r="S2375" i="1"/>
  <c r="AB2520" i="1"/>
  <c r="S2520" i="1"/>
  <c r="S2544" i="1"/>
  <c r="AB2544" i="1"/>
  <c r="AB2378" i="1"/>
  <c r="S2378" i="1"/>
  <c r="S2856" i="1"/>
  <c r="AB2856" i="1"/>
  <c r="S2860" i="1"/>
  <c r="AB2860" i="1"/>
  <c r="AB2879" i="1"/>
  <c r="S2879" i="1"/>
  <c r="AB3241" i="1"/>
  <c r="S3241" i="1"/>
  <c r="AB2454" i="1"/>
  <c r="S2454" i="1"/>
  <c r="S2846" i="1"/>
  <c r="AB2846" i="1"/>
  <c r="AB2970" i="1"/>
  <c r="S2970" i="1"/>
  <c r="S3006" i="1"/>
  <c r="AB3006" i="1"/>
  <c r="S3054" i="1"/>
  <c r="AB3054" i="1"/>
  <c r="S3070" i="1"/>
  <c r="AB3070" i="1"/>
  <c r="AB3090" i="1"/>
  <c r="S3090" i="1"/>
  <c r="AB3539" i="1"/>
  <c r="S3539" i="1"/>
  <c r="S3555" i="1"/>
  <c r="AB3555" i="1"/>
  <c r="S3346" i="1"/>
  <c r="AB3346" i="1"/>
  <c r="AB2951" i="1"/>
  <c r="S2951" i="1"/>
  <c r="S3319" i="1"/>
  <c r="AB3319" i="1"/>
  <c r="S3377" i="1"/>
  <c r="AB3377" i="1"/>
  <c r="S3605" i="1"/>
  <c r="AB3605" i="1"/>
  <c r="S2517" i="1"/>
  <c r="AB2517" i="1"/>
  <c r="AB2533" i="1"/>
  <c r="S2533" i="1"/>
  <c r="AB2601" i="1"/>
  <c r="S2601" i="1"/>
  <c r="S2617" i="1"/>
  <c r="AB2617" i="1"/>
  <c r="S2629" i="1"/>
  <c r="AB2629" i="1"/>
  <c r="S2657" i="1"/>
  <c r="AB2657" i="1"/>
  <c r="S3206" i="1"/>
  <c r="AB3206" i="1"/>
  <c r="AB3230" i="1"/>
  <c r="S3230" i="1"/>
  <c r="AB2451" i="1"/>
  <c r="S2451" i="1"/>
  <c r="S3383" i="1"/>
  <c r="AB3383" i="1"/>
  <c r="S3399" i="1"/>
  <c r="AB3399" i="1"/>
  <c r="S3441" i="1"/>
  <c r="AB3441" i="1"/>
  <c r="S3532" i="1"/>
  <c r="AB3532" i="1"/>
  <c r="S3438" i="1"/>
  <c r="AB3438" i="1"/>
  <c r="AB2410" i="1"/>
  <c r="S2410" i="1"/>
  <c r="S2418" i="1"/>
  <c r="AB2418" i="1"/>
  <c r="S2434" i="1"/>
  <c r="AB2434" i="1"/>
  <c r="AB2650" i="1"/>
  <c r="S2650" i="1"/>
  <c r="AB2742" i="1"/>
  <c r="S2742" i="1"/>
  <c r="AB2786" i="1"/>
  <c r="S2786" i="1"/>
  <c r="S3027" i="1"/>
  <c r="AB3027" i="1"/>
  <c r="AB3130" i="1"/>
  <c r="S3130" i="1"/>
  <c r="S3272" i="1"/>
  <c r="AB3272" i="1"/>
  <c r="AB3448" i="1"/>
  <c r="S3448" i="1"/>
  <c r="AB3480" i="1"/>
  <c r="S3480" i="1"/>
  <c r="AB3498" i="1"/>
  <c r="S3498" i="1"/>
  <c r="S2335" i="1"/>
  <c r="AB2335" i="1"/>
  <c r="AB2351" i="1"/>
  <c r="S2351" i="1"/>
  <c r="S2512" i="1"/>
  <c r="AB2512" i="1"/>
  <c r="AB2935" i="1"/>
  <c r="S2935" i="1"/>
  <c r="S2354" i="1"/>
  <c r="AB2354" i="1"/>
  <c r="S2411" i="1"/>
  <c r="AB2411" i="1"/>
  <c r="S2423" i="1"/>
  <c r="AB2423" i="1"/>
  <c r="AB2431" i="1"/>
  <c r="S2431" i="1"/>
  <c r="AB3143" i="1"/>
  <c r="S3143" i="1"/>
  <c r="S3038" i="1"/>
  <c r="AB3038" i="1"/>
  <c r="AB3416" i="1"/>
  <c r="S3416" i="1"/>
  <c r="S3420" i="1"/>
  <c r="AB3420" i="1"/>
  <c r="S3432" i="1"/>
  <c r="AB3432" i="1"/>
  <c r="S3590" i="1"/>
  <c r="AB3590" i="1"/>
  <c r="S3167" i="1"/>
  <c r="AB3167" i="1"/>
  <c r="AB3542" i="1"/>
  <c r="S3542" i="1"/>
  <c r="AB3468" i="1"/>
  <c r="S3468" i="1"/>
  <c r="AB3604" i="1"/>
  <c r="S3604" i="1"/>
  <c r="AB2641" i="1"/>
  <c r="S2641" i="1"/>
  <c r="AB2777" i="1"/>
  <c r="S2777" i="1"/>
  <c r="S2801" i="1"/>
  <c r="AB2801" i="1"/>
  <c r="S3178" i="1"/>
  <c r="AB3178" i="1"/>
  <c r="AB3202" i="1"/>
  <c r="S3202" i="1"/>
  <c r="S3278" i="1"/>
  <c r="AB3278" i="1"/>
  <c r="AB2467" i="1"/>
  <c r="S2467" i="1"/>
  <c r="S3528" i="1"/>
  <c r="AB3528" i="1"/>
  <c r="AB2317" i="1"/>
  <c r="S2317" i="1"/>
  <c r="AB2514" i="1"/>
  <c r="S2514" i="1"/>
  <c r="S2530" i="1"/>
  <c r="AB2530" i="1"/>
  <c r="S2558" i="1"/>
  <c r="AB2558" i="1"/>
  <c r="AB2578" i="1"/>
  <c r="S2578" i="1"/>
  <c r="S2594" i="1"/>
  <c r="AB2594" i="1"/>
  <c r="S2698" i="1"/>
  <c r="AB2698" i="1"/>
  <c r="S2734" i="1"/>
  <c r="AB2734" i="1"/>
  <c r="S2762" i="1"/>
  <c r="AB2762" i="1"/>
  <c r="S2898" i="1"/>
  <c r="AB2898" i="1"/>
  <c r="S2907" i="1"/>
  <c r="AB2907" i="1"/>
  <c r="S2962" i="1"/>
  <c r="AB2962" i="1"/>
  <c r="S3240" i="1"/>
  <c r="AB3240" i="1"/>
  <c r="AB3256" i="1"/>
  <c r="S3256" i="1"/>
  <c r="AB3288" i="1"/>
  <c r="S3288" i="1"/>
  <c r="S3356" i="1"/>
  <c r="AB3356" i="1"/>
  <c r="AB3394" i="1"/>
  <c r="S3394" i="1"/>
  <c r="S3400" i="1"/>
  <c r="AB3400" i="1"/>
  <c r="S2528" i="1"/>
  <c r="AB2528" i="1"/>
  <c r="AB2568" i="1"/>
  <c r="S2568" i="1"/>
  <c r="S2576" i="1"/>
  <c r="AB2576" i="1"/>
  <c r="AB2584" i="1"/>
  <c r="S2584" i="1"/>
  <c r="AB2648" i="1"/>
  <c r="S2648" i="1"/>
  <c r="AB2664" i="1"/>
  <c r="S2664" i="1"/>
  <c r="S2788" i="1"/>
  <c r="AB2788" i="1"/>
  <c r="S2808" i="1"/>
  <c r="AB2808" i="1"/>
  <c r="AB2852" i="1"/>
  <c r="S2852" i="1"/>
  <c r="S2946" i="1"/>
  <c r="AB2946" i="1"/>
  <c r="S3225" i="1"/>
  <c r="AB3225" i="1"/>
  <c r="S2871" i="1"/>
  <c r="AB2871" i="1"/>
  <c r="S2978" i="1"/>
  <c r="AB2978" i="1"/>
  <c r="AB3030" i="1"/>
  <c r="S3030" i="1"/>
  <c r="AB3078" i="1"/>
  <c r="S3078" i="1"/>
  <c r="S3496" i="1"/>
  <c r="AB3496" i="1"/>
  <c r="S3547" i="1"/>
  <c r="AB3547" i="1"/>
  <c r="S3551" i="1"/>
  <c r="AB3551" i="1"/>
  <c r="AB3298" i="1"/>
  <c r="S3298" i="1"/>
  <c r="AB3159" i="1"/>
  <c r="S3159" i="1"/>
  <c r="AB3175" i="1"/>
  <c r="S3175" i="1"/>
  <c r="S2521" i="1"/>
  <c r="AB2521" i="1"/>
  <c r="AB2537" i="1"/>
  <c r="S2537" i="1"/>
  <c r="AB2565" i="1"/>
  <c r="S2565" i="1"/>
  <c r="AB2761" i="1"/>
  <c r="S2761" i="1"/>
  <c r="AB2793" i="1"/>
  <c r="S2793" i="1"/>
  <c r="AB3384" i="1"/>
  <c r="S3384" i="1"/>
  <c r="S3467" i="1"/>
  <c r="AB3467" i="1"/>
  <c r="AB3358" i="1"/>
  <c r="S3358" i="1"/>
  <c r="S3524" i="1"/>
  <c r="AB3524" i="1"/>
  <c r="S2472" i="1"/>
  <c r="AB2472" i="1"/>
  <c r="S2753" i="1"/>
  <c r="AB2753" i="1"/>
  <c r="S2843" i="1"/>
  <c r="AB2843" i="1"/>
  <c r="S2872" i="1"/>
  <c r="AB2872" i="1"/>
  <c r="S2878" i="1"/>
  <c r="AB2878" i="1"/>
  <c r="S2890" i="1"/>
  <c r="AB2890" i="1"/>
  <c r="S2894" i="1"/>
  <c r="AB2894" i="1"/>
  <c r="AB2925" i="1"/>
  <c r="S2925" i="1"/>
  <c r="S2937" i="1"/>
  <c r="AB2937" i="1"/>
  <c r="S3092" i="1"/>
  <c r="AB3092" i="1"/>
  <c r="AB3164" i="1"/>
  <c r="S3164" i="1"/>
  <c r="S3168" i="1"/>
  <c r="AB3168" i="1"/>
  <c r="AB2432" i="1"/>
  <c r="S2432" i="1"/>
  <c r="AB2448" i="1"/>
  <c r="S2448" i="1"/>
  <c r="S2492" i="1"/>
  <c r="AB2492" i="1"/>
  <c r="S2829" i="1"/>
  <c r="AB2829" i="1"/>
  <c r="AB2876" i="1"/>
  <c r="S2876" i="1"/>
  <c r="AB2896" i="1"/>
  <c r="S2896" i="1"/>
  <c r="S2916" i="1"/>
  <c r="AB2916" i="1"/>
  <c r="S2322" i="1"/>
  <c r="AB2322" i="1"/>
  <c r="S2330" i="1"/>
  <c r="AB2330" i="1"/>
  <c r="AB2461" i="1"/>
  <c r="S2461" i="1"/>
  <c r="S2515" i="1"/>
  <c r="AB2515" i="1"/>
  <c r="S2547" i="1"/>
  <c r="AB2547" i="1"/>
  <c r="S2563" i="1"/>
  <c r="AB2563" i="1"/>
  <c r="S2611" i="1"/>
  <c r="AB2611" i="1"/>
  <c r="S2691" i="1"/>
  <c r="AB2691" i="1"/>
  <c r="S2707" i="1"/>
  <c r="AB2707" i="1"/>
  <c r="S2739" i="1"/>
  <c r="AB2739" i="1"/>
  <c r="S2763" i="1"/>
  <c r="AB2763" i="1"/>
  <c r="S2779" i="1"/>
  <c r="AB2779" i="1"/>
  <c r="S2795" i="1"/>
  <c r="AB2795" i="1"/>
  <c r="S2811" i="1"/>
  <c r="AB2811" i="1"/>
  <c r="S2980" i="1"/>
  <c r="AB2980" i="1"/>
  <c r="S3028" i="1"/>
  <c r="AB3028" i="1"/>
  <c r="S3040" i="1"/>
  <c r="AB3040" i="1"/>
  <c r="S3056" i="1"/>
  <c r="AB3056" i="1"/>
  <c r="S3072" i="1"/>
  <c r="AB3072" i="1"/>
  <c r="S3177" i="1"/>
  <c r="AB3177" i="1"/>
  <c r="AB3197" i="1"/>
  <c r="S3197" i="1"/>
  <c r="AB3201" i="1"/>
  <c r="S3201" i="1"/>
  <c r="AB3245" i="1"/>
  <c r="S3245" i="1"/>
  <c r="S2924" i="1"/>
  <c r="AB2924" i="1"/>
  <c r="AB2940" i="1"/>
  <c r="S2940" i="1"/>
  <c r="S2952" i="1"/>
  <c r="AB2952" i="1"/>
  <c r="S2953" i="1"/>
  <c r="AB2953" i="1"/>
  <c r="AB2965" i="1"/>
  <c r="S2965" i="1"/>
  <c r="AB3116" i="1"/>
  <c r="S3116" i="1"/>
  <c r="S3517" i="1"/>
  <c r="AB3517" i="1"/>
  <c r="AB3535" i="1"/>
  <c r="S3535" i="1"/>
  <c r="S3511" i="1"/>
  <c r="AB3511" i="1"/>
  <c r="S3545" i="1"/>
  <c r="AB3545" i="1"/>
  <c r="S3614" i="1"/>
  <c r="AB3614" i="1"/>
  <c r="S3617" i="1"/>
  <c r="AB3617" i="1"/>
  <c r="S3629" i="1"/>
  <c r="AB3629" i="1"/>
  <c r="S3632" i="1"/>
  <c r="AB3632" i="1"/>
  <c r="S3652" i="1"/>
  <c r="AB3652" i="1"/>
  <c r="S2292" i="1"/>
  <c r="AB2292" i="1"/>
  <c r="S2296" i="1"/>
  <c r="AB2296" i="1"/>
  <c r="AB2409" i="1"/>
  <c r="S2409" i="1"/>
  <c r="S2425" i="1"/>
  <c r="AB2425" i="1"/>
  <c r="S2441" i="1"/>
  <c r="AB2441" i="1"/>
  <c r="S2874" i="1"/>
  <c r="AB2874" i="1"/>
  <c r="AB2973" i="1"/>
  <c r="S2973" i="1"/>
  <c r="AB2989" i="1"/>
  <c r="S2989" i="1"/>
  <c r="S3001" i="1"/>
  <c r="AB3001" i="1"/>
  <c r="S3005" i="1"/>
  <c r="AB3005" i="1"/>
  <c r="AB3021" i="1"/>
  <c r="S3021" i="1"/>
  <c r="AB3037" i="1"/>
  <c r="S3037" i="1"/>
  <c r="AB3053" i="1"/>
  <c r="S3053" i="1"/>
  <c r="AB3069" i="1"/>
  <c r="S3069" i="1"/>
  <c r="AB3199" i="1"/>
  <c r="S3199" i="1"/>
  <c r="AB3219" i="1"/>
  <c r="S3219" i="1"/>
  <c r="S3223" i="1"/>
  <c r="AB3223" i="1"/>
  <c r="S3239" i="1"/>
  <c r="AB3239" i="1"/>
  <c r="AB3315" i="1"/>
  <c r="S3315" i="1"/>
  <c r="S3339" i="1"/>
  <c r="AB3339" i="1"/>
  <c r="AB3351" i="1"/>
  <c r="S3351" i="1"/>
  <c r="S3373" i="1"/>
  <c r="AB3373" i="1"/>
  <c r="S3381" i="1"/>
  <c r="AB3381" i="1"/>
  <c r="S3415" i="1"/>
  <c r="AB3415" i="1"/>
  <c r="AB3419" i="1"/>
  <c r="S3419" i="1"/>
  <c r="S3423" i="1"/>
  <c r="AB3423" i="1"/>
  <c r="S3439" i="1"/>
  <c r="AB3439" i="1"/>
  <c r="AB3451" i="1"/>
  <c r="S3451" i="1"/>
  <c r="AB3455" i="1"/>
  <c r="S3455" i="1"/>
  <c r="S3495" i="1"/>
  <c r="AB3495" i="1"/>
  <c r="S3538" i="1"/>
  <c r="AB3538" i="1"/>
  <c r="S3546" i="1"/>
  <c r="AB3546" i="1"/>
  <c r="S3565" i="1"/>
  <c r="AB3565" i="1"/>
  <c r="S3581" i="1"/>
  <c r="AB3581" i="1"/>
  <c r="S3597" i="1"/>
  <c r="AB3597" i="1"/>
  <c r="S2476" i="1"/>
  <c r="AB2476" i="1"/>
  <c r="AB2488" i="1"/>
  <c r="S2488" i="1"/>
  <c r="AB2781" i="1"/>
  <c r="S2781" i="1"/>
  <c r="AB2805" i="1"/>
  <c r="S2805" i="1"/>
  <c r="S2908" i="1"/>
  <c r="AB2908" i="1"/>
  <c r="AB3541" i="1"/>
  <c r="S3541" i="1"/>
  <c r="AB3622" i="1"/>
  <c r="S3622" i="1"/>
  <c r="S3628" i="1"/>
  <c r="AB3628" i="1"/>
  <c r="S3109" i="1"/>
  <c r="AB3109" i="1"/>
  <c r="S3125" i="1"/>
  <c r="AB3125" i="1"/>
  <c r="S3141" i="1"/>
  <c r="AB3141" i="1"/>
  <c r="S3301" i="1"/>
  <c r="AB3301" i="1"/>
  <c r="S3337" i="1"/>
  <c r="AB3337" i="1"/>
  <c r="S3341" i="1"/>
  <c r="AB3341" i="1"/>
  <c r="AB3353" i="1"/>
  <c r="S3353" i="1"/>
  <c r="S3375" i="1"/>
  <c r="AB3375" i="1"/>
  <c r="S3379" i="1"/>
  <c r="AB3379" i="1"/>
  <c r="AB3395" i="1"/>
  <c r="S3395" i="1"/>
  <c r="S3437" i="1"/>
  <c r="AB3437" i="1"/>
  <c r="AB3445" i="1"/>
  <c r="S3445" i="1"/>
  <c r="S3457" i="1"/>
  <c r="AB3457" i="1"/>
  <c r="S3487" i="1"/>
  <c r="AB3487" i="1"/>
  <c r="S3575" i="1"/>
  <c r="AB3575" i="1"/>
  <c r="S3595" i="1"/>
  <c r="AB3595" i="1"/>
  <c r="S2393" i="1"/>
  <c r="AB2393" i="1"/>
  <c r="S2494" i="1"/>
  <c r="AB2494" i="1"/>
  <c r="AB2835" i="1"/>
  <c r="S2835" i="1"/>
  <c r="AB2847" i="1"/>
  <c r="S2847" i="1"/>
  <c r="S2886" i="1"/>
  <c r="AB2886" i="1"/>
  <c r="AB2933" i="1"/>
  <c r="S2933" i="1"/>
  <c r="S2500" i="1"/>
  <c r="AB2500" i="1"/>
  <c r="S2845" i="1"/>
  <c r="AB2845" i="1"/>
  <c r="S2857" i="1"/>
  <c r="AB2857" i="1"/>
  <c r="S2904" i="1"/>
  <c r="AB2904" i="1"/>
  <c r="S2912" i="1"/>
  <c r="AB2912" i="1"/>
  <c r="AB2282" i="1"/>
  <c r="S2282" i="1"/>
  <c r="AB2286" i="1"/>
  <c r="S2286" i="1"/>
  <c r="S2298" i="1"/>
  <c r="AB2298" i="1"/>
  <c r="AB2302" i="1"/>
  <c r="S2302" i="1"/>
  <c r="S2473" i="1"/>
  <c r="AB2473" i="1"/>
  <c r="S2511" i="1"/>
  <c r="AB2511" i="1"/>
  <c r="S2527" i="1"/>
  <c r="AB2527" i="1"/>
  <c r="S2555" i="1"/>
  <c r="AB2555" i="1"/>
  <c r="AB2571" i="1"/>
  <c r="S2571" i="1"/>
  <c r="AB2587" i="1"/>
  <c r="S2587" i="1"/>
  <c r="S2603" i="1"/>
  <c r="AB2603" i="1"/>
  <c r="S2627" i="1"/>
  <c r="AB2627" i="1"/>
  <c r="AB2635" i="1"/>
  <c r="S2635" i="1"/>
  <c r="S2651" i="1"/>
  <c r="AB2651" i="1"/>
  <c r="AB2667" i="1"/>
  <c r="S2667" i="1"/>
  <c r="S2683" i="1"/>
  <c r="AB2683" i="1"/>
  <c r="AB2976" i="1"/>
  <c r="S2976" i="1"/>
  <c r="AB3008" i="1"/>
  <c r="S3008" i="1"/>
  <c r="S3024" i="1"/>
  <c r="AB3024" i="1"/>
  <c r="AB3036" i="1"/>
  <c r="S3036" i="1"/>
  <c r="AB3157" i="1"/>
  <c r="S3157" i="1"/>
  <c r="AB3193" i="1"/>
  <c r="S3193" i="1"/>
  <c r="AB3213" i="1"/>
  <c r="S3213" i="1"/>
  <c r="S3249" i="1"/>
  <c r="AB3249" i="1"/>
  <c r="S3273" i="1"/>
  <c r="AB3273" i="1"/>
  <c r="AB3277" i="1"/>
  <c r="S3277" i="1"/>
  <c r="AB2833" i="1"/>
  <c r="S2833" i="1"/>
  <c r="S2920" i="1"/>
  <c r="AB2920" i="1"/>
  <c r="S3100" i="1"/>
  <c r="AB3100" i="1"/>
  <c r="AB3132" i="1"/>
  <c r="S3132" i="1"/>
  <c r="S3148" i="1"/>
  <c r="AB3148" i="1"/>
  <c r="AB3505" i="1"/>
  <c r="S3505" i="1"/>
  <c r="S3509" i="1"/>
  <c r="AB3509" i="1"/>
  <c r="S3561" i="1"/>
  <c r="AB3561" i="1"/>
  <c r="S3602" i="1"/>
  <c r="AB3602" i="1"/>
  <c r="S3606" i="1"/>
  <c r="AB3606" i="1"/>
  <c r="S3533" i="1"/>
  <c r="AB3533" i="1"/>
  <c r="S3611" i="1"/>
  <c r="AB3611" i="1"/>
  <c r="S3643" i="1"/>
  <c r="AB3643" i="1"/>
  <c r="S2288" i="1"/>
  <c r="AB2288" i="1"/>
  <c r="S2308" i="1"/>
  <c r="AB2308" i="1"/>
  <c r="S2312" i="1"/>
  <c r="AB2312" i="1"/>
  <c r="S2328" i="1"/>
  <c r="AB2328" i="1"/>
  <c r="AB2360" i="1"/>
  <c r="S2360" i="1"/>
  <c r="S2388" i="1"/>
  <c r="AB2388" i="1"/>
  <c r="S2956" i="1"/>
  <c r="AB2956" i="1"/>
  <c r="S2969" i="1"/>
  <c r="AB2969" i="1"/>
  <c r="S2985" i="1"/>
  <c r="AB2985" i="1"/>
  <c r="AB2997" i="1"/>
  <c r="S2997" i="1"/>
  <c r="S3077" i="1"/>
  <c r="AB3077" i="1"/>
  <c r="AB3215" i="1"/>
  <c r="S3215" i="1"/>
  <c r="AB3231" i="1"/>
  <c r="S3231" i="1"/>
  <c r="S3235" i="1"/>
  <c r="AB3235" i="1"/>
  <c r="S3255" i="1"/>
  <c r="AB3255" i="1"/>
  <c r="S3263" i="1"/>
  <c r="AB3263" i="1"/>
  <c r="S3267" i="1"/>
  <c r="AB3267" i="1"/>
  <c r="AB3283" i="1"/>
  <c r="S3283" i="1"/>
  <c r="AB3295" i="1"/>
  <c r="S3295" i="1"/>
  <c r="AB3323" i="1"/>
  <c r="S3323" i="1"/>
  <c r="S3331" i="1"/>
  <c r="AB3331" i="1"/>
  <c r="AB3347" i="1"/>
  <c r="S3347" i="1"/>
  <c r="S3355" i="1"/>
  <c r="AB3355" i="1"/>
  <c r="AB3389" i="1"/>
  <c r="S3389" i="1"/>
  <c r="S3397" i="1"/>
  <c r="AB3397" i="1"/>
  <c r="S3469" i="1"/>
  <c r="AB3469" i="1"/>
  <c r="AB3477" i="1"/>
  <c r="S3477" i="1"/>
  <c r="S3493" i="1"/>
  <c r="AB3493" i="1"/>
  <c r="S3459" i="1"/>
  <c r="AB3459" i="1"/>
  <c r="AB3612" i="1"/>
  <c r="S3612" i="1"/>
  <c r="S3615" i="1"/>
  <c r="AB3615" i="1"/>
  <c r="S3618" i="1"/>
  <c r="AB3618" i="1"/>
  <c r="S3627" i="1"/>
  <c r="AB3627" i="1"/>
  <c r="S3633" i="1"/>
  <c r="AB3633" i="1"/>
  <c r="AB3639" i="1"/>
  <c r="S3639" i="1"/>
  <c r="S3645" i="1"/>
  <c r="AB3645" i="1"/>
  <c r="S3648" i="1"/>
  <c r="AB3648" i="1"/>
  <c r="S3651" i="1"/>
  <c r="AB3651" i="1"/>
  <c r="S2749" i="1"/>
  <c r="AB2749" i="1"/>
  <c r="S2773" i="1"/>
  <c r="AB2773" i="1"/>
  <c r="S2789" i="1"/>
  <c r="AB2789" i="1"/>
  <c r="S2889" i="1"/>
  <c r="AB2889" i="1"/>
  <c r="S2892" i="1"/>
  <c r="AB2892" i="1"/>
  <c r="S2905" i="1"/>
  <c r="AB2905" i="1"/>
  <c r="S3507" i="1"/>
  <c r="AB3507" i="1"/>
  <c r="S3613" i="1"/>
  <c r="AB3613" i="1"/>
  <c r="AB3638" i="1"/>
  <c r="S3638" i="1"/>
  <c r="AB3641" i="1"/>
  <c r="S3641" i="1"/>
  <c r="S3644" i="1"/>
  <c r="AB3644" i="1"/>
  <c r="AB3650" i="1"/>
  <c r="S3650" i="1"/>
  <c r="AB3309" i="1"/>
  <c r="S3309" i="1"/>
  <c r="S3317" i="1"/>
  <c r="AB3317" i="1"/>
  <c r="S3391" i="1"/>
  <c r="AB3391" i="1"/>
  <c r="S3417" i="1"/>
  <c r="AB3417" i="1"/>
  <c r="AB3429" i="1"/>
  <c r="S3429" i="1"/>
  <c r="S3479" i="1"/>
  <c r="AB3479" i="1"/>
  <c r="AB3483" i="1"/>
  <c r="S3483" i="1"/>
  <c r="S3497" i="1"/>
  <c r="AB3497" i="1"/>
  <c r="S3501" i="1"/>
  <c r="AB3501" i="1"/>
  <c r="AB3523" i="1"/>
  <c r="S3523" i="1"/>
  <c r="AB2345" i="1"/>
  <c r="S2345" i="1"/>
  <c r="S2361" i="1"/>
  <c r="AB2361" i="1"/>
  <c r="AB2377" i="1"/>
  <c r="S2377" i="1"/>
  <c r="S2477" i="1"/>
  <c r="AB2477" i="1"/>
  <c r="AB2851" i="1"/>
  <c r="S2851" i="1"/>
  <c r="AB2863" i="1"/>
  <c r="S2863" i="1"/>
  <c r="S2882" i="1"/>
  <c r="AB2882" i="1"/>
  <c r="AB2902" i="1"/>
  <c r="S2902" i="1"/>
  <c r="S2929" i="1"/>
  <c r="AB2929" i="1"/>
  <c r="S2945" i="1"/>
  <c r="AB2945" i="1"/>
  <c r="AB2949" i="1"/>
  <c r="S2949" i="1"/>
  <c r="AB3156" i="1"/>
  <c r="S3156" i="1"/>
  <c r="S2440" i="1"/>
  <c r="AB2440" i="1"/>
  <c r="S2755" i="1"/>
  <c r="AB2755" i="1"/>
  <c r="S2841" i="1"/>
  <c r="AB2841" i="1"/>
  <c r="AB2853" i="1"/>
  <c r="S2853" i="1"/>
  <c r="S2865" i="1"/>
  <c r="AB2865" i="1"/>
  <c r="S2278" i="1"/>
  <c r="AB2278" i="1"/>
  <c r="S2294" i="1"/>
  <c r="AB2294" i="1"/>
  <c r="S2310" i="1"/>
  <c r="AB2310" i="1"/>
  <c r="AB2314" i="1"/>
  <c r="S2314" i="1"/>
  <c r="S2318" i="1"/>
  <c r="AB2318" i="1"/>
  <c r="AB2452" i="1"/>
  <c r="S2452" i="1"/>
  <c r="S2507" i="1"/>
  <c r="AB2507" i="1"/>
  <c r="S2519" i="1"/>
  <c r="AB2519" i="1"/>
  <c r="S2535" i="1"/>
  <c r="AB2535" i="1"/>
  <c r="S2619" i="1"/>
  <c r="AB2619" i="1"/>
  <c r="AB2647" i="1"/>
  <c r="S2647" i="1"/>
  <c r="S2699" i="1"/>
  <c r="AB2699" i="1"/>
  <c r="S2731" i="1"/>
  <c r="AB2731" i="1"/>
  <c r="S2747" i="1"/>
  <c r="AB2747" i="1"/>
  <c r="S2771" i="1"/>
  <c r="AB2771" i="1"/>
  <c r="S2787" i="1"/>
  <c r="AB2787" i="1"/>
  <c r="S2803" i="1"/>
  <c r="AB2803" i="1"/>
  <c r="S2984" i="1"/>
  <c r="AB2984" i="1"/>
  <c r="AB2988" i="1"/>
  <c r="S2988" i="1"/>
  <c r="AB3020" i="1"/>
  <c r="S3020" i="1"/>
  <c r="AB3032" i="1"/>
  <c r="S3032" i="1"/>
  <c r="S3048" i="1"/>
  <c r="AB3048" i="1"/>
  <c r="AB3052" i="1"/>
  <c r="S3052" i="1"/>
  <c r="AB3064" i="1"/>
  <c r="S3064" i="1"/>
  <c r="AB3089" i="1"/>
  <c r="S3089" i="1"/>
  <c r="S3173" i="1"/>
  <c r="AB3173" i="1"/>
  <c r="S3205" i="1"/>
  <c r="AB3205" i="1"/>
  <c r="AB3237" i="1"/>
  <c r="S3237" i="1"/>
  <c r="AB3257" i="1"/>
  <c r="S3257" i="1"/>
  <c r="S3269" i="1"/>
  <c r="AB3269" i="1"/>
  <c r="AB3289" i="1"/>
  <c r="S3289" i="1"/>
  <c r="S3293" i="1"/>
  <c r="AB3293" i="1"/>
  <c r="AB3521" i="1"/>
  <c r="S3521" i="1"/>
  <c r="S3531" i="1"/>
  <c r="AB3531" i="1"/>
  <c r="S3525" i="1"/>
  <c r="AB3525" i="1"/>
  <c r="AB3620" i="1"/>
  <c r="S3620" i="1"/>
  <c r="S3626" i="1"/>
  <c r="AB3626" i="1"/>
  <c r="S3634" i="1"/>
  <c r="AB3634" i="1"/>
  <c r="S3637" i="1"/>
  <c r="AB3637" i="1"/>
  <c r="S3640" i="1"/>
  <c r="AB3640" i="1"/>
  <c r="S3649" i="1"/>
  <c r="AB3649" i="1"/>
  <c r="AB2284" i="1"/>
  <c r="S2284" i="1"/>
  <c r="AB2300" i="1"/>
  <c r="S2300" i="1"/>
  <c r="AB2320" i="1"/>
  <c r="S2320" i="1"/>
  <c r="AB2324" i="1"/>
  <c r="S2324" i="1"/>
  <c r="AB2340" i="1"/>
  <c r="S2340" i="1"/>
  <c r="S2356" i="1"/>
  <c r="AB2356" i="1"/>
  <c r="AB2372" i="1"/>
  <c r="S2372" i="1"/>
  <c r="AB2376" i="1"/>
  <c r="S2376" i="1"/>
  <c r="AB2404" i="1"/>
  <c r="S2404" i="1"/>
  <c r="S2433" i="1"/>
  <c r="AB2433" i="1"/>
  <c r="AB2964" i="1"/>
  <c r="S2964" i="1"/>
  <c r="AB2981" i="1"/>
  <c r="S2981" i="1"/>
  <c r="S2993" i="1"/>
  <c r="AB2993" i="1"/>
  <c r="AB3013" i="1"/>
  <c r="S3013" i="1"/>
  <c r="AB3029" i="1"/>
  <c r="S3029" i="1"/>
  <c r="AB3045" i="1"/>
  <c r="S3045" i="1"/>
  <c r="AB3061" i="1"/>
  <c r="S3061" i="1"/>
  <c r="AB3191" i="1"/>
  <c r="S3191" i="1"/>
  <c r="S3195" i="1"/>
  <c r="AB3195" i="1"/>
  <c r="S3203" i="1"/>
  <c r="AB3203" i="1"/>
  <c r="S3247" i="1"/>
  <c r="AB3247" i="1"/>
  <c r="S3251" i="1"/>
  <c r="AB3251" i="1"/>
  <c r="AB3259" i="1"/>
  <c r="S3259" i="1"/>
  <c r="S3275" i="1"/>
  <c r="AB3275" i="1"/>
  <c r="S3279" i="1"/>
  <c r="AB3279" i="1"/>
  <c r="AB3291" i="1"/>
  <c r="S3291" i="1"/>
  <c r="S3299" i="1"/>
  <c r="AB3299" i="1"/>
  <c r="S3311" i="1"/>
  <c r="AB3311" i="1"/>
  <c r="S3327" i="1"/>
  <c r="AB3327" i="1"/>
  <c r="S3343" i="1"/>
  <c r="AB3343" i="1"/>
  <c r="S3393" i="1"/>
  <c r="AB3393" i="1"/>
  <c r="AB3407" i="1"/>
  <c r="S3407" i="1"/>
  <c r="S3411" i="1"/>
  <c r="AB3411" i="1"/>
  <c r="S3427" i="1"/>
  <c r="AB3427" i="1"/>
  <c r="S3443" i="1"/>
  <c r="AB3443" i="1"/>
  <c r="S3447" i="1"/>
  <c r="AB3447" i="1"/>
  <c r="AB3461" i="1"/>
  <c r="S3461" i="1"/>
  <c r="S3589" i="1"/>
  <c r="AB3589" i="1"/>
  <c r="S3593" i="1"/>
  <c r="AB3593" i="1"/>
  <c r="S3642" i="1"/>
  <c r="AB3642" i="1"/>
  <c r="S2493" i="1"/>
  <c r="AB2493" i="1"/>
  <c r="S2497" i="1"/>
  <c r="AB2497" i="1"/>
  <c r="AB2705" i="1"/>
  <c r="S2705" i="1"/>
  <c r="AB2745" i="1"/>
  <c r="S2745" i="1"/>
  <c r="S2785" i="1"/>
  <c r="AB2785" i="1"/>
  <c r="S2813" i="1"/>
  <c r="AB2813" i="1"/>
  <c r="S2901" i="1"/>
  <c r="AB2901" i="1"/>
  <c r="S2913" i="1"/>
  <c r="AB2913" i="1"/>
  <c r="S3553" i="1"/>
  <c r="AB3553" i="1"/>
  <c r="S3557" i="1"/>
  <c r="AB3557" i="1"/>
  <c r="AB3610" i="1"/>
  <c r="S3610" i="1"/>
  <c r="S3616" i="1"/>
  <c r="AB3616" i="1"/>
  <c r="AB3619" i="1"/>
  <c r="S3619" i="1"/>
  <c r="S3625" i="1"/>
  <c r="AB3625" i="1"/>
  <c r="S3635" i="1"/>
  <c r="AB3635" i="1"/>
  <c r="S3647" i="1"/>
  <c r="AB3647" i="1"/>
  <c r="S3653" i="1"/>
  <c r="AB3653" i="1"/>
  <c r="S3101" i="1"/>
  <c r="AB3101" i="1"/>
  <c r="AB3117" i="1"/>
  <c r="S3117" i="1"/>
  <c r="AB3133" i="1"/>
  <c r="S3133" i="1"/>
  <c r="AB3149" i="1"/>
  <c r="S3149" i="1"/>
  <c r="AB3305" i="1"/>
  <c r="S3305" i="1"/>
  <c r="S3313" i="1"/>
  <c r="AB3313" i="1"/>
  <c r="S3333" i="1"/>
  <c r="AB3333" i="1"/>
  <c r="S3349" i="1"/>
  <c r="AB3349" i="1"/>
  <c r="S3361" i="1"/>
  <c r="AB3361" i="1"/>
  <c r="AB3369" i="1"/>
  <c r="S3369" i="1"/>
  <c r="S3413" i="1"/>
  <c r="AB3413" i="1"/>
  <c r="AB3425" i="1"/>
  <c r="S3425" i="1"/>
  <c r="S3433" i="1"/>
  <c r="AB3433" i="1"/>
  <c r="S3449" i="1"/>
  <c r="AB3449" i="1"/>
  <c r="S3453" i="1"/>
  <c r="AB3453" i="1"/>
  <c r="S3491" i="1"/>
  <c r="AB3491" i="1"/>
  <c r="S3571" i="1"/>
  <c r="AB3571" i="1"/>
  <c r="S3583" i="1"/>
  <c r="AB3583" i="1"/>
  <c r="S3587" i="1"/>
  <c r="AB3587" i="1"/>
  <c r="S3591" i="1"/>
  <c r="AB3591" i="1"/>
  <c r="S3607" i="1"/>
  <c r="AB3607" i="1"/>
  <c r="AB2460" i="1"/>
  <c r="S2460" i="1"/>
  <c r="S2485" i="1"/>
  <c r="AB2485" i="1"/>
  <c r="S2839" i="1"/>
  <c r="AB2839" i="1"/>
  <c r="AB2855" i="1"/>
  <c r="S2855" i="1"/>
  <c r="S2859" i="1"/>
  <c r="AB2859" i="1"/>
  <c r="AB3080" i="1"/>
  <c r="S3080" i="1"/>
  <c r="S3188" i="1"/>
  <c r="AB3188" i="1"/>
  <c r="S2420" i="1"/>
  <c r="AB2420" i="1"/>
  <c r="S2424" i="1"/>
  <c r="AB2424" i="1"/>
  <c r="AB2453" i="1"/>
  <c r="S2453" i="1"/>
  <c r="AB2837" i="1"/>
  <c r="S2837" i="1"/>
  <c r="S2849" i="1"/>
  <c r="AB2849" i="1"/>
  <c r="S2861" i="1"/>
  <c r="AB2861" i="1"/>
  <c r="S2290" i="1"/>
  <c r="AB2290" i="1"/>
  <c r="AB2306" i="1"/>
  <c r="S2306" i="1"/>
  <c r="S2465" i="1"/>
  <c r="AB2465" i="1"/>
  <c r="S2579" i="1"/>
  <c r="AB2579" i="1"/>
  <c r="S2595" i="1"/>
  <c r="AB2595" i="1"/>
  <c r="S2643" i="1"/>
  <c r="AB2643" i="1"/>
  <c r="S2663" i="1"/>
  <c r="AB2663" i="1"/>
  <c r="S2711" i="1"/>
  <c r="AB2711" i="1"/>
  <c r="AB2996" i="1"/>
  <c r="S2996" i="1"/>
  <c r="S3016" i="1"/>
  <c r="AB3016" i="1"/>
  <c r="S3044" i="1"/>
  <c r="AB3044" i="1"/>
  <c r="S3165" i="1"/>
  <c r="AB3165" i="1"/>
  <c r="S3185" i="1"/>
  <c r="AB3185" i="1"/>
  <c r="S3209" i="1"/>
  <c r="AB3209" i="1"/>
  <c r="S3217" i="1"/>
  <c r="AB3217" i="1"/>
  <c r="S3253" i="1"/>
  <c r="AB3253" i="1"/>
  <c r="S3285" i="1"/>
  <c r="AB3285" i="1"/>
  <c r="S2944" i="1"/>
  <c r="AB2944" i="1"/>
  <c r="AB2957" i="1"/>
  <c r="S2957" i="1"/>
  <c r="S3108" i="1"/>
  <c r="AB3108" i="1"/>
  <c r="S3124" i="1"/>
  <c r="AB3124" i="1"/>
  <c r="S3140" i="1"/>
  <c r="AB3140" i="1"/>
  <c r="AB3403" i="1"/>
  <c r="S3403" i="1"/>
  <c r="S3513" i="1"/>
  <c r="AB3513" i="1"/>
  <c r="S3559" i="1"/>
  <c r="AB3559" i="1"/>
  <c r="AB3529" i="1"/>
  <c r="S3529" i="1"/>
  <c r="S2280" i="1"/>
  <c r="AB2280" i="1"/>
  <c r="S2316" i="1"/>
  <c r="AB2316" i="1"/>
  <c r="S2977" i="1"/>
  <c r="AB2977" i="1"/>
  <c r="S3207" i="1"/>
  <c r="AB3207" i="1"/>
  <c r="S3211" i="1"/>
  <c r="AB3211" i="1"/>
  <c r="S3227" i="1"/>
  <c r="AB3227" i="1"/>
  <c r="S3307" i="1"/>
  <c r="AB3307" i="1"/>
  <c r="S3359" i="1"/>
  <c r="AB3359" i="1"/>
  <c r="AB3363" i="1"/>
  <c r="S3363" i="1"/>
  <c r="AB3385" i="1"/>
  <c r="S3385" i="1"/>
  <c r="AB3401" i="1"/>
  <c r="S3401" i="1"/>
  <c r="S3465" i="1"/>
  <c r="AB3465" i="1"/>
  <c r="S3485" i="1"/>
  <c r="AB3485" i="1"/>
  <c r="AB3499" i="1"/>
  <c r="S3499" i="1"/>
  <c r="AB3503" i="1"/>
  <c r="S3503" i="1"/>
  <c r="S3569" i="1"/>
  <c r="AB3569" i="1"/>
  <c r="S3573" i="1"/>
  <c r="AB3573" i="1"/>
  <c r="S3601" i="1"/>
  <c r="AB3601" i="1"/>
  <c r="AB3371" i="1"/>
  <c r="S3371" i="1"/>
  <c r="AB3621" i="1"/>
  <c r="S3621" i="1"/>
  <c r="S3624" i="1"/>
  <c r="AB3624" i="1"/>
  <c r="AB3630" i="1"/>
  <c r="S3630" i="1"/>
  <c r="S3636" i="1"/>
  <c r="AB3636" i="1"/>
  <c r="S2677" i="1"/>
  <c r="AB2677" i="1"/>
  <c r="AB2741" i="1"/>
  <c r="S2741" i="1"/>
  <c r="AB2757" i="1"/>
  <c r="S2757" i="1"/>
  <c r="AB2831" i="1"/>
  <c r="S2831" i="1"/>
  <c r="S2881" i="1"/>
  <c r="AB2881" i="1"/>
  <c r="AB2885" i="1"/>
  <c r="S2885" i="1"/>
  <c r="AB2897" i="1"/>
  <c r="S2897" i="1"/>
  <c r="S2909" i="1"/>
  <c r="AB2909" i="1"/>
  <c r="S3549" i="1"/>
  <c r="AB3549" i="1"/>
  <c r="AB3321" i="1"/>
  <c r="S3321" i="1"/>
  <c r="S3325" i="1"/>
  <c r="AB3325" i="1"/>
  <c r="AB3357" i="1"/>
  <c r="S3357" i="1"/>
  <c r="S3365" i="1"/>
  <c r="AB3365" i="1"/>
  <c r="S3387" i="1"/>
  <c r="AB3387" i="1"/>
  <c r="S3405" i="1"/>
  <c r="AB3405" i="1"/>
  <c r="S3421" i="1"/>
  <c r="AB3421" i="1"/>
  <c r="S3463" i="1"/>
  <c r="AB3463" i="1"/>
  <c r="S3471" i="1"/>
  <c r="AB3471" i="1"/>
  <c r="S3563" i="1"/>
  <c r="AB3563" i="1"/>
  <c r="S3567" i="1"/>
  <c r="AB3567" i="1"/>
  <c r="S3579" i="1"/>
  <c r="AB3579" i="1"/>
  <c r="S3599" i="1"/>
  <c r="AB3599" i="1"/>
  <c r="S3603" i="1"/>
  <c r="AB3603" i="1"/>
  <c r="S3515" i="1"/>
  <c r="AB3515" i="1"/>
  <c r="S3608" i="1"/>
  <c r="AB3608" i="1"/>
  <c r="D2508" i="2"/>
  <c r="V2511" i="1" s="1"/>
  <c r="D2510" i="2"/>
  <c r="V2513" i="1" s="1"/>
  <c r="D2535" i="2"/>
  <c r="V2538" i="1" s="1"/>
  <c r="D2543" i="2"/>
  <c r="V2546" i="1" s="1"/>
  <c r="D2556" i="2"/>
  <c r="V2559" i="1" s="1"/>
  <c r="D2565" i="2"/>
  <c r="V2568" i="1" s="1"/>
  <c r="D2810" i="2"/>
  <c r="V2813" i="1" s="1"/>
  <c r="D2929" i="2"/>
  <c r="V2932" i="1" s="1"/>
  <c r="D2996" i="2"/>
  <c r="V2999" i="1" s="1"/>
  <c r="D3027" i="2"/>
  <c r="V3030" i="1" s="1"/>
  <c r="D479" i="2"/>
  <c r="V482" i="1" s="1"/>
  <c r="D510" i="2"/>
  <c r="V513" i="1" s="1"/>
  <c r="D616" i="2"/>
  <c r="V619" i="1" s="1"/>
  <c r="D642" i="2"/>
  <c r="V645" i="1" s="1"/>
  <c r="D716" i="2"/>
  <c r="V719" i="1" s="1"/>
  <c r="D747" i="2"/>
  <c r="V750" i="1" s="1"/>
  <c r="D757" i="2"/>
  <c r="V760" i="1" s="1"/>
  <c r="D789" i="2"/>
  <c r="V792" i="1" s="1"/>
  <c r="D816" i="2"/>
  <c r="V819" i="1" s="1"/>
  <c r="D850" i="2"/>
  <c r="V853" i="1" s="1"/>
  <c r="D947" i="2"/>
  <c r="V950" i="1" s="1"/>
  <c r="D980" i="2"/>
  <c r="V983" i="1" s="1"/>
  <c r="D1117" i="2"/>
  <c r="V1120" i="1" s="1"/>
  <c r="D1118" i="2"/>
  <c r="V1121" i="1" s="1"/>
  <c r="D1242" i="2"/>
  <c r="V1245" i="1" s="1"/>
  <c r="D1243" i="2"/>
  <c r="V1246" i="1" s="1"/>
  <c r="D1244" i="2"/>
  <c r="V1247" i="1" s="1"/>
  <c r="D1300" i="2"/>
  <c r="V1303" i="1" s="1"/>
  <c r="D1323" i="2"/>
  <c r="V1326" i="1" s="1"/>
  <c r="D1329" i="2"/>
  <c r="V1332" i="1" s="1"/>
  <c r="D1378" i="2"/>
  <c r="V1381" i="1" s="1"/>
  <c r="D1380" i="2"/>
  <c r="V1383" i="1" s="1"/>
  <c r="D1381" i="2"/>
  <c r="V1384" i="1" s="1"/>
  <c r="D1413" i="2"/>
  <c r="V1416" i="1" s="1"/>
  <c r="D1455" i="2"/>
  <c r="V1458" i="1" s="1"/>
  <c r="D1461" i="2"/>
  <c r="V1464" i="1" s="1"/>
  <c r="D1463" i="2"/>
  <c r="V1466" i="1" s="1"/>
  <c r="D1464" i="2"/>
  <c r="V1467" i="1" s="1"/>
  <c r="D1465" i="2"/>
  <c r="V1468" i="1" s="1"/>
  <c r="D1504" i="2"/>
  <c r="V1507" i="1" s="1"/>
  <c r="D1630" i="2"/>
  <c r="V1633" i="1" s="1"/>
  <c r="D1631" i="2"/>
  <c r="V1634" i="1" s="1"/>
  <c r="D1637" i="2"/>
  <c r="V1640" i="1" s="1"/>
  <c r="D1721" i="2"/>
  <c r="V1724" i="1" s="1"/>
  <c r="D1764" i="2"/>
  <c r="V1767" i="1" s="1"/>
  <c r="D1790" i="2"/>
  <c r="V1793" i="1" s="1"/>
  <c r="D1809" i="2"/>
  <c r="V1812" i="1" s="1"/>
  <c r="D1812" i="2"/>
  <c r="V1815" i="1" s="1"/>
  <c r="D1816" i="2"/>
  <c r="V1819" i="1" s="1"/>
  <c r="D1911" i="2"/>
  <c r="V1914" i="1" s="1"/>
  <c r="D2001" i="2"/>
  <c r="V2004" i="1" s="1"/>
  <c r="D2067" i="2"/>
  <c r="V2070" i="1" s="1"/>
  <c r="D2071" i="2"/>
  <c r="V2074" i="1" s="1"/>
  <c r="D2075" i="2"/>
  <c r="V2078" i="1" s="1"/>
  <c r="D2076" i="2"/>
  <c r="V2079" i="1" s="1"/>
  <c r="D2078" i="2"/>
  <c r="V2081" i="1" s="1"/>
  <c r="D2209" i="2"/>
  <c r="V2212" i="1" s="1"/>
  <c r="D2266" i="2"/>
  <c r="V2269" i="1" s="1"/>
  <c r="D2267" i="2"/>
  <c r="V2270" i="1" s="1"/>
  <c r="D2275" i="2"/>
  <c r="V2278" i="1" s="1"/>
  <c r="D2325" i="2"/>
  <c r="V2328" i="1" s="1"/>
  <c r="D2331" i="2"/>
  <c r="V2334" i="1" s="1"/>
  <c r="D2408" i="2"/>
  <c r="V2411" i="1" s="1"/>
  <c r="D2421" i="2"/>
  <c r="V2424" i="1" s="1"/>
  <c r="D2438" i="2"/>
  <c r="V2441" i="1" s="1"/>
  <c r="D2442" i="2"/>
  <c r="V2445" i="1" s="1"/>
  <c r="D2443" i="2"/>
  <c r="V2446" i="1" s="1"/>
  <c r="D2454" i="2"/>
  <c r="V2457" i="1" s="1"/>
  <c r="D2469" i="2"/>
  <c r="V2472" i="1" s="1"/>
  <c r="D2482" i="2"/>
  <c r="V2485" i="1" s="1"/>
  <c r="D2484" i="2"/>
  <c r="V2487" i="1" s="1"/>
  <c r="D2485" i="2"/>
  <c r="V2488" i="1" s="1"/>
  <c r="D3028" i="2"/>
  <c r="V3031" i="1" s="1"/>
  <c r="D3029" i="2"/>
  <c r="V3032" i="1" s="1"/>
  <c r="D3030" i="2"/>
  <c r="V3033" i="1" s="1"/>
  <c r="D3032" i="2"/>
  <c r="V3035" i="1" s="1"/>
  <c r="D3050" i="2"/>
  <c r="V3053" i="1" s="1"/>
  <c r="D3181" i="2"/>
  <c r="V3184" i="1" s="1"/>
  <c r="D3208" i="2"/>
  <c r="V3211" i="1" s="1"/>
  <c r="D3216" i="2"/>
  <c r="V3219" i="1" s="1"/>
  <c r="D3220" i="2"/>
  <c r="V3223" i="1" s="1"/>
  <c r="D3235" i="2"/>
  <c r="V3238" i="1" s="1"/>
  <c r="D3241" i="2"/>
  <c r="V3244" i="1" s="1"/>
  <c r="D3244" i="2"/>
  <c r="V3247" i="1" s="1"/>
  <c r="D3252" i="2"/>
  <c r="V3255" i="1" s="1"/>
  <c r="D3338" i="2"/>
  <c r="V3341" i="1" s="1"/>
  <c r="D3339" i="2"/>
  <c r="V3342" i="1" s="1"/>
  <c r="D3350" i="2"/>
  <c r="V3353" i="1" s="1"/>
  <c r="D3530" i="2"/>
  <c r="V3533" i="1" s="1"/>
  <c r="D3544" i="2"/>
  <c r="V3547" i="1" s="1"/>
  <c r="D3545" i="2"/>
  <c r="V3548" i="1" s="1"/>
  <c r="D3558" i="2"/>
  <c r="V3561" i="1" s="1"/>
  <c r="D568" i="2"/>
  <c r="V571" i="1" s="1"/>
  <c r="D1029" i="2"/>
  <c r="V1032" i="1" s="1"/>
  <c r="D2066" i="2"/>
  <c r="V2069" i="1" s="1"/>
  <c r="D2298" i="2"/>
  <c r="V2301" i="1" s="1"/>
  <c r="D2724" i="2"/>
  <c r="V2727" i="1" s="1"/>
  <c r="D1282" i="2"/>
  <c r="V1285" i="1" s="1"/>
  <c r="D1122" i="2"/>
  <c r="V1125" i="1" s="1"/>
  <c r="D2674" i="2"/>
  <c r="V2677" i="1" s="1"/>
  <c r="D650" i="2"/>
  <c r="V653" i="1" s="1"/>
  <c r="D1470" i="2"/>
  <c r="V1473" i="1" s="1"/>
  <c r="D536" i="2"/>
  <c r="V539" i="1" s="1"/>
  <c r="D3149" i="2"/>
  <c r="V3152" i="1" s="1"/>
  <c r="D2102" i="2"/>
  <c r="V2105" i="1" s="1"/>
  <c r="D2277" i="2"/>
  <c r="V2280" i="1" s="1"/>
  <c r="D931" i="2"/>
  <c r="V934" i="1" s="1"/>
  <c r="D2736" i="2"/>
  <c r="V2739" i="1" s="1"/>
  <c r="D3000" i="2"/>
  <c r="V3003" i="1" s="1"/>
  <c r="D226" i="2"/>
  <c r="V229" i="1" s="1"/>
  <c r="Z229" i="1" s="1"/>
  <c r="D123" i="2"/>
  <c r="V125" i="1" s="1"/>
  <c r="Z125" i="1" s="1"/>
  <c r="D788" i="2"/>
  <c r="V791" i="1" s="1"/>
  <c r="D683" i="2"/>
  <c r="V686" i="1" s="1"/>
  <c r="D539" i="2"/>
  <c r="V542" i="1" s="1"/>
  <c r="D2296" i="2"/>
  <c r="V2299" i="1" s="1"/>
  <c r="D1189" i="2"/>
  <c r="V1192" i="1" s="1"/>
  <c r="D2808" i="2"/>
  <c r="V2811" i="1" s="1"/>
  <c r="D827" i="2"/>
  <c r="V830" i="1" s="1"/>
  <c r="D1045" i="2"/>
  <c r="V1048" i="1" s="1"/>
  <c r="D2589" i="2"/>
  <c r="V2592" i="1" s="1"/>
  <c r="D2949" i="2"/>
  <c r="V2952" i="1" s="1"/>
  <c r="D3068" i="2"/>
  <c r="V3071" i="1" s="1"/>
  <c r="D238" i="2"/>
  <c r="V241" i="1" s="1"/>
  <c r="Z241" i="1" s="1"/>
  <c r="D1574" i="2"/>
  <c r="V1577" i="1" s="1"/>
  <c r="D2014" i="2"/>
  <c r="V2017" i="1" s="1"/>
  <c r="D1796" i="2"/>
  <c r="V1799" i="1" s="1"/>
  <c r="D340" i="2"/>
  <c r="V343" i="1" s="1"/>
  <c r="Z343" i="1" s="1"/>
  <c r="D2527" i="2"/>
  <c r="V2530" i="1" s="1"/>
  <c r="D2253" i="2"/>
  <c r="V2256" i="1" s="1"/>
  <c r="D2771" i="2"/>
  <c r="V2774" i="1" s="1"/>
  <c r="D3384" i="2"/>
  <c r="V3387" i="1" s="1"/>
  <c r="D3433" i="2"/>
  <c r="V3436" i="1" s="1"/>
  <c r="D1659" i="2"/>
  <c r="V1662" i="1" s="1"/>
  <c r="D1701" i="2"/>
  <c r="V1704" i="1" s="1"/>
  <c r="D2219" i="2"/>
  <c r="V2222" i="1" s="1"/>
  <c r="D1993" i="2"/>
  <c r="V1996" i="1" s="1"/>
  <c r="D967" i="2"/>
  <c r="V970" i="1" s="1"/>
  <c r="D2839" i="2"/>
  <c r="V2842" i="1" s="1"/>
  <c r="D1353" i="2"/>
  <c r="V1356" i="1" s="1"/>
  <c r="D1565" i="2"/>
  <c r="V1568" i="1" s="1"/>
  <c r="D216" i="2"/>
  <c r="V219" i="1" s="1"/>
  <c r="Z219" i="1" s="1"/>
  <c r="D1962" i="2"/>
  <c r="V1965" i="1" s="1"/>
  <c r="D852" i="2"/>
  <c r="V855" i="1" s="1"/>
  <c r="D2351" i="2"/>
  <c r="V2354" i="1" s="1"/>
  <c r="D3559" i="2"/>
  <c r="V3562" i="1" s="1"/>
  <c r="D3560" i="2"/>
  <c r="V3563" i="1" s="1"/>
  <c r="D3561" i="2"/>
  <c r="V3564" i="1" s="1"/>
  <c r="D3562" i="2"/>
  <c r="V3565" i="1" s="1"/>
  <c r="D3563" i="2"/>
  <c r="V3566" i="1" s="1"/>
  <c r="D3564" i="2"/>
  <c r="V3567" i="1" s="1"/>
  <c r="D3565" i="2"/>
  <c r="V3568" i="1" s="1"/>
  <c r="D3566" i="2"/>
  <c r="V3569" i="1" s="1"/>
  <c r="D3567" i="2"/>
  <c r="V3570" i="1" s="1"/>
  <c r="D3568" i="2"/>
  <c r="V3571" i="1" s="1"/>
  <c r="D3569" i="2"/>
  <c r="V3572" i="1" s="1"/>
  <c r="D3570" i="2"/>
  <c r="V3573" i="1" s="1"/>
  <c r="D3571" i="2"/>
  <c r="V3574" i="1" s="1"/>
  <c r="D3572" i="2"/>
  <c r="V3575" i="1" s="1"/>
  <c r="D3573" i="2"/>
  <c r="V3576" i="1" s="1"/>
  <c r="D3574" i="2"/>
  <c r="V3577" i="1" s="1"/>
  <c r="D3575" i="2"/>
  <c r="V3578" i="1" s="1"/>
  <c r="D3576" i="2"/>
  <c r="V3579" i="1" s="1"/>
  <c r="D3577" i="2"/>
  <c r="V3580" i="1" s="1"/>
  <c r="D3578" i="2"/>
  <c r="V3581" i="1" s="1"/>
  <c r="D3579" i="2"/>
  <c r="V3582" i="1" s="1"/>
  <c r="D3580" i="2"/>
  <c r="V3583" i="1" s="1"/>
  <c r="D3581" i="2"/>
  <c r="V3584" i="1" s="1"/>
  <c r="D3582" i="2"/>
  <c r="V3585" i="1" s="1"/>
  <c r="N2" i="2"/>
  <c r="D33" i="2"/>
  <c r="V35" i="1" s="1"/>
  <c r="Z35" i="1" s="1"/>
  <c r="D158" i="2"/>
  <c r="V161" i="1" s="1"/>
  <c r="Z161" i="1" s="1"/>
  <c r="D212" i="2"/>
  <c r="V215" i="1" s="1"/>
  <c r="Z215" i="1" s="1"/>
  <c r="D234" i="2"/>
  <c r="V237" i="1" s="1"/>
  <c r="Z237" i="1" s="1"/>
  <c r="D276" i="2"/>
  <c r="V279" i="1" s="1"/>
  <c r="Z279" i="1" s="1"/>
  <c r="D352" i="2"/>
  <c r="V355" i="1" s="1"/>
  <c r="Z355" i="1" s="1"/>
  <c r="D419" i="2"/>
  <c r="V422" i="1" s="1"/>
  <c r="Z422" i="1" s="1"/>
  <c r="J3" i="2"/>
  <c r="K3" i="2"/>
  <c r="J4" i="2"/>
  <c r="K4" i="2"/>
  <c r="J5" i="2"/>
  <c r="K5" i="2"/>
  <c r="J6" i="2"/>
  <c r="K6" i="2"/>
  <c r="J7" i="2"/>
  <c r="K7" i="2"/>
  <c r="J8" i="2"/>
  <c r="K8" i="2"/>
  <c r="J9" i="2"/>
  <c r="K9" i="2"/>
  <c r="J10" i="2"/>
  <c r="K10" i="2"/>
  <c r="J11" i="2"/>
  <c r="K11" i="2"/>
  <c r="J12" i="2"/>
  <c r="K12" i="2"/>
  <c r="J13" i="2"/>
  <c r="K13" i="2"/>
  <c r="J14" i="2"/>
  <c r="K14" i="2"/>
  <c r="J15" i="2"/>
  <c r="K15" i="2"/>
  <c r="J16" i="2"/>
  <c r="K16" i="2"/>
  <c r="J17" i="2"/>
  <c r="K17" i="2"/>
  <c r="J18" i="2"/>
  <c r="K18" i="2"/>
  <c r="J19" i="2"/>
  <c r="K19" i="2"/>
  <c r="J20" i="2"/>
  <c r="K20" i="2"/>
  <c r="J21" i="2"/>
  <c r="K21" i="2"/>
  <c r="J22" i="2"/>
  <c r="K22" i="2"/>
  <c r="J23" i="2"/>
  <c r="K23" i="2"/>
  <c r="J24" i="2"/>
  <c r="K24" i="2"/>
  <c r="J25" i="2"/>
  <c r="K25" i="2"/>
  <c r="J26" i="2"/>
  <c r="K26" i="2"/>
  <c r="J27" i="2"/>
  <c r="K27" i="2"/>
  <c r="J28" i="2"/>
  <c r="K28" i="2"/>
  <c r="J29" i="2"/>
  <c r="K29" i="2"/>
  <c r="J30" i="2"/>
  <c r="K30" i="2"/>
  <c r="J31" i="2"/>
  <c r="K31" i="2"/>
  <c r="J32" i="2"/>
  <c r="K32" i="2"/>
  <c r="J33" i="2"/>
  <c r="K33" i="2"/>
  <c r="J34" i="2"/>
  <c r="K34" i="2"/>
  <c r="J35" i="2"/>
  <c r="K35" i="2"/>
  <c r="J36" i="2"/>
  <c r="K36" i="2"/>
  <c r="J37" i="2"/>
  <c r="K37" i="2"/>
  <c r="J38" i="2"/>
  <c r="K38" i="2"/>
  <c r="J39" i="2"/>
  <c r="K39" i="2"/>
  <c r="J40" i="2"/>
  <c r="K40" i="2"/>
  <c r="J41" i="2"/>
  <c r="K41" i="2"/>
  <c r="J42" i="2"/>
  <c r="K42" i="2"/>
  <c r="J43" i="2"/>
  <c r="K43" i="2"/>
  <c r="J44" i="2"/>
  <c r="K44" i="2"/>
  <c r="J45" i="2"/>
  <c r="K45" i="2"/>
  <c r="J46" i="2"/>
  <c r="K46" i="2"/>
  <c r="J47" i="2"/>
  <c r="K47" i="2"/>
  <c r="J48" i="2"/>
  <c r="K48" i="2"/>
  <c r="J49" i="2"/>
  <c r="K49" i="2"/>
  <c r="J50" i="2"/>
  <c r="K50" i="2"/>
  <c r="J51" i="2"/>
  <c r="K51" i="2"/>
  <c r="J52" i="2"/>
  <c r="K52" i="2"/>
  <c r="J53" i="2"/>
  <c r="K53" i="2"/>
  <c r="J54" i="2"/>
  <c r="K54" i="2"/>
  <c r="J55" i="2"/>
  <c r="K55" i="2"/>
  <c r="J56" i="2"/>
  <c r="K56" i="2"/>
  <c r="J57" i="2"/>
  <c r="K57" i="2"/>
  <c r="J58" i="2"/>
  <c r="K58" i="2"/>
  <c r="J59" i="2"/>
  <c r="K59" i="2"/>
  <c r="J60" i="2"/>
  <c r="K60" i="2"/>
  <c r="J61" i="2"/>
  <c r="K61" i="2"/>
  <c r="J62" i="2"/>
  <c r="K62" i="2"/>
  <c r="J63" i="2"/>
  <c r="K63" i="2"/>
  <c r="J64" i="2"/>
  <c r="K64" i="2"/>
  <c r="J65" i="2"/>
  <c r="K65" i="2"/>
  <c r="J66" i="2"/>
  <c r="K66" i="2"/>
  <c r="J67" i="2"/>
  <c r="K67" i="2"/>
  <c r="J68" i="2"/>
  <c r="K68" i="2"/>
  <c r="J69" i="2"/>
  <c r="K69" i="2"/>
  <c r="J70" i="2"/>
  <c r="K70" i="2"/>
  <c r="J71" i="2"/>
  <c r="K71" i="2"/>
  <c r="J72" i="2"/>
  <c r="K72" i="2"/>
  <c r="J73" i="2"/>
  <c r="K73" i="2"/>
  <c r="J74" i="2"/>
  <c r="K74" i="2"/>
  <c r="J75" i="2"/>
  <c r="K75" i="2"/>
  <c r="J76" i="2"/>
  <c r="K76" i="2"/>
  <c r="J77" i="2"/>
  <c r="K77" i="2"/>
  <c r="J78" i="2"/>
  <c r="K78" i="2"/>
  <c r="J79" i="2"/>
  <c r="K79" i="2"/>
  <c r="J80" i="2"/>
  <c r="K80" i="2"/>
  <c r="J81" i="2"/>
  <c r="K81" i="2"/>
  <c r="J82" i="2"/>
  <c r="K82" i="2"/>
  <c r="J83" i="2"/>
  <c r="K83" i="2"/>
  <c r="J84" i="2"/>
  <c r="K84" i="2"/>
  <c r="J85" i="2"/>
  <c r="K85" i="2"/>
  <c r="J86" i="2"/>
  <c r="K86" i="2"/>
  <c r="J87" i="2"/>
  <c r="K87" i="2"/>
  <c r="J88" i="2"/>
  <c r="K88" i="2"/>
  <c r="J89" i="2"/>
  <c r="K89" i="2"/>
  <c r="J90" i="2"/>
  <c r="K90" i="2"/>
  <c r="J91" i="2"/>
  <c r="K91" i="2"/>
  <c r="J92" i="2"/>
  <c r="K92" i="2"/>
  <c r="J93" i="2"/>
  <c r="K93" i="2"/>
  <c r="J94" i="2"/>
  <c r="K94" i="2"/>
  <c r="J95" i="2"/>
  <c r="K95" i="2"/>
  <c r="J96" i="2"/>
  <c r="K96" i="2"/>
  <c r="J97" i="2"/>
  <c r="K97" i="2"/>
  <c r="J98" i="2"/>
  <c r="K98" i="2"/>
  <c r="J99" i="2"/>
  <c r="K99" i="2"/>
  <c r="J100" i="2"/>
  <c r="K100" i="2"/>
  <c r="J101" i="2"/>
  <c r="K101" i="2"/>
  <c r="J102" i="2"/>
  <c r="K102" i="2"/>
  <c r="J103" i="2"/>
  <c r="K103" i="2"/>
  <c r="J104" i="2"/>
  <c r="K104" i="2"/>
  <c r="J105" i="2"/>
  <c r="K105" i="2"/>
  <c r="J106" i="2"/>
  <c r="K106" i="2"/>
  <c r="J107" i="2"/>
  <c r="K107" i="2"/>
  <c r="J108" i="2"/>
  <c r="K108" i="2"/>
  <c r="J109" i="2"/>
  <c r="K109" i="2"/>
  <c r="J110" i="2"/>
  <c r="K110" i="2"/>
  <c r="J111" i="2"/>
  <c r="K111" i="2"/>
  <c r="J112" i="2"/>
  <c r="K112" i="2"/>
  <c r="J113" i="2"/>
  <c r="K113" i="2"/>
  <c r="J114" i="2"/>
  <c r="K114" i="2"/>
  <c r="J115" i="2"/>
  <c r="K115" i="2"/>
  <c r="J116" i="2"/>
  <c r="K116" i="2"/>
  <c r="J117" i="2"/>
  <c r="K117" i="2"/>
  <c r="J118" i="2"/>
  <c r="K118" i="2"/>
  <c r="J119" i="2"/>
  <c r="K119" i="2"/>
  <c r="J120" i="2"/>
  <c r="K120" i="2"/>
  <c r="J121" i="2"/>
  <c r="K121" i="2"/>
  <c r="J122" i="2"/>
  <c r="K122" i="2"/>
  <c r="J123" i="2"/>
  <c r="K123" i="2"/>
  <c r="J124" i="2"/>
  <c r="K124" i="2"/>
  <c r="J125" i="2"/>
  <c r="K125" i="2"/>
  <c r="J126" i="2"/>
  <c r="K126" i="2"/>
  <c r="J127" i="2"/>
  <c r="K127" i="2"/>
  <c r="J128" i="2"/>
  <c r="K128" i="2"/>
  <c r="J129" i="2"/>
  <c r="K129" i="2"/>
  <c r="J130" i="2"/>
  <c r="K130" i="2"/>
  <c r="J131" i="2"/>
  <c r="K131" i="2"/>
  <c r="J132" i="2"/>
  <c r="K132" i="2"/>
  <c r="J133" i="2"/>
  <c r="K133" i="2"/>
  <c r="J134" i="2"/>
  <c r="K134" i="2"/>
  <c r="J135" i="2"/>
  <c r="K135" i="2"/>
  <c r="J136" i="2"/>
  <c r="K136" i="2"/>
  <c r="J137" i="2"/>
  <c r="K137" i="2"/>
  <c r="J138" i="2"/>
  <c r="K138" i="2"/>
  <c r="J139" i="2"/>
  <c r="K139" i="2"/>
  <c r="J140" i="2"/>
  <c r="K140" i="2"/>
  <c r="J141" i="2"/>
  <c r="K141" i="2"/>
  <c r="J142" i="2"/>
  <c r="K142" i="2"/>
  <c r="J143" i="2"/>
  <c r="K143" i="2"/>
  <c r="J144" i="2"/>
  <c r="K144" i="2"/>
  <c r="J145" i="2"/>
  <c r="K145" i="2"/>
  <c r="J146" i="2"/>
  <c r="K146" i="2"/>
  <c r="J147" i="2"/>
  <c r="K147" i="2"/>
  <c r="J148" i="2"/>
  <c r="K148" i="2"/>
  <c r="J149" i="2"/>
  <c r="K149" i="2"/>
  <c r="J150" i="2"/>
  <c r="K150" i="2"/>
  <c r="J151" i="2"/>
  <c r="K151" i="2"/>
  <c r="J152" i="2"/>
  <c r="K152" i="2"/>
  <c r="J153" i="2"/>
  <c r="K153" i="2"/>
  <c r="J154" i="2"/>
  <c r="K154" i="2"/>
  <c r="J155" i="2"/>
  <c r="K155" i="2"/>
  <c r="J156" i="2"/>
  <c r="K156" i="2"/>
  <c r="J157" i="2"/>
  <c r="K157" i="2"/>
  <c r="J158" i="2"/>
  <c r="K158" i="2"/>
  <c r="J159" i="2"/>
  <c r="K159" i="2"/>
  <c r="J160" i="2"/>
  <c r="K160" i="2"/>
  <c r="J161" i="2"/>
  <c r="K161" i="2"/>
  <c r="J162" i="2"/>
  <c r="K162" i="2"/>
  <c r="J163" i="2"/>
  <c r="K163" i="2"/>
  <c r="J164" i="2"/>
  <c r="K164" i="2"/>
  <c r="J165" i="2"/>
  <c r="K165" i="2"/>
  <c r="J166" i="2"/>
  <c r="K166" i="2"/>
  <c r="J167" i="2"/>
  <c r="K167" i="2"/>
  <c r="J168" i="2"/>
  <c r="K168" i="2"/>
  <c r="J169" i="2"/>
  <c r="K169" i="2"/>
  <c r="J170" i="2"/>
  <c r="K170" i="2"/>
  <c r="J171" i="2"/>
  <c r="K171" i="2"/>
  <c r="J172" i="2"/>
  <c r="K172" i="2"/>
  <c r="J173" i="2"/>
  <c r="K173" i="2"/>
  <c r="J174" i="2"/>
  <c r="K174" i="2"/>
  <c r="J175" i="2"/>
  <c r="K175" i="2"/>
  <c r="J176" i="2"/>
  <c r="K176" i="2"/>
  <c r="J177" i="2"/>
  <c r="K177" i="2"/>
  <c r="J178" i="2"/>
  <c r="K178" i="2"/>
  <c r="J179" i="2"/>
  <c r="K179" i="2"/>
  <c r="J180" i="2"/>
  <c r="K180" i="2"/>
  <c r="J181" i="2"/>
  <c r="K181" i="2"/>
  <c r="J182" i="2"/>
  <c r="K182" i="2"/>
  <c r="J183" i="2"/>
  <c r="K183" i="2"/>
  <c r="J184" i="2"/>
  <c r="K184" i="2"/>
  <c r="J185" i="2"/>
  <c r="K185" i="2"/>
  <c r="J186" i="2"/>
  <c r="K186" i="2"/>
  <c r="J187" i="2"/>
  <c r="K187" i="2"/>
  <c r="J188" i="2"/>
  <c r="K188" i="2"/>
  <c r="J189" i="2"/>
  <c r="K189" i="2"/>
  <c r="J190" i="2"/>
  <c r="K190" i="2"/>
  <c r="J191" i="2"/>
  <c r="K191" i="2"/>
  <c r="J192" i="2"/>
  <c r="K192" i="2"/>
  <c r="J193" i="2"/>
  <c r="K193" i="2"/>
  <c r="J194" i="2"/>
  <c r="K194" i="2"/>
  <c r="J195" i="2"/>
  <c r="K195" i="2"/>
  <c r="J196" i="2"/>
  <c r="K196" i="2"/>
  <c r="J197" i="2"/>
  <c r="K197" i="2"/>
  <c r="J198" i="2"/>
  <c r="K198" i="2"/>
  <c r="J199" i="2"/>
  <c r="K199" i="2"/>
  <c r="J200" i="2"/>
  <c r="K200" i="2"/>
  <c r="J201" i="2"/>
  <c r="K201" i="2"/>
  <c r="J202" i="2"/>
  <c r="K202" i="2"/>
  <c r="J203" i="2"/>
  <c r="K203" i="2"/>
  <c r="J204" i="2"/>
  <c r="K204" i="2"/>
  <c r="J205" i="2"/>
  <c r="K205" i="2"/>
  <c r="J206" i="2"/>
  <c r="K206" i="2"/>
  <c r="J207" i="2"/>
  <c r="K207" i="2"/>
  <c r="J208" i="2"/>
  <c r="K208" i="2"/>
  <c r="J209" i="2"/>
  <c r="K209" i="2"/>
  <c r="J210" i="2"/>
  <c r="K210" i="2"/>
  <c r="J211" i="2"/>
  <c r="K211" i="2"/>
  <c r="J212" i="2"/>
  <c r="K212" i="2"/>
  <c r="J213" i="2"/>
  <c r="K213" i="2"/>
  <c r="J214" i="2"/>
  <c r="K214" i="2"/>
  <c r="J215" i="2"/>
  <c r="K215" i="2"/>
  <c r="J216" i="2"/>
  <c r="K216" i="2"/>
  <c r="J217" i="2"/>
  <c r="K217" i="2"/>
  <c r="J218" i="2"/>
  <c r="K218" i="2"/>
  <c r="J219" i="2"/>
  <c r="K219" i="2"/>
  <c r="J220" i="2"/>
  <c r="K220" i="2"/>
  <c r="J221" i="2"/>
  <c r="K221" i="2"/>
  <c r="J222" i="2"/>
  <c r="K222" i="2"/>
  <c r="J223" i="2"/>
  <c r="K223" i="2"/>
  <c r="J224" i="2"/>
  <c r="K224" i="2"/>
  <c r="J225" i="2"/>
  <c r="K225" i="2"/>
  <c r="J226" i="2"/>
  <c r="K226" i="2"/>
  <c r="J227" i="2"/>
  <c r="K227" i="2"/>
  <c r="J228" i="2"/>
  <c r="K228" i="2"/>
  <c r="J229" i="2"/>
  <c r="K229" i="2"/>
  <c r="J230" i="2"/>
  <c r="K230" i="2"/>
  <c r="J231" i="2"/>
  <c r="K231" i="2"/>
  <c r="J232" i="2"/>
  <c r="K232" i="2"/>
  <c r="J233" i="2"/>
  <c r="K233" i="2"/>
  <c r="J234" i="2"/>
  <c r="K234" i="2"/>
  <c r="J235" i="2"/>
  <c r="K235" i="2"/>
  <c r="J236" i="2"/>
  <c r="K236" i="2"/>
  <c r="J237" i="2"/>
  <c r="K237" i="2"/>
  <c r="J238" i="2"/>
  <c r="K238" i="2"/>
  <c r="J239" i="2"/>
  <c r="K239" i="2"/>
  <c r="J240" i="2"/>
  <c r="K240" i="2"/>
  <c r="J241" i="2"/>
  <c r="K241" i="2"/>
  <c r="J242" i="2"/>
  <c r="K242" i="2"/>
  <c r="J243" i="2"/>
  <c r="K243" i="2"/>
  <c r="J244" i="2"/>
  <c r="K244" i="2"/>
  <c r="J245" i="2"/>
  <c r="K245" i="2"/>
  <c r="J246" i="2"/>
  <c r="K246" i="2"/>
  <c r="J247" i="2"/>
  <c r="K247" i="2"/>
  <c r="J248" i="2"/>
  <c r="K248" i="2"/>
  <c r="J249" i="2"/>
  <c r="K249" i="2"/>
  <c r="J250" i="2"/>
  <c r="K250" i="2"/>
  <c r="J251" i="2"/>
  <c r="K251" i="2"/>
  <c r="J252" i="2"/>
  <c r="K252" i="2"/>
  <c r="J253" i="2"/>
  <c r="K253" i="2"/>
  <c r="J254" i="2"/>
  <c r="K254" i="2"/>
  <c r="J255" i="2"/>
  <c r="K255" i="2"/>
  <c r="J256" i="2"/>
  <c r="K256" i="2"/>
  <c r="J257" i="2"/>
  <c r="K257" i="2"/>
  <c r="J258" i="2"/>
  <c r="K258" i="2"/>
  <c r="J259" i="2"/>
  <c r="K259" i="2"/>
  <c r="J260" i="2"/>
  <c r="K260" i="2"/>
  <c r="J261" i="2"/>
  <c r="K261" i="2"/>
  <c r="J262" i="2"/>
  <c r="K262" i="2"/>
  <c r="J263" i="2"/>
  <c r="K263" i="2"/>
  <c r="J264" i="2"/>
  <c r="K264" i="2"/>
  <c r="J265" i="2"/>
  <c r="K265" i="2"/>
  <c r="J266" i="2"/>
  <c r="K266" i="2"/>
  <c r="J267" i="2"/>
  <c r="K267" i="2"/>
  <c r="J268" i="2"/>
  <c r="K268" i="2"/>
  <c r="J269" i="2"/>
  <c r="K269" i="2"/>
  <c r="J270" i="2"/>
  <c r="K270" i="2"/>
  <c r="J271" i="2"/>
  <c r="K271" i="2"/>
  <c r="J272" i="2"/>
  <c r="K272" i="2"/>
  <c r="J273" i="2"/>
  <c r="K273" i="2"/>
  <c r="J274" i="2"/>
  <c r="K274" i="2"/>
  <c r="J275" i="2"/>
  <c r="K275" i="2"/>
  <c r="J276" i="2"/>
  <c r="K276" i="2"/>
  <c r="J277" i="2"/>
  <c r="K277" i="2"/>
  <c r="J278" i="2"/>
  <c r="K278" i="2"/>
  <c r="J279" i="2"/>
  <c r="K279" i="2"/>
  <c r="J280" i="2"/>
  <c r="K280" i="2"/>
  <c r="J281" i="2"/>
  <c r="K281" i="2"/>
  <c r="J282" i="2"/>
  <c r="K282" i="2"/>
  <c r="J283" i="2"/>
  <c r="K283" i="2"/>
  <c r="J284" i="2"/>
  <c r="K284" i="2"/>
  <c r="J285" i="2"/>
  <c r="K285" i="2"/>
  <c r="J286" i="2"/>
  <c r="K286" i="2"/>
  <c r="J287" i="2"/>
  <c r="K287" i="2"/>
  <c r="J288" i="2"/>
  <c r="K288" i="2"/>
  <c r="J289" i="2"/>
  <c r="K289" i="2"/>
  <c r="J290" i="2"/>
  <c r="K290" i="2"/>
  <c r="J291" i="2"/>
  <c r="K291" i="2"/>
  <c r="J292" i="2"/>
  <c r="K292" i="2"/>
  <c r="J293" i="2"/>
  <c r="K293" i="2"/>
  <c r="J294" i="2"/>
  <c r="K294" i="2"/>
  <c r="J295" i="2"/>
  <c r="K295" i="2"/>
  <c r="J296" i="2"/>
  <c r="K296" i="2"/>
  <c r="J297" i="2"/>
  <c r="K297" i="2"/>
  <c r="J298" i="2"/>
  <c r="K298" i="2"/>
  <c r="J299" i="2"/>
  <c r="K299" i="2"/>
  <c r="J300" i="2"/>
  <c r="K300" i="2"/>
  <c r="J301" i="2"/>
  <c r="K301" i="2"/>
  <c r="J302" i="2"/>
  <c r="K302" i="2"/>
  <c r="J303" i="2"/>
  <c r="K303" i="2"/>
  <c r="J304" i="2"/>
  <c r="K304" i="2"/>
  <c r="J305" i="2"/>
  <c r="K305" i="2"/>
  <c r="J306" i="2"/>
  <c r="K306" i="2"/>
  <c r="J307" i="2"/>
  <c r="K307" i="2"/>
  <c r="J308" i="2"/>
  <c r="K308" i="2"/>
  <c r="J309" i="2"/>
  <c r="K309" i="2"/>
  <c r="J310" i="2"/>
  <c r="K310" i="2"/>
  <c r="J311" i="2"/>
  <c r="K311" i="2"/>
  <c r="J312" i="2"/>
  <c r="K312" i="2"/>
  <c r="J313" i="2"/>
  <c r="K313" i="2"/>
  <c r="J314" i="2"/>
  <c r="K314" i="2"/>
  <c r="J315" i="2"/>
  <c r="K315" i="2"/>
  <c r="J316" i="2"/>
  <c r="K316" i="2"/>
  <c r="J317" i="2"/>
  <c r="K317" i="2"/>
  <c r="J318" i="2"/>
  <c r="K318" i="2"/>
  <c r="J319" i="2"/>
  <c r="K319" i="2"/>
  <c r="J320" i="2"/>
  <c r="K320" i="2"/>
  <c r="J321" i="2"/>
  <c r="K321" i="2"/>
  <c r="J322" i="2"/>
  <c r="K322" i="2"/>
  <c r="J323" i="2"/>
  <c r="K323" i="2"/>
  <c r="J324" i="2"/>
  <c r="K324" i="2"/>
  <c r="J325" i="2"/>
  <c r="K325" i="2"/>
  <c r="J326" i="2"/>
  <c r="K326" i="2"/>
  <c r="J327" i="2"/>
  <c r="K327" i="2"/>
  <c r="J328" i="2"/>
  <c r="K328" i="2"/>
  <c r="J329" i="2"/>
  <c r="K329" i="2"/>
  <c r="J330" i="2"/>
  <c r="K330" i="2"/>
  <c r="J331" i="2"/>
  <c r="K331" i="2"/>
  <c r="J332" i="2"/>
  <c r="K332" i="2"/>
  <c r="J333" i="2"/>
  <c r="K333" i="2"/>
  <c r="J334" i="2"/>
  <c r="K334" i="2"/>
  <c r="J335" i="2"/>
  <c r="K335" i="2"/>
  <c r="J336" i="2"/>
  <c r="K336" i="2"/>
  <c r="J337" i="2"/>
  <c r="K337" i="2"/>
  <c r="J338" i="2"/>
  <c r="K338" i="2"/>
  <c r="J339" i="2"/>
  <c r="K339" i="2"/>
  <c r="J340" i="2"/>
  <c r="K340" i="2"/>
  <c r="J341" i="2"/>
  <c r="K341" i="2"/>
  <c r="J342" i="2"/>
  <c r="K342" i="2"/>
  <c r="J343" i="2"/>
  <c r="K343" i="2"/>
  <c r="J344" i="2"/>
  <c r="K344" i="2"/>
  <c r="J345" i="2"/>
  <c r="K345" i="2"/>
  <c r="J346" i="2"/>
  <c r="K346" i="2"/>
  <c r="J347" i="2"/>
  <c r="K347" i="2"/>
  <c r="J348" i="2"/>
  <c r="K348" i="2"/>
  <c r="J349" i="2"/>
  <c r="K349" i="2"/>
  <c r="J350" i="2"/>
  <c r="K350" i="2"/>
  <c r="J351" i="2"/>
  <c r="K351" i="2"/>
  <c r="J352" i="2"/>
  <c r="K352" i="2"/>
  <c r="J353" i="2"/>
  <c r="K353" i="2"/>
  <c r="J354" i="2"/>
  <c r="K354" i="2"/>
  <c r="J355" i="2"/>
  <c r="K355" i="2"/>
  <c r="J356" i="2"/>
  <c r="K356" i="2"/>
  <c r="J357" i="2"/>
  <c r="K357" i="2"/>
  <c r="J358" i="2"/>
  <c r="K358" i="2"/>
  <c r="J359" i="2"/>
  <c r="K359" i="2"/>
  <c r="J360" i="2"/>
  <c r="K360" i="2"/>
  <c r="J361" i="2"/>
  <c r="K361" i="2"/>
  <c r="J362" i="2"/>
  <c r="K362" i="2"/>
  <c r="J363" i="2"/>
  <c r="K363" i="2"/>
  <c r="J364" i="2"/>
  <c r="K364" i="2"/>
  <c r="J365" i="2"/>
  <c r="K365" i="2"/>
  <c r="J366" i="2"/>
  <c r="K366" i="2"/>
  <c r="J367" i="2"/>
  <c r="K367" i="2"/>
  <c r="J368" i="2"/>
  <c r="K368" i="2"/>
  <c r="J369" i="2"/>
  <c r="K369" i="2"/>
  <c r="J370" i="2"/>
  <c r="K370" i="2"/>
  <c r="J371" i="2"/>
  <c r="K371" i="2"/>
  <c r="J372" i="2"/>
  <c r="K372" i="2"/>
  <c r="J373" i="2"/>
  <c r="K373" i="2"/>
  <c r="J374" i="2"/>
  <c r="K374" i="2"/>
  <c r="J375" i="2"/>
  <c r="K375" i="2"/>
  <c r="J376" i="2"/>
  <c r="K376" i="2"/>
  <c r="J377" i="2"/>
  <c r="K377" i="2"/>
  <c r="J378" i="2"/>
  <c r="K378" i="2"/>
  <c r="J379" i="2"/>
  <c r="K379" i="2"/>
  <c r="J380" i="2"/>
  <c r="K380" i="2"/>
  <c r="J381" i="2"/>
  <c r="K381" i="2"/>
  <c r="J382" i="2"/>
  <c r="K382" i="2"/>
  <c r="J383" i="2"/>
  <c r="K383" i="2"/>
  <c r="J384" i="2"/>
  <c r="K384" i="2"/>
  <c r="J385" i="2"/>
  <c r="K385" i="2"/>
  <c r="J386" i="2"/>
  <c r="K386" i="2"/>
  <c r="J387" i="2"/>
  <c r="K387" i="2"/>
  <c r="J388" i="2"/>
  <c r="K388" i="2"/>
  <c r="J389" i="2"/>
  <c r="K389" i="2"/>
  <c r="J390" i="2"/>
  <c r="K390" i="2"/>
  <c r="J391" i="2"/>
  <c r="K391" i="2"/>
  <c r="J392" i="2"/>
  <c r="K392" i="2"/>
  <c r="J393" i="2"/>
  <c r="K393" i="2"/>
  <c r="J394" i="2"/>
  <c r="K394" i="2"/>
  <c r="J395" i="2"/>
  <c r="K395" i="2"/>
  <c r="J396" i="2"/>
  <c r="K396" i="2"/>
  <c r="J397" i="2"/>
  <c r="K397" i="2"/>
  <c r="J398" i="2"/>
  <c r="K398" i="2"/>
  <c r="J399" i="2"/>
  <c r="K399" i="2"/>
  <c r="J400" i="2"/>
  <c r="K400" i="2"/>
  <c r="J401" i="2"/>
  <c r="K401" i="2"/>
  <c r="J402" i="2"/>
  <c r="K402" i="2"/>
  <c r="J403" i="2"/>
  <c r="K403" i="2"/>
  <c r="J404" i="2"/>
  <c r="K404" i="2"/>
  <c r="J405" i="2"/>
  <c r="K405" i="2"/>
  <c r="J406" i="2"/>
  <c r="K406" i="2"/>
  <c r="J407" i="2"/>
  <c r="K407" i="2"/>
  <c r="J408" i="2"/>
  <c r="K408" i="2"/>
  <c r="J409" i="2"/>
  <c r="K409" i="2"/>
  <c r="J410" i="2"/>
  <c r="K410" i="2"/>
  <c r="J411" i="2"/>
  <c r="K411" i="2"/>
  <c r="J412" i="2"/>
  <c r="K412" i="2"/>
  <c r="J413" i="2"/>
  <c r="K413" i="2"/>
  <c r="J414" i="2"/>
  <c r="K414" i="2"/>
  <c r="J415" i="2"/>
  <c r="K415" i="2"/>
  <c r="J416" i="2"/>
  <c r="K416" i="2"/>
  <c r="J417" i="2"/>
  <c r="K417" i="2"/>
  <c r="J418" i="2"/>
  <c r="K418" i="2"/>
  <c r="J419" i="2"/>
  <c r="K419" i="2"/>
  <c r="J420" i="2"/>
  <c r="K420" i="2"/>
  <c r="J421" i="2"/>
  <c r="K421" i="2"/>
  <c r="J422" i="2"/>
  <c r="K422" i="2"/>
  <c r="J423" i="2"/>
  <c r="K423" i="2"/>
  <c r="J424" i="2"/>
  <c r="K424" i="2"/>
  <c r="J425" i="2"/>
  <c r="K425" i="2"/>
  <c r="J426" i="2"/>
  <c r="K426" i="2"/>
  <c r="J427" i="2"/>
  <c r="K427" i="2"/>
  <c r="J428" i="2"/>
  <c r="K428" i="2"/>
  <c r="J429" i="2"/>
  <c r="K429" i="2"/>
  <c r="J430" i="2"/>
  <c r="K430" i="2"/>
  <c r="J431" i="2"/>
  <c r="K431" i="2"/>
  <c r="J432" i="2"/>
  <c r="K432" i="2"/>
  <c r="J433" i="2"/>
  <c r="K433" i="2"/>
  <c r="J434" i="2"/>
  <c r="K434" i="2"/>
  <c r="J435" i="2"/>
  <c r="K435" i="2"/>
  <c r="J436" i="2"/>
  <c r="K436" i="2"/>
  <c r="J437" i="2"/>
  <c r="K437" i="2"/>
  <c r="J438" i="2"/>
  <c r="K438" i="2"/>
  <c r="J439" i="2"/>
  <c r="K439" i="2"/>
  <c r="J440" i="2"/>
  <c r="K440" i="2"/>
  <c r="J441" i="2"/>
  <c r="K441" i="2"/>
  <c r="J442" i="2"/>
  <c r="K442" i="2"/>
  <c r="J443" i="2"/>
  <c r="K443" i="2"/>
  <c r="J444" i="2"/>
  <c r="K444" i="2"/>
  <c r="J445" i="2"/>
  <c r="K445" i="2"/>
  <c r="J446" i="2"/>
  <c r="K446" i="2"/>
  <c r="J447" i="2"/>
  <c r="K447" i="2"/>
  <c r="J448" i="2"/>
  <c r="K448" i="2"/>
  <c r="J449" i="2"/>
  <c r="K449" i="2"/>
  <c r="J450" i="2"/>
  <c r="K450" i="2"/>
  <c r="J451" i="2"/>
  <c r="K451" i="2"/>
  <c r="J452" i="2"/>
  <c r="K452" i="2"/>
  <c r="J453" i="2"/>
  <c r="K453" i="2"/>
  <c r="J454" i="2"/>
  <c r="K454" i="2"/>
  <c r="J455" i="2"/>
  <c r="K455" i="2"/>
  <c r="J456" i="2"/>
  <c r="K456" i="2"/>
  <c r="J457" i="2"/>
  <c r="K457" i="2"/>
  <c r="J458" i="2"/>
  <c r="K458" i="2"/>
  <c r="J459" i="2"/>
  <c r="K459" i="2"/>
  <c r="J460" i="2"/>
  <c r="K460" i="2"/>
  <c r="J461" i="2"/>
  <c r="K461" i="2"/>
  <c r="J462" i="2"/>
  <c r="K462" i="2"/>
  <c r="J463" i="2"/>
  <c r="K463" i="2"/>
  <c r="J464" i="2"/>
  <c r="K464" i="2"/>
  <c r="J465" i="2"/>
  <c r="K465" i="2"/>
  <c r="J466" i="2"/>
  <c r="K466" i="2"/>
  <c r="J467" i="2"/>
  <c r="K467" i="2"/>
  <c r="J468" i="2"/>
  <c r="K468" i="2"/>
  <c r="J469" i="2"/>
  <c r="K469" i="2"/>
  <c r="J470" i="2"/>
  <c r="K470" i="2"/>
  <c r="J471" i="2"/>
  <c r="K471" i="2"/>
  <c r="J472" i="2"/>
  <c r="K472" i="2"/>
  <c r="J473" i="2"/>
  <c r="K473" i="2"/>
  <c r="J474" i="2"/>
  <c r="K474" i="2"/>
  <c r="J475" i="2"/>
  <c r="K475" i="2"/>
  <c r="J476" i="2"/>
  <c r="K476" i="2"/>
  <c r="J477" i="2"/>
  <c r="K477" i="2"/>
  <c r="J478" i="2"/>
  <c r="K478" i="2"/>
  <c r="J479" i="2"/>
  <c r="K479" i="2"/>
  <c r="J480" i="2"/>
  <c r="K480" i="2"/>
  <c r="J481" i="2"/>
  <c r="K481" i="2"/>
  <c r="J482" i="2"/>
  <c r="K482" i="2"/>
  <c r="J483" i="2"/>
  <c r="K483" i="2"/>
  <c r="J484" i="2"/>
  <c r="K484" i="2"/>
  <c r="J485" i="2"/>
  <c r="K485" i="2"/>
  <c r="J486" i="2"/>
  <c r="K486" i="2"/>
  <c r="J487" i="2"/>
  <c r="K487" i="2"/>
  <c r="J488" i="2"/>
  <c r="K488" i="2"/>
  <c r="J489" i="2"/>
  <c r="K489" i="2"/>
  <c r="J490" i="2"/>
  <c r="K490" i="2"/>
  <c r="J491" i="2"/>
  <c r="K491" i="2"/>
  <c r="J492" i="2"/>
  <c r="K492" i="2"/>
  <c r="J493" i="2"/>
  <c r="K493" i="2"/>
  <c r="J494" i="2"/>
  <c r="K494" i="2"/>
  <c r="J495" i="2"/>
  <c r="K495" i="2"/>
  <c r="J496" i="2"/>
  <c r="K496" i="2"/>
  <c r="J497" i="2"/>
  <c r="K497" i="2"/>
  <c r="J498" i="2"/>
  <c r="K498" i="2"/>
  <c r="J499" i="2"/>
  <c r="K499" i="2"/>
  <c r="J500" i="2"/>
  <c r="K500" i="2"/>
  <c r="J501" i="2"/>
  <c r="K501" i="2"/>
  <c r="J502" i="2"/>
  <c r="K502" i="2"/>
  <c r="J503" i="2"/>
  <c r="K503" i="2"/>
  <c r="J504" i="2"/>
  <c r="K504" i="2"/>
  <c r="J505" i="2"/>
  <c r="K505" i="2"/>
  <c r="J506" i="2"/>
  <c r="K506" i="2"/>
  <c r="J507" i="2"/>
  <c r="K507" i="2"/>
  <c r="J508" i="2"/>
  <c r="K508" i="2"/>
  <c r="J509" i="2"/>
  <c r="K509" i="2"/>
  <c r="J510" i="2"/>
  <c r="K510" i="2"/>
  <c r="J511" i="2"/>
  <c r="K511" i="2"/>
  <c r="J512" i="2"/>
  <c r="K512" i="2"/>
  <c r="J513" i="2"/>
  <c r="K513" i="2"/>
  <c r="J514" i="2"/>
  <c r="K514" i="2"/>
  <c r="J515" i="2"/>
  <c r="K515" i="2"/>
  <c r="J516" i="2"/>
  <c r="K516" i="2"/>
  <c r="J517" i="2"/>
  <c r="K517" i="2"/>
  <c r="J518" i="2"/>
  <c r="K518" i="2"/>
  <c r="J519" i="2"/>
  <c r="K519" i="2"/>
  <c r="J520" i="2"/>
  <c r="K520" i="2"/>
  <c r="J521" i="2"/>
  <c r="K521" i="2"/>
  <c r="J522" i="2"/>
  <c r="K522" i="2"/>
  <c r="J523" i="2"/>
  <c r="K523" i="2"/>
  <c r="J524" i="2"/>
  <c r="K524" i="2"/>
  <c r="J525" i="2"/>
  <c r="K525" i="2"/>
  <c r="J526" i="2"/>
  <c r="K526" i="2"/>
  <c r="J527" i="2"/>
  <c r="K527" i="2"/>
  <c r="J528" i="2"/>
  <c r="K528" i="2"/>
  <c r="J529" i="2"/>
  <c r="K529" i="2"/>
  <c r="J530" i="2"/>
  <c r="K530" i="2"/>
  <c r="J531" i="2"/>
  <c r="K531" i="2"/>
  <c r="J532" i="2"/>
  <c r="K532" i="2"/>
  <c r="J533" i="2"/>
  <c r="K533" i="2"/>
  <c r="J534" i="2"/>
  <c r="K534" i="2"/>
  <c r="J535" i="2"/>
  <c r="K535" i="2"/>
  <c r="J536" i="2"/>
  <c r="K536" i="2"/>
  <c r="J537" i="2"/>
  <c r="K537" i="2"/>
  <c r="J538" i="2"/>
  <c r="K538" i="2"/>
  <c r="J539" i="2"/>
  <c r="K539" i="2"/>
  <c r="J540" i="2"/>
  <c r="K540" i="2"/>
  <c r="J541" i="2"/>
  <c r="K541" i="2"/>
  <c r="J542" i="2"/>
  <c r="K542" i="2"/>
  <c r="J543" i="2"/>
  <c r="K543" i="2"/>
  <c r="J544" i="2"/>
  <c r="K544" i="2"/>
  <c r="J545" i="2"/>
  <c r="K545" i="2"/>
  <c r="J546" i="2"/>
  <c r="K546" i="2"/>
  <c r="J547" i="2"/>
  <c r="K547" i="2"/>
  <c r="J548" i="2"/>
  <c r="K548" i="2"/>
  <c r="J549" i="2"/>
  <c r="K549" i="2"/>
  <c r="J550" i="2"/>
  <c r="K550" i="2"/>
  <c r="J551" i="2"/>
  <c r="K551" i="2"/>
  <c r="J552" i="2"/>
  <c r="K552" i="2"/>
  <c r="J553" i="2"/>
  <c r="K553" i="2"/>
  <c r="J554" i="2"/>
  <c r="K554" i="2"/>
  <c r="J555" i="2"/>
  <c r="K555" i="2"/>
  <c r="J556" i="2"/>
  <c r="K556" i="2"/>
  <c r="J557" i="2"/>
  <c r="K557" i="2"/>
  <c r="J558" i="2"/>
  <c r="K558" i="2"/>
  <c r="J559" i="2"/>
  <c r="K559" i="2"/>
  <c r="J560" i="2"/>
  <c r="K560" i="2"/>
  <c r="J561" i="2"/>
  <c r="K561" i="2"/>
  <c r="J562" i="2"/>
  <c r="K562" i="2"/>
  <c r="J563" i="2"/>
  <c r="K563" i="2"/>
  <c r="J564" i="2"/>
  <c r="K564" i="2"/>
  <c r="J565" i="2"/>
  <c r="K565" i="2"/>
  <c r="J566" i="2"/>
  <c r="K566" i="2"/>
  <c r="J567" i="2"/>
  <c r="K567" i="2"/>
  <c r="J568" i="2"/>
  <c r="K568" i="2"/>
  <c r="J569" i="2"/>
  <c r="K569" i="2"/>
  <c r="J570" i="2"/>
  <c r="K570" i="2"/>
  <c r="J571" i="2"/>
  <c r="K571" i="2"/>
  <c r="J572" i="2"/>
  <c r="K572" i="2"/>
  <c r="J573" i="2"/>
  <c r="K573" i="2"/>
  <c r="J574" i="2"/>
  <c r="K574" i="2"/>
  <c r="J575" i="2"/>
  <c r="K575" i="2"/>
  <c r="J576" i="2"/>
  <c r="K576" i="2"/>
  <c r="J577" i="2"/>
  <c r="K577" i="2"/>
  <c r="J578" i="2"/>
  <c r="K578" i="2"/>
  <c r="J579" i="2"/>
  <c r="K579" i="2"/>
  <c r="J580" i="2"/>
  <c r="K580" i="2"/>
  <c r="J581" i="2"/>
  <c r="K581" i="2"/>
  <c r="J582" i="2"/>
  <c r="K582" i="2"/>
  <c r="J583" i="2"/>
  <c r="K583" i="2"/>
  <c r="J584" i="2"/>
  <c r="K584" i="2"/>
  <c r="J585" i="2"/>
  <c r="K585" i="2"/>
  <c r="J586" i="2"/>
  <c r="K586" i="2"/>
  <c r="J587" i="2"/>
  <c r="K587" i="2"/>
  <c r="J588" i="2"/>
  <c r="K588" i="2"/>
  <c r="J589" i="2"/>
  <c r="K589" i="2"/>
  <c r="J590" i="2"/>
  <c r="K590" i="2"/>
  <c r="J591" i="2"/>
  <c r="K591" i="2"/>
  <c r="J592" i="2"/>
  <c r="K592" i="2"/>
  <c r="J593" i="2"/>
  <c r="K593" i="2"/>
  <c r="J594" i="2"/>
  <c r="K594" i="2"/>
  <c r="J595" i="2"/>
  <c r="K595" i="2"/>
  <c r="J596" i="2"/>
  <c r="K596" i="2"/>
  <c r="J597" i="2"/>
  <c r="K597" i="2"/>
  <c r="J598" i="2"/>
  <c r="K598" i="2"/>
  <c r="J599" i="2"/>
  <c r="K599" i="2"/>
  <c r="J600" i="2"/>
  <c r="K600" i="2"/>
  <c r="J601" i="2"/>
  <c r="K601" i="2"/>
  <c r="J602" i="2"/>
  <c r="K602" i="2"/>
  <c r="J603" i="2"/>
  <c r="K603" i="2"/>
  <c r="J604" i="2"/>
  <c r="K604" i="2"/>
  <c r="J605" i="2"/>
  <c r="K605" i="2"/>
  <c r="J606" i="2"/>
  <c r="K606" i="2"/>
  <c r="J607" i="2"/>
  <c r="K607" i="2"/>
  <c r="J608" i="2"/>
  <c r="K608" i="2"/>
  <c r="J609" i="2"/>
  <c r="K609" i="2"/>
  <c r="J610" i="2"/>
  <c r="K610" i="2"/>
  <c r="J611" i="2"/>
  <c r="K611" i="2"/>
  <c r="J612" i="2"/>
  <c r="K612" i="2"/>
  <c r="J613" i="2"/>
  <c r="K613" i="2"/>
  <c r="J614" i="2"/>
  <c r="K614" i="2"/>
  <c r="J615" i="2"/>
  <c r="K615" i="2"/>
  <c r="J616" i="2"/>
  <c r="K616" i="2"/>
  <c r="J617" i="2"/>
  <c r="K617" i="2"/>
  <c r="J618" i="2"/>
  <c r="K618" i="2"/>
  <c r="J619" i="2"/>
  <c r="K619" i="2"/>
  <c r="J620" i="2"/>
  <c r="K620" i="2"/>
  <c r="J621" i="2"/>
  <c r="K621" i="2"/>
  <c r="J622" i="2"/>
  <c r="K622" i="2"/>
  <c r="J623" i="2"/>
  <c r="K623" i="2"/>
  <c r="J624" i="2"/>
  <c r="K624" i="2"/>
  <c r="J625" i="2"/>
  <c r="K625" i="2"/>
  <c r="J626" i="2"/>
  <c r="K626" i="2"/>
  <c r="J627" i="2"/>
  <c r="K627" i="2"/>
  <c r="J628" i="2"/>
  <c r="K628" i="2"/>
  <c r="J629" i="2"/>
  <c r="K629" i="2"/>
  <c r="J630" i="2"/>
  <c r="K630" i="2"/>
  <c r="J631" i="2"/>
  <c r="K631" i="2"/>
  <c r="J632" i="2"/>
  <c r="K632" i="2"/>
  <c r="J633" i="2"/>
  <c r="K633" i="2"/>
  <c r="J634" i="2"/>
  <c r="K634" i="2"/>
  <c r="J635" i="2"/>
  <c r="K635" i="2"/>
  <c r="J636" i="2"/>
  <c r="K636" i="2"/>
  <c r="J637" i="2"/>
  <c r="K637" i="2"/>
  <c r="J638" i="2"/>
  <c r="K638" i="2"/>
  <c r="J639" i="2"/>
  <c r="K639" i="2"/>
  <c r="J640" i="2"/>
  <c r="K640" i="2"/>
  <c r="J641" i="2"/>
  <c r="K641" i="2"/>
  <c r="J642" i="2"/>
  <c r="K642" i="2"/>
  <c r="J643" i="2"/>
  <c r="K643" i="2"/>
  <c r="J644" i="2"/>
  <c r="K644" i="2"/>
  <c r="J645" i="2"/>
  <c r="K645" i="2"/>
  <c r="J646" i="2"/>
  <c r="K646" i="2"/>
  <c r="J647" i="2"/>
  <c r="K647" i="2"/>
  <c r="J648" i="2"/>
  <c r="K648" i="2"/>
  <c r="J649" i="2"/>
  <c r="K649" i="2"/>
  <c r="J650" i="2"/>
  <c r="K650" i="2"/>
  <c r="J651" i="2"/>
  <c r="K651" i="2"/>
  <c r="J652" i="2"/>
  <c r="K652" i="2"/>
  <c r="J653" i="2"/>
  <c r="K653" i="2"/>
  <c r="J654" i="2"/>
  <c r="K654" i="2"/>
  <c r="J655" i="2"/>
  <c r="K655" i="2"/>
  <c r="J656" i="2"/>
  <c r="K656" i="2"/>
  <c r="J657" i="2"/>
  <c r="K657" i="2"/>
  <c r="J658" i="2"/>
  <c r="K658" i="2"/>
  <c r="J659" i="2"/>
  <c r="K659" i="2"/>
  <c r="J660" i="2"/>
  <c r="K660" i="2"/>
  <c r="J661" i="2"/>
  <c r="K661" i="2"/>
  <c r="J662" i="2"/>
  <c r="K662" i="2"/>
  <c r="J663" i="2"/>
  <c r="K663" i="2"/>
  <c r="J664" i="2"/>
  <c r="K664" i="2"/>
  <c r="J665" i="2"/>
  <c r="K665" i="2"/>
  <c r="J666" i="2"/>
  <c r="K666" i="2"/>
  <c r="J667" i="2"/>
  <c r="K667" i="2"/>
  <c r="J668" i="2"/>
  <c r="K668" i="2"/>
  <c r="J669" i="2"/>
  <c r="K669" i="2"/>
  <c r="J670" i="2"/>
  <c r="K670" i="2"/>
  <c r="J671" i="2"/>
  <c r="K671" i="2"/>
  <c r="J672" i="2"/>
  <c r="K672" i="2"/>
  <c r="J673" i="2"/>
  <c r="K673" i="2"/>
  <c r="J674" i="2"/>
  <c r="K674" i="2"/>
  <c r="J675" i="2"/>
  <c r="K675" i="2"/>
  <c r="J676" i="2"/>
  <c r="K676" i="2"/>
  <c r="J677" i="2"/>
  <c r="K677" i="2"/>
  <c r="J678" i="2"/>
  <c r="K678" i="2"/>
  <c r="J679" i="2"/>
  <c r="K679" i="2"/>
  <c r="J680" i="2"/>
  <c r="K680" i="2"/>
  <c r="J681" i="2"/>
  <c r="K681" i="2"/>
  <c r="J682" i="2"/>
  <c r="K682" i="2"/>
  <c r="J683" i="2"/>
  <c r="K683" i="2"/>
  <c r="J684" i="2"/>
  <c r="K684" i="2"/>
  <c r="J685" i="2"/>
  <c r="K685" i="2"/>
  <c r="J686" i="2"/>
  <c r="K686" i="2"/>
  <c r="J687" i="2"/>
  <c r="K687" i="2"/>
  <c r="J688" i="2"/>
  <c r="K688" i="2"/>
  <c r="J689" i="2"/>
  <c r="K689" i="2"/>
  <c r="J690" i="2"/>
  <c r="K690" i="2"/>
  <c r="J691" i="2"/>
  <c r="K691" i="2"/>
  <c r="J692" i="2"/>
  <c r="K692" i="2"/>
  <c r="J693" i="2"/>
  <c r="K693" i="2"/>
  <c r="J694" i="2"/>
  <c r="K694" i="2"/>
  <c r="J695" i="2"/>
  <c r="K695" i="2"/>
  <c r="J696" i="2"/>
  <c r="K696" i="2"/>
  <c r="J697" i="2"/>
  <c r="K697" i="2"/>
  <c r="J698" i="2"/>
  <c r="K698" i="2"/>
  <c r="J699" i="2"/>
  <c r="K699" i="2"/>
  <c r="J700" i="2"/>
  <c r="K700" i="2"/>
  <c r="J701" i="2"/>
  <c r="K701" i="2"/>
  <c r="J702" i="2"/>
  <c r="K702" i="2"/>
  <c r="J703" i="2"/>
  <c r="K703" i="2"/>
  <c r="J704" i="2"/>
  <c r="K704" i="2"/>
  <c r="J705" i="2"/>
  <c r="K705" i="2"/>
  <c r="J706" i="2"/>
  <c r="K706" i="2"/>
  <c r="J707" i="2"/>
  <c r="K707" i="2"/>
  <c r="J708" i="2"/>
  <c r="K708" i="2"/>
  <c r="J709" i="2"/>
  <c r="K709" i="2"/>
  <c r="J710" i="2"/>
  <c r="K710" i="2"/>
  <c r="J711" i="2"/>
  <c r="K711" i="2"/>
  <c r="J712" i="2"/>
  <c r="K712" i="2"/>
  <c r="J713" i="2"/>
  <c r="K713" i="2"/>
  <c r="J714" i="2"/>
  <c r="K714" i="2"/>
  <c r="J715" i="2"/>
  <c r="K715" i="2"/>
  <c r="J716" i="2"/>
  <c r="K716" i="2"/>
  <c r="J717" i="2"/>
  <c r="K717" i="2"/>
  <c r="J718" i="2"/>
  <c r="K718" i="2"/>
  <c r="J719" i="2"/>
  <c r="K719" i="2"/>
  <c r="J720" i="2"/>
  <c r="K720" i="2"/>
  <c r="J721" i="2"/>
  <c r="K721" i="2"/>
  <c r="J722" i="2"/>
  <c r="K722" i="2"/>
  <c r="J723" i="2"/>
  <c r="K723" i="2"/>
  <c r="J724" i="2"/>
  <c r="K724" i="2"/>
  <c r="J725" i="2"/>
  <c r="K725" i="2"/>
  <c r="J726" i="2"/>
  <c r="K726" i="2"/>
  <c r="J727" i="2"/>
  <c r="K727" i="2"/>
  <c r="J728" i="2"/>
  <c r="K728" i="2"/>
  <c r="J729" i="2"/>
  <c r="K729" i="2"/>
  <c r="J730" i="2"/>
  <c r="K730" i="2"/>
  <c r="J731" i="2"/>
  <c r="K731" i="2"/>
  <c r="J732" i="2"/>
  <c r="K732" i="2"/>
  <c r="J733" i="2"/>
  <c r="K733" i="2"/>
  <c r="J734" i="2"/>
  <c r="K734" i="2"/>
  <c r="J735" i="2"/>
  <c r="K735" i="2"/>
  <c r="J736" i="2"/>
  <c r="K736" i="2"/>
  <c r="J737" i="2"/>
  <c r="K737" i="2"/>
  <c r="J738" i="2"/>
  <c r="K738" i="2"/>
  <c r="J739" i="2"/>
  <c r="K739" i="2"/>
  <c r="J740" i="2"/>
  <c r="K740" i="2"/>
  <c r="J741" i="2"/>
  <c r="K741" i="2"/>
  <c r="J742" i="2"/>
  <c r="K742" i="2"/>
  <c r="J743" i="2"/>
  <c r="K743" i="2"/>
  <c r="J744" i="2"/>
  <c r="K744" i="2"/>
  <c r="J745" i="2"/>
  <c r="K745" i="2"/>
  <c r="J746" i="2"/>
  <c r="K746" i="2"/>
  <c r="J747" i="2"/>
  <c r="K747" i="2"/>
  <c r="J748" i="2"/>
  <c r="K748" i="2"/>
  <c r="J749" i="2"/>
  <c r="K749" i="2"/>
  <c r="J750" i="2"/>
  <c r="K750" i="2"/>
  <c r="J751" i="2"/>
  <c r="K751" i="2"/>
  <c r="J752" i="2"/>
  <c r="K752" i="2"/>
  <c r="J753" i="2"/>
  <c r="K753" i="2"/>
  <c r="J754" i="2"/>
  <c r="K754" i="2"/>
  <c r="J755" i="2"/>
  <c r="K755" i="2"/>
  <c r="J756" i="2"/>
  <c r="K756" i="2"/>
  <c r="J757" i="2"/>
  <c r="K757" i="2"/>
  <c r="J758" i="2"/>
  <c r="K758" i="2"/>
  <c r="J759" i="2"/>
  <c r="K759" i="2"/>
  <c r="J760" i="2"/>
  <c r="K760" i="2"/>
  <c r="J761" i="2"/>
  <c r="K761" i="2"/>
  <c r="J762" i="2"/>
  <c r="K762" i="2"/>
  <c r="J763" i="2"/>
  <c r="K763" i="2"/>
  <c r="J764" i="2"/>
  <c r="K764" i="2"/>
  <c r="J765" i="2"/>
  <c r="K765" i="2"/>
  <c r="J766" i="2"/>
  <c r="K766" i="2"/>
  <c r="J767" i="2"/>
  <c r="K767" i="2"/>
  <c r="J768" i="2"/>
  <c r="K768" i="2"/>
  <c r="J769" i="2"/>
  <c r="K769" i="2"/>
  <c r="J770" i="2"/>
  <c r="K770" i="2"/>
  <c r="J771" i="2"/>
  <c r="K771" i="2"/>
  <c r="J772" i="2"/>
  <c r="K772" i="2"/>
  <c r="J773" i="2"/>
  <c r="K773" i="2"/>
  <c r="J774" i="2"/>
  <c r="K774" i="2"/>
  <c r="J775" i="2"/>
  <c r="K775" i="2"/>
  <c r="J776" i="2"/>
  <c r="K776" i="2"/>
  <c r="J777" i="2"/>
  <c r="K777" i="2"/>
  <c r="J778" i="2"/>
  <c r="K778" i="2"/>
  <c r="J779" i="2"/>
  <c r="K779" i="2"/>
  <c r="J780" i="2"/>
  <c r="K780" i="2"/>
  <c r="J781" i="2"/>
  <c r="K781" i="2"/>
  <c r="J782" i="2"/>
  <c r="K782" i="2"/>
  <c r="J783" i="2"/>
  <c r="K783" i="2"/>
  <c r="J784" i="2"/>
  <c r="K784" i="2"/>
  <c r="J785" i="2"/>
  <c r="K785" i="2"/>
  <c r="J786" i="2"/>
  <c r="K786" i="2"/>
  <c r="J787" i="2"/>
  <c r="K787" i="2"/>
  <c r="J788" i="2"/>
  <c r="K788" i="2"/>
  <c r="J789" i="2"/>
  <c r="K789" i="2"/>
  <c r="J790" i="2"/>
  <c r="K790" i="2"/>
  <c r="J791" i="2"/>
  <c r="K791" i="2"/>
  <c r="J792" i="2"/>
  <c r="K792" i="2"/>
  <c r="J793" i="2"/>
  <c r="K793" i="2"/>
  <c r="J794" i="2"/>
  <c r="K794" i="2"/>
  <c r="J795" i="2"/>
  <c r="K795" i="2"/>
  <c r="J796" i="2"/>
  <c r="K796" i="2"/>
  <c r="J797" i="2"/>
  <c r="K797" i="2"/>
  <c r="J798" i="2"/>
  <c r="K798" i="2"/>
  <c r="J799" i="2"/>
  <c r="K799" i="2"/>
  <c r="J800" i="2"/>
  <c r="K800" i="2"/>
  <c r="J801" i="2"/>
  <c r="K801" i="2"/>
  <c r="J802" i="2"/>
  <c r="K802" i="2"/>
  <c r="J803" i="2"/>
  <c r="K803" i="2"/>
  <c r="J804" i="2"/>
  <c r="K804" i="2"/>
  <c r="J805" i="2"/>
  <c r="K805" i="2"/>
  <c r="J806" i="2"/>
  <c r="K806" i="2"/>
  <c r="J807" i="2"/>
  <c r="K807" i="2"/>
  <c r="J808" i="2"/>
  <c r="K808" i="2"/>
  <c r="J809" i="2"/>
  <c r="K809" i="2"/>
  <c r="J810" i="2"/>
  <c r="K810" i="2"/>
  <c r="J811" i="2"/>
  <c r="K811" i="2"/>
  <c r="J812" i="2"/>
  <c r="K812" i="2"/>
  <c r="J813" i="2"/>
  <c r="K813" i="2"/>
  <c r="J814" i="2"/>
  <c r="K814" i="2"/>
  <c r="J815" i="2"/>
  <c r="K815" i="2"/>
  <c r="J816" i="2"/>
  <c r="K816" i="2"/>
  <c r="J817" i="2"/>
  <c r="K817" i="2"/>
  <c r="J818" i="2"/>
  <c r="K818" i="2"/>
  <c r="J819" i="2"/>
  <c r="K819" i="2"/>
  <c r="J820" i="2"/>
  <c r="K820" i="2"/>
  <c r="J821" i="2"/>
  <c r="K821" i="2"/>
  <c r="J822" i="2"/>
  <c r="K822" i="2"/>
  <c r="J823" i="2"/>
  <c r="K823" i="2"/>
  <c r="J824" i="2"/>
  <c r="K824" i="2"/>
  <c r="J825" i="2"/>
  <c r="K825" i="2"/>
  <c r="J826" i="2"/>
  <c r="K826" i="2"/>
  <c r="J827" i="2"/>
  <c r="K827" i="2"/>
  <c r="J828" i="2"/>
  <c r="K828" i="2"/>
  <c r="J829" i="2"/>
  <c r="K829" i="2"/>
  <c r="J830" i="2"/>
  <c r="K830" i="2"/>
  <c r="J831" i="2"/>
  <c r="K831" i="2"/>
  <c r="J832" i="2"/>
  <c r="K832" i="2"/>
  <c r="J833" i="2"/>
  <c r="K833" i="2"/>
  <c r="J834" i="2"/>
  <c r="K834" i="2"/>
  <c r="J835" i="2"/>
  <c r="K835" i="2"/>
  <c r="J836" i="2"/>
  <c r="K836" i="2"/>
  <c r="J837" i="2"/>
  <c r="K837" i="2"/>
  <c r="J838" i="2"/>
  <c r="K838" i="2"/>
  <c r="J839" i="2"/>
  <c r="K839" i="2"/>
  <c r="J840" i="2"/>
  <c r="K840" i="2"/>
  <c r="J841" i="2"/>
  <c r="K841" i="2"/>
  <c r="J842" i="2"/>
  <c r="K842" i="2"/>
  <c r="J843" i="2"/>
  <c r="K843" i="2"/>
  <c r="J844" i="2"/>
  <c r="K844" i="2"/>
  <c r="J845" i="2"/>
  <c r="K845" i="2"/>
  <c r="J846" i="2"/>
  <c r="K846" i="2"/>
  <c r="J847" i="2"/>
  <c r="K847" i="2"/>
  <c r="J848" i="2"/>
  <c r="K848" i="2"/>
  <c r="J849" i="2"/>
  <c r="K849" i="2"/>
  <c r="J850" i="2"/>
  <c r="K850" i="2"/>
  <c r="J851" i="2"/>
  <c r="K851" i="2"/>
  <c r="J852" i="2"/>
  <c r="K852" i="2"/>
  <c r="J853" i="2"/>
  <c r="K853" i="2"/>
  <c r="J854" i="2"/>
  <c r="K854" i="2"/>
  <c r="J855" i="2"/>
  <c r="K855" i="2"/>
  <c r="J856" i="2"/>
  <c r="K856" i="2"/>
  <c r="J857" i="2"/>
  <c r="K857" i="2"/>
  <c r="J858" i="2"/>
  <c r="K858" i="2"/>
  <c r="J859" i="2"/>
  <c r="K859" i="2"/>
  <c r="J860" i="2"/>
  <c r="K860" i="2"/>
  <c r="J861" i="2"/>
  <c r="K861" i="2"/>
  <c r="J862" i="2"/>
  <c r="K862" i="2"/>
  <c r="J863" i="2"/>
  <c r="K863" i="2"/>
  <c r="J864" i="2"/>
  <c r="K864" i="2"/>
  <c r="J865" i="2"/>
  <c r="K865" i="2"/>
  <c r="J866" i="2"/>
  <c r="K866" i="2"/>
  <c r="J867" i="2"/>
  <c r="K867" i="2"/>
  <c r="J868" i="2"/>
  <c r="K868" i="2"/>
  <c r="J869" i="2"/>
  <c r="K869" i="2"/>
  <c r="J870" i="2"/>
  <c r="K870" i="2"/>
  <c r="J871" i="2"/>
  <c r="K871" i="2"/>
  <c r="J872" i="2"/>
  <c r="K872" i="2"/>
  <c r="J873" i="2"/>
  <c r="K873" i="2"/>
  <c r="J874" i="2"/>
  <c r="K874" i="2"/>
  <c r="J875" i="2"/>
  <c r="K875" i="2"/>
  <c r="J876" i="2"/>
  <c r="K876" i="2"/>
  <c r="J877" i="2"/>
  <c r="K877" i="2"/>
  <c r="J878" i="2"/>
  <c r="K878" i="2"/>
  <c r="J879" i="2"/>
  <c r="K879" i="2"/>
  <c r="J880" i="2"/>
  <c r="K880" i="2"/>
  <c r="J881" i="2"/>
  <c r="K881" i="2"/>
  <c r="J882" i="2"/>
  <c r="K882" i="2"/>
  <c r="J883" i="2"/>
  <c r="K883" i="2"/>
  <c r="J884" i="2"/>
  <c r="K884" i="2"/>
  <c r="J885" i="2"/>
  <c r="K885" i="2"/>
  <c r="J886" i="2"/>
  <c r="K886" i="2"/>
  <c r="J887" i="2"/>
  <c r="K887" i="2"/>
  <c r="J888" i="2"/>
  <c r="K888" i="2"/>
  <c r="J889" i="2"/>
  <c r="K889" i="2"/>
  <c r="J890" i="2"/>
  <c r="K890" i="2"/>
  <c r="J891" i="2"/>
  <c r="K891" i="2"/>
  <c r="J892" i="2"/>
  <c r="K892" i="2"/>
  <c r="J893" i="2"/>
  <c r="K893" i="2"/>
  <c r="J894" i="2"/>
  <c r="K894" i="2"/>
  <c r="J895" i="2"/>
  <c r="K895" i="2"/>
  <c r="J896" i="2"/>
  <c r="K896" i="2"/>
  <c r="J897" i="2"/>
  <c r="K897" i="2"/>
  <c r="J898" i="2"/>
  <c r="K898" i="2"/>
  <c r="J899" i="2"/>
  <c r="K899" i="2"/>
  <c r="J900" i="2"/>
  <c r="K900" i="2"/>
  <c r="J901" i="2"/>
  <c r="K901" i="2"/>
  <c r="J902" i="2"/>
  <c r="K902" i="2"/>
  <c r="J903" i="2"/>
  <c r="K903" i="2"/>
  <c r="J904" i="2"/>
  <c r="K904" i="2"/>
  <c r="J905" i="2"/>
  <c r="K905" i="2"/>
  <c r="J906" i="2"/>
  <c r="K906" i="2"/>
  <c r="J907" i="2"/>
  <c r="K907" i="2"/>
  <c r="J908" i="2"/>
  <c r="K908" i="2"/>
  <c r="J909" i="2"/>
  <c r="K909" i="2"/>
  <c r="J910" i="2"/>
  <c r="K910" i="2"/>
  <c r="J911" i="2"/>
  <c r="K911" i="2"/>
  <c r="J912" i="2"/>
  <c r="K912" i="2"/>
  <c r="J913" i="2"/>
  <c r="K913" i="2"/>
  <c r="J914" i="2"/>
  <c r="K914" i="2"/>
  <c r="J915" i="2"/>
  <c r="K915" i="2"/>
  <c r="J916" i="2"/>
  <c r="K916" i="2"/>
  <c r="J917" i="2"/>
  <c r="K917" i="2"/>
  <c r="J918" i="2"/>
  <c r="K918" i="2"/>
  <c r="J919" i="2"/>
  <c r="K919" i="2"/>
  <c r="J920" i="2"/>
  <c r="K920" i="2"/>
  <c r="J921" i="2"/>
  <c r="K921" i="2"/>
  <c r="J922" i="2"/>
  <c r="K922" i="2"/>
  <c r="J923" i="2"/>
  <c r="K923" i="2"/>
  <c r="J924" i="2"/>
  <c r="K924" i="2"/>
  <c r="J925" i="2"/>
  <c r="K925" i="2"/>
  <c r="J926" i="2"/>
  <c r="K926" i="2"/>
  <c r="J927" i="2"/>
  <c r="K927" i="2"/>
  <c r="J928" i="2"/>
  <c r="K928" i="2"/>
  <c r="J929" i="2"/>
  <c r="K929" i="2"/>
  <c r="J930" i="2"/>
  <c r="K930" i="2"/>
  <c r="J931" i="2"/>
  <c r="K931" i="2"/>
  <c r="J932" i="2"/>
  <c r="K932" i="2"/>
  <c r="J933" i="2"/>
  <c r="K933" i="2"/>
  <c r="J934" i="2"/>
  <c r="K934" i="2"/>
  <c r="J935" i="2"/>
  <c r="K935" i="2"/>
  <c r="J936" i="2"/>
  <c r="K936" i="2"/>
  <c r="J937" i="2"/>
  <c r="K937" i="2"/>
  <c r="J938" i="2"/>
  <c r="K938" i="2"/>
  <c r="J939" i="2"/>
  <c r="K939" i="2"/>
  <c r="J940" i="2"/>
  <c r="K940" i="2"/>
  <c r="J941" i="2"/>
  <c r="K941" i="2"/>
  <c r="J942" i="2"/>
  <c r="K942" i="2"/>
  <c r="J943" i="2"/>
  <c r="K943" i="2"/>
  <c r="J944" i="2"/>
  <c r="K944" i="2"/>
  <c r="J945" i="2"/>
  <c r="K945" i="2"/>
  <c r="J946" i="2"/>
  <c r="K946" i="2"/>
  <c r="J947" i="2"/>
  <c r="K947" i="2"/>
  <c r="J948" i="2"/>
  <c r="K948" i="2"/>
  <c r="J949" i="2"/>
  <c r="K949" i="2"/>
  <c r="J950" i="2"/>
  <c r="K950" i="2"/>
  <c r="J951" i="2"/>
  <c r="K951" i="2"/>
  <c r="J952" i="2"/>
  <c r="K952" i="2"/>
  <c r="J953" i="2"/>
  <c r="K953" i="2"/>
  <c r="J954" i="2"/>
  <c r="K954" i="2"/>
  <c r="J955" i="2"/>
  <c r="K955" i="2"/>
  <c r="J956" i="2"/>
  <c r="K956" i="2"/>
  <c r="J957" i="2"/>
  <c r="K957" i="2"/>
  <c r="J958" i="2"/>
  <c r="K958" i="2"/>
  <c r="J959" i="2"/>
  <c r="K959" i="2"/>
  <c r="J960" i="2"/>
  <c r="K960" i="2"/>
  <c r="J961" i="2"/>
  <c r="K961" i="2"/>
  <c r="J962" i="2"/>
  <c r="K962" i="2"/>
  <c r="J963" i="2"/>
  <c r="K963" i="2"/>
  <c r="J964" i="2"/>
  <c r="K964" i="2"/>
  <c r="J965" i="2"/>
  <c r="K965" i="2"/>
  <c r="J966" i="2"/>
  <c r="K966" i="2"/>
  <c r="J967" i="2"/>
  <c r="K967" i="2"/>
  <c r="J968" i="2"/>
  <c r="K968" i="2"/>
  <c r="J969" i="2"/>
  <c r="K969" i="2"/>
  <c r="J970" i="2"/>
  <c r="K970" i="2"/>
  <c r="J971" i="2"/>
  <c r="K971" i="2"/>
  <c r="J972" i="2"/>
  <c r="K972" i="2"/>
  <c r="J973" i="2"/>
  <c r="K973" i="2"/>
  <c r="J974" i="2"/>
  <c r="K974" i="2"/>
  <c r="J975" i="2"/>
  <c r="K975" i="2"/>
  <c r="J976" i="2"/>
  <c r="K976" i="2"/>
  <c r="J977" i="2"/>
  <c r="K977" i="2"/>
  <c r="J978" i="2"/>
  <c r="K978" i="2"/>
  <c r="J979" i="2"/>
  <c r="K979" i="2"/>
  <c r="J980" i="2"/>
  <c r="K980" i="2"/>
  <c r="J981" i="2"/>
  <c r="K981" i="2"/>
  <c r="J982" i="2"/>
  <c r="K982" i="2"/>
  <c r="J983" i="2"/>
  <c r="K983" i="2"/>
  <c r="J984" i="2"/>
  <c r="K984" i="2"/>
  <c r="J985" i="2"/>
  <c r="K985" i="2"/>
  <c r="J986" i="2"/>
  <c r="K986" i="2"/>
  <c r="J987" i="2"/>
  <c r="K987" i="2"/>
  <c r="J988" i="2"/>
  <c r="K988" i="2"/>
  <c r="J989" i="2"/>
  <c r="K989" i="2"/>
  <c r="J990" i="2"/>
  <c r="K990" i="2"/>
  <c r="J991" i="2"/>
  <c r="K991" i="2"/>
  <c r="J992" i="2"/>
  <c r="K992" i="2"/>
  <c r="J993" i="2"/>
  <c r="K993" i="2"/>
  <c r="J994" i="2"/>
  <c r="K994" i="2"/>
  <c r="J995" i="2"/>
  <c r="K995" i="2"/>
  <c r="J996" i="2"/>
  <c r="K996" i="2"/>
  <c r="J997" i="2"/>
  <c r="K997" i="2"/>
  <c r="J998" i="2"/>
  <c r="K998" i="2"/>
  <c r="J999" i="2"/>
  <c r="K999" i="2"/>
  <c r="J1000" i="2"/>
  <c r="K1000" i="2"/>
  <c r="J1001" i="2"/>
  <c r="K1001" i="2"/>
  <c r="J1002" i="2"/>
  <c r="K1002" i="2"/>
  <c r="J1003" i="2"/>
  <c r="K1003" i="2"/>
  <c r="J1004" i="2"/>
  <c r="K1004" i="2"/>
  <c r="J1005" i="2"/>
  <c r="K1005" i="2"/>
  <c r="J1006" i="2"/>
  <c r="K1006" i="2"/>
  <c r="J1007" i="2"/>
  <c r="K1007" i="2"/>
  <c r="J1008" i="2"/>
  <c r="K1008" i="2"/>
  <c r="J1009" i="2"/>
  <c r="K1009" i="2"/>
  <c r="J1010" i="2"/>
  <c r="K1010" i="2"/>
  <c r="J1011" i="2"/>
  <c r="K1011" i="2"/>
  <c r="J1012" i="2"/>
  <c r="K1012" i="2"/>
  <c r="J1013" i="2"/>
  <c r="K1013" i="2"/>
  <c r="J1014" i="2"/>
  <c r="K1014" i="2"/>
  <c r="J1015" i="2"/>
  <c r="K1015" i="2"/>
  <c r="J1016" i="2"/>
  <c r="K1016" i="2"/>
  <c r="J1017" i="2"/>
  <c r="K1017" i="2"/>
  <c r="J1018" i="2"/>
  <c r="K1018" i="2"/>
  <c r="J1019" i="2"/>
  <c r="K1019" i="2"/>
  <c r="J1020" i="2"/>
  <c r="K1020" i="2"/>
  <c r="J1021" i="2"/>
  <c r="K1021" i="2"/>
  <c r="J1022" i="2"/>
  <c r="K1022" i="2"/>
  <c r="J1023" i="2"/>
  <c r="K1023" i="2"/>
  <c r="J1024" i="2"/>
  <c r="K1024" i="2"/>
  <c r="J1025" i="2"/>
  <c r="K1025" i="2"/>
  <c r="J1026" i="2"/>
  <c r="K1026" i="2"/>
  <c r="J1027" i="2"/>
  <c r="K1027" i="2"/>
  <c r="J1028" i="2"/>
  <c r="K1028" i="2"/>
  <c r="J1029" i="2"/>
  <c r="K1029" i="2"/>
  <c r="J1030" i="2"/>
  <c r="K1030" i="2"/>
  <c r="J1031" i="2"/>
  <c r="K1031" i="2"/>
  <c r="J1032" i="2"/>
  <c r="K1032" i="2"/>
  <c r="J1033" i="2"/>
  <c r="K1033" i="2"/>
  <c r="J1034" i="2"/>
  <c r="K1034" i="2"/>
  <c r="J1035" i="2"/>
  <c r="K1035" i="2"/>
  <c r="J1036" i="2"/>
  <c r="K1036" i="2"/>
  <c r="J1037" i="2"/>
  <c r="K1037" i="2"/>
  <c r="J1038" i="2"/>
  <c r="K1038" i="2"/>
  <c r="J1039" i="2"/>
  <c r="K1039" i="2"/>
  <c r="J1040" i="2"/>
  <c r="K1040" i="2"/>
  <c r="J1041" i="2"/>
  <c r="K1041" i="2"/>
  <c r="J1042" i="2"/>
  <c r="K1042" i="2"/>
  <c r="J1043" i="2"/>
  <c r="K1043" i="2"/>
  <c r="J1044" i="2"/>
  <c r="K1044" i="2"/>
  <c r="J1045" i="2"/>
  <c r="K1045" i="2"/>
  <c r="J1046" i="2"/>
  <c r="K1046" i="2"/>
  <c r="J1047" i="2"/>
  <c r="K1047" i="2"/>
  <c r="J1048" i="2"/>
  <c r="K1048" i="2"/>
  <c r="J1049" i="2"/>
  <c r="K1049" i="2"/>
  <c r="J1050" i="2"/>
  <c r="K1050" i="2"/>
  <c r="J1051" i="2"/>
  <c r="K1051" i="2"/>
  <c r="J1052" i="2"/>
  <c r="K1052" i="2"/>
  <c r="J1053" i="2"/>
  <c r="K1053" i="2"/>
  <c r="J1054" i="2"/>
  <c r="K1054" i="2"/>
  <c r="J1055" i="2"/>
  <c r="K1055" i="2"/>
  <c r="J1056" i="2"/>
  <c r="K1056" i="2"/>
  <c r="J1057" i="2"/>
  <c r="K1057" i="2"/>
  <c r="J1058" i="2"/>
  <c r="K1058" i="2"/>
  <c r="J1059" i="2"/>
  <c r="K1059" i="2"/>
  <c r="J1060" i="2"/>
  <c r="K1060" i="2"/>
  <c r="J1061" i="2"/>
  <c r="K1061" i="2"/>
  <c r="J1062" i="2"/>
  <c r="K1062" i="2"/>
  <c r="J1063" i="2"/>
  <c r="K1063" i="2"/>
  <c r="J1064" i="2"/>
  <c r="K1064" i="2"/>
  <c r="J1065" i="2"/>
  <c r="K1065" i="2"/>
  <c r="J1066" i="2"/>
  <c r="K1066" i="2"/>
  <c r="J1067" i="2"/>
  <c r="K1067" i="2"/>
  <c r="J1068" i="2"/>
  <c r="K1068" i="2"/>
  <c r="J1069" i="2"/>
  <c r="K1069" i="2"/>
  <c r="J1070" i="2"/>
  <c r="K1070" i="2"/>
  <c r="J1071" i="2"/>
  <c r="K1071" i="2"/>
  <c r="J1072" i="2"/>
  <c r="K1072" i="2"/>
  <c r="J1073" i="2"/>
  <c r="K1073" i="2"/>
  <c r="J1074" i="2"/>
  <c r="K1074" i="2"/>
  <c r="J1075" i="2"/>
  <c r="K1075" i="2"/>
  <c r="J1076" i="2"/>
  <c r="K1076" i="2"/>
  <c r="J1077" i="2"/>
  <c r="K1077" i="2"/>
  <c r="J1078" i="2"/>
  <c r="K1078" i="2"/>
  <c r="J1079" i="2"/>
  <c r="K1079" i="2"/>
  <c r="J1080" i="2"/>
  <c r="K1080" i="2"/>
  <c r="J1081" i="2"/>
  <c r="K1081" i="2"/>
  <c r="J1082" i="2"/>
  <c r="K1082" i="2"/>
  <c r="J1083" i="2"/>
  <c r="K1083" i="2"/>
  <c r="J1084" i="2"/>
  <c r="K1084" i="2"/>
  <c r="J1085" i="2"/>
  <c r="K1085" i="2"/>
  <c r="J1086" i="2"/>
  <c r="K1086" i="2"/>
  <c r="J1087" i="2"/>
  <c r="K1087" i="2"/>
  <c r="J1088" i="2"/>
  <c r="K1088" i="2"/>
  <c r="J1089" i="2"/>
  <c r="K1089" i="2"/>
  <c r="J1090" i="2"/>
  <c r="K1090" i="2"/>
  <c r="J1091" i="2"/>
  <c r="K1091" i="2"/>
  <c r="J1092" i="2"/>
  <c r="K1092" i="2"/>
  <c r="J1093" i="2"/>
  <c r="K1093" i="2"/>
  <c r="J1094" i="2"/>
  <c r="K1094" i="2"/>
  <c r="J1095" i="2"/>
  <c r="K1095" i="2"/>
  <c r="J1096" i="2"/>
  <c r="K1096" i="2"/>
  <c r="J1097" i="2"/>
  <c r="K1097" i="2"/>
  <c r="J1098" i="2"/>
  <c r="K1098" i="2"/>
  <c r="J1099" i="2"/>
  <c r="K1099" i="2"/>
  <c r="J1100" i="2"/>
  <c r="K1100" i="2"/>
  <c r="J1101" i="2"/>
  <c r="K1101" i="2"/>
  <c r="J1102" i="2"/>
  <c r="K1102" i="2"/>
  <c r="J1103" i="2"/>
  <c r="K1103" i="2"/>
  <c r="J1104" i="2"/>
  <c r="K1104" i="2"/>
  <c r="J1105" i="2"/>
  <c r="K1105" i="2"/>
  <c r="J1106" i="2"/>
  <c r="K1106" i="2"/>
  <c r="J1107" i="2"/>
  <c r="K1107" i="2"/>
  <c r="J1108" i="2"/>
  <c r="K1108" i="2"/>
  <c r="J1109" i="2"/>
  <c r="K1109" i="2"/>
  <c r="J1110" i="2"/>
  <c r="K1110" i="2"/>
  <c r="J1111" i="2"/>
  <c r="K1111" i="2"/>
  <c r="J1112" i="2"/>
  <c r="K1112" i="2"/>
  <c r="J1113" i="2"/>
  <c r="K1113" i="2"/>
  <c r="J1114" i="2"/>
  <c r="K1114" i="2"/>
  <c r="J1115" i="2"/>
  <c r="K1115" i="2"/>
  <c r="J1116" i="2"/>
  <c r="K1116" i="2"/>
  <c r="J1117" i="2"/>
  <c r="K1117" i="2"/>
  <c r="J1118" i="2"/>
  <c r="K1118" i="2"/>
  <c r="J1119" i="2"/>
  <c r="K1119" i="2"/>
  <c r="J1120" i="2"/>
  <c r="K1120" i="2"/>
  <c r="J1121" i="2"/>
  <c r="K1121" i="2"/>
  <c r="J1122" i="2"/>
  <c r="K1122" i="2"/>
  <c r="J1123" i="2"/>
  <c r="K1123" i="2"/>
  <c r="J1124" i="2"/>
  <c r="K1124" i="2"/>
  <c r="J1125" i="2"/>
  <c r="K1125" i="2"/>
  <c r="J1126" i="2"/>
  <c r="K1126" i="2"/>
  <c r="J1127" i="2"/>
  <c r="K1127" i="2"/>
  <c r="J1128" i="2"/>
  <c r="K1128" i="2"/>
  <c r="J1129" i="2"/>
  <c r="K1129" i="2"/>
  <c r="J1130" i="2"/>
  <c r="K1130" i="2"/>
  <c r="J1131" i="2"/>
  <c r="K1131" i="2"/>
  <c r="J1132" i="2"/>
  <c r="K1132" i="2"/>
  <c r="J1133" i="2"/>
  <c r="K1133" i="2"/>
  <c r="J1134" i="2"/>
  <c r="K1134" i="2"/>
  <c r="J1135" i="2"/>
  <c r="K1135" i="2"/>
  <c r="J1136" i="2"/>
  <c r="K1136" i="2"/>
  <c r="J1137" i="2"/>
  <c r="K1137" i="2"/>
  <c r="J1138" i="2"/>
  <c r="K1138" i="2"/>
  <c r="J1139" i="2"/>
  <c r="K1139" i="2"/>
  <c r="J1140" i="2"/>
  <c r="K1140" i="2"/>
  <c r="J1141" i="2"/>
  <c r="K1141" i="2"/>
  <c r="J1142" i="2"/>
  <c r="K1142" i="2"/>
  <c r="J1143" i="2"/>
  <c r="K1143" i="2"/>
  <c r="J1144" i="2"/>
  <c r="K1144" i="2"/>
  <c r="J1145" i="2"/>
  <c r="K1145" i="2"/>
  <c r="J1146" i="2"/>
  <c r="K1146" i="2"/>
  <c r="J1147" i="2"/>
  <c r="K1147" i="2"/>
  <c r="J1148" i="2"/>
  <c r="K1148" i="2"/>
  <c r="J1149" i="2"/>
  <c r="K1149" i="2"/>
  <c r="J1150" i="2"/>
  <c r="K1150" i="2"/>
  <c r="J1151" i="2"/>
  <c r="K1151" i="2"/>
  <c r="J1152" i="2"/>
  <c r="K1152" i="2"/>
  <c r="J1153" i="2"/>
  <c r="K1153" i="2"/>
  <c r="J1154" i="2"/>
  <c r="K1154" i="2"/>
  <c r="J1155" i="2"/>
  <c r="K1155" i="2"/>
  <c r="J1156" i="2"/>
  <c r="K1156" i="2"/>
  <c r="J1157" i="2"/>
  <c r="K1157" i="2"/>
  <c r="J1158" i="2"/>
  <c r="K1158" i="2"/>
  <c r="J1159" i="2"/>
  <c r="K1159" i="2"/>
  <c r="J1160" i="2"/>
  <c r="K1160" i="2"/>
  <c r="J1161" i="2"/>
  <c r="K1161" i="2"/>
  <c r="J1162" i="2"/>
  <c r="K1162" i="2"/>
  <c r="J1163" i="2"/>
  <c r="K1163" i="2"/>
  <c r="J1164" i="2"/>
  <c r="K1164" i="2"/>
  <c r="J1165" i="2"/>
  <c r="K1165" i="2"/>
  <c r="J1166" i="2"/>
  <c r="K1166" i="2"/>
  <c r="J1167" i="2"/>
  <c r="K1167" i="2"/>
  <c r="J1168" i="2"/>
  <c r="K1168" i="2"/>
  <c r="J1169" i="2"/>
  <c r="K1169" i="2"/>
  <c r="J1170" i="2"/>
  <c r="K1170" i="2"/>
  <c r="J1171" i="2"/>
  <c r="K1171" i="2"/>
  <c r="J1172" i="2"/>
  <c r="K1172" i="2"/>
  <c r="J1173" i="2"/>
  <c r="K1173" i="2"/>
  <c r="J1174" i="2"/>
  <c r="K1174" i="2"/>
  <c r="J1175" i="2"/>
  <c r="K1175" i="2"/>
  <c r="J1176" i="2"/>
  <c r="K1176" i="2"/>
  <c r="J1177" i="2"/>
  <c r="K1177" i="2"/>
  <c r="J1178" i="2"/>
  <c r="K1178" i="2"/>
  <c r="J1179" i="2"/>
  <c r="K1179" i="2"/>
  <c r="J1180" i="2"/>
  <c r="K1180" i="2"/>
  <c r="J1181" i="2"/>
  <c r="K1181" i="2"/>
  <c r="J1182" i="2"/>
  <c r="K1182" i="2"/>
  <c r="J1183" i="2"/>
  <c r="K1183" i="2"/>
  <c r="J1184" i="2"/>
  <c r="K1184" i="2"/>
  <c r="J1185" i="2"/>
  <c r="K1185" i="2"/>
  <c r="J1186" i="2"/>
  <c r="K1186" i="2"/>
  <c r="J1187" i="2"/>
  <c r="K1187" i="2"/>
  <c r="J1188" i="2"/>
  <c r="K1188" i="2"/>
  <c r="J1189" i="2"/>
  <c r="K1189" i="2"/>
  <c r="J1190" i="2"/>
  <c r="K1190" i="2"/>
  <c r="J1191" i="2"/>
  <c r="K1191" i="2"/>
  <c r="J1192" i="2"/>
  <c r="K1192" i="2"/>
  <c r="J1193" i="2"/>
  <c r="K1193" i="2"/>
  <c r="J1194" i="2"/>
  <c r="K1194" i="2"/>
  <c r="J1195" i="2"/>
  <c r="K1195" i="2"/>
  <c r="J1196" i="2"/>
  <c r="K1196" i="2"/>
  <c r="J1197" i="2"/>
  <c r="K1197" i="2"/>
  <c r="J1198" i="2"/>
  <c r="K1198" i="2"/>
  <c r="J1199" i="2"/>
  <c r="K1199" i="2"/>
  <c r="J1200" i="2"/>
  <c r="K1200" i="2"/>
  <c r="J1201" i="2"/>
  <c r="K1201" i="2"/>
  <c r="J1202" i="2"/>
  <c r="K1202" i="2"/>
  <c r="J1203" i="2"/>
  <c r="K1203" i="2"/>
  <c r="J1204" i="2"/>
  <c r="K1204" i="2"/>
  <c r="J1205" i="2"/>
  <c r="K1205" i="2"/>
  <c r="J1206" i="2"/>
  <c r="K1206" i="2"/>
  <c r="J1207" i="2"/>
  <c r="K1207" i="2"/>
  <c r="J1208" i="2"/>
  <c r="K1208" i="2"/>
  <c r="J1209" i="2"/>
  <c r="K1209" i="2"/>
  <c r="J1210" i="2"/>
  <c r="K1210" i="2"/>
  <c r="J1211" i="2"/>
  <c r="K1211" i="2"/>
  <c r="J1212" i="2"/>
  <c r="K1212" i="2"/>
  <c r="J1213" i="2"/>
  <c r="K1213" i="2"/>
  <c r="J1214" i="2"/>
  <c r="K1214" i="2"/>
  <c r="J1215" i="2"/>
  <c r="K1215" i="2"/>
  <c r="J1216" i="2"/>
  <c r="K1216" i="2"/>
  <c r="J1217" i="2"/>
  <c r="K1217" i="2"/>
  <c r="J1218" i="2"/>
  <c r="K1218" i="2"/>
  <c r="J1219" i="2"/>
  <c r="K1219" i="2"/>
  <c r="J1220" i="2"/>
  <c r="K1220" i="2"/>
  <c r="J1221" i="2"/>
  <c r="K1221" i="2"/>
  <c r="J1222" i="2"/>
  <c r="K1222" i="2"/>
  <c r="J1223" i="2"/>
  <c r="K1223" i="2"/>
  <c r="J1224" i="2"/>
  <c r="K1224" i="2"/>
  <c r="J1225" i="2"/>
  <c r="K1225" i="2"/>
  <c r="J1226" i="2"/>
  <c r="K1226" i="2"/>
  <c r="J1227" i="2"/>
  <c r="K1227" i="2"/>
  <c r="J1228" i="2"/>
  <c r="K1228" i="2"/>
  <c r="J1229" i="2"/>
  <c r="K1229" i="2"/>
  <c r="J1230" i="2"/>
  <c r="K1230" i="2"/>
  <c r="J1231" i="2"/>
  <c r="K1231" i="2"/>
  <c r="J1232" i="2"/>
  <c r="K1232" i="2"/>
  <c r="J1233" i="2"/>
  <c r="K1233" i="2"/>
  <c r="J1234" i="2"/>
  <c r="K1234" i="2"/>
  <c r="J1235" i="2"/>
  <c r="K1235" i="2"/>
  <c r="J1236" i="2"/>
  <c r="K1236" i="2"/>
  <c r="J1237" i="2"/>
  <c r="K1237" i="2"/>
  <c r="J1238" i="2"/>
  <c r="K1238" i="2"/>
  <c r="J1239" i="2"/>
  <c r="K1239" i="2"/>
  <c r="J1240" i="2"/>
  <c r="K1240" i="2"/>
  <c r="J1241" i="2"/>
  <c r="K1241" i="2"/>
  <c r="J1242" i="2"/>
  <c r="K1242" i="2"/>
  <c r="J1243" i="2"/>
  <c r="K1243" i="2"/>
  <c r="J1244" i="2"/>
  <c r="K1244" i="2"/>
  <c r="J1245" i="2"/>
  <c r="K1245" i="2"/>
  <c r="J1246" i="2"/>
  <c r="K1246" i="2"/>
  <c r="J1247" i="2"/>
  <c r="K1247" i="2"/>
  <c r="J1248" i="2"/>
  <c r="K1248" i="2"/>
  <c r="J1249" i="2"/>
  <c r="K1249" i="2"/>
  <c r="J1250" i="2"/>
  <c r="K1250" i="2"/>
  <c r="J1251" i="2"/>
  <c r="K1251" i="2"/>
  <c r="J1252" i="2"/>
  <c r="K1252" i="2"/>
  <c r="J1253" i="2"/>
  <c r="K1253" i="2"/>
  <c r="J1254" i="2"/>
  <c r="K1254" i="2"/>
  <c r="J1255" i="2"/>
  <c r="K1255" i="2"/>
  <c r="J1256" i="2"/>
  <c r="K1256" i="2"/>
  <c r="J1257" i="2"/>
  <c r="K1257" i="2"/>
  <c r="J1258" i="2"/>
  <c r="K1258" i="2"/>
  <c r="J1259" i="2"/>
  <c r="K1259" i="2"/>
  <c r="J1260" i="2"/>
  <c r="K1260" i="2"/>
  <c r="J1261" i="2"/>
  <c r="K1261" i="2"/>
  <c r="J1262" i="2"/>
  <c r="K1262" i="2"/>
  <c r="J1263" i="2"/>
  <c r="K1263" i="2"/>
  <c r="J1264" i="2"/>
  <c r="K1264" i="2"/>
  <c r="J1265" i="2"/>
  <c r="K1265" i="2"/>
  <c r="J1266" i="2"/>
  <c r="K1266" i="2"/>
  <c r="J1267" i="2"/>
  <c r="K1267" i="2"/>
  <c r="J1268" i="2"/>
  <c r="K1268" i="2"/>
  <c r="J1269" i="2"/>
  <c r="K1269" i="2"/>
  <c r="J1270" i="2"/>
  <c r="K1270" i="2"/>
  <c r="J1271" i="2"/>
  <c r="K1271" i="2"/>
  <c r="J1272" i="2"/>
  <c r="K1272" i="2"/>
  <c r="J1273" i="2"/>
  <c r="K1273" i="2"/>
  <c r="J1274" i="2"/>
  <c r="K1274" i="2"/>
  <c r="J1275" i="2"/>
  <c r="K1275" i="2"/>
  <c r="J1276" i="2"/>
  <c r="K1276" i="2"/>
  <c r="J1277" i="2"/>
  <c r="K1277" i="2"/>
  <c r="J1278" i="2"/>
  <c r="K1278" i="2"/>
  <c r="J1279" i="2"/>
  <c r="K1279" i="2"/>
  <c r="J1280" i="2"/>
  <c r="K1280" i="2"/>
  <c r="J1281" i="2"/>
  <c r="K1281" i="2"/>
  <c r="J1282" i="2"/>
  <c r="K1282" i="2"/>
  <c r="J1283" i="2"/>
  <c r="K1283" i="2"/>
  <c r="J1284" i="2"/>
  <c r="K1284" i="2"/>
  <c r="J1285" i="2"/>
  <c r="K1285" i="2"/>
  <c r="J1286" i="2"/>
  <c r="K1286" i="2"/>
  <c r="J1287" i="2"/>
  <c r="K1287" i="2"/>
  <c r="J1288" i="2"/>
  <c r="K1288" i="2"/>
  <c r="J1289" i="2"/>
  <c r="K1289" i="2"/>
  <c r="J1290" i="2"/>
  <c r="K1290" i="2"/>
  <c r="J1291" i="2"/>
  <c r="K1291" i="2"/>
  <c r="J1292" i="2"/>
  <c r="K1292" i="2"/>
  <c r="J1293" i="2"/>
  <c r="K1293" i="2"/>
  <c r="J1294" i="2"/>
  <c r="K1294" i="2"/>
  <c r="J1295" i="2"/>
  <c r="K1295" i="2"/>
  <c r="J1296" i="2"/>
  <c r="K1296" i="2"/>
  <c r="J1297" i="2"/>
  <c r="K1297" i="2"/>
  <c r="J1298" i="2"/>
  <c r="K1298" i="2"/>
  <c r="J1299" i="2"/>
  <c r="K1299" i="2"/>
  <c r="J1300" i="2"/>
  <c r="K1300" i="2"/>
  <c r="J1301" i="2"/>
  <c r="K1301" i="2"/>
  <c r="J1302" i="2"/>
  <c r="K1302" i="2"/>
  <c r="J1303" i="2"/>
  <c r="K1303" i="2"/>
  <c r="J1304" i="2"/>
  <c r="K1304" i="2"/>
  <c r="J1305" i="2"/>
  <c r="K1305" i="2"/>
  <c r="J1306" i="2"/>
  <c r="K1306" i="2"/>
  <c r="J1307" i="2"/>
  <c r="K1307" i="2"/>
  <c r="J1308" i="2"/>
  <c r="K1308" i="2"/>
  <c r="J1309" i="2"/>
  <c r="K1309" i="2"/>
  <c r="J1310" i="2"/>
  <c r="K1310" i="2"/>
  <c r="J1311" i="2"/>
  <c r="K1311" i="2"/>
  <c r="J1312" i="2"/>
  <c r="K1312" i="2"/>
  <c r="J1313" i="2"/>
  <c r="K1313" i="2"/>
  <c r="J1314" i="2"/>
  <c r="K1314" i="2"/>
  <c r="J1315" i="2"/>
  <c r="K1315" i="2"/>
  <c r="J1316" i="2"/>
  <c r="K1316" i="2"/>
  <c r="J1317" i="2"/>
  <c r="K1317" i="2"/>
  <c r="J1318" i="2"/>
  <c r="K1318" i="2"/>
  <c r="J1319" i="2"/>
  <c r="K1319" i="2"/>
  <c r="J1320" i="2"/>
  <c r="K1320" i="2"/>
  <c r="J1321" i="2"/>
  <c r="K1321" i="2"/>
  <c r="J1322" i="2"/>
  <c r="K1322" i="2"/>
  <c r="J1323" i="2"/>
  <c r="K1323" i="2"/>
  <c r="J1324" i="2"/>
  <c r="K1324" i="2"/>
  <c r="J1325" i="2"/>
  <c r="K1325" i="2"/>
  <c r="J1326" i="2"/>
  <c r="K1326" i="2"/>
  <c r="J1327" i="2"/>
  <c r="K1327" i="2"/>
  <c r="J1328" i="2"/>
  <c r="K1328" i="2"/>
  <c r="J1329" i="2"/>
  <c r="K1329" i="2"/>
  <c r="J1330" i="2"/>
  <c r="K1330" i="2"/>
  <c r="J1331" i="2"/>
  <c r="K1331" i="2"/>
  <c r="J1332" i="2"/>
  <c r="K1332" i="2"/>
  <c r="J1333" i="2"/>
  <c r="K1333" i="2"/>
  <c r="J1334" i="2"/>
  <c r="K1334" i="2"/>
  <c r="J1335" i="2"/>
  <c r="K1335" i="2"/>
  <c r="J1336" i="2"/>
  <c r="K1336" i="2"/>
  <c r="J1337" i="2"/>
  <c r="K1337" i="2"/>
  <c r="J1338" i="2"/>
  <c r="K1338" i="2"/>
  <c r="J1339" i="2"/>
  <c r="K1339" i="2"/>
  <c r="J1340" i="2"/>
  <c r="K1340" i="2"/>
  <c r="J1341" i="2"/>
  <c r="K1341" i="2"/>
  <c r="J1342" i="2"/>
  <c r="K1342" i="2"/>
  <c r="J1343" i="2"/>
  <c r="K1343" i="2"/>
  <c r="J1344" i="2"/>
  <c r="K1344" i="2"/>
  <c r="J1345" i="2"/>
  <c r="K1345" i="2"/>
  <c r="J1346" i="2"/>
  <c r="K1346" i="2"/>
  <c r="J1347" i="2"/>
  <c r="K1347" i="2"/>
  <c r="J1348" i="2"/>
  <c r="K1348" i="2"/>
  <c r="J1349" i="2"/>
  <c r="K1349" i="2"/>
  <c r="J1350" i="2"/>
  <c r="K1350" i="2"/>
  <c r="J1351" i="2"/>
  <c r="K1351" i="2"/>
  <c r="J1352" i="2"/>
  <c r="K1352" i="2"/>
  <c r="J1353" i="2"/>
  <c r="K1353" i="2"/>
  <c r="J1354" i="2"/>
  <c r="K1354" i="2"/>
  <c r="J1355" i="2"/>
  <c r="K1355" i="2"/>
  <c r="J1356" i="2"/>
  <c r="K1356" i="2"/>
  <c r="J1357" i="2"/>
  <c r="K1357" i="2"/>
  <c r="J1358" i="2"/>
  <c r="K1358" i="2"/>
  <c r="J1359" i="2"/>
  <c r="K1359" i="2"/>
  <c r="J1360" i="2"/>
  <c r="K1360" i="2"/>
  <c r="J1361" i="2"/>
  <c r="K1361" i="2"/>
  <c r="J1362" i="2"/>
  <c r="K1362" i="2"/>
  <c r="J1363" i="2"/>
  <c r="K1363" i="2"/>
  <c r="J1364" i="2"/>
  <c r="K1364" i="2"/>
  <c r="J1365" i="2"/>
  <c r="K1365" i="2"/>
  <c r="J1366" i="2"/>
  <c r="K1366" i="2"/>
  <c r="J1367" i="2"/>
  <c r="K1367" i="2"/>
  <c r="J1368" i="2"/>
  <c r="K1368" i="2"/>
  <c r="J1369" i="2"/>
  <c r="K1369" i="2"/>
  <c r="J1370" i="2"/>
  <c r="K1370" i="2"/>
  <c r="J1371" i="2"/>
  <c r="K1371" i="2"/>
  <c r="J1372" i="2"/>
  <c r="K1372" i="2"/>
  <c r="J1373" i="2"/>
  <c r="K1373" i="2"/>
  <c r="J1374" i="2"/>
  <c r="K1374" i="2"/>
  <c r="J1375" i="2"/>
  <c r="K1375" i="2"/>
  <c r="J1376" i="2"/>
  <c r="K1376" i="2"/>
  <c r="J1377" i="2"/>
  <c r="K1377" i="2"/>
  <c r="J1378" i="2"/>
  <c r="K1378" i="2"/>
  <c r="J1379" i="2"/>
  <c r="K1379" i="2"/>
  <c r="J1380" i="2"/>
  <c r="K1380" i="2"/>
  <c r="J1381" i="2"/>
  <c r="K1381" i="2"/>
  <c r="J1382" i="2"/>
  <c r="K1382" i="2"/>
  <c r="J1383" i="2"/>
  <c r="K1383" i="2"/>
  <c r="J1384" i="2"/>
  <c r="K1384" i="2"/>
  <c r="J1385" i="2"/>
  <c r="K1385" i="2"/>
  <c r="J1386" i="2"/>
  <c r="K1386" i="2"/>
  <c r="J1387" i="2"/>
  <c r="K1387" i="2"/>
  <c r="J1388" i="2"/>
  <c r="K1388" i="2"/>
  <c r="J1389" i="2"/>
  <c r="K1389" i="2"/>
  <c r="J1390" i="2"/>
  <c r="K1390" i="2"/>
  <c r="J1391" i="2"/>
  <c r="K1391" i="2"/>
  <c r="J1392" i="2"/>
  <c r="K1392" i="2"/>
  <c r="J1393" i="2"/>
  <c r="K1393" i="2"/>
  <c r="J1394" i="2"/>
  <c r="K1394" i="2"/>
  <c r="J1395" i="2"/>
  <c r="K1395" i="2"/>
  <c r="J1396" i="2"/>
  <c r="K1396" i="2"/>
  <c r="J1397" i="2"/>
  <c r="K1397" i="2"/>
  <c r="J1398" i="2"/>
  <c r="K1398" i="2"/>
  <c r="J1399" i="2"/>
  <c r="K1399" i="2"/>
  <c r="J1400" i="2"/>
  <c r="K1400" i="2"/>
  <c r="J1401" i="2"/>
  <c r="K1401" i="2"/>
  <c r="J1402" i="2"/>
  <c r="K1402" i="2"/>
  <c r="J1403" i="2"/>
  <c r="K1403" i="2"/>
  <c r="J1404" i="2"/>
  <c r="K1404" i="2"/>
  <c r="J1405" i="2"/>
  <c r="K1405" i="2"/>
  <c r="J1406" i="2"/>
  <c r="K1406" i="2"/>
  <c r="J1407" i="2"/>
  <c r="K1407" i="2"/>
  <c r="J1408" i="2"/>
  <c r="K1408" i="2"/>
  <c r="J1409" i="2"/>
  <c r="K1409" i="2"/>
  <c r="J1410" i="2"/>
  <c r="K1410" i="2"/>
  <c r="J1411" i="2"/>
  <c r="K1411" i="2"/>
  <c r="J1412" i="2"/>
  <c r="K1412" i="2"/>
  <c r="J1413" i="2"/>
  <c r="K1413" i="2"/>
  <c r="J1414" i="2"/>
  <c r="K1414" i="2"/>
  <c r="J1415" i="2"/>
  <c r="K1415" i="2"/>
  <c r="J1416" i="2"/>
  <c r="K1416" i="2"/>
  <c r="J1417" i="2"/>
  <c r="K1417" i="2"/>
  <c r="J1418" i="2"/>
  <c r="K1418" i="2"/>
  <c r="J1419" i="2"/>
  <c r="K1419" i="2"/>
  <c r="J1420" i="2"/>
  <c r="K1420" i="2"/>
  <c r="J1421" i="2"/>
  <c r="K1421" i="2"/>
  <c r="J1422" i="2"/>
  <c r="K1422" i="2"/>
  <c r="J1423" i="2"/>
  <c r="K1423" i="2"/>
  <c r="J1424" i="2"/>
  <c r="K1424" i="2"/>
  <c r="J1425" i="2"/>
  <c r="K1425" i="2"/>
  <c r="J1426" i="2"/>
  <c r="K1426" i="2"/>
  <c r="J1427" i="2"/>
  <c r="K1427" i="2"/>
  <c r="J1428" i="2"/>
  <c r="K1428" i="2"/>
  <c r="J1429" i="2"/>
  <c r="K1429" i="2"/>
  <c r="J1430" i="2"/>
  <c r="K1430" i="2"/>
  <c r="J1431" i="2"/>
  <c r="K1431" i="2"/>
  <c r="J1432" i="2"/>
  <c r="K1432" i="2"/>
  <c r="J1433" i="2"/>
  <c r="K1433" i="2"/>
  <c r="J1434" i="2"/>
  <c r="K1434" i="2"/>
  <c r="J1435" i="2"/>
  <c r="K1435" i="2"/>
  <c r="J1436" i="2"/>
  <c r="K1436" i="2"/>
  <c r="J1437" i="2"/>
  <c r="K1437" i="2"/>
  <c r="J1438" i="2"/>
  <c r="K1438" i="2"/>
  <c r="J1439" i="2"/>
  <c r="K1439" i="2"/>
  <c r="J1440" i="2"/>
  <c r="K1440" i="2"/>
  <c r="J1441" i="2"/>
  <c r="K1441" i="2"/>
  <c r="J1442" i="2"/>
  <c r="K1442" i="2"/>
  <c r="J1443" i="2"/>
  <c r="K1443" i="2"/>
  <c r="J1444" i="2"/>
  <c r="K1444" i="2"/>
  <c r="J1445" i="2"/>
  <c r="K1445" i="2"/>
  <c r="J1446" i="2"/>
  <c r="K1446" i="2"/>
  <c r="J1447" i="2"/>
  <c r="K1447" i="2"/>
  <c r="J1448" i="2"/>
  <c r="K1448" i="2"/>
  <c r="J1449" i="2"/>
  <c r="K1449" i="2"/>
  <c r="J1450" i="2"/>
  <c r="K1450" i="2"/>
  <c r="J1451" i="2"/>
  <c r="K1451" i="2"/>
  <c r="J1452" i="2"/>
  <c r="K1452" i="2"/>
  <c r="J1453" i="2"/>
  <c r="K1453" i="2"/>
  <c r="J1454" i="2"/>
  <c r="K1454" i="2"/>
  <c r="J1455" i="2"/>
  <c r="K1455" i="2"/>
  <c r="J1456" i="2"/>
  <c r="K1456" i="2"/>
  <c r="J1457" i="2"/>
  <c r="K1457" i="2"/>
  <c r="J1458" i="2"/>
  <c r="K1458" i="2"/>
  <c r="J1459" i="2"/>
  <c r="K1459" i="2"/>
  <c r="J1460" i="2"/>
  <c r="K1460" i="2"/>
  <c r="J1461" i="2"/>
  <c r="K1461" i="2"/>
  <c r="J1462" i="2"/>
  <c r="K1462" i="2"/>
  <c r="J1463" i="2"/>
  <c r="K1463" i="2"/>
  <c r="J1464" i="2"/>
  <c r="K1464" i="2"/>
  <c r="J1465" i="2"/>
  <c r="K1465" i="2"/>
  <c r="J1466" i="2"/>
  <c r="K1466" i="2"/>
  <c r="J1467" i="2"/>
  <c r="K1467" i="2"/>
  <c r="J1468" i="2"/>
  <c r="K1468" i="2"/>
  <c r="J1469" i="2"/>
  <c r="K1469" i="2"/>
  <c r="J1470" i="2"/>
  <c r="K1470" i="2"/>
  <c r="J1471" i="2"/>
  <c r="K1471" i="2"/>
  <c r="J1472" i="2"/>
  <c r="K1472" i="2"/>
  <c r="J1473" i="2"/>
  <c r="K1473" i="2"/>
  <c r="J1474" i="2"/>
  <c r="K1474" i="2"/>
  <c r="J1475" i="2"/>
  <c r="K1475" i="2"/>
  <c r="J1476" i="2"/>
  <c r="K1476" i="2"/>
  <c r="J1477" i="2"/>
  <c r="K1477" i="2"/>
  <c r="J1478" i="2"/>
  <c r="K1478" i="2"/>
  <c r="J1479" i="2"/>
  <c r="K1479" i="2"/>
  <c r="J1480" i="2"/>
  <c r="K1480" i="2"/>
  <c r="J1481" i="2"/>
  <c r="K1481" i="2"/>
  <c r="J1482" i="2"/>
  <c r="K1482" i="2"/>
  <c r="J1483" i="2"/>
  <c r="K1483" i="2"/>
  <c r="J1484" i="2"/>
  <c r="K1484" i="2"/>
  <c r="J1485" i="2"/>
  <c r="K1485" i="2"/>
  <c r="J1486" i="2"/>
  <c r="K1486" i="2"/>
  <c r="J1487" i="2"/>
  <c r="K1487" i="2"/>
  <c r="J1488" i="2"/>
  <c r="K1488" i="2"/>
  <c r="J1489" i="2"/>
  <c r="K1489" i="2"/>
  <c r="J1490" i="2"/>
  <c r="K1490" i="2"/>
  <c r="J1491" i="2"/>
  <c r="K1491" i="2"/>
  <c r="J1492" i="2"/>
  <c r="K1492" i="2"/>
  <c r="J1493" i="2"/>
  <c r="K1493" i="2"/>
  <c r="J1494" i="2"/>
  <c r="K1494" i="2"/>
  <c r="J1495" i="2"/>
  <c r="K1495" i="2"/>
  <c r="J1496" i="2"/>
  <c r="K1496" i="2"/>
  <c r="J1497" i="2"/>
  <c r="K1497" i="2"/>
  <c r="J1498" i="2"/>
  <c r="K1498" i="2"/>
  <c r="J1499" i="2"/>
  <c r="K1499" i="2"/>
  <c r="J1500" i="2"/>
  <c r="K1500" i="2"/>
  <c r="J1501" i="2"/>
  <c r="K1501" i="2"/>
  <c r="J1502" i="2"/>
  <c r="K1502" i="2"/>
  <c r="J1503" i="2"/>
  <c r="K1503" i="2"/>
  <c r="J1504" i="2"/>
  <c r="K1504" i="2"/>
  <c r="J1505" i="2"/>
  <c r="K1505" i="2"/>
  <c r="J1506" i="2"/>
  <c r="K1506" i="2"/>
  <c r="J1507" i="2"/>
  <c r="K1507" i="2"/>
  <c r="J1508" i="2"/>
  <c r="K1508" i="2"/>
  <c r="J1509" i="2"/>
  <c r="K1509" i="2"/>
  <c r="J1510" i="2"/>
  <c r="K1510" i="2"/>
  <c r="J1511" i="2"/>
  <c r="K1511" i="2"/>
  <c r="J1512" i="2"/>
  <c r="K1512" i="2"/>
  <c r="J1513" i="2"/>
  <c r="K1513" i="2"/>
  <c r="J1514" i="2"/>
  <c r="K1514" i="2"/>
  <c r="J1515" i="2"/>
  <c r="K1515" i="2"/>
  <c r="J1516" i="2"/>
  <c r="K1516" i="2"/>
  <c r="J1517" i="2"/>
  <c r="K1517" i="2"/>
  <c r="J1518" i="2"/>
  <c r="K1518" i="2"/>
  <c r="J1519" i="2"/>
  <c r="K1519" i="2"/>
  <c r="J1520" i="2"/>
  <c r="K1520" i="2"/>
  <c r="J1521" i="2"/>
  <c r="K1521" i="2"/>
  <c r="J1522" i="2"/>
  <c r="K1522" i="2"/>
  <c r="J1523" i="2"/>
  <c r="K1523" i="2"/>
  <c r="J1524" i="2"/>
  <c r="K1524" i="2"/>
  <c r="J1525" i="2"/>
  <c r="K1525" i="2"/>
  <c r="J1526" i="2"/>
  <c r="K1526" i="2"/>
  <c r="J1527" i="2"/>
  <c r="K1527" i="2"/>
  <c r="J1528" i="2"/>
  <c r="K1528" i="2"/>
  <c r="J1529" i="2"/>
  <c r="K1529" i="2"/>
  <c r="J1530" i="2"/>
  <c r="K1530" i="2"/>
  <c r="J1531" i="2"/>
  <c r="K1531" i="2"/>
  <c r="J1532" i="2"/>
  <c r="K1532" i="2"/>
  <c r="J1533" i="2"/>
  <c r="K1533" i="2"/>
  <c r="J1534" i="2"/>
  <c r="K1534" i="2"/>
  <c r="J1535" i="2"/>
  <c r="K1535" i="2"/>
  <c r="J1536" i="2"/>
  <c r="K1536" i="2"/>
  <c r="J1537" i="2"/>
  <c r="K1537" i="2"/>
  <c r="J1538" i="2"/>
  <c r="K1538" i="2"/>
  <c r="J1539" i="2"/>
  <c r="K1539" i="2"/>
  <c r="J1540" i="2"/>
  <c r="K1540" i="2"/>
  <c r="J1541" i="2"/>
  <c r="K1541" i="2"/>
  <c r="J1542" i="2"/>
  <c r="K1542" i="2"/>
  <c r="J1543" i="2"/>
  <c r="K1543" i="2"/>
  <c r="J1544" i="2"/>
  <c r="K1544" i="2"/>
  <c r="J1545" i="2"/>
  <c r="K1545" i="2"/>
  <c r="J1546" i="2"/>
  <c r="K1546" i="2"/>
  <c r="J1547" i="2"/>
  <c r="K1547" i="2"/>
  <c r="J1548" i="2"/>
  <c r="K1548" i="2"/>
  <c r="J1549" i="2"/>
  <c r="K1549" i="2"/>
  <c r="J1550" i="2"/>
  <c r="K1550" i="2"/>
  <c r="J1551" i="2"/>
  <c r="K1551" i="2"/>
  <c r="J1552" i="2"/>
  <c r="K1552" i="2"/>
  <c r="J1553" i="2"/>
  <c r="K1553" i="2"/>
  <c r="J1554" i="2"/>
  <c r="K1554" i="2"/>
  <c r="J1555" i="2"/>
  <c r="K1555" i="2"/>
  <c r="J1556" i="2"/>
  <c r="K1556" i="2"/>
  <c r="J1557" i="2"/>
  <c r="K1557" i="2"/>
  <c r="J1558" i="2"/>
  <c r="K1558" i="2"/>
  <c r="J1559" i="2"/>
  <c r="K1559" i="2"/>
  <c r="J1560" i="2"/>
  <c r="K1560" i="2"/>
  <c r="J1561" i="2"/>
  <c r="K1561" i="2"/>
  <c r="J1562" i="2"/>
  <c r="K1562" i="2"/>
  <c r="J1563" i="2"/>
  <c r="K1563" i="2"/>
  <c r="J1564" i="2"/>
  <c r="K1564" i="2"/>
  <c r="J1565" i="2"/>
  <c r="K1565" i="2"/>
  <c r="J1566" i="2"/>
  <c r="K1566" i="2"/>
  <c r="J1567" i="2"/>
  <c r="K1567" i="2"/>
  <c r="J1568" i="2"/>
  <c r="K1568" i="2"/>
  <c r="J1569" i="2"/>
  <c r="K1569" i="2"/>
  <c r="J1570" i="2"/>
  <c r="K1570" i="2"/>
  <c r="J1571" i="2"/>
  <c r="K1571" i="2"/>
  <c r="J1572" i="2"/>
  <c r="K1572" i="2"/>
  <c r="J1573" i="2"/>
  <c r="K1573" i="2"/>
  <c r="J1574" i="2"/>
  <c r="K1574" i="2"/>
  <c r="J1575" i="2"/>
  <c r="K1575" i="2"/>
  <c r="J1576" i="2"/>
  <c r="K1576" i="2"/>
  <c r="J1577" i="2"/>
  <c r="K1577" i="2"/>
  <c r="J1578" i="2"/>
  <c r="K1578" i="2"/>
  <c r="J1579" i="2"/>
  <c r="K1579" i="2"/>
  <c r="J1580" i="2"/>
  <c r="K1580" i="2"/>
  <c r="J1581" i="2"/>
  <c r="K1581" i="2"/>
  <c r="J1582" i="2"/>
  <c r="K1582" i="2"/>
  <c r="J1583" i="2"/>
  <c r="K1583" i="2"/>
  <c r="J1584" i="2"/>
  <c r="K1584" i="2"/>
  <c r="J1585" i="2"/>
  <c r="K1585" i="2"/>
  <c r="J1586" i="2"/>
  <c r="K1586" i="2"/>
  <c r="J1587" i="2"/>
  <c r="K1587" i="2"/>
  <c r="J1588" i="2"/>
  <c r="K1588" i="2"/>
  <c r="J1589" i="2"/>
  <c r="K1589" i="2"/>
  <c r="J1590" i="2"/>
  <c r="K1590" i="2"/>
  <c r="J1591" i="2"/>
  <c r="K1591" i="2"/>
  <c r="J1592" i="2"/>
  <c r="K1592" i="2"/>
  <c r="J1593" i="2"/>
  <c r="K1593" i="2"/>
  <c r="J1594" i="2"/>
  <c r="K1594" i="2"/>
  <c r="J1595" i="2"/>
  <c r="K1595" i="2"/>
  <c r="J1596" i="2"/>
  <c r="K1596" i="2"/>
  <c r="J1597" i="2"/>
  <c r="K1597" i="2"/>
  <c r="J1598" i="2"/>
  <c r="K1598" i="2"/>
  <c r="J1599" i="2"/>
  <c r="K1599" i="2"/>
  <c r="J1600" i="2"/>
  <c r="K1600" i="2"/>
  <c r="J1601" i="2"/>
  <c r="K1601" i="2"/>
  <c r="J1602" i="2"/>
  <c r="K1602" i="2"/>
  <c r="J1603" i="2"/>
  <c r="K1603" i="2"/>
  <c r="J1604" i="2"/>
  <c r="K1604" i="2"/>
  <c r="J1605" i="2"/>
  <c r="K1605" i="2"/>
  <c r="J1606" i="2"/>
  <c r="K1606" i="2"/>
  <c r="J1607" i="2"/>
  <c r="K1607" i="2"/>
  <c r="J1608" i="2"/>
  <c r="K1608" i="2"/>
  <c r="J1609" i="2"/>
  <c r="K1609" i="2"/>
  <c r="J1610" i="2"/>
  <c r="K1610" i="2"/>
  <c r="J1611" i="2"/>
  <c r="K1611" i="2"/>
  <c r="J1612" i="2"/>
  <c r="K1612" i="2"/>
  <c r="J1613" i="2"/>
  <c r="K1613" i="2"/>
  <c r="J1614" i="2"/>
  <c r="K1614" i="2"/>
  <c r="J1615" i="2"/>
  <c r="K1615" i="2"/>
  <c r="J1616" i="2"/>
  <c r="K1616" i="2"/>
  <c r="J1617" i="2"/>
  <c r="K1617" i="2"/>
  <c r="J1618" i="2"/>
  <c r="K1618" i="2"/>
  <c r="J1619" i="2"/>
  <c r="K1619" i="2"/>
  <c r="J1620" i="2"/>
  <c r="K1620" i="2"/>
  <c r="J1621" i="2"/>
  <c r="K1621" i="2"/>
  <c r="J1622" i="2"/>
  <c r="K1622" i="2"/>
  <c r="J1623" i="2"/>
  <c r="K1623" i="2"/>
  <c r="J1624" i="2"/>
  <c r="K1624" i="2"/>
  <c r="J1625" i="2"/>
  <c r="K1625" i="2"/>
  <c r="J1626" i="2"/>
  <c r="K1626" i="2"/>
  <c r="J1627" i="2"/>
  <c r="K1627" i="2"/>
  <c r="J1628" i="2"/>
  <c r="K1628" i="2"/>
  <c r="J1629" i="2"/>
  <c r="K1629" i="2"/>
  <c r="J1630" i="2"/>
  <c r="K1630" i="2"/>
  <c r="J1631" i="2"/>
  <c r="K1631" i="2"/>
  <c r="J1632" i="2"/>
  <c r="K1632" i="2"/>
  <c r="J1633" i="2"/>
  <c r="K1633" i="2"/>
  <c r="J1634" i="2"/>
  <c r="K1634" i="2"/>
  <c r="J1635" i="2"/>
  <c r="K1635" i="2"/>
  <c r="J1636" i="2"/>
  <c r="K1636" i="2"/>
  <c r="J1637" i="2"/>
  <c r="K1637" i="2"/>
  <c r="J1638" i="2"/>
  <c r="K1638" i="2"/>
  <c r="J1639" i="2"/>
  <c r="K1639" i="2"/>
  <c r="J1640" i="2"/>
  <c r="K1640" i="2"/>
  <c r="J1641" i="2"/>
  <c r="K1641" i="2"/>
  <c r="J1642" i="2"/>
  <c r="K1642" i="2"/>
  <c r="J1643" i="2"/>
  <c r="K1643" i="2"/>
  <c r="J1644" i="2"/>
  <c r="K1644" i="2"/>
  <c r="J1645" i="2"/>
  <c r="K1645" i="2"/>
  <c r="J1646" i="2"/>
  <c r="K1646" i="2"/>
  <c r="J1647" i="2"/>
  <c r="K1647" i="2"/>
  <c r="J1648" i="2"/>
  <c r="K1648" i="2"/>
  <c r="J1649" i="2"/>
  <c r="K1649" i="2"/>
  <c r="J1650" i="2"/>
  <c r="K1650" i="2"/>
  <c r="J1651" i="2"/>
  <c r="K1651" i="2"/>
  <c r="J1652" i="2"/>
  <c r="K1652" i="2"/>
  <c r="J1653" i="2"/>
  <c r="K1653" i="2"/>
  <c r="J1654" i="2"/>
  <c r="K1654" i="2"/>
  <c r="J1655" i="2"/>
  <c r="K1655" i="2"/>
  <c r="J1656" i="2"/>
  <c r="K1656" i="2"/>
  <c r="J1657" i="2"/>
  <c r="K1657" i="2"/>
  <c r="J1658" i="2"/>
  <c r="K1658" i="2"/>
  <c r="J1659" i="2"/>
  <c r="K1659" i="2"/>
  <c r="J1660" i="2"/>
  <c r="K1660" i="2"/>
  <c r="J1661" i="2"/>
  <c r="K1661" i="2"/>
  <c r="J1662" i="2"/>
  <c r="K1662" i="2"/>
  <c r="J1663" i="2"/>
  <c r="K1663" i="2"/>
  <c r="J1664" i="2"/>
  <c r="K1664" i="2"/>
  <c r="J1665" i="2"/>
  <c r="K1665" i="2"/>
  <c r="J1666" i="2"/>
  <c r="K1666" i="2"/>
  <c r="J1667" i="2"/>
  <c r="K1667" i="2"/>
  <c r="J1668" i="2"/>
  <c r="K1668" i="2"/>
  <c r="J1669" i="2"/>
  <c r="K1669" i="2"/>
  <c r="J1670" i="2"/>
  <c r="K1670" i="2"/>
  <c r="J1671" i="2"/>
  <c r="K1671" i="2"/>
  <c r="J1672" i="2"/>
  <c r="K1672" i="2"/>
  <c r="J1673" i="2"/>
  <c r="K1673" i="2"/>
  <c r="J1674" i="2"/>
  <c r="K1674" i="2"/>
  <c r="J1675" i="2"/>
  <c r="K1675" i="2"/>
  <c r="J1676" i="2"/>
  <c r="K1676" i="2"/>
  <c r="J1677" i="2"/>
  <c r="K1677" i="2"/>
  <c r="J1678" i="2"/>
  <c r="K1678" i="2"/>
  <c r="J1679" i="2"/>
  <c r="K1679" i="2"/>
  <c r="J1680" i="2"/>
  <c r="K1680" i="2"/>
  <c r="J1681" i="2"/>
  <c r="K1681" i="2"/>
  <c r="J1682" i="2"/>
  <c r="K1682" i="2"/>
  <c r="J1683" i="2"/>
  <c r="K1683" i="2"/>
  <c r="J1684" i="2"/>
  <c r="K1684" i="2"/>
  <c r="J1685" i="2"/>
  <c r="K1685" i="2"/>
  <c r="J1686" i="2"/>
  <c r="K1686" i="2"/>
  <c r="J1687" i="2"/>
  <c r="K1687" i="2"/>
  <c r="J1688" i="2"/>
  <c r="K1688" i="2"/>
  <c r="J1689" i="2"/>
  <c r="K1689" i="2"/>
  <c r="J1690" i="2"/>
  <c r="K1690" i="2"/>
  <c r="J1691" i="2"/>
  <c r="K1691" i="2"/>
  <c r="J1692" i="2"/>
  <c r="K1692" i="2"/>
  <c r="J1693" i="2"/>
  <c r="K1693" i="2"/>
  <c r="J1694" i="2"/>
  <c r="K1694" i="2"/>
  <c r="J1695" i="2"/>
  <c r="K1695" i="2"/>
  <c r="J1696" i="2"/>
  <c r="K1696" i="2"/>
  <c r="J1697" i="2"/>
  <c r="K1697" i="2"/>
  <c r="J1698" i="2"/>
  <c r="K1698" i="2"/>
  <c r="J1699" i="2"/>
  <c r="K1699" i="2"/>
  <c r="J1700" i="2"/>
  <c r="K1700" i="2"/>
  <c r="J1701" i="2"/>
  <c r="K1701" i="2"/>
  <c r="J1702" i="2"/>
  <c r="K1702" i="2"/>
  <c r="J1703" i="2"/>
  <c r="K1703" i="2"/>
  <c r="J1704" i="2"/>
  <c r="K1704" i="2"/>
  <c r="J1705" i="2"/>
  <c r="K1705" i="2"/>
  <c r="J1706" i="2"/>
  <c r="K1706" i="2"/>
  <c r="J1707" i="2"/>
  <c r="K1707" i="2"/>
  <c r="J1708" i="2"/>
  <c r="K1708" i="2"/>
  <c r="J1709" i="2"/>
  <c r="K1709" i="2"/>
  <c r="J1710" i="2"/>
  <c r="K1710" i="2"/>
  <c r="J1711" i="2"/>
  <c r="K1711" i="2"/>
  <c r="J1712" i="2"/>
  <c r="K1712" i="2"/>
  <c r="J1713" i="2"/>
  <c r="K1713" i="2"/>
  <c r="J1714" i="2"/>
  <c r="K1714" i="2"/>
  <c r="J1715" i="2"/>
  <c r="K1715" i="2"/>
  <c r="J1716" i="2"/>
  <c r="K1716" i="2"/>
  <c r="J1717" i="2"/>
  <c r="K1717" i="2"/>
  <c r="J1718" i="2"/>
  <c r="K1718" i="2"/>
  <c r="J1719" i="2"/>
  <c r="K1719" i="2"/>
  <c r="J1720" i="2"/>
  <c r="K1720" i="2"/>
  <c r="J1721" i="2"/>
  <c r="K1721" i="2"/>
  <c r="J1722" i="2"/>
  <c r="K1722" i="2"/>
  <c r="J1723" i="2"/>
  <c r="K1723" i="2"/>
  <c r="J1724" i="2"/>
  <c r="K1724" i="2"/>
  <c r="J1725" i="2"/>
  <c r="K1725" i="2"/>
  <c r="J1726" i="2"/>
  <c r="K1726" i="2"/>
  <c r="J1727" i="2"/>
  <c r="K1727" i="2"/>
  <c r="J1728" i="2"/>
  <c r="K1728" i="2"/>
  <c r="J1729" i="2"/>
  <c r="K1729" i="2"/>
  <c r="J1730" i="2"/>
  <c r="K1730" i="2"/>
  <c r="J1731" i="2"/>
  <c r="K1731" i="2"/>
  <c r="J1732" i="2"/>
  <c r="K1732" i="2"/>
  <c r="J1733" i="2"/>
  <c r="K1733" i="2"/>
  <c r="J1734" i="2"/>
  <c r="K1734" i="2"/>
  <c r="J1735" i="2"/>
  <c r="K1735" i="2"/>
  <c r="J1736" i="2"/>
  <c r="K1736" i="2"/>
  <c r="J1737" i="2"/>
  <c r="K1737" i="2"/>
  <c r="J1738" i="2"/>
  <c r="K1738" i="2"/>
  <c r="J1739" i="2"/>
  <c r="K1739" i="2"/>
  <c r="J1740" i="2"/>
  <c r="K1740" i="2"/>
  <c r="J1741" i="2"/>
  <c r="K1741" i="2"/>
  <c r="J1742" i="2"/>
  <c r="K1742" i="2"/>
  <c r="J1743" i="2"/>
  <c r="K1743" i="2"/>
  <c r="J1744" i="2"/>
  <c r="K1744" i="2"/>
  <c r="J1745" i="2"/>
  <c r="K1745" i="2"/>
  <c r="J1746" i="2"/>
  <c r="K1746" i="2"/>
  <c r="J1747" i="2"/>
  <c r="K1747" i="2"/>
  <c r="J1748" i="2"/>
  <c r="K1748" i="2"/>
  <c r="J1749" i="2"/>
  <c r="K1749" i="2"/>
  <c r="J1750" i="2"/>
  <c r="K1750" i="2"/>
  <c r="J1751" i="2"/>
  <c r="K1751" i="2"/>
  <c r="J1752" i="2"/>
  <c r="K1752" i="2"/>
  <c r="J1753" i="2"/>
  <c r="K1753" i="2"/>
  <c r="J1754" i="2"/>
  <c r="K1754" i="2"/>
  <c r="J1755" i="2"/>
  <c r="K1755" i="2"/>
  <c r="J1756" i="2"/>
  <c r="K1756" i="2"/>
  <c r="J1757" i="2"/>
  <c r="K1757" i="2"/>
  <c r="J1758" i="2"/>
  <c r="K1758" i="2"/>
  <c r="J1759" i="2"/>
  <c r="K1759" i="2"/>
  <c r="J1760" i="2"/>
  <c r="K1760" i="2"/>
  <c r="J1761" i="2"/>
  <c r="K1761" i="2"/>
  <c r="J1762" i="2"/>
  <c r="K1762" i="2"/>
  <c r="J1763" i="2"/>
  <c r="K1763" i="2"/>
  <c r="J1764" i="2"/>
  <c r="K1764" i="2"/>
  <c r="J1765" i="2"/>
  <c r="K1765" i="2"/>
  <c r="J1766" i="2"/>
  <c r="K1766" i="2"/>
  <c r="J1767" i="2"/>
  <c r="K1767" i="2"/>
  <c r="J1768" i="2"/>
  <c r="K1768" i="2"/>
  <c r="J1769" i="2"/>
  <c r="K1769" i="2"/>
  <c r="J1770" i="2"/>
  <c r="K1770" i="2"/>
  <c r="J1771" i="2"/>
  <c r="K1771" i="2"/>
  <c r="J1772" i="2"/>
  <c r="K1772" i="2"/>
  <c r="J1773" i="2"/>
  <c r="K1773" i="2"/>
  <c r="J1774" i="2"/>
  <c r="K1774" i="2"/>
  <c r="J1775" i="2"/>
  <c r="K1775" i="2"/>
  <c r="J1776" i="2"/>
  <c r="K1776" i="2"/>
  <c r="J1777" i="2"/>
  <c r="K1777" i="2"/>
  <c r="J1778" i="2"/>
  <c r="K1778" i="2"/>
  <c r="J1779" i="2"/>
  <c r="K1779" i="2"/>
  <c r="J1780" i="2"/>
  <c r="K1780" i="2"/>
  <c r="J1781" i="2"/>
  <c r="K1781" i="2"/>
  <c r="J1782" i="2"/>
  <c r="K1782" i="2"/>
  <c r="J1783" i="2"/>
  <c r="K1783" i="2"/>
  <c r="J1784" i="2"/>
  <c r="K1784" i="2"/>
  <c r="J1785" i="2"/>
  <c r="K1785" i="2"/>
  <c r="J1786" i="2"/>
  <c r="K1786" i="2"/>
  <c r="J1787" i="2"/>
  <c r="K1787" i="2"/>
  <c r="J1788" i="2"/>
  <c r="K1788" i="2"/>
  <c r="J1789" i="2"/>
  <c r="K1789" i="2"/>
  <c r="J1790" i="2"/>
  <c r="K1790" i="2"/>
  <c r="J1791" i="2"/>
  <c r="K1791" i="2"/>
  <c r="J1792" i="2"/>
  <c r="K1792" i="2"/>
  <c r="J1793" i="2"/>
  <c r="K1793" i="2"/>
  <c r="J1794" i="2"/>
  <c r="K1794" i="2"/>
  <c r="J1795" i="2"/>
  <c r="K1795" i="2"/>
  <c r="J1796" i="2"/>
  <c r="K1796" i="2"/>
  <c r="J1797" i="2"/>
  <c r="K1797" i="2"/>
  <c r="J1798" i="2"/>
  <c r="K1798" i="2"/>
  <c r="J1799" i="2"/>
  <c r="K1799" i="2"/>
  <c r="J1800" i="2"/>
  <c r="K1800" i="2"/>
  <c r="J1801" i="2"/>
  <c r="K1801" i="2"/>
  <c r="J1802" i="2"/>
  <c r="K1802" i="2"/>
  <c r="J1803" i="2"/>
  <c r="K1803" i="2"/>
  <c r="J1804" i="2"/>
  <c r="K1804" i="2"/>
  <c r="J1805" i="2"/>
  <c r="K1805" i="2"/>
  <c r="J1806" i="2"/>
  <c r="K1806" i="2"/>
  <c r="J1807" i="2"/>
  <c r="K1807" i="2"/>
  <c r="J1808" i="2"/>
  <c r="K1808" i="2"/>
  <c r="J1809" i="2"/>
  <c r="K1809" i="2"/>
  <c r="J1810" i="2"/>
  <c r="K1810" i="2"/>
  <c r="J1811" i="2"/>
  <c r="K1811" i="2"/>
  <c r="J1812" i="2"/>
  <c r="K1812" i="2"/>
  <c r="J1813" i="2"/>
  <c r="K1813" i="2"/>
  <c r="J1814" i="2"/>
  <c r="K1814" i="2"/>
  <c r="J1815" i="2"/>
  <c r="K1815" i="2"/>
  <c r="J1816" i="2"/>
  <c r="K1816" i="2"/>
  <c r="J1817" i="2"/>
  <c r="K1817" i="2"/>
  <c r="J1818" i="2"/>
  <c r="K1818" i="2"/>
  <c r="J1819" i="2"/>
  <c r="K1819" i="2"/>
  <c r="J1820" i="2"/>
  <c r="K1820" i="2"/>
  <c r="J1821" i="2"/>
  <c r="K1821" i="2"/>
  <c r="J1822" i="2"/>
  <c r="K1822" i="2"/>
  <c r="J1823" i="2"/>
  <c r="K1823" i="2"/>
  <c r="J1824" i="2"/>
  <c r="K1824" i="2"/>
  <c r="J1825" i="2"/>
  <c r="K1825" i="2"/>
  <c r="J1826" i="2"/>
  <c r="K1826" i="2"/>
  <c r="J1827" i="2"/>
  <c r="K1827" i="2"/>
  <c r="J1828" i="2"/>
  <c r="K1828" i="2"/>
  <c r="J1829" i="2"/>
  <c r="K1829" i="2"/>
  <c r="J1830" i="2"/>
  <c r="K1830" i="2"/>
  <c r="J1831" i="2"/>
  <c r="K1831" i="2"/>
  <c r="J1832" i="2"/>
  <c r="K1832" i="2"/>
  <c r="J1833" i="2"/>
  <c r="K1833" i="2"/>
  <c r="J1834" i="2"/>
  <c r="K1834" i="2"/>
  <c r="J1835" i="2"/>
  <c r="K1835" i="2"/>
  <c r="J1836" i="2"/>
  <c r="K1836" i="2"/>
  <c r="J1837" i="2"/>
  <c r="K1837" i="2"/>
  <c r="J1838" i="2"/>
  <c r="K1838" i="2"/>
  <c r="J1839" i="2"/>
  <c r="K1839" i="2"/>
  <c r="J1840" i="2"/>
  <c r="K1840" i="2"/>
  <c r="J1841" i="2"/>
  <c r="K1841" i="2"/>
  <c r="J1842" i="2"/>
  <c r="K1842" i="2"/>
  <c r="J1843" i="2"/>
  <c r="K1843" i="2"/>
  <c r="J1844" i="2"/>
  <c r="K1844" i="2"/>
  <c r="J1845" i="2"/>
  <c r="K1845" i="2"/>
  <c r="J1846" i="2"/>
  <c r="K1846" i="2"/>
  <c r="J1847" i="2"/>
  <c r="K1847" i="2"/>
  <c r="J1848" i="2"/>
  <c r="K1848" i="2"/>
  <c r="J1849" i="2"/>
  <c r="K1849" i="2"/>
  <c r="J1850" i="2"/>
  <c r="K1850" i="2"/>
  <c r="J1851" i="2"/>
  <c r="K1851" i="2"/>
  <c r="J1852" i="2"/>
  <c r="K1852" i="2"/>
  <c r="J1853" i="2"/>
  <c r="K1853" i="2"/>
  <c r="J1854" i="2"/>
  <c r="K1854" i="2"/>
  <c r="J1855" i="2"/>
  <c r="K1855" i="2"/>
  <c r="J1856" i="2"/>
  <c r="K1856" i="2"/>
  <c r="J1857" i="2"/>
  <c r="K1857" i="2"/>
  <c r="J1858" i="2"/>
  <c r="K1858" i="2"/>
  <c r="J1859" i="2"/>
  <c r="K1859" i="2"/>
  <c r="J1860" i="2"/>
  <c r="K1860" i="2"/>
  <c r="J1861" i="2"/>
  <c r="K1861" i="2"/>
  <c r="J1862" i="2"/>
  <c r="K1862" i="2"/>
  <c r="J1863" i="2"/>
  <c r="K1863" i="2"/>
  <c r="J1864" i="2"/>
  <c r="K1864" i="2"/>
  <c r="J1865" i="2"/>
  <c r="K1865" i="2"/>
  <c r="J1866" i="2"/>
  <c r="K1866" i="2"/>
  <c r="J1867" i="2"/>
  <c r="K1867" i="2"/>
  <c r="J1868" i="2"/>
  <c r="K1868" i="2"/>
  <c r="J1869" i="2"/>
  <c r="K1869" i="2"/>
  <c r="J1870" i="2"/>
  <c r="K1870" i="2"/>
  <c r="J1871" i="2"/>
  <c r="K1871" i="2"/>
  <c r="J1872" i="2"/>
  <c r="K1872" i="2"/>
  <c r="J1873" i="2"/>
  <c r="K1873" i="2"/>
  <c r="J1874" i="2"/>
  <c r="K1874" i="2"/>
  <c r="J1875" i="2"/>
  <c r="K1875" i="2"/>
  <c r="J1876" i="2"/>
  <c r="K1876" i="2"/>
  <c r="J1877" i="2"/>
  <c r="K1877" i="2"/>
  <c r="J1878" i="2"/>
  <c r="K1878" i="2"/>
  <c r="J1879" i="2"/>
  <c r="K1879" i="2"/>
  <c r="J1880" i="2"/>
  <c r="K1880" i="2"/>
  <c r="J1881" i="2"/>
  <c r="K1881" i="2"/>
  <c r="J1882" i="2"/>
  <c r="K1882" i="2"/>
  <c r="J1883" i="2"/>
  <c r="K1883" i="2"/>
  <c r="J1884" i="2"/>
  <c r="K1884" i="2"/>
  <c r="J1885" i="2"/>
  <c r="K1885" i="2"/>
  <c r="J1886" i="2"/>
  <c r="K1886" i="2"/>
  <c r="J1887" i="2"/>
  <c r="K1887" i="2"/>
  <c r="J1888" i="2"/>
  <c r="K1888" i="2"/>
  <c r="J1889" i="2"/>
  <c r="K1889" i="2"/>
  <c r="J1890" i="2"/>
  <c r="K1890" i="2"/>
  <c r="J1891" i="2"/>
  <c r="K1891" i="2"/>
  <c r="J1892" i="2"/>
  <c r="K1892" i="2"/>
  <c r="J1893" i="2"/>
  <c r="K1893" i="2"/>
  <c r="J1894" i="2"/>
  <c r="K1894" i="2"/>
  <c r="J1895" i="2"/>
  <c r="K1895" i="2"/>
  <c r="J1896" i="2"/>
  <c r="K1896" i="2"/>
  <c r="J1897" i="2"/>
  <c r="K1897" i="2"/>
  <c r="J1898" i="2"/>
  <c r="K1898" i="2"/>
  <c r="J1899" i="2"/>
  <c r="K1899" i="2"/>
  <c r="J1900" i="2"/>
  <c r="K1900" i="2"/>
  <c r="J1901" i="2"/>
  <c r="K1901" i="2"/>
  <c r="J1902" i="2"/>
  <c r="K1902" i="2"/>
  <c r="J1903" i="2"/>
  <c r="K1903" i="2"/>
  <c r="J1904" i="2"/>
  <c r="K1904" i="2"/>
  <c r="J1905" i="2"/>
  <c r="K1905" i="2"/>
  <c r="J1906" i="2"/>
  <c r="K1906" i="2"/>
  <c r="J1907" i="2"/>
  <c r="K1907" i="2"/>
  <c r="J1908" i="2"/>
  <c r="K1908" i="2"/>
  <c r="J1909" i="2"/>
  <c r="K1909" i="2"/>
  <c r="J1910" i="2"/>
  <c r="K1910" i="2"/>
  <c r="J1911" i="2"/>
  <c r="K1911" i="2"/>
  <c r="J1912" i="2"/>
  <c r="K1912" i="2"/>
  <c r="J1913" i="2"/>
  <c r="K1913" i="2"/>
  <c r="J1914" i="2"/>
  <c r="K1914" i="2"/>
  <c r="J1915" i="2"/>
  <c r="K1915" i="2"/>
  <c r="J1916" i="2"/>
  <c r="K1916" i="2"/>
  <c r="J1917" i="2"/>
  <c r="K1917" i="2"/>
  <c r="J1918" i="2"/>
  <c r="K1918" i="2"/>
  <c r="J1919" i="2"/>
  <c r="K1919" i="2"/>
  <c r="J1920" i="2"/>
  <c r="K1920" i="2"/>
  <c r="J1921" i="2"/>
  <c r="K1921" i="2"/>
  <c r="J1922" i="2"/>
  <c r="K1922" i="2"/>
  <c r="J1923" i="2"/>
  <c r="K1923" i="2"/>
  <c r="J1924" i="2"/>
  <c r="K1924" i="2"/>
  <c r="J1925" i="2"/>
  <c r="K1925" i="2"/>
  <c r="J1926" i="2"/>
  <c r="K1926" i="2"/>
  <c r="J1927" i="2"/>
  <c r="K1927" i="2"/>
  <c r="J1928" i="2"/>
  <c r="K1928" i="2"/>
  <c r="J1929" i="2"/>
  <c r="K1929" i="2"/>
  <c r="J1930" i="2"/>
  <c r="K1930" i="2"/>
  <c r="J1931" i="2"/>
  <c r="K1931" i="2"/>
  <c r="J1932" i="2"/>
  <c r="K1932" i="2"/>
  <c r="J1933" i="2"/>
  <c r="K1933" i="2"/>
  <c r="J1934" i="2"/>
  <c r="K1934" i="2"/>
  <c r="J1935" i="2"/>
  <c r="K1935" i="2"/>
  <c r="J1936" i="2"/>
  <c r="K1936" i="2"/>
  <c r="J1937" i="2"/>
  <c r="K1937" i="2"/>
  <c r="J1938" i="2"/>
  <c r="K1938" i="2"/>
  <c r="J1939" i="2"/>
  <c r="K1939" i="2"/>
  <c r="J1940" i="2"/>
  <c r="K1940" i="2"/>
  <c r="J1941" i="2"/>
  <c r="K1941" i="2"/>
  <c r="J1942" i="2"/>
  <c r="K1942" i="2"/>
  <c r="J1943" i="2"/>
  <c r="K1943" i="2"/>
  <c r="J1944" i="2"/>
  <c r="K1944" i="2"/>
  <c r="J1945" i="2"/>
  <c r="K1945" i="2"/>
  <c r="J1946" i="2"/>
  <c r="K1946" i="2"/>
  <c r="J1947" i="2"/>
  <c r="K1947" i="2"/>
  <c r="J1948" i="2"/>
  <c r="K1948" i="2"/>
  <c r="J1949" i="2"/>
  <c r="K1949" i="2"/>
  <c r="J1950" i="2"/>
  <c r="K1950" i="2"/>
  <c r="J1951" i="2"/>
  <c r="K1951" i="2"/>
  <c r="J1952" i="2"/>
  <c r="K1952" i="2"/>
  <c r="J1953" i="2"/>
  <c r="K1953" i="2"/>
  <c r="J1954" i="2"/>
  <c r="K1954" i="2"/>
  <c r="J1955" i="2"/>
  <c r="K1955" i="2"/>
  <c r="J1956" i="2"/>
  <c r="K1956" i="2"/>
  <c r="J1957" i="2"/>
  <c r="K1957" i="2"/>
  <c r="J1958" i="2"/>
  <c r="K1958" i="2"/>
  <c r="J1959" i="2"/>
  <c r="K1959" i="2"/>
  <c r="J1960" i="2"/>
  <c r="K1960" i="2"/>
  <c r="J1961" i="2"/>
  <c r="K1961" i="2"/>
  <c r="J1962" i="2"/>
  <c r="K1962" i="2"/>
  <c r="J1963" i="2"/>
  <c r="K1963" i="2"/>
  <c r="J1964" i="2"/>
  <c r="K1964" i="2"/>
  <c r="J1965" i="2"/>
  <c r="K1965" i="2"/>
  <c r="J1966" i="2"/>
  <c r="K1966" i="2"/>
  <c r="J1967" i="2"/>
  <c r="K1967" i="2"/>
  <c r="J1968" i="2"/>
  <c r="K1968" i="2"/>
  <c r="J1969" i="2"/>
  <c r="K1969" i="2"/>
  <c r="J1970" i="2"/>
  <c r="K1970" i="2"/>
  <c r="J1971" i="2"/>
  <c r="K1971" i="2"/>
  <c r="J1972" i="2"/>
  <c r="K1972" i="2"/>
  <c r="J1973" i="2"/>
  <c r="K1973" i="2"/>
  <c r="J1974" i="2"/>
  <c r="K1974" i="2"/>
  <c r="J1975" i="2"/>
  <c r="K1975" i="2"/>
  <c r="J1976" i="2"/>
  <c r="K1976" i="2"/>
  <c r="J1977" i="2"/>
  <c r="K1977" i="2"/>
  <c r="J1978" i="2"/>
  <c r="K1978" i="2"/>
  <c r="J1979" i="2"/>
  <c r="K1979" i="2"/>
  <c r="J1980" i="2"/>
  <c r="K1980" i="2"/>
  <c r="J1981" i="2"/>
  <c r="K1981" i="2"/>
  <c r="J1982" i="2"/>
  <c r="K1982" i="2"/>
  <c r="J1983" i="2"/>
  <c r="K1983" i="2"/>
  <c r="J1984" i="2"/>
  <c r="K1984" i="2"/>
  <c r="J1985" i="2"/>
  <c r="K1985" i="2"/>
  <c r="J1986" i="2"/>
  <c r="K1986" i="2"/>
  <c r="J1987" i="2"/>
  <c r="K1987" i="2"/>
  <c r="J1988" i="2"/>
  <c r="K1988" i="2"/>
  <c r="J1989" i="2"/>
  <c r="K1989" i="2"/>
  <c r="J1990" i="2"/>
  <c r="K1990" i="2"/>
  <c r="J1991" i="2"/>
  <c r="K1991" i="2"/>
  <c r="J1992" i="2"/>
  <c r="K1992" i="2"/>
  <c r="J1993" i="2"/>
  <c r="K1993" i="2"/>
  <c r="J1994" i="2"/>
  <c r="K1994" i="2"/>
  <c r="J1995" i="2"/>
  <c r="K1995" i="2"/>
  <c r="J1996" i="2"/>
  <c r="K1996" i="2"/>
  <c r="J1997" i="2"/>
  <c r="K1997" i="2"/>
  <c r="J1998" i="2"/>
  <c r="K1998" i="2"/>
  <c r="J1999" i="2"/>
  <c r="K1999" i="2"/>
  <c r="J2000" i="2"/>
  <c r="K2000" i="2"/>
  <c r="J2001" i="2"/>
  <c r="K2001" i="2"/>
  <c r="J2002" i="2"/>
  <c r="K2002" i="2"/>
  <c r="J2003" i="2"/>
  <c r="K2003" i="2"/>
  <c r="J2004" i="2"/>
  <c r="K2004" i="2"/>
  <c r="J2005" i="2"/>
  <c r="K2005" i="2"/>
  <c r="J2006" i="2"/>
  <c r="K2006" i="2"/>
  <c r="J2007" i="2"/>
  <c r="K2007" i="2"/>
  <c r="J2008" i="2"/>
  <c r="K2008" i="2"/>
  <c r="J2009" i="2"/>
  <c r="K2009" i="2"/>
  <c r="J2010" i="2"/>
  <c r="K2010" i="2"/>
  <c r="J2011" i="2"/>
  <c r="K2011" i="2"/>
  <c r="J2012" i="2"/>
  <c r="K2012" i="2"/>
  <c r="J2013" i="2"/>
  <c r="K2013" i="2"/>
  <c r="J2014" i="2"/>
  <c r="K2014" i="2"/>
  <c r="J2015" i="2"/>
  <c r="K2015" i="2"/>
  <c r="J2016" i="2"/>
  <c r="K2016" i="2"/>
  <c r="J2017" i="2"/>
  <c r="K2017" i="2"/>
  <c r="J2018" i="2"/>
  <c r="K2018" i="2"/>
  <c r="J2019" i="2"/>
  <c r="K2019" i="2"/>
  <c r="J2020" i="2"/>
  <c r="K2020" i="2"/>
  <c r="J2021" i="2"/>
  <c r="K2021" i="2"/>
  <c r="J2022" i="2"/>
  <c r="K2022" i="2"/>
  <c r="J2023" i="2"/>
  <c r="K2023" i="2"/>
  <c r="J2024" i="2"/>
  <c r="K2024" i="2"/>
  <c r="J2025" i="2"/>
  <c r="K2025" i="2"/>
  <c r="J2026" i="2"/>
  <c r="K2026" i="2"/>
  <c r="J2027" i="2"/>
  <c r="K2027" i="2"/>
  <c r="J2028" i="2"/>
  <c r="K2028" i="2"/>
  <c r="J2029" i="2"/>
  <c r="K2029" i="2"/>
  <c r="J2030" i="2"/>
  <c r="K2030" i="2"/>
  <c r="J2031" i="2"/>
  <c r="K2031" i="2"/>
  <c r="J2032" i="2"/>
  <c r="K2032" i="2"/>
  <c r="J2033" i="2"/>
  <c r="K2033" i="2"/>
  <c r="J2034" i="2"/>
  <c r="K2034" i="2"/>
  <c r="J2035" i="2"/>
  <c r="K2035" i="2"/>
  <c r="J2036" i="2"/>
  <c r="K2036" i="2"/>
  <c r="J2037" i="2"/>
  <c r="K2037" i="2"/>
  <c r="J2038" i="2"/>
  <c r="K2038" i="2"/>
  <c r="J2039" i="2"/>
  <c r="K2039" i="2"/>
  <c r="J2040" i="2"/>
  <c r="K2040" i="2"/>
  <c r="J2041" i="2"/>
  <c r="K2041" i="2"/>
  <c r="J2042" i="2"/>
  <c r="K2042" i="2"/>
  <c r="J2043" i="2"/>
  <c r="K2043" i="2"/>
  <c r="J2044" i="2"/>
  <c r="K2044" i="2"/>
  <c r="J2045" i="2"/>
  <c r="K2045" i="2"/>
  <c r="J2046" i="2"/>
  <c r="K2046" i="2"/>
  <c r="J2047" i="2"/>
  <c r="K2047" i="2"/>
  <c r="J2048" i="2"/>
  <c r="K2048" i="2"/>
  <c r="J2049" i="2"/>
  <c r="K2049" i="2"/>
  <c r="J2050" i="2"/>
  <c r="K2050" i="2"/>
  <c r="J2051" i="2"/>
  <c r="K2051" i="2"/>
  <c r="J2052" i="2"/>
  <c r="K2052" i="2"/>
  <c r="J2053" i="2"/>
  <c r="K2053" i="2"/>
  <c r="J2054" i="2"/>
  <c r="K2054" i="2"/>
  <c r="J2055" i="2"/>
  <c r="K2055" i="2"/>
  <c r="J2056" i="2"/>
  <c r="K2056" i="2"/>
  <c r="J2057" i="2"/>
  <c r="K2057" i="2"/>
  <c r="J2058" i="2"/>
  <c r="K2058" i="2"/>
  <c r="J2059" i="2"/>
  <c r="K2059" i="2"/>
  <c r="J2060" i="2"/>
  <c r="K2060" i="2"/>
  <c r="J2061" i="2"/>
  <c r="K2061" i="2"/>
  <c r="J2062" i="2"/>
  <c r="K2062" i="2"/>
  <c r="J2063" i="2"/>
  <c r="K2063" i="2"/>
  <c r="J2064" i="2"/>
  <c r="K2064" i="2"/>
  <c r="J2065" i="2"/>
  <c r="K2065" i="2"/>
  <c r="J2066" i="2"/>
  <c r="K2066" i="2"/>
  <c r="J2067" i="2"/>
  <c r="K2067" i="2"/>
  <c r="J2068" i="2"/>
  <c r="K2068" i="2"/>
  <c r="J2069" i="2"/>
  <c r="K2069" i="2"/>
  <c r="J2070" i="2"/>
  <c r="K2070" i="2"/>
  <c r="J2071" i="2"/>
  <c r="K2071" i="2"/>
  <c r="J2072" i="2"/>
  <c r="K2072" i="2"/>
  <c r="J2073" i="2"/>
  <c r="K2073" i="2"/>
  <c r="J2074" i="2"/>
  <c r="K2074" i="2"/>
  <c r="J2075" i="2"/>
  <c r="K2075" i="2"/>
  <c r="J2076" i="2"/>
  <c r="K2076" i="2"/>
  <c r="J2077" i="2"/>
  <c r="K2077" i="2"/>
  <c r="J2078" i="2"/>
  <c r="K2078" i="2"/>
  <c r="J2079" i="2"/>
  <c r="K2079" i="2"/>
  <c r="J2080" i="2"/>
  <c r="K2080" i="2"/>
  <c r="J2081" i="2"/>
  <c r="K2081" i="2"/>
  <c r="J2082" i="2"/>
  <c r="K2082" i="2"/>
  <c r="J2083" i="2"/>
  <c r="K2083" i="2"/>
  <c r="J2084" i="2"/>
  <c r="K2084" i="2"/>
  <c r="J2085" i="2"/>
  <c r="K2085" i="2"/>
  <c r="J2086" i="2"/>
  <c r="K2086" i="2"/>
  <c r="J2087" i="2"/>
  <c r="K2087" i="2"/>
  <c r="J2088" i="2"/>
  <c r="K2088" i="2"/>
  <c r="J2089" i="2"/>
  <c r="K2089" i="2"/>
  <c r="J2090" i="2"/>
  <c r="K2090" i="2"/>
  <c r="J2091" i="2"/>
  <c r="K2091" i="2"/>
  <c r="J2092" i="2"/>
  <c r="K2092" i="2"/>
  <c r="J2093" i="2"/>
  <c r="K2093" i="2"/>
  <c r="J2094" i="2"/>
  <c r="K2094" i="2"/>
  <c r="J2095" i="2"/>
  <c r="K2095" i="2"/>
  <c r="J2096" i="2"/>
  <c r="K2096" i="2"/>
  <c r="J2097" i="2"/>
  <c r="K2097" i="2"/>
  <c r="J2098" i="2"/>
  <c r="K2098" i="2"/>
  <c r="J2099" i="2"/>
  <c r="K2099" i="2"/>
  <c r="J2100" i="2"/>
  <c r="K2100" i="2"/>
  <c r="J2101" i="2"/>
  <c r="K2101" i="2"/>
  <c r="J2102" i="2"/>
  <c r="K2102" i="2"/>
  <c r="J2103" i="2"/>
  <c r="K2103" i="2"/>
  <c r="J2104" i="2"/>
  <c r="K2104" i="2"/>
  <c r="J2105" i="2"/>
  <c r="K2105" i="2"/>
  <c r="J2106" i="2"/>
  <c r="K2106" i="2"/>
  <c r="J2107" i="2"/>
  <c r="K2107" i="2"/>
  <c r="J2108" i="2"/>
  <c r="K2108" i="2"/>
  <c r="J2109" i="2"/>
  <c r="K2109" i="2"/>
  <c r="J2110" i="2"/>
  <c r="K2110" i="2"/>
  <c r="J2111" i="2"/>
  <c r="K2111" i="2"/>
  <c r="J2112" i="2"/>
  <c r="K2112" i="2"/>
  <c r="J2113" i="2"/>
  <c r="K2113" i="2"/>
  <c r="J2114" i="2"/>
  <c r="K2114" i="2"/>
  <c r="J2115" i="2"/>
  <c r="K2115" i="2"/>
  <c r="J2116" i="2"/>
  <c r="K2116" i="2"/>
  <c r="J2117" i="2"/>
  <c r="K2117" i="2"/>
  <c r="J2118" i="2"/>
  <c r="K2118" i="2"/>
  <c r="J2119" i="2"/>
  <c r="K2119" i="2"/>
  <c r="J2120" i="2"/>
  <c r="K2120" i="2"/>
  <c r="J2121" i="2"/>
  <c r="K2121" i="2"/>
  <c r="J2122" i="2"/>
  <c r="K2122" i="2"/>
  <c r="J2123" i="2"/>
  <c r="K2123" i="2"/>
  <c r="J2124" i="2"/>
  <c r="K2124" i="2"/>
  <c r="J2125" i="2"/>
  <c r="K2125" i="2"/>
  <c r="J2126" i="2"/>
  <c r="K2126" i="2"/>
  <c r="J2127" i="2"/>
  <c r="K2127" i="2"/>
  <c r="J2128" i="2"/>
  <c r="K2128" i="2"/>
  <c r="J2129" i="2"/>
  <c r="K2129" i="2"/>
  <c r="J2130" i="2"/>
  <c r="K2130" i="2"/>
  <c r="J2131" i="2"/>
  <c r="K2131" i="2"/>
  <c r="J2132" i="2"/>
  <c r="K2132" i="2"/>
  <c r="J2133" i="2"/>
  <c r="K2133" i="2"/>
  <c r="J2134" i="2"/>
  <c r="K2134" i="2"/>
  <c r="J2135" i="2"/>
  <c r="K2135" i="2"/>
  <c r="J2136" i="2"/>
  <c r="K2136" i="2"/>
  <c r="J2137" i="2"/>
  <c r="K2137" i="2"/>
  <c r="J2138" i="2"/>
  <c r="K2138" i="2"/>
  <c r="J2139" i="2"/>
  <c r="K2139" i="2"/>
  <c r="J2140" i="2"/>
  <c r="K2140" i="2"/>
  <c r="J2141" i="2"/>
  <c r="K2141" i="2"/>
  <c r="J2142" i="2"/>
  <c r="K2142" i="2"/>
  <c r="J2143" i="2"/>
  <c r="K2143" i="2"/>
  <c r="J2144" i="2"/>
  <c r="K2144" i="2"/>
  <c r="J2145" i="2"/>
  <c r="K2145" i="2"/>
  <c r="J2146" i="2"/>
  <c r="K2146" i="2"/>
  <c r="J2147" i="2"/>
  <c r="K2147" i="2"/>
  <c r="J2148" i="2"/>
  <c r="K2148" i="2"/>
  <c r="J2149" i="2"/>
  <c r="K2149" i="2"/>
  <c r="J2150" i="2"/>
  <c r="K2150" i="2"/>
  <c r="J2151" i="2"/>
  <c r="K2151" i="2"/>
  <c r="J2152" i="2"/>
  <c r="K2152" i="2"/>
  <c r="J2153" i="2"/>
  <c r="K2153" i="2"/>
  <c r="J2154" i="2"/>
  <c r="K2154" i="2"/>
  <c r="J2155" i="2"/>
  <c r="K2155" i="2"/>
  <c r="J2156" i="2"/>
  <c r="K2156" i="2"/>
  <c r="J2157" i="2"/>
  <c r="K2157" i="2"/>
  <c r="J2158" i="2"/>
  <c r="K2158" i="2"/>
  <c r="J2159" i="2"/>
  <c r="K2159" i="2"/>
  <c r="J2160" i="2"/>
  <c r="K2160" i="2"/>
  <c r="J2161" i="2"/>
  <c r="K2161" i="2"/>
  <c r="J2162" i="2"/>
  <c r="K2162" i="2"/>
  <c r="J2163" i="2"/>
  <c r="K2163" i="2"/>
  <c r="J2164" i="2"/>
  <c r="K2164" i="2"/>
  <c r="J2165" i="2"/>
  <c r="K2165" i="2"/>
  <c r="J2166" i="2"/>
  <c r="K2166" i="2"/>
  <c r="J2167" i="2"/>
  <c r="K2167" i="2"/>
  <c r="J2168" i="2"/>
  <c r="K2168" i="2"/>
  <c r="J2169" i="2"/>
  <c r="K2169" i="2"/>
  <c r="J2170" i="2"/>
  <c r="K2170" i="2"/>
  <c r="J2171" i="2"/>
  <c r="K2171" i="2"/>
  <c r="J2172" i="2"/>
  <c r="K2172" i="2"/>
  <c r="J2173" i="2"/>
  <c r="K2173" i="2"/>
  <c r="J2174" i="2"/>
  <c r="K2174" i="2"/>
  <c r="J2175" i="2"/>
  <c r="K2175" i="2"/>
  <c r="J2176" i="2"/>
  <c r="K2176" i="2"/>
  <c r="J2177" i="2"/>
  <c r="K2177" i="2"/>
  <c r="J2178" i="2"/>
  <c r="K2178" i="2"/>
  <c r="J2179" i="2"/>
  <c r="K2179" i="2"/>
  <c r="J2180" i="2"/>
  <c r="K2180" i="2"/>
  <c r="J2181" i="2"/>
  <c r="K2181" i="2"/>
  <c r="J2182" i="2"/>
  <c r="K2182" i="2"/>
  <c r="J2183" i="2"/>
  <c r="K2183" i="2"/>
  <c r="J2184" i="2"/>
  <c r="K2184" i="2"/>
  <c r="J2185" i="2"/>
  <c r="K2185" i="2"/>
  <c r="J2186" i="2"/>
  <c r="K2186" i="2"/>
  <c r="J2187" i="2"/>
  <c r="K2187" i="2"/>
  <c r="J2188" i="2"/>
  <c r="K2188" i="2"/>
  <c r="J2189" i="2"/>
  <c r="K2189" i="2"/>
  <c r="J2190" i="2"/>
  <c r="K2190" i="2"/>
  <c r="J2191" i="2"/>
  <c r="K2191" i="2"/>
  <c r="J2192" i="2"/>
  <c r="K2192" i="2"/>
  <c r="J2193" i="2"/>
  <c r="K2193" i="2"/>
  <c r="J2194" i="2"/>
  <c r="K2194" i="2"/>
  <c r="J2195" i="2"/>
  <c r="K2195" i="2"/>
  <c r="J2196" i="2"/>
  <c r="K2196" i="2"/>
  <c r="J2197" i="2"/>
  <c r="K2197" i="2"/>
  <c r="J2198" i="2"/>
  <c r="K2198" i="2"/>
  <c r="J2199" i="2"/>
  <c r="K2199" i="2"/>
  <c r="J2200" i="2"/>
  <c r="K2200" i="2"/>
  <c r="J2201" i="2"/>
  <c r="K2201" i="2"/>
  <c r="J2202" i="2"/>
  <c r="K2202" i="2"/>
  <c r="J2203" i="2"/>
  <c r="K2203" i="2"/>
  <c r="J2204" i="2"/>
  <c r="K2204" i="2"/>
  <c r="J2205" i="2"/>
  <c r="K2205" i="2"/>
  <c r="J2206" i="2"/>
  <c r="K2206" i="2"/>
  <c r="J2207" i="2"/>
  <c r="K2207" i="2"/>
  <c r="J2208" i="2"/>
  <c r="K2208" i="2"/>
  <c r="J2209" i="2"/>
  <c r="K2209" i="2"/>
  <c r="J2210" i="2"/>
  <c r="K2210" i="2"/>
  <c r="J2211" i="2"/>
  <c r="K2211" i="2"/>
  <c r="J2212" i="2"/>
  <c r="K2212" i="2"/>
  <c r="J2213" i="2"/>
  <c r="K2213" i="2"/>
  <c r="J2214" i="2"/>
  <c r="K2214" i="2"/>
  <c r="J2215" i="2"/>
  <c r="K2215" i="2"/>
  <c r="J2216" i="2"/>
  <c r="K2216" i="2"/>
  <c r="J2217" i="2"/>
  <c r="K2217" i="2"/>
  <c r="J2218" i="2"/>
  <c r="K2218" i="2"/>
  <c r="J2219" i="2"/>
  <c r="K2219" i="2"/>
  <c r="J2220" i="2"/>
  <c r="K2220" i="2"/>
  <c r="J2221" i="2"/>
  <c r="K2221" i="2"/>
  <c r="J2222" i="2"/>
  <c r="K2222" i="2"/>
  <c r="J2223" i="2"/>
  <c r="K2223" i="2"/>
  <c r="J2224" i="2"/>
  <c r="K2224" i="2"/>
  <c r="J2225" i="2"/>
  <c r="K2225" i="2"/>
  <c r="J2226" i="2"/>
  <c r="K2226" i="2"/>
  <c r="J2227" i="2"/>
  <c r="K2227" i="2"/>
  <c r="J2228" i="2"/>
  <c r="K2228" i="2"/>
  <c r="J2229" i="2"/>
  <c r="K2229" i="2"/>
  <c r="J2230" i="2"/>
  <c r="K2230" i="2"/>
  <c r="J2231" i="2"/>
  <c r="K2231" i="2"/>
  <c r="J2232" i="2"/>
  <c r="K2232" i="2"/>
  <c r="J2233" i="2"/>
  <c r="K2233" i="2"/>
  <c r="J2234" i="2"/>
  <c r="K2234" i="2"/>
  <c r="J2235" i="2"/>
  <c r="K2235" i="2"/>
  <c r="J2236" i="2"/>
  <c r="K2236" i="2"/>
  <c r="J2237" i="2"/>
  <c r="K2237" i="2"/>
  <c r="J2238" i="2"/>
  <c r="K2238" i="2"/>
  <c r="J2239" i="2"/>
  <c r="K2239" i="2"/>
  <c r="J2240" i="2"/>
  <c r="K2240" i="2"/>
  <c r="J2241" i="2"/>
  <c r="K2241" i="2"/>
  <c r="J2242" i="2"/>
  <c r="K2242" i="2"/>
  <c r="J2243" i="2"/>
  <c r="K2243" i="2"/>
  <c r="J2244" i="2"/>
  <c r="K2244" i="2"/>
  <c r="J2245" i="2"/>
  <c r="K2245" i="2"/>
  <c r="J2246" i="2"/>
  <c r="K2246" i="2"/>
  <c r="J2247" i="2"/>
  <c r="K2247" i="2"/>
  <c r="J2248" i="2"/>
  <c r="K2248" i="2"/>
  <c r="J2249" i="2"/>
  <c r="K2249" i="2"/>
  <c r="J2250" i="2"/>
  <c r="K2250" i="2"/>
  <c r="J2251" i="2"/>
  <c r="K2251" i="2"/>
  <c r="J2252" i="2"/>
  <c r="K2252" i="2"/>
  <c r="J2253" i="2"/>
  <c r="K2253" i="2"/>
  <c r="J2254" i="2"/>
  <c r="K2254" i="2"/>
  <c r="J2255" i="2"/>
  <c r="K2255" i="2"/>
  <c r="J2256" i="2"/>
  <c r="K2256" i="2"/>
  <c r="J2257" i="2"/>
  <c r="K2257" i="2"/>
  <c r="J2258" i="2"/>
  <c r="K2258" i="2"/>
  <c r="J2259" i="2"/>
  <c r="K2259" i="2"/>
  <c r="J2260" i="2"/>
  <c r="K2260" i="2"/>
  <c r="J2261" i="2"/>
  <c r="K2261" i="2"/>
  <c r="J2262" i="2"/>
  <c r="K2262" i="2"/>
  <c r="J2263" i="2"/>
  <c r="K2263" i="2"/>
  <c r="J2264" i="2"/>
  <c r="K2264" i="2"/>
  <c r="J2265" i="2"/>
  <c r="K2265" i="2"/>
  <c r="J2266" i="2"/>
  <c r="K2266" i="2"/>
  <c r="J2267" i="2"/>
  <c r="K2267" i="2"/>
  <c r="J2268" i="2"/>
  <c r="K2268" i="2"/>
  <c r="J2269" i="2"/>
  <c r="K2269" i="2"/>
  <c r="J2270" i="2"/>
  <c r="K2270" i="2"/>
  <c r="J2271" i="2"/>
  <c r="K2271" i="2"/>
  <c r="J2272" i="2"/>
  <c r="K2272" i="2"/>
  <c r="J2273" i="2"/>
  <c r="K2273" i="2"/>
  <c r="K2" i="2"/>
  <c r="J2" i="2"/>
  <c r="Z3585" i="1" l="1"/>
  <c r="AE3585" i="1"/>
  <c r="Z3581" i="1"/>
  <c r="AE3581" i="1"/>
  <c r="Z3577" i="1"/>
  <c r="AE3577" i="1"/>
  <c r="Z3573" i="1"/>
  <c r="AE3573" i="1"/>
  <c r="Z3569" i="1"/>
  <c r="AE3569" i="1"/>
  <c r="Z3565" i="1"/>
  <c r="AE3565" i="1"/>
  <c r="Z2354" i="1"/>
  <c r="AE2354" i="1"/>
  <c r="Z1568" i="1"/>
  <c r="AE1568" i="1"/>
  <c r="Z1996" i="1"/>
  <c r="AE1996" i="1"/>
  <c r="Z3436" i="1"/>
  <c r="AE3436" i="1"/>
  <c r="AE2530" i="1"/>
  <c r="Z2530" i="1"/>
  <c r="AE1577" i="1"/>
  <c r="Z1577" i="1"/>
  <c r="Z2592" i="1"/>
  <c r="AE2592" i="1"/>
  <c r="Z1192" i="1"/>
  <c r="AE1192" i="1"/>
  <c r="Z791" i="1"/>
  <c r="AE791" i="1"/>
  <c r="Z2739" i="1"/>
  <c r="AE2739" i="1"/>
  <c r="Z3152" i="1"/>
  <c r="AE3152" i="1"/>
  <c r="Z2677" i="1"/>
  <c r="AE2677" i="1"/>
  <c r="Z2301" i="1"/>
  <c r="AE2301" i="1"/>
  <c r="Z3561" i="1"/>
  <c r="AE3561" i="1"/>
  <c r="Z3353" i="1"/>
  <c r="AE3353" i="1"/>
  <c r="Z3247" i="1"/>
  <c r="AE3247" i="1"/>
  <c r="Z3219" i="1"/>
  <c r="AE3219" i="1"/>
  <c r="Z3035" i="1"/>
  <c r="AE3035" i="1"/>
  <c r="Z2488" i="1"/>
  <c r="AE2488" i="1"/>
  <c r="AE2457" i="1"/>
  <c r="Z2457" i="1"/>
  <c r="AE2424" i="1"/>
  <c r="Z2424" i="1"/>
  <c r="Z2278" i="1"/>
  <c r="AE2278" i="1"/>
  <c r="AE2081" i="1"/>
  <c r="Z2081" i="1"/>
  <c r="Z2070" i="1"/>
  <c r="AE2070" i="1"/>
  <c r="AE1815" i="1"/>
  <c r="AE1724" i="1"/>
  <c r="Z1724" i="1"/>
  <c r="Z1507" i="1"/>
  <c r="AE1507" i="1"/>
  <c r="Z1464" i="1"/>
  <c r="AE1464" i="1"/>
  <c r="Z1383" i="1"/>
  <c r="AE1383" i="1"/>
  <c r="Z1303" i="1"/>
  <c r="AE1303" i="1"/>
  <c r="AE1121" i="1"/>
  <c r="Z1121" i="1"/>
  <c r="Z853" i="1"/>
  <c r="AE853" i="1"/>
  <c r="AE750" i="1"/>
  <c r="Z750" i="1"/>
  <c r="Z513" i="1"/>
  <c r="AE513" i="1"/>
  <c r="Z2932" i="1"/>
  <c r="AE2932" i="1"/>
  <c r="AE2546" i="1"/>
  <c r="Z2546" i="1"/>
  <c r="AE3584" i="1"/>
  <c r="Z3584" i="1"/>
  <c r="AE3580" i="1"/>
  <c r="Z3580" i="1"/>
  <c r="AE3576" i="1"/>
  <c r="Z3576" i="1"/>
  <c r="Z3572" i="1"/>
  <c r="AE3572" i="1"/>
  <c r="AE3568" i="1"/>
  <c r="Z3568" i="1"/>
  <c r="AE3564" i="1"/>
  <c r="Z3564" i="1"/>
  <c r="Z855" i="1"/>
  <c r="AE855" i="1"/>
  <c r="Z1356" i="1"/>
  <c r="AE1356" i="1"/>
  <c r="Z2222" i="1"/>
  <c r="AE2222" i="1"/>
  <c r="Z3387" i="1"/>
  <c r="AE3387" i="1"/>
  <c r="AE1048" i="1"/>
  <c r="Z1048" i="1"/>
  <c r="AE2299" i="1"/>
  <c r="Z2299" i="1"/>
  <c r="Z934" i="1"/>
  <c r="AE934" i="1"/>
  <c r="Z539" i="1"/>
  <c r="AE539" i="1"/>
  <c r="Z1125" i="1"/>
  <c r="AE1125" i="1"/>
  <c r="AE2069" i="1"/>
  <c r="Z2069" i="1"/>
  <c r="AE3548" i="1"/>
  <c r="Z3548" i="1"/>
  <c r="Z3342" i="1"/>
  <c r="AE3342" i="1"/>
  <c r="AE3244" i="1"/>
  <c r="Z3244" i="1"/>
  <c r="Z3211" i="1"/>
  <c r="AE3211" i="1"/>
  <c r="Z3033" i="1"/>
  <c r="AE3033" i="1"/>
  <c r="AE2487" i="1"/>
  <c r="Z2487" i="1"/>
  <c r="Z2446" i="1"/>
  <c r="AE2446" i="1"/>
  <c r="AE2411" i="1"/>
  <c r="Z2411" i="1"/>
  <c r="Z2270" i="1"/>
  <c r="AE2270" i="1"/>
  <c r="AE2079" i="1"/>
  <c r="Z2079" i="1"/>
  <c r="Z2004" i="1"/>
  <c r="AE2004" i="1"/>
  <c r="Z1812" i="1"/>
  <c r="AE1812" i="1"/>
  <c r="AE1640" i="1"/>
  <c r="Z1640" i="1"/>
  <c r="Z1468" i="1"/>
  <c r="AE1468" i="1"/>
  <c r="AE1458" i="1"/>
  <c r="Z1458" i="1"/>
  <c r="AE1381" i="1"/>
  <c r="Z1381" i="1"/>
  <c r="Z1247" i="1"/>
  <c r="AE1247" i="1"/>
  <c r="AE1120" i="1"/>
  <c r="Z1120" i="1"/>
  <c r="Z819" i="1"/>
  <c r="AE819" i="1"/>
  <c r="Z719" i="1"/>
  <c r="AE719" i="1"/>
  <c r="Z482" i="1"/>
  <c r="AE482" i="1"/>
  <c r="AE2813" i="1"/>
  <c r="Z2813" i="1"/>
  <c r="AE2538" i="1"/>
  <c r="Z2538" i="1"/>
  <c r="Z3583" i="1"/>
  <c r="AE3583" i="1"/>
  <c r="Z3579" i="1"/>
  <c r="AE3579" i="1"/>
  <c r="Z3575" i="1"/>
  <c r="AE3575" i="1"/>
  <c r="Z3571" i="1"/>
  <c r="AE3571" i="1"/>
  <c r="Z3567" i="1"/>
  <c r="AE3567" i="1"/>
  <c r="Z3563" i="1"/>
  <c r="AE3563" i="1"/>
  <c r="Z1965" i="1"/>
  <c r="AE1965" i="1"/>
  <c r="Z2842" i="1"/>
  <c r="AE2842" i="1"/>
  <c r="AE1704" i="1"/>
  <c r="Z1704" i="1"/>
  <c r="Z2774" i="1"/>
  <c r="AE2774" i="1"/>
  <c r="AE1799" i="1"/>
  <c r="Z1799" i="1"/>
  <c r="AE3071" i="1"/>
  <c r="Z3071" i="1"/>
  <c r="Z830" i="1"/>
  <c r="AE830" i="1"/>
  <c r="Z542" i="1"/>
  <c r="AE542" i="1"/>
  <c r="Z2280" i="1"/>
  <c r="AE2280" i="1"/>
  <c r="AE1473" i="1"/>
  <c r="Z1473" i="1"/>
  <c r="AE1285" i="1"/>
  <c r="Z1285" i="1"/>
  <c r="AE1032" i="1"/>
  <c r="Z1032" i="1"/>
  <c r="Z3547" i="1"/>
  <c r="AE3547" i="1"/>
  <c r="Z3341" i="1"/>
  <c r="AE3341" i="1"/>
  <c r="Z3238" i="1"/>
  <c r="AE3238" i="1"/>
  <c r="Z3184" i="1"/>
  <c r="AE3184" i="1"/>
  <c r="Z3032" i="1"/>
  <c r="AE3032" i="1"/>
  <c r="AE2485" i="1"/>
  <c r="Z2485" i="1"/>
  <c r="AE2445" i="1"/>
  <c r="Z2445" i="1"/>
  <c r="Z2334" i="1"/>
  <c r="AE2334" i="1"/>
  <c r="AE2269" i="1"/>
  <c r="Z2269" i="1"/>
  <c r="Z2078" i="1"/>
  <c r="AE2078" i="1"/>
  <c r="AE1914" i="1"/>
  <c r="Z1914" i="1"/>
  <c r="Z1793" i="1"/>
  <c r="AE1793" i="1"/>
  <c r="AE1634" i="1"/>
  <c r="Z1634" i="1"/>
  <c r="Z1467" i="1"/>
  <c r="AE1467" i="1"/>
  <c r="Z1416" i="1"/>
  <c r="AE1416" i="1"/>
  <c r="Z1332" i="1"/>
  <c r="AE1332" i="1"/>
  <c r="Z1246" i="1"/>
  <c r="AE1246" i="1"/>
  <c r="Z983" i="1"/>
  <c r="AE983" i="1"/>
  <c r="Z792" i="1"/>
  <c r="AE792" i="1"/>
  <c r="Z645" i="1"/>
  <c r="AE645" i="1"/>
  <c r="Z3030" i="1"/>
  <c r="AE3030" i="1"/>
  <c r="Z2568" i="1"/>
  <c r="AE2568" i="1"/>
  <c r="Z2513" i="1"/>
  <c r="AE2513" i="1"/>
  <c r="AE3582" i="1"/>
  <c r="Z3582" i="1"/>
  <c r="Z3578" i="1"/>
  <c r="AE3578" i="1"/>
  <c r="AE3574" i="1"/>
  <c r="Z3574" i="1"/>
  <c r="AE3570" i="1"/>
  <c r="Z3570" i="1"/>
  <c r="AE3566" i="1"/>
  <c r="Z3566" i="1"/>
  <c r="AE3562" i="1"/>
  <c r="Z3562" i="1"/>
  <c r="Z970" i="1"/>
  <c r="AE970" i="1"/>
  <c r="AE1662" i="1"/>
  <c r="Z1662" i="1"/>
  <c r="Z2256" i="1"/>
  <c r="AE2256" i="1"/>
  <c r="AE2017" i="1"/>
  <c r="Z2017" i="1"/>
  <c r="Z2952" i="1"/>
  <c r="AE2952" i="1"/>
  <c r="Z2811" i="1"/>
  <c r="AE2811" i="1"/>
  <c r="AE686" i="1"/>
  <c r="Z686" i="1"/>
  <c r="Z3003" i="1"/>
  <c r="AE3003" i="1"/>
  <c r="AE2105" i="1"/>
  <c r="Z2105" i="1"/>
  <c r="AE653" i="1"/>
  <c r="Z653" i="1"/>
  <c r="Z2727" i="1"/>
  <c r="AE2727" i="1"/>
  <c r="AE571" i="1"/>
  <c r="Z571" i="1"/>
  <c r="Z3533" i="1"/>
  <c r="AE3533" i="1"/>
  <c r="Z3255" i="1"/>
  <c r="AE3255" i="1"/>
  <c r="Z3223" i="1"/>
  <c r="AE3223" i="1"/>
  <c r="Z3053" i="1"/>
  <c r="AE3053" i="1"/>
  <c r="AE3031" i="1"/>
  <c r="Z3031" i="1"/>
  <c r="Z2472" i="1"/>
  <c r="AE2472" i="1"/>
  <c r="AE2441" i="1"/>
  <c r="Z2441" i="1"/>
  <c r="Z2328" i="1"/>
  <c r="AE2328" i="1"/>
  <c r="Z2212" i="1"/>
  <c r="AE2212" i="1"/>
  <c r="Z2074" i="1"/>
  <c r="AE2074" i="1"/>
  <c r="Z1819" i="1"/>
  <c r="AE1819" i="1"/>
  <c r="Z1767" i="1"/>
  <c r="AE1767" i="1"/>
  <c r="Z1633" i="1"/>
  <c r="AE1633" i="1"/>
  <c r="AE1466" i="1"/>
  <c r="Z1466" i="1"/>
  <c r="AE1384" i="1"/>
  <c r="Z1326" i="1"/>
  <c r="AE1326" i="1"/>
  <c r="AE1245" i="1"/>
  <c r="Z1245" i="1"/>
  <c r="Z950" i="1"/>
  <c r="AE950" i="1"/>
  <c r="Z760" i="1"/>
  <c r="AE760" i="1"/>
  <c r="Z619" i="1"/>
  <c r="AE619" i="1"/>
  <c r="Z2999" i="1"/>
  <c r="AE2999" i="1"/>
  <c r="Z2559" i="1"/>
  <c r="AE2559" i="1"/>
  <c r="Z2511" i="1"/>
  <c r="AE2511" i="1"/>
  <c r="I279" i="2"/>
  <c r="H279" i="2" s="1"/>
  <c r="W282" i="1" s="1"/>
  <c r="I273" i="2"/>
  <c r="H273" i="2" s="1"/>
  <c r="W276" i="1" s="1"/>
  <c r="I265" i="2"/>
  <c r="H265" i="2" s="1"/>
  <c r="W268" i="1" s="1"/>
  <c r="I263" i="2"/>
  <c r="H263" i="2" s="1"/>
  <c r="W266" i="1" s="1"/>
  <c r="I445" i="2"/>
  <c r="H445" i="2" s="1"/>
  <c r="W448" i="1" s="1"/>
  <c r="I433" i="2"/>
  <c r="H433" i="2" s="1"/>
  <c r="W436" i="1" s="1"/>
  <c r="I429" i="2"/>
  <c r="H429" i="2" s="1"/>
  <c r="W432" i="1" s="1"/>
  <c r="I427" i="2"/>
  <c r="H427" i="2" s="1"/>
  <c r="W430" i="1" s="1"/>
  <c r="I421" i="2"/>
  <c r="H421" i="2" s="1"/>
  <c r="W424" i="1" s="1"/>
  <c r="I419" i="2"/>
  <c r="H419" i="2" s="1"/>
  <c r="W422" i="1" s="1"/>
  <c r="I413" i="2"/>
  <c r="H413" i="2" s="1"/>
  <c r="W416" i="1" s="1"/>
  <c r="I411" i="2"/>
  <c r="H411" i="2" s="1"/>
  <c r="W414" i="1" s="1"/>
  <c r="I407" i="2"/>
  <c r="H407" i="2" s="1"/>
  <c r="W410" i="1" s="1"/>
  <c r="I369" i="2"/>
  <c r="H369" i="2" s="1"/>
  <c r="W372" i="1" s="1"/>
  <c r="I365" i="2"/>
  <c r="H365" i="2" s="1"/>
  <c r="W368" i="1" s="1"/>
  <c r="I363" i="2"/>
  <c r="H363" i="2" s="1"/>
  <c r="W366" i="1" s="1"/>
  <c r="I297" i="2"/>
  <c r="H297" i="2" s="1"/>
  <c r="W300" i="1" s="1"/>
  <c r="I2268" i="2"/>
  <c r="H2268" i="2" s="1"/>
  <c r="W2271" i="1" s="1"/>
  <c r="I2260" i="2"/>
  <c r="H2260" i="2" s="1"/>
  <c r="W2263" i="1" s="1"/>
  <c r="I2224" i="2"/>
  <c r="H2224" i="2" s="1"/>
  <c r="W2227" i="1" s="1"/>
  <c r="I2220" i="2"/>
  <c r="H2220" i="2" s="1"/>
  <c r="W2223" i="1" s="1"/>
  <c r="I2216" i="2"/>
  <c r="H2216" i="2" s="1"/>
  <c r="W2219" i="1" s="1"/>
  <c r="I2212" i="2"/>
  <c r="H2212" i="2" s="1"/>
  <c r="W2215" i="1" s="1"/>
  <c r="I2208" i="2"/>
  <c r="H2208" i="2" s="1"/>
  <c r="W2211" i="1" s="1"/>
  <c r="I2204" i="2"/>
  <c r="H2204" i="2" s="1"/>
  <c r="W2207" i="1" s="1"/>
  <c r="I2196" i="2"/>
  <c r="H2196" i="2" s="1"/>
  <c r="W2199" i="1" s="1"/>
  <c r="I2160" i="2"/>
  <c r="H2160" i="2" s="1"/>
  <c r="W2163" i="1" s="1"/>
  <c r="I2156" i="2"/>
  <c r="H2156" i="2" s="1"/>
  <c r="W2159" i="1" s="1"/>
  <c r="I2152" i="2"/>
  <c r="H2152" i="2" s="1"/>
  <c r="W2155" i="1" s="1"/>
  <c r="I2142" i="2"/>
  <c r="H2142" i="2" s="1"/>
  <c r="W2145" i="1" s="1"/>
  <c r="I2134" i="2"/>
  <c r="H2134" i="2" s="1"/>
  <c r="W2137" i="1" s="1"/>
  <c r="I2126" i="2"/>
  <c r="H2126" i="2" s="1"/>
  <c r="W2129" i="1" s="1"/>
  <c r="I2120" i="2"/>
  <c r="H2120" i="2" s="1"/>
  <c r="W2123" i="1" s="1"/>
  <c r="I2096" i="2"/>
  <c r="H2096" i="2" s="1"/>
  <c r="W2099" i="1" s="1"/>
  <c r="I2094" i="2"/>
  <c r="H2094" i="2" s="1"/>
  <c r="W2097" i="1" s="1"/>
  <c r="I2088" i="2"/>
  <c r="H2088" i="2" s="1"/>
  <c r="W2091" i="1" s="1"/>
  <c r="I2086" i="2"/>
  <c r="H2086" i="2" s="1"/>
  <c r="W2089" i="1" s="1"/>
  <c r="I2082" i="2"/>
  <c r="H2082" i="2" s="1"/>
  <c r="W2085" i="1" s="1"/>
  <c r="I2076" i="2"/>
  <c r="H2076" i="2" s="1"/>
  <c r="W2079" i="1" s="1"/>
  <c r="I2072" i="2"/>
  <c r="H2072" i="2" s="1"/>
  <c r="W2075" i="1" s="1"/>
  <c r="I2060" i="2"/>
  <c r="H2060" i="2" s="1"/>
  <c r="W2063" i="1" s="1"/>
  <c r="I2048" i="2"/>
  <c r="H2048" i="2" s="1"/>
  <c r="W2051" i="1" s="1"/>
  <c r="I2046" i="2"/>
  <c r="H2046" i="2" s="1"/>
  <c r="W2049" i="1" s="1"/>
  <c r="I2040" i="2"/>
  <c r="H2040" i="2" s="1"/>
  <c r="W2043" i="1" s="1"/>
  <c r="I2012" i="2"/>
  <c r="H2012" i="2" s="1"/>
  <c r="W2015" i="1" s="1"/>
  <c r="I1998" i="2"/>
  <c r="H1998" i="2" s="1"/>
  <c r="W2001" i="1" s="1"/>
  <c r="I1992" i="2"/>
  <c r="H1992" i="2" s="1"/>
  <c r="W1995" i="1" s="1"/>
  <c r="I1986" i="2"/>
  <c r="H1986" i="2" s="1"/>
  <c r="W1989" i="1" s="1"/>
  <c r="I1982" i="2"/>
  <c r="H1982" i="2" s="1"/>
  <c r="W1985" i="1" s="1"/>
  <c r="I1976" i="2"/>
  <c r="H1976" i="2" s="1"/>
  <c r="W1979" i="1" s="1"/>
  <c r="I1948" i="2"/>
  <c r="H1948" i="2" s="1"/>
  <c r="W1951" i="1" s="1"/>
  <c r="I1938" i="2"/>
  <c r="H1938" i="2" s="1"/>
  <c r="W1941" i="1" s="1"/>
  <c r="I1914" i="2"/>
  <c r="H1914" i="2" s="1"/>
  <c r="W1917" i="1" s="1"/>
  <c r="I1912" i="2"/>
  <c r="H1912" i="2" s="1"/>
  <c r="W1915" i="1" s="1"/>
  <c r="I1882" i="2"/>
  <c r="H1882" i="2" s="1"/>
  <c r="W1885" i="1" s="1"/>
  <c r="I1880" i="2"/>
  <c r="H1880" i="2" s="1"/>
  <c r="W1883" i="1" s="1"/>
  <c r="I1850" i="2"/>
  <c r="H1850" i="2" s="1"/>
  <c r="W1853" i="1" s="1"/>
  <c r="I1842" i="2"/>
  <c r="H1842" i="2" s="1"/>
  <c r="W1845" i="1" s="1"/>
  <c r="I1840" i="2"/>
  <c r="H1840" i="2" s="1"/>
  <c r="W1843" i="1" s="1"/>
  <c r="I1818" i="2"/>
  <c r="H1818" i="2" s="1"/>
  <c r="W1821" i="1" s="1"/>
  <c r="I1810" i="2"/>
  <c r="H1810" i="2" s="1"/>
  <c r="W1813" i="1" s="1"/>
  <c r="I1808" i="2"/>
  <c r="H1808" i="2" s="1"/>
  <c r="W1811" i="1" s="1"/>
  <c r="I1786" i="2"/>
  <c r="H1786" i="2" s="1"/>
  <c r="W1789" i="1" s="1"/>
  <c r="I1778" i="2"/>
  <c r="H1778" i="2" s="1"/>
  <c r="W1781" i="1" s="1"/>
  <c r="I1770" i="2"/>
  <c r="H1770" i="2" s="1"/>
  <c r="W1773" i="1" s="1"/>
  <c r="I2273" i="2"/>
  <c r="H2273" i="2" s="1"/>
  <c r="W2276" i="1" s="1"/>
  <c r="I2271" i="2"/>
  <c r="H2271" i="2" s="1"/>
  <c r="W2274" i="1" s="1"/>
  <c r="I2261" i="2"/>
  <c r="H2261" i="2" s="1"/>
  <c r="W2264" i="1" s="1"/>
  <c r="I2233" i="2"/>
  <c r="H2233" i="2" s="1"/>
  <c r="W2236" i="1" s="1"/>
  <c r="I2231" i="2"/>
  <c r="H2231" i="2" s="1"/>
  <c r="W2234" i="1" s="1"/>
  <c r="I2225" i="2"/>
  <c r="H2225" i="2" s="1"/>
  <c r="W2228" i="1" s="1"/>
  <c r="I2221" i="2"/>
  <c r="H2221" i="2" s="1"/>
  <c r="W2224" i="1" s="1"/>
  <c r="I2217" i="2"/>
  <c r="H2217" i="2" s="1"/>
  <c r="W2220" i="1" s="1"/>
  <c r="I2213" i="2"/>
  <c r="H2213" i="2" s="1"/>
  <c r="W2216" i="1" s="1"/>
  <c r="I2209" i="2"/>
  <c r="H2209" i="2" s="1"/>
  <c r="W2212" i="1" s="1"/>
  <c r="I2207" i="2"/>
  <c r="H2207" i="2" s="1"/>
  <c r="W2210" i="1" s="1"/>
  <c r="I2197" i="2"/>
  <c r="H2197" i="2" s="1"/>
  <c r="W2200" i="1" s="1"/>
  <c r="I2169" i="2"/>
  <c r="H2169" i="2" s="1"/>
  <c r="W2172" i="1" s="1"/>
  <c r="I2167" i="2"/>
  <c r="H2167" i="2" s="1"/>
  <c r="W2170" i="1" s="1"/>
  <c r="I2161" i="2"/>
  <c r="H2161" i="2" s="1"/>
  <c r="W2164" i="1" s="1"/>
  <c r="I2159" i="2"/>
  <c r="H2159" i="2" s="1"/>
  <c r="W2162" i="1" s="1"/>
  <c r="I2153" i="2"/>
  <c r="H2153" i="2" s="1"/>
  <c r="W2156" i="1" s="1"/>
  <c r="I2139" i="2"/>
  <c r="H2139" i="2" s="1"/>
  <c r="W2142" i="1" s="1"/>
  <c r="I2131" i="2"/>
  <c r="H2131" i="2" s="1"/>
  <c r="W2134" i="1" s="1"/>
  <c r="I2129" i="2"/>
  <c r="H2129" i="2" s="1"/>
  <c r="W2132" i="1" s="1"/>
  <c r="I2127" i="2"/>
  <c r="H2127" i="2" s="1"/>
  <c r="W2130" i="1" s="1"/>
  <c r="I2097" i="2"/>
  <c r="H2097" i="2" s="1"/>
  <c r="W2100" i="1" s="1"/>
  <c r="I2091" i="2"/>
  <c r="H2091" i="2" s="1"/>
  <c r="W2094" i="1" s="1"/>
  <c r="I2089" i="2"/>
  <c r="H2089" i="2" s="1"/>
  <c r="W2092" i="1" s="1"/>
  <c r="I2081" i="2"/>
  <c r="H2081" i="2" s="1"/>
  <c r="W2084" i="1" s="1"/>
  <c r="I2079" i="2"/>
  <c r="H2079" i="2" s="1"/>
  <c r="W2082" i="1" s="1"/>
  <c r="I2073" i="2"/>
  <c r="H2073" i="2" s="1"/>
  <c r="W2076" i="1" s="1"/>
  <c r="I2059" i="2"/>
  <c r="H2059" i="2" s="1"/>
  <c r="W2062" i="1" s="1"/>
  <c r="I2053" i="2"/>
  <c r="H2053" i="2" s="1"/>
  <c r="W2056" i="1" s="1"/>
  <c r="I2051" i="2"/>
  <c r="H2051" i="2" s="1"/>
  <c r="W2054" i="1" s="1"/>
  <c r="I2049" i="2"/>
  <c r="H2049" i="2" s="1"/>
  <c r="W2052" i="1" s="1"/>
  <c r="I2011" i="2"/>
  <c r="H2011" i="2" s="1"/>
  <c r="W2014" i="1" s="1"/>
  <c r="I2001" i="2"/>
  <c r="H2001" i="2" s="1"/>
  <c r="W2004" i="1" s="1"/>
  <c r="I1999" i="2"/>
  <c r="H1999" i="2" s="1"/>
  <c r="W2002" i="1" s="1"/>
  <c r="I1995" i="2"/>
  <c r="H1995" i="2" s="1"/>
  <c r="W1998" i="1" s="1"/>
  <c r="I1989" i="2"/>
  <c r="H1989" i="2" s="1"/>
  <c r="W1992" i="1" s="1"/>
  <c r="I1985" i="2"/>
  <c r="H1985" i="2" s="1"/>
  <c r="W1988" i="1" s="1"/>
  <c r="I1947" i="2"/>
  <c r="H1947" i="2" s="1"/>
  <c r="W1950" i="1" s="1"/>
  <c r="I1941" i="2"/>
  <c r="H1941" i="2" s="1"/>
  <c r="W1944" i="1" s="1"/>
  <c r="I1935" i="2"/>
  <c r="H1935" i="2" s="1"/>
  <c r="W1938" i="1" s="1"/>
  <c r="I1917" i="2"/>
  <c r="H1917" i="2" s="1"/>
  <c r="W1920" i="1" s="1"/>
  <c r="I1911" i="2"/>
  <c r="H1911" i="2" s="1"/>
  <c r="W1914" i="1" s="1"/>
  <c r="I1903" i="2"/>
  <c r="H1903" i="2" s="1"/>
  <c r="W1906" i="1" s="1"/>
  <c r="I1885" i="2"/>
  <c r="H1885" i="2" s="1"/>
  <c r="W1888" i="1" s="1"/>
  <c r="I1879" i="2"/>
  <c r="H1879" i="2" s="1"/>
  <c r="W1882" i="1" s="1"/>
  <c r="I1871" i="2"/>
  <c r="H1871" i="2" s="1"/>
  <c r="W1874" i="1" s="1"/>
  <c r="I1851" i="2"/>
  <c r="H1851" i="2" s="1"/>
  <c r="W1854" i="1" s="1"/>
  <c r="I1845" i="2"/>
  <c r="H1845" i="2" s="1"/>
  <c r="W1848" i="1" s="1"/>
  <c r="I1837" i="2"/>
  <c r="H1837" i="2" s="1"/>
  <c r="W1840" i="1" s="1"/>
  <c r="I1819" i="2"/>
  <c r="H1819" i="2" s="1"/>
  <c r="W1822" i="1" s="1"/>
  <c r="I1813" i="2"/>
  <c r="H1813" i="2" s="1"/>
  <c r="W1816" i="1" s="1"/>
  <c r="I1805" i="2"/>
  <c r="H1805" i="2" s="1"/>
  <c r="W1808" i="1" s="1"/>
  <c r="I1787" i="2"/>
  <c r="H1787" i="2" s="1"/>
  <c r="W1790" i="1" s="1"/>
  <c r="I1781" i="2"/>
  <c r="H1781" i="2" s="1"/>
  <c r="W1784" i="1" s="1"/>
  <c r="I1762" i="2"/>
  <c r="H1762" i="2" s="1"/>
  <c r="W1765" i="1" s="1"/>
  <c r="I1754" i="2"/>
  <c r="H1754" i="2" s="1"/>
  <c r="W1757" i="1" s="1"/>
  <c r="I1752" i="2"/>
  <c r="H1752" i="2" s="1"/>
  <c r="W1755" i="1" s="1"/>
  <c r="I1738" i="2"/>
  <c r="H1738" i="2" s="1"/>
  <c r="W1741" i="1" s="1"/>
  <c r="I1736" i="2"/>
  <c r="H1736" i="2" s="1"/>
  <c r="W1739" i="1" s="1"/>
  <c r="I1722" i="2"/>
  <c r="H1722" i="2" s="1"/>
  <c r="W1725" i="1" s="1"/>
  <c r="I1720" i="2"/>
  <c r="H1720" i="2" s="1"/>
  <c r="W1723" i="1" s="1"/>
  <c r="I1706" i="2"/>
  <c r="H1706" i="2" s="1"/>
  <c r="W1709" i="1" s="1"/>
  <c r="I1704" i="2"/>
  <c r="H1704" i="2" s="1"/>
  <c r="W1707" i="1" s="1"/>
  <c r="I1690" i="2"/>
  <c r="H1690" i="2" s="1"/>
  <c r="W1693" i="1" s="1"/>
  <c r="I1688" i="2"/>
  <c r="H1688" i="2" s="1"/>
  <c r="W1691" i="1" s="1"/>
  <c r="I1674" i="2"/>
  <c r="H1674" i="2" s="1"/>
  <c r="W1677" i="1" s="1"/>
  <c r="I1672" i="2"/>
  <c r="H1672" i="2" s="1"/>
  <c r="W1675" i="1" s="1"/>
  <c r="I1658" i="2"/>
  <c r="H1658" i="2" s="1"/>
  <c r="W1661" i="1" s="1"/>
  <c r="I1656" i="2"/>
  <c r="H1656" i="2" s="1"/>
  <c r="W1659" i="1" s="1"/>
  <c r="I1642" i="2"/>
  <c r="H1642" i="2" s="1"/>
  <c r="W1645" i="1" s="1"/>
  <c r="I1640" i="2"/>
  <c r="H1640" i="2" s="1"/>
  <c r="W1643" i="1" s="1"/>
  <c r="I1626" i="2"/>
  <c r="H1626" i="2" s="1"/>
  <c r="W1629" i="1" s="1"/>
  <c r="I1624" i="2"/>
  <c r="H1624" i="2" s="1"/>
  <c r="W1627" i="1" s="1"/>
  <c r="I1610" i="2"/>
  <c r="H1610" i="2" s="1"/>
  <c r="W1613" i="1" s="1"/>
  <c r="I1608" i="2"/>
  <c r="H1608" i="2" s="1"/>
  <c r="W1611" i="1" s="1"/>
  <c r="I1594" i="2"/>
  <c r="H1594" i="2" s="1"/>
  <c r="W1597" i="1" s="1"/>
  <c r="I1592" i="2"/>
  <c r="H1592" i="2" s="1"/>
  <c r="W1595" i="1" s="1"/>
  <c r="I1290" i="2"/>
  <c r="H1290" i="2" s="1"/>
  <c r="W1293" i="1" s="1"/>
  <c r="I1288" i="2"/>
  <c r="H1288" i="2" s="1"/>
  <c r="W1291" i="1" s="1"/>
  <c r="I1282" i="2"/>
  <c r="H1282" i="2" s="1"/>
  <c r="W1285" i="1" s="1"/>
  <c r="I1280" i="2"/>
  <c r="H1280" i="2" s="1"/>
  <c r="W1283" i="1" s="1"/>
  <c r="I1278" i="2"/>
  <c r="H1278" i="2" s="1"/>
  <c r="W1281" i="1" s="1"/>
  <c r="I1276" i="2"/>
  <c r="H1276" i="2" s="1"/>
  <c r="W1279" i="1" s="1"/>
  <c r="I1274" i="2"/>
  <c r="H1274" i="2" s="1"/>
  <c r="W1277" i="1" s="1"/>
  <c r="I1272" i="2"/>
  <c r="H1272" i="2" s="1"/>
  <c r="W1275" i="1" s="1"/>
  <c r="I1270" i="2"/>
  <c r="H1270" i="2" s="1"/>
  <c r="W1273" i="1" s="1"/>
  <c r="I1268" i="2"/>
  <c r="H1268" i="2" s="1"/>
  <c r="W1271" i="1" s="1"/>
  <c r="I1262" i="2"/>
  <c r="H1262" i="2" s="1"/>
  <c r="W1265" i="1" s="1"/>
  <c r="I1260" i="2"/>
  <c r="H1260" i="2" s="1"/>
  <c r="W1263" i="1" s="1"/>
  <c r="I1250" i="2"/>
  <c r="H1250" i="2" s="1"/>
  <c r="W1253" i="1" s="1"/>
  <c r="I1248" i="2"/>
  <c r="H1248" i="2" s="1"/>
  <c r="W1251" i="1" s="1"/>
  <c r="I1246" i="2"/>
  <c r="H1246" i="2" s="1"/>
  <c r="W1249" i="1" s="1"/>
  <c r="I1244" i="2"/>
  <c r="H1244" i="2" s="1"/>
  <c r="W1247" i="1" s="1"/>
  <c r="I1242" i="2"/>
  <c r="H1242" i="2" s="1"/>
  <c r="W1245" i="1" s="1"/>
  <c r="I1240" i="2"/>
  <c r="H1240" i="2" s="1"/>
  <c r="W1243" i="1" s="1"/>
  <c r="I1234" i="2"/>
  <c r="H1234" i="2" s="1"/>
  <c r="W1237" i="1" s="1"/>
  <c r="I1232" i="2"/>
  <c r="H1232" i="2" s="1"/>
  <c r="W1235" i="1" s="1"/>
  <c r="I1226" i="2"/>
  <c r="H1226" i="2" s="1"/>
  <c r="W1229" i="1" s="1"/>
  <c r="I1222" i="2"/>
  <c r="H1222" i="2" s="1"/>
  <c r="W1225" i="1" s="1"/>
  <c r="I1214" i="2"/>
  <c r="H1214" i="2" s="1"/>
  <c r="W1217" i="1" s="1"/>
  <c r="I1212" i="2"/>
  <c r="H1212" i="2" s="1"/>
  <c r="W1215" i="1" s="1"/>
  <c r="I1184" i="2"/>
  <c r="H1184" i="2" s="1"/>
  <c r="W1187" i="1" s="1"/>
  <c r="I952" i="2"/>
  <c r="H952" i="2" s="1"/>
  <c r="W955" i="1" s="1"/>
  <c r="I950" i="2"/>
  <c r="H950" i="2" s="1"/>
  <c r="W953" i="1" s="1"/>
  <c r="I942" i="2"/>
  <c r="H942" i="2" s="1"/>
  <c r="W945" i="1" s="1"/>
  <c r="I902" i="2"/>
  <c r="H902" i="2" s="1"/>
  <c r="W905" i="1" s="1"/>
  <c r="I898" i="2"/>
  <c r="H898" i="2" s="1"/>
  <c r="W901" i="1" s="1"/>
  <c r="I894" i="2"/>
  <c r="H894" i="2" s="1"/>
  <c r="W897" i="1" s="1"/>
  <c r="I712" i="2"/>
  <c r="H712" i="2" s="1"/>
  <c r="W715" i="1" s="1"/>
  <c r="I694" i="2"/>
  <c r="H694" i="2" s="1"/>
  <c r="W697" i="1" s="1"/>
  <c r="I692" i="2"/>
  <c r="H692" i="2" s="1"/>
  <c r="W695" i="1" s="1"/>
  <c r="I690" i="2"/>
  <c r="H690" i="2" s="1"/>
  <c r="W693" i="1" s="1"/>
  <c r="I688" i="2"/>
  <c r="H688" i="2" s="1"/>
  <c r="W691" i="1" s="1"/>
  <c r="I686" i="2"/>
  <c r="H686" i="2" s="1"/>
  <c r="W689" i="1" s="1"/>
  <c r="I684" i="2"/>
  <c r="H684" i="2" s="1"/>
  <c r="W687" i="1" s="1"/>
  <c r="I682" i="2"/>
  <c r="H682" i="2" s="1"/>
  <c r="W685" i="1" s="1"/>
  <c r="I680" i="2"/>
  <c r="H680" i="2" s="1"/>
  <c r="W683" i="1" s="1"/>
  <c r="I678" i="2"/>
  <c r="H678" i="2" s="1"/>
  <c r="W681" i="1" s="1"/>
  <c r="I676" i="2"/>
  <c r="H676" i="2" s="1"/>
  <c r="W679" i="1" s="1"/>
  <c r="I674" i="2"/>
  <c r="H674" i="2" s="1"/>
  <c r="W677" i="1" s="1"/>
  <c r="I672" i="2"/>
  <c r="H672" i="2" s="1"/>
  <c r="W675" i="1" s="1"/>
  <c r="I670" i="2"/>
  <c r="H670" i="2" s="1"/>
  <c r="W673" i="1" s="1"/>
  <c r="I668" i="2"/>
  <c r="H668" i="2" s="1"/>
  <c r="W671" i="1" s="1"/>
  <c r="I666" i="2"/>
  <c r="H666" i="2" s="1"/>
  <c r="W669" i="1" s="1"/>
  <c r="I664" i="2"/>
  <c r="H664" i="2" s="1"/>
  <c r="W667" i="1" s="1"/>
  <c r="I662" i="2"/>
  <c r="H662" i="2" s="1"/>
  <c r="W665" i="1" s="1"/>
  <c r="I660" i="2"/>
  <c r="H660" i="2" s="1"/>
  <c r="W663" i="1" s="1"/>
  <c r="I658" i="2"/>
  <c r="H658" i="2" s="1"/>
  <c r="W661" i="1" s="1"/>
  <c r="I656" i="2"/>
  <c r="H656" i="2" s="1"/>
  <c r="W659" i="1" s="1"/>
  <c r="I654" i="2"/>
  <c r="H654" i="2" s="1"/>
  <c r="W657" i="1" s="1"/>
  <c r="I652" i="2"/>
  <c r="H652" i="2" s="1"/>
  <c r="W655" i="1" s="1"/>
  <c r="I650" i="2"/>
  <c r="H650" i="2" s="1"/>
  <c r="W653" i="1" s="1"/>
  <c r="I648" i="2"/>
  <c r="H648" i="2" s="1"/>
  <c r="W651" i="1" s="1"/>
  <c r="I646" i="2"/>
  <c r="H646" i="2" s="1"/>
  <c r="W649" i="1" s="1"/>
  <c r="I644" i="2"/>
  <c r="H644" i="2" s="1"/>
  <c r="W647" i="1" s="1"/>
  <c r="I642" i="2"/>
  <c r="H642" i="2" s="1"/>
  <c r="W645" i="1" s="1"/>
  <c r="I640" i="2"/>
  <c r="H640" i="2" s="1"/>
  <c r="W643" i="1" s="1"/>
  <c r="I638" i="2"/>
  <c r="H638" i="2" s="1"/>
  <c r="W641" i="1" s="1"/>
  <c r="I636" i="2"/>
  <c r="H636" i="2" s="1"/>
  <c r="W639" i="1" s="1"/>
  <c r="I634" i="2"/>
  <c r="H634" i="2" s="1"/>
  <c r="W637" i="1" s="1"/>
  <c r="I446" i="2"/>
  <c r="H446" i="2" s="1"/>
  <c r="W449" i="1" s="1"/>
  <c r="I334" i="2"/>
  <c r="H334" i="2" s="1"/>
  <c r="W337" i="1" s="1"/>
  <c r="I1773" i="2"/>
  <c r="H1773" i="2" s="1"/>
  <c r="W1776" i="1" s="1"/>
  <c r="I1765" i="2"/>
  <c r="H1765" i="2" s="1"/>
  <c r="W1768" i="1" s="1"/>
  <c r="I1757" i="2"/>
  <c r="H1757" i="2" s="1"/>
  <c r="W1760" i="1" s="1"/>
  <c r="I1749" i="2"/>
  <c r="H1749" i="2" s="1"/>
  <c r="W1752" i="1" s="1"/>
  <c r="I1739" i="2"/>
  <c r="H1739" i="2" s="1"/>
  <c r="W1742" i="1" s="1"/>
  <c r="I1733" i="2"/>
  <c r="H1733" i="2" s="1"/>
  <c r="W1736" i="1" s="1"/>
  <c r="I1723" i="2"/>
  <c r="H1723" i="2" s="1"/>
  <c r="W1726" i="1" s="1"/>
  <c r="I1717" i="2"/>
  <c r="H1717" i="2" s="1"/>
  <c r="W1720" i="1" s="1"/>
  <c r="I1707" i="2"/>
  <c r="H1707" i="2" s="1"/>
  <c r="W1710" i="1" s="1"/>
  <c r="I1701" i="2"/>
  <c r="H1701" i="2" s="1"/>
  <c r="W1704" i="1" s="1"/>
  <c r="I1691" i="2"/>
  <c r="H1691" i="2" s="1"/>
  <c r="W1694" i="1" s="1"/>
  <c r="I1627" i="2"/>
  <c r="H1627" i="2" s="1"/>
  <c r="W1630" i="1" s="1"/>
  <c r="I1621" i="2"/>
  <c r="H1621" i="2" s="1"/>
  <c r="W1624" i="1" s="1"/>
  <c r="I1611" i="2"/>
  <c r="H1611" i="2" s="1"/>
  <c r="W1614" i="1" s="1"/>
  <c r="I1605" i="2"/>
  <c r="H1605" i="2" s="1"/>
  <c r="W1608" i="1" s="1"/>
  <c r="I1595" i="2"/>
  <c r="H1595" i="2" s="1"/>
  <c r="W1598" i="1" s="1"/>
  <c r="I1589" i="2"/>
  <c r="H1589" i="2" s="1"/>
  <c r="W1592" i="1" s="1"/>
  <c r="I1579" i="2"/>
  <c r="H1579" i="2" s="1"/>
  <c r="W1582" i="1" s="1"/>
  <c r="I1573" i="2"/>
  <c r="H1573" i="2" s="1"/>
  <c r="W1576" i="1" s="1"/>
  <c r="I1563" i="2"/>
  <c r="H1563" i="2" s="1"/>
  <c r="W1566" i="1" s="1"/>
  <c r="I1557" i="2"/>
  <c r="H1557" i="2" s="1"/>
  <c r="W1560" i="1" s="1"/>
  <c r="I1547" i="2"/>
  <c r="H1547" i="2" s="1"/>
  <c r="W1550" i="1" s="1"/>
  <c r="I1541" i="2"/>
  <c r="H1541" i="2" s="1"/>
  <c r="W1544" i="1" s="1"/>
  <c r="I1531" i="2"/>
  <c r="H1531" i="2" s="1"/>
  <c r="W1534" i="1" s="1"/>
  <c r="I1525" i="2"/>
  <c r="H1525" i="2" s="1"/>
  <c r="W1528" i="1" s="1"/>
  <c r="I1515" i="2"/>
  <c r="H1515" i="2" s="1"/>
  <c r="W1518" i="1" s="1"/>
  <c r="I1509" i="2"/>
  <c r="H1509" i="2" s="1"/>
  <c r="W1512" i="1" s="1"/>
  <c r="I1499" i="2"/>
  <c r="H1499" i="2" s="1"/>
  <c r="W1502" i="1" s="1"/>
  <c r="I1493" i="2"/>
  <c r="H1493" i="2" s="1"/>
  <c r="W1496" i="1" s="1"/>
  <c r="I1483" i="2"/>
  <c r="H1483" i="2" s="1"/>
  <c r="W1486" i="1" s="1"/>
  <c r="I1477" i="2"/>
  <c r="H1477" i="2" s="1"/>
  <c r="W1480" i="1" s="1"/>
  <c r="I1467" i="2"/>
  <c r="H1467" i="2" s="1"/>
  <c r="W1470" i="1" s="1"/>
  <c r="I1461" i="2"/>
  <c r="H1461" i="2" s="1"/>
  <c r="W1464" i="1" s="1"/>
  <c r="I1451" i="2"/>
  <c r="H1451" i="2" s="1"/>
  <c r="W1454" i="1" s="1"/>
  <c r="I1445" i="2"/>
  <c r="H1445" i="2" s="1"/>
  <c r="W1448" i="1" s="1"/>
  <c r="I1443" i="2"/>
  <c r="H1443" i="2" s="1"/>
  <c r="W1446" i="1" s="1"/>
  <c r="I1441" i="2"/>
  <c r="H1441" i="2" s="1"/>
  <c r="W1444" i="1" s="1"/>
  <c r="I1439" i="2"/>
  <c r="H1439" i="2" s="1"/>
  <c r="W1442" i="1" s="1"/>
  <c r="I1437" i="2"/>
  <c r="H1437" i="2" s="1"/>
  <c r="W1440" i="1" s="1"/>
  <c r="I1435" i="2"/>
  <c r="H1435" i="2" s="1"/>
  <c r="W1438" i="1" s="1"/>
  <c r="I1433" i="2"/>
  <c r="H1433" i="2" s="1"/>
  <c r="W1436" i="1" s="1"/>
  <c r="I1431" i="2"/>
  <c r="H1431" i="2" s="1"/>
  <c r="W1434" i="1" s="1"/>
  <c r="I1429" i="2"/>
  <c r="H1429" i="2" s="1"/>
  <c r="W1432" i="1" s="1"/>
  <c r="I1427" i="2"/>
  <c r="H1427" i="2" s="1"/>
  <c r="W1430" i="1" s="1"/>
  <c r="I1425" i="2"/>
  <c r="H1425" i="2" s="1"/>
  <c r="W1428" i="1" s="1"/>
  <c r="I1423" i="2"/>
  <c r="H1423" i="2" s="1"/>
  <c r="W1426" i="1" s="1"/>
  <c r="I1421" i="2"/>
  <c r="H1421" i="2" s="1"/>
  <c r="W1424" i="1" s="1"/>
  <c r="I1419" i="2"/>
  <c r="H1419" i="2" s="1"/>
  <c r="W1422" i="1" s="1"/>
  <c r="I1417" i="2"/>
  <c r="H1417" i="2" s="1"/>
  <c r="W1420" i="1" s="1"/>
  <c r="I1415" i="2"/>
  <c r="H1415" i="2" s="1"/>
  <c r="W1418" i="1" s="1"/>
  <c r="I1413" i="2"/>
  <c r="H1413" i="2" s="1"/>
  <c r="W1416" i="1" s="1"/>
  <c r="I1411" i="2"/>
  <c r="H1411" i="2" s="1"/>
  <c r="W1414" i="1" s="1"/>
  <c r="I1409" i="2"/>
  <c r="H1409" i="2" s="1"/>
  <c r="W1412" i="1" s="1"/>
  <c r="I1407" i="2"/>
  <c r="H1407" i="2" s="1"/>
  <c r="W1410" i="1" s="1"/>
  <c r="I1405" i="2"/>
  <c r="H1405" i="2" s="1"/>
  <c r="W1408" i="1" s="1"/>
  <c r="I1403" i="2"/>
  <c r="H1403" i="2" s="1"/>
  <c r="W1406" i="1" s="1"/>
  <c r="I1401" i="2"/>
  <c r="H1401" i="2" s="1"/>
  <c r="W1404" i="1" s="1"/>
  <c r="I1399" i="2"/>
  <c r="H1399" i="2" s="1"/>
  <c r="W1402" i="1" s="1"/>
  <c r="I1397" i="2"/>
  <c r="H1397" i="2" s="1"/>
  <c r="W1400" i="1" s="1"/>
  <c r="I1395" i="2"/>
  <c r="H1395" i="2" s="1"/>
  <c r="W1398" i="1" s="1"/>
  <c r="I1393" i="2"/>
  <c r="H1393" i="2" s="1"/>
  <c r="W1396" i="1" s="1"/>
  <c r="I1391" i="2"/>
  <c r="H1391" i="2" s="1"/>
  <c r="W1394" i="1" s="1"/>
  <c r="I1389" i="2"/>
  <c r="H1389" i="2" s="1"/>
  <c r="W1392" i="1" s="1"/>
  <c r="I1387" i="2"/>
  <c r="H1387" i="2" s="1"/>
  <c r="W1390" i="1" s="1"/>
  <c r="I1385" i="2"/>
  <c r="H1385" i="2" s="1"/>
  <c r="W1388" i="1" s="1"/>
  <c r="I1383" i="2"/>
  <c r="H1383" i="2" s="1"/>
  <c r="W1386" i="1" s="1"/>
  <c r="I1381" i="2"/>
  <c r="H1381" i="2" s="1"/>
  <c r="W1384" i="1" s="1"/>
  <c r="Z1384" i="1" s="1"/>
  <c r="I1380" i="2"/>
  <c r="H1380" i="2" s="1"/>
  <c r="W1383" i="1" s="1"/>
  <c r="I1378" i="2"/>
  <c r="H1378" i="2" s="1"/>
  <c r="W1381" i="1" s="1"/>
  <c r="I1375" i="2"/>
  <c r="H1375" i="2" s="1"/>
  <c r="W1378" i="1" s="1"/>
  <c r="I1373" i="2"/>
  <c r="H1373" i="2" s="1"/>
  <c r="W1376" i="1" s="1"/>
  <c r="I1371" i="2"/>
  <c r="H1371" i="2" s="1"/>
  <c r="W1374" i="1" s="1"/>
  <c r="I1369" i="2"/>
  <c r="H1369" i="2" s="1"/>
  <c r="W1372" i="1" s="1"/>
  <c r="I1367" i="2"/>
  <c r="H1367" i="2" s="1"/>
  <c r="W1370" i="1" s="1"/>
  <c r="I1365" i="2"/>
  <c r="H1365" i="2" s="1"/>
  <c r="W1368" i="1" s="1"/>
  <c r="I1363" i="2"/>
  <c r="H1363" i="2" s="1"/>
  <c r="W1366" i="1" s="1"/>
  <c r="I1361" i="2"/>
  <c r="H1361" i="2" s="1"/>
  <c r="W1364" i="1" s="1"/>
  <c r="I1359" i="2"/>
  <c r="H1359" i="2" s="1"/>
  <c r="W1362" i="1" s="1"/>
  <c r="I1357" i="2"/>
  <c r="H1357" i="2" s="1"/>
  <c r="W1360" i="1" s="1"/>
  <c r="I1355" i="2"/>
  <c r="H1355" i="2" s="1"/>
  <c r="W1358" i="1" s="1"/>
  <c r="I1293" i="2"/>
  <c r="H1293" i="2" s="1"/>
  <c r="W1296" i="1" s="1"/>
  <c r="I1291" i="2"/>
  <c r="H1291" i="2" s="1"/>
  <c r="W1294" i="1" s="1"/>
  <c r="I1285" i="2"/>
  <c r="H1285" i="2" s="1"/>
  <c r="W1288" i="1" s="1"/>
  <c r="I1281" i="2"/>
  <c r="H1281" i="2" s="1"/>
  <c r="W1284" i="1" s="1"/>
  <c r="I1277" i="2"/>
  <c r="H1277" i="2" s="1"/>
  <c r="W1280" i="1" s="1"/>
  <c r="I1273" i="2"/>
  <c r="H1273" i="2" s="1"/>
  <c r="W1276" i="1" s="1"/>
  <c r="I1265" i="2"/>
  <c r="H1265" i="2" s="1"/>
  <c r="W1268" i="1" s="1"/>
  <c r="I1263" i="2"/>
  <c r="H1263" i="2" s="1"/>
  <c r="W1266" i="1" s="1"/>
  <c r="I1253" i="2"/>
  <c r="H1253" i="2" s="1"/>
  <c r="W1256" i="1" s="1"/>
  <c r="I1251" i="2"/>
  <c r="H1251" i="2" s="1"/>
  <c r="W1254" i="1" s="1"/>
  <c r="I1241" i="2"/>
  <c r="H1241" i="2" s="1"/>
  <c r="W1244" i="1" s="1"/>
  <c r="I1239" i="2"/>
  <c r="H1239" i="2" s="1"/>
  <c r="W1242" i="1" s="1"/>
  <c r="I1233" i="2"/>
  <c r="H1233" i="2" s="1"/>
  <c r="W1236" i="1" s="1"/>
  <c r="I1231" i="2"/>
  <c r="H1231" i="2" s="1"/>
  <c r="W1234" i="1" s="1"/>
  <c r="I1225" i="2"/>
  <c r="H1225" i="2" s="1"/>
  <c r="W1228" i="1" s="1"/>
  <c r="I1221" i="2"/>
  <c r="H1221" i="2" s="1"/>
  <c r="W1224" i="1" s="1"/>
  <c r="I1217" i="2"/>
  <c r="H1217" i="2" s="1"/>
  <c r="W1220" i="1" s="1"/>
  <c r="I1209" i="2"/>
  <c r="H1209" i="2" s="1"/>
  <c r="W1212" i="1" s="1"/>
  <c r="I1207" i="2"/>
  <c r="H1207" i="2" s="1"/>
  <c r="W1210" i="1" s="1"/>
  <c r="I1193" i="2"/>
  <c r="H1193" i="2" s="1"/>
  <c r="W1196" i="1" s="1"/>
  <c r="I1185" i="2"/>
  <c r="H1185" i="2" s="1"/>
  <c r="W1188" i="1" s="1"/>
  <c r="I1179" i="2"/>
  <c r="H1179" i="2" s="1"/>
  <c r="W1182" i="1" s="1"/>
  <c r="I1177" i="2"/>
  <c r="H1177" i="2" s="1"/>
  <c r="W1180" i="1" s="1"/>
  <c r="I1173" i="2"/>
  <c r="H1173" i="2" s="1"/>
  <c r="W1176" i="1" s="1"/>
  <c r="I1169" i="2"/>
  <c r="H1169" i="2" s="1"/>
  <c r="W1172" i="1" s="1"/>
  <c r="I1157" i="2"/>
  <c r="H1157" i="2" s="1"/>
  <c r="W1160" i="1" s="1"/>
  <c r="I1153" i="2"/>
  <c r="H1153" i="2" s="1"/>
  <c r="W1156" i="1" s="1"/>
  <c r="I939" i="2"/>
  <c r="H939" i="2" s="1"/>
  <c r="W942" i="1" s="1"/>
  <c r="I293" i="2"/>
  <c r="H293" i="2" s="1"/>
  <c r="W296" i="1" s="1"/>
  <c r="I2" i="2"/>
  <c r="H2" i="2" s="1"/>
  <c r="I1685" i="2"/>
  <c r="H1685" i="2" s="1"/>
  <c r="W1688" i="1" s="1"/>
  <c r="I1675" i="2"/>
  <c r="H1675" i="2" s="1"/>
  <c r="W1678" i="1" s="1"/>
  <c r="I1669" i="2"/>
  <c r="H1669" i="2" s="1"/>
  <c r="W1672" i="1" s="1"/>
  <c r="I1659" i="2"/>
  <c r="H1659" i="2" s="1"/>
  <c r="W1662" i="1" s="1"/>
  <c r="I1653" i="2"/>
  <c r="H1653" i="2" s="1"/>
  <c r="W1656" i="1" s="1"/>
  <c r="I1643" i="2"/>
  <c r="H1643" i="2" s="1"/>
  <c r="W1646" i="1" s="1"/>
  <c r="I1637" i="2"/>
  <c r="H1637" i="2" s="1"/>
  <c r="W1640" i="1" s="1"/>
  <c r="I935" i="2"/>
  <c r="H935" i="2" s="1"/>
  <c r="W938" i="1" s="1"/>
  <c r="I553" i="2"/>
  <c r="H553" i="2" s="1"/>
  <c r="W556" i="1" s="1"/>
  <c r="I551" i="2"/>
  <c r="H551" i="2" s="1"/>
  <c r="W554" i="1" s="1"/>
  <c r="I547" i="2"/>
  <c r="H547" i="2" s="1"/>
  <c r="W550" i="1" s="1"/>
  <c r="I531" i="2"/>
  <c r="H531" i="2" s="1"/>
  <c r="W534" i="1" s="1"/>
  <c r="I519" i="2"/>
  <c r="H519" i="2" s="1"/>
  <c r="W522" i="1" s="1"/>
  <c r="I503" i="2"/>
  <c r="H503" i="2" s="1"/>
  <c r="W506" i="1" s="1"/>
  <c r="I499" i="2"/>
  <c r="H499" i="2" s="1"/>
  <c r="W502" i="1" s="1"/>
  <c r="I487" i="2"/>
  <c r="H487" i="2" s="1"/>
  <c r="W490" i="1" s="1"/>
  <c r="I468" i="2"/>
  <c r="H468" i="2" s="1"/>
  <c r="W471" i="1" s="1"/>
  <c r="I461" i="2"/>
  <c r="H461" i="2" s="1"/>
  <c r="W464" i="1" s="1"/>
  <c r="I359" i="2"/>
  <c r="H359" i="2" s="1"/>
  <c r="W362" i="1" s="1"/>
  <c r="I323" i="2"/>
  <c r="H323" i="2" s="1"/>
  <c r="W326" i="1" s="1"/>
  <c r="I315" i="2"/>
  <c r="H315" i="2" s="1"/>
  <c r="W318" i="1" s="1"/>
  <c r="I311" i="2"/>
  <c r="H311" i="2" s="1"/>
  <c r="W314" i="1" s="1"/>
  <c r="I307" i="2"/>
  <c r="H307" i="2" s="1"/>
  <c r="W310" i="1" s="1"/>
  <c r="I3" i="2"/>
  <c r="H3" i="2" s="1"/>
  <c r="W5" i="1" s="1"/>
  <c r="I524" i="2"/>
  <c r="H524" i="2" s="1"/>
  <c r="W527" i="1" s="1"/>
  <c r="I259" i="2"/>
  <c r="H259" i="2" s="1"/>
  <c r="W262" i="1" s="1"/>
  <c r="I251" i="2"/>
  <c r="H251" i="2" s="1"/>
  <c r="W254" i="1" s="1"/>
  <c r="I153" i="2"/>
  <c r="H153" i="2" s="1"/>
  <c r="W156" i="1" s="1"/>
  <c r="I147" i="2"/>
  <c r="H147" i="2" s="1"/>
  <c r="W150" i="1" s="1"/>
  <c r="I100" i="2"/>
  <c r="H100" i="2" s="1"/>
  <c r="W102" i="1" s="1"/>
  <c r="I96" i="2"/>
  <c r="H96" i="2" s="1"/>
  <c r="W98" i="1" s="1"/>
  <c r="I92" i="2"/>
  <c r="H92" i="2" s="1"/>
  <c r="W94" i="1" s="1"/>
  <c r="I90" i="2"/>
  <c r="H90" i="2" s="1"/>
  <c r="W92" i="1" s="1"/>
  <c r="I972" i="2"/>
  <c r="H972" i="2" s="1"/>
  <c r="W975" i="1" s="1"/>
  <c r="I954" i="2"/>
  <c r="H954" i="2" s="1"/>
  <c r="W957" i="1" s="1"/>
  <c r="I449" i="2"/>
  <c r="H449" i="2" s="1"/>
  <c r="W452" i="1" s="1"/>
  <c r="I403" i="2"/>
  <c r="H403" i="2" s="1"/>
  <c r="W406" i="1" s="1"/>
  <c r="I326" i="2"/>
  <c r="H326" i="2" s="1"/>
  <c r="W329" i="1" s="1"/>
  <c r="I322" i="2"/>
  <c r="H322" i="2" s="1"/>
  <c r="W325" i="1" s="1"/>
  <c r="I302" i="2"/>
  <c r="H302" i="2" s="1"/>
  <c r="W305" i="1" s="1"/>
  <c r="I256" i="2"/>
  <c r="H256" i="2" s="1"/>
  <c r="W259" i="1" s="1"/>
  <c r="I176" i="2"/>
  <c r="H176" i="2" s="1"/>
  <c r="W179" i="1" s="1"/>
  <c r="I174" i="2"/>
  <c r="H174" i="2" s="1"/>
  <c r="W177" i="1" s="1"/>
  <c r="I172" i="2"/>
  <c r="H172" i="2" s="1"/>
  <c r="W175" i="1" s="1"/>
  <c r="I170" i="2"/>
  <c r="H170" i="2" s="1"/>
  <c r="W173" i="1" s="1"/>
  <c r="I168" i="2"/>
  <c r="H168" i="2" s="1"/>
  <c r="W171" i="1" s="1"/>
  <c r="I164" i="2"/>
  <c r="H164" i="2" s="1"/>
  <c r="W167" i="1" s="1"/>
  <c r="I156" i="2"/>
  <c r="H156" i="2" s="1"/>
  <c r="W159" i="1" s="1"/>
  <c r="I154" i="2"/>
  <c r="H154" i="2" s="1"/>
  <c r="W157" i="1" s="1"/>
  <c r="I152" i="2"/>
  <c r="H152" i="2" s="1"/>
  <c r="W155" i="1" s="1"/>
  <c r="I89" i="2"/>
  <c r="H89" i="2" s="1"/>
  <c r="W91" i="1" s="1"/>
  <c r="I87" i="2"/>
  <c r="H87" i="2" s="1"/>
  <c r="W89" i="1" s="1"/>
  <c r="I85" i="2"/>
  <c r="H85" i="2" s="1"/>
  <c r="W87" i="1" s="1"/>
  <c r="I83" i="2"/>
  <c r="H83" i="2" s="1"/>
  <c r="W85" i="1" s="1"/>
  <c r="I81" i="2"/>
  <c r="H81" i="2" s="1"/>
  <c r="W83" i="1" s="1"/>
  <c r="I79" i="2"/>
  <c r="H79" i="2" s="1"/>
  <c r="W81" i="1" s="1"/>
  <c r="I77" i="2"/>
  <c r="H77" i="2" s="1"/>
  <c r="W79" i="1" s="1"/>
  <c r="I75" i="2"/>
  <c r="H75" i="2" s="1"/>
  <c r="W77" i="1" s="1"/>
  <c r="I73" i="2"/>
  <c r="H73" i="2" s="1"/>
  <c r="W75" i="1" s="1"/>
  <c r="I71" i="2"/>
  <c r="H71" i="2" s="1"/>
  <c r="W73" i="1" s="1"/>
  <c r="I69" i="2"/>
  <c r="H69" i="2" s="1"/>
  <c r="W71" i="1" s="1"/>
  <c r="I67" i="2"/>
  <c r="H67" i="2" s="1"/>
  <c r="W69" i="1" s="1"/>
  <c r="I65" i="2"/>
  <c r="H65" i="2" s="1"/>
  <c r="W67" i="1" s="1"/>
  <c r="I63" i="2"/>
  <c r="H63" i="2" s="1"/>
  <c r="W65" i="1" s="1"/>
  <c r="I61" i="2"/>
  <c r="H61" i="2" s="1"/>
  <c r="W63" i="1" s="1"/>
  <c r="I59" i="2"/>
  <c r="H59" i="2" s="1"/>
  <c r="W61" i="1" s="1"/>
  <c r="I57" i="2"/>
  <c r="H57" i="2" s="1"/>
  <c r="W59" i="1" s="1"/>
  <c r="I632" i="2"/>
  <c r="H632" i="2" s="1"/>
  <c r="W635" i="1" s="1"/>
  <c r="I630" i="2"/>
  <c r="H630" i="2" s="1"/>
  <c r="W633" i="1" s="1"/>
  <c r="I628" i="2"/>
  <c r="H628" i="2" s="1"/>
  <c r="W631" i="1" s="1"/>
  <c r="I626" i="2"/>
  <c r="H626" i="2" s="1"/>
  <c r="W629" i="1" s="1"/>
  <c r="I624" i="2"/>
  <c r="H624" i="2" s="1"/>
  <c r="W627" i="1" s="1"/>
  <c r="I622" i="2"/>
  <c r="H622" i="2" s="1"/>
  <c r="W625" i="1" s="1"/>
  <c r="I620" i="2"/>
  <c r="H620" i="2" s="1"/>
  <c r="W623" i="1" s="1"/>
  <c r="I548" i="2"/>
  <c r="H548" i="2" s="1"/>
  <c r="W551" i="1" s="1"/>
  <c r="I544" i="2"/>
  <c r="H544" i="2" s="1"/>
  <c r="W547" i="1" s="1"/>
  <c r="I540" i="2"/>
  <c r="H540" i="2" s="1"/>
  <c r="W543" i="1" s="1"/>
  <c r="I498" i="2"/>
  <c r="H498" i="2" s="1"/>
  <c r="W501" i="1" s="1"/>
  <c r="I496" i="2"/>
  <c r="H496" i="2" s="1"/>
  <c r="W499" i="1" s="1"/>
  <c r="I494" i="2"/>
  <c r="H494" i="2" s="1"/>
  <c r="W497" i="1" s="1"/>
  <c r="I492" i="2"/>
  <c r="H492" i="2" s="1"/>
  <c r="W495" i="1" s="1"/>
  <c r="I482" i="2"/>
  <c r="H482" i="2" s="1"/>
  <c r="W485" i="1" s="1"/>
  <c r="I475" i="2"/>
  <c r="H475" i="2" s="1"/>
  <c r="W478" i="1" s="1"/>
  <c r="I473" i="2"/>
  <c r="H473" i="2" s="1"/>
  <c r="W476" i="1" s="1"/>
  <c r="I355" i="2"/>
  <c r="H355" i="2" s="1"/>
  <c r="W358" i="1" s="1"/>
  <c r="I351" i="2"/>
  <c r="H351" i="2" s="1"/>
  <c r="W354" i="1" s="1"/>
  <c r="I343" i="2"/>
  <c r="H343" i="2" s="1"/>
  <c r="W346" i="1" s="1"/>
  <c r="I296" i="2"/>
  <c r="H296" i="2" s="1"/>
  <c r="W299" i="1" s="1"/>
  <c r="I292" i="2"/>
  <c r="H292" i="2" s="1"/>
  <c r="W295" i="1" s="1"/>
  <c r="I130" i="2"/>
  <c r="H130" i="2" s="1"/>
  <c r="W132" i="1" s="1"/>
  <c r="I118" i="2"/>
  <c r="H118" i="2" s="1"/>
  <c r="W120" i="1" s="1"/>
  <c r="I106" i="2"/>
  <c r="H106" i="2" s="1"/>
  <c r="W108" i="1" s="1"/>
  <c r="I102" i="2"/>
  <c r="H102" i="2" s="1"/>
  <c r="W104" i="1" s="1"/>
  <c r="I919" i="2"/>
  <c r="H919" i="2" s="1"/>
  <c r="W922" i="1" s="1"/>
  <c r="I903" i="2"/>
  <c r="H903" i="2" s="1"/>
  <c r="W906" i="1" s="1"/>
  <c r="I583" i="2"/>
  <c r="H583" i="2" s="1"/>
  <c r="W586" i="1" s="1"/>
  <c r="I581" i="2"/>
  <c r="H581" i="2" s="1"/>
  <c r="W584" i="1" s="1"/>
  <c r="I563" i="2"/>
  <c r="H563" i="2" s="1"/>
  <c r="W566" i="1" s="1"/>
  <c r="I555" i="2"/>
  <c r="H555" i="2" s="1"/>
  <c r="W558" i="1" s="1"/>
  <c r="I507" i="2"/>
  <c r="H507" i="2" s="1"/>
  <c r="W510" i="1" s="1"/>
  <c r="I285" i="2"/>
  <c r="H285" i="2" s="1"/>
  <c r="W288" i="1" s="1"/>
  <c r="I1182" i="2"/>
  <c r="H1182" i="2" s="1"/>
  <c r="W1185" i="1" s="1"/>
  <c r="I1180" i="2"/>
  <c r="H1180" i="2" s="1"/>
  <c r="W1183" i="1" s="1"/>
  <c r="I1178" i="2"/>
  <c r="H1178" i="2" s="1"/>
  <c r="W1181" i="1" s="1"/>
  <c r="I1174" i="2"/>
  <c r="H1174" i="2" s="1"/>
  <c r="W1177" i="1" s="1"/>
  <c r="I1172" i="2"/>
  <c r="H1172" i="2" s="1"/>
  <c r="W1175" i="1" s="1"/>
  <c r="I1092" i="2"/>
  <c r="H1092" i="2" s="1"/>
  <c r="W1095" i="1" s="1"/>
  <c r="I1090" i="2"/>
  <c r="H1090" i="2" s="1"/>
  <c r="W1093" i="1" s="1"/>
  <c r="I1076" i="2"/>
  <c r="H1076" i="2" s="1"/>
  <c r="W1079" i="1" s="1"/>
  <c r="I1074" i="2"/>
  <c r="H1074" i="2" s="1"/>
  <c r="W1077" i="1" s="1"/>
  <c r="I1068" i="2"/>
  <c r="H1068" i="2" s="1"/>
  <c r="W1071" i="1" s="1"/>
  <c r="I1066" i="2"/>
  <c r="H1066" i="2" s="1"/>
  <c r="W1069" i="1" s="1"/>
  <c r="I1056" i="2"/>
  <c r="H1056" i="2" s="1"/>
  <c r="W1059" i="1" s="1"/>
  <c r="I1054" i="2"/>
  <c r="H1054" i="2" s="1"/>
  <c r="W1057" i="1" s="1"/>
  <c r="I1048" i="2"/>
  <c r="H1048" i="2" s="1"/>
  <c r="W1051" i="1" s="1"/>
  <c r="I1046" i="2"/>
  <c r="H1046" i="2" s="1"/>
  <c r="W1049" i="1" s="1"/>
  <c r="I1044" i="2"/>
  <c r="H1044" i="2" s="1"/>
  <c r="W1047" i="1" s="1"/>
  <c r="I1042" i="2"/>
  <c r="H1042" i="2" s="1"/>
  <c r="W1045" i="1" s="1"/>
  <c r="I996" i="2"/>
  <c r="H996" i="2" s="1"/>
  <c r="W999" i="1" s="1"/>
  <c r="I994" i="2"/>
  <c r="H994" i="2" s="1"/>
  <c r="W997" i="1" s="1"/>
  <c r="I988" i="2"/>
  <c r="H988" i="2" s="1"/>
  <c r="W991" i="1" s="1"/>
  <c r="I986" i="2"/>
  <c r="H986" i="2" s="1"/>
  <c r="W989" i="1" s="1"/>
  <c r="I923" i="2"/>
  <c r="H923" i="2" s="1"/>
  <c r="W926" i="1" s="1"/>
  <c r="I907" i="2"/>
  <c r="H907" i="2" s="1"/>
  <c r="W910" i="1" s="1"/>
  <c r="I577" i="2"/>
  <c r="H577" i="2" s="1"/>
  <c r="W580" i="1" s="1"/>
  <c r="I575" i="2"/>
  <c r="H575" i="2" s="1"/>
  <c r="W578" i="1" s="1"/>
  <c r="I565" i="2"/>
  <c r="H565" i="2" s="1"/>
  <c r="W568" i="1" s="1"/>
  <c r="I559" i="2"/>
  <c r="H559" i="2" s="1"/>
  <c r="W562" i="1" s="1"/>
  <c r="I517" i="2"/>
  <c r="H517" i="2" s="1"/>
  <c r="W520" i="1" s="1"/>
  <c r="I515" i="2"/>
  <c r="H515" i="2" s="1"/>
  <c r="W518" i="1" s="1"/>
  <c r="I491" i="2"/>
  <c r="H491" i="2" s="1"/>
  <c r="W494" i="1" s="1"/>
  <c r="I476" i="2"/>
  <c r="H476" i="2" s="1"/>
  <c r="W479" i="1" s="1"/>
  <c r="I460" i="2"/>
  <c r="H460" i="2" s="1"/>
  <c r="W463" i="1" s="1"/>
  <c r="I443" i="2"/>
  <c r="H443" i="2" s="1"/>
  <c r="W446" i="1" s="1"/>
  <c r="I370" i="2"/>
  <c r="H370" i="2" s="1"/>
  <c r="W373" i="1" s="1"/>
  <c r="I368" i="2"/>
  <c r="H368" i="2" s="1"/>
  <c r="W371" i="1" s="1"/>
  <c r="I366" i="2"/>
  <c r="H366" i="2" s="1"/>
  <c r="W369" i="1" s="1"/>
  <c r="I364" i="2"/>
  <c r="H364" i="2" s="1"/>
  <c r="W367" i="1" s="1"/>
  <c r="I339" i="2"/>
  <c r="H339" i="2" s="1"/>
  <c r="W342" i="1" s="1"/>
  <c r="I305" i="2"/>
  <c r="H305" i="2" s="1"/>
  <c r="W308" i="1" s="1"/>
  <c r="I298" i="2"/>
  <c r="H298" i="2" s="1"/>
  <c r="W301" i="1" s="1"/>
  <c r="I294" i="2"/>
  <c r="H294" i="2" s="1"/>
  <c r="W297" i="1" s="1"/>
  <c r="I287" i="2"/>
  <c r="H287" i="2" s="1"/>
  <c r="W290" i="1" s="1"/>
  <c r="I280" i="2"/>
  <c r="H280" i="2" s="1"/>
  <c r="W283" i="1" s="1"/>
  <c r="I276" i="2"/>
  <c r="H276" i="2" s="1"/>
  <c r="W279" i="1" s="1"/>
  <c r="I272" i="2"/>
  <c r="H272" i="2" s="1"/>
  <c r="W275" i="1" s="1"/>
  <c r="I264" i="2"/>
  <c r="H264" i="2" s="1"/>
  <c r="W267" i="1" s="1"/>
  <c r="I262" i="2"/>
  <c r="H262" i="2" s="1"/>
  <c r="W265" i="1" s="1"/>
  <c r="I254" i="2"/>
  <c r="H254" i="2" s="1"/>
  <c r="W257" i="1" s="1"/>
  <c r="I145" i="2"/>
  <c r="H145" i="2" s="1"/>
  <c r="W148" i="1" s="1"/>
  <c r="I136" i="2"/>
  <c r="H136" i="2" s="1"/>
  <c r="W138" i="1" s="1"/>
  <c r="I116" i="2"/>
  <c r="H116" i="2" s="1"/>
  <c r="W118" i="1" s="1"/>
  <c r="I114" i="2"/>
  <c r="H114" i="2" s="1"/>
  <c r="W116" i="1" s="1"/>
  <c r="I1107" i="2"/>
  <c r="H1107" i="2" s="1"/>
  <c r="W1110" i="1" s="1"/>
  <c r="I1103" i="2"/>
  <c r="H1103" i="2" s="1"/>
  <c r="W1106" i="1" s="1"/>
  <c r="I1093" i="2"/>
  <c r="H1093" i="2" s="1"/>
  <c r="W1096" i="1" s="1"/>
  <c r="I1089" i="2"/>
  <c r="H1089" i="2" s="1"/>
  <c r="W1092" i="1" s="1"/>
  <c r="I1085" i="2"/>
  <c r="H1085" i="2" s="1"/>
  <c r="W1088" i="1" s="1"/>
  <c r="I1077" i="2"/>
  <c r="H1077" i="2" s="1"/>
  <c r="W1080" i="1" s="1"/>
  <c r="I1071" i="2"/>
  <c r="H1071" i="2" s="1"/>
  <c r="W1074" i="1" s="1"/>
  <c r="I1069" i="2"/>
  <c r="H1069" i="2" s="1"/>
  <c r="W1072" i="1" s="1"/>
  <c r="I1065" i="2"/>
  <c r="H1065" i="2" s="1"/>
  <c r="W1068" i="1" s="1"/>
  <c r="I1055" i="2"/>
  <c r="H1055" i="2" s="1"/>
  <c r="W1058" i="1" s="1"/>
  <c r="I1053" i="2"/>
  <c r="H1053" i="2" s="1"/>
  <c r="W1056" i="1" s="1"/>
  <c r="I1047" i="2"/>
  <c r="H1047" i="2" s="1"/>
  <c r="W1050" i="1" s="1"/>
  <c r="I1045" i="2"/>
  <c r="H1045" i="2" s="1"/>
  <c r="W1048" i="1" s="1"/>
  <c r="I1039" i="2"/>
  <c r="H1039" i="2" s="1"/>
  <c r="W1042" i="1" s="1"/>
  <c r="I1037" i="2"/>
  <c r="H1037" i="2" s="1"/>
  <c r="W1040" i="1" s="1"/>
  <c r="I981" i="2"/>
  <c r="H981" i="2" s="1"/>
  <c r="W984" i="1" s="1"/>
  <c r="I975" i="2"/>
  <c r="H975" i="2" s="1"/>
  <c r="W978" i="1" s="1"/>
  <c r="I934" i="2"/>
  <c r="H934" i="2" s="1"/>
  <c r="W937" i="1" s="1"/>
  <c r="I930" i="2"/>
  <c r="H930" i="2" s="1"/>
  <c r="W933" i="1" s="1"/>
  <c r="I926" i="2"/>
  <c r="H926" i="2" s="1"/>
  <c r="W929" i="1" s="1"/>
  <c r="I918" i="2"/>
  <c r="H918" i="2" s="1"/>
  <c r="W921" i="1" s="1"/>
  <c r="I914" i="2"/>
  <c r="H914" i="2" s="1"/>
  <c r="W917" i="1" s="1"/>
  <c r="I910" i="2"/>
  <c r="H910" i="2" s="1"/>
  <c r="W913" i="1" s="1"/>
  <c r="I618" i="2"/>
  <c r="H618" i="2" s="1"/>
  <c r="W621" i="1" s="1"/>
  <c r="I616" i="2"/>
  <c r="H616" i="2" s="1"/>
  <c r="W619" i="1" s="1"/>
  <c r="I614" i="2"/>
  <c r="H614" i="2" s="1"/>
  <c r="W617" i="1" s="1"/>
  <c r="I612" i="2"/>
  <c r="H612" i="2" s="1"/>
  <c r="W615" i="1" s="1"/>
  <c r="I610" i="2"/>
  <c r="H610" i="2" s="1"/>
  <c r="W613" i="1" s="1"/>
  <c r="I608" i="2"/>
  <c r="H608" i="2" s="1"/>
  <c r="W611" i="1" s="1"/>
  <c r="I606" i="2"/>
  <c r="H606" i="2" s="1"/>
  <c r="W609" i="1" s="1"/>
  <c r="I604" i="2"/>
  <c r="H604" i="2" s="1"/>
  <c r="W607" i="1" s="1"/>
  <c r="I602" i="2"/>
  <c r="H602" i="2" s="1"/>
  <c r="W605" i="1" s="1"/>
  <c r="I600" i="2"/>
  <c r="H600" i="2" s="1"/>
  <c r="W603" i="1" s="1"/>
  <c r="I598" i="2"/>
  <c r="H598" i="2" s="1"/>
  <c r="W601" i="1" s="1"/>
  <c r="I596" i="2"/>
  <c r="H596" i="2" s="1"/>
  <c r="W599" i="1" s="1"/>
  <c r="I594" i="2"/>
  <c r="H594" i="2" s="1"/>
  <c r="W597" i="1" s="1"/>
  <c r="I592" i="2"/>
  <c r="H592" i="2" s="1"/>
  <c r="W595" i="1" s="1"/>
  <c r="I590" i="2"/>
  <c r="H590" i="2" s="1"/>
  <c r="W593" i="1" s="1"/>
  <c r="I588" i="2"/>
  <c r="H588" i="2" s="1"/>
  <c r="W591" i="1" s="1"/>
  <c r="I586" i="2"/>
  <c r="H586" i="2" s="1"/>
  <c r="W589" i="1" s="1"/>
  <c r="I584" i="2"/>
  <c r="H584" i="2" s="1"/>
  <c r="W587" i="1" s="1"/>
  <c r="I580" i="2"/>
  <c r="H580" i="2" s="1"/>
  <c r="W583" i="1" s="1"/>
  <c r="I578" i="2"/>
  <c r="H578" i="2" s="1"/>
  <c r="W581" i="1" s="1"/>
  <c r="I576" i="2"/>
  <c r="H576" i="2" s="1"/>
  <c r="W579" i="1" s="1"/>
  <c r="I572" i="2"/>
  <c r="H572" i="2" s="1"/>
  <c r="W575" i="1" s="1"/>
  <c r="I560" i="2"/>
  <c r="H560" i="2" s="1"/>
  <c r="W563" i="1" s="1"/>
  <c r="I527" i="2"/>
  <c r="H527" i="2" s="1"/>
  <c r="W530" i="1" s="1"/>
  <c r="I465" i="2"/>
  <c r="H465" i="2" s="1"/>
  <c r="W468" i="1" s="1"/>
  <c r="I434" i="2"/>
  <c r="H434" i="2" s="1"/>
  <c r="W437" i="1" s="1"/>
  <c r="I432" i="2"/>
  <c r="H432" i="2" s="1"/>
  <c r="W435" i="1" s="1"/>
  <c r="I426" i="2"/>
  <c r="H426" i="2" s="1"/>
  <c r="W429" i="1" s="1"/>
  <c r="I424" i="2"/>
  <c r="H424" i="2" s="1"/>
  <c r="W427" i="1" s="1"/>
  <c r="I418" i="2"/>
  <c r="H418" i="2" s="1"/>
  <c r="W421" i="1" s="1"/>
  <c r="I416" i="2"/>
  <c r="H416" i="2" s="1"/>
  <c r="W419" i="1" s="1"/>
  <c r="I414" i="2"/>
  <c r="H414" i="2" s="1"/>
  <c r="W417" i="1" s="1"/>
  <c r="I412" i="2"/>
  <c r="H412" i="2" s="1"/>
  <c r="W415" i="1" s="1"/>
  <c r="I410" i="2"/>
  <c r="H410" i="2" s="1"/>
  <c r="W413" i="1" s="1"/>
  <c r="I408" i="2"/>
  <c r="H408" i="2" s="1"/>
  <c r="W411" i="1" s="1"/>
  <c r="I399" i="2"/>
  <c r="H399" i="2" s="1"/>
  <c r="W402" i="1" s="1"/>
  <c r="I391" i="2"/>
  <c r="H391" i="2" s="1"/>
  <c r="W394" i="1" s="1"/>
  <c r="I383" i="2"/>
  <c r="H383" i="2" s="1"/>
  <c r="W386" i="1" s="1"/>
  <c r="I379" i="2"/>
  <c r="H379" i="2" s="1"/>
  <c r="W382" i="1" s="1"/>
  <c r="I314" i="2"/>
  <c r="H314" i="2" s="1"/>
  <c r="W317" i="1" s="1"/>
  <c r="I308" i="2"/>
  <c r="H308" i="2" s="1"/>
  <c r="W311" i="1" s="1"/>
  <c r="I290" i="2"/>
  <c r="H290" i="2" s="1"/>
  <c r="W293" i="1" s="1"/>
  <c r="I165" i="2"/>
  <c r="H165" i="2" s="1"/>
  <c r="W168" i="1" s="1"/>
  <c r="I163" i="2"/>
  <c r="H163" i="2" s="1"/>
  <c r="W166" i="1" s="1"/>
  <c r="I157" i="2"/>
  <c r="H157" i="2" s="1"/>
  <c r="W160" i="1" s="1"/>
  <c r="I140" i="2"/>
  <c r="H140" i="2" s="1"/>
  <c r="W143" i="1" s="1"/>
  <c r="I138" i="2"/>
  <c r="H138" i="2" s="1"/>
  <c r="W141" i="1" s="1"/>
  <c r="I137" i="2"/>
  <c r="H137" i="2" s="1"/>
  <c r="W139" i="1" s="1"/>
  <c r="I129" i="2"/>
  <c r="H129" i="2" s="1"/>
  <c r="W131" i="1" s="1"/>
  <c r="I127" i="2"/>
  <c r="H127" i="2" s="1"/>
  <c r="W129" i="1" s="1"/>
  <c r="I1132" i="2"/>
  <c r="H1132" i="2" s="1"/>
  <c r="W1135" i="1" s="1"/>
  <c r="I1130" i="2"/>
  <c r="H1130" i="2" s="1"/>
  <c r="W1133" i="1" s="1"/>
  <c r="I1128" i="2"/>
  <c r="H1128" i="2" s="1"/>
  <c r="W1131" i="1" s="1"/>
  <c r="I1124" i="2"/>
  <c r="H1124" i="2" s="1"/>
  <c r="W1127" i="1" s="1"/>
  <c r="I1122" i="2"/>
  <c r="H1122" i="2" s="1"/>
  <c r="W1125" i="1" s="1"/>
  <c r="I1116" i="2"/>
  <c r="H1116" i="2" s="1"/>
  <c r="W1119" i="1" s="1"/>
  <c r="I1114" i="2"/>
  <c r="H1114" i="2" s="1"/>
  <c r="W1117" i="1" s="1"/>
  <c r="I1112" i="2"/>
  <c r="H1112" i="2" s="1"/>
  <c r="W1115" i="1" s="1"/>
  <c r="I1035" i="2"/>
  <c r="H1035" i="2" s="1"/>
  <c r="W1038" i="1" s="1"/>
  <c r="I1013" i="2"/>
  <c r="H1013" i="2" s="1"/>
  <c r="W1016" i="1" s="1"/>
  <c r="I1011" i="2"/>
  <c r="H1011" i="2" s="1"/>
  <c r="W1014" i="1" s="1"/>
  <c r="I1009" i="2"/>
  <c r="H1009" i="2" s="1"/>
  <c r="W1012" i="1" s="1"/>
  <c r="I1007" i="2"/>
  <c r="H1007" i="2" s="1"/>
  <c r="W1010" i="1" s="1"/>
  <c r="I1005" i="2"/>
  <c r="H1005" i="2" s="1"/>
  <c r="W1008" i="1" s="1"/>
  <c r="I1003" i="2"/>
  <c r="H1003" i="2" s="1"/>
  <c r="W1006" i="1" s="1"/>
  <c r="I974" i="2"/>
  <c r="H974" i="2" s="1"/>
  <c r="W977" i="1" s="1"/>
  <c r="I970" i="2"/>
  <c r="H970" i="2" s="1"/>
  <c r="W973" i="1" s="1"/>
  <c r="I966" i="2"/>
  <c r="H966" i="2" s="1"/>
  <c r="W969" i="1" s="1"/>
  <c r="I962" i="2"/>
  <c r="H962" i="2" s="1"/>
  <c r="W965" i="1" s="1"/>
  <c r="I931" i="2"/>
  <c r="H931" i="2" s="1"/>
  <c r="W934" i="1" s="1"/>
  <c r="I927" i="2"/>
  <c r="H927" i="2" s="1"/>
  <c r="W930" i="1" s="1"/>
  <c r="I922" i="2"/>
  <c r="H922" i="2" s="1"/>
  <c r="W925" i="1" s="1"/>
  <c r="I899" i="2"/>
  <c r="H899" i="2" s="1"/>
  <c r="W902" i="1" s="1"/>
  <c r="I895" i="2"/>
  <c r="H895" i="2" s="1"/>
  <c r="W898" i="1" s="1"/>
  <c r="I523" i="2"/>
  <c r="H523" i="2" s="1"/>
  <c r="W526" i="1" s="1"/>
  <c r="I318" i="2"/>
  <c r="H318" i="2" s="1"/>
  <c r="W321" i="1" s="1"/>
  <c r="I1151" i="2"/>
  <c r="H1151" i="2" s="1"/>
  <c r="W1154" i="1" s="1"/>
  <c r="I1145" i="2"/>
  <c r="H1145" i="2" s="1"/>
  <c r="W1148" i="1" s="1"/>
  <c r="I1133" i="2"/>
  <c r="H1133" i="2" s="1"/>
  <c r="W1136" i="1" s="1"/>
  <c r="I1127" i="2"/>
  <c r="H1127" i="2" s="1"/>
  <c r="W1130" i="1" s="1"/>
  <c r="I1123" i="2"/>
  <c r="H1123" i="2" s="1"/>
  <c r="W1126" i="1" s="1"/>
  <c r="I1119" i="2"/>
  <c r="H1119" i="2" s="1"/>
  <c r="W1122" i="1" s="1"/>
  <c r="I1109" i="2"/>
  <c r="H1109" i="2" s="1"/>
  <c r="W1112" i="1" s="1"/>
  <c r="I1032" i="2"/>
  <c r="H1032" i="2" s="1"/>
  <c r="W1035" i="1" s="1"/>
  <c r="I1030" i="2"/>
  <c r="H1030" i="2" s="1"/>
  <c r="W1033" i="1" s="1"/>
  <c r="I1000" i="2"/>
  <c r="H1000" i="2" s="1"/>
  <c r="W1003" i="1" s="1"/>
  <c r="I998" i="2"/>
  <c r="H998" i="2" s="1"/>
  <c r="W1001" i="1" s="1"/>
  <c r="I969" i="2"/>
  <c r="H969" i="2" s="1"/>
  <c r="W972" i="1" s="1"/>
  <c r="I967" i="2"/>
  <c r="H967" i="2" s="1"/>
  <c r="W970" i="1" s="1"/>
  <c r="I965" i="2"/>
  <c r="H965" i="2" s="1"/>
  <c r="W968" i="1" s="1"/>
  <c r="I963" i="2"/>
  <c r="H963" i="2" s="1"/>
  <c r="W966" i="1" s="1"/>
  <c r="I943" i="2"/>
  <c r="H943" i="2" s="1"/>
  <c r="W946" i="1" s="1"/>
  <c r="I938" i="2"/>
  <c r="H938" i="2" s="1"/>
  <c r="W941" i="1" s="1"/>
  <c r="I915" i="2"/>
  <c r="H915" i="2" s="1"/>
  <c r="W918" i="1" s="1"/>
  <c r="I911" i="2"/>
  <c r="H911" i="2" s="1"/>
  <c r="W914" i="1" s="1"/>
  <c r="I906" i="2"/>
  <c r="H906" i="2" s="1"/>
  <c r="W909" i="1" s="1"/>
  <c r="I1578" i="2"/>
  <c r="H1578" i="2" s="1"/>
  <c r="W1581" i="1" s="1"/>
  <c r="I1576" i="2"/>
  <c r="H1576" i="2" s="1"/>
  <c r="W1579" i="1" s="1"/>
  <c r="I1562" i="2"/>
  <c r="H1562" i="2" s="1"/>
  <c r="W1565" i="1" s="1"/>
  <c r="I1560" i="2"/>
  <c r="H1560" i="2" s="1"/>
  <c r="W1563" i="1" s="1"/>
  <c r="I1546" i="2"/>
  <c r="H1546" i="2" s="1"/>
  <c r="W1549" i="1" s="1"/>
  <c r="I1544" i="2"/>
  <c r="H1544" i="2" s="1"/>
  <c r="W1547" i="1" s="1"/>
  <c r="I1542" i="2"/>
  <c r="H1542" i="2" s="1"/>
  <c r="W1545" i="1" s="1"/>
  <c r="I1530" i="2"/>
  <c r="H1530" i="2" s="1"/>
  <c r="W1533" i="1" s="1"/>
  <c r="I1528" i="2"/>
  <c r="H1528" i="2" s="1"/>
  <c r="W1531" i="1" s="1"/>
  <c r="I1514" i="2"/>
  <c r="H1514" i="2" s="1"/>
  <c r="W1517" i="1" s="1"/>
  <c r="I1512" i="2"/>
  <c r="H1512" i="2" s="1"/>
  <c r="W1515" i="1" s="1"/>
  <c r="I1498" i="2"/>
  <c r="H1498" i="2" s="1"/>
  <c r="W1501" i="1" s="1"/>
  <c r="I1496" i="2"/>
  <c r="H1496" i="2" s="1"/>
  <c r="W1499" i="1" s="1"/>
  <c r="I1482" i="2"/>
  <c r="H1482" i="2" s="1"/>
  <c r="W1485" i="1" s="1"/>
  <c r="I1480" i="2"/>
  <c r="H1480" i="2" s="1"/>
  <c r="W1483" i="1" s="1"/>
  <c r="I1466" i="2"/>
  <c r="H1466" i="2" s="1"/>
  <c r="W1469" i="1" s="1"/>
  <c r="I1464" i="2"/>
  <c r="H1464" i="2" s="1"/>
  <c r="W1467" i="1" s="1"/>
  <c r="I1450" i="2"/>
  <c r="H1450" i="2" s="1"/>
  <c r="W1453" i="1" s="1"/>
  <c r="I1448" i="2"/>
  <c r="H1448" i="2" s="1"/>
  <c r="W1451" i="1" s="1"/>
  <c r="I375" i="2"/>
  <c r="H375" i="2" s="1"/>
  <c r="W378" i="1" s="1"/>
  <c r="I271" i="2"/>
  <c r="H271" i="2" s="1"/>
  <c r="W274" i="1" s="1"/>
  <c r="I697" i="2"/>
  <c r="H697" i="2" s="1"/>
  <c r="W700" i="1" s="1"/>
  <c r="I585" i="2"/>
  <c r="H585" i="2" s="1"/>
  <c r="W588" i="1" s="1"/>
  <c r="I573" i="2"/>
  <c r="H573" i="2" s="1"/>
  <c r="W576" i="1" s="1"/>
  <c r="I556" i="2"/>
  <c r="H556" i="2" s="1"/>
  <c r="W559" i="1" s="1"/>
  <c r="I532" i="2"/>
  <c r="H532" i="2" s="1"/>
  <c r="W535" i="1" s="1"/>
  <c r="I514" i="2"/>
  <c r="H514" i="2" s="1"/>
  <c r="W517" i="1" s="1"/>
  <c r="I512" i="2"/>
  <c r="H512" i="2" s="1"/>
  <c r="W515" i="1" s="1"/>
  <c r="I495" i="2"/>
  <c r="H495" i="2" s="1"/>
  <c r="W498" i="1" s="1"/>
  <c r="I467" i="2"/>
  <c r="H467" i="2" s="1"/>
  <c r="W470" i="1" s="1"/>
  <c r="I466" i="2"/>
  <c r="H466" i="2" s="1"/>
  <c r="W469" i="1" s="1"/>
  <c r="I464" i="2"/>
  <c r="H464" i="2" s="1"/>
  <c r="W467" i="1" s="1"/>
  <c r="I462" i="2"/>
  <c r="H462" i="2" s="1"/>
  <c r="W465" i="1" s="1"/>
  <c r="I354" i="2"/>
  <c r="H354" i="2" s="1"/>
  <c r="W357" i="1" s="1"/>
  <c r="I352" i="2"/>
  <c r="H352" i="2" s="1"/>
  <c r="W355" i="1" s="1"/>
  <c r="I350" i="2"/>
  <c r="H350" i="2" s="1"/>
  <c r="W353" i="1" s="1"/>
  <c r="I348" i="2"/>
  <c r="H348" i="2" s="1"/>
  <c r="W351" i="1" s="1"/>
  <c r="I331" i="2"/>
  <c r="H331" i="2" s="1"/>
  <c r="W334" i="1" s="1"/>
  <c r="I327" i="2"/>
  <c r="H327" i="2" s="1"/>
  <c r="W330" i="1" s="1"/>
  <c r="I291" i="2"/>
  <c r="H291" i="2" s="1"/>
  <c r="W294" i="1" s="1"/>
  <c r="I275" i="2"/>
  <c r="H275" i="2" s="1"/>
  <c r="W278" i="1" s="1"/>
  <c r="I247" i="2"/>
  <c r="H247" i="2" s="1"/>
  <c r="W250" i="1" s="1"/>
  <c r="I245" i="2"/>
  <c r="H245" i="2" s="1"/>
  <c r="W248" i="1" s="1"/>
  <c r="I243" i="2"/>
  <c r="H243" i="2" s="1"/>
  <c r="W246" i="1" s="1"/>
  <c r="I241" i="2"/>
  <c r="H241" i="2" s="1"/>
  <c r="W244" i="1" s="1"/>
  <c r="I239" i="2"/>
  <c r="H239" i="2" s="1"/>
  <c r="W242" i="1" s="1"/>
  <c r="I237" i="2"/>
  <c r="H237" i="2" s="1"/>
  <c r="W240" i="1" s="1"/>
  <c r="I235" i="2"/>
  <c r="H235" i="2" s="1"/>
  <c r="W238" i="1" s="1"/>
  <c r="I233" i="2"/>
  <c r="H233" i="2" s="1"/>
  <c r="W236" i="1" s="1"/>
  <c r="I231" i="2"/>
  <c r="H231" i="2" s="1"/>
  <c r="W234" i="1" s="1"/>
  <c r="I229" i="2"/>
  <c r="H229" i="2" s="1"/>
  <c r="W232" i="1" s="1"/>
  <c r="I227" i="2"/>
  <c r="H227" i="2" s="1"/>
  <c r="W230" i="1" s="1"/>
  <c r="I225" i="2"/>
  <c r="H225" i="2" s="1"/>
  <c r="W228" i="1" s="1"/>
  <c r="I223" i="2"/>
  <c r="H223" i="2" s="1"/>
  <c r="W226" i="1" s="1"/>
  <c r="I221" i="2"/>
  <c r="H221" i="2" s="1"/>
  <c r="W224" i="1" s="1"/>
  <c r="I219" i="2"/>
  <c r="H219" i="2" s="1"/>
  <c r="W222" i="1" s="1"/>
  <c r="I217" i="2"/>
  <c r="H217" i="2" s="1"/>
  <c r="W220" i="1" s="1"/>
  <c r="I215" i="2"/>
  <c r="H215" i="2" s="1"/>
  <c r="W218" i="1" s="1"/>
  <c r="I213" i="2"/>
  <c r="H213" i="2" s="1"/>
  <c r="W216" i="1" s="1"/>
  <c r="I211" i="2"/>
  <c r="H211" i="2" s="1"/>
  <c r="W214" i="1" s="1"/>
  <c r="I209" i="2"/>
  <c r="H209" i="2" s="1"/>
  <c r="W212" i="1" s="1"/>
  <c r="I207" i="2"/>
  <c r="H207" i="2" s="1"/>
  <c r="W210" i="1" s="1"/>
  <c r="I205" i="2"/>
  <c r="H205" i="2" s="1"/>
  <c r="W208" i="1" s="1"/>
  <c r="I203" i="2"/>
  <c r="H203" i="2" s="1"/>
  <c r="W206" i="1" s="1"/>
  <c r="I201" i="2"/>
  <c r="H201" i="2" s="1"/>
  <c r="W204" i="1" s="1"/>
  <c r="I199" i="2"/>
  <c r="H199" i="2" s="1"/>
  <c r="W202" i="1" s="1"/>
  <c r="I197" i="2"/>
  <c r="H197" i="2" s="1"/>
  <c r="W200" i="1" s="1"/>
  <c r="I195" i="2"/>
  <c r="H195" i="2" s="1"/>
  <c r="W198" i="1" s="1"/>
  <c r="I193" i="2"/>
  <c r="H193" i="2" s="1"/>
  <c r="W196" i="1" s="1"/>
  <c r="I191" i="2"/>
  <c r="H191" i="2" s="1"/>
  <c r="W194" i="1" s="1"/>
  <c r="I189" i="2"/>
  <c r="H189" i="2" s="1"/>
  <c r="W192" i="1" s="1"/>
  <c r="I187" i="2"/>
  <c r="H187" i="2" s="1"/>
  <c r="W190" i="1" s="1"/>
  <c r="I185" i="2"/>
  <c r="H185" i="2" s="1"/>
  <c r="W188" i="1" s="1"/>
  <c r="I183" i="2"/>
  <c r="H183" i="2" s="1"/>
  <c r="W186" i="1" s="1"/>
  <c r="I181" i="2"/>
  <c r="H181" i="2" s="1"/>
  <c r="W184" i="1" s="1"/>
  <c r="I179" i="2"/>
  <c r="H179" i="2" s="1"/>
  <c r="W182" i="1" s="1"/>
  <c r="I177" i="2"/>
  <c r="H177" i="2" s="1"/>
  <c r="W180" i="1" s="1"/>
  <c r="I175" i="2"/>
  <c r="H175" i="2" s="1"/>
  <c r="W178" i="1" s="1"/>
  <c r="I173" i="2"/>
  <c r="H173" i="2" s="1"/>
  <c r="W176" i="1" s="1"/>
  <c r="I169" i="2"/>
  <c r="H169" i="2" s="1"/>
  <c r="W172" i="1" s="1"/>
  <c r="I167" i="2"/>
  <c r="H167" i="2" s="1"/>
  <c r="W170" i="1" s="1"/>
  <c r="I161" i="2"/>
  <c r="H161" i="2" s="1"/>
  <c r="W164" i="1" s="1"/>
  <c r="I148" i="2"/>
  <c r="H148" i="2" s="1"/>
  <c r="W151" i="1" s="1"/>
  <c r="I144" i="2"/>
  <c r="H144" i="2" s="1"/>
  <c r="W147" i="1" s="1"/>
  <c r="I128" i="2"/>
  <c r="H128" i="2" s="1"/>
  <c r="W130" i="1" s="1"/>
  <c r="I124" i="2"/>
  <c r="H124" i="2" s="1"/>
  <c r="W126" i="1" s="1"/>
  <c r="I120" i="2"/>
  <c r="H120" i="2" s="1"/>
  <c r="W122" i="1" s="1"/>
  <c r="I113" i="2"/>
  <c r="H113" i="2" s="1"/>
  <c r="W115" i="1" s="1"/>
  <c r="I111" i="2"/>
  <c r="H111" i="2" s="1"/>
  <c r="W113" i="1" s="1"/>
  <c r="I109" i="2"/>
  <c r="H109" i="2" s="1"/>
  <c r="W111" i="1" s="1"/>
  <c r="I107" i="2"/>
  <c r="H107" i="2" s="1"/>
  <c r="W109" i="1" s="1"/>
  <c r="I557" i="2"/>
  <c r="H557" i="2" s="1"/>
  <c r="W560" i="1" s="1"/>
  <c r="I543" i="2"/>
  <c r="H543" i="2" s="1"/>
  <c r="W546" i="1" s="1"/>
  <c r="I539" i="2"/>
  <c r="H539" i="2" s="1"/>
  <c r="W542" i="1" s="1"/>
  <c r="I535" i="2"/>
  <c r="H535" i="2" s="1"/>
  <c r="W538" i="1" s="1"/>
  <c r="I528" i="2"/>
  <c r="H528" i="2" s="1"/>
  <c r="W531" i="1" s="1"/>
  <c r="I506" i="2"/>
  <c r="H506" i="2" s="1"/>
  <c r="W509" i="1" s="1"/>
  <c r="I504" i="2"/>
  <c r="H504" i="2" s="1"/>
  <c r="W507" i="1" s="1"/>
  <c r="I485" i="2"/>
  <c r="H485" i="2" s="1"/>
  <c r="W488" i="1" s="1"/>
  <c r="I483" i="2"/>
  <c r="H483" i="2" s="1"/>
  <c r="W486" i="1" s="1"/>
  <c r="I474" i="2"/>
  <c r="H474" i="2" s="1"/>
  <c r="W477" i="1" s="1"/>
  <c r="I472" i="2"/>
  <c r="H472" i="2" s="1"/>
  <c r="W475" i="1" s="1"/>
  <c r="I454" i="2"/>
  <c r="H454" i="2" s="1"/>
  <c r="W457" i="1" s="1"/>
  <c r="I450" i="2"/>
  <c r="H450" i="2" s="1"/>
  <c r="W453" i="1" s="1"/>
  <c r="I437" i="2"/>
  <c r="H437" i="2" s="1"/>
  <c r="W440" i="1" s="1"/>
  <c r="I423" i="2"/>
  <c r="H423" i="2" s="1"/>
  <c r="W426" i="1" s="1"/>
  <c r="I415" i="2"/>
  <c r="H415" i="2" s="1"/>
  <c r="W418" i="1" s="1"/>
  <c r="I402" i="2"/>
  <c r="H402" i="2" s="1"/>
  <c r="W405" i="1" s="1"/>
  <c r="I400" i="2"/>
  <c r="H400" i="2" s="1"/>
  <c r="W403" i="1" s="1"/>
  <c r="I394" i="2"/>
  <c r="H394" i="2" s="1"/>
  <c r="W397" i="1" s="1"/>
  <c r="I392" i="2"/>
  <c r="H392" i="2" s="1"/>
  <c r="W395" i="1" s="1"/>
  <c r="I386" i="2"/>
  <c r="H386" i="2" s="1"/>
  <c r="W389" i="1" s="1"/>
  <c r="I384" i="2"/>
  <c r="H384" i="2" s="1"/>
  <c r="W387" i="1" s="1"/>
  <c r="I382" i="2"/>
  <c r="H382" i="2" s="1"/>
  <c r="W385" i="1" s="1"/>
  <c r="I380" i="2"/>
  <c r="H380" i="2" s="1"/>
  <c r="W383" i="1" s="1"/>
  <c r="I371" i="2"/>
  <c r="H371" i="2" s="1"/>
  <c r="W374" i="1" s="1"/>
  <c r="I353" i="2"/>
  <c r="H353" i="2" s="1"/>
  <c r="W356" i="1" s="1"/>
  <c r="I349" i="2"/>
  <c r="H349" i="2" s="1"/>
  <c r="W352" i="1" s="1"/>
  <c r="I347" i="2"/>
  <c r="H347" i="2" s="1"/>
  <c r="W350" i="1" s="1"/>
  <c r="I338" i="2"/>
  <c r="H338" i="2" s="1"/>
  <c r="W341" i="1" s="1"/>
  <c r="I330" i="2"/>
  <c r="H330" i="2" s="1"/>
  <c r="W333" i="1" s="1"/>
  <c r="I324" i="2"/>
  <c r="H324" i="2" s="1"/>
  <c r="W327" i="1" s="1"/>
  <c r="I321" i="2"/>
  <c r="H321" i="2" s="1"/>
  <c r="W324" i="1" s="1"/>
  <c r="I310" i="2"/>
  <c r="H310" i="2" s="1"/>
  <c r="W313" i="1" s="1"/>
  <c r="I306" i="2"/>
  <c r="H306" i="2" s="1"/>
  <c r="W309" i="1" s="1"/>
  <c r="I301" i="2"/>
  <c r="H301" i="2" s="1"/>
  <c r="W304" i="1" s="1"/>
  <c r="I299" i="2"/>
  <c r="H299" i="2" s="1"/>
  <c r="W302" i="1" s="1"/>
  <c r="I288" i="2"/>
  <c r="H288" i="2" s="1"/>
  <c r="W291" i="1" s="1"/>
  <c r="I267" i="2"/>
  <c r="H267" i="2" s="1"/>
  <c r="W270" i="1" s="1"/>
  <c r="I257" i="2"/>
  <c r="H257" i="2" s="1"/>
  <c r="W260" i="1" s="1"/>
  <c r="I151" i="2"/>
  <c r="H151" i="2" s="1"/>
  <c r="W154" i="1" s="1"/>
  <c r="I133" i="2"/>
  <c r="H133" i="2" s="1"/>
  <c r="W135" i="1" s="1"/>
  <c r="I55" i="2"/>
  <c r="H55" i="2" s="1"/>
  <c r="W57" i="1" s="1"/>
  <c r="I53" i="2"/>
  <c r="H53" i="2" s="1"/>
  <c r="W55" i="1" s="1"/>
  <c r="I51" i="2"/>
  <c r="H51" i="2" s="1"/>
  <c r="W53" i="1" s="1"/>
  <c r="I49" i="2"/>
  <c r="H49" i="2" s="1"/>
  <c r="W51" i="1" s="1"/>
  <c r="I47" i="2"/>
  <c r="H47" i="2" s="1"/>
  <c r="W49" i="1" s="1"/>
  <c r="I45" i="2"/>
  <c r="H45" i="2" s="1"/>
  <c r="W47" i="1" s="1"/>
  <c r="I43" i="2"/>
  <c r="H43" i="2" s="1"/>
  <c r="W45" i="1" s="1"/>
  <c r="I41" i="2"/>
  <c r="H41" i="2" s="1"/>
  <c r="W43" i="1" s="1"/>
  <c r="I39" i="2"/>
  <c r="H39" i="2" s="1"/>
  <c r="W41" i="1" s="1"/>
  <c r="I37" i="2"/>
  <c r="H37" i="2" s="1"/>
  <c r="W39" i="1" s="1"/>
  <c r="I568" i="2"/>
  <c r="H568" i="2" s="1"/>
  <c r="W571" i="1" s="1"/>
  <c r="I457" i="2"/>
  <c r="H457" i="2" s="1"/>
  <c r="W460" i="1" s="1"/>
  <c r="I453" i="2"/>
  <c r="H453" i="2" s="1"/>
  <c r="W456" i="1" s="1"/>
  <c r="I447" i="2"/>
  <c r="H447" i="2" s="1"/>
  <c r="W450" i="1" s="1"/>
  <c r="I397" i="2"/>
  <c r="H397" i="2" s="1"/>
  <c r="W400" i="1" s="1"/>
  <c r="I395" i="2"/>
  <c r="H395" i="2" s="1"/>
  <c r="W398" i="1" s="1"/>
  <c r="I389" i="2"/>
  <c r="H389" i="2" s="1"/>
  <c r="W392" i="1" s="1"/>
  <c r="I387" i="2"/>
  <c r="H387" i="2" s="1"/>
  <c r="W390" i="1" s="1"/>
  <c r="I381" i="2"/>
  <c r="H381" i="2" s="1"/>
  <c r="W384" i="1" s="1"/>
  <c r="I337" i="2"/>
  <c r="H337" i="2" s="1"/>
  <c r="W340" i="1" s="1"/>
  <c r="I300" i="2"/>
  <c r="H300" i="2" s="1"/>
  <c r="W303" i="1" s="1"/>
  <c r="I286" i="2"/>
  <c r="H286" i="2" s="1"/>
  <c r="W289" i="1" s="1"/>
  <c r="I270" i="2"/>
  <c r="H270" i="2" s="1"/>
  <c r="W273" i="1" s="1"/>
  <c r="I255" i="2"/>
  <c r="H255" i="2" s="1"/>
  <c r="W258" i="1" s="1"/>
  <c r="I143" i="2"/>
  <c r="H143" i="2" s="1"/>
  <c r="W146" i="1" s="1"/>
  <c r="I139" i="2"/>
  <c r="H139" i="2" s="1"/>
  <c r="W142" i="1" s="1"/>
  <c r="I125" i="2"/>
  <c r="H125" i="2" s="1"/>
  <c r="W127" i="1" s="1"/>
  <c r="I123" i="2"/>
  <c r="H123" i="2" s="1"/>
  <c r="W125" i="1" s="1"/>
  <c r="I121" i="2"/>
  <c r="H121" i="2" s="1"/>
  <c r="W123" i="1" s="1"/>
  <c r="I119" i="2"/>
  <c r="H119" i="2" s="1"/>
  <c r="W121" i="1" s="1"/>
  <c r="I112" i="2"/>
  <c r="H112" i="2" s="1"/>
  <c r="W114" i="1" s="1"/>
  <c r="I108" i="2"/>
  <c r="H108" i="2" s="1"/>
  <c r="W110" i="1" s="1"/>
  <c r="I104" i="2"/>
  <c r="H104" i="2" s="1"/>
  <c r="W106" i="1" s="1"/>
  <c r="I2257" i="2"/>
  <c r="H2257" i="2" s="1"/>
  <c r="W2260" i="1" s="1"/>
  <c r="I2253" i="2"/>
  <c r="H2253" i="2" s="1"/>
  <c r="W2256" i="1" s="1"/>
  <c r="I2249" i="2"/>
  <c r="H2249" i="2" s="1"/>
  <c r="W2252" i="1" s="1"/>
  <c r="I2245" i="2"/>
  <c r="H2245" i="2" s="1"/>
  <c r="W2248" i="1" s="1"/>
  <c r="I2241" i="2"/>
  <c r="H2241" i="2" s="1"/>
  <c r="W2244" i="1" s="1"/>
  <c r="I2239" i="2"/>
  <c r="H2239" i="2" s="1"/>
  <c r="W2242" i="1" s="1"/>
  <c r="I2228" i="2"/>
  <c r="H2228" i="2" s="1"/>
  <c r="W2231" i="1" s="1"/>
  <c r="I2201" i="2"/>
  <c r="H2201" i="2" s="1"/>
  <c r="W2204" i="1" s="1"/>
  <c r="I2199" i="2"/>
  <c r="H2199" i="2" s="1"/>
  <c r="W2202" i="1" s="1"/>
  <c r="I2192" i="2"/>
  <c r="H2192" i="2" s="1"/>
  <c r="W2195" i="1" s="1"/>
  <c r="I2188" i="2"/>
  <c r="H2188" i="2" s="1"/>
  <c r="W2191" i="1" s="1"/>
  <c r="I2184" i="2"/>
  <c r="H2184" i="2" s="1"/>
  <c r="W2187" i="1" s="1"/>
  <c r="I2180" i="2"/>
  <c r="H2180" i="2" s="1"/>
  <c r="W2183" i="1" s="1"/>
  <c r="I2176" i="2"/>
  <c r="H2176" i="2" s="1"/>
  <c r="W2179" i="1" s="1"/>
  <c r="I2172" i="2"/>
  <c r="H2172" i="2" s="1"/>
  <c r="W2175" i="1" s="1"/>
  <c r="I2165" i="2"/>
  <c r="H2165" i="2" s="1"/>
  <c r="W2168" i="1" s="1"/>
  <c r="I2158" i="2"/>
  <c r="H2158" i="2" s="1"/>
  <c r="W2161" i="1" s="1"/>
  <c r="I2155" i="2"/>
  <c r="H2155" i="2" s="1"/>
  <c r="W2158" i="1" s="1"/>
  <c r="I2150" i="2"/>
  <c r="H2150" i="2" s="1"/>
  <c r="W2153" i="1" s="1"/>
  <c r="I2146" i="2"/>
  <c r="H2146" i="2" s="1"/>
  <c r="W2149" i="1" s="1"/>
  <c r="I2136" i="2"/>
  <c r="H2136" i="2" s="1"/>
  <c r="W2139" i="1" s="1"/>
  <c r="I2123" i="2"/>
  <c r="H2123" i="2" s="1"/>
  <c r="W2126" i="1" s="1"/>
  <c r="I2112" i="2"/>
  <c r="H2112" i="2" s="1"/>
  <c r="W2115" i="1" s="1"/>
  <c r="I2110" i="2"/>
  <c r="H2110" i="2" s="1"/>
  <c r="W2113" i="1" s="1"/>
  <c r="I2104" i="2"/>
  <c r="H2104" i="2" s="1"/>
  <c r="W2107" i="1" s="1"/>
  <c r="I2102" i="2"/>
  <c r="H2102" i="2" s="1"/>
  <c r="W2105" i="1" s="1"/>
  <c r="I2098" i="2"/>
  <c r="H2098" i="2" s="1"/>
  <c r="W2101" i="1" s="1"/>
  <c r="I2067" i="2"/>
  <c r="H2067" i="2" s="1"/>
  <c r="W2070" i="1" s="1"/>
  <c r="I2065" i="2"/>
  <c r="H2065" i="2" s="1"/>
  <c r="W2068" i="1" s="1"/>
  <c r="I2063" i="2"/>
  <c r="H2063" i="2" s="1"/>
  <c r="W2066" i="1" s="1"/>
  <c r="I2056" i="2"/>
  <c r="H2056" i="2" s="1"/>
  <c r="W2059" i="1" s="1"/>
  <c r="I2043" i="2"/>
  <c r="H2043" i="2" s="1"/>
  <c r="W2046" i="1" s="1"/>
  <c r="I2030" i="2"/>
  <c r="H2030" i="2" s="1"/>
  <c r="W2033" i="1" s="1"/>
  <c r="I2024" i="2"/>
  <c r="H2024" i="2" s="1"/>
  <c r="W2027" i="1" s="1"/>
  <c r="I2018" i="2"/>
  <c r="H2018" i="2" s="1"/>
  <c r="W2021" i="1" s="1"/>
  <c r="I2014" i="2"/>
  <c r="H2014" i="2" s="1"/>
  <c r="W2017" i="1" s="1"/>
  <c r="I1980" i="2"/>
  <c r="H1980" i="2" s="1"/>
  <c r="W1983" i="1" s="1"/>
  <c r="I1969" i="2"/>
  <c r="H1969" i="2" s="1"/>
  <c r="W1972" i="1" s="1"/>
  <c r="I1967" i="2"/>
  <c r="H1967" i="2" s="1"/>
  <c r="W1970" i="1" s="1"/>
  <c r="I1963" i="2"/>
  <c r="H1963" i="2" s="1"/>
  <c r="W1966" i="1" s="1"/>
  <c r="I1957" i="2"/>
  <c r="H1957" i="2" s="1"/>
  <c r="W1960" i="1" s="1"/>
  <c r="I1953" i="2"/>
  <c r="H1953" i="2" s="1"/>
  <c r="W1956" i="1" s="1"/>
  <c r="I1944" i="2"/>
  <c r="H1944" i="2" s="1"/>
  <c r="W1947" i="1" s="1"/>
  <c r="I1933" i="2"/>
  <c r="H1933" i="2" s="1"/>
  <c r="W1936" i="1" s="1"/>
  <c r="I1927" i="2"/>
  <c r="H1927" i="2" s="1"/>
  <c r="W1930" i="1" s="1"/>
  <c r="I1919" i="2"/>
  <c r="H1919" i="2" s="1"/>
  <c r="W1922" i="1" s="1"/>
  <c r="I1898" i="2"/>
  <c r="H1898" i="2" s="1"/>
  <c r="W1901" i="1" s="1"/>
  <c r="I1896" i="2"/>
  <c r="H1896" i="2" s="1"/>
  <c r="W1899" i="1" s="1"/>
  <c r="I1869" i="2"/>
  <c r="H1869" i="2" s="1"/>
  <c r="W1872" i="1" s="1"/>
  <c r="I1863" i="2"/>
  <c r="H1863" i="2" s="1"/>
  <c r="W1866" i="1" s="1"/>
  <c r="I1853" i="2"/>
  <c r="H1853" i="2" s="1"/>
  <c r="W1856" i="1" s="1"/>
  <c r="I1834" i="2"/>
  <c r="H1834" i="2" s="1"/>
  <c r="W1837" i="1" s="1"/>
  <c r="I1826" i="2"/>
  <c r="H1826" i="2" s="1"/>
  <c r="W1829" i="1" s="1"/>
  <c r="I1824" i="2"/>
  <c r="H1824" i="2" s="1"/>
  <c r="W1827" i="1" s="1"/>
  <c r="I1803" i="2"/>
  <c r="H1803" i="2" s="1"/>
  <c r="W1806" i="1" s="1"/>
  <c r="I1797" i="2"/>
  <c r="H1797" i="2" s="1"/>
  <c r="W1800" i="1" s="1"/>
  <c r="I1789" i="2"/>
  <c r="H1789" i="2" s="1"/>
  <c r="W1792" i="1" s="1"/>
  <c r="I1746" i="2"/>
  <c r="H1746" i="2" s="1"/>
  <c r="W1749" i="1" s="1"/>
  <c r="I1744" i="2"/>
  <c r="H1744" i="2" s="1"/>
  <c r="W1747" i="1" s="1"/>
  <c r="I1731" i="2"/>
  <c r="H1731" i="2" s="1"/>
  <c r="W1734" i="1" s="1"/>
  <c r="I1725" i="2"/>
  <c r="H1725" i="2" s="1"/>
  <c r="W1728" i="1" s="1"/>
  <c r="I1714" i="2"/>
  <c r="H1714" i="2" s="1"/>
  <c r="W1717" i="1" s="1"/>
  <c r="I1712" i="2"/>
  <c r="H1712" i="2" s="1"/>
  <c r="W1715" i="1" s="1"/>
  <c r="I1699" i="2"/>
  <c r="H1699" i="2" s="1"/>
  <c r="W1702" i="1" s="1"/>
  <c r="I1693" i="2"/>
  <c r="H1693" i="2" s="1"/>
  <c r="W1696" i="1" s="1"/>
  <c r="I1682" i="2"/>
  <c r="H1682" i="2" s="1"/>
  <c r="W1685" i="1" s="1"/>
  <c r="I1680" i="2"/>
  <c r="H1680" i="2" s="1"/>
  <c r="W1683" i="1" s="1"/>
  <c r="I1667" i="2"/>
  <c r="H1667" i="2" s="1"/>
  <c r="W1670" i="1" s="1"/>
  <c r="I1661" i="2"/>
  <c r="H1661" i="2" s="1"/>
  <c r="W1664" i="1" s="1"/>
  <c r="I1650" i="2"/>
  <c r="H1650" i="2" s="1"/>
  <c r="W1653" i="1" s="1"/>
  <c r="I1648" i="2"/>
  <c r="H1648" i="2" s="1"/>
  <c r="W1651" i="1" s="1"/>
  <c r="I1635" i="2"/>
  <c r="H1635" i="2" s="1"/>
  <c r="W1638" i="1" s="1"/>
  <c r="I1629" i="2"/>
  <c r="H1629" i="2" s="1"/>
  <c r="W1632" i="1" s="1"/>
  <c r="I1618" i="2"/>
  <c r="H1618" i="2" s="1"/>
  <c r="W1621" i="1" s="1"/>
  <c r="I1616" i="2"/>
  <c r="H1616" i="2" s="1"/>
  <c r="W1619" i="1" s="1"/>
  <c r="I1603" i="2"/>
  <c r="H1603" i="2" s="1"/>
  <c r="W1606" i="1" s="1"/>
  <c r="I1597" i="2"/>
  <c r="H1597" i="2" s="1"/>
  <c r="W1600" i="1" s="1"/>
  <c r="I1586" i="2"/>
  <c r="H1586" i="2" s="1"/>
  <c r="W1589" i="1" s="1"/>
  <c r="I1584" i="2"/>
  <c r="H1584" i="2" s="1"/>
  <c r="W1587" i="1" s="1"/>
  <c r="I1571" i="2"/>
  <c r="H1571" i="2" s="1"/>
  <c r="W1574" i="1" s="1"/>
  <c r="I1565" i="2"/>
  <c r="H1565" i="2" s="1"/>
  <c r="W1568" i="1" s="1"/>
  <c r="I1554" i="2"/>
  <c r="H1554" i="2" s="1"/>
  <c r="W1557" i="1" s="1"/>
  <c r="I1552" i="2"/>
  <c r="H1552" i="2" s="1"/>
  <c r="W1555" i="1" s="1"/>
  <c r="I1539" i="2"/>
  <c r="H1539" i="2" s="1"/>
  <c r="W1542" i="1" s="1"/>
  <c r="I1533" i="2"/>
  <c r="H1533" i="2" s="1"/>
  <c r="W1536" i="1" s="1"/>
  <c r="I1522" i="2"/>
  <c r="H1522" i="2" s="1"/>
  <c r="W1525" i="1" s="1"/>
  <c r="I1520" i="2"/>
  <c r="H1520" i="2" s="1"/>
  <c r="W1523" i="1" s="1"/>
  <c r="I1507" i="2"/>
  <c r="H1507" i="2" s="1"/>
  <c r="W1510" i="1" s="1"/>
  <c r="I1501" i="2"/>
  <c r="H1501" i="2" s="1"/>
  <c r="W1504" i="1" s="1"/>
  <c r="I1490" i="2"/>
  <c r="H1490" i="2" s="1"/>
  <c r="W1493" i="1" s="1"/>
  <c r="I1488" i="2"/>
  <c r="H1488" i="2" s="1"/>
  <c r="W1491" i="1" s="1"/>
  <c r="I1475" i="2"/>
  <c r="H1475" i="2" s="1"/>
  <c r="W1478" i="1" s="1"/>
  <c r="I1469" i="2"/>
  <c r="H1469" i="2" s="1"/>
  <c r="W1472" i="1" s="1"/>
  <c r="I1458" i="2"/>
  <c r="H1458" i="2" s="1"/>
  <c r="W1461" i="1" s="1"/>
  <c r="I1456" i="2"/>
  <c r="H1456" i="2" s="1"/>
  <c r="W1459" i="1" s="1"/>
  <c r="I1287" i="2"/>
  <c r="H1287" i="2" s="1"/>
  <c r="W1290" i="1" s="1"/>
  <c r="I1284" i="2"/>
  <c r="H1284" i="2" s="1"/>
  <c r="W1287" i="1" s="1"/>
  <c r="I1257" i="2"/>
  <c r="H1257" i="2" s="1"/>
  <c r="W1260" i="1" s="1"/>
  <c r="I1255" i="2"/>
  <c r="H1255" i="2" s="1"/>
  <c r="W1258" i="1" s="1"/>
  <c r="I1205" i="2"/>
  <c r="H1205" i="2" s="1"/>
  <c r="W1208" i="1" s="1"/>
  <c r="I1197" i="2"/>
  <c r="H1197" i="2" s="1"/>
  <c r="W1200" i="1" s="1"/>
  <c r="I1195" i="2"/>
  <c r="H1195" i="2" s="1"/>
  <c r="W1198" i="1" s="1"/>
  <c r="I1192" i="2"/>
  <c r="H1192" i="2" s="1"/>
  <c r="W1195" i="1" s="1"/>
  <c r="I1190" i="2"/>
  <c r="H1190" i="2" s="1"/>
  <c r="W1193" i="1" s="1"/>
  <c r="I1175" i="2"/>
  <c r="H1175" i="2" s="1"/>
  <c r="W1178" i="1" s="1"/>
  <c r="I1166" i="2"/>
  <c r="H1166" i="2" s="1"/>
  <c r="W1169" i="1" s="1"/>
  <c r="I1164" i="2"/>
  <c r="H1164" i="2" s="1"/>
  <c r="W1167" i="1" s="1"/>
  <c r="I1162" i="2"/>
  <c r="H1162" i="2" s="1"/>
  <c r="W1165" i="1" s="1"/>
  <c r="I1142" i="2"/>
  <c r="H1142" i="2" s="1"/>
  <c r="W1145" i="1" s="1"/>
  <c r="I1140" i="2"/>
  <c r="H1140" i="2" s="1"/>
  <c r="W1143" i="1" s="1"/>
  <c r="I1138" i="2"/>
  <c r="H1138" i="2" s="1"/>
  <c r="W1141" i="1" s="1"/>
  <c r="I1125" i="2"/>
  <c r="H1125" i="2" s="1"/>
  <c r="W1128" i="1" s="1"/>
  <c r="I1101" i="2"/>
  <c r="H1101" i="2" s="1"/>
  <c r="W1104" i="1" s="1"/>
  <c r="I1079" i="2"/>
  <c r="H1079" i="2" s="1"/>
  <c r="W1082" i="1" s="1"/>
  <c r="I1063" i="2"/>
  <c r="H1063" i="2" s="1"/>
  <c r="W1066" i="1" s="1"/>
  <c r="I1061" i="2"/>
  <c r="H1061" i="2" s="1"/>
  <c r="W1064" i="1" s="1"/>
  <c r="I1028" i="2"/>
  <c r="H1028" i="2" s="1"/>
  <c r="W1031" i="1" s="1"/>
  <c r="I1026" i="2"/>
  <c r="H1026" i="2" s="1"/>
  <c r="W1029" i="1" s="1"/>
  <c r="I1020" i="2"/>
  <c r="H1020" i="2" s="1"/>
  <c r="W1023" i="1" s="1"/>
  <c r="I1018" i="2"/>
  <c r="H1018" i="2" s="1"/>
  <c r="W1021" i="1" s="1"/>
  <c r="I984" i="2"/>
  <c r="H984" i="2" s="1"/>
  <c r="W987" i="1" s="1"/>
  <c r="I982" i="2"/>
  <c r="H982" i="2" s="1"/>
  <c r="W985" i="1" s="1"/>
  <c r="I2265" i="2"/>
  <c r="H2265" i="2" s="1"/>
  <c r="W2268" i="1" s="1"/>
  <c r="I2263" i="2"/>
  <c r="H2263" i="2" s="1"/>
  <c r="W2266" i="1" s="1"/>
  <c r="I2256" i="2"/>
  <c r="H2256" i="2" s="1"/>
  <c r="W2259" i="1" s="1"/>
  <c r="I2252" i="2"/>
  <c r="H2252" i="2" s="1"/>
  <c r="W2255" i="1" s="1"/>
  <c r="I2248" i="2"/>
  <c r="H2248" i="2" s="1"/>
  <c r="W2251" i="1" s="1"/>
  <c r="I2244" i="2"/>
  <c r="H2244" i="2" s="1"/>
  <c r="W2247" i="1" s="1"/>
  <c r="I2236" i="2"/>
  <c r="H2236" i="2" s="1"/>
  <c r="W2239" i="1" s="1"/>
  <c r="I2229" i="2"/>
  <c r="H2229" i="2" s="1"/>
  <c r="W2232" i="1" s="1"/>
  <c r="I2193" i="2"/>
  <c r="H2193" i="2" s="1"/>
  <c r="W2196" i="1" s="1"/>
  <c r="I2189" i="2"/>
  <c r="H2189" i="2" s="1"/>
  <c r="W2192" i="1" s="1"/>
  <c r="I2185" i="2"/>
  <c r="H2185" i="2" s="1"/>
  <c r="W2188" i="1" s="1"/>
  <c r="I2181" i="2"/>
  <c r="H2181" i="2" s="1"/>
  <c r="W2184" i="1" s="1"/>
  <c r="I2177" i="2"/>
  <c r="H2177" i="2" s="1"/>
  <c r="W2180" i="1" s="1"/>
  <c r="I2175" i="2"/>
  <c r="H2175" i="2" s="1"/>
  <c r="W2178" i="1" s="1"/>
  <c r="I2164" i="2"/>
  <c r="H2164" i="2" s="1"/>
  <c r="W2167" i="1" s="1"/>
  <c r="I2147" i="2"/>
  <c r="H2147" i="2" s="1"/>
  <c r="W2150" i="1" s="1"/>
  <c r="I2145" i="2"/>
  <c r="H2145" i="2" s="1"/>
  <c r="W2148" i="1" s="1"/>
  <c r="I2143" i="2"/>
  <c r="H2143" i="2" s="1"/>
  <c r="W2146" i="1" s="1"/>
  <c r="I2140" i="2"/>
  <c r="H2140" i="2" s="1"/>
  <c r="W2143" i="1" s="1"/>
  <c r="I2137" i="2"/>
  <c r="H2137" i="2" s="1"/>
  <c r="W2140" i="1" s="1"/>
  <c r="I2124" i="2"/>
  <c r="H2124" i="2" s="1"/>
  <c r="W2127" i="1" s="1"/>
  <c r="I2117" i="2"/>
  <c r="H2117" i="2" s="1"/>
  <c r="W2120" i="1" s="1"/>
  <c r="I2115" i="2"/>
  <c r="H2115" i="2" s="1"/>
  <c r="W2118" i="1" s="1"/>
  <c r="I2113" i="2"/>
  <c r="H2113" i="2" s="1"/>
  <c r="W2116" i="1" s="1"/>
  <c r="I2107" i="2"/>
  <c r="H2107" i="2" s="1"/>
  <c r="W2110" i="1" s="1"/>
  <c r="I2105" i="2"/>
  <c r="H2105" i="2" s="1"/>
  <c r="W2108" i="1" s="1"/>
  <c r="I2101" i="2"/>
  <c r="H2101" i="2" s="1"/>
  <c r="W2104" i="1" s="1"/>
  <c r="I2078" i="2"/>
  <c r="H2078" i="2" s="1"/>
  <c r="W2081" i="1" s="1"/>
  <c r="I2075" i="2"/>
  <c r="H2075" i="2" s="1"/>
  <c r="W2078" i="1" s="1"/>
  <c r="I2070" i="2"/>
  <c r="H2070" i="2" s="1"/>
  <c r="W2073" i="1" s="1"/>
  <c r="I2062" i="2"/>
  <c r="H2062" i="2" s="1"/>
  <c r="W2065" i="1" s="1"/>
  <c r="I2044" i="2"/>
  <c r="H2044" i="2" s="1"/>
  <c r="W2047" i="1" s="1"/>
  <c r="I2033" i="2"/>
  <c r="H2033" i="2" s="1"/>
  <c r="W2036" i="1" s="1"/>
  <c r="I2031" i="2"/>
  <c r="H2031" i="2" s="1"/>
  <c r="W2034" i="1" s="1"/>
  <c r="I2027" i="2"/>
  <c r="H2027" i="2" s="1"/>
  <c r="W2030" i="1" s="1"/>
  <c r="I2021" i="2"/>
  <c r="H2021" i="2" s="1"/>
  <c r="W2024" i="1" s="1"/>
  <c r="I2017" i="2"/>
  <c r="H2017" i="2" s="1"/>
  <c r="W2020" i="1" s="1"/>
  <c r="I2008" i="2"/>
  <c r="H2008" i="2" s="1"/>
  <c r="W2011" i="1" s="1"/>
  <c r="I1979" i="2"/>
  <c r="H1979" i="2" s="1"/>
  <c r="W1982" i="1" s="1"/>
  <c r="I1966" i="2"/>
  <c r="H1966" i="2" s="1"/>
  <c r="W1969" i="1" s="1"/>
  <c r="I1960" i="2"/>
  <c r="H1960" i="2" s="1"/>
  <c r="W1963" i="1" s="1"/>
  <c r="I1954" i="2"/>
  <c r="H1954" i="2" s="1"/>
  <c r="W1957" i="1" s="1"/>
  <c r="I1950" i="2"/>
  <c r="H1950" i="2" s="1"/>
  <c r="W1953" i="1" s="1"/>
  <c r="I1930" i="2"/>
  <c r="H1930" i="2" s="1"/>
  <c r="W1933" i="1" s="1"/>
  <c r="I1928" i="2"/>
  <c r="H1928" i="2" s="1"/>
  <c r="W1931" i="1" s="1"/>
  <c r="I1901" i="2"/>
  <c r="H1901" i="2" s="1"/>
  <c r="W1904" i="1" s="1"/>
  <c r="I1895" i="2"/>
  <c r="H1895" i="2" s="1"/>
  <c r="W1898" i="1" s="1"/>
  <c r="I1887" i="2"/>
  <c r="H1887" i="2" s="1"/>
  <c r="W1890" i="1" s="1"/>
  <c r="I1866" i="2"/>
  <c r="H1866" i="2" s="1"/>
  <c r="W1869" i="1" s="1"/>
  <c r="I1864" i="2"/>
  <c r="H1864" i="2" s="1"/>
  <c r="W1867" i="1" s="1"/>
  <c r="I1858" i="2"/>
  <c r="H1858" i="2" s="1"/>
  <c r="W1861" i="1" s="1"/>
  <c r="I1856" i="2"/>
  <c r="H1856" i="2" s="1"/>
  <c r="W1859" i="1" s="1"/>
  <c r="I1835" i="2"/>
  <c r="H1835" i="2" s="1"/>
  <c r="W1838" i="1" s="1"/>
  <c r="I1829" i="2"/>
  <c r="H1829" i="2" s="1"/>
  <c r="W1832" i="1" s="1"/>
  <c r="I1821" i="2"/>
  <c r="H1821" i="2" s="1"/>
  <c r="W1824" i="1" s="1"/>
  <c r="I1802" i="2"/>
  <c r="H1802" i="2" s="1"/>
  <c r="W1805" i="1" s="1"/>
  <c r="I1794" i="2"/>
  <c r="H1794" i="2" s="1"/>
  <c r="W1797" i="1" s="1"/>
  <c r="I1792" i="2"/>
  <c r="H1792" i="2" s="1"/>
  <c r="W1795" i="1" s="1"/>
  <c r="I1747" i="2"/>
  <c r="H1747" i="2" s="1"/>
  <c r="W1750" i="1" s="1"/>
  <c r="I1741" i="2"/>
  <c r="H1741" i="2" s="1"/>
  <c r="W1744" i="1" s="1"/>
  <c r="I1730" i="2"/>
  <c r="H1730" i="2" s="1"/>
  <c r="W1733" i="1" s="1"/>
  <c r="I1728" i="2"/>
  <c r="H1728" i="2" s="1"/>
  <c r="W1731" i="1" s="1"/>
  <c r="I1715" i="2"/>
  <c r="H1715" i="2" s="1"/>
  <c r="W1718" i="1" s="1"/>
  <c r="I1709" i="2"/>
  <c r="H1709" i="2" s="1"/>
  <c r="W1712" i="1" s="1"/>
  <c r="I1698" i="2"/>
  <c r="H1698" i="2" s="1"/>
  <c r="W1701" i="1" s="1"/>
  <c r="I1696" i="2"/>
  <c r="H1696" i="2" s="1"/>
  <c r="W1699" i="1" s="1"/>
  <c r="I1683" i="2"/>
  <c r="H1683" i="2" s="1"/>
  <c r="W1686" i="1" s="1"/>
  <c r="I1677" i="2"/>
  <c r="H1677" i="2" s="1"/>
  <c r="W1680" i="1" s="1"/>
  <c r="I1666" i="2"/>
  <c r="H1666" i="2" s="1"/>
  <c r="W1669" i="1" s="1"/>
  <c r="I1664" i="2"/>
  <c r="H1664" i="2" s="1"/>
  <c r="W1667" i="1" s="1"/>
  <c r="I1651" i="2"/>
  <c r="H1651" i="2" s="1"/>
  <c r="W1654" i="1" s="1"/>
  <c r="I1645" i="2"/>
  <c r="H1645" i="2" s="1"/>
  <c r="W1648" i="1" s="1"/>
  <c r="I1634" i="2"/>
  <c r="H1634" i="2" s="1"/>
  <c r="W1637" i="1" s="1"/>
  <c r="I1632" i="2"/>
  <c r="H1632" i="2" s="1"/>
  <c r="W1635" i="1" s="1"/>
  <c r="I1619" i="2"/>
  <c r="H1619" i="2" s="1"/>
  <c r="W1622" i="1" s="1"/>
  <c r="I1613" i="2"/>
  <c r="H1613" i="2" s="1"/>
  <c r="W1616" i="1" s="1"/>
  <c r="I1602" i="2"/>
  <c r="H1602" i="2" s="1"/>
  <c r="W1605" i="1" s="1"/>
  <c r="I1600" i="2"/>
  <c r="H1600" i="2" s="1"/>
  <c r="W1603" i="1" s="1"/>
  <c r="I1587" i="2"/>
  <c r="H1587" i="2" s="1"/>
  <c r="W1590" i="1" s="1"/>
  <c r="I1581" i="2"/>
  <c r="H1581" i="2" s="1"/>
  <c r="W1584" i="1" s="1"/>
  <c r="I1570" i="2"/>
  <c r="H1570" i="2" s="1"/>
  <c r="W1573" i="1" s="1"/>
  <c r="I1568" i="2"/>
  <c r="H1568" i="2" s="1"/>
  <c r="W1571" i="1" s="1"/>
  <c r="I1555" i="2"/>
  <c r="H1555" i="2" s="1"/>
  <c r="W1558" i="1" s="1"/>
  <c r="I1549" i="2"/>
  <c r="H1549" i="2" s="1"/>
  <c r="W1552" i="1" s="1"/>
  <c r="I1538" i="2"/>
  <c r="H1538" i="2" s="1"/>
  <c r="W1541" i="1" s="1"/>
  <c r="I1536" i="2"/>
  <c r="H1536" i="2" s="1"/>
  <c r="W1539" i="1" s="1"/>
  <c r="I1523" i="2"/>
  <c r="H1523" i="2" s="1"/>
  <c r="W1526" i="1" s="1"/>
  <c r="I1517" i="2"/>
  <c r="H1517" i="2" s="1"/>
  <c r="W1520" i="1" s="1"/>
  <c r="I1506" i="2"/>
  <c r="H1506" i="2" s="1"/>
  <c r="W1509" i="1" s="1"/>
  <c r="I1504" i="2"/>
  <c r="H1504" i="2" s="1"/>
  <c r="W1507" i="1" s="1"/>
  <c r="I1491" i="2"/>
  <c r="H1491" i="2" s="1"/>
  <c r="W1494" i="1" s="1"/>
  <c r="I1485" i="2"/>
  <c r="H1485" i="2" s="1"/>
  <c r="W1488" i="1" s="1"/>
  <c r="I1474" i="2"/>
  <c r="H1474" i="2" s="1"/>
  <c r="W1477" i="1" s="1"/>
  <c r="I1472" i="2"/>
  <c r="H1472" i="2" s="1"/>
  <c r="W1475" i="1" s="1"/>
  <c r="I1459" i="2"/>
  <c r="H1459" i="2" s="1"/>
  <c r="W1462" i="1" s="1"/>
  <c r="I1453" i="2"/>
  <c r="H1453" i="2" s="1"/>
  <c r="W1456" i="1" s="1"/>
  <c r="I1237" i="2"/>
  <c r="H1237" i="2" s="1"/>
  <c r="W1240" i="1" s="1"/>
  <c r="I1235" i="2"/>
  <c r="H1235" i="2" s="1"/>
  <c r="W1238" i="1" s="1"/>
  <c r="I1204" i="2"/>
  <c r="H1204" i="2" s="1"/>
  <c r="W1207" i="1" s="1"/>
  <c r="I1202" i="2"/>
  <c r="H1202" i="2" s="1"/>
  <c r="W1205" i="1" s="1"/>
  <c r="I1200" i="2"/>
  <c r="H1200" i="2" s="1"/>
  <c r="W1203" i="1" s="1"/>
  <c r="I1198" i="2"/>
  <c r="H1198" i="2" s="1"/>
  <c r="W1201" i="1" s="1"/>
  <c r="I1196" i="2"/>
  <c r="H1196" i="2" s="1"/>
  <c r="W1199" i="1" s="1"/>
  <c r="I1191" i="2"/>
  <c r="H1191" i="2" s="1"/>
  <c r="W1194" i="1" s="1"/>
  <c r="I1187" i="2"/>
  <c r="H1187" i="2" s="1"/>
  <c r="W1190" i="1" s="1"/>
  <c r="I1167" i="2"/>
  <c r="H1167" i="2" s="1"/>
  <c r="W1170" i="1" s="1"/>
  <c r="I1161" i="2"/>
  <c r="H1161" i="2" s="1"/>
  <c r="W1164" i="1" s="1"/>
  <c r="I1158" i="2"/>
  <c r="H1158" i="2" s="1"/>
  <c r="W1161" i="1" s="1"/>
  <c r="I1156" i="2"/>
  <c r="H1156" i="2" s="1"/>
  <c r="W1159" i="1" s="1"/>
  <c r="I1143" i="2"/>
  <c r="H1143" i="2" s="1"/>
  <c r="W1146" i="1" s="1"/>
  <c r="I1100" i="2"/>
  <c r="H1100" i="2" s="1"/>
  <c r="W1103" i="1" s="1"/>
  <c r="I1098" i="2"/>
  <c r="H1098" i="2" s="1"/>
  <c r="W1101" i="1" s="1"/>
  <c r="I1096" i="2"/>
  <c r="H1096" i="2" s="1"/>
  <c r="W1099" i="1" s="1"/>
  <c r="I1087" i="2"/>
  <c r="H1087" i="2" s="1"/>
  <c r="W1090" i="1" s="1"/>
  <c r="I1082" i="2"/>
  <c r="H1082" i="2" s="1"/>
  <c r="W1085" i="1" s="1"/>
  <c r="I1060" i="2"/>
  <c r="H1060" i="2" s="1"/>
  <c r="W1063" i="1" s="1"/>
  <c r="I1058" i="2"/>
  <c r="H1058" i="2" s="1"/>
  <c r="W1061" i="1" s="1"/>
  <c r="I1051" i="2"/>
  <c r="H1051" i="2" s="1"/>
  <c r="W1054" i="1" s="1"/>
  <c r="I1040" i="2"/>
  <c r="H1040" i="2" s="1"/>
  <c r="W1043" i="1" s="1"/>
  <c r="I1038" i="2"/>
  <c r="H1038" i="2" s="1"/>
  <c r="W1041" i="1" s="1"/>
  <c r="I1016" i="2"/>
  <c r="H1016" i="2" s="1"/>
  <c r="W1019" i="1" s="1"/>
  <c r="I1014" i="2"/>
  <c r="H1014" i="2" s="1"/>
  <c r="W1017" i="1" s="1"/>
  <c r="I977" i="2"/>
  <c r="H977" i="2" s="1"/>
  <c r="W980" i="1" s="1"/>
  <c r="I959" i="2"/>
  <c r="H959" i="2" s="1"/>
  <c r="W962" i="1" s="1"/>
  <c r="I957" i="2"/>
  <c r="H957" i="2" s="1"/>
  <c r="W960" i="1" s="1"/>
  <c r="I955" i="2"/>
  <c r="H955" i="2" s="1"/>
  <c r="W958" i="1" s="1"/>
  <c r="I948" i="2"/>
  <c r="H948" i="2" s="1"/>
  <c r="W951" i="1" s="1"/>
  <c r="I946" i="2"/>
  <c r="H946" i="2" s="1"/>
  <c r="W949" i="1" s="1"/>
  <c r="I941" i="2"/>
  <c r="H941" i="2" s="1"/>
  <c r="W944" i="1" s="1"/>
  <c r="I936" i="2"/>
  <c r="H936" i="2" s="1"/>
  <c r="W939" i="1" s="1"/>
  <c r="I933" i="2"/>
  <c r="H933" i="2" s="1"/>
  <c r="W936" i="1" s="1"/>
  <c r="I928" i="2"/>
  <c r="H928" i="2" s="1"/>
  <c r="W931" i="1" s="1"/>
  <c r="I925" i="2"/>
  <c r="H925" i="2" s="1"/>
  <c r="W928" i="1" s="1"/>
  <c r="I920" i="2"/>
  <c r="H920" i="2" s="1"/>
  <c r="W923" i="1" s="1"/>
  <c r="I917" i="2"/>
  <c r="H917" i="2" s="1"/>
  <c r="W920" i="1" s="1"/>
  <c r="I912" i="2"/>
  <c r="H912" i="2" s="1"/>
  <c r="W915" i="1" s="1"/>
  <c r="I909" i="2"/>
  <c r="H909" i="2" s="1"/>
  <c r="W912" i="1" s="1"/>
  <c r="I904" i="2"/>
  <c r="H904" i="2" s="1"/>
  <c r="W907" i="1" s="1"/>
  <c r="I901" i="2"/>
  <c r="H901" i="2" s="1"/>
  <c r="W904" i="1" s="1"/>
  <c r="I896" i="2"/>
  <c r="H896" i="2" s="1"/>
  <c r="W899" i="1" s="1"/>
  <c r="I893" i="2"/>
  <c r="H893" i="2" s="1"/>
  <c r="W896" i="1" s="1"/>
  <c r="I891" i="2"/>
  <c r="H891" i="2" s="1"/>
  <c r="W894" i="1" s="1"/>
  <c r="I889" i="2"/>
  <c r="H889" i="2" s="1"/>
  <c r="W892" i="1" s="1"/>
  <c r="I887" i="2"/>
  <c r="H887" i="2" s="1"/>
  <c r="W890" i="1" s="1"/>
  <c r="I885" i="2"/>
  <c r="H885" i="2" s="1"/>
  <c r="W888" i="1" s="1"/>
  <c r="I883" i="2"/>
  <c r="H883" i="2" s="1"/>
  <c r="W886" i="1" s="1"/>
  <c r="I881" i="2"/>
  <c r="H881" i="2" s="1"/>
  <c r="W884" i="1" s="1"/>
  <c r="I879" i="2"/>
  <c r="H879" i="2" s="1"/>
  <c r="W882" i="1" s="1"/>
  <c r="I877" i="2"/>
  <c r="H877" i="2" s="1"/>
  <c r="W880" i="1" s="1"/>
  <c r="I875" i="2"/>
  <c r="H875" i="2" s="1"/>
  <c r="W878" i="1" s="1"/>
  <c r="I873" i="2"/>
  <c r="H873" i="2" s="1"/>
  <c r="W876" i="1" s="1"/>
  <c r="I871" i="2"/>
  <c r="H871" i="2" s="1"/>
  <c r="W874" i="1" s="1"/>
  <c r="I869" i="2"/>
  <c r="H869" i="2" s="1"/>
  <c r="W872" i="1" s="1"/>
  <c r="I867" i="2"/>
  <c r="H867" i="2" s="1"/>
  <c r="W870" i="1" s="1"/>
  <c r="I865" i="2"/>
  <c r="H865" i="2" s="1"/>
  <c r="W868" i="1" s="1"/>
  <c r="I863" i="2"/>
  <c r="H863" i="2" s="1"/>
  <c r="W866" i="1" s="1"/>
  <c r="I861" i="2"/>
  <c r="H861" i="2" s="1"/>
  <c r="W864" i="1" s="1"/>
  <c r="I859" i="2"/>
  <c r="H859" i="2" s="1"/>
  <c r="W862" i="1" s="1"/>
  <c r="I857" i="2"/>
  <c r="H857" i="2" s="1"/>
  <c r="W860" i="1" s="1"/>
  <c r="I855" i="2"/>
  <c r="H855" i="2" s="1"/>
  <c r="W858" i="1" s="1"/>
  <c r="I853" i="2"/>
  <c r="H853" i="2" s="1"/>
  <c r="W856" i="1" s="1"/>
  <c r="I851" i="2"/>
  <c r="H851" i="2" s="1"/>
  <c r="W854" i="1" s="1"/>
  <c r="I849" i="2"/>
  <c r="H849" i="2" s="1"/>
  <c r="W852" i="1" s="1"/>
  <c r="I847" i="2"/>
  <c r="H847" i="2" s="1"/>
  <c r="W850" i="1" s="1"/>
  <c r="I845" i="2"/>
  <c r="H845" i="2" s="1"/>
  <c r="W848" i="1" s="1"/>
  <c r="I843" i="2"/>
  <c r="H843" i="2" s="1"/>
  <c r="W846" i="1" s="1"/>
  <c r="I841" i="2"/>
  <c r="H841" i="2" s="1"/>
  <c r="W844" i="1" s="1"/>
  <c r="I839" i="2"/>
  <c r="H839" i="2" s="1"/>
  <c r="W842" i="1" s="1"/>
  <c r="I837" i="2"/>
  <c r="H837" i="2" s="1"/>
  <c r="W840" i="1" s="1"/>
  <c r="I835" i="2"/>
  <c r="H835" i="2" s="1"/>
  <c r="W838" i="1" s="1"/>
  <c r="I833" i="2"/>
  <c r="H833" i="2" s="1"/>
  <c r="W836" i="1" s="1"/>
  <c r="I831" i="2"/>
  <c r="H831" i="2" s="1"/>
  <c r="W834" i="1" s="1"/>
  <c r="I829" i="2"/>
  <c r="H829" i="2" s="1"/>
  <c r="W832" i="1" s="1"/>
  <c r="I827" i="2"/>
  <c r="H827" i="2" s="1"/>
  <c r="W830" i="1" s="1"/>
  <c r="I825" i="2"/>
  <c r="H825" i="2" s="1"/>
  <c r="W828" i="1" s="1"/>
  <c r="I823" i="2"/>
  <c r="H823" i="2" s="1"/>
  <c r="W826" i="1" s="1"/>
  <c r="I821" i="2"/>
  <c r="H821" i="2" s="1"/>
  <c r="W824" i="1" s="1"/>
  <c r="I819" i="2"/>
  <c r="H819" i="2" s="1"/>
  <c r="W822" i="1" s="1"/>
  <c r="I817" i="2"/>
  <c r="H817" i="2" s="1"/>
  <c r="W820" i="1" s="1"/>
  <c r="I815" i="2"/>
  <c r="H815" i="2" s="1"/>
  <c r="W818" i="1" s="1"/>
  <c r="I813" i="2"/>
  <c r="H813" i="2" s="1"/>
  <c r="W816" i="1" s="1"/>
  <c r="I811" i="2"/>
  <c r="H811" i="2" s="1"/>
  <c r="W814" i="1" s="1"/>
  <c r="I809" i="2"/>
  <c r="H809" i="2" s="1"/>
  <c r="W812" i="1" s="1"/>
  <c r="I807" i="2"/>
  <c r="H807" i="2" s="1"/>
  <c r="W810" i="1" s="1"/>
  <c r="I805" i="2"/>
  <c r="H805" i="2" s="1"/>
  <c r="W808" i="1" s="1"/>
  <c r="I803" i="2"/>
  <c r="H803" i="2" s="1"/>
  <c r="W806" i="1" s="1"/>
  <c r="I801" i="2"/>
  <c r="H801" i="2" s="1"/>
  <c r="W804" i="1" s="1"/>
  <c r="I799" i="2"/>
  <c r="H799" i="2" s="1"/>
  <c r="W802" i="1" s="1"/>
  <c r="I797" i="2"/>
  <c r="H797" i="2" s="1"/>
  <c r="W800" i="1" s="1"/>
  <c r="I795" i="2"/>
  <c r="H795" i="2" s="1"/>
  <c r="W798" i="1" s="1"/>
  <c r="I793" i="2"/>
  <c r="H793" i="2" s="1"/>
  <c r="W796" i="1" s="1"/>
  <c r="I791" i="2"/>
  <c r="H791" i="2" s="1"/>
  <c r="W794" i="1" s="1"/>
  <c r="I789" i="2"/>
  <c r="H789" i="2" s="1"/>
  <c r="W792" i="1" s="1"/>
  <c r="I787" i="2"/>
  <c r="H787" i="2" s="1"/>
  <c r="W790" i="1" s="1"/>
  <c r="I785" i="2"/>
  <c r="H785" i="2" s="1"/>
  <c r="W788" i="1" s="1"/>
  <c r="I783" i="2"/>
  <c r="H783" i="2" s="1"/>
  <c r="W786" i="1" s="1"/>
  <c r="I781" i="2"/>
  <c r="H781" i="2" s="1"/>
  <c r="W784" i="1" s="1"/>
  <c r="I779" i="2"/>
  <c r="H779" i="2" s="1"/>
  <c r="W782" i="1" s="1"/>
  <c r="I777" i="2"/>
  <c r="H777" i="2" s="1"/>
  <c r="W780" i="1" s="1"/>
  <c r="I775" i="2"/>
  <c r="H775" i="2" s="1"/>
  <c r="W778" i="1" s="1"/>
  <c r="I773" i="2"/>
  <c r="H773" i="2" s="1"/>
  <c r="W776" i="1" s="1"/>
  <c r="I771" i="2"/>
  <c r="H771" i="2" s="1"/>
  <c r="W774" i="1" s="1"/>
  <c r="I769" i="2"/>
  <c r="H769" i="2" s="1"/>
  <c r="W772" i="1" s="1"/>
  <c r="I767" i="2"/>
  <c r="H767" i="2" s="1"/>
  <c r="W770" i="1" s="1"/>
  <c r="I765" i="2"/>
  <c r="H765" i="2" s="1"/>
  <c r="W768" i="1" s="1"/>
  <c r="I763" i="2"/>
  <c r="H763" i="2" s="1"/>
  <c r="W766" i="1" s="1"/>
  <c r="I761" i="2"/>
  <c r="H761" i="2" s="1"/>
  <c r="W764" i="1" s="1"/>
  <c r="I759" i="2"/>
  <c r="H759" i="2" s="1"/>
  <c r="W762" i="1" s="1"/>
  <c r="I757" i="2"/>
  <c r="H757" i="2" s="1"/>
  <c r="W760" i="1" s="1"/>
  <c r="I755" i="2"/>
  <c r="H755" i="2" s="1"/>
  <c r="W758" i="1" s="1"/>
  <c r="I753" i="2"/>
  <c r="H753" i="2" s="1"/>
  <c r="W756" i="1" s="1"/>
  <c r="I751" i="2"/>
  <c r="H751" i="2" s="1"/>
  <c r="W754" i="1" s="1"/>
  <c r="I749" i="2"/>
  <c r="H749" i="2" s="1"/>
  <c r="W752" i="1" s="1"/>
  <c r="I747" i="2"/>
  <c r="H747" i="2" s="1"/>
  <c r="W750" i="1" s="1"/>
  <c r="I745" i="2"/>
  <c r="H745" i="2" s="1"/>
  <c r="W748" i="1" s="1"/>
  <c r="I743" i="2"/>
  <c r="H743" i="2" s="1"/>
  <c r="W746" i="1" s="1"/>
  <c r="I741" i="2"/>
  <c r="H741" i="2" s="1"/>
  <c r="W744" i="1" s="1"/>
  <c r="I739" i="2"/>
  <c r="H739" i="2" s="1"/>
  <c r="W742" i="1" s="1"/>
  <c r="I737" i="2"/>
  <c r="H737" i="2" s="1"/>
  <c r="W740" i="1" s="1"/>
  <c r="I735" i="2"/>
  <c r="H735" i="2" s="1"/>
  <c r="W738" i="1" s="1"/>
  <c r="I733" i="2"/>
  <c r="H733" i="2" s="1"/>
  <c r="W736" i="1" s="1"/>
  <c r="I731" i="2"/>
  <c r="H731" i="2" s="1"/>
  <c r="W734" i="1" s="1"/>
  <c r="I729" i="2"/>
  <c r="H729" i="2" s="1"/>
  <c r="W732" i="1" s="1"/>
  <c r="I727" i="2"/>
  <c r="H727" i="2" s="1"/>
  <c r="W730" i="1" s="1"/>
  <c r="I725" i="2"/>
  <c r="H725" i="2" s="1"/>
  <c r="W728" i="1" s="1"/>
  <c r="I723" i="2"/>
  <c r="H723" i="2" s="1"/>
  <c r="W726" i="1" s="1"/>
  <c r="I721" i="2"/>
  <c r="H721" i="2" s="1"/>
  <c r="W724" i="1" s="1"/>
  <c r="I719" i="2"/>
  <c r="H719" i="2" s="1"/>
  <c r="W722" i="1" s="1"/>
  <c r="I717" i="2"/>
  <c r="H717" i="2" s="1"/>
  <c r="W720" i="1" s="1"/>
  <c r="I713" i="2"/>
  <c r="H713" i="2" s="1"/>
  <c r="W716" i="1" s="1"/>
  <c r="I710" i="2"/>
  <c r="H710" i="2" s="1"/>
  <c r="W713" i="1" s="1"/>
  <c r="I708" i="2"/>
  <c r="H708" i="2" s="1"/>
  <c r="W711" i="1" s="1"/>
  <c r="I706" i="2"/>
  <c r="H706" i="2" s="1"/>
  <c r="W709" i="1" s="1"/>
  <c r="I704" i="2"/>
  <c r="H704" i="2" s="1"/>
  <c r="W707" i="1" s="1"/>
  <c r="I700" i="2"/>
  <c r="H700" i="2" s="1"/>
  <c r="W703" i="1" s="1"/>
  <c r="I571" i="2"/>
  <c r="H571" i="2" s="1"/>
  <c r="W574" i="1" s="1"/>
  <c r="I536" i="2"/>
  <c r="H536" i="2" s="1"/>
  <c r="W539" i="1" s="1"/>
  <c r="I510" i="2"/>
  <c r="H510" i="2" s="1"/>
  <c r="W513" i="1" s="1"/>
  <c r="I508" i="2"/>
  <c r="H508" i="2" s="1"/>
  <c r="W511" i="1" s="1"/>
  <c r="I501" i="2"/>
  <c r="H501" i="2" s="1"/>
  <c r="W504" i="1" s="1"/>
  <c r="I490" i="2"/>
  <c r="H490" i="2" s="1"/>
  <c r="W493" i="1" s="1"/>
  <c r="I488" i="2"/>
  <c r="H488" i="2" s="1"/>
  <c r="W491" i="1" s="1"/>
  <c r="I480" i="2"/>
  <c r="H480" i="2" s="1"/>
  <c r="W483" i="1" s="1"/>
  <c r="I455" i="2"/>
  <c r="H455" i="2" s="1"/>
  <c r="W458" i="1" s="1"/>
  <c r="I452" i="2"/>
  <c r="H452" i="2" s="1"/>
  <c r="W455" i="1" s="1"/>
  <c r="I444" i="2"/>
  <c r="H444" i="2" s="1"/>
  <c r="W447" i="1" s="1"/>
  <c r="I435" i="2"/>
  <c r="H435" i="2" s="1"/>
  <c r="W438" i="1" s="1"/>
  <c r="I401" i="2"/>
  <c r="H401" i="2" s="1"/>
  <c r="W404" i="1" s="1"/>
  <c r="I373" i="2"/>
  <c r="H373" i="2" s="1"/>
  <c r="W376" i="1" s="1"/>
  <c r="I362" i="2"/>
  <c r="H362" i="2" s="1"/>
  <c r="W365" i="1" s="1"/>
  <c r="I360" i="2"/>
  <c r="H360" i="2" s="1"/>
  <c r="W363" i="1" s="1"/>
  <c r="I1159" i="2"/>
  <c r="H1159" i="2" s="1"/>
  <c r="W1162" i="1" s="1"/>
  <c r="I1150" i="2"/>
  <c r="H1150" i="2" s="1"/>
  <c r="W1153" i="1" s="1"/>
  <c r="I1148" i="2"/>
  <c r="H1148" i="2" s="1"/>
  <c r="W1151" i="1" s="1"/>
  <c r="I1146" i="2"/>
  <c r="H1146" i="2" s="1"/>
  <c r="W1149" i="1" s="1"/>
  <c r="I1141" i="2"/>
  <c r="H1141" i="2" s="1"/>
  <c r="W1144" i="1" s="1"/>
  <c r="I1135" i="2"/>
  <c r="H1135" i="2" s="1"/>
  <c r="W1138" i="1" s="1"/>
  <c r="I1117" i="2"/>
  <c r="H1117" i="2" s="1"/>
  <c r="W1120" i="1" s="1"/>
  <c r="I1111" i="2"/>
  <c r="H1111" i="2" s="1"/>
  <c r="W1114" i="1" s="1"/>
  <c r="I1108" i="2"/>
  <c r="H1108" i="2" s="1"/>
  <c r="W1111" i="1" s="1"/>
  <c r="I1106" i="2"/>
  <c r="H1106" i="2" s="1"/>
  <c r="W1109" i="1" s="1"/>
  <c r="I1104" i="2"/>
  <c r="H1104" i="2" s="1"/>
  <c r="W1107" i="1" s="1"/>
  <c r="I1099" i="2"/>
  <c r="H1099" i="2" s="1"/>
  <c r="W1102" i="1" s="1"/>
  <c r="I1095" i="2"/>
  <c r="H1095" i="2" s="1"/>
  <c r="W1098" i="1" s="1"/>
  <c r="I1088" i="2"/>
  <c r="H1088" i="2" s="1"/>
  <c r="W1091" i="1" s="1"/>
  <c r="I1086" i="2"/>
  <c r="H1086" i="2" s="1"/>
  <c r="W1089" i="1" s="1"/>
  <c r="I1083" i="2"/>
  <c r="H1083" i="2" s="1"/>
  <c r="W1086" i="1" s="1"/>
  <c r="I1080" i="2"/>
  <c r="H1080" i="2" s="1"/>
  <c r="W1083" i="1" s="1"/>
  <c r="I1073" i="2"/>
  <c r="H1073" i="2" s="1"/>
  <c r="W1076" i="1" s="1"/>
  <c r="I1059" i="2"/>
  <c r="H1059" i="2" s="1"/>
  <c r="W1062" i="1" s="1"/>
  <c r="I1052" i="2"/>
  <c r="H1052" i="2" s="1"/>
  <c r="W1055" i="1" s="1"/>
  <c r="I1050" i="2"/>
  <c r="H1050" i="2" s="1"/>
  <c r="W1053" i="1" s="1"/>
  <c r="I1043" i="2"/>
  <c r="H1043" i="2" s="1"/>
  <c r="W1046" i="1" s="1"/>
  <c r="I1036" i="2"/>
  <c r="H1036" i="2" s="1"/>
  <c r="W1039" i="1" s="1"/>
  <c r="I1034" i="2"/>
  <c r="H1034" i="2" s="1"/>
  <c r="W1037" i="1" s="1"/>
  <c r="I1029" i="2"/>
  <c r="H1029" i="2" s="1"/>
  <c r="W1032" i="1" s="1"/>
  <c r="I1027" i="2"/>
  <c r="H1027" i="2" s="1"/>
  <c r="W1030" i="1" s="1"/>
  <c r="I1025" i="2"/>
  <c r="H1025" i="2" s="1"/>
  <c r="W1028" i="1" s="1"/>
  <c r="I1023" i="2"/>
  <c r="H1023" i="2" s="1"/>
  <c r="W1026" i="1" s="1"/>
  <c r="I1021" i="2"/>
  <c r="H1021" i="2" s="1"/>
  <c r="W1024" i="1" s="1"/>
  <c r="I1019" i="2"/>
  <c r="H1019" i="2" s="1"/>
  <c r="W1022" i="1" s="1"/>
  <c r="I1012" i="2"/>
  <c r="H1012" i="2" s="1"/>
  <c r="W1015" i="1" s="1"/>
  <c r="I1010" i="2"/>
  <c r="H1010" i="2" s="1"/>
  <c r="W1013" i="1" s="1"/>
  <c r="I1004" i="2"/>
  <c r="H1004" i="2" s="1"/>
  <c r="W1007" i="1" s="1"/>
  <c r="I1002" i="2"/>
  <c r="H1002" i="2" s="1"/>
  <c r="W1005" i="1" s="1"/>
  <c r="I997" i="2"/>
  <c r="H997" i="2" s="1"/>
  <c r="W1000" i="1" s="1"/>
  <c r="I995" i="2"/>
  <c r="H995" i="2" s="1"/>
  <c r="W998" i="1" s="1"/>
  <c r="I993" i="2"/>
  <c r="H993" i="2" s="1"/>
  <c r="W996" i="1" s="1"/>
  <c r="I991" i="2"/>
  <c r="H991" i="2" s="1"/>
  <c r="W994" i="1" s="1"/>
  <c r="I989" i="2"/>
  <c r="H989" i="2" s="1"/>
  <c r="W992" i="1" s="1"/>
  <c r="I987" i="2"/>
  <c r="H987" i="2" s="1"/>
  <c r="W990" i="1" s="1"/>
  <c r="I980" i="2"/>
  <c r="H980" i="2" s="1"/>
  <c r="W983" i="1" s="1"/>
  <c r="I978" i="2"/>
  <c r="H978" i="2" s="1"/>
  <c r="W981" i="1" s="1"/>
  <c r="I960" i="2"/>
  <c r="H960" i="2" s="1"/>
  <c r="W963" i="1" s="1"/>
  <c r="I958" i="2"/>
  <c r="H958" i="2" s="1"/>
  <c r="W961" i="1" s="1"/>
  <c r="I945" i="2"/>
  <c r="H945" i="2" s="1"/>
  <c r="W948" i="1" s="1"/>
  <c r="I940" i="2"/>
  <c r="H940" i="2" s="1"/>
  <c r="W943" i="1" s="1"/>
  <c r="I932" i="2"/>
  <c r="H932" i="2" s="1"/>
  <c r="W935" i="1" s="1"/>
  <c r="I924" i="2"/>
  <c r="H924" i="2" s="1"/>
  <c r="W927" i="1" s="1"/>
  <c r="I916" i="2"/>
  <c r="H916" i="2" s="1"/>
  <c r="W919" i="1" s="1"/>
  <c r="I908" i="2"/>
  <c r="H908" i="2" s="1"/>
  <c r="W911" i="1" s="1"/>
  <c r="I900" i="2"/>
  <c r="H900" i="2" s="1"/>
  <c r="W903" i="1" s="1"/>
  <c r="I892" i="2"/>
  <c r="H892" i="2" s="1"/>
  <c r="W895" i="1" s="1"/>
  <c r="I890" i="2"/>
  <c r="H890" i="2" s="1"/>
  <c r="W893" i="1" s="1"/>
  <c r="I888" i="2"/>
  <c r="H888" i="2" s="1"/>
  <c r="W891" i="1" s="1"/>
  <c r="I886" i="2"/>
  <c r="H886" i="2" s="1"/>
  <c r="W889" i="1" s="1"/>
  <c r="I884" i="2"/>
  <c r="H884" i="2" s="1"/>
  <c r="W887" i="1" s="1"/>
  <c r="I882" i="2"/>
  <c r="H882" i="2" s="1"/>
  <c r="W885" i="1" s="1"/>
  <c r="I880" i="2"/>
  <c r="H880" i="2" s="1"/>
  <c r="W883" i="1" s="1"/>
  <c r="I878" i="2"/>
  <c r="H878" i="2" s="1"/>
  <c r="W881" i="1" s="1"/>
  <c r="I876" i="2"/>
  <c r="H876" i="2" s="1"/>
  <c r="W879" i="1" s="1"/>
  <c r="I874" i="2"/>
  <c r="H874" i="2" s="1"/>
  <c r="W877" i="1" s="1"/>
  <c r="I872" i="2"/>
  <c r="H872" i="2" s="1"/>
  <c r="W875" i="1" s="1"/>
  <c r="I870" i="2"/>
  <c r="H870" i="2" s="1"/>
  <c r="W873" i="1" s="1"/>
  <c r="I868" i="2"/>
  <c r="H868" i="2" s="1"/>
  <c r="W871" i="1" s="1"/>
  <c r="I866" i="2"/>
  <c r="H866" i="2" s="1"/>
  <c r="W869" i="1" s="1"/>
  <c r="I864" i="2"/>
  <c r="H864" i="2" s="1"/>
  <c r="W867" i="1" s="1"/>
  <c r="I862" i="2"/>
  <c r="H862" i="2" s="1"/>
  <c r="W865" i="1" s="1"/>
  <c r="I860" i="2"/>
  <c r="H860" i="2" s="1"/>
  <c r="W863" i="1" s="1"/>
  <c r="I858" i="2"/>
  <c r="H858" i="2" s="1"/>
  <c r="W861" i="1" s="1"/>
  <c r="I856" i="2"/>
  <c r="H856" i="2" s="1"/>
  <c r="W859" i="1" s="1"/>
  <c r="I854" i="2"/>
  <c r="H854" i="2" s="1"/>
  <c r="W857" i="1" s="1"/>
  <c r="I852" i="2"/>
  <c r="H852" i="2" s="1"/>
  <c r="W855" i="1" s="1"/>
  <c r="I850" i="2"/>
  <c r="H850" i="2" s="1"/>
  <c r="W853" i="1" s="1"/>
  <c r="I848" i="2"/>
  <c r="H848" i="2" s="1"/>
  <c r="W851" i="1" s="1"/>
  <c r="I846" i="2"/>
  <c r="H846" i="2" s="1"/>
  <c r="W849" i="1" s="1"/>
  <c r="I844" i="2"/>
  <c r="H844" i="2" s="1"/>
  <c r="W847" i="1" s="1"/>
  <c r="I842" i="2"/>
  <c r="H842" i="2" s="1"/>
  <c r="W845" i="1" s="1"/>
  <c r="I840" i="2"/>
  <c r="H840" i="2" s="1"/>
  <c r="W843" i="1" s="1"/>
  <c r="I838" i="2"/>
  <c r="H838" i="2" s="1"/>
  <c r="W841" i="1" s="1"/>
  <c r="I836" i="2"/>
  <c r="H836" i="2" s="1"/>
  <c r="W839" i="1" s="1"/>
  <c r="I834" i="2"/>
  <c r="H834" i="2" s="1"/>
  <c r="W837" i="1" s="1"/>
  <c r="I832" i="2"/>
  <c r="H832" i="2" s="1"/>
  <c r="W835" i="1" s="1"/>
  <c r="I830" i="2"/>
  <c r="H830" i="2" s="1"/>
  <c r="W833" i="1" s="1"/>
  <c r="I828" i="2"/>
  <c r="H828" i="2" s="1"/>
  <c r="W831" i="1" s="1"/>
  <c r="I826" i="2"/>
  <c r="H826" i="2" s="1"/>
  <c r="W829" i="1" s="1"/>
  <c r="I824" i="2"/>
  <c r="H824" i="2" s="1"/>
  <c r="W827" i="1" s="1"/>
  <c r="I822" i="2"/>
  <c r="H822" i="2" s="1"/>
  <c r="W825" i="1" s="1"/>
  <c r="I820" i="2"/>
  <c r="H820" i="2" s="1"/>
  <c r="W823" i="1" s="1"/>
  <c r="I818" i="2"/>
  <c r="H818" i="2" s="1"/>
  <c r="W821" i="1" s="1"/>
  <c r="I816" i="2"/>
  <c r="H816" i="2" s="1"/>
  <c r="W819" i="1" s="1"/>
  <c r="I814" i="2"/>
  <c r="H814" i="2" s="1"/>
  <c r="W817" i="1" s="1"/>
  <c r="I812" i="2"/>
  <c r="H812" i="2" s="1"/>
  <c r="W815" i="1" s="1"/>
  <c r="I810" i="2"/>
  <c r="H810" i="2" s="1"/>
  <c r="W813" i="1" s="1"/>
  <c r="I808" i="2"/>
  <c r="H808" i="2" s="1"/>
  <c r="W811" i="1" s="1"/>
  <c r="I806" i="2"/>
  <c r="H806" i="2" s="1"/>
  <c r="W809" i="1" s="1"/>
  <c r="I804" i="2"/>
  <c r="H804" i="2" s="1"/>
  <c r="W807" i="1" s="1"/>
  <c r="I802" i="2"/>
  <c r="H802" i="2" s="1"/>
  <c r="W805" i="1" s="1"/>
  <c r="I800" i="2"/>
  <c r="H800" i="2" s="1"/>
  <c r="W803" i="1" s="1"/>
  <c r="I798" i="2"/>
  <c r="H798" i="2" s="1"/>
  <c r="W801" i="1" s="1"/>
  <c r="I796" i="2"/>
  <c r="H796" i="2" s="1"/>
  <c r="W799" i="1" s="1"/>
  <c r="I794" i="2"/>
  <c r="H794" i="2" s="1"/>
  <c r="W797" i="1" s="1"/>
  <c r="I792" i="2"/>
  <c r="H792" i="2" s="1"/>
  <c r="W795" i="1" s="1"/>
  <c r="I790" i="2"/>
  <c r="H790" i="2" s="1"/>
  <c r="W793" i="1" s="1"/>
  <c r="I788" i="2"/>
  <c r="H788" i="2" s="1"/>
  <c r="W791" i="1" s="1"/>
  <c r="I786" i="2"/>
  <c r="H786" i="2" s="1"/>
  <c r="W789" i="1" s="1"/>
  <c r="I784" i="2"/>
  <c r="H784" i="2" s="1"/>
  <c r="W787" i="1" s="1"/>
  <c r="I782" i="2"/>
  <c r="H782" i="2" s="1"/>
  <c r="W785" i="1" s="1"/>
  <c r="I780" i="2"/>
  <c r="H780" i="2" s="1"/>
  <c r="W783" i="1" s="1"/>
  <c r="I778" i="2"/>
  <c r="H778" i="2" s="1"/>
  <c r="W781" i="1" s="1"/>
  <c r="I776" i="2"/>
  <c r="H776" i="2" s="1"/>
  <c r="W779" i="1" s="1"/>
  <c r="I774" i="2"/>
  <c r="H774" i="2" s="1"/>
  <c r="W777" i="1" s="1"/>
  <c r="I772" i="2"/>
  <c r="H772" i="2" s="1"/>
  <c r="W775" i="1" s="1"/>
  <c r="I770" i="2"/>
  <c r="H770" i="2" s="1"/>
  <c r="W773" i="1" s="1"/>
  <c r="I768" i="2"/>
  <c r="H768" i="2" s="1"/>
  <c r="W771" i="1" s="1"/>
  <c r="I766" i="2"/>
  <c r="H766" i="2" s="1"/>
  <c r="W769" i="1" s="1"/>
  <c r="I764" i="2"/>
  <c r="H764" i="2" s="1"/>
  <c r="W767" i="1" s="1"/>
  <c r="I762" i="2"/>
  <c r="H762" i="2" s="1"/>
  <c r="W765" i="1" s="1"/>
  <c r="I760" i="2"/>
  <c r="H760" i="2" s="1"/>
  <c r="W763" i="1" s="1"/>
  <c r="I758" i="2"/>
  <c r="H758" i="2" s="1"/>
  <c r="W761" i="1" s="1"/>
  <c r="I756" i="2"/>
  <c r="H756" i="2" s="1"/>
  <c r="W759" i="1" s="1"/>
  <c r="I754" i="2"/>
  <c r="H754" i="2" s="1"/>
  <c r="W757" i="1" s="1"/>
  <c r="I752" i="2"/>
  <c r="H752" i="2" s="1"/>
  <c r="W755" i="1" s="1"/>
  <c r="I750" i="2"/>
  <c r="H750" i="2" s="1"/>
  <c r="W753" i="1" s="1"/>
  <c r="I748" i="2"/>
  <c r="H748" i="2" s="1"/>
  <c r="W751" i="1" s="1"/>
  <c r="I746" i="2"/>
  <c r="H746" i="2" s="1"/>
  <c r="W749" i="1" s="1"/>
  <c r="I744" i="2"/>
  <c r="H744" i="2" s="1"/>
  <c r="W747" i="1" s="1"/>
  <c r="I570" i="2"/>
  <c r="H570" i="2" s="1"/>
  <c r="W573" i="1" s="1"/>
  <c r="I561" i="2"/>
  <c r="H561" i="2" s="1"/>
  <c r="W564" i="1" s="1"/>
  <c r="I554" i="2"/>
  <c r="H554" i="2" s="1"/>
  <c r="W557" i="1" s="1"/>
  <c r="I552" i="2"/>
  <c r="H552" i="2" s="1"/>
  <c r="W555" i="1" s="1"/>
  <c r="I520" i="2"/>
  <c r="H520" i="2" s="1"/>
  <c r="W523" i="1" s="1"/>
  <c r="I511" i="2"/>
  <c r="H511" i="2" s="1"/>
  <c r="W514" i="1" s="1"/>
  <c r="I479" i="2"/>
  <c r="H479" i="2" s="1"/>
  <c r="W482" i="1" s="1"/>
  <c r="I477" i="2"/>
  <c r="H477" i="2" s="1"/>
  <c r="W480" i="1" s="1"/>
  <c r="I470" i="2"/>
  <c r="H470" i="2" s="1"/>
  <c r="W473" i="1" s="1"/>
  <c r="I458" i="2"/>
  <c r="H458" i="2" s="1"/>
  <c r="W461" i="1" s="1"/>
  <c r="I441" i="2"/>
  <c r="H441" i="2" s="1"/>
  <c r="W444" i="1" s="1"/>
  <c r="I430" i="2"/>
  <c r="H430" i="2" s="1"/>
  <c r="W433" i="1" s="1"/>
  <c r="I428" i="2"/>
  <c r="H428" i="2" s="1"/>
  <c r="W431" i="1" s="1"/>
  <c r="I417" i="2"/>
  <c r="H417" i="2" s="1"/>
  <c r="W420" i="1" s="1"/>
  <c r="I357" i="2"/>
  <c r="H357" i="2" s="1"/>
  <c r="W360" i="1" s="1"/>
  <c r="I155" i="2"/>
  <c r="H155" i="2" s="1"/>
  <c r="W158" i="1" s="1"/>
  <c r="I346" i="2"/>
  <c r="H346" i="2" s="1"/>
  <c r="W349" i="1" s="1"/>
  <c r="I344" i="2"/>
  <c r="H344" i="2" s="1"/>
  <c r="W347" i="1" s="1"/>
  <c r="I335" i="2"/>
  <c r="H335" i="2" s="1"/>
  <c r="W338" i="1" s="1"/>
  <c r="I316" i="2"/>
  <c r="H316" i="2" s="1"/>
  <c r="W319" i="1" s="1"/>
  <c r="I313" i="2"/>
  <c r="H313" i="2" s="1"/>
  <c r="W316" i="1" s="1"/>
  <c r="I303" i="2"/>
  <c r="H303" i="2" s="1"/>
  <c r="W306" i="1" s="1"/>
  <c r="I283" i="2"/>
  <c r="H283" i="2" s="1"/>
  <c r="W286" i="1" s="1"/>
  <c r="I252" i="2"/>
  <c r="H252" i="2" s="1"/>
  <c r="W255" i="1" s="1"/>
  <c r="I132" i="2"/>
  <c r="H132" i="2" s="1"/>
  <c r="W134" i="1" s="1"/>
  <c r="I260" i="2"/>
  <c r="H260" i="2" s="1"/>
  <c r="W263" i="1" s="1"/>
  <c r="I162" i="2"/>
  <c r="H162" i="2" s="1"/>
  <c r="W165" i="1" s="1"/>
  <c r="I160" i="2"/>
  <c r="H160" i="2" s="1"/>
  <c r="W163" i="1" s="1"/>
  <c r="I742" i="2"/>
  <c r="H742" i="2" s="1"/>
  <c r="W745" i="1" s="1"/>
  <c r="I740" i="2"/>
  <c r="H740" i="2" s="1"/>
  <c r="W743" i="1" s="1"/>
  <c r="I738" i="2"/>
  <c r="H738" i="2" s="1"/>
  <c r="W741" i="1" s="1"/>
  <c r="I736" i="2"/>
  <c r="H736" i="2" s="1"/>
  <c r="W739" i="1" s="1"/>
  <c r="I734" i="2"/>
  <c r="H734" i="2" s="1"/>
  <c r="W737" i="1" s="1"/>
  <c r="I732" i="2"/>
  <c r="H732" i="2" s="1"/>
  <c r="W735" i="1" s="1"/>
  <c r="I730" i="2"/>
  <c r="H730" i="2" s="1"/>
  <c r="W733" i="1" s="1"/>
  <c r="I728" i="2"/>
  <c r="H728" i="2" s="1"/>
  <c r="W731" i="1" s="1"/>
  <c r="I726" i="2"/>
  <c r="H726" i="2" s="1"/>
  <c r="W729" i="1" s="1"/>
  <c r="I724" i="2"/>
  <c r="H724" i="2" s="1"/>
  <c r="W727" i="1" s="1"/>
  <c r="I722" i="2"/>
  <c r="H722" i="2" s="1"/>
  <c r="W725" i="1" s="1"/>
  <c r="I720" i="2"/>
  <c r="H720" i="2" s="1"/>
  <c r="W723" i="1" s="1"/>
  <c r="I716" i="2"/>
  <c r="H716" i="2" s="1"/>
  <c r="W719" i="1" s="1"/>
  <c r="I701" i="2"/>
  <c r="H701" i="2" s="1"/>
  <c r="W704" i="1" s="1"/>
  <c r="I696" i="2"/>
  <c r="H696" i="2" s="1"/>
  <c r="W699" i="1" s="1"/>
  <c r="I579" i="2"/>
  <c r="H579" i="2" s="1"/>
  <c r="W582" i="1" s="1"/>
  <c r="I569" i="2"/>
  <c r="H569" i="2" s="1"/>
  <c r="W572" i="1" s="1"/>
  <c r="I567" i="2"/>
  <c r="H567" i="2" s="1"/>
  <c r="W570" i="1" s="1"/>
  <c r="I564" i="2"/>
  <c r="H564" i="2" s="1"/>
  <c r="W567" i="1" s="1"/>
  <c r="I562" i="2"/>
  <c r="H562" i="2" s="1"/>
  <c r="W565" i="1" s="1"/>
  <c r="I518" i="2"/>
  <c r="H518" i="2" s="1"/>
  <c r="W521" i="1" s="1"/>
  <c r="I516" i="2"/>
  <c r="H516" i="2" s="1"/>
  <c r="W519" i="1" s="1"/>
  <c r="I509" i="2"/>
  <c r="H509" i="2" s="1"/>
  <c r="W512" i="1" s="1"/>
  <c r="I502" i="2"/>
  <c r="H502" i="2" s="1"/>
  <c r="W505" i="1" s="1"/>
  <c r="I500" i="2"/>
  <c r="H500" i="2" s="1"/>
  <c r="W503" i="1" s="1"/>
  <c r="I493" i="2"/>
  <c r="H493" i="2" s="1"/>
  <c r="W496" i="1" s="1"/>
  <c r="I486" i="2"/>
  <c r="H486" i="2" s="1"/>
  <c r="W489" i="1" s="1"/>
  <c r="I484" i="2"/>
  <c r="H484" i="2" s="1"/>
  <c r="W487" i="1" s="1"/>
  <c r="I478" i="2"/>
  <c r="H478" i="2" s="1"/>
  <c r="W481" i="1" s="1"/>
  <c r="I471" i="2"/>
  <c r="H471" i="2" s="1"/>
  <c r="W474" i="1" s="1"/>
  <c r="I469" i="2"/>
  <c r="H469" i="2" s="1"/>
  <c r="W472" i="1" s="1"/>
  <c r="I463" i="2"/>
  <c r="H463" i="2" s="1"/>
  <c r="W466" i="1" s="1"/>
  <c r="I459" i="2"/>
  <c r="H459" i="2" s="1"/>
  <c r="W462" i="1" s="1"/>
  <c r="I456" i="2"/>
  <c r="H456" i="2" s="1"/>
  <c r="W459" i="1" s="1"/>
  <c r="I451" i="2"/>
  <c r="H451" i="2" s="1"/>
  <c r="W454" i="1" s="1"/>
  <c r="I448" i="2"/>
  <c r="H448" i="2" s="1"/>
  <c r="W451" i="1" s="1"/>
  <c r="I442" i="2"/>
  <c r="H442" i="2" s="1"/>
  <c r="W445" i="1" s="1"/>
  <c r="I440" i="2"/>
  <c r="H440" i="2" s="1"/>
  <c r="W443" i="1" s="1"/>
  <c r="I438" i="2"/>
  <c r="H438" i="2" s="1"/>
  <c r="W441" i="1" s="1"/>
  <c r="I431" i="2"/>
  <c r="H431" i="2" s="1"/>
  <c r="W434" i="1" s="1"/>
  <c r="I405" i="2"/>
  <c r="H405" i="2" s="1"/>
  <c r="W408" i="1" s="1"/>
  <c r="I398" i="2"/>
  <c r="H398" i="2" s="1"/>
  <c r="W401" i="1" s="1"/>
  <c r="I396" i="2"/>
  <c r="H396" i="2" s="1"/>
  <c r="W399" i="1" s="1"/>
  <c r="I385" i="2"/>
  <c r="H385" i="2" s="1"/>
  <c r="W388" i="1" s="1"/>
  <c r="I378" i="2"/>
  <c r="H378" i="2" s="1"/>
  <c r="W381" i="1" s="1"/>
  <c r="I376" i="2"/>
  <c r="H376" i="2" s="1"/>
  <c r="W379" i="1" s="1"/>
  <c r="I367" i="2"/>
  <c r="H367" i="2" s="1"/>
  <c r="W370" i="1" s="1"/>
  <c r="I341" i="2"/>
  <c r="H341" i="2" s="1"/>
  <c r="W344" i="1" s="1"/>
  <c r="I332" i="2"/>
  <c r="H332" i="2" s="1"/>
  <c r="W335" i="1" s="1"/>
  <c r="I329" i="2"/>
  <c r="H329" i="2" s="1"/>
  <c r="W332" i="1" s="1"/>
  <c r="I319" i="2"/>
  <c r="H319" i="2" s="1"/>
  <c r="W322" i="1" s="1"/>
  <c r="I295" i="2"/>
  <c r="H295" i="2" s="1"/>
  <c r="W298" i="1" s="1"/>
  <c r="I281" i="2"/>
  <c r="H281" i="2" s="1"/>
  <c r="W284" i="1" s="1"/>
  <c r="I278" i="2"/>
  <c r="H278" i="2" s="1"/>
  <c r="W281" i="1" s="1"/>
  <c r="I268" i="2"/>
  <c r="H268" i="2" s="1"/>
  <c r="W271" i="1" s="1"/>
  <c r="I249" i="2"/>
  <c r="H249" i="2" s="1"/>
  <c r="W252" i="1" s="1"/>
  <c r="I171" i="2"/>
  <c r="H171" i="2" s="1"/>
  <c r="W174" i="1" s="1"/>
  <c r="I141" i="2"/>
  <c r="H141" i="2" s="1"/>
  <c r="W144" i="1" s="1"/>
  <c r="I101" i="2"/>
  <c r="H101" i="2" s="1"/>
  <c r="W103" i="1" s="1"/>
  <c r="I99" i="2"/>
  <c r="H99" i="2" s="1"/>
  <c r="W101" i="1" s="1"/>
  <c r="I97" i="2"/>
  <c r="H97" i="2" s="1"/>
  <c r="W99" i="1" s="1"/>
  <c r="I95" i="2"/>
  <c r="H95" i="2" s="1"/>
  <c r="W97" i="1" s="1"/>
  <c r="I93" i="2"/>
  <c r="H93" i="2" s="1"/>
  <c r="W95" i="1" s="1"/>
  <c r="I91" i="2"/>
  <c r="H91" i="2" s="1"/>
  <c r="W93" i="1" s="1"/>
  <c r="I439" i="2"/>
  <c r="H439" i="2" s="1"/>
  <c r="W442" i="1" s="1"/>
  <c r="I436" i="2"/>
  <c r="H436" i="2" s="1"/>
  <c r="W439" i="1" s="1"/>
  <c r="I425" i="2"/>
  <c r="H425" i="2" s="1"/>
  <c r="W428" i="1" s="1"/>
  <c r="I422" i="2"/>
  <c r="H422" i="2" s="1"/>
  <c r="W425" i="1" s="1"/>
  <c r="I420" i="2"/>
  <c r="H420" i="2" s="1"/>
  <c r="W423" i="1" s="1"/>
  <c r="I409" i="2"/>
  <c r="H409" i="2" s="1"/>
  <c r="W412" i="1" s="1"/>
  <c r="I406" i="2"/>
  <c r="H406" i="2" s="1"/>
  <c r="W409" i="1" s="1"/>
  <c r="I404" i="2"/>
  <c r="H404" i="2" s="1"/>
  <c r="W407" i="1" s="1"/>
  <c r="I393" i="2"/>
  <c r="H393" i="2" s="1"/>
  <c r="W396" i="1" s="1"/>
  <c r="I390" i="2"/>
  <c r="H390" i="2" s="1"/>
  <c r="W393" i="1" s="1"/>
  <c r="I388" i="2"/>
  <c r="H388" i="2" s="1"/>
  <c r="W391" i="1" s="1"/>
  <c r="I377" i="2"/>
  <c r="H377" i="2" s="1"/>
  <c r="W380" i="1" s="1"/>
  <c r="I374" i="2"/>
  <c r="H374" i="2" s="1"/>
  <c r="W377" i="1" s="1"/>
  <c r="I372" i="2"/>
  <c r="H372" i="2" s="1"/>
  <c r="W375" i="1" s="1"/>
  <c r="I361" i="2"/>
  <c r="H361" i="2" s="1"/>
  <c r="W364" i="1" s="1"/>
  <c r="I358" i="2"/>
  <c r="H358" i="2" s="1"/>
  <c r="W361" i="1" s="1"/>
  <c r="I356" i="2"/>
  <c r="H356" i="2" s="1"/>
  <c r="W359" i="1" s="1"/>
  <c r="I345" i="2"/>
  <c r="H345" i="2" s="1"/>
  <c r="W348" i="1" s="1"/>
  <c r="I342" i="2"/>
  <c r="H342" i="2" s="1"/>
  <c r="W345" i="1" s="1"/>
  <c r="I340" i="2"/>
  <c r="H340" i="2" s="1"/>
  <c r="W343" i="1" s="1"/>
  <c r="I336" i="2"/>
  <c r="H336" i="2" s="1"/>
  <c r="W339" i="1" s="1"/>
  <c r="I333" i="2"/>
  <c r="H333" i="2" s="1"/>
  <c r="W336" i="1" s="1"/>
  <c r="I328" i="2"/>
  <c r="H328" i="2" s="1"/>
  <c r="W331" i="1" s="1"/>
  <c r="I325" i="2"/>
  <c r="H325" i="2" s="1"/>
  <c r="W328" i="1" s="1"/>
  <c r="I320" i="2"/>
  <c r="H320" i="2" s="1"/>
  <c r="W323" i="1" s="1"/>
  <c r="I317" i="2"/>
  <c r="H317" i="2" s="1"/>
  <c r="W320" i="1" s="1"/>
  <c r="I312" i="2"/>
  <c r="H312" i="2" s="1"/>
  <c r="W315" i="1" s="1"/>
  <c r="I309" i="2"/>
  <c r="H309" i="2" s="1"/>
  <c r="W312" i="1" s="1"/>
  <c r="I304" i="2"/>
  <c r="H304" i="2" s="1"/>
  <c r="W307" i="1" s="1"/>
  <c r="I289" i="2"/>
  <c r="H289" i="2" s="1"/>
  <c r="W292" i="1" s="1"/>
  <c r="I284" i="2"/>
  <c r="H284" i="2" s="1"/>
  <c r="W287" i="1" s="1"/>
  <c r="I282" i="2"/>
  <c r="H282" i="2" s="1"/>
  <c r="W285" i="1" s="1"/>
  <c r="I277" i="2"/>
  <c r="H277" i="2" s="1"/>
  <c r="W280" i="1" s="1"/>
  <c r="I274" i="2"/>
  <c r="H274" i="2" s="1"/>
  <c r="W277" i="1" s="1"/>
  <c r="I269" i="2"/>
  <c r="H269" i="2" s="1"/>
  <c r="W272" i="1" s="1"/>
  <c r="I266" i="2"/>
  <c r="H266" i="2" s="1"/>
  <c r="W269" i="1" s="1"/>
  <c r="I261" i="2"/>
  <c r="H261" i="2" s="1"/>
  <c r="W264" i="1" s="1"/>
  <c r="I258" i="2"/>
  <c r="H258" i="2" s="1"/>
  <c r="W261" i="1" s="1"/>
  <c r="I253" i="2"/>
  <c r="H253" i="2" s="1"/>
  <c r="W256" i="1" s="1"/>
  <c r="I250" i="2"/>
  <c r="H250" i="2" s="1"/>
  <c r="W253" i="1" s="1"/>
  <c r="I149" i="2"/>
  <c r="H149" i="2" s="1"/>
  <c r="W152" i="1" s="1"/>
  <c r="I146" i="2"/>
  <c r="H146" i="2" s="1"/>
  <c r="W149" i="1" s="1"/>
  <c r="W140" i="1"/>
  <c r="I126" i="2"/>
  <c r="H126" i="2" s="1"/>
  <c r="W128" i="1" s="1"/>
  <c r="I122" i="2"/>
  <c r="H122" i="2" s="1"/>
  <c r="W124" i="1" s="1"/>
  <c r="I117" i="2"/>
  <c r="H117" i="2" s="1"/>
  <c r="W119" i="1" s="1"/>
  <c r="I115" i="2"/>
  <c r="H115" i="2" s="1"/>
  <c r="W117" i="1" s="1"/>
  <c r="I98" i="2"/>
  <c r="H98" i="2" s="1"/>
  <c r="W100" i="1" s="1"/>
  <c r="I94" i="2"/>
  <c r="H94" i="2" s="1"/>
  <c r="W96" i="1" s="1"/>
  <c r="I159" i="2"/>
  <c r="H159" i="2" s="1"/>
  <c r="W162" i="1" s="1"/>
  <c r="I134" i="2"/>
  <c r="H134" i="2" s="1"/>
  <c r="W136" i="1" s="1"/>
  <c r="I131" i="2"/>
  <c r="H131" i="2" s="1"/>
  <c r="W133" i="1" s="1"/>
  <c r="I110" i="2"/>
  <c r="H110" i="2" s="1"/>
  <c r="W112" i="1" s="1"/>
  <c r="I105" i="2"/>
  <c r="H105" i="2" s="1"/>
  <c r="W107" i="1" s="1"/>
  <c r="I103" i="2"/>
  <c r="H103" i="2" s="1"/>
  <c r="W105" i="1" s="1"/>
  <c r="I88" i="2"/>
  <c r="H88" i="2" s="1"/>
  <c r="W90" i="1" s="1"/>
  <c r="I1776" i="2"/>
  <c r="H1776" i="2" s="1"/>
  <c r="W1779" i="1" s="1"/>
  <c r="I1771" i="2"/>
  <c r="H1771" i="2" s="1"/>
  <c r="W1774" i="1" s="1"/>
  <c r="I1760" i="2"/>
  <c r="H1760" i="2" s="1"/>
  <c r="W1763" i="1" s="1"/>
  <c r="I1755" i="2"/>
  <c r="H1755" i="2" s="1"/>
  <c r="W1758" i="1" s="1"/>
  <c r="I2269" i="2"/>
  <c r="H2269" i="2" s="1"/>
  <c r="W2272" i="1" s="1"/>
  <c r="I2264" i="2"/>
  <c r="H2264" i="2" s="1"/>
  <c r="W2267" i="1" s="1"/>
  <c r="I2247" i="2"/>
  <c r="H2247" i="2" s="1"/>
  <c r="W2250" i="1" s="1"/>
  <c r="I2237" i="2"/>
  <c r="H2237" i="2" s="1"/>
  <c r="W2240" i="1" s="1"/>
  <c r="I2232" i="2"/>
  <c r="H2232" i="2" s="1"/>
  <c r="W2235" i="1" s="1"/>
  <c r="I2215" i="2"/>
  <c r="H2215" i="2" s="1"/>
  <c r="W2218" i="1" s="1"/>
  <c r="I2205" i="2"/>
  <c r="H2205" i="2" s="1"/>
  <c r="W2208" i="1" s="1"/>
  <c r="I2200" i="2"/>
  <c r="H2200" i="2" s="1"/>
  <c r="W2203" i="1" s="1"/>
  <c r="I2183" i="2"/>
  <c r="H2183" i="2" s="1"/>
  <c r="W2186" i="1" s="1"/>
  <c r="I2173" i="2"/>
  <c r="H2173" i="2" s="1"/>
  <c r="W2176" i="1" s="1"/>
  <c r="I2168" i="2"/>
  <c r="H2168" i="2" s="1"/>
  <c r="W2171" i="1" s="1"/>
  <c r="I2149" i="2"/>
  <c r="H2149" i="2" s="1"/>
  <c r="W2152" i="1" s="1"/>
  <c r="I2144" i="2"/>
  <c r="H2144" i="2" s="1"/>
  <c r="W2147" i="1" s="1"/>
  <c r="I2130" i="2"/>
  <c r="H2130" i="2" s="1"/>
  <c r="W2133" i="1" s="1"/>
  <c r="I2121" i="2"/>
  <c r="H2121" i="2" s="1"/>
  <c r="W2124" i="1" s="1"/>
  <c r="I2118" i="2"/>
  <c r="H2118" i="2" s="1"/>
  <c r="W2121" i="1" s="1"/>
  <c r="I2111" i="2"/>
  <c r="H2111" i="2" s="1"/>
  <c r="W2114" i="1" s="1"/>
  <c r="I2108" i="2"/>
  <c r="H2108" i="2" s="1"/>
  <c r="W2111" i="1" s="1"/>
  <c r="I2099" i="2"/>
  <c r="H2099" i="2" s="1"/>
  <c r="W2102" i="1" s="1"/>
  <c r="I2085" i="2"/>
  <c r="H2085" i="2" s="1"/>
  <c r="W2088" i="1" s="1"/>
  <c r="I2080" i="2"/>
  <c r="H2080" i="2" s="1"/>
  <c r="W2083" i="1" s="1"/>
  <c r="I2066" i="2"/>
  <c r="H2066" i="2" s="1"/>
  <c r="W2069" i="1" s="1"/>
  <c r="I2057" i="2"/>
  <c r="H2057" i="2" s="1"/>
  <c r="W2060" i="1" s="1"/>
  <c r="I2054" i="2"/>
  <c r="H2054" i="2" s="1"/>
  <c r="W2057" i="1" s="1"/>
  <c r="I2047" i="2"/>
  <c r="H2047" i="2" s="1"/>
  <c r="W2050" i="1" s="1"/>
  <c r="I2034" i="2"/>
  <c r="H2034" i="2" s="1"/>
  <c r="W2037" i="1" s="1"/>
  <c r="I2015" i="2"/>
  <c r="H2015" i="2" s="1"/>
  <c r="W2018" i="1" s="1"/>
  <c r="I2002" i="2"/>
  <c r="H2002" i="2" s="1"/>
  <c r="W2005" i="1" s="1"/>
  <c r="I1983" i="2"/>
  <c r="H1983" i="2" s="1"/>
  <c r="W1986" i="1" s="1"/>
  <c r="I1970" i="2"/>
  <c r="H1970" i="2" s="1"/>
  <c r="W1973" i="1" s="1"/>
  <c r="I1951" i="2"/>
  <c r="H1951" i="2" s="1"/>
  <c r="W1954" i="1" s="1"/>
  <c r="I1936" i="2"/>
  <c r="H1936" i="2" s="1"/>
  <c r="W1939" i="1" s="1"/>
  <c r="I1922" i="2"/>
  <c r="H1922" i="2" s="1"/>
  <c r="W1925" i="1" s="1"/>
  <c r="I1920" i="2"/>
  <c r="H1920" i="2" s="1"/>
  <c r="W1923" i="1" s="1"/>
  <c r="I1906" i="2"/>
  <c r="H1906" i="2" s="1"/>
  <c r="W1909" i="1" s="1"/>
  <c r="I1904" i="2"/>
  <c r="H1904" i="2" s="1"/>
  <c r="W1907" i="1" s="1"/>
  <c r="I1890" i="2"/>
  <c r="H1890" i="2" s="1"/>
  <c r="W1893" i="1" s="1"/>
  <c r="I1888" i="2"/>
  <c r="H1888" i="2" s="1"/>
  <c r="W1891" i="1" s="1"/>
  <c r="I1874" i="2"/>
  <c r="H1874" i="2" s="1"/>
  <c r="W1877" i="1" s="1"/>
  <c r="I1872" i="2"/>
  <c r="H1872" i="2" s="1"/>
  <c r="W1875" i="1" s="1"/>
  <c r="I2272" i="2"/>
  <c r="H2272" i="2" s="1"/>
  <c r="W2275" i="1" s="1"/>
  <c r="I2255" i="2"/>
  <c r="H2255" i="2" s="1"/>
  <c r="W2258" i="1" s="1"/>
  <c r="I2240" i="2"/>
  <c r="H2240" i="2" s="1"/>
  <c r="W2243" i="1" s="1"/>
  <c r="I2223" i="2"/>
  <c r="H2223" i="2" s="1"/>
  <c r="W2226" i="1" s="1"/>
  <c r="I2191" i="2"/>
  <c r="H2191" i="2" s="1"/>
  <c r="W2194" i="1" s="1"/>
  <c r="I2133" i="2"/>
  <c r="H2133" i="2" s="1"/>
  <c r="W2136" i="1" s="1"/>
  <c r="I2128" i="2"/>
  <c r="H2128" i="2" s="1"/>
  <c r="W2131" i="1" s="1"/>
  <c r="I2114" i="2"/>
  <c r="H2114" i="2" s="1"/>
  <c r="W2117" i="1" s="1"/>
  <c r="I2095" i="2"/>
  <c r="H2095" i="2" s="1"/>
  <c r="W2098" i="1" s="1"/>
  <c r="I2092" i="2"/>
  <c r="H2092" i="2" s="1"/>
  <c r="W2095" i="1" s="1"/>
  <c r="I2083" i="2"/>
  <c r="H2083" i="2" s="1"/>
  <c r="W2086" i="1" s="1"/>
  <c r="I2069" i="2"/>
  <c r="H2069" i="2" s="1"/>
  <c r="W2072" i="1" s="1"/>
  <c r="I2064" i="2"/>
  <c r="H2064" i="2" s="1"/>
  <c r="W2067" i="1" s="1"/>
  <c r="I2050" i="2"/>
  <c r="H2050" i="2" s="1"/>
  <c r="W2053" i="1" s="1"/>
  <c r="I2037" i="2"/>
  <c r="H2037" i="2" s="1"/>
  <c r="W2040" i="1" s="1"/>
  <c r="I2028" i="2"/>
  <c r="H2028" i="2" s="1"/>
  <c r="W2031" i="1" s="1"/>
  <c r="I2005" i="2"/>
  <c r="H2005" i="2" s="1"/>
  <c r="W2008" i="1" s="1"/>
  <c r="I1996" i="2"/>
  <c r="H1996" i="2" s="1"/>
  <c r="W1999" i="1" s="1"/>
  <c r="I1973" i="2"/>
  <c r="H1973" i="2" s="1"/>
  <c r="W1976" i="1" s="1"/>
  <c r="I1964" i="2"/>
  <c r="H1964" i="2" s="1"/>
  <c r="W1967" i="1" s="1"/>
  <c r="I1939" i="2"/>
  <c r="H1939" i="2" s="1"/>
  <c r="W1942" i="1" s="1"/>
  <c r="I1925" i="2"/>
  <c r="H1925" i="2" s="1"/>
  <c r="W1928" i="1" s="1"/>
  <c r="I1909" i="2"/>
  <c r="H1909" i="2" s="1"/>
  <c r="W1912" i="1" s="1"/>
  <c r="I1893" i="2"/>
  <c r="H1893" i="2" s="1"/>
  <c r="W1896" i="1" s="1"/>
  <c r="I1877" i="2"/>
  <c r="H1877" i="2" s="1"/>
  <c r="W1880" i="1" s="1"/>
  <c r="I1861" i="2"/>
  <c r="H1861" i="2" s="1"/>
  <c r="W1864" i="1" s="1"/>
  <c r="I1859" i="2"/>
  <c r="H1859" i="2" s="1"/>
  <c r="W1862" i="1" s="1"/>
  <c r="I1848" i="2"/>
  <c r="H1848" i="2" s="1"/>
  <c r="W1851" i="1" s="1"/>
  <c r="I1843" i="2"/>
  <c r="H1843" i="2" s="1"/>
  <c r="W1846" i="1" s="1"/>
  <c r="I1832" i="2"/>
  <c r="H1832" i="2" s="1"/>
  <c r="W1835" i="1" s="1"/>
  <c r="I1827" i="2"/>
  <c r="H1827" i="2" s="1"/>
  <c r="W1830" i="1" s="1"/>
  <c r="I1816" i="2"/>
  <c r="H1816" i="2" s="1"/>
  <c r="W1819" i="1" s="1"/>
  <c r="I1811" i="2"/>
  <c r="H1811" i="2" s="1"/>
  <c r="W1814" i="1" s="1"/>
  <c r="I1800" i="2"/>
  <c r="H1800" i="2" s="1"/>
  <c r="W1803" i="1" s="1"/>
  <c r="I1795" i="2"/>
  <c r="H1795" i="2" s="1"/>
  <c r="W1798" i="1" s="1"/>
  <c r="I1784" i="2"/>
  <c r="H1784" i="2" s="1"/>
  <c r="W1787" i="1" s="1"/>
  <c r="I1779" i="2"/>
  <c r="H1779" i="2" s="1"/>
  <c r="W1782" i="1" s="1"/>
  <c r="I1768" i="2"/>
  <c r="H1768" i="2" s="1"/>
  <c r="W1771" i="1" s="1"/>
  <c r="I1763" i="2"/>
  <c r="H1763" i="2" s="1"/>
  <c r="W1766" i="1" s="1"/>
  <c r="I2041" i="2"/>
  <c r="H2041" i="2" s="1"/>
  <c r="W2044" i="1" s="1"/>
  <c r="I2038" i="2"/>
  <c r="H2038" i="2" s="1"/>
  <c r="W2041" i="1" s="1"/>
  <c r="I2035" i="2"/>
  <c r="H2035" i="2" s="1"/>
  <c r="W2038" i="1" s="1"/>
  <c r="I2032" i="2"/>
  <c r="H2032" i="2" s="1"/>
  <c r="W2035" i="1" s="1"/>
  <c r="I2025" i="2"/>
  <c r="H2025" i="2" s="1"/>
  <c r="W2028" i="1" s="1"/>
  <c r="I2022" i="2"/>
  <c r="H2022" i="2" s="1"/>
  <c r="W2025" i="1" s="1"/>
  <c r="I2019" i="2"/>
  <c r="H2019" i="2" s="1"/>
  <c r="W2022" i="1" s="1"/>
  <c r="I2016" i="2"/>
  <c r="H2016" i="2" s="1"/>
  <c r="W2019" i="1" s="1"/>
  <c r="I2009" i="2"/>
  <c r="H2009" i="2" s="1"/>
  <c r="W2012" i="1" s="1"/>
  <c r="I2006" i="2"/>
  <c r="H2006" i="2" s="1"/>
  <c r="W2009" i="1" s="1"/>
  <c r="I2003" i="2"/>
  <c r="H2003" i="2" s="1"/>
  <c r="W2006" i="1" s="1"/>
  <c r="I2000" i="2"/>
  <c r="H2000" i="2" s="1"/>
  <c r="W2003" i="1" s="1"/>
  <c r="I1993" i="2"/>
  <c r="H1993" i="2" s="1"/>
  <c r="W1996" i="1" s="1"/>
  <c r="I1990" i="2"/>
  <c r="H1990" i="2" s="1"/>
  <c r="W1993" i="1" s="1"/>
  <c r="I1987" i="2"/>
  <c r="H1987" i="2" s="1"/>
  <c r="W1990" i="1" s="1"/>
  <c r="I1984" i="2"/>
  <c r="H1984" i="2" s="1"/>
  <c r="W1987" i="1" s="1"/>
  <c r="I1977" i="2"/>
  <c r="H1977" i="2" s="1"/>
  <c r="W1980" i="1" s="1"/>
  <c r="I1974" i="2"/>
  <c r="H1974" i="2" s="1"/>
  <c r="W1977" i="1" s="1"/>
  <c r="I1971" i="2"/>
  <c r="H1971" i="2" s="1"/>
  <c r="W1974" i="1" s="1"/>
  <c r="I1968" i="2"/>
  <c r="H1968" i="2" s="1"/>
  <c r="W1971" i="1" s="1"/>
  <c r="I1961" i="2"/>
  <c r="H1961" i="2" s="1"/>
  <c r="W1964" i="1" s="1"/>
  <c r="I1958" i="2"/>
  <c r="H1958" i="2" s="1"/>
  <c r="W1961" i="1" s="1"/>
  <c r="I1955" i="2"/>
  <c r="H1955" i="2" s="1"/>
  <c r="W1958" i="1" s="1"/>
  <c r="I1952" i="2"/>
  <c r="H1952" i="2" s="1"/>
  <c r="W1955" i="1" s="1"/>
  <c r="I1945" i="2"/>
  <c r="H1945" i="2" s="1"/>
  <c r="W1948" i="1" s="1"/>
  <c r="I1942" i="2"/>
  <c r="H1942" i="2" s="1"/>
  <c r="W1945" i="1" s="1"/>
  <c r="I1940" i="2"/>
  <c r="H1940" i="2" s="1"/>
  <c r="W1943" i="1" s="1"/>
  <c r="I1931" i="2"/>
  <c r="H1931" i="2" s="1"/>
  <c r="W1934" i="1" s="1"/>
  <c r="I1923" i="2"/>
  <c r="H1923" i="2" s="1"/>
  <c r="W1926" i="1" s="1"/>
  <c r="I1915" i="2"/>
  <c r="H1915" i="2" s="1"/>
  <c r="W1918" i="1" s="1"/>
  <c r="I1907" i="2"/>
  <c r="H1907" i="2" s="1"/>
  <c r="W1910" i="1" s="1"/>
  <c r="I1899" i="2"/>
  <c r="H1899" i="2" s="1"/>
  <c r="W1902" i="1" s="1"/>
  <c r="I1891" i="2"/>
  <c r="H1891" i="2" s="1"/>
  <c r="W1894" i="1" s="1"/>
  <c r="I1883" i="2"/>
  <c r="H1883" i="2" s="1"/>
  <c r="W1886" i="1" s="1"/>
  <c r="I1875" i="2"/>
  <c r="H1875" i="2" s="1"/>
  <c r="W1878" i="1" s="1"/>
  <c r="I1867" i="2"/>
  <c r="H1867" i="2" s="1"/>
  <c r="W1870" i="1" s="1"/>
  <c r="I1857" i="2"/>
  <c r="H1857" i="2" s="1"/>
  <c r="W1860" i="1" s="1"/>
  <c r="I1854" i="2"/>
  <c r="H1854" i="2" s="1"/>
  <c r="W1857" i="1" s="1"/>
  <c r="I1849" i="2"/>
  <c r="H1849" i="2" s="1"/>
  <c r="W1852" i="1" s="1"/>
  <c r="I1846" i="2"/>
  <c r="H1846" i="2" s="1"/>
  <c r="W1849" i="1" s="1"/>
  <c r="I1841" i="2"/>
  <c r="H1841" i="2" s="1"/>
  <c r="W1844" i="1" s="1"/>
  <c r="I1838" i="2"/>
  <c r="H1838" i="2" s="1"/>
  <c r="W1841" i="1" s="1"/>
  <c r="I1833" i="2"/>
  <c r="H1833" i="2" s="1"/>
  <c r="W1836" i="1" s="1"/>
  <c r="I1830" i="2"/>
  <c r="H1830" i="2" s="1"/>
  <c r="W1833" i="1" s="1"/>
  <c r="I1825" i="2"/>
  <c r="H1825" i="2" s="1"/>
  <c r="W1828" i="1" s="1"/>
  <c r="I1822" i="2"/>
  <c r="H1822" i="2" s="1"/>
  <c r="W1825" i="1" s="1"/>
  <c r="I1817" i="2"/>
  <c r="H1817" i="2" s="1"/>
  <c r="W1820" i="1" s="1"/>
  <c r="I1814" i="2"/>
  <c r="H1814" i="2" s="1"/>
  <c r="W1817" i="1" s="1"/>
  <c r="I1809" i="2"/>
  <c r="H1809" i="2" s="1"/>
  <c r="W1812" i="1" s="1"/>
  <c r="I1806" i="2"/>
  <c r="H1806" i="2" s="1"/>
  <c r="W1809" i="1" s="1"/>
  <c r="I1801" i="2"/>
  <c r="H1801" i="2" s="1"/>
  <c r="W1804" i="1" s="1"/>
  <c r="I1798" i="2"/>
  <c r="H1798" i="2" s="1"/>
  <c r="W1801" i="1" s="1"/>
  <c r="I1793" i="2"/>
  <c r="H1793" i="2" s="1"/>
  <c r="W1796" i="1" s="1"/>
  <c r="I1790" i="2"/>
  <c r="H1790" i="2" s="1"/>
  <c r="W1793" i="1" s="1"/>
  <c r="I1785" i="2"/>
  <c r="H1785" i="2" s="1"/>
  <c r="W1788" i="1" s="1"/>
  <c r="I1782" i="2"/>
  <c r="H1782" i="2" s="1"/>
  <c r="W1785" i="1" s="1"/>
  <c r="I1777" i="2"/>
  <c r="H1777" i="2" s="1"/>
  <c r="W1780" i="1" s="1"/>
  <c r="I1774" i="2"/>
  <c r="H1774" i="2" s="1"/>
  <c r="W1777" i="1" s="1"/>
  <c r="I1769" i="2"/>
  <c r="H1769" i="2" s="1"/>
  <c r="W1772" i="1" s="1"/>
  <c r="I1766" i="2"/>
  <c r="H1766" i="2" s="1"/>
  <c r="W1769" i="1" s="1"/>
  <c r="I1761" i="2"/>
  <c r="H1761" i="2" s="1"/>
  <c r="W1764" i="1" s="1"/>
  <c r="I1758" i="2"/>
  <c r="H1758" i="2" s="1"/>
  <c r="W1761" i="1" s="1"/>
  <c r="I1753" i="2"/>
  <c r="H1753" i="2" s="1"/>
  <c r="W1756" i="1" s="1"/>
  <c r="I1750" i="2"/>
  <c r="H1750" i="2" s="1"/>
  <c r="W1753" i="1" s="1"/>
  <c r="I1745" i="2"/>
  <c r="H1745" i="2" s="1"/>
  <c r="W1748" i="1" s="1"/>
  <c r="I1742" i="2"/>
  <c r="H1742" i="2" s="1"/>
  <c r="W1745" i="1" s="1"/>
  <c r="I1737" i="2"/>
  <c r="H1737" i="2" s="1"/>
  <c r="W1740" i="1" s="1"/>
  <c r="I1734" i="2"/>
  <c r="H1734" i="2" s="1"/>
  <c r="W1737" i="1" s="1"/>
  <c r="I1729" i="2"/>
  <c r="H1729" i="2" s="1"/>
  <c r="W1732" i="1" s="1"/>
  <c r="I1726" i="2"/>
  <c r="H1726" i="2" s="1"/>
  <c r="W1729" i="1" s="1"/>
  <c r="I1721" i="2"/>
  <c r="H1721" i="2" s="1"/>
  <c r="W1724" i="1" s="1"/>
  <c r="I1718" i="2"/>
  <c r="H1718" i="2" s="1"/>
  <c r="W1721" i="1" s="1"/>
  <c r="I1713" i="2"/>
  <c r="H1713" i="2" s="1"/>
  <c r="W1716" i="1" s="1"/>
  <c r="I1710" i="2"/>
  <c r="H1710" i="2" s="1"/>
  <c r="W1713" i="1" s="1"/>
  <c r="I1705" i="2"/>
  <c r="H1705" i="2" s="1"/>
  <c r="W1708" i="1" s="1"/>
  <c r="I1702" i="2"/>
  <c r="H1702" i="2" s="1"/>
  <c r="W1705" i="1" s="1"/>
  <c r="I1697" i="2"/>
  <c r="H1697" i="2" s="1"/>
  <c r="W1700" i="1" s="1"/>
  <c r="I1694" i="2"/>
  <c r="H1694" i="2" s="1"/>
  <c r="W1697" i="1" s="1"/>
  <c r="I1689" i="2"/>
  <c r="H1689" i="2" s="1"/>
  <c r="W1692" i="1" s="1"/>
  <c r="I1686" i="2"/>
  <c r="H1686" i="2" s="1"/>
  <c r="W1689" i="1" s="1"/>
  <c r="I1681" i="2"/>
  <c r="H1681" i="2" s="1"/>
  <c r="W1684" i="1" s="1"/>
  <c r="I1678" i="2"/>
  <c r="H1678" i="2" s="1"/>
  <c r="W1681" i="1" s="1"/>
  <c r="I1673" i="2"/>
  <c r="H1673" i="2" s="1"/>
  <c r="W1676" i="1" s="1"/>
  <c r="I1670" i="2"/>
  <c r="H1670" i="2" s="1"/>
  <c r="W1673" i="1" s="1"/>
  <c r="I1665" i="2"/>
  <c r="H1665" i="2" s="1"/>
  <c r="W1668" i="1" s="1"/>
  <c r="I1662" i="2"/>
  <c r="H1662" i="2" s="1"/>
  <c r="W1665" i="1" s="1"/>
  <c r="I1657" i="2"/>
  <c r="H1657" i="2" s="1"/>
  <c r="W1660" i="1" s="1"/>
  <c r="I1654" i="2"/>
  <c r="H1654" i="2" s="1"/>
  <c r="W1657" i="1" s="1"/>
  <c r="I1649" i="2"/>
  <c r="H1649" i="2" s="1"/>
  <c r="W1652" i="1" s="1"/>
  <c r="I1646" i="2"/>
  <c r="H1646" i="2" s="1"/>
  <c r="W1649" i="1" s="1"/>
  <c r="I1641" i="2"/>
  <c r="H1641" i="2" s="1"/>
  <c r="W1644" i="1" s="1"/>
  <c r="I1638" i="2"/>
  <c r="H1638" i="2" s="1"/>
  <c r="W1641" i="1" s="1"/>
  <c r="I1633" i="2"/>
  <c r="H1633" i="2" s="1"/>
  <c r="W1636" i="1" s="1"/>
  <c r="I1630" i="2"/>
  <c r="H1630" i="2" s="1"/>
  <c r="W1633" i="1" s="1"/>
  <c r="I1625" i="2"/>
  <c r="H1625" i="2" s="1"/>
  <c r="W1628" i="1" s="1"/>
  <c r="I1622" i="2"/>
  <c r="H1622" i="2" s="1"/>
  <c r="W1625" i="1" s="1"/>
  <c r="I1617" i="2"/>
  <c r="H1617" i="2" s="1"/>
  <c r="W1620" i="1" s="1"/>
  <c r="I1614" i="2"/>
  <c r="H1614" i="2" s="1"/>
  <c r="W1617" i="1" s="1"/>
  <c r="I1609" i="2"/>
  <c r="H1609" i="2" s="1"/>
  <c r="W1612" i="1" s="1"/>
  <c r="I1606" i="2"/>
  <c r="H1606" i="2" s="1"/>
  <c r="W1609" i="1" s="1"/>
  <c r="I1601" i="2"/>
  <c r="H1601" i="2" s="1"/>
  <c r="W1604" i="1" s="1"/>
  <c r="I1598" i="2"/>
  <c r="H1598" i="2" s="1"/>
  <c r="W1601" i="1" s="1"/>
  <c r="I1593" i="2"/>
  <c r="H1593" i="2" s="1"/>
  <c r="W1596" i="1" s="1"/>
  <c r="I1590" i="2"/>
  <c r="H1590" i="2" s="1"/>
  <c r="W1593" i="1" s="1"/>
  <c r="I1585" i="2"/>
  <c r="H1585" i="2" s="1"/>
  <c r="W1588" i="1" s="1"/>
  <c r="I1582" i="2"/>
  <c r="H1582" i="2" s="1"/>
  <c r="W1585" i="1" s="1"/>
  <c r="I1577" i="2"/>
  <c r="H1577" i="2" s="1"/>
  <c r="W1580" i="1" s="1"/>
  <c r="I1574" i="2"/>
  <c r="H1574" i="2" s="1"/>
  <c r="W1577" i="1" s="1"/>
  <c r="I1569" i="2"/>
  <c r="H1569" i="2" s="1"/>
  <c r="W1572" i="1" s="1"/>
  <c r="I1566" i="2"/>
  <c r="H1566" i="2" s="1"/>
  <c r="W1569" i="1" s="1"/>
  <c r="I1561" i="2"/>
  <c r="H1561" i="2" s="1"/>
  <c r="W1564" i="1" s="1"/>
  <c r="I1558" i="2"/>
  <c r="H1558" i="2" s="1"/>
  <c r="W1561" i="1" s="1"/>
  <c r="I1553" i="2"/>
  <c r="H1553" i="2" s="1"/>
  <c r="W1556" i="1" s="1"/>
  <c r="I1550" i="2"/>
  <c r="H1550" i="2" s="1"/>
  <c r="W1553" i="1" s="1"/>
  <c r="I1545" i="2"/>
  <c r="H1545" i="2" s="1"/>
  <c r="W1548" i="1" s="1"/>
  <c r="I1537" i="2"/>
  <c r="H1537" i="2" s="1"/>
  <c r="W1540" i="1" s="1"/>
  <c r="I1534" i="2"/>
  <c r="H1534" i="2" s="1"/>
  <c r="W1537" i="1" s="1"/>
  <c r="I1529" i="2"/>
  <c r="H1529" i="2" s="1"/>
  <c r="W1532" i="1" s="1"/>
  <c r="I1526" i="2"/>
  <c r="H1526" i="2" s="1"/>
  <c r="W1529" i="1" s="1"/>
  <c r="I1521" i="2"/>
  <c r="H1521" i="2" s="1"/>
  <c r="W1524" i="1" s="1"/>
  <c r="I1518" i="2"/>
  <c r="H1518" i="2" s="1"/>
  <c r="W1521" i="1" s="1"/>
  <c r="I1513" i="2"/>
  <c r="H1513" i="2" s="1"/>
  <c r="W1516" i="1" s="1"/>
  <c r="I1510" i="2"/>
  <c r="H1510" i="2" s="1"/>
  <c r="W1513" i="1" s="1"/>
  <c r="I1505" i="2"/>
  <c r="H1505" i="2" s="1"/>
  <c r="W1508" i="1" s="1"/>
  <c r="I1502" i="2"/>
  <c r="H1502" i="2" s="1"/>
  <c r="W1505" i="1" s="1"/>
  <c r="I1497" i="2"/>
  <c r="H1497" i="2" s="1"/>
  <c r="W1500" i="1" s="1"/>
  <c r="I1494" i="2"/>
  <c r="H1494" i="2" s="1"/>
  <c r="W1497" i="1" s="1"/>
  <c r="I1489" i="2"/>
  <c r="H1489" i="2" s="1"/>
  <c r="W1492" i="1" s="1"/>
  <c r="I1486" i="2"/>
  <c r="H1486" i="2" s="1"/>
  <c r="W1489" i="1" s="1"/>
  <c r="I1481" i="2"/>
  <c r="H1481" i="2" s="1"/>
  <c r="W1484" i="1" s="1"/>
  <c r="I1478" i="2"/>
  <c r="H1478" i="2" s="1"/>
  <c r="W1481" i="1" s="1"/>
  <c r="I1473" i="2"/>
  <c r="H1473" i="2" s="1"/>
  <c r="W1476" i="1" s="1"/>
  <c r="I1470" i="2"/>
  <c r="H1470" i="2" s="1"/>
  <c r="W1473" i="1" s="1"/>
  <c r="I1465" i="2"/>
  <c r="H1465" i="2" s="1"/>
  <c r="W1468" i="1" s="1"/>
  <c r="I1462" i="2"/>
  <c r="H1462" i="2" s="1"/>
  <c r="W1465" i="1" s="1"/>
  <c r="I1457" i="2"/>
  <c r="H1457" i="2" s="1"/>
  <c r="W1460" i="1" s="1"/>
  <c r="I1454" i="2"/>
  <c r="H1454" i="2" s="1"/>
  <c r="W1457" i="1" s="1"/>
  <c r="I1449" i="2"/>
  <c r="H1449" i="2" s="1"/>
  <c r="W1452" i="1" s="1"/>
  <c r="I1446" i="2"/>
  <c r="H1446" i="2" s="1"/>
  <c r="W1449" i="1" s="1"/>
  <c r="I1444" i="2"/>
  <c r="H1444" i="2" s="1"/>
  <c r="W1447" i="1" s="1"/>
  <c r="I1442" i="2"/>
  <c r="H1442" i="2" s="1"/>
  <c r="W1445" i="1" s="1"/>
  <c r="I1440" i="2"/>
  <c r="H1440" i="2" s="1"/>
  <c r="W1443" i="1" s="1"/>
  <c r="I1438" i="2"/>
  <c r="H1438" i="2" s="1"/>
  <c r="W1441" i="1" s="1"/>
  <c r="I1436" i="2"/>
  <c r="H1436" i="2" s="1"/>
  <c r="W1439" i="1" s="1"/>
  <c r="I1434" i="2"/>
  <c r="H1434" i="2" s="1"/>
  <c r="W1437" i="1" s="1"/>
  <c r="I1432" i="2"/>
  <c r="H1432" i="2" s="1"/>
  <c r="W1435" i="1" s="1"/>
  <c r="I1430" i="2"/>
  <c r="H1430" i="2" s="1"/>
  <c r="W1433" i="1" s="1"/>
  <c r="I1428" i="2"/>
  <c r="H1428" i="2" s="1"/>
  <c r="W1431" i="1" s="1"/>
  <c r="I1426" i="2"/>
  <c r="H1426" i="2" s="1"/>
  <c r="W1429" i="1" s="1"/>
  <c r="I1424" i="2"/>
  <c r="H1424" i="2" s="1"/>
  <c r="W1427" i="1" s="1"/>
  <c r="I1422" i="2"/>
  <c r="H1422" i="2" s="1"/>
  <c r="W1425" i="1" s="1"/>
  <c r="I1420" i="2"/>
  <c r="H1420" i="2" s="1"/>
  <c r="W1423" i="1" s="1"/>
  <c r="I1418" i="2"/>
  <c r="H1418" i="2" s="1"/>
  <c r="W1421" i="1" s="1"/>
  <c r="I1416" i="2"/>
  <c r="H1416" i="2" s="1"/>
  <c r="W1419" i="1" s="1"/>
  <c r="I1414" i="2"/>
  <c r="H1414" i="2" s="1"/>
  <c r="W1417" i="1" s="1"/>
  <c r="I1412" i="2"/>
  <c r="H1412" i="2" s="1"/>
  <c r="W1415" i="1" s="1"/>
  <c r="I1410" i="2"/>
  <c r="H1410" i="2" s="1"/>
  <c r="W1413" i="1" s="1"/>
  <c r="I1408" i="2"/>
  <c r="H1408" i="2" s="1"/>
  <c r="W1411" i="1" s="1"/>
  <c r="I1406" i="2"/>
  <c r="H1406" i="2" s="1"/>
  <c r="W1409" i="1" s="1"/>
  <c r="I1404" i="2"/>
  <c r="H1404" i="2" s="1"/>
  <c r="W1407" i="1" s="1"/>
  <c r="I1402" i="2"/>
  <c r="H1402" i="2" s="1"/>
  <c r="W1405" i="1" s="1"/>
  <c r="I1400" i="2"/>
  <c r="H1400" i="2" s="1"/>
  <c r="W1403" i="1" s="1"/>
  <c r="I1398" i="2"/>
  <c r="H1398" i="2" s="1"/>
  <c r="W1401" i="1" s="1"/>
  <c r="I1396" i="2"/>
  <c r="H1396" i="2" s="1"/>
  <c r="W1399" i="1" s="1"/>
  <c r="I1394" i="2"/>
  <c r="H1394" i="2" s="1"/>
  <c r="W1397" i="1" s="1"/>
  <c r="I1392" i="2"/>
  <c r="H1392" i="2" s="1"/>
  <c r="W1395" i="1" s="1"/>
  <c r="I1390" i="2"/>
  <c r="H1390" i="2" s="1"/>
  <c r="W1393" i="1" s="1"/>
  <c r="I1388" i="2"/>
  <c r="H1388" i="2" s="1"/>
  <c r="W1391" i="1" s="1"/>
  <c r="I1386" i="2"/>
  <c r="H1386" i="2" s="1"/>
  <c r="W1389" i="1" s="1"/>
  <c r="I1384" i="2"/>
  <c r="H1384" i="2" s="1"/>
  <c r="W1387" i="1" s="1"/>
  <c r="I1382" i="2"/>
  <c r="H1382" i="2" s="1"/>
  <c r="W1385" i="1" s="1"/>
  <c r="I1379" i="2"/>
  <c r="H1379" i="2" s="1"/>
  <c r="W1382" i="1" s="1"/>
  <c r="I1377" i="2"/>
  <c r="H1377" i="2" s="1"/>
  <c r="W1380" i="1" s="1"/>
  <c r="I1376" i="2"/>
  <c r="H1376" i="2" s="1"/>
  <c r="W1379" i="1" s="1"/>
  <c r="I1374" i="2"/>
  <c r="H1374" i="2" s="1"/>
  <c r="W1377" i="1" s="1"/>
  <c r="I1372" i="2"/>
  <c r="H1372" i="2" s="1"/>
  <c r="W1375" i="1" s="1"/>
  <c r="I1370" i="2"/>
  <c r="H1370" i="2" s="1"/>
  <c r="W1373" i="1" s="1"/>
  <c r="I1368" i="2"/>
  <c r="H1368" i="2" s="1"/>
  <c r="W1371" i="1" s="1"/>
  <c r="I1366" i="2"/>
  <c r="H1366" i="2" s="1"/>
  <c r="W1369" i="1" s="1"/>
  <c r="I1364" i="2"/>
  <c r="H1364" i="2" s="1"/>
  <c r="W1367" i="1" s="1"/>
  <c r="I1362" i="2"/>
  <c r="H1362" i="2" s="1"/>
  <c r="W1365" i="1" s="1"/>
  <c r="I1360" i="2"/>
  <c r="H1360" i="2" s="1"/>
  <c r="W1363" i="1" s="1"/>
  <c r="I1358" i="2"/>
  <c r="H1358" i="2" s="1"/>
  <c r="W1361" i="1" s="1"/>
  <c r="I1356" i="2"/>
  <c r="H1356" i="2" s="1"/>
  <c r="W1359" i="1" s="1"/>
  <c r="I1354" i="2"/>
  <c r="H1354" i="2" s="1"/>
  <c r="W1357" i="1" s="1"/>
  <c r="I1352" i="2"/>
  <c r="H1352" i="2" s="1"/>
  <c r="W1355" i="1" s="1"/>
  <c r="I1350" i="2"/>
  <c r="H1350" i="2" s="1"/>
  <c r="W1353" i="1" s="1"/>
  <c r="I1348" i="2"/>
  <c r="H1348" i="2" s="1"/>
  <c r="W1351" i="1" s="1"/>
  <c r="I1346" i="2"/>
  <c r="H1346" i="2" s="1"/>
  <c r="W1349" i="1" s="1"/>
  <c r="I1344" i="2"/>
  <c r="H1344" i="2" s="1"/>
  <c r="W1347" i="1" s="1"/>
  <c r="I1342" i="2"/>
  <c r="H1342" i="2" s="1"/>
  <c r="W1345" i="1" s="1"/>
  <c r="I1340" i="2"/>
  <c r="H1340" i="2" s="1"/>
  <c r="W1343" i="1" s="1"/>
  <c r="I1338" i="2"/>
  <c r="H1338" i="2" s="1"/>
  <c r="W1341" i="1" s="1"/>
  <c r="I1336" i="2"/>
  <c r="H1336" i="2" s="1"/>
  <c r="W1339" i="1" s="1"/>
  <c r="I1334" i="2"/>
  <c r="H1334" i="2" s="1"/>
  <c r="W1337" i="1" s="1"/>
  <c r="I1332" i="2"/>
  <c r="H1332" i="2" s="1"/>
  <c r="W1335" i="1" s="1"/>
  <c r="I1330" i="2"/>
  <c r="H1330" i="2" s="1"/>
  <c r="W1333" i="1" s="1"/>
  <c r="I1328" i="2"/>
  <c r="H1328" i="2" s="1"/>
  <c r="W1331" i="1" s="1"/>
  <c r="I1326" i="2"/>
  <c r="H1326" i="2" s="1"/>
  <c r="W1329" i="1" s="1"/>
  <c r="I1324" i="2"/>
  <c r="H1324" i="2" s="1"/>
  <c r="W1327" i="1" s="1"/>
  <c r="I1322" i="2"/>
  <c r="H1322" i="2" s="1"/>
  <c r="W1325" i="1" s="1"/>
  <c r="I1320" i="2"/>
  <c r="H1320" i="2" s="1"/>
  <c r="W1323" i="1" s="1"/>
  <c r="I1318" i="2"/>
  <c r="H1318" i="2" s="1"/>
  <c r="W1321" i="1" s="1"/>
  <c r="I1316" i="2"/>
  <c r="H1316" i="2" s="1"/>
  <c r="W1319" i="1" s="1"/>
  <c r="I1314" i="2"/>
  <c r="H1314" i="2" s="1"/>
  <c r="W1317" i="1" s="1"/>
  <c r="I1312" i="2"/>
  <c r="H1312" i="2" s="1"/>
  <c r="W1315" i="1" s="1"/>
  <c r="I1310" i="2"/>
  <c r="H1310" i="2" s="1"/>
  <c r="W1313" i="1" s="1"/>
  <c r="I1308" i="2"/>
  <c r="H1308" i="2" s="1"/>
  <c r="W1311" i="1" s="1"/>
  <c r="I1306" i="2"/>
  <c r="H1306" i="2" s="1"/>
  <c r="W1309" i="1" s="1"/>
  <c r="I1304" i="2"/>
  <c r="H1304" i="2" s="1"/>
  <c r="W1307" i="1" s="1"/>
  <c r="I1302" i="2"/>
  <c r="H1302" i="2" s="1"/>
  <c r="W1305" i="1" s="1"/>
  <c r="I1300" i="2"/>
  <c r="H1300" i="2" s="1"/>
  <c r="W1303" i="1" s="1"/>
  <c r="I1298" i="2"/>
  <c r="H1298" i="2" s="1"/>
  <c r="W1301" i="1" s="1"/>
  <c r="I1296" i="2"/>
  <c r="H1296" i="2" s="1"/>
  <c r="W1299" i="1" s="1"/>
  <c r="I1289" i="2"/>
  <c r="H1289" i="2" s="1"/>
  <c r="W1292" i="1" s="1"/>
  <c r="I1271" i="2"/>
  <c r="H1271" i="2" s="1"/>
  <c r="W1274" i="1" s="1"/>
  <c r="I1261" i="2"/>
  <c r="H1261" i="2" s="1"/>
  <c r="W1264" i="1" s="1"/>
  <c r="I1258" i="2"/>
  <c r="H1258" i="2" s="1"/>
  <c r="W1261" i="1" s="1"/>
  <c r="I1256" i="2"/>
  <c r="H1256" i="2" s="1"/>
  <c r="W1259" i="1" s="1"/>
  <c r="I1249" i="2"/>
  <c r="H1249" i="2" s="1"/>
  <c r="W1252" i="1" s="1"/>
  <c r="I1247" i="2"/>
  <c r="H1247" i="2" s="1"/>
  <c r="W1250" i="1" s="1"/>
  <c r="I1220" i="2"/>
  <c r="H1220" i="2" s="1"/>
  <c r="W1223" i="1" s="1"/>
  <c r="I1215" i="2"/>
  <c r="H1215" i="2" s="1"/>
  <c r="W1218" i="1" s="1"/>
  <c r="I1210" i="2"/>
  <c r="H1210" i="2" s="1"/>
  <c r="W1213" i="1" s="1"/>
  <c r="I1208" i="2"/>
  <c r="H1208" i="2" s="1"/>
  <c r="W1211" i="1" s="1"/>
  <c r="I1203" i="2"/>
  <c r="H1203" i="2" s="1"/>
  <c r="W1206" i="1" s="1"/>
  <c r="I1188" i="2"/>
  <c r="H1188" i="2" s="1"/>
  <c r="W1191" i="1" s="1"/>
  <c r="I1183" i="2"/>
  <c r="H1183" i="2" s="1"/>
  <c r="W1186" i="1" s="1"/>
  <c r="I1170" i="2"/>
  <c r="H1170" i="2" s="1"/>
  <c r="W1173" i="1" s="1"/>
  <c r="I1165" i="2"/>
  <c r="H1165" i="2" s="1"/>
  <c r="W1168" i="1" s="1"/>
  <c r="I1154" i="2"/>
  <c r="H1154" i="2" s="1"/>
  <c r="W1157" i="1" s="1"/>
  <c r="I1149" i="2"/>
  <c r="H1149" i="2" s="1"/>
  <c r="W1152" i="1" s="1"/>
  <c r="I1136" i="2"/>
  <c r="H1136" i="2" s="1"/>
  <c r="W1139" i="1" s="1"/>
  <c r="I1131" i="2"/>
  <c r="H1131" i="2" s="1"/>
  <c r="W1134" i="1" s="1"/>
  <c r="I1120" i="2"/>
  <c r="H1120" i="2" s="1"/>
  <c r="W1123" i="1" s="1"/>
  <c r="I1115" i="2"/>
  <c r="H1115" i="2" s="1"/>
  <c r="W1118" i="1" s="1"/>
  <c r="I956" i="2"/>
  <c r="H956" i="2" s="1"/>
  <c r="W959" i="1" s="1"/>
  <c r="I937" i="2"/>
  <c r="H937" i="2" s="1"/>
  <c r="W940" i="1" s="1"/>
  <c r="I929" i="2"/>
  <c r="H929" i="2" s="1"/>
  <c r="W932" i="1" s="1"/>
  <c r="I921" i="2"/>
  <c r="H921" i="2" s="1"/>
  <c r="W924" i="1" s="1"/>
  <c r="I913" i="2"/>
  <c r="H913" i="2" s="1"/>
  <c r="W916" i="1" s="1"/>
  <c r="I905" i="2"/>
  <c r="H905" i="2" s="1"/>
  <c r="W908" i="1" s="1"/>
  <c r="I897" i="2"/>
  <c r="H897" i="2" s="1"/>
  <c r="W900" i="1" s="1"/>
  <c r="I2267" i="2"/>
  <c r="H2267" i="2" s="1"/>
  <c r="W2270" i="1" s="1"/>
  <c r="I2259" i="2"/>
  <c r="H2259" i="2" s="1"/>
  <c r="W2262" i="1" s="1"/>
  <c r="I2251" i="2"/>
  <c r="H2251" i="2" s="1"/>
  <c r="W2254" i="1" s="1"/>
  <c r="I2243" i="2"/>
  <c r="H2243" i="2" s="1"/>
  <c r="W2246" i="1" s="1"/>
  <c r="I2235" i="2"/>
  <c r="H2235" i="2" s="1"/>
  <c r="W2238" i="1" s="1"/>
  <c r="I2227" i="2"/>
  <c r="H2227" i="2" s="1"/>
  <c r="W2230" i="1" s="1"/>
  <c r="I2219" i="2"/>
  <c r="H2219" i="2" s="1"/>
  <c r="W2222" i="1" s="1"/>
  <c r="I2211" i="2"/>
  <c r="H2211" i="2" s="1"/>
  <c r="W2214" i="1" s="1"/>
  <c r="I2203" i="2"/>
  <c r="H2203" i="2" s="1"/>
  <c r="W2206" i="1" s="1"/>
  <c r="I2195" i="2"/>
  <c r="H2195" i="2" s="1"/>
  <c r="W2198" i="1" s="1"/>
  <c r="I2187" i="2"/>
  <c r="H2187" i="2" s="1"/>
  <c r="W2190" i="1" s="1"/>
  <c r="I2179" i="2"/>
  <c r="H2179" i="2" s="1"/>
  <c r="W2182" i="1" s="1"/>
  <c r="I2171" i="2"/>
  <c r="H2171" i="2" s="1"/>
  <c r="W2174" i="1" s="1"/>
  <c r="I2163" i="2"/>
  <c r="H2163" i="2" s="1"/>
  <c r="W2166" i="1" s="1"/>
  <c r="I2157" i="2"/>
  <c r="H2157" i="2" s="1"/>
  <c r="W2160" i="1" s="1"/>
  <c r="I2154" i="2"/>
  <c r="H2154" i="2" s="1"/>
  <c r="W2157" i="1" s="1"/>
  <c r="I2151" i="2"/>
  <c r="H2151" i="2" s="1"/>
  <c r="W2154" i="1" s="1"/>
  <c r="I2148" i="2"/>
  <c r="H2148" i="2" s="1"/>
  <c r="W2151" i="1" s="1"/>
  <c r="I2141" i="2"/>
  <c r="H2141" i="2" s="1"/>
  <c r="W2144" i="1" s="1"/>
  <c r="I2138" i="2"/>
  <c r="H2138" i="2" s="1"/>
  <c r="W2141" i="1" s="1"/>
  <c r="I2135" i="2"/>
  <c r="H2135" i="2" s="1"/>
  <c r="W2138" i="1" s="1"/>
  <c r="I2132" i="2"/>
  <c r="H2132" i="2" s="1"/>
  <c r="W2135" i="1" s="1"/>
  <c r="I2125" i="2"/>
  <c r="H2125" i="2" s="1"/>
  <c r="W2128" i="1" s="1"/>
  <c r="I2122" i="2"/>
  <c r="H2122" i="2" s="1"/>
  <c r="W2125" i="1" s="1"/>
  <c r="I2119" i="2"/>
  <c r="H2119" i="2" s="1"/>
  <c r="W2122" i="1" s="1"/>
  <c r="I2116" i="2"/>
  <c r="H2116" i="2" s="1"/>
  <c r="W2119" i="1" s="1"/>
  <c r="I2109" i="2"/>
  <c r="H2109" i="2" s="1"/>
  <c r="W2112" i="1" s="1"/>
  <c r="I2106" i="2"/>
  <c r="H2106" i="2" s="1"/>
  <c r="W2109" i="1" s="1"/>
  <c r="I2103" i="2"/>
  <c r="H2103" i="2" s="1"/>
  <c r="W2106" i="1" s="1"/>
  <c r="I2100" i="2"/>
  <c r="H2100" i="2" s="1"/>
  <c r="W2103" i="1" s="1"/>
  <c r="I2093" i="2"/>
  <c r="H2093" i="2" s="1"/>
  <c r="W2096" i="1" s="1"/>
  <c r="I2090" i="2"/>
  <c r="H2090" i="2" s="1"/>
  <c r="W2093" i="1" s="1"/>
  <c r="I2087" i="2"/>
  <c r="H2087" i="2" s="1"/>
  <c r="W2090" i="1" s="1"/>
  <c r="I2084" i="2"/>
  <c r="H2084" i="2" s="1"/>
  <c r="W2087" i="1" s="1"/>
  <c r="I2077" i="2"/>
  <c r="H2077" i="2" s="1"/>
  <c r="W2080" i="1" s="1"/>
  <c r="I2074" i="2"/>
  <c r="H2074" i="2" s="1"/>
  <c r="W2077" i="1" s="1"/>
  <c r="I2071" i="2"/>
  <c r="H2071" i="2" s="1"/>
  <c r="W2074" i="1" s="1"/>
  <c r="I2068" i="2"/>
  <c r="H2068" i="2" s="1"/>
  <c r="W2071" i="1" s="1"/>
  <c r="I2061" i="2"/>
  <c r="H2061" i="2" s="1"/>
  <c r="W2064" i="1" s="1"/>
  <c r="I2058" i="2"/>
  <c r="H2058" i="2" s="1"/>
  <c r="W2061" i="1" s="1"/>
  <c r="I2055" i="2"/>
  <c r="H2055" i="2" s="1"/>
  <c r="W2058" i="1" s="1"/>
  <c r="I2052" i="2"/>
  <c r="H2052" i="2" s="1"/>
  <c r="W2055" i="1" s="1"/>
  <c r="I2045" i="2"/>
  <c r="H2045" i="2" s="1"/>
  <c r="W2048" i="1" s="1"/>
  <c r="I2042" i="2"/>
  <c r="H2042" i="2" s="1"/>
  <c r="W2045" i="1" s="1"/>
  <c r="I2039" i="2"/>
  <c r="H2039" i="2" s="1"/>
  <c r="W2042" i="1" s="1"/>
  <c r="I2036" i="2"/>
  <c r="H2036" i="2" s="1"/>
  <c r="W2039" i="1" s="1"/>
  <c r="I2029" i="2"/>
  <c r="H2029" i="2" s="1"/>
  <c r="W2032" i="1" s="1"/>
  <c r="I2026" i="2"/>
  <c r="H2026" i="2" s="1"/>
  <c r="W2029" i="1" s="1"/>
  <c r="I2023" i="2"/>
  <c r="H2023" i="2" s="1"/>
  <c r="W2026" i="1" s="1"/>
  <c r="I2020" i="2"/>
  <c r="H2020" i="2" s="1"/>
  <c r="W2023" i="1" s="1"/>
  <c r="I2013" i="2"/>
  <c r="H2013" i="2" s="1"/>
  <c r="W2016" i="1" s="1"/>
  <c r="I2010" i="2"/>
  <c r="H2010" i="2" s="1"/>
  <c r="W2013" i="1" s="1"/>
  <c r="I2007" i="2"/>
  <c r="H2007" i="2" s="1"/>
  <c r="W2010" i="1" s="1"/>
  <c r="I2004" i="2"/>
  <c r="H2004" i="2" s="1"/>
  <c r="W2007" i="1" s="1"/>
  <c r="I1997" i="2"/>
  <c r="H1997" i="2" s="1"/>
  <c r="W2000" i="1" s="1"/>
  <c r="I1994" i="2"/>
  <c r="H1994" i="2" s="1"/>
  <c r="W1997" i="1" s="1"/>
  <c r="I1991" i="2"/>
  <c r="H1991" i="2" s="1"/>
  <c r="W1994" i="1" s="1"/>
  <c r="I1988" i="2"/>
  <c r="H1988" i="2" s="1"/>
  <c r="W1991" i="1" s="1"/>
  <c r="I1981" i="2"/>
  <c r="H1981" i="2" s="1"/>
  <c r="W1984" i="1" s="1"/>
  <c r="I1978" i="2"/>
  <c r="H1978" i="2" s="1"/>
  <c r="W1981" i="1" s="1"/>
  <c r="I1975" i="2"/>
  <c r="H1975" i="2" s="1"/>
  <c r="W1978" i="1" s="1"/>
  <c r="I1972" i="2"/>
  <c r="H1972" i="2" s="1"/>
  <c r="W1975" i="1" s="1"/>
  <c r="I1965" i="2"/>
  <c r="H1965" i="2" s="1"/>
  <c r="W1968" i="1" s="1"/>
  <c r="I1962" i="2"/>
  <c r="H1962" i="2" s="1"/>
  <c r="W1965" i="1" s="1"/>
  <c r="I1959" i="2"/>
  <c r="H1959" i="2" s="1"/>
  <c r="W1962" i="1" s="1"/>
  <c r="I1956" i="2"/>
  <c r="H1956" i="2" s="1"/>
  <c r="W1959" i="1" s="1"/>
  <c r="I1949" i="2"/>
  <c r="H1949" i="2" s="1"/>
  <c r="W1952" i="1" s="1"/>
  <c r="I1946" i="2"/>
  <c r="H1946" i="2" s="1"/>
  <c r="W1949" i="1" s="1"/>
  <c r="I1943" i="2"/>
  <c r="H1943" i="2" s="1"/>
  <c r="W1946" i="1" s="1"/>
  <c r="I1937" i="2"/>
  <c r="H1937" i="2" s="1"/>
  <c r="W1940" i="1" s="1"/>
  <c r="I1934" i="2"/>
  <c r="H1934" i="2" s="1"/>
  <c r="W1937" i="1" s="1"/>
  <c r="I1932" i="2"/>
  <c r="H1932" i="2" s="1"/>
  <c r="W1935" i="1" s="1"/>
  <c r="I1929" i="2"/>
  <c r="H1929" i="2" s="1"/>
  <c r="W1932" i="1" s="1"/>
  <c r="I1926" i="2"/>
  <c r="H1926" i="2" s="1"/>
  <c r="W1929" i="1" s="1"/>
  <c r="I1924" i="2"/>
  <c r="H1924" i="2" s="1"/>
  <c r="W1927" i="1" s="1"/>
  <c r="I1921" i="2"/>
  <c r="H1921" i="2" s="1"/>
  <c r="W1924" i="1" s="1"/>
  <c r="I1918" i="2"/>
  <c r="H1918" i="2" s="1"/>
  <c r="W1921" i="1" s="1"/>
  <c r="I1916" i="2"/>
  <c r="H1916" i="2" s="1"/>
  <c r="W1919" i="1" s="1"/>
  <c r="I1913" i="2"/>
  <c r="H1913" i="2" s="1"/>
  <c r="W1916" i="1" s="1"/>
  <c r="I1910" i="2"/>
  <c r="H1910" i="2" s="1"/>
  <c r="W1913" i="1" s="1"/>
  <c r="I1908" i="2"/>
  <c r="H1908" i="2" s="1"/>
  <c r="W1911" i="1" s="1"/>
  <c r="I1905" i="2"/>
  <c r="H1905" i="2" s="1"/>
  <c r="W1908" i="1" s="1"/>
  <c r="I1902" i="2"/>
  <c r="H1902" i="2" s="1"/>
  <c r="W1905" i="1" s="1"/>
  <c r="I1900" i="2"/>
  <c r="H1900" i="2" s="1"/>
  <c r="W1903" i="1" s="1"/>
  <c r="I1897" i="2"/>
  <c r="H1897" i="2" s="1"/>
  <c r="W1900" i="1" s="1"/>
  <c r="I1894" i="2"/>
  <c r="H1894" i="2" s="1"/>
  <c r="W1897" i="1" s="1"/>
  <c r="I1892" i="2"/>
  <c r="H1892" i="2" s="1"/>
  <c r="W1895" i="1" s="1"/>
  <c r="I1889" i="2"/>
  <c r="H1889" i="2" s="1"/>
  <c r="W1892" i="1" s="1"/>
  <c r="I1886" i="2"/>
  <c r="H1886" i="2" s="1"/>
  <c r="W1889" i="1" s="1"/>
  <c r="I1884" i="2"/>
  <c r="H1884" i="2" s="1"/>
  <c r="W1887" i="1" s="1"/>
  <c r="I1881" i="2"/>
  <c r="H1881" i="2" s="1"/>
  <c r="W1884" i="1" s="1"/>
  <c r="I1878" i="2"/>
  <c r="H1878" i="2" s="1"/>
  <c r="W1881" i="1" s="1"/>
  <c r="I1876" i="2"/>
  <c r="H1876" i="2" s="1"/>
  <c r="W1879" i="1" s="1"/>
  <c r="I1873" i="2"/>
  <c r="H1873" i="2" s="1"/>
  <c r="W1876" i="1" s="1"/>
  <c r="I1870" i="2"/>
  <c r="H1870" i="2" s="1"/>
  <c r="W1873" i="1" s="1"/>
  <c r="I1868" i="2"/>
  <c r="H1868" i="2" s="1"/>
  <c r="W1871" i="1" s="1"/>
  <c r="I1865" i="2"/>
  <c r="H1865" i="2" s="1"/>
  <c r="W1868" i="1" s="1"/>
  <c r="I1862" i="2"/>
  <c r="H1862" i="2" s="1"/>
  <c r="W1865" i="1" s="1"/>
  <c r="I1860" i="2"/>
  <c r="H1860" i="2" s="1"/>
  <c r="W1863" i="1" s="1"/>
  <c r="I1855" i="2"/>
  <c r="H1855" i="2" s="1"/>
  <c r="W1858" i="1" s="1"/>
  <c r="I1852" i="2"/>
  <c r="H1852" i="2" s="1"/>
  <c r="W1855" i="1" s="1"/>
  <c r="I1847" i="2"/>
  <c r="H1847" i="2" s="1"/>
  <c r="W1850" i="1" s="1"/>
  <c r="I1844" i="2"/>
  <c r="H1844" i="2" s="1"/>
  <c r="W1847" i="1" s="1"/>
  <c r="I1839" i="2"/>
  <c r="H1839" i="2" s="1"/>
  <c r="W1842" i="1" s="1"/>
  <c r="I1836" i="2"/>
  <c r="H1836" i="2" s="1"/>
  <c r="W1839" i="1" s="1"/>
  <c r="I1831" i="2"/>
  <c r="H1831" i="2" s="1"/>
  <c r="W1834" i="1" s="1"/>
  <c r="I1828" i="2"/>
  <c r="H1828" i="2" s="1"/>
  <c r="W1831" i="1" s="1"/>
  <c r="I1823" i="2"/>
  <c r="H1823" i="2" s="1"/>
  <c r="W1826" i="1" s="1"/>
  <c r="I1820" i="2"/>
  <c r="H1820" i="2" s="1"/>
  <c r="W1823" i="1" s="1"/>
  <c r="I1815" i="2"/>
  <c r="H1815" i="2" s="1"/>
  <c r="W1818" i="1" s="1"/>
  <c r="I1812" i="2"/>
  <c r="H1812" i="2" s="1"/>
  <c r="W1815" i="1" s="1"/>
  <c r="Z1815" i="1" s="1"/>
  <c r="I1807" i="2"/>
  <c r="H1807" i="2" s="1"/>
  <c r="W1810" i="1" s="1"/>
  <c r="I1804" i="2"/>
  <c r="H1804" i="2" s="1"/>
  <c r="W1807" i="1" s="1"/>
  <c r="I1799" i="2"/>
  <c r="H1799" i="2" s="1"/>
  <c r="W1802" i="1" s="1"/>
  <c r="I1796" i="2"/>
  <c r="H1796" i="2" s="1"/>
  <c r="W1799" i="1" s="1"/>
  <c r="I1791" i="2"/>
  <c r="H1791" i="2" s="1"/>
  <c r="W1794" i="1" s="1"/>
  <c r="I1788" i="2"/>
  <c r="H1788" i="2" s="1"/>
  <c r="W1791" i="1" s="1"/>
  <c r="I1783" i="2"/>
  <c r="H1783" i="2" s="1"/>
  <c r="W1786" i="1" s="1"/>
  <c r="I1780" i="2"/>
  <c r="H1780" i="2" s="1"/>
  <c r="W1783" i="1" s="1"/>
  <c r="I1775" i="2"/>
  <c r="H1775" i="2" s="1"/>
  <c r="W1778" i="1" s="1"/>
  <c r="I1772" i="2"/>
  <c r="H1772" i="2" s="1"/>
  <c r="W1775" i="1" s="1"/>
  <c r="I1767" i="2"/>
  <c r="H1767" i="2" s="1"/>
  <c r="W1770" i="1" s="1"/>
  <c r="I1764" i="2"/>
  <c r="H1764" i="2" s="1"/>
  <c r="W1767" i="1" s="1"/>
  <c r="I1759" i="2"/>
  <c r="H1759" i="2" s="1"/>
  <c r="W1762" i="1" s="1"/>
  <c r="I1756" i="2"/>
  <c r="H1756" i="2" s="1"/>
  <c r="W1759" i="1" s="1"/>
  <c r="I1751" i="2"/>
  <c r="H1751" i="2" s="1"/>
  <c r="W1754" i="1" s="1"/>
  <c r="I1748" i="2"/>
  <c r="H1748" i="2" s="1"/>
  <c r="W1751" i="1" s="1"/>
  <c r="I1743" i="2"/>
  <c r="H1743" i="2" s="1"/>
  <c r="W1746" i="1" s="1"/>
  <c r="I1740" i="2"/>
  <c r="H1740" i="2" s="1"/>
  <c r="W1743" i="1" s="1"/>
  <c r="I1735" i="2"/>
  <c r="H1735" i="2" s="1"/>
  <c r="W1738" i="1" s="1"/>
  <c r="I1732" i="2"/>
  <c r="H1732" i="2" s="1"/>
  <c r="W1735" i="1" s="1"/>
  <c r="I1727" i="2"/>
  <c r="H1727" i="2" s="1"/>
  <c r="W1730" i="1" s="1"/>
  <c r="I1724" i="2"/>
  <c r="H1724" i="2" s="1"/>
  <c r="W1727" i="1" s="1"/>
  <c r="I1719" i="2"/>
  <c r="H1719" i="2" s="1"/>
  <c r="W1722" i="1" s="1"/>
  <c r="I1716" i="2"/>
  <c r="H1716" i="2" s="1"/>
  <c r="W1719" i="1" s="1"/>
  <c r="I1711" i="2"/>
  <c r="H1711" i="2" s="1"/>
  <c r="W1714" i="1" s="1"/>
  <c r="I1708" i="2"/>
  <c r="H1708" i="2" s="1"/>
  <c r="W1711" i="1" s="1"/>
  <c r="I1703" i="2"/>
  <c r="H1703" i="2" s="1"/>
  <c r="W1706" i="1" s="1"/>
  <c r="I1700" i="2"/>
  <c r="H1700" i="2" s="1"/>
  <c r="W1703" i="1" s="1"/>
  <c r="I1695" i="2"/>
  <c r="H1695" i="2" s="1"/>
  <c r="W1698" i="1" s="1"/>
  <c r="I1692" i="2"/>
  <c r="H1692" i="2" s="1"/>
  <c r="W1695" i="1" s="1"/>
  <c r="I1687" i="2"/>
  <c r="H1687" i="2" s="1"/>
  <c r="W1690" i="1" s="1"/>
  <c r="I1684" i="2"/>
  <c r="H1684" i="2" s="1"/>
  <c r="W1687" i="1" s="1"/>
  <c r="I1679" i="2"/>
  <c r="H1679" i="2" s="1"/>
  <c r="W1682" i="1" s="1"/>
  <c r="I1676" i="2"/>
  <c r="H1676" i="2" s="1"/>
  <c r="W1679" i="1" s="1"/>
  <c r="I1671" i="2"/>
  <c r="H1671" i="2" s="1"/>
  <c r="W1674" i="1" s="1"/>
  <c r="I1668" i="2"/>
  <c r="H1668" i="2" s="1"/>
  <c r="W1671" i="1" s="1"/>
  <c r="I1663" i="2"/>
  <c r="H1663" i="2" s="1"/>
  <c r="W1666" i="1" s="1"/>
  <c r="I1660" i="2"/>
  <c r="H1660" i="2" s="1"/>
  <c r="W1663" i="1" s="1"/>
  <c r="I1655" i="2"/>
  <c r="H1655" i="2" s="1"/>
  <c r="W1658" i="1" s="1"/>
  <c r="I1652" i="2"/>
  <c r="H1652" i="2" s="1"/>
  <c r="W1655" i="1" s="1"/>
  <c r="I1647" i="2"/>
  <c r="H1647" i="2" s="1"/>
  <c r="W1650" i="1" s="1"/>
  <c r="I1644" i="2"/>
  <c r="H1644" i="2" s="1"/>
  <c r="W1647" i="1" s="1"/>
  <c r="I1639" i="2"/>
  <c r="H1639" i="2" s="1"/>
  <c r="W1642" i="1" s="1"/>
  <c r="I1636" i="2"/>
  <c r="H1636" i="2" s="1"/>
  <c r="W1639" i="1" s="1"/>
  <c r="I1631" i="2"/>
  <c r="H1631" i="2" s="1"/>
  <c r="W1634" i="1" s="1"/>
  <c r="I1628" i="2"/>
  <c r="H1628" i="2" s="1"/>
  <c r="W1631" i="1" s="1"/>
  <c r="I1623" i="2"/>
  <c r="H1623" i="2" s="1"/>
  <c r="W1626" i="1" s="1"/>
  <c r="I1620" i="2"/>
  <c r="H1620" i="2" s="1"/>
  <c r="W1623" i="1" s="1"/>
  <c r="I1615" i="2"/>
  <c r="H1615" i="2" s="1"/>
  <c r="W1618" i="1" s="1"/>
  <c r="I1612" i="2"/>
  <c r="H1612" i="2" s="1"/>
  <c r="W1615" i="1" s="1"/>
  <c r="I1607" i="2"/>
  <c r="H1607" i="2" s="1"/>
  <c r="W1610" i="1" s="1"/>
  <c r="I1604" i="2"/>
  <c r="H1604" i="2" s="1"/>
  <c r="W1607" i="1" s="1"/>
  <c r="I1599" i="2"/>
  <c r="H1599" i="2" s="1"/>
  <c r="W1602" i="1" s="1"/>
  <c r="I1596" i="2"/>
  <c r="H1596" i="2" s="1"/>
  <c r="W1599" i="1" s="1"/>
  <c r="I1591" i="2"/>
  <c r="H1591" i="2" s="1"/>
  <c r="W1594" i="1" s="1"/>
  <c r="I1588" i="2"/>
  <c r="H1588" i="2" s="1"/>
  <c r="W1591" i="1" s="1"/>
  <c r="I1583" i="2"/>
  <c r="H1583" i="2" s="1"/>
  <c r="W1586" i="1" s="1"/>
  <c r="I1580" i="2"/>
  <c r="H1580" i="2" s="1"/>
  <c r="W1583" i="1" s="1"/>
  <c r="I1575" i="2"/>
  <c r="H1575" i="2" s="1"/>
  <c r="W1578" i="1" s="1"/>
  <c r="I1572" i="2"/>
  <c r="H1572" i="2" s="1"/>
  <c r="W1575" i="1" s="1"/>
  <c r="I1567" i="2"/>
  <c r="H1567" i="2" s="1"/>
  <c r="W1570" i="1" s="1"/>
  <c r="I1564" i="2"/>
  <c r="H1564" i="2" s="1"/>
  <c r="W1567" i="1" s="1"/>
  <c r="I1559" i="2"/>
  <c r="H1559" i="2" s="1"/>
  <c r="W1562" i="1" s="1"/>
  <c r="I1556" i="2"/>
  <c r="H1556" i="2" s="1"/>
  <c r="W1559" i="1" s="1"/>
  <c r="I1551" i="2"/>
  <c r="H1551" i="2" s="1"/>
  <c r="W1554" i="1" s="1"/>
  <c r="I1548" i="2"/>
  <c r="H1548" i="2" s="1"/>
  <c r="W1551" i="1" s="1"/>
  <c r="I1543" i="2"/>
  <c r="H1543" i="2" s="1"/>
  <c r="W1546" i="1" s="1"/>
  <c r="I1540" i="2"/>
  <c r="H1540" i="2" s="1"/>
  <c r="W1543" i="1" s="1"/>
  <c r="I1535" i="2"/>
  <c r="H1535" i="2" s="1"/>
  <c r="W1538" i="1" s="1"/>
  <c r="I1532" i="2"/>
  <c r="H1532" i="2" s="1"/>
  <c r="W1535" i="1" s="1"/>
  <c r="I1527" i="2"/>
  <c r="H1527" i="2" s="1"/>
  <c r="W1530" i="1" s="1"/>
  <c r="I1524" i="2"/>
  <c r="H1524" i="2" s="1"/>
  <c r="W1527" i="1" s="1"/>
  <c r="I1519" i="2"/>
  <c r="H1519" i="2" s="1"/>
  <c r="W1522" i="1" s="1"/>
  <c r="I1516" i="2"/>
  <c r="H1516" i="2" s="1"/>
  <c r="W1519" i="1" s="1"/>
  <c r="I1511" i="2"/>
  <c r="H1511" i="2" s="1"/>
  <c r="W1514" i="1" s="1"/>
  <c r="I1508" i="2"/>
  <c r="H1508" i="2" s="1"/>
  <c r="W1511" i="1" s="1"/>
  <c r="I1503" i="2"/>
  <c r="H1503" i="2" s="1"/>
  <c r="W1506" i="1" s="1"/>
  <c r="I1500" i="2"/>
  <c r="H1500" i="2" s="1"/>
  <c r="W1503" i="1" s="1"/>
  <c r="I1495" i="2"/>
  <c r="H1495" i="2" s="1"/>
  <c r="W1498" i="1" s="1"/>
  <c r="I1492" i="2"/>
  <c r="H1492" i="2" s="1"/>
  <c r="W1495" i="1" s="1"/>
  <c r="I1487" i="2"/>
  <c r="H1487" i="2" s="1"/>
  <c r="W1490" i="1" s="1"/>
  <c r="I1484" i="2"/>
  <c r="H1484" i="2" s="1"/>
  <c r="W1487" i="1" s="1"/>
  <c r="I1479" i="2"/>
  <c r="H1479" i="2" s="1"/>
  <c r="W1482" i="1" s="1"/>
  <c r="I1476" i="2"/>
  <c r="H1476" i="2" s="1"/>
  <c r="W1479" i="1" s="1"/>
  <c r="I1471" i="2"/>
  <c r="H1471" i="2" s="1"/>
  <c r="W1474" i="1" s="1"/>
  <c r="I1468" i="2"/>
  <c r="H1468" i="2" s="1"/>
  <c r="W1471" i="1" s="1"/>
  <c r="I1463" i="2"/>
  <c r="H1463" i="2" s="1"/>
  <c r="W1466" i="1" s="1"/>
  <c r="I1460" i="2"/>
  <c r="H1460" i="2" s="1"/>
  <c r="W1463" i="1" s="1"/>
  <c r="I1455" i="2"/>
  <c r="H1455" i="2" s="1"/>
  <c r="W1458" i="1" s="1"/>
  <c r="I1452" i="2"/>
  <c r="H1452" i="2" s="1"/>
  <c r="W1455" i="1" s="1"/>
  <c r="I1447" i="2"/>
  <c r="H1447" i="2" s="1"/>
  <c r="W1450" i="1" s="1"/>
  <c r="I1294" i="2"/>
  <c r="H1294" i="2" s="1"/>
  <c r="W1297" i="1" s="1"/>
  <c r="I1292" i="2"/>
  <c r="H1292" i="2" s="1"/>
  <c r="W1295" i="1" s="1"/>
  <c r="I1279" i="2"/>
  <c r="H1279" i="2" s="1"/>
  <c r="W1282" i="1" s="1"/>
  <c r="I1269" i="2"/>
  <c r="H1269" i="2" s="1"/>
  <c r="W1272" i="1" s="1"/>
  <c r="I1266" i="2"/>
  <c r="H1266" i="2" s="1"/>
  <c r="W1269" i="1" s="1"/>
  <c r="I1264" i="2"/>
  <c r="H1264" i="2" s="1"/>
  <c r="W1267" i="1" s="1"/>
  <c r="I1230" i="2"/>
  <c r="H1230" i="2" s="1"/>
  <c r="W1233" i="1" s="1"/>
  <c r="I1228" i="2"/>
  <c r="H1228" i="2" s="1"/>
  <c r="W1231" i="1" s="1"/>
  <c r="I1223" i="2"/>
  <c r="H1223" i="2" s="1"/>
  <c r="W1226" i="1" s="1"/>
  <c r="I1218" i="2"/>
  <c r="H1218" i="2" s="1"/>
  <c r="W1221" i="1" s="1"/>
  <c r="I1213" i="2"/>
  <c r="H1213" i="2" s="1"/>
  <c r="W1216" i="1" s="1"/>
  <c r="I718" i="2"/>
  <c r="H718" i="2" s="1"/>
  <c r="W721" i="1" s="1"/>
  <c r="I709" i="2"/>
  <c r="H709" i="2" s="1"/>
  <c r="W712" i="1" s="1"/>
  <c r="I702" i="2"/>
  <c r="H702" i="2" s="1"/>
  <c r="W705" i="1" s="1"/>
  <c r="I693" i="2"/>
  <c r="H693" i="2" s="1"/>
  <c r="W696" i="1" s="1"/>
  <c r="I1353" i="2"/>
  <c r="H1353" i="2" s="1"/>
  <c r="W1356" i="1" s="1"/>
  <c r="I1351" i="2"/>
  <c r="H1351" i="2" s="1"/>
  <c r="W1354" i="1" s="1"/>
  <c r="I1349" i="2"/>
  <c r="H1349" i="2" s="1"/>
  <c r="W1352" i="1" s="1"/>
  <c r="I1347" i="2"/>
  <c r="H1347" i="2" s="1"/>
  <c r="W1350" i="1" s="1"/>
  <c r="I1345" i="2"/>
  <c r="H1345" i="2" s="1"/>
  <c r="W1348" i="1" s="1"/>
  <c r="I1343" i="2"/>
  <c r="H1343" i="2" s="1"/>
  <c r="W1346" i="1" s="1"/>
  <c r="I1341" i="2"/>
  <c r="H1341" i="2" s="1"/>
  <c r="W1344" i="1" s="1"/>
  <c r="I1339" i="2"/>
  <c r="H1339" i="2" s="1"/>
  <c r="W1342" i="1" s="1"/>
  <c r="I1337" i="2"/>
  <c r="H1337" i="2" s="1"/>
  <c r="W1340" i="1" s="1"/>
  <c r="I1335" i="2"/>
  <c r="H1335" i="2" s="1"/>
  <c r="W1338" i="1" s="1"/>
  <c r="I1333" i="2"/>
  <c r="H1333" i="2" s="1"/>
  <c r="W1336" i="1" s="1"/>
  <c r="I1331" i="2"/>
  <c r="H1331" i="2" s="1"/>
  <c r="W1334" i="1" s="1"/>
  <c r="I1329" i="2"/>
  <c r="H1329" i="2" s="1"/>
  <c r="W1332" i="1" s="1"/>
  <c r="I1327" i="2"/>
  <c r="H1327" i="2" s="1"/>
  <c r="W1330" i="1" s="1"/>
  <c r="I1325" i="2"/>
  <c r="H1325" i="2" s="1"/>
  <c r="W1328" i="1" s="1"/>
  <c r="I1323" i="2"/>
  <c r="H1323" i="2" s="1"/>
  <c r="W1326" i="1" s="1"/>
  <c r="I1321" i="2"/>
  <c r="H1321" i="2" s="1"/>
  <c r="W1324" i="1" s="1"/>
  <c r="I1319" i="2"/>
  <c r="H1319" i="2" s="1"/>
  <c r="W1322" i="1" s="1"/>
  <c r="I1317" i="2"/>
  <c r="H1317" i="2" s="1"/>
  <c r="W1320" i="1" s="1"/>
  <c r="I1315" i="2"/>
  <c r="H1315" i="2" s="1"/>
  <c r="W1318" i="1" s="1"/>
  <c r="I1313" i="2"/>
  <c r="H1313" i="2" s="1"/>
  <c r="W1316" i="1" s="1"/>
  <c r="I1311" i="2"/>
  <c r="H1311" i="2" s="1"/>
  <c r="W1314" i="1" s="1"/>
  <c r="I1309" i="2"/>
  <c r="H1309" i="2" s="1"/>
  <c r="W1312" i="1" s="1"/>
  <c r="I1307" i="2"/>
  <c r="H1307" i="2" s="1"/>
  <c r="W1310" i="1" s="1"/>
  <c r="I1305" i="2"/>
  <c r="H1305" i="2" s="1"/>
  <c r="W1308" i="1" s="1"/>
  <c r="I1303" i="2"/>
  <c r="H1303" i="2" s="1"/>
  <c r="W1306" i="1" s="1"/>
  <c r="I1301" i="2"/>
  <c r="H1301" i="2" s="1"/>
  <c r="W1304" i="1" s="1"/>
  <c r="I1299" i="2"/>
  <c r="H1299" i="2" s="1"/>
  <c r="W1302" i="1" s="1"/>
  <c r="I1297" i="2"/>
  <c r="H1297" i="2" s="1"/>
  <c r="W1300" i="1" s="1"/>
  <c r="I1295" i="2"/>
  <c r="H1295" i="2" s="1"/>
  <c r="W1298" i="1" s="1"/>
  <c r="I1286" i="2"/>
  <c r="H1286" i="2" s="1"/>
  <c r="W1289" i="1" s="1"/>
  <c r="I1283" i="2"/>
  <c r="H1283" i="2" s="1"/>
  <c r="W1286" i="1" s="1"/>
  <c r="I1275" i="2"/>
  <c r="H1275" i="2" s="1"/>
  <c r="W1278" i="1" s="1"/>
  <c r="I1267" i="2"/>
  <c r="H1267" i="2" s="1"/>
  <c r="W1270" i="1" s="1"/>
  <c r="I1259" i="2"/>
  <c r="H1259" i="2" s="1"/>
  <c r="W1262" i="1" s="1"/>
  <c r="I1254" i="2"/>
  <c r="H1254" i="2" s="1"/>
  <c r="W1257" i="1" s="1"/>
  <c r="I1252" i="2"/>
  <c r="H1252" i="2" s="1"/>
  <c r="W1255" i="1" s="1"/>
  <c r="I1245" i="2"/>
  <c r="H1245" i="2" s="1"/>
  <c r="W1248" i="1" s="1"/>
  <c r="I1243" i="2"/>
  <c r="H1243" i="2" s="1"/>
  <c r="W1246" i="1" s="1"/>
  <c r="I1238" i="2"/>
  <c r="H1238" i="2" s="1"/>
  <c r="W1241" i="1" s="1"/>
  <c r="I1236" i="2"/>
  <c r="H1236" i="2" s="1"/>
  <c r="W1239" i="1" s="1"/>
  <c r="I1229" i="2"/>
  <c r="H1229" i="2" s="1"/>
  <c r="W1232" i="1" s="1"/>
  <c r="I1227" i="2"/>
  <c r="H1227" i="2" s="1"/>
  <c r="W1230" i="1" s="1"/>
  <c r="I1224" i="2"/>
  <c r="H1224" i="2" s="1"/>
  <c r="W1227" i="1" s="1"/>
  <c r="I1219" i="2"/>
  <c r="H1219" i="2" s="1"/>
  <c r="W1222" i="1" s="1"/>
  <c r="I1216" i="2"/>
  <c r="H1216" i="2" s="1"/>
  <c r="W1219" i="1" s="1"/>
  <c r="I1211" i="2"/>
  <c r="H1211" i="2" s="1"/>
  <c r="W1214" i="1" s="1"/>
  <c r="I1206" i="2"/>
  <c r="H1206" i="2" s="1"/>
  <c r="W1209" i="1" s="1"/>
  <c r="I1201" i="2"/>
  <c r="H1201" i="2" s="1"/>
  <c r="W1204" i="1" s="1"/>
  <c r="I1199" i="2"/>
  <c r="H1199" i="2" s="1"/>
  <c r="W1202" i="1" s="1"/>
  <c r="I1194" i="2"/>
  <c r="H1194" i="2" s="1"/>
  <c r="W1197" i="1" s="1"/>
  <c r="I1189" i="2"/>
  <c r="H1189" i="2" s="1"/>
  <c r="W1192" i="1" s="1"/>
  <c r="I1186" i="2"/>
  <c r="H1186" i="2" s="1"/>
  <c r="W1189" i="1" s="1"/>
  <c r="I1181" i="2"/>
  <c r="H1181" i="2" s="1"/>
  <c r="W1184" i="1" s="1"/>
  <c r="I1176" i="2"/>
  <c r="H1176" i="2" s="1"/>
  <c r="W1179" i="1" s="1"/>
  <c r="I1171" i="2"/>
  <c r="H1171" i="2" s="1"/>
  <c r="W1174" i="1" s="1"/>
  <c r="I1168" i="2"/>
  <c r="H1168" i="2" s="1"/>
  <c r="W1171" i="1" s="1"/>
  <c r="I1163" i="2"/>
  <c r="H1163" i="2" s="1"/>
  <c r="W1166" i="1" s="1"/>
  <c r="I1160" i="2"/>
  <c r="H1160" i="2" s="1"/>
  <c r="W1163" i="1" s="1"/>
  <c r="I1155" i="2"/>
  <c r="H1155" i="2" s="1"/>
  <c r="W1158" i="1" s="1"/>
  <c r="I1152" i="2"/>
  <c r="H1152" i="2" s="1"/>
  <c r="W1155" i="1" s="1"/>
  <c r="I1147" i="2"/>
  <c r="H1147" i="2" s="1"/>
  <c r="W1150" i="1" s="1"/>
  <c r="I1144" i="2"/>
  <c r="H1144" i="2" s="1"/>
  <c r="W1147" i="1" s="1"/>
  <c r="I1139" i="2"/>
  <c r="H1139" i="2" s="1"/>
  <c r="W1142" i="1" s="1"/>
  <c r="I1137" i="2"/>
  <c r="H1137" i="2" s="1"/>
  <c r="W1140" i="1" s="1"/>
  <c r="I1134" i="2"/>
  <c r="H1134" i="2" s="1"/>
  <c r="W1137" i="1" s="1"/>
  <c r="I1129" i="2"/>
  <c r="H1129" i="2" s="1"/>
  <c r="W1132" i="1" s="1"/>
  <c r="I1126" i="2"/>
  <c r="H1126" i="2" s="1"/>
  <c r="W1129" i="1" s="1"/>
  <c r="I1121" i="2"/>
  <c r="H1121" i="2" s="1"/>
  <c r="W1124" i="1" s="1"/>
  <c r="I1118" i="2"/>
  <c r="H1118" i="2" s="1"/>
  <c r="W1121" i="1" s="1"/>
  <c r="I1113" i="2"/>
  <c r="H1113" i="2" s="1"/>
  <c r="W1116" i="1" s="1"/>
  <c r="I1110" i="2"/>
  <c r="H1110" i="2" s="1"/>
  <c r="W1113" i="1" s="1"/>
  <c r="I1105" i="2"/>
  <c r="H1105" i="2" s="1"/>
  <c r="W1108" i="1" s="1"/>
  <c r="I1102" i="2"/>
  <c r="H1102" i="2" s="1"/>
  <c r="W1105" i="1" s="1"/>
  <c r="I1097" i="2"/>
  <c r="H1097" i="2" s="1"/>
  <c r="W1100" i="1" s="1"/>
  <c r="I1094" i="2"/>
  <c r="H1094" i="2" s="1"/>
  <c r="W1097" i="1" s="1"/>
  <c r="I1091" i="2"/>
  <c r="H1091" i="2" s="1"/>
  <c r="W1094" i="1" s="1"/>
  <c r="I1084" i="2"/>
  <c r="H1084" i="2" s="1"/>
  <c r="W1087" i="1" s="1"/>
  <c r="I1081" i="2"/>
  <c r="H1081" i="2" s="1"/>
  <c r="W1084" i="1" s="1"/>
  <c r="I1078" i="2"/>
  <c r="H1078" i="2" s="1"/>
  <c r="W1081" i="1" s="1"/>
  <c r="I1075" i="2"/>
  <c r="H1075" i="2" s="1"/>
  <c r="W1078" i="1" s="1"/>
  <c r="I1072" i="2"/>
  <c r="H1072" i="2" s="1"/>
  <c r="W1075" i="1" s="1"/>
  <c r="I1070" i="2"/>
  <c r="H1070" i="2" s="1"/>
  <c r="W1073" i="1" s="1"/>
  <c r="I1067" i="2"/>
  <c r="H1067" i="2" s="1"/>
  <c r="W1070" i="1" s="1"/>
  <c r="I1064" i="2"/>
  <c r="H1064" i="2" s="1"/>
  <c r="W1067" i="1" s="1"/>
  <c r="I1062" i="2"/>
  <c r="H1062" i="2" s="1"/>
  <c r="W1065" i="1" s="1"/>
  <c r="I1057" i="2"/>
  <c r="H1057" i="2" s="1"/>
  <c r="W1060" i="1" s="1"/>
  <c r="I1049" i="2"/>
  <c r="H1049" i="2" s="1"/>
  <c r="W1052" i="1" s="1"/>
  <c r="I1041" i="2"/>
  <c r="H1041" i="2" s="1"/>
  <c r="W1044" i="1" s="1"/>
  <c r="I1033" i="2"/>
  <c r="H1033" i="2" s="1"/>
  <c r="W1036" i="1" s="1"/>
  <c r="I1031" i="2"/>
  <c r="H1031" i="2" s="1"/>
  <c r="W1034" i="1" s="1"/>
  <c r="I1024" i="2"/>
  <c r="H1024" i="2" s="1"/>
  <c r="W1027" i="1" s="1"/>
  <c r="I1022" i="2"/>
  <c r="H1022" i="2" s="1"/>
  <c r="W1025" i="1" s="1"/>
  <c r="I1017" i="2"/>
  <c r="H1017" i="2" s="1"/>
  <c r="W1020" i="1" s="1"/>
  <c r="I1015" i="2"/>
  <c r="H1015" i="2" s="1"/>
  <c r="W1018" i="1" s="1"/>
  <c r="I1008" i="2"/>
  <c r="H1008" i="2" s="1"/>
  <c r="W1011" i="1" s="1"/>
  <c r="I1006" i="2"/>
  <c r="H1006" i="2" s="1"/>
  <c r="W1009" i="1" s="1"/>
  <c r="I1001" i="2"/>
  <c r="H1001" i="2" s="1"/>
  <c r="W1004" i="1" s="1"/>
  <c r="I999" i="2"/>
  <c r="H999" i="2" s="1"/>
  <c r="W1002" i="1" s="1"/>
  <c r="I992" i="2"/>
  <c r="H992" i="2" s="1"/>
  <c r="W995" i="1" s="1"/>
  <c r="I990" i="2"/>
  <c r="H990" i="2" s="1"/>
  <c r="W993" i="1" s="1"/>
  <c r="I985" i="2"/>
  <c r="H985" i="2" s="1"/>
  <c r="W988" i="1" s="1"/>
  <c r="I983" i="2"/>
  <c r="H983" i="2" s="1"/>
  <c r="W986" i="1" s="1"/>
  <c r="I976" i="2"/>
  <c r="H976" i="2" s="1"/>
  <c r="W979" i="1" s="1"/>
  <c r="I973" i="2"/>
  <c r="H973" i="2" s="1"/>
  <c r="W976" i="1" s="1"/>
  <c r="I968" i="2"/>
  <c r="H968" i="2" s="1"/>
  <c r="W971" i="1" s="1"/>
  <c r="I961" i="2"/>
  <c r="H961" i="2" s="1"/>
  <c r="W964" i="1" s="1"/>
  <c r="I953" i="2"/>
  <c r="H953" i="2" s="1"/>
  <c r="W956" i="1" s="1"/>
  <c r="I951" i="2"/>
  <c r="H951" i="2" s="1"/>
  <c r="W954" i="1" s="1"/>
  <c r="I944" i="2"/>
  <c r="H944" i="2" s="1"/>
  <c r="W947" i="1" s="1"/>
  <c r="I979" i="2"/>
  <c r="H979" i="2" s="1"/>
  <c r="W982" i="1" s="1"/>
  <c r="I971" i="2"/>
  <c r="H971" i="2" s="1"/>
  <c r="W974" i="1" s="1"/>
  <c r="I964" i="2"/>
  <c r="H964" i="2" s="1"/>
  <c r="W967" i="1" s="1"/>
  <c r="I949" i="2"/>
  <c r="H949" i="2" s="1"/>
  <c r="W952" i="1" s="1"/>
  <c r="I947" i="2"/>
  <c r="H947" i="2" s="1"/>
  <c r="W950" i="1" s="1"/>
  <c r="I714" i="2"/>
  <c r="H714" i="2" s="1"/>
  <c r="W717" i="1" s="1"/>
  <c r="I705" i="2"/>
  <c r="H705" i="2" s="1"/>
  <c r="W708" i="1" s="1"/>
  <c r="I698" i="2"/>
  <c r="H698" i="2" s="1"/>
  <c r="W701" i="1" s="1"/>
  <c r="I689" i="2"/>
  <c r="H689" i="2" s="1"/>
  <c r="W692" i="1" s="1"/>
  <c r="I715" i="2"/>
  <c r="H715" i="2" s="1"/>
  <c r="W718" i="1" s="1"/>
  <c r="I711" i="2"/>
  <c r="H711" i="2" s="1"/>
  <c r="W714" i="1" s="1"/>
  <c r="I707" i="2"/>
  <c r="H707" i="2" s="1"/>
  <c r="W710" i="1" s="1"/>
  <c r="I703" i="2"/>
  <c r="H703" i="2" s="1"/>
  <c r="W706" i="1" s="1"/>
  <c r="I699" i="2"/>
  <c r="H699" i="2" s="1"/>
  <c r="W702" i="1" s="1"/>
  <c r="I695" i="2"/>
  <c r="H695" i="2" s="1"/>
  <c r="W698" i="1" s="1"/>
  <c r="I691" i="2"/>
  <c r="H691" i="2" s="1"/>
  <c r="W694" i="1" s="1"/>
  <c r="I687" i="2"/>
  <c r="H687" i="2" s="1"/>
  <c r="W690" i="1" s="1"/>
  <c r="I683" i="2"/>
  <c r="H683" i="2" s="1"/>
  <c r="W686" i="1" s="1"/>
  <c r="I679" i="2"/>
  <c r="H679" i="2" s="1"/>
  <c r="W682" i="1" s="1"/>
  <c r="I675" i="2"/>
  <c r="H675" i="2" s="1"/>
  <c r="W678" i="1" s="1"/>
  <c r="I671" i="2"/>
  <c r="H671" i="2" s="1"/>
  <c r="W674" i="1" s="1"/>
  <c r="I667" i="2"/>
  <c r="H667" i="2" s="1"/>
  <c r="W670" i="1" s="1"/>
  <c r="I663" i="2"/>
  <c r="H663" i="2" s="1"/>
  <c r="W666" i="1" s="1"/>
  <c r="I659" i="2"/>
  <c r="H659" i="2" s="1"/>
  <c r="W662" i="1" s="1"/>
  <c r="I655" i="2"/>
  <c r="H655" i="2" s="1"/>
  <c r="W658" i="1" s="1"/>
  <c r="I651" i="2"/>
  <c r="H651" i="2" s="1"/>
  <c r="W654" i="1" s="1"/>
  <c r="I647" i="2"/>
  <c r="H647" i="2" s="1"/>
  <c r="W650" i="1" s="1"/>
  <c r="I643" i="2"/>
  <c r="H643" i="2" s="1"/>
  <c r="W646" i="1" s="1"/>
  <c r="I639" i="2"/>
  <c r="H639" i="2" s="1"/>
  <c r="W642" i="1" s="1"/>
  <c r="I635" i="2"/>
  <c r="H635" i="2" s="1"/>
  <c r="W638" i="1" s="1"/>
  <c r="I631" i="2"/>
  <c r="H631" i="2" s="1"/>
  <c r="W634" i="1" s="1"/>
  <c r="I627" i="2"/>
  <c r="H627" i="2" s="1"/>
  <c r="W630" i="1" s="1"/>
  <c r="I623" i="2"/>
  <c r="H623" i="2" s="1"/>
  <c r="W626" i="1" s="1"/>
  <c r="I619" i="2"/>
  <c r="H619" i="2" s="1"/>
  <c r="W622" i="1" s="1"/>
  <c r="I615" i="2"/>
  <c r="H615" i="2" s="1"/>
  <c r="W618" i="1" s="1"/>
  <c r="I611" i="2"/>
  <c r="H611" i="2" s="1"/>
  <c r="W614" i="1" s="1"/>
  <c r="I607" i="2"/>
  <c r="H607" i="2" s="1"/>
  <c r="W610" i="1" s="1"/>
  <c r="I603" i="2"/>
  <c r="H603" i="2" s="1"/>
  <c r="W606" i="1" s="1"/>
  <c r="I599" i="2"/>
  <c r="H599" i="2" s="1"/>
  <c r="W602" i="1" s="1"/>
  <c r="I595" i="2"/>
  <c r="H595" i="2" s="1"/>
  <c r="W598" i="1" s="1"/>
  <c r="I591" i="2"/>
  <c r="H591" i="2" s="1"/>
  <c r="W594" i="1" s="1"/>
  <c r="I587" i="2"/>
  <c r="H587" i="2" s="1"/>
  <c r="W590" i="1" s="1"/>
  <c r="I574" i="2"/>
  <c r="H574" i="2" s="1"/>
  <c r="W577" i="1" s="1"/>
  <c r="I558" i="2"/>
  <c r="H558" i="2" s="1"/>
  <c r="W561" i="1" s="1"/>
  <c r="I549" i="2"/>
  <c r="H549" i="2" s="1"/>
  <c r="W552" i="1" s="1"/>
  <c r="I546" i="2"/>
  <c r="H546" i="2" s="1"/>
  <c r="W549" i="1" s="1"/>
  <c r="I541" i="2"/>
  <c r="H541" i="2" s="1"/>
  <c r="W544" i="1" s="1"/>
  <c r="I538" i="2"/>
  <c r="H538" i="2" s="1"/>
  <c r="W541" i="1" s="1"/>
  <c r="I533" i="2"/>
  <c r="H533" i="2" s="1"/>
  <c r="W536" i="1" s="1"/>
  <c r="I530" i="2"/>
  <c r="H530" i="2" s="1"/>
  <c r="W533" i="1" s="1"/>
  <c r="I525" i="2"/>
  <c r="H525" i="2" s="1"/>
  <c r="W528" i="1" s="1"/>
  <c r="I522" i="2"/>
  <c r="H522" i="2" s="1"/>
  <c r="W525" i="1" s="1"/>
  <c r="I513" i="2"/>
  <c r="H513" i="2" s="1"/>
  <c r="W516" i="1" s="1"/>
  <c r="I497" i="2"/>
  <c r="H497" i="2" s="1"/>
  <c r="W500" i="1" s="1"/>
  <c r="I481" i="2"/>
  <c r="H481" i="2" s="1"/>
  <c r="W484" i="1" s="1"/>
  <c r="I685" i="2"/>
  <c r="H685" i="2" s="1"/>
  <c r="W688" i="1" s="1"/>
  <c r="I681" i="2"/>
  <c r="H681" i="2" s="1"/>
  <c r="W684" i="1" s="1"/>
  <c r="I677" i="2"/>
  <c r="H677" i="2" s="1"/>
  <c r="W680" i="1" s="1"/>
  <c r="I673" i="2"/>
  <c r="H673" i="2" s="1"/>
  <c r="W676" i="1" s="1"/>
  <c r="I669" i="2"/>
  <c r="H669" i="2" s="1"/>
  <c r="W672" i="1" s="1"/>
  <c r="I665" i="2"/>
  <c r="H665" i="2" s="1"/>
  <c r="W668" i="1" s="1"/>
  <c r="I661" i="2"/>
  <c r="H661" i="2" s="1"/>
  <c r="W664" i="1" s="1"/>
  <c r="I657" i="2"/>
  <c r="H657" i="2" s="1"/>
  <c r="W660" i="1" s="1"/>
  <c r="I653" i="2"/>
  <c r="H653" i="2" s="1"/>
  <c r="W656" i="1" s="1"/>
  <c r="I649" i="2"/>
  <c r="H649" i="2" s="1"/>
  <c r="W652" i="1" s="1"/>
  <c r="I645" i="2"/>
  <c r="H645" i="2" s="1"/>
  <c r="W648" i="1" s="1"/>
  <c r="I641" i="2"/>
  <c r="H641" i="2" s="1"/>
  <c r="W644" i="1" s="1"/>
  <c r="I637" i="2"/>
  <c r="H637" i="2" s="1"/>
  <c r="W640" i="1" s="1"/>
  <c r="I633" i="2"/>
  <c r="H633" i="2" s="1"/>
  <c r="W636" i="1" s="1"/>
  <c r="I629" i="2"/>
  <c r="H629" i="2" s="1"/>
  <c r="W632" i="1" s="1"/>
  <c r="I625" i="2"/>
  <c r="H625" i="2" s="1"/>
  <c r="W628" i="1" s="1"/>
  <c r="I621" i="2"/>
  <c r="H621" i="2" s="1"/>
  <c r="W624" i="1" s="1"/>
  <c r="I617" i="2"/>
  <c r="H617" i="2" s="1"/>
  <c r="W620" i="1" s="1"/>
  <c r="I613" i="2"/>
  <c r="H613" i="2" s="1"/>
  <c r="W616" i="1" s="1"/>
  <c r="I609" i="2"/>
  <c r="H609" i="2" s="1"/>
  <c r="W612" i="1" s="1"/>
  <c r="I605" i="2"/>
  <c r="H605" i="2" s="1"/>
  <c r="W608" i="1" s="1"/>
  <c r="I601" i="2"/>
  <c r="H601" i="2" s="1"/>
  <c r="W604" i="1" s="1"/>
  <c r="I597" i="2"/>
  <c r="H597" i="2" s="1"/>
  <c r="W600" i="1" s="1"/>
  <c r="I593" i="2"/>
  <c r="H593" i="2" s="1"/>
  <c r="W596" i="1" s="1"/>
  <c r="I589" i="2"/>
  <c r="H589" i="2" s="1"/>
  <c r="W592" i="1" s="1"/>
  <c r="I582" i="2"/>
  <c r="H582" i="2" s="1"/>
  <c r="W585" i="1" s="1"/>
  <c r="I566" i="2"/>
  <c r="H566" i="2" s="1"/>
  <c r="W569" i="1" s="1"/>
  <c r="I550" i="2"/>
  <c r="H550" i="2" s="1"/>
  <c r="W553" i="1" s="1"/>
  <c r="I545" i="2"/>
  <c r="H545" i="2" s="1"/>
  <c r="W548" i="1" s="1"/>
  <c r="I542" i="2"/>
  <c r="H542" i="2" s="1"/>
  <c r="W545" i="1" s="1"/>
  <c r="I537" i="2"/>
  <c r="H537" i="2" s="1"/>
  <c r="W540" i="1" s="1"/>
  <c r="I534" i="2"/>
  <c r="H534" i="2" s="1"/>
  <c r="W537" i="1" s="1"/>
  <c r="I529" i="2"/>
  <c r="H529" i="2" s="1"/>
  <c r="W532" i="1" s="1"/>
  <c r="I526" i="2"/>
  <c r="H526" i="2" s="1"/>
  <c r="W529" i="1" s="1"/>
  <c r="I521" i="2"/>
  <c r="H521" i="2" s="1"/>
  <c r="W524" i="1" s="1"/>
  <c r="I505" i="2"/>
  <c r="H505" i="2" s="1"/>
  <c r="W508" i="1" s="1"/>
  <c r="I489" i="2"/>
  <c r="H489" i="2" s="1"/>
  <c r="W492" i="1" s="1"/>
  <c r="I246" i="2"/>
  <c r="H246" i="2" s="1"/>
  <c r="W249" i="1" s="1"/>
  <c r="I242" i="2"/>
  <c r="H242" i="2" s="1"/>
  <c r="W245" i="1" s="1"/>
  <c r="I238" i="2"/>
  <c r="H238" i="2" s="1"/>
  <c r="W241" i="1" s="1"/>
  <c r="I234" i="2"/>
  <c r="H234" i="2" s="1"/>
  <c r="W237" i="1" s="1"/>
  <c r="I230" i="2"/>
  <c r="H230" i="2" s="1"/>
  <c r="W233" i="1" s="1"/>
  <c r="I226" i="2"/>
  <c r="H226" i="2" s="1"/>
  <c r="W229" i="1" s="1"/>
  <c r="I222" i="2"/>
  <c r="H222" i="2" s="1"/>
  <c r="W225" i="1" s="1"/>
  <c r="I218" i="2"/>
  <c r="H218" i="2" s="1"/>
  <c r="W221" i="1" s="1"/>
  <c r="I214" i="2"/>
  <c r="H214" i="2" s="1"/>
  <c r="W217" i="1" s="1"/>
  <c r="I210" i="2"/>
  <c r="H210" i="2" s="1"/>
  <c r="W213" i="1" s="1"/>
  <c r="I206" i="2"/>
  <c r="H206" i="2" s="1"/>
  <c r="W209" i="1" s="1"/>
  <c r="I202" i="2"/>
  <c r="H202" i="2" s="1"/>
  <c r="W205" i="1" s="1"/>
  <c r="I198" i="2"/>
  <c r="H198" i="2" s="1"/>
  <c r="W201" i="1" s="1"/>
  <c r="I194" i="2"/>
  <c r="H194" i="2" s="1"/>
  <c r="W197" i="1" s="1"/>
  <c r="I190" i="2"/>
  <c r="H190" i="2" s="1"/>
  <c r="W193" i="1" s="1"/>
  <c r="I186" i="2"/>
  <c r="H186" i="2" s="1"/>
  <c r="W189" i="1" s="1"/>
  <c r="I182" i="2"/>
  <c r="H182" i="2" s="1"/>
  <c r="W185" i="1" s="1"/>
  <c r="I178" i="2"/>
  <c r="H178" i="2" s="1"/>
  <c r="W181" i="1" s="1"/>
  <c r="I158" i="2"/>
  <c r="H158" i="2" s="1"/>
  <c r="W161" i="1" s="1"/>
  <c r="I142" i="2"/>
  <c r="H142" i="2" s="1"/>
  <c r="W145" i="1" s="1"/>
  <c r="I248" i="2"/>
  <c r="H248" i="2" s="1"/>
  <c r="W251" i="1" s="1"/>
  <c r="I244" i="2"/>
  <c r="H244" i="2" s="1"/>
  <c r="W247" i="1" s="1"/>
  <c r="I240" i="2"/>
  <c r="H240" i="2" s="1"/>
  <c r="W243" i="1" s="1"/>
  <c r="I236" i="2"/>
  <c r="H236" i="2" s="1"/>
  <c r="W239" i="1" s="1"/>
  <c r="I232" i="2"/>
  <c r="H232" i="2" s="1"/>
  <c r="W235" i="1" s="1"/>
  <c r="I228" i="2"/>
  <c r="H228" i="2" s="1"/>
  <c r="W231" i="1" s="1"/>
  <c r="I224" i="2"/>
  <c r="H224" i="2" s="1"/>
  <c r="W227" i="1" s="1"/>
  <c r="I220" i="2"/>
  <c r="H220" i="2" s="1"/>
  <c r="W223" i="1" s="1"/>
  <c r="I216" i="2"/>
  <c r="H216" i="2" s="1"/>
  <c r="W219" i="1" s="1"/>
  <c r="I212" i="2"/>
  <c r="H212" i="2" s="1"/>
  <c r="W215" i="1" s="1"/>
  <c r="I208" i="2"/>
  <c r="H208" i="2" s="1"/>
  <c r="W211" i="1" s="1"/>
  <c r="I204" i="2"/>
  <c r="H204" i="2" s="1"/>
  <c r="W207" i="1" s="1"/>
  <c r="I200" i="2"/>
  <c r="H200" i="2" s="1"/>
  <c r="W203" i="1" s="1"/>
  <c r="I196" i="2"/>
  <c r="H196" i="2" s="1"/>
  <c r="W199" i="1" s="1"/>
  <c r="I192" i="2"/>
  <c r="H192" i="2" s="1"/>
  <c r="W195" i="1" s="1"/>
  <c r="I188" i="2"/>
  <c r="H188" i="2" s="1"/>
  <c r="W191" i="1" s="1"/>
  <c r="I184" i="2"/>
  <c r="H184" i="2" s="1"/>
  <c r="W187" i="1" s="1"/>
  <c r="I180" i="2"/>
  <c r="H180" i="2" s="1"/>
  <c r="W183" i="1" s="1"/>
  <c r="I166" i="2"/>
  <c r="H166" i="2" s="1"/>
  <c r="W169" i="1" s="1"/>
  <c r="I150" i="2"/>
  <c r="H150" i="2" s="1"/>
  <c r="W153" i="1" s="1"/>
  <c r="I135" i="2"/>
  <c r="H135" i="2" s="1"/>
  <c r="W137" i="1" s="1"/>
  <c r="I2270" i="2"/>
  <c r="H2270" i="2" s="1"/>
  <c r="W2273" i="1" s="1"/>
  <c r="I2266" i="2"/>
  <c r="H2266" i="2" s="1"/>
  <c r="W2269" i="1" s="1"/>
  <c r="I2262" i="2"/>
  <c r="H2262" i="2" s="1"/>
  <c r="W2265" i="1" s="1"/>
  <c r="I2258" i="2"/>
  <c r="H2258" i="2" s="1"/>
  <c r="W2261" i="1" s="1"/>
  <c r="I2254" i="2"/>
  <c r="H2254" i="2" s="1"/>
  <c r="W2257" i="1" s="1"/>
  <c r="I2250" i="2"/>
  <c r="H2250" i="2" s="1"/>
  <c r="W2253" i="1" s="1"/>
  <c r="I2246" i="2"/>
  <c r="H2246" i="2" s="1"/>
  <c r="W2249" i="1" s="1"/>
  <c r="I2242" i="2"/>
  <c r="H2242" i="2" s="1"/>
  <c r="W2245" i="1" s="1"/>
  <c r="I2238" i="2"/>
  <c r="H2238" i="2" s="1"/>
  <c r="W2241" i="1" s="1"/>
  <c r="I2234" i="2"/>
  <c r="H2234" i="2" s="1"/>
  <c r="W2237" i="1" s="1"/>
  <c r="I2230" i="2"/>
  <c r="H2230" i="2" s="1"/>
  <c r="W2233" i="1" s="1"/>
  <c r="I2226" i="2"/>
  <c r="H2226" i="2" s="1"/>
  <c r="W2229" i="1" s="1"/>
  <c r="I2222" i="2"/>
  <c r="H2222" i="2" s="1"/>
  <c r="W2225" i="1" s="1"/>
  <c r="I2218" i="2"/>
  <c r="H2218" i="2" s="1"/>
  <c r="W2221" i="1" s="1"/>
  <c r="I2214" i="2"/>
  <c r="H2214" i="2" s="1"/>
  <c r="W2217" i="1" s="1"/>
  <c r="I2210" i="2"/>
  <c r="H2210" i="2" s="1"/>
  <c r="W2213" i="1" s="1"/>
  <c r="I2206" i="2"/>
  <c r="H2206" i="2" s="1"/>
  <c r="W2209" i="1" s="1"/>
  <c r="I2202" i="2"/>
  <c r="H2202" i="2" s="1"/>
  <c r="W2205" i="1" s="1"/>
  <c r="I2198" i="2"/>
  <c r="H2198" i="2" s="1"/>
  <c r="W2201" i="1" s="1"/>
  <c r="I2194" i="2"/>
  <c r="H2194" i="2" s="1"/>
  <c r="W2197" i="1" s="1"/>
  <c r="I2190" i="2"/>
  <c r="H2190" i="2" s="1"/>
  <c r="W2193" i="1" s="1"/>
  <c r="I2186" i="2"/>
  <c r="H2186" i="2" s="1"/>
  <c r="W2189" i="1" s="1"/>
  <c r="I2182" i="2"/>
  <c r="H2182" i="2" s="1"/>
  <c r="W2185" i="1" s="1"/>
  <c r="I2178" i="2"/>
  <c r="H2178" i="2" s="1"/>
  <c r="W2181" i="1" s="1"/>
  <c r="I2174" i="2"/>
  <c r="H2174" i="2" s="1"/>
  <c r="W2177" i="1" s="1"/>
  <c r="I2170" i="2"/>
  <c r="H2170" i="2" s="1"/>
  <c r="W2173" i="1" s="1"/>
  <c r="I2166" i="2"/>
  <c r="H2166" i="2" s="1"/>
  <c r="W2169" i="1" s="1"/>
  <c r="I2162" i="2"/>
  <c r="H2162" i="2" s="1"/>
  <c r="W2165" i="1" s="1"/>
  <c r="I86" i="2"/>
  <c r="H86" i="2" s="1"/>
  <c r="W88" i="1" s="1"/>
  <c r="I84" i="2"/>
  <c r="H84" i="2" s="1"/>
  <c r="W86" i="1" s="1"/>
  <c r="I82" i="2"/>
  <c r="H82" i="2" s="1"/>
  <c r="W84" i="1" s="1"/>
  <c r="I80" i="2"/>
  <c r="H80" i="2" s="1"/>
  <c r="W82" i="1" s="1"/>
  <c r="I78" i="2"/>
  <c r="H78" i="2" s="1"/>
  <c r="W80" i="1" s="1"/>
  <c r="I76" i="2"/>
  <c r="H76" i="2" s="1"/>
  <c r="W78" i="1" s="1"/>
  <c r="I74" i="2"/>
  <c r="H74" i="2" s="1"/>
  <c r="W76" i="1" s="1"/>
  <c r="I72" i="2"/>
  <c r="H72" i="2" s="1"/>
  <c r="W74" i="1" s="1"/>
  <c r="I70" i="2"/>
  <c r="H70" i="2" s="1"/>
  <c r="W72" i="1" s="1"/>
  <c r="I68" i="2"/>
  <c r="H68" i="2" s="1"/>
  <c r="W70" i="1" s="1"/>
  <c r="I66" i="2"/>
  <c r="H66" i="2" s="1"/>
  <c r="W68" i="1" s="1"/>
  <c r="I64" i="2"/>
  <c r="H64" i="2" s="1"/>
  <c r="W66" i="1" s="1"/>
  <c r="I62" i="2"/>
  <c r="H62" i="2" s="1"/>
  <c r="W64" i="1" s="1"/>
  <c r="I60" i="2"/>
  <c r="H60" i="2" s="1"/>
  <c r="W62" i="1" s="1"/>
  <c r="I58" i="2"/>
  <c r="H58" i="2" s="1"/>
  <c r="W60" i="1" s="1"/>
  <c r="I56" i="2"/>
  <c r="H56" i="2" s="1"/>
  <c r="W58" i="1" s="1"/>
  <c r="I54" i="2"/>
  <c r="H54" i="2" s="1"/>
  <c r="W56" i="1" s="1"/>
  <c r="I52" i="2"/>
  <c r="H52" i="2" s="1"/>
  <c r="W54" i="1" s="1"/>
  <c r="I50" i="2"/>
  <c r="H50" i="2" s="1"/>
  <c r="W52" i="1" s="1"/>
  <c r="I48" i="2"/>
  <c r="H48" i="2" s="1"/>
  <c r="W50" i="1" s="1"/>
  <c r="I46" i="2"/>
  <c r="H46" i="2" s="1"/>
  <c r="W48" i="1" s="1"/>
  <c r="I44" i="2"/>
  <c r="H44" i="2" s="1"/>
  <c r="W46" i="1" s="1"/>
  <c r="I42" i="2"/>
  <c r="H42" i="2" s="1"/>
  <c r="W44" i="1" s="1"/>
  <c r="I40" i="2"/>
  <c r="H40" i="2" s="1"/>
  <c r="W42" i="1" s="1"/>
  <c r="I38" i="2"/>
  <c r="H38" i="2" s="1"/>
  <c r="W40" i="1" s="1"/>
  <c r="I36" i="2"/>
  <c r="H36" i="2" s="1"/>
  <c r="W38" i="1" s="1"/>
  <c r="I34" i="2"/>
  <c r="H34" i="2" s="1"/>
  <c r="W36" i="1" s="1"/>
  <c r="I32" i="2"/>
  <c r="H32" i="2" s="1"/>
  <c r="W34" i="1" s="1"/>
  <c r="I30" i="2"/>
  <c r="H30" i="2" s="1"/>
  <c r="W32" i="1" s="1"/>
  <c r="I28" i="2"/>
  <c r="H28" i="2" s="1"/>
  <c r="W30" i="1" s="1"/>
  <c r="I26" i="2"/>
  <c r="H26" i="2" s="1"/>
  <c r="W28" i="1" s="1"/>
  <c r="I24" i="2"/>
  <c r="H24" i="2" s="1"/>
  <c r="W26" i="1" s="1"/>
  <c r="I22" i="2"/>
  <c r="H22" i="2" s="1"/>
  <c r="W24" i="1" s="1"/>
  <c r="I20" i="2"/>
  <c r="H20" i="2" s="1"/>
  <c r="W22" i="1" s="1"/>
  <c r="I18" i="2"/>
  <c r="H18" i="2" s="1"/>
  <c r="W20" i="1" s="1"/>
  <c r="I16" i="2"/>
  <c r="H16" i="2" s="1"/>
  <c r="W18" i="1" s="1"/>
  <c r="I14" i="2"/>
  <c r="H14" i="2" s="1"/>
  <c r="W16" i="1" s="1"/>
  <c r="I12" i="2"/>
  <c r="H12" i="2" s="1"/>
  <c r="W14" i="1" s="1"/>
  <c r="I10" i="2"/>
  <c r="H10" i="2" s="1"/>
  <c r="W12" i="1" s="1"/>
  <c r="I8" i="2"/>
  <c r="H8" i="2" s="1"/>
  <c r="W10" i="1" s="1"/>
  <c r="I6" i="2"/>
  <c r="H6" i="2" s="1"/>
  <c r="W8" i="1" s="1"/>
  <c r="I4" i="2"/>
  <c r="H4" i="2" s="1"/>
  <c r="W6" i="1" s="1"/>
  <c r="I35" i="2"/>
  <c r="H35" i="2" s="1"/>
  <c r="W37" i="1" s="1"/>
  <c r="I33" i="2"/>
  <c r="H33" i="2" s="1"/>
  <c r="W35" i="1" s="1"/>
  <c r="I31" i="2"/>
  <c r="H31" i="2" s="1"/>
  <c r="W33" i="1" s="1"/>
  <c r="I29" i="2"/>
  <c r="H29" i="2" s="1"/>
  <c r="W31" i="1" s="1"/>
  <c r="I27" i="2"/>
  <c r="H27" i="2" s="1"/>
  <c r="W29" i="1" s="1"/>
  <c r="I25" i="2"/>
  <c r="H25" i="2" s="1"/>
  <c r="W27" i="1" s="1"/>
  <c r="I23" i="2"/>
  <c r="H23" i="2" s="1"/>
  <c r="W25" i="1" s="1"/>
  <c r="I21" i="2"/>
  <c r="H21" i="2" s="1"/>
  <c r="W23" i="1" s="1"/>
  <c r="I19" i="2"/>
  <c r="H19" i="2" s="1"/>
  <c r="W21" i="1" s="1"/>
  <c r="I17" i="2"/>
  <c r="H17" i="2" s="1"/>
  <c r="W19" i="1" s="1"/>
  <c r="I15" i="2"/>
  <c r="H15" i="2" s="1"/>
  <c r="W17" i="1" s="1"/>
  <c r="I13" i="2"/>
  <c r="H13" i="2" s="1"/>
  <c r="W15" i="1" s="1"/>
  <c r="I11" i="2"/>
  <c r="H11" i="2" s="1"/>
  <c r="W13" i="1" s="1"/>
  <c r="I9" i="2"/>
  <c r="H9" i="2" s="1"/>
  <c r="W11" i="1" s="1"/>
  <c r="I7" i="2"/>
  <c r="H7" i="2" s="1"/>
  <c r="W9" i="1" s="1"/>
  <c r="I5" i="2"/>
  <c r="H5" i="2" s="1"/>
  <c r="W7" i="1" s="1"/>
  <c r="D81" i="2"/>
  <c r="V83" i="1" s="1"/>
  <c r="Z83" i="1" s="1"/>
  <c r="D82" i="2"/>
  <c r="V84" i="1" s="1"/>
  <c r="Z84" i="1" s="1"/>
  <c r="D83" i="2"/>
  <c r="V85" i="1" s="1"/>
  <c r="Z85" i="1" s="1"/>
  <c r="D84" i="2"/>
  <c r="V86" i="1" s="1"/>
  <c r="Z86" i="1" s="1"/>
  <c r="D85" i="2"/>
  <c r="V87" i="1" s="1"/>
  <c r="Z87" i="1" s="1"/>
  <c r="D86" i="2"/>
  <c r="V88" i="1" s="1"/>
  <c r="Z88" i="1" s="1"/>
  <c r="D87" i="2"/>
  <c r="V89" i="1" s="1"/>
  <c r="Z89" i="1" s="1"/>
  <c r="D88" i="2"/>
  <c r="V90" i="1" s="1"/>
  <c r="Z90" i="1" s="1"/>
  <c r="D89" i="2"/>
  <c r="V91" i="1" s="1"/>
  <c r="Z91" i="1" s="1"/>
  <c r="D90" i="2"/>
  <c r="V92" i="1" s="1"/>
  <c r="Z92" i="1" s="1"/>
  <c r="D91" i="2"/>
  <c r="V93" i="1" s="1"/>
  <c r="Z93" i="1" s="1"/>
  <c r="D92" i="2"/>
  <c r="V94" i="1" s="1"/>
  <c r="Z94" i="1" s="1"/>
  <c r="D93" i="2"/>
  <c r="V95" i="1" s="1"/>
  <c r="Z95" i="1" s="1"/>
  <c r="D94" i="2"/>
  <c r="V96" i="1" s="1"/>
  <c r="Z96" i="1" s="1"/>
  <c r="D95" i="2"/>
  <c r="V97" i="1" s="1"/>
  <c r="Z97" i="1" s="1"/>
  <c r="D96" i="2"/>
  <c r="V98" i="1" s="1"/>
  <c r="Z98" i="1" s="1"/>
  <c r="D97" i="2"/>
  <c r="V99" i="1" s="1"/>
  <c r="Z99" i="1" s="1"/>
  <c r="D98" i="2"/>
  <c r="V100" i="1" s="1"/>
  <c r="Z100" i="1" s="1"/>
  <c r="D99" i="2"/>
  <c r="V101" i="1" s="1"/>
  <c r="Z101" i="1" s="1"/>
  <c r="D100" i="2"/>
  <c r="V102" i="1" s="1"/>
  <c r="Z102" i="1" s="1"/>
  <c r="D101" i="2"/>
  <c r="V103" i="1" s="1"/>
  <c r="Z103" i="1" s="1"/>
  <c r="D102" i="2"/>
  <c r="V104" i="1" s="1"/>
  <c r="Z104" i="1" s="1"/>
  <c r="D103" i="2"/>
  <c r="V105" i="1" s="1"/>
  <c r="Z105" i="1" s="1"/>
  <c r="D104" i="2"/>
  <c r="V106" i="1" s="1"/>
  <c r="Z106" i="1" s="1"/>
  <c r="D105" i="2"/>
  <c r="V107" i="1" s="1"/>
  <c r="Z107" i="1" s="1"/>
  <c r="D106" i="2"/>
  <c r="V108" i="1" s="1"/>
  <c r="Z108" i="1" s="1"/>
  <c r="D107" i="2"/>
  <c r="V109" i="1" s="1"/>
  <c r="Z109" i="1" s="1"/>
  <c r="D108" i="2"/>
  <c r="V110" i="1" s="1"/>
  <c r="Z110" i="1" s="1"/>
  <c r="D109" i="2"/>
  <c r="V111" i="1" s="1"/>
  <c r="Z111" i="1" s="1"/>
  <c r="D110" i="2"/>
  <c r="V112" i="1" s="1"/>
  <c r="Z112" i="1" s="1"/>
  <c r="D111" i="2"/>
  <c r="V113" i="1" s="1"/>
  <c r="Z113" i="1" s="1"/>
  <c r="D112" i="2"/>
  <c r="V114" i="1" s="1"/>
  <c r="Z114" i="1" s="1"/>
  <c r="D113" i="2"/>
  <c r="V115" i="1" s="1"/>
  <c r="Z115" i="1" s="1"/>
  <c r="D114" i="2"/>
  <c r="V116" i="1" s="1"/>
  <c r="Z116" i="1" s="1"/>
  <c r="D115" i="2"/>
  <c r="V117" i="1" s="1"/>
  <c r="Z117" i="1" s="1"/>
  <c r="D116" i="2"/>
  <c r="V118" i="1" s="1"/>
  <c r="Z118" i="1" s="1"/>
  <c r="D117" i="2"/>
  <c r="V119" i="1" s="1"/>
  <c r="Z119" i="1" s="1"/>
  <c r="D118" i="2"/>
  <c r="V120" i="1" s="1"/>
  <c r="Z120" i="1" s="1"/>
  <c r="D119" i="2"/>
  <c r="V121" i="1" s="1"/>
  <c r="Z121" i="1" s="1"/>
  <c r="D120" i="2"/>
  <c r="V122" i="1" s="1"/>
  <c r="Z122" i="1" s="1"/>
  <c r="D121" i="2"/>
  <c r="V123" i="1" s="1"/>
  <c r="Z123" i="1" s="1"/>
  <c r="D122" i="2"/>
  <c r="V124" i="1" s="1"/>
  <c r="Z124" i="1" s="1"/>
  <c r="D124" i="2"/>
  <c r="V126" i="1" s="1"/>
  <c r="Z126" i="1" s="1"/>
  <c r="D125" i="2"/>
  <c r="V127" i="1" s="1"/>
  <c r="Z127" i="1" s="1"/>
  <c r="D126" i="2"/>
  <c r="V128" i="1" s="1"/>
  <c r="Z128" i="1" s="1"/>
  <c r="D127" i="2"/>
  <c r="V129" i="1" s="1"/>
  <c r="Z129" i="1" s="1"/>
  <c r="D128" i="2"/>
  <c r="V130" i="1" s="1"/>
  <c r="Z130" i="1" s="1"/>
  <c r="D129" i="2"/>
  <c r="V131" i="1" s="1"/>
  <c r="Z131" i="1" s="1"/>
  <c r="D130" i="2"/>
  <c r="V132" i="1" s="1"/>
  <c r="Z132" i="1" s="1"/>
  <c r="D131" i="2"/>
  <c r="V133" i="1" s="1"/>
  <c r="Z133" i="1" s="1"/>
  <c r="D132" i="2"/>
  <c r="V134" i="1" s="1"/>
  <c r="Z134" i="1" s="1"/>
  <c r="D133" i="2"/>
  <c r="V135" i="1" s="1"/>
  <c r="Z135" i="1" s="1"/>
  <c r="D134" i="2"/>
  <c r="V136" i="1" s="1"/>
  <c r="Z136" i="1" s="1"/>
  <c r="D135" i="2"/>
  <c r="V137" i="1" s="1"/>
  <c r="Z137" i="1" s="1"/>
  <c r="D136" i="2"/>
  <c r="V138" i="1" s="1"/>
  <c r="Z138" i="1" s="1"/>
  <c r="D137" i="2"/>
  <c r="V139" i="1" s="1"/>
  <c r="Z139" i="1" s="1"/>
  <c r="V140" i="1"/>
  <c r="Z140" i="1" s="1"/>
  <c r="D138" i="2"/>
  <c r="V141" i="1" s="1"/>
  <c r="Z141" i="1" s="1"/>
  <c r="D139" i="2"/>
  <c r="V142" i="1" s="1"/>
  <c r="Z142" i="1" s="1"/>
  <c r="D140" i="2"/>
  <c r="V143" i="1" s="1"/>
  <c r="Z143" i="1" s="1"/>
  <c r="D141" i="2"/>
  <c r="V144" i="1" s="1"/>
  <c r="Z144" i="1" s="1"/>
  <c r="D142" i="2"/>
  <c r="V145" i="1" s="1"/>
  <c r="Z145" i="1" s="1"/>
  <c r="D143" i="2"/>
  <c r="V146" i="1" s="1"/>
  <c r="Z146" i="1" s="1"/>
  <c r="D144" i="2"/>
  <c r="V147" i="1" s="1"/>
  <c r="Z147" i="1" s="1"/>
  <c r="D145" i="2"/>
  <c r="V148" i="1" s="1"/>
  <c r="Z148" i="1" s="1"/>
  <c r="D146" i="2"/>
  <c r="V149" i="1" s="1"/>
  <c r="Z149" i="1" s="1"/>
  <c r="D147" i="2"/>
  <c r="V150" i="1" s="1"/>
  <c r="Z150" i="1" s="1"/>
  <c r="D148" i="2"/>
  <c r="V151" i="1" s="1"/>
  <c r="Z151" i="1" s="1"/>
  <c r="D149" i="2"/>
  <c r="V152" i="1" s="1"/>
  <c r="Z152" i="1" s="1"/>
  <c r="D150" i="2"/>
  <c r="V153" i="1" s="1"/>
  <c r="Z153" i="1" s="1"/>
  <c r="D151" i="2"/>
  <c r="V154" i="1" s="1"/>
  <c r="Z154" i="1" s="1"/>
  <c r="D152" i="2"/>
  <c r="V155" i="1" s="1"/>
  <c r="Z155" i="1" s="1"/>
  <c r="D153" i="2"/>
  <c r="V156" i="1" s="1"/>
  <c r="Z156" i="1" s="1"/>
  <c r="D154" i="2"/>
  <c r="V157" i="1" s="1"/>
  <c r="Z157" i="1" s="1"/>
  <c r="D155" i="2"/>
  <c r="V158" i="1" s="1"/>
  <c r="Z158" i="1" s="1"/>
  <c r="D156" i="2"/>
  <c r="V159" i="1" s="1"/>
  <c r="Z159" i="1" s="1"/>
  <c r="D157" i="2"/>
  <c r="V160" i="1" s="1"/>
  <c r="Z160" i="1" s="1"/>
  <c r="D159" i="2"/>
  <c r="V162" i="1" s="1"/>
  <c r="Z162" i="1" s="1"/>
  <c r="D160" i="2"/>
  <c r="V163" i="1" s="1"/>
  <c r="Z163" i="1" s="1"/>
  <c r="D161" i="2"/>
  <c r="V164" i="1" s="1"/>
  <c r="Z164" i="1" s="1"/>
  <c r="D162" i="2"/>
  <c r="V165" i="1" s="1"/>
  <c r="Z165" i="1" s="1"/>
  <c r="D163" i="2"/>
  <c r="V166" i="1" s="1"/>
  <c r="Z166" i="1" s="1"/>
  <c r="D164" i="2"/>
  <c r="V167" i="1" s="1"/>
  <c r="Z167" i="1" s="1"/>
  <c r="D165" i="2"/>
  <c r="V168" i="1" s="1"/>
  <c r="Z168" i="1" s="1"/>
  <c r="D166" i="2"/>
  <c r="V169" i="1" s="1"/>
  <c r="Z169" i="1" s="1"/>
  <c r="D167" i="2"/>
  <c r="V170" i="1" s="1"/>
  <c r="Z170" i="1" s="1"/>
  <c r="D168" i="2"/>
  <c r="V171" i="1" s="1"/>
  <c r="Z171" i="1" s="1"/>
  <c r="D169" i="2"/>
  <c r="V172" i="1" s="1"/>
  <c r="Z172" i="1" s="1"/>
  <c r="D170" i="2"/>
  <c r="V173" i="1" s="1"/>
  <c r="Z173" i="1" s="1"/>
  <c r="D171" i="2"/>
  <c r="V174" i="1" s="1"/>
  <c r="Z174" i="1" s="1"/>
  <c r="D172" i="2"/>
  <c r="V175" i="1" s="1"/>
  <c r="Z175" i="1" s="1"/>
  <c r="D173" i="2"/>
  <c r="V176" i="1" s="1"/>
  <c r="Z176" i="1" s="1"/>
  <c r="D174" i="2"/>
  <c r="V177" i="1" s="1"/>
  <c r="Z177" i="1" s="1"/>
  <c r="D175" i="2"/>
  <c r="V178" i="1" s="1"/>
  <c r="Z178" i="1" s="1"/>
  <c r="D176" i="2"/>
  <c r="V179" i="1" s="1"/>
  <c r="Z179" i="1" s="1"/>
  <c r="D177" i="2"/>
  <c r="V180" i="1" s="1"/>
  <c r="Z180" i="1" s="1"/>
  <c r="D178" i="2"/>
  <c r="V181" i="1" s="1"/>
  <c r="Z181" i="1" s="1"/>
  <c r="D179" i="2"/>
  <c r="V182" i="1" s="1"/>
  <c r="Z182" i="1" s="1"/>
  <c r="D180" i="2"/>
  <c r="V183" i="1" s="1"/>
  <c r="Z183" i="1" s="1"/>
  <c r="D181" i="2"/>
  <c r="V184" i="1" s="1"/>
  <c r="Z184" i="1" s="1"/>
  <c r="D182" i="2"/>
  <c r="V185" i="1" s="1"/>
  <c r="Z185" i="1" s="1"/>
  <c r="D183" i="2"/>
  <c r="V186" i="1" s="1"/>
  <c r="Z186" i="1" s="1"/>
  <c r="D184" i="2"/>
  <c r="V187" i="1" s="1"/>
  <c r="Z187" i="1" s="1"/>
  <c r="D185" i="2"/>
  <c r="V188" i="1" s="1"/>
  <c r="Z188" i="1" s="1"/>
  <c r="D186" i="2"/>
  <c r="V189" i="1" s="1"/>
  <c r="Z189" i="1" s="1"/>
  <c r="D187" i="2"/>
  <c r="V190" i="1" s="1"/>
  <c r="Z190" i="1" s="1"/>
  <c r="D188" i="2"/>
  <c r="V191" i="1" s="1"/>
  <c r="D189" i="2"/>
  <c r="V192" i="1" s="1"/>
  <c r="Z192" i="1" s="1"/>
  <c r="D190" i="2"/>
  <c r="V193" i="1" s="1"/>
  <c r="Z193" i="1" s="1"/>
  <c r="D191" i="2"/>
  <c r="V194" i="1" s="1"/>
  <c r="Z194" i="1" s="1"/>
  <c r="D192" i="2"/>
  <c r="V195" i="1" s="1"/>
  <c r="Z195" i="1" s="1"/>
  <c r="D193" i="2"/>
  <c r="V196" i="1" s="1"/>
  <c r="Z196" i="1" s="1"/>
  <c r="D194" i="2"/>
  <c r="V197" i="1" s="1"/>
  <c r="Z197" i="1" s="1"/>
  <c r="D195" i="2"/>
  <c r="V198" i="1" s="1"/>
  <c r="Z198" i="1" s="1"/>
  <c r="D196" i="2"/>
  <c r="V199" i="1" s="1"/>
  <c r="Z199" i="1" s="1"/>
  <c r="D197" i="2"/>
  <c r="V200" i="1" s="1"/>
  <c r="Z200" i="1" s="1"/>
  <c r="D198" i="2"/>
  <c r="V201" i="1" s="1"/>
  <c r="Z201" i="1" s="1"/>
  <c r="D199" i="2"/>
  <c r="V202" i="1" s="1"/>
  <c r="Z202" i="1" s="1"/>
  <c r="D200" i="2"/>
  <c r="V203" i="1" s="1"/>
  <c r="Z203" i="1" s="1"/>
  <c r="D201" i="2"/>
  <c r="V204" i="1" s="1"/>
  <c r="Z204" i="1" s="1"/>
  <c r="D202" i="2"/>
  <c r="V205" i="1" s="1"/>
  <c r="Z205" i="1" s="1"/>
  <c r="D203" i="2"/>
  <c r="V206" i="1" s="1"/>
  <c r="Z206" i="1" s="1"/>
  <c r="D204" i="2"/>
  <c r="V207" i="1" s="1"/>
  <c r="Z207" i="1" s="1"/>
  <c r="D205" i="2"/>
  <c r="V208" i="1" s="1"/>
  <c r="Z208" i="1" s="1"/>
  <c r="D206" i="2"/>
  <c r="V209" i="1" s="1"/>
  <c r="Z209" i="1" s="1"/>
  <c r="D207" i="2"/>
  <c r="V210" i="1" s="1"/>
  <c r="Z210" i="1" s="1"/>
  <c r="D208" i="2"/>
  <c r="V211" i="1" s="1"/>
  <c r="Z211" i="1" s="1"/>
  <c r="D209" i="2"/>
  <c r="V212" i="1" s="1"/>
  <c r="Z212" i="1" s="1"/>
  <c r="D210" i="2"/>
  <c r="V213" i="1" s="1"/>
  <c r="Z213" i="1" s="1"/>
  <c r="D211" i="2"/>
  <c r="V214" i="1" s="1"/>
  <c r="Z214" i="1" s="1"/>
  <c r="D213" i="2"/>
  <c r="V216" i="1" s="1"/>
  <c r="Z216" i="1" s="1"/>
  <c r="D214" i="2"/>
  <c r="V217" i="1" s="1"/>
  <c r="Z217" i="1" s="1"/>
  <c r="D215" i="2"/>
  <c r="V218" i="1" s="1"/>
  <c r="Z218" i="1" s="1"/>
  <c r="D217" i="2"/>
  <c r="V220" i="1" s="1"/>
  <c r="Z220" i="1" s="1"/>
  <c r="D218" i="2"/>
  <c r="V221" i="1" s="1"/>
  <c r="Z221" i="1" s="1"/>
  <c r="D219" i="2"/>
  <c r="V222" i="1" s="1"/>
  <c r="Z222" i="1" s="1"/>
  <c r="D220" i="2"/>
  <c r="V223" i="1" s="1"/>
  <c r="Z223" i="1" s="1"/>
  <c r="D221" i="2"/>
  <c r="V224" i="1" s="1"/>
  <c r="Z224" i="1" s="1"/>
  <c r="D222" i="2"/>
  <c r="V225" i="1" s="1"/>
  <c r="Z225" i="1" s="1"/>
  <c r="D223" i="2"/>
  <c r="V226" i="1" s="1"/>
  <c r="Z226" i="1" s="1"/>
  <c r="D224" i="2"/>
  <c r="V227" i="1" s="1"/>
  <c r="Z227" i="1" s="1"/>
  <c r="D225" i="2"/>
  <c r="V228" i="1" s="1"/>
  <c r="Z228" i="1" s="1"/>
  <c r="D227" i="2"/>
  <c r="V230" i="1" s="1"/>
  <c r="Z230" i="1" s="1"/>
  <c r="D228" i="2"/>
  <c r="V231" i="1" s="1"/>
  <c r="Z231" i="1" s="1"/>
  <c r="D229" i="2"/>
  <c r="V232" i="1" s="1"/>
  <c r="Z232" i="1" s="1"/>
  <c r="D230" i="2"/>
  <c r="V233" i="1" s="1"/>
  <c r="Z233" i="1" s="1"/>
  <c r="D231" i="2"/>
  <c r="V234" i="1" s="1"/>
  <c r="Z234" i="1" s="1"/>
  <c r="D232" i="2"/>
  <c r="V235" i="1" s="1"/>
  <c r="Z235" i="1" s="1"/>
  <c r="D233" i="2"/>
  <c r="V236" i="1" s="1"/>
  <c r="Z236" i="1" s="1"/>
  <c r="D235" i="2"/>
  <c r="V238" i="1" s="1"/>
  <c r="Z238" i="1" s="1"/>
  <c r="D236" i="2"/>
  <c r="V239" i="1" s="1"/>
  <c r="Z239" i="1" s="1"/>
  <c r="D237" i="2"/>
  <c r="V240" i="1" s="1"/>
  <c r="Z240" i="1" s="1"/>
  <c r="D239" i="2"/>
  <c r="V242" i="1" s="1"/>
  <c r="Z242" i="1" s="1"/>
  <c r="D240" i="2"/>
  <c r="V243" i="1" s="1"/>
  <c r="Z243" i="1" s="1"/>
  <c r="D241" i="2"/>
  <c r="V244" i="1" s="1"/>
  <c r="Z244" i="1" s="1"/>
  <c r="D242" i="2"/>
  <c r="V245" i="1" s="1"/>
  <c r="Z245" i="1" s="1"/>
  <c r="D243" i="2"/>
  <c r="V246" i="1" s="1"/>
  <c r="Z246" i="1" s="1"/>
  <c r="D244" i="2"/>
  <c r="V247" i="1" s="1"/>
  <c r="Z247" i="1" s="1"/>
  <c r="D245" i="2"/>
  <c r="V248" i="1" s="1"/>
  <c r="Z248" i="1" s="1"/>
  <c r="D246" i="2"/>
  <c r="V249" i="1" s="1"/>
  <c r="Z249" i="1" s="1"/>
  <c r="D247" i="2"/>
  <c r="V250" i="1" s="1"/>
  <c r="Z250" i="1" s="1"/>
  <c r="D248" i="2"/>
  <c r="V251" i="1" s="1"/>
  <c r="Z251" i="1" s="1"/>
  <c r="D249" i="2"/>
  <c r="V252" i="1" s="1"/>
  <c r="Z252" i="1" s="1"/>
  <c r="D250" i="2"/>
  <c r="V253" i="1" s="1"/>
  <c r="Z253" i="1" s="1"/>
  <c r="D251" i="2"/>
  <c r="V254" i="1" s="1"/>
  <c r="Z254" i="1" s="1"/>
  <c r="D252" i="2"/>
  <c r="V255" i="1" s="1"/>
  <c r="Z255" i="1" s="1"/>
  <c r="D253" i="2"/>
  <c r="V256" i="1" s="1"/>
  <c r="Z256" i="1" s="1"/>
  <c r="D254" i="2"/>
  <c r="V257" i="1" s="1"/>
  <c r="Z257" i="1" s="1"/>
  <c r="D255" i="2"/>
  <c r="V258" i="1" s="1"/>
  <c r="Z258" i="1" s="1"/>
  <c r="D256" i="2"/>
  <c r="V259" i="1" s="1"/>
  <c r="Z259" i="1" s="1"/>
  <c r="D257" i="2"/>
  <c r="V260" i="1" s="1"/>
  <c r="Z260" i="1" s="1"/>
  <c r="D258" i="2"/>
  <c r="V261" i="1" s="1"/>
  <c r="Z261" i="1" s="1"/>
  <c r="D259" i="2"/>
  <c r="V262" i="1" s="1"/>
  <c r="Z262" i="1" s="1"/>
  <c r="D260" i="2"/>
  <c r="V263" i="1" s="1"/>
  <c r="Z263" i="1" s="1"/>
  <c r="D261" i="2"/>
  <c r="V264" i="1" s="1"/>
  <c r="Z264" i="1" s="1"/>
  <c r="D262" i="2"/>
  <c r="V265" i="1" s="1"/>
  <c r="Z265" i="1" s="1"/>
  <c r="D263" i="2"/>
  <c r="V266" i="1" s="1"/>
  <c r="Z266" i="1" s="1"/>
  <c r="D264" i="2"/>
  <c r="V267" i="1" s="1"/>
  <c r="Z267" i="1" s="1"/>
  <c r="D265" i="2"/>
  <c r="V268" i="1" s="1"/>
  <c r="Z268" i="1" s="1"/>
  <c r="D266" i="2"/>
  <c r="V269" i="1" s="1"/>
  <c r="Z269" i="1" s="1"/>
  <c r="D267" i="2"/>
  <c r="V270" i="1" s="1"/>
  <c r="Z270" i="1" s="1"/>
  <c r="D268" i="2"/>
  <c r="V271" i="1" s="1"/>
  <c r="Z271" i="1" s="1"/>
  <c r="D269" i="2"/>
  <c r="V272" i="1" s="1"/>
  <c r="Z272" i="1" s="1"/>
  <c r="D270" i="2"/>
  <c r="V273" i="1" s="1"/>
  <c r="Z273" i="1" s="1"/>
  <c r="D271" i="2"/>
  <c r="V274" i="1" s="1"/>
  <c r="Z274" i="1" s="1"/>
  <c r="D272" i="2"/>
  <c r="V275" i="1" s="1"/>
  <c r="Z275" i="1" s="1"/>
  <c r="D273" i="2"/>
  <c r="V276" i="1" s="1"/>
  <c r="Z276" i="1" s="1"/>
  <c r="D274" i="2"/>
  <c r="V277" i="1" s="1"/>
  <c r="Z277" i="1" s="1"/>
  <c r="D275" i="2"/>
  <c r="V278" i="1" s="1"/>
  <c r="Z278" i="1" s="1"/>
  <c r="D277" i="2"/>
  <c r="V280" i="1" s="1"/>
  <c r="Z280" i="1" s="1"/>
  <c r="D278" i="2"/>
  <c r="V281" i="1" s="1"/>
  <c r="Z281" i="1" s="1"/>
  <c r="D279" i="2"/>
  <c r="V282" i="1" s="1"/>
  <c r="Z282" i="1" s="1"/>
  <c r="D280" i="2"/>
  <c r="V283" i="1" s="1"/>
  <c r="Z283" i="1" s="1"/>
  <c r="D281" i="2"/>
  <c r="V284" i="1" s="1"/>
  <c r="Z284" i="1" s="1"/>
  <c r="D282" i="2"/>
  <c r="V285" i="1" s="1"/>
  <c r="Z285" i="1" s="1"/>
  <c r="D283" i="2"/>
  <c r="V286" i="1" s="1"/>
  <c r="Z286" i="1" s="1"/>
  <c r="D285" i="2"/>
  <c r="V288" i="1" s="1"/>
  <c r="Z288" i="1" s="1"/>
  <c r="D286" i="2"/>
  <c r="V289" i="1" s="1"/>
  <c r="Z289" i="1" s="1"/>
  <c r="D287" i="2"/>
  <c r="V290" i="1" s="1"/>
  <c r="Z290" i="1" s="1"/>
  <c r="D288" i="2"/>
  <c r="V291" i="1" s="1"/>
  <c r="Z291" i="1" s="1"/>
  <c r="D289" i="2"/>
  <c r="V292" i="1" s="1"/>
  <c r="Z292" i="1" s="1"/>
  <c r="D290" i="2"/>
  <c r="V293" i="1" s="1"/>
  <c r="Z293" i="1" s="1"/>
  <c r="D291" i="2"/>
  <c r="V294" i="1" s="1"/>
  <c r="Z294" i="1" s="1"/>
  <c r="D292" i="2"/>
  <c r="V295" i="1" s="1"/>
  <c r="Z295" i="1" s="1"/>
  <c r="D293" i="2"/>
  <c r="V296" i="1" s="1"/>
  <c r="Z296" i="1" s="1"/>
  <c r="D294" i="2"/>
  <c r="V297" i="1" s="1"/>
  <c r="Z297" i="1" s="1"/>
  <c r="D295" i="2"/>
  <c r="V298" i="1" s="1"/>
  <c r="Z298" i="1" s="1"/>
  <c r="D296" i="2"/>
  <c r="V299" i="1" s="1"/>
  <c r="Z299" i="1" s="1"/>
  <c r="D297" i="2"/>
  <c r="V300" i="1" s="1"/>
  <c r="Z300" i="1" s="1"/>
  <c r="D298" i="2"/>
  <c r="V301" i="1" s="1"/>
  <c r="Z301" i="1" s="1"/>
  <c r="D299" i="2"/>
  <c r="V302" i="1" s="1"/>
  <c r="Z302" i="1" s="1"/>
  <c r="D300" i="2"/>
  <c r="V303" i="1" s="1"/>
  <c r="Z303" i="1" s="1"/>
  <c r="D301" i="2"/>
  <c r="V304" i="1" s="1"/>
  <c r="Z304" i="1" s="1"/>
  <c r="D302" i="2"/>
  <c r="V305" i="1" s="1"/>
  <c r="Z305" i="1" s="1"/>
  <c r="D303" i="2"/>
  <c r="V306" i="1" s="1"/>
  <c r="Z306" i="1" s="1"/>
  <c r="D304" i="2"/>
  <c r="V307" i="1" s="1"/>
  <c r="Z307" i="1" s="1"/>
  <c r="D305" i="2"/>
  <c r="V308" i="1" s="1"/>
  <c r="Z308" i="1" s="1"/>
  <c r="D306" i="2"/>
  <c r="V309" i="1" s="1"/>
  <c r="Z309" i="1" s="1"/>
  <c r="D307" i="2"/>
  <c r="V310" i="1" s="1"/>
  <c r="Z310" i="1" s="1"/>
  <c r="D308" i="2"/>
  <c r="V311" i="1" s="1"/>
  <c r="Z311" i="1" s="1"/>
  <c r="D309" i="2"/>
  <c r="V312" i="1" s="1"/>
  <c r="Z312" i="1" s="1"/>
  <c r="D310" i="2"/>
  <c r="V313" i="1" s="1"/>
  <c r="Z313" i="1" s="1"/>
  <c r="D311" i="2"/>
  <c r="V314" i="1" s="1"/>
  <c r="Z314" i="1" s="1"/>
  <c r="D312" i="2"/>
  <c r="V315" i="1" s="1"/>
  <c r="Z315" i="1" s="1"/>
  <c r="D313" i="2"/>
  <c r="V316" i="1" s="1"/>
  <c r="Z316" i="1" s="1"/>
  <c r="D314" i="2"/>
  <c r="V317" i="1" s="1"/>
  <c r="Z317" i="1" s="1"/>
  <c r="D315" i="2"/>
  <c r="V318" i="1" s="1"/>
  <c r="Z318" i="1" s="1"/>
  <c r="D316" i="2"/>
  <c r="V319" i="1" s="1"/>
  <c r="Z319" i="1" s="1"/>
  <c r="D317" i="2"/>
  <c r="V320" i="1" s="1"/>
  <c r="Z320" i="1" s="1"/>
  <c r="D318" i="2"/>
  <c r="V321" i="1" s="1"/>
  <c r="Z321" i="1" s="1"/>
  <c r="D319" i="2"/>
  <c r="V322" i="1" s="1"/>
  <c r="Z322" i="1" s="1"/>
  <c r="D320" i="2"/>
  <c r="V323" i="1" s="1"/>
  <c r="Z323" i="1" s="1"/>
  <c r="D321" i="2"/>
  <c r="V324" i="1" s="1"/>
  <c r="Z324" i="1" s="1"/>
  <c r="D322" i="2"/>
  <c r="V325" i="1" s="1"/>
  <c r="Z325" i="1" s="1"/>
  <c r="D323" i="2"/>
  <c r="V326" i="1" s="1"/>
  <c r="Z326" i="1" s="1"/>
  <c r="D324" i="2"/>
  <c r="V327" i="1" s="1"/>
  <c r="Z327" i="1" s="1"/>
  <c r="D325" i="2"/>
  <c r="V328" i="1" s="1"/>
  <c r="Z328" i="1" s="1"/>
  <c r="D326" i="2"/>
  <c r="V329" i="1" s="1"/>
  <c r="Z329" i="1" s="1"/>
  <c r="D327" i="2"/>
  <c r="V330" i="1" s="1"/>
  <c r="Z330" i="1" s="1"/>
  <c r="D328" i="2"/>
  <c r="V331" i="1" s="1"/>
  <c r="Z331" i="1" s="1"/>
  <c r="D329" i="2"/>
  <c r="V332" i="1" s="1"/>
  <c r="Z332" i="1" s="1"/>
  <c r="D330" i="2"/>
  <c r="V333" i="1" s="1"/>
  <c r="Z333" i="1" s="1"/>
  <c r="D331" i="2"/>
  <c r="V334" i="1" s="1"/>
  <c r="Z334" i="1" s="1"/>
  <c r="D332" i="2"/>
  <c r="V335" i="1" s="1"/>
  <c r="Z335" i="1" s="1"/>
  <c r="D333" i="2"/>
  <c r="V336" i="1" s="1"/>
  <c r="Z336" i="1" s="1"/>
  <c r="D334" i="2"/>
  <c r="V337" i="1" s="1"/>
  <c r="Z337" i="1" s="1"/>
  <c r="D335" i="2"/>
  <c r="V338" i="1" s="1"/>
  <c r="Z338" i="1" s="1"/>
  <c r="D336" i="2"/>
  <c r="V339" i="1" s="1"/>
  <c r="Z339" i="1" s="1"/>
  <c r="D337" i="2"/>
  <c r="V340" i="1" s="1"/>
  <c r="Z340" i="1" s="1"/>
  <c r="D338" i="2"/>
  <c r="V341" i="1" s="1"/>
  <c r="Z341" i="1" s="1"/>
  <c r="D339" i="2"/>
  <c r="V342" i="1" s="1"/>
  <c r="Z342" i="1" s="1"/>
  <c r="D341" i="2"/>
  <c r="V344" i="1" s="1"/>
  <c r="Z344" i="1" s="1"/>
  <c r="D342" i="2"/>
  <c r="V345" i="1" s="1"/>
  <c r="Z345" i="1" s="1"/>
  <c r="D343" i="2"/>
  <c r="V346" i="1" s="1"/>
  <c r="Z346" i="1" s="1"/>
  <c r="D344" i="2"/>
  <c r="V347" i="1" s="1"/>
  <c r="Z347" i="1" s="1"/>
  <c r="D345" i="2"/>
  <c r="V348" i="1" s="1"/>
  <c r="Z348" i="1" s="1"/>
  <c r="D346" i="2"/>
  <c r="V349" i="1" s="1"/>
  <c r="Z349" i="1" s="1"/>
  <c r="D347" i="2"/>
  <c r="V350" i="1" s="1"/>
  <c r="Z350" i="1" s="1"/>
  <c r="D348" i="2"/>
  <c r="V351" i="1" s="1"/>
  <c r="Z351" i="1" s="1"/>
  <c r="D349" i="2"/>
  <c r="V352" i="1" s="1"/>
  <c r="Z352" i="1" s="1"/>
  <c r="D350" i="2"/>
  <c r="V353" i="1" s="1"/>
  <c r="Z353" i="1" s="1"/>
  <c r="D351" i="2"/>
  <c r="V354" i="1" s="1"/>
  <c r="Z354" i="1" s="1"/>
  <c r="D353" i="2"/>
  <c r="V356" i="1" s="1"/>
  <c r="Z356" i="1" s="1"/>
  <c r="D354" i="2"/>
  <c r="V357" i="1" s="1"/>
  <c r="Z357" i="1" s="1"/>
  <c r="D355" i="2"/>
  <c r="V358" i="1" s="1"/>
  <c r="Z358" i="1" s="1"/>
  <c r="D356" i="2"/>
  <c r="V359" i="1" s="1"/>
  <c r="Z359" i="1" s="1"/>
  <c r="D357" i="2"/>
  <c r="V360" i="1" s="1"/>
  <c r="Z360" i="1" s="1"/>
  <c r="D358" i="2"/>
  <c r="V361" i="1" s="1"/>
  <c r="Z361" i="1" s="1"/>
  <c r="D359" i="2"/>
  <c r="V362" i="1" s="1"/>
  <c r="Z362" i="1" s="1"/>
  <c r="D360" i="2"/>
  <c r="V363" i="1" s="1"/>
  <c r="Z363" i="1" s="1"/>
  <c r="D361" i="2"/>
  <c r="V364" i="1" s="1"/>
  <c r="Z364" i="1" s="1"/>
  <c r="D362" i="2"/>
  <c r="V365" i="1" s="1"/>
  <c r="Z365" i="1" s="1"/>
  <c r="D363" i="2"/>
  <c r="V366" i="1" s="1"/>
  <c r="Z366" i="1" s="1"/>
  <c r="D364" i="2"/>
  <c r="V367" i="1" s="1"/>
  <c r="Z367" i="1" s="1"/>
  <c r="D365" i="2"/>
  <c r="V368" i="1" s="1"/>
  <c r="Z368" i="1" s="1"/>
  <c r="D366" i="2"/>
  <c r="V369" i="1" s="1"/>
  <c r="Z369" i="1" s="1"/>
  <c r="D367" i="2"/>
  <c r="V370" i="1" s="1"/>
  <c r="Z370" i="1" s="1"/>
  <c r="D368" i="2"/>
  <c r="V371" i="1" s="1"/>
  <c r="Z371" i="1" s="1"/>
  <c r="D369" i="2"/>
  <c r="V372" i="1" s="1"/>
  <c r="Z372" i="1" s="1"/>
  <c r="D370" i="2"/>
  <c r="V373" i="1" s="1"/>
  <c r="Z373" i="1" s="1"/>
  <c r="D371" i="2"/>
  <c r="V374" i="1" s="1"/>
  <c r="Z374" i="1" s="1"/>
  <c r="D372" i="2"/>
  <c r="V375" i="1" s="1"/>
  <c r="Z375" i="1" s="1"/>
  <c r="D373" i="2"/>
  <c r="V376" i="1" s="1"/>
  <c r="Z376" i="1" s="1"/>
  <c r="D374" i="2"/>
  <c r="V377" i="1" s="1"/>
  <c r="Z377" i="1" s="1"/>
  <c r="D375" i="2"/>
  <c r="V378" i="1" s="1"/>
  <c r="Z378" i="1" s="1"/>
  <c r="D376" i="2"/>
  <c r="V379" i="1" s="1"/>
  <c r="Z379" i="1" s="1"/>
  <c r="D377" i="2"/>
  <c r="V380" i="1" s="1"/>
  <c r="Z380" i="1" s="1"/>
  <c r="D378" i="2"/>
  <c r="V381" i="1" s="1"/>
  <c r="Z381" i="1" s="1"/>
  <c r="D380" i="2"/>
  <c r="V383" i="1" s="1"/>
  <c r="Z383" i="1" s="1"/>
  <c r="D381" i="2"/>
  <c r="V384" i="1" s="1"/>
  <c r="Z384" i="1" s="1"/>
  <c r="D382" i="2"/>
  <c r="V385" i="1" s="1"/>
  <c r="Z385" i="1" s="1"/>
  <c r="D383" i="2"/>
  <c r="V386" i="1" s="1"/>
  <c r="Z386" i="1" s="1"/>
  <c r="D384" i="2"/>
  <c r="V387" i="1" s="1"/>
  <c r="Z387" i="1" s="1"/>
  <c r="D385" i="2"/>
  <c r="V388" i="1" s="1"/>
  <c r="Z388" i="1" s="1"/>
  <c r="D386" i="2"/>
  <c r="V389" i="1" s="1"/>
  <c r="Z389" i="1" s="1"/>
  <c r="D387" i="2"/>
  <c r="V390" i="1" s="1"/>
  <c r="Z390" i="1" s="1"/>
  <c r="D388" i="2"/>
  <c r="V391" i="1" s="1"/>
  <c r="Z391" i="1" s="1"/>
  <c r="D389" i="2"/>
  <c r="V392" i="1" s="1"/>
  <c r="Z392" i="1" s="1"/>
  <c r="D390" i="2"/>
  <c r="V393" i="1" s="1"/>
  <c r="Z393" i="1" s="1"/>
  <c r="D391" i="2"/>
  <c r="V394" i="1" s="1"/>
  <c r="Z394" i="1" s="1"/>
  <c r="D392" i="2"/>
  <c r="V395" i="1" s="1"/>
  <c r="Z395" i="1" s="1"/>
  <c r="D393" i="2"/>
  <c r="V396" i="1" s="1"/>
  <c r="Z396" i="1" s="1"/>
  <c r="D394" i="2"/>
  <c r="V397" i="1" s="1"/>
  <c r="Z397" i="1" s="1"/>
  <c r="D395" i="2"/>
  <c r="V398" i="1" s="1"/>
  <c r="Z398" i="1" s="1"/>
  <c r="D396" i="2"/>
  <c r="V399" i="1" s="1"/>
  <c r="Z399" i="1" s="1"/>
  <c r="D397" i="2"/>
  <c r="V400" i="1" s="1"/>
  <c r="Z400" i="1" s="1"/>
  <c r="D398" i="2"/>
  <c r="V401" i="1" s="1"/>
  <c r="Z401" i="1" s="1"/>
  <c r="D399" i="2"/>
  <c r="V402" i="1" s="1"/>
  <c r="Z402" i="1" s="1"/>
  <c r="D400" i="2"/>
  <c r="V403" i="1" s="1"/>
  <c r="Z403" i="1" s="1"/>
  <c r="D401" i="2"/>
  <c r="V404" i="1" s="1"/>
  <c r="Z404" i="1" s="1"/>
  <c r="D402" i="2"/>
  <c r="V405" i="1" s="1"/>
  <c r="Z405" i="1" s="1"/>
  <c r="D403" i="2"/>
  <c r="V406" i="1" s="1"/>
  <c r="Z406" i="1" s="1"/>
  <c r="D404" i="2"/>
  <c r="V407" i="1" s="1"/>
  <c r="Z407" i="1" s="1"/>
  <c r="D405" i="2"/>
  <c r="V408" i="1" s="1"/>
  <c r="Z408" i="1" s="1"/>
  <c r="D406" i="2"/>
  <c r="V409" i="1" s="1"/>
  <c r="Z409" i="1" s="1"/>
  <c r="D407" i="2"/>
  <c r="V410" i="1" s="1"/>
  <c r="Z410" i="1" s="1"/>
  <c r="D408" i="2"/>
  <c r="V411" i="1" s="1"/>
  <c r="Z411" i="1" s="1"/>
  <c r="D409" i="2"/>
  <c r="V412" i="1" s="1"/>
  <c r="Z412" i="1" s="1"/>
  <c r="D410" i="2"/>
  <c r="V413" i="1" s="1"/>
  <c r="Z413" i="1" s="1"/>
  <c r="D411" i="2"/>
  <c r="V414" i="1" s="1"/>
  <c r="Z414" i="1" s="1"/>
  <c r="D412" i="2"/>
  <c r="V415" i="1" s="1"/>
  <c r="Z415" i="1" s="1"/>
  <c r="D413" i="2"/>
  <c r="V416" i="1" s="1"/>
  <c r="Z416" i="1" s="1"/>
  <c r="D414" i="2"/>
  <c r="V417" i="1" s="1"/>
  <c r="Z417" i="1" s="1"/>
  <c r="D415" i="2"/>
  <c r="V418" i="1" s="1"/>
  <c r="Z418" i="1" s="1"/>
  <c r="D416" i="2"/>
  <c r="V419" i="1" s="1"/>
  <c r="Z419" i="1" s="1"/>
  <c r="D417" i="2"/>
  <c r="V420" i="1" s="1"/>
  <c r="Z420" i="1" s="1"/>
  <c r="D418" i="2"/>
  <c r="V421" i="1" s="1"/>
  <c r="Z421" i="1" s="1"/>
  <c r="D420" i="2"/>
  <c r="V423" i="1" s="1"/>
  <c r="Z423" i="1" s="1"/>
  <c r="D421" i="2"/>
  <c r="V424" i="1" s="1"/>
  <c r="Z424" i="1" s="1"/>
  <c r="D422" i="2"/>
  <c r="V425" i="1" s="1"/>
  <c r="Z425" i="1" s="1"/>
  <c r="D423" i="2"/>
  <c r="V426" i="1" s="1"/>
  <c r="Z426" i="1" s="1"/>
  <c r="D424" i="2"/>
  <c r="V427" i="1" s="1"/>
  <c r="Z427" i="1" s="1"/>
  <c r="D425" i="2"/>
  <c r="V428" i="1" s="1"/>
  <c r="Z428" i="1" s="1"/>
  <c r="D426" i="2"/>
  <c r="V429" i="1" s="1"/>
  <c r="Z429" i="1" s="1"/>
  <c r="D427" i="2"/>
  <c r="V430" i="1" s="1"/>
  <c r="Z430" i="1" s="1"/>
  <c r="D428" i="2"/>
  <c r="V431" i="1" s="1"/>
  <c r="Z431" i="1" s="1"/>
  <c r="D429" i="2"/>
  <c r="V432" i="1" s="1"/>
  <c r="Z432" i="1" s="1"/>
  <c r="D430" i="2"/>
  <c r="V433" i="1" s="1"/>
  <c r="Z433" i="1" s="1"/>
  <c r="D431" i="2"/>
  <c r="V434" i="1" s="1"/>
  <c r="Z434" i="1" s="1"/>
  <c r="D432" i="2"/>
  <c r="V435" i="1" s="1"/>
  <c r="Z435" i="1" s="1"/>
  <c r="D433" i="2"/>
  <c r="V436" i="1" s="1"/>
  <c r="Z436" i="1" s="1"/>
  <c r="D434" i="2"/>
  <c r="V437" i="1" s="1"/>
  <c r="Z437" i="1" s="1"/>
  <c r="D435" i="2"/>
  <c r="V438" i="1" s="1"/>
  <c r="Z438" i="1" s="1"/>
  <c r="D436" i="2"/>
  <c r="V439" i="1" s="1"/>
  <c r="Z439" i="1" s="1"/>
  <c r="D437" i="2"/>
  <c r="V440" i="1" s="1"/>
  <c r="Z440" i="1" s="1"/>
  <c r="D438" i="2"/>
  <c r="V441" i="1" s="1"/>
  <c r="Z441" i="1" s="1"/>
  <c r="D439" i="2"/>
  <c r="V442" i="1" s="1"/>
  <c r="Z442" i="1" s="1"/>
  <c r="D440" i="2"/>
  <c r="V443" i="1" s="1"/>
  <c r="Z443" i="1" s="1"/>
  <c r="D441" i="2"/>
  <c r="V444" i="1" s="1"/>
  <c r="Z444" i="1" s="1"/>
  <c r="D442" i="2"/>
  <c r="V445" i="1" s="1"/>
  <c r="Z445" i="1" s="1"/>
  <c r="D443" i="2"/>
  <c r="V446" i="1" s="1"/>
  <c r="Z446" i="1" s="1"/>
  <c r="D444" i="2"/>
  <c r="V447" i="1" s="1"/>
  <c r="Z447" i="1" s="1"/>
  <c r="D445" i="2"/>
  <c r="V448" i="1" s="1"/>
  <c r="Z448" i="1" s="1"/>
  <c r="D446" i="2"/>
  <c r="V449" i="1" s="1"/>
  <c r="Z449" i="1" s="1"/>
  <c r="D447" i="2"/>
  <c r="V450" i="1" s="1"/>
  <c r="Z450" i="1" s="1"/>
  <c r="D448" i="2"/>
  <c r="V451" i="1" s="1"/>
  <c r="Z451" i="1" s="1"/>
  <c r="D449" i="2"/>
  <c r="V452" i="1" s="1"/>
  <c r="Z452" i="1" s="1"/>
  <c r="D450" i="2"/>
  <c r="V453" i="1" s="1"/>
  <c r="Z453" i="1" s="1"/>
  <c r="D451" i="2"/>
  <c r="V454" i="1" s="1"/>
  <c r="Z454" i="1" s="1"/>
  <c r="D452" i="2"/>
  <c r="V455" i="1" s="1"/>
  <c r="Z455" i="1" s="1"/>
  <c r="D453" i="2"/>
  <c r="V456" i="1" s="1"/>
  <c r="Z456" i="1" s="1"/>
  <c r="D454" i="2"/>
  <c r="V457" i="1" s="1"/>
  <c r="Z457" i="1" s="1"/>
  <c r="D456" i="2"/>
  <c r="V459" i="1" s="1"/>
  <c r="Z459" i="1" s="1"/>
  <c r="D457" i="2"/>
  <c r="V460" i="1" s="1"/>
  <c r="Z460" i="1" s="1"/>
  <c r="D458" i="2"/>
  <c r="V461" i="1" s="1"/>
  <c r="Z461" i="1" s="1"/>
  <c r="D459" i="2"/>
  <c r="V462" i="1" s="1"/>
  <c r="Z462" i="1" s="1"/>
  <c r="D460" i="2"/>
  <c r="V463" i="1" s="1"/>
  <c r="Z463" i="1" s="1"/>
  <c r="D461" i="2"/>
  <c r="V464" i="1" s="1"/>
  <c r="Z464" i="1" s="1"/>
  <c r="D462" i="2"/>
  <c r="V465" i="1" s="1"/>
  <c r="Z465" i="1" s="1"/>
  <c r="D463" i="2"/>
  <c r="V466" i="1" s="1"/>
  <c r="Z466" i="1" s="1"/>
  <c r="D464" i="2"/>
  <c r="V467" i="1" s="1"/>
  <c r="Z467" i="1" s="1"/>
  <c r="D465" i="2"/>
  <c r="V468" i="1" s="1"/>
  <c r="Z468" i="1" s="1"/>
  <c r="D466" i="2"/>
  <c r="V469" i="1" s="1"/>
  <c r="Z469" i="1" s="1"/>
  <c r="D467" i="2"/>
  <c r="V470" i="1" s="1"/>
  <c r="D468" i="2"/>
  <c r="V471" i="1" s="1"/>
  <c r="D469" i="2"/>
  <c r="V472" i="1" s="1"/>
  <c r="D470" i="2"/>
  <c r="V473" i="1" s="1"/>
  <c r="D471" i="2"/>
  <c r="V474" i="1" s="1"/>
  <c r="D472" i="2"/>
  <c r="V475" i="1" s="1"/>
  <c r="D473" i="2"/>
  <c r="V476" i="1" s="1"/>
  <c r="D474" i="2"/>
  <c r="V477" i="1" s="1"/>
  <c r="D475" i="2"/>
  <c r="V478" i="1" s="1"/>
  <c r="D476" i="2"/>
  <c r="V479" i="1" s="1"/>
  <c r="D477" i="2"/>
  <c r="V480" i="1" s="1"/>
  <c r="D478" i="2"/>
  <c r="V481" i="1" s="1"/>
  <c r="D480" i="2"/>
  <c r="V483" i="1" s="1"/>
  <c r="D481" i="2"/>
  <c r="V484" i="1" s="1"/>
  <c r="D482" i="2"/>
  <c r="V485" i="1" s="1"/>
  <c r="D483" i="2"/>
  <c r="V486" i="1" s="1"/>
  <c r="D484" i="2"/>
  <c r="V487" i="1" s="1"/>
  <c r="D485" i="2"/>
  <c r="V488" i="1" s="1"/>
  <c r="D486" i="2"/>
  <c r="V489" i="1" s="1"/>
  <c r="D487" i="2"/>
  <c r="V490" i="1" s="1"/>
  <c r="D488" i="2"/>
  <c r="V491" i="1" s="1"/>
  <c r="D489" i="2"/>
  <c r="V492" i="1" s="1"/>
  <c r="D490" i="2"/>
  <c r="V493" i="1" s="1"/>
  <c r="D491" i="2"/>
  <c r="V494" i="1" s="1"/>
  <c r="D492" i="2"/>
  <c r="V495" i="1" s="1"/>
  <c r="D493" i="2"/>
  <c r="V496" i="1" s="1"/>
  <c r="D494" i="2"/>
  <c r="V497" i="1" s="1"/>
  <c r="D495" i="2"/>
  <c r="V498" i="1" s="1"/>
  <c r="D496" i="2"/>
  <c r="V499" i="1" s="1"/>
  <c r="D497" i="2"/>
  <c r="V500" i="1" s="1"/>
  <c r="D498" i="2"/>
  <c r="V501" i="1" s="1"/>
  <c r="D499" i="2"/>
  <c r="V502" i="1" s="1"/>
  <c r="D500" i="2"/>
  <c r="V503" i="1" s="1"/>
  <c r="D501" i="2"/>
  <c r="V504" i="1" s="1"/>
  <c r="D502" i="2"/>
  <c r="V505" i="1" s="1"/>
  <c r="D503" i="2"/>
  <c r="V506" i="1" s="1"/>
  <c r="D504" i="2"/>
  <c r="V507" i="1" s="1"/>
  <c r="D505" i="2"/>
  <c r="V508" i="1" s="1"/>
  <c r="D506" i="2"/>
  <c r="V509" i="1" s="1"/>
  <c r="D507" i="2"/>
  <c r="V510" i="1" s="1"/>
  <c r="D508" i="2"/>
  <c r="V511" i="1" s="1"/>
  <c r="D509" i="2"/>
  <c r="V512" i="1" s="1"/>
  <c r="D511" i="2"/>
  <c r="V514" i="1" s="1"/>
  <c r="D512" i="2"/>
  <c r="V515" i="1" s="1"/>
  <c r="D513" i="2"/>
  <c r="V516" i="1" s="1"/>
  <c r="D514" i="2"/>
  <c r="V517" i="1" s="1"/>
  <c r="D515" i="2"/>
  <c r="V518" i="1" s="1"/>
  <c r="D516" i="2"/>
  <c r="V519" i="1" s="1"/>
  <c r="D517" i="2"/>
  <c r="V520" i="1" s="1"/>
  <c r="D518" i="2"/>
  <c r="V521" i="1" s="1"/>
  <c r="D519" i="2"/>
  <c r="V522" i="1" s="1"/>
  <c r="D520" i="2"/>
  <c r="V523" i="1" s="1"/>
  <c r="D521" i="2"/>
  <c r="V524" i="1" s="1"/>
  <c r="D522" i="2"/>
  <c r="V525" i="1" s="1"/>
  <c r="D523" i="2"/>
  <c r="V526" i="1" s="1"/>
  <c r="D524" i="2"/>
  <c r="V527" i="1" s="1"/>
  <c r="D525" i="2"/>
  <c r="V528" i="1" s="1"/>
  <c r="D526" i="2"/>
  <c r="V529" i="1" s="1"/>
  <c r="D527" i="2"/>
  <c r="V530" i="1" s="1"/>
  <c r="D528" i="2"/>
  <c r="V531" i="1" s="1"/>
  <c r="D529" i="2"/>
  <c r="V532" i="1" s="1"/>
  <c r="D530" i="2"/>
  <c r="V533" i="1" s="1"/>
  <c r="D531" i="2"/>
  <c r="V534" i="1" s="1"/>
  <c r="D532" i="2"/>
  <c r="V535" i="1" s="1"/>
  <c r="D533" i="2"/>
  <c r="V536" i="1" s="1"/>
  <c r="D534" i="2"/>
  <c r="V537" i="1" s="1"/>
  <c r="D535" i="2"/>
  <c r="V538" i="1" s="1"/>
  <c r="D537" i="2"/>
  <c r="V540" i="1" s="1"/>
  <c r="D538" i="2"/>
  <c r="V541" i="1" s="1"/>
  <c r="D540" i="2"/>
  <c r="V543" i="1" s="1"/>
  <c r="D542" i="2"/>
  <c r="V545" i="1" s="1"/>
  <c r="D543" i="2"/>
  <c r="V546" i="1" s="1"/>
  <c r="D544" i="2"/>
  <c r="V547" i="1" s="1"/>
  <c r="D545" i="2"/>
  <c r="V548" i="1" s="1"/>
  <c r="D546" i="2"/>
  <c r="V549" i="1" s="1"/>
  <c r="D547" i="2"/>
  <c r="V550" i="1" s="1"/>
  <c r="D548" i="2"/>
  <c r="V551" i="1" s="1"/>
  <c r="D549" i="2"/>
  <c r="V552" i="1" s="1"/>
  <c r="D551" i="2"/>
  <c r="V554" i="1" s="1"/>
  <c r="D552" i="2"/>
  <c r="V555" i="1" s="1"/>
  <c r="D553" i="2"/>
  <c r="V556" i="1" s="1"/>
  <c r="D554" i="2"/>
  <c r="V557" i="1" s="1"/>
  <c r="D555" i="2"/>
  <c r="V558" i="1" s="1"/>
  <c r="D556" i="2"/>
  <c r="V559" i="1" s="1"/>
  <c r="D557" i="2"/>
  <c r="V560" i="1" s="1"/>
  <c r="D558" i="2"/>
  <c r="V561" i="1" s="1"/>
  <c r="D559" i="2"/>
  <c r="V562" i="1" s="1"/>
  <c r="D560" i="2"/>
  <c r="V563" i="1" s="1"/>
  <c r="D561" i="2"/>
  <c r="V564" i="1" s="1"/>
  <c r="D562" i="2"/>
  <c r="V565" i="1" s="1"/>
  <c r="D563" i="2"/>
  <c r="V566" i="1" s="1"/>
  <c r="D564" i="2"/>
  <c r="V567" i="1" s="1"/>
  <c r="D565" i="2"/>
  <c r="V568" i="1" s="1"/>
  <c r="D566" i="2"/>
  <c r="V569" i="1" s="1"/>
  <c r="D567" i="2"/>
  <c r="V570" i="1" s="1"/>
  <c r="D569" i="2"/>
  <c r="V572" i="1" s="1"/>
  <c r="D570" i="2"/>
  <c r="V573" i="1" s="1"/>
  <c r="D571" i="2"/>
  <c r="V574" i="1" s="1"/>
  <c r="D572" i="2"/>
  <c r="V575" i="1" s="1"/>
  <c r="D573" i="2"/>
  <c r="V576" i="1" s="1"/>
  <c r="D574" i="2"/>
  <c r="V577" i="1" s="1"/>
  <c r="D575" i="2"/>
  <c r="V578" i="1" s="1"/>
  <c r="D576" i="2"/>
  <c r="V579" i="1" s="1"/>
  <c r="D577" i="2"/>
  <c r="V580" i="1" s="1"/>
  <c r="D578" i="2"/>
  <c r="V581" i="1" s="1"/>
  <c r="D579" i="2"/>
  <c r="V582" i="1" s="1"/>
  <c r="D580" i="2"/>
  <c r="V583" i="1" s="1"/>
  <c r="D581" i="2"/>
  <c r="V584" i="1" s="1"/>
  <c r="D582" i="2"/>
  <c r="V585" i="1" s="1"/>
  <c r="D583" i="2"/>
  <c r="V586" i="1" s="1"/>
  <c r="D584" i="2"/>
  <c r="V587" i="1" s="1"/>
  <c r="D585" i="2"/>
  <c r="V588" i="1" s="1"/>
  <c r="D586" i="2"/>
  <c r="V589" i="1" s="1"/>
  <c r="D587" i="2"/>
  <c r="V590" i="1" s="1"/>
  <c r="D588" i="2"/>
  <c r="V591" i="1" s="1"/>
  <c r="D589" i="2"/>
  <c r="V592" i="1" s="1"/>
  <c r="D590" i="2"/>
  <c r="V593" i="1" s="1"/>
  <c r="D591" i="2"/>
  <c r="V594" i="1" s="1"/>
  <c r="D592" i="2"/>
  <c r="V595" i="1" s="1"/>
  <c r="D593" i="2"/>
  <c r="V596" i="1" s="1"/>
  <c r="D594" i="2"/>
  <c r="V597" i="1" s="1"/>
  <c r="D595" i="2"/>
  <c r="V598" i="1" s="1"/>
  <c r="D596" i="2"/>
  <c r="V599" i="1" s="1"/>
  <c r="D597" i="2"/>
  <c r="V600" i="1" s="1"/>
  <c r="D598" i="2"/>
  <c r="V601" i="1" s="1"/>
  <c r="D599" i="2"/>
  <c r="V602" i="1" s="1"/>
  <c r="D600" i="2"/>
  <c r="V603" i="1" s="1"/>
  <c r="D601" i="2"/>
  <c r="V604" i="1" s="1"/>
  <c r="D602" i="2"/>
  <c r="V605" i="1" s="1"/>
  <c r="D603" i="2"/>
  <c r="V606" i="1" s="1"/>
  <c r="D604" i="2"/>
  <c r="V607" i="1" s="1"/>
  <c r="D605" i="2"/>
  <c r="V608" i="1" s="1"/>
  <c r="D606" i="2"/>
  <c r="V609" i="1" s="1"/>
  <c r="D607" i="2"/>
  <c r="V610" i="1" s="1"/>
  <c r="D608" i="2"/>
  <c r="V611" i="1" s="1"/>
  <c r="D609" i="2"/>
  <c r="V612" i="1" s="1"/>
  <c r="D610" i="2"/>
  <c r="V613" i="1" s="1"/>
  <c r="D611" i="2"/>
  <c r="V614" i="1" s="1"/>
  <c r="D612" i="2"/>
  <c r="V615" i="1" s="1"/>
  <c r="D613" i="2"/>
  <c r="V616" i="1" s="1"/>
  <c r="D614" i="2"/>
  <c r="V617" i="1" s="1"/>
  <c r="D615" i="2"/>
  <c r="V618" i="1" s="1"/>
  <c r="D617" i="2"/>
  <c r="V620" i="1" s="1"/>
  <c r="D618" i="2"/>
  <c r="V621" i="1" s="1"/>
  <c r="D619" i="2"/>
  <c r="V622" i="1" s="1"/>
  <c r="D620" i="2"/>
  <c r="V623" i="1" s="1"/>
  <c r="D621" i="2"/>
  <c r="V624" i="1" s="1"/>
  <c r="D622" i="2"/>
  <c r="V625" i="1" s="1"/>
  <c r="D623" i="2"/>
  <c r="V626" i="1" s="1"/>
  <c r="D624" i="2"/>
  <c r="V627" i="1" s="1"/>
  <c r="D625" i="2"/>
  <c r="V628" i="1" s="1"/>
  <c r="D626" i="2"/>
  <c r="V629" i="1" s="1"/>
  <c r="D627" i="2"/>
  <c r="V630" i="1" s="1"/>
  <c r="D628" i="2"/>
  <c r="V631" i="1" s="1"/>
  <c r="D629" i="2"/>
  <c r="V632" i="1" s="1"/>
  <c r="D630" i="2"/>
  <c r="V633" i="1" s="1"/>
  <c r="D631" i="2"/>
  <c r="V634" i="1" s="1"/>
  <c r="D632" i="2"/>
  <c r="V635" i="1" s="1"/>
  <c r="D633" i="2"/>
  <c r="V636" i="1" s="1"/>
  <c r="D634" i="2"/>
  <c r="V637" i="1" s="1"/>
  <c r="D635" i="2"/>
  <c r="V638" i="1" s="1"/>
  <c r="D636" i="2"/>
  <c r="V639" i="1" s="1"/>
  <c r="D637" i="2"/>
  <c r="V640" i="1" s="1"/>
  <c r="D638" i="2"/>
  <c r="V641" i="1" s="1"/>
  <c r="D639" i="2"/>
  <c r="V642" i="1" s="1"/>
  <c r="D640" i="2"/>
  <c r="V643" i="1" s="1"/>
  <c r="D641" i="2"/>
  <c r="V644" i="1" s="1"/>
  <c r="D643" i="2"/>
  <c r="V646" i="1" s="1"/>
  <c r="D644" i="2"/>
  <c r="V647" i="1" s="1"/>
  <c r="D645" i="2"/>
  <c r="V648" i="1" s="1"/>
  <c r="D646" i="2"/>
  <c r="V649" i="1" s="1"/>
  <c r="D647" i="2"/>
  <c r="V650" i="1" s="1"/>
  <c r="D648" i="2"/>
  <c r="V651" i="1" s="1"/>
  <c r="D649" i="2"/>
  <c r="V652" i="1" s="1"/>
  <c r="D651" i="2"/>
  <c r="V654" i="1" s="1"/>
  <c r="D652" i="2"/>
  <c r="V655" i="1" s="1"/>
  <c r="D653" i="2"/>
  <c r="V656" i="1" s="1"/>
  <c r="D654" i="2"/>
  <c r="V657" i="1" s="1"/>
  <c r="D655" i="2"/>
  <c r="V658" i="1" s="1"/>
  <c r="D656" i="2"/>
  <c r="V659" i="1" s="1"/>
  <c r="D657" i="2"/>
  <c r="V660" i="1" s="1"/>
  <c r="D658" i="2"/>
  <c r="V661" i="1" s="1"/>
  <c r="D659" i="2"/>
  <c r="V662" i="1" s="1"/>
  <c r="D660" i="2"/>
  <c r="V663" i="1" s="1"/>
  <c r="D661" i="2"/>
  <c r="V664" i="1" s="1"/>
  <c r="D662" i="2"/>
  <c r="V665" i="1" s="1"/>
  <c r="D663" i="2"/>
  <c r="V666" i="1" s="1"/>
  <c r="D664" i="2"/>
  <c r="V667" i="1" s="1"/>
  <c r="D665" i="2"/>
  <c r="V668" i="1" s="1"/>
  <c r="D666" i="2"/>
  <c r="V669" i="1" s="1"/>
  <c r="D667" i="2"/>
  <c r="V670" i="1" s="1"/>
  <c r="D668" i="2"/>
  <c r="V671" i="1" s="1"/>
  <c r="D669" i="2"/>
  <c r="V672" i="1" s="1"/>
  <c r="D670" i="2"/>
  <c r="V673" i="1" s="1"/>
  <c r="D671" i="2"/>
  <c r="V674" i="1" s="1"/>
  <c r="D672" i="2"/>
  <c r="V675" i="1" s="1"/>
  <c r="D673" i="2"/>
  <c r="V676" i="1" s="1"/>
  <c r="D674" i="2"/>
  <c r="V677" i="1" s="1"/>
  <c r="D675" i="2"/>
  <c r="V678" i="1" s="1"/>
  <c r="D676" i="2"/>
  <c r="V679" i="1" s="1"/>
  <c r="D677" i="2"/>
  <c r="V680" i="1" s="1"/>
  <c r="D678" i="2"/>
  <c r="V681" i="1" s="1"/>
  <c r="D679" i="2"/>
  <c r="V682" i="1" s="1"/>
  <c r="D680" i="2"/>
  <c r="V683" i="1" s="1"/>
  <c r="D681" i="2"/>
  <c r="V684" i="1" s="1"/>
  <c r="D682" i="2"/>
  <c r="V685" i="1" s="1"/>
  <c r="D684" i="2"/>
  <c r="V687" i="1" s="1"/>
  <c r="D685" i="2"/>
  <c r="V688" i="1" s="1"/>
  <c r="D686" i="2"/>
  <c r="V689" i="1" s="1"/>
  <c r="D687" i="2"/>
  <c r="V690" i="1" s="1"/>
  <c r="D688" i="2"/>
  <c r="V691" i="1" s="1"/>
  <c r="D689" i="2"/>
  <c r="V692" i="1" s="1"/>
  <c r="D690" i="2"/>
  <c r="V693" i="1" s="1"/>
  <c r="D691" i="2"/>
  <c r="V694" i="1" s="1"/>
  <c r="D692" i="2"/>
  <c r="V695" i="1" s="1"/>
  <c r="D693" i="2"/>
  <c r="V696" i="1" s="1"/>
  <c r="D694" i="2"/>
  <c r="V697" i="1" s="1"/>
  <c r="D695" i="2"/>
  <c r="V698" i="1" s="1"/>
  <c r="D696" i="2"/>
  <c r="V699" i="1" s="1"/>
  <c r="D697" i="2"/>
  <c r="V700" i="1" s="1"/>
  <c r="D698" i="2"/>
  <c r="V701" i="1" s="1"/>
  <c r="D699" i="2"/>
  <c r="V702" i="1" s="1"/>
  <c r="D700" i="2"/>
  <c r="V703" i="1" s="1"/>
  <c r="D701" i="2"/>
  <c r="V704" i="1" s="1"/>
  <c r="D702" i="2"/>
  <c r="V705" i="1" s="1"/>
  <c r="D703" i="2"/>
  <c r="V706" i="1" s="1"/>
  <c r="D704" i="2"/>
  <c r="V707" i="1" s="1"/>
  <c r="D705" i="2"/>
  <c r="V708" i="1" s="1"/>
  <c r="D706" i="2"/>
  <c r="V709" i="1" s="1"/>
  <c r="D707" i="2"/>
  <c r="V710" i="1" s="1"/>
  <c r="D708" i="2"/>
  <c r="V711" i="1" s="1"/>
  <c r="D709" i="2"/>
  <c r="V712" i="1" s="1"/>
  <c r="D710" i="2"/>
  <c r="V713" i="1" s="1"/>
  <c r="D711" i="2"/>
  <c r="V714" i="1" s="1"/>
  <c r="D712" i="2"/>
  <c r="V715" i="1" s="1"/>
  <c r="D713" i="2"/>
  <c r="V716" i="1" s="1"/>
  <c r="D714" i="2"/>
  <c r="V717" i="1" s="1"/>
  <c r="D715" i="2"/>
  <c r="V718" i="1" s="1"/>
  <c r="D717" i="2"/>
  <c r="V720" i="1" s="1"/>
  <c r="D718" i="2"/>
  <c r="V721" i="1" s="1"/>
  <c r="D719" i="2"/>
  <c r="V722" i="1" s="1"/>
  <c r="D720" i="2"/>
  <c r="V723" i="1" s="1"/>
  <c r="D721" i="2"/>
  <c r="V724" i="1" s="1"/>
  <c r="D722" i="2"/>
  <c r="V725" i="1" s="1"/>
  <c r="D723" i="2"/>
  <c r="V726" i="1" s="1"/>
  <c r="D724" i="2"/>
  <c r="V727" i="1" s="1"/>
  <c r="D725" i="2"/>
  <c r="V728" i="1" s="1"/>
  <c r="D726" i="2"/>
  <c r="V729" i="1" s="1"/>
  <c r="D727" i="2"/>
  <c r="V730" i="1" s="1"/>
  <c r="D728" i="2"/>
  <c r="V731" i="1" s="1"/>
  <c r="D729" i="2"/>
  <c r="V732" i="1" s="1"/>
  <c r="D730" i="2"/>
  <c r="V733" i="1" s="1"/>
  <c r="D731" i="2"/>
  <c r="V734" i="1" s="1"/>
  <c r="D732" i="2"/>
  <c r="V735" i="1" s="1"/>
  <c r="D733" i="2"/>
  <c r="V736" i="1" s="1"/>
  <c r="D734" i="2"/>
  <c r="V737" i="1" s="1"/>
  <c r="D735" i="2"/>
  <c r="V738" i="1" s="1"/>
  <c r="D736" i="2"/>
  <c r="V739" i="1" s="1"/>
  <c r="D737" i="2"/>
  <c r="V740" i="1" s="1"/>
  <c r="D738" i="2"/>
  <c r="V741" i="1" s="1"/>
  <c r="D739" i="2"/>
  <c r="V742" i="1" s="1"/>
  <c r="D740" i="2"/>
  <c r="V743" i="1" s="1"/>
  <c r="D741" i="2"/>
  <c r="V744" i="1" s="1"/>
  <c r="D742" i="2"/>
  <c r="V745" i="1" s="1"/>
  <c r="D743" i="2"/>
  <c r="V746" i="1" s="1"/>
  <c r="D744" i="2"/>
  <c r="V747" i="1" s="1"/>
  <c r="D745" i="2"/>
  <c r="V748" i="1" s="1"/>
  <c r="D746" i="2"/>
  <c r="V749" i="1" s="1"/>
  <c r="D748" i="2"/>
  <c r="V751" i="1" s="1"/>
  <c r="D749" i="2"/>
  <c r="V752" i="1" s="1"/>
  <c r="D750" i="2"/>
  <c r="V753" i="1" s="1"/>
  <c r="D751" i="2"/>
  <c r="V754" i="1" s="1"/>
  <c r="D752" i="2"/>
  <c r="V755" i="1" s="1"/>
  <c r="D753" i="2"/>
  <c r="V756" i="1" s="1"/>
  <c r="D754" i="2"/>
  <c r="V757" i="1" s="1"/>
  <c r="D755" i="2"/>
  <c r="V758" i="1" s="1"/>
  <c r="D756" i="2"/>
  <c r="V759" i="1" s="1"/>
  <c r="D758" i="2"/>
  <c r="V761" i="1" s="1"/>
  <c r="D759" i="2"/>
  <c r="V762" i="1" s="1"/>
  <c r="D760" i="2"/>
  <c r="V763" i="1" s="1"/>
  <c r="D761" i="2"/>
  <c r="V764" i="1" s="1"/>
  <c r="D762" i="2"/>
  <c r="V765" i="1" s="1"/>
  <c r="D763" i="2"/>
  <c r="V766" i="1" s="1"/>
  <c r="D764" i="2"/>
  <c r="V767" i="1" s="1"/>
  <c r="D765" i="2"/>
  <c r="V768" i="1" s="1"/>
  <c r="D766" i="2"/>
  <c r="V769" i="1" s="1"/>
  <c r="D767" i="2"/>
  <c r="V770" i="1" s="1"/>
  <c r="D768" i="2"/>
  <c r="V771" i="1" s="1"/>
  <c r="D769" i="2"/>
  <c r="V772" i="1" s="1"/>
  <c r="D770" i="2"/>
  <c r="V773" i="1" s="1"/>
  <c r="D771" i="2"/>
  <c r="V774" i="1" s="1"/>
  <c r="D772" i="2"/>
  <c r="V775" i="1" s="1"/>
  <c r="D773" i="2"/>
  <c r="V776" i="1" s="1"/>
  <c r="D774" i="2"/>
  <c r="V777" i="1" s="1"/>
  <c r="D775" i="2"/>
  <c r="V778" i="1" s="1"/>
  <c r="D776" i="2"/>
  <c r="V779" i="1" s="1"/>
  <c r="D777" i="2"/>
  <c r="V780" i="1" s="1"/>
  <c r="D778" i="2"/>
  <c r="V781" i="1" s="1"/>
  <c r="D779" i="2"/>
  <c r="V782" i="1" s="1"/>
  <c r="D780" i="2"/>
  <c r="V783" i="1" s="1"/>
  <c r="D781" i="2"/>
  <c r="V784" i="1" s="1"/>
  <c r="D782" i="2"/>
  <c r="V785" i="1" s="1"/>
  <c r="D783" i="2"/>
  <c r="V786" i="1" s="1"/>
  <c r="D784" i="2"/>
  <c r="V787" i="1" s="1"/>
  <c r="D785" i="2"/>
  <c r="V788" i="1" s="1"/>
  <c r="D786" i="2"/>
  <c r="V789" i="1" s="1"/>
  <c r="D787" i="2"/>
  <c r="V790" i="1" s="1"/>
  <c r="D790" i="2"/>
  <c r="V793" i="1" s="1"/>
  <c r="D791" i="2"/>
  <c r="V794" i="1" s="1"/>
  <c r="D792" i="2"/>
  <c r="V795" i="1" s="1"/>
  <c r="D793" i="2"/>
  <c r="V796" i="1" s="1"/>
  <c r="D794" i="2"/>
  <c r="V797" i="1" s="1"/>
  <c r="D795" i="2"/>
  <c r="V798" i="1" s="1"/>
  <c r="D796" i="2"/>
  <c r="V799" i="1" s="1"/>
  <c r="D797" i="2"/>
  <c r="V800" i="1" s="1"/>
  <c r="D798" i="2"/>
  <c r="V801" i="1" s="1"/>
  <c r="D799" i="2"/>
  <c r="V802" i="1" s="1"/>
  <c r="D800" i="2"/>
  <c r="V803" i="1" s="1"/>
  <c r="D801" i="2"/>
  <c r="V804" i="1" s="1"/>
  <c r="D802" i="2"/>
  <c r="V805" i="1" s="1"/>
  <c r="D803" i="2"/>
  <c r="V806" i="1" s="1"/>
  <c r="D804" i="2"/>
  <c r="V807" i="1" s="1"/>
  <c r="D805" i="2"/>
  <c r="V808" i="1" s="1"/>
  <c r="D806" i="2"/>
  <c r="V809" i="1" s="1"/>
  <c r="D807" i="2"/>
  <c r="V810" i="1" s="1"/>
  <c r="D808" i="2"/>
  <c r="V811" i="1" s="1"/>
  <c r="D809" i="2"/>
  <c r="V812" i="1" s="1"/>
  <c r="D810" i="2"/>
  <c r="V813" i="1" s="1"/>
  <c r="D811" i="2"/>
  <c r="V814" i="1" s="1"/>
  <c r="D812" i="2"/>
  <c r="V815" i="1" s="1"/>
  <c r="D813" i="2"/>
  <c r="V816" i="1" s="1"/>
  <c r="D814" i="2"/>
  <c r="V817" i="1" s="1"/>
  <c r="D815" i="2"/>
  <c r="V818" i="1" s="1"/>
  <c r="D817" i="2"/>
  <c r="V820" i="1" s="1"/>
  <c r="D818" i="2"/>
  <c r="V821" i="1" s="1"/>
  <c r="D819" i="2"/>
  <c r="V822" i="1" s="1"/>
  <c r="D820" i="2"/>
  <c r="V823" i="1" s="1"/>
  <c r="D821" i="2"/>
  <c r="V824" i="1" s="1"/>
  <c r="D822" i="2"/>
  <c r="V825" i="1" s="1"/>
  <c r="D823" i="2"/>
  <c r="V826" i="1" s="1"/>
  <c r="D824" i="2"/>
  <c r="V827" i="1" s="1"/>
  <c r="D825" i="2"/>
  <c r="V828" i="1" s="1"/>
  <c r="D826" i="2"/>
  <c r="V829" i="1" s="1"/>
  <c r="D828" i="2"/>
  <c r="V831" i="1" s="1"/>
  <c r="D829" i="2"/>
  <c r="V832" i="1" s="1"/>
  <c r="D830" i="2"/>
  <c r="V833" i="1" s="1"/>
  <c r="D831" i="2"/>
  <c r="V834" i="1" s="1"/>
  <c r="D832" i="2"/>
  <c r="V835" i="1" s="1"/>
  <c r="D833" i="2"/>
  <c r="V836" i="1" s="1"/>
  <c r="D834" i="2"/>
  <c r="V837" i="1" s="1"/>
  <c r="D835" i="2"/>
  <c r="V838" i="1" s="1"/>
  <c r="D836" i="2"/>
  <c r="V839" i="1" s="1"/>
  <c r="D837" i="2"/>
  <c r="V840" i="1" s="1"/>
  <c r="D838" i="2"/>
  <c r="V841" i="1" s="1"/>
  <c r="D839" i="2"/>
  <c r="V842" i="1" s="1"/>
  <c r="D840" i="2"/>
  <c r="V843" i="1" s="1"/>
  <c r="D841" i="2"/>
  <c r="V844" i="1" s="1"/>
  <c r="D842" i="2"/>
  <c r="V845" i="1" s="1"/>
  <c r="D843" i="2"/>
  <c r="V846" i="1" s="1"/>
  <c r="D844" i="2"/>
  <c r="V847" i="1" s="1"/>
  <c r="D845" i="2"/>
  <c r="V848" i="1" s="1"/>
  <c r="D846" i="2"/>
  <c r="V849" i="1" s="1"/>
  <c r="D847" i="2"/>
  <c r="V850" i="1" s="1"/>
  <c r="D848" i="2"/>
  <c r="V851" i="1" s="1"/>
  <c r="D849" i="2"/>
  <c r="V852" i="1" s="1"/>
  <c r="D851" i="2"/>
  <c r="V854" i="1" s="1"/>
  <c r="D853" i="2"/>
  <c r="V856" i="1" s="1"/>
  <c r="D854" i="2"/>
  <c r="V857" i="1" s="1"/>
  <c r="D855" i="2"/>
  <c r="V858" i="1" s="1"/>
  <c r="D856" i="2"/>
  <c r="V859" i="1" s="1"/>
  <c r="D857" i="2"/>
  <c r="V860" i="1" s="1"/>
  <c r="D858" i="2"/>
  <c r="V861" i="1" s="1"/>
  <c r="D859" i="2"/>
  <c r="V862" i="1" s="1"/>
  <c r="D860" i="2"/>
  <c r="V863" i="1" s="1"/>
  <c r="D861" i="2"/>
  <c r="V864" i="1" s="1"/>
  <c r="D862" i="2"/>
  <c r="V865" i="1" s="1"/>
  <c r="D863" i="2"/>
  <c r="V866" i="1" s="1"/>
  <c r="D864" i="2"/>
  <c r="V867" i="1" s="1"/>
  <c r="D865" i="2"/>
  <c r="V868" i="1" s="1"/>
  <c r="D866" i="2"/>
  <c r="V869" i="1" s="1"/>
  <c r="D867" i="2"/>
  <c r="V870" i="1" s="1"/>
  <c r="D868" i="2"/>
  <c r="V871" i="1" s="1"/>
  <c r="D869" i="2"/>
  <c r="V872" i="1" s="1"/>
  <c r="D870" i="2"/>
  <c r="V873" i="1" s="1"/>
  <c r="D871" i="2"/>
  <c r="V874" i="1" s="1"/>
  <c r="D872" i="2"/>
  <c r="V875" i="1" s="1"/>
  <c r="D873" i="2"/>
  <c r="V876" i="1" s="1"/>
  <c r="D874" i="2"/>
  <c r="V877" i="1" s="1"/>
  <c r="D875" i="2"/>
  <c r="V878" i="1" s="1"/>
  <c r="D876" i="2"/>
  <c r="V879" i="1" s="1"/>
  <c r="D877" i="2"/>
  <c r="V880" i="1" s="1"/>
  <c r="D878" i="2"/>
  <c r="V881" i="1" s="1"/>
  <c r="D879" i="2"/>
  <c r="V882" i="1" s="1"/>
  <c r="D880" i="2"/>
  <c r="V883" i="1" s="1"/>
  <c r="D881" i="2"/>
  <c r="V884" i="1" s="1"/>
  <c r="D882" i="2"/>
  <c r="V885" i="1" s="1"/>
  <c r="D883" i="2"/>
  <c r="V886" i="1" s="1"/>
  <c r="D884" i="2"/>
  <c r="V887" i="1" s="1"/>
  <c r="D885" i="2"/>
  <c r="V888" i="1" s="1"/>
  <c r="D886" i="2"/>
  <c r="V889" i="1" s="1"/>
  <c r="D887" i="2"/>
  <c r="V890" i="1" s="1"/>
  <c r="D888" i="2"/>
  <c r="V891" i="1" s="1"/>
  <c r="D889" i="2"/>
  <c r="V892" i="1" s="1"/>
  <c r="D890" i="2"/>
  <c r="V893" i="1" s="1"/>
  <c r="D891" i="2"/>
  <c r="V894" i="1" s="1"/>
  <c r="D892" i="2"/>
  <c r="V895" i="1" s="1"/>
  <c r="D893" i="2"/>
  <c r="V896" i="1" s="1"/>
  <c r="D894" i="2"/>
  <c r="V897" i="1" s="1"/>
  <c r="D895" i="2"/>
  <c r="V898" i="1" s="1"/>
  <c r="D896" i="2"/>
  <c r="V899" i="1" s="1"/>
  <c r="D897" i="2"/>
  <c r="V900" i="1" s="1"/>
  <c r="D898" i="2"/>
  <c r="V901" i="1" s="1"/>
  <c r="D899" i="2"/>
  <c r="V902" i="1" s="1"/>
  <c r="D900" i="2"/>
  <c r="V903" i="1" s="1"/>
  <c r="D901" i="2"/>
  <c r="V904" i="1" s="1"/>
  <c r="D902" i="2"/>
  <c r="V905" i="1" s="1"/>
  <c r="D903" i="2"/>
  <c r="V906" i="1" s="1"/>
  <c r="D904" i="2"/>
  <c r="V907" i="1" s="1"/>
  <c r="D905" i="2"/>
  <c r="V908" i="1" s="1"/>
  <c r="D906" i="2"/>
  <c r="V909" i="1" s="1"/>
  <c r="D907" i="2"/>
  <c r="V910" i="1" s="1"/>
  <c r="D908" i="2"/>
  <c r="V911" i="1" s="1"/>
  <c r="D909" i="2"/>
  <c r="V912" i="1" s="1"/>
  <c r="D910" i="2"/>
  <c r="V913" i="1" s="1"/>
  <c r="D911" i="2"/>
  <c r="V914" i="1" s="1"/>
  <c r="D912" i="2"/>
  <c r="V915" i="1" s="1"/>
  <c r="D913" i="2"/>
  <c r="V916" i="1" s="1"/>
  <c r="D914" i="2"/>
  <c r="V917" i="1" s="1"/>
  <c r="D915" i="2"/>
  <c r="V918" i="1" s="1"/>
  <c r="D916" i="2"/>
  <c r="V919" i="1" s="1"/>
  <c r="D917" i="2"/>
  <c r="V920" i="1" s="1"/>
  <c r="D918" i="2"/>
  <c r="V921" i="1" s="1"/>
  <c r="D919" i="2"/>
  <c r="V922" i="1" s="1"/>
  <c r="D920" i="2"/>
  <c r="V923" i="1" s="1"/>
  <c r="D921" i="2"/>
  <c r="V924" i="1" s="1"/>
  <c r="D922" i="2"/>
  <c r="V925" i="1" s="1"/>
  <c r="D923" i="2"/>
  <c r="V926" i="1" s="1"/>
  <c r="D924" i="2"/>
  <c r="V927" i="1" s="1"/>
  <c r="D925" i="2"/>
  <c r="V928" i="1" s="1"/>
  <c r="D926" i="2"/>
  <c r="V929" i="1" s="1"/>
  <c r="D927" i="2"/>
  <c r="V930" i="1" s="1"/>
  <c r="D928" i="2"/>
  <c r="V931" i="1" s="1"/>
  <c r="D929" i="2"/>
  <c r="V932" i="1" s="1"/>
  <c r="D930" i="2"/>
  <c r="V933" i="1" s="1"/>
  <c r="D932" i="2"/>
  <c r="V935" i="1" s="1"/>
  <c r="D933" i="2"/>
  <c r="V936" i="1" s="1"/>
  <c r="D934" i="2"/>
  <c r="V937" i="1" s="1"/>
  <c r="D935" i="2"/>
  <c r="V938" i="1" s="1"/>
  <c r="D936" i="2"/>
  <c r="V939" i="1" s="1"/>
  <c r="D937" i="2"/>
  <c r="V940" i="1" s="1"/>
  <c r="D938" i="2"/>
  <c r="V941" i="1" s="1"/>
  <c r="D939" i="2"/>
  <c r="V942" i="1" s="1"/>
  <c r="D940" i="2"/>
  <c r="V943" i="1" s="1"/>
  <c r="D941" i="2"/>
  <c r="V944" i="1" s="1"/>
  <c r="D942" i="2"/>
  <c r="V945" i="1" s="1"/>
  <c r="D943" i="2"/>
  <c r="V946" i="1" s="1"/>
  <c r="D944" i="2"/>
  <c r="V947" i="1" s="1"/>
  <c r="D945" i="2"/>
  <c r="V948" i="1" s="1"/>
  <c r="D946" i="2"/>
  <c r="V949" i="1" s="1"/>
  <c r="D948" i="2"/>
  <c r="V951" i="1" s="1"/>
  <c r="D949" i="2"/>
  <c r="V952" i="1" s="1"/>
  <c r="D950" i="2"/>
  <c r="V953" i="1" s="1"/>
  <c r="D951" i="2"/>
  <c r="V954" i="1" s="1"/>
  <c r="D952" i="2"/>
  <c r="V955" i="1" s="1"/>
  <c r="D953" i="2"/>
  <c r="V956" i="1" s="1"/>
  <c r="D954" i="2"/>
  <c r="V957" i="1" s="1"/>
  <c r="D955" i="2"/>
  <c r="V958" i="1" s="1"/>
  <c r="D956" i="2"/>
  <c r="V959" i="1" s="1"/>
  <c r="D957" i="2"/>
  <c r="V960" i="1" s="1"/>
  <c r="D958" i="2"/>
  <c r="V961" i="1" s="1"/>
  <c r="D959" i="2"/>
  <c r="V962" i="1" s="1"/>
  <c r="D960" i="2"/>
  <c r="V963" i="1" s="1"/>
  <c r="D961" i="2"/>
  <c r="V964" i="1" s="1"/>
  <c r="D962" i="2"/>
  <c r="V965" i="1" s="1"/>
  <c r="D963" i="2"/>
  <c r="V966" i="1" s="1"/>
  <c r="D964" i="2"/>
  <c r="V967" i="1" s="1"/>
  <c r="D965" i="2"/>
  <c r="V968" i="1" s="1"/>
  <c r="D966" i="2"/>
  <c r="V969" i="1" s="1"/>
  <c r="D968" i="2"/>
  <c r="V971" i="1" s="1"/>
  <c r="D969" i="2"/>
  <c r="V972" i="1" s="1"/>
  <c r="D970" i="2"/>
  <c r="V973" i="1" s="1"/>
  <c r="D971" i="2"/>
  <c r="V974" i="1" s="1"/>
  <c r="D972" i="2"/>
  <c r="V975" i="1" s="1"/>
  <c r="D973" i="2"/>
  <c r="V976" i="1" s="1"/>
  <c r="D974" i="2"/>
  <c r="V977" i="1" s="1"/>
  <c r="D975" i="2"/>
  <c r="V978" i="1" s="1"/>
  <c r="D976" i="2"/>
  <c r="V979" i="1" s="1"/>
  <c r="D977" i="2"/>
  <c r="V980" i="1" s="1"/>
  <c r="D978" i="2"/>
  <c r="V981" i="1" s="1"/>
  <c r="D979" i="2"/>
  <c r="V982" i="1" s="1"/>
  <c r="D981" i="2"/>
  <c r="V984" i="1" s="1"/>
  <c r="D982" i="2"/>
  <c r="V985" i="1" s="1"/>
  <c r="D983" i="2"/>
  <c r="V986" i="1" s="1"/>
  <c r="D984" i="2"/>
  <c r="V987" i="1" s="1"/>
  <c r="D985" i="2"/>
  <c r="V988" i="1" s="1"/>
  <c r="D986" i="2"/>
  <c r="V989" i="1" s="1"/>
  <c r="D987" i="2"/>
  <c r="V990" i="1" s="1"/>
  <c r="D988" i="2"/>
  <c r="V991" i="1" s="1"/>
  <c r="D989" i="2"/>
  <c r="V992" i="1" s="1"/>
  <c r="D990" i="2"/>
  <c r="V993" i="1" s="1"/>
  <c r="D991" i="2"/>
  <c r="V994" i="1" s="1"/>
  <c r="D992" i="2"/>
  <c r="V995" i="1" s="1"/>
  <c r="D993" i="2"/>
  <c r="V996" i="1" s="1"/>
  <c r="D994" i="2"/>
  <c r="V997" i="1" s="1"/>
  <c r="D995" i="2"/>
  <c r="V998" i="1" s="1"/>
  <c r="D996" i="2"/>
  <c r="V999" i="1" s="1"/>
  <c r="D997" i="2"/>
  <c r="V1000" i="1" s="1"/>
  <c r="D998" i="2"/>
  <c r="V1001" i="1" s="1"/>
  <c r="D999" i="2"/>
  <c r="V1002" i="1" s="1"/>
  <c r="D1000" i="2"/>
  <c r="V1003" i="1" s="1"/>
  <c r="D1001" i="2"/>
  <c r="V1004" i="1" s="1"/>
  <c r="D1002" i="2"/>
  <c r="V1005" i="1" s="1"/>
  <c r="D1003" i="2"/>
  <c r="V1006" i="1" s="1"/>
  <c r="D1004" i="2"/>
  <c r="V1007" i="1" s="1"/>
  <c r="D1005" i="2"/>
  <c r="V1008" i="1" s="1"/>
  <c r="D1006" i="2"/>
  <c r="V1009" i="1" s="1"/>
  <c r="D1007" i="2"/>
  <c r="V1010" i="1" s="1"/>
  <c r="D1008" i="2"/>
  <c r="V1011" i="1" s="1"/>
  <c r="D1009" i="2"/>
  <c r="V1012" i="1" s="1"/>
  <c r="D1010" i="2"/>
  <c r="V1013" i="1" s="1"/>
  <c r="D1011" i="2"/>
  <c r="V1014" i="1" s="1"/>
  <c r="D1012" i="2"/>
  <c r="V1015" i="1" s="1"/>
  <c r="D1013" i="2"/>
  <c r="V1016" i="1" s="1"/>
  <c r="D1014" i="2"/>
  <c r="V1017" i="1" s="1"/>
  <c r="D1015" i="2"/>
  <c r="V1018" i="1" s="1"/>
  <c r="D1016" i="2"/>
  <c r="V1019" i="1" s="1"/>
  <c r="D1017" i="2"/>
  <c r="V1020" i="1" s="1"/>
  <c r="D1018" i="2"/>
  <c r="V1021" i="1" s="1"/>
  <c r="D1019" i="2"/>
  <c r="V1022" i="1" s="1"/>
  <c r="D1020" i="2"/>
  <c r="V1023" i="1" s="1"/>
  <c r="D1021" i="2"/>
  <c r="V1024" i="1" s="1"/>
  <c r="D1022" i="2"/>
  <c r="V1025" i="1" s="1"/>
  <c r="D1023" i="2"/>
  <c r="V1026" i="1" s="1"/>
  <c r="D1024" i="2"/>
  <c r="V1027" i="1" s="1"/>
  <c r="D1025" i="2"/>
  <c r="V1028" i="1" s="1"/>
  <c r="D1026" i="2"/>
  <c r="V1029" i="1" s="1"/>
  <c r="D1027" i="2"/>
  <c r="V1030" i="1" s="1"/>
  <c r="D1028" i="2"/>
  <c r="V1031" i="1" s="1"/>
  <c r="D1030" i="2"/>
  <c r="V1033" i="1" s="1"/>
  <c r="D1031" i="2"/>
  <c r="V1034" i="1" s="1"/>
  <c r="D1032" i="2"/>
  <c r="V1035" i="1" s="1"/>
  <c r="D1033" i="2"/>
  <c r="V1036" i="1" s="1"/>
  <c r="D1034" i="2"/>
  <c r="V1037" i="1" s="1"/>
  <c r="D1035" i="2"/>
  <c r="V1038" i="1" s="1"/>
  <c r="D1036" i="2"/>
  <c r="V1039" i="1" s="1"/>
  <c r="D1037" i="2"/>
  <c r="V1040" i="1" s="1"/>
  <c r="D1038" i="2"/>
  <c r="V1041" i="1" s="1"/>
  <c r="D1039" i="2"/>
  <c r="V1042" i="1" s="1"/>
  <c r="D1040" i="2"/>
  <c r="V1043" i="1" s="1"/>
  <c r="D1041" i="2"/>
  <c r="V1044" i="1" s="1"/>
  <c r="D1043" i="2"/>
  <c r="V1046" i="1" s="1"/>
  <c r="D1042" i="2"/>
  <c r="V1045" i="1" s="1"/>
  <c r="D1044" i="2"/>
  <c r="V1047" i="1" s="1"/>
  <c r="D1046" i="2"/>
  <c r="V1049" i="1" s="1"/>
  <c r="D1047" i="2"/>
  <c r="V1050" i="1" s="1"/>
  <c r="D1048" i="2"/>
  <c r="V1051" i="1" s="1"/>
  <c r="D1049" i="2"/>
  <c r="V1052" i="1" s="1"/>
  <c r="D1050" i="2"/>
  <c r="V1053" i="1" s="1"/>
  <c r="D1051" i="2"/>
  <c r="V1054" i="1" s="1"/>
  <c r="D1052" i="2"/>
  <c r="V1055" i="1" s="1"/>
  <c r="D1053" i="2"/>
  <c r="V1056" i="1" s="1"/>
  <c r="D1054" i="2"/>
  <c r="V1057" i="1" s="1"/>
  <c r="D1055" i="2"/>
  <c r="V1058" i="1" s="1"/>
  <c r="D1056" i="2"/>
  <c r="V1059" i="1" s="1"/>
  <c r="D1057" i="2"/>
  <c r="V1060" i="1" s="1"/>
  <c r="D1058" i="2"/>
  <c r="V1061" i="1" s="1"/>
  <c r="D1059" i="2"/>
  <c r="V1062" i="1" s="1"/>
  <c r="D1060" i="2"/>
  <c r="V1063" i="1" s="1"/>
  <c r="D1061" i="2"/>
  <c r="V1064" i="1" s="1"/>
  <c r="D1062" i="2"/>
  <c r="V1065" i="1" s="1"/>
  <c r="D1063" i="2"/>
  <c r="V1066" i="1" s="1"/>
  <c r="D1064" i="2"/>
  <c r="V1067" i="1" s="1"/>
  <c r="D1065" i="2"/>
  <c r="V1068" i="1" s="1"/>
  <c r="D1066" i="2"/>
  <c r="V1069" i="1" s="1"/>
  <c r="D1067" i="2"/>
  <c r="V1070" i="1" s="1"/>
  <c r="D1068" i="2"/>
  <c r="V1071" i="1" s="1"/>
  <c r="D1069" i="2"/>
  <c r="V1072" i="1" s="1"/>
  <c r="D1070" i="2"/>
  <c r="V1073" i="1" s="1"/>
  <c r="D1071" i="2"/>
  <c r="V1074" i="1" s="1"/>
  <c r="D1072" i="2"/>
  <c r="V1075" i="1" s="1"/>
  <c r="D1073" i="2"/>
  <c r="V1076" i="1" s="1"/>
  <c r="D1074" i="2"/>
  <c r="V1077" i="1" s="1"/>
  <c r="D1075" i="2"/>
  <c r="V1078" i="1" s="1"/>
  <c r="D1076" i="2"/>
  <c r="V1079" i="1" s="1"/>
  <c r="D1077" i="2"/>
  <c r="V1080" i="1" s="1"/>
  <c r="D1078" i="2"/>
  <c r="V1081" i="1" s="1"/>
  <c r="D1079" i="2"/>
  <c r="V1082" i="1" s="1"/>
  <c r="D1080" i="2"/>
  <c r="V1083" i="1" s="1"/>
  <c r="D1081" i="2"/>
  <c r="V1084" i="1" s="1"/>
  <c r="D1082" i="2"/>
  <c r="V1085" i="1" s="1"/>
  <c r="D1083" i="2"/>
  <c r="V1086" i="1" s="1"/>
  <c r="D1084" i="2"/>
  <c r="V1087" i="1" s="1"/>
  <c r="D1085" i="2"/>
  <c r="V1088" i="1" s="1"/>
  <c r="D1086" i="2"/>
  <c r="V1089" i="1" s="1"/>
  <c r="D1087" i="2"/>
  <c r="V1090" i="1" s="1"/>
  <c r="D1088" i="2"/>
  <c r="V1091" i="1" s="1"/>
  <c r="D1089" i="2"/>
  <c r="V1092" i="1" s="1"/>
  <c r="D1090" i="2"/>
  <c r="V1093" i="1" s="1"/>
  <c r="D1091" i="2"/>
  <c r="V1094" i="1" s="1"/>
  <c r="D1092" i="2"/>
  <c r="V1095" i="1" s="1"/>
  <c r="D1093" i="2"/>
  <c r="V1096" i="1" s="1"/>
  <c r="D1094" i="2"/>
  <c r="V1097" i="1" s="1"/>
  <c r="D1095" i="2"/>
  <c r="V1098" i="1" s="1"/>
  <c r="D1096" i="2"/>
  <c r="V1099" i="1" s="1"/>
  <c r="D1097" i="2"/>
  <c r="V1100" i="1" s="1"/>
  <c r="D1098" i="2"/>
  <c r="V1101" i="1" s="1"/>
  <c r="D1099" i="2"/>
  <c r="V1102" i="1" s="1"/>
  <c r="D1100" i="2"/>
  <c r="V1103" i="1" s="1"/>
  <c r="D1101" i="2"/>
  <c r="V1104" i="1" s="1"/>
  <c r="D1102" i="2"/>
  <c r="V1105" i="1" s="1"/>
  <c r="D1103" i="2"/>
  <c r="V1106" i="1" s="1"/>
  <c r="D1104" i="2"/>
  <c r="V1107" i="1" s="1"/>
  <c r="D1105" i="2"/>
  <c r="V1108" i="1" s="1"/>
  <c r="D1106" i="2"/>
  <c r="V1109" i="1" s="1"/>
  <c r="D1107" i="2"/>
  <c r="V1110" i="1" s="1"/>
  <c r="D1108" i="2"/>
  <c r="V1111" i="1" s="1"/>
  <c r="D1109" i="2"/>
  <c r="V1112" i="1" s="1"/>
  <c r="D1110" i="2"/>
  <c r="V1113" i="1" s="1"/>
  <c r="D1111" i="2"/>
  <c r="V1114" i="1" s="1"/>
  <c r="D1112" i="2"/>
  <c r="V1115" i="1" s="1"/>
  <c r="D1113" i="2"/>
  <c r="V1116" i="1" s="1"/>
  <c r="D1114" i="2"/>
  <c r="V1117" i="1" s="1"/>
  <c r="D1115" i="2"/>
  <c r="V1118" i="1" s="1"/>
  <c r="D1116" i="2"/>
  <c r="V1119" i="1" s="1"/>
  <c r="D1119" i="2"/>
  <c r="V1122" i="1" s="1"/>
  <c r="D1120" i="2"/>
  <c r="V1123" i="1" s="1"/>
  <c r="D1121" i="2"/>
  <c r="V1124" i="1" s="1"/>
  <c r="D1123" i="2"/>
  <c r="V1126" i="1" s="1"/>
  <c r="D1124" i="2"/>
  <c r="V1127" i="1" s="1"/>
  <c r="D1125" i="2"/>
  <c r="V1128" i="1" s="1"/>
  <c r="D1126" i="2"/>
  <c r="V1129" i="1" s="1"/>
  <c r="D1127" i="2"/>
  <c r="V1130" i="1" s="1"/>
  <c r="D1128" i="2"/>
  <c r="V1131" i="1" s="1"/>
  <c r="D1129" i="2"/>
  <c r="V1132" i="1" s="1"/>
  <c r="D1130" i="2"/>
  <c r="V1133" i="1" s="1"/>
  <c r="D1131" i="2"/>
  <c r="V1134" i="1" s="1"/>
  <c r="D1132" i="2"/>
  <c r="V1135" i="1" s="1"/>
  <c r="D1133" i="2"/>
  <c r="V1136" i="1" s="1"/>
  <c r="D1134" i="2"/>
  <c r="V1137" i="1" s="1"/>
  <c r="D1135" i="2"/>
  <c r="V1138" i="1" s="1"/>
  <c r="D1136" i="2"/>
  <c r="V1139" i="1" s="1"/>
  <c r="D1137" i="2"/>
  <c r="V1140" i="1" s="1"/>
  <c r="D1138" i="2"/>
  <c r="V1141" i="1" s="1"/>
  <c r="D1139" i="2"/>
  <c r="V1142" i="1" s="1"/>
  <c r="D1140" i="2"/>
  <c r="V1143" i="1" s="1"/>
  <c r="D1141" i="2"/>
  <c r="V1144" i="1" s="1"/>
  <c r="D1142" i="2"/>
  <c r="V1145" i="1" s="1"/>
  <c r="D1143" i="2"/>
  <c r="V1146" i="1" s="1"/>
  <c r="D1144" i="2"/>
  <c r="V1147" i="1" s="1"/>
  <c r="D1145" i="2"/>
  <c r="V1148" i="1" s="1"/>
  <c r="D1146" i="2"/>
  <c r="V1149" i="1" s="1"/>
  <c r="D1147" i="2"/>
  <c r="V1150" i="1" s="1"/>
  <c r="D1148" i="2"/>
  <c r="V1151" i="1" s="1"/>
  <c r="D1149" i="2"/>
  <c r="V1152" i="1" s="1"/>
  <c r="D1150" i="2"/>
  <c r="V1153" i="1" s="1"/>
  <c r="D1151" i="2"/>
  <c r="V1154" i="1" s="1"/>
  <c r="D1152" i="2"/>
  <c r="V1155" i="1" s="1"/>
  <c r="D1153" i="2"/>
  <c r="V1156" i="1" s="1"/>
  <c r="D1154" i="2"/>
  <c r="V1157" i="1" s="1"/>
  <c r="D1155" i="2"/>
  <c r="V1158" i="1" s="1"/>
  <c r="D1156" i="2"/>
  <c r="V1159" i="1" s="1"/>
  <c r="D1157" i="2"/>
  <c r="V1160" i="1" s="1"/>
  <c r="D1158" i="2"/>
  <c r="V1161" i="1" s="1"/>
  <c r="D1159" i="2"/>
  <c r="V1162" i="1" s="1"/>
  <c r="D1160" i="2"/>
  <c r="V1163" i="1" s="1"/>
  <c r="D1161" i="2"/>
  <c r="V1164" i="1" s="1"/>
  <c r="D1162" i="2"/>
  <c r="V1165" i="1" s="1"/>
  <c r="D1163" i="2"/>
  <c r="V1166" i="1" s="1"/>
  <c r="D1164" i="2"/>
  <c r="V1167" i="1" s="1"/>
  <c r="D1165" i="2"/>
  <c r="V1168" i="1" s="1"/>
  <c r="D1166" i="2"/>
  <c r="V1169" i="1" s="1"/>
  <c r="D1167" i="2"/>
  <c r="V1170" i="1" s="1"/>
  <c r="D1168" i="2"/>
  <c r="V1171" i="1" s="1"/>
  <c r="D1169" i="2"/>
  <c r="V1172" i="1" s="1"/>
  <c r="D1170" i="2"/>
  <c r="V1173" i="1" s="1"/>
  <c r="D1171" i="2"/>
  <c r="V1174" i="1" s="1"/>
  <c r="D1173" i="2"/>
  <c r="V1176" i="1" s="1"/>
  <c r="D1174" i="2"/>
  <c r="V1177" i="1" s="1"/>
  <c r="D1175" i="2"/>
  <c r="V1178" i="1" s="1"/>
  <c r="D1176" i="2"/>
  <c r="V1179" i="1" s="1"/>
  <c r="D1177" i="2"/>
  <c r="V1180" i="1" s="1"/>
  <c r="D1178" i="2"/>
  <c r="V1181" i="1" s="1"/>
  <c r="D1179" i="2"/>
  <c r="V1182" i="1" s="1"/>
  <c r="D1180" i="2"/>
  <c r="V1183" i="1" s="1"/>
  <c r="D1181" i="2"/>
  <c r="V1184" i="1" s="1"/>
  <c r="D1182" i="2"/>
  <c r="V1185" i="1" s="1"/>
  <c r="D1183" i="2"/>
  <c r="V1186" i="1" s="1"/>
  <c r="D1184" i="2"/>
  <c r="V1187" i="1" s="1"/>
  <c r="D1185" i="2"/>
  <c r="V1188" i="1" s="1"/>
  <c r="D1186" i="2"/>
  <c r="V1189" i="1" s="1"/>
  <c r="D1187" i="2"/>
  <c r="V1190" i="1" s="1"/>
  <c r="D1188" i="2"/>
  <c r="V1191" i="1" s="1"/>
  <c r="D1190" i="2"/>
  <c r="V1193" i="1" s="1"/>
  <c r="D1191" i="2"/>
  <c r="V1194" i="1" s="1"/>
  <c r="D1192" i="2"/>
  <c r="V1195" i="1" s="1"/>
  <c r="D1193" i="2"/>
  <c r="V1196" i="1" s="1"/>
  <c r="D1194" i="2"/>
  <c r="V1197" i="1" s="1"/>
  <c r="D1195" i="2"/>
  <c r="V1198" i="1" s="1"/>
  <c r="D1196" i="2"/>
  <c r="V1199" i="1" s="1"/>
  <c r="D1197" i="2"/>
  <c r="V1200" i="1" s="1"/>
  <c r="D1198" i="2"/>
  <c r="V1201" i="1" s="1"/>
  <c r="D1199" i="2"/>
  <c r="V1202" i="1" s="1"/>
  <c r="D1200" i="2"/>
  <c r="V1203" i="1" s="1"/>
  <c r="D1201" i="2"/>
  <c r="V1204" i="1" s="1"/>
  <c r="D1202" i="2"/>
  <c r="V1205" i="1" s="1"/>
  <c r="D1203" i="2"/>
  <c r="V1206" i="1" s="1"/>
  <c r="D1204" i="2"/>
  <c r="V1207" i="1" s="1"/>
  <c r="D1205" i="2"/>
  <c r="V1208" i="1" s="1"/>
  <c r="D1206" i="2"/>
  <c r="V1209" i="1" s="1"/>
  <c r="D1207" i="2"/>
  <c r="V1210" i="1" s="1"/>
  <c r="D1208" i="2"/>
  <c r="V1211" i="1" s="1"/>
  <c r="D1209" i="2"/>
  <c r="V1212" i="1" s="1"/>
  <c r="D1210" i="2"/>
  <c r="V1213" i="1" s="1"/>
  <c r="D1211" i="2"/>
  <c r="V1214" i="1" s="1"/>
  <c r="D1212" i="2"/>
  <c r="V1215" i="1" s="1"/>
  <c r="D1213" i="2"/>
  <c r="V1216" i="1" s="1"/>
  <c r="D1214" i="2"/>
  <c r="V1217" i="1" s="1"/>
  <c r="D1215" i="2"/>
  <c r="V1218" i="1" s="1"/>
  <c r="D1216" i="2"/>
  <c r="V1219" i="1" s="1"/>
  <c r="D1217" i="2"/>
  <c r="V1220" i="1" s="1"/>
  <c r="D1218" i="2"/>
  <c r="V1221" i="1" s="1"/>
  <c r="D1219" i="2"/>
  <c r="V1222" i="1" s="1"/>
  <c r="D1220" i="2"/>
  <c r="V1223" i="1" s="1"/>
  <c r="D1221" i="2"/>
  <c r="V1224" i="1" s="1"/>
  <c r="D1222" i="2"/>
  <c r="V1225" i="1" s="1"/>
  <c r="D1223" i="2"/>
  <c r="V1226" i="1" s="1"/>
  <c r="D1224" i="2"/>
  <c r="V1227" i="1" s="1"/>
  <c r="D1225" i="2"/>
  <c r="V1228" i="1" s="1"/>
  <c r="D1226" i="2"/>
  <c r="V1229" i="1" s="1"/>
  <c r="D1227" i="2"/>
  <c r="V1230" i="1" s="1"/>
  <c r="D1228" i="2"/>
  <c r="V1231" i="1" s="1"/>
  <c r="D1229" i="2"/>
  <c r="V1232" i="1" s="1"/>
  <c r="D1230" i="2"/>
  <c r="V1233" i="1" s="1"/>
  <c r="D1231" i="2"/>
  <c r="V1234" i="1" s="1"/>
  <c r="D1232" i="2"/>
  <c r="V1235" i="1" s="1"/>
  <c r="D1233" i="2"/>
  <c r="V1236" i="1" s="1"/>
  <c r="D1234" i="2"/>
  <c r="V1237" i="1" s="1"/>
  <c r="D1235" i="2"/>
  <c r="V1238" i="1" s="1"/>
  <c r="D1236" i="2"/>
  <c r="V1239" i="1" s="1"/>
  <c r="D1237" i="2"/>
  <c r="V1240" i="1" s="1"/>
  <c r="D1238" i="2"/>
  <c r="V1241" i="1" s="1"/>
  <c r="D1239" i="2"/>
  <c r="V1242" i="1" s="1"/>
  <c r="D1240" i="2"/>
  <c r="V1243" i="1" s="1"/>
  <c r="D1241" i="2"/>
  <c r="V1244" i="1" s="1"/>
  <c r="D1245" i="2"/>
  <c r="V1248" i="1" s="1"/>
  <c r="D1246" i="2"/>
  <c r="V1249" i="1" s="1"/>
  <c r="D1247" i="2"/>
  <c r="V1250" i="1" s="1"/>
  <c r="D1248" i="2"/>
  <c r="V1251" i="1" s="1"/>
  <c r="D1249" i="2"/>
  <c r="V1252" i="1" s="1"/>
  <c r="D1250" i="2"/>
  <c r="V1253" i="1" s="1"/>
  <c r="D1251" i="2"/>
  <c r="V1254" i="1" s="1"/>
  <c r="D1252" i="2"/>
  <c r="V1255" i="1" s="1"/>
  <c r="D1253" i="2"/>
  <c r="V1256" i="1" s="1"/>
  <c r="D1254" i="2"/>
  <c r="V1257" i="1" s="1"/>
  <c r="D1255" i="2"/>
  <c r="V1258" i="1" s="1"/>
  <c r="D1256" i="2"/>
  <c r="V1259" i="1" s="1"/>
  <c r="D1257" i="2"/>
  <c r="V1260" i="1" s="1"/>
  <c r="D1258" i="2"/>
  <c r="V1261" i="1" s="1"/>
  <c r="D1259" i="2"/>
  <c r="V1262" i="1" s="1"/>
  <c r="D1260" i="2"/>
  <c r="V1263" i="1" s="1"/>
  <c r="D1261" i="2"/>
  <c r="V1264" i="1" s="1"/>
  <c r="D1262" i="2"/>
  <c r="V1265" i="1" s="1"/>
  <c r="D1263" i="2"/>
  <c r="V1266" i="1" s="1"/>
  <c r="D1264" i="2"/>
  <c r="V1267" i="1" s="1"/>
  <c r="D1265" i="2"/>
  <c r="V1268" i="1" s="1"/>
  <c r="D1266" i="2"/>
  <c r="V1269" i="1" s="1"/>
  <c r="D1267" i="2"/>
  <c r="V1270" i="1" s="1"/>
  <c r="D1268" i="2"/>
  <c r="V1271" i="1" s="1"/>
  <c r="D1269" i="2"/>
  <c r="V1272" i="1" s="1"/>
  <c r="D1270" i="2"/>
  <c r="V1273" i="1" s="1"/>
  <c r="D1271" i="2"/>
  <c r="V1274" i="1" s="1"/>
  <c r="D1272" i="2"/>
  <c r="V1275" i="1" s="1"/>
  <c r="D1273" i="2"/>
  <c r="V1276" i="1" s="1"/>
  <c r="D1274" i="2"/>
  <c r="V1277" i="1" s="1"/>
  <c r="D1275" i="2"/>
  <c r="V1278" i="1" s="1"/>
  <c r="D1276" i="2"/>
  <c r="V1279" i="1" s="1"/>
  <c r="D1277" i="2"/>
  <c r="V1280" i="1" s="1"/>
  <c r="D1278" i="2"/>
  <c r="V1281" i="1" s="1"/>
  <c r="D1279" i="2"/>
  <c r="V1282" i="1" s="1"/>
  <c r="D1280" i="2"/>
  <c r="V1283" i="1" s="1"/>
  <c r="D1281" i="2"/>
  <c r="V1284" i="1" s="1"/>
  <c r="D1283" i="2"/>
  <c r="V1286" i="1" s="1"/>
  <c r="D1284" i="2"/>
  <c r="V1287" i="1" s="1"/>
  <c r="D1285" i="2"/>
  <c r="V1288" i="1" s="1"/>
  <c r="D1286" i="2"/>
  <c r="V1289" i="1" s="1"/>
  <c r="D1287" i="2"/>
  <c r="V1290" i="1" s="1"/>
  <c r="D1288" i="2"/>
  <c r="V1291" i="1" s="1"/>
  <c r="D1289" i="2"/>
  <c r="V1292" i="1" s="1"/>
  <c r="D1290" i="2"/>
  <c r="V1293" i="1" s="1"/>
  <c r="D1291" i="2"/>
  <c r="V1294" i="1" s="1"/>
  <c r="D1292" i="2"/>
  <c r="V1295" i="1" s="1"/>
  <c r="D1293" i="2"/>
  <c r="V1296" i="1" s="1"/>
  <c r="D1294" i="2"/>
  <c r="V1297" i="1" s="1"/>
  <c r="D1295" i="2"/>
  <c r="V1298" i="1" s="1"/>
  <c r="D1296" i="2"/>
  <c r="V1299" i="1" s="1"/>
  <c r="D1297" i="2"/>
  <c r="V1300" i="1" s="1"/>
  <c r="D1298" i="2"/>
  <c r="V1301" i="1" s="1"/>
  <c r="D1299" i="2"/>
  <c r="V1302" i="1" s="1"/>
  <c r="D1301" i="2"/>
  <c r="V1304" i="1" s="1"/>
  <c r="D1302" i="2"/>
  <c r="V1305" i="1" s="1"/>
  <c r="D1303" i="2"/>
  <c r="V1306" i="1" s="1"/>
  <c r="D1304" i="2"/>
  <c r="V1307" i="1" s="1"/>
  <c r="D1305" i="2"/>
  <c r="V1308" i="1" s="1"/>
  <c r="D1306" i="2"/>
  <c r="V1309" i="1" s="1"/>
  <c r="D1307" i="2"/>
  <c r="V1310" i="1" s="1"/>
  <c r="D1308" i="2"/>
  <c r="V1311" i="1" s="1"/>
  <c r="D1309" i="2"/>
  <c r="V1312" i="1" s="1"/>
  <c r="D1310" i="2"/>
  <c r="V1313" i="1" s="1"/>
  <c r="D1311" i="2"/>
  <c r="V1314" i="1" s="1"/>
  <c r="D1312" i="2"/>
  <c r="V1315" i="1" s="1"/>
  <c r="D1313" i="2"/>
  <c r="V1316" i="1" s="1"/>
  <c r="D1314" i="2"/>
  <c r="V1317" i="1" s="1"/>
  <c r="D1315" i="2"/>
  <c r="V1318" i="1" s="1"/>
  <c r="D1316" i="2"/>
  <c r="V1319" i="1" s="1"/>
  <c r="D1317" i="2"/>
  <c r="V1320" i="1" s="1"/>
  <c r="D1318" i="2"/>
  <c r="V1321" i="1" s="1"/>
  <c r="D1319" i="2"/>
  <c r="V1322" i="1" s="1"/>
  <c r="D1320" i="2"/>
  <c r="V1323" i="1" s="1"/>
  <c r="D1321" i="2"/>
  <c r="V1324" i="1" s="1"/>
  <c r="D1322" i="2"/>
  <c r="V1325" i="1" s="1"/>
  <c r="D1324" i="2"/>
  <c r="V1327" i="1" s="1"/>
  <c r="D1325" i="2"/>
  <c r="V1328" i="1" s="1"/>
  <c r="D1326" i="2"/>
  <c r="V1329" i="1" s="1"/>
  <c r="D1327" i="2"/>
  <c r="V1330" i="1" s="1"/>
  <c r="D1328" i="2"/>
  <c r="V1331" i="1" s="1"/>
  <c r="D1330" i="2"/>
  <c r="V1333" i="1" s="1"/>
  <c r="D1331" i="2"/>
  <c r="V1334" i="1" s="1"/>
  <c r="D1332" i="2"/>
  <c r="V1335" i="1" s="1"/>
  <c r="D1333" i="2"/>
  <c r="V1336" i="1" s="1"/>
  <c r="D1334" i="2"/>
  <c r="V1337" i="1" s="1"/>
  <c r="D1335" i="2"/>
  <c r="V1338" i="1" s="1"/>
  <c r="D1336" i="2"/>
  <c r="V1339" i="1" s="1"/>
  <c r="D1337" i="2"/>
  <c r="V1340" i="1" s="1"/>
  <c r="D1338" i="2"/>
  <c r="V1341" i="1" s="1"/>
  <c r="D1339" i="2"/>
  <c r="V1342" i="1" s="1"/>
  <c r="D1340" i="2"/>
  <c r="V1343" i="1" s="1"/>
  <c r="D1341" i="2"/>
  <c r="V1344" i="1" s="1"/>
  <c r="D1342" i="2"/>
  <c r="V1345" i="1" s="1"/>
  <c r="D1343" i="2"/>
  <c r="V1346" i="1" s="1"/>
  <c r="D1344" i="2"/>
  <c r="V1347" i="1" s="1"/>
  <c r="D1345" i="2"/>
  <c r="V1348" i="1" s="1"/>
  <c r="D1346" i="2"/>
  <c r="V1349" i="1" s="1"/>
  <c r="D1347" i="2"/>
  <c r="V1350" i="1" s="1"/>
  <c r="D1348" i="2"/>
  <c r="V1351" i="1" s="1"/>
  <c r="D1349" i="2"/>
  <c r="V1352" i="1" s="1"/>
  <c r="D1350" i="2"/>
  <c r="V1353" i="1" s="1"/>
  <c r="D1351" i="2"/>
  <c r="V1354" i="1" s="1"/>
  <c r="D1352" i="2"/>
  <c r="V1355" i="1" s="1"/>
  <c r="D1354" i="2"/>
  <c r="V1357" i="1" s="1"/>
  <c r="D1355" i="2"/>
  <c r="V1358" i="1" s="1"/>
  <c r="D1356" i="2"/>
  <c r="V1359" i="1" s="1"/>
  <c r="D1357" i="2"/>
  <c r="V1360" i="1" s="1"/>
  <c r="D1358" i="2"/>
  <c r="V1361" i="1" s="1"/>
  <c r="D1359" i="2"/>
  <c r="V1362" i="1" s="1"/>
  <c r="D1360" i="2"/>
  <c r="V1363" i="1" s="1"/>
  <c r="D1361" i="2"/>
  <c r="V1364" i="1" s="1"/>
  <c r="D1362" i="2"/>
  <c r="V1365" i="1" s="1"/>
  <c r="D1363" i="2"/>
  <c r="V1366" i="1" s="1"/>
  <c r="D1364" i="2"/>
  <c r="V1367" i="1" s="1"/>
  <c r="D1365" i="2"/>
  <c r="V1368" i="1" s="1"/>
  <c r="D1366" i="2"/>
  <c r="V1369" i="1" s="1"/>
  <c r="D1367" i="2"/>
  <c r="V1370" i="1" s="1"/>
  <c r="D1368" i="2"/>
  <c r="V1371" i="1" s="1"/>
  <c r="D1369" i="2"/>
  <c r="V1372" i="1" s="1"/>
  <c r="D1370" i="2"/>
  <c r="V1373" i="1" s="1"/>
  <c r="D1371" i="2"/>
  <c r="V1374" i="1" s="1"/>
  <c r="D1372" i="2"/>
  <c r="V1375" i="1" s="1"/>
  <c r="D1373" i="2"/>
  <c r="V1376" i="1" s="1"/>
  <c r="D1374" i="2"/>
  <c r="V1377" i="1" s="1"/>
  <c r="D1375" i="2"/>
  <c r="V1378" i="1" s="1"/>
  <c r="D1376" i="2"/>
  <c r="V1379" i="1" s="1"/>
  <c r="D1377" i="2"/>
  <c r="V1380" i="1" s="1"/>
  <c r="D1379" i="2"/>
  <c r="V1382" i="1" s="1"/>
  <c r="D1382" i="2"/>
  <c r="V1385" i="1" s="1"/>
  <c r="D1383" i="2"/>
  <c r="V1386" i="1" s="1"/>
  <c r="D1384" i="2"/>
  <c r="V1387" i="1" s="1"/>
  <c r="D1385" i="2"/>
  <c r="V1388" i="1" s="1"/>
  <c r="D1386" i="2"/>
  <c r="V1389" i="1" s="1"/>
  <c r="D1387" i="2"/>
  <c r="V1390" i="1" s="1"/>
  <c r="D1388" i="2"/>
  <c r="V1391" i="1" s="1"/>
  <c r="D1389" i="2"/>
  <c r="V1392" i="1" s="1"/>
  <c r="D1390" i="2"/>
  <c r="V1393" i="1" s="1"/>
  <c r="D1391" i="2"/>
  <c r="V1394" i="1" s="1"/>
  <c r="D1392" i="2"/>
  <c r="V1395" i="1" s="1"/>
  <c r="D1393" i="2"/>
  <c r="V1396" i="1" s="1"/>
  <c r="D1394" i="2"/>
  <c r="V1397" i="1" s="1"/>
  <c r="D1395" i="2"/>
  <c r="V1398" i="1" s="1"/>
  <c r="D1396" i="2"/>
  <c r="V1399" i="1" s="1"/>
  <c r="D1397" i="2"/>
  <c r="V1400" i="1" s="1"/>
  <c r="D1398" i="2"/>
  <c r="V1401" i="1" s="1"/>
  <c r="D1399" i="2"/>
  <c r="V1402" i="1" s="1"/>
  <c r="D1400" i="2"/>
  <c r="V1403" i="1" s="1"/>
  <c r="D1401" i="2"/>
  <c r="V1404" i="1" s="1"/>
  <c r="D1402" i="2"/>
  <c r="V1405" i="1" s="1"/>
  <c r="D1403" i="2"/>
  <c r="V1406" i="1" s="1"/>
  <c r="D1404" i="2"/>
  <c r="V1407" i="1" s="1"/>
  <c r="D1405" i="2"/>
  <c r="V1408" i="1" s="1"/>
  <c r="D1406" i="2"/>
  <c r="V1409" i="1" s="1"/>
  <c r="D1407" i="2"/>
  <c r="V1410" i="1" s="1"/>
  <c r="D1408" i="2"/>
  <c r="V1411" i="1" s="1"/>
  <c r="D1409" i="2"/>
  <c r="V1412" i="1" s="1"/>
  <c r="D1410" i="2"/>
  <c r="V1413" i="1" s="1"/>
  <c r="D1411" i="2"/>
  <c r="V1414" i="1" s="1"/>
  <c r="D1412" i="2"/>
  <c r="V1415" i="1" s="1"/>
  <c r="D1414" i="2"/>
  <c r="V1417" i="1" s="1"/>
  <c r="D1415" i="2"/>
  <c r="V1418" i="1" s="1"/>
  <c r="D1416" i="2"/>
  <c r="V1419" i="1" s="1"/>
  <c r="D1417" i="2"/>
  <c r="V1420" i="1" s="1"/>
  <c r="D1418" i="2"/>
  <c r="V1421" i="1" s="1"/>
  <c r="D1419" i="2"/>
  <c r="V1422" i="1" s="1"/>
  <c r="D1420" i="2"/>
  <c r="V1423" i="1" s="1"/>
  <c r="D1421" i="2"/>
  <c r="V1424" i="1" s="1"/>
  <c r="D1422" i="2"/>
  <c r="V1425" i="1" s="1"/>
  <c r="D1423" i="2"/>
  <c r="V1426" i="1" s="1"/>
  <c r="D1424" i="2"/>
  <c r="V1427" i="1" s="1"/>
  <c r="D1425" i="2"/>
  <c r="V1428" i="1" s="1"/>
  <c r="D1426" i="2"/>
  <c r="V1429" i="1" s="1"/>
  <c r="D1427" i="2"/>
  <c r="V1430" i="1" s="1"/>
  <c r="D1428" i="2"/>
  <c r="V1431" i="1" s="1"/>
  <c r="D1429" i="2"/>
  <c r="V1432" i="1" s="1"/>
  <c r="D1430" i="2"/>
  <c r="V1433" i="1" s="1"/>
  <c r="D1431" i="2"/>
  <c r="V1434" i="1" s="1"/>
  <c r="D1432" i="2"/>
  <c r="V1435" i="1" s="1"/>
  <c r="D1433" i="2"/>
  <c r="V1436" i="1" s="1"/>
  <c r="D1434" i="2"/>
  <c r="V1437" i="1" s="1"/>
  <c r="D1435" i="2"/>
  <c r="V1438" i="1" s="1"/>
  <c r="D1436" i="2"/>
  <c r="V1439" i="1" s="1"/>
  <c r="D1437" i="2"/>
  <c r="V1440" i="1" s="1"/>
  <c r="D1438" i="2"/>
  <c r="V1441" i="1" s="1"/>
  <c r="D1439" i="2"/>
  <c r="V1442" i="1" s="1"/>
  <c r="D1440" i="2"/>
  <c r="V1443" i="1" s="1"/>
  <c r="D1441" i="2"/>
  <c r="V1444" i="1" s="1"/>
  <c r="D1442" i="2"/>
  <c r="V1445" i="1" s="1"/>
  <c r="D1443" i="2"/>
  <c r="V1446" i="1" s="1"/>
  <c r="D1444" i="2"/>
  <c r="V1447" i="1" s="1"/>
  <c r="D1445" i="2"/>
  <c r="V1448" i="1" s="1"/>
  <c r="D1446" i="2"/>
  <c r="V1449" i="1" s="1"/>
  <c r="D1447" i="2"/>
  <c r="V1450" i="1" s="1"/>
  <c r="D1448" i="2"/>
  <c r="V1451" i="1" s="1"/>
  <c r="D1449" i="2"/>
  <c r="V1452" i="1" s="1"/>
  <c r="D1450" i="2"/>
  <c r="V1453" i="1" s="1"/>
  <c r="D1451" i="2"/>
  <c r="V1454" i="1" s="1"/>
  <c r="D1452" i="2"/>
  <c r="V1455" i="1" s="1"/>
  <c r="D1453" i="2"/>
  <c r="V1456" i="1" s="1"/>
  <c r="D1454" i="2"/>
  <c r="V1457" i="1" s="1"/>
  <c r="D1457" i="2"/>
  <c r="V1460" i="1" s="1"/>
  <c r="D1458" i="2"/>
  <c r="V1461" i="1" s="1"/>
  <c r="D1459" i="2"/>
  <c r="V1462" i="1" s="1"/>
  <c r="D1460" i="2"/>
  <c r="V1463" i="1" s="1"/>
  <c r="D1462" i="2"/>
  <c r="V1465" i="1" s="1"/>
  <c r="D1466" i="2"/>
  <c r="V1469" i="1" s="1"/>
  <c r="D1467" i="2"/>
  <c r="V1470" i="1" s="1"/>
  <c r="D1468" i="2"/>
  <c r="V1471" i="1" s="1"/>
  <c r="D1469" i="2"/>
  <c r="V1472" i="1" s="1"/>
  <c r="D1471" i="2"/>
  <c r="V1474" i="1" s="1"/>
  <c r="D1472" i="2"/>
  <c r="V1475" i="1" s="1"/>
  <c r="D1473" i="2"/>
  <c r="V1476" i="1" s="1"/>
  <c r="D1474" i="2"/>
  <c r="V1477" i="1" s="1"/>
  <c r="D1475" i="2"/>
  <c r="V1478" i="1" s="1"/>
  <c r="D1476" i="2"/>
  <c r="V1479" i="1" s="1"/>
  <c r="D1477" i="2"/>
  <c r="V1480" i="1" s="1"/>
  <c r="D1478" i="2"/>
  <c r="V1481" i="1" s="1"/>
  <c r="D1479" i="2"/>
  <c r="V1482" i="1" s="1"/>
  <c r="D1480" i="2"/>
  <c r="V1483" i="1" s="1"/>
  <c r="D1481" i="2"/>
  <c r="V1484" i="1" s="1"/>
  <c r="D1482" i="2"/>
  <c r="V1485" i="1" s="1"/>
  <c r="D1483" i="2"/>
  <c r="V1486" i="1" s="1"/>
  <c r="D1484" i="2"/>
  <c r="V1487" i="1" s="1"/>
  <c r="D1485" i="2"/>
  <c r="V1488" i="1" s="1"/>
  <c r="D1486" i="2"/>
  <c r="V1489" i="1" s="1"/>
  <c r="D1487" i="2"/>
  <c r="V1490" i="1" s="1"/>
  <c r="D1488" i="2"/>
  <c r="V1491" i="1" s="1"/>
  <c r="D1489" i="2"/>
  <c r="V1492" i="1" s="1"/>
  <c r="D1490" i="2"/>
  <c r="V1493" i="1" s="1"/>
  <c r="D1491" i="2"/>
  <c r="V1494" i="1" s="1"/>
  <c r="D1492" i="2"/>
  <c r="V1495" i="1" s="1"/>
  <c r="D1493" i="2"/>
  <c r="V1496" i="1" s="1"/>
  <c r="D1494" i="2"/>
  <c r="V1497" i="1" s="1"/>
  <c r="D1495" i="2"/>
  <c r="V1498" i="1" s="1"/>
  <c r="D1496" i="2"/>
  <c r="V1499" i="1" s="1"/>
  <c r="D1497" i="2"/>
  <c r="V1500" i="1" s="1"/>
  <c r="D1498" i="2"/>
  <c r="V1501" i="1" s="1"/>
  <c r="D1499" i="2"/>
  <c r="V1502" i="1" s="1"/>
  <c r="D1500" i="2"/>
  <c r="V1503" i="1" s="1"/>
  <c r="D1501" i="2"/>
  <c r="V1504" i="1" s="1"/>
  <c r="D1502" i="2"/>
  <c r="V1505" i="1" s="1"/>
  <c r="D1503" i="2"/>
  <c r="V1506" i="1" s="1"/>
  <c r="D1505" i="2"/>
  <c r="V1508" i="1" s="1"/>
  <c r="D1506" i="2"/>
  <c r="V1509" i="1" s="1"/>
  <c r="D1507" i="2"/>
  <c r="V1510" i="1" s="1"/>
  <c r="D1508" i="2"/>
  <c r="V1511" i="1" s="1"/>
  <c r="D1509" i="2"/>
  <c r="V1512" i="1" s="1"/>
  <c r="D1510" i="2"/>
  <c r="V1513" i="1" s="1"/>
  <c r="D1511" i="2"/>
  <c r="V1514" i="1" s="1"/>
  <c r="D1512" i="2"/>
  <c r="V1515" i="1" s="1"/>
  <c r="D1513" i="2"/>
  <c r="V1516" i="1" s="1"/>
  <c r="D1514" i="2"/>
  <c r="V1517" i="1" s="1"/>
  <c r="D1515" i="2"/>
  <c r="V1518" i="1" s="1"/>
  <c r="D1516" i="2"/>
  <c r="V1519" i="1" s="1"/>
  <c r="D1517" i="2"/>
  <c r="V1520" i="1" s="1"/>
  <c r="D1518" i="2"/>
  <c r="V1521" i="1" s="1"/>
  <c r="D1519" i="2"/>
  <c r="V1522" i="1" s="1"/>
  <c r="D1520" i="2"/>
  <c r="V1523" i="1" s="1"/>
  <c r="D1521" i="2"/>
  <c r="V1524" i="1" s="1"/>
  <c r="D1522" i="2"/>
  <c r="V1525" i="1" s="1"/>
  <c r="D1523" i="2"/>
  <c r="V1526" i="1" s="1"/>
  <c r="D1524" i="2"/>
  <c r="V1527" i="1" s="1"/>
  <c r="D1525" i="2"/>
  <c r="V1528" i="1" s="1"/>
  <c r="D1526" i="2"/>
  <c r="V1529" i="1" s="1"/>
  <c r="D1527" i="2"/>
  <c r="V1530" i="1" s="1"/>
  <c r="D1528" i="2"/>
  <c r="V1531" i="1" s="1"/>
  <c r="D1529" i="2"/>
  <c r="V1532" i="1" s="1"/>
  <c r="D1530" i="2"/>
  <c r="V1533" i="1" s="1"/>
  <c r="D1531" i="2"/>
  <c r="V1534" i="1" s="1"/>
  <c r="D1532" i="2"/>
  <c r="V1535" i="1" s="1"/>
  <c r="D1533" i="2"/>
  <c r="V1536" i="1" s="1"/>
  <c r="D1534" i="2"/>
  <c r="V1537" i="1" s="1"/>
  <c r="D1535" i="2"/>
  <c r="V1538" i="1" s="1"/>
  <c r="D1536" i="2"/>
  <c r="V1539" i="1" s="1"/>
  <c r="D1537" i="2"/>
  <c r="V1540" i="1" s="1"/>
  <c r="D1538" i="2"/>
  <c r="V1541" i="1" s="1"/>
  <c r="D1539" i="2"/>
  <c r="V1542" i="1" s="1"/>
  <c r="D1540" i="2"/>
  <c r="V1543" i="1" s="1"/>
  <c r="D1541" i="2"/>
  <c r="V1544" i="1" s="1"/>
  <c r="D1542" i="2"/>
  <c r="V1545" i="1" s="1"/>
  <c r="D1543" i="2"/>
  <c r="V1546" i="1" s="1"/>
  <c r="D1544" i="2"/>
  <c r="V1547" i="1" s="1"/>
  <c r="D1545" i="2"/>
  <c r="V1548" i="1" s="1"/>
  <c r="D1546" i="2"/>
  <c r="V1549" i="1" s="1"/>
  <c r="D1547" i="2"/>
  <c r="V1550" i="1" s="1"/>
  <c r="D1548" i="2"/>
  <c r="V1551" i="1" s="1"/>
  <c r="D1549" i="2"/>
  <c r="V1552" i="1" s="1"/>
  <c r="D1550" i="2"/>
  <c r="V1553" i="1" s="1"/>
  <c r="D1551" i="2"/>
  <c r="V1554" i="1" s="1"/>
  <c r="D1552" i="2"/>
  <c r="V1555" i="1" s="1"/>
  <c r="D1553" i="2"/>
  <c r="V1556" i="1" s="1"/>
  <c r="D1554" i="2"/>
  <c r="V1557" i="1" s="1"/>
  <c r="D1555" i="2"/>
  <c r="V1558" i="1" s="1"/>
  <c r="D1556" i="2"/>
  <c r="V1559" i="1" s="1"/>
  <c r="D1557" i="2"/>
  <c r="V1560" i="1" s="1"/>
  <c r="D1558" i="2"/>
  <c r="V1561" i="1" s="1"/>
  <c r="D1559" i="2"/>
  <c r="V1562" i="1" s="1"/>
  <c r="D1560" i="2"/>
  <c r="V1563" i="1" s="1"/>
  <c r="D1561" i="2"/>
  <c r="V1564" i="1" s="1"/>
  <c r="D1562" i="2"/>
  <c r="V1565" i="1" s="1"/>
  <c r="D1563" i="2"/>
  <c r="V1566" i="1" s="1"/>
  <c r="D1564" i="2"/>
  <c r="V1567" i="1" s="1"/>
  <c r="D1566" i="2"/>
  <c r="V1569" i="1" s="1"/>
  <c r="D1567" i="2"/>
  <c r="V1570" i="1" s="1"/>
  <c r="D1568" i="2"/>
  <c r="V1571" i="1" s="1"/>
  <c r="D1569" i="2"/>
  <c r="V1572" i="1" s="1"/>
  <c r="D1570" i="2"/>
  <c r="V1573" i="1" s="1"/>
  <c r="D1571" i="2"/>
  <c r="V1574" i="1" s="1"/>
  <c r="D1572" i="2"/>
  <c r="V1575" i="1" s="1"/>
  <c r="D1573" i="2"/>
  <c r="V1576" i="1" s="1"/>
  <c r="D1575" i="2"/>
  <c r="V1578" i="1" s="1"/>
  <c r="D1576" i="2"/>
  <c r="V1579" i="1" s="1"/>
  <c r="D1577" i="2"/>
  <c r="V1580" i="1" s="1"/>
  <c r="D1578" i="2"/>
  <c r="V1581" i="1" s="1"/>
  <c r="D1579" i="2"/>
  <c r="V1582" i="1" s="1"/>
  <c r="D1580" i="2"/>
  <c r="V1583" i="1" s="1"/>
  <c r="D1581" i="2"/>
  <c r="V1584" i="1" s="1"/>
  <c r="D1582" i="2"/>
  <c r="V1585" i="1" s="1"/>
  <c r="D1583" i="2"/>
  <c r="V1586" i="1" s="1"/>
  <c r="D1584" i="2"/>
  <c r="V1587" i="1" s="1"/>
  <c r="D1585" i="2"/>
  <c r="V1588" i="1" s="1"/>
  <c r="D1586" i="2"/>
  <c r="V1589" i="1" s="1"/>
  <c r="D1587" i="2"/>
  <c r="V1590" i="1" s="1"/>
  <c r="D1588" i="2"/>
  <c r="V1591" i="1" s="1"/>
  <c r="D1589" i="2"/>
  <c r="V1592" i="1" s="1"/>
  <c r="D1590" i="2"/>
  <c r="V1593" i="1" s="1"/>
  <c r="D1591" i="2"/>
  <c r="V1594" i="1" s="1"/>
  <c r="D1592" i="2"/>
  <c r="V1595" i="1" s="1"/>
  <c r="D1593" i="2"/>
  <c r="V1596" i="1" s="1"/>
  <c r="D1594" i="2"/>
  <c r="V1597" i="1" s="1"/>
  <c r="D1595" i="2"/>
  <c r="V1598" i="1" s="1"/>
  <c r="D1596" i="2"/>
  <c r="V1599" i="1" s="1"/>
  <c r="D1597" i="2"/>
  <c r="V1600" i="1" s="1"/>
  <c r="D1598" i="2"/>
  <c r="V1601" i="1" s="1"/>
  <c r="D1599" i="2"/>
  <c r="V1602" i="1" s="1"/>
  <c r="D1600" i="2"/>
  <c r="V1603" i="1" s="1"/>
  <c r="D1601" i="2"/>
  <c r="V1604" i="1" s="1"/>
  <c r="D1602" i="2"/>
  <c r="V1605" i="1" s="1"/>
  <c r="D1603" i="2"/>
  <c r="V1606" i="1" s="1"/>
  <c r="D1604" i="2"/>
  <c r="V1607" i="1" s="1"/>
  <c r="D1605" i="2"/>
  <c r="V1608" i="1" s="1"/>
  <c r="D1606" i="2"/>
  <c r="V1609" i="1" s="1"/>
  <c r="D1607" i="2"/>
  <c r="V1610" i="1" s="1"/>
  <c r="D1608" i="2"/>
  <c r="V1611" i="1" s="1"/>
  <c r="D1609" i="2"/>
  <c r="V1612" i="1" s="1"/>
  <c r="D1610" i="2"/>
  <c r="V1613" i="1" s="1"/>
  <c r="D1611" i="2"/>
  <c r="V1614" i="1" s="1"/>
  <c r="D1612" i="2"/>
  <c r="V1615" i="1" s="1"/>
  <c r="D1613" i="2"/>
  <c r="V1616" i="1" s="1"/>
  <c r="D1614" i="2"/>
  <c r="V1617" i="1" s="1"/>
  <c r="D1615" i="2"/>
  <c r="V1618" i="1" s="1"/>
  <c r="D1616" i="2"/>
  <c r="V1619" i="1" s="1"/>
  <c r="D1617" i="2"/>
  <c r="V1620" i="1" s="1"/>
  <c r="D1618" i="2"/>
  <c r="V1621" i="1" s="1"/>
  <c r="D1619" i="2"/>
  <c r="V1622" i="1" s="1"/>
  <c r="D1620" i="2"/>
  <c r="V1623" i="1" s="1"/>
  <c r="D1621" i="2"/>
  <c r="V1624" i="1" s="1"/>
  <c r="D1622" i="2"/>
  <c r="V1625" i="1" s="1"/>
  <c r="D1623" i="2"/>
  <c r="V1626" i="1" s="1"/>
  <c r="D1624" i="2"/>
  <c r="V1627" i="1" s="1"/>
  <c r="D1625" i="2"/>
  <c r="V1628" i="1" s="1"/>
  <c r="D1626" i="2"/>
  <c r="V1629" i="1" s="1"/>
  <c r="D1627" i="2"/>
  <c r="V1630" i="1" s="1"/>
  <c r="D1628" i="2"/>
  <c r="V1631" i="1" s="1"/>
  <c r="D1629" i="2"/>
  <c r="V1632" i="1" s="1"/>
  <c r="D1632" i="2"/>
  <c r="V1635" i="1" s="1"/>
  <c r="D1633" i="2"/>
  <c r="V1636" i="1" s="1"/>
  <c r="D1634" i="2"/>
  <c r="V1637" i="1" s="1"/>
  <c r="D1635" i="2"/>
  <c r="V1638" i="1" s="1"/>
  <c r="D1636" i="2"/>
  <c r="V1639" i="1" s="1"/>
  <c r="D1638" i="2"/>
  <c r="V1641" i="1" s="1"/>
  <c r="D1639" i="2"/>
  <c r="V1642" i="1" s="1"/>
  <c r="D1640" i="2"/>
  <c r="V1643" i="1" s="1"/>
  <c r="D1641" i="2"/>
  <c r="V1644" i="1" s="1"/>
  <c r="D1642" i="2"/>
  <c r="V1645" i="1" s="1"/>
  <c r="D1643" i="2"/>
  <c r="V1646" i="1" s="1"/>
  <c r="D1644" i="2"/>
  <c r="V1647" i="1" s="1"/>
  <c r="D1645" i="2"/>
  <c r="V1648" i="1" s="1"/>
  <c r="D1646" i="2"/>
  <c r="V1649" i="1" s="1"/>
  <c r="D1647" i="2"/>
  <c r="V1650" i="1" s="1"/>
  <c r="D1648" i="2"/>
  <c r="V1651" i="1" s="1"/>
  <c r="D1649" i="2"/>
  <c r="V1652" i="1" s="1"/>
  <c r="D1650" i="2"/>
  <c r="V1653" i="1" s="1"/>
  <c r="D1651" i="2"/>
  <c r="V1654" i="1" s="1"/>
  <c r="D1652" i="2"/>
  <c r="V1655" i="1" s="1"/>
  <c r="D1653" i="2"/>
  <c r="V1656" i="1" s="1"/>
  <c r="D1654" i="2"/>
  <c r="V1657" i="1" s="1"/>
  <c r="D1655" i="2"/>
  <c r="V1658" i="1" s="1"/>
  <c r="D1656" i="2"/>
  <c r="V1659" i="1" s="1"/>
  <c r="D1657" i="2"/>
  <c r="V1660" i="1" s="1"/>
  <c r="D1658" i="2"/>
  <c r="V1661" i="1" s="1"/>
  <c r="D1660" i="2"/>
  <c r="V1663" i="1" s="1"/>
  <c r="D1661" i="2"/>
  <c r="V1664" i="1" s="1"/>
  <c r="D1662" i="2"/>
  <c r="V1665" i="1" s="1"/>
  <c r="D1663" i="2"/>
  <c r="V1666" i="1" s="1"/>
  <c r="D1664" i="2"/>
  <c r="V1667" i="1" s="1"/>
  <c r="D1665" i="2"/>
  <c r="V1668" i="1" s="1"/>
  <c r="D1666" i="2"/>
  <c r="V1669" i="1" s="1"/>
  <c r="D1667" i="2"/>
  <c r="V1670" i="1" s="1"/>
  <c r="D1668" i="2"/>
  <c r="V1671" i="1" s="1"/>
  <c r="D1669" i="2"/>
  <c r="V1672" i="1" s="1"/>
  <c r="D1670" i="2"/>
  <c r="V1673" i="1" s="1"/>
  <c r="D1671" i="2"/>
  <c r="V1674" i="1" s="1"/>
  <c r="D1672" i="2"/>
  <c r="V1675" i="1" s="1"/>
  <c r="D1673" i="2"/>
  <c r="V1676" i="1" s="1"/>
  <c r="D1674" i="2"/>
  <c r="V1677" i="1" s="1"/>
  <c r="D1675" i="2"/>
  <c r="V1678" i="1" s="1"/>
  <c r="D1676" i="2"/>
  <c r="V1679" i="1" s="1"/>
  <c r="D1677" i="2"/>
  <c r="V1680" i="1" s="1"/>
  <c r="D1678" i="2"/>
  <c r="V1681" i="1" s="1"/>
  <c r="D1679" i="2"/>
  <c r="V1682" i="1" s="1"/>
  <c r="D1680" i="2"/>
  <c r="V1683" i="1" s="1"/>
  <c r="D1681" i="2"/>
  <c r="V1684" i="1" s="1"/>
  <c r="D1682" i="2"/>
  <c r="V1685" i="1" s="1"/>
  <c r="D1683" i="2"/>
  <c r="V1686" i="1" s="1"/>
  <c r="D1684" i="2"/>
  <c r="V1687" i="1" s="1"/>
  <c r="D1685" i="2"/>
  <c r="V1688" i="1" s="1"/>
  <c r="D1686" i="2"/>
  <c r="V1689" i="1" s="1"/>
  <c r="D1687" i="2"/>
  <c r="V1690" i="1" s="1"/>
  <c r="D1688" i="2"/>
  <c r="V1691" i="1" s="1"/>
  <c r="D1689" i="2"/>
  <c r="V1692" i="1" s="1"/>
  <c r="D1690" i="2"/>
  <c r="V1693" i="1" s="1"/>
  <c r="D1691" i="2"/>
  <c r="V1694" i="1" s="1"/>
  <c r="D1692" i="2"/>
  <c r="V1695" i="1" s="1"/>
  <c r="D1693" i="2"/>
  <c r="V1696" i="1" s="1"/>
  <c r="D1694" i="2"/>
  <c r="V1697" i="1" s="1"/>
  <c r="D1695" i="2"/>
  <c r="V1698" i="1" s="1"/>
  <c r="D1696" i="2"/>
  <c r="V1699" i="1" s="1"/>
  <c r="D1697" i="2"/>
  <c r="V1700" i="1" s="1"/>
  <c r="D1698" i="2"/>
  <c r="V1701" i="1" s="1"/>
  <c r="D1699" i="2"/>
  <c r="V1702" i="1" s="1"/>
  <c r="D1700" i="2"/>
  <c r="V1703" i="1" s="1"/>
  <c r="D1702" i="2"/>
  <c r="V1705" i="1" s="1"/>
  <c r="D1703" i="2"/>
  <c r="V1706" i="1" s="1"/>
  <c r="D1704" i="2"/>
  <c r="V1707" i="1" s="1"/>
  <c r="D1705" i="2"/>
  <c r="V1708" i="1" s="1"/>
  <c r="D1706" i="2"/>
  <c r="V1709" i="1" s="1"/>
  <c r="D1707" i="2"/>
  <c r="V1710" i="1" s="1"/>
  <c r="D1708" i="2"/>
  <c r="V1711" i="1" s="1"/>
  <c r="D1709" i="2"/>
  <c r="V1712" i="1" s="1"/>
  <c r="D1710" i="2"/>
  <c r="V1713" i="1" s="1"/>
  <c r="D1711" i="2"/>
  <c r="V1714" i="1" s="1"/>
  <c r="D1712" i="2"/>
  <c r="V1715" i="1" s="1"/>
  <c r="D1713" i="2"/>
  <c r="V1716" i="1" s="1"/>
  <c r="D1714" i="2"/>
  <c r="V1717" i="1" s="1"/>
  <c r="D1715" i="2"/>
  <c r="V1718" i="1" s="1"/>
  <c r="D1716" i="2"/>
  <c r="V1719" i="1" s="1"/>
  <c r="D1717" i="2"/>
  <c r="V1720" i="1" s="1"/>
  <c r="D1718" i="2"/>
  <c r="V1721" i="1" s="1"/>
  <c r="D1719" i="2"/>
  <c r="V1722" i="1" s="1"/>
  <c r="D1720" i="2"/>
  <c r="V1723" i="1" s="1"/>
  <c r="D1722" i="2"/>
  <c r="V1725" i="1" s="1"/>
  <c r="D1723" i="2"/>
  <c r="V1726" i="1" s="1"/>
  <c r="D1724" i="2"/>
  <c r="V1727" i="1" s="1"/>
  <c r="D1725" i="2"/>
  <c r="V1728" i="1" s="1"/>
  <c r="D1726" i="2"/>
  <c r="V1729" i="1" s="1"/>
  <c r="D1727" i="2"/>
  <c r="V1730" i="1" s="1"/>
  <c r="D1728" i="2"/>
  <c r="V1731" i="1" s="1"/>
  <c r="D1729" i="2"/>
  <c r="V1732" i="1" s="1"/>
  <c r="D1730" i="2"/>
  <c r="V1733" i="1" s="1"/>
  <c r="D1731" i="2"/>
  <c r="V1734" i="1" s="1"/>
  <c r="D1732" i="2"/>
  <c r="V1735" i="1" s="1"/>
  <c r="D1733" i="2"/>
  <c r="V1736" i="1" s="1"/>
  <c r="D1734" i="2"/>
  <c r="V1737" i="1" s="1"/>
  <c r="D1735" i="2"/>
  <c r="V1738" i="1" s="1"/>
  <c r="D1736" i="2"/>
  <c r="V1739" i="1" s="1"/>
  <c r="D1737" i="2"/>
  <c r="V1740" i="1" s="1"/>
  <c r="D1738" i="2"/>
  <c r="V1741" i="1" s="1"/>
  <c r="D1739" i="2"/>
  <c r="V1742" i="1" s="1"/>
  <c r="D1740" i="2"/>
  <c r="V1743" i="1" s="1"/>
  <c r="D1741" i="2"/>
  <c r="V1744" i="1" s="1"/>
  <c r="D1742" i="2"/>
  <c r="V1745" i="1" s="1"/>
  <c r="D1743" i="2"/>
  <c r="V1746" i="1" s="1"/>
  <c r="D1744" i="2"/>
  <c r="V1747" i="1" s="1"/>
  <c r="D1745" i="2"/>
  <c r="V1748" i="1" s="1"/>
  <c r="D1746" i="2"/>
  <c r="V1749" i="1" s="1"/>
  <c r="D1747" i="2"/>
  <c r="V1750" i="1" s="1"/>
  <c r="D1748" i="2"/>
  <c r="V1751" i="1" s="1"/>
  <c r="D1749" i="2"/>
  <c r="V1752" i="1" s="1"/>
  <c r="D1750" i="2"/>
  <c r="V1753" i="1" s="1"/>
  <c r="D1751" i="2"/>
  <c r="V1754" i="1" s="1"/>
  <c r="D1752" i="2"/>
  <c r="V1755" i="1" s="1"/>
  <c r="D1753" i="2"/>
  <c r="V1756" i="1" s="1"/>
  <c r="D1754" i="2"/>
  <c r="V1757" i="1" s="1"/>
  <c r="D1755" i="2"/>
  <c r="V1758" i="1" s="1"/>
  <c r="D1756" i="2"/>
  <c r="V1759" i="1" s="1"/>
  <c r="D1757" i="2"/>
  <c r="V1760" i="1" s="1"/>
  <c r="D1758" i="2"/>
  <c r="V1761" i="1" s="1"/>
  <c r="D1759" i="2"/>
  <c r="V1762" i="1" s="1"/>
  <c r="D1760" i="2"/>
  <c r="V1763" i="1" s="1"/>
  <c r="D1761" i="2"/>
  <c r="V1764" i="1" s="1"/>
  <c r="D1762" i="2"/>
  <c r="V1765" i="1" s="1"/>
  <c r="D1763" i="2"/>
  <c r="V1766" i="1" s="1"/>
  <c r="D1765" i="2"/>
  <c r="V1768" i="1" s="1"/>
  <c r="D1766" i="2"/>
  <c r="V1769" i="1" s="1"/>
  <c r="D1767" i="2"/>
  <c r="V1770" i="1" s="1"/>
  <c r="D1768" i="2"/>
  <c r="V1771" i="1" s="1"/>
  <c r="D1769" i="2"/>
  <c r="V1772" i="1" s="1"/>
  <c r="D1770" i="2"/>
  <c r="V1773" i="1" s="1"/>
  <c r="D1771" i="2"/>
  <c r="V1774" i="1" s="1"/>
  <c r="D1772" i="2"/>
  <c r="V1775" i="1" s="1"/>
  <c r="D1773" i="2"/>
  <c r="V1776" i="1" s="1"/>
  <c r="D1774" i="2"/>
  <c r="V1777" i="1" s="1"/>
  <c r="D1775" i="2"/>
  <c r="V1778" i="1" s="1"/>
  <c r="D1776" i="2"/>
  <c r="V1779" i="1" s="1"/>
  <c r="D1777" i="2"/>
  <c r="V1780" i="1" s="1"/>
  <c r="D1778" i="2"/>
  <c r="V1781" i="1" s="1"/>
  <c r="D1779" i="2"/>
  <c r="V1782" i="1" s="1"/>
  <c r="D1780" i="2"/>
  <c r="V1783" i="1" s="1"/>
  <c r="D1781" i="2"/>
  <c r="V1784" i="1" s="1"/>
  <c r="D1782" i="2"/>
  <c r="V1785" i="1" s="1"/>
  <c r="D1783" i="2"/>
  <c r="V1786" i="1" s="1"/>
  <c r="D1784" i="2"/>
  <c r="V1787" i="1" s="1"/>
  <c r="D1785" i="2"/>
  <c r="V1788" i="1" s="1"/>
  <c r="D1786" i="2"/>
  <c r="V1789" i="1" s="1"/>
  <c r="D1787" i="2"/>
  <c r="V1790" i="1" s="1"/>
  <c r="D1788" i="2"/>
  <c r="V1791" i="1" s="1"/>
  <c r="D1789" i="2"/>
  <c r="V1792" i="1" s="1"/>
  <c r="D1791" i="2"/>
  <c r="V1794" i="1" s="1"/>
  <c r="D1792" i="2"/>
  <c r="V1795" i="1" s="1"/>
  <c r="D1793" i="2"/>
  <c r="V1796" i="1" s="1"/>
  <c r="D1794" i="2"/>
  <c r="V1797" i="1" s="1"/>
  <c r="D1795" i="2"/>
  <c r="V1798" i="1" s="1"/>
  <c r="D1797" i="2"/>
  <c r="V1800" i="1" s="1"/>
  <c r="D1798" i="2"/>
  <c r="V1801" i="1" s="1"/>
  <c r="D1799" i="2"/>
  <c r="V1802" i="1" s="1"/>
  <c r="D1800" i="2"/>
  <c r="V1803" i="1" s="1"/>
  <c r="D1801" i="2"/>
  <c r="V1804" i="1" s="1"/>
  <c r="D1802" i="2"/>
  <c r="V1805" i="1" s="1"/>
  <c r="D1803" i="2"/>
  <c r="V1806" i="1" s="1"/>
  <c r="D1804" i="2"/>
  <c r="V1807" i="1" s="1"/>
  <c r="D1805" i="2"/>
  <c r="V1808" i="1" s="1"/>
  <c r="D1806" i="2"/>
  <c r="V1809" i="1" s="1"/>
  <c r="D1807" i="2"/>
  <c r="V1810" i="1" s="1"/>
  <c r="D1808" i="2"/>
  <c r="V1811" i="1" s="1"/>
  <c r="D1810" i="2"/>
  <c r="V1813" i="1" s="1"/>
  <c r="D1811" i="2"/>
  <c r="V1814" i="1" s="1"/>
  <c r="D1813" i="2"/>
  <c r="V1816" i="1" s="1"/>
  <c r="D1814" i="2"/>
  <c r="V1817" i="1" s="1"/>
  <c r="D1815" i="2"/>
  <c r="V1818" i="1" s="1"/>
  <c r="D1817" i="2"/>
  <c r="V1820" i="1" s="1"/>
  <c r="D1818" i="2"/>
  <c r="V1821" i="1" s="1"/>
  <c r="D1819" i="2"/>
  <c r="V1822" i="1" s="1"/>
  <c r="D1820" i="2"/>
  <c r="V1823" i="1" s="1"/>
  <c r="D1821" i="2"/>
  <c r="V1824" i="1" s="1"/>
  <c r="D1822" i="2"/>
  <c r="V1825" i="1" s="1"/>
  <c r="D1823" i="2"/>
  <c r="V1826" i="1" s="1"/>
  <c r="D1824" i="2"/>
  <c r="V1827" i="1" s="1"/>
  <c r="D1825" i="2"/>
  <c r="V1828" i="1" s="1"/>
  <c r="D1826" i="2"/>
  <c r="V1829" i="1" s="1"/>
  <c r="D1827" i="2"/>
  <c r="V1830" i="1" s="1"/>
  <c r="D1828" i="2"/>
  <c r="V1831" i="1" s="1"/>
  <c r="D1829" i="2"/>
  <c r="V1832" i="1" s="1"/>
  <c r="D1830" i="2"/>
  <c r="V1833" i="1" s="1"/>
  <c r="D1831" i="2"/>
  <c r="V1834" i="1" s="1"/>
  <c r="D1832" i="2"/>
  <c r="V1835" i="1" s="1"/>
  <c r="D1833" i="2"/>
  <c r="V1836" i="1" s="1"/>
  <c r="D1834" i="2"/>
  <c r="V1837" i="1" s="1"/>
  <c r="D1835" i="2"/>
  <c r="V1838" i="1" s="1"/>
  <c r="D1836" i="2"/>
  <c r="V1839" i="1" s="1"/>
  <c r="D1837" i="2"/>
  <c r="V1840" i="1" s="1"/>
  <c r="D1838" i="2"/>
  <c r="V1841" i="1" s="1"/>
  <c r="D1839" i="2"/>
  <c r="V1842" i="1" s="1"/>
  <c r="D1840" i="2"/>
  <c r="V1843" i="1" s="1"/>
  <c r="D1841" i="2"/>
  <c r="V1844" i="1" s="1"/>
  <c r="D1842" i="2"/>
  <c r="V1845" i="1" s="1"/>
  <c r="D1843" i="2"/>
  <c r="V1846" i="1" s="1"/>
  <c r="D1844" i="2"/>
  <c r="V1847" i="1" s="1"/>
  <c r="D1845" i="2"/>
  <c r="V1848" i="1" s="1"/>
  <c r="D1846" i="2"/>
  <c r="V1849" i="1" s="1"/>
  <c r="D1847" i="2"/>
  <c r="V1850" i="1" s="1"/>
  <c r="D1848" i="2"/>
  <c r="V1851" i="1" s="1"/>
  <c r="D1849" i="2"/>
  <c r="V1852" i="1" s="1"/>
  <c r="D1850" i="2"/>
  <c r="V1853" i="1" s="1"/>
  <c r="D1851" i="2"/>
  <c r="V1854" i="1" s="1"/>
  <c r="D1852" i="2"/>
  <c r="V1855" i="1" s="1"/>
  <c r="D1853" i="2"/>
  <c r="V1856" i="1" s="1"/>
  <c r="D1854" i="2"/>
  <c r="V1857" i="1" s="1"/>
  <c r="D1855" i="2"/>
  <c r="V1858" i="1" s="1"/>
  <c r="D1856" i="2"/>
  <c r="V1859" i="1" s="1"/>
  <c r="D1857" i="2"/>
  <c r="V1860" i="1" s="1"/>
  <c r="D1858" i="2"/>
  <c r="V1861" i="1" s="1"/>
  <c r="D1859" i="2"/>
  <c r="V1862" i="1" s="1"/>
  <c r="D1860" i="2"/>
  <c r="V1863" i="1" s="1"/>
  <c r="D1861" i="2"/>
  <c r="V1864" i="1" s="1"/>
  <c r="D1862" i="2"/>
  <c r="V1865" i="1" s="1"/>
  <c r="D1863" i="2"/>
  <c r="V1866" i="1" s="1"/>
  <c r="D1864" i="2"/>
  <c r="V1867" i="1" s="1"/>
  <c r="D1865" i="2"/>
  <c r="V1868" i="1" s="1"/>
  <c r="D1866" i="2"/>
  <c r="V1869" i="1" s="1"/>
  <c r="D1867" i="2"/>
  <c r="V1870" i="1" s="1"/>
  <c r="D1868" i="2"/>
  <c r="V1871" i="1" s="1"/>
  <c r="D1869" i="2"/>
  <c r="V1872" i="1" s="1"/>
  <c r="D1870" i="2"/>
  <c r="V1873" i="1" s="1"/>
  <c r="D1871" i="2"/>
  <c r="V1874" i="1" s="1"/>
  <c r="D1872" i="2"/>
  <c r="V1875" i="1" s="1"/>
  <c r="D1873" i="2"/>
  <c r="V1876" i="1" s="1"/>
  <c r="D1874" i="2"/>
  <c r="V1877" i="1" s="1"/>
  <c r="D1875" i="2"/>
  <c r="V1878" i="1" s="1"/>
  <c r="D1876" i="2"/>
  <c r="V1879" i="1" s="1"/>
  <c r="D1877" i="2"/>
  <c r="V1880" i="1" s="1"/>
  <c r="D1878" i="2"/>
  <c r="V1881" i="1" s="1"/>
  <c r="D1879" i="2"/>
  <c r="V1882" i="1" s="1"/>
  <c r="D1880" i="2"/>
  <c r="V1883" i="1" s="1"/>
  <c r="D1881" i="2"/>
  <c r="V1884" i="1" s="1"/>
  <c r="D1882" i="2"/>
  <c r="V1885" i="1" s="1"/>
  <c r="D1883" i="2"/>
  <c r="V1886" i="1" s="1"/>
  <c r="D1884" i="2"/>
  <c r="V1887" i="1" s="1"/>
  <c r="D1885" i="2"/>
  <c r="V1888" i="1" s="1"/>
  <c r="D1886" i="2"/>
  <c r="V1889" i="1" s="1"/>
  <c r="D1887" i="2"/>
  <c r="V1890" i="1" s="1"/>
  <c r="D1888" i="2"/>
  <c r="V1891" i="1" s="1"/>
  <c r="D1889" i="2"/>
  <c r="V1892" i="1" s="1"/>
  <c r="D1890" i="2"/>
  <c r="V1893" i="1" s="1"/>
  <c r="D1891" i="2"/>
  <c r="V1894" i="1" s="1"/>
  <c r="D1892" i="2"/>
  <c r="V1895" i="1" s="1"/>
  <c r="D1893" i="2"/>
  <c r="V1896" i="1" s="1"/>
  <c r="D1894" i="2"/>
  <c r="V1897" i="1" s="1"/>
  <c r="D1895" i="2"/>
  <c r="V1898" i="1" s="1"/>
  <c r="D1896" i="2"/>
  <c r="V1899" i="1" s="1"/>
  <c r="D1897" i="2"/>
  <c r="V1900" i="1" s="1"/>
  <c r="D1898" i="2"/>
  <c r="V1901" i="1" s="1"/>
  <c r="D1899" i="2"/>
  <c r="V1902" i="1" s="1"/>
  <c r="D1900" i="2"/>
  <c r="V1903" i="1" s="1"/>
  <c r="D1901" i="2"/>
  <c r="V1904" i="1" s="1"/>
  <c r="D1902" i="2"/>
  <c r="V1905" i="1" s="1"/>
  <c r="D1903" i="2"/>
  <c r="V1906" i="1" s="1"/>
  <c r="D1904" i="2"/>
  <c r="V1907" i="1" s="1"/>
  <c r="D1905" i="2"/>
  <c r="V1908" i="1" s="1"/>
  <c r="D1906" i="2"/>
  <c r="V1909" i="1" s="1"/>
  <c r="D1907" i="2"/>
  <c r="V1910" i="1" s="1"/>
  <c r="D1908" i="2"/>
  <c r="V1911" i="1" s="1"/>
  <c r="D1909" i="2"/>
  <c r="V1912" i="1" s="1"/>
  <c r="D1910" i="2"/>
  <c r="V1913" i="1" s="1"/>
  <c r="D1912" i="2"/>
  <c r="V1915" i="1" s="1"/>
  <c r="D1913" i="2"/>
  <c r="V1916" i="1" s="1"/>
  <c r="D1914" i="2"/>
  <c r="V1917" i="1" s="1"/>
  <c r="D1915" i="2"/>
  <c r="V1918" i="1" s="1"/>
  <c r="D1916" i="2"/>
  <c r="V1919" i="1" s="1"/>
  <c r="D1917" i="2"/>
  <c r="V1920" i="1" s="1"/>
  <c r="D1918" i="2"/>
  <c r="V1921" i="1" s="1"/>
  <c r="D1919" i="2"/>
  <c r="V1922" i="1" s="1"/>
  <c r="D1920" i="2"/>
  <c r="V1923" i="1" s="1"/>
  <c r="D1921" i="2"/>
  <c r="V1924" i="1" s="1"/>
  <c r="D1922" i="2"/>
  <c r="V1925" i="1" s="1"/>
  <c r="D1923" i="2"/>
  <c r="V1926" i="1" s="1"/>
  <c r="D1924" i="2"/>
  <c r="V1927" i="1" s="1"/>
  <c r="D1925" i="2"/>
  <c r="V1928" i="1" s="1"/>
  <c r="D1926" i="2"/>
  <c r="V1929" i="1" s="1"/>
  <c r="D1927" i="2"/>
  <c r="V1930" i="1" s="1"/>
  <c r="D1928" i="2"/>
  <c r="V1931" i="1" s="1"/>
  <c r="D1929" i="2"/>
  <c r="V1932" i="1" s="1"/>
  <c r="D1930" i="2"/>
  <c r="V1933" i="1" s="1"/>
  <c r="D1931" i="2"/>
  <c r="V1934" i="1" s="1"/>
  <c r="D1932" i="2"/>
  <c r="V1935" i="1" s="1"/>
  <c r="D1933" i="2"/>
  <c r="V1936" i="1" s="1"/>
  <c r="D1934" i="2"/>
  <c r="V1937" i="1" s="1"/>
  <c r="D1935" i="2"/>
  <c r="V1938" i="1" s="1"/>
  <c r="D1936" i="2"/>
  <c r="V1939" i="1" s="1"/>
  <c r="D1937" i="2"/>
  <c r="V1940" i="1" s="1"/>
  <c r="D1938" i="2"/>
  <c r="V1941" i="1" s="1"/>
  <c r="D1939" i="2"/>
  <c r="V1942" i="1" s="1"/>
  <c r="D1940" i="2"/>
  <c r="V1943" i="1" s="1"/>
  <c r="D1941" i="2"/>
  <c r="V1944" i="1" s="1"/>
  <c r="D1942" i="2"/>
  <c r="V1945" i="1" s="1"/>
  <c r="D1943" i="2"/>
  <c r="V1946" i="1" s="1"/>
  <c r="D1944" i="2"/>
  <c r="V1947" i="1" s="1"/>
  <c r="D1945" i="2"/>
  <c r="V1948" i="1" s="1"/>
  <c r="D1946" i="2"/>
  <c r="V1949" i="1" s="1"/>
  <c r="D1947" i="2"/>
  <c r="V1950" i="1" s="1"/>
  <c r="D1948" i="2"/>
  <c r="V1951" i="1" s="1"/>
  <c r="D1949" i="2"/>
  <c r="V1952" i="1" s="1"/>
  <c r="D1950" i="2"/>
  <c r="V1953" i="1" s="1"/>
  <c r="D1951" i="2"/>
  <c r="V1954" i="1" s="1"/>
  <c r="D1952" i="2"/>
  <c r="V1955" i="1" s="1"/>
  <c r="D1953" i="2"/>
  <c r="V1956" i="1" s="1"/>
  <c r="D1954" i="2"/>
  <c r="V1957" i="1" s="1"/>
  <c r="D1955" i="2"/>
  <c r="V1958" i="1" s="1"/>
  <c r="D1956" i="2"/>
  <c r="V1959" i="1" s="1"/>
  <c r="D1957" i="2"/>
  <c r="V1960" i="1" s="1"/>
  <c r="D1958" i="2"/>
  <c r="V1961" i="1" s="1"/>
  <c r="D1959" i="2"/>
  <c r="V1962" i="1" s="1"/>
  <c r="D1960" i="2"/>
  <c r="V1963" i="1" s="1"/>
  <c r="D1961" i="2"/>
  <c r="V1964" i="1" s="1"/>
  <c r="D1963" i="2"/>
  <c r="V1966" i="1" s="1"/>
  <c r="D1964" i="2"/>
  <c r="V1967" i="1" s="1"/>
  <c r="D1965" i="2"/>
  <c r="V1968" i="1" s="1"/>
  <c r="D1966" i="2"/>
  <c r="V1969" i="1" s="1"/>
  <c r="D1967" i="2"/>
  <c r="V1970" i="1" s="1"/>
  <c r="D1968" i="2"/>
  <c r="V1971" i="1" s="1"/>
  <c r="D1969" i="2"/>
  <c r="V1972" i="1" s="1"/>
  <c r="D1970" i="2"/>
  <c r="V1973" i="1" s="1"/>
  <c r="D1971" i="2"/>
  <c r="V1974" i="1" s="1"/>
  <c r="D1972" i="2"/>
  <c r="V1975" i="1" s="1"/>
  <c r="D1973" i="2"/>
  <c r="V1976" i="1" s="1"/>
  <c r="D1974" i="2"/>
  <c r="V1977" i="1" s="1"/>
  <c r="D1975" i="2"/>
  <c r="V1978" i="1" s="1"/>
  <c r="D1976" i="2"/>
  <c r="V1979" i="1" s="1"/>
  <c r="D1977" i="2"/>
  <c r="V1980" i="1" s="1"/>
  <c r="D1978" i="2"/>
  <c r="V1981" i="1" s="1"/>
  <c r="D1979" i="2"/>
  <c r="V1982" i="1" s="1"/>
  <c r="D1980" i="2"/>
  <c r="V1983" i="1" s="1"/>
  <c r="D1981" i="2"/>
  <c r="V1984" i="1" s="1"/>
  <c r="D1982" i="2"/>
  <c r="V1985" i="1" s="1"/>
  <c r="D1983" i="2"/>
  <c r="V1986" i="1" s="1"/>
  <c r="D1984" i="2"/>
  <c r="V1987" i="1" s="1"/>
  <c r="D1985" i="2"/>
  <c r="V1988" i="1" s="1"/>
  <c r="D1986" i="2"/>
  <c r="V1989" i="1" s="1"/>
  <c r="D1987" i="2"/>
  <c r="V1990" i="1" s="1"/>
  <c r="D1988" i="2"/>
  <c r="V1991" i="1" s="1"/>
  <c r="D1989" i="2"/>
  <c r="V1992" i="1" s="1"/>
  <c r="D1990" i="2"/>
  <c r="V1993" i="1" s="1"/>
  <c r="D1991" i="2"/>
  <c r="V1994" i="1" s="1"/>
  <c r="D1992" i="2"/>
  <c r="V1995" i="1" s="1"/>
  <c r="D1994" i="2"/>
  <c r="V1997" i="1" s="1"/>
  <c r="D1995" i="2"/>
  <c r="V1998" i="1" s="1"/>
  <c r="D1996" i="2"/>
  <c r="V1999" i="1" s="1"/>
  <c r="D1997" i="2"/>
  <c r="V2000" i="1" s="1"/>
  <c r="D1998" i="2"/>
  <c r="V2001" i="1" s="1"/>
  <c r="D1999" i="2"/>
  <c r="V2002" i="1" s="1"/>
  <c r="D2000" i="2"/>
  <c r="V2003" i="1" s="1"/>
  <c r="D2002" i="2"/>
  <c r="V2005" i="1" s="1"/>
  <c r="D2003" i="2"/>
  <c r="V2006" i="1" s="1"/>
  <c r="D2004" i="2"/>
  <c r="V2007" i="1" s="1"/>
  <c r="D2005" i="2"/>
  <c r="V2008" i="1" s="1"/>
  <c r="D2006" i="2"/>
  <c r="V2009" i="1" s="1"/>
  <c r="D2007" i="2"/>
  <c r="V2010" i="1" s="1"/>
  <c r="D2008" i="2"/>
  <c r="V2011" i="1" s="1"/>
  <c r="D2009" i="2"/>
  <c r="V2012" i="1" s="1"/>
  <c r="D2010" i="2"/>
  <c r="V2013" i="1" s="1"/>
  <c r="D2011" i="2"/>
  <c r="V2014" i="1" s="1"/>
  <c r="D2012" i="2"/>
  <c r="V2015" i="1" s="1"/>
  <c r="D2013" i="2"/>
  <c r="V2016" i="1" s="1"/>
  <c r="D2015" i="2"/>
  <c r="V2018" i="1" s="1"/>
  <c r="D2016" i="2"/>
  <c r="V2019" i="1" s="1"/>
  <c r="D2017" i="2"/>
  <c r="V2020" i="1" s="1"/>
  <c r="D2018" i="2"/>
  <c r="V2021" i="1" s="1"/>
  <c r="D2019" i="2"/>
  <c r="V2022" i="1" s="1"/>
  <c r="D2020" i="2"/>
  <c r="V2023" i="1" s="1"/>
  <c r="D2021" i="2"/>
  <c r="V2024" i="1" s="1"/>
  <c r="D2022" i="2"/>
  <c r="V2025" i="1" s="1"/>
  <c r="D2023" i="2"/>
  <c r="V2026" i="1" s="1"/>
  <c r="D2024" i="2"/>
  <c r="V2027" i="1" s="1"/>
  <c r="D2025" i="2"/>
  <c r="V2028" i="1" s="1"/>
  <c r="D2026" i="2"/>
  <c r="V2029" i="1" s="1"/>
  <c r="D2027" i="2"/>
  <c r="V2030" i="1" s="1"/>
  <c r="D2028" i="2"/>
  <c r="V2031" i="1" s="1"/>
  <c r="D2029" i="2"/>
  <c r="V2032" i="1" s="1"/>
  <c r="D2030" i="2"/>
  <c r="V2033" i="1" s="1"/>
  <c r="D2031" i="2"/>
  <c r="V2034" i="1" s="1"/>
  <c r="D2032" i="2"/>
  <c r="V2035" i="1" s="1"/>
  <c r="D2033" i="2"/>
  <c r="V2036" i="1" s="1"/>
  <c r="D2034" i="2"/>
  <c r="V2037" i="1" s="1"/>
  <c r="D2035" i="2"/>
  <c r="V2038" i="1" s="1"/>
  <c r="D2036" i="2"/>
  <c r="V2039" i="1" s="1"/>
  <c r="D2037" i="2"/>
  <c r="V2040" i="1" s="1"/>
  <c r="D2038" i="2"/>
  <c r="V2041" i="1" s="1"/>
  <c r="D2039" i="2"/>
  <c r="V2042" i="1" s="1"/>
  <c r="D2040" i="2"/>
  <c r="V2043" i="1" s="1"/>
  <c r="D2041" i="2"/>
  <c r="V2044" i="1" s="1"/>
  <c r="D2042" i="2"/>
  <c r="V2045" i="1" s="1"/>
  <c r="D2043" i="2"/>
  <c r="V2046" i="1" s="1"/>
  <c r="D2044" i="2"/>
  <c r="V2047" i="1" s="1"/>
  <c r="D2045" i="2"/>
  <c r="V2048" i="1" s="1"/>
  <c r="D2047" i="2"/>
  <c r="V2050" i="1" s="1"/>
  <c r="D2048" i="2"/>
  <c r="V2051" i="1" s="1"/>
  <c r="D2049" i="2"/>
  <c r="V2052" i="1" s="1"/>
  <c r="D2050" i="2"/>
  <c r="V2053" i="1" s="1"/>
  <c r="D2051" i="2"/>
  <c r="V2054" i="1" s="1"/>
  <c r="D2052" i="2"/>
  <c r="V2055" i="1" s="1"/>
  <c r="D2053" i="2"/>
  <c r="V2056" i="1" s="1"/>
  <c r="D2054" i="2"/>
  <c r="V2057" i="1" s="1"/>
  <c r="D2055" i="2"/>
  <c r="V2058" i="1" s="1"/>
  <c r="D2056" i="2"/>
  <c r="V2059" i="1" s="1"/>
  <c r="D2057" i="2"/>
  <c r="V2060" i="1" s="1"/>
  <c r="D2058" i="2"/>
  <c r="V2061" i="1" s="1"/>
  <c r="D2059" i="2"/>
  <c r="V2062" i="1" s="1"/>
  <c r="D2060" i="2"/>
  <c r="V2063" i="1" s="1"/>
  <c r="D2061" i="2"/>
  <c r="V2064" i="1" s="1"/>
  <c r="D2062" i="2"/>
  <c r="V2065" i="1" s="1"/>
  <c r="D2063" i="2"/>
  <c r="V2066" i="1" s="1"/>
  <c r="D2064" i="2"/>
  <c r="V2067" i="1" s="1"/>
  <c r="D2065" i="2"/>
  <c r="V2068" i="1" s="1"/>
  <c r="D2068" i="2"/>
  <c r="V2071" i="1" s="1"/>
  <c r="D2069" i="2"/>
  <c r="V2072" i="1" s="1"/>
  <c r="D2070" i="2"/>
  <c r="V2073" i="1" s="1"/>
  <c r="D2072" i="2"/>
  <c r="V2075" i="1" s="1"/>
  <c r="D2073" i="2"/>
  <c r="V2076" i="1" s="1"/>
  <c r="D2074" i="2"/>
  <c r="V2077" i="1" s="1"/>
  <c r="D2077" i="2"/>
  <c r="V2080" i="1" s="1"/>
  <c r="D2079" i="2"/>
  <c r="V2082" i="1" s="1"/>
  <c r="D2080" i="2"/>
  <c r="V2083" i="1" s="1"/>
  <c r="D2081" i="2"/>
  <c r="V2084" i="1" s="1"/>
  <c r="D2082" i="2"/>
  <c r="V2085" i="1" s="1"/>
  <c r="D2083" i="2"/>
  <c r="V2086" i="1" s="1"/>
  <c r="D2084" i="2"/>
  <c r="V2087" i="1" s="1"/>
  <c r="D2085" i="2"/>
  <c r="V2088" i="1" s="1"/>
  <c r="D2086" i="2"/>
  <c r="V2089" i="1" s="1"/>
  <c r="D2087" i="2"/>
  <c r="V2090" i="1" s="1"/>
  <c r="D2088" i="2"/>
  <c r="V2091" i="1" s="1"/>
  <c r="D2089" i="2"/>
  <c r="V2092" i="1" s="1"/>
  <c r="D2090" i="2"/>
  <c r="V2093" i="1" s="1"/>
  <c r="D2091" i="2"/>
  <c r="V2094" i="1" s="1"/>
  <c r="D2092" i="2"/>
  <c r="V2095" i="1" s="1"/>
  <c r="D2093" i="2"/>
  <c r="V2096" i="1" s="1"/>
  <c r="D2094" i="2"/>
  <c r="V2097" i="1" s="1"/>
  <c r="D2095" i="2"/>
  <c r="V2098" i="1" s="1"/>
  <c r="D2096" i="2"/>
  <c r="V2099" i="1" s="1"/>
  <c r="D2097" i="2"/>
  <c r="V2100" i="1" s="1"/>
  <c r="D2098" i="2"/>
  <c r="V2101" i="1" s="1"/>
  <c r="D2099" i="2"/>
  <c r="V2102" i="1" s="1"/>
  <c r="D2100" i="2"/>
  <c r="V2103" i="1" s="1"/>
  <c r="D2101" i="2"/>
  <c r="V2104" i="1" s="1"/>
  <c r="D2103" i="2"/>
  <c r="V2106" i="1" s="1"/>
  <c r="D2104" i="2"/>
  <c r="V2107" i="1" s="1"/>
  <c r="D2105" i="2"/>
  <c r="V2108" i="1" s="1"/>
  <c r="D2106" i="2"/>
  <c r="V2109" i="1" s="1"/>
  <c r="D2107" i="2"/>
  <c r="V2110" i="1" s="1"/>
  <c r="D2108" i="2"/>
  <c r="V2111" i="1" s="1"/>
  <c r="D2109" i="2"/>
  <c r="V2112" i="1" s="1"/>
  <c r="D2110" i="2"/>
  <c r="V2113" i="1" s="1"/>
  <c r="D2111" i="2"/>
  <c r="V2114" i="1" s="1"/>
  <c r="D2112" i="2"/>
  <c r="V2115" i="1" s="1"/>
  <c r="D2113" i="2"/>
  <c r="V2116" i="1" s="1"/>
  <c r="D2114" i="2"/>
  <c r="V2117" i="1" s="1"/>
  <c r="D2115" i="2"/>
  <c r="V2118" i="1" s="1"/>
  <c r="D2116" i="2"/>
  <c r="V2119" i="1" s="1"/>
  <c r="D2117" i="2"/>
  <c r="V2120" i="1" s="1"/>
  <c r="D2118" i="2"/>
  <c r="V2121" i="1" s="1"/>
  <c r="D2119" i="2"/>
  <c r="V2122" i="1" s="1"/>
  <c r="D2120" i="2"/>
  <c r="V2123" i="1" s="1"/>
  <c r="D2121" i="2"/>
  <c r="V2124" i="1" s="1"/>
  <c r="D2122" i="2"/>
  <c r="V2125" i="1" s="1"/>
  <c r="D2123" i="2"/>
  <c r="V2126" i="1" s="1"/>
  <c r="D2124" i="2"/>
  <c r="V2127" i="1" s="1"/>
  <c r="D2125" i="2"/>
  <c r="V2128" i="1" s="1"/>
  <c r="D2126" i="2"/>
  <c r="V2129" i="1" s="1"/>
  <c r="D2127" i="2"/>
  <c r="V2130" i="1" s="1"/>
  <c r="D2128" i="2"/>
  <c r="V2131" i="1" s="1"/>
  <c r="D2129" i="2"/>
  <c r="V2132" i="1" s="1"/>
  <c r="D2130" i="2"/>
  <c r="V2133" i="1" s="1"/>
  <c r="D2131" i="2"/>
  <c r="V2134" i="1" s="1"/>
  <c r="D2132" i="2"/>
  <c r="V2135" i="1" s="1"/>
  <c r="D2133" i="2"/>
  <c r="V2136" i="1" s="1"/>
  <c r="D2134" i="2"/>
  <c r="V2137" i="1" s="1"/>
  <c r="D2135" i="2"/>
  <c r="V2138" i="1" s="1"/>
  <c r="D2136" i="2"/>
  <c r="V2139" i="1" s="1"/>
  <c r="D2137" i="2"/>
  <c r="V2140" i="1" s="1"/>
  <c r="D2138" i="2"/>
  <c r="V2141" i="1" s="1"/>
  <c r="D2139" i="2"/>
  <c r="V2142" i="1" s="1"/>
  <c r="D2140" i="2"/>
  <c r="V2143" i="1" s="1"/>
  <c r="D2141" i="2"/>
  <c r="V2144" i="1" s="1"/>
  <c r="D2142" i="2"/>
  <c r="V2145" i="1" s="1"/>
  <c r="D2143" i="2"/>
  <c r="V2146" i="1" s="1"/>
  <c r="D2144" i="2"/>
  <c r="V2147" i="1" s="1"/>
  <c r="D2145" i="2"/>
  <c r="V2148" i="1" s="1"/>
  <c r="D2146" i="2"/>
  <c r="V2149" i="1" s="1"/>
  <c r="D2147" i="2"/>
  <c r="V2150" i="1" s="1"/>
  <c r="D2148" i="2"/>
  <c r="V2151" i="1" s="1"/>
  <c r="D2149" i="2"/>
  <c r="V2152" i="1" s="1"/>
  <c r="D2150" i="2"/>
  <c r="V2153" i="1" s="1"/>
  <c r="D2151" i="2"/>
  <c r="V2154" i="1" s="1"/>
  <c r="D2152" i="2"/>
  <c r="V2155" i="1" s="1"/>
  <c r="D2153" i="2"/>
  <c r="V2156" i="1" s="1"/>
  <c r="D2154" i="2"/>
  <c r="V2157" i="1" s="1"/>
  <c r="D2155" i="2"/>
  <c r="V2158" i="1" s="1"/>
  <c r="D2156" i="2"/>
  <c r="V2159" i="1" s="1"/>
  <c r="D2157" i="2"/>
  <c r="V2160" i="1" s="1"/>
  <c r="D2158" i="2"/>
  <c r="V2161" i="1" s="1"/>
  <c r="D2159" i="2"/>
  <c r="V2162" i="1" s="1"/>
  <c r="D2160" i="2"/>
  <c r="V2163" i="1" s="1"/>
  <c r="D2161" i="2"/>
  <c r="V2164" i="1" s="1"/>
  <c r="D2162" i="2"/>
  <c r="V2165" i="1" s="1"/>
  <c r="D2163" i="2"/>
  <c r="V2166" i="1" s="1"/>
  <c r="D2164" i="2"/>
  <c r="V2167" i="1" s="1"/>
  <c r="D2165" i="2"/>
  <c r="V2168" i="1" s="1"/>
  <c r="D2166" i="2"/>
  <c r="V2169" i="1" s="1"/>
  <c r="D2167" i="2"/>
  <c r="V2170" i="1" s="1"/>
  <c r="D2168" i="2"/>
  <c r="V2171" i="1" s="1"/>
  <c r="D2169" i="2"/>
  <c r="V2172" i="1" s="1"/>
  <c r="D2170" i="2"/>
  <c r="V2173" i="1" s="1"/>
  <c r="D2171" i="2"/>
  <c r="V2174" i="1" s="1"/>
  <c r="D2172" i="2"/>
  <c r="V2175" i="1" s="1"/>
  <c r="D2173" i="2"/>
  <c r="V2176" i="1" s="1"/>
  <c r="D2174" i="2"/>
  <c r="V2177" i="1" s="1"/>
  <c r="D2175" i="2"/>
  <c r="V2178" i="1" s="1"/>
  <c r="D2176" i="2"/>
  <c r="V2179" i="1" s="1"/>
  <c r="D2177" i="2"/>
  <c r="V2180" i="1" s="1"/>
  <c r="D2178" i="2"/>
  <c r="V2181" i="1" s="1"/>
  <c r="D2179" i="2"/>
  <c r="V2182" i="1" s="1"/>
  <c r="D2180" i="2"/>
  <c r="V2183" i="1" s="1"/>
  <c r="D2181" i="2"/>
  <c r="V2184" i="1" s="1"/>
  <c r="D2182" i="2"/>
  <c r="V2185" i="1" s="1"/>
  <c r="D2183" i="2"/>
  <c r="V2186" i="1" s="1"/>
  <c r="D2184" i="2"/>
  <c r="V2187" i="1" s="1"/>
  <c r="D2185" i="2"/>
  <c r="V2188" i="1" s="1"/>
  <c r="D2186" i="2"/>
  <c r="V2189" i="1" s="1"/>
  <c r="D2187" i="2"/>
  <c r="V2190" i="1" s="1"/>
  <c r="D2188" i="2"/>
  <c r="V2191" i="1" s="1"/>
  <c r="D2189" i="2"/>
  <c r="V2192" i="1" s="1"/>
  <c r="D2190" i="2"/>
  <c r="V2193" i="1" s="1"/>
  <c r="D2191" i="2"/>
  <c r="V2194" i="1" s="1"/>
  <c r="D2192" i="2"/>
  <c r="V2195" i="1" s="1"/>
  <c r="D2193" i="2"/>
  <c r="V2196" i="1" s="1"/>
  <c r="D2194" i="2"/>
  <c r="V2197" i="1" s="1"/>
  <c r="D2195" i="2"/>
  <c r="V2198" i="1" s="1"/>
  <c r="D2196" i="2"/>
  <c r="V2199" i="1" s="1"/>
  <c r="D2197" i="2"/>
  <c r="V2200" i="1" s="1"/>
  <c r="D2198" i="2"/>
  <c r="V2201" i="1" s="1"/>
  <c r="D2199" i="2"/>
  <c r="V2202" i="1" s="1"/>
  <c r="D2200" i="2"/>
  <c r="V2203" i="1" s="1"/>
  <c r="D2201" i="2"/>
  <c r="V2204" i="1" s="1"/>
  <c r="D2202" i="2"/>
  <c r="V2205" i="1" s="1"/>
  <c r="D2203" i="2"/>
  <c r="V2206" i="1" s="1"/>
  <c r="D2204" i="2"/>
  <c r="V2207" i="1" s="1"/>
  <c r="D2205" i="2"/>
  <c r="V2208" i="1" s="1"/>
  <c r="D2206" i="2"/>
  <c r="V2209" i="1" s="1"/>
  <c r="D2207" i="2"/>
  <c r="V2210" i="1" s="1"/>
  <c r="D2208" i="2"/>
  <c r="V2211" i="1" s="1"/>
  <c r="D2210" i="2"/>
  <c r="V2213" i="1" s="1"/>
  <c r="D2211" i="2"/>
  <c r="V2214" i="1" s="1"/>
  <c r="D2212" i="2"/>
  <c r="V2215" i="1" s="1"/>
  <c r="D2213" i="2"/>
  <c r="V2216" i="1" s="1"/>
  <c r="D2214" i="2"/>
  <c r="V2217" i="1" s="1"/>
  <c r="D2215" i="2"/>
  <c r="V2218" i="1" s="1"/>
  <c r="D2216" i="2"/>
  <c r="V2219" i="1" s="1"/>
  <c r="D2217" i="2"/>
  <c r="V2220" i="1" s="1"/>
  <c r="D2218" i="2"/>
  <c r="V2221" i="1" s="1"/>
  <c r="D2220" i="2"/>
  <c r="V2223" i="1" s="1"/>
  <c r="D2221" i="2"/>
  <c r="V2224" i="1" s="1"/>
  <c r="D2222" i="2"/>
  <c r="V2225" i="1" s="1"/>
  <c r="D2223" i="2"/>
  <c r="V2226" i="1" s="1"/>
  <c r="D2224" i="2"/>
  <c r="V2227" i="1" s="1"/>
  <c r="D2225" i="2"/>
  <c r="V2228" i="1" s="1"/>
  <c r="D2226" i="2"/>
  <c r="V2229" i="1" s="1"/>
  <c r="D2227" i="2"/>
  <c r="V2230" i="1" s="1"/>
  <c r="D2228" i="2"/>
  <c r="V2231" i="1" s="1"/>
  <c r="D2229" i="2"/>
  <c r="V2232" i="1" s="1"/>
  <c r="D2230" i="2"/>
  <c r="V2233" i="1" s="1"/>
  <c r="D2231" i="2"/>
  <c r="V2234" i="1" s="1"/>
  <c r="D2232" i="2"/>
  <c r="V2235" i="1" s="1"/>
  <c r="D2233" i="2"/>
  <c r="V2236" i="1" s="1"/>
  <c r="D2234" i="2"/>
  <c r="V2237" i="1" s="1"/>
  <c r="D2235" i="2"/>
  <c r="V2238" i="1" s="1"/>
  <c r="D2236" i="2"/>
  <c r="V2239" i="1" s="1"/>
  <c r="D2237" i="2"/>
  <c r="V2240" i="1" s="1"/>
  <c r="D2238" i="2"/>
  <c r="V2241" i="1" s="1"/>
  <c r="D2239" i="2"/>
  <c r="V2242" i="1" s="1"/>
  <c r="D2240" i="2"/>
  <c r="V2243" i="1" s="1"/>
  <c r="D2241" i="2"/>
  <c r="V2244" i="1" s="1"/>
  <c r="D2242" i="2"/>
  <c r="V2245" i="1" s="1"/>
  <c r="D2243" i="2"/>
  <c r="V2246" i="1" s="1"/>
  <c r="D2244" i="2"/>
  <c r="V2247" i="1" s="1"/>
  <c r="D2245" i="2"/>
  <c r="V2248" i="1" s="1"/>
  <c r="D2246" i="2"/>
  <c r="V2249" i="1" s="1"/>
  <c r="D2247" i="2"/>
  <c r="V2250" i="1" s="1"/>
  <c r="D2248" i="2"/>
  <c r="V2251" i="1" s="1"/>
  <c r="D2249" i="2"/>
  <c r="V2252" i="1" s="1"/>
  <c r="D2250" i="2"/>
  <c r="V2253" i="1" s="1"/>
  <c r="D2251" i="2"/>
  <c r="V2254" i="1" s="1"/>
  <c r="D2252" i="2"/>
  <c r="V2255" i="1" s="1"/>
  <c r="D2254" i="2"/>
  <c r="V2257" i="1" s="1"/>
  <c r="D2255" i="2"/>
  <c r="V2258" i="1" s="1"/>
  <c r="D2256" i="2"/>
  <c r="V2259" i="1" s="1"/>
  <c r="D2257" i="2"/>
  <c r="V2260" i="1" s="1"/>
  <c r="D2258" i="2"/>
  <c r="V2261" i="1" s="1"/>
  <c r="D2259" i="2"/>
  <c r="V2262" i="1" s="1"/>
  <c r="D2260" i="2"/>
  <c r="V2263" i="1" s="1"/>
  <c r="D2261" i="2"/>
  <c r="V2264" i="1" s="1"/>
  <c r="D2262" i="2"/>
  <c r="V2265" i="1" s="1"/>
  <c r="D2263" i="2"/>
  <c r="V2266" i="1" s="1"/>
  <c r="D2264" i="2"/>
  <c r="V2267" i="1" s="1"/>
  <c r="D2265" i="2"/>
  <c r="V2268" i="1" s="1"/>
  <c r="D2268" i="2"/>
  <c r="V2271" i="1" s="1"/>
  <c r="D2269" i="2"/>
  <c r="V2272" i="1" s="1"/>
  <c r="D2270" i="2"/>
  <c r="V2273" i="1" s="1"/>
  <c r="D2271" i="2"/>
  <c r="V2274" i="1" s="1"/>
  <c r="D2272" i="2"/>
  <c r="V2275" i="1" s="1"/>
  <c r="D2273" i="2"/>
  <c r="V2276" i="1" s="1"/>
  <c r="D2274" i="2"/>
  <c r="V2277" i="1" s="1"/>
  <c r="D2276" i="2"/>
  <c r="V2279" i="1" s="1"/>
  <c r="D2278" i="2"/>
  <c r="V2281" i="1" s="1"/>
  <c r="D2279" i="2"/>
  <c r="V2282" i="1" s="1"/>
  <c r="D2280" i="2"/>
  <c r="V2283" i="1" s="1"/>
  <c r="D2281" i="2"/>
  <c r="V2284" i="1" s="1"/>
  <c r="D2282" i="2"/>
  <c r="V2285" i="1" s="1"/>
  <c r="D2283" i="2"/>
  <c r="V2286" i="1" s="1"/>
  <c r="D2284" i="2"/>
  <c r="V2287" i="1" s="1"/>
  <c r="D2285" i="2"/>
  <c r="V2288" i="1" s="1"/>
  <c r="D2286" i="2"/>
  <c r="V2289" i="1" s="1"/>
  <c r="D2287" i="2"/>
  <c r="V2290" i="1" s="1"/>
  <c r="D2288" i="2"/>
  <c r="V2291" i="1" s="1"/>
  <c r="D2289" i="2"/>
  <c r="V2292" i="1" s="1"/>
  <c r="D2290" i="2"/>
  <c r="V2293" i="1" s="1"/>
  <c r="D2291" i="2"/>
  <c r="V2294" i="1" s="1"/>
  <c r="D2292" i="2"/>
  <c r="V2295" i="1" s="1"/>
  <c r="D2293" i="2"/>
  <c r="V2296" i="1" s="1"/>
  <c r="D2294" i="2"/>
  <c r="V2297" i="1" s="1"/>
  <c r="D2295" i="2"/>
  <c r="V2298" i="1" s="1"/>
  <c r="D2297" i="2"/>
  <c r="V2300" i="1" s="1"/>
  <c r="D2299" i="2"/>
  <c r="V2302" i="1" s="1"/>
  <c r="D2300" i="2"/>
  <c r="V2303" i="1" s="1"/>
  <c r="D2301" i="2"/>
  <c r="V2304" i="1" s="1"/>
  <c r="D2302" i="2"/>
  <c r="V2305" i="1" s="1"/>
  <c r="D2303" i="2"/>
  <c r="V2306" i="1" s="1"/>
  <c r="D2304" i="2"/>
  <c r="V2307" i="1" s="1"/>
  <c r="D2305" i="2"/>
  <c r="V2308" i="1" s="1"/>
  <c r="D2306" i="2"/>
  <c r="V2309" i="1" s="1"/>
  <c r="D2307" i="2"/>
  <c r="V2310" i="1" s="1"/>
  <c r="D2308" i="2"/>
  <c r="V2311" i="1" s="1"/>
  <c r="D2309" i="2"/>
  <c r="V2312" i="1" s="1"/>
  <c r="D2310" i="2"/>
  <c r="V2313" i="1" s="1"/>
  <c r="D2311" i="2"/>
  <c r="V2314" i="1" s="1"/>
  <c r="D2312" i="2"/>
  <c r="V2315" i="1" s="1"/>
  <c r="D2313" i="2"/>
  <c r="V2316" i="1" s="1"/>
  <c r="D2314" i="2"/>
  <c r="V2317" i="1" s="1"/>
  <c r="D2315" i="2"/>
  <c r="V2318" i="1" s="1"/>
  <c r="D2316" i="2"/>
  <c r="V2319" i="1" s="1"/>
  <c r="D2317" i="2"/>
  <c r="V2320" i="1" s="1"/>
  <c r="D2318" i="2"/>
  <c r="V2321" i="1" s="1"/>
  <c r="D2319" i="2"/>
  <c r="V2322" i="1" s="1"/>
  <c r="D2320" i="2"/>
  <c r="V2323" i="1" s="1"/>
  <c r="D2321" i="2"/>
  <c r="V2324" i="1" s="1"/>
  <c r="D2322" i="2"/>
  <c r="V2325" i="1" s="1"/>
  <c r="D2323" i="2"/>
  <c r="V2326" i="1" s="1"/>
  <c r="D2324" i="2"/>
  <c r="V2327" i="1" s="1"/>
  <c r="D2326" i="2"/>
  <c r="V2329" i="1" s="1"/>
  <c r="D2327" i="2"/>
  <c r="V2330" i="1" s="1"/>
  <c r="D2328" i="2"/>
  <c r="V2331" i="1" s="1"/>
  <c r="D2329" i="2"/>
  <c r="V2332" i="1" s="1"/>
  <c r="D2330" i="2"/>
  <c r="V2333" i="1" s="1"/>
  <c r="D2332" i="2"/>
  <c r="V2335" i="1" s="1"/>
  <c r="D2333" i="2"/>
  <c r="V2336" i="1" s="1"/>
  <c r="D2334" i="2"/>
  <c r="V2337" i="1" s="1"/>
  <c r="D2335" i="2"/>
  <c r="V2338" i="1" s="1"/>
  <c r="D2336" i="2"/>
  <c r="V2339" i="1" s="1"/>
  <c r="D2337" i="2"/>
  <c r="V2340" i="1" s="1"/>
  <c r="D2338" i="2"/>
  <c r="V2341" i="1" s="1"/>
  <c r="D2339" i="2"/>
  <c r="V2342" i="1" s="1"/>
  <c r="D2340" i="2"/>
  <c r="V2343" i="1" s="1"/>
  <c r="D2341" i="2"/>
  <c r="V2344" i="1" s="1"/>
  <c r="D2342" i="2"/>
  <c r="V2345" i="1" s="1"/>
  <c r="D2343" i="2"/>
  <c r="V2346" i="1" s="1"/>
  <c r="D2344" i="2"/>
  <c r="V2347" i="1" s="1"/>
  <c r="D2345" i="2"/>
  <c r="V2348" i="1" s="1"/>
  <c r="D2346" i="2"/>
  <c r="V2349" i="1" s="1"/>
  <c r="D2347" i="2"/>
  <c r="V2350" i="1" s="1"/>
  <c r="D2348" i="2"/>
  <c r="V2351" i="1" s="1"/>
  <c r="D2349" i="2"/>
  <c r="V2352" i="1" s="1"/>
  <c r="D2350" i="2"/>
  <c r="V2353" i="1" s="1"/>
  <c r="D2352" i="2"/>
  <c r="V2355" i="1" s="1"/>
  <c r="D2353" i="2"/>
  <c r="V2356" i="1" s="1"/>
  <c r="D2354" i="2"/>
  <c r="V2357" i="1" s="1"/>
  <c r="D2355" i="2"/>
  <c r="V2358" i="1" s="1"/>
  <c r="D2356" i="2"/>
  <c r="V2359" i="1" s="1"/>
  <c r="D2357" i="2"/>
  <c r="V2360" i="1" s="1"/>
  <c r="D2358" i="2"/>
  <c r="V2361" i="1" s="1"/>
  <c r="D2359" i="2"/>
  <c r="V2362" i="1" s="1"/>
  <c r="D2360" i="2"/>
  <c r="V2363" i="1" s="1"/>
  <c r="D2361" i="2"/>
  <c r="V2364" i="1" s="1"/>
  <c r="D2362" i="2"/>
  <c r="V2365" i="1" s="1"/>
  <c r="D2363" i="2"/>
  <c r="V2366" i="1" s="1"/>
  <c r="D2364" i="2"/>
  <c r="V2367" i="1" s="1"/>
  <c r="D2365" i="2"/>
  <c r="V2368" i="1" s="1"/>
  <c r="D2366" i="2"/>
  <c r="V2369" i="1" s="1"/>
  <c r="D2367" i="2"/>
  <c r="V2370" i="1" s="1"/>
  <c r="D2368" i="2"/>
  <c r="V2371" i="1" s="1"/>
  <c r="D2369" i="2"/>
  <c r="V2372" i="1" s="1"/>
  <c r="D2370" i="2"/>
  <c r="V2373" i="1" s="1"/>
  <c r="D2371" i="2"/>
  <c r="V2374" i="1" s="1"/>
  <c r="D2372" i="2"/>
  <c r="V2375" i="1" s="1"/>
  <c r="D2373" i="2"/>
  <c r="V2376" i="1" s="1"/>
  <c r="D2374" i="2"/>
  <c r="V2377" i="1" s="1"/>
  <c r="D2375" i="2"/>
  <c r="V2378" i="1" s="1"/>
  <c r="D2376" i="2"/>
  <c r="V2379" i="1" s="1"/>
  <c r="D2377" i="2"/>
  <c r="V2380" i="1" s="1"/>
  <c r="D2378" i="2"/>
  <c r="V2381" i="1" s="1"/>
  <c r="D2379" i="2"/>
  <c r="V2382" i="1" s="1"/>
  <c r="D2380" i="2"/>
  <c r="V2383" i="1" s="1"/>
  <c r="D2381" i="2"/>
  <c r="V2384" i="1" s="1"/>
  <c r="D2382" i="2"/>
  <c r="V2385" i="1" s="1"/>
  <c r="D2383" i="2"/>
  <c r="V2386" i="1" s="1"/>
  <c r="D2384" i="2"/>
  <c r="V2387" i="1" s="1"/>
  <c r="D2385" i="2"/>
  <c r="V2388" i="1" s="1"/>
  <c r="D2386" i="2"/>
  <c r="V2389" i="1" s="1"/>
  <c r="D2387" i="2"/>
  <c r="V2390" i="1" s="1"/>
  <c r="D2388" i="2"/>
  <c r="V2391" i="1" s="1"/>
  <c r="D2389" i="2"/>
  <c r="V2392" i="1" s="1"/>
  <c r="D2390" i="2"/>
  <c r="V2393" i="1" s="1"/>
  <c r="D2391" i="2"/>
  <c r="V2394" i="1" s="1"/>
  <c r="D2392" i="2"/>
  <c r="V2395" i="1" s="1"/>
  <c r="D2393" i="2"/>
  <c r="V2396" i="1" s="1"/>
  <c r="D2394" i="2"/>
  <c r="V2397" i="1" s="1"/>
  <c r="D2395" i="2"/>
  <c r="V2398" i="1" s="1"/>
  <c r="D2396" i="2"/>
  <c r="V2399" i="1" s="1"/>
  <c r="D2397" i="2"/>
  <c r="V2400" i="1" s="1"/>
  <c r="D2398" i="2"/>
  <c r="V2401" i="1" s="1"/>
  <c r="D2399" i="2"/>
  <c r="V2402" i="1" s="1"/>
  <c r="D2400" i="2"/>
  <c r="V2403" i="1" s="1"/>
  <c r="D2401" i="2"/>
  <c r="V2404" i="1" s="1"/>
  <c r="D2402" i="2"/>
  <c r="V2405" i="1" s="1"/>
  <c r="D2403" i="2"/>
  <c r="V2406" i="1" s="1"/>
  <c r="D2404" i="2"/>
  <c r="V2407" i="1" s="1"/>
  <c r="D2405" i="2"/>
  <c r="V2408" i="1" s="1"/>
  <c r="D2406" i="2"/>
  <c r="V2409" i="1" s="1"/>
  <c r="D2407" i="2"/>
  <c r="V2410" i="1" s="1"/>
  <c r="D2409" i="2"/>
  <c r="V2412" i="1" s="1"/>
  <c r="D2410" i="2"/>
  <c r="V2413" i="1" s="1"/>
  <c r="D2411" i="2"/>
  <c r="V2414" i="1" s="1"/>
  <c r="D2412" i="2"/>
  <c r="V2415" i="1" s="1"/>
  <c r="D2413" i="2"/>
  <c r="V2416" i="1" s="1"/>
  <c r="D2414" i="2"/>
  <c r="V2417" i="1" s="1"/>
  <c r="D2415" i="2"/>
  <c r="V2418" i="1" s="1"/>
  <c r="D2416" i="2"/>
  <c r="V2419" i="1" s="1"/>
  <c r="D2417" i="2"/>
  <c r="V2420" i="1" s="1"/>
  <c r="D2418" i="2"/>
  <c r="V2421" i="1" s="1"/>
  <c r="D2419" i="2"/>
  <c r="V2422" i="1" s="1"/>
  <c r="D2420" i="2"/>
  <c r="V2423" i="1" s="1"/>
  <c r="D2422" i="2"/>
  <c r="V2425" i="1" s="1"/>
  <c r="D2423" i="2"/>
  <c r="V2426" i="1" s="1"/>
  <c r="D2424" i="2"/>
  <c r="V2427" i="1" s="1"/>
  <c r="D2425" i="2"/>
  <c r="V2428" i="1" s="1"/>
  <c r="D2426" i="2"/>
  <c r="V2429" i="1" s="1"/>
  <c r="D2427" i="2"/>
  <c r="V2430" i="1" s="1"/>
  <c r="D2428" i="2"/>
  <c r="V2431" i="1" s="1"/>
  <c r="D2429" i="2"/>
  <c r="V2432" i="1" s="1"/>
  <c r="D2430" i="2"/>
  <c r="V2433" i="1" s="1"/>
  <c r="D2431" i="2"/>
  <c r="V2434" i="1" s="1"/>
  <c r="D2432" i="2"/>
  <c r="V2435" i="1" s="1"/>
  <c r="D2433" i="2"/>
  <c r="V2436" i="1" s="1"/>
  <c r="D2434" i="2"/>
  <c r="V2437" i="1" s="1"/>
  <c r="D2435" i="2"/>
  <c r="V2438" i="1" s="1"/>
  <c r="D2436" i="2"/>
  <c r="V2439" i="1" s="1"/>
  <c r="D2437" i="2"/>
  <c r="V2440" i="1" s="1"/>
  <c r="D2439" i="2"/>
  <c r="V2442" i="1" s="1"/>
  <c r="D2440" i="2"/>
  <c r="V2443" i="1" s="1"/>
  <c r="D2441" i="2"/>
  <c r="V2444" i="1" s="1"/>
  <c r="D2444" i="2"/>
  <c r="V2447" i="1" s="1"/>
  <c r="D2445" i="2"/>
  <c r="V2448" i="1" s="1"/>
  <c r="D2446" i="2"/>
  <c r="V2449" i="1" s="1"/>
  <c r="D2447" i="2"/>
  <c r="V2450" i="1" s="1"/>
  <c r="D2448" i="2"/>
  <c r="V2451" i="1" s="1"/>
  <c r="D2449" i="2"/>
  <c r="V2452" i="1" s="1"/>
  <c r="D2450" i="2"/>
  <c r="V2453" i="1" s="1"/>
  <c r="D2451" i="2"/>
  <c r="V2454" i="1" s="1"/>
  <c r="D2452" i="2"/>
  <c r="V2455" i="1" s="1"/>
  <c r="D2453" i="2"/>
  <c r="V2456" i="1" s="1"/>
  <c r="D2455" i="2"/>
  <c r="V2458" i="1" s="1"/>
  <c r="D2456" i="2"/>
  <c r="V2459" i="1" s="1"/>
  <c r="D2457" i="2"/>
  <c r="V2460" i="1" s="1"/>
  <c r="D2458" i="2"/>
  <c r="V2461" i="1" s="1"/>
  <c r="D2459" i="2"/>
  <c r="V2462" i="1" s="1"/>
  <c r="D2460" i="2"/>
  <c r="V2463" i="1" s="1"/>
  <c r="D2461" i="2"/>
  <c r="V2464" i="1" s="1"/>
  <c r="D2462" i="2"/>
  <c r="V2465" i="1" s="1"/>
  <c r="D2463" i="2"/>
  <c r="V2466" i="1" s="1"/>
  <c r="D2464" i="2"/>
  <c r="V2467" i="1" s="1"/>
  <c r="D2465" i="2"/>
  <c r="V2468" i="1" s="1"/>
  <c r="D2466" i="2"/>
  <c r="V2469" i="1" s="1"/>
  <c r="D2467" i="2"/>
  <c r="V2470" i="1" s="1"/>
  <c r="D2468" i="2"/>
  <c r="V2471" i="1" s="1"/>
  <c r="D2470" i="2"/>
  <c r="V2473" i="1" s="1"/>
  <c r="D2471" i="2"/>
  <c r="V2474" i="1" s="1"/>
  <c r="D2472" i="2"/>
  <c r="V2475" i="1" s="1"/>
  <c r="D2473" i="2"/>
  <c r="V2476" i="1" s="1"/>
  <c r="D2474" i="2"/>
  <c r="V2477" i="1" s="1"/>
  <c r="D2475" i="2"/>
  <c r="V2478" i="1" s="1"/>
  <c r="D2476" i="2"/>
  <c r="V2479" i="1" s="1"/>
  <c r="D2477" i="2"/>
  <c r="V2480" i="1" s="1"/>
  <c r="D2478" i="2"/>
  <c r="V2481" i="1" s="1"/>
  <c r="D2479" i="2"/>
  <c r="V2482" i="1" s="1"/>
  <c r="D2480" i="2"/>
  <c r="V2483" i="1" s="1"/>
  <c r="D2481" i="2"/>
  <c r="V2484" i="1" s="1"/>
  <c r="D2483" i="2"/>
  <c r="V2486" i="1" s="1"/>
  <c r="D2487" i="2"/>
  <c r="V2490" i="1" s="1"/>
  <c r="D2488" i="2"/>
  <c r="V2491" i="1" s="1"/>
  <c r="D2489" i="2"/>
  <c r="V2492" i="1" s="1"/>
  <c r="D2490" i="2"/>
  <c r="V2493" i="1" s="1"/>
  <c r="D2491" i="2"/>
  <c r="V2494" i="1" s="1"/>
  <c r="D2492" i="2"/>
  <c r="V2495" i="1" s="1"/>
  <c r="D2493" i="2"/>
  <c r="V2496" i="1" s="1"/>
  <c r="D2494" i="2"/>
  <c r="V2497" i="1" s="1"/>
  <c r="D2495" i="2"/>
  <c r="V2498" i="1" s="1"/>
  <c r="D2496" i="2"/>
  <c r="V2499" i="1" s="1"/>
  <c r="D2497" i="2"/>
  <c r="V2500" i="1" s="1"/>
  <c r="D2498" i="2"/>
  <c r="V2501" i="1" s="1"/>
  <c r="D2499" i="2"/>
  <c r="V2502" i="1" s="1"/>
  <c r="D2500" i="2"/>
  <c r="V2503" i="1" s="1"/>
  <c r="D2501" i="2"/>
  <c r="V2504" i="1" s="1"/>
  <c r="D2502" i="2"/>
  <c r="V2505" i="1" s="1"/>
  <c r="D2503" i="2"/>
  <c r="V2506" i="1" s="1"/>
  <c r="D2504" i="2"/>
  <c r="V2507" i="1" s="1"/>
  <c r="D2505" i="2"/>
  <c r="V2508" i="1" s="1"/>
  <c r="D2506" i="2"/>
  <c r="V2509" i="1" s="1"/>
  <c r="D2507" i="2"/>
  <c r="V2510" i="1" s="1"/>
  <c r="D2509" i="2"/>
  <c r="V2512" i="1" s="1"/>
  <c r="D2511" i="2"/>
  <c r="V2514" i="1" s="1"/>
  <c r="D2512" i="2"/>
  <c r="V2515" i="1" s="1"/>
  <c r="D2513" i="2"/>
  <c r="V2516" i="1" s="1"/>
  <c r="D2514" i="2"/>
  <c r="V2517" i="1" s="1"/>
  <c r="D2515" i="2"/>
  <c r="V2518" i="1" s="1"/>
  <c r="D2516" i="2"/>
  <c r="V2519" i="1" s="1"/>
  <c r="D2517" i="2"/>
  <c r="V2520" i="1" s="1"/>
  <c r="D2518" i="2"/>
  <c r="V2521" i="1" s="1"/>
  <c r="D2519" i="2"/>
  <c r="V2522" i="1" s="1"/>
  <c r="D2520" i="2"/>
  <c r="V2523" i="1" s="1"/>
  <c r="D2521" i="2"/>
  <c r="V2524" i="1" s="1"/>
  <c r="D2522" i="2"/>
  <c r="V2525" i="1" s="1"/>
  <c r="D2523" i="2"/>
  <c r="V2526" i="1" s="1"/>
  <c r="D2524" i="2"/>
  <c r="V2527" i="1" s="1"/>
  <c r="D2525" i="2"/>
  <c r="V2528" i="1" s="1"/>
  <c r="D2526" i="2"/>
  <c r="V2529" i="1" s="1"/>
  <c r="D2528" i="2"/>
  <c r="V2531" i="1" s="1"/>
  <c r="D2529" i="2"/>
  <c r="V2532" i="1" s="1"/>
  <c r="D2530" i="2"/>
  <c r="V2533" i="1" s="1"/>
  <c r="D2531" i="2"/>
  <c r="V2534" i="1" s="1"/>
  <c r="D2532" i="2"/>
  <c r="V2535" i="1" s="1"/>
  <c r="D2533" i="2"/>
  <c r="V2536" i="1" s="1"/>
  <c r="D2534" i="2"/>
  <c r="V2537" i="1" s="1"/>
  <c r="D1456" i="2"/>
  <c r="V1459" i="1" s="1"/>
  <c r="D2536" i="2"/>
  <c r="V2539" i="1" s="1"/>
  <c r="D2537" i="2"/>
  <c r="V2540" i="1" s="1"/>
  <c r="D2538" i="2"/>
  <c r="V2541" i="1" s="1"/>
  <c r="D2539" i="2"/>
  <c r="V2542" i="1" s="1"/>
  <c r="D2540" i="2"/>
  <c r="V2543" i="1" s="1"/>
  <c r="D2541" i="2"/>
  <c r="V2544" i="1" s="1"/>
  <c r="D2542" i="2"/>
  <c r="V2545" i="1" s="1"/>
  <c r="D2544" i="2"/>
  <c r="V2547" i="1" s="1"/>
  <c r="D2545" i="2"/>
  <c r="V2548" i="1" s="1"/>
  <c r="D2546" i="2"/>
  <c r="V2549" i="1" s="1"/>
  <c r="D2547" i="2"/>
  <c r="V2550" i="1" s="1"/>
  <c r="D2548" i="2"/>
  <c r="V2551" i="1" s="1"/>
  <c r="D2549" i="2"/>
  <c r="V2552" i="1" s="1"/>
  <c r="D2550" i="2"/>
  <c r="V2553" i="1" s="1"/>
  <c r="D2551" i="2"/>
  <c r="V2554" i="1" s="1"/>
  <c r="D2552" i="2"/>
  <c r="V2555" i="1" s="1"/>
  <c r="D2553" i="2"/>
  <c r="V2556" i="1" s="1"/>
  <c r="D2554" i="2"/>
  <c r="V2557" i="1" s="1"/>
  <c r="D2555" i="2"/>
  <c r="V2558" i="1" s="1"/>
  <c r="D2557" i="2"/>
  <c r="V2560" i="1" s="1"/>
  <c r="D2558" i="2"/>
  <c r="V2561" i="1" s="1"/>
  <c r="D2559" i="2"/>
  <c r="V2562" i="1" s="1"/>
  <c r="D2560" i="2"/>
  <c r="V2563" i="1" s="1"/>
  <c r="D2561" i="2"/>
  <c r="V2564" i="1" s="1"/>
  <c r="D2562" i="2"/>
  <c r="V2565" i="1" s="1"/>
  <c r="D2563" i="2"/>
  <c r="V2566" i="1" s="1"/>
  <c r="D2564" i="2"/>
  <c r="V2567" i="1" s="1"/>
  <c r="D2566" i="2"/>
  <c r="V2569" i="1" s="1"/>
  <c r="D2567" i="2"/>
  <c r="V2570" i="1" s="1"/>
  <c r="D2568" i="2"/>
  <c r="V2571" i="1" s="1"/>
  <c r="D2569" i="2"/>
  <c r="V2572" i="1" s="1"/>
  <c r="D2570" i="2"/>
  <c r="V2573" i="1" s="1"/>
  <c r="D2571" i="2"/>
  <c r="V2574" i="1" s="1"/>
  <c r="D2572" i="2"/>
  <c r="V2575" i="1" s="1"/>
  <c r="D2573" i="2"/>
  <c r="V2576" i="1" s="1"/>
  <c r="D2574" i="2"/>
  <c r="V2577" i="1" s="1"/>
  <c r="D2575" i="2"/>
  <c r="V2578" i="1" s="1"/>
  <c r="D2576" i="2"/>
  <c r="V2579" i="1" s="1"/>
  <c r="D2577" i="2"/>
  <c r="V2580" i="1" s="1"/>
  <c r="D2578" i="2"/>
  <c r="V2581" i="1" s="1"/>
  <c r="D2579" i="2"/>
  <c r="V2582" i="1" s="1"/>
  <c r="D2580" i="2"/>
  <c r="V2583" i="1" s="1"/>
  <c r="D2581" i="2"/>
  <c r="V2584" i="1" s="1"/>
  <c r="D2582" i="2"/>
  <c r="V2585" i="1" s="1"/>
  <c r="D2583" i="2"/>
  <c r="V2586" i="1" s="1"/>
  <c r="D2584" i="2"/>
  <c r="V2587" i="1" s="1"/>
  <c r="D2585" i="2"/>
  <c r="V2588" i="1" s="1"/>
  <c r="D2586" i="2"/>
  <c r="V2589" i="1" s="1"/>
  <c r="D2587" i="2"/>
  <c r="V2590" i="1" s="1"/>
  <c r="D2588" i="2"/>
  <c r="V2591" i="1" s="1"/>
  <c r="D2590" i="2"/>
  <c r="V2593" i="1" s="1"/>
  <c r="D2591" i="2"/>
  <c r="V2594" i="1" s="1"/>
  <c r="D2592" i="2"/>
  <c r="V2595" i="1" s="1"/>
  <c r="D2593" i="2"/>
  <c r="V2596" i="1" s="1"/>
  <c r="D2594" i="2"/>
  <c r="V2597" i="1" s="1"/>
  <c r="D2595" i="2"/>
  <c r="V2598" i="1" s="1"/>
  <c r="D2596" i="2"/>
  <c r="V2599" i="1" s="1"/>
  <c r="D2597" i="2"/>
  <c r="V2600" i="1" s="1"/>
  <c r="D2598" i="2"/>
  <c r="V2601" i="1" s="1"/>
  <c r="D2599" i="2"/>
  <c r="V2602" i="1" s="1"/>
  <c r="D2600" i="2"/>
  <c r="V2603" i="1" s="1"/>
  <c r="D2601" i="2"/>
  <c r="V2604" i="1" s="1"/>
  <c r="D2602" i="2"/>
  <c r="V2605" i="1" s="1"/>
  <c r="D2603" i="2"/>
  <c r="V2606" i="1" s="1"/>
  <c r="D2604" i="2"/>
  <c r="V2607" i="1" s="1"/>
  <c r="D2605" i="2"/>
  <c r="V2608" i="1" s="1"/>
  <c r="D2606" i="2"/>
  <c r="V2609" i="1" s="1"/>
  <c r="D2607" i="2"/>
  <c r="V2610" i="1" s="1"/>
  <c r="D2608" i="2"/>
  <c r="V2611" i="1" s="1"/>
  <c r="D2609" i="2"/>
  <c r="V2612" i="1" s="1"/>
  <c r="D2610" i="2"/>
  <c r="V2613" i="1" s="1"/>
  <c r="D2611" i="2"/>
  <c r="V2614" i="1" s="1"/>
  <c r="D2612" i="2"/>
  <c r="V2615" i="1" s="1"/>
  <c r="D2613" i="2"/>
  <c r="V2616" i="1" s="1"/>
  <c r="D2614" i="2"/>
  <c r="V2617" i="1" s="1"/>
  <c r="D2615" i="2"/>
  <c r="V2618" i="1" s="1"/>
  <c r="D2616" i="2"/>
  <c r="V2619" i="1" s="1"/>
  <c r="D2617" i="2"/>
  <c r="V2620" i="1" s="1"/>
  <c r="D2618" i="2"/>
  <c r="V2621" i="1" s="1"/>
  <c r="D2619" i="2"/>
  <c r="V2622" i="1" s="1"/>
  <c r="D2620" i="2"/>
  <c r="V2623" i="1" s="1"/>
  <c r="D2621" i="2"/>
  <c r="V2624" i="1" s="1"/>
  <c r="D2622" i="2"/>
  <c r="V2625" i="1" s="1"/>
  <c r="D2623" i="2"/>
  <c r="V2626" i="1" s="1"/>
  <c r="D2624" i="2"/>
  <c r="V2627" i="1" s="1"/>
  <c r="D2625" i="2"/>
  <c r="V2628" i="1" s="1"/>
  <c r="D2626" i="2"/>
  <c r="V2629" i="1" s="1"/>
  <c r="D2627" i="2"/>
  <c r="V2630" i="1" s="1"/>
  <c r="D2628" i="2"/>
  <c r="V2631" i="1" s="1"/>
  <c r="D2629" i="2"/>
  <c r="V2632" i="1" s="1"/>
  <c r="D2630" i="2"/>
  <c r="V2633" i="1" s="1"/>
  <c r="D2631" i="2"/>
  <c r="V2634" i="1" s="1"/>
  <c r="D2632" i="2"/>
  <c r="V2635" i="1" s="1"/>
  <c r="D2633" i="2"/>
  <c r="V2636" i="1" s="1"/>
  <c r="D2634" i="2"/>
  <c r="V2637" i="1" s="1"/>
  <c r="D2635" i="2"/>
  <c r="V2638" i="1" s="1"/>
  <c r="D2636" i="2"/>
  <c r="V2639" i="1" s="1"/>
  <c r="D2637" i="2"/>
  <c r="V2640" i="1" s="1"/>
  <c r="D2638" i="2"/>
  <c r="V2641" i="1" s="1"/>
  <c r="D2639" i="2"/>
  <c r="V2642" i="1" s="1"/>
  <c r="D2640" i="2"/>
  <c r="V2643" i="1" s="1"/>
  <c r="D2641" i="2"/>
  <c r="V2644" i="1" s="1"/>
  <c r="D2642" i="2"/>
  <c r="V2645" i="1" s="1"/>
  <c r="D2643" i="2"/>
  <c r="V2646" i="1" s="1"/>
  <c r="D2644" i="2"/>
  <c r="V2647" i="1" s="1"/>
  <c r="D2645" i="2"/>
  <c r="V2648" i="1" s="1"/>
  <c r="D2646" i="2"/>
  <c r="V2649" i="1" s="1"/>
  <c r="D2647" i="2"/>
  <c r="V2650" i="1" s="1"/>
  <c r="D2648" i="2"/>
  <c r="V2651" i="1" s="1"/>
  <c r="D2649" i="2"/>
  <c r="V2652" i="1" s="1"/>
  <c r="D2650" i="2"/>
  <c r="V2653" i="1" s="1"/>
  <c r="D2651" i="2"/>
  <c r="V2654" i="1" s="1"/>
  <c r="D2652" i="2"/>
  <c r="V2655" i="1" s="1"/>
  <c r="D2653" i="2"/>
  <c r="V2656" i="1" s="1"/>
  <c r="D2654" i="2"/>
  <c r="V2657" i="1" s="1"/>
  <c r="D2655" i="2"/>
  <c r="V2658" i="1" s="1"/>
  <c r="D2656" i="2"/>
  <c r="V2659" i="1" s="1"/>
  <c r="D2657" i="2"/>
  <c r="V2660" i="1" s="1"/>
  <c r="D2658" i="2"/>
  <c r="V2661" i="1" s="1"/>
  <c r="D2659" i="2"/>
  <c r="V2662" i="1" s="1"/>
  <c r="D2660" i="2"/>
  <c r="V2663" i="1" s="1"/>
  <c r="D2661" i="2"/>
  <c r="V2664" i="1" s="1"/>
  <c r="D2662" i="2"/>
  <c r="V2665" i="1" s="1"/>
  <c r="D2663" i="2"/>
  <c r="V2666" i="1" s="1"/>
  <c r="D2664" i="2"/>
  <c r="V2667" i="1" s="1"/>
  <c r="D2665" i="2"/>
  <c r="V2668" i="1" s="1"/>
  <c r="D2666" i="2"/>
  <c r="V2669" i="1" s="1"/>
  <c r="D2667" i="2"/>
  <c r="V2670" i="1" s="1"/>
  <c r="D2668" i="2"/>
  <c r="V2671" i="1" s="1"/>
  <c r="D2669" i="2"/>
  <c r="V2672" i="1" s="1"/>
  <c r="D2670" i="2"/>
  <c r="V2673" i="1" s="1"/>
  <c r="D2671" i="2"/>
  <c r="V2674" i="1" s="1"/>
  <c r="D2672" i="2"/>
  <c r="V2675" i="1" s="1"/>
  <c r="D2673" i="2"/>
  <c r="V2676" i="1" s="1"/>
  <c r="D2675" i="2"/>
  <c r="V2678" i="1" s="1"/>
  <c r="D2676" i="2"/>
  <c r="V2679" i="1" s="1"/>
  <c r="D2677" i="2"/>
  <c r="V2680" i="1" s="1"/>
  <c r="D2678" i="2"/>
  <c r="V2681" i="1" s="1"/>
  <c r="D2679" i="2"/>
  <c r="V2682" i="1" s="1"/>
  <c r="D2680" i="2"/>
  <c r="V2683" i="1" s="1"/>
  <c r="D2681" i="2"/>
  <c r="V2684" i="1" s="1"/>
  <c r="D2682" i="2"/>
  <c r="V2685" i="1" s="1"/>
  <c r="D2683" i="2"/>
  <c r="V2686" i="1" s="1"/>
  <c r="D2684" i="2"/>
  <c r="V2687" i="1" s="1"/>
  <c r="D2685" i="2"/>
  <c r="V2688" i="1" s="1"/>
  <c r="D2686" i="2"/>
  <c r="V2689" i="1" s="1"/>
  <c r="D2687" i="2"/>
  <c r="V2690" i="1" s="1"/>
  <c r="D2688" i="2"/>
  <c r="V2691" i="1" s="1"/>
  <c r="D2689" i="2"/>
  <c r="V2692" i="1" s="1"/>
  <c r="D2690" i="2"/>
  <c r="V2693" i="1" s="1"/>
  <c r="D2691" i="2"/>
  <c r="V2694" i="1" s="1"/>
  <c r="D2692" i="2"/>
  <c r="V2695" i="1" s="1"/>
  <c r="D2693" i="2"/>
  <c r="V2696" i="1" s="1"/>
  <c r="D2694" i="2"/>
  <c r="V2697" i="1" s="1"/>
  <c r="D2695" i="2"/>
  <c r="V2698" i="1" s="1"/>
  <c r="D2696" i="2"/>
  <c r="V2699" i="1" s="1"/>
  <c r="D2697" i="2"/>
  <c r="V2700" i="1" s="1"/>
  <c r="D2698" i="2"/>
  <c r="V2701" i="1" s="1"/>
  <c r="D2699" i="2"/>
  <c r="V2702" i="1" s="1"/>
  <c r="D2700" i="2"/>
  <c r="V2703" i="1" s="1"/>
  <c r="D2701" i="2"/>
  <c r="V2704" i="1" s="1"/>
  <c r="D2702" i="2"/>
  <c r="V2705" i="1" s="1"/>
  <c r="D2703" i="2"/>
  <c r="V2706" i="1" s="1"/>
  <c r="D2704" i="2"/>
  <c r="V2707" i="1" s="1"/>
  <c r="D2705" i="2"/>
  <c r="V2708" i="1" s="1"/>
  <c r="D2706" i="2"/>
  <c r="V2709" i="1" s="1"/>
  <c r="D2707" i="2"/>
  <c r="V2710" i="1" s="1"/>
  <c r="D2708" i="2"/>
  <c r="V2711" i="1" s="1"/>
  <c r="D2709" i="2"/>
  <c r="V2712" i="1" s="1"/>
  <c r="D2710" i="2"/>
  <c r="V2713" i="1" s="1"/>
  <c r="D2711" i="2"/>
  <c r="V2714" i="1" s="1"/>
  <c r="D2712" i="2"/>
  <c r="V2715" i="1" s="1"/>
  <c r="D2713" i="2"/>
  <c r="V2716" i="1" s="1"/>
  <c r="D2714" i="2"/>
  <c r="V2717" i="1" s="1"/>
  <c r="D2715" i="2"/>
  <c r="V2718" i="1" s="1"/>
  <c r="D2716" i="2"/>
  <c r="V2719" i="1" s="1"/>
  <c r="D2717" i="2"/>
  <c r="V2720" i="1" s="1"/>
  <c r="D2718" i="2"/>
  <c r="V2721" i="1" s="1"/>
  <c r="D2719" i="2"/>
  <c r="V2722" i="1" s="1"/>
  <c r="D2720" i="2"/>
  <c r="V2723" i="1" s="1"/>
  <c r="D2721" i="2"/>
  <c r="V2724" i="1" s="1"/>
  <c r="D2722" i="2"/>
  <c r="V2725" i="1" s="1"/>
  <c r="D2723" i="2"/>
  <c r="V2726" i="1" s="1"/>
  <c r="D2725" i="2"/>
  <c r="V2728" i="1" s="1"/>
  <c r="D2726" i="2"/>
  <c r="V2729" i="1" s="1"/>
  <c r="D2727" i="2"/>
  <c r="V2730" i="1" s="1"/>
  <c r="D2728" i="2"/>
  <c r="V2731" i="1" s="1"/>
  <c r="D2729" i="2"/>
  <c r="V2732" i="1" s="1"/>
  <c r="D2730" i="2"/>
  <c r="V2733" i="1" s="1"/>
  <c r="D2731" i="2"/>
  <c r="V2734" i="1" s="1"/>
  <c r="D2732" i="2"/>
  <c r="V2735" i="1" s="1"/>
  <c r="D2733" i="2"/>
  <c r="V2736" i="1" s="1"/>
  <c r="D2734" i="2"/>
  <c r="V2737" i="1" s="1"/>
  <c r="D2735" i="2"/>
  <c r="V2738" i="1" s="1"/>
  <c r="D2737" i="2"/>
  <c r="V2740" i="1" s="1"/>
  <c r="D2738" i="2"/>
  <c r="V2741" i="1" s="1"/>
  <c r="D2739" i="2"/>
  <c r="V2742" i="1" s="1"/>
  <c r="D2740" i="2"/>
  <c r="V2743" i="1" s="1"/>
  <c r="D2741" i="2"/>
  <c r="V2744" i="1" s="1"/>
  <c r="D2742" i="2"/>
  <c r="V2745" i="1" s="1"/>
  <c r="D2743" i="2"/>
  <c r="V2746" i="1" s="1"/>
  <c r="D2744" i="2"/>
  <c r="V2747" i="1" s="1"/>
  <c r="D2745" i="2"/>
  <c r="V2748" i="1" s="1"/>
  <c r="D2746" i="2"/>
  <c r="V2749" i="1" s="1"/>
  <c r="D2747" i="2"/>
  <c r="V2750" i="1" s="1"/>
  <c r="D2748" i="2"/>
  <c r="V2751" i="1" s="1"/>
  <c r="D2749" i="2"/>
  <c r="V2752" i="1" s="1"/>
  <c r="D2750" i="2"/>
  <c r="V2753" i="1" s="1"/>
  <c r="D2751" i="2"/>
  <c r="V2754" i="1" s="1"/>
  <c r="D2752" i="2"/>
  <c r="V2755" i="1" s="1"/>
  <c r="D2753" i="2"/>
  <c r="V2756" i="1" s="1"/>
  <c r="D2754" i="2"/>
  <c r="V2757" i="1" s="1"/>
  <c r="D2755" i="2"/>
  <c r="V2758" i="1" s="1"/>
  <c r="D2756" i="2"/>
  <c r="V2759" i="1" s="1"/>
  <c r="D2757" i="2"/>
  <c r="V2760" i="1" s="1"/>
  <c r="D2758" i="2"/>
  <c r="V2761" i="1" s="1"/>
  <c r="D2759" i="2"/>
  <c r="V2762" i="1" s="1"/>
  <c r="D2760" i="2"/>
  <c r="V2763" i="1" s="1"/>
  <c r="D2761" i="2"/>
  <c r="V2764" i="1" s="1"/>
  <c r="D2763" i="2"/>
  <c r="V2766" i="1" s="1"/>
  <c r="D2764" i="2"/>
  <c r="V2767" i="1" s="1"/>
  <c r="D2765" i="2"/>
  <c r="V2768" i="1" s="1"/>
  <c r="D2766" i="2"/>
  <c r="V2769" i="1" s="1"/>
  <c r="D2767" i="2"/>
  <c r="V2770" i="1" s="1"/>
  <c r="D2768" i="2"/>
  <c r="V2771" i="1" s="1"/>
  <c r="D2769" i="2"/>
  <c r="V2772" i="1" s="1"/>
  <c r="D2770" i="2"/>
  <c r="V2773" i="1" s="1"/>
  <c r="D2772" i="2"/>
  <c r="V2775" i="1" s="1"/>
  <c r="D2773" i="2"/>
  <c r="V2776" i="1" s="1"/>
  <c r="D2774" i="2"/>
  <c r="V2777" i="1" s="1"/>
  <c r="D2775" i="2"/>
  <c r="V2778" i="1" s="1"/>
  <c r="D2776" i="2"/>
  <c r="V2779" i="1" s="1"/>
  <c r="D2777" i="2"/>
  <c r="V2780" i="1" s="1"/>
  <c r="D2778" i="2"/>
  <c r="V2781" i="1" s="1"/>
  <c r="D2779" i="2"/>
  <c r="V2782" i="1" s="1"/>
  <c r="D2780" i="2"/>
  <c r="V2783" i="1" s="1"/>
  <c r="D2781" i="2"/>
  <c r="V2784" i="1" s="1"/>
  <c r="D2782" i="2"/>
  <c r="V2785" i="1" s="1"/>
  <c r="D2783" i="2"/>
  <c r="V2786" i="1" s="1"/>
  <c r="D2784" i="2"/>
  <c r="V2787" i="1" s="1"/>
  <c r="D2785" i="2"/>
  <c r="V2788" i="1" s="1"/>
  <c r="D2786" i="2"/>
  <c r="V2789" i="1" s="1"/>
  <c r="D2787" i="2"/>
  <c r="V2790" i="1" s="1"/>
  <c r="D2788" i="2"/>
  <c r="V2791" i="1" s="1"/>
  <c r="D2789" i="2"/>
  <c r="V2792" i="1" s="1"/>
  <c r="D2790" i="2"/>
  <c r="V2793" i="1" s="1"/>
  <c r="D2791" i="2"/>
  <c r="V2794" i="1" s="1"/>
  <c r="D2792" i="2"/>
  <c r="V2795" i="1" s="1"/>
  <c r="D2793" i="2"/>
  <c r="V2796" i="1" s="1"/>
  <c r="D2794" i="2"/>
  <c r="V2797" i="1" s="1"/>
  <c r="D2795" i="2"/>
  <c r="V2798" i="1" s="1"/>
  <c r="D2796" i="2"/>
  <c r="V2799" i="1" s="1"/>
  <c r="D2797" i="2"/>
  <c r="V2800" i="1" s="1"/>
  <c r="D2798" i="2"/>
  <c r="V2801" i="1" s="1"/>
  <c r="D2799" i="2"/>
  <c r="V2802" i="1" s="1"/>
  <c r="D2800" i="2"/>
  <c r="V2803" i="1" s="1"/>
  <c r="D2801" i="2"/>
  <c r="V2804" i="1" s="1"/>
  <c r="D2802" i="2"/>
  <c r="V2805" i="1" s="1"/>
  <c r="D2803" i="2"/>
  <c r="V2806" i="1" s="1"/>
  <c r="D2804" i="2"/>
  <c r="V2807" i="1" s="1"/>
  <c r="D2805" i="2"/>
  <c r="V2808" i="1" s="1"/>
  <c r="D2806" i="2"/>
  <c r="V2809" i="1" s="1"/>
  <c r="D2807" i="2"/>
  <c r="V2810" i="1" s="1"/>
  <c r="D2809" i="2"/>
  <c r="V2812" i="1" s="1"/>
  <c r="D2811" i="2"/>
  <c r="V2814" i="1" s="1"/>
  <c r="D2812" i="2"/>
  <c r="V2815" i="1" s="1"/>
  <c r="D2813" i="2"/>
  <c r="V2816" i="1" s="1"/>
  <c r="D2814" i="2"/>
  <c r="V2817" i="1" s="1"/>
  <c r="D2815" i="2"/>
  <c r="V2818" i="1" s="1"/>
  <c r="D2816" i="2"/>
  <c r="V2819" i="1" s="1"/>
  <c r="D2817" i="2"/>
  <c r="V2820" i="1" s="1"/>
  <c r="D2818" i="2"/>
  <c r="V2821" i="1" s="1"/>
  <c r="D2819" i="2"/>
  <c r="V2822" i="1" s="1"/>
  <c r="D2820" i="2"/>
  <c r="V2823" i="1" s="1"/>
  <c r="D2821" i="2"/>
  <c r="V2824" i="1" s="1"/>
  <c r="D2822" i="2"/>
  <c r="V2825" i="1" s="1"/>
  <c r="D2823" i="2"/>
  <c r="V2826" i="1" s="1"/>
  <c r="D2824" i="2"/>
  <c r="V2827" i="1" s="1"/>
  <c r="D2828" i="2"/>
  <c r="V2831" i="1" s="1"/>
  <c r="D2825" i="2"/>
  <c r="V2828" i="1" s="1"/>
  <c r="D2826" i="2"/>
  <c r="V2829" i="1" s="1"/>
  <c r="D2827" i="2"/>
  <c r="V2830" i="1" s="1"/>
  <c r="D2829" i="2"/>
  <c r="V2832" i="1" s="1"/>
  <c r="D2830" i="2"/>
  <c r="V2833" i="1" s="1"/>
  <c r="D2831" i="2"/>
  <c r="V2834" i="1" s="1"/>
  <c r="D2832" i="2"/>
  <c r="V2835" i="1" s="1"/>
  <c r="D2833" i="2"/>
  <c r="V2836" i="1" s="1"/>
  <c r="D2834" i="2"/>
  <c r="V2837" i="1" s="1"/>
  <c r="D2835" i="2"/>
  <c r="V2838" i="1" s="1"/>
  <c r="D2836" i="2"/>
  <c r="V2839" i="1" s="1"/>
  <c r="D2837" i="2"/>
  <c r="V2840" i="1" s="1"/>
  <c r="D2838" i="2"/>
  <c r="V2841" i="1" s="1"/>
  <c r="D2840" i="2"/>
  <c r="V2843" i="1" s="1"/>
  <c r="D2841" i="2"/>
  <c r="V2844" i="1" s="1"/>
  <c r="D2842" i="2"/>
  <c r="V2845" i="1" s="1"/>
  <c r="D2843" i="2"/>
  <c r="V2846" i="1" s="1"/>
  <c r="D2844" i="2"/>
  <c r="V2847" i="1" s="1"/>
  <c r="D2845" i="2"/>
  <c r="V2848" i="1" s="1"/>
  <c r="D2846" i="2"/>
  <c r="V2849" i="1" s="1"/>
  <c r="D2847" i="2"/>
  <c r="V2850" i="1" s="1"/>
  <c r="D2848" i="2"/>
  <c r="V2851" i="1" s="1"/>
  <c r="D2849" i="2"/>
  <c r="V2852" i="1" s="1"/>
  <c r="D2850" i="2"/>
  <c r="V2853" i="1" s="1"/>
  <c r="D2851" i="2"/>
  <c r="V2854" i="1" s="1"/>
  <c r="D2852" i="2"/>
  <c r="V2855" i="1" s="1"/>
  <c r="D2853" i="2"/>
  <c r="V2856" i="1" s="1"/>
  <c r="D2854" i="2"/>
  <c r="V2857" i="1" s="1"/>
  <c r="D2855" i="2"/>
  <c r="V2858" i="1" s="1"/>
  <c r="D2856" i="2"/>
  <c r="V2859" i="1" s="1"/>
  <c r="D2857" i="2"/>
  <c r="V2860" i="1" s="1"/>
  <c r="D2858" i="2"/>
  <c r="V2861" i="1" s="1"/>
  <c r="D2859" i="2"/>
  <c r="V2862" i="1" s="1"/>
  <c r="D2860" i="2"/>
  <c r="V2863" i="1" s="1"/>
  <c r="D2861" i="2"/>
  <c r="V2864" i="1" s="1"/>
  <c r="D2862" i="2"/>
  <c r="V2865" i="1" s="1"/>
  <c r="D2863" i="2"/>
  <c r="V2866" i="1" s="1"/>
  <c r="D2864" i="2"/>
  <c r="V2867" i="1" s="1"/>
  <c r="D2865" i="2"/>
  <c r="V2868" i="1" s="1"/>
  <c r="D2866" i="2"/>
  <c r="V2869" i="1" s="1"/>
  <c r="D2867" i="2"/>
  <c r="V2870" i="1" s="1"/>
  <c r="D2868" i="2"/>
  <c r="V2871" i="1" s="1"/>
  <c r="D2869" i="2"/>
  <c r="V2872" i="1" s="1"/>
  <c r="D2870" i="2"/>
  <c r="V2873" i="1" s="1"/>
  <c r="D2871" i="2"/>
  <c r="V2874" i="1" s="1"/>
  <c r="D2872" i="2"/>
  <c r="V2875" i="1" s="1"/>
  <c r="D2873" i="2"/>
  <c r="V2876" i="1" s="1"/>
  <c r="D2874" i="2"/>
  <c r="V2877" i="1" s="1"/>
  <c r="D2875" i="2"/>
  <c r="V2878" i="1" s="1"/>
  <c r="D2876" i="2"/>
  <c r="V2879" i="1" s="1"/>
  <c r="D2877" i="2"/>
  <c r="V2880" i="1" s="1"/>
  <c r="D2878" i="2"/>
  <c r="V2881" i="1" s="1"/>
  <c r="D2879" i="2"/>
  <c r="V2882" i="1" s="1"/>
  <c r="D2880" i="2"/>
  <c r="V2883" i="1" s="1"/>
  <c r="D2881" i="2"/>
  <c r="V2884" i="1" s="1"/>
  <c r="D2882" i="2"/>
  <c r="V2885" i="1" s="1"/>
  <c r="D2883" i="2"/>
  <c r="V2886" i="1" s="1"/>
  <c r="D2884" i="2"/>
  <c r="V2887" i="1" s="1"/>
  <c r="D2885" i="2"/>
  <c r="V2888" i="1" s="1"/>
  <c r="D2886" i="2"/>
  <c r="V2889" i="1" s="1"/>
  <c r="D2887" i="2"/>
  <c r="V2890" i="1" s="1"/>
  <c r="D2888" i="2"/>
  <c r="V2891" i="1" s="1"/>
  <c r="D2889" i="2"/>
  <c r="V2892" i="1" s="1"/>
  <c r="D2890" i="2"/>
  <c r="V2893" i="1" s="1"/>
  <c r="D2891" i="2"/>
  <c r="V2894" i="1" s="1"/>
  <c r="D2892" i="2"/>
  <c r="V2895" i="1" s="1"/>
  <c r="D2893" i="2"/>
  <c r="V2896" i="1" s="1"/>
  <c r="D2894" i="2"/>
  <c r="V2897" i="1" s="1"/>
  <c r="D2895" i="2"/>
  <c r="V2898" i="1" s="1"/>
  <c r="D2896" i="2"/>
  <c r="V2899" i="1" s="1"/>
  <c r="D2897" i="2"/>
  <c r="V2900" i="1" s="1"/>
  <c r="D2898" i="2"/>
  <c r="V2901" i="1" s="1"/>
  <c r="D2899" i="2"/>
  <c r="V2902" i="1" s="1"/>
  <c r="D2900" i="2"/>
  <c r="V2903" i="1" s="1"/>
  <c r="D2901" i="2"/>
  <c r="V2904" i="1" s="1"/>
  <c r="D2902" i="2"/>
  <c r="V2905" i="1" s="1"/>
  <c r="D2903" i="2"/>
  <c r="V2906" i="1" s="1"/>
  <c r="D2904" i="2"/>
  <c r="V2907" i="1" s="1"/>
  <c r="D2905" i="2"/>
  <c r="V2908" i="1" s="1"/>
  <c r="D2906" i="2"/>
  <c r="V2909" i="1" s="1"/>
  <c r="D2907" i="2"/>
  <c r="V2910" i="1" s="1"/>
  <c r="D2908" i="2"/>
  <c r="V2911" i="1" s="1"/>
  <c r="D2909" i="2"/>
  <c r="V2912" i="1" s="1"/>
  <c r="D2910" i="2"/>
  <c r="V2913" i="1" s="1"/>
  <c r="D2911" i="2"/>
  <c r="V2914" i="1" s="1"/>
  <c r="D2912" i="2"/>
  <c r="V2915" i="1" s="1"/>
  <c r="D2913" i="2"/>
  <c r="V2916" i="1" s="1"/>
  <c r="D2914" i="2"/>
  <c r="V2917" i="1" s="1"/>
  <c r="D2915" i="2"/>
  <c r="V2918" i="1" s="1"/>
  <c r="D2916" i="2"/>
  <c r="V2919" i="1" s="1"/>
  <c r="D2917" i="2"/>
  <c r="V2920" i="1" s="1"/>
  <c r="D2918" i="2"/>
  <c r="V2921" i="1" s="1"/>
  <c r="D2919" i="2"/>
  <c r="V2922" i="1" s="1"/>
  <c r="D2920" i="2"/>
  <c r="V2923" i="1" s="1"/>
  <c r="D2921" i="2"/>
  <c r="V2924" i="1" s="1"/>
  <c r="D2922" i="2"/>
  <c r="V2925" i="1" s="1"/>
  <c r="D2923" i="2"/>
  <c r="V2926" i="1" s="1"/>
  <c r="D2924" i="2"/>
  <c r="V2927" i="1" s="1"/>
  <c r="D2925" i="2"/>
  <c r="V2928" i="1" s="1"/>
  <c r="D2926" i="2"/>
  <c r="V2929" i="1" s="1"/>
  <c r="D2927" i="2"/>
  <c r="V2930" i="1" s="1"/>
  <c r="D2928" i="2"/>
  <c r="V2931" i="1" s="1"/>
  <c r="D2930" i="2"/>
  <c r="V2933" i="1" s="1"/>
  <c r="D2931" i="2"/>
  <c r="V2934" i="1" s="1"/>
  <c r="D2932" i="2"/>
  <c r="V2935" i="1" s="1"/>
  <c r="D2933" i="2"/>
  <c r="V2936" i="1" s="1"/>
  <c r="D2934" i="2"/>
  <c r="V2937" i="1" s="1"/>
  <c r="D2935" i="2"/>
  <c r="V2938" i="1" s="1"/>
  <c r="D2936" i="2"/>
  <c r="V2939" i="1" s="1"/>
  <c r="D2937" i="2"/>
  <c r="V2940" i="1" s="1"/>
  <c r="D2938" i="2"/>
  <c r="V2941" i="1" s="1"/>
  <c r="D2939" i="2"/>
  <c r="V2942" i="1" s="1"/>
  <c r="D2940" i="2"/>
  <c r="V2943" i="1" s="1"/>
  <c r="D2941" i="2"/>
  <c r="V2944" i="1" s="1"/>
  <c r="D2942" i="2"/>
  <c r="V2945" i="1" s="1"/>
  <c r="D2943" i="2"/>
  <c r="V2946" i="1" s="1"/>
  <c r="D2944" i="2"/>
  <c r="V2947" i="1" s="1"/>
  <c r="D2945" i="2"/>
  <c r="V2948" i="1" s="1"/>
  <c r="D2946" i="2"/>
  <c r="V2949" i="1" s="1"/>
  <c r="D2947" i="2"/>
  <c r="V2950" i="1" s="1"/>
  <c r="D2948" i="2"/>
  <c r="V2951" i="1" s="1"/>
  <c r="D2950" i="2"/>
  <c r="V2953" i="1" s="1"/>
  <c r="D2951" i="2"/>
  <c r="V2954" i="1" s="1"/>
  <c r="D2952" i="2"/>
  <c r="V2955" i="1" s="1"/>
  <c r="D2953" i="2"/>
  <c r="V2956" i="1" s="1"/>
  <c r="D2954" i="2"/>
  <c r="V2957" i="1" s="1"/>
  <c r="D2955" i="2"/>
  <c r="V2958" i="1" s="1"/>
  <c r="D2956" i="2"/>
  <c r="V2959" i="1" s="1"/>
  <c r="D2957" i="2"/>
  <c r="V2960" i="1" s="1"/>
  <c r="D2958" i="2"/>
  <c r="V2961" i="1" s="1"/>
  <c r="D2959" i="2"/>
  <c r="V2962" i="1" s="1"/>
  <c r="D2960" i="2"/>
  <c r="V2963" i="1" s="1"/>
  <c r="D2961" i="2"/>
  <c r="V2964" i="1" s="1"/>
  <c r="D2962" i="2"/>
  <c r="V2965" i="1" s="1"/>
  <c r="D2963" i="2"/>
  <c r="V2966" i="1" s="1"/>
  <c r="D2964" i="2"/>
  <c r="V2967" i="1" s="1"/>
  <c r="D2965" i="2"/>
  <c r="V2968" i="1" s="1"/>
  <c r="D2966" i="2"/>
  <c r="V2969" i="1" s="1"/>
  <c r="D2967" i="2"/>
  <c r="V2970" i="1" s="1"/>
  <c r="D2968" i="2"/>
  <c r="V2971" i="1" s="1"/>
  <c r="D2969" i="2"/>
  <c r="V2972" i="1" s="1"/>
  <c r="D2970" i="2"/>
  <c r="V2973" i="1" s="1"/>
  <c r="D2971" i="2"/>
  <c r="V2974" i="1" s="1"/>
  <c r="D2972" i="2"/>
  <c r="V2975" i="1" s="1"/>
  <c r="D2973" i="2"/>
  <c r="V2976" i="1" s="1"/>
  <c r="D2974" i="2"/>
  <c r="V2977" i="1" s="1"/>
  <c r="D2975" i="2"/>
  <c r="V2978" i="1" s="1"/>
  <c r="D2976" i="2"/>
  <c r="V2979" i="1" s="1"/>
  <c r="D2977" i="2"/>
  <c r="V2980" i="1" s="1"/>
  <c r="D2978" i="2"/>
  <c r="V2981" i="1" s="1"/>
  <c r="D2979" i="2"/>
  <c r="V2982" i="1" s="1"/>
  <c r="D2980" i="2"/>
  <c r="V2983" i="1" s="1"/>
  <c r="D2981" i="2"/>
  <c r="V2984" i="1" s="1"/>
  <c r="D2982" i="2"/>
  <c r="V2985" i="1" s="1"/>
  <c r="D2983" i="2"/>
  <c r="V2986" i="1" s="1"/>
  <c r="D2984" i="2"/>
  <c r="V2987" i="1" s="1"/>
  <c r="D2985" i="2"/>
  <c r="V2988" i="1" s="1"/>
  <c r="D2986" i="2"/>
  <c r="V2989" i="1" s="1"/>
  <c r="D2987" i="2"/>
  <c r="V2990" i="1" s="1"/>
  <c r="D2988" i="2"/>
  <c r="V2991" i="1" s="1"/>
  <c r="D2989" i="2"/>
  <c r="V2992" i="1" s="1"/>
  <c r="D2990" i="2"/>
  <c r="V2993" i="1" s="1"/>
  <c r="D2991" i="2"/>
  <c r="V2994" i="1" s="1"/>
  <c r="D2992" i="2"/>
  <c r="V2995" i="1" s="1"/>
  <c r="D2993" i="2"/>
  <c r="V2996" i="1" s="1"/>
  <c r="D2994" i="2"/>
  <c r="V2997" i="1" s="1"/>
  <c r="D2995" i="2"/>
  <c r="V2998" i="1" s="1"/>
  <c r="D2997" i="2"/>
  <c r="V3000" i="1" s="1"/>
  <c r="D2998" i="2"/>
  <c r="V3001" i="1" s="1"/>
  <c r="D2999" i="2"/>
  <c r="V3002" i="1" s="1"/>
  <c r="D3001" i="2"/>
  <c r="V3004" i="1" s="1"/>
  <c r="D3002" i="2"/>
  <c r="V3005" i="1" s="1"/>
  <c r="D3003" i="2"/>
  <c r="V3006" i="1" s="1"/>
  <c r="D3004" i="2"/>
  <c r="V3007" i="1" s="1"/>
  <c r="D3005" i="2"/>
  <c r="V3008" i="1" s="1"/>
  <c r="D3006" i="2"/>
  <c r="V3009" i="1" s="1"/>
  <c r="D3007" i="2"/>
  <c r="V3010" i="1" s="1"/>
  <c r="D3008" i="2"/>
  <c r="V3011" i="1" s="1"/>
  <c r="D3009" i="2"/>
  <c r="V3012" i="1" s="1"/>
  <c r="D3010" i="2"/>
  <c r="V3013" i="1" s="1"/>
  <c r="D3011" i="2"/>
  <c r="V3014" i="1" s="1"/>
  <c r="D3012" i="2"/>
  <c r="V3015" i="1" s="1"/>
  <c r="D3013" i="2"/>
  <c r="V3016" i="1" s="1"/>
  <c r="D3014" i="2"/>
  <c r="V3017" i="1" s="1"/>
  <c r="D3015" i="2"/>
  <c r="V3018" i="1" s="1"/>
  <c r="D3016" i="2"/>
  <c r="V3019" i="1" s="1"/>
  <c r="D3017" i="2"/>
  <c r="V3020" i="1" s="1"/>
  <c r="D3018" i="2"/>
  <c r="V3021" i="1" s="1"/>
  <c r="D3019" i="2"/>
  <c r="V3022" i="1" s="1"/>
  <c r="D3020" i="2"/>
  <c r="V3023" i="1" s="1"/>
  <c r="D3021" i="2"/>
  <c r="V3024" i="1" s="1"/>
  <c r="D3022" i="2"/>
  <c r="V3025" i="1" s="1"/>
  <c r="D3023" i="2"/>
  <c r="V3026" i="1" s="1"/>
  <c r="D3024" i="2"/>
  <c r="V3027" i="1" s="1"/>
  <c r="D3025" i="2"/>
  <c r="V3028" i="1" s="1"/>
  <c r="D3026" i="2"/>
  <c r="V3029" i="1" s="1"/>
  <c r="D3031" i="2"/>
  <c r="V3034" i="1" s="1"/>
  <c r="D3033" i="2"/>
  <c r="V3036" i="1" s="1"/>
  <c r="D3034" i="2"/>
  <c r="V3037" i="1" s="1"/>
  <c r="D3035" i="2"/>
  <c r="V3038" i="1" s="1"/>
  <c r="D3036" i="2"/>
  <c r="V3039" i="1" s="1"/>
  <c r="D3037" i="2"/>
  <c r="V3040" i="1" s="1"/>
  <c r="D3038" i="2"/>
  <c r="V3041" i="1" s="1"/>
  <c r="D3039" i="2"/>
  <c r="V3042" i="1" s="1"/>
  <c r="D3040" i="2"/>
  <c r="V3043" i="1" s="1"/>
  <c r="D3041" i="2"/>
  <c r="V3044" i="1" s="1"/>
  <c r="D3042" i="2"/>
  <c r="V3045" i="1" s="1"/>
  <c r="D3043" i="2"/>
  <c r="V3046" i="1" s="1"/>
  <c r="D3044" i="2"/>
  <c r="V3047" i="1" s="1"/>
  <c r="D3045" i="2"/>
  <c r="V3048" i="1" s="1"/>
  <c r="D3046" i="2"/>
  <c r="V3049" i="1" s="1"/>
  <c r="D3047" i="2"/>
  <c r="V3050" i="1" s="1"/>
  <c r="D3048" i="2"/>
  <c r="V3051" i="1" s="1"/>
  <c r="D3049" i="2"/>
  <c r="V3052" i="1" s="1"/>
  <c r="D3051" i="2"/>
  <c r="V3054" i="1" s="1"/>
  <c r="D3052" i="2"/>
  <c r="V3055" i="1" s="1"/>
  <c r="D3053" i="2"/>
  <c r="V3056" i="1" s="1"/>
  <c r="D3054" i="2"/>
  <c r="V3057" i="1" s="1"/>
  <c r="D3055" i="2"/>
  <c r="V3058" i="1" s="1"/>
  <c r="D3056" i="2"/>
  <c r="V3059" i="1" s="1"/>
  <c r="D3057" i="2"/>
  <c r="V3060" i="1" s="1"/>
  <c r="D3058" i="2"/>
  <c r="V3061" i="1" s="1"/>
  <c r="D3059" i="2"/>
  <c r="V3062" i="1" s="1"/>
  <c r="D3060" i="2"/>
  <c r="V3063" i="1" s="1"/>
  <c r="D3061" i="2"/>
  <c r="V3064" i="1" s="1"/>
  <c r="D3062" i="2"/>
  <c r="V3065" i="1" s="1"/>
  <c r="D3063" i="2"/>
  <c r="V3066" i="1" s="1"/>
  <c r="D3064" i="2"/>
  <c r="V3067" i="1" s="1"/>
  <c r="D3065" i="2"/>
  <c r="V3068" i="1" s="1"/>
  <c r="D3066" i="2"/>
  <c r="V3069" i="1" s="1"/>
  <c r="D3067" i="2"/>
  <c r="V3070" i="1" s="1"/>
  <c r="D3069" i="2"/>
  <c r="V3072" i="1" s="1"/>
  <c r="D3070" i="2"/>
  <c r="V3073" i="1" s="1"/>
  <c r="D3071" i="2"/>
  <c r="V3074" i="1" s="1"/>
  <c r="D3072" i="2"/>
  <c r="V3075" i="1" s="1"/>
  <c r="D3073" i="2"/>
  <c r="V3076" i="1" s="1"/>
  <c r="D3074" i="2"/>
  <c r="V3077" i="1" s="1"/>
  <c r="D3075" i="2"/>
  <c r="V3078" i="1" s="1"/>
  <c r="D3076" i="2"/>
  <c r="V3079" i="1" s="1"/>
  <c r="D3077" i="2"/>
  <c r="V3080" i="1" s="1"/>
  <c r="D3078" i="2"/>
  <c r="V3081" i="1" s="1"/>
  <c r="D3079" i="2"/>
  <c r="V3082" i="1" s="1"/>
  <c r="D3080" i="2"/>
  <c r="V3083" i="1" s="1"/>
  <c r="D3081" i="2"/>
  <c r="V3084" i="1" s="1"/>
  <c r="D3082" i="2"/>
  <c r="V3085" i="1" s="1"/>
  <c r="D3083" i="2"/>
  <c r="V3086" i="1" s="1"/>
  <c r="D3084" i="2"/>
  <c r="V3087" i="1" s="1"/>
  <c r="D3085" i="2"/>
  <c r="V3088" i="1" s="1"/>
  <c r="D3086" i="2"/>
  <c r="V3089" i="1" s="1"/>
  <c r="D3087" i="2"/>
  <c r="V3090" i="1" s="1"/>
  <c r="D3088" i="2"/>
  <c r="V3091" i="1" s="1"/>
  <c r="D3089" i="2"/>
  <c r="V3092" i="1" s="1"/>
  <c r="D3090" i="2"/>
  <c r="V3093" i="1" s="1"/>
  <c r="D3091" i="2"/>
  <c r="V3094" i="1" s="1"/>
  <c r="D3092" i="2"/>
  <c r="V3095" i="1" s="1"/>
  <c r="D3093" i="2"/>
  <c r="V3096" i="1" s="1"/>
  <c r="D3094" i="2"/>
  <c r="V3097" i="1" s="1"/>
  <c r="D3095" i="2"/>
  <c r="V3098" i="1" s="1"/>
  <c r="D3096" i="2"/>
  <c r="V3099" i="1" s="1"/>
  <c r="D3097" i="2"/>
  <c r="V3100" i="1" s="1"/>
  <c r="D3098" i="2"/>
  <c r="V3101" i="1" s="1"/>
  <c r="D3099" i="2"/>
  <c r="V3102" i="1" s="1"/>
  <c r="D3100" i="2"/>
  <c r="V3103" i="1" s="1"/>
  <c r="D3101" i="2"/>
  <c r="V3104" i="1" s="1"/>
  <c r="D3102" i="2"/>
  <c r="V3105" i="1" s="1"/>
  <c r="D3103" i="2"/>
  <c r="V3106" i="1" s="1"/>
  <c r="D3104" i="2"/>
  <c r="V3107" i="1" s="1"/>
  <c r="D3105" i="2"/>
  <c r="V3108" i="1" s="1"/>
  <c r="D3106" i="2"/>
  <c r="V3109" i="1" s="1"/>
  <c r="D3107" i="2"/>
  <c r="V3110" i="1" s="1"/>
  <c r="D3108" i="2"/>
  <c r="V3111" i="1" s="1"/>
  <c r="D3109" i="2"/>
  <c r="V3112" i="1" s="1"/>
  <c r="D3110" i="2"/>
  <c r="V3113" i="1" s="1"/>
  <c r="D3111" i="2"/>
  <c r="V3114" i="1" s="1"/>
  <c r="D3112" i="2"/>
  <c r="V3115" i="1" s="1"/>
  <c r="D3113" i="2"/>
  <c r="V3116" i="1" s="1"/>
  <c r="D3114" i="2"/>
  <c r="V3117" i="1" s="1"/>
  <c r="D3115" i="2"/>
  <c r="V3118" i="1" s="1"/>
  <c r="D3116" i="2"/>
  <c r="V3119" i="1" s="1"/>
  <c r="D3117" i="2"/>
  <c r="V3120" i="1" s="1"/>
  <c r="D3118" i="2"/>
  <c r="V3121" i="1" s="1"/>
  <c r="D3119" i="2"/>
  <c r="V3122" i="1" s="1"/>
  <c r="D3120" i="2"/>
  <c r="V3123" i="1" s="1"/>
  <c r="D3121" i="2"/>
  <c r="V3124" i="1" s="1"/>
  <c r="D3122" i="2"/>
  <c r="V3125" i="1" s="1"/>
  <c r="D3123" i="2"/>
  <c r="V3126" i="1" s="1"/>
  <c r="D3124" i="2"/>
  <c r="V3127" i="1" s="1"/>
  <c r="D3125" i="2"/>
  <c r="V3128" i="1" s="1"/>
  <c r="D3126" i="2"/>
  <c r="V3129" i="1" s="1"/>
  <c r="D3127" i="2"/>
  <c r="V3130" i="1" s="1"/>
  <c r="D3128" i="2"/>
  <c r="V3131" i="1" s="1"/>
  <c r="D3129" i="2"/>
  <c r="V3132" i="1" s="1"/>
  <c r="D3130" i="2"/>
  <c r="V3133" i="1" s="1"/>
  <c r="D3131" i="2"/>
  <c r="V3134" i="1" s="1"/>
  <c r="D3132" i="2"/>
  <c r="V3135" i="1" s="1"/>
  <c r="D3133" i="2"/>
  <c r="V3136" i="1" s="1"/>
  <c r="D3134" i="2"/>
  <c r="V3137" i="1" s="1"/>
  <c r="D3135" i="2"/>
  <c r="V3138" i="1" s="1"/>
  <c r="D3136" i="2"/>
  <c r="V3139" i="1" s="1"/>
  <c r="D3138" i="2"/>
  <c r="V3141" i="1" s="1"/>
  <c r="D3139" i="2"/>
  <c r="V3142" i="1" s="1"/>
  <c r="D3140" i="2"/>
  <c r="V3143" i="1" s="1"/>
  <c r="D3141" i="2"/>
  <c r="V3144" i="1" s="1"/>
  <c r="D3142" i="2"/>
  <c r="V3145" i="1" s="1"/>
  <c r="D3143" i="2"/>
  <c r="V3146" i="1" s="1"/>
  <c r="D3144" i="2"/>
  <c r="V3147" i="1" s="1"/>
  <c r="D3145" i="2"/>
  <c r="V3148" i="1" s="1"/>
  <c r="D3146" i="2"/>
  <c r="V3149" i="1" s="1"/>
  <c r="D3147" i="2"/>
  <c r="V3150" i="1" s="1"/>
  <c r="D3148" i="2"/>
  <c r="V3151" i="1" s="1"/>
  <c r="D3150" i="2"/>
  <c r="V3153" i="1" s="1"/>
  <c r="D3151" i="2"/>
  <c r="V3154" i="1" s="1"/>
  <c r="D3152" i="2"/>
  <c r="V3155" i="1" s="1"/>
  <c r="D3153" i="2"/>
  <c r="V3156" i="1" s="1"/>
  <c r="D3154" i="2"/>
  <c r="V3157" i="1" s="1"/>
  <c r="D3155" i="2"/>
  <c r="V3158" i="1" s="1"/>
  <c r="D3156" i="2"/>
  <c r="V3159" i="1" s="1"/>
  <c r="D3157" i="2"/>
  <c r="V3160" i="1" s="1"/>
  <c r="D3158" i="2"/>
  <c r="V3161" i="1" s="1"/>
  <c r="D3159" i="2"/>
  <c r="V3162" i="1" s="1"/>
  <c r="D3160" i="2"/>
  <c r="V3163" i="1" s="1"/>
  <c r="D3161" i="2"/>
  <c r="V3164" i="1" s="1"/>
  <c r="D3162" i="2"/>
  <c r="V3165" i="1" s="1"/>
  <c r="D3163" i="2"/>
  <c r="V3166" i="1" s="1"/>
  <c r="D3164" i="2"/>
  <c r="V3167" i="1" s="1"/>
  <c r="D3165" i="2"/>
  <c r="V3168" i="1" s="1"/>
  <c r="D3166" i="2"/>
  <c r="V3169" i="1" s="1"/>
  <c r="D3167" i="2"/>
  <c r="V3170" i="1" s="1"/>
  <c r="D3168" i="2"/>
  <c r="V3171" i="1" s="1"/>
  <c r="D3169" i="2"/>
  <c r="V3172" i="1" s="1"/>
  <c r="D3170" i="2"/>
  <c r="V3173" i="1" s="1"/>
  <c r="D3171" i="2"/>
  <c r="V3174" i="1" s="1"/>
  <c r="D3172" i="2"/>
  <c r="V3175" i="1" s="1"/>
  <c r="D3173" i="2"/>
  <c r="V3176" i="1" s="1"/>
  <c r="D3174" i="2"/>
  <c r="V3177" i="1" s="1"/>
  <c r="D3175" i="2"/>
  <c r="V3178" i="1" s="1"/>
  <c r="D3176" i="2"/>
  <c r="V3179" i="1" s="1"/>
  <c r="D3177" i="2"/>
  <c r="V3180" i="1" s="1"/>
  <c r="D3178" i="2"/>
  <c r="V3181" i="1" s="1"/>
  <c r="D3179" i="2"/>
  <c r="V3182" i="1" s="1"/>
  <c r="D3180" i="2"/>
  <c r="V3183" i="1" s="1"/>
  <c r="D3182" i="2"/>
  <c r="V3185" i="1" s="1"/>
  <c r="D3183" i="2"/>
  <c r="V3186" i="1" s="1"/>
  <c r="D3184" i="2"/>
  <c r="V3187" i="1" s="1"/>
  <c r="D3185" i="2"/>
  <c r="V3188" i="1" s="1"/>
  <c r="D3186" i="2"/>
  <c r="V3189" i="1" s="1"/>
  <c r="D3187" i="2"/>
  <c r="V3190" i="1" s="1"/>
  <c r="D3188" i="2"/>
  <c r="V3191" i="1" s="1"/>
  <c r="D3189" i="2"/>
  <c r="V3192" i="1" s="1"/>
  <c r="D3190" i="2"/>
  <c r="V3193" i="1" s="1"/>
  <c r="D3191" i="2"/>
  <c r="V3194" i="1" s="1"/>
  <c r="D3192" i="2"/>
  <c r="V3195" i="1" s="1"/>
  <c r="D3193" i="2"/>
  <c r="V3196" i="1" s="1"/>
  <c r="D3194" i="2"/>
  <c r="V3197" i="1" s="1"/>
  <c r="D3195" i="2"/>
  <c r="V3198" i="1" s="1"/>
  <c r="D3196" i="2"/>
  <c r="V3199" i="1" s="1"/>
  <c r="D3197" i="2"/>
  <c r="V3200" i="1" s="1"/>
  <c r="D3198" i="2"/>
  <c r="V3201" i="1" s="1"/>
  <c r="D3199" i="2"/>
  <c r="V3202" i="1" s="1"/>
  <c r="D3200" i="2"/>
  <c r="V3203" i="1" s="1"/>
  <c r="D3201" i="2"/>
  <c r="V3204" i="1" s="1"/>
  <c r="D3202" i="2"/>
  <c r="V3205" i="1" s="1"/>
  <c r="D3203" i="2"/>
  <c r="V3206" i="1" s="1"/>
  <c r="D3204" i="2"/>
  <c r="V3207" i="1" s="1"/>
  <c r="D3205" i="2"/>
  <c r="V3208" i="1" s="1"/>
  <c r="D3206" i="2"/>
  <c r="V3209" i="1" s="1"/>
  <c r="D3207" i="2"/>
  <c r="V3210" i="1" s="1"/>
  <c r="D3209" i="2"/>
  <c r="V3212" i="1" s="1"/>
  <c r="D3210" i="2"/>
  <c r="V3213" i="1" s="1"/>
  <c r="D3211" i="2"/>
  <c r="V3214" i="1" s="1"/>
  <c r="D3212" i="2"/>
  <c r="V3215" i="1" s="1"/>
  <c r="D3213" i="2"/>
  <c r="V3216" i="1" s="1"/>
  <c r="D3214" i="2"/>
  <c r="V3217" i="1" s="1"/>
  <c r="D3215" i="2"/>
  <c r="V3218" i="1" s="1"/>
  <c r="D3217" i="2"/>
  <c r="V3220" i="1" s="1"/>
  <c r="D3218" i="2"/>
  <c r="V3221" i="1" s="1"/>
  <c r="D3219" i="2"/>
  <c r="V3222" i="1" s="1"/>
  <c r="D3221" i="2"/>
  <c r="V3224" i="1" s="1"/>
  <c r="D3222" i="2"/>
  <c r="V3225" i="1" s="1"/>
  <c r="D3223" i="2"/>
  <c r="V3226" i="1" s="1"/>
  <c r="D3224" i="2"/>
  <c r="V3227" i="1" s="1"/>
  <c r="D3225" i="2"/>
  <c r="V3228" i="1" s="1"/>
  <c r="D3226" i="2"/>
  <c r="V3229" i="1" s="1"/>
  <c r="D3227" i="2"/>
  <c r="V3230" i="1" s="1"/>
  <c r="D3228" i="2"/>
  <c r="V3231" i="1" s="1"/>
  <c r="D3229" i="2"/>
  <c r="V3232" i="1" s="1"/>
  <c r="D3230" i="2"/>
  <c r="V3233" i="1" s="1"/>
  <c r="D3231" i="2"/>
  <c r="V3234" i="1" s="1"/>
  <c r="D3232" i="2"/>
  <c r="V3235" i="1" s="1"/>
  <c r="D3233" i="2"/>
  <c r="V3236" i="1" s="1"/>
  <c r="D3234" i="2"/>
  <c r="V3237" i="1" s="1"/>
  <c r="D3236" i="2"/>
  <c r="V3239" i="1" s="1"/>
  <c r="D3237" i="2"/>
  <c r="V3240" i="1" s="1"/>
  <c r="D3238" i="2"/>
  <c r="V3241" i="1" s="1"/>
  <c r="D3239" i="2"/>
  <c r="V3242" i="1" s="1"/>
  <c r="D3240" i="2"/>
  <c r="V3243" i="1" s="1"/>
  <c r="D3242" i="2"/>
  <c r="V3245" i="1" s="1"/>
  <c r="D3243" i="2"/>
  <c r="V3246" i="1" s="1"/>
  <c r="D3245" i="2"/>
  <c r="V3248" i="1" s="1"/>
  <c r="D3246" i="2"/>
  <c r="V3249" i="1" s="1"/>
  <c r="D3247" i="2"/>
  <c r="V3250" i="1" s="1"/>
  <c r="D3248" i="2"/>
  <c r="V3251" i="1" s="1"/>
  <c r="D3249" i="2"/>
  <c r="V3252" i="1" s="1"/>
  <c r="D3250" i="2"/>
  <c r="V3253" i="1" s="1"/>
  <c r="D3251" i="2"/>
  <c r="V3254" i="1" s="1"/>
  <c r="D3253" i="2"/>
  <c r="V3256" i="1" s="1"/>
  <c r="D3254" i="2"/>
  <c r="V3257" i="1" s="1"/>
  <c r="D3255" i="2"/>
  <c r="V3258" i="1" s="1"/>
  <c r="D3256" i="2"/>
  <c r="V3259" i="1" s="1"/>
  <c r="D3257" i="2"/>
  <c r="V3260" i="1" s="1"/>
  <c r="D3258" i="2"/>
  <c r="V3261" i="1" s="1"/>
  <c r="D3259" i="2"/>
  <c r="V3262" i="1" s="1"/>
  <c r="D3260" i="2"/>
  <c r="V3263" i="1" s="1"/>
  <c r="D3261" i="2"/>
  <c r="V3264" i="1" s="1"/>
  <c r="D3262" i="2"/>
  <c r="V3265" i="1" s="1"/>
  <c r="D3263" i="2"/>
  <c r="V3266" i="1" s="1"/>
  <c r="D3264" i="2"/>
  <c r="V3267" i="1" s="1"/>
  <c r="D3265" i="2"/>
  <c r="V3268" i="1" s="1"/>
  <c r="D3266" i="2"/>
  <c r="V3269" i="1" s="1"/>
  <c r="D3267" i="2"/>
  <c r="V3270" i="1" s="1"/>
  <c r="D3268" i="2"/>
  <c r="V3271" i="1" s="1"/>
  <c r="D3269" i="2"/>
  <c r="V3272" i="1" s="1"/>
  <c r="D3270" i="2"/>
  <c r="V3273" i="1" s="1"/>
  <c r="D3271" i="2"/>
  <c r="V3274" i="1" s="1"/>
  <c r="D3272" i="2"/>
  <c r="V3275" i="1" s="1"/>
  <c r="D3273" i="2"/>
  <c r="V3276" i="1" s="1"/>
  <c r="D3274" i="2"/>
  <c r="V3277" i="1" s="1"/>
  <c r="D3275" i="2"/>
  <c r="V3278" i="1" s="1"/>
  <c r="D3276" i="2"/>
  <c r="V3279" i="1" s="1"/>
  <c r="D3277" i="2"/>
  <c r="V3280" i="1" s="1"/>
  <c r="D3278" i="2"/>
  <c r="V3281" i="1" s="1"/>
  <c r="D3279" i="2"/>
  <c r="V3282" i="1" s="1"/>
  <c r="D3280" i="2"/>
  <c r="V3283" i="1" s="1"/>
  <c r="D3281" i="2"/>
  <c r="V3284" i="1" s="1"/>
  <c r="D3282" i="2"/>
  <c r="V3285" i="1" s="1"/>
  <c r="D3283" i="2"/>
  <c r="V3286" i="1" s="1"/>
  <c r="D3284" i="2"/>
  <c r="V3287" i="1" s="1"/>
  <c r="D3285" i="2"/>
  <c r="V3288" i="1" s="1"/>
  <c r="D3286" i="2"/>
  <c r="V3289" i="1" s="1"/>
  <c r="D3287" i="2"/>
  <c r="V3290" i="1" s="1"/>
  <c r="D3288" i="2"/>
  <c r="V3291" i="1" s="1"/>
  <c r="D3289" i="2"/>
  <c r="V3292" i="1" s="1"/>
  <c r="D3290" i="2"/>
  <c r="V3293" i="1" s="1"/>
  <c r="D3291" i="2"/>
  <c r="V3294" i="1" s="1"/>
  <c r="D3292" i="2"/>
  <c r="V3295" i="1" s="1"/>
  <c r="D3293" i="2"/>
  <c r="V3296" i="1" s="1"/>
  <c r="D3294" i="2"/>
  <c r="V3297" i="1" s="1"/>
  <c r="D3295" i="2"/>
  <c r="V3298" i="1" s="1"/>
  <c r="D3296" i="2"/>
  <c r="V3299" i="1" s="1"/>
  <c r="D3297" i="2"/>
  <c r="V3300" i="1" s="1"/>
  <c r="D3298" i="2"/>
  <c r="V3301" i="1" s="1"/>
  <c r="D3299" i="2"/>
  <c r="V3302" i="1" s="1"/>
  <c r="D3300" i="2"/>
  <c r="V3303" i="1" s="1"/>
  <c r="D3301" i="2"/>
  <c r="V3304" i="1" s="1"/>
  <c r="D3302" i="2"/>
  <c r="V3305" i="1" s="1"/>
  <c r="D3303" i="2"/>
  <c r="V3306" i="1" s="1"/>
  <c r="D3304" i="2"/>
  <c r="V3307" i="1" s="1"/>
  <c r="D3305" i="2"/>
  <c r="V3308" i="1" s="1"/>
  <c r="D3306" i="2"/>
  <c r="V3309" i="1" s="1"/>
  <c r="D3307" i="2"/>
  <c r="V3310" i="1" s="1"/>
  <c r="D3308" i="2"/>
  <c r="V3311" i="1" s="1"/>
  <c r="D3309" i="2"/>
  <c r="V3312" i="1" s="1"/>
  <c r="D3310" i="2"/>
  <c r="V3313" i="1" s="1"/>
  <c r="D3311" i="2"/>
  <c r="V3314" i="1" s="1"/>
  <c r="D3312" i="2"/>
  <c r="V3315" i="1" s="1"/>
  <c r="D3313" i="2"/>
  <c r="V3316" i="1" s="1"/>
  <c r="D3314" i="2"/>
  <c r="V3317" i="1" s="1"/>
  <c r="D3315" i="2"/>
  <c r="V3318" i="1" s="1"/>
  <c r="D3316" i="2"/>
  <c r="V3319" i="1" s="1"/>
  <c r="D3317" i="2"/>
  <c r="V3320" i="1" s="1"/>
  <c r="D3318" i="2"/>
  <c r="V3321" i="1" s="1"/>
  <c r="D3319" i="2"/>
  <c r="V3322" i="1" s="1"/>
  <c r="D3320" i="2"/>
  <c r="V3323" i="1" s="1"/>
  <c r="D3321" i="2"/>
  <c r="V3324" i="1" s="1"/>
  <c r="D3322" i="2"/>
  <c r="V3325" i="1" s="1"/>
  <c r="D3323" i="2"/>
  <c r="V3326" i="1" s="1"/>
  <c r="D3324" i="2"/>
  <c r="V3327" i="1" s="1"/>
  <c r="D3325" i="2"/>
  <c r="V3328" i="1" s="1"/>
  <c r="D3326" i="2"/>
  <c r="V3329" i="1" s="1"/>
  <c r="D3327" i="2"/>
  <c r="V3330" i="1" s="1"/>
  <c r="D3328" i="2"/>
  <c r="V3331" i="1" s="1"/>
  <c r="D3329" i="2"/>
  <c r="V3332" i="1" s="1"/>
  <c r="D3330" i="2"/>
  <c r="V3333" i="1" s="1"/>
  <c r="D3331" i="2"/>
  <c r="V3334" i="1" s="1"/>
  <c r="D3332" i="2"/>
  <c r="V3335" i="1" s="1"/>
  <c r="D3333" i="2"/>
  <c r="V3336" i="1" s="1"/>
  <c r="D3334" i="2"/>
  <c r="V3337" i="1" s="1"/>
  <c r="D3335" i="2"/>
  <c r="V3338" i="1" s="1"/>
  <c r="D3336" i="2"/>
  <c r="V3339" i="1" s="1"/>
  <c r="D3337" i="2"/>
  <c r="V3340" i="1" s="1"/>
  <c r="D3340" i="2"/>
  <c r="V3343" i="1" s="1"/>
  <c r="D3341" i="2"/>
  <c r="V3344" i="1" s="1"/>
  <c r="D3342" i="2"/>
  <c r="V3345" i="1" s="1"/>
  <c r="D3343" i="2"/>
  <c r="V3346" i="1" s="1"/>
  <c r="D3344" i="2"/>
  <c r="V3347" i="1" s="1"/>
  <c r="D3345" i="2"/>
  <c r="V3348" i="1" s="1"/>
  <c r="D3346" i="2"/>
  <c r="V3349" i="1" s="1"/>
  <c r="D3347" i="2"/>
  <c r="V3350" i="1" s="1"/>
  <c r="D3348" i="2"/>
  <c r="V3351" i="1" s="1"/>
  <c r="D3349" i="2"/>
  <c r="V3352" i="1" s="1"/>
  <c r="D3351" i="2"/>
  <c r="V3354" i="1" s="1"/>
  <c r="D3352" i="2"/>
  <c r="V3355" i="1" s="1"/>
  <c r="D3353" i="2"/>
  <c r="V3356" i="1" s="1"/>
  <c r="D3354" i="2"/>
  <c r="V3357" i="1" s="1"/>
  <c r="D3355" i="2"/>
  <c r="V3358" i="1" s="1"/>
  <c r="D3356" i="2"/>
  <c r="V3359" i="1" s="1"/>
  <c r="D3357" i="2"/>
  <c r="V3360" i="1" s="1"/>
  <c r="D3358" i="2"/>
  <c r="V3361" i="1" s="1"/>
  <c r="D3359" i="2"/>
  <c r="V3362" i="1" s="1"/>
  <c r="D3360" i="2"/>
  <c r="V3363" i="1" s="1"/>
  <c r="D3361" i="2"/>
  <c r="V3364" i="1" s="1"/>
  <c r="D3362" i="2"/>
  <c r="V3365" i="1" s="1"/>
  <c r="D3363" i="2"/>
  <c r="V3366" i="1" s="1"/>
  <c r="D3364" i="2"/>
  <c r="V3367" i="1" s="1"/>
  <c r="D3365" i="2"/>
  <c r="V3368" i="1" s="1"/>
  <c r="D3366" i="2"/>
  <c r="V3369" i="1" s="1"/>
  <c r="D3367" i="2"/>
  <c r="V3370" i="1" s="1"/>
  <c r="D3368" i="2"/>
  <c r="V3371" i="1" s="1"/>
  <c r="D3369" i="2"/>
  <c r="V3372" i="1" s="1"/>
  <c r="D3370" i="2"/>
  <c r="V3373" i="1" s="1"/>
  <c r="D3371" i="2"/>
  <c r="V3374" i="1" s="1"/>
  <c r="D3372" i="2"/>
  <c r="V3375" i="1" s="1"/>
  <c r="D3373" i="2"/>
  <c r="V3376" i="1" s="1"/>
  <c r="D3374" i="2"/>
  <c r="V3377" i="1" s="1"/>
  <c r="D3375" i="2"/>
  <c r="V3378" i="1" s="1"/>
  <c r="D3376" i="2"/>
  <c r="V3379" i="1" s="1"/>
  <c r="D3377" i="2"/>
  <c r="V3380" i="1" s="1"/>
  <c r="D3378" i="2"/>
  <c r="V3381" i="1" s="1"/>
  <c r="D3379" i="2"/>
  <c r="V3382" i="1" s="1"/>
  <c r="D3380" i="2"/>
  <c r="V3383" i="1" s="1"/>
  <c r="D3381" i="2"/>
  <c r="V3384" i="1" s="1"/>
  <c r="D3382" i="2"/>
  <c r="V3385" i="1" s="1"/>
  <c r="D3383" i="2"/>
  <c r="V3386" i="1" s="1"/>
  <c r="D3385" i="2"/>
  <c r="V3388" i="1" s="1"/>
  <c r="D3386" i="2"/>
  <c r="V3389" i="1" s="1"/>
  <c r="D3387" i="2"/>
  <c r="V3390" i="1" s="1"/>
  <c r="D3388" i="2"/>
  <c r="V3391" i="1" s="1"/>
  <c r="D3389" i="2"/>
  <c r="V3392" i="1" s="1"/>
  <c r="D3390" i="2"/>
  <c r="V3393" i="1" s="1"/>
  <c r="D3391" i="2"/>
  <c r="V3394" i="1" s="1"/>
  <c r="D3392" i="2"/>
  <c r="V3395" i="1" s="1"/>
  <c r="D3393" i="2"/>
  <c r="V3396" i="1" s="1"/>
  <c r="D3394" i="2"/>
  <c r="V3397" i="1" s="1"/>
  <c r="D3395" i="2"/>
  <c r="V3398" i="1" s="1"/>
  <c r="D3396" i="2"/>
  <c r="V3399" i="1" s="1"/>
  <c r="D3397" i="2"/>
  <c r="V3400" i="1" s="1"/>
  <c r="D3398" i="2"/>
  <c r="V3401" i="1" s="1"/>
  <c r="D3399" i="2"/>
  <c r="V3402" i="1" s="1"/>
  <c r="D3400" i="2"/>
  <c r="V3403" i="1" s="1"/>
  <c r="D3401" i="2"/>
  <c r="V3404" i="1" s="1"/>
  <c r="D3402" i="2"/>
  <c r="V3405" i="1" s="1"/>
  <c r="D3403" i="2"/>
  <c r="V3406" i="1" s="1"/>
  <c r="D3404" i="2"/>
  <c r="V3407" i="1" s="1"/>
  <c r="D3405" i="2"/>
  <c r="V3408" i="1" s="1"/>
  <c r="D3406" i="2"/>
  <c r="V3409" i="1" s="1"/>
  <c r="D3407" i="2"/>
  <c r="V3410" i="1" s="1"/>
  <c r="D3408" i="2"/>
  <c r="V3411" i="1" s="1"/>
  <c r="D3409" i="2"/>
  <c r="V3412" i="1" s="1"/>
  <c r="D3410" i="2"/>
  <c r="V3413" i="1" s="1"/>
  <c r="D3411" i="2"/>
  <c r="V3414" i="1" s="1"/>
  <c r="D3412" i="2"/>
  <c r="V3415" i="1" s="1"/>
  <c r="D3413" i="2"/>
  <c r="V3416" i="1" s="1"/>
  <c r="D3414" i="2"/>
  <c r="V3417" i="1" s="1"/>
  <c r="D3415" i="2"/>
  <c r="V3418" i="1" s="1"/>
  <c r="D3416" i="2"/>
  <c r="V3419" i="1" s="1"/>
  <c r="D3417" i="2"/>
  <c r="V3420" i="1" s="1"/>
  <c r="D3418" i="2"/>
  <c r="V3421" i="1" s="1"/>
  <c r="D3419" i="2"/>
  <c r="V3422" i="1" s="1"/>
  <c r="D3420" i="2"/>
  <c r="V3423" i="1" s="1"/>
  <c r="D3421" i="2"/>
  <c r="V3424" i="1" s="1"/>
  <c r="D3422" i="2"/>
  <c r="V3425" i="1" s="1"/>
  <c r="D3423" i="2"/>
  <c r="V3426" i="1" s="1"/>
  <c r="D3424" i="2"/>
  <c r="V3427" i="1" s="1"/>
  <c r="D3425" i="2"/>
  <c r="V3428" i="1" s="1"/>
  <c r="D3426" i="2"/>
  <c r="V3429" i="1" s="1"/>
  <c r="D3427" i="2"/>
  <c r="V3430" i="1" s="1"/>
  <c r="D3428" i="2"/>
  <c r="V3431" i="1" s="1"/>
  <c r="D3429" i="2"/>
  <c r="V3432" i="1" s="1"/>
  <c r="D3430" i="2"/>
  <c r="V3433" i="1" s="1"/>
  <c r="D3431" i="2"/>
  <c r="V3434" i="1" s="1"/>
  <c r="D3432" i="2"/>
  <c r="V3435" i="1" s="1"/>
  <c r="D3434" i="2"/>
  <c r="V3437" i="1" s="1"/>
  <c r="D3435" i="2"/>
  <c r="V3438" i="1" s="1"/>
  <c r="D3436" i="2"/>
  <c r="V3439" i="1" s="1"/>
  <c r="D3437" i="2"/>
  <c r="V3440" i="1" s="1"/>
  <c r="D3438" i="2"/>
  <c r="V3441" i="1" s="1"/>
  <c r="D3439" i="2"/>
  <c r="V3442" i="1" s="1"/>
  <c r="D3440" i="2"/>
  <c r="V3443" i="1" s="1"/>
  <c r="D3441" i="2"/>
  <c r="V3444" i="1" s="1"/>
  <c r="D3442" i="2"/>
  <c r="V3445" i="1" s="1"/>
  <c r="D3443" i="2"/>
  <c r="V3446" i="1" s="1"/>
  <c r="D3444" i="2"/>
  <c r="V3447" i="1" s="1"/>
  <c r="D3445" i="2"/>
  <c r="V3448" i="1" s="1"/>
  <c r="D3446" i="2"/>
  <c r="V3449" i="1" s="1"/>
  <c r="D3447" i="2"/>
  <c r="V3450" i="1" s="1"/>
  <c r="D3448" i="2"/>
  <c r="V3451" i="1" s="1"/>
  <c r="D3449" i="2"/>
  <c r="V3452" i="1" s="1"/>
  <c r="D3450" i="2"/>
  <c r="V3453" i="1" s="1"/>
  <c r="D3451" i="2"/>
  <c r="V3454" i="1" s="1"/>
  <c r="D3452" i="2"/>
  <c r="V3455" i="1" s="1"/>
  <c r="D3453" i="2"/>
  <c r="V3456" i="1" s="1"/>
  <c r="D3454" i="2"/>
  <c r="V3457" i="1" s="1"/>
  <c r="D3455" i="2"/>
  <c r="V3458" i="1" s="1"/>
  <c r="D3456" i="2"/>
  <c r="V3459" i="1" s="1"/>
  <c r="D3457" i="2"/>
  <c r="V3460" i="1" s="1"/>
  <c r="D3458" i="2"/>
  <c r="V3461" i="1" s="1"/>
  <c r="D3459" i="2"/>
  <c r="V3462" i="1" s="1"/>
  <c r="D3460" i="2"/>
  <c r="V3463" i="1" s="1"/>
  <c r="D3461" i="2"/>
  <c r="V3464" i="1" s="1"/>
  <c r="D3462" i="2"/>
  <c r="V3465" i="1" s="1"/>
  <c r="D3463" i="2"/>
  <c r="V3466" i="1" s="1"/>
  <c r="D3464" i="2"/>
  <c r="V3467" i="1" s="1"/>
  <c r="D3465" i="2"/>
  <c r="V3468" i="1" s="1"/>
  <c r="D3466" i="2"/>
  <c r="V3469" i="1" s="1"/>
  <c r="D3467" i="2"/>
  <c r="V3470" i="1" s="1"/>
  <c r="D3468" i="2"/>
  <c r="V3471" i="1" s="1"/>
  <c r="D3469" i="2"/>
  <c r="V3472" i="1" s="1"/>
  <c r="D3470" i="2"/>
  <c r="V3473" i="1" s="1"/>
  <c r="D3471" i="2"/>
  <c r="V3474" i="1" s="1"/>
  <c r="D3472" i="2"/>
  <c r="V3475" i="1" s="1"/>
  <c r="D3473" i="2"/>
  <c r="V3476" i="1" s="1"/>
  <c r="D3474" i="2"/>
  <c r="V3477" i="1" s="1"/>
  <c r="D3475" i="2"/>
  <c r="V3478" i="1" s="1"/>
  <c r="D3476" i="2"/>
  <c r="V3479" i="1" s="1"/>
  <c r="D3477" i="2"/>
  <c r="V3480" i="1" s="1"/>
  <c r="D3478" i="2"/>
  <c r="V3481" i="1" s="1"/>
  <c r="D3479" i="2"/>
  <c r="V3482" i="1" s="1"/>
  <c r="D3480" i="2"/>
  <c r="V3483" i="1" s="1"/>
  <c r="D3481" i="2"/>
  <c r="V3484" i="1" s="1"/>
  <c r="D3482" i="2"/>
  <c r="V3485" i="1" s="1"/>
  <c r="D3483" i="2"/>
  <c r="V3486" i="1" s="1"/>
  <c r="D3484" i="2"/>
  <c r="V3487" i="1" s="1"/>
  <c r="D3485" i="2"/>
  <c r="V3488" i="1" s="1"/>
  <c r="D3486" i="2"/>
  <c r="V3489" i="1" s="1"/>
  <c r="D3487" i="2"/>
  <c r="V3490" i="1" s="1"/>
  <c r="D3488" i="2"/>
  <c r="V3491" i="1" s="1"/>
  <c r="D3489" i="2"/>
  <c r="V3492" i="1" s="1"/>
  <c r="D3490" i="2"/>
  <c r="V3493" i="1" s="1"/>
  <c r="D3491" i="2"/>
  <c r="V3494" i="1" s="1"/>
  <c r="D3492" i="2"/>
  <c r="V3495" i="1" s="1"/>
  <c r="D3493" i="2"/>
  <c r="V3496" i="1" s="1"/>
  <c r="D3494" i="2"/>
  <c r="V3497" i="1" s="1"/>
  <c r="D3495" i="2"/>
  <c r="V3498" i="1" s="1"/>
  <c r="D3496" i="2"/>
  <c r="V3499" i="1" s="1"/>
  <c r="D3497" i="2"/>
  <c r="V3500" i="1" s="1"/>
  <c r="D3498" i="2"/>
  <c r="V3501" i="1" s="1"/>
  <c r="D3499" i="2"/>
  <c r="V3502" i="1" s="1"/>
  <c r="D3500" i="2"/>
  <c r="V3503" i="1" s="1"/>
  <c r="D3501" i="2"/>
  <c r="V3504" i="1" s="1"/>
  <c r="D3502" i="2"/>
  <c r="V3505" i="1" s="1"/>
  <c r="D3503" i="2"/>
  <c r="V3506" i="1" s="1"/>
  <c r="D3504" i="2"/>
  <c r="V3507" i="1" s="1"/>
  <c r="D3505" i="2"/>
  <c r="V3508" i="1" s="1"/>
  <c r="D3506" i="2"/>
  <c r="V3509" i="1" s="1"/>
  <c r="D3507" i="2"/>
  <c r="V3510" i="1" s="1"/>
  <c r="D3508" i="2"/>
  <c r="V3511" i="1" s="1"/>
  <c r="D3509" i="2"/>
  <c r="V3512" i="1" s="1"/>
  <c r="D3510" i="2"/>
  <c r="V3513" i="1" s="1"/>
  <c r="D3511" i="2"/>
  <c r="V3514" i="1" s="1"/>
  <c r="D3512" i="2"/>
  <c r="V3515" i="1" s="1"/>
  <c r="D3513" i="2"/>
  <c r="V3516" i="1" s="1"/>
  <c r="D3514" i="2"/>
  <c r="V3517" i="1" s="1"/>
  <c r="D3515" i="2"/>
  <c r="V3518" i="1" s="1"/>
  <c r="D3516" i="2"/>
  <c r="V3519" i="1" s="1"/>
  <c r="D3517" i="2"/>
  <c r="V3520" i="1" s="1"/>
  <c r="D3518" i="2"/>
  <c r="V3521" i="1" s="1"/>
  <c r="D3519" i="2"/>
  <c r="V3522" i="1" s="1"/>
  <c r="D3520" i="2"/>
  <c r="V3523" i="1" s="1"/>
  <c r="D3521" i="2"/>
  <c r="V3524" i="1" s="1"/>
  <c r="D3522" i="2"/>
  <c r="V3525" i="1" s="1"/>
  <c r="D3523" i="2"/>
  <c r="V3526" i="1" s="1"/>
  <c r="D3524" i="2"/>
  <c r="V3527" i="1" s="1"/>
  <c r="D3525" i="2"/>
  <c r="V3528" i="1" s="1"/>
  <c r="D3526" i="2"/>
  <c r="V3529" i="1" s="1"/>
  <c r="D3527" i="2"/>
  <c r="V3530" i="1" s="1"/>
  <c r="D3528" i="2"/>
  <c r="V3531" i="1" s="1"/>
  <c r="D3529" i="2"/>
  <c r="V3532" i="1" s="1"/>
  <c r="D3531" i="2"/>
  <c r="V3534" i="1" s="1"/>
  <c r="D3532" i="2"/>
  <c r="V3535" i="1" s="1"/>
  <c r="D3533" i="2"/>
  <c r="V3536" i="1" s="1"/>
  <c r="D3534" i="2"/>
  <c r="V3537" i="1" s="1"/>
  <c r="D3535" i="2"/>
  <c r="V3538" i="1" s="1"/>
  <c r="D3536" i="2"/>
  <c r="V3539" i="1" s="1"/>
  <c r="D3537" i="2"/>
  <c r="V3540" i="1" s="1"/>
  <c r="D3538" i="2"/>
  <c r="V3541" i="1" s="1"/>
  <c r="D3539" i="2"/>
  <c r="V3542" i="1" s="1"/>
  <c r="D3540" i="2"/>
  <c r="V3543" i="1" s="1"/>
  <c r="D3541" i="2"/>
  <c r="V3544" i="1" s="1"/>
  <c r="D3542" i="2"/>
  <c r="V3545" i="1" s="1"/>
  <c r="D3543" i="2"/>
  <c r="V3546" i="1" s="1"/>
  <c r="D3546" i="2"/>
  <c r="V3549" i="1" s="1"/>
  <c r="D3547" i="2"/>
  <c r="V3550" i="1" s="1"/>
  <c r="D3548" i="2"/>
  <c r="V3551" i="1" s="1"/>
  <c r="D3549" i="2"/>
  <c r="V3552" i="1" s="1"/>
  <c r="D3550" i="2"/>
  <c r="V3553" i="1" s="1"/>
  <c r="D3551" i="2"/>
  <c r="V3554" i="1" s="1"/>
  <c r="D3552" i="2"/>
  <c r="V3555" i="1" s="1"/>
  <c r="D3553" i="2"/>
  <c r="V3556" i="1" s="1"/>
  <c r="D3554" i="2"/>
  <c r="V3557" i="1" s="1"/>
  <c r="D3555" i="2"/>
  <c r="V3558" i="1" s="1"/>
  <c r="D3556" i="2"/>
  <c r="V3559" i="1" s="1"/>
  <c r="D3557" i="2"/>
  <c r="V3560" i="1" s="1"/>
  <c r="D284" i="2"/>
  <c r="V287" i="1" s="1"/>
  <c r="Z287" i="1" s="1"/>
  <c r="D455" i="2"/>
  <c r="V458" i="1" s="1"/>
  <c r="Z458" i="1" s="1"/>
  <c r="D379" i="2"/>
  <c r="V382" i="1" s="1"/>
  <c r="Z382" i="1" s="1"/>
  <c r="D17" i="2"/>
  <c r="V19" i="1" s="1"/>
  <c r="Z19" i="1" s="1"/>
  <c r="D18" i="2"/>
  <c r="V20" i="1" s="1"/>
  <c r="Z20" i="1" s="1"/>
  <c r="D19" i="2"/>
  <c r="V21" i="1" s="1"/>
  <c r="Z21" i="1" s="1"/>
  <c r="D20" i="2"/>
  <c r="V22" i="1" s="1"/>
  <c r="Z22" i="1" s="1"/>
  <c r="D21" i="2"/>
  <c r="V23" i="1" s="1"/>
  <c r="Z23" i="1" s="1"/>
  <c r="D22" i="2"/>
  <c r="V24" i="1" s="1"/>
  <c r="Z24" i="1" s="1"/>
  <c r="D23" i="2"/>
  <c r="V25" i="1" s="1"/>
  <c r="Z25" i="1" s="1"/>
  <c r="D24" i="2"/>
  <c r="V26" i="1" s="1"/>
  <c r="Z26" i="1" s="1"/>
  <c r="D25" i="2"/>
  <c r="V27" i="1" s="1"/>
  <c r="Z27" i="1" s="1"/>
  <c r="D26" i="2"/>
  <c r="V28" i="1" s="1"/>
  <c r="Z28" i="1" s="1"/>
  <c r="D27" i="2"/>
  <c r="V29" i="1" s="1"/>
  <c r="Z29" i="1" s="1"/>
  <c r="D28" i="2"/>
  <c r="V30" i="1" s="1"/>
  <c r="Z30" i="1" s="1"/>
  <c r="D29" i="2"/>
  <c r="V31" i="1" s="1"/>
  <c r="Z31" i="1" s="1"/>
  <c r="D30" i="2"/>
  <c r="V32" i="1" s="1"/>
  <c r="Z32" i="1" s="1"/>
  <c r="D31" i="2"/>
  <c r="V33" i="1" s="1"/>
  <c r="Z33" i="1" s="1"/>
  <c r="D32" i="2"/>
  <c r="V34" i="1" s="1"/>
  <c r="Z34" i="1" s="1"/>
  <c r="D34" i="2"/>
  <c r="V36" i="1" s="1"/>
  <c r="Z36" i="1" s="1"/>
  <c r="D35" i="2"/>
  <c r="V37" i="1" s="1"/>
  <c r="Z37" i="1" s="1"/>
  <c r="D36" i="2"/>
  <c r="V38" i="1" s="1"/>
  <c r="Z38" i="1" s="1"/>
  <c r="D37" i="2"/>
  <c r="V39" i="1" s="1"/>
  <c r="Z39" i="1" s="1"/>
  <c r="D38" i="2"/>
  <c r="V40" i="1" s="1"/>
  <c r="Z40" i="1" s="1"/>
  <c r="D39" i="2"/>
  <c r="V41" i="1" s="1"/>
  <c r="Z41" i="1" s="1"/>
  <c r="D40" i="2"/>
  <c r="V42" i="1" s="1"/>
  <c r="Z42" i="1" s="1"/>
  <c r="D41" i="2"/>
  <c r="V43" i="1" s="1"/>
  <c r="Z43" i="1" s="1"/>
  <c r="D42" i="2"/>
  <c r="V44" i="1" s="1"/>
  <c r="Z44" i="1" s="1"/>
  <c r="D43" i="2"/>
  <c r="V45" i="1" s="1"/>
  <c r="Z45" i="1" s="1"/>
  <c r="D44" i="2"/>
  <c r="V46" i="1" s="1"/>
  <c r="Z46" i="1" s="1"/>
  <c r="D45" i="2"/>
  <c r="V47" i="1" s="1"/>
  <c r="Z47" i="1" s="1"/>
  <c r="D46" i="2"/>
  <c r="V48" i="1" s="1"/>
  <c r="Z48" i="1" s="1"/>
  <c r="D47" i="2"/>
  <c r="V49" i="1" s="1"/>
  <c r="Z49" i="1" s="1"/>
  <c r="D48" i="2"/>
  <c r="V50" i="1" s="1"/>
  <c r="Z50" i="1" s="1"/>
  <c r="D49" i="2"/>
  <c r="V51" i="1" s="1"/>
  <c r="Z51" i="1" s="1"/>
  <c r="D50" i="2"/>
  <c r="V52" i="1" s="1"/>
  <c r="Z52" i="1" s="1"/>
  <c r="D51" i="2"/>
  <c r="V53" i="1" s="1"/>
  <c r="Z53" i="1" s="1"/>
  <c r="D52" i="2"/>
  <c r="V54" i="1" s="1"/>
  <c r="Z54" i="1" s="1"/>
  <c r="D53" i="2"/>
  <c r="V55" i="1" s="1"/>
  <c r="Z55" i="1" s="1"/>
  <c r="D54" i="2"/>
  <c r="V56" i="1" s="1"/>
  <c r="Z56" i="1" s="1"/>
  <c r="D55" i="2"/>
  <c r="V57" i="1" s="1"/>
  <c r="Z57" i="1" s="1"/>
  <c r="D56" i="2"/>
  <c r="V58" i="1" s="1"/>
  <c r="Z58" i="1" s="1"/>
  <c r="D57" i="2"/>
  <c r="V59" i="1" s="1"/>
  <c r="Z59" i="1" s="1"/>
  <c r="D58" i="2"/>
  <c r="V60" i="1" s="1"/>
  <c r="Z60" i="1" s="1"/>
  <c r="D59" i="2"/>
  <c r="V61" i="1" s="1"/>
  <c r="Z61" i="1" s="1"/>
  <c r="D60" i="2"/>
  <c r="V62" i="1" s="1"/>
  <c r="Z62" i="1" s="1"/>
  <c r="D61" i="2"/>
  <c r="V63" i="1" s="1"/>
  <c r="Z63" i="1" s="1"/>
  <c r="D62" i="2"/>
  <c r="V64" i="1" s="1"/>
  <c r="Z64" i="1" s="1"/>
  <c r="D63" i="2"/>
  <c r="V65" i="1" s="1"/>
  <c r="Z65" i="1" s="1"/>
  <c r="D64" i="2"/>
  <c r="V66" i="1" s="1"/>
  <c r="Z66" i="1" s="1"/>
  <c r="D65" i="2"/>
  <c r="V67" i="1" s="1"/>
  <c r="Z67" i="1" s="1"/>
  <c r="D66" i="2"/>
  <c r="V68" i="1" s="1"/>
  <c r="Z68" i="1" s="1"/>
  <c r="D67" i="2"/>
  <c r="V69" i="1" s="1"/>
  <c r="Z69" i="1" s="1"/>
  <c r="D68" i="2"/>
  <c r="V70" i="1" s="1"/>
  <c r="Z70" i="1" s="1"/>
  <c r="D69" i="2"/>
  <c r="V71" i="1" s="1"/>
  <c r="Z71" i="1" s="1"/>
  <c r="D70" i="2"/>
  <c r="V72" i="1" s="1"/>
  <c r="Z72" i="1" s="1"/>
  <c r="D71" i="2"/>
  <c r="V73" i="1" s="1"/>
  <c r="Z73" i="1" s="1"/>
  <c r="D72" i="2"/>
  <c r="V74" i="1" s="1"/>
  <c r="Z74" i="1" s="1"/>
  <c r="D73" i="2"/>
  <c r="V75" i="1" s="1"/>
  <c r="Z75" i="1" s="1"/>
  <c r="D74" i="2"/>
  <c r="V76" i="1" s="1"/>
  <c r="Z76" i="1" s="1"/>
  <c r="D75" i="2"/>
  <c r="V77" i="1" s="1"/>
  <c r="Z77" i="1" s="1"/>
  <c r="D76" i="2"/>
  <c r="V78" i="1" s="1"/>
  <c r="Z78" i="1" s="1"/>
  <c r="D77" i="2"/>
  <c r="V79" i="1" s="1"/>
  <c r="Z79" i="1" s="1"/>
  <c r="D78" i="2"/>
  <c r="V80" i="1" s="1"/>
  <c r="Z80" i="1" s="1"/>
  <c r="D79" i="2"/>
  <c r="V81" i="1" s="1"/>
  <c r="Z81" i="1" s="1"/>
  <c r="D80" i="2"/>
  <c r="V82" i="1" s="1"/>
  <c r="D3" i="2"/>
  <c r="V5" i="1" s="1"/>
  <c r="Z5" i="1" s="1"/>
  <c r="D4" i="2"/>
  <c r="V6" i="1" s="1"/>
  <c r="Z6" i="1" s="1"/>
  <c r="D5" i="2"/>
  <c r="V7" i="1" s="1"/>
  <c r="Z7" i="1" s="1"/>
  <c r="D6" i="2"/>
  <c r="V8" i="1" s="1"/>
  <c r="Z8" i="1" s="1"/>
  <c r="D7" i="2"/>
  <c r="V9" i="1" s="1"/>
  <c r="Z9" i="1" s="1"/>
  <c r="D8" i="2"/>
  <c r="V10" i="1" s="1"/>
  <c r="Z10" i="1" s="1"/>
  <c r="D9" i="2"/>
  <c r="V11" i="1" s="1"/>
  <c r="Z11" i="1" s="1"/>
  <c r="D10" i="2"/>
  <c r="V12" i="1" s="1"/>
  <c r="Z12" i="1" s="1"/>
  <c r="D11" i="2"/>
  <c r="V13" i="1" s="1"/>
  <c r="Z13" i="1" s="1"/>
  <c r="D12" i="2"/>
  <c r="V14" i="1" s="1"/>
  <c r="Z14" i="1" s="1"/>
  <c r="D13" i="2"/>
  <c r="V15" i="1" s="1"/>
  <c r="Z15" i="1" s="1"/>
  <c r="D14" i="2"/>
  <c r="V16" i="1" s="1"/>
  <c r="Z16" i="1" s="1"/>
  <c r="D15" i="2"/>
  <c r="V17" i="1" s="1"/>
  <c r="Z17" i="1" s="1"/>
  <c r="D16" i="2"/>
  <c r="V18" i="1" s="1"/>
  <c r="D2" i="2"/>
  <c r="A1" i="10"/>
  <c r="Z82" i="1" l="1"/>
  <c r="Z18" i="1"/>
  <c r="Z3541" i="1"/>
  <c r="AE3541" i="1"/>
  <c r="AE3524" i="1"/>
  <c r="Z3524" i="1"/>
  <c r="AE3512" i="1"/>
  <c r="Z3512" i="1"/>
  <c r="AE3504" i="1"/>
  <c r="Z3504" i="1"/>
  <c r="AE3496" i="1"/>
  <c r="Z3496" i="1"/>
  <c r="AE3492" i="1"/>
  <c r="Z3492" i="1"/>
  <c r="Z3484" i="1"/>
  <c r="AE3484" i="1"/>
  <c r="AE3480" i="1"/>
  <c r="Z3480" i="1"/>
  <c r="AE3472" i="1"/>
  <c r="Z3472" i="1"/>
  <c r="Z3468" i="1"/>
  <c r="AE3468" i="1"/>
  <c r="AE3460" i="1"/>
  <c r="Z3460" i="1"/>
  <c r="AE3448" i="1"/>
  <c r="Z3448" i="1"/>
  <c r="AE3558" i="1"/>
  <c r="Z3558" i="1"/>
  <c r="AE3554" i="1"/>
  <c r="Z3554" i="1"/>
  <c r="AE3550" i="1"/>
  <c r="Z3550" i="1"/>
  <c r="Z3544" i="1"/>
  <c r="AE3544" i="1"/>
  <c r="AE3540" i="1"/>
  <c r="Z3540" i="1"/>
  <c r="AE3536" i="1"/>
  <c r="Z3536" i="1"/>
  <c r="Z3531" i="1"/>
  <c r="AE3531" i="1"/>
  <c r="Z3527" i="1"/>
  <c r="AE3527" i="1"/>
  <c r="Z3523" i="1"/>
  <c r="AE3523" i="1"/>
  <c r="Z3519" i="1"/>
  <c r="AE3519" i="1"/>
  <c r="Z3515" i="1"/>
  <c r="AE3515" i="1"/>
  <c r="Z3511" i="1"/>
  <c r="AE3511" i="1"/>
  <c r="Z3507" i="1"/>
  <c r="AE3507" i="1"/>
  <c r="Z3503" i="1"/>
  <c r="AE3503" i="1"/>
  <c r="Z3499" i="1"/>
  <c r="AE3499" i="1"/>
  <c r="Z3495" i="1"/>
  <c r="AE3495" i="1"/>
  <c r="Z3491" i="1"/>
  <c r="AE3491" i="1"/>
  <c r="Z3487" i="1"/>
  <c r="AE3487" i="1"/>
  <c r="Z3483" i="1"/>
  <c r="AE3483" i="1"/>
  <c r="Z3479" i="1"/>
  <c r="AE3479" i="1"/>
  <c r="Z3475" i="1"/>
  <c r="AE3475" i="1"/>
  <c r="Z3471" i="1"/>
  <c r="AE3471" i="1"/>
  <c r="Z3467" i="1"/>
  <c r="AE3467" i="1"/>
  <c r="Z3463" i="1"/>
  <c r="AE3463" i="1"/>
  <c r="Z3459" i="1"/>
  <c r="AE3459" i="1"/>
  <c r="Z3455" i="1"/>
  <c r="AE3455" i="1"/>
  <c r="Z3451" i="1"/>
  <c r="AE3451" i="1"/>
  <c r="Z3447" i="1"/>
  <c r="AE3447" i="1"/>
  <c r="Z3443" i="1"/>
  <c r="AE3443" i="1"/>
  <c r="Z3439" i="1"/>
  <c r="AE3439" i="1"/>
  <c r="AE3434" i="1"/>
  <c r="Z3434" i="1"/>
  <c r="AE3430" i="1"/>
  <c r="Z3430" i="1"/>
  <c r="Z3426" i="1"/>
  <c r="AE3426" i="1"/>
  <c r="Z3422" i="1"/>
  <c r="AE3422" i="1"/>
  <c r="AE3418" i="1"/>
  <c r="Z3418" i="1"/>
  <c r="AE3414" i="1"/>
  <c r="Z3414" i="1"/>
  <c r="Z3410" i="1"/>
  <c r="AE3410" i="1"/>
  <c r="Z3406" i="1"/>
  <c r="AE3406" i="1"/>
  <c r="AE3402" i="1"/>
  <c r="Z3402" i="1"/>
  <c r="AE3398" i="1"/>
  <c r="Z3398" i="1"/>
  <c r="Z3394" i="1"/>
  <c r="AE3394" i="1"/>
  <c r="Z3390" i="1"/>
  <c r="AE3390" i="1"/>
  <c r="Z3385" i="1"/>
  <c r="AE3385" i="1"/>
  <c r="Z3381" i="1"/>
  <c r="AE3381" i="1"/>
  <c r="Z3377" i="1"/>
  <c r="AE3377" i="1"/>
  <c r="Z3373" i="1"/>
  <c r="AE3373" i="1"/>
  <c r="Z3369" i="1"/>
  <c r="AE3369" i="1"/>
  <c r="Z3365" i="1"/>
  <c r="AE3365" i="1"/>
  <c r="Z3361" i="1"/>
  <c r="AE3361" i="1"/>
  <c r="Z3357" i="1"/>
  <c r="AE3357" i="1"/>
  <c r="Z3352" i="1"/>
  <c r="AE3352" i="1"/>
  <c r="AE3348" i="1"/>
  <c r="Z3348" i="1"/>
  <c r="AE3344" i="1"/>
  <c r="Z3344" i="1"/>
  <c r="AE3338" i="1"/>
  <c r="Z3338" i="1"/>
  <c r="AE3334" i="1"/>
  <c r="Z3334" i="1"/>
  <c r="Z3330" i="1"/>
  <c r="AE3330" i="1"/>
  <c r="Z3326" i="1"/>
  <c r="AE3326" i="1"/>
  <c r="AE3322" i="1"/>
  <c r="Z3322" i="1"/>
  <c r="AE3318" i="1"/>
  <c r="Z3318" i="1"/>
  <c r="Z3314" i="1"/>
  <c r="AE3314" i="1"/>
  <c r="Z3310" i="1"/>
  <c r="AE3310" i="1"/>
  <c r="AE3306" i="1"/>
  <c r="Z3306" i="1"/>
  <c r="AE3302" i="1"/>
  <c r="Z3302" i="1"/>
  <c r="Z3298" i="1"/>
  <c r="AE3298" i="1"/>
  <c r="Z3294" i="1"/>
  <c r="AE3294" i="1"/>
  <c r="AE3290" i="1"/>
  <c r="Z3290" i="1"/>
  <c r="AE3286" i="1"/>
  <c r="Z3286" i="1"/>
  <c r="Z3282" i="1"/>
  <c r="AE3282" i="1"/>
  <c r="Z3278" i="1"/>
  <c r="AE3278" i="1"/>
  <c r="AE3274" i="1"/>
  <c r="Z3274" i="1"/>
  <c r="AE3270" i="1"/>
  <c r="Z3270" i="1"/>
  <c r="Z3266" i="1"/>
  <c r="AE3266" i="1"/>
  <c r="Z3262" i="1"/>
  <c r="AE3262" i="1"/>
  <c r="Z3258" i="1"/>
  <c r="AE3258" i="1"/>
  <c r="Z3253" i="1"/>
  <c r="AE3253" i="1"/>
  <c r="Z3249" i="1"/>
  <c r="AE3249" i="1"/>
  <c r="Z3243" i="1"/>
  <c r="AE3243" i="1"/>
  <c r="Z3239" i="1"/>
  <c r="AE3239" i="1"/>
  <c r="Z3234" i="1"/>
  <c r="AE3234" i="1"/>
  <c r="Z3230" i="1"/>
  <c r="AE3230" i="1"/>
  <c r="Z3226" i="1"/>
  <c r="AE3226" i="1"/>
  <c r="Z3221" i="1"/>
  <c r="AE3221" i="1"/>
  <c r="AE3216" i="1"/>
  <c r="Z3216" i="1"/>
  <c r="AE3212" i="1"/>
  <c r="Z3212" i="1"/>
  <c r="Z3207" i="1"/>
  <c r="AE3207" i="1"/>
  <c r="Z3203" i="1"/>
  <c r="AE3203" i="1"/>
  <c r="Z3199" i="1"/>
  <c r="AE3199" i="1"/>
  <c r="Z3195" i="1"/>
  <c r="AE3195" i="1"/>
  <c r="Z3191" i="1"/>
  <c r="AE3191" i="1"/>
  <c r="AE3187" i="1"/>
  <c r="Z3187" i="1"/>
  <c r="Z3182" i="1"/>
  <c r="AE3182" i="1"/>
  <c r="AE3178" i="1"/>
  <c r="Z3178" i="1"/>
  <c r="Z3174" i="1"/>
  <c r="AE3174" i="1"/>
  <c r="Z3170" i="1"/>
  <c r="AE3170" i="1"/>
  <c r="Z3166" i="1"/>
  <c r="AE3166" i="1"/>
  <c r="Z3162" i="1"/>
  <c r="AE3162" i="1"/>
  <c r="Z3158" i="1"/>
  <c r="AE3158" i="1"/>
  <c r="Z3154" i="1"/>
  <c r="AE3154" i="1"/>
  <c r="AE3149" i="1"/>
  <c r="Z3149" i="1"/>
  <c r="AE3145" i="1"/>
  <c r="Z3145" i="1"/>
  <c r="AE3141" i="1"/>
  <c r="Z3141" i="1"/>
  <c r="Z3136" i="1"/>
  <c r="AE3136" i="1"/>
  <c r="Z3132" i="1"/>
  <c r="AE3132" i="1"/>
  <c r="Z3128" i="1"/>
  <c r="AE3128" i="1"/>
  <c r="Z3124" i="1"/>
  <c r="AE3124" i="1"/>
  <c r="Z3120" i="1"/>
  <c r="AE3120" i="1"/>
  <c r="Z3116" i="1"/>
  <c r="AE3116" i="1"/>
  <c r="Z3112" i="1"/>
  <c r="AE3112" i="1"/>
  <c r="Z3108" i="1"/>
  <c r="AE3108" i="1"/>
  <c r="Z3104" i="1"/>
  <c r="AE3104" i="1"/>
  <c r="Z3100" i="1"/>
  <c r="AE3100" i="1"/>
  <c r="Z3096" i="1"/>
  <c r="AE3096" i="1"/>
  <c r="Z3092" i="1"/>
  <c r="AE3092" i="1"/>
  <c r="Z3088" i="1"/>
  <c r="AE3088" i="1"/>
  <c r="Z3084" i="1"/>
  <c r="AE3084" i="1"/>
  <c r="Z3080" i="1"/>
  <c r="AE3080" i="1"/>
  <c r="Z3076" i="1"/>
  <c r="AE3076" i="1"/>
  <c r="Z3072" i="1"/>
  <c r="AE3072" i="1"/>
  <c r="Z3067" i="1"/>
  <c r="AE3067" i="1"/>
  <c r="AE3063" i="1"/>
  <c r="Z3063" i="1"/>
  <c r="Z3059" i="1"/>
  <c r="AE3059" i="1"/>
  <c r="AE3055" i="1"/>
  <c r="Z3055" i="1"/>
  <c r="Z3050" i="1"/>
  <c r="AE3050" i="1"/>
  <c r="Z3046" i="1"/>
  <c r="AE3046" i="1"/>
  <c r="Z3042" i="1"/>
  <c r="AE3042" i="1"/>
  <c r="Z3038" i="1"/>
  <c r="AE3038" i="1"/>
  <c r="Z3029" i="1"/>
  <c r="AE3029" i="1"/>
  <c r="Z3025" i="1"/>
  <c r="AE3025" i="1"/>
  <c r="Z3021" i="1"/>
  <c r="AE3021" i="1"/>
  <c r="Z3017" i="1"/>
  <c r="AE3017" i="1"/>
  <c r="Z3013" i="1"/>
  <c r="AE3013" i="1"/>
  <c r="Z3009" i="1"/>
  <c r="AE3009" i="1"/>
  <c r="Z3005" i="1"/>
  <c r="AE3005" i="1"/>
  <c r="Z3000" i="1"/>
  <c r="AE3000" i="1"/>
  <c r="AE2995" i="1"/>
  <c r="Z2995" i="1"/>
  <c r="AE2991" i="1"/>
  <c r="Z2991" i="1"/>
  <c r="AE2987" i="1"/>
  <c r="Z2987" i="1"/>
  <c r="Z2983" i="1"/>
  <c r="AE2983" i="1"/>
  <c r="Z2979" i="1"/>
  <c r="AE2979" i="1"/>
  <c r="Z2975" i="1"/>
  <c r="AE2975" i="1"/>
  <c r="AE2971" i="1"/>
  <c r="Z2971" i="1"/>
  <c r="Z2967" i="1"/>
  <c r="AE2967" i="1"/>
  <c r="AE2963" i="1"/>
  <c r="Z2963" i="1"/>
  <c r="AE2959" i="1"/>
  <c r="Z2959" i="1"/>
  <c r="AE2955" i="1"/>
  <c r="Z2955" i="1"/>
  <c r="AE2950" i="1"/>
  <c r="Z2950" i="1"/>
  <c r="Z2946" i="1"/>
  <c r="AE2946" i="1"/>
  <c r="Z2942" i="1"/>
  <c r="AE2942" i="1"/>
  <c r="Z2938" i="1"/>
  <c r="AE2938" i="1"/>
  <c r="Z2934" i="1"/>
  <c r="AE2934" i="1"/>
  <c r="Z2929" i="1"/>
  <c r="AE2929" i="1"/>
  <c r="Z2925" i="1"/>
  <c r="AE2925" i="1"/>
  <c r="Z2921" i="1"/>
  <c r="AE2921" i="1"/>
  <c r="Z2917" i="1"/>
  <c r="AE2917" i="1"/>
  <c r="Z2913" i="1"/>
  <c r="AE2913" i="1"/>
  <c r="Z2909" i="1"/>
  <c r="AE2909" i="1"/>
  <c r="Z2905" i="1"/>
  <c r="AE2905" i="1"/>
  <c r="Z2901" i="1"/>
  <c r="AE2901" i="1"/>
  <c r="Z2897" i="1"/>
  <c r="AE2897" i="1"/>
  <c r="Z2893" i="1"/>
  <c r="AE2893" i="1"/>
  <c r="Z2889" i="1"/>
  <c r="AE2889" i="1"/>
  <c r="AE2885" i="1"/>
  <c r="Z2885" i="1"/>
  <c r="Z2881" i="1"/>
  <c r="AE2881" i="1"/>
  <c r="Z2877" i="1"/>
  <c r="AE2877" i="1"/>
  <c r="Z2873" i="1"/>
  <c r="AE2873" i="1"/>
  <c r="Z2869" i="1"/>
  <c r="AE2869" i="1"/>
  <c r="Z2865" i="1"/>
  <c r="AE2865" i="1"/>
  <c r="AE2861" i="1"/>
  <c r="Z2861" i="1"/>
  <c r="Z2857" i="1"/>
  <c r="AE2857" i="1"/>
  <c r="Z2853" i="1"/>
  <c r="AE2853" i="1"/>
  <c r="Z2849" i="1"/>
  <c r="AE2849" i="1"/>
  <c r="AE2845" i="1"/>
  <c r="Z2845" i="1"/>
  <c r="AE2840" i="1"/>
  <c r="Z2840" i="1"/>
  <c r="AE2836" i="1"/>
  <c r="Z2836" i="1"/>
  <c r="AE2832" i="1"/>
  <c r="Z2832" i="1"/>
  <c r="AE2831" i="1"/>
  <c r="Z2831" i="1"/>
  <c r="AE2824" i="1"/>
  <c r="Z2824" i="1"/>
  <c r="Z2820" i="1"/>
  <c r="AE2820" i="1"/>
  <c r="AE2816" i="1"/>
  <c r="Z2816" i="1"/>
  <c r="AE2810" i="1"/>
  <c r="Z2810" i="1"/>
  <c r="Z2806" i="1"/>
  <c r="AE2806" i="1"/>
  <c r="AE2802" i="1"/>
  <c r="Z2802" i="1"/>
  <c r="Z2798" i="1"/>
  <c r="AE2798" i="1"/>
  <c r="AE2794" i="1"/>
  <c r="Z2794" i="1"/>
  <c r="Z2790" i="1"/>
  <c r="AE2790" i="1"/>
  <c r="AE2786" i="1"/>
  <c r="Z2786" i="1"/>
  <c r="Z2782" i="1"/>
  <c r="AE2782" i="1"/>
  <c r="AE2778" i="1"/>
  <c r="Z2778" i="1"/>
  <c r="AE2773" i="1"/>
  <c r="Z2773" i="1"/>
  <c r="AE2769" i="1"/>
  <c r="Z2769" i="1"/>
  <c r="AE2764" i="1"/>
  <c r="Z2764" i="1"/>
  <c r="AE2760" i="1"/>
  <c r="Z2760" i="1"/>
  <c r="AE2756" i="1"/>
  <c r="Z2756" i="1"/>
  <c r="AE2752" i="1"/>
  <c r="Z2752" i="1"/>
  <c r="AE2748" i="1"/>
  <c r="Z2748" i="1"/>
  <c r="AE2744" i="1"/>
  <c r="Z2744" i="1"/>
  <c r="AE2740" i="1"/>
  <c r="Z2740" i="1"/>
  <c r="Z2735" i="1"/>
  <c r="AE2735" i="1"/>
  <c r="Z2731" i="1"/>
  <c r="AE2731" i="1"/>
  <c r="Z2726" i="1"/>
  <c r="AE2726" i="1"/>
  <c r="Z2722" i="1"/>
  <c r="AE2722" i="1"/>
  <c r="Z2718" i="1"/>
  <c r="AE2718" i="1"/>
  <c r="Z2714" i="1"/>
  <c r="AE2714" i="1"/>
  <c r="AE2710" i="1"/>
  <c r="Z2710" i="1"/>
  <c r="AE2706" i="1"/>
  <c r="Z2706" i="1"/>
  <c r="AE2702" i="1"/>
  <c r="Z2702" i="1"/>
  <c r="AE2698" i="1"/>
  <c r="Z2698" i="1"/>
  <c r="Z2694" i="1"/>
  <c r="AE2694" i="1"/>
  <c r="AE2690" i="1"/>
  <c r="Z2690" i="1"/>
  <c r="Z2686" i="1"/>
  <c r="AE2686" i="1"/>
  <c r="AE2682" i="1"/>
  <c r="Z2682" i="1"/>
  <c r="Z2678" i="1"/>
  <c r="AE2678" i="1"/>
  <c r="Z2673" i="1"/>
  <c r="AE2673" i="1"/>
  <c r="Z2669" i="1"/>
  <c r="AE2669" i="1"/>
  <c r="AE2665" i="1"/>
  <c r="Z2665" i="1"/>
  <c r="Z2661" i="1"/>
  <c r="AE2661" i="1"/>
  <c r="Z2657" i="1"/>
  <c r="AE2657" i="1"/>
  <c r="Z2653" i="1"/>
  <c r="AE2653" i="1"/>
  <c r="AE2649" i="1"/>
  <c r="Z2649" i="1"/>
  <c r="Z2645" i="1"/>
  <c r="AE2645" i="1"/>
  <c r="Z2641" i="1"/>
  <c r="AE2641" i="1"/>
  <c r="AE2637" i="1"/>
  <c r="Z2637" i="1"/>
  <c r="Z2633" i="1"/>
  <c r="AE2633" i="1"/>
  <c r="Z2629" i="1"/>
  <c r="AE2629" i="1"/>
  <c r="Z2625" i="1"/>
  <c r="AE2625" i="1"/>
  <c r="Z2621" i="1"/>
  <c r="AE2621" i="1"/>
  <c r="Z2617" i="1"/>
  <c r="AE2617" i="1"/>
  <c r="Z2613" i="1"/>
  <c r="AE2613" i="1"/>
  <c r="Z2609" i="1"/>
  <c r="AE2609" i="1"/>
  <c r="Z2605" i="1"/>
  <c r="AE2605" i="1"/>
  <c r="Z2601" i="1"/>
  <c r="AE2601" i="1"/>
  <c r="Z2597" i="1"/>
  <c r="AE2597" i="1"/>
  <c r="Z2593" i="1"/>
  <c r="AE2593" i="1"/>
  <c r="Z2588" i="1"/>
  <c r="AE2588" i="1"/>
  <c r="Z2584" i="1"/>
  <c r="AE2584" i="1"/>
  <c r="Z2580" i="1"/>
  <c r="AE2580" i="1"/>
  <c r="Z2576" i="1"/>
  <c r="AE2576" i="1"/>
  <c r="Z2572" i="1"/>
  <c r="AE2572" i="1"/>
  <c r="Z2567" i="1"/>
  <c r="AE2567" i="1"/>
  <c r="Z2563" i="1"/>
  <c r="AE2563" i="1"/>
  <c r="AE2558" i="1"/>
  <c r="Z2558" i="1"/>
  <c r="Z2554" i="1"/>
  <c r="AE2554" i="1"/>
  <c r="AE2550" i="1"/>
  <c r="Z2550" i="1"/>
  <c r="Z2545" i="1"/>
  <c r="AE2545" i="1"/>
  <c r="Z2541" i="1"/>
  <c r="AE2541" i="1"/>
  <c r="Z2537" i="1"/>
  <c r="AE2537" i="1"/>
  <c r="Z2533" i="1"/>
  <c r="AE2533" i="1"/>
  <c r="Z2528" i="1"/>
  <c r="AE2528" i="1"/>
  <c r="Z2524" i="1"/>
  <c r="AE2524" i="1"/>
  <c r="Z2520" i="1"/>
  <c r="AE2520" i="1"/>
  <c r="Z2516" i="1"/>
  <c r="AE2516" i="1"/>
  <c r="AE2510" i="1"/>
  <c r="Z2510" i="1"/>
  <c r="AE2506" i="1"/>
  <c r="Z2506" i="1"/>
  <c r="Z2502" i="1"/>
  <c r="AE2502" i="1"/>
  <c r="Z2498" i="1"/>
  <c r="AE2498" i="1"/>
  <c r="Z2494" i="1"/>
  <c r="AE2494" i="1"/>
  <c r="AE2490" i="1"/>
  <c r="Z2490" i="1"/>
  <c r="Z2482" i="1"/>
  <c r="AE2482" i="1"/>
  <c r="Z2478" i="1"/>
  <c r="AE2478" i="1"/>
  <c r="AE2474" i="1"/>
  <c r="Z2474" i="1"/>
  <c r="AE2469" i="1"/>
  <c r="Z2469" i="1"/>
  <c r="AE2465" i="1"/>
  <c r="Z2465" i="1"/>
  <c r="AE2461" i="1"/>
  <c r="Z2461" i="1"/>
  <c r="Z2456" i="1"/>
  <c r="AE2456" i="1"/>
  <c r="Z2452" i="1"/>
  <c r="AE2452" i="1"/>
  <c r="Z2448" i="1"/>
  <c r="AE2448" i="1"/>
  <c r="AE2442" i="1"/>
  <c r="Z2442" i="1"/>
  <c r="AE2437" i="1"/>
  <c r="Z2437" i="1"/>
  <c r="AE2433" i="1"/>
  <c r="Z2433" i="1"/>
  <c r="AE2429" i="1"/>
  <c r="Z2429" i="1"/>
  <c r="AE2425" i="1"/>
  <c r="Z2425" i="1"/>
  <c r="Z2420" i="1"/>
  <c r="AE2420" i="1"/>
  <c r="Z2416" i="1"/>
  <c r="AE2416" i="1"/>
  <c r="Z2412" i="1"/>
  <c r="AE2412" i="1"/>
  <c r="Z2407" i="1"/>
  <c r="AE2407" i="1"/>
  <c r="Z2403" i="1"/>
  <c r="AE2403" i="1"/>
  <c r="AE2399" i="1"/>
  <c r="Z2399" i="1"/>
  <c r="AE2395" i="1"/>
  <c r="Z2395" i="1"/>
  <c r="Z2391" i="1"/>
  <c r="AE2391" i="1"/>
  <c r="Z2387" i="1"/>
  <c r="AE2387" i="1"/>
  <c r="AE2383" i="1"/>
  <c r="Z2383" i="1"/>
  <c r="AE2379" i="1"/>
  <c r="Z2379" i="1"/>
  <c r="Z2375" i="1"/>
  <c r="AE2375" i="1"/>
  <c r="Z2371" i="1"/>
  <c r="AE2371" i="1"/>
  <c r="AE2367" i="1"/>
  <c r="Z2367" i="1"/>
  <c r="AE2363" i="1"/>
  <c r="Z2363" i="1"/>
  <c r="Z2359" i="1"/>
  <c r="AE2359" i="1"/>
  <c r="Z2355" i="1"/>
  <c r="AE2355" i="1"/>
  <c r="Z2350" i="1"/>
  <c r="AE2350" i="1"/>
  <c r="Z2346" i="1"/>
  <c r="AE2346" i="1"/>
  <c r="Z2342" i="1"/>
  <c r="AE2342" i="1"/>
  <c r="Z2338" i="1"/>
  <c r="AE2338" i="1"/>
  <c r="Z2333" i="1"/>
  <c r="AE2333" i="1"/>
  <c r="Z2329" i="1"/>
  <c r="AE2329" i="1"/>
  <c r="Z2324" i="1"/>
  <c r="AE2324" i="1"/>
  <c r="Z2320" i="1"/>
  <c r="AE2320" i="1"/>
  <c r="Z2316" i="1"/>
  <c r="AE2316" i="1"/>
  <c r="Z2312" i="1"/>
  <c r="AE2312" i="1"/>
  <c r="Z2308" i="1"/>
  <c r="AE2308" i="1"/>
  <c r="Z2304" i="1"/>
  <c r="AE2304" i="1"/>
  <c r="Z2298" i="1"/>
  <c r="AE2298" i="1"/>
  <c r="Z2294" i="1"/>
  <c r="AE2294" i="1"/>
  <c r="Z2290" i="1"/>
  <c r="AE2290" i="1"/>
  <c r="Z2286" i="1"/>
  <c r="AE2286" i="1"/>
  <c r="Z2282" i="1"/>
  <c r="AE2282" i="1"/>
  <c r="Z2276" i="1"/>
  <c r="AE2276" i="1"/>
  <c r="Z2272" i="1"/>
  <c r="AE2272" i="1"/>
  <c r="Z2266" i="1"/>
  <c r="AE2266" i="1"/>
  <c r="Z2262" i="1"/>
  <c r="AE2262" i="1"/>
  <c r="Z2258" i="1"/>
  <c r="AE2258" i="1"/>
  <c r="AE2253" i="1"/>
  <c r="Z2253" i="1"/>
  <c r="AE2249" i="1"/>
  <c r="Z2249" i="1"/>
  <c r="AE2245" i="1"/>
  <c r="Z2245" i="1"/>
  <c r="AE2241" i="1"/>
  <c r="Z2241" i="1"/>
  <c r="AE2237" i="1"/>
  <c r="Z2237" i="1"/>
  <c r="AE2233" i="1"/>
  <c r="Z2233" i="1"/>
  <c r="AE2229" i="1"/>
  <c r="Z2229" i="1"/>
  <c r="Z2225" i="1"/>
  <c r="AE2225" i="1"/>
  <c r="Z2220" i="1"/>
  <c r="AE2220" i="1"/>
  <c r="Z2216" i="1"/>
  <c r="AE2216" i="1"/>
  <c r="Z2211" i="1"/>
  <c r="AE2211" i="1"/>
  <c r="Z2207" i="1"/>
  <c r="AE2207" i="1"/>
  <c r="AE2203" i="1"/>
  <c r="Z2203" i="1"/>
  <c r="AE2199" i="1"/>
  <c r="Z2199" i="1"/>
  <c r="AE2195" i="1"/>
  <c r="Z2195" i="1"/>
  <c r="AE2191" i="1"/>
  <c r="Z2191" i="1"/>
  <c r="AE2187" i="1"/>
  <c r="Z2187" i="1"/>
  <c r="AE2183" i="1"/>
  <c r="Z2183" i="1"/>
  <c r="AE2179" i="1"/>
  <c r="Z2179" i="1"/>
  <c r="AE2175" i="1"/>
  <c r="Z2175" i="1"/>
  <c r="AE2171" i="1"/>
  <c r="Z2171" i="1"/>
  <c r="AE2167" i="1"/>
  <c r="Z2167" i="1"/>
  <c r="AE2163" i="1"/>
  <c r="Z2163" i="1"/>
  <c r="AE2159" i="1"/>
  <c r="Z2159" i="1"/>
  <c r="AE2155" i="1"/>
  <c r="Z2155" i="1"/>
  <c r="AE2151" i="1"/>
  <c r="Z2151" i="1"/>
  <c r="AE2147" i="1"/>
  <c r="Z2147" i="1"/>
  <c r="AE2143" i="1"/>
  <c r="Z2143" i="1"/>
  <c r="AE2139" i="1"/>
  <c r="Z2139" i="1"/>
  <c r="AE2135" i="1"/>
  <c r="Z2135" i="1"/>
  <c r="AE2131" i="1"/>
  <c r="Z2131" i="1"/>
  <c r="AE2127" i="1"/>
  <c r="Z2127" i="1"/>
  <c r="AE2123" i="1"/>
  <c r="Z2123" i="1"/>
  <c r="AE2119" i="1"/>
  <c r="Z2119" i="1"/>
  <c r="AE2115" i="1"/>
  <c r="Z2115" i="1"/>
  <c r="AE2111" i="1"/>
  <c r="Z2111" i="1"/>
  <c r="AE2107" i="1"/>
  <c r="Z2107" i="1"/>
  <c r="Z2102" i="1"/>
  <c r="AE2102" i="1"/>
  <c r="Z2098" i="1"/>
  <c r="AE2098" i="1"/>
  <c r="Z2094" i="1"/>
  <c r="AE2094" i="1"/>
  <c r="Z2090" i="1"/>
  <c r="AE2090" i="1"/>
  <c r="Z2086" i="1"/>
  <c r="AE2086" i="1"/>
  <c r="Z2082" i="1"/>
  <c r="AE2082" i="1"/>
  <c r="Z2075" i="1"/>
  <c r="AE2075" i="1"/>
  <c r="Z2068" i="1"/>
  <c r="AE2068" i="1"/>
  <c r="Z2064" i="1"/>
  <c r="AE2064" i="1"/>
  <c r="Z2060" i="1"/>
  <c r="AE2060" i="1"/>
  <c r="Z2056" i="1"/>
  <c r="AE2056" i="1"/>
  <c r="Z2052" i="1"/>
  <c r="AE2052" i="1"/>
  <c r="AE2047" i="1"/>
  <c r="Z2047" i="1"/>
  <c r="Z2043" i="1"/>
  <c r="AE2043" i="1"/>
  <c r="Z2039" i="1"/>
  <c r="AE2039" i="1"/>
  <c r="AE2035" i="1"/>
  <c r="Z2035" i="1"/>
  <c r="AE2031" i="1"/>
  <c r="Z2031" i="1"/>
  <c r="Z2027" i="1"/>
  <c r="AE2027" i="1"/>
  <c r="Z2023" i="1"/>
  <c r="AE2023" i="1"/>
  <c r="AE2019" i="1"/>
  <c r="Z2019" i="1"/>
  <c r="Z2014" i="1"/>
  <c r="AE2014" i="1"/>
  <c r="AE2010" i="1"/>
  <c r="Z2010" i="1"/>
  <c r="AE2006" i="1"/>
  <c r="Z2006" i="1"/>
  <c r="AE2001" i="1"/>
  <c r="Z2001" i="1"/>
  <c r="AE1997" i="1"/>
  <c r="Z1997" i="1"/>
  <c r="Z1992" i="1"/>
  <c r="AE1992" i="1"/>
  <c r="Z1988" i="1"/>
  <c r="AE1988" i="1"/>
  <c r="Z1984" i="1"/>
  <c r="AE1984" i="1"/>
  <c r="Z1980" i="1"/>
  <c r="AE1980" i="1"/>
  <c r="Z1976" i="1"/>
  <c r="AE1976" i="1"/>
  <c r="Z1972" i="1"/>
  <c r="AE1972" i="1"/>
  <c r="Z1968" i="1"/>
  <c r="AE1968" i="1"/>
  <c r="AE1963" i="1"/>
  <c r="Z1963" i="1"/>
  <c r="Z1959" i="1"/>
  <c r="AE1959" i="1"/>
  <c r="Z1955" i="1"/>
  <c r="AE1955" i="1"/>
  <c r="Z1951" i="1"/>
  <c r="AE1951" i="1"/>
  <c r="Z1947" i="1"/>
  <c r="AE1947" i="1"/>
  <c r="Z1943" i="1"/>
  <c r="AE1943" i="1"/>
  <c r="Z1939" i="1"/>
  <c r="AE1939" i="1"/>
  <c r="Z1935" i="1"/>
  <c r="AE1935" i="1"/>
  <c r="AE1931" i="1"/>
  <c r="Z1931" i="1"/>
  <c r="Z1927" i="1"/>
  <c r="AE1927" i="1"/>
  <c r="AE1923" i="1"/>
  <c r="Z1923" i="1"/>
  <c r="Z1919" i="1"/>
  <c r="AE1919" i="1"/>
  <c r="AE1915" i="1"/>
  <c r="Z1915" i="1"/>
  <c r="AE1910" i="1"/>
  <c r="Z1910" i="1"/>
  <c r="AE1906" i="1"/>
  <c r="Z1906" i="1"/>
  <c r="Z1902" i="1"/>
  <c r="AE1902" i="1"/>
  <c r="AE1898" i="1"/>
  <c r="Z1898" i="1"/>
  <c r="Z1894" i="1"/>
  <c r="AE1894" i="1"/>
  <c r="AE1890" i="1"/>
  <c r="Z1890" i="1"/>
  <c r="Z1886" i="1"/>
  <c r="AE1886" i="1"/>
  <c r="AE1882" i="1"/>
  <c r="Z1882" i="1"/>
  <c r="Z1878" i="1"/>
  <c r="AE1878" i="1"/>
  <c r="Z1874" i="1"/>
  <c r="AE1874" i="1"/>
  <c r="AE1870" i="1"/>
  <c r="Z1870" i="1"/>
  <c r="AE1866" i="1"/>
  <c r="Z1866" i="1"/>
  <c r="Z1862" i="1"/>
  <c r="AE1862" i="1"/>
  <c r="Z1858" i="1"/>
  <c r="AE1858" i="1"/>
  <c r="Z1854" i="1"/>
  <c r="AE1854" i="1"/>
  <c r="AE1850" i="1"/>
  <c r="Z1850" i="1"/>
  <c r="AE1846" i="1"/>
  <c r="Z1846" i="1"/>
  <c r="AE1842" i="1"/>
  <c r="Z1842" i="1"/>
  <c r="AE1838" i="1"/>
  <c r="Z1838" i="1"/>
  <c r="AE1834" i="1"/>
  <c r="Z1834" i="1"/>
  <c r="AE1830" i="1"/>
  <c r="Z1830" i="1"/>
  <c r="Z1826" i="1"/>
  <c r="AE1826" i="1"/>
  <c r="AE1822" i="1"/>
  <c r="Z1822" i="1"/>
  <c r="AE1817" i="1"/>
  <c r="Z1817" i="1"/>
  <c r="Z1811" i="1"/>
  <c r="AE1811" i="1"/>
  <c r="AE1807" i="1"/>
  <c r="Z1807" i="1"/>
  <c r="Z1803" i="1"/>
  <c r="AE1803" i="1"/>
  <c r="Z1798" i="1"/>
  <c r="AE1798" i="1"/>
  <c r="Z1794" i="1"/>
  <c r="AE1794" i="1"/>
  <c r="Z1789" i="1"/>
  <c r="AE1789" i="1"/>
  <c r="Z1785" i="1"/>
  <c r="AE1785" i="1"/>
  <c r="Z1781" i="1"/>
  <c r="AE1781" i="1"/>
  <c r="Z1777" i="1"/>
  <c r="AE1777" i="1"/>
  <c r="AE1773" i="1"/>
  <c r="Z1773" i="1"/>
  <c r="AE1769" i="1"/>
  <c r="Z1769" i="1"/>
  <c r="Z1764" i="1"/>
  <c r="AE1764" i="1"/>
  <c r="Z1760" i="1"/>
  <c r="AE1760" i="1"/>
  <c r="AE1756" i="1"/>
  <c r="Z1756" i="1"/>
  <c r="Z1752" i="1"/>
  <c r="AE1752" i="1"/>
  <c r="Z1748" i="1"/>
  <c r="AE1748" i="1"/>
  <c r="Z1744" i="1"/>
  <c r="AE1744" i="1"/>
  <c r="Z1740" i="1"/>
  <c r="AE1740" i="1"/>
  <c r="Z1736" i="1"/>
  <c r="AE1736" i="1"/>
  <c r="Z1732" i="1"/>
  <c r="AE1732" i="1"/>
  <c r="Z1728" i="1"/>
  <c r="AE1728" i="1"/>
  <c r="AE1723" i="1"/>
  <c r="Z1723" i="1"/>
  <c r="Z1719" i="1"/>
  <c r="AE1719" i="1"/>
  <c r="AE1715" i="1"/>
  <c r="Z1715" i="1"/>
  <c r="Z1711" i="1"/>
  <c r="AE1711" i="1"/>
  <c r="AE1707" i="1"/>
  <c r="Z1707" i="1"/>
  <c r="Z1702" i="1"/>
  <c r="AE1702" i="1"/>
  <c r="Z1698" i="1"/>
  <c r="AE1698" i="1"/>
  <c r="AE1694" i="1"/>
  <c r="Z1694" i="1"/>
  <c r="AE1690" i="1"/>
  <c r="Z1690" i="1"/>
  <c r="Z1686" i="1"/>
  <c r="AE1686" i="1"/>
  <c r="Z1682" i="1"/>
  <c r="AE1682" i="1"/>
  <c r="AE1678" i="1"/>
  <c r="Z1678" i="1"/>
  <c r="AE1674" i="1"/>
  <c r="Z1674" i="1"/>
  <c r="AE1670" i="1"/>
  <c r="Z1670" i="1"/>
  <c r="AE1666" i="1"/>
  <c r="Z1666" i="1"/>
  <c r="Z1661" i="1"/>
  <c r="AE1661" i="1"/>
  <c r="Z1657" i="1"/>
  <c r="AE1657" i="1"/>
  <c r="Z1653" i="1"/>
  <c r="AE1653" i="1"/>
  <c r="Z1649" i="1"/>
  <c r="AE1649" i="1"/>
  <c r="Z1645" i="1"/>
  <c r="AE1645" i="1"/>
  <c r="Z1641" i="1"/>
  <c r="AE1641" i="1"/>
  <c r="AE1636" i="1"/>
  <c r="Z1636" i="1"/>
  <c r="AE1630" i="1"/>
  <c r="Z1630" i="1"/>
  <c r="Z1626" i="1"/>
  <c r="AE1626" i="1"/>
  <c r="AE1622" i="1"/>
  <c r="Z1622" i="1"/>
  <c r="AE1618" i="1"/>
  <c r="Z1618" i="1"/>
  <c r="Z1614" i="1"/>
  <c r="AE1614" i="1"/>
  <c r="AE1610" i="1"/>
  <c r="Z1610" i="1"/>
  <c r="AE1606" i="1"/>
  <c r="Z1606" i="1"/>
  <c r="AE1602" i="1"/>
  <c r="Z1602" i="1"/>
  <c r="Z1598" i="1"/>
  <c r="AE1598" i="1"/>
  <c r="AE1594" i="1"/>
  <c r="Z1594" i="1"/>
  <c r="AE1590" i="1"/>
  <c r="Z1590" i="1"/>
  <c r="AE1586" i="1"/>
  <c r="Z1586" i="1"/>
  <c r="AE1582" i="1"/>
  <c r="Z1582" i="1"/>
  <c r="Z1578" i="1"/>
  <c r="AE1578" i="1"/>
  <c r="Z1573" i="1"/>
  <c r="AE1573" i="1"/>
  <c r="Z1569" i="1"/>
  <c r="AE1569" i="1"/>
  <c r="Z1564" i="1"/>
  <c r="AE1564" i="1"/>
  <c r="Z1560" i="1"/>
  <c r="AE1560" i="1"/>
  <c r="Z1556" i="1"/>
  <c r="AE1556" i="1"/>
  <c r="Z1552" i="1"/>
  <c r="AE1552" i="1"/>
  <c r="Z1548" i="1"/>
  <c r="AE1548" i="1"/>
  <c r="AE1544" i="1"/>
  <c r="Z1544" i="1"/>
  <c r="Z1540" i="1"/>
  <c r="AE1540" i="1"/>
  <c r="AE1536" i="1"/>
  <c r="Z1536" i="1"/>
  <c r="AE1532" i="1"/>
  <c r="Z1532" i="1"/>
  <c r="Z1528" i="1"/>
  <c r="AE1528" i="1"/>
  <c r="Z1524" i="1"/>
  <c r="AE1524" i="1"/>
  <c r="Z1520" i="1"/>
  <c r="AE1520" i="1"/>
  <c r="Z1516" i="1"/>
  <c r="AE1516" i="1"/>
  <c r="AE1512" i="1"/>
  <c r="Z1512" i="1"/>
  <c r="Z1508" i="1"/>
  <c r="AE1508" i="1"/>
  <c r="Z1503" i="1"/>
  <c r="AE1503" i="1"/>
  <c r="Z1499" i="1"/>
  <c r="AE1499" i="1"/>
  <c r="Z1495" i="1"/>
  <c r="AE1495" i="1"/>
  <c r="Z1491" i="1"/>
  <c r="AE1491" i="1"/>
  <c r="Z1487" i="1"/>
  <c r="AE1487" i="1"/>
  <c r="Z1483" i="1"/>
  <c r="AE1483" i="1"/>
  <c r="Z1479" i="1"/>
  <c r="AE1479" i="1"/>
  <c r="Z1475" i="1"/>
  <c r="AE1475" i="1"/>
  <c r="Z1470" i="1"/>
  <c r="AE1470" i="1"/>
  <c r="AE1462" i="1"/>
  <c r="Z1462" i="1"/>
  <c r="Z1456" i="1"/>
  <c r="AE1456" i="1"/>
  <c r="Z1452" i="1"/>
  <c r="AE1452" i="1"/>
  <c r="Z1448" i="1"/>
  <c r="AE1448" i="1"/>
  <c r="Z1444" i="1"/>
  <c r="AE1444" i="1"/>
  <c r="Z1440" i="1"/>
  <c r="AE1440" i="1"/>
  <c r="Z1436" i="1"/>
  <c r="AE1436" i="1"/>
  <c r="Z1432" i="1"/>
  <c r="AE1432" i="1"/>
  <c r="Z1428" i="1"/>
  <c r="AE1428" i="1"/>
  <c r="Z1424" i="1"/>
  <c r="AE1424" i="1"/>
  <c r="Z1420" i="1"/>
  <c r="AE1420" i="1"/>
  <c r="Z1415" i="1"/>
  <c r="AE1415" i="1"/>
  <c r="Z1411" i="1"/>
  <c r="AE1411" i="1"/>
  <c r="Z1407" i="1"/>
  <c r="AE1407" i="1"/>
  <c r="Z1403" i="1"/>
  <c r="AE1403" i="1"/>
  <c r="Z1399" i="1"/>
  <c r="AE1399" i="1"/>
  <c r="Z1395" i="1"/>
  <c r="AE1395" i="1"/>
  <c r="Z1391" i="1"/>
  <c r="AE1391" i="1"/>
  <c r="Z1387" i="1"/>
  <c r="AE1387" i="1"/>
  <c r="Z1380" i="1"/>
  <c r="AE1380" i="1"/>
  <c r="Z1376" i="1"/>
  <c r="AE1376" i="1"/>
  <c r="Z1372" i="1"/>
  <c r="AE1372" i="1"/>
  <c r="Z1368" i="1"/>
  <c r="AE1368" i="1"/>
  <c r="Z1364" i="1"/>
  <c r="AE1364" i="1"/>
  <c r="Z1360" i="1"/>
  <c r="AE1360" i="1"/>
  <c r="Z1355" i="1"/>
  <c r="AE1355" i="1"/>
  <c r="Z1351" i="1"/>
  <c r="AE1351" i="1"/>
  <c r="Z1347" i="1"/>
  <c r="AE1347" i="1"/>
  <c r="Z1343" i="1"/>
  <c r="AE1343" i="1"/>
  <c r="Z1339" i="1"/>
  <c r="AE1339" i="1"/>
  <c r="Z1335" i="1"/>
  <c r="AE1335" i="1"/>
  <c r="Z1330" i="1"/>
  <c r="AE1330" i="1"/>
  <c r="AE1325" i="1"/>
  <c r="Z1325" i="1"/>
  <c r="AE1321" i="1"/>
  <c r="Z1321" i="1"/>
  <c r="AE1317" i="1"/>
  <c r="Z1317" i="1"/>
  <c r="AE1313" i="1"/>
  <c r="Z1313" i="1"/>
  <c r="Z1309" i="1"/>
  <c r="AE1309" i="1"/>
  <c r="AE1305" i="1"/>
  <c r="Z1305" i="1"/>
  <c r="Z1300" i="1"/>
  <c r="AE1300" i="1"/>
  <c r="Z1296" i="1"/>
  <c r="AE1296" i="1"/>
  <c r="Z1292" i="1"/>
  <c r="AE1292" i="1"/>
  <c r="Z1288" i="1"/>
  <c r="AE1288" i="1"/>
  <c r="Z1283" i="1"/>
  <c r="AE1283" i="1"/>
  <c r="Z1279" i="1"/>
  <c r="AE1279" i="1"/>
  <c r="Z1275" i="1"/>
  <c r="AE1275" i="1"/>
  <c r="Z1271" i="1"/>
  <c r="AE1271" i="1"/>
  <c r="Z1267" i="1"/>
  <c r="AE1267" i="1"/>
  <c r="Z1263" i="1"/>
  <c r="AE1263" i="1"/>
  <c r="Z1259" i="1"/>
  <c r="AE1259" i="1"/>
  <c r="Z1255" i="1"/>
  <c r="AE1255" i="1"/>
  <c r="Z1251" i="1"/>
  <c r="AE1251" i="1"/>
  <c r="Z1244" i="1"/>
  <c r="AE1244" i="1"/>
  <c r="Z1240" i="1"/>
  <c r="AE1240" i="1"/>
  <c r="Z1236" i="1"/>
  <c r="AE1236" i="1"/>
  <c r="Z1232" i="1"/>
  <c r="AE1232" i="1"/>
  <c r="Z1228" i="1"/>
  <c r="AE1228" i="1"/>
  <c r="Z1224" i="1"/>
  <c r="AE1224" i="1"/>
  <c r="Z1220" i="1"/>
  <c r="AE1220" i="1"/>
  <c r="Z1216" i="1"/>
  <c r="AE1216" i="1"/>
  <c r="Z1212" i="1"/>
  <c r="AE1212" i="1"/>
  <c r="Z1208" i="1"/>
  <c r="AE1208" i="1"/>
  <c r="Z1204" i="1"/>
  <c r="AE1204" i="1"/>
  <c r="Z1200" i="1"/>
  <c r="AE1200" i="1"/>
  <c r="Z1196" i="1"/>
  <c r="AE1196" i="1"/>
  <c r="AE1191" i="1"/>
  <c r="Z1191" i="1"/>
  <c r="AE1187" i="1"/>
  <c r="Z1187" i="1"/>
  <c r="AE1183" i="1"/>
  <c r="Z1183" i="1"/>
  <c r="AE1179" i="1"/>
  <c r="Z1179" i="1"/>
  <c r="Z1174" i="1"/>
  <c r="AE1174" i="1"/>
  <c r="Z1170" i="1"/>
  <c r="AE1170" i="1"/>
  <c r="Z1166" i="1"/>
  <c r="AE1166" i="1"/>
  <c r="Z1162" i="1"/>
  <c r="AE1162" i="1"/>
  <c r="Z1158" i="1"/>
  <c r="AE1158" i="1"/>
  <c r="Z1154" i="1"/>
  <c r="AE1154" i="1"/>
  <c r="Z1150" i="1"/>
  <c r="AE1150" i="1"/>
  <c r="Z1146" i="1"/>
  <c r="AE1146" i="1"/>
  <c r="Z1142" i="1"/>
  <c r="AE1142" i="1"/>
  <c r="Z1138" i="1"/>
  <c r="AE1138" i="1"/>
  <c r="Z1134" i="1"/>
  <c r="AE1134" i="1"/>
  <c r="Z1130" i="1"/>
  <c r="AE1130" i="1"/>
  <c r="Z1126" i="1"/>
  <c r="AE1126" i="1"/>
  <c r="AE1119" i="1"/>
  <c r="Z1119" i="1"/>
  <c r="Z1115" i="1"/>
  <c r="AE1115" i="1"/>
  <c r="AE1111" i="1"/>
  <c r="Z1111" i="1"/>
  <c r="Z1107" i="1"/>
  <c r="AE1107" i="1"/>
  <c r="Z1103" i="1"/>
  <c r="AE1103" i="1"/>
  <c r="Z1099" i="1"/>
  <c r="AE1099" i="1"/>
  <c r="Z1095" i="1"/>
  <c r="AE1095" i="1"/>
  <c r="Z1091" i="1"/>
  <c r="AE1091" i="1"/>
  <c r="Z1087" i="1"/>
  <c r="AE1087" i="1"/>
  <c r="Z1083" i="1"/>
  <c r="AE1083" i="1"/>
  <c r="Z1079" i="1"/>
  <c r="AE1079" i="1"/>
  <c r="Z1075" i="1"/>
  <c r="AE1075" i="1"/>
  <c r="Z1071" i="1"/>
  <c r="AE1071" i="1"/>
  <c r="Z1067" i="1"/>
  <c r="AE1067" i="1"/>
  <c r="Z1063" i="1"/>
  <c r="AE1063" i="1"/>
  <c r="Z1059" i="1"/>
  <c r="AE1059" i="1"/>
  <c r="Z1055" i="1"/>
  <c r="AE1055" i="1"/>
  <c r="Z1051" i="1"/>
  <c r="AE1051" i="1"/>
  <c r="AE1045" i="1"/>
  <c r="Z1045" i="1"/>
  <c r="Z1042" i="1"/>
  <c r="AE1042" i="1"/>
  <c r="Z1038" i="1"/>
  <c r="AE1038" i="1"/>
  <c r="Z1034" i="1"/>
  <c r="AE1034" i="1"/>
  <c r="Z1029" i="1"/>
  <c r="AE1029" i="1"/>
  <c r="AE1025" i="1"/>
  <c r="Z1025" i="1"/>
  <c r="Z1021" i="1"/>
  <c r="AE1021" i="1"/>
  <c r="AE1017" i="1"/>
  <c r="Z1017" i="1"/>
  <c r="Z1013" i="1"/>
  <c r="AE1013" i="1"/>
  <c r="Z1009" i="1"/>
  <c r="AE1009" i="1"/>
  <c r="AE1005" i="1"/>
  <c r="Z1005" i="1"/>
  <c r="Z1001" i="1"/>
  <c r="AE1001" i="1"/>
  <c r="AE997" i="1"/>
  <c r="Z997" i="1"/>
  <c r="Z993" i="1"/>
  <c r="AE993" i="1"/>
  <c r="AE989" i="1"/>
  <c r="Z989" i="1"/>
  <c r="Z985" i="1"/>
  <c r="AE985" i="1"/>
  <c r="Z980" i="1"/>
  <c r="AE980" i="1"/>
  <c r="Z976" i="1"/>
  <c r="AE976" i="1"/>
  <c r="Z972" i="1"/>
  <c r="AE972" i="1"/>
  <c r="Z967" i="1"/>
  <c r="AE967" i="1"/>
  <c r="Z963" i="1"/>
  <c r="AE963" i="1"/>
  <c r="Z959" i="1"/>
  <c r="AE959" i="1"/>
  <c r="AE955" i="1"/>
  <c r="Z955" i="1"/>
  <c r="Z951" i="1"/>
  <c r="AE951" i="1"/>
  <c r="Z946" i="1"/>
  <c r="AE946" i="1"/>
  <c r="Z942" i="1"/>
  <c r="AE942" i="1"/>
  <c r="AE938" i="1"/>
  <c r="Z938" i="1"/>
  <c r="AE933" i="1"/>
  <c r="Z933" i="1"/>
  <c r="Z929" i="1"/>
  <c r="AE929" i="1"/>
  <c r="Z925" i="1"/>
  <c r="AE925" i="1"/>
  <c r="Z921" i="1"/>
  <c r="AE921" i="1"/>
  <c r="AE917" i="1"/>
  <c r="Z917" i="1"/>
  <c r="Z913" i="1"/>
  <c r="AE913" i="1"/>
  <c r="AE909" i="1"/>
  <c r="Z909" i="1"/>
  <c r="AE905" i="1"/>
  <c r="Z905" i="1"/>
  <c r="AE901" i="1"/>
  <c r="Z901" i="1"/>
  <c r="Z897" i="1"/>
  <c r="AE897" i="1"/>
  <c r="Z893" i="1"/>
  <c r="AE893" i="1"/>
  <c r="Z889" i="1"/>
  <c r="AE889" i="1"/>
  <c r="Z885" i="1"/>
  <c r="AE885" i="1"/>
  <c r="Z881" i="1"/>
  <c r="AE881" i="1"/>
  <c r="Z877" i="1"/>
  <c r="AE877" i="1"/>
  <c r="Z873" i="1"/>
  <c r="AE873" i="1"/>
  <c r="Z869" i="1"/>
  <c r="AE869" i="1"/>
  <c r="Z865" i="1"/>
  <c r="AE865" i="1"/>
  <c r="Z861" i="1"/>
  <c r="AE861" i="1"/>
  <c r="Z857" i="1"/>
  <c r="AE857" i="1"/>
  <c r="Z851" i="1"/>
  <c r="AE851" i="1"/>
  <c r="Z847" i="1"/>
  <c r="AE847" i="1"/>
  <c r="Z843" i="1"/>
  <c r="AE843" i="1"/>
  <c r="Z839" i="1"/>
  <c r="AE839" i="1"/>
  <c r="Z835" i="1"/>
  <c r="AE835" i="1"/>
  <c r="Z831" i="1"/>
  <c r="AE831" i="1"/>
  <c r="AE826" i="1"/>
  <c r="Z826" i="1"/>
  <c r="AE822" i="1"/>
  <c r="Z822" i="1"/>
  <c r="Z817" i="1"/>
  <c r="AE817" i="1"/>
  <c r="AE813" i="1"/>
  <c r="Z813" i="1"/>
  <c r="Z809" i="1"/>
  <c r="AE809" i="1"/>
  <c r="Z805" i="1"/>
  <c r="AE805" i="1"/>
  <c r="AE801" i="1"/>
  <c r="Z801" i="1"/>
  <c r="AE797" i="1"/>
  <c r="Z797" i="1"/>
  <c r="AE793" i="1"/>
  <c r="Z793" i="1"/>
  <c r="Z787" i="1"/>
  <c r="AE787" i="1"/>
  <c r="Z783" i="1"/>
  <c r="AE783" i="1"/>
  <c r="Z779" i="1"/>
  <c r="AE779" i="1"/>
  <c r="Z775" i="1"/>
  <c r="AE775" i="1"/>
  <c r="AE771" i="1"/>
  <c r="Z771" i="1"/>
  <c r="AE767" i="1"/>
  <c r="Z767" i="1"/>
  <c r="AE763" i="1"/>
  <c r="Z763" i="1"/>
  <c r="Z758" i="1"/>
  <c r="AE758" i="1"/>
  <c r="Z754" i="1"/>
  <c r="AE754" i="1"/>
  <c r="Z749" i="1"/>
  <c r="AE749" i="1"/>
  <c r="AE745" i="1"/>
  <c r="Z745" i="1"/>
  <c r="Z741" i="1"/>
  <c r="AE741" i="1"/>
  <c r="Z737" i="1"/>
  <c r="AE737" i="1"/>
  <c r="AE733" i="1"/>
  <c r="Z733" i="1"/>
  <c r="AE729" i="1"/>
  <c r="Z729" i="1"/>
  <c r="AE725" i="1"/>
  <c r="Z725" i="1"/>
  <c r="Z721" i="1"/>
  <c r="AE721" i="1"/>
  <c r="AE716" i="1"/>
  <c r="Z716" i="1"/>
  <c r="AE712" i="1"/>
  <c r="Z712" i="1"/>
  <c r="AE708" i="1"/>
  <c r="Z708" i="1"/>
  <c r="AE704" i="1"/>
  <c r="Z704" i="1"/>
  <c r="AE700" i="1"/>
  <c r="Z700" i="1"/>
  <c r="AE696" i="1"/>
  <c r="Z696" i="1"/>
  <c r="AE692" i="1"/>
  <c r="Z692" i="1"/>
  <c r="AE688" i="1"/>
  <c r="Z688" i="1"/>
  <c r="AE683" i="1"/>
  <c r="Z683" i="1"/>
  <c r="Z679" i="1"/>
  <c r="AE679" i="1"/>
  <c r="AE675" i="1"/>
  <c r="Z675" i="1"/>
  <c r="Z671" i="1"/>
  <c r="AE671" i="1"/>
  <c r="Z667" i="1"/>
  <c r="AE667" i="1"/>
  <c r="Z663" i="1"/>
  <c r="AE663" i="1"/>
  <c r="Z659" i="1"/>
  <c r="AE659" i="1"/>
  <c r="Z655" i="1"/>
  <c r="AE655" i="1"/>
  <c r="Z650" i="1"/>
  <c r="AE650" i="1"/>
  <c r="Z646" i="1"/>
  <c r="AE646" i="1"/>
  <c r="Z641" i="1"/>
  <c r="AE641" i="1"/>
  <c r="AE637" i="1"/>
  <c r="Z637" i="1"/>
  <c r="AE633" i="1"/>
  <c r="Z633" i="1"/>
  <c r="AE629" i="1"/>
  <c r="Z629" i="1"/>
  <c r="Z625" i="1"/>
  <c r="AE625" i="1"/>
  <c r="AE621" i="1"/>
  <c r="Z621" i="1"/>
  <c r="Z616" i="1"/>
  <c r="AE616" i="1"/>
  <c r="Z612" i="1"/>
  <c r="AE612" i="1"/>
  <c r="Z608" i="1"/>
  <c r="AE608" i="1"/>
  <c r="Z604" i="1"/>
  <c r="AE604" i="1"/>
  <c r="Z600" i="1"/>
  <c r="AE600" i="1"/>
  <c r="Z596" i="1"/>
  <c r="AE596" i="1"/>
  <c r="Z592" i="1"/>
  <c r="AE592" i="1"/>
  <c r="Z588" i="1"/>
  <c r="AE588" i="1"/>
  <c r="Z584" i="1"/>
  <c r="AE584" i="1"/>
  <c r="Z580" i="1"/>
  <c r="AE580" i="1"/>
  <c r="Z576" i="1"/>
  <c r="AE576" i="1"/>
  <c r="Z572" i="1"/>
  <c r="AE572" i="1"/>
  <c r="Z567" i="1"/>
  <c r="AE567" i="1"/>
  <c r="AE563" i="1"/>
  <c r="Z563" i="1"/>
  <c r="AE559" i="1"/>
  <c r="Z559" i="1"/>
  <c r="Z555" i="1"/>
  <c r="AE555" i="1"/>
  <c r="Z550" i="1"/>
  <c r="AE550" i="1"/>
  <c r="Z546" i="1"/>
  <c r="AE546" i="1"/>
  <c r="Z540" i="1"/>
  <c r="AE540" i="1"/>
  <c r="Z535" i="1"/>
  <c r="AE535" i="1"/>
  <c r="Z531" i="1"/>
  <c r="AE531" i="1"/>
  <c r="Z527" i="1"/>
  <c r="AE527" i="1"/>
  <c r="Z523" i="1"/>
  <c r="AE523" i="1"/>
  <c r="AE519" i="1"/>
  <c r="Z519" i="1"/>
  <c r="Z515" i="1"/>
  <c r="AE515" i="1"/>
  <c r="Z510" i="1"/>
  <c r="AE510" i="1"/>
  <c r="Z506" i="1"/>
  <c r="AE506" i="1"/>
  <c r="Z502" i="1"/>
  <c r="AE502" i="1"/>
  <c r="Z498" i="1"/>
  <c r="AE498" i="1"/>
  <c r="AE494" i="1"/>
  <c r="Z494" i="1"/>
  <c r="Z490" i="1"/>
  <c r="AE490" i="1"/>
  <c r="Z486" i="1"/>
  <c r="AE486" i="1"/>
  <c r="Z481" i="1"/>
  <c r="AE481" i="1"/>
  <c r="AE477" i="1"/>
  <c r="Z477" i="1"/>
  <c r="Z473" i="1"/>
  <c r="AE473" i="1"/>
  <c r="Z3559" i="1"/>
  <c r="AE3559" i="1"/>
  <c r="AE3545" i="1"/>
  <c r="Z3545" i="1"/>
  <c r="AE3532" i="1"/>
  <c r="Z3532" i="1"/>
  <c r="AE3516" i="1"/>
  <c r="Z3516" i="1"/>
  <c r="AE3557" i="1"/>
  <c r="Z3557" i="1"/>
  <c r="Z3553" i="1"/>
  <c r="AE3553" i="1"/>
  <c r="AE3549" i="1"/>
  <c r="Z3549" i="1"/>
  <c r="Z3543" i="1"/>
  <c r="AE3543" i="1"/>
  <c r="Z3539" i="1"/>
  <c r="AE3539" i="1"/>
  <c r="Z3535" i="1"/>
  <c r="AE3535" i="1"/>
  <c r="Z3530" i="1"/>
  <c r="AE3530" i="1"/>
  <c r="AE3526" i="1"/>
  <c r="Z3526" i="1"/>
  <c r="Z3522" i="1"/>
  <c r="AE3522" i="1"/>
  <c r="AE3518" i="1"/>
  <c r="Z3518" i="1"/>
  <c r="Z3514" i="1"/>
  <c r="AE3514" i="1"/>
  <c r="AE3510" i="1"/>
  <c r="Z3510" i="1"/>
  <c r="Z3506" i="1"/>
  <c r="AE3506" i="1"/>
  <c r="AE3502" i="1"/>
  <c r="Z3502" i="1"/>
  <c r="Z3498" i="1"/>
  <c r="AE3498" i="1"/>
  <c r="AE3494" i="1"/>
  <c r="Z3494" i="1"/>
  <c r="Z3490" i="1"/>
  <c r="AE3490" i="1"/>
  <c r="Z3486" i="1"/>
  <c r="AE3486" i="1"/>
  <c r="AE3482" i="1"/>
  <c r="Z3482" i="1"/>
  <c r="Z3478" i="1"/>
  <c r="AE3478" i="1"/>
  <c r="AE3474" i="1"/>
  <c r="Z3474" i="1"/>
  <c r="Z3470" i="1"/>
  <c r="AE3470" i="1"/>
  <c r="AE3466" i="1"/>
  <c r="Z3466" i="1"/>
  <c r="Z3462" i="1"/>
  <c r="AE3462" i="1"/>
  <c r="Z3458" i="1"/>
  <c r="AE3458" i="1"/>
  <c r="AE3454" i="1"/>
  <c r="Z3454" i="1"/>
  <c r="Z3450" i="1"/>
  <c r="AE3450" i="1"/>
  <c r="AE3446" i="1"/>
  <c r="Z3446" i="1"/>
  <c r="Z3442" i="1"/>
  <c r="AE3442" i="1"/>
  <c r="Z3438" i="1"/>
  <c r="AE3438" i="1"/>
  <c r="Z3433" i="1"/>
  <c r="AE3433" i="1"/>
  <c r="Z3429" i="1"/>
  <c r="AE3429" i="1"/>
  <c r="Z3425" i="1"/>
  <c r="AE3425" i="1"/>
  <c r="Z3421" i="1"/>
  <c r="AE3421" i="1"/>
  <c r="Z3417" i="1"/>
  <c r="AE3417" i="1"/>
  <c r="Z3413" i="1"/>
  <c r="AE3413" i="1"/>
  <c r="Z3409" i="1"/>
  <c r="AE3409" i="1"/>
  <c r="Z3405" i="1"/>
  <c r="AE3405" i="1"/>
  <c r="Z3401" i="1"/>
  <c r="AE3401" i="1"/>
  <c r="Z3397" i="1"/>
  <c r="AE3397" i="1"/>
  <c r="Z3393" i="1"/>
  <c r="AE3393" i="1"/>
  <c r="Z3389" i="1"/>
  <c r="AE3389" i="1"/>
  <c r="Z3384" i="1"/>
  <c r="AE3384" i="1"/>
  <c r="AE3380" i="1"/>
  <c r="Z3380" i="1"/>
  <c r="AE3376" i="1"/>
  <c r="Z3376" i="1"/>
  <c r="AE3372" i="1"/>
  <c r="Z3372" i="1"/>
  <c r="Z3368" i="1"/>
  <c r="AE3368" i="1"/>
  <c r="AE3364" i="1"/>
  <c r="Z3364" i="1"/>
  <c r="AE3360" i="1"/>
  <c r="Z3360" i="1"/>
  <c r="Z3356" i="1"/>
  <c r="AE3356" i="1"/>
  <c r="Z3351" i="1"/>
  <c r="AE3351" i="1"/>
  <c r="Z3347" i="1"/>
  <c r="AE3347" i="1"/>
  <c r="Z3343" i="1"/>
  <c r="AE3343" i="1"/>
  <c r="Z3337" i="1"/>
  <c r="AE3337" i="1"/>
  <c r="Z3333" i="1"/>
  <c r="AE3333" i="1"/>
  <c r="Z3329" i="1"/>
  <c r="AE3329" i="1"/>
  <c r="Z3325" i="1"/>
  <c r="AE3325" i="1"/>
  <c r="Z3321" i="1"/>
  <c r="AE3321" i="1"/>
  <c r="Z3317" i="1"/>
  <c r="AE3317" i="1"/>
  <c r="Z3313" i="1"/>
  <c r="AE3313" i="1"/>
  <c r="Z3309" i="1"/>
  <c r="AE3309" i="1"/>
  <c r="Z3305" i="1"/>
  <c r="AE3305" i="1"/>
  <c r="Z3301" i="1"/>
  <c r="AE3301" i="1"/>
  <c r="Z3297" i="1"/>
  <c r="AE3297" i="1"/>
  <c r="Z3293" i="1"/>
  <c r="AE3293" i="1"/>
  <c r="Z3289" i="1"/>
  <c r="AE3289" i="1"/>
  <c r="Z3285" i="1"/>
  <c r="AE3285" i="1"/>
  <c r="Z3281" i="1"/>
  <c r="AE3281" i="1"/>
  <c r="Z3277" i="1"/>
  <c r="AE3277" i="1"/>
  <c r="Z3273" i="1"/>
  <c r="AE3273" i="1"/>
  <c r="Z3269" i="1"/>
  <c r="AE3269" i="1"/>
  <c r="Z3265" i="1"/>
  <c r="AE3265" i="1"/>
  <c r="Z3261" i="1"/>
  <c r="AE3261" i="1"/>
  <c r="Z3257" i="1"/>
  <c r="AE3257" i="1"/>
  <c r="Z3252" i="1"/>
  <c r="AE3252" i="1"/>
  <c r="AE3248" i="1"/>
  <c r="Z3248" i="1"/>
  <c r="Z3242" i="1"/>
  <c r="AE3242" i="1"/>
  <c r="Z3237" i="1"/>
  <c r="AE3237" i="1"/>
  <c r="Z3233" i="1"/>
  <c r="AE3233" i="1"/>
  <c r="Z3229" i="1"/>
  <c r="AE3229" i="1"/>
  <c r="Z3225" i="1"/>
  <c r="AE3225" i="1"/>
  <c r="AE3220" i="1"/>
  <c r="Z3220" i="1"/>
  <c r="Z3215" i="1"/>
  <c r="AE3215" i="1"/>
  <c r="Z3210" i="1"/>
  <c r="AE3210" i="1"/>
  <c r="AE3206" i="1"/>
  <c r="Z3206" i="1"/>
  <c r="AE3202" i="1"/>
  <c r="Z3202" i="1"/>
  <c r="Z3198" i="1"/>
  <c r="AE3198" i="1"/>
  <c r="Z3194" i="1"/>
  <c r="AE3194" i="1"/>
  <c r="AE3190" i="1"/>
  <c r="Z3190" i="1"/>
  <c r="Z3186" i="1"/>
  <c r="AE3186" i="1"/>
  <c r="AE3181" i="1"/>
  <c r="Z3181" i="1"/>
  <c r="AE3177" i="1"/>
  <c r="Z3177" i="1"/>
  <c r="AE3173" i="1"/>
  <c r="Z3173" i="1"/>
  <c r="AE3169" i="1"/>
  <c r="Z3169" i="1"/>
  <c r="AE3165" i="1"/>
  <c r="Z3165" i="1"/>
  <c r="AE3161" i="1"/>
  <c r="Z3161" i="1"/>
  <c r="AE3157" i="1"/>
  <c r="Z3157" i="1"/>
  <c r="AE3153" i="1"/>
  <c r="Z3153" i="1"/>
  <c r="Z3148" i="1"/>
  <c r="AE3148" i="1"/>
  <c r="Z3144" i="1"/>
  <c r="AE3144" i="1"/>
  <c r="Z3139" i="1"/>
  <c r="AE3139" i="1"/>
  <c r="AE3135" i="1"/>
  <c r="Z3135" i="1"/>
  <c r="Z3131" i="1"/>
  <c r="AE3131" i="1"/>
  <c r="AE3127" i="1"/>
  <c r="Z3127" i="1"/>
  <c r="Z3123" i="1"/>
  <c r="AE3123" i="1"/>
  <c r="AE3119" i="1"/>
  <c r="Z3119" i="1"/>
  <c r="Z3115" i="1"/>
  <c r="AE3115" i="1"/>
  <c r="AE3111" i="1"/>
  <c r="Z3111" i="1"/>
  <c r="Z3107" i="1"/>
  <c r="AE3107" i="1"/>
  <c r="AE3103" i="1"/>
  <c r="Z3103" i="1"/>
  <c r="Z3099" i="1"/>
  <c r="AE3099" i="1"/>
  <c r="AE3095" i="1"/>
  <c r="Z3095" i="1"/>
  <c r="AE3091" i="1"/>
  <c r="Z3091" i="1"/>
  <c r="Z3087" i="1"/>
  <c r="AE3087" i="1"/>
  <c r="AE3083" i="1"/>
  <c r="Z3083" i="1"/>
  <c r="AE3079" i="1"/>
  <c r="Z3079" i="1"/>
  <c r="Z3075" i="1"/>
  <c r="AE3075" i="1"/>
  <c r="Z3070" i="1"/>
  <c r="AE3070" i="1"/>
  <c r="Z3066" i="1"/>
  <c r="AE3066" i="1"/>
  <c r="Z3062" i="1"/>
  <c r="AE3062" i="1"/>
  <c r="Z3058" i="1"/>
  <c r="AE3058" i="1"/>
  <c r="Z3054" i="1"/>
  <c r="AE3054" i="1"/>
  <c r="Z3049" i="1"/>
  <c r="AE3049" i="1"/>
  <c r="Z3045" i="1"/>
  <c r="AE3045" i="1"/>
  <c r="Z3041" i="1"/>
  <c r="AE3041" i="1"/>
  <c r="Z3037" i="1"/>
  <c r="AE3037" i="1"/>
  <c r="Z3028" i="1"/>
  <c r="AE3028" i="1"/>
  <c r="Z3024" i="1"/>
  <c r="AE3024" i="1"/>
  <c r="Z3020" i="1"/>
  <c r="AE3020" i="1"/>
  <c r="Z3016" i="1"/>
  <c r="AE3016" i="1"/>
  <c r="Z3012" i="1"/>
  <c r="AE3012" i="1"/>
  <c r="Z3008" i="1"/>
  <c r="AE3008" i="1"/>
  <c r="Z3004" i="1"/>
  <c r="AE3004" i="1"/>
  <c r="Z2998" i="1"/>
  <c r="AE2998" i="1"/>
  <c r="Z2994" i="1"/>
  <c r="AE2994" i="1"/>
  <c r="AE2990" i="1"/>
  <c r="Z2990" i="1"/>
  <c r="Z2986" i="1"/>
  <c r="AE2986" i="1"/>
  <c r="AE2982" i="1"/>
  <c r="Z2982" i="1"/>
  <c r="Z2978" i="1"/>
  <c r="AE2978" i="1"/>
  <c r="Z2974" i="1"/>
  <c r="AE2974" i="1"/>
  <c r="Z2970" i="1"/>
  <c r="AE2970" i="1"/>
  <c r="Z2966" i="1"/>
  <c r="AE2966" i="1"/>
  <c r="Z2962" i="1"/>
  <c r="AE2962" i="1"/>
  <c r="AE2958" i="1"/>
  <c r="Z2958" i="1"/>
  <c r="Z2954" i="1"/>
  <c r="AE2954" i="1"/>
  <c r="Z2949" i="1"/>
  <c r="AE2949" i="1"/>
  <c r="Z2945" i="1"/>
  <c r="AE2945" i="1"/>
  <c r="Z2941" i="1"/>
  <c r="AE2941" i="1"/>
  <c r="Z2937" i="1"/>
  <c r="AE2937" i="1"/>
  <c r="Z2933" i="1"/>
  <c r="AE2933" i="1"/>
  <c r="Z2928" i="1"/>
  <c r="AE2928" i="1"/>
  <c r="Z2924" i="1"/>
  <c r="AE2924" i="1"/>
  <c r="Z2920" i="1"/>
  <c r="AE2920" i="1"/>
  <c r="Z2916" i="1"/>
  <c r="AE2916" i="1"/>
  <c r="Z2912" i="1"/>
  <c r="AE2912" i="1"/>
  <c r="Z2908" i="1"/>
  <c r="AE2908" i="1"/>
  <c r="Z2904" i="1"/>
  <c r="AE2904" i="1"/>
  <c r="Z2900" i="1"/>
  <c r="AE2900" i="1"/>
  <c r="Z2896" i="1"/>
  <c r="AE2896" i="1"/>
  <c r="Z2892" i="1"/>
  <c r="AE2892" i="1"/>
  <c r="Z2888" i="1"/>
  <c r="AE2888" i="1"/>
  <c r="Z2884" i="1"/>
  <c r="AE2884" i="1"/>
  <c r="Z2880" i="1"/>
  <c r="AE2880" i="1"/>
  <c r="Z2876" i="1"/>
  <c r="AE2876" i="1"/>
  <c r="Z2872" i="1"/>
  <c r="AE2872" i="1"/>
  <c r="AE2868" i="1"/>
  <c r="Z2868" i="1"/>
  <c r="AE2864" i="1"/>
  <c r="Z2864" i="1"/>
  <c r="AE2860" i="1"/>
  <c r="Z2860" i="1"/>
  <c r="AE2856" i="1"/>
  <c r="Z2856" i="1"/>
  <c r="AE2852" i="1"/>
  <c r="Z2852" i="1"/>
  <c r="AE2848" i="1"/>
  <c r="Z2848" i="1"/>
  <c r="AE2844" i="1"/>
  <c r="Z2844" i="1"/>
  <c r="Z2839" i="1"/>
  <c r="AE2839" i="1"/>
  <c r="Z2835" i="1"/>
  <c r="AE2835" i="1"/>
  <c r="AE2830" i="1"/>
  <c r="Z2830" i="1"/>
  <c r="Z2827" i="1"/>
  <c r="AE2827" i="1"/>
  <c r="Z2823" i="1"/>
  <c r="AE2823" i="1"/>
  <c r="Z2819" i="1"/>
  <c r="AE2819" i="1"/>
  <c r="AE2815" i="1"/>
  <c r="Z2815" i="1"/>
  <c r="Z2809" i="1"/>
  <c r="AE2809" i="1"/>
  <c r="AE2805" i="1"/>
  <c r="Z2805" i="1"/>
  <c r="AE2801" i="1"/>
  <c r="Z2801" i="1"/>
  <c r="AE2797" i="1"/>
  <c r="Z2797" i="1"/>
  <c r="Z2793" i="1"/>
  <c r="AE2793" i="1"/>
  <c r="AE2789" i="1"/>
  <c r="Z2789" i="1"/>
  <c r="AE2785" i="1"/>
  <c r="Z2785" i="1"/>
  <c r="AE2781" i="1"/>
  <c r="Z2781" i="1"/>
  <c r="Z2777" i="1"/>
  <c r="AE2777" i="1"/>
  <c r="AE2772" i="1"/>
  <c r="Z2772" i="1"/>
  <c r="AE2768" i="1"/>
  <c r="Z2768" i="1"/>
  <c r="Z2763" i="1"/>
  <c r="AE2763" i="1"/>
  <c r="Z2759" i="1"/>
  <c r="AE2759" i="1"/>
  <c r="AE2755" i="1"/>
  <c r="Z2755" i="1"/>
  <c r="Z2751" i="1"/>
  <c r="AE2751" i="1"/>
  <c r="Z2747" i="1"/>
  <c r="AE2747" i="1"/>
  <c r="Z2743" i="1"/>
  <c r="AE2743" i="1"/>
  <c r="AE2738" i="1"/>
  <c r="Z2738" i="1"/>
  <c r="Z2734" i="1"/>
  <c r="AE2734" i="1"/>
  <c r="AE2730" i="1"/>
  <c r="Z2730" i="1"/>
  <c r="Z2725" i="1"/>
  <c r="AE2725" i="1"/>
  <c r="Z2721" i="1"/>
  <c r="AE2721" i="1"/>
  <c r="Z2717" i="1"/>
  <c r="AE2717" i="1"/>
  <c r="Z2713" i="1"/>
  <c r="AE2713" i="1"/>
  <c r="Z2709" i="1"/>
  <c r="AE2709" i="1"/>
  <c r="Z2705" i="1"/>
  <c r="AE2705" i="1"/>
  <c r="Z2701" i="1"/>
  <c r="AE2701" i="1"/>
  <c r="Z2697" i="1"/>
  <c r="AE2697" i="1"/>
  <c r="AE2693" i="1"/>
  <c r="Z2693" i="1"/>
  <c r="Z2689" i="1"/>
  <c r="AE2689" i="1"/>
  <c r="Z2685" i="1"/>
  <c r="AE2685" i="1"/>
  <c r="Z2681" i="1"/>
  <c r="AE2681" i="1"/>
  <c r="Z2676" i="1"/>
  <c r="AE2676" i="1"/>
  <c r="Z2672" i="1"/>
  <c r="AE2672" i="1"/>
  <c r="Z2668" i="1"/>
  <c r="AE2668" i="1"/>
  <c r="Z2664" i="1"/>
  <c r="AE2664" i="1"/>
  <c r="Z2660" i="1"/>
  <c r="AE2660" i="1"/>
  <c r="Z2656" i="1"/>
  <c r="AE2656" i="1"/>
  <c r="Z2652" i="1"/>
  <c r="AE2652" i="1"/>
  <c r="Z2648" i="1"/>
  <c r="AE2648" i="1"/>
  <c r="Z2644" i="1"/>
  <c r="AE2644" i="1"/>
  <c r="Z2640" i="1"/>
  <c r="AE2640" i="1"/>
  <c r="Z2636" i="1"/>
  <c r="AE2636" i="1"/>
  <c r="Z2632" i="1"/>
  <c r="AE2632" i="1"/>
  <c r="Z2628" i="1"/>
  <c r="AE2628" i="1"/>
  <c r="Z2624" i="1"/>
  <c r="AE2624" i="1"/>
  <c r="Z2620" i="1"/>
  <c r="AE2620" i="1"/>
  <c r="Z2616" i="1"/>
  <c r="AE2616" i="1"/>
  <c r="Z2612" i="1"/>
  <c r="AE2612" i="1"/>
  <c r="Z2608" i="1"/>
  <c r="AE2608" i="1"/>
  <c r="Z2604" i="1"/>
  <c r="AE2604" i="1"/>
  <c r="Z2600" i="1"/>
  <c r="AE2600" i="1"/>
  <c r="Z2596" i="1"/>
  <c r="AE2596" i="1"/>
  <c r="Z2591" i="1"/>
  <c r="AE2591" i="1"/>
  <c r="Z2587" i="1"/>
  <c r="AE2587" i="1"/>
  <c r="Z2583" i="1"/>
  <c r="AE2583" i="1"/>
  <c r="Z2579" i="1"/>
  <c r="AE2579" i="1"/>
  <c r="Z2575" i="1"/>
  <c r="AE2575" i="1"/>
  <c r="Z2571" i="1"/>
  <c r="AE2571" i="1"/>
  <c r="AE2566" i="1"/>
  <c r="Z2566" i="1"/>
  <c r="AE2562" i="1"/>
  <c r="Z2562" i="1"/>
  <c r="Z2557" i="1"/>
  <c r="AE2557" i="1"/>
  <c r="Z2553" i="1"/>
  <c r="AE2553" i="1"/>
  <c r="Z2549" i="1"/>
  <c r="AE2549" i="1"/>
  <c r="Z2544" i="1"/>
  <c r="AE2544" i="1"/>
  <c r="Z2540" i="1"/>
  <c r="AE2540" i="1"/>
  <c r="Z2536" i="1"/>
  <c r="AE2536" i="1"/>
  <c r="Z2532" i="1"/>
  <c r="AE2532" i="1"/>
  <c r="Z2527" i="1"/>
  <c r="AE2527" i="1"/>
  <c r="Z2523" i="1"/>
  <c r="AE2523" i="1"/>
  <c r="Z2519" i="1"/>
  <c r="AE2519" i="1"/>
  <c r="Z2515" i="1"/>
  <c r="AE2515" i="1"/>
  <c r="Z2509" i="1"/>
  <c r="AE2509" i="1"/>
  <c r="Z2505" i="1"/>
  <c r="AE2505" i="1"/>
  <c r="AE2501" i="1"/>
  <c r="Z2501" i="1"/>
  <c r="Z2497" i="1"/>
  <c r="AE2497" i="1"/>
  <c r="Z2493" i="1"/>
  <c r="AE2493" i="1"/>
  <c r="Z2486" i="1"/>
  <c r="AE2486" i="1"/>
  <c r="AE2481" i="1"/>
  <c r="Z2481" i="1"/>
  <c r="AE2477" i="1"/>
  <c r="Z2477" i="1"/>
  <c r="AE2473" i="1"/>
  <c r="Z2473" i="1"/>
  <c r="Z2468" i="1"/>
  <c r="AE2468" i="1"/>
  <c r="Z2464" i="1"/>
  <c r="AE2464" i="1"/>
  <c r="Z2460" i="1"/>
  <c r="AE2460" i="1"/>
  <c r="AE2455" i="1"/>
  <c r="Z2455" i="1"/>
  <c r="Z2451" i="1"/>
  <c r="AE2451" i="1"/>
  <c r="Z2447" i="1"/>
  <c r="AE2447" i="1"/>
  <c r="Z2440" i="1"/>
  <c r="AE2440" i="1"/>
  <c r="Z2436" i="1"/>
  <c r="AE2436" i="1"/>
  <c r="Z2432" i="1"/>
  <c r="AE2432" i="1"/>
  <c r="Z2428" i="1"/>
  <c r="AE2428" i="1"/>
  <c r="Z2423" i="1"/>
  <c r="AE2423" i="1"/>
  <c r="Z2419" i="1"/>
  <c r="AE2419" i="1"/>
  <c r="AE2415" i="1"/>
  <c r="Z2415" i="1"/>
  <c r="Z2410" i="1"/>
  <c r="AE2410" i="1"/>
  <c r="Z2406" i="1"/>
  <c r="AE2406" i="1"/>
  <c r="Z2402" i="1"/>
  <c r="AE2402" i="1"/>
  <c r="Z2398" i="1"/>
  <c r="AE2398" i="1"/>
  <c r="Z2394" i="1"/>
  <c r="AE2394" i="1"/>
  <c r="Z2390" i="1"/>
  <c r="AE2390" i="1"/>
  <c r="Z2386" i="1"/>
  <c r="AE2386" i="1"/>
  <c r="Z2382" i="1"/>
  <c r="AE2382" i="1"/>
  <c r="Z2378" i="1"/>
  <c r="AE2378" i="1"/>
  <c r="Z2374" i="1"/>
  <c r="AE2374" i="1"/>
  <c r="Z2370" i="1"/>
  <c r="AE2370" i="1"/>
  <c r="Z2366" i="1"/>
  <c r="AE2366" i="1"/>
  <c r="Z2362" i="1"/>
  <c r="AE2362" i="1"/>
  <c r="Z2358" i="1"/>
  <c r="AE2358" i="1"/>
  <c r="Z2353" i="1"/>
  <c r="AE2353" i="1"/>
  <c r="Z2349" i="1"/>
  <c r="AE2349" i="1"/>
  <c r="Z2345" i="1"/>
  <c r="AE2345" i="1"/>
  <c r="Z2341" i="1"/>
  <c r="AE2341" i="1"/>
  <c r="Z2337" i="1"/>
  <c r="AE2337" i="1"/>
  <c r="Z2332" i="1"/>
  <c r="AE2332" i="1"/>
  <c r="AE2327" i="1"/>
  <c r="Z2327" i="1"/>
  <c r="AE2323" i="1"/>
  <c r="Z2323" i="1"/>
  <c r="Z2319" i="1"/>
  <c r="AE2319" i="1"/>
  <c r="AE2315" i="1"/>
  <c r="Z2315" i="1"/>
  <c r="Z2311" i="1"/>
  <c r="AE2311" i="1"/>
  <c r="AE2307" i="1"/>
  <c r="Z2307" i="1"/>
  <c r="Z2303" i="1"/>
  <c r="AE2303" i="1"/>
  <c r="Z2297" i="1"/>
  <c r="AE2297" i="1"/>
  <c r="Z2293" i="1"/>
  <c r="AE2293" i="1"/>
  <c r="AE2289" i="1"/>
  <c r="Z2289" i="1"/>
  <c r="AE2285" i="1"/>
  <c r="Z2285" i="1"/>
  <c r="AE2281" i="1"/>
  <c r="Z2281" i="1"/>
  <c r="AE2275" i="1"/>
  <c r="Z2275" i="1"/>
  <c r="AE2271" i="1"/>
  <c r="Z2271" i="1"/>
  <c r="AE2265" i="1"/>
  <c r="Z2265" i="1"/>
  <c r="AE2261" i="1"/>
  <c r="Z2261" i="1"/>
  <c r="AE2257" i="1"/>
  <c r="Z2257" i="1"/>
  <c r="Z2252" i="1"/>
  <c r="AE2252" i="1"/>
  <c r="Z2248" i="1"/>
  <c r="AE2248" i="1"/>
  <c r="Z2244" i="1"/>
  <c r="AE2244" i="1"/>
  <c r="Z2240" i="1"/>
  <c r="AE2240" i="1"/>
  <c r="Z2236" i="1"/>
  <c r="AE2236" i="1"/>
  <c r="Z2232" i="1"/>
  <c r="AE2232" i="1"/>
  <c r="Z2228" i="1"/>
  <c r="AE2228" i="1"/>
  <c r="Z2224" i="1"/>
  <c r="AE2224" i="1"/>
  <c r="Z2219" i="1"/>
  <c r="AE2219" i="1"/>
  <c r="Z2215" i="1"/>
  <c r="AE2215" i="1"/>
  <c r="Z2210" i="1"/>
  <c r="AE2210" i="1"/>
  <c r="Z2206" i="1"/>
  <c r="AE2206" i="1"/>
  <c r="Z2202" i="1"/>
  <c r="AE2202" i="1"/>
  <c r="Z2198" i="1"/>
  <c r="AE2198" i="1"/>
  <c r="Z2194" i="1"/>
  <c r="AE2194" i="1"/>
  <c r="Z2190" i="1"/>
  <c r="AE2190" i="1"/>
  <c r="Z2186" i="1"/>
  <c r="AE2186" i="1"/>
  <c r="Z2182" i="1"/>
  <c r="AE2182" i="1"/>
  <c r="Z2178" i="1"/>
  <c r="AE2178" i="1"/>
  <c r="Z2174" i="1"/>
  <c r="AE2174" i="1"/>
  <c r="Z2170" i="1"/>
  <c r="AE2170" i="1"/>
  <c r="Z2166" i="1"/>
  <c r="AE2166" i="1"/>
  <c r="Z2162" i="1"/>
  <c r="AE2162" i="1"/>
  <c r="Z2158" i="1"/>
  <c r="AE2158" i="1"/>
  <c r="Z2154" i="1"/>
  <c r="AE2154" i="1"/>
  <c r="Z2150" i="1"/>
  <c r="AE2150" i="1"/>
  <c r="Z2146" i="1"/>
  <c r="AE2146" i="1"/>
  <c r="Z2142" i="1"/>
  <c r="AE2142" i="1"/>
  <c r="Z2138" i="1"/>
  <c r="AE2138" i="1"/>
  <c r="Z2134" i="1"/>
  <c r="AE2134" i="1"/>
  <c r="Z2130" i="1"/>
  <c r="AE2130" i="1"/>
  <c r="Z2126" i="1"/>
  <c r="AE2126" i="1"/>
  <c r="Z2122" i="1"/>
  <c r="AE2122" i="1"/>
  <c r="Z2118" i="1"/>
  <c r="AE2118" i="1"/>
  <c r="Z2114" i="1"/>
  <c r="AE2114" i="1"/>
  <c r="Z2110" i="1"/>
  <c r="AE2110" i="1"/>
  <c r="Z2106" i="1"/>
  <c r="AE2106" i="1"/>
  <c r="AE2101" i="1"/>
  <c r="Z2101" i="1"/>
  <c r="AE2097" i="1"/>
  <c r="Z2097" i="1"/>
  <c r="AE2093" i="1"/>
  <c r="Z2093" i="1"/>
  <c r="AE2089" i="1"/>
  <c r="Z2089" i="1"/>
  <c r="AE2085" i="1"/>
  <c r="Z2085" i="1"/>
  <c r="Z2080" i="1"/>
  <c r="AE2080" i="1"/>
  <c r="AE2073" i="1"/>
  <c r="Z2073" i="1"/>
  <c r="Z2067" i="1"/>
  <c r="AE2067" i="1"/>
  <c r="AE2063" i="1"/>
  <c r="Z2063" i="1"/>
  <c r="Z2059" i="1"/>
  <c r="AE2059" i="1"/>
  <c r="Z2055" i="1"/>
  <c r="AE2055" i="1"/>
  <c r="AE2051" i="1"/>
  <c r="Z2051" i="1"/>
  <c r="Z2046" i="1"/>
  <c r="AE2046" i="1"/>
  <c r="AE2042" i="1"/>
  <c r="Z2042" i="1"/>
  <c r="AE2038" i="1"/>
  <c r="Z2038" i="1"/>
  <c r="AE2034" i="1"/>
  <c r="Z2034" i="1"/>
  <c r="Z2030" i="1"/>
  <c r="AE2030" i="1"/>
  <c r="AE2026" i="1"/>
  <c r="Z2026" i="1"/>
  <c r="AE2022" i="1"/>
  <c r="Z2022" i="1"/>
  <c r="AE2018" i="1"/>
  <c r="Z2018" i="1"/>
  <c r="AE2013" i="1"/>
  <c r="Z2013" i="1"/>
  <c r="AE2009" i="1"/>
  <c r="Z2009" i="1"/>
  <c r="AE2005" i="1"/>
  <c r="Z2005" i="1"/>
  <c r="Z2000" i="1"/>
  <c r="AE2000" i="1"/>
  <c r="Z1995" i="1"/>
  <c r="AE1995" i="1"/>
  <c r="Z1991" i="1"/>
  <c r="AE1991" i="1"/>
  <c r="AE1987" i="1"/>
  <c r="Z1987" i="1"/>
  <c r="AE1983" i="1"/>
  <c r="Z1983" i="1"/>
  <c r="Z1979" i="1"/>
  <c r="AE1979" i="1"/>
  <c r="Z1975" i="1"/>
  <c r="AE1975" i="1"/>
  <c r="Z1971" i="1"/>
  <c r="AE1971" i="1"/>
  <c r="Z1967" i="1"/>
  <c r="AE1967" i="1"/>
  <c r="Z1962" i="1"/>
  <c r="AE1962" i="1"/>
  <c r="Z1958" i="1"/>
  <c r="AE1958" i="1"/>
  <c r="AE1954" i="1"/>
  <c r="Z1954" i="1"/>
  <c r="AE1950" i="1"/>
  <c r="Z1950" i="1"/>
  <c r="AE1946" i="1"/>
  <c r="Z1946" i="1"/>
  <c r="AE1942" i="1"/>
  <c r="Z1942" i="1"/>
  <c r="AE1938" i="1"/>
  <c r="Z1938" i="1"/>
  <c r="Z1934" i="1"/>
  <c r="AE1934" i="1"/>
  <c r="Z1930" i="1"/>
  <c r="AE1930" i="1"/>
  <c r="Z1926" i="1"/>
  <c r="AE1926" i="1"/>
  <c r="AE1922" i="1"/>
  <c r="Z1922" i="1"/>
  <c r="Z1918" i="1"/>
  <c r="AE1918" i="1"/>
  <c r="Z1913" i="1"/>
  <c r="AE1913" i="1"/>
  <c r="AE1909" i="1"/>
  <c r="Z1909" i="1"/>
  <c r="Z1905" i="1"/>
  <c r="AE1905" i="1"/>
  <c r="AE1901" i="1"/>
  <c r="Z1901" i="1"/>
  <c r="Z1897" i="1"/>
  <c r="AE1897" i="1"/>
  <c r="AE1893" i="1"/>
  <c r="Z1893" i="1"/>
  <c r="Z1889" i="1"/>
  <c r="AE1889" i="1"/>
  <c r="AE1885" i="1"/>
  <c r="Z1885" i="1"/>
  <c r="AE1881" i="1"/>
  <c r="Z1881" i="1"/>
  <c r="Z1877" i="1"/>
  <c r="AE1877" i="1"/>
  <c r="AE1873" i="1"/>
  <c r="Z1873" i="1"/>
  <c r="Z1869" i="1"/>
  <c r="AE1869" i="1"/>
  <c r="AE1865" i="1"/>
  <c r="Z1865" i="1"/>
  <c r="Z1861" i="1"/>
  <c r="AE1861" i="1"/>
  <c r="Z1857" i="1"/>
  <c r="AE1857" i="1"/>
  <c r="Z1853" i="1"/>
  <c r="AE1853" i="1"/>
  <c r="Z1849" i="1"/>
  <c r="AE1849" i="1"/>
  <c r="Z1845" i="1"/>
  <c r="AE1845" i="1"/>
  <c r="Z1841" i="1"/>
  <c r="AE1841" i="1"/>
  <c r="Z1837" i="1"/>
  <c r="AE1837" i="1"/>
  <c r="AE1833" i="1"/>
  <c r="Z1833" i="1"/>
  <c r="Z1829" i="1"/>
  <c r="AE1829" i="1"/>
  <c r="Z1825" i="1"/>
  <c r="AE1825" i="1"/>
  <c r="Z1821" i="1"/>
  <c r="AE1821" i="1"/>
  <c r="Z1816" i="1"/>
  <c r="AE1816" i="1"/>
  <c r="AE1810" i="1"/>
  <c r="Z1810" i="1"/>
  <c r="Z1806" i="1"/>
  <c r="AE1806" i="1"/>
  <c r="Z1802" i="1"/>
  <c r="AE1802" i="1"/>
  <c r="Z1797" i="1"/>
  <c r="AE1797" i="1"/>
  <c r="Z1792" i="1"/>
  <c r="AE1792" i="1"/>
  <c r="Z1788" i="1"/>
  <c r="AE1788" i="1"/>
  <c r="Z1784" i="1"/>
  <c r="AE1784" i="1"/>
  <c r="Z1780" i="1"/>
  <c r="AE1780" i="1"/>
  <c r="Z1776" i="1"/>
  <c r="AE1776" i="1"/>
  <c r="Z1772" i="1"/>
  <c r="AE1772" i="1"/>
  <c r="Z1768" i="1"/>
  <c r="AE1768" i="1"/>
  <c r="AE1763" i="1"/>
  <c r="Z1763" i="1"/>
  <c r="Z1759" i="1"/>
  <c r="AE1759" i="1"/>
  <c r="Z1755" i="1"/>
  <c r="AE1755" i="1"/>
  <c r="Z1751" i="1"/>
  <c r="AE1751" i="1"/>
  <c r="Z1747" i="1"/>
  <c r="AE1747" i="1"/>
  <c r="AE1743" i="1"/>
  <c r="Z1743" i="1"/>
  <c r="Z1739" i="1"/>
  <c r="AE1739" i="1"/>
  <c r="Z1735" i="1"/>
  <c r="AE1735" i="1"/>
  <c r="Z1731" i="1"/>
  <c r="AE1731" i="1"/>
  <c r="Z1727" i="1"/>
  <c r="AE1727" i="1"/>
  <c r="AE1722" i="1"/>
  <c r="Z1722" i="1"/>
  <c r="Z1718" i="1"/>
  <c r="AE1718" i="1"/>
  <c r="Z1714" i="1"/>
  <c r="AE1714" i="1"/>
  <c r="AE1710" i="1"/>
  <c r="Z1710" i="1"/>
  <c r="AE1706" i="1"/>
  <c r="Z1706" i="1"/>
  <c r="Z1701" i="1"/>
  <c r="AE1701" i="1"/>
  <c r="Z1697" i="1"/>
  <c r="AE1697" i="1"/>
  <c r="AE1693" i="1"/>
  <c r="Z1693" i="1"/>
  <c r="AE1689" i="1"/>
  <c r="Z1689" i="1"/>
  <c r="Z1685" i="1"/>
  <c r="AE1685" i="1"/>
  <c r="Z1681" i="1"/>
  <c r="AE1681" i="1"/>
  <c r="AE1677" i="1"/>
  <c r="Z1677" i="1"/>
  <c r="AE1673" i="1"/>
  <c r="Z1673" i="1"/>
  <c r="Z1669" i="1"/>
  <c r="AE1669" i="1"/>
  <c r="Z1665" i="1"/>
  <c r="AE1665" i="1"/>
  <c r="AE1660" i="1"/>
  <c r="Z1660" i="1"/>
  <c r="AE1656" i="1"/>
  <c r="Z1656" i="1"/>
  <c r="AE1652" i="1"/>
  <c r="Z1652" i="1"/>
  <c r="AE1648" i="1"/>
  <c r="Z1648" i="1"/>
  <c r="AE1644" i="1"/>
  <c r="Z1644" i="1"/>
  <c r="Z1639" i="1"/>
  <c r="AE1639" i="1"/>
  <c r="AE1635" i="1"/>
  <c r="Z1635" i="1"/>
  <c r="Z1629" i="1"/>
  <c r="AE1629" i="1"/>
  <c r="Z1625" i="1"/>
  <c r="AE1625" i="1"/>
  <c r="Z1621" i="1"/>
  <c r="AE1621" i="1"/>
  <c r="Z1617" i="1"/>
  <c r="AE1617" i="1"/>
  <c r="Z1613" i="1"/>
  <c r="AE1613" i="1"/>
  <c r="AE1609" i="1"/>
  <c r="Z1609" i="1"/>
  <c r="Z1605" i="1"/>
  <c r="AE1605" i="1"/>
  <c r="Z1601" i="1"/>
  <c r="AE1601" i="1"/>
  <c r="Z1597" i="1"/>
  <c r="AE1597" i="1"/>
  <c r="Z1593" i="1"/>
  <c r="AE1593" i="1"/>
  <c r="AE1589" i="1"/>
  <c r="Z1589" i="1"/>
  <c r="AE1585" i="1"/>
  <c r="Z1585" i="1"/>
  <c r="AE1581" i="1"/>
  <c r="Z1581" i="1"/>
  <c r="Z1576" i="1"/>
  <c r="AE1576" i="1"/>
  <c r="Z1572" i="1"/>
  <c r="AE1572" i="1"/>
  <c r="Z1567" i="1"/>
  <c r="AE1567" i="1"/>
  <c r="Z1563" i="1"/>
  <c r="AE1563" i="1"/>
  <c r="Z1559" i="1"/>
  <c r="AE1559" i="1"/>
  <c r="Z1555" i="1"/>
  <c r="AE1555" i="1"/>
  <c r="Z1551" i="1"/>
  <c r="AE1551" i="1"/>
  <c r="Z1547" i="1"/>
  <c r="AE1547" i="1"/>
  <c r="Z1543" i="1"/>
  <c r="AE1543" i="1"/>
  <c r="Z1539" i="1"/>
  <c r="AE1539" i="1"/>
  <c r="Z1535" i="1"/>
  <c r="AE1535" i="1"/>
  <c r="Z1531" i="1"/>
  <c r="AE1531" i="1"/>
  <c r="Z1527" i="1"/>
  <c r="AE1527" i="1"/>
  <c r="Z1523" i="1"/>
  <c r="AE1523" i="1"/>
  <c r="Z1519" i="1"/>
  <c r="AE1519" i="1"/>
  <c r="Z1515" i="1"/>
  <c r="AE1515" i="1"/>
  <c r="Z1511" i="1"/>
  <c r="AE1511" i="1"/>
  <c r="AE1506" i="1"/>
  <c r="Z1506" i="1"/>
  <c r="Z1502" i="1"/>
  <c r="AE1502" i="1"/>
  <c r="AE1498" i="1"/>
  <c r="Z1498" i="1"/>
  <c r="AE1494" i="1"/>
  <c r="Z1494" i="1"/>
  <c r="AE1490" i="1"/>
  <c r="Z1490" i="1"/>
  <c r="Z1486" i="1"/>
  <c r="AE1486" i="1"/>
  <c r="AE1482" i="1"/>
  <c r="Z1482" i="1"/>
  <c r="AE1478" i="1"/>
  <c r="Z1478" i="1"/>
  <c r="AE1474" i="1"/>
  <c r="Z1474" i="1"/>
  <c r="AE1469" i="1"/>
  <c r="Z1469" i="1"/>
  <c r="Z1461" i="1"/>
  <c r="AE1461" i="1"/>
  <c r="Z1455" i="1"/>
  <c r="AE1455" i="1"/>
  <c r="Z1451" i="1"/>
  <c r="AE1451" i="1"/>
  <c r="Z1447" i="1"/>
  <c r="AE1447" i="1"/>
  <c r="Z1443" i="1"/>
  <c r="AE1443" i="1"/>
  <c r="Z1439" i="1"/>
  <c r="AE1439" i="1"/>
  <c r="Z1435" i="1"/>
  <c r="AE1435" i="1"/>
  <c r="Z1431" i="1"/>
  <c r="AE1431" i="1"/>
  <c r="Z1427" i="1"/>
  <c r="AE1427" i="1"/>
  <c r="Z1423" i="1"/>
  <c r="AE1423" i="1"/>
  <c r="Z1419" i="1"/>
  <c r="AE1419" i="1"/>
  <c r="AE1414" i="1"/>
  <c r="Z1414" i="1"/>
  <c r="AE1410" i="1"/>
  <c r="Z1410" i="1"/>
  <c r="Z1406" i="1"/>
  <c r="AE1406" i="1"/>
  <c r="AE1402" i="1"/>
  <c r="Z1402" i="1"/>
  <c r="AE1398" i="1"/>
  <c r="Z1398" i="1"/>
  <c r="AE1394" i="1"/>
  <c r="Z1394" i="1"/>
  <c r="AE1390" i="1"/>
  <c r="Z1390" i="1"/>
  <c r="AE1386" i="1"/>
  <c r="Z1386" i="1"/>
  <c r="Z1379" i="1"/>
  <c r="AE1379" i="1"/>
  <c r="Z1375" i="1"/>
  <c r="AE1375" i="1"/>
  <c r="Z1371" i="1"/>
  <c r="AE1371" i="1"/>
  <c r="Z1367" i="1"/>
  <c r="AE1367" i="1"/>
  <c r="Z1363" i="1"/>
  <c r="AE1363" i="1"/>
  <c r="Z1359" i="1"/>
  <c r="AE1359" i="1"/>
  <c r="Z1354" i="1"/>
  <c r="AE1354" i="1"/>
  <c r="Z1350" i="1"/>
  <c r="AE1350" i="1"/>
  <c r="Z1346" i="1"/>
  <c r="AE1346" i="1"/>
  <c r="Z1342" i="1"/>
  <c r="AE1342" i="1"/>
  <c r="Z1338" i="1"/>
  <c r="AE1338" i="1"/>
  <c r="Z1334" i="1"/>
  <c r="AE1334" i="1"/>
  <c r="AE1329" i="1"/>
  <c r="Z1329" i="1"/>
  <c r="Z1324" i="1"/>
  <c r="AE1324" i="1"/>
  <c r="Z1320" i="1"/>
  <c r="AE1320" i="1"/>
  <c r="Z1316" i="1"/>
  <c r="AE1316" i="1"/>
  <c r="Z1312" i="1"/>
  <c r="AE1312" i="1"/>
  <c r="Z1308" i="1"/>
  <c r="AE1308" i="1"/>
  <c r="Z1304" i="1"/>
  <c r="AE1304" i="1"/>
  <c r="Z1299" i="1"/>
  <c r="AE1299" i="1"/>
  <c r="Z1295" i="1"/>
  <c r="AE1295" i="1"/>
  <c r="Z1291" i="1"/>
  <c r="AE1291" i="1"/>
  <c r="Z1287" i="1"/>
  <c r="AE1287" i="1"/>
  <c r="Z1282" i="1"/>
  <c r="AE1282" i="1"/>
  <c r="Z1278" i="1"/>
  <c r="AE1278" i="1"/>
  <c r="Z1274" i="1"/>
  <c r="AE1274" i="1"/>
  <c r="Z1270" i="1"/>
  <c r="AE1270" i="1"/>
  <c r="Z1266" i="1"/>
  <c r="AE1266" i="1"/>
  <c r="Z1262" i="1"/>
  <c r="AE1262" i="1"/>
  <c r="Z1258" i="1"/>
  <c r="AE1258" i="1"/>
  <c r="Z1254" i="1"/>
  <c r="AE1254" i="1"/>
  <c r="Z1250" i="1"/>
  <c r="AE1250" i="1"/>
  <c r="Z1243" i="1"/>
  <c r="AE1243" i="1"/>
  <c r="Z1239" i="1"/>
  <c r="AE1239" i="1"/>
  <c r="Z1235" i="1"/>
  <c r="AE1235" i="1"/>
  <c r="Z1231" i="1"/>
  <c r="AE1231" i="1"/>
  <c r="Z1227" i="1"/>
  <c r="AE1227" i="1"/>
  <c r="Z1223" i="1"/>
  <c r="AE1223" i="1"/>
  <c r="Z1219" i="1"/>
  <c r="AE1219" i="1"/>
  <c r="Z1215" i="1"/>
  <c r="AE1215" i="1"/>
  <c r="Z1211" i="1"/>
  <c r="AE1211" i="1"/>
  <c r="Z1207" i="1"/>
  <c r="AE1207" i="1"/>
  <c r="Z1203" i="1"/>
  <c r="AE1203" i="1"/>
  <c r="AE1199" i="1"/>
  <c r="Z1199" i="1"/>
  <c r="AE1195" i="1"/>
  <c r="Z1195" i="1"/>
  <c r="Z1190" i="1"/>
  <c r="AE1190" i="1"/>
  <c r="Z1186" i="1"/>
  <c r="AE1186" i="1"/>
  <c r="Z1182" i="1"/>
  <c r="AE1182" i="1"/>
  <c r="Z1178" i="1"/>
  <c r="AE1178" i="1"/>
  <c r="Z1173" i="1"/>
  <c r="AE1173" i="1"/>
  <c r="AE1169" i="1"/>
  <c r="Z1169" i="1"/>
  <c r="AE1165" i="1"/>
  <c r="Z1165" i="1"/>
  <c r="Z1161" i="1"/>
  <c r="AE1161" i="1"/>
  <c r="Z1157" i="1"/>
  <c r="AE1157" i="1"/>
  <c r="AE1153" i="1"/>
  <c r="Z1153" i="1"/>
  <c r="Z1149" i="1"/>
  <c r="AE1149" i="1"/>
  <c r="Z1145" i="1"/>
  <c r="AE1145" i="1"/>
  <c r="Z1141" i="1"/>
  <c r="AE1141" i="1"/>
  <c r="AE1137" i="1"/>
  <c r="Z1137" i="1"/>
  <c r="Z1133" i="1"/>
  <c r="AE1133" i="1"/>
  <c r="AE1129" i="1"/>
  <c r="Z1129" i="1"/>
  <c r="Z1124" i="1"/>
  <c r="AE1124" i="1"/>
  <c r="Z1118" i="1"/>
  <c r="AE1118" i="1"/>
  <c r="Z1114" i="1"/>
  <c r="AE1114" i="1"/>
  <c r="Z1110" i="1"/>
  <c r="AE1110" i="1"/>
  <c r="Z1106" i="1"/>
  <c r="AE1106" i="1"/>
  <c r="Z1102" i="1"/>
  <c r="AE1102" i="1"/>
  <c r="Z1098" i="1"/>
  <c r="AE1098" i="1"/>
  <c r="Z1094" i="1"/>
  <c r="AE1094" i="1"/>
  <c r="Z1090" i="1"/>
  <c r="AE1090" i="1"/>
  <c r="Z1086" i="1"/>
  <c r="AE1086" i="1"/>
  <c r="Z1082" i="1"/>
  <c r="AE1082" i="1"/>
  <c r="Z1078" i="1"/>
  <c r="AE1078" i="1"/>
  <c r="Z1074" i="1"/>
  <c r="AE1074" i="1"/>
  <c r="Z1070" i="1"/>
  <c r="AE1070" i="1"/>
  <c r="Z1066" i="1"/>
  <c r="AE1066" i="1"/>
  <c r="Z1062" i="1"/>
  <c r="AE1062" i="1"/>
  <c r="Z1058" i="1"/>
  <c r="AE1058" i="1"/>
  <c r="Z1054" i="1"/>
  <c r="AE1054" i="1"/>
  <c r="Z1050" i="1"/>
  <c r="AE1050" i="1"/>
  <c r="AE1046" i="1"/>
  <c r="Z1046" i="1"/>
  <c r="Z1041" i="1"/>
  <c r="AE1041" i="1"/>
  <c r="Z1037" i="1"/>
  <c r="AE1037" i="1"/>
  <c r="Z1033" i="1"/>
  <c r="AE1033" i="1"/>
  <c r="AE1028" i="1"/>
  <c r="Z1028" i="1"/>
  <c r="Z1024" i="1"/>
  <c r="AE1024" i="1"/>
  <c r="Z1020" i="1"/>
  <c r="AE1020" i="1"/>
  <c r="Z1016" i="1"/>
  <c r="AE1016" i="1"/>
  <c r="AE1012" i="1"/>
  <c r="Z1012" i="1"/>
  <c r="Z1008" i="1"/>
  <c r="AE1008" i="1"/>
  <c r="AE1004" i="1"/>
  <c r="Z1004" i="1"/>
  <c r="AE1000" i="1"/>
  <c r="Z1000" i="1"/>
  <c r="Z996" i="1"/>
  <c r="AE996" i="1"/>
  <c r="Z992" i="1"/>
  <c r="AE992" i="1"/>
  <c r="Z988" i="1"/>
  <c r="AE988" i="1"/>
  <c r="AE984" i="1"/>
  <c r="Z984" i="1"/>
  <c r="Z979" i="1"/>
  <c r="AE979" i="1"/>
  <c r="Z975" i="1"/>
  <c r="AE975" i="1"/>
  <c r="Z971" i="1"/>
  <c r="AE971" i="1"/>
  <c r="Z966" i="1"/>
  <c r="AE966" i="1"/>
  <c r="Z962" i="1"/>
  <c r="AE962" i="1"/>
  <c r="Z958" i="1"/>
  <c r="AE958" i="1"/>
  <c r="Z954" i="1"/>
  <c r="AE954" i="1"/>
  <c r="Z949" i="1"/>
  <c r="AE949" i="1"/>
  <c r="AE945" i="1"/>
  <c r="Z945" i="1"/>
  <c r="AE941" i="1"/>
  <c r="Z941" i="1"/>
  <c r="AE937" i="1"/>
  <c r="Z937" i="1"/>
  <c r="Z932" i="1"/>
  <c r="AE932" i="1"/>
  <c r="AE928" i="1"/>
  <c r="Z928" i="1"/>
  <c r="AE924" i="1"/>
  <c r="Z924" i="1"/>
  <c r="Z920" i="1"/>
  <c r="AE920" i="1"/>
  <c r="AE916" i="1"/>
  <c r="Z916" i="1"/>
  <c r="AE912" i="1"/>
  <c r="Z912" i="1"/>
  <c r="AE908" i="1"/>
  <c r="Z908" i="1"/>
  <c r="Z904" i="1"/>
  <c r="AE904" i="1"/>
  <c r="AE900" i="1"/>
  <c r="Z900" i="1"/>
  <c r="AE896" i="1"/>
  <c r="Z896" i="1"/>
  <c r="AE892" i="1"/>
  <c r="Z892" i="1"/>
  <c r="Z888" i="1"/>
  <c r="AE888" i="1"/>
  <c r="AE884" i="1"/>
  <c r="Z884" i="1"/>
  <c r="AE880" i="1"/>
  <c r="Z880" i="1"/>
  <c r="AE876" i="1"/>
  <c r="Z876" i="1"/>
  <c r="Z872" i="1"/>
  <c r="AE872" i="1"/>
  <c r="AE868" i="1"/>
  <c r="Z868" i="1"/>
  <c r="AE864" i="1"/>
  <c r="Z864" i="1"/>
  <c r="AE860" i="1"/>
  <c r="Z860" i="1"/>
  <c r="Z856" i="1"/>
  <c r="AE856" i="1"/>
  <c r="Z850" i="1"/>
  <c r="AE850" i="1"/>
  <c r="Z846" i="1"/>
  <c r="AE846" i="1"/>
  <c r="AE842" i="1"/>
  <c r="Z842" i="1"/>
  <c r="AE838" i="1"/>
  <c r="Z838" i="1"/>
  <c r="Z834" i="1"/>
  <c r="AE834" i="1"/>
  <c r="Z829" i="1"/>
  <c r="AE829" i="1"/>
  <c r="Z825" i="1"/>
  <c r="AE825" i="1"/>
  <c r="Z821" i="1"/>
  <c r="AE821" i="1"/>
  <c r="Z816" i="1"/>
  <c r="AE816" i="1"/>
  <c r="Z812" i="1"/>
  <c r="AE812" i="1"/>
  <c r="Z808" i="1"/>
  <c r="AE808" i="1"/>
  <c r="Z804" i="1"/>
  <c r="AE804" i="1"/>
  <c r="Z800" i="1"/>
  <c r="AE800" i="1"/>
  <c r="Z796" i="1"/>
  <c r="AE796" i="1"/>
  <c r="AE790" i="1"/>
  <c r="Z790" i="1"/>
  <c r="AE786" i="1"/>
  <c r="Z786" i="1"/>
  <c r="AE782" i="1"/>
  <c r="Z782" i="1"/>
  <c r="Z778" i="1"/>
  <c r="AE778" i="1"/>
  <c r="Z774" i="1"/>
  <c r="AE774" i="1"/>
  <c r="Z770" i="1"/>
  <c r="AE770" i="1"/>
  <c r="Z766" i="1"/>
  <c r="AE766" i="1"/>
  <c r="Z762" i="1"/>
  <c r="AE762" i="1"/>
  <c r="Z757" i="1"/>
  <c r="AE757" i="1"/>
  <c r="Z753" i="1"/>
  <c r="AE753" i="1"/>
  <c r="Z748" i="1"/>
  <c r="AE748" i="1"/>
  <c r="Z744" i="1"/>
  <c r="AE744" i="1"/>
  <c r="Z740" i="1"/>
  <c r="AE740" i="1"/>
  <c r="Z736" i="1"/>
  <c r="AE736" i="1"/>
  <c r="AE732" i="1"/>
  <c r="Z732" i="1"/>
  <c r="Z728" i="1"/>
  <c r="AE728" i="1"/>
  <c r="AE724" i="1"/>
  <c r="Z724" i="1"/>
  <c r="Z720" i="1"/>
  <c r="AE720" i="1"/>
  <c r="Z715" i="1"/>
  <c r="AE715" i="1"/>
  <c r="AE711" i="1"/>
  <c r="Z711" i="1"/>
  <c r="Z707" i="1"/>
  <c r="AE707" i="1"/>
  <c r="Z703" i="1"/>
  <c r="AE703" i="1"/>
  <c r="Z699" i="1"/>
  <c r="AE699" i="1"/>
  <c r="Z695" i="1"/>
  <c r="AE695" i="1"/>
  <c r="AE691" i="1"/>
  <c r="Z691" i="1"/>
  <c r="Z687" i="1"/>
  <c r="AE687" i="1"/>
  <c r="Z682" i="1"/>
  <c r="AE682" i="1"/>
  <c r="AE678" i="1"/>
  <c r="Z678" i="1"/>
  <c r="Z674" i="1"/>
  <c r="AE674" i="1"/>
  <c r="AE670" i="1"/>
  <c r="Z670" i="1"/>
  <c r="Z666" i="1"/>
  <c r="AE666" i="1"/>
  <c r="AE662" i="1"/>
  <c r="Z662" i="1"/>
  <c r="AE658" i="1"/>
  <c r="Z658" i="1"/>
  <c r="Z654" i="1"/>
  <c r="AE654" i="1"/>
  <c r="AE649" i="1"/>
  <c r="Z649" i="1"/>
  <c r="AE644" i="1"/>
  <c r="Z644" i="1"/>
  <c r="AE640" i="1"/>
  <c r="Z640" i="1"/>
  <c r="AE636" i="1"/>
  <c r="Z636" i="1"/>
  <c r="Z632" i="1"/>
  <c r="AE632" i="1"/>
  <c r="Z628" i="1"/>
  <c r="AE628" i="1"/>
  <c r="Z624" i="1"/>
  <c r="AE624" i="1"/>
  <c r="Z620" i="1"/>
  <c r="AE620" i="1"/>
  <c r="AE615" i="1"/>
  <c r="Z615" i="1"/>
  <c r="AE611" i="1"/>
  <c r="Z611" i="1"/>
  <c r="AE607" i="1"/>
  <c r="Z607" i="1"/>
  <c r="AE603" i="1"/>
  <c r="Z603" i="1"/>
  <c r="AE599" i="1"/>
  <c r="Z599" i="1"/>
  <c r="AE595" i="1"/>
  <c r="Z595" i="1"/>
  <c r="AE591" i="1"/>
  <c r="Z591" i="1"/>
  <c r="AE587" i="1"/>
  <c r="Z587" i="1"/>
  <c r="Z583" i="1"/>
  <c r="AE583" i="1"/>
  <c r="AE579" i="1"/>
  <c r="Z579" i="1"/>
  <c r="AE575" i="1"/>
  <c r="Z575" i="1"/>
  <c r="Z570" i="1"/>
  <c r="AE570" i="1"/>
  <c r="Z566" i="1"/>
  <c r="AE566" i="1"/>
  <c r="Z562" i="1"/>
  <c r="AE562" i="1"/>
  <c r="Z558" i="1"/>
  <c r="AE558" i="1"/>
  <c r="AE554" i="1"/>
  <c r="Z554" i="1"/>
  <c r="AE549" i="1"/>
  <c r="Z549" i="1"/>
  <c r="AE545" i="1"/>
  <c r="Z545" i="1"/>
  <c r="Z538" i="1"/>
  <c r="AE538" i="1"/>
  <c r="Z534" i="1"/>
  <c r="AE534" i="1"/>
  <c r="AE530" i="1"/>
  <c r="Z530" i="1"/>
  <c r="AE526" i="1"/>
  <c r="Z526" i="1"/>
  <c r="AE522" i="1"/>
  <c r="Z522" i="1"/>
  <c r="AE518" i="1"/>
  <c r="Z518" i="1"/>
  <c r="AE514" i="1"/>
  <c r="Z514" i="1"/>
  <c r="AE509" i="1"/>
  <c r="Z509" i="1"/>
  <c r="AE505" i="1"/>
  <c r="Z505" i="1"/>
  <c r="AE501" i="1"/>
  <c r="Z501" i="1"/>
  <c r="AE497" i="1"/>
  <c r="Z497" i="1"/>
  <c r="AE493" i="1"/>
  <c r="Z493" i="1"/>
  <c r="AE489" i="1"/>
  <c r="Z489" i="1"/>
  <c r="AE485" i="1"/>
  <c r="Z485" i="1"/>
  <c r="AE480" i="1"/>
  <c r="Z480" i="1"/>
  <c r="AE476" i="1"/>
  <c r="Z476" i="1"/>
  <c r="AE472" i="1"/>
  <c r="Z472" i="1"/>
  <c r="Z3555" i="1"/>
  <c r="AE3555" i="1"/>
  <c r="Z3537" i="1"/>
  <c r="AE3537" i="1"/>
  <c r="AE3508" i="1"/>
  <c r="Z3508" i="1"/>
  <c r="AE3560" i="1"/>
  <c r="Z3560" i="1"/>
  <c r="Z3556" i="1"/>
  <c r="AE3556" i="1"/>
  <c r="Z3552" i="1"/>
  <c r="AE3552" i="1"/>
  <c r="Z3546" i="1"/>
  <c r="AE3546" i="1"/>
  <c r="Z3542" i="1"/>
  <c r="AE3542" i="1"/>
  <c r="Z3538" i="1"/>
  <c r="AE3538" i="1"/>
  <c r="AE3534" i="1"/>
  <c r="Z3534" i="1"/>
  <c r="Z3529" i="1"/>
  <c r="AE3529" i="1"/>
  <c r="Z3525" i="1"/>
  <c r="AE3525" i="1"/>
  <c r="Z3521" i="1"/>
  <c r="AE3521" i="1"/>
  <c r="Z3517" i="1"/>
  <c r="AE3517" i="1"/>
  <c r="Z3513" i="1"/>
  <c r="AE3513" i="1"/>
  <c r="Z3509" i="1"/>
  <c r="AE3509" i="1"/>
  <c r="Z3505" i="1"/>
  <c r="AE3505" i="1"/>
  <c r="Z3501" i="1"/>
  <c r="AE3501" i="1"/>
  <c r="Z3497" i="1"/>
  <c r="AE3497" i="1"/>
  <c r="Z3493" i="1"/>
  <c r="AE3493" i="1"/>
  <c r="Z3489" i="1"/>
  <c r="AE3489" i="1"/>
  <c r="Z3485" i="1"/>
  <c r="AE3485" i="1"/>
  <c r="Z3481" i="1"/>
  <c r="AE3481" i="1"/>
  <c r="Z3477" i="1"/>
  <c r="AE3477" i="1"/>
  <c r="Z3473" i="1"/>
  <c r="AE3473" i="1"/>
  <c r="Z3469" i="1"/>
  <c r="AE3469" i="1"/>
  <c r="Z3465" i="1"/>
  <c r="AE3465" i="1"/>
  <c r="Z3461" i="1"/>
  <c r="AE3461" i="1"/>
  <c r="Z3457" i="1"/>
  <c r="AE3457" i="1"/>
  <c r="Z3453" i="1"/>
  <c r="AE3453" i="1"/>
  <c r="Z3449" i="1"/>
  <c r="AE3449" i="1"/>
  <c r="Z3445" i="1"/>
  <c r="AE3445" i="1"/>
  <c r="Z3441" i="1"/>
  <c r="AE3441" i="1"/>
  <c r="Z3437" i="1"/>
  <c r="AE3437" i="1"/>
  <c r="Z3432" i="1"/>
  <c r="AE3432" i="1"/>
  <c r="AE3428" i="1"/>
  <c r="Z3428" i="1"/>
  <c r="AE3424" i="1"/>
  <c r="Z3424" i="1"/>
  <c r="Z3420" i="1"/>
  <c r="AE3420" i="1"/>
  <c r="Z3416" i="1"/>
  <c r="AE3416" i="1"/>
  <c r="AE3412" i="1"/>
  <c r="Z3412" i="1"/>
  <c r="AE3408" i="1"/>
  <c r="Z3408" i="1"/>
  <c r="Z3404" i="1"/>
  <c r="AE3404" i="1"/>
  <c r="Z3400" i="1"/>
  <c r="AE3400" i="1"/>
  <c r="AE3396" i="1"/>
  <c r="Z3396" i="1"/>
  <c r="AE3392" i="1"/>
  <c r="Z3392" i="1"/>
  <c r="Z3388" i="1"/>
  <c r="AE3388" i="1"/>
  <c r="Z3383" i="1"/>
  <c r="AE3383" i="1"/>
  <c r="Z3379" i="1"/>
  <c r="AE3379" i="1"/>
  <c r="Z3375" i="1"/>
  <c r="AE3375" i="1"/>
  <c r="Z3371" i="1"/>
  <c r="AE3371" i="1"/>
  <c r="Z3367" i="1"/>
  <c r="AE3367" i="1"/>
  <c r="Z3363" i="1"/>
  <c r="AE3363" i="1"/>
  <c r="Z3359" i="1"/>
  <c r="AE3359" i="1"/>
  <c r="Z3355" i="1"/>
  <c r="AE3355" i="1"/>
  <c r="AE3350" i="1"/>
  <c r="Z3350" i="1"/>
  <c r="Z3346" i="1"/>
  <c r="AE3346" i="1"/>
  <c r="AE3340" i="1"/>
  <c r="Z3340" i="1"/>
  <c r="Z3336" i="1"/>
  <c r="AE3336" i="1"/>
  <c r="AE3332" i="1"/>
  <c r="Z3332" i="1"/>
  <c r="AE3328" i="1"/>
  <c r="Z3328" i="1"/>
  <c r="Z3324" i="1"/>
  <c r="AE3324" i="1"/>
  <c r="Z3320" i="1"/>
  <c r="AE3320" i="1"/>
  <c r="AE3316" i="1"/>
  <c r="Z3316" i="1"/>
  <c r="AE3312" i="1"/>
  <c r="Z3312" i="1"/>
  <c r="Z3308" i="1"/>
  <c r="AE3308" i="1"/>
  <c r="Z3304" i="1"/>
  <c r="AE3304" i="1"/>
  <c r="AE3300" i="1"/>
  <c r="Z3300" i="1"/>
  <c r="AE3296" i="1"/>
  <c r="Z3296" i="1"/>
  <c r="AE3292" i="1"/>
  <c r="Z3292" i="1"/>
  <c r="Z3288" i="1"/>
  <c r="AE3288" i="1"/>
  <c r="AE3284" i="1"/>
  <c r="Z3284" i="1"/>
  <c r="AE3280" i="1"/>
  <c r="Z3280" i="1"/>
  <c r="Z3276" i="1"/>
  <c r="AE3276" i="1"/>
  <c r="Z3272" i="1"/>
  <c r="AE3272" i="1"/>
  <c r="AE3268" i="1"/>
  <c r="Z3268" i="1"/>
  <c r="AE3264" i="1"/>
  <c r="Z3264" i="1"/>
  <c r="Z3260" i="1"/>
  <c r="AE3260" i="1"/>
  <c r="AE3256" i="1"/>
  <c r="Z3256" i="1"/>
  <c r="Z3251" i="1"/>
  <c r="AE3251" i="1"/>
  <c r="Z3246" i="1"/>
  <c r="AE3246" i="1"/>
  <c r="Z3241" i="1"/>
  <c r="AE3241" i="1"/>
  <c r="AE3236" i="1"/>
  <c r="Z3236" i="1"/>
  <c r="AE3232" i="1"/>
  <c r="Z3232" i="1"/>
  <c r="AE3228" i="1"/>
  <c r="Z3228" i="1"/>
  <c r="AE3224" i="1"/>
  <c r="Z3224" i="1"/>
  <c r="Z3218" i="1"/>
  <c r="AE3218" i="1"/>
  <c r="AE3214" i="1"/>
  <c r="Z3214" i="1"/>
  <c r="Z3209" i="1"/>
  <c r="AE3209" i="1"/>
  <c r="Z3205" i="1"/>
  <c r="AE3205" i="1"/>
  <c r="Z3201" i="1"/>
  <c r="AE3201" i="1"/>
  <c r="Z3197" i="1"/>
  <c r="AE3197" i="1"/>
  <c r="Z3193" i="1"/>
  <c r="AE3193" i="1"/>
  <c r="AE3189" i="1"/>
  <c r="Z3189" i="1"/>
  <c r="AE3185" i="1"/>
  <c r="Z3185" i="1"/>
  <c r="Z3180" i="1"/>
  <c r="AE3180" i="1"/>
  <c r="Z3176" i="1"/>
  <c r="AE3176" i="1"/>
  <c r="Z3172" i="1"/>
  <c r="AE3172" i="1"/>
  <c r="Z3168" i="1"/>
  <c r="AE3168" i="1"/>
  <c r="Z3164" i="1"/>
  <c r="AE3164" i="1"/>
  <c r="Z3160" i="1"/>
  <c r="AE3160" i="1"/>
  <c r="Z3156" i="1"/>
  <c r="AE3156" i="1"/>
  <c r="AE3151" i="1"/>
  <c r="Z3151" i="1"/>
  <c r="Z3147" i="1"/>
  <c r="AE3147" i="1"/>
  <c r="AE3143" i="1"/>
  <c r="Z3143" i="1"/>
  <c r="AE3138" i="1"/>
  <c r="Z3138" i="1"/>
  <c r="Z3134" i="1"/>
  <c r="AE3134" i="1"/>
  <c r="Z3130" i="1"/>
  <c r="AE3130" i="1"/>
  <c r="Z3126" i="1"/>
  <c r="AE3126" i="1"/>
  <c r="Z3122" i="1"/>
  <c r="AE3122" i="1"/>
  <c r="Z3118" i="1"/>
  <c r="AE3118" i="1"/>
  <c r="Z3114" i="1"/>
  <c r="AE3114" i="1"/>
  <c r="Z3110" i="1"/>
  <c r="AE3110" i="1"/>
  <c r="AE3106" i="1"/>
  <c r="Z3106" i="1"/>
  <c r="Z3102" i="1"/>
  <c r="AE3102" i="1"/>
  <c r="Z3098" i="1"/>
  <c r="AE3098" i="1"/>
  <c r="Z3094" i="1"/>
  <c r="AE3094" i="1"/>
  <c r="Z3090" i="1"/>
  <c r="AE3090" i="1"/>
  <c r="Z3086" i="1"/>
  <c r="AE3086" i="1"/>
  <c r="Z3082" i="1"/>
  <c r="AE3082" i="1"/>
  <c r="Z3078" i="1"/>
  <c r="AE3078" i="1"/>
  <c r="Z3074" i="1"/>
  <c r="AE3074" i="1"/>
  <c r="Z3069" i="1"/>
  <c r="AE3069" i="1"/>
  <c r="Z3065" i="1"/>
  <c r="AE3065" i="1"/>
  <c r="Z3061" i="1"/>
  <c r="AE3061" i="1"/>
  <c r="Z3057" i="1"/>
  <c r="AE3057" i="1"/>
  <c r="Z3052" i="1"/>
  <c r="AE3052" i="1"/>
  <c r="Z3048" i="1"/>
  <c r="AE3048" i="1"/>
  <c r="AE3044" i="1"/>
  <c r="Z3044" i="1"/>
  <c r="Z3040" i="1"/>
  <c r="AE3040" i="1"/>
  <c r="Z3036" i="1"/>
  <c r="AE3036" i="1"/>
  <c r="Z3027" i="1"/>
  <c r="AE3027" i="1"/>
  <c r="AE3023" i="1"/>
  <c r="Z3023" i="1"/>
  <c r="Z3019" i="1"/>
  <c r="AE3019" i="1"/>
  <c r="AE3015" i="1"/>
  <c r="Z3015" i="1"/>
  <c r="Z3011" i="1"/>
  <c r="AE3011" i="1"/>
  <c r="AE3007" i="1"/>
  <c r="Z3007" i="1"/>
  <c r="Z3002" i="1"/>
  <c r="AE3002" i="1"/>
  <c r="Z2997" i="1"/>
  <c r="AE2997" i="1"/>
  <c r="Z2993" i="1"/>
  <c r="AE2993" i="1"/>
  <c r="Z2989" i="1"/>
  <c r="AE2989" i="1"/>
  <c r="Z2985" i="1"/>
  <c r="AE2985" i="1"/>
  <c r="Z2981" i="1"/>
  <c r="AE2981" i="1"/>
  <c r="Z2977" i="1"/>
  <c r="AE2977" i="1"/>
  <c r="Z2973" i="1"/>
  <c r="AE2973" i="1"/>
  <c r="Z2969" i="1"/>
  <c r="AE2969" i="1"/>
  <c r="Z2965" i="1"/>
  <c r="AE2965" i="1"/>
  <c r="Z2961" i="1"/>
  <c r="AE2961" i="1"/>
  <c r="Z2957" i="1"/>
  <c r="AE2957" i="1"/>
  <c r="Z2953" i="1"/>
  <c r="AE2953" i="1"/>
  <c r="Z2948" i="1"/>
  <c r="AE2948" i="1"/>
  <c r="Z2944" i="1"/>
  <c r="AE2944" i="1"/>
  <c r="Z2940" i="1"/>
  <c r="AE2940" i="1"/>
  <c r="Z2936" i="1"/>
  <c r="AE2936" i="1"/>
  <c r="AE2931" i="1"/>
  <c r="Z2931" i="1"/>
  <c r="AE2927" i="1"/>
  <c r="Z2927" i="1"/>
  <c r="AE2923" i="1"/>
  <c r="Z2923" i="1"/>
  <c r="Z2919" i="1"/>
  <c r="AE2919" i="1"/>
  <c r="AE2915" i="1"/>
  <c r="Z2915" i="1"/>
  <c r="Z2911" i="1"/>
  <c r="AE2911" i="1"/>
  <c r="AE2907" i="1"/>
  <c r="Z2907" i="1"/>
  <c r="Z2903" i="1"/>
  <c r="AE2903" i="1"/>
  <c r="AE2899" i="1"/>
  <c r="Z2899" i="1"/>
  <c r="Z2895" i="1"/>
  <c r="AE2895" i="1"/>
  <c r="AE2891" i="1"/>
  <c r="Z2891" i="1"/>
  <c r="Z2887" i="1"/>
  <c r="AE2887" i="1"/>
  <c r="AE2883" i="1"/>
  <c r="Z2883" i="1"/>
  <c r="Z2879" i="1"/>
  <c r="AE2879" i="1"/>
  <c r="AE2875" i="1"/>
  <c r="Z2875" i="1"/>
  <c r="Z2871" i="1"/>
  <c r="AE2871" i="1"/>
  <c r="Z2867" i="1"/>
  <c r="AE2867" i="1"/>
  <c r="Z2863" i="1"/>
  <c r="AE2863" i="1"/>
  <c r="Z2859" i="1"/>
  <c r="AE2859" i="1"/>
  <c r="Z2855" i="1"/>
  <c r="AE2855" i="1"/>
  <c r="Z2851" i="1"/>
  <c r="AE2851" i="1"/>
  <c r="Z2847" i="1"/>
  <c r="AE2847" i="1"/>
  <c r="Z2843" i="1"/>
  <c r="AE2843" i="1"/>
  <c r="AE2838" i="1"/>
  <c r="Z2838" i="1"/>
  <c r="Z2834" i="1"/>
  <c r="AE2834" i="1"/>
  <c r="AE2829" i="1"/>
  <c r="Z2829" i="1"/>
  <c r="AE2826" i="1"/>
  <c r="Z2826" i="1"/>
  <c r="AE2822" i="1"/>
  <c r="Z2822" i="1"/>
  <c r="AE2818" i="1"/>
  <c r="Z2818" i="1"/>
  <c r="Z2814" i="1"/>
  <c r="AE2814" i="1"/>
  <c r="AE2808" i="1"/>
  <c r="Z2808" i="1"/>
  <c r="AE2804" i="1"/>
  <c r="Z2804" i="1"/>
  <c r="AE2800" i="1"/>
  <c r="Z2800" i="1"/>
  <c r="AE2796" i="1"/>
  <c r="Z2796" i="1"/>
  <c r="AE2792" i="1"/>
  <c r="Z2792" i="1"/>
  <c r="AE2788" i="1"/>
  <c r="Z2788" i="1"/>
  <c r="AE2784" i="1"/>
  <c r="Z2784" i="1"/>
  <c r="AE2780" i="1"/>
  <c r="Z2780" i="1"/>
  <c r="AE2776" i="1"/>
  <c r="Z2776" i="1"/>
  <c r="Z2771" i="1"/>
  <c r="AE2771" i="1"/>
  <c r="Z2767" i="1"/>
  <c r="AE2767" i="1"/>
  <c r="AE2762" i="1"/>
  <c r="Z2762" i="1"/>
  <c r="Z2758" i="1"/>
  <c r="AE2758" i="1"/>
  <c r="AE2754" i="1"/>
  <c r="Z2754" i="1"/>
  <c r="Z2750" i="1"/>
  <c r="AE2750" i="1"/>
  <c r="AE2746" i="1"/>
  <c r="Z2746" i="1"/>
  <c r="Z2742" i="1"/>
  <c r="AE2742" i="1"/>
  <c r="AE2737" i="1"/>
  <c r="Z2737" i="1"/>
  <c r="AE2733" i="1"/>
  <c r="Z2733" i="1"/>
  <c r="AE2729" i="1"/>
  <c r="Z2729" i="1"/>
  <c r="Z2724" i="1"/>
  <c r="AE2724" i="1"/>
  <c r="AE2720" i="1"/>
  <c r="Z2720" i="1"/>
  <c r="Z2716" i="1"/>
  <c r="AE2716" i="1"/>
  <c r="Z2712" i="1"/>
  <c r="AE2712" i="1"/>
  <c r="Z2708" i="1"/>
  <c r="AE2708" i="1"/>
  <c r="Z2704" i="1"/>
  <c r="AE2704" i="1"/>
  <c r="Z2700" i="1"/>
  <c r="AE2700" i="1"/>
  <c r="AE2696" i="1"/>
  <c r="Z2696" i="1"/>
  <c r="Z2692" i="1"/>
  <c r="AE2692" i="1"/>
  <c r="AE2688" i="1"/>
  <c r="Z2688" i="1"/>
  <c r="Z2684" i="1"/>
  <c r="AE2684" i="1"/>
  <c r="AE2680" i="1"/>
  <c r="Z2680" i="1"/>
  <c r="Z2675" i="1"/>
  <c r="AE2675" i="1"/>
  <c r="Z2671" i="1"/>
  <c r="AE2671" i="1"/>
  <c r="Z2667" i="1"/>
  <c r="AE2667" i="1"/>
  <c r="Z2663" i="1"/>
  <c r="AE2663" i="1"/>
  <c r="Z2659" i="1"/>
  <c r="AE2659" i="1"/>
  <c r="Z2655" i="1"/>
  <c r="AE2655" i="1"/>
  <c r="AE2651" i="1"/>
  <c r="Z2651" i="1"/>
  <c r="Z2647" i="1"/>
  <c r="AE2647" i="1"/>
  <c r="Z2643" i="1"/>
  <c r="AE2643" i="1"/>
  <c r="Z2639" i="1"/>
  <c r="AE2639" i="1"/>
  <c r="Z2635" i="1"/>
  <c r="AE2635" i="1"/>
  <c r="Z2631" i="1"/>
  <c r="AE2631" i="1"/>
  <c r="Z2627" i="1"/>
  <c r="AE2627" i="1"/>
  <c r="Z2623" i="1"/>
  <c r="AE2623" i="1"/>
  <c r="Z2619" i="1"/>
  <c r="AE2619" i="1"/>
  <c r="Z2615" i="1"/>
  <c r="AE2615" i="1"/>
  <c r="Z2611" i="1"/>
  <c r="AE2611" i="1"/>
  <c r="Z2607" i="1"/>
  <c r="AE2607" i="1"/>
  <c r="Z2603" i="1"/>
  <c r="AE2603" i="1"/>
  <c r="Z2599" i="1"/>
  <c r="AE2599" i="1"/>
  <c r="Z2595" i="1"/>
  <c r="AE2595" i="1"/>
  <c r="AE2590" i="1"/>
  <c r="Z2590" i="1"/>
  <c r="Z2586" i="1"/>
  <c r="AE2586" i="1"/>
  <c r="AE2582" i="1"/>
  <c r="Z2582" i="1"/>
  <c r="AE2578" i="1"/>
  <c r="Z2578" i="1"/>
  <c r="AE2574" i="1"/>
  <c r="Z2574" i="1"/>
  <c r="Z2570" i="1"/>
  <c r="AE2570" i="1"/>
  <c r="Z2565" i="1"/>
  <c r="AE2565" i="1"/>
  <c r="Z2561" i="1"/>
  <c r="AE2561" i="1"/>
  <c r="Z2556" i="1"/>
  <c r="AE2556" i="1"/>
  <c r="Z2552" i="1"/>
  <c r="AE2552" i="1"/>
  <c r="Z2548" i="1"/>
  <c r="AE2548" i="1"/>
  <c r="Z2543" i="1"/>
  <c r="AE2543" i="1"/>
  <c r="Z2539" i="1"/>
  <c r="AE2539" i="1"/>
  <c r="Z2535" i="1"/>
  <c r="AE2535" i="1"/>
  <c r="Z2531" i="1"/>
  <c r="AE2531" i="1"/>
  <c r="Z2526" i="1"/>
  <c r="AE2526" i="1"/>
  <c r="AE2522" i="1"/>
  <c r="Z2522" i="1"/>
  <c r="AE2518" i="1"/>
  <c r="Z2518" i="1"/>
  <c r="AE2514" i="1"/>
  <c r="Z2514" i="1"/>
  <c r="Z2508" i="1"/>
  <c r="AE2508" i="1"/>
  <c r="Z2504" i="1"/>
  <c r="AE2504" i="1"/>
  <c r="Z2500" i="1"/>
  <c r="AE2500" i="1"/>
  <c r="Z2496" i="1"/>
  <c r="AE2496" i="1"/>
  <c r="Z2492" i="1"/>
  <c r="AE2492" i="1"/>
  <c r="Z2484" i="1"/>
  <c r="AE2484" i="1"/>
  <c r="Z2480" i="1"/>
  <c r="AE2480" i="1"/>
  <c r="Z2476" i="1"/>
  <c r="AE2476" i="1"/>
  <c r="Z2471" i="1"/>
  <c r="AE2471" i="1"/>
  <c r="AE2467" i="1"/>
  <c r="Z2467" i="1"/>
  <c r="AE2463" i="1"/>
  <c r="Z2463" i="1"/>
  <c r="Z2459" i="1"/>
  <c r="AE2459" i="1"/>
  <c r="Z2454" i="1"/>
  <c r="AE2454" i="1"/>
  <c r="Z2450" i="1"/>
  <c r="AE2450" i="1"/>
  <c r="Z2444" i="1"/>
  <c r="AE2444" i="1"/>
  <c r="Z2439" i="1"/>
  <c r="AE2439" i="1"/>
  <c r="AE2435" i="1"/>
  <c r="Z2435" i="1"/>
  <c r="Z2431" i="1"/>
  <c r="AE2431" i="1"/>
  <c r="AE2427" i="1"/>
  <c r="Z2427" i="1"/>
  <c r="Z2422" i="1"/>
  <c r="AE2422" i="1"/>
  <c r="Z2418" i="1"/>
  <c r="AE2418" i="1"/>
  <c r="Z2414" i="1"/>
  <c r="AE2414" i="1"/>
  <c r="Z2409" i="1"/>
  <c r="AE2409" i="1"/>
  <c r="Z2405" i="1"/>
  <c r="AE2405" i="1"/>
  <c r="Z2401" i="1"/>
  <c r="AE2401" i="1"/>
  <c r="Z2397" i="1"/>
  <c r="AE2397" i="1"/>
  <c r="Z2393" i="1"/>
  <c r="AE2393" i="1"/>
  <c r="Z2389" i="1"/>
  <c r="AE2389" i="1"/>
  <c r="Z2385" i="1"/>
  <c r="AE2385" i="1"/>
  <c r="Z2381" i="1"/>
  <c r="AE2381" i="1"/>
  <c r="Z2377" i="1"/>
  <c r="AE2377" i="1"/>
  <c r="Z2373" i="1"/>
  <c r="AE2373" i="1"/>
  <c r="Z2369" i="1"/>
  <c r="AE2369" i="1"/>
  <c r="Z2365" i="1"/>
  <c r="AE2365" i="1"/>
  <c r="Z2361" i="1"/>
  <c r="AE2361" i="1"/>
  <c r="Z2357" i="1"/>
  <c r="AE2357" i="1"/>
  <c r="Z2352" i="1"/>
  <c r="AE2352" i="1"/>
  <c r="Z2348" i="1"/>
  <c r="AE2348" i="1"/>
  <c r="Z2344" i="1"/>
  <c r="AE2344" i="1"/>
  <c r="AE2340" i="1"/>
  <c r="Z2340" i="1"/>
  <c r="Z2336" i="1"/>
  <c r="AE2336" i="1"/>
  <c r="AE2331" i="1"/>
  <c r="Z2331" i="1"/>
  <c r="Z2326" i="1"/>
  <c r="AE2326" i="1"/>
  <c r="Z2322" i="1"/>
  <c r="AE2322" i="1"/>
  <c r="Z2318" i="1"/>
  <c r="AE2318" i="1"/>
  <c r="Z2314" i="1"/>
  <c r="AE2314" i="1"/>
  <c r="Z2310" i="1"/>
  <c r="AE2310" i="1"/>
  <c r="Z2306" i="1"/>
  <c r="AE2306" i="1"/>
  <c r="Z2302" i="1"/>
  <c r="AE2302" i="1"/>
  <c r="Z2296" i="1"/>
  <c r="AE2296" i="1"/>
  <c r="Z2292" i="1"/>
  <c r="AE2292" i="1"/>
  <c r="Z2288" i="1"/>
  <c r="AE2288" i="1"/>
  <c r="Z2284" i="1"/>
  <c r="AE2284" i="1"/>
  <c r="AE2279" i="1"/>
  <c r="Z2279" i="1"/>
  <c r="Z2274" i="1"/>
  <c r="AE2274" i="1"/>
  <c r="Z2268" i="1"/>
  <c r="AE2268" i="1"/>
  <c r="Z2264" i="1"/>
  <c r="AE2264" i="1"/>
  <c r="Z2260" i="1"/>
  <c r="AE2260" i="1"/>
  <c r="AE2255" i="1"/>
  <c r="Z2255" i="1"/>
  <c r="AE2251" i="1"/>
  <c r="Z2251" i="1"/>
  <c r="AE2247" i="1"/>
  <c r="Z2247" i="1"/>
  <c r="AE2243" i="1"/>
  <c r="Z2243" i="1"/>
  <c r="AE2239" i="1"/>
  <c r="Z2239" i="1"/>
  <c r="AE2235" i="1"/>
  <c r="Z2235" i="1"/>
  <c r="AE2231" i="1"/>
  <c r="Z2231" i="1"/>
  <c r="Z2227" i="1"/>
  <c r="AE2227" i="1"/>
  <c r="Z2223" i="1"/>
  <c r="AE2223" i="1"/>
  <c r="Z2218" i="1"/>
  <c r="AE2218" i="1"/>
  <c r="Z2214" i="1"/>
  <c r="AE2214" i="1"/>
  <c r="Z2209" i="1"/>
  <c r="AE2209" i="1"/>
  <c r="Z2205" i="1"/>
  <c r="AE2205" i="1"/>
  <c r="Z2201" i="1"/>
  <c r="AE2201" i="1"/>
  <c r="Z2197" i="1"/>
  <c r="AE2197" i="1"/>
  <c r="AE2193" i="1"/>
  <c r="Z2193" i="1"/>
  <c r="AE2189" i="1"/>
  <c r="Z2189" i="1"/>
  <c r="AE2185" i="1"/>
  <c r="Z2185" i="1"/>
  <c r="AE2181" i="1"/>
  <c r="Z2181" i="1"/>
  <c r="AE2177" i="1"/>
  <c r="Z2177" i="1"/>
  <c r="AE2173" i="1"/>
  <c r="Z2173" i="1"/>
  <c r="AE2169" i="1"/>
  <c r="Z2169" i="1"/>
  <c r="AE2165" i="1"/>
  <c r="Z2165" i="1"/>
  <c r="AE2161" i="1"/>
  <c r="Z2161" i="1"/>
  <c r="AE2157" i="1"/>
  <c r="Z2157" i="1"/>
  <c r="AE2153" i="1"/>
  <c r="Z2153" i="1"/>
  <c r="AE2149" i="1"/>
  <c r="Z2149" i="1"/>
  <c r="AE2145" i="1"/>
  <c r="Z2145" i="1"/>
  <c r="AE2141" i="1"/>
  <c r="Z2141" i="1"/>
  <c r="AE2137" i="1"/>
  <c r="Z2137" i="1"/>
  <c r="AE2133" i="1"/>
  <c r="Z2133" i="1"/>
  <c r="AE2129" i="1"/>
  <c r="Z2129" i="1"/>
  <c r="AE2125" i="1"/>
  <c r="Z2125" i="1"/>
  <c r="AE2121" i="1"/>
  <c r="Z2121" i="1"/>
  <c r="AE2117" i="1"/>
  <c r="Z2117" i="1"/>
  <c r="AE2113" i="1"/>
  <c r="Z2113" i="1"/>
  <c r="Z2109" i="1"/>
  <c r="AE2109" i="1"/>
  <c r="Z2104" i="1"/>
  <c r="AE2104" i="1"/>
  <c r="Z2100" i="1"/>
  <c r="AE2100" i="1"/>
  <c r="Z2096" i="1"/>
  <c r="AE2096" i="1"/>
  <c r="Z2092" i="1"/>
  <c r="AE2092" i="1"/>
  <c r="Z2088" i="1"/>
  <c r="AE2088" i="1"/>
  <c r="AE2084" i="1"/>
  <c r="Z2084" i="1"/>
  <c r="AE2077" i="1"/>
  <c r="Z2077" i="1"/>
  <c r="Z2072" i="1"/>
  <c r="AE2072" i="1"/>
  <c r="Z2066" i="1"/>
  <c r="AE2066" i="1"/>
  <c r="Z2062" i="1"/>
  <c r="AE2062" i="1"/>
  <c r="AE2058" i="1"/>
  <c r="Z2058" i="1"/>
  <c r="AE2054" i="1"/>
  <c r="Z2054" i="1"/>
  <c r="AE2050" i="1"/>
  <c r="Z2050" i="1"/>
  <c r="AE2045" i="1"/>
  <c r="Z2045" i="1"/>
  <c r="AE2041" i="1"/>
  <c r="Z2041" i="1"/>
  <c r="AE2037" i="1"/>
  <c r="Z2037" i="1"/>
  <c r="AE2033" i="1"/>
  <c r="Z2033" i="1"/>
  <c r="AE2029" i="1"/>
  <c r="Z2029" i="1"/>
  <c r="AE2025" i="1"/>
  <c r="Z2025" i="1"/>
  <c r="AE2021" i="1"/>
  <c r="Z2021" i="1"/>
  <c r="Z2016" i="1"/>
  <c r="AE2016" i="1"/>
  <c r="Z2012" i="1"/>
  <c r="AE2012" i="1"/>
  <c r="Z2008" i="1"/>
  <c r="AE2008" i="1"/>
  <c r="AE2003" i="1"/>
  <c r="Z2003" i="1"/>
  <c r="AE1999" i="1"/>
  <c r="Z1999" i="1"/>
  <c r="AE1994" i="1"/>
  <c r="Z1994" i="1"/>
  <c r="AE1990" i="1"/>
  <c r="Z1990" i="1"/>
  <c r="AE1986" i="1"/>
  <c r="Z1986" i="1"/>
  <c r="Z1982" i="1"/>
  <c r="AE1982" i="1"/>
  <c r="Z1978" i="1"/>
  <c r="AE1978" i="1"/>
  <c r="AE1974" i="1"/>
  <c r="Z1974" i="1"/>
  <c r="Z1970" i="1"/>
  <c r="AE1970" i="1"/>
  <c r="AE1966" i="1"/>
  <c r="Z1966" i="1"/>
  <c r="Z1961" i="1"/>
  <c r="AE1961" i="1"/>
  <c r="Z1957" i="1"/>
  <c r="AE1957" i="1"/>
  <c r="Z1953" i="1"/>
  <c r="AE1953" i="1"/>
  <c r="Z1949" i="1"/>
  <c r="AE1949" i="1"/>
  <c r="Z1945" i="1"/>
  <c r="AE1945" i="1"/>
  <c r="AE1941" i="1"/>
  <c r="Z1941" i="1"/>
  <c r="Z1937" i="1"/>
  <c r="AE1937" i="1"/>
  <c r="AE1933" i="1"/>
  <c r="Z1933" i="1"/>
  <c r="Z1929" i="1"/>
  <c r="AE1929" i="1"/>
  <c r="Z1925" i="1"/>
  <c r="AE1925" i="1"/>
  <c r="Z1921" i="1"/>
  <c r="AE1921" i="1"/>
  <c r="AE1917" i="1"/>
  <c r="Z1917" i="1"/>
  <c r="Z1912" i="1"/>
  <c r="AE1912" i="1"/>
  <c r="Z1908" i="1"/>
  <c r="AE1908" i="1"/>
  <c r="Z1904" i="1"/>
  <c r="AE1904" i="1"/>
  <c r="Z1900" i="1"/>
  <c r="AE1900" i="1"/>
  <c r="AE1896" i="1"/>
  <c r="Z1896" i="1"/>
  <c r="Z1892" i="1"/>
  <c r="AE1892" i="1"/>
  <c r="Z1888" i="1"/>
  <c r="AE1888" i="1"/>
  <c r="AE1884" i="1"/>
  <c r="Z1884" i="1"/>
  <c r="AE1880" i="1"/>
  <c r="Z1880" i="1"/>
  <c r="AE1876" i="1"/>
  <c r="Z1876" i="1"/>
  <c r="Z1872" i="1"/>
  <c r="AE1872" i="1"/>
  <c r="Z1868" i="1"/>
  <c r="AE1868" i="1"/>
  <c r="Z1864" i="1"/>
  <c r="AE1864" i="1"/>
  <c r="Z1860" i="1"/>
  <c r="AE1860" i="1"/>
  <c r="Z1856" i="1"/>
  <c r="AE1856" i="1"/>
  <c r="Z1852" i="1"/>
  <c r="AE1852" i="1"/>
  <c r="Z1848" i="1"/>
  <c r="AE1848" i="1"/>
  <c r="AE1844" i="1"/>
  <c r="Z1844" i="1"/>
  <c r="Z1840" i="1"/>
  <c r="AE1840" i="1"/>
  <c r="AE1836" i="1"/>
  <c r="Z1836" i="1"/>
  <c r="Z1832" i="1"/>
  <c r="AE1832" i="1"/>
  <c r="Z1828" i="1"/>
  <c r="AE1828" i="1"/>
  <c r="Z1824" i="1"/>
  <c r="AE1824" i="1"/>
  <c r="Z1820" i="1"/>
  <c r="AE1820" i="1"/>
  <c r="AE1814" i="1"/>
  <c r="Z1814" i="1"/>
  <c r="Z1809" i="1"/>
  <c r="AE1809" i="1"/>
  <c r="Z1805" i="1"/>
  <c r="AE1805" i="1"/>
  <c r="Z1801" i="1"/>
  <c r="AE1801" i="1"/>
  <c r="Z1796" i="1"/>
  <c r="AE1796" i="1"/>
  <c r="AE1791" i="1"/>
  <c r="Z1791" i="1"/>
  <c r="Z1787" i="1"/>
  <c r="AE1787" i="1"/>
  <c r="Z1783" i="1"/>
  <c r="AE1783" i="1"/>
  <c r="Z1779" i="1"/>
  <c r="AE1779" i="1"/>
  <c r="AE1775" i="1"/>
  <c r="Z1775" i="1"/>
  <c r="Z1771" i="1"/>
  <c r="AE1771" i="1"/>
  <c r="AE1766" i="1"/>
  <c r="Z1766" i="1"/>
  <c r="AE1762" i="1"/>
  <c r="Z1762" i="1"/>
  <c r="Z1758" i="1"/>
  <c r="AE1758" i="1"/>
  <c r="AE1754" i="1"/>
  <c r="Z1754" i="1"/>
  <c r="AE1750" i="1"/>
  <c r="Z1750" i="1"/>
  <c r="AE1746" i="1"/>
  <c r="Z1746" i="1"/>
  <c r="AE1742" i="1"/>
  <c r="Z1742" i="1"/>
  <c r="AE1738" i="1"/>
  <c r="Z1738" i="1"/>
  <c r="Z1734" i="1"/>
  <c r="AE1734" i="1"/>
  <c r="AE1730" i="1"/>
  <c r="Z1730" i="1"/>
  <c r="AE1726" i="1"/>
  <c r="Z1726" i="1"/>
  <c r="AE1721" i="1"/>
  <c r="Z1721" i="1"/>
  <c r="Z1717" i="1"/>
  <c r="AE1717" i="1"/>
  <c r="Z1713" i="1"/>
  <c r="AE1713" i="1"/>
  <c r="AE1709" i="1"/>
  <c r="Z1709" i="1"/>
  <c r="AE1705" i="1"/>
  <c r="Z1705" i="1"/>
  <c r="AE1700" i="1"/>
  <c r="Z1700" i="1"/>
  <c r="AE1696" i="1"/>
  <c r="Z1696" i="1"/>
  <c r="AE1692" i="1"/>
  <c r="Z1692" i="1"/>
  <c r="AE1688" i="1"/>
  <c r="Z1688" i="1"/>
  <c r="AE1684" i="1"/>
  <c r="Z1684" i="1"/>
  <c r="AE1680" i="1"/>
  <c r="Z1680" i="1"/>
  <c r="AE1676" i="1"/>
  <c r="Z1676" i="1"/>
  <c r="AE1672" i="1"/>
  <c r="Z1672" i="1"/>
  <c r="AE1668" i="1"/>
  <c r="Z1668" i="1"/>
  <c r="AE1664" i="1"/>
  <c r="Z1664" i="1"/>
  <c r="Z1659" i="1"/>
  <c r="AE1659" i="1"/>
  <c r="Z1655" i="1"/>
  <c r="AE1655" i="1"/>
  <c r="AE1651" i="1"/>
  <c r="Z1651" i="1"/>
  <c r="Z1647" i="1"/>
  <c r="AE1647" i="1"/>
  <c r="AE1643" i="1"/>
  <c r="Z1643" i="1"/>
  <c r="AE1638" i="1"/>
  <c r="Z1638" i="1"/>
  <c r="AE1632" i="1"/>
  <c r="Z1632" i="1"/>
  <c r="AE1628" i="1"/>
  <c r="Z1628" i="1"/>
  <c r="AE1624" i="1"/>
  <c r="Z1624" i="1"/>
  <c r="AE1620" i="1"/>
  <c r="Z1620" i="1"/>
  <c r="AE1616" i="1"/>
  <c r="Z1616" i="1"/>
  <c r="AE1612" i="1"/>
  <c r="Z1612" i="1"/>
  <c r="Z1608" i="1"/>
  <c r="AE1608" i="1"/>
  <c r="Z1604" i="1"/>
  <c r="AE1604" i="1"/>
  <c r="Z1600" i="1"/>
  <c r="AE1600" i="1"/>
  <c r="Z1596" i="1"/>
  <c r="AE1596" i="1"/>
  <c r="Z1592" i="1"/>
  <c r="AE1592" i="1"/>
  <c r="Z1588" i="1"/>
  <c r="AE1588" i="1"/>
  <c r="Z1584" i="1"/>
  <c r="AE1584" i="1"/>
  <c r="Z1580" i="1"/>
  <c r="AE1580" i="1"/>
  <c r="Z1575" i="1"/>
  <c r="AE1575" i="1"/>
  <c r="Z1571" i="1"/>
  <c r="AE1571" i="1"/>
  <c r="AE1566" i="1"/>
  <c r="Z1566" i="1"/>
  <c r="AE1562" i="1"/>
  <c r="Z1562" i="1"/>
  <c r="AE1558" i="1"/>
  <c r="Z1558" i="1"/>
  <c r="AE1554" i="1"/>
  <c r="Z1554" i="1"/>
  <c r="Z1550" i="1"/>
  <c r="AE1550" i="1"/>
  <c r="AE1546" i="1"/>
  <c r="Z1546" i="1"/>
  <c r="AE1542" i="1"/>
  <c r="Z1542" i="1"/>
  <c r="AE1538" i="1"/>
  <c r="Z1538" i="1"/>
  <c r="Z1534" i="1"/>
  <c r="AE1534" i="1"/>
  <c r="AE1530" i="1"/>
  <c r="Z1530" i="1"/>
  <c r="AE1526" i="1"/>
  <c r="Z1526" i="1"/>
  <c r="AE1522" i="1"/>
  <c r="Z1522" i="1"/>
  <c r="Z1518" i="1"/>
  <c r="AE1518" i="1"/>
  <c r="AE1514" i="1"/>
  <c r="Z1514" i="1"/>
  <c r="AE1510" i="1"/>
  <c r="Z1510" i="1"/>
  <c r="AE1505" i="1"/>
  <c r="Z1505" i="1"/>
  <c r="AE1501" i="1"/>
  <c r="Z1501" i="1"/>
  <c r="Z1497" i="1"/>
  <c r="AE1497" i="1"/>
  <c r="Z1493" i="1"/>
  <c r="AE1493" i="1"/>
  <c r="AE1489" i="1"/>
  <c r="Z1489" i="1"/>
  <c r="AE1485" i="1"/>
  <c r="Z1485" i="1"/>
  <c r="Z1481" i="1"/>
  <c r="AE1481" i="1"/>
  <c r="Z1477" i="1"/>
  <c r="AE1477" i="1"/>
  <c r="Z1472" i="1"/>
  <c r="AE1472" i="1"/>
  <c r="Z1465" i="1"/>
  <c r="AE1465" i="1"/>
  <c r="Z1460" i="1"/>
  <c r="AE1460" i="1"/>
  <c r="Z1454" i="1"/>
  <c r="AE1454" i="1"/>
  <c r="AE1450" i="1"/>
  <c r="Z1450" i="1"/>
  <c r="AE1446" i="1"/>
  <c r="Z1446" i="1"/>
  <c r="AE1442" i="1"/>
  <c r="Z1442" i="1"/>
  <c r="Z1438" i="1"/>
  <c r="AE1438" i="1"/>
  <c r="AE1434" i="1"/>
  <c r="Z1434" i="1"/>
  <c r="AE1430" i="1"/>
  <c r="Z1430" i="1"/>
  <c r="AE1426" i="1"/>
  <c r="Z1426" i="1"/>
  <c r="Z1422" i="1"/>
  <c r="AE1422" i="1"/>
  <c r="AE1418" i="1"/>
  <c r="Z1418" i="1"/>
  <c r="Z1413" i="1"/>
  <c r="AE1413" i="1"/>
  <c r="AE1409" i="1"/>
  <c r="Z1409" i="1"/>
  <c r="AE1405" i="1"/>
  <c r="Z1405" i="1"/>
  <c r="Z1401" i="1"/>
  <c r="AE1401" i="1"/>
  <c r="Z1397" i="1"/>
  <c r="AE1397" i="1"/>
  <c r="Z1393" i="1"/>
  <c r="AE1393" i="1"/>
  <c r="Z1389" i="1"/>
  <c r="AE1389" i="1"/>
  <c r="AE1385" i="1"/>
  <c r="Z1385" i="1"/>
  <c r="AE1378" i="1"/>
  <c r="Z1378" i="1"/>
  <c r="Z1374" i="1"/>
  <c r="AE1374" i="1"/>
  <c r="Z1370" i="1"/>
  <c r="AE1370" i="1"/>
  <c r="Z1366" i="1"/>
  <c r="AE1366" i="1"/>
  <c r="Z1362" i="1"/>
  <c r="AE1362" i="1"/>
  <c r="Z1358" i="1"/>
  <c r="AE1358" i="1"/>
  <c r="AE1353" i="1"/>
  <c r="Z1353" i="1"/>
  <c r="AE1349" i="1"/>
  <c r="Z1349" i="1"/>
  <c r="AE1345" i="1"/>
  <c r="Z1345" i="1"/>
  <c r="AE1341" i="1"/>
  <c r="Z1341" i="1"/>
  <c r="AE1337" i="1"/>
  <c r="Z1337" i="1"/>
  <c r="AE1333" i="1"/>
  <c r="Z1333" i="1"/>
  <c r="Z1328" i="1"/>
  <c r="AE1328" i="1"/>
  <c r="Z1323" i="1"/>
  <c r="AE1323" i="1"/>
  <c r="Z1319" i="1"/>
  <c r="AE1319" i="1"/>
  <c r="Z1315" i="1"/>
  <c r="AE1315" i="1"/>
  <c r="Z1311" i="1"/>
  <c r="AE1311" i="1"/>
  <c r="Z1307" i="1"/>
  <c r="AE1307" i="1"/>
  <c r="AE1302" i="1"/>
  <c r="Z1302" i="1"/>
  <c r="Z1298" i="1"/>
  <c r="AE1298" i="1"/>
  <c r="Z1294" i="1"/>
  <c r="AE1294" i="1"/>
  <c r="Z1290" i="1"/>
  <c r="AE1290" i="1"/>
  <c r="Z1286" i="1"/>
  <c r="AE1286" i="1"/>
  <c r="AE1281" i="1"/>
  <c r="Z1281" i="1"/>
  <c r="AE1277" i="1"/>
  <c r="Z1277" i="1"/>
  <c r="AE1273" i="1"/>
  <c r="Z1273" i="1"/>
  <c r="AE1269" i="1"/>
  <c r="Z1269" i="1"/>
  <c r="AE1265" i="1"/>
  <c r="Z1265" i="1"/>
  <c r="AE1261" i="1"/>
  <c r="Z1261" i="1"/>
  <c r="AE1257" i="1"/>
  <c r="Z1257" i="1"/>
  <c r="AE1253" i="1"/>
  <c r="Z1253" i="1"/>
  <c r="AE1249" i="1"/>
  <c r="Z1249" i="1"/>
  <c r="Z1242" i="1"/>
  <c r="AE1242" i="1"/>
  <c r="Z1238" i="1"/>
  <c r="AE1238" i="1"/>
  <c r="Z1234" i="1"/>
  <c r="AE1234" i="1"/>
  <c r="AE1230" i="1"/>
  <c r="Z1230" i="1"/>
  <c r="Z1226" i="1"/>
  <c r="AE1226" i="1"/>
  <c r="Z1222" i="1"/>
  <c r="AE1222" i="1"/>
  <c r="Z1218" i="1"/>
  <c r="AE1218" i="1"/>
  <c r="Z1214" i="1"/>
  <c r="AE1214" i="1"/>
  <c r="Z1210" i="1"/>
  <c r="AE1210" i="1"/>
  <c r="Z1206" i="1"/>
  <c r="AE1206" i="1"/>
  <c r="Z1202" i="1"/>
  <c r="AE1202" i="1"/>
  <c r="Z1198" i="1"/>
  <c r="AE1198" i="1"/>
  <c r="Z1194" i="1"/>
  <c r="AE1194" i="1"/>
  <c r="Z1189" i="1"/>
  <c r="AE1189" i="1"/>
  <c r="AE1185" i="1"/>
  <c r="Z1185" i="1"/>
  <c r="Z1181" i="1"/>
  <c r="AE1181" i="1"/>
  <c r="AE1177" i="1"/>
  <c r="Z1177" i="1"/>
  <c r="Z1172" i="1"/>
  <c r="AE1172" i="1"/>
  <c r="AE1168" i="1"/>
  <c r="Z1168" i="1"/>
  <c r="AE1164" i="1"/>
  <c r="Z1164" i="1"/>
  <c r="Z1160" i="1"/>
  <c r="AE1160" i="1"/>
  <c r="AE1156" i="1"/>
  <c r="Z1156" i="1"/>
  <c r="Z1152" i="1"/>
  <c r="AE1152" i="1"/>
  <c r="Z1148" i="1"/>
  <c r="AE1148" i="1"/>
  <c r="AE1144" i="1"/>
  <c r="Z1144" i="1"/>
  <c r="Z1140" i="1"/>
  <c r="AE1140" i="1"/>
  <c r="Z1136" i="1"/>
  <c r="AE1136" i="1"/>
  <c r="Z1132" i="1"/>
  <c r="AE1132" i="1"/>
  <c r="AE1128" i="1"/>
  <c r="Z1128" i="1"/>
  <c r="Z1123" i="1"/>
  <c r="AE1123" i="1"/>
  <c r="Z1117" i="1"/>
  <c r="AE1117" i="1"/>
  <c r="AE1113" i="1"/>
  <c r="Z1113" i="1"/>
  <c r="AE1109" i="1"/>
  <c r="Z1109" i="1"/>
  <c r="AE1105" i="1"/>
  <c r="Z1105" i="1"/>
  <c r="AE1101" i="1"/>
  <c r="Z1101" i="1"/>
  <c r="AE1097" i="1"/>
  <c r="Z1097" i="1"/>
  <c r="AE1093" i="1"/>
  <c r="Z1093" i="1"/>
  <c r="AE1089" i="1"/>
  <c r="Z1089" i="1"/>
  <c r="AE1085" i="1"/>
  <c r="Z1085" i="1"/>
  <c r="Z1081" i="1"/>
  <c r="AE1081" i="1"/>
  <c r="Z1077" i="1"/>
  <c r="AE1077" i="1"/>
  <c r="AE1073" i="1"/>
  <c r="Z1073" i="1"/>
  <c r="AE1069" i="1"/>
  <c r="Z1069" i="1"/>
  <c r="AE1065" i="1"/>
  <c r="Z1065" i="1"/>
  <c r="Z1061" i="1"/>
  <c r="AE1061" i="1"/>
  <c r="Z1057" i="1"/>
  <c r="AE1057" i="1"/>
  <c r="AE1053" i="1"/>
  <c r="Z1053" i="1"/>
  <c r="Z1049" i="1"/>
  <c r="AE1049" i="1"/>
  <c r="AE1044" i="1"/>
  <c r="Z1044" i="1"/>
  <c r="AE1040" i="1"/>
  <c r="Z1040" i="1"/>
  <c r="AE1036" i="1"/>
  <c r="Z1036" i="1"/>
  <c r="Z1031" i="1"/>
  <c r="AE1031" i="1"/>
  <c r="Z1027" i="1"/>
  <c r="AE1027" i="1"/>
  <c r="Z1023" i="1"/>
  <c r="AE1023" i="1"/>
  <c r="Z1019" i="1"/>
  <c r="AE1019" i="1"/>
  <c r="Z1015" i="1"/>
  <c r="AE1015" i="1"/>
  <c r="Z1011" i="1"/>
  <c r="AE1011" i="1"/>
  <c r="AE1007" i="1"/>
  <c r="Z1007" i="1"/>
  <c r="Z1003" i="1"/>
  <c r="AE1003" i="1"/>
  <c r="Z999" i="1"/>
  <c r="AE999" i="1"/>
  <c r="Z995" i="1"/>
  <c r="AE995" i="1"/>
  <c r="Z991" i="1"/>
  <c r="AE991" i="1"/>
  <c r="Z987" i="1"/>
  <c r="AE987" i="1"/>
  <c r="Z982" i="1"/>
  <c r="AE982" i="1"/>
  <c r="Z978" i="1"/>
  <c r="AE978" i="1"/>
  <c r="Z974" i="1"/>
  <c r="AE974" i="1"/>
  <c r="AE969" i="1"/>
  <c r="Z969" i="1"/>
  <c r="Z965" i="1"/>
  <c r="AE965" i="1"/>
  <c r="Z961" i="1"/>
  <c r="AE961" i="1"/>
  <c r="Z957" i="1"/>
  <c r="AE957" i="1"/>
  <c r="AE953" i="1"/>
  <c r="Z953" i="1"/>
  <c r="AE948" i="1"/>
  <c r="Z948" i="1"/>
  <c r="AE944" i="1"/>
  <c r="Z944" i="1"/>
  <c r="Z940" i="1"/>
  <c r="AE940" i="1"/>
  <c r="AE936" i="1"/>
  <c r="Z936" i="1"/>
  <c r="Z931" i="1"/>
  <c r="AE931" i="1"/>
  <c r="AE927" i="1"/>
  <c r="Z927" i="1"/>
  <c r="Z923" i="1"/>
  <c r="AE923" i="1"/>
  <c r="Z919" i="1"/>
  <c r="AE919" i="1"/>
  <c r="Z915" i="1"/>
  <c r="AE915" i="1"/>
  <c r="Z911" i="1"/>
  <c r="AE911" i="1"/>
  <c r="Z907" i="1"/>
  <c r="AE907" i="1"/>
  <c r="Z903" i="1"/>
  <c r="AE903" i="1"/>
  <c r="Z899" i="1"/>
  <c r="AE899" i="1"/>
  <c r="Z895" i="1"/>
  <c r="AE895" i="1"/>
  <c r="Z891" i="1"/>
  <c r="AE891" i="1"/>
  <c r="Z887" i="1"/>
  <c r="AE887" i="1"/>
  <c r="Z883" i="1"/>
  <c r="AE883" i="1"/>
  <c r="Z879" i="1"/>
  <c r="AE879" i="1"/>
  <c r="Z875" i="1"/>
  <c r="AE875" i="1"/>
  <c r="Z871" i="1"/>
  <c r="AE871" i="1"/>
  <c r="Z867" i="1"/>
  <c r="AE867" i="1"/>
  <c r="Z863" i="1"/>
  <c r="AE863" i="1"/>
  <c r="Z859" i="1"/>
  <c r="AE859" i="1"/>
  <c r="AE854" i="1"/>
  <c r="Z854" i="1"/>
  <c r="Z849" i="1"/>
  <c r="AE849" i="1"/>
  <c r="Z845" i="1"/>
  <c r="AE845" i="1"/>
  <c r="Z841" i="1"/>
  <c r="AE841" i="1"/>
  <c r="Z837" i="1"/>
  <c r="AE837" i="1"/>
  <c r="Z833" i="1"/>
  <c r="AE833" i="1"/>
  <c r="AE828" i="1"/>
  <c r="Z828" i="1"/>
  <c r="Z824" i="1"/>
  <c r="AE824" i="1"/>
  <c r="AE820" i="1"/>
  <c r="Z820" i="1"/>
  <c r="Z815" i="1"/>
  <c r="AE815" i="1"/>
  <c r="Z811" i="1"/>
  <c r="AE811" i="1"/>
  <c r="AE807" i="1"/>
  <c r="Z807" i="1"/>
  <c r="Z803" i="1"/>
  <c r="AE803" i="1"/>
  <c r="Z799" i="1"/>
  <c r="AE799" i="1"/>
  <c r="Z795" i="1"/>
  <c r="AE795" i="1"/>
  <c r="Z789" i="1"/>
  <c r="AE789" i="1"/>
  <c r="Z785" i="1"/>
  <c r="AE785" i="1"/>
  <c r="AE781" i="1"/>
  <c r="Z781" i="1"/>
  <c r="AE777" i="1"/>
  <c r="Z777" i="1"/>
  <c r="Z773" i="1"/>
  <c r="AE773" i="1"/>
  <c r="Z769" i="1"/>
  <c r="AE769" i="1"/>
  <c r="Z765" i="1"/>
  <c r="AE765" i="1"/>
  <c r="Z761" i="1"/>
  <c r="AE761" i="1"/>
  <c r="Z756" i="1"/>
  <c r="AE756" i="1"/>
  <c r="Z752" i="1"/>
  <c r="AE752" i="1"/>
  <c r="Z747" i="1"/>
  <c r="AE747" i="1"/>
  <c r="AE743" i="1"/>
  <c r="Z743" i="1"/>
  <c r="AE739" i="1"/>
  <c r="Z739" i="1"/>
  <c r="Z735" i="1"/>
  <c r="AE735" i="1"/>
  <c r="Z731" i="1"/>
  <c r="AE731" i="1"/>
  <c r="Z727" i="1"/>
  <c r="AE727" i="1"/>
  <c r="Z723" i="1"/>
  <c r="AE723" i="1"/>
  <c r="AE718" i="1"/>
  <c r="Z718" i="1"/>
  <c r="AE714" i="1"/>
  <c r="Z714" i="1"/>
  <c r="AE710" i="1"/>
  <c r="Z710" i="1"/>
  <c r="AE706" i="1"/>
  <c r="Z706" i="1"/>
  <c r="Z702" i="1"/>
  <c r="AE702" i="1"/>
  <c r="AE698" i="1"/>
  <c r="Z698" i="1"/>
  <c r="Z694" i="1"/>
  <c r="AE694" i="1"/>
  <c r="Z690" i="1"/>
  <c r="AE690" i="1"/>
  <c r="Z685" i="1"/>
  <c r="AE685" i="1"/>
  <c r="Z681" i="1"/>
  <c r="AE681" i="1"/>
  <c r="Z677" i="1"/>
  <c r="AE677" i="1"/>
  <c r="Z673" i="1"/>
  <c r="AE673" i="1"/>
  <c r="Z669" i="1"/>
  <c r="AE669" i="1"/>
  <c r="AE665" i="1"/>
  <c r="Z665" i="1"/>
  <c r="Z661" i="1"/>
  <c r="AE661" i="1"/>
  <c r="Z657" i="1"/>
  <c r="AE657" i="1"/>
  <c r="AE652" i="1"/>
  <c r="Z652" i="1"/>
  <c r="AE648" i="1"/>
  <c r="Z648" i="1"/>
  <c r="Z643" i="1"/>
  <c r="AE643" i="1"/>
  <c r="Z639" i="1"/>
  <c r="AE639" i="1"/>
  <c r="Z635" i="1"/>
  <c r="AE635" i="1"/>
  <c r="Z631" i="1"/>
  <c r="AE631" i="1"/>
  <c r="Z627" i="1"/>
  <c r="AE627" i="1"/>
  <c r="Z623" i="1"/>
  <c r="AE623" i="1"/>
  <c r="Z618" i="1"/>
  <c r="AE618" i="1"/>
  <c r="Z614" i="1"/>
  <c r="AE614" i="1"/>
  <c r="Z610" i="1"/>
  <c r="AE610" i="1"/>
  <c r="Z606" i="1"/>
  <c r="AE606" i="1"/>
  <c r="Z602" i="1"/>
  <c r="AE602" i="1"/>
  <c r="Z598" i="1"/>
  <c r="AE598" i="1"/>
  <c r="Z594" i="1"/>
  <c r="AE594" i="1"/>
  <c r="Z590" i="1"/>
  <c r="AE590" i="1"/>
  <c r="Z586" i="1"/>
  <c r="AE586" i="1"/>
  <c r="Z582" i="1"/>
  <c r="AE582" i="1"/>
  <c r="Z578" i="1"/>
  <c r="AE578" i="1"/>
  <c r="Z574" i="1"/>
  <c r="AE574" i="1"/>
  <c r="AE569" i="1"/>
  <c r="Z569" i="1"/>
  <c r="AE565" i="1"/>
  <c r="Z565" i="1"/>
  <c r="Z561" i="1"/>
  <c r="AE561" i="1"/>
  <c r="Z557" i="1"/>
  <c r="AE557" i="1"/>
  <c r="Z552" i="1"/>
  <c r="AE552" i="1"/>
  <c r="Z548" i="1"/>
  <c r="AE548" i="1"/>
  <c r="AE543" i="1"/>
  <c r="Z543" i="1"/>
  <c r="AE537" i="1"/>
  <c r="Z537" i="1"/>
  <c r="Z533" i="1"/>
  <c r="AE533" i="1"/>
  <c r="Z529" i="1"/>
  <c r="AE529" i="1"/>
  <c r="Z525" i="1"/>
  <c r="AE525" i="1"/>
  <c r="Z521" i="1"/>
  <c r="AE521" i="1"/>
  <c r="Z517" i="1"/>
  <c r="AE517" i="1"/>
  <c r="AE512" i="1"/>
  <c r="Z512" i="1"/>
  <c r="Z508" i="1"/>
  <c r="AE508" i="1"/>
  <c r="Z504" i="1"/>
  <c r="AE504" i="1"/>
  <c r="Z500" i="1"/>
  <c r="AE500" i="1"/>
  <c r="Z496" i="1"/>
  <c r="AE496" i="1"/>
  <c r="AE492" i="1"/>
  <c r="Z492" i="1"/>
  <c r="AE488" i="1"/>
  <c r="Z488" i="1"/>
  <c r="Z484" i="1"/>
  <c r="AE484" i="1"/>
  <c r="Z479" i="1"/>
  <c r="AE479" i="1"/>
  <c r="Z475" i="1"/>
  <c r="AE475" i="1"/>
  <c r="AE471" i="1"/>
  <c r="Z471" i="1"/>
  <c r="Z3551" i="1"/>
  <c r="AE3551" i="1"/>
  <c r="Z3528" i="1"/>
  <c r="AE3528" i="1"/>
  <c r="AE3520" i="1"/>
  <c r="Z3520" i="1"/>
  <c r="AE3500" i="1"/>
  <c r="Z3500" i="1"/>
  <c r="AE3488" i="1"/>
  <c r="Z3488" i="1"/>
  <c r="Z3476" i="1"/>
  <c r="AE3476" i="1"/>
  <c r="AE3464" i="1"/>
  <c r="Z3464" i="1"/>
  <c r="Z3456" i="1"/>
  <c r="AE3456" i="1"/>
  <c r="AE3452" i="1"/>
  <c r="Z3452" i="1"/>
  <c r="AE3444" i="1"/>
  <c r="Z3444" i="1"/>
  <c r="AE3440" i="1"/>
  <c r="Z3440" i="1"/>
  <c r="Z3435" i="1"/>
  <c r="AE3435" i="1"/>
  <c r="Z3431" i="1"/>
  <c r="AE3431" i="1"/>
  <c r="Z3427" i="1"/>
  <c r="AE3427" i="1"/>
  <c r="Z3423" i="1"/>
  <c r="AE3423" i="1"/>
  <c r="Z3419" i="1"/>
  <c r="AE3419" i="1"/>
  <c r="Z3415" i="1"/>
  <c r="AE3415" i="1"/>
  <c r="Z3411" i="1"/>
  <c r="AE3411" i="1"/>
  <c r="Z3407" i="1"/>
  <c r="AE3407" i="1"/>
  <c r="Z3403" i="1"/>
  <c r="AE3403" i="1"/>
  <c r="Z3399" i="1"/>
  <c r="AE3399" i="1"/>
  <c r="Z3395" i="1"/>
  <c r="AE3395" i="1"/>
  <c r="Z3391" i="1"/>
  <c r="AE3391" i="1"/>
  <c r="AE3386" i="1"/>
  <c r="Z3386" i="1"/>
  <c r="AE3382" i="1"/>
  <c r="Z3382" i="1"/>
  <c r="Z3378" i="1"/>
  <c r="AE3378" i="1"/>
  <c r="Z3374" i="1"/>
  <c r="AE3374" i="1"/>
  <c r="AE3370" i="1"/>
  <c r="Z3370" i="1"/>
  <c r="AE3366" i="1"/>
  <c r="Z3366" i="1"/>
  <c r="Z3362" i="1"/>
  <c r="AE3362" i="1"/>
  <c r="Z3358" i="1"/>
  <c r="AE3358" i="1"/>
  <c r="AE3354" i="1"/>
  <c r="Z3354" i="1"/>
  <c r="Z3349" i="1"/>
  <c r="AE3349" i="1"/>
  <c r="Z3345" i="1"/>
  <c r="AE3345" i="1"/>
  <c r="Z3339" i="1"/>
  <c r="AE3339" i="1"/>
  <c r="Z3335" i="1"/>
  <c r="AE3335" i="1"/>
  <c r="Z3331" i="1"/>
  <c r="AE3331" i="1"/>
  <c r="Z3327" i="1"/>
  <c r="AE3327" i="1"/>
  <c r="Z3323" i="1"/>
  <c r="AE3323" i="1"/>
  <c r="Z3319" i="1"/>
  <c r="AE3319" i="1"/>
  <c r="Z3315" i="1"/>
  <c r="AE3315" i="1"/>
  <c r="Z3311" i="1"/>
  <c r="AE3311" i="1"/>
  <c r="Z3307" i="1"/>
  <c r="AE3307" i="1"/>
  <c r="Z3303" i="1"/>
  <c r="AE3303" i="1"/>
  <c r="Z3299" i="1"/>
  <c r="AE3299" i="1"/>
  <c r="Z3295" i="1"/>
  <c r="AE3295" i="1"/>
  <c r="Z3291" i="1"/>
  <c r="AE3291" i="1"/>
  <c r="Z3287" i="1"/>
  <c r="AE3287" i="1"/>
  <c r="Z3283" i="1"/>
  <c r="AE3283" i="1"/>
  <c r="Z3279" i="1"/>
  <c r="AE3279" i="1"/>
  <c r="Z3275" i="1"/>
  <c r="AE3275" i="1"/>
  <c r="Z3271" i="1"/>
  <c r="AE3271" i="1"/>
  <c r="Z3267" i="1"/>
  <c r="AE3267" i="1"/>
  <c r="Z3263" i="1"/>
  <c r="AE3263" i="1"/>
  <c r="Z3259" i="1"/>
  <c r="AE3259" i="1"/>
  <c r="AE3254" i="1"/>
  <c r="Z3254" i="1"/>
  <c r="AE3250" i="1"/>
  <c r="Z3250" i="1"/>
  <c r="Z3245" i="1"/>
  <c r="AE3245" i="1"/>
  <c r="AE3240" i="1"/>
  <c r="Z3240" i="1"/>
  <c r="Z3235" i="1"/>
  <c r="AE3235" i="1"/>
  <c r="Z3231" i="1"/>
  <c r="AE3231" i="1"/>
  <c r="Z3227" i="1"/>
  <c r="AE3227" i="1"/>
  <c r="Z3222" i="1"/>
  <c r="AE3222" i="1"/>
  <c r="Z3217" i="1"/>
  <c r="AE3217" i="1"/>
  <c r="Z3213" i="1"/>
  <c r="AE3213" i="1"/>
  <c r="AE3208" i="1"/>
  <c r="Z3208" i="1"/>
  <c r="Z3204" i="1"/>
  <c r="AE3204" i="1"/>
  <c r="AE3200" i="1"/>
  <c r="Z3200" i="1"/>
  <c r="AE3196" i="1"/>
  <c r="Z3196" i="1"/>
  <c r="AE3192" i="1"/>
  <c r="Z3192" i="1"/>
  <c r="Z3188" i="1"/>
  <c r="AE3188" i="1"/>
  <c r="Z3183" i="1"/>
  <c r="AE3183" i="1"/>
  <c r="AE3179" i="1"/>
  <c r="Z3179" i="1"/>
  <c r="AE3175" i="1"/>
  <c r="Z3175" i="1"/>
  <c r="Z3171" i="1"/>
  <c r="AE3171" i="1"/>
  <c r="AE3167" i="1"/>
  <c r="Z3167" i="1"/>
  <c r="Z3163" i="1"/>
  <c r="AE3163" i="1"/>
  <c r="AE3159" i="1"/>
  <c r="Z3159" i="1"/>
  <c r="Z3155" i="1"/>
  <c r="AE3155" i="1"/>
  <c r="Z3150" i="1"/>
  <c r="AE3150" i="1"/>
  <c r="Z3146" i="1"/>
  <c r="AE3146" i="1"/>
  <c r="Z3142" i="1"/>
  <c r="AE3142" i="1"/>
  <c r="AE3137" i="1"/>
  <c r="Z3137" i="1"/>
  <c r="AE3133" i="1"/>
  <c r="Z3133" i="1"/>
  <c r="AE3129" i="1"/>
  <c r="Z3129" i="1"/>
  <c r="AE3125" i="1"/>
  <c r="Z3125" i="1"/>
  <c r="AE3121" i="1"/>
  <c r="Z3121" i="1"/>
  <c r="AE3117" i="1"/>
  <c r="Z3117" i="1"/>
  <c r="AE3113" i="1"/>
  <c r="Z3113" i="1"/>
  <c r="AE3109" i="1"/>
  <c r="Z3109" i="1"/>
  <c r="AE3105" i="1"/>
  <c r="Z3105" i="1"/>
  <c r="AE3101" i="1"/>
  <c r="Z3101" i="1"/>
  <c r="AE3097" i="1"/>
  <c r="Z3097" i="1"/>
  <c r="AE3093" i="1"/>
  <c r="Z3093" i="1"/>
  <c r="AE3089" i="1"/>
  <c r="Z3089" i="1"/>
  <c r="AE3085" i="1"/>
  <c r="Z3085" i="1"/>
  <c r="AE3081" i="1"/>
  <c r="Z3081" i="1"/>
  <c r="Z3077" i="1"/>
  <c r="AE3077" i="1"/>
  <c r="Z3073" i="1"/>
  <c r="AE3073" i="1"/>
  <c r="Z3068" i="1"/>
  <c r="AE3068" i="1"/>
  <c r="Z3064" i="1"/>
  <c r="AE3064" i="1"/>
  <c r="Z3060" i="1"/>
  <c r="AE3060" i="1"/>
  <c r="Z3056" i="1"/>
  <c r="AE3056" i="1"/>
  <c r="Z3051" i="1"/>
  <c r="AE3051" i="1"/>
  <c r="AE3047" i="1"/>
  <c r="Z3047" i="1"/>
  <c r="Z3043" i="1"/>
  <c r="AE3043" i="1"/>
  <c r="AE3039" i="1"/>
  <c r="Z3039" i="1"/>
  <c r="Z3034" i="1"/>
  <c r="AE3034" i="1"/>
  <c r="Z3026" i="1"/>
  <c r="AE3026" i="1"/>
  <c r="Z3022" i="1"/>
  <c r="AE3022" i="1"/>
  <c r="Z3018" i="1"/>
  <c r="AE3018" i="1"/>
  <c r="Z3014" i="1"/>
  <c r="AE3014" i="1"/>
  <c r="Z3010" i="1"/>
  <c r="AE3010" i="1"/>
  <c r="Z3006" i="1"/>
  <c r="AE3006" i="1"/>
  <c r="Z3001" i="1"/>
  <c r="AE3001" i="1"/>
  <c r="Z2996" i="1"/>
  <c r="AE2996" i="1"/>
  <c r="Z2992" i="1"/>
  <c r="AE2992" i="1"/>
  <c r="Z2988" i="1"/>
  <c r="AE2988" i="1"/>
  <c r="Z2984" i="1"/>
  <c r="AE2984" i="1"/>
  <c r="Z2980" i="1"/>
  <c r="AE2980" i="1"/>
  <c r="Z2976" i="1"/>
  <c r="AE2976" i="1"/>
  <c r="Z2972" i="1"/>
  <c r="AE2972" i="1"/>
  <c r="Z2968" i="1"/>
  <c r="AE2968" i="1"/>
  <c r="Z2964" i="1"/>
  <c r="AE2964" i="1"/>
  <c r="Z2960" i="1"/>
  <c r="AE2960" i="1"/>
  <c r="Z2956" i="1"/>
  <c r="AE2956" i="1"/>
  <c r="Z2951" i="1"/>
  <c r="AE2951" i="1"/>
  <c r="Z2947" i="1"/>
  <c r="AE2947" i="1"/>
  <c r="Z2943" i="1"/>
  <c r="AE2943" i="1"/>
  <c r="AE2939" i="1"/>
  <c r="Z2939" i="1"/>
  <c r="Z2935" i="1"/>
  <c r="AE2935" i="1"/>
  <c r="Z2930" i="1"/>
  <c r="AE2930" i="1"/>
  <c r="AE2926" i="1"/>
  <c r="Z2926" i="1"/>
  <c r="Z2922" i="1"/>
  <c r="AE2922" i="1"/>
  <c r="AE2918" i="1"/>
  <c r="Z2918" i="1"/>
  <c r="Z2914" i="1"/>
  <c r="AE2914" i="1"/>
  <c r="Z2910" i="1"/>
  <c r="AE2910" i="1"/>
  <c r="Z2906" i="1"/>
  <c r="AE2906" i="1"/>
  <c r="AE2902" i="1"/>
  <c r="Z2902" i="1"/>
  <c r="Z2898" i="1"/>
  <c r="AE2898" i="1"/>
  <c r="Z2894" i="1"/>
  <c r="AE2894" i="1"/>
  <c r="Z2890" i="1"/>
  <c r="AE2890" i="1"/>
  <c r="AE2886" i="1"/>
  <c r="Z2886" i="1"/>
  <c r="Z2882" i="1"/>
  <c r="AE2882" i="1"/>
  <c r="Z2878" i="1"/>
  <c r="AE2878" i="1"/>
  <c r="Z2874" i="1"/>
  <c r="AE2874" i="1"/>
  <c r="AE2870" i="1"/>
  <c r="Z2870" i="1"/>
  <c r="Z2866" i="1"/>
  <c r="AE2866" i="1"/>
  <c r="AE2862" i="1"/>
  <c r="Z2862" i="1"/>
  <c r="Z2858" i="1"/>
  <c r="AE2858" i="1"/>
  <c r="AE2854" i="1"/>
  <c r="Z2854" i="1"/>
  <c r="Z2850" i="1"/>
  <c r="AE2850" i="1"/>
  <c r="AE2846" i="1"/>
  <c r="Z2846" i="1"/>
  <c r="Z2841" i="1"/>
  <c r="AE2841" i="1"/>
  <c r="Z2837" i="1"/>
  <c r="AE2837" i="1"/>
  <c r="Z2833" i="1"/>
  <c r="AE2833" i="1"/>
  <c r="AE2828" i="1"/>
  <c r="Z2828" i="1"/>
  <c r="Z2825" i="1"/>
  <c r="AE2825" i="1"/>
  <c r="AE2821" i="1"/>
  <c r="Z2821" i="1"/>
  <c r="AE2817" i="1"/>
  <c r="Z2817" i="1"/>
  <c r="AE2812" i="1"/>
  <c r="Z2812" i="1"/>
  <c r="Z2807" i="1"/>
  <c r="AE2807" i="1"/>
  <c r="Z2803" i="1"/>
  <c r="AE2803" i="1"/>
  <c r="AE2799" i="1"/>
  <c r="Z2799" i="1"/>
  <c r="Z2795" i="1"/>
  <c r="AE2795" i="1"/>
  <c r="Z2791" i="1"/>
  <c r="AE2791" i="1"/>
  <c r="Z2787" i="1"/>
  <c r="AE2787" i="1"/>
  <c r="Z2783" i="1"/>
  <c r="AE2783" i="1"/>
  <c r="Z2779" i="1"/>
  <c r="AE2779" i="1"/>
  <c r="Z2775" i="1"/>
  <c r="AE2775" i="1"/>
  <c r="AE2770" i="1"/>
  <c r="Z2770" i="1"/>
  <c r="Z2766" i="1"/>
  <c r="AE2766" i="1"/>
  <c r="Z2761" i="1"/>
  <c r="AE2761" i="1"/>
  <c r="AE2757" i="1"/>
  <c r="Z2757" i="1"/>
  <c r="AE2753" i="1"/>
  <c r="Z2753" i="1"/>
  <c r="AE2749" i="1"/>
  <c r="Z2749" i="1"/>
  <c r="Z2745" i="1"/>
  <c r="AE2745" i="1"/>
  <c r="AE2741" i="1"/>
  <c r="Z2741" i="1"/>
  <c r="AE2736" i="1"/>
  <c r="Z2736" i="1"/>
  <c r="AE2732" i="1"/>
  <c r="Z2732" i="1"/>
  <c r="AE2728" i="1"/>
  <c r="Z2728" i="1"/>
  <c r="Z2723" i="1"/>
  <c r="AE2723" i="1"/>
  <c r="Z2719" i="1"/>
  <c r="AE2719" i="1"/>
  <c r="AE2715" i="1"/>
  <c r="Z2715" i="1"/>
  <c r="AE2711" i="1"/>
  <c r="Z2711" i="1"/>
  <c r="Z2707" i="1"/>
  <c r="AE2707" i="1"/>
  <c r="Z2703" i="1"/>
  <c r="AE2703" i="1"/>
  <c r="Z2699" i="1"/>
  <c r="AE2699" i="1"/>
  <c r="Z2695" i="1"/>
  <c r="AE2695" i="1"/>
  <c r="Z2691" i="1"/>
  <c r="AE2691" i="1"/>
  <c r="Z2687" i="1"/>
  <c r="AE2687" i="1"/>
  <c r="Z2683" i="1"/>
  <c r="AE2683" i="1"/>
  <c r="Z2679" i="1"/>
  <c r="AE2679" i="1"/>
  <c r="AE2674" i="1"/>
  <c r="Z2674" i="1"/>
  <c r="Z2670" i="1"/>
  <c r="AE2670" i="1"/>
  <c r="Z2666" i="1"/>
  <c r="AE2666" i="1"/>
  <c r="AE2662" i="1"/>
  <c r="Z2662" i="1"/>
  <c r="Z2658" i="1"/>
  <c r="AE2658" i="1"/>
  <c r="AE2654" i="1"/>
  <c r="Z2654" i="1"/>
  <c r="AE2650" i="1"/>
  <c r="Z2650" i="1"/>
  <c r="AE2646" i="1"/>
  <c r="Z2646" i="1"/>
  <c r="AE2642" i="1"/>
  <c r="Z2642" i="1"/>
  <c r="Z2638" i="1"/>
  <c r="AE2638" i="1"/>
  <c r="Z2634" i="1"/>
  <c r="AE2634" i="1"/>
  <c r="AE2630" i="1"/>
  <c r="Z2630" i="1"/>
  <c r="AE2626" i="1"/>
  <c r="Z2626" i="1"/>
  <c r="AE2622" i="1"/>
  <c r="Z2622" i="1"/>
  <c r="Z2618" i="1"/>
  <c r="AE2618" i="1"/>
  <c r="AE2614" i="1"/>
  <c r="Z2614" i="1"/>
  <c r="AE2610" i="1"/>
  <c r="Z2610" i="1"/>
  <c r="AE2606" i="1"/>
  <c r="Z2606" i="1"/>
  <c r="Z2602" i="1"/>
  <c r="AE2602" i="1"/>
  <c r="AE2598" i="1"/>
  <c r="Z2598" i="1"/>
  <c r="AE2594" i="1"/>
  <c r="Z2594" i="1"/>
  <c r="Z2589" i="1"/>
  <c r="AE2589" i="1"/>
  <c r="Z2585" i="1"/>
  <c r="AE2585" i="1"/>
  <c r="Z2581" i="1"/>
  <c r="AE2581" i="1"/>
  <c r="Z2577" i="1"/>
  <c r="AE2577" i="1"/>
  <c r="Z2573" i="1"/>
  <c r="AE2573" i="1"/>
  <c r="Z2569" i="1"/>
  <c r="AE2569" i="1"/>
  <c r="Z2564" i="1"/>
  <c r="AE2564" i="1"/>
  <c r="Z2560" i="1"/>
  <c r="AE2560" i="1"/>
  <c r="Z2555" i="1"/>
  <c r="AE2555" i="1"/>
  <c r="Z2551" i="1"/>
  <c r="AE2551" i="1"/>
  <c r="Z2547" i="1"/>
  <c r="AE2547" i="1"/>
  <c r="AE2542" i="1"/>
  <c r="Z2542" i="1"/>
  <c r="Z1459" i="1"/>
  <c r="AE1459" i="1"/>
  <c r="AE2534" i="1"/>
  <c r="Z2534" i="1"/>
  <c r="Z2529" i="1"/>
  <c r="AE2529" i="1"/>
  <c r="Z2525" i="1"/>
  <c r="AE2525" i="1"/>
  <c r="Z2521" i="1"/>
  <c r="AE2521" i="1"/>
  <c r="Z2517" i="1"/>
  <c r="AE2517" i="1"/>
  <c r="Z2512" i="1"/>
  <c r="AE2512" i="1"/>
  <c r="Z2507" i="1"/>
  <c r="AE2507" i="1"/>
  <c r="Z2503" i="1"/>
  <c r="AE2503" i="1"/>
  <c r="Z2499" i="1"/>
  <c r="AE2499" i="1"/>
  <c r="AE2495" i="1"/>
  <c r="Z2495" i="1"/>
  <c r="AE2491" i="1"/>
  <c r="Z2491" i="1"/>
  <c r="AE2483" i="1"/>
  <c r="Z2483" i="1"/>
  <c r="AE2479" i="1"/>
  <c r="Z2479" i="1"/>
  <c r="Z2475" i="1"/>
  <c r="AE2475" i="1"/>
  <c r="Z2470" i="1"/>
  <c r="AE2470" i="1"/>
  <c r="Z2466" i="1"/>
  <c r="AE2466" i="1"/>
  <c r="Z2462" i="1"/>
  <c r="AE2462" i="1"/>
  <c r="AE2458" i="1"/>
  <c r="Z2458" i="1"/>
  <c r="AE2453" i="1"/>
  <c r="Z2453" i="1"/>
  <c r="AE2449" i="1"/>
  <c r="Z2449" i="1"/>
  <c r="AE2443" i="1"/>
  <c r="Z2443" i="1"/>
  <c r="Z2438" i="1"/>
  <c r="AE2438" i="1"/>
  <c r="Z2434" i="1"/>
  <c r="AE2434" i="1"/>
  <c r="Z2430" i="1"/>
  <c r="AE2430" i="1"/>
  <c r="Z2426" i="1"/>
  <c r="AE2426" i="1"/>
  <c r="Z2421" i="1"/>
  <c r="AE2421" i="1"/>
  <c r="Z2417" i="1"/>
  <c r="AE2417" i="1"/>
  <c r="Z2413" i="1"/>
  <c r="AE2413" i="1"/>
  <c r="Z2408" i="1"/>
  <c r="AE2408" i="1"/>
  <c r="Z2404" i="1"/>
  <c r="AE2404" i="1"/>
  <c r="Z2400" i="1"/>
  <c r="AE2400" i="1"/>
  <c r="Z2396" i="1"/>
  <c r="AE2396" i="1"/>
  <c r="Z2392" i="1"/>
  <c r="AE2392" i="1"/>
  <c r="Z2388" i="1"/>
  <c r="AE2388" i="1"/>
  <c r="Z2384" i="1"/>
  <c r="AE2384" i="1"/>
  <c r="Z2380" i="1"/>
  <c r="AE2380" i="1"/>
  <c r="Z2376" i="1"/>
  <c r="AE2376" i="1"/>
  <c r="AE2372" i="1"/>
  <c r="Z2372" i="1"/>
  <c r="Z2368" i="1"/>
  <c r="AE2368" i="1"/>
  <c r="AE2364" i="1"/>
  <c r="Z2364" i="1"/>
  <c r="Z2360" i="1"/>
  <c r="AE2360" i="1"/>
  <c r="Z2356" i="1"/>
  <c r="AE2356" i="1"/>
  <c r="AE2351" i="1"/>
  <c r="Z2351" i="1"/>
  <c r="AE2347" i="1"/>
  <c r="Z2347" i="1"/>
  <c r="Z2343" i="1"/>
  <c r="AE2343" i="1"/>
  <c r="Z2339" i="1"/>
  <c r="AE2339" i="1"/>
  <c r="AE2335" i="1"/>
  <c r="Z2335" i="1"/>
  <c r="Z2330" i="1"/>
  <c r="AE2330" i="1"/>
  <c r="Z2325" i="1"/>
  <c r="AE2325" i="1"/>
  <c r="AE2321" i="1"/>
  <c r="Z2321" i="1"/>
  <c r="AE2317" i="1"/>
  <c r="Z2317" i="1"/>
  <c r="Z2313" i="1"/>
  <c r="AE2313" i="1"/>
  <c r="AE2309" i="1"/>
  <c r="Z2309" i="1"/>
  <c r="AE2305" i="1"/>
  <c r="Z2305" i="1"/>
  <c r="Z2300" i="1"/>
  <c r="AE2300" i="1"/>
  <c r="Z2295" i="1"/>
  <c r="AE2295" i="1"/>
  <c r="AE2291" i="1"/>
  <c r="Z2291" i="1"/>
  <c r="Z2287" i="1"/>
  <c r="AE2287" i="1"/>
  <c r="AE2283" i="1"/>
  <c r="Z2283" i="1"/>
  <c r="AE2277" i="1"/>
  <c r="Z2277" i="1"/>
  <c r="AE2273" i="1"/>
  <c r="Z2273" i="1"/>
  <c r="AE2267" i="1"/>
  <c r="Z2267" i="1"/>
  <c r="AE2263" i="1"/>
  <c r="Z2263" i="1"/>
  <c r="AE2259" i="1"/>
  <c r="Z2259" i="1"/>
  <c r="Z2254" i="1"/>
  <c r="AE2254" i="1"/>
  <c r="Z2250" i="1"/>
  <c r="AE2250" i="1"/>
  <c r="Z2246" i="1"/>
  <c r="AE2246" i="1"/>
  <c r="Z2242" i="1"/>
  <c r="AE2242" i="1"/>
  <c r="Z2238" i="1"/>
  <c r="AE2238" i="1"/>
  <c r="Z2234" i="1"/>
  <c r="AE2234" i="1"/>
  <c r="Z2230" i="1"/>
  <c r="AE2230" i="1"/>
  <c r="Z2226" i="1"/>
  <c r="AE2226" i="1"/>
  <c r="Z2221" i="1"/>
  <c r="AE2221" i="1"/>
  <c r="AE2217" i="1"/>
  <c r="Z2217" i="1"/>
  <c r="AE2213" i="1"/>
  <c r="Z2213" i="1"/>
  <c r="Z2208" i="1"/>
  <c r="AE2208" i="1"/>
  <c r="Z2204" i="1"/>
  <c r="AE2204" i="1"/>
  <c r="Z2200" i="1"/>
  <c r="AE2200" i="1"/>
  <c r="Z2196" i="1"/>
  <c r="AE2196" i="1"/>
  <c r="Z2192" i="1"/>
  <c r="AE2192" i="1"/>
  <c r="Z2188" i="1"/>
  <c r="AE2188" i="1"/>
  <c r="Z2184" i="1"/>
  <c r="AE2184" i="1"/>
  <c r="Z2180" i="1"/>
  <c r="AE2180" i="1"/>
  <c r="Z2176" i="1"/>
  <c r="AE2176" i="1"/>
  <c r="Z2172" i="1"/>
  <c r="AE2172" i="1"/>
  <c r="Z2168" i="1"/>
  <c r="AE2168" i="1"/>
  <c r="Z2164" i="1"/>
  <c r="AE2164" i="1"/>
  <c r="Z2160" i="1"/>
  <c r="AE2160" i="1"/>
  <c r="Z2156" i="1"/>
  <c r="AE2156" i="1"/>
  <c r="Z2152" i="1"/>
  <c r="AE2152" i="1"/>
  <c r="Z2148" i="1"/>
  <c r="AE2148" i="1"/>
  <c r="Z2144" i="1"/>
  <c r="AE2144" i="1"/>
  <c r="Z2140" i="1"/>
  <c r="AE2140" i="1"/>
  <c r="Z2136" i="1"/>
  <c r="AE2136" i="1"/>
  <c r="Z2132" i="1"/>
  <c r="AE2132" i="1"/>
  <c r="Z2128" i="1"/>
  <c r="AE2128" i="1"/>
  <c r="Z2124" i="1"/>
  <c r="AE2124" i="1"/>
  <c r="Z2120" i="1"/>
  <c r="AE2120" i="1"/>
  <c r="Z2116" i="1"/>
  <c r="AE2116" i="1"/>
  <c r="Z2112" i="1"/>
  <c r="AE2112" i="1"/>
  <c r="Z2108" i="1"/>
  <c r="AE2108" i="1"/>
  <c r="AE2103" i="1"/>
  <c r="Z2103" i="1"/>
  <c r="AE2099" i="1"/>
  <c r="Z2099" i="1"/>
  <c r="AE2095" i="1"/>
  <c r="Z2095" i="1"/>
  <c r="Z2091" i="1"/>
  <c r="AE2091" i="1"/>
  <c r="AE2087" i="1"/>
  <c r="Z2087" i="1"/>
  <c r="Z2083" i="1"/>
  <c r="AE2083" i="1"/>
  <c r="Z2076" i="1"/>
  <c r="AE2076" i="1"/>
  <c r="AE2071" i="1"/>
  <c r="Z2071" i="1"/>
  <c r="AE2065" i="1"/>
  <c r="Z2065" i="1"/>
  <c r="AE2061" i="1"/>
  <c r="Z2061" i="1"/>
  <c r="AE2057" i="1"/>
  <c r="Z2057" i="1"/>
  <c r="AE2053" i="1"/>
  <c r="Z2053" i="1"/>
  <c r="Z2048" i="1"/>
  <c r="AE2048" i="1"/>
  <c r="Z2044" i="1"/>
  <c r="AE2044" i="1"/>
  <c r="Z2040" i="1"/>
  <c r="AE2040" i="1"/>
  <c r="Z2036" i="1"/>
  <c r="AE2036" i="1"/>
  <c r="Z2032" i="1"/>
  <c r="AE2032" i="1"/>
  <c r="Z2028" i="1"/>
  <c r="AE2028" i="1"/>
  <c r="Z2024" i="1"/>
  <c r="AE2024" i="1"/>
  <c r="Z2020" i="1"/>
  <c r="AE2020" i="1"/>
  <c r="AE2015" i="1"/>
  <c r="Z2015" i="1"/>
  <c r="Z2011" i="1"/>
  <c r="AE2011" i="1"/>
  <c r="Z2007" i="1"/>
  <c r="AE2007" i="1"/>
  <c r="AE2002" i="1"/>
  <c r="Z2002" i="1"/>
  <c r="Z1998" i="1"/>
  <c r="AE1998" i="1"/>
  <c r="AE1993" i="1"/>
  <c r="Z1993" i="1"/>
  <c r="AE1989" i="1"/>
  <c r="Z1989" i="1"/>
  <c r="AE1985" i="1"/>
  <c r="Z1985" i="1"/>
  <c r="AE1981" i="1"/>
  <c r="Z1981" i="1"/>
  <c r="Z1977" i="1"/>
  <c r="AE1977" i="1"/>
  <c r="Z1973" i="1"/>
  <c r="AE1973" i="1"/>
  <c r="Z1969" i="1"/>
  <c r="AE1969" i="1"/>
  <c r="Z1964" i="1"/>
  <c r="AE1964" i="1"/>
  <c r="Z1960" i="1"/>
  <c r="AE1960" i="1"/>
  <c r="Z1956" i="1"/>
  <c r="AE1956" i="1"/>
  <c r="Z1952" i="1"/>
  <c r="AE1952" i="1"/>
  <c r="Z1948" i="1"/>
  <c r="AE1948" i="1"/>
  <c r="Z1944" i="1"/>
  <c r="AE1944" i="1"/>
  <c r="Z1940" i="1"/>
  <c r="AE1940" i="1"/>
  <c r="Z1936" i="1"/>
  <c r="AE1936" i="1"/>
  <c r="Z1932" i="1"/>
  <c r="AE1932" i="1"/>
  <c r="Z1928" i="1"/>
  <c r="AE1928" i="1"/>
  <c r="Z1924" i="1"/>
  <c r="AE1924" i="1"/>
  <c r="Z1920" i="1"/>
  <c r="AE1920" i="1"/>
  <c r="Z1916" i="1"/>
  <c r="AE1916" i="1"/>
  <c r="Z1911" i="1"/>
  <c r="AE1911" i="1"/>
  <c r="Z1907" i="1"/>
  <c r="AE1907" i="1"/>
  <c r="Z1903" i="1"/>
  <c r="AE1903" i="1"/>
  <c r="AE1899" i="1"/>
  <c r="Z1899" i="1"/>
  <c r="AE1895" i="1"/>
  <c r="Z1895" i="1"/>
  <c r="AE1891" i="1"/>
  <c r="Z1891" i="1"/>
  <c r="AE1887" i="1"/>
  <c r="Z1887" i="1"/>
  <c r="AE1883" i="1"/>
  <c r="Z1883" i="1"/>
  <c r="Z1879" i="1"/>
  <c r="AE1879" i="1"/>
  <c r="AE1875" i="1"/>
  <c r="Z1875" i="1"/>
  <c r="Z1871" i="1"/>
  <c r="AE1871" i="1"/>
  <c r="Z1867" i="1"/>
  <c r="AE1867" i="1"/>
  <c r="Z1863" i="1"/>
  <c r="AE1863" i="1"/>
  <c r="AE1859" i="1"/>
  <c r="Z1859" i="1"/>
  <c r="Z1855" i="1"/>
  <c r="AE1855" i="1"/>
  <c r="AE1851" i="1"/>
  <c r="Z1851" i="1"/>
  <c r="Z1847" i="1"/>
  <c r="AE1847" i="1"/>
  <c r="Z1843" i="1"/>
  <c r="AE1843" i="1"/>
  <c r="Z1839" i="1"/>
  <c r="AE1839" i="1"/>
  <c r="AE1835" i="1"/>
  <c r="Z1835" i="1"/>
  <c r="AE1831" i="1"/>
  <c r="Z1831" i="1"/>
  <c r="Z1827" i="1"/>
  <c r="AE1827" i="1"/>
  <c r="Z1823" i="1"/>
  <c r="AE1823" i="1"/>
  <c r="Z1818" i="1"/>
  <c r="AE1818" i="1"/>
  <c r="Z1813" i="1"/>
  <c r="AE1813" i="1"/>
  <c r="Z1808" i="1"/>
  <c r="AE1808" i="1"/>
  <c r="AE1804" i="1"/>
  <c r="Z1804" i="1"/>
  <c r="Z1800" i="1"/>
  <c r="AE1800" i="1"/>
  <c r="Z1795" i="1"/>
  <c r="AE1795" i="1"/>
  <c r="AE1790" i="1"/>
  <c r="Z1790" i="1"/>
  <c r="AE1786" i="1"/>
  <c r="Z1786" i="1"/>
  <c r="AE1782" i="1"/>
  <c r="Z1782" i="1"/>
  <c r="Z1778" i="1"/>
  <c r="AE1778" i="1"/>
  <c r="AE1774" i="1"/>
  <c r="Z1774" i="1"/>
  <c r="AE1770" i="1"/>
  <c r="Z1770" i="1"/>
  <c r="AE1765" i="1"/>
  <c r="Z1765" i="1"/>
  <c r="Z1761" i="1"/>
  <c r="AE1761" i="1"/>
  <c r="Z1757" i="1"/>
  <c r="AE1757" i="1"/>
  <c r="AE1753" i="1"/>
  <c r="Z1753" i="1"/>
  <c r="AE1749" i="1"/>
  <c r="Z1749" i="1"/>
  <c r="Z1745" i="1"/>
  <c r="AE1745" i="1"/>
  <c r="AE1741" i="1"/>
  <c r="Z1741" i="1"/>
  <c r="AE1737" i="1"/>
  <c r="Z1737" i="1"/>
  <c r="AE1733" i="1"/>
  <c r="Z1733" i="1"/>
  <c r="Z1729" i="1"/>
  <c r="AE1729" i="1"/>
  <c r="Z1725" i="1"/>
  <c r="AE1725" i="1"/>
  <c r="AE1720" i="1"/>
  <c r="Z1720" i="1"/>
  <c r="AE1716" i="1"/>
  <c r="Z1716" i="1"/>
  <c r="AE1712" i="1"/>
  <c r="Z1712" i="1"/>
  <c r="AE1708" i="1"/>
  <c r="Z1708" i="1"/>
  <c r="Z1703" i="1"/>
  <c r="AE1703" i="1"/>
  <c r="AE1699" i="1"/>
  <c r="Z1699" i="1"/>
  <c r="Z1695" i="1"/>
  <c r="AE1695" i="1"/>
  <c r="AE1691" i="1"/>
  <c r="Z1691" i="1"/>
  <c r="Z1687" i="1"/>
  <c r="AE1687" i="1"/>
  <c r="AE1683" i="1"/>
  <c r="Z1683" i="1"/>
  <c r="Z1679" i="1"/>
  <c r="AE1679" i="1"/>
  <c r="AE1675" i="1"/>
  <c r="Z1675" i="1"/>
  <c r="Z1671" i="1"/>
  <c r="AE1671" i="1"/>
  <c r="AE1667" i="1"/>
  <c r="Z1667" i="1"/>
  <c r="Z1663" i="1"/>
  <c r="AE1663" i="1"/>
  <c r="Z1658" i="1"/>
  <c r="AE1658" i="1"/>
  <c r="AE1654" i="1"/>
  <c r="Z1654" i="1"/>
  <c r="AE1650" i="1"/>
  <c r="Z1650" i="1"/>
  <c r="AE1646" i="1"/>
  <c r="Z1646" i="1"/>
  <c r="AE1642" i="1"/>
  <c r="Z1642" i="1"/>
  <c r="Z1637" i="1"/>
  <c r="AE1637" i="1"/>
  <c r="Z1631" i="1"/>
  <c r="AE1631" i="1"/>
  <c r="AE1627" i="1"/>
  <c r="Z1627" i="1"/>
  <c r="Z1623" i="1"/>
  <c r="AE1623" i="1"/>
  <c r="AE1619" i="1"/>
  <c r="Z1619" i="1"/>
  <c r="Z1615" i="1"/>
  <c r="AE1615" i="1"/>
  <c r="AE1611" i="1"/>
  <c r="Z1611" i="1"/>
  <c r="Z1607" i="1"/>
  <c r="AE1607" i="1"/>
  <c r="Z1603" i="1"/>
  <c r="AE1603" i="1"/>
  <c r="Z1599" i="1"/>
  <c r="AE1599" i="1"/>
  <c r="AE1595" i="1"/>
  <c r="Z1595" i="1"/>
  <c r="Z1591" i="1"/>
  <c r="AE1591" i="1"/>
  <c r="Z1587" i="1"/>
  <c r="AE1587" i="1"/>
  <c r="Z1583" i="1"/>
  <c r="AE1583" i="1"/>
  <c r="Z1579" i="1"/>
  <c r="AE1579" i="1"/>
  <c r="AE1574" i="1"/>
  <c r="Z1574" i="1"/>
  <c r="AE1570" i="1"/>
  <c r="Z1570" i="1"/>
  <c r="Z1565" i="1"/>
  <c r="AE1565" i="1"/>
  <c r="Z1561" i="1"/>
  <c r="AE1561" i="1"/>
  <c r="AE1557" i="1"/>
  <c r="Z1557" i="1"/>
  <c r="AE1553" i="1"/>
  <c r="Z1553" i="1"/>
  <c r="AE1549" i="1"/>
  <c r="Z1549" i="1"/>
  <c r="Z1545" i="1"/>
  <c r="AE1545" i="1"/>
  <c r="Z1541" i="1"/>
  <c r="AE1541" i="1"/>
  <c r="AE1537" i="1"/>
  <c r="Z1537" i="1"/>
  <c r="AE1533" i="1"/>
  <c r="Z1533" i="1"/>
  <c r="Z1529" i="1"/>
  <c r="AE1529" i="1"/>
  <c r="Z1525" i="1"/>
  <c r="AE1525" i="1"/>
  <c r="AE1521" i="1"/>
  <c r="Z1521" i="1"/>
  <c r="AE1517" i="1"/>
  <c r="Z1517" i="1"/>
  <c r="Z1513" i="1"/>
  <c r="AE1513" i="1"/>
  <c r="Z1509" i="1"/>
  <c r="AE1509" i="1"/>
  <c r="AE1504" i="1"/>
  <c r="Z1504" i="1"/>
  <c r="AE1500" i="1"/>
  <c r="Z1500" i="1"/>
  <c r="Z1496" i="1"/>
  <c r="AE1496" i="1"/>
  <c r="Z1492" i="1"/>
  <c r="AE1492" i="1"/>
  <c r="Z1488" i="1"/>
  <c r="AE1488" i="1"/>
  <c r="Z1484" i="1"/>
  <c r="AE1484" i="1"/>
  <c r="Z1480" i="1"/>
  <c r="AE1480" i="1"/>
  <c r="Z1476" i="1"/>
  <c r="AE1476" i="1"/>
  <c r="Z1471" i="1"/>
  <c r="AE1471" i="1"/>
  <c r="Z1463" i="1"/>
  <c r="AE1463" i="1"/>
  <c r="AE1457" i="1"/>
  <c r="Z1457" i="1"/>
  <c r="AE1453" i="1"/>
  <c r="Z1453" i="1"/>
  <c r="Z1449" i="1"/>
  <c r="AE1449" i="1"/>
  <c r="Z1445" i="1"/>
  <c r="AE1445" i="1"/>
  <c r="AE1441" i="1"/>
  <c r="Z1441" i="1"/>
  <c r="AE1437" i="1"/>
  <c r="Z1437" i="1"/>
  <c r="Z1433" i="1"/>
  <c r="AE1433" i="1"/>
  <c r="Z1429" i="1"/>
  <c r="AE1429" i="1"/>
  <c r="AE1425" i="1"/>
  <c r="Z1425" i="1"/>
  <c r="AE1421" i="1"/>
  <c r="Z1421" i="1"/>
  <c r="Z1417" i="1"/>
  <c r="AE1417" i="1"/>
  <c r="Z1412" i="1"/>
  <c r="AE1412" i="1"/>
  <c r="Z1408" i="1"/>
  <c r="AE1408" i="1"/>
  <c r="Z1404" i="1"/>
  <c r="AE1404" i="1"/>
  <c r="Z1400" i="1"/>
  <c r="AE1400" i="1"/>
  <c r="Z1396" i="1"/>
  <c r="AE1396" i="1"/>
  <c r="Z1392" i="1"/>
  <c r="AE1392" i="1"/>
  <c r="Z1388" i="1"/>
  <c r="AE1388" i="1"/>
  <c r="AE1382" i="1"/>
  <c r="Z1382" i="1"/>
  <c r="AE1377" i="1"/>
  <c r="Z1377" i="1"/>
  <c r="AE1373" i="1"/>
  <c r="Z1373" i="1"/>
  <c r="AE1369" i="1"/>
  <c r="Z1369" i="1"/>
  <c r="AE1365" i="1"/>
  <c r="Z1365" i="1"/>
  <c r="AE1361" i="1"/>
  <c r="Z1361" i="1"/>
  <c r="AE1357" i="1"/>
  <c r="Z1357" i="1"/>
  <c r="Z1352" i="1"/>
  <c r="AE1352" i="1"/>
  <c r="Z1348" i="1"/>
  <c r="AE1348" i="1"/>
  <c r="Z1344" i="1"/>
  <c r="AE1344" i="1"/>
  <c r="Z1340" i="1"/>
  <c r="AE1340" i="1"/>
  <c r="Z1336" i="1"/>
  <c r="AE1336" i="1"/>
  <c r="Z1331" i="1"/>
  <c r="AE1331" i="1"/>
  <c r="Z1327" i="1"/>
  <c r="AE1327" i="1"/>
  <c r="Z1322" i="1"/>
  <c r="AE1322" i="1"/>
  <c r="Z1318" i="1"/>
  <c r="AE1318" i="1"/>
  <c r="Z1314" i="1"/>
  <c r="AE1314" i="1"/>
  <c r="AE1310" i="1"/>
  <c r="Z1310" i="1"/>
  <c r="Z1306" i="1"/>
  <c r="AE1306" i="1"/>
  <c r="Z1301" i="1"/>
  <c r="AE1301" i="1"/>
  <c r="AE1297" i="1"/>
  <c r="Z1297" i="1"/>
  <c r="AE1293" i="1"/>
  <c r="Z1293" i="1"/>
  <c r="Z1289" i="1"/>
  <c r="AE1289" i="1"/>
  <c r="Z1284" i="1"/>
  <c r="AE1284" i="1"/>
  <c r="Z1280" i="1"/>
  <c r="AE1280" i="1"/>
  <c r="Z1276" i="1"/>
  <c r="AE1276" i="1"/>
  <c r="Z1272" i="1"/>
  <c r="AE1272" i="1"/>
  <c r="Z1268" i="1"/>
  <c r="AE1268" i="1"/>
  <c r="Z1264" i="1"/>
  <c r="AE1264" i="1"/>
  <c r="Z1260" i="1"/>
  <c r="AE1260" i="1"/>
  <c r="Z1256" i="1"/>
  <c r="AE1256" i="1"/>
  <c r="Z1252" i="1"/>
  <c r="AE1252" i="1"/>
  <c r="Z1248" i="1"/>
  <c r="AE1248" i="1"/>
  <c r="AE1241" i="1"/>
  <c r="Z1241" i="1"/>
  <c r="AE1237" i="1"/>
  <c r="Z1237" i="1"/>
  <c r="AE1233" i="1"/>
  <c r="Z1233" i="1"/>
  <c r="AE1229" i="1"/>
  <c r="Z1229" i="1"/>
  <c r="AE1225" i="1"/>
  <c r="Z1225" i="1"/>
  <c r="AE1221" i="1"/>
  <c r="Z1221" i="1"/>
  <c r="AE1217" i="1"/>
  <c r="Z1217" i="1"/>
  <c r="AE1213" i="1"/>
  <c r="Z1213" i="1"/>
  <c r="AE1209" i="1"/>
  <c r="Z1209" i="1"/>
  <c r="AE1205" i="1"/>
  <c r="Z1205" i="1"/>
  <c r="Z1201" i="1"/>
  <c r="AE1201" i="1"/>
  <c r="Z1197" i="1"/>
  <c r="AE1197" i="1"/>
  <c r="Z1193" i="1"/>
  <c r="AE1193" i="1"/>
  <c r="AE1188" i="1"/>
  <c r="Z1188" i="1"/>
  <c r="AE1184" i="1"/>
  <c r="Z1184" i="1"/>
  <c r="AE1180" i="1"/>
  <c r="Z1180" i="1"/>
  <c r="Z1176" i="1"/>
  <c r="AE1176" i="1"/>
  <c r="AE1171" i="1"/>
  <c r="Z1171" i="1"/>
  <c r="AE1167" i="1"/>
  <c r="Z1167" i="1"/>
  <c r="AE1163" i="1"/>
  <c r="Z1163" i="1"/>
  <c r="AE1159" i="1"/>
  <c r="Z1159" i="1"/>
  <c r="AE1155" i="1"/>
  <c r="Z1155" i="1"/>
  <c r="AE1151" i="1"/>
  <c r="Z1151" i="1"/>
  <c r="Z1147" i="1"/>
  <c r="AE1147" i="1"/>
  <c r="Z1143" i="1"/>
  <c r="AE1143" i="1"/>
  <c r="Z1139" i="1"/>
  <c r="AE1139" i="1"/>
  <c r="AE1135" i="1"/>
  <c r="Z1135" i="1"/>
  <c r="Z1131" i="1"/>
  <c r="AE1131" i="1"/>
  <c r="Z1127" i="1"/>
  <c r="AE1127" i="1"/>
  <c r="Z1122" i="1"/>
  <c r="AE1122" i="1"/>
  <c r="Z1116" i="1"/>
  <c r="AE1116" i="1"/>
  <c r="AE1112" i="1"/>
  <c r="Z1112" i="1"/>
  <c r="Z1108" i="1"/>
  <c r="AE1108" i="1"/>
  <c r="AE1104" i="1"/>
  <c r="Z1104" i="1"/>
  <c r="Z1100" i="1"/>
  <c r="AE1100" i="1"/>
  <c r="AE1096" i="1"/>
  <c r="Z1096" i="1"/>
  <c r="AE1092" i="1"/>
  <c r="Z1092" i="1"/>
  <c r="AE1088" i="1"/>
  <c r="Z1088" i="1"/>
  <c r="AE1084" i="1"/>
  <c r="Z1084" i="1"/>
  <c r="Z1080" i="1"/>
  <c r="AE1080" i="1"/>
  <c r="Z1076" i="1"/>
  <c r="AE1076" i="1"/>
  <c r="Z1072" i="1"/>
  <c r="AE1072" i="1"/>
  <c r="Z1068" i="1"/>
  <c r="AE1068" i="1"/>
  <c r="Z1064" i="1"/>
  <c r="AE1064" i="1"/>
  <c r="Z1060" i="1"/>
  <c r="AE1060" i="1"/>
  <c r="AE1056" i="1"/>
  <c r="Z1056" i="1"/>
  <c r="Z1052" i="1"/>
  <c r="AE1052" i="1"/>
  <c r="Z1047" i="1"/>
  <c r="AE1047" i="1"/>
  <c r="Z1043" i="1"/>
  <c r="AE1043" i="1"/>
  <c r="Z1039" i="1"/>
  <c r="AE1039" i="1"/>
  <c r="Z1035" i="1"/>
  <c r="AE1035" i="1"/>
  <c r="Z1030" i="1"/>
  <c r="AE1030" i="1"/>
  <c r="Z1026" i="1"/>
  <c r="AE1026" i="1"/>
  <c r="Z1022" i="1"/>
  <c r="AE1022" i="1"/>
  <c r="Z1018" i="1"/>
  <c r="AE1018" i="1"/>
  <c r="Z1014" i="1"/>
  <c r="AE1014" i="1"/>
  <c r="Z1010" i="1"/>
  <c r="AE1010" i="1"/>
  <c r="Z1006" i="1"/>
  <c r="AE1006" i="1"/>
  <c r="Z1002" i="1"/>
  <c r="AE1002" i="1"/>
  <c r="Z998" i="1"/>
  <c r="AE998" i="1"/>
  <c r="Z994" i="1"/>
  <c r="AE994" i="1"/>
  <c r="Z990" i="1"/>
  <c r="AE990" i="1"/>
  <c r="Z986" i="1"/>
  <c r="AE986" i="1"/>
  <c r="Z981" i="1"/>
  <c r="AE981" i="1"/>
  <c r="AE977" i="1"/>
  <c r="Z977" i="1"/>
  <c r="AE973" i="1"/>
  <c r="Z973" i="1"/>
  <c r="Z968" i="1"/>
  <c r="AE968" i="1"/>
  <c r="Z964" i="1"/>
  <c r="AE964" i="1"/>
  <c r="AE960" i="1"/>
  <c r="Z960" i="1"/>
  <c r="Z956" i="1"/>
  <c r="AE956" i="1"/>
  <c r="Z952" i="1"/>
  <c r="AE952" i="1"/>
  <c r="AE947" i="1"/>
  <c r="Z947" i="1"/>
  <c r="Z943" i="1"/>
  <c r="AE943" i="1"/>
  <c r="Z939" i="1"/>
  <c r="AE939" i="1"/>
  <c r="Z935" i="1"/>
  <c r="AE935" i="1"/>
  <c r="Z930" i="1"/>
  <c r="AE930" i="1"/>
  <c r="Z926" i="1"/>
  <c r="AE926" i="1"/>
  <c r="Z922" i="1"/>
  <c r="AE922" i="1"/>
  <c r="Z918" i="1"/>
  <c r="AE918" i="1"/>
  <c r="Z914" i="1"/>
  <c r="AE914" i="1"/>
  <c r="Z910" i="1"/>
  <c r="AE910" i="1"/>
  <c r="Z906" i="1"/>
  <c r="AE906" i="1"/>
  <c r="Z902" i="1"/>
  <c r="AE902" i="1"/>
  <c r="Z898" i="1"/>
  <c r="AE898" i="1"/>
  <c r="Z894" i="1"/>
  <c r="AE894" i="1"/>
  <c r="AE890" i="1"/>
  <c r="Z890" i="1"/>
  <c r="AE886" i="1"/>
  <c r="Z886" i="1"/>
  <c r="Z882" i="1"/>
  <c r="AE882" i="1"/>
  <c r="Z878" i="1"/>
  <c r="AE878" i="1"/>
  <c r="AE874" i="1"/>
  <c r="Z874" i="1"/>
  <c r="AE870" i="1"/>
  <c r="Z870" i="1"/>
  <c r="Z866" i="1"/>
  <c r="AE866" i="1"/>
  <c r="Z862" i="1"/>
  <c r="AE862" i="1"/>
  <c r="AE858" i="1"/>
  <c r="Z858" i="1"/>
  <c r="AE852" i="1"/>
  <c r="Z852" i="1"/>
  <c r="AE848" i="1"/>
  <c r="Z848" i="1"/>
  <c r="AE844" i="1"/>
  <c r="Z844" i="1"/>
  <c r="Z840" i="1"/>
  <c r="AE840" i="1"/>
  <c r="AE836" i="1"/>
  <c r="Z836" i="1"/>
  <c r="AE832" i="1"/>
  <c r="Z832" i="1"/>
  <c r="Z827" i="1"/>
  <c r="AE827" i="1"/>
  <c r="Z823" i="1"/>
  <c r="AE823" i="1"/>
  <c r="Z818" i="1"/>
  <c r="AE818" i="1"/>
  <c r="AE814" i="1"/>
  <c r="Z814" i="1"/>
  <c r="AE810" i="1"/>
  <c r="Z810" i="1"/>
  <c r="AE806" i="1"/>
  <c r="Z806" i="1"/>
  <c r="AE802" i="1"/>
  <c r="Z802" i="1"/>
  <c r="AE798" i="1"/>
  <c r="Z798" i="1"/>
  <c r="AE794" i="1"/>
  <c r="Z794" i="1"/>
  <c r="Z788" i="1"/>
  <c r="AE788" i="1"/>
  <c r="Z784" i="1"/>
  <c r="AE784" i="1"/>
  <c r="Z780" i="1"/>
  <c r="AE780" i="1"/>
  <c r="Z776" i="1"/>
  <c r="AE776" i="1"/>
  <c r="Z772" i="1"/>
  <c r="AE772" i="1"/>
  <c r="Z768" i="1"/>
  <c r="AE768" i="1"/>
  <c r="Z764" i="1"/>
  <c r="AE764" i="1"/>
  <c r="AE759" i="1"/>
  <c r="Z759" i="1"/>
  <c r="AE755" i="1"/>
  <c r="Z755" i="1"/>
  <c r="AE751" i="1"/>
  <c r="Z751" i="1"/>
  <c r="AE746" i="1"/>
  <c r="Z746" i="1"/>
  <c r="AE742" i="1"/>
  <c r="Z742" i="1"/>
  <c r="AE738" i="1"/>
  <c r="Z738" i="1"/>
  <c r="AE734" i="1"/>
  <c r="Z734" i="1"/>
  <c r="Z730" i="1"/>
  <c r="AE730" i="1"/>
  <c r="Z726" i="1"/>
  <c r="AE726" i="1"/>
  <c r="AE722" i="1"/>
  <c r="Z722" i="1"/>
  <c r="AE717" i="1"/>
  <c r="Z717" i="1"/>
  <c r="AE713" i="1"/>
  <c r="Z713" i="1"/>
  <c r="Z709" i="1"/>
  <c r="AE709" i="1"/>
  <c r="Z705" i="1"/>
  <c r="AE705" i="1"/>
  <c r="Z701" i="1"/>
  <c r="AE701" i="1"/>
  <c r="Z697" i="1"/>
  <c r="AE697" i="1"/>
  <c r="Z693" i="1"/>
  <c r="AE693" i="1"/>
  <c r="Z689" i="1"/>
  <c r="AE689" i="1"/>
  <c r="AE684" i="1"/>
  <c r="Z684" i="1"/>
  <c r="AE680" i="1"/>
  <c r="Z680" i="1"/>
  <c r="AE676" i="1"/>
  <c r="Z676" i="1"/>
  <c r="AE672" i="1"/>
  <c r="Z672" i="1"/>
  <c r="AE668" i="1"/>
  <c r="Z668" i="1"/>
  <c r="AE664" i="1"/>
  <c r="Z664" i="1"/>
  <c r="AE660" i="1"/>
  <c r="Z660" i="1"/>
  <c r="AE656" i="1"/>
  <c r="Z656" i="1"/>
  <c r="Z651" i="1"/>
  <c r="AE651" i="1"/>
  <c r="Z647" i="1"/>
  <c r="AE647" i="1"/>
  <c r="Z642" i="1"/>
  <c r="AE642" i="1"/>
  <c r="AE638" i="1"/>
  <c r="Z638" i="1"/>
  <c r="AE634" i="1"/>
  <c r="Z634" i="1"/>
  <c r="AE630" i="1"/>
  <c r="Z630" i="1"/>
  <c r="AE626" i="1"/>
  <c r="Z626" i="1"/>
  <c r="Z622" i="1"/>
  <c r="AE622" i="1"/>
  <c r="Z617" i="1"/>
  <c r="AE617" i="1"/>
  <c r="Z613" i="1"/>
  <c r="AE613" i="1"/>
  <c r="Z609" i="1"/>
  <c r="AE609" i="1"/>
  <c r="Z605" i="1"/>
  <c r="AE605" i="1"/>
  <c r="Z601" i="1"/>
  <c r="AE601" i="1"/>
  <c r="Z597" i="1"/>
  <c r="AE597" i="1"/>
  <c r="Z593" i="1"/>
  <c r="AE593" i="1"/>
  <c r="Z589" i="1"/>
  <c r="AE589" i="1"/>
  <c r="AE585" i="1"/>
  <c r="Z585" i="1"/>
  <c r="AE581" i="1"/>
  <c r="Z581" i="1"/>
  <c r="Z577" i="1"/>
  <c r="AE577" i="1"/>
  <c r="Z573" i="1"/>
  <c r="AE573" i="1"/>
  <c r="Z568" i="1"/>
  <c r="AE568" i="1"/>
  <c r="Z564" i="1"/>
  <c r="AE564" i="1"/>
  <c r="Z560" i="1"/>
  <c r="AE560" i="1"/>
  <c r="Z556" i="1"/>
  <c r="AE556" i="1"/>
  <c r="Z551" i="1"/>
  <c r="AE551" i="1"/>
  <c r="AE547" i="1"/>
  <c r="Z547" i="1"/>
  <c r="AE541" i="1"/>
  <c r="Z541" i="1"/>
  <c r="Z536" i="1"/>
  <c r="AE536" i="1"/>
  <c r="Z532" i="1"/>
  <c r="AE532" i="1"/>
  <c r="AE528" i="1"/>
  <c r="Z528" i="1"/>
  <c r="AE524" i="1"/>
  <c r="Z524" i="1"/>
  <c r="AE520" i="1"/>
  <c r="Z520" i="1"/>
  <c r="AE516" i="1"/>
  <c r="Z516" i="1"/>
  <c r="Z511" i="1"/>
  <c r="AE511" i="1"/>
  <c r="Z507" i="1"/>
  <c r="AE507" i="1"/>
  <c r="AE503" i="1"/>
  <c r="Z503" i="1"/>
  <c r="AE499" i="1"/>
  <c r="Z499" i="1"/>
  <c r="Z495" i="1"/>
  <c r="AE495" i="1"/>
  <c r="AE491" i="1"/>
  <c r="Z491" i="1"/>
  <c r="Z487" i="1"/>
  <c r="AE487" i="1"/>
  <c r="AE483" i="1"/>
  <c r="Z483" i="1"/>
  <c r="Z478" i="1"/>
  <c r="AE478" i="1"/>
  <c r="Z474" i="1"/>
  <c r="AE474" i="1"/>
  <c r="Z470" i="1"/>
  <c r="AE470" i="1"/>
  <c r="Z191" i="1"/>
  <c r="AK22" i="1"/>
  <c r="AK23" i="1"/>
  <c r="AK24" i="1"/>
  <c r="AN24" i="1" s="1"/>
  <c r="AK25" i="1"/>
  <c r="AK26" i="1"/>
  <c r="AK27" i="1"/>
  <c r="AK28" i="1"/>
  <c r="AN28" i="1" s="1"/>
  <c r="AK29" i="1"/>
  <c r="AK30" i="1"/>
  <c r="AK31" i="1"/>
  <c r="AK32" i="1"/>
  <c r="AN32" i="1" s="1"/>
  <c r="AK33" i="1"/>
  <c r="AK34" i="1"/>
  <c r="AK35" i="1"/>
  <c r="AK36" i="1"/>
  <c r="AK37" i="1"/>
  <c r="AK38" i="1"/>
  <c r="AK39" i="1"/>
  <c r="AK40" i="1"/>
  <c r="AN40" i="1" s="1"/>
  <c r="AK41" i="1"/>
  <c r="AK42" i="1"/>
  <c r="AK43" i="1"/>
  <c r="AK44" i="1"/>
  <c r="AN44" i="1" s="1"/>
  <c r="AK45" i="1"/>
  <c r="AK46" i="1"/>
  <c r="AK47" i="1"/>
  <c r="AK48" i="1"/>
  <c r="AN48" i="1" s="1"/>
  <c r="AK49" i="1"/>
  <c r="AK50" i="1"/>
  <c r="AK51" i="1"/>
  <c r="AK52" i="1"/>
  <c r="AN52" i="1" s="1"/>
  <c r="AK53" i="1"/>
  <c r="AK54" i="1"/>
  <c r="AK55" i="1"/>
  <c r="AK56" i="1"/>
  <c r="AN56" i="1" s="1"/>
  <c r="AK57" i="1"/>
  <c r="AK58" i="1"/>
  <c r="AK59" i="1"/>
  <c r="AN59" i="1" s="1"/>
  <c r="AK60" i="1"/>
  <c r="AN60" i="1" s="1"/>
  <c r="AK61" i="1"/>
  <c r="AK62" i="1"/>
  <c r="AK63" i="1"/>
  <c r="AK64" i="1"/>
  <c r="AN64" i="1" s="1"/>
  <c r="AK65" i="1"/>
  <c r="AK66" i="1"/>
  <c r="AK67" i="1"/>
  <c r="AK68" i="1"/>
  <c r="AN68" i="1" s="1"/>
  <c r="AK69" i="1"/>
  <c r="AK70" i="1"/>
  <c r="AK71" i="1"/>
  <c r="AK72" i="1"/>
  <c r="AN72" i="1" s="1"/>
  <c r="AK73" i="1"/>
  <c r="AK74" i="1"/>
  <c r="AK75" i="1"/>
  <c r="AK76" i="1"/>
  <c r="AN76" i="1" s="1"/>
  <c r="AK77" i="1"/>
  <c r="AK78" i="1"/>
  <c r="AK79" i="1"/>
  <c r="AK80" i="1"/>
  <c r="AN80" i="1" s="1"/>
  <c r="AK81" i="1"/>
  <c r="AK82" i="1"/>
  <c r="AK83" i="1"/>
  <c r="AK84" i="1"/>
  <c r="AN84" i="1" s="1"/>
  <c r="AK85" i="1"/>
  <c r="AK86" i="1"/>
  <c r="AK87" i="1"/>
  <c r="AK88" i="1"/>
  <c r="AN88" i="1" s="1"/>
  <c r="AK89" i="1"/>
  <c r="AK90" i="1"/>
  <c r="AK91" i="1"/>
  <c r="AK92" i="1"/>
  <c r="AN92" i="1" s="1"/>
  <c r="AK93" i="1"/>
  <c r="AK94" i="1"/>
  <c r="AK95" i="1"/>
  <c r="AK96" i="1"/>
  <c r="AN96" i="1" s="1"/>
  <c r="AK97" i="1"/>
  <c r="AK98" i="1"/>
  <c r="AK99" i="1"/>
  <c r="AK100" i="1"/>
  <c r="AN100" i="1" s="1"/>
  <c r="AK101" i="1"/>
  <c r="AK102" i="1"/>
  <c r="AK103" i="1"/>
  <c r="AK104" i="1"/>
  <c r="AN104" i="1" s="1"/>
  <c r="AK105" i="1"/>
  <c r="AK106" i="1"/>
  <c r="AK107" i="1"/>
  <c r="AK108" i="1"/>
  <c r="AN108" i="1" s="1"/>
  <c r="AK109" i="1"/>
  <c r="AK110" i="1"/>
  <c r="AK111" i="1"/>
  <c r="AK112" i="1"/>
  <c r="AN112" i="1" s="1"/>
  <c r="AK113" i="1"/>
  <c r="AK114" i="1"/>
  <c r="AK115" i="1"/>
  <c r="AK116" i="1"/>
  <c r="AN116" i="1" s="1"/>
  <c r="AK117" i="1"/>
  <c r="AK118" i="1"/>
  <c r="AK119" i="1"/>
  <c r="AK120" i="1"/>
  <c r="AN120" i="1" s="1"/>
  <c r="AK121" i="1"/>
  <c r="AK122" i="1"/>
  <c r="AK123" i="1"/>
  <c r="AK124" i="1"/>
  <c r="AN124" i="1" s="1"/>
  <c r="AK125" i="1"/>
  <c r="AK126" i="1"/>
  <c r="AK127" i="1"/>
  <c r="AK128" i="1"/>
  <c r="AN128" i="1" s="1"/>
  <c r="AK129" i="1"/>
  <c r="AK130" i="1"/>
  <c r="AK131" i="1"/>
  <c r="AK132" i="1"/>
  <c r="AN132" i="1" s="1"/>
  <c r="AK133" i="1"/>
  <c r="AK134" i="1"/>
  <c r="AK135" i="1"/>
  <c r="AK136" i="1"/>
  <c r="AN136" i="1" s="1"/>
  <c r="AK137" i="1"/>
  <c r="AK138" i="1"/>
  <c r="AK139" i="1"/>
  <c r="AK140" i="1"/>
  <c r="AN140" i="1" s="1"/>
  <c r="AK141" i="1"/>
  <c r="AK142" i="1"/>
  <c r="AK143" i="1"/>
  <c r="AK144" i="1"/>
  <c r="AN144" i="1" s="1"/>
  <c r="AK145" i="1"/>
  <c r="AK146" i="1"/>
  <c r="AK147" i="1"/>
  <c r="AK148" i="1"/>
  <c r="AN148" i="1" s="1"/>
  <c r="AK149" i="1"/>
  <c r="AK150" i="1"/>
  <c r="AK151" i="1"/>
  <c r="AK152" i="1"/>
  <c r="AN152" i="1" s="1"/>
  <c r="AK153" i="1"/>
  <c r="AK154" i="1"/>
  <c r="AK155" i="1"/>
  <c r="AK156" i="1"/>
  <c r="AN156" i="1" s="1"/>
  <c r="AK157" i="1"/>
  <c r="AK158" i="1"/>
  <c r="AK159" i="1"/>
  <c r="AK160" i="1"/>
  <c r="AN160" i="1" s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O444" i="1" s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O636" i="1" s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O700" i="1" s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O740" i="1" s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O756" i="1" s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O772" i="1" s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O788" i="1" s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O804" i="1" s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O820" i="1" s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O836" i="1" s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O852" i="1" s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O868" i="1" s="1"/>
  <c r="AK869" i="1"/>
  <c r="AK870" i="1"/>
  <c r="AK871" i="1"/>
  <c r="AK872" i="1"/>
  <c r="AK873" i="1"/>
  <c r="AK874" i="1"/>
  <c r="AK875" i="1"/>
  <c r="AK876" i="1"/>
  <c r="AK877" i="1"/>
  <c r="AN877" i="1" s="1"/>
  <c r="AK878" i="1"/>
  <c r="AK879" i="1"/>
  <c r="AK880" i="1"/>
  <c r="AN880" i="1" s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N896" i="1" s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N912" i="1" s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N928" i="1" s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N944" i="1" s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N960" i="1" s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N976" i="1" s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N992" i="1" s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N1008" i="1" s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N1024" i="1" s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N1040" i="1" s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N1056" i="1" s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N1072" i="1" s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N1088" i="1" s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N1104" i="1" s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N1120" i="1" s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N1136" i="1" s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N1152" i="1" s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O1168" i="1" s="1"/>
  <c r="AK1169" i="1"/>
  <c r="AK1170" i="1"/>
  <c r="AK1171" i="1"/>
  <c r="AK1172" i="1"/>
  <c r="AO1172" i="1" s="1"/>
  <c r="AK1173" i="1"/>
  <c r="AK1174" i="1"/>
  <c r="AK1175" i="1"/>
  <c r="AK1176" i="1"/>
  <c r="AO1176" i="1" s="1"/>
  <c r="AK1177" i="1"/>
  <c r="AK1178" i="1"/>
  <c r="AK1179" i="1"/>
  <c r="AK1180" i="1"/>
  <c r="AO1180" i="1" s="1"/>
  <c r="AK1181" i="1"/>
  <c r="AK1182" i="1"/>
  <c r="AK1183" i="1"/>
  <c r="AK1184" i="1"/>
  <c r="AO1184" i="1" s="1"/>
  <c r="AK1185" i="1"/>
  <c r="AK1186" i="1"/>
  <c r="AK1187" i="1"/>
  <c r="AK1188" i="1"/>
  <c r="AO1188" i="1" s="1"/>
  <c r="AK1189" i="1"/>
  <c r="AK1190" i="1"/>
  <c r="AK1191" i="1"/>
  <c r="AK1192" i="1"/>
  <c r="AO1192" i="1" s="1"/>
  <c r="AK1193" i="1"/>
  <c r="AK1194" i="1"/>
  <c r="AK1195" i="1"/>
  <c r="AK1196" i="1"/>
  <c r="AO1196" i="1" s="1"/>
  <c r="AK1197" i="1"/>
  <c r="AK1198" i="1"/>
  <c r="AK1199" i="1"/>
  <c r="AK1200" i="1"/>
  <c r="AO1200" i="1" s="1"/>
  <c r="AK1201" i="1"/>
  <c r="AK1202" i="1"/>
  <c r="AK1203" i="1"/>
  <c r="AK1204" i="1"/>
  <c r="AO1204" i="1" s="1"/>
  <c r="AK1205" i="1"/>
  <c r="AK1206" i="1"/>
  <c r="AK1207" i="1"/>
  <c r="AK1208" i="1"/>
  <c r="AO1208" i="1" s="1"/>
  <c r="AK1209" i="1"/>
  <c r="AK1210" i="1"/>
  <c r="AK1211" i="1"/>
  <c r="AK1212" i="1"/>
  <c r="AO1212" i="1" s="1"/>
  <c r="AK1213" i="1"/>
  <c r="AK1214" i="1"/>
  <c r="AK1215" i="1"/>
  <c r="AK1216" i="1"/>
  <c r="AO1216" i="1" s="1"/>
  <c r="AK1217" i="1"/>
  <c r="AK1218" i="1"/>
  <c r="AK1219" i="1"/>
  <c r="AK1220" i="1"/>
  <c r="AO1220" i="1" s="1"/>
  <c r="AK1221" i="1"/>
  <c r="AK1222" i="1"/>
  <c r="AK1223" i="1"/>
  <c r="AK1224" i="1"/>
  <c r="AO1224" i="1" s="1"/>
  <c r="AK1225" i="1"/>
  <c r="AK1226" i="1"/>
  <c r="AK1227" i="1"/>
  <c r="AK1228" i="1"/>
  <c r="AO1228" i="1" s="1"/>
  <c r="AK1229" i="1"/>
  <c r="AK1230" i="1"/>
  <c r="AK1231" i="1"/>
  <c r="AK1232" i="1"/>
  <c r="AO1232" i="1" s="1"/>
  <c r="AK1233" i="1"/>
  <c r="AK1234" i="1"/>
  <c r="AK1235" i="1"/>
  <c r="AK1236" i="1"/>
  <c r="AO1236" i="1" s="1"/>
  <c r="AK1237" i="1"/>
  <c r="AK1238" i="1"/>
  <c r="AK1239" i="1"/>
  <c r="AK1240" i="1"/>
  <c r="AO1240" i="1" s="1"/>
  <c r="AK1241" i="1"/>
  <c r="AK1242" i="1"/>
  <c r="AK1243" i="1"/>
  <c r="AK1244" i="1"/>
  <c r="AO1244" i="1" s="1"/>
  <c r="AK1245" i="1"/>
  <c r="AK1246" i="1"/>
  <c r="AK1247" i="1"/>
  <c r="AK1248" i="1"/>
  <c r="AO1248" i="1" s="1"/>
  <c r="AK1249" i="1"/>
  <c r="AK1250" i="1"/>
  <c r="AK1251" i="1"/>
  <c r="AK1252" i="1"/>
  <c r="AO1252" i="1" s="1"/>
  <c r="AK1253" i="1"/>
  <c r="AK1254" i="1"/>
  <c r="AK1255" i="1"/>
  <c r="AK1256" i="1"/>
  <c r="AO1256" i="1" s="1"/>
  <c r="AK1257" i="1"/>
  <c r="AK1258" i="1"/>
  <c r="AK1259" i="1"/>
  <c r="AK1260" i="1"/>
  <c r="AO1260" i="1" s="1"/>
  <c r="AK1261" i="1"/>
  <c r="AK1262" i="1"/>
  <c r="AK1263" i="1"/>
  <c r="AK1264" i="1"/>
  <c r="AO1264" i="1" s="1"/>
  <c r="AK1265" i="1"/>
  <c r="AK1266" i="1"/>
  <c r="AK1267" i="1"/>
  <c r="AK1268" i="1"/>
  <c r="AO1268" i="1" s="1"/>
  <c r="AK1269" i="1"/>
  <c r="AK1270" i="1"/>
  <c r="AK1271" i="1"/>
  <c r="AK1272" i="1"/>
  <c r="AO1272" i="1" s="1"/>
  <c r="AK1273" i="1"/>
  <c r="AK1274" i="1"/>
  <c r="AK1275" i="1"/>
  <c r="AK1276" i="1"/>
  <c r="AO1276" i="1" s="1"/>
  <c r="AK1277" i="1"/>
  <c r="AK1278" i="1"/>
  <c r="AK1279" i="1"/>
  <c r="AK1280" i="1"/>
  <c r="AO1280" i="1" s="1"/>
  <c r="AK1281" i="1"/>
  <c r="AK1282" i="1"/>
  <c r="AK1283" i="1"/>
  <c r="AK1284" i="1"/>
  <c r="AO1284" i="1" s="1"/>
  <c r="AK1285" i="1"/>
  <c r="AK1286" i="1"/>
  <c r="AK1287" i="1"/>
  <c r="AK1288" i="1"/>
  <c r="AO1288" i="1" s="1"/>
  <c r="AK1289" i="1"/>
  <c r="AK1290" i="1"/>
  <c r="AK1291" i="1"/>
  <c r="AK1292" i="1"/>
  <c r="AO1292" i="1" s="1"/>
  <c r="AK1293" i="1"/>
  <c r="AK1294" i="1"/>
  <c r="AK1295" i="1"/>
  <c r="AK1296" i="1"/>
  <c r="AO1296" i="1" s="1"/>
  <c r="AK1297" i="1"/>
  <c r="AK1298" i="1"/>
  <c r="AK1299" i="1"/>
  <c r="AK1300" i="1"/>
  <c r="AO1300" i="1" s="1"/>
  <c r="AK1301" i="1"/>
  <c r="AK1302" i="1"/>
  <c r="AK1303" i="1"/>
  <c r="AK1304" i="1"/>
  <c r="AO1304" i="1" s="1"/>
  <c r="AK1305" i="1"/>
  <c r="AK1306" i="1"/>
  <c r="AK1307" i="1"/>
  <c r="AK1308" i="1"/>
  <c r="AO1308" i="1" s="1"/>
  <c r="AK1309" i="1"/>
  <c r="AK1310" i="1"/>
  <c r="AK1311" i="1"/>
  <c r="AK1312" i="1"/>
  <c r="AO1312" i="1" s="1"/>
  <c r="AK1313" i="1"/>
  <c r="AK1314" i="1"/>
  <c r="AK1315" i="1"/>
  <c r="AK1316" i="1"/>
  <c r="AO1316" i="1" s="1"/>
  <c r="AK1317" i="1"/>
  <c r="AK1318" i="1"/>
  <c r="AK1319" i="1"/>
  <c r="AK1320" i="1"/>
  <c r="AO1320" i="1" s="1"/>
  <c r="AK1321" i="1"/>
  <c r="AK1322" i="1"/>
  <c r="AK1323" i="1"/>
  <c r="AK1324" i="1"/>
  <c r="AO1324" i="1" s="1"/>
  <c r="AK1325" i="1"/>
  <c r="AK1326" i="1"/>
  <c r="AK1327" i="1"/>
  <c r="AK1328" i="1"/>
  <c r="AO1328" i="1" s="1"/>
  <c r="AK1329" i="1"/>
  <c r="AK1330" i="1"/>
  <c r="AK1331" i="1"/>
  <c r="AK1332" i="1"/>
  <c r="AO1332" i="1" s="1"/>
  <c r="AK1333" i="1"/>
  <c r="AK1334" i="1"/>
  <c r="AK1335" i="1"/>
  <c r="AK1336" i="1"/>
  <c r="AO1336" i="1" s="1"/>
  <c r="AK1337" i="1"/>
  <c r="AK1338" i="1"/>
  <c r="AK1339" i="1"/>
  <c r="AK1340" i="1"/>
  <c r="AO1340" i="1" s="1"/>
  <c r="AK1341" i="1"/>
  <c r="AK1342" i="1"/>
  <c r="AK1343" i="1"/>
  <c r="AK1344" i="1"/>
  <c r="AO1344" i="1" s="1"/>
  <c r="AK1345" i="1"/>
  <c r="AK1346" i="1"/>
  <c r="AK1347" i="1"/>
  <c r="AK1348" i="1"/>
  <c r="AO1348" i="1" s="1"/>
  <c r="AK1349" i="1"/>
  <c r="AK1350" i="1"/>
  <c r="AK1351" i="1"/>
  <c r="AK1352" i="1"/>
  <c r="AO1352" i="1" s="1"/>
  <c r="AK1353" i="1"/>
  <c r="AK1354" i="1"/>
  <c r="AK1355" i="1"/>
  <c r="AK1356" i="1"/>
  <c r="AO1356" i="1" s="1"/>
  <c r="AK1357" i="1"/>
  <c r="AK1358" i="1"/>
  <c r="AK1359" i="1"/>
  <c r="AK1360" i="1"/>
  <c r="AO1360" i="1" s="1"/>
  <c r="AK1361" i="1"/>
  <c r="AK1362" i="1"/>
  <c r="AK1363" i="1"/>
  <c r="AK1364" i="1"/>
  <c r="AO1364" i="1" s="1"/>
  <c r="AK1365" i="1"/>
  <c r="AK1366" i="1"/>
  <c r="AK1367" i="1"/>
  <c r="AK1368" i="1"/>
  <c r="AO1368" i="1" s="1"/>
  <c r="AK1369" i="1"/>
  <c r="AK1370" i="1"/>
  <c r="AK1371" i="1"/>
  <c r="AK1372" i="1"/>
  <c r="AO1372" i="1" s="1"/>
  <c r="AK1373" i="1"/>
  <c r="AK1374" i="1"/>
  <c r="AK1375" i="1"/>
  <c r="AK1376" i="1"/>
  <c r="AO1376" i="1" s="1"/>
  <c r="AK1377" i="1"/>
  <c r="AK1378" i="1"/>
  <c r="AK1379" i="1"/>
  <c r="AK1380" i="1"/>
  <c r="AO1380" i="1" s="1"/>
  <c r="AK1381" i="1"/>
  <c r="AK1382" i="1"/>
  <c r="AK1383" i="1"/>
  <c r="AK1384" i="1"/>
  <c r="AO1384" i="1" s="1"/>
  <c r="AK1385" i="1"/>
  <c r="AK1386" i="1"/>
  <c r="AK1387" i="1"/>
  <c r="AK1388" i="1"/>
  <c r="AO1388" i="1" s="1"/>
  <c r="AK1389" i="1"/>
  <c r="AK1390" i="1"/>
  <c r="AK1391" i="1"/>
  <c r="AK1392" i="1"/>
  <c r="AO1392" i="1" s="1"/>
  <c r="AK1393" i="1"/>
  <c r="AK1394" i="1"/>
  <c r="AK1395" i="1"/>
  <c r="AK1396" i="1"/>
  <c r="AO1396" i="1" s="1"/>
  <c r="AK1397" i="1"/>
  <c r="AK1398" i="1"/>
  <c r="AK1399" i="1"/>
  <c r="AK1400" i="1"/>
  <c r="AO1400" i="1" s="1"/>
  <c r="AK1401" i="1"/>
  <c r="AK1402" i="1"/>
  <c r="AK1403" i="1"/>
  <c r="AK1404" i="1"/>
  <c r="AO1404" i="1" s="1"/>
  <c r="AK1405" i="1"/>
  <c r="AK1406" i="1"/>
  <c r="AK1407" i="1"/>
  <c r="AK1408" i="1"/>
  <c r="AO1408" i="1" s="1"/>
  <c r="AK1409" i="1"/>
  <c r="AK1410" i="1"/>
  <c r="AK1411" i="1"/>
  <c r="AK1412" i="1"/>
  <c r="AO1412" i="1" s="1"/>
  <c r="AK1413" i="1"/>
  <c r="AK1414" i="1"/>
  <c r="AK1415" i="1"/>
  <c r="AK1416" i="1"/>
  <c r="AO1416" i="1" s="1"/>
  <c r="AK1417" i="1"/>
  <c r="AK1418" i="1"/>
  <c r="AK1419" i="1"/>
  <c r="AK1420" i="1"/>
  <c r="AO1420" i="1" s="1"/>
  <c r="AK1421" i="1"/>
  <c r="AK1422" i="1"/>
  <c r="AK1423" i="1"/>
  <c r="AK1424" i="1"/>
  <c r="AO1424" i="1" s="1"/>
  <c r="AK1425" i="1"/>
  <c r="AK1426" i="1"/>
  <c r="AK1427" i="1"/>
  <c r="AK1428" i="1"/>
  <c r="AO1428" i="1" s="1"/>
  <c r="AK1429" i="1"/>
  <c r="AK1430" i="1"/>
  <c r="AK1431" i="1"/>
  <c r="AK1432" i="1"/>
  <c r="AO1432" i="1" s="1"/>
  <c r="AK1433" i="1"/>
  <c r="AK1434" i="1"/>
  <c r="AK1435" i="1"/>
  <c r="AK1436" i="1"/>
  <c r="AO1436" i="1" s="1"/>
  <c r="AK1437" i="1"/>
  <c r="AK1438" i="1"/>
  <c r="AK1439" i="1"/>
  <c r="AK1440" i="1"/>
  <c r="AO1440" i="1" s="1"/>
  <c r="AK1441" i="1"/>
  <c r="AK1442" i="1"/>
  <c r="AK1443" i="1"/>
  <c r="AK1444" i="1"/>
  <c r="AO1444" i="1" s="1"/>
  <c r="AK1445" i="1"/>
  <c r="AK1446" i="1"/>
  <c r="AK1447" i="1"/>
  <c r="AK1448" i="1"/>
  <c r="AO1448" i="1" s="1"/>
  <c r="AK1449" i="1"/>
  <c r="AK1450" i="1"/>
  <c r="AK1451" i="1"/>
  <c r="AK1452" i="1"/>
  <c r="AO1452" i="1" s="1"/>
  <c r="AK1453" i="1"/>
  <c r="AK1454" i="1"/>
  <c r="AK1455" i="1"/>
  <c r="AK1456" i="1"/>
  <c r="AO1456" i="1" s="1"/>
  <c r="AK1457" i="1"/>
  <c r="AK1458" i="1"/>
  <c r="AK1459" i="1"/>
  <c r="AK1460" i="1"/>
  <c r="AO1460" i="1" s="1"/>
  <c r="AK1461" i="1"/>
  <c r="AK1462" i="1"/>
  <c r="AK1463" i="1"/>
  <c r="AK1464" i="1"/>
  <c r="AO1464" i="1" s="1"/>
  <c r="AK1465" i="1"/>
  <c r="AK1466" i="1"/>
  <c r="AK1467" i="1"/>
  <c r="AK1468" i="1"/>
  <c r="AO1468" i="1" s="1"/>
  <c r="AK1469" i="1"/>
  <c r="AK1470" i="1"/>
  <c r="AK1471" i="1"/>
  <c r="AK1472" i="1"/>
  <c r="AO1472" i="1" s="1"/>
  <c r="AK1473" i="1"/>
  <c r="AK1474" i="1"/>
  <c r="AK1475" i="1"/>
  <c r="AK1476" i="1"/>
  <c r="AO1476" i="1" s="1"/>
  <c r="AK1477" i="1"/>
  <c r="AK1478" i="1"/>
  <c r="AK1479" i="1"/>
  <c r="AK1480" i="1"/>
  <c r="AO1480" i="1" s="1"/>
  <c r="AK1481" i="1"/>
  <c r="AK1482" i="1"/>
  <c r="AK1483" i="1"/>
  <c r="AK1484" i="1"/>
  <c r="AO1484" i="1" s="1"/>
  <c r="AK1485" i="1"/>
  <c r="AK1486" i="1"/>
  <c r="AK1487" i="1"/>
  <c r="AK1488" i="1"/>
  <c r="AO1488" i="1" s="1"/>
  <c r="AK1489" i="1"/>
  <c r="AK1490" i="1"/>
  <c r="AK1491" i="1"/>
  <c r="AK1492" i="1"/>
  <c r="AO1492" i="1" s="1"/>
  <c r="AK1493" i="1"/>
  <c r="AK1494" i="1"/>
  <c r="AK1495" i="1"/>
  <c r="AK1496" i="1"/>
  <c r="AO1496" i="1" s="1"/>
  <c r="AK1497" i="1"/>
  <c r="AK1498" i="1"/>
  <c r="AK1499" i="1"/>
  <c r="AK1500" i="1"/>
  <c r="AO1500" i="1" s="1"/>
  <c r="AK1501" i="1"/>
  <c r="AK1502" i="1"/>
  <c r="AK1503" i="1"/>
  <c r="AK1504" i="1"/>
  <c r="AO1504" i="1" s="1"/>
  <c r="AK1505" i="1"/>
  <c r="AK1506" i="1"/>
  <c r="AK1507" i="1"/>
  <c r="AK1508" i="1"/>
  <c r="AO1508" i="1" s="1"/>
  <c r="AK1509" i="1"/>
  <c r="AK1510" i="1"/>
  <c r="AK1511" i="1"/>
  <c r="AK1512" i="1"/>
  <c r="AO1512" i="1" s="1"/>
  <c r="AK1513" i="1"/>
  <c r="AK1514" i="1"/>
  <c r="AK1515" i="1"/>
  <c r="AK1516" i="1"/>
  <c r="AO1516" i="1" s="1"/>
  <c r="AK1517" i="1"/>
  <c r="AK1518" i="1"/>
  <c r="AK1519" i="1"/>
  <c r="AK1520" i="1"/>
  <c r="AO1520" i="1" s="1"/>
  <c r="AK1521" i="1"/>
  <c r="AK1522" i="1"/>
  <c r="AK1523" i="1"/>
  <c r="AK1524" i="1"/>
  <c r="AO1524" i="1" s="1"/>
  <c r="AK1525" i="1"/>
  <c r="AK1526" i="1"/>
  <c r="AK1527" i="1"/>
  <c r="AK1528" i="1"/>
  <c r="AO1528" i="1" s="1"/>
  <c r="AK1529" i="1"/>
  <c r="AK1530" i="1"/>
  <c r="AK1531" i="1"/>
  <c r="AK1532" i="1"/>
  <c r="AO1532" i="1" s="1"/>
  <c r="AK1533" i="1"/>
  <c r="AK1534" i="1"/>
  <c r="AK1535" i="1"/>
  <c r="AK1536" i="1"/>
  <c r="AO1536" i="1" s="1"/>
  <c r="AK1537" i="1"/>
  <c r="AK1538" i="1"/>
  <c r="AK1539" i="1"/>
  <c r="AK1540" i="1"/>
  <c r="AO1540" i="1" s="1"/>
  <c r="AK1541" i="1"/>
  <c r="AK1542" i="1"/>
  <c r="AK1543" i="1"/>
  <c r="AK1544" i="1"/>
  <c r="AO1544" i="1" s="1"/>
  <c r="AK1545" i="1"/>
  <c r="AK1546" i="1"/>
  <c r="AK1547" i="1"/>
  <c r="AK1548" i="1"/>
  <c r="AO1548" i="1" s="1"/>
  <c r="AK1549" i="1"/>
  <c r="AK1550" i="1"/>
  <c r="AK1551" i="1"/>
  <c r="AK1552" i="1"/>
  <c r="AO1552" i="1" s="1"/>
  <c r="AK1553" i="1"/>
  <c r="AK1554" i="1"/>
  <c r="AK1555" i="1"/>
  <c r="AK1556" i="1"/>
  <c r="AO1556" i="1" s="1"/>
  <c r="AK1557" i="1"/>
  <c r="AK1558" i="1"/>
  <c r="AK1559" i="1"/>
  <c r="AK1560" i="1"/>
  <c r="AO1560" i="1" s="1"/>
  <c r="AK1561" i="1"/>
  <c r="AK1562" i="1"/>
  <c r="AK1563" i="1"/>
  <c r="AK1564" i="1"/>
  <c r="AO1564" i="1" s="1"/>
  <c r="AK1565" i="1"/>
  <c r="AK1566" i="1"/>
  <c r="AK1567" i="1"/>
  <c r="AK1568" i="1"/>
  <c r="AO1568" i="1" s="1"/>
  <c r="AK1569" i="1"/>
  <c r="AK1570" i="1"/>
  <c r="AK1571" i="1"/>
  <c r="AK1572" i="1"/>
  <c r="AO1572" i="1" s="1"/>
  <c r="AK1573" i="1"/>
  <c r="AK1574" i="1"/>
  <c r="AK1575" i="1"/>
  <c r="AK1576" i="1"/>
  <c r="AO1576" i="1" s="1"/>
  <c r="AK1577" i="1"/>
  <c r="AK1578" i="1"/>
  <c r="AK1579" i="1"/>
  <c r="AK1580" i="1"/>
  <c r="AO1580" i="1" s="1"/>
  <c r="AK1581" i="1"/>
  <c r="AK1582" i="1"/>
  <c r="AK1583" i="1"/>
  <c r="AK1584" i="1"/>
  <c r="AO1584" i="1" s="1"/>
  <c r="AK1585" i="1"/>
  <c r="AK1586" i="1"/>
  <c r="AK1587" i="1"/>
  <c r="AK1588" i="1"/>
  <c r="AO1588" i="1" s="1"/>
  <c r="AK1589" i="1"/>
  <c r="AK1590" i="1"/>
  <c r="AK1591" i="1"/>
  <c r="AK1592" i="1"/>
  <c r="AO1592" i="1" s="1"/>
  <c r="AK1593" i="1"/>
  <c r="AK1594" i="1"/>
  <c r="AK1595" i="1"/>
  <c r="AK1596" i="1"/>
  <c r="AO1596" i="1" s="1"/>
  <c r="AK1597" i="1"/>
  <c r="AK1598" i="1"/>
  <c r="AK1599" i="1"/>
  <c r="AK1600" i="1"/>
  <c r="AO1600" i="1" s="1"/>
  <c r="AK1601" i="1"/>
  <c r="AK1602" i="1"/>
  <c r="AK1603" i="1"/>
  <c r="AK1604" i="1"/>
  <c r="AO1604" i="1" s="1"/>
  <c r="AK1605" i="1"/>
  <c r="AK1606" i="1"/>
  <c r="AK1607" i="1"/>
  <c r="AK1608" i="1"/>
  <c r="AO1608" i="1" s="1"/>
  <c r="AK1609" i="1"/>
  <c r="AK1610" i="1"/>
  <c r="AK1611" i="1"/>
  <c r="AK1612" i="1"/>
  <c r="AO1612" i="1" s="1"/>
  <c r="AK1613" i="1"/>
  <c r="AK1614" i="1"/>
  <c r="AK1615" i="1"/>
  <c r="AK1616" i="1"/>
  <c r="AO1616" i="1" s="1"/>
  <c r="AK1617" i="1"/>
  <c r="AK1618" i="1"/>
  <c r="AK1619" i="1"/>
  <c r="AK1620" i="1"/>
  <c r="AO1620" i="1" s="1"/>
  <c r="AK1621" i="1"/>
  <c r="AK1622" i="1"/>
  <c r="AK1623" i="1"/>
  <c r="AK1624" i="1"/>
  <c r="AO1624" i="1" s="1"/>
  <c r="AK1625" i="1"/>
  <c r="AK1626" i="1"/>
  <c r="AK1627" i="1"/>
  <c r="AK1628" i="1"/>
  <c r="AO1628" i="1" s="1"/>
  <c r="AK1629" i="1"/>
  <c r="AK1630" i="1"/>
  <c r="AK1631" i="1"/>
  <c r="AK1632" i="1"/>
  <c r="AO1632" i="1" s="1"/>
  <c r="AK1633" i="1"/>
  <c r="AK1634" i="1"/>
  <c r="AK1635" i="1"/>
  <c r="AK1636" i="1"/>
  <c r="AO1636" i="1" s="1"/>
  <c r="AK1637" i="1"/>
  <c r="AK1638" i="1"/>
  <c r="AK1639" i="1"/>
  <c r="AK1640" i="1"/>
  <c r="AO1640" i="1" s="1"/>
  <c r="AK1641" i="1"/>
  <c r="AK1642" i="1"/>
  <c r="AK1643" i="1"/>
  <c r="AK1644" i="1"/>
  <c r="AO1644" i="1" s="1"/>
  <c r="AK1645" i="1"/>
  <c r="AK1646" i="1"/>
  <c r="AK1647" i="1"/>
  <c r="AK1648" i="1"/>
  <c r="AO1648" i="1" s="1"/>
  <c r="AK1649" i="1"/>
  <c r="AK1650" i="1"/>
  <c r="AK1651" i="1"/>
  <c r="AK1652" i="1"/>
  <c r="AO1652" i="1" s="1"/>
  <c r="AK1653" i="1"/>
  <c r="AK1654" i="1"/>
  <c r="AK1655" i="1"/>
  <c r="AK1656" i="1"/>
  <c r="AO1656" i="1" s="1"/>
  <c r="AK1657" i="1"/>
  <c r="AK1658" i="1"/>
  <c r="AK1659" i="1"/>
  <c r="AK1660" i="1"/>
  <c r="AO1660" i="1" s="1"/>
  <c r="AK1661" i="1"/>
  <c r="AK1662" i="1"/>
  <c r="AK1663" i="1"/>
  <c r="AK1664" i="1"/>
  <c r="AO1664" i="1" s="1"/>
  <c r="AK1665" i="1"/>
  <c r="AK1666" i="1"/>
  <c r="AK1667" i="1"/>
  <c r="AK1668" i="1"/>
  <c r="AO1668" i="1" s="1"/>
  <c r="AK1669" i="1"/>
  <c r="AK1670" i="1"/>
  <c r="AK1671" i="1"/>
  <c r="AK1672" i="1"/>
  <c r="AO1672" i="1" s="1"/>
  <c r="AK1673" i="1"/>
  <c r="AK1674" i="1"/>
  <c r="AK1675" i="1"/>
  <c r="AK1676" i="1"/>
  <c r="AO1676" i="1" s="1"/>
  <c r="AK1677" i="1"/>
  <c r="AK1678" i="1"/>
  <c r="AK1679" i="1"/>
  <c r="AK1680" i="1"/>
  <c r="AO1680" i="1" s="1"/>
  <c r="AK1681" i="1"/>
  <c r="AK1682" i="1"/>
  <c r="AK1683" i="1"/>
  <c r="AK1684" i="1"/>
  <c r="AO1684" i="1" s="1"/>
  <c r="AK1685" i="1"/>
  <c r="AK1686" i="1"/>
  <c r="AK1687" i="1"/>
  <c r="AK1688" i="1"/>
  <c r="AO1688" i="1" s="1"/>
  <c r="AK1689" i="1"/>
  <c r="AK1690" i="1"/>
  <c r="AK1691" i="1"/>
  <c r="AK1692" i="1"/>
  <c r="AO1692" i="1" s="1"/>
  <c r="AK1693" i="1"/>
  <c r="AK1694" i="1"/>
  <c r="AK1695" i="1"/>
  <c r="AK1696" i="1"/>
  <c r="AO1696" i="1" s="1"/>
  <c r="AK1697" i="1"/>
  <c r="AK1698" i="1"/>
  <c r="AK1699" i="1"/>
  <c r="AK1700" i="1"/>
  <c r="AO1700" i="1" s="1"/>
  <c r="AK1701" i="1"/>
  <c r="AK1702" i="1"/>
  <c r="AK1703" i="1"/>
  <c r="AK1704" i="1"/>
  <c r="AO1704" i="1" s="1"/>
  <c r="AK1705" i="1"/>
  <c r="AK1706" i="1"/>
  <c r="AK1707" i="1"/>
  <c r="AK1708" i="1"/>
  <c r="AO1708" i="1" s="1"/>
  <c r="AK1709" i="1"/>
  <c r="AK1710" i="1"/>
  <c r="AK1711" i="1"/>
  <c r="AK1712" i="1"/>
  <c r="AO1712" i="1" s="1"/>
  <c r="AK1713" i="1"/>
  <c r="AK1714" i="1"/>
  <c r="AK1715" i="1"/>
  <c r="AK1716" i="1"/>
  <c r="AO1716" i="1" s="1"/>
  <c r="AK1717" i="1"/>
  <c r="AK1718" i="1"/>
  <c r="AK1719" i="1"/>
  <c r="AK1720" i="1"/>
  <c r="AO1720" i="1" s="1"/>
  <c r="AK1721" i="1"/>
  <c r="AK1722" i="1"/>
  <c r="AK1723" i="1"/>
  <c r="AK1724" i="1"/>
  <c r="AO1724" i="1" s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O2710" i="1" s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311" i="1"/>
  <c r="AK3312" i="1"/>
  <c r="AK3313" i="1"/>
  <c r="AK3314" i="1"/>
  <c r="AK3315" i="1"/>
  <c r="AK3316" i="1"/>
  <c r="AK3317" i="1"/>
  <c r="AK3318" i="1"/>
  <c r="AK3319" i="1"/>
  <c r="AK3320" i="1"/>
  <c r="AK3321" i="1"/>
  <c r="AK3322" i="1"/>
  <c r="AK3323" i="1"/>
  <c r="AK3324" i="1"/>
  <c r="AK3325" i="1"/>
  <c r="AK3326" i="1"/>
  <c r="AK3327" i="1"/>
  <c r="AK3328" i="1"/>
  <c r="AK3329" i="1"/>
  <c r="AK3330" i="1"/>
  <c r="AK3331" i="1"/>
  <c r="AK3332" i="1"/>
  <c r="AK3333" i="1"/>
  <c r="AK3334" i="1"/>
  <c r="AK3335" i="1"/>
  <c r="AK3336" i="1"/>
  <c r="AK3337" i="1"/>
  <c r="AK3338" i="1"/>
  <c r="AK3339" i="1"/>
  <c r="AK3340" i="1"/>
  <c r="AK3341" i="1"/>
  <c r="AK3342" i="1"/>
  <c r="AK3343" i="1"/>
  <c r="AK3344" i="1"/>
  <c r="AK3345" i="1"/>
  <c r="AK3346" i="1"/>
  <c r="AK3347" i="1"/>
  <c r="AK3348" i="1"/>
  <c r="AK3349" i="1"/>
  <c r="AK3350" i="1"/>
  <c r="AK3351" i="1"/>
  <c r="AK3352" i="1"/>
  <c r="AK3353" i="1"/>
  <c r="AK3354" i="1"/>
  <c r="AK3355" i="1"/>
  <c r="AK3356" i="1"/>
  <c r="AK3357" i="1"/>
  <c r="AK3358" i="1"/>
  <c r="AK3359" i="1"/>
  <c r="AK3360" i="1"/>
  <c r="AK3361" i="1"/>
  <c r="AK3362" i="1"/>
  <c r="AK3363" i="1"/>
  <c r="AK3364" i="1"/>
  <c r="AK3365" i="1"/>
  <c r="AK3366" i="1"/>
  <c r="AK3367" i="1"/>
  <c r="AK3368" i="1"/>
  <c r="AK3369" i="1"/>
  <c r="AK3370" i="1"/>
  <c r="AK3371" i="1"/>
  <c r="AK3372" i="1"/>
  <c r="AK3373" i="1"/>
  <c r="AK3374" i="1"/>
  <c r="AK3375" i="1"/>
  <c r="AK3376" i="1"/>
  <c r="AK3377" i="1"/>
  <c r="AK3378" i="1"/>
  <c r="AK3379" i="1"/>
  <c r="AK3380" i="1"/>
  <c r="AK3381" i="1"/>
  <c r="AK3382" i="1"/>
  <c r="AK3383" i="1"/>
  <c r="AK3384" i="1"/>
  <c r="AK3385" i="1"/>
  <c r="AK3386" i="1"/>
  <c r="AK3387" i="1"/>
  <c r="AK3388" i="1"/>
  <c r="AK3389" i="1"/>
  <c r="AK3390" i="1"/>
  <c r="AK3391" i="1"/>
  <c r="AK3392" i="1"/>
  <c r="AK3393" i="1"/>
  <c r="AK3394" i="1"/>
  <c r="AK3395" i="1"/>
  <c r="AK3396" i="1"/>
  <c r="AK3397" i="1"/>
  <c r="AK3398" i="1"/>
  <c r="AK3399" i="1"/>
  <c r="AK3400" i="1"/>
  <c r="AK3401" i="1"/>
  <c r="AK3402" i="1"/>
  <c r="AK3403" i="1"/>
  <c r="AK3404" i="1"/>
  <c r="AK3405" i="1"/>
  <c r="AK3406" i="1"/>
  <c r="AK3407" i="1"/>
  <c r="AK3408" i="1"/>
  <c r="AK3409" i="1"/>
  <c r="AK3410" i="1"/>
  <c r="AK3411" i="1"/>
  <c r="AK3412" i="1"/>
  <c r="AK3413" i="1"/>
  <c r="AK3414" i="1"/>
  <c r="AK3415" i="1"/>
  <c r="AK3416" i="1"/>
  <c r="AK3417" i="1"/>
  <c r="AK3418" i="1"/>
  <c r="AK3419" i="1"/>
  <c r="AK3420" i="1"/>
  <c r="AK3421" i="1"/>
  <c r="AK3422" i="1"/>
  <c r="AK3423" i="1"/>
  <c r="AK3424" i="1"/>
  <c r="AK3425" i="1"/>
  <c r="AK3426" i="1"/>
  <c r="AK3427" i="1"/>
  <c r="AK3428" i="1"/>
  <c r="AK3429" i="1"/>
  <c r="AK3430" i="1"/>
  <c r="AK3431" i="1"/>
  <c r="AK3432" i="1"/>
  <c r="AK3433" i="1"/>
  <c r="AK3434" i="1"/>
  <c r="AK3435" i="1"/>
  <c r="AK3436" i="1"/>
  <c r="AK3437" i="1"/>
  <c r="AK3438" i="1"/>
  <c r="AK3439" i="1"/>
  <c r="AK3440" i="1"/>
  <c r="AK3441" i="1"/>
  <c r="AK3442" i="1"/>
  <c r="AK3443" i="1"/>
  <c r="AK3444" i="1"/>
  <c r="AK3445" i="1"/>
  <c r="AK3446" i="1"/>
  <c r="AK3447" i="1"/>
  <c r="AK3448" i="1"/>
  <c r="AK3449" i="1"/>
  <c r="AK3450" i="1"/>
  <c r="AK3451" i="1"/>
  <c r="AK3452" i="1"/>
  <c r="AK3453" i="1"/>
  <c r="AK3454" i="1"/>
  <c r="AK3455" i="1"/>
  <c r="AK3456" i="1"/>
  <c r="AK3457" i="1"/>
  <c r="AK3458" i="1"/>
  <c r="AK3459" i="1"/>
  <c r="AK3460" i="1"/>
  <c r="AK3461" i="1"/>
  <c r="AK3462" i="1"/>
  <c r="AK3463" i="1"/>
  <c r="AK3464" i="1"/>
  <c r="AK3465" i="1"/>
  <c r="AK3466" i="1"/>
  <c r="AK3467" i="1"/>
  <c r="AK3468" i="1"/>
  <c r="AK3469" i="1"/>
  <c r="AK3470" i="1"/>
  <c r="AK3471" i="1"/>
  <c r="AK3472" i="1"/>
  <c r="AK3473" i="1"/>
  <c r="AK3474" i="1"/>
  <c r="AK3475" i="1"/>
  <c r="AK3476" i="1"/>
  <c r="AK3477" i="1"/>
  <c r="AK3478" i="1"/>
  <c r="AK3479" i="1"/>
  <c r="AK3480" i="1"/>
  <c r="AK3481" i="1"/>
  <c r="AK3482" i="1"/>
  <c r="AK3483" i="1"/>
  <c r="AK3484" i="1"/>
  <c r="AK3485" i="1"/>
  <c r="AK3486" i="1"/>
  <c r="AK3487" i="1"/>
  <c r="AK3488" i="1"/>
  <c r="AK3489" i="1"/>
  <c r="AK3490" i="1"/>
  <c r="AK3491" i="1"/>
  <c r="AK3492" i="1"/>
  <c r="AK3493" i="1"/>
  <c r="AK3494" i="1"/>
  <c r="AK3495" i="1"/>
  <c r="AK3496" i="1"/>
  <c r="AK3497" i="1"/>
  <c r="AK3498" i="1"/>
  <c r="AK3499" i="1"/>
  <c r="AK3500" i="1"/>
  <c r="AK3501" i="1"/>
  <c r="AK3502" i="1"/>
  <c r="AK3503" i="1"/>
  <c r="AK3504" i="1"/>
  <c r="AK3505" i="1"/>
  <c r="AK3506" i="1"/>
  <c r="AK3507" i="1"/>
  <c r="AK3508" i="1"/>
  <c r="AK3509" i="1"/>
  <c r="AK3510" i="1"/>
  <c r="AK3511" i="1"/>
  <c r="AK3512" i="1"/>
  <c r="AK3513" i="1"/>
  <c r="AK3514" i="1"/>
  <c r="AK3515" i="1"/>
  <c r="AK3516" i="1"/>
  <c r="AK3517" i="1"/>
  <c r="AK3518" i="1"/>
  <c r="AK3519" i="1"/>
  <c r="AK3520" i="1"/>
  <c r="AK3521" i="1"/>
  <c r="AK3522" i="1"/>
  <c r="AK3523" i="1"/>
  <c r="AK3524" i="1"/>
  <c r="AK3525" i="1"/>
  <c r="AK3526" i="1"/>
  <c r="AK3527" i="1"/>
  <c r="AK3528" i="1"/>
  <c r="AK3529" i="1"/>
  <c r="AK3530" i="1"/>
  <c r="AK3531" i="1"/>
  <c r="AK3532" i="1"/>
  <c r="AK3533" i="1"/>
  <c r="AK3534" i="1"/>
  <c r="AK3535" i="1"/>
  <c r="AK3536" i="1"/>
  <c r="AK3537" i="1"/>
  <c r="AK3538" i="1"/>
  <c r="AK3539" i="1"/>
  <c r="AK3540" i="1"/>
  <c r="AK3541" i="1"/>
  <c r="AK3542" i="1"/>
  <c r="AK3543" i="1"/>
  <c r="AK3544" i="1"/>
  <c r="AK3545" i="1"/>
  <c r="AK3546" i="1"/>
  <c r="AK3547" i="1"/>
  <c r="AK3548" i="1"/>
  <c r="AK3549" i="1"/>
  <c r="AK3550" i="1"/>
  <c r="AK3551" i="1"/>
  <c r="AK3552" i="1"/>
  <c r="AK3553" i="1"/>
  <c r="AK3554" i="1"/>
  <c r="AK3555" i="1"/>
  <c r="AK3556" i="1"/>
  <c r="AK3557" i="1"/>
  <c r="AK3558" i="1"/>
  <c r="AK3559" i="1"/>
  <c r="AK3560" i="1"/>
  <c r="AK3561" i="1"/>
  <c r="AK3562" i="1"/>
  <c r="AK3563" i="1"/>
  <c r="AK3564" i="1"/>
  <c r="AK3565" i="1"/>
  <c r="AK3566" i="1"/>
  <c r="AK3567" i="1"/>
  <c r="AK3568" i="1"/>
  <c r="AK3569" i="1"/>
  <c r="AK3570" i="1"/>
  <c r="AK3571" i="1"/>
  <c r="AK3572" i="1"/>
  <c r="AK3573" i="1"/>
  <c r="AK3574" i="1"/>
  <c r="AK3575" i="1"/>
  <c r="AK3576" i="1"/>
  <c r="AK3577" i="1"/>
  <c r="AK3578" i="1"/>
  <c r="AK3579" i="1"/>
  <c r="AK3580" i="1"/>
  <c r="AK3581" i="1"/>
  <c r="AK3582" i="1"/>
  <c r="AK3583" i="1"/>
  <c r="AK3584" i="1"/>
  <c r="AK3585" i="1"/>
  <c r="AK3586" i="1"/>
  <c r="AK3587" i="1"/>
  <c r="AK3588" i="1"/>
  <c r="AK3589" i="1"/>
  <c r="AK3590" i="1"/>
  <c r="AK3591" i="1"/>
  <c r="AK3592" i="1"/>
  <c r="AK3593" i="1"/>
  <c r="AK3594" i="1"/>
  <c r="AK3595" i="1"/>
  <c r="AK3596" i="1"/>
  <c r="AK3597" i="1"/>
  <c r="AK3598" i="1"/>
  <c r="AL8" i="1"/>
  <c r="AM8" i="1"/>
  <c r="AP8" i="1"/>
  <c r="AQ8" i="1"/>
  <c r="AR8" i="1"/>
  <c r="AL9" i="1"/>
  <c r="AM9" i="1"/>
  <c r="AP9" i="1"/>
  <c r="AQ9" i="1"/>
  <c r="AR9" i="1"/>
  <c r="AL10" i="1"/>
  <c r="AM10" i="1"/>
  <c r="AP10" i="1"/>
  <c r="AQ10" i="1"/>
  <c r="AR10" i="1"/>
  <c r="AL11" i="1"/>
  <c r="AM11" i="1"/>
  <c r="AP11" i="1"/>
  <c r="AQ11" i="1"/>
  <c r="AR11" i="1"/>
  <c r="AL12" i="1"/>
  <c r="AM12" i="1"/>
  <c r="AP12" i="1"/>
  <c r="AQ12" i="1"/>
  <c r="AR12" i="1"/>
  <c r="AL13" i="1"/>
  <c r="AM13" i="1"/>
  <c r="AP13" i="1"/>
  <c r="AQ13" i="1"/>
  <c r="AR13" i="1"/>
  <c r="AL14" i="1"/>
  <c r="AM14" i="1"/>
  <c r="AP14" i="1"/>
  <c r="AQ14" i="1"/>
  <c r="AR14" i="1"/>
  <c r="AL15" i="1"/>
  <c r="AM15" i="1"/>
  <c r="AP15" i="1"/>
  <c r="AQ15" i="1"/>
  <c r="AR15" i="1"/>
  <c r="AL16" i="1"/>
  <c r="AM16" i="1"/>
  <c r="AP16" i="1"/>
  <c r="AQ16" i="1"/>
  <c r="AR16" i="1"/>
  <c r="AL17" i="1"/>
  <c r="AM17" i="1"/>
  <c r="AP17" i="1"/>
  <c r="AQ17" i="1"/>
  <c r="AR17" i="1"/>
  <c r="AL18" i="1"/>
  <c r="AM18" i="1"/>
  <c r="AP18" i="1"/>
  <c r="AQ18" i="1"/>
  <c r="AR18" i="1"/>
  <c r="AL19" i="1"/>
  <c r="AM19" i="1"/>
  <c r="AP19" i="1"/>
  <c r="AQ19" i="1"/>
  <c r="AR19" i="1"/>
  <c r="AL20" i="1"/>
  <c r="AM20" i="1"/>
  <c r="AP20" i="1"/>
  <c r="AQ20" i="1"/>
  <c r="AR20" i="1"/>
  <c r="AL21" i="1"/>
  <c r="AM21" i="1"/>
  <c r="AP21" i="1"/>
  <c r="AQ21" i="1"/>
  <c r="AR21" i="1"/>
  <c r="AL22" i="1"/>
  <c r="AM22" i="1"/>
  <c r="AN22" i="1"/>
  <c r="AP22" i="1"/>
  <c r="AQ22" i="1"/>
  <c r="AR22" i="1"/>
  <c r="AL23" i="1"/>
  <c r="AM23" i="1"/>
  <c r="AN23" i="1"/>
  <c r="AP23" i="1"/>
  <c r="AQ23" i="1"/>
  <c r="AR23" i="1"/>
  <c r="AL24" i="1"/>
  <c r="AM24" i="1"/>
  <c r="AP24" i="1"/>
  <c r="AQ24" i="1"/>
  <c r="AR24" i="1"/>
  <c r="AL25" i="1"/>
  <c r="AM25" i="1"/>
  <c r="AN25" i="1"/>
  <c r="AP25" i="1"/>
  <c r="AQ25" i="1"/>
  <c r="AR25" i="1"/>
  <c r="AL26" i="1"/>
  <c r="AM26" i="1"/>
  <c r="AN26" i="1"/>
  <c r="AP26" i="1"/>
  <c r="AQ26" i="1"/>
  <c r="AR26" i="1"/>
  <c r="AL27" i="1"/>
  <c r="AM27" i="1"/>
  <c r="AN27" i="1"/>
  <c r="AP27" i="1"/>
  <c r="AQ27" i="1"/>
  <c r="AR27" i="1"/>
  <c r="AL28" i="1"/>
  <c r="AM28" i="1"/>
  <c r="AP28" i="1"/>
  <c r="AQ28" i="1"/>
  <c r="AR28" i="1"/>
  <c r="AL29" i="1"/>
  <c r="AM29" i="1"/>
  <c r="AN29" i="1"/>
  <c r="AP29" i="1"/>
  <c r="AQ29" i="1"/>
  <c r="AR29" i="1"/>
  <c r="AL30" i="1"/>
  <c r="AM30" i="1"/>
  <c r="AN30" i="1"/>
  <c r="AP30" i="1"/>
  <c r="AQ30" i="1"/>
  <c r="AR30" i="1"/>
  <c r="AL31" i="1"/>
  <c r="AM31" i="1"/>
  <c r="AP31" i="1"/>
  <c r="AQ31" i="1"/>
  <c r="AR31" i="1"/>
  <c r="AL32" i="1"/>
  <c r="AM32" i="1"/>
  <c r="AP32" i="1"/>
  <c r="AQ32" i="1"/>
  <c r="AR32" i="1"/>
  <c r="AL33" i="1"/>
  <c r="AM33" i="1"/>
  <c r="AN33" i="1"/>
  <c r="AP33" i="1"/>
  <c r="AQ33" i="1"/>
  <c r="AR33" i="1"/>
  <c r="AL34" i="1"/>
  <c r="AM34" i="1"/>
  <c r="AN34" i="1"/>
  <c r="AP34" i="1"/>
  <c r="AQ34" i="1"/>
  <c r="AR34" i="1"/>
  <c r="AL35" i="1"/>
  <c r="AM35" i="1"/>
  <c r="AN35" i="1"/>
  <c r="AP35" i="1"/>
  <c r="AQ35" i="1"/>
  <c r="AR35" i="1"/>
  <c r="AL36" i="1"/>
  <c r="AM36" i="1"/>
  <c r="AP36" i="1"/>
  <c r="AQ36" i="1"/>
  <c r="AR36" i="1"/>
  <c r="AL37" i="1"/>
  <c r="AM37" i="1"/>
  <c r="AN37" i="1"/>
  <c r="AP37" i="1"/>
  <c r="AQ37" i="1"/>
  <c r="AR37" i="1"/>
  <c r="AL38" i="1"/>
  <c r="AM38" i="1"/>
  <c r="AN38" i="1"/>
  <c r="AP38" i="1"/>
  <c r="AQ38" i="1"/>
  <c r="AR38" i="1"/>
  <c r="AL39" i="1"/>
  <c r="AM39" i="1"/>
  <c r="AN39" i="1"/>
  <c r="AP39" i="1"/>
  <c r="AQ39" i="1"/>
  <c r="AR39" i="1"/>
  <c r="AL40" i="1"/>
  <c r="AM40" i="1"/>
  <c r="AP40" i="1"/>
  <c r="AQ40" i="1"/>
  <c r="AR40" i="1"/>
  <c r="AL41" i="1"/>
  <c r="AM41" i="1"/>
  <c r="AN41" i="1"/>
  <c r="AP41" i="1"/>
  <c r="AQ41" i="1"/>
  <c r="AR41" i="1"/>
  <c r="AL42" i="1"/>
  <c r="AM42" i="1"/>
  <c r="AN42" i="1"/>
  <c r="AP42" i="1"/>
  <c r="AQ42" i="1"/>
  <c r="AR42" i="1"/>
  <c r="AL43" i="1"/>
  <c r="AM43" i="1"/>
  <c r="AN43" i="1"/>
  <c r="AP43" i="1"/>
  <c r="AQ43" i="1"/>
  <c r="AR43" i="1"/>
  <c r="AL44" i="1"/>
  <c r="AM44" i="1"/>
  <c r="AP44" i="1"/>
  <c r="AQ44" i="1"/>
  <c r="AR44" i="1"/>
  <c r="AL45" i="1"/>
  <c r="AM45" i="1"/>
  <c r="AN45" i="1"/>
  <c r="AP45" i="1"/>
  <c r="AQ45" i="1"/>
  <c r="AR45" i="1"/>
  <c r="AL46" i="1"/>
  <c r="AM46" i="1"/>
  <c r="AN46" i="1"/>
  <c r="AP46" i="1"/>
  <c r="AQ46" i="1"/>
  <c r="AR46" i="1"/>
  <c r="AL47" i="1"/>
  <c r="AM47" i="1"/>
  <c r="AN47" i="1"/>
  <c r="AP47" i="1"/>
  <c r="AQ47" i="1"/>
  <c r="AR47" i="1"/>
  <c r="AL48" i="1"/>
  <c r="AM48" i="1"/>
  <c r="AP48" i="1"/>
  <c r="AQ48" i="1"/>
  <c r="AR48" i="1"/>
  <c r="AL49" i="1"/>
  <c r="AM49" i="1"/>
  <c r="AN49" i="1"/>
  <c r="AP49" i="1"/>
  <c r="AQ49" i="1"/>
  <c r="AR49" i="1"/>
  <c r="AL50" i="1"/>
  <c r="AM50" i="1"/>
  <c r="AN50" i="1"/>
  <c r="AP50" i="1"/>
  <c r="AQ50" i="1"/>
  <c r="AR50" i="1"/>
  <c r="AL51" i="1"/>
  <c r="AM51" i="1"/>
  <c r="AN51" i="1"/>
  <c r="AP51" i="1"/>
  <c r="AQ51" i="1"/>
  <c r="AR51" i="1"/>
  <c r="AL52" i="1"/>
  <c r="AM52" i="1"/>
  <c r="AP52" i="1"/>
  <c r="AQ52" i="1"/>
  <c r="AR52" i="1"/>
  <c r="AL53" i="1"/>
  <c r="AM53" i="1"/>
  <c r="AN53" i="1"/>
  <c r="AP53" i="1"/>
  <c r="AQ53" i="1"/>
  <c r="AR53" i="1"/>
  <c r="AL54" i="1"/>
  <c r="AM54" i="1"/>
  <c r="AN54" i="1"/>
  <c r="AP54" i="1"/>
  <c r="AQ54" i="1"/>
  <c r="AR54" i="1"/>
  <c r="AL55" i="1"/>
  <c r="AM55" i="1"/>
  <c r="AN55" i="1"/>
  <c r="AP55" i="1"/>
  <c r="AQ55" i="1"/>
  <c r="AR55" i="1"/>
  <c r="AL56" i="1"/>
  <c r="AM56" i="1"/>
  <c r="AP56" i="1"/>
  <c r="AQ56" i="1"/>
  <c r="AR56" i="1"/>
  <c r="AL57" i="1"/>
  <c r="AM57" i="1"/>
  <c r="AN57" i="1"/>
  <c r="AP57" i="1"/>
  <c r="AQ57" i="1"/>
  <c r="AR57" i="1"/>
  <c r="AL58" i="1"/>
  <c r="AM58" i="1"/>
  <c r="AN58" i="1"/>
  <c r="AP58" i="1"/>
  <c r="AQ58" i="1"/>
  <c r="AR58" i="1"/>
  <c r="AL59" i="1"/>
  <c r="AM59" i="1"/>
  <c r="AP59" i="1"/>
  <c r="AQ59" i="1"/>
  <c r="AR59" i="1"/>
  <c r="AL60" i="1"/>
  <c r="AM60" i="1"/>
  <c r="AP60" i="1"/>
  <c r="AQ60" i="1"/>
  <c r="AR60" i="1"/>
  <c r="AL61" i="1"/>
  <c r="AM61" i="1"/>
  <c r="AN61" i="1"/>
  <c r="AP61" i="1"/>
  <c r="AQ61" i="1"/>
  <c r="AR61" i="1"/>
  <c r="AL62" i="1"/>
  <c r="AM62" i="1"/>
  <c r="AN62" i="1"/>
  <c r="AP62" i="1"/>
  <c r="AQ62" i="1"/>
  <c r="AR62" i="1"/>
  <c r="AL63" i="1"/>
  <c r="AM63" i="1"/>
  <c r="AN63" i="1"/>
  <c r="AP63" i="1"/>
  <c r="AQ63" i="1"/>
  <c r="AR63" i="1"/>
  <c r="AL64" i="1"/>
  <c r="AM64" i="1"/>
  <c r="AP64" i="1"/>
  <c r="AQ64" i="1"/>
  <c r="AR64" i="1"/>
  <c r="AL65" i="1"/>
  <c r="AM65" i="1"/>
  <c r="AN65" i="1"/>
  <c r="AP65" i="1"/>
  <c r="AQ65" i="1"/>
  <c r="AR65" i="1"/>
  <c r="AL66" i="1"/>
  <c r="AM66" i="1"/>
  <c r="AN66" i="1"/>
  <c r="AP66" i="1"/>
  <c r="AQ66" i="1"/>
  <c r="AR66" i="1"/>
  <c r="AL67" i="1"/>
  <c r="AM67" i="1"/>
  <c r="AN67" i="1"/>
  <c r="AP67" i="1"/>
  <c r="AQ67" i="1"/>
  <c r="AR67" i="1"/>
  <c r="AL68" i="1"/>
  <c r="AM68" i="1"/>
  <c r="AP68" i="1"/>
  <c r="AQ68" i="1"/>
  <c r="AR68" i="1"/>
  <c r="AL69" i="1"/>
  <c r="AM69" i="1"/>
  <c r="AN69" i="1"/>
  <c r="AP69" i="1"/>
  <c r="AQ69" i="1"/>
  <c r="AR69" i="1"/>
  <c r="AL70" i="1"/>
  <c r="AM70" i="1"/>
  <c r="AN70" i="1"/>
  <c r="AP70" i="1"/>
  <c r="AQ70" i="1"/>
  <c r="AR70" i="1"/>
  <c r="AL71" i="1"/>
  <c r="AM71" i="1"/>
  <c r="AN71" i="1"/>
  <c r="AP71" i="1"/>
  <c r="AQ71" i="1"/>
  <c r="AR71" i="1"/>
  <c r="AL72" i="1"/>
  <c r="AM72" i="1"/>
  <c r="AP72" i="1"/>
  <c r="AQ72" i="1"/>
  <c r="AR72" i="1"/>
  <c r="AL73" i="1"/>
  <c r="AM73" i="1"/>
  <c r="AN73" i="1"/>
  <c r="AP73" i="1"/>
  <c r="AQ73" i="1"/>
  <c r="AR73" i="1"/>
  <c r="AL74" i="1"/>
  <c r="AM74" i="1"/>
  <c r="AN74" i="1"/>
  <c r="AP74" i="1"/>
  <c r="AQ74" i="1"/>
  <c r="AR74" i="1"/>
  <c r="AL75" i="1"/>
  <c r="AM75" i="1"/>
  <c r="AN75" i="1"/>
  <c r="AP75" i="1"/>
  <c r="AQ75" i="1"/>
  <c r="AR75" i="1"/>
  <c r="AL76" i="1"/>
  <c r="AM76" i="1"/>
  <c r="AP76" i="1"/>
  <c r="AQ76" i="1"/>
  <c r="AR76" i="1"/>
  <c r="AL77" i="1"/>
  <c r="AM77" i="1"/>
  <c r="AN77" i="1"/>
  <c r="AP77" i="1"/>
  <c r="AQ77" i="1"/>
  <c r="AR77" i="1"/>
  <c r="AL78" i="1"/>
  <c r="AM78" i="1"/>
  <c r="AP78" i="1"/>
  <c r="AQ78" i="1"/>
  <c r="AR78" i="1"/>
  <c r="AL79" i="1"/>
  <c r="AM79" i="1"/>
  <c r="AN79" i="1"/>
  <c r="AP79" i="1"/>
  <c r="AQ79" i="1"/>
  <c r="AR79" i="1"/>
  <c r="AL80" i="1"/>
  <c r="AM80" i="1"/>
  <c r="AP80" i="1"/>
  <c r="AQ80" i="1"/>
  <c r="AR80" i="1"/>
  <c r="AL81" i="1"/>
  <c r="AM81" i="1"/>
  <c r="AN81" i="1"/>
  <c r="AP81" i="1"/>
  <c r="AQ81" i="1"/>
  <c r="AR81" i="1"/>
  <c r="AL82" i="1"/>
  <c r="AM82" i="1"/>
  <c r="AN82" i="1"/>
  <c r="AP82" i="1"/>
  <c r="AQ82" i="1"/>
  <c r="AR82" i="1"/>
  <c r="AL83" i="1"/>
  <c r="AM83" i="1"/>
  <c r="AN83" i="1"/>
  <c r="AP83" i="1"/>
  <c r="AQ83" i="1"/>
  <c r="AR83" i="1"/>
  <c r="AL84" i="1"/>
  <c r="AM84" i="1"/>
  <c r="AP84" i="1"/>
  <c r="AQ84" i="1"/>
  <c r="AR84" i="1"/>
  <c r="AL85" i="1"/>
  <c r="AM85" i="1"/>
  <c r="AN85" i="1"/>
  <c r="AP85" i="1"/>
  <c r="AQ85" i="1"/>
  <c r="AR85" i="1"/>
  <c r="AL86" i="1"/>
  <c r="AM86" i="1"/>
  <c r="AN86" i="1"/>
  <c r="AP86" i="1"/>
  <c r="AQ86" i="1"/>
  <c r="AR86" i="1"/>
  <c r="AL87" i="1"/>
  <c r="AM87" i="1"/>
  <c r="AN87" i="1"/>
  <c r="AP87" i="1"/>
  <c r="AQ87" i="1"/>
  <c r="AR87" i="1"/>
  <c r="AL88" i="1"/>
  <c r="AM88" i="1"/>
  <c r="AP88" i="1"/>
  <c r="AQ88" i="1"/>
  <c r="AR88" i="1"/>
  <c r="AL89" i="1"/>
  <c r="AM89" i="1"/>
  <c r="AN89" i="1"/>
  <c r="AP89" i="1"/>
  <c r="AQ89" i="1"/>
  <c r="AR89" i="1"/>
  <c r="AL90" i="1"/>
  <c r="AM90" i="1"/>
  <c r="AN90" i="1"/>
  <c r="AP90" i="1"/>
  <c r="AQ90" i="1"/>
  <c r="AR90" i="1"/>
  <c r="AL91" i="1"/>
  <c r="AM91" i="1"/>
  <c r="AN91" i="1"/>
  <c r="AP91" i="1"/>
  <c r="AQ91" i="1"/>
  <c r="AR91" i="1"/>
  <c r="AL92" i="1"/>
  <c r="AM92" i="1"/>
  <c r="AP92" i="1"/>
  <c r="AQ92" i="1"/>
  <c r="AR92" i="1"/>
  <c r="AL93" i="1"/>
  <c r="AM93" i="1"/>
  <c r="AN93" i="1"/>
  <c r="AP93" i="1"/>
  <c r="AQ93" i="1"/>
  <c r="AR93" i="1"/>
  <c r="AL94" i="1"/>
  <c r="AM94" i="1"/>
  <c r="AN94" i="1"/>
  <c r="AP94" i="1"/>
  <c r="AQ94" i="1"/>
  <c r="AR94" i="1"/>
  <c r="AL95" i="1"/>
  <c r="AM95" i="1"/>
  <c r="AN95" i="1"/>
  <c r="AP95" i="1"/>
  <c r="AQ95" i="1"/>
  <c r="AR95" i="1"/>
  <c r="AL96" i="1"/>
  <c r="AM96" i="1"/>
  <c r="AP96" i="1"/>
  <c r="AQ96" i="1"/>
  <c r="AR96" i="1"/>
  <c r="AL97" i="1"/>
  <c r="AM97" i="1"/>
  <c r="AN97" i="1"/>
  <c r="AP97" i="1"/>
  <c r="AQ97" i="1"/>
  <c r="AR97" i="1"/>
  <c r="AL98" i="1"/>
  <c r="AM98" i="1"/>
  <c r="AN98" i="1"/>
  <c r="AP98" i="1"/>
  <c r="AQ98" i="1"/>
  <c r="AR98" i="1"/>
  <c r="AL99" i="1"/>
  <c r="AM99" i="1"/>
  <c r="AN99" i="1"/>
  <c r="AP99" i="1"/>
  <c r="AQ99" i="1"/>
  <c r="AR99" i="1"/>
  <c r="AL100" i="1"/>
  <c r="AM100" i="1"/>
  <c r="AP100" i="1"/>
  <c r="AQ100" i="1"/>
  <c r="AR100" i="1"/>
  <c r="AL101" i="1"/>
  <c r="AM101" i="1"/>
  <c r="AP101" i="1"/>
  <c r="AQ101" i="1"/>
  <c r="AR101" i="1"/>
  <c r="AL102" i="1"/>
  <c r="AM102" i="1"/>
  <c r="AN102" i="1"/>
  <c r="AP102" i="1"/>
  <c r="AQ102" i="1"/>
  <c r="AR102" i="1"/>
  <c r="AL103" i="1"/>
  <c r="AM103" i="1"/>
  <c r="AN103" i="1"/>
  <c r="AP103" i="1"/>
  <c r="AQ103" i="1"/>
  <c r="AR103" i="1"/>
  <c r="AL104" i="1"/>
  <c r="AM104" i="1"/>
  <c r="AP104" i="1"/>
  <c r="AQ104" i="1"/>
  <c r="AR104" i="1"/>
  <c r="AL105" i="1"/>
  <c r="AM105" i="1"/>
  <c r="AN105" i="1"/>
  <c r="AO105" i="1" s="1"/>
  <c r="AP105" i="1"/>
  <c r="AQ105" i="1"/>
  <c r="AR105" i="1"/>
  <c r="AL106" i="1"/>
  <c r="AM106" i="1"/>
  <c r="AN106" i="1"/>
  <c r="AO106" i="1" s="1"/>
  <c r="AP106" i="1"/>
  <c r="AQ106" i="1"/>
  <c r="AR106" i="1"/>
  <c r="AL107" i="1"/>
  <c r="AM107" i="1"/>
  <c r="AN107" i="1"/>
  <c r="AP107" i="1"/>
  <c r="AQ107" i="1"/>
  <c r="AR107" i="1"/>
  <c r="AL108" i="1"/>
  <c r="AM108" i="1"/>
  <c r="AP108" i="1"/>
  <c r="AQ108" i="1"/>
  <c r="AR108" i="1"/>
  <c r="AL109" i="1"/>
  <c r="AM109" i="1"/>
  <c r="AN109" i="1"/>
  <c r="AP109" i="1"/>
  <c r="AQ109" i="1"/>
  <c r="AR109" i="1"/>
  <c r="AL110" i="1"/>
  <c r="AM110" i="1"/>
  <c r="AN110" i="1"/>
  <c r="AP110" i="1"/>
  <c r="AQ110" i="1"/>
  <c r="AR110" i="1"/>
  <c r="AL111" i="1"/>
  <c r="AM111" i="1"/>
  <c r="AN111" i="1"/>
  <c r="AP111" i="1"/>
  <c r="AQ111" i="1"/>
  <c r="AR111" i="1"/>
  <c r="AL112" i="1"/>
  <c r="AM112" i="1"/>
  <c r="AP112" i="1"/>
  <c r="AQ112" i="1"/>
  <c r="AR112" i="1"/>
  <c r="AL113" i="1"/>
  <c r="AM113" i="1"/>
  <c r="AN113" i="1"/>
  <c r="AP113" i="1"/>
  <c r="AQ113" i="1"/>
  <c r="AR113" i="1"/>
  <c r="AL114" i="1"/>
  <c r="AM114" i="1"/>
  <c r="AN114" i="1"/>
  <c r="AP114" i="1"/>
  <c r="AQ114" i="1"/>
  <c r="AR114" i="1"/>
  <c r="AL115" i="1"/>
  <c r="AM115" i="1"/>
  <c r="AN115" i="1"/>
  <c r="AP115" i="1"/>
  <c r="AQ115" i="1"/>
  <c r="AR115" i="1"/>
  <c r="AL116" i="1"/>
  <c r="AM116" i="1"/>
  <c r="AP116" i="1"/>
  <c r="AQ116" i="1"/>
  <c r="AR116" i="1"/>
  <c r="AL117" i="1"/>
  <c r="AM117" i="1"/>
  <c r="AN117" i="1"/>
  <c r="AP117" i="1"/>
  <c r="AQ117" i="1"/>
  <c r="AR117" i="1"/>
  <c r="AL118" i="1"/>
  <c r="AM118" i="1"/>
  <c r="AN118" i="1"/>
  <c r="AP118" i="1"/>
  <c r="AQ118" i="1"/>
  <c r="AR118" i="1"/>
  <c r="AL119" i="1"/>
  <c r="AM119" i="1"/>
  <c r="AN119" i="1"/>
  <c r="AP119" i="1"/>
  <c r="AQ119" i="1"/>
  <c r="AR119" i="1"/>
  <c r="AL120" i="1"/>
  <c r="AM120" i="1"/>
  <c r="AP120" i="1"/>
  <c r="AQ120" i="1"/>
  <c r="AR120" i="1"/>
  <c r="AL121" i="1"/>
  <c r="AM121" i="1"/>
  <c r="AN121" i="1"/>
  <c r="AP121" i="1"/>
  <c r="AQ121" i="1"/>
  <c r="AR121" i="1"/>
  <c r="AL122" i="1"/>
  <c r="AM122" i="1"/>
  <c r="AN122" i="1"/>
  <c r="AP122" i="1"/>
  <c r="AQ122" i="1"/>
  <c r="AR122" i="1"/>
  <c r="AL123" i="1"/>
  <c r="AM123" i="1"/>
  <c r="AN123" i="1"/>
  <c r="AP123" i="1"/>
  <c r="AQ123" i="1"/>
  <c r="AR123" i="1"/>
  <c r="AL124" i="1"/>
  <c r="AM124" i="1"/>
  <c r="AP124" i="1"/>
  <c r="AQ124" i="1"/>
  <c r="AR124" i="1"/>
  <c r="AL125" i="1"/>
  <c r="AM125" i="1"/>
  <c r="AN125" i="1"/>
  <c r="AP125" i="1"/>
  <c r="AQ125" i="1"/>
  <c r="AR125" i="1"/>
  <c r="AL126" i="1"/>
  <c r="AM126" i="1"/>
  <c r="AN126" i="1"/>
  <c r="AP126" i="1"/>
  <c r="AQ126" i="1"/>
  <c r="AR126" i="1"/>
  <c r="AL127" i="1"/>
  <c r="AM127" i="1"/>
  <c r="AN127" i="1"/>
  <c r="AP127" i="1"/>
  <c r="AQ127" i="1"/>
  <c r="AR127" i="1"/>
  <c r="AL128" i="1"/>
  <c r="AM128" i="1"/>
  <c r="AP128" i="1"/>
  <c r="AQ128" i="1"/>
  <c r="AR128" i="1"/>
  <c r="AL129" i="1"/>
  <c r="AM129" i="1"/>
  <c r="AN129" i="1"/>
  <c r="AP129" i="1"/>
  <c r="AQ129" i="1"/>
  <c r="AR129" i="1"/>
  <c r="AL130" i="1"/>
  <c r="AM130" i="1"/>
  <c r="AN130" i="1"/>
  <c r="AP130" i="1"/>
  <c r="AQ130" i="1"/>
  <c r="AR130" i="1"/>
  <c r="AL131" i="1"/>
  <c r="AM131" i="1"/>
  <c r="AN131" i="1"/>
  <c r="AP131" i="1"/>
  <c r="AQ131" i="1"/>
  <c r="AR131" i="1"/>
  <c r="AL132" i="1"/>
  <c r="AM132" i="1"/>
  <c r="AP132" i="1"/>
  <c r="AQ132" i="1"/>
  <c r="AR132" i="1"/>
  <c r="AL133" i="1"/>
  <c r="AM133" i="1"/>
  <c r="AN133" i="1"/>
  <c r="AP133" i="1"/>
  <c r="AQ133" i="1"/>
  <c r="AR133" i="1"/>
  <c r="AL134" i="1"/>
  <c r="AM134" i="1"/>
  <c r="AN134" i="1"/>
  <c r="AP134" i="1"/>
  <c r="AQ134" i="1"/>
  <c r="AR134" i="1"/>
  <c r="AL135" i="1"/>
  <c r="AM135" i="1"/>
  <c r="AN135" i="1"/>
  <c r="AP135" i="1"/>
  <c r="AQ135" i="1"/>
  <c r="AR135" i="1"/>
  <c r="AL136" i="1"/>
  <c r="AM136" i="1"/>
  <c r="AP136" i="1"/>
  <c r="AQ136" i="1"/>
  <c r="AR136" i="1"/>
  <c r="AL137" i="1"/>
  <c r="AM137" i="1"/>
  <c r="AN137" i="1"/>
  <c r="AP137" i="1"/>
  <c r="AQ137" i="1"/>
  <c r="AR137" i="1"/>
  <c r="AL138" i="1"/>
  <c r="AM138" i="1"/>
  <c r="AN138" i="1"/>
  <c r="AP138" i="1"/>
  <c r="AQ138" i="1"/>
  <c r="AR138" i="1"/>
  <c r="AL139" i="1"/>
  <c r="AM139" i="1"/>
  <c r="AN139" i="1"/>
  <c r="AP139" i="1"/>
  <c r="AQ139" i="1"/>
  <c r="AR139" i="1"/>
  <c r="AL140" i="1"/>
  <c r="AM140" i="1"/>
  <c r="AP140" i="1"/>
  <c r="AQ140" i="1"/>
  <c r="AR140" i="1"/>
  <c r="AL141" i="1"/>
  <c r="AM141" i="1"/>
  <c r="AN141" i="1"/>
  <c r="AP141" i="1"/>
  <c r="AQ141" i="1"/>
  <c r="AR141" i="1"/>
  <c r="AL142" i="1"/>
  <c r="AM142" i="1"/>
  <c r="AN142" i="1"/>
  <c r="AP142" i="1"/>
  <c r="AQ142" i="1"/>
  <c r="AR142" i="1"/>
  <c r="AL143" i="1"/>
  <c r="AM143" i="1"/>
  <c r="AN143" i="1"/>
  <c r="AP143" i="1"/>
  <c r="AQ143" i="1"/>
  <c r="AR143" i="1"/>
  <c r="AL144" i="1"/>
  <c r="AM144" i="1"/>
  <c r="AP144" i="1"/>
  <c r="AQ144" i="1"/>
  <c r="AR144" i="1"/>
  <c r="AL145" i="1"/>
  <c r="AM145" i="1"/>
  <c r="AN145" i="1"/>
  <c r="AP145" i="1"/>
  <c r="AQ145" i="1"/>
  <c r="AR145" i="1"/>
  <c r="AL146" i="1"/>
  <c r="AM146" i="1"/>
  <c r="AN146" i="1"/>
  <c r="AP146" i="1"/>
  <c r="AQ146" i="1"/>
  <c r="AR146" i="1"/>
  <c r="AL147" i="1"/>
  <c r="AM147" i="1"/>
  <c r="AN147" i="1"/>
  <c r="AP147" i="1"/>
  <c r="AQ147" i="1"/>
  <c r="AR147" i="1"/>
  <c r="AL148" i="1"/>
  <c r="AM148" i="1"/>
  <c r="AP148" i="1"/>
  <c r="AQ148" i="1"/>
  <c r="AR148" i="1"/>
  <c r="AL149" i="1"/>
  <c r="AM149" i="1"/>
  <c r="AN149" i="1"/>
  <c r="AP149" i="1"/>
  <c r="AQ149" i="1"/>
  <c r="AR149" i="1"/>
  <c r="AL150" i="1"/>
  <c r="AM150" i="1"/>
  <c r="AN150" i="1"/>
  <c r="AP150" i="1"/>
  <c r="AQ150" i="1"/>
  <c r="AR150" i="1"/>
  <c r="AL151" i="1"/>
  <c r="AM151" i="1"/>
  <c r="AN151" i="1"/>
  <c r="AP151" i="1"/>
  <c r="AQ151" i="1"/>
  <c r="AR151" i="1"/>
  <c r="AL152" i="1"/>
  <c r="AM152" i="1"/>
  <c r="AP152" i="1"/>
  <c r="AQ152" i="1"/>
  <c r="AR152" i="1"/>
  <c r="AL153" i="1"/>
  <c r="AM153" i="1"/>
  <c r="AN153" i="1"/>
  <c r="AP153" i="1"/>
  <c r="AQ153" i="1"/>
  <c r="AR153" i="1"/>
  <c r="AL154" i="1"/>
  <c r="AM154" i="1"/>
  <c r="AN154" i="1"/>
  <c r="AP154" i="1"/>
  <c r="AQ154" i="1"/>
  <c r="AR154" i="1"/>
  <c r="AL155" i="1"/>
  <c r="AM155" i="1"/>
  <c r="AN155" i="1"/>
  <c r="AP155" i="1"/>
  <c r="AQ155" i="1"/>
  <c r="AR155" i="1"/>
  <c r="AL156" i="1"/>
  <c r="AM156" i="1"/>
  <c r="AP156" i="1"/>
  <c r="AQ156" i="1"/>
  <c r="AR156" i="1"/>
  <c r="AL157" i="1"/>
  <c r="AM157" i="1"/>
  <c r="AN157" i="1"/>
  <c r="AP157" i="1"/>
  <c r="AQ157" i="1"/>
  <c r="AR157" i="1"/>
  <c r="AL158" i="1"/>
  <c r="AM158" i="1"/>
  <c r="AN158" i="1"/>
  <c r="AP158" i="1"/>
  <c r="AQ158" i="1"/>
  <c r="AR158" i="1"/>
  <c r="AL159" i="1"/>
  <c r="AM159" i="1"/>
  <c r="AN159" i="1"/>
  <c r="AP159" i="1"/>
  <c r="AQ159" i="1"/>
  <c r="AR159" i="1"/>
  <c r="AL160" i="1"/>
  <c r="AM160" i="1"/>
  <c r="AP160" i="1"/>
  <c r="AQ160" i="1"/>
  <c r="AR160" i="1"/>
  <c r="AL161" i="1"/>
  <c r="AM161" i="1"/>
  <c r="AN161" i="1"/>
  <c r="AP161" i="1"/>
  <c r="AQ161" i="1"/>
  <c r="AR161" i="1"/>
  <c r="AL162" i="1"/>
  <c r="AM162" i="1"/>
  <c r="AN162" i="1"/>
  <c r="AP162" i="1"/>
  <c r="AQ162" i="1"/>
  <c r="AR162" i="1"/>
  <c r="AL163" i="1"/>
  <c r="AM163" i="1"/>
  <c r="AN163" i="1"/>
  <c r="AP163" i="1"/>
  <c r="AQ163" i="1"/>
  <c r="AR163" i="1"/>
  <c r="AL164" i="1"/>
  <c r="AM164" i="1"/>
  <c r="AP164" i="1"/>
  <c r="AQ164" i="1"/>
  <c r="AR164" i="1"/>
  <c r="AL165" i="1"/>
  <c r="AM165" i="1"/>
  <c r="AN165" i="1"/>
  <c r="AO165" i="1"/>
  <c r="AP165" i="1"/>
  <c r="AQ165" i="1"/>
  <c r="AR165" i="1"/>
  <c r="AL166" i="1"/>
  <c r="AM166" i="1"/>
  <c r="AN166" i="1"/>
  <c r="AO166" i="1"/>
  <c r="AP166" i="1"/>
  <c r="AQ166" i="1"/>
  <c r="AR166" i="1"/>
  <c r="AL167" i="1"/>
  <c r="AM167" i="1"/>
  <c r="AN167" i="1"/>
  <c r="AO167" i="1"/>
  <c r="AP167" i="1"/>
  <c r="AQ167" i="1"/>
  <c r="AR167" i="1"/>
  <c r="AL168" i="1"/>
  <c r="AM168" i="1"/>
  <c r="AP168" i="1"/>
  <c r="AQ168" i="1"/>
  <c r="AR168" i="1"/>
  <c r="AL169" i="1"/>
  <c r="AM169" i="1"/>
  <c r="AN169" i="1"/>
  <c r="AO169" i="1"/>
  <c r="AP169" i="1"/>
  <c r="AQ169" i="1"/>
  <c r="AR169" i="1"/>
  <c r="AL170" i="1"/>
  <c r="AM170" i="1"/>
  <c r="AN170" i="1"/>
  <c r="AO170" i="1"/>
  <c r="AP170" i="1"/>
  <c r="AQ170" i="1"/>
  <c r="AR170" i="1"/>
  <c r="AL171" i="1"/>
  <c r="AM171" i="1"/>
  <c r="AN171" i="1"/>
  <c r="AO171" i="1"/>
  <c r="AP171" i="1"/>
  <c r="AQ171" i="1"/>
  <c r="AR171" i="1"/>
  <c r="AL172" i="1"/>
  <c r="AM172" i="1"/>
  <c r="AP172" i="1"/>
  <c r="AQ172" i="1"/>
  <c r="AR172" i="1"/>
  <c r="AL173" i="1"/>
  <c r="AM173" i="1"/>
  <c r="AN173" i="1"/>
  <c r="AO173" i="1"/>
  <c r="AP173" i="1"/>
  <c r="AQ173" i="1"/>
  <c r="AR173" i="1"/>
  <c r="AL174" i="1"/>
  <c r="AM174" i="1"/>
  <c r="AN174" i="1"/>
  <c r="AO174" i="1"/>
  <c r="AP174" i="1"/>
  <c r="AQ174" i="1"/>
  <c r="AR174" i="1"/>
  <c r="AL175" i="1"/>
  <c r="AM175" i="1"/>
  <c r="AN175" i="1"/>
  <c r="AO175" i="1"/>
  <c r="AP175" i="1"/>
  <c r="AQ175" i="1"/>
  <c r="AR175" i="1"/>
  <c r="AL176" i="1"/>
  <c r="AM176" i="1"/>
  <c r="AP176" i="1"/>
  <c r="AQ176" i="1"/>
  <c r="AR176" i="1"/>
  <c r="AL177" i="1"/>
  <c r="AM177" i="1"/>
  <c r="AN177" i="1"/>
  <c r="AO177" i="1"/>
  <c r="AP177" i="1"/>
  <c r="AQ177" i="1"/>
  <c r="AR177" i="1"/>
  <c r="AL178" i="1"/>
  <c r="AM178" i="1"/>
  <c r="AN178" i="1"/>
  <c r="AO178" i="1"/>
  <c r="AP178" i="1"/>
  <c r="AQ178" i="1"/>
  <c r="AR178" i="1"/>
  <c r="AL179" i="1"/>
  <c r="AM179" i="1"/>
  <c r="AN179" i="1"/>
  <c r="AO179" i="1"/>
  <c r="AP179" i="1"/>
  <c r="AQ179" i="1"/>
  <c r="AR179" i="1"/>
  <c r="AL180" i="1"/>
  <c r="AM180" i="1"/>
  <c r="AP180" i="1"/>
  <c r="AQ180" i="1"/>
  <c r="AR180" i="1"/>
  <c r="AL181" i="1"/>
  <c r="AM181" i="1"/>
  <c r="AN181" i="1"/>
  <c r="AO181" i="1"/>
  <c r="AP181" i="1"/>
  <c r="AQ181" i="1"/>
  <c r="AR181" i="1"/>
  <c r="AL182" i="1"/>
  <c r="AM182" i="1"/>
  <c r="AN182" i="1"/>
  <c r="AO182" i="1"/>
  <c r="AP182" i="1"/>
  <c r="AQ182" i="1"/>
  <c r="AR182" i="1"/>
  <c r="AL183" i="1"/>
  <c r="AM183" i="1"/>
  <c r="AN183" i="1"/>
  <c r="AO183" i="1"/>
  <c r="AP183" i="1"/>
  <c r="AQ183" i="1"/>
  <c r="AR183" i="1"/>
  <c r="AL184" i="1"/>
  <c r="AM184" i="1"/>
  <c r="AP184" i="1"/>
  <c r="AQ184" i="1"/>
  <c r="AR184" i="1"/>
  <c r="AL185" i="1"/>
  <c r="AM185" i="1"/>
  <c r="AN185" i="1"/>
  <c r="AO185" i="1"/>
  <c r="AP185" i="1"/>
  <c r="AQ185" i="1"/>
  <c r="AR185" i="1"/>
  <c r="AL186" i="1"/>
  <c r="AM186" i="1"/>
  <c r="AN186" i="1"/>
  <c r="AO186" i="1"/>
  <c r="AP186" i="1"/>
  <c r="AQ186" i="1"/>
  <c r="AR186" i="1"/>
  <c r="AL187" i="1"/>
  <c r="AM187" i="1"/>
  <c r="AN187" i="1"/>
  <c r="AO187" i="1"/>
  <c r="AP187" i="1"/>
  <c r="AQ187" i="1"/>
  <c r="AR187" i="1"/>
  <c r="AL188" i="1"/>
  <c r="AM188" i="1"/>
  <c r="AP188" i="1"/>
  <c r="AQ188" i="1"/>
  <c r="AR188" i="1"/>
  <c r="AL189" i="1"/>
  <c r="AM189" i="1"/>
  <c r="AN189" i="1"/>
  <c r="AO189" i="1"/>
  <c r="AP189" i="1"/>
  <c r="AQ189" i="1"/>
  <c r="AR189" i="1"/>
  <c r="AL190" i="1"/>
  <c r="AM190" i="1"/>
  <c r="AN190" i="1"/>
  <c r="AO190" i="1"/>
  <c r="AP190" i="1"/>
  <c r="AQ190" i="1"/>
  <c r="AR190" i="1"/>
  <c r="AL191" i="1"/>
  <c r="AM191" i="1"/>
  <c r="AN191" i="1"/>
  <c r="AO191" i="1"/>
  <c r="AP191" i="1"/>
  <c r="AQ191" i="1"/>
  <c r="AR191" i="1"/>
  <c r="AL192" i="1"/>
  <c r="AM192" i="1"/>
  <c r="AP192" i="1"/>
  <c r="AQ192" i="1"/>
  <c r="AR192" i="1"/>
  <c r="AL193" i="1"/>
  <c r="AM193" i="1"/>
  <c r="AN193" i="1"/>
  <c r="AO193" i="1"/>
  <c r="AP193" i="1"/>
  <c r="AQ193" i="1"/>
  <c r="AR193" i="1"/>
  <c r="AL194" i="1"/>
  <c r="AM194" i="1"/>
  <c r="AN194" i="1"/>
  <c r="AO194" i="1"/>
  <c r="AP194" i="1"/>
  <c r="AQ194" i="1"/>
  <c r="AR194" i="1"/>
  <c r="AL195" i="1"/>
  <c r="AM195" i="1"/>
  <c r="AN195" i="1"/>
  <c r="AO195" i="1"/>
  <c r="AP195" i="1"/>
  <c r="AQ195" i="1"/>
  <c r="AR195" i="1"/>
  <c r="AL196" i="1"/>
  <c r="AM196" i="1"/>
  <c r="AP196" i="1"/>
  <c r="AQ196" i="1"/>
  <c r="AR196" i="1"/>
  <c r="AL197" i="1"/>
  <c r="AM197" i="1"/>
  <c r="AN197" i="1"/>
  <c r="AO197" i="1"/>
  <c r="AP197" i="1"/>
  <c r="AQ197" i="1"/>
  <c r="AR197" i="1"/>
  <c r="AL198" i="1"/>
  <c r="AM198" i="1"/>
  <c r="AN198" i="1"/>
  <c r="AO198" i="1"/>
  <c r="AP198" i="1"/>
  <c r="AQ198" i="1"/>
  <c r="AR198" i="1"/>
  <c r="AL199" i="1"/>
  <c r="AM199" i="1"/>
  <c r="AN199" i="1"/>
  <c r="AO199" i="1"/>
  <c r="AP199" i="1"/>
  <c r="AQ199" i="1"/>
  <c r="AR199" i="1"/>
  <c r="AL200" i="1"/>
  <c r="AM200" i="1"/>
  <c r="AP200" i="1"/>
  <c r="AQ200" i="1"/>
  <c r="AR200" i="1"/>
  <c r="AL201" i="1"/>
  <c r="AM201" i="1"/>
  <c r="AN201" i="1"/>
  <c r="AO201" i="1"/>
  <c r="AP201" i="1"/>
  <c r="AQ201" i="1"/>
  <c r="AR201" i="1"/>
  <c r="AL202" i="1"/>
  <c r="AM202" i="1"/>
  <c r="AN202" i="1"/>
  <c r="AO202" i="1"/>
  <c r="AP202" i="1"/>
  <c r="AQ202" i="1"/>
  <c r="AR202" i="1"/>
  <c r="AL203" i="1"/>
  <c r="AM203" i="1"/>
  <c r="AN203" i="1"/>
  <c r="AO203" i="1"/>
  <c r="AP203" i="1"/>
  <c r="AQ203" i="1"/>
  <c r="AR203" i="1"/>
  <c r="AL204" i="1"/>
  <c r="AM204" i="1"/>
  <c r="AP204" i="1"/>
  <c r="AQ204" i="1"/>
  <c r="AR204" i="1"/>
  <c r="AL205" i="1"/>
  <c r="AM205" i="1"/>
  <c r="AN205" i="1"/>
  <c r="AO205" i="1"/>
  <c r="AP205" i="1"/>
  <c r="AQ205" i="1"/>
  <c r="AR205" i="1"/>
  <c r="AL206" i="1"/>
  <c r="AM206" i="1"/>
  <c r="AN206" i="1"/>
  <c r="AO206" i="1"/>
  <c r="AP206" i="1"/>
  <c r="AQ206" i="1"/>
  <c r="AR206" i="1"/>
  <c r="AL207" i="1"/>
  <c r="AM207" i="1"/>
  <c r="AN207" i="1"/>
  <c r="AO207" i="1"/>
  <c r="AP207" i="1"/>
  <c r="AQ207" i="1"/>
  <c r="AR207" i="1"/>
  <c r="AL208" i="1"/>
  <c r="AM208" i="1"/>
  <c r="AP208" i="1"/>
  <c r="AQ208" i="1"/>
  <c r="AR208" i="1"/>
  <c r="AL209" i="1"/>
  <c r="AM209" i="1"/>
  <c r="AN209" i="1"/>
  <c r="AO209" i="1"/>
  <c r="AP209" i="1"/>
  <c r="AQ209" i="1"/>
  <c r="AR209" i="1"/>
  <c r="AL210" i="1"/>
  <c r="AM210" i="1"/>
  <c r="AN210" i="1"/>
  <c r="AO210" i="1"/>
  <c r="AP210" i="1"/>
  <c r="AQ210" i="1"/>
  <c r="AR210" i="1"/>
  <c r="AL211" i="1"/>
  <c r="AM211" i="1"/>
  <c r="AN211" i="1"/>
  <c r="AO211" i="1"/>
  <c r="AP211" i="1"/>
  <c r="AQ211" i="1"/>
  <c r="AR211" i="1"/>
  <c r="AL212" i="1"/>
  <c r="AM212" i="1"/>
  <c r="AP212" i="1"/>
  <c r="AQ212" i="1"/>
  <c r="AR212" i="1"/>
  <c r="AL213" i="1"/>
  <c r="AM213" i="1"/>
  <c r="AN213" i="1"/>
  <c r="AO213" i="1"/>
  <c r="AP213" i="1"/>
  <c r="AQ213" i="1"/>
  <c r="AR213" i="1"/>
  <c r="AL214" i="1"/>
  <c r="AM214" i="1"/>
  <c r="AN214" i="1"/>
  <c r="AO214" i="1"/>
  <c r="AP214" i="1"/>
  <c r="AQ214" i="1"/>
  <c r="AR214" i="1"/>
  <c r="AL215" i="1"/>
  <c r="AM215" i="1"/>
  <c r="AN215" i="1"/>
  <c r="AO215" i="1"/>
  <c r="AP215" i="1"/>
  <c r="AQ215" i="1"/>
  <c r="AR215" i="1"/>
  <c r="AL216" i="1"/>
  <c r="AM216" i="1"/>
  <c r="AP216" i="1"/>
  <c r="AQ216" i="1"/>
  <c r="AR216" i="1"/>
  <c r="AL217" i="1"/>
  <c r="AM217" i="1"/>
  <c r="AN217" i="1"/>
  <c r="AO217" i="1"/>
  <c r="AP217" i="1"/>
  <c r="AQ217" i="1"/>
  <c r="AR217" i="1"/>
  <c r="AL218" i="1"/>
  <c r="AM218" i="1"/>
  <c r="AN218" i="1"/>
  <c r="AO218" i="1"/>
  <c r="AP218" i="1"/>
  <c r="AQ218" i="1"/>
  <c r="AR218" i="1"/>
  <c r="AL219" i="1"/>
  <c r="AM219" i="1"/>
  <c r="AN219" i="1"/>
  <c r="AO219" i="1"/>
  <c r="AP219" i="1"/>
  <c r="AQ219" i="1"/>
  <c r="AR219" i="1"/>
  <c r="AL220" i="1"/>
  <c r="AM220" i="1"/>
  <c r="AP220" i="1"/>
  <c r="AQ220" i="1"/>
  <c r="AR220" i="1"/>
  <c r="AL221" i="1"/>
  <c r="AM221" i="1"/>
  <c r="AN221" i="1"/>
  <c r="AO221" i="1"/>
  <c r="AP221" i="1"/>
  <c r="AQ221" i="1"/>
  <c r="AR221" i="1"/>
  <c r="AL222" i="1"/>
  <c r="AM222" i="1"/>
  <c r="AN222" i="1"/>
  <c r="AO222" i="1"/>
  <c r="AP222" i="1"/>
  <c r="AQ222" i="1"/>
  <c r="AR222" i="1"/>
  <c r="AL223" i="1"/>
  <c r="AM223" i="1"/>
  <c r="AN223" i="1"/>
  <c r="AO223" i="1"/>
  <c r="AP223" i="1"/>
  <c r="AQ223" i="1"/>
  <c r="AR223" i="1"/>
  <c r="AL224" i="1"/>
  <c r="AM224" i="1"/>
  <c r="AP224" i="1"/>
  <c r="AQ224" i="1"/>
  <c r="AR224" i="1"/>
  <c r="AL225" i="1"/>
  <c r="AM225" i="1"/>
  <c r="AN225" i="1"/>
  <c r="AO225" i="1"/>
  <c r="AP225" i="1"/>
  <c r="AQ225" i="1"/>
  <c r="AR225" i="1"/>
  <c r="AL226" i="1"/>
  <c r="AM226" i="1"/>
  <c r="AN226" i="1"/>
  <c r="AO226" i="1"/>
  <c r="AP226" i="1"/>
  <c r="AQ226" i="1"/>
  <c r="AR226" i="1"/>
  <c r="AL227" i="1"/>
  <c r="AM227" i="1"/>
  <c r="AN227" i="1"/>
  <c r="AO227" i="1"/>
  <c r="AP227" i="1"/>
  <c r="AQ227" i="1"/>
  <c r="AR227" i="1"/>
  <c r="AL228" i="1"/>
  <c r="AM228" i="1"/>
  <c r="AP228" i="1"/>
  <c r="AQ228" i="1"/>
  <c r="AR228" i="1"/>
  <c r="AL229" i="1"/>
  <c r="AM229" i="1"/>
  <c r="AN229" i="1"/>
  <c r="AO229" i="1"/>
  <c r="AP229" i="1"/>
  <c r="AQ229" i="1"/>
  <c r="AR229" i="1"/>
  <c r="AL230" i="1"/>
  <c r="AM230" i="1"/>
  <c r="AN230" i="1"/>
  <c r="AO230" i="1"/>
  <c r="AP230" i="1"/>
  <c r="AQ230" i="1"/>
  <c r="AR230" i="1"/>
  <c r="AL231" i="1"/>
  <c r="AM231" i="1"/>
  <c r="AN231" i="1"/>
  <c r="AO231" i="1"/>
  <c r="AP231" i="1"/>
  <c r="AQ231" i="1"/>
  <c r="AR231" i="1"/>
  <c r="AL232" i="1"/>
  <c r="AM232" i="1"/>
  <c r="AP232" i="1"/>
  <c r="AQ232" i="1"/>
  <c r="AR232" i="1"/>
  <c r="AL233" i="1"/>
  <c r="AM233" i="1"/>
  <c r="AN233" i="1"/>
  <c r="AO233" i="1"/>
  <c r="AP233" i="1"/>
  <c r="AQ233" i="1"/>
  <c r="AR233" i="1"/>
  <c r="AL234" i="1"/>
  <c r="AM234" i="1"/>
  <c r="AN234" i="1"/>
  <c r="AO234" i="1"/>
  <c r="AP234" i="1"/>
  <c r="AQ234" i="1"/>
  <c r="AR234" i="1"/>
  <c r="AL235" i="1"/>
  <c r="AM235" i="1"/>
  <c r="AN235" i="1"/>
  <c r="AO235" i="1"/>
  <c r="AP235" i="1"/>
  <c r="AQ235" i="1"/>
  <c r="AR235" i="1"/>
  <c r="AL236" i="1"/>
  <c r="AM236" i="1"/>
  <c r="AP236" i="1"/>
  <c r="AQ236" i="1"/>
  <c r="AR236" i="1"/>
  <c r="AL237" i="1"/>
  <c r="AM237" i="1"/>
  <c r="AN237" i="1"/>
  <c r="AO237" i="1"/>
  <c r="AP237" i="1"/>
  <c r="AQ237" i="1"/>
  <c r="AR237" i="1"/>
  <c r="AL238" i="1"/>
  <c r="AM238" i="1"/>
  <c r="AN238" i="1"/>
  <c r="AO238" i="1"/>
  <c r="AP238" i="1"/>
  <c r="AQ238" i="1"/>
  <c r="AR238" i="1"/>
  <c r="AL239" i="1"/>
  <c r="AM239" i="1"/>
  <c r="AN239" i="1"/>
  <c r="AO239" i="1"/>
  <c r="AP239" i="1"/>
  <c r="AQ239" i="1"/>
  <c r="AR239" i="1"/>
  <c r="AL240" i="1"/>
  <c r="AM240" i="1"/>
  <c r="AP240" i="1"/>
  <c r="AQ240" i="1"/>
  <c r="AR240" i="1"/>
  <c r="AL241" i="1"/>
  <c r="AM241" i="1"/>
  <c r="AN241" i="1"/>
  <c r="AO241" i="1"/>
  <c r="AP241" i="1"/>
  <c r="AQ241" i="1"/>
  <c r="AR241" i="1"/>
  <c r="AL242" i="1"/>
  <c r="AM242" i="1"/>
  <c r="AN242" i="1"/>
  <c r="AO242" i="1"/>
  <c r="AP242" i="1"/>
  <c r="AQ242" i="1"/>
  <c r="AR242" i="1"/>
  <c r="AL243" i="1"/>
  <c r="AM243" i="1"/>
  <c r="AN243" i="1"/>
  <c r="AO243" i="1"/>
  <c r="AP243" i="1"/>
  <c r="AQ243" i="1"/>
  <c r="AR243" i="1"/>
  <c r="AL244" i="1"/>
  <c r="AM244" i="1"/>
  <c r="AP244" i="1"/>
  <c r="AQ244" i="1"/>
  <c r="AR244" i="1"/>
  <c r="AL245" i="1"/>
  <c r="AM245" i="1"/>
  <c r="AN245" i="1"/>
  <c r="AO245" i="1"/>
  <c r="AP245" i="1"/>
  <c r="AQ245" i="1"/>
  <c r="AR245" i="1"/>
  <c r="AL246" i="1"/>
  <c r="AM246" i="1"/>
  <c r="AN246" i="1"/>
  <c r="AO246" i="1"/>
  <c r="AP246" i="1"/>
  <c r="AQ246" i="1"/>
  <c r="AR246" i="1"/>
  <c r="AL247" i="1"/>
  <c r="AM247" i="1"/>
  <c r="AN247" i="1"/>
  <c r="AO247" i="1"/>
  <c r="AP247" i="1"/>
  <c r="AQ247" i="1"/>
  <c r="AR247" i="1"/>
  <c r="AL248" i="1"/>
  <c r="AM248" i="1"/>
  <c r="AP248" i="1"/>
  <c r="AQ248" i="1"/>
  <c r="AR248" i="1"/>
  <c r="AL249" i="1"/>
  <c r="AM249" i="1"/>
  <c r="AN249" i="1"/>
  <c r="AO249" i="1"/>
  <c r="AP249" i="1"/>
  <c r="AQ249" i="1"/>
  <c r="AR249" i="1"/>
  <c r="AL250" i="1"/>
  <c r="AM250" i="1"/>
  <c r="AN250" i="1"/>
  <c r="AO250" i="1"/>
  <c r="AP250" i="1"/>
  <c r="AQ250" i="1"/>
  <c r="AR250" i="1"/>
  <c r="AL251" i="1"/>
  <c r="AM251" i="1"/>
  <c r="AN251" i="1"/>
  <c r="AO251" i="1"/>
  <c r="AP251" i="1"/>
  <c r="AQ251" i="1"/>
  <c r="AR251" i="1"/>
  <c r="AL252" i="1"/>
  <c r="AM252" i="1"/>
  <c r="AP252" i="1"/>
  <c r="AQ252" i="1"/>
  <c r="AR252" i="1"/>
  <c r="AL253" i="1"/>
  <c r="AM253" i="1"/>
  <c r="AN253" i="1"/>
  <c r="AO253" i="1"/>
  <c r="AP253" i="1"/>
  <c r="AQ253" i="1"/>
  <c r="AR253" i="1"/>
  <c r="AL254" i="1"/>
  <c r="AM254" i="1"/>
  <c r="AN254" i="1"/>
  <c r="AO254" i="1"/>
  <c r="AP254" i="1"/>
  <c r="AQ254" i="1"/>
  <c r="AR254" i="1"/>
  <c r="AL255" i="1"/>
  <c r="AM255" i="1"/>
  <c r="AN255" i="1"/>
  <c r="AO255" i="1"/>
  <c r="AP255" i="1"/>
  <c r="AQ255" i="1"/>
  <c r="AR255" i="1"/>
  <c r="AL256" i="1"/>
  <c r="AM256" i="1"/>
  <c r="AP256" i="1"/>
  <c r="AQ256" i="1"/>
  <c r="AR256" i="1"/>
  <c r="AL257" i="1"/>
  <c r="AM257" i="1"/>
  <c r="AN257" i="1"/>
  <c r="AO257" i="1"/>
  <c r="AP257" i="1"/>
  <c r="AQ257" i="1"/>
  <c r="AR257" i="1"/>
  <c r="AL258" i="1"/>
  <c r="AM258" i="1"/>
  <c r="AN258" i="1"/>
  <c r="AO258" i="1"/>
  <c r="AP258" i="1"/>
  <c r="AQ258" i="1"/>
  <c r="AR258" i="1"/>
  <c r="AL259" i="1"/>
  <c r="AM259" i="1"/>
  <c r="AN259" i="1"/>
  <c r="AO259" i="1"/>
  <c r="AP259" i="1"/>
  <c r="AQ259" i="1"/>
  <c r="AR259" i="1"/>
  <c r="AL260" i="1"/>
  <c r="AM260" i="1"/>
  <c r="AP260" i="1"/>
  <c r="AQ260" i="1"/>
  <c r="AR260" i="1"/>
  <c r="AL261" i="1"/>
  <c r="AM261" i="1"/>
  <c r="AN261" i="1"/>
  <c r="AO261" i="1"/>
  <c r="AP261" i="1"/>
  <c r="AQ261" i="1"/>
  <c r="AR261" i="1"/>
  <c r="AL262" i="1"/>
  <c r="AM262" i="1"/>
  <c r="AN262" i="1"/>
  <c r="AO262" i="1"/>
  <c r="AP262" i="1"/>
  <c r="AQ262" i="1"/>
  <c r="AR262" i="1"/>
  <c r="AL263" i="1"/>
  <c r="AM263" i="1"/>
  <c r="AN263" i="1"/>
  <c r="AO263" i="1"/>
  <c r="AP263" i="1"/>
  <c r="AQ263" i="1"/>
  <c r="AR263" i="1"/>
  <c r="AL264" i="1"/>
  <c r="AM264" i="1"/>
  <c r="AP264" i="1"/>
  <c r="AQ264" i="1"/>
  <c r="AR264" i="1"/>
  <c r="AL265" i="1"/>
  <c r="AM265" i="1"/>
  <c r="AN265" i="1"/>
  <c r="AO265" i="1"/>
  <c r="AP265" i="1"/>
  <c r="AQ265" i="1"/>
  <c r="AR265" i="1"/>
  <c r="AL266" i="1"/>
  <c r="AM266" i="1"/>
  <c r="AN266" i="1"/>
  <c r="AO266" i="1"/>
  <c r="AP266" i="1"/>
  <c r="AQ266" i="1"/>
  <c r="AR266" i="1"/>
  <c r="AL267" i="1"/>
  <c r="AM267" i="1"/>
  <c r="AN267" i="1"/>
  <c r="AO267" i="1"/>
  <c r="AP267" i="1"/>
  <c r="AQ267" i="1"/>
  <c r="AR267" i="1"/>
  <c r="AL268" i="1"/>
  <c r="AM268" i="1"/>
  <c r="AP268" i="1"/>
  <c r="AQ268" i="1"/>
  <c r="AR268" i="1"/>
  <c r="AL269" i="1"/>
  <c r="AM269" i="1"/>
  <c r="AN269" i="1"/>
  <c r="AO269" i="1"/>
  <c r="AP269" i="1"/>
  <c r="AQ269" i="1"/>
  <c r="AR269" i="1"/>
  <c r="AL270" i="1"/>
  <c r="AM270" i="1"/>
  <c r="AN270" i="1"/>
  <c r="AO270" i="1"/>
  <c r="AP270" i="1"/>
  <c r="AQ270" i="1"/>
  <c r="AR270" i="1"/>
  <c r="AL271" i="1"/>
  <c r="AM271" i="1"/>
  <c r="AN271" i="1"/>
  <c r="AO271" i="1"/>
  <c r="AP271" i="1"/>
  <c r="AQ271" i="1"/>
  <c r="AR271" i="1"/>
  <c r="AL272" i="1"/>
  <c r="AM272" i="1"/>
  <c r="AP272" i="1"/>
  <c r="AQ272" i="1"/>
  <c r="AR272" i="1"/>
  <c r="AL273" i="1"/>
  <c r="AM273" i="1"/>
  <c r="AN273" i="1"/>
  <c r="AO273" i="1"/>
  <c r="AP273" i="1"/>
  <c r="AQ273" i="1"/>
  <c r="AR273" i="1"/>
  <c r="AL274" i="1"/>
  <c r="AM274" i="1"/>
  <c r="AN274" i="1"/>
  <c r="AO274" i="1"/>
  <c r="AP274" i="1"/>
  <c r="AQ274" i="1"/>
  <c r="AR274" i="1"/>
  <c r="AL275" i="1"/>
  <c r="AM275" i="1"/>
  <c r="AN275" i="1"/>
  <c r="AO275" i="1"/>
  <c r="AP275" i="1"/>
  <c r="AQ275" i="1"/>
  <c r="AR275" i="1"/>
  <c r="AL276" i="1"/>
  <c r="AM276" i="1"/>
  <c r="AP276" i="1"/>
  <c r="AQ276" i="1"/>
  <c r="AR276" i="1"/>
  <c r="AL277" i="1"/>
  <c r="AM277" i="1"/>
  <c r="AN277" i="1"/>
  <c r="AO277" i="1"/>
  <c r="AP277" i="1"/>
  <c r="AQ277" i="1"/>
  <c r="AR277" i="1"/>
  <c r="AL278" i="1"/>
  <c r="AM278" i="1"/>
  <c r="AN278" i="1"/>
  <c r="AO278" i="1"/>
  <c r="AP278" i="1"/>
  <c r="AQ278" i="1"/>
  <c r="AR278" i="1"/>
  <c r="AL279" i="1"/>
  <c r="AM279" i="1"/>
  <c r="AN279" i="1"/>
  <c r="AO279" i="1"/>
  <c r="AP279" i="1"/>
  <c r="AQ279" i="1"/>
  <c r="AR279" i="1"/>
  <c r="AL280" i="1"/>
  <c r="AM280" i="1"/>
  <c r="AP280" i="1"/>
  <c r="AQ280" i="1"/>
  <c r="AR280" i="1"/>
  <c r="AL281" i="1"/>
  <c r="AM281" i="1"/>
  <c r="AN281" i="1"/>
  <c r="AO281" i="1"/>
  <c r="AP281" i="1"/>
  <c r="AQ281" i="1"/>
  <c r="AR281" i="1"/>
  <c r="AL282" i="1"/>
  <c r="AM282" i="1"/>
  <c r="AN282" i="1"/>
  <c r="AO282" i="1"/>
  <c r="AP282" i="1"/>
  <c r="AQ282" i="1"/>
  <c r="AR282" i="1"/>
  <c r="AL283" i="1"/>
  <c r="AM283" i="1"/>
  <c r="AN283" i="1"/>
  <c r="AO283" i="1"/>
  <c r="AP283" i="1"/>
  <c r="AQ283" i="1"/>
  <c r="AR283" i="1"/>
  <c r="AL284" i="1"/>
  <c r="AM284" i="1"/>
  <c r="AP284" i="1"/>
  <c r="AQ284" i="1"/>
  <c r="AR284" i="1"/>
  <c r="AL285" i="1"/>
  <c r="AM285" i="1"/>
  <c r="AN285" i="1"/>
  <c r="AO285" i="1"/>
  <c r="AP285" i="1"/>
  <c r="AQ285" i="1"/>
  <c r="AR285" i="1"/>
  <c r="AL286" i="1"/>
  <c r="AM286" i="1"/>
  <c r="AN286" i="1"/>
  <c r="AO286" i="1"/>
  <c r="AP286" i="1"/>
  <c r="AQ286" i="1"/>
  <c r="AR286" i="1"/>
  <c r="AL287" i="1"/>
  <c r="AM287" i="1"/>
  <c r="AN287" i="1"/>
  <c r="AO287" i="1"/>
  <c r="AP287" i="1"/>
  <c r="AQ287" i="1"/>
  <c r="AR287" i="1"/>
  <c r="AL288" i="1"/>
  <c r="AM288" i="1"/>
  <c r="AP288" i="1"/>
  <c r="AQ288" i="1"/>
  <c r="AR288" i="1"/>
  <c r="AL289" i="1"/>
  <c r="AM289" i="1"/>
  <c r="AN289" i="1"/>
  <c r="AO289" i="1"/>
  <c r="AP289" i="1"/>
  <c r="AQ289" i="1"/>
  <c r="AR289" i="1"/>
  <c r="AL290" i="1"/>
  <c r="AM290" i="1"/>
  <c r="AN290" i="1"/>
  <c r="AO290" i="1"/>
  <c r="AP290" i="1"/>
  <c r="AQ290" i="1"/>
  <c r="AR290" i="1"/>
  <c r="AL291" i="1"/>
  <c r="AM291" i="1"/>
  <c r="AN291" i="1"/>
  <c r="AO291" i="1"/>
  <c r="AP291" i="1"/>
  <c r="AQ291" i="1"/>
  <c r="AR291" i="1"/>
  <c r="AL292" i="1"/>
  <c r="AM292" i="1"/>
  <c r="AP292" i="1"/>
  <c r="AQ292" i="1"/>
  <c r="AR292" i="1"/>
  <c r="AL293" i="1"/>
  <c r="AM293" i="1"/>
  <c r="AN293" i="1"/>
  <c r="AO293" i="1"/>
  <c r="AP293" i="1"/>
  <c r="AQ293" i="1"/>
  <c r="AR293" i="1"/>
  <c r="AL294" i="1"/>
  <c r="AM294" i="1"/>
  <c r="AN294" i="1"/>
  <c r="AO294" i="1"/>
  <c r="AP294" i="1"/>
  <c r="AQ294" i="1"/>
  <c r="AR294" i="1"/>
  <c r="AL295" i="1"/>
  <c r="AM295" i="1"/>
  <c r="AN295" i="1"/>
  <c r="AO295" i="1"/>
  <c r="AP295" i="1"/>
  <c r="AQ295" i="1"/>
  <c r="AR295" i="1"/>
  <c r="AL296" i="1"/>
  <c r="AM296" i="1"/>
  <c r="AP296" i="1"/>
  <c r="AQ296" i="1"/>
  <c r="AR296" i="1"/>
  <c r="AL297" i="1"/>
  <c r="AM297" i="1"/>
  <c r="AN297" i="1"/>
  <c r="AO297" i="1"/>
  <c r="AP297" i="1"/>
  <c r="AQ297" i="1"/>
  <c r="AR297" i="1"/>
  <c r="AL298" i="1"/>
  <c r="AM298" i="1"/>
  <c r="AN298" i="1"/>
  <c r="AO298" i="1"/>
  <c r="AP298" i="1"/>
  <c r="AQ298" i="1"/>
  <c r="AR298" i="1"/>
  <c r="AL299" i="1"/>
  <c r="AM299" i="1"/>
  <c r="AP299" i="1"/>
  <c r="AQ299" i="1"/>
  <c r="AR299" i="1"/>
  <c r="AL300" i="1"/>
  <c r="AM300" i="1"/>
  <c r="AP300" i="1"/>
  <c r="AQ300" i="1"/>
  <c r="AR300" i="1"/>
  <c r="AL301" i="1"/>
  <c r="AM301" i="1"/>
  <c r="AN301" i="1"/>
  <c r="AO301" i="1"/>
  <c r="AP301" i="1"/>
  <c r="AQ301" i="1"/>
  <c r="AR301" i="1"/>
  <c r="AL302" i="1"/>
  <c r="AM302" i="1"/>
  <c r="AN302" i="1"/>
  <c r="AO302" i="1"/>
  <c r="AP302" i="1"/>
  <c r="AQ302" i="1"/>
  <c r="AR302" i="1"/>
  <c r="AL303" i="1"/>
  <c r="AM303" i="1"/>
  <c r="AN303" i="1"/>
  <c r="AO303" i="1"/>
  <c r="AP303" i="1"/>
  <c r="AQ303" i="1"/>
  <c r="AR303" i="1"/>
  <c r="AL304" i="1"/>
  <c r="AM304" i="1"/>
  <c r="AP304" i="1"/>
  <c r="AQ304" i="1"/>
  <c r="AR304" i="1"/>
  <c r="AL305" i="1"/>
  <c r="AM305" i="1"/>
  <c r="AN305" i="1"/>
  <c r="AO305" i="1"/>
  <c r="AP305" i="1"/>
  <c r="AQ305" i="1"/>
  <c r="AR305" i="1"/>
  <c r="AL306" i="1"/>
  <c r="AM306" i="1"/>
  <c r="AN306" i="1"/>
  <c r="AO306" i="1"/>
  <c r="AP306" i="1"/>
  <c r="AQ306" i="1"/>
  <c r="AR306" i="1"/>
  <c r="AL307" i="1"/>
  <c r="AM307" i="1"/>
  <c r="AN307" i="1"/>
  <c r="AO307" i="1"/>
  <c r="AP307" i="1"/>
  <c r="AQ307" i="1"/>
  <c r="AR307" i="1"/>
  <c r="AL308" i="1"/>
  <c r="AM308" i="1"/>
  <c r="AP308" i="1"/>
  <c r="AQ308" i="1"/>
  <c r="AR308" i="1"/>
  <c r="AL309" i="1"/>
  <c r="AM309" i="1"/>
  <c r="AN309" i="1"/>
  <c r="AO309" i="1"/>
  <c r="AP309" i="1"/>
  <c r="AQ309" i="1"/>
  <c r="AR309" i="1"/>
  <c r="AL310" i="1"/>
  <c r="AM310" i="1"/>
  <c r="AN310" i="1"/>
  <c r="AO310" i="1"/>
  <c r="AP310" i="1"/>
  <c r="AQ310" i="1"/>
  <c r="AR310" i="1"/>
  <c r="AL311" i="1"/>
  <c r="AM311" i="1"/>
  <c r="AN311" i="1"/>
  <c r="AO311" i="1"/>
  <c r="AP311" i="1"/>
  <c r="AQ311" i="1"/>
  <c r="AR311" i="1"/>
  <c r="AL312" i="1"/>
  <c r="AM312" i="1"/>
  <c r="AP312" i="1"/>
  <c r="AQ312" i="1"/>
  <c r="AR312" i="1"/>
  <c r="AL313" i="1"/>
  <c r="AM313" i="1"/>
  <c r="AN313" i="1"/>
  <c r="AO313" i="1"/>
  <c r="AP313" i="1"/>
  <c r="AQ313" i="1"/>
  <c r="AR313" i="1"/>
  <c r="AL314" i="1"/>
  <c r="AM314" i="1"/>
  <c r="AN314" i="1"/>
  <c r="AO314" i="1"/>
  <c r="AP314" i="1"/>
  <c r="AQ314" i="1"/>
  <c r="AR314" i="1"/>
  <c r="AL315" i="1"/>
  <c r="AM315" i="1"/>
  <c r="AN315" i="1"/>
  <c r="AO315" i="1"/>
  <c r="AP315" i="1"/>
  <c r="AQ315" i="1"/>
  <c r="AR315" i="1"/>
  <c r="AL316" i="1"/>
  <c r="AM316" i="1"/>
  <c r="AP316" i="1"/>
  <c r="AQ316" i="1"/>
  <c r="AR316" i="1"/>
  <c r="AL317" i="1"/>
  <c r="AM317" i="1"/>
  <c r="AN317" i="1"/>
  <c r="AO317" i="1"/>
  <c r="AP317" i="1"/>
  <c r="AQ317" i="1"/>
  <c r="AR317" i="1"/>
  <c r="AL318" i="1"/>
  <c r="AM318" i="1"/>
  <c r="AN318" i="1"/>
  <c r="AO318" i="1"/>
  <c r="AP318" i="1"/>
  <c r="AQ318" i="1"/>
  <c r="AR318" i="1"/>
  <c r="AL319" i="1"/>
  <c r="AM319" i="1"/>
  <c r="AN319" i="1"/>
  <c r="AO319" i="1"/>
  <c r="AP319" i="1"/>
  <c r="AQ319" i="1"/>
  <c r="AR319" i="1"/>
  <c r="AL320" i="1"/>
  <c r="AM320" i="1"/>
  <c r="AP320" i="1"/>
  <c r="AQ320" i="1"/>
  <c r="AR320" i="1"/>
  <c r="AL321" i="1"/>
  <c r="AM321" i="1"/>
  <c r="AN321" i="1"/>
  <c r="AO321" i="1"/>
  <c r="AP321" i="1"/>
  <c r="AQ321" i="1"/>
  <c r="AR321" i="1"/>
  <c r="AL322" i="1"/>
  <c r="AM322" i="1"/>
  <c r="AN322" i="1"/>
  <c r="AO322" i="1"/>
  <c r="AP322" i="1"/>
  <c r="AQ322" i="1"/>
  <c r="AR322" i="1"/>
  <c r="AL323" i="1"/>
  <c r="AM323" i="1"/>
  <c r="AN323" i="1"/>
  <c r="AO323" i="1"/>
  <c r="AP323" i="1"/>
  <c r="AQ323" i="1"/>
  <c r="AR323" i="1"/>
  <c r="AL324" i="1"/>
  <c r="AM324" i="1"/>
  <c r="AP324" i="1"/>
  <c r="AQ324" i="1"/>
  <c r="AR324" i="1"/>
  <c r="AL325" i="1"/>
  <c r="AM325" i="1"/>
  <c r="AN325" i="1"/>
  <c r="AO325" i="1"/>
  <c r="AP325" i="1"/>
  <c r="AQ325" i="1"/>
  <c r="AR325" i="1"/>
  <c r="AL326" i="1"/>
  <c r="AM326" i="1"/>
  <c r="AN326" i="1"/>
  <c r="AO326" i="1"/>
  <c r="AP326" i="1"/>
  <c r="AQ326" i="1"/>
  <c r="AR326" i="1"/>
  <c r="AL327" i="1"/>
  <c r="AM327" i="1"/>
  <c r="AN327" i="1"/>
  <c r="AO327" i="1"/>
  <c r="AP327" i="1"/>
  <c r="AQ327" i="1"/>
  <c r="AR327" i="1"/>
  <c r="AL328" i="1"/>
  <c r="AM328" i="1"/>
  <c r="AP328" i="1"/>
  <c r="AQ328" i="1"/>
  <c r="AR328" i="1"/>
  <c r="AL329" i="1"/>
  <c r="AM329" i="1"/>
  <c r="AN329" i="1"/>
  <c r="AO329" i="1"/>
  <c r="AP329" i="1"/>
  <c r="AQ329" i="1"/>
  <c r="AR329" i="1"/>
  <c r="AL330" i="1"/>
  <c r="AM330" i="1"/>
  <c r="AN330" i="1"/>
  <c r="AO330" i="1"/>
  <c r="AP330" i="1"/>
  <c r="AQ330" i="1"/>
  <c r="AR330" i="1"/>
  <c r="AL331" i="1"/>
  <c r="AM331" i="1"/>
  <c r="AN331" i="1"/>
  <c r="AO331" i="1"/>
  <c r="AP331" i="1"/>
  <c r="AQ331" i="1"/>
  <c r="AR331" i="1"/>
  <c r="AL332" i="1"/>
  <c r="AM332" i="1"/>
  <c r="AP332" i="1"/>
  <c r="AQ332" i="1"/>
  <c r="AR332" i="1"/>
  <c r="AL333" i="1"/>
  <c r="AM333" i="1"/>
  <c r="AN333" i="1"/>
  <c r="AO333" i="1"/>
  <c r="AP333" i="1"/>
  <c r="AQ333" i="1"/>
  <c r="AR333" i="1"/>
  <c r="AL334" i="1"/>
  <c r="AM334" i="1"/>
  <c r="AN334" i="1"/>
  <c r="AO334" i="1"/>
  <c r="AP334" i="1"/>
  <c r="AQ334" i="1"/>
  <c r="AR334" i="1"/>
  <c r="AL335" i="1"/>
  <c r="AM335" i="1"/>
  <c r="AN335" i="1"/>
  <c r="AO335" i="1"/>
  <c r="AP335" i="1"/>
  <c r="AQ335" i="1"/>
  <c r="AR335" i="1"/>
  <c r="AL336" i="1"/>
  <c r="AM336" i="1"/>
  <c r="AP336" i="1"/>
  <c r="AQ336" i="1"/>
  <c r="AR336" i="1"/>
  <c r="AL337" i="1"/>
  <c r="AM337" i="1"/>
  <c r="AN337" i="1"/>
  <c r="AO337" i="1"/>
  <c r="AP337" i="1"/>
  <c r="AQ337" i="1"/>
  <c r="AR337" i="1"/>
  <c r="AL338" i="1"/>
  <c r="AM338" i="1"/>
  <c r="AN338" i="1"/>
  <c r="AO338" i="1"/>
  <c r="AP338" i="1"/>
  <c r="AQ338" i="1"/>
  <c r="AR338" i="1"/>
  <c r="AL339" i="1"/>
  <c r="AM339" i="1"/>
  <c r="AN339" i="1"/>
  <c r="AO339" i="1"/>
  <c r="AP339" i="1"/>
  <c r="AQ339" i="1"/>
  <c r="AR339" i="1"/>
  <c r="AL340" i="1"/>
  <c r="AM340" i="1"/>
  <c r="AP340" i="1"/>
  <c r="AQ340" i="1"/>
  <c r="AR340" i="1"/>
  <c r="AL341" i="1"/>
  <c r="AM341" i="1"/>
  <c r="AN341" i="1"/>
  <c r="AO341" i="1"/>
  <c r="AP341" i="1"/>
  <c r="AQ341" i="1"/>
  <c r="AR341" i="1"/>
  <c r="AL342" i="1"/>
  <c r="AM342" i="1"/>
  <c r="AN342" i="1"/>
  <c r="AO342" i="1"/>
  <c r="AP342" i="1"/>
  <c r="AQ342" i="1"/>
  <c r="AR342" i="1"/>
  <c r="AL343" i="1"/>
  <c r="AM343" i="1"/>
  <c r="AN343" i="1"/>
  <c r="AO343" i="1"/>
  <c r="AP343" i="1"/>
  <c r="AQ343" i="1"/>
  <c r="AR343" i="1"/>
  <c r="AL344" i="1"/>
  <c r="AM344" i="1"/>
  <c r="AP344" i="1"/>
  <c r="AQ344" i="1"/>
  <c r="AR344" i="1"/>
  <c r="AL345" i="1"/>
  <c r="AM345" i="1"/>
  <c r="AN345" i="1"/>
  <c r="AO345" i="1"/>
  <c r="AP345" i="1"/>
  <c r="AQ345" i="1"/>
  <c r="AR345" i="1"/>
  <c r="AL346" i="1"/>
  <c r="AM346" i="1"/>
  <c r="AN346" i="1"/>
  <c r="AO346" i="1"/>
  <c r="AP346" i="1"/>
  <c r="AQ346" i="1"/>
  <c r="AR346" i="1"/>
  <c r="AL347" i="1"/>
  <c r="AM347" i="1"/>
  <c r="AN347" i="1"/>
  <c r="AP347" i="1"/>
  <c r="AQ347" i="1"/>
  <c r="AR347" i="1"/>
  <c r="AL348" i="1"/>
  <c r="AM348" i="1"/>
  <c r="AP348" i="1"/>
  <c r="AQ348" i="1"/>
  <c r="AR348" i="1"/>
  <c r="AL349" i="1"/>
  <c r="AM349" i="1"/>
  <c r="AN349" i="1"/>
  <c r="AO349" i="1"/>
  <c r="AP349" i="1"/>
  <c r="AQ349" i="1"/>
  <c r="AR349" i="1"/>
  <c r="AL350" i="1"/>
  <c r="AM350" i="1"/>
  <c r="AN350" i="1"/>
  <c r="AO350" i="1"/>
  <c r="AP350" i="1"/>
  <c r="AQ350" i="1"/>
  <c r="AR350" i="1"/>
  <c r="AL351" i="1"/>
  <c r="AM351" i="1"/>
  <c r="AN351" i="1"/>
  <c r="AO351" i="1"/>
  <c r="AP351" i="1"/>
  <c r="AQ351" i="1"/>
  <c r="AR351" i="1"/>
  <c r="AL352" i="1"/>
  <c r="AM352" i="1"/>
  <c r="AP352" i="1"/>
  <c r="AQ352" i="1"/>
  <c r="AR352" i="1"/>
  <c r="AL353" i="1"/>
  <c r="AM353" i="1"/>
  <c r="AN353" i="1"/>
  <c r="AO353" i="1"/>
  <c r="AP353" i="1"/>
  <c r="AQ353" i="1"/>
  <c r="AR353" i="1"/>
  <c r="AL354" i="1"/>
  <c r="AM354" i="1"/>
  <c r="AN354" i="1"/>
  <c r="AO354" i="1"/>
  <c r="AP354" i="1"/>
  <c r="AQ354" i="1"/>
  <c r="AR354" i="1"/>
  <c r="AL355" i="1"/>
  <c r="AM355" i="1"/>
  <c r="AN355" i="1"/>
  <c r="AO355" i="1"/>
  <c r="AP355" i="1"/>
  <c r="AQ355" i="1"/>
  <c r="AR355" i="1"/>
  <c r="AL356" i="1"/>
  <c r="AM356" i="1"/>
  <c r="AP356" i="1"/>
  <c r="AQ356" i="1"/>
  <c r="AR356" i="1"/>
  <c r="AL357" i="1"/>
  <c r="AM357" i="1"/>
  <c r="AN357" i="1"/>
  <c r="AO357" i="1"/>
  <c r="AP357" i="1"/>
  <c r="AQ357" i="1"/>
  <c r="AR357" i="1"/>
  <c r="AL358" i="1"/>
  <c r="AM358" i="1"/>
  <c r="AN358" i="1"/>
  <c r="AO358" i="1"/>
  <c r="AP358" i="1"/>
  <c r="AQ358" i="1"/>
  <c r="AR358" i="1"/>
  <c r="AL359" i="1"/>
  <c r="AM359" i="1"/>
  <c r="AN359" i="1"/>
  <c r="AO359" i="1"/>
  <c r="AP359" i="1"/>
  <c r="AQ359" i="1"/>
  <c r="AR359" i="1"/>
  <c r="AL360" i="1"/>
  <c r="AM360" i="1"/>
  <c r="AP360" i="1"/>
  <c r="AQ360" i="1"/>
  <c r="AR360" i="1"/>
  <c r="AL361" i="1"/>
  <c r="AM361" i="1"/>
  <c r="AN361" i="1"/>
  <c r="AO361" i="1"/>
  <c r="AP361" i="1"/>
  <c r="AQ361" i="1"/>
  <c r="AR361" i="1"/>
  <c r="AL362" i="1"/>
  <c r="AM362" i="1"/>
  <c r="AN362" i="1"/>
  <c r="AO362" i="1"/>
  <c r="AP362" i="1"/>
  <c r="AQ362" i="1"/>
  <c r="AR362" i="1"/>
  <c r="AL363" i="1"/>
  <c r="AM363" i="1"/>
  <c r="AN363" i="1"/>
  <c r="AO363" i="1"/>
  <c r="AP363" i="1"/>
  <c r="AQ363" i="1"/>
  <c r="AR363" i="1"/>
  <c r="AL364" i="1"/>
  <c r="AM364" i="1"/>
  <c r="AP364" i="1"/>
  <c r="AQ364" i="1"/>
  <c r="AR364" i="1"/>
  <c r="AL365" i="1"/>
  <c r="AM365" i="1"/>
  <c r="AN365" i="1"/>
  <c r="AO365" i="1"/>
  <c r="AP365" i="1"/>
  <c r="AQ365" i="1"/>
  <c r="AR365" i="1"/>
  <c r="AL366" i="1"/>
  <c r="AM366" i="1"/>
  <c r="AN366" i="1"/>
  <c r="AO366" i="1"/>
  <c r="AP366" i="1"/>
  <c r="AQ366" i="1"/>
  <c r="AR366" i="1"/>
  <c r="AL367" i="1"/>
  <c r="AM367" i="1"/>
  <c r="AN367" i="1"/>
  <c r="AO367" i="1"/>
  <c r="AP367" i="1"/>
  <c r="AQ367" i="1"/>
  <c r="AR367" i="1"/>
  <c r="AL368" i="1"/>
  <c r="AM368" i="1"/>
  <c r="AP368" i="1"/>
  <c r="AQ368" i="1"/>
  <c r="AR368" i="1"/>
  <c r="AL369" i="1"/>
  <c r="AM369" i="1"/>
  <c r="AN369" i="1"/>
  <c r="AO369" i="1"/>
  <c r="AP369" i="1"/>
  <c r="AQ369" i="1"/>
  <c r="AR369" i="1"/>
  <c r="AL370" i="1"/>
  <c r="AM370" i="1"/>
  <c r="AN370" i="1"/>
  <c r="AO370" i="1"/>
  <c r="AP370" i="1"/>
  <c r="AQ370" i="1"/>
  <c r="AR370" i="1"/>
  <c r="AL371" i="1"/>
  <c r="AM371" i="1"/>
  <c r="AN371" i="1"/>
  <c r="AO371" i="1"/>
  <c r="AP371" i="1"/>
  <c r="AQ371" i="1"/>
  <c r="AR371" i="1"/>
  <c r="AL372" i="1"/>
  <c r="AM372" i="1"/>
  <c r="AP372" i="1"/>
  <c r="AQ372" i="1"/>
  <c r="AR372" i="1"/>
  <c r="AL373" i="1"/>
  <c r="AM373" i="1"/>
  <c r="AN373" i="1"/>
  <c r="AO373" i="1"/>
  <c r="AP373" i="1"/>
  <c r="AQ373" i="1"/>
  <c r="AR373" i="1"/>
  <c r="AL374" i="1"/>
  <c r="AM374" i="1"/>
  <c r="AN374" i="1"/>
  <c r="AO374" i="1"/>
  <c r="AP374" i="1"/>
  <c r="AQ374" i="1"/>
  <c r="AR374" i="1"/>
  <c r="AL375" i="1"/>
  <c r="AM375" i="1"/>
  <c r="AN375" i="1"/>
  <c r="AO375" i="1"/>
  <c r="AP375" i="1"/>
  <c r="AQ375" i="1"/>
  <c r="AR375" i="1"/>
  <c r="AL376" i="1"/>
  <c r="AM376" i="1"/>
  <c r="AP376" i="1"/>
  <c r="AQ376" i="1"/>
  <c r="AR376" i="1"/>
  <c r="AL377" i="1"/>
  <c r="AM377" i="1"/>
  <c r="AN377" i="1"/>
  <c r="AO377" i="1"/>
  <c r="AP377" i="1"/>
  <c r="AQ377" i="1"/>
  <c r="AR377" i="1"/>
  <c r="AL378" i="1"/>
  <c r="AM378" i="1"/>
  <c r="AN378" i="1"/>
  <c r="AO378" i="1"/>
  <c r="AP378" i="1"/>
  <c r="AQ378" i="1"/>
  <c r="AR378" i="1"/>
  <c r="AL379" i="1"/>
  <c r="AM379" i="1"/>
  <c r="AN379" i="1"/>
  <c r="AO379" i="1"/>
  <c r="AP379" i="1"/>
  <c r="AQ379" i="1"/>
  <c r="AR379" i="1"/>
  <c r="AL380" i="1"/>
  <c r="AM380" i="1"/>
  <c r="AP380" i="1"/>
  <c r="AQ380" i="1"/>
  <c r="AR380" i="1"/>
  <c r="AL381" i="1"/>
  <c r="AM381" i="1"/>
  <c r="AN381" i="1"/>
  <c r="AO381" i="1"/>
  <c r="AP381" i="1"/>
  <c r="AQ381" i="1"/>
  <c r="AR381" i="1"/>
  <c r="AL382" i="1"/>
  <c r="AM382" i="1"/>
  <c r="AN382" i="1"/>
  <c r="AO382" i="1"/>
  <c r="AP382" i="1"/>
  <c r="AQ382" i="1"/>
  <c r="AR382" i="1"/>
  <c r="AL383" i="1"/>
  <c r="AM383" i="1"/>
  <c r="AN383" i="1"/>
  <c r="AO383" i="1"/>
  <c r="AP383" i="1"/>
  <c r="AQ383" i="1"/>
  <c r="AR383" i="1"/>
  <c r="AL384" i="1"/>
  <c r="AM384" i="1"/>
  <c r="AP384" i="1"/>
  <c r="AQ384" i="1"/>
  <c r="AR384" i="1"/>
  <c r="AL385" i="1"/>
  <c r="AM385" i="1"/>
  <c r="AN385" i="1"/>
  <c r="AO385" i="1"/>
  <c r="AP385" i="1"/>
  <c r="AQ385" i="1"/>
  <c r="AR385" i="1"/>
  <c r="AL386" i="1"/>
  <c r="AM386" i="1"/>
  <c r="AN386" i="1"/>
  <c r="AO386" i="1"/>
  <c r="AP386" i="1"/>
  <c r="AQ386" i="1"/>
  <c r="AR386" i="1"/>
  <c r="AL387" i="1"/>
  <c r="AM387" i="1"/>
  <c r="AN387" i="1"/>
  <c r="AO387" i="1"/>
  <c r="AP387" i="1"/>
  <c r="AQ387" i="1"/>
  <c r="AR387" i="1"/>
  <c r="AL388" i="1"/>
  <c r="AM388" i="1"/>
  <c r="AP388" i="1"/>
  <c r="AQ388" i="1"/>
  <c r="AR388" i="1"/>
  <c r="AL389" i="1"/>
  <c r="AM389" i="1"/>
  <c r="AN389" i="1"/>
  <c r="AO389" i="1"/>
  <c r="AP389" i="1"/>
  <c r="AQ389" i="1"/>
  <c r="AR389" i="1"/>
  <c r="AL390" i="1"/>
  <c r="AM390" i="1"/>
  <c r="AN390" i="1"/>
  <c r="AO390" i="1"/>
  <c r="AP390" i="1"/>
  <c r="AQ390" i="1"/>
  <c r="AR390" i="1"/>
  <c r="AL391" i="1"/>
  <c r="AM391" i="1"/>
  <c r="AN391" i="1"/>
  <c r="AO391" i="1"/>
  <c r="AP391" i="1"/>
  <c r="AQ391" i="1"/>
  <c r="AR391" i="1"/>
  <c r="AL392" i="1"/>
  <c r="AM392" i="1"/>
  <c r="AP392" i="1"/>
  <c r="AQ392" i="1"/>
  <c r="AR392" i="1"/>
  <c r="AL393" i="1"/>
  <c r="AM393" i="1"/>
  <c r="AN393" i="1"/>
  <c r="AO393" i="1"/>
  <c r="AP393" i="1"/>
  <c r="AQ393" i="1"/>
  <c r="AR393" i="1"/>
  <c r="AL394" i="1"/>
  <c r="AM394" i="1"/>
  <c r="AN394" i="1"/>
  <c r="AO394" i="1"/>
  <c r="AP394" i="1"/>
  <c r="AQ394" i="1"/>
  <c r="AR394" i="1"/>
  <c r="AL395" i="1"/>
  <c r="AM395" i="1"/>
  <c r="AN395" i="1"/>
  <c r="AO395" i="1"/>
  <c r="AP395" i="1"/>
  <c r="AQ395" i="1"/>
  <c r="AR395" i="1"/>
  <c r="AL396" i="1"/>
  <c r="AM396" i="1"/>
  <c r="AP396" i="1"/>
  <c r="AQ396" i="1"/>
  <c r="AR396" i="1"/>
  <c r="AL397" i="1"/>
  <c r="AM397" i="1"/>
  <c r="AN397" i="1"/>
  <c r="AO397" i="1"/>
  <c r="AP397" i="1"/>
  <c r="AQ397" i="1"/>
  <c r="AR397" i="1"/>
  <c r="AL398" i="1"/>
  <c r="AM398" i="1"/>
  <c r="AN398" i="1"/>
  <c r="AO398" i="1"/>
  <c r="AP398" i="1"/>
  <c r="AQ398" i="1"/>
  <c r="AR398" i="1"/>
  <c r="AL399" i="1"/>
  <c r="AM399" i="1"/>
  <c r="AN399" i="1"/>
  <c r="AO399" i="1"/>
  <c r="AP399" i="1"/>
  <c r="AQ399" i="1"/>
  <c r="AR399" i="1"/>
  <c r="AL400" i="1"/>
  <c r="AM400" i="1"/>
  <c r="AP400" i="1"/>
  <c r="AQ400" i="1"/>
  <c r="AR400" i="1"/>
  <c r="AL401" i="1"/>
  <c r="AM401" i="1"/>
  <c r="AN401" i="1"/>
  <c r="AO401" i="1"/>
  <c r="AP401" i="1"/>
  <c r="AQ401" i="1"/>
  <c r="AR401" i="1"/>
  <c r="AL402" i="1"/>
  <c r="AM402" i="1"/>
  <c r="AN402" i="1"/>
  <c r="AO402" i="1"/>
  <c r="AP402" i="1"/>
  <c r="AQ402" i="1"/>
  <c r="AR402" i="1"/>
  <c r="AL403" i="1"/>
  <c r="AM403" i="1"/>
  <c r="AN403" i="1"/>
  <c r="AO403" i="1"/>
  <c r="AP403" i="1"/>
  <c r="AQ403" i="1"/>
  <c r="AR403" i="1"/>
  <c r="AL404" i="1"/>
  <c r="AM404" i="1"/>
  <c r="AP404" i="1"/>
  <c r="AQ404" i="1"/>
  <c r="AR404" i="1"/>
  <c r="AS404" i="1"/>
  <c r="AL405" i="1"/>
  <c r="AM405" i="1"/>
  <c r="AN405" i="1"/>
  <c r="AO405" i="1"/>
  <c r="AP405" i="1"/>
  <c r="AQ405" i="1"/>
  <c r="AR405" i="1"/>
  <c r="AS405" i="1"/>
  <c r="AL406" i="1"/>
  <c r="AM406" i="1"/>
  <c r="AN406" i="1"/>
  <c r="AO406" i="1"/>
  <c r="AP406" i="1"/>
  <c r="AQ406" i="1"/>
  <c r="AR406" i="1"/>
  <c r="AS406" i="1"/>
  <c r="AL407" i="1"/>
  <c r="AM407" i="1"/>
  <c r="AN407" i="1"/>
  <c r="AO407" i="1"/>
  <c r="AP407" i="1"/>
  <c r="AQ407" i="1"/>
  <c r="AR407" i="1"/>
  <c r="AS407" i="1"/>
  <c r="AL408" i="1"/>
  <c r="AM408" i="1"/>
  <c r="AP408" i="1"/>
  <c r="AQ408" i="1"/>
  <c r="AR408" i="1"/>
  <c r="AS408" i="1"/>
  <c r="AL409" i="1"/>
  <c r="AM409" i="1"/>
  <c r="AN409" i="1"/>
  <c r="AO409" i="1"/>
  <c r="AP409" i="1"/>
  <c r="AQ409" i="1"/>
  <c r="AR409" i="1"/>
  <c r="AL410" i="1"/>
  <c r="AM410" i="1"/>
  <c r="AN410" i="1"/>
  <c r="AO410" i="1"/>
  <c r="AP410" i="1"/>
  <c r="AQ410" i="1"/>
  <c r="AR410" i="1"/>
  <c r="AS410" i="1"/>
  <c r="AL411" i="1"/>
  <c r="AM411" i="1"/>
  <c r="AN411" i="1"/>
  <c r="AO411" i="1"/>
  <c r="AP411" i="1"/>
  <c r="AQ411" i="1"/>
  <c r="AR411" i="1"/>
  <c r="AS411" i="1"/>
  <c r="AL412" i="1"/>
  <c r="AM412" i="1"/>
  <c r="AP412" i="1"/>
  <c r="AQ412" i="1"/>
  <c r="AR412" i="1"/>
  <c r="AS412" i="1"/>
  <c r="AL413" i="1"/>
  <c r="AM413" i="1"/>
  <c r="AN413" i="1"/>
  <c r="AO413" i="1"/>
  <c r="AP413" i="1"/>
  <c r="AQ413" i="1"/>
  <c r="AR413" i="1"/>
  <c r="AS413" i="1"/>
  <c r="AL414" i="1"/>
  <c r="AM414" i="1"/>
  <c r="AN414" i="1"/>
  <c r="AO414" i="1"/>
  <c r="AP414" i="1"/>
  <c r="AQ414" i="1"/>
  <c r="AR414" i="1"/>
  <c r="AS414" i="1"/>
  <c r="AL415" i="1"/>
  <c r="AM415" i="1"/>
  <c r="AN415" i="1"/>
  <c r="AO415" i="1"/>
  <c r="AP415" i="1"/>
  <c r="AQ415" i="1"/>
  <c r="AR415" i="1"/>
  <c r="AS415" i="1"/>
  <c r="AL416" i="1"/>
  <c r="AM416" i="1"/>
  <c r="AP416" i="1"/>
  <c r="AQ416" i="1"/>
  <c r="AR416" i="1"/>
  <c r="AS416" i="1"/>
  <c r="AL417" i="1"/>
  <c r="AM417" i="1"/>
  <c r="AN417" i="1"/>
  <c r="AO417" i="1"/>
  <c r="AP417" i="1"/>
  <c r="AQ417" i="1"/>
  <c r="AR417" i="1"/>
  <c r="AS417" i="1"/>
  <c r="AL418" i="1"/>
  <c r="AM418" i="1"/>
  <c r="AN418" i="1"/>
  <c r="AO418" i="1"/>
  <c r="AP418" i="1"/>
  <c r="AQ418" i="1"/>
  <c r="AR418" i="1"/>
  <c r="AS418" i="1"/>
  <c r="AL419" i="1"/>
  <c r="AM419" i="1"/>
  <c r="AN419" i="1"/>
  <c r="AO419" i="1"/>
  <c r="AP419" i="1"/>
  <c r="AQ419" i="1"/>
  <c r="AR419" i="1"/>
  <c r="AS419" i="1"/>
  <c r="AL420" i="1"/>
  <c r="AM420" i="1"/>
  <c r="AP420" i="1"/>
  <c r="AQ420" i="1"/>
  <c r="AR420" i="1"/>
  <c r="AS420" i="1"/>
  <c r="AL421" i="1"/>
  <c r="AM421" i="1"/>
  <c r="AN421" i="1"/>
  <c r="AO421" i="1"/>
  <c r="AP421" i="1"/>
  <c r="AQ421" i="1"/>
  <c r="AR421" i="1"/>
  <c r="AS421" i="1"/>
  <c r="AL422" i="1"/>
  <c r="AM422" i="1"/>
  <c r="AN422" i="1"/>
  <c r="AO422" i="1"/>
  <c r="AP422" i="1"/>
  <c r="AQ422" i="1"/>
  <c r="AR422" i="1"/>
  <c r="AS422" i="1"/>
  <c r="AL423" i="1"/>
  <c r="AM423" i="1"/>
  <c r="AN423" i="1"/>
  <c r="AO423" i="1"/>
  <c r="AP423" i="1"/>
  <c r="AQ423" i="1"/>
  <c r="AR423" i="1"/>
  <c r="AS423" i="1"/>
  <c r="AL424" i="1"/>
  <c r="AM424" i="1"/>
  <c r="AP424" i="1"/>
  <c r="AQ424" i="1"/>
  <c r="AR424" i="1"/>
  <c r="AS424" i="1"/>
  <c r="AL425" i="1"/>
  <c r="AM425" i="1"/>
  <c r="AN425" i="1"/>
  <c r="AO425" i="1"/>
  <c r="AP425" i="1"/>
  <c r="AQ425" i="1"/>
  <c r="AR425" i="1"/>
  <c r="AS425" i="1"/>
  <c r="AL426" i="1"/>
  <c r="AM426" i="1"/>
  <c r="AN426" i="1"/>
  <c r="AO426" i="1"/>
  <c r="AP426" i="1"/>
  <c r="AQ426" i="1"/>
  <c r="AR426" i="1"/>
  <c r="AS426" i="1"/>
  <c r="AL427" i="1"/>
  <c r="AM427" i="1"/>
  <c r="AN427" i="1"/>
  <c r="AO427" i="1"/>
  <c r="AP427" i="1"/>
  <c r="AQ427" i="1"/>
  <c r="AR427" i="1"/>
  <c r="AS427" i="1"/>
  <c r="AL428" i="1"/>
  <c r="AM428" i="1"/>
  <c r="AP428" i="1"/>
  <c r="AQ428" i="1"/>
  <c r="AR428" i="1"/>
  <c r="AS428" i="1"/>
  <c r="AL429" i="1"/>
  <c r="AM429" i="1"/>
  <c r="AN429" i="1"/>
  <c r="AO429" i="1"/>
  <c r="AP429" i="1"/>
  <c r="AQ429" i="1"/>
  <c r="AR429" i="1"/>
  <c r="AS429" i="1"/>
  <c r="AL430" i="1"/>
  <c r="AM430" i="1"/>
  <c r="AN430" i="1"/>
  <c r="AO430" i="1"/>
  <c r="AP430" i="1"/>
  <c r="AQ430" i="1"/>
  <c r="AR430" i="1"/>
  <c r="AS430" i="1"/>
  <c r="AL431" i="1"/>
  <c r="AM431" i="1"/>
  <c r="AN431" i="1"/>
  <c r="AO431" i="1"/>
  <c r="AP431" i="1"/>
  <c r="AQ431" i="1"/>
  <c r="AR431" i="1"/>
  <c r="AS431" i="1"/>
  <c r="AL432" i="1"/>
  <c r="AM432" i="1"/>
  <c r="AP432" i="1"/>
  <c r="AQ432" i="1"/>
  <c r="AR432" i="1"/>
  <c r="AS432" i="1"/>
  <c r="AL433" i="1"/>
  <c r="AM433" i="1"/>
  <c r="AN433" i="1"/>
  <c r="AO433" i="1"/>
  <c r="AP433" i="1"/>
  <c r="AQ433" i="1"/>
  <c r="AR433" i="1"/>
  <c r="AS433" i="1"/>
  <c r="AL434" i="1"/>
  <c r="AM434" i="1"/>
  <c r="AN434" i="1"/>
  <c r="AO434" i="1"/>
  <c r="AP434" i="1"/>
  <c r="AQ434" i="1"/>
  <c r="AR434" i="1"/>
  <c r="AS434" i="1"/>
  <c r="AL435" i="1"/>
  <c r="AM435" i="1"/>
  <c r="AN435" i="1"/>
  <c r="AO435" i="1"/>
  <c r="AP435" i="1"/>
  <c r="AQ435" i="1"/>
  <c r="AR435" i="1"/>
  <c r="AS435" i="1"/>
  <c r="AL436" i="1"/>
  <c r="AM436" i="1"/>
  <c r="AP436" i="1"/>
  <c r="AQ436" i="1"/>
  <c r="AR436" i="1"/>
  <c r="AS436" i="1"/>
  <c r="AL437" i="1"/>
  <c r="AM437" i="1"/>
  <c r="AN437" i="1"/>
  <c r="AO437" i="1"/>
  <c r="AP437" i="1"/>
  <c r="AQ437" i="1"/>
  <c r="AR437" i="1"/>
  <c r="AS437" i="1"/>
  <c r="AL438" i="1"/>
  <c r="AM438" i="1"/>
  <c r="AN438" i="1"/>
  <c r="AO438" i="1"/>
  <c r="AP438" i="1"/>
  <c r="AQ438" i="1"/>
  <c r="AR438" i="1"/>
  <c r="AS438" i="1"/>
  <c r="AL439" i="1"/>
  <c r="AM439" i="1"/>
  <c r="AN439" i="1"/>
  <c r="AO439" i="1"/>
  <c r="AP439" i="1"/>
  <c r="AQ439" i="1"/>
  <c r="AR439" i="1"/>
  <c r="AS439" i="1"/>
  <c r="AL440" i="1"/>
  <c r="AM440" i="1"/>
  <c r="AP440" i="1"/>
  <c r="AQ440" i="1"/>
  <c r="AR440" i="1"/>
  <c r="AS440" i="1"/>
  <c r="AL441" i="1"/>
  <c r="AM441" i="1"/>
  <c r="AN441" i="1"/>
  <c r="AO441" i="1"/>
  <c r="AP441" i="1"/>
  <c r="AQ441" i="1"/>
  <c r="AR441" i="1"/>
  <c r="AS441" i="1"/>
  <c r="AL442" i="1"/>
  <c r="AM442" i="1"/>
  <c r="AN442" i="1"/>
  <c r="AO442" i="1"/>
  <c r="AP442" i="1"/>
  <c r="AQ442" i="1"/>
  <c r="AR442" i="1"/>
  <c r="AS442" i="1"/>
  <c r="AL443" i="1"/>
  <c r="AM443" i="1"/>
  <c r="AN443" i="1"/>
  <c r="AO443" i="1"/>
  <c r="AP443" i="1"/>
  <c r="AQ443" i="1"/>
  <c r="AR443" i="1"/>
  <c r="AS443" i="1"/>
  <c r="AL444" i="1"/>
  <c r="AM444" i="1"/>
  <c r="AN444" i="1"/>
  <c r="AP444" i="1"/>
  <c r="AQ444" i="1"/>
  <c r="AR444" i="1"/>
  <c r="AS444" i="1"/>
  <c r="AL445" i="1"/>
  <c r="AM445" i="1"/>
  <c r="AN445" i="1"/>
  <c r="AO445" i="1"/>
  <c r="AP445" i="1"/>
  <c r="AQ445" i="1"/>
  <c r="AR445" i="1"/>
  <c r="AS445" i="1"/>
  <c r="AL446" i="1"/>
  <c r="AM446" i="1"/>
  <c r="AN446" i="1"/>
  <c r="AO446" i="1"/>
  <c r="AP446" i="1"/>
  <c r="AQ446" i="1"/>
  <c r="AR446" i="1"/>
  <c r="AS446" i="1"/>
  <c r="AL447" i="1"/>
  <c r="AM447" i="1"/>
  <c r="AN447" i="1"/>
  <c r="AO447" i="1"/>
  <c r="AP447" i="1"/>
  <c r="AQ447" i="1"/>
  <c r="AR447" i="1"/>
  <c r="AS447" i="1"/>
  <c r="AL448" i="1"/>
  <c r="AM448" i="1"/>
  <c r="AP448" i="1"/>
  <c r="AQ448" i="1"/>
  <c r="AR448" i="1"/>
  <c r="AS448" i="1"/>
  <c r="AL449" i="1"/>
  <c r="AM449" i="1"/>
  <c r="AN449" i="1"/>
  <c r="AO449" i="1"/>
  <c r="AP449" i="1"/>
  <c r="AQ449" i="1"/>
  <c r="AR449" i="1"/>
  <c r="AS449" i="1"/>
  <c r="AL450" i="1"/>
  <c r="AM450" i="1"/>
  <c r="AN450" i="1"/>
  <c r="AO450" i="1"/>
  <c r="AP450" i="1"/>
  <c r="AQ450" i="1"/>
  <c r="AR450" i="1"/>
  <c r="AS450" i="1"/>
  <c r="AL451" i="1"/>
  <c r="AM451" i="1"/>
  <c r="AN451" i="1"/>
  <c r="AO451" i="1"/>
  <c r="AP451" i="1"/>
  <c r="AQ451" i="1"/>
  <c r="AR451" i="1"/>
  <c r="AS451" i="1"/>
  <c r="AL452" i="1"/>
  <c r="AM452" i="1"/>
  <c r="AP452" i="1"/>
  <c r="AQ452" i="1"/>
  <c r="AR452" i="1"/>
  <c r="AS452" i="1"/>
  <c r="AL453" i="1"/>
  <c r="AM453" i="1"/>
  <c r="AN453" i="1"/>
  <c r="AO453" i="1"/>
  <c r="AP453" i="1"/>
  <c r="AQ453" i="1"/>
  <c r="AR453" i="1"/>
  <c r="AS453" i="1"/>
  <c r="AL454" i="1"/>
  <c r="AM454" i="1"/>
  <c r="AN454" i="1"/>
  <c r="AO454" i="1"/>
  <c r="AP454" i="1"/>
  <c r="AQ454" i="1"/>
  <c r="AR454" i="1"/>
  <c r="AS454" i="1"/>
  <c r="AL455" i="1"/>
  <c r="AM455" i="1"/>
  <c r="AN455" i="1"/>
  <c r="AO455" i="1"/>
  <c r="AP455" i="1"/>
  <c r="AQ455" i="1"/>
  <c r="AR455" i="1"/>
  <c r="AS455" i="1"/>
  <c r="AL456" i="1"/>
  <c r="AM456" i="1"/>
  <c r="AP456" i="1"/>
  <c r="AQ456" i="1"/>
  <c r="AR456" i="1"/>
  <c r="AS456" i="1"/>
  <c r="AL457" i="1"/>
  <c r="AM457" i="1"/>
  <c r="AN457" i="1"/>
  <c r="AO457" i="1"/>
  <c r="AP457" i="1"/>
  <c r="AQ457" i="1"/>
  <c r="AR457" i="1"/>
  <c r="AS457" i="1"/>
  <c r="AL458" i="1"/>
  <c r="AM458" i="1"/>
  <c r="AN458" i="1"/>
  <c r="AO458" i="1"/>
  <c r="AP458" i="1"/>
  <c r="AQ458" i="1"/>
  <c r="AR458" i="1"/>
  <c r="AS458" i="1"/>
  <c r="AL459" i="1"/>
  <c r="AM459" i="1"/>
  <c r="AN459" i="1"/>
  <c r="AO459" i="1"/>
  <c r="AP459" i="1"/>
  <c r="AQ459" i="1"/>
  <c r="AR459" i="1"/>
  <c r="AS459" i="1"/>
  <c r="AL460" i="1"/>
  <c r="AM460" i="1"/>
  <c r="AP460" i="1"/>
  <c r="AQ460" i="1"/>
  <c r="AR460" i="1"/>
  <c r="AS460" i="1"/>
  <c r="AL461" i="1"/>
  <c r="AM461" i="1"/>
  <c r="AN461" i="1"/>
  <c r="AO461" i="1"/>
  <c r="AP461" i="1"/>
  <c r="AQ461" i="1"/>
  <c r="AR461" i="1"/>
  <c r="AS461" i="1"/>
  <c r="AL462" i="1"/>
  <c r="AM462" i="1"/>
  <c r="AN462" i="1"/>
  <c r="AO462" i="1"/>
  <c r="AP462" i="1"/>
  <c r="AQ462" i="1"/>
  <c r="AR462" i="1"/>
  <c r="AS462" i="1"/>
  <c r="AL463" i="1"/>
  <c r="AM463" i="1"/>
  <c r="AN463" i="1"/>
  <c r="AO463" i="1"/>
  <c r="AP463" i="1"/>
  <c r="AQ463" i="1"/>
  <c r="AR463" i="1"/>
  <c r="AS463" i="1"/>
  <c r="AL464" i="1"/>
  <c r="AM464" i="1"/>
  <c r="AP464" i="1"/>
  <c r="AQ464" i="1"/>
  <c r="AR464" i="1"/>
  <c r="AS464" i="1"/>
  <c r="AL465" i="1"/>
  <c r="AM465" i="1"/>
  <c r="AN465" i="1"/>
  <c r="AO465" i="1"/>
  <c r="AP465" i="1"/>
  <c r="AQ465" i="1"/>
  <c r="AR465" i="1"/>
  <c r="AS465" i="1"/>
  <c r="AL466" i="1"/>
  <c r="AM466" i="1"/>
  <c r="AN466" i="1"/>
  <c r="AO466" i="1"/>
  <c r="AP466" i="1"/>
  <c r="AQ466" i="1"/>
  <c r="AR466" i="1"/>
  <c r="AS466" i="1"/>
  <c r="AL467" i="1"/>
  <c r="AM467" i="1"/>
  <c r="AN467" i="1"/>
  <c r="AO467" i="1"/>
  <c r="AP467" i="1"/>
  <c r="AQ467" i="1"/>
  <c r="AR467" i="1"/>
  <c r="AS467" i="1"/>
  <c r="AL468" i="1"/>
  <c r="AM468" i="1"/>
  <c r="AP468" i="1"/>
  <c r="AQ468" i="1"/>
  <c r="AR468" i="1"/>
  <c r="AS468" i="1"/>
  <c r="AL469" i="1"/>
  <c r="AM469" i="1"/>
  <c r="AN469" i="1"/>
  <c r="AO469" i="1"/>
  <c r="AP469" i="1"/>
  <c r="AQ469" i="1"/>
  <c r="AR469" i="1"/>
  <c r="AS469" i="1"/>
  <c r="AL470" i="1"/>
  <c r="AM470" i="1"/>
  <c r="AN470" i="1"/>
  <c r="AO470" i="1"/>
  <c r="AP470" i="1"/>
  <c r="AQ470" i="1"/>
  <c r="AR470" i="1"/>
  <c r="AS470" i="1"/>
  <c r="AL471" i="1"/>
  <c r="AM471" i="1"/>
  <c r="AN471" i="1"/>
  <c r="AO471" i="1"/>
  <c r="AP471" i="1"/>
  <c r="AQ471" i="1"/>
  <c r="AR471" i="1"/>
  <c r="AS471" i="1"/>
  <c r="AL472" i="1"/>
  <c r="AM472" i="1"/>
  <c r="AP472" i="1"/>
  <c r="AQ472" i="1"/>
  <c r="AR472" i="1"/>
  <c r="AS472" i="1"/>
  <c r="AL473" i="1"/>
  <c r="AM473" i="1"/>
  <c r="AN473" i="1"/>
  <c r="AO473" i="1"/>
  <c r="AP473" i="1"/>
  <c r="AQ473" i="1"/>
  <c r="AR473" i="1"/>
  <c r="AS473" i="1"/>
  <c r="AL474" i="1"/>
  <c r="AM474" i="1"/>
  <c r="AN474" i="1"/>
  <c r="AO474" i="1"/>
  <c r="AP474" i="1"/>
  <c r="AQ474" i="1"/>
  <c r="AR474" i="1"/>
  <c r="AS474" i="1"/>
  <c r="AL475" i="1"/>
  <c r="AM475" i="1"/>
  <c r="AN475" i="1"/>
  <c r="AO475" i="1"/>
  <c r="AP475" i="1"/>
  <c r="AQ475" i="1"/>
  <c r="AR475" i="1"/>
  <c r="AS475" i="1"/>
  <c r="AL476" i="1"/>
  <c r="AM476" i="1"/>
  <c r="AP476" i="1"/>
  <c r="AQ476" i="1"/>
  <c r="AR476" i="1"/>
  <c r="AS476" i="1"/>
  <c r="AL477" i="1"/>
  <c r="AM477" i="1"/>
  <c r="AN477" i="1"/>
  <c r="AO477" i="1"/>
  <c r="AP477" i="1"/>
  <c r="AQ477" i="1"/>
  <c r="AR477" i="1"/>
  <c r="AS477" i="1"/>
  <c r="AL478" i="1"/>
  <c r="AM478" i="1"/>
  <c r="AN478" i="1"/>
  <c r="AO478" i="1"/>
  <c r="AP478" i="1"/>
  <c r="AQ478" i="1"/>
  <c r="AR478" i="1"/>
  <c r="AS478" i="1"/>
  <c r="AL479" i="1"/>
  <c r="AM479" i="1"/>
  <c r="AN479" i="1"/>
  <c r="AO479" i="1"/>
  <c r="AP479" i="1"/>
  <c r="AQ479" i="1"/>
  <c r="AR479" i="1"/>
  <c r="AS479" i="1"/>
  <c r="AL480" i="1"/>
  <c r="AM480" i="1"/>
  <c r="AP480" i="1"/>
  <c r="AQ480" i="1"/>
  <c r="AR480" i="1"/>
  <c r="AS480" i="1"/>
  <c r="AL481" i="1"/>
  <c r="AM481" i="1"/>
  <c r="AN481" i="1"/>
  <c r="AO481" i="1"/>
  <c r="AP481" i="1"/>
  <c r="AQ481" i="1"/>
  <c r="AR481" i="1"/>
  <c r="AS481" i="1"/>
  <c r="AL482" i="1"/>
  <c r="AM482" i="1"/>
  <c r="AN482" i="1"/>
  <c r="AO482" i="1"/>
  <c r="AP482" i="1"/>
  <c r="AQ482" i="1"/>
  <c r="AR482" i="1"/>
  <c r="AS482" i="1"/>
  <c r="AL483" i="1"/>
  <c r="AM483" i="1"/>
  <c r="AN483" i="1"/>
  <c r="AO483" i="1"/>
  <c r="AP483" i="1"/>
  <c r="AQ483" i="1"/>
  <c r="AR483" i="1"/>
  <c r="AS483" i="1"/>
  <c r="AL484" i="1"/>
  <c r="AM484" i="1"/>
  <c r="AP484" i="1"/>
  <c r="AQ484" i="1"/>
  <c r="AR484" i="1"/>
  <c r="AS484" i="1"/>
  <c r="AL485" i="1"/>
  <c r="AM485" i="1"/>
  <c r="AN485" i="1"/>
  <c r="AO485" i="1"/>
  <c r="AP485" i="1"/>
  <c r="AQ485" i="1"/>
  <c r="AR485" i="1"/>
  <c r="AS485" i="1"/>
  <c r="AL486" i="1"/>
  <c r="AM486" i="1"/>
  <c r="AN486" i="1"/>
  <c r="AO486" i="1"/>
  <c r="AP486" i="1"/>
  <c r="AQ486" i="1"/>
  <c r="AR486" i="1"/>
  <c r="AS486" i="1"/>
  <c r="AL487" i="1"/>
  <c r="AM487" i="1"/>
  <c r="AN487" i="1"/>
  <c r="AO487" i="1"/>
  <c r="AP487" i="1"/>
  <c r="AQ487" i="1"/>
  <c r="AR487" i="1"/>
  <c r="AS487" i="1"/>
  <c r="AL488" i="1"/>
  <c r="AM488" i="1"/>
  <c r="AP488" i="1"/>
  <c r="AQ488" i="1"/>
  <c r="AR488" i="1"/>
  <c r="AS488" i="1"/>
  <c r="AL489" i="1"/>
  <c r="AM489" i="1"/>
  <c r="AN489" i="1"/>
  <c r="AO489" i="1"/>
  <c r="AP489" i="1"/>
  <c r="AQ489" i="1"/>
  <c r="AR489" i="1"/>
  <c r="AS489" i="1"/>
  <c r="AL490" i="1"/>
  <c r="AM490" i="1"/>
  <c r="AN490" i="1"/>
  <c r="AO490" i="1"/>
  <c r="AP490" i="1"/>
  <c r="AQ490" i="1"/>
  <c r="AR490" i="1"/>
  <c r="AS490" i="1"/>
  <c r="AL491" i="1"/>
  <c r="AM491" i="1"/>
  <c r="AN491" i="1"/>
  <c r="AO491" i="1"/>
  <c r="AP491" i="1"/>
  <c r="AQ491" i="1"/>
  <c r="AR491" i="1"/>
  <c r="AS491" i="1"/>
  <c r="AL492" i="1"/>
  <c r="AM492" i="1"/>
  <c r="AP492" i="1"/>
  <c r="AQ492" i="1"/>
  <c r="AR492" i="1"/>
  <c r="AS492" i="1"/>
  <c r="AL493" i="1"/>
  <c r="AM493" i="1"/>
  <c r="AN493" i="1"/>
  <c r="AO493" i="1"/>
  <c r="AP493" i="1"/>
  <c r="AQ493" i="1"/>
  <c r="AR493" i="1"/>
  <c r="AS493" i="1"/>
  <c r="AL494" i="1"/>
  <c r="AM494" i="1"/>
  <c r="AN494" i="1"/>
  <c r="AO494" i="1"/>
  <c r="AP494" i="1"/>
  <c r="AQ494" i="1"/>
  <c r="AR494" i="1"/>
  <c r="AS494" i="1"/>
  <c r="AL495" i="1"/>
  <c r="AM495" i="1"/>
  <c r="AN495" i="1"/>
  <c r="AO495" i="1"/>
  <c r="AP495" i="1"/>
  <c r="AQ495" i="1"/>
  <c r="AR495" i="1"/>
  <c r="AS495" i="1"/>
  <c r="AL496" i="1"/>
  <c r="AM496" i="1"/>
  <c r="AP496" i="1"/>
  <c r="AQ496" i="1"/>
  <c r="AR496" i="1"/>
  <c r="AS496" i="1"/>
  <c r="AL497" i="1"/>
  <c r="AM497" i="1"/>
  <c r="AN497" i="1"/>
  <c r="AO497" i="1"/>
  <c r="AP497" i="1"/>
  <c r="AQ497" i="1"/>
  <c r="AR497" i="1"/>
  <c r="AS497" i="1"/>
  <c r="AL498" i="1"/>
  <c r="AM498" i="1"/>
  <c r="AN498" i="1"/>
  <c r="AO498" i="1"/>
  <c r="AP498" i="1"/>
  <c r="AQ498" i="1"/>
  <c r="AR498" i="1"/>
  <c r="AS498" i="1"/>
  <c r="AL499" i="1"/>
  <c r="AM499" i="1"/>
  <c r="AN499" i="1"/>
  <c r="AO499" i="1"/>
  <c r="AP499" i="1"/>
  <c r="AQ499" i="1"/>
  <c r="AR499" i="1"/>
  <c r="AS499" i="1"/>
  <c r="AL500" i="1"/>
  <c r="AM500" i="1"/>
  <c r="AP500" i="1"/>
  <c r="AQ500" i="1"/>
  <c r="AR500" i="1"/>
  <c r="AS500" i="1"/>
  <c r="AL501" i="1"/>
  <c r="AM501" i="1"/>
  <c r="AN501" i="1"/>
  <c r="AO501" i="1"/>
  <c r="AP501" i="1"/>
  <c r="AQ501" i="1"/>
  <c r="AR501" i="1"/>
  <c r="AS501" i="1"/>
  <c r="AL502" i="1"/>
  <c r="AM502" i="1"/>
  <c r="AN502" i="1"/>
  <c r="AO502" i="1"/>
  <c r="AP502" i="1"/>
  <c r="AQ502" i="1"/>
  <c r="AR502" i="1"/>
  <c r="AS502" i="1"/>
  <c r="AL503" i="1"/>
  <c r="AM503" i="1"/>
  <c r="AN503" i="1"/>
  <c r="AO503" i="1"/>
  <c r="AP503" i="1"/>
  <c r="AQ503" i="1"/>
  <c r="AR503" i="1"/>
  <c r="AS503" i="1"/>
  <c r="AL504" i="1"/>
  <c r="AM504" i="1"/>
  <c r="AP504" i="1"/>
  <c r="AQ504" i="1"/>
  <c r="AR504" i="1"/>
  <c r="AS504" i="1"/>
  <c r="AL505" i="1"/>
  <c r="AM505" i="1"/>
  <c r="AN505" i="1"/>
  <c r="AO505" i="1"/>
  <c r="AP505" i="1"/>
  <c r="AQ505" i="1"/>
  <c r="AR505" i="1"/>
  <c r="AS505" i="1"/>
  <c r="AL506" i="1"/>
  <c r="AM506" i="1"/>
  <c r="AN506" i="1"/>
  <c r="AO506" i="1"/>
  <c r="AP506" i="1"/>
  <c r="AQ506" i="1"/>
  <c r="AR506" i="1"/>
  <c r="AS506" i="1"/>
  <c r="AL507" i="1"/>
  <c r="AM507" i="1"/>
  <c r="AN507" i="1"/>
  <c r="AO507" i="1"/>
  <c r="AP507" i="1"/>
  <c r="AQ507" i="1"/>
  <c r="AR507" i="1"/>
  <c r="AS507" i="1"/>
  <c r="AL508" i="1"/>
  <c r="AM508" i="1"/>
  <c r="AP508" i="1"/>
  <c r="AQ508" i="1"/>
  <c r="AR508" i="1"/>
  <c r="AS508" i="1"/>
  <c r="AL509" i="1"/>
  <c r="AM509" i="1"/>
  <c r="AN509" i="1"/>
  <c r="AO509" i="1"/>
  <c r="AP509" i="1"/>
  <c r="AQ509" i="1"/>
  <c r="AR509" i="1"/>
  <c r="AS509" i="1"/>
  <c r="AL510" i="1"/>
  <c r="AM510" i="1"/>
  <c r="AN510" i="1"/>
  <c r="AO510" i="1"/>
  <c r="AP510" i="1"/>
  <c r="AQ510" i="1"/>
  <c r="AR510" i="1"/>
  <c r="AS510" i="1"/>
  <c r="AL511" i="1"/>
  <c r="AM511" i="1"/>
  <c r="AN511" i="1"/>
  <c r="AO511" i="1"/>
  <c r="AP511" i="1"/>
  <c r="AQ511" i="1"/>
  <c r="AR511" i="1"/>
  <c r="AS511" i="1"/>
  <c r="AL512" i="1"/>
  <c r="AM512" i="1"/>
  <c r="AP512" i="1"/>
  <c r="AQ512" i="1"/>
  <c r="AR512" i="1"/>
  <c r="AS512" i="1"/>
  <c r="AL513" i="1"/>
  <c r="AM513" i="1"/>
  <c r="AN513" i="1"/>
  <c r="AO513" i="1"/>
  <c r="AP513" i="1"/>
  <c r="AQ513" i="1"/>
  <c r="AR513" i="1"/>
  <c r="AS513" i="1"/>
  <c r="AL514" i="1"/>
  <c r="AM514" i="1"/>
  <c r="AN514" i="1"/>
  <c r="AO514" i="1"/>
  <c r="AP514" i="1"/>
  <c r="AQ514" i="1"/>
  <c r="AR514" i="1"/>
  <c r="AS514" i="1"/>
  <c r="AL515" i="1"/>
  <c r="AM515" i="1"/>
  <c r="AN515" i="1"/>
  <c r="AO515" i="1"/>
  <c r="AP515" i="1"/>
  <c r="AQ515" i="1"/>
  <c r="AR515" i="1"/>
  <c r="AS515" i="1"/>
  <c r="AL516" i="1"/>
  <c r="AM516" i="1"/>
  <c r="AP516" i="1"/>
  <c r="AQ516" i="1"/>
  <c r="AR516" i="1"/>
  <c r="AS516" i="1"/>
  <c r="AL517" i="1"/>
  <c r="AM517" i="1"/>
  <c r="AN517" i="1"/>
  <c r="AO517" i="1"/>
  <c r="AP517" i="1"/>
  <c r="AQ517" i="1"/>
  <c r="AR517" i="1"/>
  <c r="AS517" i="1"/>
  <c r="AL518" i="1"/>
  <c r="AM518" i="1"/>
  <c r="AN518" i="1"/>
  <c r="AO518" i="1"/>
  <c r="AP518" i="1"/>
  <c r="AQ518" i="1"/>
  <c r="AR518" i="1"/>
  <c r="AS518" i="1"/>
  <c r="AL519" i="1"/>
  <c r="AM519" i="1"/>
  <c r="AN519" i="1"/>
  <c r="AO519" i="1"/>
  <c r="AP519" i="1"/>
  <c r="AQ519" i="1"/>
  <c r="AR519" i="1"/>
  <c r="AS519" i="1"/>
  <c r="AL520" i="1"/>
  <c r="AM520" i="1"/>
  <c r="AP520" i="1"/>
  <c r="AQ520" i="1"/>
  <c r="AR520" i="1"/>
  <c r="AS520" i="1"/>
  <c r="AL521" i="1"/>
  <c r="AM521" i="1"/>
  <c r="AN521" i="1"/>
  <c r="AO521" i="1"/>
  <c r="AP521" i="1"/>
  <c r="AQ521" i="1"/>
  <c r="AR521" i="1"/>
  <c r="AS521" i="1"/>
  <c r="AL522" i="1"/>
  <c r="AM522" i="1"/>
  <c r="AN522" i="1"/>
  <c r="AO522" i="1"/>
  <c r="AP522" i="1"/>
  <c r="AQ522" i="1"/>
  <c r="AR522" i="1"/>
  <c r="AS522" i="1"/>
  <c r="AL523" i="1"/>
  <c r="AM523" i="1"/>
  <c r="AN523" i="1"/>
  <c r="AO523" i="1"/>
  <c r="AP523" i="1"/>
  <c r="AQ523" i="1"/>
  <c r="AR523" i="1"/>
  <c r="AS523" i="1"/>
  <c r="AL524" i="1"/>
  <c r="AM524" i="1"/>
  <c r="AP524" i="1"/>
  <c r="AQ524" i="1"/>
  <c r="AR524" i="1"/>
  <c r="AS524" i="1"/>
  <c r="AL525" i="1"/>
  <c r="AM525" i="1"/>
  <c r="AN525" i="1"/>
  <c r="AO525" i="1"/>
  <c r="AP525" i="1"/>
  <c r="AQ525" i="1"/>
  <c r="AR525" i="1"/>
  <c r="AS525" i="1"/>
  <c r="AL526" i="1"/>
  <c r="AM526" i="1"/>
  <c r="AN526" i="1"/>
  <c r="AO526" i="1"/>
  <c r="AP526" i="1"/>
  <c r="AQ526" i="1"/>
  <c r="AR526" i="1"/>
  <c r="AS526" i="1"/>
  <c r="AL527" i="1"/>
  <c r="AM527" i="1"/>
  <c r="AN527" i="1"/>
  <c r="AO527" i="1"/>
  <c r="AP527" i="1"/>
  <c r="AQ527" i="1"/>
  <c r="AR527" i="1"/>
  <c r="AS527" i="1"/>
  <c r="AL528" i="1"/>
  <c r="AM528" i="1"/>
  <c r="AP528" i="1"/>
  <c r="AQ528" i="1"/>
  <c r="AR528" i="1"/>
  <c r="AS528" i="1"/>
  <c r="AL529" i="1"/>
  <c r="AM529" i="1"/>
  <c r="AN529" i="1"/>
  <c r="AO529" i="1"/>
  <c r="AP529" i="1"/>
  <c r="AQ529" i="1"/>
  <c r="AR529" i="1"/>
  <c r="AS529" i="1"/>
  <c r="AL530" i="1"/>
  <c r="AM530" i="1"/>
  <c r="AN530" i="1"/>
  <c r="AO530" i="1"/>
  <c r="AP530" i="1"/>
  <c r="AQ530" i="1"/>
  <c r="AR530" i="1"/>
  <c r="AS530" i="1"/>
  <c r="AL531" i="1"/>
  <c r="AM531" i="1"/>
  <c r="AN531" i="1"/>
  <c r="AO531" i="1"/>
  <c r="AP531" i="1"/>
  <c r="AQ531" i="1"/>
  <c r="AR531" i="1"/>
  <c r="AS531" i="1"/>
  <c r="AL532" i="1"/>
  <c r="AM532" i="1"/>
  <c r="AP532" i="1"/>
  <c r="AQ532" i="1"/>
  <c r="AR532" i="1"/>
  <c r="AS532" i="1"/>
  <c r="AL533" i="1"/>
  <c r="AM533" i="1"/>
  <c r="AN533" i="1"/>
  <c r="AO533" i="1"/>
  <c r="AP533" i="1"/>
  <c r="AQ533" i="1"/>
  <c r="AR533" i="1"/>
  <c r="AS533" i="1"/>
  <c r="AL534" i="1"/>
  <c r="AM534" i="1"/>
  <c r="AN534" i="1"/>
  <c r="AO534" i="1"/>
  <c r="AP534" i="1"/>
  <c r="AQ534" i="1"/>
  <c r="AR534" i="1"/>
  <c r="AS534" i="1"/>
  <c r="AL535" i="1"/>
  <c r="AM535" i="1"/>
  <c r="AN535" i="1"/>
  <c r="AO535" i="1"/>
  <c r="AP535" i="1"/>
  <c r="AQ535" i="1"/>
  <c r="AR535" i="1"/>
  <c r="AS535" i="1"/>
  <c r="AL536" i="1"/>
  <c r="AM536" i="1"/>
  <c r="AP536" i="1"/>
  <c r="AQ536" i="1"/>
  <c r="AR536" i="1"/>
  <c r="AS536" i="1"/>
  <c r="AL537" i="1"/>
  <c r="AM537" i="1"/>
  <c r="AN537" i="1"/>
  <c r="AO537" i="1"/>
  <c r="AP537" i="1"/>
  <c r="AQ537" i="1"/>
  <c r="AR537" i="1"/>
  <c r="AS537" i="1"/>
  <c r="AL538" i="1"/>
  <c r="AM538" i="1"/>
  <c r="AN538" i="1"/>
  <c r="AO538" i="1"/>
  <c r="AP538" i="1"/>
  <c r="AQ538" i="1"/>
  <c r="AR538" i="1"/>
  <c r="AS538" i="1"/>
  <c r="AL539" i="1"/>
  <c r="AM539" i="1"/>
  <c r="AN539" i="1"/>
  <c r="AO539" i="1"/>
  <c r="AP539" i="1"/>
  <c r="AQ539" i="1"/>
  <c r="AR539" i="1"/>
  <c r="AS539" i="1"/>
  <c r="AL540" i="1"/>
  <c r="AM540" i="1"/>
  <c r="AP540" i="1"/>
  <c r="AQ540" i="1"/>
  <c r="AR540" i="1"/>
  <c r="AS540" i="1"/>
  <c r="AL541" i="1"/>
  <c r="AM541" i="1"/>
  <c r="AN541" i="1"/>
  <c r="AO541" i="1"/>
  <c r="AP541" i="1"/>
  <c r="AQ541" i="1"/>
  <c r="AR541" i="1"/>
  <c r="AS541" i="1"/>
  <c r="AL542" i="1"/>
  <c r="AM542" i="1"/>
  <c r="AN542" i="1"/>
  <c r="AO542" i="1"/>
  <c r="AP542" i="1"/>
  <c r="AQ542" i="1"/>
  <c r="AR542" i="1"/>
  <c r="AS542" i="1"/>
  <c r="AL543" i="1"/>
  <c r="AM543" i="1"/>
  <c r="AN543" i="1"/>
  <c r="AO543" i="1"/>
  <c r="AP543" i="1"/>
  <c r="AQ543" i="1"/>
  <c r="AR543" i="1"/>
  <c r="AS543" i="1"/>
  <c r="AL544" i="1"/>
  <c r="AM544" i="1"/>
  <c r="AP544" i="1"/>
  <c r="AQ544" i="1"/>
  <c r="AR544" i="1"/>
  <c r="AS544" i="1"/>
  <c r="AL545" i="1"/>
  <c r="AM545" i="1"/>
  <c r="AN545" i="1"/>
  <c r="AO545" i="1"/>
  <c r="AP545" i="1"/>
  <c r="AQ545" i="1"/>
  <c r="AR545" i="1"/>
  <c r="AS545" i="1"/>
  <c r="AL546" i="1"/>
  <c r="AM546" i="1"/>
  <c r="AN546" i="1"/>
  <c r="AO546" i="1"/>
  <c r="AP546" i="1"/>
  <c r="AQ546" i="1"/>
  <c r="AR546" i="1"/>
  <c r="AS546" i="1"/>
  <c r="AL547" i="1"/>
  <c r="AM547" i="1"/>
  <c r="AN547" i="1"/>
  <c r="AO547" i="1"/>
  <c r="AP547" i="1"/>
  <c r="AQ547" i="1"/>
  <c r="AR547" i="1"/>
  <c r="AS547" i="1"/>
  <c r="AL548" i="1"/>
  <c r="AM548" i="1"/>
  <c r="AP548" i="1"/>
  <c r="AQ548" i="1"/>
  <c r="AR548" i="1"/>
  <c r="AS548" i="1"/>
  <c r="AL549" i="1"/>
  <c r="AM549" i="1"/>
  <c r="AN549" i="1"/>
  <c r="AO549" i="1"/>
  <c r="AP549" i="1"/>
  <c r="AQ549" i="1"/>
  <c r="AR549" i="1"/>
  <c r="AS549" i="1"/>
  <c r="AL550" i="1"/>
  <c r="AM550" i="1"/>
  <c r="AN550" i="1"/>
  <c r="AO550" i="1"/>
  <c r="AP550" i="1"/>
  <c r="AQ550" i="1"/>
  <c r="AR550" i="1"/>
  <c r="AS550" i="1"/>
  <c r="AL551" i="1"/>
  <c r="AM551" i="1"/>
  <c r="AN551" i="1"/>
  <c r="AO551" i="1"/>
  <c r="AP551" i="1"/>
  <c r="AQ551" i="1"/>
  <c r="AR551" i="1"/>
  <c r="AS551" i="1"/>
  <c r="AL552" i="1"/>
  <c r="AM552" i="1"/>
  <c r="AP552" i="1"/>
  <c r="AQ552" i="1"/>
  <c r="AR552" i="1"/>
  <c r="AS552" i="1"/>
  <c r="AL553" i="1"/>
  <c r="AM553" i="1"/>
  <c r="AN553" i="1"/>
  <c r="AO553" i="1"/>
  <c r="AP553" i="1"/>
  <c r="AQ553" i="1"/>
  <c r="AR553" i="1"/>
  <c r="AS553" i="1"/>
  <c r="AL554" i="1"/>
  <c r="AM554" i="1"/>
  <c r="AN554" i="1"/>
  <c r="AO554" i="1"/>
  <c r="AP554" i="1"/>
  <c r="AQ554" i="1"/>
  <c r="AR554" i="1"/>
  <c r="AS554" i="1"/>
  <c r="AL555" i="1"/>
  <c r="AM555" i="1"/>
  <c r="AN555" i="1"/>
  <c r="AO555" i="1"/>
  <c r="AP555" i="1"/>
  <c r="AQ555" i="1"/>
  <c r="AR555" i="1"/>
  <c r="AS555" i="1"/>
  <c r="AL556" i="1"/>
  <c r="AM556" i="1"/>
  <c r="AP556" i="1"/>
  <c r="AQ556" i="1"/>
  <c r="AR556" i="1"/>
  <c r="AS556" i="1"/>
  <c r="AL557" i="1"/>
  <c r="AM557" i="1"/>
  <c r="AN557" i="1"/>
  <c r="AO557" i="1"/>
  <c r="AP557" i="1"/>
  <c r="AQ557" i="1"/>
  <c r="AR557" i="1"/>
  <c r="AS557" i="1"/>
  <c r="AL558" i="1"/>
  <c r="AM558" i="1"/>
  <c r="AN558" i="1"/>
  <c r="AO558" i="1"/>
  <c r="AP558" i="1"/>
  <c r="AQ558" i="1"/>
  <c r="AR558" i="1"/>
  <c r="AS558" i="1"/>
  <c r="AL559" i="1"/>
  <c r="AM559" i="1"/>
  <c r="AN559" i="1"/>
  <c r="AO559" i="1"/>
  <c r="AP559" i="1"/>
  <c r="AQ559" i="1"/>
  <c r="AR559" i="1"/>
  <c r="AS559" i="1"/>
  <c r="AL560" i="1"/>
  <c r="AM560" i="1"/>
  <c r="AP560" i="1"/>
  <c r="AQ560" i="1"/>
  <c r="AR560" i="1"/>
  <c r="AS560" i="1"/>
  <c r="AL561" i="1"/>
  <c r="AM561" i="1"/>
  <c r="AN561" i="1"/>
  <c r="AO561" i="1"/>
  <c r="AP561" i="1"/>
  <c r="AQ561" i="1"/>
  <c r="AR561" i="1"/>
  <c r="AS561" i="1"/>
  <c r="AL562" i="1"/>
  <c r="AM562" i="1"/>
  <c r="AN562" i="1"/>
  <c r="AO562" i="1"/>
  <c r="AP562" i="1"/>
  <c r="AQ562" i="1"/>
  <c r="AR562" i="1"/>
  <c r="AS562" i="1"/>
  <c r="AL563" i="1"/>
  <c r="AM563" i="1"/>
  <c r="AN563" i="1"/>
  <c r="AO563" i="1"/>
  <c r="AP563" i="1"/>
  <c r="AQ563" i="1"/>
  <c r="AR563" i="1"/>
  <c r="AS563" i="1"/>
  <c r="AL564" i="1"/>
  <c r="AM564" i="1"/>
  <c r="AP564" i="1"/>
  <c r="AQ564" i="1"/>
  <c r="AR564" i="1"/>
  <c r="AS564" i="1"/>
  <c r="AL565" i="1"/>
  <c r="AM565" i="1"/>
  <c r="AN565" i="1"/>
  <c r="AO565" i="1"/>
  <c r="AP565" i="1"/>
  <c r="AQ565" i="1"/>
  <c r="AR565" i="1"/>
  <c r="AS565" i="1"/>
  <c r="AL566" i="1"/>
  <c r="AM566" i="1"/>
  <c r="AN566" i="1"/>
  <c r="AO566" i="1"/>
  <c r="AP566" i="1"/>
  <c r="AQ566" i="1"/>
  <c r="AR566" i="1"/>
  <c r="AS566" i="1"/>
  <c r="AL567" i="1"/>
  <c r="AM567" i="1"/>
  <c r="AN567" i="1"/>
  <c r="AO567" i="1"/>
  <c r="AP567" i="1"/>
  <c r="AQ567" i="1"/>
  <c r="AR567" i="1"/>
  <c r="AS567" i="1"/>
  <c r="AL568" i="1"/>
  <c r="AM568" i="1"/>
  <c r="AP568" i="1"/>
  <c r="AQ568" i="1"/>
  <c r="AR568" i="1"/>
  <c r="AS568" i="1"/>
  <c r="AL569" i="1"/>
  <c r="AM569" i="1"/>
  <c r="AN569" i="1"/>
  <c r="AO569" i="1"/>
  <c r="AP569" i="1"/>
  <c r="AQ569" i="1"/>
  <c r="AR569" i="1"/>
  <c r="AS569" i="1"/>
  <c r="AL570" i="1"/>
  <c r="AM570" i="1"/>
  <c r="AN570" i="1"/>
  <c r="AO570" i="1"/>
  <c r="AP570" i="1"/>
  <c r="AQ570" i="1"/>
  <c r="AR570" i="1"/>
  <c r="AS570" i="1"/>
  <c r="AL571" i="1"/>
  <c r="AM571" i="1"/>
  <c r="AN571" i="1"/>
  <c r="AO571" i="1"/>
  <c r="AP571" i="1"/>
  <c r="AQ571" i="1"/>
  <c r="AR571" i="1"/>
  <c r="AS571" i="1"/>
  <c r="AL572" i="1"/>
  <c r="AM572" i="1"/>
  <c r="AP572" i="1"/>
  <c r="AQ572" i="1"/>
  <c r="AR572" i="1"/>
  <c r="AS572" i="1"/>
  <c r="AL573" i="1"/>
  <c r="AM573" i="1"/>
  <c r="AN573" i="1"/>
  <c r="AO573" i="1"/>
  <c r="AP573" i="1"/>
  <c r="AQ573" i="1"/>
  <c r="AR573" i="1"/>
  <c r="AS573" i="1"/>
  <c r="AL574" i="1"/>
  <c r="AM574" i="1"/>
  <c r="AN574" i="1"/>
  <c r="AO574" i="1"/>
  <c r="AP574" i="1"/>
  <c r="AQ574" i="1"/>
  <c r="AR574" i="1"/>
  <c r="AS574" i="1"/>
  <c r="AL575" i="1"/>
  <c r="AM575" i="1"/>
  <c r="AN575" i="1"/>
  <c r="AO575" i="1"/>
  <c r="AP575" i="1"/>
  <c r="AQ575" i="1"/>
  <c r="AR575" i="1"/>
  <c r="AS575" i="1"/>
  <c r="AL576" i="1"/>
  <c r="AM576" i="1"/>
  <c r="AP576" i="1"/>
  <c r="AQ576" i="1"/>
  <c r="AR576" i="1"/>
  <c r="AS576" i="1"/>
  <c r="AL577" i="1"/>
  <c r="AM577" i="1"/>
  <c r="AN577" i="1"/>
  <c r="AO577" i="1"/>
  <c r="AP577" i="1"/>
  <c r="AQ577" i="1"/>
  <c r="AR577" i="1"/>
  <c r="AS577" i="1"/>
  <c r="AL578" i="1"/>
  <c r="AM578" i="1"/>
  <c r="AN578" i="1"/>
  <c r="AO578" i="1"/>
  <c r="AP578" i="1"/>
  <c r="AQ578" i="1"/>
  <c r="AR578" i="1"/>
  <c r="AS578" i="1"/>
  <c r="AL579" i="1"/>
  <c r="AM579" i="1"/>
  <c r="AN579" i="1"/>
  <c r="AO579" i="1"/>
  <c r="AP579" i="1"/>
  <c r="AQ579" i="1"/>
  <c r="AR579" i="1"/>
  <c r="AS579" i="1"/>
  <c r="AL580" i="1"/>
  <c r="AM580" i="1"/>
  <c r="AP580" i="1"/>
  <c r="AQ580" i="1"/>
  <c r="AR580" i="1"/>
  <c r="AS580" i="1"/>
  <c r="AL581" i="1"/>
  <c r="AM581" i="1"/>
  <c r="AN581" i="1"/>
  <c r="AO581" i="1"/>
  <c r="AP581" i="1"/>
  <c r="AQ581" i="1"/>
  <c r="AR581" i="1"/>
  <c r="AS581" i="1"/>
  <c r="AL582" i="1"/>
  <c r="AM582" i="1"/>
  <c r="AN582" i="1"/>
  <c r="AO582" i="1"/>
  <c r="AP582" i="1"/>
  <c r="AQ582" i="1"/>
  <c r="AR582" i="1"/>
  <c r="AS582" i="1"/>
  <c r="AL583" i="1"/>
  <c r="AM583" i="1"/>
  <c r="AN583" i="1"/>
  <c r="AO583" i="1"/>
  <c r="AP583" i="1"/>
  <c r="AQ583" i="1"/>
  <c r="AR583" i="1"/>
  <c r="AS583" i="1"/>
  <c r="AL584" i="1"/>
  <c r="AM584" i="1"/>
  <c r="AP584" i="1"/>
  <c r="AQ584" i="1"/>
  <c r="AR584" i="1"/>
  <c r="AS584" i="1"/>
  <c r="AL585" i="1"/>
  <c r="AM585" i="1"/>
  <c r="AN585" i="1"/>
  <c r="AO585" i="1"/>
  <c r="AP585" i="1"/>
  <c r="AQ585" i="1"/>
  <c r="AR585" i="1"/>
  <c r="AS585" i="1"/>
  <c r="AL586" i="1"/>
  <c r="AM586" i="1"/>
  <c r="AN586" i="1"/>
  <c r="AO586" i="1"/>
  <c r="AP586" i="1"/>
  <c r="AQ586" i="1"/>
  <c r="AR586" i="1"/>
  <c r="AS586" i="1"/>
  <c r="AL587" i="1"/>
  <c r="AM587" i="1"/>
  <c r="AN587" i="1"/>
  <c r="AO587" i="1"/>
  <c r="AP587" i="1"/>
  <c r="AQ587" i="1"/>
  <c r="AR587" i="1"/>
  <c r="AS587" i="1"/>
  <c r="AL588" i="1"/>
  <c r="AM588" i="1"/>
  <c r="AP588" i="1"/>
  <c r="AQ588" i="1"/>
  <c r="AR588" i="1"/>
  <c r="AS588" i="1"/>
  <c r="AL589" i="1"/>
  <c r="AM589" i="1"/>
  <c r="AN589" i="1"/>
  <c r="AO589" i="1"/>
  <c r="AP589" i="1"/>
  <c r="AQ589" i="1"/>
  <c r="AR589" i="1"/>
  <c r="AS589" i="1"/>
  <c r="AL590" i="1"/>
  <c r="AM590" i="1"/>
  <c r="AN590" i="1"/>
  <c r="AO590" i="1"/>
  <c r="AP590" i="1"/>
  <c r="AQ590" i="1"/>
  <c r="AR590" i="1"/>
  <c r="AS590" i="1"/>
  <c r="AL591" i="1"/>
  <c r="AM591" i="1"/>
  <c r="AN591" i="1"/>
  <c r="AO591" i="1"/>
  <c r="AP591" i="1"/>
  <c r="AQ591" i="1"/>
  <c r="AR591" i="1"/>
  <c r="AS591" i="1"/>
  <c r="AL592" i="1"/>
  <c r="AM592" i="1"/>
  <c r="AP592" i="1"/>
  <c r="AQ592" i="1"/>
  <c r="AR592" i="1"/>
  <c r="AS592" i="1"/>
  <c r="AL593" i="1"/>
  <c r="AM593" i="1"/>
  <c r="AN593" i="1"/>
  <c r="AO593" i="1"/>
  <c r="AP593" i="1"/>
  <c r="AQ593" i="1"/>
  <c r="AR593" i="1"/>
  <c r="AS593" i="1"/>
  <c r="AL594" i="1"/>
  <c r="AM594" i="1"/>
  <c r="AN594" i="1"/>
  <c r="AO594" i="1"/>
  <c r="AP594" i="1"/>
  <c r="AQ594" i="1"/>
  <c r="AR594" i="1"/>
  <c r="AS594" i="1"/>
  <c r="AL595" i="1"/>
  <c r="AM595" i="1"/>
  <c r="AN595" i="1"/>
  <c r="AO595" i="1"/>
  <c r="AP595" i="1"/>
  <c r="AQ595" i="1"/>
  <c r="AR595" i="1"/>
  <c r="AS595" i="1"/>
  <c r="AL596" i="1"/>
  <c r="AM596" i="1"/>
  <c r="AP596" i="1"/>
  <c r="AQ596" i="1"/>
  <c r="AR596" i="1"/>
  <c r="AS596" i="1"/>
  <c r="AL597" i="1"/>
  <c r="AM597" i="1"/>
  <c r="AN597" i="1"/>
  <c r="AO597" i="1"/>
  <c r="AP597" i="1"/>
  <c r="AQ597" i="1"/>
  <c r="AR597" i="1"/>
  <c r="AS597" i="1"/>
  <c r="AL598" i="1"/>
  <c r="AM598" i="1"/>
  <c r="AN598" i="1"/>
  <c r="AO598" i="1"/>
  <c r="AP598" i="1"/>
  <c r="AQ598" i="1"/>
  <c r="AR598" i="1"/>
  <c r="AS598" i="1"/>
  <c r="AL599" i="1"/>
  <c r="AM599" i="1"/>
  <c r="AN599" i="1"/>
  <c r="AO599" i="1"/>
  <c r="AP599" i="1"/>
  <c r="AQ599" i="1"/>
  <c r="AR599" i="1"/>
  <c r="AS599" i="1"/>
  <c r="AL600" i="1"/>
  <c r="AM600" i="1"/>
  <c r="AP600" i="1"/>
  <c r="AQ600" i="1"/>
  <c r="AR600" i="1"/>
  <c r="AS600" i="1"/>
  <c r="AL601" i="1"/>
  <c r="AM601" i="1"/>
  <c r="AN601" i="1"/>
  <c r="AO601" i="1"/>
  <c r="AP601" i="1"/>
  <c r="AQ601" i="1"/>
  <c r="AR601" i="1"/>
  <c r="AS601" i="1"/>
  <c r="AL602" i="1"/>
  <c r="AM602" i="1"/>
  <c r="AN602" i="1"/>
  <c r="AO602" i="1"/>
  <c r="AP602" i="1"/>
  <c r="AQ602" i="1"/>
  <c r="AR602" i="1"/>
  <c r="AS602" i="1"/>
  <c r="AL603" i="1"/>
  <c r="AM603" i="1"/>
  <c r="AN603" i="1"/>
  <c r="AO603" i="1"/>
  <c r="AP603" i="1"/>
  <c r="AQ603" i="1"/>
  <c r="AR603" i="1"/>
  <c r="AS603" i="1"/>
  <c r="AL604" i="1"/>
  <c r="AM604" i="1"/>
  <c r="AP604" i="1"/>
  <c r="AQ604" i="1"/>
  <c r="AR604" i="1"/>
  <c r="AS604" i="1"/>
  <c r="AL605" i="1"/>
  <c r="AM605" i="1"/>
  <c r="AN605" i="1"/>
  <c r="AO605" i="1"/>
  <c r="AP605" i="1"/>
  <c r="AQ605" i="1"/>
  <c r="AR605" i="1"/>
  <c r="AS605" i="1"/>
  <c r="AL606" i="1"/>
  <c r="AM606" i="1"/>
  <c r="AN606" i="1"/>
  <c r="AO606" i="1"/>
  <c r="AP606" i="1"/>
  <c r="AQ606" i="1"/>
  <c r="AR606" i="1"/>
  <c r="AS606" i="1"/>
  <c r="AL607" i="1"/>
  <c r="AM607" i="1"/>
  <c r="AN607" i="1"/>
  <c r="AO607" i="1"/>
  <c r="AP607" i="1"/>
  <c r="AQ607" i="1"/>
  <c r="AR607" i="1"/>
  <c r="AS607" i="1"/>
  <c r="AL608" i="1"/>
  <c r="AM608" i="1"/>
  <c r="AP608" i="1"/>
  <c r="AQ608" i="1"/>
  <c r="AR608" i="1"/>
  <c r="AS608" i="1"/>
  <c r="AL609" i="1"/>
  <c r="AM609" i="1"/>
  <c r="AN609" i="1"/>
  <c r="AO609" i="1"/>
  <c r="AP609" i="1"/>
  <c r="AQ609" i="1"/>
  <c r="AR609" i="1"/>
  <c r="AS609" i="1"/>
  <c r="AL610" i="1"/>
  <c r="AM610" i="1"/>
  <c r="AN610" i="1"/>
  <c r="AO610" i="1"/>
  <c r="AP610" i="1"/>
  <c r="AQ610" i="1"/>
  <c r="AR610" i="1"/>
  <c r="AS610" i="1"/>
  <c r="AL611" i="1"/>
  <c r="AM611" i="1"/>
  <c r="AN611" i="1"/>
  <c r="AO611" i="1"/>
  <c r="AP611" i="1"/>
  <c r="AQ611" i="1"/>
  <c r="AR611" i="1"/>
  <c r="AS611" i="1"/>
  <c r="AL612" i="1"/>
  <c r="AM612" i="1"/>
  <c r="AP612" i="1"/>
  <c r="AQ612" i="1"/>
  <c r="AR612" i="1"/>
  <c r="AS612" i="1"/>
  <c r="AL613" i="1"/>
  <c r="AM613" i="1"/>
  <c r="AN613" i="1"/>
  <c r="AO613" i="1"/>
  <c r="AP613" i="1"/>
  <c r="AQ613" i="1"/>
  <c r="AR613" i="1"/>
  <c r="AS613" i="1"/>
  <c r="AL614" i="1"/>
  <c r="AM614" i="1"/>
  <c r="AN614" i="1"/>
  <c r="AO614" i="1"/>
  <c r="AP614" i="1"/>
  <c r="AQ614" i="1"/>
  <c r="AR614" i="1"/>
  <c r="AS614" i="1"/>
  <c r="AL615" i="1"/>
  <c r="AM615" i="1"/>
  <c r="AN615" i="1"/>
  <c r="AO615" i="1"/>
  <c r="AP615" i="1"/>
  <c r="AQ615" i="1"/>
  <c r="AR615" i="1"/>
  <c r="AS615" i="1"/>
  <c r="AL616" i="1"/>
  <c r="AM616" i="1"/>
  <c r="AP616" i="1"/>
  <c r="AQ616" i="1"/>
  <c r="AR616" i="1"/>
  <c r="AS616" i="1"/>
  <c r="AL617" i="1"/>
  <c r="AM617" i="1"/>
  <c r="AN617" i="1"/>
  <c r="AO617" i="1"/>
  <c r="AP617" i="1"/>
  <c r="AQ617" i="1"/>
  <c r="AR617" i="1"/>
  <c r="AS617" i="1"/>
  <c r="AL618" i="1"/>
  <c r="AM618" i="1"/>
  <c r="AN618" i="1"/>
  <c r="AO618" i="1"/>
  <c r="AP618" i="1"/>
  <c r="AQ618" i="1"/>
  <c r="AR618" i="1"/>
  <c r="AS618" i="1"/>
  <c r="AL619" i="1"/>
  <c r="AM619" i="1"/>
  <c r="AN619" i="1"/>
  <c r="AO619" i="1"/>
  <c r="AP619" i="1"/>
  <c r="AQ619" i="1"/>
  <c r="AR619" i="1"/>
  <c r="AS619" i="1"/>
  <c r="AL620" i="1"/>
  <c r="AM620" i="1"/>
  <c r="AP620" i="1"/>
  <c r="AQ620" i="1"/>
  <c r="AR620" i="1"/>
  <c r="AS620" i="1"/>
  <c r="AL621" i="1"/>
  <c r="AM621" i="1"/>
  <c r="AN621" i="1"/>
  <c r="AO621" i="1"/>
  <c r="AP621" i="1"/>
  <c r="AQ621" i="1"/>
  <c r="AR621" i="1"/>
  <c r="AS621" i="1"/>
  <c r="AL622" i="1"/>
  <c r="AM622" i="1"/>
  <c r="AN622" i="1"/>
  <c r="AO622" i="1"/>
  <c r="AP622" i="1"/>
  <c r="AQ622" i="1"/>
  <c r="AR622" i="1"/>
  <c r="AS622" i="1"/>
  <c r="AL623" i="1"/>
  <c r="AM623" i="1"/>
  <c r="AN623" i="1"/>
  <c r="AO623" i="1"/>
  <c r="AP623" i="1"/>
  <c r="AQ623" i="1"/>
  <c r="AR623" i="1"/>
  <c r="AS623" i="1"/>
  <c r="AL624" i="1"/>
  <c r="AM624" i="1"/>
  <c r="AP624" i="1"/>
  <c r="AQ624" i="1"/>
  <c r="AR624" i="1"/>
  <c r="AS624" i="1"/>
  <c r="AL625" i="1"/>
  <c r="AM625" i="1"/>
  <c r="AN625" i="1"/>
  <c r="AO625" i="1"/>
  <c r="AP625" i="1"/>
  <c r="AQ625" i="1"/>
  <c r="AR625" i="1"/>
  <c r="AS625" i="1"/>
  <c r="AL626" i="1"/>
  <c r="AM626" i="1"/>
  <c r="AN626" i="1"/>
  <c r="AO626" i="1"/>
  <c r="AP626" i="1"/>
  <c r="AQ626" i="1"/>
  <c r="AR626" i="1"/>
  <c r="AS626" i="1"/>
  <c r="AL627" i="1"/>
  <c r="AM627" i="1"/>
  <c r="AN627" i="1"/>
  <c r="AO627" i="1"/>
  <c r="AP627" i="1"/>
  <c r="AQ627" i="1"/>
  <c r="AR627" i="1"/>
  <c r="AS627" i="1"/>
  <c r="AL628" i="1"/>
  <c r="AM628" i="1"/>
  <c r="AP628" i="1"/>
  <c r="AQ628" i="1"/>
  <c r="AR628" i="1"/>
  <c r="AS628" i="1"/>
  <c r="AL629" i="1"/>
  <c r="AM629" i="1"/>
  <c r="AN629" i="1"/>
  <c r="AO629" i="1"/>
  <c r="AP629" i="1"/>
  <c r="AQ629" i="1"/>
  <c r="AR629" i="1"/>
  <c r="AS629" i="1"/>
  <c r="AL630" i="1"/>
  <c r="AM630" i="1"/>
  <c r="AN630" i="1"/>
  <c r="AO630" i="1"/>
  <c r="AP630" i="1"/>
  <c r="AQ630" i="1"/>
  <c r="AR630" i="1"/>
  <c r="AS630" i="1"/>
  <c r="AL631" i="1"/>
  <c r="AM631" i="1"/>
  <c r="AN631" i="1"/>
  <c r="AO631" i="1"/>
  <c r="AP631" i="1"/>
  <c r="AQ631" i="1"/>
  <c r="AR631" i="1"/>
  <c r="AS631" i="1"/>
  <c r="AL632" i="1"/>
  <c r="AM632" i="1"/>
  <c r="AP632" i="1"/>
  <c r="AQ632" i="1"/>
  <c r="AR632" i="1"/>
  <c r="AS632" i="1"/>
  <c r="AL633" i="1"/>
  <c r="AM633" i="1"/>
  <c r="AN633" i="1"/>
  <c r="AO633" i="1"/>
  <c r="AP633" i="1"/>
  <c r="AQ633" i="1"/>
  <c r="AR633" i="1"/>
  <c r="AS633" i="1"/>
  <c r="AL634" i="1"/>
  <c r="AM634" i="1"/>
  <c r="AN634" i="1"/>
  <c r="AO634" i="1"/>
  <c r="AP634" i="1"/>
  <c r="AQ634" i="1"/>
  <c r="AR634" i="1"/>
  <c r="AS634" i="1"/>
  <c r="AL635" i="1"/>
  <c r="AM635" i="1"/>
  <c r="AN635" i="1"/>
  <c r="AO635" i="1"/>
  <c r="AP635" i="1"/>
  <c r="AQ635" i="1"/>
  <c r="AR635" i="1"/>
  <c r="AS635" i="1"/>
  <c r="AL636" i="1"/>
  <c r="AM636" i="1"/>
  <c r="AN636" i="1"/>
  <c r="AP636" i="1"/>
  <c r="AQ636" i="1"/>
  <c r="AR636" i="1"/>
  <c r="AS636" i="1"/>
  <c r="AL637" i="1"/>
  <c r="AM637" i="1"/>
  <c r="AN637" i="1"/>
  <c r="AO637" i="1"/>
  <c r="AP637" i="1"/>
  <c r="AQ637" i="1"/>
  <c r="AR637" i="1"/>
  <c r="AS637" i="1"/>
  <c r="AL638" i="1"/>
  <c r="AM638" i="1"/>
  <c r="AN638" i="1"/>
  <c r="AO638" i="1"/>
  <c r="AP638" i="1"/>
  <c r="AQ638" i="1"/>
  <c r="AR638" i="1"/>
  <c r="AS638" i="1"/>
  <c r="AL639" i="1"/>
  <c r="AM639" i="1"/>
  <c r="AN639" i="1"/>
  <c r="AO639" i="1"/>
  <c r="AP639" i="1"/>
  <c r="AQ639" i="1"/>
  <c r="AR639" i="1"/>
  <c r="AS639" i="1"/>
  <c r="AL640" i="1"/>
  <c r="AM640" i="1"/>
  <c r="AP640" i="1"/>
  <c r="AQ640" i="1"/>
  <c r="AR640" i="1"/>
  <c r="AS640" i="1"/>
  <c r="AL641" i="1"/>
  <c r="AM641" i="1"/>
  <c r="AN641" i="1"/>
  <c r="AO641" i="1"/>
  <c r="AP641" i="1"/>
  <c r="AQ641" i="1"/>
  <c r="AR641" i="1"/>
  <c r="AS641" i="1"/>
  <c r="AL642" i="1"/>
  <c r="AM642" i="1"/>
  <c r="AN642" i="1"/>
  <c r="AO642" i="1"/>
  <c r="AP642" i="1"/>
  <c r="AQ642" i="1"/>
  <c r="AR642" i="1"/>
  <c r="AS642" i="1"/>
  <c r="AL643" i="1"/>
  <c r="AM643" i="1"/>
  <c r="AN643" i="1"/>
  <c r="AO643" i="1"/>
  <c r="AP643" i="1"/>
  <c r="AQ643" i="1"/>
  <c r="AR643" i="1"/>
  <c r="AS643" i="1"/>
  <c r="AL644" i="1"/>
  <c r="AM644" i="1"/>
  <c r="AP644" i="1"/>
  <c r="AQ644" i="1"/>
  <c r="AR644" i="1"/>
  <c r="AS644" i="1"/>
  <c r="AL645" i="1"/>
  <c r="AM645" i="1"/>
  <c r="AN645" i="1"/>
  <c r="AO645" i="1"/>
  <c r="AP645" i="1"/>
  <c r="AQ645" i="1"/>
  <c r="AR645" i="1"/>
  <c r="AS645" i="1"/>
  <c r="AL646" i="1"/>
  <c r="AM646" i="1"/>
  <c r="AN646" i="1"/>
  <c r="AO646" i="1"/>
  <c r="AP646" i="1"/>
  <c r="AQ646" i="1"/>
  <c r="AR646" i="1"/>
  <c r="AS646" i="1"/>
  <c r="AL647" i="1"/>
  <c r="AM647" i="1"/>
  <c r="AN647" i="1"/>
  <c r="AO647" i="1"/>
  <c r="AP647" i="1"/>
  <c r="AQ647" i="1"/>
  <c r="AR647" i="1"/>
  <c r="AS647" i="1"/>
  <c r="AL648" i="1"/>
  <c r="AM648" i="1"/>
  <c r="AP648" i="1"/>
  <c r="AQ648" i="1"/>
  <c r="AR648" i="1"/>
  <c r="AS648" i="1"/>
  <c r="AL649" i="1"/>
  <c r="AM649" i="1"/>
  <c r="AN649" i="1"/>
  <c r="AO649" i="1"/>
  <c r="AP649" i="1"/>
  <c r="AQ649" i="1"/>
  <c r="AR649" i="1"/>
  <c r="AS649" i="1"/>
  <c r="AL650" i="1"/>
  <c r="AM650" i="1"/>
  <c r="AN650" i="1"/>
  <c r="AO650" i="1"/>
  <c r="AP650" i="1"/>
  <c r="AQ650" i="1"/>
  <c r="AR650" i="1"/>
  <c r="AS650" i="1"/>
  <c r="AL651" i="1"/>
  <c r="AM651" i="1"/>
  <c r="AN651" i="1"/>
  <c r="AO651" i="1"/>
  <c r="AP651" i="1"/>
  <c r="AQ651" i="1"/>
  <c r="AR651" i="1"/>
  <c r="AS651" i="1"/>
  <c r="AL652" i="1"/>
  <c r="AM652" i="1"/>
  <c r="AP652" i="1"/>
  <c r="AQ652" i="1"/>
  <c r="AR652" i="1"/>
  <c r="AS652" i="1"/>
  <c r="AL653" i="1"/>
  <c r="AM653" i="1"/>
  <c r="AN653" i="1"/>
  <c r="AO653" i="1"/>
  <c r="AP653" i="1"/>
  <c r="AQ653" i="1"/>
  <c r="AR653" i="1"/>
  <c r="AS653" i="1"/>
  <c r="AL654" i="1"/>
  <c r="AM654" i="1"/>
  <c r="AN654" i="1"/>
  <c r="AO654" i="1"/>
  <c r="AP654" i="1"/>
  <c r="AQ654" i="1"/>
  <c r="AR654" i="1"/>
  <c r="AS654" i="1"/>
  <c r="AL655" i="1"/>
  <c r="AM655" i="1"/>
  <c r="AN655" i="1"/>
  <c r="AO655" i="1"/>
  <c r="AP655" i="1"/>
  <c r="AQ655" i="1"/>
  <c r="AR655" i="1"/>
  <c r="AS655" i="1"/>
  <c r="AL656" i="1"/>
  <c r="AM656" i="1"/>
  <c r="AP656" i="1"/>
  <c r="AQ656" i="1"/>
  <c r="AR656" i="1"/>
  <c r="AS656" i="1"/>
  <c r="AL657" i="1"/>
  <c r="AM657" i="1"/>
  <c r="AN657" i="1"/>
  <c r="AO657" i="1"/>
  <c r="AP657" i="1"/>
  <c r="AQ657" i="1"/>
  <c r="AR657" i="1"/>
  <c r="AS657" i="1"/>
  <c r="AL658" i="1"/>
  <c r="AM658" i="1"/>
  <c r="AN658" i="1"/>
  <c r="AO658" i="1"/>
  <c r="AP658" i="1"/>
  <c r="AQ658" i="1"/>
  <c r="AR658" i="1"/>
  <c r="AS658" i="1"/>
  <c r="AL659" i="1"/>
  <c r="AM659" i="1"/>
  <c r="AN659" i="1"/>
  <c r="AO659" i="1"/>
  <c r="AP659" i="1"/>
  <c r="AQ659" i="1"/>
  <c r="AR659" i="1"/>
  <c r="AS659" i="1"/>
  <c r="AL660" i="1"/>
  <c r="AM660" i="1"/>
  <c r="AP660" i="1"/>
  <c r="AQ660" i="1"/>
  <c r="AR660" i="1"/>
  <c r="AS660" i="1"/>
  <c r="AL661" i="1"/>
  <c r="AM661" i="1"/>
  <c r="AN661" i="1"/>
  <c r="AO661" i="1"/>
  <c r="AP661" i="1"/>
  <c r="AQ661" i="1"/>
  <c r="AR661" i="1"/>
  <c r="AS661" i="1"/>
  <c r="AL662" i="1"/>
  <c r="AM662" i="1"/>
  <c r="AN662" i="1"/>
  <c r="AO662" i="1"/>
  <c r="AP662" i="1"/>
  <c r="AQ662" i="1"/>
  <c r="AR662" i="1"/>
  <c r="AS662" i="1"/>
  <c r="AL663" i="1"/>
  <c r="AM663" i="1"/>
  <c r="AN663" i="1"/>
  <c r="AO663" i="1"/>
  <c r="AP663" i="1"/>
  <c r="AQ663" i="1"/>
  <c r="AR663" i="1"/>
  <c r="AS663" i="1"/>
  <c r="AL664" i="1"/>
  <c r="AM664" i="1"/>
  <c r="AP664" i="1"/>
  <c r="AQ664" i="1"/>
  <c r="AR664" i="1"/>
  <c r="AS664" i="1"/>
  <c r="AL665" i="1"/>
  <c r="AM665" i="1"/>
  <c r="AN665" i="1"/>
  <c r="AO665" i="1"/>
  <c r="AP665" i="1"/>
  <c r="AQ665" i="1"/>
  <c r="AR665" i="1"/>
  <c r="AS665" i="1"/>
  <c r="AL666" i="1"/>
  <c r="AM666" i="1"/>
  <c r="AN666" i="1"/>
  <c r="AO666" i="1"/>
  <c r="AP666" i="1"/>
  <c r="AQ666" i="1"/>
  <c r="AR666" i="1"/>
  <c r="AS666" i="1"/>
  <c r="AL667" i="1"/>
  <c r="AM667" i="1"/>
  <c r="AN667" i="1"/>
  <c r="AO667" i="1"/>
  <c r="AP667" i="1"/>
  <c r="AQ667" i="1"/>
  <c r="AR667" i="1"/>
  <c r="AS667" i="1"/>
  <c r="AL668" i="1"/>
  <c r="AM668" i="1"/>
  <c r="AP668" i="1"/>
  <c r="AQ668" i="1"/>
  <c r="AR668" i="1"/>
  <c r="AS668" i="1"/>
  <c r="AL669" i="1"/>
  <c r="AM669" i="1"/>
  <c r="AN669" i="1"/>
  <c r="AO669" i="1"/>
  <c r="AP669" i="1"/>
  <c r="AQ669" i="1"/>
  <c r="AR669" i="1"/>
  <c r="AS669" i="1"/>
  <c r="AL670" i="1"/>
  <c r="AM670" i="1"/>
  <c r="AN670" i="1"/>
  <c r="AO670" i="1"/>
  <c r="AP670" i="1"/>
  <c r="AQ670" i="1"/>
  <c r="AR670" i="1"/>
  <c r="AS670" i="1"/>
  <c r="AL671" i="1"/>
  <c r="AM671" i="1"/>
  <c r="AN671" i="1"/>
  <c r="AO671" i="1"/>
  <c r="AP671" i="1"/>
  <c r="AQ671" i="1"/>
  <c r="AR671" i="1"/>
  <c r="AS671" i="1"/>
  <c r="AL672" i="1"/>
  <c r="AM672" i="1"/>
  <c r="AP672" i="1"/>
  <c r="AQ672" i="1"/>
  <c r="AR672" i="1"/>
  <c r="AS672" i="1"/>
  <c r="AL673" i="1"/>
  <c r="AM673" i="1"/>
  <c r="AN673" i="1"/>
  <c r="AO673" i="1"/>
  <c r="AP673" i="1"/>
  <c r="AQ673" i="1"/>
  <c r="AR673" i="1"/>
  <c r="AS673" i="1"/>
  <c r="AL674" i="1"/>
  <c r="AM674" i="1"/>
  <c r="AN674" i="1"/>
  <c r="AO674" i="1"/>
  <c r="AP674" i="1"/>
  <c r="AQ674" i="1"/>
  <c r="AR674" i="1"/>
  <c r="AS674" i="1"/>
  <c r="AL675" i="1"/>
  <c r="AM675" i="1"/>
  <c r="AN675" i="1"/>
  <c r="AO675" i="1"/>
  <c r="AP675" i="1"/>
  <c r="AQ675" i="1"/>
  <c r="AR675" i="1"/>
  <c r="AS675" i="1"/>
  <c r="AL676" i="1"/>
  <c r="AM676" i="1"/>
  <c r="AP676" i="1"/>
  <c r="AQ676" i="1"/>
  <c r="AR676" i="1"/>
  <c r="AS676" i="1"/>
  <c r="AL677" i="1"/>
  <c r="AM677" i="1"/>
  <c r="AN677" i="1"/>
  <c r="AO677" i="1"/>
  <c r="AP677" i="1"/>
  <c r="AQ677" i="1"/>
  <c r="AR677" i="1"/>
  <c r="AS677" i="1"/>
  <c r="AL678" i="1"/>
  <c r="AM678" i="1"/>
  <c r="AN678" i="1"/>
  <c r="AO678" i="1"/>
  <c r="AP678" i="1"/>
  <c r="AQ678" i="1"/>
  <c r="AR678" i="1"/>
  <c r="AS678" i="1"/>
  <c r="AL679" i="1"/>
  <c r="AM679" i="1"/>
  <c r="AN679" i="1"/>
  <c r="AO679" i="1"/>
  <c r="AP679" i="1"/>
  <c r="AQ679" i="1"/>
  <c r="AR679" i="1"/>
  <c r="AS679" i="1"/>
  <c r="AL680" i="1"/>
  <c r="AM680" i="1"/>
  <c r="AP680" i="1"/>
  <c r="AQ680" i="1"/>
  <c r="AR680" i="1"/>
  <c r="AS680" i="1"/>
  <c r="AL681" i="1"/>
  <c r="AM681" i="1"/>
  <c r="AN681" i="1"/>
  <c r="AO681" i="1"/>
  <c r="AP681" i="1"/>
  <c r="AQ681" i="1"/>
  <c r="AR681" i="1"/>
  <c r="AS681" i="1"/>
  <c r="AL682" i="1"/>
  <c r="AM682" i="1"/>
  <c r="AN682" i="1"/>
  <c r="AO682" i="1"/>
  <c r="AP682" i="1"/>
  <c r="AQ682" i="1"/>
  <c r="AR682" i="1"/>
  <c r="AS682" i="1"/>
  <c r="AL683" i="1"/>
  <c r="AM683" i="1"/>
  <c r="AN683" i="1"/>
  <c r="AO683" i="1"/>
  <c r="AP683" i="1"/>
  <c r="AQ683" i="1"/>
  <c r="AR683" i="1"/>
  <c r="AS683" i="1"/>
  <c r="AL684" i="1"/>
  <c r="AM684" i="1"/>
  <c r="AP684" i="1"/>
  <c r="AQ684" i="1"/>
  <c r="AR684" i="1"/>
  <c r="AS684" i="1"/>
  <c r="AL685" i="1"/>
  <c r="AM685" i="1"/>
  <c r="AN685" i="1"/>
  <c r="AO685" i="1"/>
  <c r="AP685" i="1"/>
  <c r="AQ685" i="1"/>
  <c r="AR685" i="1"/>
  <c r="AS685" i="1"/>
  <c r="AL686" i="1"/>
  <c r="AM686" i="1"/>
  <c r="AN686" i="1"/>
  <c r="AO686" i="1"/>
  <c r="AP686" i="1"/>
  <c r="AQ686" i="1"/>
  <c r="AR686" i="1"/>
  <c r="AS686" i="1"/>
  <c r="AL687" i="1"/>
  <c r="AM687" i="1"/>
  <c r="AN687" i="1"/>
  <c r="AO687" i="1"/>
  <c r="AP687" i="1"/>
  <c r="AQ687" i="1"/>
  <c r="AR687" i="1"/>
  <c r="AS687" i="1"/>
  <c r="AL688" i="1"/>
  <c r="AM688" i="1"/>
  <c r="AP688" i="1"/>
  <c r="AQ688" i="1"/>
  <c r="AR688" i="1"/>
  <c r="AS688" i="1"/>
  <c r="AL689" i="1"/>
  <c r="AM689" i="1"/>
  <c r="AN689" i="1"/>
  <c r="AO689" i="1"/>
  <c r="AP689" i="1"/>
  <c r="AQ689" i="1"/>
  <c r="AR689" i="1"/>
  <c r="AS689" i="1"/>
  <c r="AL690" i="1"/>
  <c r="AM690" i="1"/>
  <c r="AN690" i="1"/>
  <c r="AO690" i="1"/>
  <c r="AP690" i="1"/>
  <c r="AQ690" i="1"/>
  <c r="AR690" i="1"/>
  <c r="AS690" i="1"/>
  <c r="AL691" i="1"/>
  <c r="AM691" i="1"/>
  <c r="AN691" i="1"/>
  <c r="AO691" i="1"/>
  <c r="AP691" i="1"/>
  <c r="AQ691" i="1"/>
  <c r="AR691" i="1"/>
  <c r="AS691" i="1"/>
  <c r="AL692" i="1"/>
  <c r="AM692" i="1"/>
  <c r="AP692" i="1"/>
  <c r="AQ692" i="1"/>
  <c r="AR692" i="1"/>
  <c r="AS692" i="1"/>
  <c r="AL693" i="1"/>
  <c r="AM693" i="1"/>
  <c r="AN693" i="1"/>
  <c r="AO693" i="1"/>
  <c r="AP693" i="1"/>
  <c r="AQ693" i="1"/>
  <c r="AR693" i="1"/>
  <c r="AS693" i="1"/>
  <c r="AL694" i="1"/>
  <c r="AM694" i="1"/>
  <c r="AN694" i="1"/>
  <c r="AO694" i="1"/>
  <c r="AP694" i="1"/>
  <c r="AQ694" i="1"/>
  <c r="AR694" i="1"/>
  <c r="AS694" i="1"/>
  <c r="AL695" i="1"/>
  <c r="AM695" i="1"/>
  <c r="AN695" i="1"/>
  <c r="AO695" i="1"/>
  <c r="AP695" i="1"/>
  <c r="AQ695" i="1"/>
  <c r="AR695" i="1"/>
  <c r="AS695" i="1"/>
  <c r="AL696" i="1"/>
  <c r="AM696" i="1"/>
  <c r="AP696" i="1"/>
  <c r="AQ696" i="1"/>
  <c r="AR696" i="1"/>
  <c r="AS696" i="1"/>
  <c r="AL697" i="1"/>
  <c r="AM697" i="1"/>
  <c r="AN697" i="1"/>
  <c r="AO697" i="1"/>
  <c r="AP697" i="1"/>
  <c r="AQ697" i="1"/>
  <c r="AR697" i="1"/>
  <c r="AS697" i="1"/>
  <c r="AL698" i="1"/>
  <c r="AM698" i="1"/>
  <c r="AN698" i="1"/>
  <c r="AO698" i="1"/>
  <c r="AP698" i="1"/>
  <c r="AQ698" i="1"/>
  <c r="AR698" i="1"/>
  <c r="AS698" i="1"/>
  <c r="AL699" i="1"/>
  <c r="AM699" i="1"/>
  <c r="AN699" i="1"/>
  <c r="AO699" i="1"/>
  <c r="AP699" i="1"/>
  <c r="AQ699" i="1"/>
  <c r="AR699" i="1"/>
  <c r="AS699" i="1"/>
  <c r="AL700" i="1"/>
  <c r="AM700" i="1"/>
  <c r="AN700" i="1"/>
  <c r="AP700" i="1"/>
  <c r="AQ700" i="1"/>
  <c r="AR700" i="1"/>
  <c r="AS700" i="1"/>
  <c r="AL701" i="1"/>
  <c r="AM701" i="1"/>
  <c r="AN701" i="1"/>
  <c r="AO701" i="1"/>
  <c r="AP701" i="1"/>
  <c r="AQ701" i="1"/>
  <c r="AR701" i="1"/>
  <c r="AS701" i="1"/>
  <c r="AL702" i="1"/>
  <c r="AM702" i="1"/>
  <c r="AN702" i="1"/>
  <c r="AO702" i="1"/>
  <c r="AP702" i="1"/>
  <c r="AQ702" i="1"/>
  <c r="AR702" i="1"/>
  <c r="AS702" i="1"/>
  <c r="AL703" i="1"/>
  <c r="AM703" i="1"/>
  <c r="AN703" i="1"/>
  <c r="AO703" i="1"/>
  <c r="AP703" i="1"/>
  <c r="AQ703" i="1"/>
  <c r="AR703" i="1"/>
  <c r="AS703" i="1"/>
  <c r="AL704" i="1"/>
  <c r="AM704" i="1"/>
  <c r="AP704" i="1"/>
  <c r="AQ704" i="1"/>
  <c r="AR704" i="1"/>
  <c r="AS704" i="1"/>
  <c r="AL705" i="1"/>
  <c r="AM705" i="1"/>
  <c r="AN705" i="1"/>
  <c r="AO705" i="1"/>
  <c r="AP705" i="1"/>
  <c r="AQ705" i="1"/>
  <c r="AR705" i="1"/>
  <c r="AS705" i="1"/>
  <c r="AL706" i="1"/>
  <c r="AM706" i="1"/>
  <c r="AN706" i="1"/>
  <c r="AO706" i="1"/>
  <c r="AP706" i="1"/>
  <c r="AQ706" i="1"/>
  <c r="AR706" i="1"/>
  <c r="AS706" i="1"/>
  <c r="AL707" i="1"/>
  <c r="AM707" i="1"/>
  <c r="AN707" i="1"/>
  <c r="AO707" i="1"/>
  <c r="AP707" i="1"/>
  <c r="AQ707" i="1"/>
  <c r="AR707" i="1"/>
  <c r="AS707" i="1"/>
  <c r="AL708" i="1"/>
  <c r="AM708" i="1"/>
  <c r="AP708" i="1"/>
  <c r="AQ708" i="1"/>
  <c r="AR708" i="1"/>
  <c r="AS708" i="1"/>
  <c r="AL709" i="1"/>
  <c r="AM709" i="1"/>
  <c r="AN709" i="1"/>
  <c r="AO709" i="1"/>
  <c r="AP709" i="1"/>
  <c r="AQ709" i="1"/>
  <c r="AR709" i="1"/>
  <c r="AS709" i="1"/>
  <c r="AL710" i="1"/>
  <c r="AM710" i="1"/>
  <c r="AN710" i="1"/>
  <c r="AO710" i="1"/>
  <c r="AP710" i="1"/>
  <c r="AQ710" i="1"/>
  <c r="AR710" i="1"/>
  <c r="AS710" i="1"/>
  <c r="AL711" i="1"/>
  <c r="AM711" i="1"/>
  <c r="AN711" i="1"/>
  <c r="AO711" i="1"/>
  <c r="AP711" i="1"/>
  <c r="AQ711" i="1"/>
  <c r="AR711" i="1"/>
  <c r="AS711" i="1"/>
  <c r="AL712" i="1"/>
  <c r="AM712" i="1"/>
  <c r="AP712" i="1"/>
  <c r="AQ712" i="1"/>
  <c r="AR712" i="1"/>
  <c r="AS712" i="1"/>
  <c r="AL713" i="1"/>
  <c r="AM713" i="1"/>
  <c r="AN713" i="1"/>
  <c r="AO713" i="1"/>
  <c r="AP713" i="1"/>
  <c r="AQ713" i="1"/>
  <c r="AR713" i="1"/>
  <c r="AS713" i="1"/>
  <c r="AL714" i="1"/>
  <c r="AM714" i="1"/>
  <c r="AN714" i="1"/>
  <c r="AO714" i="1"/>
  <c r="AP714" i="1"/>
  <c r="AQ714" i="1"/>
  <c r="AR714" i="1"/>
  <c r="AS714" i="1"/>
  <c r="AL715" i="1"/>
  <c r="AM715" i="1"/>
  <c r="AN715" i="1"/>
  <c r="AO715" i="1"/>
  <c r="AP715" i="1"/>
  <c r="AQ715" i="1"/>
  <c r="AR715" i="1"/>
  <c r="AS715" i="1"/>
  <c r="AL716" i="1"/>
  <c r="AM716" i="1"/>
  <c r="AP716" i="1"/>
  <c r="AQ716" i="1"/>
  <c r="AR716" i="1"/>
  <c r="AS716" i="1"/>
  <c r="AL717" i="1"/>
  <c r="AM717" i="1"/>
  <c r="AN717" i="1"/>
  <c r="AO717" i="1"/>
  <c r="AP717" i="1"/>
  <c r="AQ717" i="1"/>
  <c r="AR717" i="1"/>
  <c r="AS717" i="1"/>
  <c r="AL718" i="1"/>
  <c r="AM718" i="1"/>
  <c r="AN718" i="1"/>
  <c r="AO718" i="1"/>
  <c r="AP718" i="1"/>
  <c r="AQ718" i="1"/>
  <c r="AR718" i="1"/>
  <c r="AS718" i="1"/>
  <c r="AL719" i="1"/>
  <c r="AM719" i="1"/>
  <c r="AN719" i="1"/>
  <c r="AO719" i="1"/>
  <c r="AP719" i="1"/>
  <c r="AQ719" i="1"/>
  <c r="AR719" i="1"/>
  <c r="AS719" i="1"/>
  <c r="AL720" i="1"/>
  <c r="AM720" i="1"/>
  <c r="AP720" i="1"/>
  <c r="AQ720" i="1"/>
  <c r="AR720" i="1"/>
  <c r="AS720" i="1"/>
  <c r="AL721" i="1"/>
  <c r="AM721" i="1"/>
  <c r="AN721" i="1"/>
  <c r="AO721" i="1"/>
  <c r="AP721" i="1"/>
  <c r="AQ721" i="1"/>
  <c r="AR721" i="1"/>
  <c r="AS721" i="1"/>
  <c r="AL722" i="1"/>
  <c r="AM722" i="1"/>
  <c r="AN722" i="1"/>
  <c r="AO722" i="1"/>
  <c r="AP722" i="1"/>
  <c r="AQ722" i="1"/>
  <c r="AR722" i="1"/>
  <c r="AS722" i="1"/>
  <c r="AL723" i="1"/>
  <c r="AM723" i="1"/>
  <c r="AN723" i="1"/>
  <c r="AO723" i="1"/>
  <c r="AP723" i="1"/>
  <c r="AQ723" i="1"/>
  <c r="AR723" i="1"/>
  <c r="AS723" i="1"/>
  <c r="AL724" i="1"/>
  <c r="AM724" i="1"/>
  <c r="AP724" i="1"/>
  <c r="AQ724" i="1"/>
  <c r="AR724" i="1"/>
  <c r="AS724" i="1"/>
  <c r="AL725" i="1"/>
  <c r="AM725" i="1"/>
  <c r="AN725" i="1"/>
  <c r="AO725" i="1"/>
  <c r="AP725" i="1"/>
  <c r="AQ725" i="1"/>
  <c r="AR725" i="1"/>
  <c r="AS725" i="1"/>
  <c r="AL726" i="1"/>
  <c r="AM726" i="1"/>
  <c r="AN726" i="1"/>
  <c r="AO726" i="1"/>
  <c r="AP726" i="1"/>
  <c r="AQ726" i="1"/>
  <c r="AR726" i="1"/>
  <c r="AS726" i="1"/>
  <c r="AL727" i="1"/>
  <c r="AM727" i="1"/>
  <c r="AN727" i="1"/>
  <c r="AO727" i="1"/>
  <c r="AP727" i="1"/>
  <c r="AQ727" i="1"/>
  <c r="AR727" i="1"/>
  <c r="AS727" i="1"/>
  <c r="AL728" i="1"/>
  <c r="AM728" i="1"/>
  <c r="AP728" i="1"/>
  <c r="AQ728" i="1"/>
  <c r="AR728" i="1"/>
  <c r="AS728" i="1"/>
  <c r="AL729" i="1"/>
  <c r="AM729" i="1"/>
  <c r="AN729" i="1"/>
  <c r="AO729" i="1"/>
  <c r="AP729" i="1"/>
  <c r="AQ729" i="1"/>
  <c r="AR729" i="1"/>
  <c r="AS729" i="1"/>
  <c r="AL730" i="1"/>
  <c r="AM730" i="1"/>
  <c r="AN730" i="1"/>
  <c r="AO730" i="1"/>
  <c r="AP730" i="1"/>
  <c r="AQ730" i="1"/>
  <c r="AR730" i="1"/>
  <c r="AS730" i="1"/>
  <c r="AL731" i="1"/>
  <c r="AM731" i="1"/>
  <c r="AN731" i="1"/>
  <c r="AO731" i="1"/>
  <c r="AP731" i="1"/>
  <c r="AQ731" i="1"/>
  <c r="AR731" i="1"/>
  <c r="AS731" i="1"/>
  <c r="AL732" i="1"/>
  <c r="AM732" i="1"/>
  <c r="AP732" i="1"/>
  <c r="AQ732" i="1"/>
  <c r="AR732" i="1"/>
  <c r="AS732" i="1"/>
  <c r="AL733" i="1"/>
  <c r="AM733" i="1"/>
  <c r="AN733" i="1"/>
  <c r="AO733" i="1"/>
  <c r="AP733" i="1"/>
  <c r="AQ733" i="1"/>
  <c r="AR733" i="1"/>
  <c r="AS733" i="1"/>
  <c r="AL734" i="1"/>
  <c r="AM734" i="1"/>
  <c r="AN734" i="1"/>
  <c r="AO734" i="1"/>
  <c r="AP734" i="1"/>
  <c r="AQ734" i="1"/>
  <c r="AR734" i="1"/>
  <c r="AS734" i="1"/>
  <c r="AL735" i="1"/>
  <c r="AM735" i="1"/>
  <c r="AN735" i="1"/>
  <c r="AO735" i="1"/>
  <c r="AP735" i="1"/>
  <c r="AQ735" i="1"/>
  <c r="AR735" i="1"/>
  <c r="AS735" i="1"/>
  <c r="AL736" i="1"/>
  <c r="AM736" i="1"/>
  <c r="AP736" i="1"/>
  <c r="AQ736" i="1"/>
  <c r="AR736" i="1"/>
  <c r="AS736" i="1"/>
  <c r="AL737" i="1"/>
  <c r="AM737" i="1"/>
  <c r="AN737" i="1"/>
  <c r="AO737" i="1"/>
  <c r="AP737" i="1"/>
  <c r="AQ737" i="1"/>
  <c r="AR737" i="1"/>
  <c r="AS737" i="1"/>
  <c r="AL738" i="1"/>
  <c r="AM738" i="1"/>
  <c r="AN738" i="1"/>
  <c r="AO738" i="1"/>
  <c r="AP738" i="1"/>
  <c r="AQ738" i="1"/>
  <c r="AR738" i="1"/>
  <c r="AS738" i="1"/>
  <c r="AL739" i="1"/>
  <c r="AM739" i="1"/>
  <c r="AN739" i="1"/>
  <c r="AO739" i="1"/>
  <c r="AP739" i="1"/>
  <c r="AQ739" i="1"/>
  <c r="AR739" i="1"/>
  <c r="AS739" i="1"/>
  <c r="AL740" i="1"/>
  <c r="AM740" i="1"/>
  <c r="AN740" i="1"/>
  <c r="AP740" i="1"/>
  <c r="AQ740" i="1"/>
  <c r="AR740" i="1"/>
  <c r="AS740" i="1"/>
  <c r="AL741" i="1"/>
  <c r="AM741" i="1"/>
  <c r="AN741" i="1"/>
  <c r="AO741" i="1"/>
  <c r="AP741" i="1"/>
  <c r="AQ741" i="1"/>
  <c r="AR741" i="1"/>
  <c r="AS741" i="1"/>
  <c r="AL742" i="1"/>
  <c r="AM742" i="1"/>
  <c r="AN742" i="1"/>
  <c r="AO742" i="1"/>
  <c r="AP742" i="1"/>
  <c r="AQ742" i="1"/>
  <c r="AR742" i="1"/>
  <c r="AS742" i="1"/>
  <c r="AL743" i="1"/>
  <c r="AM743" i="1"/>
  <c r="AN743" i="1"/>
  <c r="AO743" i="1"/>
  <c r="AP743" i="1"/>
  <c r="AQ743" i="1"/>
  <c r="AR743" i="1"/>
  <c r="AS743" i="1"/>
  <c r="AL744" i="1"/>
  <c r="AM744" i="1"/>
  <c r="AP744" i="1"/>
  <c r="AQ744" i="1"/>
  <c r="AR744" i="1"/>
  <c r="AS744" i="1"/>
  <c r="AL745" i="1"/>
  <c r="AM745" i="1"/>
  <c r="AN745" i="1"/>
  <c r="AO745" i="1"/>
  <c r="AP745" i="1"/>
  <c r="AQ745" i="1"/>
  <c r="AR745" i="1"/>
  <c r="AS745" i="1"/>
  <c r="AL746" i="1"/>
  <c r="AM746" i="1"/>
  <c r="AN746" i="1"/>
  <c r="AO746" i="1"/>
  <c r="AP746" i="1"/>
  <c r="AQ746" i="1"/>
  <c r="AR746" i="1"/>
  <c r="AS746" i="1"/>
  <c r="AL747" i="1"/>
  <c r="AM747" i="1"/>
  <c r="AN747" i="1"/>
  <c r="AO747" i="1"/>
  <c r="AP747" i="1"/>
  <c r="AQ747" i="1"/>
  <c r="AR747" i="1"/>
  <c r="AS747" i="1"/>
  <c r="AL748" i="1"/>
  <c r="AM748" i="1"/>
  <c r="AP748" i="1"/>
  <c r="AQ748" i="1"/>
  <c r="AR748" i="1"/>
  <c r="AS748" i="1"/>
  <c r="AL749" i="1"/>
  <c r="AM749" i="1"/>
  <c r="AN749" i="1"/>
  <c r="AO749" i="1"/>
  <c r="AP749" i="1"/>
  <c r="AQ749" i="1"/>
  <c r="AR749" i="1"/>
  <c r="AS749" i="1"/>
  <c r="AL750" i="1"/>
  <c r="AM750" i="1"/>
  <c r="AN750" i="1"/>
  <c r="AO750" i="1"/>
  <c r="AP750" i="1"/>
  <c r="AQ750" i="1"/>
  <c r="AR750" i="1"/>
  <c r="AS750" i="1"/>
  <c r="AL751" i="1"/>
  <c r="AM751" i="1"/>
  <c r="AN751" i="1"/>
  <c r="AO751" i="1"/>
  <c r="AP751" i="1"/>
  <c r="AQ751" i="1"/>
  <c r="AR751" i="1"/>
  <c r="AS751" i="1"/>
  <c r="AL752" i="1"/>
  <c r="AM752" i="1"/>
  <c r="AP752" i="1"/>
  <c r="AQ752" i="1"/>
  <c r="AR752" i="1"/>
  <c r="AS752" i="1"/>
  <c r="AL753" i="1"/>
  <c r="AM753" i="1"/>
  <c r="AN753" i="1"/>
  <c r="AO753" i="1"/>
  <c r="AP753" i="1"/>
  <c r="AQ753" i="1"/>
  <c r="AR753" i="1"/>
  <c r="AS753" i="1"/>
  <c r="AL754" i="1"/>
  <c r="AM754" i="1"/>
  <c r="AN754" i="1"/>
  <c r="AO754" i="1"/>
  <c r="AP754" i="1"/>
  <c r="AQ754" i="1"/>
  <c r="AR754" i="1"/>
  <c r="AS754" i="1"/>
  <c r="AL755" i="1"/>
  <c r="AM755" i="1"/>
  <c r="AN755" i="1"/>
  <c r="AO755" i="1"/>
  <c r="AP755" i="1"/>
  <c r="AQ755" i="1"/>
  <c r="AR755" i="1"/>
  <c r="AS755" i="1"/>
  <c r="AL756" i="1"/>
  <c r="AM756" i="1"/>
  <c r="AN756" i="1"/>
  <c r="AP756" i="1"/>
  <c r="AQ756" i="1"/>
  <c r="AR756" i="1"/>
  <c r="AS756" i="1"/>
  <c r="AL757" i="1"/>
  <c r="AM757" i="1"/>
  <c r="AN757" i="1"/>
  <c r="AO757" i="1"/>
  <c r="AP757" i="1"/>
  <c r="AQ757" i="1"/>
  <c r="AR757" i="1"/>
  <c r="AS757" i="1"/>
  <c r="AL758" i="1"/>
  <c r="AM758" i="1"/>
  <c r="AN758" i="1"/>
  <c r="AO758" i="1"/>
  <c r="AP758" i="1"/>
  <c r="AQ758" i="1"/>
  <c r="AR758" i="1"/>
  <c r="AS758" i="1"/>
  <c r="AL759" i="1"/>
  <c r="AM759" i="1"/>
  <c r="AN759" i="1"/>
  <c r="AO759" i="1"/>
  <c r="AP759" i="1"/>
  <c r="AQ759" i="1"/>
  <c r="AR759" i="1"/>
  <c r="AS759" i="1"/>
  <c r="AL760" i="1"/>
  <c r="AM760" i="1"/>
  <c r="AP760" i="1"/>
  <c r="AQ760" i="1"/>
  <c r="AR760" i="1"/>
  <c r="AS760" i="1"/>
  <c r="AL761" i="1"/>
  <c r="AM761" i="1"/>
  <c r="AN761" i="1"/>
  <c r="AO761" i="1"/>
  <c r="AP761" i="1"/>
  <c r="AQ761" i="1"/>
  <c r="AR761" i="1"/>
  <c r="AS761" i="1"/>
  <c r="AL762" i="1"/>
  <c r="AM762" i="1"/>
  <c r="AN762" i="1"/>
  <c r="AO762" i="1"/>
  <c r="AP762" i="1"/>
  <c r="AQ762" i="1"/>
  <c r="AR762" i="1"/>
  <c r="AS762" i="1"/>
  <c r="AL763" i="1"/>
  <c r="AM763" i="1"/>
  <c r="AN763" i="1"/>
  <c r="AO763" i="1"/>
  <c r="AP763" i="1"/>
  <c r="AQ763" i="1"/>
  <c r="AR763" i="1"/>
  <c r="AS763" i="1"/>
  <c r="AL764" i="1"/>
  <c r="AM764" i="1"/>
  <c r="AP764" i="1"/>
  <c r="AQ764" i="1"/>
  <c r="AR764" i="1"/>
  <c r="AS764" i="1"/>
  <c r="AL765" i="1"/>
  <c r="AM765" i="1"/>
  <c r="AN765" i="1"/>
  <c r="AO765" i="1"/>
  <c r="AP765" i="1"/>
  <c r="AQ765" i="1"/>
  <c r="AR765" i="1"/>
  <c r="AS765" i="1"/>
  <c r="AL766" i="1"/>
  <c r="AM766" i="1"/>
  <c r="AN766" i="1"/>
  <c r="AO766" i="1"/>
  <c r="AP766" i="1"/>
  <c r="AQ766" i="1"/>
  <c r="AR766" i="1"/>
  <c r="AS766" i="1"/>
  <c r="AL767" i="1"/>
  <c r="AM767" i="1"/>
  <c r="AN767" i="1"/>
  <c r="AO767" i="1"/>
  <c r="AP767" i="1"/>
  <c r="AQ767" i="1"/>
  <c r="AR767" i="1"/>
  <c r="AS767" i="1"/>
  <c r="AL768" i="1"/>
  <c r="AM768" i="1"/>
  <c r="AP768" i="1"/>
  <c r="AQ768" i="1"/>
  <c r="AR768" i="1"/>
  <c r="AS768" i="1"/>
  <c r="AL769" i="1"/>
  <c r="AM769" i="1"/>
  <c r="AN769" i="1"/>
  <c r="AO769" i="1"/>
  <c r="AP769" i="1"/>
  <c r="AQ769" i="1"/>
  <c r="AR769" i="1"/>
  <c r="AS769" i="1"/>
  <c r="AL770" i="1"/>
  <c r="AM770" i="1"/>
  <c r="AN770" i="1"/>
  <c r="AO770" i="1"/>
  <c r="AP770" i="1"/>
  <c r="AQ770" i="1"/>
  <c r="AR770" i="1"/>
  <c r="AS770" i="1"/>
  <c r="AL771" i="1"/>
  <c r="AM771" i="1"/>
  <c r="AN771" i="1"/>
  <c r="AO771" i="1"/>
  <c r="AP771" i="1"/>
  <c r="AQ771" i="1"/>
  <c r="AR771" i="1"/>
  <c r="AS771" i="1"/>
  <c r="AL772" i="1"/>
  <c r="AM772" i="1"/>
  <c r="AN772" i="1"/>
  <c r="AP772" i="1"/>
  <c r="AQ772" i="1"/>
  <c r="AR772" i="1"/>
  <c r="AS772" i="1"/>
  <c r="AL773" i="1"/>
  <c r="AM773" i="1"/>
  <c r="AN773" i="1"/>
  <c r="AO773" i="1"/>
  <c r="AP773" i="1"/>
  <c r="AQ773" i="1"/>
  <c r="AR773" i="1"/>
  <c r="AS773" i="1"/>
  <c r="AL774" i="1"/>
  <c r="AM774" i="1"/>
  <c r="AN774" i="1"/>
  <c r="AO774" i="1"/>
  <c r="AP774" i="1"/>
  <c r="AQ774" i="1"/>
  <c r="AR774" i="1"/>
  <c r="AS774" i="1"/>
  <c r="AL775" i="1"/>
  <c r="AM775" i="1"/>
  <c r="AN775" i="1"/>
  <c r="AO775" i="1"/>
  <c r="AP775" i="1"/>
  <c r="AQ775" i="1"/>
  <c r="AR775" i="1"/>
  <c r="AS775" i="1"/>
  <c r="AL776" i="1"/>
  <c r="AM776" i="1"/>
  <c r="AP776" i="1"/>
  <c r="AQ776" i="1"/>
  <c r="AR776" i="1"/>
  <c r="AS776" i="1"/>
  <c r="AL777" i="1"/>
  <c r="AM777" i="1"/>
  <c r="AN777" i="1"/>
  <c r="AO777" i="1"/>
  <c r="AP777" i="1"/>
  <c r="AQ777" i="1"/>
  <c r="AR777" i="1"/>
  <c r="AS777" i="1"/>
  <c r="AL778" i="1"/>
  <c r="AM778" i="1"/>
  <c r="AN778" i="1"/>
  <c r="AO778" i="1"/>
  <c r="AP778" i="1"/>
  <c r="AQ778" i="1"/>
  <c r="AR778" i="1"/>
  <c r="AS778" i="1"/>
  <c r="AL779" i="1"/>
  <c r="AM779" i="1"/>
  <c r="AN779" i="1"/>
  <c r="AO779" i="1"/>
  <c r="AP779" i="1"/>
  <c r="AQ779" i="1"/>
  <c r="AR779" i="1"/>
  <c r="AS779" i="1"/>
  <c r="AL780" i="1"/>
  <c r="AM780" i="1"/>
  <c r="AP780" i="1"/>
  <c r="AQ780" i="1"/>
  <c r="AR780" i="1"/>
  <c r="AS780" i="1"/>
  <c r="AL781" i="1"/>
  <c r="AM781" i="1"/>
  <c r="AN781" i="1"/>
  <c r="AO781" i="1"/>
  <c r="AP781" i="1"/>
  <c r="AQ781" i="1"/>
  <c r="AR781" i="1"/>
  <c r="AS781" i="1"/>
  <c r="AL782" i="1"/>
  <c r="AM782" i="1"/>
  <c r="AN782" i="1"/>
  <c r="AO782" i="1"/>
  <c r="AP782" i="1"/>
  <c r="AQ782" i="1"/>
  <c r="AR782" i="1"/>
  <c r="AS782" i="1"/>
  <c r="AL783" i="1"/>
  <c r="AM783" i="1"/>
  <c r="AN783" i="1"/>
  <c r="AO783" i="1"/>
  <c r="AP783" i="1"/>
  <c r="AQ783" i="1"/>
  <c r="AR783" i="1"/>
  <c r="AS783" i="1"/>
  <c r="AL784" i="1"/>
  <c r="AM784" i="1"/>
  <c r="AP784" i="1"/>
  <c r="AQ784" i="1"/>
  <c r="AR784" i="1"/>
  <c r="AS784" i="1"/>
  <c r="AL785" i="1"/>
  <c r="AM785" i="1"/>
  <c r="AN785" i="1"/>
  <c r="AO785" i="1"/>
  <c r="AP785" i="1"/>
  <c r="AQ785" i="1"/>
  <c r="AR785" i="1"/>
  <c r="AS785" i="1"/>
  <c r="AL786" i="1"/>
  <c r="AM786" i="1"/>
  <c r="AN786" i="1"/>
  <c r="AO786" i="1"/>
  <c r="AP786" i="1"/>
  <c r="AQ786" i="1"/>
  <c r="AR786" i="1"/>
  <c r="AS786" i="1"/>
  <c r="AL787" i="1"/>
  <c r="AM787" i="1"/>
  <c r="AN787" i="1"/>
  <c r="AO787" i="1"/>
  <c r="AP787" i="1"/>
  <c r="AQ787" i="1"/>
  <c r="AR787" i="1"/>
  <c r="AS787" i="1"/>
  <c r="AL788" i="1"/>
  <c r="AM788" i="1"/>
  <c r="AN788" i="1"/>
  <c r="AP788" i="1"/>
  <c r="AQ788" i="1"/>
  <c r="AR788" i="1"/>
  <c r="AS788" i="1"/>
  <c r="AL789" i="1"/>
  <c r="AM789" i="1"/>
  <c r="AN789" i="1"/>
  <c r="AO789" i="1"/>
  <c r="AP789" i="1"/>
  <c r="AQ789" i="1"/>
  <c r="AR789" i="1"/>
  <c r="AS789" i="1"/>
  <c r="AL790" i="1"/>
  <c r="AM790" i="1"/>
  <c r="AN790" i="1"/>
  <c r="AO790" i="1"/>
  <c r="AP790" i="1"/>
  <c r="AQ790" i="1"/>
  <c r="AR790" i="1"/>
  <c r="AS790" i="1"/>
  <c r="AL791" i="1"/>
  <c r="AM791" i="1"/>
  <c r="AN791" i="1"/>
  <c r="AO791" i="1"/>
  <c r="AP791" i="1"/>
  <c r="AQ791" i="1"/>
  <c r="AR791" i="1"/>
  <c r="AS791" i="1"/>
  <c r="AL792" i="1"/>
  <c r="AM792" i="1"/>
  <c r="AP792" i="1"/>
  <c r="AQ792" i="1"/>
  <c r="AR792" i="1"/>
  <c r="AS792" i="1"/>
  <c r="AL793" i="1"/>
  <c r="AM793" i="1"/>
  <c r="AN793" i="1"/>
  <c r="AO793" i="1"/>
  <c r="AP793" i="1"/>
  <c r="AQ793" i="1"/>
  <c r="AR793" i="1"/>
  <c r="AS793" i="1"/>
  <c r="AL794" i="1"/>
  <c r="AM794" i="1"/>
  <c r="AN794" i="1"/>
  <c r="AO794" i="1"/>
  <c r="AP794" i="1"/>
  <c r="AQ794" i="1"/>
  <c r="AR794" i="1"/>
  <c r="AS794" i="1"/>
  <c r="AL795" i="1"/>
  <c r="AM795" i="1"/>
  <c r="AN795" i="1"/>
  <c r="AO795" i="1"/>
  <c r="AP795" i="1"/>
  <c r="AQ795" i="1"/>
  <c r="AR795" i="1"/>
  <c r="AS795" i="1"/>
  <c r="AL796" i="1"/>
  <c r="AM796" i="1"/>
  <c r="AP796" i="1"/>
  <c r="AQ796" i="1"/>
  <c r="AR796" i="1"/>
  <c r="AS796" i="1"/>
  <c r="AL797" i="1"/>
  <c r="AM797" i="1"/>
  <c r="AN797" i="1"/>
  <c r="AO797" i="1"/>
  <c r="AP797" i="1"/>
  <c r="AQ797" i="1"/>
  <c r="AR797" i="1"/>
  <c r="AS797" i="1"/>
  <c r="AL798" i="1"/>
  <c r="AM798" i="1"/>
  <c r="AN798" i="1"/>
  <c r="AO798" i="1"/>
  <c r="AP798" i="1"/>
  <c r="AQ798" i="1"/>
  <c r="AR798" i="1"/>
  <c r="AS798" i="1"/>
  <c r="AL799" i="1"/>
  <c r="AM799" i="1"/>
  <c r="AN799" i="1"/>
  <c r="AO799" i="1"/>
  <c r="AP799" i="1"/>
  <c r="AQ799" i="1"/>
  <c r="AR799" i="1"/>
  <c r="AS799" i="1"/>
  <c r="AL800" i="1"/>
  <c r="AM800" i="1"/>
  <c r="AP800" i="1"/>
  <c r="AQ800" i="1"/>
  <c r="AR800" i="1"/>
  <c r="AS800" i="1"/>
  <c r="AL801" i="1"/>
  <c r="AM801" i="1"/>
  <c r="AN801" i="1"/>
  <c r="AO801" i="1"/>
  <c r="AP801" i="1"/>
  <c r="AQ801" i="1"/>
  <c r="AR801" i="1"/>
  <c r="AS801" i="1"/>
  <c r="AL802" i="1"/>
  <c r="AM802" i="1"/>
  <c r="AN802" i="1"/>
  <c r="AO802" i="1"/>
  <c r="AP802" i="1"/>
  <c r="AQ802" i="1"/>
  <c r="AR802" i="1"/>
  <c r="AS802" i="1"/>
  <c r="AL803" i="1"/>
  <c r="AM803" i="1"/>
  <c r="AN803" i="1"/>
  <c r="AO803" i="1"/>
  <c r="AP803" i="1"/>
  <c r="AQ803" i="1"/>
  <c r="AR803" i="1"/>
  <c r="AS803" i="1"/>
  <c r="AL804" i="1"/>
  <c r="AM804" i="1"/>
  <c r="AN804" i="1"/>
  <c r="AP804" i="1"/>
  <c r="AQ804" i="1"/>
  <c r="AR804" i="1"/>
  <c r="AS804" i="1"/>
  <c r="AL805" i="1"/>
  <c r="AM805" i="1"/>
  <c r="AN805" i="1"/>
  <c r="AO805" i="1"/>
  <c r="AP805" i="1"/>
  <c r="AQ805" i="1"/>
  <c r="AR805" i="1"/>
  <c r="AS805" i="1"/>
  <c r="AL806" i="1"/>
  <c r="AM806" i="1"/>
  <c r="AN806" i="1"/>
  <c r="AO806" i="1"/>
  <c r="AP806" i="1"/>
  <c r="AQ806" i="1"/>
  <c r="AR806" i="1"/>
  <c r="AS806" i="1"/>
  <c r="AL807" i="1"/>
  <c r="AM807" i="1"/>
  <c r="AN807" i="1"/>
  <c r="AO807" i="1"/>
  <c r="AP807" i="1"/>
  <c r="AQ807" i="1"/>
  <c r="AR807" i="1"/>
  <c r="AS807" i="1"/>
  <c r="AL808" i="1"/>
  <c r="AM808" i="1"/>
  <c r="AP808" i="1"/>
  <c r="AQ808" i="1"/>
  <c r="AR808" i="1"/>
  <c r="AS808" i="1"/>
  <c r="AL809" i="1"/>
  <c r="AM809" i="1"/>
  <c r="AN809" i="1"/>
  <c r="AO809" i="1"/>
  <c r="AP809" i="1"/>
  <c r="AQ809" i="1"/>
  <c r="AR809" i="1"/>
  <c r="AS809" i="1"/>
  <c r="AL810" i="1"/>
  <c r="AM810" i="1"/>
  <c r="AN810" i="1"/>
  <c r="AO810" i="1"/>
  <c r="AP810" i="1"/>
  <c r="AQ810" i="1"/>
  <c r="AR810" i="1"/>
  <c r="AS810" i="1"/>
  <c r="AL811" i="1"/>
  <c r="AM811" i="1"/>
  <c r="AN811" i="1"/>
  <c r="AO811" i="1"/>
  <c r="AP811" i="1"/>
  <c r="AQ811" i="1"/>
  <c r="AR811" i="1"/>
  <c r="AS811" i="1"/>
  <c r="AL812" i="1"/>
  <c r="AM812" i="1"/>
  <c r="AP812" i="1"/>
  <c r="AQ812" i="1"/>
  <c r="AR812" i="1"/>
  <c r="AS812" i="1"/>
  <c r="AL813" i="1"/>
  <c r="AM813" i="1"/>
  <c r="AN813" i="1"/>
  <c r="AO813" i="1"/>
  <c r="AP813" i="1"/>
  <c r="AQ813" i="1"/>
  <c r="AR813" i="1"/>
  <c r="AS813" i="1"/>
  <c r="AL814" i="1"/>
  <c r="AM814" i="1"/>
  <c r="AN814" i="1"/>
  <c r="AO814" i="1"/>
  <c r="AP814" i="1"/>
  <c r="AQ814" i="1"/>
  <c r="AR814" i="1"/>
  <c r="AS814" i="1"/>
  <c r="AL815" i="1"/>
  <c r="AM815" i="1"/>
  <c r="AN815" i="1"/>
  <c r="AO815" i="1"/>
  <c r="AP815" i="1"/>
  <c r="AQ815" i="1"/>
  <c r="AR815" i="1"/>
  <c r="AS815" i="1"/>
  <c r="AL816" i="1"/>
  <c r="AM816" i="1"/>
  <c r="AP816" i="1"/>
  <c r="AQ816" i="1"/>
  <c r="AR816" i="1"/>
  <c r="AS816" i="1"/>
  <c r="AL817" i="1"/>
  <c r="AM817" i="1"/>
  <c r="AN817" i="1"/>
  <c r="AO817" i="1"/>
  <c r="AP817" i="1"/>
  <c r="AQ817" i="1"/>
  <c r="AR817" i="1"/>
  <c r="AS817" i="1"/>
  <c r="AL818" i="1"/>
  <c r="AM818" i="1"/>
  <c r="AN818" i="1"/>
  <c r="AO818" i="1"/>
  <c r="AP818" i="1"/>
  <c r="AQ818" i="1"/>
  <c r="AR818" i="1"/>
  <c r="AS818" i="1"/>
  <c r="AL819" i="1"/>
  <c r="AM819" i="1"/>
  <c r="AN819" i="1"/>
  <c r="AO819" i="1"/>
  <c r="AP819" i="1"/>
  <c r="AQ819" i="1"/>
  <c r="AR819" i="1"/>
  <c r="AS819" i="1"/>
  <c r="AL820" i="1"/>
  <c r="AM820" i="1"/>
  <c r="AN820" i="1"/>
  <c r="AP820" i="1"/>
  <c r="AQ820" i="1"/>
  <c r="AR820" i="1"/>
  <c r="AS820" i="1"/>
  <c r="AL821" i="1"/>
  <c r="AM821" i="1"/>
  <c r="AN821" i="1"/>
  <c r="AO821" i="1"/>
  <c r="AP821" i="1"/>
  <c r="AQ821" i="1"/>
  <c r="AR821" i="1"/>
  <c r="AS821" i="1"/>
  <c r="AL822" i="1"/>
  <c r="AM822" i="1"/>
  <c r="AN822" i="1"/>
  <c r="AO822" i="1"/>
  <c r="AP822" i="1"/>
  <c r="AQ822" i="1"/>
  <c r="AR822" i="1"/>
  <c r="AS822" i="1"/>
  <c r="AL823" i="1"/>
  <c r="AM823" i="1"/>
  <c r="AN823" i="1"/>
  <c r="AO823" i="1"/>
  <c r="AP823" i="1"/>
  <c r="AQ823" i="1"/>
  <c r="AR823" i="1"/>
  <c r="AS823" i="1"/>
  <c r="AL824" i="1"/>
  <c r="AM824" i="1"/>
  <c r="AP824" i="1"/>
  <c r="AQ824" i="1"/>
  <c r="AR824" i="1"/>
  <c r="AS824" i="1"/>
  <c r="AL825" i="1"/>
  <c r="AM825" i="1"/>
  <c r="AN825" i="1"/>
  <c r="AO825" i="1"/>
  <c r="AP825" i="1"/>
  <c r="AQ825" i="1"/>
  <c r="AR825" i="1"/>
  <c r="AS825" i="1"/>
  <c r="AL826" i="1"/>
  <c r="AM826" i="1"/>
  <c r="AN826" i="1"/>
  <c r="AO826" i="1"/>
  <c r="AP826" i="1"/>
  <c r="AQ826" i="1"/>
  <c r="AR826" i="1"/>
  <c r="AS826" i="1"/>
  <c r="AL827" i="1"/>
  <c r="AM827" i="1"/>
  <c r="AN827" i="1"/>
  <c r="AO827" i="1"/>
  <c r="AP827" i="1"/>
  <c r="AQ827" i="1"/>
  <c r="AR827" i="1"/>
  <c r="AS827" i="1"/>
  <c r="AL828" i="1"/>
  <c r="AM828" i="1"/>
  <c r="AP828" i="1"/>
  <c r="AQ828" i="1"/>
  <c r="AR828" i="1"/>
  <c r="AS828" i="1"/>
  <c r="AL829" i="1"/>
  <c r="AM829" i="1"/>
  <c r="AN829" i="1"/>
  <c r="AO829" i="1"/>
  <c r="AP829" i="1"/>
  <c r="AQ829" i="1"/>
  <c r="AR829" i="1"/>
  <c r="AS829" i="1"/>
  <c r="AL830" i="1"/>
  <c r="AM830" i="1"/>
  <c r="AN830" i="1"/>
  <c r="AO830" i="1"/>
  <c r="AP830" i="1"/>
  <c r="AQ830" i="1"/>
  <c r="AR830" i="1"/>
  <c r="AS830" i="1"/>
  <c r="AL831" i="1"/>
  <c r="AM831" i="1"/>
  <c r="AN831" i="1"/>
  <c r="AO831" i="1"/>
  <c r="AP831" i="1"/>
  <c r="AQ831" i="1"/>
  <c r="AR831" i="1"/>
  <c r="AS831" i="1"/>
  <c r="AL832" i="1"/>
  <c r="AM832" i="1"/>
  <c r="AP832" i="1"/>
  <c r="AQ832" i="1"/>
  <c r="AR832" i="1"/>
  <c r="AS832" i="1"/>
  <c r="AL833" i="1"/>
  <c r="AM833" i="1"/>
  <c r="AN833" i="1"/>
  <c r="AO833" i="1"/>
  <c r="AP833" i="1"/>
  <c r="AQ833" i="1"/>
  <c r="AR833" i="1"/>
  <c r="AS833" i="1"/>
  <c r="AL834" i="1"/>
  <c r="AM834" i="1"/>
  <c r="AN834" i="1"/>
  <c r="AO834" i="1"/>
  <c r="AP834" i="1"/>
  <c r="AQ834" i="1"/>
  <c r="AR834" i="1"/>
  <c r="AS834" i="1"/>
  <c r="AL835" i="1"/>
  <c r="AM835" i="1"/>
  <c r="AN835" i="1"/>
  <c r="AO835" i="1"/>
  <c r="AP835" i="1"/>
  <c r="AQ835" i="1"/>
  <c r="AR835" i="1"/>
  <c r="AS835" i="1"/>
  <c r="AL836" i="1"/>
  <c r="AM836" i="1"/>
  <c r="AN836" i="1"/>
  <c r="AP836" i="1"/>
  <c r="AQ836" i="1"/>
  <c r="AR836" i="1"/>
  <c r="AS836" i="1"/>
  <c r="AL837" i="1"/>
  <c r="AM837" i="1"/>
  <c r="AN837" i="1"/>
  <c r="AO837" i="1"/>
  <c r="AP837" i="1"/>
  <c r="AQ837" i="1"/>
  <c r="AR837" i="1"/>
  <c r="AS837" i="1"/>
  <c r="AL838" i="1"/>
  <c r="AM838" i="1"/>
  <c r="AN838" i="1"/>
  <c r="AO838" i="1"/>
  <c r="AP838" i="1"/>
  <c r="AQ838" i="1"/>
  <c r="AR838" i="1"/>
  <c r="AS838" i="1"/>
  <c r="AL839" i="1"/>
  <c r="AM839" i="1"/>
  <c r="AN839" i="1"/>
  <c r="AO839" i="1"/>
  <c r="AP839" i="1"/>
  <c r="AQ839" i="1"/>
  <c r="AR839" i="1"/>
  <c r="AS839" i="1"/>
  <c r="AL840" i="1"/>
  <c r="AM840" i="1"/>
  <c r="AP840" i="1"/>
  <c r="AQ840" i="1"/>
  <c r="AR840" i="1"/>
  <c r="AS840" i="1"/>
  <c r="AL841" i="1"/>
  <c r="AM841" i="1"/>
  <c r="AN841" i="1"/>
  <c r="AO841" i="1"/>
  <c r="AP841" i="1"/>
  <c r="AQ841" i="1"/>
  <c r="AR841" i="1"/>
  <c r="AS841" i="1"/>
  <c r="AL842" i="1"/>
  <c r="AM842" i="1"/>
  <c r="AN842" i="1"/>
  <c r="AO842" i="1"/>
  <c r="AP842" i="1"/>
  <c r="AQ842" i="1"/>
  <c r="AR842" i="1"/>
  <c r="AS842" i="1"/>
  <c r="AL843" i="1"/>
  <c r="AM843" i="1"/>
  <c r="AN843" i="1"/>
  <c r="AO843" i="1"/>
  <c r="AP843" i="1"/>
  <c r="AQ843" i="1"/>
  <c r="AR843" i="1"/>
  <c r="AS843" i="1"/>
  <c r="AL844" i="1"/>
  <c r="AM844" i="1"/>
  <c r="AP844" i="1"/>
  <c r="AQ844" i="1"/>
  <c r="AR844" i="1"/>
  <c r="AS844" i="1"/>
  <c r="AL845" i="1"/>
  <c r="AM845" i="1"/>
  <c r="AN845" i="1"/>
  <c r="AO845" i="1"/>
  <c r="AP845" i="1"/>
  <c r="AQ845" i="1"/>
  <c r="AR845" i="1"/>
  <c r="AS845" i="1"/>
  <c r="AL846" i="1"/>
  <c r="AM846" i="1"/>
  <c r="AN846" i="1"/>
  <c r="AO846" i="1"/>
  <c r="AP846" i="1"/>
  <c r="AQ846" i="1"/>
  <c r="AR846" i="1"/>
  <c r="AS846" i="1"/>
  <c r="AL847" i="1"/>
  <c r="AM847" i="1"/>
  <c r="AN847" i="1"/>
  <c r="AO847" i="1"/>
  <c r="AP847" i="1"/>
  <c r="AQ847" i="1"/>
  <c r="AR847" i="1"/>
  <c r="AS847" i="1"/>
  <c r="AL848" i="1"/>
  <c r="AM848" i="1"/>
  <c r="AP848" i="1"/>
  <c r="AQ848" i="1"/>
  <c r="AR848" i="1"/>
  <c r="AS848" i="1"/>
  <c r="AL849" i="1"/>
  <c r="AM849" i="1"/>
  <c r="AN849" i="1"/>
  <c r="AO849" i="1"/>
  <c r="AP849" i="1"/>
  <c r="AQ849" i="1"/>
  <c r="AR849" i="1"/>
  <c r="AS849" i="1"/>
  <c r="AL850" i="1"/>
  <c r="AM850" i="1"/>
  <c r="AN850" i="1"/>
  <c r="AO850" i="1"/>
  <c r="AP850" i="1"/>
  <c r="AQ850" i="1"/>
  <c r="AR850" i="1"/>
  <c r="AS850" i="1"/>
  <c r="AL851" i="1"/>
  <c r="AM851" i="1"/>
  <c r="AN851" i="1"/>
  <c r="AO851" i="1"/>
  <c r="AP851" i="1"/>
  <c r="AQ851" i="1"/>
  <c r="AR851" i="1"/>
  <c r="AS851" i="1"/>
  <c r="AL852" i="1"/>
  <c r="AM852" i="1"/>
  <c r="AN852" i="1"/>
  <c r="AP852" i="1"/>
  <c r="AQ852" i="1"/>
  <c r="AR852" i="1"/>
  <c r="AS852" i="1"/>
  <c r="AL853" i="1"/>
  <c r="AM853" i="1"/>
  <c r="AN853" i="1"/>
  <c r="AO853" i="1"/>
  <c r="AP853" i="1"/>
  <c r="AQ853" i="1"/>
  <c r="AR853" i="1"/>
  <c r="AS853" i="1"/>
  <c r="AL854" i="1"/>
  <c r="AM854" i="1"/>
  <c r="AN854" i="1"/>
  <c r="AO854" i="1"/>
  <c r="AP854" i="1"/>
  <c r="AQ854" i="1"/>
  <c r="AR854" i="1"/>
  <c r="AS854" i="1"/>
  <c r="AL855" i="1"/>
  <c r="AM855" i="1"/>
  <c r="AN855" i="1"/>
  <c r="AO855" i="1"/>
  <c r="AP855" i="1"/>
  <c r="AQ855" i="1"/>
  <c r="AR855" i="1"/>
  <c r="AS855" i="1"/>
  <c r="AL856" i="1"/>
  <c r="AM856" i="1"/>
  <c r="AP856" i="1"/>
  <c r="AQ856" i="1"/>
  <c r="AR856" i="1"/>
  <c r="AS856" i="1"/>
  <c r="AL857" i="1"/>
  <c r="AM857" i="1"/>
  <c r="AN857" i="1"/>
  <c r="AO857" i="1"/>
  <c r="AP857" i="1"/>
  <c r="AQ857" i="1"/>
  <c r="AR857" i="1"/>
  <c r="AS857" i="1"/>
  <c r="AL858" i="1"/>
  <c r="AM858" i="1"/>
  <c r="AN858" i="1"/>
  <c r="AO858" i="1"/>
  <c r="AP858" i="1"/>
  <c r="AQ858" i="1"/>
  <c r="AR858" i="1"/>
  <c r="AS858" i="1"/>
  <c r="AL859" i="1"/>
  <c r="AM859" i="1"/>
  <c r="AN859" i="1"/>
  <c r="AO859" i="1"/>
  <c r="AP859" i="1"/>
  <c r="AQ859" i="1"/>
  <c r="AR859" i="1"/>
  <c r="AS859" i="1"/>
  <c r="AL860" i="1"/>
  <c r="AM860" i="1"/>
  <c r="AP860" i="1"/>
  <c r="AQ860" i="1"/>
  <c r="AR860" i="1"/>
  <c r="AS860" i="1"/>
  <c r="AL861" i="1"/>
  <c r="AM861" i="1"/>
  <c r="AN861" i="1"/>
  <c r="AO861" i="1"/>
  <c r="AP861" i="1"/>
  <c r="AQ861" i="1"/>
  <c r="AR861" i="1"/>
  <c r="AS861" i="1"/>
  <c r="AL862" i="1"/>
  <c r="AM862" i="1"/>
  <c r="AN862" i="1"/>
  <c r="AO862" i="1"/>
  <c r="AP862" i="1"/>
  <c r="AQ862" i="1"/>
  <c r="AR862" i="1"/>
  <c r="AS862" i="1"/>
  <c r="AL863" i="1"/>
  <c r="AM863" i="1"/>
  <c r="AN863" i="1"/>
  <c r="AO863" i="1"/>
  <c r="AP863" i="1"/>
  <c r="AQ863" i="1"/>
  <c r="AR863" i="1"/>
  <c r="AS863" i="1"/>
  <c r="AL864" i="1"/>
  <c r="AM864" i="1"/>
  <c r="AP864" i="1"/>
  <c r="AQ864" i="1"/>
  <c r="AR864" i="1"/>
  <c r="AS864" i="1"/>
  <c r="AL865" i="1"/>
  <c r="AM865" i="1"/>
  <c r="AN865" i="1"/>
  <c r="AO865" i="1"/>
  <c r="AP865" i="1"/>
  <c r="AQ865" i="1"/>
  <c r="AR865" i="1"/>
  <c r="AS865" i="1"/>
  <c r="AL866" i="1"/>
  <c r="AM866" i="1"/>
  <c r="AN866" i="1"/>
  <c r="AO866" i="1"/>
  <c r="AP866" i="1"/>
  <c r="AQ866" i="1"/>
  <c r="AR866" i="1"/>
  <c r="AS866" i="1"/>
  <c r="AL867" i="1"/>
  <c r="AM867" i="1"/>
  <c r="AN867" i="1"/>
  <c r="AO867" i="1"/>
  <c r="AP867" i="1"/>
  <c r="AQ867" i="1"/>
  <c r="AR867" i="1"/>
  <c r="AS867" i="1"/>
  <c r="AL868" i="1"/>
  <c r="AM868" i="1"/>
  <c r="AN868" i="1"/>
  <c r="AP868" i="1"/>
  <c r="AQ868" i="1"/>
  <c r="AR868" i="1"/>
  <c r="AS868" i="1"/>
  <c r="AL869" i="1"/>
  <c r="AM869" i="1"/>
  <c r="AN869" i="1"/>
  <c r="AO869" i="1"/>
  <c r="AP869" i="1"/>
  <c r="AQ869" i="1"/>
  <c r="AR869" i="1"/>
  <c r="AS869" i="1"/>
  <c r="AL870" i="1"/>
  <c r="AM870" i="1"/>
  <c r="AN870" i="1"/>
  <c r="AO870" i="1"/>
  <c r="AP870" i="1"/>
  <c r="AQ870" i="1"/>
  <c r="AR870" i="1"/>
  <c r="AS870" i="1"/>
  <c r="AL871" i="1"/>
  <c r="AM871" i="1"/>
  <c r="AN871" i="1"/>
  <c r="AO871" i="1"/>
  <c r="AP871" i="1"/>
  <c r="AQ871" i="1"/>
  <c r="AR871" i="1"/>
  <c r="AS871" i="1"/>
  <c r="AL872" i="1"/>
  <c r="AM872" i="1"/>
  <c r="AP872" i="1"/>
  <c r="AQ872" i="1"/>
  <c r="AR872" i="1"/>
  <c r="AS872" i="1"/>
  <c r="AL873" i="1"/>
  <c r="AM873" i="1"/>
  <c r="AN873" i="1"/>
  <c r="AO873" i="1"/>
  <c r="AP873" i="1"/>
  <c r="AQ873" i="1"/>
  <c r="AR873" i="1"/>
  <c r="AS873" i="1"/>
  <c r="AL874" i="1"/>
  <c r="AM874" i="1"/>
  <c r="AN874" i="1"/>
  <c r="AO874" i="1"/>
  <c r="AP874" i="1"/>
  <c r="AQ874" i="1"/>
  <c r="AR874" i="1"/>
  <c r="AS874" i="1"/>
  <c r="AL875" i="1"/>
  <c r="AM875" i="1"/>
  <c r="AN875" i="1"/>
  <c r="AO875" i="1"/>
  <c r="AP875" i="1"/>
  <c r="AQ875" i="1"/>
  <c r="AR875" i="1"/>
  <c r="AS875" i="1"/>
  <c r="AL876" i="1"/>
  <c r="AM876" i="1"/>
  <c r="AP876" i="1"/>
  <c r="AQ876" i="1"/>
  <c r="AR876" i="1"/>
  <c r="AS876" i="1"/>
  <c r="AL877" i="1"/>
  <c r="AM877" i="1"/>
  <c r="AO877" i="1"/>
  <c r="AP877" i="1"/>
  <c r="AQ877" i="1"/>
  <c r="AR877" i="1"/>
  <c r="AS877" i="1"/>
  <c r="AL878" i="1"/>
  <c r="AM878" i="1"/>
  <c r="AN878" i="1"/>
  <c r="AO878" i="1"/>
  <c r="AP878" i="1"/>
  <c r="AQ878" i="1"/>
  <c r="AR878" i="1"/>
  <c r="AS878" i="1"/>
  <c r="AL879" i="1"/>
  <c r="AM879" i="1"/>
  <c r="AN879" i="1"/>
  <c r="AO879" i="1"/>
  <c r="AP879" i="1"/>
  <c r="AQ879" i="1"/>
  <c r="AR879" i="1"/>
  <c r="AS879" i="1"/>
  <c r="AL880" i="1"/>
  <c r="AM880" i="1"/>
  <c r="AO880" i="1"/>
  <c r="AP880" i="1"/>
  <c r="AQ880" i="1"/>
  <c r="AR880" i="1"/>
  <c r="AS880" i="1"/>
  <c r="AL881" i="1"/>
  <c r="AM881" i="1"/>
  <c r="AN881" i="1"/>
  <c r="AO881" i="1"/>
  <c r="AP881" i="1"/>
  <c r="AQ881" i="1"/>
  <c r="AR881" i="1"/>
  <c r="AS881" i="1"/>
  <c r="AL882" i="1"/>
  <c r="AM882" i="1"/>
  <c r="AN882" i="1"/>
  <c r="AO882" i="1"/>
  <c r="AP882" i="1"/>
  <c r="AQ882" i="1"/>
  <c r="AR882" i="1"/>
  <c r="AS882" i="1"/>
  <c r="AL883" i="1"/>
  <c r="AM883" i="1"/>
  <c r="AN883" i="1"/>
  <c r="AO883" i="1"/>
  <c r="AP883" i="1"/>
  <c r="AQ883" i="1"/>
  <c r="AR883" i="1"/>
  <c r="AS883" i="1"/>
  <c r="AL884" i="1"/>
  <c r="AM884" i="1"/>
  <c r="AP884" i="1"/>
  <c r="AQ884" i="1"/>
  <c r="AR884" i="1"/>
  <c r="AS884" i="1"/>
  <c r="AL885" i="1"/>
  <c r="AM885" i="1"/>
  <c r="AN885" i="1"/>
  <c r="AO885" i="1"/>
  <c r="AP885" i="1"/>
  <c r="AQ885" i="1"/>
  <c r="AR885" i="1"/>
  <c r="AS885" i="1"/>
  <c r="AL886" i="1"/>
  <c r="AM886" i="1"/>
  <c r="AN886" i="1"/>
  <c r="AO886" i="1"/>
  <c r="AP886" i="1"/>
  <c r="AQ886" i="1"/>
  <c r="AR886" i="1"/>
  <c r="AS886" i="1"/>
  <c r="AL887" i="1"/>
  <c r="AM887" i="1"/>
  <c r="AN887" i="1"/>
  <c r="AO887" i="1"/>
  <c r="AP887" i="1"/>
  <c r="AQ887" i="1"/>
  <c r="AR887" i="1"/>
  <c r="AS887" i="1"/>
  <c r="AL888" i="1"/>
  <c r="AM888" i="1"/>
  <c r="AP888" i="1"/>
  <c r="AQ888" i="1"/>
  <c r="AR888" i="1"/>
  <c r="AS888" i="1"/>
  <c r="AL889" i="1"/>
  <c r="AM889" i="1"/>
  <c r="AN889" i="1"/>
  <c r="AO889" i="1"/>
  <c r="AP889" i="1"/>
  <c r="AQ889" i="1"/>
  <c r="AR889" i="1"/>
  <c r="AS889" i="1"/>
  <c r="AL890" i="1"/>
  <c r="AM890" i="1"/>
  <c r="AN890" i="1"/>
  <c r="AO890" i="1"/>
  <c r="AP890" i="1"/>
  <c r="AQ890" i="1"/>
  <c r="AR890" i="1"/>
  <c r="AS890" i="1"/>
  <c r="AL891" i="1"/>
  <c r="AM891" i="1"/>
  <c r="AN891" i="1"/>
  <c r="AO891" i="1"/>
  <c r="AP891" i="1"/>
  <c r="AQ891" i="1"/>
  <c r="AR891" i="1"/>
  <c r="AS891" i="1"/>
  <c r="AL892" i="1"/>
  <c r="AM892" i="1"/>
  <c r="AP892" i="1"/>
  <c r="AQ892" i="1"/>
  <c r="AR892" i="1"/>
  <c r="AS892" i="1"/>
  <c r="AL893" i="1"/>
  <c r="AM893" i="1"/>
  <c r="AN893" i="1"/>
  <c r="AO893" i="1"/>
  <c r="AP893" i="1"/>
  <c r="AQ893" i="1"/>
  <c r="AR893" i="1"/>
  <c r="AS893" i="1"/>
  <c r="AL894" i="1"/>
  <c r="AM894" i="1"/>
  <c r="AN894" i="1"/>
  <c r="AO894" i="1"/>
  <c r="AP894" i="1"/>
  <c r="AQ894" i="1"/>
  <c r="AR894" i="1"/>
  <c r="AS894" i="1"/>
  <c r="AL895" i="1"/>
  <c r="AM895" i="1"/>
  <c r="AN895" i="1"/>
  <c r="AO895" i="1"/>
  <c r="AP895" i="1"/>
  <c r="AQ895" i="1"/>
  <c r="AR895" i="1"/>
  <c r="AS895" i="1"/>
  <c r="AL896" i="1"/>
  <c r="AM896" i="1"/>
  <c r="AO896" i="1"/>
  <c r="AP896" i="1"/>
  <c r="AQ896" i="1"/>
  <c r="AR896" i="1"/>
  <c r="AS896" i="1"/>
  <c r="AL897" i="1"/>
  <c r="AM897" i="1"/>
  <c r="AN897" i="1"/>
  <c r="AO897" i="1"/>
  <c r="AP897" i="1"/>
  <c r="AQ897" i="1"/>
  <c r="AR897" i="1"/>
  <c r="AS897" i="1"/>
  <c r="AL898" i="1"/>
  <c r="AM898" i="1"/>
  <c r="AN898" i="1"/>
  <c r="AO898" i="1"/>
  <c r="AP898" i="1"/>
  <c r="AQ898" i="1"/>
  <c r="AR898" i="1"/>
  <c r="AS898" i="1"/>
  <c r="AL899" i="1"/>
  <c r="AM899" i="1"/>
  <c r="AN899" i="1"/>
  <c r="AO899" i="1"/>
  <c r="AP899" i="1"/>
  <c r="AQ899" i="1"/>
  <c r="AR899" i="1"/>
  <c r="AS899" i="1"/>
  <c r="AL900" i="1"/>
  <c r="AM900" i="1"/>
  <c r="AP900" i="1"/>
  <c r="AQ900" i="1"/>
  <c r="AR900" i="1"/>
  <c r="AS900" i="1"/>
  <c r="AL901" i="1"/>
  <c r="AM901" i="1"/>
  <c r="AN901" i="1"/>
  <c r="AO901" i="1"/>
  <c r="AP901" i="1"/>
  <c r="AQ901" i="1"/>
  <c r="AR901" i="1"/>
  <c r="AS901" i="1"/>
  <c r="AL902" i="1"/>
  <c r="AM902" i="1"/>
  <c r="AN902" i="1"/>
  <c r="AO902" i="1"/>
  <c r="AP902" i="1"/>
  <c r="AQ902" i="1"/>
  <c r="AR902" i="1"/>
  <c r="AS902" i="1"/>
  <c r="AL903" i="1"/>
  <c r="AM903" i="1"/>
  <c r="AN903" i="1"/>
  <c r="AO903" i="1"/>
  <c r="AP903" i="1"/>
  <c r="AQ903" i="1"/>
  <c r="AR903" i="1"/>
  <c r="AS903" i="1"/>
  <c r="AL904" i="1"/>
  <c r="AM904" i="1"/>
  <c r="AP904" i="1"/>
  <c r="AQ904" i="1"/>
  <c r="AR904" i="1"/>
  <c r="AS904" i="1"/>
  <c r="AL905" i="1"/>
  <c r="AM905" i="1"/>
  <c r="AN905" i="1"/>
  <c r="AO905" i="1"/>
  <c r="AP905" i="1"/>
  <c r="AQ905" i="1"/>
  <c r="AR905" i="1"/>
  <c r="AS905" i="1"/>
  <c r="AL906" i="1"/>
  <c r="AM906" i="1"/>
  <c r="AN906" i="1"/>
  <c r="AO906" i="1"/>
  <c r="AP906" i="1"/>
  <c r="AQ906" i="1"/>
  <c r="AR906" i="1"/>
  <c r="AS906" i="1"/>
  <c r="AL907" i="1"/>
  <c r="AM907" i="1"/>
  <c r="AN907" i="1"/>
  <c r="AO907" i="1"/>
  <c r="AP907" i="1"/>
  <c r="AQ907" i="1"/>
  <c r="AR907" i="1"/>
  <c r="AS907" i="1"/>
  <c r="AL908" i="1"/>
  <c r="AM908" i="1"/>
  <c r="AP908" i="1"/>
  <c r="AQ908" i="1"/>
  <c r="AR908" i="1"/>
  <c r="AS908" i="1"/>
  <c r="AL909" i="1"/>
  <c r="AM909" i="1"/>
  <c r="AN909" i="1"/>
  <c r="AO909" i="1"/>
  <c r="AP909" i="1"/>
  <c r="AQ909" i="1"/>
  <c r="AR909" i="1"/>
  <c r="AS909" i="1"/>
  <c r="AL910" i="1"/>
  <c r="AM910" i="1"/>
  <c r="AN910" i="1"/>
  <c r="AO910" i="1"/>
  <c r="AP910" i="1"/>
  <c r="AQ910" i="1"/>
  <c r="AR910" i="1"/>
  <c r="AS910" i="1"/>
  <c r="AL911" i="1"/>
  <c r="AM911" i="1"/>
  <c r="AN911" i="1"/>
  <c r="AO911" i="1"/>
  <c r="AP911" i="1"/>
  <c r="AQ911" i="1"/>
  <c r="AR911" i="1"/>
  <c r="AS911" i="1"/>
  <c r="AL912" i="1"/>
  <c r="AM912" i="1"/>
  <c r="AO912" i="1"/>
  <c r="AP912" i="1"/>
  <c r="AQ912" i="1"/>
  <c r="AR912" i="1"/>
  <c r="AS912" i="1"/>
  <c r="AL913" i="1"/>
  <c r="AM913" i="1"/>
  <c r="AN913" i="1"/>
  <c r="AO913" i="1"/>
  <c r="AP913" i="1"/>
  <c r="AQ913" i="1"/>
  <c r="AR913" i="1"/>
  <c r="AS913" i="1"/>
  <c r="AL914" i="1"/>
  <c r="AM914" i="1"/>
  <c r="AN914" i="1"/>
  <c r="AO914" i="1"/>
  <c r="AP914" i="1"/>
  <c r="AQ914" i="1"/>
  <c r="AR914" i="1"/>
  <c r="AS914" i="1"/>
  <c r="AL915" i="1"/>
  <c r="AM915" i="1"/>
  <c r="AN915" i="1"/>
  <c r="AO915" i="1"/>
  <c r="AP915" i="1"/>
  <c r="AQ915" i="1"/>
  <c r="AR915" i="1"/>
  <c r="AS915" i="1"/>
  <c r="AL916" i="1"/>
  <c r="AM916" i="1"/>
  <c r="AP916" i="1"/>
  <c r="AQ916" i="1"/>
  <c r="AR916" i="1"/>
  <c r="AS916" i="1"/>
  <c r="AL917" i="1"/>
  <c r="AM917" i="1"/>
  <c r="AN917" i="1"/>
  <c r="AO917" i="1"/>
  <c r="AP917" i="1"/>
  <c r="AQ917" i="1"/>
  <c r="AR917" i="1"/>
  <c r="AS917" i="1"/>
  <c r="AL918" i="1"/>
  <c r="AM918" i="1"/>
  <c r="AN918" i="1"/>
  <c r="AO918" i="1"/>
  <c r="AP918" i="1"/>
  <c r="AQ918" i="1"/>
  <c r="AR918" i="1"/>
  <c r="AS918" i="1"/>
  <c r="AL919" i="1"/>
  <c r="AM919" i="1"/>
  <c r="AN919" i="1"/>
  <c r="AO919" i="1"/>
  <c r="AP919" i="1"/>
  <c r="AQ919" i="1"/>
  <c r="AR919" i="1"/>
  <c r="AS919" i="1"/>
  <c r="AL920" i="1"/>
  <c r="AM920" i="1"/>
  <c r="AP920" i="1"/>
  <c r="AQ920" i="1"/>
  <c r="AR920" i="1"/>
  <c r="AS920" i="1"/>
  <c r="AL921" i="1"/>
  <c r="AM921" i="1"/>
  <c r="AN921" i="1"/>
  <c r="AO921" i="1"/>
  <c r="AP921" i="1"/>
  <c r="AQ921" i="1"/>
  <c r="AR921" i="1"/>
  <c r="AS921" i="1"/>
  <c r="AL922" i="1"/>
  <c r="AM922" i="1"/>
  <c r="AN922" i="1"/>
  <c r="AO922" i="1"/>
  <c r="AP922" i="1"/>
  <c r="AQ922" i="1"/>
  <c r="AR922" i="1"/>
  <c r="AS922" i="1"/>
  <c r="AL923" i="1"/>
  <c r="AM923" i="1"/>
  <c r="AN923" i="1"/>
  <c r="AO923" i="1"/>
  <c r="AP923" i="1"/>
  <c r="AQ923" i="1"/>
  <c r="AR923" i="1"/>
  <c r="AS923" i="1"/>
  <c r="AL924" i="1"/>
  <c r="AM924" i="1"/>
  <c r="AP924" i="1"/>
  <c r="AQ924" i="1"/>
  <c r="AR924" i="1"/>
  <c r="AS924" i="1"/>
  <c r="AL925" i="1"/>
  <c r="AM925" i="1"/>
  <c r="AN925" i="1"/>
  <c r="AO925" i="1"/>
  <c r="AP925" i="1"/>
  <c r="AQ925" i="1"/>
  <c r="AR925" i="1"/>
  <c r="AS925" i="1"/>
  <c r="AL926" i="1"/>
  <c r="AM926" i="1"/>
  <c r="AN926" i="1"/>
  <c r="AO926" i="1"/>
  <c r="AP926" i="1"/>
  <c r="AQ926" i="1"/>
  <c r="AR926" i="1"/>
  <c r="AS926" i="1"/>
  <c r="AL927" i="1"/>
  <c r="AM927" i="1"/>
  <c r="AN927" i="1"/>
  <c r="AO927" i="1"/>
  <c r="AP927" i="1"/>
  <c r="AQ927" i="1"/>
  <c r="AR927" i="1"/>
  <c r="AS927" i="1"/>
  <c r="AL928" i="1"/>
  <c r="AM928" i="1"/>
  <c r="AO928" i="1"/>
  <c r="AP928" i="1"/>
  <c r="AQ928" i="1"/>
  <c r="AR928" i="1"/>
  <c r="AS928" i="1"/>
  <c r="AL929" i="1"/>
  <c r="AM929" i="1"/>
  <c r="AN929" i="1"/>
  <c r="AO929" i="1"/>
  <c r="AP929" i="1"/>
  <c r="AQ929" i="1"/>
  <c r="AR929" i="1"/>
  <c r="AS929" i="1"/>
  <c r="AL930" i="1"/>
  <c r="AM930" i="1"/>
  <c r="AN930" i="1"/>
  <c r="AO930" i="1"/>
  <c r="AP930" i="1"/>
  <c r="AQ930" i="1"/>
  <c r="AR930" i="1"/>
  <c r="AS930" i="1"/>
  <c r="AL931" i="1"/>
  <c r="AM931" i="1"/>
  <c r="AN931" i="1"/>
  <c r="AO931" i="1"/>
  <c r="AP931" i="1"/>
  <c r="AQ931" i="1"/>
  <c r="AR931" i="1"/>
  <c r="AS931" i="1"/>
  <c r="AL932" i="1"/>
  <c r="AM932" i="1"/>
  <c r="AP932" i="1"/>
  <c r="AQ932" i="1"/>
  <c r="AR932" i="1"/>
  <c r="AS932" i="1"/>
  <c r="AL933" i="1"/>
  <c r="AM933" i="1"/>
  <c r="AN933" i="1"/>
  <c r="AO933" i="1"/>
  <c r="AP933" i="1"/>
  <c r="AQ933" i="1"/>
  <c r="AR933" i="1"/>
  <c r="AS933" i="1"/>
  <c r="AL934" i="1"/>
  <c r="AM934" i="1"/>
  <c r="AN934" i="1"/>
  <c r="AO934" i="1"/>
  <c r="AP934" i="1"/>
  <c r="AQ934" i="1"/>
  <c r="AR934" i="1"/>
  <c r="AS934" i="1"/>
  <c r="AL935" i="1"/>
  <c r="AM935" i="1"/>
  <c r="AN935" i="1"/>
  <c r="AO935" i="1"/>
  <c r="AP935" i="1"/>
  <c r="AQ935" i="1"/>
  <c r="AR935" i="1"/>
  <c r="AS935" i="1"/>
  <c r="AL936" i="1"/>
  <c r="AM936" i="1"/>
  <c r="AP936" i="1"/>
  <c r="AQ936" i="1"/>
  <c r="AR936" i="1"/>
  <c r="AS936" i="1"/>
  <c r="AL937" i="1"/>
  <c r="AM937" i="1"/>
  <c r="AN937" i="1"/>
  <c r="AO937" i="1"/>
  <c r="AP937" i="1"/>
  <c r="AQ937" i="1"/>
  <c r="AR937" i="1"/>
  <c r="AS937" i="1"/>
  <c r="AL938" i="1"/>
  <c r="AM938" i="1"/>
  <c r="AN938" i="1"/>
  <c r="AO938" i="1"/>
  <c r="AP938" i="1"/>
  <c r="AQ938" i="1"/>
  <c r="AR938" i="1"/>
  <c r="AS938" i="1"/>
  <c r="AL939" i="1"/>
  <c r="AM939" i="1"/>
  <c r="AN939" i="1"/>
  <c r="AO939" i="1"/>
  <c r="AP939" i="1"/>
  <c r="AQ939" i="1"/>
  <c r="AR939" i="1"/>
  <c r="AS939" i="1"/>
  <c r="AL940" i="1"/>
  <c r="AM940" i="1"/>
  <c r="AP940" i="1"/>
  <c r="AQ940" i="1"/>
  <c r="AR940" i="1"/>
  <c r="AS940" i="1"/>
  <c r="AL941" i="1"/>
  <c r="AM941" i="1"/>
  <c r="AN941" i="1"/>
  <c r="AO941" i="1"/>
  <c r="AP941" i="1"/>
  <c r="AQ941" i="1"/>
  <c r="AR941" i="1"/>
  <c r="AS941" i="1"/>
  <c r="AL942" i="1"/>
  <c r="AM942" i="1"/>
  <c r="AN942" i="1"/>
  <c r="AO942" i="1"/>
  <c r="AP942" i="1"/>
  <c r="AQ942" i="1"/>
  <c r="AR942" i="1"/>
  <c r="AS942" i="1"/>
  <c r="AL943" i="1"/>
  <c r="AM943" i="1"/>
  <c r="AN943" i="1"/>
  <c r="AO943" i="1"/>
  <c r="AP943" i="1"/>
  <c r="AQ943" i="1"/>
  <c r="AR943" i="1"/>
  <c r="AS943" i="1"/>
  <c r="AL944" i="1"/>
  <c r="AM944" i="1"/>
  <c r="AO944" i="1"/>
  <c r="AP944" i="1"/>
  <c r="AQ944" i="1"/>
  <c r="AR944" i="1"/>
  <c r="AS944" i="1"/>
  <c r="AL945" i="1"/>
  <c r="AM945" i="1"/>
  <c r="AN945" i="1"/>
  <c r="AO945" i="1"/>
  <c r="AP945" i="1"/>
  <c r="AQ945" i="1"/>
  <c r="AR945" i="1"/>
  <c r="AS945" i="1"/>
  <c r="AL946" i="1"/>
  <c r="AM946" i="1"/>
  <c r="AN946" i="1"/>
  <c r="AO946" i="1"/>
  <c r="AP946" i="1"/>
  <c r="AQ946" i="1"/>
  <c r="AR946" i="1"/>
  <c r="AS946" i="1"/>
  <c r="AL947" i="1"/>
  <c r="AM947" i="1"/>
  <c r="AN947" i="1"/>
  <c r="AO947" i="1"/>
  <c r="AP947" i="1"/>
  <c r="AQ947" i="1"/>
  <c r="AR947" i="1"/>
  <c r="AS947" i="1"/>
  <c r="AL948" i="1"/>
  <c r="AM948" i="1"/>
  <c r="AP948" i="1"/>
  <c r="AQ948" i="1"/>
  <c r="AR948" i="1"/>
  <c r="AS948" i="1"/>
  <c r="AL949" i="1"/>
  <c r="AM949" i="1"/>
  <c r="AN949" i="1"/>
  <c r="AO949" i="1"/>
  <c r="AP949" i="1"/>
  <c r="AQ949" i="1"/>
  <c r="AR949" i="1"/>
  <c r="AS949" i="1"/>
  <c r="AL950" i="1"/>
  <c r="AM950" i="1"/>
  <c r="AN950" i="1"/>
  <c r="AO950" i="1"/>
  <c r="AP950" i="1"/>
  <c r="AQ950" i="1"/>
  <c r="AR950" i="1"/>
  <c r="AS950" i="1"/>
  <c r="AL951" i="1"/>
  <c r="AM951" i="1"/>
  <c r="AN951" i="1"/>
  <c r="AO951" i="1"/>
  <c r="AP951" i="1"/>
  <c r="AQ951" i="1"/>
  <c r="AR951" i="1"/>
  <c r="AS951" i="1"/>
  <c r="AL952" i="1"/>
  <c r="AM952" i="1"/>
  <c r="AP952" i="1"/>
  <c r="AQ952" i="1"/>
  <c r="AR952" i="1"/>
  <c r="AS952" i="1"/>
  <c r="AL953" i="1"/>
  <c r="AM953" i="1"/>
  <c r="AN953" i="1"/>
  <c r="AO953" i="1"/>
  <c r="AP953" i="1"/>
  <c r="AQ953" i="1"/>
  <c r="AR953" i="1"/>
  <c r="AS953" i="1"/>
  <c r="AL954" i="1"/>
  <c r="AM954" i="1"/>
  <c r="AN954" i="1"/>
  <c r="AO954" i="1"/>
  <c r="AP954" i="1"/>
  <c r="AQ954" i="1"/>
  <c r="AR954" i="1"/>
  <c r="AS954" i="1"/>
  <c r="AL955" i="1"/>
  <c r="AM955" i="1"/>
  <c r="AN955" i="1"/>
  <c r="AO955" i="1"/>
  <c r="AP955" i="1"/>
  <c r="AQ955" i="1"/>
  <c r="AR955" i="1"/>
  <c r="AS955" i="1"/>
  <c r="AL956" i="1"/>
  <c r="AM956" i="1"/>
  <c r="AP956" i="1"/>
  <c r="AQ956" i="1"/>
  <c r="AR956" i="1"/>
  <c r="AS956" i="1"/>
  <c r="AL957" i="1"/>
  <c r="AM957" i="1"/>
  <c r="AN957" i="1"/>
  <c r="AO957" i="1"/>
  <c r="AP957" i="1"/>
  <c r="AQ957" i="1"/>
  <c r="AR957" i="1"/>
  <c r="AS957" i="1"/>
  <c r="AL958" i="1"/>
  <c r="AM958" i="1"/>
  <c r="AN958" i="1"/>
  <c r="AO958" i="1"/>
  <c r="AP958" i="1"/>
  <c r="AQ958" i="1"/>
  <c r="AR958" i="1"/>
  <c r="AS958" i="1"/>
  <c r="AL959" i="1"/>
  <c r="AM959" i="1"/>
  <c r="AN959" i="1"/>
  <c r="AO959" i="1"/>
  <c r="AP959" i="1"/>
  <c r="AQ959" i="1"/>
  <c r="AR959" i="1"/>
  <c r="AS959" i="1"/>
  <c r="AL960" i="1"/>
  <c r="AM960" i="1"/>
  <c r="AO960" i="1"/>
  <c r="AP960" i="1"/>
  <c r="AQ960" i="1"/>
  <c r="AR960" i="1"/>
  <c r="AS960" i="1"/>
  <c r="AL961" i="1"/>
  <c r="AM961" i="1"/>
  <c r="AN961" i="1"/>
  <c r="AO961" i="1"/>
  <c r="AP961" i="1"/>
  <c r="AQ961" i="1"/>
  <c r="AR961" i="1"/>
  <c r="AS961" i="1"/>
  <c r="AL962" i="1"/>
  <c r="AM962" i="1"/>
  <c r="AN962" i="1"/>
  <c r="AO962" i="1"/>
  <c r="AP962" i="1"/>
  <c r="AQ962" i="1"/>
  <c r="AR962" i="1"/>
  <c r="AS962" i="1"/>
  <c r="AL963" i="1"/>
  <c r="AM963" i="1"/>
  <c r="AN963" i="1"/>
  <c r="AO963" i="1"/>
  <c r="AP963" i="1"/>
  <c r="AQ963" i="1"/>
  <c r="AR963" i="1"/>
  <c r="AS963" i="1"/>
  <c r="AL964" i="1"/>
  <c r="AM964" i="1"/>
  <c r="AP964" i="1"/>
  <c r="AQ964" i="1"/>
  <c r="AR964" i="1"/>
  <c r="AS964" i="1"/>
  <c r="AL965" i="1"/>
  <c r="AM965" i="1"/>
  <c r="AN965" i="1"/>
  <c r="AO965" i="1"/>
  <c r="AP965" i="1"/>
  <c r="AQ965" i="1"/>
  <c r="AR965" i="1"/>
  <c r="AS965" i="1"/>
  <c r="AL966" i="1"/>
  <c r="AM966" i="1"/>
  <c r="AN966" i="1"/>
  <c r="AO966" i="1"/>
  <c r="AP966" i="1"/>
  <c r="AQ966" i="1"/>
  <c r="AR966" i="1"/>
  <c r="AS966" i="1"/>
  <c r="AL967" i="1"/>
  <c r="AM967" i="1"/>
  <c r="AN967" i="1"/>
  <c r="AO967" i="1"/>
  <c r="AP967" i="1"/>
  <c r="AQ967" i="1"/>
  <c r="AR967" i="1"/>
  <c r="AS967" i="1"/>
  <c r="AL968" i="1"/>
  <c r="AM968" i="1"/>
  <c r="AP968" i="1"/>
  <c r="AQ968" i="1"/>
  <c r="AR968" i="1"/>
  <c r="AS968" i="1"/>
  <c r="AL969" i="1"/>
  <c r="AM969" i="1"/>
  <c r="AN969" i="1"/>
  <c r="AO969" i="1"/>
  <c r="AP969" i="1"/>
  <c r="AQ969" i="1"/>
  <c r="AR969" i="1"/>
  <c r="AS969" i="1"/>
  <c r="AL970" i="1"/>
  <c r="AM970" i="1"/>
  <c r="AN970" i="1"/>
  <c r="AO970" i="1"/>
  <c r="AP970" i="1"/>
  <c r="AQ970" i="1"/>
  <c r="AR970" i="1"/>
  <c r="AS970" i="1"/>
  <c r="AL971" i="1"/>
  <c r="AM971" i="1"/>
  <c r="AN971" i="1"/>
  <c r="AO971" i="1"/>
  <c r="AP971" i="1"/>
  <c r="AQ971" i="1"/>
  <c r="AR971" i="1"/>
  <c r="AS971" i="1"/>
  <c r="AL972" i="1"/>
  <c r="AM972" i="1"/>
  <c r="AP972" i="1"/>
  <c r="AQ972" i="1"/>
  <c r="AR972" i="1"/>
  <c r="AS972" i="1"/>
  <c r="AL973" i="1"/>
  <c r="AM973" i="1"/>
  <c r="AN973" i="1"/>
  <c r="AO973" i="1"/>
  <c r="AP973" i="1"/>
  <c r="AQ973" i="1"/>
  <c r="AR973" i="1"/>
  <c r="AS973" i="1"/>
  <c r="AL974" i="1"/>
  <c r="AM974" i="1"/>
  <c r="AN974" i="1"/>
  <c r="AO974" i="1"/>
  <c r="AP974" i="1"/>
  <c r="AQ974" i="1"/>
  <c r="AR974" i="1"/>
  <c r="AS974" i="1"/>
  <c r="AL975" i="1"/>
  <c r="AM975" i="1"/>
  <c r="AN975" i="1"/>
  <c r="AO975" i="1"/>
  <c r="AP975" i="1"/>
  <c r="AQ975" i="1"/>
  <c r="AR975" i="1"/>
  <c r="AS975" i="1"/>
  <c r="AL976" i="1"/>
  <c r="AM976" i="1"/>
  <c r="AO976" i="1"/>
  <c r="AP976" i="1"/>
  <c r="AQ976" i="1"/>
  <c r="AR976" i="1"/>
  <c r="AS976" i="1"/>
  <c r="AL977" i="1"/>
  <c r="AM977" i="1"/>
  <c r="AN977" i="1"/>
  <c r="AO977" i="1"/>
  <c r="AP977" i="1"/>
  <c r="AQ977" i="1"/>
  <c r="AR977" i="1"/>
  <c r="AS977" i="1"/>
  <c r="AL978" i="1"/>
  <c r="AM978" i="1"/>
  <c r="AN978" i="1"/>
  <c r="AO978" i="1"/>
  <c r="AP978" i="1"/>
  <c r="AQ978" i="1"/>
  <c r="AR978" i="1"/>
  <c r="AS978" i="1"/>
  <c r="AL979" i="1"/>
  <c r="AM979" i="1"/>
  <c r="AN979" i="1"/>
  <c r="AO979" i="1"/>
  <c r="AP979" i="1"/>
  <c r="AQ979" i="1"/>
  <c r="AR979" i="1"/>
  <c r="AS979" i="1"/>
  <c r="AL980" i="1"/>
  <c r="AM980" i="1"/>
  <c r="AP980" i="1"/>
  <c r="AQ980" i="1"/>
  <c r="AR980" i="1"/>
  <c r="AS980" i="1"/>
  <c r="AL981" i="1"/>
  <c r="AM981" i="1"/>
  <c r="AN981" i="1"/>
  <c r="AO981" i="1"/>
  <c r="AP981" i="1"/>
  <c r="AQ981" i="1"/>
  <c r="AR981" i="1"/>
  <c r="AS981" i="1"/>
  <c r="AL982" i="1"/>
  <c r="AM982" i="1"/>
  <c r="AN982" i="1"/>
  <c r="AO982" i="1"/>
  <c r="AP982" i="1"/>
  <c r="AQ982" i="1"/>
  <c r="AR982" i="1"/>
  <c r="AS982" i="1"/>
  <c r="AL983" i="1"/>
  <c r="AM983" i="1"/>
  <c r="AN983" i="1"/>
  <c r="AO983" i="1"/>
  <c r="AP983" i="1"/>
  <c r="AQ983" i="1"/>
  <c r="AR983" i="1"/>
  <c r="AS983" i="1"/>
  <c r="AL984" i="1"/>
  <c r="AM984" i="1"/>
  <c r="AP984" i="1"/>
  <c r="AQ984" i="1"/>
  <c r="AR984" i="1"/>
  <c r="AS984" i="1"/>
  <c r="AL985" i="1"/>
  <c r="AM985" i="1"/>
  <c r="AN985" i="1"/>
  <c r="AO985" i="1"/>
  <c r="AP985" i="1"/>
  <c r="AQ985" i="1"/>
  <c r="AR985" i="1"/>
  <c r="AS985" i="1"/>
  <c r="AL986" i="1"/>
  <c r="AM986" i="1"/>
  <c r="AN986" i="1"/>
  <c r="AO986" i="1"/>
  <c r="AP986" i="1"/>
  <c r="AQ986" i="1"/>
  <c r="AR986" i="1"/>
  <c r="AS986" i="1"/>
  <c r="AL987" i="1"/>
  <c r="AM987" i="1"/>
  <c r="AN987" i="1"/>
  <c r="AO987" i="1"/>
  <c r="AP987" i="1"/>
  <c r="AQ987" i="1"/>
  <c r="AR987" i="1"/>
  <c r="AS987" i="1"/>
  <c r="AL988" i="1"/>
  <c r="AM988" i="1"/>
  <c r="AP988" i="1"/>
  <c r="AQ988" i="1"/>
  <c r="AR988" i="1"/>
  <c r="AS988" i="1"/>
  <c r="AL989" i="1"/>
  <c r="AM989" i="1"/>
  <c r="AN989" i="1"/>
  <c r="AO989" i="1"/>
  <c r="AP989" i="1"/>
  <c r="AQ989" i="1"/>
  <c r="AR989" i="1"/>
  <c r="AS989" i="1"/>
  <c r="AL990" i="1"/>
  <c r="AM990" i="1"/>
  <c r="AN990" i="1"/>
  <c r="AO990" i="1"/>
  <c r="AP990" i="1"/>
  <c r="AQ990" i="1"/>
  <c r="AR990" i="1"/>
  <c r="AS990" i="1"/>
  <c r="AL991" i="1"/>
  <c r="AM991" i="1"/>
  <c r="AN991" i="1"/>
  <c r="AO991" i="1"/>
  <c r="AP991" i="1"/>
  <c r="AQ991" i="1"/>
  <c r="AR991" i="1"/>
  <c r="AS991" i="1"/>
  <c r="AL992" i="1"/>
  <c r="AM992" i="1"/>
  <c r="AO992" i="1"/>
  <c r="AP992" i="1"/>
  <c r="AQ992" i="1"/>
  <c r="AR992" i="1"/>
  <c r="AS992" i="1"/>
  <c r="AL993" i="1"/>
  <c r="AM993" i="1"/>
  <c r="AN993" i="1"/>
  <c r="AO993" i="1"/>
  <c r="AP993" i="1"/>
  <c r="AQ993" i="1"/>
  <c r="AR993" i="1"/>
  <c r="AS993" i="1"/>
  <c r="AL994" i="1"/>
  <c r="AM994" i="1"/>
  <c r="AN994" i="1"/>
  <c r="AO994" i="1"/>
  <c r="AP994" i="1"/>
  <c r="AQ994" i="1"/>
  <c r="AR994" i="1"/>
  <c r="AS994" i="1"/>
  <c r="AL995" i="1"/>
  <c r="AM995" i="1"/>
  <c r="AN995" i="1"/>
  <c r="AO995" i="1"/>
  <c r="AP995" i="1"/>
  <c r="AQ995" i="1"/>
  <c r="AR995" i="1"/>
  <c r="AS995" i="1"/>
  <c r="AL996" i="1"/>
  <c r="AM996" i="1"/>
  <c r="AP996" i="1"/>
  <c r="AQ996" i="1"/>
  <c r="AR996" i="1"/>
  <c r="AS996" i="1"/>
  <c r="AL997" i="1"/>
  <c r="AM997" i="1"/>
  <c r="AN997" i="1"/>
  <c r="AO997" i="1"/>
  <c r="AP997" i="1"/>
  <c r="AQ997" i="1"/>
  <c r="AR997" i="1"/>
  <c r="AS997" i="1"/>
  <c r="AL998" i="1"/>
  <c r="AM998" i="1"/>
  <c r="AN998" i="1"/>
  <c r="AO998" i="1"/>
  <c r="AP998" i="1"/>
  <c r="AQ998" i="1"/>
  <c r="AR998" i="1"/>
  <c r="AS998" i="1"/>
  <c r="AL999" i="1"/>
  <c r="AM999" i="1"/>
  <c r="AN999" i="1"/>
  <c r="AO999" i="1"/>
  <c r="AP999" i="1"/>
  <c r="AQ999" i="1"/>
  <c r="AR999" i="1"/>
  <c r="AS999" i="1"/>
  <c r="AL1000" i="1"/>
  <c r="AM1000" i="1"/>
  <c r="AP1000" i="1"/>
  <c r="AQ1000" i="1"/>
  <c r="AR1000" i="1"/>
  <c r="AS1000" i="1"/>
  <c r="AL1001" i="1"/>
  <c r="AM1001" i="1"/>
  <c r="AN1001" i="1"/>
  <c r="AO1001" i="1"/>
  <c r="AP1001" i="1"/>
  <c r="AQ1001" i="1"/>
  <c r="AR1001" i="1"/>
  <c r="AS1001" i="1"/>
  <c r="AL1002" i="1"/>
  <c r="AM1002" i="1"/>
  <c r="AN1002" i="1"/>
  <c r="AO1002" i="1"/>
  <c r="AP1002" i="1"/>
  <c r="AQ1002" i="1"/>
  <c r="AR1002" i="1"/>
  <c r="AS1002" i="1"/>
  <c r="AL1003" i="1"/>
  <c r="AM1003" i="1"/>
  <c r="AN1003" i="1"/>
  <c r="AO1003" i="1"/>
  <c r="AP1003" i="1"/>
  <c r="AQ1003" i="1"/>
  <c r="AR1003" i="1"/>
  <c r="AS1003" i="1"/>
  <c r="AL1004" i="1"/>
  <c r="AM1004" i="1"/>
  <c r="AP1004" i="1"/>
  <c r="AQ1004" i="1"/>
  <c r="AR1004" i="1"/>
  <c r="AS1004" i="1"/>
  <c r="AL1005" i="1"/>
  <c r="AM1005" i="1"/>
  <c r="AN1005" i="1"/>
  <c r="AO1005" i="1"/>
  <c r="AP1005" i="1"/>
  <c r="AQ1005" i="1"/>
  <c r="AR1005" i="1"/>
  <c r="AS1005" i="1"/>
  <c r="AL1006" i="1"/>
  <c r="AM1006" i="1"/>
  <c r="AN1006" i="1"/>
  <c r="AO1006" i="1"/>
  <c r="AP1006" i="1"/>
  <c r="AQ1006" i="1"/>
  <c r="AR1006" i="1"/>
  <c r="AS1006" i="1"/>
  <c r="AL1007" i="1"/>
  <c r="AM1007" i="1"/>
  <c r="AN1007" i="1"/>
  <c r="AO1007" i="1"/>
  <c r="AP1007" i="1"/>
  <c r="AQ1007" i="1"/>
  <c r="AR1007" i="1"/>
  <c r="AS1007" i="1"/>
  <c r="AL1008" i="1"/>
  <c r="AM1008" i="1"/>
  <c r="AO1008" i="1"/>
  <c r="AP1008" i="1"/>
  <c r="AQ1008" i="1"/>
  <c r="AR1008" i="1"/>
  <c r="AS1008" i="1"/>
  <c r="AL1009" i="1"/>
  <c r="AM1009" i="1"/>
  <c r="AN1009" i="1"/>
  <c r="AO1009" i="1"/>
  <c r="AP1009" i="1"/>
  <c r="AQ1009" i="1"/>
  <c r="AR1009" i="1"/>
  <c r="AS1009" i="1"/>
  <c r="AL1010" i="1"/>
  <c r="AM1010" i="1"/>
  <c r="AN1010" i="1"/>
  <c r="AO1010" i="1"/>
  <c r="AP1010" i="1"/>
  <c r="AQ1010" i="1"/>
  <c r="AR1010" i="1"/>
  <c r="AS1010" i="1"/>
  <c r="AL1011" i="1"/>
  <c r="AM1011" i="1"/>
  <c r="AN1011" i="1"/>
  <c r="AO1011" i="1"/>
  <c r="AP1011" i="1"/>
  <c r="AQ1011" i="1"/>
  <c r="AR1011" i="1"/>
  <c r="AS1011" i="1"/>
  <c r="AL1012" i="1"/>
  <c r="AM1012" i="1"/>
  <c r="AP1012" i="1"/>
  <c r="AQ1012" i="1"/>
  <c r="AR1012" i="1"/>
  <c r="AS1012" i="1"/>
  <c r="AL1013" i="1"/>
  <c r="AM1013" i="1"/>
  <c r="AN1013" i="1"/>
  <c r="AO1013" i="1"/>
  <c r="AP1013" i="1"/>
  <c r="AQ1013" i="1"/>
  <c r="AR1013" i="1"/>
  <c r="AS1013" i="1"/>
  <c r="AL1014" i="1"/>
  <c r="AM1014" i="1"/>
  <c r="AN1014" i="1"/>
  <c r="AO1014" i="1"/>
  <c r="AP1014" i="1"/>
  <c r="AQ1014" i="1"/>
  <c r="AR1014" i="1"/>
  <c r="AS1014" i="1"/>
  <c r="AL1015" i="1"/>
  <c r="AM1015" i="1"/>
  <c r="AN1015" i="1"/>
  <c r="AO1015" i="1"/>
  <c r="AP1015" i="1"/>
  <c r="AQ1015" i="1"/>
  <c r="AR1015" i="1"/>
  <c r="AS1015" i="1"/>
  <c r="AL1016" i="1"/>
  <c r="AM1016" i="1"/>
  <c r="AP1016" i="1"/>
  <c r="AQ1016" i="1"/>
  <c r="AR1016" i="1"/>
  <c r="AS1016" i="1"/>
  <c r="AL1017" i="1"/>
  <c r="AM1017" i="1"/>
  <c r="AN1017" i="1"/>
  <c r="AO1017" i="1"/>
  <c r="AP1017" i="1"/>
  <c r="AQ1017" i="1"/>
  <c r="AR1017" i="1"/>
  <c r="AS1017" i="1"/>
  <c r="AL1018" i="1"/>
  <c r="AM1018" i="1"/>
  <c r="AN1018" i="1"/>
  <c r="AO1018" i="1"/>
  <c r="AP1018" i="1"/>
  <c r="AQ1018" i="1"/>
  <c r="AR1018" i="1"/>
  <c r="AS1018" i="1"/>
  <c r="AL1019" i="1"/>
  <c r="AM1019" i="1"/>
  <c r="AN1019" i="1"/>
  <c r="AO1019" i="1"/>
  <c r="AP1019" i="1"/>
  <c r="AQ1019" i="1"/>
  <c r="AR1019" i="1"/>
  <c r="AS1019" i="1"/>
  <c r="AL1020" i="1"/>
  <c r="AM1020" i="1"/>
  <c r="AP1020" i="1"/>
  <c r="AQ1020" i="1"/>
  <c r="AR1020" i="1"/>
  <c r="AS1020" i="1"/>
  <c r="AL1021" i="1"/>
  <c r="AM1021" i="1"/>
  <c r="AN1021" i="1"/>
  <c r="AO1021" i="1"/>
  <c r="AP1021" i="1"/>
  <c r="AQ1021" i="1"/>
  <c r="AR1021" i="1"/>
  <c r="AS1021" i="1"/>
  <c r="AL1022" i="1"/>
  <c r="AM1022" i="1"/>
  <c r="AN1022" i="1"/>
  <c r="AO1022" i="1"/>
  <c r="AP1022" i="1"/>
  <c r="AQ1022" i="1"/>
  <c r="AR1022" i="1"/>
  <c r="AS1022" i="1"/>
  <c r="AL1023" i="1"/>
  <c r="AM1023" i="1"/>
  <c r="AN1023" i="1"/>
  <c r="AO1023" i="1"/>
  <c r="AP1023" i="1"/>
  <c r="AQ1023" i="1"/>
  <c r="AR1023" i="1"/>
  <c r="AS1023" i="1"/>
  <c r="AL1024" i="1"/>
  <c r="AM1024" i="1"/>
  <c r="AO1024" i="1"/>
  <c r="AP1024" i="1"/>
  <c r="AQ1024" i="1"/>
  <c r="AR1024" i="1"/>
  <c r="AS1024" i="1"/>
  <c r="AL1025" i="1"/>
  <c r="AM1025" i="1"/>
  <c r="AN1025" i="1"/>
  <c r="AO1025" i="1"/>
  <c r="AP1025" i="1"/>
  <c r="AQ1025" i="1"/>
  <c r="AR1025" i="1"/>
  <c r="AS1025" i="1"/>
  <c r="AL1026" i="1"/>
  <c r="AM1026" i="1"/>
  <c r="AN1026" i="1"/>
  <c r="AO1026" i="1"/>
  <c r="AP1026" i="1"/>
  <c r="AQ1026" i="1"/>
  <c r="AR1026" i="1"/>
  <c r="AS1026" i="1"/>
  <c r="AL1027" i="1"/>
  <c r="AM1027" i="1"/>
  <c r="AN1027" i="1"/>
  <c r="AO1027" i="1"/>
  <c r="AP1027" i="1"/>
  <c r="AQ1027" i="1"/>
  <c r="AR1027" i="1"/>
  <c r="AS1027" i="1"/>
  <c r="AL1028" i="1"/>
  <c r="AM1028" i="1"/>
  <c r="AP1028" i="1"/>
  <c r="AQ1028" i="1"/>
  <c r="AR1028" i="1"/>
  <c r="AS1028" i="1"/>
  <c r="AL1029" i="1"/>
  <c r="AM1029" i="1"/>
  <c r="AN1029" i="1"/>
  <c r="AO1029" i="1"/>
  <c r="AP1029" i="1"/>
  <c r="AQ1029" i="1"/>
  <c r="AR1029" i="1"/>
  <c r="AS1029" i="1"/>
  <c r="AL1030" i="1"/>
  <c r="AM1030" i="1"/>
  <c r="AN1030" i="1"/>
  <c r="AO1030" i="1"/>
  <c r="AP1030" i="1"/>
  <c r="AQ1030" i="1"/>
  <c r="AR1030" i="1"/>
  <c r="AS1030" i="1"/>
  <c r="AL1031" i="1"/>
  <c r="AM1031" i="1"/>
  <c r="AN1031" i="1"/>
  <c r="AO1031" i="1"/>
  <c r="AP1031" i="1"/>
  <c r="AQ1031" i="1"/>
  <c r="AR1031" i="1"/>
  <c r="AS1031" i="1"/>
  <c r="AL1032" i="1"/>
  <c r="AM1032" i="1"/>
  <c r="AP1032" i="1"/>
  <c r="AQ1032" i="1"/>
  <c r="AR1032" i="1"/>
  <c r="AS1032" i="1"/>
  <c r="AL1033" i="1"/>
  <c r="AM1033" i="1"/>
  <c r="AN1033" i="1"/>
  <c r="AO1033" i="1"/>
  <c r="AP1033" i="1"/>
  <c r="AQ1033" i="1"/>
  <c r="AR1033" i="1"/>
  <c r="AS1033" i="1"/>
  <c r="AL1034" i="1"/>
  <c r="AM1034" i="1"/>
  <c r="AN1034" i="1"/>
  <c r="AO1034" i="1"/>
  <c r="AP1034" i="1"/>
  <c r="AQ1034" i="1"/>
  <c r="AR1034" i="1"/>
  <c r="AS1034" i="1"/>
  <c r="AL1035" i="1"/>
  <c r="AM1035" i="1"/>
  <c r="AN1035" i="1"/>
  <c r="AO1035" i="1"/>
  <c r="AP1035" i="1"/>
  <c r="AQ1035" i="1"/>
  <c r="AR1035" i="1"/>
  <c r="AS1035" i="1"/>
  <c r="AL1036" i="1"/>
  <c r="AM1036" i="1"/>
  <c r="AP1036" i="1"/>
  <c r="AQ1036" i="1"/>
  <c r="AR1036" i="1"/>
  <c r="AS1036" i="1"/>
  <c r="AL1037" i="1"/>
  <c r="AM1037" i="1"/>
  <c r="AN1037" i="1"/>
  <c r="AO1037" i="1"/>
  <c r="AP1037" i="1"/>
  <c r="AQ1037" i="1"/>
  <c r="AR1037" i="1"/>
  <c r="AS1037" i="1"/>
  <c r="AL1038" i="1"/>
  <c r="AM1038" i="1"/>
  <c r="AN1038" i="1"/>
  <c r="AO1038" i="1"/>
  <c r="AP1038" i="1"/>
  <c r="AQ1038" i="1"/>
  <c r="AR1038" i="1"/>
  <c r="AS1038" i="1"/>
  <c r="AL1039" i="1"/>
  <c r="AM1039" i="1"/>
  <c r="AN1039" i="1"/>
  <c r="AO1039" i="1"/>
  <c r="AP1039" i="1"/>
  <c r="AQ1039" i="1"/>
  <c r="AR1039" i="1"/>
  <c r="AS1039" i="1"/>
  <c r="AL1040" i="1"/>
  <c r="AM1040" i="1"/>
  <c r="AO1040" i="1"/>
  <c r="AP1040" i="1"/>
  <c r="AQ1040" i="1"/>
  <c r="AR1040" i="1"/>
  <c r="AS1040" i="1"/>
  <c r="AL1041" i="1"/>
  <c r="AM1041" i="1"/>
  <c r="AN1041" i="1"/>
  <c r="AO1041" i="1"/>
  <c r="AP1041" i="1"/>
  <c r="AQ1041" i="1"/>
  <c r="AR1041" i="1"/>
  <c r="AS1041" i="1"/>
  <c r="AL1042" i="1"/>
  <c r="AM1042" i="1"/>
  <c r="AN1042" i="1"/>
  <c r="AO1042" i="1"/>
  <c r="AP1042" i="1"/>
  <c r="AQ1042" i="1"/>
  <c r="AR1042" i="1"/>
  <c r="AS1042" i="1"/>
  <c r="AL1043" i="1"/>
  <c r="AM1043" i="1"/>
  <c r="AN1043" i="1"/>
  <c r="AO1043" i="1"/>
  <c r="AP1043" i="1"/>
  <c r="AQ1043" i="1"/>
  <c r="AR1043" i="1"/>
  <c r="AS1043" i="1"/>
  <c r="AL1044" i="1"/>
  <c r="AM1044" i="1"/>
  <c r="AP1044" i="1"/>
  <c r="AQ1044" i="1"/>
  <c r="AR1044" i="1"/>
  <c r="AS1044" i="1"/>
  <c r="AL1045" i="1"/>
  <c r="AM1045" i="1"/>
  <c r="AN1045" i="1"/>
  <c r="AO1045" i="1"/>
  <c r="AP1045" i="1"/>
  <c r="AQ1045" i="1"/>
  <c r="AR1045" i="1"/>
  <c r="AS1045" i="1"/>
  <c r="AL1046" i="1"/>
  <c r="AM1046" i="1"/>
  <c r="AN1046" i="1"/>
  <c r="AO1046" i="1"/>
  <c r="AP1046" i="1"/>
  <c r="AQ1046" i="1"/>
  <c r="AR1046" i="1"/>
  <c r="AS1046" i="1"/>
  <c r="AL1047" i="1"/>
  <c r="AM1047" i="1"/>
  <c r="AN1047" i="1"/>
  <c r="AO1047" i="1"/>
  <c r="AP1047" i="1"/>
  <c r="AQ1047" i="1"/>
  <c r="AR1047" i="1"/>
  <c r="AS1047" i="1"/>
  <c r="AL1048" i="1"/>
  <c r="AM1048" i="1"/>
  <c r="AP1048" i="1"/>
  <c r="AQ1048" i="1"/>
  <c r="AR1048" i="1"/>
  <c r="AS1048" i="1"/>
  <c r="AL1049" i="1"/>
  <c r="AM1049" i="1"/>
  <c r="AN1049" i="1"/>
  <c r="AO1049" i="1"/>
  <c r="AP1049" i="1"/>
  <c r="AQ1049" i="1"/>
  <c r="AR1049" i="1"/>
  <c r="AS1049" i="1"/>
  <c r="AL1050" i="1"/>
  <c r="AM1050" i="1"/>
  <c r="AN1050" i="1"/>
  <c r="AO1050" i="1"/>
  <c r="AP1050" i="1"/>
  <c r="AQ1050" i="1"/>
  <c r="AR1050" i="1"/>
  <c r="AS1050" i="1"/>
  <c r="AL1051" i="1"/>
  <c r="AM1051" i="1"/>
  <c r="AN1051" i="1"/>
  <c r="AO1051" i="1"/>
  <c r="AP1051" i="1"/>
  <c r="AQ1051" i="1"/>
  <c r="AR1051" i="1"/>
  <c r="AS1051" i="1"/>
  <c r="AL1052" i="1"/>
  <c r="AM1052" i="1"/>
  <c r="AP1052" i="1"/>
  <c r="AQ1052" i="1"/>
  <c r="AR1052" i="1"/>
  <c r="AS1052" i="1"/>
  <c r="AL1053" i="1"/>
  <c r="AM1053" i="1"/>
  <c r="AN1053" i="1"/>
  <c r="AO1053" i="1"/>
  <c r="AP1053" i="1"/>
  <c r="AQ1053" i="1"/>
  <c r="AR1053" i="1"/>
  <c r="AS1053" i="1"/>
  <c r="AL1054" i="1"/>
  <c r="AM1054" i="1"/>
  <c r="AN1054" i="1"/>
  <c r="AO1054" i="1"/>
  <c r="AP1054" i="1"/>
  <c r="AQ1054" i="1"/>
  <c r="AR1054" i="1"/>
  <c r="AS1054" i="1"/>
  <c r="AL1055" i="1"/>
  <c r="AM1055" i="1"/>
  <c r="AN1055" i="1"/>
  <c r="AO1055" i="1"/>
  <c r="AP1055" i="1"/>
  <c r="AQ1055" i="1"/>
  <c r="AR1055" i="1"/>
  <c r="AS1055" i="1"/>
  <c r="AL1056" i="1"/>
  <c r="AM1056" i="1"/>
  <c r="AO1056" i="1"/>
  <c r="AP1056" i="1"/>
  <c r="AQ1056" i="1"/>
  <c r="AR1056" i="1"/>
  <c r="AS1056" i="1"/>
  <c r="AL1057" i="1"/>
  <c r="AM1057" i="1"/>
  <c r="AN1057" i="1"/>
  <c r="AO1057" i="1"/>
  <c r="AP1057" i="1"/>
  <c r="AQ1057" i="1"/>
  <c r="AR1057" i="1"/>
  <c r="AS1057" i="1"/>
  <c r="AL1058" i="1"/>
  <c r="AM1058" i="1"/>
  <c r="AN1058" i="1"/>
  <c r="AO1058" i="1"/>
  <c r="AP1058" i="1"/>
  <c r="AQ1058" i="1"/>
  <c r="AR1058" i="1"/>
  <c r="AS1058" i="1"/>
  <c r="AL1059" i="1"/>
  <c r="AM1059" i="1"/>
  <c r="AN1059" i="1"/>
  <c r="AO1059" i="1"/>
  <c r="AP1059" i="1"/>
  <c r="AQ1059" i="1"/>
  <c r="AR1059" i="1"/>
  <c r="AS1059" i="1"/>
  <c r="AL1060" i="1"/>
  <c r="AM1060" i="1"/>
  <c r="AP1060" i="1"/>
  <c r="AQ1060" i="1"/>
  <c r="AR1060" i="1"/>
  <c r="AS1060" i="1"/>
  <c r="AL1061" i="1"/>
  <c r="AM1061" i="1"/>
  <c r="AN1061" i="1"/>
  <c r="AO1061" i="1"/>
  <c r="AP1061" i="1"/>
  <c r="AQ1061" i="1"/>
  <c r="AR1061" i="1"/>
  <c r="AS1061" i="1"/>
  <c r="AL1062" i="1"/>
  <c r="AM1062" i="1"/>
  <c r="AN1062" i="1"/>
  <c r="AO1062" i="1"/>
  <c r="AP1062" i="1"/>
  <c r="AQ1062" i="1"/>
  <c r="AR1062" i="1"/>
  <c r="AS1062" i="1"/>
  <c r="AL1063" i="1"/>
  <c r="AM1063" i="1"/>
  <c r="AN1063" i="1"/>
  <c r="AO1063" i="1"/>
  <c r="AP1063" i="1"/>
  <c r="AQ1063" i="1"/>
  <c r="AR1063" i="1"/>
  <c r="AS1063" i="1"/>
  <c r="AL1064" i="1"/>
  <c r="AM1064" i="1"/>
  <c r="AP1064" i="1"/>
  <c r="AQ1064" i="1"/>
  <c r="AR1064" i="1"/>
  <c r="AS1064" i="1"/>
  <c r="AL1065" i="1"/>
  <c r="AM1065" i="1"/>
  <c r="AN1065" i="1"/>
  <c r="AO1065" i="1"/>
  <c r="AP1065" i="1"/>
  <c r="AQ1065" i="1"/>
  <c r="AR1065" i="1"/>
  <c r="AS1065" i="1"/>
  <c r="AL1066" i="1"/>
  <c r="AM1066" i="1"/>
  <c r="AN1066" i="1"/>
  <c r="AO1066" i="1"/>
  <c r="AP1066" i="1"/>
  <c r="AQ1066" i="1"/>
  <c r="AR1066" i="1"/>
  <c r="AS1066" i="1"/>
  <c r="AL1067" i="1"/>
  <c r="AM1067" i="1"/>
  <c r="AN1067" i="1"/>
  <c r="AO1067" i="1"/>
  <c r="AP1067" i="1"/>
  <c r="AQ1067" i="1"/>
  <c r="AR1067" i="1"/>
  <c r="AS1067" i="1"/>
  <c r="AL1068" i="1"/>
  <c r="AM1068" i="1"/>
  <c r="AP1068" i="1"/>
  <c r="AQ1068" i="1"/>
  <c r="AR1068" i="1"/>
  <c r="AS1068" i="1"/>
  <c r="AL1069" i="1"/>
  <c r="AM1069" i="1"/>
  <c r="AN1069" i="1"/>
  <c r="AO1069" i="1"/>
  <c r="AP1069" i="1"/>
  <c r="AQ1069" i="1"/>
  <c r="AR1069" i="1"/>
  <c r="AS1069" i="1"/>
  <c r="AL1070" i="1"/>
  <c r="AM1070" i="1"/>
  <c r="AN1070" i="1"/>
  <c r="AO1070" i="1"/>
  <c r="AP1070" i="1"/>
  <c r="AQ1070" i="1"/>
  <c r="AR1070" i="1"/>
  <c r="AS1070" i="1"/>
  <c r="AL1071" i="1"/>
  <c r="AM1071" i="1"/>
  <c r="AN1071" i="1"/>
  <c r="AO1071" i="1"/>
  <c r="AP1071" i="1"/>
  <c r="AQ1071" i="1"/>
  <c r="AR1071" i="1"/>
  <c r="AS1071" i="1"/>
  <c r="AL1072" i="1"/>
  <c r="AM1072" i="1"/>
  <c r="AO1072" i="1"/>
  <c r="AP1072" i="1"/>
  <c r="AQ1072" i="1"/>
  <c r="AR1072" i="1"/>
  <c r="AS1072" i="1"/>
  <c r="AL1073" i="1"/>
  <c r="AM1073" i="1"/>
  <c r="AN1073" i="1"/>
  <c r="AO1073" i="1"/>
  <c r="AP1073" i="1"/>
  <c r="AQ1073" i="1"/>
  <c r="AR1073" i="1"/>
  <c r="AS1073" i="1"/>
  <c r="AL1074" i="1"/>
  <c r="AM1074" i="1"/>
  <c r="AN1074" i="1"/>
  <c r="AO1074" i="1"/>
  <c r="AP1074" i="1"/>
  <c r="AQ1074" i="1"/>
  <c r="AR1074" i="1"/>
  <c r="AS1074" i="1"/>
  <c r="AL1075" i="1"/>
  <c r="AM1075" i="1"/>
  <c r="AN1075" i="1"/>
  <c r="AO1075" i="1"/>
  <c r="AP1075" i="1"/>
  <c r="AQ1075" i="1"/>
  <c r="AR1075" i="1"/>
  <c r="AS1075" i="1"/>
  <c r="AL1076" i="1"/>
  <c r="AM1076" i="1"/>
  <c r="AP1076" i="1"/>
  <c r="AQ1076" i="1"/>
  <c r="AR1076" i="1"/>
  <c r="AS1076" i="1"/>
  <c r="AL1077" i="1"/>
  <c r="AM1077" i="1"/>
  <c r="AN1077" i="1"/>
  <c r="AO1077" i="1"/>
  <c r="AP1077" i="1"/>
  <c r="AQ1077" i="1"/>
  <c r="AR1077" i="1"/>
  <c r="AS1077" i="1"/>
  <c r="AL1078" i="1"/>
  <c r="AM1078" i="1"/>
  <c r="AN1078" i="1"/>
  <c r="AO1078" i="1"/>
  <c r="AP1078" i="1"/>
  <c r="AQ1078" i="1"/>
  <c r="AR1078" i="1"/>
  <c r="AS1078" i="1"/>
  <c r="AL1079" i="1"/>
  <c r="AM1079" i="1"/>
  <c r="AN1079" i="1"/>
  <c r="AO1079" i="1"/>
  <c r="AP1079" i="1"/>
  <c r="AQ1079" i="1"/>
  <c r="AR1079" i="1"/>
  <c r="AS1079" i="1"/>
  <c r="AL1080" i="1"/>
  <c r="AM1080" i="1"/>
  <c r="AP1080" i="1"/>
  <c r="AQ1080" i="1"/>
  <c r="AR1080" i="1"/>
  <c r="AS1080" i="1"/>
  <c r="AL1081" i="1"/>
  <c r="AM1081" i="1"/>
  <c r="AN1081" i="1"/>
  <c r="AO1081" i="1"/>
  <c r="AP1081" i="1"/>
  <c r="AQ1081" i="1"/>
  <c r="AR1081" i="1"/>
  <c r="AS1081" i="1"/>
  <c r="AL1082" i="1"/>
  <c r="AM1082" i="1"/>
  <c r="AN1082" i="1"/>
  <c r="AO1082" i="1"/>
  <c r="AP1082" i="1"/>
  <c r="AQ1082" i="1"/>
  <c r="AR1082" i="1"/>
  <c r="AS1082" i="1"/>
  <c r="AL1083" i="1"/>
  <c r="AM1083" i="1"/>
  <c r="AN1083" i="1"/>
  <c r="AO1083" i="1"/>
  <c r="AP1083" i="1"/>
  <c r="AQ1083" i="1"/>
  <c r="AR1083" i="1"/>
  <c r="AS1083" i="1"/>
  <c r="AL1084" i="1"/>
  <c r="AM1084" i="1"/>
  <c r="AP1084" i="1"/>
  <c r="AQ1084" i="1"/>
  <c r="AR1084" i="1"/>
  <c r="AS1084" i="1"/>
  <c r="AL1085" i="1"/>
  <c r="AM1085" i="1"/>
  <c r="AN1085" i="1"/>
  <c r="AO1085" i="1"/>
  <c r="AP1085" i="1"/>
  <c r="AQ1085" i="1"/>
  <c r="AR1085" i="1"/>
  <c r="AS1085" i="1"/>
  <c r="AL1086" i="1"/>
  <c r="AM1086" i="1"/>
  <c r="AN1086" i="1"/>
  <c r="AO1086" i="1"/>
  <c r="AP1086" i="1"/>
  <c r="AQ1086" i="1"/>
  <c r="AR1086" i="1"/>
  <c r="AS1086" i="1"/>
  <c r="AL1087" i="1"/>
  <c r="AM1087" i="1"/>
  <c r="AN1087" i="1"/>
  <c r="AO1087" i="1"/>
  <c r="AP1087" i="1"/>
  <c r="AQ1087" i="1"/>
  <c r="AR1087" i="1"/>
  <c r="AS1087" i="1"/>
  <c r="AL1088" i="1"/>
  <c r="AM1088" i="1"/>
  <c r="AO1088" i="1"/>
  <c r="AP1088" i="1"/>
  <c r="AQ1088" i="1"/>
  <c r="AR1088" i="1"/>
  <c r="AS1088" i="1"/>
  <c r="AL1089" i="1"/>
  <c r="AM1089" i="1"/>
  <c r="AN1089" i="1"/>
  <c r="AO1089" i="1"/>
  <c r="AP1089" i="1"/>
  <c r="AQ1089" i="1"/>
  <c r="AR1089" i="1"/>
  <c r="AS1089" i="1"/>
  <c r="AL1090" i="1"/>
  <c r="AM1090" i="1"/>
  <c r="AN1090" i="1"/>
  <c r="AO1090" i="1"/>
  <c r="AP1090" i="1"/>
  <c r="AQ1090" i="1"/>
  <c r="AR1090" i="1"/>
  <c r="AS1090" i="1"/>
  <c r="AL1091" i="1"/>
  <c r="AM1091" i="1"/>
  <c r="AN1091" i="1"/>
  <c r="AO1091" i="1"/>
  <c r="AP1091" i="1"/>
  <c r="AQ1091" i="1"/>
  <c r="AR1091" i="1"/>
  <c r="AS1091" i="1"/>
  <c r="AL1092" i="1"/>
  <c r="AM1092" i="1"/>
  <c r="AP1092" i="1"/>
  <c r="AQ1092" i="1"/>
  <c r="AR1092" i="1"/>
  <c r="AS1092" i="1"/>
  <c r="AL1093" i="1"/>
  <c r="AM1093" i="1"/>
  <c r="AN1093" i="1"/>
  <c r="AO1093" i="1"/>
  <c r="AP1093" i="1"/>
  <c r="AQ1093" i="1"/>
  <c r="AR1093" i="1"/>
  <c r="AS1093" i="1"/>
  <c r="AL1094" i="1"/>
  <c r="AM1094" i="1"/>
  <c r="AN1094" i="1"/>
  <c r="AO1094" i="1"/>
  <c r="AP1094" i="1"/>
  <c r="AQ1094" i="1"/>
  <c r="AR1094" i="1"/>
  <c r="AS1094" i="1"/>
  <c r="AL1095" i="1"/>
  <c r="AM1095" i="1"/>
  <c r="AN1095" i="1"/>
  <c r="AO1095" i="1"/>
  <c r="AP1095" i="1"/>
  <c r="AQ1095" i="1"/>
  <c r="AR1095" i="1"/>
  <c r="AS1095" i="1"/>
  <c r="AL1096" i="1"/>
  <c r="AM1096" i="1"/>
  <c r="AP1096" i="1"/>
  <c r="AQ1096" i="1"/>
  <c r="AR1096" i="1"/>
  <c r="AS1096" i="1"/>
  <c r="AL1097" i="1"/>
  <c r="AM1097" i="1"/>
  <c r="AN1097" i="1"/>
  <c r="AO1097" i="1"/>
  <c r="AP1097" i="1"/>
  <c r="AQ1097" i="1"/>
  <c r="AR1097" i="1"/>
  <c r="AS1097" i="1"/>
  <c r="AL1098" i="1"/>
  <c r="AM1098" i="1"/>
  <c r="AN1098" i="1"/>
  <c r="AO1098" i="1"/>
  <c r="AP1098" i="1"/>
  <c r="AQ1098" i="1"/>
  <c r="AR1098" i="1"/>
  <c r="AS1098" i="1"/>
  <c r="AL1099" i="1"/>
  <c r="AM1099" i="1"/>
  <c r="AN1099" i="1"/>
  <c r="AO1099" i="1"/>
  <c r="AP1099" i="1"/>
  <c r="AQ1099" i="1"/>
  <c r="AR1099" i="1"/>
  <c r="AS1099" i="1"/>
  <c r="AL1100" i="1"/>
  <c r="AM1100" i="1"/>
  <c r="AP1100" i="1"/>
  <c r="AQ1100" i="1"/>
  <c r="AR1100" i="1"/>
  <c r="AS1100" i="1"/>
  <c r="AL1101" i="1"/>
  <c r="AM1101" i="1"/>
  <c r="AN1101" i="1"/>
  <c r="AO1101" i="1"/>
  <c r="AP1101" i="1"/>
  <c r="AQ1101" i="1"/>
  <c r="AR1101" i="1"/>
  <c r="AS1101" i="1"/>
  <c r="AL1102" i="1"/>
  <c r="AM1102" i="1"/>
  <c r="AN1102" i="1"/>
  <c r="AO1102" i="1"/>
  <c r="AP1102" i="1"/>
  <c r="AQ1102" i="1"/>
  <c r="AR1102" i="1"/>
  <c r="AS1102" i="1"/>
  <c r="AL1103" i="1"/>
  <c r="AM1103" i="1"/>
  <c r="AN1103" i="1"/>
  <c r="AO1103" i="1"/>
  <c r="AP1103" i="1"/>
  <c r="AQ1103" i="1"/>
  <c r="AR1103" i="1"/>
  <c r="AS1103" i="1"/>
  <c r="AL1104" i="1"/>
  <c r="AM1104" i="1"/>
  <c r="AO1104" i="1"/>
  <c r="AP1104" i="1"/>
  <c r="AQ1104" i="1"/>
  <c r="AR1104" i="1"/>
  <c r="AS1104" i="1"/>
  <c r="AL1105" i="1"/>
  <c r="AM1105" i="1"/>
  <c r="AN1105" i="1"/>
  <c r="AO1105" i="1"/>
  <c r="AP1105" i="1"/>
  <c r="AQ1105" i="1"/>
  <c r="AR1105" i="1"/>
  <c r="AS1105" i="1"/>
  <c r="AL1106" i="1"/>
  <c r="AM1106" i="1"/>
  <c r="AN1106" i="1"/>
  <c r="AO1106" i="1"/>
  <c r="AP1106" i="1"/>
  <c r="AQ1106" i="1"/>
  <c r="AR1106" i="1"/>
  <c r="AS1106" i="1"/>
  <c r="AL1107" i="1"/>
  <c r="AM1107" i="1"/>
  <c r="AN1107" i="1"/>
  <c r="AO1107" i="1"/>
  <c r="AP1107" i="1"/>
  <c r="AQ1107" i="1"/>
  <c r="AR1107" i="1"/>
  <c r="AS1107" i="1"/>
  <c r="AL1108" i="1"/>
  <c r="AM1108" i="1"/>
  <c r="AP1108" i="1"/>
  <c r="AQ1108" i="1"/>
  <c r="AR1108" i="1"/>
  <c r="AS1108" i="1"/>
  <c r="AL1109" i="1"/>
  <c r="AM1109" i="1"/>
  <c r="AN1109" i="1"/>
  <c r="AO1109" i="1"/>
  <c r="AP1109" i="1"/>
  <c r="AQ1109" i="1"/>
  <c r="AR1109" i="1"/>
  <c r="AS1109" i="1"/>
  <c r="AL1110" i="1"/>
  <c r="AM1110" i="1"/>
  <c r="AN1110" i="1"/>
  <c r="AO1110" i="1"/>
  <c r="AP1110" i="1"/>
  <c r="AQ1110" i="1"/>
  <c r="AR1110" i="1"/>
  <c r="AS1110" i="1"/>
  <c r="AL1111" i="1"/>
  <c r="AM1111" i="1"/>
  <c r="AN1111" i="1"/>
  <c r="AO1111" i="1"/>
  <c r="AP1111" i="1"/>
  <c r="AQ1111" i="1"/>
  <c r="AR1111" i="1"/>
  <c r="AS1111" i="1"/>
  <c r="AL1112" i="1"/>
  <c r="AM1112" i="1"/>
  <c r="AP1112" i="1"/>
  <c r="AQ1112" i="1"/>
  <c r="AR1112" i="1"/>
  <c r="AS1112" i="1"/>
  <c r="AL1113" i="1"/>
  <c r="AM1113" i="1"/>
  <c r="AN1113" i="1"/>
  <c r="AO1113" i="1"/>
  <c r="AP1113" i="1"/>
  <c r="AQ1113" i="1"/>
  <c r="AR1113" i="1"/>
  <c r="AS1113" i="1"/>
  <c r="AL1114" i="1"/>
  <c r="AM1114" i="1"/>
  <c r="AN1114" i="1"/>
  <c r="AO1114" i="1"/>
  <c r="AP1114" i="1"/>
  <c r="AQ1114" i="1"/>
  <c r="AR1114" i="1"/>
  <c r="AS1114" i="1"/>
  <c r="AL1115" i="1"/>
  <c r="AM1115" i="1"/>
  <c r="AN1115" i="1"/>
  <c r="AO1115" i="1"/>
  <c r="AP1115" i="1"/>
  <c r="AQ1115" i="1"/>
  <c r="AR1115" i="1"/>
  <c r="AS1115" i="1"/>
  <c r="AL1116" i="1"/>
  <c r="AM1116" i="1"/>
  <c r="AP1116" i="1"/>
  <c r="AQ1116" i="1"/>
  <c r="AR1116" i="1"/>
  <c r="AS1116" i="1"/>
  <c r="AL1117" i="1"/>
  <c r="AM1117" i="1"/>
  <c r="AN1117" i="1"/>
  <c r="AO1117" i="1"/>
  <c r="AP1117" i="1"/>
  <c r="AQ1117" i="1"/>
  <c r="AR1117" i="1"/>
  <c r="AS1117" i="1"/>
  <c r="AL1118" i="1"/>
  <c r="AM1118" i="1"/>
  <c r="AN1118" i="1"/>
  <c r="AO1118" i="1"/>
  <c r="AP1118" i="1"/>
  <c r="AQ1118" i="1"/>
  <c r="AR1118" i="1"/>
  <c r="AS1118" i="1"/>
  <c r="AL1119" i="1"/>
  <c r="AM1119" i="1"/>
  <c r="AN1119" i="1"/>
  <c r="AO1119" i="1"/>
  <c r="AP1119" i="1"/>
  <c r="AQ1119" i="1"/>
  <c r="AR1119" i="1"/>
  <c r="AS1119" i="1"/>
  <c r="AL1120" i="1"/>
  <c r="AM1120" i="1"/>
  <c r="AO1120" i="1"/>
  <c r="AP1120" i="1"/>
  <c r="AQ1120" i="1"/>
  <c r="AR1120" i="1"/>
  <c r="AS1120" i="1"/>
  <c r="AL1121" i="1"/>
  <c r="AM1121" i="1"/>
  <c r="AN1121" i="1"/>
  <c r="AO1121" i="1"/>
  <c r="AP1121" i="1"/>
  <c r="AQ1121" i="1"/>
  <c r="AR1121" i="1"/>
  <c r="AS1121" i="1"/>
  <c r="AL1122" i="1"/>
  <c r="AM1122" i="1"/>
  <c r="AN1122" i="1"/>
  <c r="AO1122" i="1"/>
  <c r="AP1122" i="1"/>
  <c r="AQ1122" i="1"/>
  <c r="AR1122" i="1"/>
  <c r="AS1122" i="1"/>
  <c r="AL1123" i="1"/>
  <c r="AM1123" i="1"/>
  <c r="AN1123" i="1"/>
  <c r="AO1123" i="1"/>
  <c r="AP1123" i="1"/>
  <c r="AQ1123" i="1"/>
  <c r="AR1123" i="1"/>
  <c r="AS1123" i="1"/>
  <c r="AL1124" i="1"/>
  <c r="AM1124" i="1"/>
  <c r="AP1124" i="1"/>
  <c r="AQ1124" i="1"/>
  <c r="AR1124" i="1"/>
  <c r="AS1124" i="1"/>
  <c r="AL1125" i="1"/>
  <c r="AM1125" i="1"/>
  <c r="AN1125" i="1"/>
  <c r="AO1125" i="1"/>
  <c r="AP1125" i="1"/>
  <c r="AQ1125" i="1"/>
  <c r="AR1125" i="1"/>
  <c r="AS1125" i="1"/>
  <c r="AL1126" i="1"/>
  <c r="AM1126" i="1"/>
  <c r="AN1126" i="1"/>
  <c r="AO1126" i="1"/>
  <c r="AP1126" i="1"/>
  <c r="AQ1126" i="1"/>
  <c r="AR1126" i="1"/>
  <c r="AS1126" i="1"/>
  <c r="AL1127" i="1"/>
  <c r="AM1127" i="1"/>
  <c r="AN1127" i="1"/>
  <c r="AO1127" i="1"/>
  <c r="AP1127" i="1"/>
  <c r="AQ1127" i="1"/>
  <c r="AR1127" i="1"/>
  <c r="AS1127" i="1"/>
  <c r="AL1128" i="1"/>
  <c r="AM1128" i="1"/>
  <c r="AP1128" i="1"/>
  <c r="AQ1128" i="1"/>
  <c r="AR1128" i="1"/>
  <c r="AS1128" i="1"/>
  <c r="AL1129" i="1"/>
  <c r="AM1129" i="1"/>
  <c r="AN1129" i="1"/>
  <c r="AO1129" i="1"/>
  <c r="AP1129" i="1"/>
  <c r="AQ1129" i="1"/>
  <c r="AR1129" i="1"/>
  <c r="AS1129" i="1"/>
  <c r="AL1130" i="1"/>
  <c r="AM1130" i="1"/>
  <c r="AN1130" i="1"/>
  <c r="AO1130" i="1"/>
  <c r="AP1130" i="1"/>
  <c r="AQ1130" i="1"/>
  <c r="AR1130" i="1"/>
  <c r="AS1130" i="1"/>
  <c r="AL1131" i="1"/>
  <c r="AM1131" i="1"/>
  <c r="AN1131" i="1"/>
  <c r="AO1131" i="1"/>
  <c r="AP1131" i="1"/>
  <c r="AQ1131" i="1"/>
  <c r="AR1131" i="1"/>
  <c r="AS1131" i="1"/>
  <c r="AL1132" i="1"/>
  <c r="AM1132" i="1"/>
  <c r="AP1132" i="1"/>
  <c r="AQ1132" i="1"/>
  <c r="AR1132" i="1"/>
  <c r="AS1132" i="1"/>
  <c r="AL1133" i="1"/>
  <c r="AM1133" i="1"/>
  <c r="AN1133" i="1"/>
  <c r="AO1133" i="1"/>
  <c r="AP1133" i="1"/>
  <c r="AQ1133" i="1"/>
  <c r="AR1133" i="1"/>
  <c r="AS1133" i="1"/>
  <c r="AL1134" i="1"/>
  <c r="AM1134" i="1"/>
  <c r="AN1134" i="1"/>
  <c r="AO1134" i="1"/>
  <c r="AP1134" i="1"/>
  <c r="AQ1134" i="1"/>
  <c r="AR1134" i="1"/>
  <c r="AS1134" i="1"/>
  <c r="AL1135" i="1"/>
  <c r="AM1135" i="1"/>
  <c r="AN1135" i="1"/>
  <c r="AO1135" i="1"/>
  <c r="AP1135" i="1"/>
  <c r="AQ1135" i="1"/>
  <c r="AR1135" i="1"/>
  <c r="AS1135" i="1"/>
  <c r="AL1136" i="1"/>
  <c r="AM1136" i="1"/>
  <c r="AO1136" i="1"/>
  <c r="AP1136" i="1"/>
  <c r="AQ1136" i="1"/>
  <c r="AR1136" i="1"/>
  <c r="AS1136" i="1"/>
  <c r="AL1137" i="1"/>
  <c r="AM1137" i="1"/>
  <c r="AN1137" i="1"/>
  <c r="AO1137" i="1"/>
  <c r="AP1137" i="1"/>
  <c r="AQ1137" i="1"/>
  <c r="AR1137" i="1"/>
  <c r="AS1137" i="1"/>
  <c r="AL1138" i="1"/>
  <c r="AM1138" i="1"/>
  <c r="AN1138" i="1"/>
  <c r="AO1138" i="1"/>
  <c r="AP1138" i="1"/>
  <c r="AQ1138" i="1"/>
  <c r="AR1138" i="1"/>
  <c r="AS1138" i="1"/>
  <c r="AL1139" i="1"/>
  <c r="AM1139" i="1"/>
  <c r="AN1139" i="1"/>
  <c r="AO1139" i="1"/>
  <c r="AP1139" i="1"/>
  <c r="AQ1139" i="1"/>
  <c r="AR1139" i="1"/>
  <c r="AS1139" i="1"/>
  <c r="AL1140" i="1"/>
  <c r="AM1140" i="1"/>
  <c r="AP1140" i="1"/>
  <c r="AQ1140" i="1"/>
  <c r="AR1140" i="1"/>
  <c r="AS1140" i="1"/>
  <c r="AL1141" i="1"/>
  <c r="AM1141" i="1"/>
  <c r="AN1141" i="1"/>
  <c r="AO1141" i="1"/>
  <c r="AP1141" i="1"/>
  <c r="AQ1141" i="1"/>
  <c r="AR1141" i="1"/>
  <c r="AS1141" i="1"/>
  <c r="AL1142" i="1"/>
  <c r="AM1142" i="1"/>
  <c r="AN1142" i="1"/>
  <c r="AO1142" i="1"/>
  <c r="AP1142" i="1"/>
  <c r="AQ1142" i="1"/>
  <c r="AR1142" i="1"/>
  <c r="AS1142" i="1"/>
  <c r="AL1143" i="1"/>
  <c r="AM1143" i="1"/>
  <c r="AN1143" i="1"/>
  <c r="AO1143" i="1"/>
  <c r="AP1143" i="1"/>
  <c r="AQ1143" i="1"/>
  <c r="AR1143" i="1"/>
  <c r="AS1143" i="1"/>
  <c r="AL1144" i="1"/>
  <c r="AM1144" i="1"/>
  <c r="AP1144" i="1"/>
  <c r="AQ1144" i="1"/>
  <c r="AR1144" i="1"/>
  <c r="AS1144" i="1"/>
  <c r="AL1145" i="1"/>
  <c r="AM1145" i="1"/>
  <c r="AN1145" i="1"/>
  <c r="AO1145" i="1"/>
  <c r="AP1145" i="1"/>
  <c r="AQ1145" i="1"/>
  <c r="AR1145" i="1"/>
  <c r="AS1145" i="1"/>
  <c r="AL1146" i="1"/>
  <c r="AM1146" i="1"/>
  <c r="AN1146" i="1"/>
  <c r="AO1146" i="1"/>
  <c r="AP1146" i="1"/>
  <c r="AQ1146" i="1"/>
  <c r="AR1146" i="1"/>
  <c r="AS1146" i="1"/>
  <c r="AL1147" i="1"/>
  <c r="AM1147" i="1"/>
  <c r="AN1147" i="1"/>
  <c r="AO1147" i="1"/>
  <c r="AP1147" i="1"/>
  <c r="AQ1147" i="1"/>
  <c r="AR1147" i="1"/>
  <c r="AS1147" i="1"/>
  <c r="AL1148" i="1"/>
  <c r="AM1148" i="1"/>
  <c r="AP1148" i="1"/>
  <c r="AQ1148" i="1"/>
  <c r="AR1148" i="1"/>
  <c r="AS1148" i="1"/>
  <c r="AL1149" i="1"/>
  <c r="AM1149" i="1"/>
  <c r="AN1149" i="1"/>
  <c r="AO1149" i="1"/>
  <c r="AP1149" i="1"/>
  <c r="AQ1149" i="1"/>
  <c r="AR1149" i="1"/>
  <c r="AS1149" i="1"/>
  <c r="AL1150" i="1"/>
  <c r="AM1150" i="1"/>
  <c r="AN1150" i="1"/>
  <c r="AO1150" i="1"/>
  <c r="AP1150" i="1"/>
  <c r="AQ1150" i="1"/>
  <c r="AR1150" i="1"/>
  <c r="AS1150" i="1"/>
  <c r="AL1151" i="1"/>
  <c r="AM1151" i="1"/>
  <c r="AN1151" i="1"/>
  <c r="AO1151" i="1"/>
  <c r="AP1151" i="1"/>
  <c r="AQ1151" i="1"/>
  <c r="AR1151" i="1"/>
  <c r="AS1151" i="1"/>
  <c r="AL1152" i="1"/>
  <c r="AM1152" i="1"/>
  <c r="AO1152" i="1"/>
  <c r="AP1152" i="1"/>
  <c r="AQ1152" i="1"/>
  <c r="AR1152" i="1"/>
  <c r="AS1152" i="1"/>
  <c r="AL1153" i="1"/>
  <c r="AM1153" i="1"/>
  <c r="AN1153" i="1"/>
  <c r="AO1153" i="1"/>
  <c r="AP1153" i="1"/>
  <c r="AQ1153" i="1"/>
  <c r="AR1153" i="1"/>
  <c r="AS1153" i="1"/>
  <c r="AL1154" i="1"/>
  <c r="AM1154" i="1"/>
  <c r="AN1154" i="1"/>
  <c r="AO1154" i="1"/>
  <c r="AP1154" i="1"/>
  <c r="AQ1154" i="1"/>
  <c r="AR1154" i="1"/>
  <c r="AS1154" i="1"/>
  <c r="AL1155" i="1"/>
  <c r="AM1155" i="1"/>
  <c r="AN1155" i="1"/>
  <c r="AO1155" i="1"/>
  <c r="AP1155" i="1"/>
  <c r="AQ1155" i="1"/>
  <c r="AR1155" i="1"/>
  <c r="AS1155" i="1"/>
  <c r="AL1156" i="1"/>
  <c r="AM1156" i="1"/>
  <c r="AP1156" i="1"/>
  <c r="AQ1156" i="1"/>
  <c r="AR1156" i="1"/>
  <c r="AS1156" i="1"/>
  <c r="AL1157" i="1"/>
  <c r="AM1157" i="1"/>
  <c r="AN1157" i="1"/>
  <c r="AO1157" i="1"/>
  <c r="AP1157" i="1"/>
  <c r="AQ1157" i="1"/>
  <c r="AR1157" i="1"/>
  <c r="AS1157" i="1"/>
  <c r="AL1158" i="1"/>
  <c r="AM1158" i="1"/>
  <c r="AN1158" i="1"/>
  <c r="AO1158" i="1"/>
  <c r="AP1158" i="1"/>
  <c r="AQ1158" i="1"/>
  <c r="AR1158" i="1"/>
  <c r="AS1158" i="1"/>
  <c r="AL1159" i="1"/>
  <c r="AM1159" i="1"/>
  <c r="AN1159" i="1"/>
  <c r="AO1159" i="1"/>
  <c r="AP1159" i="1"/>
  <c r="AQ1159" i="1"/>
  <c r="AR1159" i="1"/>
  <c r="AS1159" i="1"/>
  <c r="AL1160" i="1"/>
  <c r="AM1160" i="1"/>
  <c r="AP1160" i="1"/>
  <c r="AQ1160" i="1"/>
  <c r="AR1160" i="1"/>
  <c r="AS1160" i="1"/>
  <c r="AL1161" i="1"/>
  <c r="AM1161" i="1"/>
  <c r="AN1161" i="1"/>
  <c r="AO1161" i="1"/>
  <c r="AP1161" i="1"/>
  <c r="AQ1161" i="1"/>
  <c r="AR1161" i="1"/>
  <c r="AS1161" i="1"/>
  <c r="AL1162" i="1"/>
  <c r="AM1162" i="1"/>
  <c r="AN1162" i="1"/>
  <c r="AO1162" i="1"/>
  <c r="AP1162" i="1"/>
  <c r="AQ1162" i="1"/>
  <c r="AR1162" i="1"/>
  <c r="AS1162" i="1"/>
  <c r="AL1163" i="1"/>
  <c r="AM1163" i="1"/>
  <c r="AN1163" i="1"/>
  <c r="AO1163" i="1"/>
  <c r="AP1163" i="1"/>
  <c r="AQ1163" i="1"/>
  <c r="AR1163" i="1"/>
  <c r="AS1163" i="1"/>
  <c r="AL1164" i="1"/>
  <c r="AM1164" i="1"/>
  <c r="AP1164" i="1"/>
  <c r="AQ1164" i="1"/>
  <c r="AR1164" i="1"/>
  <c r="AS1164" i="1"/>
  <c r="AL1165" i="1"/>
  <c r="AM1165" i="1"/>
  <c r="AN1165" i="1"/>
  <c r="AO1165" i="1"/>
  <c r="AP1165" i="1"/>
  <c r="AQ1165" i="1"/>
  <c r="AR1165" i="1"/>
  <c r="AS1165" i="1"/>
  <c r="AL1166" i="1"/>
  <c r="AM1166" i="1"/>
  <c r="AN1166" i="1"/>
  <c r="AO1166" i="1"/>
  <c r="AP1166" i="1"/>
  <c r="AQ1166" i="1"/>
  <c r="AR1166" i="1"/>
  <c r="AS1166" i="1"/>
  <c r="AL1167" i="1"/>
  <c r="AM1167" i="1"/>
  <c r="AN1167" i="1"/>
  <c r="AO1167" i="1"/>
  <c r="AP1167" i="1"/>
  <c r="AQ1167" i="1"/>
  <c r="AR1167" i="1"/>
  <c r="AS1167" i="1"/>
  <c r="AL1168" i="1"/>
  <c r="AM1168" i="1"/>
  <c r="AN1168" i="1"/>
  <c r="AP1168" i="1"/>
  <c r="AQ1168" i="1"/>
  <c r="AR1168" i="1"/>
  <c r="AS1168" i="1"/>
  <c r="AL1169" i="1"/>
  <c r="AM1169" i="1"/>
  <c r="AN1169" i="1"/>
  <c r="AO1169" i="1"/>
  <c r="AP1169" i="1"/>
  <c r="AQ1169" i="1"/>
  <c r="AR1169" i="1"/>
  <c r="AS1169" i="1"/>
  <c r="AL1170" i="1"/>
  <c r="AM1170" i="1"/>
  <c r="AN1170" i="1"/>
  <c r="AO1170" i="1"/>
  <c r="AP1170" i="1"/>
  <c r="AQ1170" i="1"/>
  <c r="AR1170" i="1"/>
  <c r="AS1170" i="1"/>
  <c r="AL1171" i="1"/>
  <c r="AM1171" i="1"/>
  <c r="AN1171" i="1"/>
  <c r="AO1171" i="1"/>
  <c r="AP1171" i="1"/>
  <c r="AQ1171" i="1"/>
  <c r="AR1171" i="1"/>
  <c r="AS1171" i="1"/>
  <c r="AL1172" i="1"/>
  <c r="AM1172" i="1"/>
  <c r="AN1172" i="1"/>
  <c r="AP1172" i="1"/>
  <c r="AQ1172" i="1"/>
  <c r="AR1172" i="1"/>
  <c r="AS1172" i="1"/>
  <c r="AL1173" i="1"/>
  <c r="AM1173" i="1"/>
  <c r="AN1173" i="1"/>
  <c r="AO1173" i="1"/>
  <c r="AP1173" i="1"/>
  <c r="AQ1173" i="1"/>
  <c r="AR1173" i="1"/>
  <c r="AS1173" i="1"/>
  <c r="AL1174" i="1"/>
  <c r="AM1174" i="1"/>
  <c r="AN1174" i="1"/>
  <c r="AO1174" i="1"/>
  <c r="AP1174" i="1"/>
  <c r="AQ1174" i="1"/>
  <c r="AR1174" i="1"/>
  <c r="AS1174" i="1"/>
  <c r="AL1175" i="1"/>
  <c r="AM1175" i="1"/>
  <c r="AN1175" i="1"/>
  <c r="AO1175" i="1"/>
  <c r="AP1175" i="1"/>
  <c r="AQ1175" i="1"/>
  <c r="AR1175" i="1"/>
  <c r="AS1175" i="1"/>
  <c r="AL1176" i="1"/>
  <c r="AM1176" i="1"/>
  <c r="AN1176" i="1"/>
  <c r="AP1176" i="1"/>
  <c r="AQ1176" i="1"/>
  <c r="AR1176" i="1"/>
  <c r="AS1176" i="1"/>
  <c r="AL1177" i="1"/>
  <c r="AM1177" i="1"/>
  <c r="AN1177" i="1"/>
  <c r="AO1177" i="1"/>
  <c r="AP1177" i="1"/>
  <c r="AQ1177" i="1"/>
  <c r="AR1177" i="1"/>
  <c r="AS1177" i="1"/>
  <c r="AL1178" i="1"/>
  <c r="AM1178" i="1"/>
  <c r="AN1178" i="1"/>
  <c r="AO1178" i="1"/>
  <c r="AP1178" i="1"/>
  <c r="AQ1178" i="1"/>
  <c r="AR1178" i="1"/>
  <c r="AS1178" i="1"/>
  <c r="AL1179" i="1"/>
  <c r="AM1179" i="1"/>
  <c r="AN1179" i="1"/>
  <c r="AO1179" i="1"/>
  <c r="AP1179" i="1"/>
  <c r="AQ1179" i="1"/>
  <c r="AR1179" i="1"/>
  <c r="AS1179" i="1"/>
  <c r="AL1180" i="1"/>
  <c r="AM1180" i="1"/>
  <c r="AN1180" i="1"/>
  <c r="AP1180" i="1"/>
  <c r="AQ1180" i="1"/>
  <c r="AR1180" i="1"/>
  <c r="AS1180" i="1"/>
  <c r="AL1181" i="1"/>
  <c r="AM1181" i="1"/>
  <c r="AN1181" i="1"/>
  <c r="AO1181" i="1"/>
  <c r="AP1181" i="1"/>
  <c r="AQ1181" i="1"/>
  <c r="AR1181" i="1"/>
  <c r="AS1181" i="1"/>
  <c r="AL1182" i="1"/>
  <c r="AM1182" i="1"/>
  <c r="AN1182" i="1"/>
  <c r="AO1182" i="1"/>
  <c r="AP1182" i="1"/>
  <c r="AQ1182" i="1"/>
  <c r="AR1182" i="1"/>
  <c r="AS1182" i="1"/>
  <c r="AL1183" i="1"/>
  <c r="AM1183" i="1"/>
  <c r="AN1183" i="1"/>
  <c r="AO1183" i="1"/>
  <c r="AP1183" i="1"/>
  <c r="AQ1183" i="1"/>
  <c r="AR1183" i="1"/>
  <c r="AS1183" i="1"/>
  <c r="AL1184" i="1"/>
  <c r="AM1184" i="1"/>
  <c r="AN1184" i="1"/>
  <c r="AP1184" i="1"/>
  <c r="AQ1184" i="1"/>
  <c r="AR1184" i="1"/>
  <c r="AS1184" i="1"/>
  <c r="AL1185" i="1"/>
  <c r="AM1185" i="1"/>
  <c r="AN1185" i="1"/>
  <c r="AO1185" i="1"/>
  <c r="AP1185" i="1"/>
  <c r="AQ1185" i="1"/>
  <c r="AR1185" i="1"/>
  <c r="AS1185" i="1"/>
  <c r="AL1186" i="1"/>
  <c r="AM1186" i="1"/>
  <c r="AN1186" i="1"/>
  <c r="AO1186" i="1"/>
  <c r="AP1186" i="1"/>
  <c r="AQ1186" i="1"/>
  <c r="AR1186" i="1"/>
  <c r="AS1186" i="1"/>
  <c r="AL1187" i="1"/>
  <c r="AM1187" i="1"/>
  <c r="AN1187" i="1"/>
  <c r="AO1187" i="1"/>
  <c r="AP1187" i="1"/>
  <c r="AQ1187" i="1"/>
  <c r="AR1187" i="1"/>
  <c r="AS1187" i="1"/>
  <c r="AL1188" i="1"/>
  <c r="AM1188" i="1"/>
  <c r="AN1188" i="1"/>
  <c r="AP1188" i="1"/>
  <c r="AQ1188" i="1"/>
  <c r="AR1188" i="1"/>
  <c r="AS1188" i="1"/>
  <c r="AL1189" i="1"/>
  <c r="AM1189" i="1"/>
  <c r="AN1189" i="1"/>
  <c r="AO1189" i="1"/>
  <c r="AP1189" i="1"/>
  <c r="AQ1189" i="1"/>
  <c r="AR1189" i="1"/>
  <c r="AS1189" i="1"/>
  <c r="AL1190" i="1"/>
  <c r="AM1190" i="1"/>
  <c r="AN1190" i="1"/>
  <c r="AO1190" i="1"/>
  <c r="AP1190" i="1"/>
  <c r="AQ1190" i="1"/>
  <c r="AR1190" i="1"/>
  <c r="AS1190" i="1"/>
  <c r="AL1191" i="1"/>
  <c r="AM1191" i="1"/>
  <c r="AN1191" i="1"/>
  <c r="AO1191" i="1"/>
  <c r="AP1191" i="1"/>
  <c r="AQ1191" i="1"/>
  <c r="AR1191" i="1"/>
  <c r="AS1191" i="1"/>
  <c r="AL1192" i="1"/>
  <c r="AM1192" i="1"/>
  <c r="AN1192" i="1"/>
  <c r="AP1192" i="1"/>
  <c r="AQ1192" i="1"/>
  <c r="AR1192" i="1"/>
  <c r="AS1192" i="1"/>
  <c r="AL1193" i="1"/>
  <c r="AM1193" i="1"/>
  <c r="AN1193" i="1"/>
  <c r="AO1193" i="1"/>
  <c r="AP1193" i="1"/>
  <c r="AQ1193" i="1"/>
  <c r="AR1193" i="1"/>
  <c r="AS1193" i="1"/>
  <c r="AL1194" i="1"/>
  <c r="AM1194" i="1"/>
  <c r="AN1194" i="1"/>
  <c r="AO1194" i="1"/>
  <c r="AP1194" i="1"/>
  <c r="AQ1194" i="1"/>
  <c r="AR1194" i="1"/>
  <c r="AS1194" i="1"/>
  <c r="AL1195" i="1"/>
  <c r="AM1195" i="1"/>
  <c r="AN1195" i="1"/>
  <c r="AO1195" i="1"/>
  <c r="AP1195" i="1"/>
  <c r="AQ1195" i="1"/>
  <c r="AR1195" i="1"/>
  <c r="AS1195" i="1"/>
  <c r="AL1196" i="1"/>
  <c r="AM1196" i="1"/>
  <c r="AN1196" i="1"/>
  <c r="AP1196" i="1"/>
  <c r="AQ1196" i="1"/>
  <c r="AR1196" i="1"/>
  <c r="AS1196" i="1"/>
  <c r="AL1197" i="1"/>
  <c r="AM1197" i="1"/>
  <c r="AN1197" i="1"/>
  <c r="AO1197" i="1"/>
  <c r="AP1197" i="1"/>
  <c r="AQ1197" i="1"/>
  <c r="AR1197" i="1"/>
  <c r="AS1197" i="1"/>
  <c r="AL1198" i="1"/>
  <c r="AM1198" i="1"/>
  <c r="AN1198" i="1"/>
  <c r="AO1198" i="1"/>
  <c r="AP1198" i="1"/>
  <c r="AQ1198" i="1"/>
  <c r="AR1198" i="1"/>
  <c r="AS1198" i="1"/>
  <c r="AL1199" i="1"/>
  <c r="AM1199" i="1"/>
  <c r="AN1199" i="1"/>
  <c r="AO1199" i="1"/>
  <c r="AP1199" i="1"/>
  <c r="AQ1199" i="1"/>
  <c r="AR1199" i="1"/>
  <c r="AS1199" i="1"/>
  <c r="AL1200" i="1"/>
  <c r="AM1200" i="1"/>
  <c r="AN1200" i="1"/>
  <c r="AP1200" i="1"/>
  <c r="AQ1200" i="1"/>
  <c r="AR1200" i="1"/>
  <c r="AS1200" i="1"/>
  <c r="AL1201" i="1"/>
  <c r="AM1201" i="1"/>
  <c r="AN1201" i="1"/>
  <c r="AO1201" i="1"/>
  <c r="AP1201" i="1"/>
  <c r="AQ1201" i="1"/>
  <c r="AR1201" i="1"/>
  <c r="AS1201" i="1"/>
  <c r="AL1202" i="1"/>
  <c r="AM1202" i="1"/>
  <c r="AN1202" i="1"/>
  <c r="AO1202" i="1"/>
  <c r="AP1202" i="1"/>
  <c r="AQ1202" i="1"/>
  <c r="AR1202" i="1"/>
  <c r="AS1202" i="1"/>
  <c r="AL1203" i="1"/>
  <c r="AM1203" i="1"/>
  <c r="AN1203" i="1"/>
  <c r="AO1203" i="1"/>
  <c r="AP1203" i="1"/>
  <c r="AQ1203" i="1"/>
  <c r="AR1203" i="1"/>
  <c r="AS1203" i="1"/>
  <c r="AL1204" i="1"/>
  <c r="AM1204" i="1"/>
  <c r="AN1204" i="1"/>
  <c r="AP1204" i="1"/>
  <c r="AQ1204" i="1"/>
  <c r="AR1204" i="1"/>
  <c r="AS1204" i="1"/>
  <c r="AL1205" i="1"/>
  <c r="AM1205" i="1"/>
  <c r="AN1205" i="1"/>
  <c r="AO1205" i="1"/>
  <c r="AP1205" i="1"/>
  <c r="AQ1205" i="1"/>
  <c r="AR1205" i="1"/>
  <c r="AS1205" i="1"/>
  <c r="AL1206" i="1"/>
  <c r="AM1206" i="1"/>
  <c r="AN1206" i="1"/>
  <c r="AO1206" i="1"/>
  <c r="AP1206" i="1"/>
  <c r="AQ1206" i="1"/>
  <c r="AR1206" i="1"/>
  <c r="AS1206" i="1"/>
  <c r="AL1207" i="1"/>
  <c r="AM1207" i="1"/>
  <c r="AN1207" i="1"/>
  <c r="AO1207" i="1"/>
  <c r="AP1207" i="1"/>
  <c r="AQ1207" i="1"/>
  <c r="AR1207" i="1"/>
  <c r="AS1207" i="1"/>
  <c r="AL1208" i="1"/>
  <c r="AM1208" i="1"/>
  <c r="AN1208" i="1"/>
  <c r="AP1208" i="1"/>
  <c r="AQ1208" i="1"/>
  <c r="AR1208" i="1"/>
  <c r="AS1208" i="1"/>
  <c r="AL1209" i="1"/>
  <c r="AM1209" i="1"/>
  <c r="AN1209" i="1"/>
  <c r="AO1209" i="1"/>
  <c r="AP1209" i="1"/>
  <c r="AQ1209" i="1"/>
  <c r="AR1209" i="1"/>
  <c r="AS1209" i="1"/>
  <c r="AL1210" i="1"/>
  <c r="AM1210" i="1"/>
  <c r="AN1210" i="1"/>
  <c r="AO1210" i="1"/>
  <c r="AP1210" i="1"/>
  <c r="AQ1210" i="1"/>
  <c r="AR1210" i="1"/>
  <c r="AS1210" i="1"/>
  <c r="AL1211" i="1"/>
  <c r="AM1211" i="1"/>
  <c r="AN1211" i="1"/>
  <c r="AO1211" i="1"/>
  <c r="AP1211" i="1"/>
  <c r="AQ1211" i="1"/>
  <c r="AR1211" i="1"/>
  <c r="AS1211" i="1"/>
  <c r="AL1212" i="1"/>
  <c r="AM1212" i="1"/>
  <c r="AN1212" i="1"/>
  <c r="AP1212" i="1"/>
  <c r="AQ1212" i="1"/>
  <c r="AR1212" i="1"/>
  <c r="AS1212" i="1"/>
  <c r="AL1213" i="1"/>
  <c r="AM1213" i="1"/>
  <c r="AN1213" i="1"/>
  <c r="AO1213" i="1"/>
  <c r="AP1213" i="1"/>
  <c r="AQ1213" i="1"/>
  <c r="AR1213" i="1"/>
  <c r="AS1213" i="1"/>
  <c r="AL1214" i="1"/>
  <c r="AM1214" i="1"/>
  <c r="AN1214" i="1"/>
  <c r="AO1214" i="1"/>
  <c r="AP1214" i="1"/>
  <c r="AQ1214" i="1"/>
  <c r="AR1214" i="1"/>
  <c r="AS1214" i="1"/>
  <c r="AL1215" i="1"/>
  <c r="AM1215" i="1"/>
  <c r="AN1215" i="1"/>
  <c r="AO1215" i="1"/>
  <c r="AP1215" i="1"/>
  <c r="AQ1215" i="1"/>
  <c r="AR1215" i="1"/>
  <c r="AS1215" i="1"/>
  <c r="AL1216" i="1"/>
  <c r="AM1216" i="1"/>
  <c r="AN1216" i="1"/>
  <c r="AP1216" i="1"/>
  <c r="AQ1216" i="1"/>
  <c r="AR1216" i="1"/>
  <c r="AS1216" i="1"/>
  <c r="AL1217" i="1"/>
  <c r="AM1217" i="1"/>
  <c r="AN1217" i="1"/>
  <c r="AO1217" i="1"/>
  <c r="AP1217" i="1"/>
  <c r="AQ1217" i="1"/>
  <c r="AR1217" i="1"/>
  <c r="AS1217" i="1"/>
  <c r="AL1218" i="1"/>
  <c r="AM1218" i="1"/>
  <c r="AN1218" i="1"/>
  <c r="AO1218" i="1"/>
  <c r="AP1218" i="1"/>
  <c r="AQ1218" i="1"/>
  <c r="AR1218" i="1"/>
  <c r="AS1218" i="1"/>
  <c r="AL1219" i="1"/>
  <c r="AM1219" i="1"/>
  <c r="AN1219" i="1"/>
  <c r="AO1219" i="1"/>
  <c r="AP1219" i="1"/>
  <c r="AQ1219" i="1"/>
  <c r="AR1219" i="1"/>
  <c r="AS1219" i="1"/>
  <c r="AL1220" i="1"/>
  <c r="AM1220" i="1"/>
  <c r="AN1220" i="1"/>
  <c r="AP1220" i="1"/>
  <c r="AQ1220" i="1"/>
  <c r="AR1220" i="1"/>
  <c r="AS1220" i="1"/>
  <c r="AL1221" i="1"/>
  <c r="AM1221" i="1"/>
  <c r="AN1221" i="1"/>
  <c r="AO1221" i="1"/>
  <c r="AP1221" i="1"/>
  <c r="AQ1221" i="1"/>
  <c r="AR1221" i="1"/>
  <c r="AS1221" i="1"/>
  <c r="AL1222" i="1"/>
  <c r="AM1222" i="1"/>
  <c r="AN1222" i="1"/>
  <c r="AO1222" i="1"/>
  <c r="AP1222" i="1"/>
  <c r="AQ1222" i="1"/>
  <c r="AR1222" i="1"/>
  <c r="AS1222" i="1"/>
  <c r="AL1223" i="1"/>
  <c r="AM1223" i="1"/>
  <c r="AN1223" i="1"/>
  <c r="AO1223" i="1"/>
  <c r="AP1223" i="1"/>
  <c r="AQ1223" i="1"/>
  <c r="AR1223" i="1"/>
  <c r="AS1223" i="1"/>
  <c r="AL1224" i="1"/>
  <c r="AM1224" i="1"/>
  <c r="AN1224" i="1"/>
  <c r="AP1224" i="1"/>
  <c r="AQ1224" i="1"/>
  <c r="AR1224" i="1"/>
  <c r="AS1224" i="1"/>
  <c r="AL1225" i="1"/>
  <c r="AM1225" i="1"/>
  <c r="AN1225" i="1"/>
  <c r="AO1225" i="1"/>
  <c r="AP1225" i="1"/>
  <c r="AQ1225" i="1"/>
  <c r="AR1225" i="1"/>
  <c r="AS1225" i="1"/>
  <c r="AL1226" i="1"/>
  <c r="AM1226" i="1"/>
  <c r="AN1226" i="1"/>
  <c r="AO1226" i="1"/>
  <c r="AP1226" i="1"/>
  <c r="AQ1226" i="1"/>
  <c r="AR1226" i="1"/>
  <c r="AS1226" i="1"/>
  <c r="AL1227" i="1"/>
  <c r="AM1227" i="1"/>
  <c r="AN1227" i="1"/>
  <c r="AO1227" i="1"/>
  <c r="AP1227" i="1"/>
  <c r="AQ1227" i="1"/>
  <c r="AR1227" i="1"/>
  <c r="AS1227" i="1"/>
  <c r="AL1228" i="1"/>
  <c r="AM1228" i="1"/>
  <c r="AN1228" i="1"/>
  <c r="AP1228" i="1"/>
  <c r="AQ1228" i="1"/>
  <c r="AR1228" i="1"/>
  <c r="AS1228" i="1"/>
  <c r="AL1229" i="1"/>
  <c r="AM1229" i="1"/>
  <c r="AN1229" i="1"/>
  <c r="AO1229" i="1"/>
  <c r="AP1229" i="1"/>
  <c r="AQ1229" i="1"/>
  <c r="AR1229" i="1"/>
  <c r="AS1229" i="1"/>
  <c r="AL1230" i="1"/>
  <c r="AM1230" i="1"/>
  <c r="AN1230" i="1"/>
  <c r="AO1230" i="1"/>
  <c r="AP1230" i="1"/>
  <c r="AQ1230" i="1"/>
  <c r="AR1230" i="1"/>
  <c r="AS1230" i="1"/>
  <c r="AL1231" i="1"/>
  <c r="AM1231" i="1"/>
  <c r="AN1231" i="1"/>
  <c r="AO1231" i="1"/>
  <c r="AP1231" i="1"/>
  <c r="AQ1231" i="1"/>
  <c r="AR1231" i="1"/>
  <c r="AS1231" i="1"/>
  <c r="AL1232" i="1"/>
  <c r="AM1232" i="1"/>
  <c r="AN1232" i="1"/>
  <c r="AP1232" i="1"/>
  <c r="AQ1232" i="1"/>
  <c r="AR1232" i="1"/>
  <c r="AS1232" i="1"/>
  <c r="AL1233" i="1"/>
  <c r="AM1233" i="1"/>
  <c r="AN1233" i="1"/>
  <c r="AO1233" i="1"/>
  <c r="AP1233" i="1"/>
  <c r="AQ1233" i="1"/>
  <c r="AR1233" i="1"/>
  <c r="AS1233" i="1"/>
  <c r="AL1234" i="1"/>
  <c r="AM1234" i="1"/>
  <c r="AN1234" i="1"/>
  <c r="AO1234" i="1"/>
  <c r="AP1234" i="1"/>
  <c r="AQ1234" i="1"/>
  <c r="AR1234" i="1"/>
  <c r="AS1234" i="1"/>
  <c r="AL1235" i="1"/>
  <c r="AM1235" i="1"/>
  <c r="AN1235" i="1"/>
  <c r="AO1235" i="1"/>
  <c r="AP1235" i="1"/>
  <c r="AQ1235" i="1"/>
  <c r="AR1235" i="1"/>
  <c r="AS1235" i="1"/>
  <c r="AL1236" i="1"/>
  <c r="AM1236" i="1"/>
  <c r="AN1236" i="1"/>
  <c r="AP1236" i="1"/>
  <c r="AQ1236" i="1"/>
  <c r="AR1236" i="1"/>
  <c r="AS1236" i="1"/>
  <c r="AL1237" i="1"/>
  <c r="AM1237" i="1"/>
  <c r="AN1237" i="1"/>
  <c r="AO1237" i="1"/>
  <c r="AP1237" i="1"/>
  <c r="AQ1237" i="1"/>
  <c r="AR1237" i="1"/>
  <c r="AS1237" i="1"/>
  <c r="AL1238" i="1"/>
  <c r="AM1238" i="1"/>
  <c r="AN1238" i="1"/>
  <c r="AO1238" i="1"/>
  <c r="AP1238" i="1"/>
  <c r="AQ1238" i="1"/>
  <c r="AR1238" i="1"/>
  <c r="AS1238" i="1"/>
  <c r="AL1239" i="1"/>
  <c r="AM1239" i="1"/>
  <c r="AN1239" i="1"/>
  <c r="AO1239" i="1"/>
  <c r="AP1239" i="1"/>
  <c r="AQ1239" i="1"/>
  <c r="AR1239" i="1"/>
  <c r="AS1239" i="1"/>
  <c r="AL1240" i="1"/>
  <c r="AM1240" i="1"/>
  <c r="AN1240" i="1"/>
  <c r="AP1240" i="1"/>
  <c r="AQ1240" i="1"/>
  <c r="AR1240" i="1"/>
  <c r="AS1240" i="1"/>
  <c r="AL1241" i="1"/>
  <c r="AM1241" i="1"/>
  <c r="AN1241" i="1"/>
  <c r="AO1241" i="1"/>
  <c r="AP1241" i="1"/>
  <c r="AQ1241" i="1"/>
  <c r="AR1241" i="1"/>
  <c r="AS1241" i="1"/>
  <c r="AL1242" i="1"/>
  <c r="AM1242" i="1"/>
  <c r="AN1242" i="1"/>
  <c r="AO1242" i="1"/>
  <c r="AP1242" i="1"/>
  <c r="AQ1242" i="1"/>
  <c r="AR1242" i="1"/>
  <c r="AS1242" i="1"/>
  <c r="AL1243" i="1"/>
  <c r="AM1243" i="1"/>
  <c r="AN1243" i="1"/>
  <c r="AO1243" i="1"/>
  <c r="AP1243" i="1"/>
  <c r="AQ1243" i="1"/>
  <c r="AR1243" i="1"/>
  <c r="AS1243" i="1"/>
  <c r="AL1244" i="1"/>
  <c r="AM1244" i="1"/>
  <c r="AN1244" i="1"/>
  <c r="AP1244" i="1"/>
  <c r="AQ1244" i="1"/>
  <c r="AR1244" i="1"/>
  <c r="AS1244" i="1"/>
  <c r="AL1245" i="1"/>
  <c r="AM1245" i="1"/>
  <c r="AN1245" i="1"/>
  <c r="AO1245" i="1"/>
  <c r="AP1245" i="1"/>
  <c r="AQ1245" i="1"/>
  <c r="AR1245" i="1"/>
  <c r="AS1245" i="1"/>
  <c r="AL1246" i="1"/>
  <c r="AM1246" i="1"/>
  <c r="AN1246" i="1"/>
  <c r="AO1246" i="1"/>
  <c r="AP1246" i="1"/>
  <c r="AQ1246" i="1"/>
  <c r="AR1246" i="1"/>
  <c r="AS1246" i="1"/>
  <c r="AL1247" i="1"/>
  <c r="AM1247" i="1"/>
  <c r="AN1247" i="1"/>
  <c r="AO1247" i="1"/>
  <c r="AP1247" i="1"/>
  <c r="AQ1247" i="1"/>
  <c r="AR1247" i="1"/>
  <c r="AS1247" i="1"/>
  <c r="AL1248" i="1"/>
  <c r="AM1248" i="1"/>
  <c r="AN1248" i="1"/>
  <c r="AP1248" i="1"/>
  <c r="AQ1248" i="1"/>
  <c r="AR1248" i="1"/>
  <c r="AS1248" i="1"/>
  <c r="AL1249" i="1"/>
  <c r="AM1249" i="1"/>
  <c r="AN1249" i="1"/>
  <c r="AO1249" i="1"/>
  <c r="AP1249" i="1"/>
  <c r="AQ1249" i="1"/>
  <c r="AR1249" i="1"/>
  <c r="AS1249" i="1"/>
  <c r="AL1250" i="1"/>
  <c r="AM1250" i="1"/>
  <c r="AN1250" i="1"/>
  <c r="AO1250" i="1"/>
  <c r="AP1250" i="1"/>
  <c r="AQ1250" i="1"/>
  <c r="AR1250" i="1"/>
  <c r="AS1250" i="1"/>
  <c r="AL1251" i="1"/>
  <c r="AM1251" i="1"/>
  <c r="AN1251" i="1"/>
  <c r="AO1251" i="1"/>
  <c r="AP1251" i="1"/>
  <c r="AQ1251" i="1"/>
  <c r="AR1251" i="1"/>
  <c r="AS1251" i="1"/>
  <c r="AL1252" i="1"/>
  <c r="AM1252" i="1"/>
  <c r="AN1252" i="1"/>
  <c r="AP1252" i="1"/>
  <c r="AQ1252" i="1"/>
  <c r="AR1252" i="1"/>
  <c r="AS1252" i="1"/>
  <c r="AL1253" i="1"/>
  <c r="AM1253" i="1"/>
  <c r="AN1253" i="1"/>
  <c r="AO1253" i="1"/>
  <c r="AP1253" i="1"/>
  <c r="AQ1253" i="1"/>
  <c r="AR1253" i="1"/>
  <c r="AS1253" i="1"/>
  <c r="AL1254" i="1"/>
  <c r="AM1254" i="1"/>
  <c r="AN1254" i="1"/>
  <c r="AO1254" i="1"/>
  <c r="AP1254" i="1"/>
  <c r="AQ1254" i="1"/>
  <c r="AR1254" i="1"/>
  <c r="AS1254" i="1"/>
  <c r="AL1255" i="1"/>
  <c r="AM1255" i="1"/>
  <c r="AN1255" i="1"/>
  <c r="AO1255" i="1"/>
  <c r="AP1255" i="1"/>
  <c r="AQ1255" i="1"/>
  <c r="AR1255" i="1"/>
  <c r="AS1255" i="1"/>
  <c r="AL1256" i="1"/>
  <c r="AM1256" i="1"/>
  <c r="AN1256" i="1"/>
  <c r="AP1256" i="1"/>
  <c r="AQ1256" i="1"/>
  <c r="AR1256" i="1"/>
  <c r="AS1256" i="1"/>
  <c r="AL1257" i="1"/>
  <c r="AM1257" i="1"/>
  <c r="AN1257" i="1"/>
  <c r="AO1257" i="1"/>
  <c r="AP1257" i="1"/>
  <c r="AQ1257" i="1"/>
  <c r="AR1257" i="1"/>
  <c r="AS1257" i="1"/>
  <c r="AL1258" i="1"/>
  <c r="AM1258" i="1"/>
  <c r="AN1258" i="1"/>
  <c r="AO1258" i="1"/>
  <c r="AP1258" i="1"/>
  <c r="AQ1258" i="1"/>
  <c r="AR1258" i="1"/>
  <c r="AS1258" i="1"/>
  <c r="AL1259" i="1"/>
  <c r="AM1259" i="1"/>
  <c r="AN1259" i="1"/>
  <c r="AO1259" i="1"/>
  <c r="AP1259" i="1"/>
  <c r="AQ1259" i="1"/>
  <c r="AR1259" i="1"/>
  <c r="AS1259" i="1"/>
  <c r="AL1260" i="1"/>
  <c r="AM1260" i="1"/>
  <c r="AN1260" i="1"/>
  <c r="AP1260" i="1"/>
  <c r="AQ1260" i="1"/>
  <c r="AR1260" i="1"/>
  <c r="AS1260" i="1"/>
  <c r="AL1261" i="1"/>
  <c r="AM1261" i="1"/>
  <c r="AN1261" i="1"/>
  <c r="AO1261" i="1"/>
  <c r="AP1261" i="1"/>
  <c r="AQ1261" i="1"/>
  <c r="AR1261" i="1"/>
  <c r="AS1261" i="1"/>
  <c r="AL1262" i="1"/>
  <c r="AM1262" i="1"/>
  <c r="AN1262" i="1"/>
  <c r="AO1262" i="1"/>
  <c r="AP1262" i="1"/>
  <c r="AQ1262" i="1"/>
  <c r="AR1262" i="1"/>
  <c r="AS1262" i="1"/>
  <c r="AL1263" i="1"/>
  <c r="AM1263" i="1"/>
  <c r="AN1263" i="1"/>
  <c r="AO1263" i="1"/>
  <c r="AP1263" i="1"/>
  <c r="AQ1263" i="1"/>
  <c r="AR1263" i="1"/>
  <c r="AS1263" i="1"/>
  <c r="AL1264" i="1"/>
  <c r="AM1264" i="1"/>
  <c r="AN1264" i="1"/>
  <c r="AP1264" i="1"/>
  <c r="AQ1264" i="1"/>
  <c r="AR1264" i="1"/>
  <c r="AS1264" i="1"/>
  <c r="AL1265" i="1"/>
  <c r="AM1265" i="1"/>
  <c r="AN1265" i="1"/>
  <c r="AO1265" i="1"/>
  <c r="AP1265" i="1"/>
  <c r="AQ1265" i="1"/>
  <c r="AR1265" i="1"/>
  <c r="AS1265" i="1"/>
  <c r="AL1266" i="1"/>
  <c r="AM1266" i="1"/>
  <c r="AN1266" i="1"/>
  <c r="AO1266" i="1"/>
  <c r="AP1266" i="1"/>
  <c r="AQ1266" i="1"/>
  <c r="AR1266" i="1"/>
  <c r="AS1266" i="1"/>
  <c r="AL1267" i="1"/>
  <c r="AM1267" i="1"/>
  <c r="AN1267" i="1"/>
  <c r="AO1267" i="1"/>
  <c r="AP1267" i="1"/>
  <c r="AQ1267" i="1"/>
  <c r="AR1267" i="1"/>
  <c r="AS1267" i="1"/>
  <c r="AL1268" i="1"/>
  <c r="AM1268" i="1"/>
  <c r="AN1268" i="1"/>
  <c r="AP1268" i="1"/>
  <c r="AQ1268" i="1"/>
  <c r="AR1268" i="1"/>
  <c r="AS1268" i="1"/>
  <c r="AL1269" i="1"/>
  <c r="AM1269" i="1"/>
  <c r="AN1269" i="1"/>
  <c r="AO1269" i="1"/>
  <c r="AP1269" i="1"/>
  <c r="AQ1269" i="1"/>
  <c r="AR1269" i="1"/>
  <c r="AS1269" i="1"/>
  <c r="AL1270" i="1"/>
  <c r="AM1270" i="1"/>
  <c r="AN1270" i="1"/>
  <c r="AO1270" i="1"/>
  <c r="AP1270" i="1"/>
  <c r="AQ1270" i="1"/>
  <c r="AR1270" i="1"/>
  <c r="AS1270" i="1"/>
  <c r="AL1271" i="1"/>
  <c r="AM1271" i="1"/>
  <c r="AN1271" i="1"/>
  <c r="AO1271" i="1"/>
  <c r="AP1271" i="1"/>
  <c r="AQ1271" i="1"/>
  <c r="AR1271" i="1"/>
  <c r="AS1271" i="1"/>
  <c r="AL1272" i="1"/>
  <c r="AM1272" i="1"/>
  <c r="AN1272" i="1"/>
  <c r="AP1272" i="1"/>
  <c r="AQ1272" i="1"/>
  <c r="AR1272" i="1"/>
  <c r="AS1272" i="1"/>
  <c r="AL1273" i="1"/>
  <c r="AM1273" i="1"/>
  <c r="AN1273" i="1"/>
  <c r="AO1273" i="1"/>
  <c r="AP1273" i="1"/>
  <c r="AQ1273" i="1"/>
  <c r="AR1273" i="1"/>
  <c r="AS1273" i="1"/>
  <c r="AL1274" i="1"/>
  <c r="AM1274" i="1"/>
  <c r="AN1274" i="1"/>
  <c r="AO1274" i="1"/>
  <c r="AP1274" i="1"/>
  <c r="AQ1274" i="1"/>
  <c r="AR1274" i="1"/>
  <c r="AS1274" i="1"/>
  <c r="AL1275" i="1"/>
  <c r="AM1275" i="1"/>
  <c r="AN1275" i="1"/>
  <c r="AO1275" i="1"/>
  <c r="AP1275" i="1"/>
  <c r="AQ1275" i="1"/>
  <c r="AR1275" i="1"/>
  <c r="AS1275" i="1"/>
  <c r="AL1276" i="1"/>
  <c r="AM1276" i="1"/>
  <c r="AN1276" i="1"/>
  <c r="AP1276" i="1"/>
  <c r="AQ1276" i="1"/>
  <c r="AR1276" i="1"/>
  <c r="AS1276" i="1"/>
  <c r="AL1277" i="1"/>
  <c r="AM1277" i="1"/>
  <c r="AN1277" i="1"/>
  <c r="AO1277" i="1"/>
  <c r="AP1277" i="1"/>
  <c r="AQ1277" i="1"/>
  <c r="AR1277" i="1"/>
  <c r="AS1277" i="1"/>
  <c r="AL1278" i="1"/>
  <c r="AM1278" i="1"/>
  <c r="AN1278" i="1"/>
  <c r="AO1278" i="1"/>
  <c r="AP1278" i="1"/>
  <c r="AQ1278" i="1"/>
  <c r="AR1278" i="1"/>
  <c r="AS1278" i="1"/>
  <c r="AL1279" i="1"/>
  <c r="AM1279" i="1"/>
  <c r="AN1279" i="1"/>
  <c r="AO1279" i="1"/>
  <c r="AP1279" i="1"/>
  <c r="AQ1279" i="1"/>
  <c r="AR1279" i="1"/>
  <c r="AS1279" i="1"/>
  <c r="AL1280" i="1"/>
  <c r="AM1280" i="1"/>
  <c r="AN1280" i="1"/>
  <c r="AP1280" i="1"/>
  <c r="AQ1280" i="1"/>
  <c r="AR1280" i="1"/>
  <c r="AS1280" i="1"/>
  <c r="AL1281" i="1"/>
  <c r="AM1281" i="1"/>
  <c r="AN1281" i="1"/>
  <c r="AO1281" i="1"/>
  <c r="AP1281" i="1"/>
  <c r="AQ1281" i="1"/>
  <c r="AR1281" i="1"/>
  <c r="AS1281" i="1"/>
  <c r="AL1282" i="1"/>
  <c r="AM1282" i="1"/>
  <c r="AN1282" i="1"/>
  <c r="AO1282" i="1"/>
  <c r="AP1282" i="1"/>
  <c r="AQ1282" i="1"/>
  <c r="AR1282" i="1"/>
  <c r="AS1282" i="1"/>
  <c r="AL1283" i="1"/>
  <c r="AM1283" i="1"/>
  <c r="AN1283" i="1"/>
  <c r="AO1283" i="1"/>
  <c r="AP1283" i="1"/>
  <c r="AQ1283" i="1"/>
  <c r="AR1283" i="1"/>
  <c r="AS1283" i="1"/>
  <c r="AL1284" i="1"/>
  <c r="AM1284" i="1"/>
  <c r="AN1284" i="1"/>
  <c r="AP1284" i="1"/>
  <c r="AQ1284" i="1"/>
  <c r="AR1284" i="1"/>
  <c r="AS1284" i="1"/>
  <c r="AL1285" i="1"/>
  <c r="AM1285" i="1"/>
  <c r="AN1285" i="1"/>
  <c r="AO1285" i="1"/>
  <c r="AP1285" i="1"/>
  <c r="AQ1285" i="1"/>
  <c r="AR1285" i="1"/>
  <c r="AS1285" i="1"/>
  <c r="AL1286" i="1"/>
  <c r="AM1286" i="1"/>
  <c r="AN1286" i="1"/>
  <c r="AO1286" i="1"/>
  <c r="AP1286" i="1"/>
  <c r="AQ1286" i="1"/>
  <c r="AR1286" i="1"/>
  <c r="AS1286" i="1"/>
  <c r="AL1287" i="1"/>
  <c r="AM1287" i="1"/>
  <c r="AN1287" i="1"/>
  <c r="AO1287" i="1"/>
  <c r="AP1287" i="1"/>
  <c r="AQ1287" i="1"/>
  <c r="AR1287" i="1"/>
  <c r="AS1287" i="1"/>
  <c r="AL1288" i="1"/>
  <c r="AM1288" i="1"/>
  <c r="AN1288" i="1"/>
  <c r="AP1288" i="1"/>
  <c r="AQ1288" i="1"/>
  <c r="AR1288" i="1"/>
  <c r="AS1288" i="1"/>
  <c r="AL1289" i="1"/>
  <c r="AM1289" i="1"/>
  <c r="AN1289" i="1"/>
  <c r="AO1289" i="1"/>
  <c r="AP1289" i="1"/>
  <c r="AQ1289" i="1"/>
  <c r="AR1289" i="1"/>
  <c r="AS1289" i="1"/>
  <c r="AL1290" i="1"/>
  <c r="AM1290" i="1"/>
  <c r="AN1290" i="1"/>
  <c r="AO1290" i="1"/>
  <c r="AP1290" i="1"/>
  <c r="AQ1290" i="1"/>
  <c r="AR1290" i="1"/>
  <c r="AS1290" i="1"/>
  <c r="AL1291" i="1"/>
  <c r="AM1291" i="1"/>
  <c r="AN1291" i="1"/>
  <c r="AO1291" i="1"/>
  <c r="AP1291" i="1"/>
  <c r="AQ1291" i="1"/>
  <c r="AR1291" i="1"/>
  <c r="AS1291" i="1"/>
  <c r="AL1292" i="1"/>
  <c r="AM1292" i="1"/>
  <c r="AN1292" i="1"/>
  <c r="AP1292" i="1"/>
  <c r="AQ1292" i="1"/>
  <c r="AR1292" i="1"/>
  <c r="AS1292" i="1"/>
  <c r="AL1293" i="1"/>
  <c r="AM1293" i="1"/>
  <c r="AN1293" i="1"/>
  <c r="AO1293" i="1"/>
  <c r="AP1293" i="1"/>
  <c r="AQ1293" i="1"/>
  <c r="AR1293" i="1"/>
  <c r="AS1293" i="1"/>
  <c r="AL1294" i="1"/>
  <c r="AM1294" i="1"/>
  <c r="AN1294" i="1"/>
  <c r="AO1294" i="1"/>
  <c r="AP1294" i="1"/>
  <c r="AQ1294" i="1"/>
  <c r="AR1294" i="1"/>
  <c r="AS1294" i="1"/>
  <c r="AL1295" i="1"/>
  <c r="AM1295" i="1"/>
  <c r="AN1295" i="1"/>
  <c r="AO1295" i="1"/>
  <c r="AP1295" i="1"/>
  <c r="AQ1295" i="1"/>
  <c r="AR1295" i="1"/>
  <c r="AS1295" i="1"/>
  <c r="AL1296" i="1"/>
  <c r="AM1296" i="1"/>
  <c r="AN1296" i="1"/>
  <c r="AP1296" i="1"/>
  <c r="AQ1296" i="1"/>
  <c r="AR1296" i="1"/>
  <c r="AS1296" i="1"/>
  <c r="AL1297" i="1"/>
  <c r="AM1297" i="1"/>
  <c r="AN1297" i="1"/>
  <c r="AO1297" i="1"/>
  <c r="AP1297" i="1"/>
  <c r="AQ1297" i="1"/>
  <c r="AR1297" i="1"/>
  <c r="AS1297" i="1"/>
  <c r="AL1298" i="1"/>
  <c r="AM1298" i="1"/>
  <c r="AN1298" i="1"/>
  <c r="AO1298" i="1"/>
  <c r="AP1298" i="1"/>
  <c r="AQ1298" i="1"/>
  <c r="AR1298" i="1"/>
  <c r="AS1298" i="1"/>
  <c r="AL1299" i="1"/>
  <c r="AM1299" i="1"/>
  <c r="AN1299" i="1"/>
  <c r="AO1299" i="1"/>
  <c r="AP1299" i="1"/>
  <c r="AQ1299" i="1"/>
  <c r="AR1299" i="1"/>
  <c r="AS1299" i="1"/>
  <c r="AL1300" i="1"/>
  <c r="AM1300" i="1"/>
  <c r="AN1300" i="1"/>
  <c r="AP1300" i="1"/>
  <c r="AQ1300" i="1"/>
  <c r="AR1300" i="1"/>
  <c r="AS1300" i="1"/>
  <c r="AL1301" i="1"/>
  <c r="AM1301" i="1"/>
  <c r="AN1301" i="1"/>
  <c r="AO1301" i="1"/>
  <c r="AP1301" i="1"/>
  <c r="AQ1301" i="1"/>
  <c r="AR1301" i="1"/>
  <c r="AS1301" i="1"/>
  <c r="AL1302" i="1"/>
  <c r="AM1302" i="1"/>
  <c r="AN1302" i="1"/>
  <c r="AO1302" i="1"/>
  <c r="AP1302" i="1"/>
  <c r="AQ1302" i="1"/>
  <c r="AR1302" i="1"/>
  <c r="AS1302" i="1"/>
  <c r="AL1303" i="1"/>
  <c r="AM1303" i="1"/>
  <c r="AN1303" i="1"/>
  <c r="AO1303" i="1"/>
  <c r="AP1303" i="1"/>
  <c r="AQ1303" i="1"/>
  <c r="AR1303" i="1"/>
  <c r="AS1303" i="1"/>
  <c r="AL1304" i="1"/>
  <c r="AM1304" i="1"/>
  <c r="AN1304" i="1"/>
  <c r="AP1304" i="1"/>
  <c r="AQ1304" i="1"/>
  <c r="AR1304" i="1"/>
  <c r="AS1304" i="1"/>
  <c r="AL1305" i="1"/>
  <c r="AM1305" i="1"/>
  <c r="AN1305" i="1"/>
  <c r="AO1305" i="1"/>
  <c r="AP1305" i="1"/>
  <c r="AQ1305" i="1"/>
  <c r="AR1305" i="1"/>
  <c r="AS1305" i="1"/>
  <c r="AL1306" i="1"/>
  <c r="AM1306" i="1"/>
  <c r="AN1306" i="1"/>
  <c r="AO1306" i="1"/>
  <c r="AP1306" i="1"/>
  <c r="AQ1306" i="1"/>
  <c r="AR1306" i="1"/>
  <c r="AS1306" i="1"/>
  <c r="AL1307" i="1"/>
  <c r="AM1307" i="1"/>
  <c r="AN1307" i="1"/>
  <c r="AO1307" i="1"/>
  <c r="AP1307" i="1"/>
  <c r="AQ1307" i="1"/>
  <c r="AR1307" i="1"/>
  <c r="AS1307" i="1"/>
  <c r="AL1308" i="1"/>
  <c r="AM1308" i="1"/>
  <c r="AN1308" i="1"/>
  <c r="AP1308" i="1"/>
  <c r="AQ1308" i="1"/>
  <c r="AR1308" i="1"/>
  <c r="AS1308" i="1"/>
  <c r="AL1309" i="1"/>
  <c r="AM1309" i="1"/>
  <c r="AN1309" i="1"/>
  <c r="AO1309" i="1"/>
  <c r="AP1309" i="1"/>
  <c r="AQ1309" i="1"/>
  <c r="AR1309" i="1"/>
  <c r="AS1309" i="1"/>
  <c r="AL1310" i="1"/>
  <c r="AM1310" i="1"/>
  <c r="AN1310" i="1"/>
  <c r="AO1310" i="1"/>
  <c r="AP1310" i="1"/>
  <c r="AQ1310" i="1"/>
  <c r="AR1310" i="1"/>
  <c r="AS1310" i="1"/>
  <c r="AL1311" i="1"/>
  <c r="AM1311" i="1"/>
  <c r="AN1311" i="1"/>
  <c r="AO1311" i="1"/>
  <c r="AP1311" i="1"/>
  <c r="AQ1311" i="1"/>
  <c r="AR1311" i="1"/>
  <c r="AS1311" i="1"/>
  <c r="AL1312" i="1"/>
  <c r="AM1312" i="1"/>
  <c r="AN1312" i="1"/>
  <c r="AP1312" i="1"/>
  <c r="AQ1312" i="1"/>
  <c r="AR1312" i="1"/>
  <c r="AS1312" i="1"/>
  <c r="AL1313" i="1"/>
  <c r="AM1313" i="1"/>
  <c r="AN1313" i="1"/>
  <c r="AO1313" i="1"/>
  <c r="AP1313" i="1"/>
  <c r="AQ1313" i="1"/>
  <c r="AR1313" i="1"/>
  <c r="AS1313" i="1"/>
  <c r="AL1314" i="1"/>
  <c r="AM1314" i="1"/>
  <c r="AN1314" i="1"/>
  <c r="AO1314" i="1"/>
  <c r="AP1314" i="1"/>
  <c r="AQ1314" i="1"/>
  <c r="AR1314" i="1"/>
  <c r="AS1314" i="1"/>
  <c r="AL1315" i="1"/>
  <c r="AM1315" i="1"/>
  <c r="AN1315" i="1"/>
  <c r="AO1315" i="1"/>
  <c r="AP1315" i="1"/>
  <c r="AQ1315" i="1"/>
  <c r="AR1315" i="1"/>
  <c r="AS1315" i="1"/>
  <c r="AL1316" i="1"/>
  <c r="AM1316" i="1"/>
  <c r="AN1316" i="1"/>
  <c r="AP1316" i="1"/>
  <c r="AQ1316" i="1"/>
  <c r="AR1316" i="1"/>
  <c r="AS1316" i="1"/>
  <c r="AL1317" i="1"/>
  <c r="AM1317" i="1"/>
  <c r="AN1317" i="1"/>
  <c r="AO1317" i="1"/>
  <c r="AP1317" i="1"/>
  <c r="AQ1317" i="1"/>
  <c r="AR1317" i="1"/>
  <c r="AS1317" i="1"/>
  <c r="AL1318" i="1"/>
  <c r="AM1318" i="1"/>
  <c r="AN1318" i="1"/>
  <c r="AO1318" i="1"/>
  <c r="AP1318" i="1"/>
  <c r="AQ1318" i="1"/>
  <c r="AR1318" i="1"/>
  <c r="AS1318" i="1"/>
  <c r="AL1319" i="1"/>
  <c r="AM1319" i="1"/>
  <c r="AN1319" i="1"/>
  <c r="AO1319" i="1"/>
  <c r="AP1319" i="1"/>
  <c r="AQ1319" i="1"/>
  <c r="AR1319" i="1"/>
  <c r="AS1319" i="1"/>
  <c r="AL1320" i="1"/>
  <c r="AM1320" i="1"/>
  <c r="AN1320" i="1"/>
  <c r="AP1320" i="1"/>
  <c r="AQ1320" i="1"/>
  <c r="AR1320" i="1"/>
  <c r="AS1320" i="1"/>
  <c r="AL1321" i="1"/>
  <c r="AM1321" i="1"/>
  <c r="AN1321" i="1"/>
  <c r="AO1321" i="1"/>
  <c r="AP1321" i="1"/>
  <c r="AQ1321" i="1"/>
  <c r="AR1321" i="1"/>
  <c r="AS1321" i="1"/>
  <c r="AL1322" i="1"/>
  <c r="AM1322" i="1"/>
  <c r="AN1322" i="1"/>
  <c r="AO1322" i="1"/>
  <c r="AP1322" i="1"/>
  <c r="AQ1322" i="1"/>
  <c r="AR1322" i="1"/>
  <c r="AS1322" i="1"/>
  <c r="AL1323" i="1"/>
  <c r="AM1323" i="1"/>
  <c r="AN1323" i="1"/>
  <c r="AO1323" i="1"/>
  <c r="AP1323" i="1"/>
  <c r="AQ1323" i="1"/>
  <c r="AR1323" i="1"/>
  <c r="AS1323" i="1"/>
  <c r="AL1324" i="1"/>
  <c r="AM1324" i="1"/>
  <c r="AN1324" i="1"/>
  <c r="AP1324" i="1"/>
  <c r="AQ1324" i="1"/>
  <c r="AR1324" i="1"/>
  <c r="AS1324" i="1"/>
  <c r="AL1325" i="1"/>
  <c r="AM1325" i="1"/>
  <c r="AN1325" i="1"/>
  <c r="AO1325" i="1"/>
  <c r="AP1325" i="1"/>
  <c r="AQ1325" i="1"/>
  <c r="AR1325" i="1"/>
  <c r="AS1325" i="1"/>
  <c r="AL1326" i="1"/>
  <c r="AM1326" i="1"/>
  <c r="AN1326" i="1"/>
  <c r="AO1326" i="1"/>
  <c r="AP1326" i="1"/>
  <c r="AQ1326" i="1"/>
  <c r="AR1326" i="1"/>
  <c r="AS1326" i="1"/>
  <c r="AL1327" i="1"/>
  <c r="AM1327" i="1"/>
  <c r="AN1327" i="1"/>
  <c r="AO1327" i="1"/>
  <c r="AP1327" i="1"/>
  <c r="AQ1327" i="1"/>
  <c r="AR1327" i="1"/>
  <c r="AS1327" i="1"/>
  <c r="AL1328" i="1"/>
  <c r="AM1328" i="1"/>
  <c r="AN1328" i="1"/>
  <c r="AP1328" i="1"/>
  <c r="AQ1328" i="1"/>
  <c r="AR1328" i="1"/>
  <c r="AS1328" i="1"/>
  <c r="AL1329" i="1"/>
  <c r="AM1329" i="1"/>
  <c r="AN1329" i="1"/>
  <c r="AO1329" i="1"/>
  <c r="AP1329" i="1"/>
  <c r="AQ1329" i="1"/>
  <c r="AR1329" i="1"/>
  <c r="AS1329" i="1"/>
  <c r="AL1330" i="1"/>
  <c r="AM1330" i="1"/>
  <c r="AN1330" i="1"/>
  <c r="AO1330" i="1"/>
  <c r="AP1330" i="1"/>
  <c r="AQ1330" i="1"/>
  <c r="AR1330" i="1"/>
  <c r="AS1330" i="1"/>
  <c r="AL1331" i="1"/>
  <c r="AM1331" i="1"/>
  <c r="AN1331" i="1"/>
  <c r="AO1331" i="1"/>
  <c r="AP1331" i="1"/>
  <c r="AQ1331" i="1"/>
  <c r="AR1331" i="1"/>
  <c r="AS1331" i="1"/>
  <c r="AL1332" i="1"/>
  <c r="AM1332" i="1"/>
  <c r="AN1332" i="1"/>
  <c r="AP1332" i="1"/>
  <c r="AQ1332" i="1"/>
  <c r="AR1332" i="1"/>
  <c r="AS1332" i="1"/>
  <c r="AL1333" i="1"/>
  <c r="AM1333" i="1"/>
  <c r="AN1333" i="1"/>
  <c r="AO1333" i="1"/>
  <c r="AP1333" i="1"/>
  <c r="AQ1333" i="1"/>
  <c r="AR1333" i="1"/>
  <c r="AS1333" i="1"/>
  <c r="AL1334" i="1"/>
  <c r="AM1334" i="1"/>
  <c r="AN1334" i="1"/>
  <c r="AO1334" i="1"/>
  <c r="AP1334" i="1"/>
  <c r="AQ1334" i="1"/>
  <c r="AR1334" i="1"/>
  <c r="AS1334" i="1"/>
  <c r="AL1335" i="1"/>
  <c r="AM1335" i="1"/>
  <c r="AN1335" i="1"/>
  <c r="AO1335" i="1"/>
  <c r="AP1335" i="1"/>
  <c r="AQ1335" i="1"/>
  <c r="AR1335" i="1"/>
  <c r="AS1335" i="1"/>
  <c r="AL1336" i="1"/>
  <c r="AM1336" i="1"/>
  <c r="AN1336" i="1"/>
  <c r="AP1336" i="1"/>
  <c r="AQ1336" i="1"/>
  <c r="AR1336" i="1"/>
  <c r="AS1336" i="1"/>
  <c r="AL1337" i="1"/>
  <c r="AM1337" i="1"/>
  <c r="AN1337" i="1"/>
  <c r="AO1337" i="1"/>
  <c r="AP1337" i="1"/>
  <c r="AQ1337" i="1"/>
  <c r="AR1337" i="1"/>
  <c r="AS1337" i="1"/>
  <c r="AL1338" i="1"/>
  <c r="AM1338" i="1"/>
  <c r="AN1338" i="1"/>
  <c r="AO1338" i="1"/>
  <c r="AP1338" i="1"/>
  <c r="AQ1338" i="1"/>
  <c r="AR1338" i="1"/>
  <c r="AS1338" i="1"/>
  <c r="AL1339" i="1"/>
  <c r="AM1339" i="1"/>
  <c r="AN1339" i="1"/>
  <c r="AO1339" i="1"/>
  <c r="AP1339" i="1"/>
  <c r="AQ1339" i="1"/>
  <c r="AR1339" i="1"/>
  <c r="AS1339" i="1"/>
  <c r="AL1340" i="1"/>
  <c r="AM1340" i="1"/>
  <c r="AN1340" i="1"/>
  <c r="AP1340" i="1"/>
  <c r="AQ1340" i="1"/>
  <c r="AR1340" i="1"/>
  <c r="AS1340" i="1"/>
  <c r="AL1341" i="1"/>
  <c r="AM1341" i="1"/>
  <c r="AN1341" i="1"/>
  <c r="AO1341" i="1"/>
  <c r="AP1341" i="1"/>
  <c r="AQ1341" i="1"/>
  <c r="AR1341" i="1"/>
  <c r="AS1341" i="1"/>
  <c r="AL1342" i="1"/>
  <c r="AM1342" i="1"/>
  <c r="AN1342" i="1"/>
  <c r="AO1342" i="1"/>
  <c r="AP1342" i="1"/>
  <c r="AQ1342" i="1"/>
  <c r="AR1342" i="1"/>
  <c r="AS1342" i="1"/>
  <c r="AL1343" i="1"/>
  <c r="AM1343" i="1"/>
  <c r="AN1343" i="1"/>
  <c r="AO1343" i="1"/>
  <c r="AP1343" i="1"/>
  <c r="AQ1343" i="1"/>
  <c r="AR1343" i="1"/>
  <c r="AS1343" i="1"/>
  <c r="AL1344" i="1"/>
  <c r="AM1344" i="1"/>
  <c r="AN1344" i="1"/>
  <c r="AP1344" i="1"/>
  <c r="AQ1344" i="1"/>
  <c r="AR1344" i="1"/>
  <c r="AS1344" i="1"/>
  <c r="AL1345" i="1"/>
  <c r="AM1345" i="1"/>
  <c r="AN1345" i="1"/>
  <c r="AO1345" i="1"/>
  <c r="AP1345" i="1"/>
  <c r="AQ1345" i="1"/>
  <c r="AR1345" i="1"/>
  <c r="AS1345" i="1"/>
  <c r="AL1346" i="1"/>
  <c r="AM1346" i="1"/>
  <c r="AN1346" i="1"/>
  <c r="AO1346" i="1"/>
  <c r="AP1346" i="1"/>
  <c r="AQ1346" i="1"/>
  <c r="AR1346" i="1"/>
  <c r="AS1346" i="1"/>
  <c r="AL1347" i="1"/>
  <c r="AM1347" i="1"/>
  <c r="AN1347" i="1"/>
  <c r="AO1347" i="1"/>
  <c r="AP1347" i="1"/>
  <c r="AQ1347" i="1"/>
  <c r="AR1347" i="1"/>
  <c r="AS1347" i="1"/>
  <c r="AL1348" i="1"/>
  <c r="AM1348" i="1"/>
  <c r="AN1348" i="1"/>
  <c r="AP1348" i="1"/>
  <c r="AQ1348" i="1"/>
  <c r="AR1348" i="1"/>
  <c r="AS1348" i="1"/>
  <c r="AL1349" i="1"/>
  <c r="AM1349" i="1"/>
  <c r="AN1349" i="1"/>
  <c r="AO1349" i="1"/>
  <c r="AP1349" i="1"/>
  <c r="AQ1349" i="1"/>
  <c r="AR1349" i="1"/>
  <c r="AS1349" i="1"/>
  <c r="AL1350" i="1"/>
  <c r="AM1350" i="1"/>
  <c r="AN1350" i="1"/>
  <c r="AO1350" i="1"/>
  <c r="AP1350" i="1"/>
  <c r="AQ1350" i="1"/>
  <c r="AR1350" i="1"/>
  <c r="AS1350" i="1"/>
  <c r="AL1351" i="1"/>
  <c r="AM1351" i="1"/>
  <c r="AN1351" i="1"/>
  <c r="AO1351" i="1"/>
  <c r="AP1351" i="1"/>
  <c r="AQ1351" i="1"/>
  <c r="AR1351" i="1"/>
  <c r="AS1351" i="1"/>
  <c r="AL1352" i="1"/>
  <c r="AM1352" i="1"/>
  <c r="AN1352" i="1"/>
  <c r="AP1352" i="1"/>
  <c r="AQ1352" i="1"/>
  <c r="AR1352" i="1"/>
  <c r="AS1352" i="1"/>
  <c r="AL1353" i="1"/>
  <c r="AM1353" i="1"/>
  <c r="AN1353" i="1"/>
  <c r="AO1353" i="1"/>
  <c r="AP1353" i="1"/>
  <c r="AQ1353" i="1"/>
  <c r="AR1353" i="1"/>
  <c r="AS1353" i="1"/>
  <c r="AL1354" i="1"/>
  <c r="AM1354" i="1"/>
  <c r="AN1354" i="1"/>
  <c r="AO1354" i="1"/>
  <c r="AP1354" i="1"/>
  <c r="AQ1354" i="1"/>
  <c r="AR1354" i="1"/>
  <c r="AS1354" i="1"/>
  <c r="AL1355" i="1"/>
  <c r="AM1355" i="1"/>
  <c r="AN1355" i="1"/>
  <c r="AO1355" i="1"/>
  <c r="AP1355" i="1"/>
  <c r="AQ1355" i="1"/>
  <c r="AR1355" i="1"/>
  <c r="AS1355" i="1"/>
  <c r="AL1356" i="1"/>
  <c r="AM1356" i="1"/>
  <c r="AN1356" i="1"/>
  <c r="AP1356" i="1"/>
  <c r="AQ1356" i="1"/>
  <c r="AR1356" i="1"/>
  <c r="AS1356" i="1"/>
  <c r="AL1357" i="1"/>
  <c r="AM1357" i="1"/>
  <c r="AN1357" i="1"/>
  <c r="AO1357" i="1"/>
  <c r="AP1357" i="1"/>
  <c r="AQ1357" i="1"/>
  <c r="AR1357" i="1"/>
  <c r="AS1357" i="1"/>
  <c r="AL1358" i="1"/>
  <c r="AM1358" i="1"/>
  <c r="AN1358" i="1"/>
  <c r="AO1358" i="1"/>
  <c r="AP1358" i="1"/>
  <c r="AQ1358" i="1"/>
  <c r="AR1358" i="1"/>
  <c r="AS1358" i="1"/>
  <c r="AL1359" i="1"/>
  <c r="AM1359" i="1"/>
  <c r="AN1359" i="1"/>
  <c r="AO1359" i="1"/>
  <c r="AP1359" i="1"/>
  <c r="AQ1359" i="1"/>
  <c r="AR1359" i="1"/>
  <c r="AS1359" i="1"/>
  <c r="AL1360" i="1"/>
  <c r="AM1360" i="1"/>
  <c r="AN1360" i="1"/>
  <c r="AP1360" i="1"/>
  <c r="AQ1360" i="1"/>
  <c r="AR1360" i="1"/>
  <c r="AS1360" i="1"/>
  <c r="AL1361" i="1"/>
  <c r="AM1361" i="1"/>
  <c r="AN1361" i="1"/>
  <c r="AO1361" i="1"/>
  <c r="AP1361" i="1"/>
  <c r="AQ1361" i="1"/>
  <c r="AR1361" i="1"/>
  <c r="AS1361" i="1"/>
  <c r="AL1362" i="1"/>
  <c r="AM1362" i="1"/>
  <c r="AN1362" i="1"/>
  <c r="AO1362" i="1"/>
  <c r="AP1362" i="1"/>
  <c r="AQ1362" i="1"/>
  <c r="AR1362" i="1"/>
  <c r="AS1362" i="1"/>
  <c r="AL1363" i="1"/>
  <c r="AM1363" i="1"/>
  <c r="AN1363" i="1"/>
  <c r="AO1363" i="1"/>
  <c r="AP1363" i="1"/>
  <c r="AQ1363" i="1"/>
  <c r="AR1363" i="1"/>
  <c r="AS1363" i="1"/>
  <c r="AL1364" i="1"/>
  <c r="AM1364" i="1"/>
  <c r="AN1364" i="1"/>
  <c r="AP1364" i="1"/>
  <c r="AQ1364" i="1"/>
  <c r="AR1364" i="1"/>
  <c r="AS1364" i="1"/>
  <c r="AL1365" i="1"/>
  <c r="AM1365" i="1"/>
  <c r="AN1365" i="1"/>
  <c r="AO1365" i="1"/>
  <c r="AP1365" i="1"/>
  <c r="AQ1365" i="1"/>
  <c r="AR1365" i="1"/>
  <c r="AS1365" i="1"/>
  <c r="AL1366" i="1"/>
  <c r="AM1366" i="1"/>
  <c r="AN1366" i="1"/>
  <c r="AO1366" i="1"/>
  <c r="AP1366" i="1"/>
  <c r="AQ1366" i="1"/>
  <c r="AR1366" i="1"/>
  <c r="AS1366" i="1"/>
  <c r="AL1367" i="1"/>
  <c r="AM1367" i="1"/>
  <c r="AN1367" i="1"/>
  <c r="AO1367" i="1"/>
  <c r="AP1367" i="1"/>
  <c r="AQ1367" i="1"/>
  <c r="AR1367" i="1"/>
  <c r="AS1367" i="1"/>
  <c r="AL1368" i="1"/>
  <c r="AM1368" i="1"/>
  <c r="AN1368" i="1"/>
  <c r="AP1368" i="1"/>
  <c r="AQ1368" i="1"/>
  <c r="AR1368" i="1"/>
  <c r="AS1368" i="1"/>
  <c r="AL1369" i="1"/>
  <c r="AM1369" i="1"/>
  <c r="AN1369" i="1"/>
  <c r="AO1369" i="1"/>
  <c r="AP1369" i="1"/>
  <c r="AQ1369" i="1"/>
  <c r="AR1369" i="1"/>
  <c r="AS1369" i="1"/>
  <c r="AL1370" i="1"/>
  <c r="AM1370" i="1"/>
  <c r="AN1370" i="1"/>
  <c r="AO1370" i="1"/>
  <c r="AP1370" i="1"/>
  <c r="AQ1370" i="1"/>
  <c r="AR1370" i="1"/>
  <c r="AS1370" i="1"/>
  <c r="AL1371" i="1"/>
  <c r="AM1371" i="1"/>
  <c r="AN1371" i="1"/>
  <c r="AO1371" i="1"/>
  <c r="AP1371" i="1"/>
  <c r="AQ1371" i="1"/>
  <c r="AR1371" i="1"/>
  <c r="AS1371" i="1"/>
  <c r="AL1372" i="1"/>
  <c r="AM1372" i="1"/>
  <c r="AN1372" i="1"/>
  <c r="AP1372" i="1"/>
  <c r="AQ1372" i="1"/>
  <c r="AR1372" i="1"/>
  <c r="AS1372" i="1"/>
  <c r="AL1373" i="1"/>
  <c r="AM1373" i="1"/>
  <c r="AN1373" i="1"/>
  <c r="AO1373" i="1"/>
  <c r="AP1373" i="1"/>
  <c r="AQ1373" i="1"/>
  <c r="AR1373" i="1"/>
  <c r="AS1373" i="1"/>
  <c r="AL1374" i="1"/>
  <c r="AM1374" i="1"/>
  <c r="AN1374" i="1"/>
  <c r="AO1374" i="1"/>
  <c r="AP1374" i="1"/>
  <c r="AQ1374" i="1"/>
  <c r="AR1374" i="1"/>
  <c r="AS1374" i="1"/>
  <c r="AL1375" i="1"/>
  <c r="AM1375" i="1"/>
  <c r="AN1375" i="1"/>
  <c r="AO1375" i="1"/>
  <c r="AP1375" i="1"/>
  <c r="AQ1375" i="1"/>
  <c r="AR1375" i="1"/>
  <c r="AS1375" i="1"/>
  <c r="AL1376" i="1"/>
  <c r="AM1376" i="1"/>
  <c r="AN1376" i="1"/>
  <c r="AP1376" i="1"/>
  <c r="AQ1376" i="1"/>
  <c r="AR1376" i="1"/>
  <c r="AS1376" i="1"/>
  <c r="AL1377" i="1"/>
  <c r="AM1377" i="1"/>
  <c r="AN1377" i="1"/>
  <c r="AO1377" i="1"/>
  <c r="AP1377" i="1"/>
  <c r="AQ1377" i="1"/>
  <c r="AR1377" i="1"/>
  <c r="AS1377" i="1"/>
  <c r="AL1378" i="1"/>
  <c r="AM1378" i="1"/>
  <c r="AN1378" i="1"/>
  <c r="AO1378" i="1"/>
  <c r="AP1378" i="1"/>
  <c r="AQ1378" i="1"/>
  <c r="AR1378" i="1"/>
  <c r="AS1378" i="1"/>
  <c r="AL1379" i="1"/>
  <c r="AM1379" i="1"/>
  <c r="AN1379" i="1"/>
  <c r="AO1379" i="1"/>
  <c r="AP1379" i="1"/>
  <c r="AQ1379" i="1"/>
  <c r="AR1379" i="1"/>
  <c r="AS1379" i="1"/>
  <c r="AL1380" i="1"/>
  <c r="AM1380" i="1"/>
  <c r="AN1380" i="1"/>
  <c r="AP1380" i="1"/>
  <c r="AQ1380" i="1"/>
  <c r="AR1380" i="1"/>
  <c r="AS1380" i="1"/>
  <c r="AL1381" i="1"/>
  <c r="AM1381" i="1"/>
  <c r="AN1381" i="1"/>
  <c r="AO1381" i="1"/>
  <c r="AP1381" i="1"/>
  <c r="AQ1381" i="1"/>
  <c r="AR1381" i="1"/>
  <c r="AS1381" i="1"/>
  <c r="AL1382" i="1"/>
  <c r="AM1382" i="1"/>
  <c r="AN1382" i="1"/>
  <c r="AO1382" i="1"/>
  <c r="AP1382" i="1"/>
  <c r="AQ1382" i="1"/>
  <c r="AR1382" i="1"/>
  <c r="AS1382" i="1"/>
  <c r="AL1383" i="1"/>
  <c r="AM1383" i="1"/>
  <c r="AN1383" i="1"/>
  <c r="AO1383" i="1"/>
  <c r="AP1383" i="1"/>
  <c r="AQ1383" i="1"/>
  <c r="AR1383" i="1"/>
  <c r="AS1383" i="1"/>
  <c r="AL1384" i="1"/>
  <c r="AM1384" i="1"/>
  <c r="AN1384" i="1"/>
  <c r="AP1384" i="1"/>
  <c r="AQ1384" i="1"/>
  <c r="AR1384" i="1"/>
  <c r="AS1384" i="1"/>
  <c r="AL1385" i="1"/>
  <c r="AM1385" i="1"/>
  <c r="AN1385" i="1"/>
  <c r="AO1385" i="1"/>
  <c r="AP1385" i="1"/>
  <c r="AQ1385" i="1"/>
  <c r="AR1385" i="1"/>
  <c r="AS1385" i="1"/>
  <c r="AL1386" i="1"/>
  <c r="AM1386" i="1"/>
  <c r="AN1386" i="1"/>
  <c r="AO1386" i="1"/>
  <c r="AP1386" i="1"/>
  <c r="AQ1386" i="1"/>
  <c r="AR1386" i="1"/>
  <c r="AS1386" i="1"/>
  <c r="AL1387" i="1"/>
  <c r="AM1387" i="1"/>
  <c r="AN1387" i="1"/>
  <c r="AO1387" i="1"/>
  <c r="AP1387" i="1"/>
  <c r="AQ1387" i="1"/>
  <c r="AR1387" i="1"/>
  <c r="AS1387" i="1"/>
  <c r="AL1388" i="1"/>
  <c r="AM1388" i="1"/>
  <c r="AN1388" i="1"/>
  <c r="AP1388" i="1"/>
  <c r="AQ1388" i="1"/>
  <c r="AR1388" i="1"/>
  <c r="AS1388" i="1"/>
  <c r="AL1389" i="1"/>
  <c r="AM1389" i="1"/>
  <c r="AN1389" i="1"/>
  <c r="AO1389" i="1"/>
  <c r="AP1389" i="1"/>
  <c r="AQ1389" i="1"/>
  <c r="AR1389" i="1"/>
  <c r="AS1389" i="1"/>
  <c r="AL1390" i="1"/>
  <c r="AM1390" i="1"/>
  <c r="AN1390" i="1"/>
  <c r="AO1390" i="1"/>
  <c r="AP1390" i="1"/>
  <c r="AQ1390" i="1"/>
  <c r="AR1390" i="1"/>
  <c r="AS1390" i="1"/>
  <c r="AL1391" i="1"/>
  <c r="AM1391" i="1"/>
  <c r="AN1391" i="1"/>
  <c r="AO1391" i="1"/>
  <c r="AP1391" i="1"/>
  <c r="AQ1391" i="1"/>
  <c r="AR1391" i="1"/>
  <c r="AS1391" i="1"/>
  <c r="AL1392" i="1"/>
  <c r="AM1392" i="1"/>
  <c r="AN1392" i="1"/>
  <c r="AP1392" i="1"/>
  <c r="AQ1392" i="1"/>
  <c r="AR1392" i="1"/>
  <c r="AS1392" i="1"/>
  <c r="AL1393" i="1"/>
  <c r="AM1393" i="1"/>
  <c r="AN1393" i="1"/>
  <c r="AO1393" i="1"/>
  <c r="AP1393" i="1"/>
  <c r="AQ1393" i="1"/>
  <c r="AR1393" i="1"/>
  <c r="AS1393" i="1"/>
  <c r="AL1394" i="1"/>
  <c r="AM1394" i="1"/>
  <c r="AN1394" i="1"/>
  <c r="AO1394" i="1"/>
  <c r="AP1394" i="1"/>
  <c r="AQ1394" i="1"/>
  <c r="AR1394" i="1"/>
  <c r="AS1394" i="1"/>
  <c r="AL1395" i="1"/>
  <c r="AM1395" i="1"/>
  <c r="AN1395" i="1"/>
  <c r="AO1395" i="1"/>
  <c r="AP1395" i="1"/>
  <c r="AQ1395" i="1"/>
  <c r="AR1395" i="1"/>
  <c r="AS1395" i="1"/>
  <c r="AL1396" i="1"/>
  <c r="AM1396" i="1"/>
  <c r="AN1396" i="1"/>
  <c r="AP1396" i="1"/>
  <c r="AQ1396" i="1"/>
  <c r="AR1396" i="1"/>
  <c r="AS1396" i="1"/>
  <c r="AL1397" i="1"/>
  <c r="AM1397" i="1"/>
  <c r="AN1397" i="1"/>
  <c r="AO1397" i="1"/>
  <c r="AP1397" i="1"/>
  <c r="AQ1397" i="1"/>
  <c r="AR1397" i="1"/>
  <c r="AS1397" i="1"/>
  <c r="AL1398" i="1"/>
  <c r="AM1398" i="1"/>
  <c r="AN1398" i="1"/>
  <c r="AO1398" i="1"/>
  <c r="AP1398" i="1"/>
  <c r="AQ1398" i="1"/>
  <c r="AR1398" i="1"/>
  <c r="AS1398" i="1"/>
  <c r="AL1399" i="1"/>
  <c r="AM1399" i="1"/>
  <c r="AN1399" i="1"/>
  <c r="AO1399" i="1"/>
  <c r="AP1399" i="1"/>
  <c r="AQ1399" i="1"/>
  <c r="AR1399" i="1"/>
  <c r="AS1399" i="1"/>
  <c r="AL1400" i="1"/>
  <c r="AM1400" i="1"/>
  <c r="AN1400" i="1"/>
  <c r="AP1400" i="1"/>
  <c r="AQ1400" i="1"/>
  <c r="AR1400" i="1"/>
  <c r="AS1400" i="1"/>
  <c r="AL1401" i="1"/>
  <c r="AM1401" i="1"/>
  <c r="AN1401" i="1"/>
  <c r="AO1401" i="1"/>
  <c r="AP1401" i="1"/>
  <c r="AQ1401" i="1"/>
  <c r="AR1401" i="1"/>
  <c r="AS1401" i="1"/>
  <c r="AL1402" i="1"/>
  <c r="AM1402" i="1"/>
  <c r="AN1402" i="1"/>
  <c r="AO1402" i="1"/>
  <c r="AP1402" i="1"/>
  <c r="AQ1402" i="1"/>
  <c r="AR1402" i="1"/>
  <c r="AS1402" i="1"/>
  <c r="AL1403" i="1"/>
  <c r="AM1403" i="1"/>
  <c r="AN1403" i="1"/>
  <c r="AO1403" i="1"/>
  <c r="AP1403" i="1"/>
  <c r="AQ1403" i="1"/>
  <c r="AR1403" i="1"/>
  <c r="AS1403" i="1"/>
  <c r="AL1404" i="1"/>
  <c r="AM1404" i="1"/>
  <c r="AN1404" i="1"/>
  <c r="AP1404" i="1"/>
  <c r="AQ1404" i="1"/>
  <c r="AR1404" i="1"/>
  <c r="AS1404" i="1"/>
  <c r="AL1405" i="1"/>
  <c r="AM1405" i="1"/>
  <c r="AN1405" i="1"/>
  <c r="AO1405" i="1"/>
  <c r="AP1405" i="1"/>
  <c r="AQ1405" i="1"/>
  <c r="AR1405" i="1"/>
  <c r="AS1405" i="1"/>
  <c r="AL1406" i="1"/>
  <c r="AM1406" i="1"/>
  <c r="AN1406" i="1"/>
  <c r="AO1406" i="1"/>
  <c r="AP1406" i="1"/>
  <c r="AQ1406" i="1"/>
  <c r="AR1406" i="1"/>
  <c r="AS1406" i="1"/>
  <c r="AL1407" i="1"/>
  <c r="AM1407" i="1"/>
  <c r="AN1407" i="1"/>
  <c r="AO1407" i="1"/>
  <c r="AP1407" i="1"/>
  <c r="AQ1407" i="1"/>
  <c r="AR1407" i="1"/>
  <c r="AS1407" i="1"/>
  <c r="AL1408" i="1"/>
  <c r="AM1408" i="1"/>
  <c r="AN1408" i="1"/>
  <c r="AP1408" i="1"/>
  <c r="AQ1408" i="1"/>
  <c r="AR1408" i="1"/>
  <c r="AS1408" i="1"/>
  <c r="AL1409" i="1"/>
  <c r="AM1409" i="1"/>
  <c r="AN1409" i="1"/>
  <c r="AO1409" i="1"/>
  <c r="AP1409" i="1"/>
  <c r="AQ1409" i="1"/>
  <c r="AR1409" i="1"/>
  <c r="AS1409" i="1"/>
  <c r="AL1410" i="1"/>
  <c r="AM1410" i="1"/>
  <c r="AN1410" i="1"/>
  <c r="AO1410" i="1"/>
  <c r="AP1410" i="1"/>
  <c r="AQ1410" i="1"/>
  <c r="AR1410" i="1"/>
  <c r="AS1410" i="1"/>
  <c r="AL1411" i="1"/>
  <c r="AM1411" i="1"/>
  <c r="AN1411" i="1"/>
  <c r="AO1411" i="1"/>
  <c r="AP1411" i="1"/>
  <c r="AQ1411" i="1"/>
  <c r="AR1411" i="1"/>
  <c r="AS1411" i="1"/>
  <c r="AL1412" i="1"/>
  <c r="AM1412" i="1"/>
  <c r="AN1412" i="1"/>
  <c r="AP1412" i="1"/>
  <c r="AQ1412" i="1"/>
  <c r="AR1412" i="1"/>
  <c r="AS1412" i="1"/>
  <c r="AL1413" i="1"/>
  <c r="AM1413" i="1"/>
  <c r="AN1413" i="1"/>
  <c r="AO1413" i="1"/>
  <c r="AP1413" i="1"/>
  <c r="AQ1413" i="1"/>
  <c r="AR1413" i="1"/>
  <c r="AS1413" i="1"/>
  <c r="AL1414" i="1"/>
  <c r="AM1414" i="1"/>
  <c r="AN1414" i="1"/>
  <c r="AO1414" i="1"/>
  <c r="AP1414" i="1"/>
  <c r="AQ1414" i="1"/>
  <c r="AR1414" i="1"/>
  <c r="AS1414" i="1"/>
  <c r="AL1415" i="1"/>
  <c r="AM1415" i="1"/>
  <c r="AN1415" i="1"/>
  <c r="AO1415" i="1"/>
  <c r="AP1415" i="1"/>
  <c r="AQ1415" i="1"/>
  <c r="AR1415" i="1"/>
  <c r="AS1415" i="1"/>
  <c r="AL1416" i="1"/>
  <c r="AM1416" i="1"/>
  <c r="AN1416" i="1"/>
  <c r="AP1416" i="1"/>
  <c r="AQ1416" i="1"/>
  <c r="AR1416" i="1"/>
  <c r="AS1416" i="1"/>
  <c r="AL1417" i="1"/>
  <c r="AM1417" i="1"/>
  <c r="AN1417" i="1"/>
  <c r="AO1417" i="1"/>
  <c r="AP1417" i="1"/>
  <c r="AQ1417" i="1"/>
  <c r="AR1417" i="1"/>
  <c r="AS1417" i="1"/>
  <c r="AL1418" i="1"/>
  <c r="AM1418" i="1"/>
  <c r="AN1418" i="1"/>
  <c r="AO1418" i="1"/>
  <c r="AP1418" i="1"/>
  <c r="AQ1418" i="1"/>
  <c r="AR1418" i="1"/>
  <c r="AS1418" i="1"/>
  <c r="AL1419" i="1"/>
  <c r="AM1419" i="1"/>
  <c r="AN1419" i="1"/>
  <c r="AO1419" i="1"/>
  <c r="AP1419" i="1"/>
  <c r="AQ1419" i="1"/>
  <c r="AR1419" i="1"/>
  <c r="AS1419" i="1"/>
  <c r="AL1420" i="1"/>
  <c r="AM1420" i="1"/>
  <c r="AN1420" i="1"/>
  <c r="AP1420" i="1"/>
  <c r="AQ1420" i="1"/>
  <c r="AR1420" i="1"/>
  <c r="AS1420" i="1"/>
  <c r="AL1421" i="1"/>
  <c r="AM1421" i="1"/>
  <c r="AN1421" i="1"/>
  <c r="AO1421" i="1"/>
  <c r="AP1421" i="1"/>
  <c r="AQ1421" i="1"/>
  <c r="AR1421" i="1"/>
  <c r="AS1421" i="1"/>
  <c r="AL1422" i="1"/>
  <c r="AM1422" i="1"/>
  <c r="AN1422" i="1"/>
  <c r="AO1422" i="1"/>
  <c r="AP1422" i="1"/>
  <c r="AQ1422" i="1"/>
  <c r="AR1422" i="1"/>
  <c r="AS1422" i="1"/>
  <c r="AL1423" i="1"/>
  <c r="AM1423" i="1"/>
  <c r="AN1423" i="1"/>
  <c r="AO1423" i="1"/>
  <c r="AP1423" i="1"/>
  <c r="AQ1423" i="1"/>
  <c r="AR1423" i="1"/>
  <c r="AS1423" i="1"/>
  <c r="AL1424" i="1"/>
  <c r="AM1424" i="1"/>
  <c r="AN1424" i="1"/>
  <c r="AP1424" i="1"/>
  <c r="AQ1424" i="1"/>
  <c r="AR1424" i="1"/>
  <c r="AS1424" i="1"/>
  <c r="AL1425" i="1"/>
  <c r="AM1425" i="1"/>
  <c r="AN1425" i="1"/>
  <c r="AO1425" i="1"/>
  <c r="AP1425" i="1"/>
  <c r="AQ1425" i="1"/>
  <c r="AR1425" i="1"/>
  <c r="AS1425" i="1"/>
  <c r="AL1426" i="1"/>
  <c r="AM1426" i="1"/>
  <c r="AN1426" i="1"/>
  <c r="AO1426" i="1"/>
  <c r="AP1426" i="1"/>
  <c r="AQ1426" i="1"/>
  <c r="AR1426" i="1"/>
  <c r="AS1426" i="1"/>
  <c r="AL1427" i="1"/>
  <c r="AM1427" i="1"/>
  <c r="AN1427" i="1"/>
  <c r="AO1427" i="1"/>
  <c r="AP1427" i="1"/>
  <c r="AQ1427" i="1"/>
  <c r="AR1427" i="1"/>
  <c r="AS1427" i="1"/>
  <c r="AL1428" i="1"/>
  <c r="AM1428" i="1"/>
  <c r="AN1428" i="1"/>
  <c r="AP1428" i="1"/>
  <c r="AQ1428" i="1"/>
  <c r="AR1428" i="1"/>
  <c r="AS1428" i="1"/>
  <c r="AL1429" i="1"/>
  <c r="AM1429" i="1"/>
  <c r="AN1429" i="1"/>
  <c r="AO1429" i="1"/>
  <c r="AP1429" i="1"/>
  <c r="AQ1429" i="1"/>
  <c r="AR1429" i="1"/>
  <c r="AS1429" i="1"/>
  <c r="AL1430" i="1"/>
  <c r="AM1430" i="1"/>
  <c r="AN1430" i="1"/>
  <c r="AO1430" i="1"/>
  <c r="AP1430" i="1"/>
  <c r="AQ1430" i="1"/>
  <c r="AR1430" i="1"/>
  <c r="AS1430" i="1"/>
  <c r="AL1431" i="1"/>
  <c r="AM1431" i="1"/>
  <c r="AN1431" i="1"/>
  <c r="AO1431" i="1"/>
  <c r="AP1431" i="1"/>
  <c r="AQ1431" i="1"/>
  <c r="AR1431" i="1"/>
  <c r="AS1431" i="1"/>
  <c r="AL1432" i="1"/>
  <c r="AM1432" i="1"/>
  <c r="AN1432" i="1"/>
  <c r="AP1432" i="1"/>
  <c r="AQ1432" i="1"/>
  <c r="AR1432" i="1"/>
  <c r="AS1432" i="1"/>
  <c r="AL1433" i="1"/>
  <c r="AM1433" i="1"/>
  <c r="AN1433" i="1"/>
  <c r="AO1433" i="1"/>
  <c r="AP1433" i="1"/>
  <c r="AQ1433" i="1"/>
  <c r="AR1433" i="1"/>
  <c r="AS1433" i="1"/>
  <c r="AL1434" i="1"/>
  <c r="AM1434" i="1"/>
  <c r="AN1434" i="1"/>
  <c r="AO1434" i="1"/>
  <c r="AP1434" i="1"/>
  <c r="AQ1434" i="1"/>
  <c r="AR1434" i="1"/>
  <c r="AS1434" i="1"/>
  <c r="AL1435" i="1"/>
  <c r="AM1435" i="1"/>
  <c r="AN1435" i="1"/>
  <c r="AO1435" i="1"/>
  <c r="AP1435" i="1"/>
  <c r="AQ1435" i="1"/>
  <c r="AR1435" i="1"/>
  <c r="AS1435" i="1"/>
  <c r="AL1436" i="1"/>
  <c r="AM1436" i="1"/>
  <c r="AN1436" i="1"/>
  <c r="AP1436" i="1"/>
  <c r="AQ1436" i="1"/>
  <c r="AR1436" i="1"/>
  <c r="AS1436" i="1"/>
  <c r="AL1437" i="1"/>
  <c r="AM1437" i="1"/>
  <c r="AN1437" i="1"/>
  <c r="AO1437" i="1"/>
  <c r="AP1437" i="1"/>
  <c r="AQ1437" i="1"/>
  <c r="AR1437" i="1"/>
  <c r="AS1437" i="1"/>
  <c r="AL1438" i="1"/>
  <c r="AM1438" i="1"/>
  <c r="AN1438" i="1"/>
  <c r="AO1438" i="1"/>
  <c r="AP1438" i="1"/>
  <c r="AQ1438" i="1"/>
  <c r="AR1438" i="1"/>
  <c r="AS1438" i="1"/>
  <c r="AL1439" i="1"/>
  <c r="AM1439" i="1"/>
  <c r="AN1439" i="1"/>
  <c r="AO1439" i="1"/>
  <c r="AP1439" i="1"/>
  <c r="AQ1439" i="1"/>
  <c r="AR1439" i="1"/>
  <c r="AS1439" i="1"/>
  <c r="AL1440" i="1"/>
  <c r="AM1440" i="1"/>
  <c r="AN1440" i="1"/>
  <c r="AP1440" i="1"/>
  <c r="AQ1440" i="1"/>
  <c r="AR1440" i="1"/>
  <c r="AS1440" i="1"/>
  <c r="AL1441" i="1"/>
  <c r="AM1441" i="1"/>
  <c r="AN1441" i="1"/>
  <c r="AO1441" i="1"/>
  <c r="AP1441" i="1"/>
  <c r="AQ1441" i="1"/>
  <c r="AR1441" i="1"/>
  <c r="AS1441" i="1"/>
  <c r="AL1442" i="1"/>
  <c r="AM1442" i="1"/>
  <c r="AN1442" i="1"/>
  <c r="AO1442" i="1"/>
  <c r="AP1442" i="1"/>
  <c r="AQ1442" i="1"/>
  <c r="AR1442" i="1"/>
  <c r="AS1442" i="1"/>
  <c r="AL1443" i="1"/>
  <c r="AM1443" i="1"/>
  <c r="AN1443" i="1"/>
  <c r="AO1443" i="1"/>
  <c r="AP1443" i="1"/>
  <c r="AQ1443" i="1"/>
  <c r="AR1443" i="1"/>
  <c r="AS1443" i="1"/>
  <c r="AL1444" i="1"/>
  <c r="AM1444" i="1"/>
  <c r="AN1444" i="1"/>
  <c r="AP1444" i="1"/>
  <c r="AQ1444" i="1"/>
  <c r="AR1444" i="1"/>
  <c r="AS1444" i="1"/>
  <c r="AL1445" i="1"/>
  <c r="AM1445" i="1"/>
  <c r="AN1445" i="1"/>
  <c r="AO1445" i="1"/>
  <c r="AP1445" i="1"/>
  <c r="AQ1445" i="1"/>
  <c r="AR1445" i="1"/>
  <c r="AS1445" i="1"/>
  <c r="AL1446" i="1"/>
  <c r="AM1446" i="1"/>
  <c r="AN1446" i="1"/>
  <c r="AO1446" i="1"/>
  <c r="AP1446" i="1"/>
  <c r="AQ1446" i="1"/>
  <c r="AR1446" i="1"/>
  <c r="AS1446" i="1"/>
  <c r="AL1447" i="1"/>
  <c r="AM1447" i="1"/>
  <c r="AN1447" i="1"/>
  <c r="AO1447" i="1"/>
  <c r="AP1447" i="1"/>
  <c r="AQ1447" i="1"/>
  <c r="AR1447" i="1"/>
  <c r="AS1447" i="1"/>
  <c r="AL1448" i="1"/>
  <c r="AM1448" i="1"/>
  <c r="AN1448" i="1"/>
  <c r="AP1448" i="1"/>
  <c r="AQ1448" i="1"/>
  <c r="AR1448" i="1"/>
  <c r="AS1448" i="1"/>
  <c r="AL1449" i="1"/>
  <c r="AM1449" i="1"/>
  <c r="AN1449" i="1"/>
  <c r="AO1449" i="1"/>
  <c r="AP1449" i="1"/>
  <c r="AQ1449" i="1"/>
  <c r="AR1449" i="1"/>
  <c r="AS1449" i="1"/>
  <c r="AL1450" i="1"/>
  <c r="AM1450" i="1"/>
  <c r="AN1450" i="1"/>
  <c r="AO1450" i="1"/>
  <c r="AP1450" i="1"/>
  <c r="AQ1450" i="1"/>
  <c r="AR1450" i="1"/>
  <c r="AS1450" i="1"/>
  <c r="AL1451" i="1"/>
  <c r="AM1451" i="1"/>
  <c r="AN1451" i="1"/>
  <c r="AO1451" i="1"/>
  <c r="AP1451" i="1"/>
  <c r="AQ1451" i="1"/>
  <c r="AR1451" i="1"/>
  <c r="AS1451" i="1"/>
  <c r="AL1452" i="1"/>
  <c r="AM1452" i="1"/>
  <c r="AN1452" i="1"/>
  <c r="AP1452" i="1"/>
  <c r="AQ1452" i="1"/>
  <c r="AR1452" i="1"/>
  <c r="AS1452" i="1"/>
  <c r="AL1453" i="1"/>
  <c r="AM1453" i="1"/>
  <c r="AN1453" i="1"/>
  <c r="AO1453" i="1"/>
  <c r="AP1453" i="1"/>
  <c r="AQ1453" i="1"/>
  <c r="AR1453" i="1"/>
  <c r="AS1453" i="1"/>
  <c r="AL1454" i="1"/>
  <c r="AM1454" i="1"/>
  <c r="AN1454" i="1"/>
  <c r="AO1454" i="1"/>
  <c r="AP1454" i="1"/>
  <c r="AQ1454" i="1"/>
  <c r="AR1454" i="1"/>
  <c r="AS1454" i="1"/>
  <c r="AL1455" i="1"/>
  <c r="AM1455" i="1"/>
  <c r="AN1455" i="1"/>
  <c r="AO1455" i="1"/>
  <c r="AP1455" i="1"/>
  <c r="AQ1455" i="1"/>
  <c r="AR1455" i="1"/>
  <c r="AS1455" i="1"/>
  <c r="AL1456" i="1"/>
  <c r="AM1456" i="1"/>
  <c r="AN1456" i="1"/>
  <c r="AP1456" i="1"/>
  <c r="AQ1456" i="1"/>
  <c r="AR1456" i="1"/>
  <c r="AS1456" i="1"/>
  <c r="AL1457" i="1"/>
  <c r="AM1457" i="1"/>
  <c r="AN1457" i="1"/>
  <c r="AO1457" i="1"/>
  <c r="AP1457" i="1"/>
  <c r="AQ1457" i="1"/>
  <c r="AR1457" i="1"/>
  <c r="AS1457" i="1"/>
  <c r="AL1458" i="1"/>
  <c r="AM1458" i="1"/>
  <c r="AN1458" i="1"/>
  <c r="AO1458" i="1"/>
  <c r="AP1458" i="1"/>
  <c r="AQ1458" i="1"/>
  <c r="AR1458" i="1"/>
  <c r="AS1458" i="1"/>
  <c r="AL1459" i="1"/>
  <c r="AM1459" i="1"/>
  <c r="AN1459" i="1"/>
  <c r="AO1459" i="1"/>
  <c r="AP1459" i="1"/>
  <c r="AQ1459" i="1"/>
  <c r="AR1459" i="1"/>
  <c r="AS1459" i="1"/>
  <c r="AL1460" i="1"/>
  <c r="AM1460" i="1"/>
  <c r="AN1460" i="1"/>
  <c r="AP1460" i="1"/>
  <c r="AQ1460" i="1"/>
  <c r="AR1460" i="1"/>
  <c r="AS1460" i="1"/>
  <c r="AL1461" i="1"/>
  <c r="AM1461" i="1"/>
  <c r="AN1461" i="1"/>
  <c r="AO1461" i="1"/>
  <c r="AP1461" i="1"/>
  <c r="AQ1461" i="1"/>
  <c r="AR1461" i="1"/>
  <c r="AS1461" i="1"/>
  <c r="AL1462" i="1"/>
  <c r="AM1462" i="1"/>
  <c r="AN1462" i="1"/>
  <c r="AO1462" i="1"/>
  <c r="AP1462" i="1"/>
  <c r="AQ1462" i="1"/>
  <c r="AR1462" i="1"/>
  <c r="AS1462" i="1"/>
  <c r="AL1463" i="1"/>
  <c r="AM1463" i="1"/>
  <c r="AN1463" i="1"/>
  <c r="AO1463" i="1"/>
  <c r="AP1463" i="1"/>
  <c r="AQ1463" i="1"/>
  <c r="AR1463" i="1"/>
  <c r="AS1463" i="1"/>
  <c r="AL1464" i="1"/>
  <c r="AM1464" i="1"/>
  <c r="AN1464" i="1"/>
  <c r="AP1464" i="1"/>
  <c r="AQ1464" i="1"/>
  <c r="AR1464" i="1"/>
  <c r="AS1464" i="1"/>
  <c r="AL1465" i="1"/>
  <c r="AM1465" i="1"/>
  <c r="AN1465" i="1"/>
  <c r="AO1465" i="1"/>
  <c r="AP1465" i="1"/>
  <c r="AQ1465" i="1"/>
  <c r="AR1465" i="1"/>
  <c r="AS1465" i="1"/>
  <c r="AL1466" i="1"/>
  <c r="AM1466" i="1"/>
  <c r="AN1466" i="1"/>
  <c r="AO1466" i="1"/>
  <c r="AP1466" i="1"/>
  <c r="AQ1466" i="1"/>
  <c r="AR1466" i="1"/>
  <c r="AS1466" i="1"/>
  <c r="AL1467" i="1"/>
  <c r="AM1467" i="1"/>
  <c r="AN1467" i="1"/>
  <c r="AO1467" i="1"/>
  <c r="AP1467" i="1"/>
  <c r="AQ1467" i="1"/>
  <c r="AR1467" i="1"/>
  <c r="AS1467" i="1"/>
  <c r="AL1468" i="1"/>
  <c r="AM1468" i="1"/>
  <c r="AN1468" i="1"/>
  <c r="AP1468" i="1"/>
  <c r="AQ1468" i="1"/>
  <c r="AR1468" i="1"/>
  <c r="AS1468" i="1"/>
  <c r="AL1469" i="1"/>
  <c r="AM1469" i="1"/>
  <c r="AN1469" i="1"/>
  <c r="AO1469" i="1"/>
  <c r="AP1469" i="1"/>
  <c r="AQ1469" i="1"/>
  <c r="AR1469" i="1"/>
  <c r="AS1469" i="1"/>
  <c r="AL1470" i="1"/>
  <c r="AM1470" i="1"/>
  <c r="AN1470" i="1"/>
  <c r="AO1470" i="1"/>
  <c r="AP1470" i="1"/>
  <c r="AQ1470" i="1"/>
  <c r="AR1470" i="1"/>
  <c r="AS1470" i="1"/>
  <c r="AL1471" i="1"/>
  <c r="AM1471" i="1"/>
  <c r="AN1471" i="1"/>
  <c r="AO1471" i="1"/>
  <c r="AP1471" i="1"/>
  <c r="AQ1471" i="1"/>
  <c r="AR1471" i="1"/>
  <c r="AS1471" i="1"/>
  <c r="AL1472" i="1"/>
  <c r="AM1472" i="1"/>
  <c r="AN1472" i="1"/>
  <c r="AP1472" i="1"/>
  <c r="AQ1472" i="1"/>
  <c r="AR1472" i="1"/>
  <c r="AS1472" i="1"/>
  <c r="AL1473" i="1"/>
  <c r="AM1473" i="1"/>
  <c r="AN1473" i="1"/>
  <c r="AO1473" i="1"/>
  <c r="AP1473" i="1"/>
  <c r="AQ1473" i="1"/>
  <c r="AR1473" i="1"/>
  <c r="AS1473" i="1"/>
  <c r="AL1474" i="1"/>
  <c r="AM1474" i="1"/>
  <c r="AN1474" i="1"/>
  <c r="AO1474" i="1"/>
  <c r="AP1474" i="1"/>
  <c r="AQ1474" i="1"/>
  <c r="AR1474" i="1"/>
  <c r="AS1474" i="1"/>
  <c r="AL1475" i="1"/>
  <c r="AM1475" i="1"/>
  <c r="AN1475" i="1"/>
  <c r="AO1475" i="1"/>
  <c r="AP1475" i="1"/>
  <c r="AQ1475" i="1"/>
  <c r="AR1475" i="1"/>
  <c r="AS1475" i="1"/>
  <c r="AL1476" i="1"/>
  <c r="AM1476" i="1"/>
  <c r="AN1476" i="1"/>
  <c r="AP1476" i="1"/>
  <c r="AQ1476" i="1"/>
  <c r="AR1476" i="1"/>
  <c r="AS1476" i="1"/>
  <c r="AL1477" i="1"/>
  <c r="AM1477" i="1"/>
  <c r="AN1477" i="1"/>
  <c r="AO1477" i="1"/>
  <c r="AP1477" i="1"/>
  <c r="AQ1477" i="1"/>
  <c r="AR1477" i="1"/>
  <c r="AS1477" i="1"/>
  <c r="AL1478" i="1"/>
  <c r="AM1478" i="1"/>
  <c r="AN1478" i="1"/>
  <c r="AO1478" i="1"/>
  <c r="AP1478" i="1"/>
  <c r="AQ1478" i="1"/>
  <c r="AR1478" i="1"/>
  <c r="AS1478" i="1"/>
  <c r="AL1479" i="1"/>
  <c r="AM1479" i="1"/>
  <c r="AN1479" i="1"/>
  <c r="AO1479" i="1"/>
  <c r="AP1479" i="1"/>
  <c r="AQ1479" i="1"/>
  <c r="AR1479" i="1"/>
  <c r="AS1479" i="1"/>
  <c r="AL1480" i="1"/>
  <c r="AM1480" i="1"/>
  <c r="AN1480" i="1"/>
  <c r="AP1480" i="1"/>
  <c r="AQ1480" i="1"/>
  <c r="AR1480" i="1"/>
  <c r="AS1480" i="1"/>
  <c r="AL1481" i="1"/>
  <c r="AM1481" i="1"/>
  <c r="AN1481" i="1"/>
  <c r="AO1481" i="1"/>
  <c r="AP1481" i="1"/>
  <c r="AQ1481" i="1"/>
  <c r="AR1481" i="1"/>
  <c r="AS1481" i="1"/>
  <c r="AL1482" i="1"/>
  <c r="AM1482" i="1"/>
  <c r="AN1482" i="1"/>
  <c r="AO1482" i="1"/>
  <c r="AP1482" i="1"/>
  <c r="AQ1482" i="1"/>
  <c r="AR1482" i="1"/>
  <c r="AS1482" i="1"/>
  <c r="AL1483" i="1"/>
  <c r="AM1483" i="1"/>
  <c r="AN1483" i="1"/>
  <c r="AO1483" i="1"/>
  <c r="AP1483" i="1"/>
  <c r="AQ1483" i="1"/>
  <c r="AR1483" i="1"/>
  <c r="AS1483" i="1"/>
  <c r="AL1484" i="1"/>
  <c r="AM1484" i="1"/>
  <c r="AN1484" i="1"/>
  <c r="AP1484" i="1"/>
  <c r="AQ1484" i="1"/>
  <c r="AR1484" i="1"/>
  <c r="AS1484" i="1"/>
  <c r="AL1485" i="1"/>
  <c r="AM1485" i="1"/>
  <c r="AN1485" i="1"/>
  <c r="AO1485" i="1"/>
  <c r="AP1485" i="1"/>
  <c r="AQ1485" i="1"/>
  <c r="AR1485" i="1"/>
  <c r="AS1485" i="1"/>
  <c r="AL1486" i="1"/>
  <c r="AM1486" i="1"/>
  <c r="AN1486" i="1"/>
  <c r="AO1486" i="1"/>
  <c r="AP1486" i="1"/>
  <c r="AQ1486" i="1"/>
  <c r="AR1486" i="1"/>
  <c r="AS1486" i="1"/>
  <c r="AL1487" i="1"/>
  <c r="AM1487" i="1"/>
  <c r="AN1487" i="1"/>
  <c r="AO1487" i="1"/>
  <c r="AP1487" i="1"/>
  <c r="AQ1487" i="1"/>
  <c r="AR1487" i="1"/>
  <c r="AS1487" i="1"/>
  <c r="AL1488" i="1"/>
  <c r="AM1488" i="1"/>
  <c r="AN1488" i="1"/>
  <c r="AP1488" i="1"/>
  <c r="AQ1488" i="1"/>
  <c r="AR1488" i="1"/>
  <c r="AS1488" i="1"/>
  <c r="AL1489" i="1"/>
  <c r="AM1489" i="1"/>
  <c r="AN1489" i="1"/>
  <c r="AO1489" i="1"/>
  <c r="AP1489" i="1"/>
  <c r="AQ1489" i="1"/>
  <c r="AR1489" i="1"/>
  <c r="AS1489" i="1"/>
  <c r="AL1490" i="1"/>
  <c r="AM1490" i="1"/>
  <c r="AN1490" i="1"/>
  <c r="AO1490" i="1"/>
  <c r="AP1490" i="1"/>
  <c r="AQ1490" i="1"/>
  <c r="AR1490" i="1"/>
  <c r="AS1490" i="1"/>
  <c r="AL1491" i="1"/>
  <c r="AM1491" i="1"/>
  <c r="AN1491" i="1"/>
  <c r="AO1491" i="1"/>
  <c r="AP1491" i="1"/>
  <c r="AQ1491" i="1"/>
  <c r="AR1491" i="1"/>
  <c r="AS1491" i="1"/>
  <c r="AL1492" i="1"/>
  <c r="AM1492" i="1"/>
  <c r="AN1492" i="1"/>
  <c r="AP1492" i="1"/>
  <c r="AQ1492" i="1"/>
  <c r="AR1492" i="1"/>
  <c r="AS1492" i="1"/>
  <c r="AL1493" i="1"/>
  <c r="AM1493" i="1"/>
  <c r="AN1493" i="1"/>
  <c r="AO1493" i="1"/>
  <c r="AP1493" i="1"/>
  <c r="AQ1493" i="1"/>
  <c r="AR1493" i="1"/>
  <c r="AS1493" i="1"/>
  <c r="AL1494" i="1"/>
  <c r="AM1494" i="1"/>
  <c r="AN1494" i="1"/>
  <c r="AO1494" i="1"/>
  <c r="AP1494" i="1"/>
  <c r="AQ1494" i="1"/>
  <c r="AR1494" i="1"/>
  <c r="AS1494" i="1"/>
  <c r="AL1495" i="1"/>
  <c r="AM1495" i="1"/>
  <c r="AN1495" i="1"/>
  <c r="AO1495" i="1"/>
  <c r="AP1495" i="1"/>
  <c r="AQ1495" i="1"/>
  <c r="AR1495" i="1"/>
  <c r="AS1495" i="1"/>
  <c r="AL1496" i="1"/>
  <c r="AM1496" i="1"/>
  <c r="AN1496" i="1"/>
  <c r="AP1496" i="1"/>
  <c r="AQ1496" i="1"/>
  <c r="AR1496" i="1"/>
  <c r="AS1496" i="1"/>
  <c r="AL1497" i="1"/>
  <c r="AM1497" i="1"/>
  <c r="AN1497" i="1"/>
  <c r="AO1497" i="1"/>
  <c r="AP1497" i="1"/>
  <c r="AQ1497" i="1"/>
  <c r="AR1497" i="1"/>
  <c r="AS1497" i="1"/>
  <c r="AL1498" i="1"/>
  <c r="AM1498" i="1"/>
  <c r="AN1498" i="1"/>
  <c r="AO1498" i="1"/>
  <c r="AP1498" i="1"/>
  <c r="AQ1498" i="1"/>
  <c r="AR1498" i="1"/>
  <c r="AS1498" i="1"/>
  <c r="AL1499" i="1"/>
  <c r="AM1499" i="1"/>
  <c r="AN1499" i="1"/>
  <c r="AO1499" i="1"/>
  <c r="AP1499" i="1"/>
  <c r="AQ1499" i="1"/>
  <c r="AR1499" i="1"/>
  <c r="AS1499" i="1"/>
  <c r="AL1500" i="1"/>
  <c r="AM1500" i="1"/>
  <c r="AN1500" i="1"/>
  <c r="AP1500" i="1"/>
  <c r="AQ1500" i="1"/>
  <c r="AR1500" i="1"/>
  <c r="AS1500" i="1"/>
  <c r="AL1501" i="1"/>
  <c r="AM1501" i="1"/>
  <c r="AN1501" i="1"/>
  <c r="AO1501" i="1"/>
  <c r="AP1501" i="1"/>
  <c r="AQ1501" i="1"/>
  <c r="AR1501" i="1"/>
  <c r="AS1501" i="1"/>
  <c r="AL1502" i="1"/>
  <c r="AM1502" i="1"/>
  <c r="AN1502" i="1"/>
  <c r="AO1502" i="1"/>
  <c r="AP1502" i="1"/>
  <c r="AQ1502" i="1"/>
  <c r="AR1502" i="1"/>
  <c r="AS1502" i="1"/>
  <c r="AL1503" i="1"/>
  <c r="AM1503" i="1"/>
  <c r="AN1503" i="1"/>
  <c r="AO1503" i="1"/>
  <c r="AP1503" i="1"/>
  <c r="AQ1503" i="1"/>
  <c r="AR1503" i="1"/>
  <c r="AS1503" i="1"/>
  <c r="AL1504" i="1"/>
  <c r="AM1504" i="1"/>
  <c r="AN1504" i="1"/>
  <c r="AP1504" i="1"/>
  <c r="AQ1504" i="1"/>
  <c r="AR1504" i="1"/>
  <c r="AS1504" i="1"/>
  <c r="AL1505" i="1"/>
  <c r="AM1505" i="1"/>
  <c r="AN1505" i="1"/>
  <c r="AO1505" i="1"/>
  <c r="AP1505" i="1"/>
  <c r="AQ1505" i="1"/>
  <c r="AR1505" i="1"/>
  <c r="AS1505" i="1"/>
  <c r="AL1506" i="1"/>
  <c r="AM1506" i="1"/>
  <c r="AN1506" i="1"/>
  <c r="AO1506" i="1"/>
  <c r="AP1506" i="1"/>
  <c r="AQ1506" i="1"/>
  <c r="AR1506" i="1"/>
  <c r="AS1506" i="1"/>
  <c r="AL1507" i="1"/>
  <c r="AM1507" i="1"/>
  <c r="AN1507" i="1"/>
  <c r="AO1507" i="1"/>
  <c r="AP1507" i="1"/>
  <c r="AQ1507" i="1"/>
  <c r="AR1507" i="1"/>
  <c r="AS1507" i="1"/>
  <c r="AL1508" i="1"/>
  <c r="AM1508" i="1"/>
  <c r="AN1508" i="1"/>
  <c r="AP1508" i="1"/>
  <c r="AQ1508" i="1"/>
  <c r="AR1508" i="1"/>
  <c r="AS1508" i="1"/>
  <c r="AL1509" i="1"/>
  <c r="AM1509" i="1"/>
  <c r="AN1509" i="1"/>
  <c r="AO1509" i="1"/>
  <c r="AP1509" i="1"/>
  <c r="AQ1509" i="1"/>
  <c r="AR1509" i="1"/>
  <c r="AS1509" i="1"/>
  <c r="AL1510" i="1"/>
  <c r="AM1510" i="1"/>
  <c r="AN1510" i="1"/>
  <c r="AO1510" i="1"/>
  <c r="AP1510" i="1"/>
  <c r="AQ1510" i="1"/>
  <c r="AR1510" i="1"/>
  <c r="AS1510" i="1"/>
  <c r="AL1511" i="1"/>
  <c r="AM1511" i="1"/>
  <c r="AN1511" i="1"/>
  <c r="AO1511" i="1"/>
  <c r="AP1511" i="1"/>
  <c r="AQ1511" i="1"/>
  <c r="AR1511" i="1"/>
  <c r="AS1511" i="1"/>
  <c r="AL1512" i="1"/>
  <c r="AM1512" i="1"/>
  <c r="AN1512" i="1"/>
  <c r="AP1512" i="1"/>
  <c r="AQ1512" i="1"/>
  <c r="AR1512" i="1"/>
  <c r="AS1512" i="1"/>
  <c r="AL1513" i="1"/>
  <c r="AM1513" i="1"/>
  <c r="AN1513" i="1"/>
  <c r="AO1513" i="1"/>
  <c r="AP1513" i="1"/>
  <c r="AQ1513" i="1"/>
  <c r="AR1513" i="1"/>
  <c r="AS1513" i="1"/>
  <c r="AL1514" i="1"/>
  <c r="AM1514" i="1"/>
  <c r="AN1514" i="1"/>
  <c r="AO1514" i="1"/>
  <c r="AP1514" i="1"/>
  <c r="AQ1514" i="1"/>
  <c r="AR1514" i="1"/>
  <c r="AS1514" i="1"/>
  <c r="AL1515" i="1"/>
  <c r="AM1515" i="1"/>
  <c r="AN1515" i="1"/>
  <c r="AO1515" i="1"/>
  <c r="AP1515" i="1"/>
  <c r="AQ1515" i="1"/>
  <c r="AR1515" i="1"/>
  <c r="AS1515" i="1"/>
  <c r="AL1516" i="1"/>
  <c r="AM1516" i="1"/>
  <c r="AN1516" i="1"/>
  <c r="AP1516" i="1"/>
  <c r="AQ1516" i="1"/>
  <c r="AR1516" i="1"/>
  <c r="AS1516" i="1"/>
  <c r="AL1517" i="1"/>
  <c r="AM1517" i="1"/>
  <c r="AN1517" i="1"/>
  <c r="AO1517" i="1"/>
  <c r="AP1517" i="1"/>
  <c r="AQ1517" i="1"/>
  <c r="AR1517" i="1"/>
  <c r="AS1517" i="1"/>
  <c r="AL1518" i="1"/>
  <c r="AM1518" i="1"/>
  <c r="AN1518" i="1"/>
  <c r="AO1518" i="1"/>
  <c r="AP1518" i="1"/>
  <c r="AQ1518" i="1"/>
  <c r="AR1518" i="1"/>
  <c r="AS1518" i="1"/>
  <c r="AL1519" i="1"/>
  <c r="AM1519" i="1"/>
  <c r="AN1519" i="1"/>
  <c r="AO1519" i="1"/>
  <c r="AP1519" i="1"/>
  <c r="AQ1519" i="1"/>
  <c r="AR1519" i="1"/>
  <c r="AS1519" i="1"/>
  <c r="AL1520" i="1"/>
  <c r="AM1520" i="1"/>
  <c r="AN1520" i="1"/>
  <c r="AP1520" i="1"/>
  <c r="AQ1520" i="1"/>
  <c r="AR1520" i="1"/>
  <c r="AS1520" i="1"/>
  <c r="AL1521" i="1"/>
  <c r="AM1521" i="1"/>
  <c r="AN1521" i="1"/>
  <c r="AO1521" i="1"/>
  <c r="AP1521" i="1"/>
  <c r="AQ1521" i="1"/>
  <c r="AR1521" i="1"/>
  <c r="AS1521" i="1"/>
  <c r="AL1522" i="1"/>
  <c r="AM1522" i="1"/>
  <c r="AN1522" i="1"/>
  <c r="AO1522" i="1"/>
  <c r="AP1522" i="1"/>
  <c r="AQ1522" i="1"/>
  <c r="AR1522" i="1"/>
  <c r="AS1522" i="1"/>
  <c r="AL1523" i="1"/>
  <c r="AM1523" i="1"/>
  <c r="AN1523" i="1"/>
  <c r="AO1523" i="1"/>
  <c r="AP1523" i="1"/>
  <c r="AQ1523" i="1"/>
  <c r="AR1523" i="1"/>
  <c r="AS1523" i="1"/>
  <c r="AL1524" i="1"/>
  <c r="AM1524" i="1"/>
  <c r="AN1524" i="1"/>
  <c r="AP1524" i="1"/>
  <c r="AQ1524" i="1"/>
  <c r="AR1524" i="1"/>
  <c r="AS1524" i="1"/>
  <c r="AL1525" i="1"/>
  <c r="AM1525" i="1"/>
  <c r="AN1525" i="1"/>
  <c r="AO1525" i="1"/>
  <c r="AP1525" i="1"/>
  <c r="AQ1525" i="1"/>
  <c r="AR1525" i="1"/>
  <c r="AS1525" i="1"/>
  <c r="AL1526" i="1"/>
  <c r="AM1526" i="1"/>
  <c r="AN1526" i="1"/>
  <c r="AO1526" i="1"/>
  <c r="AP1526" i="1"/>
  <c r="AQ1526" i="1"/>
  <c r="AR1526" i="1"/>
  <c r="AS1526" i="1"/>
  <c r="AL1527" i="1"/>
  <c r="AM1527" i="1"/>
  <c r="AN1527" i="1"/>
  <c r="AO1527" i="1"/>
  <c r="AP1527" i="1"/>
  <c r="AQ1527" i="1"/>
  <c r="AR1527" i="1"/>
  <c r="AS1527" i="1"/>
  <c r="AL1528" i="1"/>
  <c r="AM1528" i="1"/>
  <c r="AN1528" i="1"/>
  <c r="AP1528" i="1"/>
  <c r="AQ1528" i="1"/>
  <c r="AR1528" i="1"/>
  <c r="AS1528" i="1"/>
  <c r="AL1529" i="1"/>
  <c r="AM1529" i="1"/>
  <c r="AN1529" i="1"/>
  <c r="AO1529" i="1"/>
  <c r="AP1529" i="1"/>
  <c r="AQ1529" i="1"/>
  <c r="AR1529" i="1"/>
  <c r="AS1529" i="1"/>
  <c r="AL1530" i="1"/>
  <c r="AM1530" i="1"/>
  <c r="AN1530" i="1"/>
  <c r="AO1530" i="1"/>
  <c r="AP1530" i="1"/>
  <c r="AQ1530" i="1"/>
  <c r="AR1530" i="1"/>
  <c r="AS1530" i="1"/>
  <c r="AL1531" i="1"/>
  <c r="AM1531" i="1"/>
  <c r="AN1531" i="1"/>
  <c r="AO1531" i="1"/>
  <c r="AP1531" i="1"/>
  <c r="AQ1531" i="1"/>
  <c r="AR1531" i="1"/>
  <c r="AS1531" i="1"/>
  <c r="AL1532" i="1"/>
  <c r="AM1532" i="1"/>
  <c r="AN1532" i="1"/>
  <c r="AP1532" i="1"/>
  <c r="AQ1532" i="1"/>
  <c r="AR1532" i="1"/>
  <c r="AS1532" i="1"/>
  <c r="AL1533" i="1"/>
  <c r="AM1533" i="1"/>
  <c r="AN1533" i="1"/>
  <c r="AO1533" i="1"/>
  <c r="AP1533" i="1"/>
  <c r="AQ1533" i="1"/>
  <c r="AR1533" i="1"/>
  <c r="AS1533" i="1"/>
  <c r="AL1534" i="1"/>
  <c r="AM1534" i="1"/>
  <c r="AN1534" i="1"/>
  <c r="AO1534" i="1"/>
  <c r="AP1534" i="1"/>
  <c r="AQ1534" i="1"/>
  <c r="AR1534" i="1"/>
  <c r="AS1534" i="1"/>
  <c r="AL1535" i="1"/>
  <c r="AM1535" i="1"/>
  <c r="AN1535" i="1"/>
  <c r="AO1535" i="1"/>
  <c r="AP1535" i="1"/>
  <c r="AQ1535" i="1"/>
  <c r="AR1535" i="1"/>
  <c r="AS1535" i="1"/>
  <c r="AL1536" i="1"/>
  <c r="AM1536" i="1"/>
  <c r="AN1536" i="1"/>
  <c r="AP1536" i="1"/>
  <c r="AQ1536" i="1"/>
  <c r="AR1536" i="1"/>
  <c r="AS1536" i="1"/>
  <c r="AL1537" i="1"/>
  <c r="AM1537" i="1"/>
  <c r="AN1537" i="1"/>
  <c r="AO1537" i="1"/>
  <c r="AP1537" i="1"/>
  <c r="AQ1537" i="1"/>
  <c r="AR1537" i="1"/>
  <c r="AS1537" i="1"/>
  <c r="AL1538" i="1"/>
  <c r="AM1538" i="1"/>
  <c r="AN1538" i="1"/>
  <c r="AO1538" i="1"/>
  <c r="AP1538" i="1"/>
  <c r="AQ1538" i="1"/>
  <c r="AR1538" i="1"/>
  <c r="AS1538" i="1"/>
  <c r="AL1539" i="1"/>
  <c r="AM1539" i="1"/>
  <c r="AN1539" i="1"/>
  <c r="AO1539" i="1"/>
  <c r="AP1539" i="1"/>
  <c r="AQ1539" i="1"/>
  <c r="AR1539" i="1"/>
  <c r="AS1539" i="1"/>
  <c r="AL1540" i="1"/>
  <c r="AM1540" i="1"/>
  <c r="AN1540" i="1"/>
  <c r="AP1540" i="1"/>
  <c r="AQ1540" i="1"/>
  <c r="AR1540" i="1"/>
  <c r="AS1540" i="1"/>
  <c r="AL1541" i="1"/>
  <c r="AM1541" i="1"/>
  <c r="AN1541" i="1"/>
  <c r="AO1541" i="1"/>
  <c r="AP1541" i="1"/>
  <c r="AQ1541" i="1"/>
  <c r="AR1541" i="1"/>
  <c r="AS1541" i="1"/>
  <c r="AL1542" i="1"/>
  <c r="AM1542" i="1"/>
  <c r="AN1542" i="1"/>
  <c r="AO1542" i="1"/>
  <c r="AP1542" i="1"/>
  <c r="AQ1542" i="1"/>
  <c r="AR1542" i="1"/>
  <c r="AS1542" i="1"/>
  <c r="AL1543" i="1"/>
  <c r="AM1543" i="1"/>
  <c r="AN1543" i="1"/>
  <c r="AO1543" i="1"/>
  <c r="AP1543" i="1"/>
  <c r="AQ1543" i="1"/>
  <c r="AR1543" i="1"/>
  <c r="AS1543" i="1"/>
  <c r="AL1544" i="1"/>
  <c r="AM1544" i="1"/>
  <c r="AN1544" i="1"/>
  <c r="AP1544" i="1"/>
  <c r="AQ1544" i="1"/>
  <c r="AR1544" i="1"/>
  <c r="AS1544" i="1"/>
  <c r="AL1545" i="1"/>
  <c r="AM1545" i="1"/>
  <c r="AN1545" i="1"/>
  <c r="AO1545" i="1"/>
  <c r="AP1545" i="1"/>
  <c r="AQ1545" i="1"/>
  <c r="AR1545" i="1"/>
  <c r="AS1545" i="1"/>
  <c r="AL1546" i="1"/>
  <c r="AM1546" i="1"/>
  <c r="AN1546" i="1"/>
  <c r="AO1546" i="1"/>
  <c r="AP1546" i="1"/>
  <c r="AQ1546" i="1"/>
  <c r="AR1546" i="1"/>
  <c r="AS1546" i="1"/>
  <c r="AL1547" i="1"/>
  <c r="AM1547" i="1"/>
  <c r="AN1547" i="1"/>
  <c r="AO1547" i="1"/>
  <c r="AP1547" i="1"/>
  <c r="AQ1547" i="1"/>
  <c r="AR1547" i="1"/>
  <c r="AS1547" i="1"/>
  <c r="AL1548" i="1"/>
  <c r="AM1548" i="1"/>
  <c r="AN1548" i="1"/>
  <c r="AP1548" i="1"/>
  <c r="AQ1548" i="1"/>
  <c r="AR1548" i="1"/>
  <c r="AS1548" i="1"/>
  <c r="AL1549" i="1"/>
  <c r="AM1549" i="1"/>
  <c r="AN1549" i="1"/>
  <c r="AO1549" i="1"/>
  <c r="AP1549" i="1"/>
  <c r="AQ1549" i="1"/>
  <c r="AR1549" i="1"/>
  <c r="AS1549" i="1"/>
  <c r="AL1550" i="1"/>
  <c r="AM1550" i="1"/>
  <c r="AN1550" i="1"/>
  <c r="AO1550" i="1"/>
  <c r="AP1550" i="1"/>
  <c r="AQ1550" i="1"/>
  <c r="AR1550" i="1"/>
  <c r="AS1550" i="1"/>
  <c r="AL1551" i="1"/>
  <c r="AM1551" i="1"/>
  <c r="AN1551" i="1"/>
  <c r="AO1551" i="1"/>
  <c r="AP1551" i="1"/>
  <c r="AQ1551" i="1"/>
  <c r="AR1551" i="1"/>
  <c r="AS1551" i="1"/>
  <c r="AL1552" i="1"/>
  <c r="AM1552" i="1"/>
  <c r="AN1552" i="1"/>
  <c r="AP1552" i="1"/>
  <c r="AQ1552" i="1"/>
  <c r="AR1552" i="1"/>
  <c r="AS1552" i="1"/>
  <c r="AL1553" i="1"/>
  <c r="AM1553" i="1"/>
  <c r="AN1553" i="1"/>
  <c r="AO1553" i="1"/>
  <c r="AP1553" i="1"/>
  <c r="AQ1553" i="1"/>
  <c r="AR1553" i="1"/>
  <c r="AS1553" i="1"/>
  <c r="AL1554" i="1"/>
  <c r="AM1554" i="1"/>
  <c r="AN1554" i="1"/>
  <c r="AO1554" i="1"/>
  <c r="AP1554" i="1"/>
  <c r="AQ1554" i="1"/>
  <c r="AR1554" i="1"/>
  <c r="AS1554" i="1"/>
  <c r="AL1555" i="1"/>
  <c r="AM1555" i="1"/>
  <c r="AN1555" i="1"/>
  <c r="AO1555" i="1"/>
  <c r="AP1555" i="1"/>
  <c r="AQ1555" i="1"/>
  <c r="AR1555" i="1"/>
  <c r="AS1555" i="1"/>
  <c r="AL1556" i="1"/>
  <c r="AM1556" i="1"/>
  <c r="AN1556" i="1"/>
  <c r="AP1556" i="1"/>
  <c r="AQ1556" i="1"/>
  <c r="AR1556" i="1"/>
  <c r="AS1556" i="1"/>
  <c r="AL1557" i="1"/>
  <c r="AM1557" i="1"/>
  <c r="AN1557" i="1"/>
  <c r="AO1557" i="1"/>
  <c r="AP1557" i="1"/>
  <c r="AQ1557" i="1"/>
  <c r="AR1557" i="1"/>
  <c r="AS1557" i="1"/>
  <c r="AL1558" i="1"/>
  <c r="AM1558" i="1"/>
  <c r="AN1558" i="1"/>
  <c r="AO1558" i="1"/>
  <c r="AP1558" i="1"/>
  <c r="AQ1558" i="1"/>
  <c r="AR1558" i="1"/>
  <c r="AS1558" i="1"/>
  <c r="AL1559" i="1"/>
  <c r="AM1559" i="1"/>
  <c r="AN1559" i="1"/>
  <c r="AO1559" i="1"/>
  <c r="AP1559" i="1"/>
  <c r="AQ1559" i="1"/>
  <c r="AR1559" i="1"/>
  <c r="AS1559" i="1"/>
  <c r="AL1560" i="1"/>
  <c r="AM1560" i="1"/>
  <c r="AN1560" i="1"/>
  <c r="AP1560" i="1"/>
  <c r="AQ1560" i="1"/>
  <c r="AR1560" i="1"/>
  <c r="AS1560" i="1"/>
  <c r="AL1561" i="1"/>
  <c r="AM1561" i="1"/>
  <c r="AN1561" i="1"/>
  <c r="AO1561" i="1"/>
  <c r="AP1561" i="1"/>
  <c r="AQ1561" i="1"/>
  <c r="AR1561" i="1"/>
  <c r="AS1561" i="1"/>
  <c r="AL1562" i="1"/>
  <c r="AM1562" i="1"/>
  <c r="AN1562" i="1"/>
  <c r="AO1562" i="1"/>
  <c r="AP1562" i="1"/>
  <c r="AQ1562" i="1"/>
  <c r="AR1562" i="1"/>
  <c r="AS1562" i="1"/>
  <c r="AL1563" i="1"/>
  <c r="AM1563" i="1"/>
  <c r="AN1563" i="1"/>
  <c r="AO1563" i="1"/>
  <c r="AP1563" i="1"/>
  <c r="AQ1563" i="1"/>
  <c r="AR1563" i="1"/>
  <c r="AS1563" i="1"/>
  <c r="AL1564" i="1"/>
  <c r="AM1564" i="1"/>
  <c r="AN1564" i="1"/>
  <c r="AP1564" i="1"/>
  <c r="AQ1564" i="1"/>
  <c r="AR1564" i="1"/>
  <c r="AS1564" i="1"/>
  <c r="AL1565" i="1"/>
  <c r="AM1565" i="1"/>
  <c r="AN1565" i="1"/>
  <c r="AO1565" i="1"/>
  <c r="AP1565" i="1"/>
  <c r="AQ1565" i="1"/>
  <c r="AR1565" i="1"/>
  <c r="AS1565" i="1"/>
  <c r="AL1566" i="1"/>
  <c r="AM1566" i="1"/>
  <c r="AN1566" i="1"/>
  <c r="AO1566" i="1"/>
  <c r="AP1566" i="1"/>
  <c r="AQ1566" i="1"/>
  <c r="AR1566" i="1"/>
  <c r="AS1566" i="1"/>
  <c r="AL1567" i="1"/>
  <c r="AM1567" i="1"/>
  <c r="AN1567" i="1"/>
  <c r="AO1567" i="1"/>
  <c r="AP1567" i="1"/>
  <c r="AQ1567" i="1"/>
  <c r="AR1567" i="1"/>
  <c r="AS1567" i="1"/>
  <c r="AL1568" i="1"/>
  <c r="AM1568" i="1"/>
  <c r="AN1568" i="1"/>
  <c r="AP1568" i="1"/>
  <c r="AQ1568" i="1"/>
  <c r="AR1568" i="1"/>
  <c r="AS1568" i="1"/>
  <c r="AL1569" i="1"/>
  <c r="AM1569" i="1"/>
  <c r="AN1569" i="1"/>
  <c r="AO1569" i="1"/>
  <c r="AP1569" i="1"/>
  <c r="AQ1569" i="1"/>
  <c r="AR1569" i="1"/>
  <c r="AS1569" i="1"/>
  <c r="AL1570" i="1"/>
  <c r="AM1570" i="1"/>
  <c r="AN1570" i="1"/>
  <c r="AO1570" i="1"/>
  <c r="AP1570" i="1"/>
  <c r="AQ1570" i="1"/>
  <c r="AR1570" i="1"/>
  <c r="AS1570" i="1"/>
  <c r="AL1571" i="1"/>
  <c r="AM1571" i="1"/>
  <c r="AN1571" i="1"/>
  <c r="AO1571" i="1"/>
  <c r="AP1571" i="1"/>
  <c r="AQ1571" i="1"/>
  <c r="AR1571" i="1"/>
  <c r="AS1571" i="1"/>
  <c r="AL1572" i="1"/>
  <c r="AM1572" i="1"/>
  <c r="AN1572" i="1"/>
  <c r="AP1572" i="1"/>
  <c r="AQ1572" i="1"/>
  <c r="AR1572" i="1"/>
  <c r="AS1572" i="1"/>
  <c r="AL1573" i="1"/>
  <c r="AM1573" i="1"/>
  <c r="AN1573" i="1"/>
  <c r="AO1573" i="1"/>
  <c r="AP1573" i="1"/>
  <c r="AQ1573" i="1"/>
  <c r="AR1573" i="1"/>
  <c r="AS1573" i="1"/>
  <c r="AL1574" i="1"/>
  <c r="AM1574" i="1"/>
  <c r="AN1574" i="1"/>
  <c r="AO1574" i="1"/>
  <c r="AP1574" i="1"/>
  <c r="AQ1574" i="1"/>
  <c r="AR1574" i="1"/>
  <c r="AS1574" i="1"/>
  <c r="AL1575" i="1"/>
  <c r="AM1575" i="1"/>
  <c r="AN1575" i="1"/>
  <c r="AO1575" i="1"/>
  <c r="AP1575" i="1"/>
  <c r="AQ1575" i="1"/>
  <c r="AR1575" i="1"/>
  <c r="AS1575" i="1"/>
  <c r="AL1576" i="1"/>
  <c r="AM1576" i="1"/>
  <c r="AN1576" i="1"/>
  <c r="AP1576" i="1"/>
  <c r="AQ1576" i="1"/>
  <c r="AR1576" i="1"/>
  <c r="AS1576" i="1"/>
  <c r="AL1577" i="1"/>
  <c r="AM1577" i="1"/>
  <c r="AN1577" i="1"/>
  <c r="AO1577" i="1"/>
  <c r="AP1577" i="1"/>
  <c r="AQ1577" i="1"/>
  <c r="AR1577" i="1"/>
  <c r="AS1577" i="1"/>
  <c r="AL1578" i="1"/>
  <c r="AM1578" i="1"/>
  <c r="AN1578" i="1"/>
  <c r="AO1578" i="1"/>
  <c r="AP1578" i="1"/>
  <c r="AQ1578" i="1"/>
  <c r="AR1578" i="1"/>
  <c r="AS1578" i="1"/>
  <c r="AL1579" i="1"/>
  <c r="AM1579" i="1"/>
  <c r="AN1579" i="1"/>
  <c r="AO1579" i="1"/>
  <c r="AP1579" i="1"/>
  <c r="AQ1579" i="1"/>
  <c r="AR1579" i="1"/>
  <c r="AS1579" i="1"/>
  <c r="AL1580" i="1"/>
  <c r="AM1580" i="1"/>
  <c r="AN1580" i="1"/>
  <c r="AP1580" i="1"/>
  <c r="AQ1580" i="1"/>
  <c r="AR1580" i="1"/>
  <c r="AS1580" i="1"/>
  <c r="AL1581" i="1"/>
  <c r="AM1581" i="1"/>
  <c r="AN1581" i="1"/>
  <c r="AO1581" i="1"/>
  <c r="AP1581" i="1"/>
  <c r="AQ1581" i="1"/>
  <c r="AR1581" i="1"/>
  <c r="AS1581" i="1"/>
  <c r="AL1582" i="1"/>
  <c r="AM1582" i="1"/>
  <c r="AN1582" i="1"/>
  <c r="AO1582" i="1"/>
  <c r="AP1582" i="1"/>
  <c r="AQ1582" i="1"/>
  <c r="AR1582" i="1"/>
  <c r="AS1582" i="1"/>
  <c r="AL1583" i="1"/>
  <c r="AM1583" i="1"/>
  <c r="AN1583" i="1"/>
  <c r="AO1583" i="1"/>
  <c r="AP1583" i="1"/>
  <c r="AQ1583" i="1"/>
  <c r="AR1583" i="1"/>
  <c r="AS1583" i="1"/>
  <c r="AL1584" i="1"/>
  <c r="AM1584" i="1"/>
  <c r="AN1584" i="1"/>
  <c r="AP1584" i="1"/>
  <c r="AQ1584" i="1"/>
  <c r="AR1584" i="1"/>
  <c r="AS1584" i="1"/>
  <c r="AL1585" i="1"/>
  <c r="AM1585" i="1"/>
  <c r="AN1585" i="1"/>
  <c r="AO1585" i="1"/>
  <c r="AP1585" i="1"/>
  <c r="AQ1585" i="1"/>
  <c r="AR1585" i="1"/>
  <c r="AS1585" i="1"/>
  <c r="AL1586" i="1"/>
  <c r="AM1586" i="1"/>
  <c r="AN1586" i="1"/>
  <c r="AO1586" i="1"/>
  <c r="AP1586" i="1"/>
  <c r="AQ1586" i="1"/>
  <c r="AR1586" i="1"/>
  <c r="AS1586" i="1"/>
  <c r="AL1587" i="1"/>
  <c r="AM1587" i="1"/>
  <c r="AN1587" i="1"/>
  <c r="AO1587" i="1"/>
  <c r="AP1587" i="1"/>
  <c r="AQ1587" i="1"/>
  <c r="AR1587" i="1"/>
  <c r="AS1587" i="1"/>
  <c r="AL1588" i="1"/>
  <c r="AM1588" i="1"/>
  <c r="AN1588" i="1"/>
  <c r="AP1588" i="1"/>
  <c r="AQ1588" i="1"/>
  <c r="AR1588" i="1"/>
  <c r="AS1588" i="1"/>
  <c r="AL1589" i="1"/>
  <c r="AM1589" i="1"/>
  <c r="AN1589" i="1"/>
  <c r="AO1589" i="1"/>
  <c r="AP1589" i="1"/>
  <c r="AQ1589" i="1"/>
  <c r="AR1589" i="1"/>
  <c r="AS1589" i="1"/>
  <c r="AL1590" i="1"/>
  <c r="AM1590" i="1"/>
  <c r="AN1590" i="1"/>
  <c r="AO1590" i="1"/>
  <c r="AP1590" i="1"/>
  <c r="AQ1590" i="1"/>
  <c r="AR1590" i="1"/>
  <c r="AS1590" i="1"/>
  <c r="AL1591" i="1"/>
  <c r="AM1591" i="1"/>
  <c r="AN1591" i="1"/>
  <c r="AO1591" i="1"/>
  <c r="AP1591" i="1"/>
  <c r="AQ1591" i="1"/>
  <c r="AR1591" i="1"/>
  <c r="AS1591" i="1"/>
  <c r="AL1592" i="1"/>
  <c r="AM1592" i="1"/>
  <c r="AN1592" i="1"/>
  <c r="AP1592" i="1"/>
  <c r="AQ1592" i="1"/>
  <c r="AR1592" i="1"/>
  <c r="AS1592" i="1"/>
  <c r="AL1593" i="1"/>
  <c r="AM1593" i="1"/>
  <c r="AN1593" i="1"/>
  <c r="AO1593" i="1"/>
  <c r="AP1593" i="1"/>
  <c r="AQ1593" i="1"/>
  <c r="AR1593" i="1"/>
  <c r="AS1593" i="1"/>
  <c r="AL1594" i="1"/>
  <c r="AM1594" i="1"/>
  <c r="AN1594" i="1"/>
  <c r="AO1594" i="1"/>
  <c r="AP1594" i="1"/>
  <c r="AQ1594" i="1"/>
  <c r="AR1594" i="1"/>
  <c r="AS1594" i="1"/>
  <c r="AL1595" i="1"/>
  <c r="AM1595" i="1"/>
  <c r="AN1595" i="1"/>
  <c r="AO1595" i="1"/>
  <c r="AP1595" i="1"/>
  <c r="AQ1595" i="1"/>
  <c r="AR1595" i="1"/>
  <c r="AS1595" i="1"/>
  <c r="AL1596" i="1"/>
  <c r="AM1596" i="1"/>
  <c r="AN1596" i="1"/>
  <c r="AP1596" i="1"/>
  <c r="AQ1596" i="1"/>
  <c r="AR1596" i="1"/>
  <c r="AS1596" i="1"/>
  <c r="AL1597" i="1"/>
  <c r="AM1597" i="1"/>
  <c r="AN1597" i="1"/>
  <c r="AO1597" i="1"/>
  <c r="AP1597" i="1"/>
  <c r="AQ1597" i="1"/>
  <c r="AR1597" i="1"/>
  <c r="AS1597" i="1"/>
  <c r="AL1598" i="1"/>
  <c r="AM1598" i="1"/>
  <c r="AN1598" i="1"/>
  <c r="AO1598" i="1"/>
  <c r="AP1598" i="1"/>
  <c r="AQ1598" i="1"/>
  <c r="AR1598" i="1"/>
  <c r="AS1598" i="1"/>
  <c r="AL1599" i="1"/>
  <c r="AM1599" i="1"/>
  <c r="AN1599" i="1"/>
  <c r="AO1599" i="1"/>
  <c r="AP1599" i="1"/>
  <c r="AQ1599" i="1"/>
  <c r="AR1599" i="1"/>
  <c r="AS1599" i="1"/>
  <c r="AL1600" i="1"/>
  <c r="AM1600" i="1"/>
  <c r="AN1600" i="1"/>
  <c r="AP1600" i="1"/>
  <c r="AQ1600" i="1"/>
  <c r="AR1600" i="1"/>
  <c r="AS1600" i="1"/>
  <c r="AL1601" i="1"/>
  <c r="AM1601" i="1"/>
  <c r="AN1601" i="1"/>
  <c r="AO1601" i="1"/>
  <c r="AP1601" i="1"/>
  <c r="AQ1601" i="1"/>
  <c r="AR1601" i="1"/>
  <c r="AS1601" i="1"/>
  <c r="AL1602" i="1"/>
  <c r="AM1602" i="1"/>
  <c r="AN1602" i="1"/>
  <c r="AO1602" i="1"/>
  <c r="AP1602" i="1"/>
  <c r="AQ1602" i="1"/>
  <c r="AR1602" i="1"/>
  <c r="AS1602" i="1"/>
  <c r="AL1603" i="1"/>
  <c r="AM1603" i="1"/>
  <c r="AN1603" i="1"/>
  <c r="AO1603" i="1"/>
  <c r="AP1603" i="1"/>
  <c r="AQ1603" i="1"/>
  <c r="AR1603" i="1"/>
  <c r="AS1603" i="1"/>
  <c r="AL1604" i="1"/>
  <c r="AM1604" i="1"/>
  <c r="AN1604" i="1"/>
  <c r="AP1604" i="1"/>
  <c r="AQ1604" i="1"/>
  <c r="AR1604" i="1"/>
  <c r="AS1604" i="1"/>
  <c r="AL1605" i="1"/>
  <c r="AM1605" i="1"/>
  <c r="AN1605" i="1"/>
  <c r="AO1605" i="1"/>
  <c r="AP1605" i="1"/>
  <c r="AQ1605" i="1"/>
  <c r="AR1605" i="1"/>
  <c r="AS1605" i="1"/>
  <c r="AL1606" i="1"/>
  <c r="AM1606" i="1"/>
  <c r="AN1606" i="1"/>
  <c r="AO1606" i="1"/>
  <c r="AP1606" i="1"/>
  <c r="AQ1606" i="1"/>
  <c r="AR1606" i="1"/>
  <c r="AS1606" i="1"/>
  <c r="AL1607" i="1"/>
  <c r="AM1607" i="1"/>
  <c r="AN1607" i="1"/>
  <c r="AO1607" i="1"/>
  <c r="AP1607" i="1"/>
  <c r="AQ1607" i="1"/>
  <c r="AR1607" i="1"/>
  <c r="AS1607" i="1"/>
  <c r="AL1608" i="1"/>
  <c r="AM1608" i="1"/>
  <c r="AN1608" i="1"/>
  <c r="AP1608" i="1"/>
  <c r="AQ1608" i="1"/>
  <c r="AR1608" i="1"/>
  <c r="AS1608" i="1"/>
  <c r="AL1609" i="1"/>
  <c r="AM1609" i="1"/>
  <c r="AN1609" i="1"/>
  <c r="AO1609" i="1"/>
  <c r="AP1609" i="1"/>
  <c r="AQ1609" i="1"/>
  <c r="AR1609" i="1"/>
  <c r="AS1609" i="1"/>
  <c r="AL1610" i="1"/>
  <c r="AM1610" i="1"/>
  <c r="AN1610" i="1"/>
  <c r="AO1610" i="1"/>
  <c r="AP1610" i="1"/>
  <c r="AQ1610" i="1"/>
  <c r="AR1610" i="1"/>
  <c r="AS1610" i="1"/>
  <c r="AL1611" i="1"/>
  <c r="AM1611" i="1"/>
  <c r="AN1611" i="1"/>
  <c r="AO1611" i="1"/>
  <c r="AP1611" i="1"/>
  <c r="AQ1611" i="1"/>
  <c r="AR1611" i="1"/>
  <c r="AS1611" i="1"/>
  <c r="AL1612" i="1"/>
  <c r="AM1612" i="1"/>
  <c r="AN1612" i="1"/>
  <c r="AP1612" i="1"/>
  <c r="AQ1612" i="1"/>
  <c r="AR1612" i="1"/>
  <c r="AS1612" i="1"/>
  <c r="AL1613" i="1"/>
  <c r="AM1613" i="1"/>
  <c r="AN1613" i="1"/>
  <c r="AO1613" i="1"/>
  <c r="AP1613" i="1"/>
  <c r="AQ1613" i="1"/>
  <c r="AR1613" i="1"/>
  <c r="AS1613" i="1"/>
  <c r="AL1614" i="1"/>
  <c r="AM1614" i="1"/>
  <c r="AN1614" i="1"/>
  <c r="AO1614" i="1"/>
  <c r="AP1614" i="1"/>
  <c r="AQ1614" i="1"/>
  <c r="AR1614" i="1"/>
  <c r="AS1614" i="1"/>
  <c r="AL1615" i="1"/>
  <c r="AM1615" i="1"/>
  <c r="AN1615" i="1"/>
  <c r="AO1615" i="1"/>
  <c r="AP1615" i="1"/>
  <c r="AQ1615" i="1"/>
  <c r="AR1615" i="1"/>
  <c r="AS1615" i="1"/>
  <c r="AL1616" i="1"/>
  <c r="AM1616" i="1"/>
  <c r="AN1616" i="1"/>
  <c r="AP1616" i="1"/>
  <c r="AQ1616" i="1"/>
  <c r="AR1616" i="1"/>
  <c r="AS1616" i="1"/>
  <c r="AL1617" i="1"/>
  <c r="AM1617" i="1"/>
  <c r="AN1617" i="1"/>
  <c r="AO1617" i="1"/>
  <c r="AP1617" i="1"/>
  <c r="AQ1617" i="1"/>
  <c r="AR1617" i="1"/>
  <c r="AS1617" i="1"/>
  <c r="AL1618" i="1"/>
  <c r="AM1618" i="1"/>
  <c r="AN1618" i="1"/>
  <c r="AO1618" i="1"/>
  <c r="AP1618" i="1"/>
  <c r="AQ1618" i="1"/>
  <c r="AR1618" i="1"/>
  <c r="AS1618" i="1"/>
  <c r="AL1619" i="1"/>
  <c r="AM1619" i="1"/>
  <c r="AN1619" i="1"/>
  <c r="AO1619" i="1"/>
  <c r="AP1619" i="1"/>
  <c r="AQ1619" i="1"/>
  <c r="AR1619" i="1"/>
  <c r="AS1619" i="1"/>
  <c r="AL1620" i="1"/>
  <c r="AM1620" i="1"/>
  <c r="AN1620" i="1"/>
  <c r="AP1620" i="1"/>
  <c r="AQ1620" i="1"/>
  <c r="AR1620" i="1"/>
  <c r="AS1620" i="1"/>
  <c r="AL1621" i="1"/>
  <c r="AM1621" i="1"/>
  <c r="AN1621" i="1"/>
  <c r="AO1621" i="1"/>
  <c r="AP1621" i="1"/>
  <c r="AQ1621" i="1"/>
  <c r="AR1621" i="1"/>
  <c r="AS1621" i="1"/>
  <c r="AL1622" i="1"/>
  <c r="AM1622" i="1"/>
  <c r="AN1622" i="1"/>
  <c r="AO1622" i="1"/>
  <c r="AP1622" i="1"/>
  <c r="AQ1622" i="1"/>
  <c r="AR1622" i="1"/>
  <c r="AS1622" i="1"/>
  <c r="AL1623" i="1"/>
  <c r="AM1623" i="1"/>
  <c r="AN1623" i="1"/>
  <c r="AO1623" i="1"/>
  <c r="AP1623" i="1"/>
  <c r="AQ1623" i="1"/>
  <c r="AR1623" i="1"/>
  <c r="AS1623" i="1"/>
  <c r="AL1624" i="1"/>
  <c r="AM1624" i="1"/>
  <c r="AN1624" i="1"/>
  <c r="AP1624" i="1"/>
  <c r="AQ1624" i="1"/>
  <c r="AR1624" i="1"/>
  <c r="AS1624" i="1"/>
  <c r="AL1625" i="1"/>
  <c r="AM1625" i="1"/>
  <c r="AN1625" i="1"/>
  <c r="AO1625" i="1"/>
  <c r="AP1625" i="1"/>
  <c r="AQ1625" i="1"/>
  <c r="AR1625" i="1"/>
  <c r="AS1625" i="1"/>
  <c r="AL1626" i="1"/>
  <c r="AM1626" i="1"/>
  <c r="AN1626" i="1"/>
  <c r="AO1626" i="1"/>
  <c r="AP1626" i="1"/>
  <c r="AQ1626" i="1"/>
  <c r="AR1626" i="1"/>
  <c r="AS1626" i="1"/>
  <c r="AL1627" i="1"/>
  <c r="AM1627" i="1"/>
  <c r="AN1627" i="1"/>
  <c r="AO1627" i="1"/>
  <c r="AP1627" i="1"/>
  <c r="AQ1627" i="1"/>
  <c r="AR1627" i="1"/>
  <c r="AS1627" i="1"/>
  <c r="AL1628" i="1"/>
  <c r="AM1628" i="1"/>
  <c r="AN1628" i="1"/>
  <c r="AP1628" i="1"/>
  <c r="AQ1628" i="1"/>
  <c r="AR1628" i="1"/>
  <c r="AS1628" i="1"/>
  <c r="AL1629" i="1"/>
  <c r="AM1629" i="1"/>
  <c r="AN1629" i="1"/>
  <c r="AO1629" i="1"/>
  <c r="AP1629" i="1"/>
  <c r="AQ1629" i="1"/>
  <c r="AR1629" i="1"/>
  <c r="AS1629" i="1"/>
  <c r="AL1630" i="1"/>
  <c r="AM1630" i="1"/>
  <c r="AN1630" i="1"/>
  <c r="AO1630" i="1"/>
  <c r="AP1630" i="1"/>
  <c r="AQ1630" i="1"/>
  <c r="AR1630" i="1"/>
  <c r="AS1630" i="1"/>
  <c r="AL1631" i="1"/>
  <c r="AM1631" i="1"/>
  <c r="AN1631" i="1"/>
  <c r="AO1631" i="1"/>
  <c r="AP1631" i="1"/>
  <c r="AQ1631" i="1"/>
  <c r="AR1631" i="1"/>
  <c r="AS1631" i="1"/>
  <c r="AL1632" i="1"/>
  <c r="AM1632" i="1"/>
  <c r="AN1632" i="1"/>
  <c r="AP1632" i="1"/>
  <c r="AQ1632" i="1"/>
  <c r="AR1632" i="1"/>
  <c r="AS1632" i="1"/>
  <c r="AL1633" i="1"/>
  <c r="AM1633" i="1"/>
  <c r="AN1633" i="1"/>
  <c r="AO1633" i="1"/>
  <c r="AP1633" i="1"/>
  <c r="AQ1633" i="1"/>
  <c r="AR1633" i="1"/>
  <c r="AS1633" i="1"/>
  <c r="AL1634" i="1"/>
  <c r="AM1634" i="1"/>
  <c r="AN1634" i="1"/>
  <c r="AO1634" i="1"/>
  <c r="AP1634" i="1"/>
  <c r="AQ1634" i="1"/>
  <c r="AR1634" i="1"/>
  <c r="AS1634" i="1"/>
  <c r="AL1635" i="1"/>
  <c r="AM1635" i="1"/>
  <c r="AN1635" i="1"/>
  <c r="AO1635" i="1"/>
  <c r="AP1635" i="1"/>
  <c r="AQ1635" i="1"/>
  <c r="AR1635" i="1"/>
  <c r="AS1635" i="1"/>
  <c r="AL1636" i="1"/>
  <c r="AM1636" i="1"/>
  <c r="AN1636" i="1"/>
  <c r="AP1636" i="1"/>
  <c r="AQ1636" i="1"/>
  <c r="AR1636" i="1"/>
  <c r="AS1636" i="1"/>
  <c r="AL1637" i="1"/>
  <c r="AM1637" i="1"/>
  <c r="AN1637" i="1"/>
  <c r="AO1637" i="1"/>
  <c r="AP1637" i="1"/>
  <c r="AQ1637" i="1"/>
  <c r="AR1637" i="1"/>
  <c r="AS1637" i="1"/>
  <c r="AL1638" i="1"/>
  <c r="AM1638" i="1"/>
  <c r="AN1638" i="1"/>
  <c r="AO1638" i="1"/>
  <c r="AP1638" i="1"/>
  <c r="AQ1638" i="1"/>
  <c r="AR1638" i="1"/>
  <c r="AS1638" i="1"/>
  <c r="AL1639" i="1"/>
  <c r="AM1639" i="1"/>
  <c r="AN1639" i="1"/>
  <c r="AO1639" i="1"/>
  <c r="AP1639" i="1"/>
  <c r="AQ1639" i="1"/>
  <c r="AR1639" i="1"/>
  <c r="AS1639" i="1"/>
  <c r="AL1640" i="1"/>
  <c r="AM1640" i="1"/>
  <c r="AN1640" i="1"/>
  <c r="AP1640" i="1"/>
  <c r="AQ1640" i="1"/>
  <c r="AR1640" i="1"/>
  <c r="AS1640" i="1"/>
  <c r="AL1641" i="1"/>
  <c r="AM1641" i="1"/>
  <c r="AN1641" i="1"/>
  <c r="AO1641" i="1"/>
  <c r="AP1641" i="1"/>
  <c r="AQ1641" i="1"/>
  <c r="AR1641" i="1"/>
  <c r="AS1641" i="1"/>
  <c r="AL1642" i="1"/>
  <c r="AM1642" i="1"/>
  <c r="AN1642" i="1"/>
  <c r="AO1642" i="1"/>
  <c r="AP1642" i="1"/>
  <c r="AQ1642" i="1"/>
  <c r="AR1642" i="1"/>
  <c r="AS1642" i="1"/>
  <c r="AL1643" i="1"/>
  <c r="AM1643" i="1"/>
  <c r="AN1643" i="1"/>
  <c r="AO1643" i="1"/>
  <c r="AP1643" i="1"/>
  <c r="AQ1643" i="1"/>
  <c r="AR1643" i="1"/>
  <c r="AS1643" i="1"/>
  <c r="AL1644" i="1"/>
  <c r="AM1644" i="1"/>
  <c r="AN1644" i="1"/>
  <c r="AP1644" i="1"/>
  <c r="AQ1644" i="1"/>
  <c r="AR1644" i="1"/>
  <c r="AS1644" i="1"/>
  <c r="AL1645" i="1"/>
  <c r="AM1645" i="1"/>
  <c r="AN1645" i="1"/>
  <c r="AO1645" i="1"/>
  <c r="AP1645" i="1"/>
  <c r="AQ1645" i="1"/>
  <c r="AR1645" i="1"/>
  <c r="AS1645" i="1"/>
  <c r="AL1646" i="1"/>
  <c r="AM1646" i="1"/>
  <c r="AN1646" i="1"/>
  <c r="AO1646" i="1"/>
  <c r="AP1646" i="1"/>
  <c r="AQ1646" i="1"/>
  <c r="AR1646" i="1"/>
  <c r="AS1646" i="1"/>
  <c r="AL1647" i="1"/>
  <c r="AM1647" i="1"/>
  <c r="AN1647" i="1"/>
  <c r="AO1647" i="1"/>
  <c r="AP1647" i="1"/>
  <c r="AQ1647" i="1"/>
  <c r="AR1647" i="1"/>
  <c r="AS1647" i="1"/>
  <c r="AL1648" i="1"/>
  <c r="AM1648" i="1"/>
  <c r="AN1648" i="1"/>
  <c r="AP1648" i="1"/>
  <c r="AQ1648" i="1"/>
  <c r="AR1648" i="1"/>
  <c r="AS1648" i="1"/>
  <c r="AL1649" i="1"/>
  <c r="AM1649" i="1"/>
  <c r="AN1649" i="1"/>
  <c r="AO1649" i="1"/>
  <c r="AP1649" i="1"/>
  <c r="AQ1649" i="1"/>
  <c r="AR1649" i="1"/>
  <c r="AS1649" i="1"/>
  <c r="AL1650" i="1"/>
  <c r="AM1650" i="1"/>
  <c r="AN1650" i="1"/>
  <c r="AO1650" i="1"/>
  <c r="AP1650" i="1"/>
  <c r="AQ1650" i="1"/>
  <c r="AR1650" i="1"/>
  <c r="AS1650" i="1"/>
  <c r="AL1651" i="1"/>
  <c r="AM1651" i="1"/>
  <c r="AN1651" i="1"/>
  <c r="AO1651" i="1"/>
  <c r="AP1651" i="1"/>
  <c r="AQ1651" i="1"/>
  <c r="AR1651" i="1"/>
  <c r="AS1651" i="1"/>
  <c r="AL1652" i="1"/>
  <c r="AM1652" i="1"/>
  <c r="AN1652" i="1"/>
  <c r="AP1652" i="1"/>
  <c r="AQ1652" i="1"/>
  <c r="AR1652" i="1"/>
  <c r="AS1652" i="1"/>
  <c r="AL1653" i="1"/>
  <c r="AM1653" i="1"/>
  <c r="AN1653" i="1"/>
  <c r="AO1653" i="1"/>
  <c r="AP1653" i="1"/>
  <c r="AQ1653" i="1"/>
  <c r="AR1653" i="1"/>
  <c r="AS1653" i="1"/>
  <c r="AL1654" i="1"/>
  <c r="AM1654" i="1"/>
  <c r="AN1654" i="1"/>
  <c r="AO1654" i="1"/>
  <c r="AP1654" i="1"/>
  <c r="AQ1654" i="1"/>
  <c r="AR1654" i="1"/>
  <c r="AS1654" i="1"/>
  <c r="AL1655" i="1"/>
  <c r="AM1655" i="1"/>
  <c r="AN1655" i="1"/>
  <c r="AO1655" i="1"/>
  <c r="AP1655" i="1"/>
  <c r="AQ1655" i="1"/>
  <c r="AR1655" i="1"/>
  <c r="AS1655" i="1"/>
  <c r="AL1656" i="1"/>
  <c r="AM1656" i="1"/>
  <c r="AN1656" i="1"/>
  <c r="AP1656" i="1"/>
  <c r="AQ1656" i="1"/>
  <c r="AR1656" i="1"/>
  <c r="AS1656" i="1"/>
  <c r="AL1657" i="1"/>
  <c r="AM1657" i="1"/>
  <c r="AN1657" i="1"/>
  <c r="AO1657" i="1"/>
  <c r="AP1657" i="1"/>
  <c r="AQ1657" i="1"/>
  <c r="AR1657" i="1"/>
  <c r="AS1657" i="1"/>
  <c r="AL1658" i="1"/>
  <c r="AM1658" i="1"/>
  <c r="AN1658" i="1"/>
  <c r="AO1658" i="1"/>
  <c r="AP1658" i="1"/>
  <c r="AQ1658" i="1"/>
  <c r="AR1658" i="1"/>
  <c r="AS1658" i="1"/>
  <c r="AL1659" i="1"/>
  <c r="AM1659" i="1"/>
  <c r="AN1659" i="1"/>
  <c r="AO1659" i="1"/>
  <c r="AP1659" i="1"/>
  <c r="AQ1659" i="1"/>
  <c r="AR1659" i="1"/>
  <c r="AS1659" i="1"/>
  <c r="AL1660" i="1"/>
  <c r="AM1660" i="1"/>
  <c r="AN1660" i="1"/>
  <c r="AP1660" i="1"/>
  <c r="AQ1660" i="1"/>
  <c r="AR1660" i="1"/>
  <c r="AS1660" i="1"/>
  <c r="AL1661" i="1"/>
  <c r="AM1661" i="1"/>
  <c r="AN1661" i="1"/>
  <c r="AO1661" i="1"/>
  <c r="AP1661" i="1"/>
  <c r="AQ1661" i="1"/>
  <c r="AR1661" i="1"/>
  <c r="AS1661" i="1"/>
  <c r="AL1662" i="1"/>
  <c r="AM1662" i="1"/>
  <c r="AN1662" i="1"/>
  <c r="AO1662" i="1"/>
  <c r="AP1662" i="1"/>
  <c r="AQ1662" i="1"/>
  <c r="AR1662" i="1"/>
  <c r="AS1662" i="1"/>
  <c r="AL1663" i="1"/>
  <c r="AM1663" i="1"/>
  <c r="AN1663" i="1"/>
  <c r="AO1663" i="1"/>
  <c r="AP1663" i="1"/>
  <c r="AQ1663" i="1"/>
  <c r="AR1663" i="1"/>
  <c r="AS1663" i="1"/>
  <c r="AL1664" i="1"/>
  <c r="AM1664" i="1"/>
  <c r="AN1664" i="1"/>
  <c r="AP1664" i="1"/>
  <c r="AQ1664" i="1"/>
  <c r="AR1664" i="1"/>
  <c r="AS1664" i="1"/>
  <c r="AL1665" i="1"/>
  <c r="AM1665" i="1"/>
  <c r="AN1665" i="1"/>
  <c r="AO1665" i="1"/>
  <c r="AP1665" i="1"/>
  <c r="AQ1665" i="1"/>
  <c r="AR1665" i="1"/>
  <c r="AS1665" i="1"/>
  <c r="AL1666" i="1"/>
  <c r="AM1666" i="1"/>
  <c r="AN1666" i="1"/>
  <c r="AO1666" i="1"/>
  <c r="AP1666" i="1"/>
  <c r="AQ1666" i="1"/>
  <c r="AR1666" i="1"/>
  <c r="AS1666" i="1"/>
  <c r="AL1667" i="1"/>
  <c r="AM1667" i="1"/>
  <c r="AN1667" i="1"/>
  <c r="AO1667" i="1"/>
  <c r="AP1667" i="1"/>
  <c r="AQ1667" i="1"/>
  <c r="AR1667" i="1"/>
  <c r="AS1667" i="1"/>
  <c r="AL1668" i="1"/>
  <c r="AM1668" i="1"/>
  <c r="AN1668" i="1"/>
  <c r="AP1668" i="1"/>
  <c r="AQ1668" i="1"/>
  <c r="AR1668" i="1"/>
  <c r="AS1668" i="1"/>
  <c r="AL1669" i="1"/>
  <c r="AM1669" i="1"/>
  <c r="AN1669" i="1"/>
  <c r="AO1669" i="1"/>
  <c r="AP1669" i="1"/>
  <c r="AQ1669" i="1"/>
  <c r="AR1669" i="1"/>
  <c r="AS1669" i="1"/>
  <c r="AL1670" i="1"/>
  <c r="AM1670" i="1"/>
  <c r="AN1670" i="1"/>
  <c r="AO1670" i="1"/>
  <c r="AP1670" i="1"/>
  <c r="AQ1670" i="1"/>
  <c r="AR1670" i="1"/>
  <c r="AS1670" i="1"/>
  <c r="AL1671" i="1"/>
  <c r="AM1671" i="1"/>
  <c r="AN1671" i="1"/>
  <c r="AO1671" i="1"/>
  <c r="AP1671" i="1"/>
  <c r="AQ1671" i="1"/>
  <c r="AR1671" i="1"/>
  <c r="AS1671" i="1"/>
  <c r="AL1672" i="1"/>
  <c r="AM1672" i="1"/>
  <c r="AN1672" i="1"/>
  <c r="AP1672" i="1"/>
  <c r="AQ1672" i="1"/>
  <c r="AR1672" i="1"/>
  <c r="AS1672" i="1"/>
  <c r="AL1673" i="1"/>
  <c r="AM1673" i="1"/>
  <c r="AN1673" i="1"/>
  <c r="AO1673" i="1"/>
  <c r="AP1673" i="1"/>
  <c r="AQ1673" i="1"/>
  <c r="AR1673" i="1"/>
  <c r="AS1673" i="1"/>
  <c r="AL1674" i="1"/>
  <c r="AM1674" i="1"/>
  <c r="AN1674" i="1"/>
  <c r="AO1674" i="1"/>
  <c r="AP1674" i="1"/>
  <c r="AQ1674" i="1"/>
  <c r="AR1674" i="1"/>
  <c r="AS1674" i="1"/>
  <c r="AL1675" i="1"/>
  <c r="AM1675" i="1"/>
  <c r="AN1675" i="1"/>
  <c r="AO1675" i="1"/>
  <c r="AP1675" i="1"/>
  <c r="AQ1675" i="1"/>
  <c r="AR1675" i="1"/>
  <c r="AS1675" i="1"/>
  <c r="AL1676" i="1"/>
  <c r="AM1676" i="1"/>
  <c r="AN1676" i="1"/>
  <c r="AP1676" i="1"/>
  <c r="AQ1676" i="1"/>
  <c r="AR1676" i="1"/>
  <c r="AS1676" i="1"/>
  <c r="AL1677" i="1"/>
  <c r="AM1677" i="1"/>
  <c r="AN1677" i="1"/>
  <c r="AO1677" i="1"/>
  <c r="AP1677" i="1"/>
  <c r="AQ1677" i="1"/>
  <c r="AR1677" i="1"/>
  <c r="AS1677" i="1"/>
  <c r="AL1678" i="1"/>
  <c r="AM1678" i="1"/>
  <c r="AN1678" i="1"/>
  <c r="AO1678" i="1"/>
  <c r="AP1678" i="1"/>
  <c r="AQ1678" i="1"/>
  <c r="AR1678" i="1"/>
  <c r="AS1678" i="1"/>
  <c r="AL1679" i="1"/>
  <c r="AM1679" i="1"/>
  <c r="AN1679" i="1"/>
  <c r="AO1679" i="1"/>
  <c r="AP1679" i="1"/>
  <c r="AQ1679" i="1"/>
  <c r="AR1679" i="1"/>
  <c r="AS1679" i="1"/>
  <c r="AL1680" i="1"/>
  <c r="AM1680" i="1"/>
  <c r="AN1680" i="1"/>
  <c r="AP1680" i="1"/>
  <c r="AQ1680" i="1"/>
  <c r="AR1680" i="1"/>
  <c r="AS1680" i="1"/>
  <c r="AL1681" i="1"/>
  <c r="AM1681" i="1"/>
  <c r="AN1681" i="1"/>
  <c r="AO1681" i="1"/>
  <c r="AP1681" i="1"/>
  <c r="AQ1681" i="1"/>
  <c r="AR1681" i="1"/>
  <c r="AS1681" i="1"/>
  <c r="AL1682" i="1"/>
  <c r="AM1682" i="1"/>
  <c r="AN1682" i="1"/>
  <c r="AO1682" i="1"/>
  <c r="AP1682" i="1"/>
  <c r="AQ1682" i="1"/>
  <c r="AR1682" i="1"/>
  <c r="AS1682" i="1"/>
  <c r="AL1683" i="1"/>
  <c r="AM1683" i="1"/>
  <c r="AN1683" i="1"/>
  <c r="AO1683" i="1"/>
  <c r="AP1683" i="1"/>
  <c r="AQ1683" i="1"/>
  <c r="AR1683" i="1"/>
  <c r="AS1683" i="1"/>
  <c r="AL1684" i="1"/>
  <c r="AM1684" i="1"/>
  <c r="AN1684" i="1"/>
  <c r="AP1684" i="1"/>
  <c r="AQ1684" i="1"/>
  <c r="AR1684" i="1"/>
  <c r="AS1684" i="1"/>
  <c r="AL1685" i="1"/>
  <c r="AM1685" i="1"/>
  <c r="AN1685" i="1"/>
  <c r="AO1685" i="1"/>
  <c r="AP1685" i="1"/>
  <c r="AQ1685" i="1"/>
  <c r="AR1685" i="1"/>
  <c r="AS1685" i="1"/>
  <c r="AL1686" i="1"/>
  <c r="AM1686" i="1"/>
  <c r="AN1686" i="1"/>
  <c r="AO1686" i="1"/>
  <c r="AP1686" i="1"/>
  <c r="AQ1686" i="1"/>
  <c r="AR1686" i="1"/>
  <c r="AS1686" i="1"/>
  <c r="AL1687" i="1"/>
  <c r="AM1687" i="1"/>
  <c r="AN1687" i="1"/>
  <c r="AO1687" i="1"/>
  <c r="AP1687" i="1"/>
  <c r="AQ1687" i="1"/>
  <c r="AR1687" i="1"/>
  <c r="AS1687" i="1"/>
  <c r="AL1688" i="1"/>
  <c r="AM1688" i="1"/>
  <c r="AN1688" i="1"/>
  <c r="AP1688" i="1"/>
  <c r="AQ1688" i="1"/>
  <c r="AR1688" i="1"/>
  <c r="AS1688" i="1"/>
  <c r="AL1689" i="1"/>
  <c r="AM1689" i="1"/>
  <c r="AN1689" i="1"/>
  <c r="AO1689" i="1"/>
  <c r="AP1689" i="1"/>
  <c r="AQ1689" i="1"/>
  <c r="AR1689" i="1"/>
  <c r="AS1689" i="1"/>
  <c r="AL1690" i="1"/>
  <c r="AM1690" i="1"/>
  <c r="AN1690" i="1"/>
  <c r="AO1690" i="1"/>
  <c r="AP1690" i="1"/>
  <c r="AQ1690" i="1"/>
  <c r="AR1690" i="1"/>
  <c r="AS1690" i="1"/>
  <c r="AL1691" i="1"/>
  <c r="AM1691" i="1"/>
  <c r="AN1691" i="1"/>
  <c r="AO1691" i="1"/>
  <c r="AP1691" i="1"/>
  <c r="AQ1691" i="1"/>
  <c r="AR1691" i="1"/>
  <c r="AS1691" i="1"/>
  <c r="AL1692" i="1"/>
  <c r="AM1692" i="1"/>
  <c r="AN1692" i="1"/>
  <c r="AP1692" i="1"/>
  <c r="AQ1692" i="1"/>
  <c r="AR1692" i="1"/>
  <c r="AS1692" i="1"/>
  <c r="AL1693" i="1"/>
  <c r="AM1693" i="1"/>
  <c r="AN1693" i="1"/>
  <c r="AO1693" i="1"/>
  <c r="AP1693" i="1"/>
  <c r="AQ1693" i="1"/>
  <c r="AR1693" i="1"/>
  <c r="AS1693" i="1"/>
  <c r="AL1694" i="1"/>
  <c r="AM1694" i="1"/>
  <c r="AN1694" i="1"/>
  <c r="AO1694" i="1"/>
  <c r="AP1694" i="1"/>
  <c r="AQ1694" i="1"/>
  <c r="AR1694" i="1"/>
  <c r="AS1694" i="1"/>
  <c r="AL1695" i="1"/>
  <c r="AM1695" i="1"/>
  <c r="AN1695" i="1"/>
  <c r="AO1695" i="1"/>
  <c r="AP1695" i="1"/>
  <c r="AQ1695" i="1"/>
  <c r="AR1695" i="1"/>
  <c r="AS1695" i="1"/>
  <c r="AL1696" i="1"/>
  <c r="AM1696" i="1"/>
  <c r="AN1696" i="1"/>
  <c r="AP1696" i="1"/>
  <c r="AQ1696" i="1"/>
  <c r="AR1696" i="1"/>
  <c r="AS1696" i="1"/>
  <c r="AL1697" i="1"/>
  <c r="AM1697" i="1"/>
  <c r="AN1697" i="1"/>
  <c r="AO1697" i="1"/>
  <c r="AP1697" i="1"/>
  <c r="AQ1697" i="1"/>
  <c r="AR1697" i="1"/>
  <c r="AS1697" i="1"/>
  <c r="AL1698" i="1"/>
  <c r="AM1698" i="1"/>
  <c r="AN1698" i="1"/>
  <c r="AO1698" i="1"/>
  <c r="AP1698" i="1"/>
  <c r="AQ1698" i="1"/>
  <c r="AR1698" i="1"/>
  <c r="AS1698" i="1"/>
  <c r="AL1699" i="1"/>
  <c r="AM1699" i="1"/>
  <c r="AN1699" i="1"/>
  <c r="AO1699" i="1"/>
  <c r="AP1699" i="1"/>
  <c r="AQ1699" i="1"/>
  <c r="AR1699" i="1"/>
  <c r="AS1699" i="1"/>
  <c r="AL1700" i="1"/>
  <c r="AM1700" i="1"/>
  <c r="AN1700" i="1"/>
  <c r="AP1700" i="1"/>
  <c r="AQ1700" i="1"/>
  <c r="AR1700" i="1"/>
  <c r="AS1700" i="1"/>
  <c r="AL1701" i="1"/>
  <c r="AM1701" i="1"/>
  <c r="AN1701" i="1"/>
  <c r="AO1701" i="1"/>
  <c r="AP1701" i="1"/>
  <c r="AQ1701" i="1"/>
  <c r="AR1701" i="1"/>
  <c r="AS1701" i="1"/>
  <c r="AL1702" i="1"/>
  <c r="AM1702" i="1"/>
  <c r="AN1702" i="1"/>
  <c r="AO1702" i="1"/>
  <c r="AP1702" i="1"/>
  <c r="AQ1702" i="1"/>
  <c r="AR1702" i="1"/>
  <c r="AS1702" i="1"/>
  <c r="AL1703" i="1"/>
  <c r="AM1703" i="1"/>
  <c r="AN1703" i="1"/>
  <c r="AO1703" i="1"/>
  <c r="AP1703" i="1"/>
  <c r="AQ1703" i="1"/>
  <c r="AR1703" i="1"/>
  <c r="AS1703" i="1"/>
  <c r="AL1704" i="1"/>
  <c r="AM1704" i="1"/>
  <c r="AN1704" i="1"/>
  <c r="AP1704" i="1"/>
  <c r="AQ1704" i="1"/>
  <c r="AR1704" i="1"/>
  <c r="AS1704" i="1"/>
  <c r="AL1705" i="1"/>
  <c r="AM1705" i="1"/>
  <c r="AN1705" i="1"/>
  <c r="AO1705" i="1"/>
  <c r="AP1705" i="1"/>
  <c r="AQ1705" i="1"/>
  <c r="AR1705" i="1"/>
  <c r="AS1705" i="1"/>
  <c r="AL1706" i="1"/>
  <c r="AM1706" i="1"/>
  <c r="AN1706" i="1"/>
  <c r="AO1706" i="1"/>
  <c r="AP1706" i="1"/>
  <c r="AQ1706" i="1"/>
  <c r="AR1706" i="1"/>
  <c r="AS1706" i="1"/>
  <c r="AL1707" i="1"/>
  <c r="AM1707" i="1"/>
  <c r="AN1707" i="1"/>
  <c r="AO1707" i="1"/>
  <c r="AP1707" i="1"/>
  <c r="AQ1707" i="1"/>
  <c r="AR1707" i="1"/>
  <c r="AS1707" i="1"/>
  <c r="AL1708" i="1"/>
  <c r="AM1708" i="1"/>
  <c r="AN1708" i="1"/>
  <c r="AP1708" i="1"/>
  <c r="AQ1708" i="1"/>
  <c r="AR1708" i="1"/>
  <c r="AS1708" i="1"/>
  <c r="AL1709" i="1"/>
  <c r="AM1709" i="1"/>
  <c r="AN1709" i="1"/>
  <c r="AO1709" i="1"/>
  <c r="AP1709" i="1"/>
  <c r="AQ1709" i="1"/>
  <c r="AR1709" i="1"/>
  <c r="AS1709" i="1"/>
  <c r="AL1710" i="1"/>
  <c r="AM1710" i="1"/>
  <c r="AN1710" i="1"/>
  <c r="AO1710" i="1"/>
  <c r="AP1710" i="1"/>
  <c r="AQ1710" i="1"/>
  <c r="AR1710" i="1"/>
  <c r="AS1710" i="1"/>
  <c r="AL1711" i="1"/>
  <c r="AM1711" i="1"/>
  <c r="AN1711" i="1"/>
  <c r="AO1711" i="1"/>
  <c r="AP1711" i="1"/>
  <c r="AQ1711" i="1"/>
  <c r="AR1711" i="1"/>
  <c r="AS1711" i="1"/>
  <c r="AL1712" i="1"/>
  <c r="AM1712" i="1"/>
  <c r="AN1712" i="1"/>
  <c r="AP1712" i="1"/>
  <c r="AQ1712" i="1"/>
  <c r="AR1712" i="1"/>
  <c r="AS1712" i="1"/>
  <c r="AL1713" i="1"/>
  <c r="AM1713" i="1"/>
  <c r="AN1713" i="1"/>
  <c r="AO1713" i="1"/>
  <c r="AP1713" i="1"/>
  <c r="AQ1713" i="1"/>
  <c r="AR1713" i="1"/>
  <c r="AS1713" i="1"/>
  <c r="AL1714" i="1"/>
  <c r="AM1714" i="1"/>
  <c r="AN1714" i="1"/>
  <c r="AO1714" i="1"/>
  <c r="AP1714" i="1"/>
  <c r="AQ1714" i="1"/>
  <c r="AR1714" i="1"/>
  <c r="AS1714" i="1"/>
  <c r="AL1715" i="1"/>
  <c r="AM1715" i="1"/>
  <c r="AN1715" i="1"/>
  <c r="AO1715" i="1"/>
  <c r="AP1715" i="1"/>
  <c r="AQ1715" i="1"/>
  <c r="AR1715" i="1"/>
  <c r="AS1715" i="1"/>
  <c r="AL1716" i="1"/>
  <c r="AM1716" i="1"/>
  <c r="AN1716" i="1"/>
  <c r="AP1716" i="1"/>
  <c r="AQ1716" i="1"/>
  <c r="AR1716" i="1"/>
  <c r="AS1716" i="1"/>
  <c r="AL1717" i="1"/>
  <c r="AM1717" i="1"/>
  <c r="AN1717" i="1"/>
  <c r="AO1717" i="1"/>
  <c r="AP1717" i="1"/>
  <c r="AQ1717" i="1"/>
  <c r="AR1717" i="1"/>
  <c r="AS1717" i="1"/>
  <c r="AL1718" i="1"/>
  <c r="AM1718" i="1"/>
  <c r="AN1718" i="1"/>
  <c r="AO1718" i="1"/>
  <c r="AP1718" i="1"/>
  <c r="AQ1718" i="1"/>
  <c r="AR1718" i="1"/>
  <c r="AS1718" i="1"/>
  <c r="AL1719" i="1"/>
  <c r="AM1719" i="1"/>
  <c r="AN1719" i="1"/>
  <c r="AO1719" i="1"/>
  <c r="AP1719" i="1"/>
  <c r="AQ1719" i="1"/>
  <c r="AR1719" i="1"/>
  <c r="AS1719" i="1"/>
  <c r="AL1720" i="1"/>
  <c r="AM1720" i="1"/>
  <c r="AN1720" i="1"/>
  <c r="AP1720" i="1"/>
  <c r="AQ1720" i="1"/>
  <c r="AR1720" i="1"/>
  <c r="AS1720" i="1"/>
  <c r="AL1721" i="1"/>
  <c r="AM1721" i="1"/>
  <c r="AN1721" i="1"/>
  <c r="AO1721" i="1"/>
  <c r="AP1721" i="1"/>
  <c r="AQ1721" i="1"/>
  <c r="AR1721" i="1"/>
  <c r="AS1721" i="1"/>
  <c r="AL1722" i="1"/>
  <c r="AM1722" i="1"/>
  <c r="AN1722" i="1"/>
  <c r="AO1722" i="1"/>
  <c r="AP1722" i="1"/>
  <c r="AQ1722" i="1"/>
  <c r="AR1722" i="1"/>
  <c r="AS1722" i="1"/>
  <c r="AL1723" i="1"/>
  <c r="AM1723" i="1"/>
  <c r="AN1723" i="1"/>
  <c r="AO1723" i="1"/>
  <c r="AP1723" i="1"/>
  <c r="AQ1723" i="1"/>
  <c r="AR1723" i="1"/>
  <c r="AS1723" i="1"/>
  <c r="AL1724" i="1"/>
  <c r="AM1724" i="1"/>
  <c r="AN1724" i="1"/>
  <c r="AP1724" i="1"/>
  <c r="AQ1724" i="1"/>
  <c r="AR1724" i="1"/>
  <c r="AS1724" i="1"/>
  <c r="AL1725" i="1"/>
  <c r="AM1725" i="1"/>
  <c r="AN1725" i="1"/>
  <c r="AO1725" i="1"/>
  <c r="AP1725" i="1"/>
  <c r="AQ1725" i="1"/>
  <c r="AR1725" i="1"/>
  <c r="AS1725" i="1"/>
  <c r="AL1726" i="1"/>
  <c r="AM1726" i="1"/>
  <c r="AN1726" i="1"/>
  <c r="AO1726" i="1"/>
  <c r="AP1726" i="1"/>
  <c r="AQ1726" i="1"/>
  <c r="AR1726" i="1"/>
  <c r="AS1726" i="1"/>
  <c r="AL1727" i="1"/>
  <c r="AM1727" i="1"/>
  <c r="AN1727" i="1"/>
  <c r="AO1727" i="1"/>
  <c r="AP1727" i="1"/>
  <c r="AQ1727" i="1"/>
  <c r="AR1727" i="1"/>
  <c r="AS1727" i="1"/>
  <c r="AL1728" i="1"/>
  <c r="AM1728" i="1"/>
  <c r="AN1728" i="1"/>
  <c r="AO1728" i="1"/>
  <c r="AP1728" i="1"/>
  <c r="AQ1728" i="1"/>
  <c r="AR1728" i="1"/>
  <c r="AS1728" i="1"/>
  <c r="AL1729" i="1"/>
  <c r="AM1729" i="1"/>
  <c r="AN1729" i="1"/>
  <c r="AO1729" i="1"/>
  <c r="AP1729" i="1"/>
  <c r="AQ1729" i="1"/>
  <c r="AR1729" i="1"/>
  <c r="AS1729" i="1"/>
  <c r="AL1730" i="1"/>
  <c r="AM1730" i="1"/>
  <c r="AN1730" i="1"/>
  <c r="AO1730" i="1"/>
  <c r="AP1730" i="1"/>
  <c r="AQ1730" i="1"/>
  <c r="AR1730" i="1"/>
  <c r="AS1730" i="1"/>
  <c r="AL1731" i="1"/>
  <c r="AM1731" i="1"/>
  <c r="AN1731" i="1"/>
  <c r="AO1731" i="1"/>
  <c r="AP1731" i="1"/>
  <c r="AQ1731" i="1"/>
  <c r="AR1731" i="1"/>
  <c r="AS1731" i="1"/>
  <c r="AL1732" i="1"/>
  <c r="AM1732" i="1"/>
  <c r="AN1732" i="1"/>
  <c r="AO1732" i="1"/>
  <c r="AP1732" i="1"/>
  <c r="AQ1732" i="1"/>
  <c r="AR1732" i="1"/>
  <c r="AS1732" i="1"/>
  <c r="AL1733" i="1"/>
  <c r="AM1733" i="1"/>
  <c r="AN1733" i="1"/>
  <c r="AO1733" i="1"/>
  <c r="AP1733" i="1"/>
  <c r="AQ1733" i="1"/>
  <c r="AR1733" i="1"/>
  <c r="AS1733" i="1"/>
  <c r="AL1734" i="1"/>
  <c r="AM1734" i="1"/>
  <c r="AN1734" i="1"/>
  <c r="AO1734" i="1"/>
  <c r="AP1734" i="1"/>
  <c r="AQ1734" i="1"/>
  <c r="AR1734" i="1"/>
  <c r="AS1734" i="1"/>
  <c r="AL1735" i="1"/>
  <c r="AM1735" i="1"/>
  <c r="AN1735" i="1"/>
  <c r="AO1735" i="1"/>
  <c r="AP1735" i="1"/>
  <c r="AQ1735" i="1"/>
  <c r="AR1735" i="1"/>
  <c r="AS1735" i="1"/>
  <c r="AL1736" i="1"/>
  <c r="AM1736" i="1"/>
  <c r="AN1736" i="1"/>
  <c r="AO1736" i="1"/>
  <c r="AP1736" i="1"/>
  <c r="AQ1736" i="1"/>
  <c r="AR1736" i="1"/>
  <c r="AS1736" i="1"/>
  <c r="AL1737" i="1"/>
  <c r="AM1737" i="1"/>
  <c r="AN1737" i="1"/>
  <c r="AO1737" i="1"/>
  <c r="AP1737" i="1"/>
  <c r="AQ1737" i="1"/>
  <c r="AR1737" i="1"/>
  <c r="AS1737" i="1"/>
  <c r="AL1738" i="1"/>
  <c r="AM1738" i="1"/>
  <c r="AN1738" i="1"/>
  <c r="AO1738" i="1"/>
  <c r="AP1738" i="1"/>
  <c r="AQ1738" i="1"/>
  <c r="AR1738" i="1"/>
  <c r="AS1738" i="1"/>
  <c r="AL1739" i="1"/>
  <c r="AM1739" i="1"/>
  <c r="AN1739" i="1"/>
  <c r="AO1739" i="1"/>
  <c r="AP1739" i="1"/>
  <c r="AQ1739" i="1"/>
  <c r="AR1739" i="1"/>
  <c r="AS1739" i="1"/>
  <c r="AL1740" i="1"/>
  <c r="AM1740" i="1"/>
  <c r="AN1740" i="1"/>
  <c r="AO1740" i="1"/>
  <c r="AP1740" i="1"/>
  <c r="AQ1740" i="1"/>
  <c r="AR1740" i="1"/>
  <c r="AS1740" i="1"/>
  <c r="AL1741" i="1"/>
  <c r="AM1741" i="1"/>
  <c r="AN1741" i="1"/>
  <c r="AO1741" i="1"/>
  <c r="AP1741" i="1"/>
  <c r="AQ1741" i="1"/>
  <c r="AR1741" i="1"/>
  <c r="AS1741" i="1"/>
  <c r="AL1742" i="1"/>
  <c r="AM1742" i="1"/>
  <c r="AN1742" i="1"/>
  <c r="AO1742" i="1"/>
  <c r="AP1742" i="1"/>
  <c r="AQ1742" i="1"/>
  <c r="AR1742" i="1"/>
  <c r="AS1742" i="1"/>
  <c r="AL1743" i="1"/>
  <c r="AM1743" i="1"/>
  <c r="AN1743" i="1"/>
  <c r="AO1743" i="1"/>
  <c r="AP1743" i="1"/>
  <c r="AQ1743" i="1"/>
  <c r="AR1743" i="1"/>
  <c r="AS1743" i="1"/>
  <c r="AL1744" i="1"/>
  <c r="AM1744" i="1"/>
  <c r="AN1744" i="1"/>
  <c r="AO1744" i="1"/>
  <c r="AP1744" i="1"/>
  <c r="AQ1744" i="1"/>
  <c r="AR1744" i="1"/>
  <c r="AS1744" i="1"/>
  <c r="AL1745" i="1"/>
  <c r="AM1745" i="1"/>
  <c r="AN1745" i="1"/>
  <c r="AO1745" i="1"/>
  <c r="AP1745" i="1"/>
  <c r="AQ1745" i="1"/>
  <c r="AR1745" i="1"/>
  <c r="AS1745" i="1"/>
  <c r="AL1746" i="1"/>
  <c r="AM1746" i="1"/>
  <c r="AN1746" i="1"/>
  <c r="AO1746" i="1"/>
  <c r="AP1746" i="1"/>
  <c r="AQ1746" i="1"/>
  <c r="AR1746" i="1"/>
  <c r="AS1746" i="1"/>
  <c r="AL1747" i="1"/>
  <c r="AM1747" i="1"/>
  <c r="AN1747" i="1"/>
  <c r="AO1747" i="1"/>
  <c r="AP1747" i="1"/>
  <c r="AQ1747" i="1"/>
  <c r="AR1747" i="1"/>
  <c r="AS1747" i="1"/>
  <c r="AL1748" i="1"/>
  <c r="AM1748" i="1"/>
  <c r="AN1748" i="1"/>
  <c r="AO1748" i="1"/>
  <c r="AP1748" i="1"/>
  <c r="AQ1748" i="1"/>
  <c r="AR1748" i="1"/>
  <c r="AS1748" i="1"/>
  <c r="AL1749" i="1"/>
  <c r="AM1749" i="1"/>
  <c r="AN1749" i="1"/>
  <c r="AO1749" i="1"/>
  <c r="AP1749" i="1"/>
  <c r="AQ1749" i="1"/>
  <c r="AR1749" i="1"/>
  <c r="AS1749" i="1"/>
  <c r="AL1750" i="1"/>
  <c r="AM1750" i="1"/>
  <c r="AN1750" i="1"/>
  <c r="AO1750" i="1"/>
  <c r="AP1750" i="1"/>
  <c r="AQ1750" i="1"/>
  <c r="AR1750" i="1"/>
  <c r="AS1750" i="1"/>
  <c r="AL1751" i="1"/>
  <c r="AM1751" i="1"/>
  <c r="AN1751" i="1"/>
  <c r="AO1751" i="1"/>
  <c r="AP1751" i="1"/>
  <c r="AQ1751" i="1"/>
  <c r="AR1751" i="1"/>
  <c r="AS1751" i="1"/>
  <c r="AL1752" i="1"/>
  <c r="AM1752" i="1"/>
  <c r="AN1752" i="1"/>
  <c r="AO1752" i="1"/>
  <c r="AP1752" i="1"/>
  <c r="AQ1752" i="1"/>
  <c r="AR1752" i="1"/>
  <c r="AS1752" i="1"/>
  <c r="AL1753" i="1"/>
  <c r="AM1753" i="1"/>
  <c r="AN1753" i="1"/>
  <c r="AO1753" i="1"/>
  <c r="AP1753" i="1"/>
  <c r="AQ1753" i="1"/>
  <c r="AR1753" i="1"/>
  <c r="AS1753" i="1"/>
  <c r="AL1754" i="1"/>
  <c r="AM1754" i="1"/>
  <c r="AN1754" i="1"/>
  <c r="AO1754" i="1"/>
  <c r="AP1754" i="1"/>
  <c r="AQ1754" i="1"/>
  <c r="AR1754" i="1"/>
  <c r="AS1754" i="1"/>
  <c r="AL1755" i="1"/>
  <c r="AM1755" i="1"/>
  <c r="AN1755" i="1"/>
  <c r="AO1755" i="1"/>
  <c r="AP1755" i="1"/>
  <c r="AQ1755" i="1"/>
  <c r="AR1755" i="1"/>
  <c r="AS1755" i="1"/>
  <c r="AL1756" i="1"/>
  <c r="AM1756" i="1"/>
  <c r="AN1756" i="1"/>
  <c r="AO1756" i="1"/>
  <c r="AP1756" i="1"/>
  <c r="AQ1756" i="1"/>
  <c r="AR1756" i="1"/>
  <c r="AS1756" i="1"/>
  <c r="AL1757" i="1"/>
  <c r="AM1757" i="1"/>
  <c r="AN1757" i="1"/>
  <c r="AO1757" i="1"/>
  <c r="AP1757" i="1"/>
  <c r="AQ1757" i="1"/>
  <c r="AR1757" i="1"/>
  <c r="AS1757" i="1"/>
  <c r="AL1758" i="1"/>
  <c r="AM1758" i="1"/>
  <c r="AN1758" i="1"/>
  <c r="AO1758" i="1"/>
  <c r="AP1758" i="1"/>
  <c r="AQ1758" i="1"/>
  <c r="AR1758" i="1"/>
  <c r="AS1758" i="1"/>
  <c r="AL1759" i="1"/>
  <c r="AM1759" i="1"/>
  <c r="AN1759" i="1"/>
  <c r="AO1759" i="1"/>
  <c r="AP1759" i="1"/>
  <c r="AQ1759" i="1"/>
  <c r="AR1759" i="1"/>
  <c r="AS1759" i="1"/>
  <c r="AL1760" i="1"/>
  <c r="AM1760" i="1"/>
  <c r="AN1760" i="1"/>
  <c r="AO1760" i="1"/>
  <c r="AP1760" i="1"/>
  <c r="AQ1760" i="1"/>
  <c r="AR1760" i="1"/>
  <c r="AS1760" i="1"/>
  <c r="AL1761" i="1"/>
  <c r="AM1761" i="1"/>
  <c r="AN1761" i="1"/>
  <c r="AO1761" i="1"/>
  <c r="AP1761" i="1"/>
  <c r="AQ1761" i="1"/>
  <c r="AR1761" i="1"/>
  <c r="AS1761" i="1"/>
  <c r="AL1762" i="1"/>
  <c r="AM1762" i="1"/>
  <c r="AN1762" i="1"/>
  <c r="AO1762" i="1"/>
  <c r="AP1762" i="1"/>
  <c r="AQ1762" i="1"/>
  <c r="AR1762" i="1"/>
  <c r="AS1762" i="1"/>
  <c r="AL1763" i="1"/>
  <c r="AM1763" i="1"/>
  <c r="AN1763" i="1"/>
  <c r="AO1763" i="1"/>
  <c r="AP1763" i="1"/>
  <c r="AQ1763" i="1"/>
  <c r="AR1763" i="1"/>
  <c r="AS1763" i="1"/>
  <c r="AL1764" i="1"/>
  <c r="AM1764" i="1"/>
  <c r="AN1764" i="1"/>
  <c r="AO1764" i="1"/>
  <c r="AP1764" i="1"/>
  <c r="AQ1764" i="1"/>
  <c r="AR1764" i="1"/>
  <c r="AS1764" i="1"/>
  <c r="AL1765" i="1"/>
  <c r="AM1765" i="1"/>
  <c r="AN1765" i="1"/>
  <c r="AO1765" i="1"/>
  <c r="AP1765" i="1"/>
  <c r="AQ1765" i="1"/>
  <c r="AR1765" i="1"/>
  <c r="AS1765" i="1"/>
  <c r="AL1766" i="1"/>
  <c r="AM1766" i="1"/>
  <c r="AN1766" i="1"/>
  <c r="AO1766" i="1"/>
  <c r="AP1766" i="1"/>
  <c r="AQ1766" i="1"/>
  <c r="AR1766" i="1"/>
  <c r="AS1766" i="1"/>
  <c r="AL1767" i="1"/>
  <c r="AM1767" i="1"/>
  <c r="AN1767" i="1"/>
  <c r="AO1767" i="1"/>
  <c r="AP1767" i="1"/>
  <c r="AQ1767" i="1"/>
  <c r="AR1767" i="1"/>
  <c r="AS1767" i="1"/>
  <c r="AL1768" i="1"/>
  <c r="AM1768" i="1"/>
  <c r="AN1768" i="1"/>
  <c r="AO1768" i="1"/>
  <c r="AP1768" i="1"/>
  <c r="AQ1768" i="1"/>
  <c r="AR1768" i="1"/>
  <c r="AS1768" i="1"/>
  <c r="AL1769" i="1"/>
  <c r="AM1769" i="1"/>
  <c r="AN1769" i="1"/>
  <c r="AO1769" i="1"/>
  <c r="AP1769" i="1"/>
  <c r="AQ1769" i="1"/>
  <c r="AR1769" i="1"/>
  <c r="AS1769" i="1"/>
  <c r="AL1770" i="1"/>
  <c r="AM1770" i="1"/>
  <c r="AN1770" i="1"/>
  <c r="AO1770" i="1"/>
  <c r="AP1770" i="1"/>
  <c r="AQ1770" i="1"/>
  <c r="AR1770" i="1"/>
  <c r="AS1770" i="1"/>
  <c r="AL1771" i="1"/>
  <c r="AM1771" i="1"/>
  <c r="AN1771" i="1"/>
  <c r="AO1771" i="1"/>
  <c r="AP1771" i="1"/>
  <c r="AQ1771" i="1"/>
  <c r="AR1771" i="1"/>
  <c r="AS1771" i="1"/>
  <c r="AL1772" i="1"/>
  <c r="AM1772" i="1"/>
  <c r="AN1772" i="1"/>
  <c r="AO1772" i="1"/>
  <c r="AP1772" i="1"/>
  <c r="AQ1772" i="1"/>
  <c r="AR1772" i="1"/>
  <c r="AS1772" i="1"/>
  <c r="AL1773" i="1"/>
  <c r="AM1773" i="1"/>
  <c r="AN1773" i="1"/>
  <c r="AO1773" i="1"/>
  <c r="AP1773" i="1"/>
  <c r="AQ1773" i="1"/>
  <c r="AR1773" i="1"/>
  <c r="AS1773" i="1"/>
  <c r="AL1774" i="1"/>
  <c r="AM1774" i="1"/>
  <c r="AN1774" i="1"/>
  <c r="AO1774" i="1"/>
  <c r="AP1774" i="1"/>
  <c r="AQ1774" i="1"/>
  <c r="AR1774" i="1"/>
  <c r="AS1774" i="1"/>
  <c r="AL1775" i="1"/>
  <c r="AM1775" i="1"/>
  <c r="AN1775" i="1"/>
  <c r="AO1775" i="1"/>
  <c r="AP1775" i="1"/>
  <c r="AQ1775" i="1"/>
  <c r="AR1775" i="1"/>
  <c r="AS1775" i="1"/>
  <c r="AL1776" i="1"/>
  <c r="AM1776" i="1"/>
  <c r="AN1776" i="1"/>
  <c r="AO1776" i="1"/>
  <c r="AP1776" i="1"/>
  <c r="AQ1776" i="1"/>
  <c r="AR1776" i="1"/>
  <c r="AS1776" i="1"/>
  <c r="AL1777" i="1"/>
  <c r="AM1777" i="1"/>
  <c r="AN1777" i="1"/>
  <c r="AO1777" i="1"/>
  <c r="AP1777" i="1"/>
  <c r="AQ1777" i="1"/>
  <c r="AR1777" i="1"/>
  <c r="AS1777" i="1"/>
  <c r="AL1778" i="1"/>
  <c r="AM1778" i="1"/>
  <c r="AN1778" i="1"/>
  <c r="AO1778" i="1"/>
  <c r="AP1778" i="1"/>
  <c r="AQ1778" i="1"/>
  <c r="AR1778" i="1"/>
  <c r="AS1778" i="1"/>
  <c r="AL1779" i="1"/>
  <c r="AM1779" i="1"/>
  <c r="AN1779" i="1"/>
  <c r="AO1779" i="1"/>
  <c r="AP1779" i="1"/>
  <c r="AQ1779" i="1"/>
  <c r="AR1779" i="1"/>
  <c r="AS1779" i="1"/>
  <c r="AL1780" i="1"/>
  <c r="AM1780" i="1"/>
  <c r="AN1780" i="1"/>
  <c r="AO1780" i="1"/>
  <c r="AP1780" i="1"/>
  <c r="AQ1780" i="1"/>
  <c r="AR1780" i="1"/>
  <c r="AS1780" i="1"/>
  <c r="AL1781" i="1"/>
  <c r="AM1781" i="1"/>
  <c r="AN1781" i="1"/>
  <c r="AO1781" i="1"/>
  <c r="AP1781" i="1"/>
  <c r="AQ1781" i="1"/>
  <c r="AR1781" i="1"/>
  <c r="AS1781" i="1"/>
  <c r="AL1782" i="1"/>
  <c r="AM1782" i="1"/>
  <c r="AN1782" i="1"/>
  <c r="AO1782" i="1"/>
  <c r="AP1782" i="1"/>
  <c r="AQ1782" i="1"/>
  <c r="AR1782" i="1"/>
  <c r="AS1782" i="1"/>
  <c r="AL1783" i="1"/>
  <c r="AM1783" i="1"/>
  <c r="AN1783" i="1"/>
  <c r="AO1783" i="1"/>
  <c r="AP1783" i="1"/>
  <c r="AQ1783" i="1"/>
  <c r="AR1783" i="1"/>
  <c r="AS1783" i="1"/>
  <c r="AL1784" i="1"/>
  <c r="AM1784" i="1"/>
  <c r="AN1784" i="1"/>
  <c r="AO1784" i="1"/>
  <c r="AP1784" i="1"/>
  <c r="AQ1784" i="1"/>
  <c r="AR1784" i="1"/>
  <c r="AS1784" i="1"/>
  <c r="AL1785" i="1"/>
  <c r="AM1785" i="1"/>
  <c r="AN1785" i="1"/>
  <c r="AO1785" i="1"/>
  <c r="AP1785" i="1"/>
  <c r="AQ1785" i="1"/>
  <c r="AR1785" i="1"/>
  <c r="AS1785" i="1"/>
  <c r="AL1786" i="1"/>
  <c r="AM1786" i="1"/>
  <c r="AN1786" i="1"/>
  <c r="AO1786" i="1"/>
  <c r="AP1786" i="1"/>
  <c r="AQ1786" i="1"/>
  <c r="AR1786" i="1"/>
  <c r="AS1786" i="1"/>
  <c r="AL1787" i="1"/>
  <c r="AM1787" i="1"/>
  <c r="AN1787" i="1"/>
  <c r="AO1787" i="1"/>
  <c r="AP1787" i="1"/>
  <c r="AQ1787" i="1"/>
  <c r="AR1787" i="1"/>
  <c r="AS1787" i="1"/>
  <c r="AL1788" i="1"/>
  <c r="AM1788" i="1"/>
  <c r="AN1788" i="1"/>
  <c r="AO1788" i="1"/>
  <c r="AP1788" i="1"/>
  <c r="AQ1788" i="1"/>
  <c r="AR1788" i="1"/>
  <c r="AS1788" i="1"/>
  <c r="AL1789" i="1"/>
  <c r="AM1789" i="1"/>
  <c r="AN1789" i="1"/>
  <c r="AO1789" i="1"/>
  <c r="AP1789" i="1"/>
  <c r="AQ1789" i="1"/>
  <c r="AR1789" i="1"/>
  <c r="AS1789" i="1"/>
  <c r="AL1790" i="1"/>
  <c r="AM1790" i="1"/>
  <c r="AN1790" i="1"/>
  <c r="AO1790" i="1"/>
  <c r="AP1790" i="1"/>
  <c r="AQ1790" i="1"/>
  <c r="AR1790" i="1"/>
  <c r="AS1790" i="1"/>
  <c r="AL1791" i="1"/>
  <c r="AM1791" i="1"/>
  <c r="AN1791" i="1"/>
  <c r="AO1791" i="1"/>
  <c r="AP1791" i="1"/>
  <c r="AQ1791" i="1"/>
  <c r="AR1791" i="1"/>
  <c r="AS1791" i="1"/>
  <c r="AL1792" i="1"/>
  <c r="AM1792" i="1"/>
  <c r="AN1792" i="1"/>
  <c r="AO1792" i="1"/>
  <c r="AP1792" i="1"/>
  <c r="AQ1792" i="1"/>
  <c r="AR1792" i="1"/>
  <c r="AS1792" i="1"/>
  <c r="AL1793" i="1"/>
  <c r="AM1793" i="1"/>
  <c r="AN1793" i="1"/>
  <c r="AO1793" i="1"/>
  <c r="AP1793" i="1"/>
  <c r="AQ1793" i="1"/>
  <c r="AR1793" i="1"/>
  <c r="AS1793" i="1"/>
  <c r="AL1794" i="1"/>
  <c r="AM1794" i="1"/>
  <c r="AN1794" i="1"/>
  <c r="AO1794" i="1"/>
  <c r="AP1794" i="1"/>
  <c r="AQ1794" i="1"/>
  <c r="AR1794" i="1"/>
  <c r="AS1794" i="1"/>
  <c r="AL1795" i="1"/>
  <c r="AM1795" i="1"/>
  <c r="AN1795" i="1"/>
  <c r="AO1795" i="1"/>
  <c r="AP1795" i="1"/>
  <c r="AQ1795" i="1"/>
  <c r="AR1795" i="1"/>
  <c r="AS1795" i="1"/>
  <c r="AL1796" i="1"/>
  <c r="AM1796" i="1"/>
  <c r="AN1796" i="1"/>
  <c r="AO1796" i="1"/>
  <c r="AP1796" i="1"/>
  <c r="AQ1796" i="1"/>
  <c r="AR1796" i="1"/>
  <c r="AS1796" i="1"/>
  <c r="AL1797" i="1"/>
  <c r="AM1797" i="1"/>
  <c r="AN1797" i="1"/>
  <c r="AO1797" i="1"/>
  <c r="AP1797" i="1"/>
  <c r="AQ1797" i="1"/>
  <c r="AR1797" i="1"/>
  <c r="AS1797" i="1"/>
  <c r="AL1798" i="1"/>
  <c r="AM1798" i="1"/>
  <c r="AN1798" i="1"/>
  <c r="AO1798" i="1"/>
  <c r="AP1798" i="1"/>
  <c r="AQ1798" i="1"/>
  <c r="AR1798" i="1"/>
  <c r="AS1798" i="1"/>
  <c r="AL1799" i="1"/>
  <c r="AM1799" i="1"/>
  <c r="AN1799" i="1"/>
  <c r="AO1799" i="1"/>
  <c r="AP1799" i="1"/>
  <c r="AQ1799" i="1"/>
  <c r="AR1799" i="1"/>
  <c r="AS1799" i="1"/>
  <c r="AL1800" i="1"/>
  <c r="AM1800" i="1"/>
  <c r="AN1800" i="1"/>
  <c r="AO1800" i="1"/>
  <c r="AP1800" i="1"/>
  <c r="AQ1800" i="1"/>
  <c r="AR1800" i="1"/>
  <c r="AS1800" i="1"/>
  <c r="AL1801" i="1"/>
  <c r="AM1801" i="1"/>
  <c r="AN1801" i="1"/>
  <c r="AO1801" i="1"/>
  <c r="AP1801" i="1"/>
  <c r="AQ1801" i="1"/>
  <c r="AR1801" i="1"/>
  <c r="AS1801" i="1"/>
  <c r="AL1802" i="1"/>
  <c r="AM1802" i="1"/>
  <c r="AN1802" i="1"/>
  <c r="AO1802" i="1"/>
  <c r="AP1802" i="1"/>
  <c r="AQ1802" i="1"/>
  <c r="AR1802" i="1"/>
  <c r="AS1802" i="1"/>
  <c r="AL1803" i="1"/>
  <c r="AM1803" i="1"/>
  <c r="AN1803" i="1"/>
  <c r="AO1803" i="1"/>
  <c r="AP1803" i="1"/>
  <c r="AQ1803" i="1"/>
  <c r="AR1803" i="1"/>
  <c r="AS1803" i="1"/>
  <c r="AL1804" i="1"/>
  <c r="AM1804" i="1"/>
  <c r="AN1804" i="1"/>
  <c r="AO1804" i="1"/>
  <c r="AP1804" i="1"/>
  <c r="AQ1804" i="1"/>
  <c r="AR1804" i="1"/>
  <c r="AS1804" i="1"/>
  <c r="AL1805" i="1"/>
  <c r="AM1805" i="1"/>
  <c r="AN1805" i="1"/>
  <c r="AO1805" i="1"/>
  <c r="AP1805" i="1"/>
  <c r="AQ1805" i="1"/>
  <c r="AR1805" i="1"/>
  <c r="AS1805" i="1"/>
  <c r="AL1806" i="1"/>
  <c r="AM1806" i="1"/>
  <c r="AN1806" i="1"/>
  <c r="AO1806" i="1"/>
  <c r="AP1806" i="1"/>
  <c r="AQ1806" i="1"/>
  <c r="AR1806" i="1"/>
  <c r="AS1806" i="1"/>
  <c r="AL1807" i="1"/>
  <c r="AM1807" i="1"/>
  <c r="AN1807" i="1"/>
  <c r="AO1807" i="1"/>
  <c r="AP1807" i="1"/>
  <c r="AQ1807" i="1"/>
  <c r="AR1807" i="1"/>
  <c r="AS1807" i="1"/>
  <c r="AL1808" i="1"/>
  <c r="AM1808" i="1"/>
  <c r="AN1808" i="1"/>
  <c r="AO1808" i="1"/>
  <c r="AP1808" i="1"/>
  <c r="AQ1808" i="1"/>
  <c r="AR1808" i="1"/>
  <c r="AS1808" i="1"/>
  <c r="AL1809" i="1"/>
  <c r="AM1809" i="1"/>
  <c r="AN1809" i="1"/>
  <c r="AO1809" i="1"/>
  <c r="AP1809" i="1"/>
  <c r="AQ1809" i="1"/>
  <c r="AR1809" i="1"/>
  <c r="AS1809" i="1"/>
  <c r="AL1810" i="1"/>
  <c r="AM1810" i="1"/>
  <c r="AN1810" i="1"/>
  <c r="AO1810" i="1"/>
  <c r="AP1810" i="1"/>
  <c r="AQ1810" i="1"/>
  <c r="AR1810" i="1"/>
  <c r="AS1810" i="1"/>
  <c r="AL1811" i="1"/>
  <c r="AM1811" i="1"/>
  <c r="AN1811" i="1"/>
  <c r="AO1811" i="1"/>
  <c r="AP1811" i="1"/>
  <c r="AQ1811" i="1"/>
  <c r="AR1811" i="1"/>
  <c r="AS1811" i="1"/>
  <c r="AL1812" i="1"/>
  <c r="AM1812" i="1"/>
  <c r="AN1812" i="1"/>
  <c r="AO1812" i="1"/>
  <c r="AP1812" i="1"/>
  <c r="AQ1812" i="1"/>
  <c r="AR1812" i="1"/>
  <c r="AS1812" i="1"/>
  <c r="AL1813" i="1"/>
  <c r="AM1813" i="1"/>
  <c r="AN1813" i="1"/>
  <c r="AO1813" i="1"/>
  <c r="AP1813" i="1"/>
  <c r="AQ1813" i="1"/>
  <c r="AR1813" i="1"/>
  <c r="AS1813" i="1"/>
  <c r="AL1814" i="1"/>
  <c r="AM1814" i="1"/>
  <c r="AN1814" i="1"/>
  <c r="AO1814" i="1"/>
  <c r="AP1814" i="1"/>
  <c r="AQ1814" i="1"/>
  <c r="AR1814" i="1"/>
  <c r="AS1814" i="1"/>
  <c r="AL1815" i="1"/>
  <c r="AM1815" i="1"/>
  <c r="AN1815" i="1"/>
  <c r="AO1815" i="1"/>
  <c r="AP1815" i="1"/>
  <c r="AQ1815" i="1"/>
  <c r="AR1815" i="1"/>
  <c r="AS1815" i="1"/>
  <c r="AL1816" i="1"/>
  <c r="AM1816" i="1"/>
  <c r="AN1816" i="1"/>
  <c r="AO1816" i="1"/>
  <c r="AP1816" i="1"/>
  <c r="AQ1816" i="1"/>
  <c r="AR1816" i="1"/>
  <c r="AS1816" i="1"/>
  <c r="AL1817" i="1"/>
  <c r="AM1817" i="1"/>
  <c r="AN1817" i="1"/>
  <c r="AO1817" i="1"/>
  <c r="AP1817" i="1"/>
  <c r="AQ1817" i="1"/>
  <c r="AR1817" i="1"/>
  <c r="AS1817" i="1"/>
  <c r="AL1818" i="1"/>
  <c r="AM1818" i="1"/>
  <c r="AN1818" i="1"/>
  <c r="AO1818" i="1"/>
  <c r="AP1818" i="1"/>
  <c r="AQ1818" i="1"/>
  <c r="AR1818" i="1"/>
  <c r="AS1818" i="1"/>
  <c r="AL1819" i="1"/>
  <c r="AM1819" i="1"/>
  <c r="AN1819" i="1"/>
  <c r="AO1819" i="1"/>
  <c r="AP1819" i="1"/>
  <c r="AQ1819" i="1"/>
  <c r="AR1819" i="1"/>
  <c r="AS1819" i="1"/>
  <c r="AL1820" i="1"/>
  <c r="AM1820" i="1"/>
  <c r="AN1820" i="1"/>
  <c r="AO1820" i="1"/>
  <c r="AP1820" i="1"/>
  <c r="AQ1820" i="1"/>
  <c r="AR1820" i="1"/>
  <c r="AS1820" i="1"/>
  <c r="AL1821" i="1"/>
  <c r="AM1821" i="1"/>
  <c r="AN1821" i="1"/>
  <c r="AO1821" i="1"/>
  <c r="AP1821" i="1"/>
  <c r="AQ1821" i="1"/>
  <c r="AR1821" i="1"/>
  <c r="AS1821" i="1"/>
  <c r="AL1822" i="1"/>
  <c r="AM1822" i="1"/>
  <c r="AN1822" i="1"/>
  <c r="AO1822" i="1"/>
  <c r="AP1822" i="1"/>
  <c r="AQ1822" i="1"/>
  <c r="AR1822" i="1"/>
  <c r="AS1822" i="1"/>
  <c r="AL1823" i="1"/>
  <c r="AM1823" i="1"/>
  <c r="AN1823" i="1"/>
  <c r="AO1823" i="1"/>
  <c r="AP1823" i="1"/>
  <c r="AQ1823" i="1"/>
  <c r="AR1823" i="1"/>
  <c r="AS1823" i="1"/>
  <c r="AL1824" i="1"/>
  <c r="AM1824" i="1"/>
  <c r="AN1824" i="1"/>
  <c r="AO1824" i="1"/>
  <c r="AP1824" i="1"/>
  <c r="AQ1824" i="1"/>
  <c r="AR1824" i="1"/>
  <c r="AS1824" i="1"/>
  <c r="AL1825" i="1"/>
  <c r="AM1825" i="1"/>
  <c r="AN1825" i="1"/>
  <c r="AO1825" i="1"/>
  <c r="AP1825" i="1"/>
  <c r="AQ1825" i="1"/>
  <c r="AR1825" i="1"/>
  <c r="AS1825" i="1"/>
  <c r="AL1826" i="1"/>
  <c r="AM1826" i="1"/>
  <c r="AN1826" i="1"/>
  <c r="AO1826" i="1"/>
  <c r="AP1826" i="1"/>
  <c r="AQ1826" i="1"/>
  <c r="AR1826" i="1"/>
  <c r="AS1826" i="1"/>
  <c r="AL1827" i="1"/>
  <c r="AM1827" i="1"/>
  <c r="AN1827" i="1"/>
  <c r="AO1827" i="1"/>
  <c r="AP1827" i="1"/>
  <c r="AQ1827" i="1"/>
  <c r="AR1827" i="1"/>
  <c r="AS1827" i="1"/>
  <c r="AL1828" i="1"/>
  <c r="AM1828" i="1"/>
  <c r="AN1828" i="1"/>
  <c r="AO1828" i="1"/>
  <c r="AP1828" i="1"/>
  <c r="AQ1828" i="1"/>
  <c r="AR1828" i="1"/>
  <c r="AS1828" i="1"/>
  <c r="AL1829" i="1"/>
  <c r="AM1829" i="1"/>
  <c r="AN1829" i="1"/>
  <c r="AO1829" i="1"/>
  <c r="AP1829" i="1"/>
  <c r="AQ1829" i="1"/>
  <c r="AR1829" i="1"/>
  <c r="AS1829" i="1"/>
  <c r="AL1830" i="1"/>
  <c r="AM1830" i="1"/>
  <c r="AN1830" i="1"/>
  <c r="AO1830" i="1"/>
  <c r="AP1830" i="1"/>
  <c r="AQ1830" i="1"/>
  <c r="AR1830" i="1"/>
  <c r="AS1830" i="1"/>
  <c r="AL1831" i="1"/>
  <c r="AM1831" i="1"/>
  <c r="AN1831" i="1"/>
  <c r="AO1831" i="1"/>
  <c r="AP1831" i="1"/>
  <c r="AQ1831" i="1"/>
  <c r="AR1831" i="1"/>
  <c r="AS1831" i="1"/>
  <c r="AL1832" i="1"/>
  <c r="AM1832" i="1"/>
  <c r="AN1832" i="1"/>
  <c r="AO1832" i="1"/>
  <c r="AP1832" i="1"/>
  <c r="AQ1832" i="1"/>
  <c r="AR1832" i="1"/>
  <c r="AS1832" i="1"/>
  <c r="AL1833" i="1"/>
  <c r="AM1833" i="1"/>
  <c r="AN1833" i="1"/>
  <c r="AO1833" i="1"/>
  <c r="AP1833" i="1"/>
  <c r="AQ1833" i="1"/>
  <c r="AR1833" i="1"/>
  <c r="AS1833" i="1"/>
  <c r="AL1834" i="1"/>
  <c r="AM1834" i="1"/>
  <c r="AN1834" i="1"/>
  <c r="AO1834" i="1"/>
  <c r="AP1834" i="1"/>
  <c r="AQ1834" i="1"/>
  <c r="AR1834" i="1"/>
  <c r="AS1834" i="1"/>
  <c r="AL1835" i="1"/>
  <c r="AM1835" i="1"/>
  <c r="AN1835" i="1"/>
  <c r="AO1835" i="1"/>
  <c r="AP1835" i="1"/>
  <c r="AQ1835" i="1"/>
  <c r="AR1835" i="1"/>
  <c r="AS1835" i="1"/>
  <c r="AL1836" i="1"/>
  <c r="AM1836" i="1"/>
  <c r="AN1836" i="1"/>
  <c r="AO1836" i="1"/>
  <c r="AP1836" i="1"/>
  <c r="AQ1836" i="1"/>
  <c r="AR1836" i="1"/>
  <c r="AS1836" i="1"/>
  <c r="AL1837" i="1"/>
  <c r="AM1837" i="1"/>
  <c r="AN1837" i="1"/>
  <c r="AO1837" i="1"/>
  <c r="AP1837" i="1"/>
  <c r="AQ1837" i="1"/>
  <c r="AR1837" i="1"/>
  <c r="AS1837" i="1"/>
  <c r="AL1838" i="1"/>
  <c r="AM1838" i="1"/>
  <c r="AN1838" i="1"/>
  <c r="AO1838" i="1"/>
  <c r="AP1838" i="1"/>
  <c r="AQ1838" i="1"/>
  <c r="AR1838" i="1"/>
  <c r="AS1838" i="1"/>
  <c r="AL1839" i="1"/>
  <c r="AM1839" i="1"/>
  <c r="AN1839" i="1"/>
  <c r="AO1839" i="1"/>
  <c r="AP1839" i="1"/>
  <c r="AQ1839" i="1"/>
  <c r="AR1839" i="1"/>
  <c r="AS1839" i="1"/>
  <c r="AL1840" i="1"/>
  <c r="AM1840" i="1"/>
  <c r="AN1840" i="1"/>
  <c r="AO1840" i="1"/>
  <c r="AP1840" i="1"/>
  <c r="AQ1840" i="1"/>
  <c r="AR1840" i="1"/>
  <c r="AS1840" i="1"/>
  <c r="AL1841" i="1"/>
  <c r="AM1841" i="1"/>
  <c r="AN1841" i="1"/>
  <c r="AO1841" i="1"/>
  <c r="AP1841" i="1"/>
  <c r="AQ1841" i="1"/>
  <c r="AR1841" i="1"/>
  <c r="AS1841" i="1"/>
  <c r="AL1842" i="1"/>
  <c r="AM1842" i="1"/>
  <c r="AN1842" i="1"/>
  <c r="AO1842" i="1"/>
  <c r="AP1842" i="1"/>
  <c r="AQ1842" i="1"/>
  <c r="AR1842" i="1"/>
  <c r="AS1842" i="1"/>
  <c r="AL1843" i="1"/>
  <c r="AM1843" i="1"/>
  <c r="AN1843" i="1"/>
  <c r="AO1843" i="1"/>
  <c r="AP1843" i="1"/>
  <c r="AQ1843" i="1"/>
  <c r="AR1843" i="1"/>
  <c r="AS1843" i="1"/>
  <c r="AL1844" i="1"/>
  <c r="AM1844" i="1"/>
  <c r="AN1844" i="1"/>
  <c r="AO1844" i="1"/>
  <c r="AP1844" i="1"/>
  <c r="AQ1844" i="1"/>
  <c r="AR1844" i="1"/>
  <c r="AS1844" i="1"/>
  <c r="AL1845" i="1"/>
  <c r="AM1845" i="1"/>
  <c r="AN1845" i="1"/>
  <c r="AO1845" i="1"/>
  <c r="AP1845" i="1"/>
  <c r="AQ1845" i="1"/>
  <c r="AR1845" i="1"/>
  <c r="AS1845" i="1"/>
  <c r="AL1846" i="1"/>
  <c r="AM1846" i="1"/>
  <c r="AN1846" i="1"/>
  <c r="AO1846" i="1"/>
  <c r="AP1846" i="1"/>
  <c r="AQ1846" i="1"/>
  <c r="AR1846" i="1"/>
  <c r="AS1846" i="1"/>
  <c r="AL1847" i="1"/>
  <c r="AM1847" i="1"/>
  <c r="AN1847" i="1"/>
  <c r="AO1847" i="1"/>
  <c r="AP1847" i="1"/>
  <c r="AQ1847" i="1"/>
  <c r="AR1847" i="1"/>
  <c r="AS1847" i="1"/>
  <c r="AL1848" i="1"/>
  <c r="AM1848" i="1"/>
  <c r="AN1848" i="1"/>
  <c r="AO1848" i="1"/>
  <c r="AP1848" i="1"/>
  <c r="AQ1848" i="1"/>
  <c r="AR1848" i="1"/>
  <c r="AS1848" i="1"/>
  <c r="AL1849" i="1"/>
  <c r="AM1849" i="1"/>
  <c r="AN1849" i="1"/>
  <c r="AO1849" i="1"/>
  <c r="AP1849" i="1"/>
  <c r="AQ1849" i="1"/>
  <c r="AR1849" i="1"/>
  <c r="AS1849" i="1"/>
  <c r="AL1850" i="1"/>
  <c r="AM1850" i="1"/>
  <c r="AN1850" i="1"/>
  <c r="AO1850" i="1"/>
  <c r="AP1850" i="1"/>
  <c r="AQ1850" i="1"/>
  <c r="AR1850" i="1"/>
  <c r="AS1850" i="1"/>
  <c r="AL1851" i="1"/>
  <c r="AM1851" i="1"/>
  <c r="AN1851" i="1"/>
  <c r="AO1851" i="1"/>
  <c r="AP1851" i="1"/>
  <c r="AQ1851" i="1"/>
  <c r="AR1851" i="1"/>
  <c r="AS1851" i="1"/>
  <c r="AL1852" i="1"/>
  <c r="AM1852" i="1"/>
  <c r="AN1852" i="1"/>
  <c r="AO1852" i="1"/>
  <c r="AP1852" i="1"/>
  <c r="AQ1852" i="1"/>
  <c r="AR1852" i="1"/>
  <c r="AS1852" i="1"/>
  <c r="AL1853" i="1"/>
  <c r="AM1853" i="1"/>
  <c r="AN1853" i="1"/>
  <c r="AO1853" i="1"/>
  <c r="AP1853" i="1"/>
  <c r="AQ1853" i="1"/>
  <c r="AR1853" i="1"/>
  <c r="AS1853" i="1"/>
  <c r="AL1854" i="1"/>
  <c r="AM1854" i="1"/>
  <c r="AN1854" i="1"/>
  <c r="AO1854" i="1"/>
  <c r="AP1854" i="1"/>
  <c r="AQ1854" i="1"/>
  <c r="AR1854" i="1"/>
  <c r="AS1854" i="1"/>
  <c r="AL1855" i="1"/>
  <c r="AM1855" i="1"/>
  <c r="AN1855" i="1"/>
  <c r="AO1855" i="1"/>
  <c r="AP1855" i="1"/>
  <c r="AQ1855" i="1"/>
  <c r="AR1855" i="1"/>
  <c r="AS1855" i="1"/>
  <c r="AL1856" i="1"/>
  <c r="AM1856" i="1"/>
  <c r="AN1856" i="1"/>
  <c r="AO1856" i="1"/>
  <c r="AP1856" i="1"/>
  <c r="AQ1856" i="1"/>
  <c r="AR1856" i="1"/>
  <c r="AS1856" i="1"/>
  <c r="AL1857" i="1"/>
  <c r="AM1857" i="1"/>
  <c r="AN1857" i="1"/>
  <c r="AO1857" i="1"/>
  <c r="AP1857" i="1"/>
  <c r="AQ1857" i="1"/>
  <c r="AR1857" i="1"/>
  <c r="AS1857" i="1"/>
  <c r="AL1858" i="1"/>
  <c r="AM1858" i="1"/>
  <c r="AN1858" i="1"/>
  <c r="AO1858" i="1"/>
  <c r="AP1858" i="1"/>
  <c r="AQ1858" i="1"/>
  <c r="AR1858" i="1"/>
  <c r="AS1858" i="1"/>
  <c r="AL1859" i="1"/>
  <c r="AM1859" i="1"/>
  <c r="AN1859" i="1"/>
  <c r="AO1859" i="1"/>
  <c r="AP1859" i="1"/>
  <c r="AQ1859" i="1"/>
  <c r="AR1859" i="1"/>
  <c r="AS1859" i="1"/>
  <c r="AL1860" i="1"/>
  <c r="AM1860" i="1"/>
  <c r="AN1860" i="1"/>
  <c r="AO1860" i="1"/>
  <c r="AP1860" i="1"/>
  <c r="AQ1860" i="1"/>
  <c r="AR1860" i="1"/>
  <c r="AS1860" i="1"/>
  <c r="AL1861" i="1"/>
  <c r="AM1861" i="1"/>
  <c r="AN1861" i="1"/>
  <c r="AO1861" i="1"/>
  <c r="AP1861" i="1"/>
  <c r="AQ1861" i="1"/>
  <c r="AR1861" i="1"/>
  <c r="AS1861" i="1"/>
  <c r="AL1862" i="1"/>
  <c r="AM1862" i="1"/>
  <c r="AN1862" i="1"/>
  <c r="AO1862" i="1"/>
  <c r="AP1862" i="1"/>
  <c r="AQ1862" i="1"/>
  <c r="AR1862" i="1"/>
  <c r="AS1862" i="1"/>
  <c r="AL1863" i="1"/>
  <c r="AM1863" i="1"/>
  <c r="AN1863" i="1"/>
  <c r="AO1863" i="1"/>
  <c r="AP1863" i="1"/>
  <c r="AQ1863" i="1"/>
  <c r="AR1863" i="1"/>
  <c r="AS1863" i="1"/>
  <c r="AL1864" i="1"/>
  <c r="AM1864" i="1"/>
  <c r="AN1864" i="1"/>
  <c r="AO1864" i="1"/>
  <c r="AP1864" i="1"/>
  <c r="AQ1864" i="1"/>
  <c r="AR1864" i="1"/>
  <c r="AS1864" i="1"/>
  <c r="AL1865" i="1"/>
  <c r="AM1865" i="1"/>
  <c r="AN1865" i="1"/>
  <c r="AO1865" i="1"/>
  <c r="AP1865" i="1"/>
  <c r="AQ1865" i="1"/>
  <c r="AR1865" i="1"/>
  <c r="AS1865" i="1"/>
  <c r="AL1866" i="1"/>
  <c r="AM1866" i="1"/>
  <c r="AN1866" i="1"/>
  <c r="AO1866" i="1"/>
  <c r="AP1866" i="1"/>
  <c r="AQ1866" i="1"/>
  <c r="AR1866" i="1"/>
  <c r="AS1866" i="1"/>
  <c r="AL1867" i="1"/>
  <c r="AM1867" i="1"/>
  <c r="AN1867" i="1"/>
  <c r="AO1867" i="1"/>
  <c r="AP1867" i="1"/>
  <c r="AQ1867" i="1"/>
  <c r="AR1867" i="1"/>
  <c r="AS1867" i="1"/>
  <c r="AL1868" i="1"/>
  <c r="AM1868" i="1"/>
  <c r="AN1868" i="1"/>
  <c r="AO1868" i="1"/>
  <c r="AP1868" i="1"/>
  <c r="AQ1868" i="1"/>
  <c r="AR1868" i="1"/>
  <c r="AS1868" i="1"/>
  <c r="AL1869" i="1"/>
  <c r="AM1869" i="1"/>
  <c r="AN1869" i="1"/>
  <c r="AO1869" i="1"/>
  <c r="AP1869" i="1"/>
  <c r="AQ1869" i="1"/>
  <c r="AR1869" i="1"/>
  <c r="AS1869" i="1"/>
  <c r="AL1870" i="1"/>
  <c r="AM1870" i="1"/>
  <c r="AN1870" i="1"/>
  <c r="AO1870" i="1"/>
  <c r="AP1870" i="1"/>
  <c r="AQ1870" i="1"/>
  <c r="AR1870" i="1"/>
  <c r="AS1870" i="1"/>
  <c r="AL1871" i="1"/>
  <c r="AM1871" i="1"/>
  <c r="AN1871" i="1"/>
  <c r="AO1871" i="1"/>
  <c r="AP1871" i="1"/>
  <c r="AQ1871" i="1"/>
  <c r="AR1871" i="1"/>
  <c r="AS1871" i="1"/>
  <c r="AL1872" i="1"/>
  <c r="AM1872" i="1"/>
  <c r="AN1872" i="1"/>
  <c r="AO1872" i="1"/>
  <c r="AP1872" i="1"/>
  <c r="AQ1872" i="1"/>
  <c r="AR1872" i="1"/>
  <c r="AS1872" i="1"/>
  <c r="AL1873" i="1"/>
  <c r="AM1873" i="1"/>
  <c r="AN1873" i="1"/>
  <c r="AO1873" i="1"/>
  <c r="AP1873" i="1"/>
  <c r="AQ1873" i="1"/>
  <c r="AR1873" i="1"/>
  <c r="AS1873" i="1"/>
  <c r="AL1874" i="1"/>
  <c r="AM1874" i="1"/>
  <c r="AN1874" i="1"/>
  <c r="AO1874" i="1"/>
  <c r="AP1874" i="1"/>
  <c r="AQ1874" i="1"/>
  <c r="AR1874" i="1"/>
  <c r="AS1874" i="1"/>
  <c r="AL1875" i="1"/>
  <c r="AM1875" i="1"/>
  <c r="AN1875" i="1"/>
  <c r="AO1875" i="1"/>
  <c r="AP1875" i="1"/>
  <c r="AQ1875" i="1"/>
  <c r="AR1875" i="1"/>
  <c r="AS1875" i="1"/>
  <c r="AL1876" i="1"/>
  <c r="AM1876" i="1"/>
  <c r="AN1876" i="1"/>
  <c r="AO1876" i="1"/>
  <c r="AP1876" i="1"/>
  <c r="AQ1876" i="1"/>
  <c r="AR1876" i="1"/>
  <c r="AS1876" i="1"/>
  <c r="AL1877" i="1"/>
  <c r="AM1877" i="1"/>
  <c r="AN1877" i="1"/>
  <c r="AO1877" i="1"/>
  <c r="AP1877" i="1"/>
  <c r="AQ1877" i="1"/>
  <c r="AR1877" i="1"/>
  <c r="AS1877" i="1"/>
  <c r="AL1878" i="1"/>
  <c r="AM1878" i="1"/>
  <c r="AN1878" i="1"/>
  <c r="AO1878" i="1"/>
  <c r="AP1878" i="1"/>
  <c r="AQ1878" i="1"/>
  <c r="AR1878" i="1"/>
  <c r="AS1878" i="1"/>
  <c r="AL1879" i="1"/>
  <c r="AM1879" i="1"/>
  <c r="AN1879" i="1"/>
  <c r="AO1879" i="1"/>
  <c r="AP1879" i="1"/>
  <c r="AQ1879" i="1"/>
  <c r="AR1879" i="1"/>
  <c r="AS1879" i="1"/>
  <c r="AL1880" i="1"/>
  <c r="AM1880" i="1"/>
  <c r="AN1880" i="1"/>
  <c r="AO1880" i="1"/>
  <c r="AP1880" i="1"/>
  <c r="AQ1880" i="1"/>
  <c r="AR1880" i="1"/>
  <c r="AS1880" i="1"/>
  <c r="AL1881" i="1"/>
  <c r="AM1881" i="1"/>
  <c r="AN1881" i="1"/>
  <c r="AO1881" i="1"/>
  <c r="AP1881" i="1"/>
  <c r="AQ1881" i="1"/>
  <c r="AR1881" i="1"/>
  <c r="AS1881" i="1"/>
  <c r="AL1882" i="1"/>
  <c r="AM1882" i="1"/>
  <c r="AN1882" i="1"/>
  <c r="AO1882" i="1"/>
  <c r="AP1882" i="1"/>
  <c r="AQ1882" i="1"/>
  <c r="AR1882" i="1"/>
  <c r="AS1882" i="1"/>
  <c r="AL1883" i="1"/>
  <c r="AM1883" i="1"/>
  <c r="AN1883" i="1"/>
  <c r="AO1883" i="1"/>
  <c r="AP1883" i="1"/>
  <c r="AQ1883" i="1"/>
  <c r="AR1883" i="1"/>
  <c r="AS1883" i="1"/>
  <c r="AL1884" i="1"/>
  <c r="AM1884" i="1"/>
  <c r="AN1884" i="1"/>
  <c r="AO1884" i="1"/>
  <c r="AP1884" i="1"/>
  <c r="AQ1884" i="1"/>
  <c r="AR1884" i="1"/>
  <c r="AS1884" i="1"/>
  <c r="AL1885" i="1"/>
  <c r="AM1885" i="1"/>
  <c r="AN1885" i="1"/>
  <c r="AO1885" i="1"/>
  <c r="AP1885" i="1"/>
  <c r="AQ1885" i="1"/>
  <c r="AR1885" i="1"/>
  <c r="AS1885" i="1"/>
  <c r="AL1886" i="1"/>
  <c r="AM1886" i="1"/>
  <c r="AN1886" i="1"/>
  <c r="AO1886" i="1"/>
  <c r="AP1886" i="1"/>
  <c r="AQ1886" i="1"/>
  <c r="AR1886" i="1"/>
  <c r="AS1886" i="1"/>
  <c r="AL1887" i="1"/>
  <c r="AM1887" i="1"/>
  <c r="AN1887" i="1"/>
  <c r="AO1887" i="1"/>
  <c r="AP1887" i="1"/>
  <c r="AQ1887" i="1"/>
  <c r="AR1887" i="1"/>
  <c r="AS1887" i="1"/>
  <c r="AL1888" i="1"/>
  <c r="AM1888" i="1"/>
  <c r="AN1888" i="1"/>
  <c r="AO1888" i="1"/>
  <c r="AP1888" i="1"/>
  <c r="AQ1888" i="1"/>
  <c r="AR1888" i="1"/>
  <c r="AS1888" i="1"/>
  <c r="AL1889" i="1"/>
  <c r="AM1889" i="1"/>
  <c r="AN1889" i="1"/>
  <c r="AO1889" i="1"/>
  <c r="AP1889" i="1"/>
  <c r="AQ1889" i="1"/>
  <c r="AR1889" i="1"/>
  <c r="AS1889" i="1"/>
  <c r="AL1890" i="1"/>
  <c r="AM1890" i="1"/>
  <c r="AN1890" i="1"/>
  <c r="AO1890" i="1"/>
  <c r="AP1890" i="1"/>
  <c r="AQ1890" i="1"/>
  <c r="AR1890" i="1"/>
  <c r="AS1890" i="1"/>
  <c r="AL1891" i="1"/>
  <c r="AM1891" i="1"/>
  <c r="AN1891" i="1"/>
  <c r="AO1891" i="1"/>
  <c r="AP1891" i="1"/>
  <c r="AQ1891" i="1"/>
  <c r="AR1891" i="1"/>
  <c r="AS1891" i="1"/>
  <c r="AL1892" i="1"/>
  <c r="AM1892" i="1"/>
  <c r="AN1892" i="1"/>
  <c r="AO1892" i="1"/>
  <c r="AP1892" i="1"/>
  <c r="AQ1892" i="1"/>
  <c r="AR1892" i="1"/>
  <c r="AS1892" i="1"/>
  <c r="AL1893" i="1"/>
  <c r="AM1893" i="1"/>
  <c r="AN1893" i="1"/>
  <c r="AO1893" i="1"/>
  <c r="AP1893" i="1"/>
  <c r="AQ1893" i="1"/>
  <c r="AR1893" i="1"/>
  <c r="AS1893" i="1"/>
  <c r="AL1894" i="1"/>
  <c r="AM1894" i="1"/>
  <c r="AN1894" i="1"/>
  <c r="AO1894" i="1"/>
  <c r="AP1894" i="1"/>
  <c r="AQ1894" i="1"/>
  <c r="AR1894" i="1"/>
  <c r="AS1894" i="1"/>
  <c r="AL1895" i="1"/>
  <c r="AM1895" i="1"/>
  <c r="AN1895" i="1"/>
  <c r="AO1895" i="1"/>
  <c r="AP1895" i="1"/>
  <c r="AQ1895" i="1"/>
  <c r="AR1895" i="1"/>
  <c r="AS1895" i="1"/>
  <c r="AL1896" i="1"/>
  <c r="AM1896" i="1"/>
  <c r="AN1896" i="1"/>
  <c r="AO1896" i="1"/>
  <c r="AP1896" i="1"/>
  <c r="AQ1896" i="1"/>
  <c r="AR1896" i="1"/>
  <c r="AS1896" i="1"/>
  <c r="AL1897" i="1"/>
  <c r="AM1897" i="1"/>
  <c r="AN1897" i="1"/>
  <c r="AO1897" i="1"/>
  <c r="AP1897" i="1"/>
  <c r="AQ1897" i="1"/>
  <c r="AR1897" i="1"/>
  <c r="AS1897" i="1"/>
  <c r="AL1898" i="1"/>
  <c r="AM1898" i="1"/>
  <c r="AN1898" i="1"/>
  <c r="AO1898" i="1"/>
  <c r="AP1898" i="1"/>
  <c r="AQ1898" i="1"/>
  <c r="AR1898" i="1"/>
  <c r="AS1898" i="1"/>
  <c r="AL1899" i="1"/>
  <c r="AM1899" i="1"/>
  <c r="AN1899" i="1"/>
  <c r="AO1899" i="1"/>
  <c r="AP1899" i="1"/>
  <c r="AQ1899" i="1"/>
  <c r="AR1899" i="1"/>
  <c r="AS1899" i="1"/>
  <c r="AL1900" i="1"/>
  <c r="AM1900" i="1"/>
  <c r="AN1900" i="1"/>
  <c r="AO1900" i="1"/>
  <c r="AP1900" i="1"/>
  <c r="AQ1900" i="1"/>
  <c r="AR1900" i="1"/>
  <c r="AS1900" i="1"/>
  <c r="AL1901" i="1"/>
  <c r="AM1901" i="1"/>
  <c r="AN1901" i="1"/>
  <c r="AO1901" i="1"/>
  <c r="AP1901" i="1"/>
  <c r="AQ1901" i="1"/>
  <c r="AR1901" i="1"/>
  <c r="AS1901" i="1"/>
  <c r="AL1902" i="1"/>
  <c r="AM1902" i="1"/>
  <c r="AN1902" i="1"/>
  <c r="AO1902" i="1"/>
  <c r="AP1902" i="1"/>
  <c r="AQ1902" i="1"/>
  <c r="AR1902" i="1"/>
  <c r="AS1902" i="1"/>
  <c r="AL1903" i="1"/>
  <c r="AM1903" i="1"/>
  <c r="AN1903" i="1"/>
  <c r="AO1903" i="1"/>
  <c r="AP1903" i="1"/>
  <c r="AQ1903" i="1"/>
  <c r="AR1903" i="1"/>
  <c r="AS1903" i="1"/>
  <c r="AL1904" i="1"/>
  <c r="AM1904" i="1"/>
  <c r="AN1904" i="1"/>
  <c r="AO1904" i="1"/>
  <c r="AP1904" i="1"/>
  <c r="AQ1904" i="1"/>
  <c r="AR1904" i="1"/>
  <c r="AS1904" i="1"/>
  <c r="AL1905" i="1"/>
  <c r="AM1905" i="1"/>
  <c r="AN1905" i="1"/>
  <c r="AO1905" i="1"/>
  <c r="AP1905" i="1"/>
  <c r="AQ1905" i="1"/>
  <c r="AR1905" i="1"/>
  <c r="AS1905" i="1"/>
  <c r="AL1906" i="1"/>
  <c r="AM1906" i="1"/>
  <c r="AN1906" i="1"/>
  <c r="AO1906" i="1"/>
  <c r="AP1906" i="1"/>
  <c r="AQ1906" i="1"/>
  <c r="AR1906" i="1"/>
  <c r="AS1906" i="1"/>
  <c r="AL1907" i="1"/>
  <c r="AM1907" i="1"/>
  <c r="AN1907" i="1"/>
  <c r="AO1907" i="1"/>
  <c r="AP1907" i="1"/>
  <c r="AQ1907" i="1"/>
  <c r="AR1907" i="1"/>
  <c r="AS1907" i="1"/>
  <c r="AL1908" i="1"/>
  <c r="AM1908" i="1"/>
  <c r="AN1908" i="1"/>
  <c r="AO1908" i="1"/>
  <c r="AP1908" i="1"/>
  <c r="AQ1908" i="1"/>
  <c r="AR1908" i="1"/>
  <c r="AS1908" i="1"/>
  <c r="AL1909" i="1"/>
  <c r="AM1909" i="1"/>
  <c r="AN1909" i="1"/>
  <c r="AO1909" i="1"/>
  <c r="AP1909" i="1"/>
  <c r="AQ1909" i="1"/>
  <c r="AR1909" i="1"/>
  <c r="AS1909" i="1"/>
  <c r="AL1910" i="1"/>
  <c r="AM1910" i="1"/>
  <c r="AN1910" i="1"/>
  <c r="AO1910" i="1"/>
  <c r="AP1910" i="1"/>
  <c r="AQ1910" i="1"/>
  <c r="AR1910" i="1"/>
  <c r="AS1910" i="1"/>
  <c r="AL1911" i="1"/>
  <c r="AM1911" i="1"/>
  <c r="AN1911" i="1"/>
  <c r="AO1911" i="1"/>
  <c r="AP1911" i="1"/>
  <c r="AQ1911" i="1"/>
  <c r="AR1911" i="1"/>
  <c r="AS1911" i="1"/>
  <c r="AL1912" i="1"/>
  <c r="AM1912" i="1"/>
  <c r="AN1912" i="1"/>
  <c r="AO1912" i="1"/>
  <c r="AP1912" i="1"/>
  <c r="AQ1912" i="1"/>
  <c r="AR1912" i="1"/>
  <c r="AS1912" i="1"/>
  <c r="AL1913" i="1"/>
  <c r="AM1913" i="1"/>
  <c r="AN1913" i="1"/>
  <c r="AO1913" i="1"/>
  <c r="AP1913" i="1"/>
  <c r="AQ1913" i="1"/>
  <c r="AR1913" i="1"/>
  <c r="AS1913" i="1"/>
  <c r="AL1914" i="1"/>
  <c r="AM1914" i="1"/>
  <c r="AN1914" i="1"/>
  <c r="AO1914" i="1"/>
  <c r="AP1914" i="1"/>
  <c r="AQ1914" i="1"/>
  <c r="AR1914" i="1"/>
  <c r="AS1914" i="1"/>
  <c r="AL1915" i="1"/>
  <c r="AM1915" i="1"/>
  <c r="AN1915" i="1"/>
  <c r="AO1915" i="1"/>
  <c r="AP1915" i="1"/>
  <c r="AQ1915" i="1"/>
  <c r="AR1915" i="1"/>
  <c r="AS1915" i="1"/>
  <c r="AL1916" i="1"/>
  <c r="AM1916" i="1"/>
  <c r="AN1916" i="1"/>
  <c r="AO1916" i="1"/>
  <c r="AP1916" i="1"/>
  <c r="AQ1916" i="1"/>
  <c r="AR1916" i="1"/>
  <c r="AS1916" i="1"/>
  <c r="AL1917" i="1"/>
  <c r="AM1917" i="1"/>
  <c r="AN1917" i="1"/>
  <c r="AO1917" i="1"/>
  <c r="AP1917" i="1"/>
  <c r="AQ1917" i="1"/>
  <c r="AR1917" i="1"/>
  <c r="AS1917" i="1"/>
  <c r="AL1918" i="1"/>
  <c r="AM1918" i="1"/>
  <c r="AN1918" i="1"/>
  <c r="AO1918" i="1"/>
  <c r="AP1918" i="1"/>
  <c r="AQ1918" i="1"/>
  <c r="AR1918" i="1"/>
  <c r="AS1918" i="1"/>
  <c r="AL1919" i="1"/>
  <c r="AM1919" i="1"/>
  <c r="AN1919" i="1"/>
  <c r="AO1919" i="1"/>
  <c r="AP1919" i="1"/>
  <c r="AQ1919" i="1"/>
  <c r="AR1919" i="1"/>
  <c r="AS1919" i="1"/>
  <c r="AL1920" i="1"/>
  <c r="AM1920" i="1"/>
  <c r="AN1920" i="1"/>
  <c r="AO1920" i="1"/>
  <c r="AP1920" i="1"/>
  <c r="AQ1920" i="1"/>
  <c r="AR1920" i="1"/>
  <c r="AS1920" i="1"/>
  <c r="AL1921" i="1"/>
  <c r="AM1921" i="1"/>
  <c r="AN1921" i="1"/>
  <c r="AO1921" i="1"/>
  <c r="AP1921" i="1"/>
  <c r="AQ1921" i="1"/>
  <c r="AR1921" i="1"/>
  <c r="AS1921" i="1"/>
  <c r="AL1922" i="1"/>
  <c r="AM1922" i="1"/>
  <c r="AN1922" i="1"/>
  <c r="AO1922" i="1"/>
  <c r="AP1922" i="1"/>
  <c r="AQ1922" i="1"/>
  <c r="AR1922" i="1"/>
  <c r="AS1922" i="1"/>
  <c r="AL1923" i="1"/>
  <c r="AM1923" i="1"/>
  <c r="AN1923" i="1"/>
  <c r="AO1923" i="1"/>
  <c r="AP1923" i="1"/>
  <c r="AQ1923" i="1"/>
  <c r="AR1923" i="1"/>
  <c r="AS1923" i="1"/>
  <c r="AL1924" i="1"/>
  <c r="AM1924" i="1"/>
  <c r="AN1924" i="1"/>
  <c r="AO1924" i="1"/>
  <c r="AP1924" i="1"/>
  <c r="AQ1924" i="1"/>
  <c r="AR1924" i="1"/>
  <c r="AS1924" i="1"/>
  <c r="AL1925" i="1"/>
  <c r="AM1925" i="1"/>
  <c r="AN1925" i="1"/>
  <c r="AO1925" i="1"/>
  <c r="AP1925" i="1"/>
  <c r="AQ1925" i="1"/>
  <c r="AR1925" i="1"/>
  <c r="AS1925" i="1"/>
  <c r="AL1926" i="1"/>
  <c r="AM1926" i="1"/>
  <c r="AN1926" i="1"/>
  <c r="AO1926" i="1"/>
  <c r="AP1926" i="1"/>
  <c r="AQ1926" i="1"/>
  <c r="AR1926" i="1"/>
  <c r="AS1926" i="1"/>
  <c r="AL1927" i="1"/>
  <c r="AM1927" i="1"/>
  <c r="AN1927" i="1"/>
  <c r="AO1927" i="1"/>
  <c r="AP1927" i="1"/>
  <c r="AQ1927" i="1"/>
  <c r="AR1927" i="1"/>
  <c r="AS1927" i="1"/>
  <c r="AL1928" i="1"/>
  <c r="AM1928" i="1"/>
  <c r="AN1928" i="1"/>
  <c r="AO1928" i="1"/>
  <c r="AP1928" i="1"/>
  <c r="AQ1928" i="1"/>
  <c r="AR1928" i="1"/>
  <c r="AS1928" i="1"/>
  <c r="AL1929" i="1"/>
  <c r="AM1929" i="1"/>
  <c r="AN1929" i="1"/>
  <c r="AO1929" i="1"/>
  <c r="AP1929" i="1"/>
  <c r="AQ1929" i="1"/>
  <c r="AR1929" i="1"/>
  <c r="AS1929" i="1"/>
  <c r="AL1930" i="1"/>
  <c r="AM1930" i="1"/>
  <c r="AN1930" i="1"/>
  <c r="AO1930" i="1"/>
  <c r="AP1930" i="1"/>
  <c r="AQ1930" i="1"/>
  <c r="AR1930" i="1"/>
  <c r="AS1930" i="1"/>
  <c r="AL1931" i="1"/>
  <c r="AM1931" i="1"/>
  <c r="AN1931" i="1"/>
  <c r="AO1931" i="1"/>
  <c r="AP1931" i="1"/>
  <c r="AQ1931" i="1"/>
  <c r="AR1931" i="1"/>
  <c r="AS1931" i="1"/>
  <c r="AL1932" i="1"/>
  <c r="AM1932" i="1"/>
  <c r="AN1932" i="1"/>
  <c r="AO1932" i="1"/>
  <c r="AP1932" i="1"/>
  <c r="AQ1932" i="1"/>
  <c r="AR1932" i="1"/>
  <c r="AS1932" i="1"/>
  <c r="AL1933" i="1"/>
  <c r="AM1933" i="1"/>
  <c r="AN1933" i="1"/>
  <c r="AO1933" i="1"/>
  <c r="AP1933" i="1"/>
  <c r="AQ1933" i="1"/>
  <c r="AR1933" i="1"/>
  <c r="AS1933" i="1"/>
  <c r="AL1934" i="1"/>
  <c r="AM1934" i="1"/>
  <c r="AN1934" i="1"/>
  <c r="AO1934" i="1"/>
  <c r="AP1934" i="1"/>
  <c r="AQ1934" i="1"/>
  <c r="AR1934" i="1"/>
  <c r="AS1934" i="1"/>
  <c r="AL1935" i="1"/>
  <c r="AM1935" i="1"/>
  <c r="AN1935" i="1"/>
  <c r="AO1935" i="1"/>
  <c r="AP1935" i="1"/>
  <c r="AQ1935" i="1"/>
  <c r="AR1935" i="1"/>
  <c r="AS1935" i="1"/>
  <c r="AL1936" i="1"/>
  <c r="AM1936" i="1"/>
  <c r="AN1936" i="1"/>
  <c r="AO1936" i="1"/>
  <c r="AP1936" i="1"/>
  <c r="AQ1936" i="1"/>
  <c r="AR1936" i="1"/>
  <c r="AS1936" i="1"/>
  <c r="AL1937" i="1"/>
  <c r="AM1937" i="1"/>
  <c r="AN1937" i="1"/>
  <c r="AO1937" i="1"/>
  <c r="AP1937" i="1"/>
  <c r="AQ1937" i="1"/>
  <c r="AR1937" i="1"/>
  <c r="AS1937" i="1"/>
  <c r="AL1938" i="1"/>
  <c r="AM1938" i="1"/>
  <c r="AN1938" i="1"/>
  <c r="AO1938" i="1"/>
  <c r="AP1938" i="1"/>
  <c r="AQ1938" i="1"/>
  <c r="AR1938" i="1"/>
  <c r="AS1938" i="1"/>
  <c r="AL1939" i="1"/>
  <c r="AM1939" i="1"/>
  <c r="AN1939" i="1"/>
  <c r="AO1939" i="1"/>
  <c r="AP1939" i="1"/>
  <c r="AQ1939" i="1"/>
  <c r="AR1939" i="1"/>
  <c r="AS1939" i="1"/>
  <c r="AL1940" i="1"/>
  <c r="AM1940" i="1"/>
  <c r="AN1940" i="1"/>
  <c r="AO1940" i="1"/>
  <c r="AP1940" i="1"/>
  <c r="AQ1940" i="1"/>
  <c r="AR1940" i="1"/>
  <c r="AS1940" i="1"/>
  <c r="AL1941" i="1"/>
  <c r="AM1941" i="1"/>
  <c r="AN1941" i="1"/>
  <c r="AO1941" i="1"/>
  <c r="AP1941" i="1"/>
  <c r="AQ1941" i="1"/>
  <c r="AR1941" i="1"/>
  <c r="AS1941" i="1"/>
  <c r="AL1942" i="1"/>
  <c r="AM1942" i="1"/>
  <c r="AN1942" i="1"/>
  <c r="AO1942" i="1"/>
  <c r="AP1942" i="1"/>
  <c r="AQ1942" i="1"/>
  <c r="AR1942" i="1"/>
  <c r="AS1942" i="1"/>
  <c r="AL1943" i="1"/>
  <c r="AM1943" i="1"/>
  <c r="AN1943" i="1"/>
  <c r="AO1943" i="1"/>
  <c r="AP1943" i="1"/>
  <c r="AQ1943" i="1"/>
  <c r="AR1943" i="1"/>
  <c r="AS1943" i="1"/>
  <c r="AL1944" i="1"/>
  <c r="AM1944" i="1"/>
  <c r="AN1944" i="1"/>
  <c r="AO1944" i="1"/>
  <c r="AP1944" i="1"/>
  <c r="AQ1944" i="1"/>
  <c r="AR1944" i="1"/>
  <c r="AS1944" i="1"/>
  <c r="AL1945" i="1"/>
  <c r="AM1945" i="1"/>
  <c r="AN1945" i="1"/>
  <c r="AO1945" i="1"/>
  <c r="AP1945" i="1"/>
  <c r="AQ1945" i="1"/>
  <c r="AR1945" i="1"/>
  <c r="AS1945" i="1"/>
  <c r="AL1946" i="1"/>
  <c r="AM1946" i="1"/>
  <c r="AN1946" i="1"/>
  <c r="AO1946" i="1"/>
  <c r="AP1946" i="1"/>
  <c r="AQ1946" i="1"/>
  <c r="AR1946" i="1"/>
  <c r="AS1946" i="1"/>
  <c r="AL1947" i="1"/>
  <c r="AM1947" i="1"/>
  <c r="AN1947" i="1"/>
  <c r="AO1947" i="1"/>
  <c r="AP1947" i="1"/>
  <c r="AQ1947" i="1"/>
  <c r="AR1947" i="1"/>
  <c r="AS1947" i="1"/>
  <c r="AL1948" i="1"/>
  <c r="AM1948" i="1"/>
  <c r="AN1948" i="1"/>
  <c r="AO1948" i="1"/>
  <c r="AP1948" i="1"/>
  <c r="AQ1948" i="1"/>
  <c r="AR1948" i="1"/>
  <c r="AS1948" i="1"/>
  <c r="AL1949" i="1"/>
  <c r="AM1949" i="1"/>
  <c r="AN1949" i="1"/>
  <c r="AO1949" i="1"/>
  <c r="AP1949" i="1"/>
  <c r="AQ1949" i="1"/>
  <c r="AR1949" i="1"/>
  <c r="AS1949" i="1"/>
  <c r="AL1950" i="1"/>
  <c r="AM1950" i="1"/>
  <c r="AN1950" i="1"/>
  <c r="AO1950" i="1"/>
  <c r="AP1950" i="1"/>
  <c r="AQ1950" i="1"/>
  <c r="AR1950" i="1"/>
  <c r="AS1950" i="1"/>
  <c r="AL1951" i="1"/>
  <c r="AM1951" i="1"/>
  <c r="AN1951" i="1"/>
  <c r="AO1951" i="1"/>
  <c r="AP1951" i="1"/>
  <c r="AQ1951" i="1"/>
  <c r="AR1951" i="1"/>
  <c r="AS1951" i="1"/>
  <c r="AL1952" i="1"/>
  <c r="AM1952" i="1"/>
  <c r="AN1952" i="1"/>
  <c r="AO1952" i="1"/>
  <c r="AP1952" i="1"/>
  <c r="AQ1952" i="1"/>
  <c r="AR1952" i="1"/>
  <c r="AS1952" i="1"/>
  <c r="AL1953" i="1"/>
  <c r="AM1953" i="1"/>
  <c r="AN1953" i="1"/>
  <c r="AO1953" i="1"/>
  <c r="AP1953" i="1"/>
  <c r="AQ1953" i="1"/>
  <c r="AR1953" i="1"/>
  <c r="AS1953" i="1"/>
  <c r="AL1954" i="1"/>
  <c r="AM1954" i="1"/>
  <c r="AN1954" i="1"/>
  <c r="AO1954" i="1"/>
  <c r="AP1954" i="1"/>
  <c r="AQ1954" i="1"/>
  <c r="AR1954" i="1"/>
  <c r="AS1954" i="1"/>
  <c r="AL1955" i="1"/>
  <c r="AM1955" i="1"/>
  <c r="AN1955" i="1"/>
  <c r="AO1955" i="1"/>
  <c r="AP1955" i="1"/>
  <c r="AQ1955" i="1"/>
  <c r="AR1955" i="1"/>
  <c r="AS1955" i="1"/>
  <c r="AL1956" i="1"/>
  <c r="AM1956" i="1"/>
  <c r="AN1956" i="1"/>
  <c r="AO1956" i="1"/>
  <c r="AP1956" i="1"/>
  <c r="AQ1956" i="1"/>
  <c r="AR1956" i="1"/>
  <c r="AS1956" i="1"/>
  <c r="AL1957" i="1"/>
  <c r="AM1957" i="1"/>
  <c r="AN1957" i="1"/>
  <c r="AO1957" i="1"/>
  <c r="AP1957" i="1"/>
  <c r="AQ1957" i="1"/>
  <c r="AR1957" i="1"/>
  <c r="AS1957" i="1"/>
  <c r="AL1958" i="1"/>
  <c r="AM1958" i="1"/>
  <c r="AN1958" i="1"/>
  <c r="AO1958" i="1"/>
  <c r="AP1958" i="1"/>
  <c r="AQ1958" i="1"/>
  <c r="AR1958" i="1"/>
  <c r="AS1958" i="1"/>
  <c r="AL1959" i="1"/>
  <c r="AM1959" i="1"/>
  <c r="AN1959" i="1"/>
  <c r="AO1959" i="1"/>
  <c r="AP1959" i="1"/>
  <c r="AQ1959" i="1"/>
  <c r="AR1959" i="1"/>
  <c r="AS1959" i="1"/>
  <c r="AL1960" i="1"/>
  <c r="AM1960" i="1"/>
  <c r="AN1960" i="1"/>
  <c r="AO1960" i="1"/>
  <c r="AP1960" i="1"/>
  <c r="AQ1960" i="1"/>
  <c r="AR1960" i="1"/>
  <c r="AS1960" i="1"/>
  <c r="AL1961" i="1"/>
  <c r="AM1961" i="1"/>
  <c r="AN1961" i="1"/>
  <c r="AO1961" i="1"/>
  <c r="AP1961" i="1"/>
  <c r="AQ1961" i="1"/>
  <c r="AR1961" i="1"/>
  <c r="AS1961" i="1"/>
  <c r="AL1962" i="1"/>
  <c r="AM1962" i="1"/>
  <c r="AN1962" i="1"/>
  <c r="AO1962" i="1"/>
  <c r="AP1962" i="1"/>
  <c r="AQ1962" i="1"/>
  <c r="AR1962" i="1"/>
  <c r="AS1962" i="1"/>
  <c r="AL1963" i="1"/>
  <c r="AM1963" i="1"/>
  <c r="AN1963" i="1"/>
  <c r="AO1963" i="1"/>
  <c r="AP1963" i="1"/>
  <c r="AQ1963" i="1"/>
  <c r="AR1963" i="1"/>
  <c r="AS1963" i="1"/>
  <c r="AL1964" i="1"/>
  <c r="AM1964" i="1"/>
  <c r="AN1964" i="1"/>
  <c r="AO1964" i="1"/>
  <c r="AP1964" i="1"/>
  <c r="AQ1964" i="1"/>
  <c r="AR1964" i="1"/>
  <c r="AS1964" i="1"/>
  <c r="AL1965" i="1"/>
  <c r="AM1965" i="1"/>
  <c r="AN1965" i="1"/>
  <c r="AO1965" i="1"/>
  <c r="AP1965" i="1"/>
  <c r="AQ1965" i="1"/>
  <c r="AR1965" i="1"/>
  <c r="AS1965" i="1"/>
  <c r="AL1966" i="1"/>
  <c r="AM1966" i="1"/>
  <c r="AN1966" i="1"/>
  <c r="AO1966" i="1"/>
  <c r="AP1966" i="1"/>
  <c r="AQ1966" i="1"/>
  <c r="AR1966" i="1"/>
  <c r="AS1966" i="1"/>
  <c r="AL1967" i="1"/>
  <c r="AM1967" i="1"/>
  <c r="AN1967" i="1"/>
  <c r="AO1967" i="1"/>
  <c r="AP1967" i="1"/>
  <c r="AQ1967" i="1"/>
  <c r="AR1967" i="1"/>
  <c r="AS1967" i="1"/>
  <c r="AL1968" i="1"/>
  <c r="AM1968" i="1"/>
  <c r="AN1968" i="1"/>
  <c r="AO1968" i="1"/>
  <c r="AP1968" i="1"/>
  <c r="AQ1968" i="1"/>
  <c r="AR1968" i="1"/>
  <c r="AS1968" i="1"/>
  <c r="AL1969" i="1"/>
  <c r="AM1969" i="1"/>
  <c r="AN1969" i="1"/>
  <c r="AO1969" i="1"/>
  <c r="AP1969" i="1"/>
  <c r="AQ1969" i="1"/>
  <c r="AR1969" i="1"/>
  <c r="AS1969" i="1"/>
  <c r="AL1970" i="1"/>
  <c r="AM1970" i="1"/>
  <c r="AN1970" i="1"/>
  <c r="AO1970" i="1"/>
  <c r="AP1970" i="1"/>
  <c r="AQ1970" i="1"/>
  <c r="AR1970" i="1"/>
  <c r="AS1970" i="1"/>
  <c r="AL1971" i="1"/>
  <c r="AM1971" i="1"/>
  <c r="AN1971" i="1"/>
  <c r="AO1971" i="1"/>
  <c r="AP1971" i="1"/>
  <c r="AQ1971" i="1"/>
  <c r="AR1971" i="1"/>
  <c r="AS1971" i="1"/>
  <c r="AL1972" i="1"/>
  <c r="AM1972" i="1"/>
  <c r="AN1972" i="1"/>
  <c r="AO1972" i="1"/>
  <c r="AP1972" i="1"/>
  <c r="AQ1972" i="1"/>
  <c r="AR1972" i="1"/>
  <c r="AS1972" i="1"/>
  <c r="AL1973" i="1"/>
  <c r="AM1973" i="1"/>
  <c r="AN1973" i="1"/>
  <c r="AO1973" i="1"/>
  <c r="AP1973" i="1"/>
  <c r="AQ1973" i="1"/>
  <c r="AR1973" i="1"/>
  <c r="AS1973" i="1"/>
  <c r="AL1974" i="1"/>
  <c r="AM1974" i="1"/>
  <c r="AN1974" i="1"/>
  <c r="AO1974" i="1"/>
  <c r="AP1974" i="1"/>
  <c r="AQ1974" i="1"/>
  <c r="AR1974" i="1"/>
  <c r="AS1974" i="1"/>
  <c r="AL1975" i="1"/>
  <c r="AM1975" i="1"/>
  <c r="AN1975" i="1"/>
  <c r="AO1975" i="1"/>
  <c r="AP1975" i="1"/>
  <c r="AQ1975" i="1"/>
  <c r="AR1975" i="1"/>
  <c r="AS1975" i="1"/>
  <c r="AL1976" i="1"/>
  <c r="AM1976" i="1"/>
  <c r="AN1976" i="1"/>
  <c r="AO1976" i="1"/>
  <c r="AP1976" i="1"/>
  <c r="AQ1976" i="1"/>
  <c r="AR1976" i="1"/>
  <c r="AS1976" i="1"/>
  <c r="AL1977" i="1"/>
  <c r="AM1977" i="1"/>
  <c r="AN1977" i="1"/>
  <c r="AO1977" i="1"/>
  <c r="AP1977" i="1"/>
  <c r="AQ1977" i="1"/>
  <c r="AR1977" i="1"/>
  <c r="AS1977" i="1"/>
  <c r="AL1978" i="1"/>
  <c r="AM1978" i="1"/>
  <c r="AN1978" i="1"/>
  <c r="AO1978" i="1"/>
  <c r="AP1978" i="1"/>
  <c r="AQ1978" i="1"/>
  <c r="AR1978" i="1"/>
  <c r="AS1978" i="1"/>
  <c r="AL1979" i="1"/>
  <c r="AM1979" i="1"/>
  <c r="AN1979" i="1"/>
  <c r="AO1979" i="1"/>
  <c r="AP1979" i="1"/>
  <c r="AQ1979" i="1"/>
  <c r="AR1979" i="1"/>
  <c r="AS1979" i="1"/>
  <c r="AL1980" i="1"/>
  <c r="AM1980" i="1"/>
  <c r="AN1980" i="1"/>
  <c r="AO1980" i="1"/>
  <c r="AP1980" i="1"/>
  <c r="AQ1980" i="1"/>
  <c r="AR1980" i="1"/>
  <c r="AS1980" i="1"/>
  <c r="AL1981" i="1"/>
  <c r="AM1981" i="1"/>
  <c r="AN1981" i="1"/>
  <c r="AO1981" i="1"/>
  <c r="AP1981" i="1"/>
  <c r="AQ1981" i="1"/>
  <c r="AR1981" i="1"/>
  <c r="AS1981" i="1"/>
  <c r="AL1982" i="1"/>
  <c r="AM1982" i="1"/>
  <c r="AN1982" i="1"/>
  <c r="AO1982" i="1"/>
  <c r="AP1982" i="1"/>
  <c r="AQ1982" i="1"/>
  <c r="AR1982" i="1"/>
  <c r="AS1982" i="1"/>
  <c r="AL1983" i="1"/>
  <c r="AM1983" i="1"/>
  <c r="AN1983" i="1"/>
  <c r="AO1983" i="1"/>
  <c r="AP1983" i="1"/>
  <c r="AQ1983" i="1"/>
  <c r="AR1983" i="1"/>
  <c r="AS1983" i="1"/>
  <c r="AL1984" i="1"/>
  <c r="AM1984" i="1"/>
  <c r="AN1984" i="1"/>
  <c r="AO1984" i="1"/>
  <c r="AP1984" i="1"/>
  <c r="AQ1984" i="1"/>
  <c r="AR1984" i="1"/>
  <c r="AS1984" i="1"/>
  <c r="AL1985" i="1"/>
  <c r="AM1985" i="1"/>
  <c r="AN1985" i="1"/>
  <c r="AO1985" i="1"/>
  <c r="AP1985" i="1"/>
  <c r="AQ1985" i="1"/>
  <c r="AR1985" i="1"/>
  <c r="AS1985" i="1"/>
  <c r="AL1986" i="1"/>
  <c r="AM1986" i="1"/>
  <c r="AN1986" i="1"/>
  <c r="AO1986" i="1"/>
  <c r="AP1986" i="1"/>
  <c r="AQ1986" i="1"/>
  <c r="AR1986" i="1"/>
  <c r="AS1986" i="1"/>
  <c r="AL1987" i="1"/>
  <c r="AM1987" i="1"/>
  <c r="AN1987" i="1"/>
  <c r="AO1987" i="1"/>
  <c r="AP1987" i="1"/>
  <c r="AQ1987" i="1"/>
  <c r="AR1987" i="1"/>
  <c r="AS1987" i="1"/>
  <c r="AL1988" i="1"/>
  <c r="AM1988" i="1"/>
  <c r="AN1988" i="1"/>
  <c r="AO1988" i="1"/>
  <c r="AP1988" i="1"/>
  <c r="AQ1988" i="1"/>
  <c r="AR1988" i="1"/>
  <c r="AS1988" i="1"/>
  <c r="AL1989" i="1"/>
  <c r="AM1989" i="1"/>
  <c r="AN1989" i="1"/>
  <c r="AO1989" i="1"/>
  <c r="AP1989" i="1"/>
  <c r="AQ1989" i="1"/>
  <c r="AR1989" i="1"/>
  <c r="AS1989" i="1"/>
  <c r="AL1990" i="1"/>
  <c r="AM1990" i="1"/>
  <c r="AN1990" i="1"/>
  <c r="AO1990" i="1"/>
  <c r="AP1990" i="1"/>
  <c r="AQ1990" i="1"/>
  <c r="AR1990" i="1"/>
  <c r="AS1990" i="1"/>
  <c r="AL1991" i="1"/>
  <c r="AM1991" i="1"/>
  <c r="AN1991" i="1"/>
  <c r="AO1991" i="1"/>
  <c r="AP1991" i="1"/>
  <c r="AQ1991" i="1"/>
  <c r="AR1991" i="1"/>
  <c r="AS1991" i="1"/>
  <c r="AL1992" i="1"/>
  <c r="AM1992" i="1"/>
  <c r="AN1992" i="1"/>
  <c r="AO1992" i="1"/>
  <c r="AP1992" i="1"/>
  <c r="AQ1992" i="1"/>
  <c r="AR1992" i="1"/>
  <c r="AS1992" i="1"/>
  <c r="AL1993" i="1"/>
  <c r="AM1993" i="1"/>
  <c r="AN1993" i="1"/>
  <c r="AO1993" i="1"/>
  <c r="AP1993" i="1"/>
  <c r="AQ1993" i="1"/>
  <c r="AR1993" i="1"/>
  <c r="AS1993" i="1"/>
  <c r="AL1994" i="1"/>
  <c r="AM1994" i="1"/>
  <c r="AN1994" i="1"/>
  <c r="AO1994" i="1"/>
  <c r="AP1994" i="1"/>
  <c r="AQ1994" i="1"/>
  <c r="AR1994" i="1"/>
  <c r="AS1994" i="1"/>
  <c r="AL1995" i="1"/>
  <c r="AM1995" i="1"/>
  <c r="AN1995" i="1"/>
  <c r="AO1995" i="1"/>
  <c r="AP1995" i="1"/>
  <c r="AQ1995" i="1"/>
  <c r="AR1995" i="1"/>
  <c r="AS1995" i="1"/>
  <c r="AL1996" i="1"/>
  <c r="AM1996" i="1"/>
  <c r="AN1996" i="1"/>
  <c r="AO1996" i="1"/>
  <c r="AP1996" i="1"/>
  <c r="AQ1996" i="1"/>
  <c r="AR1996" i="1"/>
  <c r="AS1996" i="1"/>
  <c r="AL1997" i="1"/>
  <c r="AM1997" i="1"/>
  <c r="AN1997" i="1"/>
  <c r="AO1997" i="1"/>
  <c r="AP1997" i="1"/>
  <c r="AQ1997" i="1"/>
  <c r="AR1997" i="1"/>
  <c r="AS1997" i="1"/>
  <c r="AL1998" i="1"/>
  <c r="AM1998" i="1"/>
  <c r="AN1998" i="1"/>
  <c r="AO1998" i="1"/>
  <c r="AP1998" i="1"/>
  <c r="AQ1998" i="1"/>
  <c r="AR1998" i="1"/>
  <c r="AS1998" i="1"/>
  <c r="AL1999" i="1"/>
  <c r="AM1999" i="1"/>
  <c r="AN1999" i="1"/>
  <c r="AO1999" i="1"/>
  <c r="AP1999" i="1"/>
  <c r="AQ1999" i="1"/>
  <c r="AR1999" i="1"/>
  <c r="AS1999" i="1"/>
  <c r="AL2000" i="1"/>
  <c r="AM2000" i="1"/>
  <c r="AN2000" i="1"/>
  <c r="AO2000" i="1"/>
  <c r="AP2000" i="1"/>
  <c r="AQ2000" i="1"/>
  <c r="AR2000" i="1"/>
  <c r="AS2000" i="1"/>
  <c r="AL2001" i="1"/>
  <c r="AM2001" i="1"/>
  <c r="AN2001" i="1"/>
  <c r="AO2001" i="1"/>
  <c r="AP2001" i="1"/>
  <c r="AQ2001" i="1"/>
  <c r="AR2001" i="1"/>
  <c r="AS2001" i="1"/>
  <c r="AL2002" i="1"/>
  <c r="AM2002" i="1"/>
  <c r="AN2002" i="1"/>
  <c r="AO2002" i="1"/>
  <c r="AP2002" i="1"/>
  <c r="AQ2002" i="1"/>
  <c r="AR2002" i="1"/>
  <c r="AS2002" i="1"/>
  <c r="AL2003" i="1"/>
  <c r="AM2003" i="1"/>
  <c r="AN2003" i="1"/>
  <c r="AO2003" i="1"/>
  <c r="AP2003" i="1"/>
  <c r="AQ2003" i="1"/>
  <c r="AR2003" i="1"/>
  <c r="AS2003" i="1"/>
  <c r="AL2004" i="1"/>
  <c r="AM2004" i="1"/>
  <c r="AN2004" i="1"/>
  <c r="AO2004" i="1"/>
  <c r="AP2004" i="1"/>
  <c r="AQ2004" i="1"/>
  <c r="AR2004" i="1"/>
  <c r="AS2004" i="1"/>
  <c r="AL2005" i="1"/>
  <c r="AM2005" i="1"/>
  <c r="AN2005" i="1"/>
  <c r="AO2005" i="1"/>
  <c r="AP2005" i="1"/>
  <c r="AQ2005" i="1"/>
  <c r="AR2005" i="1"/>
  <c r="AS2005" i="1"/>
  <c r="AL2006" i="1"/>
  <c r="AM2006" i="1"/>
  <c r="AN2006" i="1"/>
  <c r="AO2006" i="1"/>
  <c r="AP2006" i="1"/>
  <c r="AQ2006" i="1"/>
  <c r="AR2006" i="1"/>
  <c r="AS2006" i="1"/>
  <c r="AL2007" i="1"/>
  <c r="AM2007" i="1"/>
  <c r="AN2007" i="1"/>
  <c r="AO2007" i="1"/>
  <c r="AP2007" i="1"/>
  <c r="AQ2007" i="1"/>
  <c r="AR2007" i="1"/>
  <c r="AS2007" i="1"/>
  <c r="AL2008" i="1"/>
  <c r="AM2008" i="1"/>
  <c r="AN2008" i="1"/>
  <c r="AO2008" i="1"/>
  <c r="AP2008" i="1"/>
  <c r="AQ2008" i="1"/>
  <c r="AR2008" i="1"/>
  <c r="AS2008" i="1"/>
  <c r="AL2009" i="1"/>
  <c r="AM2009" i="1"/>
  <c r="AN2009" i="1"/>
  <c r="AO2009" i="1"/>
  <c r="AP2009" i="1"/>
  <c r="AQ2009" i="1"/>
  <c r="AR2009" i="1"/>
  <c r="AS2009" i="1"/>
  <c r="AL2010" i="1"/>
  <c r="AM2010" i="1"/>
  <c r="AN2010" i="1"/>
  <c r="AO2010" i="1"/>
  <c r="AP2010" i="1"/>
  <c r="AQ2010" i="1"/>
  <c r="AR2010" i="1"/>
  <c r="AS2010" i="1"/>
  <c r="AL2011" i="1"/>
  <c r="AM2011" i="1"/>
  <c r="AN2011" i="1"/>
  <c r="AO2011" i="1"/>
  <c r="AP2011" i="1"/>
  <c r="AQ2011" i="1"/>
  <c r="AR2011" i="1"/>
  <c r="AS2011" i="1"/>
  <c r="AL2012" i="1"/>
  <c r="AM2012" i="1"/>
  <c r="AN2012" i="1"/>
  <c r="AO2012" i="1"/>
  <c r="AP2012" i="1"/>
  <c r="AQ2012" i="1"/>
  <c r="AR2012" i="1"/>
  <c r="AS2012" i="1"/>
  <c r="AL2013" i="1"/>
  <c r="AM2013" i="1"/>
  <c r="AN2013" i="1"/>
  <c r="AO2013" i="1"/>
  <c r="AP2013" i="1"/>
  <c r="AQ2013" i="1"/>
  <c r="AR2013" i="1"/>
  <c r="AS2013" i="1"/>
  <c r="AL2014" i="1"/>
  <c r="AM2014" i="1"/>
  <c r="AN2014" i="1"/>
  <c r="AO2014" i="1"/>
  <c r="AP2014" i="1"/>
  <c r="AQ2014" i="1"/>
  <c r="AR2014" i="1"/>
  <c r="AS2014" i="1"/>
  <c r="AL2015" i="1"/>
  <c r="AM2015" i="1"/>
  <c r="AN2015" i="1"/>
  <c r="AO2015" i="1"/>
  <c r="AP2015" i="1"/>
  <c r="AQ2015" i="1"/>
  <c r="AR2015" i="1"/>
  <c r="AS2015" i="1"/>
  <c r="AL2016" i="1"/>
  <c r="AM2016" i="1"/>
  <c r="AN2016" i="1"/>
  <c r="AO2016" i="1"/>
  <c r="AP2016" i="1"/>
  <c r="AQ2016" i="1"/>
  <c r="AR2016" i="1"/>
  <c r="AS2016" i="1"/>
  <c r="AL2017" i="1"/>
  <c r="AM2017" i="1"/>
  <c r="AN2017" i="1"/>
  <c r="AO2017" i="1"/>
  <c r="AP2017" i="1"/>
  <c r="AQ2017" i="1"/>
  <c r="AR2017" i="1"/>
  <c r="AS2017" i="1"/>
  <c r="AL2018" i="1"/>
  <c r="AM2018" i="1"/>
  <c r="AN2018" i="1"/>
  <c r="AO2018" i="1"/>
  <c r="AP2018" i="1"/>
  <c r="AQ2018" i="1"/>
  <c r="AR2018" i="1"/>
  <c r="AS2018" i="1"/>
  <c r="AL2019" i="1"/>
  <c r="AM2019" i="1"/>
  <c r="AN2019" i="1"/>
  <c r="AO2019" i="1"/>
  <c r="AP2019" i="1"/>
  <c r="AQ2019" i="1"/>
  <c r="AR2019" i="1"/>
  <c r="AS2019" i="1"/>
  <c r="AL2020" i="1"/>
  <c r="AM2020" i="1"/>
  <c r="AN2020" i="1"/>
  <c r="AO2020" i="1"/>
  <c r="AP2020" i="1"/>
  <c r="AQ2020" i="1"/>
  <c r="AR2020" i="1"/>
  <c r="AS2020" i="1"/>
  <c r="AL2021" i="1"/>
  <c r="AM2021" i="1"/>
  <c r="AN2021" i="1"/>
  <c r="AO2021" i="1"/>
  <c r="AP2021" i="1"/>
  <c r="AQ2021" i="1"/>
  <c r="AR2021" i="1"/>
  <c r="AS2021" i="1"/>
  <c r="AL2022" i="1"/>
  <c r="AM2022" i="1"/>
  <c r="AN2022" i="1"/>
  <c r="AO2022" i="1"/>
  <c r="AP2022" i="1"/>
  <c r="AQ2022" i="1"/>
  <c r="AR2022" i="1"/>
  <c r="AS2022" i="1"/>
  <c r="AL2023" i="1"/>
  <c r="AM2023" i="1"/>
  <c r="AN2023" i="1"/>
  <c r="AO2023" i="1"/>
  <c r="AP2023" i="1"/>
  <c r="AQ2023" i="1"/>
  <c r="AR2023" i="1"/>
  <c r="AS2023" i="1"/>
  <c r="AL2024" i="1"/>
  <c r="AM2024" i="1"/>
  <c r="AN2024" i="1"/>
  <c r="AO2024" i="1"/>
  <c r="AP2024" i="1"/>
  <c r="AQ2024" i="1"/>
  <c r="AR2024" i="1"/>
  <c r="AS2024" i="1"/>
  <c r="AL2025" i="1"/>
  <c r="AM2025" i="1"/>
  <c r="AN2025" i="1"/>
  <c r="AO2025" i="1"/>
  <c r="AP2025" i="1"/>
  <c r="AQ2025" i="1"/>
  <c r="AR2025" i="1"/>
  <c r="AS2025" i="1"/>
  <c r="AL2026" i="1"/>
  <c r="AM2026" i="1"/>
  <c r="AN2026" i="1"/>
  <c r="AO2026" i="1"/>
  <c r="AP2026" i="1"/>
  <c r="AQ2026" i="1"/>
  <c r="AR2026" i="1"/>
  <c r="AS2026" i="1"/>
  <c r="AL2027" i="1"/>
  <c r="AM2027" i="1"/>
  <c r="AN2027" i="1"/>
  <c r="AO2027" i="1"/>
  <c r="AP2027" i="1"/>
  <c r="AQ2027" i="1"/>
  <c r="AR2027" i="1"/>
  <c r="AS2027" i="1"/>
  <c r="AL2028" i="1"/>
  <c r="AM2028" i="1"/>
  <c r="AN2028" i="1"/>
  <c r="AO2028" i="1"/>
  <c r="AP2028" i="1"/>
  <c r="AQ2028" i="1"/>
  <c r="AR2028" i="1"/>
  <c r="AS2028" i="1"/>
  <c r="AL2029" i="1"/>
  <c r="AM2029" i="1"/>
  <c r="AN2029" i="1"/>
  <c r="AO2029" i="1"/>
  <c r="AP2029" i="1"/>
  <c r="AQ2029" i="1"/>
  <c r="AR2029" i="1"/>
  <c r="AS2029" i="1"/>
  <c r="AL2030" i="1"/>
  <c r="AM2030" i="1"/>
  <c r="AN2030" i="1"/>
  <c r="AO2030" i="1"/>
  <c r="AP2030" i="1"/>
  <c r="AQ2030" i="1"/>
  <c r="AR2030" i="1"/>
  <c r="AS2030" i="1"/>
  <c r="AL2031" i="1"/>
  <c r="AM2031" i="1"/>
  <c r="AN2031" i="1"/>
  <c r="AO2031" i="1"/>
  <c r="AP2031" i="1"/>
  <c r="AQ2031" i="1"/>
  <c r="AR2031" i="1"/>
  <c r="AS2031" i="1"/>
  <c r="AL2032" i="1"/>
  <c r="AM2032" i="1"/>
  <c r="AN2032" i="1"/>
  <c r="AO2032" i="1"/>
  <c r="AP2032" i="1"/>
  <c r="AQ2032" i="1"/>
  <c r="AR2032" i="1"/>
  <c r="AS2032" i="1"/>
  <c r="AL2033" i="1"/>
  <c r="AM2033" i="1"/>
  <c r="AN2033" i="1"/>
  <c r="AO2033" i="1"/>
  <c r="AP2033" i="1"/>
  <c r="AQ2033" i="1"/>
  <c r="AR2033" i="1"/>
  <c r="AS2033" i="1"/>
  <c r="AL2034" i="1"/>
  <c r="AM2034" i="1"/>
  <c r="AN2034" i="1"/>
  <c r="AO2034" i="1"/>
  <c r="AP2034" i="1"/>
  <c r="AQ2034" i="1"/>
  <c r="AR2034" i="1"/>
  <c r="AS2034" i="1"/>
  <c r="AL2035" i="1"/>
  <c r="AM2035" i="1"/>
  <c r="AN2035" i="1"/>
  <c r="AO2035" i="1"/>
  <c r="AP2035" i="1"/>
  <c r="AQ2035" i="1"/>
  <c r="AR2035" i="1"/>
  <c r="AS2035" i="1"/>
  <c r="AL2036" i="1"/>
  <c r="AM2036" i="1"/>
  <c r="AN2036" i="1"/>
  <c r="AO2036" i="1"/>
  <c r="AP2036" i="1"/>
  <c r="AQ2036" i="1"/>
  <c r="AR2036" i="1"/>
  <c r="AS2036" i="1"/>
  <c r="AL2037" i="1"/>
  <c r="AM2037" i="1"/>
  <c r="AN2037" i="1"/>
  <c r="AO2037" i="1"/>
  <c r="AP2037" i="1"/>
  <c r="AQ2037" i="1"/>
  <c r="AR2037" i="1"/>
  <c r="AS2037" i="1"/>
  <c r="AL2038" i="1"/>
  <c r="AM2038" i="1"/>
  <c r="AN2038" i="1"/>
  <c r="AO2038" i="1"/>
  <c r="AP2038" i="1"/>
  <c r="AQ2038" i="1"/>
  <c r="AR2038" i="1"/>
  <c r="AS2038" i="1"/>
  <c r="AL2039" i="1"/>
  <c r="AM2039" i="1"/>
  <c r="AN2039" i="1"/>
  <c r="AO2039" i="1"/>
  <c r="AP2039" i="1"/>
  <c r="AQ2039" i="1"/>
  <c r="AR2039" i="1"/>
  <c r="AS2039" i="1"/>
  <c r="AL2040" i="1"/>
  <c r="AM2040" i="1"/>
  <c r="AN2040" i="1"/>
  <c r="AO2040" i="1"/>
  <c r="AP2040" i="1"/>
  <c r="AQ2040" i="1"/>
  <c r="AR2040" i="1"/>
  <c r="AS2040" i="1"/>
  <c r="AL2041" i="1"/>
  <c r="AM2041" i="1"/>
  <c r="AN2041" i="1"/>
  <c r="AO2041" i="1"/>
  <c r="AP2041" i="1"/>
  <c r="AQ2041" i="1"/>
  <c r="AR2041" i="1"/>
  <c r="AS2041" i="1"/>
  <c r="AL2042" i="1"/>
  <c r="AM2042" i="1"/>
  <c r="AN2042" i="1"/>
  <c r="AO2042" i="1"/>
  <c r="AP2042" i="1"/>
  <c r="AQ2042" i="1"/>
  <c r="AR2042" i="1"/>
  <c r="AS2042" i="1"/>
  <c r="AL2043" i="1"/>
  <c r="AM2043" i="1"/>
  <c r="AN2043" i="1"/>
  <c r="AO2043" i="1"/>
  <c r="AP2043" i="1"/>
  <c r="AQ2043" i="1"/>
  <c r="AR2043" i="1"/>
  <c r="AS2043" i="1"/>
  <c r="AL2044" i="1"/>
  <c r="AM2044" i="1"/>
  <c r="AN2044" i="1"/>
  <c r="AO2044" i="1"/>
  <c r="AP2044" i="1"/>
  <c r="AQ2044" i="1"/>
  <c r="AR2044" i="1"/>
  <c r="AS2044" i="1"/>
  <c r="AL2045" i="1"/>
  <c r="AM2045" i="1"/>
  <c r="AN2045" i="1"/>
  <c r="AO2045" i="1"/>
  <c r="AP2045" i="1"/>
  <c r="AQ2045" i="1"/>
  <c r="AR2045" i="1"/>
  <c r="AS2045" i="1"/>
  <c r="AL2046" i="1"/>
  <c r="AM2046" i="1"/>
  <c r="AN2046" i="1"/>
  <c r="AO2046" i="1"/>
  <c r="AP2046" i="1"/>
  <c r="AQ2046" i="1"/>
  <c r="AR2046" i="1"/>
  <c r="AS2046" i="1"/>
  <c r="AL2047" i="1"/>
  <c r="AM2047" i="1"/>
  <c r="AN2047" i="1"/>
  <c r="AO2047" i="1"/>
  <c r="AP2047" i="1"/>
  <c r="AQ2047" i="1"/>
  <c r="AR2047" i="1"/>
  <c r="AS2047" i="1"/>
  <c r="AL2048" i="1"/>
  <c r="AM2048" i="1"/>
  <c r="AN2048" i="1"/>
  <c r="AO2048" i="1"/>
  <c r="AP2048" i="1"/>
  <c r="AQ2048" i="1"/>
  <c r="AR2048" i="1"/>
  <c r="AS2048" i="1"/>
  <c r="AL2049" i="1"/>
  <c r="AM2049" i="1"/>
  <c r="AN2049" i="1"/>
  <c r="AO2049" i="1"/>
  <c r="AP2049" i="1"/>
  <c r="AQ2049" i="1"/>
  <c r="AR2049" i="1"/>
  <c r="AS2049" i="1"/>
  <c r="AL2050" i="1"/>
  <c r="AM2050" i="1"/>
  <c r="AN2050" i="1"/>
  <c r="AO2050" i="1"/>
  <c r="AP2050" i="1"/>
  <c r="AQ2050" i="1"/>
  <c r="AR2050" i="1"/>
  <c r="AS2050" i="1"/>
  <c r="AL2051" i="1"/>
  <c r="AM2051" i="1"/>
  <c r="AN2051" i="1"/>
  <c r="AO2051" i="1"/>
  <c r="AP2051" i="1"/>
  <c r="AQ2051" i="1"/>
  <c r="AR2051" i="1"/>
  <c r="AS2051" i="1"/>
  <c r="AL2052" i="1"/>
  <c r="AM2052" i="1"/>
  <c r="AN2052" i="1"/>
  <c r="AO2052" i="1"/>
  <c r="AP2052" i="1"/>
  <c r="AQ2052" i="1"/>
  <c r="AR2052" i="1"/>
  <c r="AS2052" i="1"/>
  <c r="AL2053" i="1"/>
  <c r="AM2053" i="1"/>
  <c r="AN2053" i="1"/>
  <c r="AO2053" i="1"/>
  <c r="AP2053" i="1"/>
  <c r="AQ2053" i="1"/>
  <c r="AR2053" i="1"/>
  <c r="AS2053" i="1"/>
  <c r="AL2054" i="1"/>
  <c r="AM2054" i="1"/>
  <c r="AN2054" i="1"/>
  <c r="AO2054" i="1"/>
  <c r="AP2054" i="1"/>
  <c r="AQ2054" i="1"/>
  <c r="AR2054" i="1"/>
  <c r="AS2054" i="1"/>
  <c r="AL2055" i="1"/>
  <c r="AM2055" i="1"/>
  <c r="AN2055" i="1"/>
  <c r="AO2055" i="1"/>
  <c r="AP2055" i="1"/>
  <c r="AQ2055" i="1"/>
  <c r="AR2055" i="1"/>
  <c r="AS2055" i="1"/>
  <c r="AL2056" i="1"/>
  <c r="AM2056" i="1"/>
  <c r="AN2056" i="1"/>
  <c r="AO2056" i="1"/>
  <c r="AP2056" i="1"/>
  <c r="AQ2056" i="1"/>
  <c r="AR2056" i="1"/>
  <c r="AS2056" i="1"/>
  <c r="AL2057" i="1"/>
  <c r="AM2057" i="1"/>
  <c r="AN2057" i="1"/>
  <c r="AO2057" i="1"/>
  <c r="AP2057" i="1"/>
  <c r="AQ2057" i="1"/>
  <c r="AR2057" i="1"/>
  <c r="AS2057" i="1"/>
  <c r="AL2058" i="1"/>
  <c r="AM2058" i="1"/>
  <c r="AN2058" i="1"/>
  <c r="AO2058" i="1"/>
  <c r="AP2058" i="1"/>
  <c r="AQ2058" i="1"/>
  <c r="AR2058" i="1"/>
  <c r="AS2058" i="1"/>
  <c r="AL2059" i="1"/>
  <c r="AM2059" i="1"/>
  <c r="AN2059" i="1"/>
  <c r="AO2059" i="1"/>
  <c r="AP2059" i="1"/>
  <c r="AQ2059" i="1"/>
  <c r="AR2059" i="1"/>
  <c r="AS2059" i="1"/>
  <c r="AL2060" i="1"/>
  <c r="AM2060" i="1"/>
  <c r="AN2060" i="1"/>
  <c r="AO2060" i="1"/>
  <c r="AP2060" i="1"/>
  <c r="AQ2060" i="1"/>
  <c r="AR2060" i="1"/>
  <c r="AS2060" i="1"/>
  <c r="AL2061" i="1"/>
  <c r="AM2061" i="1"/>
  <c r="AN2061" i="1"/>
  <c r="AO2061" i="1"/>
  <c r="AP2061" i="1"/>
  <c r="AQ2061" i="1"/>
  <c r="AR2061" i="1"/>
  <c r="AS2061" i="1"/>
  <c r="AL2062" i="1"/>
  <c r="AM2062" i="1"/>
  <c r="AN2062" i="1"/>
  <c r="AO2062" i="1"/>
  <c r="AP2062" i="1"/>
  <c r="AQ2062" i="1"/>
  <c r="AR2062" i="1"/>
  <c r="AS2062" i="1"/>
  <c r="AL2063" i="1"/>
  <c r="AM2063" i="1"/>
  <c r="AN2063" i="1"/>
  <c r="AO2063" i="1"/>
  <c r="AP2063" i="1"/>
  <c r="AQ2063" i="1"/>
  <c r="AR2063" i="1"/>
  <c r="AS2063" i="1"/>
  <c r="AL2064" i="1"/>
  <c r="AM2064" i="1"/>
  <c r="AN2064" i="1"/>
  <c r="AO2064" i="1"/>
  <c r="AP2064" i="1"/>
  <c r="AQ2064" i="1"/>
  <c r="AR2064" i="1"/>
  <c r="AS2064" i="1"/>
  <c r="AL2065" i="1"/>
  <c r="AM2065" i="1"/>
  <c r="AN2065" i="1"/>
  <c r="AO2065" i="1"/>
  <c r="AP2065" i="1"/>
  <c r="AQ2065" i="1"/>
  <c r="AR2065" i="1"/>
  <c r="AS2065" i="1"/>
  <c r="AL2066" i="1"/>
  <c r="AM2066" i="1"/>
  <c r="AN2066" i="1"/>
  <c r="AO2066" i="1"/>
  <c r="AP2066" i="1"/>
  <c r="AQ2066" i="1"/>
  <c r="AR2066" i="1"/>
  <c r="AS2066" i="1"/>
  <c r="AL2067" i="1"/>
  <c r="AM2067" i="1"/>
  <c r="AN2067" i="1"/>
  <c r="AO2067" i="1"/>
  <c r="AP2067" i="1"/>
  <c r="AQ2067" i="1"/>
  <c r="AR2067" i="1"/>
  <c r="AS2067" i="1"/>
  <c r="AL2068" i="1"/>
  <c r="AM2068" i="1"/>
  <c r="AN2068" i="1"/>
  <c r="AO2068" i="1"/>
  <c r="AP2068" i="1"/>
  <c r="AQ2068" i="1"/>
  <c r="AR2068" i="1"/>
  <c r="AS2068" i="1"/>
  <c r="AL2069" i="1"/>
  <c r="AM2069" i="1"/>
  <c r="AN2069" i="1"/>
  <c r="AO2069" i="1"/>
  <c r="AP2069" i="1"/>
  <c r="AQ2069" i="1"/>
  <c r="AR2069" i="1"/>
  <c r="AS2069" i="1"/>
  <c r="AL2070" i="1"/>
  <c r="AM2070" i="1"/>
  <c r="AN2070" i="1"/>
  <c r="AO2070" i="1"/>
  <c r="AP2070" i="1"/>
  <c r="AQ2070" i="1"/>
  <c r="AR2070" i="1"/>
  <c r="AS2070" i="1"/>
  <c r="AL2071" i="1"/>
  <c r="AM2071" i="1"/>
  <c r="AN2071" i="1"/>
  <c r="AO2071" i="1"/>
  <c r="AP2071" i="1"/>
  <c r="AQ2071" i="1"/>
  <c r="AR2071" i="1"/>
  <c r="AS2071" i="1"/>
  <c r="AL2072" i="1"/>
  <c r="AM2072" i="1"/>
  <c r="AN2072" i="1"/>
  <c r="AO2072" i="1"/>
  <c r="AP2072" i="1"/>
  <c r="AQ2072" i="1"/>
  <c r="AR2072" i="1"/>
  <c r="AS2072" i="1"/>
  <c r="AL2073" i="1"/>
  <c r="AM2073" i="1"/>
  <c r="AN2073" i="1"/>
  <c r="AO2073" i="1"/>
  <c r="AP2073" i="1"/>
  <c r="AQ2073" i="1"/>
  <c r="AR2073" i="1"/>
  <c r="AS2073" i="1"/>
  <c r="AL2074" i="1"/>
  <c r="AM2074" i="1"/>
  <c r="AN2074" i="1"/>
  <c r="AO2074" i="1"/>
  <c r="AP2074" i="1"/>
  <c r="AQ2074" i="1"/>
  <c r="AR2074" i="1"/>
  <c r="AS2074" i="1"/>
  <c r="AL2075" i="1"/>
  <c r="AM2075" i="1"/>
  <c r="AN2075" i="1"/>
  <c r="AO2075" i="1"/>
  <c r="AP2075" i="1"/>
  <c r="AQ2075" i="1"/>
  <c r="AR2075" i="1"/>
  <c r="AS2075" i="1"/>
  <c r="AL2076" i="1"/>
  <c r="AM2076" i="1"/>
  <c r="AN2076" i="1"/>
  <c r="AO2076" i="1"/>
  <c r="AP2076" i="1"/>
  <c r="AQ2076" i="1"/>
  <c r="AR2076" i="1"/>
  <c r="AS2076" i="1"/>
  <c r="AL2077" i="1"/>
  <c r="AM2077" i="1"/>
  <c r="AN2077" i="1"/>
  <c r="AO2077" i="1"/>
  <c r="AP2077" i="1"/>
  <c r="AQ2077" i="1"/>
  <c r="AR2077" i="1"/>
  <c r="AS2077" i="1"/>
  <c r="AL2078" i="1"/>
  <c r="AM2078" i="1"/>
  <c r="AN2078" i="1"/>
  <c r="AO2078" i="1"/>
  <c r="AP2078" i="1"/>
  <c r="AQ2078" i="1"/>
  <c r="AR2078" i="1"/>
  <c r="AS2078" i="1"/>
  <c r="AL2079" i="1"/>
  <c r="AM2079" i="1"/>
  <c r="AN2079" i="1"/>
  <c r="AO2079" i="1"/>
  <c r="AP2079" i="1"/>
  <c r="AQ2079" i="1"/>
  <c r="AR2079" i="1"/>
  <c r="AS2079" i="1"/>
  <c r="AL2080" i="1"/>
  <c r="AM2080" i="1"/>
  <c r="AN2080" i="1"/>
  <c r="AO2080" i="1"/>
  <c r="AP2080" i="1"/>
  <c r="AQ2080" i="1"/>
  <c r="AR2080" i="1"/>
  <c r="AS2080" i="1"/>
  <c r="AL2081" i="1"/>
  <c r="AM2081" i="1"/>
  <c r="AN2081" i="1"/>
  <c r="AO2081" i="1"/>
  <c r="AP2081" i="1"/>
  <c r="AQ2081" i="1"/>
  <c r="AR2081" i="1"/>
  <c r="AS2081" i="1"/>
  <c r="AL2082" i="1"/>
  <c r="AM2082" i="1"/>
  <c r="AN2082" i="1"/>
  <c r="AO2082" i="1"/>
  <c r="AP2082" i="1"/>
  <c r="AQ2082" i="1"/>
  <c r="AR2082" i="1"/>
  <c r="AS2082" i="1"/>
  <c r="AL2083" i="1"/>
  <c r="AM2083" i="1"/>
  <c r="AN2083" i="1"/>
  <c r="AO2083" i="1"/>
  <c r="AP2083" i="1"/>
  <c r="AQ2083" i="1"/>
  <c r="AR2083" i="1"/>
  <c r="AS2083" i="1"/>
  <c r="AL2084" i="1"/>
  <c r="AM2084" i="1"/>
  <c r="AN2084" i="1"/>
  <c r="AO2084" i="1"/>
  <c r="AP2084" i="1"/>
  <c r="AQ2084" i="1"/>
  <c r="AR2084" i="1"/>
  <c r="AS2084" i="1"/>
  <c r="AL2085" i="1"/>
  <c r="AM2085" i="1"/>
  <c r="AN2085" i="1"/>
  <c r="AO2085" i="1"/>
  <c r="AP2085" i="1"/>
  <c r="AQ2085" i="1"/>
  <c r="AR2085" i="1"/>
  <c r="AS2085" i="1"/>
  <c r="AL2086" i="1"/>
  <c r="AM2086" i="1"/>
  <c r="AN2086" i="1"/>
  <c r="AO2086" i="1"/>
  <c r="AP2086" i="1"/>
  <c r="AQ2086" i="1"/>
  <c r="AR2086" i="1"/>
  <c r="AS2086" i="1"/>
  <c r="AL2087" i="1"/>
  <c r="AM2087" i="1"/>
  <c r="AN2087" i="1"/>
  <c r="AO2087" i="1"/>
  <c r="AP2087" i="1"/>
  <c r="AQ2087" i="1"/>
  <c r="AR2087" i="1"/>
  <c r="AS2087" i="1"/>
  <c r="AL2088" i="1"/>
  <c r="AM2088" i="1"/>
  <c r="AN2088" i="1"/>
  <c r="AO2088" i="1"/>
  <c r="AP2088" i="1"/>
  <c r="AQ2088" i="1"/>
  <c r="AR2088" i="1"/>
  <c r="AS2088" i="1"/>
  <c r="AL2089" i="1"/>
  <c r="AM2089" i="1"/>
  <c r="AN2089" i="1"/>
  <c r="AO2089" i="1"/>
  <c r="AP2089" i="1"/>
  <c r="AQ2089" i="1"/>
  <c r="AR2089" i="1"/>
  <c r="AS2089" i="1"/>
  <c r="AL2090" i="1"/>
  <c r="AM2090" i="1"/>
  <c r="AN2090" i="1"/>
  <c r="AO2090" i="1"/>
  <c r="AP2090" i="1"/>
  <c r="AQ2090" i="1"/>
  <c r="AR2090" i="1"/>
  <c r="AS2090" i="1"/>
  <c r="AL2091" i="1"/>
  <c r="AM2091" i="1"/>
  <c r="AN2091" i="1"/>
  <c r="AO2091" i="1"/>
  <c r="AP2091" i="1"/>
  <c r="AQ2091" i="1"/>
  <c r="AR2091" i="1"/>
  <c r="AS2091" i="1"/>
  <c r="AL2092" i="1"/>
  <c r="AM2092" i="1"/>
  <c r="AN2092" i="1"/>
  <c r="AO2092" i="1"/>
  <c r="AP2092" i="1"/>
  <c r="AQ2092" i="1"/>
  <c r="AR2092" i="1"/>
  <c r="AS2092" i="1"/>
  <c r="AL2093" i="1"/>
  <c r="AM2093" i="1"/>
  <c r="AN2093" i="1"/>
  <c r="AO2093" i="1"/>
  <c r="AP2093" i="1"/>
  <c r="AQ2093" i="1"/>
  <c r="AR2093" i="1"/>
  <c r="AS2093" i="1"/>
  <c r="AL2094" i="1"/>
  <c r="AM2094" i="1"/>
  <c r="AN2094" i="1"/>
  <c r="AO2094" i="1"/>
  <c r="AP2094" i="1"/>
  <c r="AQ2094" i="1"/>
  <c r="AR2094" i="1"/>
  <c r="AS2094" i="1"/>
  <c r="AL2095" i="1"/>
  <c r="AM2095" i="1"/>
  <c r="AN2095" i="1"/>
  <c r="AO2095" i="1"/>
  <c r="AP2095" i="1"/>
  <c r="AQ2095" i="1"/>
  <c r="AR2095" i="1"/>
  <c r="AS2095" i="1"/>
  <c r="AL2096" i="1"/>
  <c r="AM2096" i="1"/>
  <c r="AN2096" i="1"/>
  <c r="AO2096" i="1"/>
  <c r="AP2096" i="1"/>
  <c r="AQ2096" i="1"/>
  <c r="AR2096" i="1"/>
  <c r="AS2096" i="1"/>
  <c r="AL2097" i="1"/>
  <c r="AM2097" i="1"/>
  <c r="AN2097" i="1"/>
  <c r="AO2097" i="1"/>
  <c r="AP2097" i="1"/>
  <c r="AQ2097" i="1"/>
  <c r="AR2097" i="1"/>
  <c r="AS2097" i="1"/>
  <c r="AL2098" i="1"/>
  <c r="AM2098" i="1"/>
  <c r="AN2098" i="1"/>
  <c r="AO2098" i="1"/>
  <c r="AP2098" i="1"/>
  <c r="AQ2098" i="1"/>
  <c r="AR2098" i="1"/>
  <c r="AS2098" i="1"/>
  <c r="AL2099" i="1"/>
  <c r="AM2099" i="1"/>
  <c r="AN2099" i="1"/>
  <c r="AO2099" i="1"/>
  <c r="AP2099" i="1"/>
  <c r="AQ2099" i="1"/>
  <c r="AR2099" i="1"/>
  <c r="AS2099" i="1"/>
  <c r="AL2100" i="1"/>
  <c r="AM2100" i="1"/>
  <c r="AN2100" i="1"/>
  <c r="AO2100" i="1"/>
  <c r="AP2100" i="1"/>
  <c r="AQ2100" i="1"/>
  <c r="AR2100" i="1"/>
  <c r="AS2100" i="1"/>
  <c r="AL2101" i="1"/>
  <c r="AM2101" i="1"/>
  <c r="AN2101" i="1"/>
  <c r="AO2101" i="1"/>
  <c r="AP2101" i="1"/>
  <c r="AQ2101" i="1"/>
  <c r="AR2101" i="1"/>
  <c r="AS2101" i="1"/>
  <c r="AL2102" i="1"/>
  <c r="AM2102" i="1"/>
  <c r="AN2102" i="1"/>
  <c r="AO2102" i="1"/>
  <c r="AP2102" i="1"/>
  <c r="AQ2102" i="1"/>
  <c r="AR2102" i="1"/>
  <c r="AS2102" i="1"/>
  <c r="AL2103" i="1"/>
  <c r="AM2103" i="1"/>
  <c r="AN2103" i="1"/>
  <c r="AO2103" i="1"/>
  <c r="AP2103" i="1"/>
  <c r="AQ2103" i="1"/>
  <c r="AR2103" i="1"/>
  <c r="AS2103" i="1"/>
  <c r="AL2104" i="1"/>
  <c r="AM2104" i="1"/>
  <c r="AN2104" i="1"/>
  <c r="AO2104" i="1"/>
  <c r="AP2104" i="1"/>
  <c r="AQ2104" i="1"/>
  <c r="AR2104" i="1"/>
  <c r="AS2104" i="1"/>
  <c r="AL2105" i="1"/>
  <c r="AM2105" i="1"/>
  <c r="AN2105" i="1"/>
  <c r="AO2105" i="1"/>
  <c r="AP2105" i="1"/>
  <c r="AQ2105" i="1"/>
  <c r="AR2105" i="1"/>
  <c r="AS2105" i="1"/>
  <c r="AL2106" i="1"/>
  <c r="AM2106" i="1"/>
  <c r="AN2106" i="1"/>
  <c r="AO2106" i="1"/>
  <c r="AP2106" i="1"/>
  <c r="AQ2106" i="1"/>
  <c r="AR2106" i="1"/>
  <c r="AS2106" i="1"/>
  <c r="AL2107" i="1"/>
  <c r="AM2107" i="1"/>
  <c r="AN2107" i="1"/>
  <c r="AO2107" i="1"/>
  <c r="AP2107" i="1"/>
  <c r="AQ2107" i="1"/>
  <c r="AR2107" i="1"/>
  <c r="AS2107" i="1"/>
  <c r="AL2108" i="1"/>
  <c r="AM2108" i="1"/>
  <c r="AN2108" i="1"/>
  <c r="AO2108" i="1"/>
  <c r="AP2108" i="1"/>
  <c r="AQ2108" i="1"/>
  <c r="AR2108" i="1"/>
  <c r="AS2108" i="1"/>
  <c r="AL2109" i="1"/>
  <c r="AM2109" i="1"/>
  <c r="AN2109" i="1"/>
  <c r="AO2109" i="1"/>
  <c r="AP2109" i="1"/>
  <c r="AQ2109" i="1"/>
  <c r="AR2109" i="1"/>
  <c r="AS2109" i="1"/>
  <c r="AL2110" i="1"/>
  <c r="AM2110" i="1"/>
  <c r="AN2110" i="1"/>
  <c r="AO2110" i="1"/>
  <c r="AP2110" i="1"/>
  <c r="AQ2110" i="1"/>
  <c r="AR2110" i="1"/>
  <c r="AS2110" i="1"/>
  <c r="AL2111" i="1"/>
  <c r="AM2111" i="1"/>
  <c r="AN2111" i="1"/>
  <c r="AO2111" i="1"/>
  <c r="AP2111" i="1"/>
  <c r="AQ2111" i="1"/>
  <c r="AR2111" i="1"/>
  <c r="AS2111" i="1"/>
  <c r="AL2112" i="1"/>
  <c r="AM2112" i="1"/>
  <c r="AN2112" i="1"/>
  <c r="AO2112" i="1"/>
  <c r="AP2112" i="1"/>
  <c r="AQ2112" i="1"/>
  <c r="AR2112" i="1"/>
  <c r="AS2112" i="1"/>
  <c r="AL2113" i="1"/>
  <c r="AM2113" i="1"/>
  <c r="AN2113" i="1"/>
  <c r="AO2113" i="1"/>
  <c r="AP2113" i="1"/>
  <c r="AQ2113" i="1"/>
  <c r="AR2113" i="1"/>
  <c r="AS2113" i="1"/>
  <c r="AL2114" i="1"/>
  <c r="AM2114" i="1"/>
  <c r="AN2114" i="1"/>
  <c r="AO2114" i="1"/>
  <c r="AP2114" i="1"/>
  <c r="AQ2114" i="1"/>
  <c r="AR2114" i="1"/>
  <c r="AS2114" i="1"/>
  <c r="AL2115" i="1"/>
  <c r="AM2115" i="1"/>
  <c r="AN2115" i="1"/>
  <c r="AO2115" i="1"/>
  <c r="AP2115" i="1"/>
  <c r="AQ2115" i="1"/>
  <c r="AR2115" i="1"/>
  <c r="AS2115" i="1"/>
  <c r="AL2116" i="1"/>
  <c r="AM2116" i="1"/>
  <c r="AN2116" i="1"/>
  <c r="AO2116" i="1"/>
  <c r="AP2116" i="1"/>
  <c r="AQ2116" i="1"/>
  <c r="AR2116" i="1"/>
  <c r="AS2116" i="1"/>
  <c r="AL2117" i="1"/>
  <c r="AM2117" i="1"/>
  <c r="AN2117" i="1"/>
  <c r="AO2117" i="1"/>
  <c r="AP2117" i="1"/>
  <c r="AQ2117" i="1"/>
  <c r="AR2117" i="1"/>
  <c r="AS2117" i="1"/>
  <c r="AL2118" i="1"/>
  <c r="AM2118" i="1"/>
  <c r="AN2118" i="1"/>
  <c r="AO2118" i="1"/>
  <c r="AP2118" i="1"/>
  <c r="AQ2118" i="1"/>
  <c r="AR2118" i="1"/>
  <c r="AS2118" i="1"/>
  <c r="AL2119" i="1"/>
  <c r="AM2119" i="1"/>
  <c r="AN2119" i="1"/>
  <c r="AO2119" i="1"/>
  <c r="AP2119" i="1"/>
  <c r="AQ2119" i="1"/>
  <c r="AR2119" i="1"/>
  <c r="AS2119" i="1"/>
  <c r="AL2120" i="1"/>
  <c r="AM2120" i="1"/>
  <c r="AN2120" i="1"/>
  <c r="AO2120" i="1"/>
  <c r="AP2120" i="1"/>
  <c r="AQ2120" i="1"/>
  <c r="AR2120" i="1"/>
  <c r="AS2120" i="1"/>
  <c r="AL2121" i="1"/>
  <c r="AM2121" i="1"/>
  <c r="AN2121" i="1"/>
  <c r="AO2121" i="1"/>
  <c r="AP2121" i="1"/>
  <c r="AQ2121" i="1"/>
  <c r="AR2121" i="1"/>
  <c r="AS2121" i="1"/>
  <c r="AL2122" i="1"/>
  <c r="AM2122" i="1"/>
  <c r="AN2122" i="1"/>
  <c r="AO2122" i="1"/>
  <c r="AP2122" i="1"/>
  <c r="AQ2122" i="1"/>
  <c r="AR2122" i="1"/>
  <c r="AS2122" i="1"/>
  <c r="AL2123" i="1"/>
  <c r="AM2123" i="1"/>
  <c r="AN2123" i="1"/>
  <c r="AO2123" i="1"/>
  <c r="AP2123" i="1"/>
  <c r="AQ2123" i="1"/>
  <c r="AR2123" i="1"/>
  <c r="AS2123" i="1"/>
  <c r="AL2124" i="1"/>
  <c r="AM2124" i="1"/>
  <c r="AN2124" i="1"/>
  <c r="AO2124" i="1"/>
  <c r="AP2124" i="1"/>
  <c r="AQ2124" i="1"/>
  <c r="AR2124" i="1"/>
  <c r="AS2124" i="1"/>
  <c r="AL2125" i="1"/>
  <c r="AM2125" i="1"/>
  <c r="AN2125" i="1"/>
  <c r="AO2125" i="1"/>
  <c r="AP2125" i="1"/>
  <c r="AQ2125" i="1"/>
  <c r="AR2125" i="1"/>
  <c r="AS2125" i="1"/>
  <c r="AL2126" i="1"/>
  <c r="AM2126" i="1"/>
  <c r="AN2126" i="1"/>
  <c r="AO2126" i="1"/>
  <c r="AP2126" i="1"/>
  <c r="AQ2126" i="1"/>
  <c r="AR2126" i="1"/>
  <c r="AS2126" i="1"/>
  <c r="AL2127" i="1"/>
  <c r="AM2127" i="1"/>
  <c r="AN2127" i="1"/>
  <c r="AO2127" i="1"/>
  <c r="AP2127" i="1"/>
  <c r="AQ2127" i="1"/>
  <c r="AR2127" i="1"/>
  <c r="AS2127" i="1"/>
  <c r="AL2128" i="1"/>
  <c r="AM2128" i="1"/>
  <c r="AN2128" i="1"/>
  <c r="AO2128" i="1"/>
  <c r="AP2128" i="1"/>
  <c r="AQ2128" i="1"/>
  <c r="AR2128" i="1"/>
  <c r="AS2128" i="1"/>
  <c r="AL2129" i="1"/>
  <c r="AM2129" i="1"/>
  <c r="AN2129" i="1"/>
  <c r="AO2129" i="1"/>
  <c r="AP2129" i="1"/>
  <c r="AQ2129" i="1"/>
  <c r="AR2129" i="1"/>
  <c r="AS2129" i="1"/>
  <c r="AL2130" i="1"/>
  <c r="AM2130" i="1"/>
  <c r="AN2130" i="1"/>
  <c r="AO2130" i="1"/>
  <c r="AP2130" i="1"/>
  <c r="AQ2130" i="1"/>
  <c r="AR2130" i="1"/>
  <c r="AS2130" i="1"/>
  <c r="AL2131" i="1"/>
  <c r="AM2131" i="1"/>
  <c r="AN2131" i="1"/>
  <c r="AO2131" i="1"/>
  <c r="AP2131" i="1"/>
  <c r="AQ2131" i="1"/>
  <c r="AR2131" i="1"/>
  <c r="AS2131" i="1"/>
  <c r="AL2132" i="1"/>
  <c r="AM2132" i="1"/>
  <c r="AN2132" i="1"/>
  <c r="AO2132" i="1"/>
  <c r="AP2132" i="1"/>
  <c r="AQ2132" i="1"/>
  <c r="AR2132" i="1"/>
  <c r="AS2132" i="1"/>
  <c r="AL2133" i="1"/>
  <c r="AM2133" i="1"/>
  <c r="AN2133" i="1"/>
  <c r="AO2133" i="1"/>
  <c r="AP2133" i="1"/>
  <c r="AQ2133" i="1"/>
  <c r="AR2133" i="1"/>
  <c r="AS2133" i="1"/>
  <c r="AL2134" i="1"/>
  <c r="AM2134" i="1"/>
  <c r="AN2134" i="1"/>
  <c r="AO2134" i="1"/>
  <c r="AP2134" i="1"/>
  <c r="AQ2134" i="1"/>
  <c r="AR2134" i="1"/>
  <c r="AS2134" i="1"/>
  <c r="AL2135" i="1"/>
  <c r="AM2135" i="1"/>
  <c r="AN2135" i="1"/>
  <c r="AO2135" i="1"/>
  <c r="AP2135" i="1"/>
  <c r="AQ2135" i="1"/>
  <c r="AR2135" i="1"/>
  <c r="AS2135" i="1"/>
  <c r="AL2136" i="1"/>
  <c r="AM2136" i="1"/>
  <c r="AN2136" i="1"/>
  <c r="AO2136" i="1"/>
  <c r="AP2136" i="1"/>
  <c r="AQ2136" i="1"/>
  <c r="AR2136" i="1"/>
  <c r="AS2136" i="1"/>
  <c r="AL2137" i="1"/>
  <c r="AM2137" i="1"/>
  <c r="AN2137" i="1"/>
  <c r="AO2137" i="1"/>
  <c r="AP2137" i="1"/>
  <c r="AQ2137" i="1"/>
  <c r="AR2137" i="1"/>
  <c r="AS2137" i="1"/>
  <c r="AL2138" i="1"/>
  <c r="AM2138" i="1"/>
  <c r="AN2138" i="1"/>
  <c r="AO2138" i="1"/>
  <c r="AP2138" i="1"/>
  <c r="AQ2138" i="1"/>
  <c r="AR2138" i="1"/>
  <c r="AS2138" i="1"/>
  <c r="AL2139" i="1"/>
  <c r="AM2139" i="1"/>
  <c r="AN2139" i="1"/>
  <c r="AO2139" i="1"/>
  <c r="AP2139" i="1"/>
  <c r="AQ2139" i="1"/>
  <c r="AR2139" i="1"/>
  <c r="AS2139" i="1"/>
  <c r="AL2140" i="1"/>
  <c r="AM2140" i="1"/>
  <c r="AN2140" i="1"/>
  <c r="AO2140" i="1"/>
  <c r="AP2140" i="1"/>
  <c r="AQ2140" i="1"/>
  <c r="AR2140" i="1"/>
  <c r="AS2140" i="1"/>
  <c r="AL2141" i="1"/>
  <c r="AM2141" i="1"/>
  <c r="AN2141" i="1"/>
  <c r="AO2141" i="1"/>
  <c r="AP2141" i="1"/>
  <c r="AQ2141" i="1"/>
  <c r="AR2141" i="1"/>
  <c r="AS2141" i="1"/>
  <c r="AL2142" i="1"/>
  <c r="AM2142" i="1"/>
  <c r="AN2142" i="1"/>
  <c r="AO2142" i="1"/>
  <c r="AP2142" i="1"/>
  <c r="AQ2142" i="1"/>
  <c r="AR2142" i="1"/>
  <c r="AS2142" i="1"/>
  <c r="AL2143" i="1"/>
  <c r="AM2143" i="1"/>
  <c r="AN2143" i="1"/>
  <c r="AO2143" i="1"/>
  <c r="AP2143" i="1"/>
  <c r="AQ2143" i="1"/>
  <c r="AR2143" i="1"/>
  <c r="AS2143" i="1"/>
  <c r="AL2144" i="1"/>
  <c r="AM2144" i="1"/>
  <c r="AN2144" i="1"/>
  <c r="AO2144" i="1"/>
  <c r="AP2144" i="1"/>
  <c r="AQ2144" i="1"/>
  <c r="AR2144" i="1"/>
  <c r="AS2144" i="1"/>
  <c r="AL2145" i="1"/>
  <c r="AM2145" i="1"/>
  <c r="AN2145" i="1"/>
  <c r="AO2145" i="1"/>
  <c r="AP2145" i="1"/>
  <c r="AQ2145" i="1"/>
  <c r="AR2145" i="1"/>
  <c r="AS2145" i="1"/>
  <c r="AL2146" i="1"/>
  <c r="AM2146" i="1"/>
  <c r="AN2146" i="1"/>
  <c r="AO2146" i="1"/>
  <c r="AP2146" i="1"/>
  <c r="AQ2146" i="1"/>
  <c r="AR2146" i="1"/>
  <c r="AS2146" i="1"/>
  <c r="AL2147" i="1"/>
  <c r="AM2147" i="1"/>
  <c r="AN2147" i="1"/>
  <c r="AO2147" i="1"/>
  <c r="AP2147" i="1"/>
  <c r="AQ2147" i="1"/>
  <c r="AR2147" i="1"/>
  <c r="AS2147" i="1"/>
  <c r="AL2148" i="1"/>
  <c r="AM2148" i="1"/>
  <c r="AN2148" i="1"/>
  <c r="AO2148" i="1"/>
  <c r="AP2148" i="1"/>
  <c r="AQ2148" i="1"/>
  <c r="AR2148" i="1"/>
  <c r="AS2148" i="1"/>
  <c r="AL2149" i="1"/>
  <c r="AM2149" i="1"/>
  <c r="AN2149" i="1"/>
  <c r="AO2149" i="1"/>
  <c r="AP2149" i="1"/>
  <c r="AQ2149" i="1"/>
  <c r="AR2149" i="1"/>
  <c r="AS2149" i="1"/>
  <c r="AL2150" i="1"/>
  <c r="AM2150" i="1"/>
  <c r="AN2150" i="1"/>
  <c r="AO2150" i="1"/>
  <c r="AP2150" i="1"/>
  <c r="AQ2150" i="1"/>
  <c r="AR2150" i="1"/>
  <c r="AS2150" i="1"/>
  <c r="AL2151" i="1"/>
  <c r="AM2151" i="1"/>
  <c r="AN2151" i="1"/>
  <c r="AO2151" i="1"/>
  <c r="AP2151" i="1"/>
  <c r="AQ2151" i="1"/>
  <c r="AR2151" i="1"/>
  <c r="AS2151" i="1"/>
  <c r="AL2152" i="1"/>
  <c r="AM2152" i="1"/>
  <c r="AN2152" i="1"/>
  <c r="AO2152" i="1"/>
  <c r="AP2152" i="1"/>
  <c r="AQ2152" i="1"/>
  <c r="AR2152" i="1"/>
  <c r="AS2152" i="1"/>
  <c r="AL2153" i="1"/>
  <c r="AM2153" i="1"/>
  <c r="AN2153" i="1"/>
  <c r="AO2153" i="1"/>
  <c r="AP2153" i="1"/>
  <c r="AQ2153" i="1"/>
  <c r="AR2153" i="1"/>
  <c r="AS2153" i="1"/>
  <c r="AL2154" i="1"/>
  <c r="AM2154" i="1"/>
  <c r="AN2154" i="1"/>
  <c r="AO2154" i="1"/>
  <c r="AP2154" i="1"/>
  <c r="AQ2154" i="1"/>
  <c r="AR2154" i="1"/>
  <c r="AS2154" i="1"/>
  <c r="AL2155" i="1"/>
  <c r="AM2155" i="1"/>
  <c r="AN2155" i="1"/>
  <c r="AO2155" i="1"/>
  <c r="AP2155" i="1"/>
  <c r="AQ2155" i="1"/>
  <c r="AR2155" i="1"/>
  <c r="AS2155" i="1"/>
  <c r="AL2156" i="1"/>
  <c r="AM2156" i="1"/>
  <c r="AN2156" i="1"/>
  <c r="AO2156" i="1"/>
  <c r="AP2156" i="1"/>
  <c r="AQ2156" i="1"/>
  <c r="AR2156" i="1"/>
  <c r="AS2156" i="1"/>
  <c r="AL2157" i="1"/>
  <c r="AM2157" i="1"/>
  <c r="AN2157" i="1"/>
  <c r="AO2157" i="1"/>
  <c r="AP2157" i="1"/>
  <c r="AQ2157" i="1"/>
  <c r="AR2157" i="1"/>
  <c r="AS2157" i="1"/>
  <c r="AL2158" i="1"/>
  <c r="AM2158" i="1"/>
  <c r="AN2158" i="1"/>
  <c r="AO2158" i="1"/>
  <c r="AP2158" i="1"/>
  <c r="AQ2158" i="1"/>
  <c r="AR2158" i="1"/>
  <c r="AS2158" i="1"/>
  <c r="AL2159" i="1"/>
  <c r="AM2159" i="1"/>
  <c r="AN2159" i="1"/>
  <c r="AO2159" i="1"/>
  <c r="AP2159" i="1"/>
  <c r="AQ2159" i="1"/>
  <c r="AR2159" i="1"/>
  <c r="AS2159" i="1"/>
  <c r="AL2160" i="1"/>
  <c r="AM2160" i="1"/>
  <c r="AN2160" i="1"/>
  <c r="AO2160" i="1"/>
  <c r="AP2160" i="1"/>
  <c r="AQ2160" i="1"/>
  <c r="AR2160" i="1"/>
  <c r="AS2160" i="1"/>
  <c r="AL2161" i="1"/>
  <c r="AM2161" i="1"/>
  <c r="AN2161" i="1"/>
  <c r="AO2161" i="1"/>
  <c r="AP2161" i="1"/>
  <c r="AQ2161" i="1"/>
  <c r="AR2161" i="1"/>
  <c r="AS2161" i="1"/>
  <c r="AL2162" i="1"/>
  <c r="AM2162" i="1"/>
  <c r="AN2162" i="1"/>
  <c r="AO2162" i="1"/>
  <c r="AP2162" i="1"/>
  <c r="AQ2162" i="1"/>
  <c r="AR2162" i="1"/>
  <c r="AS2162" i="1"/>
  <c r="AL2163" i="1"/>
  <c r="AM2163" i="1"/>
  <c r="AN2163" i="1"/>
  <c r="AO2163" i="1"/>
  <c r="AP2163" i="1"/>
  <c r="AQ2163" i="1"/>
  <c r="AR2163" i="1"/>
  <c r="AS2163" i="1"/>
  <c r="AL2164" i="1"/>
  <c r="AM2164" i="1"/>
  <c r="AN2164" i="1"/>
  <c r="AO2164" i="1"/>
  <c r="AP2164" i="1"/>
  <c r="AQ2164" i="1"/>
  <c r="AR2164" i="1"/>
  <c r="AS2164" i="1"/>
  <c r="AL2165" i="1"/>
  <c r="AM2165" i="1"/>
  <c r="AN2165" i="1"/>
  <c r="AO2165" i="1"/>
  <c r="AP2165" i="1"/>
  <c r="AQ2165" i="1"/>
  <c r="AR2165" i="1"/>
  <c r="AS2165" i="1"/>
  <c r="AL2166" i="1"/>
  <c r="AM2166" i="1"/>
  <c r="AN2166" i="1"/>
  <c r="AO2166" i="1"/>
  <c r="AP2166" i="1"/>
  <c r="AQ2166" i="1"/>
  <c r="AR2166" i="1"/>
  <c r="AS2166" i="1"/>
  <c r="AL2167" i="1"/>
  <c r="AM2167" i="1"/>
  <c r="AN2167" i="1"/>
  <c r="AO2167" i="1"/>
  <c r="AP2167" i="1"/>
  <c r="AQ2167" i="1"/>
  <c r="AR2167" i="1"/>
  <c r="AS2167" i="1"/>
  <c r="AL2168" i="1"/>
  <c r="AM2168" i="1"/>
  <c r="AN2168" i="1"/>
  <c r="AO2168" i="1"/>
  <c r="AP2168" i="1"/>
  <c r="AQ2168" i="1"/>
  <c r="AR2168" i="1"/>
  <c r="AS2168" i="1"/>
  <c r="AL2169" i="1"/>
  <c r="AM2169" i="1"/>
  <c r="AN2169" i="1"/>
  <c r="AO2169" i="1"/>
  <c r="AP2169" i="1"/>
  <c r="AQ2169" i="1"/>
  <c r="AR2169" i="1"/>
  <c r="AS2169" i="1"/>
  <c r="AL2170" i="1"/>
  <c r="AM2170" i="1"/>
  <c r="AN2170" i="1"/>
  <c r="AO2170" i="1"/>
  <c r="AP2170" i="1"/>
  <c r="AQ2170" i="1"/>
  <c r="AR2170" i="1"/>
  <c r="AS2170" i="1"/>
  <c r="AL2171" i="1"/>
  <c r="AM2171" i="1"/>
  <c r="AN2171" i="1"/>
  <c r="AO2171" i="1"/>
  <c r="AP2171" i="1"/>
  <c r="AQ2171" i="1"/>
  <c r="AR2171" i="1"/>
  <c r="AS2171" i="1"/>
  <c r="AL2172" i="1"/>
  <c r="AM2172" i="1"/>
  <c r="AN2172" i="1"/>
  <c r="AO2172" i="1"/>
  <c r="AP2172" i="1"/>
  <c r="AQ2172" i="1"/>
  <c r="AR2172" i="1"/>
  <c r="AS2172" i="1"/>
  <c r="AL2173" i="1"/>
  <c r="AM2173" i="1"/>
  <c r="AN2173" i="1"/>
  <c r="AO2173" i="1"/>
  <c r="AP2173" i="1"/>
  <c r="AQ2173" i="1"/>
  <c r="AR2173" i="1"/>
  <c r="AS2173" i="1"/>
  <c r="AL2174" i="1"/>
  <c r="AM2174" i="1"/>
  <c r="AN2174" i="1"/>
  <c r="AO2174" i="1"/>
  <c r="AP2174" i="1"/>
  <c r="AQ2174" i="1"/>
  <c r="AR2174" i="1"/>
  <c r="AS2174" i="1"/>
  <c r="AL2175" i="1"/>
  <c r="AM2175" i="1"/>
  <c r="AN2175" i="1"/>
  <c r="AO2175" i="1"/>
  <c r="AP2175" i="1"/>
  <c r="AQ2175" i="1"/>
  <c r="AR2175" i="1"/>
  <c r="AS2175" i="1"/>
  <c r="AL2176" i="1"/>
  <c r="AM2176" i="1"/>
  <c r="AN2176" i="1"/>
  <c r="AO2176" i="1"/>
  <c r="AP2176" i="1"/>
  <c r="AQ2176" i="1"/>
  <c r="AR2176" i="1"/>
  <c r="AS2176" i="1"/>
  <c r="AL2177" i="1"/>
  <c r="AM2177" i="1"/>
  <c r="AN2177" i="1"/>
  <c r="AO2177" i="1"/>
  <c r="AP2177" i="1"/>
  <c r="AQ2177" i="1"/>
  <c r="AR2177" i="1"/>
  <c r="AS2177" i="1"/>
  <c r="AL2178" i="1"/>
  <c r="AM2178" i="1"/>
  <c r="AN2178" i="1"/>
  <c r="AO2178" i="1"/>
  <c r="AP2178" i="1"/>
  <c r="AQ2178" i="1"/>
  <c r="AR2178" i="1"/>
  <c r="AS2178" i="1"/>
  <c r="AL2179" i="1"/>
  <c r="AM2179" i="1"/>
  <c r="AN2179" i="1"/>
  <c r="AO2179" i="1"/>
  <c r="AP2179" i="1"/>
  <c r="AQ2179" i="1"/>
  <c r="AR2179" i="1"/>
  <c r="AS2179" i="1"/>
  <c r="AL2180" i="1"/>
  <c r="AM2180" i="1"/>
  <c r="AN2180" i="1"/>
  <c r="AO2180" i="1"/>
  <c r="AP2180" i="1"/>
  <c r="AQ2180" i="1"/>
  <c r="AR2180" i="1"/>
  <c r="AS2180" i="1"/>
  <c r="AL2181" i="1"/>
  <c r="AM2181" i="1"/>
  <c r="AN2181" i="1"/>
  <c r="AO2181" i="1"/>
  <c r="AP2181" i="1"/>
  <c r="AQ2181" i="1"/>
  <c r="AR2181" i="1"/>
  <c r="AS2181" i="1"/>
  <c r="AL2182" i="1"/>
  <c r="AM2182" i="1"/>
  <c r="AN2182" i="1"/>
  <c r="AO2182" i="1"/>
  <c r="AP2182" i="1"/>
  <c r="AQ2182" i="1"/>
  <c r="AR2182" i="1"/>
  <c r="AS2182" i="1"/>
  <c r="AL2183" i="1"/>
  <c r="AM2183" i="1"/>
  <c r="AN2183" i="1"/>
  <c r="AO2183" i="1"/>
  <c r="AP2183" i="1"/>
  <c r="AQ2183" i="1"/>
  <c r="AR2183" i="1"/>
  <c r="AS2183" i="1"/>
  <c r="AL2184" i="1"/>
  <c r="AM2184" i="1"/>
  <c r="AN2184" i="1"/>
  <c r="AO2184" i="1"/>
  <c r="AP2184" i="1"/>
  <c r="AQ2184" i="1"/>
  <c r="AR2184" i="1"/>
  <c r="AS2184" i="1"/>
  <c r="AL2185" i="1"/>
  <c r="AM2185" i="1"/>
  <c r="AN2185" i="1"/>
  <c r="AO2185" i="1"/>
  <c r="AP2185" i="1"/>
  <c r="AQ2185" i="1"/>
  <c r="AR2185" i="1"/>
  <c r="AS2185" i="1"/>
  <c r="AL2186" i="1"/>
  <c r="AM2186" i="1"/>
  <c r="AN2186" i="1"/>
  <c r="AO2186" i="1"/>
  <c r="AP2186" i="1"/>
  <c r="AQ2186" i="1"/>
  <c r="AR2186" i="1"/>
  <c r="AS2186" i="1"/>
  <c r="AL2187" i="1"/>
  <c r="AM2187" i="1"/>
  <c r="AN2187" i="1"/>
  <c r="AO2187" i="1"/>
  <c r="AP2187" i="1"/>
  <c r="AQ2187" i="1"/>
  <c r="AR2187" i="1"/>
  <c r="AS2187" i="1"/>
  <c r="AL2188" i="1"/>
  <c r="AM2188" i="1"/>
  <c r="AN2188" i="1"/>
  <c r="AO2188" i="1"/>
  <c r="AP2188" i="1"/>
  <c r="AQ2188" i="1"/>
  <c r="AR2188" i="1"/>
  <c r="AS2188" i="1"/>
  <c r="AL2189" i="1"/>
  <c r="AM2189" i="1"/>
  <c r="AN2189" i="1"/>
  <c r="AO2189" i="1"/>
  <c r="AP2189" i="1"/>
  <c r="AQ2189" i="1"/>
  <c r="AR2189" i="1"/>
  <c r="AS2189" i="1"/>
  <c r="AL2190" i="1"/>
  <c r="AM2190" i="1"/>
  <c r="AN2190" i="1"/>
  <c r="AO2190" i="1"/>
  <c r="AP2190" i="1"/>
  <c r="AQ2190" i="1"/>
  <c r="AR2190" i="1"/>
  <c r="AS2190" i="1"/>
  <c r="AL2191" i="1"/>
  <c r="AM2191" i="1"/>
  <c r="AN2191" i="1"/>
  <c r="AO2191" i="1"/>
  <c r="AP2191" i="1"/>
  <c r="AQ2191" i="1"/>
  <c r="AR2191" i="1"/>
  <c r="AS2191" i="1"/>
  <c r="AL2192" i="1"/>
  <c r="AM2192" i="1"/>
  <c r="AN2192" i="1"/>
  <c r="AO2192" i="1"/>
  <c r="AP2192" i="1"/>
  <c r="AQ2192" i="1"/>
  <c r="AR2192" i="1"/>
  <c r="AS2192" i="1"/>
  <c r="AL2193" i="1"/>
  <c r="AM2193" i="1"/>
  <c r="AN2193" i="1"/>
  <c r="AO2193" i="1"/>
  <c r="AP2193" i="1"/>
  <c r="AQ2193" i="1"/>
  <c r="AR2193" i="1"/>
  <c r="AS2193" i="1"/>
  <c r="AL2194" i="1"/>
  <c r="AM2194" i="1"/>
  <c r="AN2194" i="1"/>
  <c r="AO2194" i="1"/>
  <c r="AP2194" i="1"/>
  <c r="AQ2194" i="1"/>
  <c r="AR2194" i="1"/>
  <c r="AS2194" i="1"/>
  <c r="AL2195" i="1"/>
  <c r="AM2195" i="1"/>
  <c r="AN2195" i="1"/>
  <c r="AO2195" i="1"/>
  <c r="AP2195" i="1"/>
  <c r="AQ2195" i="1"/>
  <c r="AR2195" i="1"/>
  <c r="AS2195" i="1"/>
  <c r="AL2196" i="1"/>
  <c r="AM2196" i="1"/>
  <c r="AN2196" i="1"/>
  <c r="AO2196" i="1"/>
  <c r="AP2196" i="1"/>
  <c r="AQ2196" i="1"/>
  <c r="AR2196" i="1"/>
  <c r="AS2196" i="1"/>
  <c r="AL2197" i="1"/>
  <c r="AM2197" i="1"/>
  <c r="AN2197" i="1"/>
  <c r="AO2197" i="1"/>
  <c r="AP2197" i="1"/>
  <c r="AQ2197" i="1"/>
  <c r="AR2197" i="1"/>
  <c r="AS2197" i="1"/>
  <c r="AL2198" i="1"/>
  <c r="AM2198" i="1"/>
  <c r="AN2198" i="1"/>
  <c r="AO2198" i="1"/>
  <c r="AP2198" i="1"/>
  <c r="AQ2198" i="1"/>
  <c r="AR2198" i="1"/>
  <c r="AS2198" i="1"/>
  <c r="AL2199" i="1"/>
  <c r="AM2199" i="1"/>
  <c r="AN2199" i="1"/>
  <c r="AO2199" i="1"/>
  <c r="AP2199" i="1"/>
  <c r="AQ2199" i="1"/>
  <c r="AR2199" i="1"/>
  <c r="AS2199" i="1"/>
  <c r="AL2200" i="1"/>
  <c r="AM2200" i="1"/>
  <c r="AN2200" i="1"/>
  <c r="AO2200" i="1"/>
  <c r="AP2200" i="1"/>
  <c r="AQ2200" i="1"/>
  <c r="AR2200" i="1"/>
  <c r="AS2200" i="1"/>
  <c r="AL2201" i="1"/>
  <c r="AM2201" i="1"/>
  <c r="AN2201" i="1"/>
  <c r="AO2201" i="1"/>
  <c r="AP2201" i="1"/>
  <c r="AQ2201" i="1"/>
  <c r="AR2201" i="1"/>
  <c r="AS2201" i="1"/>
  <c r="AL2202" i="1"/>
  <c r="AM2202" i="1"/>
  <c r="AN2202" i="1"/>
  <c r="AO2202" i="1"/>
  <c r="AP2202" i="1"/>
  <c r="AQ2202" i="1"/>
  <c r="AR2202" i="1"/>
  <c r="AS2202" i="1"/>
  <c r="AL2203" i="1"/>
  <c r="AM2203" i="1"/>
  <c r="AN2203" i="1"/>
  <c r="AO2203" i="1"/>
  <c r="AP2203" i="1"/>
  <c r="AQ2203" i="1"/>
  <c r="AR2203" i="1"/>
  <c r="AS2203" i="1"/>
  <c r="AL2204" i="1"/>
  <c r="AM2204" i="1"/>
  <c r="AN2204" i="1"/>
  <c r="AO2204" i="1"/>
  <c r="AP2204" i="1"/>
  <c r="AQ2204" i="1"/>
  <c r="AR2204" i="1"/>
  <c r="AS2204" i="1"/>
  <c r="AL2205" i="1"/>
  <c r="AM2205" i="1"/>
  <c r="AN2205" i="1"/>
  <c r="AO2205" i="1"/>
  <c r="AP2205" i="1"/>
  <c r="AQ2205" i="1"/>
  <c r="AR2205" i="1"/>
  <c r="AS2205" i="1"/>
  <c r="AL2206" i="1"/>
  <c r="AM2206" i="1"/>
  <c r="AN2206" i="1"/>
  <c r="AO2206" i="1"/>
  <c r="AP2206" i="1"/>
  <c r="AQ2206" i="1"/>
  <c r="AR2206" i="1"/>
  <c r="AS2206" i="1"/>
  <c r="AL2207" i="1"/>
  <c r="AM2207" i="1"/>
  <c r="AN2207" i="1"/>
  <c r="AO2207" i="1"/>
  <c r="AP2207" i="1"/>
  <c r="AQ2207" i="1"/>
  <c r="AR2207" i="1"/>
  <c r="AS2207" i="1"/>
  <c r="AL2208" i="1"/>
  <c r="AM2208" i="1"/>
  <c r="AN2208" i="1"/>
  <c r="AO2208" i="1"/>
  <c r="AP2208" i="1"/>
  <c r="AQ2208" i="1"/>
  <c r="AR2208" i="1"/>
  <c r="AS2208" i="1"/>
  <c r="AL2209" i="1"/>
  <c r="AM2209" i="1"/>
  <c r="AN2209" i="1"/>
  <c r="AO2209" i="1"/>
  <c r="AP2209" i="1"/>
  <c r="AQ2209" i="1"/>
  <c r="AR2209" i="1"/>
  <c r="AS2209" i="1"/>
  <c r="AL2210" i="1"/>
  <c r="AM2210" i="1"/>
  <c r="AN2210" i="1"/>
  <c r="AO2210" i="1"/>
  <c r="AP2210" i="1"/>
  <c r="AQ2210" i="1"/>
  <c r="AR2210" i="1"/>
  <c r="AS2210" i="1"/>
  <c r="AL2211" i="1"/>
  <c r="AM2211" i="1"/>
  <c r="AN2211" i="1"/>
  <c r="AO2211" i="1"/>
  <c r="AP2211" i="1"/>
  <c r="AQ2211" i="1"/>
  <c r="AR2211" i="1"/>
  <c r="AS2211" i="1"/>
  <c r="AL2212" i="1"/>
  <c r="AM2212" i="1"/>
  <c r="AN2212" i="1"/>
  <c r="AO2212" i="1"/>
  <c r="AP2212" i="1"/>
  <c r="AQ2212" i="1"/>
  <c r="AR2212" i="1"/>
  <c r="AS2212" i="1"/>
  <c r="AL2213" i="1"/>
  <c r="AM2213" i="1"/>
  <c r="AN2213" i="1"/>
  <c r="AO2213" i="1"/>
  <c r="AP2213" i="1"/>
  <c r="AQ2213" i="1"/>
  <c r="AR2213" i="1"/>
  <c r="AS2213" i="1"/>
  <c r="AL2214" i="1"/>
  <c r="AM2214" i="1"/>
  <c r="AN2214" i="1"/>
  <c r="AO2214" i="1"/>
  <c r="AP2214" i="1"/>
  <c r="AQ2214" i="1"/>
  <c r="AR2214" i="1"/>
  <c r="AS2214" i="1"/>
  <c r="AL2215" i="1"/>
  <c r="AM2215" i="1"/>
  <c r="AN2215" i="1"/>
  <c r="AO2215" i="1"/>
  <c r="AP2215" i="1"/>
  <c r="AQ2215" i="1"/>
  <c r="AR2215" i="1"/>
  <c r="AS2215" i="1"/>
  <c r="AL2216" i="1"/>
  <c r="AM2216" i="1"/>
  <c r="AN2216" i="1"/>
  <c r="AO2216" i="1"/>
  <c r="AP2216" i="1"/>
  <c r="AQ2216" i="1"/>
  <c r="AR2216" i="1"/>
  <c r="AS2216" i="1"/>
  <c r="AL2217" i="1"/>
  <c r="AM2217" i="1"/>
  <c r="AN2217" i="1"/>
  <c r="AO2217" i="1"/>
  <c r="AP2217" i="1"/>
  <c r="AQ2217" i="1"/>
  <c r="AR2217" i="1"/>
  <c r="AS2217" i="1"/>
  <c r="AL2218" i="1"/>
  <c r="AM2218" i="1"/>
  <c r="AN2218" i="1"/>
  <c r="AO2218" i="1"/>
  <c r="AP2218" i="1"/>
  <c r="AQ2218" i="1"/>
  <c r="AR2218" i="1"/>
  <c r="AS2218" i="1"/>
  <c r="AL2219" i="1"/>
  <c r="AM2219" i="1"/>
  <c r="AN2219" i="1"/>
  <c r="AO2219" i="1"/>
  <c r="AP2219" i="1"/>
  <c r="AQ2219" i="1"/>
  <c r="AR2219" i="1"/>
  <c r="AS2219" i="1"/>
  <c r="AL2220" i="1"/>
  <c r="AM2220" i="1"/>
  <c r="AN2220" i="1"/>
  <c r="AO2220" i="1"/>
  <c r="AP2220" i="1"/>
  <c r="AQ2220" i="1"/>
  <c r="AR2220" i="1"/>
  <c r="AS2220" i="1"/>
  <c r="AL2221" i="1"/>
  <c r="AM2221" i="1"/>
  <c r="AN2221" i="1"/>
  <c r="AO2221" i="1"/>
  <c r="AP2221" i="1"/>
  <c r="AQ2221" i="1"/>
  <c r="AR2221" i="1"/>
  <c r="AS2221" i="1"/>
  <c r="AL2222" i="1"/>
  <c r="AM2222" i="1"/>
  <c r="AN2222" i="1"/>
  <c r="AO2222" i="1"/>
  <c r="AP2222" i="1"/>
  <c r="AQ2222" i="1"/>
  <c r="AR2222" i="1"/>
  <c r="AS2222" i="1"/>
  <c r="AL2223" i="1"/>
  <c r="AM2223" i="1"/>
  <c r="AN2223" i="1"/>
  <c r="AO2223" i="1"/>
  <c r="AP2223" i="1"/>
  <c r="AQ2223" i="1"/>
  <c r="AR2223" i="1"/>
  <c r="AS2223" i="1"/>
  <c r="AL2224" i="1"/>
  <c r="AM2224" i="1"/>
  <c r="AN2224" i="1"/>
  <c r="AO2224" i="1"/>
  <c r="AP2224" i="1"/>
  <c r="AQ2224" i="1"/>
  <c r="AR2224" i="1"/>
  <c r="AS2224" i="1"/>
  <c r="AL2225" i="1"/>
  <c r="AM2225" i="1"/>
  <c r="AN2225" i="1"/>
  <c r="AO2225" i="1"/>
  <c r="AP2225" i="1"/>
  <c r="AQ2225" i="1"/>
  <c r="AR2225" i="1"/>
  <c r="AS2225" i="1"/>
  <c r="AL2226" i="1"/>
  <c r="AM2226" i="1"/>
  <c r="AN2226" i="1"/>
  <c r="AO2226" i="1"/>
  <c r="AP2226" i="1"/>
  <c r="AQ2226" i="1"/>
  <c r="AR2226" i="1"/>
  <c r="AS2226" i="1"/>
  <c r="AL2227" i="1"/>
  <c r="AM2227" i="1"/>
  <c r="AN2227" i="1"/>
  <c r="AO2227" i="1"/>
  <c r="AP2227" i="1"/>
  <c r="AQ2227" i="1"/>
  <c r="AR2227" i="1"/>
  <c r="AS2227" i="1"/>
  <c r="AL2228" i="1"/>
  <c r="AM2228" i="1"/>
  <c r="AN2228" i="1"/>
  <c r="AO2228" i="1"/>
  <c r="AP2228" i="1"/>
  <c r="AQ2228" i="1"/>
  <c r="AR2228" i="1"/>
  <c r="AS2228" i="1"/>
  <c r="AL2229" i="1"/>
  <c r="AM2229" i="1"/>
  <c r="AN2229" i="1"/>
  <c r="AO2229" i="1"/>
  <c r="AP2229" i="1"/>
  <c r="AQ2229" i="1"/>
  <c r="AR2229" i="1"/>
  <c r="AS2229" i="1"/>
  <c r="AL2230" i="1"/>
  <c r="AM2230" i="1"/>
  <c r="AN2230" i="1"/>
  <c r="AO2230" i="1"/>
  <c r="AP2230" i="1"/>
  <c r="AQ2230" i="1"/>
  <c r="AR2230" i="1"/>
  <c r="AS2230" i="1"/>
  <c r="AL2231" i="1"/>
  <c r="AM2231" i="1"/>
  <c r="AN2231" i="1"/>
  <c r="AO2231" i="1"/>
  <c r="AP2231" i="1"/>
  <c r="AQ2231" i="1"/>
  <c r="AR2231" i="1"/>
  <c r="AS2231" i="1"/>
  <c r="AL2232" i="1"/>
  <c r="AM2232" i="1"/>
  <c r="AN2232" i="1"/>
  <c r="AO2232" i="1"/>
  <c r="AP2232" i="1"/>
  <c r="AQ2232" i="1"/>
  <c r="AR2232" i="1"/>
  <c r="AS2232" i="1"/>
  <c r="AL2233" i="1"/>
  <c r="AM2233" i="1"/>
  <c r="AN2233" i="1"/>
  <c r="AO2233" i="1"/>
  <c r="AP2233" i="1"/>
  <c r="AQ2233" i="1"/>
  <c r="AR2233" i="1"/>
  <c r="AS2233" i="1"/>
  <c r="AL2234" i="1"/>
  <c r="AM2234" i="1"/>
  <c r="AN2234" i="1"/>
  <c r="AO2234" i="1"/>
  <c r="AP2234" i="1"/>
  <c r="AQ2234" i="1"/>
  <c r="AR2234" i="1"/>
  <c r="AS2234" i="1"/>
  <c r="AL2235" i="1"/>
  <c r="AM2235" i="1"/>
  <c r="AN2235" i="1"/>
  <c r="AO2235" i="1"/>
  <c r="AP2235" i="1"/>
  <c r="AQ2235" i="1"/>
  <c r="AR2235" i="1"/>
  <c r="AS2235" i="1"/>
  <c r="AL2236" i="1"/>
  <c r="AM2236" i="1"/>
  <c r="AN2236" i="1"/>
  <c r="AO2236" i="1"/>
  <c r="AP2236" i="1"/>
  <c r="AQ2236" i="1"/>
  <c r="AR2236" i="1"/>
  <c r="AS2236" i="1"/>
  <c r="AL2237" i="1"/>
  <c r="AM2237" i="1"/>
  <c r="AN2237" i="1"/>
  <c r="AO2237" i="1"/>
  <c r="AP2237" i="1"/>
  <c r="AQ2237" i="1"/>
  <c r="AR2237" i="1"/>
  <c r="AS2237" i="1"/>
  <c r="AL2238" i="1"/>
  <c r="AM2238" i="1"/>
  <c r="AN2238" i="1"/>
  <c r="AO2238" i="1"/>
  <c r="AP2238" i="1"/>
  <c r="AQ2238" i="1"/>
  <c r="AR2238" i="1"/>
  <c r="AS2238" i="1"/>
  <c r="AL2239" i="1"/>
  <c r="AM2239" i="1"/>
  <c r="AN2239" i="1"/>
  <c r="AO2239" i="1"/>
  <c r="AP2239" i="1"/>
  <c r="AQ2239" i="1"/>
  <c r="AR2239" i="1"/>
  <c r="AS2239" i="1"/>
  <c r="AL2240" i="1"/>
  <c r="AM2240" i="1"/>
  <c r="AN2240" i="1"/>
  <c r="AO2240" i="1"/>
  <c r="AP2240" i="1"/>
  <c r="AQ2240" i="1"/>
  <c r="AR2240" i="1"/>
  <c r="AS2240" i="1"/>
  <c r="AL2241" i="1"/>
  <c r="AM2241" i="1"/>
  <c r="AN2241" i="1"/>
  <c r="AO2241" i="1"/>
  <c r="AP2241" i="1"/>
  <c r="AQ2241" i="1"/>
  <c r="AR2241" i="1"/>
  <c r="AS2241" i="1"/>
  <c r="AL2242" i="1"/>
  <c r="AM2242" i="1"/>
  <c r="AN2242" i="1"/>
  <c r="AO2242" i="1"/>
  <c r="AP2242" i="1"/>
  <c r="AQ2242" i="1"/>
  <c r="AR2242" i="1"/>
  <c r="AS2242" i="1"/>
  <c r="AL2243" i="1"/>
  <c r="AM2243" i="1"/>
  <c r="AN2243" i="1"/>
  <c r="AO2243" i="1"/>
  <c r="AP2243" i="1"/>
  <c r="AQ2243" i="1"/>
  <c r="AR2243" i="1"/>
  <c r="AS2243" i="1"/>
  <c r="AL2244" i="1"/>
  <c r="AM2244" i="1"/>
  <c r="AN2244" i="1"/>
  <c r="AO2244" i="1"/>
  <c r="AP2244" i="1"/>
  <c r="AQ2244" i="1"/>
  <c r="AR2244" i="1"/>
  <c r="AS2244" i="1"/>
  <c r="AL2245" i="1"/>
  <c r="AM2245" i="1"/>
  <c r="AN2245" i="1"/>
  <c r="AO2245" i="1"/>
  <c r="AP2245" i="1"/>
  <c r="AQ2245" i="1"/>
  <c r="AR2245" i="1"/>
  <c r="AS2245" i="1"/>
  <c r="AL2246" i="1"/>
  <c r="AM2246" i="1"/>
  <c r="AN2246" i="1"/>
  <c r="AO2246" i="1"/>
  <c r="AP2246" i="1"/>
  <c r="AQ2246" i="1"/>
  <c r="AR2246" i="1"/>
  <c r="AS2246" i="1"/>
  <c r="AL2247" i="1"/>
  <c r="AM2247" i="1"/>
  <c r="AN2247" i="1"/>
  <c r="AO2247" i="1"/>
  <c r="AP2247" i="1"/>
  <c r="AQ2247" i="1"/>
  <c r="AR2247" i="1"/>
  <c r="AS2247" i="1"/>
  <c r="AL2248" i="1"/>
  <c r="AM2248" i="1"/>
  <c r="AN2248" i="1"/>
  <c r="AO2248" i="1"/>
  <c r="AP2248" i="1"/>
  <c r="AQ2248" i="1"/>
  <c r="AR2248" i="1"/>
  <c r="AS2248" i="1"/>
  <c r="AL2249" i="1"/>
  <c r="AM2249" i="1"/>
  <c r="AN2249" i="1"/>
  <c r="AO2249" i="1"/>
  <c r="AP2249" i="1"/>
  <c r="AQ2249" i="1"/>
  <c r="AR2249" i="1"/>
  <c r="AS2249" i="1"/>
  <c r="AL2250" i="1"/>
  <c r="AM2250" i="1"/>
  <c r="AN2250" i="1"/>
  <c r="AO2250" i="1"/>
  <c r="AP2250" i="1"/>
  <c r="AQ2250" i="1"/>
  <c r="AR2250" i="1"/>
  <c r="AS2250" i="1"/>
  <c r="AL2251" i="1"/>
  <c r="AM2251" i="1"/>
  <c r="AN2251" i="1"/>
  <c r="AO2251" i="1"/>
  <c r="AP2251" i="1"/>
  <c r="AQ2251" i="1"/>
  <c r="AR2251" i="1"/>
  <c r="AS2251" i="1"/>
  <c r="AL2252" i="1"/>
  <c r="AM2252" i="1"/>
  <c r="AN2252" i="1"/>
  <c r="AO2252" i="1"/>
  <c r="AP2252" i="1"/>
  <c r="AQ2252" i="1"/>
  <c r="AR2252" i="1"/>
  <c r="AS2252" i="1"/>
  <c r="AL2253" i="1"/>
  <c r="AM2253" i="1"/>
  <c r="AN2253" i="1"/>
  <c r="AO2253" i="1"/>
  <c r="AP2253" i="1"/>
  <c r="AQ2253" i="1"/>
  <c r="AR2253" i="1"/>
  <c r="AS2253" i="1"/>
  <c r="AL2254" i="1"/>
  <c r="AM2254" i="1"/>
  <c r="AN2254" i="1"/>
  <c r="AO2254" i="1"/>
  <c r="AP2254" i="1"/>
  <c r="AQ2254" i="1"/>
  <c r="AR2254" i="1"/>
  <c r="AS2254" i="1"/>
  <c r="AL2255" i="1"/>
  <c r="AM2255" i="1"/>
  <c r="AN2255" i="1"/>
  <c r="AO2255" i="1"/>
  <c r="AP2255" i="1"/>
  <c r="AQ2255" i="1"/>
  <c r="AR2255" i="1"/>
  <c r="AS2255" i="1"/>
  <c r="AL2256" i="1"/>
  <c r="AM2256" i="1"/>
  <c r="AN2256" i="1"/>
  <c r="AO2256" i="1"/>
  <c r="AP2256" i="1"/>
  <c r="AQ2256" i="1"/>
  <c r="AR2256" i="1"/>
  <c r="AS2256" i="1"/>
  <c r="AL2257" i="1"/>
  <c r="AM2257" i="1"/>
  <c r="AN2257" i="1"/>
  <c r="AO2257" i="1"/>
  <c r="AP2257" i="1"/>
  <c r="AQ2257" i="1"/>
  <c r="AR2257" i="1"/>
  <c r="AS2257" i="1"/>
  <c r="AL2258" i="1"/>
  <c r="AM2258" i="1"/>
  <c r="AN2258" i="1"/>
  <c r="AO2258" i="1"/>
  <c r="AP2258" i="1"/>
  <c r="AQ2258" i="1"/>
  <c r="AR2258" i="1"/>
  <c r="AS2258" i="1"/>
  <c r="AL2259" i="1"/>
  <c r="AM2259" i="1"/>
  <c r="AN2259" i="1"/>
  <c r="AO2259" i="1"/>
  <c r="AP2259" i="1"/>
  <c r="AQ2259" i="1"/>
  <c r="AR2259" i="1"/>
  <c r="AS2259" i="1"/>
  <c r="AL2260" i="1"/>
  <c r="AM2260" i="1"/>
  <c r="AN2260" i="1"/>
  <c r="AO2260" i="1"/>
  <c r="AP2260" i="1"/>
  <c r="AQ2260" i="1"/>
  <c r="AR2260" i="1"/>
  <c r="AS2260" i="1"/>
  <c r="AL2261" i="1"/>
  <c r="AM2261" i="1"/>
  <c r="AN2261" i="1"/>
  <c r="AO2261" i="1"/>
  <c r="AP2261" i="1"/>
  <c r="AQ2261" i="1"/>
  <c r="AR2261" i="1"/>
  <c r="AS2261" i="1"/>
  <c r="AL2262" i="1"/>
  <c r="AM2262" i="1"/>
  <c r="AN2262" i="1"/>
  <c r="AO2262" i="1"/>
  <c r="AP2262" i="1"/>
  <c r="AQ2262" i="1"/>
  <c r="AR2262" i="1"/>
  <c r="AS2262" i="1"/>
  <c r="AL2263" i="1"/>
  <c r="AM2263" i="1"/>
  <c r="AN2263" i="1"/>
  <c r="AO2263" i="1"/>
  <c r="AP2263" i="1"/>
  <c r="AQ2263" i="1"/>
  <c r="AR2263" i="1"/>
  <c r="AS2263" i="1"/>
  <c r="AL2264" i="1"/>
  <c r="AM2264" i="1"/>
  <c r="AN2264" i="1"/>
  <c r="AO2264" i="1"/>
  <c r="AP2264" i="1"/>
  <c r="AQ2264" i="1"/>
  <c r="AR2264" i="1"/>
  <c r="AS2264" i="1"/>
  <c r="AL2265" i="1"/>
  <c r="AM2265" i="1"/>
  <c r="AN2265" i="1"/>
  <c r="AO2265" i="1"/>
  <c r="AP2265" i="1"/>
  <c r="AQ2265" i="1"/>
  <c r="AR2265" i="1"/>
  <c r="AS2265" i="1"/>
  <c r="AL2266" i="1"/>
  <c r="AM2266" i="1"/>
  <c r="AN2266" i="1"/>
  <c r="AO2266" i="1"/>
  <c r="AP2266" i="1"/>
  <c r="AQ2266" i="1"/>
  <c r="AR2266" i="1"/>
  <c r="AS2266" i="1"/>
  <c r="AL2267" i="1"/>
  <c r="AM2267" i="1"/>
  <c r="AN2267" i="1"/>
  <c r="AO2267" i="1"/>
  <c r="AP2267" i="1"/>
  <c r="AQ2267" i="1"/>
  <c r="AR2267" i="1"/>
  <c r="AS2267" i="1"/>
  <c r="AL2268" i="1"/>
  <c r="AM2268" i="1"/>
  <c r="AN2268" i="1"/>
  <c r="AO2268" i="1"/>
  <c r="AP2268" i="1"/>
  <c r="AQ2268" i="1"/>
  <c r="AR2268" i="1"/>
  <c r="AS2268" i="1"/>
  <c r="AL2269" i="1"/>
  <c r="AM2269" i="1"/>
  <c r="AN2269" i="1"/>
  <c r="AO2269" i="1"/>
  <c r="AP2269" i="1"/>
  <c r="AQ2269" i="1"/>
  <c r="AR2269" i="1"/>
  <c r="AS2269" i="1"/>
  <c r="AL2270" i="1"/>
  <c r="AM2270" i="1"/>
  <c r="AN2270" i="1"/>
  <c r="AO2270" i="1"/>
  <c r="AP2270" i="1"/>
  <c r="AQ2270" i="1"/>
  <c r="AR2270" i="1"/>
  <c r="AS2270" i="1"/>
  <c r="AL2271" i="1"/>
  <c r="AM2271" i="1"/>
  <c r="AN2271" i="1"/>
  <c r="AO2271" i="1"/>
  <c r="AP2271" i="1"/>
  <c r="AQ2271" i="1"/>
  <c r="AR2271" i="1"/>
  <c r="AS2271" i="1"/>
  <c r="AL2272" i="1"/>
  <c r="AM2272" i="1"/>
  <c r="AN2272" i="1"/>
  <c r="AO2272" i="1"/>
  <c r="AP2272" i="1"/>
  <c r="AQ2272" i="1"/>
  <c r="AR2272" i="1"/>
  <c r="AS2272" i="1"/>
  <c r="AL2273" i="1"/>
  <c r="AM2273" i="1"/>
  <c r="AN2273" i="1"/>
  <c r="AO2273" i="1"/>
  <c r="AP2273" i="1"/>
  <c r="AQ2273" i="1"/>
  <c r="AR2273" i="1"/>
  <c r="AS2273" i="1"/>
  <c r="AL2274" i="1"/>
  <c r="AM2274" i="1"/>
  <c r="AN2274" i="1"/>
  <c r="AO2274" i="1"/>
  <c r="AP2274" i="1"/>
  <c r="AQ2274" i="1"/>
  <c r="AR2274" i="1"/>
  <c r="AS2274" i="1"/>
  <c r="AL2275" i="1"/>
  <c r="AM2275" i="1"/>
  <c r="AN2275" i="1"/>
  <c r="AO2275" i="1"/>
  <c r="AP2275" i="1"/>
  <c r="AQ2275" i="1"/>
  <c r="AR2275" i="1"/>
  <c r="AS2275" i="1"/>
  <c r="AL2276" i="1"/>
  <c r="AM2276" i="1"/>
  <c r="AN2276" i="1"/>
  <c r="AO2276" i="1"/>
  <c r="AP2276" i="1"/>
  <c r="AQ2276" i="1"/>
  <c r="AR2276" i="1"/>
  <c r="AS2276" i="1"/>
  <c r="AL2277" i="1"/>
  <c r="AM2277" i="1"/>
  <c r="AN2277" i="1"/>
  <c r="AO2277" i="1"/>
  <c r="AP2277" i="1"/>
  <c r="AQ2277" i="1"/>
  <c r="AR2277" i="1"/>
  <c r="AS2277" i="1"/>
  <c r="AL2278" i="1"/>
  <c r="AM2278" i="1"/>
  <c r="AN2278" i="1"/>
  <c r="AO2278" i="1"/>
  <c r="AP2278" i="1"/>
  <c r="AQ2278" i="1"/>
  <c r="AR2278" i="1"/>
  <c r="AS2278" i="1"/>
  <c r="AL2279" i="1"/>
  <c r="AM2279" i="1"/>
  <c r="AN2279" i="1"/>
  <c r="AO2279" i="1"/>
  <c r="AP2279" i="1"/>
  <c r="AQ2279" i="1"/>
  <c r="AR2279" i="1"/>
  <c r="AS2279" i="1"/>
  <c r="AL2280" i="1"/>
  <c r="AM2280" i="1"/>
  <c r="AN2280" i="1"/>
  <c r="AO2280" i="1"/>
  <c r="AP2280" i="1"/>
  <c r="AQ2280" i="1"/>
  <c r="AR2280" i="1"/>
  <c r="AS2280" i="1"/>
  <c r="AL2281" i="1"/>
  <c r="AM2281" i="1"/>
  <c r="AN2281" i="1"/>
  <c r="AO2281" i="1"/>
  <c r="AP2281" i="1"/>
  <c r="AQ2281" i="1"/>
  <c r="AR2281" i="1"/>
  <c r="AS2281" i="1"/>
  <c r="AL2282" i="1"/>
  <c r="AM2282" i="1"/>
  <c r="AN2282" i="1"/>
  <c r="AO2282" i="1"/>
  <c r="AP2282" i="1"/>
  <c r="AQ2282" i="1"/>
  <c r="AR2282" i="1"/>
  <c r="AS2282" i="1"/>
  <c r="AL2283" i="1"/>
  <c r="AM2283" i="1"/>
  <c r="AN2283" i="1"/>
  <c r="AO2283" i="1"/>
  <c r="AP2283" i="1"/>
  <c r="AQ2283" i="1"/>
  <c r="AR2283" i="1"/>
  <c r="AS2283" i="1"/>
  <c r="AL2284" i="1"/>
  <c r="AM2284" i="1"/>
  <c r="AN2284" i="1"/>
  <c r="AO2284" i="1"/>
  <c r="AP2284" i="1"/>
  <c r="AQ2284" i="1"/>
  <c r="AR2284" i="1"/>
  <c r="AS2284" i="1"/>
  <c r="AL2285" i="1"/>
  <c r="AM2285" i="1"/>
  <c r="AN2285" i="1"/>
  <c r="AO2285" i="1"/>
  <c r="AP2285" i="1"/>
  <c r="AQ2285" i="1"/>
  <c r="AR2285" i="1"/>
  <c r="AS2285" i="1"/>
  <c r="AL2286" i="1"/>
  <c r="AM2286" i="1"/>
  <c r="AN2286" i="1"/>
  <c r="AO2286" i="1"/>
  <c r="AP2286" i="1"/>
  <c r="AQ2286" i="1"/>
  <c r="AR2286" i="1"/>
  <c r="AS2286" i="1"/>
  <c r="AL2287" i="1"/>
  <c r="AM2287" i="1"/>
  <c r="AN2287" i="1"/>
  <c r="AO2287" i="1"/>
  <c r="AP2287" i="1"/>
  <c r="AQ2287" i="1"/>
  <c r="AR2287" i="1"/>
  <c r="AS2287" i="1"/>
  <c r="AL2288" i="1"/>
  <c r="AM2288" i="1"/>
  <c r="AN2288" i="1"/>
  <c r="AO2288" i="1"/>
  <c r="AP2288" i="1"/>
  <c r="AQ2288" i="1"/>
  <c r="AR2288" i="1"/>
  <c r="AS2288" i="1"/>
  <c r="AL2289" i="1"/>
  <c r="AM2289" i="1"/>
  <c r="AN2289" i="1"/>
  <c r="AO2289" i="1"/>
  <c r="AP2289" i="1"/>
  <c r="AQ2289" i="1"/>
  <c r="AR2289" i="1"/>
  <c r="AS2289" i="1"/>
  <c r="AL2290" i="1"/>
  <c r="AM2290" i="1"/>
  <c r="AN2290" i="1"/>
  <c r="AO2290" i="1"/>
  <c r="AP2290" i="1"/>
  <c r="AQ2290" i="1"/>
  <c r="AR2290" i="1"/>
  <c r="AS2290" i="1"/>
  <c r="AL2291" i="1"/>
  <c r="AM2291" i="1"/>
  <c r="AN2291" i="1"/>
  <c r="AO2291" i="1"/>
  <c r="AP2291" i="1"/>
  <c r="AQ2291" i="1"/>
  <c r="AR2291" i="1"/>
  <c r="AS2291" i="1"/>
  <c r="AL2292" i="1"/>
  <c r="AM2292" i="1"/>
  <c r="AN2292" i="1"/>
  <c r="AO2292" i="1"/>
  <c r="AP2292" i="1"/>
  <c r="AQ2292" i="1"/>
  <c r="AR2292" i="1"/>
  <c r="AS2292" i="1"/>
  <c r="AL2293" i="1"/>
  <c r="AM2293" i="1"/>
  <c r="AN2293" i="1"/>
  <c r="AO2293" i="1"/>
  <c r="AP2293" i="1"/>
  <c r="AQ2293" i="1"/>
  <c r="AR2293" i="1"/>
  <c r="AS2293" i="1"/>
  <c r="AL2294" i="1"/>
  <c r="AM2294" i="1"/>
  <c r="AN2294" i="1"/>
  <c r="AO2294" i="1"/>
  <c r="AP2294" i="1"/>
  <c r="AQ2294" i="1"/>
  <c r="AR2294" i="1"/>
  <c r="AS2294" i="1"/>
  <c r="AL2295" i="1"/>
  <c r="AM2295" i="1"/>
  <c r="AN2295" i="1"/>
  <c r="AO2295" i="1"/>
  <c r="AP2295" i="1"/>
  <c r="AQ2295" i="1"/>
  <c r="AR2295" i="1"/>
  <c r="AS2295" i="1"/>
  <c r="AL2296" i="1"/>
  <c r="AM2296" i="1"/>
  <c r="AN2296" i="1"/>
  <c r="AO2296" i="1"/>
  <c r="AP2296" i="1"/>
  <c r="AQ2296" i="1"/>
  <c r="AR2296" i="1"/>
  <c r="AS2296" i="1"/>
  <c r="AL2297" i="1"/>
  <c r="AM2297" i="1"/>
  <c r="AN2297" i="1"/>
  <c r="AO2297" i="1"/>
  <c r="AP2297" i="1"/>
  <c r="AQ2297" i="1"/>
  <c r="AR2297" i="1"/>
  <c r="AS2297" i="1"/>
  <c r="AL2298" i="1"/>
  <c r="AM2298" i="1"/>
  <c r="AN2298" i="1"/>
  <c r="AO2298" i="1"/>
  <c r="AP2298" i="1"/>
  <c r="AQ2298" i="1"/>
  <c r="AR2298" i="1"/>
  <c r="AS2298" i="1"/>
  <c r="AL2299" i="1"/>
  <c r="AM2299" i="1"/>
  <c r="AN2299" i="1"/>
  <c r="AO2299" i="1"/>
  <c r="AP2299" i="1"/>
  <c r="AQ2299" i="1"/>
  <c r="AR2299" i="1"/>
  <c r="AS2299" i="1"/>
  <c r="AL2300" i="1"/>
  <c r="AM2300" i="1"/>
  <c r="AN2300" i="1"/>
  <c r="AO2300" i="1"/>
  <c r="AP2300" i="1"/>
  <c r="AQ2300" i="1"/>
  <c r="AR2300" i="1"/>
  <c r="AS2300" i="1"/>
  <c r="AL2301" i="1"/>
  <c r="AM2301" i="1"/>
  <c r="AN2301" i="1"/>
  <c r="AO2301" i="1"/>
  <c r="AP2301" i="1"/>
  <c r="AQ2301" i="1"/>
  <c r="AR2301" i="1"/>
  <c r="AS2301" i="1"/>
  <c r="AL2302" i="1"/>
  <c r="AM2302" i="1"/>
  <c r="AN2302" i="1"/>
  <c r="AO2302" i="1"/>
  <c r="AP2302" i="1"/>
  <c r="AQ2302" i="1"/>
  <c r="AR2302" i="1"/>
  <c r="AS2302" i="1"/>
  <c r="AL2303" i="1"/>
  <c r="AM2303" i="1"/>
  <c r="AN2303" i="1"/>
  <c r="AO2303" i="1"/>
  <c r="AP2303" i="1"/>
  <c r="AQ2303" i="1"/>
  <c r="AR2303" i="1"/>
  <c r="AS2303" i="1"/>
  <c r="AL2304" i="1"/>
  <c r="AM2304" i="1"/>
  <c r="AN2304" i="1"/>
  <c r="AO2304" i="1"/>
  <c r="AP2304" i="1"/>
  <c r="AQ2304" i="1"/>
  <c r="AR2304" i="1"/>
  <c r="AS2304" i="1"/>
  <c r="AL2305" i="1"/>
  <c r="AM2305" i="1"/>
  <c r="AN2305" i="1"/>
  <c r="AO2305" i="1"/>
  <c r="AP2305" i="1"/>
  <c r="AQ2305" i="1"/>
  <c r="AR2305" i="1"/>
  <c r="AS2305" i="1"/>
  <c r="AL2306" i="1"/>
  <c r="AM2306" i="1"/>
  <c r="AN2306" i="1"/>
  <c r="AO2306" i="1"/>
  <c r="AP2306" i="1"/>
  <c r="AQ2306" i="1"/>
  <c r="AR2306" i="1"/>
  <c r="AS2306" i="1"/>
  <c r="AL2307" i="1"/>
  <c r="AM2307" i="1"/>
  <c r="AN2307" i="1"/>
  <c r="AO2307" i="1"/>
  <c r="AP2307" i="1"/>
  <c r="AQ2307" i="1"/>
  <c r="AR2307" i="1"/>
  <c r="AS2307" i="1"/>
  <c r="AL2308" i="1"/>
  <c r="AM2308" i="1"/>
  <c r="AN2308" i="1"/>
  <c r="AO2308" i="1"/>
  <c r="AP2308" i="1"/>
  <c r="AQ2308" i="1"/>
  <c r="AR2308" i="1"/>
  <c r="AS2308" i="1"/>
  <c r="AL2309" i="1"/>
  <c r="AM2309" i="1"/>
  <c r="AN2309" i="1"/>
  <c r="AO2309" i="1"/>
  <c r="AP2309" i="1"/>
  <c r="AQ2309" i="1"/>
  <c r="AR2309" i="1"/>
  <c r="AS2309" i="1"/>
  <c r="AL2310" i="1"/>
  <c r="AM2310" i="1"/>
  <c r="AN2310" i="1"/>
  <c r="AO2310" i="1"/>
  <c r="AP2310" i="1"/>
  <c r="AQ2310" i="1"/>
  <c r="AR2310" i="1"/>
  <c r="AS2310" i="1"/>
  <c r="AL2311" i="1"/>
  <c r="AM2311" i="1"/>
  <c r="AN2311" i="1"/>
  <c r="AO2311" i="1"/>
  <c r="AP2311" i="1"/>
  <c r="AQ2311" i="1"/>
  <c r="AR2311" i="1"/>
  <c r="AS2311" i="1"/>
  <c r="AL2312" i="1"/>
  <c r="AM2312" i="1"/>
  <c r="AN2312" i="1"/>
  <c r="AO2312" i="1"/>
  <c r="AP2312" i="1"/>
  <c r="AQ2312" i="1"/>
  <c r="AR2312" i="1"/>
  <c r="AS2312" i="1"/>
  <c r="AL2313" i="1"/>
  <c r="AM2313" i="1"/>
  <c r="AN2313" i="1"/>
  <c r="AO2313" i="1"/>
  <c r="AP2313" i="1"/>
  <c r="AQ2313" i="1"/>
  <c r="AR2313" i="1"/>
  <c r="AS2313" i="1"/>
  <c r="AL2314" i="1"/>
  <c r="AM2314" i="1"/>
  <c r="AN2314" i="1"/>
  <c r="AO2314" i="1"/>
  <c r="AP2314" i="1"/>
  <c r="AQ2314" i="1"/>
  <c r="AR2314" i="1"/>
  <c r="AS2314" i="1"/>
  <c r="AL2315" i="1"/>
  <c r="AM2315" i="1"/>
  <c r="AN2315" i="1"/>
  <c r="AO2315" i="1"/>
  <c r="AP2315" i="1"/>
  <c r="AQ2315" i="1"/>
  <c r="AR2315" i="1"/>
  <c r="AS2315" i="1"/>
  <c r="AL2316" i="1"/>
  <c r="AM2316" i="1"/>
  <c r="AN2316" i="1"/>
  <c r="AO2316" i="1"/>
  <c r="AP2316" i="1"/>
  <c r="AQ2316" i="1"/>
  <c r="AR2316" i="1"/>
  <c r="AS2316" i="1"/>
  <c r="AL2317" i="1"/>
  <c r="AM2317" i="1"/>
  <c r="AN2317" i="1"/>
  <c r="AO2317" i="1"/>
  <c r="AP2317" i="1"/>
  <c r="AQ2317" i="1"/>
  <c r="AR2317" i="1"/>
  <c r="AS2317" i="1"/>
  <c r="AL2318" i="1"/>
  <c r="AM2318" i="1"/>
  <c r="AN2318" i="1"/>
  <c r="AO2318" i="1"/>
  <c r="AP2318" i="1"/>
  <c r="AQ2318" i="1"/>
  <c r="AR2318" i="1"/>
  <c r="AS2318" i="1"/>
  <c r="AL2319" i="1"/>
  <c r="AM2319" i="1"/>
  <c r="AN2319" i="1"/>
  <c r="AO2319" i="1"/>
  <c r="AP2319" i="1"/>
  <c r="AQ2319" i="1"/>
  <c r="AR2319" i="1"/>
  <c r="AS2319" i="1"/>
  <c r="AL2320" i="1"/>
  <c r="AM2320" i="1"/>
  <c r="AN2320" i="1"/>
  <c r="AO2320" i="1"/>
  <c r="AP2320" i="1"/>
  <c r="AQ2320" i="1"/>
  <c r="AR2320" i="1"/>
  <c r="AS2320" i="1"/>
  <c r="AL2321" i="1"/>
  <c r="AM2321" i="1"/>
  <c r="AN2321" i="1"/>
  <c r="AO2321" i="1"/>
  <c r="AP2321" i="1"/>
  <c r="AQ2321" i="1"/>
  <c r="AR2321" i="1"/>
  <c r="AS2321" i="1"/>
  <c r="AL2322" i="1"/>
  <c r="AM2322" i="1"/>
  <c r="AN2322" i="1"/>
  <c r="AO2322" i="1"/>
  <c r="AP2322" i="1"/>
  <c r="AQ2322" i="1"/>
  <c r="AR2322" i="1"/>
  <c r="AS2322" i="1"/>
  <c r="AL2323" i="1"/>
  <c r="AM2323" i="1"/>
  <c r="AN2323" i="1"/>
  <c r="AO2323" i="1"/>
  <c r="AP2323" i="1"/>
  <c r="AQ2323" i="1"/>
  <c r="AR2323" i="1"/>
  <c r="AS2323" i="1"/>
  <c r="AL2324" i="1"/>
  <c r="AM2324" i="1"/>
  <c r="AN2324" i="1"/>
  <c r="AO2324" i="1"/>
  <c r="AP2324" i="1"/>
  <c r="AQ2324" i="1"/>
  <c r="AR2324" i="1"/>
  <c r="AS2324" i="1"/>
  <c r="AL2325" i="1"/>
  <c r="AM2325" i="1"/>
  <c r="AN2325" i="1"/>
  <c r="AO2325" i="1"/>
  <c r="AP2325" i="1"/>
  <c r="AQ2325" i="1"/>
  <c r="AR2325" i="1"/>
  <c r="AS2325" i="1"/>
  <c r="AL2326" i="1"/>
  <c r="AM2326" i="1"/>
  <c r="AN2326" i="1"/>
  <c r="AO2326" i="1"/>
  <c r="AP2326" i="1"/>
  <c r="AQ2326" i="1"/>
  <c r="AR2326" i="1"/>
  <c r="AS2326" i="1"/>
  <c r="AL2327" i="1"/>
  <c r="AM2327" i="1"/>
  <c r="AN2327" i="1"/>
  <c r="AO2327" i="1"/>
  <c r="AP2327" i="1"/>
  <c r="AQ2327" i="1"/>
  <c r="AR2327" i="1"/>
  <c r="AS2327" i="1"/>
  <c r="AL2328" i="1"/>
  <c r="AM2328" i="1"/>
  <c r="AN2328" i="1"/>
  <c r="AO2328" i="1"/>
  <c r="AP2328" i="1"/>
  <c r="AQ2328" i="1"/>
  <c r="AR2328" i="1"/>
  <c r="AS2328" i="1"/>
  <c r="AL2329" i="1"/>
  <c r="AM2329" i="1"/>
  <c r="AN2329" i="1"/>
  <c r="AO2329" i="1"/>
  <c r="AP2329" i="1"/>
  <c r="AQ2329" i="1"/>
  <c r="AR2329" i="1"/>
  <c r="AS2329" i="1"/>
  <c r="AL2330" i="1"/>
  <c r="AM2330" i="1"/>
  <c r="AN2330" i="1"/>
  <c r="AO2330" i="1"/>
  <c r="AP2330" i="1"/>
  <c r="AQ2330" i="1"/>
  <c r="AR2330" i="1"/>
  <c r="AS2330" i="1"/>
  <c r="AL2331" i="1"/>
  <c r="AM2331" i="1"/>
  <c r="AN2331" i="1"/>
  <c r="AO2331" i="1"/>
  <c r="AP2331" i="1"/>
  <c r="AQ2331" i="1"/>
  <c r="AR2331" i="1"/>
  <c r="AS2331" i="1"/>
  <c r="AL2332" i="1"/>
  <c r="AM2332" i="1"/>
  <c r="AN2332" i="1"/>
  <c r="AO2332" i="1"/>
  <c r="AP2332" i="1"/>
  <c r="AQ2332" i="1"/>
  <c r="AR2332" i="1"/>
  <c r="AS2332" i="1"/>
  <c r="AL2333" i="1"/>
  <c r="AM2333" i="1"/>
  <c r="AN2333" i="1"/>
  <c r="AO2333" i="1"/>
  <c r="AP2333" i="1"/>
  <c r="AQ2333" i="1"/>
  <c r="AR2333" i="1"/>
  <c r="AS2333" i="1"/>
  <c r="AL2334" i="1"/>
  <c r="AM2334" i="1"/>
  <c r="AN2334" i="1"/>
  <c r="AO2334" i="1"/>
  <c r="AP2334" i="1"/>
  <c r="AQ2334" i="1"/>
  <c r="AR2334" i="1"/>
  <c r="AS2334" i="1"/>
  <c r="AL2335" i="1"/>
  <c r="AM2335" i="1"/>
  <c r="AN2335" i="1"/>
  <c r="AO2335" i="1"/>
  <c r="AP2335" i="1"/>
  <c r="AQ2335" i="1"/>
  <c r="AR2335" i="1"/>
  <c r="AS2335" i="1"/>
  <c r="AL2336" i="1"/>
  <c r="AM2336" i="1"/>
  <c r="AN2336" i="1"/>
  <c r="AO2336" i="1"/>
  <c r="AP2336" i="1"/>
  <c r="AQ2336" i="1"/>
  <c r="AR2336" i="1"/>
  <c r="AS2336" i="1"/>
  <c r="AL2337" i="1"/>
  <c r="AM2337" i="1"/>
  <c r="AN2337" i="1"/>
  <c r="AO2337" i="1"/>
  <c r="AP2337" i="1"/>
  <c r="AQ2337" i="1"/>
  <c r="AR2337" i="1"/>
  <c r="AS2337" i="1"/>
  <c r="AL2338" i="1"/>
  <c r="AM2338" i="1"/>
  <c r="AN2338" i="1"/>
  <c r="AO2338" i="1"/>
  <c r="AP2338" i="1"/>
  <c r="AQ2338" i="1"/>
  <c r="AR2338" i="1"/>
  <c r="AS2338" i="1"/>
  <c r="AL2339" i="1"/>
  <c r="AM2339" i="1"/>
  <c r="AN2339" i="1"/>
  <c r="AO2339" i="1"/>
  <c r="AP2339" i="1"/>
  <c r="AQ2339" i="1"/>
  <c r="AR2339" i="1"/>
  <c r="AS2339" i="1"/>
  <c r="AL2340" i="1"/>
  <c r="AM2340" i="1"/>
  <c r="AN2340" i="1"/>
  <c r="AO2340" i="1"/>
  <c r="AP2340" i="1"/>
  <c r="AQ2340" i="1"/>
  <c r="AR2340" i="1"/>
  <c r="AS2340" i="1"/>
  <c r="AL2341" i="1"/>
  <c r="AM2341" i="1"/>
  <c r="AN2341" i="1"/>
  <c r="AO2341" i="1"/>
  <c r="AP2341" i="1"/>
  <c r="AQ2341" i="1"/>
  <c r="AR2341" i="1"/>
  <c r="AS2341" i="1"/>
  <c r="AL2342" i="1"/>
  <c r="AM2342" i="1"/>
  <c r="AN2342" i="1"/>
  <c r="AO2342" i="1"/>
  <c r="AP2342" i="1"/>
  <c r="AQ2342" i="1"/>
  <c r="AR2342" i="1"/>
  <c r="AS2342" i="1"/>
  <c r="AL2343" i="1"/>
  <c r="AM2343" i="1"/>
  <c r="AN2343" i="1"/>
  <c r="AO2343" i="1"/>
  <c r="AP2343" i="1"/>
  <c r="AQ2343" i="1"/>
  <c r="AR2343" i="1"/>
  <c r="AS2343" i="1"/>
  <c r="AL2344" i="1"/>
  <c r="AM2344" i="1"/>
  <c r="AN2344" i="1"/>
  <c r="AO2344" i="1"/>
  <c r="AP2344" i="1"/>
  <c r="AQ2344" i="1"/>
  <c r="AR2344" i="1"/>
  <c r="AS2344" i="1"/>
  <c r="AL2345" i="1"/>
  <c r="AM2345" i="1"/>
  <c r="AN2345" i="1"/>
  <c r="AO2345" i="1"/>
  <c r="AP2345" i="1"/>
  <c r="AQ2345" i="1"/>
  <c r="AR2345" i="1"/>
  <c r="AS2345" i="1"/>
  <c r="AL2346" i="1"/>
  <c r="AM2346" i="1"/>
  <c r="AN2346" i="1"/>
  <c r="AO2346" i="1"/>
  <c r="AP2346" i="1"/>
  <c r="AQ2346" i="1"/>
  <c r="AR2346" i="1"/>
  <c r="AS2346" i="1"/>
  <c r="AL2347" i="1"/>
  <c r="AM2347" i="1"/>
  <c r="AN2347" i="1"/>
  <c r="AO2347" i="1"/>
  <c r="AP2347" i="1"/>
  <c r="AQ2347" i="1"/>
  <c r="AR2347" i="1"/>
  <c r="AS2347" i="1"/>
  <c r="AL2348" i="1"/>
  <c r="AM2348" i="1"/>
  <c r="AN2348" i="1"/>
  <c r="AO2348" i="1"/>
  <c r="AP2348" i="1"/>
  <c r="AQ2348" i="1"/>
  <c r="AR2348" i="1"/>
  <c r="AS2348" i="1"/>
  <c r="AL2349" i="1"/>
  <c r="AM2349" i="1"/>
  <c r="AN2349" i="1"/>
  <c r="AO2349" i="1"/>
  <c r="AP2349" i="1"/>
  <c r="AQ2349" i="1"/>
  <c r="AR2349" i="1"/>
  <c r="AS2349" i="1"/>
  <c r="AL2350" i="1"/>
  <c r="AM2350" i="1"/>
  <c r="AN2350" i="1"/>
  <c r="AO2350" i="1"/>
  <c r="AP2350" i="1"/>
  <c r="AQ2350" i="1"/>
  <c r="AR2350" i="1"/>
  <c r="AS2350" i="1"/>
  <c r="AL2351" i="1"/>
  <c r="AM2351" i="1"/>
  <c r="AN2351" i="1"/>
  <c r="AO2351" i="1"/>
  <c r="AP2351" i="1"/>
  <c r="AQ2351" i="1"/>
  <c r="AR2351" i="1"/>
  <c r="AS2351" i="1"/>
  <c r="AL2352" i="1"/>
  <c r="AM2352" i="1"/>
  <c r="AN2352" i="1"/>
  <c r="AO2352" i="1"/>
  <c r="AP2352" i="1"/>
  <c r="AQ2352" i="1"/>
  <c r="AR2352" i="1"/>
  <c r="AS2352" i="1"/>
  <c r="AL2353" i="1"/>
  <c r="AM2353" i="1"/>
  <c r="AN2353" i="1"/>
  <c r="AO2353" i="1"/>
  <c r="AP2353" i="1"/>
  <c r="AQ2353" i="1"/>
  <c r="AR2353" i="1"/>
  <c r="AS2353" i="1"/>
  <c r="AL2354" i="1"/>
  <c r="AM2354" i="1"/>
  <c r="AN2354" i="1"/>
  <c r="AO2354" i="1"/>
  <c r="AP2354" i="1"/>
  <c r="AQ2354" i="1"/>
  <c r="AR2354" i="1"/>
  <c r="AS2354" i="1"/>
  <c r="AL2355" i="1"/>
  <c r="AM2355" i="1"/>
  <c r="AN2355" i="1"/>
  <c r="AO2355" i="1"/>
  <c r="AP2355" i="1"/>
  <c r="AQ2355" i="1"/>
  <c r="AR2355" i="1"/>
  <c r="AS2355" i="1"/>
  <c r="AL2356" i="1"/>
  <c r="AM2356" i="1"/>
  <c r="AN2356" i="1"/>
  <c r="AO2356" i="1"/>
  <c r="AP2356" i="1"/>
  <c r="AQ2356" i="1"/>
  <c r="AR2356" i="1"/>
  <c r="AS2356" i="1"/>
  <c r="AL2357" i="1"/>
  <c r="AM2357" i="1"/>
  <c r="AN2357" i="1"/>
  <c r="AO2357" i="1"/>
  <c r="AP2357" i="1"/>
  <c r="AQ2357" i="1"/>
  <c r="AR2357" i="1"/>
  <c r="AS2357" i="1"/>
  <c r="AL2358" i="1"/>
  <c r="AM2358" i="1"/>
  <c r="AN2358" i="1"/>
  <c r="AO2358" i="1"/>
  <c r="AP2358" i="1"/>
  <c r="AQ2358" i="1"/>
  <c r="AR2358" i="1"/>
  <c r="AS2358" i="1"/>
  <c r="AL2359" i="1"/>
  <c r="AM2359" i="1"/>
  <c r="AN2359" i="1"/>
  <c r="AO2359" i="1"/>
  <c r="AP2359" i="1"/>
  <c r="AQ2359" i="1"/>
  <c r="AR2359" i="1"/>
  <c r="AS2359" i="1"/>
  <c r="AL2360" i="1"/>
  <c r="AM2360" i="1"/>
  <c r="AN2360" i="1"/>
  <c r="AO2360" i="1"/>
  <c r="AP2360" i="1"/>
  <c r="AQ2360" i="1"/>
  <c r="AR2360" i="1"/>
  <c r="AS2360" i="1"/>
  <c r="AL2361" i="1"/>
  <c r="AM2361" i="1"/>
  <c r="AN2361" i="1"/>
  <c r="AO2361" i="1"/>
  <c r="AP2361" i="1"/>
  <c r="AQ2361" i="1"/>
  <c r="AR2361" i="1"/>
  <c r="AS2361" i="1"/>
  <c r="AL2362" i="1"/>
  <c r="AM2362" i="1"/>
  <c r="AN2362" i="1"/>
  <c r="AO2362" i="1"/>
  <c r="AP2362" i="1"/>
  <c r="AQ2362" i="1"/>
  <c r="AR2362" i="1"/>
  <c r="AS2362" i="1"/>
  <c r="AL2363" i="1"/>
  <c r="AM2363" i="1"/>
  <c r="AN2363" i="1"/>
  <c r="AO2363" i="1"/>
  <c r="AP2363" i="1"/>
  <c r="AQ2363" i="1"/>
  <c r="AR2363" i="1"/>
  <c r="AS2363" i="1"/>
  <c r="AL2364" i="1"/>
  <c r="AM2364" i="1"/>
  <c r="AN2364" i="1"/>
  <c r="AO2364" i="1"/>
  <c r="AP2364" i="1"/>
  <c r="AQ2364" i="1"/>
  <c r="AR2364" i="1"/>
  <c r="AS2364" i="1"/>
  <c r="AL2365" i="1"/>
  <c r="AM2365" i="1"/>
  <c r="AN2365" i="1"/>
  <c r="AO2365" i="1"/>
  <c r="AP2365" i="1"/>
  <c r="AQ2365" i="1"/>
  <c r="AR2365" i="1"/>
  <c r="AS2365" i="1"/>
  <c r="AL2366" i="1"/>
  <c r="AM2366" i="1"/>
  <c r="AN2366" i="1"/>
  <c r="AO2366" i="1"/>
  <c r="AP2366" i="1"/>
  <c r="AQ2366" i="1"/>
  <c r="AR2366" i="1"/>
  <c r="AS2366" i="1"/>
  <c r="AL2367" i="1"/>
  <c r="AM2367" i="1"/>
  <c r="AN2367" i="1"/>
  <c r="AO2367" i="1"/>
  <c r="AP2367" i="1"/>
  <c r="AQ2367" i="1"/>
  <c r="AR2367" i="1"/>
  <c r="AS2367" i="1"/>
  <c r="AL2368" i="1"/>
  <c r="AM2368" i="1"/>
  <c r="AN2368" i="1"/>
  <c r="AO2368" i="1"/>
  <c r="AP2368" i="1"/>
  <c r="AQ2368" i="1"/>
  <c r="AR2368" i="1"/>
  <c r="AS2368" i="1"/>
  <c r="AL2369" i="1"/>
  <c r="AM2369" i="1"/>
  <c r="AN2369" i="1"/>
  <c r="AO2369" i="1"/>
  <c r="AP2369" i="1"/>
  <c r="AQ2369" i="1"/>
  <c r="AR2369" i="1"/>
  <c r="AS2369" i="1"/>
  <c r="AL2370" i="1"/>
  <c r="AM2370" i="1"/>
  <c r="AN2370" i="1"/>
  <c r="AO2370" i="1"/>
  <c r="AP2370" i="1"/>
  <c r="AQ2370" i="1"/>
  <c r="AR2370" i="1"/>
  <c r="AS2370" i="1"/>
  <c r="AL2371" i="1"/>
  <c r="AM2371" i="1"/>
  <c r="AN2371" i="1"/>
  <c r="AO2371" i="1"/>
  <c r="AP2371" i="1"/>
  <c r="AQ2371" i="1"/>
  <c r="AR2371" i="1"/>
  <c r="AS2371" i="1"/>
  <c r="AL2372" i="1"/>
  <c r="AM2372" i="1"/>
  <c r="AN2372" i="1"/>
  <c r="AO2372" i="1"/>
  <c r="AP2372" i="1"/>
  <c r="AQ2372" i="1"/>
  <c r="AR2372" i="1"/>
  <c r="AS2372" i="1"/>
  <c r="AL2373" i="1"/>
  <c r="AM2373" i="1"/>
  <c r="AN2373" i="1"/>
  <c r="AO2373" i="1"/>
  <c r="AP2373" i="1"/>
  <c r="AQ2373" i="1"/>
  <c r="AR2373" i="1"/>
  <c r="AS2373" i="1"/>
  <c r="AL2374" i="1"/>
  <c r="AM2374" i="1"/>
  <c r="AN2374" i="1"/>
  <c r="AO2374" i="1"/>
  <c r="AP2374" i="1"/>
  <c r="AQ2374" i="1"/>
  <c r="AR2374" i="1"/>
  <c r="AS2374" i="1"/>
  <c r="AL2375" i="1"/>
  <c r="AM2375" i="1"/>
  <c r="AN2375" i="1"/>
  <c r="AO2375" i="1"/>
  <c r="AP2375" i="1"/>
  <c r="AQ2375" i="1"/>
  <c r="AR2375" i="1"/>
  <c r="AS2375" i="1"/>
  <c r="AL2376" i="1"/>
  <c r="AM2376" i="1"/>
  <c r="AN2376" i="1"/>
  <c r="AO2376" i="1"/>
  <c r="AP2376" i="1"/>
  <c r="AQ2376" i="1"/>
  <c r="AR2376" i="1"/>
  <c r="AS2376" i="1"/>
  <c r="AL2377" i="1"/>
  <c r="AM2377" i="1"/>
  <c r="AN2377" i="1"/>
  <c r="AO2377" i="1"/>
  <c r="AP2377" i="1"/>
  <c r="AQ2377" i="1"/>
  <c r="AR2377" i="1"/>
  <c r="AS2377" i="1"/>
  <c r="AL2378" i="1"/>
  <c r="AM2378" i="1"/>
  <c r="AN2378" i="1"/>
  <c r="AO2378" i="1"/>
  <c r="AP2378" i="1"/>
  <c r="AQ2378" i="1"/>
  <c r="AR2378" i="1"/>
  <c r="AS2378" i="1"/>
  <c r="AL2379" i="1"/>
  <c r="AM2379" i="1"/>
  <c r="AN2379" i="1"/>
  <c r="AO2379" i="1"/>
  <c r="AP2379" i="1"/>
  <c r="AQ2379" i="1"/>
  <c r="AR2379" i="1"/>
  <c r="AS2379" i="1"/>
  <c r="AL2380" i="1"/>
  <c r="AM2380" i="1"/>
  <c r="AN2380" i="1"/>
  <c r="AO2380" i="1"/>
  <c r="AP2380" i="1"/>
  <c r="AQ2380" i="1"/>
  <c r="AR2380" i="1"/>
  <c r="AS2380" i="1"/>
  <c r="AL2381" i="1"/>
  <c r="AM2381" i="1"/>
  <c r="AN2381" i="1"/>
  <c r="AO2381" i="1"/>
  <c r="AP2381" i="1"/>
  <c r="AQ2381" i="1"/>
  <c r="AR2381" i="1"/>
  <c r="AS2381" i="1"/>
  <c r="AL2382" i="1"/>
  <c r="AM2382" i="1"/>
  <c r="AN2382" i="1"/>
  <c r="AO2382" i="1"/>
  <c r="AP2382" i="1"/>
  <c r="AQ2382" i="1"/>
  <c r="AR2382" i="1"/>
  <c r="AS2382" i="1"/>
  <c r="AL2383" i="1"/>
  <c r="AM2383" i="1"/>
  <c r="AN2383" i="1"/>
  <c r="AO2383" i="1"/>
  <c r="AP2383" i="1"/>
  <c r="AQ2383" i="1"/>
  <c r="AR2383" i="1"/>
  <c r="AS2383" i="1"/>
  <c r="AL2384" i="1"/>
  <c r="AM2384" i="1"/>
  <c r="AN2384" i="1"/>
  <c r="AO2384" i="1"/>
  <c r="AP2384" i="1"/>
  <c r="AQ2384" i="1"/>
  <c r="AR2384" i="1"/>
  <c r="AS2384" i="1"/>
  <c r="AL2385" i="1"/>
  <c r="AM2385" i="1"/>
  <c r="AN2385" i="1"/>
  <c r="AO2385" i="1"/>
  <c r="AP2385" i="1"/>
  <c r="AQ2385" i="1"/>
  <c r="AR2385" i="1"/>
  <c r="AS2385" i="1"/>
  <c r="AL2386" i="1"/>
  <c r="AM2386" i="1"/>
  <c r="AN2386" i="1"/>
  <c r="AO2386" i="1"/>
  <c r="AP2386" i="1"/>
  <c r="AQ2386" i="1"/>
  <c r="AR2386" i="1"/>
  <c r="AS2386" i="1"/>
  <c r="AL2387" i="1"/>
  <c r="AM2387" i="1"/>
  <c r="AN2387" i="1"/>
  <c r="AO2387" i="1"/>
  <c r="AP2387" i="1"/>
  <c r="AQ2387" i="1"/>
  <c r="AR2387" i="1"/>
  <c r="AS2387" i="1"/>
  <c r="AL2388" i="1"/>
  <c r="AM2388" i="1"/>
  <c r="AN2388" i="1"/>
  <c r="AO2388" i="1"/>
  <c r="AP2388" i="1"/>
  <c r="AQ2388" i="1"/>
  <c r="AR2388" i="1"/>
  <c r="AS2388" i="1"/>
  <c r="AL2389" i="1"/>
  <c r="AM2389" i="1"/>
  <c r="AN2389" i="1"/>
  <c r="AO2389" i="1"/>
  <c r="AP2389" i="1"/>
  <c r="AQ2389" i="1"/>
  <c r="AR2389" i="1"/>
  <c r="AS2389" i="1"/>
  <c r="AL2390" i="1"/>
  <c r="AM2390" i="1"/>
  <c r="AN2390" i="1"/>
  <c r="AO2390" i="1"/>
  <c r="AP2390" i="1"/>
  <c r="AQ2390" i="1"/>
  <c r="AR2390" i="1"/>
  <c r="AS2390" i="1"/>
  <c r="AL2391" i="1"/>
  <c r="AM2391" i="1"/>
  <c r="AN2391" i="1"/>
  <c r="AO2391" i="1"/>
  <c r="AP2391" i="1"/>
  <c r="AQ2391" i="1"/>
  <c r="AR2391" i="1"/>
  <c r="AS2391" i="1"/>
  <c r="AL2392" i="1"/>
  <c r="AM2392" i="1"/>
  <c r="AN2392" i="1"/>
  <c r="AO2392" i="1"/>
  <c r="AP2392" i="1"/>
  <c r="AQ2392" i="1"/>
  <c r="AR2392" i="1"/>
  <c r="AS2392" i="1"/>
  <c r="AL2393" i="1"/>
  <c r="AM2393" i="1"/>
  <c r="AN2393" i="1"/>
  <c r="AO2393" i="1"/>
  <c r="AP2393" i="1"/>
  <c r="AQ2393" i="1"/>
  <c r="AR2393" i="1"/>
  <c r="AS2393" i="1"/>
  <c r="AL2394" i="1"/>
  <c r="AM2394" i="1"/>
  <c r="AN2394" i="1"/>
  <c r="AO2394" i="1"/>
  <c r="AP2394" i="1"/>
  <c r="AQ2394" i="1"/>
  <c r="AR2394" i="1"/>
  <c r="AS2394" i="1"/>
  <c r="AL2395" i="1"/>
  <c r="AM2395" i="1"/>
  <c r="AN2395" i="1"/>
  <c r="AO2395" i="1"/>
  <c r="AP2395" i="1"/>
  <c r="AQ2395" i="1"/>
  <c r="AR2395" i="1"/>
  <c r="AS2395" i="1"/>
  <c r="AL2396" i="1"/>
  <c r="AM2396" i="1"/>
  <c r="AN2396" i="1"/>
  <c r="AO2396" i="1"/>
  <c r="AP2396" i="1"/>
  <c r="AQ2396" i="1"/>
  <c r="AR2396" i="1"/>
  <c r="AS2396" i="1"/>
  <c r="AL2397" i="1"/>
  <c r="AM2397" i="1"/>
  <c r="AN2397" i="1"/>
  <c r="AO2397" i="1"/>
  <c r="AP2397" i="1"/>
  <c r="AQ2397" i="1"/>
  <c r="AR2397" i="1"/>
  <c r="AS2397" i="1"/>
  <c r="AL2398" i="1"/>
  <c r="AM2398" i="1"/>
  <c r="AN2398" i="1"/>
  <c r="AO2398" i="1"/>
  <c r="AP2398" i="1"/>
  <c r="AQ2398" i="1"/>
  <c r="AR2398" i="1"/>
  <c r="AS2398" i="1"/>
  <c r="AL2399" i="1"/>
  <c r="AM2399" i="1"/>
  <c r="AN2399" i="1"/>
  <c r="AO2399" i="1"/>
  <c r="AP2399" i="1"/>
  <c r="AQ2399" i="1"/>
  <c r="AR2399" i="1"/>
  <c r="AS2399" i="1"/>
  <c r="AL2400" i="1"/>
  <c r="AM2400" i="1"/>
  <c r="AN2400" i="1"/>
  <c r="AO2400" i="1"/>
  <c r="AP2400" i="1"/>
  <c r="AQ2400" i="1"/>
  <c r="AR2400" i="1"/>
  <c r="AS2400" i="1"/>
  <c r="AL2401" i="1"/>
  <c r="AM2401" i="1"/>
  <c r="AN2401" i="1"/>
  <c r="AO2401" i="1"/>
  <c r="AP2401" i="1"/>
  <c r="AQ2401" i="1"/>
  <c r="AR2401" i="1"/>
  <c r="AS2401" i="1"/>
  <c r="AL2402" i="1"/>
  <c r="AM2402" i="1"/>
  <c r="AN2402" i="1"/>
  <c r="AO2402" i="1"/>
  <c r="AP2402" i="1"/>
  <c r="AQ2402" i="1"/>
  <c r="AR2402" i="1"/>
  <c r="AS2402" i="1"/>
  <c r="AL2403" i="1"/>
  <c r="AM2403" i="1"/>
  <c r="AN2403" i="1"/>
  <c r="AO2403" i="1"/>
  <c r="AP2403" i="1"/>
  <c r="AQ2403" i="1"/>
  <c r="AR2403" i="1"/>
  <c r="AS2403" i="1"/>
  <c r="AL2404" i="1"/>
  <c r="AM2404" i="1"/>
  <c r="AN2404" i="1"/>
  <c r="AO2404" i="1"/>
  <c r="AP2404" i="1"/>
  <c r="AQ2404" i="1"/>
  <c r="AR2404" i="1"/>
  <c r="AS2404" i="1"/>
  <c r="AL2405" i="1"/>
  <c r="AM2405" i="1"/>
  <c r="AN2405" i="1"/>
  <c r="AO2405" i="1"/>
  <c r="AP2405" i="1"/>
  <c r="AQ2405" i="1"/>
  <c r="AR2405" i="1"/>
  <c r="AS2405" i="1"/>
  <c r="AL2406" i="1"/>
  <c r="AM2406" i="1"/>
  <c r="AN2406" i="1"/>
  <c r="AO2406" i="1"/>
  <c r="AP2406" i="1"/>
  <c r="AQ2406" i="1"/>
  <c r="AR2406" i="1"/>
  <c r="AS2406" i="1"/>
  <c r="AL2407" i="1"/>
  <c r="AM2407" i="1"/>
  <c r="AN2407" i="1"/>
  <c r="AO2407" i="1"/>
  <c r="AP2407" i="1"/>
  <c r="AQ2407" i="1"/>
  <c r="AR2407" i="1"/>
  <c r="AS2407" i="1"/>
  <c r="AL2408" i="1"/>
  <c r="AM2408" i="1"/>
  <c r="AN2408" i="1"/>
  <c r="AO2408" i="1"/>
  <c r="AP2408" i="1"/>
  <c r="AQ2408" i="1"/>
  <c r="AR2408" i="1"/>
  <c r="AS2408" i="1"/>
  <c r="AL2409" i="1"/>
  <c r="AM2409" i="1"/>
  <c r="AN2409" i="1"/>
  <c r="AO2409" i="1"/>
  <c r="AP2409" i="1"/>
  <c r="AQ2409" i="1"/>
  <c r="AR2409" i="1"/>
  <c r="AS2409" i="1"/>
  <c r="AL2410" i="1"/>
  <c r="AM2410" i="1"/>
  <c r="AN2410" i="1"/>
  <c r="AO2410" i="1"/>
  <c r="AP2410" i="1"/>
  <c r="AQ2410" i="1"/>
  <c r="AR2410" i="1"/>
  <c r="AS2410" i="1"/>
  <c r="AL2411" i="1"/>
  <c r="AM2411" i="1"/>
  <c r="AN2411" i="1"/>
  <c r="AO2411" i="1"/>
  <c r="AP2411" i="1"/>
  <c r="AQ2411" i="1"/>
  <c r="AR2411" i="1"/>
  <c r="AS2411" i="1"/>
  <c r="AL2412" i="1"/>
  <c r="AM2412" i="1"/>
  <c r="AN2412" i="1"/>
  <c r="AO2412" i="1"/>
  <c r="AP2412" i="1"/>
  <c r="AQ2412" i="1"/>
  <c r="AR2412" i="1"/>
  <c r="AS2412" i="1"/>
  <c r="AL2413" i="1"/>
  <c r="AM2413" i="1"/>
  <c r="AN2413" i="1"/>
  <c r="AO2413" i="1"/>
  <c r="AP2413" i="1"/>
  <c r="AQ2413" i="1"/>
  <c r="AR2413" i="1"/>
  <c r="AS2413" i="1"/>
  <c r="AL2414" i="1"/>
  <c r="AM2414" i="1"/>
  <c r="AN2414" i="1"/>
  <c r="AO2414" i="1"/>
  <c r="AP2414" i="1"/>
  <c r="AQ2414" i="1"/>
  <c r="AR2414" i="1"/>
  <c r="AS2414" i="1"/>
  <c r="AL2415" i="1"/>
  <c r="AM2415" i="1"/>
  <c r="AN2415" i="1"/>
  <c r="AO2415" i="1"/>
  <c r="AP2415" i="1"/>
  <c r="AQ2415" i="1"/>
  <c r="AR2415" i="1"/>
  <c r="AS2415" i="1"/>
  <c r="AL2416" i="1"/>
  <c r="AM2416" i="1"/>
  <c r="AN2416" i="1"/>
  <c r="AO2416" i="1"/>
  <c r="AP2416" i="1"/>
  <c r="AQ2416" i="1"/>
  <c r="AR2416" i="1"/>
  <c r="AS2416" i="1"/>
  <c r="AL2417" i="1"/>
  <c r="AM2417" i="1"/>
  <c r="AN2417" i="1"/>
  <c r="AO2417" i="1"/>
  <c r="AP2417" i="1"/>
  <c r="AQ2417" i="1"/>
  <c r="AR2417" i="1"/>
  <c r="AS2417" i="1"/>
  <c r="AL2418" i="1"/>
  <c r="AM2418" i="1"/>
  <c r="AN2418" i="1"/>
  <c r="AO2418" i="1"/>
  <c r="AP2418" i="1"/>
  <c r="AQ2418" i="1"/>
  <c r="AR2418" i="1"/>
  <c r="AS2418" i="1"/>
  <c r="AL2419" i="1"/>
  <c r="AM2419" i="1"/>
  <c r="AN2419" i="1"/>
  <c r="AO2419" i="1"/>
  <c r="AP2419" i="1"/>
  <c r="AQ2419" i="1"/>
  <c r="AR2419" i="1"/>
  <c r="AS2419" i="1"/>
  <c r="AL2420" i="1"/>
  <c r="AM2420" i="1"/>
  <c r="AN2420" i="1"/>
  <c r="AO2420" i="1"/>
  <c r="AP2420" i="1"/>
  <c r="AQ2420" i="1"/>
  <c r="AR2420" i="1"/>
  <c r="AS2420" i="1"/>
  <c r="AL2421" i="1"/>
  <c r="AM2421" i="1"/>
  <c r="AN2421" i="1"/>
  <c r="AO2421" i="1"/>
  <c r="AP2421" i="1"/>
  <c r="AQ2421" i="1"/>
  <c r="AR2421" i="1"/>
  <c r="AS2421" i="1"/>
  <c r="AL2422" i="1"/>
  <c r="AM2422" i="1"/>
  <c r="AN2422" i="1"/>
  <c r="AO2422" i="1"/>
  <c r="AP2422" i="1"/>
  <c r="AQ2422" i="1"/>
  <c r="AR2422" i="1"/>
  <c r="AS2422" i="1"/>
  <c r="AL2423" i="1"/>
  <c r="AM2423" i="1"/>
  <c r="AN2423" i="1"/>
  <c r="AO2423" i="1"/>
  <c r="AP2423" i="1"/>
  <c r="AQ2423" i="1"/>
  <c r="AR2423" i="1"/>
  <c r="AS2423" i="1"/>
  <c r="AL2424" i="1"/>
  <c r="AM2424" i="1"/>
  <c r="AN2424" i="1"/>
  <c r="AO2424" i="1"/>
  <c r="AP2424" i="1"/>
  <c r="AQ2424" i="1"/>
  <c r="AR2424" i="1"/>
  <c r="AS2424" i="1"/>
  <c r="AL2425" i="1"/>
  <c r="AM2425" i="1"/>
  <c r="AN2425" i="1"/>
  <c r="AO2425" i="1"/>
  <c r="AP2425" i="1"/>
  <c r="AQ2425" i="1"/>
  <c r="AR2425" i="1"/>
  <c r="AS2425" i="1"/>
  <c r="AL2426" i="1"/>
  <c r="AM2426" i="1"/>
  <c r="AN2426" i="1"/>
  <c r="AO2426" i="1"/>
  <c r="AP2426" i="1"/>
  <c r="AQ2426" i="1"/>
  <c r="AR2426" i="1"/>
  <c r="AS2426" i="1"/>
  <c r="AL2427" i="1"/>
  <c r="AM2427" i="1"/>
  <c r="AN2427" i="1"/>
  <c r="AO2427" i="1"/>
  <c r="AP2427" i="1"/>
  <c r="AQ2427" i="1"/>
  <c r="AR2427" i="1"/>
  <c r="AS2427" i="1"/>
  <c r="AL2428" i="1"/>
  <c r="AM2428" i="1"/>
  <c r="AN2428" i="1"/>
  <c r="AO2428" i="1"/>
  <c r="AP2428" i="1"/>
  <c r="AQ2428" i="1"/>
  <c r="AR2428" i="1"/>
  <c r="AS2428" i="1"/>
  <c r="AL2429" i="1"/>
  <c r="AM2429" i="1"/>
  <c r="AN2429" i="1"/>
  <c r="AO2429" i="1"/>
  <c r="AP2429" i="1"/>
  <c r="AQ2429" i="1"/>
  <c r="AR2429" i="1"/>
  <c r="AS2429" i="1"/>
  <c r="AL2430" i="1"/>
  <c r="AM2430" i="1"/>
  <c r="AN2430" i="1"/>
  <c r="AO2430" i="1"/>
  <c r="AP2430" i="1"/>
  <c r="AQ2430" i="1"/>
  <c r="AR2430" i="1"/>
  <c r="AS2430" i="1"/>
  <c r="AL2431" i="1"/>
  <c r="AM2431" i="1"/>
  <c r="AN2431" i="1"/>
  <c r="AO2431" i="1"/>
  <c r="AP2431" i="1"/>
  <c r="AQ2431" i="1"/>
  <c r="AR2431" i="1"/>
  <c r="AS2431" i="1"/>
  <c r="AL2432" i="1"/>
  <c r="AM2432" i="1"/>
  <c r="AN2432" i="1"/>
  <c r="AO2432" i="1"/>
  <c r="AP2432" i="1"/>
  <c r="AQ2432" i="1"/>
  <c r="AR2432" i="1"/>
  <c r="AS2432" i="1"/>
  <c r="AL2433" i="1"/>
  <c r="AM2433" i="1"/>
  <c r="AN2433" i="1"/>
  <c r="AO2433" i="1"/>
  <c r="AP2433" i="1"/>
  <c r="AQ2433" i="1"/>
  <c r="AR2433" i="1"/>
  <c r="AS2433" i="1"/>
  <c r="AL2434" i="1"/>
  <c r="AM2434" i="1"/>
  <c r="AN2434" i="1"/>
  <c r="AO2434" i="1"/>
  <c r="AP2434" i="1"/>
  <c r="AQ2434" i="1"/>
  <c r="AR2434" i="1"/>
  <c r="AS2434" i="1"/>
  <c r="AL2435" i="1"/>
  <c r="AM2435" i="1"/>
  <c r="AN2435" i="1"/>
  <c r="AO2435" i="1"/>
  <c r="AP2435" i="1"/>
  <c r="AQ2435" i="1"/>
  <c r="AR2435" i="1"/>
  <c r="AS2435" i="1"/>
  <c r="AL2436" i="1"/>
  <c r="AM2436" i="1"/>
  <c r="AN2436" i="1"/>
  <c r="AO2436" i="1"/>
  <c r="AP2436" i="1"/>
  <c r="AQ2436" i="1"/>
  <c r="AR2436" i="1"/>
  <c r="AS2436" i="1"/>
  <c r="AL2437" i="1"/>
  <c r="AM2437" i="1"/>
  <c r="AN2437" i="1"/>
  <c r="AO2437" i="1"/>
  <c r="AP2437" i="1"/>
  <c r="AQ2437" i="1"/>
  <c r="AR2437" i="1"/>
  <c r="AS2437" i="1"/>
  <c r="AL2438" i="1"/>
  <c r="AM2438" i="1"/>
  <c r="AN2438" i="1"/>
  <c r="AO2438" i="1"/>
  <c r="AP2438" i="1"/>
  <c r="AQ2438" i="1"/>
  <c r="AR2438" i="1"/>
  <c r="AS2438" i="1"/>
  <c r="AL2439" i="1"/>
  <c r="AM2439" i="1"/>
  <c r="AN2439" i="1"/>
  <c r="AO2439" i="1"/>
  <c r="AP2439" i="1"/>
  <c r="AQ2439" i="1"/>
  <c r="AR2439" i="1"/>
  <c r="AS2439" i="1"/>
  <c r="AL2440" i="1"/>
  <c r="AM2440" i="1"/>
  <c r="AN2440" i="1"/>
  <c r="AO2440" i="1"/>
  <c r="AP2440" i="1"/>
  <c r="AQ2440" i="1"/>
  <c r="AR2440" i="1"/>
  <c r="AS2440" i="1"/>
  <c r="AL2441" i="1"/>
  <c r="AM2441" i="1"/>
  <c r="AN2441" i="1"/>
  <c r="AO2441" i="1"/>
  <c r="AP2441" i="1"/>
  <c r="AQ2441" i="1"/>
  <c r="AR2441" i="1"/>
  <c r="AS2441" i="1"/>
  <c r="AL2442" i="1"/>
  <c r="AM2442" i="1"/>
  <c r="AN2442" i="1"/>
  <c r="AO2442" i="1"/>
  <c r="AP2442" i="1"/>
  <c r="AQ2442" i="1"/>
  <c r="AR2442" i="1"/>
  <c r="AS2442" i="1"/>
  <c r="AL2443" i="1"/>
  <c r="AM2443" i="1"/>
  <c r="AN2443" i="1"/>
  <c r="AO2443" i="1"/>
  <c r="AP2443" i="1"/>
  <c r="AQ2443" i="1"/>
  <c r="AR2443" i="1"/>
  <c r="AS2443" i="1"/>
  <c r="AL2444" i="1"/>
  <c r="AM2444" i="1"/>
  <c r="AN2444" i="1"/>
  <c r="AO2444" i="1"/>
  <c r="AP2444" i="1"/>
  <c r="AQ2444" i="1"/>
  <c r="AR2444" i="1"/>
  <c r="AS2444" i="1"/>
  <c r="AL2445" i="1"/>
  <c r="AM2445" i="1"/>
  <c r="AN2445" i="1"/>
  <c r="AO2445" i="1"/>
  <c r="AP2445" i="1"/>
  <c r="AQ2445" i="1"/>
  <c r="AR2445" i="1"/>
  <c r="AS2445" i="1"/>
  <c r="AL2446" i="1"/>
  <c r="AM2446" i="1"/>
  <c r="AN2446" i="1"/>
  <c r="AO2446" i="1"/>
  <c r="AP2446" i="1"/>
  <c r="AQ2446" i="1"/>
  <c r="AR2446" i="1"/>
  <c r="AS2446" i="1"/>
  <c r="AL2447" i="1"/>
  <c r="AM2447" i="1"/>
  <c r="AN2447" i="1"/>
  <c r="AO2447" i="1"/>
  <c r="AP2447" i="1"/>
  <c r="AQ2447" i="1"/>
  <c r="AR2447" i="1"/>
  <c r="AS2447" i="1"/>
  <c r="AL2448" i="1"/>
  <c r="AM2448" i="1"/>
  <c r="AN2448" i="1"/>
  <c r="AO2448" i="1"/>
  <c r="AP2448" i="1"/>
  <c r="AQ2448" i="1"/>
  <c r="AR2448" i="1"/>
  <c r="AS2448" i="1"/>
  <c r="AL2449" i="1"/>
  <c r="AM2449" i="1"/>
  <c r="AN2449" i="1"/>
  <c r="AO2449" i="1"/>
  <c r="AP2449" i="1"/>
  <c r="AQ2449" i="1"/>
  <c r="AR2449" i="1"/>
  <c r="AS2449" i="1"/>
  <c r="AL2450" i="1"/>
  <c r="AM2450" i="1"/>
  <c r="AN2450" i="1"/>
  <c r="AO2450" i="1"/>
  <c r="AP2450" i="1"/>
  <c r="AQ2450" i="1"/>
  <c r="AR2450" i="1"/>
  <c r="AS2450" i="1"/>
  <c r="AL2451" i="1"/>
  <c r="AM2451" i="1"/>
  <c r="AN2451" i="1"/>
  <c r="AO2451" i="1"/>
  <c r="AP2451" i="1"/>
  <c r="AQ2451" i="1"/>
  <c r="AR2451" i="1"/>
  <c r="AS2451" i="1"/>
  <c r="AL2452" i="1"/>
  <c r="AM2452" i="1"/>
  <c r="AN2452" i="1"/>
  <c r="AO2452" i="1"/>
  <c r="AP2452" i="1"/>
  <c r="AQ2452" i="1"/>
  <c r="AR2452" i="1"/>
  <c r="AS2452" i="1"/>
  <c r="AL2453" i="1"/>
  <c r="AM2453" i="1"/>
  <c r="AN2453" i="1"/>
  <c r="AO2453" i="1"/>
  <c r="AP2453" i="1"/>
  <c r="AQ2453" i="1"/>
  <c r="AR2453" i="1"/>
  <c r="AS2453" i="1"/>
  <c r="AL2454" i="1"/>
  <c r="AM2454" i="1"/>
  <c r="AN2454" i="1"/>
  <c r="AO2454" i="1"/>
  <c r="AP2454" i="1"/>
  <c r="AQ2454" i="1"/>
  <c r="AR2454" i="1"/>
  <c r="AS2454" i="1"/>
  <c r="AL2455" i="1"/>
  <c r="AM2455" i="1"/>
  <c r="AN2455" i="1"/>
  <c r="AO2455" i="1"/>
  <c r="AP2455" i="1"/>
  <c r="AQ2455" i="1"/>
  <c r="AR2455" i="1"/>
  <c r="AS2455" i="1"/>
  <c r="AL2456" i="1"/>
  <c r="AM2456" i="1"/>
  <c r="AN2456" i="1"/>
  <c r="AO2456" i="1"/>
  <c r="AP2456" i="1"/>
  <c r="AQ2456" i="1"/>
  <c r="AR2456" i="1"/>
  <c r="AS2456" i="1"/>
  <c r="AL2457" i="1"/>
  <c r="AM2457" i="1"/>
  <c r="AN2457" i="1"/>
  <c r="AO2457" i="1"/>
  <c r="AP2457" i="1"/>
  <c r="AQ2457" i="1"/>
  <c r="AR2457" i="1"/>
  <c r="AS2457" i="1"/>
  <c r="AL2458" i="1"/>
  <c r="AM2458" i="1"/>
  <c r="AN2458" i="1"/>
  <c r="AO2458" i="1"/>
  <c r="AP2458" i="1"/>
  <c r="AQ2458" i="1"/>
  <c r="AR2458" i="1"/>
  <c r="AS2458" i="1"/>
  <c r="AL2459" i="1"/>
  <c r="AM2459" i="1"/>
  <c r="AN2459" i="1"/>
  <c r="AO2459" i="1"/>
  <c r="AP2459" i="1"/>
  <c r="AQ2459" i="1"/>
  <c r="AR2459" i="1"/>
  <c r="AS2459" i="1"/>
  <c r="AL2460" i="1"/>
  <c r="AM2460" i="1"/>
  <c r="AN2460" i="1"/>
  <c r="AO2460" i="1"/>
  <c r="AP2460" i="1"/>
  <c r="AQ2460" i="1"/>
  <c r="AR2460" i="1"/>
  <c r="AS2460" i="1"/>
  <c r="AL2461" i="1"/>
  <c r="AM2461" i="1"/>
  <c r="AN2461" i="1"/>
  <c r="AO2461" i="1"/>
  <c r="AP2461" i="1"/>
  <c r="AQ2461" i="1"/>
  <c r="AR2461" i="1"/>
  <c r="AS2461" i="1"/>
  <c r="AL2462" i="1"/>
  <c r="AM2462" i="1"/>
  <c r="AN2462" i="1"/>
  <c r="AO2462" i="1"/>
  <c r="AP2462" i="1"/>
  <c r="AQ2462" i="1"/>
  <c r="AR2462" i="1"/>
  <c r="AS2462" i="1"/>
  <c r="AL2463" i="1"/>
  <c r="AM2463" i="1"/>
  <c r="AN2463" i="1"/>
  <c r="AO2463" i="1"/>
  <c r="AP2463" i="1"/>
  <c r="AQ2463" i="1"/>
  <c r="AR2463" i="1"/>
  <c r="AS2463" i="1"/>
  <c r="AL2464" i="1"/>
  <c r="AM2464" i="1"/>
  <c r="AN2464" i="1"/>
  <c r="AO2464" i="1"/>
  <c r="AP2464" i="1"/>
  <c r="AQ2464" i="1"/>
  <c r="AR2464" i="1"/>
  <c r="AS2464" i="1"/>
  <c r="AL2465" i="1"/>
  <c r="AM2465" i="1"/>
  <c r="AN2465" i="1"/>
  <c r="AO2465" i="1"/>
  <c r="AP2465" i="1"/>
  <c r="AQ2465" i="1"/>
  <c r="AR2465" i="1"/>
  <c r="AS2465" i="1"/>
  <c r="AL2466" i="1"/>
  <c r="AM2466" i="1"/>
  <c r="AN2466" i="1"/>
  <c r="AO2466" i="1"/>
  <c r="AP2466" i="1"/>
  <c r="AQ2466" i="1"/>
  <c r="AR2466" i="1"/>
  <c r="AS2466" i="1"/>
  <c r="AL2467" i="1"/>
  <c r="AM2467" i="1"/>
  <c r="AN2467" i="1"/>
  <c r="AO2467" i="1"/>
  <c r="AP2467" i="1"/>
  <c r="AQ2467" i="1"/>
  <c r="AR2467" i="1"/>
  <c r="AS2467" i="1"/>
  <c r="AL2468" i="1"/>
  <c r="AM2468" i="1"/>
  <c r="AN2468" i="1"/>
  <c r="AO2468" i="1"/>
  <c r="AP2468" i="1"/>
  <c r="AQ2468" i="1"/>
  <c r="AR2468" i="1"/>
  <c r="AS2468" i="1"/>
  <c r="AL2469" i="1"/>
  <c r="AM2469" i="1"/>
  <c r="AN2469" i="1"/>
  <c r="AO2469" i="1"/>
  <c r="AP2469" i="1"/>
  <c r="AQ2469" i="1"/>
  <c r="AR2469" i="1"/>
  <c r="AS2469" i="1"/>
  <c r="AL2470" i="1"/>
  <c r="AM2470" i="1"/>
  <c r="AN2470" i="1"/>
  <c r="AO2470" i="1"/>
  <c r="AP2470" i="1"/>
  <c r="AQ2470" i="1"/>
  <c r="AR2470" i="1"/>
  <c r="AS2470" i="1"/>
  <c r="AL2471" i="1"/>
  <c r="AM2471" i="1"/>
  <c r="AN2471" i="1"/>
  <c r="AO2471" i="1"/>
  <c r="AP2471" i="1"/>
  <c r="AQ2471" i="1"/>
  <c r="AR2471" i="1"/>
  <c r="AS2471" i="1"/>
  <c r="AL2472" i="1"/>
  <c r="AM2472" i="1"/>
  <c r="AN2472" i="1"/>
  <c r="AO2472" i="1"/>
  <c r="AP2472" i="1"/>
  <c r="AQ2472" i="1"/>
  <c r="AR2472" i="1"/>
  <c r="AS2472" i="1"/>
  <c r="AL2473" i="1"/>
  <c r="AM2473" i="1"/>
  <c r="AN2473" i="1"/>
  <c r="AO2473" i="1"/>
  <c r="AP2473" i="1"/>
  <c r="AQ2473" i="1"/>
  <c r="AR2473" i="1"/>
  <c r="AS2473" i="1"/>
  <c r="AL2474" i="1"/>
  <c r="AM2474" i="1"/>
  <c r="AN2474" i="1"/>
  <c r="AO2474" i="1"/>
  <c r="AP2474" i="1"/>
  <c r="AQ2474" i="1"/>
  <c r="AR2474" i="1"/>
  <c r="AS2474" i="1"/>
  <c r="AL2475" i="1"/>
  <c r="AM2475" i="1"/>
  <c r="AN2475" i="1"/>
  <c r="AO2475" i="1"/>
  <c r="AP2475" i="1"/>
  <c r="AQ2475" i="1"/>
  <c r="AR2475" i="1"/>
  <c r="AS2475" i="1"/>
  <c r="AL2476" i="1"/>
  <c r="AM2476" i="1"/>
  <c r="AN2476" i="1"/>
  <c r="AO2476" i="1"/>
  <c r="AP2476" i="1"/>
  <c r="AQ2476" i="1"/>
  <c r="AR2476" i="1"/>
  <c r="AS2476" i="1"/>
  <c r="AL2477" i="1"/>
  <c r="AM2477" i="1"/>
  <c r="AN2477" i="1"/>
  <c r="AO2477" i="1"/>
  <c r="AP2477" i="1"/>
  <c r="AQ2477" i="1"/>
  <c r="AR2477" i="1"/>
  <c r="AS2477" i="1"/>
  <c r="AL2478" i="1"/>
  <c r="AM2478" i="1"/>
  <c r="AN2478" i="1"/>
  <c r="AO2478" i="1"/>
  <c r="AP2478" i="1"/>
  <c r="AQ2478" i="1"/>
  <c r="AR2478" i="1"/>
  <c r="AS2478" i="1"/>
  <c r="AL2479" i="1"/>
  <c r="AM2479" i="1"/>
  <c r="AN2479" i="1"/>
  <c r="AO2479" i="1"/>
  <c r="AP2479" i="1"/>
  <c r="AQ2479" i="1"/>
  <c r="AR2479" i="1"/>
  <c r="AS2479" i="1"/>
  <c r="AL2480" i="1"/>
  <c r="AM2480" i="1"/>
  <c r="AN2480" i="1"/>
  <c r="AO2480" i="1"/>
  <c r="AP2480" i="1"/>
  <c r="AQ2480" i="1"/>
  <c r="AR2480" i="1"/>
  <c r="AS2480" i="1"/>
  <c r="AL2481" i="1"/>
  <c r="AM2481" i="1"/>
  <c r="AN2481" i="1"/>
  <c r="AO2481" i="1"/>
  <c r="AP2481" i="1"/>
  <c r="AQ2481" i="1"/>
  <c r="AR2481" i="1"/>
  <c r="AS2481" i="1"/>
  <c r="AL2482" i="1"/>
  <c r="AM2482" i="1"/>
  <c r="AN2482" i="1"/>
  <c r="AO2482" i="1"/>
  <c r="AP2482" i="1"/>
  <c r="AQ2482" i="1"/>
  <c r="AR2482" i="1"/>
  <c r="AS2482" i="1"/>
  <c r="AL2483" i="1"/>
  <c r="AM2483" i="1"/>
  <c r="AN2483" i="1"/>
  <c r="AO2483" i="1"/>
  <c r="AP2483" i="1"/>
  <c r="AQ2483" i="1"/>
  <c r="AR2483" i="1"/>
  <c r="AS2483" i="1"/>
  <c r="AL2484" i="1"/>
  <c r="AM2484" i="1"/>
  <c r="AN2484" i="1"/>
  <c r="AO2484" i="1"/>
  <c r="AP2484" i="1"/>
  <c r="AQ2484" i="1"/>
  <c r="AR2484" i="1"/>
  <c r="AS2484" i="1"/>
  <c r="AL2485" i="1"/>
  <c r="AM2485" i="1"/>
  <c r="AN2485" i="1"/>
  <c r="AO2485" i="1"/>
  <c r="AP2485" i="1"/>
  <c r="AQ2485" i="1"/>
  <c r="AR2485" i="1"/>
  <c r="AS2485" i="1"/>
  <c r="AL2486" i="1"/>
  <c r="AM2486" i="1"/>
  <c r="AN2486" i="1"/>
  <c r="AO2486" i="1"/>
  <c r="AP2486" i="1"/>
  <c r="AQ2486" i="1"/>
  <c r="AR2486" i="1"/>
  <c r="AS2486" i="1"/>
  <c r="AL2487" i="1"/>
  <c r="AM2487" i="1"/>
  <c r="AN2487" i="1"/>
  <c r="AO2487" i="1"/>
  <c r="AP2487" i="1"/>
  <c r="AQ2487" i="1"/>
  <c r="AR2487" i="1"/>
  <c r="AS2487" i="1"/>
  <c r="AL2488" i="1"/>
  <c r="AM2488" i="1"/>
  <c r="AN2488" i="1"/>
  <c r="AO2488" i="1"/>
  <c r="AP2488" i="1"/>
  <c r="AQ2488" i="1"/>
  <c r="AR2488" i="1"/>
  <c r="AS2488" i="1"/>
  <c r="AL2489" i="1"/>
  <c r="AM2489" i="1"/>
  <c r="AN2489" i="1"/>
  <c r="AO2489" i="1"/>
  <c r="AP2489" i="1"/>
  <c r="AQ2489" i="1"/>
  <c r="AR2489" i="1"/>
  <c r="AS2489" i="1"/>
  <c r="AL2490" i="1"/>
  <c r="AM2490" i="1"/>
  <c r="AN2490" i="1"/>
  <c r="AO2490" i="1"/>
  <c r="AP2490" i="1"/>
  <c r="AQ2490" i="1"/>
  <c r="AR2490" i="1"/>
  <c r="AS2490" i="1"/>
  <c r="AL2491" i="1"/>
  <c r="AM2491" i="1"/>
  <c r="AN2491" i="1"/>
  <c r="AO2491" i="1"/>
  <c r="AP2491" i="1"/>
  <c r="AQ2491" i="1"/>
  <c r="AR2491" i="1"/>
  <c r="AS2491" i="1"/>
  <c r="AL2492" i="1"/>
  <c r="AM2492" i="1"/>
  <c r="AN2492" i="1"/>
  <c r="AO2492" i="1"/>
  <c r="AP2492" i="1"/>
  <c r="AQ2492" i="1"/>
  <c r="AR2492" i="1"/>
  <c r="AS2492" i="1"/>
  <c r="AL2493" i="1"/>
  <c r="AM2493" i="1"/>
  <c r="AN2493" i="1"/>
  <c r="AO2493" i="1"/>
  <c r="AP2493" i="1"/>
  <c r="AQ2493" i="1"/>
  <c r="AR2493" i="1"/>
  <c r="AS2493" i="1"/>
  <c r="AL2494" i="1"/>
  <c r="AM2494" i="1"/>
  <c r="AN2494" i="1"/>
  <c r="AO2494" i="1"/>
  <c r="AP2494" i="1"/>
  <c r="AQ2494" i="1"/>
  <c r="AR2494" i="1"/>
  <c r="AS2494" i="1"/>
  <c r="AL2495" i="1"/>
  <c r="AM2495" i="1"/>
  <c r="AN2495" i="1"/>
  <c r="AO2495" i="1"/>
  <c r="AP2495" i="1"/>
  <c r="AQ2495" i="1"/>
  <c r="AR2495" i="1"/>
  <c r="AS2495" i="1"/>
  <c r="AL2496" i="1"/>
  <c r="AM2496" i="1"/>
  <c r="AN2496" i="1"/>
  <c r="AO2496" i="1"/>
  <c r="AP2496" i="1"/>
  <c r="AQ2496" i="1"/>
  <c r="AR2496" i="1"/>
  <c r="AS2496" i="1"/>
  <c r="AL2497" i="1"/>
  <c r="AM2497" i="1"/>
  <c r="AN2497" i="1"/>
  <c r="AO2497" i="1"/>
  <c r="AP2497" i="1"/>
  <c r="AQ2497" i="1"/>
  <c r="AR2497" i="1"/>
  <c r="AS2497" i="1"/>
  <c r="AL2498" i="1"/>
  <c r="AM2498" i="1"/>
  <c r="AN2498" i="1"/>
  <c r="AO2498" i="1"/>
  <c r="AP2498" i="1"/>
  <c r="AQ2498" i="1"/>
  <c r="AR2498" i="1"/>
  <c r="AS2498" i="1"/>
  <c r="AL2499" i="1"/>
  <c r="AM2499" i="1"/>
  <c r="AN2499" i="1"/>
  <c r="AO2499" i="1"/>
  <c r="AP2499" i="1"/>
  <c r="AQ2499" i="1"/>
  <c r="AR2499" i="1"/>
  <c r="AS2499" i="1"/>
  <c r="AL2500" i="1"/>
  <c r="AM2500" i="1"/>
  <c r="AN2500" i="1"/>
  <c r="AO2500" i="1"/>
  <c r="AP2500" i="1"/>
  <c r="AQ2500" i="1"/>
  <c r="AR2500" i="1"/>
  <c r="AS2500" i="1"/>
  <c r="AL2501" i="1"/>
  <c r="AM2501" i="1"/>
  <c r="AN2501" i="1"/>
  <c r="AO2501" i="1"/>
  <c r="AP2501" i="1"/>
  <c r="AQ2501" i="1"/>
  <c r="AR2501" i="1"/>
  <c r="AS2501" i="1"/>
  <c r="AL2502" i="1"/>
  <c r="AM2502" i="1"/>
  <c r="AN2502" i="1"/>
  <c r="AO2502" i="1"/>
  <c r="AP2502" i="1"/>
  <c r="AQ2502" i="1"/>
  <c r="AR2502" i="1"/>
  <c r="AS2502" i="1"/>
  <c r="AL2503" i="1"/>
  <c r="AM2503" i="1"/>
  <c r="AN2503" i="1"/>
  <c r="AO2503" i="1"/>
  <c r="AP2503" i="1"/>
  <c r="AQ2503" i="1"/>
  <c r="AR2503" i="1"/>
  <c r="AS2503" i="1"/>
  <c r="AL2504" i="1"/>
  <c r="AM2504" i="1"/>
  <c r="AN2504" i="1"/>
  <c r="AO2504" i="1"/>
  <c r="AP2504" i="1"/>
  <c r="AQ2504" i="1"/>
  <c r="AR2504" i="1"/>
  <c r="AS2504" i="1"/>
  <c r="AL2505" i="1"/>
  <c r="AM2505" i="1"/>
  <c r="AN2505" i="1"/>
  <c r="AO2505" i="1"/>
  <c r="AP2505" i="1"/>
  <c r="AQ2505" i="1"/>
  <c r="AR2505" i="1"/>
  <c r="AS2505" i="1"/>
  <c r="AL2506" i="1"/>
  <c r="AM2506" i="1"/>
  <c r="AN2506" i="1"/>
  <c r="AO2506" i="1"/>
  <c r="AP2506" i="1"/>
  <c r="AQ2506" i="1"/>
  <c r="AR2506" i="1"/>
  <c r="AS2506" i="1"/>
  <c r="AL2507" i="1"/>
  <c r="AM2507" i="1"/>
  <c r="AN2507" i="1"/>
  <c r="AO2507" i="1"/>
  <c r="AP2507" i="1"/>
  <c r="AQ2507" i="1"/>
  <c r="AR2507" i="1"/>
  <c r="AS2507" i="1"/>
  <c r="AL2508" i="1"/>
  <c r="AM2508" i="1"/>
  <c r="AN2508" i="1"/>
  <c r="AO2508" i="1"/>
  <c r="AP2508" i="1"/>
  <c r="AQ2508" i="1"/>
  <c r="AR2508" i="1"/>
  <c r="AS2508" i="1"/>
  <c r="AL2509" i="1"/>
  <c r="AM2509" i="1"/>
  <c r="AN2509" i="1"/>
  <c r="AO2509" i="1"/>
  <c r="AP2509" i="1"/>
  <c r="AQ2509" i="1"/>
  <c r="AR2509" i="1"/>
  <c r="AS2509" i="1"/>
  <c r="AL2510" i="1"/>
  <c r="AM2510" i="1"/>
  <c r="AN2510" i="1"/>
  <c r="AO2510" i="1"/>
  <c r="AP2510" i="1"/>
  <c r="AQ2510" i="1"/>
  <c r="AR2510" i="1"/>
  <c r="AS2510" i="1"/>
  <c r="AL2511" i="1"/>
  <c r="AM2511" i="1"/>
  <c r="AN2511" i="1"/>
  <c r="AO2511" i="1"/>
  <c r="AP2511" i="1"/>
  <c r="AQ2511" i="1"/>
  <c r="AR2511" i="1"/>
  <c r="AS2511" i="1"/>
  <c r="AL2512" i="1"/>
  <c r="AM2512" i="1"/>
  <c r="AN2512" i="1"/>
  <c r="AO2512" i="1"/>
  <c r="AP2512" i="1"/>
  <c r="AQ2512" i="1"/>
  <c r="AR2512" i="1"/>
  <c r="AS2512" i="1"/>
  <c r="AL2513" i="1"/>
  <c r="AM2513" i="1"/>
  <c r="AN2513" i="1"/>
  <c r="AO2513" i="1"/>
  <c r="AP2513" i="1"/>
  <c r="AQ2513" i="1"/>
  <c r="AR2513" i="1"/>
  <c r="AS2513" i="1"/>
  <c r="AL2514" i="1"/>
  <c r="AM2514" i="1"/>
  <c r="AN2514" i="1"/>
  <c r="AO2514" i="1"/>
  <c r="AP2514" i="1"/>
  <c r="AQ2514" i="1"/>
  <c r="AR2514" i="1"/>
  <c r="AS2514" i="1"/>
  <c r="AL2515" i="1"/>
  <c r="AM2515" i="1"/>
  <c r="AN2515" i="1"/>
  <c r="AO2515" i="1"/>
  <c r="AP2515" i="1"/>
  <c r="AQ2515" i="1"/>
  <c r="AR2515" i="1"/>
  <c r="AS2515" i="1"/>
  <c r="AL2516" i="1"/>
  <c r="AM2516" i="1"/>
  <c r="AN2516" i="1"/>
  <c r="AO2516" i="1"/>
  <c r="AP2516" i="1"/>
  <c r="AQ2516" i="1"/>
  <c r="AR2516" i="1"/>
  <c r="AS2516" i="1"/>
  <c r="AL2517" i="1"/>
  <c r="AM2517" i="1"/>
  <c r="AN2517" i="1"/>
  <c r="AO2517" i="1"/>
  <c r="AP2517" i="1"/>
  <c r="AQ2517" i="1"/>
  <c r="AR2517" i="1"/>
  <c r="AS2517" i="1"/>
  <c r="AL2518" i="1"/>
  <c r="AM2518" i="1"/>
  <c r="AN2518" i="1"/>
  <c r="AO2518" i="1"/>
  <c r="AP2518" i="1"/>
  <c r="AQ2518" i="1"/>
  <c r="AR2518" i="1"/>
  <c r="AS2518" i="1"/>
  <c r="AL2519" i="1"/>
  <c r="AM2519" i="1"/>
  <c r="AN2519" i="1"/>
  <c r="AO2519" i="1"/>
  <c r="AP2519" i="1"/>
  <c r="AQ2519" i="1"/>
  <c r="AR2519" i="1"/>
  <c r="AS2519" i="1"/>
  <c r="AL2520" i="1"/>
  <c r="AM2520" i="1"/>
  <c r="AN2520" i="1"/>
  <c r="AO2520" i="1"/>
  <c r="AP2520" i="1"/>
  <c r="AQ2520" i="1"/>
  <c r="AR2520" i="1"/>
  <c r="AS2520" i="1"/>
  <c r="AL2521" i="1"/>
  <c r="AM2521" i="1"/>
  <c r="AN2521" i="1"/>
  <c r="AO2521" i="1"/>
  <c r="AP2521" i="1"/>
  <c r="AQ2521" i="1"/>
  <c r="AR2521" i="1"/>
  <c r="AS2521" i="1"/>
  <c r="AL2522" i="1"/>
  <c r="AM2522" i="1"/>
  <c r="AN2522" i="1"/>
  <c r="AO2522" i="1"/>
  <c r="AP2522" i="1"/>
  <c r="AQ2522" i="1"/>
  <c r="AR2522" i="1"/>
  <c r="AS2522" i="1"/>
  <c r="AL2523" i="1"/>
  <c r="AM2523" i="1"/>
  <c r="AN2523" i="1"/>
  <c r="AO2523" i="1"/>
  <c r="AP2523" i="1"/>
  <c r="AQ2523" i="1"/>
  <c r="AR2523" i="1"/>
  <c r="AS2523" i="1"/>
  <c r="AL2524" i="1"/>
  <c r="AM2524" i="1"/>
  <c r="AN2524" i="1"/>
  <c r="AO2524" i="1"/>
  <c r="AP2524" i="1"/>
  <c r="AQ2524" i="1"/>
  <c r="AR2524" i="1"/>
  <c r="AS2524" i="1"/>
  <c r="AL2525" i="1"/>
  <c r="AM2525" i="1"/>
  <c r="AN2525" i="1"/>
  <c r="AO2525" i="1"/>
  <c r="AP2525" i="1"/>
  <c r="AQ2525" i="1"/>
  <c r="AR2525" i="1"/>
  <c r="AS2525" i="1"/>
  <c r="AL2526" i="1"/>
  <c r="AM2526" i="1"/>
  <c r="AN2526" i="1"/>
  <c r="AO2526" i="1"/>
  <c r="AP2526" i="1"/>
  <c r="AQ2526" i="1"/>
  <c r="AR2526" i="1"/>
  <c r="AS2526" i="1"/>
  <c r="AL2527" i="1"/>
  <c r="AM2527" i="1"/>
  <c r="AN2527" i="1"/>
  <c r="AO2527" i="1"/>
  <c r="AP2527" i="1"/>
  <c r="AQ2527" i="1"/>
  <c r="AR2527" i="1"/>
  <c r="AS2527" i="1"/>
  <c r="AL2528" i="1"/>
  <c r="AM2528" i="1"/>
  <c r="AN2528" i="1"/>
  <c r="AO2528" i="1"/>
  <c r="AP2528" i="1"/>
  <c r="AQ2528" i="1"/>
  <c r="AR2528" i="1"/>
  <c r="AS2528" i="1"/>
  <c r="AL2529" i="1"/>
  <c r="AM2529" i="1"/>
  <c r="AN2529" i="1"/>
  <c r="AO2529" i="1"/>
  <c r="AP2529" i="1"/>
  <c r="AQ2529" i="1"/>
  <c r="AR2529" i="1"/>
  <c r="AS2529" i="1"/>
  <c r="AL2530" i="1"/>
  <c r="AM2530" i="1"/>
  <c r="AN2530" i="1"/>
  <c r="AO2530" i="1"/>
  <c r="AP2530" i="1"/>
  <c r="AQ2530" i="1"/>
  <c r="AR2530" i="1"/>
  <c r="AS2530" i="1"/>
  <c r="AL2531" i="1"/>
  <c r="AM2531" i="1"/>
  <c r="AN2531" i="1"/>
  <c r="AO2531" i="1"/>
  <c r="AP2531" i="1"/>
  <c r="AQ2531" i="1"/>
  <c r="AR2531" i="1"/>
  <c r="AS2531" i="1"/>
  <c r="AL2532" i="1"/>
  <c r="AM2532" i="1"/>
  <c r="AN2532" i="1"/>
  <c r="AO2532" i="1"/>
  <c r="AP2532" i="1"/>
  <c r="AQ2532" i="1"/>
  <c r="AR2532" i="1"/>
  <c r="AS2532" i="1"/>
  <c r="AL2533" i="1"/>
  <c r="AM2533" i="1"/>
  <c r="AN2533" i="1"/>
  <c r="AO2533" i="1"/>
  <c r="AP2533" i="1"/>
  <c r="AQ2533" i="1"/>
  <c r="AR2533" i="1"/>
  <c r="AS2533" i="1"/>
  <c r="AL2534" i="1"/>
  <c r="AM2534" i="1"/>
  <c r="AN2534" i="1"/>
  <c r="AO2534" i="1"/>
  <c r="AP2534" i="1"/>
  <c r="AQ2534" i="1"/>
  <c r="AR2534" i="1"/>
  <c r="AS2534" i="1"/>
  <c r="AL2535" i="1"/>
  <c r="AM2535" i="1"/>
  <c r="AN2535" i="1"/>
  <c r="AO2535" i="1"/>
  <c r="AP2535" i="1"/>
  <c r="AQ2535" i="1"/>
  <c r="AR2535" i="1"/>
  <c r="AS2535" i="1"/>
  <c r="AL2536" i="1"/>
  <c r="AM2536" i="1"/>
  <c r="AN2536" i="1"/>
  <c r="AO2536" i="1"/>
  <c r="AP2536" i="1"/>
  <c r="AQ2536" i="1"/>
  <c r="AR2536" i="1"/>
  <c r="AS2536" i="1"/>
  <c r="AL2537" i="1"/>
  <c r="AM2537" i="1"/>
  <c r="AN2537" i="1"/>
  <c r="AO2537" i="1"/>
  <c r="AP2537" i="1"/>
  <c r="AQ2537" i="1"/>
  <c r="AR2537" i="1"/>
  <c r="AS2537" i="1"/>
  <c r="AL2538" i="1"/>
  <c r="AM2538" i="1"/>
  <c r="AN2538" i="1"/>
  <c r="AO2538" i="1"/>
  <c r="AP2538" i="1"/>
  <c r="AQ2538" i="1"/>
  <c r="AR2538" i="1"/>
  <c r="AS2538" i="1"/>
  <c r="AL2539" i="1"/>
  <c r="AM2539" i="1"/>
  <c r="AN2539" i="1"/>
  <c r="AO2539" i="1"/>
  <c r="AP2539" i="1"/>
  <c r="AQ2539" i="1"/>
  <c r="AR2539" i="1"/>
  <c r="AS2539" i="1"/>
  <c r="AL2540" i="1"/>
  <c r="AM2540" i="1"/>
  <c r="AN2540" i="1"/>
  <c r="AO2540" i="1"/>
  <c r="AP2540" i="1"/>
  <c r="AQ2540" i="1"/>
  <c r="AR2540" i="1"/>
  <c r="AS2540" i="1"/>
  <c r="AL2541" i="1"/>
  <c r="AM2541" i="1"/>
  <c r="AN2541" i="1"/>
  <c r="AO2541" i="1"/>
  <c r="AP2541" i="1"/>
  <c r="AQ2541" i="1"/>
  <c r="AR2541" i="1"/>
  <c r="AS2541" i="1"/>
  <c r="AL2542" i="1"/>
  <c r="AM2542" i="1"/>
  <c r="AN2542" i="1"/>
  <c r="AO2542" i="1"/>
  <c r="AP2542" i="1"/>
  <c r="AQ2542" i="1"/>
  <c r="AR2542" i="1"/>
  <c r="AS2542" i="1"/>
  <c r="AL2543" i="1"/>
  <c r="AM2543" i="1"/>
  <c r="AN2543" i="1"/>
  <c r="AO2543" i="1"/>
  <c r="AP2543" i="1"/>
  <c r="AQ2543" i="1"/>
  <c r="AR2543" i="1"/>
  <c r="AS2543" i="1"/>
  <c r="AL2544" i="1"/>
  <c r="AM2544" i="1"/>
  <c r="AN2544" i="1"/>
  <c r="AO2544" i="1"/>
  <c r="AP2544" i="1"/>
  <c r="AQ2544" i="1"/>
  <c r="AR2544" i="1"/>
  <c r="AS2544" i="1"/>
  <c r="AL2545" i="1"/>
  <c r="AM2545" i="1"/>
  <c r="AN2545" i="1"/>
  <c r="AO2545" i="1"/>
  <c r="AP2545" i="1"/>
  <c r="AQ2545" i="1"/>
  <c r="AR2545" i="1"/>
  <c r="AS2545" i="1"/>
  <c r="AL2546" i="1"/>
  <c r="AM2546" i="1"/>
  <c r="AN2546" i="1"/>
  <c r="AO2546" i="1"/>
  <c r="AP2546" i="1"/>
  <c r="AQ2546" i="1"/>
  <c r="AR2546" i="1"/>
  <c r="AS2546" i="1"/>
  <c r="AL2547" i="1"/>
  <c r="AM2547" i="1"/>
  <c r="AN2547" i="1"/>
  <c r="AO2547" i="1"/>
  <c r="AP2547" i="1"/>
  <c r="AQ2547" i="1"/>
  <c r="AR2547" i="1"/>
  <c r="AS2547" i="1"/>
  <c r="AL2548" i="1"/>
  <c r="AM2548" i="1"/>
  <c r="AN2548" i="1"/>
  <c r="AO2548" i="1"/>
  <c r="AP2548" i="1"/>
  <c r="AQ2548" i="1"/>
  <c r="AR2548" i="1"/>
  <c r="AS2548" i="1"/>
  <c r="AL2549" i="1"/>
  <c r="AM2549" i="1"/>
  <c r="AN2549" i="1"/>
  <c r="AO2549" i="1"/>
  <c r="AP2549" i="1"/>
  <c r="AQ2549" i="1"/>
  <c r="AR2549" i="1"/>
  <c r="AS2549" i="1"/>
  <c r="AL2550" i="1"/>
  <c r="AM2550" i="1"/>
  <c r="AN2550" i="1"/>
  <c r="AO2550" i="1"/>
  <c r="AP2550" i="1"/>
  <c r="AQ2550" i="1"/>
  <c r="AR2550" i="1"/>
  <c r="AS2550" i="1"/>
  <c r="AL2551" i="1"/>
  <c r="AM2551" i="1"/>
  <c r="AN2551" i="1"/>
  <c r="AO2551" i="1"/>
  <c r="AP2551" i="1"/>
  <c r="AQ2551" i="1"/>
  <c r="AR2551" i="1"/>
  <c r="AS2551" i="1"/>
  <c r="AL2552" i="1"/>
  <c r="AM2552" i="1"/>
  <c r="AN2552" i="1"/>
  <c r="AO2552" i="1"/>
  <c r="AP2552" i="1"/>
  <c r="AQ2552" i="1"/>
  <c r="AR2552" i="1"/>
  <c r="AS2552" i="1"/>
  <c r="AL2553" i="1"/>
  <c r="AM2553" i="1"/>
  <c r="AN2553" i="1"/>
  <c r="AO2553" i="1"/>
  <c r="AP2553" i="1"/>
  <c r="AQ2553" i="1"/>
  <c r="AR2553" i="1"/>
  <c r="AS2553" i="1"/>
  <c r="AL2554" i="1"/>
  <c r="AM2554" i="1"/>
  <c r="AN2554" i="1"/>
  <c r="AO2554" i="1"/>
  <c r="AP2554" i="1"/>
  <c r="AQ2554" i="1"/>
  <c r="AR2554" i="1"/>
  <c r="AS2554" i="1"/>
  <c r="AL2555" i="1"/>
  <c r="AM2555" i="1"/>
  <c r="AN2555" i="1"/>
  <c r="AO2555" i="1"/>
  <c r="AP2555" i="1"/>
  <c r="AQ2555" i="1"/>
  <c r="AR2555" i="1"/>
  <c r="AS2555" i="1"/>
  <c r="AL2556" i="1"/>
  <c r="AM2556" i="1"/>
  <c r="AN2556" i="1"/>
  <c r="AO2556" i="1"/>
  <c r="AP2556" i="1"/>
  <c r="AQ2556" i="1"/>
  <c r="AR2556" i="1"/>
  <c r="AS2556" i="1"/>
  <c r="AL2557" i="1"/>
  <c r="AM2557" i="1"/>
  <c r="AN2557" i="1"/>
  <c r="AO2557" i="1"/>
  <c r="AP2557" i="1"/>
  <c r="AQ2557" i="1"/>
  <c r="AR2557" i="1"/>
  <c r="AS2557" i="1"/>
  <c r="AL2558" i="1"/>
  <c r="AM2558" i="1"/>
  <c r="AN2558" i="1"/>
  <c r="AO2558" i="1"/>
  <c r="AP2558" i="1"/>
  <c r="AQ2558" i="1"/>
  <c r="AR2558" i="1"/>
  <c r="AS2558" i="1"/>
  <c r="AL2559" i="1"/>
  <c r="AM2559" i="1"/>
  <c r="AN2559" i="1"/>
  <c r="AO2559" i="1"/>
  <c r="AP2559" i="1"/>
  <c r="AQ2559" i="1"/>
  <c r="AR2559" i="1"/>
  <c r="AS2559" i="1"/>
  <c r="AL2560" i="1"/>
  <c r="AM2560" i="1"/>
  <c r="AN2560" i="1"/>
  <c r="AO2560" i="1"/>
  <c r="AP2560" i="1"/>
  <c r="AQ2560" i="1"/>
  <c r="AR2560" i="1"/>
  <c r="AS2560" i="1"/>
  <c r="AL2561" i="1"/>
  <c r="AM2561" i="1"/>
  <c r="AN2561" i="1"/>
  <c r="AO2561" i="1"/>
  <c r="AP2561" i="1"/>
  <c r="AQ2561" i="1"/>
  <c r="AR2561" i="1"/>
  <c r="AS2561" i="1"/>
  <c r="AL2562" i="1"/>
  <c r="AM2562" i="1"/>
  <c r="AN2562" i="1"/>
  <c r="AO2562" i="1"/>
  <c r="AP2562" i="1"/>
  <c r="AQ2562" i="1"/>
  <c r="AR2562" i="1"/>
  <c r="AS2562" i="1"/>
  <c r="AL2563" i="1"/>
  <c r="AM2563" i="1"/>
  <c r="AN2563" i="1"/>
  <c r="AO2563" i="1"/>
  <c r="AP2563" i="1"/>
  <c r="AQ2563" i="1"/>
  <c r="AR2563" i="1"/>
  <c r="AS2563" i="1"/>
  <c r="AL2564" i="1"/>
  <c r="AM2564" i="1"/>
  <c r="AN2564" i="1"/>
  <c r="AO2564" i="1"/>
  <c r="AP2564" i="1"/>
  <c r="AQ2564" i="1"/>
  <c r="AR2564" i="1"/>
  <c r="AS2564" i="1"/>
  <c r="AL2565" i="1"/>
  <c r="AM2565" i="1"/>
  <c r="AN2565" i="1"/>
  <c r="AO2565" i="1"/>
  <c r="AP2565" i="1"/>
  <c r="AQ2565" i="1"/>
  <c r="AR2565" i="1"/>
  <c r="AS2565" i="1"/>
  <c r="AL2566" i="1"/>
  <c r="AM2566" i="1"/>
  <c r="AN2566" i="1"/>
  <c r="AO2566" i="1"/>
  <c r="AP2566" i="1"/>
  <c r="AQ2566" i="1"/>
  <c r="AR2566" i="1"/>
  <c r="AS2566" i="1"/>
  <c r="AL2567" i="1"/>
  <c r="AM2567" i="1"/>
  <c r="AN2567" i="1"/>
  <c r="AO2567" i="1"/>
  <c r="AP2567" i="1"/>
  <c r="AQ2567" i="1"/>
  <c r="AR2567" i="1"/>
  <c r="AS2567" i="1"/>
  <c r="AL2568" i="1"/>
  <c r="AM2568" i="1"/>
  <c r="AN2568" i="1"/>
  <c r="AO2568" i="1"/>
  <c r="AP2568" i="1"/>
  <c r="AQ2568" i="1"/>
  <c r="AR2568" i="1"/>
  <c r="AS2568" i="1"/>
  <c r="AL2569" i="1"/>
  <c r="AM2569" i="1"/>
  <c r="AN2569" i="1"/>
  <c r="AO2569" i="1"/>
  <c r="AP2569" i="1"/>
  <c r="AQ2569" i="1"/>
  <c r="AR2569" i="1"/>
  <c r="AS2569" i="1"/>
  <c r="AL2570" i="1"/>
  <c r="AM2570" i="1"/>
  <c r="AN2570" i="1"/>
  <c r="AO2570" i="1"/>
  <c r="AP2570" i="1"/>
  <c r="AQ2570" i="1"/>
  <c r="AR2570" i="1"/>
  <c r="AS2570" i="1"/>
  <c r="AL2571" i="1"/>
  <c r="AM2571" i="1"/>
  <c r="AN2571" i="1"/>
  <c r="AO2571" i="1"/>
  <c r="AP2571" i="1"/>
  <c r="AQ2571" i="1"/>
  <c r="AR2571" i="1"/>
  <c r="AS2571" i="1"/>
  <c r="AL2572" i="1"/>
  <c r="AM2572" i="1"/>
  <c r="AN2572" i="1"/>
  <c r="AO2572" i="1"/>
  <c r="AP2572" i="1"/>
  <c r="AQ2572" i="1"/>
  <c r="AR2572" i="1"/>
  <c r="AS2572" i="1"/>
  <c r="AL2573" i="1"/>
  <c r="AM2573" i="1"/>
  <c r="AN2573" i="1"/>
  <c r="AO2573" i="1"/>
  <c r="AP2573" i="1"/>
  <c r="AQ2573" i="1"/>
  <c r="AR2573" i="1"/>
  <c r="AS2573" i="1"/>
  <c r="AL2574" i="1"/>
  <c r="AM2574" i="1"/>
  <c r="AN2574" i="1"/>
  <c r="AO2574" i="1"/>
  <c r="AP2574" i="1"/>
  <c r="AQ2574" i="1"/>
  <c r="AR2574" i="1"/>
  <c r="AS2574" i="1"/>
  <c r="AL2575" i="1"/>
  <c r="AM2575" i="1"/>
  <c r="AN2575" i="1"/>
  <c r="AO2575" i="1"/>
  <c r="AP2575" i="1"/>
  <c r="AQ2575" i="1"/>
  <c r="AR2575" i="1"/>
  <c r="AS2575" i="1"/>
  <c r="AL2576" i="1"/>
  <c r="AM2576" i="1"/>
  <c r="AN2576" i="1"/>
  <c r="AO2576" i="1"/>
  <c r="AP2576" i="1"/>
  <c r="AQ2576" i="1"/>
  <c r="AR2576" i="1"/>
  <c r="AS2576" i="1"/>
  <c r="AL2577" i="1"/>
  <c r="AM2577" i="1"/>
  <c r="AN2577" i="1"/>
  <c r="AO2577" i="1"/>
  <c r="AP2577" i="1"/>
  <c r="AQ2577" i="1"/>
  <c r="AR2577" i="1"/>
  <c r="AS2577" i="1"/>
  <c r="AL2578" i="1"/>
  <c r="AM2578" i="1"/>
  <c r="AN2578" i="1"/>
  <c r="AO2578" i="1"/>
  <c r="AP2578" i="1"/>
  <c r="AQ2578" i="1"/>
  <c r="AR2578" i="1"/>
  <c r="AS2578" i="1"/>
  <c r="AL2579" i="1"/>
  <c r="AM2579" i="1"/>
  <c r="AN2579" i="1"/>
  <c r="AO2579" i="1"/>
  <c r="AP2579" i="1"/>
  <c r="AQ2579" i="1"/>
  <c r="AR2579" i="1"/>
  <c r="AS2579" i="1"/>
  <c r="AL2580" i="1"/>
  <c r="AM2580" i="1"/>
  <c r="AN2580" i="1"/>
  <c r="AO2580" i="1"/>
  <c r="AP2580" i="1"/>
  <c r="AQ2580" i="1"/>
  <c r="AR2580" i="1"/>
  <c r="AS2580" i="1"/>
  <c r="AL2581" i="1"/>
  <c r="AM2581" i="1"/>
  <c r="AN2581" i="1"/>
  <c r="AO2581" i="1"/>
  <c r="AP2581" i="1"/>
  <c r="AQ2581" i="1"/>
  <c r="AR2581" i="1"/>
  <c r="AS2581" i="1"/>
  <c r="AL2582" i="1"/>
  <c r="AM2582" i="1"/>
  <c r="AN2582" i="1"/>
  <c r="AO2582" i="1"/>
  <c r="AP2582" i="1"/>
  <c r="AQ2582" i="1"/>
  <c r="AR2582" i="1"/>
  <c r="AS2582" i="1"/>
  <c r="AL2583" i="1"/>
  <c r="AM2583" i="1"/>
  <c r="AN2583" i="1"/>
  <c r="AO2583" i="1"/>
  <c r="AP2583" i="1"/>
  <c r="AQ2583" i="1"/>
  <c r="AR2583" i="1"/>
  <c r="AS2583" i="1"/>
  <c r="AL2584" i="1"/>
  <c r="AM2584" i="1"/>
  <c r="AN2584" i="1"/>
  <c r="AO2584" i="1"/>
  <c r="AP2584" i="1"/>
  <c r="AQ2584" i="1"/>
  <c r="AR2584" i="1"/>
  <c r="AS2584" i="1"/>
  <c r="AL2585" i="1"/>
  <c r="AM2585" i="1"/>
  <c r="AN2585" i="1"/>
  <c r="AO2585" i="1"/>
  <c r="AP2585" i="1"/>
  <c r="AQ2585" i="1"/>
  <c r="AR2585" i="1"/>
  <c r="AS2585" i="1"/>
  <c r="AL2586" i="1"/>
  <c r="AM2586" i="1"/>
  <c r="AN2586" i="1"/>
  <c r="AO2586" i="1"/>
  <c r="AP2586" i="1"/>
  <c r="AQ2586" i="1"/>
  <c r="AR2586" i="1"/>
  <c r="AS2586" i="1"/>
  <c r="AL2587" i="1"/>
  <c r="AM2587" i="1"/>
  <c r="AN2587" i="1"/>
  <c r="AO2587" i="1"/>
  <c r="AP2587" i="1"/>
  <c r="AQ2587" i="1"/>
  <c r="AR2587" i="1"/>
  <c r="AS2587" i="1"/>
  <c r="AL2588" i="1"/>
  <c r="AM2588" i="1"/>
  <c r="AN2588" i="1"/>
  <c r="AO2588" i="1"/>
  <c r="AP2588" i="1"/>
  <c r="AQ2588" i="1"/>
  <c r="AR2588" i="1"/>
  <c r="AS2588" i="1"/>
  <c r="AL2589" i="1"/>
  <c r="AM2589" i="1"/>
  <c r="AN2589" i="1"/>
  <c r="AO2589" i="1"/>
  <c r="AP2589" i="1"/>
  <c r="AQ2589" i="1"/>
  <c r="AR2589" i="1"/>
  <c r="AS2589" i="1"/>
  <c r="AL2590" i="1"/>
  <c r="AM2590" i="1"/>
  <c r="AN2590" i="1"/>
  <c r="AO2590" i="1"/>
  <c r="AP2590" i="1"/>
  <c r="AQ2590" i="1"/>
  <c r="AR2590" i="1"/>
  <c r="AS2590" i="1"/>
  <c r="AL2591" i="1"/>
  <c r="AM2591" i="1"/>
  <c r="AN2591" i="1"/>
  <c r="AO2591" i="1"/>
  <c r="AP2591" i="1"/>
  <c r="AQ2591" i="1"/>
  <c r="AR2591" i="1"/>
  <c r="AS2591" i="1"/>
  <c r="AL2592" i="1"/>
  <c r="AM2592" i="1"/>
  <c r="AN2592" i="1"/>
  <c r="AO2592" i="1"/>
  <c r="AP2592" i="1"/>
  <c r="AQ2592" i="1"/>
  <c r="AR2592" i="1"/>
  <c r="AS2592" i="1"/>
  <c r="AL2593" i="1"/>
  <c r="AM2593" i="1"/>
  <c r="AN2593" i="1"/>
  <c r="AO2593" i="1"/>
  <c r="AP2593" i="1"/>
  <c r="AQ2593" i="1"/>
  <c r="AR2593" i="1"/>
  <c r="AS2593" i="1"/>
  <c r="AL2594" i="1"/>
  <c r="AM2594" i="1"/>
  <c r="AN2594" i="1"/>
  <c r="AO2594" i="1"/>
  <c r="AP2594" i="1"/>
  <c r="AQ2594" i="1"/>
  <c r="AR2594" i="1"/>
  <c r="AS2594" i="1"/>
  <c r="AL2595" i="1"/>
  <c r="AM2595" i="1"/>
  <c r="AN2595" i="1"/>
  <c r="AO2595" i="1"/>
  <c r="AP2595" i="1"/>
  <c r="AQ2595" i="1"/>
  <c r="AR2595" i="1"/>
  <c r="AS2595" i="1"/>
  <c r="AL2596" i="1"/>
  <c r="AM2596" i="1"/>
  <c r="AN2596" i="1"/>
  <c r="AO2596" i="1"/>
  <c r="AP2596" i="1"/>
  <c r="AQ2596" i="1"/>
  <c r="AR2596" i="1"/>
  <c r="AS2596" i="1"/>
  <c r="AL2597" i="1"/>
  <c r="AM2597" i="1"/>
  <c r="AN2597" i="1"/>
  <c r="AO2597" i="1"/>
  <c r="AP2597" i="1"/>
  <c r="AQ2597" i="1"/>
  <c r="AR2597" i="1"/>
  <c r="AS2597" i="1"/>
  <c r="AL2598" i="1"/>
  <c r="AM2598" i="1"/>
  <c r="AN2598" i="1"/>
  <c r="AO2598" i="1"/>
  <c r="AP2598" i="1"/>
  <c r="AQ2598" i="1"/>
  <c r="AR2598" i="1"/>
  <c r="AS2598" i="1"/>
  <c r="AL2599" i="1"/>
  <c r="AM2599" i="1"/>
  <c r="AN2599" i="1"/>
  <c r="AO2599" i="1"/>
  <c r="AP2599" i="1"/>
  <c r="AQ2599" i="1"/>
  <c r="AR2599" i="1"/>
  <c r="AS2599" i="1"/>
  <c r="AL2600" i="1"/>
  <c r="AM2600" i="1"/>
  <c r="AN2600" i="1"/>
  <c r="AO2600" i="1"/>
  <c r="AP2600" i="1"/>
  <c r="AQ2600" i="1"/>
  <c r="AR2600" i="1"/>
  <c r="AS2600" i="1"/>
  <c r="AL2601" i="1"/>
  <c r="AM2601" i="1"/>
  <c r="AN2601" i="1"/>
  <c r="AO2601" i="1"/>
  <c r="AP2601" i="1"/>
  <c r="AQ2601" i="1"/>
  <c r="AR2601" i="1"/>
  <c r="AS2601" i="1"/>
  <c r="AL2602" i="1"/>
  <c r="AM2602" i="1"/>
  <c r="AN2602" i="1"/>
  <c r="AO2602" i="1"/>
  <c r="AP2602" i="1"/>
  <c r="AQ2602" i="1"/>
  <c r="AR2602" i="1"/>
  <c r="AS2602" i="1"/>
  <c r="AL2603" i="1"/>
  <c r="AM2603" i="1"/>
  <c r="AN2603" i="1"/>
  <c r="AO2603" i="1"/>
  <c r="AP2603" i="1"/>
  <c r="AQ2603" i="1"/>
  <c r="AR2603" i="1"/>
  <c r="AS2603" i="1"/>
  <c r="AL2604" i="1"/>
  <c r="AM2604" i="1"/>
  <c r="AN2604" i="1"/>
  <c r="AO2604" i="1"/>
  <c r="AP2604" i="1"/>
  <c r="AQ2604" i="1"/>
  <c r="AR2604" i="1"/>
  <c r="AS2604" i="1"/>
  <c r="AL2605" i="1"/>
  <c r="AM2605" i="1"/>
  <c r="AN2605" i="1"/>
  <c r="AO2605" i="1"/>
  <c r="AP2605" i="1"/>
  <c r="AQ2605" i="1"/>
  <c r="AR2605" i="1"/>
  <c r="AS2605" i="1"/>
  <c r="AL2606" i="1"/>
  <c r="AM2606" i="1"/>
  <c r="AN2606" i="1"/>
  <c r="AO2606" i="1"/>
  <c r="AP2606" i="1"/>
  <c r="AQ2606" i="1"/>
  <c r="AR2606" i="1"/>
  <c r="AS2606" i="1"/>
  <c r="AL2607" i="1"/>
  <c r="AM2607" i="1"/>
  <c r="AN2607" i="1"/>
  <c r="AO2607" i="1"/>
  <c r="AP2607" i="1"/>
  <c r="AQ2607" i="1"/>
  <c r="AR2607" i="1"/>
  <c r="AS2607" i="1"/>
  <c r="AL2608" i="1"/>
  <c r="AM2608" i="1"/>
  <c r="AN2608" i="1"/>
  <c r="AO2608" i="1"/>
  <c r="AP2608" i="1"/>
  <c r="AQ2608" i="1"/>
  <c r="AR2608" i="1"/>
  <c r="AS2608" i="1"/>
  <c r="AL2609" i="1"/>
  <c r="AM2609" i="1"/>
  <c r="AN2609" i="1"/>
  <c r="AO2609" i="1"/>
  <c r="AP2609" i="1"/>
  <c r="AQ2609" i="1"/>
  <c r="AR2609" i="1"/>
  <c r="AS2609" i="1"/>
  <c r="AL2610" i="1"/>
  <c r="AM2610" i="1"/>
  <c r="AN2610" i="1"/>
  <c r="AO2610" i="1"/>
  <c r="AP2610" i="1"/>
  <c r="AQ2610" i="1"/>
  <c r="AR2610" i="1"/>
  <c r="AS2610" i="1"/>
  <c r="AL2611" i="1"/>
  <c r="AM2611" i="1"/>
  <c r="AN2611" i="1"/>
  <c r="AO2611" i="1"/>
  <c r="AP2611" i="1"/>
  <c r="AQ2611" i="1"/>
  <c r="AR2611" i="1"/>
  <c r="AS2611" i="1"/>
  <c r="AL2612" i="1"/>
  <c r="AM2612" i="1"/>
  <c r="AN2612" i="1"/>
  <c r="AO2612" i="1"/>
  <c r="AP2612" i="1"/>
  <c r="AQ2612" i="1"/>
  <c r="AR2612" i="1"/>
  <c r="AS2612" i="1"/>
  <c r="AL2613" i="1"/>
  <c r="AM2613" i="1"/>
  <c r="AN2613" i="1"/>
  <c r="AO2613" i="1"/>
  <c r="AP2613" i="1"/>
  <c r="AQ2613" i="1"/>
  <c r="AR2613" i="1"/>
  <c r="AS2613" i="1"/>
  <c r="AL2614" i="1"/>
  <c r="AM2614" i="1"/>
  <c r="AN2614" i="1"/>
  <c r="AO2614" i="1"/>
  <c r="AP2614" i="1"/>
  <c r="AQ2614" i="1"/>
  <c r="AR2614" i="1"/>
  <c r="AS2614" i="1"/>
  <c r="AL2615" i="1"/>
  <c r="AM2615" i="1"/>
  <c r="AN2615" i="1"/>
  <c r="AO2615" i="1"/>
  <c r="AP2615" i="1"/>
  <c r="AQ2615" i="1"/>
  <c r="AR2615" i="1"/>
  <c r="AS2615" i="1"/>
  <c r="AL2616" i="1"/>
  <c r="AM2616" i="1"/>
  <c r="AN2616" i="1"/>
  <c r="AO2616" i="1"/>
  <c r="AP2616" i="1"/>
  <c r="AQ2616" i="1"/>
  <c r="AR2616" i="1"/>
  <c r="AS2616" i="1"/>
  <c r="AL2617" i="1"/>
  <c r="AM2617" i="1"/>
  <c r="AN2617" i="1"/>
  <c r="AO2617" i="1"/>
  <c r="AP2617" i="1"/>
  <c r="AQ2617" i="1"/>
  <c r="AR2617" i="1"/>
  <c r="AS2617" i="1"/>
  <c r="AL2618" i="1"/>
  <c r="AM2618" i="1"/>
  <c r="AN2618" i="1"/>
  <c r="AO2618" i="1"/>
  <c r="AP2618" i="1"/>
  <c r="AQ2618" i="1"/>
  <c r="AR2618" i="1"/>
  <c r="AS2618" i="1"/>
  <c r="AL2619" i="1"/>
  <c r="AM2619" i="1"/>
  <c r="AN2619" i="1"/>
  <c r="AO2619" i="1"/>
  <c r="AP2619" i="1"/>
  <c r="AQ2619" i="1"/>
  <c r="AR2619" i="1"/>
  <c r="AS2619" i="1"/>
  <c r="AL2620" i="1"/>
  <c r="AM2620" i="1"/>
  <c r="AN2620" i="1"/>
  <c r="AO2620" i="1"/>
  <c r="AP2620" i="1"/>
  <c r="AQ2620" i="1"/>
  <c r="AR2620" i="1"/>
  <c r="AS2620" i="1"/>
  <c r="AL2621" i="1"/>
  <c r="AM2621" i="1"/>
  <c r="AN2621" i="1"/>
  <c r="AO2621" i="1"/>
  <c r="AP2621" i="1"/>
  <c r="AQ2621" i="1"/>
  <c r="AR2621" i="1"/>
  <c r="AS2621" i="1"/>
  <c r="AL2622" i="1"/>
  <c r="AM2622" i="1"/>
  <c r="AN2622" i="1"/>
  <c r="AO2622" i="1"/>
  <c r="AP2622" i="1"/>
  <c r="AQ2622" i="1"/>
  <c r="AR2622" i="1"/>
  <c r="AS2622" i="1"/>
  <c r="AL2623" i="1"/>
  <c r="AM2623" i="1"/>
  <c r="AN2623" i="1"/>
  <c r="AO2623" i="1"/>
  <c r="AP2623" i="1"/>
  <c r="AQ2623" i="1"/>
  <c r="AR2623" i="1"/>
  <c r="AS2623" i="1"/>
  <c r="AL2624" i="1"/>
  <c r="AM2624" i="1"/>
  <c r="AN2624" i="1"/>
  <c r="AO2624" i="1"/>
  <c r="AP2624" i="1"/>
  <c r="AQ2624" i="1"/>
  <c r="AR2624" i="1"/>
  <c r="AS2624" i="1"/>
  <c r="AL2625" i="1"/>
  <c r="AM2625" i="1"/>
  <c r="AN2625" i="1"/>
  <c r="AO2625" i="1"/>
  <c r="AP2625" i="1"/>
  <c r="AQ2625" i="1"/>
  <c r="AR2625" i="1"/>
  <c r="AS2625" i="1"/>
  <c r="AL2626" i="1"/>
  <c r="AM2626" i="1"/>
  <c r="AN2626" i="1"/>
  <c r="AO2626" i="1"/>
  <c r="AP2626" i="1"/>
  <c r="AQ2626" i="1"/>
  <c r="AR2626" i="1"/>
  <c r="AS2626" i="1"/>
  <c r="AL2627" i="1"/>
  <c r="AM2627" i="1"/>
  <c r="AN2627" i="1"/>
  <c r="AO2627" i="1"/>
  <c r="AP2627" i="1"/>
  <c r="AQ2627" i="1"/>
  <c r="AR2627" i="1"/>
  <c r="AS2627" i="1"/>
  <c r="AL2628" i="1"/>
  <c r="AM2628" i="1"/>
  <c r="AN2628" i="1"/>
  <c r="AO2628" i="1"/>
  <c r="AP2628" i="1"/>
  <c r="AQ2628" i="1"/>
  <c r="AR2628" i="1"/>
  <c r="AS2628" i="1"/>
  <c r="AL2629" i="1"/>
  <c r="AM2629" i="1"/>
  <c r="AN2629" i="1"/>
  <c r="AO2629" i="1"/>
  <c r="AP2629" i="1"/>
  <c r="AQ2629" i="1"/>
  <c r="AR2629" i="1"/>
  <c r="AS2629" i="1"/>
  <c r="AL2630" i="1"/>
  <c r="AM2630" i="1"/>
  <c r="AN2630" i="1"/>
  <c r="AO2630" i="1"/>
  <c r="AP2630" i="1"/>
  <c r="AQ2630" i="1"/>
  <c r="AR2630" i="1"/>
  <c r="AS2630" i="1"/>
  <c r="AL2631" i="1"/>
  <c r="AM2631" i="1"/>
  <c r="AN2631" i="1"/>
  <c r="AO2631" i="1"/>
  <c r="AP2631" i="1"/>
  <c r="AQ2631" i="1"/>
  <c r="AR2631" i="1"/>
  <c r="AS2631" i="1"/>
  <c r="AL2632" i="1"/>
  <c r="AM2632" i="1"/>
  <c r="AN2632" i="1"/>
  <c r="AO2632" i="1"/>
  <c r="AP2632" i="1"/>
  <c r="AQ2632" i="1"/>
  <c r="AR2632" i="1"/>
  <c r="AS2632" i="1"/>
  <c r="AL2633" i="1"/>
  <c r="AM2633" i="1"/>
  <c r="AN2633" i="1"/>
  <c r="AO2633" i="1"/>
  <c r="AP2633" i="1"/>
  <c r="AQ2633" i="1"/>
  <c r="AR2633" i="1"/>
  <c r="AS2633" i="1"/>
  <c r="AL2634" i="1"/>
  <c r="AM2634" i="1"/>
  <c r="AN2634" i="1"/>
  <c r="AO2634" i="1"/>
  <c r="AP2634" i="1"/>
  <c r="AQ2634" i="1"/>
  <c r="AR2634" i="1"/>
  <c r="AS2634" i="1"/>
  <c r="AL2635" i="1"/>
  <c r="AM2635" i="1"/>
  <c r="AN2635" i="1"/>
  <c r="AO2635" i="1"/>
  <c r="AP2635" i="1"/>
  <c r="AQ2635" i="1"/>
  <c r="AR2635" i="1"/>
  <c r="AS2635" i="1"/>
  <c r="AL2636" i="1"/>
  <c r="AM2636" i="1"/>
  <c r="AN2636" i="1"/>
  <c r="AO2636" i="1"/>
  <c r="AP2636" i="1"/>
  <c r="AQ2636" i="1"/>
  <c r="AR2636" i="1"/>
  <c r="AS2636" i="1"/>
  <c r="AL2637" i="1"/>
  <c r="AM2637" i="1"/>
  <c r="AN2637" i="1"/>
  <c r="AO2637" i="1"/>
  <c r="AP2637" i="1"/>
  <c r="AQ2637" i="1"/>
  <c r="AR2637" i="1"/>
  <c r="AS2637" i="1"/>
  <c r="AL2638" i="1"/>
  <c r="AM2638" i="1"/>
  <c r="AN2638" i="1"/>
  <c r="AO2638" i="1"/>
  <c r="AP2638" i="1"/>
  <c r="AQ2638" i="1"/>
  <c r="AR2638" i="1"/>
  <c r="AS2638" i="1"/>
  <c r="AL2639" i="1"/>
  <c r="AM2639" i="1"/>
  <c r="AN2639" i="1"/>
  <c r="AO2639" i="1"/>
  <c r="AP2639" i="1"/>
  <c r="AQ2639" i="1"/>
  <c r="AR2639" i="1"/>
  <c r="AS2639" i="1"/>
  <c r="AL2640" i="1"/>
  <c r="AM2640" i="1"/>
  <c r="AN2640" i="1"/>
  <c r="AO2640" i="1"/>
  <c r="AP2640" i="1"/>
  <c r="AQ2640" i="1"/>
  <c r="AR2640" i="1"/>
  <c r="AS2640" i="1"/>
  <c r="AL2641" i="1"/>
  <c r="AM2641" i="1"/>
  <c r="AN2641" i="1"/>
  <c r="AO2641" i="1"/>
  <c r="AP2641" i="1"/>
  <c r="AQ2641" i="1"/>
  <c r="AR2641" i="1"/>
  <c r="AS2641" i="1"/>
  <c r="AL2642" i="1"/>
  <c r="AM2642" i="1"/>
  <c r="AN2642" i="1"/>
  <c r="AO2642" i="1"/>
  <c r="AP2642" i="1"/>
  <c r="AQ2642" i="1"/>
  <c r="AR2642" i="1"/>
  <c r="AS2642" i="1"/>
  <c r="AL2643" i="1"/>
  <c r="AM2643" i="1"/>
  <c r="AN2643" i="1"/>
  <c r="AO2643" i="1"/>
  <c r="AP2643" i="1"/>
  <c r="AQ2643" i="1"/>
  <c r="AR2643" i="1"/>
  <c r="AS2643" i="1"/>
  <c r="AL2644" i="1"/>
  <c r="AM2644" i="1"/>
  <c r="AN2644" i="1"/>
  <c r="AO2644" i="1"/>
  <c r="AP2644" i="1"/>
  <c r="AQ2644" i="1"/>
  <c r="AR2644" i="1"/>
  <c r="AS2644" i="1"/>
  <c r="AL2645" i="1"/>
  <c r="AM2645" i="1"/>
  <c r="AN2645" i="1"/>
  <c r="AO2645" i="1"/>
  <c r="AP2645" i="1"/>
  <c r="AQ2645" i="1"/>
  <c r="AR2645" i="1"/>
  <c r="AS2645" i="1"/>
  <c r="AL2646" i="1"/>
  <c r="AM2646" i="1"/>
  <c r="AN2646" i="1"/>
  <c r="AO2646" i="1"/>
  <c r="AP2646" i="1"/>
  <c r="AQ2646" i="1"/>
  <c r="AR2646" i="1"/>
  <c r="AS2646" i="1"/>
  <c r="AL2647" i="1"/>
  <c r="AM2647" i="1"/>
  <c r="AN2647" i="1"/>
  <c r="AO2647" i="1"/>
  <c r="AP2647" i="1"/>
  <c r="AQ2647" i="1"/>
  <c r="AR2647" i="1"/>
  <c r="AS2647" i="1"/>
  <c r="AL2648" i="1"/>
  <c r="AM2648" i="1"/>
  <c r="AN2648" i="1"/>
  <c r="AO2648" i="1"/>
  <c r="AP2648" i="1"/>
  <c r="AQ2648" i="1"/>
  <c r="AR2648" i="1"/>
  <c r="AS2648" i="1"/>
  <c r="AL2649" i="1"/>
  <c r="AM2649" i="1"/>
  <c r="AN2649" i="1"/>
  <c r="AO2649" i="1"/>
  <c r="AP2649" i="1"/>
  <c r="AQ2649" i="1"/>
  <c r="AR2649" i="1"/>
  <c r="AS2649" i="1"/>
  <c r="AL2650" i="1"/>
  <c r="AM2650" i="1"/>
  <c r="AN2650" i="1"/>
  <c r="AO2650" i="1"/>
  <c r="AP2650" i="1"/>
  <c r="AQ2650" i="1"/>
  <c r="AR2650" i="1"/>
  <c r="AS2650" i="1"/>
  <c r="AL2651" i="1"/>
  <c r="AM2651" i="1"/>
  <c r="AN2651" i="1"/>
  <c r="AO2651" i="1"/>
  <c r="AP2651" i="1"/>
  <c r="AQ2651" i="1"/>
  <c r="AR2651" i="1"/>
  <c r="AS2651" i="1"/>
  <c r="AL2652" i="1"/>
  <c r="AM2652" i="1"/>
  <c r="AN2652" i="1"/>
  <c r="AO2652" i="1"/>
  <c r="AP2652" i="1"/>
  <c r="AQ2652" i="1"/>
  <c r="AR2652" i="1"/>
  <c r="AS2652" i="1"/>
  <c r="AL2653" i="1"/>
  <c r="AM2653" i="1"/>
  <c r="AN2653" i="1"/>
  <c r="AO2653" i="1"/>
  <c r="AP2653" i="1"/>
  <c r="AQ2653" i="1"/>
  <c r="AR2653" i="1"/>
  <c r="AS2653" i="1"/>
  <c r="AL2654" i="1"/>
  <c r="AM2654" i="1"/>
  <c r="AN2654" i="1"/>
  <c r="AO2654" i="1"/>
  <c r="AP2654" i="1"/>
  <c r="AQ2654" i="1"/>
  <c r="AR2654" i="1"/>
  <c r="AS2654" i="1"/>
  <c r="AL2655" i="1"/>
  <c r="AM2655" i="1"/>
  <c r="AN2655" i="1"/>
  <c r="AO2655" i="1"/>
  <c r="AP2655" i="1"/>
  <c r="AQ2655" i="1"/>
  <c r="AR2655" i="1"/>
  <c r="AS2655" i="1"/>
  <c r="AL2656" i="1"/>
  <c r="AM2656" i="1"/>
  <c r="AN2656" i="1"/>
  <c r="AO2656" i="1"/>
  <c r="AP2656" i="1"/>
  <c r="AQ2656" i="1"/>
  <c r="AR2656" i="1"/>
  <c r="AS2656" i="1"/>
  <c r="AL2657" i="1"/>
  <c r="AM2657" i="1"/>
  <c r="AN2657" i="1"/>
  <c r="AO2657" i="1"/>
  <c r="AP2657" i="1"/>
  <c r="AQ2657" i="1"/>
  <c r="AR2657" i="1"/>
  <c r="AS2657" i="1"/>
  <c r="AL2658" i="1"/>
  <c r="AM2658" i="1"/>
  <c r="AN2658" i="1"/>
  <c r="AO2658" i="1"/>
  <c r="AP2658" i="1"/>
  <c r="AQ2658" i="1"/>
  <c r="AR2658" i="1"/>
  <c r="AS2658" i="1"/>
  <c r="AL2659" i="1"/>
  <c r="AM2659" i="1"/>
  <c r="AN2659" i="1"/>
  <c r="AO2659" i="1"/>
  <c r="AP2659" i="1"/>
  <c r="AQ2659" i="1"/>
  <c r="AR2659" i="1"/>
  <c r="AS2659" i="1"/>
  <c r="AL2660" i="1"/>
  <c r="AM2660" i="1"/>
  <c r="AN2660" i="1"/>
  <c r="AO2660" i="1"/>
  <c r="AP2660" i="1"/>
  <c r="AQ2660" i="1"/>
  <c r="AR2660" i="1"/>
  <c r="AS2660" i="1"/>
  <c r="AL2661" i="1"/>
  <c r="AM2661" i="1"/>
  <c r="AN2661" i="1"/>
  <c r="AO2661" i="1"/>
  <c r="AP2661" i="1"/>
  <c r="AQ2661" i="1"/>
  <c r="AR2661" i="1"/>
  <c r="AS2661" i="1"/>
  <c r="AL2662" i="1"/>
  <c r="AM2662" i="1"/>
  <c r="AN2662" i="1"/>
  <c r="AO2662" i="1"/>
  <c r="AP2662" i="1"/>
  <c r="AQ2662" i="1"/>
  <c r="AR2662" i="1"/>
  <c r="AS2662" i="1"/>
  <c r="AL2663" i="1"/>
  <c r="AM2663" i="1"/>
  <c r="AN2663" i="1"/>
  <c r="AO2663" i="1"/>
  <c r="AP2663" i="1"/>
  <c r="AQ2663" i="1"/>
  <c r="AR2663" i="1"/>
  <c r="AS2663" i="1"/>
  <c r="AL2664" i="1"/>
  <c r="AM2664" i="1"/>
  <c r="AN2664" i="1"/>
  <c r="AO2664" i="1"/>
  <c r="AP2664" i="1"/>
  <c r="AQ2664" i="1"/>
  <c r="AR2664" i="1"/>
  <c r="AS2664" i="1"/>
  <c r="AL2665" i="1"/>
  <c r="AM2665" i="1"/>
  <c r="AN2665" i="1"/>
  <c r="AO2665" i="1"/>
  <c r="AP2665" i="1"/>
  <c r="AQ2665" i="1"/>
  <c r="AR2665" i="1"/>
  <c r="AS2665" i="1"/>
  <c r="AL2666" i="1"/>
  <c r="AM2666" i="1"/>
  <c r="AN2666" i="1"/>
  <c r="AO2666" i="1"/>
  <c r="AP2666" i="1"/>
  <c r="AQ2666" i="1"/>
  <c r="AR2666" i="1"/>
  <c r="AS2666" i="1"/>
  <c r="AL2667" i="1"/>
  <c r="AM2667" i="1"/>
  <c r="AN2667" i="1"/>
  <c r="AO2667" i="1"/>
  <c r="AP2667" i="1"/>
  <c r="AQ2667" i="1"/>
  <c r="AR2667" i="1"/>
  <c r="AS2667" i="1"/>
  <c r="AL2668" i="1"/>
  <c r="AM2668" i="1"/>
  <c r="AN2668" i="1"/>
  <c r="AO2668" i="1"/>
  <c r="AP2668" i="1"/>
  <c r="AQ2668" i="1"/>
  <c r="AR2668" i="1"/>
  <c r="AS2668" i="1"/>
  <c r="AL2669" i="1"/>
  <c r="AM2669" i="1"/>
  <c r="AN2669" i="1"/>
  <c r="AO2669" i="1"/>
  <c r="AP2669" i="1"/>
  <c r="AQ2669" i="1"/>
  <c r="AR2669" i="1"/>
  <c r="AS2669" i="1"/>
  <c r="AL2670" i="1"/>
  <c r="AM2670" i="1"/>
  <c r="AN2670" i="1"/>
  <c r="AO2670" i="1"/>
  <c r="AP2670" i="1"/>
  <c r="AQ2670" i="1"/>
  <c r="AR2670" i="1"/>
  <c r="AS2670" i="1"/>
  <c r="AL2671" i="1"/>
  <c r="AM2671" i="1"/>
  <c r="AN2671" i="1"/>
  <c r="AO2671" i="1"/>
  <c r="AP2671" i="1"/>
  <c r="AQ2671" i="1"/>
  <c r="AR2671" i="1"/>
  <c r="AS2671" i="1"/>
  <c r="AL2672" i="1"/>
  <c r="AM2672" i="1"/>
  <c r="AN2672" i="1"/>
  <c r="AO2672" i="1"/>
  <c r="AP2672" i="1"/>
  <c r="AQ2672" i="1"/>
  <c r="AR2672" i="1"/>
  <c r="AS2672" i="1"/>
  <c r="AL2673" i="1"/>
  <c r="AM2673" i="1"/>
  <c r="AN2673" i="1"/>
  <c r="AO2673" i="1"/>
  <c r="AP2673" i="1"/>
  <c r="AQ2673" i="1"/>
  <c r="AR2673" i="1"/>
  <c r="AS2673" i="1"/>
  <c r="AL2674" i="1"/>
  <c r="AM2674" i="1"/>
  <c r="AN2674" i="1"/>
  <c r="AO2674" i="1"/>
  <c r="AP2674" i="1"/>
  <c r="AQ2674" i="1"/>
  <c r="AR2674" i="1"/>
  <c r="AS2674" i="1"/>
  <c r="AL2675" i="1"/>
  <c r="AM2675" i="1"/>
  <c r="AN2675" i="1"/>
  <c r="AO2675" i="1"/>
  <c r="AP2675" i="1"/>
  <c r="AQ2675" i="1"/>
  <c r="AR2675" i="1"/>
  <c r="AS2675" i="1"/>
  <c r="AL2676" i="1"/>
  <c r="AM2676" i="1"/>
  <c r="AN2676" i="1"/>
  <c r="AO2676" i="1"/>
  <c r="AP2676" i="1"/>
  <c r="AQ2676" i="1"/>
  <c r="AR2676" i="1"/>
  <c r="AS2676" i="1"/>
  <c r="AL2677" i="1"/>
  <c r="AM2677" i="1"/>
  <c r="AN2677" i="1"/>
  <c r="AO2677" i="1"/>
  <c r="AP2677" i="1"/>
  <c r="AQ2677" i="1"/>
  <c r="AR2677" i="1"/>
  <c r="AS2677" i="1"/>
  <c r="AL2678" i="1"/>
  <c r="AM2678" i="1"/>
  <c r="AN2678" i="1"/>
  <c r="AO2678" i="1"/>
  <c r="AP2678" i="1"/>
  <c r="AQ2678" i="1"/>
  <c r="AR2678" i="1"/>
  <c r="AS2678" i="1"/>
  <c r="AL2679" i="1"/>
  <c r="AM2679" i="1"/>
  <c r="AN2679" i="1"/>
  <c r="AO2679" i="1"/>
  <c r="AP2679" i="1"/>
  <c r="AQ2679" i="1"/>
  <c r="AR2679" i="1"/>
  <c r="AS2679" i="1"/>
  <c r="AL2680" i="1"/>
  <c r="AM2680" i="1"/>
  <c r="AN2680" i="1"/>
  <c r="AO2680" i="1"/>
  <c r="AP2680" i="1"/>
  <c r="AQ2680" i="1"/>
  <c r="AR2680" i="1"/>
  <c r="AS2680" i="1"/>
  <c r="AL2681" i="1"/>
  <c r="AM2681" i="1"/>
  <c r="AN2681" i="1"/>
  <c r="AO2681" i="1"/>
  <c r="AP2681" i="1"/>
  <c r="AQ2681" i="1"/>
  <c r="AR2681" i="1"/>
  <c r="AS2681" i="1"/>
  <c r="AL2682" i="1"/>
  <c r="AM2682" i="1"/>
  <c r="AN2682" i="1"/>
  <c r="AO2682" i="1"/>
  <c r="AP2682" i="1"/>
  <c r="AQ2682" i="1"/>
  <c r="AR2682" i="1"/>
  <c r="AS2682" i="1"/>
  <c r="AL2683" i="1"/>
  <c r="AM2683" i="1"/>
  <c r="AN2683" i="1"/>
  <c r="AO2683" i="1"/>
  <c r="AP2683" i="1"/>
  <c r="AQ2683" i="1"/>
  <c r="AR2683" i="1"/>
  <c r="AS2683" i="1"/>
  <c r="AL2684" i="1"/>
  <c r="AM2684" i="1"/>
  <c r="AN2684" i="1"/>
  <c r="AO2684" i="1"/>
  <c r="AP2684" i="1"/>
  <c r="AQ2684" i="1"/>
  <c r="AR2684" i="1"/>
  <c r="AS2684" i="1"/>
  <c r="AL2685" i="1"/>
  <c r="AM2685" i="1"/>
  <c r="AN2685" i="1"/>
  <c r="AO2685" i="1"/>
  <c r="AP2685" i="1"/>
  <c r="AQ2685" i="1"/>
  <c r="AR2685" i="1"/>
  <c r="AS2685" i="1"/>
  <c r="AL2686" i="1"/>
  <c r="AM2686" i="1"/>
  <c r="AN2686" i="1"/>
  <c r="AO2686" i="1"/>
  <c r="AP2686" i="1"/>
  <c r="AQ2686" i="1"/>
  <c r="AR2686" i="1"/>
  <c r="AS2686" i="1"/>
  <c r="AL2687" i="1"/>
  <c r="AM2687" i="1"/>
  <c r="AN2687" i="1"/>
  <c r="AO2687" i="1"/>
  <c r="AP2687" i="1"/>
  <c r="AQ2687" i="1"/>
  <c r="AR2687" i="1"/>
  <c r="AS2687" i="1"/>
  <c r="AL2688" i="1"/>
  <c r="AM2688" i="1"/>
  <c r="AN2688" i="1"/>
  <c r="AO2688" i="1"/>
  <c r="AP2688" i="1"/>
  <c r="AQ2688" i="1"/>
  <c r="AR2688" i="1"/>
  <c r="AS2688" i="1"/>
  <c r="AL2689" i="1"/>
  <c r="AM2689" i="1"/>
  <c r="AN2689" i="1"/>
  <c r="AO2689" i="1"/>
  <c r="AP2689" i="1"/>
  <c r="AQ2689" i="1"/>
  <c r="AR2689" i="1"/>
  <c r="AS2689" i="1"/>
  <c r="AL2690" i="1"/>
  <c r="AM2690" i="1"/>
  <c r="AN2690" i="1"/>
  <c r="AO2690" i="1"/>
  <c r="AP2690" i="1"/>
  <c r="AQ2690" i="1"/>
  <c r="AR2690" i="1"/>
  <c r="AS2690" i="1"/>
  <c r="AL2691" i="1"/>
  <c r="AM2691" i="1"/>
  <c r="AN2691" i="1"/>
  <c r="AO2691" i="1"/>
  <c r="AP2691" i="1"/>
  <c r="AQ2691" i="1"/>
  <c r="AR2691" i="1"/>
  <c r="AS2691" i="1"/>
  <c r="AL2692" i="1"/>
  <c r="AM2692" i="1"/>
  <c r="AN2692" i="1"/>
  <c r="AO2692" i="1"/>
  <c r="AP2692" i="1"/>
  <c r="AQ2692" i="1"/>
  <c r="AR2692" i="1"/>
  <c r="AS2692" i="1"/>
  <c r="AL2693" i="1"/>
  <c r="AM2693" i="1"/>
  <c r="AN2693" i="1"/>
  <c r="AO2693" i="1"/>
  <c r="AP2693" i="1"/>
  <c r="AQ2693" i="1"/>
  <c r="AR2693" i="1"/>
  <c r="AS2693" i="1"/>
  <c r="AL2694" i="1"/>
  <c r="AM2694" i="1"/>
  <c r="AN2694" i="1"/>
  <c r="AO2694" i="1"/>
  <c r="AP2694" i="1"/>
  <c r="AQ2694" i="1"/>
  <c r="AR2694" i="1"/>
  <c r="AS2694" i="1"/>
  <c r="AL2695" i="1"/>
  <c r="AM2695" i="1"/>
  <c r="AN2695" i="1"/>
  <c r="AO2695" i="1"/>
  <c r="AP2695" i="1"/>
  <c r="AQ2695" i="1"/>
  <c r="AR2695" i="1"/>
  <c r="AS2695" i="1"/>
  <c r="AL2696" i="1"/>
  <c r="AM2696" i="1"/>
  <c r="AN2696" i="1"/>
  <c r="AO2696" i="1"/>
  <c r="AP2696" i="1"/>
  <c r="AQ2696" i="1"/>
  <c r="AR2696" i="1"/>
  <c r="AS2696" i="1"/>
  <c r="AL2697" i="1"/>
  <c r="AM2697" i="1"/>
  <c r="AN2697" i="1"/>
  <c r="AO2697" i="1"/>
  <c r="AP2697" i="1"/>
  <c r="AQ2697" i="1"/>
  <c r="AR2697" i="1"/>
  <c r="AS2697" i="1"/>
  <c r="AL2698" i="1"/>
  <c r="AM2698" i="1"/>
  <c r="AN2698" i="1"/>
  <c r="AO2698" i="1"/>
  <c r="AP2698" i="1"/>
  <c r="AQ2698" i="1"/>
  <c r="AR2698" i="1"/>
  <c r="AS2698" i="1"/>
  <c r="AL2699" i="1"/>
  <c r="AM2699" i="1"/>
  <c r="AN2699" i="1"/>
  <c r="AO2699" i="1"/>
  <c r="AP2699" i="1"/>
  <c r="AQ2699" i="1"/>
  <c r="AR2699" i="1"/>
  <c r="AS2699" i="1"/>
  <c r="AL2700" i="1"/>
  <c r="AM2700" i="1"/>
  <c r="AN2700" i="1"/>
  <c r="AO2700" i="1"/>
  <c r="AP2700" i="1"/>
  <c r="AQ2700" i="1"/>
  <c r="AR2700" i="1"/>
  <c r="AS2700" i="1"/>
  <c r="AL2701" i="1"/>
  <c r="AM2701" i="1"/>
  <c r="AN2701" i="1"/>
  <c r="AO2701" i="1"/>
  <c r="AP2701" i="1"/>
  <c r="AQ2701" i="1"/>
  <c r="AR2701" i="1"/>
  <c r="AS2701" i="1"/>
  <c r="AL2702" i="1"/>
  <c r="AM2702" i="1"/>
  <c r="AN2702" i="1"/>
  <c r="AO2702" i="1"/>
  <c r="AP2702" i="1"/>
  <c r="AQ2702" i="1"/>
  <c r="AR2702" i="1"/>
  <c r="AS2702" i="1"/>
  <c r="AL2703" i="1"/>
  <c r="AM2703" i="1"/>
  <c r="AN2703" i="1"/>
  <c r="AO2703" i="1"/>
  <c r="AP2703" i="1"/>
  <c r="AQ2703" i="1"/>
  <c r="AR2703" i="1"/>
  <c r="AS2703" i="1"/>
  <c r="AL2704" i="1"/>
  <c r="AM2704" i="1"/>
  <c r="AN2704" i="1"/>
  <c r="AO2704" i="1"/>
  <c r="AP2704" i="1"/>
  <c r="AQ2704" i="1"/>
  <c r="AR2704" i="1"/>
  <c r="AS2704" i="1"/>
  <c r="AL2705" i="1"/>
  <c r="AM2705" i="1"/>
  <c r="AN2705" i="1"/>
  <c r="AO2705" i="1"/>
  <c r="AP2705" i="1"/>
  <c r="AQ2705" i="1"/>
  <c r="AR2705" i="1"/>
  <c r="AS2705" i="1"/>
  <c r="AL2706" i="1"/>
  <c r="AM2706" i="1"/>
  <c r="AN2706" i="1"/>
  <c r="AO2706" i="1"/>
  <c r="AP2706" i="1"/>
  <c r="AQ2706" i="1"/>
  <c r="AR2706" i="1"/>
  <c r="AS2706" i="1"/>
  <c r="AL2707" i="1"/>
  <c r="AM2707" i="1"/>
  <c r="AN2707" i="1"/>
  <c r="AO2707" i="1"/>
  <c r="AP2707" i="1"/>
  <c r="AQ2707" i="1"/>
  <c r="AR2707" i="1"/>
  <c r="AS2707" i="1"/>
  <c r="AL2708" i="1"/>
  <c r="AM2708" i="1"/>
  <c r="AN2708" i="1"/>
  <c r="AO2708" i="1"/>
  <c r="AP2708" i="1"/>
  <c r="AQ2708" i="1"/>
  <c r="AR2708" i="1"/>
  <c r="AS2708" i="1"/>
  <c r="AL2709" i="1"/>
  <c r="AM2709" i="1"/>
  <c r="AN2709" i="1"/>
  <c r="AO2709" i="1"/>
  <c r="AP2709" i="1"/>
  <c r="AQ2709" i="1"/>
  <c r="AR2709" i="1"/>
  <c r="AS2709" i="1"/>
  <c r="AL2710" i="1"/>
  <c r="AM2710" i="1"/>
  <c r="AP2710" i="1"/>
  <c r="AQ2710" i="1"/>
  <c r="AR2710" i="1"/>
  <c r="AS2710" i="1"/>
  <c r="AL2711" i="1"/>
  <c r="AM2711" i="1"/>
  <c r="AN2711" i="1"/>
  <c r="AO2711" i="1"/>
  <c r="AP2711" i="1"/>
  <c r="AQ2711" i="1"/>
  <c r="AR2711" i="1"/>
  <c r="AS2711" i="1"/>
  <c r="AL2712" i="1"/>
  <c r="AM2712" i="1"/>
  <c r="AN2712" i="1"/>
  <c r="AO2712" i="1"/>
  <c r="AP2712" i="1"/>
  <c r="AQ2712" i="1"/>
  <c r="AR2712" i="1"/>
  <c r="AS2712" i="1"/>
  <c r="AL2713" i="1"/>
  <c r="AM2713" i="1"/>
  <c r="AN2713" i="1"/>
  <c r="AO2713" i="1"/>
  <c r="AP2713" i="1"/>
  <c r="AQ2713" i="1"/>
  <c r="AR2713" i="1"/>
  <c r="AS2713" i="1"/>
  <c r="AL2714" i="1"/>
  <c r="AM2714" i="1"/>
  <c r="AP2714" i="1"/>
  <c r="AQ2714" i="1"/>
  <c r="AR2714" i="1"/>
  <c r="AS2714" i="1"/>
  <c r="AL2715" i="1"/>
  <c r="AM2715" i="1"/>
  <c r="AN2715" i="1"/>
  <c r="AO2715" i="1"/>
  <c r="AP2715" i="1"/>
  <c r="AQ2715" i="1"/>
  <c r="AR2715" i="1"/>
  <c r="AS2715" i="1"/>
  <c r="AL2716" i="1"/>
  <c r="AM2716" i="1"/>
  <c r="AN2716" i="1"/>
  <c r="AO2716" i="1"/>
  <c r="AP2716" i="1"/>
  <c r="AQ2716" i="1"/>
  <c r="AR2716" i="1"/>
  <c r="AS2716" i="1"/>
  <c r="AL2717" i="1"/>
  <c r="AM2717" i="1"/>
  <c r="AN2717" i="1"/>
  <c r="AO2717" i="1"/>
  <c r="AP2717" i="1"/>
  <c r="AQ2717" i="1"/>
  <c r="AR2717" i="1"/>
  <c r="AS2717" i="1"/>
  <c r="AL2718" i="1"/>
  <c r="AM2718" i="1"/>
  <c r="AP2718" i="1"/>
  <c r="AQ2718" i="1"/>
  <c r="AR2718" i="1"/>
  <c r="AS2718" i="1"/>
  <c r="AL2719" i="1"/>
  <c r="AM2719" i="1"/>
  <c r="AN2719" i="1"/>
  <c r="AO2719" i="1"/>
  <c r="AP2719" i="1"/>
  <c r="AQ2719" i="1"/>
  <c r="AR2719" i="1"/>
  <c r="AS2719" i="1"/>
  <c r="AL2720" i="1"/>
  <c r="AM2720" i="1"/>
  <c r="AN2720" i="1"/>
  <c r="AO2720" i="1"/>
  <c r="AP2720" i="1"/>
  <c r="AQ2720" i="1"/>
  <c r="AR2720" i="1"/>
  <c r="AS2720" i="1"/>
  <c r="AL2721" i="1"/>
  <c r="AM2721" i="1"/>
  <c r="AN2721" i="1"/>
  <c r="AO2721" i="1"/>
  <c r="AP2721" i="1"/>
  <c r="AQ2721" i="1"/>
  <c r="AR2721" i="1"/>
  <c r="AS2721" i="1"/>
  <c r="AL2722" i="1"/>
  <c r="AM2722" i="1"/>
  <c r="AP2722" i="1"/>
  <c r="AQ2722" i="1"/>
  <c r="AR2722" i="1"/>
  <c r="AS2722" i="1"/>
  <c r="AL2723" i="1"/>
  <c r="AM2723" i="1"/>
  <c r="AN2723" i="1"/>
  <c r="AO2723" i="1"/>
  <c r="AP2723" i="1"/>
  <c r="AQ2723" i="1"/>
  <c r="AR2723" i="1"/>
  <c r="AS2723" i="1"/>
  <c r="AL2724" i="1"/>
  <c r="AM2724" i="1"/>
  <c r="AN2724" i="1"/>
  <c r="AO2724" i="1"/>
  <c r="AP2724" i="1"/>
  <c r="AQ2724" i="1"/>
  <c r="AR2724" i="1"/>
  <c r="AS2724" i="1"/>
  <c r="AL2725" i="1"/>
  <c r="AM2725" i="1"/>
  <c r="AN2725" i="1"/>
  <c r="AO2725" i="1"/>
  <c r="AP2725" i="1"/>
  <c r="AQ2725" i="1"/>
  <c r="AR2725" i="1"/>
  <c r="AS2725" i="1"/>
  <c r="AL2726" i="1"/>
  <c r="AM2726" i="1"/>
  <c r="AP2726" i="1"/>
  <c r="AQ2726" i="1"/>
  <c r="AR2726" i="1"/>
  <c r="AS2726" i="1"/>
  <c r="AL2727" i="1"/>
  <c r="AM2727" i="1"/>
  <c r="AN2727" i="1"/>
  <c r="AO2727" i="1"/>
  <c r="AP2727" i="1"/>
  <c r="AQ2727" i="1"/>
  <c r="AR2727" i="1"/>
  <c r="AS2727" i="1"/>
  <c r="AL2728" i="1"/>
  <c r="AM2728" i="1"/>
  <c r="AN2728" i="1"/>
  <c r="AO2728" i="1"/>
  <c r="AP2728" i="1"/>
  <c r="AQ2728" i="1"/>
  <c r="AR2728" i="1"/>
  <c r="AS2728" i="1"/>
  <c r="AL2729" i="1"/>
  <c r="AM2729" i="1"/>
  <c r="AN2729" i="1"/>
  <c r="AO2729" i="1"/>
  <c r="AP2729" i="1"/>
  <c r="AQ2729" i="1"/>
  <c r="AR2729" i="1"/>
  <c r="AS2729" i="1"/>
  <c r="AL2730" i="1"/>
  <c r="AM2730" i="1"/>
  <c r="AP2730" i="1"/>
  <c r="AQ2730" i="1"/>
  <c r="AR2730" i="1"/>
  <c r="AS2730" i="1"/>
  <c r="AL2731" i="1"/>
  <c r="AM2731" i="1"/>
  <c r="AN2731" i="1"/>
  <c r="AO2731" i="1"/>
  <c r="AP2731" i="1"/>
  <c r="AQ2731" i="1"/>
  <c r="AR2731" i="1"/>
  <c r="AS2731" i="1"/>
  <c r="AL2732" i="1"/>
  <c r="AM2732" i="1"/>
  <c r="AN2732" i="1"/>
  <c r="AO2732" i="1"/>
  <c r="AP2732" i="1"/>
  <c r="AQ2732" i="1"/>
  <c r="AR2732" i="1"/>
  <c r="AS2732" i="1"/>
  <c r="AL2733" i="1"/>
  <c r="AM2733" i="1"/>
  <c r="AN2733" i="1"/>
  <c r="AO2733" i="1"/>
  <c r="AP2733" i="1"/>
  <c r="AQ2733" i="1"/>
  <c r="AR2733" i="1"/>
  <c r="AS2733" i="1"/>
  <c r="AL2734" i="1"/>
  <c r="AM2734" i="1"/>
  <c r="AP2734" i="1"/>
  <c r="AQ2734" i="1"/>
  <c r="AR2734" i="1"/>
  <c r="AS2734" i="1"/>
  <c r="AL2735" i="1"/>
  <c r="AM2735" i="1"/>
  <c r="AN2735" i="1"/>
  <c r="AO2735" i="1"/>
  <c r="AP2735" i="1"/>
  <c r="AQ2735" i="1"/>
  <c r="AR2735" i="1"/>
  <c r="AS2735" i="1"/>
  <c r="AL2736" i="1"/>
  <c r="AM2736" i="1"/>
  <c r="AN2736" i="1"/>
  <c r="AO2736" i="1"/>
  <c r="AP2736" i="1"/>
  <c r="AQ2736" i="1"/>
  <c r="AR2736" i="1"/>
  <c r="AS2736" i="1"/>
  <c r="AL2737" i="1"/>
  <c r="AM2737" i="1"/>
  <c r="AN2737" i="1"/>
  <c r="AO2737" i="1"/>
  <c r="AP2737" i="1"/>
  <c r="AQ2737" i="1"/>
  <c r="AR2737" i="1"/>
  <c r="AS2737" i="1"/>
  <c r="AL2738" i="1"/>
  <c r="AM2738" i="1"/>
  <c r="AP2738" i="1"/>
  <c r="AQ2738" i="1"/>
  <c r="AR2738" i="1"/>
  <c r="AS2738" i="1"/>
  <c r="AL2739" i="1"/>
  <c r="AM2739" i="1"/>
  <c r="AN2739" i="1"/>
  <c r="AO2739" i="1"/>
  <c r="AP2739" i="1"/>
  <c r="AQ2739" i="1"/>
  <c r="AR2739" i="1"/>
  <c r="AS2739" i="1"/>
  <c r="AL2740" i="1"/>
  <c r="AM2740" i="1"/>
  <c r="AN2740" i="1"/>
  <c r="AO2740" i="1"/>
  <c r="AP2740" i="1"/>
  <c r="AQ2740" i="1"/>
  <c r="AR2740" i="1"/>
  <c r="AS2740" i="1"/>
  <c r="AL2741" i="1"/>
  <c r="AM2741" i="1"/>
  <c r="AN2741" i="1"/>
  <c r="AO2741" i="1"/>
  <c r="AP2741" i="1"/>
  <c r="AQ2741" i="1"/>
  <c r="AR2741" i="1"/>
  <c r="AS2741" i="1"/>
  <c r="AL2742" i="1"/>
  <c r="AM2742" i="1"/>
  <c r="AP2742" i="1"/>
  <c r="AQ2742" i="1"/>
  <c r="AR2742" i="1"/>
  <c r="AS2742" i="1"/>
  <c r="AL2743" i="1"/>
  <c r="AM2743" i="1"/>
  <c r="AN2743" i="1"/>
  <c r="AO2743" i="1"/>
  <c r="AP2743" i="1"/>
  <c r="AQ2743" i="1"/>
  <c r="AR2743" i="1"/>
  <c r="AS2743" i="1"/>
  <c r="AL2744" i="1"/>
  <c r="AM2744" i="1"/>
  <c r="AN2744" i="1"/>
  <c r="AO2744" i="1"/>
  <c r="AP2744" i="1"/>
  <c r="AQ2744" i="1"/>
  <c r="AR2744" i="1"/>
  <c r="AS2744" i="1"/>
  <c r="AL2745" i="1"/>
  <c r="AM2745" i="1"/>
  <c r="AN2745" i="1"/>
  <c r="AO2745" i="1"/>
  <c r="AP2745" i="1"/>
  <c r="AQ2745" i="1"/>
  <c r="AR2745" i="1"/>
  <c r="AS2745" i="1"/>
  <c r="AL2746" i="1"/>
  <c r="AM2746" i="1"/>
  <c r="AP2746" i="1"/>
  <c r="AQ2746" i="1"/>
  <c r="AR2746" i="1"/>
  <c r="AS2746" i="1"/>
  <c r="AL2747" i="1"/>
  <c r="AM2747" i="1"/>
  <c r="AN2747" i="1"/>
  <c r="AO2747" i="1"/>
  <c r="AP2747" i="1"/>
  <c r="AQ2747" i="1"/>
  <c r="AR2747" i="1"/>
  <c r="AS2747" i="1"/>
  <c r="AL2748" i="1"/>
  <c r="AM2748" i="1"/>
  <c r="AN2748" i="1"/>
  <c r="AO2748" i="1"/>
  <c r="AP2748" i="1"/>
  <c r="AQ2748" i="1"/>
  <c r="AR2748" i="1"/>
  <c r="AS2748" i="1"/>
  <c r="AL2749" i="1"/>
  <c r="AM2749" i="1"/>
  <c r="AN2749" i="1"/>
  <c r="AO2749" i="1"/>
  <c r="AP2749" i="1"/>
  <c r="AQ2749" i="1"/>
  <c r="AR2749" i="1"/>
  <c r="AS2749" i="1"/>
  <c r="AL2750" i="1"/>
  <c r="AM2750" i="1"/>
  <c r="AP2750" i="1"/>
  <c r="AQ2750" i="1"/>
  <c r="AR2750" i="1"/>
  <c r="AS2750" i="1"/>
  <c r="AL2751" i="1"/>
  <c r="AM2751" i="1"/>
  <c r="AN2751" i="1"/>
  <c r="AO2751" i="1"/>
  <c r="AP2751" i="1"/>
  <c r="AQ2751" i="1"/>
  <c r="AR2751" i="1"/>
  <c r="AS2751" i="1"/>
  <c r="AL2752" i="1"/>
  <c r="AM2752" i="1"/>
  <c r="AN2752" i="1"/>
  <c r="AO2752" i="1"/>
  <c r="AP2752" i="1"/>
  <c r="AQ2752" i="1"/>
  <c r="AR2752" i="1"/>
  <c r="AS2752" i="1"/>
  <c r="AL2753" i="1"/>
  <c r="AM2753" i="1"/>
  <c r="AN2753" i="1"/>
  <c r="AO2753" i="1"/>
  <c r="AP2753" i="1"/>
  <c r="AQ2753" i="1"/>
  <c r="AR2753" i="1"/>
  <c r="AS2753" i="1"/>
  <c r="AL2754" i="1"/>
  <c r="AM2754" i="1"/>
  <c r="AP2754" i="1"/>
  <c r="AQ2754" i="1"/>
  <c r="AR2754" i="1"/>
  <c r="AS2754" i="1"/>
  <c r="AL2755" i="1"/>
  <c r="AM2755" i="1"/>
  <c r="AN2755" i="1"/>
  <c r="AO2755" i="1"/>
  <c r="AP2755" i="1"/>
  <c r="AQ2755" i="1"/>
  <c r="AR2755" i="1"/>
  <c r="AS2755" i="1"/>
  <c r="AL2756" i="1"/>
  <c r="AM2756" i="1"/>
  <c r="AN2756" i="1"/>
  <c r="AO2756" i="1"/>
  <c r="AP2756" i="1"/>
  <c r="AQ2756" i="1"/>
  <c r="AR2756" i="1"/>
  <c r="AS2756" i="1"/>
  <c r="AL2757" i="1"/>
  <c r="AM2757" i="1"/>
  <c r="AN2757" i="1"/>
  <c r="AO2757" i="1"/>
  <c r="AP2757" i="1"/>
  <c r="AQ2757" i="1"/>
  <c r="AR2757" i="1"/>
  <c r="AS2757" i="1"/>
  <c r="AL2758" i="1"/>
  <c r="AM2758" i="1"/>
  <c r="AP2758" i="1"/>
  <c r="AQ2758" i="1"/>
  <c r="AR2758" i="1"/>
  <c r="AS2758" i="1"/>
  <c r="AL2759" i="1"/>
  <c r="AM2759" i="1"/>
  <c r="AN2759" i="1"/>
  <c r="AO2759" i="1"/>
  <c r="AP2759" i="1"/>
  <c r="AQ2759" i="1"/>
  <c r="AR2759" i="1"/>
  <c r="AS2759" i="1"/>
  <c r="AL2760" i="1"/>
  <c r="AM2760" i="1"/>
  <c r="AN2760" i="1"/>
  <c r="AO2760" i="1"/>
  <c r="AP2760" i="1"/>
  <c r="AQ2760" i="1"/>
  <c r="AR2760" i="1"/>
  <c r="AS2760" i="1"/>
  <c r="AL2761" i="1"/>
  <c r="AM2761" i="1"/>
  <c r="AN2761" i="1"/>
  <c r="AO2761" i="1"/>
  <c r="AP2761" i="1"/>
  <c r="AQ2761" i="1"/>
  <c r="AR2761" i="1"/>
  <c r="AS2761" i="1"/>
  <c r="AL2762" i="1"/>
  <c r="AM2762" i="1"/>
  <c r="AP2762" i="1"/>
  <c r="AQ2762" i="1"/>
  <c r="AR2762" i="1"/>
  <c r="AS2762" i="1"/>
  <c r="AL2763" i="1"/>
  <c r="AM2763" i="1"/>
  <c r="AN2763" i="1"/>
  <c r="AO2763" i="1"/>
  <c r="AP2763" i="1"/>
  <c r="AQ2763" i="1"/>
  <c r="AR2763" i="1"/>
  <c r="AS2763" i="1"/>
  <c r="AL2764" i="1"/>
  <c r="AM2764" i="1"/>
  <c r="AN2764" i="1"/>
  <c r="AO2764" i="1"/>
  <c r="AP2764" i="1"/>
  <c r="AQ2764" i="1"/>
  <c r="AR2764" i="1"/>
  <c r="AS2764" i="1"/>
  <c r="AL2765" i="1"/>
  <c r="AM2765" i="1"/>
  <c r="AN2765" i="1"/>
  <c r="AO2765" i="1"/>
  <c r="AP2765" i="1"/>
  <c r="AQ2765" i="1"/>
  <c r="AR2765" i="1"/>
  <c r="AS2765" i="1"/>
  <c r="AL2766" i="1"/>
  <c r="AM2766" i="1"/>
  <c r="AP2766" i="1"/>
  <c r="AQ2766" i="1"/>
  <c r="AR2766" i="1"/>
  <c r="AS2766" i="1"/>
  <c r="AL2767" i="1"/>
  <c r="AM2767" i="1"/>
  <c r="AN2767" i="1"/>
  <c r="AO2767" i="1"/>
  <c r="AP2767" i="1"/>
  <c r="AQ2767" i="1"/>
  <c r="AR2767" i="1"/>
  <c r="AS2767" i="1"/>
  <c r="AL2768" i="1"/>
  <c r="AM2768" i="1"/>
  <c r="AN2768" i="1"/>
  <c r="AO2768" i="1"/>
  <c r="AP2768" i="1"/>
  <c r="AQ2768" i="1"/>
  <c r="AR2768" i="1"/>
  <c r="AS2768" i="1"/>
  <c r="AL2769" i="1"/>
  <c r="AM2769" i="1"/>
  <c r="AN2769" i="1"/>
  <c r="AO2769" i="1"/>
  <c r="AP2769" i="1"/>
  <c r="AQ2769" i="1"/>
  <c r="AR2769" i="1"/>
  <c r="AS2769" i="1"/>
  <c r="AL2770" i="1"/>
  <c r="AM2770" i="1"/>
  <c r="AP2770" i="1"/>
  <c r="AQ2770" i="1"/>
  <c r="AR2770" i="1"/>
  <c r="AS2770" i="1"/>
  <c r="AL2771" i="1"/>
  <c r="AM2771" i="1"/>
  <c r="AN2771" i="1"/>
  <c r="AO2771" i="1"/>
  <c r="AP2771" i="1"/>
  <c r="AQ2771" i="1"/>
  <c r="AR2771" i="1"/>
  <c r="AS2771" i="1"/>
  <c r="AL2772" i="1"/>
  <c r="AM2772" i="1"/>
  <c r="AN2772" i="1"/>
  <c r="AO2772" i="1"/>
  <c r="AP2772" i="1"/>
  <c r="AQ2772" i="1"/>
  <c r="AR2772" i="1"/>
  <c r="AS2772" i="1"/>
  <c r="AL2773" i="1"/>
  <c r="AM2773" i="1"/>
  <c r="AN2773" i="1"/>
  <c r="AO2773" i="1"/>
  <c r="AP2773" i="1"/>
  <c r="AQ2773" i="1"/>
  <c r="AR2773" i="1"/>
  <c r="AS2773" i="1"/>
  <c r="AL2774" i="1"/>
  <c r="AM2774" i="1"/>
  <c r="AP2774" i="1"/>
  <c r="AQ2774" i="1"/>
  <c r="AR2774" i="1"/>
  <c r="AS2774" i="1"/>
  <c r="AL2775" i="1"/>
  <c r="AM2775" i="1"/>
  <c r="AN2775" i="1"/>
  <c r="AO2775" i="1"/>
  <c r="AP2775" i="1"/>
  <c r="AQ2775" i="1"/>
  <c r="AR2775" i="1"/>
  <c r="AS2775" i="1"/>
  <c r="AL2776" i="1"/>
  <c r="AM2776" i="1"/>
  <c r="AN2776" i="1"/>
  <c r="AO2776" i="1"/>
  <c r="AP2776" i="1"/>
  <c r="AQ2776" i="1"/>
  <c r="AR2776" i="1"/>
  <c r="AS2776" i="1"/>
  <c r="AL2777" i="1"/>
  <c r="AM2777" i="1"/>
  <c r="AN2777" i="1"/>
  <c r="AO2777" i="1"/>
  <c r="AP2777" i="1"/>
  <c r="AQ2777" i="1"/>
  <c r="AR2777" i="1"/>
  <c r="AS2777" i="1"/>
  <c r="AL2778" i="1"/>
  <c r="AM2778" i="1"/>
  <c r="AP2778" i="1"/>
  <c r="AQ2778" i="1"/>
  <c r="AR2778" i="1"/>
  <c r="AS2778" i="1"/>
  <c r="AL2779" i="1"/>
  <c r="AM2779" i="1"/>
  <c r="AN2779" i="1"/>
  <c r="AO2779" i="1"/>
  <c r="AP2779" i="1"/>
  <c r="AQ2779" i="1"/>
  <c r="AR2779" i="1"/>
  <c r="AS2779" i="1"/>
  <c r="AL2780" i="1"/>
  <c r="AM2780" i="1"/>
  <c r="AN2780" i="1"/>
  <c r="AO2780" i="1"/>
  <c r="AP2780" i="1"/>
  <c r="AQ2780" i="1"/>
  <c r="AR2780" i="1"/>
  <c r="AS2780" i="1"/>
  <c r="AL2781" i="1"/>
  <c r="AM2781" i="1"/>
  <c r="AN2781" i="1"/>
  <c r="AO2781" i="1"/>
  <c r="AP2781" i="1"/>
  <c r="AQ2781" i="1"/>
  <c r="AR2781" i="1"/>
  <c r="AS2781" i="1"/>
  <c r="AL2782" i="1"/>
  <c r="AM2782" i="1"/>
  <c r="AP2782" i="1"/>
  <c r="AQ2782" i="1"/>
  <c r="AR2782" i="1"/>
  <c r="AS2782" i="1"/>
  <c r="AL2783" i="1"/>
  <c r="AM2783" i="1"/>
  <c r="AN2783" i="1"/>
  <c r="AO2783" i="1"/>
  <c r="AP2783" i="1"/>
  <c r="AQ2783" i="1"/>
  <c r="AR2783" i="1"/>
  <c r="AS2783" i="1"/>
  <c r="AL2784" i="1"/>
  <c r="AM2784" i="1"/>
  <c r="AN2784" i="1"/>
  <c r="AO2784" i="1"/>
  <c r="AP2784" i="1"/>
  <c r="AQ2784" i="1"/>
  <c r="AR2784" i="1"/>
  <c r="AS2784" i="1"/>
  <c r="AL2785" i="1"/>
  <c r="AM2785" i="1"/>
  <c r="AN2785" i="1"/>
  <c r="AO2785" i="1"/>
  <c r="AP2785" i="1"/>
  <c r="AQ2785" i="1"/>
  <c r="AR2785" i="1"/>
  <c r="AS2785" i="1"/>
  <c r="AL2786" i="1"/>
  <c r="AM2786" i="1"/>
  <c r="AP2786" i="1"/>
  <c r="AQ2786" i="1"/>
  <c r="AR2786" i="1"/>
  <c r="AS2786" i="1"/>
  <c r="AL2787" i="1"/>
  <c r="AM2787" i="1"/>
  <c r="AN2787" i="1"/>
  <c r="AO2787" i="1"/>
  <c r="AP2787" i="1"/>
  <c r="AQ2787" i="1"/>
  <c r="AR2787" i="1"/>
  <c r="AS2787" i="1"/>
  <c r="AL2788" i="1"/>
  <c r="AM2788" i="1"/>
  <c r="AN2788" i="1"/>
  <c r="AO2788" i="1"/>
  <c r="AP2788" i="1"/>
  <c r="AQ2788" i="1"/>
  <c r="AR2788" i="1"/>
  <c r="AS2788" i="1"/>
  <c r="AL2789" i="1"/>
  <c r="AM2789" i="1"/>
  <c r="AN2789" i="1"/>
  <c r="AO2789" i="1"/>
  <c r="AP2789" i="1"/>
  <c r="AQ2789" i="1"/>
  <c r="AR2789" i="1"/>
  <c r="AS2789" i="1"/>
  <c r="AL2790" i="1"/>
  <c r="AM2790" i="1"/>
  <c r="AP2790" i="1"/>
  <c r="AQ2790" i="1"/>
  <c r="AR2790" i="1"/>
  <c r="AS2790" i="1"/>
  <c r="AL2791" i="1"/>
  <c r="AM2791" i="1"/>
  <c r="AN2791" i="1"/>
  <c r="AO2791" i="1"/>
  <c r="AP2791" i="1"/>
  <c r="AQ2791" i="1"/>
  <c r="AR2791" i="1"/>
  <c r="AS2791" i="1"/>
  <c r="AL2792" i="1"/>
  <c r="AM2792" i="1"/>
  <c r="AN2792" i="1"/>
  <c r="AO2792" i="1"/>
  <c r="AP2792" i="1"/>
  <c r="AQ2792" i="1"/>
  <c r="AR2792" i="1"/>
  <c r="AS2792" i="1"/>
  <c r="AL2793" i="1"/>
  <c r="AM2793" i="1"/>
  <c r="AN2793" i="1"/>
  <c r="AO2793" i="1"/>
  <c r="AP2793" i="1"/>
  <c r="AQ2793" i="1"/>
  <c r="AR2793" i="1"/>
  <c r="AS2793" i="1"/>
  <c r="AL2794" i="1"/>
  <c r="AM2794" i="1"/>
  <c r="AP2794" i="1"/>
  <c r="AQ2794" i="1"/>
  <c r="AR2794" i="1"/>
  <c r="AS2794" i="1"/>
  <c r="AL2795" i="1"/>
  <c r="AM2795" i="1"/>
  <c r="AN2795" i="1"/>
  <c r="AO2795" i="1"/>
  <c r="AP2795" i="1"/>
  <c r="AQ2795" i="1"/>
  <c r="AR2795" i="1"/>
  <c r="AS2795" i="1"/>
  <c r="AL2796" i="1"/>
  <c r="AM2796" i="1"/>
  <c r="AN2796" i="1"/>
  <c r="AO2796" i="1"/>
  <c r="AP2796" i="1"/>
  <c r="AQ2796" i="1"/>
  <c r="AR2796" i="1"/>
  <c r="AS2796" i="1"/>
  <c r="AL2797" i="1"/>
  <c r="AM2797" i="1"/>
  <c r="AN2797" i="1"/>
  <c r="AO2797" i="1"/>
  <c r="AP2797" i="1"/>
  <c r="AQ2797" i="1"/>
  <c r="AR2797" i="1"/>
  <c r="AS2797" i="1"/>
  <c r="AL2798" i="1"/>
  <c r="AM2798" i="1"/>
  <c r="AP2798" i="1"/>
  <c r="AQ2798" i="1"/>
  <c r="AR2798" i="1"/>
  <c r="AS2798" i="1"/>
  <c r="AL2799" i="1"/>
  <c r="AM2799" i="1"/>
  <c r="AN2799" i="1"/>
  <c r="AO2799" i="1"/>
  <c r="AP2799" i="1"/>
  <c r="AQ2799" i="1"/>
  <c r="AR2799" i="1"/>
  <c r="AS2799" i="1"/>
  <c r="AL2800" i="1"/>
  <c r="AM2800" i="1"/>
  <c r="AN2800" i="1"/>
  <c r="AO2800" i="1"/>
  <c r="AP2800" i="1"/>
  <c r="AQ2800" i="1"/>
  <c r="AR2800" i="1"/>
  <c r="AS2800" i="1"/>
  <c r="AL2801" i="1"/>
  <c r="AM2801" i="1"/>
  <c r="AN2801" i="1"/>
  <c r="AO2801" i="1"/>
  <c r="AP2801" i="1"/>
  <c r="AQ2801" i="1"/>
  <c r="AR2801" i="1"/>
  <c r="AS2801" i="1"/>
  <c r="AL2802" i="1"/>
  <c r="AM2802" i="1"/>
  <c r="AP2802" i="1"/>
  <c r="AQ2802" i="1"/>
  <c r="AR2802" i="1"/>
  <c r="AS2802" i="1"/>
  <c r="AL2803" i="1"/>
  <c r="AM2803" i="1"/>
  <c r="AN2803" i="1"/>
  <c r="AO2803" i="1"/>
  <c r="AP2803" i="1"/>
  <c r="AQ2803" i="1"/>
  <c r="AR2803" i="1"/>
  <c r="AS2803" i="1"/>
  <c r="AL2804" i="1"/>
  <c r="AM2804" i="1"/>
  <c r="AN2804" i="1"/>
  <c r="AO2804" i="1"/>
  <c r="AP2804" i="1"/>
  <c r="AQ2804" i="1"/>
  <c r="AR2804" i="1"/>
  <c r="AS2804" i="1"/>
  <c r="AL2805" i="1"/>
  <c r="AM2805" i="1"/>
  <c r="AN2805" i="1"/>
  <c r="AO2805" i="1"/>
  <c r="AP2805" i="1"/>
  <c r="AQ2805" i="1"/>
  <c r="AR2805" i="1"/>
  <c r="AS2805" i="1"/>
  <c r="AL2806" i="1"/>
  <c r="AM2806" i="1"/>
  <c r="AP2806" i="1"/>
  <c r="AQ2806" i="1"/>
  <c r="AR2806" i="1"/>
  <c r="AS2806" i="1"/>
  <c r="AL2807" i="1"/>
  <c r="AM2807" i="1"/>
  <c r="AN2807" i="1"/>
  <c r="AO2807" i="1"/>
  <c r="AP2807" i="1"/>
  <c r="AQ2807" i="1"/>
  <c r="AR2807" i="1"/>
  <c r="AS2807" i="1"/>
  <c r="AL2808" i="1"/>
  <c r="AM2808" i="1"/>
  <c r="AN2808" i="1"/>
  <c r="AO2808" i="1"/>
  <c r="AP2808" i="1"/>
  <c r="AQ2808" i="1"/>
  <c r="AR2808" i="1"/>
  <c r="AS2808" i="1"/>
  <c r="AL2809" i="1"/>
  <c r="AM2809" i="1"/>
  <c r="AN2809" i="1"/>
  <c r="AO2809" i="1"/>
  <c r="AP2809" i="1"/>
  <c r="AQ2809" i="1"/>
  <c r="AR2809" i="1"/>
  <c r="AS2809" i="1"/>
  <c r="AL2810" i="1"/>
  <c r="AM2810" i="1"/>
  <c r="AP2810" i="1"/>
  <c r="AQ2810" i="1"/>
  <c r="AR2810" i="1"/>
  <c r="AS2810" i="1"/>
  <c r="AL2811" i="1"/>
  <c r="AM2811" i="1"/>
  <c r="AN2811" i="1"/>
  <c r="AO2811" i="1"/>
  <c r="AP2811" i="1"/>
  <c r="AQ2811" i="1"/>
  <c r="AR2811" i="1"/>
  <c r="AS2811" i="1"/>
  <c r="AL2812" i="1"/>
  <c r="AM2812" i="1"/>
  <c r="AN2812" i="1"/>
  <c r="AO2812" i="1"/>
  <c r="AP2812" i="1"/>
  <c r="AQ2812" i="1"/>
  <c r="AR2812" i="1"/>
  <c r="AS2812" i="1"/>
  <c r="AL2813" i="1"/>
  <c r="AM2813" i="1"/>
  <c r="AN2813" i="1"/>
  <c r="AO2813" i="1"/>
  <c r="AP2813" i="1"/>
  <c r="AQ2813" i="1"/>
  <c r="AR2813" i="1"/>
  <c r="AS2813" i="1"/>
  <c r="AL2814" i="1"/>
  <c r="AM2814" i="1"/>
  <c r="AP2814" i="1"/>
  <c r="AQ2814" i="1"/>
  <c r="AR2814" i="1"/>
  <c r="AS2814" i="1"/>
  <c r="AL2815" i="1"/>
  <c r="AM2815" i="1"/>
  <c r="AN2815" i="1"/>
  <c r="AO2815" i="1"/>
  <c r="AP2815" i="1"/>
  <c r="AQ2815" i="1"/>
  <c r="AR2815" i="1"/>
  <c r="AS2815" i="1"/>
  <c r="AL2816" i="1"/>
  <c r="AM2816" i="1"/>
  <c r="AN2816" i="1"/>
  <c r="AO2816" i="1"/>
  <c r="AP2816" i="1"/>
  <c r="AQ2816" i="1"/>
  <c r="AR2816" i="1"/>
  <c r="AS2816" i="1"/>
  <c r="AL2817" i="1"/>
  <c r="AM2817" i="1"/>
  <c r="AN2817" i="1"/>
  <c r="AO2817" i="1"/>
  <c r="AP2817" i="1"/>
  <c r="AQ2817" i="1"/>
  <c r="AR2817" i="1"/>
  <c r="AS2817" i="1"/>
  <c r="AL2818" i="1"/>
  <c r="AM2818" i="1"/>
  <c r="AP2818" i="1"/>
  <c r="AQ2818" i="1"/>
  <c r="AR2818" i="1"/>
  <c r="AS2818" i="1"/>
  <c r="AL2819" i="1"/>
  <c r="AM2819" i="1"/>
  <c r="AN2819" i="1"/>
  <c r="AO2819" i="1"/>
  <c r="AP2819" i="1"/>
  <c r="AQ2819" i="1"/>
  <c r="AR2819" i="1"/>
  <c r="AS2819" i="1"/>
  <c r="AL2820" i="1"/>
  <c r="AM2820" i="1"/>
  <c r="AN2820" i="1"/>
  <c r="AO2820" i="1"/>
  <c r="AP2820" i="1"/>
  <c r="AQ2820" i="1"/>
  <c r="AR2820" i="1"/>
  <c r="AS2820" i="1"/>
  <c r="AL2821" i="1"/>
  <c r="AM2821" i="1"/>
  <c r="AN2821" i="1"/>
  <c r="AO2821" i="1"/>
  <c r="AP2821" i="1"/>
  <c r="AQ2821" i="1"/>
  <c r="AR2821" i="1"/>
  <c r="AS2821" i="1"/>
  <c r="AL2822" i="1"/>
  <c r="AM2822" i="1"/>
  <c r="AP2822" i="1"/>
  <c r="AQ2822" i="1"/>
  <c r="AR2822" i="1"/>
  <c r="AS2822" i="1"/>
  <c r="AL2823" i="1"/>
  <c r="AM2823" i="1"/>
  <c r="AN2823" i="1"/>
  <c r="AO2823" i="1"/>
  <c r="AP2823" i="1"/>
  <c r="AQ2823" i="1"/>
  <c r="AR2823" i="1"/>
  <c r="AS2823" i="1"/>
  <c r="AL2824" i="1"/>
  <c r="AM2824" i="1"/>
  <c r="AN2824" i="1"/>
  <c r="AO2824" i="1"/>
  <c r="AP2824" i="1"/>
  <c r="AQ2824" i="1"/>
  <c r="AR2824" i="1"/>
  <c r="AS2824" i="1"/>
  <c r="AL2825" i="1"/>
  <c r="AM2825" i="1"/>
  <c r="AN2825" i="1"/>
  <c r="AO2825" i="1"/>
  <c r="AP2825" i="1"/>
  <c r="AQ2825" i="1"/>
  <c r="AR2825" i="1"/>
  <c r="AS2825" i="1"/>
  <c r="AL2826" i="1"/>
  <c r="AM2826" i="1"/>
  <c r="AP2826" i="1"/>
  <c r="AQ2826" i="1"/>
  <c r="AR2826" i="1"/>
  <c r="AS2826" i="1"/>
  <c r="AL2827" i="1"/>
  <c r="AM2827" i="1"/>
  <c r="AN2827" i="1"/>
  <c r="AO2827" i="1"/>
  <c r="AP2827" i="1"/>
  <c r="AQ2827" i="1"/>
  <c r="AR2827" i="1"/>
  <c r="AS2827" i="1"/>
  <c r="AL2828" i="1"/>
  <c r="AM2828" i="1"/>
  <c r="AN2828" i="1"/>
  <c r="AO2828" i="1"/>
  <c r="AP2828" i="1"/>
  <c r="AQ2828" i="1"/>
  <c r="AR2828" i="1"/>
  <c r="AS2828" i="1"/>
  <c r="AL2829" i="1"/>
  <c r="AM2829" i="1"/>
  <c r="AN2829" i="1"/>
  <c r="AO2829" i="1"/>
  <c r="AP2829" i="1"/>
  <c r="AQ2829" i="1"/>
  <c r="AR2829" i="1"/>
  <c r="AS2829" i="1"/>
  <c r="AL2830" i="1"/>
  <c r="AM2830" i="1"/>
  <c r="AP2830" i="1"/>
  <c r="AQ2830" i="1"/>
  <c r="AR2830" i="1"/>
  <c r="AS2830" i="1"/>
  <c r="AL2831" i="1"/>
  <c r="AM2831" i="1"/>
  <c r="AN2831" i="1"/>
  <c r="AO2831" i="1"/>
  <c r="AP2831" i="1"/>
  <c r="AQ2831" i="1"/>
  <c r="AR2831" i="1"/>
  <c r="AS2831" i="1"/>
  <c r="AL2832" i="1"/>
  <c r="AM2832" i="1"/>
  <c r="AN2832" i="1"/>
  <c r="AO2832" i="1"/>
  <c r="AP2832" i="1"/>
  <c r="AQ2832" i="1"/>
  <c r="AR2832" i="1"/>
  <c r="AS2832" i="1"/>
  <c r="AL2833" i="1"/>
  <c r="AM2833" i="1"/>
  <c r="AN2833" i="1"/>
  <c r="AO2833" i="1"/>
  <c r="AP2833" i="1"/>
  <c r="AQ2833" i="1"/>
  <c r="AR2833" i="1"/>
  <c r="AS2833" i="1"/>
  <c r="AL2834" i="1"/>
  <c r="AM2834" i="1"/>
  <c r="AP2834" i="1"/>
  <c r="AQ2834" i="1"/>
  <c r="AR2834" i="1"/>
  <c r="AS2834" i="1"/>
  <c r="AL2835" i="1"/>
  <c r="AM2835" i="1"/>
  <c r="AN2835" i="1"/>
  <c r="AO2835" i="1"/>
  <c r="AP2835" i="1"/>
  <c r="AQ2835" i="1"/>
  <c r="AR2835" i="1"/>
  <c r="AS2835" i="1"/>
  <c r="AL2836" i="1"/>
  <c r="AM2836" i="1"/>
  <c r="AN2836" i="1"/>
  <c r="AO2836" i="1"/>
  <c r="AP2836" i="1"/>
  <c r="AQ2836" i="1"/>
  <c r="AR2836" i="1"/>
  <c r="AS2836" i="1"/>
  <c r="AL2837" i="1"/>
  <c r="AM2837" i="1"/>
  <c r="AN2837" i="1"/>
  <c r="AO2837" i="1"/>
  <c r="AP2837" i="1"/>
  <c r="AQ2837" i="1"/>
  <c r="AR2837" i="1"/>
  <c r="AS2837" i="1"/>
  <c r="AL2838" i="1"/>
  <c r="AM2838" i="1"/>
  <c r="AP2838" i="1"/>
  <c r="AQ2838" i="1"/>
  <c r="AR2838" i="1"/>
  <c r="AS2838" i="1"/>
  <c r="AL2839" i="1"/>
  <c r="AM2839" i="1"/>
  <c r="AN2839" i="1"/>
  <c r="AO2839" i="1"/>
  <c r="AP2839" i="1"/>
  <c r="AQ2839" i="1"/>
  <c r="AR2839" i="1"/>
  <c r="AS2839" i="1"/>
  <c r="AL2840" i="1"/>
  <c r="AM2840" i="1"/>
  <c r="AN2840" i="1"/>
  <c r="AO2840" i="1"/>
  <c r="AP2840" i="1"/>
  <c r="AQ2840" i="1"/>
  <c r="AR2840" i="1"/>
  <c r="AS2840" i="1"/>
  <c r="AL2841" i="1"/>
  <c r="AM2841" i="1"/>
  <c r="AN2841" i="1"/>
  <c r="AO2841" i="1"/>
  <c r="AP2841" i="1"/>
  <c r="AQ2841" i="1"/>
  <c r="AR2841" i="1"/>
  <c r="AS2841" i="1"/>
  <c r="AL2842" i="1"/>
  <c r="AM2842" i="1"/>
  <c r="AP2842" i="1"/>
  <c r="AQ2842" i="1"/>
  <c r="AR2842" i="1"/>
  <c r="AS2842" i="1"/>
  <c r="AL2843" i="1"/>
  <c r="AM2843" i="1"/>
  <c r="AN2843" i="1"/>
  <c r="AO2843" i="1"/>
  <c r="AP2843" i="1"/>
  <c r="AQ2843" i="1"/>
  <c r="AR2843" i="1"/>
  <c r="AS2843" i="1"/>
  <c r="AL2844" i="1"/>
  <c r="AM2844" i="1"/>
  <c r="AN2844" i="1"/>
  <c r="AO2844" i="1"/>
  <c r="AP2844" i="1"/>
  <c r="AQ2844" i="1"/>
  <c r="AR2844" i="1"/>
  <c r="AS2844" i="1"/>
  <c r="AL2845" i="1"/>
  <c r="AM2845" i="1"/>
  <c r="AN2845" i="1"/>
  <c r="AO2845" i="1"/>
  <c r="AP2845" i="1"/>
  <c r="AQ2845" i="1"/>
  <c r="AR2845" i="1"/>
  <c r="AS2845" i="1"/>
  <c r="AL2846" i="1"/>
  <c r="AM2846" i="1"/>
  <c r="AP2846" i="1"/>
  <c r="AQ2846" i="1"/>
  <c r="AR2846" i="1"/>
  <c r="AS2846" i="1"/>
  <c r="AL2847" i="1"/>
  <c r="AM2847" i="1"/>
  <c r="AN2847" i="1"/>
  <c r="AO2847" i="1"/>
  <c r="AP2847" i="1"/>
  <c r="AQ2847" i="1"/>
  <c r="AR2847" i="1"/>
  <c r="AS2847" i="1"/>
  <c r="AL2848" i="1"/>
  <c r="AM2848" i="1"/>
  <c r="AN2848" i="1"/>
  <c r="AO2848" i="1"/>
  <c r="AP2848" i="1"/>
  <c r="AQ2848" i="1"/>
  <c r="AR2848" i="1"/>
  <c r="AS2848" i="1"/>
  <c r="AL2849" i="1"/>
  <c r="AM2849" i="1"/>
  <c r="AN2849" i="1"/>
  <c r="AO2849" i="1"/>
  <c r="AP2849" i="1"/>
  <c r="AQ2849" i="1"/>
  <c r="AR2849" i="1"/>
  <c r="AS2849" i="1"/>
  <c r="AL2850" i="1"/>
  <c r="AM2850" i="1"/>
  <c r="AP2850" i="1"/>
  <c r="AQ2850" i="1"/>
  <c r="AR2850" i="1"/>
  <c r="AS2850" i="1"/>
  <c r="AL2851" i="1"/>
  <c r="AM2851" i="1"/>
  <c r="AN2851" i="1"/>
  <c r="AO2851" i="1"/>
  <c r="AP2851" i="1"/>
  <c r="AQ2851" i="1"/>
  <c r="AR2851" i="1"/>
  <c r="AS2851" i="1"/>
  <c r="AL2852" i="1"/>
  <c r="AM2852" i="1"/>
  <c r="AN2852" i="1"/>
  <c r="AO2852" i="1"/>
  <c r="AP2852" i="1"/>
  <c r="AQ2852" i="1"/>
  <c r="AR2852" i="1"/>
  <c r="AS2852" i="1"/>
  <c r="AL2853" i="1"/>
  <c r="AM2853" i="1"/>
  <c r="AN2853" i="1"/>
  <c r="AO2853" i="1"/>
  <c r="AP2853" i="1"/>
  <c r="AQ2853" i="1"/>
  <c r="AR2853" i="1"/>
  <c r="AS2853" i="1"/>
  <c r="AL2854" i="1"/>
  <c r="AM2854" i="1"/>
  <c r="AP2854" i="1"/>
  <c r="AQ2854" i="1"/>
  <c r="AR2854" i="1"/>
  <c r="AS2854" i="1"/>
  <c r="AL2855" i="1"/>
  <c r="AM2855" i="1"/>
  <c r="AN2855" i="1"/>
  <c r="AO2855" i="1"/>
  <c r="AP2855" i="1"/>
  <c r="AQ2855" i="1"/>
  <c r="AR2855" i="1"/>
  <c r="AS2855" i="1"/>
  <c r="AL2856" i="1"/>
  <c r="AM2856" i="1"/>
  <c r="AN2856" i="1"/>
  <c r="AO2856" i="1"/>
  <c r="AP2856" i="1"/>
  <c r="AQ2856" i="1"/>
  <c r="AR2856" i="1"/>
  <c r="AS2856" i="1"/>
  <c r="AL2857" i="1"/>
  <c r="AM2857" i="1"/>
  <c r="AN2857" i="1"/>
  <c r="AO2857" i="1"/>
  <c r="AP2857" i="1"/>
  <c r="AQ2857" i="1"/>
  <c r="AR2857" i="1"/>
  <c r="AS2857" i="1"/>
  <c r="AL2858" i="1"/>
  <c r="AM2858" i="1"/>
  <c r="AP2858" i="1"/>
  <c r="AQ2858" i="1"/>
  <c r="AR2858" i="1"/>
  <c r="AS2858" i="1"/>
  <c r="AL2859" i="1"/>
  <c r="AM2859" i="1"/>
  <c r="AN2859" i="1"/>
  <c r="AO2859" i="1"/>
  <c r="AP2859" i="1"/>
  <c r="AQ2859" i="1"/>
  <c r="AR2859" i="1"/>
  <c r="AS2859" i="1"/>
  <c r="AL2860" i="1"/>
  <c r="AM2860" i="1"/>
  <c r="AN2860" i="1"/>
  <c r="AO2860" i="1"/>
  <c r="AP2860" i="1"/>
  <c r="AQ2860" i="1"/>
  <c r="AR2860" i="1"/>
  <c r="AS2860" i="1"/>
  <c r="AL2861" i="1"/>
  <c r="AM2861" i="1"/>
  <c r="AN2861" i="1"/>
  <c r="AO2861" i="1"/>
  <c r="AP2861" i="1"/>
  <c r="AQ2861" i="1"/>
  <c r="AR2861" i="1"/>
  <c r="AS2861" i="1"/>
  <c r="AL2862" i="1"/>
  <c r="AM2862" i="1"/>
  <c r="AP2862" i="1"/>
  <c r="AQ2862" i="1"/>
  <c r="AR2862" i="1"/>
  <c r="AS2862" i="1"/>
  <c r="AL2863" i="1"/>
  <c r="AM2863" i="1"/>
  <c r="AN2863" i="1"/>
  <c r="AO2863" i="1"/>
  <c r="AP2863" i="1"/>
  <c r="AQ2863" i="1"/>
  <c r="AR2863" i="1"/>
  <c r="AS2863" i="1"/>
  <c r="AL2864" i="1"/>
  <c r="AM2864" i="1"/>
  <c r="AN2864" i="1"/>
  <c r="AO2864" i="1"/>
  <c r="AP2864" i="1"/>
  <c r="AQ2864" i="1"/>
  <c r="AR2864" i="1"/>
  <c r="AS2864" i="1"/>
  <c r="AL2865" i="1"/>
  <c r="AM2865" i="1"/>
  <c r="AN2865" i="1"/>
  <c r="AO2865" i="1"/>
  <c r="AP2865" i="1"/>
  <c r="AQ2865" i="1"/>
  <c r="AR2865" i="1"/>
  <c r="AS2865" i="1"/>
  <c r="AL2866" i="1"/>
  <c r="AM2866" i="1"/>
  <c r="AP2866" i="1"/>
  <c r="AQ2866" i="1"/>
  <c r="AR2866" i="1"/>
  <c r="AS2866" i="1"/>
  <c r="AL2867" i="1"/>
  <c r="AM2867" i="1"/>
  <c r="AN2867" i="1"/>
  <c r="AO2867" i="1"/>
  <c r="AP2867" i="1"/>
  <c r="AQ2867" i="1"/>
  <c r="AR2867" i="1"/>
  <c r="AS2867" i="1"/>
  <c r="AL2868" i="1"/>
  <c r="AM2868" i="1"/>
  <c r="AN2868" i="1"/>
  <c r="AO2868" i="1"/>
  <c r="AP2868" i="1"/>
  <c r="AQ2868" i="1"/>
  <c r="AR2868" i="1"/>
  <c r="AS2868" i="1"/>
  <c r="AL2869" i="1"/>
  <c r="AM2869" i="1"/>
  <c r="AN2869" i="1"/>
  <c r="AO2869" i="1"/>
  <c r="AP2869" i="1"/>
  <c r="AQ2869" i="1"/>
  <c r="AR2869" i="1"/>
  <c r="AS2869" i="1"/>
  <c r="AL2870" i="1"/>
  <c r="AM2870" i="1"/>
  <c r="AP2870" i="1"/>
  <c r="AQ2870" i="1"/>
  <c r="AR2870" i="1"/>
  <c r="AS2870" i="1"/>
  <c r="AL2871" i="1"/>
  <c r="AM2871" i="1"/>
  <c r="AN2871" i="1"/>
  <c r="AO2871" i="1"/>
  <c r="AP2871" i="1"/>
  <c r="AQ2871" i="1"/>
  <c r="AR2871" i="1"/>
  <c r="AS2871" i="1"/>
  <c r="AL2872" i="1"/>
  <c r="AM2872" i="1"/>
  <c r="AN2872" i="1"/>
  <c r="AO2872" i="1"/>
  <c r="AP2872" i="1"/>
  <c r="AQ2872" i="1"/>
  <c r="AR2872" i="1"/>
  <c r="AS2872" i="1"/>
  <c r="AL2873" i="1"/>
  <c r="AM2873" i="1"/>
  <c r="AN2873" i="1"/>
  <c r="AO2873" i="1"/>
  <c r="AP2873" i="1"/>
  <c r="AQ2873" i="1"/>
  <c r="AR2873" i="1"/>
  <c r="AS2873" i="1"/>
  <c r="AL2874" i="1"/>
  <c r="AM2874" i="1"/>
  <c r="AP2874" i="1"/>
  <c r="AQ2874" i="1"/>
  <c r="AR2874" i="1"/>
  <c r="AS2874" i="1"/>
  <c r="AL2875" i="1"/>
  <c r="AM2875" i="1"/>
  <c r="AN2875" i="1"/>
  <c r="AO2875" i="1"/>
  <c r="AP2875" i="1"/>
  <c r="AQ2875" i="1"/>
  <c r="AR2875" i="1"/>
  <c r="AS2875" i="1"/>
  <c r="AL2876" i="1"/>
  <c r="AM2876" i="1"/>
  <c r="AN2876" i="1"/>
  <c r="AO2876" i="1"/>
  <c r="AP2876" i="1"/>
  <c r="AQ2876" i="1"/>
  <c r="AR2876" i="1"/>
  <c r="AS2876" i="1"/>
  <c r="AL2877" i="1"/>
  <c r="AM2877" i="1"/>
  <c r="AN2877" i="1"/>
  <c r="AO2877" i="1"/>
  <c r="AP2877" i="1"/>
  <c r="AQ2877" i="1"/>
  <c r="AR2877" i="1"/>
  <c r="AS2877" i="1"/>
  <c r="AL2878" i="1"/>
  <c r="AM2878" i="1"/>
  <c r="AP2878" i="1"/>
  <c r="AQ2878" i="1"/>
  <c r="AR2878" i="1"/>
  <c r="AS2878" i="1"/>
  <c r="AL2879" i="1"/>
  <c r="AM2879" i="1"/>
  <c r="AN2879" i="1"/>
  <c r="AO2879" i="1"/>
  <c r="AP2879" i="1"/>
  <c r="AQ2879" i="1"/>
  <c r="AR2879" i="1"/>
  <c r="AS2879" i="1"/>
  <c r="AL2880" i="1"/>
  <c r="AM2880" i="1"/>
  <c r="AN2880" i="1"/>
  <c r="AO2880" i="1"/>
  <c r="AP2880" i="1"/>
  <c r="AQ2880" i="1"/>
  <c r="AR2880" i="1"/>
  <c r="AS2880" i="1"/>
  <c r="AL2881" i="1"/>
  <c r="AM2881" i="1"/>
  <c r="AN2881" i="1"/>
  <c r="AO2881" i="1"/>
  <c r="AP2881" i="1"/>
  <c r="AQ2881" i="1"/>
  <c r="AR2881" i="1"/>
  <c r="AS2881" i="1"/>
  <c r="AL2882" i="1"/>
  <c r="AM2882" i="1"/>
  <c r="AP2882" i="1"/>
  <c r="AQ2882" i="1"/>
  <c r="AR2882" i="1"/>
  <c r="AS2882" i="1"/>
  <c r="AL2883" i="1"/>
  <c r="AM2883" i="1"/>
  <c r="AN2883" i="1"/>
  <c r="AO2883" i="1"/>
  <c r="AP2883" i="1"/>
  <c r="AQ2883" i="1"/>
  <c r="AR2883" i="1"/>
  <c r="AS2883" i="1"/>
  <c r="AL2884" i="1"/>
  <c r="AM2884" i="1"/>
  <c r="AN2884" i="1"/>
  <c r="AO2884" i="1"/>
  <c r="AP2884" i="1"/>
  <c r="AQ2884" i="1"/>
  <c r="AR2884" i="1"/>
  <c r="AS2884" i="1"/>
  <c r="AL2885" i="1"/>
  <c r="AM2885" i="1"/>
  <c r="AN2885" i="1"/>
  <c r="AO2885" i="1"/>
  <c r="AP2885" i="1"/>
  <c r="AQ2885" i="1"/>
  <c r="AR2885" i="1"/>
  <c r="AS2885" i="1"/>
  <c r="AL2886" i="1"/>
  <c r="AM2886" i="1"/>
  <c r="AP2886" i="1"/>
  <c r="AQ2886" i="1"/>
  <c r="AR2886" i="1"/>
  <c r="AS2886" i="1"/>
  <c r="AL2887" i="1"/>
  <c r="AM2887" i="1"/>
  <c r="AN2887" i="1"/>
  <c r="AO2887" i="1"/>
  <c r="AP2887" i="1"/>
  <c r="AQ2887" i="1"/>
  <c r="AR2887" i="1"/>
  <c r="AS2887" i="1"/>
  <c r="AL2888" i="1"/>
  <c r="AM2888" i="1"/>
  <c r="AN2888" i="1"/>
  <c r="AO2888" i="1"/>
  <c r="AP2888" i="1"/>
  <c r="AQ2888" i="1"/>
  <c r="AR2888" i="1"/>
  <c r="AS2888" i="1"/>
  <c r="AL2889" i="1"/>
  <c r="AM2889" i="1"/>
  <c r="AN2889" i="1"/>
  <c r="AO2889" i="1"/>
  <c r="AP2889" i="1"/>
  <c r="AQ2889" i="1"/>
  <c r="AR2889" i="1"/>
  <c r="AS2889" i="1"/>
  <c r="AL2890" i="1"/>
  <c r="AM2890" i="1"/>
  <c r="AP2890" i="1"/>
  <c r="AQ2890" i="1"/>
  <c r="AR2890" i="1"/>
  <c r="AS2890" i="1"/>
  <c r="AL2891" i="1"/>
  <c r="AM2891" i="1"/>
  <c r="AN2891" i="1"/>
  <c r="AO2891" i="1"/>
  <c r="AP2891" i="1"/>
  <c r="AQ2891" i="1"/>
  <c r="AR2891" i="1"/>
  <c r="AS2891" i="1"/>
  <c r="AL2892" i="1"/>
  <c r="AM2892" i="1"/>
  <c r="AN2892" i="1"/>
  <c r="AO2892" i="1"/>
  <c r="AP2892" i="1"/>
  <c r="AQ2892" i="1"/>
  <c r="AR2892" i="1"/>
  <c r="AS2892" i="1"/>
  <c r="AL2893" i="1"/>
  <c r="AM2893" i="1"/>
  <c r="AN2893" i="1"/>
  <c r="AO2893" i="1"/>
  <c r="AP2893" i="1"/>
  <c r="AQ2893" i="1"/>
  <c r="AR2893" i="1"/>
  <c r="AS2893" i="1"/>
  <c r="AL2894" i="1"/>
  <c r="AM2894" i="1"/>
  <c r="AP2894" i="1"/>
  <c r="AQ2894" i="1"/>
  <c r="AR2894" i="1"/>
  <c r="AS2894" i="1"/>
  <c r="AL2895" i="1"/>
  <c r="AM2895" i="1"/>
  <c r="AN2895" i="1"/>
  <c r="AO2895" i="1"/>
  <c r="AP2895" i="1"/>
  <c r="AQ2895" i="1"/>
  <c r="AR2895" i="1"/>
  <c r="AS2895" i="1"/>
  <c r="AL2896" i="1"/>
  <c r="AM2896" i="1"/>
  <c r="AN2896" i="1"/>
  <c r="AO2896" i="1"/>
  <c r="AP2896" i="1"/>
  <c r="AQ2896" i="1"/>
  <c r="AR2896" i="1"/>
  <c r="AS2896" i="1"/>
  <c r="AL2897" i="1"/>
  <c r="AM2897" i="1"/>
  <c r="AN2897" i="1"/>
  <c r="AO2897" i="1"/>
  <c r="AP2897" i="1"/>
  <c r="AQ2897" i="1"/>
  <c r="AR2897" i="1"/>
  <c r="AS2897" i="1"/>
  <c r="AL2898" i="1"/>
  <c r="AM2898" i="1"/>
  <c r="AP2898" i="1"/>
  <c r="AQ2898" i="1"/>
  <c r="AR2898" i="1"/>
  <c r="AS2898" i="1"/>
  <c r="AL2899" i="1"/>
  <c r="AM2899" i="1"/>
  <c r="AN2899" i="1"/>
  <c r="AO2899" i="1"/>
  <c r="AP2899" i="1"/>
  <c r="AQ2899" i="1"/>
  <c r="AR2899" i="1"/>
  <c r="AS2899" i="1"/>
  <c r="AL2900" i="1"/>
  <c r="AM2900" i="1"/>
  <c r="AN2900" i="1"/>
  <c r="AO2900" i="1"/>
  <c r="AP2900" i="1"/>
  <c r="AQ2900" i="1"/>
  <c r="AR2900" i="1"/>
  <c r="AS2900" i="1"/>
  <c r="AL2901" i="1"/>
  <c r="AM2901" i="1"/>
  <c r="AN2901" i="1"/>
  <c r="AO2901" i="1"/>
  <c r="AP2901" i="1"/>
  <c r="AQ2901" i="1"/>
  <c r="AR2901" i="1"/>
  <c r="AS2901" i="1"/>
  <c r="AL2902" i="1"/>
  <c r="AM2902" i="1"/>
  <c r="AP2902" i="1"/>
  <c r="AQ2902" i="1"/>
  <c r="AR2902" i="1"/>
  <c r="AS2902" i="1"/>
  <c r="AL2903" i="1"/>
  <c r="AM2903" i="1"/>
  <c r="AN2903" i="1"/>
  <c r="AO2903" i="1"/>
  <c r="AP2903" i="1"/>
  <c r="AQ2903" i="1"/>
  <c r="AR2903" i="1"/>
  <c r="AS2903" i="1"/>
  <c r="AL2904" i="1"/>
  <c r="AM2904" i="1"/>
  <c r="AN2904" i="1"/>
  <c r="AO2904" i="1"/>
  <c r="AP2904" i="1"/>
  <c r="AQ2904" i="1"/>
  <c r="AR2904" i="1"/>
  <c r="AS2904" i="1"/>
  <c r="AL2905" i="1"/>
  <c r="AM2905" i="1"/>
  <c r="AN2905" i="1"/>
  <c r="AO2905" i="1"/>
  <c r="AP2905" i="1"/>
  <c r="AQ2905" i="1"/>
  <c r="AR2905" i="1"/>
  <c r="AS2905" i="1"/>
  <c r="AL2906" i="1"/>
  <c r="AM2906" i="1"/>
  <c r="AP2906" i="1"/>
  <c r="AQ2906" i="1"/>
  <c r="AR2906" i="1"/>
  <c r="AS2906" i="1"/>
  <c r="AL2907" i="1"/>
  <c r="AM2907" i="1"/>
  <c r="AN2907" i="1"/>
  <c r="AO2907" i="1"/>
  <c r="AP2907" i="1"/>
  <c r="AQ2907" i="1"/>
  <c r="AR2907" i="1"/>
  <c r="AS2907" i="1"/>
  <c r="AL2908" i="1"/>
  <c r="AM2908" i="1"/>
  <c r="AN2908" i="1"/>
  <c r="AO2908" i="1"/>
  <c r="AP2908" i="1"/>
  <c r="AQ2908" i="1"/>
  <c r="AR2908" i="1"/>
  <c r="AS2908" i="1"/>
  <c r="AL2909" i="1"/>
  <c r="AM2909" i="1"/>
  <c r="AN2909" i="1"/>
  <c r="AO2909" i="1"/>
  <c r="AP2909" i="1"/>
  <c r="AQ2909" i="1"/>
  <c r="AR2909" i="1"/>
  <c r="AS2909" i="1"/>
  <c r="AL2910" i="1"/>
  <c r="AM2910" i="1"/>
  <c r="AP2910" i="1"/>
  <c r="AQ2910" i="1"/>
  <c r="AR2910" i="1"/>
  <c r="AS2910" i="1"/>
  <c r="AL2911" i="1"/>
  <c r="AM2911" i="1"/>
  <c r="AN2911" i="1"/>
  <c r="AO2911" i="1"/>
  <c r="AP2911" i="1"/>
  <c r="AQ2911" i="1"/>
  <c r="AR2911" i="1"/>
  <c r="AS2911" i="1"/>
  <c r="AL2912" i="1"/>
  <c r="AM2912" i="1"/>
  <c r="AN2912" i="1"/>
  <c r="AO2912" i="1"/>
  <c r="AP2912" i="1"/>
  <c r="AQ2912" i="1"/>
  <c r="AR2912" i="1"/>
  <c r="AS2912" i="1"/>
  <c r="AL2913" i="1"/>
  <c r="AM2913" i="1"/>
  <c r="AN2913" i="1"/>
  <c r="AO2913" i="1"/>
  <c r="AP2913" i="1"/>
  <c r="AQ2913" i="1"/>
  <c r="AR2913" i="1"/>
  <c r="AS2913" i="1"/>
  <c r="AL2914" i="1"/>
  <c r="AM2914" i="1"/>
  <c r="AP2914" i="1"/>
  <c r="AQ2914" i="1"/>
  <c r="AR2914" i="1"/>
  <c r="AS2914" i="1"/>
  <c r="AL2915" i="1"/>
  <c r="AM2915" i="1"/>
  <c r="AN2915" i="1"/>
  <c r="AO2915" i="1"/>
  <c r="AP2915" i="1"/>
  <c r="AQ2915" i="1"/>
  <c r="AR2915" i="1"/>
  <c r="AS2915" i="1"/>
  <c r="AL2916" i="1"/>
  <c r="AM2916" i="1"/>
  <c r="AN2916" i="1"/>
  <c r="AO2916" i="1"/>
  <c r="AP2916" i="1"/>
  <c r="AQ2916" i="1"/>
  <c r="AR2916" i="1"/>
  <c r="AS2916" i="1"/>
  <c r="AL2917" i="1"/>
  <c r="AM2917" i="1"/>
  <c r="AN2917" i="1"/>
  <c r="AO2917" i="1"/>
  <c r="AP2917" i="1"/>
  <c r="AQ2917" i="1"/>
  <c r="AR2917" i="1"/>
  <c r="AS2917" i="1"/>
  <c r="AL2918" i="1"/>
  <c r="AM2918" i="1"/>
  <c r="AP2918" i="1"/>
  <c r="AQ2918" i="1"/>
  <c r="AR2918" i="1"/>
  <c r="AS2918" i="1"/>
  <c r="AL2919" i="1"/>
  <c r="AM2919" i="1"/>
  <c r="AN2919" i="1"/>
  <c r="AO2919" i="1"/>
  <c r="AP2919" i="1"/>
  <c r="AQ2919" i="1"/>
  <c r="AR2919" i="1"/>
  <c r="AS2919" i="1"/>
  <c r="AL2920" i="1"/>
  <c r="AM2920" i="1"/>
  <c r="AN2920" i="1"/>
  <c r="AO2920" i="1"/>
  <c r="AP2920" i="1"/>
  <c r="AQ2920" i="1"/>
  <c r="AR2920" i="1"/>
  <c r="AS2920" i="1"/>
  <c r="AL2921" i="1"/>
  <c r="AM2921" i="1"/>
  <c r="AN2921" i="1"/>
  <c r="AO2921" i="1"/>
  <c r="AP2921" i="1"/>
  <c r="AQ2921" i="1"/>
  <c r="AR2921" i="1"/>
  <c r="AS2921" i="1"/>
  <c r="AL2922" i="1"/>
  <c r="AM2922" i="1"/>
  <c r="AP2922" i="1"/>
  <c r="AQ2922" i="1"/>
  <c r="AR2922" i="1"/>
  <c r="AS2922" i="1"/>
  <c r="AL2923" i="1"/>
  <c r="AM2923" i="1"/>
  <c r="AN2923" i="1"/>
  <c r="AO2923" i="1"/>
  <c r="AP2923" i="1"/>
  <c r="AQ2923" i="1"/>
  <c r="AR2923" i="1"/>
  <c r="AS2923" i="1"/>
  <c r="AL2924" i="1"/>
  <c r="AM2924" i="1"/>
  <c r="AN2924" i="1"/>
  <c r="AO2924" i="1"/>
  <c r="AP2924" i="1"/>
  <c r="AQ2924" i="1"/>
  <c r="AR2924" i="1"/>
  <c r="AS2924" i="1"/>
  <c r="AL2925" i="1"/>
  <c r="AM2925" i="1"/>
  <c r="AN2925" i="1"/>
  <c r="AO2925" i="1"/>
  <c r="AP2925" i="1"/>
  <c r="AQ2925" i="1"/>
  <c r="AR2925" i="1"/>
  <c r="AS2925" i="1"/>
  <c r="AL2926" i="1"/>
  <c r="AM2926" i="1"/>
  <c r="AP2926" i="1"/>
  <c r="AQ2926" i="1"/>
  <c r="AR2926" i="1"/>
  <c r="AS2926" i="1"/>
  <c r="AL2927" i="1"/>
  <c r="AM2927" i="1"/>
  <c r="AN2927" i="1"/>
  <c r="AO2927" i="1"/>
  <c r="AP2927" i="1"/>
  <c r="AQ2927" i="1"/>
  <c r="AR2927" i="1"/>
  <c r="AS2927" i="1"/>
  <c r="AL2928" i="1"/>
  <c r="AM2928" i="1"/>
  <c r="AN2928" i="1"/>
  <c r="AO2928" i="1"/>
  <c r="AP2928" i="1"/>
  <c r="AQ2928" i="1"/>
  <c r="AR2928" i="1"/>
  <c r="AS2928" i="1"/>
  <c r="AL2929" i="1"/>
  <c r="AM2929" i="1"/>
  <c r="AN2929" i="1"/>
  <c r="AO2929" i="1"/>
  <c r="AP2929" i="1"/>
  <c r="AQ2929" i="1"/>
  <c r="AR2929" i="1"/>
  <c r="AS2929" i="1"/>
  <c r="AL2930" i="1"/>
  <c r="AM2930" i="1"/>
  <c r="AP2930" i="1"/>
  <c r="AQ2930" i="1"/>
  <c r="AR2930" i="1"/>
  <c r="AS2930" i="1"/>
  <c r="AL2931" i="1"/>
  <c r="AM2931" i="1"/>
  <c r="AN2931" i="1"/>
  <c r="AO2931" i="1"/>
  <c r="AP2931" i="1"/>
  <c r="AQ2931" i="1"/>
  <c r="AR2931" i="1"/>
  <c r="AS2931" i="1"/>
  <c r="AL2932" i="1"/>
  <c r="AM2932" i="1"/>
  <c r="AN2932" i="1"/>
  <c r="AO2932" i="1"/>
  <c r="AP2932" i="1"/>
  <c r="AQ2932" i="1"/>
  <c r="AR2932" i="1"/>
  <c r="AS2932" i="1"/>
  <c r="AL2933" i="1"/>
  <c r="AM2933" i="1"/>
  <c r="AN2933" i="1"/>
  <c r="AO2933" i="1"/>
  <c r="AP2933" i="1"/>
  <c r="AQ2933" i="1"/>
  <c r="AR2933" i="1"/>
  <c r="AS2933" i="1"/>
  <c r="AL2934" i="1"/>
  <c r="AM2934" i="1"/>
  <c r="AP2934" i="1"/>
  <c r="AQ2934" i="1"/>
  <c r="AR2934" i="1"/>
  <c r="AS2934" i="1"/>
  <c r="AL2935" i="1"/>
  <c r="AM2935" i="1"/>
  <c r="AN2935" i="1"/>
  <c r="AO2935" i="1"/>
  <c r="AP2935" i="1"/>
  <c r="AQ2935" i="1"/>
  <c r="AR2935" i="1"/>
  <c r="AS2935" i="1"/>
  <c r="AL2936" i="1"/>
  <c r="AM2936" i="1"/>
  <c r="AN2936" i="1"/>
  <c r="AO2936" i="1"/>
  <c r="AP2936" i="1"/>
  <c r="AQ2936" i="1"/>
  <c r="AR2936" i="1"/>
  <c r="AS2936" i="1"/>
  <c r="AL2937" i="1"/>
  <c r="AM2937" i="1"/>
  <c r="AN2937" i="1"/>
  <c r="AO2937" i="1"/>
  <c r="AP2937" i="1"/>
  <c r="AQ2937" i="1"/>
  <c r="AR2937" i="1"/>
  <c r="AS2937" i="1"/>
  <c r="AL2938" i="1"/>
  <c r="AM2938" i="1"/>
  <c r="AP2938" i="1"/>
  <c r="AQ2938" i="1"/>
  <c r="AR2938" i="1"/>
  <c r="AS2938" i="1"/>
  <c r="AL2939" i="1"/>
  <c r="AM2939" i="1"/>
  <c r="AN2939" i="1"/>
  <c r="AO2939" i="1"/>
  <c r="AP2939" i="1"/>
  <c r="AQ2939" i="1"/>
  <c r="AR2939" i="1"/>
  <c r="AS2939" i="1"/>
  <c r="AL2940" i="1"/>
  <c r="AM2940" i="1"/>
  <c r="AN2940" i="1"/>
  <c r="AO2940" i="1"/>
  <c r="AP2940" i="1"/>
  <c r="AQ2940" i="1"/>
  <c r="AR2940" i="1"/>
  <c r="AS2940" i="1"/>
  <c r="AL2941" i="1"/>
  <c r="AM2941" i="1"/>
  <c r="AN2941" i="1"/>
  <c r="AO2941" i="1"/>
  <c r="AP2941" i="1"/>
  <c r="AQ2941" i="1"/>
  <c r="AR2941" i="1"/>
  <c r="AS2941" i="1"/>
  <c r="AL2942" i="1"/>
  <c r="AM2942" i="1"/>
  <c r="AP2942" i="1"/>
  <c r="AQ2942" i="1"/>
  <c r="AR2942" i="1"/>
  <c r="AS2942" i="1"/>
  <c r="AL2943" i="1"/>
  <c r="AM2943" i="1"/>
  <c r="AN2943" i="1"/>
  <c r="AO2943" i="1"/>
  <c r="AP2943" i="1"/>
  <c r="AQ2943" i="1"/>
  <c r="AR2943" i="1"/>
  <c r="AS2943" i="1"/>
  <c r="AL2944" i="1"/>
  <c r="AM2944" i="1"/>
  <c r="AN2944" i="1"/>
  <c r="AO2944" i="1"/>
  <c r="AP2944" i="1"/>
  <c r="AQ2944" i="1"/>
  <c r="AR2944" i="1"/>
  <c r="AS2944" i="1"/>
  <c r="AL2945" i="1"/>
  <c r="AM2945" i="1"/>
  <c r="AN2945" i="1"/>
  <c r="AO2945" i="1"/>
  <c r="AP2945" i="1"/>
  <c r="AQ2945" i="1"/>
  <c r="AR2945" i="1"/>
  <c r="AS2945" i="1"/>
  <c r="AL2946" i="1"/>
  <c r="AM2946" i="1"/>
  <c r="AP2946" i="1"/>
  <c r="AQ2946" i="1"/>
  <c r="AR2946" i="1"/>
  <c r="AS2946" i="1"/>
  <c r="AL2947" i="1"/>
  <c r="AM2947" i="1"/>
  <c r="AN2947" i="1"/>
  <c r="AO2947" i="1"/>
  <c r="AP2947" i="1"/>
  <c r="AQ2947" i="1"/>
  <c r="AR2947" i="1"/>
  <c r="AS2947" i="1"/>
  <c r="AL2948" i="1"/>
  <c r="AM2948" i="1"/>
  <c r="AN2948" i="1"/>
  <c r="AO2948" i="1"/>
  <c r="AP2948" i="1"/>
  <c r="AQ2948" i="1"/>
  <c r="AR2948" i="1"/>
  <c r="AS2948" i="1"/>
  <c r="AL2949" i="1"/>
  <c r="AM2949" i="1"/>
  <c r="AN2949" i="1"/>
  <c r="AO2949" i="1"/>
  <c r="AP2949" i="1"/>
  <c r="AQ2949" i="1"/>
  <c r="AR2949" i="1"/>
  <c r="AS2949" i="1"/>
  <c r="AL2950" i="1"/>
  <c r="AM2950" i="1"/>
  <c r="AP2950" i="1"/>
  <c r="AQ2950" i="1"/>
  <c r="AR2950" i="1"/>
  <c r="AS2950" i="1"/>
  <c r="AL2951" i="1"/>
  <c r="AM2951" i="1"/>
  <c r="AN2951" i="1"/>
  <c r="AO2951" i="1"/>
  <c r="AP2951" i="1"/>
  <c r="AQ2951" i="1"/>
  <c r="AR2951" i="1"/>
  <c r="AS2951" i="1"/>
  <c r="AL2952" i="1"/>
  <c r="AM2952" i="1"/>
  <c r="AN2952" i="1"/>
  <c r="AO2952" i="1"/>
  <c r="AP2952" i="1"/>
  <c r="AQ2952" i="1"/>
  <c r="AR2952" i="1"/>
  <c r="AS2952" i="1"/>
  <c r="AL2953" i="1"/>
  <c r="AM2953" i="1"/>
  <c r="AN2953" i="1"/>
  <c r="AO2953" i="1"/>
  <c r="AP2953" i="1"/>
  <c r="AQ2953" i="1"/>
  <c r="AR2953" i="1"/>
  <c r="AS2953" i="1"/>
  <c r="AL2954" i="1"/>
  <c r="AM2954" i="1"/>
  <c r="AP2954" i="1"/>
  <c r="AQ2954" i="1"/>
  <c r="AR2954" i="1"/>
  <c r="AS2954" i="1"/>
  <c r="AL2955" i="1"/>
  <c r="AM2955" i="1"/>
  <c r="AN2955" i="1"/>
  <c r="AO2955" i="1"/>
  <c r="AP2955" i="1"/>
  <c r="AQ2955" i="1"/>
  <c r="AR2955" i="1"/>
  <c r="AS2955" i="1"/>
  <c r="AL2956" i="1"/>
  <c r="AM2956" i="1"/>
  <c r="AN2956" i="1"/>
  <c r="AO2956" i="1"/>
  <c r="AP2956" i="1"/>
  <c r="AQ2956" i="1"/>
  <c r="AR2956" i="1"/>
  <c r="AS2956" i="1"/>
  <c r="AL2957" i="1"/>
  <c r="AM2957" i="1"/>
  <c r="AN2957" i="1"/>
  <c r="AO2957" i="1"/>
  <c r="AP2957" i="1"/>
  <c r="AQ2957" i="1"/>
  <c r="AR2957" i="1"/>
  <c r="AS2957" i="1"/>
  <c r="AL2958" i="1"/>
  <c r="AM2958" i="1"/>
  <c r="AP2958" i="1"/>
  <c r="AQ2958" i="1"/>
  <c r="AR2958" i="1"/>
  <c r="AS2958" i="1"/>
  <c r="AL2959" i="1"/>
  <c r="AM2959" i="1"/>
  <c r="AN2959" i="1"/>
  <c r="AO2959" i="1"/>
  <c r="AP2959" i="1"/>
  <c r="AQ2959" i="1"/>
  <c r="AR2959" i="1"/>
  <c r="AS2959" i="1"/>
  <c r="AL2960" i="1"/>
  <c r="AM2960" i="1"/>
  <c r="AN2960" i="1"/>
  <c r="AO2960" i="1"/>
  <c r="AP2960" i="1"/>
  <c r="AQ2960" i="1"/>
  <c r="AR2960" i="1"/>
  <c r="AS2960" i="1"/>
  <c r="AL2961" i="1"/>
  <c r="AM2961" i="1"/>
  <c r="AN2961" i="1"/>
  <c r="AO2961" i="1"/>
  <c r="AP2961" i="1"/>
  <c r="AQ2961" i="1"/>
  <c r="AR2961" i="1"/>
  <c r="AS2961" i="1"/>
  <c r="AL2962" i="1"/>
  <c r="AM2962" i="1"/>
  <c r="AP2962" i="1"/>
  <c r="AQ2962" i="1"/>
  <c r="AR2962" i="1"/>
  <c r="AS2962" i="1"/>
  <c r="AL2963" i="1"/>
  <c r="AM2963" i="1"/>
  <c r="AN2963" i="1"/>
  <c r="AO2963" i="1"/>
  <c r="AP2963" i="1"/>
  <c r="AQ2963" i="1"/>
  <c r="AR2963" i="1"/>
  <c r="AS2963" i="1"/>
  <c r="AL2964" i="1"/>
  <c r="AM2964" i="1"/>
  <c r="AN2964" i="1"/>
  <c r="AO2964" i="1"/>
  <c r="AP2964" i="1"/>
  <c r="AQ2964" i="1"/>
  <c r="AR2964" i="1"/>
  <c r="AS2964" i="1"/>
  <c r="AL2965" i="1"/>
  <c r="AM2965" i="1"/>
  <c r="AN2965" i="1"/>
  <c r="AO2965" i="1"/>
  <c r="AP2965" i="1"/>
  <c r="AQ2965" i="1"/>
  <c r="AR2965" i="1"/>
  <c r="AS2965" i="1"/>
  <c r="AL2966" i="1"/>
  <c r="AM2966" i="1"/>
  <c r="AP2966" i="1"/>
  <c r="AQ2966" i="1"/>
  <c r="AR2966" i="1"/>
  <c r="AS2966" i="1"/>
  <c r="AL2967" i="1"/>
  <c r="AM2967" i="1"/>
  <c r="AN2967" i="1"/>
  <c r="AO2967" i="1"/>
  <c r="AP2967" i="1"/>
  <c r="AQ2967" i="1"/>
  <c r="AR2967" i="1"/>
  <c r="AS2967" i="1"/>
  <c r="AL2968" i="1"/>
  <c r="AM2968" i="1"/>
  <c r="AN2968" i="1"/>
  <c r="AO2968" i="1"/>
  <c r="AP2968" i="1"/>
  <c r="AQ2968" i="1"/>
  <c r="AR2968" i="1"/>
  <c r="AS2968" i="1"/>
  <c r="AL2969" i="1"/>
  <c r="AM2969" i="1"/>
  <c r="AN2969" i="1"/>
  <c r="AO2969" i="1"/>
  <c r="AP2969" i="1"/>
  <c r="AQ2969" i="1"/>
  <c r="AR2969" i="1"/>
  <c r="AS2969" i="1"/>
  <c r="AL2970" i="1"/>
  <c r="AM2970" i="1"/>
  <c r="AP2970" i="1"/>
  <c r="AQ2970" i="1"/>
  <c r="AR2970" i="1"/>
  <c r="AS2970" i="1"/>
  <c r="AL2971" i="1"/>
  <c r="AM2971" i="1"/>
  <c r="AN2971" i="1"/>
  <c r="AO2971" i="1"/>
  <c r="AP2971" i="1"/>
  <c r="AQ2971" i="1"/>
  <c r="AR2971" i="1"/>
  <c r="AS2971" i="1"/>
  <c r="AL2972" i="1"/>
  <c r="AM2972" i="1"/>
  <c r="AN2972" i="1"/>
  <c r="AO2972" i="1"/>
  <c r="AP2972" i="1"/>
  <c r="AQ2972" i="1"/>
  <c r="AR2972" i="1"/>
  <c r="AS2972" i="1"/>
  <c r="AL2973" i="1"/>
  <c r="AM2973" i="1"/>
  <c r="AN2973" i="1"/>
  <c r="AO2973" i="1"/>
  <c r="AP2973" i="1"/>
  <c r="AQ2973" i="1"/>
  <c r="AR2973" i="1"/>
  <c r="AS2973" i="1"/>
  <c r="AL2974" i="1"/>
  <c r="AM2974" i="1"/>
  <c r="AP2974" i="1"/>
  <c r="AQ2974" i="1"/>
  <c r="AR2974" i="1"/>
  <c r="AS2974" i="1"/>
  <c r="AL2975" i="1"/>
  <c r="AM2975" i="1"/>
  <c r="AN2975" i="1"/>
  <c r="AO2975" i="1"/>
  <c r="AP2975" i="1"/>
  <c r="AQ2975" i="1"/>
  <c r="AR2975" i="1"/>
  <c r="AS2975" i="1"/>
  <c r="AL2976" i="1"/>
  <c r="AM2976" i="1"/>
  <c r="AN2976" i="1"/>
  <c r="AO2976" i="1"/>
  <c r="AP2976" i="1"/>
  <c r="AQ2976" i="1"/>
  <c r="AR2976" i="1"/>
  <c r="AS2976" i="1"/>
  <c r="AL2977" i="1"/>
  <c r="AM2977" i="1"/>
  <c r="AN2977" i="1"/>
  <c r="AO2977" i="1"/>
  <c r="AP2977" i="1"/>
  <c r="AQ2977" i="1"/>
  <c r="AR2977" i="1"/>
  <c r="AS2977" i="1"/>
  <c r="AL2978" i="1"/>
  <c r="AM2978" i="1"/>
  <c r="AP2978" i="1"/>
  <c r="AQ2978" i="1"/>
  <c r="AR2978" i="1"/>
  <c r="AS2978" i="1"/>
  <c r="AL2979" i="1"/>
  <c r="AM2979" i="1"/>
  <c r="AN2979" i="1"/>
  <c r="AO2979" i="1"/>
  <c r="AP2979" i="1"/>
  <c r="AQ2979" i="1"/>
  <c r="AR2979" i="1"/>
  <c r="AS2979" i="1"/>
  <c r="AL2980" i="1"/>
  <c r="AM2980" i="1"/>
  <c r="AN2980" i="1"/>
  <c r="AO2980" i="1"/>
  <c r="AP2980" i="1"/>
  <c r="AQ2980" i="1"/>
  <c r="AR2980" i="1"/>
  <c r="AS2980" i="1"/>
  <c r="AL2981" i="1"/>
  <c r="AM2981" i="1"/>
  <c r="AN2981" i="1"/>
  <c r="AO2981" i="1"/>
  <c r="AP2981" i="1"/>
  <c r="AQ2981" i="1"/>
  <c r="AR2981" i="1"/>
  <c r="AS2981" i="1"/>
  <c r="AL2982" i="1"/>
  <c r="AM2982" i="1"/>
  <c r="AP2982" i="1"/>
  <c r="AQ2982" i="1"/>
  <c r="AR2982" i="1"/>
  <c r="AS2982" i="1"/>
  <c r="AL2983" i="1"/>
  <c r="AM2983" i="1"/>
  <c r="AN2983" i="1"/>
  <c r="AO2983" i="1"/>
  <c r="AP2983" i="1"/>
  <c r="AQ2983" i="1"/>
  <c r="AR2983" i="1"/>
  <c r="AS2983" i="1"/>
  <c r="AL2984" i="1"/>
  <c r="AM2984" i="1"/>
  <c r="AN2984" i="1"/>
  <c r="AO2984" i="1"/>
  <c r="AP2984" i="1"/>
  <c r="AQ2984" i="1"/>
  <c r="AR2984" i="1"/>
  <c r="AS2984" i="1"/>
  <c r="AL2985" i="1"/>
  <c r="AM2985" i="1"/>
  <c r="AN2985" i="1"/>
  <c r="AO2985" i="1"/>
  <c r="AP2985" i="1"/>
  <c r="AQ2985" i="1"/>
  <c r="AR2985" i="1"/>
  <c r="AS2985" i="1"/>
  <c r="AL2986" i="1"/>
  <c r="AM2986" i="1"/>
  <c r="AP2986" i="1"/>
  <c r="AQ2986" i="1"/>
  <c r="AR2986" i="1"/>
  <c r="AS2986" i="1"/>
  <c r="AL2987" i="1"/>
  <c r="AM2987" i="1"/>
  <c r="AN2987" i="1"/>
  <c r="AO2987" i="1"/>
  <c r="AP2987" i="1"/>
  <c r="AQ2987" i="1"/>
  <c r="AR2987" i="1"/>
  <c r="AS2987" i="1"/>
  <c r="AL2988" i="1"/>
  <c r="AM2988" i="1"/>
  <c r="AN2988" i="1"/>
  <c r="AO2988" i="1"/>
  <c r="AP2988" i="1"/>
  <c r="AQ2988" i="1"/>
  <c r="AR2988" i="1"/>
  <c r="AS2988" i="1"/>
  <c r="AL2989" i="1"/>
  <c r="AM2989" i="1"/>
  <c r="AN2989" i="1"/>
  <c r="AO2989" i="1"/>
  <c r="AP2989" i="1"/>
  <c r="AQ2989" i="1"/>
  <c r="AR2989" i="1"/>
  <c r="AS2989" i="1"/>
  <c r="AL2990" i="1"/>
  <c r="AM2990" i="1"/>
  <c r="AP2990" i="1"/>
  <c r="AQ2990" i="1"/>
  <c r="AR2990" i="1"/>
  <c r="AS2990" i="1"/>
  <c r="AL2991" i="1"/>
  <c r="AM2991" i="1"/>
  <c r="AN2991" i="1"/>
  <c r="AO2991" i="1"/>
  <c r="AP2991" i="1"/>
  <c r="AQ2991" i="1"/>
  <c r="AR2991" i="1"/>
  <c r="AS2991" i="1"/>
  <c r="AL2992" i="1"/>
  <c r="AM2992" i="1"/>
  <c r="AN2992" i="1"/>
  <c r="AO2992" i="1"/>
  <c r="AP2992" i="1"/>
  <c r="AQ2992" i="1"/>
  <c r="AR2992" i="1"/>
  <c r="AS2992" i="1"/>
  <c r="AL2993" i="1"/>
  <c r="AM2993" i="1"/>
  <c r="AN2993" i="1"/>
  <c r="AO2993" i="1"/>
  <c r="AP2993" i="1"/>
  <c r="AQ2993" i="1"/>
  <c r="AR2993" i="1"/>
  <c r="AS2993" i="1"/>
  <c r="AL2994" i="1"/>
  <c r="AM2994" i="1"/>
  <c r="AP2994" i="1"/>
  <c r="AQ2994" i="1"/>
  <c r="AR2994" i="1"/>
  <c r="AS2994" i="1"/>
  <c r="AL2995" i="1"/>
  <c r="AM2995" i="1"/>
  <c r="AN2995" i="1"/>
  <c r="AO2995" i="1"/>
  <c r="AP2995" i="1"/>
  <c r="AQ2995" i="1"/>
  <c r="AR2995" i="1"/>
  <c r="AS2995" i="1"/>
  <c r="AL2996" i="1"/>
  <c r="AM2996" i="1"/>
  <c r="AN2996" i="1"/>
  <c r="AO2996" i="1"/>
  <c r="AP2996" i="1"/>
  <c r="AQ2996" i="1"/>
  <c r="AR2996" i="1"/>
  <c r="AS2996" i="1"/>
  <c r="AL2997" i="1"/>
  <c r="AM2997" i="1"/>
  <c r="AN2997" i="1"/>
  <c r="AO2997" i="1"/>
  <c r="AP2997" i="1"/>
  <c r="AQ2997" i="1"/>
  <c r="AR2997" i="1"/>
  <c r="AS2997" i="1"/>
  <c r="AL2998" i="1"/>
  <c r="AM2998" i="1"/>
  <c r="AP2998" i="1"/>
  <c r="AQ2998" i="1"/>
  <c r="AR2998" i="1"/>
  <c r="AS2998" i="1"/>
  <c r="AL2999" i="1"/>
  <c r="AM2999" i="1"/>
  <c r="AN2999" i="1"/>
  <c r="AO2999" i="1"/>
  <c r="AP2999" i="1"/>
  <c r="AQ2999" i="1"/>
  <c r="AR2999" i="1"/>
  <c r="AS2999" i="1"/>
  <c r="AL3000" i="1"/>
  <c r="AM3000" i="1"/>
  <c r="AN3000" i="1"/>
  <c r="AO3000" i="1"/>
  <c r="AP3000" i="1"/>
  <c r="AQ3000" i="1"/>
  <c r="AR3000" i="1"/>
  <c r="AS3000" i="1"/>
  <c r="AL3001" i="1"/>
  <c r="AM3001" i="1"/>
  <c r="AN3001" i="1"/>
  <c r="AO3001" i="1"/>
  <c r="AP3001" i="1"/>
  <c r="AQ3001" i="1"/>
  <c r="AR3001" i="1"/>
  <c r="AS3001" i="1"/>
  <c r="AL3002" i="1"/>
  <c r="AM3002" i="1"/>
  <c r="AP3002" i="1"/>
  <c r="AQ3002" i="1"/>
  <c r="AR3002" i="1"/>
  <c r="AS3002" i="1"/>
  <c r="AL3003" i="1"/>
  <c r="AM3003" i="1"/>
  <c r="AN3003" i="1"/>
  <c r="AO3003" i="1"/>
  <c r="AP3003" i="1"/>
  <c r="AQ3003" i="1"/>
  <c r="AR3003" i="1"/>
  <c r="AS3003" i="1"/>
  <c r="AL3004" i="1"/>
  <c r="AM3004" i="1"/>
  <c r="AN3004" i="1"/>
  <c r="AO3004" i="1"/>
  <c r="AP3004" i="1"/>
  <c r="AQ3004" i="1"/>
  <c r="AR3004" i="1"/>
  <c r="AS3004" i="1"/>
  <c r="AL3005" i="1"/>
  <c r="AM3005" i="1"/>
  <c r="AN3005" i="1"/>
  <c r="AO3005" i="1"/>
  <c r="AP3005" i="1"/>
  <c r="AQ3005" i="1"/>
  <c r="AR3005" i="1"/>
  <c r="AS3005" i="1"/>
  <c r="AL3006" i="1"/>
  <c r="AM3006" i="1"/>
  <c r="AP3006" i="1"/>
  <c r="AQ3006" i="1"/>
  <c r="AR3006" i="1"/>
  <c r="AS3006" i="1"/>
  <c r="AL3007" i="1"/>
  <c r="AM3007" i="1"/>
  <c r="AN3007" i="1"/>
  <c r="AO3007" i="1"/>
  <c r="AP3007" i="1"/>
  <c r="AQ3007" i="1"/>
  <c r="AR3007" i="1"/>
  <c r="AS3007" i="1"/>
  <c r="AL3008" i="1"/>
  <c r="AM3008" i="1"/>
  <c r="AN3008" i="1"/>
  <c r="AO3008" i="1"/>
  <c r="AP3008" i="1"/>
  <c r="AQ3008" i="1"/>
  <c r="AR3008" i="1"/>
  <c r="AS3008" i="1"/>
  <c r="AL3009" i="1"/>
  <c r="AM3009" i="1"/>
  <c r="AN3009" i="1"/>
  <c r="AO3009" i="1"/>
  <c r="AP3009" i="1"/>
  <c r="AQ3009" i="1"/>
  <c r="AR3009" i="1"/>
  <c r="AS3009" i="1"/>
  <c r="AL3010" i="1"/>
  <c r="AM3010" i="1"/>
  <c r="AP3010" i="1"/>
  <c r="AQ3010" i="1"/>
  <c r="AR3010" i="1"/>
  <c r="AS3010" i="1"/>
  <c r="AL3011" i="1"/>
  <c r="AM3011" i="1"/>
  <c r="AN3011" i="1"/>
  <c r="AO3011" i="1"/>
  <c r="AP3011" i="1"/>
  <c r="AQ3011" i="1"/>
  <c r="AR3011" i="1"/>
  <c r="AS3011" i="1"/>
  <c r="AL3012" i="1"/>
  <c r="AM3012" i="1"/>
  <c r="AN3012" i="1"/>
  <c r="AO3012" i="1"/>
  <c r="AP3012" i="1"/>
  <c r="AQ3012" i="1"/>
  <c r="AR3012" i="1"/>
  <c r="AS3012" i="1"/>
  <c r="AL3013" i="1"/>
  <c r="AM3013" i="1"/>
  <c r="AN3013" i="1"/>
  <c r="AO3013" i="1"/>
  <c r="AP3013" i="1"/>
  <c r="AQ3013" i="1"/>
  <c r="AR3013" i="1"/>
  <c r="AS3013" i="1"/>
  <c r="AL3014" i="1"/>
  <c r="AM3014" i="1"/>
  <c r="AP3014" i="1"/>
  <c r="AQ3014" i="1"/>
  <c r="AR3014" i="1"/>
  <c r="AS3014" i="1"/>
  <c r="AL3015" i="1"/>
  <c r="AM3015" i="1"/>
  <c r="AN3015" i="1"/>
  <c r="AO3015" i="1"/>
  <c r="AP3015" i="1"/>
  <c r="AQ3015" i="1"/>
  <c r="AR3015" i="1"/>
  <c r="AS3015" i="1"/>
  <c r="AL3016" i="1"/>
  <c r="AM3016" i="1"/>
  <c r="AN3016" i="1"/>
  <c r="AO3016" i="1"/>
  <c r="AP3016" i="1"/>
  <c r="AQ3016" i="1"/>
  <c r="AR3016" i="1"/>
  <c r="AS3016" i="1"/>
  <c r="AL3017" i="1"/>
  <c r="AM3017" i="1"/>
  <c r="AN3017" i="1"/>
  <c r="AO3017" i="1"/>
  <c r="AP3017" i="1"/>
  <c r="AQ3017" i="1"/>
  <c r="AR3017" i="1"/>
  <c r="AS3017" i="1"/>
  <c r="AL3018" i="1"/>
  <c r="AM3018" i="1"/>
  <c r="AP3018" i="1"/>
  <c r="AQ3018" i="1"/>
  <c r="AR3018" i="1"/>
  <c r="AS3018" i="1"/>
  <c r="AL3019" i="1"/>
  <c r="AM3019" i="1"/>
  <c r="AN3019" i="1"/>
  <c r="AO3019" i="1"/>
  <c r="AP3019" i="1"/>
  <c r="AQ3019" i="1"/>
  <c r="AR3019" i="1"/>
  <c r="AS3019" i="1"/>
  <c r="AL3020" i="1"/>
  <c r="AM3020" i="1"/>
  <c r="AN3020" i="1"/>
  <c r="AO3020" i="1"/>
  <c r="AP3020" i="1"/>
  <c r="AQ3020" i="1"/>
  <c r="AR3020" i="1"/>
  <c r="AS3020" i="1"/>
  <c r="AL3021" i="1"/>
  <c r="AM3021" i="1"/>
  <c r="AN3021" i="1"/>
  <c r="AO3021" i="1"/>
  <c r="AP3021" i="1"/>
  <c r="AQ3021" i="1"/>
  <c r="AR3021" i="1"/>
  <c r="AS3021" i="1"/>
  <c r="AL3022" i="1"/>
  <c r="AM3022" i="1"/>
  <c r="AP3022" i="1"/>
  <c r="AQ3022" i="1"/>
  <c r="AR3022" i="1"/>
  <c r="AS3022" i="1"/>
  <c r="AL3023" i="1"/>
  <c r="AM3023" i="1"/>
  <c r="AN3023" i="1"/>
  <c r="AO3023" i="1"/>
  <c r="AP3023" i="1"/>
  <c r="AQ3023" i="1"/>
  <c r="AR3023" i="1"/>
  <c r="AS3023" i="1"/>
  <c r="AL3024" i="1"/>
  <c r="AM3024" i="1"/>
  <c r="AN3024" i="1"/>
  <c r="AO3024" i="1"/>
  <c r="AP3024" i="1"/>
  <c r="AQ3024" i="1"/>
  <c r="AR3024" i="1"/>
  <c r="AS3024" i="1"/>
  <c r="AL3025" i="1"/>
  <c r="AM3025" i="1"/>
  <c r="AN3025" i="1"/>
  <c r="AO3025" i="1"/>
  <c r="AP3025" i="1"/>
  <c r="AQ3025" i="1"/>
  <c r="AR3025" i="1"/>
  <c r="AS3025" i="1"/>
  <c r="AL3026" i="1"/>
  <c r="AM3026" i="1"/>
  <c r="AP3026" i="1"/>
  <c r="AQ3026" i="1"/>
  <c r="AR3026" i="1"/>
  <c r="AS3026" i="1"/>
  <c r="AL3027" i="1"/>
  <c r="AM3027" i="1"/>
  <c r="AN3027" i="1"/>
  <c r="AO3027" i="1"/>
  <c r="AP3027" i="1"/>
  <c r="AQ3027" i="1"/>
  <c r="AR3027" i="1"/>
  <c r="AS3027" i="1"/>
  <c r="AL3028" i="1"/>
  <c r="AM3028" i="1"/>
  <c r="AN3028" i="1"/>
  <c r="AO3028" i="1"/>
  <c r="AP3028" i="1"/>
  <c r="AQ3028" i="1"/>
  <c r="AR3028" i="1"/>
  <c r="AS3028" i="1"/>
  <c r="AL3029" i="1"/>
  <c r="AM3029" i="1"/>
  <c r="AN3029" i="1"/>
  <c r="AO3029" i="1"/>
  <c r="AP3029" i="1"/>
  <c r="AQ3029" i="1"/>
  <c r="AR3029" i="1"/>
  <c r="AS3029" i="1"/>
  <c r="AL3030" i="1"/>
  <c r="AM3030" i="1"/>
  <c r="AP3030" i="1"/>
  <c r="AQ3030" i="1"/>
  <c r="AR3030" i="1"/>
  <c r="AS3030" i="1"/>
  <c r="AL3031" i="1"/>
  <c r="AM3031" i="1"/>
  <c r="AN3031" i="1"/>
  <c r="AO3031" i="1"/>
  <c r="AP3031" i="1"/>
  <c r="AQ3031" i="1"/>
  <c r="AR3031" i="1"/>
  <c r="AS3031" i="1"/>
  <c r="AL3032" i="1"/>
  <c r="AM3032" i="1"/>
  <c r="AN3032" i="1"/>
  <c r="AO3032" i="1"/>
  <c r="AP3032" i="1"/>
  <c r="AQ3032" i="1"/>
  <c r="AR3032" i="1"/>
  <c r="AS3032" i="1"/>
  <c r="AL3033" i="1"/>
  <c r="AM3033" i="1"/>
  <c r="AN3033" i="1"/>
  <c r="AO3033" i="1"/>
  <c r="AP3033" i="1"/>
  <c r="AQ3033" i="1"/>
  <c r="AR3033" i="1"/>
  <c r="AS3033" i="1"/>
  <c r="AL3034" i="1"/>
  <c r="AM3034" i="1"/>
  <c r="AP3034" i="1"/>
  <c r="AQ3034" i="1"/>
  <c r="AR3034" i="1"/>
  <c r="AS3034" i="1"/>
  <c r="AL3035" i="1"/>
  <c r="AM3035" i="1"/>
  <c r="AN3035" i="1"/>
  <c r="AO3035" i="1"/>
  <c r="AP3035" i="1"/>
  <c r="AQ3035" i="1"/>
  <c r="AR3035" i="1"/>
  <c r="AS3035" i="1"/>
  <c r="AL3036" i="1"/>
  <c r="AM3036" i="1"/>
  <c r="AN3036" i="1"/>
  <c r="AO3036" i="1"/>
  <c r="AP3036" i="1"/>
  <c r="AQ3036" i="1"/>
  <c r="AR3036" i="1"/>
  <c r="AS3036" i="1"/>
  <c r="AL3037" i="1"/>
  <c r="AM3037" i="1"/>
  <c r="AN3037" i="1"/>
  <c r="AO3037" i="1"/>
  <c r="AP3037" i="1"/>
  <c r="AQ3037" i="1"/>
  <c r="AR3037" i="1"/>
  <c r="AS3037" i="1"/>
  <c r="AL3038" i="1"/>
  <c r="AM3038" i="1"/>
  <c r="AP3038" i="1"/>
  <c r="AQ3038" i="1"/>
  <c r="AR3038" i="1"/>
  <c r="AS3038" i="1"/>
  <c r="AL3039" i="1"/>
  <c r="AM3039" i="1"/>
  <c r="AN3039" i="1"/>
  <c r="AO3039" i="1"/>
  <c r="AP3039" i="1"/>
  <c r="AQ3039" i="1"/>
  <c r="AR3039" i="1"/>
  <c r="AS3039" i="1"/>
  <c r="AL3040" i="1"/>
  <c r="AM3040" i="1"/>
  <c r="AN3040" i="1"/>
  <c r="AO3040" i="1"/>
  <c r="AP3040" i="1"/>
  <c r="AQ3040" i="1"/>
  <c r="AR3040" i="1"/>
  <c r="AS3040" i="1"/>
  <c r="AL3041" i="1"/>
  <c r="AM3041" i="1"/>
  <c r="AN3041" i="1"/>
  <c r="AO3041" i="1"/>
  <c r="AP3041" i="1"/>
  <c r="AQ3041" i="1"/>
  <c r="AR3041" i="1"/>
  <c r="AS3041" i="1"/>
  <c r="AL3042" i="1"/>
  <c r="AM3042" i="1"/>
  <c r="AP3042" i="1"/>
  <c r="AQ3042" i="1"/>
  <c r="AR3042" i="1"/>
  <c r="AS3042" i="1"/>
  <c r="AL3043" i="1"/>
  <c r="AM3043" i="1"/>
  <c r="AN3043" i="1"/>
  <c r="AO3043" i="1"/>
  <c r="AP3043" i="1"/>
  <c r="AQ3043" i="1"/>
  <c r="AR3043" i="1"/>
  <c r="AS3043" i="1"/>
  <c r="AL3044" i="1"/>
  <c r="AM3044" i="1"/>
  <c r="AN3044" i="1"/>
  <c r="AO3044" i="1"/>
  <c r="AP3044" i="1"/>
  <c r="AQ3044" i="1"/>
  <c r="AR3044" i="1"/>
  <c r="AS3044" i="1"/>
  <c r="AL3045" i="1"/>
  <c r="AM3045" i="1"/>
  <c r="AN3045" i="1"/>
  <c r="AO3045" i="1"/>
  <c r="AP3045" i="1"/>
  <c r="AQ3045" i="1"/>
  <c r="AR3045" i="1"/>
  <c r="AS3045" i="1"/>
  <c r="AL3046" i="1"/>
  <c r="AM3046" i="1"/>
  <c r="AP3046" i="1"/>
  <c r="AQ3046" i="1"/>
  <c r="AR3046" i="1"/>
  <c r="AS3046" i="1"/>
  <c r="AL3047" i="1"/>
  <c r="AM3047" i="1"/>
  <c r="AN3047" i="1"/>
  <c r="AO3047" i="1"/>
  <c r="AP3047" i="1"/>
  <c r="AQ3047" i="1"/>
  <c r="AR3047" i="1"/>
  <c r="AS3047" i="1"/>
  <c r="AL3048" i="1"/>
  <c r="AM3048" i="1"/>
  <c r="AN3048" i="1"/>
  <c r="AO3048" i="1"/>
  <c r="AP3048" i="1"/>
  <c r="AQ3048" i="1"/>
  <c r="AR3048" i="1"/>
  <c r="AS3048" i="1"/>
  <c r="AL3049" i="1"/>
  <c r="AM3049" i="1"/>
  <c r="AN3049" i="1"/>
  <c r="AO3049" i="1"/>
  <c r="AP3049" i="1"/>
  <c r="AQ3049" i="1"/>
  <c r="AR3049" i="1"/>
  <c r="AS3049" i="1"/>
  <c r="AL3050" i="1"/>
  <c r="AM3050" i="1"/>
  <c r="AN3050" i="1"/>
  <c r="AO3050" i="1"/>
  <c r="AP3050" i="1"/>
  <c r="AQ3050" i="1"/>
  <c r="AR3050" i="1"/>
  <c r="AS3050" i="1"/>
  <c r="AL3051" i="1"/>
  <c r="AM3051" i="1"/>
  <c r="AN3051" i="1"/>
  <c r="AO3051" i="1"/>
  <c r="AP3051" i="1"/>
  <c r="AQ3051" i="1"/>
  <c r="AR3051" i="1"/>
  <c r="AS3051" i="1"/>
  <c r="AL3052" i="1"/>
  <c r="AM3052" i="1"/>
  <c r="AN3052" i="1"/>
  <c r="AO3052" i="1"/>
  <c r="AP3052" i="1"/>
  <c r="AQ3052" i="1"/>
  <c r="AR3052" i="1"/>
  <c r="AS3052" i="1"/>
  <c r="AL3053" i="1"/>
  <c r="AM3053" i="1"/>
  <c r="AN3053" i="1"/>
  <c r="AO3053" i="1"/>
  <c r="AP3053" i="1"/>
  <c r="AQ3053" i="1"/>
  <c r="AR3053" i="1"/>
  <c r="AS3053" i="1"/>
  <c r="AL3054" i="1"/>
  <c r="AM3054" i="1"/>
  <c r="AN3054" i="1"/>
  <c r="AO3054" i="1"/>
  <c r="AP3054" i="1"/>
  <c r="AQ3054" i="1"/>
  <c r="AR3054" i="1"/>
  <c r="AS3054" i="1"/>
  <c r="AL3055" i="1"/>
  <c r="AM3055" i="1"/>
  <c r="AN3055" i="1"/>
  <c r="AO3055" i="1"/>
  <c r="AP3055" i="1"/>
  <c r="AQ3055" i="1"/>
  <c r="AR3055" i="1"/>
  <c r="AS3055" i="1"/>
  <c r="AL3056" i="1"/>
  <c r="AM3056" i="1"/>
  <c r="AN3056" i="1"/>
  <c r="AO3056" i="1"/>
  <c r="AP3056" i="1"/>
  <c r="AQ3056" i="1"/>
  <c r="AR3056" i="1"/>
  <c r="AS3056" i="1"/>
  <c r="AL3057" i="1"/>
  <c r="AM3057" i="1"/>
  <c r="AN3057" i="1"/>
  <c r="AO3057" i="1"/>
  <c r="AP3057" i="1"/>
  <c r="AQ3057" i="1"/>
  <c r="AR3057" i="1"/>
  <c r="AS3057" i="1"/>
  <c r="AL3058" i="1"/>
  <c r="AM3058" i="1"/>
  <c r="AN3058" i="1"/>
  <c r="AO3058" i="1"/>
  <c r="AP3058" i="1"/>
  <c r="AQ3058" i="1"/>
  <c r="AR3058" i="1"/>
  <c r="AS3058" i="1"/>
  <c r="AL3059" i="1"/>
  <c r="AM3059" i="1"/>
  <c r="AN3059" i="1"/>
  <c r="AO3059" i="1"/>
  <c r="AP3059" i="1"/>
  <c r="AQ3059" i="1"/>
  <c r="AR3059" i="1"/>
  <c r="AS3059" i="1"/>
  <c r="AL3060" i="1"/>
  <c r="AM3060" i="1"/>
  <c r="AN3060" i="1"/>
  <c r="AO3060" i="1"/>
  <c r="AP3060" i="1"/>
  <c r="AQ3060" i="1"/>
  <c r="AR3060" i="1"/>
  <c r="AS3060" i="1"/>
  <c r="AL3061" i="1"/>
  <c r="AM3061" i="1"/>
  <c r="AN3061" i="1"/>
  <c r="AO3061" i="1"/>
  <c r="AP3061" i="1"/>
  <c r="AQ3061" i="1"/>
  <c r="AR3061" i="1"/>
  <c r="AS3061" i="1"/>
  <c r="AL3062" i="1"/>
  <c r="AM3062" i="1"/>
  <c r="AN3062" i="1"/>
  <c r="AO3062" i="1"/>
  <c r="AP3062" i="1"/>
  <c r="AQ3062" i="1"/>
  <c r="AR3062" i="1"/>
  <c r="AS3062" i="1"/>
  <c r="AL3063" i="1"/>
  <c r="AM3063" i="1"/>
  <c r="AN3063" i="1"/>
  <c r="AO3063" i="1"/>
  <c r="AP3063" i="1"/>
  <c r="AQ3063" i="1"/>
  <c r="AR3063" i="1"/>
  <c r="AS3063" i="1"/>
  <c r="AL3064" i="1"/>
  <c r="AM3064" i="1"/>
  <c r="AN3064" i="1"/>
  <c r="AO3064" i="1"/>
  <c r="AP3064" i="1"/>
  <c r="AQ3064" i="1"/>
  <c r="AR3064" i="1"/>
  <c r="AS3064" i="1"/>
  <c r="AL3065" i="1"/>
  <c r="AM3065" i="1"/>
  <c r="AN3065" i="1"/>
  <c r="AO3065" i="1"/>
  <c r="AP3065" i="1"/>
  <c r="AQ3065" i="1"/>
  <c r="AR3065" i="1"/>
  <c r="AS3065" i="1"/>
  <c r="AL3066" i="1"/>
  <c r="AM3066" i="1"/>
  <c r="AN3066" i="1"/>
  <c r="AO3066" i="1"/>
  <c r="AP3066" i="1"/>
  <c r="AQ3066" i="1"/>
  <c r="AR3066" i="1"/>
  <c r="AS3066" i="1"/>
  <c r="AL3067" i="1"/>
  <c r="AM3067" i="1"/>
  <c r="AN3067" i="1"/>
  <c r="AO3067" i="1"/>
  <c r="AP3067" i="1"/>
  <c r="AQ3067" i="1"/>
  <c r="AR3067" i="1"/>
  <c r="AS3067" i="1"/>
  <c r="AL3068" i="1"/>
  <c r="AM3068" i="1"/>
  <c r="AN3068" i="1"/>
  <c r="AO3068" i="1"/>
  <c r="AP3068" i="1"/>
  <c r="AQ3068" i="1"/>
  <c r="AR3068" i="1"/>
  <c r="AS3068" i="1"/>
  <c r="AL3069" i="1"/>
  <c r="AM3069" i="1"/>
  <c r="AN3069" i="1"/>
  <c r="AO3069" i="1"/>
  <c r="AP3069" i="1"/>
  <c r="AQ3069" i="1"/>
  <c r="AR3069" i="1"/>
  <c r="AS3069" i="1"/>
  <c r="AL3070" i="1"/>
  <c r="AM3070" i="1"/>
  <c r="AN3070" i="1"/>
  <c r="AO3070" i="1"/>
  <c r="AP3070" i="1"/>
  <c r="AQ3070" i="1"/>
  <c r="AR3070" i="1"/>
  <c r="AS3070" i="1"/>
  <c r="AL3071" i="1"/>
  <c r="AM3071" i="1"/>
  <c r="AN3071" i="1"/>
  <c r="AO3071" i="1"/>
  <c r="AP3071" i="1"/>
  <c r="AQ3071" i="1"/>
  <c r="AR3071" i="1"/>
  <c r="AS3071" i="1"/>
  <c r="AL3072" i="1"/>
  <c r="AM3072" i="1"/>
  <c r="AN3072" i="1"/>
  <c r="AO3072" i="1"/>
  <c r="AP3072" i="1"/>
  <c r="AQ3072" i="1"/>
  <c r="AR3072" i="1"/>
  <c r="AS3072" i="1"/>
  <c r="AL3073" i="1"/>
  <c r="AM3073" i="1"/>
  <c r="AN3073" i="1"/>
  <c r="AO3073" i="1"/>
  <c r="AP3073" i="1"/>
  <c r="AQ3073" i="1"/>
  <c r="AR3073" i="1"/>
  <c r="AS3073" i="1"/>
  <c r="AL3074" i="1"/>
  <c r="AM3074" i="1"/>
  <c r="AN3074" i="1"/>
  <c r="AO3074" i="1"/>
  <c r="AP3074" i="1"/>
  <c r="AQ3074" i="1"/>
  <c r="AR3074" i="1"/>
  <c r="AS3074" i="1"/>
  <c r="AL3075" i="1"/>
  <c r="AM3075" i="1"/>
  <c r="AN3075" i="1"/>
  <c r="AO3075" i="1"/>
  <c r="AP3075" i="1"/>
  <c r="AQ3075" i="1"/>
  <c r="AR3075" i="1"/>
  <c r="AS3075" i="1"/>
  <c r="AL3076" i="1"/>
  <c r="AM3076" i="1"/>
  <c r="AN3076" i="1"/>
  <c r="AO3076" i="1"/>
  <c r="AP3076" i="1"/>
  <c r="AQ3076" i="1"/>
  <c r="AR3076" i="1"/>
  <c r="AS3076" i="1"/>
  <c r="AL3077" i="1"/>
  <c r="AM3077" i="1"/>
  <c r="AN3077" i="1"/>
  <c r="AO3077" i="1"/>
  <c r="AP3077" i="1"/>
  <c r="AQ3077" i="1"/>
  <c r="AR3077" i="1"/>
  <c r="AS3077" i="1"/>
  <c r="AL3078" i="1"/>
  <c r="AM3078" i="1"/>
  <c r="AN3078" i="1"/>
  <c r="AO3078" i="1"/>
  <c r="AP3078" i="1"/>
  <c r="AQ3078" i="1"/>
  <c r="AR3078" i="1"/>
  <c r="AS3078" i="1"/>
  <c r="AL3079" i="1"/>
  <c r="AM3079" i="1"/>
  <c r="AN3079" i="1"/>
  <c r="AO3079" i="1"/>
  <c r="AP3079" i="1"/>
  <c r="AQ3079" i="1"/>
  <c r="AR3079" i="1"/>
  <c r="AS3079" i="1"/>
  <c r="AL3080" i="1"/>
  <c r="AM3080" i="1"/>
  <c r="AN3080" i="1"/>
  <c r="AO3080" i="1"/>
  <c r="AP3080" i="1"/>
  <c r="AQ3080" i="1"/>
  <c r="AR3080" i="1"/>
  <c r="AS3080" i="1"/>
  <c r="AL3081" i="1"/>
  <c r="AM3081" i="1"/>
  <c r="AN3081" i="1"/>
  <c r="AO3081" i="1"/>
  <c r="AP3081" i="1"/>
  <c r="AQ3081" i="1"/>
  <c r="AR3081" i="1"/>
  <c r="AS3081" i="1"/>
  <c r="AL3082" i="1"/>
  <c r="AM3082" i="1"/>
  <c r="AN3082" i="1"/>
  <c r="AO3082" i="1"/>
  <c r="AP3082" i="1"/>
  <c r="AQ3082" i="1"/>
  <c r="AR3082" i="1"/>
  <c r="AS3082" i="1"/>
  <c r="AL3083" i="1"/>
  <c r="AM3083" i="1"/>
  <c r="AN3083" i="1"/>
  <c r="AO3083" i="1"/>
  <c r="AP3083" i="1"/>
  <c r="AQ3083" i="1"/>
  <c r="AR3083" i="1"/>
  <c r="AS3083" i="1"/>
  <c r="AL3084" i="1"/>
  <c r="AM3084" i="1"/>
  <c r="AN3084" i="1"/>
  <c r="AO3084" i="1"/>
  <c r="AP3084" i="1"/>
  <c r="AQ3084" i="1"/>
  <c r="AR3084" i="1"/>
  <c r="AS3084" i="1"/>
  <c r="AL3085" i="1"/>
  <c r="AM3085" i="1"/>
  <c r="AN3085" i="1"/>
  <c r="AO3085" i="1"/>
  <c r="AP3085" i="1"/>
  <c r="AQ3085" i="1"/>
  <c r="AR3085" i="1"/>
  <c r="AS3085" i="1"/>
  <c r="AL3086" i="1"/>
  <c r="AM3086" i="1"/>
  <c r="AN3086" i="1"/>
  <c r="AO3086" i="1"/>
  <c r="AP3086" i="1"/>
  <c r="AQ3086" i="1"/>
  <c r="AR3086" i="1"/>
  <c r="AS3086" i="1"/>
  <c r="AL3087" i="1"/>
  <c r="AM3087" i="1"/>
  <c r="AN3087" i="1"/>
  <c r="AO3087" i="1"/>
  <c r="AP3087" i="1"/>
  <c r="AQ3087" i="1"/>
  <c r="AR3087" i="1"/>
  <c r="AS3087" i="1"/>
  <c r="AL3088" i="1"/>
  <c r="AM3088" i="1"/>
  <c r="AN3088" i="1"/>
  <c r="AO3088" i="1"/>
  <c r="AP3088" i="1"/>
  <c r="AQ3088" i="1"/>
  <c r="AR3088" i="1"/>
  <c r="AS3088" i="1"/>
  <c r="AL3089" i="1"/>
  <c r="AM3089" i="1"/>
  <c r="AN3089" i="1"/>
  <c r="AO3089" i="1"/>
  <c r="AP3089" i="1"/>
  <c r="AQ3089" i="1"/>
  <c r="AR3089" i="1"/>
  <c r="AS3089" i="1"/>
  <c r="AL3090" i="1"/>
  <c r="AM3090" i="1"/>
  <c r="AN3090" i="1"/>
  <c r="AO3090" i="1"/>
  <c r="AP3090" i="1"/>
  <c r="AQ3090" i="1"/>
  <c r="AR3090" i="1"/>
  <c r="AS3090" i="1"/>
  <c r="AL3091" i="1"/>
  <c r="AM3091" i="1"/>
  <c r="AN3091" i="1"/>
  <c r="AO3091" i="1"/>
  <c r="AP3091" i="1"/>
  <c r="AQ3091" i="1"/>
  <c r="AR3091" i="1"/>
  <c r="AS3091" i="1"/>
  <c r="AL3092" i="1"/>
  <c r="AM3092" i="1"/>
  <c r="AN3092" i="1"/>
  <c r="AO3092" i="1"/>
  <c r="AP3092" i="1"/>
  <c r="AQ3092" i="1"/>
  <c r="AR3092" i="1"/>
  <c r="AS3092" i="1"/>
  <c r="AL3093" i="1"/>
  <c r="AM3093" i="1"/>
  <c r="AN3093" i="1"/>
  <c r="AO3093" i="1"/>
  <c r="AP3093" i="1"/>
  <c r="AQ3093" i="1"/>
  <c r="AR3093" i="1"/>
  <c r="AS3093" i="1"/>
  <c r="AL3094" i="1"/>
  <c r="AM3094" i="1"/>
  <c r="AN3094" i="1"/>
  <c r="AO3094" i="1"/>
  <c r="AP3094" i="1"/>
  <c r="AQ3094" i="1"/>
  <c r="AR3094" i="1"/>
  <c r="AS3094" i="1"/>
  <c r="AL3095" i="1"/>
  <c r="AM3095" i="1"/>
  <c r="AN3095" i="1"/>
  <c r="AO3095" i="1"/>
  <c r="AP3095" i="1"/>
  <c r="AQ3095" i="1"/>
  <c r="AR3095" i="1"/>
  <c r="AS3095" i="1"/>
  <c r="AL3096" i="1"/>
  <c r="AM3096" i="1"/>
  <c r="AN3096" i="1"/>
  <c r="AO3096" i="1"/>
  <c r="AP3096" i="1"/>
  <c r="AQ3096" i="1"/>
  <c r="AR3096" i="1"/>
  <c r="AS3096" i="1"/>
  <c r="AL3097" i="1"/>
  <c r="AM3097" i="1"/>
  <c r="AN3097" i="1"/>
  <c r="AO3097" i="1"/>
  <c r="AP3097" i="1"/>
  <c r="AQ3097" i="1"/>
  <c r="AR3097" i="1"/>
  <c r="AS3097" i="1"/>
  <c r="AL3098" i="1"/>
  <c r="AM3098" i="1"/>
  <c r="AN3098" i="1"/>
  <c r="AO3098" i="1"/>
  <c r="AP3098" i="1"/>
  <c r="AQ3098" i="1"/>
  <c r="AR3098" i="1"/>
  <c r="AS3098" i="1"/>
  <c r="AL3099" i="1"/>
  <c r="AM3099" i="1"/>
  <c r="AN3099" i="1"/>
  <c r="AO3099" i="1"/>
  <c r="AP3099" i="1"/>
  <c r="AQ3099" i="1"/>
  <c r="AR3099" i="1"/>
  <c r="AS3099" i="1"/>
  <c r="AL3100" i="1"/>
  <c r="AM3100" i="1"/>
  <c r="AN3100" i="1"/>
  <c r="AO3100" i="1"/>
  <c r="AP3100" i="1"/>
  <c r="AQ3100" i="1"/>
  <c r="AR3100" i="1"/>
  <c r="AS3100" i="1"/>
  <c r="AL3101" i="1"/>
  <c r="AM3101" i="1"/>
  <c r="AN3101" i="1"/>
  <c r="AO3101" i="1"/>
  <c r="AP3101" i="1"/>
  <c r="AQ3101" i="1"/>
  <c r="AR3101" i="1"/>
  <c r="AS3101" i="1"/>
  <c r="AL3102" i="1"/>
  <c r="AM3102" i="1"/>
  <c r="AN3102" i="1"/>
  <c r="AO3102" i="1"/>
  <c r="AP3102" i="1"/>
  <c r="AQ3102" i="1"/>
  <c r="AR3102" i="1"/>
  <c r="AS3102" i="1"/>
  <c r="AL3103" i="1"/>
  <c r="AM3103" i="1"/>
  <c r="AN3103" i="1"/>
  <c r="AO3103" i="1"/>
  <c r="AP3103" i="1"/>
  <c r="AQ3103" i="1"/>
  <c r="AR3103" i="1"/>
  <c r="AS3103" i="1"/>
  <c r="AL3104" i="1"/>
  <c r="AM3104" i="1"/>
  <c r="AN3104" i="1"/>
  <c r="AO3104" i="1"/>
  <c r="AP3104" i="1"/>
  <c r="AQ3104" i="1"/>
  <c r="AR3104" i="1"/>
  <c r="AS3104" i="1"/>
  <c r="AL3105" i="1"/>
  <c r="AM3105" i="1"/>
  <c r="AN3105" i="1"/>
  <c r="AO3105" i="1"/>
  <c r="AP3105" i="1"/>
  <c r="AQ3105" i="1"/>
  <c r="AR3105" i="1"/>
  <c r="AS3105" i="1"/>
  <c r="AL3106" i="1"/>
  <c r="AM3106" i="1"/>
  <c r="AN3106" i="1"/>
  <c r="AO3106" i="1"/>
  <c r="AP3106" i="1"/>
  <c r="AQ3106" i="1"/>
  <c r="AR3106" i="1"/>
  <c r="AS3106" i="1"/>
  <c r="AL3107" i="1"/>
  <c r="AM3107" i="1"/>
  <c r="AN3107" i="1"/>
  <c r="AO3107" i="1"/>
  <c r="AP3107" i="1"/>
  <c r="AQ3107" i="1"/>
  <c r="AR3107" i="1"/>
  <c r="AS3107" i="1"/>
  <c r="AL3108" i="1"/>
  <c r="AM3108" i="1"/>
  <c r="AN3108" i="1"/>
  <c r="AO3108" i="1"/>
  <c r="AP3108" i="1"/>
  <c r="AQ3108" i="1"/>
  <c r="AR3108" i="1"/>
  <c r="AS3108" i="1"/>
  <c r="AL3109" i="1"/>
  <c r="AM3109" i="1"/>
  <c r="AN3109" i="1"/>
  <c r="AO3109" i="1"/>
  <c r="AP3109" i="1"/>
  <c r="AQ3109" i="1"/>
  <c r="AR3109" i="1"/>
  <c r="AS3109" i="1"/>
  <c r="AL3110" i="1"/>
  <c r="AM3110" i="1"/>
  <c r="AN3110" i="1"/>
  <c r="AO3110" i="1"/>
  <c r="AP3110" i="1"/>
  <c r="AQ3110" i="1"/>
  <c r="AR3110" i="1"/>
  <c r="AS3110" i="1"/>
  <c r="AL3111" i="1"/>
  <c r="AM3111" i="1"/>
  <c r="AN3111" i="1"/>
  <c r="AO3111" i="1"/>
  <c r="AP3111" i="1"/>
  <c r="AQ3111" i="1"/>
  <c r="AR3111" i="1"/>
  <c r="AS3111" i="1"/>
  <c r="AL3112" i="1"/>
  <c r="AM3112" i="1"/>
  <c r="AN3112" i="1"/>
  <c r="AO3112" i="1"/>
  <c r="AP3112" i="1"/>
  <c r="AQ3112" i="1"/>
  <c r="AR3112" i="1"/>
  <c r="AS3112" i="1"/>
  <c r="AL3113" i="1"/>
  <c r="AM3113" i="1"/>
  <c r="AN3113" i="1"/>
  <c r="AO3113" i="1"/>
  <c r="AP3113" i="1"/>
  <c r="AQ3113" i="1"/>
  <c r="AR3113" i="1"/>
  <c r="AS3113" i="1"/>
  <c r="AL3114" i="1"/>
  <c r="AM3114" i="1"/>
  <c r="AN3114" i="1"/>
  <c r="AO3114" i="1"/>
  <c r="AP3114" i="1"/>
  <c r="AQ3114" i="1"/>
  <c r="AR3114" i="1"/>
  <c r="AS3114" i="1"/>
  <c r="AL3115" i="1"/>
  <c r="AM3115" i="1"/>
  <c r="AN3115" i="1"/>
  <c r="AO3115" i="1"/>
  <c r="AP3115" i="1"/>
  <c r="AQ3115" i="1"/>
  <c r="AR3115" i="1"/>
  <c r="AS3115" i="1"/>
  <c r="AL3116" i="1"/>
  <c r="AM3116" i="1"/>
  <c r="AN3116" i="1"/>
  <c r="AO3116" i="1"/>
  <c r="AP3116" i="1"/>
  <c r="AQ3116" i="1"/>
  <c r="AR3116" i="1"/>
  <c r="AS3116" i="1"/>
  <c r="AL3117" i="1"/>
  <c r="AM3117" i="1"/>
  <c r="AN3117" i="1"/>
  <c r="AO3117" i="1"/>
  <c r="AP3117" i="1"/>
  <c r="AQ3117" i="1"/>
  <c r="AR3117" i="1"/>
  <c r="AS3117" i="1"/>
  <c r="AL3118" i="1"/>
  <c r="AM3118" i="1"/>
  <c r="AN3118" i="1"/>
  <c r="AO3118" i="1"/>
  <c r="AP3118" i="1"/>
  <c r="AQ3118" i="1"/>
  <c r="AR3118" i="1"/>
  <c r="AS3118" i="1"/>
  <c r="AL3119" i="1"/>
  <c r="AM3119" i="1"/>
  <c r="AN3119" i="1"/>
  <c r="AO3119" i="1"/>
  <c r="AP3119" i="1"/>
  <c r="AQ3119" i="1"/>
  <c r="AR3119" i="1"/>
  <c r="AS3119" i="1"/>
  <c r="AL3120" i="1"/>
  <c r="AM3120" i="1"/>
  <c r="AN3120" i="1"/>
  <c r="AO3120" i="1"/>
  <c r="AP3120" i="1"/>
  <c r="AQ3120" i="1"/>
  <c r="AR3120" i="1"/>
  <c r="AS3120" i="1"/>
  <c r="AL3121" i="1"/>
  <c r="AM3121" i="1"/>
  <c r="AN3121" i="1"/>
  <c r="AO3121" i="1"/>
  <c r="AP3121" i="1"/>
  <c r="AQ3121" i="1"/>
  <c r="AR3121" i="1"/>
  <c r="AS3121" i="1"/>
  <c r="AL3122" i="1"/>
  <c r="AM3122" i="1"/>
  <c r="AN3122" i="1"/>
  <c r="AO3122" i="1"/>
  <c r="AP3122" i="1"/>
  <c r="AQ3122" i="1"/>
  <c r="AR3122" i="1"/>
  <c r="AS3122" i="1"/>
  <c r="AL3123" i="1"/>
  <c r="AM3123" i="1"/>
  <c r="AN3123" i="1"/>
  <c r="AO3123" i="1"/>
  <c r="AP3123" i="1"/>
  <c r="AQ3123" i="1"/>
  <c r="AR3123" i="1"/>
  <c r="AS3123" i="1"/>
  <c r="AL3124" i="1"/>
  <c r="AM3124" i="1"/>
  <c r="AN3124" i="1"/>
  <c r="AO3124" i="1"/>
  <c r="AP3124" i="1"/>
  <c r="AQ3124" i="1"/>
  <c r="AR3124" i="1"/>
  <c r="AS3124" i="1"/>
  <c r="AL3125" i="1"/>
  <c r="AM3125" i="1"/>
  <c r="AN3125" i="1"/>
  <c r="AO3125" i="1"/>
  <c r="AP3125" i="1"/>
  <c r="AQ3125" i="1"/>
  <c r="AR3125" i="1"/>
  <c r="AS3125" i="1"/>
  <c r="AL3126" i="1"/>
  <c r="AM3126" i="1"/>
  <c r="AN3126" i="1"/>
  <c r="AO3126" i="1"/>
  <c r="AP3126" i="1"/>
  <c r="AQ3126" i="1"/>
  <c r="AR3126" i="1"/>
  <c r="AS3126" i="1"/>
  <c r="AL3127" i="1"/>
  <c r="AM3127" i="1"/>
  <c r="AN3127" i="1"/>
  <c r="AO3127" i="1"/>
  <c r="AP3127" i="1"/>
  <c r="AQ3127" i="1"/>
  <c r="AR3127" i="1"/>
  <c r="AS3127" i="1"/>
  <c r="AL3128" i="1"/>
  <c r="AM3128" i="1"/>
  <c r="AN3128" i="1"/>
  <c r="AO3128" i="1"/>
  <c r="AP3128" i="1"/>
  <c r="AQ3128" i="1"/>
  <c r="AR3128" i="1"/>
  <c r="AS3128" i="1"/>
  <c r="AL3129" i="1"/>
  <c r="AM3129" i="1"/>
  <c r="AN3129" i="1"/>
  <c r="AO3129" i="1"/>
  <c r="AP3129" i="1"/>
  <c r="AQ3129" i="1"/>
  <c r="AR3129" i="1"/>
  <c r="AS3129" i="1"/>
  <c r="AL3130" i="1"/>
  <c r="AM3130" i="1"/>
  <c r="AN3130" i="1"/>
  <c r="AO3130" i="1"/>
  <c r="AP3130" i="1"/>
  <c r="AQ3130" i="1"/>
  <c r="AR3130" i="1"/>
  <c r="AS3130" i="1"/>
  <c r="AL3131" i="1"/>
  <c r="AM3131" i="1"/>
  <c r="AN3131" i="1"/>
  <c r="AO3131" i="1"/>
  <c r="AP3131" i="1"/>
  <c r="AQ3131" i="1"/>
  <c r="AR3131" i="1"/>
  <c r="AS3131" i="1"/>
  <c r="AL3132" i="1"/>
  <c r="AM3132" i="1"/>
  <c r="AN3132" i="1"/>
  <c r="AO3132" i="1"/>
  <c r="AP3132" i="1"/>
  <c r="AQ3132" i="1"/>
  <c r="AR3132" i="1"/>
  <c r="AS3132" i="1"/>
  <c r="AL3133" i="1"/>
  <c r="AM3133" i="1"/>
  <c r="AN3133" i="1"/>
  <c r="AO3133" i="1"/>
  <c r="AP3133" i="1"/>
  <c r="AQ3133" i="1"/>
  <c r="AR3133" i="1"/>
  <c r="AS3133" i="1"/>
  <c r="AL3134" i="1"/>
  <c r="AM3134" i="1"/>
  <c r="AN3134" i="1"/>
  <c r="AO3134" i="1"/>
  <c r="AP3134" i="1"/>
  <c r="AQ3134" i="1"/>
  <c r="AR3134" i="1"/>
  <c r="AS3134" i="1"/>
  <c r="AL3135" i="1"/>
  <c r="AM3135" i="1"/>
  <c r="AN3135" i="1"/>
  <c r="AO3135" i="1"/>
  <c r="AP3135" i="1"/>
  <c r="AQ3135" i="1"/>
  <c r="AR3135" i="1"/>
  <c r="AS3135" i="1"/>
  <c r="AL3136" i="1"/>
  <c r="AM3136" i="1"/>
  <c r="AN3136" i="1"/>
  <c r="AO3136" i="1"/>
  <c r="AP3136" i="1"/>
  <c r="AQ3136" i="1"/>
  <c r="AR3136" i="1"/>
  <c r="AS3136" i="1"/>
  <c r="AL3137" i="1"/>
  <c r="AM3137" i="1"/>
  <c r="AN3137" i="1"/>
  <c r="AO3137" i="1"/>
  <c r="AP3137" i="1"/>
  <c r="AQ3137" i="1"/>
  <c r="AR3137" i="1"/>
  <c r="AS3137" i="1"/>
  <c r="AL3138" i="1"/>
  <c r="AM3138" i="1"/>
  <c r="AN3138" i="1"/>
  <c r="AO3138" i="1"/>
  <c r="AP3138" i="1"/>
  <c r="AQ3138" i="1"/>
  <c r="AR3138" i="1"/>
  <c r="AS3138" i="1"/>
  <c r="AL3139" i="1"/>
  <c r="AM3139" i="1"/>
  <c r="AN3139" i="1"/>
  <c r="AO3139" i="1"/>
  <c r="AP3139" i="1"/>
  <c r="AQ3139" i="1"/>
  <c r="AR3139" i="1"/>
  <c r="AS3139" i="1"/>
  <c r="AL3140" i="1"/>
  <c r="AM3140" i="1"/>
  <c r="AN3140" i="1"/>
  <c r="AO3140" i="1"/>
  <c r="AP3140" i="1"/>
  <c r="AQ3140" i="1"/>
  <c r="AR3140" i="1"/>
  <c r="AS3140" i="1"/>
  <c r="AL3141" i="1"/>
  <c r="AM3141" i="1"/>
  <c r="AN3141" i="1"/>
  <c r="AO3141" i="1"/>
  <c r="AP3141" i="1"/>
  <c r="AQ3141" i="1"/>
  <c r="AR3141" i="1"/>
  <c r="AS3141" i="1"/>
  <c r="AL3142" i="1"/>
  <c r="AM3142" i="1"/>
  <c r="AN3142" i="1"/>
  <c r="AO3142" i="1"/>
  <c r="AP3142" i="1"/>
  <c r="AQ3142" i="1"/>
  <c r="AR3142" i="1"/>
  <c r="AS3142" i="1"/>
  <c r="AL3143" i="1"/>
  <c r="AM3143" i="1"/>
  <c r="AN3143" i="1"/>
  <c r="AO3143" i="1"/>
  <c r="AP3143" i="1"/>
  <c r="AQ3143" i="1"/>
  <c r="AR3143" i="1"/>
  <c r="AS3143" i="1"/>
  <c r="AL3144" i="1"/>
  <c r="AM3144" i="1"/>
  <c r="AN3144" i="1"/>
  <c r="AO3144" i="1"/>
  <c r="AP3144" i="1"/>
  <c r="AQ3144" i="1"/>
  <c r="AR3144" i="1"/>
  <c r="AS3144" i="1"/>
  <c r="AL3145" i="1"/>
  <c r="AM3145" i="1"/>
  <c r="AN3145" i="1"/>
  <c r="AO3145" i="1"/>
  <c r="AP3145" i="1"/>
  <c r="AQ3145" i="1"/>
  <c r="AR3145" i="1"/>
  <c r="AS3145" i="1"/>
  <c r="AL3146" i="1"/>
  <c r="AM3146" i="1"/>
  <c r="AN3146" i="1"/>
  <c r="AO3146" i="1"/>
  <c r="AP3146" i="1"/>
  <c r="AQ3146" i="1"/>
  <c r="AR3146" i="1"/>
  <c r="AS3146" i="1"/>
  <c r="AL3147" i="1"/>
  <c r="AM3147" i="1"/>
  <c r="AN3147" i="1"/>
  <c r="AO3147" i="1"/>
  <c r="AP3147" i="1"/>
  <c r="AQ3147" i="1"/>
  <c r="AR3147" i="1"/>
  <c r="AS3147" i="1"/>
  <c r="AL3148" i="1"/>
  <c r="AM3148" i="1"/>
  <c r="AN3148" i="1"/>
  <c r="AO3148" i="1"/>
  <c r="AP3148" i="1"/>
  <c r="AQ3148" i="1"/>
  <c r="AR3148" i="1"/>
  <c r="AS3148" i="1"/>
  <c r="AL3149" i="1"/>
  <c r="AM3149" i="1"/>
  <c r="AN3149" i="1"/>
  <c r="AO3149" i="1"/>
  <c r="AP3149" i="1"/>
  <c r="AQ3149" i="1"/>
  <c r="AR3149" i="1"/>
  <c r="AS3149" i="1"/>
  <c r="AL3150" i="1"/>
  <c r="AM3150" i="1"/>
  <c r="AN3150" i="1"/>
  <c r="AO3150" i="1"/>
  <c r="AP3150" i="1"/>
  <c r="AQ3150" i="1"/>
  <c r="AR3150" i="1"/>
  <c r="AS3150" i="1"/>
  <c r="AL3151" i="1"/>
  <c r="AM3151" i="1"/>
  <c r="AN3151" i="1"/>
  <c r="AO3151" i="1"/>
  <c r="AP3151" i="1"/>
  <c r="AQ3151" i="1"/>
  <c r="AR3151" i="1"/>
  <c r="AS3151" i="1"/>
  <c r="AL3152" i="1"/>
  <c r="AM3152" i="1"/>
  <c r="AN3152" i="1"/>
  <c r="AO3152" i="1"/>
  <c r="AP3152" i="1"/>
  <c r="AQ3152" i="1"/>
  <c r="AR3152" i="1"/>
  <c r="AS3152" i="1"/>
  <c r="AL3153" i="1"/>
  <c r="AM3153" i="1"/>
  <c r="AN3153" i="1"/>
  <c r="AO3153" i="1"/>
  <c r="AP3153" i="1"/>
  <c r="AQ3153" i="1"/>
  <c r="AR3153" i="1"/>
  <c r="AS3153" i="1"/>
  <c r="AL3154" i="1"/>
  <c r="AM3154" i="1"/>
  <c r="AN3154" i="1"/>
  <c r="AO3154" i="1"/>
  <c r="AP3154" i="1"/>
  <c r="AQ3154" i="1"/>
  <c r="AR3154" i="1"/>
  <c r="AS3154" i="1"/>
  <c r="AL3155" i="1"/>
  <c r="AM3155" i="1"/>
  <c r="AN3155" i="1"/>
  <c r="AO3155" i="1"/>
  <c r="AP3155" i="1"/>
  <c r="AQ3155" i="1"/>
  <c r="AR3155" i="1"/>
  <c r="AS3155" i="1"/>
  <c r="AL3156" i="1"/>
  <c r="AM3156" i="1"/>
  <c r="AN3156" i="1"/>
  <c r="AO3156" i="1"/>
  <c r="AP3156" i="1"/>
  <c r="AQ3156" i="1"/>
  <c r="AR3156" i="1"/>
  <c r="AS3156" i="1"/>
  <c r="AL3157" i="1"/>
  <c r="AM3157" i="1"/>
  <c r="AN3157" i="1"/>
  <c r="AO3157" i="1"/>
  <c r="AP3157" i="1"/>
  <c r="AQ3157" i="1"/>
  <c r="AR3157" i="1"/>
  <c r="AS3157" i="1"/>
  <c r="AL3158" i="1"/>
  <c r="AM3158" i="1"/>
  <c r="AN3158" i="1"/>
  <c r="AO3158" i="1"/>
  <c r="AP3158" i="1"/>
  <c r="AQ3158" i="1"/>
  <c r="AR3158" i="1"/>
  <c r="AS3158" i="1"/>
  <c r="AL3159" i="1"/>
  <c r="AM3159" i="1"/>
  <c r="AN3159" i="1"/>
  <c r="AO3159" i="1"/>
  <c r="AP3159" i="1"/>
  <c r="AQ3159" i="1"/>
  <c r="AR3159" i="1"/>
  <c r="AS3159" i="1"/>
  <c r="AL3160" i="1"/>
  <c r="AM3160" i="1"/>
  <c r="AN3160" i="1"/>
  <c r="AO3160" i="1"/>
  <c r="AP3160" i="1"/>
  <c r="AQ3160" i="1"/>
  <c r="AR3160" i="1"/>
  <c r="AS3160" i="1"/>
  <c r="AL3161" i="1"/>
  <c r="AM3161" i="1"/>
  <c r="AN3161" i="1"/>
  <c r="AO3161" i="1"/>
  <c r="AP3161" i="1"/>
  <c r="AQ3161" i="1"/>
  <c r="AR3161" i="1"/>
  <c r="AS3161" i="1"/>
  <c r="AL3162" i="1"/>
  <c r="AM3162" i="1"/>
  <c r="AN3162" i="1"/>
  <c r="AO3162" i="1"/>
  <c r="AP3162" i="1"/>
  <c r="AQ3162" i="1"/>
  <c r="AR3162" i="1"/>
  <c r="AS3162" i="1"/>
  <c r="AL3163" i="1"/>
  <c r="AM3163" i="1"/>
  <c r="AN3163" i="1"/>
  <c r="AO3163" i="1"/>
  <c r="AP3163" i="1"/>
  <c r="AQ3163" i="1"/>
  <c r="AR3163" i="1"/>
  <c r="AS3163" i="1"/>
  <c r="AL3164" i="1"/>
  <c r="AM3164" i="1"/>
  <c r="AN3164" i="1"/>
  <c r="AO3164" i="1"/>
  <c r="AP3164" i="1"/>
  <c r="AQ3164" i="1"/>
  <c r="AR3164" i="1"/>
  <c r="AS3164" i="1"/>
  <c r="AL3165" i="1"/>
  <c r="AM3165" i="1"/>
  <c r="AN3165" i="1"/>
  <c r="AO3165" i="1"/>
  <c r="AP3165" i="1"/>
  <c r="AQ3165" i="1"/>
  <c r="AR3165" i="1"/>
  <c r="AS3165" i="1"/>
  <c r="AL3166" i="1"/>
  <c r="AM3166" i="1"/>
  <c r="AN3166" i="1"/>
  <c r="AO3166" i="1"/>
  <c r="AP3166" i="1"/>
  <c r="AQ3166" i="1"/>
  <c r="AR3166" i="1"/>
  <c r="AS3166" i="1"/>
  <c r="AL3167" i="1"/>
  <c r="AM3167" i="1"/>
  <c r="AN3167" i="1"/>
  <c r="AO3167" i="1"/>
  <c r="AP3167" i="1"/>
  <c r="AQ3167" i="1"/>
  <c r="AR3167" i="1"/>
  <c r="AS3167" i="1"/>
  <c r="AL3168" i="1"/>
  <c r="AM3168" i="1"/>
  <c r="AN3168" i="1"/>
  <c r="AO3168" i="1"/>
  <c r="AP3168" i="1"/>
  <c r="AQ3168" i="1"/>
  <c r="AR3168" i="1"/>
  <c r="AS3168" i="1"/>
  <c r="AL3169" i="1"/>
  <c r="AM3169" i="1"/>
  <c r="AN3169" i="1"/>
  <c r="AO3169" i="1"/>
  <c r="AP3169" i="1"/>
  <c r="AQ3169" i="1"/>
  <c r="AR3169" i="1"/>
  <c r="AS3169" i="1"/>
  <c r="AL3170" i="1"/>
  <c r="AM3170" i="1"/>
  <c r="AN3170" i="1"/>
  <c r="AO3170" i="1"/>
  <c r="AP3170" i="1"/>
  <c r="AQ3170" i="1"/>
  <c r="AR3170" i="1"/>
  <c r="AS3170" i="1"/>
  <c r="AL3171" i="1"/>
  <c r="AM3171" i="1"/>
  <c r="AN3171" i="1"/>
  <c r="AO3171" i="1"/>
  <c r="AP3171" i="1"/>
  <c r="AQ3171" i="1"/>
  <c r="AR3171" i="1"/>
  <c r="AS3171" i="1"/>
  <c r="AL3172" i="1"/>
  <c r="AM3172" i="1"/>
  <c r="AN3172" i="1"/>
  <c r="AO3172" i="1"/>
  <c r="AP3172" i="1"/>
  <c r="AQ3172" i="1"/>
  <c r="AR3172" i="1"/>
  <c r="AS3172" i="1"/>
  <c r="AL3173" i="1"/>
  <c r="AM3173" i="1"/>
  <c r="AN3173" i="1"/>
  <c r="AO3173" i="1"/>
  <c r="AP3173" i="1"/>
  <c r="AQ3173" i="1"/>
  <c r="AR3173" i="1"/>
  <c r="AS3173" i="1"/>
  <c r="AL3174" i="1"/>
  <c r="AM3174" i="1"/>
  <c r="AN3174" i="1"/>
  <c r="AO3174" i="1"/>
  <c r="AP3174" i="1"/>
  <c r="AQ3174" i="1"/>
  <c r="AR3174" i="1"/>
  <c r="AS3174" i="1"/>
  <c r="AL3175" i="1"/>
  <c r="AM3175" i="1"/>
  <c r="AN3175" i="1"/>
  <c r="AO3175" i="1"/>
  <c r="AP3175" i="1"/>
  <c r="AQ3175" i="1"/>
  <c r="AR3175" i="1"/>
  <c r="AS3175" i="1"/>
  <c r="AL3176" i="1"/>
  <c r="AM3176" i="1"/>
  <c r="AN3176" i="1"/>
  <c r="AO3176" i="1"/>
  <c r="AP3176" i="1"/>
  <c r="AQ3176" i="1"/>
  <c r="AR3176" i="1"/>
  <c r="AS3176" i="1"/>
  <c r="AL3177" i="1"/>
  <c r="AM3177" i="1"/>
  <c r="AN3177" i="1"/>
  <c r="AO3177" i="1"/>
  <c r="AP3177" i="1"/>
  <c r="AQ3177" i="1"/>
  <c r="AR3177" i="1"/>
  <c r="AS3177" i="1"/>
  <c r="AL3178" i="1"/>
  <c r="AM3178" i="1"/>
  <c r="AN3178" i="1"/>
  <c r="AO3178" i="1"/>
  <c r="AP3178" i="1"/>
  <c r="AQ3178" i="1"/>
  <c r="AR3178" i="1"/>
  <c r="AS3178" i="1"/>
  <c r="AL3179" i="1"/>
  <c r="AM3179" i="1"/>
  <c r="AN3179" i="1"/>
  <c r="AO3179" i="1"/>
  <c r="AP3179" i="1"/>
  <c r="AQ3179" i="1"/>
  <c r="AR3179" i="1"/>
  <c r="AS3179" i="1"/>
  <c r="AL3180" i="1"/>
  <c r="AM3180" i="1"/>
  <c r="AN3180" i="1"/>
  <c r="AO3180" i="1"/>
  <c r="AP3180" i="1"/>
  <c r="AQ3180" i="1"/>
  <c r="AR3180" i="1"/>
  <c r="AS3180" i="1"/>
  <c r="AL3181" i="1"/>
  <c r="AM3181" i="1"/>
  <c r="AN3181" i="1"/>
  <c r="AO3181" i="1"/>
  <c r="AP3181" i="1"/>
  <c r="AQ3181" i="1"/>
  <c r="AR3181" i="1"/>
  <c r="AS3181" i="1"/>
  <c r="AL3182" i="1"/>
  <c r="AM3182" i="1"/>
  <c r="AN3182" i="1"/>
  <c r="AO3182" i="1"/>
  <c r="AP3182" i="1"/>
  <c r="AQ3182" i="1"/>
  <c r="AR3182" i="1"/>
  <c r="AS3182" i="1"/>
  <c r="AL3183" i="1"/>
  <c r="AM3183" i="1"/>
  <c r="AN3183" i="1"/>
  <c r="AO3183" i="1"/>
  <c r="AP3183" i="1"/>
  <c r="AQ3183" i="1"/>
  <c r="AR3183" i="1"/>
  <c r="AS3183" i="1"/>
  <c r="AL3184" i="1"/>
  <c r="AM3184" i="1"/>
  <c r="AN3184" i="1"/>
  <c r="AO3184" i="1"/>
  <c r="AP3184" i="1"/>
  <c r="AQ3184" i="1"/>
  <c r="AR3184" i="1"/>
  <c r="AS3184" i="1"/>
  <c r="AL3185" i="1"/>
  <c r="AM3185" i="1"/>
  <c r="AN3185" i="1"/>
  <c r="AO3185" i="1"/>
  <c r="AP3185" i="1"/>
  <c r="AQ3185" i="1"/>
  <c r="AR3185" i="1"/>
  <c r="AS3185" i="1"/>
  <c r="AL3186" i="1"/>
  <c r="AM3186" i="1"/>
  <c r="AN3186" i="1"/>
  <c r="AO3186" i="1"/>
  <c r="AP3186" i="1"/>
  <c r="AQ3186" i="1"/>
  <c r="AR3186" i="1"/>
  <c r="AS3186" i="1"/>
  <c r="AL3187" i="1"/>
  <c r="AM3187" i="1"/>
  <c r="AN3187" i="1"/>
  <c r="AO3187" i="1"/>
  <c r="AP3187" i="1"/>
  <c r="AQ3187" i="1"/>
  <c r="AR3187" i="1"/>
  <c r="AS3187" i="1"/>
  <c r="AL3188" i="1"/>
  <c r="AM3188" i="1"/>
  <c r="AN3188" i="1"/>
  <c r="AO3188" i="1"/>
  <c r="AP3188" i="1"/>
  <c r="AQ3188" i="1"/>
  <c r="AR3188" i="1"/>
  <c r="AS3188" i="1"/>
  <c r="AL3189" i="1"/>
  <c r="AM3189" i="1"/>
  <c r="AN3189" i="1"/>
  <c r="AO3189" i="1"/>
  <c r="AP3189" i="1"/>
  <c r="AQ3189" i="1"/>
  <c r="AR3189" i="1"/>
  <c r="AS3189" i="1"/>
  <c r="AL3190" i="1"/>
  <c r="AM3190" i="1"/>
  <c r="AN3190" i="1"/>
  <c r="AO3190" i="1"/>
  <c r="AP3190" i="1"/>
  <c r="AQ3190" i="1"/>
  <c r="AR3190" i="1"/>
  <c r="AS3190" i="1"/>
  <c r="AL3191" i="1"/>
  <c r="AM3191" i="1"/>
  <c r="AN3191" i="1"/>
  <c r="AO3191" i="1"/>
  <c r="AP3191" i="1"/>
  <c r="AQ3191" i="1"/>
  <c r="AR3191" i="1"/>
  <c r="AS3191" i="1"/>
  <c r="AL3192" i="1"/>
  <c r="AM3192" i="1"/>
  <c r="AN3192" i="1"/>
  <c r="AO3192" i="1"/>
  <c r="AP3192" i="1"/>
  <c r="AQ3192" i="1"/>
  <c r="AR3192" i="1"/>
  <c r="AS3192" i="1"/>
  <c r="AL3193" i="1"/>
  <c r="AM3193" i="1"/>
  <c r="AN3193" i="1"/>
  <c r="AO3193" i="1"/>
  <c r="AP3193" i="1"/>
  <c r="AQ3193" i="1"/>
  <c r="AR3193" i="1"/>
  <c r="AS3193" i="1"/>
  <c r="AL3194" i="1"/>
  <c r="AM3194" i="1"/>
  <c r="AN3194" i="1"/>
  <c r="AO3194" i="1"/>
  <c r="AP3194" i="1"/>
  <c r="AQ3194" i="1"/>
  <c r="AR3194" i="1"/>
  <c r="AS3194" i="1"/>
  <c r="AL3195" i="1"/>
  <c r="AM3195" i="1"/>
  <c r="AN3195" i="1"/>
  <c r="AO3195" i="1"/>
  <c r="AP3195" i="1"/>
  <c r="AQ3195" i="1"/>
  <c r="AR3195" i="1"/>
  <c r="AS3195" i="1"/>
  <c r="AL3196" i="1"/>
  <c r="AM3196" i="1"/>
  <c r="AN3196" i="1"/>
  <c r="AO3196" i="1"/>
  <c r="AP3196" i="1"/>
  <c r="AQ3196" i="1"/>
  <c r="AR3196" i="1"/>
  <c r="AS3196" i="1"/>
  <c r="AL3197" i="1"/>
  <c r="AM3197" i="1"/>
  <c r="AN3197" i="1"/>
  <c r="AO3197" i="1"/>
  <c r="AP3197" i="1"/>
  <c r="AQ3197" i="1"/>
  <c r="AR3197" i="1"/>
  <c r="AS3197" i="1"/>
  <c r="AL3198" i="1"/>
  <c r="AM3198" i="1"/>
  <c r="AN3198" i="1"/>
  <c r="AO3198" i="1"/>
  <c r="AP3198" i="1"/>
  <c r="AQ3198" i="1"/>
  <c r="AR3198" i="1"/>
  <c r="AS3198" i="1"/>
  <c r="AL3199" i="1"/>
  <c r="AM3199" i="1"/>
  <c r="AN3199" i="1"/>
  <c r="AO3199" i="1"/>
  <c r="AP3199" i="1"/>
  <c r="AQ3199" i="1"/>
  <c r="AR3199" i="1"/>
  <c r="AS3199" i="1"/>
  <c r="AL3200" i="1"/>
  <c r="AM3200" i="1"/>
  <c r="AN3200" i="1"/>
  <c r="AO3200" i="1"/>
  <c r="AP3200" i="1"/>
  <c r="AQ3200" i="1"/>
  <c r="AR3200" i="1"/>
  <c r="AS3200" i="1"/>
  <c r="AL3201" i="1"/>
  <c r="AM3201" i="1"/>
  <c r="AN3201" i="1"/>
  <c r="AO3201" i="1"/>
  <c r="AP3201" i="1"/>
  <c r="AQ3201" i="1"/>
  <c r="AR3201" i="1"/>
  <c r="AS3201" i="1"/>
  <c r="AL3202" i="1"/>
  <c r="AM3202" i="1"/>
  <c r="AN3202" i="1"/>
  <c r="AO3202" i="1"/>
  <c r="AP3202" i="1"/>
  <c r="AQ3202" i="1"/>
  <c r="AR3202" i="1"/>
  <c r="AS3202" i="1"/>
  <c r="AL3203" i="1"/>
  <c r="AM3203" i="1"/>
  <c r="AN3203" i="1"/>
  <c r="AO3203" i="1"/>
  <c r="AP3203" i="1"/>
  <c r="AQ3203" i="1"/>
  <c r="AR3203" i="1"/>
  <c r="AS3203" i="1"/>
  <c r="AL3204" i="1"/>
  <c r="AM3204" i="1"/>
  <c r="AN3204" i="1"/>
  <c r="AO3204" i="1"/>
  <c r="AP3204" i="1"/>
  <c r="AQ3204" i="1"/>
  <c r="AR3204" i="1"/>
  <c r="AS3204" i="1"/>
  <c r="AL3205" i="1"/>
  <c r="AM3205" i="1"/>
  <c r="AN3205" i="1"/>
  <c r="AO3205" i="1"/>
  <c r="AP3205" i="1"/>
  <c r="AQ3205" i="1"/>
  <c r="AR3205" i="1"/>
  <c r="AS3205" i="1"/>
  <c r="AL3206" i="1"/>
  <c r="AM3206" i="1"/>
  <c r="AN3206" i="1"/>
  <c r="AO3206" i="1"/>
  <c r="AP3206" i="1"/>
  <c r="AQ3206" i="1"/>
  <c r="AR3206" i="1"/>
  <c r="AS3206" i="1"/>
  <c r="AL3207" i="1"/>
  <c r="AM3207" i="1"/>
  <c r="AN3207" i="1"/>
  <c r="AO3207" i="1"/>
  <c r="AP3207" i="1"/>
  <c r="AQ3207" i="1"/>
  <c r="AR3207" i="1"/>
  <c r="AS3207" i="1"/>
  <c r="AL3208" i="1"/>
  <c r="AM3208" i="1"/>
  <c r="AN3208" i="1"/>
  <c r="AO3208" i="1"/>
  <c r="AP3208" i="1"/>
  <c r="AQ3208" i="1"/>
  <c r="AR3208" i="1"/>
  <c r="AS3208" i="1"/>
  <c r="AL3209" i="1"/>
  <c r="AM3209" i="1"/>
  <c r="AN3209" i="1"/>
  <c r="AO3209" i="1"/>
  <c r="AP3209" i="1"/>
  <c r="AQ3209" i="1"/>
  <c r="AR3209" i="1"/>
  <c r="AS3209" i="1"/>
  <c r="AL3210" i="1"/>
  <c r="AM3210" i="1"/>
  <c r="AN3210" i="1"/>
  <c r="AO3210" i="1"/>
  <c r="AP3210" i="1"/>
  <c r="AQ3210" i="1"/>
  <c r="AR3210" i="1"/>
  <c r="AS3210" i="1"/>
  <c r="AL3211" i="1"/>
  <c r="AM3211" i="1"/>
  <c r="AN3211" i="1"/>
  <c r="AO3211" i="1"/>
  <c r="AP3211" i="1"/>
  <c r="AQ3211" i="1"/>
  <c r="AR3211" i="1"/>
  <c r="AS3211" i="1"/>
  <c r="AL3212" i="1"/>
  <c r="AM3212" i="1"/>
  <c r="AN3212" i="1"/>
  <c r="AO3212" i="1"/>
  <c r="AP3212" i="1"/>
  <c r="AQ3212" i="1"/>
  <c r="AR3212" i="1"/>
  <c r="AS3212" i="1"/>
  <c r="AL3213" i="1"/>
  <c r="AM3213" i="1"/>
  <c r="AN3213" i="1"/>
  <c r="AO3213" i="1"/>
  <c r="AP3213" i="1"/>
  <c r="AQ3213" i="1"/>
  <c r="AR3213" i="1"/>
  <c r="AS3213" i="1"/>
  <c r="AL3214" i="1"/>
  <c r="AM3214" i="1"/>
  <c r="AN3214" i="1"/>
  <c r="AO3214" i="1"/>
  <c r="AP3214" i="1"/>
  <c r="AQ3214" i="1"/>
  <c r="AR3214" i="1"/>
  <c r="AS3214" i="1"/>
  <c r="AL3215" i="1"/>
  <c r="AM3215" i="1"/>
  <c r="AN3215" i="1"/>
  <c r="AO3215" i="1"/>
  <c r="AP3215" i="1"/>
  <c r="AQ3215" i="1"/>
  <c r="AR3215" i="1"/>
  <c r="AS3215" i="1"/>
  <c r="AL3216" i="1"/>
  <c r="AM3216" i="1"/>
  <c r="AN3216" i="1"/>
  <c r="AO3216" i="1"/>
  <c r="AP3216" i="1"/>
  <c r="AQ3216" i="1"/>
  <c r="AR3216" i="1"/>
  <c r="AS3216" i="1"/>
  <c r="AL3217" i="1"/>
  <c r="AM3217" i="1"/>
  <c r="AN3217" i="1"/>
  <c r="AO3217" i="1"/>
  <c r="AP3217" i="1"/>
  <c r="AQ3217" i="1"/>
  <c r="AR3217" i="1"/>
  <c r="AS3217" i="1"/>
  <c r="AL3218" i="1"/>
  <c r="AM3218" i="1"/>
  <c r="AN3218" i="1"/>
  <c r="AO3218" i="1"/>
  <c r="AP3218" i="1"/>
  <c r="AQ3218" i="1"/>
  <c r="AR3218" i="1"/>
  <c r="AS3218" i="1"/>
  <c r="AL3219" i="1"/>
  <c r="AM3219" i="1"/>
  <c r="AN3219" i="1"/>
  <c r="AO3219" i="1"/>
  <c r="AP3219" i="1"/>
  <c r="AQ3219" i="1"/>
  <c r="AR3219" i="1"/>
  <c r="AS3219" i="1"/>
  <c r="AL3220" i="1"/>
  <c r="AM3220" i="1"/>
  <c r="AN3220" i="1"/>
  <c r="AO3220" i="1"/>
  <c r="AP3220" i="1"/>
  <c r="AQ3220" i="1"/>
  <c r="AR3220" i="1"/>
  <c r="AS3220" i="1"/>
  <c r="AL3221" i="1"/>
  <c r="AM3221" i="1"/>
  <c r="AN3221" i="1"/>
  <c r="AO3221" i="1"/>
  <c r="AP3221" i="1"/>
  <c r="AQ3221" i="1"/>
  <c r="AR3221" i="1"/>
  <c r="AS3221" i="1"/>
  <c r="AL3222" i="1"/>
  <c r="AM3222" i="1"/>
  <c r="AN3222" i="1"/>
  <c r="AO3222" i="1"/>
  <c r="AP3222" i="1"/>
  <c r="AQ3222" i="1"/>
  <c r="AR3222" i="1"/>
  <c r="AS3222" i="1"/>
  <c r="AL3223" i="1"/>
  <c r="AM3223" i="1"/>
  <c r="AN3223" i="1"/>
  <c r="AO3223" i="1"/>
  <c r="AP3223" i="1"/>
  <c r="AQ3223" i="1"/>
  <c r="AR3223" i="1"/>
  <c r="AS3223" i="1"/>
  <c r="AL3224" i="1"/>
  <c r="AM3224" i="1"/>
  <c r="AN3224" i="1"/>
  <c r="AO3224" i="1"/>
  <c r="AP3224" i="1"/>
  <c r="AQ3224" i="1"/>
  <c r="AR3224" i="1"/>
  <c r="AS3224" i="1"/>
  <c r="AL3225" i="1"/>
  <c r="AM3225" i="1"/>
  <c r="AN3225" i="1"/>
  <c r="AO3225" i="1"/>
  <c r="AP3225" i="1"/>
  <c r="AQ3225" i="1"/>
  <c r="AR3225" i="1"/>
  <c r="AS3225" i="1"/>
  <c r="AL3226" i="1"/>
  <c r="AM3226" i="1"/>
  <c r="AN3226" i="1"/>
  <c r="AO3226" i="1"/>
  <c r="AP3226" i="1"/>
  <c r="AQ3226" i="1"/>
  <c r="AR3226" i="1"/>
  <c r="AS3226" i="1"/>
  <c r="AL3227" i="1"/>
  <c r="AM3227" i="1"/>
  <c r="AN3227" i="1"/>
  <c r="AO3227" i="1"/>
  <c r="AP3227" i="1"/>
  <c r="AQ3227" i="1"/>
  <c r="AR3227" i="1"/>
  <c r="AS3227" i="1"/>
  <c r="AL3228" i="1"/>
  <c r="AM3228" i="1"/>
  <c r="AN3228" i="1"/>
  <c r="AO3228" i="1"/>
  <c r="AP3228" i="1"/>
  <c r="AQ3228" i="1"/>
  <c r="AR3228" i="1"/>
  <c r="AS3228" i="1"/>
  <c r="AL3229" i="1"/>
  <c r="AM3229" i="1"/>
  <c r="AN3229" i="1"/>
  <c r="AO3229" i="1"/>
  <c r="AP3229" i="1"/>
  <c r="AQ3229" i="1"/>
  <c r="AR3229" i="1"/>
  <c r="AS3229" i="1"/>
  <c r="AL3230" i="1"/>
  <c r="AM3230" i="1"/>
  <c r="AN3230" i="1"/>
  <c r="AO3230" i="1"/>
  <c r="AP3230" i="1"/>
  <c r="AQ3230" i="1"/>
  <c r="AR3230" i="1"/>
  <c r="AS3230" i="1"/>
  <c r="AL3231" i="1"/>
  <c r="AM3231" i="1"/>
  <c r="AN3231" i="1"/>
  <c r="AO3231" i="1"/>
  <c r="AP3231" i="1"/>
  <c r="AQ3231" i="1"/>
  <c r="AR3231" i="1"/>
  <c r="AS3231" i="1"/>
  <c r="AL3232" i="1"/>
  <c r="AM3232" i="1"/>
  <c r="AN3232" i="1"/>
  <c r="AO3232" i="1"/>
  <c r="AP3232" i="1"/>
  <c r="AQ3232" i="1"/>
  <c r="AR3232" i="1"/>
  <c r="AS3232" i="1"/>
  <c r="AL3233" i="1"/>
  <c r="AM3233" i="1"/>
  <c r="AN3233" i="1"/>
  <c r="AO3233" i="1"/>
  <c r="AP3233" i="1"/>
  <c r="AQ3233" i="1"/>
  <c r="AR3233" i="1"/>
  <c r="AS3233" i="1"/>
  <c r="AL3234" i="1"/>
  <c r="AM3234" i="1"/>
  <c r="AN3234" i="1"/>
  <c r="AO3234" i="1"/>
  <c r="AP3234" i="1"/>
  <c r="AQ3234" i="1"/>
  <c r="AR3234" i="1"/>
  <c r="AS3234" i="1"/>
  <c r="AL3235" i="1"/>
  <c r="AM3235" i="1"/>
  <c r="AN3235" i="1"/>
  <c r="AO3235" i="1"/>
  <c r="AP3235" i="1"/>
  <c r="AQ3235" i="1"/>
  <c r="AR3235" i="1"/>
  <c r="AS3235" i="1"/>
  <c r="AL3236" i="1"/>
  <c r="AM3236" i="1"/>
  <c r="AN3236" i="1"/>
  <c r="AO3236" i="1"/>
  <c r="AP3236" i="1"/>
  <c r="AQ3236" i="1"/>
  <c r="AR3236" i="1"/>
  <c r="AS3236" i="1"/>
  <c r="AL3237" i="1"/>
  <c r="AM3237" i="1"/>
  <c r="AN3237" i="1"/>
  <c r="AO3237" i="1"/>
  <c r="AP3237" i="1"/>
  <c r="AQ3237" i="1"/>
  <c r="AR3237" i="1"/>
  <c r="AS3237" i="1"/>
  <c r="AL3238" i="1"/>
  <c r="AM3238" i="1"/>
  <c r="AN3238" i="1"/>
  <c r="AO3238" i="1"/>
  <c r="AP3238" i="1"/>
  <c r="AQ3238" i="1"/>
  <c r="AR3238" i="1"/>
  <c r="AS3238" i="1"/>
  <c r="AL3239" i="1"/>
  <c r="AM3239" i="1"/>
  <c r="AN3239" i="1"/>
  <c r="AO3239" i="1"/>
  <c r="AP3239" i="1"/>
  <c r="AQ3239" i="1"/>
  <c r="AR3239" i="1"/>
  <c r="AS3239" i="1"/>
  <c r="AL3240" i="1"/>
  <c r="AM3240" i="1"/>
  <c r="AN3240" i="1"/>
  <c r="AO3240" i="1"/>
  <c r="AP3240" i="1"/>
  <c r="AQ3240" i="1"/>
  <c r="AR3240" i="1"/>
  <c r="AS3240" i="1"/>
  <c r="AL3241" i="1"/>
  <c r="AM3241" i="1"/>
  <c r="AN3241" i="1"/>
  <c r="AO3241" i="1"/>
  <c r="AP3241" i="1"/>
  <c r="AQ3241" i="1"/>
  <c r="AR3241" i="1"/>
  <c r="AS3241" i="1"/>
  <c r="AL3242" i="1"/>
  <c r="AM3242" i="1"/>
  <c r="AN3242" i="1"/>
  <c r="AO3242" i="1"/>
  <c r="AP3242" i="1"/>
  <c r="AQ3242" i="1"/>
  <c r="AR3242" i="1"/>
  <c r="AS3242" i="1"/>
  <c r="AL3243" i="1"/>
  <c r="AM3243" i="1"/>
  <c r="AN3243" i="1"/>
  <c r="AO3243" i="1"/>
  <c r="AP3243" i="1"/>
  <c r="AQ3243" i="1"/>
  <c r="AR3243" i="1"/>
  <c r="AS3243" i="1"/>
  <c r="AL3244" i="1"/>
  <c r="AM3244" i="1"/>
  <c r="AN3244" i="1"/>
  <c r="AO3244" i="1"/>
  <c r="AP3244" i="1"/>
  <c r="AQ3244" i="1"/>
  <c r="AR3244" i="1"/>
  <c r="AS3244" i="1"/>
  <c r="AL3245" i="1"/>
  <c r="AM3245" i="1"/>
  <c r="AN3245" i="1"/>
  <c r="AO3245" i="1"/>
  <c r="AP3245" i="1"/>
  <c r="AQ3245" i="1"/>
  <c r="AR3245" i="1"/>
  <c r="AS3245" i="1"/>
  <c r="AL3246" i="1"/>
  <c r="AM3246" i="1"/>
  <c r="AN3246" i="1"/>
  <c r="AO3246" i="1"/>
  <c r="AP3246" i="1"/>
  <c r="AQ3246" i="1"/>
  <c r="AR3246" i="1"/>
  <c r="AS3246" i="1"/>
  <c r="AL3247" i="1"/>
  <c r="AM3247" i="1"/>
  <c r="AN3247" i="1"/>
  <c r="AO3247" i="1"/>
  <c r="AP3247" i="1"/>
  <c r="AQ3247" i="1"/>
  <c r="AR3247" i="1"/>
  <c r="AS3247" i="1"/>
  <c r="AL3248" i="1"/>
  <c r="AM3248" i="1"/>
  <c r="AN3248" i="1"/>
  <c r="AO3248" i="1"/>
  <c r="AP3248" i="1"/>
  <c r="AQ3248" i="1"/>
  <c r="AR3248" i="1"/>
  <c r="AS3248" i="1"/>
  <c r="AL3249" i="1"/>
  <c r="AM3249" i="1"/>
  <c r="AN3249" i="1"/>
  <c r="AO3249" i="1"/>
  <c r="AP3249" i="1"/>
  <c r="AQ3249" i="1"/>
  <c r="AR3249" i="1"/>
  <c r="AS3249" i="1"/>
  <c r="AL3250" i="1"/>
  <c r="AM3250" i="1"/>
  <c r="AN3250" i="1"/>
  <c r="AO3250" i="1"/>
  <c r="AP3250" i="1"/>
  <c r="AQ3250" i="1"/>
  <c r="AR3250" i="1"/>
  <c r="AS3250" i="1"/>
  <c r="AL3251" i="1"/>
  <c r="AM3251" i="1"/>
  <c r="AN3251" i="1"/>
  <c r="AO3251" i="1"/>
  <c r="AP3251" i="1"/>
  <c r="AQ3251" i="1"/>
  <c r="AR3251" i="1"/>
  <c r="AS3251" i="1"/>
  <c r="AL3252" i="1"/>
  <c r="AM3252" i="1"/>
  <c r="AN3252" i="1"/>
  <c r="AO3252" i="1"/>
  <c r="AP3252" i="1"/>
  <c r="AQ3252" i="1"/>
  <c r="AR3252" i="1"/>
  <c r="AS3252" i="1"/>
  <c r="AL3253" i="1"/>
  <c r="AM3253" i="1"/>
  <c r="AN3253" i="1"/>
  <c r="AO3253" i="1"/>
  <c r="AP3253" i="1"/>
  <c r="AQ3253" i="1"/>
  <c r="AR3253" i="1"/>
  <c r="AS3253" i="1"/>
  <c r="AL3254" i="1"/>
  <c r="AM3254" i="1"/>
  <c r="AN3254" i="1"/>
  <c r="AO3254" i="1"/>
  <c r="AP3254" i="1"/>
  <c r="AQ3254" i="1"/>
  <c r="AR3254" i="1"/>
  <c r="AS3254" i="1"/>
  <c r="AL3255" i="1"/>
  <c r="AM3255" i="1"/>
  <c r="AN3255" i="1"/>
  <c r="AO3255" i="1"/>
  <c r="AP3255" i="1"/>
  <c r="AQ3255" i="1"/>
  <c r="AR3255" i="1"/>
  <c r="AS3255" i="1"/>
  <c r="AL3256" i="1"/>
  <c r="AM3256" i="1"/>
  <c r="AN3256" i="1"/>
  <c r="AO3256" i="1"/>
  <c r="AP3256" i="1"/>
  <c r="AQ3256" i="1"/>
  <c r="AR3256" i="1"/>
  <c r="AS3256" i="1"/>
  <c r="AL3257" i="1"/>
  <c r="AM3257" i="1"/>
  <c r="AN3257" i="1"/>
  <c r="AO3257" i="1"/>
  <c r="AP3257" i="1"/>
  <c r="AQ3257" i="1"/>
  <c r="AR3257" i="1"/>
  <c r="AS3257" i="1"/>
  <c r="AL3258" i="1"/>
  <c r="AM3258" i="1"/>
  <c r="AN3258" i="1"/>
  <c r="AO3258" i="1"/>
  <c r="AP3258" i="1"/>
  <c r="AQ3258" i="1"/>
  <c r="AR3258" i="1"/>
  <c r="AS3258" i="1"/>
  <c r="AL3259" i="1"/>
  <c r="AM3259" i="1"/>
  <c r="AN3259" i="1"/>
  <c r="AO3259" i="1"/>
  <c r="AP3259" i="1"/>
  <c r="AQ3259" i="1"/>
  <c r="AR3259" i="1"/>
  <c r="AS3259" i="1"/>
  <c r="AL3260" i="1"/>
  <c r="AM3260" i="1"/>
  <c r="AN3260" i="1"/>
  <c r="AO3260" i="1"/>
  <c r="AP3260" i="1"/>
  <c r="AQ3260" i="1"/>
  <c r="AR3260" i="1"/>
  <c r="AS3260" i="1"/>
  <c r="AL3261" i="1"/>
  <c r="AM3261" i="1"/>
  <c r="AN3261" i="1"/>
  <c r="AO3261" i="1"/>
  <c r="AP3261" i="1"/>
  <c r="AQ3261" i="1"/>
  <c r="AR3261" i="1"/>
  <c r="AS3261" i="1"/>
  <c r="AL3262" i="1"/>
  <c r="AM3262" i="1"/>
  <c r="AN3262" i="1"/>
  <c r="AO3262" i="1"/>
  <c r="AP3262" i="1"/>
  <c r="AQ3262" i="1"/>
  <c r="AR3262" i="1"/>
  <c r="AS3262" i="1"/>
  <c r="AL3263" i="1"/>
  <c r="AM3263" i="1"/>
  <c r="AN3263" i="1"/>
  <c r="AO3263" i="1"/>
  <c r="AP3263" i="1"/>
  <c r="AQ3263" i="1"/>
  <c r="AR3263" i="1"/>
  <c r="AS3263" i="1"/>
  <c r="AL3264" i="1"/>
  <c r="AM3264" i="1"/>
  <c r="AN3264" i="1"/>
  <c r="AO3264" i="1"/>
  <c r="AP3264" i="1"/>
  <c r="AQ3264" i="1"/>
  <c r="AR3264" i="1"/>
  <c r="AS3264" i="1"/>
  <c r="AL3265" i="1"/>
  <c r="AM3265" i="1"/>
  <c r="AN3265" i="1"/>
  <c r="AO3265" i="1"/>
  <c r="AP3265" i="1"/>
  <c r="AQ3265" i="1"/>
  <c r="AR3265" i="1"/>
  <c r="AS3265" i="1"/>
  <c r="AL3266" i="1"/>
  <c r="AM3266" i="1"/>
  <c r="AN3266" i="1"/>
  <c r="AO3266" i="1"/>
  <c r="AP3266" i="1"/>
  <c r="AQ3266" i="1"/>
  <c r="AR3266" i="1"/>
  <c r="AS3266" i="1"/>
  <c r="AL3267" i="1"/>
  <c r="AM3267" i="1"/>
  <c r="AN3267" i="1"/>
  <c r="AO3267" i="1"/>
  <c r="AP3267" i="1"/>
  <c r="AQ3267" i="1"/>
  <c r="AR3267" i="1"/>
  <c r="AS3267" i="1"/>
  <c r="AL3268" i="1"/>
  <c r="AM3268" i="1"/>
  <c r="AN3268" i="1"/>
  <c r="AO3268" i="1"/>
  <c r="AP3268" i="1"/>
  <c r="AQ3268" i="1"/>
  <c r="AR3268" i="1"/>
  <c r="AS3268" i="1"/>
  <c r="AL3269" i="1"/>
  <c r="AM3269" i="1"/>
  <c r="AN3269" i="1"/>
  <c r="AO3269" i="1"/>
  <c r="AP3269" i="1"/>
  <c r="AQ3269" i="1"/>
  <c r="AR3269" i="1"/>
  <c r="AS3269" i="1"/>
  <c r="AL3270" i="1"/>
  <c r="AM3270" i="1"/>
  <c r="AN3270" i="1"/>
  <c r="AO3270" i="1"/>
  <c r="AP3270" i="1"/>
  <c r="AQ3270" i="1"/>
  <c r="AR3270" i="1"/>
  <c r="AS3270" i="1"/>
  <c r="AL3271" i="1"/>
  <c r="AM3271" i="1"/>
  <c r="AN3271" i="1"/>
  <c r="AO3271" i="1"/>
  <c r="AP3271" i="1"/>
  <c r="AQ3271" i="1"/>
  <c r="AR3271" i="1"/>
  <c r="AS3271" i="1"/>
  <c r="AL3272" i="1"/>
  <c r="AM3272" i="1"/>
  <c r="AN3272" i="1"/>
  <c r="AO3272" i="1"/>
  <c r="AP3272" i="1"/>
  <c r="AQ3272" i="1"/>
  <c r="AR3272" i="1"/>
  <c r="AS3272" i="1"/>
  <c r="AL3273" i="1"/>
  <c r="AM3273" i="1"/>
  <c r="AN3273" i="1"/>
  <c r="AO3273" i="1"/>
  <c r="AP3273" i="1"/>
  <c r="AQ3273" i="1"/>
  <c r="AR3273" i="1"/>
  <c r="AS3273" i="1"/>
  <c r="AL3274" i="1"/>
  <c r="AM3274" i="1"/>
  <c r="AN3274" i="1"/>
  <c r="AO3274" i="1"/>
  <c r="AP3274" i="1"/>
  <c r="AQ3274" i="1"/>
  <c r="AR3274" i="1"/>
  <c r="AS3274" i="1"/>
  <c r="AL3275" i="1"/>
  <c r="AM3275" i="1"/>
  <c r="AN3275" i="1"/>
  <c r="AO3275" i="1"/>
  <c r="AP3275" i="1"/>
  <c r="AQ3275" i="1"/>
  <c r="AR3275" i="1"/>
  <c r="AS3275" i="1"/>
  <c r="AL3276" i="1"/>
  <c r="AM3276" i="1"/>
  <c r="AN3276" i="1"/>
  <c r="AO3276" i="1"/>
  <c r="AP3276" i="1"/>
  <c r="AQ3276" i="1"/>
  <c r="AR3276" i="1"/>
  <c r="AS3276" i="1"/>
  <c r="AL3277" i="1"/>
  <c r="AM3277" i="1"/>
  <c r="AN3277" i="1"/>
  <c r="AO3277" i="1"/>
  <c r="AP3277" i="1"/>
  <c r="AQ3277" i="1"/>
  <c r="AR3277" i="1"/>
  <c r="AS3277" i="1"/>
  <c r="AL3278" i="1"/>
  <c r="AM3278" i="1"/>
  <c r="AN3278" i="1"/>
  <c r="AO3278" i="1"/>
  <c r="AP3278" i="1"/>
  <c r="AQ3278" i="1"/>
  <c r="AR3278" i="1"/>
  <c r="AS3278" i="1"/>
  <c r="AL3279" i="1"/>
  <c r="AM3279" i="1"/>
  <c r="AN3279" i="1"/>
  <c r="AO3279" i="1"/>
  <c r="AP3279" i="1"/>
  <c r="AQ3279" i="1"/>
  <c r="AR3279" i="1"/>
  <c r="AS3279" i="1"/>
  <c r="AL3280" i="1"/>
  <c r="AM3280" i="1"/>
  <c r="AN3280" i="1"/>
  <c r="AO3280" i="1"/>
  <c r="AP3280" i="1"/>
  <c r="AQ3280" i="1"/>
  <c r="AR3280" i="1"/>
  <c r="AS3280" i="1"/>
  <c r="AL3281" i="1"/>
  <c r="AM3281" i="1"/>
  <c r="AN3281" i="1"/>
  <c r="AO3281" i="1"/>
  <c r="AP3281" i="1"/>
  <c r="AQ3281" i="1"/>
  <c r="AR3281" i="1"/>
  <c r="AS3281" i="1"/>
  <c r="AL3282" i="1"/>
  <c r="AM3282" i="1"/>
  <c r="AN3282" i="1"/>
  <c r="AO3282" i="1"/>
  <c r="AP3282" i="1"/>
  <c r="AQ3282" i="1"/>
  <c r="AR3282" i="1"/>
  <c r="AS3282" i="1"/>
  <c r="AL3283" i="1"/>
  <c r="AM3283" i="1"/>
  <c r="AN3283" i="1"/>
  <c r="AO3283" i="1"/>
  <c r="AP3283" i="1"/>
  <c r="AQ3283" i="1"/>
  <c r="AR3283" i="1"/>
  <c r="AS3283" i="1"/>
  <c r="AL3284" i="1"/>
  <c r="AM3284" i="1"/>
  <c r="AN3284" i="1"/>
  <c r="AO3284" i="1"/>
  <c r="AP3284" i="1"/>
  <c r="AQ3284" i="1"/>
  <c r="AR3284" i="1"/>
  <c r="AS3284" i="1"/>
  <c r="AL3285" i="1"/>
  <c r="AM3285" i="1"/>
  <c r="AN3285" i="1"/>
  <c r="AO3285" i="1"/>
  <c r="AP3285" i="1"/>
  <c r="AQ3285" i="1"/>
  <c r="AR3285" i="1"/>
  <c r="AS3285" i="1"/>
  <c r="AL3286" i="1"/>
  <c r="AM3286" i="1"/>
  <c r="AN3286" i="1"/>
  <c r="AO3286" i="1"/>
  <c r="AP3286" i="1"/>
  <c r="AQ3286" i="1"/>
  <c r="AR3286" i="1"/>
  <c r="AS3286" i="1"/>
  <c r="AL3287" i="1"/>
  <c r="AM3287" i="1"/>
  <c r="AN3287" i="1"/>
  <c r="AO3287" i="1"/>
  <c r="AP3287" i="1"/>
  <c r="AQ3287" i="1"/>
  <c r="AR3287" i="1"/>
  <c r="AS3287" i="1"/>
  <c r="AL3288" i="1"/>
  <c r="AM3288" i="1"/>
  <c r="AN3288" i="1"/>
  <c r="AO3288" i="1"/>
  <c r="AP3288" i="1"/>
  <c r="AQ3288" i="1"/>
  <c r="AR3288" i="1"/>
  <c r="AS3288" i="1"/>
  <c r="AL3289" i="1"/>
  <c r="AM3289" i="1"/>
  <c r="AN3289" i="1"/>
  <c r="AO3289" i="1"/>
  <c r="AP3289" i="1"/>
  <c r="AQ3289" i="1"/>
  <c r="AR3289" i="1"/>
  <c r="AS3289" i="1"/>
  <c r="AL3290" i="1"/>
  <c r="AM3290" i="1"/>
  <c r="AN3290" i="1"/>
  <c r="AO3290" i="1"/>
  <c r="AP3290" i="1"/>
  <c r="AQ3290" i="1"/>
  <c r="AR3290" i="1"/>
  <c r="AS3290" i="1"/>
  <c r="AL3291" i="1"/>
  <c r="AM3291" i="1"/>
  <c r="AN3291" i="1"/>
  <c r="AO3291" i="1"/>
  <c r="AP3291" i="1"/>
  <c r="AQ3291" i="1"/>
  <c r="AR3291" i="1"/>
  <c r="AS3291" i="1"/>
  <c r="AL3292" i="1"/>
  <c r="AM3292" i="1"/>
  <c r="AN3292" i="1"/>
  <c r="AO3292" i="1"/>
  <c r="AP3292" i="1"/>
  <c r="AQ3292" i="1"/>
  <c r="AR3292" i="1"/>
  <c r="AS3292" i="1"/>
  <c r="AL3293" i="1"/>
  <c r="AM3293" i="1"/>
  <c r="AN3293" i="1"/>
  <c r="AO3293" i="1"/>
  <c r="AP3293" i="1"/>
  <c r="AQ3293" i="1"/>
  <c r="AR3293" i="1"/>
  <c r="AS3293" i="1"/>
  <c r="AL3294" i="1"/>
  <c r="AM3294" i="1"/>
  <c r="AN3294" i="1"/>
  <c r="AO3294" i="1"/>
  <c r="AP3294" i="1"/>
  <c r="AQ3294" i="1"/>
  <c r="AR3294" i="1"/>
  <c r="AS3294" i="1"/>
  <c r="AL3295" i="1"/>
  <c r="AM3295" i="1"/>
  <c r="AN3295" i="1"/>
  <c r="AO3295" i="1"/>
  <c r="AP3295" i="1"/>
  <c r="AQ3295" i="1"/>
  <c r="AR3295" i="1"/>
  <c r="AS3295" i="1"/>
  <c r="AL3296" i="1"/>
  <c r="AM3296" i="1"/>
  <c r="AN3296" i="1"/>
  <c r="AO3296" i="1"/>
  <c r="AP3296" i="1"/>
  <c r="AQ3296" i="1"/>
  <c r="AR3296" i="1"/>
  <c r="AS3296" i="1"/>
  <c r="AL3297" i="1"/>
  <c r="AM3297" i="1"/>
  <c r="AN3297" i="1"/>
  <c r="AO3297" i="1"/>
  <c r="AP3297" i="1"/>
  <c r="AQ3297" i="1"/>
  <c r="AR3297" i="1"/>
  <c r="AS3297" i="1"/>
  <c r="AL3298" i="1"/>
  <c r="AM3298" i="1"/>
  <c r="AN3298" i="1"/>
  <c r="AO3298" i="1"/>
  <c r="AP3298" i="1"/>
  <c r="AQ3298" i="1"/>
  <c r="AR3298" i="1"/>
  <c r="AS3298" i="1"/>
  <c r="AL3299" i="1"/>
  <c r="AM3299" i="1"/>
  <c r="AN3299" i="1"/>
  <c r="AO3299" i="1"/>
  <c r="AP3299" i="1"/>
  <c r="AQ3299" i="1"/>
  <c r="AR3299" i="1"/>
  <c r="AS3299" i="1"/>
  <c r="AL3300" i="1"/>
  <c r="AM3300" i="1"/>
  <c r="AN3300" i="1"/>
  <c r="AO3300" i="1"/>
  <c r="AP3300" i="1"/>
  <c r="AQ3300" i="1"/>
  <c r="AR3300" i="1"/>
  <c r="AS3300" i="1"/>
  <c r="AL3301" i="1"/>
  <c r="AM3301" i="1"/>
  <c r="AN3301" i="1"/>
  <c r="AO3301" i="1"/>
  <c r="AP3301" i="1"/>
  <c r="AQ3301" i="1"/>
  <c r="AR3301" i="1"/>
  <c r="AS3301" i="1"/>
  <c r="AL3302" i="1"/>
  <c r="AM3302" i="1"/>
  <c r="AN3302" i="1"/>
  <c r="AO3302" i="1"/>
  <c r="AP3302" i="1"/>
  <c r="AQ3302" i="1"/>
  <c r="AR3302" i="1"/>
  <c r="AS3302" i="1"/>
  <c r="AL3303" i="1"/>
  <c r="AM3303" i="1"/>
  <c r="AN3303" i="1"/>
  <c r="AO3303" i="1"/>
  <c r="AP3303" i="1"/>
  <c r="AQ3303" i="1"/>
  <c r="AR3303" i="1"/>
  <c r="AS3303" i="1"/>
  <c r="AL3304" i="1"/>
  <c r="AM3304" i="1"/>
  <c r="AN3304" i="1"/>
  <c r="AO3304" i="1"/>
  <c r="AP3304" i="1"/>
  <c r="AQ3304" i="1"/>
  <c r="AR3304" i="1"/>
  <c r="AS3304" i="1"/>
  <c r="AL3305" i="1"/>
  <c r="AM3305" i="1"/>
  <c r="AN3305" i="1"/>
  <c r="AO3305" i="1"/>
  <c r="AP3305" i="1"/>
  <c r="AQ3305" i="1"/>
  <c r="AR3305" i="1"/>
  <c r="AS3305" i="1"/>
  <c r="AL3306" i="1"/>
  <c r="AM3306" i="1"/>
  <c r="AN3306" i="1"/>
  <c r="AO3306" i="1"/>
  <c r="AP3306" i="1"/>
  <c r="AQ3306" i="1"/>
  <c r="AR3306" i="1"/>
  <c r="AS3306" i="1"/>
  <c r="AL3307" i="1"/>
  <c r="AM3307" i="1"/>
  <c r="AN3307" i="1"/>
  <c r="AO3307" i="1"/>
  <c r="AP3307" i="1"/>
  <c r="AQ3307" i="1"/>
  <c r="AR3307" i="1"/>
  <c r="AS3307" i="1"/>
  <c r="AL3308" i="1"/>
  <c r="AM3308" i="1"/>
  <c r="AN3308" i="1"/>
  <c r="AO3308" i="1"/>
  <c r="AP3308" i="1"/>
  <c r="AQ3308" i="1"/>
  <c r="AR3308" i="1"/>
  <c r="AS3308" i="1"/>
  <c r="AL3309" i="1"/>
  <c r="AM3309" i="1"/>
  <c r="AN3309" i="1"/>
  <c r="AO3309" i="1"/>
  <c r="AP3309" i="1"/>
  <c r="AQ3309" i="1"/>
  <c r="AR3309" i="1"/>
  <c r="AS3309" i="1"/>
  <c r="AL3310" i="1"/>
  <c r="AM3310" i="1"/>
  <c r="AN3310" i="1"/>
  <c r="AO3310" i="1"/>
  <c r="AP3310" i="1"/>
  <c r="AQ3310" i="1"/>
  <c r="AR3310" i="1"/>
  <c r="AS3310" i="1"/>
  <c r="AL3311" i="1"/>
  <c r="AM3311" i="1"/>
  <c r="AN3311" i="1"/>
  <c r="AO3311" i="1"/>
  <c r="AP3311" i="1"/>
  <c r="AQ3311" i="1"/>
  <c r="AR3311" i="1"/>
  <c r="AS3311" i="1"/>
  <c r="AL3312" i="1"/>
  <c r="AM3312" i="1"/>
  <c r="AN3312" i="1"/>
  <c r="AO3312" i="1"/>
  <c r="AP3312" i="1"/>
  <c r="AQ3312" i="1"/>
  <c r="AR3312" i="1"/>
  <c r="AS3312" i="1"/>
  <c r="AL3313" i="1"/>
  <c r="AM3313" i="1"/>
  <c r="AN3313" i="1"/>
  <c r="AO3313" i="1"/>
  <c r="AP3313" i="1"/>
  <c r="AQ3313" i="1"/>
  <c r="AR3313" i="1"/>
  <c r="AS3313" i="1"/>
  <c r="AL3314" i="1"/>
  <c r="AM3314" i="1"/>
  <c r="AN3314" i="1"/>
  <c r="AO3314" i="1"/>
  <c r="AP3314" i="1"/>
  <c r="AQ3314" i="1"/>
  <c r="AR3314" i="1"/>
  <c r="AS3314" i="1"/>
  <c r="AL3315" i="1"/>
  <c r="AM3315" i="1"/>
  <c r="AN3315" i="1"/>
  <c r="AO3315" i="1"/>
  <c r="AP3315" i="1"/>
  <c r="AQ3315" i="1"/>
  <c r="AR3315" i="1"/>
  <c r="AS3315" i="1"/>
  <c r="AL3316" i="1"/>
  <c r="AM3316" i="1"/>
  <c r="AN3316" i="1"/>
  <c r="AO3316" i="1"/>
  <c r="AP3316" i="1"/>
  <c r="AQ3316" i="1"/>
  <c r="AR3316" i="1"/>
  <c r="AS3316" i="1"/>
  <c r="AL3317" i="1"/>
  <c r="AM3317" i="1"/>
  <c r="AN3317" i="1"/>
  <c r="AO3317" i="1"/>
  <c r="AP3317" i="1"/>
  <c r="AQ3317" i="1"/>
  <c r="AR3317" i="1"/>
  <c r="AS3317" i="1"/>
  <c r="AL3318" i="1"/>
  <c r="AM3318" i="1"/>
  <c r="AN3318" i="1"/>
  <c r="AO3318" i="1"/>
  <c r="AP3318" i="1"/>
  <c r="AQ3318" i="1"/>
  <c r="AR3318" i="1"/>
  <c r="AS3318" i="1"/>
  <c r="AL3319" i="1"/>
  <c r="AM3319" i="1"/>
  <c r="AN3319" i="1"/>
  <c r="AO3319" i="1"/>
  <c r="AP3319" i="1"/>
  <c r="AQ3319" i="1"/>
  <c r="AR3319" i="1"/>
  <c r="AS3319" i="1"/>
  <c r="AL3320" i="1"/>
  <c r="AM3320" i="1"/>
  <c r="AN3320" i="1"/>
  <c r="AO3320" i="1"/>
  <c r="AP3320" i="1"/>
  <c r="AQ3320" i="1"/>
  <c r="AR3320" i="1"/>
  <c r="AS3320" i="1"/>
  <c r="AL3321" i="1"/>
  <c r="AM3321" i="1"/>
  <c r="AN3321" i="1"/>
  <c r="AO3321" i="1"/>
  <c r="AP3321" i="1"/>
  <c r="AQ3321" i="1"/>
  <c r="AR3321" i="1"/>
  <c r="AS3321" i="1"/>
  <c r="AL3322" i="1"/>
  <c r="AM3322" i="1"/>
  <c r="AN3322" i="1"/>
  <c r="AO3322" i="1"/>
  <c r="AP3322" i="1"/>
  <c r="AQ3322" i="1"/>
  <c r="AR3322" i="1"/>
  <c r="AS3322" i="1"/>
  <c r="AL3323" i="1"/>
  <c r="AM3323" i="1"/>
  <c r="AN3323" i="1"/>
  <c r="AO3323" i="1"/>
  <c r="AP3323" i="1"/>
  <c r="AQ3323" i="1"/>
  <c r="AR3323" i="1"/>
  <c r="AS3323" i="1"/>
  <c r="AL3324" i="1"/>
  <c r="AM3324" i="1"/>
  <c r="AN3324" i="1"/>
  <c r="AO3324" i="1"/>
  <c r="AP3324" i="1"/>
  <c r="AQ3324" i="1"/>
  <c r="AR3324" i="1"/>
  <c r="AS3324" i="1"/>
  <c r="AL3325" i="1"/>
  <c r="AM3325" i="1"/>
  <c r="AN3325" i="1"/>
  <c r="AO3325" i="1"/>
  <c r="AP3325" i="1"/>
  <c r="AQ3325" i="1"/>
  <c r="AR3325" i="1"/>
  <c r="AS3325" i="1"/>
  <c r="AL3326" i="1"/>
  <c r="AM3326" i="1"/>
  <c r="AN3326" i="1"/>
  <c r="AO3326" i="1"/>
  <c r="AP3326" i="1"/>
  <c r="AQ3326" i="1"/>
  <c r="AR3326" i="1"/>
  <c r="AS3326" i="1"/>
  <c r="AL3327" i="1"/>
  <c r="AM3327" i="1"/>
  <c r="AN3327" i="1"/>
  <c r="AO3327" i="1"/>
  <c r="AP3327" i="1"/>
  <c r="AQ3327" i="1"/>
  <c r="AR3327" i="1"/>
  <c r="AS3327" i="1"/>
  <c r="AL3328" i="1"/>
  <c r="AM3328" i="1"/>
  <c r="AN3328" i="1"/>
  <c r="AO3328" i="1"/>
  <c r="AP3328" i="1"/>
  <c r="AQ3328" i="1"/>
  <c r="AR3328" i="1"/>
  <c r="AS3328" i="1"/>
  <c r="AL3329" i="1"/>
  <c r="AM3329" i="1"/>
  <c r="AN3329" i="1"/>
  <c r="AO3329" i="1"/>
  <c r="AP3329" i="1"/>
  <c r="AQ3329" i="1"/>
  <c r="AR3329" i="1"/>
  <c r="AS3329" i="1"/>
  <c r="AL3330" i="1"/>
  <c r="AM3330" i="1"/>
  <c r="AN3330" i="1"/>
  <c r="AO3330" i="1"/>
  <c r="AP3330" i="1"/>
  <c r="AQ3330" i="1"/>
  <c r="AR3330" i="1"/>
  <c r="AS3330" i="1"/>
  <c r="AL3331" i="1"/>
  <c r="AM3331" i="1"/>
  <c r="AN3331" i="1"/>
  <c r="AO3331" i="1"/>
  <c r="AP3331" i="1"/>
  <c r="AQ3331" i="1"/>
  <c r="AR3331" i="1"/>
  <c r="AS3331" i="1"/>
  <c r="AL3332" i="1"/>
  <c r="AM3332" i="1"/>
  <c r="AN3332" i="1"/>
  <c r="AO3332" i="1"/>
  <c r="AP3332" i="1"/>
  <c r="AQ3332" i="1"/>
  <c r="AR3332" i="1"/>
  <c r="AS3332" i="1"/>
  <c r="AL3333" i="1"/>
  <c r="AM3333" i="1"/>
  <c r="AN3333" i="1"/>
  <c r="AO3333" i="1"/>
  <c r="AP3333" i="1"/>
  <c r="AQ3333" i="1"/>
  <c r="AR3333" i="1"/>
  <c r="AS3333" i="1"/>
  <c r="AL3334" i="1"/>
  <c r="AM3334" i="1"/>
  <c r="AN3334" i="1"/>
  <c r="AO3334" i="1"/>
  <c r="AP3334" i="1"/>
  <c r="AQ3334" i="1"/>
  <c r="AR3334" i="1"/>
  <c r="AS3334" i="1"/>
  <c r="AL3335" i="1"/>
  <c r="AM3335" i="1"/>
  <c r="AN3335" i="1"/>
  <c r="AO3335" i="1"/>
  <c r="AP3335" i="1"/>
  <c r="AQ3335" i="1"/>
  <c r="AR3335" i="1"/>
  <c r="AS3335" i="1"/>
  <c r="AL3336" i="1"/>
  <c r="AM3336" i="1"/>
  <c r="AN3336" i="1"/>
  <c r="AO3336" i="1"/>
  <c r="AP3336" i="1"/>
  <c r="AQ3336" i="1"/>
  <c r="AR3336" i="1"/>
  <c r="AS3336" i="1"/>
  <c r="AL3337" i="1"/>
  <c r="AM3337" i="1"/>
  <c r="AN3337" i="1"/>
  <c r="AO3337" i="1"/>
  <c r="AP3337" i="1"/>
  <c r="AQ3337" i="1"/>
  <c r="AR3337" i="1"/>
  <c r="AS3337" i="1"/>
  <c r="AL3338" i="1"/>
  <c r="AM3338" i="1"/>
  <c r="AN3338" i="1"/>
  <c r="AO3338" i="1"/>
  <c r="AP3338" i="1"/>
  <c r="AQ3338" i="1"/>
  <c r="AR3338" i="1"/>
  <c r="AS3338" i="1"/>
  <c r="AL3339" i="1"/>
  <c r="AM3339" i="1"/>
  <c r="AN3339" i="1"/>
  <c r="AO3339" i="1"/>
  <c r="AP3339" i="1"/>
  <c r="AQ3339" i="1"/>
  <c r="AR3339" i="1"/>
  <c r="AS3339" i="1"/>
  <c r="AL3340" i="1"/>
  <c r="AM3340" i="1"/>
  <c r="AN3340" i="1"/>
  <c r="AO3340" i="1"/>
  <c r="AP3340" i="1"/>
  <c r="AQ3340" i="1"/>
  <c r="AR3340" i="1"/>
  <c r="AS3340" i="1"/>
  <c r="AL3341" i="1"/>
  <c r="AM3341" i="1"/>
  <c r="AN3341" i="1"/>
  <c r="AO3341" i="1"/>
  <c r="AP3341" i="1"/>
  <c r="AQ3341" i="1"/>
  <c r="AR3341" i="1"/>
  <c r="AS3341" i="1"/>
  <c r="AL3342" i="1"/>
  <c r="AM3342" i="1"/>
  <c r="AN3342" i="1"/>
  <c r="AO3342" i="1"/>
  <c r="AP3342" i="1"/>
  <c r="AQ3342" i="1"/>
  <c r="AR3342" i="1"/>
  <c r="AS3342" i="1"/>
  <c r="AL3343" i="1"/>
  <c r="AM3343" i="1"/>
  <c r="AN3343" i="1"/>
  <c r="AO3343" i="1"/>
  <c r="AP3343" i="1"/>
  <c r="AQ3343" i="1"/>
  <c r="AR3343" i="1"/>
  <c r="AS3343" i="1"/>
  <c r="AL3344" i="1"/>
  <c r="AM3344" i="1"/>
  <c r="AN3344" i="1"/>
  <c r="AO3344" i="1"/>
  <c r="AP3344" i="1"/>
  <c r="AQ3344" i="1"/>
  <c r="AR3344" i="1"/>
  <c r="AS3344" i="1"/>
  <c r="AL3345" i="1"/>
  <c r="AM3345" i="1"/>
  <c r="AN3345" i="1"/>
  <c r="AO3345" i="1"/>
  <c r="AP3345" i="1"/>
  <c r="AQ3345" i="1"/>
  <c r="AR3345" i="1"/>
  <c r="AS3345" i="1"/>
  <c r="AL3346" i="1"/>
  <c r="AM3346" i="1"/>
  <c r="AN3346" i="1"/>
  <c r="AO3346" i="1"/>
  <c r="AP3346" i="1"/>
  <c r="AQ3346" i="1"/>
  <c r="AR3346" i="1"/>
  <c r="AS3346" i="1"/>
  <c r="AL3347" i="1"/>
  <c r="AM3347" i="1"/>
  <c r="AN3347" i="1"/>
  <c r="AO3347" i="1"/>
  <c r="AP3347" i="1"/>
  <c r="AQ3347" i="1"/>
  <c r="AR3347" i="1"/>
  <c r="AS3347" i="1"/>
  <c r="AL3348" i="1"/>
  <c r="AM3348" i="1"/>
  <c r="AN3348" i="1"/>
  <c r="AO3348" i="1"/>
  <c r="AP3348" i="1"/>
  <c r="AQ3348" i="1"/>
  <c r="AR3348" i="1"/>
  <c r="AS3348" i="1"/>
  <c r="AL3349" i="1"/>
  <c r="AM3349" i="1"/>
  <c r="AN3349" i="1"/>
  <c r="AO3349" i="1"/>
  <c r="AP3349" i="1"/>
  <c r="AQ3349" i="1"/>
  <c r="AR3349" i="1"/>
  <c r="AS3349" i="1"/>
  <c r="AL3350" i="1"/>
  <c r="AM3350" i="1"/>
  <c r="AN3350" i="1"/>
  <c r="AO3350" i="1"/>
  <c r="AP3350" i="1"/>
  <c r="AQ3350" i="1"/>
  <c r="AR3350" i="1"/>
  <c r="AS3350" i="1"/>
  <c r="AL3351" i="1"/>
  <c r="AM3351" i="1"/>
  <c r="AN3351" i="1"/>
  <c r="AO3351" i="1"/>
  <c r="AP3351" i="1"/>
  <c r="AQ3351" i="1"/>
  <c r="AR3351" i="1"/>
  <c r="AS3351" i="1"/>
  <c r="AL3352" i="1"/>
  <c r="AM3352" i="1"/>
  <c r="AN3352" i="1"/>
  <c r="AO3352" i="1"/>
  <c r="AP3352" i="1"/>
  <c r="AQ3352" i="1"/>
  <c r="AR3352" i="1"/>
  <c r="AS3352" i="1"/>
  <c r="AL3353" i="1"/>
  <c r="AM3353" i="1"/>
  <c r="AN3353" i="1"/>
  <c r="AO3353" i="1"/>
  <c r="AP3353" i="1"/>
  <c r="AQ3353" i="1"/>
  <c r="AR3353" i="1"/>
  <c r="AS3353" i="1"/>
  <c r="AL3354" i="1"/>
  <c r="AM3354" i="1"/>
  <c r="AN3354" i="1"/>
  <c r="AO3354" i="1"/>
  <c r="AP3354" i="1"/>
  <c r="AQ3354" i="1"/>
  <c r="AR3354" i="1"/>
  <c r="AS3354" i="1"/>
  <c r="AL3355" i="1"/>
  <c r="AM3355" i="1"/>
  <c r="AN3355" i="1"/>
  <c r="AO3355" i="1"/>
  <c r="AP3355" i="1"/>
  <c r="AQ3355" i="1"/>
  <c r="AR3355" i="1"/>
  <c r="AS3355" i="1"/>
  <c r="AL3356" i="1"/>
  <c r="AM3356" i="1"/>
  <c r="AN3356" i="1"/>
  <c r="AO3356" i="1"/>
  <c r="AP3356" i="1"/>
  <c r="AQ3356" i="1"/>
  <c r="AR3356" i="1"/>
  <c r="AS3356" i="1"/>
  <c r="AL3357" i="1"/>
  <c r="AM3357" i="1"/>
  <c r="AN3357" i="1"/>
  <c r="AO3357" i="1"/>
  <c r="AP3357" i="1"/>
  <c r="AQ3357" i="1"/>
  <c r="AR3357" i="1"/>
  <c r="AS3357" i="1"/>
  <c r="AL3358" i="1"/>
  <c r="AM3358" i="1"/>
  <c r="AN3358" i="1"/>
  <c r="AO3358" i="1"/>
  <c r="AP3358" i="1"/>
  <c r="AQ3358" i="1"/>
  <c r="AR3358" i="1"/>
  <c r="AS3358" i="1"/>
  <c r="AL3359" i="1"/>
  <c r="AM3359" i="1"/>
  <c r="AN3359" i="1"/>
  <c r="AO3359" i="1"/>
  <c r="AP3359" i="1"/>
  <c r="AQ3359" i="1"/>
  <c r="AR3359" i="1"/>
  <c r="AS3359" i="1"/>
  <c r="AL3360" i="1"/>
  <c r="AM3360" i="1"/>
  <c r="AN3360" i="1"/>
  <c r="AO3360" i="1"/>
  <c r="AP3360" i="1"/>
  <c r="AQ3360" i="1"/>
  <c r="AR3360" i="1"/>
  <c r="AS3360" i="1"/>
  <c r="AL3361" i="1"/>
  <c r="AM3361" i="1"/>
  <c r="AN3361" i="1"/>
  <c r="AO3361" i="1"/>
  <c r="AP3361" i="1"/>
  <c r="AQ3361" i="1"/>
  <c r="AR3361" i="1"/>
  <c r="AS3361" i="1"/>
  <c r="AL3362" i="1"/>
  <c r="AM3362" i="1"/>
  <c r="AN3362" i="1"/>
  <c r="AO3362" i="1"/>
  <c r="AP3362" i="1"/>
  <c r="AQ3362" i="1"/>
  <c r="AR3362" i="1"/>
  <c r="AS3362" i="1"/>
  <c r="AL3363" i="1"/>
  <c r="AM3363" i="1"/>
  <c r="AN3363" i="1"/>
  <c r="AO3363" i="1"/>
  <c r="AP3363" i="1"/>
  <c r="AQ3363" i="1"/>
  <c r="AR3363" i="1"/>
  <c r="AS3363" i="1"/>
  <c r="AL3364" i="1"/>
  <c r="AM3364" i="1"/>
  <c r="AN3364" i="1"/>
  <c r="AO3364" i="1"/>
  <c r="AP3364" i="1"/>
  <c r="AQ3364" i="1"/>
  <c r="AR3364" i="1"/>
  <c r="AS3364" i="1"/>
  <c r="AL3365" i="1"/>
  <c r="AM3365" i="1"/>
  <c r="AN3365" i="1"/>
  <c r="AO3365" i="1"/>
  <c r="AP3365" i="1"/>
  <c r="AQ3365" i="1"/>
  <c r="AR3365" i="1"/>
  <c r="AS3365" i="1"/>
  <c r="AL3366" i="1"/>
  <c r="AM3366" i="1"/>
  <c r="AN3366" i="1"/>
  <c r="AO3366" i="1"/>
  <c r="AP3366" i="1"/>
  <c r="AQ3366" i="1"/>
  <c r="AR3366" i="1"/>
  <c r="AS3366" i="1"/>
  <c r="AL3367" i="1"/>
  <c r="AM3367" i="1"/>
  <c r="AN3367" i="1"/>
  <c r="AO3367" i="1"/>
  <c r="AP3367" i="1"/>
  <c r="AQ3367" i="1"/>
  <c r="AR3367" i="1"/>
  <c r="AS3367" i="1"/>
  <c r="AL3368" i="1"/>
  <c r="AM3368" i="1"/>
  <c r="AN3368" i="1"/>
  <c r="AO3368" i="1"/>
  <c r="AP3368" i="1"/>
  <c r="AQ3368" i="1"/>
  <c r="AR3368" i="1"/>
  <c r="AS3368" i="1"/>
  <c r="AL3369" i="1"/>
  <c r="AM3369" i="1"/>
  <c r="AN3369" i="1"/>
  <c r="AO3369" i="1"/>
  <c r="AP3369" i="1"/>
  <c r="AQ3369" i="1"/>
  <c r="AR3369" i="1"/>
  <c r="AS3369" i="1"/>
  <c r="AL3370" i="1"/>
  <c r="AM3370" i="1"/>
  <c r="AN3370" i="1"/>
  <c r="AO3370" i="1"/>
  <c r="AP3370" i="1"/>
  <c r="AQ3370" i="1"/>
  <c r="AR3370" i="1"/>
  <c r="AS3370" i="1"/>
  <c r="AL3371" i="1"/>
  <c r="AM3371" i="1"/>
  <c r="AN3371" i="1"/>
  <c r="AO3371" i="1"/>
  <c r="AP3371" i="1"/>
  <c r="AQ3371" i="1"/>
  <c r="AR3371" i="1"/>
  <c r="AS3371" i="1"/>
  <c r="AL3372" i="1"/>
  <c r="AM3372" i="1"/>
  <c r="AN3372" i="1"/>
  <c r="AO3372" i="1"/>
  <c r="AP3372" i="1"/>
  <c r="AQ3372" i="1"/>
  <c r="AR3372" i="1"/>
  <c r="AS3372" i="1"/>
  <c r="AL3373" i="1"/>
  <c r="AM3373" i="1"/>
  <c r="AN3373" i="1"/>
  <c r="AO3373" i="1"/>
  <c r="AP3373" i="1"/>
  <c r="AQ3373" i="1"/>
  <c r="AR3373" i="1"/>
  <c r="AS3373" i="1"/>
  <c r="AL3374" i="1"/>
  <c r="AM3374" i="1"/>
  <c r="AN3374" i="1"/>
  <c r="AO3374" i="1"/>
  <c r="AP3374" i="1"/>
  <c r="AQ3374" i="1"/>
  <c r="AR3374" i="1"/>
  <c r="AS3374" i="1"/>
  <c r="AL3375" i="1"/>
  <c r="AM3375" i="1"/>
  <c r="AN3375" i="1"/>
  <c r="AO3375" i="1"/>
  <c r="AP3375" i="1"/>
  <c r="AQ3375" i="1"/>
  <c r="AR3375" i="1"/>
  <c r="AS3375" i="1"/>
  <c r="AL3376" i="1"/>
  <c r="AM3376" i="1"/>
  <c r="AN3376" i="1"/>
  <c r="AO3376" i="1"/>
  <c r="AP3376" i="1"/>
  <c r="AQ3376" i="1"/>
  <c r="AR3376" i="1"/>
  <c r="AS3376" i="1"/>
  <c r="AL3377" i="1"/>
  <c r="AM3377" i="1"/>
  <c r="AN3377" i="1"/>
  <c r="AO3377" i="1"/>
  <c r="AP3377" i="1"/>
  <c r="AQ3377" i="1"/>
  <c r="AR3377" i="1"/>
  <c r="AS3377" i="1"/>
  <c r="AL3378" i="1"/>
  <c r="AM3378" i="1"/>
  <c r="AN3378" i="1"/>
  <c r="AO3378" i="1"/>
  <c r="AP3378" i="1"/>
  <c r="AQ3378" i="1"/>
  <c r="AR3378" i="1"/>
  <c r="AS3378" i="1"/>
  <c r="AL3379" i="1"/>
  <c r="AM3379" i="1"/>
  <c r="AN3379" i="1"/>
  <c r="AO3379" i="1"/>
  <c r="AP3379" i="1"/>
  <c r="AQ3379" i="1"/>
  <c r="AR3379" i="1"/>
  <c r="AS3379" i="1"/>
  <c r="AL3380" i="1"/>
  <c r="AM3380" i="1"/>
  <c r="AN3380" i="1"/>
  <c r="AO3380" i="1"/>
  <c r="AP3380" i="1"/>
  <c r="AQ3380" i="1"/>
  <c r="AR3380" i="1"/>
  <c r="AS3380" i="1"/>
  <c r="AL3381" i="1"/>
  <c r="AM3381" i="1"/>
  <c r="AN3381" i="1"/>
  <c r="AO3381" i="1"/>
  <c r="AP3381" i="1"/>
  <c r="AQ3381" i="1"/>
  <c r="AR3381" i="1"/>
  <c r="AS3381" i="1"/>
  <c r="AL3382" i="1"/>
  <c r="AM3382" i="1"/>
  <c r="AN3382" i="1"/>
  <c r="AO3382" i="1"/>
  <c r="AP3382" i="1"/>
  <c r="AQ3382" i="1"/>
  <c r="AR3382" i="1"/>
  <c r="AS3382" i="1"/>
  <c r="AL3383" i="1"/>
  <c r="AM3383" i="1"/>
  <c r="AN3383" i="1"/>
  <c r="AO3383" i="1"/>
  <c r="AP3383" i="1"/>
  <c r="AQ3383" i="1"/>
  <c r="AR3383" i="1"/>
  <c r="AS3383" i="1"/>
  <c r="AL3384" i="1"/>
  <c r="AM3384" i="1"/>
  <c r="AN3384" i="1"/>
  <c r="AO3384" i="1"/>
  <c r="AP3384" i="1"/>
  <c r="AQ3384" i="1"/>
  <c r="AR3384" i="1"/>
  <c r="AS3384" i="1"/>
  <c r="AL3385" i="1"/>
  <c r="AM3385" i="1"/>
  <c r="AN3385" i="1"/>
  <c r="AO3385" i="1"/>
  <c r="AP3385" i="1"/>
  <c r="AQ3385" i="1"/>
  <c r="AR3385" i="1"/>
  <c r="AS3385" i="1"/>
  <c r="AL3386" i="1"/>
  <c r="AM3386" i="1"/>
  <c r="AN3386" i="1"/>
  <c r="AO3386" i="1"/>
  <c r="AP3386" i="1"/>
  <c r="AQ3386" i="1"/>
  <c r="AR3386" i="1"/>
  <c r="AS3386" i="1"/>
  <c r="AL3387" i="1"/>
  <c r="AM3387" i="1"/>
  <c r="AN3387" i="1"/>
  <c r="AO3387" i="1"/>
  <c r="AP3387" i="1"/>
  <c r="AQ3387" i="1"/>
  <c r="AR3387" i="1"/>
  <c r="AS3387" i="1"/>
  <c r="AL3388" i="1"/>
  <c r="AM3388" i="1"/>
  <c r="AN3388" i="1"/>
  <c r="AO3388" i="1"/>
  <c r="AP3388" i="1"/>
  <c r="AQ3388" i="1"/>
  <c r="AR3388" i="1"/>
  <c r="AS3388" i="1"/>
  <c r="AL3389" i="1"/>
  <c r="AM3389" i="1"/>
  <c r="AN3389" i="1"/>
  <c r="AO3389" i="1"/>
  <c r="AP3389" i="1"/>
  <c r="AQ3389" i="1"/>
  <c r="AR3389" i="1"/>
  <c r="AS3389" i="1"/>
  <c r="AL3390" i="1"/>
  <c r="AM3390" i="1"/>
  <c r="AN3390" i="1"/>
  <c r="AO3390" i="1"/>
  <c r="AP3390" i="1"/>
  <c r="AQ3390" i="1"/>
  <c r="AR3390" i="1"/>
  <c r="AS3390" i="1"/>
  <c r="AL3391" i="1"/>
  <c r="AM3391" i="1"/>
  <c r="AN3391" i="1"/>
  <c r="AO3391" i="1"/>
  <c r="AP3391" i="1"/>
  <c r="AQ3391" i="1"/>
  <c r="AR3391" i="1"/>
  <c r="AS3391" i="1"/>
  <c r="AL3392" i="1"/>
  <c r="AM3392" i="1"/>
  <c r="AN3392" i="1"/>
  <c r="AO3392" i="1"/>
  <c r="AP3392" i="1"/>
  <c r="AQ3392" i="1"/>
  <c r="AR3392" i="1"/>
  <c r="AS3392" i="1"/>
  <c r="AL3393" i="1"/>
  <c r="AM3393" i="1"/>
  <c r="AN3393" i="1"/>
  <c r="AO3393" i="1"/>
  <c r="AP3393" i="1"/>
  <c r="AQ3393" i="1"/>
  <c r="AR3393" i="1"/>
  <c r="AS3393" i="1"/>
  <c r="AL3394" i="1"/>
  <c r="AM3394" i="1"/>
  <c r="AN3394" i="1"/>
  <c r="AO3394" i="1"/>
  <c r="AP3394" i="1"/>
  <c r="AQ3394" i="1"/>
  <c r="AR3394" i="1"/>
  <c r="AS3394" i="1"/>
  <c r="AL3395" i="1"/>
  <c r="AM3395" i="1"/>
  <c r="AN3395" i="1"/>
  <c r="AO3395" i="1"/>
  <c r="AP3395" i="1"/>
  <c r="AQ3395" i="1"/>
  <c r="AR3395" i="1"/>
  <c r="AS3395" i="1"/>
  <c r="AL3396" i="1"/>
  <c r="AM3396" i="1"/>
  <c r="AN3396" i="1"/>
  <c r="AO3396" i="1"/>
  <c r="AP3396" i="1"/>
  <c r="AQ3396" i="1"/>
  <c r="AR3396" i="1"/>
  <c r="AS3396" i="1"/>
  <c r="AL3397" i="1"/>
  <c r="AM3397" i="1"/>
  <c r="AN3397" i="1"/>
  <c r="AO3397" i="1"/>
  <c r="AP3397" i="1"/>
  <c r="AQ3397" i="1"/>
  <c r="AR3397" i="1"/>
  <c r="AS3397" i="1"/>
  <c r="AL3398" i="1"/>
  <c r="AM3398" i="1"/>
  <c r="AN3398" i="1"/>
  <c r="AO3398" i="1"/>
  <c r="AP3398" i="1"/>
  <c r="AQ3398" i="1"/>
  <c r="AR3398" i="1"/>
  <c r="AS3398" i="1"/>
  <c r="AL3399" i="1"/>
  <c r="AM3399" i="1"/>
  <c r="AN3399" i="1"/>
  <c r="AO3399" i="1"/>
  <c r="AP3399" i="1"/>
  <c r="AQ3399" i="1"/>
  <c r="AR3399" i="1"/>
  <c r="AS3399" i="1"/>
  <c r="AL3400" i="1"/>
  <c r="AM3400" i="1"/>
  <c r="AN3400" i="1"/>
  <c r="AO3400" i="1"/>
  <c r="AP3400" i="1"/>
  <c r="AQ3400" i="1"/>
  <c r="AR3400" i="1"/>
  <c r="AS3400" i="1"/>
  <c r="AL3401" i="1"/>
  <c r="AM3401" i="1"/>
  <c r="AN3401" i="1"/>
  <c r="AO3401" i="1"/>
  <c r="AP3401" i="1"/>
  <c r="AQ3401" i="1"/>
  <c r="AR3401" i="1"/>
  <c r="AS3401" i="1"/>
  <c r="AL3402" i="1"/>
  <c r="AM3402" i="1"/>
  <c r="AN3402" i="1"/>
  <c r="AO3402" i="1"/>
  <c r="AP3402" i="1"/>
  <c r="AQ3402" i="1"/>
  <c r="AR3402" i="1"/>
  <c r="AS3402" i="1"/>
  <c r="AL3403" i="1"/>
  <c r="AM3403" i="1"/>
  <c r="AN3403" i="1"/>
  <c r="AO3403" i="1"/>
  <c r="AP3403" i="1"/>
  <c r="AQ3403" i="1"/>
  <c r="AR3403" i="1"/>
  <c r="AS3403" i="1"/>
  <c r="AL3404" i="1"/>
  <c r="AM3404" i="1"/>
  <c r="AN3404" i="1"/>
  <c r="AO3404" i="1"/>
  <c r="AP3404" i="1"/>
  <c r="AQ3404" i="1"/>
  <c r="AR3404" i="1"/>
  <c r="AS3404" i="1"/>
  <c r="AL3405" i="1"/>
  <c r="AM3405" i="1"/>
  <c r="AN3405" i="1"/>
  <c r="AO3405" i="1"/>
  <c r="AP3405" i="1"/>
  <c r="AQ3405" i="1"/>
  <c r="AR3405" i="1"/>
  <c r="AS3405" i="1"/>
  <c r="AL3406" i="1"/>
  <c r="AM3406" i="1"/>
  <c r="AN3406" i="1"/>
  <c r="AO3406" i="1"/>
  <c r="AP3406" i="1"/>
  <c r="AQ3406" i="1"/>
  <c r="AR3406" i="1"/>
  <c r="AS3406" i="1"/>
  <c r="AL3407" i="1"/>
  <c r="AM3407" i="1"/>
  <c r="AN3407" i="1"/>
  <c r="AO3407" i="1"/>
  <c r="AP3407" i="1"/>
  <c r="AQ3407" i="1"/>
  <c r="AS3407" i="1"/>
  <c r="AL3408" i="1"/>
  <c r="AM3408" i="1"/>
  <c r="AN3408" i="1"/>
  <c r="AO3408" i="1"/>
  <c r="AP3408" i="1"/>
  <c r="AQ3408" i="1"/>
  <c r="AS3408" i="1"/>
  <c r="AL3409" i="1"/>
  <c r="AM3409" i="1"/>
  <c r="AN3409" i="1"/>
  <c r="AO3409" i="1"/>
  <c r="AP3409" i="1"/>
  <c r="AQ3409" i="1"/>
  <c r="AS3409" i="1"/>
  <c r="AL3410" i="1"/>
  <c r="AM3410" i="1"/>
  <c r="AN3410" i="1"/>
  <c r="AO3410" i="1"/>
  <c r="AP3410" i="1"/>
  <c r="AQ3410" i="1"/>
  <c r="AS3410" i="1"/>
  <c r="AL3411" i="1"/>
  <c r="AM3411" i="1"/>
  <c r="AN3411" i="1"/>
  <c r="AO3411" i="1"/>
  <c r="AP3411" i="1"/>
  <c r="AQ3411" i="1"/>
  <c r="AS3411" i="1"/>
  <c r="AL3412" i="1"/>
  <c r="AM3412" i="1"/>
  <c r="AN3412" i="1"/>
  <c r="AO3412" i="1"/>
  <c r="AP3412" i="1"/>
  <c r="AQ3412" i="1"/>
  <c r="AS3412" i="1"/>
  <c r="AL3413" i="1"/>
  <c r="AM3413" i="1"/>
  <c r="AN3413" i="1"/>
  <c r="AO3413" i="1"/>
  <c r="AP3413" i="1"/>
  <c r="AQ3413" i="1"/>
  <c r="AS3413" i="1"/>
  <c r="AL3414" i="1"/>
  <c r="AM3414" i="1"/>
  <c r="AN3414" i="1"/>
  <c r="AO3414" i="1"/>
  <c r="AP3414" i="1"/>
  <c r="AQ3414" i="1"/>
  <c r="AS3414" i="1"/>
  <c r="AL3415" i="1"/>
  <c r="AM3415" i="1"/>
  <c r="AN3415" i="1"/>
  <c r="AO3415" i="1"/>
  <c r="AP3415" i="1"/>
  <c r="AQ3415" i="1"/>
  <c r="AS3415" i="1"/>
  <c r="AL3416" i="1"/>
  <c r="AM3416" i="1"/>
  <c r="AN3416" i="1"/>
  <c r="AO3416" i="1"/>
  <c r="AP3416" i="1"/>
  <c r="AQ3416" i="1"/>
  <c r="AS3416" i="1"/>
  <c r="AL3417" i="1"/>
  <c r="AM3417" i="1"/>
  <c r="AN3417" i="1"/>
  <c r="AO3417" i="1"/>
  <c r="AP3417" i="1"/>
  <c r="AQ3417" i="1"/>
  <c r="AS3417" i="1"/>
  <c r="AL3418" i="1"/>
  <c r="AM3418" i="1"/>
  <c r="AN3418" i="1"/>
  <c r="AO3418" i="1"/>
  <c r="AP3418" i="1"/>
  <c r="AQ3418" i="1"/>
  <c r="AS3418" i="1"/>
  <c r="AL3419" i="1"/>
  <c r="AM3419" i="1"/>
  <c r="AN3419" i="1"/>
  <c r="AO3419" i="1"/>
  <c r="AP3419" i="1"/>
  <c r="AQ3419" i="1"/>
  <c r="AS3419" i="1"/>
  <c r="AL3420" i="1"/>
  <c r="AM3420" i="1"/>
  <c r="AN3420" i="1"/>
  <c r="AO3420" i="1"/>
  <c r="AP3420" i="1"/>
  <c r="AQ3420" i="1"/>
  <c r="AS3420" i="1"/>
  <c r="AL3421" i="1"/>
  <c r="AM3421" i="1"/>
  <c r="AN3421" i="1"/>
  <c r="AO3421" i="1"/>
  <c r="AP3421" i="1"/>
  <c r="AQ3421" i="1"/>
  <c r="AS3421" i="1"/>
  <c r="AL3422" i="1"/>
  <c r="AM3422" i="1"/>
  <c r="AN3422" i="1"/>
  <c r="AO3422" i="1"/>
  <c r="AP3422" i="1"/>
  <c r="AQ3422" i="1"/>
  <c r="AS3422" i="1"/>
  <c r="AL3423" i="1"/>
  <c r="AM3423" i="1"/>
  <c r="AN3423" i="1"/>
  <c r="AO3423" i="1"/>
  <c r="AP3423" i="1"/>
  <c r="AQ3423" i="1"/>
  <c r="AS3423" i="1"/>
  <c r="AL3424" i="1"/>
  <c r="AM3424" i="1"/>
  <c r="AN3424" i="1"/>
  <c r="AO3424" i="1"/>
  <c r="AP3424" i="1"/>
  <c r="AQ3424" i="1"/>
  <c r="AS3424" i="1"/>
  <c r="AL3425" i="1"/>
  <c r="AM3425" i="1"/>
  <c r="AN3425" i="1"/>
  <c r="AO3425" i="1"/>
  <c r="AP3425" i="1"/>
  <c r="AQ3425" i="1"/>
  <c r="AS3425" i="1"/>
  <c r="AL3426" i="1"/>
  <c r="AM3426" i="1"/>
  <c r="AN3426" i="1"/>
  <c r="AO3426" i="1"/>
  <c r="AP3426" i="1"/>
  <c r="AQ3426" i="1"/>
  <c r="AS3426" i="1"/>
  <c r="AL3427" i="1"/>
  <c r="AM3427" i="1"/>
  <c r="AN3427" i="1"/>
  <c r="AO3427" i="1"/>
  <c r="AP3427" i="1"/>
  <c r="AQ3427" i="1"/>
  <c r="AS3427" i="1"/>
  <c r="AL3428" i="1"/>
  <c r="AM3428" i="1"/>
  <c r="AN3428" i="1"/>
  <c r="AO3428" i="1"/>
  <c r="AP3428" i="1"/>
  <c r="AQ3428" i="1"/>
  <c r="AS3428" i="1"/>
  <c r="AL3429" i="1"/>
  <c r="AM3429" i="1"/>
  <c r="AN3429" i="1"/>
  <c r="AO3429" i="1"/>
  <c r="AP3429" i="1"/>
  <c r="AQ3429" i="1"/>
  <c r="AS3429" i="1"/>
  <c r="AL3430" i="1"/>
  <c r="AM3430" i="1"/>
  <c r="AN3430" i="1"/>
  <c r="AO3430" i="1"/>
  <c r="AP3430" i="1"/>
  <c r="AQ3430" i="1"/>
  <c r="AS3430" i="1"/>
  <c r="AL3431" i="1"/>
  <c r="AM3431" i="1"/>
  <c r="AN3431" i="1"/>
  <c r="AO3431" i="1"/>
  <c r="AP3431" i="1"/>
  <c r="AQ3431" i="1"/>
  <c r="AS3431" i="1"/>
  <c r="AL3432" i="1"/>
  <c r="AM3432" i="1"/>
  <c r="AN3432" i="1"/>
  <c r="AO3432" i="1"/>
  <c r="AP3432" i="1"/>
  <c r="AQ3432" i="1"/>
  <c r="AS3432" i="1"/>
  <c r="AL3433" i="1"/>
  <c r="AM3433" i="1"/>
  <c r="AN3433" i="1"/>
  <c r="AO3433" i="1"/>
  <c r="AP3433" i="1"/>
  <c r="AQ3433" i="1"/>
  <c r="AS3433" i="1"/>
  <c r="AL3434" i="1"/>
  <c r="AM3434" i="1"/>
  <c r="AN3434" i="1"/>
  <c r="AO3434" i="1"/>
  <c r="AP3434" i="1"/>
  <c r="AQ3434" i="1"/>
  <c r="AS3434" i="1"/>
  <c r="AL3435" i="1"/>
  <c r="AM3435" i="1"/>
  <c r="AN3435" i="1"/>
  <c r="AO3435" i="1"/>
  <c r="AP3435" i="1"/>
  <c r="AQ3435" i="1"/>
  <c r="AS3435" i="1"/>
  <c r="AL3436" i="1"/>
  <c r="AM3436" i="1"/>
  <c r="AN3436" i="1"/>
  <c r="AO3436" i="1"/>
  <c r="AP3436" i="1"/>
  <c r="AQ3436" i="1"/>
  <c r="AS3436" i="1"/>
  <c r="AL3437" i="1"/>
  <c r="AM3437" i="1"/>
  <c r="AN3437" i="1"/>
  <c r="AO3437" i="1"/>
  <c r="AP3437" i="1"/>
  <c r="AQ3437" i="1"/>
  <c r="AS3437" i="1"/>
  <c r="AL3438" i="1"/>
  <c r="AM3438" i="1"/>
  <c r="AN3438" i="1"/>
  <c r="AO3438" i="1"/>
  <c r="AP3438" i="1"/>
  <c r="AQ3438" i="1"/>
  <c r="AS3438" i="1"/>
  <c r="AL3439" i="1"/>
  <c r="AM3439" i="1"/>
  <c r="AN3439" i="1"/>
  <c r="AO3439" i="1"/>
  <c r="AP3439" i="1"/>
  <c r="AQ3439" i="1"/>
  <c r="AS3439" i="1"/>
  <c r="AL3440" i="1"/>
  <c r="AM3440" i="1"/>
  <c r="AN3440" i="1"/>
  <c r="AO3440" i="1"/>
  <c r="AP3440" i="1"/>
  <c r="AQ3440" i="1"/>
  <c r="AS3440" i="1"/>
  <c r="AL3441" i="1"/>
  <c r="AM3441" i="1"/>
  <c r="AN3441" i="1"/>
  <c r="AO3441" i="1"/>
  <c r="AP3441" i="1"/>
  <c r="AQ3441" i="1"/>
  <c r="AS3441" i="1"/>
  <c r="AL3442" i="1"/>
  <c r="AM3442" i="1"/>
  <c r="AN3442" i="1"/>
  <c r="AO3442" i="1"/>
  <c r="AP3442" i="1"/>
  <c r="AQ3442" i="1"/>
  <c r="AS3442" i="1"/>
  <c r="AL3443" i="1"/>
  <c r="AM3443" i="1"/>
  <c r="AN3443" i="1"/>
  <c r="AO3443" i="1"/>
  <c r="AP3443" i="1"/>
  <c r="AQ3443" i="1"/>
  <c r="AS3443" i="1"/>
  <c r="AL3444" i="1"/>
  <c r="AM3444" i="1"/>
  <c r="AN3444" i="1"/>
  <c r="AO3444" i="1"/>
  <c r="AP3444" i="1"/>
  <c r="AQ3444" i="1"/>
  <c r="AS3444" i="1"/>
  <c r="AL3445" i="1"/>
  <c r="AM3445" i="1"/>
  <c r="AN3445" i="1"/>
  <c r="AO3445" i="1"/>
  <c r="AP3445" i="1"/>
  <c r="AQ3445" i="1"/>
  <c r="AS3445" i="1"/>
  <c r="AL3446" i="1"/>
  <c r="AM3446" i="1"/>
  <c r="AN3446" i="1"/>
  <c r="AO3446" i="1"/>
  <c r="AP3446" i="1"/>
  <c r="AQ3446" i="1"/>
  <c r="AS3446" i="1"/>
  <c r="AL3447" i="1"/>
  <c r="AM3447" i="1"/>
  <c r="AN3447" i="1"/>
  <c r="AO3447" i="1"/>
  <c r="AP3447" i="1"/>
  <c r="AQ3447" i="1"/>
  <c r="AS3447" i="1"/>
  <c r="AL3448" i="1"/>
  <c r="AM3448" i="1"/>
  <c r="AN3448" i="1"/>
  <c r="AO3448" i="1"/>
  <c r="AP3448" i="1"/>
  <c r="AQ3448" i="1"/>
  <c r="AS3448" i="1"/>
  <c r="AL3449" i="1"/>
  <c r="AM3449" i="1"/>
  <c r="AN3449" i="1"/>
  <c r="AO3449" i="1"/>
  <c r="AP3449" i="1"/>
  <c r="AQ3449" i="1"/>
  <c r="AS3449" i="1"/>
  <c r="AL3450" i="1"/>
  <c r="AM3450" i="1"/>
  <c r="AN3450" i="1"/>
  <c r="AO3450" i="1"/>
  <c r="AP3450" i="1"/>
  <c r="AQ3450" i="1"/>
  <c r="AS3450" i="1"/>
  <c r="AL3451" i="1"/>
  <c r="AM3451" i="1"/>
  <c r="AN3451" i="1"/>
  <c r="AO3451" i="1"/>
  <c r="AP3451" i="1"/>
  <c r="AQ3451" i="1"/>
  <c r="AS3451" i="1"/>
  <c r="AL3452" i="1"/>
  <c r="AM3452" i="1"/>
  <c r="AN3452" i="1"/>
  <c r="AO3452" i="1"/>
  <c r="AP3452" i="1"/>
  <c r="AQ3452" i="1"/>
  <c r="AS3452" i="1"/>
  <c r="AL3453" i="1"/>
  <c r="AM3453" i="1"/>
  <c r="AN3453" i="1"/>
  <c r="AO3453" i="1"/>
  <c r="AP3453" i="1"/>
  <c r="AQ3453" i="1"/>
  <c r="AS3453" i="1"/>
  <c r="AL3454" i="1"/>
  <c r="AM3454" i="1"/>
  <c r="AN3454" i="1"/>
  <c r="AO3454" i="1"/>
  <c r="AP3454" i="1"/>
  <c r="AQ3454" i="1"/>
  <c r="AS3454" i="1"/>
  <c r="AL3455" i="1"/>
  <c r="AM3455" i="1"/>
  <c r="AN3455" i="1"/>
  <c r="AO3455" i="1"/>
  <c r="AP3455" i="1"/>
  <c r="AQ3455" i="1"/>
  <c r="AS3455" i="1"/>
  <c r="AL3456" i="1"/>
  <c r="AM3456" i="1"/>
  <c r="AN3456" i="1"/>
  <c r="AO3456" i="1"/>
  <c r="AP3456" i="1"/>
  <c r="AQ3456" i="1"/>
  <c r="AS3456" i="1"/>
  <c r="AL3457" i="1"/>
  <c r="AM3457" i="1"/>
  <c r="AN3457" i="1"/>
  <c r="AO3457" i="1"/>
  <c r="AP3457" i="1"/>
  <c r="AQ3457" i="1"/>
  <c r="AS3457" i="1"/>
  <c r="AL3458" i="1"/>
  <c r="AM3458" i="1"/>
  <c r="AN3458" i="1"/>
  <c r="AO3458" i="1"/>
  <c r="AP3458" i="1"/>
  <c r="AQ3458" i="1"/>
  <c r="AS3458" i="1"/>
  <c r="AL3459" i="1"/>
  <c r="AM3459" i="1"/>
  <c r="AN3459" i="1"/>
  <c r="AO3459" i="1"/>
  <c r="AP3459" i="1"/>
  <c r="AQ3459" i="1"/>
  <c r="AS3459" i="1"/>
  <c r="AL3460" i="1"/>
  <c r="AM3460" i="1"/>
  <c r="AN3460" i="1"/>
  <c r="AO3460" i="1"/>
  <c r="AP3460" i="1"/>
  <c r="AQ3460" i="1"/>
  <c r="AS3460" i="1"/>
  <c r="AL3461" i="1"/>
  <c r="AM3461" i="1"/>
  <c r="AN3461" i="1"/>
  <c r="AO3461" i="1"/>
  <c r="AP3461" i="1"/>
  <c r="AQ3461" i="1"/>
  <c r="AS3461" i="1"/>
  <c r="AL3462" i="1"/>
  <c r="AM3462" i="1"/>
  <c r="AN3462" i="1"/>
  <c r="AO3462" i="1"/>
  <c r="AP3462" i="1"/>
  <c r="AQ3462" i="1"/>
  <c r="AS3462" i="1"/>
  <c r="AL3463" i="1"/>
  <c r="AM3463" i="1"/>
  <c r="AN3463" i="1"/>
  <c r="AO3463" i="1"/>
  <c r="AP3463" i="1"/>
  <c r="AQ3463" i="1"/>
  <c r="AS3463" i="1"/>
  <c r="AL3464" i="1"/>
  <c r="AM3464" i="1"/>
  <c r="AN3464" i="1"/>
  <c r="AO3464" i="1"/>
  <c r="AP3464" i="1"/>
  <c r="AQ3464" i="1"/>
  <c r="AS3464" i="1"/>
  <c r="AL3465" i="1"/>
  <c r="AM3465" i="1"/>
  <c r="AN3465" i="1"/>
  <c r="AO3465" i="1"/>
  <c r="AP3465" i="1"/>
  <c r="AQ3465" i="1"/>
  <c r="AS3465" i="1"/>
  <c r="AL3466" i="1"/>
  <c r="AM3466" i="1"/>
  <c r="AN3466" i="1"/>
  <c r="AO3466" i="1"/>
  <c r="AP3466" i="1"/>
  <c r="AQ3466" i="1"/>
  <c r="AS3466" i="1"/>
  <c r="AL3467" i="1"/>
  <c r="AM3467" i="1"/>
  <c r="AN3467" i="1"/>
  <c r="AO3467" i="1"/>
  <c r="AP3467" i="1"/>
  <c r="AQ3467" i="1"/>
  <c r="AS3467" i="1"/>
  <c r="AL3468" i="1"/>
  <c r="AM3468" i="1"/>
  <c r="AN3468" i="1"/>
  <c r="AO3468" i="1"/>
  <c r="AP3468" i="1"/>
  <c r="AQ3468" i="1"/>
  <c r="AS3468" i="1"/>
  <c r="AL3469" i="1"/>
  <c r="AM3469" i="1"/>
  <c r="AN3469" i="1"/>
  <c r="AO3469" i="1"/>
  <c r="AP3469" i="1"/>
  <c r="AQ3469" i="1"/>
  <c r="AS3469" i="1"/>
  <c r="AL3470" i="1"/>
  <c r="AM3470" i="1"/>
  <c r="AN3470" i="1"/>
  <c r="AO3470" i="1"/>
  <c r="AP3470" i="1"/>
  <c r="AQ3470" i="1"/>
  <c r="AS3470" i="1"/>
  <c r="AL3471" i="1"/>
  <c r="AM3471" i="1"/>
  <c r="AN3471" i="1"/>
  <c r="AO3471" i="1"/>
  <c r="AP3471" i="1"/>
  <c r="AQ3471" i="1"/>
  <c r="AS3471" i="1"/>
  <c r="AL3472" i="1"/>
  <c r="AM3472" i="1"/>
  <c r="AN3472" i="1"/>
  <c r="AO3472" i="1"/>
  <c r="AP3472" i="1"/>
  <c r="AQ3472" i="1"/>
  <c r="AS3472" i="1"/>
  <c r="AL3473" i="1"/>
  <c r="AM3473" i="1"/>
  <c r="AN3473" i="1"/>
  <c r="AO3473" i="1"/>
  <c r="AP3473" i="1"/>
  <c r="AQ3473" i="1"/>
  <c r="AS3473" i="1"/>
  <c r="AL3474" i="1"/>
  <c r="AM3474" i="1"/>
  <c r="AN3474" i="1"/>
  <c r="AO3474" i="1"/>
  <c r="AP3474" i="1"/>
  <c r="AQ3474" i="1"/>
  <c r="AS3474" i="1"/>
  <c r="AL3475" i="1"/>
  <c r="AM3475" i="1"/>
  <c r="AN3475" i="1"/>
  <c r="AO3475" i="1"/>
  <c r="AP3475" i="1"/>
  <c r="AQ3475" i="1"/>
  <c r="AS3475" i="1"/>
  <c r="AL3476" i="1"/>
  <c r="AM3476" i="1"/>
  <c r="AN3476" i="1"/>
  <c r="AO3476" i="1"/>
  <c r="AP3476" i="1"/>
  <c r="AQ3476" i="1"/>
  <c r="AS3476" i="1"/>
  <c r="AL3477" i="1"/>
  <c r="AM3477" i="1"/>
  <c r="AN3477" i="1"/>
  <c r="AO3477" i="1"/>
  <c r="AP3477" i="1"/>
  <c r="AQ3477" i="1"/>
  <c r="AS3477" i="1"/>
  <c r="AL3478" i="1"/>
  <c r="AM3478" i="1"/>
  <c r="AN3478" i="1"/>
  <c r="AO3478" i="1"/>
  <c r="AP3478" i="1"/>
  <c r="AQ3478" i="1"/>
  <c r="AS3478" i="1"/>
  <c r="AL3479" i="1"/>
  <c r="AM3479" i="1"/>
  <c r="AN3479" i="1"/>
  <c r="AO3479" i="1"/>
  <c r="AP3479" i="1"/>
  <c r="AQ3479" i="1"/>
  <c r="AS3479" i="1"/>
  <c r="AL3480" i="1"/>
  <c r="AM3480" i="1"/>
  <c r="AN3480" i="1"/>
  <c r="AO3480" i="1"/>
  <c r="AP3480" i="1"/>
  <c r="AQ3480" i="1"/>
  <c r="AS3480" i="1"/>
  <c r="AL3481" i="1"/>
  <c r="AM3481" i="1"/>
  <c r="AN3481" i="1"/>
  <c r="AO3481" i="1"/>
  <c r="AP3481" i="1"/>
  <c r="AQ3481" i="1"/>
  <c r="AS3481" i="1"/>
  <c r="AL3482" i="1"/>
  <c r="AM3482" i="1"/>
  <c r="AN3482" i="1"/>
  <c r="AO3482" i="1"/>
  <c r="AP3482" i="1"/>
  <c r="AQ3482" i="1"/>
  <c r="AS3482" i="1"/>
  <c r="AL3483" i="1"/>
  <c r="AM3483" i="1"/>
  <c r="AN3483" i="1"/>
  <c r="AO3483" i="1"/>
  <c r="AP3483" i="1"/>
  <c r="AQ3483" i="1"/>
  <c r="AS3483" i="1"/>
  <c r="AL3484" i="1"/>
  <c r="AM3484" i="1"/>
  <c r="AN3484" i="1"/>
  <c r="AO3484" i="1"/>
  <c r="AP3484" i="1"/>
  <c r="AQ3484" i="1"/>
  <c r="AS3484" i="1"/>
  <c r="AL3485" i="1"/>
  <c r="AM3485" i="1"/>
  <c r="AN3485" i="1"/>
  <c r="AO3485" i="1"/>
  <c r="AP3485" i="1"/>
  <c r="AQ3485" i="1"/>
  <c r="AS3485" i="1"/>
  <c r="AL3486" i="1"/>
  <c r="AM3486" i="1"/>
  <c r="AN3486" i="1"/>
  <c r="AO3486" i="1"/>
  <c r="AP3486" i="1"/>
  <c r="AQ3486" i="1"/>
  <c r="AS3486" i="1"/>
  <c r="AL3487" i="1"/>
  <c r="AM3487" i="1"/>
  <c r="AN3487" i="1"/>
  <c r="AO3487" i="1"/>
  <c r="AP3487" i="1"/>
  <c r="AQ3487" i="1"/>
  <c r="AS3487" i="1"/>
  <c r="AL3488" i="1"/>
  <c r="AM3488" i="1"/>
  <c r="AN3488" i="1"/>
  <c r="AO3488" i="1"/>
  <c r="AP3488" i="1"/>
  <c r="AQ3488" i="1"/>
  <c r="AS3488" i="1"/>
  <c r="AL3489" i="1"/>
  <c r="AM3489" i="1"/>
  <c r="AN3489" i="1"/>
  <c r="AO3489" i="1"/>
  <c r="AP3489" i="1"/>
  <c r="AQ3489" i="1"/>
  <c r="AS3489" i="1"/>
  <c r="AL3490" i="1"/>
  <c r="AM3490" i="1"/>
  <c r="AN3490" i="1"/>
  <c r="AO3490" i="1"/>
  <c r="AP3490" i="1"/>
  <c r="AQ3490" i="1"/>
  <c r="AS3490" i="1"/>
  <c r="AL3491" i="1"/>
  <c r="AM3491" i="1"/>
  <c r="AN3491" i="1"/>
  <c r="AO3491" i="1"/>
  <c r="AP3491" i="1"/>
  <c r="AQ3491" i="1"/>
  <c r="AS3491" i="1"/>
  <c r="AL3492" i="1"/>
  <c r="AM3492" i="1"/>
  <c r="AN3492" i="1"/>
  <c r="AO3492" i="1"/>
  <c r="AP3492" i="1"/>
  <c r="AQ3492" i="1"/>
  <c r="AS3492" i="1"/>
  <c r="AL3493" i="1"/>
  <c r="AM3493" i="1"/>
  <c r="AN3493" i="1"/>
  <c r="AO3493" i="1"/>
  <c r="AP3493" i="1"/>
  <c r="AQ3493" i="1"/>
  <c r="AS3493" i="1"/>
  <c r="AL3494" i="1"/>
  <c r="AM3494" i="1"/>
  <c r="AN3494" i="1"/>
  <c r="AO3494" i="1"/>
  <c r="AP3494" i="1"/>
  <c r="AQ3494" i="1"/>
  <c r="AS3494" i="1"/>
  <c r="AL3495" i="1"/>
  <c r="AM3495" i="1"/>
  <c r="AN3495" i="1"/>
  <c r="AO3495" i="1"/>
  <c r="AP3495" i="1"/>
  <c r="AQ3495" i="1"/>
  <c r="AS3495" i="1"/>
  <c r="AL3496" i="1"/>
  <c r="AM3496" i="1"/>
  <c r="AN3496" i="1"/>
  <c r="AO3496" i="1"/>
  <c r="AP3496" i="1"/>
  <c r="AQ3496" i="1"/>
  <c r="AR3496" i="1"/>
  <c r="AS3496" i="1"/>
  <c r="AL3497" i="1"/>
  <c r="AM3497" i="1"/>
  <c r="AN3497" i="1"/>
  <c r="AO3497" i="1"/>
  <c r="AP3497" i="1"/>
  <c r="AQ3497" i="1"/>
  <c r="AR3497" i="1"/>
  <c r="AS3497" i="1"/>
  <c r="AL3498" i="1"/>
  <c r="AM3498" i="1"/>
  <c r="AN3498" i="1"/>
  <c r="AO3498" i="1"/>
  <c r="AP3498" i="1"/>
  <c r="AQ3498" i="1"/>
  <c r="AR3498" i="1"/>
  <c r="AS3498" i="1"/>
  <c r="AL3499" i="1"/>
  <c r="AM3499" i="1"/>
  <c r="AN3499" i="1"/>
  <c r="AO3499" i="1"/>
  <c r="AP3499" i="1"/>
  <c r="AQ3499" i="1"/>
  <c r="AR3499" i="1"/>
  <c r="AS3499" i="1"/>
  <c r="AL3500" i="1"/>
  <c r="AM3500" i="1"/>
  <c r="AN3500" i="1"/>
  <c r="AO3500" i="1"/>
  <c r="AP3500" i="1"/>
  <c r="AQ3500" i="1"/>
  <c r="AR3500" i="1"/>
  <c r="AS3500" i="1"/>
  <c r="AL3501" i="1"/>
  <c r="AM3501" i="1"/>
  <c r="AN3501" i="1"/>
  <c r="AO3501" i="1"/>
  <c r="AP3501" i="1"/>
  <c r="AQ3501" i="1"/>
  <c r="AR3501" i="1"/>
  <c r="AS3501" i="1"/>
  <c r="AL3502" i="1"/>
  <c r="AM3502" i="1"/>
  <c r="AN3502" i="1"/>
  <c r="AO3502" i="1"/>
  <c r="AP3502" i="1"/>
  <c r="AQ3502" i="1"/>
  <c r="AR3502" i="1"/>
  <c r="AS3502" i="1"/>
  <c r="AL3503" i="1"/>
  <c r="AM3503" i="1"/>
  <c r="AN3503" i="1"/>
  <c r="AO3503" i="1"/>
  <c r="AP3503" i="1"/>
  <c r="AQ3503" i="1"/>
  <c r="AR3503" i="1"/>
  <c r="AS3503" i="1"/>
  <c r="AL3504" i="1"/>
  <c r="AM3504" i="1"/>
  <c r="AN3504" i="1"/>
  <c r="AO3504" i="1"/>
  <c r="AP3504" i="1"/>
  <c r="AQ3504" i="1"/>
  <c r="AR3504" i="1"/>
  <c r="AS3504" i="1"/>
  <c r="AL3505" i="1"/>
  <c r="AM3505" i="1"/>
  <c r="AN3505" i="1"/>
  <c r="AO3505" i="1"/>
  <c r="AP3505" i="1"/>
  <c r="AQ3505" i="1"/>
  <c r="AR3505" i="1"/>
  <c r="AS3505" i="1"/>
  <c r="AL3506" i="1"/>
  <c r="AM3506" i="1"/>
  <c r="AN3506" i="1"/>
  <c r="AO3506" i="1"/>
  <c r="AP3506" i="1"/>
  <c r="AQ3506" i="1"/>
  <c r="AR3506" i="1"/>
  <c r="AS3506" i="1"/>
  <c r="AL3507" i="1"/>
  <c r="AM3507" i="1"/>
  <c r="AN3507" i="1"/>
  <c r="AO3507" i="1"/>
  <c r="AP3507" i="1"/>
  <c r="AQ3507" i="1"/>
  <c r="AR3507" i="1"/>
  <c r="AS3507" i="1"/>
  <c r="AL3508" i="1"/>
  <c r="AM3508" i="1"/>
  <c r="AN3508" i="1"/>
  <c r="AO3508" i="1"/>
  <c r="AP3508" i="1"/>
  <c r="AQ3508" i="1"/>
  <c r="AR3508" i="1"/>
  <c r="AS3508" i="1"/>
  <c r="AL3509" i="1"/>
  <c r="AM3509" i="1"/>
  <c r="AN3509" i="1"/>
  <c r="AO3509" i="1"/>
  <c r="AP3509" i="1"/>
  <c r="AQ3509" i="1"/>
  <c r="AR3509" i="1"/>
  <c r="AS3509" i="1"/>
  <c r="AL3510" i="1"/>
  <c r="AM3510" i="1"/>
  <c r="AN3510" i="1"/>
  <c r="AO3510" i="1"/>
  <c r="AP3510" i="1"/>
  <c r="AQ3510" i="1"/>
  <c r="AR3510" i="1"/>
  <c r="AS3510" i="1"/>
  <c r="AL3511" i="1"/>
  <c r="AM3511" i="1"/>
  <c r="AN3511" i="1"/>
  <c r="AO3511" i="1"/>
  <c r="AP3511" i="1"/>
  <c r="AQ3511" i="1"/>
  <c r="AR3511" i="1"/>
  <c r="AS3511" i="1"/>
  <c r="AL3512" i="1"/>
  <c r="AM3512" i="1"/>
  <c r="AN3512" i="1"/>
  <c r="AO3512" i="1"/>
  <c r="AP3512" i="1"/>
  <c r="AQ3512" i="1"/>
  <c r="AR3512" i="1"/>
  <c r="AS3512" i="1"/>
  <c r="AL3513" i="1"/>
  <c r="AM3513" i="1"/>
  <c r="AN3513" i="1"/>
  <c r="AO3513" i="1"/>
  <c r="AP3513" i="1"/>
  <c r="AQ3513" i="1"/>
  <c r="AR3513" i="1"/>
  <c r="AS3513" i="1"/>
  <c r="AL3514" i="1"/>
  <c r="AM3514" i="1"/>
  <c r="AN3514" i="1"/>
  <c r="AO3514" i="1"/>
  <c r="AP3514" i="1"/>
  <c r="AQ3514" i="1"/>
  <c r="AR3514" i="1"/>
  <c r="AS3514" i="1"/>
  <c r="AL3515" i="1"/>
  <c r="AM3515" i="1"/>
  <c r="AN3515" i="1"/>
  <c r="AO3515" i="1"/>
  <c r="AP3515" i="1"/>
  <c r="AQ3515" i="1"/>
  <c r="AR3515" i="1"/>
  <c r="AS3515" i="1"/>
  <c r="AL3516" i="1"/>
  <c r="AM3516" i="1"/>
  <c r="AN3516" i="1"/>
  <c r="AO3516" i="1"/>
  <c r="AP3516" i="1"/>
  <c r="AQ3516" i="1"/>
  <c r="AR3516" i="1"/>
  <c r="AS3516" i="1"/>
  <c r="AL3517" i="1"/>
  <c r="AM3517" i="1"/>
  <c r="AN3517" i="1"/>
  <c r="AO3517" i="1"/>
  <c r="AP3517" i="1"/>
  <c r="AQ3517" i="1"/>
  <c r="AR3517" i="1"/>
  <c r="AS3517" i="1"/>
  <c r="AL3518" i="1"/>
  <c r="AM3518" i="1"/>
  <c r="AN3518" i="1"/>
  <c r="AO3518" i="1"/>
  <c r="AP3518" i="1"/>
  <c r="AQ3518" i="1"/>
  <c r="AR3518" i="1"/>
  <c r="AS3518" i="1"/>
  <c r="AL3519" i="1"/>
  <c r="AM3519" i="1"/>
  <c r="AN3519" i="1"/>
  <c r="AO3519" i="1"/>
  <c r="AP3519" i="1"/>
  <c r="AQ3519" i="1"/>
  <c r="AR3519" i="1"/>
  <c r="AS3519" i="1"/>
  <c r="AL3520" i="1"/>
  <c r="AM3520" i="1"/>
  <c r="AN3520" i="1"/>
  <c r="AO3520" i="1"/>
  <c r="AP3520" i="1"/>
  <c r="AQ3520" i="1"/>
  <c r="AR3520" i="1"/>
  <c r="AS3520" i="1"/>
  <c r="AL3521" i="1"/>
  <c r="AM3521" i="1"/>
  <c r="AN3521" i="1"/>
  <c r="AO3521" i="1"/>
  <c r="AP3521" i="1"/>
  <c r="AQ3521" i="1"/>
  <c r="AR3521" i="1"/>
  <c r="AS3521" i="1"/>
  <c r="AL3522" i="1"/>
  <c r="AM3522" i="1"/>
  <c r="AN3522" i="1"/>
  <c r="AO3522" i="1"/>
  <c r="AP3522" i="1"/>
  <c r="AQ3522" i="1"/>
  <c r="AR3522" i="1"/>
  <c r="AS3522" i="1"/>
  <c r="AL3523" i="1"/>
  <c r="AM3523" i="1"/>
  <c r="AN3523" i="1"/>
  <c r="AO3523" i="1"/>
  <c r="AP3523" i="1"/>
  <c r="AQ3523" i="1"/>
  <c r="AR3523" i="1"/>
  <c r="AS3523" i="1"/>
  <c r="AL3524" i="1"/>
  <c r="AM3524" i="1"/>
  <c r="AN3524" i="1"/>
  <c r="AO3524" i="1"/>
  <c r="AP3524" i="1"/>
  <c r="AQ3524" i="1"/>
  <c r="AR3524" i="1"/>
  <c r="AS3524" i="1"/>
  <c r="AL3525" i="1"/>
  <c r="AM3525" i="1"/>
  <c r="AN3525" i="1"/>
  <c r="AO3525" i="1"/>
  <c r="AP3525" i="1"/>
  <c r="AQ3525" i="1"/>
  <c r="AR3525" i="1"/>
  <c r="AS3525" i="1"/>
  <c r="AL3526" i="1"/>
  <c r="AM3526" i="1"/>
  <c r="AN3526" i="1"/>
  <c r="AO3526" i="1"/>
  <c r="AP3526" i="1"/>
  <c r="AQ3526" i="1"/>
  <c r="AR3526" i="1"/>
  <c r="AS3526" i="1"/>
  <c r="AL3527" i="1"/>
  <c r="AM3527" i="1"/>
  <c r="AN3527" i="1"/>
  <c r="AO3527" i="1"/>
  <c r="AP3527" i="1"/>
  <c r="AQ3527" i="1"/>
  <c r="AR3527" i="1"/>
  <c r="AS3527" i="1"/>
  <c r="AL3528" i="1"/>
  <c r="AM3528" i="1"/>
  <c r="AN3528" i="1"/>
  <c r="AO3528" i="1"/>
  <c r="AP3528" i="1"/>
  <c r="AQ3528" i="1"/>
  <c r="AR3528" i="1"/>
  <c r="AS3528" i="1"/>
  <c r="AL3529" i="1"/>
  <c r="AM3529" i="1"/>
  <c r="AN3529" i="1"/>
  <c r="AO3529" i="1"/>
  <c r="AP3529" i="1"/>
  <c r="AQ3529" i="1"/>
  <c r="AR3529" i="1"/>
  <c r="AS3529" i="1"/>
  <c r="AL3530" i="1"/>
  <c r="AM3530" i="1"/>
  <c r="AN3530" i="1"/>
  <c r="AO3530" i="1"/>
  <c r="AP3530" i="1"/>
  <c r="AQ3530" i="1"/>
  <c r="AR3530" i="1"/>
  <c r="AS3530" i="1"/>
  <c r="AL3531" i="1"/>
  <c r="AM3531" i="1"/>
  <c r="AN3531" i="1"/>
  <c r="AO3531" i="1"/>
  <c r="AP3531" i="1"/>
  <c r="AQ3531" i="1"/>
  <c r="AR3531" i="1"/>
  <c r="AS3531" i="1"/>
  <c r="AL3532" i="1"/>
  <c r="AM3532" i="1"/>
  <c r="AN3532" i="1"/>
  <c r="AO3532" i="1"/>
  <c r="AP3532" i="1"/>
  <c r="AQ3532" i="1"/>
  <c r="AR3532" i="1"/>
  <c r="AS3532" i="1"/>
  <c r="AL3533" i="1"/>
  <c r="AM3533" i="1"/>
  <c r="AN3533" i="1"/>
  <c r="AO3533" i="1"/>
  <c r="AP3533" i="1"/>
  <c r="AQ3533" i="1"/>
  <c r="AR3533" i="1"/>
  <c r="AS3533" i="1"/>
  <c r="AL3534" i="1"/>
  <c r="AM3534" i="1"/>
  <c r="AN3534" i="1"/>
  <c r="AO3534" i="1"/>
  <c r="AP3534" i="1"/>
  <c r="AQ3534" i="1"/>
  <c r="AR3534" i="1"/>
  <c r="AS3534" i="1"/>
  <c r="AL3535" i="1"/>
  <c r="AM3535" i="1"/>
  <c r="AN3535" i="1"/>
  <c r="AO3535" i="1"/>
  <c r="AP3535" i="1"/>
  <c r="AQ3535" i="1"/>
  <c r="AR3535" i="1"/>
  <c r="AS3535" i="1"/>
  <c r="AL3536" i="1"/>
  <c r="AM3536" i="1"/>
  <c r="AN3536" i="1"/>
  <c r="AO3536" i="1"/>
  <c r="AP3536" i="1"/>
  <c r="AQ3536" i="1"/>
  <c r="AR3536" i="1"/>
  <c r="AS3536" i="1"/>
  <c r="AL3537" i="1"/>
  <c r="AM3537" i="1"/>
  <c r="AN3537" i="1"/>
  <c r="AO3537" i="1"/>
  <c r="AP3537" i="1"/>
  <c r="AQ3537" i="1"/>
  <c r="AR3537" i="1"/>
  <c r="AS3537" i="1"/>
  <c r="AL3538" i="1"/>
  <c r="AM3538" i="1"/>
  <c r="AN3538" i="1"/>
  <c r="AO3538" i="1"/>
  <c r="AP3538" i="1"/>
  <c r="AQ3538" i="1"/>
  <c r="AR3538" i="1"/>
  <c r="AS3538" i="1"/>
  <c r="AL3539" i="1"/>
  <c r="AM3539" i="1"/>
  <c r="AN3539" i="1"/>
  <c r="AO3539" i="1"/>
  <c r="AP3539" i="1"/>
  <c r="AQ3539" i="1"/>
  <c r="AR3539" i="1"/>
  <c r="AS3539" i="1"/>
  <c r="AL3540" i="1"/>
  <c r="AM3540" i="1"/>
  <c r="AN3540" i="1"/>
  <c r="AO3540" i="1"/>
  <c r="AP3540" i="1"/>
  <c r="AQ3540" i="1"/>
  <c r="AR3540" i="1"/>
  <c r="AS3540" i="1"/>
  <c r="AL3541" i="1"/>
  <c r="AM3541" i="1"/>
  <c r="AN3541" i="1"/>
  <c r="AO3541" i="1"/>
  <c r="AP3541" i="1"/>
  <c r="AQ3541" i="1"/>
  <c r="AR3541" i="1"/>
  <c r="AS3541" i="1"/>
  <c r="AL3542" i="1"/>
  <c r="AM3542" i="1"/>
  <c r="AN3542" i="1"/>
  <c r="AO3542" i="1"/>
  <c r="AP3542" i="1"/>
  <c r="AQ3542" i="1"/>
  <c r="AR3542" i="1"/>
  <c r="AS3542" i="1"/>
  <c r="AL3543" i="1"/>
  <c r="AM3543" i="1"/>
  <c r="AN3543" i="1"/>
  <c r="AO3543" i="1"/>
  <c r="AP3543" i="1"/>
  <c r="AQ3543" i="1"/>
  <c r="AR3543" i="1"/>
  <c r="AS3543" i="1"/>
  <c r="AL3544" i="1"/>
  <c r="AM3544" i="1"/>
  <c r="AN3544" i="1"/>
  <c r="AO3544" i="1"/>
  <c r="AP3544" i="1"/>
  <c r="AQ3544" i="1"/>
  <c r="AR3544" i="1"/>
  <c r="AS3544" i="1"/>
  <c r="AL3545" i="1"/>
  <c r="AM3545" i="1"/>
  <c r="AN3545" i="1"/>
  <c r="AO3545" i="1"/>
  <c r="AP3545" i="1"/>
  <c r="AQ3545" i="1"/>
  <c r="AR3545" i="1"/>
  <c r="AS3545" i="1"/>
  <c r="AL3546" i="1"/>
  <c r="AM3546" i="1"/>
  <c r="AN3546" i="1"/>
  <c r="AO3546" i="1"/>
  <c r="AP3546" i="1"/>
  <c r="AQ3546" i="1"/>
  <c r="AR3546" i="1"/>
  <c r="AS3546" i="1"/>
  <c r="AL3547" i="1"/>
  <c r="AM3547" i="1"/>
  <c r="AN3547" i="1"/>
  <c r="AO3547" i="1"/>
  <c r="AP3547" i="1"/>
  <c r="AQ3547" i="1"/>
  <c r="AR3547" i="1"/>
  <c r="AS3547" i="1"/>
  <c r="AL3548" i="1"/>
  <c r="AM3548" i="1"/>
  <c r="AN3548" i="1"/>
  <c r="AO3548" i="1"/>
  <c r="AP3548" i="1"/>
  <c r="AQ3548" i="1"/>
  <c r="AR3548" i="1"/>
  <c r="AS3548" i="1"/>
  <c r="AL3549" i="1"/>
  <c r="AM3549" i="1"/>
  <c r="AN3549" i="1"/>
  <c r="AO3549" i="1"/>
  <c r="AP3549" i="1"/>
  <c r="AQ3549" i="1"/>
  <c r="AR3549" i="1"/>
  <c r="AS3549" i="1"/>
  <c r="AL3550" i="1"/>
  <c r="AM3550" i="1"/>
  <c r="AN3550" i="1"/>
  <c r="AO3550" i="1"/>
  <c r="AP3550" i="1"/>
  <c r="AQ3550" i="1"/>
  <c r="AR3550" i="1"/>
  <c r="AS3550" i="1"/>
  <c r="AL3551" i="1"/>
  <c r="AM3551" i="1"/>
  <c r="AN3551" i="1"/>
  <c r="AO3551" i="1"/>
  <c r="AP3551" i="1"/>
  <c r="AQ3551" i="1"/>
  <c r="AR3551" i="1"/>
  <c r="AS3551" i="1"/>
  <c r="AL3552" i="1"/>
  <c r="AM3552" i="1"/>
  <c r="AN3552" i="1"/>
  <c r="AO3552" i="1"/>
  <c r="AP3552" i="1"/>
  <c r="AQ3552" i="1"/>
  <c r="AR3552" i="1"/>
  <c r="AS3552" i="1"/>
  <c r="AL3553" i="1"/>
  <c r="AM3553" i="1"/>
  <c r="AN3553" i="1"/>
  <c r="AO3553" i="1"/>
  <c r="AP3553" i="1"/>
  <c r="AQ3553" i="1"/>
  <c r="AR3553" i="1"/>
  <c r="AS3553" i="1"/>
  <c r="AL3554" i="1"/>
  <c r="AM3554" i="1"/>
  <c r="AN3554" i="1"/>
  <c r="AO3554" i="1"/>
  <c r="AP3554" i="1"/>
  <c r="AQ3554" i="1"/>
  <c r="AR3554" i="1"/>
  <c r="AS3554" i="1"/>
  <c r="AL3555" i="1"/>
  <c r="AM3555" i="1"/>
  <c r="AN3555" i="1"/>
  <c r="AO3555" i="1"/>
  <c r="AP3555" i="1"/>
  <c r="AQ3555" i="1"/>
  <c r="AR3555" i="1"/>
  <c r="AS3555" i="1"/>
  <c r="AL3556" i="1"/>
  <c r="AM3556" i="1"/>
  <c r="AN3556" i="1"/>
  <c r="AO3556" i="1"/>
  <c r="AP3556" i="1"/>
  <c r="AQ3556" i="1"/>
  <c r="AR3556" i="1"/>
  <c r="AS3556" i="1"/>
  <c r="AL3557" i="1"/>
  <c r="AM3557" i="1"/>
  <c r="AN3557" i="1"/>
  <c r="AO3557" i="1"/>
  <c r="AP3557" i="1"/>
  <c r="AQ3557" i="1"/>
  <c r="AR3557" i="1"/>
  <c r="AS3557" i="1"/>
  <c r="AL3558" i="1"/>
  <c r="AM3558" i="1"/>
  <c r="AN3558" i="1"/>
  <c r="AO3558" i="1"/>
  <c r="AP3558" i="1"/>
  <c r="AQ3558" i="1"/>
  <c r="AR3558" i="1"/>
  <c r="AS3558" i="1"/>
  <c r="AL3559" i="1"/>
  <c r="AM3559" i="1"/>
  <c r="AN3559" i="1"/>
  <c r="AO3559" i="1"/>
  <c r="AP3559" i="1"/>
  <c r="AQ3559" i="1"/>
  <c r="AR3559" i="1"/>
  <c r="AS3559" i="1"/>
  <c r="AL3560" i="1"/>
  <c r="AM3560" i="1"/>
  <c r="AN3560" i="1"/>
  <c r="AO3560" i="1"/>
  <c r="AP3560" i="1"/>
  <c r="AQ3560" i="1"/>
  <c r="AR3560" i="1"/>
  <c r="AS3560" i="1"/>
  <c r="AL3561" i="1"/>
  <c r="AM3561" i="1"/>
  <c r="AN3561" i="1"/>
  <c r="AO3561" i="1"/>
  <c r="AP3561" i="1"/>
  <c r="AQ3561" i="1"/>
  <c r="AR3561" i="1"/>
  <c r="AS3561" i="1"/>
  <c r="AL3562" i="1"/>
  <c r="AM3562" i="1"/>
  <c r="AN3562" i="1"/>
  <c r="AO3562" i="1"/>
  <c r="AP3562" i="1"/>
  <c r="AQ3562" i="1"/>
  <c r="AR3562" i="1"/>
  <c r="AS3562" i="1"/>
  <c r="AL3563" i="1"/>
  <c r="AM3563" i="1"/>
  <c r="AN3563" i="1"/>
  <c r="AO3563" i="1"/>
  <c r="AP3563" i="1"/>
  <c r="AQ3563" i="1"/>
  <c r="AR3563" i="1"/>
  <c r="AS3563" i="1"/>
  <c r="AL3564" i="1"/>
  <c r="AM3564" i="1"/>
  <c r="AN3564" i="1"/>
  <c r="AO3564" i="1"/>
  <c r="AP3564" i="1"/>
  <c r="AQ3564" i="1"/>
  <c r="AR3564" i="1"/>
  <c r="AS3564" i="1"/>
  <c r="AL3565" i="1"/>
  <c r="AM3565" i="1"/>
  <c r="AN3565" i="1"/>
  <c r="AO3565" i="1"/>
  <c r="AP3565" i="1"/>
  <c r="AQ3565" i="1"/>
  <c r="AR3565" i="1"/>
  <c r="AS3565" i="1"/>
  <c r="AL3566" i="1"/>
  <c r="AM3566" i="1"/>
  <c r="AN3566" i="1"/>
  <c r="AO3566" i="1"/>
  <c r="AP3566" i="1"/>
  <c r="AQ3566" i="1"/>
  <c r="AR3566" i="1"/>
  <c r="AS3566" i="1"/>
  <c r="AL3567" i="1"/>
  <c r="AM3567" i="1"/>
  <c r="AN3567" i="1"/>
  <c r="AO3567" i="1"/>
  <c r="AP3567" i="1"/>
  <c r="AQ3567" i="1"/>
  <c r="AR3567" i="1"/>
  <c r="AS3567" i="1"/>
  <c r="AL3568" i="1"/>
  <c r="AM3568" i="1"/>
  <c r="AN3568" i="1"/>
  <c r="AO3568" i="1"/>
  <c r="AP3568" i="1"/>
  <c r="AQ3568" i="1"/>
  <c r="AR3568" i="1"/>
  <c r="AS3568" i="1"/>
  <c r="AL3569" i="1"/>
  <c r="AM3569" i="1"/>
  <c r="AN3569" i="1"/>
  <c r="AO3569" i="1"/>
  <c r="AP3569" i="1"/>
  <c r="AQ3569" i="1"/>
  <c r="AR3569" i="1"/>
  <c r="AS3569" i="1"/>
  <c r="AL3570" i="1"/>
  <c r="AM3570" i="1"/>
  <c r="AN3570" i="1"/>
  <c r="AO3570" i="1"/>
  <c r="AP3570" i="1"/>
  <c r="AQ3570" i="1"/>
  <c r="AR3570" i="1"/>
  <c r="AS3570" i="1"/>
  <c r="AL3571" i="1"/>
  <c r="AM3571" i="1"/>
  <c r="AN3571" i="1"/>
  <c r="AO3571" i="1"/>
  <c r="AP3571" i="1"/>
  <c r="AQ3571" i="1"/>
  <c r="AR3571" i="1"/>
  <c r="AS3571" i="1"/>
  <c r="AL3572" i="1"/>
  <c r="AM3572" i="1"/>
  <c r="AN3572" i="1"/>
  <c r="AO3572" i="1"/>
  <c r="AP3572" i="1"/>
  <c r="AQ3572" i="1"/>
  <c r="AR3572" i="1"/>
  <c r="AS3572" i="1"/>
  <c r="AL3573" i="1"/>
  <c r="AM3573" i="1"/>
  <c r="AN3573" i="1"/>
  <c r="AO3573" i="1"/>
  <c r="AP3573" i="1"/>
  <c r="AQ3573" i="1"/>
  <c r="AR3573" i="1"/>
  <c r="AS3573" i="1"/>
  <c r="AL3574" i="1"/>
  <c r="AM3574" i="1"/>
  <c r="AN3574" i="1"/>
  <c r="AO3574" i="1"/>
  <c r="AP3574" i="1"/>
  <c r="AQ3574" i="1"/>
  <c r="AR3574" i="1"/>
  <c r="AS3574" i="1"/>
  <c r="AL3575" i="1"/>
  <c r="AM3575" i="1"/>
  <c r="AN3575" i="1"/>
  <c r="AO3575" i="1"/>
  <c r="AP3575" i="1"/>
  <c r="AQ3575" i="1"/>
  <c r="AR3575" i="1"/>
  <c r="AS3575" i="1"/>
  <c r="AL3576" i="1"/>
  <c r="AM3576" i="1"/>
  <c r="AN3576" i="1"/>
  <c r="AO3576" i="1"/>
  <c r="AP3576" i="1"/>
  <c r="AQ3576" i="1"/>
  <c r="AR3576" i="1"/>
  <c r="AS3576" i="1"/>
  <c r="AL3577" i="1"/>
  <c r="AM3577" i="1"/>
  <c r="AN3577" i="1"/>
  <c r="AO3577" i="1"/>
  <c r="AP3577" i="1"/>
  <c r="AQ3577" i="1"/>
  <c r="AR3577" i="1"/>
  <c r="AS3577" i="1"/>
  <c r="AL3578" i="1"/>
  <c r="AM3578" i="1"/>
  <c r="AN3578" i="1"/>
  <c r="AO3578" i="1"/>
  <c r="AP3578" i="1"/>
  <c r="AQ3578" i="1"/>
  <c r="AR3578" i="1"/>
  <c r="AS3578" i="1"/>
  <c r="AL3579" i="1"/>
  <c r="AM3579" i="1"/>
  <c r="AN3579" i="1"/>
  <c r="AO3579" i="1"/>
  <c r="AP3579" i="1"/>
  <c r="AQ3579" i="1"/>
  <c r="AR3579" i="1"/>
  <c r="AS3579" i="1"/>
  <c r="AL3580" i="1"/>
  <c r="AM3580" i="1"/>
  <c r="AN3580" i="1"/>
  <c r="AO3580" i="1"/>
  <c r="AP3580" i="1"/>
  <c r="AQ3580" i="1"/>
  <c r="AR3580" i="1"/>
  <c r="AS3580" i="1"/>
  <c r="AL3581" i="1"/>
  <c r="AM3581" i="1"/>
  <c r="AN3581" i="1"/>
  <c r="AO3581" i="1"/>
  <c r="AP3581" i="1"/>
  <c r="AQ3581" i="1"/>
  <c r="AR3581" i="1"/>
  <c r="AS3581" i="1"/>
  <c r="AL3582" i="1"/>
  <c r="AM3582" i="1"/>
  <c r="AN3582" i="1"/>
  <c r="AO3582" i="1"/>
  <c r="AP3582" i="1"/>
  <c r="AQ3582" i="1"/>
  <c r="AR3582" i="1"/>
  <c r="AS3582" i="1"/>
  <c r="AL3583" i="1"/>
  <c r="AM3583" i="1"/>
  <c r="AN3583" i="1"/>
  <c r="AO3583" i="1"/>
  <c r="AP3583" i="1"/>
  <c r="AQ3583" i="1"/>
  <c r="AR3583" i="1"/>
  <c r="AS3583" i="1"/>
  <c r="AL3584" i="1"/>
  <c r="AM3584" i="1"/>
  <c r="AN3584" i="1"/>
  <c r="AO3584" i="1"/>
  <c r="AP3584" i="1"/>
  <c r="AQ3584" i="1"/>
  <c r="AR3584" i="1"/>
  <c r="AS3584" i="1"/>
  <c r="AL3585" i="1"/>
  <c r="AM3585" i="1"/>
  <c r="AN3585" i="1"/>
  <c r="AO3585" i="1"/>
  <c r="AP3585" i="1"/>
  <c r="AQ3585" i="1"/>
  <c r="AR3585" i="1"/>
  <c r="AS3585" i="1"/>
  <c r="AL3586" i="1"/>
  <c r="AM3586" i="1"/>
  <c r="AN3586" i="1"/>
  <c r="AO3586" i="1"/>
  <c r="AP3586" i="1"/>
  <c r="AQ3586" i="1"/>
  <c r="AR3586" i="1"/>
  <c r="AS3586" i="1"/>
  <c r="AL3587" i="1"/>
  <c r="AM3587" i="1"/>
  <c r="AN3587" i="1"/>
  <c r="AO3587" i="1"/>
  <c r="AP3587" i="1"/>
  <c r="AQ3587" i="1"/>
  <c r="AR3587" i="1"/>
  <c r="AS3587" i="1"/>
  <c r="AL3588" i="1"/>
  <c r="AM3588" i="1"/>
  <c r="AN3588" i="1"/>
  <c r="AO3588" i="1"/>
  <c r="AP3588" i="1"/>
  <c r="AQ3588" i="1"/>
  <c r="AR3588" i="1"/>
  <c r="AS3588" i="1"/>
  <c r="AL3589" i="1"/>
  <c r="AM3589" i="1"/>
  <c r="AN3589" i="1"/>
  <c r="AO3589" i="1"/>
  <c r="AP3589" i="1"/>
  <c r="AQ3589" i="1"/>
  <c r="AR3589" i="1"/>
  <c r="AS3589" i="1"/>
  <c r="AL3590" i="1"/>
  <c r="AM3590" i="1"/>
  <c r="AN3590" i="1"/>
  <c r="AO3590" i="1"/>
  <c r="AP3590" i="1"/>
  <c r="AQ3590" i="1"/>
  <c r="AR3590" i="1"/>
  <c r="AS3590" i="1"/>
  <c r="AL3591" i="1"/>
  <c r="AM3591" i="1"/>
  <c r="AN3591" i="1"/>
  <c r="AO3591" i="1"/>
  <c r="AP3591" i="1"/>
  <c r="AQ3591" i="1"/>
  <c r="AR3591" i="1"/>
  <c r="AS3591" i="1"/>
  <c r="AL3592" i="1"/>
  <c r="AM3592" i="1"/>
  <c r="AN3592" i="1"/>
  <c r="AO3592" i="1"/>
  <c r="AP3592" i="1"/>
  <c r="AQ3592" i="1"/>
  <c r="AR3592" i="1"/>
  <c r="AS3592" i="1"/>
  <c r="AL3593" i="1"/>
  <c r="AM3593" i="1"/>
  <c r="AN3593" i="1"/>
  <c r="AO3593" i="1"/>
  <c r="AP3593" i="1"/>
  <c r="AQ3593" i="1"/>
  <c r="AR3593" i="1"/>
  <c r="AS3593" i="1"/>
  <c r="AL3594" i="1"/>
  <c r="AM3594" i="1"/>
  <c r="AN3594" i="1"/>
  <c r="AO3594" i="1"/>
  <c r="AP3594" i="1"/>
  <c r="AQ3594" i="1"/>
  <c r="AR3594" i="1"/>
  <c r="AS3594" i="1"/>
  <c r="AL3595" i="1"/>
  <c r="AM3595" i="1"/>
  <c r="AN3595" i="1"/>
  <c r="AO3595" i="1"/>
  <c r="AP3595" i="1"/>
  <c r="AQ3595" i="1"/>
  <c r="AR3595" i="1"/>
  <c r="AS3595" i="1"/>
  <c r="AL3596" i="1"/>
  <c r="AM3596" i="1"/>
  <c r="AN3596" i="1"/>
  <c r="AO3596" i="1"/>
  <c r="AP3596" i="1"/>
  <c r="AQ3596" i="1"/>
  <c r="AR3596" i="1"/>
  <c r="AS3596" i="1"/>
  <c r="AL3597" i="1"/>
  <c r="AM3597" i="1"/>
  <c r="AN3597" i="1"/>
  <c r="AO3597" i="1"/>
  <c r="AP3597" i="1"/>
  <c r="AQ3597" i="1"/>
  <c r="AR3597" i="1"/>
  <c r="AS3597" i="1"/>
  <c r="AL3598" i="1"/>
  <c r="AM3598" i="1"/>
  <c r="AN3598" i="1"/>
  <c r="AO3598" i="1"/>
  <c r="AP3598" i="1"/>
  <c r="AQ3598" i="1"/>
  <c r="AR3598" i="1"/>
  <c r="AS3598" i="1"/>
  <c r="AQ5" i="1"/>
  <c r="AQ6" i="1"/>
  <c r="AQ7" i="1"/>
  <c r="AQ4" i="1"/>
  <c r="AP5" i="1"/>
  <c r="AP6" i="1"/>
  <c r="AP7" i="1"/>
  <c r="AP4" i="1"/>
  <c r="AM5" i="1"/>
  <c r="AM6" i="1"/>
  <c r="AM7" i="1"/>
  <c r="AL5" i="1"/>
  <c r="AL6" i="1"/>
  <c r="AL7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L4" i="1"/>
  <c r="AM4" i="1"/>
  <c r="AK4" i="1"/>
  <c r="AR6" i="1"/>
  <c r="AR4" i="1"/>
  <c r="AR7" i="1"/>
  <c r="AR5" i="1"/>
  <c r="Y140" i="1" l="1"/>
  <c r="AO3046" i="1"/>
  <c r="AN3046" i="1"/>
  <c r="AO3042" i="1"/>
  <c r="AN3042" i="1"/>
  <c r="AO3038" i="1"/>
  <c r="AN3038" i="1"/>
  <c r="AO3034" i="1"/>
  <c r="AN3034" i="1"/>
  <c r="AO3030" i="1"/>
  <c r="AN3030" i="1"/>
  <c r="AO3026" i="1"/>
  <c r="AN3026" i="1"/>
  <c r="AO3022" i="1"/>
  <c r="AN3022" i="1"/>
  <c r="AO3018" i="1"/>
  <c r="AN3018" i="1"/>
  <c r="AO3014" i="1"/>
  <c r="AN3014" i="1"/>
  <c r="AO3010" i="1"/>
  <c r="AN3010" i="1"/>
  <c r="AO3006" i="1"/>
  <c r="AN3006" i="1"/>
  <c r="AO3002" i="1"/>
  <c r="AN3002" i="1"/>
  <c r="AO2998" i="1"/>
  <c r="AN2998" i="1"/>
  <c r="AO2994" i="1"/>
  <c r="AN2994" i="1"/>
  <c r="AO2990" i="1"/>
  <c r="AN2990" i="1"/>
  <c r="AO2986" i="1"/>
  <c r="AN2986" i="1"/>
  <c r="AO2982" i="1"/>
  <c r="AN2982" i="1"/>
  <c r="AO2978" i="1"/>
  <c r="AN2978" i="1"/>
  <c r="AO2974" i="1"/>
  <c r="AN2974" i="1"/>
  <c r="AO2970" i="1"/>
  <c r="AN2970" i="1"/>
  <c r="AO2966" i="1"/>
  <c r="AN2966" i="1"/>
  <c r="AO2962" i="1"/>
  <c r="AN2962" i="1"/>
  <c r="AO2958" i="1"/>
  <c r="AN2958" i="1"/>
  <c r="AO2954" i="1"/>
  <c r="AN2954" i="1"/>
  <c r="AO2950" i="1"/>
  <c r="AN2950" i="1"/>
  <c r="AO2946" i="1"/>
  <c r="AN2946" i="1"/>
  <c r="AO2942" i="1"/>
  <c r="AN2942" i="1"/>
  <c r="AO2938" i="1"/>
  <c r="AN2938" i="1"/>
  <c r="AO2934" i="1"/>
  <c r="AN2934" i="1"/>
  <c r="AO2930" i="1"/>
  <c r="AN2930" i="1"/>
  <c r="AO2926" i="1"/>
  <c r="AN2926" i="1"/>
  <c r="AO2922" i="1"/>
  <c r="AN2922" i="1"/>
  <c r="AO2918" i="1"/>
  <c r="AN2918" i="1"/>
  <c r="AO2914" i="1"/>
  <c r="AN2914" i="1"/>
  <c r="AO2910" i="1"/>
  <c r="AN2910" i="1"/>
  <c r="AO2906" i="1"/>
  <c r="AN2906" i="1"/>
  <c r="AO2902" i="1"/>
  <c r="AN2902" i="1"/>
  <c r="AO2898" i="1"/>
  <c r="AN2898" i="1"/>
  <c r="AO2894" i="1"/>
  <c r="AN2894" i="1"/>
  <c r="AO2890" i="1"/>
  <c r="AN2890" i="1"/>
  <c r="AO2886" i="1"/>
  <c r="AN2886" i="1"/>
  <c r="AO2882" i="1"/>
  <c r="AN2882" i="1"/>
  <c r="AO2878" i="1"/>
  <c r="AN2878" i="1"/>
  <c r="AO2874" i="1"/>
  <c r="AN2874" i="1"/>
  <c r="AO2870" i="1"/>
  <c r="AN2870" i="1"/>
  <c r="AO2866" i="1"/>
  <c r="AN2866" i="1"/>
  <c r="AO2862" i="1"/>
  <c r="AN2862" i="1"/>
  <c r="AO2858" i="1"/>
  <c r="AN2858" i="1"/>
  <c r="AO2854" i="1"/>
  <c r="AN2854" i="1"/>
  <c r="AO2850" i="1"/>
  <c r="AN2850" i="1"/>
  <c r="AO2846" i="1"/>
  <c r="AN2846" i="1"/>
  <c r="AO2842" i="1"/>
  <c r="AN2842" i="1"/>
  <c r="AO2838" i="1"/>
  <c r="AN2838" i="1"/>
  <c r="AO2834" i="1"/>
  <c r="AN2834" i="1"/>
  <c r="AO2830" i="1"/>
  <c r="AN2830" i="1"/>
  <c r="AO2826" i="1"/>
  <c r="AN2826" i="1"/>
  <c r="AO2822" i="1"/>
  <c r="AN2822" i="1"/>
  <c r="AO2818" i="1"/>
  <c r="AN2818" i="1"/>
  <c r="AO2814" i="1"/>
  <c r="AN2814" i="1"/>
  <c r="AO2810" i="1"/>
  <c r="AN2810" i="1"/>
  <c r="AO2806" i="1"/>
  <c r="AN2806" i="1"/>
  <c r="AO2802" i="1"/>
  <c r="AN2802" i="1"/>
  <c r="AO2798" i="1"/>
  <c r="AN2798" i="1"/>
  <c r="AO2794" i="1"/>
  <c r="AN2794" i="1"/>
  <c r="AO2790" i="1"/>
  <c r="AN2790" i="1"/>
  <c r="AO2786" i="1"/>
  <c r="AN2786" i="1"/>
  <c r="AO2782" i="1"/>
  <c r="AN2782" i="1"/>
  <c r="AO2778" i="1"/>
  <c r="AN2778" i="1"/>
  <c r="AO2774" i="1"/>
  <c r="AN2774" i="1"/>
  <c r="AO2770" i="1"/>
  <c r="AN2770" i="1"/>
  <c r="AO2766" i="1"/>
  <c r="AN2766" i="1"/>
  <c r="AO2762" i="1"/>
  <c r="AN2762" i="1"/>
  <c r="AO2758" i="1"/>
  <c r="AN2758" i="1"/>
  <c r="AO2754" i="1"/>
  <c r="AN2754" i="1"/>
  <c r="AO2750" i="1"/>
  <c r="AN2750" i="1"/>
  <c r="AO2746" i="1"/>
  <c r="AN2746" i="1"/>
  <c r="AO2742" i="1"/>
  <c r="AN2742" i="1"/>
  <c r="AO2738" i="1"/>
  <c r="AN2738" i="1"/>
  <c r="AO2734" i="1"/>
  <c r="AN2734" i="1"/>
  <c r="AO2730" i="1"/>
  <c r="AN2730" i="1"/>
  <c r="AO2726" i="1"/>
  <c r="AN2726" i="1"/>
  <c r="AO2722" i="1"/>
  <c r="AN2722" i="1"/>
  <c r="AO2718" i="1"/>
  <c r="AN2718" i="1"/>
  <c r="AO2714" i="1"/>
  <c r="AN2714" i="1"/>
  <c r="AN2710" i="1"/>
  <c r="AN1164" i="1"/>
  <c r="AO1164" i="1"/>
  <c r="AN1160" i="1"/>
  <c r="AO1160" i="1"/>
  <c r="AN1156" i="1"/>
  <c r="AO1156" i="1"/>
  <c r="AN1148" i="1"/>
  <c r="AO1148" i="1"/>
  <c r="AN1144" i="1"/>
  <c r="AO1144" i="1"/>
  <c r="AN1140" i="1"/>
  <c r="AO1140" i="1"/>
  <c r="AN1132" i="1"/>
  <c r="AO1132" i="1"/>
  <c r="AN1128" i="1"/>
  <c r="AO1128" i="1"/>
  <c r="AN1124" i="1"/>
  <c r="AO1124" i="1"/>
  <c r="AN1116" i="1"/>
  <c r="AO1116" i="1"/>
  <c r="AN1112" i="1"/>
  <c r="AO1112" i="1"/>
  <c r="AN1108" i="1"/>
  <c r="AO1108" i="1"/>
  <c r="AN1100" i="1"/>
  <c r="AO1100" i="1"/>
  <c r="AN1096" i="1"/>
  <c r="AO1096" i="1"/>
  <c r="AN1092" i="1"/>
  <c r="AO1092" i="1"/>
  <c r="AN1084" i="1"/>
  <c r="AO1084" i="1"/>
  <c r="AN1080" i="1"/>
  <c r="AO1080" i="1"/>
  <c r="AN1076" i="1"/>
  <c r="AO1076" i="1"/>
  <c r="AN1068" i="1"/>
  <c r="AO1068" i="1"/>
  <c r="AN1064" i="1"/>
  <c r="AO1064" i="1"/>
  <c r="AN1060" i="1"/>
  <c r="AO1060" i="1"/>
  <c r="AN1052" i="1"/>
  <c r="AO1052" i="1"/>
  <c r="AN1048" i="1"/>
  <c r="AO1048" i="1"/>
  <c r="AN1044" i="1"/>
  <c r="AO1044" i="1"/>
  <c r="AN1036" i="1"/>
  <c r="AO1036" i="1"/>
  <c r="AN1032" i="1"/>
  <c r="AO1032" i="1"/>
  <c r="AN1028" i="1"/>
  <c r="AO1028" i="1"/>
  <c r="AN1020" i="1"/>
  <c r="AO1020" i="1"/>
  <c r="AN1016" i="1"/>
  <c r="AO1016" i="1"/>
  <c r="AN1012" i="1"/>
  <c r="AO1012" i="1"/>
  <c r="AN1004" i="1"/>
  <c r="AO1004" i="1"/>
  <c r="AN1000" i="1"/>
  <c r="AO1000" i="1"/>
  <c r="AN996" i="1"/>
  <c r="AO996" i="1"/>
  <c r="AN988" i="1"/>
  <c r="AO988" i="1"/>
  <c r="AN984" i="1"/>
  <c r="AO984" i="1"/>
  <c r="AN980" i="1"/>
  <c r="AO980" i="1"/>
  <c r="AN972" i="1"/>
  <c r="AO972" i="1"/>
  <c r="AN968" i="1"/>
  <c r="AO968" i="1"/>
  <c r="AN964" i="1"/>
  <c r="AO964" i="1"/>
  <c r="AN956" i="1"/>
  <c r="AO956" i="1"/>
  <c r="AN952" i="1"/>
  <c r="AO952" i="1"/>
  <c r="AN948" i="1"/>
  <c r="AO948" i="1"/>
  <c r="AN940" i="1"/>
  <c r="AO940" i="1"/>
  <c r="AN936" i="1"/>
  <c r="AO936" i="1"/>
  <c r="AN932" i="1"/>
  <c r="AO932" i="1"/>
  <c r="AN924" i="1"/>
  <c r="AO924" i="1"/>
  <c r="AN920" i="1"/>
  <c r="AO920" i="1"/>
  <c r="AN916" i="1"/>
  <c r="AO916" i="1"/>
  <c r="AN908" i="1"/>
  <c r="AO908" i="1"/>
  <c r="AN904" i="1"/>
  <c r="AO904" i="1"/>
  <c r="AN900" i="1"/>
  <c r="AO900" i="1"/>
  <c r="AN892" i="1"/>
  <c r="AO892" i="1"/>
  <c r="AN888" i="1"/>
  <c r="AO888" i="1"/>
  <c r="AN884" i="1"/>
  <c r="AO884" i="1"/>
  <c r="AO876" i="1"/>
  <c r="AN876" i="1"/>
  <c r="AO872" i="1"/>
  <c r="AN872" i="1"/>
  <c r="AO864" i="1"/>
  <c r="AN864" i="1"/>
  <c r="AO860" i="1"/>
  <c r="AN860" i="1"/>
  <c r="AO856" i="1"/>
  <c r="AN856" i="1"/>
  <c r="AO848" i="1"/>
  <c r="AN848" i="1"/>
  <c r="AO844" i="1"/>
  <c r="AN844" i="1"/>
  <c r="AO840" i="1"/>
  <c r="AN840" i="1"/>
  <c r="AO832" i="1"/>
  <c r="AN832" i="1"/>
  <c r="AO828" i="1"/>
  <c r="AN828" i="1"/>
  <c r="AO824" i="1"/>
  <c r="AN824" i="1"/>
  <c r="AO816" i="1"/>
  <c r="AN816" i="1"/>
  <c r="AO812" i="1"/>
  <c r="AN812" i="1"/>
  <c r="AO808" i="1"/>
  <c r="AN808" i="1"/>
  <c r="AO800" i="1"/>
  <c r="AN800" i="1"/>
  <c r="AO796" i="1"/>
  <c r="AN796" i="1"/>
  <c r="AO792" i="1"/>
  <c r="AN792" i="1"/>
  <c r="AO784" i="1"/>
  <c r="AN784" i="1"/>
  <c r="AO780" i="1"/>
  <c r="AN780" i="1"/>
  <c r="AO776" i="1"/>
  <c r="AN776" i="1"/>
  <c r="AO768" i="1"/>
  <c r="AN768" i="1"/>
  <c r="AO764" i="1"/>
  <c r="AN764" i="1"/>
  <c r="AO760" i="1"/>
  <c r="AN760" i="1"/>
  <c r="AO752" i="1"/>
  <c r="AN752" i="1"/>
  <c r="AO748" i="1"/>
  <c r="AN748" i="1"/>
  <c r="AO744" i="1"/>
  <c r="AN744" i="1"/>
  <c r="AO736" i="1"/>
  <c r="AN736" i="1"/>
  <c r="AO732" i="1"/>
  <c r="AN732" i="1"/>
  <c r="AO728" i="1"/>
  <c r="AN728" i="1"/>
  <c r="AO724" i="1"/>
  <c r="AN724" i="1"/>
  <c r="AO720" i="1"/>
  <c r="AN720" i="1"/>
  <c r="AO716" i="1"/>
  <c r="AN716" i="1"/>
  <c r="AO712" i="1"/>
  <c r="AN712" i="1"/>
  <c r="AO708" i="1"/>
  <c r="AN708" i="1"/>
  <c r="AO704" i="1"/>
  <c r="AN704" i="1"/>
  <c r="AO696" i="1"/>
  <c r="AN696" i="1"/>
  <c r="AO692" i="1"/>
  <c r="AN692" i="1"/>
  <c r="AO688" i="1"/>
  <c r="AN688" i="1"/>
  <c r="AO684" i="1"/>
  <c r="AN684" i="1"/>
  <c r="AO680" i="1"/>
  <c r="AN680" i="1"/>
  <c r="AO676" i="1"/>
  <c r="AN676" i="1"/>
  <c r="AO672" i="1"/>
  <c r="AN672" i="1"/>
  <c r="AO668" i="1"/>
  <c r="AN668" i="1"/>
  <c r="AO664" i="1"/>
  <c r="AN664" i="1"/>
  <c r="AO660" i="1"/>
  <c r="AN660" i="1"/>
  <c r="AO656" i="1"/>
  <c r="AN656" i="1"/>
  <c r="AO652" i="1"/>
  <c r="AN652" i="1"/>
  <c r="AO648" i="1"/>
  <c r="AN648" i="1"/>
  <c r="AO644" i="1"/>
  <c r="AN644" i="1"/>
  <c r="AO640" i="1"/>
  <c r="AN640" i="1"/>
  <c r="AO632" i="1"/>
  <c r="AN632" i="1"/>
  <c r="AO628" i="1"/>
  <c r="AN628" i="1"/>
  <c r="AO624" i="1"/>
  <c r="AN624" i="1"/>
  <c r="AO620" i="1"/>
  <c r="AN620" i="1"/>
  <c r="AO616" i="1"/>
  <c r="AN616" i="1"/>
  <c r="AO612" i="1"/>
  <c r="AN612" i="1"/>
  <c r="AO608" i="1"/>
  <c r="AN608" i="1"/>
  <c r="AO604" i="1"/>
  <c r="AN604" i="1"/>
  <c r="AO600" i="1"/>
  <c r="AN600" i="1"/>
  <c r="AO596" i="1"/>
  <c r="AN596" i="1"/>
  <c r="AO592" i="1"/>
  <c r="AN592" i="1"/>
  <c r="AN588" i="1"/>
  <c r="AO588" i="1"/>
  <c r="AN584" i="1"/>
  <c r="AO584" i="1"/>
  <c r="AN580" i="1"/>
  <c r="AO580" i="1"/>
  <c r="AN576" i="1"/>
  <c r="AO576" i="1"/>
  <c r="AN572" i="1"/>
  <c r="AO572" i="1"/>
  <c r="AN568" i="1"/>
  <c r="AO568" i="1"/>
  <c r="AN564" i="1"/>
  <c r="AO564" i="1"/>
  <c r="AN560" i="1"/>
  <c r="AO560" i="1"/>
  <c r="AN556" i="1"/>
  <c r="AO556" i="1"/>
  <c r="AN552" i="1"/>
  <c r="AO552" i="1"/>
  <c r="AN548" i="1"/>
  <c r="AO548" i="1"/>
  <c r="AN544" i="1"/>
  <c r="AO544" i="1"/>
  <c r="AN540" i="1"/>
  <c r="AO540" i="1"/>
  <c r="AN536" i="1"/>
  <c r="AO536" i="1"/>
  <c r="AN532" i="1"/>
  <c r="AO532" i="1"/>
  <c r="AN528" i="1"/>
  <c r="AO528" i="1"/>
  <c r="AN524" i="1"/>
  <c r="AO524" i="1"/>
  <c r="AN520" i="1"/>
  <c r="AO520" i="1"/>
  <c r="AO516" i="1"/>
  <c r="AN516" i="1"/>
  <c r="AO512" i="1"/>
  <c r="AN512" i="1"/>
  <c r="AO508" i="1"/>
  <c r="AN508" i="1"/>
  <c r="AO504" i="1"/>
  <c r="AN504" i="1"/>
  <c r="AO500" i="1"/>
  <c r="AN500" i="1"/>
  <c r="AO496" i="1"/>
  <c r="AN496" i="1"/>
  <c r="AO492" i="1"/>
  <c r="AN492" i="1"/>
  <c r="AO488" i="1"/>
  <c r="AN488" i="1"/>
  <c r="AO484" i="1"/>
  <c r="AN484" i="1"/>
  <c r="AO480" i="1"/>
  <c r="AN480" i="1"/>
  <c r="AO476" i="1"/>
  <c r="AN476" i="1"/>
  <c r="AO472" i="1"/>
  <c r="AN472" i="1"/>
  <c r="AO468" i="1"/>
  <c r="AN468" i="1"/>
  <c r="AO464" i="1"/>
  <c r="AN464" i="1"/>
  <c r="AO460" i="1"/>
  <c r="AN460" i="1"/>
  <c r="AO456" i="1"/>
  <c r="AN456" i="1"/>
  <c r="AO452" i="1"/>
  <c r="AN452" i="1"/>
  <c r="AO448" i="1"/>
  <c r="AN448" i="1"/>
  <c r="AO440" i="1"/>
  <c r="AN440" i="1"/>
  <c r="AO436" i="1"/>
  <c r="AN436" i="1"/>
  <c r="AO432" i="1"/>
  <c r="AN432" i="1"/>
  <c r="AO428" i="1"/>
  <c r="AN428" i="1"/>
  <c r="AO424" i="1"/>
  <c r="AN424" i="1"/>
  <c r="AO420" i="1"/>
  <c r="AN420" i="1"/>
  <c r="AO416" i="1"/>
  <c r="AN416" i="1"/>
  <c r="AO412" i="1"/>
  <c r="AN412" i="1"/>
  <c r="AN408" i="1"/>
  <c r="AO408" i="1"/>
  <c r="AN404" i="1"/>
  <c r="AO404" i="1"/>
  <c r="AN400" i="1"/>
  <c r="AO400" i="1"/>
  <c r="AN396" i="1"/>
  <c r="AO396" i="1"/>
  <c r="AN392" i="1"/>
  <c r="AO392" i="1"/>
  <c r="AN388" i="1"/>
  <c r="AO388" i="1"/>
  <c r="AN384" i="1"/>
  <c r="AO384" i="1"/>
  <c r="AN380" i="1"/>
  <c r="AO380" i="1"/>
  <c r="AN376" i="1"/>
  <c r="AO376" i="1"/>
  <c r="AN372" i="1"/>
  <c r="AO372" i="1"/>
  <c r="AN368" i="1"/>
  <c r="AO368" i="1"/>
  <c r="AN364" i="1"/>
  <c r="AO364" i="1"/>
  <c r="AN360" i="1"/>
  <c r="AO360" i="1"/>
  <c r="AN356" i="1"/>
  <c r="AO356" i="1"/>
  <c r="AN352" i="1"/>
  <c r="AO352" i="1"/>
  <c r="AN348" i="1"/>
  <c r="AO348" i="1"/>
  <c r="AN344" i="1"/>
  <c r="AO344" i="1"/>
  <c r="AN340" i="1"/>
  <c r="AO340" i="1"/>
  <c r="AN336" i="1"/>
  <c r="AO336" i="1"/>
  <c r="AN332" i="1"/>
  <c r="AO332" i="1"/>
  <c r="AN328" i="1"/>
  <c r="AO328" i="1"/>
  <c r="AN324" i="1"/>
  <c r="AO324" i="1"/>
  <c r="AN320" i="1"/>
  <c r="AO320" i="1"/>
  <c r="AN316" i="1"/>
  <c r="AO316" i="1"/>
  <c r="AN312" i="1"/>
  <c r="AO312" i="1"/>
  <c r="AN308" i="1"/>
  <c r="AO308" i="1"/>
  <c r="AN304" i="1"/>
  <c r="AO304" i="1"/>
  <c r="AN300" i="1"/>
  <c r="AO300" i="1"/>
  <c r="AO296" i="1"/>
  <c r="AN296" i="1"/>
  <c r="AO292" i="1"/>
  <c r="AN292" i="1"/>
  <c r="AO288" i="1"/>
  <c r="AN288" i="1"/>
  <c r="AO284" i="1"/>
  <c r="AN284" i="1"/>
  <c r="AO280" i="1"/>
  <c r="AN280" i="1"/>
  <c r="AO276" i="1"/>
  <c r="AN276" i="1"/>
  <c r="AO272" i="1"/>
  <c r="AN272" i="1"/>
  <c r="AO268" i="1"/>
  <c r="AN268" i="1"/>
  <c r="AO264" i="1"/>
  <c r="AN264" i="1"/>
  <c r="AO260" i="1"/>
  <c r="AN260" i="1"/>
  <c r="AO256" i="1"/>
  <c r="AN256" i="1"/>
  <c r="AO252" i="1"/>
  <c r="AN252" i="1"/>
  <c r="AO248" i="1"/>
  <c r="AN248" i="1"/>
  <c r="AO244" i="1"/>
  <c r="AN244" i="1"/>
  <c r="AO240" i="1"/>
  <c r="AN240" i="1"/>
  <c r="AO236" i="1"/>
  <c r="AN236" i="1"/>
  <c r="AO232" i="1"/>
  <c r="AN232" i="1"/>
  <c r="AO228" i="1"/>
  <c r="AN228" i="1"/>
  <c r="AO224" i="1"/>
  <c r="AN224" i="1"/>
  <c r="AO220" i="1"/>
  <c r="AN220" i="1"/>
  <c r="AO216" i="1"/>
  <c r="AN216" i="1"/>
  <c r="AO212" i="1"/>
  <c r="AN212" i="1"/>
  <c r="AO208" i="1"/>
  <c r="AN208" i="1"/>
  <c r="AO204" i="1"/>
  <c r="AN204" i="1"/>
  <c r="AO200" i="1"/>
  <c r="AN200" i="1"/>
  <c r="AO196" i="1"/>
  <c r="AN196" i="1"/>
  <c r="AO192" i="1"/>
  <c r="AN192" i="1"/>
  <c r="AO188" i="1"/>
  <c r="AN188" i="1"/>
  <c r="AO184" i="1"/>
  <c r="AN184" i="1"/>
  <c r="AO180" i="1"/>
  <c r="AN180" i="1"/>
  <c r="AO176" i="1"/>
  <c r="AN176" i="1"/>
  <c r="AO172" i="1"/>
  <c r="AN172" i="1"/>
  <c r="AO168" i="1"/>
  <c r="AN168" i="1"/>
  <c r="AO164" i="1"/>
  <c r="AN164" i="1"/>
  <c r="AO347" i="1"/>
  <c r="AO163" i="1"/>
  <c r="AO162" i="1"/>
  <c r="AO161" i="1"/>
  <c r="AO160" i="1"/>
  <c r="AO159" i="1"/>
  <c r="AO158" i="1"/>
  <c r="AO157" i="1"/>
  <c r="AO156" i="1"/>
  <c r="AO155" i="1"/>
  <c r="AO154" i="1"/>
  <c r="AO153" i="1"/>
  <c r="AO299" i="1"/>
  <c r="AN299" i="1"/>
  <c r="AO152" i="1"/>
  <c r="AO151" i="1"/>
  <c r="AO150" i="1"/>
  <c r="AO149" i="1"/>
  <c r="AO148" i="1"/>
  <c r="AO147" i="1"/>
  <c r="AO146" i="1"/>
  <c r="AO145" i="1"/>
  <c r="AO144" i="1"/>
  <c r="AO143" i="1"/>
  <c r="AO142" i="1"/>
  <c r="AO141" i="1"/>
  <c r="AO140" i="1"/>
  <c r="AO139" i="1"/>
  <c r="AO138" i="1"/>
  <c r="AO137" i="1"/>
  <c r="AO136" i="1"/>
  <c r="AO135" i="1"/>
  <c r="AO134" i="1"/>
  <c r="AO133" i="1"/>
  <c r="AO132" i="1"/>
  <c r="AO131" i="1"/>
  <c r="AO130" i="1"/>
  <c r="AO129" i="1"/>
  <c r="AO128" i="1"/>
  <c r="AO127" i="1"/>
  <c r="AO126" i="1"/>
  <c r="AO125" i="1"/>
  <c r="AO124" i="1"/>
  <c r="AO123" i="1"/>
  <c r="AO122" i="1"/>
  <c r="AO121" i="1"/>
  <c r="AO120" i="1"/>
  <c r="AO119" i="1"/>
  <c r="AO118" i="1"/>
  <c r="AO117" i="1"/>
  <c r="AO116" i="1"/>
  <c r="AO115" i="1"/>
  <c r="AO114" i="1"/>
  <c r="AO113" i="1"/>
  <c r="AO112" i="1"/>
  <c r="AO111" i="1"/>
  <c r="AO110" i="1"/>
  <c r="AO109" i="1"/>
  <c r="AO108" i="1"/>
  <c r="AO107" i="1"/>
  <c r="AO104" i="1"/>
  <c r="AO103" i="1"/>
  <c r="AO102" i="1"/>
  <c r="AO100" i="1"/>
  <c r="AO99" i="1"/>
  <c r="AO98" i="1"/>
  <c r="AO97" i="1"/>
  <c r="AO96" i="1"/>
  <c r="AO95" i="1"/>
  <c r="AO94" i="1"/>
  <c r="AO93" i="1"/>
  <c r="AO92" i="1"/>
  <c r="AO91" i="1"/>
  <c r="AO90" i="1"/>
  <c r="AO89" i="1"/>
  <c r="AO88" i="1"/>
  <c r="AO87" i="1"/>
  <c r="AO86" i="1"/>
  <c r="AO85" i="1"/>
  <c r="AO84" i="1"/>
  <c r="AO83" i="1"/>
  <c r="AO82" i="1"/>
  <c r="AO81" i="1"/>
  <c r="AO80" i="1"/>
  <c r="AO79" i="1"/>
  <c r="AO77" i="1"/>
  <c r="AO76" i="1"/>
  <c r="AO75" i="1"/>
  <c r="AO74" i="1"/>
  <c r="AO73" i="1"/>
  <c r="AO72" i="1"/>
  <c r="AO71" i="1"/>
  <c r="AO70" i="1"/>
  <c r="AO69" i="1"/>
  <c r="AO68" i="1"/>
  <c r="AO67" i="1"/>
  <c r="AO66" i="1"/>
  <c r="AO65" i="1"/>
  <c r="AO64" i="1"/>
  <c r="AO63" i="1"/>
  <c r="AO62" i="1"/>
  <c r="AO61" i="1"/>
  <c r="AO60" i="1"/>
  <c r="AO59" i="1"/>
  <c r="AO58" i="1"/>
  <c r="AO57" i="1"/>
  <c r="AO56" i="1"/>
  <c r="AO55" i="1"/>
  <c r="AO54" i="1"/>
  <c r="AO53" i="1"/>
  <c r="AO52" i="1"/>
  <c r="AO51" i="1"/>
  <c r="AO50" i="1"/>
  <c r="AO49" i="1"/>
  <c r="AO48" i="1"/>
  <c r="AO47" i="1"/>
  <c r="AO46" i="1"/>
  <c r="AO45" i="1"/>
  <c r="AO44" i="1"/>
  <c r="AO43" i="1"/>
  <c r="AO42" i="1"/>
  <c r="AO41" i="1"/>
  <c r="AO40" i="1"/>
  <c r="AO39" i="1"/>
  <c r="AO38" i="1"/>
  <c r="AO37" i="1"/>
  <c r="AO35" i="1"/>
  <c r="AO34" i="1"/>
  <c r="AO33" i="1"/>
  <c r="AO32" i="1"/>
  <c r="AN19" i="1"/>
  <c r="AN4" i="1"/>
  <c r="AO4" i="1" s="1"/>
  <c r="AN31" i="1"/>
  <c r="AO27" i="1"/>
  <c r="AN78" i="1"/>
  <c r="AO30" i="1"/>
  <c r="AO29" i="1"/>
  <c r="AO28" i="1"/>
  <c r="AO26" i="1"/>
  <c r="AO25" i="1"/>
  <c r="AO24" i="1"/>
  <c r="AO23" i="1"/>
  <c r="AO22" i="1"/>
  <c r="AN101" i="1"/>
  <c r="AN36" i="1"/>
  <c r="AN20" i="1"/>
  <c r="AN21" i="1"/>
  <c r="AN18" i="1"/>
  <c r="AN17" i="1"/>
  <c r="AN16" i="1"/>
  <c r="AN15" i="1"/>
  <c r="AN14" i="1"/>
  <c r="AN13" i="1"/>
  <c r="AN12" i="1"/>
  <c r="AN11" i="1"/>
  <c r="AN10" i="1"/>
  <c r="AN9" i="1"/>
  <c r="AN8" i="1"/>
  <c r="AN6" i="1"/>
  <c r="AN5" i="1"/>
  <c r="AN7" i="1"/>
  <c r="AO19" i="1" l="1"/>
  <c r="AO31" i="1"/>
  <c r="AO101" i="1"/>
  <c r="AO78" i="1"/>
  <c r="AO36" i="1"/>
  <c r="AO21" i="1"/>
  <c r="AO20" i="1"/>
  <c r="AO18" i="1"/>
  <c r="AO17" i="1"/>
  <c r="AO16" i="1"/>
  <c r="AO15" i="1"/>
  <c r="AO14" i="1"/>
  <c r="AO13" i="1"/>
  <c r="AO12" i="1"/>
  <c r="AO11" i="1"/>
  <c r="AO10" i="1"/>
  <c r="AO9" i="1"/>
  <c r="AO8" i="1"/>
  <c r="AO7" i="1"/>
  <c r="AO6" i="1"/>
  <c r="AO5" i="1"/>
  <c r="AR3495" i="1"/>
  <c r="AR3494" i="1"/>
  <c r="AR3493" i="1"/>
  <c r="AR3492" i="1"/>
  <c r="AR3491" i="1"/>
  <c r="AR3490" i="1"/>
  <c r="AR3489" i="1"/>
  <c r="AR3488" i="1"/>
  <c r="AR3487" i="1"/>
  <c r="AR3486" i="1"/>
  <c r="AR3485" i="1"/>
  <c r="AR3484" i="1"/>
  <c r="AR3483" i="1"/>
  <c r="AR3482" i="1"/>
  <c r="AR3481" i="1"/>
  <c r="AR3480" i="1"/>
  <c r="AR3479" i="1"/>
  <c r="AR3478" i="1"/>
  <c r="AR3477" i="1"/>
  <c r="AR3476" i="1"/>
  <c r="AR3475" i="1"/>
  <c r="AR3474" i="1"/>
  <c r="AR3473" i="1"/>
  <c r="AR3472" i="1"/>
  <c r="AR3471" i="1"/>
  <c r="AR3470" i="1"/>
  <c r="AR3469" i="1"/>
  <c r="AR3468" i="1"/>
  <c r="AR3467" i="1"/>
  <c r="AR3466" i="1"/>
  <c r="AR3465" i="1"/>
  <c r="AR3464" i="1"/>
  <c r="AR3463" i="1"/>
  <c r="AR3462" i="1"/>
  <c r="AR3461" i="1"/>
  <c r="AR3460" i="1"/>
  <c r="AR3459" i="1"/>
  <c r="AR3458" i="1"/>
  <c r="AR3457" i="1"/>
  <c r="AR3456" i="1"/>
  <c r="AR3455" i="1"/>
  <c r="AR3454" i="1"/>
  <c r="AR3453" i="1"/>
  <c r="AR3452" i="1"/>
  <c r="AR3451" i="1"/>
  <c r="AR3450" i="1"/>
  <c r="AR3449" i="1"/>
  <c r="AR3448" i="1"/>
  <c r="AR3447" i="1"/>
  <c r="AR3446" i="1"/>
  <c r="AR3445" i="1"/>
  <c r="AR3444" i="1"/>
  <c r="AR3443" i="1"/>
  <c r="AR3442" i="1"/>
  <c r="AR3441" i="1"/>
  <c r="AR3440" i="1"/>
  <c r="AR3439" i="1"/>
  <c r="AR3438" i="1"/>
  <c r="AR3437" i="1"/>
  <c r="AR3436" i="1"/>
  <c r="AR3435" i="1"/>
  <c r="AR3434" i="1"/>
  <c r="AR3433" i="1"/>
  <c r="AR3432" i="1"/>
  <c r="AR3431" i="1"/>
  <c r="AR3430" i="1"/>
  <c r="AR3429" i="1"/>
  <c r="AR3428" i="1"/>
  <c r="AR3427" i="1"/>
  <c r="AR3426" i="1"/>
  <c r="AR3425" i="1"/>
  <c r="AR3424" i="1"/>
  <c r="AR3423" i="1"/>
  <c r="AR3422" i="1"/>
  <c r="AR3421" i="1"/>
  <c r="AR3420" i="1"/>
  <c r="AR3419" i="1"/>
  <c r="AR3418" i="1"/>
  <c r="AR3417" i="1"/>
  <c r="AR3416" i="1"/>
  <c r="AR3415" i="1"/>
  <c r="AR3414" i="1"/>
  <c r="AR3413" i="1"/>
  <c r="AR3412" i="1"/>
  <c r="AR3411" i="1"/>
  <c r="AR3410" i="1"/>
  <c r="AR3409" i="1"/>
  <c r="AR3408" i="1"/>
  <c r="AR3407" i="1"/>
  <c r="AS409" i="1"/>
  <c r="AS401" i="1"/>
  <c r="AS400" i="1"/>
  <c r="AS397" i="1"/>
  <c r="AS394" i="1"/>
  <c r="AS393" i="1"/>
  <c r="AS392" i="1"/>
  <c r="AS389" i="1"/>
  <c r="AS384" i="1"/>
  <c r="AS383" i="1"/>
  <c r="AS381" i="1"/>
  <c r="AS380" i="1"/>
  <c r="AS376" i="1"/>
  <c r="AS373" i="1"/>
  <c r="AS372" i="1"/>
  <c r="AS370" i="1"/>
  <c r="AS368" i="1"/>
  <c r="AS365" i="1"/>
  <c r="AS362" i="1"/>
  <c r="AS360" i="1"/>
  <c r="AS359" i="1"/>
  <c r="AS357" i="1"/>
  <c r="AS352" i="1"/>
  <c r="AS351" i="1"/>
  <c r="AS349" i="1"/>
  <c r="AS348" i="1"/>
  <c r="AS344" i="1"/>
  <c r="AS341" i="1"/>
  <c r="AS340" i="1"/>
  <c r="AS338" i="1"/>
  <c r="AS336" i="1"/>
  <c r="AS333" i="1"/>
  <c r="AS330" i="1"/>
  <c r="AS328" i="1"/>
  <c r="AS325" i="1"/>
  <c r="AS320" i="1"/>
  <c r="AS319" i="1"/>
  <c r="AS317" i="1"/>
  <c r="AS316" i="1"/>
  <c r="AS313" i="1"/>
  <c r="AS312" i="1"/>
  <c r="AS309" i="1"/>
  <c r="AS308" i="1"/>
  <c r="AS306" i="1"/>
  <c r="AS305" i="1"/>
  <c r="AS304" i="1"/>
  <c r="AS301" i="1"/>
  <c r="AS298" i="1"/>
  <c r="AS297" i="1"/>
  <c r="AS296" i="1"/>
  <c r="AS295" i="1"/>
  <c r="AS293" i="1"/>
  <c r="AS288" i="1"/>
  <c r="AS287" i="1"/>
  <c r="AS285" i="1"/>
  <c r="AS284" i="1"/>
  <c r="AS281" i="1"/>
  <c r="AS280" i="1"/>
  <c r="AS277" i="1"/>
  <c r="AS276" i="1"/>
  <c r="AS274" i="1"/>
  <c r="AS273" i="1"/>
  <c r="AS272" i="1"/>
  <c r="AS269" i="1"/>
  <c r="AS266" i="1"/>
  <c r="AS265" i="1"/>
  <c r="AS264" i="1"/>
  <c r="AS263" i="1"/>
  <c r="AS261" i="1"/>
  <c r="AS256" i="1"/>
  <c r="AS255" i="1"/>
  <c r="AS253" i="1"/>
  <c r="AS252" i="1"/>
  <c r="AS249" i="1"/>
  <c r="AS248" i="1"/>
  <c r="AS245" i="1"/>
  <c r="AS244" i="1"/>
  <c r="AS242" i="1"/>
  <c r="AS241" i="1"/>
  <c r="AS240" i="1"/>
  <c r="AS237" i="1"/>
  <c r="AS234" i="1"/>
  <c r="AS232" i="1"/>
  <c r="AS231" i="1"/>
  <c r="AS229" i="1"/>
  <c r="AS224" i="1"/>
  <c r="AS223" i="1"/>
  <c r="AS220" i="1"/>
  <c r="AS217" i="1"/>
  <c r="AS213" i="1"/>
  <c r="AS212" i="1"/>
  <c r="AS210" i="1"/>
  <c r="AS208" i="1"/>
  <c r="AS205" i="1"/>
  <c r="AS202" i="1"/>
  <c r="AS201" i="1"/>
  <c r="AS200" i="1"/>
  <c r="AS197" i="1"/>
  <c r="AS192" i="1"/>
  <c r="AS191" i="1"/>
  <c r="AS189" i="1"/>
  <c r="AS188" i="1"/>
  <c r="AS184" i="1"/>
  <c r="AS181" i="1"/>
  <c r="AS180" i="1"/>
  <c r="AS178" i="1"/>
  <c r="AS176" i="1"/>
  <c r="AS173" i="1"/>
  <c r="AS170" i="1"/>
  <c r="AS169" i="1"/>
  <c r="AS168" i="1"/>
  <c r="AS167" i="1"/>
  <c r="AS165" i="1"/>
  <c r="AS160" i="1"/>
  <c r="AS159" i="1"/>
  <c r="AS157" i="1"/>
  <c r="AS156" i="1"/>
  <c r="AS152" i="1"/>
  <c r="AS149" i="1"/>
  <c r="AS148" i="1"/>
  <c r="AS146" i="1"/>
  <c r="AS145" i="1"/>
  <c r="AS144" i="1"/>
  <c r="AS141" i="1"/>
  <c r="AS138" i="1"/>
  <c r="AS136" i="1"/>
  <c r="AS135" i="1"/>
  <c r="AS133" i="1"/>
  <c r="AS128" i="1"/>
  <c r="AS127" i="1"/>
  <c r="AS124" i="1"/>
  <c r="AS121" i="1"/>
  <c r="AS120" i="1"/>
  <c r="AS117" i="1"/>
  <c r="AS116" i="1"/>
  <c r="AS114" i="1"/>
  <c r="AS113" i="1"/>
  <c r="AS112" i="1"/>
  <c r="AS109" i="1"/>
  <c r="AS106" i="1"/>
  <c r="AS104" i="1"/>
  <c r="AS101" i="1"/>
  <c r="AS96" i="1"/>
  <c r="AS95" i="1"/>
  <c r="AS93" i="1"/>
  <c r="AS92" i="1"/>
  <c r="AS88" i="1"/>
  <c r="AS85" i="1"/>
  <c r="AS84" i="1"/>
  <c r="AS82" i="1"/>
  <c r="AS80" i="1"/>
  <c r="AS77" i="1"/>
  <c r="AS74" i="1"/>
  <c r="AS72" i="1"/>
  <c r="AS69" i="1"/>
  <c r="AS64" i="1"/>
  <c r="AS63" i="1"/>
  <c r="AS60" i="1"/>
  <c r="AS56" i="1"/>
  <c r="AS53" i="1"/>
  <c r="AS52" i="1"/>
  <c r="AS50" i="1"/>
  <c r="AS48" i="1"/>
  <c r="AS45" i="1"/>
  <c r="AS42" i="1"/>
  <c r="AS40" i="1"/>
  <c r="AS39" i="1"/>
  <c r="AS37" i="1"/>
  <c r="AS32" i="1"/>
  <c r="AS28" i="1"/>
  <c r="AS24" i="1"/>
  <c r="AS20" i="1"/>
  <c r="AS16" i="1"/>
  <c r="AS10" i="1"/>
  <c r="AS8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N1011" i="2"/>
  <c r="M1014" i="1" s="1"/>
  <c r="N2190" i="2"/>
  <c r="M2193" i="1" s="1"/>
  <c r="N556" i="2"/>
  <c r="M559" i="1" s="1"/>
  <c r="N988" i="2"/>
  <c r="M991" i="1" s="1"/>
  <c r="N1948" i="2"/>
  <c r="M1951" i="1" s="1"/>
  <c r="N413" i="2"/>
  <c r="M416" i="1" s="1"/>
  <c r="N487" i="2"/>
  <c r="M490" i="1" s="1"/>
  <c r="N2115" i="2"/>
  <c r="M2118" i="1" s="1"/>
  <c r="N1705" i="2"/>
  <c r="M1708" i="1" s="1"/>
  <c r="N1226" i="2"/>
  <c r="M1229" i="1" s="1"/>
  <c r="N2044" i="2"/>
  <c r="M2047" i="1" s="1"/>
  <c r="N1544" i="2"/>
  <c r="M1547" i="1" s="1"/>
  <c r="N482" i="2"/>
  <c r="M485" i="1" s="1"/>
  <c r="N2036" i="2"/>
  <c r="M2039" i="1" s="1"/>
  <c r="N393" i="2"/>
  <c r="M396" i="1" s="1"/>
  <c r="N1784" i="2"/>
  <c r="M1787" i="1" s="1"/>
  <c r="N1243" i="2"/>
  <c r="M1246" i="1" s="1"/>
  <c r="N949" i="2"/>
  <c r="M952" i="1" s="1"/>
  <c r="N1520" i="2"/>
  <c r="M1523" i="1" s="1"/>
  <c r="N1766" i="2"/>
  <c r="M1769" i="1" s="1"/>
  <c r="N947" i="2"/>
  <c r="M950" i="1" s="1"/>
  <c r="N108" i="2"/>
  <c r="M110" i="1" s="1"/>
  <c r="N1222" i="2"/>
  <c r="M1225" i="1" s="1"/>
  <c r="N1913" i="2"/>
  <c r="M1916" i="1" s="1"/>
  <c r="N1829" i="2"/>
  <c r="M1832" i="1" s="1"/>
  <c r="N1455" i="2"/>
  <c r="M1458" i="1" s="1"/>
  <c r="N189" i="2"/>
  <c r="M192" i="1" s="1"/>
  <c r="N636" i="2"/>
  <c r="M639" i="1" s="1"/>
  <c r="N1458" i="2"/>
  <c r="M1461" i="1" s="1"/>
  <c r="N2149" i="2"/>
  <c r="M2152" i="1" s="1"/>
  <c r="N1363" i="2"/>
  <c r="M1366" i="1" s="1"/>
  <c r="N1456" i="2"/>
  <c r="M1459" i="1" s="1"/>
  <c r="N865" i="2"/>
  <c r="M868" i="1" s="1"/>
  <c r="N2098" i="2"/>
  <c r="M2101" i="1" s="1"/>
  <c r="N640" i="2"/>
  <c r="M643" i="1" s="1"/>
  <c r="L2101" i="1" l="1"/>
  <c r="K2101" i="1" s="1"/>
  <c r="Q2101" i="1"/>
  <c r="R2101" i="1" s="1"/>
  <c r="AA2101" i="1"/>
  <c r="L2152" i="1"/>
  <c r="K2152" i="1" s="1"/>
  <c r="AA2152" i="1"/>
  <c r="Q2152" i="1"/>
  <c r="R2152" i="1" s="1"/>
  <c r="L1458" i="1"/>
  <c r="K1458" i="1" s="1"/>
  <c r="Q1458" i="1"/>
  <c r="R1458" i="1" s="1"/>
  <c r="AA1458" i="1"/>
  <c r="Q952" i="1"/>
  <c r="R952" i="1"/>
  <c r="AA952" i="1"/>
  <c r="L952" i="1"/>
  <c r="K952" i="1" s="1"/>
  <c r="L2039" i="1"/>
  <c r="K2039" i="1" s="1"/>
  <c r="R2039" i="1"/>
  <c r="AA2039" i="1"/>
  <c r="Q2039" i="1"/>
  <c r="Q1229" i="1"/>
  <c r="R1229" i="1"/>
  <c r="AA1229" i="1"/>
  <c r="L1229" i="1"/>
  <c r="K1229" i="1" s="1"/>
  <c r="Q2193" i="1"/>
  <c r="R2193" i="1" s="1"/>
  <c r="L2193" i="1"/>
  <c r="K2193" i="1" s="1"/>
  <c r="AA2193" i="1"/>
  <c r="Q868" i="1"/>
  <c r="AA868" i="1"/>
  <c r="L868" i="1"/>
  <c r="K868" i="1" s="1"/>
  <c r="R868" i="1"/>
  <c r="Q1461" i="1"/>
  <c r="AA1461" i="1"/>
  <c r="L1461" i="1"/>
  <c r="K1461" i="1" s="1"/>
  <c r="R1461" i="1"/>
  <c r="AA1832" i="1"/>
  <c r="L1832" i="1"/>
  <c r="K1832" i="1" s="1"/>
  <c r="Q1832" i="1"/>
  <c r="R1832" i="1" s="1"/>
  <c r="AA950" i="1"/>
  <c r="L950" i="1"/>
  <c r="K950" i="1" s="1"/>
  <c r="Q950" i="1"/>
  <c r="R950" i="1" s="1"/>
  <c r="L1246" i="1"/>
  <c r="K1246" i="1" s="1"/>
  <c r="AA1246" i="1"/>
  <c r="Q1246" i="1"/>
  <c r="R1246" i="1" s="1"/>
  <c r="Q485" i="1"/>
  <c r="R485" i="1" s="1"/>
  <c r="L485" i="1"/>
  <c r="K485" i="1" s="1"/>
  <c r="AA485" i="1"/>
  <c r="L1708" i="1"/>
  <c r="K1708" i="1" s="1"/>
  <c r="Q1708" i="1"/>
  <c r="R1708" i="1" s="1"/>
  <c r="AA1708" i="1"/>
  <c r="Q1951" i="1"/>
  <c r="R1951" i="1" s="1"/>
  <c r="L1951" i="1"/>
  <c r="K1951" i="1" s="1"/>
  <c r="AA1951" i="1"/>
  <c r="L1014" i="1"/>
  <c r="K1014" i="1" s="1"/>
  <c r="Q1014" i="1"/>
  <c r="R1014" i="1" s="1"/>
  <c r="AA1014" i="1"/>
  <c r="L1459" i="1"/>
  <c r="K1459" i="1" s="1"/>
  <c r="Q1459" i="1"/>
  <c r="R1459" i="1" s="1"/>
  <c r="AA1459" i="1"/>
  <c r="Q639" i="1"/>
  <c r="R639" i="1" s="1"/>
  <c r="AA639" i="1"/>
  <c r="L639" i="1"/>
  <c r="K639" i="1" s="1"/>
  <c r="AA1916" i="1"/>
  <c r="Q1916" i="1"/>
  <c r="R1916" i="1" s="1"/>
  <c r="L1916" i="1"/>
  <c r="K1916" i="1" s="1"/>
  <c r="L1769" i="1"/>
  <c r="K1769" i="1" s="1"/>
  <c r="AA1769" i="1"/>
  <c r="Q1769" i="1"/>
  <c r="R1769" i="1" s="1"/>
  <c r="L1787" i="1"/>
  <c r="K1787" i="1" s="1"/>
  <c r="Q1787" i="1"/>
  <c r="AA1787" i="1"/>
  <c r="R1787" i="1"/>
  <c r="AA1547" i="1"/>
  <c r="Q1547" i="1"/>
  <c r="R1547" i="1" s="1"/>
  <c r="L1547" i="1"/>
  <c r="K1547" i="1" s="1"/>
  <c r="L2118" i="1"/>
  <c r="K2118" i="1" s="1"/>
  <c r="AA2118" i="1"/>
  <c r="Q2118" i="1"/>
  <c r="R2118" i="1" s="1"/>
  <c r="L991" i="1"/>
  <c r="K991" i="1" s="1"/>
  <c r="AA991" i="1"/>
  <c r="Q991" i="1"/>
  <c r="R991" i="1" s="1"/>
  <c r="AA643" i="1"/>
  <c r="Q643" i="1"/>
  <c r="R643" i="1" s="1"/>
  <c r="L643" i="1"/>
  <c r="K643" i="1" s="1"/>
  <c r="L1366" i="1"/>
  <c r="K1366" i="1" s="1"/>
  <c r="Q1366" i="1"/>
  <c r="R1366" i="1" s="1"/>
  <c r="AA1366" i="1"/>
  <c r="Q1225" i="1"/>
  <c r="R1225" i="1" s="1"/>
  <c r="AA1225" i="1"/>
  <c r="L1225" i="1"/>
  <c r="K1225" i="1" s="1"/>
  <c r="L1523" i="1"/>
  <c r="K1523" i="1" s="1"/>
  <c r="AA1523" i="1"/>
  <c r="Q1523" i="1"/>
  <c r="R1523" i="1" s="1"/>
  <c r="L2047" i="1"/>
  <c r="K2047" i="1" s="1"/>
  <c r="Q2047" i="1"/>
  <c r="R2047" i="1" s="1"/>
  <c r="AA2047" i="1"/>
  <c r="L490" i="1"/>
  <c r="K490" i="1" s="1"/>
  <c r="Q490" i="1"/>
  <c r="R490" i="1" s="1"/>
  <c r="AA490" i="1"/>
  <c r="L559" i="1"/>
  <c r="K559" i="1" s="1"/>
  <c r="Q559" i="1"/>
  <c r="R559" i="1" s="1"/>
  <c r="AA559" i="1"/>
  <c r="Q192" i="1"/>
  <c r="R192" i="1" s="1"/>
  <c r="S192" i="1" s="1"/>
  <c r="L192" i="1"/>
  <c r="K192" i="1" s="1"/>
  <c r="L396" i="1"/>
  <c r="K396" i="1" s="1"/>
  <c r="Q396" i="1"/>
  <c r="R396" i="1" s="1"/>
  <c r="S396" i="1" s="1"/>
  <c r="Q110" i="1"/>
  <c r="R110" i="1" s="1"/>
  <c r="S110" i="1" s="1"/>
  <c r="L110" i="1"/>
  <c r="K110" i="1" s="1"/>
  <c r="L416" i="1"/>
  <c r="K416" i="1" s="1"/>
  <c r="Q416" i="1"/>
  <c r="R416" i="1" s="1"/>
  <c r="S416" i="1" s="1"/>
  <c r="AS377" i="1"/>
  <c r="AS369" i="1"/>
  <c r="AS345" i="1"/>
  <c r="AS337" i="1"/>
  <c r="AS329" i="1"/>
  <c r="AS233" i="1"/>
  <c r="AS221" i="1"/>
  <c r="AS216" i="1"/>
  <c r="AS209" i="1"/>
  <c r="AS185" i="1"/>
  <c r="AS177" i="1"/>
  <c r="AS153" i="1"/>
  <c r="AS137" i="1"/>
  <c r="AS125" i="1"/>
  <c r="AS105" i="1"/>
  <c r="AS61" i="1"/>
  <c r="AS18" i="1"/>
  <c r="AS13" i="1"/>
  <c r="AS21" i="1"/>
  <c r="AS31" i="1"/>
  <c r="AS89" i="1"/>
  <c r="AS81" i="1"/>
  <c r="AS73" i="1"/>
  <c r="AS57" i="1"/>
  <c r="AS49" i="1"/>
  <c r="AS41" i="1"/>
  <c r="AS29" i="1"/>
  <c r="AS25" i="1"/>
  <c r="AS17" i="1"/>
  <c r="AS9" i="1"/>
  <c r="AS6" i="1"/>
  <c r="AS12" i="1"/>
  <c r="AS23" i="1"/>
  <c r="AS34" i="1"/>
  <c r="AS44" i="1"/>
  <c r="AS55" i="1"/>
  <c r="AS66" i="1"/>
  <c r="AS76" i="1"/>
  <c r="AS87" i="1"/>
  <c r="AS98" i="1"/>
  <c r="AS108" i="1"/>
  <c r="AS119" i="1"/>
  <c r="AS130" i="1"/>
  <c r="AS140" i="1"/>
  <c r="AS151" i="1"/>
  <c r="AS162" i="1"/>
  <c r="AS172" i="1"/>
  <c r="AS183" i="1"/>
  <c r="AS194" i="1"/>
  <c r="AS204" i="1"/>
  <c r="AS215" i="1"/>
  <c r="AS226" i="1"/>
  <c r="AS236" i="1"/>
  <c r="AS247" i="1"/>
  <c r="AS258" i="1"/>
  <c r="AS268" i="1"/>
  <c r="AS279" i="1"/>
  <c r="AS290" i="1"/>
  <c r="AS300" i="1"/>
  <c r="AS311" i="1"/>
  <c r="AS322" i="1"/>
  <c r="AS332" i="1"/>
  <c r="AS343" i="1"/>
  <c r="AS354" i="1"/>
  <c r="AS364" i="1"/>
  <c r="AS375" i="1"/>
  <c r="AS386" i="1"/>
  <c r="AS396" i="1"/>
  <c r="AS7" i="1"/>
  <c r="AS33" i="1"/>
  <c r="AS65" i="1"/>
  <c r="AS71" i="1"/>
  <c r="AS97" i="1"/>
  <c r="AS103" i="1"/>
  <c r="AS129" i="1"/>
  <c r="AS161" i="1"/>
  <c r="AS193" i="1"/>
  <c r="AS199" i="1"/>
  <c r="AS225" i="1"/>
  <c r="AS257" i="1"/>
  <c r="AS289" i="1"/>
  <c r="AS321" i="1"/>
  <c r="AS327" i="1"/>
  <c r="AS353" i="1"/>
  <c r="AS385" i="1"/>
  <c r="AS391" i="1"/>
  <c r="AS402" i="1"/>
  <c r="AS15" i="1"/>
  <c r="AS26" i="1"/>
  <c r="AS36" i="1"/>
  <c r="AS47" i="1"/>
  <c r="AS58" i="1"/>
  <c r="AS68" i="1"/>
  <c r="AS79" i="1"/>
  <c r="AS90" i="1"/>
  <c r="AS100" i="1"/>
  <c r="AS111" i="1"/>
  <c r="AS122" i="1"/>
  <c r="AS132" i="1"/>
  <c r="AS143" i="1"/>
  <c r="AS154" i="1"/>
  <c r="AS164" i="1"/>
  <c r="AS175" i="1"/>
  <c r="AS186" i="1"/>
  <c r="AS196" i="1"/>
  <c r="AS207" i="1"/>
  <c r="AS218" i="1"/>
  <c r="AS228" i="1"/>
  <c r="AS239" i="1"/>
  <c r="AS250" i="1"/>
  <c r="AS260" i="1"/>
  <c r="AS271" i="1"/>
  <c r="AS282" i="1"/>
  <c r="AS292" i="1"/>
  <c r="AS303" i="1"/>
  <c r="AS314" i="1"/>
  <c r="AS324" i="1"/>
  <c r="AS335" i="1"/>
  <c r="AS346" i="1"/>
  <c r="AS356" i="1"/>
  <c r="AS361" i="1"/>
  <c r="AS367" i="1"/>
  <c r="AS378" i="1"/>
  <c r="AS388" i="1"/>
  <c r="AS399" i="1"/>
  <c r="AS5" i="1"/>
  <c r="AS4" i="1"/>
  <c r="AS11" i="1"/>
  <c r="AS22" i="1"/>
  <c r="AS27" i="1"/>
  <c r="AS38" i="1"/>
  <c r="AS43" i="1"/>
  <c r="AS54" i="1"/>
  <c r="AS59" i="1"/>
  <c r="AS70" i="1"/>
  <c r="AS75" i="1"/>
  <c r="AS86" i="1"/>
  <c r="AS91" i="1"/>
  <c r="AS102" i="1"/>
  <c r="AS107" i="1"/>
  <c r="AS118" i="1"/>
  <c r="AS123" i="1"/>
  <c r="AS134" i="1"/>
  <c r="AS139" i="1"/>
  <c r="AS150" i="1"/>
  <c r="AS155" i="1"/>
  <c r="AS166" i="1"/>
  <c r="AS171" i="1"/>
  <c r="AS182" i="1"/>
  <c r="AS187" i="1"/>
  <c r="AS198" i="1"/>
  <c r="AS203" i="1"/>
  <c r="AS214" i="1"/>
  <c r="AS219" i="1"/>
  <c r="AS230" i="1"/>
  <c r="AS235" i="1"/>
  <c r="AS246" i="1"/>
  <c r="AS251" i="1"/>
  <c r="AS262" i="1"/>
  <c r="AS267" i="1"/>
  <c r="AS278" i="1"/>
  <c r="AS283" i="1"/>
  <c r="AS294" i="1"/>
  <c r="AS299" i="1"/>
  <c r="AS310" i="1"/>
  <c r="AS315" i="1"/>
  <c r="AS326" i="1"/>
  <c r="AS331" i="1"/>
  <c r="AS342" i="1"/>
  <c r="AS347" i="1"/>
  <c r="AS358" i="1"/>
  <c r="AS363" i="1"/>
  <c r="AS374" i="1"/>
  <c r="AS379" i="1"/>
  <c r="AS390" i="1"/>
  <c r="AS395" i="1"/>
  <c r="AS14" i="1"/>
  <c r="AS19" i="1"/>
  <c r="AS30" i="1"/>
  <c r="AS35" i="1"/>
  <c r="AS46" i="1"/>
  <c r="AS51" i="1"/>
  <c r="AS62" i="1"/>
  <c r="AS67" i="1"/>
  <c r="AS78" i="1"/>
  <c r="AS83" i="1"/>
  <c r="AS94" i="1"/>
  <c r="AS99" i="1"/>
  <c r="AS110" i="1"/>
  <c r="AS115" i="1"/>
  <c r="AS126" i="1"/>
  <c r="AS131" i="1"/>
  <c r="AS142" i="1"/>
  <c r="AS147" i="1"/>
  <c r="AS158" i="1"/>
  <c r="AS163" i="1"/>
  <c r="AS174" i="1"/>
  <c r="AS179" i="1"/>
  <c r="AS190" i="1"/>
  <c r="AS195" i="1"/>
  <c r="AS206" i="1"/>
  <c r="AS211" i="1"/>
  <c r="AS222" i="1"/>
  <c r="AS227" i="1"/>
  <c r="AS238" i="1"/>
  <c r="AS243" i="1"/>
  <c r="AS254" i="1"/>
  <c r="AS259" i="1"/>
  <c r="AS270" i="1"/>
  <c r="AS275" i="1"/>
  <c r="AS286" i="1"/>
  <c r="AS291" i="1"/>
  <c r="AS302" i="1"/>
  <c r="AS307" i="1"/>
  <c r="AS318" i="1"/>
  <c r="AS323" i="1"/>
  <c r="AS334" i="1"/>
  <c r="AS339" i="1"/>
  <c r="AS350" i="1"/>
  <c r="AS355" i="1"/>
  <c r="AS366" i="1"/>
  <c r="AS371" i="1"/>
  <c r="AS382" i="1"/>
  <c r="AS387" i="1"/>
  <c r="AS398" i="1"/>
  <c r="AS403" i="1"/>
  <c r="AC183" i="1"/>
  <c r="AD466" i="1"/>
  <c r="AC463" i="1"/>
  <c r="AD462" i="1"/>
  <c r="AC459" i="1"/>
  <c r="AC455" i="1"/>
  <c r="AC451" i="1"/>
  <c r="AD446" i="1"/>
  <c r="AC443" i="1"/>
  <c r="AD438" i="1"/>
  <c r="AD426" i="1"/>
  <c r="AC423" i="1"/>
  <c r="AC419" i="1"/>
  <c r="AD402" i="1"/>
  <c r="AC391" i="1"/>
  <c r="AD386" i="1"/>
  <c r="AD382" i="1"/>
  <c r="AC379" i="1"/>
  <c r="AD378" i="1"/>
  <c r="AC375" i="1"/>
  <c r="AD374" i="1"/>
  <c r="AC371" i="1"/>
  <c r="AD366" i="1"/>
  <c r="AC363" i="1"/>
  <c r="AC359" i="1"/>
  <c r="AD354" i="1"/>
  <c r="AC351" i="1"/>
  <c r="AD346" i="1"/>
  <c r="AD342" i="1"/>
  <c r="AD338" i="1"/>
  <c r="AC335" i="1"/>
  <c r="AD330" i="1"/>
  <c r="AC327" i="1"/>
  <c r="AD322" i="1"/>
  <c r="AC319" i="1"/>
  <c r="AD310" i="1"/>
  <c r="AD306" i="1"/>
  <c r="AC303" i="1"/>
  <c r="AD302" i="1"/>
  <c r="AC299" i="1"/>
  <c r="AC295" i="1"/>
  <c r="AC291" i="1"/>
  <c r="AD278" i="1"/>
  <c r="AC275" i="1"/>
  <c r="AD266" i="1"/>
  <c r="AC263" i="1"/>
  <c r="AC259" i="1"/>
  <c r="AD254" i="1"/>
  <c r="AC251" i="1"/>
  <c r="AD246" i="1"/>
  <c r="AD242" i="1"/>
  <c r="AC239" i="1"/>
  <c r="AD234" i="1"/>
  <c r="AC231" i="1"/>
  <c r="AC227" i="1"/>
  <c r="AD222" i="1"/>
  <c r="AC219" i="1"/>
  <c r="AD214" i="1"/>
  <c r="AD206" i="1"/>
  <c r="AD202" i="1"/>
  <c r="AC199" i="1"/>
  <c r="AC195" i="1"/>
  <c r="AC191" i="1"/>
  <c r="AD190" i="1"/>
  <c r="AC187" i="1"/>
  <c r="AD182" i="1"/>
  <c r="AC179" i="1"/>
  <c r="AD178" i="1"/>
  <c r="AC175" i="1"/>
  <c r="AD174" i="1"/>
  <c r="AD170" i="1"/>
  <c r="AC167" i="1"/>
  <c r="AD166" i="1"/>
  <c r="AD162" i="1"/>
  <c r="AD158" i="1"/>
  <c r="AD154" i="1"/>
  <c r="AC151" i="1"/>
  <c r="AD138" i="1"/>
  <c r="AD134" i="1"/>
  <c r="AC131" i="1"/>
  <c r="AC127" i="1"/>
  <c r="AD126" i="1"/>
  <c r="AC123" i="1"/>
  <c r="AD118" i="1"/>
  <c r="AC115" i="1"/>
  <c r="AC111" i="1"/>
  <c r="AD106" i="1"/>
  <c r="AC103" i="1"/>
  <c r="AC99" i="1"/>
  <c r="AD94" i="1"/>
  <c r="AD90" i="1"/>
  <c r="AC87" i="1"/>
  <c r="AC83" i="1"/>
  <c r="AC75" i="1"/>
  <c r="AC71" i="1"/>
  <c r="AD66" i="1"/>
  <c r="AC63" i="1"/>
  <c r="AD62" i="1"/>
  <c r="AC59" i="1"/>
  <c r="AC55" i="1"/>
  <c r="AD50" i="1"/>
  <c r="AC47" i="1"/>
  <c r="AC43" i="1"/>
  <c r="AD42" i="1"/>
  <c r="AC39" i="1"/>
  <c r="AD34" i="1"/>
  <c r="AC27" i="1"/>
  <c r="AD26" i="1"/>
  <c r="AC19" i="1"/>
  <c r="AD18" i="1"/>
  <c r="AD14" i="1"/>
  <c r="AC11" i="1"/>
  <c r="AD469" i="1"/>
  <c r="AC466" i="1"/>
  <c r="AD465" i="1"/>
  <c r="AC462" i="1"/>
  <c r="AD461" i="1"/>
  <c r="AC458" i="1"/>
  <c r="AD457" i="1"/>
  <c r="AC454" i="1"/>
  <c r="AD453" i="1"/>
  <c r="AC450" i="1"/>
  <c r="AD449" i="1"/>
  <c r="AC446" i="1"/>
  <c r="AD445" i="1"/>
  <c r="AC442" i="1"/>
  <c r="AD441" i="1"/>
  <c r="AC438" i="1"/>
  <c r="AD437" i="1"/>
  <c r="AC434" i="1"/>
  <c r="AD433" i="1"/>
  <c r="AC430" i="1"/>
  <c r="AD429" i="1"/>
  <c r="AC426" i="1"/>
  <c r="AD425" i="1"/>
  <c r="AC422" i="1"/>
  <c r="AD421" i="1"/>
  <c r="AC418" i="1"/>
  <c r="AD417" i="1"/>
  <c r="AC414" i="1"/>
  <c r="AD413" i="1"/>
  <c r="AC410" i="1"/>
  <c r="AD409" i="1"/>
  <c r="AC406" i="1"/>
  <c r="AD405" i="1"/>
  <c r="AC402" i="1"/>
  <c r="AD401" i="1"/>
  <c r="AC398" i="1"/>
  <c r="AD397" i="1"/>
  <c r="AC394" i="1"/>
  <c r="AD393" i="1"/>
  <c r="AC390" i="1"/>
  <c r="AD389" i="1"/>
  <c r="AC386" i="1"/>
  <c r="AD385" i="1"/>
  <c r="AC382" i="1"/>
  <c r="AD381" i="1"/>
  <c r="AC378" i="1"/>
  <c r="AD377" i="1"/>
  <c r="AC374" i="1"/>
  <c r="AD373" i="1"/>
  <c r="AC370" i="1"/>
  <c r="AD369" i="1"/>
  <c r="AC366" i="1"/>
  <c r="AD365" i="1"/>
  <c r="AC362" i="1"/>
  <c r="AD361" i="1"/>
  <c r="AC358" i="1"/>
  <c r="AD357" i="1"/>
  <c r="AC354" i="1"/>
  <c r="AD353" i="1"/>
  <c r="AC350" i="1"/>
  <c r="AD349" i="1"/>
  <c r="AC346" i="1"/>
  <c r="AD345" i="1"/>
  <c r="AC342" i="1"/>
  <c r="AD341" i="1"/>
  <c r="AC338" i="1"/>
  <c r="AD337" i="1"/>
  <c r="AC334" i="1"/>
  <c r="AD333" i="1"/>
  <c r="AC330" i="1"/>
  <c r="AD329" i="1"/>
  <c r="AC326" i="1"/>
  <c r="AD325" i="1"/>
  <c r="AC322" i="1"/>
  <c r="AD321" i="1"/>
  <c r="AC318" i="1"/>
  <c r="AD317" i="1"/>
  <c r="AC314" i="1"/>
  <c r="AD313" i="1"/>
  <c r="AC310" i="1"/>
  <c r="AD309" i="1"/>
  <c r="AC306" i="1"/>
  <c r="AD305" i="1"/>
  <c r="AC302" i="1"/>
  <c r="AD301" i="1"/>
  <c r="AC298" i="1"/>
  <c r="AD297" i="1"/>
  <c r="AC294" i="1"/>
  <c r="AD293" i="1"/>
  <c r="AC290" i="1"/>
  <c r="AD289" i="1"/>
  <c r="AC286" i="1"/>
  <c r="AD285" i="1"/>
  <c r="AC282" i="1"/>
  <c r="AD281" i="1"/>
  <c r="AC278" i="1"/>
  <c r="AD277" i="1"/>
  <c r="AC274" i="1"/>
  <c r="AD273" i="1"/>
  <c r="AC270" i="1"/>
  <c r="AD269" i="1"/>
  <c r="AC266" i="1"/>
  <c r="AD265" i="1"/>
  <c r="AC262" i="1"/>
  <c r="AD261" i="1"/>
  <c r="AC258" i="1"/>
  <c r="AD257" i="1"/>
  <c r="AC254" i="1"/>
  <c r="AD253" i="1"/>
  <c r="AC250" i="1"/>
  <c r="AD249" i="1"/>
  <c r="AC246" i="1"/>
  <c r="AD245" i="1"/>
  <c r="AC242" i="1"/>
  <c r="AD241" i="1"/>
  <c r="AC238" i="1"/>
  <c r="AD237" i="1"/>
  <c r="AC234" i="1"/>
  <c r="AD233" i="1"/>
  <c r="AC230" i="1"/>
  <c r="AD229" i="1"/>
  <c r="AC226" i="1"/>
  <c r="AD225" i="1"/>
  <c r="AC222" i="1"/>
  <c r="AD221" i="1"/>
  <c r="AC218" i="1"/>
  <c r="AD217" i="1"/>
  <c r="AC214" i="1"/>
  <c r="AD213" i="1"/>
  <c r="AC210" i="1"/>
  <c r="AD209" i="1"/>
  <c r="AC206" i="1"/>
  <c r="AD205" i="1"/>
  <c r="AC202" i="1"/>
  <c r="AD201" i="1"/>
  <c r="AC198" i="1"/>
  <c r="AD197" i="1"/>
  <c r="AC194" i="1"/>
  <c r="AD193" i="1"/>
  <c r="AC190" i="1"/>
  <c r="AD189" i="1"/>
  <c r="AC186" i="1"/>
  <c r="AD185" i="1"/>
  <c r="AC182" i="1"/>
  <c r="AD181" i="1"/>
  <c r="AC178" i="1"/>
  <c r="AD177" i="1"/>
  <c r="AC174" i="1"/>
  <c r="AD173" i="1"/>
  <c r="AC170" i="1"/>
  <c r="AD169" i="1"/>
  <c r="AC166" i="1"/>
  <c r="AD165" i="1"/>
  <c r="AC162" i="1"/>
  <c r="AD161" i="1"/>
  <c r="AC158" i="1"/>
  <c r="AD157" i="1"/>
  <c r="AC154" i="1"/>
  <c r="AD153" i="1"/>
  <c r="AC150" i="1"/>
  <c r="AD149" i="1"/>
  <c r="AC146" i="1"/>
  <c r="AD145" i="1"/>
  <c r="AC142" i="1"/>
  <c r="AD141" i="1"/>
  <c r="AC138" i="1"/>
  <c r="AD137" i="1"/>
  <c r="AC134" i="1"/>
  <c r="AD133" i="1"/>
  <c r="AC130" i="1"/>
  <c r="AD129" i="1"/>
  <c r="AC126" i="1"/>
  <c r="AD125" i="1"/>
  <c r="AC122" i="1"/>
  <c r="AD121" i="1"/>
  <c r="AC118" i="1"/>
  <c r="AD117" i="1"/>
  <c r="AC114" i="1"/>
  <c r="AD113" i="1"/>
  <c r="AC110" i="1"/>
  <c r="AD109" i="1"/>
  <c r="AC106" i="1"/>
  <c r="AD105" i="1"/>
  <c r="AC102" i="1"/>
  <c r="AD101" i="1"/>
  <c r="AC98" i="1"/>
  <c r="AD97" i="1"/>
  <c r="AC94" i="1"/>
  <c r="AD93" i="1"/>
  <c r="AC90" i="1"/>
  <c r="AD89" i="1"/>
  <c r="AC86" i="1"/>
  <c r="AD85" i="1"/>
  <c r="AC82" i="1"/>
  <c r="AD81" i="1"/>
  <c r="AC78" i="1"/>
  <c r="AD77" i="1"/>
  <c r="AC74" i="1"/>
  <c r="AD73" i="1"/>
  <c r="AC70" i="1"/>
  <c r="AD69" i="1"/>
  <c r="AC66" i="1"/>
  <c r="AD65" i="1"/>
  <c r="AC62" i="1"/>
  <c r="AD61" i="1"/>
  <c r="AC58" i="1"/>
  <c r="AD57" i="1"/>
  <c r="AC54" i="1"/>
  <c r="AD53" i="1"/>
  <c r="AC50" i="1"/>
  <c r="AD49" i="1"/>
  <c r="AC46" i="1"/>
  <c r="AD45" i="1"/>
  <c r="AC42" i="1"/>
  <c r="AD41" i="1"/>
  <c r="AC38" i="1"/>
  <c r="AD37" i="1"/>
  <c r="AC34" i="1"/>
  <c r="AD33" i="1"/>
  <c r="AC30" i="1"/>
  <c r="AD29" i="1"/>
  <c r="AC26" i="1"/>
  <c r="AD25" i="1"/>
  <c r="AC22" i="1"/>
  <c r="AD21" i="1"/>
  <c r="AC18" i="1"/>
  <c r="AD17" i="1"/>
  <c r="AC14" i="1"/>
  <c r="AD13" i="1"/>
  <c r="AC10" i="1"/>
  <c r="AD9" i="1"/>
  <c r="AC6" i="1"/>
  <c r="AD5" i="1"/>
  <c r="AC469" i="1"/>
  <c r="AD468" i="1"/>
  <c r="AC465" i="1"/>
  <c r="AD464" i="1"/>
  <c r="AC461" i="1"/>
  <c r="AD460" i="1"/>
  <c r="AC457" i="1"/>
  <c r="AD456" i="1"/>
  <c r="AC453" i="1"/>
  <c r="AD452" i="1"/>
  <c r="AC449" i="1"/>
  <c r="AD448" i="1"/>
  <c r="AC445" i="1"/>
  <c r="AD444" i="1"/>
  <c r="AC441" i="1"/>
  <c r="AD440" i="1"/>
  <c r="AC437" i="1"/>
  <c r="AD436" i="1"/>
  <c r="AC433" i="1"/>
  <c r="AD432" i="1"/>
  <c r="AC429" i="1"/>
  <c r="AD428" i="1"/>
  <c r="AC425" i="1"/>
  <c r="AD424" i="1"/>
  <c r="AC421" i="1"/>
  <c r="AD420" i="1"/>
  <c r="AC417" i="1"/>
  <c r="AD416" i="1"/>
  <c r="AC413" i="1"/>
  <c r="AD412" i="1"/>
  <c r="AC409" i="1"/>
  <c r="AD408" i="1"/>
  <c r="AC405" i="1"/>
  <c r="AD404" i="1"/>
  <c r="AC401" i="1"/>
  <c r="AD400" i="1"/>
  <c r="AC397" i="1"/>
  <c r="AD396" i="1"/>
  <c r="AC393" i="1"/>
  <c r="AD392" i="1"/>
  <c r="AC389" i="1"/>
  <c r="AD388" i="1"/>
  <c r="AC385" i="1"/>
  <c r="AD384" i="1"/>
  <c r="AC381" i="1"/>
  <c r="AD380" i="1"/>
  <c r="AC377" i="1"/>
  <c r="AD376" i="1"/>
  <c r="AC373" i="1"/>
  <c r="AD372" i="1"/>
  <c r="AC369" i="1"/>
  <c r="AD368" i="1"/>
  <c r="AC365" i="1"/>
  <c r="AD364" i="1"/>
  <c r="AC361" i="1"/>
  <c r="AD360" i="1"/>
  <c r="AC357" i="1"/>
  <c r="AD356" i="1"/>
  <c r="AC353" i="1"/>
  <c r="AD352" i="1"/>
  <c r="AC349" i="1"/>
  <c r="AD348" i="1"/>
  <c r="AC345" i="1"/>
  <c r="AD344" i="1"/>
  <c r="AC341" i="1"/>
  <c r="AD340" i="1"/>
  <c r="AC337" i="1"/>
  <c r="AD336" i="1"/>
  <c r="AC333" i="1"/>
  <c r="AD332" i="1"/>
  <c r="AC329" i="1"/>
  <c r="AD328" i="1"/>
  <c r="AC325" i="1"/>
  <c r="AD324" i="1"/>
  <c r="AC321" i="1"/>
  <c r="AD320" i="1"/>
  <c r="AC317" i="1"/>
  <c r="AD316" i="1"/>
  <c r="AC313" i="1"/>
  <c r="AD312" i="1"/>
  <c r="AC309" i="1"/>
  <c r="AD308" i="1"/>
  <c r="AC305" i="1"/>
  <c r="AD304" i="1"/>
  <c r="AC301" i="1"/>
  <c r="AD300" i="1"/>
  <c r="AC297" i="1"/>
  <c r="AD296" i="1"/>
  <c r="AC293" i="1"/>
  <c r="AD292" i="1"/>
  <c r="AC289" i="1"/>
  <c r="AD288" i="1"/>
  <c r="AC285" i="1"/>
  <c r="AD284" i="1"/>
  <c r="AC281" i="1"/>
  <c r="AD280" i="1"/>
  <c r="AC277" i="1"/>
  <c r="AD276" i="1"/>
  <c r="AC273" i="1"/>
  <c r="AD272" i="1"/>
  <c r="AC269" i="1"/>
  <c r="AD268" i="1"/>
  <c r="AC265" i="1"/>
  <c r="AD264" i="1"/>
  <c r="AC261" i="1"/>
  <c r="AD260" i="1"/>
  <c r="AC257" i="1"/>
  <c r="AD256" i="1"/>
  <c r="AC253" i="1"/>
  <c r="AD252" i="1"/>
  <c r="AC249" i="1"/>
  <c r="AD248" i="1"/>
  <c r="AC245" i="1"/>
  <c r="AD244" i="1"/>
  <c r="AC241" i="1"/>
  <c r="AD240" i="1"/>
  <c r="AC237" i="1"/>
  <c r="AD236" i="1"/>
  <c r="AC233" i="1"/>
  <c r="AD232" i="1"/>
  <c r="AC229" i="1"/>
  <c r="AD228" i="1"/>
  <c r="AC225" i="1"/>
  <c r="AD224" i="1"/>
  <c r="AC221" i="1"/>
  <c r="AD220" i="1"/>
  <c r="AC217" i="1"/>
  <c r="AD216" i="1"/>
  <c r="AC213" i="1"/>
  <c r="AD212" i="1"/>
  <c r="AC209" i="1"/>
  <c r="AD208" i="1"/>
  <c r="AC205" i="1"/>
  <c r="AD204" i="1"/>
  <c r="AC201" i="1"/>
  <c r="AD200" i="1"/>
  <c r="AC197" i="1"/>
  <c r="AD196" i="1"/>
  <c r="AC193" i="1"/>
  <c r="AD192" i="1"/>
  <c r="AC189" i="1"/>
  <c r="AD188" i="1"/>
  <c r="AC185" i="1"/>
  <c r="AD184" i="1"/>
  <c r="AC181" i="1"/>
  <c r="AD180" i="1"/>
  <c r="AC177" i="1"/>
  <c r="AD176" i="1"/>
  <c r="AC173" i="1"/>
  <c r="AD172" i="1"/>
  <c r="AC169" i="1"/>
  <c r="AD168" i="1"/>
  <c r="AC165" i="1"/>
  <c r="AD164" i="1"/>
  <c r="AC161" i="1"/>
  <c r="AD160" i="1"/>
  <c r="AC157" i="1"/>
  <c r="AD156" i="1"/>
  <c r="AC153" i="1"/>
  <c r="AD152" i="1"/>
  <c r="AC149" i="1"/>
  <c r="AD148" i="1"/>
  <c r="AC145" i="1"/>
  <c r="AD144" i="1"/>
  <c r="AC141" i="1"/>
  <c r="AD140" i="1"/>
  <c r="AC137" i="1"/>
  <c r="AD136" i="1"/>
  <c r="AC133" i="1"/>
  <c r="AD132" i="1"/>
  <c r="AC129" i="1"/>
  <c r="AD128" i="1"/>
  <c r="AC125" i="1"/>
  <c r="AD124" i="1"/>
  <c r="AC121" i="1"/>
  <c r="AD120" i="1"/>
  <c r="AC117" i="1"/>
  <c r="AD116" i="1"/>
  <c r="AC113" i="1"/>
  <c r="AD112" i="1"/>
  <c r="AC109" i="1"/>
  <c r="AD108" i="1"/>
  <c r="AC105" i="1"/>
  <c r="AD104" i="1"/>
  <c r="AC101" i="1"/>
  <c r="AD100" i="1"/>
  <c r="AC97" i="1"/>
  <c r="AD96" i="1"/>
  <c r="AC93" i="1"/>
  <c r="AD92" i="1"/>
  <c r="AC89" i="1"/>
  <c r="AD88" i="1"/>
  <c r="AC85" i="1"/>
  <c r="AD84" i="1"/>
  <c r="AC81" i="1"/>
  <c r="AD80" i="1"/>
  <c r="AC77" i="1"/>
  <c r="AD76" i="1"/>
  <c r="AC73" i="1"/>
  <c r="AD72" i="1"/>
  <c r="AC69" i="1"/>
  <c r="AD68" i="1"/>
  <c r="AC65" i="1"/>
  <c r="AD64" i="1"/>
  <c r="AC61" i="1"/>
  <c r="AD60" i="1"/>
  <c r="AC57" i="1"/>
  <c r="AD56" i="1"/>
  <c r="AC53" i="1"/>
  <c r="AD52" i="1"/>
  <c r="AC49" i="1"/>
  <c r="AD48" i="1"/>
  <c r="AC45" i="1"/>
  <c r="AD44" i="1"/>
  <c r="AC41" i="1"/>
  <c r="AD40" i="1"/>
  <c r="AC37" i="1"/>
  <c r="AD36" i="1"/>
  <c r="AC33" i="1"/>
  <c r="AD32" i="1"/>
  <c r="AC29" i="1"/>
  <c r="AD28" i="1"/>
  <c r="AC25" i="1"/>
  <c r="AD24" i="1"/>
  <c r="AC21" i="1"/>
  <c r="AD20" i="1"/>
  <c r="AC17" i="1"/>
  <c r="AD16" i="1"/>
  <c r="AC13" i="1"/>
  <c r="AD12" i="1"/>
  <c r="AC9" i="1"/>
  <c r="AD8" i="1"/>
  <c r="AC5" i="1"/>
  <c r="AC467" i="1"/>
  <c r="AD458" i="1"/>
  <c r="AD454" i="1"/>
  <c r="AD450" i="1"/>
  <c r="AC447" i="1"/>
  <c r="AD442" i="1"/>
  <c r="AC439" i="1"/>
  <c r="AC435" i="1"/>
  <c r="AD434" i="1"/>
  <c r="AC431" i="1"/>
  <c r="AD430" i="1"/>
  <c r="AC427" i="1"/>
  <c r="AD422" i="1"/>
  <c r="AD418" i="1"/>
  <c r="AC415" i="1"/>
  <c r="AD414" i="1"/>
  <c r="AC411" i="1"/>
  <c r="AD410" i="1"/>
  <c r="AC407" i="1"/>
  <c r="AD406" i="1"/>
  <c r="AC403" i="1"/>
  <c r="AC399" i="1"/>
  <c r="AD398" i="1"/>
  <c r="AC395" i="1"/>
  <c r="AD394" i="1"/>
  <c r="AD390" i="1"/>
  <c r="AC387" i="1"/>
  <c r="AC383" i="1"/>
  <c r="AD370" i="1"/>
  <c r="AC367" i="1"/>
  <c r="AD362" i="1"/>
  <c r="AD358" i="1"/>
  <c r="AC355" i="1"/>
  <c r="AD350" i="1"/>
  <c r="AC347" i="1"/>
  <c r="AC343" i="1"/>
  <c r="AC339" i="1"/>
  <c r="AD334" i="1"/>
  <c r="AC331" i="1"/>
  <c r="AD326" i="1"/>
  <c r="AC323" i="1"/>
  <c r="AD318" i="1"/>
  <c r="AC315" i="1"/>
  <c r="AD314" i="1"/>
  <c r="AC311" i="1"/>
  <c r="AC307" i="1"/>
  <c r="AD298" i="1"/>
  <c r="AD294" i="1"/>
  <c r="AD290" i="1"/>
  <c r="AC287" i="1"/>
  <c r="AD286" i="1"/>
  <c r="AC283" i="1"/>
  <c r="AD282" i="1"/>
  <c r="AC279" i="1"/>
  <c r="AD274" i="1"/>
  <c r="AC271" i="1"/>
  <c r="AD270" i="1"/>
  <c r="AC267" i="1"/>
  <c r="AD262" i="1"/>
  <c r="AD258" i="1"/>
  <c r="AC255" i="1"/>
  <c r="AD250" i="1"/>
  <c r="AC247" i="1"/>
  <c r="AC243" i="1"/>
  <c r="AD238" i="1"/>
  <c r="AC235" i="1"/>
  <c r="AD230" i="1"/>
  <c r="AD226" i="1"/>
  <c r="AC223" i="1"/>
  <c r="AD218" i="1"/>
  <c r="AC215" i="1"/>
  <c r="AC211" i="1"/>
  <c r="AD210" i="1"/>
  <c r="AC207" i="1"/>
  <c r="AC203" i="1"/>
  <c r="AD198" i="1"/>
  <c r="AD194" i="1"/>
  <c r="AD186" i="1"/>
  <c r="AC171" i="1"/>
  <c r="AC163" i="1"/>
  <c r="AC159" i="1"/>
  <c r="AC155" i="1"/>
  <c r="AD150" i="1"/>
  <c r="AC147" i="1"/>
  <c r="AD146" i="1"/>
  <c r="AC143" i="1"/>
  <c r="AD142" i="1"/>
  <c r="AC139" i="1"/>
  <c r="AC135" i="1"/>
  <c r="AD130" i="1"/>
  <c r="AD122" i="1"/>
  <c r="AC119" i="1"/>
  <c r="AD114" i="1"/>
  <c r="AD110" i="1"/>
  <c r="AC107" i="1"/>
  <c r="AD102" i="1"/>
  <c r="AD98" i="1"/>
  <c r="AC95" i="1"/>
  <c r="AC91" i="1"/>
  <c r="AD86" i="1"/>
  <c r="AD82" i="1"/>
  <c r="AC79" i="1"/>
  <c r="AD78" i="1"/>
  <c r="AD74" i="1"/>
  <c r="AD70" i="1"/>
  <c r="AC67" i="1"/>
  <c r="AD58" i="1"/>
  <c r="AD54" i="1"/>
  <c r="AC51" i="1"/>
  <c r="AD46" i="1"/>
  <c r="AD38" i="1"/>
  <c r="AC35" i="1"/>
  <c r="AC31" i="1"/>
  <c r="AD30" i="1"/>
  <c r="AC23" i="1"/>
  <c r="AD22" i="1"/>
  <c r="AC15" i="1"/>
  <c r="AD10" i="1"/>
  <c r="AC7" i="1"/>
  <c r="AD6" i="1"/>
  <c r="AC468" i="1"/>
  <c r="AD467" i="1"/>
  <c r="AC464" i="1"/>
  <c r="AD463" i="1"/>
  <c r="AC460" i="1"/>
  <c r="AD459" i="1"/>
  <c r="AC456" i="1"/>
  <c r="AD455" i="1"/>
  <c r="AC452" i="1"/>
  <c r="AD451" i="1"/>
  <c r="AC448" i="1"/>
  <c r="AD447" i="1"/>
  <c r="AC444" i="1"/>
  <c r="AD443" i="1"/>
  <c r="AC440" i="1"/>
  <c r="AD439" i="1"/>
  <c r="AC436" i="1"/>
  <c r="AD435" i="1"/>
  <c r="AC432" i="1"/>
  <c r="AD431" i="1"/>
  <c r="AC428" i="1"/>
  <c r="AD427" i="1"/>
  <c r="AC424" i="1"/>
  <c r="AD423" i="1"/>
  <c r="AC420" i="1"/>
  <c r="AD419" i="1"/>
  <c r="AC416" i="1"/>
  <c r="AD415" i="1"/>
  <c r="AC412" i="1"/>
  <c r="AD411" i="1"/>
  <c r="AC408" i="1"/>
  <c r="AD407" i="1"/>
  <c r="AC404" i="1"/>
  <c r="AD403" i="1"/>
  <c r="AC400" i="1"/>
  <c r="AD399" i="1"/>
  <c r="AC396" i="1"/>
  <c r="AD395" i="1"/>
  <c r="AC392" i="1"/>
  <c r="AD391" i="1"/>
  <c r="AC388" i="1"/>
  <c r="AD387" i="1"/>
  <c r="AC384" i="1"/>
  <c r="AD383" i="1"/>
  <c r="AC380" i="1"/>
  <c r="AD379" i="1"/>
  <c r="AC376" i="1"/>
  <c r="AD375" i="1"/>
  <c r="AC372" i="1"/>
  <c r="AD371" i="1"/>
  <c r="AC368" i="1"/>
  <c r="AD367" i="1"/>
  <c r="AC364" i="1"/>
  <c r="AD363" i="1"/>
  <c r="AC360" i="1"/>
  <c r="AD359" i="1"/>
  <c r="AC356" i="1"/>
  <c r="AD355" i="1"/>
  <c r="AC352" i="1"/>
  <c r="AD351" i="1"/>
  <c r="AC348" i="1"/>
  <c r="AD347" i="1"/>
  <c r="AC344" i="1"/>
  <c r="AD343" i="1"/>
  <c r="AC340" i="1"/>
  <c r="AD339" i="1"/>
  <c r="AC336" i="1"/>
  <c r="AD335" i="1"/>
  <c r="AC332" i="1"/>
  <c r="AD331" i="1"/>
  <c r="AC328" i="1"/>
  <c r="AD327" i="1"/>
  <c r="AC324" i="1"/>
  <c r="AD323" i="1"/>
  <c r="AC320" i="1"/>
  <c r="AD319" i="1"/>
  <c r="AC316" i="1"/>
  <c r="AD315" i="1"/>
  <c r="AC312" i="1"/>
  <c r="AD311" i="1"/>
  <c r="AC308" i="1"/>
  <c r="AD307" i="1"/>
  <c r="AC304" i="1"/>
  <c r="AD303" i="1"/>
  <c r="AC300" i="1"/>
  <c r="AD299" i="1"/>
  <c r="AC296" i="1"/>
  <c r="AD295" i="1"/>
  <c r="AC292" i="1"/>
  <c r="AD291" i="1"/>
  <c r="AC288" i="1"/>
  <c r="AD287" i="1"/>
  <c r="AC284" i="1"/>
  <c r="AD283" i="1"/>
  <c r="AC280" i="1"/>
  <c r="AD279" i="1"/>
  <c r="AC276" i="1"/>
  <c r="AD275" i="1"/>
  <c r="AC272" i="1"/>
  <c r="AD271" i="1"/>
  <c r="AC268" i="1"/>
  <c r="AD267" i="1"/>
  <c r="AC264" i="1"/>
  <c r="AD263" i="1"/>
  <c r="AC260" i="1"/>
  <c r="AD259" i="1"/>
  <c r="AC256" i="1"/>
  <c r="AD255" i="1"/>
  <c r="AC252" i="1"/>
  <c r="AD251" i="1"/>
  <c r="AC248" i="1"/>
  <c r="AD247" i="1"/>
  <c r="AC244" i="1"/>
  <c r="AD243" i="1"/>
  <c r="AC240" i="1"/>
  <c r="AD239" i="1"/>
  <c r="AC236" i="1"/>
  <c r="AD235" i="1"/>
  <c r="AC232" i="1"/>
  <c r="AD231" i="1"/>
  <c r="AC228" i="1"/>
  <c r="AD227" i="1"/>
  <c r="AC224" i="1"/>
  <c r="AD223" i="1"/>
  <c r="AC220" i="1"/>
  <c r="AD219" i="1"/>
  <c r="AC216" i="1"/>
  <c r="AD215" i="1"/>
  <c r="AC212" i="1"/>
  <c r="AD211" i="1"/>
  <c r="AC208" i="1"/>
  <c r="AD207" i="1"/>
  <c r="AC204" i="1"/>
  <c r="AD203" i="1"/>
  <c r="AC200" i="1"/>
  <c r="AD199" i="1"/>
  <c r="AC196" i="1"/>
  <c r="AD195" i="1"/>
  <c r="AC192" i="1"/>
  <c r="AD191" i="1"/>
  <c r="AC188" i="1"/>
  <c r="AD187" i="1"/>
  <c r="AC184" i="1"/>
  <c r="AD183" i="1"/>
  <c r="AC180" i="1"/>
  <c r="AD179" i="1"/>
  <c r="AC176" i="1"/>
  <c r="AD175" i="1"/>
  <c r="AC172" i="1"/>
  <c r="AD171" i="1"/>
  <c r="AC168" i="1"/>
  <c r="AD167" i="1"/>
  <c r="AC164" i="1"/>
  <c r="AD163" i="1"/>
  <c r="AC160" i="1"/>
  <c r="AD159" i="1"/>
  <c r="AC156" i="1"/>
  <c r="AD155" i="1"/>
  <c r="AC152" i="1"/>
  <c r="AD151" i="1"/>
  <c r="AC148" i="1"/>
  <c r="AD147" i="1"/>
  <c r="AC144" i="1"/>
  <c r="AD143" i="1"/>
  <c r="AC140" i="1"/>
  <c r="AD139" i="1"/>
  <c r="AC136" i="1"/>
  <c r="AD135" i="1"/>
  <c r="AC132" i="1"/>
  <c r="AD131" i="1"/>
  <c r="AC128" i="1"/>
  <c r="AD127" i="1"/>
  <c r="AC124" i="1"/>
  <c r="AD123" i="1"/>
  <c r="AC120" i="1"/>
  <c r="AD119" i="1"/>
  <c r="AC116" i="1"/>
  <c r="AD115" i="1"/>
  <c r="AC112" i="1"/>
  <c r="AD111" i="1"/>
  <c r="AC108" i="1"/>
  <c r="AD107" i="1"/>
  <c r="AC104" i="1"/>
  <c r="AD103" i="1"/>
  <c r="AC100" i="1"/>
  <c r="AD99" i="1"/>
  <c r="AC96" i="1"/>
  <c r="AD95" i="1"/>
  <c r="AC92" i="1"/>
  <c r="AD91" i="1"/>
  <c r="AC88" i="1"/>
  <c r="AD87" i="1"/>
  <c r="AC84" i="1"/>
  <c r="AD83" i="1"/>
  <c r="AC80" i="1"/>
  <c r="AD79" i="1"/>
  <c r="AC76" i="1"/>
  <c r="AD75" i="1"/>
  <c r="AC72" i="1"/>
  <c r="AD71" i="1"/>
  <c r="AC68" i="1"/>
  <c r="AD67" i="1"/>
  <c r="AC64" i="1"/>
  <c r="AD63" i="1"/>
  <c r="AC60" i="1"/>
  <c r="AD59" i="1"/>
  <c r="AC56" i="1"/>
  <c r="AD55" i="1"/>
  <c r="AC52" i="1"/>
  <c r="AD51" i="1"/>
  <c r="AC48" i="1"/>
  <c r="AD47" i="1"/>
  <c r="AC44" i="1"/>
  <c r="AD43" i="1"/>
  <c r="AC40" i="1"/>
  <c r="AD39" i="1"/>
  <c r="AC36" i="1"/>
  <c r="AD35" i="1"/>
  <c r="AC32" i="1"/>
  <c r="AD31" i="1"/>
  <c r="AC28" i="1"/>
  <c r="AD27" i="1"/>
  <c r="AC24" i="1"/>
  <c r="AD23" i="1"/>
  <c r="AC20" i="1"/>
  <c r="AD19" i="1"/>
  <c r="AC16" i="1"/>
  <c r="AD15" i="1"/>
  <c r="AC12" i="1"/>
  <c r="AD11" i="1"/>
  <c r="AC8" i="1"/>
  <c r="AD7" i="1"/>
  <c r="AA192" i="1"/>
  <c r="AE417" i="1"/>
  <c r="AE192" i="1"/>
  <c r="AE110" i="1"/>
  <c r="AE397" i="1"/>
  <c r="N316" i="2"/>
  <c r="M319" i="1" s="1"/>
  <c r="N1281" i="2"/>
  <c r="M1284" i="1" s="1"/>
  <c r="N2150" i="2"/>
  <c r="M2153" i="1" s="1"/>
  <c r="N277" i="2"/>
  <c r="M280" i="1" s="1"/>
  <c r="N1155" i="2"/>
  <c r="M1158" i="1" s="1"/>
  <c r="N1657" i="2"/>
  <c r="M1660" i="1" s="1"/>
  <c r="N444" i="2"/>
  <c r="M447" i="1" s="1"/>
  <c r="N1442" i="2"/>
  <c r="M1445" i="1" s="1"/>
  <c r="N1586" i="2"/>
  <c r="M1589" i="1" s="1"/>
  <c r="N608" i="2"/>
  <c r="M611" i="1" s="1"/>
  <c r="N1116" i="2"/>
  <c r="M1119" i="1" s="1"/>
  <c r="N1653" i="2"/>
  <c r="M1656" i="1" s="1"/>
  <c r="N1186" i="2"/>
  <c r="M1189" i="1" s="1"/>
  <c r="N555" i="2"/>
  <c r="M558" i="1" s="1"/>
  <c r="N769" i="2"/>
  <c r="M772" i="1" s="1"/>
  <c r="N1603" i="2"/>
  <c r="M1606" i="1" s="1"/>
  <c r="N3" i="2"/>
  <c r="M5" i="1" s="1"/>
  <c r="N4" i="2"/>
  <c r="M6" i="1" s="1"/>
  <c r="N5" i="2"/>
  <c r="M7" i="1" s="1"/>
  <c r="N6" i="2"/>
  <c r="M8" i="1" s="1"/>
  <c r="N7" i="2"/>
  <c r="M9" i="1" s="1"/>
  <c r="N8" i="2"/>
  <c r="M10" i="1" s="1"/>
  <c r="N9" i="2"/>
  <c r="M11" i="1" s="1"/>
  <c r="N10" i="2"/>
  <c r="M12" i="1" s="1"/>
  <c r="N11" i="2"/>
  <c r="M13" i="1" s="1"/>
  <c r="N12" i="2"/>
  <c r="M14" i="1" s="1"/>
  <c r="N13" i="2"/>
  <c r="M15" i="1" s="1"/>
  <c r="N14" i="2"/>
  <c r="M16" i="1" s="1"/>
  <c r="N15" i="2"/>
  <c r="M17" i="1" s="1"/>
  <c r="N16" i="2"/>
  <c r="M18" i="1" s="1"/>
  <c r="N17" i="2"/>
  <c r="M19" i="1" s="1"/>
  <c r="N18" i="2"/>
  <c r="M20" i="1" s="1"/>
  <c r="N19" i="2"/>
  <c r="M21" i="1" s="1"/>
  <c r="N20" i="2"/>
  <c r="M22" i="1" s="1"/>
  <c r="N21" i="2"/>
  <c r="M23" i="1" s="1"/>
  <c r="N22" i="2"/>
  <c r="M24" i="1" s="1"/>
  <c r="N23" i="2"/>
  <c r="M25" i="1" s="1"/>
  <c r="N24" i="2"/>
  <c r="M26" i="1" s="1"/>
  <c r="N25" i="2"/>
  <c r="M27" i="1" s="1"/>
  <c r="N26" i="2"/>
  <c r="M28" i="1" s="1"/>
  <c r="N27" i="2"/>
  <c r="M29" i="1" s="1"/>
  <c r="N28" i="2"/>
  <c r="M30" i="1" s="1"/>
  <c r="N29" i="2"/>
  <c r="M31" i="1" s="1"/>
  <c r="N30" i="2"/>
  <c r="M32" i="1" s="1"/>
  <c r="N31" i="2"/>
  <c r="M33" i="1" s="1"/>
  <c r="N32" i="2"/>
  <c r="M34" i="1" s="1"/>
  <c r="N33" i="2"/>
  <c r="M35" i="1" s="1"/>
  <c r="N34" i="2"/>
  <c r="M36" i="1" s="1"/>
  <c r="N35" i="2"/>
  <c r="M37" i="1" s="1"/>
  <c r="N36" i="2"/>
  <c r="M38" i="1" s="1"/>
  <c r="N37" i="2"/>
  <c r="M39" i="1" s="1"/>
  <c r="N38" i="2"/>
  <c r="M40" i="1" s="1"/>
  <c r="N39" i="2"/>
  <c r="M41" i="1" s="1"/>
  <c r="N40" i="2"/>
  <c r="M42" i="1" s="1"/>
  <c r="N41" i="2"/>
  <c r="M43" i="1" s="1"/>
  <c r="N42" i="2"/>
  <c r="M44" i="1" s="1"/>
  <c r="N43" i="2"/>
  <c r="M45" i="1" s="1"/>
  <c r="N44" i="2"/>
  <c r="M46" i="1" s="1"/>
  <c r="N45" i="2"/>
  <c r="M47" i="1" s="1"/>
  <c r="N46" i="2"/>
  <c r="M48" i="1" s="1"/>
  <c r="N47" i="2"/>
  <c r="M49" i="1" s="1"/>
  <c r="N48" i="2"/>
  <c r="M50" i="1" s="1"/>
  <c r="N49" i="2"/>
  <c r="M51" i="1" s="1"/>
  <c r="N50" i="2"/>
  <c r="M52" i="1" s="1"/>
  <c r="N51" i="2"/>
  <c r="M53" i="1" s="1"/>
  <c r="N52" i="2"/>
  <c r="M54" i="1" s="1"/>
  <c r="N53" i="2"/>
  <c r="M55" i="1" s="1"/>
  <c r="N54" i="2"/>
  <c r="M56" i="1" s="1"/>
  <c r="N55" i="2"/>
  <c r="M57" i="1" s="1"/>
  <c r="N56" i="2"/>
  <c r="M58" i="1" s="1"/>
  <c r="N57" i="2"/>
  <c r="M59" i="1" s="1"/>
  <c r="N58" i="2"/>
  <c r="M60" i="1" s="1"/>
  <c r="N59" i="2"/>
  <c r="M61" i="1" s="1"/>
  <c r="N60" i="2"/>
  <c r="M62" i="1" s="1"/>
  <c r="N61" i="2"/>
  <c r="M63" i="1" s="1"/>
  <c r="N62" i="2"/>
  <c r="M64" i="1" s="1"/>
  <c r="N63" i="2"/>
  <c r="M65" i="1" s="1"/>
  <c r="N64" i="2"/>
  <c r="M66" i="1" s="1"/>
  <c r="N65" i="2"/>
  <c r="M67" i="1" s="1"/>
  <c r="N66" i="2"/>
  <c r="M68" i="1" s="1"/>
  <c r="N67" i="2"/>
  <c r="M69" i="1" s="1"/>
  <c r="N68" i="2"/>
  <c r="M70" i="1" s="1"/>
  <c r="N69" i="2"/>
  <c r="M71" i="1" s="1"/>
  <c r="N70" i="2"/>
  <c r="M72" i="1" s="1"/>
  <c r="N71" i="2"/>
  <c r="M73" i="1" s="1"/>
  <c r="N72" i="2"/>
  <c r="M74" i="1" s="1"/>
  <c r="N73" i="2"/>
  <c r="M75" i="1" s="1"/>
  <c r="N74" i="2"/>
  <c r="M76" i="1" s="1"/>
  <c r="N75" i="2"/>
  <c r="M77" i="1" s="1"/>
  <c r="N76" i="2"/>
  <c r="M78" i="1" s="1"/>
  <c r="N77" i="2"/>
  <c r="M79" i="1" s="1"/>
  <c r="N78" i="2"/>
  <c r="M80" i="1" s="1"/>
  <c r="N79" i="2"/>
  <c r="M81" i="1" s="1"/>
  <c r="N80" i="2"/>
  <c r="M82" i="1" s="1"/>
  <c r="N81" i="2"/>
  <c r="M83" i="1" s="1"/>
  <c r="N82" i="2"/>
  <c r="M84" i="1" s="1"/>
  <c r="N83" i="2"/>
  <c r="M85" i="1" s="1"/>
  <c r="N84" i="2"/>
  <c r="M86" i="1" s="1"/>
  <c r="N85" i="2"/>
  <c r="M87" i="1" s="1"/>
  <c r="N86" i="2"/>
  <c r="M88" i="1" s="1"/>
  <c r="N87" i="2"/>
  <c r="M89" i="1" s="1"/>
  <c r="N88" i="2"/>
  <c r="M90" i="1" s="1"/>
  <c r="N89" i="2"/>
  <c r="M91" i="1" s="1"/>
  <c r="N90" i="2"/>
  <c r="M92" i="1" s="1"/>
  <c r="N91" i="2"/>
  <c r="M93" i="1" s="1"/>
  <c r="N92" i="2"/>
  <c r="M94" i="1" s="1"/>
  <c r="N93" i="2"/>
  <c r="M95" i="1" s="1"/>
  <c r="N94" i="2"/>
  <c r="M96" i="1" s="1"/>
  <c r="N95" i="2"/>
  <c r="M97" i="1" s="1"/>
  <c r="N96" i="2"/>
  <c r="M98" i="1" s="1"/>
  <c r="N97" i="2"/>
  <c r="M99" i="1" s="1"/>
  <c r="N98" i="2"/>
  <c r="M100" i="1" s="1"/>
  <c r="N99" i="2"/>
  <c r="M101" i="1" s="1"/>
  <c r="N100" i="2"/>
  <c r="M102" i="1" s="1"/>
  <c r="N101" i="2"/>
  <c r="M103" i="1" s="1"/>
  <c r="N102" i="2"/>
  <c r="M104" i="1" s="1"/>
  <c r="N103" i="2"/>
  <c r="M105" i="1" s="1"/>
  <c r="N104" i="2"/>
  <c r="M106" i="1" s="1"/>
  <c r="N105" i="2"/>
  <c r="M107" i="1" s="1"/>
  <c r="N106" i="2"/>
  <c r="M108" i="1" s="1"/>
  <c r="N107" i="2"/>
  <c r="M109" i="1" s="1"/>
  <c r="N109" i="2"/>
  <c r="M111" i="1" s="1"/>
  <c r="N110" i="2"/>
  <c r="M112" i="1" s="1"/>
  <c r="N111" i="2"/>
  <c r="M113" i="1" s="1"/>
  <c r="N112" i="2"/>
  <c r="M114" i="1" s="1"/>
  <c r="N113" i="2"/>
  <c r="M115" i="1" s="1"/>
  <c r="N114" i="2"/>
  <c r="M116" i="1" s="1"/>
  <c r="N115" i="2"/>
  <c r="M117" i="1" s="1"/>
  <c r="N116" i="2"/>
  <c r="M118" i="1" s="1"/>
  <c r="N117" i="2"/>
  <c r="M119" i="1" s="1"/>
  <c r="N118" i="2"/>
  <c r="M120" i="1" s="1"/>
  <c r="N119" i="2"/>
  <c r="M121" i="1" s="1"/>
  <c r="N120" i="2"/>
  <c r="M122" i="1" s="1"/>
  <c r="N121" i="2"/>
  <c r="M123" i="1" s="1"/>
  <c r="N122" i="2"/>
  <c r="M124" i="1" s="1"/>
  <c r="N123" i="2"/>
  <c r="M125" i="1" s="1"/>
  <c r="N124" i="2"/>
  <c r="M126" i="1" s="1"/>
  <c r="N125" i="2"/>
  <c r="M127" i="1" s="1"/>
  <c r="N126" i="2"/>
  <c r="M128" i="1" s="1"/>
  <c r="N127" i="2"/>
  <c r="M129" i="1" s="1"/>
  <c r="N128" i="2"/>
  <c r="M130" i="1" s="1"/>
  <c r="N129" i="2"/>
  <c r="M131" i="1" s="1"/>
  <c r="N130" i="2"/>
  <c r="M132" i="1" s="1"/>
  <c r="N131" i="2"/>
  <c r="M133" i="1" s="1"/>
  <c r="N132" i="2"/>
  <c r="M134" i="1" s="1"/>
  <c r="N133" i="2"/>
  <c r="M135" i="1" s="1"/>
  <c r="N134" i="2"/>
  <c r="M136" i="1" s="1"/>
  <c r="N135" i="2"/>
  <c r="M137" i="1" s="1"/>
  <c r="N136" i="2"/>
  <c r="M138" i="1" s="1"/>
  <c r="N137" i="2"/>
  <c r="M139" i="1" s="1"/>
  <c r="M140" i="1"/>
  <c r="N138" i="2"/>
  <c r="M141" i="1" s="1"/>
  <c r="N139" i="2"/>
  <c r="M142" i="1" s="1"/>
  <c r="N140" i="2"/>
  <c r="M143" i="1" s="1"/>
  <c r="N141" i="2"/>
  <c r="M144" i="1" s="1"/>
  <c r="N142" i="2"/>
  <c r="M145" i="1" s="1"/>
  <c r="N143" i="2"/>
  <c r="M146" i="1" s="1"/>
  <c r="N144" i="2"/>
  <c r="M147" i="1" s="1"/>
  <c r="N145" i="2"/>
  <c r="M148" i="1" s="1"/>
  <c r="N146" i="2"/>
  <c r="M149" i="1" s="1"/>
  <c r="N147" i="2"/>
  <c r="M150" i="1" s="1"/>
  <c r="N148" i="2"/>
  <c r="M151" i="1" s="1"/>
  <c r="N149" i="2"/>
  <c r="M152" i="1" s="1"/>
  <c r="N150" i="2"/>
  <c r="M153" i="1" s="1"/>
  <c r="N151" i="2"/>
  <c r="M154" i="1" s="1"/>
  <c r="N152" i="2"/>
  <c r="M155" i="1" s="1"/>
  <c r="N153" i="2"/>
  <c r="M156" i="1" s="1"/>
  <c r="N154" i="2"/>
  <c r="M157" i="1" s="1"/>
  <c r="N155" i="2"/>
  <c r="M158" i="1" s="1"/>
  <c r="N156" i="2"/>
  <c r="M159" i="1" s="1"/>
  <c r="N157" i="2"/>
  <c r="M160" i="1" s="1"/>
  <c r="N158" i="2"/>
  <c r="M161" i="1" s="1"/>
  <c r="N159" i="2"/>
  <c r="M162" i="1" s="1"/>
  <c r="N160" i="2"/>
  <c r="M163" i="1" s="1"/>
  <c r="N161" i="2"/>
  <c r="M164" i="1" s="1"/>
  <c r="N162" i="2"/>
  <c r="M165" i="1" s="1"/>
  <c r="N163" i="2"/>
  <c r="M166" i="1" s="1"/>
  <c r="N164" i="2"/>
  <c r="M167" i="1" s="1"/>
  <c r="N165" i="2"/>
  <c r="M168" i="1" s="1"/>
  <c r="N166" i="2"/>
  <c r="M169" i="1" s="1"/>
  <c r="N167" i="2"/>
  <c r="M170" i="1" s="1"/>
  <c r="N168" i="2"/>
  <c r="M171" i="1" s="1"/>
  <c r="N169" i="2"/>
  <c r="M172" i="1" s="1"/>
  <c r="N170" i="2"/>
  <c r="M173" i="1" s="1"/>
  <c r="N171" i="2"/>
  <c r="M174" i="1" s="1"/>
  <c r="N172" i="2"/>
  <c r="M175" i="1" s="1"/>
  <c r="N173" i="2"/>
  <c r="M176" i="1" s="1"/>
  <c r="N174" i="2"/>
  <c r="M177" i="1" s="1"/>
  <c r="N175" i="2"/>
  <c r="M178" i="1" s="1"/>
  <c r="N176" i="2"/>
  <c r="M179" i="1" s="1"/>
  <c r="N177" i="2"/>
  <c r="M180" i="1" s="1"/>
  <c r="N178" i="2"/>
  <c r="M181" i="1" s="1"/>
  <c r="N179" i="2"/>
  <c r="M182" i="1" s="1"/>
  <c r="N180" i="2"/>
  <c r="M183" i="1" s="1"/>
  <c r="N181" i="2"/>
  <c r="M184" i="1" s="1"/>
  <c r="N182" i="2"/>
  <c r="M185" i="1" s="1"/>
  <c r="N183" i="2"/>
  <c r="M186" i="1" s="1"/>
  <c r="N184" i="2"/>
  <c r="M187" i="1" s="1"/>
  <c r="N185" i="2"/>
  <c r="M188" i="1" s="1"/>
  <c r="N186" i="2"/>
  <c r="M189" i="1" s="1"/>
  <c r="N187" i="2"/>
  <c r="M190" i="1" s="1"/>
  <c r="N188" i="2"/>
  <c r="M191" i="1" s="1"/>
  <c r="N190" i="2"/>
  <c r="M193" i="1" s="1"/>
  <c r="N191" i="2"/>
  <c r="M194" i="1" s="1"/>
  <c r="N192" i="2"/>
  <c r="M195" i="1" s="1"/>
  <c r="N193" i="2"/>
  <c r="M196" i="1" s="1"/>
  <c r="N194" i="2"/>
  <c r="M197" i="1" s="1"/>
  <c r="N195" i="2"/>
  <c r="M198" i="1" s="1"/>
  <c r="N196" i="2"/>
  <c r="M199" i="1" s="1"/>
  <c r="N197" i="2"/>
  <c r="M200" i="1" s="1"/>
  <c r="N198" i="2"/>
  <c r="M201" i="1" s="1"/>
  <c r="N199" i="2"/>
  <c r="M202" i="1" s="1"/>
  <c r="N200" i="2"/>
  <c r="M203" i="1" s="1"/>
  <c r="N201" i="2"/>
  <c r="M204" i="1" s="1"/>
  <c r="N202" i="2"/>
  <c r="M205" i="1" s="1"/>
  <c r="N203" i="2"/>
  <c r="M206" i="1" s="1"/>
  <c r="N204" i="2"/>
  <c r="M207" i="1" s="1"/>
  <c r="N205" i="2"/>
  <c r="M208" i="1" s="1"/>
  <c r="N206" i="2"/>
  <c r="M209" i="1" s="1"/>
  <c r="N207" i="2"/>
  <c r="M210" i="1" s="1"/>
  <c r="N208" i="2"/>
  <c r="M211" i="1" s="1"/>
  <c r="N209" i="2"/>
  <c r="M212" i="1" s="1"/>
  <c r="N210" i="2"/>
  <c r="M213" i="1" s="1"/>
  <c r="N211" i="2"/>
  <c r="M214" i="1" s="1"/>
  <c r="N212" i="2"/>
  <c r="M215" i="1" s="1"/>
  <c r="N213" i="2"/>
  <c r="M216" i="1" s="1"/>
  <c r="N214" i="2"/>
  <c r="M217" i="1" s="1"/>
  <c r="N215" i="2"/>
  <c r="M218" i="1" s="1"/>
  <c r="N216" i="2"/>
  <c r="M219" i="1" s="1"/>
  <c r="N217" i="2"/>
  <c r="M220" i="1" s="1"/>
  <c r="N218" i="2"/>
  <c r="M221" i="1" s="1"/>
  <c r="N219" i="2"/>
  <c r="M222" i="1" s="1"/>
  <c r="N220" i="2"/>
  <c r="M223" i="1" s="1"/>
  <c r="N221" i="2"/>
  <c r="M224" i="1" s="1"/>
  <c r="N222" i="2"/>
  <c r="M225" i="1" s="1"/>
  <c r="N223" i="2"/>
  <c r="M226" i="1" s="1"/>
  <c r="N224" i="2"/>
  <c r="M227" i="1" s="1"/>
  <c r="N225" i="2"/>
  <c r="M228" i="1" s="1"/>
  <c r="N226" i="2"/>
  <c r="M229" i="1" s="1"/>
  <c r="N227" i="2"/>
  <c r="M230" i="1" s="1"/>
  <c r="N228" i="2"/>
  <c r="M231" i="1" s="1"/>
  <c r="N229" i="2"/>
  <c r="M232" i="1" s="1"/>
  <c r="N230" i="2"/>
  <c r="M233" i="1" s="1"/>
  <c r="N231" i="2"/>
  <c r="M234" i="1" s="1"/>
  <c r="N232" i="2"/>
  <c r="M235" i="1" s="1"/>
  <c r="N233" i="2"/>
  <c r="M236" i="1" s="1"/>
  <c r="N234" i="2"/>
  <c r="M237" i="1" s="1"/>
  <c r="N235" i="2"/>
  <c r="M238" i="1" s="1"/>
  <c r="N236" i="2"/>
  <c r="M239" i="1" s="1"/>
  <c r="N237" i="2"/>
  <c r="M240" i="1" s="1"/>
  <c r="N238" i="2"/>
  <c r="M241" i="1" s="1"/>
  <c r="N239" i="2"/>
  <c r="M242" i="1" s="1"/>
  <c r="N240" i="2"/>
  <c r="M243" i="1" s="1"/>
  <c r="N241" i="2"/>
  <c r="M244" i="1" s="1"/>
  <c r="N242" i="2"/>
  <c r="M245" i="1" s="1"/>
  <c r="N243" i="2"/>
  <c r="M246" i="1" s="1"/>
  <c r="N244" i="2"/>
  <c r="M247" i="1" s="1"/>
  <c r="N245" i="2"/>
  <c r="M248" i="1" s="1"/>
  <c r="N246" i="2"/>
  <c r="M249" i="1" s="1"/>
  <c r="N247" i="2"/>
  <c r="M250" i="1" s="1"/>
  <c r="N248" i="2"/>
  <c r="M251" i="1" s="1"/>
  <c r="N249" i="2"/>
  <c r="M252" i="1" s="1"/>
  <c r="N250" i="2"/>
  <c r="M253" i="1" s="1"/>
  <c r="N251" i="2"/>
  <c r="M254" i="1" s="1"/>
  <c r="N252" i="2"/>
  <c r="M255" i="1" s="1"/>
  <c r="N253" i="2"/>
  <c r="M256" i="1" s="1"/>
  <c r="N254" i="2"/>
  <c r="M257" i="1" s="1"/>
  <c r="N255" i="2"/>
  <c r="M258" i="1" s="1"/>
  <c r="N256" i="2"/>
  <c r="M259" i="1" s="1"/>
  <c r="N257" i="2"/>
  <c r="M260" i="1" s="1"/>
  <c r="N258" i="2"/>
  <c r="M261" i="1" s="1"/>
  <c r="N259" i="2"/>
  <c r="M262" i="1" s="1"/>
  <c r="N260" i="2"/>
  <c r="M263" i="1" s="1"/>
  <c r="N261" i="2"/>
  <c r="M264" i="1" s="1"/>
  <c r="N262" i="2"/>
  <c r="M265" i="1" s="1"/>
  <c r="N263" i="2"/>
  <c r="M266" i="1" s="1"/>
  <c r="N264" i="2"/>
  <c r="M267" i="1" s="1"/>
  <c r="N265" i="2"/>
  <c r="M268" i="1" s="1"/>
  <c r="N266" i="2"/>
  <c r="M269" i="1" s="1"/>
  <c r="N267" i="2"/>
  <c r="M270" i="1" s="1"/>
  <c r="N268" i="2"/>
  <c r="M271" i="1" s="1"/>
  <c r="N269" i="2"/>
  <c r="M272" i="1" s="1"/>
  <c r="N270" i="2"/>
  <c r="M273" i="1" s="1"/>
  <c r="N271" i="2"/>
  <c r="M274" i="1" s="1"/>
  <c r="N272" i="2"/>
  <c r="M275" i="1" s="1"/>
  <c r="N273" i="2"/>
  <c r="M276" i="1" s="1"/>
  <c r="N274" i="2"/>
  <c r="M277" i="1" s="1"/>
  <c r="N275" i="2"/>
  <c r="M278" i="1" s="1"/>
  <c r="N276" i="2"/>
  <c r="M279" i="1" s="1"/>
  <c r="N278" i="2"/>
  <c r="M281" i="1" s="1"/>
  <c r="N279" i="2"/>
  <c r="M282" i="1" s="1"/>
  <c r="N280" i="2"/>
  <c r="M283" i="1" s="1"/>
  <c r="N281" i="2"/>
  <c r="M284" i="1" s="1"/>
  <c r="N282" i="2"/>
  <c r="M285" i="1" s="1"/>
  <c r="N283" i="2"/>
  <c r="M286" i="1" s="1"/>
  <c r="N284" i="2"/>
  <c r="M287" i="1" s="1"/>
  <c r="N285" i="2"/>
  <c r="M288" i="1" s="1"/>
  <c r="N286" i="2"/>
  <c r="M289" i="1" s="1"/>
  <c r="N287" i="2"/>
  <c r="M290" i="1" s="1"/>
  <c r="N288" i="2"/>
  <c r="M291" i="1" s="1"/>
  <c r="N289" i="2"/>
  <c r="M292" i="1" s="1"/>
  <c r="N290" i="2"/>
  <c r="M293" i="1" s="1"/>
  <c r="N291" i="2"/>
  <c r="M294" i="1" s="1"/>
  <c r="N292" i="2"/>
  <c r="M295" i="1" s="1"/>
  <c r="N293" i="2"/>
  <c r="M296" i="1" s="1"/>
  <c r="N294" i="2"/>
  <c r="M297" i="1" s="1"/>
  <c r="N295" i="2"/>
  <c r="M298" i="1" s="1"/>
  <c r="N296" i="2"/>
  <c r="M299" i="1" s="1"/>
  <c r="N297" i="2"/>
  <c r="M300" i="1" s="1"/>
  <c r="N298" i="2"/>
  <c r="M301" i="1" s="1"/>
  <c r="N299" i="2"/>
  <c r="M302" i="1" s="1"/>
  <c r="N300" i="2"/>
  <c r="M303" i="1" s="1"/>
  <c r="N301" i="2"/>
  <c r="M304" i="1" s="1"/>
  <c r="N302" i="2"/>
  <c r="M305" i="1" s="1"/>
  <c r="N303" i="2"/>
  <c r="M306" i="1" s="1"/>
  <c r="N304" i="2"/>
  <c r="M307" i="1" s="1"/>
  <c r="N305" i="2"/>
  <c r="M308" i="1" s="1"/>
  <c r="N306" i="2"/>
  <c r="M309" i="1" s="1"/>
  <c r="N307" i="2"/>
  <c r="M310" i="1" s="1"/>
  <c r="N308" i="2"/>
  <c r="M311" i="1" s="1"/>
  <c r="N309" i="2"/>
  <c r="M312" i="1" s="1"/>
  <c r="N310" i="2"/>
  <c r="M313" i="1" s="1"/>
  <c r="N311" i="2"/>
  <c r="M314" i="1" s="1"/>
  <c r="N312" i="2"/>
  <c r="M315" i="1" s="1"/>
  <c r="N313" i="2"/>
  <c r="M316" i="1" s="1"/>
  <c r="N314" i="2"/>
  <c r="M317" i="1" s="1"/>
  <c r="N315" i="2"/>
  <c r="M318" i="1" s="1"/>
  <c r="N317" i="2"/>
  <c r="M320" i="1" s="1"/>
  <c r="N318" i="2"/>
  <c r="M321" i="1" s="1"/>
  <c r="N319" i="2"/>
  <c r="M322" i="1" s="1"/>
  <c r="N320" i="2"/>
  <c r="M323" i="1" s="1"/>
  <c r="N321" i="2"/>
  <c r="M324" i="1" s="1"/>
  <c r="N322" i="2"/>
  <c r="M325" i="1" s="1"/>
  <c r="N323" i="2"/>
  <c r="M326" i="1" s="1"/>
  <c r="N324" i="2"/>
  <c r="M327" i="1" s="1"/>
  <c r="N325" i="2"/>
  <c r="M328" i="1" s="1"/>
  <c r="N326" i="2"/>
  <c r="M329" i="1" s="1"/>
  <c r="N327" i="2"/>
  <c r="M330" i="1" s="1"/>
  <c r="N328" i="2"/>
  <c r="M331" i="1" s="1"/>
  <c r="N329" i="2"/>
  <c r="M332" i="1" s="1"/>
  <c r="N330" i="2"/>
  <c r="M333" i="1" s="1"/>
  <c r="N331" i="2"/>
  <c r="M334" i="1" s="1"/>
  <c r="N332" i="2"/>
  <c r="M335" i="1" s="1"/>
  <c r="N333" i="2"/>
  <c r="M336" i="1" s="1"/>
  <c r="N334" i="2"/>
  <c r="M337" i="1" s="1"/>
  <c r="N335" i="2"/>
  <c r="M338" i="1" s="1"/>
  <c r="N336" i="2"/>
  <c r="M339" i="1" s="1"/>
  <c r="N337" i="2"/>
  <c r="M340" i="1" s="1"/>
  <c r="N338" i="2"/>
  <c r="M341" i="1" s="1"/>
  <c r="N339" i="2"/>
  <c r="M342" i="1" s="1"/>
  <c r="N340" i="2"/>
  <c r="M343" i="1" s="1"/>
  <c r="N341" i="2"/>
  <c r="M344" i="1" s="1"/>
  <c r="N342" i="2"/>
  <c r="M345" i="1" s="1"/>
  <c r="N343" i="2"/>
  <c r="M346" i="1" s="1"/>
  <c r="N344" i="2"/>
  <c r="M347" i="1" s="1"/>
  <c r="N345" i="2"/>
  <c r="M348" i="1" s="1"/>
  <c r="N346" i="2"/>
  <c r="M349" i="1" s="1"/>
  <c r="N347" i="2"/>
  <c r="M350" i="1" s="1"/>
  <c r="N348" i="2"/>
  <c r="M351" i="1" s="1"/>
  <c r="N349" i="2"/>
  <c r="M352" i="1" s="1"/>
  <c r="N350" i="2"/>
  <c r="M353" i="1" s="1"/>
  <c r="N351" i="2"/>
  <c r="M354" i="1" s="1"/>
  <c r="N352" i="2"/>
  <c r="M355" i="1" s="1"/>
  <c r="N353" i="2"/>
  <c r="M356" i="1" s="1"/>
  <c r="N354" i="2"/>
  <c r="M357" i="1" s="1"/>
  <c r="N355" i="2"/>
  <c r="M358" i="1" s="1"/>
  <c r="N356" i="2"/>
  <c r="M359" i="1" s="1"/>
  <c r="N357" i="2"/>
  <c r="M360" i="1" s="1"/>
  <c r="N358" i="2"/>
  <c r="M361" i="1" s="1"/>
  <c r="N359" i="2"/>
  <c r="M362" i="1" s="1"/>
  <c r="N360" i="2"/>
  <c r="M363" i="1" s="1"/>
  <c r="N361" i="2"/>
  <c r="M364" i="1" s="1"/>
  <c r="N362" i="2"/>
  <c r="M365" i="1" s="1"/>
  <c r="N363" i="2"/>
  <c r="M366" i="1" s="1"/>
  <c r="N364" i="2"/>
  <c r="M367" i="1" s="1"/>
  <c r="N365" i="2"/>
  <c r="M368" i="1" s="1"/>
  <c r="N366" i="2"/>
  <c r="M369" i="1" s="1"/>
  <c r="N367" i="2"/>
  <c r="M370" i="1" s="1"/>
  <c r="N368" i="2"/>
  <c r="M371" i="1" s="1"/>
  <c r="N369" i="2"/>
  <c r="M372" i="1" s="1"/>
  <c r="N370" i="2"/>
  <c r="M373" i="1" s="1"/>
  <c r="N371" i="2"/>
  <c r="M374" i="1" s="1"/>
  <c r="N372" i="2"/>
  <c r="M375" i="1" s="1"/>
  <c r="N373" i="2"/>
  <c r="M376" i="1" s="1"/>
  <c r="N374" i="2"/>
  <c r="M377" i="1" s="1"/>
  <c r="N375" i="2"/>
  <c r="M378" i="1" s="1"/>
  <c r="N376" i="2"/>
  <c r="M379" i="1" s="1"/>
  <c r="N377" i="2"/>
  <c r="M380" i="1" s="1"/>
  <c r="N378" i="2"/>
  <c r="M381" i="1" s="1"/>
  <c r="N379" i="2"/>
  <c r="M382" i="1" s="1"/>
  <c r="N380" i="2"/>
  <c r="M383" i="1" s="1"/>
  <c r="N381" i="2"/>
  <c r="M384" i="1" s="1"/>
  <c r="N382" i="2"/>
  <c r="M385" i="1" s="1"/>
  <c r="N383" i="2"/>
  <c r="M386" i="1" s="1"/>
  <c r="N384" i="2"/>
  <c r="M387" i="1" s="1"/>
  <c r="N385" i="2"/>
  <c r="M388" i="1" s="1"/>
  <c r="N386" i="2"/>
  <c r="M389" i="1" s="1"/>
  <c r="N387" i="2"/>
  <c r="M390" i="1" s="1"/>
  <c r="N388" i="2"/>
  <c r="M391" i="1" s="1"/>
  <c r="N389" i="2"/>
  <c r="M392" i="1" s="1"/>
  <c r="N390" i="2"/>
  <c r="M393" i="1" s="1"/>
  <c r="N391" i="2"/>
  <c r="M394" i="1" s="1"/>
  <c r="N392" i="2"/>
  <c r="M395" i="1" s="1"/>
  <c r="N394" i="2"/>
  <c r="M397" i="1" s="1"/>
  <c r="N395" i="2"/>
  <c r="M398" i="1" s="1"/>
  <c r="N396" i="2"/>
  <c r="M399" i="1" s="1"/>
  <c r="N397" i="2"/>
  <c r="M400" i="1" s="1"/>
  <c r="N398" i="2"/>
  <c r="M401" i="1" s="1"/>
  <c r="N399" i="2"/>
  <c r="M402" i="1" s="1"/>
  <c r="N400" i="2"/>
  <c r="M403" i="1" s="1"/>
  <c r="N401" i="2"/>
  <c r="M404" i="1" s="1"/>
  <c r="N402" i="2"/>
  <c r="M405" i="1" s="1"/>
  <c r="N403" i="2"/>
  <c r="M406" i="1" s="1"/>
  <c r="N404" i="2"/>
  <c r="M407" i="1" s="1"/>
  <c r="N405" i="2"/>
  <c r="M408" i="1" s="1"/>
  <c r="N406" i="2"/>
  <c r="M409" i="1" s="1"/>
  <c r="N407" i="2"/>
  <c r="M410" i="1" s="1"/>
  <c r="N408" i="2"/>
  <c r="M411" i="1" s="1"/>
  <c r="N409" i="2"/>
  <c r="M412" i="1" s="1"/>
  <c r="N410" i="2"/>
  <c r="M413" i="1" s="1"/>
  <c r="N411" i="2"/>
  <c r="M414" i="1" s="1"/>
  <c r="N412" i="2"/>
  <c r="M415" i="1" s="1"/>
  <c r="N414" i="2"/>
  <c r="M417" i="1" s="1"/>
  <c r="N415" i="2"/>
  <c r="M418" i="1" s="1"/>
  <c r="N416" i="2"/>
  <c r="M419" i="1" s="1"/>
  <c r="N417" i="2"/>
  <c r="M420" i="1" s="1"/>
  <c r="N418" i="2"/>
  <c r="M421" i="1" s="1"/>
  <c r="N419" i="2"/>
  <c r="M422" i="1" s="1"/>
  <c r="N420" i="2"/>
  <c r="M423" i="1" s="1"/>
  <c r="N421" i="2"/>
  <c r="M424" i="1" s="1"/>
  <c r="N422" i="2"/>
  <c r="M425" i="1" s="1"/>
  <c r="N423" i="2"/>
  <c r="M426" i="1" s="1"/>
  <c r="N424" i="2"/>
  <c r="M427" i="1" s="1"/>
  <c r="N425" i="2"/>
  <c r="M428" i="1" s="1"/>
  <c r="N426" i="2"/>
  <c r="M429" i="1" s="1"/>
  <c r="N427" i="2"/>
  <c r="M430" i="1" s="1"/>
  <c r="N428" i="2"/>
  <c r="M431" i="1" s="1"/>
  <c r="N429" i="2"/>
  <c r="M432" i="1" s="1"/>
  <c r="N430" i="2"/>
  <c r="M433" i="1" s="1"/>
  <c r="N431" i="2"/>
  <c r="M434" i="1" s="1"/>
  <c r="N432" i="2"/>
  <c r="M435" i="1" s="1"/>
  <c r="N433" i="2"/>
  <c r="M436" i="1" s="1"/>
  <c r="N434" i="2"/>
  <c r="M437" i="1" s="1"/>
  <c r="N435" i="2"/>
  <c r="M438" i="1" s="1"/>
  <c r="N436" i="2"/>
  <c r="M439" i="1" s="1"/>
  <c r="N437" i="2"/>
  <c r="M440" i="1" s="1"/>
  <c r="N438" i="2"/>
  <c r="M441" i="1" s="1"/>
  <c r="N439" i="2"/>
  <c r="M442" i="1" s="1"/>
  <c r="N440" i="2"/>
  <c r="M443" i="1" s="1"/>
  <c r="N441" i="2"/>
  <c r="M444" i="1" s="1"/>
  <c r="N442" i="2"/>
  <c r="M445" i="1" s="1"/>
  <c r="N443" i="2"/>
  <c r="M446" i="1" s="1"/>
  <c r="N445" i="2"/>
  <c r="M448" i="1" s="1"/>
  <c r="N446" i="2"/>
  <c r="M449" i="1" s="1"/>
  <c r="N447" i="2"/>
  <c r="M450" i="1" s="1"/>
  <c r="N448" i="2"/>
  <c r="M451" i="1" s="1"/>
  <c r="N449" i="2"/>
  <c r="M452" i="1" s="1"/>
  <c r="N450" i="2"/>
  <c r="M453" i="1" s="1"/>
  <c r="N451" i="2"/>
  <c r="M454" i="1" s="1"/>
  <c r="N452" i="2"/>
  <c r="M455" i="1" s="1"/>
  <c r="N453" i="2"/>
  <c r="M456" i="1" s="1"/>
  <c r="N454" i="2"/>
  <c r="M457" i="1" s="1"/>
  <c r="N455" i="2"/>
  <c r="M458" i="1" s="1"/>
  <c r="N456" i="2"/>
  <c r="M459" i="1" s="1"/>
  <c r="N457" i="2"/>
  <c r="M460" i="1" s="1"/>
  <c r="N458" i="2"/>
  <c r="M461" i="1" s="1"/>
  <c r="N459" i="2"/>
  <c r="M462" i="1" s="1"/>
  <c r="N460" i="2"/>
  <c r="M463" i="1" s="1"/>
  <c r="N461" i="2"/>
  <c r="M464" i="1" s="1"/>
  <c r="N462" i="2"/>
  <c r="M465" i="1" s="1"/>
  <c r="N463" i="2"/>
  <c r="M466" i="1" s="1"/>
  <c r="N464" i="2"/>
  <c r="M467" i="1" s="1"/>
  <c r="N465" i="2"/>
  <c r="M468" i="1" s="1"/>
  <c r="N466" i="2"/>
  <c r="M469" i="1" s="1"/>
  <c r="N467" i="2"/>
  <c r="M470" i="1" s="1"/>
  <c r="N468" i="2"/>
  <c r="M471" i="1" s="1"/>
  <c r="N469" i="2"/>
  <c r="M472" i="1" s="1"/>
  <c r="N470" i="2"/>
  <c r="M473" i="1" s="1"/>
  <c r="N471" i="2"/>
  <c r="M474" i="1" s="1"/>
  <c r="N472" i="2"/>
  <c r="M475" i="1" s="1"/>
  <c r="N473" i="2"/>
  <c r="M476" i="1" s="1"/>
  <c r="N474" i="2"/>
  <c r="M477" i="1" s="1"/>
  <c r="N475" i="2"/>
  <c r="M478" i="1" s="1"/>
  <c r="N476" i="2"/>
  <c r="M479" i="1" s="1"/>
  <c r="N477" i="2"/>
  <c r="M480" i="1" s="1"/>
  <c r="N478" i="2"/>
  <c r="M481" i="1" s="1"/>
  <c r="N479" i="2"/>
  <c r="M482" i="1" s="1"/>
  <c r="N480" i="2"/>
  <c r="M483" i="1" s="1"/>
  <c r="N481" i="2"/>
  <c r="M484" i="1" s="1"/>
  <c r="N483" i="2"/>
  <c r="M486" i="1" s="1"/>
  <c r="N484" i="2"/>
  <c r="M487" i="1" s="1"/>
  <c r="N485" i="2"/>
  <c r="M488" i="1" s="1"/>
  <c r="N486" i="2"/>
  <c r="M489" i="1" s="1"/>
  <c r="N488" i="2"/>
  <c r="M491" i="1" s="1"/>
  <c r="N489" i="2"/>
  <c r="M492" i="1" s="1"/>
  <c r="N490" i="2"/>
  <c r="M493" i="1" s="1"/>
  <c r="N491" i="2"/>
  <c r="M494" i="1" s="1"/>
  <c r="N492" i="2"/>
  <c r="M495" i="1" s="1"/>
  <c r="N493" i="2"/>
  <c r="M496" i="1" s="1"/>
  <c r="N494" i="2"/>
  <c r="M497" i="1" s="1"/>
  <c r="N495" i="2"/>
  <c r="M498" i="1" s="1"/>
  <c r="N496" i="2"/>
  <c r="M499" i="1" s="1"/>
  <c r="N497" i="2"/>
  <c r="M500" i="1" s="1"/>
  <c r="N498" i="2"/>
  <c r="M501" i="1" s="1"/>
  <c r="N499" i="2"/>
  <c r="M502" i="1" s="1"/>
  <c r="N500" i="2"/>
  <c r="M503" i="1" s="1"/>
  <c r="N501" i="2"/>
  <c r="M504" i="1" s="1"/>
  <c r="N502" i="2"/>
  <c r="M505" i="1" s="1"/>
  <c r="N503" i="2"/>
  <c r="M506" i="1" s="1"/>
  <c r="N504" i="2"/>
  <c r="M507" i="1" s="1"/>
  <c r="N505" i="2"/>
  <c r="M508" i="1" s="1"/>
  <c r="N506" i="2"/>
  <c r="M509" i="1" s="1"/>
  <c r="N507" i="2"/>
  <c r="M510" i="1" s="1"/>
  <c r="N508" i="2"/>
  <c r="M511" i="1" s="1"/>
  <c r="N509" i="2"/>
  <c r="M512" i="1" s="1"/>
  <c r="N510" i="2"/>
  <c r="M513" i="1" s="1"/>
  <c r="N511" i="2"/>
  <c r="M514" i="1" s="1"/>
  <c r="N512" i="2"/>
  <c r="M515" i="1" s="1"/>
  <c r="N513" i="2"/>
  <c r="M516" i="1" s="1"/>
  <c r="N514" i="2"/>
  <c r="M517" i="1" s="1"/>
  <c r="N515" i="2"/>
  <c r="M518" i="1" s="1"/>
  <c r="N516" i="2"/>
  <c r="M519" i="1" s="1"/>
  <c r="N517" i="2"/>
  <c r="M520" i="1" s="1"/>
  <c r="N518" i="2"/>
  <c r="M521" i="1" s="1"/>
  <c r="N519" i="2"/>
  <c r="M522" i="1" s="1"/>
  <c r="N520" i="2"/>
  <c r="M523" i="1" s="1"/>
  <c r="N521" i="2"/>
  <c r="M524" i="1" s="1"/>
  <c r="N522" i="2"/>
  <c r="M525" i="1" s="1"/>
  <c r="N523" i="2"/>
  <c r="M526" i="1" s="1"/>
  <c r="N524" i="2"/>
  <c r="M527" i="1" s="1"/>
  <c r="N525" i="2"/>
  <c r="M528" i="1" s="1"/>
  <c r="N526" i="2"/>
  <c r="M529" i="1" s="1"/>
  <c r="N527" i="2"/>
  <c r="M530" i="1" s="1"/>
  <c r="N528" i="2"/>
  <c r="M531" i="1" s="1"/>
  <c r="N529" i="2"/>
  <c r="M532" i="1" s="1"/>
  <c r="N530" i="2"/>
  <c r="M533" i="1" s="1"/>
  <c r="N531" i="2"/>
  <c r="M534" i="1" s="1"/>
  <c r="N532" i="2"/>
  <c r="M535" i="1" s="1"/>
  <c r="N533" i="2"/>
  <c r="M536" i="1" s="1"/>
  <c r="N534" i="2"/>
  <c r="M537" i="1" s="1"/>
  <c r="N535" i="2"/>
  <c r="M538" i="1" s="1"/>
  <c r="N536" i="2"/>
  <c r="M539" i="1" s="1"/>
  <c r="N537" i="2"/>
  <c r="M540" i="1" s="1"/>
  <c r="N538" i="2"/>
  <c r="M541" i="1" s="1"/>
  <c r="N539" i="2"/>
  <c r="M542" i="1" s="1"/>
  <c r="N540" i="2"/>
  <c r="M543" i="1" s="1"/>
  <c r="N541" i="2"/>
  <c r="M544" i="1" s="1"/>
  <c r="N542" i="2"/>
  <c r="M545" i="1" s="1"/>
  <c r="N543" i="2"/>
  <c r="M546" i="1" s="1"/>
  <c r="N544" i="2"/>
  <c r="M547" i="1" s="1"/>
  <c r="N545" i="2"/>
  <c r="M548" i="1" s="1"/>
  <c r="N546" i="2"/>
  <c r="M549" i="1" s="1"/>
  <c r="N547" i="2"/>
  <c r="M550" i="1" s="1"/>
  <c r="N548" i="2"/>
  <c r="M551" i="1" s="1"/>
  <c r="N549" i="2"/>
  <c r="M552" i="1" s="1"/>
  <c r="N550" i="2"/>
  <c r="M553" i="1" s="1"/>
  <c r="N551" i="2"/>
  <c r="M554" i="1" s="1"/>
  <c r="N552" i="2"/>
  <c r="M555" i="1" s="1"/>
  <c r="N553" i="2"/>
  <c r="M556" i="1" s="1"/>
  <c r="N554" i="2"/>
  <c r="M557" i="1" s="1"/>
  <c r="N557" i="2"/>
  <c r="M560" i="1" s="1"/>
  <c r="N558" i="2"/>
  <c r="M561" i="1" s="1"/>
  <c r="N559" i="2"/>
  <c r="M562" i="1" s="1"/>
  <c r="N560" i="2"/>
  <c r="M563" i="1" s="1"/>
  <c r="N561" i="2"/>
  <c r="M564" i="1" s="1"/>
  <c r="N562" i="2"/>
  <c r="M565" i="1" s="1"/>
  <c r="N563" i="2"/>
  <c r="M566" i="1" s="1"/>
  <c r="N564" i="2"/>
  <c r="M567" i="1" s="1"/>
  <c r="N565" i="2"/>
  <c r="M568" i="1" s="1"/>
  <c r="N566" i="2"/>
  <c r="M569" i="1" s="1"/>
  <c r="N567" i="2"/>
  <c r="M570" i="1" s="1"/>
  <c r="N568" i="2"/>
  <c r="M571" i="1" s="1"/>
  <c r="N569" i="2"/>
  <c r="M572" i="1" s="1"/>
  <c r="N570" i="2"/>
  <c r="M573" i="1" s="1"/>
  <c r="N571" i="2"/>
  <c r="M574" i="1" s="1"/>
  <c r="N572" i="2"/>
  <c r="M575" i="1" s="1"/>
  <c r="N573" i="2"/>
  <c r="M576" i="1" s="1"/>
  <c r="N574" i="2"/>
  <c r="M577" i="1" s="1"/>
  <c r="N575" i="2"/>
  <c r="M578" i="1" s="1"/>
  <c r="N576" i="2"/>
  <c r="M579" i="1" s="1"/>
  <c r="N577" i="2"/>
  <c r="M580" i="1" s="1"/>
  <c r="N578" i="2"/>
  <c r="M581" i="1" s="1"/>
  <c r="N579" i="2"/>
  <c r="M582" i="1" s="1"/>
  <c r="N580" i="2"/>
  <c r="M583" i="1" s="1"/>
  <c r="N581" i="2"/>
  <c r="M584" i="1" s="1"/>
  <c r="N582" i="2"/>
  <c r="M585" i="1" s="1"/>
  <c r="N583" i="2"/>
  <c r="M586" i="1" s="1"/>
  <c r="N584" i="2"/>
  <c r="M587" i="1" s="1"/>
  <c r="N585" i="2"/>
  <c r="M588" i="1" s="1"/>
  <c r="N586" i="2"/>
  <c r="M589" i="1" s="1"/>
  <c r="N587" i="2"/>
  <c r="M590" i="1" s="1"/>
  <c r="N588" i="2"/>
  <c r="M591" i="1" s="1"/>
  <c r="N589" i="2"/>
  <c r="M592" i="1" s="1"/>
  <c r="N590" i="2"/>
  <c r="M593" i="1" s="1"/>
  <c r="N591" i="2"/>
  <c r="M594" i="1" s="1"/>
  <c r="N592" i="2"/>
  <c r="M595" i="1" s="1"/>
  <c r="N593" i="2"/>
  <c r="M596" i="1" s="1"/>
  <c r="N594" i="2"/>
  <c r="M597" i="1" s="1"/>
  <c r="N595" i="2"/>
  <c r="M598" i="1" s="1"/>
  <c r="N596" i="2"/>
  <c r="M599" i="1" s="1"/>
  <c r="N597" i="2"/>
  <c r="M600" i="1" s="1"/>
  <c r="N598" i="2"/>
  <c r="M601" i="1" s="1"/>
  <c r="N599" i="2"/>
  <c r="M602" i="1" s="1"/>
  <c r="N600" i="2"/>
  <c r="M603" i="1" s="1"/>
  <c r="N601" i="2"/>
  <c r="M604" i="1" s="1"/>
  <c r="N602" i="2"/>
  <c r="M605" i="1" s="1"/>
  <c r="N603" i="2"/>
  <c r="M606" i="1" s="1"/>
  <c r="N604" i="2"/>
  <c r="M607" i="1" s="1"/>
  <c r="N605" i="2"/>
  <c r="M608" i="1" s="1"/>
  <c r="N606" i="2"/>
  <c r="M609" i="1" s="1"/>
  <c r="N607" i="2"/>
  <c r="M610" i="1" s="1"/>
  <c r="N609" i="2"/>
  <c r="M612" i="1" s="1"/>
  <c r="N610" i="2"/>
  <c r="M613" i="1" s="1"/>
  <c r="N611" i="2"/>
  <c r="M614" i="1" s="1"/>
  <c r="N612" i="2"/>
  <c r="M615" i="1" s="1"/>
  <c r="N613" i="2"/>
  <c r="M616" i="1" s="1"/>
  <c r="N614" i="2"/>
  <c r="M617" i="1" s="1"/>
  <c r="N615" i="2"/>
  <c r="M618" i="1" s="1"/>
  <c r="N616" i="2"/>
  <c r="M619" i="1" s="1"/>
  <c r="N617" i="2"/>
  <c r="M620" i="1" s="1"/>
  <c r="N618" i="2"/>
  <c r="M621" i="1" s="1"/>
  <c r="N619" i="2"/>
  <c r="M622" i="1" s="1"/>
  <c r="N620" i="2"/>
  <c r="M623" i="1" s="1"/>
  <c r="N621" i="2"/>
  <c r="M624" i="1" s="1"/>
  <c r="N622" i="2"/>
  <c r="M625" i="1" s="1"/>
  <c r="N623" i="2"/>
  <c r="M626" i="1" s="1"/>
  <c r="N624" i="2"/>
  <c r="M627" i="1" s="1"/>
  <c r="N625" i="2"/>
  <c r="M628" i="1" s="1"/>
  <c r="N626" i="2"/>
  <c r="M629" i="1" s="1"/>
  <c r="N627" i="2"/>
  <c r="M630" i="1" s="1"/>
  <c r="N628" i="2"/>
  <c r="M631" i="1" s="1"/>
  <c r="N629" i="2"/>
  <c r="M632" i="1" s="1"/>
  <c r="N630" i="2"/>
  <c r="M633" i="1" s="1"/>
  <c r="N631" i="2"/>
  <c r="M634" i="1" s="1"/>
  <c r="N632" i="2"/>
  <c r="M635" i="1" s="1"/>
  <c r="N633" i="2"/>
  <c r="M636" i="1" s="1"/>
  <c r="N634" i="2"/>
  <c r="M637" i="1" s="1"/>
  <c r="N635" i="2"/>
  <c r="M638" i="1" s="1"/>
  <c r="N637" i="2"/>
  <c r="M640" i="1" s="1"/>
  <c r="N638" i="2"/>
  <c r="M641" i="1" s="1"/>
  <c r="N639" i="2"/>
  <c r="M642" i="1" s="1"/>
  <c r="N641" i="2"/>
  <c r="M644" i="1" s="1"/>
  <c r="N642" i="2"/>
  <c r="M645" i="1" s="1"/>
  <c r="N643" i="2"/>
  <c r="M646" i="1" s="1"/>
  <c r="N644" i="2"/>
  <c r="M647" i="1" s="1"/>
  <c r="N645" i="2"/>
  <c r="M648" i="1" s="1"/>
  <c r="N646" i="2"/>
  <c r="M649" i="1" s="1"/>
  <c r="N647" i="2"/>
  <c r="M650" i="1" s="1"/>
  <c r="N648" i="2"/>
  <c r="M651" i="1" s="1"/>
  <c r="N649" i="2"/>
  <c r="M652" i="1" s="1"/>
  <c r="N650" i="2"/>
  <c r="M653" i="1" s="1"/>
  <c r="N651" i="2"/>
  <c r="M654" i="1" s="1"/>
  <c r="N652" i="2"/>
  <c r="M655" i="1" s="1"/>
  <c r="N653" i="2"/>
  <c r="M656" i="1" s="1"/>
  <c r="N654" i="2"/>
  <c r="M657" i="1" s="1"/>
  <c r="N655" i="2"/>
  <c r="M658" i="1" s="1"/>
  <c r="N656" i="2"/>
  <c r="M659" i="1" s="1"/>
  <c r="N657" i="2"/>
  <c r="M660" i="1" s="1"/>
  <c r="N658" i="2"/>
  <c r="M661" i="1" s="1"/>
  <c r="N659" i="2"/>
  <c r="M662" i="1" s="1"/>
  <c r="N660" i="2"/>
  <c r="M663" i="1" s="1"/>
  <c r="N661" i="2"/>
  <c r="M664" i="1" s="1"/>
  <c r="N662" i="2"/>
  <c r="M665" i="1" s="1"/>
  <c r="N663" i="2"/>
  <c r="M666" i="1" s="1"/>
  <c r="N664" i="2"/>
  <c r="M667" i="1" s="1"/>
  <c r="N665" i="2"/>
  <c r="M668" i="1" s="1"/>
  <c r="N666" i="2"/>
  <c r="M669" i="1" s="1"/>
  <c r="N667" i="2"/>
  <c r="M670" i="1" s="1"/>
  <c r="N668" i="2"/>
  <c r="M671" i="1" s="1"/>
  <c r="N669" i="2"/>
  <c r="M672" i="1" s="1"/>
  <c r="N670" i="2"/>
  <c r="M673" i="1" s="1"/>
  <c r="N671" i="2"/>
  <c r="M674" i="1" s="1"/>
  <c r="N672" i="2"/>
  <c r="M675" i="1" s="1"/>
  <c r="N673" i="2"/>
  <c r="M676" i="1" s="1"/>
  <c r="N674" i="2"/>
  <c r="M677" i="1" s="1"/>
  <c r="N675" i="2"/>
  <c r="M678" i="1" s="1"/>
  <c r="N676" i="2"/>
  <c r="M679" i="1" s="1"/>
  <c r="N677" i="2"/>
  <c r="M680" i="1" s="1"/>
  <c r="N678" i="2"/>
  <c r="M681" i="1" s="1"/>
  <c r="N679" i="2"/>
  <c r="M682" i="1" s="1"/>
  <c r="N680" i="2"/>
  <c r="M683" i="1" s="1"/>
  <c r="N681" i="2"/>
  <c r="M684" i="1" s="1"/>
  <c r="N682" i="2"/>
  <c r="M685" i="1" s="1"/>
  <c r="N683" i="2"/>
  <c r="M686" i="1" s="1"/>
  <c r="N684" i="2"/>
  <c r="M687" i="1" s="1"/>
  <c r="N685" i="2"/>
  <c r="M688" i="1" s="1"/>
  <c r="N686" i="2"/>
  <c r="M689" i="1" s="1"/>
  <c r="N687" i="2"/>
  <c r="M690" i="1" s="1"/>
  <c r="N688" i="2"/>
  <c r="M691" i="1" s="1"/>
  <c r="N689" i="2"/>
  <c r="M692" i="1" s="1"/>
  <c r="N690" i="2"/>
  <c r="M693" i="1" s="1"/>
  <c r="N691" i="2"/>
  <c r="M694" i="1" s="1"/>
  <c r="N692" i="2"/>
  <c r="M695" i="1" s="1"/>
  <c r="N693" i="2"/>
  <c r="M696" i="1" s="1"/>
  <c r="N694" i="2"/>
  <c r="M697" i="1" s="1"/>
  <c r="N695" i="2"/>
  <c r="M698" i="1" s="1"/>
  <c r="N696" i="2"/>
  <c r="M699" i="1" s="1"/>
  <c r="N697" i="2"/>
  <c r="M700" i="1" s="1"/>
  <c r="N698" i="2"/>
  <c r="M701" i="1" s="1"/>
  <c r="N699" i="2"/>
  <c r="M702" i="1" s="1"/>
  <c r="N700" i="2"/>
  <c r="M703" i="1" s="1"/>
  <c r="N701" i="2"/>
  <c r="M704" i="1" s="1"/>
  <c r="N702" i="2"/>
  <c r="M705" i="1" s="1"/>
  <c r="N703" i="2"/>
  <c r="M706" i="1" s="1"/>
  <c r="N704" i="2"/>
  <c r="M707" i="1" s="1"/>
  <c r="N705" i="2"/>
  <c r="M708" i="1" s="1"/>
  <c r="N706" i="2"/>
  <c r="M709" i="1" s="1"/>
  <c r="N707" i="2"/>
  <c r="M710" i="1" s="1"/>
  <c r="N708" i="2"/>
  <c r="M711" i="1" s="1"/>
  <c r="N709" i="2"/>
  <c r="M712" i="1" s="1"/>
  <c r="N710" i="2"/>
  <c r="M713" i="1" s="1"/>
  <c r="N711" i="2"/>
  <c r="M714" i="1" s="1"/>
  <c r="N712" i="2"/>
  <c r="M715" i="1" s="1"/>
  <c r="N713" i="2"/>
  <c r="M716" i="1" s="1"/>
  <c r="N714" i="2"/>
  <c r="M717" i="1" s="1"/>
  <c r="N715" i="2"/>
  <c r="M718" i="1" s="1"/>
  <c r="N716" i="2"/>
  <c r="M719" i="1" s="1"/>
  <c r="N717" i="2"/>
  <c r="M720" i="1" s="1"/>
  <c r="N718" i="2"/>
  <c r="M721" i="1" s="1"/>
  <c r="N719" i="2"/>
  <c r="M722" i="1" s="1"/>
  <c r="N720" i="2"/>
  <c r="M723" i="1" s="1"/>
  <c r="N721" i="2"/>
  <c r="M724" i="1" s="1"/>
  <c r="N722" i="2"/>
  <c r="M725" i="1" s="1"/>
  <c r="N723" i="2"/>
  <c r="M726" i="1" s="1"/>
  <c r="N724" i="2"/>
  <c r="M727" i="1" s="1"/>
  <c r="N725" i="2"/>
  <c r="M728" i="1" s="1"/>
  <c r="N726" i="2"/>
  <c r="M729" i="1" s="1"/>
  <c r="N727" i="2"/>
  <c r="M730" i="1" s="1"/>
  <c r="N728" i="2"/>
  <c r="M731" i="1" s="1"/>
  <c r="N729" i="2"/>
  <c r="M732" i="1" s="1"/>
  <c r="N730" i="2"/>
  <c r="M733" i="1" s="1"/>
  <c r="N731" i="2"/>
  <c r="M734" i="1" s="1"/>
  <c r="N732" i="2"/>
  <c r="M735" i="1" s="1"/>
  <c r="N733" i="2"/>
  <c r="M736" i="1" s="1"/>
  <c r="N734" i="2"/>
  <c r="M737" i="1" s="1"/>
  <c r="N735" i="2"/>
  <c r="M738" i="1" s="1"/>
  <c r="N736" i="2"/>
  <c r="M739" i="1" s="1"/>
  <c r="N737" i="2"/>
  <c r="M740" i="1" s="1"/>
  <c r="N738" i="2"/>
  <c r="M741" i="1" s="1"/>
  <c r="N739" i="2"/>
  <c r="M742" i="1" s="1"/>
  <c r="N740" i="2"/>
  <c r="M743" i="1" s="1"/>
  <c r="N741" i="2"/>
  <c r="M744" i="1" s="1"/>
  <c r="N742" i="2"/>
  <c r="M745" i="1" s="1"/>
  <c r="N743" i="2"/>
  <c r="M746" i="1" s="1"/>
  <c r="N744" i="2"/>
  <c r="M747" i="1" s="1"/>
  <c r="N745" i="2"/>
  <c r="M748" i="1" s="1"/>
  <c r="N746" i="2"/>
  <c r="M749" i="1" s="1"/>
  <c r="N747" i="2"/>
  <c r="M750" i="1" s="1"/>
  <c r="N748" i="2"/>
  <c r="M751" i="1" s="1"/>
  <c r="N749" i="2"/>
  <c r="M752" i="1" s="1"/>
  <c r="N750" i="2"/>
  <c r="M753" i="1" s="1"/>
  <c r="N751" i="2"/>
  <c r="M754" i="1" s="1"/>
  <c r="N752" i="2"/>
  <c r="M755" i="1" s="1"/>
  <c r="N753" i="2"/>
  <c r="M756" i="1" s="1"/>
  <c r="N754" i="2"/>
  <c r="M757" i="1" s="1"/>
  <c r="N755" i="2"/>
  <c r="M758" i="1" s="1"/>
  <c r="N756" i="2"/>
  <c r="M759" i="1" s="1"/>
  <c r="N757" i="2"/>
  <c r="M760" i="1" s="1"/>
  <c r="N758" i="2"/>
  <c r="M761" i="1" s="1"/>
  <c r="N759" i="2"/>
  <c r="M762" i="1" s="1"/>
  <c r="N760" i="2"/>
  <c r="M763" i="1" s="1"/>
  <c r="N761" i="2"/>
  <c r="M764" i="1" s="1"/>
  <c r="N762" i="2"/>
  <c r="M765" i="1" s="1"/>
  <c r="N763" i="2"/>
  <c r="M766" i="1" s="1"/>
  <c r="N764" i="2"/>
  <c r="M767" i="1" s="1"/>
  <c r="N765" i="2"/>
  <c r="M768" i="1" s="1"/>
  <c r="N766" i="2"/>
  <c r="M769" i="1" s="1"/>
  <c r="N767" i="2"/>
  <c r="M770" i="1" s="1"/>
  <c r="N768" i="2"/>
  <c r="M771" i="1" s="1"/>
  <c r="N770" i="2"/>
  <c r="M773" i="1" s="1"/>
  <c r="N771" i="2"/>
  <c r="M774" i="1" s="1"/>
  <c r="N772" i="2"/>
  <c r="M775" i="1" s="1"/>
  <c r="N773" i="2"/>
  <c r="M776" i="1" s="1"/>
  <c r="N774" i="2"/>
  <c r="M777" i="1" s="1"/>
  <c r="N775" i="2"/>
  <c r="M778" i="1" s="1"/>
  <c r="N776" i="2"/>
  <c r="M779" i="1" s="1"/>
  <c r="N777" i="2"/>
  <c r="M780" i="1" s="1"/>
  <c r="N778" i="2"/>
  <c r="M781" i="1" s="1"/>
  <c r="N779" i="2"/>
  <c r="M782" i="1" s="1"/>
  <c r="N780" i="2"/>
  <c r="M783" i="1" s="1"/>
  <c r="N781" i="2"/>
  <c r="M784" i="1" s="1"/>
  <c r="N782" i="2"/>
  <c r="M785" i="1" s="1"/>
  <c r="N783" i="2"/>
  <c r="M786" i="1" s="1"/>
  <c r="N784" i="2"/>
  <c r="M787" i="1" s="1"/>
  <c r="N785" i="2"/>
  <c r="M788" i="1" s="1"/>
  <c r="N786" i="2"/>
  <c r="M789" i="1" s="1"/>
  <c r="N787" i="2"/>
  <c r="M790" i="1" s="1"/>
  <c r="N788" i="2"/>
  <c r="M791" i="1" s="1"/>
  <c r="N789" i="2"/>
  <c r="M792" i="1" s="1"/>
  <c r="N790" i="2"/>
  <c r="M793" i="1" s="1"/>
  <c r="N791" i="2"/>
  <c r="M794" i="1" s="1"/>
  <c r="N792" i="2"/>
  <c r="M795" i="1" s="1"/>
  <c r="N793" i="2"/>
  <c r="M796" i="1" s="1"/>
  <c r="N794" i="2"/>
  <c r="M797" i="1" s="1"/>
  <c r="N795" i="2"/>
  <c r="M798" i="1" s="1"/>
  <c r="N796" i="2"/>
  <c r="M799" i="1" s="1"/>
  <c r="N797" i="2"/>
  <c r="M800" i="1" s="1"/>
  <c r="N798" i="2"/>
  <c r="M801" i="1" s="1"/>
  <c r="N799" i="2"/>
  <c r="M802" i="1" s="1"/>
  <c r="N800" i="2"/>
  <c r="M803" i="1" s="1"/>
  <c r="N801" i="2"/>
  <c r="M804" i="1" s="1"/>
  <c r="N802" i="2"/>
  <c r="M805" i="1" s="1"/>
  <c r="N803" i="2"/>
  <c r="M806" i="1" s="1"/>
  <c r="N804" i="2"/>
  <c r="M807" i="1" s="1"/>
  <c r="N805" i="2"/>
  <c r="M808" i="1" s="1"/>
  <c r="N806" i="2"/>
  <c r="M809" i="1" s="1"/>
  <c r="N807" i="2"/>
  <c r="M810" i="1" s="1"/>
  <c r="N808" i="2"/>
  <c r="M811" i="1" s="1"/>
  <c r="N809" i="2"/>
  <c r="M812" i="1" s="1"/>
  <c r="N810" i="2"/>
  <c r="M813" i="1" s="1"/>
  <c r="N811" i="2"/>
  <c r="M814" i="1" s="1"/>
  <c r="N812" i="2"/>
  <c r="M815" i="1" s="1"/>
  <c r="N813" i="2"/>
  <c r="M816" i="1" s="1"/>
  <c r="N814" i="2"/>
  <c r="M817" i="1" s="1"/>
  <c r="N815" i="2"/>
  <c r="M818" i="1" s="1"/>
  <c r="N816" i="2"/>
  <c r="M819" i="1" s="1"/>
  <c r="N817" i="2"/>
  <c r="M820" i="1" s="1"/>
  <c r="N818" i="2"/>
  <c r="M821" i="1" s="1"/>
  <c r="N819" i="2"/>
  <c r="M822" i="1" s="1"/>
  <c r="N820" i="2"/>
  <c r="M823" i="1" s="1"/>
  <c r="N821" i="2"/>
  <c r="M824" i="1" s="1"/>
  <c r="N822" i="2"/>
  <c r="M825" i="1" s="1"/>
  <c r="N823" i="2"/>
  <c r="M826" i="1" s="1"/>
  <c r="N824" i="2"/>
  <c r="M827" i="1" s="1"/>
  <c r="N825" i="2"/>
  <c r="M828" i="1" s="1"/>
  <c r="N826" i="2"/>
  <c r="M829" i="1" s="1"/>
  <c r="N827" i="2"/>
  <c r="M830" i="1" s="1"/>
  <c r="N828" i="2"/>
  <c r="M831" i="1" s="1"/>
  <c r="N829" i="2"/>
  <c r="M832" i="1" s="1"/>
  <c r="N830" i="2"/>
  <c r="M833" i="1" s="1"/>
  <c r="N831" i="2"/>
  <c r="M834" i="1" s="1"/>
  <c r="N832" i="2"/>
  <c r="M835" i="1" s="1"/>
  <c r="N833" i="2"/>
  <c r="M836" i="1" s="1"/>
  <c r="N834" i="2"/>
  <c r="M837" i="1" s="1"/>
  <c r="N835" i="2"/>
  <c r="M838" i="1" s="1"/>
  <c r="N836" i="2"/>
  <c r="M839" i="1" s="1"/>
  <c r="N837" i="2"/>
  <c r="M840" i="1" s="1"/>
  <c r="N838" i="2"/>
  <c r="M841" i="1" s="1"/>
  <c r="N839" i="2"/>
  <c r="M842" i="1" s="1"/>
  <c r="N840" i="2"/>
  <c r="M843" i="1" s="1"/>
  <c r="N841" i="2"/>
  <c r="M844" i="1" s="1"/>
  <c r="N842" i="2"/>
  <c r="M845" i="1" s="1"/>
  <c r="N843" i="2"/>
  <c r="M846" i="1" s="1"/>
  <c r="N844" i="2"/>
  <c r="M847" i="1" s="1"/>
  <c r="N845" i="2"/>
  <c r="M848" i="1" s="1"/>
  <c r="N846" i="2"/>
  <c r="M849" i="1" s="1"/>
  <c r="N847" i="2"/>
  <c r="M850" i="1" s="1"/>
  <c r="N848" i="2"/>
  <c r="M851" i="1" s="1"/>
  <c r="N849" i="2"/>
  <c r="M852" i="1" s="1"/>
  <c r="N850" i="2"/>
  <c r="M853" i="1" s="1"/>
  <c r="N851" i="2"/>
  <c r="M854" i="1" s="1"/>
  <c r="N852" i="2"/>
  <c r="M855" i="1" s="1"/>
  <c r="N853" i="2"/>
  <c r="M856" i="1" s="1"/>
  <c r="N854" i="2"/>
  <c r="M857" i="1" s="1"/>
  <c r="N855" i="2"/>
  <c r="M858" i="1" s="1"/>
  <c r="N856" i="2"/>
  <c r="M859" i="1" s="1"/>
  <c r="N857" i="2"/>
  <c r="M860" i="1" s="1"/>
  <c r="N858" i="2"/>
  <c r="M861" i="1" s="1"/>
  <c r="N859" i="2"/>
  <c r="M862" i="1" s="1"/>
  <c r="N860" i="2"/>
  <c r="M863" i="1" s="1"/>
  <c r="N861" i="2"/>
  <c r="M864" i="1" s="1"/>
  <c r="N862" i="2"/>
  <c r="M865" i="1" s="1"/>
  <c r="N863" i="2"/>
  <c r="M866" i="1" s="1"/>
  <c r="N864" i="2"/>
  <c r="M867" i="1" s="1"/>
  <c r="N866" i="2"/>
  <c r="M869" i="1" s="1"/>
  <c r="N867" i="2"/>
  <c r="M870" i="1" s="1"/>
  <c r="N868" i="2"/>
  <c r="M871" i="1" s="1"/>
  <c r="N869" i="2"/>
  <c r="M872" i="1" s="1"/>
  <c r="N870" i="2"/>
  <c r="M873" i="1" s="1"/>
  <c r="N871" i="2"/>
  <c r="M874" i="1" s="1"/>
  <c r="N872" i="2"/>
  <c r="M875" i="1" s="1"/>
  <c r="N873" i="2"/>
  <c r="M876" i="1" s="1"/>
  <c r="N874" i="2"/>
  <c r="M877" i="1" s="1"/>
  <c r="N875" i="2"/>
  <c r="M878" i="1" s="1"/>
  <c r="N876" i="2"/>
  <c r="M879" i="1" s="1"/>
  <c r="N877" i="2"/>
  <c r="M880" i="1" s="1"/>
  <c r="N878" i="2"/>
  <c r="M881" i="1" s="1"/>
  <c r="N879" i="2"/>
  <c r="M882" i="1" s="1"/>
  <c r="N880" i="2"/>
  <c r="M883" i="1" s="1"/>
  <c r="N881" i="2"/>
  <c r="M884" i="1" s="1"/>
  <c r="N882" i="2"/>
  <c r="M885" i="1" s="1"/>
  <c r="N883" i="2"/>
  <c r="M886" i="1" s="1"/>
  <c r="N884" i="2"/>
  <c r="M887" i="1" s="1"/>
  <c r="N885" i="2"/>
  <c r="M888" i="1" s="1"/>
  <c r="N886" i="2"/>
  <c r="M889" i="1" s="1"/>
  <c r="N887" i="2"/>
  <c r="M890" i="1" s="1"/>
  <c r="N888" i="2"/>
  <c r="M891" i="1" s="1"/>
  <c r="N889" i="2"/>
  <c r="M892" i="1" s="1"/>
  <c r="N890" i="2"/>
  <c r="M893" i="1" s="1"/>
  <c r="N891" i="2"/>
  <c r="M894" i="1" s="1"/>
  <c r="N892" i="2"/>
  <c r="M895" i="1" s="1"/>
  <c r="N893" i="2"/>
  <c r="M896" i="1" s="1"/>
  <c r="N894" i="2"/>
  <c r="M897" i="1" s="1"/>
  <c r="N895" i="2"/>
  <c r="M898" i="1" s="1"/>
  <c r="N896" i="2"/>
  <c r="M899" i="1" s="1"/>
  <c r="N897" i="2"/>
  <c r="M900" i="1" s="1"/>
  <c r="N898" i="2"/>
  <c r="M901" i="1" s="1"/>
  <c r="N899" i="2"/>
  <c r="M902" i="1" s="1"/>
  <c r="N900" i="2"/>
  <c r="M903" i="1" s="1"/>
  <c r="N901" i="2"/>
  <c r="M904" i="1" s="1"/>
  <c r="N902" i="2"/>
  <c r="M905" i="1" s="1"/>
  <c r="N903" i="2"/>
  <c r="M906" i="1" s="1"/>
  <c r="N904" i="2"/>
  <c r="M907" i="1" s="1"/>
  <c r="N905" i="2"/>
  <c r="M908" i="1" s="1"/>
  <c r="N906" i="2"/>
  <c r="M909" i="1" s="1"/>
  <c r="N907" i="2"/>
  <c r="M910" i="1" s="1"/>
  <c r="N908" i="2"/>
  <c r="M911" i="1" s="1"/>
  <c r="N909" i="2"/>
  <c r="M912" i="1" s="1"/>
  <c r="N910" i="2"/>
  <c r="M913" i="1" s="1"/>
  <c r="N911" i="2"/>
  <c r="M914" i="1" s="1"/>
  <c r="N912" i="2"/>
  <c r="M915" i="1" s="1"/>
  <c r="N913" i="2"/>
  <c r="M916" i="1" s="1"/>
  <c r="N914" i="2"/>
  <c r="M917" i="1" s="1"/>
  <c r="N915" i="2"/>
  <c r="M918" i="1" s="1"/>
  <c r="N916" i="2"/>
  <c r="M919" i="1" s="1"/>
  <c r="N917" i="2"/>
  <c r="M920" i="1" s="1"/>
  <c r="N918" i="2"/>
  <c r="M921" i="1" s="1"/>
  <c r="N919" i="2"/>
  <c r="M922" i="1" s="1"/>
  <c r="N920" i="2"/>
  <c r="M923" i="1" s="1"/>
  <c r="N921" i="2"/>
  <c r="M924" i="1" s="1"/>
  <c r="N922" i="2"/>
  <c r="M925" i="1" s="1"/>
  <c r="N923" i="2"/>
  <c r="M926" i="1" s="1"/>
  <c r="N924" i="2"/>
  <c r="M927" i="1" s="1"/>
  <c r="N925" i="2"/>
  <c r="M928" i="1" s="1"/>
  <c r="N926" i="2"/>
  <c r="M929" i="1" s="1"/>
  <c r="N927" i="2"/>
  <c r="M930" i="1" s="1"/>
  <c r="N928" i="2"/>
  <c r="M931" i="1" s="1"/>
  <c r="N929" i="2"/>
  <c r="M932" i="1" s="1"/>
  <c r="N930" i="2"/>
  <c r="M933" i="1" s="1"/>
  <c r="N931" i="2"/>
  <c r="M934" i="1" s="1"/>
  <c r="N932" i="2"/>
  <c r="M935" i="1" s="1"/>
  <c r="N933" i="2"/>
  <c r="M936" i="1" s="1"/>
  <c r="N934" i="2"/>
  <c r="M937" i="1" s="1"/>
  <c r="N935" i="2"/>
  <c r="M938" i="1" s="1"/>
  <c r="N936" i="2"/>
  <c r="M939" i="1" s="1"/>
  <c r="N937" i="2"/>
  <c r="M940" i="1" s="1"/>
  <c r="N938" i="2"/>
  <c r="M941" i="1" s="1"/>
  <c r="N939" i="2"/>
  <c r="M942" i="1" s="1"/>
  <c r="N940" i="2"/>
  <c r="M943" i="1" s="1"/>
  <c r="N941" i="2"/>
  <c r="M944" i="1" s="1"/>
  <c r="N942" i="2"/>
  <c r="M945" i="1" s="1"/>
  <c r="N943" i="2"/>
  <c r="M946" i="1" s="1"/>
  <c r="N944" i="2"/>
  <c r="M947" i="1" s="1"/>
  <c r="N945" i="2"/>
  <c r="M948" i="1" s="1"/>
  <c r="N946" i="2"/>
  <c r="M949" i="1" s="1"/>
  <c r="N948" i="2"/>
  <c r="M951" i="1" s="1"/>
  <c r="N950" i="2"/>
  <c r="M953" i="1" s="1"/>
  <c r="N951" i="2"/>
  <c r="M954" i="1" s="1"/>
  <c r="N952" i="2"/>
  <c r="M955" i="1" s="1"/>
  <c r="N953" i="2"/>
  <c r="M956" i="1" s="1"/>
  <c r="N954" i="2"/>
  <c r="M957" i="1" s="1"/>
  <c r="N955" i="2"/>
  <c r="M958" i="1" s="1"/>
  <c r="N956" i="2"/>
  <c r="M959" i="1" s="1"/>
  <c r="N957" i="2"/>
  <c r="M960" i="1" s="1"/>
  <c r="N958" i="2"/>
  <c r="M961" i="1" s="1"/>
  <c r="N959" i="2"/>
  <c r="M962" i="1" s="1"/>
  <c r="N960" i="2"/>
  <c r="M963" i="1" s="1"/>
  <c r="N961" i="2"/>
  <c r="M964" i="1" s="1"/>
  <c r="N962" i="2"/>
  <c r="M965" i="1" s="1"/>
  <c r="N963" i="2"/>
  <c r="M966" i="1" s="1"/>
  <c r="N964" i="2"/>
  <c r="M967" i="1" s="1"/>
  <c r="N965" i="2"/>
  <c r="M968" i="1" s="1"/>
  <c r="N966" i="2"/>
  <c r="M969" i="1" s="1"/>
  <c r="N967" i="2"/>
  <c r="M970" i="1" s="1"/>
  <c r="N968" i="2"/>
  <c r="M971" i="1" s="1"/>
  <c r="N969" i="2"/>
  <c r="M972" i="1" s="1"/>
  <c r="N970" i="2"/>
  <c r="M973" i="1" s="1"/>
  <c r="N971" i="2"/>
  <c r="M974" i="1" s="1"/>
  <c r="N972" i="2"/>
  <c r="M975" i="1" s="1"/>
  <c r="N973" i="2"/>
  <c r="M976" i="1" s="1"/>
  <c r="N974" i="2"/>
  <c r="M977" i="1" s="1"/>
  <c r="N975" i="2"/>
  <c r="M978" i="1" s="1"/>
  <c r="N976" i="2"/>
  <c r="M979" i="1" s="1"/>
  <c r="N977" i="2"/>
  <c r="M980" i="1" s="1"/>
  <c r="N978" i="2"/>
  <c r="M981" i="1" s="1"/>
  <c r="N979" i="2"/>
  <c r="M982" i="1" s="1"/>
  <c r="N980" i="2"/>
  <c r="M983" i="1" s="1"/>
  <c r="N981" i="2"/>
  <c r="M984" i="1" s="1"/>
  <c r="N982" i="2"/>
  <c r="M985" i="1" s="1"/>
  <c r="N983" i="2"/>
  <c r="M986" i="1" s="1"/>
  <c r="N984" i="2"/>
  <c r="M987" i="1" s="1"/>
  <c r="N985" i="2"/>
  <c r="M988" i="1" s="1"/>
  <c r="N986" i="2"/>
  <c r="M989" i="1" s="1"/>
  <c r="N987" i="2"/>
  <c r="M990" i="1" s="1"/>
  <c r="N989" i="2"/>
  <c r="M992" i="1" s="1"/>
  <c r="N990" i="2"/>
  <c r="M993" i="1" s="1"/>
  <c r="N991" i="2"/>
  <c r="M994" i="1" s="1"/>
  <c r="N992" i="2"/>
  <c r="M995" i="1" s="1"/>
  <c r="N993" i="2"/>
  <c r="M996" i="1" s="1"/>
  <c r="N994" i="2"/>
  <c r="M997" i="1" s="1"/>
  <c r="N995" i="2"/>
  <c r="M998" i="1" s="1"/>
  <c r="N996" i="2"/>
  <c r="M999" i="1" s="1"/>
  <c r="N997" i="2"/>
  <c r="M1000" i="1" s="1"/>
  <c r="N998" i="2"/>
  <c r="M1001" i="1" s="1"/>
  <c r="N999" i="2"/>
  <c r="M1002" i="1" s="1"/>
  <c r="N1000" i="2"/>
  <c r="M1003" i="1" s="1"/>
  <c r="N1001" i="2"/>
  <c r="M1004" i="1" s="1"/>
  <c r="N1002" i="2"/>
  <c r="M1005" i="1" s="1"/>
  <c r="N1003" i="2"/>
  <c r="M1006" i="1" s="1"/>
  <c r="N1004" i="2"/>
  <c r="M1007" i="1" s="1"/>
  <c r="N1005" i="2"/>
  <c r="M1008" i="1" s="1"/>
  <c r="N1006" i="2"/>
  <c r="M1009" i="1" s="1"/>
  <c r="N1007" i="2"/>
  <c r="M1010" i="1" s="1"/>
  <c r="N1008" i="2"/>
  <c r="M1011" i="1" s="1"/>
  <c r="N1009" i="2"/>
  <c r="M1012" i="1" s="1"/>
  <c r="N1010" i="2"/>
  <c r="M1013" i="1" s="1"/>
  <c r="N1012" i="2"/>
  <c r="M1015" i="1" s="1"/>
  <c r="N1013" i="2"/>
  <c r="M1016" i="1" s="1"/>
  <c r="N1014" i="2"/>
  <c r="M1017" i="1" s="1"/>
  <c r="N1015" i="2"/>
  <c r="M1018" i="1" s="1"/>
  <c r="N1016" i="2"/>
  <c r="M1019" i="1" s="1"/>
  <c r="N1017" i="2"/>
  <c r="M1020" i="1" s="1"/>
  <c r="N1018" i="2"/>
  <c r="M1021" i="1" s="1"/>
  <c r="N1019" i="2"/>
  <c r="M1022" i="1" s="1"/>
  <c r="N1020" i="2"/>
  <c r="M1023" i="1" s="1"/>
  <c r="N1021" i="2"/>
  <c r="M1024" i="1" s="1"/>
  <c r="N1022" i="2"/>
  <c r="M1025" i="1" s="1"/>
  <c r="N1023" i="2"/>
  <c r="M1026" i="1" s="1"/>
  <c r="N1024" i="2"/>
  <c r="M1027" i="1" s="1"/>
  <c r="N1025" i="2"/>
  <c r="M1028" i="1" s="1"/>
  <c r="N1026" i="2"/>
  <c r="M1029" i="1" s="1"/>
  <c r="N1027" i="2"/>
  <c r="M1030" i="1" s="1"/>
  <c r="N1028" i="2"/>
  <c r="M1031" i="1" s="1"/>
  <c r="N1029" i="2"/>
  <c r="M1032" i="1" s="1"/>
  <c r="N1030" i="2"/>
  <c r="M1033" i="1" s="1"/>
  <c r="N1031" i="2"/>
  <c r="M1034" i="1" s="1"/>
  <c r="N1032" i="2"/>
  <c r="M1035" i="1" s="1"/>
  <c r="N1033" i="2"/>
  <c r="M1036" i="1" s="1"/>
  <c r="N1034" i="2"/>
  <c r="M1037" i="1" s="1"/>
  <c r="N1035" i="2"/>
  <c r="M1038" i="1" s="1"/>
  <c r="N1036" i="2"/>
  <c r="M1039" i="1" s="1"/>
  <c r="N1037" i="2"/>
  <c r="M1040" i="1" s="1"/>
  <c r="N1038" i="2"/>
  <c r="M1041" i="1" s="1"/>
  <c r="N1039" i="2"/>
  <c r="M1042" i="1" s="1"/>
  <c r="N1040" i="2"/>
  <c r="M1043" i="1" s="1"/>
  <c r="N1041" i="2"/>
  <c r="M1044" i="1" s="1"/>
  <c r="N1042" i="2"/>
  <c r="M1045" i="1" s="1"/>
  <c r="N1043" i="2"/>
  <c r="M1046" i="1" s="1"/>
  <c r="N1044" i="2"/>
  <c r="M1047" i="1" s="1"/>
  <c r="N1045" i="2"/>
  <c r="M1048" i="1" s="1"/>
  <c r="N1046" i="2"/>
  <c r="M1049" i="1" s="1"/>
  <c r="N1047" i="2"/>
  <c r="M1050" i="1" s="1"/>
  <c r="N1048" i="2"/>
  <c r="M1051" i="1" s="1"/>
  <c r="N1049" i="2"/>
  <c r="M1052" i="1" s="1"/>
  <c r="N1050" i="2"/>
  <c r="M1053" i="1" s="1"/>
  <c r="N1051" i="2"/>
  <c r="M1054" i="1" s="1"/>
  <c r="N1052" i="2"/>
  <c r="M1055" i="1" s="1"/>
  <c r="N1053" i="2"/>
  <c r="M1056" i="1" s="1"/>
  <c r="N1054" i="2"/>
  <c r="M1057" i="1" s="1"/>
  <c r="N1055" i="2"/>
  <c r="M1058" i="1" s="1"/>
  <c r="N1056" i="2"/>
  <c r="M1059" i="1" s="1"/>
  <c r="N1057" i="2"/>
  <c r="M1060" i="1" s="1"/>
  <c r="N1058" i="2"/>
  <c r="M1061" i="1" s="1"/>
  <c r="N1059" i="2"/>
  <c r="M1062" i="1" s="1"/>
  <c r="N1060" i="2"/>
  <c r="M1063" i="1" s="1"/>
  <c r="N1061" i="2"/>
  <c r="M1064" i="1" s="1"/>
  <c r="N1062" i="2"/>
  <c r="M1065" i="1" s="1"/>
  <c r="N1063" i="2"/>
  <c r="M1066" i="1" s="1"/>
  <c r="N1064" i="2"/>
  <c r="M1067" i="1" s="1"/>
  <c r="N1065" i="2"/>
  <c r="M1068" i="1" s="1"/>
  <c r="N1066" i="2"/>
  <c r="M1069" i="1" s="1"/>
  <c r="N1067" i="2"/>
  <c r="M1070" i="1" s="1"/>
  <c r="N1068" i="2"/>
  <c r="M1071" i="1" s="1"/>
  <c r="N1069" i="2"/>
  <c r="M1072" i="1" s="1"/>
  <c r="N1070" i="2"/>
  <c r="M1073" i="1" s="1"/>
  <c r="N1071" i="2"/>
  <c r="M1074" i="1" s="1"/>
  <c r="N1072" i="2"/>
  <c r="M1075" i="1" s="1"/>
  <c r="N1073" i="2"/>
  <c r="M1076" i="1" s="1"/>
  <c r="N1074" i="2"/>
  <c r="M1077" i="1" s="1"/>
  <c r="N1075" i="2"/>
  <c r="M1078" i="1" s="1"/>
  <c r="N1076" i="2"/>
  <c r="M1079" i="1" s="1"/>
  <c r="N1077" i="2"/>
  <c r="M1080" i="1" s="1"/>
  <c r="N1078" i="2"/>
  <c r="M1081" i="1" s="1"/>
  <c r="N1079" i="2"/>
  <c r="M1082" i="1" s="1"/>
  <c r="N1080" i="2"/>
  <c r="M1083" i="1" s="1"/>
  <c r="N1081" i="2"/>
  <c r="M1084" i="1" s="1"/>
  <c r="N1082" i="2"/>
  <c r="M1085" i="1" s="1"/>
  <c r="N1083" i="2"/>
  <c r="M1086" i="1" s="1"/>
  <c r="N1084" i="2"/>
  <c r="M1087" i="1" s="1"/>
  <c r="N1085" i="2"/>
  <c r="M1088" i="1" s="1"/>
  <c r="N1086" i="2"/>
  <c r="M1089" i="1" s="1"/>
  <c r="N1087" i="2"/>
  <c r="M1090" i="1" s="1"/>
  <c r="N1088" i="2"/>
  <c r="M1091" i="1" s="1"/>
  <c r="N1089" i="2"/>
  <c r="M1092" i="1" s="1"/>
  <c r="N1090" i="2"/>
  <c r="M1093" i="1" s="1"/>
  <c r="N1091" i="2"/>
  <c r="M1094" i="1" s="1"/>
  <c r="N1092" i="2"/>
  <c r="M1095" i="1" s="1"/>
  <c r="N1093" i="2"/>
  <c r="M1096" i="1" s="1"/>
  <c r="N1094" i="2"/>
  <c r="M1097" i="1" s="1"/>
  <c r="N1095" i="2"/>
  <c r="M1098" i="1" s="1"/>
  <c r="N1096" i="2"/>
  <c r="M1099" i="1" s="1"/>
  <c r="N1097" i="2"/>
  <c r="M1100" i="1" s="1"/>
  <c r="N1098" i="2"/>
  <c r="M1101" i="1" s="1"/>
  <c r="N1099" i="2"/>
  <c r="M1102" i="1" s="1"/>
  <c r="N1100" i="2"/>
  <c r="M1103" i="1" s="1"/>
  <c r="N1101" i="2"/>
  <c r="M1104" i="1" s="1"/>
  <c r="N1102" i="2"/>
  <c r="M1105" i="1" s="1"/>
  <c r="N1103" i="2"/>
  <c r="M1106" i="1" s="1"/>
  <c r="N1104" i="2"/>
  <c r="M1107" i="1" s="1"/>
  <c r="N1105" i="2"/>
  <c r="M1108" i="1" s="1"/>
  <c r="N1106" i="2"/>
  <c r="M1109" i="1" s="1"/>
  <c r="N1107" i="2"/>
  <c r="M1110" i="1" s="1"/>
  <c r="N1108" i="2"/>
  <c r="M1111" i="1" s="1"/>
  <c r="N1109" i="2"/>
  <c r="M1112" i="1" s="1"/>
  <c r="N1110" i="2"/>
  <c r="M1113" i="1" s="1"/>
  <c r="N1111" i="2"/>
  <c r="M1114" i="1" s="1"/>
  <c r="N1112" i="2"/>
  <c r="M1115" i="1" s="1"/>
  <c r="N1113" i="2"/>
  <c r="M1116" i="1" s="1"/>
  <c r="N1114" i="2"/>
  <c r="M1117" i="1" s="1"/>
  <c r="N1115" i="2"/>
  <c r="M1118" i="1" s="1"/>
  <c r="N1117" i="2"/>
  <c r="M1120" i="1" s="1"/>
  <c r="N1118" i="2"/>
  <c r="M1121" i="1" s="1"/>
  <c r="N1119" i="2"/>
  <c r="M1122" i="1" s="1"/>
  <c r="N1120" i="2"/>
  <c r="M1123" i="1" s="1"/>
  <c r="N1121" i="2"/>
  <c r="M1124" i="1" s="1"/>
  <c r="N1122" i="2"/>
  <c r="M1125" i="1" s="1"/>
  <c r="N1123" i="2"/>
  <c r="M1126" i="1" s="1"/>
  <c r="N1124" i="2"/>
  <c r="M1127" i="1" s="1"/>
  <c r="N1125" i="2"/>
  <c r="M1128" i="1" s="1"/>
  <c r="N1126" i="2"/>
  <c r="M1129" i="1" s="1"/>
  <c r="N1127" i="2"/>
  <c r="M1130" i="1" s="1"/>
  <c r="N1128" i="2"/>
  <c r="M1131" i="1" s="1"/>
  <c r="N1129" i="2"/>
  <c r="M1132" i="1" s="1"/>
  <c r="N1130" i="2"/>
  <c r="M1133" i="1" s="1"/>
  <c r="N1131" i="2"/>
  <c r="M1134" i="1" s="1"/>
  <c r="N1132" i="2"/>
  <c r="M1135" i="1" s="1"/>
  <c r="N1133" i="2"/>
  <c r="M1136" i="1" s="1"/>
  <c r="N1134" i="2"/>
  <c r="M1137" i="1" s="1"/>
  <c r="N1135" i="2"/>
  <c r="M1138" i="1" s="1"/>
  <c r="N1136" i="2"/>
  <c r="M1139" i="1" s="1"/>
  <c r="N1137" i="2"/>
  <c r="M1140" i="1" s="1"/>
  <c r="N1138" i="2"/>
  <c r="M1141" i="1" s="1"/>
  <c r="N1139" i="2"/>
  <c r="M1142" i="1" s="1"/>
  <c r="N1140" i="2"/>
  <c r="M1143" i="1" s="1"/>
  <c r="N1141" i="2"/>
  <c r="M1144" i="1" s="1"/>
  <c r="N1142" i="2"/>
  <c r="M1145" i="1" s="1"/>
  <c r="N1143" i="2"/>
  <c r="M1146" i="1" s="1"/>
  <c r="N1144" i="2"/>
  <c r="M1147" i="1" s="1"/>
  <c r="N1145" i="2"/>
  <c r="M1148" i="1" s="1"/>
  <c r="N1146" i="2"/>
  <c r="M1149" i="1" s="1"/>
  <c r="N1147" i="2"/>
  <c r="M1150" i="1" s="1"/>
  <c r="N1148" i="2"/>
  <c r="M1151" i="1" s="1"/>
  <c r="N1149" i="2"/>
  <c r="M1152" i="1" s="1"/>
  <c r="N1150" i="2"/>
  <c r="M1153" i="1" s="1"/>
  <c r="N1151" i="2"/>
  <c r="M1154" i="1" s="1"/>
  <c r="N1152" i="2"/>
  <c r="M1155" i="1" s="1"/>
  <c r="N1153" i="2"/>
  <c r="M1156" i="1" s="1"/>
  <c r="N1154" i="2"/>
  <c r="M1157" i="1" s="1"/>
  <c r="N1156" i="2"/>
  <c r="M1159" i="1" s="1"/>
  <c r="N1157" i="2"/>
  <c r="M1160" i="1" s="1"/>
  <c r="N1158" i="2"/>
  <c r="M1161" i="1" s="1"/>
  <c r="N1159" i="2"/>
  <c r="M1162" i="1" s="1"/>
  <c r="N1160" i="2"/>
  <c r="M1163" i="1" s="1"/>
  <c r="N1161" i="2"/>
  <c r="M1164" i="1" s="1"/>
  <c r="N1162" i="2"/>
  <c r="M1165" i="1" s="1"/>
  <c r="N1163" i="2"/>
  <c r="M1166" i="1" s="1"/>
  <c r="N1164" i="2"/>
  <c r="M1167" i="1" s="1"/>
  <c r="N1165" i="2"/>
  <c r="M1168" i="1" s="1"/>
  <c r="N1166" i="2"/>
  <c r="M1169" i="1" s="1"/>
  <c r="N1167" i="2"/>
  <c r="M1170" i="1" s="1"/>
  <c r="N1168" i="2"/>
  <c r="M1171" i="1" s="1"/>
  <c r="N1169" i="2"/>
  <c r="M1172" i="1" s="1"/>
  <c r="N1170" i="2"/>
  <c r="M1173" i="1" s="1"/>
  <c r="N1171" i="2"/>
  <c r="M1174" i="1" s="1"/>
  <c r="N1172" i="2"/>
  <c r="M1175" i="1" s="1"/>
  <c r="N1173" i="2"/>
  <c r="M1176" i="1" s="1"/>
  <c r="N1174" i="2"/>
  <c r="M1177" i="1" s="1"/>
  <c r="N1175" i="2"/>
  <c r="M1178" i="1" s="1"/>
  <c r="N1176" i="2"/>
  <c r="M1179" i="1" s="1"/>
  <c r="N1177" i="2"/>
  <c r="M1180" i="1" s="1"/>
  <c r="N1178" i="2"/>
  <c r="M1181" i="1" s="1"/>
  <c r="N1179" i="2"/>
  <c r="M1182" i="1" s="1"/>
  <c r="N1180" i="2"/>
  <c r="M1183" i="1" s="1"/>
  <c r="N1181" i="2"/>
  <c r="M1184" i="1" s="1"/>
  <c r="N1182" i="2"/>
  <c r="M1185" i="1" s="1"/>
  <c r="N1183" i="2"/>
  <c r="M1186" i="1" s="1"/>
  <c r="N1184" i="2"/>
  <c r="M1187" i="1" s="1"/>
  <c r="N1185" i="2"/>
  <c r="M1188" i="1" s="1"/>
  <c r="N1187" i="2"/>
  <c r="M1190" i="1" s="1"/>
  <c r="N1188" i="2"/>
  <c r="M1191" i="1" s="1"/>
  <c r="N1189" i="2"/>
  <c r="M1192" i="1" s="1"/>
  <c r="N1190" i="2"/>
  <c r="M1193" i="1" s="1"/>
  <c r="N1191" i="2"/>
  <c r="M1194" i="1" s="1"/>
  <c r="N1192" i="2"/>
  <c r="M1195" i="1" s="1"/>
  <c r="N1193" i="2"/>
  <c r="M1196" i="1" s="1"/>
  <c r="N1194" i="2"/>
  <c r="M1197" i="1" s="1"/>
  <c r="N1195" i="2"/>
  <c r="M1198" i="1" s="1"/>
  <c r="N1196" i="2"/>
  <c r="M1199" i="1" s="1"/>
  <c r="N1197" i="2"/>
  <c r="M1200" i="1" s="1"/>
  <c r="N1198" i="2"/>
  <c r="M1201" i="1" s="1"/>
  <c r="N1199" i="2"/>
  <c r="M1202" i="1" s="1"/>
  <c r="N1200" i="2"/>
  <c r="M1203" i="1" s="1"/>
  <c r="N1201" i="2"/>
  <c r="M1204" i="1" s="1"/>
  <c r="N1202" i="2"/>
  <c r="M1205" i="1" s="1"/>
  <c r="N1203" i="2"/>
  <c r="M1206" i="1" s="1"/>
  <c r="N1204" i="2"/>
  <c r="M1207" i="1" s="1"/>
  <c r="N1205" i="2"/>
  <c r="M1208" i="1" s="1"/>
  <c r="N1206" i="2"/>
  <c r="M1209" i="1" s="1"/>
  <c r="N1207" i="2"/>
  <c r="M1210" i="1" s="1"/>
  <c r="N1208" i="2"/>
  <c r="M1211" i="1" s="1"/>
  <c r="N1209" i="2"/>
  <c r="M1212" i="1" s="1"/>
  <c r="N1210" i="2"/>
  <c r="M1213" i="1" s="1"/>
  <c r="N1211" i="2"/>
  <c r="M1214" i="1" s="1"/>
  <c r="N1212" i="2"/>
  <c r="M1215" i="1" s="1"/>
  <c r="N1213" i="2"/>
  <c r="M1216" i="1" s="1"/>
  <c r="N1214" i="2"/>
  <c r="M1217" i="1" s="1"/>
  <c r="N1215" i="2"/>
  <c r="M1218" i="1" s="1"/>
  <c r="N1216" i="2"/>
  <c r="M1219" i="1" s="1"/>
  <c r="N1217" i="2"/>
  <c r="M1220" i="1" s="1"/>
  <c r="N1218" i="2"/>
  <c r="M1221" i="1" s="1"/>
  <c r="N1219" i="2"/>
  <c r="M1222" i="1" s="1"/>
  <c r="N1220" i="2"/>
  <c r="M1223" i="1" s="1"/>
  <c r="N1221" i="2"/>
  <c r="M1224" i="1" s="1"/>
  <c r="N1223" i="2"/>
  <c r="M1226" i="1" s="1"/>
  <c r="N1224" i="2"/>
  <c r="M1227" i="1" s="1"/>
  <c r="N1225" i="2"/>
  <c r="M1228" i="1" s="1"/>
  <c r="N1227" i="2"/>
  <c r="M1230" i="1" s="1"/>
  <c r="N1228" i="2"/>
  <c r="M1231" i="1" s="1"/>
  <c r="N1229" i="2"/>
  <c r="M1232" i="1" s="1"/>
  <c r="N1230" i="2"/>
  <c r="M1233" i="1" s="1"/>
  <c r="N1231" i="2"/>
  <c r="M1234" i="1" s="1"/>
  <c r="N1232" i="2"/>
  <c r="M1235" i="1" s="1"/>
  <c r="N1233" i="2"/>
  <c r="M1236" i="1" s="1"/>
  <c r="N1234" i="2"/>
  <c r="M1237" i="1" s="1"/>
  <c r="N1235" i="2"/>
  <c r="M1238" i="1" s="1"/>
  <c r="N1236" i="2"/>
  <c r="M1239" i="1" s="1"/>
  <c r="N1237" i="2"/>
  <c r="M1240" i="1" s="1"/>
  <c r="N1238" i="2"/>
  <c r="M1241" i="1" s="1"/>
  <c r="N1239" i="2"/>
  <c r="M1242" i="1" s="1"/>
  <c r="N1240" i="2"/>
  <c r="M1243" i="1" s="1"/>
  <c r="N1241" i="2"/>
  <c r="M1244" i="1" s="1"/>
  <c r="N1242" i="2"/>
  <c r="M1245" i="1" s="1"/>
  <c r="N1244" i="2"/>
  <c r="M1247" i="1" s="1"/>
  <c r="N1245" i="2"/>
  <c r="M1248" i="1" s="1"/>
  <c r="N1246" i="2"/>
  <c r="M1249" i="1" s="1"/>
  <c r="N1247" i="2"/>
  <c r="M1250" i="1" s="1"/>
  <c r="N1248" i="2"/>
  <c r="M1251" i="1" s="1"/>
  <c r="N1249" i="2"/>
  <c r="M1252" i="1" s="1"/>
  <c r="N1250" i="2"/>
  <c r="M1253" i="1" s="1"/>
  <c r="N1251" i="2"/>
  <c r="M1254" i="1" s="1"/>
  <c r="N1252" i="2"/>
  <c r="M1255" i="1" s="1"/>
  <c r="N1253" i="2"/>
  <c r="M1256" i="1" s="1"/>
  <c r="N1254" i="2"/>
  <c r="M1257" i="1" s="1"/>
  <c r="N1255" i="2"/>
  <c r="M1258" i="1" s="1"/>
  <c r="N1256" i="2"/>
  <c r="M1259" i="1" s="1"/>
  <c r="N1257" i="2"/>
  <c r="M1260" i="1" s="1"/>
  <c r="N1258" i="2"/>
  <c r="M1261" i="1" s="1"/>
  <c r="N1259" i="2"/>
  <c r="M1262" i="1" s="1"/>
  <c r="N1260" i="2"/>
  <c r="M1263" i="1" s="1"/>
  <c r="N1261" i="2"/>
  <c r="M1264" i="1" s="1"/>
  <c r="N1262" i="2"/>
  <c r="M1265" i="1" s="1"/>
  <c r="N1263" i="2"/>
  <c r="M1266" i="1" s="1"/>
  <c r="N1264" i="2"/>
  <c r="M1267" i="1" s="1"/>
  <c r="N1265" i="2"/>
  <c r="M1268" i="1" s="1"/>
  <c r="N1266" i="2"/>
  <c r="M1269" i="1" s="1"/>
  <c r="N1267" i="2"/>
  <c r="M1270" i="1" s="1"/>
  <c r="N1268" i="2"/>
  <c r="M1271" i="1" s="1"/>
  <c r="N1269" i="2"/>
  <c r="M1272" i="1" s="1"/>
  <c r="N1270" i="2"/>
  <c r="M1273" i="1" s="1"/>
  <c r="N1271" i="2"/>
  <c r="M1274" i="1" s="1"/>
  <c r="N1272" i="2"/>
  <c r="M1275" i="1" s="1"/>
  <c r="N1273" i="2"/>
  <c r="M1276" i="1" s="1"/>
  <c r="N1274" i="2"/>
  <c r="M1277" i="1" s="1"/>
  <c r="N1275" i="2"/>
  <c r="M1278" i="1" s="1"/>
  <c r="N1276" i="2"/>
  <c r="M1279" i="1" s="1"/>
  <c r="N1277" i="2"/>
  <c r="M1280" i="1" s="1"/>
  <c r="N1278" i="2"/>
  <c r="M1281" i="1" s="1"/>
  <c r="N1279" i="2"/>
  <c r="M1282" i="1" s="1"/>
  <c r="N1280" i="2"/>
  <c r="M1283" i="1" s="1"/>
  <c r="N1282" i="2"/>
  <c r="M1285" i="1" s="1"/>
  <c r="N1283" i="2"/>
  <c r="M1286" i="1" s="1"/>
  <c r="N1284" i="2"/>
  <c r="M1287" i="1" s="1"/>
  <c r="N1285" i="2"/>
  <c r="M1288" i="1" s="1"/>
  <c r="N1286" i="2"/>
  <c r="M1289" i="1" s="1"/>
  <c r="N1287" i="2"/>
  <c r="M1290" i="1" s="1"/>
  <c r="N1288" i="2"/>
  <c r="M1291" i="1" s="1"/>
  <c r="N1289" i="2"/>
  <c r="M1292" i="1" s="1"/>
  <c r="N1290" i="2"/>
  <c r="M1293" i="1" s="1"/>
  <c r="N1291" i="2"/>
  <c r="M1294" i="1" s="1"/>
  <c r="N1292" i="2"/>
  <c r="M1295" i="1" s="1"/>
  <c r="N1293" i="2"/>
  <c r="M1296" i="1" s="1"/>
  <c r="N1294" i="2"/>
  <c r="M1297" i="1" s="1"/>
  <c r="N1295" i="2"/>
  <c r="M1298" i="1" s="1"/>
  <c r="N1296" i="2"/>
  <c r="M1299" i="1" s="1"/>
  <c r="N1297" i="2"/>
  <c r="M1300" i="1" s="1"/>
  <c r="N1298" i="2"/>
  <c r="M1301" i="1" s="1"/>
  <c r="N1299" i="2"/>
  <c r="M1302" i="1" s="1"/>
  <c r="N1300" i="2"/>
  <c r="M1303" i="1" s="1"/>
  <c r="N1301" i="2"/>
  <c r="M1304" i="1" s="1"/>
  <c r="N1302" i="2"/>
  <c r="M1305" i="1" s="1"/>
  <c r="N1303" i="2"/>
  <c r="M1306" i="1" s="1"/>
  <c r="N1304" i="2"/>
  <c r="M1307" i="1" s="1"/>
  <c r="N1305" i="2"/>
  <c r="M1308" i="1" s="1"/>
  <c r="N1306" i="2"/>
  <c r="M1309" i="1" s="1"/>
  <c r="N1307" i="2"/>
  <c r="M1310" i="1" s="1"/>
  <c r="N1308" i="2"/>
  <c r="M1311" i="1" s="1"/>
  <c r="N1309" i="2"/>
  <c r="M1312" i="1" s="1"/>
  <c r="N1310" i="2"/>
  <c r="M1313" i="1" s="1"/>
  <c r="N1311" i="2"/>
  <c r="M1314" i="1" s="1"/>
  <c r="N1312" i="2"/>
  <c r="M1315" i="1" s="1"/>
  <c r="N1313" i="2"/>
  <c r="M1316" i="1" s="1"/>
  <c r="N1314" i="2"/>
  <c r="M1317" i="1" s="1"/>
  <c r="N1315" i="2"/>
  <c r="M1318" i="1" s="1"/>
  <c r="N1316" i="2"/>
  <c r="M1319" i="1" s="1"/>
  <c r="N1317" i="2"/>
  <c r="M1320" i="1" s="1"/>
  <c r="N1318" i="2"/>
  <c r="M1321" i="1" s="1"/>
  <c r="N1319" i="2"/>
  <c r="M1322" i="1" s="1"/>
  <c r="N1320" i="2"/>
  <c r="M1323" i="1" s="1"/>
  <c r="N1321" i="2"/>
  <c r="M1324" i="1" s="1"/>
  <c r="N1322" i="2"/>
  <c r="M1325" i="1" s="1"/>
  <c r="N1323" i="2"/>
  <c r="M1326" i="1" s="1"/>
  <c r="N1324" i="2"/>
  <c r="M1327" i="1" s="1"/>
  <c r="N1325" i="2"/>
  <c r="M1328" i="1" s="1"/>
  <c r="N1326" i="2"/>
  <c r="M1329" i="1" s="1"/>
  <c r="N1327" i="2"/>
  <c r="M1330" i="1" s="1"/>
  <c r="N1328" i="2"/>
  <c r="M1331" i="1" s="1"/>
  <c r="N1329" i="2"/>
  <c r="M1332" i="1" s="1"/>
  <c r="N1330" i="2"/>
  <c r="M1333" i="1" s="1"/>
  <c r="N1331" i="2"/>
  <c r="M1334" i="1" s="1"/>
  <c r="N1332" i="2"/>
  <c r="M1335" i="1" s="1"/>
  <c r="N1333" i="2"/>
  <c r="M1336" i="1" s="1"/>
  <c r="N1334" i="2"/>
  <c r="M1337" i="1" s="1"/>
  <c r="N1335" i="2"/>
  <c r="M1338" i="1" s="1"/>
  <c r="N1336" i="2"/>
  <c r="M1339" i="1" s="1"/>
  <c r="N1337" i="2"/>
  <c r="M1340" i="1" s="1"/>
  <c r="N1338" i="2"/>
  <c r="M1341" i="1" s="1"/>
  <c r="N1339" i="2"/>
  <c r="M1342" i="1" s="1"/>
  <c r="N1340" i="2"/>
  <c r="M1343" i="1" s="1"/>
  <c r="N1341" i="2"/>
  <c r="M1344" i="1" s="1"/>
  <c r="N1342" i="2"/>
  <c r="M1345" i="1" s="1"/>
  <c r="N1343" i="2"/>
  <c r="M1346" i="1" s="1"/>
  <c r="N1344" i="2"/>
  <c r="M1347" i="1" s="1"/>
  <c r="N1345" i="2"/>
  <c r="M1348" i="1" s="1"/>
  <c r="N1346" i="2"/>
  <c r="M1349" i="1" s="1"/>
  <c r="N1347" i="2"/>
  <c r="M1350" i="1" s="1"/>
  <c r="N1348" i="2"/>
  <c r="M1351" i="1" s="1"/>
  <c r="N1349" i="2"/>
  <c r="M1352" i="1" s="1"/>
  <c r="N1350" i="2"/>
  <c r="M1353" i="1" s="1"/>
  <c r="N1351" i="2"/>
  <c r="M1354" i="1" s="1"/>
  <c r="N1352" i="2"/>
  <c r="M1355" i="1" s="1"/>
  <c r="N1353" i="2"/>
  <c r="M1356" i="1" s="1"/>
  <c r="N1354" i="2"/>
  <c r="M1357" i="1" s="1"/>
  <c r="N1355" i="2"/>
  <c r="M1358" i="1" s="1"/>
  <c r="N1356" i="2"/>
  <c r="M1359" i="1" s="1"/>
  <c r="N1357" i="2"/>
  <c r="M1360" i="1" s="1"/>
  <c r="N1358" i="2"/>
  <c r="M1361" i="1" s="1"/>
  <c r="N1359" i="2"/>
  <c r="M1362" i="1" s="1"/>
  <c r="N1360" i="2"/>
  <c r="M1363" i="1" s="1"/>
  <c r="N1361" i="2"/>
  <c r="M1364" i="1" s="1"/>
  <c r="N1362" i="2"/>
  <c r="M1365" i="1" s="1"/>
  <c r="N1364" i="2"/>
  <c r="M1367" i="1" s="1"/>
  <c r="N1365" i="2"/>
  <c r="M1368" i="1" s="1"/>
  <c r="N1366" i="2"/>
  <c r="M1369" i="1" s="1"/>
  <c r="N1367" i="2"/>
  <c r="M1370" i="1" s="1"/>
  <c r="N1368" i="2"/>
  <c r="M1371" i="1" s="1"/>
  <c r="N1369" i="2"/>
  <c r="M1372" i="1" s="1"/>
  <c r="N1370" i="2"/>
  <c r="M1373" i="1" s="1"/>
  <c r="N1371" i="2"/>
  <c r="M1374" i="1" s="1"/>
  <c r="N1372" i="2"/>
  <c r="M1375" i="1" s="1"/>
  <c r="N1373" i="2"/>
  <c r="M1376" i="1" s="1"/>
  <c r="N1374" i="2"/>
  <c r="M1377" i="1" s="1"/>
  <c r="N1375" i="2"/>
  <c r="M1378" i="1" s="1"/>
  <c r="N1376" i="2"/>
  <c r="M1379" i="1" s="1"/>
  <c r="N1377" i="2"/>
  <c r="M1380" i="1" s="1"/>
  <c r="N1378" i="2"/>
  <c r="M1381" i="1" s="1"/>
  <c r="N1379" i="2"/>
  <c r="M1382" i="1" s="1"/>
  <c r="N1380" i="2"/>
  <c r="M1383" i="1" s="1"/>
  <c r="N1381" i="2"/>
  <c r="M1384" i="1" s="1"/>
  <c r="N1382" i="2"/>
  <c r="M1385" i="1" s="1"/>
  <c r="N1383" i="2"/>
  <c r="M1386" i="1" s="1"/>
  <c r="N1384" i="2"/>
  <c r="M1387" i="1" s="1"/>
  <c r="N1385" i="2"/>
  <c r="M1388" i="1" s="1"/>
  <c r="N1386" i="2"/>
  <c r="M1389" i="1" s="1"/>
  <c r="N1387" i="2"/>
  <c r="M1390" i="1" s="1"/>
  <c r="N1388" i="2"/>
  <c r="M1391" i="1" s="1"/>
  <c r="N1389" i="2"/>
  <c r="M1392" i="1" s="1"/>
  <c r="N1390" i="2"/>
  <c r="M1393" i="1" s="1"/>
  <c r="N1391" i="2"/>
  <c r="M1394" i="1" s="1"/>
  <c r="N1392" i="2"/>
  <c r="M1395" i="1" s="1"/>
  <c r="N1393" i="2"/>
  <c r="M1396" i="1" s="1"/>
  <c r="N1394" i="2"/>
  <c r="M1397" i="1" s="1"/>
  <c r="N1395" i="2"/>
  <c r="M1398" i="1" s="1"/>
  <c r="N1396" i="2"/>
  <c r="M1399" i="1" s="1"/>
  <c r="N1397" i="2"/>
  <c r="M1400" i="1" s="1"/>
  <c r="N1398" i="2"/>
  <c r="M1401" i="1" s="1"/>
  <c r="N1399" i="2"/>
  <c r="M1402" i="1" s="1"/>
  <c r="N1400" i="2"/>
  <c r="M1403" i="1" s="1"/>
  <c r="N1401" i="2"/>
  <c r="M1404" i="1" s="1"/>
  <c r="N1402" i="2"/>
  <c r="M1405" i="1" s="1"/>
  <c r="N1403" i="2"/>
  <c r="M1406" i="1" s="1"/>
  <c r="N1404" i="2"/>
  <c r="M1407" i="1" s="1"/>
  <c r="N1405" i="2"/>
  <c r="M1408" i="1" s="1"/>
  <c r="N1406" i="2"/>
  <c r="M1409" i="1" s="1"/>
  <c r="N1407" i="2"/>
  <c r="M1410" i="1" s="1"/>
  <c r="N1408" i="2"/>
  <c r="M1411" i="1" s="1"/>
  <c r="N1409" i="2"/>
  <c r="M1412" i="1" s="1"/>
  <c r="N1410" i="2"/>
  <c r="M1413" i="1" s="1"/>
  <c r="N1411" i="2"/>
  <c r="M1414" i="1" s="1"/>
  <c r="N1412" i="2"/>
  <c r="M1415" i="1" s="1"/>
  <c r="N1413" i="2"/>
  <c r="M1416" i="1" s="1"/>
  <c r="N1414" i="2"/>
  <c r="M1417" i="1" s="1"/>
  <c r="N1415" i="2"/>
  <c r="M1418" i="1" s="1"/>
  <c r="N1416" i="2"/>
  <c r="M1419" i="1" s="1"/>
  <c r="N1417" i="2"/>
  <c r="M1420" i="1" s="1"/>
  <c r="N1418" i="2"/>
  <c r="M1421" i="1" s="1"/>
  <c r="N1419" i="2"/>
  <c r="M1422" i="1" s="1"/>
  <c r="N1420" i="2"/>
  <c r="M1423" i="1" s="1"/>
  <c r="N1421" i="2"/>
  <c r="M1424" i="1" s="1"/>
  <c r="N1422" i="2"/>
  <c r="M1425" i="1" s="1"/>
  <c r="N1423" i="2"/>
  <c r="M1426" i="1" s="1"/>
  <c r="N1424" i="2"/>
  <c r="M1427" i="1" s="1"/>
  <c r="N1425" i="2"/>
  <c r="M1428" i="1" s="1"/>
  <c r="N1426" i="2"/>
  <c r="M1429" i="1" s="1"/>
  <c r="N1427" i="2"/>
  <c r="M1430" i="1" s="1"/>
  <c r="N1428" i="2"/>
  <c r="M1431" i="1" s="1"/>
  <c r="N1429" i="2"/>
  <c r="M1432" i="1" s="1"/>
  <c r="N1430" i="2"/>
  <c r="M1433" i="1" s="1"/>
  <c r="N1431" i="2"/>
  <c r="M1434" i="1" s="1"/>
  <c r="N1432" i="2"/>
  <c r="M1435" i="1" s="1"/>
  <c r="N1433" i="2"/>
  <c r="M1436" i="1" s="1"/>
  <c r="N1434" i="2"/>
  <c r="M1437" i="1" s="1"/>
  <c r="N1435" i="2"/>
  <c r="M1438" i="1" s="1"/>
  <c r="N1436" i="2"/>
  <c r="M1439" i="1" s="1"/>
  <c r="N1437" i="2"/>
  <c r="M1440" i="1" s="1"/>
  <c r="N1438" i="2"/>
  <c r="M1441" i="1" s="1"/>
  <c r="N1439" i="2"/>
  <c r="M1442" i="1" s="1"/>
  <c r="N1440" i="2"/>
  <c r="M1443" i="1" s="1"/>
  <c r="N1441" i="2"/>
  <c r="M1444" i="1" s="1"/>
  <c r="N1443" i="2"/>
  <c r="M1446" i="1" s="1"/>
  <c r="N1444" i="2"/>
  <c r="M1447" i="1" s="1"/>
  <c r="N1445" i="2"/>
  <c r="M1448" i="1" s="1"/>
  <c r="N1446" i="2"/>
  <c r="M1449" i="1" s="1"/>
  <c r="N1447" i="2"/>
  <c r="M1450" i="1" s="1"/>
  <c r="N1448" i="2"/>
  <c r="M1451" i="1" s="1"/>
  <c r="N1449" i="2"/>
  <c r="M1452" i="1" s="1"/>
  <c r="N1450" i="2"/>
  <c r="M1453" i="1" s="1"/>
  <c r="N1451" i="2"/>
  <c r="M1454" i="1" s="1"/>
  <c r="N1452" i="2"/>
  <c r="M1455" i="1" s="1"/>
  <c r="N1453" i="2"/>
  <c r="M1456" i="1" s="1"/>
  <c r="N1454" i="2"/>
  <c r="M1457" i="1" s="1"/>
  <c r="N1457" i="2"/>
  <c r="M1460" i="1" s="1"/>
  <c r="N1459" i="2"/>
  <c r="M1462" i="1" s="1"/>
  <c r="N1460" i="2"/>
  <c r="M1463" i="1" s="1"/>
  <c r="N1461" i="2"/>
  <c r="M1464" i="1" s="1"/>
  <c r="N1462" i="2"/>
  <c r="M1465" i="1" s="1"/>
  <c r="N1463" i="2"/>
  <c r="M1466" i="1" s="1"/>
  <c r="N1464" i="2"/>
  <c r="M1467" i="1" s="1"/>
  <c r="N1465" i="2"/>
  <c r="M1468" i="1" s="1"/>
  <c r="N1466" i="2"/>
  <c r="M1469" i="1" s="1"/>
  <c r="N1467" i="2"/>
  <c r="M1470" i="1" s="1"/>
  <c r="N1468" i="2"/>
  <c r="M1471" i="1" s="1"/>
  <c r="N1469" i="2"/>
  <c r="M1472" i="1" s="1"/>
  <c r="N1470" i="2"/>
  <c r="M1473" i="1" s="1"/>
  <c r="N1471" i="2"/>
  <c r="M1474" i="1" s="1"/>
  <c r="N1472" i="2"/>
  <c r="M1475" i="1" s="1"/>
  <c r="N1473" i="2"/>
  <c r="M1476" i="1" s="1"/>
  <c r="N1474" i="2"/>
  <c r="M1477" i="1" s="1"/>
  <c r="N1475" i="2"/>
  <c r="M1478" i="1" s="1"/>
  <c r="N1476" i="2"/>
  <c r="M1479" i="1" s="1"/>
  <c r="N1477" i="2"/>
  <c r="M1480" i="1" s="1"/>
  <c r="N1478" i="2"/>
  <c r="M1481" i="1" s="1"/>
  <c r="N1479" i="2"/>
  <c r="M1482" i="1" s="1"/>
  <c r="N1480" i="2"/>
  <c r="M1483" i="1" s="1"/>
  <c r="N1481" i="2"/>
  <c r="M1484" i="1" s="1"/>
  <c r="N1482" i="2"/>
  <c r="M1485" i="1" s="1"/>
  <c r="N1483" i="2"/>
  <c r="M1486" i="1" s="1"/>
  <c r="N1484" i="2"/>
  <c r="M1487" i="1" s="1"/>
  <c r="N1485" i="2"/>
  <c r="M1488" i="1" s="1"/>
  <c r="N1486" i="2"/>
  <c r="M1489" i="1" s="1"/>
  <c r="N1487" i="2"/>
  <c r="M1490" i="1" s="1"/>
  <c r="N1488" i="2"/>
  <c r="M1491" i="1" s="1"/>
  <c r="N1489" i="2"/>
  <c r="M1492" i="1" s="1"/>
  <c r="N1490" i="2"/>
  <c r="M1493" i="1" s="1"/>
  <c r="N1491" i="2"/>
  <c r="M1494" i="1" s="1"/>
  <c r="N1492" i="2"/>
  <c r="M1495" i="1" s="1"/>
  <c r="N1493" i="2"/>
  <c r="M1496" i="1" s="1"/>
  <c r="N1494" i="2"/>
  <c r="M1497" i="1" s="1"/>
  <c r="N1495" i="2"/>
  <c r="M1498" i="1" s="1"/>
  <c r="N1496" i="2"/>
  <c r="M1499" i="1" s="1"/>
  <c r="N1497" i="2"/>
  <c r="M1500" i="1" s="1"/>
  <c r="N1498" i="2"/>
  <c r="M1501" i="1" s="1"/>
  <c r="N1499" i="2"/>
  <c r="M1502" i="1" s="1"/>
  <c r="N1500" i="2"/>
  <c r="M1503" i="1" s="1"/>
  <c r="N1501" i="2"/>
  <c r="M1504" i="1" s="1"/>
  <c r="N1502" i="2"/>
  <c r="M1505" i="1" s="1"/>
  <c r="N1503" i="2"/>
  <c r="M1506" i="1" s="1"/>
  <c r="N1504" i="2"/>
  <c r="M1507" i="1" s="1"/>
  <c r="N1505" i="2"/>
  <c r="M1508" i="1" s="1"/>
  <c r="N1506" i="2"/>
  <c r="M1509" i="1" s="1"/>
  <c r="N1507" i="2"/>
  <c r="M1510" i="1" s="1"/>
  <c r="N1508" i="2"/>
  <c r="M1511" i="1" s="1"/>
  <c r="N1509" i="2"/>
  <c r="M1512" i="1" s="1"/>
  <c r="N1510" i="2"/>
  <c r="M1513" i="1" s="1"/>
  <c r="N1511" i="2"/>
  <c r="M1514" i="1" s="1"/>
  <c r="N1512" i="2"/>
  <c r="M1515" i="1" s="1"/>
  <c r="N1513" i="2"/>
  <c r="M1516" i="1" s="1"/>
  <c r="N1514" i="2"/>
  <c r="M1517" i="1" s="1"/>
  <c r="N1515" i="2"/>
  <c r="M1518" i="1" s="1"/>
  <c r="N1516" i="2"/>
  <c r="M1519" i="1" s="1"/>
  <c r="N1517" i="2"/>
  <c r="M1520" i="1" s="1"/>
  <c r="N1518" i="2"/>
  <c r="M1521" i="1" s="1"/>
  <c r="N1519" i="2"/>
  <c r="M1522" i="1" s="1"/>
  <c r="N1521" i="2"/>
  <c r="M1524" i="1" s="1"/>
  <c r="N1522" i="2"/>
  <c r="M1525" i="1" s="1"/>
  <c r="N1523" i="2"/>
  <c r="M1526" i="1" s="1"/>
  <c r="N1524" i="2"/>
  <c r="M1527" i="1" s="1"/>
  <c r="N1525" i="2"/>
  <c r="M1528" i="1" s="1"/>
  <c r="N1526" i="2"/>
  <c r="M1529" i="1" s="1"/>
  <c r="N1527" i="2"/>
  <c r="M1530" i="1" s="1"/>
  <c r="N1528" i="2"/>
  <c r="M1531" i="1" s="1"/>
  <c r="N1529" i="2"/>
  <c r="M1532" i="1" s="1"/>
  <c r="N1530" i="2"/>
  <c r="M1533" i="1" s="1"/>
  <c r="N1531" i="2"/>
  <c r="M1534" i="1" s="1"/>
  <c r="N1532" i="2"/>
  <c r="M1535" i="1" s="1"/>
  <c r="N1533" i="2"/>
  <c r="M1536" i="1" s="1"/>
  <c r="N1534" i="2"/>
  <c r="M1537" i="1" s="1"/>
  <c r="N1535" i="2"/>
  <c r="M1538" i="1" s="1"/>
  <c r="N1536" i="2"/>
  <c r="M1539" i="1" s="1"/>
  <c r="N1537" i="2"/>
  <c r="M1540" i="1" s="1"/>
  <c r="N1538" i="2"/>
  <c r="M1541" i="1" s="1"/>
  <c r="N1539" i="2"/>
  <c r="M1542" i="1" s="1"/>
  <c r="N1540" i="2"/>
  <c r="M1543" i="1" s="1"/>
  <c r="N1541" i="2"/>
  <c r="M1544" i="1" s="1"/>
  <c r="N1542" i="2"/>
  <c r="M1545" i="1" s="1"/>
  <c r="N1543" i="2"/>
  <c r="M1546" i="1" s="1"/>
  <c r="N1545" i="2"/>
  <c r="M1548" i="1" s="1"/>
  <c r="N1546" i="2"/>
  <c r="M1549" i="1" s="1"/>
  <c r="N1547" i="2"/>
  <c r="M1550" i="1" s="1"/>
  <c r="N1548" i="2"/>
  <c r="M1551" i="1" s="1"/>
  <c r="N1549" i="2"/>
  <c r="M1552" i="1" s="1"/>
  <c r="N1550" i="2"/>
  <c r="M1553" i="1" s="1"/>
  <c r="N1551" i="2"/>
  <c r="M1554" i="1" s="1"/>
  <c r="N1552" i="2"/>
  <c r="M1555" i="1" s="1"/>
  <c r="N1553" i="2"/>
  <c r="M1556" i="1" s="1"/>
  <c r="N1554" i="2"/>
  <c r="M1557" i="1" s="1"/>
  <c r="N1555" i="2"/>
  <c r="M1558" i="1" s="1"/>
  <c r="N1556" i="2"/>
  <c r="M1559" i="1" s="1"/>
  <c r="N1557" i="2"/>
  <c r="M1560" i="1" s="1"/>
  <c r="N1558" i="2"/>
  <c r="M1561" i="1" s="1"/>
  <c r="N1559" i="2"/>
  <c r="M1562" i="1" s="1"/>
  <c r="N1560" i="2"/>
  <c r="M1563" i="1" s="1"/>
  <c r="N1561" i="2"/>
  <c r="M1564" i="1" s="1"/>
  <c r="N1562" i="2"/>
  <c r="M1565" i="1" s="1"/>
  <c r="N1563" i="2"/>
  <c r="M1566" i="1" s="1"/>
  <c r="N1564" i="2"/>
  <c r="M1567" i="1" s="1"/>
  <c r="N1565" i="2"/>
  <c r="M1568" i="1" s="1"/>
  <c r="N1566" i="2"/>
  <c r="M1569" i="1" s="1"/>
  <c r="N1567" i="2"/>
  <c r="M1570" i="1" s="1"/>
  <c r="N1568" i="2"/>
  <c r="M1571" i="1" s="1"/>
  <c r="N1569" i="2"/>
  <c r="M1572" i="1" s="1"/>
  <c r="N1570" i="2"/>
  <c r="M1573" i="1" s="1"/>
  <c r="N1571" i="2"/>
  <c r="M1574" i="1" s="1"/>
  <c r="N1572" i="2"/>
  <c r="M1575" i="1" s="1"/>
  <c r="N1573" i="2"/>
  <c r="M1576" i="1" s="1"/>
  <c r="N1574" i="2"/>
  <c r="M1577" i="1" s="1"/>
  <c r="N1575" i="2"/>
  <c r="M1578" i="1" s="1"/>
  <c r="N1576" i="2"/>
  <c r="M1579" i="1" s="1"/>
  <c r="N1577" i="2"/>
  <c r="M1580" i="1" s="1"/>
  <c r="N1578" i="2"/>
  <c r="M1581" i="1" s="1"/>
  <c r="N1579" i="2"/>
  <c r="M1582" i="1" s="1"/>
  <c r="N1580" i="2"/>
  <c r="M1583" i="1" s="1"/>
  <c r="N1581" i="2"/>
  <c r="M1584" i="1" s="1"/>
  <c r="N1582" i="2"/>
  <c r="M1585" i="1" s="1"/>
  <c r="N1583" i="2"/>
  <c r="M1586" i="1" s="1"/>
  <c r="N1584" i="2"/>
  <c r="M1587" i="1" s="1"/>
  <c r="N1585" i="2"/>
  <c r="M1588" i="1" s="1"/>
  <c r="N1587" i="2"/>
  <c r="M1590" i="1" s="1"/>
  <c r="N1588" i="2"/>
  <c r="M1591" i="1" s="1"/>
  <c r="N1589" i="2"/>
  <c r="M1592" i="1" s="1"/>
  <c r="N1590" i="2"/>
  <c r="M1593" i="1" s="1"/>
  <c r="N1591" i="2"/>
  <c r="M1594" i="1" s="1"/>
  <c r="N1592" i="2"/>
  <c r="M1595" i="1" s="1"/>
  <c r="N1593" i="2"/>
  <c r="M1596" i="1" s="1"/>
  <c r="N1594" i="2"/>
  <c r="M1597" i="1" s="1"/>
  <c r="N1595" i="2"/>
  <c r="M1598" i="1" s="1"/>
  <c r="N1596" i="2"/>
  <c r="M1599" i="1" s="1"/>
  <c r="N1597" i="2"/>
  <c r="M1600" i="1" s="1"/>
  <c r="N1598" i="2"/>
  <c r="M1601" i="1" s="1"/>
  <c r="N1599" i="2"/>
  <c r="M1602" i="1" s="1"/>
  <c r="N1600" i="2"/>
  <c r="M1603" i="1" s="1"/>
  <c r="N1601" i="2"/>
  <c r="M1604" i="1" s="1"/>
  <c r="N1602" i="2"/>
  <c r="M1605" i="1" s="1"/>
  <c r="N1604" i="2"/>
  <c r="M1607" i="1" s="1"/>
  <c r="N1605" i="2"/>
  <c r="M1608" i="1" s="1"/>
  <c r="N1606" i="2"/>
  <c r="M1609" i="1" s="1"/>
  <c r="N1607" i="2"/>
  <c r="M1610" i="1" s="1"/>
  <c r="N1608" i="2"/>
  <c r="M1611" i="1" s="1"/>
  <c r="N1609" i="2"/>
  <c r="M1612" i="1" s="1"/>
  <c r="N1610" i="2"/>
  <c r="M1613" i="1" s="1"/>
  <c r="N1611" i="2"/>
  <c r="M1614" i="1" s="1"/>
  <c r="N1612" i="2"/>
  <c r="M1615" i="1" s="1"/>
  <c r="N1613" i="2"/>
  <c r="M1616" i="1" s="1"/>
  <c r="N1614" i="2"/>
  <c r="M1617" i="1" s="1"/>
  <c r="N1615" i="2"/>
  <c r="M1618" i="1" s="1"/>
  <c r="N1616" i="2"/>
  <c r="M1619" i="1" s="1"/>
  <c r="N1617" i="2"/>
  <c r="M1620" i="1" s="1"/>
  <c r="N1618" i="2"/>
  <c r="M1621" i="1" s="1"/>
  <c r="N1619" i="2"/>
  <c r="M1622" i="1" s="1"/>
  <c r="N1620" i="2"/>
  <c r="M1623" i="1" s="1"/>
  <c r="N1621" i="2"/>
  <c r="M1624" i="1" s="1"/>
  <c r="N1622" i="2"/>
  <c r="M1625" i="1" s="1"/>
  <c r="N1623" i="2"/>
  <c r="M1626" i="1" s="1"/>
  <c r="N1624" i="2"/>
  <c r="M1627" i="1" s="1"/>
  <c r="N1625" i="2"/>
  <c r="M1628" i="1" s="1"/>
  <c r="N1626" i="2"/>
  <c r="M1629" i="1" s="1"/>
  <c r="N1627" i="2"/>
  <c r="M1630" i="1" s="1"/>
  <c r="N1628" i="2"/>
  <c r="M1631" i="1" s="1"/>
  <c r="N1629" i="2"/>
  <c r="M1632" i="1" s="1"/>
  <c r="N1630" i="2"/>
  <c r="M1633" i="1" s="1"/>
  <c r="N1631" i="2"/>
  <c r="M1634" i="1" s="1"/>
  <c r="N1632" i="2"/>
  <c r="M1635" i="1" s="1"/>
  <c r="N1633" i="2"/>
  <c r="M1636" i="1" s="1"/>
  <c r="N1634" i="2"/>
  <c r="M1637" i="1" s="1"/>
  <c r="N1635" i="2"/>
  <c r="M1638" i="1" s="1"/>
  <c r="N1636" i="2"/>
  <c r="M1639" i="1" s="1"/>
  <c r="N1637" i="2"/>
  <c r="M1640" i="1" s="1"/>
  <c r="N1638" i="2"/>
  <c r="M1641" i="1" s="1"/>
  <c r="N1639" i="2"/>
  <c r="M1642" i="1" s="1"/>
  <c r="N1640" i="2"/>
  <c r="M1643" i="1" s="1"/>
  <c r="N1641" i="2"/>
  <c r="M1644" i="1" s="1"/>
  <c r="N1642" i="2"/>
  <c r="M1645" i="1" s="1"/>
  <c r="N1643" i="2"/>
  <c r="M1646" i="1" s="1"/>
  <c r="N1644" i="2"/>
  <c r="M1647" i="1" s="1"/>
  <c r="N1645" i="2"/>
  <c r="M1648" i="1" s="1"/>
  <c r="N1646" i="2"/>
  <c r="M1649" i="1" s="1"/>
  <c r="N1647" i="2"/>
  <c r="M1650" i="1" s="1"/>
  <c r="N1648" i="2"/>
  <c r="M1651" i="1" s="1"/>
  <c r="N1649" i="2"/>
  <c r="M1652" i="1" s="1"/>
  <c r="N1650" i="2"/>
  <c r="M1653" i="1" s="1"/>
  <c r="N1651" i="2"/>
  <c r="M1654" i="1" s="1"/>
  <c r="N1652" i="2"/>
  <c r="M1655" i="1" s="1"/>
  <c r="N1654" i="2"/>
  <c r="M1657" i="1" s="1"/>
  <c r="N1655" i="2"/>
  <c r="M1658" i="1" s="1"/>
  <c r="N1656" i="2"/>
  <c r="M1659" i="1" s="1"/>
  <c r="N1658" i="2"/>
  <c r="M1661" i="1" s="1"/>
  <c r="N1659" i="2"/>
  <c r="M1662" i="1" s="1"/>
  <c r="N1660" i="2"/>
  <c r="M1663" i="1" s="1"/>
  <c r="N1661" i="2"/>
  <c r="M1664" i="1" s="1"/>
  <c r="N1662" i="2"/>
  <c r="M1665" i="1" s="1"/>
  <c r="N1663" i="2"/>
  <c r="M1666" i="1" s="1"/>
  <c r="N1664" i="2"/>
  <c r="M1667" i="1" s="1"/>
  <c r="N1665" i="2"/>
  <c r="M1668" i="1" s="1"/>
  <c r="N1666" i="2"/>
  <c r="M1669" i="1" s="1"/>
  <c r="N1667" i="2"/>
  <c r="M1670" i="1" s="1"/>
  <c r="N1668" i="2"/>
  <c r="M1671" i="1" s="1"/>
  <c r="N1669" i="2"/>
  <c r="M1672" i="1" s="1"/>
  <c r="N1670" i="2"/>
  <c r="M1673" i="1" s="1"/>
  <c r="N1671" i="2"/>
  <c r="M1674" i="1" s="1"/>
  <c r="N1672" i="2"/>
  <c r="M1675" i="1" s="1"/>
  <c r="N1673" i="2"/>
  <c r="M1676" i="1" s="1"/>
  <c r="N1674" i="2"/>
  <c r="M1677" i="1" s="1"/>
  <c r="N1675" i="2"/>
  <c r="M1678" i="1" s="1"/>
  <c r="N1676" i="2"/>
  <c r="M1679" i="1" s="1"/>
  <c r="N1677" i="2"/>
  <c r="M1680" i="1" s="1"/>
  <c r="N1678" i="2"/>
  <c r="M1681" i="1" s="1"/>
  <c r="N1679" i="2"/>
  <c r="M1682" i="1" s="1"/>
  <c r="N1680" i="2"/>
  <c r="M1683" i="1" s="1"/>
  <c r="N1681" i="2"/>
  <c r="M1684" i="1" s="1"/>
  <c r="N1682" i="2"/>
  <c r="M1685" i="1" s="1"/>
  <c r="N1683" i="2"/>
  <c r="M1686" i="1" s="1"/>
  <c r="N1684" i="2"/>
  <c r="M1687" i="1" s="1"/>
  <c r="N1685" i="2"/>
  <c r="M1688" i="1" s="1"/>
  <c r="N1686" i="2"/>
  <c r="M1689" i="1" s="1"/>
  <c r="N1687" i="2"/>
  <c r="M1690" i="1" s="1"/>
  <c r="N1688" i="2"/>
  <c r="M1691" i="1" s="1"/>
  <c r="N1689" i="2"/>
  <c r="M1692" i="1" s="1"/>
  <c r="N1690" i="2"/>
  <c r="M1693" i="1" s="1"/>
  <c r="N1691" i="2"/>
  <c r="M1694" i="1" s="1"/>
  <c r="N1692" i="2"/>
  <c r="M1695" i="1" s="1"/>
  <c r="N1693" i="2"/>
  <c r="M1696" i="1" s="1"/>
  <c r="N1694" i="2"/>
  <c r="M1697" i="1" s="1"/>
  <c r="N1695" i="2"/>
  <c r="M1698" i="1" s="1"/>
  <c r="N1696" i="2"/>
  <c r="M1699" i="1" s="1"/>
  <c r="N1697" i="2"/>
  <c r="M1700" i="1" s="1"/>
  <c r="N1698" i="2"/>
  <c r="M1701" i="1" s="1"/>
  <c r="N1699" i="2"/>
  <c r="M1702" i="1" s="1"/>
  <c r="N1700" i="2"/>
  <c r="M1703" i="1" s="1"/>
  <c r="N1701" i="2"/>
  <c r="M1704" i="1" s="1"/>
  <c r="N1702" i="2"/>
  <c r="M1705" i="1" s="1"/>
  <c r="N1703" i="2"/>
  <c r="M1706" i="1" s="1"/>
  <c r="N1704" i="2"/>
  <c r="M1707" i="1" s="1"/>
  <c r="N1706" i="2"/>
  <c r="M1709" i="1" s="1"/>
  <c r="N1707" i="2"/>
  <c r="M1710" i="1" s="1"/>
  <c r="N1708" i="2"/>
  <c r="M1711" i="1" s="1"/>
  <c r="N1709" i="2"/>
  <c r="M1712" i="1" s="1"/>
  <c r="N1710" i="2"/>
  <c r="M1713" i="1" s="1"/>
  <c r="N1711" i="2"/>
  <c r="M1714" i="1" s="1"/>
  <c r="N1712" i="2"/>
  <c r="M1715" i="1" s="1"/>
  <c r="N1713" i="2"/>
  <c r="M1716" i="1" s="1"/>
  <c r="N1714" i="2"/>
  <c r="M1717" i="1" s="1"/>
  <c r="N1715" i="2"/>
  <c r="M1718" i="1" s="1"/>
  <c r="N1716" i="2"/>
  <c r="M1719" i="1" s="1"/>
  <c r="N1717" i="2"/>
  <c r="M1720" i="1" s="1"/>
  <c r="N1718" i="2"/>
  <c r="M1721" i="1" s="1"/>
  <c r="N1719" i="2"/>
  <c r="M1722" i="1" s="1"/>
  <c r="N1720" i="2"/>
  <c r="M1723" i="1" s="1"/>
  <c r="N1721" i="2"/>
  <c r="M1724" i="1" s="1"/>
  <c r="N1722" i="2"/>
  <c r="M1725" i="1" s="1"/>
  <c r="N1723" i="2"/>
  <c r="M1726" i="1" s="1"/>
  <c r="N1724" i="2"/>
  <c r="M1727" i="1" s="1"/>
  <c r="N1725" i="2"/>
  <c r="M1728" i="1" s="1"/>
  <c r="N1726" i="2"/>
  <c r="M1729" i="1" s="1"/>
  <c r="N1727" i="2"/>
  <c r="M1730" i="1" s="1"/>
  <c r="N1728" i="2"/>
  <c r="M1731" i="1" s="1"/>
  <c r="N1729" i="2"/>
  <c r="M1732" i="1" s="1"/>
  <c r="N1730" i="2"/>
  <c r="M1733" i="1" s="1"/>
  <c r="N1732" i="2"/>
  <c r="M1735" i="1" s="1"/>
  <c r="N1733" i="2"/>
  <c r="M1736" i="1" s="1"/>
  <c r="N1734" i="2"/>
  <c r="M1737" i="1" s="1"/>
  <c r="N1735" i="2"/>
  <c r="M1738" i="1" s="1"/>
  <c r="N1736" i="2"/>
  <c r="M1739" i="1" s="1"/>
  <c r="N1737" i="2"/>
  <c r="M1740" i="1" s="1"/>
  <c r="N1738" i="2"/>
  <c r="M1741" i="1" s="1"/>
  <c r="N1739" i="2"/>
  <c r="M1742" i="1" s="1"/>
  <c r="N1740" i="2"/>
  <c r="M1743" i="1" s="1"/>
  <c r="N1741" i="2"/>
  <c r="M1744" i="1" s="1"/>
  <c r="N1742" i="2"/>
  <c r="M1745" i="1" s="1"/>
  <c r="N1743" i="2"/>
  <c r="M1746" i="1" s="1"/>
  <c r="N1744" i="2"/>
  <c r="M1747" i="1" s="1"/>
  <c r="N1745" i="2"/>
  <c r="M1748" i="1" s="1"/>
  <c r="N1746" i="2"/>
  <c r="M1749" i="1" s="1"/>
  <c r="N1747" i="2"/>
  <c r="M1750" i="1" s="1"/>
  <c r="N1748" i="2"/>
  <c r="M1751" i="1" s="1"/>
  <c r="N1749" i="2"/>
  <c r="M1752" i="1" s="1"/>
  <c r="N1750" i="2"/>
  <c r="M1753" i="1" s="1"/>
  <c r="N1751" i="2"/>
  <c r="M1754" i="1" s="1"/>
  <c r="N1752" i="2"/>
  <c r="M1755" i="1" s="1"/>
  <c r="N1753" i="2"/>
  <c r="M1756" i="1" s="1"/>
  <c r="N1754" i="2"/>
  <c r="M1757" i="1" s="1"/>
  <c r="N1755" i="2"/>
  <c r="M1758" i="1" s="1"/>
  <c r="N1756" i="2"/>
  <c r="M1759" i="1" s="1"/>
  <c r="N1757" i="2"/>
  <c r="M1760" i="1" s="1"/>
  <c r="N1758" i="2"/>
  <c r="M1761" i="1" s="1"/>
  <c r="N1759" i="2"/>
  <c r="M1762" i="1" s="1"/>
  <c r="N1760" i="2"/>
  <c r="M1763" i="1" s="1"/>
  <c r="N1761" i="2"/>
  <c r="M1764" i="1" s="1"/>
  <c r="N1762" i="2"/>
  <c r="M1765" i="1" s="1"/>
  <c r="N1763" i="2"/>
  <c r="M1766" i="1" s="1"/>
  <c r="N1764" i="2"/>
  <c r="M1767" i="1" s="1"/>
  <c r="N1765" i="2"/>
  <c r="M1768" i="1" s="1"/>
  <c r="N1767" i="2"/>
  <c r="M1770" i="1" s="1"/>
  <c r="N1768" i="2"/>
  <c r="M1771" i="1" s="1"/>
  <c r="N1769" i="2"/>
  <c r="M1772" i="1" s="1"/>
  <c r="N1770" i="2"/>
  <c r="M1773" i="1" s="1"/>
  <c r="N1771" i="2"/>
  <c r="M1774" i="1" s="1"/>
  <c r="N1772" i="2"/>
  <c r="M1775" i="1" s="1"/>
  <c r="N1773" i="2"/>
  <c r="M1776" i="1" s="1"/>
  <c r="N1774" i="2"/>
  <c r="M1777" i="1" s="1"/>
  <c r="N1775" i="2"/>
  <c r="M1778" i="1" s="1"/>
  <c r="N1776" i="2"/>
  <c r="M1779" i="1" s="1"/>
  <c r="N1777" i="2"/>
  <c r="M1780" i="1" s="1"/>
  <c r="N1778" i="2"/>
  <c r="M1781" i="1" s="1"/>
  <c r="N1779" i="2"/>
  <c r="M1782" i="1" s="1"/>
  <c r="N1780" i="2"/>
  <c r="M1783" i="1" s="1"/>
  <c r="N1781" i="2"/>
  <c r="M1784" i="1" s="1"/>
  <c r="N1782" i="2"/>
  <c r="M1785" i="1" s="1"/>
  <c r="N1783" i="2"/>
  <c r="M1786" i="1" s="1"/>
  <c r="N1785" i="2"/>
  <c r="M1788" i="1" s="1"/>
  <c r="N1786" i="2"/>
  <c r="M1789" i="1" s="1"/>
  <c r="N1787" i="2"/>
  <c r="M1790" i="1" s="1"/>
  <c r="N1788" i="2"/>
  <c r="M1791" i="1" s="1"/>
  <c r="N1789" i="2"/>
  <c r="M1792" i="1" s="1"/>
  <c r="N1790" i="2"/>
  <c r="M1793" i="1" s="1"/>
  <c r="N1791" i="2"/>
  <c r="M1794" i="1" s="1"/>
  <c r="N1792" i="2"/>
  <c r="M1795" i="1" s="1"/>
  <c r="N1793" i="2"/>
  <c r="M1796" i="1" s="1"/>
  <c r="N1794" i="2"/>
  <c r="M1797" i="1" s="1"/>
  <c r="N1795" i="2"/>
  <c r="M1798" i="1" s="1"/>
  <c r="N1796" i="2"/>
  <c r="M1799" i="1" s="1"/>
  <c r="N1797" i="2"/>
  <c r="M1800" i="1" s="1"/>
  <c r="N1798" i="2"/>
  <c r="M1801" i="1" s="1"/>
  <c r="N1799" i="2"/>
  <c r="M1802" i="1" s="1"/>
  <c r="N1800" i="2"/>
  <c r="M1803" i="1" s="1"/>
  <c r="N1801" i="2"/>
  <c r="M1804" i="1" s="1"/>
  <c r="N1802" i="2"/>
  <c r="M1805" i="1" s="1"/>
  <c r="N1803" i="2"/>
  <c r="M1806" i="1" s="1"/>
  <c r="N1804" i="2"/>
  <c r="M1807" i="1" s="1"/>
  <c r="N1805" i="2"/>
  <c r="M1808" i="1" s="1"/>
  <c r="N1806" i="2"/>
  <c r="M1809" i="1" s="1"/>
  <c r="N1807" i="2"/>
  <c r="M1810" i="1" s="1"/>
  <c r="N1808" i="2"/>
  <c r="M1811" i="1" s="1"/>
  <c r="N1809" i="2"/>
  <c r="M1812" i="1" s="1"/>
  <c r="N1810" i="2"/>
  <c r="M1813" i="1" s="1"/>
  <c r="N1811" i="2"/>
  <c r="M1814" i="1" s="1"/>
  <c r="N1812" i="2"/>
  <c r="M1815" i="1" s="1"/>
  <c r="N1813" i="2"/>
  <c r="M1816" i="1" s="1"/>
  <c r="N1814" i="2"/>
  <c r="M1817" i="1" s="1"/>
  <c r="N1815" i="2"/>
  <c r="M1818" i="1" s="1"/>
  <c r="N1816" i="2"/>
  <c r="M1819" i="1" s="1"/>
  <c r="N1817" i="2"/>
  <c r="M1820" i="1" s="1"/>
  <c r="N1818" i="2"/>
  <c r="M1821" i="1" s="1"/>
  <c r="N1819" i="2"/>
  <c r="M1822" i="1" s="1"/>
  <c r="N1820" i="2"/>
  <c r="M1823" i="1" s="1"/>
  <c r="N1821" i="2"/>
  <c r="M1824" i="1" s="1"/>
  <c r="N1822" i="2"/>
  <c r="M1825" i="1" s="1"/>
  <c r="N1823" i="2"/>
  <c r="M1826" i="1" s="1"/>
  <c r="N1824" i="2"/>
  <c r="M1827" i="1" s="1"/>
  <c r="N1825" i="2"/>
  <c r="M1828" i="1" s="1"/>
  <c r="N1826" i="2"/>
  <c r="M1829" i="1" s="1"/>
  <c r="N1827" i="2"/>
  <c r="M1830" i="1" s="1"/>
  <c r="N1828" i="2"/>
  <c r="M1831" i="1" s="1"/>
  <c r="N1830" i="2"/>
  <c r="M1833" i="1" s="1"/>
  <c r="N1831" i="2"/>
  <c r="M1834" i="1" s="1"/>
  <c r="N1832" i="2"/>
  <c r="M1835" i="1" s="1"/>
  <c r="N1833" i="2"/>
  <c r="M1836" i="1" s="1"/>
  <c r="N1834" i="2"/>
  <c r="M1837" i="1" s="1"/>
  <c r="N1835" i="2"/>
  <c r="M1838" i="1" s="1"/>
  <c r="N1836" i="2"/>
  <c r="M1839" i="1" s="1"/>
  <c r="N1837" i="2"/>
  <c r="M1840" i="1" s="1"/>
  <c r="N1838" i="2"/>
  <c r="M1841" i="1" s="1"/>
  <c r="N1839" i="2"/>
  <c r="M1842" i="1" s="1"/>
  <c r="N1840" i="2"/>
  <c r="M1843" i="1" s="1"/>
  <c r="N1841" i="2"/>
  <c r="M1844" i="1" s="1"/>
  <c r="N1842" i="2"/>
  <c r="M1845" i="1" s="1"/>
  <c r="N1843" i="2"/>
  <c r="M1846" i="1" s="1"/>
  <c r="N1844" i="2"/>
  <c r="M1847" i="1" s="1"/>
  <c r="N1845" i="2"/>
  <c r="M1848" i="1" s="1"/>
  <c r="N1846" i="2"/>
  <c r="M1849" i="1" s="1"/>
  <c r="N1847" i="2"/>
  <c r="M1850" i="1" s="1"/>
  <c r="N1848" i="2"/>
  <c r="M1851" i="1" s="1"/>
  <c r="N1849" i="2"/>
  <c r="M1852" i="1" s="1"/>
  <c r="N1850" i="2"/>
  <c r="M1853" i="1" s="1"/>
  <c r="N1851" i="2"/>
  <c r="M1854" i="1" s="1"/>
  <c r="N1852" i="2"/>
  <c r="M1855" i="1" s="1"/>
  <c r="N1853" i="2"/>
  <c r="M1856" i="1" s="1"/>
  <c r="N1854" i="2"/>
  <c r="M1857" i="1" s="1"/>
  <c r="N1855" i="2"/>
  <c r="M1858" i="1" s="1"/>
  <c r="N1856" i="2"/>
  <c r="M1859" i="1" s="1"/>
  <c r="N1857" i="2"/>
  <c r="M1860" i="1" s="1"/>
  <c r="N1858" i="2"/>
  <c r="M1861" i="1" s="1"/>
  <c r="N1859" i="2"/>
  <c r="M1862" i="1" s="1"/>
  <c r="N1860" i="2"/>
  <c r="M1863" i="1" s="1"/>
  <c r="N1861" i="2"/>
  <c r="M1864" i="1" s="1"/>
  <c r="N1862" i="2"/>
  <c r="M1865" i="1" s="1"/>
  <c r="N1863" i="2"/>
  <c r="M1866" i="1" s="1"/>
  <c r="N1864" i="2"/>
  <c r="M1867" i="1" s="1"/>
  <c r="N1865" i="2"/>
  <c r="M1868" i="1" s="1"/>
  <c r="N1866" i="2"/>
  <c r="M1869" i="1" s="1"/>
  <c r="N1867" i="2"/>
  <c r="M1870" i="1" s="1"/>
  <c r="N1868" i="2"/>
  <c r="M1871" i="1" s="1"/>
  <c r="N1869" i="2"/>
  <c r="M1872" i="1" s="1"/>
  <c r="N1870" i="2"/>
  <c r="M1873" i="1" s="1"/>
  <c r="N1871" i="2"/>
  <c r="M1874" i="1" s="1"/>
  <c r="N1872" i="2"/>
  <c r="M1875" i="1" s="1"/>
  <c r="N1873" i="2"/>
  <c r="M1876" i="1" s="1"/>
  <c r="N1874" i="2"/>
  <c r="M1877" i="1" s="1"/>
  <c r="N1875" i="2"/>
  <c r="M1878" i="1" s="1"/>
  <c r="N1876" i="2"/>
  <c r="M1879" i="1" s="1"/>
  <c r="N1877" i="2"/>
  <c r="M1880" i="1" s="1"/>
  <c r="N1878" i="2"/>
  <c r="M1881" i="1" s="1"/>
  <c r="N1879" i="2"/>
  <c r="M1882" i="1" s="1"/>
  <c r="N1880" i="2"/>
  <c r="M1883" i="1" s="1"/>
  <c r="N1881" i="2"/>
  <c r="M1884" i="1" s="1"/>
  <c r="N1882" i="2"/>
  <c r="M1885" i="1" s="1"/>
  <c r="N1883" i="2"/>
  <c r="M1886" i="1" s="1"/>
  <c r="N1884" i="2"/>
  <c r="M1887" i="1" s="1"/>
  <c r="N1885" i="2"/>
  <c r="M1888" i="1" s="1"/>
  <c r="N1886" i="2"/>
  <c r="M1889" i="1" s="1"/>
  <c r="N1887" i="2"/>
  <c r="M1890" i="1" s="1"/>
  <c r="N1888" i="2"/>
  <c r="M1891" i="1" s="1"/>
  <c r="N1889" i="2"/>
  <c r="M1892" i="1" s="1"/>
  <c r="N1890" i="2"/>
  <c r="M1893" i="1" s="1"/>
  <c r="N1891" i="2"/>
  <c r="M1894" i="1" s="1"/>
  <c r="N1892" i="2"/>
  <c r="M1895" i="1" s="1"/>
  <c r="N1893" i="2"/>
  <c r="M1896" i="1" s="1"/>
  <c r="N1894" i="2"/>
  <c r="M1897" i="1" s="1"/>
  <c r="N1895" i="2"/>
  <c r="M1898" i="1" s="1"/>
  <c r="N1896" i="2"/>
  <c r="M1899" i="1" s="1"/>
  <c r="N1897" i="2"/>
  <c r="M1900" i="1" s="1"/>
  <c r="N1898" i="2"/>
  <c r="M1901" i="1" s="1"/>
  <c r="N1899" i="2"/>
  <c r="M1902" i="1" s="1"/>
  <c r="N1900" i="2"/>
  <c r="M1903" i="1" s="1"/>
  <c r="N1901" i="2"/>
  <c r="M1904" i="1" s="1"/>
  <c r="N1902" i="2"/>
  <c r="M1905" i="1" s="1"/>
  <c r="N1903" i="2"/>
  <c r="M1906" i="1" s="1"/>
  <c r="N1904" i="2"/>
  <c r="M1907" i="1" s="1"/>
  <c r="N1905" i="2"/>
  <c r="M1908" i="1" s="1"/>
  <c r="N1906" i="2"/>
  <c r="M1909" i="1" s="1"/>
  <c r="N1907" i="2"/>
  <c r="M1910" i="1" s="1"/>
  <c r="N1908" i="2"/>
  <c r="M1911" i="1" s="1"/>
  <c r="N1909" i="2"/>
  <c r="M1912" i="1" s="1"/>
  <c r="N1910" i="2"/>
  <c r="M1913" i="1" s="1"/>
  <c r="N1911" i="2"/>
  <c r="M1914" i="1" s="1"/>
  <c r="N1912" i="2"/>
  <c r="M1915" i="1" s="1"/>
  <c r="N1914" i="2"/>
  <c r="M1917" i="1" s="1"/>
  <c r="N1915" i="2"/>
  <c r="M1918" i="1" s="1"/>
  <c r="N1916" i="2"/>
  <c r="M1919" i="1" s="1"/>
  <c r="N1917" i="2"/>
  <c r="M1920" i="1" s="1"/>
  <c r="N1918" i="2"/>
  <c r="M1921" i="1" s="1"/>
  <c r="N1919" i="2"/>
  <c r="M1922" i="1" s="1"/>
  <c r="N1920" i="2"/>
  <c r="M1923" i="1" s="1"/>
  <c r="N1921" i="2"/>
  <c r="M1924" i="1" s="1"/>
  <c r="N1922" i="2"/>
  <c r="M1925" i="1" s="1"/>
  <c r="N1923" i="2"/>
  <c r="M1926" i="1" s="1"/>
  <c r="N1924" i="2"/>
  <c r="M1927" i="1" s="1"/>
  <c r="N1925" i="2"/>
  <c r="M1928" i="1" s="1"/>
  <c r="N1926" i="2"/>
  <c r="M1929" i="1" s="1"/>
  <c r="N1927" i="2"/>
  <c r="M1930" i="1" s="1"/>
  <c r="N1928" i="2"/>
  <c r="M1931" i="1" s="1"/>
  <c r="N1929" i="2"/>
  <c r="M1932" i="1" s="1"/>
  <c r="N1930" i="2"/>
  <c r="M1933" i="1" s="1"/>
  <c r="N1931" i="2"/>
  <c r="M1934" i="1" s="1"/>
  <c r="N1932" i="2"/>
  <c r="M1935" i="1" s="1"/>
  <c r="N1933" i="2"/>
  <c r="M1936" i="1" s="1"/>
  <c r="N1934" i="2"/>
  <c r="M1937" i="1" s="1"/>
  <c r="N1935" i="2"/>
  <c r="M1938" i="1" s="1"/>
  <c r="N1936" i="2"/>
  <c r="M1939" i="1" s="1"/>
  <c r="N1937" i="2"/>
  <c r="M1940" i="1" s="1"/>
  <c r="N1938" i="2"/>
  <c r="M1941" i="1" s="1"/>
  <c r="N1939" i="2"/>
  <c r="M1942" i="1" s="1"/>
  <c r="N1940" i="2"/>
  <c r="M1943" i="1" s="1"/>
  <c r="N1941" i="2"/>
  <c r="M1944" i="1" s="1"/>
  <c r="N1942" i="2"/>
  <c r="M1945" i="1" s="1"/>
  <c r="N1943" i="2"/>
  <c r="M1946" i="1" s="1"/>
  <c r="N1944" i="2"/>
  <c r="M1947" i="1" s="1"/>
  <c r="N1945" i="2"/>
  <c r="M1948" i="1" s="1"/>
  <c r="N1946" i="2"/>
  <c r="M1949" i="1" s="1"/>
  <c r="N1947" i="2"/>
  <c r="M1950" i="1" s="1"/>
  <c r="N1949" i="2"/>
  <c r="M1952" i="1" s="1"/>
  <c r="N1950" i="2"/>
  <c r="M1953" i="1" s="1"/>
  <c r="N1951" i="2"/>
  <c r="M1954" i="1" s="1"/>
  <c r="N1952" i="2"/>
  <c r="M1955" i="1" s="1"/>
  <c r="N1953" i="2"/>
  <c r="M1956" i="1" s="1"/>
  <c r="N1954" i="2"/>
  <c r="M1957" i="1" s="1"/>
  <c r="N1955" i="2"/>
  <c r="M1958" i="1" s="1"/>
  <c r="N1956" i="2"/>
  <c r="M1959" i="1" s="1"/>
  <c r="N1957" i="2"/>
  <c r="M1960" i="1" s="1"/>
  <c r="N1958" i="2"/>
  <c r="M1961" i="1" s="1"/>
  <c r="N1959" i="2"/>
  <c r="M1962" i="1" s="1"/>
  <c r="N1960" i="2"/>
  <c r="M1963" i="1" s="1"/>
  <c r="N1961" i="2"/>
  <c r="M1964" i="1" s="1"/>
  <c r="N1962" i="2"/>
  <c r="M1965" i="1" s="1"/>
  <c r="N1963" i="2"/>
  <c r="M1966" i="1" s="1"/>
  <c r="N1964" i="2"/>
  <c r="M1967" i="1" s="1"/>
  <c r="N1965" i="2"/>
  <c r="M1968" i="1" s="1"/>
  <c r="N1966" i="2"/>
  <c r="M1969" i="1" s="1"/>
  <c r="N1967" i="2"/>
  <c r="M1970" i="1" s="1"/>
  <c r="N1968" i="2"/>
  <c r="M1971" i="1" s="1"/>
  <c r="N1969" i="2"/>
  <c r="M1972" i="1" s="1"/>
  <c r="N1970" i="2"/>
  <c r="M1973" i="1" s="1"/>
  <c r="N1971" i="2"/>
  <c r="M1974" i="1" s="1"/>
  <c r="N1972" i="2"/>
  <c r="M1975" i="1" s="1"/>
  <c r="N1973" i="2"/>
  <c r="M1976" i="1" s="1"/>
  <c r="N1974" i="2"/>
  <c r="M1977" i="1" s="1"/>
  <c r="N1975" i="2"/>
  <c r="M1978" i="1" s="1"/>
  <c r="N1976" i="2"/>
  <c r="M1979" i="1" s="1"/>
  <c r="N1977" i="2"/>
  <c r="M1980" i="1" s="1"/>
  <c r="N1978" i="2"/>
  <c r="M1981" i="1" s="1"/>
  <c r="N1979" i="2"/>
  <c r="M1982" i="1" s="1"/>
  <c r="N1980" i="2"/>
  <c r="M1983" i="1" s="1"/>
  <c r="N1981" i="2"/>
  <c r="M1984" i="1" s="1"/>
  <c r="N1982" i="2"/>
  <c r="M1985" i="1" s="1"/>
  <c r="N1983" i="2"/>
  <c r="M1986" i="1" s="1"/>
  <c r="N1984" i="2"/>
  <c r="M1987" i="1" s="1"/>
  <c r="N1985" i="2"/>
  <c r="M1988" i="1" s="1"/>
  <c r="N1986" i="2"/>
  <c r="M1989" i="1" s="1"/>
  <c r="N1987" i="2"/>
  <c r="M1990" i="1" s="1"/>
  <c r="N1988" i="2"/>
  <c r="M1991" i="1" s="1"/>
  <c r="N1989" i="2"/>
  <c r="M1992" i="1" s="1"/>
  <c r="N1990" i="2"/>
  <c r="M1993" i="1" s="1"/>
  <c r="N1991" i="2"/>
  <c r="M1994" i="1" s="1"/>
  <c r="N1992" i="2"/>
  <c r="M1995" i="1" s="1"/>
  <c r="N1993" i="2"/>
  <c r="M1996" i="1" s="1"/>
  <c r="N1994" i="2"/>
  <c r="M1997" i="1" s="1"/>
  <c r="N1995" i="2"/>
  <c r="M1998" i="1" s="1"/>
  <c r="N1996" i="2"/>
  <c r="M1999" i="1" s="1"/>
  <c r="N1997" i="2"/>
  <c r="M2000" i="1" s="1"/>
  <c r="N1998" i="2"/>
  <c r="M2001" i="1" s="1"/>
  <c r="N1999" i="2"/>
  <c r="M2002" i="1" s="1"/>
  <c r="N2000" i="2"/>
  <c r="M2003" i="1" s="1"/>
  <c r="N2001" i="2"/>
  <c r="M2004" i="1" s="1"/>
  <c r="N2002" i="2"/>
  <c r="M2005" i="1" s="1"/>
  <c r="N2003" i="2"/>
  <c r="M2006" i="1" s="1"/>
  <c r="N2004" i="2"/>
  <c r="M2007" i="1" s="1"/>
  <c r="N2005" i="2"/>
  <c r="M2008" i="1" s="1"/>
  <c r="N2006" i="2"/>
  <c r="M2009" i="1" s="1"/>
  <c r="N2007" i="2"/>
  <c r="M2010" i="1" s="1"/>
  <c r="N2008" i="2"/>
  <c r="M2011" i="1" s="1"/>
  <c r="N2009" i="2"/>
  <c r="M2012" i="1" s="1"/>
  <c r="N2010" i="2"/>
  <c r="M2013" i="1" s="1"/>
  <c r="N2011" i="2"/>
  <c r="M2014" i="1" s="1"/>
  <c r="N2012" i="2"/>
  <c r="M2015" i="1" s="1"/>
  <c r="N2013" i="2"/>
  <c r="M2016" i="1" s="1"/>
  <c r="N2014" i="2"/>
  <c r="M2017" i="1" s="1"/>
  <c r="N2015" i="2"/>
  <c r="M2018" i="1" s="1"/>
  <c r="N2016" i="2"/>
  <c r="M2019" i="1" s="1"/>
  <c r="N2017" i="2"/>
  <c r="M2020" i="1" s="1"/>
  <c r="N2018" i="2"/>
  <c r="M2021" i="1" s="1"/>
  <c r="N2019" i="2"/>
  <c r="M2022" i="1" s="1"/>
  <c r="N2020" i="2"/>
  <c r="M2023" i="1" s="1"/>
  <c r="N2021" i="2"/>
  <c r="M2024" i="1" s="1"/>
  <c r="N2022" i="2"/>
  <c r="M2025" i="1" s="1"/>
  <c r="N2023" i="2"/>
  <c r="M2026" i="1" s="1"/>
  <c r="N2024" i="2"/>
  <c r="M2027" i="1" s="1"/>
  <c r="N2025" i="2"/>
  <c r="M2028" i="1" s="1"/>
  <c r="N2026" i="2"/>
  <c r="M2029" i="1" s="1"/>
  <c r="N2027" i="2"/>
  <c r="M2030" i="1" s="1"/>
  <c r="N2028" i="2"/>
  <c r="M2031" i="1" s="1"/>
  <c r="N2029" i="2"/>
  <c r="M2032" i="1" s="1"/>
  <c r="N2030" i="2"/>
  <c r="M2033" i="1" s="1"/>
  <c r="N2031" i="2"/>
  <c r="M2034" i="1" s="1"/>
  <c r="N2032" i="2"/>
  <c r="M2035" i="1" s="1"/>
  <c r="N2033" i="2"/>
  <c r="M2036" i="1" s="1"/>
  <c r="N2034" i="2"/>
  <c r="M2037" i="1" s="1"/>
  <c r="N2035" i="2"/>
  <c r="M2038" i="1" s="1"/>
  <c r="N2037" i="2"/>
  <c r="M2040" i="1" s="1"/>
  <c r="N2038" i="2"/>
  <c r="M2041" i="1" s="1"/>
  <c r="N2039" i="2"/>
  <c r="M2042" i="1" s="1"/>
  <c r="N2040" i="2"/>
  <c r="M2043" i="1" s="1"/>
  <c r="N2041" i="2"/>
  <c r="M2044" i="1" s="1"/>
  <c r="N2042" i="2"/>
  <c r="M2045" i="1" s="1"/>
  <c r="N2043" i="2"/>
  <c r="M2046" i="1" s="1"/>
  <c r="N2045" i="2"/>
  <c r="M2048" i="1" s="1"/>
  <c r="N2046" i="2"/>
  <c r="M2049" i="1" s="1"/>
  <c r="N2047" i="2"/>
  <c r="M2050" i="1" s="1"/>
  <c r="N2048" i="2"/>
  <c r="M2051" i="1" s="1"/>
  <c r="N2049" i="2"/>
  <c r="M2052" i="1" s="1"/>
  <c r="N2050" i="2"/>
  <c r="M2053" i="1" s="1"/>
  <c r="N2051" i="2"/>
  <c r="M2054" i="1" s="1"/>
  <c r="N2052" i="2"/>
  <c r="M2055" i="1" s="1"/>
  <c r="N2053" i="2"/>
  <c r="M2056" i="1" s="1"/>
  <c r="N2054" i="2"/>
  <c r="M2057" i="1" s="1"/>
  <c r="N2055" i="2"/>
  <c r="M2058" i="1" s="1"/>
  <c r="N2056" i="2"/>
  <c r="M2059" i="1" s="1"/>
  <c r="N2057" i="2"/>
  <c r="M2060" i="1" s="1"/>
  <c r="N2058" i="2"/>
  <c r="M2061" i="1" s="1"/>
  <c r="N2059" i="2"/>
  <c r="M2062" i="1" s="1"/>
  <c r="N2060" i="2"/>
  <c r="M2063" i="1" s="1"/>
  <c r="N2061" i="2"/>
  <c r="M2064" i="1" s="1"/>
  <c r="N2062" i="2"/>
  <c r="M2065" i="1" s="1"/>
  <c r="N2063" i="2"/>
  <c r="M2066" i="1" s="1"/>
  <c r="N2064" i="2"/>
  <c r="M2067" i="1" s="1"/>
  <c r="N2065" i="2"/>
  <c r="M2068" i="1" s="1"/>
  <c r="N2066" i="2"/>
  <c r="M2069" i="1" s="1"/>
  <c r="N2067" i="2"/>
  <c r="M2070" i="1" s="1"/>
  <c r="N2068" i="2"/>
  <c r="M2071" i="1" s="1"/>
  <c r="N2069" i="2"/>
  <c r="M2072" i="1" s="1"/>
  <c r="N2070" i="2"/>
  <c r="M2073" i="1" s="1"/>
  <c r="N2071" i="2"/>
  <c r="M2074" i="1" s="1"/>
  <c r="N2072" i="2"/>
  <c r="M2075" i="1" s="1"/>
  <c r="N2073" i="2"/>
  <c r="M2076" i="1" s="1"/>
  <c r="N2074" i="2"/>
  <c r="M2077" i="1" s="1"/>
  <c r="N2075" i="2"/>
  <c r="M2078" i="1" s="1"/>
  <c r="N2076" i="2"/>
  <c r="M2079" i="1" s="1"/>
  <c r="N2077" i="2"/>
  <c r="M2080" i="1" s="1"/>
  <c r="N2078" i="2"/>
  <c r="M2081" i="1" s="1"/>
  <c r="N2079" i="2"/>
  <c r="M2082" i="1" s="1"/>
  <c r="N2080" i="2"/>
  <c r="M2083" i="1" s="1"/>
  <c r="N2081" i="2"/>
  <c r="M2084" i="1" s="1"/>
  <c r="N2082" i="2"/>
  <c r="M2085" i="1" s="1"/>
  <c r="N2083" i="2"/>
  <c r="M2086" i="1" s="1"/>
  <c r="N2084" i="2"/>
  <c r="M2087" i="1" s="1"/>
  <c r="N2085" i="2"/>
  <c r="M2088" i="1" s="1"/>
  <c r="N2086" i="2"/>
  <c r="M2089" i="1" s="1"/>
  <c r="N2087" i="2"/>
  <c r="M2090" i="1" s="1"/>
  <c r="N2088" i="2"/>
  <c r="M2091" i="1" s="1"/>
  <c r="N2089" i="2"/>
  <c r="M2092" i="1" s="1"/>
  <c r="N2090" i="2"/>
  <c r="M2093" i="1" s="1"/>
  <c r="N2091" i="2"/>
  <c r="M2094" i="1" s="1"/>
  <c r="N2092" i="2"/>
  <c r="M2095" i="1" s="1"/>
  <c r="N2093" i="2"/>
  <c r="M2096" i="1" s="1"/>
  <c r="N2094" i="2"/>
  <c r="M2097" i="1" s="1"/>
  <c r="N2095" i="2"/>
  <c r="M2098" i="1" s="1"/>
  <c r="N2096" i="2"/>
  <c r="M2099" i="1" s="1"/>
  <c r="N2097" i="2"/>
  <c r="M2100" i="1" s="1"/>
  <c r="N2099" i="2"/>
  <c r="M2102" i="1" s="1"/>
  <c r="N2100" i="2"/>
  <c r="M2103" i="1" s="1"/>
  <c r="N2101" i="2"/>
  <c r="M2104" i="1" s="1"/>
  <c r="N2102" i="2"/>
  <c r="M2105" i="1" s="1"/>
  <c r="N2103" i="2"/>
  <c r="M2106" i="1" s="1"/>
  <c r="N2104" i="2"/>
  <c r="M2107" i="1" s="1"/>
  <c r="N2105" i="2"/>
  <c r="M2108" i="1" s="1"/>
  <c r="N2106" i="2"/>
  <c r="M2109" i="1" s="1"/>
  <c r="N2107" i="2"/>
  <c r="M2110" i="1" s="1"/>
  <c r="N2108" i="2"/>
  <c r="M2111" i="1" s="1"/>
  <c r="N2109" i="2"/>
  <c r="M2112" i="1" s="1"/>
  <c r="N2110" i="2"/>
  <c r="M2113" i="1" s="1"/>
  <c r="N2111" i="2"/>
  <c r="M2114" i="1" s="1"/>
  <c r="N2112" i="2"/>
  <c r="M2115" i="1" s="1"/>
  <c r="N2113" i="2"/>
  <c r="M2116" i="1" s="1"/>
  <c r="N2114" i="2"/>
  <c r="M2117" i="1" s="1"/>
  <c r="N2116" i="2"/>
  <c r="M2119" i="1" s="1"/>
  <c r="N2117" i="2"/>
  <c r="M2120" i="1" s="1"/>
  <c r="N2118" i="2"/>
  <c r="M2121" i="1" s="1"/>
  <c r="N2119" i="2"/>
  <c r="M2122" i="1" s="1"/>
  <c r="N2120" i="2"/>
  <c r="M2123" i="1" s="1"/>
  <c r="N2121" i="2"/>
  <c r="M2124" i="1" s="1"/>
  <c r="N2122" i="2"/>
  <c r="M2125" i="1" s="1"/>
  <c r="N2123" i="2"/>
  <c r="M2126" i="1" s="1"/>
  <c r="N2124" i="2"/>
  <c r="M2127" i="1" s="1"/>
  <c r="N2125" i="2"/>
  <c r="M2128" i="1" s="1"/>
  <c r="N2126" i="2"/>
  <c r="M2129" i="1" s="1"/>
  <c r="N2127" i="2"/>
  <c r="M2130" i="1" s="1"/>
  <c r="N2128" i="2"/>
  <c r="M2131" i="1" s="1"/>
  <c r="N2129" i="2"/>
  <c r="M2132" i="1" s="1"/>
  <c r="N2130" i="2"/>
  <c r="M2133" i="1" s="1"/>
  <c r="N2131" i="2"/>
  <c r="M2134" i="1" s="1"/>
  <c r="N2132" i="2"/>
  <c r="M2135" i="1" s="1"/>
  <c r="N2133" i="2"/>
  <c r="M2136" i="1" s="1"/>
  <c r="N2134" i="2"/>
  <c r="M2137" i="1" s="1"/>
  <c r="N2135" i="2"/>
  <c r="M2138" i="1" s="1"/>
  <c r="N2136" i="2"/>
  <c r="M2139" i="1" s="1"/>
  <c r="N2137" i="2"/>
  <c r="M2140" i="1" s="1"/>
  <c r="N2138" i="2"/>
  <c r="M2141" i="1" s="1"/>
  <c r="N2139" i="2"/>
  <c r="M2142" i="1" s="1"/>
  <c r="N2140" i="2"/>
  <c r="M2143" i="1" s="1"/>
  <c r="N2141" i="2"/>
  <c r="M2144" i="1" s="1"/>
  <c r="N2142" i="2"/>
  <c r="M2145" i="1" s="1"/>
  <c r="N2143" i="2"/>
  <c r="M2146" i="1" s="1"/>
  <c r="N2144" i="2"/>
  <c r="M2147" i="1" s="1"/>
  <c r="N2145" i="2"/>
  <c r="M2148" i="1" s="1"/>
  <c r="N2146" i="2"/>
  <c r="M2149" i="1" s="1"/>
  <c r="N2147" i="2"/>
  <c r="M2150" i="1" s="1"/>
  <c r="N2148" i="2"/>
  <c r="M2151" i="1" s="1"/>
  <c r="N2151" i="2"/>
  <c r="M2154" i="1" s="1"/>
  <c r="N2152" i="2"/>
  <c r="M2155" i="1" s="1"/>
  <c r="N2153" i="2"/>
  <c r="M2156" i="1" s="1"/>
  <c r="N2154" i="2"/>
  <c r="M2157" i="1" s="1"/>
  <c r="N2155" i="2"/>
  <c r="M2158" i="1" s="1"/>
  <c r="N2156" i="2"/>
  <c r="M2159" i="1" s="1"/>
  <c r="N2157" i="2"/>
  <c r="M2160" i="1" s="1"/>
  <c r="N2158" i="2"/>
  <c r="M2161" i="1" s="1"/>
  <c r="N2159" i="2"/>
  <c r="M2162" i="1" s="1"/>
  <c r="N2160" i="2"/>
  <c r="M2163" i="1" s="1"/>
  <c r="N2161" i="2"/>
  <c r="M2164" i="1" s="1"/>
  <c r="N2162" i="2"/>
  <c r="M2165" i="1" s="1"/>
  <c r="N2163" i="2"/>
  <c r="M2166" i="1" s="1"/>
  <c r="N2164" i="2"/>
  <c r="M2167" i="1" s="1"/>
  <c r="N2165" i="2"/>
  <c r="M2168" i="1" s="1"/>
  <c r="N2166" i="2"/>
  <c r="M2169" i="1" s="1"/>
  <c r="N2167" i="2"/>
  <c r="M2170" i="1" s="1"/>
  <c r="N2168" i="2"/>
  <c r="M2171" i="1" s="1"/>
  <c r="N2169" i="2"/>
  <c r="M2172" i="1" s="1"/>
  <c r="N2170" i="2"/>
  <c r="M2173" i="1" s="1"/>
  <c r="N2171" i="2"/>
  <c r="M2174" i="1" s="1"/>
  <c r="N2172" i="2"/>
  <c r="M2175" i="1" s="1"/>
  <c r="N2173" i="2"/>
  <c r="M2176" i="1" s="1"/>
  <c r="N2174" i="2"/>
  <c r="M2177" i="1" s="1"/>
  <c r="N2175" i="2"/>
  <c r="M2178" i="1" s="1"/>
  <c r="N2176" i="2"/>
  <c r="M2179" i="1" s="1"/>
  <c r="N2177" i="2"/>
  <c r="M2180" i="1" s="1"/>
  <c r="N2178" i="2"/>
  <c r="M2181" i="1" s="1"/>
  <c r="N2179" i="2"/>
  <c r="M2182" i="1" s="1"/>
  <c r="N2180" i="2"/>
  <c r="M2183" i="1" s="1"/>
  <c r="N2181" i="2"/>
  <c r="M2184" i="1" s="1"/>
  <c r="N2182" i="2"/>
  <c r="M2185" i="1" s="1"/>
  <c r="N2183" i="2"/>
  <c r="M2186" i="1" s="1"/>
  <c r="N2184" i="2"/>
  <c r="M2187" i="1" s="1"/>
  <c r="N2185" i="2"/>
  <c r="M2188" i="1" s="1"/>
  <c r="N2186" i="2"/>
  <c r="M2189" i="1" s="1"/>
  <c r="N2187" i="2"/>
  <c r="M2190" i="1" s="1"/>
  <c r="N2188" i="2"/>
  <c r="M2191" i="1" s="1"/>
  <c r="N2189" i="2"/>
  <c r="M2192" i="1" s="1"/>
  <c r="N2191" i="2"/>
  <c r="M2194" i="1" s="1"/>
  <c r="N2192" i="2"/>
  <c r="M2195" i="1" s="1"/>
  <c r="N2193" i="2"/>
  <c r="M2196" i="1" s="1"/>
  <c r="N2194" i="2"/>
  <c r="M2197" i="1" s="1"/>
  <c r="N2195" i="2"/>
  <c r="M2198" i="1" s="1"/>
  <c r="N2196" i="2"/>
  <c r="M2199" i="1" s="1"/>
  <c r="N2197" i="2"/>
  <c r="M2200" i="1" s="1"/>
  <c r="N2198" i="2"/>
  <c r="M2201" i="1" s="1"/>
  <c r="N2199" i="2"/>
  <c r="M2202" i="1" s="1"/>
  <c r="N2200" i="2"/>
  <c r="M2203" i="1" s="1"/>
  <c r="N2201" i="2"/>
  <c r="M2204" i="1" s="1"/>
  <c r="N2202" i="2"/>
  <c r="M2205" i="1" s="1"/>
  <c r="N2203" i="2"/>
  <c r="M2206" i="1" s="1"/>
  <c r="N2204" i="2"/>
  <c r="M2207" i="1" s="1"/>
  <c r="N2205" i="2"/>
  <c r="M2208" i="1" s="1"/>
  <c r="N2206" i="2"/>
  <c r="M2209" i="1" s="1"/>
  <c r="N2207" i="2"/>
  <c r="M2210" i="1" s="1"/>
  <c r="N2208" i="2"/>
  <c r="M2211" i="1" s="1"/>
  <c r="N2209" i="2"/>
  <c r="M2212" i="1" s="1"/>
  <c r="N2210" i="2"/>
  <c r="M2213" i="1" s="1"/>
  <c r="N2211" i="2"/>
  <c r="M2214" i="1" s="1"/>
  <c r="N2212" i="2"/>
  <c r="M2215" i="1" s="1"/>
  <c r="N2213" i="2"/>
  <c r="M2216" i="1" s="1"/>
  <c r="N2214" i="2"/>
  <c r="M2217" i="1" s="1"/>
  <c r="N2215" i="2"/>
  <c r="M2218" i="1" s="1"/>
  <c r="N2216" i="2"/>
  <c r="M2219" i="1" s="1"/>
  <c r="N2217" i="2"/>
  <c r="M2220" i="1" s="1"/>
  <c r="N2218" i="2"/>
  <c r="M2221" i="1" s="1"/>
  <c r="N2219" i="2"/>
  <c r="M2222" i="1" s="1"/>
  <c r="N2220" i="2"/>
  <c r="M2223" i="1" s="1"/>
  <c r="N2221" i="2"/>
  <c r="M2224" i="1" s="1"/>
  <c r="N2222" i="2"/>
  <c r="M2225" i="1" s="1"/>
  <c r="N2223" i="2"/>
  <c r="M2226" i="1" s="1"/>
  <c r="N2224" i="2"/>
  <c r="M2227" i="1" s="1"/>
  <c r="N2225" i="2"/>
  <c r="M2228" i="1" s="1"/>
  <c r="N2226" i="2"/>
  <c r="M2229" i="1" s="1"/>
  <c r="N2227" i="2"/>
  <c r="M2230" i="1" s="1"/>
  <c r="N2228" i="2"/>
  <c r="M2231" i="1" s="1"/>
  <c r="N2229" i="2"/>
  <c r="M2232" i="1" s="1"/>
  <c r="N2230" i="2"/>
  <c r="M2233" i="1" s="1"/>
  <c r="N2232" i="2"/>
  <c r="M2235" i="1" s="1"/>
  <c r="N2233" i="2"/>
  <c r="M2236" i="1" s="1"/>
  <c r="N2234" i="2"/>
  <c r="M2237" i="1" s="1"/>
  <c r="N2235" i="2"/>
  <c r="M2238" i="1" s="1"/>
  <c r="N2236" i="2"/>
  <c r="M2239" i="1" s="1"/>
  <c r="N2237" i="2"/>
  <c r="M2240" i="1" s="1"/>
  <c r="N2238" i="2"/>
  <c r="M2241" i="1" s="1"/>
  <c r="N2239" i="2"/>
  <c r="M2242" i="1" s="1"/>
  <c r="N2240" i="2"/>
  <c r="M2243" i="1" s="1"/>
  <c r="N2241" i="2"/>
  <c r="M2244" i="1" s="1"/>
  <c r="N2242" i="2"/>
  <c r="M2245" i="1" s="1"/>
  <c r="N2243" i="2"/>
  <c r="M2246" i="1" s="1"/>
  <c r="N2244" i="2"/>
  <c r="M2247" i="1" s="1"/>
  <c r="N2245" i="2"/>
  <c r="M2248" i="1" s="1"/>
  <c r="N2246" i="2"/>
  <c r="M2249" i="1" s="1"/>
  <c r="N2247" i="2"/>
  <c r="M2250" i="1" s="1"/>
  <c r="N2248" i="2"/>
  <c r="M2251" i="1" s="1"/>
  <c r="N2249" i="2"/>
  <c r="M2252" i="1" s="1"/>
  <c r="N2250" i="2"/>
  <c r="M2253" i="1" s="1"/>
  <c r="N2251" i="2"/>
  <c r="M2254" i="1" s="1"/>
  <c r="N2252" i="2"/>
  <c r="M2255" i="1" s="1"/>
  <c r="N2253" i="2"/>
  <c r="M2256" i="1" s="1"/>
  <c r="N2254" i="2"/>
  <c r="M2257" i="1" s="1"/>
  <c r="N2255" i="2"/>
  <c r="M2258" i="1" s="1"/>
  <c r="N2256" i="2"/>
  <c r="M2259" i="1" s="1"/>
  <c r="N2257" i="2"/>
  <c r="M2260" i="1" s="1"/>
  <c r="N2258" i="2"/>
  <c r="M2261" i="1" s="1"/>
  <c r="N2259" i="2"/>
  <c r="M2262" i="1" s="1"/>
  <c r="N2260" i="2"/>
  <c r="M2263" i="1" s="1"/>
  <c r="N2261" i="2"/>
  <c r="M2264" i="1" s="1"/>
  <c r="N2262" i="2"/>
  <c r="M2265" i="1" s="1"/>
  <c r="N2263" i="2"/>
  <c r="M2266" i="1" s="1"/>
  <c r="N2264" i="2"/>
  <c r="M2267" i="1" s="1"/>
  <c r="N2265" i="2"/>
  <c r="M2268" i="1" s="1"/>
  <c r="N2266" i="2"/>
  <c r="M2269" i="1" s="1"/>
  <c r="N2267" i="2"/>
  <c r="M2270" i="1" s="1"/>
  <c r="N2268" i="2"/>
  <c r="M2271" i="1" s="1"/>
  <c r="N2269" i="2"/>
  <c r="M2272" i="1" s="1"/>
  <c r="N2270" i="2"/>
  <c r="M2273" i="1" s="1"/>
  <c r="N2271" i="2"/>
  <c r="M2274" i="1" s="1"/>
  <c r="N2272" i="2"/>
  <c r="M2275" i="1" s="1"/>
  <c r="N2273" i="2"/>
  <c r="M2276" i="1" s="1"/>
  <c r="S2047" i="1" l="1"/>
  <c r="AB2047" i="1"/>
  <c r="AB1458" i="1"/>
  <c r="S1458" i="1"/>
  <c r="S1366" i="1"/>
  <c r="AB1366" i="1"/>
  <c r="AB559" i="1"/>
  <c r="S559" i="1"/>
  <c r="S485" i="1"/>
  <c r="AB485" i="1"/>
  <c r="AB2193" i="1"/>
  <c r="S2193" i="1"/>
  <c r="S2101" i="1"/>
  <c r="AB2101" i="1"/>
  <c r="AB1225" i="1"/>
  <c r="S1225" i="1"/>
  <c r="AB1769" i="1"/>
  <c r="S1769" i="1"/>
  <c r="Q2265" i="1"/>
  <c r="R2265" i="1" s="1"/>
  <c r="L2265" i="1"/>
  <c r="K2265" i="1" s="1"/>
  <c r="AA2265" i="1"/>
  <c r="Q2249" i="1"/>
  <c r="L2249" i="1"/>
  <c r="K2249" i="1" s="1"/>
  <c r="R2249" i="1"/>
  <c r="AA2249" i="1"/>
  <c r="AA2232" i="1"/>
  <c r="L2232" i="1"/>
  <c r="K2232" i="1" s="1"/>
  <c r="Q2232" i="1"/>
  <c r="R2232" i="1" s="1"/>
  <c r="L2220" i="1"/>
  <c r="K2220" i="1" s="1"/>
  <c r="Q2220" i="1"/>
  <c r="R2220" i="1" s="1"/>
  <c r="AA2220" i="1"/>
  <c r="AA2276" i="1"/>
  <c r="Q2276" i="1"/>
  <c r="R2276" i="1" s="1"/>
  <c r="L2276" i="1"/>
  <c r="K2276" i="1" s="1"/>
  <c r="AA2272" i="1"/>
  <c r="L2272" i="1"/>
  <c r="K2272" i="1" s="1"/>
  <c r="Q2272" i="1"/>
  <c r="R2272" i="1" s="1"/>
  <c r="AA2268" i="1"/>
  <c r="L2268" i="1"/>
  <c r="K2268" i="1" s="1"/>
  <c r="Q2268" i="1"/>
  <c r="R2268" i="1" s="1"/>
  <c r="AA2264" i="1"/>
  <c r="L2264" i="1"/>
  <c r="K2264" i="1" s="1"/>
  <c r="Q2264" i="1"/>
  <c r="R2264" i="1" s="1"/>
  <c r="AA2260" i="1"/>
  <c r="L2260" i="1"/>
  <c r="K2260" i="1" s="1"/>
  <c r="Q2260" i="1"/>
  <c r="R2260" i="1" s="1"/>
  <c r="AA2256" i="1"/>
  <c r="L2256" i="1"/>
  <c r="K2256" i="1" s="1"/>
  <c r="Q2256" i="1"/>
  <c r="R2256" i="1" s="1"/>
  <c r="AA2252" i="1"/>
  <c r="L2252" i="1"/>
  <c r="K2252" i="1" s="1"/>
  <c r="Q2252" i="1"/>
  <c r="R2252" i="1" s="1"/>
  <c r="AA2248" i="1"/>
  <c r="L2248" i="1"/>
  <c r="K2248" i="1" s="1"/>
  <c r="Q2248" i="1"/>
  <c r="R2248" i="1" s="1"/>
  <c r="AA2244" i="1"/>
  <c r="L2244" i="1"/>
  <c r="K2244" i="1" s="1"/>
  <c r="Q2244" i="1"/>
  <c r="R2244" i="1" s="1"/>
  <c r="AA2240" i="1"/>
  <c r="L2240" i="1"/>
  <c r="K2240" i="1" s="1"/>
  <c r="Q2240" i="1"/>
  <c r="R2240" i="1" s="1"/>
  <c r="AA2236" i="1"/>
  <c r="L2236" i="1"/>
  <c r="K2236" i="1" s="1"/>
  <c r="Q2236" i="1"/>
  <c r="R2236" i="1" s="1"/>
  <c r="Q2231" i="1"/>
  <c r="L2231" i="1"/>
  <c r="K2231" i="1" s="1"/>
  <c r="AA2231" i="1"/>
  <c r="R2231" i="1"/>
  <c r="Q2227" i="1"/>
  <c r="R2227" i="1"/>
  <c r="L2227" i="1"/>
  <c r="K2227" i="1" s="1"/>
  <c r="AA2227" i="1"/>
  <c r="Q2223" i="1"/>
  <c r="L2223" i="1"/>
  <c r="K2223" i="1" s="1"/>
  <c r="R2223" i="1"/>
  <c r="AA2223" i="1"/>
  <c r="Q2219" i="1"/>
  <c r="AA2219" i="1"/>
  <c r="L2219" i="1"/>
  <c r="K2219" i="1" s="1"/>
  <c r="R2219" i="1"/>
  <c r="Q2215" i="1"/>
  <c r="R2215" i="1" s="1"/>
  <c r="AA2215" i="1"/>
  <c r="L2215" i="1"/>
  <c r="K2215" i="1" s="1"/>
  <c r="Q2211" i="1"/>
  <c r="R2211" i="1" s="1"/>
  <c r="L2211" i="1"/>
  <c r="K2211" i="1" s="1"/>
  <c r="AA2211" i="1"/>
  <c r="Q2207" i="1"/>
  <c r="R2207" i="1" s="1"/>
  <c r="L2207" i="1"/>
  <c r="K2207" i="1" s="1"/>
  <c r="AA2207" i="1"/>
  <c r="Q2203" i="1"/>
  <c r="R2203" i="1" s="1"/>
  <c r="L2203" i="1"/>
  <c r="K2203" i="1" s="1"/>
  <c r="AA2203" i="1"/>
  <c r="AA2199" i="1"/>
  <c r="Q2199" i="1"/>
  <c r="R2199" i="1" s="1"/>
  <c r="L2199" i="1"/>
  <c r="K2199" i="1" s="1"/>
  <c r="Q2195" i="1"/>
  <c r="R2195" i="1"/>
  <c r="AA2195" i="1"/>
  <c r="L2195" i="1"/>
  <c r="K2195" i="1" s="1"/>
  <c r="L2190" i="1"/>
  <c r="K2190" i="1" s="1"/>
  <c r="Q2190" i="1"/>
  <c r="R2190" i="1" s="1"/>
  <c r="AA2190" i="1"/>
  <c r="L2186" i="1"/>
  <c r="K2186" i="1" s="1"/>
  <c r="AA2186" i="1"/>
  <c r="Q2186" i="1"/>
  <c r="R2186" i="1" s="1"/>
  <c r="AA2182" i="1"/>
  <c r="L2182" i="1"/>
  <c r="K2182" i="1" s="1"/>
  <c r="Q2182" i="1"/>
  <c r="R2182" i="1" s="1"/>
  <c r="AA2178" i="1"/>
  <c r="L2178" i="1"/>
  <c r="K2178" i="1" s="1"/>
  <c r="Q2178" i="1"/>
  <c r="R2178" i="1" s="1"/>
  <c r="L2174" i="1"/>
  <c r="K2174" i="1" s="1"/>
  <c r="Q2174" i="1"/>
  <c r="R2174" i="1" s="1"/>
  <c r="AA2174" i="1"/>
  <c r="L2170" i="1"/>
  <c r="K2170" i="1" s="1"/>
  <c r="Q2170" i="1"/>
  <c r="R2170" i="1" s="1"/>
  <c r="AA2170" i="1"/>
  <c r="L2166" i="1"/>
  <c r="K2166" i="1" s="1"/>
  <c r="AA2166" i="1"/>
  <c r="Q2166" i="1"/>
  <c r="R2166" i="1" s="1"/>
  <c r="L2162" i="1"/>
  <c r="K2162" i="1" s="1"/>
  <c r="AA2162" i="1"/>
  <c r="Q2162" i="1"/>
  <c r="R2162" i="1" s="1"/>
  <c r="L2158" i="1"/>
  <c r="K2158" i="1" s="1"/>
  <c r="AA2158" i="1"/>
  <c r="Q2158" i="1"/>
  <c r="R2158" i="1" s="1"/>
  <c r="L2154" i="1"/>
  <c r="K2154" i="1" s="1"/>
  <c r="AA2154" i="1"/>
  <c r="Q2154" i="1"/>
  <c r="R2154" i="1" s="1"/>
  <c r="L2148" i="1"/>
  <c r="K2148" i="1" s="1"/>
  <c r="AA2148" i="1"/>
  <c r="Q2148" i="1"/>
  <c r="R2148" i="1" s="1"/>
  <c r="L2144" i="1"/>
  <c r="K2144" i="1" s="1"/>
  <c r="AA2144" i="1"/>
  <c r="Q2144" i="1"/>
  <c r="R2144" i="1" s="1"/>
  <c r="L2140" i="1"/>
  <c r="K2140" i="1" s="1"/>
  <c r="AA2140" i="1"/>
  <c r="Q2140" i="1"/>
  <c r="R2140" i="1" s="1"/>
  <c r="L2136" i="1"/>
  <c r="K2136" i="1" s="1"/>
  <c r="AA2136" i="1"/>
  <c r="Q2136" i="1"/>
  <c r="R2136" i="1" s="1"/>
  <c r="L2132" i="1"/>
  <c r="K2132" i="1" s="1"/>
  <c r="AA2132" i="1"/>
  <c r="Q2132" i="1"/>
  <c r="R2132" i="1" s="1"/>
  <c r="L2128" i="1"/>
  <c r="K2128" i="1" s="1"/>
  <c r="AA2128" i="1"/>
  <c r="Q2128" i="1"/>
  <c r="R2128" i="1" s="1"/>
  <c r="L2124" i="1"/>
  <c r="K2124" i="1" s="1"/>
  <c r="AA2124" i="1"/>
  <c r="Q2124" i="1"/>
  <c r="R2124" i="1" s="1"/>
  <c r="Q2115" i="1"/>
  <c r="L2115" i="1"/>
  <c r="K2115" i="1" s="1"/>
  <c r="R2115" i="1"/>
  <c r="AA2115" i="1"/>
  <c r="Q2111" i="1"/>
  <c r="L2111" i="1"/>
  <c r="K2111" i="1" s="1"/>
  <c r="R2111" i="1"/>
  <c r="AA2111" i="1"/>
  <c r="L2107" i="1"/>
  <c r="K2107" i="1" s="1"/>
  <c r="AA2107" i="1"/>
  <c r="Q2107" i="1"/>
  <c r="R2107" i="1" s="1"/>
  <c r="Q2103" i="1"/>
  <c r="R2103" i="1" s="1"/>
  <c r="L2103" i="1"/>
  <c r="K2103" i="1" s="1"/>
  <c r="AA2103" i="1"/>
  <c r="L2098" i="1"/>
  <c r="K2098" i="1" s="1"/>
  <c r="AA2098" i="1"/>
  <c r="Q2098" i="1"/>
  <c r="R2098" i="1" s="1"/>
  <c r="Q2090" i="1"/>
  <c r="R2090" i="1" s="1"/>
  <c r="AA2090" i="1"/>
  <c r="L2090" i="1"/>
  <c r="K2090" i="1" s="1"/>
  <c r="AA2086" i="1"/>
  <c r="L2086" i="1"/>
  <c r="K2086" i="1" s="1"/>
  <c r="Q2086" i="1"/>
  <c r="R2086" i="1" s="1"/>
  <c r="Q2082" i="1"/>
  <c r="R2082" i="1" s="1"/>
  <c r="AA2082" i="1"/>
  <c r="L2082" i="1"/>
  <c r="K2082" i="1" s="1"/>
  <c r="AA2078" i="1"/>
  <c r="Q2078" i="1"/>
  <c r="R2078" i="1" s="1"/>
  <c r="L2078" i="1"/>
  <c r="K2078" i="1" s="1"/>
  <c r="Q2074" i="1"/>
  <c r="AA2074" i="1"/>
  <c r="R2074" i="1"/>
  <c r="L2074" i="1"/>
  <c r="K2074" i="1" s="1"/>
  <c r="AA2070" i="1"/>
  <c r="Q2070" i="1"/>
  <c r="L2070" i="1"/>
  <c r="K2070" i="1" s="1"/>
  <c r="R2070" i="1"/>
  <c r="Q2066" i="1"/>
  <c r="AA2066" i="1"/>
  <c r="L2066" i="1"/>
  <c r="K2066" i="1" s="1"/>
  <c r="R2066" i="1"/>
  <c r="L2062" i="1"/>
  <c r="K2062" i="1" s="1"/>
  <c r="AA2062" i="1"/>
  <c r="Q2062" i="1"/>
  <c r="R2062" i="1"/>
  <c r="L2058" i="1"/>
  <c r="K2058" i="1" s="1"/>
  <c r="AA2058" i="1"/>
  <c r="Q2058" i="1"/>
  <c r="R2058" i="1"/>
  <c r="AA2054" i="1"/>
  <c r="Q2054" i="1"/>
  <c r="R2054" i="1" s="1"/>
  <c r="L2054" i="1"/>
  <c r="K2054" i="1" s="1"/>
  <c r="AA2050" i="1"/>
  <c r="Q2050" i="1"/>
  <c r="R2050" i="1" s="1"/>
  <c r="L2050" i="1"/>
  <c r="K2050" i="1" s="1"/>
  <c r="L2045" i="1"/>
  <c r="K2045" i="1" s="1"/>
  <c r="AA2045" i="1"/>
  <c r="Q2045" i="1"/>
  <c r="R2045" i="1" s="1"/>
  <c r="L2041" i="1"/>
  <c r="K2041" i="1" s="1"/>
  <c r="AA2041" i="1"/>
  <c r="Q2041" i="1"/>
  <c r="R2041" i="1" s="1"/>
  <c r="L2036" i="1"/>
  <c r="K2036" i="1" s="1"/>
  <c r="AA2036" i="1"/>
  <c r="Q2036" i="1"/>
  <c r="R2036" i="1" s="1"/>
  <c r="L2032" i="1"/>
  <c r="K2032" i="1" s="1"/>
  <c r="Q2032" i="1"/>
  <c r="R2032" i="1" s="1"/>
  <c r="AA2032" i="1"/>
  <c r="L2028" i="1"/>
  <c r="K2028" i="1" s="1"/>
  <c r="AA2028" i="1"/>
  <c r="Q2028" i="1"/>
  <c r="R2028" i="1" s="1"/>
  <c r="L2024" i="1"/>
  <c r="K2024" i="1" s="1"/>
  <c r="AA2024" i="1"/>
  <c r="Q2024" i="1"/>
  <c r="R2024" i="1" s="1"/>
  <c r="L2020" i="1"/>
  <c r="K2020" i="1" s="1"/>
  <c r="AA2020" i="1"/>
  <c r="Q2020" i="1"/>
  <c r="R2020" i="1" s="1"/>
  <c r="L2016" i="1"/>
  <c r="K2016" i="1" s="1"/>
  <c r="Q2016" i="1"/>
  <c r="R2016" i="1" s="1"/>
  <c r="AA2016" i="1"/>
  <c r="L2012" i="1"/>
  <c r="K2012" i="1" s="1"/>
  <c r="AA2012" i="1"/>
  <c r="Q2012" i="1"/>
  <c r="R2012" i="1" s="1"/>
  <c r="L2008" i="1"/>
  <c r="K2008" i="1" s="1"/>
  <c r="AA2008" i="1"/>
  <c r="Q2008" i="1"/>
  <c r="R2008" i="1" s="1"/>
  <c r="L2004" i="1"/>
  <c r="K2004" i="1" s="1"/>
  <c r="AA2004" i="1"/>
  <c r="Q2004" i="1"/>
  <c r="R2004" i="1" s="1"/>
  <c r="L2000" i="1"/>
  <c r="K2000" i="1" s="1"/>
  <c r="Q2000" i="1"/>
  <c r="R2000" i="1" s="1"/>
  <c r="AA2000" i="1"/>
  <c r="L1996" i="1"/>
  <c r="K1996" i="1" s="1"/>
  <c r="Q1996" i="1"/>
  <c r="R1996" i="1" s="1"/>
  <c r="AA1996" i="1"/>
  <c r="L1992" i="1"/>
  <c r="K1992" i="1" s="1"/>
  <c r="AA1992" i="1"/>
  <c r="Q1992" i="1"/>
  <c r="R1992" i="1" s="1"/>
  <c r="L1988" i="1"/>
  <c r="K1988" i="1" s="1"/>
  <c r="AA1988" i="1"/>
  <c r="Q1988" i="1"/>
  <c r="R1988" i="1" s="1"/>
  <c r="L1984" i="1"/>
  <c r="K1984" i="1" s="1"/>
  <c r="Q1984" i="1"/>
  <c r="R1984" i="1" s="1"/>
  <c r="AA1984" i="1"/>
  <c r="L1980" i="1"/>
  <c r="K1980" i="1" s="1"/>
  <c r="AA1980" i="1"/>
  <c r="Q1980" i="1"/>
  <c r="R1980" i="1" s="1"/>
  <c r="AA1976" i="1"/>
  <c r="Q1976" i="1"/>
  <c r="R1976" i="1" s="1"/>
  <c r="L1976" i="1"/>
  <c r="K1976" i="1" s="1"/>
  <c r="L1972" i="1"/>
  <c r="K1972" i="1" s="1"/>
  <c r="AA1972" i="1"/>
  <c r="Q1972" i="1"/>
  <c r="R1972" i="1" s="1"/>
  <c r="AA1968" i="1"/>
  <c r="L1968" i="1"/>
  <c r="K1968" i="1" s="1"/>
  <c r="Q1968" i="1"/>
  <c r="R1968" i="1" s="1"/>
  <c r="AA1964" i="1"/>
  <c r="L1964" i="1"/>
  <c r="K1964" i="1" s="1"/>
  <c r="Q1964" i="1"/>
  <c r="R1964" i="1" s="1"/>
  <c r="L1960" i="1"/>
  <c r="K1960" i="1" s="1"/>
  <c r="AA1960" i="1"/>
  <c r="Q1960" i="1"/>
  <c r="R1960" i="1" s="1"/>
  <c r="L1956" i="1"/>
  <c r="K1956" i="1" s="1"/>
  <c r="AA1956" i="1"/>
  <c r="Q1956" i="1"/>
  <c r="R1956" i="1" s="1"/>
  <c r="L1952" i="1"/>
  <c r="K1952" i="1" s="1"/>
  <c r="Q1952" i="1"/>
  <c r="R1952" i="1" s="1"/>
  <c r="AA1952" i="1"/>
  <c r="L1947" i="1"/>
  <c r="K1947" i="1" s="1"/>
  <c r="AA1947" i="1"/>
  <c r="R1947" i="1"/>
  <c r="Q1947" i="1"/>
  <c r="L1943" i="1"/>
  <c r="K1943" i="1" s="1"/>
  <c r="Q1943" i="1"/>
  <c r="R1943" i="1" s="1"/>
  <c r="AA1943" i="1"/>
  <c r="L1939" i="1"/>
  <c r="K1939" i="1" s="1"/>
  <c r="Q1939" i="1"/>
  <c r="R1939" i="1" s="1"/>
  <c r="AA1939" i="1"/>
  <c r="Q1935" i="1"/>
  <c r="R1935" i="1" s="1"/>
  <c r="AA1935" i="1"/>
  <c r="L1935" i="1"/>
  <c r="K1935" i="1" s="1"/>
  <c r="Q1931" i="1"/>
  <c r="R1931" i="1" s="1"/>
  <c r="L1931" i="1"/>
  <c r="K1931" i="1" s="1"/>
  <c r="AA1931" i="1"/>
  <c r="Q1927" i="1"/>
  <c r="R1927" i="1" s="1"/>
  <c r="L1927" i="1"/>
  <c r="K1927" i="1" s="1"/>
  <c r="AA1927" i="1"/>
  <c r="L1923" i="1"/>
  <c r="K1923" i="1" s="1"/>
  <c r="AA1923" i="1"/>
  <c r="Q1923" i="1"/>
  <c r="R1923" i="1" s="1"/>
  <c r="L1919" i="1"/>
  <c r="K1919" i="1" s="1"/>
  <c r="Q1919" i="1"/>
  <c r="R1919" i="1"/>
  <c r="AA1919" i="1"/>
  <c r="L1914" i="1"/>
  <c r="K1914" i="1" s="1"/>
  <c r="AA1914" i="1"/>
  <c r="Q1914" i="1"/>
  <c r="R1914" i="1" s="1"/>
  <c r="L1910" i="1"/>
  <c r="K1910" i="1" s="1"/>
  <c r="Q1910" i="1"/>
  <c r="R1910" i="1"/>
  <c r="AA1910" i="1"/>
  <c r="Q1906" i="1"/>
  <c r="R1906" i="1" s="1"/>
  <c r="AA1906" i="1"/>
  <c r="L1906" i="1"/>
  <c r="K1906" i="1" s="1"/>
  <c r="L1902" i="1"/>
  <c r="K1902" i="1" s="1"/>
  <c r="Q1902" i="1"/>
  <c r="R1902" i="1"/>
  <c r="AA1902" i="1"/>
  <c r="Q1898" i="1"/>
  <c r="L1898" i="1"/>
  <c r="K1898" i="1" s="1"/>
  <c r="R1898" i="1"/>
  <c r="AA1898" i="1"/>
  <c r="Q1894" i="1"/>
  <c r="AA1894" i="1"/>
  <c r="L1894" i="1"/>
  <c r="K1894" i="1" s="1"/>
  <c r="R1894" i="1"/>
  <c r="L1890" i="1"/>
  <c r="K1890" i="1" s="1"/>
  <c r="Q1890" i="1"/>
  <c r="R1890" i="1" s="1"/>
  <c r="AA1890" i="1"/>
  <c r="Q1886" i="1"/>
  <c r="R1886" i="1" s="1"/>
  <c r="AA1886" i="1"/>
  <c r="L1886" i="1"/>
  <c r="K1886" i="1" s="1"/>
  <c r="L1882" i="1"/>
  <c r="K1882" i="1" s="1"/>
  <c r="Q1882" i="1"/>
  <c r="R1882" i="1" s="1"/>
  <c r="AA1882" i="1"/>
  <c r="Q1878" i="1"/>
  <c r="R1878" i="1" s="1"/>
  <c r="AA1878" i="1"/>
  <c r="L1878" i="1"/>
  <c r="K1878" i="1" s="1"/>
  <c r="L1874" i="1"/>
  <c r="K1874" i="1" s="1"/>
  <c r="Q1874" i="1"/>
  <c r="R1874" i="1" s="1"/>
  <c r="AA1874" i="1"/>
  <c r="Q1870" i="1"/>
  <c r="R1870" i="1" s="1"/>
  <c r="AA1870" i="1"/>
  <c r="L1870" i="1"/>
  <c r="K1870" i="1" s="1"/>
  <c r="L1866" i="1"/>
  <c r="K1866" i="1" s="1"/>
  <c r="Q1866" i="1"/>
  <c r="R1866" i="1" s="1"/>
  <c r="AA1866" i="1"/>
  <c r="Q1862" i="1"/>
  <c r="R1862" i="1" s="1"/>
  <c r="L1862" i="1"/>
  <c r="K1862" i="1" s="1"/>
  <c r="AA1862" i="1"/>
  <c r="L1858" i="1"/>
  <c r="K1858" i="1" s="1"/>
  <c r="R1858" i="1"/>
  <c r="AA1858" i="1"/>
  <c r="Q1858" i="1"/>
  <c r="Q1854" i="1"/>
  <c r="R1854" i="1"/>
  <c r="AA1854" i="1"/>
  <c r="L1854" i="1"/>
  <c r="K1854" i="1" s="1"/>
  <c r="Q1850" i="1"/>
  <c r="R1850" i="1" s="1"/>
  <c r="L1850" i="1"/>
  <c r="K1850" i="1" s="1"/>
  <c r="AA1850" i="1"/>
  <c r="Q1846" i="1"/>
  <c r="R1846" i="1"/>
  <c r="L1846" i="1"/>
  <c r="K1846" i="1" s="1"/>
  <c r="AA1846" i="1"/>
  <c r="L1842" i="1"/>
  <c r="K1842" i="1" s="1"/>
  <c r="Q1842" i="1"/>
  <c r="R1842" i="1" s="1"/>
  <c r="AA1842" i="1"/>
  <c r="Q1838" i="1"/>
  <c r="R1838" i="1" s="1"/>
  <c r="L1838" i="1"/>
  <c r="K1838" i="1" s="1"/>
  <c r="AA1838" i="1"/>
  <c r="L1834" i="1"/>
  <c r="K1834" i="1" s="1"/>
  <c r="Q1834" i="1"/>
  <c r="R1834" i="1" s="1"/>
  <c r="AA1834" i="1"/>
  <c r="L1829" i="1"/>
  <c r="K1829" i="1" s="1"/>
  <c r="Q1829" i="1"/>
  <c r="R1829" i="1" s="1"/>
  <c r="AA1829" i="1"/>
  <c r="L1825" i="1"/>
  <c r="K1825" i="1" s="1"/>
  <c r="AA1825" i="1"/>
  <c r="Q1825" i="1"/>
  <c r="R1825" i="1" s="1"/>
  <c r="L1821" i="1"/>
  <c r="K1821" i="1" s="1"/>
  <c r="Q1821" i="1"/>
  <c r="R1821" i="1" s="1"/>
  <c r="AA1821" i="1"/>
  <c r="L1817" i="1"/>
  <c r="K1817" i="1" s="1"/>
  <c r="Q1817" i="1"/>
  <c r="AA1817" i="1"/>
  <c r="R1817" i="1"/>
  <c r="Q1813" i="1"/>
  <c r="R1813" i="1" s="1"/>
  <c r="L1813" i="1"/>
  <c r="K1813" i="1" s="1"/>
  <c r="AA1813" i="1"/>
  <c r="L1809" i="1"/>
  <c r="K1809" i="1" s="1"/>
  <c r="Q1809" i="1"/>
  <c r="R1809" i="1" s="1"/>
  <c r="AA1809" i="1"/>
  <c r="Q1805" i="1"/>
  <c r="R1805" i="1" s="1"/>
  <c r="AA1805" i="1"/>
  <c r="L1805" i="1"/>
  <c r="K1805" i="1" s="1"/>
  <c r="L1801" i="1"/>
  <c r="K1801" i="1" s="1"/>
  <c r="Q1801" i="1"/>
  <c r="R1801" i="1" s="1"/>
  <c r="AA1801" i="1"/>
  <c r="L1797" i="1"/>
  <c r="K1797" i="1" s="1"/>
  <c r="Q1797" i="1"/>
  <c r="R1797" i="1" s="1"/>
  <c r="AA1797" i="1"/>
  <c r="L1793" i="1"/>
  <c r="K1793" i="1" s="1"/>
  <c r="Q1793" i="1"/>
  <c r="R1793" i="1" s="1"/>
  <c r="AA1793" i="1"/>
  <c r="L1789" i="1"/>
  <c r="K1789" i="1" s="1"/>
  <c r="Q1789" i="1"/>
  <c r="R1789" i="1" s="1"/>
  <c r="AA1789" i="1"/>
  <c r="AA1784" i="1"/>
  <c r="L1784" i="1"/>
  <c r="K1784" i="1" s="1"/>
  <c r="Q1784" i="1"/>
  <c r="R1784" i="1" s="1"/>
  <c r="L1780" i="1"/>
  <c r="K1780" i="1" s="1"/>
  <c r="AA1780" i="1"/>
  <c r="Q1780" i="1"/>
  <c r="R1780" i="1" s="1"/>
  <c r="L1776" i="1"/>
  <c r="K1776" i="1" s="1"/>
  <c r="AA1776" i="1"/>
  <c r="Q1776" i="1"/>
  <c r="R1776" i="1" s="1"/>
  <c r="L1772" i="1"/>
  <c r="K1772" i="1" s="1"/>
  <c r="Q1772" i="1"/>
  <c r="R1772" i="1" s="1"/>
  <c r="AA1772" i="1"/>
  <c r="AA1767" i="1"/>
  <c r="Q1767" i="1"/>
  <c r="R1767" i="1" s="1"/>
  <c r="L1767" i="1"/>
  <c r="K1767" i="1" s="1"/>
  <c r="AA1763" i="1"/>
  <c r="Q1763" i="1"/>
  <c r="R1763" i="1" s="1"/>
  <c r="L1763" i="1"/>
  <c r="K1763" i="1" s="1"/>
  <c r="AA1759" i="1"/>
  <c r="Q1759" i="1"/>
  <c r="R1759" i="1" s="1"/>
  <c r="L1759" i="1"/>
  <c r="K1759" i="1" s="1"/>
  <c r="L1755" i="1"/>
  <c r="K1755" i="1" s="1"/>
  <c r="Q1755" i="1"/>
  <c r="R1755" i="1" s="1"/>
  <c r="AA1755" i="1"/>
  <c r="L1751" i="1"/>
  <c r="K1751" i="1" s="1"/>
  <c r="Q1751" i="1"/>
  <c r="R1751" i="1" s="1"/>
  <c r="AA1751" i="1"/>
  <c r="L1747" i="1"/>
  <c r="K1747" i="1" s="1"/>
  <c r="Q1747" i="1"/>
  <c r="R1747" i="1" s="1"/>
  <c r="AA1747" i="1"/>
  <c r="L1743" i="1"/>
  <c r="K1743" i="1" s="1"/>
  <c r="AA1743" i="1"/>
  <c r="Q1743" i="1"/>
  <c r="R1743" i="1" s="1"/>
  <c r="L1739" i="1"/>
  <c r="K1739" i="1" s="1"/>
  <c r="AA1739" i="1"/>
  <c r="Q1739" i="1"/>
  <c r="R1739" i="1" s="1"/>
  <c r="AA1735" i="1"/>
  <c r="L1735" i="1"/>
  <c r="K1735" i="1" s="1"/>
  <c r="Q1735" i="1"/>
  <c r="R1735" i="1" s="1"/>
  <c r="Q1730" i="1"/>
  <c r="R1730" i="1"/>
  <c r="AA1730" i="1"/>
  <c r="L1730" i="1"/>
  <c r="K1730" i="1" s="1"/>
  <c r="Q1726" i="1"/>
  <c r="R1726" i="1"/>
  <c r="AA1726" i="1"/>
  <c r="L1726" i="1"/>
  <c r="K1726" i="1" s="1"/>
  <c r="Q1722" i="1"/>
  <c r="L1722" i="1"/>
  <c r="K1722" i="1" s="1"/>
  <c r="R1722" i="1"/>
  <c r="AA1722" i="1"/>
  <c r="Q1718" i="1"/>
  <c r="AA1718" i="1"/>
  <c r="L1718" i="1"/>
  <c r="K1718" i="1" s="1"/>
  <c r="R1718" i="1"/>
  <c r="Q1714" i="1"/>
  <c r="R1714" i="1"/>
  <c r="AA1714" i="1"/>
  <c r="L1714" i="1"/>
  <c r="K1714" i="1" s="1"/>
  <c r="Q1710" i="1"/>
  <c r="AA1710" i="1"/>
  <c r="R1710" i="1"/>
  <c r="L1710" i="1"/>
  <c r="K1710" i="1" s="1"/>
  <c r="L1705" i="1"/>
  <c r="K1705" i="1" s="1"/>
  <c r="Q1705" i="1"/>
  <c r="R1705" i="1" s="1"/>
  <c r="AA1705" i="1"/>
  <c r="L1701" i="1"/>
  <c r="K1701" i="1" s="1"/>
  <c r="Q1701" i="1"/>
  <c r="R1701" i="1" s="1"/>
  <c r="AA1701" i="1"/>
  <c r="L1697" i="1"/>
  <c r="K1697" i="1" s="1"/>
  <c r="Q1697" i="1"/>
  <c r="R1697" i="1"/>
  <c r="AA1697" i="1"/>
  <c r="AA1693" i="1"/>
  <c r="L1693" i="1"/>
  <c r="K1693" i="1" s="1"/>
  <c r="Q1693" i="1"/>
  <c r="R1693" i="1" s="1"/>
  <c r="L1689" i="1"/>
  <c r="K1689" i="1" s="1"/>
  <c r="Q1689" i="1"/>
  <c r="R1689" i="1" s="1"/>
  <c r="AA1689" i="1"/>
  <c r="L1685" i="1"/>
  <c r="K1685" i="1" s="1"/>
  <c r="AA1685" i="1"/>
  <c r="Q1685" i="1"/>
  <c r="R1685" i="1" s="1"/>
  <c r="L1681" i="1"/>
  <c r="K1681" i="1" s="1"/>
  <c r="AA1681" i="1"/>
  <c r="Q1681" i="1"/>
  <c r="R1681" i="1"/>
  <c r="AA1677" i="1"/>
  <c r="L1677" i="1"/>
  <c r="K1677" i="1" s="1"/>
  <c r="Q1677" i="1"/>
  <c r="R1677" i="1"/>
  <c r="AA1673" i="1"/>
  <c r="L1673" i="1"/>
  <c r="K1673" i="1" s="1"/>
  <c r="Q1673" i="1"/>
  <c r="R1673" i="1"/>
  <c r="Q1669" i="1"/>
  <c r="AA1669" i="1"/>
  <c r="R1669" i="1"/>
  <c r="L1669" i="1"/>
  <c r="K1669" i="1" s="1"/>
  <c r="AA1665" i="1"/>
  <c r="Q1665" i="1"/>
  <c r="R1665" i="1"/>
  <c r="L1665" i="1"/>
  <c r="K1665" i="1" s="1"/>
  <c r="AA1661" i="1"/>
  <c r="L1661" i="1"/>
  <c r="K1661" i="1" s="1"/>
  <c r="Q1661" i="1"/>
  <c r="R1661" i="1"/>
  <c r="AA1655" i="1"/>
  <c r="L1655" i="1"/>
  <c r="K1655" i="1" s="1"/>
  <c r="Q1655" i="1"/>
  <c r="R1655" i="1" s="1"/>
  <c r="L1651" i="1"/>
  <c r="K1651" i="1" s="1"/>
  <c r="Q1651" i="1"/>
  <c r="R1651" i="1" s="1"/>
  <c r="AA1651" i="1"/>
  <c r="AA1647" i="1"/>
  <c r="L1647" i="1"/>
  <c r="K1647" i="1" s="1"/>
  <c r="Q1647" i="1"/>
  <c r="R1647" i="1" s="1"/>
  <c r="AA1643" i="1"/>
  <c r="L1643" i="1"/>
  <c r="K1643" i="1" s="1"/>
  <c r="Q1643" i="1"/>
  <c r="R1643" i="1" s="1"/>
  <c r="AA1639" i="1"/>
  <c r="L1639" i="1"/>
  <c r="K1639" i="1" s="1"/>
  <c r="Q1639" i="1"/>
  <c r="R1639" i="1" s="1"/>
  <c r="AA1635" i="1"/>
  <c r="L1635" i="1"/>
  <c r="K1635" i="1" s="1"/>
  <c r="Q1635" i="1"/>
  <c r="R1635" i="1" s="1"/>
  <c r="AA1631" i="1"/>
  <c r="L1631" i="1"/>
  <c r="K1631" i="1" s="1"/>
  <c r="Q1631" i="1"/>
  <c r="R1631" i="1" s="1"/>
  <c r="AA1627" i="1"/>
  <c r="Q1627" i="1"/>
  <c r="R1627" i="1" s="1"/>
  <c r="L1627" i="1"/>
  <c r="K1627" i="1" s="1"/>
  <c r="L1623" i="1"/>
  <c r="K1623" i="1" s="1"/>
  <c r="AA1623" i="1"/>
  <c r="Q1623" i="1"/>
  <c r="R1623" i="1" s="1"/>
  <c r="AA1619" i="1"/>
  <c r="Q1619" i="1"/>
  <c r="R1619" i="1" s="1"/>
  <c r="L1619" i="1"/>
  <c r="K1619" i="1" s="1"/>
  <c r="AA1615" i="1"/>
  <c r="L1615" i="1"/>
  <c r="K1615" i="1" s="1"/>
  <c r="Q1615" i="1"/>
  <c r="R1615" i="1" s="1"/>
  <c r="AA1611" i="1"/>
  <c r="Q1611" i="1"/>
  <c r="R1611" i="1" s="1"/>
  <c r="L1611" i="1"/>
  <c r="K1611" i="1" s="1"/>
  <c r="AA1607" i="1"/>
  <c r="L1607" i="1"/>
  <c r="K1607" i="1" s="1"/>
  <c r="Q1607" i="1"/>
  <c r="R1607" i="1" s="1"/>
  <c r="Q1602" i="1"/>
  <c r="R1602" i="1" s="1"/>
  <c r="AA1602" i="1"/>
  <c r="L1602" i="1"/>
  <c r="K1602" i="1" s="1"/>
  <c r="L1598" i="1"/>
  <c r="K1598" i="1" s="1"/>
  <c r="Q1598" i="1"/>
  <c r="AA1598" i="1"/>
  <c r="R1598" i="1"/>
  <c r="L1594" i="1"/>
  <c r="K1594" i="1" s="1"/>
  <c r="Q1594" i="1"/>
  <c r="R1594" i="1" s="1"/>
  <c r="AA1594" i="1"/>
  <c r="AA1590" i="1"/>
  <c r="Q1590" i="1"/>
  <c r="R1590" i="1" s="1"/>
  <c r="L1590" i="1"/>
  <c r="K1590" i="1" s="1"/>
  <c r="Q1585" i="1"/>
  <c r="R1585" i="1" s="1"/>
  <c r="L1585" i="1"/>
  <c r="K1585" i="1" s="1"/>
  <c r="AA1585" i="1"/>
  <c r="Q1581" i="1"/>
  <c r="R1581" i="1" s="1"/>
  <c r="L1581" i="1"/>
  <c r="K1581" i="1" s="1"/>
  <c r="AA1581" i="1"/>
  <c r="Q1577" i="1"/>
  <c r="R1577" i="1"/>
  <c r="AA1577" i="1"/>
  <c r="L1577" i="1"/>
  <c r="K1577" i="1" s="1"/>
  <c r="Q1573" i="1"/>
  <c r="R1573" i="1" s="1"/>
  <c r="AA1573" i="1"/>
  <c r="L1573" i="1"/>
  <c r="K1573" i="1" s="1"/>
  <c r="Q1569" i="1"/>
  <c r="R1569" i="1" s="1"/>
  <c r="L1569" i="1"/>
  <c r="K1569" i="1" s="1"/>
  <c r="AA1569" i="1"/>
  <c r="Q1565" i="1"/>
  <c r="R1565" i="1" s="1"/>
  <c r="L1565" i="1"/>
  <c r="K1565" i="1" s="1"/>
  <c r="AA1565" i="1"/>
  <c r="Q1561" i="1"/>
  <c r="R1561" i="1"/>
  <c r="AA1561" i="1"/>
  <c r="L1561" i="1"/>
  <c r="K1561" i="1" s="1"/>
  <c r="Q1557" i="1"/>
  <c r="R1557" i="1" s="1"/>
  <c r="AA1557" i="1"/>
  <c r="L1557" i="1"/>
  <c r="K1557" i="1" s="1"/>
  <c r="Q1553" i="1"/>
  <c r="R1553" i="1" s="1"/>
  <c r="L1553" i="1"/>
  <c r="K1553" i="1" s="1"/>
  <c r="AA1553" i="1"/>
  <c r="Q1549" i="1"/>
  <c r="R1549" i="1" s="1"/>
  <c r="L1549" i="1"/>
  <c r="K1549" i="1" s="1"/>
  <c r="AA1549" i="1"/>
  <c r="L1544" i="1"/>
  <c r="K1544" i="1" s="1"/>
  <c r="Q1544" i="1"/>
  <c r="R1544" i="1" s="1"/>
  <c r="AA1544" i="1"/>
  <c r="L1540" i="1"/>
  <c r="K1540" i="1" s="1"/>
  <c r="Q1540" i="1"/>
  <c r="R1540" i="1" s="1"/>
  <c r="AA1540" i="1"/>
  <c r="L1536" i="1"/>
  <c r="K1536" i="1" s="1"/>
  <c r="AA1536" i="1"/>
  <c r="Q1536" i="1"/>
  <c r="R1536" i="1" s="1"/>
  <c r="L1532" i="1"/>
  <c r="K1532" i="1" s="1"/>
  <c r="Q1532" i="1"/>
  <c r="R1532" i="1" s="1"/>
  <c r="AA1532" i="1"/>
  <c r="L1528" i="1"/>
  <c r="K1528" i="1" s="1"/>
  <c r="Q1528" i="1"/>
  <c r="R1528" i="1" s="1"/>
  <c r="AA1528" i="1"/>
  <c r="L1524" i="1"/>
  <c r="K1524" i="1" s="1"/>
  <c r="Q1524" i="1"/>
  <c r="R1524" i="1" s="1"/>
  <c r="AA1524" i="1"/>
  <c r="AA1519" i="1"/>
  <c r="Q1519" i="1"/>
  <c r="R1519" i="1" s="1"/>
  <c r="L1519" i="1"/>
  <c r="K1519" i="1" s="1"/>
  <c r="L1515" i="1"/>
  <c r="K1515" i="1" s="1"/>
  <c r="AA1515" i="1"/>
  <c r="Q1515" i="1"/>
  <c r="R1515" i="1" s="1"/>
  <c r="L1511" i="1"/>
  <c r="K1511" i="1" s="1"/>
  <c r="Q1511" i="1"/>
  <c r="R1511" i="1" s="1"/>
  <c r="AA1511" i="1"/>
  <c r="L1507" i="1"/>
  <c r="K1507" i="1" s="1"/>
  <c r="AA1507" i="1"/>
  <c r="Q1507" i="1"/>
  <c r="R1507" i="1" s="1"/>
  <c r="Q1503" i="1"/>
  <c r="R1503" i="1" s="1"/>
  <c r="AA1503" i="1"/>
  <c r="L1503" i="1"/>
  <c r="K1503" i="1" s="1"/>
  <c r="L1499" i="1"/>
  <c r="K1499" i="1" s="1"/>
  <c r="AA1499" i="1"/>
  <c r="Q1499" i="1"/>
  <c r="R1499" i="1" s="1"/>
  <c r="AA1495" i="1"/>
  <c r="L1495" i="1"/>
  <c r="K1495" i="1" s="1"/>
  <c r="Q1495" i="1"/>
  <c r="R1495" i="1" s="1"/>
  <c r="L1491" i="1"/>
  <c r="K1491" i="1" s="1"/>
  <c r="Q1491" i="1"/>
  <c r="R1491" i="1" s="1"/>
  <c r="AA1491" i="1"/>
  <c r="AA1487" i="1"/>
  <c r="L1487" i="1"/>
  <c r="K1487" i="1" s="1"/>
  <c r="Q1487" i="1"/>
  <c r="R1487" i="1" s="1"/>
  <c r="L1483" i="1"/>
  <c r="K1483" i="1" s="1"/>
  <c r="AA1483" i="1"/>
  <c r="Q1483" i="1"/>
  <c r="R1483" i="1" s="1"/>
  <c r="L1479" i="1"/>
  <c r="K1479" i="1" s="1"/>
  <c r="Q1479" i="1"/>
  <c r="R1479" i="1" s="1"/>
  <c r="AA1479" i="1"/>
  <c r="L1475" i="1"/>
  <c r="K1475" i="1" s="1"/>
  <c r="Q1475" i="1"/>
  <c r="R1475" i="1" s="1"/>
  <c r="AA1475" i="1"/>
  <c r="AA1471" i="1"/>
  <c r="Q1471" i="1"/>
  <c r="R1471" i="1" s="1"/>
  <c r="L1471" i="1"/>
  <c r="K1471" i="1" s="1"/>
  <c r="Q1467" i="1"/>
  <c r="R1467" i="1" s="1"/>
  <c r="AA1467" i="1"/>
  <c r="L1467" i="1"/>
  <c r="K1467" i="1" s="1"/>
  <c r="L1463" i="1"/>
  <c r="K1463" i="1" s="1"/>
  <c r="Q1463" i="1"/>
  <c r="R1463" i="1" s="1"/>
  <c r="AA1463" i="1"/>
  <c r="L1456" i="1"/>
  <c r="K1456" i="1" s="1"/>
  <c r="AA1456" i="1"/>
  <c r="Q1456" i="1"/>
  <c r="R1456" i="1" s="1"/>
  <c r="L1452" i="1"/>
  <c r="K1452" i="1" s="1"/>
  <c r="Q1452" i="1"/>
  <c r="R1452" i="1"/>
  <c r="AA1452" i="1"/>
  <c r="L1448" i="1"/>
  <c r="K1448" i="1" s="1"/>
  <c r="Q1448" i="1"/>
  <c r="R1448" i="1" s="1"/>
  <c r="AA1448" i="1"/>
  <c r="L1443" i="1"/>
  <c r="K1443" i="1" s="1"/>
  <c r="AA1443" i="1"/>
  <c r="Q1443" i="1"/>
  <c r="R1443" i="1" s="1"/>
  <c r="AA1439" i="1"/>
  <c r="Q1439" i="1"/>
  <c r="R1439" i="1" s="1"/>
  <c r="L1439" i="1"/>
  <c r="K1439" i="1" s="1"/>
  <c r="L1435" i="1"/>
  <c r="K1435" i="1" s="1"/>
  <c r="Q1435" i="1"/>
  <c r="R1435" i="1" s="1"/>
  <c r="AA1435" i="1"/>
  <c r="L1431" i="1"/>
  <c r="K1431" i="1" s="1"/>
  <c r="AA1431" i="1"/>
  <c r="Q1431" i="1"/>
  <c r="R1431" i="1" s="1"/>
  <c r="L1427" i="1"/>
  <c r="K1427" i="1" s="1"/>
  <c r="AA1427" i="1"/>
  <c r="Q1427" i="1"/>
  <c r="R1427" i="1" s="1"/>
  <c r="AA1423" i="1"/>
  <c r="L1423" i="1"/>
  <c r="K1423" i="1" s="1"/>
  <c r="Q1423" i="1"/>
  <c r="R1423" i="1" s="1"/>
  <c r="L1419" i="1"/>
  <c r="K1419" i="1" s="1"/>
  <c r="Q1419" i="1"/>
  <c r="R1419" i="1" s="1"/>
  <c r="AA1419" i="1"/>
  <c r="AA1415" i="1"/>
  <c r="Q1415" i="1"/>
  <c r="R1415" i="1" s="1"/>
  <c r="L1415" i="1"/>
  <c r="K1415" i="1" s="1"/>
  <c r="AA1411" i="1"/>
  <c r="L1411" i="1"/>
  <c r="K1411" i="1" s="1"/>
  <c r="Q1411" i="1"/>
  <c r="R1411" i="1" s="1"/>
  <c r="L1407" i="1"/>
  <c r="K1407" i="1" s="1"/>
  <c r="AA1407" i="1"/>
  <c r="Q1407" i="1"/>
  <c r="R1407" i="1" s="1"/>
  <c r="L1403" i="1"/>
  <c r="K1403" i="1" s="1"/>
  <c r="Q1403" i="1"/>
  <c r="R1403" i="1" s="1"/>
  <c r="AA1403" i="1"/>
  <c r="Q1399" i="1"/>
  <c r="R1399" i="1" s="1"/>
  <c r="AA1399" i="1"/>
  <c r="L1399" i="1"/>
  <c r="K1399" i="1" s="1"/>
  <c r="L1395" i="1"/>
  <c r="K1395" i="1" s="1"/>
  <c r="Q1395" i="1"/>
  <c r="R1395" i="1" s="1"/>
  <c r="AA1395" i="1"/>
  <c r="L1391" i="1"/>
  <c r="K1391" i="1" s="1"/>
  <c r="Q1391" i="1"/>
  <c r="R1391" i="1" s="1"/>
  <c r="AA1391" i="1"/>
  <c r="L1387" i="1"/>
  <c r="K1387" i="1" s="1"/>
  <c r="Q1387" i="1"/>
  <c r="R1387" i="1" s="1"/>
  <c r="AA1387" i="1"/>
  <c r="L1383" i="1"/>
  <c r="K1383" i="1" s="1"/>
  <c r="Q1383" i="1"/>
  <c r="R1383" i="1" s="1"/>
  <c r="AA1383" i="1"/>
  <c r="L1379" i="1"/>
  <c r="K1379" i="1" s="1"/>
  <c r="Q1379" i="1"/>
  <c r="R1379" i="1" s="1"/>
  <c r="AA1379" i="1"/>
  <c r="L1375" i="1"/>
  <c r="K1375" i="1" s="1"/>
  <c r="Q1375" i="1"/>
  <c r="R1375" i="1" s="1"/>
  <c r="AA1375" i="1"/>
  <c r="AA1371" i="1"/>
  <c r="L1371" i="1"/>
  <c r="K1371" i="1" s="1"/>
  <c r="Q1371" i="1"/>
  <c r="R1371" i="1" s="1"/>
  <c r="L1367" i="1"/>
  <c r="K1367" i="1" s="1"/>
  <c r="Q1367" i="1"/>
  <c r="R1367" i="1" s="1"/>
  <c r="AA1367" i="1"/>
  <c r="Q1362" i="1"/>
  <c r="R1362" i="1" s="1"/>
  <c r="L1362" i="1"/>
  <c r="K1362" i="1" s="1"/>
  <c r="AA1362" i="1"/>
  <c r="L1358" i="1"/>
  <c r="K1358" i="1" s="1"/>
  <c r="Q1358" i="1"/>
  <c r="R1358" i="1"/>
  <c r="AA1358" i="1"/>
  <c r="L1354" i="1"/>
  <c r="K1354" i="1" s="1"/>
  <c r="Q1354" i="1"/>
  <c r="R1354" i="1"/>
  <c r="AA1354" i="1"/>
  <c r="Q1350" i="1"/>
  <c r="R1350" i="1" s="1"/>
  <c r="L1350" i="1"/>
  <c r="K1350" i="1" s="1"/>
  <c r="AA1350" i="1"/>
  <c r="L1346" i="1"/>
  <c r="K1346" i="1" s="1"/>
  <c r="Q1346" i="1"/>
  <c r="R1346" i="1"/>
  <c r="AA1346" i="1"/>
  <c r="Q1342" i="1"/>
  <c r="R1342" i="1" s="1"/>
  <c r="L1342" i="1"/>
  <c r="K1342" i="1" s="1"/>
  <c r="AA1342" i="1"/>
  <c r="L1338" i="1"/>
  <c r="K1338" i="1" s="1"/>
  <c r="Q1338" i="1"/>
  <c r="R1338" i="1"/>
  <c r="AA1338" i="1"/>
  <c r="L1334" i="1"/>
  <c r="K1334" i="1" s="1"/>
  <c r="Q1334" i="1"/>
  <c r="AA1334" i="1"/>
  <c r="R1334" i="1"/>
  <c r="L1330" i="1"/>
  <c r="K1330" i="1" s="1"/>
  <c r="Q1330" i="1"/>
  <c r="AA1330" i="1"/>
  <c r="R1330" i="1"/>
  <c r="L1326" i="1"/>
  <c r="K1326" i="1" s="1"/>
  <c r="Q1326" i="1"/>
  <c r="R1326" i="1"/>
  <c r="AA1326" i="1"/>
  <c r="L1322" i="1"/>
  <c r="K1322" i="1" s="1"/>
  <c r="Q1322" i="1"/>
  <c r="R1322" i="1"/>
  <c r="AA1322" i="1"/>
  <c r="L1318" i="1"/>
  <c r="K1318" i="1" s="1"/>
  <c r="Q1318" i="1"/>
  <c r="R1318" i="1"/>
  <c r="AA1318" i="1"/>
  <c r="L1314" i="1"/>
  <c r="K1314" i="1" s="1"/>
  <c r="Q1314" i="1"/>
  <c r="R1314" i="1"/>
  <c r="AA1314" i="1"/>
  <c r="Q1310" i="1"/>
  <c r="R1310" i="1" s="1"/>
  <c r="L1310" i="1"/>
  <c r="K1310" i="1" s="1"/>
  <c r="AA1310" i="1"/>
  <c r="L1306" i="1"/>
  <c r="K1306" i="1" s="1"/>
  <c r="Q1306" i="1"/>
  <c r="R1306" i="1" s="1"/>
  <c r="AA1306" i="1"/>
  <c r="R1302" i="1"/>
  <c r="AA1302" i="1"/>
  <c r="Q1302" i="1"/>
  <c r="L1302" i="1"/>
  <c r="K1302" i="1" s="1"/>
  <c r="AA1298" i="1"/>
  <c r="Q1298" i="1"/>
  <c r="R1298" i="1" s="1"/>
  <c r="L1298" i="1"/>
  <c r="K1298" i="1" s="1"/>
  <c r="AA1294" i="1"/>
  <c r="Q1294" i="1"/>
  <c r="R1294" i="1" s="1"/>
  <c r="L1294" i="1"/>
  <c r="K1294" i="1" s="1"/>
  <c r="L1290" i="1"/>
  <c r="K1290" i="1" s="1"/>
  <c r="Q1290" i="1"/>
  <c r="R1290" i="1" s="1"/>
  <c r="AA1290" i="1"/>
  <c r="L1286" i="1"/>
  <c r="K1286" i="1" s="1"/>
  <c r="AA1286" i="1"/>
  <c r="Q1286" i="1"/>
  <c r="R1286" i="1" s="1"/>
  <c r="Q1281" i="1"/>
  <c r="R1281" i="1" s="1"/>
  <c r="AA1281" i="1"/>
  <c r="L1281" i="1"/>
  <c r="K1281" i="1" s="1"/>
  <c r="Q1277" i="1"/>
  <c r="R1277" i="1"/>
  <c r="AA1277" i="1"/>
  <c r="L1277" i="1"/>
  <c r="K1277" i="1" s="1"/>
  <c r="Q1273" i="1"/>
  <c r="R1273" i="1" s="1"/>
  <c r="AA1273" i="1"/>
  <c r="L1273" i="1"/>
  <c r="K1273" i="1" s="1"/>
  <c r="Q1269" i="1"/>
  <c r="R1269" i="1"/>
  <c r="AA1269" i="1"/>
  <c r="L1269" i="1"/>
  <c r="K1269" i="1" s="1"/>
  <c r="Q1265" i="1"/>
  <c r="R1265" i="1" s="1"/>
  <c r="AA1265" i="1"/>
  <c r="L1265" i="1"/>
  <c r="K1265" i="1" s="1"/>
  <c r="Q1261" i="1"/>
  <c r="R1261" i="1"/>
  <c r="L1261" i="1"/>
  <c r="K1261" i="1" s="1"/>
  <c r="AA1261" i="1"/>
  <c r="Q1257" i="1"/>
  <c r="R1257" i="1" s="1"/>
  <c r="AA1257" i="1"/>
  <c r="L1257" i="1"/>
  <c r="K1257" i="1" s="1"/>
  <c r="Q1253" i="1"/>
  <c r="R1253" i="1"/>
  <c r="L1253" i="1"/>
  <c r="K1253" i="1" s="1"/>
  <c r="AA1253" i="1"/>
  <c r="Q1249" i="1"/>
  <c r="R1249" i="1" s="1"/>
  <c r="AA1249" i="1"/>
  <c r="L1249" i="1"/>
  <c r="K1249" i="1" s="1"/>
  <c r="L1244" i="1"/>
  <c r="K1244" i="1" s="1"/>
  <c r="Q1244" i="1"/>
  <c r="R1244" i="1" s="1"/>
  <c r="AA1244" i="1"/>
  <c r="L1240" i="1"/>
  <c r="K1240" i="1" s="1"/>
  <c r="Q1240" i="1"/>
  <c r="R1240" i="1" s="1"/>
  <c r="AA1240" i="1"/>
  <c r="L1236" i="1"/>
  <c r="K1236" i="1" s="1"/>
  <c r="Q1236" i="1"/>
  <c r="R1236" i="1" s="1"/>
  <c r="AA1236" i="1"/>
  <c r="L1232" i="1"/>
  <c r="K1232" i="1" s="1"/>
  <c r="Q1232" i="1"/>
  <c r="R1232" i="1" s="1"/>
  <c r="AA1232" i="1"/>
  <c r="L1227" i="1"/>
  <c r="K1227" i="1" s="1"/>
  <c r="Q1227" i="1"/>
  <c r="R1227" i="1" s="1"/>
  <c r="AA1227" i="1"/>
  <c r="L1222" i="1"/>
  <c r="K1222" i="1" s="1"/>
  <c r="AA1222" i="1"/>
  <c r="Q1222" i="1"/>
  <c r="R1222" i="1" s="1"/>
  <c r="L1218" i="1"/>
  <c r="K1218" i="1" s="1"/>
  <c r="AA1218" i="1"/>
  <c r="Q1218" i="1"/>
  <c r="R1218" i="1" s="1"/>
  <c r="L1214" i="1"/>
  <c r="K1214" i="1" s="1"/>
  <c r="AA1214" i="1"/>
  <c r="Q1214" i="1"/>
  <c r="R1214" i="1" s="1"/>
  <c r="L1210" i="1"/>
  <c r="K1210" i="1" s="1"/>
  <c r="Q1210" i="1"/>
  <c r="R1210" i="1" s="1"/>
  <c r="AA1210" i="1"/>
  <c r="L1206" i="1"/>
  <c r="K1206" i="1" s="1"/>
  <c r="AA1206" i="1"/>
  <c r="Q1206" i="1"/>
  <c r="R1206" i="1" s="1"/>
  <c r="L1202" i="1"/>
  <c r="K1202" i="1" s="1"/>
  <c r="Q1202" i="1"/>
  <c r="R1202" i="1" s="1"/>
  <c r="AA1202" i="1"/>
  <c r="L1198" i="1"/>
  <c r="K1198" i="1" s="1"/>
  <c r="Q1198" i="1"/>
  <c r="R1198" i="1" s="1"/>
  <c r="AA1198" i="1"/>
  <c r="L1194" i="1"/>
  <c r="K1194" i="1" s="1"/>
  <c r="AA1194" i="1"/>
  <c r="Q1194" i="1"/>
  <c r="R1194" i="1" s="1"/>
  <c r="L1190" i="1"/>
  <c r="K1190" i="1" s="1"/>
  <c r="AA1190" i="1"/>
  <c r="Q1190" i="1"/>
  <c r="R1190" i="1" s="1"/>
  <c r="L1185" i="1"/>
  <c r="K1185" i="1" s="1"/>
  <c r="Q1185" i="1"/>
  <c r="R1185" i="1" s="1"/>
  <c r="AA1185" i="1"/>
  <c r="L1181" i="1"/>
  <c r="K1181" i="1" s="1"/>
  <c r="AA1181" i="1"/>
  <c r="Q1181" i="1"/>
  <c r="R1181" i="1"/>
  <c r="L1177" i="1"/>
  <c r="K1177" i="1" s="1"/>
  <c r="Q1177" i="1"/>
  <c r="R1177" i="1"/>
  <c r="AA1177" i="1"/>
  <c r="Q1173" i="1"/>
  <c r="AA1173" i="1"/>
  <c r="L1173" i="1"/>
  <c r="K1173" i="1" s="1"/>
  <c r="R1173" i="1"/>
  <c r="L1169" i="1"/>
  <c r="K1169" i="1" s="1"/>
  <c r="Q1169" i="1"/>
  <c r="R1169" i="1"/>
  <c r="AA1169" i="1"/>
  <c r="L1165" i="1"/>
  <c r="K1165" i="1" s="1"/>
  <c r="Q1165" i="1"/>
  <c r="R1165" i="1"/>
  <c r="AA1165" i="1"/>
  <c r="L1161" i="1"/>
  <c r="K1161" i="1" s="1"/>
  <c r="Q1161" i="1"/>
  <c r="AA1161" i="1"/>
  <c r="R1161" i="1"/>
  <c r="Q1156" i="1"/>
  <c r="AA1156" i="1"/>
  <c r="L1156" i="1"/>
  <c r="K1156" i="1" s="1"/>
  <c r="R1156" i="1"/>
  <c r="Q1152" i="1"/>
  <c r="AA1152" i="1"/>
  <c r="R1152" i="1"/>
  <c r="L1152" i="1"/>
  <c r="K1152" i="1" s="1"/>
  <c r="Q1148" i="1"/>
  <c r="R1148" i="1" s="1"/>
  <c r="AA1148" i="1"/>
  <c r="L1148" i="1"/>
  <c r="K1148" i="1" s="1"/>
  <c r="Q1144" i="1"/>
  <c r="L1144" i="1"/>
  <c r="K1144" i="1" s="1"/>
  <c r="R1144" i="1"/>
  <c r="AA1144" i="1"/>
  <c r="Q1140" i="1"/>
  <c r="L1140" i="1"/>
  <c r="K1140" i="1" s="1"/>
  <c r="R1140" i="1"/>
  <c r="AA1140" i="1"/>
  <c r="L1136" i="1"/>
  <c r="K1136" i="1" s="1"/>
  <c r="Q1136" i="1"/>
  <c r="R1136" i="1"/>
  <c r="AA1136" i="1"/>
  <c r="L1132" i="1"/>
  <c r="K1132" i="1" s="1"/>
  <c r="Q1132" i="1"/>
  <c r="AA1132" i="1"/>
  <c r="R1132" i="1"/>
  <c r="L1128" i="1"/>
  <c r="K1128" i="1" s="1"/>
  <c r="AA1128" i="1"/>
  <c r="Q1128" i="1"/>
  <c r="R1128" i="1"/>
  <c r="L1124" i="1"/>
  <c r="K1124" i="1" s="1"/>
  <c r="Q1124" i="1"/>
  <c r="R1124" i="1"/>
  <c r="AA1124" i="1"/>
  <c r="L1120" i="1"/>
  <c r="K1120" i="1" s="1"/>
  <c r="Q1120" i="1"/>
  <c r="R1120" i="1"/>
  <c r="AA1120" i="1"/>
  <c r="L1115" i="1"/>
  <c r="K1115" i="1" s="1"/>
  <c r="Q1115" i="1"/>
  <c r="R1115" i="1"/>
  <c r="AA1115" i="1"/>
  <c r="Q1111" i="1"/>
  <c r="L1111" i="1"/>
  <c r="K1111" i="1" s="1"/>
  <c r="R1111" i="1"/>
  <c r="AA1111" i="1"/>
  <c r="L1107" i="1"/>
  <c r="K1107" i="1" s="1"/>
  <c r="Q1107" i="1"/>
  <c r="R1107" i="1"/>
  <c r="AA1107" i="1"/>
  <c r="L1103" i="1"/>
  <c r="K1103" i="1" s="1"/>
  <c r="Q1103" i="1"/>
  <c r="R1103" i="1" s="1"/>
  <c r="AA1103" i="1"/>
  <c r="L1099" i="1"/>
  <c r="K1099" i="1" s="1"/>
  <c r="Q1099" i="1"/>
  <c r="AA1099" i="1"/>
  <c r="R1099" i="1"/>
  <c r="L1095" i="1"/>
  <c r="K1095" i="1" s="1"/>
  <c r="Q1095" i="1"/>
  <c r="AA1095" i="1"/>
  <c r="R1095" i="1"/>
  <c r="L1091" i="1"/>
  <c r="K1091" i="1" s="1"/>
  <c r="Q1091" i="1"/>
  <c r="R1091" i="1" s="1"/>
  <c r="AA1091" i="1"/>
  <c r="L1087" i="1"/>
  <c r="K1087" i="1" s="1"/>
  <c r="AA1087" i="1"/>
  <c r="Q1087" i="1"/>
  <c r="R1087" i="1" s="1"/>
  <c r="L1083" i="1"/>
  <c r="K1083" i="1" s="1"/>
  <c r="AA1083" i="1"/>
  <c r="Q1083" i="1"/>
  <c r="R1083" i="1"/>
  <c r="L1079" i="1"/>
  <c r="K1079" i="1" s="1"/>
  <c r="AA1079" i="1"/>
  <c r="Q1079" i="1"/>
  <c r="R1079" i="1"/>
  <c r="L1075" i="1"/>
  <c r="K1075" i="1" s="1"/>
  <c r="AA1075" i="1"/>
  <c r="Q1075" i="1"/>
  <c r="R1075" i="1"/>
  <c r="L1071" i="1"/>
  <c r="K1071" i="1" s="1"/>
  <c r="Q1071" i="1"/>
  <c r="AA1071" i="1"/>
  <c r="R1071" i="1"/>
  <c r="L1067" i="1"/>
  <c r="K1067" i="1" s="1"/>
  <c r="Q1067" i="1"/>
  <c r="R1067" i="1"/>
  <c r="AA1067" i="1"/>
  <c r="L1063" i="1"/>
  <c r="K1063" i="1" s="1"/>
  <c r="Q1063" i="1"/>
  <c r="AA1063" i="1"/>
  <c r="R1063" i="1"/>
  <c r="L1059" i="1"/>
  <c r="K1059" i="1" s="1"/>
  <c r="Q1059" i="1"/>
  <c r="AA1059" i="1"/>
  <c r="R1059" i="1"/>
  <c r="L1055" i="1"/>
  <c r="K1055" i="1" s="1"/>
  <c r="AA1055" i="1"/>
  <c r="Q1055" i="1"/>
  <c r="R1055" i="1"/>
  <c r="L1051" i="1"/>
  <c r="K1051" i="1" s="1"/>
  <c r="Q1051" i="1"/>
  <c r="AA1051" i="1"/>
  <c r="R1051" i="1"/>
  <c r="L1047" i="1"/>
  <c r="K1047" i="1" s="1"/>
  <c r="AA1047" i="1"/>
  <c r="Q1047" i="1"/>
  <c r="R1047" i="1" s="1"/>
  <c r="L1043" i="1"/>
  <c r="K1043" i="1" s="1"/>
  <c r="Q1043" i="1"/>
  <c r="R1043" i="1" s="1"/>
  <c r="AA1043" i="1"/>
  <c r="Q1039" i="1"/>
  <c r="R1039" i="1" s="1"/>
  <c r="L1039" i="1"/>
  <c r="K1039" i="1" s="1"/>
  <c r="AA1039" i="1"/>
  <c r="L1035" i="1"/>
  <c r="K1035" i="1" s="1"/>
  <c r="Q1035" i="1"/>
  <c r="R1035" i="1" s="1"/>
  <c r="AA1035" i="1"/>
  <c r="Q1031" i="1"/>
  <c r="L1031" i="1"/>
  <c r="K1031" i="1" s="1"/>
  <c r="AA1031" i="1"/>
  <c r="R1031" i="1"/>
  <c r="L1027" i="1"/>
  <c r="K1027" i="1" s="1"/>
  <c r="Q1027" i="1"/>
  <c r="R1027" i="1" s="1"/>
  <c r="AA1027" i="1"/>
  <c r="L1023" i="1"/>
  <c r="K1023" i="1" s="1"/>
  <c r="Q1023" i="1"/>
  <c r="R1023" i="1"/>
  <c r="AA1023" i="1"/>
  <c r="L1019" i="1"/>
  <c r="K1019" i="1" s="1"/>
  <c r="Q1019" i="1"/>
  <c r="R1019" i="1" s="1"/>
  <c r="AA1019" i="1"/>
  <c r="L1015" i="1"/>
  <c r="K1015" i="1" s="1"/>
  <c r="AA1015" i="1"/>
  <c r="Q1015" i="1"/>
  <c r="R1015" i="1"/>
  <c r="L1010" i="1"/>
  <c r="K1010" i="1" s="1"/>
  <c r="AA1010" i="1"/>
  <c r="Q1010" i="1"/>
  <c r="R1010" i="1" s="1"/>
  <c r="L1006" i="1"/>
  <c r="K1006" i="1" s="1"/>
  <c r="Q1006" i="1"/>
  <c r="R1006" i="1" s="1"/>
  <c r="AA1006" i="1"/>
  <c r="Q1002" i="1"/>
  <c r="R1002" i="1" s="1"/>
  <c r="AA1002" i="1"/>
  <c r="L1002" i="1"/>
  <c r="K1002" i="1" s="1"/>
  <c r="L998" i="1"/>
  <c r="K998" i="1" s="1"/>
  <c r="AA998" i="1"/>
  <c r="Q998" i="1"/>
  <c r="R998" i="1" s="1"/>
  <c r="L994" i="1"/>
  <c r="K994" i="1" s="1"/>
  <c r="Q994" i="1"/>
  <c r="R994" i="1" s="1"/>
  <c r="AA994" i="1"/>
  <c r="Q989" i="1"/>
  <c r="R989" i="1" s="1"/>
  <c r="AA989" i="1"/>
  <c r="L989" i="1"/>
  <c r="K989" i="1" s="1"/>
  <c r="L985" i="1"/>
  <c r="K985" i="1" s="1"/>
  <c r="Q985" i="1"/>
  <c r="R985" i="1"/>
  <c r="AA985" i="1"/>
  <c r="L981" i="1"/>
  <c r="K981" i="1" s="1"/>
  <c r="Q981" i="1"/>
  <c r="R981" i="1"/>
  <c r="AA981" i="1"/>
  <c r="L977" i="1"/>
  <c r="K977" i="1" s="1"/>
  <c r="Q977" i="1"/>
  <c r="R977" i="1"/>
  <c r="AA977" i="1"/>
  <c r="L973" i="1"/>
  <c r="K973" i="1" s="1"/>
  <c r="Q973" i="1"/>
  <c r="R973" i="1"/>
  <c r="AA973" i="1"/>
  <c r="AA969" i="1"/>
  <c r="L969" i="1"/>
  <c r="K969" i="1" s="1"/>
  <c r="Q969" i="1"/>
  <c r="R969" i="1" s="1"/>
  <c r="L965" i="1"/>
  <c r="K965" i="1" s="1"/>
  <c r="Q965" i="1"/>
  <c r="R965" i="1"/>
  <c r="AA965" i="1"/>
  <c r="L961" i="1"/>
  <c r="K961" i="1" s="1"/>
  <c r="Q961" i="1"/>
  <c r="R961" i="1"/>
  <c r="AA961" i="1"/>
  <c r="L957" i="1"/>
  <c r="K957" i="1" s="1"/>
  <c r="Q957" i="1"/>
  <c r="AA957" i="1"/>
  <c r="R957" i="1"/>
  <c r="Q953" i="1"/>
  <c r="R953" i="1" s="1"/>
  <c r="L953" i="1"/>
  <c r="K953" i="1" s="1"/>
  <c r="AA953" i="1"/>
  <c r="L947" i="1"/>
  <c r="K947" i="1" s="1"/>
  <c r="Q947" i="1"/>
  <c r="R947" i="1" s="1"/>
  <c r="AA947" i="1"/>
  <c r="L943" i="1"/>
  <c r="K943" i="1" s="1"/>
  <c r="Q943" i="1"/>
  <c r="R943" i="1" s="1"/>
  <c r="AA943" i="1"/>
  <c r="L939" i="1"/>
  <c r="K939" i="1" s="1"/>
  <c r="Q939" i="1"/>
  <c r="R939" i="1" s="1"/>
  <c r="AA939" i="1"/>
  <c r="L935" i="1"/>
  <c r="K935" i="1" s="1"/>
  <c r="Q935" i="1"/>
  <c r="R935" i="1" s="1"/>
  <c r="AA935" i="1"/>
  <c r="L931" i="1"/>
  <c r="K931" i="1" s="1"/>
  <c r="Q931" i="1"/>
  <c r="R931" i="1" s="1"/>
  <c r="AA931" i="1"/>
  <c r="L927" i="1"/>
  <c r="K927" i="1" s="1"/>
  <c r="Q927" i="1"/>
  <c r="R927" i="1" s="1"/>
  <c r="AA927" i="1"/>
  <c r="L923" i="1"/>
  <c r="K923" i="1" s="1"/>
  <c r="Q923" i="1"/>
  <c r="R923" i="1" s="1"/>
  <c r="AA923" i="1"/>
  <c r="L919" i="1"/>
  <c r="K919" i="1" s="1"/>
  <c r="AA919" i="1"/>
  <c r="Q919" i="1"/>
  <c r="R919" i="1" s="1"/>
  <c r="L915" i="1"/>
  <c r="K915" i="1" s="1"/>
  <c r="Q915" i="1"/>
  <c r="R915" i="1" s="1"/>
  <c r="AA915" i="1"/>
  <c r="L911" i="1"/>
  <c r="K911" i="1" s="1"/>
  <c r="Q911" i="1"/>
  <c r="R911" i="1" s="1"/>
  <c r="AA911" i="1"/>
  <c r="L907" i="1"/>
  <c r="K907" i="1" s="1"/>
  <c r="Q907" i="1"/>
  <c r="R907" i="1" s="1"/>
  <c r="AA907" i="1"/>
  <c r="L903" i="1"/>
  <c r="K903" i="1" s="1"/>
  <c r="AA903" i="1"/>
  <c r="Q903" i="1"/>
  <c r="R903" i="1" s="1"/>
  <c r="L899" i="1"/>
  <c r="K899" i="1" s="1"/>
  <c r="Q899" i="1"/>
  <c r="R899" i="1" s="1"/>
  <c r="AA899" i="1"/>
  <c r="L895" i="1"/>
  <c r="K895" i="1" s="1"/>
  <c r="AA895" i="1"/>
  <c r="Q895" i="1"/>
  <c r="R895" i="1" s="1"/>
  <c r="L891" i="1"/>
  <c r="K891" i="1" s="1"/>
  <c r="AA891" i="1"/>
  <c r="Q891" i="1"/>
  <c r="R891" i="1" s="1"/>
  <c r="L887" i="1"/>
  <c r="K887" i="1" s="1"/>
  <c r="AA887" i="1"/>
  <c r="Q887" i="1"/>
  <c r="R887" i="1" s="1"/>
  <c r="AA883" i="1"/>
  <c r="L883" i="1"/>
  <c r="K883" i="1" s="1"/>
  <c r="Q883" i="1"/>
  <c r="R883" i="1" s="1"/>
  <c r="L879" i="1"/>
  <c r="K879" i="1" s="1"/>
  <c r="AA879" i="1"/>
  <c r="Q879" i="1"/>
  <c r="R879" i="1" s="1"/>
  <c r="L875" i="1"/>
  <c r="K875" i="1" s="1"/>
  <c r="Q875" i="1"/>
  <c r="R875" i="1" s="1"/>
  <c r="AA875" i="1"/>
  <c r="L871" i="1"/>
  <c r="K871" i="1" s="1"/>
  <c r="AA871" i="1"/>
  <c r="Q871" i="1"/>
  <c r="R871" i="1" s="1"/>
  <c r="L866" i="1"/>
  <c r="K866" i="1" s="1"/>
  <c r="Q866" i="1"/>
  <c r="AA866" i="1"/>
  <c r="R866" i="1"/>
  <c r="L862" i="1"/>
  <c r="K862" i="1" s="1"/>
  <c r="Q862" i="1"/>
  <c r="R862" i="1"/>
  <c r="AA862" i="1"/>
  <c r="L858" i="1"/>
  <c r="K858" i="1" s="1"/>
  <c r="Q858" i="1"/>
  <c r="R858" i="1" s="1"/>
  <c r="AA858" i="1"/>
  <c r="L854" i="1"/>
  <c r="K854" i="1" s="1"/>
  <c r="Q854" i="1"/>
  <c r="R854" i="1" s="1"/>
  <c r="AA854" i="1"/>
  <c r="L850" i="1"/>
  <c r="K850" i="1" s="1"/>
  <c r="Q850" i="1"/>
  <c r="R850" i="1" s="1"/>
  <c r="AA850" i="1"/>
  <c r="L846" i="1"/>
  <c r="K846" i="1" s="1"/>
  <c r="Q846" i="1"/>
  <c r="R846" i="1" s="1"/>
  <c r="AA846" i="1"/>
  <c r="L842" i="1"/>
  <c r="K842" i="1" s="1"/>
  <c r="Q842" i="1"/>
  <c r="R842" i="1" s="1"/>
  <c r="AA842" i="1"/>
  <c r="L838" i="1"/>
  <c r="K838" i="1" s="1"/>
  <c r="Q838" i="1"/>
  <c r="R838" i="1" s="1"/>
  <c r="AA838" i="1"/>
  <c r="L834" i="1"/>
  <c r="K834" i="1" s="1"/>
  <c r="R834" i="1"/>
  <c r="Q834" i="1"/>
  <c r="AA834" i="1"/>
  <c r="L830" i="1"/>
  <c r="K830" i="1" s="1"/>
  <c r="Q830" i="1"/>
  <c r="R830" i="1" s="1"/>
  <c r="AA830" i="1"/>
  <c r="L826" i="1"/>
  <c r="K826" i="1" s="1"/>
  <c r="Q826" i="1"/>
  <c r="R826" i="1" s="1"/>
  <c r="AA826" i="1"/>
  <c r="Q822" i="1"/>
  <c r="R822" i="1" s="1"/>
  <c r="L822" i="1"/>
  <c r="K822" i="1" s="1"/>
  <c r="AA822" i="1"/>
  <c r="Q818" i="1"/>
  <c r="R818" i="1" s="1"/>
  <c r="L818" i="1"/>
  <c r="K818" i="1" s="1"/>
  <c r="AA818" i="1"/>
  <c r="L814" i="1"/>
  <c r="K814" i="1" s="1"/>
  <c r="Q814" i="1"/>
  <c r="R814" i="1" s="1"/>
  <c r="AA814" i="1"/>
  <c r="L810" i="1"/>
  <c r="K810" i="1" s="1"/>
  <c r="Q810" i="1"/>
  <c r="R810" i="1" s="1"/>
  <c r="AA810" i="1"/>
  <c r="Q806" i="1"/>
  <c r="R806" i="1" s="1"/>
  <c r="L806" i="1"/>
  <c r="K806" i="1" s="1"/>
  <c r="AA806" i="1"/>
  <c r="L802" i="1"/>
  <c r="K802" i="1" s="1"/>
  <c r="Q802" i="1"/>
  <c r="R802" i="1" s="1"/>
  <c r="AA802" i="1"/>
  <c r="Q798" i="1"/>
  <c r="R798" i="1" s="1"/>
  <c r="L798" i="1"/>
  <c r="K798" i="1" s="1"/>
  <c r="AA798" i="1"/>
  <c r="L794" i="1"/>
  <c r="K794" i="1" s="1"/>
  <c r="R794" i="1"/>
  <c r="Q794" i="1"/>
  <c r="AA794" i="1"/>
  <c r="Q790" i="1"/>
  <c r="R790" i="1" s="1"/>
  <c r="L790" i="1"/>
  <c r="K790" i="1" s="1"/>
  <c r="AA790" i="1"/>
  <c r="L786" i="1"/>
  <c r="K786" i="1" s="1"/>
  <c r="Q786" i="1"/>
  <c r="R786" i="1" s="1"/>
  <c r="AA786" i="1"/>
  <c r="Q782" i="1"/>
  <c r="R782" i="1" s="1"/>
  <c r="L782" i="1"/>
  <c r="K782" i="1" s="1"/>
  <c r="AA782" i="1"/>
  <c r="L778" i="1"/>
  <c r="K778" i="1" s="1"/>
  <c r="R778" i="1"/>
  <c r="AA778" i="1"/>
  <c r="Q778" i="1"/>
  <c r="AA774" i="1"/>
  <c r="Q774" i="1"/>
  <c r="R774" i="1" s="1"/>
  <c r="L774" i="1"/>
  <c r="K774" i="1" s="1"/>
  <c r="L769" i="1"/>
  <c r="K769" i="1" s="1"/>
  <c r="Q769" i="1"/>
  <c r="R769" i="1" s="1"/>
  <c r="AA769" i="1"/>
  <c r="L765" i="1"/>
  <c r="K765" i="1" s="1"/>
  <c r="Q765" i="1"/>
  <c r="R765" i="1" s="1"/>
  <c r="AA765" i="1"/>
  <c r="L761" i="1"/>
  <c r="K761" i="1" s="1"/>
  <c r="Q761" i="1"/>
  <c r="R761" i="1" s="1"/>
  <c r="AA761" i="1"/>
  <c r="L757" i="1"/>
  <c r="K757" i="1" s="1"/>
  <c r="Q757" i="1"/>
  <c r="R757" i="1" s="1"/>
  <c r="AA757" i="1"/>
  <c r="L753" i="1"/>
  <c r="K753" i="1" s="1"/>
  <c r="Q753" i="1"/>
  <c r="R753" i="1" s="1"/>
  <c r="AA753" i="1"/>
  <c r="L749" i="1"/>
  <c r="K749" i="1" s="1"/>
  <c r="Q749" i="1"/>
  <c r="R749" i="1" s="1"/>
  <c r="AA749" i="1"/>
  <c r="L745" i="1"/>
  <c r="K745" i="1" s="1"/>
  <c r="Q745" i="1"/>
  <c r="R745" i="1" s="1"/>
  <c r="AA745" i="1"/>
  <c r="L741" i="1"/>
  <c r="K741" i="1" s="1"/>
  <c r="Q741" i="1"/>
  <c r="R741" i="1" s="1"/>
  <c r="AA741" i="1"/>
  <c r="L737" i="1"/>
  <c r="K737" i="1" s="1"/>
  <c r="Q737" i="1"/>
  <c r="R737" i="1" s="1"/>
  <c r="AA737" i="1"/>
  <c r="Q733" i="1"/>
  <c r="R733" i="1" s="1"/>
  <c r="L733" i="1"/>
  <c r="K733" i="1" s="1"/>
  <c r="AA733" i="1"/>
  <c r="AA729" i="1"/>
  <c r="L729" i="1"/>
  <c r="K729" i="1" s="1"/>
  <c r="Q729" i="1"/>
  <c r="R729" i="1" s="1"/>
  <c r="AA725" i="1"/>
  <c r="Q725" i="1"/>
  <c r="L725" i="1"/>
  <c r="K725" i="1" s="1"/>
  <c r="R725" i="1"/>
  <c r="L721" i="1"/>
  <c r="K721" i="1" s="1"/>
  <c r="AA721" i="1"/>
  <c r="Q721" i="1"/>
  <c r="R721" i="1" s="1"/>
  <c r="AA717" i="1"/>
  <c r="L717" i="1"/>
  <c r="K717" i="1" s="1"/>
  <c r="Q717" i="1"/>
  <c r="R717" i="1" s="1"/>
  <c r="Q713" i="1"/>
  <c r="R713" i="1"/>
  <c r="L713" i="1"/>
  <c r="K713" i="1" s="1"/>
  <c r="AA713" i="1"/>
  <c r="L709" i="1"/>
  <c r="K709" i="1" s="1"/>
  <c r="AA709" i="1"/>
  <c r="Q709" i="1"/>
  <c r="R709" i="1" s="1"/>
  <c r="L705" i="1"/>
  <c r="K705" i="1" s="1"/>
  <c r="Q705" i="1"/>
  <c r="AA705" i="1"/>
  <c r="R705" i="1"/>
  <c r="Q701" i="1"/>
  <c r="R701" i="1" s="1"/>
  <c r="L701" i="1"/>
  <c r="K701" i="1" s="1"/>
  <c r="AA701" i="1"/>
  <c r="Q697" i="1"/>
  <c r="R697" i="1" s="1"/>
  <c r="AA697" i="1"/>
  <c r="L697" i="1"/>
  <c r="K697" i="1" s="1"/>
  <c r="L693" i="1"/>
  <c r="K693" i="1" s="1"/>
  <c r="AA693" i="1"/>
  <c r="Q693" i="1"/>
  <c r="R693" i="1" s="1"/>
  <c r="L689" i="1"/>
  <c r="K689" i="1" s="1"/>
  <c r="AA689" i="1"/>
  <c r="Q689" i="1"/>
  <c r="R689" i="1"/>
  <c r="L685" i="1"/>
  <c r="K685" i="1" s="1"/>
  <c r="AA685" i="1"/>
  <c r="Q685" i="1"/>
  <c r="R685" i="1"/>
  <c r="L681" i="1"/>
  <c r="K681" i="1" s="1"/>
  <c r="AA681" i="1"/>
  <c r="Q681" i="1"/>
  <c r="R681" i="1" s="1"/>
  <c r="L677" i="1"/>
  <c r="K677" i="1" s="1"/>
  <c r="AA677" i="1"/>
  <c r="Q677" i="1"/>
  <c r="R677" i="1" s="1"/>
  <c r="L673" i="1"/>
  <c r="K673" i="1" s="1"/>
  <c r="AA673" i="1"/>
  <c r="Q673" i="1"/>
  <c r="R673" i="1"/>
  <c r="L669" i="1"/>
  <c r="K669" i="1" s="1"/>
  <c r="AA669" i="1"/>
  <c r="Q669" i="1"/>
  <c r="R669" i="1" s="1"/>
  <c r="Q665" i="1"/>
  <c r="R665" i="1" s="1"/>
  <c r="AA665" i="1"/>
  <c r="L665" i="1"/>
  <c r="K665" i="1" s="1"/>
  <c r="AA661" i="1"/>
  <c r="Q661" i="1"/>
  <c r="R661" i="1" s="1"/>
  <c r="L661" i="1"/>
  <c r="K661" i="1" s="1"/>
  <c r="AA657" i="1"/>
  <c r="Q657" i="1"/>
  <c r="R657" i="1" s="1"/>
  <c r="L657" i="1"/>
  <c r="K657" i="1" s="1"/>
  <c r="Q653" i="1"/>
  <c r="R653" i="1" s="1"/>
  <c r="AA653" i="1"/>
  <c r="L653" i="1"/>
  <c r="K653" i="1" s="1"/>
  <c r="Q649" i="1"/>
  <c r="R649" i="1" s="1"/>
  <c r="AA649" i="1"/>
  <c r="L649" i="1"/>
  <c r="K649" i="1" s="1"/>
  <c r="AA645" i="1"/>
  <c r="Q645" i="1"/>
  <c r="R645" i="1" s="1"/>
  <c r="L645" i="1"/>
  <c r="K645" i="1" s="1"/>
  <c r="L640" i="1"/>
  <c r="K640" i="1" s="1"/>
  <c r="AA640" i="1"/>
  <c r="Q640" i="1"/>
  <c r="R640" i="1" s="1"/>
  <c r="L635" i="1"/>
  <c r="K635" i="1" s="1"/>
  <c r="AA635" i="1"/>
  <c r="Q635" i="1"/>
  <c r="R635" i="1" s="1"/>
  <c r="Q631" i="1"/>
  <c r="R631" i="1" s="1"/>
  <c r="AA631" i="1"/>
  <c r="L631" i="1"/>
  <c r="K631" i="1" s="1"/>
  <c r="L627" i="1"/>
  <c r="K627" i="1" s="1"/>
  <c r="AA627" i="1"/>
  <c r="Q627" i="1"/>
  <c r="R627" i="1" s="1"/>
  <c r="L623" i="1"/>
  <c r="K623" i="1" s="1"/>
  <c r="AA623" i="1"/>
  <c r="Q623" i="1"/>
  <c r="R623" i="1" s="1"/>
  <c r="L619" i="1"/>
  <c r="K619" i="1" s="1"/>
  <c r="Q619" i="1"/>
  <c r="R619" i="1" s="1"/>
  <c r="AA619" i="1"/>
  <c r="Q615" i="1"/>
  <c r="L615" i="1"/>
  <c r="K615" i="1" s="1"/>
  <c r="R615" i="1"/>
  <c r="AA615" i="1"/>
  <c r="L610" i="1"/>
  <c r="K610" i="1" s="1"/>
  <c r="AA610" i="1"/>
  <c r="Q610" i="1"/>
  <c r="R610" i="1" s="1"/>
  <c r="L606" i="1"/>
  <c r="K606" i="1" s="1"/>
  <c r="AA606" i="1"/>
  <c r="Q606" i="1"/>
  <c r="R606" i="1" s="1"/>
  <c r="L602" i="1"/>
  <c r="K602" i="1" s="1"/>
  <c r="AA602" i="1"/>
  <c r="Q602" i="1"/>
  <c r="R602" i="1" s="1"/>
  <c r="L598" i="1"/>
  <c r="K598" i="1" s="1"/>
  <c r="AA598" i="1"/>
  <c r="Q598" i="1"/>
  <c r="R598" i="1" s="1"/>
  <c r="L594" i="1"/>
  <c r="K594" i="1" s="1"/>
  <c r="AA594" i="1"/>
  <c r="Q594" i="1"/>
  <c r="R594" i="1" s="1"/>
  <c r="Q590" i="1"/>
  <c r="R590" i="1" s="1"/>
  <c r="L590" i="1"/>
  <c r="K590" i="1" s="1"/>
  <c r="AA590" i="1"/>
  <c r="AA586" i="1"/>
  <c r="Q586" i="1"/>
  <c r="R586" i="1" s="1"/>
  <c r="L586" i="1"/>
  <c r="K586" i="1" s="1"/>
  <c r="L582" i="1"/>
  <c r="K582" i="1" s="1"/>
  <c r="Q582" i="1"/>
  <c r="R582" i="1" s="1"/>
  <c r="AA582" i="1"/>
  <c r="L578" i="1"/>
  <c r="K578" i="1" s="1"/>
  <c r="AA578" i="1"/>
  <c r="Q578" i="1"/>
  <c r="R578" i="1" s="1"/>
  <c r="L574" i="1"/>
  <c r="K574" i="1" s="1"/>
  <c r="Q574" i="1"/>
  <c r="R574" i="1" s="1"/>
  <c r="AA574" i="1"/>
  <c r="AA570" i="1"/>
  <c r="L570" i="1"/>
  <c r="K570" i="1" s="1"/>
  <c r="Q570" i="1"/>
  <c r="R570" i="1" s="1"/>
  <c r="AA566" i="1"/>
  <c r="L566" i="1"/>
  <c r="K566" i="1" s="1"/>
  <c r="Q566" i="1"/>
  <c r="R566" i="1" s="1"/>
  <c r="L562" i="1"/>
  <c r="K562" i="1" s="1"/>
  <c r="Q562" i="1"/>
  <c r="R562" i="1" s="1"/>
  <c r="AA562" i="1"/>
  <c r="L556" i="1"/>
  <c r="K556" i="1" s="1"/>
  <c r="AA556" i="1"/>
  <c r="Q556" i="1"/>
  <c r="R556" i="1" s="1"/>
  <c r="AA552" i="1"/>
  <c r="L552" i="1"/>
  <c r="K552" i="1" s="1"/>
  <c r="Q552" i="1"/>
  <c r="R552" i="1" s="1"/>
  <c r="AA548" i="1"/>
  <c r="L548" i="1"/>
  <c r="K548" i="1" s="1"/>
  <c r="Q548" i="1"/>
  <c r="R548" i="1" s="1"/>
  <c r="L544" i="1"/>
  <c r="K544" i="1" s="1"/>
  <c r="AA544" i="1"/>
  <c r="Q544" i="1"/>
  <c r="R544" i="1" s="1"/>
  <c r="L540" i="1"/>
  <c r="K540" i="1" s="1"/>
  <c r="Q540" i="1"/>
  <c r="R540" i="1" s="1"/>
  <c r="AA540" i="1"/>
  <c r="AA536" i="1"/>
  <c r="L536" i="1"/>
  <c r="K536" i="1" s="1"/>
  <c r="Q536" i="1"/>
  <c r="R536" i="1" s="1"/>
  <c r="L532" i="1"/>
  <c r="K532" i="1" s="1"/>
  <c r="Q532" i="1"/>
  <c r="R532" i="1" s="1"/>
  <c r="AA532" i="1"/>
  <c r="Q528" i="1"/>
  <c r="L528" i="1"/>
  <c r="K528" i="1" s="1"/>
  <c r="R528" i="1"/>
  <c r="AA528" i="1"/>
  <c r="Q524" i="1"/>
  <c r="AA524" i="1"/>
  <c r="L524" i="1"/>
  <c r="K524" i="1" s="1"/>
  <c r="R524" i="1"/>
  <c r="Q520" i="1"/>
  <c r="AA520" i="1"/>
  <c r="L520" i="1"/>
  <c r="K520" i="1" s="1"/>
  <c r="R520" i="1"/>
  <c r="L516" i="1"/>
  <c r="K516" i="1" s="1"/>
  <c r="Q516" i="1"/>
  <c r="R516" i="1"/>
  <c r="AA516" i="1"/>
  <c r="L512" i="1"/>
  <c r="K512" i="1" s="1"/>
  <c r="Q512" i="1"/>
  <c r="R512" i="1"/>
  <c r="AA512" i="1"/>
  <c r="Q508" i="1"/>
  <c r="L508" i="1"/>
  <c r="K508" i="1" s="1"/>
  <c r="R508" i="1"/>
  <c r="AA508" i="1"/>
  <c r="L504" i="1"/>
  <c r="K504" i="1" s="1"/>
  <c r="Q504" i="1"/>
  <c r="R504" i="1" s="1"/>
  <c r="AA504" i="1"/>
  <c r="L500" i="1"/>
  <c r="K500" i="1" s="1"/>
  <c r="Q500" i="1"/>
  <c r="R500" i="1"/>
  <c r="AA500" i="1"/>
  <c r="L496" i="1"/>
  <c r="K496" i="1" s="1"/>
  <c r="Q496" i="1"/>
  <c r="R496" i="1"/>
  <c r="AA496" i="1"/>
  <c r="Q492" i="1"/>
  <c r="R492" i="1"/>
  <c r="AA492" i="1"/>
  <c r="L492" i="1"/>
  <c r="K492" i="1" s="1"/>
  <c r="L487" i="1"/>
  <c r="K487" i="1" s="1"/>
  <c r="AA487" i="1"/>
  <c r="Q487" i="1"/>
  <c r="R487" i="1" s="1"/>
  <c r="L482" i="1"/>
  <c r="K482" i="1" s="1"/>
  <c r="AA482" i="1"/>
  <c r="Q482" i="1"/>
  <c r="R482" i="1" s="1"/>
  <c r="AA478" i="1"/>
  <c r="L478" i="1"/>
  <c r="K478" i="1" s="1"/>
  <c r="Q478" i="1"/>
  <c r="R478" i="1" s="1"/>
  <c r="AA474" i="1"/>
  <c r="Q474" i="1"/>
  <c r="R474" i="1" s="1"/>
  <c r="L474" i="1"/>
  <c r="K474" i="1" s="1"/>
  <c r="L470" i="1"/>
  <c r="K470" i="1" s="1"/>
  <c r="Q470" i="1"/>
  <c r="R470" i="1" s="1"/>
  <c r="AA470" i="1"/>
  <c r="L772" i="1"/>
  <c r="K772" i="1" s="1"/>
  <c r="AA772" i="1"/>
  <c r="Q772" i="1"/>
  <c r="R772" i="1" s="1"/>
  <c r="Q1119" i="1"/>
  <c r="AA1119" i="1"/>
  <c r="L1119" i="1"/>
  <c r="K1119" i="1" s="1"/>
  <c r="R1119" i="1"/>
  <c r="L2153" i="1"/>
  <c r="K2153" i="1" s="1"/>
  <c r="Q2153" i="1"/>
  <c r="R2153" i="1"/>
  <c r="AA2153" i="1"/>
  <c r="S2118" i="1"/>
  <c r="AB2118" i="1"/>
  <c r="AB1547" i="1"/>
  <c r="S1547" i="1"/>
  <c r="AB1014" i="1"/>
  <c r="S1014" i="1"/>
  <c r="AB1951" i="1"/>
  <c r="S1951" i="1"/>
  <c r="AB1246" i="1"/>
  <c r="S1246" i="1"/>
  <c r="Q2257" i="1"/>
  <c r="R2257" i="1"/>
  <c r="AA2257" i="1"/>
  <c r="L2257" i="1"/>
  <c r="K2257" i="1" s="1"/>
  <c r="Q2241" i="1"/>
  <c r="R2241" i="1"/>
  <c r="AA2241" i="1"/>
  <c r="L2241" i="1"/>
  <c r="K2241" i="1" s="1"/>
  <c r="AA2224" i="1"/>
  <c r="L2224" i="1"/>
  <c r="K2224" i="1" s="1"/>
  <c r="Q2224" i="1"/>
  <c r="R2224" i="1" s="1"/>
  <c r="Q2275" i="1"/>
  <c r="L2275" i="1"/>
  <c r="K2275" i="1" s="1"/>
  <c r="R2275" i="1"/>
  <c r="AA2275" i="1"/>
  <c r="Q2271" i="1"/>
  <c r="AA2271" i="1"/>
  <c r="L2271" i="1"/>
  <c r="K2271" i="1" s="1"/>
  <c r="R2271" i="1"/>
  <c r="Q2267" i="1"/>
  <c r="R2267" i="1"/>
  <c r="AA2267" i="1"/>
  <c r="L2267" i="1"/>
  <c r="K2267" i="1" s="1"/>
  <c r="Q2263" i="1"/>
  <c r="R2263" i="1"/>
  <c r="AA2263" i="1"/>
  <c r="L2263" i="1"/>
  <c r="K2263" i="1" s="1"/>
  <c r="Q2259" i="1"/>
  <c r="R2259" i="1"/>
  <c r="L2259" i="1"/>
  <c r="K2259" i="1" s="1"/>
  <c r="AA2259" i="1"/>
  <c r="Q2255" i="1"/>
  <c r="L2255" i="1"/>
  <c r="K2255" i="1" s="1"/>
  <c r="R2255" i="1"/>
  <c r="AA2255" i="1"/>
  <c r="Q2251" i="1"/>
  <c r="AA2251" i="1"/>
  <c r="L2251" i="1"/>
  <c r="K2251" i="1" s="1"/>
  <c r="R2251" i="1"/>
  <c r="Q2247" i="1"/>
  <c r="AA2247" i="1"/>
  <c r="L2247" i="1"/>
  <c r="K2247" i="1" s="1"/>
  <c r="R2247" i="1"/>
  <c r="Q2243" i="1"/>
  <c r="R2243" i="1"/>
  <c r="AA2243" i="1"/>
  <c r="L2243" i="1"/>
  <c r="K2243" i="1" s="1"/>
  <c r="Q2239" i="1"/>
  <c r="R2239" i="1"/>
  <c r="L2239" i="1"/>
  <c r="K2239" i="1" s="1"/>
  <c r="AA2239" i="1"/>
  <c r="Q2235" i="1"/>
  <c r="L2235" i="1"/>
  <c r="K2235" i="1" s="1"/>
  <c r="R2235" i="1"/>
  <c r="AA2235" i="1"/>
  <c r="L2230" i="1"/>
  <c r="K2230" i="1" s="1"/>
  <c r="AA2230" i="1"/>
  <c r="Q2230" i="1"/>
  <c r="R2230" i="1" s="1"/>
  <c r="L2226" i="1"/>
  <c r="K2226" i="1" s="1"/>
  <c r="Q2226" i="1"/>
  <c r="R2226" i="1" s="1"/>
  <c r="AA2226" i="1"/>
  <c r="AA2222" i="1"/>
  <c r="L2222" i="1"/>
  <c r="K2222" i="1" s="1"/>
  <c r="Q2222" i="1"/>
  <c r="R2222" i="1" s="1"/>
  <c r="L2218" i="1"/>
  <c r="K2218" i="1" s="1"/>
  <c r="Q2218" i="1"/>
  <c r="R2218" i="1" s="1"/>
  <c r="AA2218" i="1"/>
  <c r="L2214" i="1"/>
  <c r="K2214" i="1" s="1"/>
  <c r="AA2214" i="1"/>
  <c r="Q2214" i="1"/>
  <c r="R2214" i="1" s="1"/>
  <c r="L2210" i="1"/>
  <c r="K2210" i="1" s="1"/>
  <c r="AA2210" i="1"/>
  <c r="Q2210" i="1"/>
  <c r="R2210" i="1" s="1"/>
  <c r="L2206" i="1"/>
  <c r="K2206" i="1" s="1"/>
  <c r="AA2206" i="1"/>
  <c r="Q2206" i="1"/>
  <c r="R2206" i="1" s="1"/>
  <c r="AA2202" i="1"/>
  <c r="L2202" i="1"/>
  <c r="K2202" i="1" s="1"/>
  <c r="Q2202" i="1"/>
  <c r="R2202" i="1" s="1"/>
  <c r="L2198" i="1"/>
  <c r="K2198" i="1" s="1"/>
  <c r="Q2198" i="1"/>
  <c r="R2198" i="1" s="1"/>
  <c r="AA2198" i="1"/>
  <c r="AA2194" i="1"/>
  <c r="Q2194" i="1"/>
  <c r="R2194" i="1" s="1"/>
  <c r="L2194" i="1"/>
  <c r="K2194" i="1" s="1"/>
  <c r="Q2189" i="1"/>
  <c r="R2189" i="1" s="1"/>
  <c r="AA2189" i="1"/>
  <c r="L2189" i="1"/>
  <c r="K2189" i="1" s="1"/>
  <c r="L2185" i="1"/>
  <c r="K2185" i="1" s="1"/>
  <c r="Q2185" i="1"/>
  <c r="R2185" i="1" s="1"/>
  <c r="AA2185" i="1"/>
  <c r="L2181" i="1"/>
  <c r="K2181" i="1" s="1"/>
  <c r="AA2181" i="1"/>
  <c r="Q2181" i="1"/>
  <c r="R2181" i="1" s="1"/>
  <c r="L2177" i="1"/>
  <c r="K2177" i="1" s="1"/>
  <c r="Q2177" i="1"/>
  <c r="R2177" i="1" s="1"/>
  <c r="AA2177" i="1"/>
  <c r="L2173" i="1"/>
  <c r="K2173" i="1" s="1"/>
  <c r="Q2173" i="1"/>
  <c r="R2173" i="1" s="1"/>
  <c r="AA2173" i="1"/>
  <c r="L2169" i="1"/>
  <c r="K2169" i="1" s="1"/>
  <c r="Q2169" i="1"/>
  <c r="R2169" i="1" s="1"/>
  <c r="AA2169" i="1"/>
  <c r="L2165" i="1"/>
  <c r="K2165" i="1" s="1"/>
  <c r="Q2165" i="1"/>
  <c r="R2165" i="1" s="1"/>
  <c r="AA2165" i="1"/>
  <c r="L2161" i="1"/>
  <c r="K2161" i="1" s="1"/>
  <c r="Q2161" i="1"/>
  <c r="R2161" i="1" s="1"/>
  <c r="AA2161" i="1"/>
  <c r="L2157" i="1"/>
  <c r="K2157" i="1" s="1"/>
  <c r="Q2157" i="1"/>
  <c r="R2157" i="1" s="1"/>
  <c r="AA2157" i="1"/>
  <c r="Q2151" i="1"/>
  <c r="R2151" i="1" s="1"/>
  <c r="AA2151" i="1"/>
  <c r="L2151" i="1"/>
  <c r="K2151" i="1" s="1"/>
  <c r="Q2147" i="1"/>
  <c r="R2147" i="1" s="1"/>
  <c r="L2147" i="1"/>
  <c r="K2147" i="1" s="1"/>
  <c r="AA2147" i="1"/>
  <c r="Q2143" i="1"/>
  <c r="R2143" i="1" s="1"/>
  <c r="L2143" i="1"/>
  <c r="K2143" i="1" s="1"/>
  <c r="AA2143" i="1"/>
  <c r="Q2139" i="1"/>
  <c r="R2139" i="1" s="1"/>
  <c r="AA2139" i="1"/>
  <c r="L2139" i="1"/>
  <c r="K2139" i="1" s="1"/>
  <c r="Q2135" i="1"/>
  <c r="R2135" i="1" s="1"/>
  <c r="L2135" i="1"/>
  <c r="K2135" i="1" s="1"/>
  <c r="AA2135" i="1"/>
  <c r="Q2131" i="1"/>
  <c r="R2131" i="1" s="1"/>
  <c r="L2131" i="1"/>
  <c r="K2131" i="1" s="1"/>
  <c r="AA2131" i="1"/>
  <c r="Q2127" i="1"/>
  <c r="R2127" i="1" s="1"/>
  <c r="L2127" i="1"/>
  <c r="K2127" i="1" s="1"/>
  <c r="AA2127" i="1"/>
  <c r="Q2123" i="1"/>
  <c r="R2123" i="1" s="1"/>
  <c r="L2123" i="1"/>
  <c r="K2123" i="1" s="1"/>
  <c r="AA2123" i="1"/>
  <c r="Q2119" i="1"/>
  <c r="R2119" i="1" s="1"/>
  <c r="L2119" i="1"/>
  <c r="K2119" i="1" s="1"/>
  <c r="AA2119" i="1"/>
  <c r="L2114" i="1"/>
  <c r="K2114" i="1" s="1"/>
  <c r="AA2114" i="1"/>
  <c r="Q2114" i="1"/>
  <c r="R2114" i="1" s="1"/>
  <c r="L2110" i="1"/>
  <c r="K2110" i="1" s="1"/>
  <c r="Q2110" i="1"/>
  <c r="R2110" i="1" s="1"/>
  <c r="AA2110" i="1"/>
  <c r="L2106" i="1"/>
  <c r="K2106" i="1" s="1"/>
  <c r="Q2106" i="1"/>
  <c r="R2106" i="1" s="1"/>
  <c r="AA2106" i="1"/>
  <c r="L2102" i="1"/>
  <c r="K2102" i="1" s="1"/>
  <c r="AA2102" i="1"/>
  <c r="Q2102" i="1"/>
  <c r="R2102" i="1" s="1"/>
  <c r="L2097" i="1"/>
  <c r="K2097" i="1" s="1"/>
  <c r="AA2097" i="1"/>
  <c r="Q2097" i="1"/>
  <c r="R2097" i="1"/>
  <c r="L2093" i="1"/>
  <c r="AA2093" i="1"/>
  <c r="Q2093" i="1"/>
  <c r="R2093" i="1" s="1"/>
  <c r="L2089" i="1"/>
  <c r="K2089" i="1" s="1"/>
  <c r="AA2089" i="1"/>
  <c r="Q2089" i="1"/>
  <c r="R2089" i="1" s="1"/>
  <c r="L2085" i="1"/>
  <c r="K2085" i="1" s="1"/>
  <c r="AA2085" i="1"/>
  <c r="Q2085" i="1"/>
  <c r="R2085" i="1" s="1"/>
  <c r="L2081" i="1"/>
  <c r="K2081" i="1" s="1"/>
  <c r="AA2081" i="1"/>
  <c r="Q2081" i="1"/>
  <c r="R2081" i="1" s="1"/>
  <c r="L2077" i="1"/>
  <c r="K2077" i="1" s="1"/>
  <c r="Q2077" i="1"/>
  <c r="R2077" i="1" s="1"/>
  <c r="AA2077" i="1"/>
  <c r="L2073" i="1"/>
  <c r="K2073" i="1" s="1"/>
  <c r="AA2073" i="1"/>
  <c r="Q2073" i="1"/>
  <c r="R2073" i="1" s="1"/>
  <c r="L2069" i="1"/>
  <c r="K2069" i="1" s="1"/>
  <c r="AA2069" i="1"/>
  <c r="Q2069" i="1"/>
  <c r="R2069" i="1" s="1"/>
  <c r="L2065" i="1"/>
  <c r="K2065" i="1" s="1"/>
  <c r="Q2065" i="1"/>
  <c r="R2065" i="1" s="1"/>
  <c r="AA2065" i="1"/>
  <c r="L2061" i="1"/>
  <c r="K2061" i="1" s="1"/>
  <c r="AA2061" i="1"/>
  <c r="Q2061" i="1"/>
  <c r="R2061" i="1" s="1"/>
  <c r="L2057" i="1"/>
  <c r="K2057" i="1" s="1"/>
  <c r="AA2057" i="1"/>
  <c r="Q2057" i="1"/>
  <c r="R2057" i="1" s="1"/>
  <c r="L2053" i="1"/>
  <c r="K2053" i="1" s="1"/>
  <c r="Q2053" i="1"/>
  <c r="R2053" i="1" s="1"/>
  <c r="AA2053" i="1"/>
  <c r="L2049" i="1"/>
  <c r="K2049" i="1" s="1"/>
  <c r="AA2049" i="1"/>
  <c r="Q2049" i="1"/>
  <c r="R2049" i="1" s="1"/>
  <c r="L2044" i="1"/>
  <c r="K2044" i="1" s="1"/>
  <c r="AA2044" i="1"/>
  <c r="Q2044" i="1"/>
  <c r="R2044" i="1" s="1"/>
  <c r="L2040" i="1"/>
  <c r="K2040" i="1" s="1"/>
  <c r="AA2040" i="1"/>
  <c r="Q2040" i="1"/>
  <c r="R2040" i="1" s="1"/>
  <c r="L2035" i="1"/>
  <c r="K2035" i="1" s="1"/>
  <c r="Q2035" i="1"/>
  <c r="R2035" i="1" s="1"/>
  <c r="AA2035" i="1"/>
  <c r="L2031" i="1"/>
  <c r="K2031" i="1" s="1"/>
  <c r="R2031" i="1"/>
  <c r="Q2031" i="1"/>
  <c r="AA2031" i="1"/>
  <c r="L2027" i="1"/>
  <c r="K2027" i="1" s="1"/>
  <c r="Q2027" i="1"/>
  <c r="R2027" i="1" s="1"/>
  <c r="AA2027" i="1"/>
  <c r="L2023" i="1"/>
  <c r="K2023" i="1" s="1"/>
  <c r="R2023" i="1"/>
  <c r="AA2023" i="1"/>
  <c r="Q2023" i="1"/>
  <c r="L2019" i="1"/>
  <c r="K2019" i="1" s="1"/>
  <c r="Q2019" i="1"/>
  <c r="R2019" i="1" s="1"/>
  <c r="AA2019" i="1"/>
  <c r="L2015" i="1"/>
  <c r="K2015" i="1" s="1"/>
  <c r="R2015" i="1"/>
  <c r="AA2015" i="1"/>
  <c r="Q2015" i="1"/>
  <c r="L2011" i="1"/>
  <c r="K2011" i="1" s="1"/>
  <c r="Q2011" i="1"/>
  <c r="R2011" i="1" s="1"/>
  <c r="AA2011" i="1"/>
  <c r="L2007" i="1"/>
  <c r="K2007" i="1" s="1"/>
  <c r="AA2007" i="1"/>
  <c r="Q2007" i="1"/>
  <c r="R2007" i="1" s="1"/>
  <c r="Q2003" i="1"/>
  <c r="L2003" i="1"/>
  <c r="K2003" i="1" s="1"/>
  <c r="R2003" i="1"/>
  <c r="AA2003" i="1"/>
  <c r="L1999" i="1"/>
  <c r="K1999" i="1" s="1"/>
  <c r="AA1999" i="1"/>
  <c r="R1999" i="1"/>
  <c r="Q1999" i="1"/>
  <c r="L1995" i="1"/>
  <c r="K1995" i="1" s="1"/>
  <c r="Q1995" i="1"/>
  <c r="R1995" i="1"/>
  <c r="AA1995" i="1"/>
  <c r="L1991" i="1"/>
  <c r="K1991" i="1" s="1"/>
  <c r="Q1991" i="1"/>
  <c r="R1991" i="1" s="1"/>
  <c r="AA1991" i="1"/>
  <c r="Q1987" i="1"/>
  <c r="L1987" i="1"/>
  <c r="K1987" i="1" s="1"/>
  <c r="R1987" i="1"/>
  <c r="AA1987" i="1"/>
  <c r="L1983" i="1"/>
  <c r="K1983" i="1" s="1"/>
  <c r="Q1983" i="1"/>
  <c r="R1983" i="1" s="1"/>
  <c r="AA1983" i="1"/>
  <c r="L1979" i="1"/>
  <c r="K1979" i="1" s="1"/>
  <c r="AA1979" i="1"/>
  <c r="Q1979" i="1"/>
  <c r="R1979" i="1" s="1"/>
  <c r="L1975" i="1"/>
  <c r="K1975" i="1" s="1"/>
  <c r="Q1975" i="1"/>
  <c r="R1975" i="1"/>
  <c r="AA1975" i="1"/>
  <c r="Q1971" i="1"/>
  <c r="R1971" i="1" s="1"/>
  <c r="L1971" i="1"/>
  <c r="K1971" i="1" s="1"/>
  <c r="AA1971" i="1"/>
  <c r="L1967" i="1"/>
  <c r="K1967" i="1" s="1"/>
  <c r="Q1967" i="1"/>
  <c r="R1967" i="1"/>
  <c r="AA1967" i="1"/>
  <c r="L1963" i="1"/>
  <c r="K1963" i="1" s="1"/>
  <c r="AA1963" i="1"/>
  <c r="Q1963" i="1"/>
  <c r="R1963" i="1" s="1"/>
  <c r="L1959" i="1"/>
  <c r="K1959" i="1" s="1"/>
  <c r="Q1959" i="1"/>
  <c r="R1959" i="1" s="1"/>
  <c r="AA1959" i="1"/>
  <c r="L1955" i="1"/>
  <c r="K1955" i="1" s="1"/>
  <c r="Q1955" i="1"/>
  <c r="R1955" i="1" s="1"/>
  <c r="AA1955" i="1"/>
  <c r="L1950" i="1"/>
  <c r="K1950" i="1" s="1"/>
  <c r="Q1950" i="1"/>
  <c r="R1950" i="1" s="1"/>
  <c r="AA1950" i="1"/>
  <c r="R1946" i="1"/>
  <c r="AA1946" i="1"/>
  <c r="L1946" i="1"/>
  <c r="K1946" i="1" s="1"/>
  <c r="Q1946" i="1"/>
  <c r="L1942" i="1"/>
  <c r="K1942" i="1" s="1"/>
  <c r="Q1942" i="1"/>
  <c r="AA1942" i="1"/>
  <c r="R1942" i="1"/>
  <c r="L1938" i="1"/>
  <c r="K1938" i="1" s="1"/>
  <c r="AA1938" i="1"/>
  <c r="Q1938" i="1"/>
  <c r="R1938" i="1" s="1"/>
  <c r="L1934" i="1"/>
  <c r="K1934" i="1" s="1"/>
  <c r="Q1934" i="1"/>
  <c r="R1934" i="1" s="1"/>
  <c r="AA1934" i="1"/>
  <c r="L1930" i="1"/>
  <c r="K1930" i="1" s="1"/>
  <c r="Q1930" i="1"/>
  <c r="R1930" i="1" s="1"/>
  <c r="AA1930" i="1"/>
  <c r="L1926" i="1"/>
  <c r="K1926" i="1" s="1"/>
  <c r="R1926" i="1"/>
  <c r="AA1926" i="1"/>
  <c r="Q1926" i="1"/>
  <c r="L1922" i="1"/>
  <c r="K1922" i="1" s="1"/>
  <c r="Q1922" i="1"/>
  <c r="R1922" i="1" s="1"/>
  <c r="AA1922" i="1"/>
  <c r="L1918" i="1"/>
  <c r="K1918" i="1" s="1"/>
  <c r="Q1918" i="1"/>
  <c r="R1918" i="1"/>
  <c r="AA1918" i="1"/>
  <c r="L1913" i="1"/>
  <c r="K1913" i="1" s="1"/>
  <c r="Q1913" i="1"/>
  <c r="R1913" i="1" s="1"/>
  <c r="AA1913" i="1"/>
  <c r="L1909" i="1"/>
  <c r="K1909" i="1" s="1"/>
  <c r="Q1909" i="1"/>
  <c r="R1909" i="1" s="1"/>
  <c r="AA1909" i="1"/>
  <c r="L1905" i="1"/>
  <c r="K1905" i="1" s="1"/>
  <c r="AA1905" i="1"/>
  <c r="Q1905" i="1"/>
  <c r="R1905" i="1" s="1"/>
  <c r="L1901" i="1"/>
  <c r="K1901" i="1" s="1"/>
  <c r="Q1901" i="1"/>
  <c r="R1901" i="1" s="1"/>
  <c r="AA1901" i="1"/>
  <c r="L1897" i="1"/>
  <c r="K1897" i="1" s="1"/>
  <c r="Q1897" i="1"/>
  <c r="R1897" i="1"/>
  <c r="AA1897" i="1"/>
  <c r="L1893" i="1"/>
  <c r="K1893" i="1" s="1"/>
  <c r="AA1893" i="1"/>
  <c r="Q1893" i="1"/>
  <c r="R1893" i="1" s="1"/>
  <c r="L1889" i="1"/>
  <c r="K1889" i="1" s="1"/>
  <c r="Q1889" i="1"/>
  <c r="R1889" i="1" s="1"/>
  <c r="AA1889" i="1"/>
  <c r="L1885" i="1"/>
  <c r="K1885" i="1" s="1"/>
  <c r="AA1885" i="1"/>
  <c r="Q1885" i="1"/>
  <c r="R1885" i="1" s="1"/>
  <c r="L1881" i="1"/>
  <c r="K1881" i="1" s="1"/>
  <c r="Q1881" i="1"/>
  <c r="R1881" i="1" s="1"/>
  <c r="AA1881" i="1"/>
  <c r="L1877" i="1"/>
  <c r="K1877" i="1" s="1"/>
  <c r="Q1877" i="1"/>
  <c r="R1877" i="1" s="1"/>
  <c r="AA1877" i="1"/>
  <c r="AA1873" i="1"/>
  <c r="L1873" i="1"/>
  <c r="K1873" i="1" s="1"/>
  <c r="Q1873" i="1"/>
  <c r="R1873" i="1"/>
  <c r="L1869" i="1"/>
  <c r="K1869" i="1" s="1"/>
  <c r="AA1869" i="1"/>
  <c r="Q1869" i="1"/>
  <c r="R1869" i="1" s="1"/>
  <c r="AA1865" i="1"/>
  <c r="Q1865" i="1"/>
  <c r="L1865" i="1"/>
  <c r="K1865" i="1" s="1"/>
  <c r="R1865" i="1"/>
  <c r="L1861" i="1"/>
  <c r="K1861" i="1" s="1"/>
  <c r="Q1861" i="1"/>
  <c r="R1861" i="1" s="1"/>
  <c r="AA1861" i="1"/>
  <c r="Q1857" i="1"/>
  <c r="R1857" i="1" s="1"/>
  <c r="AA1857" i="1"/>
  <c r="L1857" i="1"/>
  <c r="K1857" i="1" s="1"/>
  <c r="L1853" i="1"/>
  <c r="K1853" i="1" s="1"/>
  <c r="AA1853" i="1"/>
  <c r="Q1853" i="1"/>
  <c r="R1853" i="1" s="1"/>
  <c r="Q1849" i="1"/>
  <c r="L1849" i="1"/>
  <c r="K1849" i="1" s="1"/>
  <c r="R1849" i="1"/>
  <c r="AA1849" i="1"/>
  <c r="L1845" i="1"/>
  <c r="K1845" i="1" s="1"/>
  <c r="Q1845" i="1"/>
  <c r="R1845" i="1" s="1"/>
  <c r="AA1845" i="1"/>
  <c r="Q1841" i="1"/>
  <c r="R1841" i="1"/>
  <c r="AA1841" i="1"/>
  <c r="L1841" i="1"/>
  <c r="K1841" i="1" s="1"/>
  <c r="L1837" i="1"/>
  <c r="K1837" i="1" s="1"/>
  <c r="AA1837" i="1"/>
  <c r="Q1837" i="1"/>
  <c r="R1837" i="1" s="1"/>
  <c r="L1833" i="1"/>
  <c r="K1833" i="1" s="1"/>
  <c r="AA1833" i="1"/>
  <c r="Q1833" i="1"/>
  <c r="R1833" i="1"/>
  <c r="L1828" i="1"/>
  <c r="K1828" i="1" s="1"/>
  <c r="Q1828" i="1"/>
  <c r="R1828" i="1" s="1"/>
  <c r="AA1828" i="1"/>
  <c r="L1824" i="1"/>
  <c r="K1824" i="1" s="1"/>
  <c r="AA1824" i="1"/>
  <c r="Q1824" i="1"/>
  <c r="R1824" i="1" s="1"/>
  <c r="L1820" i="1"/>
  <c r="K1820" i="1" s="1"/>
  <c r="AA1820" i="1"/>
  <c r="Q1820" i="1"/>
  <c r="R1820" i="1" s="1"/>
  <c r="L1816" i="1"/>
  <c r="K1816" i="1" s="1"/>
  <c r="Q1816" i="1"/>
  <c r="R1816" i="1" s="1"/>
  <c r="AA1816" i="1"/>
  <c r="AA1812" i="1"/>
  <c r="L1812" i="1"/>
  <c r="K1812" i="1" s="1"/>
  <c r="Q1812" i="1"/>
  <c r="R1812" i="1" s="1"/>
  <c r="L1808" i="1"/>
  <c r="K1808" i="1" s="1"/>
  <c r="AA1808" i="1"/>
  <c r="Q1808" i="1"/>
  <c r="R1808" i="1" s="1"/>
  <c r="L1804" i="1"/>
  <c r="K1804" i="1" s="1"/>
  <c r="AA1804" i="1"/>
  <c r="Q1804" i="1"/>
  <c r="R1804" i="1" s="1"/>
  <c r="L1800" i="1"/>
  <c r="K1800" i="1" s="1"/>
  <c r="Q1800" i="1"/>
  <c r="R1800" i="1" s="1"/>
  <c r="AA1800" i="1"/>
  <c r="L1796" i="1"/>
  <c r="K1796" i="1" s="1"/>
  <c r="AA1796" i="1"/>
  <c r="Q1796" i="1"/>
  <c r="R1796" i="1" s="1"/>
  <c r="AA1792" i="1"/>
  <c r="L1792" i="1"/>
  <c r="K1792" i="1" s="1"/>
  <c r="Q1792" i="1"/>
  <c r="R1792" i="1" s="1"/>
  <c r="L1788" i="1"/>
  <c r="K1788" i="1" s="1"/>
  <c r="AA1788" i="1"/>
  <c r="Q1788" i="1"/>
  <c r="R1788" i="1" s="1"/>
  <c r="L1783" i="1"/>
  <c r="K1783" i="1" s="1"/>
  <c r="Q1783" i="1"/>
  <c r="AA1783" i="1"/>
  <c r="R1783" i="1"/>
  <c r="L1779" i="1"/>
  <c r="K1779" i="1" s="1"/>
  <c r="Q1779" i="1"/>
  <c r="R1779" i="1" s="1"/>
  <c r="AA1779" i="1"/>
  <c r="L1775" i="1"/>
  <c r="K1775" i="1" s="1"/>
  <c r="AA1775" i="1"/>
  <c r="Q1775" i="1"/>
  <c r="R1775" i="1" s="1"/>
  <c r="L1771" i="1"/>
  <c r="K1771" i="1" s="1"/>
  <c r="AA1771" i="1"/>
  <c r="Q1771" i="1"/>
  <c r="R1771" i="1" s="1"/>
  <c r="Q1766" i="1"/>
  <c r="R1766" i="1"/>
  <c r="AA1766" i="1"/>
  <c r="L1766" i="1"/>
  <c r="K1766" i="1" s="1"/>
  <c r="Q1762" i="1"/>
  <c r="AA1762" i="1"/>
  <c r="L1762" i="1"/>
  <c r="K1762" i="1" s="1"/>
  <c r="R1762" i="1"/>
  <c r="Q1758" i="1"/>
  <c r="R1758" i="1"/>
  <c r="AA1758" i="1"/>
  <c r="L1758" i="1"/>
  <c r="K1758" i="1" s="1"/>
  <c r="Q1754" i="1"/>
  <c r="AA1754" i="1"/>
  <c r="L1754" i="1"/>
  <c r="K1754" i="1" s="1"/>
  <c r="R1754" i="1"/>
  <c r="Q1750" i="1"/>
  <c r="L1750" i="1"/>
  <c r="K1750" i="1" s="1"/>
  <c r="R1750" i="1"/>
  <c r="AA1750" i="1"/>
  <c r="Q1746" i="1"/>
  <c r="R1746" i="1"/>
  <c r="AA1746" i="1"/>
  <c r="L1746" i="1"/>
  <c r="K1746" i="1" s="1"/>
  <c r="Q1742" i="1"/>
  <c r="R1742" i="1"/>
  <c r="AA1742" i="1"/>
  <c r="L1742" i="1"/>
  <c r="K1742" i="1" s="1"/>
  <c r="Q1738" i="1"/>
  <c r="AA1738" i="1"/>
  <c r="L1738" i="1"/>
  <c r="K1738" i="1" s="1"/>
  <c r="R1738" i="1"/>
  <c r="L1733" i="1"/>
  <c r="K1733" i="1" s="1"/>
  <c r="AA1733" i="1"/>
  <c r="Q1733" i="1"/>
  <c r="R1733" i="1" s="1"/>
  <c r="AA1729" i="1"/>
  <c r="Q1729" i="1"/>
  <c r="R1729" i="1"/>
  <c r="L1729" i="1"/>
  <c r="K1729" i="1" s="1"/>
  <c r="AA1725" i="1"/>
  <c r="Q1725" i="1"/>
  <c r="R1725" i="1" s="1"/>
  <c r="L1725" i="1"/>
  <c r="K1725" i="1" s="1"/>
  <c r="AA1721" i="1"/>
  <c r="L1721" i="1"/>
  <c r="K1721" i="1" s="1"/>
  <c r="Q1721" i="1"/>
  <c r="R1721" i="1" s="1"/>
  <c r="L1717" i="1"/>
  <c r="K1717" i="1" s="1"/>
  <c r="AA1717" i="1"/>
  <c r="Q1717" i="1"/>
  <c r="R1717" i="1" s="1"/>
  <c r="L1713" i="1"/>
  <c r="K1713" i="1" s="1"/>
  <c r="AA1713" i="1"/>
  <c r="Q1713" i="1"/>
  <c r="R1713" i="1"/>
  <c r="AA1709" i="1"/>
  <c r="L1709" i="1"/>
  <c r="K1709" i="1" s="1"/>
  <c r="Q1709" i="1"/>
  <c r="R1709" i="1"/>
  <c r="L1704" i="1"/>
  <c r="K1704" i="1" s="1"/>
  <c r="AA1704" i="1"/>
  <c r="Q1704" i="1"/>
  <c r="R1704" i="1" s="1"/>
  <c r="L1700" i="1"/>
  <c r="K1700" i="1" s="1"/>
  <c r="Q1700" i="1"/>
  <c r="R1700" i="1" s="1"/>
  <c r="AA1700" i="1"/>
  <c r="L1696" i="1"/>
  <c r="K1696" i="1" s="1"/>
  <c r="AA1696" i="1"/>
  <c r="Q1696" i="1"/>
  <c r="R1696" i="1" s="1"/>
  <c r="L1692" i="1"/>
  <c r="K1692" i="1" s="1"/>
  <c r="Q1692" i="1"/>
  <c r="R1692" i="1" s="1"/>
  <c r="AA1692" i="1"/>
  <c r="L1688" i="1"/>
  <c r="K1688" i="1" s="1"/>
  <c r="Q1688" i="1"/>
  <c r="R1688" i="1" s="1"/>
  <c r="AA1688" i="1"/>
  <c r="L1684" i="1"/>
  <c r="K1684" i="1" s="1"/>
  <c r="AA1684" i="1"/>
  <c r="Q1684" i="1"/>
  <c r="R1684" i="1" s="1"/>
  <c r="L1680" i="1"/>
  <c r="K1680" i="1" s="1"/>
  <c r="AA1680" i="1"/>
  <c r="Q1680" i="1"/>
  <c r="R1680" i="1" s="1"/>
  <c r="L1676" i="1"/>
  <c r="K1676" i="1" s="1"/>
  <c r="Q1676" i="1"/>
  <c r="R1676" i="1" s="1"/>
  <c r="AA1676" i="1"/>
  <c r="L1672" i="1"/>
  <c r="K1672" i="1" s="1"/>
  <c r="Q1672" i="1"/>
  <c r="R1672" i="1" s="1"/>
  <c r="AA1672" i="1"/>
  <c r="L1668" i="1"/>
  <c r="K1668" i="1" s="1"/>
  <c r="Q1668" i="1"/>
  <c r="R1668" i="1" s="1"/>
  <c r="AA1668" i="1"/>
  <c r="L1664" i="1"/>
  <c r="K1664" i="1" s="1"/>
  <c r="AA1664" i="1"/>
  <c r="Q1664" i="1"/>
  <c r="R1664" i="1" s="1"/>
  <c r="L1659" i="1"/>
  <c r="K1659" i="1" s="1"/>
  <c r="Q1659" i="1"/>
  <c r="R1659" i="1" s="1"/>
  <c r="AA1659" i="1"/>
  <c r="Q1654" i="1"/>
  <c r="AA1654" i="1"/>
  <c r="L1654" i="1"/>
  <c r="K1654" i="1" s="1"/>
  <c r="R1654" i="1"/>
  <c r="Q1650" i="1"/>
  <c r="L1650" i="1"/>
  <c r="K1650" i="1" s="1"/>
  <c r="R1650" i="1"/>
  <c r="AA1650" i="1"/>
  <c r="Q1646" i="1"/>
  <c r="R1646" i="1" s="1"/>
  <c r="AA1646" i="1"/>
  <c r="L1646" i="1"/>
  <c r="K1646" i="1" s="1"/>
  <c r="Q1642" i="1"/>
  <c r="R1642" i="1" s="1"/>
  <c r="AA1642" i="1"/>
  <c r="L1642" i="1"/>
  <c r="K1642" i="1" s="1"/>
  <c r="Q1638" i="1"/>
  <c r="AA1638" i="1"/>
  <c r="L1638" i="1"/>
  <c r="K1638" i="1" s="1"/>
  <c r="R1638" i="1"/>
  <c r="Q1634" i="1"/>
  <c r="L1634" i="1"/>
  <c r="K1634" i="1" s="1"/>
  <c r="R1634" i="1"/>
  <c r="AA1634" i="1"/>
  <c r="Q1630" i="1"/>
  <c r="R1630" i="1" s="1"/>
  <c r="AA1630" i="1"/>
  <c r="L1630" i="1"/>
  <c r="K1630" i="1" s="1"/>
  <c r="Q1626" i="1"/>
  <c r="R1626" i="1" s="1"/>
  <c r="AA1626" i="1"/>
  <c r="L1626" i="1"/>
  <c r="K1626" i="1" s="1"/>
  <c r="Q1622" i="1"/>
  <c r="AA1622" i="1"/>
  <c r="L1622" i="1"/>
  <c r="K1622" i="1" s="1"/>
  <c r="R1622" i="1"/>
  <c r="Q1618" i="1"/>
  <c r="L1618" i="1"/>
  <c r="K1618" i="1" s="1"/>
  <c r="R1618" i="1"/>
  <c r="AA1618" i="1"/>
  <c r="Q1614" i="1"/>
  <c r="R1614" i="1" s="1"/>
  <c r="AA1614" i="1"/>
  <c r="L1614" i="1"/>
  <c r="K1614" i="1" s="1"/>
  <c r="Q1610" i="1"/>
  <c r="R1610" i="1" s="1"/>
  <c r="AA1610" i="1"/>
  <c r="L1610" i="1"/>
  <c r="K1610" i="1" s="1"/>
  <c r="AA1605" i="1"/>
  <c r="Q1605" i="1"/>
  <c r="R1605" i="1"/>
  <c r="L1605" i="1"/>
  <c r="K1605" i="1" s="1"/>
  <c r="L1601" i="1"/>
  <c r="K1601" i="1" s="1"/>
  <c r="Q1601" i="1"/>
  <c r="R1601" i="1" s="1"/>
  <c r="AA1601" i="1"/>
  <c r="Q1597" i="1"/>
  <c r="R1597" i="1" s="1"/>
  <c r="L1597" i="1"/>
  <c r="K1597" i="1" s="1"/>
  <c r="AA1597" i="1"/>
  <c r="Q1593" i="1"/>
  <c r="R1593" i="1" s="1"/>
  <c r="AA1593" i="1"/>
  <c r="L1593" i="1"/>
  <c r="K1593" i="1" s="1"/>
  <c r="L1588" i="1"/>
  <c r="K1588" i="1" s="1"/>
  <c r="Q1588" i="1"/>
  <c r="R1588" i="1" s="1"/>
  <c r="AA1588" i="1"/>
  <c r="L1584" i="1"/>
  <c r="K1584" i="1" s="1"/>
  <c r="Q1584" i="1"/>
  <c r="R1584" i="1" s="1"/>
  <c r="AA1584" i="1"/>
  <c r="L1580" i="1"/>
  <c r="K1580" i="1" s="1"/>
  <c r="AA1580" i="1"/>
  <c r="Q1580" i="1"/>
  <c r="R1580" i="1" s="1"/>
  <c r="L1576" i="1"/>
  <c r="K1576" i="1" s="1"/>
  <c r="Q1576" i="1"/>
  <c r="R1576" i="1" s="1"/>
  <c r="AA1576" i="1"/>
  <c r="L1572" i="1"/>
  <c r="K1572" i="1" s="1"/>
  <c r="Q1572" i="1"/>
  <c r="R1572" i="1" s="1"/>
  <c r="AA1572" i="1"/>
  <c r="L1568" i="1"/>
  <c r="K1568" i="1" s="1"/>
  <c r="Q1568" i="1"/>
  <c r="R1568" i="1" s="1"/>
  <c r="AA1568" i="1"/>
  <c r="L1564" i="1"/>
  <c r="K1564" i="1" s="1"/>
  <c r="AA1564" i="1"/>
  <c r="Q1564" i="1"/>
  <c r="R1564" i="1" s="1"/>
  <c r="L1560" i="1"/>
  <c r="K1560" i="1" s="1"/>
  <c r="Q1560" i="1"/>
  <c r="R1560" i="1" s="1"/>
  <c r="AA1560" i="1"/>
  <c r="L1556" i="1"/>
  <c r="K1556" i="1" s="1"/>
  <c r="Q1556" i="1"/>
  <c r="R1556" i="1" s="1"/>
  <c r="AA1556" i="1"/>
  <c r="L1552" i="1"/>
  <c r="K1552" i="1" s="1"/>
  <c r="AA1552" i="1"/>
  <c r="Q1552" i="1"/>
  <c r="R1552" i="1" s="1"/>
  <c r="L1548" i="1"/>
  <c r="K1548" i="1" s="1"/>
  <c r="Q1548" i="1"/>
  <c r="R1548" i="1" s="1"/>
  <c r="AA1548" i="1"/>
  <c r="L1543" i="1"/>
  <c r="K1543" i="1" s="1"/>
  <c r="Q1543" i="1"/>
  <c r="R1543" i="1" s="1"/>
  <c r="AA1543" i="1"/>
  <c r="L1539" i="1"/>
  <c r="K1539" i="1" s="1"/>
  <c r="AA1539" i="1"/>
  <c r="Q1539" i="1"/>
  <c r="R1539" i="1" s="1"/>
  <c r="L1535" i="1"/>
  <c r="K1535" i="1" s="1"/>
  <c r="Q1535" i="1"/>
  <c r="R1535" i="1" s="1"/>
  <c r="AA1535" i="1"/>
  <c r="AA1531" i="1"/>
  <c r="Q1531" i="1"/>
  <c r="R1531" i="1" s="1"/>
  <c r="L1531" i="1"/>
  <c r="K1531" i="1" s="1"/>
  <c r="L1527" i="1"/>
  <c r="K1527" i="1" s="1"/>
  <c r="Q1527" i="1"/>
  <c r="R1527" i="1" s="1"/>
  <c r="AA1527" i="1"/>
  <c r="Q1522" i="1"/>
  <c r="R1522" i="1" s="1"/>
  <c r="AA1522" i="1"/>
  <c r="L1522" i="1"/>
  <c r="K1522" i="1" s="1"/>
  <c r="Q1518" i="1"/>
  <c r="R1518" i="1" s="1"/>
  <c r="L1518" i="1"/>
  <c r="K1518" i="1" s="1"/>
  <c r="AA1518" i="1"/>
  <c r="L1514" i="1"/>
  <c r="K1514" i="1" s="1"/>
  <c r="Q1514" i="1"/>
  <c r="R1514" i="1" s="1"/>
  <c r="AA1514" i="1"/>
  <c r="Q1510" i="1"/>
  <c r="L1510" i="1"/>
  <c r="K1510" i="1" s="1"/>
  <c r="R1510" i="1"/>
  <c r="AA1510" i="1"/>
  <c r="L1506" i="1"/>
  <c r="K1506" i="1" s="1"/>
  <c r="Q1506" i="1"/>
  <c r="R1506" i="1" s="1"/>
  <c r="AA1506" i="1"/>
  <c r="L1502" i="1"/>
  <c r="K1502" i="1" s="1"/>
  <c r="Q1502" i="1"/>
  <c r="R1502" i="1"/>
  <c r="AA1502" i="1"/>
  <c r="R1498" i="1"/>
  <c r="Q1498" i="1"/>
  <c r="L1498" i="1"/>
  <c r="K1498" i="1" s="1"/>
  <c r="AA1498" i="1"/>
  <c r="L1494" i="1"/>
  <c r="K1494" i="1" s="1"/>
  <c r="Q1494" i="1"/>
  <c r="R1494" i="1"/>
  <c r="AA1494" i="1"/>
  <c r="Q1490" i="1"/>
  <c r="R1490" i="1" s="1"/>
  <c r="L1490" i="1"/>
  <c r="K1490" i="1" s="1"/>
  <c r="AA1490" i="1"/>
  <c r="Q1486" i="1"/>
  <c r="R1486" i="1" s="1"/>
  <c r="L1486" i="1"/>
  <c r="K1486" i="1" s="1"/>
  <c r="AA1486" i="1"/>
  <c r="L1482" i="1"/>
  <c r="K1482" i="1" s="1"/>
  <c r="Q1482" i="1"/>
  <c r="R1482" i="1" s="1"/>
  <c r="AA1482" i="1"/>
  <c r="L1478" i="1"/>
  <c r="K1478" i="1" s="1"/>
  <c r="Q1478" i="1"/>
  <c r="R1478" i="1" s="1"/>
  <c r="AA1478" i="1"/>
  <c r="Q1474" i="1"/>
  <c r="R1474" i="1" s="1"/>
  <c r="L1474" i="1"/>
  <c r="K1474" i="1" s="1"/>
  <c r="AA1474" i="1"/>
  <c r="L1470" i="1"/>
  <c r="K1470" i="1" s="1"/>
  <c r="Q1470" i="1"/>
  <c r="R1470" i="1" s="1"/>
  <c r="AA1470" i="1"/>
  <c r="Q1466" i="1"/>
  <c r="R1466" i="1" s="1"/>
  <c r="L1466" i="1"/>
  <c r="K1466" i="1" s="1"/>
  <c r="AA1466" i="1"/>
  <c r="Q1462" i="1"/>
  <c r="R1462" i="1" s="1"/>
  <c r="AA1462" i="1"/>
  <c r="L1462" i="1"/>
  <c r="K1462" i="1" s="1"/>
  <c r="AA1455" i="1"/>
  <c r="Q1455" i="1"/>
  <c r="R1455" i="1" s="1"/>
  <c r="L1455" i="1"/>
  <c r="K1455" i="1" s="1"/>
  <c r="L1451" i="1"/>
  <c r="K1451" i="1" s="1"/>
  <c r="Q1451" i="1"/>
  <c r="R1451" i="1" s="1"/>
  <c r="AA1451" i="1"/>
  <c r="AA1447" i="1"/>
  <c r="L1447" i="1"/>
  <c r="K1447" i="1" s="1"/>
  <c r="Q1447" i="1"/>
  <c r="R1447" i="1" s="1"/>
  <c r="L1442" i="1"/>
  <c r="K1442" i="1" s="1"/>
  <c r="Q1442" i="1"/>
  <c r="R1442" i="1" s="1"/>
  <c r="AA1442" i="1"/>
  <c r="L1438" i="1"/>
  <c r="K1438" i="1" s="1"/>
  <c r="Q1438" i="1"/>
  <c r="R1438" i="1" s="1"/>
  <c r="AA1438" i="1"/>
  <c r="Q1434" i="1"/>
  <c r="R1434" i="1" s="1"/>
  <c r="L1434" i="1"/>
  <c r="K1434" i="1" s="1"/>
  <c r="AA1434" i="1"/>
  <c r="L1430" i="1"/>
  <c r="K1430" i="1" s="1"/>
  <c r="Q1430" i="1"/>
  <c r="R1430" i="1" s="1"/>
  <c r="AA1430" i="1"/>
  <c r="L1426" i="1"/>
  <c r="K1426" i="1" s="1"/>
  <c r="Q1426" i="1"/>
  <c r="R1426" i="1" s="1"/>
  <c r="AA1426" i="1"/>
  <c r="L1422" i="1"/>
  <c r="K1422" i="1" s="1"/>
  <c r="R1422" i="1"/>
  <c r="Q1422" i="1"/>
  <c r="AA1422" i="1"/>
  <c r="L1418" i="1"/>
  <c r="K1418" i="1" s="1"/>
  <c r="Q1418" i="1"/>
  <c r="R1418" i="1" s="1"/>
  <c r="AA1418" i="1"/>
  <c r="Q1414" i="1"/>
  <c r="R1414" i="1"/>
  <c r="L1414" i="1"/>
  <c r="K1414" i="1" s="1"/>
  <c r="AA1414" i="1"/>
  <c r="L1410" i="1"/>
  <c r="K1410" i="1" s="1"/>
  <c r="Q1410" i="1"/>
  <c r="R1410" i="1" s="1"/>
  <c r="AA1410" i="1"/>
  <c r="L1406" i="1"/>
  <c r="K1406" i="1" s="1"/>
  <c r="Q1406" i="1"/>
  <c r="R1406" i="1" s="1"/>
  <c r="AA1406" i="1"/>
  <c r="Q1402" i="1"/>
  <c r="R1402" i="1" s="1"/>
  <c r="L1402" i="1"/>
  <c r="K1402" i="1" s="1"/>
  <c r="AA1402" i="1"/>
  <c r="L1398" i="1"/>
  <c r="K1398" i="1" s="1"/>
  <c r="Q1398" i="1"/>
  <c r="R1398" i="1" s="1"/>
  <c r="AA1398" i="1"/>
  <c r="L1394" i="1"/>
  <c r="K1394" i="1" s="1"/>
  <c r="Q1394" i="1"/>
  <c r="R1394" i="1" s="1"/>
  <c r="AA1394" i="1"/>
  <c r="Q1390" i="1"/>
  <c r="R1390" i="1" s="1"/>
  <c r="L1390" i="1"/>
  <c r="K1390" i="1" s="1"/>
  <c r="AA1390" i="1"/>
  <c r="Q1386" i="1"/>
  <c r="R1386" i="1" s="1"/>
  <c r="L1386" i="1"/>
  <c r="K1386" i="1" s="1"/>
  <c r="AA1386" i="1"/>
  <c r="L1382" i="1"/>
  <c r="K1382" i="1" s="1"/>
  <c r="Q1382" i="1"/>
  <c r="R1382" i="1"/>
  <c r="AA1382" i="1"/>
  <c r="L1378" i="1"/>
  <c r="K1378" i="1" s="1"/>
  <c r="Q1378" i="1"/>
  <c r="R1378" i="1" s="1"/>
  <c r="AA1378" i="1"/>
  <c r="L1374" i="1"/>
  <c r="K1374" i="1" s="1"/>
  <c r="Q1374" i="1"/>
  <c r="R1374" i="1"/>
  <c r="AA1374" i="1"/>
  <c r="Q1370" i="1"/>
  <c r="R1370" i="1" s="1"/>
  <c r="L1370" i="1"/>
  <c r="K1370" i="1" s="1"/>
  <c r="AA1370" i="1"/>
  <c r="Q1365" i="1"/>
  <c r="R1365" i="1" s="1"/>
  <c r="AA1365" i="1"/>
  <c r="L1365" i="1"/>
  <c r="K1365" i="1" s="1"/>
  <c r="Q1361" i="1"/>
  <c r="R1361" i="1" s="1"/>
  <c r="L1361" i="1"/>
  <c r="K1361" i="1" s="1"/>
  <c r="AA1361" i="1"/>
  <c r="Q1357" i="1"/>
  <c r="R1357" i="1" s="1"/>
  <c r="L1357" i="1"/>
  <c r="K1357" i="1" s="1"/>
  <c r="AA1357" i="1"/>
  <c r="Q1353" i="1"/>
  <c r="R1353" i="1" s="1"/>
  <c r="AA1353" i="1"/>
  <c r="L1353" i="1"/>
  <c r="K1353" i="1" s="1"/>
  <c r="Q1349" i="1"/>
  <c r="R1349" i="1" s="1"/>
  <c r="AA1349" i="1"/>
  <c r="L1349" i="1"/>
  <c r="K1349" i="1" s="1"/>
  <c r="Q1345" i="1"/>
  <c r="R1345" i="1" s="1"/>
  <c r="L1345" i="1"/>
  <c r="K1345" i="1" s="1"/>
  <c r="AA1345" i="1"/>
  <c r="Q1341" i="1"/>
  <c r="R1341" i="1" s="1"/>
  <c r="L1341" i="1"/>
  <c r="K1341" i="1" s="1"/>
  <c r="AA1341" i="1"/>
  <c r="Q1337" i="1"/>
  <c r="R1337" i="1" s="1"/>
  <c r="AA1337" i="1"/>
  <c r="L1337" i="1"/>
  <c r="K1337" i="1" s="1"/>
  <c r="Q1333" i="1"/>
  <c r="R1333" i="1" s="1"/>
  <c r="AA1333" i="1"/>
  <c r="L1333" i="1"/>
  <c r="K1333" i="1" s="1"/>
  <c r="Q1329" i="1"/>
  <c r="R1329" i="1" s="1"/>
  <c r="L1329" i="1"/>
  <c r="K1329" i="1" s="1"/>
  <c r="AA1329" i="1"/>
  <c r="Q1325" i="1"/>
  <c r="R1325" i="1" s="1"/>
  <c r="L1325" i="1"/>
  <c r="K1325" i="1" s="1"/>
  <c r="AA1325" i="1"/>
  <c r="Q1321" i="1"/>
  <c r="R1321" i="1" s="1"/>
  <c r="AA1321" i="1"/>
  <c r="L1321" i="1"/>
  <c r="K1321" i="1" s="1"/>
  <c r="Q1317" i="1"/>
  <c r="R1317" i="1" s="1"/>
  <c r="AA1317" i="1"/>
  <c r="L1317" i="1"/>
  <c r="K1317" i="1" s="1"/>
  <c r="L1313" i="1"/>
  <c r="K1313" i="1" s="1"/>
  <c r="AA1313" i="1"/>
  <c r="Q1313" i="1"/>
  <c r="R1313" i="1"/>
  <c r="L1309" i="1"/>
  <c r="K1309" i="1" s="1"/>
  <c r="Q1309" i="1"/>
  <c r="AA1309" i="1"/>
  <c r="R1309" i="1"/>
  <c r="L1305" i="1"/>
  <c r="K1305" i="1" s="1"/>
  <c r="Q1305" i="1"/>
  <c r="R1305" i="1" s="1"/>
  <c r="AA1305" i="1"/>
  <c r="L1301" i="1"/>
  <c r="K1301" i="1" s="1"/>
  <c r="Q1301" i="1"/>
  <c r="AA1301" i="1"/>
  <c r="R1301" i="1"/>
  <c r="Q1297" i="1"/>
  <c r="R1297" i="1" s="1"/>
  <c r="AA1297" i="1"/>
  <c r="L1297" i="1"/>
  <c r="K1297" i="1" s="1"/>
  <c r="Q1293" i="1"/>
  <c r="R1293" i="1" s="1"/>
  <c r="AA1293" i="1"/>
  <c r="L1293" i="1"/>
  <c r="K1293" i="1" s="1"/>
  <c r="Q1289" i="1"/>
  <c r="R1289" i="1" s="1"/>
  <c r="AA1289" i="1"/>
  <c r="L1289" i="1"/>
  <c r="K1289" i="1" s="1"/>
  <c r="Q1285" i="1"/>
  <c r="R1285" i="1" s="1"/>
  <c r="AA1285" i="1"/>
  <c r="L1285" i="1"/>
  <c r="K1285" i="1" s="1"/>
  <c r="L1280" i="1"/>
  <c r="K1280" i="1" s="1"/>
  <c r="AA1280" i="1"/>
  <c r="Q1280" i="1"/>
  <c r="R1280" i="1" s="1"/>
  <c r="L1276" i="1"/>
  <c r="K1276" i="1" s="1"/>
  <c r="AA1276" i="1"/>
  <c r="R1276" i="1"/>
  <c r="Q1276" i="1"/>
  <c r="L1272" i="1"/>
  <c r="K1272" i="1" s="1"/>
  <c r="AA1272" i="1"/>
  <c r="Q1272" i="1"/>
  <c r="R1272" i="1" s="1"/>
  <c r="L1268" i="1"/>
  <c r="K1268" i="1" s="1"/>
  <c r="Q1268" i="1"/>
  <c r="R1268" i="1" s="1"/>
  <c r="AA1268" i="1"/>
  <c r="L1264" i="1"/>
  <c r="K1264" i="1" s="1"/>
  <c r="Q1264" i="1"/>
  <c r="R1264" i="1" s="1"/>
  <c r="AA1264" i="1"/>
  <c r="L1260" i="1"/>
  <c r="K1260" i="1" s="1"/>
  <c r="AA1260" i="1"/>
  <c r="Q1260" i="1"/>
  <c r="R1260" i="1" s="1"/>
  <c r="L1256" i="1"/>
  <c r="K1256" i="1" s="1"/>
  <c r="Q1256" i="1"/>
  <c r="R1256" i="1" s="1"/>
  <c r="AA1256" i="1"/>
  <c r="L1252" i="1"/>
  <c r="K1252" i="1" s="1"/>
  <c r="AA1252" i="1"/>
  <c r="Q1252" i="1"/>
  <c r="R1252" i="1" s="1"/>
  <c r="L1248" i="1"/>
  <c r="K1248" i="1" s="1"/>
  <c r="Q1248" i="1"/>
  <c r="R1248" i="1" s="1"/>
  <c r="AA1248" i="1"/>
  <c r="L1243" i="1"/>
  <c r="K1243" i="1" s="1"/>
  <c r="R1243" i="1"/>
  <c r="Q1243" i="1"/>
  <c r="AA1243" i="1"/>
  <c r="L1239" i="1"/>
  <c r="K1239" i="1" s="1"/>
  <c r="AA1239" i="1"/>
  <c r="Q1239" i="1"/>
  <c r="R1239" i="1" s="1"/>
  <c r="L1235" i="1"/>
  <c r="K1235" i="1" s="1"/>
  <c r="Q1235" i="1"/>
  <c r="R1235" i="1" s="1"/>
  <c r="AA1235" i="1"/>
  <c r="L1231" i="1"/>
  <c r="K1231" i="1" s="1"/>
  <c r="Q1231" i="1"/>
  <c r="R1231" i="1" s="1"/>
  <c r="AA1231" i="1"/>
  <c r="L1226" i="1"/>
  <c r="K1226" i="1" s="1"/>
  <c r="Q1226" i="1"/>
  <c r="R1226" i="1" s="1"/>
  <c r="AA1226" i="1"/>
  <c r="Q1221" i="1"/>
  <c r="R1221" i="1" s="1"/>
  <c r="AA1221" i="1"/>
  <c r="L1221" i="1"/>
  <c r="K1221" i="1" s="1"/>
  <c r="Q1217" i="1"/>
  <c r="AA1217" i="1"/>
  <c r="L1217" i="1"/>
  <c r="K1217" i="1" s="1"/>
  <c r="R1217" i="1"/>
  <c r="Q1213" i="1"/>
  <c r="R1213" i="1" s="1"/>
  <c r="AA1213" i="1"/>
  <c r="L1213" i="1"/>
  <c r="K1213" i="1" s="1"/>
  <c r="Q1209" i="1"/>
  <c r="AA1209" i="1"/>
  <c r="L1209" i="1"/>
  <c r="K1209" i="1" s="1"/>
  <c r="R1209" i="1"/>
  <c r="Q1205" i="1"/>
  <c r="R1205" i="1" s="1"/>
  <c r="AA1205" i="1"/>
  <c r="L1205" i="1"/>
  <c r="K1205" i="1" s="1"/>
  <c r="Q1201" i="1"/>
  <c r="AA1201" i="1"/>
  <c r="L1201" i="1"/>
  <c r="K1201" i="1" s="1"/>
  <c r="R1201" i="1"/>
  <c r="Q1197" i="1"/>
  <c r="R1197" i="1" s="1"/>
  <c r="AA1197" i="1"/>
  <c r="L1197" i="1"/>
  <c r="K1197" i="1" s="1"/>
  <c r="Q1193" i="1"/>
  <c r="AA1193" i="1"/>
  <c r="L1193" i="1"/>
  <c r="K1193" i="1" s="1"/>
  <c r="R1193" i="1"/>
  <c r="AA1188" i="1"/>
  <c r="Q1188" i="1"/>
  <c r="R1188" i="1" s="1"/>
  <c r="L1188" i="1"/>
  <c r="K1188" i="1" s="1"/>
  <c r="L1184" i="1"/>
  <c r="K1184" i="1" s="1"/>
  <c r="Q1184" i="1"/>
  <c r="AA1184" i="1"/>
  <c r="R1184" i="1"/>
  <c r="L1180" i="1"/>
  <c r="K1180" i="1" s="1"/>
  <c r="AA1180" i="1"/>
  <c r="Q1180" i="1"/>
  <c r="R1180" i="1"/>
  <c r="L1176" i="1"/>
  <c r="K1176" i="1" s="1"/>
  <c r="Q1176" i="1"/>
  <c r="AA1176" i="1"/>
  <c r="R1176" i="1"/>
  <c r="Q1172" i="1"/>
  <c r="R1172" i="1" s="1"/>
  <c r="AA1172" i="1"/>
  <c r="L1172" i="1"/>
  <c r="K1172" i="1" s="1"/>
  <c r="L1168" i="1"/>
  <c r="K1168" i="1" s="1"/>
  <c r="R1168" i="1"/>
  <c r="Q1168" i="1"/>
  <c r="AA1168" i="1"/>
  <c r="AA1164" i="1"/>
  <c r="L1164" i="1"/>
  <c r="K1164" i="1" s="1"/>
  <c r="Q1164" i="1"/>
  <c r="R1164" i="1"/>
  <c r="AA1160" i="1"/>
  <c r="Q1160" i="1"/>
  <c r="R1160" i="1" s="1"/>
  <c r="L1160" i="1"/>
  <c r="K1160" i="1" s="1"/>
  <c r="L1155" i="1"/>
  <c r="K1155" i="1" s="1"/>
  <c r="Q1155" i="1"/>
  <c r="R1155" i="1" s="1"/>
  <c r="AA1155" i="1"/>
  <c r="L1151" i="1"/>
  <c r="K1151" i="1" s="1"/>
  <c r="Q1151" i="1"/>
  <c r="R1151" i="1" s="1"/>
  <c r="AA1151" i="1"/>
  <c r="L1147" i="1"/>
  <c r="K1147" i="1" s="1"/>
  <c r="Q1147" i="1"/>
  <c r="R1147" i="1" s="1"/>
  <c r="AA1147" i="1"/>
  <c r="L1143" i="1"/>
  <c r="K1143" i="1" s="1"/>
  <c r="Q1143" i="1"/>
  <c r="R1143" i="1" s="1"/>
  <c r="AA1143" i="1"/>
  <c r="Q1139" i="1"/>
  <c r="R1139" i="1" s="1"/>
  <c r="AA1139" i="1"/>
  <c r="L1139" i="1"/>
  <c r="K1139" i="1" s="1"/>
  <c r="Q1135" i="1"/>
  <c r="R1135" i="1"/>
  <c r="AA1135" i="1"/>
  <c r="L1135" i="1"/>
  <c r="K1135" i="1" s="1"/>
  <c r="Q1131" i="1"/>
  <c r="R1131" i="1"/>
  <c r="L1131" i="1"/>
  <c r="K1131" i="1" s="1"/>
  <c r="AA1131" i="1"/>
  <c r="Q1127" i="1"/>
  <c r="L1127" i="1"/>
  <c r="K1127" i="1" s="1"/>
  <c r="R1127" i="1"/>
  <c r="AA1127" i="1"/>
  <c r="Q1123" i="1"/>
  <c r="L1123" i="1"/>
  <c r="K1123" i="1" s="1"/>
  <c r="AA1123" i="1"/>
  <c r="R1123" i="1"/>
  <c r="L1118" i="1"/>
  <c r="K1118" i="1" s="1"/>
  <c r="Q1118" i="1"/>
  <c r="R1118" i="1" s="1"/>
  <c r="AA1118" i="1"/>
  <c r="L1114" i="1"/>
  <c r="K1114" i="1" s="1"/>
  <c r="Q1114" i="1"/>
  <c r="R1114" i="1" s="1"/>
  <c r="AA1114" i="1"/>
  <c r="AA1110" i="1"/>
  <c r="L1110" i="1"/>
  <c r="K1110" i="1" s="1"/>
  <c r="Q1110" i="1"/>
  <c r="R1110" i="1" s="1"/>
  <c r="L1106" i="1"/>
  <c r="K1106" i="1" s="1"/>
  <c r="Q1106" i="1"/>
  <c r="R1106" i="1" s="1"/>
  <c r="AA1106" i="1"/>
  <c r="AA1102" i="1"/>
  <c r="L1102" i="1"/>
  <c r="K1102" i="1" s="1"/>
  <c r="Q1102" i="1"/>
  <c r="R1102" i="1" s="1"/>
  <c r="Q1098" i="1"/>
  <c r="R1098" i="1" s="1"/>
  <c r="AA1098" i="1"/>
  <c r="L1098" i="1"/>
  <c r="K1098" i="1" s="1"/>
  <c r="AA1094" i="1"/>
  <c r="L1094" i="1"/>
  <c r="K1094" i="1" s="1"/>
  <c r="Q1094" i="1"/>
  <c r="R1094" i="1" s="1"/>
  <c r="L1090" i="1"/>
  <c r="K1090" i="1" s="1"/>
  <c r="AA1090" i="1"/>
  <c r="Q1090" i="1"/>
  <c r="R1090" i="1" s="1"/>
  <c r="L1086" i="1"/>
  <c r="K1086" i="1" s="1"/>
  <c r="AA1086" i="1"/>
  <c r="Q1086" i="1"/>
  <c r="R1086" i="1" s="1"/>
  <c r="AA1082" i="1"/>
  <c r="L1082" i="1"/>
  <c r="K1082" i="1" s="1"/>
  <c r="Q1082" i="1"/>
  <c r="R1082" i="1" s="1"/>
  <c r="AA1078" i="1"/>
  <c r="L1078" i="1"/>
  <c r="K1078" i="1" s="1"/>
  <c r="Q1078" i="1"/>
  <c r="R1078" i="1" s="1"/>
  <c r="L1074" i="1"/>
  <c r="K1074" i="1" s="1"/>
  <c r="Q1074" i="1"/>
  <c r="R1074" i="1" s="1"/>
  <c r="AA1074" i="1"/>
  <c r="L1070" i="1"/>
  <c r="K1070" i="1" s="1"/>
  <c r="AA1070" i="1"/>
  <c r="Q1070" i="1"/>
  <c r="R1070" i="1" s="1"/>
  <c r="L1066" i="1"/>
  <c r="K1066" i="1" s="1"/>
  <c r="AA1066" i="1"/>
  <c r="Q1066" i="1"/>
  <c r="R1066" i="1" s="1"/>
  <c r="AA1062" i="1"/>
  <c r="Q1062" i="1"/>
  <c r="R1062" i="1" s="1"/>
  <c r="L1062" i="1"/>
  <c r="K1062" i="1" s="1"/>
  <c r="AA1058" i="1"/>
  <c r="L1058" i="1"/>
  <c r="K1058" i="1" s="1"/>
  <c r="Q1058" i="1"/>
  <c r="R1058" i="1" s="1"/>
  <c r="AA1054" i="1"/>
  <c r="L1054" i="1"/>
  <c r="K1054" i="1" s="1"/>
  <c r="Q1054" i="1"/>
  <c r="R1054" i="1" s="1"/>
  <c r="L1050" i="1"/>
  <c r="K1050" i="1" s="1"/>
  <c r="AA1050" i="1"/>
  <c r="Q1050" i="1"/>
  <c r="R1050" i="1" s="1"/>
  <c r="L1046" i="1"/>
  <c r="K1046" i="1" s="1"/>
  <c r="AA1046" i="1"/>
  <c r="Q1046" i="1"/>
  <c r="R1046" i="1" s="1"/>
  <c r="L1042" i="1"/>
  <c r="K1042" i="1" s="1"/>
  <c r="AA1042" i="1"/>
  <c r="Q1042" i="1"/>
  <c r="R1042" i="1" s="1"/>
  <c r="L1038" i="1"/>
  <c r="K1038" i="1" s="1"/>
  <c r="Q1038" i="1"/>
  <c r="R1038" i="1" s="1"/>
  <c r="AA1038" i="1"/>
  <c r="L1034" i="1"/>
  <c r="K1034" i="1" s="1"/>
  <c r="Q1034" i="1"/>
  <c r="R1034" i="1" s="1"/>
  <c r="AA1034" i="1"/>
  <c r="AA1030" i="1"/>
  <c r="Q1030" i="1"/>
  <c r="R1030" i="1" s="1"/>
  <c r="L1030" i="1"/>
  <c r="K1030" i="1" s="1"/>
  <c r="L1026" i="1"/>
  <c r="K1026" i="1" s="1"/>
  <c r="Q1026" i="1"/>
  <c r="R1026" i="1" s="1"/>
  <c r="AA1026" i="1"/>
  <c r="L1022" i="1"/>
  <c r="K1022" i="1" s="1"/>
  <c r="AA1022" i="1"/>
  <c r="Q1022" i="1"/>
  <c r="R1022" i="1" s="1"/>
  <c r="L1018" i="1"/>
  <c r="K1018" i="1" s="1"/>
  <c r="AA1018" i="1"/>
  <c r="Q1018" i="1"/>
  <c r="R1018" i="1" s="1"/>
  <c r="Q1013" i="1"/>
  <c r="R1013" i="1" s="1"/>
  <c r="L1013" i="1"/>
  <c r="K1013" i="1" s="1"/>
  <c r="AA1013" i="1"/>
  <c r="L1009" i="1"/>
  <c r="K1009" i="1" s="1"/>
  <c r="Q1009" i="1"/>
  <c r="R1009" i="1" s="1"/>
  <c r="AA1009" i="1"/>
  <c r="L1005" i="1"/>
  <c r="K1005" i="1" s="1"/>
  <c r="AA1005" i="1"/>
  <c r="Q1005" i="1"/>
  <c r="R1005" i="1" s="1"/>
  <c r="Q1001" i="1"/>
  <c r="R1001" i="1" s="1"/>
  <c r="L1001" i="1"/>
  <c r="K1001" i="1" s="1"/>
  <c r="AA1001" i="1"/>
  <c r="L997" i="1"/>
  <c r="K997" i="1" s="1"/>
  <c r="Q997" i="1"/>
  <c r="R997" i="1"/>
  <c r="AA997" i="1"/>
  <c r="L993" i="1"/>
  <c r="K993" i="1" s="1"/>
  <c r="Q993" i="1"/>
  <c r="R993" i="1"/>
  <c r="AA993" i="1"/>
  <c r="L988" i="1"/>
  <c r="K988" i="1" s="1"/>
  <c r="Q988" i="1"/>
  <c r="R988" i="1"/>
  <c r="AA988" i="1"/>
  <c r="Q984" i="1"/>
  <c r="R984" i="1" s="1"/>
  <c r="L984" i="1"/>
  <c r="K984" i="1" s="1"/>
  <c r="AA984" i="1"/>
  <c r="L980" i="1"/>
  <c r="K980" i="1" s="1"/>
  <c r="Q980" i="1"/>
  <c r="AA980" i="1"/>
  <c r="R980" i="1"/>
  <c r="Q976" i="1"/>
  <c r="R976" i="1" s="1"/>
  <c r="AA976" i="1"/>
  <c r="L976" i="1"/>
  <c r="K976" i="1" s="1"/>
  <c r="L972" i="1"/>
  <c r="K972" i="1" s="1"/>
  <c r="Q972" i="1"/>
  <c r="R972" i="1"/>
  <c r="AA972" i="1"/>
  <c r="L968" i="1"/>
  <c r="K968" i="1" s="1"/>
  <c r="AA968" i="1"/>
  <c r="Q968" i="1"/>
  <c r="R968" i="1" s="1"/>
  <c r="Q964" i="1"/>
  <c r="L964" i="1"/>
  <c r="K964" i="1" s="1"/>
  <c r="R964" i="1"/>
  <c r="AA964" i="1"/>
  <c r="L960" i="1"/>
  <c r="K960" i="1" s="1"/>
  <c r="Q960" i="1"/>
  <c r="R960" i="1"/>
  <c r="AA960" i="1"/>
  <c r="L956" i="1"/>
  <c r="K956" i="1" s="1"/>
  <c r="Q956" i="1"/>
  <c r="R956" i="1"/>
  <c r="AA956" i="1"/>
  <c r="L951" i="1"/>
  <c r="K951" i="1" s="1"/>
  <c r="Q951" i="1"/>
  <c r="R951" i="1" s="1"/>
  <c r="AA951" i="1"/>
  <c r="L946" i="1"/>
  <c r="K946" i="1" s="1"/>
  <c r="Q946" i="1"/>
  <c r="R946" i="1" s="1"/>
  <c r="AA946" i="1"/>
  <c r="AA942" i="1"/>
  <c r="Q942" i="1"/>
  <c r="R942" i="1" s="1"/>
  <c r="L942" i="1"/>
  <c r="K942" i="1" s="1"/>
  <c r="AA938" i="1"/>
  <c r="L938" i="1"/>
  <c r="K938" i="1" s="1"/>
  <c r="Q938" i="1"/>
  <c r="R938" i="1" s="1"/>
  <c r="L934" i="1"/>
  <c r="K934" i="1" s="1"/>
  <c r="Q934" i="1"/>
  <c r="R934" i="1" s="1"/>
  <c r="AA934" i="1"/>
  <c r="L930" i="1"/>
  <c r="K930" i="1" s="1"/>
  <c r="Q930" i="1"/>
  <c r="R930" i="1" s="1"/>
  <c r="AA930" i="1"/>
  <c r="AA926" i="1"/>
  <c r="L926" i="1"/>
  <c r="K926" i="1" s="1"/>
  <c r="Q926" i="1"/>
  <c r="R926" i="1" s="1"/>
  <c r="L922" i="1"/>
  <c r="K922" i="1" s="1"/>
  <c r="AA922" i="1"/>
  <c r="Q922" i="1"/>
  <c r="R922" i="1" s="1"/>
  <c r="Q918" i="1"/>
  <c r="R918" i="1" s="1"/>
  <c r="AA918" i="1"/>
  <c r="L918" i="1"/>
  <c r="K918" i="1" s="1"/>
  <c r="AA914" i="1"/>
  <c r="Q914" i="1"/>
  <c r="R914" i="1" s="1"/>
  <c r="L914" i="1"/>
  <c r="K914" i="1" s="1"/>
  <c r="AA910" i="1"/>
  <c r="L910" i="1"/>
  <c r="K910" i="1" s="1"/>
  <c r="Q910" i="1"/>
  <c r="R910" i="1" s="1"/>
  <c r="L906" i="1"/>
  <c r="K906" i="1" s="1"/>
  <c r="AA906" i="1"/>
  <c r="Q906" i="1"/>
  <c r="R906" i="1" s="1"/>
  <c r="L902" i="1"/>
  <c r="K902" i="1" s="1"/>
  <c r="Q902" i="1"/>
  <c r="R902" i="1" s="1"/>
  <c r="AA902" i="1"/>
  <c r="L898" i="1"/>
  <c r="K898" i="1" s="1"/>
  <c r="Q898" i="1"/>
  <c r="AA898" i="1"/>
  <c r="R898" i="1"/>
  <c r="L894" i="1"/>
  <c r="K894" i="1" s="1"/>
  <c r="Q894" i="1"/>
  <c r="R894" i="1" s="1"/>
  <c r="AA894" i="1"/>
  <c r="L890" i="1"/>
  <c r="K890" i="1" s="1"/>
  <c r="Q890" i="1"/>
  <c r="AA890" i="1"/>
  <c r="R890" i="1"/>
  <c r="L886" i="1"/>
  <c r="K886" i="1" s="1"/>
  <c r="Q886" i="1"/>
  <c r="R886" i="1" s="1"/>
  <c r="AA886" i="1"/>
  <c r="Q882" i="1"/>
  <c r="R882" i="1" s="1"/>
  <c r="L882" i="1"/>
  <c r="K882" i="1" s="1"/>
  <c r="AA882" i="1"/>
  <c r="L878" i="1"/>
  <c r="K878" i="1" s="1"/>
  <c r="AA878" i="1"/>
  <c r="Q878" i="1"/>
  <c r="R878" i="1" s="1"/>
  <c r="L874" i="1"/>
  <c r="K874" i="1" s="1"/>
  <c r="Q874" i="1"/>
  <c r="AA874" i="1"/>
  <c r="R874" i="1"/>
  <c r="L870" i="1"/>
  <c r="K870" i="1" s="1"/>
  <c r="Q870" i="1"/>
  <c r="R870" i="1" s="1"/>
  <c r="AA870" i="1"/>
  <c r="L865" i="1"/>
  <c r="K865" i="1" s="1"/>
  <c r="AA865" i="1"/>
  <c r="Q865" i="1"/>
  <c r="R865" i="1" s="1"/>
  <c r="L861" i="1"/>
  <c r="K861" i="1" s="1"/>
  <c r="Q861" i="1"/>
  <c r="R861" i="1" s="1"/>
  <c r="AA861" i="1"/>
  <c r="L857" i="1"/>
  <c r="K857" i="1" s="1"/>
  <c r="Q857" i="1"/>
  <c r="R857" i="1" s="1"/>
  <c r="AA857" i="1"/>
  <c r="L853" i="1"/>
  <c r="K853" i="1" s="1"/>
  <c r="AA853" i="1"/>
  <c r="Q853" i="1"/>
  <c r="R853" i="1" s="1"/>
  <c r="L849" i="1"/>
  <c r="K849" i="1" s="1"/>
  <c r="AA849" i="1"/>
  <c r="Q849" i="1"/>
  <c r="R849" i="1" s="1"/>
  <c r="L845" i="1"/>
  <c r="K845" i="1" s="1"/>
  <c r="Q845" i="1"/>
  <c r="R845" i="1" s="1"/>
  <c r="AA845" i="1"/>
  <c r="L841" i="1"/>
  <c r="K841" i="1" s="1"/>
  <c r="Q841" i="1"/>
  <c r="R841" i="1" s="1"/>
  <c r="AA841" i="1"/>
  <c r="L837" i="1"/>
  <c r="K837" i="1" s="1"/>
  <c r="Q837" i="1"/>
  <c r="R837" i="1" s="1"/>
  <c r="AA837" i="1"/>
  <c r="L833" i="1"/>
  <c r="K833" i="1" s="1"/>
  <c r="Q833" i="1"/>
  <c r="R833" i="1" s="1"/>
  <c r="AA833" i="1"/>
  <c r="L829" i="1"/>
  <c r="K829" i="1" s="1"/>
  <c r="Q829" i="1"/>
  <c r="R829" i="1" s="1"/>
  <c r="AA829" i="1"/>
  <c r="L825" i="1"/>
  <c r="K825" i="1" s="1"/>
  <c r="AA825" i="1"/>
  <c r="Q825" i="1"/>
  <c r="R825" i="1" s="1"/>
  <c r="L821" i="1"/>
  <c r="K821" i="1" s="1"/>
  <c r="AA821" i="1"/>
  <c r="Q821" i="1"/>
  <c r="R821" i="1" s="1"/>
  <c r="L817" i="1"/>
  <c r="K817" i="1" s="1"/>
  <c r="AA817" i="1"/>
  <c r="Q817" i="1"/>
  <c r="R817" i="1" s="1"/>
  <c r="Q813" i="1"/>
  <c r="R813" i="1" s="1"/>
  <c r="AA813" i="1"/>
  <c r="L813" i="1"/>
  <c r="K813" i="1" s="1"/>
  <c r="Q809" i="1"/>
  <c r="R809" i="1" s="1"/>
  <c r="AA809" i="1"/>
  <c r="L809" i="1"/>
  <c r="K809" i="1" s="1"/>
  <c r="Q805" i="1"/>
  <c r="R805" i="1" s="1"/>
  <c r="L805" i="1"/>
  <c r="K805" i="1" s="1"/>
  <c r="AA805" i="1"/>
  <c r="Q801" i="1"/>
  <c r="R801" i="1" s="1"/>
  <c r="L801" i="1"/>
  <c r="K801" i="1" s="1"/>
  <c r="AA801" i="1"/>
  <c r="Q797" i="1"/>
  <c r="R797" i="1" s="1"/>
  <c r="AA797" i="1"/>
  <c r="L797" i="1"/>
  <c r="K797" i="1" s="1"/>
  <c r="Q793" i="1"/>
  <c r="R793" i="1" s="1"/>
  <c r="AA793" i="1"/>
  <c r="L793" i="1"/>
  <c r="K793" i="1" s="1"/>
  <c r="Q789" i="1"/>
  <c r="R789" i="1" s="1"/>
  <c r="AA789" i="1"/>
  <c r="L789" i="1"/>
  <c r="K789" i="1" s="1"/>
  <c r="Q785" i="1"/>
  <c r="R785" i="1" s="1"/>
  <c r="L785" i="1"/>
  <c r="K785" i="1" s="1"/>
  <c r="AA785" i="1"/>
  <c r="Q781" i="1"/>
  <c r="R781" i="1" s="1"/>
  <c r="L781" i="1"/>
  <c r="K781" i="1" s="1"/>
  <c r="AA781" i="1"/>
  <c r="Q777" i="1"/>
  <c r="R777" i="1" s="1"/>
  <c r="AA777" i="1"/>
  <c r="L777" i="1"/>
  <c r="K777" i="1" s="1"/>
  <c r="L773" i="1"/>
  <c r="K773" i="1" s="1"/>
  <c r="Q773" i="1"/>
  <c r="AA773" i="1"/>
  <c r="R773" i="1"/>
  <c r="L768" i="1"/>
  <c r="K768" i="1" s="1"/>
  <c r="AA768" i="1"/>
  <c r="Q768" i="1"/>
  <c r="R768" i="1" s="1"/>
  <c r="L764" i="1"/>
  <c r="K764" i="1" s="1"/>
  <c r="Q764" i="1"/>
  <c r="R764" i="1" s="1"/>
  <c r="AA764" i="1"/>
  <c r="L760" i="1"/>
  <c r="K760" i="1" s="1"/>
  <c r="AA760" i="1"/>
  <c r="Q760" i="1"/>
  <c r="R760" i="1" s="1"/>
  <c r="L756" i="1"/>
  <c r="K756" i="1" s="1"/>
  <c r="Q756" i="1"/>
  <c r="R756" i="1" s="1"/>
  <c r="AA756" i="1"/>
  <c r="L752" i="1"/>
  <c r="K752" i="1" s="1"/>
  <c r="Q752" i="1"/>
  <c r="R752" i="1" s="1"/>
  <c r="AA752" i="1"/>
  <c r="AA748" i="1"/>
  <c r="L748" i="1"/>
  <c r="K748" i="1" s="1"/>
  <c r="Q748" i="1"/>
  <c r="R748" i="1" s="1"/>
  <c r="L744" i="1"/>
  <c r="K744" i="1" s="1"/>
  <c r="Q744" i="1"/>
  <c r="R744" i="1" s="1"/>
  <c r="AA744" i="1"/>
  <c r="L740" i="1"/>
  <c r="K740" i="1" s="1"/>
  <c r="AA740" i="1"/>
  <c r="Q740" i="1"/>
  <c r="R740" i="1" s="1"/>
  <c r="L736" i="1"/>
  <c r="K736" i="1" s="1"/>
  <c r="Q736" i="1"/>
  <c r="R736" i="1" s="1"/>
  <c r="AA736" i="1"/>
  <c r="L732" i="1"/>
  <c r="K732" i="1" s="1"/>
  <c r="Q732" i="1"/>
  <c r="R732" i="1" s="1"/>
  <c r="AA732" i="1"/>
  <c r="L728" i="1"/>
  <c r="K728" i="1" s="1"/>
  <c r="Q728" i="1"/>
  <c r="R728" i="1" s="1"/>
  <c r="AA728" i="1"/>
  <c r="L724" i="1"/>
  <c r="K724" i="1" s="1"/>
  <c r="AA724" i="1"/>
  <c r="Q724" i="1"/>
  <c r="R724" i="1" s="1"/>
  <c r="L720" i="1"/>
  <c r="K720" i="1" s="1"/>
  <c r="AA720" i="1"/>
  <c r="Q720" i="1"/>
  <c r="R720" i="1" s="1"/>
  <c r="L716" i="1"/>
  <c r="K716" i="1" s="1"/>
  <c r="Q716" i="1"/>
  <c r="R716" i="1" s="1"/>
  <c r="AA716" i="1"/>
  <c r="L712" i="1"/>
  <c r="K712" i="1" s="1"/>
  <c r="Q712" i="1"/>
  <c r="R712" i="1" s="1"/>
  <c r="AA712" i="1"/>
  <c r="L708" i="1"/>
  <c r="K708" i="1" s="1"/>
  <c r="Q708" i="1"/>
  <c r="R708" i="1"/>
  <c r="AA708" i="1"/>
  <c r="L704" i="1"/>
  <c r="K704" i="1" s="1"/>
  <c r="AA704" i="1"/>
  <c r="Q704" i="1"/>
  <c r="R704" i="1" s="1"/>
  <c r="L700" i="1"/>
  <c r="K700" i="1" s="1"/>
  <c r="AA700" i="1"/>
  <c r="Q700" i="1"/>
  <c r="R700" i="1" s="1"/>
  <c r="L696" i="1"/>
  <c r="K696" i="1" s="1"/>
  <c r="Q696" i="1"/>
  <c r="R696" i="1" s="1"/>
  <c r="AA696" i="1"/>
  <c r="L692" i="1"/>
  <c r="K692" i="1" s="1"/>
  <c r="AA692" i="1"/>
  <c r="Q692" i="1"/>
  <c r="R692" i="1" s="1"/>
  <c r="L688" i="1"/>
  <c r="K688" i="1" s="1"/>
  <c r="AA688" i="1"/>
  <c r="Q688" i="1"/>
  <c r="R688" i="1" s="1"/>
  <c r="L684" i="1"/>
  <c r="K684" i="1" s="1"/>
  <c r="Q684" i="1"/>
  <c r="R684" i="1" s="1"/>
  <c r="AA684" i="1"/>
  <c r="L680" i="1"/>
  <c r="K680" i="1" s="1"/>
  <c r="AA680" i="1"/>
  <c r="Q680" i="1"/>
  <c r="R680" i="1" s="1"/>
  <c r="L676" i="1"/>
  <c r="K676" i="1" s="1"/>
  <c r="Q676" i="1"/>
  <c r="R676" i="1" s="1"/>
  <c r="AA676" i="1"/>
  <c r="L672" i="1"/>
  <c r="K672" i="1" s="1"/>
  <c r="AA672" i="1"/>
  <c r="Q672" i="1"/>
  <c r="R672" i="1" s="1"/>
  <c r="L668" i="1"/>
  <c r="K668" i="1" s="1"/>
  <c r="AA668" i="1"/>
  <c r="Q668" i="1"/>
  <c r="R668" i="1" s="1"/>
  <c r="L664" i="1"/>
  <c r="K664" i="1" s="1"/>
  <c r="AA664" i="1"/>
  <c r="Q664" i="1"/>
  <c r="R664" i="1" s="1"/>
  <c r="L660" i="1"/>
  <c r="K660" i="1" s="1"/>
  <c r="AA660" i="1"/>
  <c r="Q660" i="1"/>
  <c r="R660" i="1" s="1"/>
  <c r="L656" i="1"/>
  <c r="K656" i="1" s="1"/>
  <c r="Q656" i="1"/>
  <c r="R656" i="1" s="1"/>
  <c r="AA656" i="1"/>
  <c r="L652" i="1"/>
  <c r="K652" i="1" s="1"/>
  <c r="Q652" i="1"/>
  <c r="R652" i="1" s="1"/>
  <c r="AA652" i="1"/>
  <c r="L648" i="1"/>
  <c r="K648" i="1" s="1"/>
  <c r="Q648" i="1"/>
  <c r="R648" i="1" s="1"/>
  <c r="AA648" i="1"/>
  <c r="L644" i="1"/>
  <c r="K644" i="1" s="1"/>
  <c r="Q644" i="1"/>
  <c r="R644" i="1" s="1"/>
  <c r="AA644" i="1"/>
  <c r="Q638" i="1"/>
  <c r="R638" i="1"/>
  <c r="AA638" i="1"/>
  <c r="L638" i="1"/>
  <c r="K638" i="1" s="1"/>
  <c r="L634" i="1"/>
  <c r="K634" i="1" s="1"/>
  <c r="R634" i="1"/>
  <c r="AA634" i="1"/>
  <c r="Q634" i="1"/>
  <c r="Q630" i="1"/>
  <c r="L630" i="1"/>
  <c r="K630" i="1" s="1"/>
  <c r="R630" i="1"/>
  <c r="AA630" i="1"/>
  <c r="L626" i="1"/>
  <c r="K626" i="1" s="1"/>
  <c r="Q626" i="1"/>
  <c r="R626" i="1"/>
  <c r="AA626" i="1"/>
  <c r="Q622" i="1"/>
  <c r="AA622" i="1"/>
  <c r="L622" i="1"/>
  <c r="K622" i="1" s="1"/>
  <c r="R622" i="1"/>
  <c r="L618" i="1"/>
  <c r="K618" i="1" s="1"/>
  <c r="Q618" i="1"/>
  <c r="R618" i="1"/>
  <c r="AA618" i="1"/>
  <c r="L614" i="1"/>
  <c r="K614" i="1" s="1"/>
  <c r="AA614" i="1"/>
  <c r="Q614" i="1"/>
  <c r="R614" i="1" s="1"/>
  <c r="Q609" i="1"/>
  <c r="R609" i="1" s="1"/>
  <c r="AA609" i="1"/>
  <c r="L609" i="1"/>
  <c r="K609" i="1" s="1"/>
  <c r="Q605" i="1"/>
  <c r="AA605" i="1"/>
  <c r="L605" i="1"/>
  <c r="K605" i="1" s="1"/>
  <c r="R605" i="1"/>
  <c r="Q601" i="1"/>
  <c r="AA601" i="1"/>
  <c r="L601" i="1"/>
  <c r="K601" i="1" s="1"/>
  <c r="R601" i="1"/>
  <c r="Q597" i="1"/>
  <c r="R597" i="1" s="1"/>
  <c r="AA597" i="1"/>
  <c r="L597" i="1"/>
  <c r="K597" i="1" s="1"/>
  <c r="Q593" i="1"/>
  <c r="R593" i="1" s="1"/>
  <c r="AA593" i="1"/>
  <c r="L593" i="1"/>
  <c r="K593" i="1" s="1"/>
  <c r="Q589" i="1"/>
  <c r="AA589" i="1"/>
  <c r="L589" i="1"/>
  <c r="K589" i="1" s="1"/>
  <c r="R589" i="1"/>
  <c r="Q585" i="1"/>
  <c r="L585" i="1"/>
  <c r="K585" i="1" s="1"/>
  <c r="R585" i="1"/>
  <c r="AA585" i="1"/>
  <c r="Q581" i="1"/>
  <c r="R581" i="1" s="1"/>
  <c r="AA581" i="1"/>
  <c r="L581" i="1"/>
  <c r="K581" i="1" s="1"/>
  <c r="Q577" i="1"/>
  <c r="R577" i="1" s="1"/>
  <c r="AA577" i="1"/>
  <c r="L577" i="1"/>
  <c r="K577" i="1" s="1"/>
  <c r="Q573" i="1"/>
  <c r="AA573" i="1"/>
  <c r="L573" i="1"/>
  <c r="K573" i="1" s="1"/>
  <c r="R573" i="1"/>
  <c r="Q569" i="1"/>
  <c r="L569" i="1"/>
  <c r="K569" i="1" s="1"/>
  <c r="R569" i="1"/>
  <c r="AA569" i="1"/>
  <c r="Q565" i="1"/>
  <c r="R565" i="1" s="1"/>
  <c r="AA565" i="1"/>
  <c r="L565" i="1"/>
  <c r="K565" i="1" s="1"/>
  <c r="Q561" i="1"/>
  <c r="R561" i="1" s="1"/>
  <c r="AA561" i="1"/>
  <c r="L561" i="1"/>
  <c r="K561" i="1" s="1"/>
  <c r="AA555" i="1"/>
  <c r="L555" i="1"/>
  <c r="K555" i="1" s="1"/>
  <c r="Q555" i="1"/>
  <c r="R555" i="1"/>
  <c r="L551" i="1"/>
  <c r="K551" i="1" s="1"/>
  <c r="Q551" i="1"/>
  <c r="R551" i="1"/>
  <c r="AA551" i="1"/>
  <c r="L547" i="1"/>
  <c r="K547" i="1" s="1"/>
  <c r="Q547" i="1"/>
  <c r="R547" i="1"/>
  <c r="AA547" i="1"/>
  <c r="L543" i="1"/>
  <c r="K543" i="1" s="1"/>
  <c r="Q543" i="1"/>
  <c r="R543" i="1"/>
  <c r="AA543" i="1"/>
  <c r="Q539" i="1"/>
  <c r="L539" i="1"/>
  <c r="K539" i="1" s="1"/>
  <c r="AA539" i="1"/>
  <c r="R539" i="1"/>
  <c r="L535" i="1"/>
  <c r="K535" i="1" s="1"/>
  <c r="Q535" i="1"/>
  <c r="R535" i="1"/>
  <c r="AA535" i="1"/>
  <c r="Q531" i="1"/>
  <c r="L531" i="1"/>
  <c r="K531" i="1" s="1"/>
  <c r="R531" i="1"/>
  <c r="AA531" i="1"/>
  <c r="Q527" i="1"/>
  <c r="R527" i="1" s="1"/>
  <c r="AA527" i="1"/>
  <c r="L527" i="1"/>
  <c r="K527" i="1" s="1"/>
  <c r="Q523" i="1"/>
  <c r="L523" i="1"/>
  <c r="K523" i="1" s="1"/>
  <c r="R523" i="1"/>
  <c r="AA523" i="1"/>
  <c r="Q519" i="1"/>
  <c r="R519" i="1" s="1"/>
  <c r="L519" i="1"/>
  <c r="K519" i="1" s="1"/>
  <c r="AA519" i="1"/>
  <c r="L515" i="1"/>
  <c r="K515" i="1" s="1"/>
  <c r="AA515" i="1"/>
  <c r="Q515" i="1"/>
  <c r="R515" i="1" s="1"/>
  <c r="L511" i="1"/>
  <c r="K511" i="1" s="1"/>
  <c r="Q511" i="1"/>
  <c r="AA511" i="1"/>
  <c r="R511" i="1"/>
  <c r="L507" i="1"/>
  <c r="K507" i="1" s="1"/>
  <c r="AA507" i="1"/>
  <c r="Q507" i="1"/>
  <c r="R507" i="1" s="1"/>
  <c r="L503" i="1"/>
  <c r="K503" i="1" s="1"/>
  <c r="Q503" i="1"/>
  <c r="R503" i="1" s="1"/>
  <c r="AA503" i="1"/>
  <c r="L499" i="1"/>
  <c r="K499" i="1" s="1"/>
  <c r="Q499" i="1"/>
  <c r="R499" i="1" s="1"/>
  <c r="AA499" i="1"/>
  <c r="Q495" i="1"/>
  <c r="R495" i="1" s="1"/>
  <c r="AA495" i="1"/>
  <c r="L495" i="1"/>
  <c r="K495" i="1" s="1"/>
  <c r="L491" i="1"/>
  <c r="K491" i="1" s="1"/>
  <c r="Q491" i="1"/>
  <c r="R491" i="1" s="1"/>
  <c r="AA491" i="1"/>
  <c r="L486" i="1"/>
  <c r="K486" i="1" s="1"/>
  <c r="AA486" i="1"/>
  <c r="Q486" i="1"/>
  <c r="R486" i="1" s="1"/>
  <c r="L481" i="1"/>
  <c r="K481" i="1" s="1"/>
  <c r="Q481" i="1"/>
  <c r="R481" i="1" s="1"/>
  <c r="AA481" i="1"/>
  <c r="L477" i="1"/>
  <c r="K477" i="1" s="1"/>
  <c r="Q477" i="1"/>
  <c r="R477" i="1" s="1"/>
  <c r="AA477" i="1"/>
  <c r="Q473" i="1"/>
  <c r="R473" i="1" s="1"/>
  <c r="L473" i="1"/>
  <c r="K473" i="1" s="1"/>
  <c r="AA473" i="1"/>
  <c r="AA558" i="1"/>
  <c r="L558" i="1"/>
  <c r="K558" i="1" s="1"/>
  <c r="Q558" i="1"/>
  <c r="R558" i="1" s="1"/>
  <c r="Q611" i="1"/>
  <c r="R611" i="1" s="1"/>
  <c r="L611" i="1"/>
  <c r="K611" i="1" s="1"/>
  <c r="AA611" i="1"/>
  <c r="L1660" i="1"/>
  <c r="K1660" i="1" s="1"/>
  <c r="Q1660" i="1"/>
  <c r="R1660" i="1" s="1"/>
  <c r="AA1660" i="1"/>
  <c r="L1284" i="1"/>
  <c r="K1284" i="1" s="1"/>
  <c r="AA1284" i="1"/>
  <c r="Q1284" i="1"/>
  <c r="R1284" i="1" s="1"/>
  <c r="S490" i="1"/>
  <c r="AB490" i="1"/>
  <c r="AB991" i="1"/>
  <c r="S991" i="1"/>
  <c r="AB1459" i="1"/>
  <c r="S1459" i="1"/>
  <c r="S1461" i="1"/>
  <c r="AB1461" i="1"/>
  <c r="AB868" i="1"/>
  <c r="S868" i="1"/>
  <c r="S2152" i="1"/>
  <c r="AB2152" i="1"/>
  <c r="Q2269" i="1"/>
  <c r="R2269" i="1" s="1"/>
  <c r="L2269" i="1"/>
  <c r="K2269" i="1" s="1"/>
  <c r="AA2269" i="1"/>
  <c r="Q2253" i="1"/>
  <c r="R2253" i="1" s="1"/>
  <c r="L2253" i="1"/>
  <c r="K2253" i="1" s="1"/>
  <c r="AA2253" i="1"/>
  <c r="Q2237" i="1"/>
  <c r="R2237" i="1" s="1"/>
  <c r="L2237" i="1"/>
  <c r="K2237" i="1" s="1"/>
  <c r="AA2237" i="1"/>
  <c r="L2274" i="1"/>
  <c r="K2274" i="1" s="1"/>
  <c r="AA2274" i="1"/>
  <c r="Q2274" i="1"/>
  <c r="R2274" i="1" s="1"/>
  <c r="L2270" i="1"/>
  <c r="K2270" i="1" s="1"/>
  <c r="AA2270" i="1"/>
  <c r="Q2270" i="1"/>
  <c r="R2270" i="1" s="1"/>
  <c r="L2266" i="1"/>
  <c r="K2266" i="1" s="1"/>
  <c r="AA2266" i="1"/>
  <c r="Q2266" i="1"/>
  <c r="R2266" i="1" s="1"/>
  <c r="L2262" i="1"/>
  <c r="K2262" i="1" s="1"/>
  <c r="AA2262" i="1"/>
  <c r="Q2262" i="1"/>
  <c r="R2262" i="1" s="1"/>
  <c r="L2258" i="1"/>
  <c r="K2258" i="1" s="1"/>
  <c r="AA2258" i="1"/>
  <c r="Q2258" i="1"/>
  <c r="R2258" i="1" s="1"/>
  <c r="L2254" i="1"/>
  <c r="K2254" i="1" s="1"/>
  <c r="AA2254" i="1"/>
  <c r="Q2254" i="1"/>
  <c r="R2254" i="1" s="1"/>
  <c r="L2250" i="1"/>
  <c r="K2250" i="1" s="1"/>
  <c r="AA2250" i="1"/>
  <c r="Q2250" i="1"/>
  <c r="R2250" i="1" s="1"/>
  <c r="L2246" i="1"/>
  <c r="K2246" i="1" s="1"/>
  <c r="AA2246" i="1"/>
  <c r="Q2246" i="1"/>
  <c r="R2246" i="1" s="1"/>
  <c r="L2242" i="1"/>
  <c r="K2242" i="1" s="1"/>
  <c r="AA2242" i="1"/>
  <c r="Q2242" i="1"/>
  <c r="R2242" i="1" s="1"/>
  <c r="L2238" i="1"/>
  <c r="K2238" i="1" s="1"/>
  <c r="AA2238" i="1"/>
  <c r="Q2238" i="1"/>
  <c r="R2238" i="1" s="1"/>
  <c r="Q2233" i="1"/>
  <c r="L2233" i="1"/>
  <c r="K2233" i="1" s="1"/>
  <c r="AA2233" i="1"/>
  <c r="R2233" i="1"/>
  <c r="Q2229" i="1"/>
  <c r="R2229" i="1" s="1"/>
  <c r="AA2229" i="1"/>
  <c r="L2229" i="1"/>
  <c r="K2229" i="1" s="1"/>
  <c r="Q2225" i="1"/>
  <c r="AA2225" i="1"/>
  <c r="L2225" i="1"/>
  <c r="K2225" i="1" s="1"/>
  <c r="R2225" i="1"/>
  <c r="Q2221" i="1"/>
  <c r="L2221" i="1"/>
  <c r="K2221" i="1" s="1"/>
  <c r="AA2221" i="1"/>
  <c r="R2221" i="1"/>
  <c r="Q2217" i="1"/>
  <c r="L2217" i="1"/>
  <c r="K2217" i="1" s="1"/>
  <c r="R2217" i="1"/>
  <c r="AA2217" i="1"/>
  <c r="Q2213" i="1"/>
  <c r="R2213" i="1" s="1"/>
  <c r="AA2213" i="1"/>
  <c r="L2213" i="1"/>
  <c r="K2213" i="1" s="1"/>
  <c r="Q2209" i="1"/>
  <c r="AA2209" i="1"/>
  <c r="R2209" i="1"/>
  <c r="L2209" i="1"/>
  <c r="K2209" i="1" s="1"/>
  <c r="Q2205" i="1"/>
  <c r="L2205" i="1"/>
  <c r="K2205" i="1" s="1"/>
  <c r="R2205" i="1"/>
  <c r="AA2205" i="1"/>
  <c r="Q2201" i="1"/>
  <c r="AA2201" i="1"/>
  <c r="L2201" i="1"/>
  <c r="K2201" i="1" s="1"/>
  <c r="R2201" i="1"/>
  <c r="Q2197" i="1"/>
  <c r="L2197" i="1"/>
  <c r="K2197" i="1" s="1"/>
  <c r="AA2197" i="1"/>
  <c r="R2197" i="1"/>
  <c r="L2192" i="1"/>
  <c r="K2192" i="1" s="1"/>
  <c r="AA2192" i="1"/>
  <c r="Q2192" i="1"/>
  <c r="R2192" i="1" s="1"/>
  <c r="AA2188" i="1"/>
  <c r="L2188" i="1"/>
  <c r="K2188" i="1" s="1"/>
  <c r="Q2188" i="1"/>
  <c r="R2188" i="1" s="1"/>
  <c r="L2184" i="1"/>
  <c r="K2184" i="1" s="1"/>
  <c r="AA2184" i="1"/>
  <c r="Q2184" i="1"/>
  <c r="R2184" i="1" s="1"/>
  <c r="AA2180" i="1"/>
  <c r="Q2180" i="1"/>
  <c r="R2180" i="1" s="1"/>
  <c r="L2180" i="1"/>
  <c r="K2180" i="1" s="1"/>
  <c r="AA2176" i="1"/>
  <c r="Q2176" i="1"/>
  <c r="R2176" i="1" s="1"/>
  <c r="L2176" i="1"/>
  <c r="K2176" i="1" s="1"/>
  <c r="L2172" i="1"/>
  <c r="K2172" i="1" s="1"/>
  <c r="Q2172" i="1"/>
  <c r="R2172" i="1" s="1"/>
  <c r="AA2172" i="1"/>
  <c r="L2168" i="1"/>
  <c r="K2168" i="1" s="1"/>
  <c r="AA2168" i="1"/>
  <c r="Q2168" i="1"/>
  <c r="R2168" i="1" s="1"/>
  <c r="L2164" i="1"/>
  <c r="K2164" i="1" s="1"/>
  <c r="AA2164" i="1"/>
  <c r="Q2164" i="1"/>
  <c r="R2164" i="1" s="1"/>
  <c r="L2160" i="1"/>
  <c r="K2160" i="1" s="1"/>
  <c r="AA2160" i="1"/>
  <c r="Q2160" i="1"/>
  <c r="R2160" i="1" s="1"/>
  <c r="L2156" i="1"/>
  <c r="K2156" i="1" s="1"/>
  <c r="AA2156" i="1"/>
  <c r="Q2156" i="1"/>
  <c r="R2156" i="1" s="1"/>
  <c r="L2150" i="1"/>
  <c r="K2150" i="1" s="1"/>
  <c r="AA2150" i="1"/>
  <c r="Q2150" i="1"/>
  <c r="R2150" i="1" s="1"/>
  <c r="L2146" i="1"/>
  <c r="K2146" i="1" s="1"/>
  <c r="AA2146" i="1"/>
  <c r="Q2146" i="1"/>
  <c r="R2146" i="1" s="1"/>
  <c r="L2142" i="1"/>
  <c r="K2142" i="1" s="1"/>
  <c r="AA2142" i="1"/>
  <c r="Q2142" i="1"/>
  <c r="R2142" i="1" s="1"/>
  <c r="L2138" i="1"/>
  <c r="K2138" i="1" s="1"/>
  <c r="AA2138" i="1"/>
  <c r="Q2138" i="1"/>
  <c r="R2138" i="1" s="1"/>
  <c r="L2134" i="1"/>
  <c r="K2134" i="1" s="1"/>
  <c r="AA2134" i="1"/>
  <c r="Q2134" i="1"/>
  <c r="R2134" i="1" s="1"/>
  <c r="L2130" i="1"/>
  <c r="K2130" i="1" s="1"/>
  <c r="AA2130" i="1"/>
  <c r="Q2130" i="1"/>
  <c r="R2130" i="1" s="1"/>
  <c r="L2126" i="1"/>
  <c r="K2126" i="1" s="1"/>
  <c r="AA2126" i="1"/>
  <c r="Q2126" i="1"/>
  <c r="R2126" i="1" s="1"/>
  <c r="L2122" i="1"/>
  <c r="K2122" i="1" s="1"/>
  <c r="AA2122" i="1"/>
  <c r="Q2122" i="1"/>
  <c r="R2122" i="1" s="1"/>
  <c r="L2117" i="1"/>
  <c r="K2117" i="1" s="1"/>
  <c r="Q2117" i="1"/>
  <c r="R2117" i="1" s="1"/>
  <c r="AA2117" i="1"/>
  <c r="L2113" i="1"/>
  <c r="K2113" i="1" s="1"/>
  <c r="Q2113" i="1"/>
  <c r="R2113" i="1" s="1"/>
  <c r="AA2113" i="1"/>
  <c r="L2109" i="1"/>
  <c r="K2109" i="1" s="1"/>
  <c r="Q2109" i="1"/>
  <c r="R2109" i="1" s="1"/>
  <c r="AA2109" i="1"/>
  <c r="L2105" i="1"/>
  <c r="K2105" i="1" s="1"/>
  <c r="AA2105" i="1"/>
  <c r="Q2105" i="1"/>
  <c r="R2105" i="1" s="1"/>
  <c r="L2100" i="1"/>
  <c r="K2100" i="1" s="1"/>
  <c r="AA2100" i="1"/>
  <c r="Q2100" i="1"/>
  <c r="R2100" i="1" s="1"/>
  <c r="AA2096" i="1"/>
  <c r="L2096" i="1"/>
  <c r="K2096" i="1" s="1"/>
  <c r="Q2096" i="1"/>
  <c r="R2096" i="1" s="1"/>
  <c r="L2092" i="1"/>
  <c r="K2092" i="1" s="1"/>
  <c r="Q2092" i="1"/>
  <c r="R2092" i="1" s="1"/>
  <c r="AA2092" i="1"/>
  <c r="L2088" i="1"/>
  <c r="K2088" i="1" s="1"/>
  <c r="Q2088" i="1"/>
  <c r="R2088" i="1" s="1"/>
  <c r="AA2088" i="1"/>
  <c r="L2084" i="1"/>
  <c r="K2084" i="1" s="1"/>
  <c r="AA2084" i="1"/>
  <c r="Q2084" i="1"/>
  <c r="R2084" i="1" s="1"/>
  <c r="L2080" i="1"/>
  <c r="K2080" i="1" s="1"/>
  <c r="Q2080" i="1"/>
  <c r="R2080" i="1" s="1"/>
  <c r="AA2080" i="1"/>
  <c r="L2076" i="1"/>
  <c r="K2076" i="1" s="1"/>
  <c r="Q2076" i="1"/>
  <c r="R2076" i="1" s="1"/>
  <c r="AA2076" i="1"/>
  <c r="L2072" i="1"/>
  <c r="K2072" i="1" s="1"/>
  <c r="Q2072" i="1"/>
  <c r="R2072" i="1" s="1"/>
  <c r="AA2072" i="1"/>
  <c r="L2068" i="1"/>
  <c r="K2068" i="1" s="1"/>
  <c r="AA2068" i="1"/>
  <c r="Q2068" i="1"/>
  <c r="R2068" i="1" s="1"/>
  <c r="L2064" i="1"/>
  <c r="K2064" i="1" s="1"/>
  <c r="Q2064" i="1"/>
  <c r="R2064" i="1" s="1"/>
  <c r="AA2064" i="1"/>
  <c r="L2060" i="1"/>
  <c r="K2060" i="1" s="1"/>
  <c r="Q2060" i="1"/>
  <c r="R2060" i="1" s="1"/>
  <c r="AA2060" i="1"/>
  <c r="L2056" i="1"/>
  <c r="K2056" i="1" s="1"/>
  <c r="AA2056" i="1"/>
  <c r="Q2056" i="1"/>
  <c r="R2056" i="1" s="1"/>
  <c r="L2052" i="1"/>
  <c r="K2052" i="1" s="1"/>
  <c r="AA2052" i="1"/>
  <c r="Q2052" i="1"/>
  <c r="R2052" i="1" s="1"/>
  <c r="L2048" i="1"/>
  <c r="K2048" i="1" s="1"/>
  <c r="Q2048" i="1"/>
  <c r="R2048" i="1" s="1"/>
  <c r="AA2048" i="1"/>
  <c r="L2043" i="1"/>
  <c r="K2043" i="1" s="1"/>
  <c r="Q2043" i="1"/>
  <c r="R2043" i="1" s="1"/>
  <c r="AA2043" i="1"/>
  <c r="AA2038" i="1"/>
  <c r="Q2038" i="1"/>
  <c r="R2038" i="1" s="1"/>
  <c r="L2038" i="1"/>
  <c r="K2038" i="1" s="1"/>
  <c r="AA2034" i="1"/>
  <c r="Q2034" i="1"/>
  <c r="R2034" i="1" s="1"/>
  <c r="L2034" i="1"/>
  <c r="K2034" i="1" s="1"/>
  <c r="L2030" i="1"/>
  <c r="K2030" i="1" s="1"/>
  <c r="AA2030" i="1"/>
  <c r="R2030" i="1"/>
  <c r="Q2030" i="1"/>
  <c r="L2026" i="1"/>
  <c r="K2026" i="1" s="1"/>
  <c r="Q2026" i="1"/>
  <c r="R2026" i="1" s="1"/>
  <c r="AA2026" i="1"/>
  <c r="AA2022" i="1"/>
  <c r="L2022" i="1"/>
  <c r="K2022" i="1" s="1"/>
  <c r="R2022" i="1"/>
  <c r="Q2022" i="1"/>
  <c r="AA2018" i="1"/>
  <c r="Q2018" i="1"/>
  <c r="R2018" i="1" s="1"/>
  <c r="L2018" i="1"/>
  <c r="K2018" i="1" s="1"/>
  <c r="L2014" i="1"/>
  <c r="K2014" i="1" s="1"/>
  <c r="AA2014" i="1"/>
  <c r="Q2014" i="1"/>
  <c r="R2014" i="1" s="1"/>
  <c r="L2010" i="1"/>
  <c r="K2010" i="1" s="1"/>
  <c r="Q2010" i="1"/>
  <c r="AA2010" i="1"/>
  <c r="R2010" i="1"/>
  <c r="AA2006" i="1"/>
  <c r="Q2006" i="1"/>
  <c r="R2006" i="1" s="1"/>
  <c r="L2006" i="1"/>
  <c r="K2006" i="1" s="1"/>
  <c r="AA2002" i="1"/>
  <c r="Q2002" i="1"/>
  <c r="R2002" i="1" s="1"/>
  <c r="L2002" i="1"/>
  <c r="K2002" i="1" s="1"/>
  <c r="L1998" i="1"/>
  <c r="K1998" i="1" s="1"/>
  <c r="AA1998" i="1"/>
  <c r="Q1998" i="1"/>
  <c r="R1998" i="1" s="1"/>
  <c r="L1994" i="1"/>
  <c r="K1994" i="1" s="1"/>
  <c r="Q1994" i="1"/>
  <c r="R1994" i="1" s="1"/>
  <c r="AA1994" i="1"/>
  <c r="AA1990" i="1"/>
  <c r="Q1990" i="1"/>
  <c r="R1990" i="1" s="1"/>
  <c r="L1990" i="1"/>
  <c r="K1990" i="1" s="1"/>
  <c r="AA1986" i="1"/>
  <c r="L1986" i="1"/>
  <c r="K1986" i="1" s="1"/>
  <c r="Q1986" i="1"/>
  <c r="R1986" i="1" s="1"/>
  <c r="L1982" i="1"/>
  <c r="K1982" i="1" s="1"/>
  <c r="AA1982" i="1"/>
  <c r="Q1982" i="1"/>
  <c r="R1982" i="1" s="1"/>
  <c r="Q1978" i="1"/>
  <c r="R1978" i="1" s="1"/>
  <c r="AA1978" i="1"/>
  <c r="L1978" i="1"/>
  <c r="K1978" i="1" s="1"/>
  <c r="L1974" i="1"/>
  <c r="K1974" i="1" s="1"/>
  <c r="Q1974" i="1"/>
  <c r="R1974" i="1" s="1"/>
  <c r="AA1974" i="1"/>
  <c r="Q1970" i="1"/>
  <c r="R1970" i="1" s="1"/>
  <c r="AA1970" i="1"/>
  <c r="L1970" i="1"/>
  <c r="K1970" i="1" s="1"/>
  <c r="L1966" i="1"/>
  <c r="K1966" i="1" s="1"/>
  <c r="AA1966" i="1"/>
  <c r="Q1966" i="1"/>
  <c r="R1966" i="1"/>
  <c r="L1962" i="1"/>
  <c r="K1962" i="1" s="1"/>
  <c r="Q1962" i="1"/>
  <c r="AA1962" i="1"/>
  <c r="R1962" i="1"/>
  <c r="L1958" i="1"/>
  <c r="K1958" i="1" s="1"/>
  <c r="R1958" i="1"/>
  <c r="Q1958" i="1"/>
  <c r="AA1958" i="1"/>
  <c r="L1954" i="1"/>
  <c r="K1954" i="1" s="1"/>
  <c r="Q1954" i="1"/>
  <c r="R1954" i="1" s="1"/>
  <c r="AA1954" i="1"/>
  <c r="L1949" i="1"/>
  <c r="K1949" i="1" s="1"/>
  <c r="AA1949" i="1"/>
  <c r="Q1949" i="1"/>
  <c r="R1949" i="1" s="1"/>
  <c r="Q1945" i="1"/>
  <c r="AA1945" i="1"/>
  <c r="L1945" i="1"/>
  <c r="K1945" i="1" s="1"/>
  <c r="R1945" i="1"/>
  <c r="L1941" i="1"/>
  <c r="K1941" i="1" s="1"/>
  <c r="AA1941" i="1"/>
  <c r="Q1941" i="1"/>
  <c r="R1941" i="1" s="1"/>
  <c r="L1937" i="1"/>
  <c r="K1937" i="1" s="1"/>
  <c r="Q1937" i="1"/>
  <c r="R1937" i="1" s="1"/>
  <c r="AA1937" i="1"/>
  <c r="L1933" i="1"/>
  <c r="K1933" i="1" s="1"/>
  <c r="AA1933" i="1"/>
  <c r="Q1933" i="1"/>
  <c r="R1933" i="1" s="1"/>
  <c r="L1929" i="1"/>
  <c r="K1929" i="1" s="1"/>
  <c r="AA1929" i="1"/>
  <c r="Q1929" i="1"/>
  <c r="R1929" i="1" s="1"/>
  <c r="L1925" i="1"/>
  <c r="K1925" i="1" s="1"/>
  <c r="AA1925" i="1"/>
  <c r="Q1925" i="1"/>
  <c r="R1925" i="1" s="1"/>
  <c r="L1921" i="1"/>
  <c r="K1921" i="1" s="1"/>
  <c r="Q1921" i="1"/>
  <c r="R1921" i="1" s="1"/>
  <c r="AA1921" i="1"/>
  <c r="L1917" i="1"/>
  <c r="K1917" i="1" s="1"/>
  <c r="Q1917" i="1"/>
  <c r="R1917" i="1" s="1"/>
  <c r="AA1917" i="1"/>
  <c r="L1912" i="1"/>
  <c r="K1912" i="1" s="1"/>
  <c r="AA1912" i="1"/>
  <c r="Q1912" i="1"/>
  <c r="R1912" i="1" s="1"/>
  <c r="L1908" i="1"/>
  <c r="K1908" i="1" s="1"/>
  <c r="Q1908" i="1"/>
  <c r="R1908" i="1" s="1"/>
  <c r="AA1908" i="1"/>
  <c r="L1904" i="1"/>
  <c r="K1904" i="1" s="1"/>
  <c r="AA1904" i="1"/>
  <c r="Q1904" i="1"/>
  <c r="R1904" i="1" s="1"/>
  <c r="AA1900" i="1"/>
  <c r="L1900" i="1"/>
  <c r="K1900" i="1" s="1"/>
  <c r="Q1900" i="1"/>
  <c r="R1900" i="1" s="1"/>
  <c r="L1896" i="1"/>
  <c r="K1896" i="1" s="1"/>
  <c r="AA1896" i="1"/>
  <c r="Q1896" i="1"/>
  <c r="R1896" i="1" s="1"/>
  <c r="L1892" i="1"/>
  <c r="K1892" i="1" s="1"/>
  <c r="AA1892" i="1"/>
  <c r="Q1892" i="1"/>
  <c r="R1892" i="1" s="1"/>
  <c r="L1888" i="1"/>
  <c r="K1888" i="1" s="1"/>
  <c r="Q1888" i="1"/>
  <c r="R1888" i="1" s="1"/>
  <c r="AA1888" i="1"/>
  <c r="AA1884" i="1"/>
  <c r="L1884" i="1"/>
  <c r="K1884" i="1" s="1"/>
  <c r="Q1884" i="1"/>
  <c r="R1884" i="1" s="1"/>
  <c r="L1880" i="1"/>
  <c r="K1880" i="1" s="1"/>
  <c r="AA1880" i="1"/>
  <c r="Q1880" i="1"/>
  <c r="R1880" i="1" s="1"/>
  <c r="Q1876" i="1"/>
  <c r="R1876" i="1" s="1"/>
  <c r="AA1876" i="1"/>
  <c r="L1876" i="1"/>
  <c r="K1876" i="1" s="1"/>
  <c r="Q1872" i="1"/>
  <c r="R1872" i="1" s="1"/>
  <c r="L1872" i="1"/>
  <c r="K1872" i="1" s="1"/>
  <c r="AA1872" i="1"/>
  <c r="L1868" i="1"/>
  <c r="K1868" i="1" s="1"/>
  <c r="AA1868" i="1"/>
  <c r="Q1868" i="1"/>
  <c r="R1868" i="1" s="1"/>
  <c r="L1864" i="1"/>
  <c r="K1864" i="1" s="1"/>
  <c r="Q1864" i="1"/>
  <c r="R1864" i="1" s="1"/>
  <c r="AA1864" i="1"/>
  <c r="L1860" i="1"/>
  <c r="K1860" i="1" s="1"/>
  <c r="Q1860" i="1"/>
  <c r="R1860" i="1" s="1"/>
  <c r="AA1860" i="1"/>
  <c r="L1856" i="1"/>
  <c r="K1856" i="1" s="1"/>
  <c r="AA1856" i="1"/>
  <c r="Q1856" i="1"/>
  <c r="R1856" i="1" s="1"/>
  <c r="L1852" i="1"/>
  <c r="K1852" i="1" s="1"/>
  <c r="Q1852" i="1"/>
  <c r="R1852" i="1" s="1"/>
  <c r="AA1852" i="1"/>
  <c r="AA1848" i="1"/>
  <c r="L1848" i="1"/>
  <c r="K1848" i="1" s="1"/>
  <c r="Q1848" i="1"/>
  <c r="R1848" i="1" s="1"/>
  <c r="L1844" i="1"/>
  <c r="K1844" i="1" s="1"/>
  <c r="AA1844" i="1"/>
  <c r="Q1844" i="1"/>
  <c r="R1844" i="1" s="1"/>
  <c r="L1840" i="1"/>
  <c r="K1840" i="1" s="1"/>
  <c r="Q1840" i="1"/>
  <c r="R1840" i="1" s="1"/>
  <c r="AA1840" i="1"/>
  <c r="AA1836" i="1"/>
  <c r="L1836" i="1"/>
  <c r="K1836" i="1" s="1"/>
  <c r="Q1836" i="1"/>
  <c r="R1836" i="1" s="1"/>
  <c r="Q1831" i="1"/>
  <c r="R1831" i="1" s="1"/>
  <c r="AA1831" i="1"/>
  <c r="L1831" i="1"/>
  <c r="K1831" i="1" s="1"/>
  <c r="L1827" i="1"/>
  <c r="K1827" i="1" s="1"/>
  <c r="Q1827" i="1"/>
  <c r="R1827" i="1"/>
  <c r="AA1827" i="1"/>
  <c r="L1823" i="1"/>
  <c r="K1823" i="1" s="1"/>
  <c r="Q1823" i="1"/>
  <c r="R1823" i="1" s="1"/>
  <c r="AA1823" i="1"/>
  <c r="Q1819" i="1"/>
  <c r="R1819" i="1" s="1"/>
  <c r="AA1819" i="1"/>
  <c r="L1819" i="1"/>
  <c r="K1819" i="1" s="1"/>
  <c r="L1815" i="1"/>
  <c r="K1815" i="1" s="1"/>
  <c r="Q1815" i="1"/>
  <c r="R1815" i="1"/>
  <c r="AA1815" i="1"/>
  <c r="L1811" i="1"/>
  <c r="K1811" i="1" s="1"/>
  <c r="Q1811" i="1"/>
  <c r="R1811" i="1"/>
  <c r="AA1811" i="1"/>
  <c r="L1807" i="1"/>
  <c r="K1807" i="1" s="1"/>
  <c r="Q1807" i="1"/>
  <c r="R1807" i="1" s="1"/>
  <c r="AA1807" i="1"/>
  <c r="L1803" i="1"/>
  <c r="K1803" i="1" s="1"/>
  <c r="Q1803" i="1"/>
  <c r="R1803" i="1"/>
  <c r="AA1803" i="1"/>
  <c r="Q1799" i="1"/>
  <c r="R1799" i="1" s="1"/>
  <c r="L1799" i="1"/>
  <c r="K1799" i="1" s="1"/>
  <c r="AA1799" i="1"/>
  <c r="L1795" i="1"/>
  <c r="K1795" i="1" s="1"/>
  <c r="Q1795" i="1"/>
  <c r="R1795" i="1" s="1"/>
  <c r="AA1795" i="1"/>
  <c r="L1791" i="1"/>
  <c r="K1791" i="1" s="1"/>
  <c r="Q1791" i="1"/>
  <c r="R1791" i="1" s="1"/>
  <c r="AA1791" i="1"/>
  <c r="Q1786" i="1"/>
  <c r="R1786" i="1" s="1"/>
  <c r="L1786" i="1"/>
  <c r="K1786" i="1" s="1"/>
  <c r="AA1786" i="1"/>
  <c r="L1782" i="1"/>
  <c r="K1782" i="1" s="1"/>
  <c r="Q1782" i="1"/>
  <c r="R1782" i="1" s="1"/>
  <c r="AA1782" i="1"/>
  <c r="Q1778" i="1"/>
  <c r="R1778" i="1" s="1"/>
  <c r="L1778" i="1"/>
  <c r="K1778" i="1" s="1"/>
  <c r="AA1778" i="1"/>
  <c r="Q1774" i="1"/>
  <c r="R1774" i="1" s="1"/>
  <c r="AA1774" i="1"/>
  <c r="L1774" i="1"/>
  <c r="K1774" i="1" s="1"/>
  <c r="Q1770" i="1"/>
  <c r="R1770" i="1" s="1"/>
  <c r="AA1770" i="1"/>
  <c r="L1770" i="1"/>
  <c r="K1770" i="1" s="1"/>
  <c r="L1765" i="1"/>
  <c r="K1765" i="1" s="1"/>
  <c r="AA1765" i="1"/>
  <c r="Q1765" i="1"/>
  <c r="R1765" i="1"/>
  <c r="AA1761" i="1"/>
  <c r="Q1761" i="1"/>
  <c r="L1761" i="1"/>
  <c r="K1761" i="1" s="1"/>
  <c r="R1761" i="1"/>
  <c r="Q1757" i="1"/>
  <c r="R1757" i="1" s="1"/>
  <c r="L1757" i="1"/>
  <c r="K1757" i="1" s="1"/>
  <c r="AA1757" i="1"/>
  <c r="L1753" i="1"/>
  <c r="K1753" i="1" s="1"/>
  <c r="AA1753" i="1"/>
  <c r="Q1753" i="1"/>
  <c r="R1753" i="1"/>
  <c r="L1749" i="1"/>
  <c r="K1749" i="1" s="1"/>
  <c r="Q1749" i="1"/>
  <c r="AA1749" i="1"/>
  <c r="R1749" i="1"/>
  <c r="AA1745" i="1"/>
  <c r="Q1745" i="1"/>
  <c r="L1745" i="1"/>
  <c r="K1745" i="1" s="1"/>
  <c r="R1745" i="1"/>
  <c r="Q1741" i="1"/>
  <c r="R1741" i="1" s="1"/>
  <c r="AA1741" i="1"/>
  <c r="L1741" i="1"/>
  <c r="K1741" i="1" s="1"/>
  <c r="AA1737" i="1"/>
  <c r="L1737" i="1"/>
  <c r="K1737" i="1" s="1"/>
  <c r="Q1737" i="1"/>
  <c r="R1737" i="1"/>
  <c r="L1732" i="1"/>
  <c r="K1732" i="1" s="1"/>
  <c r="Q1732" i="1"/>
  <c r="AA1732" i="1"/>
  <c r="R1732" i="1"/>
  <c r="L1728" i="1"/>
  <c r="K1728" i="1" s="1"/>
  <c r="Q1728" i="1"/>
  <c r="R1728" i="1" s="1"/>
  <c r="AA1728" i="1"/>
  <c r="L1724" i="1"/>
  <c r="K1724" i="1" s="1"/>
  <c r="Q1724" i="1"/>
  <c r="R1724" i="1" s="1"/>
  <c r="AA1724" i="1"/>
  <c r="L1720" i="1"/>
  <c r="K1720" i="1" s="1"/>
  <c r="Q1720" i="1"/>
  <c r="R1720" i="1" s="1"/>
  <c r="AA1720" i="1"/>
  <c r="L1716" i="1"/>
  <c r="K1716" i="1" s="1"/>
  <c r="AA1716" i="1"/>
  <c r="Q1716" i="1"/>
  <c r="R1716" i="1" s="1"/>
  <c r="L1712" i="1"/>
  <c r="K1712" i="1" s="1"/>
  <c r="AA1712" i="1"/>
  <c r="Q1712" i="1"/>
  <c r="R1712" i="1" s="1"/>
  <c r="L1707" i="1"/>
  <c r="K1707" i="1" s="1"/>
  <c r="AA1707" i="1"/>
  <c r="Q1707" i="1"/>
  <c r="R1707" i="1" s="1"/>
  <c r="L1703" i="1"/>
  <c r="K1703" i="1" s="1"/>
  <c r="Q1703" i="1"/>
  <c r="R1703" i="1" s="1"/>
  <c r="AA1703" i="1"/>
  <c r="AA1699" i="1"/>
  <c r="L1699" i="1"/>
  <c r="K1699" i="1" s="1"/>
  <c r="Q1699" i="1"/>
  <c r="R1699" i="1" s="1"/>
  <c r="AA1695" i="1"/>
  <c r="Q1695" i="1"/>
  <c r="R1695" i="1" s="1"/>
  <c r="L1695" i="1"/>
  <c r="K1695" i="1" s="1"/>
  <c r="L1691" i="1"/>
  <c r="K1691" i="1" s="1"/>
  <c r="AA1691" i="1"/>
  <c r="Q1691" i="1"/>
  <c r="R1691" i="1" s="1"/>
  <c r="L1687" i="1"/>
  <c r="K1687" i="1" s="1"/>
  <c r="Q1687" i="1"/>
  <c r="R1687" i="1" s="1"/>
  <c r="AA1687" i="1"/>
  <c r="AA1683" i="1"/>
  <c r="L1683" i="1"/>
  <c r="K1683" i="1" s="1"/>
  <c r="Q1683" i="1"/>
  <c r="R1683" i="1" s="1"/>
  <c r="AA1679" i="1"/>
  <c r="L1679" i="1"/>
  <c r="K1679" i="1" s="1"/>
  <c r="Q1679" i="1"/>
  <c r="R1679" i="1" s="1"/>
  <c r="L1675" i="1"/>
  <c r="K1675" i="1" s="1"/>
  <c r="Q1675" i="1"/>
  <c r="R1675" i="1" s="1"/>
  <c r="AA1675" i="1"/>
  <c r="L1671" i="1"/>
  <c r="K1671" i="1" s="1"/>
  <c r="Q1671" i="1"/>
  <c r="R1671" i="1" s="1"/>
  <c r="AA1671" i="1"/>
  <c r="AA1667" i="1"/>
  <c r="L1667" i="1"/>
  <c r="K1667" i="1" s="1"/>
  <c r="Q1667" i="1"/>
  <c r="R1667" i="1" s="1"/>
  <c r="L1663" i="1"/>
  <c r="K1663" i="1" s="1"/>
  <c r="AA1663" i="1"/>
  <c r="Q1663" i="1"/>
  <c r="R1663" i="1" s="1"/>
  <c r="Q1658" i="1"/>
  <c r="R1658" i="1" s="1"/>
  <c r="AA1658" i="1"/>
  <c r="L1658" i="1"/>
  <c r="K1658" i="1" s="1"/>
  <c r="L1653" i="1"/>
  <c r="K1653" i="1" s="1"/>
  <c r="Q1653" i="1"/>
  <c r="R1653" i="1" s="1"/>
  <c r="AA1653" i="1"/>
  <c r="L1649" i="1"/>
  <c r="K1649" i="1" s="1"/>
  <c r="Q1649" i="1"/>
  <c r="R1649" i="1" s="1"/>
  <c r="AA1649" i="1"/>
  <c r="L1645" i="1"/>
  <c r="K1645" i="1" s="1"/>
  <c r="Q1645" i="1"/>
  <c r="R1645" i="1" s="1"/>
  <c r="AA1645" i="1"/>
  <c r="L1641" i="1"/>
  <c r="K1641" i="1" s="1"/>
  <c r="Q1641" i="1"/>
  <c r="R1641" i="1" s="1"/>
  <c r="AA1641" i="1"/>
  <c r="L1637" i="1"/>
  <c r="K1637" i="1" s="1"/>
  <c r="Q1637" i="1"/>
  <c r="R1637" i="1" s="1"/>
  <c r="AA1637" i="1"/>
  <c r="L1633" i="1"/>
  <c r="K1633" i="1" s="1"/>
  <c r="Q1633" i="1"/>
  <c r="R1633" i="1" s="1"/>
  <c r="AA1633" i="1"/>
  <c r="L1629" i="1"/>
  <c r="K1629" i="1" s="1"/>
  <c r="Q1629" i="1"/>
  <c r="R1629" i="1" s="1"/>
  <c r="AA1629" i="1"/>
  <c r="Q1625" i="1"/>
  <c r="R1625" i="1" s="1"/>
  <c r="AA1625" i="1"/>
  <c r="L1625" i="1"/>
  <c r="K1625" i="1" s="1"/>
  <c r="L1621" i="1"/>
  <c r="K1621" i="1" s="1"/>
  <c r="AA1621" i="1"/>
  <c r="Q1621" i="1"/>
  <c r="R1621" i="1" s="1"/>
  <c r="AA1617" i="1"/>
  <c r="L1617" i="1"/>
  <c r="K1617" i="1" s="1"/>
  <c r="Q1617" i="1"/>
  <c r="R1617" i="1" s="1"/>
  <c r="L1613" i="1"/>
  <c r="K1613" i="1" s="1"/>
  <c r="Q1613" i="1"/>
  <c r="R1613" i="1" s="1"/>
  <c r="AA1613" i="1"/>
  <c r="L1609" i="1"/>
  <c r="K1609" i="1" s="1"/>
  <c r="Q1609" i="1"/>
  <c r="R1609" i="1" s="1"/>
  <c r="AA1609" i="1"/>
  <c r="L1604" i="1"/>
  <c r="K1604" i="1" s="1"/>
  <c r="Q1604" i="1"/>
  <c r="R1604" i="1" s="1"/>
  <c r="AA1604" i="1"/>
  <c r="L1600" i="1"/>
  <c r="K1600" i="1" s="1"/>
  <c r="Q1600" i="1"/>
  <c r="R1600" i="1" s="1"/>
  <c r="AA1600" i="1"/>
  <c r="L1596" i="1"/>
  <c r="K1596" i="1" s="1"/>
  <c r="Q1596" i="1"/>
  <c r="R1596" i="1" s="1"/>
  <c r="AA1596" i="1"/>
  <c r="L1592" i="1"/>
  <c r="K1592" i="1" s="1"/>
  <c r="Q1592" i="1"/>
  <c r="R1592" i="1" s="1"/>
  <c r="AA1592" i="1"/>
  <c r="L1587" i="1"/>
  <c r="K1587" i="1" s="1"/>
  <c r="Q1587" i="1"/>
  <c r="R1587" i="1" s="1"/>
  <c r="AA1587" i="1"/>
  <c r="L1583" i="1"/>
  <c r="K1583" i="1" s="1"/>
  <c r="AA1583" i="1"/>
  <c r="Q1583" i="1"/>
  <c r="R1583" i="1" s="1"/>
  <c r="L1579" i="1"/>
  <c r="K1579" i="1" s="1"/>
  <c r="Q1579" i="1"/>
  <c r="R1579" i="1" s="1"/>
  <c r="AA1579" i="1"/>
  <c r="AA1575" i="1"/>
  <c r="Q1575" i="1"/>
  <c r="R1575" i="1" s="1"/>
  <c r="L1575" i="1"/>
  <c r="K1575" i="1" s="1"/>
  <c r="AA1571" i="1"/>
  <c r="L1571" i="1"/>
  <c r="K1571" i="1" s="1"/>
  <c r="Q1571" i="1"/>
  <c r="R1571" i="1" s="1"/>
  <c r="AA1567" i="1"/>
  <c r="Q1567" i="1"/>
  <c r="R1567" i="1" s="1"/>
  <c r="L1567" i="1"/>
  <c r="K1567" i="1" s="1"/>
  <c r="L1563" i="1"/>
  <c r="K1563" i="1" s="1"/>
  <c r="Q1563" i="1"/>
  <c r="R1563" i="1" s="1"/>
  <c r="AA1563" i="1"/>
  <c r="L1559" i="1"/>
  <c r="K1559" i="1" s="1"/>
  <c r="AA1559" i="1"/>
  <c r="Q1559" i="1"/>
  <c r="R1559" i="1" s="1"/>
  <c r="L1555" i="1"/>
  <c r="K1555" i="1" s="1"/>
  <c r="AA1555" i="1"/>
  <c r="Q1555" i="1"/>
  <c r="R1555" i="1" s="1"/>
  <c r="Q1551" i="1"/>
  <c r="R1551" i="1" s="1"/>
  <c r="AA1551" i="1"/>
  <c r="L1551" i="1"/>
  <c r="K1551" i="1" s="1"/>
  <c r="L1546" i="1"/>
  <c r="K1546" i="1" s="1"/>
  <c r="AA1546" i="1"/>
  <c r="Q1546" i="1"/>
  <c r="R1546" i="1" s="1"/>
  <c r="L1542" i="1"/>
  <c r="K1542" i="1" s="1"/>
  <c r="Q1542" i="1"/>
  <c r="R1542" i="1"/>
  <c r="AA1542" i="1"/>
  <c r="AA1538" i="1"/>
  <c r="Q1538" i="1"/>
  <c r="R1538" i="1" s="1"/>
  <c r="L1538" i="1"/>
  <c r="K1538" i="1" s="1"/>
  <c r="L1534" i="1"/>
  <c r="K1534" i="1" s="1"/>
  <c r="Q1534" i="1"/>
  <c r="R1534" i="1"/>
  <c r="AA1534" i="1"/>
  <c r="Q1530" i="1"/>
  <c r="R1530" i="1" s="1"/>
  <c r="L1530" i="1"/>
  <c r="K1530" i="1" s="1"/>
  <c r="AA1530" i="1"/>
  <c r="L1526" i="1"/>
  <c r="K1526" i="1" s="1"/>
  <c r="Q1526" i="1"/>
  <c r="R1526" i="1" s="1"/>
  <c r="AA1526" i="1"/>
  <c r="Q1521" i="1"/>
  <c r="R1521" i="1" s="1"/>
  <c r="L1521" i="1"/>
  <c r="K1521" i="1" s="1"/>
  <c r="AA1521" i="1"/>
  <c r="Q1517" i="1"/>
  <c r="R1517" i="1" s="1"/>
  <c r="L1517" i="1"/>
  <c r="K1517" i="1" s="1"/>
  <c r="AA1517" i="1"/>
  <c r="Q1513" i="1"/>
  <c r="R1513" i="1" s="1"/>
  <c r="AA1513" i="1"/>
  <c r="L1513" i="1"/>
  <c r="K1513" i="1" s="1"/>
  <c r="Q1509" i="1"/>
  <c r="R1509" i="1" s="1"/>
  <c r="AA1509" i="1"/>
  <c r="L1509" i="1"/>
  <c r="K1509" i="1" s="1"/>
  <c r="Q1505" i="1"/>
  <c r="R1505" i="1" s="1"/>
  <c r="L1505" i="1"/>
  <c r="K1505" i="1" s="1"/>
  <c r="AA1505" i="1"/>
  <c r="Q1501" i="1"/>
  <c r="R1501" i="1" s="1"/>
  <c r="L1501" i="1"/>
  <c r="K1501" i="1" s="1"/>
  <c r="AA1501" i="1"/>
  <c r="Q1497" i="1"/>
  <c r="R1497" i="1" s="1"/>
  <c r="AA1497" i="1"/>
  <c r="L1497" i="1"/>
  <c r="K1497" i="1" s="1"/>
  <c r="Q1493" i="1"/>
  <c r="R1493" i="1" s="1"/>
  <c r="AA1493" i="1"/>
  <c r="L1493" i="1"/>
  <c r="K1493" i="1" s="1"/>
  <c r="Q1489" i="1"/>
  <c r="R1489" i="1" s="1"/>
  <c r="L1489" i="1"/>
  <c r="K1489" i="1" s="1"/>
  <c r="AA1489" i="1"/>
  <c r="Q1485" i="1"/>
  <c r="R1485" i="1" s="1"/>
  <c r="L1485" i="1"/>
  <c r="K1485" i="1" s="1"/>
  <c r="AA1485" i="1"/>
  <c r="Q1481" i="1"/>
  <c r="R1481" i="1" s="1"/>
  <c r="AA1481" i="1"/>
  <c r="L1481" i="1"/>
  <c r="K1481" i="1" s="1"/>
  <c r="Q1477" i="1"/>
  <c r="R1477" i="1" s="1"/>
  <c r="AA1477" i="1"/>
  <c r="L1477" i="1"/>
  <c r="K1477" i="1" s="1"/>
  <c r="Q1473" i="1"/>
  <c r="R1473" i="1" s="1"/>
  <c r="L1473" i="1"/>
  <c r="K1473" i="1" s="1"/>
  <c r="AA1473" i="1"/>
  <c r="Q1469" i="1"/>
  <c r="R1469" i="1" s="1"/>
  <c r="L1469" i="1"/>
  <c r="K1469" i="1" s="1"/>
  <c r="AA1469" i="1"/>
  <c r="Q1465" i="1"/>
  <c r="R1465" i="1" s="1"/>
  <c r="AA1465" i="1"/>
  <c r="L1465" i="1"/>
  <c r="K1465" i="1" s="1"/>
  <c r="L1460" i="1"/>
  <c r="K1460" i="1" s="1"/>
  <c r="Q1460" i="1"/>
  <c r="R1460" i="1" s="1"/>
  <c r="AA1460" i="1"/>
  <c r="Q1454" i="1"/>
  <c r="R1454" i="1" s="1"/>
  <c r="L1454" i="1"/>
  <c r="K1454" i="1" s="1"/>
  <c r="AA1454" i="1"/>
  <c r="L1450" i="1"/>
  <c r="K1450" i="1" s="1"/>
  <c r="Q1450" i="1"/>
  <c r="R1450" i="1" s="1"/>
  <c r="AA1450" i="1"/>
  <c r="AA1446" i="1"/>
  <c r="Q1446" i="1"/>
  <c r="R1446" i="1" s="1"/>
  <c r="L1446" i="1"/>
  <c r="K1446" i="1" s="1"/>
  <c r="Q1441" i="1"/>
  <c r="L1441" i="1"/>
  <c r="K1441" i="1" s="1"/>
  <c r="R1441" i="1"/>
  <c r="AA1441" i="1"/>
  <c r="Q1437" i="1"/>
  <c r="L1437" i="1"/>
  <c r="K1437" i="1" s="1"/>
  <c r="R1437" i="1"/>
  <c r="AA1437" i="1"/>
  <c r="Q1433" i="1"/>
  <c r="R1433" i="1" s="1"/>
  <c r="AA1433" i="1"/>
  <c r="L1433" i="1"/>
  <c r="K1433" i="1" s="1"/>
  <c r="Q1429" i="1"/>
  <c r="AA1429" i="1"/>
  <c r="L1429" i="1"/>
  <c r="K1429" i="1" s="1"/>
  <c r="R1429" i="1"/>
  <c r="Q1425" i="1"/>
  <c r="L1425" i="1"/>
  <c r="K1425" i="1" s="1"/>
  <c r="R1425" i="1"/>
  <c r="AA1425" i="1"/>
  <c r="Q1421" i="1"/>
  <c r="L1421" i="1"/>
  <c r="K1421" i="1" s="1"/>
  <c r="R1421" i="1"/>
  <c r="AA1421" i="1"/>
  <c r="Q1417" i="1"/>
  <c r="R1417" i="1" s="1"/>
  <c r="AA1417" i="1"/>
  <c r="L1417" i="1"/>
  <c r="K1417" i="1" s="1"/>
  <c r="Q1413" i="1"/>
  <c r="AA1413" i="1"/>
  <c r="L1413" i="1"/>
  <c r="K1413" i="1" s="1"/>
  <c r="R1413" i="1"/>
  <c r="Q1409" i="1"/>
  <c r="L1409" i="1"/>
  <c r="K1409" i="1" s="1"/>
  <c r="R1409" i="1"/>
  <c r="AA1409" i="1"/>
  <c r="Q1405" i="1"/>
  <c r="L1405" i="1"/>
  <c r="K1405" i="1" s="1"/>
  <c r="R1405" i="1"/>
  <c r="AA1405" i="1"/>
  <c r="Q1401" i="1"/>
  <c r="R1401" i="1" s="1"/>
  <c r="AA1401" i="1"/>
  <c r="L1401" i="1"/>
  <c r="K1401" i="1" s="1"/>
  <c r="Q1397" i="1"/>
  <c r="AA1397" i="1"/>
  <c r="L1397" i="1"/>
  <c r="K1397" i="1" s="1"/>
  <c r="R1397" i="1"/>
  <c r="Q1393" i="1"/>
  <c r="L1393" i="1"/>
  <c r="K1393" i="1" s="1"/>
  <c r="R1393" i="1"/>
  <c r="AA1393" i="1"/>
  <c r="Q1389" i="1"/>
  <c r="L1389" i="1"/>
  <c r="K1389" i="1" s="1"/>
  <c r="R1389" i="1"/>
  <c r="AA1389" i="1"/>
  <c r="Q1385" i="1"/>
  <c r="R1385" i="1" s="1"/>
  <c r="AA1385" i="1"/>
  <c r="L1385" i="1"/>
  <c r="K1385" i="1" s="1"/>
  <c r="Q1381" i="1"/>
  <c r="AA1381" i="1"/>
  <c r="L1381" i="1"/>
  <c r="K1381" i="1" s="1"/>
  <c r="R1381" i="1"/>
  <c r="Q1377" i="1"/>
  <c r="L1377" i="1"/>
  <c r="K1377" i="1" s="1"/>
  <c r="R1377" i="1"/>
  <c r="AA1377" i="1"/>
  <c r="Q1373" i="1"/>
  <c r="L1373" i="1"/>
  <c r="K1373" i="1" s="1"/>
  <c r="R1373" i="1"/>
  <c r="AA1373" i="1"/>
  <c r="Q1369" i="1"/>
  <c r="R1369" i="1" s="1"/>
  <c r="AA1369" i="1"/>
  <c r="L1369" i="1"/>
  <c r="K1369" i="1" s="1"/>
  <c r="L1364" i="1"/>
  <c r="K1364" i="1" s="1"/>
  <c r="Q1364" i="1"/>
  <c r="R1364" i="1" s="1"/>
  <c r="AA1364" i="1"/>
  <c r="L1360" i="1"/>
  <c r="K1360" i="1" s="1"/>
  <c r="Q1360" i="1"/>
  <c r="R1360" i="1" s="1"/>
  <c r="AA1360" i="1"/>
  <c r="L1356" i="1"/>
  <c r="K1356" i="1" s="1"/>
  <c r="Q1356" i="1"/>
  <c r="R1356" i="1" s="1"/>
  <c r="AA1356" i="1"/>
  <c r="L1352" i="1"/>
  <c r="K1352" i="1" s="1"/>
  <c r="Q1352" i="1"/>
  <c r="R1352" i="1" s="1"/>
  <c r="AA1352" i="1"/>
  <c r="L1348" i="1"/>
  <c r="K1348" i="1" s="1"/>
  <c r="Q1348" i="1"/>
  <c r="R1348" i="1" s="1"/>
  <c r="AA1348" i="1"/>
  <c r="L1344" i="1"/>
  <c r="K1344" i="1" s="1"/>
  <c r="Q1344" i="1"/>
  <c r="R1344" i="1" s="1"/>
  <c r="AA1344" i="1"/>
  <c r="L1340" i="1"/>
  <c r="K1340" i="1" s="1"/>
  <c r="Q1340" i="1"/>
  <c r="R1340" i="1" s="1"/>
  <c r="AA1340" i="1"/>
  <c r="L1336" i="1"/>
  <c r="K1336" i="1" s="1"/>
  <c r="Q1336" i="1"/>
  <c r="R1336" i="1" s="1"/>
  <c r="AA1336" i="1"/>
  <c r="L1332" i="1"/>
  <c r="K1332" i="1" s="1"/>
  <c r="Q1332" i="1"/>
  <c r="R1332" i="1" s="1"/>
  <c r="AA1332" i="1"/>
  <c r="L1328" i="1"/>
  <c r="K1328" i="1" s="1"/>
  <c r="Q1328" i="1"/>
  <c r="R1328" i="1" s="1"/>
  <c r="AA1328" i="1"/>
  <c r="L1324" i="1"/>
  <c r="K1324" i="1" s="1"/>
  <c r="Q1324" i="1"/>
  <c r="R1324" i="1" s="1"/>
  <c r="AA1324" i="1"/>
  <c r="L1320" i="1"/>
  <c r="K1320" i="1" s="1"/>
  <c r="Q1320" i="1"/>
  <c r="R1320" i="1" s="1"/>
  <c r="AA1320" i="1"/>
  <c r="L1316" i="1"/>
  <c r="K1316" i="1" s="1"/>
  <c r="Q1316" i="1"/>
  <c r="R1316" i="1" s="1"/>
  <c r="AA1316" i="1"/>
  <c r="L1312" i="1"/>
  <c r="K1312" i="1" s="1"/>
  <c r="Q1312" i="1"/>
  <c r="R1312" i="1" s="1"/>
  <c r="AA1312" i="1"/>
  <c r="L1308" i="1"/>
  <c r="K1308" i="1" s="1"/>
  <c r="AA1308" i="1"/>
  <c r="Q1308" i="1"/>
  <c r="R1308" i="1" s="1"/>
  <c r="L1304" i="1"/>
  <c r="K1304" i="1" s="1"/>
  <c r="Q1304" i="1"/>
  <c r="R1304" i="1" s="1"/>
  <c r="AA1304" i="1"/>
  <c r="L1300" i="1"/>
  <c r="K1300" i="1" s="1"/>
  <c r="AA1300" i="1"/>
  <c r="Q1300" i="1"/>
  <c r="R1300" i="1" s="1"/>
  <c r="L1296" i="1"/>
  <c r="K1296" i="1" s="1"/>
  <c r="AA1296" i="1"/>
  <c r="Q1296" i="1"/>
  <c r="R1296" i="1"/>
  <c r="L1292" i="1"/>
  <c r="K1292" i="1" s="1"/>
  <c r="AA1292" i="1"/>
  <c r="Q1292" i="1"/>
  <c r="R1292" i="1"/>
  <c r="L1288" i="1"/>
  <c r="K1288" i="1" s="1"/>
  <c r="Q1288" i="1"/>
  <c r="AA1288" i="1"/>
  <c r="R1288" i="1"/>
  <c r="L1283" i="1"/>
  <c r="K1283" i="1" s="1"/>
  <c r="Q1283" i="1"/>
  <c r="AA1283" i="1"/>
  <c r="R1283" i="1"/>
  <c r="L1279" i="1"/>
  <c r="K1279" i="1" s="1"/>
  <c r="Q1279" i="1"/>
  <c r="AA1279" i="1"/>
  <c r="R1279" i="1"/>
  <c r="L1275" i="1"/>
  <c r="K1275" i="1" s="1"/>
  <c r="AA1275" i="1"/>
  <c r="Q1275" i="1"/>
  <c r="R1275" i="1"/>
  <c r="L1271" i="1"/>
  <c r="K1271" i="1" s="1"/>
  <c r="AA1271" i="1"/>
  <c r="Q1271" i="1"/>
  <c r="R1271" i="1" s="1"/>
  <c r="L1267" i="1"/>
  <c r="K1267" i="1" s="1"/>
  <c r="AA1267" i="1"/>
  <c r="Q1267" i="1"/>
  <c r="R1267" i="1"/>
  <c r="L1263" i="1"/>
  <c r="K1263" i="1" s="1"/>
  <c r="Q1263" i="1"/>
  <c r="R1263" i="1" s="1"/>
  <c r="AA1263" i="1"/>
  <c r="L1259" i="1"/>
  <c r="K1259" i="1" s="1"/>
  <c r="Q1259" i="1"/>
  <c r="R1259" i="1" s="1"/>
  <c r="AA1259" i="1"/>
  <c r="L1255" i="1"/>
  <c r="K1255" i="1" s="1"/>
  <c r="AA1255" i="1"/>
  <c r="R1255" i="1"/>
  <c r="Q1255" i="1"/>
  <c r="L1251" i="1"/>
  <c r="K1251" i="1" s="1"/>
  <c r="Q1251" i="1"/>
  <c r="R1251" i="1" s="1"/>
  <c r="AA1251" i="1"/>
  <c r="L1247" i="1"/>
  <c r="K1247" i="1" s="1"/>
  <c r="Q1247" i="1"/>
  <c r="R1247" i="1" s="1"/>
  <c r="AA1247" i="1"/>
  <c r="L1242" i="1"/>
  <c r="K1242" i="1" s="1"/>
  <c r="AA1242" i="1"/>
  <c r="Q1242" i="1"/>
  <c r="R1242" i="1" s="1"/>
  <c r="L1238" i="1"/>
  <c r="K1238" i="1" s="1"/>
  <c r="AA1238" i="1"/>
  <c r="Q1238" i="1"/>
  <c r="R1238" i="1" s="1"/>
  <c r="L1234" i="1"/>
  <c r="K1234" i="1" s="1"/>
  <c r="AA1234" i="1"/>
  <c r="Q1234" i="1"/>
  <c r="R1234" i="1" s="1"/>
  <c r="L1230" i="1"/>
  <c r="K1230" i="1" s="1"/>
  <c r="AA1230" i="1"/>
  <c r="Q1230" i="1"/>
  <c r="R1230" i="1" s="1"/>
  <c r="L1224" i="1"/>
  <c r="K1224" i="1" s="1"/>
  <c r="Q1224" i="1"/>
  <c r="R1224" i="1" s="1"/>
  <c r="AA1224" i="1"/>
  <c r="L1220" i="1"/>
  <c r="K1220" i="1" s="1"/>
  <c r="Q1220" i="1"/>
  <c r="R1220" i="1" s="1"/>
  <c r="AA1220" i="1"/>
  <c r="L1216" i="1"/>
  <c r="K1216" i="1" s="1"/>
  <c r="Q1216" i="1"/>
  <c r="R1216" i="1" s="1"/>
  <c r="AA1216" i="1"/>
  <c r="L1212" i="1"/>
  <c r="K1212" i="1" s="1"/>
  <c r="Q1212" i="1"/>
  <c r="R1212" i="1" s="1"/>
  <c r="AA1212" i="1"/>
  <c r="L1208" i="1"/>
  <c r="K1208" i="1" s="1"/>
  <c r="Q1208" i="1"/>
  <c r="R1208" i="1" s="1"/>
  <c r="AA1208" i="1"/>
  <c r="L1204" i="1"/>
  <c r="K1204" i="1" s="1"/>
  <c r="Q1204" i="1"/>
  <c r="R1204" i="1" s="1"/>
  <c r="AA1204" i="1"/>
  <c r="L1200" i="1"/>
  <c r="K1200" i="1" s="1"/>
  <c r="AA1200" i="1"/>
  <c r="Q1200" i="1"/>
  <c r="R1200" i="1" s="1"/>
  <c r="L1196" i="1"/>
  <c r="K1196" i="1" s="1"/>
  <c r="Q1196" i="1"/>
  <c r="R1196" i="1" s="1"/>
  <c r="AA1196" i="1"/>
  <c r="L1192" i="1"/>
  <c r="K1192" i="1" s="1"/>
  <c r="AA1192" i="1"/>
  <c r="Q1192" i="1"/>
  <c r="R1192" i="1" s="1"/>
  <c r="L1187" i="1"/>
  <c r="K1187" i="1" s="1"/>
  <c r="Q1187" i="1"/>
  <c r="R1187" i="1" s="1"/>
  <c r="AA1187" i="1"/>
  <c r="L1183" i="1"/>
  <c r="K1183" i="1" s="1"/>
  <c r="AA1183" i="1"/>
  <c r="Q1183" i="1"/>
  <c r="R1183" i="1" s="1"/>
  <c r="L1179" i="1"/>
  <c r="K1179" i="1" s="1"/>
  <c r="Q1179" i="1"/>
  <c r="R1179" i="1" s="1"/>
  <c r="AA1179" i="1"/>
  <c r="L1175" i="1"/>
  <c r="K1175" i="1" s="1"/>
  <c r="AA1175" i="1"/>
  <c r="Q1175" i="1"/>
  <c r="R1175" i="1" s="1"/>
  <c r="AA1171" i="1"/>
  <c r="L1171" i="1"/>
  <c r="K1171" i="1" s="1"/>
  <c r="R1171" i="1"/>
  <c r="Q1171" i="1"/>
  <c r="L1167" i="1"/>
  <c r="K1167" i="1" s="1"/>
  <c r="AA1167" i="1"/>
  <c r="Q1167" i="1"/>
  <c r="R1167" i="1" s="1"/>
  <c r="L1163" i="1"/>
  <c r="K1163" i="1" s="1"/>
  <c r="Q1163" i="1"/>
  <c r="R1163" i="1" s="1"/>
  <c r="AA1163" i="1"/>
  <c r="L1159" i="1"/>
  <c r="K1159" i="1" s="1"/>
  <c r="Q1159" i="1"/>
  <c r="R1159" i="1" s="1"/>
  <c r="AA1159" i="1"/>
  <c r="L1154" i="1"/>
  <c r="K1154" i="1" s="1"/>
  <c r="Q1154" i="1"/>
  <c r="R1154" i="1" s="1"/>
  <c r="AA1154" i="1"/>
  <c r="AA1150" i="1"/>
  <c r="L1150" i="1"/>
  <c r="K1150" i="1" s="1"/>
  <c r="Q1150" i="1"/>
  <c r="R1150" i="1" s="1"/>
  <c r="AA1146" i="1"/>
  <c r="L1146" i="1"/>
  <c r="K1146" i="1" s="1"/>
  <c r="Q1146" i="1"/>
  <c r="R1146" i="1" s="1"/>
  <c r="L1142" i="1"/>
  <c r="K1142" i="1" s="1"/>
  <c r="AA1142" i="1"/>
  <c r="Q1142" i="1"/>
  <c r="R1142" i="1" s="1"/>
  <c r="L1138" i="1"/>
  <c r="K1138" i="1" s="1"/>
  <c r="AA1138" i="1"/>
  <c r="Q1138" i="1"/>
  <c r="R1138" i="1" s="1"/>
  <c r="L1134" i="1"/>
  <c r="K1134" i="1" s="1"/>
  <c r="Q1134" i="1"/>
  <c r="R1134" i="1" s="1"/>
  <c r="AA1134" i="1"/>
  <c r="AA1130" i="1"/>
  <c r="Q1130" i="1"/>
  <c r="R1130" i="1" s="1"/>
  <c r="L1130" i="1"/>
  <c r="K1130" i="1" s="1"/>
  <c r="AA1126" i="1"/>
  <c r="Q1126" i="1"/>
  <c r="R1126" i="1" s="1"/>
  <c r="L1126" i="1"/>
  <c r="K1126" i="1" s="1"/>
  <c r="AA1122" i="1"/>
  <c r="L1122" i="1"/>
  <c r="K1122" i="1" s="1"/>
  <c r="Q1122" i="1"/>
  <c r="R1122" i="1" s="1"/>
  <c r="L1117" i="1"/>
  <c r="K1117" i="1" s="1"/>
  <c r="Q1117" i="1"/>
  <c r="R1117" i="1" s="1"/>
  <c r="AA1117" i="1"/>
  <c r="Q1113" i="1"/>
  <c r="R1113" i="1" s="1"/>
  <c r="AA1113" i="1"/>
  <c r="L1113" i="1"/>
  <c r="K1113" i="1" s="1"/>
  <c r="Q1109" i="1"/>
  <c r="R1109" i="1" s="1"/>
  <c r="L1109" i="1"/>
  <c r="K1109" i="1" s="1"/>
  <c r="AA1109" i="1"/>
  <c r="L1105" i="1"/>
  <c r="K1105" i="1" s="1"/>
  <c r="AA1105" i="1"/>
  <c r="Q1105" i="1"/>
  <c r="R1105" i="1" s="1"/>
  <c r="Q1101" i="1"/>
  <c r="R1101" i="1" s="1"/>
  <c r="L1101" i="1"/>
  <c r="K1101" i="1" s="1"/>
  <c r="AA1101" i="1"/>
  <c r="Q1097" i="1"/>
  <c r="L1097" i="1"/>
  <c r="K1097" i="1" s="1"/>
  <c r="R1097" i="1"/>
  <c r="AA1097" i="1"/>
  <c r="Q1093" i="1"/>
  <c r="L1093" i="1"/>
  <c r="K1093" i="1" s="1"/>
  <c r="R1093" i="1"/>
  <c r="AA1093" i="1"/>
  <c r="Q1089" i="1"/>
  <c r="R1089" i="1"/>
  <c r="AA1089" i="1"/>
  <c r="L1089" i="1"/>
  <c r="K1089" i="1" s="1"/>
  <c r="Q1085" i="1"/>
  <c r="R1085" i="1" s="1"/>
  <c r="AA1085" i="1"/>
  <c r="L1085" i="1"/>
  <c r="K1085" i="1" s="1"/>
  <c r="Q1081" i="1"/>
  <c r="R1081" i="1"/>
  <c r="AA1081" i="1"/>
  <c r="L1081" i="1"/>
  <c r="K1081" i="1" s="1"/>
  <c r="Q1077" i="1"/>
  <c r="R1077" i="1" s="1"/>
  <c r="AA1077" i="1"/>
  <c r="L1077" i="1"/>
  <c r="K1077" i="1" s="1"/>
  <c r="Q1073" i="1"/>
  <c r="R1073" i="1"/>
  <c r="AA1073" i="1"/>
  <c r="L1073" i="1"/>
  <c r="K1073" i="1" s="1"/>
  <c r="Q1069" i="1"/>
  <c r="R1069" i="1" s="1"/>
  <c r="AA1069" i="1"/>
  <c r="L1069" i="1"/>
  <c r="K1069" i="1" s="1"/>
  <c r="Q1065" i="1"/>
  <c r="R1065" i="1"/>
  <c r="AA1065" i="1"/>
  <c r="L1065" i="1"/>
  <c r="K1065" i="1" s="1"/>
  <c r="Q1061" i="1"/>
  <c r="R1061" i="1" s="1"/>
  <c r="AA1061" i="1"/>
  <c r="L1061" i="1"/>
  <c r="K1061" i="1" s="1"/>
  <c r="Q1057" i="1"/>
  <c r="R1057" i="1"/>
  <c r="AA1057" i="1"/>
  <c r="L1057" i="1"/>
  <c r="K1057" i="1" s="1"/>
  <c r="Q1053" i="1"/>
  <c r="R1053" i="1" s="1"/>
  <c r="AA1053" i="1"/>
  <c r="L1053" i="1"/>
  <c r="K1053" i="1" s="1"/>
  <c r="Q1049" i="1"/>
  <c r="L1049" i="1"/>
  <c r="K1049" i="1" s="1"/>
  <c r="R1049" i="1"/>
  <c r="AA1049" i="1"/>
  <c r="L1045" i="1"/>
  <c r="K1045" i="1" s="1"/>
  <c r="Q1045" i="1"/>
  <c r="R1045" i="1"/>
  <c r="AA1045" i="1"/>
  <c r="L1041" i="1"/>
  <c r="K1041" i="1" s="1"/>
  <c r="Q1041" i="1"/>
  <c r="R1041" i="1"/>
  <c r="AA1041" i="1"/>
  <c r="L1037" i="1"/>
  <c r="K1037" i="1" s="1"/>
  <c r="Q1037" i="1"/>
  <c r="R1037" i="1" s="1"/>
  <c r="AA1037" i="1"/>
  <c r="L1033" i="1"/>
  <c r="K1033" i="1" s="1"/>
  <c r="Q1033" i="1"/>
  <c r="R1033" i="1"/>
  <c r="AA1033" i="1"/>
  <c r="L1029" i="1"/>
  <c r="K1029" i="1" s="1"/>
  <c r="Q1029" i="1"/>
  <c r="R1029" i="1"/>
  <c r="AA1029" i="1"/>
  <c r="Q1025" i="1"/>
  <c r="L1025" i="1"/>
  <c r="K1025" i="1" s="1"/>
  <c r="R1025" i="1"/>
  <c r="AA1025" i="1"/>
  <c r="Q1021" i="1"/>
  <c r="L1021" i="1"/>
  <c r="K1021" i="1" s="1"/>
  <c r="R1021" i="1"/>
  <c r="AA1021" i="1"/>
  <c r="L1017" i="1"/>
  <c r="K1017" i="1" s="1"/>
  <c r="Q1017" i="1"/>
  <c r="R1017" i="1"/>
  <c r="AA1017" i="1"/>
  <c r="Q1012" i="1"/>
  <c r="R1012" i="1"/>
  <c r="AA1012" i="1"/>
  <c r="L1012" i="1"/>
  <c r="K1012" i="1" s="1"/>
  <c r="L1008" i="1"/>
  <c r="K1008" i="1" s="1"/>
  <c r="Q1008" i="1"/>
  <c r="R1008" i="1"/>
  <c r="AA1008" i="1"/>
  <c r="L1004" i="1"/>
  <c r="K1004" i="1" s="1"/>
  <c r="Q1004" i="1"/>
  <c r="R1004" i="1"/>
  <c r="AA1004" i="1"/>
  <c r="Q1000" i="1"/>
  <c r="R1000" i="1"/>
  <c r="L1000" i="1"/>
  <c r="K1000" i="1" s="1"/>
  <c r="AA1000" i="1"/>
  <c r="L996" i="1"/>
  <c r="K996" i="1" s="1"/>
  <c r="Q996" i="1"/>
  <c r="R996" i="1" s="1"/>
  <c r="AA996" i="1"/>
  <c r="Q992" i="1"/>
  <c r="R992" i="1"/>
  <c r="L992" i="1"/>
  <c r="K992" i="1" s="1"/>
  <c r="AA992" i="1"/>
  <c r="L987" i="1"/>
  <c r="K987" i="1" s="1"/>
  <c r="AA987" i="1"/>
  <c r="Q987" i="1"/>
  <c r="R987" i="1" s="1"/>
  <c r="L983" i="1"/>
  <c r="K983" i="1" s="1"/>
  <c r="Q983" i="1"/>
  <c r="R983" i="1" s="1"/>
  <c r="AA983" i="1"/>
  <c r="L979" i="1"/>
  <c r="K979" i="1" s="1"/>
  <c r="Q979" i="1"/>
  <c r="R979" i="1" s="1"/>
  <c r="AA979" i="1"/>
  <c r="Q975" i="1"/>
  <c r="R975" i="1" s="1"/>
  <c r="L975" i="1"/>
  <c r="K975" i="1" s="1"/>
  <c r="AA975" i="1"/>
  <c r="L971" i="1"/>
  <c r="K971" i="1" s="1"/>
  <c r="AA971" i="1"/>
  <c r="Q971" i="1"/>
  <c r="R971" i="1" s="1"/>
  <c r="L967" i="1"/>
  <c r="K967" i="1" s="1"/>
  <c r="Q967" i="1"/>
  <c r="R967" i="1" s="1"/>
  <c r="AA967" i="1"/>
  <c r="L963" i="1"/>
  <c r="K963" i="1" s="1"/>
  <c r="Q963" i="1"/>
  <c r="R963" i="1" s="1"/>
  <c r="AA963" i="1"/>
  <c r="L959" i="1"/>
  <c r="K959" i="1" s="1"/>
  <c r="Q959" i="1"/>
  <c r="R959" i="1" s="1"/>
  <c r="AA959" i="1"/>
  <c r="L955" i="1"/>
  <c r="K955" i="1" s="1"/>
  <c r="AA955" i="1"/>
  <c r="Q955" i="1"/>
  <c r="R955" i="1" s="1"/>
  <c r="L949" i="1"/>
  <c r="K949" i="1" s="1"/>
  <c r="Q949" i="1"/>
  <c r="R949" i="1"/>
  <c r="AA949" i="1"/>
  <c r="L945" i="1"/>
  <c r="K945" i="1" s="1"/>
  <c r="Q945" i="1"/>
  <c r="R945" i="1"/>
  <c r="AA945" i="1"/>
  <c r="L941" i="1"/>
  <c r="K941" i="1" s="1"/>
  <c r="Q941" i="1"/>
  <c r="R941" i="1"/>
  <c r="AA941" i="1"/>
  <c r="L937" i="1"/>
  <c r="K937" i="1" s="1"/>
  <c r="Q937" i="1"/>
  <c r="R937" i="1" s="1"/>
  <c r="AA937" i="1"/>
  <c r="Q933" i="1"/>
  <c r="R933" i="1" s="1"/>
  <c r="L933" i="1"/>
  <c r="K933" i="1" s="1"/>
  <c r="AA933" i="1"/>
  <c r="L929" i="1"/>
  <c r="K929" i="1" s="1"/>
  <c r="Q929" i="1"/>
  <c r="R929" i="1"/>
  <c r="AA929" i="1"/>
  <c r="L925" i="1"/>
  <c r="K925" i="1" s="1"/>
  <c r="Q925" i="1"/>
  <c r="R925" i="1"/>
  <c r="AA925" i="1"/>
  <c r="L921" i="1"/>
  <c r="K921" i="1" s="1"/>
  <c r="AA921" i="1"/>
  <c r="Q921" i="1"/>
  <c r="R921" i="1" s="1"/>
  <c r="L917" i="1"/>
  <c r="K917" i="1" s="1"/>
  <c r="Q917" i="1"/>
  <c r="R917" i="1"/>
  <c r="AA917" i="1"/>
  <c r="L913" i="1"/>
  <c r="K913" i="1" s="1"/>
  <c r="Q913" i="1"/>
  <c r="R913" i="1" s="1"/>
  <c r="AA913" i="1"/>
  <c r="L909" i="1"/>
  <c r="K909" i="1" s="1"/>
  <c r="Q909" i="1"/>
  <c r="R909" i="1"/>
  <c r="AA909" i="1"/>
  <c r="Q905" i="1"/>
  <c r="R905" i="1"/>
  <c r="L905" i="1"/>
  <c r="K905" i="1" s="1"/>
  <c r="AA905" i="1"/>
  <c r="Q901" i="1"/>
  <c r="L901" i="1"/>
  <c r="K901" i="1" s="1"/>
  <c r="AA901" i="1"/>
  <c r="R901" i="1"/>
  <c r="L897" i="1"/>
  <c r="K897" i="1" s="1"/>
  <c r="Q897" i="1"/>
  <c r="R897" i="1" s="1"/>
  <c r="AA897" i="1"/>
  <c r="L893" i="1"/>
  <c r="K893" i="1" s="1"/>
  <c r="Q893" i="1"/>
  <c r="R893" i="1" s="1"/>
  <c r="AA893" i="1"/>
  <c r="L889" i="1"/>
  <c r="K889" i="1" s="1"/>
  <c r="Q889" i="1"/>
  <c r="R889" i="1" s="1"/>
  <c r="AA889" i="1"/>
  <c r="L885" i="1"/>
  <c r="K885" i="1" s="1"/>
  <c r="Q885" i="1"/>
  <c r="R885" i="1" s="1"/>
  <c r="AA885" i="1"/>
  <c r="L881" i="1"/>
  <c r="K881" i="1" s="1"/>
  <c r="Q881" i="1"/>
  <c r="R881" i="1" s="1"/>
  <c r="AA881" i="1"/>
  <c r="L877" i="1"/>
  <c r="K877" i="1" s="1"/>
  <c r="AA877" i="1"/>
  <c r="Q877" i="1"/>
  <c r="R877" i="1" s="1"/>
  <c r="L873" i="1"/>
  <c r="K873" i="1" s="1"/>
  <c r="AA873" i="1"/>
  <c r="Q873" i="1"/>
  <c r="R873" i="1" s="1"/>
  <c r="L869" i="1"/>
  <c r="K869" i="1" s="1"/>
  <c r="AA869" i="1"/>
  <c r="Q869" i="1"/>
  <c r="R869" i="1" s="1"/>
  <c r="Q864" i="1"/>
  <c r="AA864" i="1"/>
  <c r="L864" i="1"/>
  <c r="K864" i="1" s="1"/>
  <c r="R864" i="1"/>
  <c r="Q860" i="1"/>
  <c r="AA860" i="1"/>
  <c r="L860" i="1"/>
  <c r="K860" i="1" s="1"/>
  <c r="R860" i="1"/>
  <c r="Q856" i="1"/>
  <c r="AA856" i="1"/>
  <c r="L856" i="1"/>
  <c r="K856" i="1" s="1"/>
  <c r="R856" i="1"/>
  <c r="Q852" i="1"/>
  <c r="AA852" i="1"/>
  <c r="L852" i="1"/>
  <c r="K852" i="1" s="1"/>
  <c r="R852" i="1"/>
  <c r="Q848" i="1"/>
  <c r="AA848" i="1"/>
  <c r="L848" i="1"/>
  <c r="K848" i="1" s="1"/>
  <c r="R848" i="1"/>
  <c r="Q844" i="1"/>
  <c r="AA844" i="1"/>
  <c r="L844" i="1"/>
  <c r="K844" i="1" s="1"/>
  <c r="R844" i="1"/>
  <c r="L840" i="1"/>
  <c r="K840" i="1" s="1"/>
  <c r="Q840" i="1"/>
  <c r="AA840" i="1"/>
  <c r="R840" i="1"/>
  <c r="L836" i="1"/>
  <c r="K836" i="1" s="1"/>
  <c r="Q836" i="1"/>
  <c r="AA836" i="1"/>
  <c r="R836" i="1"/>
  <c r="L832" i="1"/>
  <c r="K832" i="1" s="1"/>
  <c r="Q832" i="1"/>
  <c r="AA832" i="1"/>
  <c r="R832" i="1"/>
  <c r="L828" i="1"/>
  <c r="K828" i="1" s="1"/>
  <c r="AA828" i="1"/>
  <c r="Q828" i="1"/>
  <c r="R828" i="1" s="1"/>
  <c r="L824" i="1"/>
  <c r="K824" i="1" s="1"/>
  <c r="AA824" i="1"/>
  <c r="Q824" i="1"/>
  <c r="R824" i="1" s="1"/>
  <c r="L820" i="1"/>
  <c r="K820" i="1" s="1"/>
  <c r="Q820" i="1"/>
  <c r="R820" i="1" s="1"/>
  <c r="AA820" i="1"/>
  <c r="L816" i="1"/>
  <c r="K816" i="1" s="1"/>
  <c r="Q816" i="1"/>
  <c r="R816" i="1" s="1"/>
  <c r="AA816" i="1"/>
  <c r="Q812" i="1"/>
  <c r="R812" i="1" s="1"/>
  <c r="AA812" i="1"/>
  <c r="L812" i="1"/>
  <c r="K812" i="1" s="1"/>
  <c r="AA808" i="1"/>
  <c r="L808" i="1"/>
  <c r="K808" i="1" s="1"/>
  <c r="Q808" i="1"/>
  <c r="R808" i="1" s="1"/>
  <c r="AA804" i="1"/>
  <c r="L804" i="1"/>
  <c r="K804" i="1" s="1"/>
  <c r="R804" i="1"/>
  <c r="Q804" i="1"/>
  <c r="L800" i="1"/>
  <c r="K800" i="1" s="1"/>
  <c r="AA800" i="1"/>
  <c r="Q800" i="1"/>
  <c r="R800" i="1" s="1"/>
  <c r="L796" i="1"/>
  <c r="K796" i="1" s="1"/>
  <c r="AA796" i="1"/>
  <c r="Q796" i="1"/>
  <c r="R796" i="1" s="1"/>
  <c r="L792" i="1"/>
  <c r="K792" i="1" s="1"/>
  <c r="Q792" i="1"/>
  <c r="R792" i="1" s="1"/>
  <c r="AA792" i="1"/>
  <c r="L788" i="1"/>
  <c r="K788" i="1" s="1"/>
  <c r="Q788" i="1"/>
  <c r="R788" i="1" s="1"/>
  <c r="AA788" i="1"/>
  <c r="L784" i="1"/>
  <c r="K784" i="1" s="1"/>
  <c r="Q784" i="1"/>
  <c r="R784" i="1" s="1"/>
  <c r="AA784" i="1"/>
  <c r="L780" i="1"/>
  <c r="K780" i="1" s="1"/>
  <c r="AA780" i="1"/>
  <c r="Q780" i="1"/>
  <c r="R780" i="1" s="1"/>
  <c r="L776" i="1"/>
  <c r="K776" i="1" s="1"/>
  <c r="Q776" i="1"/>
  <c r="R776" i="1" s="1"/>
  <c r="AA776" i="1"/>
  <c r="Q771" i="1"/>
  <c r="R771" i="1" s="1"/>
  <c r="AA771" i="1"/>
  <c r="L771" i="1"/>
  <c r="K771" i="1" s="1"/>
  <c r="Q767" i="1"/>
  <c r="R767" i="1"/>
  <c r="AA767" i="1"/>
  <c r="L767" i="1"/>
  <c r="K767" i="1" s="1"/>
  <c r="Q763" i="1"/>
  <c r="R763" i="1" s="1"/>
  <c r="AA763" i="1"/>
  <c r="L763" i="1"/>
  <c r="K763" i="1" s="1"/>
  <c r="Q759" i="1"/>
  <c r="R759" i="1"/>
  <c r="AA759" i="1"/>
  <c r="L759" i="1"/>
  <c r="K759" i="1" s="1"/>
  <c r="Q755" i="1"/>
  <c r="R755" i="1" s="1"/>
  <c r="AA755" i="1"/>
  <c r="L755" i="1"/>
  <c r="K755" i="1" s="1"/>
  <c r="Q751" i="1"/>
  <c r="R751" i="1"/>
  <c r="AA751" i="1"/>
  <c r="L751" i="1"/>
  <c r="K751" i="1" s="1"/>
  <c r="Q747" i="1"/>
  <c r="R747" i="1" s="1"/>
  <c r="AA747" i="1"/>
  <c r="L747" i="1"/>
  <c r="K747" i="1" s="1"/>
  <c r="Q743" i="1"/>
  <c r="R743" i="1"/>
  <c r="AA743" i="1"/>
  <c r="L743" i="1"/>
  <c r="K743" i="1" s="1"/>
  <c r="Q739" i="1"/>
  <c r="R739" i="1" s="1"/>
  <c r="AA739" i="1"/>
  <c r="L739" i="1"/>
  <c r="K739" i="1" s="1"/>
  <c r="AA735" i="1"/>
  <c r="L735" i="1"/>
  <c r="K735" i="1" s="1"/>
  <c r="Q735" i="1"/>
  <c r="R735" i="1" s="1"/>
  <c r="L731" i="1"/>
  <c r="K731" i="1" s="1"/>
  <c r="AA731" i="1"/>
  <c r="Q731" i="1"/>
  <c r="R731" i="1" s="1"/>
  <c r="L727" i="1"/>
  <c r="K727" i="1" s="1"/>
  <c r="AA727" i="1"/>
  <c r="Q727" i="1"/>
  <c r="R727" i="1" s="1"/>
  <c r="L723" i="1"/>
  <c r="K723" i="1" s="1"/>
  <c r="Q723" i="1"/>
  <c r="R723" i="1" s="1"/>
  <c r="AA723" i="1"/>
  <c r="L719" i="1"/>
  <c r="K719" i="1" s="1"/>
  <c r="Q719" i="1"/>
  <c r="R719" i="1" s="1"/>
  <c r="AA719" i="1"/>
  <c r="Q715" i="1"/>
  <c r="R715" i="1" s="1"/>
  <c r="AA715" i="1"/>
  <c r="L715" i="1"/>
  <c r="K715" i="1" s="1"/>
  <c r="AA711" i="1"/>
  <c r="L711" i="1"/>
  <c r="K711" i="1" s="1"/>
  <c r="Q711" i="1"/>
  <c r="R711" i="1" s="1"/>
  <c r="L707" i="1"/>
  <c r="K707" i="1" s="1"/>
  <c r="Q707" i="1"/>
  <c r="R707" i="1" s="1"/>
  <c r="AA707" i="1"/>
  <c r="L703" i="1"/>
  <c r="K703" i="1" s="1"/>
  <c r="Q703" i="1"/>
  <c r="R703" i="1" s="1"/>
  <c r="AA703" i="1"/>
  <c r="L699" i="1"/>
  <c r="K699" i="1" s="1"/>
  <c r="AA699" i="1"/>
  <c r="Q699" i="1"/>
  <c r="R699" i="1" s="1"/>
  <c r="L695" i="1"/>
  <c r="K695" i="1" s="1"/>
  <c r="AA695" i="1"/>
  <c r="Q695" i="1"/>
  <c r="R695" i="1" s="1"/>
  <c r="L691" i="1"/>
  <c r="K691" i="1" s="1"/>
  <c r="Q691" i="1"/>
  <c r="R691" i="1" s="1"/>
  <c r="AA691" i="1"/>
  <c r="L687" i="1"/>
  <c r="K687" i="1" s="1"/>
  <c r="AA687" i="1"/>
  <c r="Q687" i="1"/>
  <c r="R687" i="1" s="1"/>
  <c r="L683" i="1"/>
  <c r="K683" i="1" s="1"/>
  <c r="AA683" i="1"/>
  <c r="Q683" i="1"/>
  <c r="R683" i="1" s="1"/>
  <c r="AA679" i="1"/>
  <c r="Q679" i="1"/>
  <c r="R679" i="1" s="1"/>
  <c r="L679" i="1"/>
  <c r="K679" i="1" s="1"/>
  <c r="L675" i="1"/>
  <c r="K675" i="1" s="1"/>
  <c r="AA675" i="1"/>
  <c r="Q675" i="1"/>
  <c r="R675" i="1" s="1"/>
  <c r="AA671" i="1"/>
  <c r="Q671" i="1"/>
  <c r="R671" i="1" s="1"/>
  <c r="L671" i="1"/>
  <c r="K671" i="1" s="1"/>
  <c r="AA667" i="1"/>
  <c r="Q667" i="1"/>
  <c r="R667" i="1" s="1"/>
  <c r="L667" i="1"/>
  <c r="K667" i="1" s="1"/>
  <c r="AA663" i="1"/>
  <c r="Q663" i="1"/>
  <c r="R663" i="1" s="1"/>
  <c r="L663" i="1"/>
  <c r="K663" i="1" s="1"/>
  <c r="L659" i="1"/>
  <c r="K659" i="1" s="1"/>
  <c r="Q659" i="1"/>
  <c r="R659" i="1" s="1"/>
  <c r="AA659" i="1"/>
  <c r="L655" i="1"/>
  <c r="K655" i="1" s="1"/>
  <c r="AA655" i="1"/>
  <c r="Q655" i="1"/>
  <c r="R655" i="1" s="1"/>
  <c r="L651" i="1"/>
  <c r="K651" i="1" s="1"/>
  <c r="AA651" i="1"/>
  <c r="Q651" i="1"/>
  <c r="R651" i="1" s="1"/>
  <c r="L647" i="1"/>
  <c r="K647" i="1" s="1"/>
  <c r="Q647" i="1"/>
  <c r="R647" i="1" s="1"/>
  <c r="AA647" i="1"/>
  <c r="Q642" i="1"/>
  <c r="R642" i="1" s="1"/>
  <c r="L642" i="1"/>
  <c r="K642" i="1" s="1"/>
  <c r="AA642" i="1"/>
  <c r="Q637" i="1"/>
  <c r="R637" i="1" s="1"/>
  <c r="AA637" i="1"/>
  <c r="L637" i="1"/>
  <c r="K637" i="1" s="1"/>
  <c r="Q633" i="1"/>
  <c r="R633" i="1" s="1"/>
  <c r="L633" i="1"/>
  <c r="K633" i="1" s="1"/>
  <c r="AA633" i="1"/>
  <c r="L629" i="1"/>
  <c r="K629" i="1" s="1"/>
  <c r="Q629" i="1"/>
  <c r="R629" i="1" s="1"/>
  <c r="AA629" i="1"/>
  <c r="L625" i="1"/>
  <c r="K625" i="1" s="1"/>
  <c r="Q625" i="1"/>
  <c r="R625" i="1" s="1"/>
  <c r="AA625" i="1"/>
  <c r="L621" i="1"/>
  <c r="K621" i="1" s="1"/>
  <c r="Q621" i="1"/>
  <c r="R621" i="1" s="1"/>
  <c r="AA621" i="1"/>
  <c r="L617" i="1"/>
  <c r="K617" i="1" s="1"/>
  <c r="Q617" i="1"/>
  <c r="R617" i="1"/>
  <c r="AA617" i="1"/>
  <c r="Q613" i="1"/>
  <c r="R613" i="1"/>
  <c r="AA613" i="1"/>
  <c r="L613" i="1"/>
  <c r="K613" i="1" s="1"/>
  <c r="AA608" i="1"/>
  <c r="L608" i="1"/>
  <c r="K608" i="1" s="1"/>
  <c r="Q608" i="1"/>
  <c r="R608" i="1" s="1"/>
  <c r="AA604" i="1"/>
  <c r="L604" i="1"/>
  <c r="K604" i="1" s="1"/>
  <c r="Q604" i="1"/>
  <c r="R604" i="1" s="1"/>
  <c r="AA600" i="1"/>
  <c r="Q600" i="1"/>
  <c r="R600" i="1" s="1"/>
  <c r="L600" i="1"/>
  <c r="K600" i="1" s="1"/>
  <c r="AA596" i="1"/>
  <c r="Q596" i="1"/>
  <c r="R596" i="1" s="1"/>
  <c r="L596" i="1"/>
  <c r="K596" i="1" s="1"/>
  <c r="L592" i="1"/>
  <c r="K592" i="1" s="1"/>
  <c r="Q592" i="1"/>
  <c r="R592" i="1" s="1"/>
  <c r="AA592" i="1"/>
  <c r="L588" i="1"/>
  <c r="K588" i="1" s="1"/>
  <c r="Q588" i="1"/>
  <c r="R588" i="1" s="1"/>
  <c r="AA588" i="1"/>
  <c r="Q584" i="1"/>
  <c r="R584" i="1" s="1"/>
  <c r="L584" i="1"/>
  <c r="K584" i="1" s="1"/>
  <c r="AA584" i="1"/>
  <c r="AA580" i="1"/>
  <c r="L580" i="1"/>
  <c r="K580" i="1" s="1"/>
  <c r="Q580" i="1"/>
  <c r="R580" i="1" s="1"/>
  <c r="Q576" i="1"/>
  <c r="R576" i="1" s="1"/>
  <c r="AA576" i="1"/>
  <c r="L576" i="1"/>
  <c r="K576" i="1" s="1"/>
  <c r="L572" i="1"/>
  <c r="K572" i="1" s="1"/>
  <c r="AA572" i="1"/>
  <c r="Q572" i="1"/>
  <c r="R572" i="1" s="1"/>
  <c r="L568" i="1"/>
  <c r="K568" i="1" s="1"/>
  <c r="Q568" i="1"/>
  <c r="R568" i="1" s="1"/>
  <c r="AA568" i="1"/>
  <c r="AA564" i="1"/>
  <c r="L564" i="1"/>
  <c r="K564" i="1" s="1"/>
  <c r="Q564" i="1"/>
  <c r="R564" i="1" s="1"/>
  <c r="AA560" i="1"/>
  <c r="Q560" i="1"/>
  <c r="R560" i="1" s="1"/>
  <c r="L560" i="1"/>
  <c r="K560" i="1" s="1"/>
  <c r="AA554" i="1"/>
  <c r="L554" i="1"/>
  <c r="K554" i="1" s="1"/>
  <c r="Q554" i="1"/>
  <c r="R554" i="1" s="1"/>
  <c r="Q550" i="1"/>
  <c r="AA550" i="1"/>
  <c r="R550" i="1"/>
  <c r="L550" i="1"/>
  <c r="K550" i="1" s="1"/>
  <c r="AA546" i="1"/>
  <c r="Q546" i="1"/>
  <c r="R546" i="1" s="1"/>
  <c r="L546" i="1"/>
  <c r="K546" i="1" s="1"/>
  <c r="Q542" i="1"/>
  <c r="R542" i="1" s="1"/>
  <c r="AA542" i="1"/>
  <c r="L542" i="1"/>
  <c r="K542" i="1" s="1"/>
  <c r="Q538" i="1"/>
  <c r="R538" i="1" s="1"/>
  <c r="AA538" i="1"/>
  <c r="L538" i="1"/>
  <c r="K538" i="1" s="1"/>
  <c r="AA534" i="1"/>
  <c r="Q534" i="1"/>
  <c r="R534" i="1" s="1"/>
  <c r="L534" i="1"/>
  <c r="K534" i="1" s="1"/>
  <c r="AA530" i="1"/>
  <c r="Q530" i="1"/>
  <c r="R530" i="1" s="1"/>
  <c r="L530" i="1"/>
  <c r="K530" i="1" s="1"/>
  <c r="L526" i="1"/>
  <c r="K526" i="1" s="1"/>
  <c r="Q526" i="1"/>
  <c r="R526" i="1" s="1"/>
  <c r="AA526" i="1"/>
  <c r="L522" i="1"/>
  <c r="K522" i="1" s="1"/>
  <c r="Q522" i="1"/>
  <c r="R522" i="1" s="1"/>
  <c r="AA522" i="1"/>
  <c r="L518" i="1"/>
  <c r="K518" i="1" s="1"/>
  <c r="AA518" i="1"/>
  <c r="Q518" i="1"/>
  <c r="R518" i="1" s="1"/>
  <c r="L514" i="1"/>
  <c r="K514" i="1" s="1"/>
  <c r="Q514" i="1"/>
  <c r="R514" i="1" s="1"/>
  <c r="AA514" i="1"/>
  <c r="AA510" i="1"/>
  <c r="Q510" i="1"/>
  <c r="R510" i="1" s="1"/>
  <c r="L510" i="1"/>
  <c r="K510" i="1" s="1"/>
  <c r="L506" i="1"/>
  <c r="K506" i="1" s="1"/>
  <c r="Q506" i="1"/>
  <c r="R506" i="1" s="1"/>
  <c r="AA506" i="1"/>
  <c r="AA502" i="1"/>
  <c r="L502" i="1"/>
  <c r="K502" i="1" s="1"/>
  <c r="Q502" i="1"/>
  <c r="R502" i="1" s="1"/>
  <c r="AA498" i="1"/>
  <c r="Q498" i="1"/>
  <c r="R498" i="1" s="1"/>
  <c r="L498" i="1"/>
  <c r="K498" i="1" s="1"/>
  <c r="L494" i="1"/>
  <c r="K494" i="1" s="1"/>
  <c r="Q494" i="1"/>
  <c r="R494" i="1" s="1"/>
  <c r="AA494" i="1"/>
  <c r="L489" i="1"/>
  <c r="K489" i="1" s="1"/>
  <c r="Q489" i="1"/>
  <c r="R489" i="1" s="1"/>
  <c r="AA489" i="1"/>
  <c r="Q484" i="1"/>
  <c r="R484" i="1"/>
  <c r="L484" i="1"/>
  <c r="K484" i="1" s="1"/>
  <c r="AA484" i="1"/>
  <c r="L480" i="1"/>
  <c r="K480" i="1" s="1"/>
  <c r="Q480" i="1"/>
  <c r="R480" i="1" s="1"/>
  <c r="AA480" i="1"/>
  <c r="L476" i="1"/>
  <c r="K476" i="1" s="1"/>
  <c r="Q476" i="1"/>
  <c r="R476" i="1"/>
  <c r="AA476" i="1"/>
  <c r="L472" i="1"/>
  <c r="K472" i="1" s="1"/>
  <c r="Q472" i="1"/>
  <c r="R472" i="1"/>
  <c r="AA472" i="1"/>
  <c r="Q1189" i="1"/>
  <c r="L1189" i="1"/>
  <c r="K1189" i="1" s="1"/>
  <c r="R1189" i="1"/>
  <c r="AA1189" i="1"/>
  <c r="Q1589" i="1"/>
  <c r="AA1589" i="1"/>
  <c r="L1589" i="1"/>
  <c r="K1589" i="1" s="1"/>
  <c r="R1589" i="1"/>
  <c r="AA1158" i="1"/>
  <c r="Q1158" i="1"/>
  <c r="R1158" i="1" s="1"/>
  <c r="L1158" i="1"/>
  <c r="K1158" i="1" s="1"/>
  <c r="S1787" i="1"/>
  <c r="AB1787" i="1"/>
  <c r="AB1708" i="1"/>
  <c r="S1708" i="1"/>
  <c r="S1832" i="1"/>
  <c r="AB1832" i="1"/>
  <c r="Q2273" i="1"/>
  <c r="R2273" i="1"/>
  <c r="AA2273" i="1"/>
  <c r="L2273" i="1"/>
  <c r="K2273" i="1" s="1"/>
  <c r="Q2261" i="1"/>
  <c r="R2261" i="1" s="1"/>
  <c r="AA2261" i="1"/>
  <c r="L2261" i="1"/>
  <c r="K2261" i="1" s="1"/>
  <c r="Q2245" i="1"/>
  <c r="AA2245" i="1"/>
  <c r="R2245" i="1"/>
  <c r="L2245" i="1"/>
  <c r="K2245" i="1" s="1"/>
  <c r="L2228" i="1"/>
  <c r="K2228" i="1" s="1"/>
  <c r="AA2228" i="1"/>
  <c r="Q2228" i="1"/>
  <c r="R2228" i="1" s="1"/>
  <c r="L2216" i="1"/>
  <c r="K2216" i="1" s="1"/>
  <c r="AA2216" i="1"/>
  <c r="Q2216" i="1"/>
  <c r="R2216" i="1" s="1"/>
  <c r="L2212" i="1"/>
  <c r="K2212" i="1" s="1"/>
  <c r="AA2212" i="1"/>
  <c r="Q2212" i="1"/>
  <c r="R2212" i="1" s="1"/>
  <c r="AA2208" i="1"/>
  <c r="L2208" i="1"/>
  <c r="K2208" i="1" s="1"/>
  <c r="Q2208" i="1"/>
  <c r="R2208" i="1" s="1"/>
  <c r="AA2204" i="1"/>
  <c r="Q2204" i="1"/>
  <c r="R2204" i="1" s="1"/>
  <c r="L2204" i="1"/>
  <c r="K2204" i="1" s="1"/>
  <c r="L2200" i="1"/>
  <c r="K2200" i="1" s="1"/>
  <c r="AA2200" i="1"/>
  <c r="Q2200" i="1"/>
  <c r="R2200" i="1" s="1"/>
  <c r="L2196" i="1"/>
  <c r="K2196" i="1" s="1"/>
  <c r="Q2196" i="1"/>
  <c r="R2196" i="1" s="1"/>
  <c r="AA2196" i="1"/>
  <c r="Q2191" i="1"/>
  <c r="R2191" i="1"/>
  <c r="L2191" i="1"/>
  <c r="K2191" i="1" s="1"/>
  <c r="AA2191" i="1"/>
  <c r="Q2187" i="1"/>
  <c r="R2187" i="1" s="1"/>
  <c r="L2187" i="1"/>
  <c r="K2187" i="1" s="1"/>
  <c r="AA2187" i="1"/>
  <c r="AA2183" i="1"/>
  <c r="L2183" i="1"/>
  <c r="K2183" i="1" s="1"/>
  <c r="Q2183" i="1"/>
  <c r="R2183" i="1" s="1"/>
  <c r="Q2179" i="1"/>
  <c r="R2179" i="1" s="1"/>
  <c r="L2179" i="1"/>
  <c r="K2179" i="1" s="1"/>
  <c r="AA2179" i="1"/>
  <c r="Q2175" i="1"/>
  <c r="L2175" i="1"/>
  <c r="K2175" i="1" s="1"/>
  <c r="AA2175" i="1"/>
  <c r="R2175" i="1"/>
  <c r="Q2171" i="1"/>
  <c r="R2171" i="1"/>
  <c r="AA2171" i="1"/>
  <c r="L2171" i="1"/>
  <c r="K2171" i="1" s="1"/>
  <c r="Q2167" i="1"/>
  <c r="R2167" i="1"/>
  <c r="L2167" i="1"/>
  <c r="K2167" i="1" s="1"/>
  <c r="AA2167" i="1"/>
  <c r="Q2163" i="1"/>
  <c r="L2163" i="1"/>
  <c r="K2163" i="1" s="1"/>
  <c r="R2163" i="1"/>
  <c r="AA2163" i="1"/>
  <c r="Q2159" i="1"/>
  <c r="L2159" i="1"/>
  <c r="K2159" i="1" s="1"/>
  <c r="R2159" i="1"/>
  <c r="AA2159" i="1"/>
  <c r="Q2155" i="1"/>
  <c r="R2155" i="1"/>
  <c r="L2155" i="1"/>
  <c r="K2155" i="1" s="1"/>
  <c r="AA2155" i="1"/>
  <c r="L2149" i="1"/>
  <c r="K2149" i="1" s="1"/>
  <c r="Q2149" i="1"/>
  <c r="AA2149" i="1"/>
  <c r="R2149" i="1"/>
  <c r="L2145" i="1"/>
  <c r="K2145" i="1" s="1"/>
  <c r="Q2145" i="1"/>
  <c r="R2145" i="1"/>
  <c r="AA2145" i="1"/>
  <c r="L2141" i="1"/>
  <c r="K2141" i="1" s="1"/>
  <c r="Q2141" i="1"/>
  <c r="AA2141" i="1"/>
  <c r="R2141" i="1"/>
  <c r="L2137" i="1"/>
  <c r="K2137" i="1" s="1"/>
  <c r="Q2137" i="1"/>
  <c r="R2137" i="1"/>
  <c r="AA2137" i="1"/>
  <c r="L2133" i="1"/>
  <c r="K2133" i="1" s="1"/>
  <c r="Q2133" i="1"/>
  <c r="AA2133" i="1"/>
  <c r="R2133" i="1"/>
  <c r="L2129" i="1"/>
  <c r="K2129" i="1" s="1"/>
  <c r="Q2129" i="1"/>
  <c r="R2129" i="1"/>
  <c r="AA2129" i="1"/>
  <c r="L2125" i="1"/>
  <c r="K2125" i="1" s="1"/>
  <c r="Q2125" i="1"/>
  <c r="AA2125" i="1"/>
  <c r="R2125" i="1"/>
  <c r="L2121" i="1"/>
  <c r="K2121" i="1" s="1"/>
  <c r="Q2121" i="1"/>
  <c r="R2121" i="1"/>
  <c r="AA2121" i="1"/>
  <c r="L2116" i="1"/>
  <c r="K2116" i="1" s="1"/>
  <c r="AA2116" i="1"/>
  <c r="Q2116" i="1"/>
  <c r="R2116" i="1" s="1"/>
  <c r="L2112" i="1"/>
  <c r="K2112" i="1" s="1"/>
  <c r="AA2112" i="1"/>
  <c r="Q2112" i="1"/>
  <c r="R2112" i="1" s="1"/>
  <c r="L2108" i="1"/>
  <c r="K2108" i="1" s="1"/>
  <c r="AA2108" i="1"/>
  <c r="Q2108" i="1"/>
  <c r="R2108" i="1" s="1"/>
  <c r="L2104" i="1"/>
  <c r="K2104" i="1" s="1"/>
  <c r="Q2104" i="1"/>
  <c r="R2104" i="1" s="1"/>
  <c r="AA2104" i="1"/>
  <c r="L2099" i="1"/>
  <c r="K2099" i="1" s="1"/>
  <c r="AA2099" i="1"/>
  <c r="Q2099" i="1"/>
  <c r="R2099" i="1" s="1"/>
  <c r="L2095" i="1"/>
  <c r="K2095" i="1" s="1"/>
  <c r="Q2095" i="1"/>
  <c r="R2095" i="1" s="1"/>
  <c r="AA2095" i="1"/>
  <c r="L2091" i="1"/>
  <c r="K2091" i="1" s="1"/>
  <c r="AA2091" i="1"/>
  <c r="Q2091" i="1"/>
  <c r="R2091" i="1" s="1"/>
  <c r="L2087" i="1"/>
  <c r="K2087" i="1" s="1"/>
  <c r="AA2087" i="1"/>
  <c r="Q2087" i="1"/>
  <c r="R2087" i="1"/>
  <c r="L2083" i="1"/>
  <c r="K2083" i="1" s="1"/>
  <c r="AA2083" i="1"/>
  <c r="Q2083" i="1"/>
  <c r="R2083" i="1"/>
  <c r="L2079" i="1"/>
  <c r="K2079" i="1" s="1"/>
  <c r="Q2079" i="1"/>
  <c r="R2079" i="1" s="1"/>
  <c r="AA2079" i="1"/>
  <c r="L2075" i="1"/>
  <c r="K2075" i="1" s="1"/>
  <c r="AA2075" i="1"/>
  <c r="Q2075" i="1"/>
  <c r="R2075" i="1" s="1"/>
  <c r="L2071" i="1"/>
  <c r="K2071" i="1" s="1"/>
  <c r="Q2071" i="1"/>
  <c r="AA2071" i="1"/>
  <c r="R2071" i="1"/>
  <c r="L2067" i="1"/>
  <c r="K2067" i="1" s="1"/>
  <c r="Q2067" i="1"/>
  <c r="R2067" i="1" s="1"/>
  <c r="AA2067" i="1"/>
  <c r="L2063" i="1"/>
  <c r="K2063" i="1" s="1"/>
  <c r="R2063" i="1"/>
  <c r="Q2063" i="1"/>
  <c r="AA2063" i="1"/>
  <c r="L2059" i="1"/>
  <c r="K2059" i="1" s="1"/>
  <c r="AA2059" i="1"/>
  <c r="Q2059" i="1"/>
  <c r="R2059" i="1" s="1"/>
  <c r="L2055" i="1"/>
  <c r="K2055" i="1" s="1"/>
  <c r="Q2055" i="1"/>
  <c r="R2055" i="1" s="1"/>
  <c r="AA2055" i="1"/>
  <c r="L2051" i="1"/>
  <c r="K2051" i="1" s="1"/>
  <c r="Q2051" i="1"/>
  <c r="AA2051" i="1"/>
  <c r="R2051" i="1"/>
  <c r="L2046" i="1"/>
  <c r="K2046" i="1" s="1"/>
  <c r="AA2046" i="1"/>
  <c r="Q2046" i="1"/>
  <c r="R2046" i="1" s="1"/>
  <c r="L2042" i="1"/>
  <c r="K2042" i="1" s="1"/>
  <c r="Q2042" i="1"/>
  <c r="AA2042" i="1"/>
  <c r="R2042" i="1"/>
  <c r="L2037" i="1"/>
  <c r="K2037" i="1" s="1"/>
  <c r="Q2037" i="1"/>
  <c r="R2037" i="1" s="1"/>
  <c r="AA2037" i="1"/>
  <c r="L2033" i="1"/>
  <c r="K2033" i="1" s="1"/>
  <c r="Q2033" i="1"/>
  <c r="R2033" i="1" s="1"/>
  <c r="AA2033" i="1"/>
  <c r="L2029" i="1"/>
  <c r="K2029" i="1" s="1"/>
  <c r="AA2029" i="1"/>
  <c r="Q2029" i="1"/>
  <c r="R2029" i="1" s="1"/>
  <c r="L2025" i="1"/>
  <c r="K2025" i="1" s="1"/>
  <c r="AA2025" i="1"/>
  <c r="Q2025" i="1"/>
  <c r="R2025" i="1" s="1"/>
  <c r="L2021" i="1"/>
  <c r="K2021" i="1" s="1"/>
  <c r="Q2021" i="1"/>
  <c r="R2021" i="1" s="1"/>
  <c r="AA2021" i="1"/>
  <c r="L2017" i="1"/>
  <c r="K2017" i="1" s="1"/>
  <c r="AA2017" i="1"/>
  <c r="Q2017" i="1"/>
  <c r="R2017" i="1" s="1"/>
  <c r="L2013" i="1"/>
  <c r="K2013" i="1" s="1"/>
  <c r="AA2013" i="1"/>
  <c r="Q2013" i="1"/>
  <c r="R2013" i="1" s="1"/>
  <c r="L2009" i="1"/>
  <c r="K2009" i="1" s="1"/>
  <c r="AA2009" i="1"/>
  <c r="Q2009" i="1"/>
  <c r="R2009" i="1" s="1"/>
  <c r="L2005" i="1"/>
  <c r="K2005" i="1" s="1"/>
  <c r="Q2005" i="1"/>
  <c r="R2005" i="1" s="1"/>
  <c r="AA2005" i="1"/>
  <c r="L2001" i="1"/>
  <c r="K2001" i="1" s="1"/>
  <c r="Q2001" i="1"/>
  <c r="R2001" i="1" s="1"/>
  <c r="AA2001" i="1"/>
  <c r="L1997" i="1"/>
  <c r="K1997" i="1" s="1"/>
  <c r="AA1997" i="1"/>
  <c r="Q1997" i="1"/>
  <c r="R1997" i="1" s="1"/>
  <c r="L1993" i="1"/>
  <c r="K1993" i="1" s="1"/>
  <c r="AA1993" i="1"/>
  <c r="Q1993" i="1"/>
  <c r="R1993" i="1" s="1"/>
  <c r="L1989" i="1"/>
  <c r="K1989" i="1" s="1"/>
  <c r="Q1989" i="1"/>
  <c r="R1989" i="1" s="1"/>
  <c r="AA1989" i="1"/>
  <c r="L1985" i="1"/>
  <c r="K1985" i="1" s="1"/>
  <c r="Q1985" i="1"/>
  <c r="R1985" i="1" s="1"/>
  <c r="AA1985" i="1"/>
  <c r="L1981" i="1"/>
  <c r="K1981" i="1" s="1"/>
  <c r="AA1981" i="1"/>
  <c r="Q1981" i="1"/>
  <c r="R1981" i="1" s="1"/>
  <c r="L1977" i="1"/>
  <c r="K1977" i="1" s="1"/>
  <c r="Q1977" i="1"/>
  <c r="R1977" i="1" s="1"/>
  <c r="AA1977" i="1"/>
  <c r="L1973" i="1"/>
  <c r="K1973" i="1" s="1"/>
  <c r="AA1973" i="1"/>
  <c r="Q1973" i="1"/>
  <c r="R1973" i="1"/>
  <c r="L1969" i="1"/>
  <c r="K1969" i="1" s="1"/>
  <c r="AA1969" i="1"/>
  <c r="Q1969" i="1"/>
  <c r="R1969" i="1" s="1"/>
  <c r="L1965" i="1"/>
  <c r="K1965" i="1" s="1"/>
  <c r="Q1965" i="1"/>
  <c r="R1965" i="1" s="1"/>
  <c r="AA1965" i="1"/>
  <c r="L1961" i="1"/>
  <c r="K1961" i="1" s="1"/>
  <c r="Q1961" i="1"/>
  <c r="R1961" i="1"/>
  <c r="AA1961" i="1"/>
  <c r="L1957" i="1"/>
  <c r="K1957" i="1" s="1"/>
  <c r="Q1957" i="1"/>
  <c r="R1957" i="1" s="1"/>
  <c r="AA1957" i="1"/>
  <c r="L1953" i="1"/>
  <c r="K1953" i="1" s="1"/>
  <c r="Q1953" i="1"/>
  <c r="R1953" i="1"/>
  <c r="AA1953" i="1"/>
  <c r="AA1948" i="1"/>
  <c r="L1948" i="1"/>
  <c r="K1948" i="1" s="1"/>
  <c r="Q1948" i="1"/>
  <c r="R1948" i="1" s="1"/>
  <c r="AA1944" i="1"/>
  <c r="L1944" i="1"/>
  <c r="K1944" i="1" s="1"/>
  <c r="Q1944" i="1"/>
  <c r="R1944" i="1"/>
  <c r="L1940" i="1"/>
  <c r="K1940" i="1" s="1"/>
  <c r="Q1940" i="1"/>
  <c r="R1940" i="1" s="1"/>
  <c r="AA1940" i="1"/>
  <c r="L1936" i="1"/>
  <c r="K1936" i="1" s="1"/>
  <c r="AA1936" i="1"/>
  <c r="Q1936" i="1"/>
  <c r="R1936" i="1" s="1"/>
  <c r="L1932" i="1"/>
  <c r="K1932" i="1" s="1"/>
  <c r="AA1932" i="1"/>
  <c r="Q1932" i="1"/>
  <c r="R1932" i="1" s="1"/>
  <c r="L1928" i="1"/>
  <c r="K1928" i="1" s="1"/>
  <c r="AA1928" i="1"/>
  <c r="Q1928" i="1"/>
  <c r="R1928" i="1" s="1"/>
  <c r="L1924" i="1"/>
  <c r="K1924" i="1" s="1"/>
  <c r="Q1924" i="1"/>
  <c r="R1924" i="1" s="1"/>
  <c r="AA1924" i="1"/>
  <c r="L1920" i="1"/>
  <c r="K1920" i="1" s="1"/>
  <c r="Q1920" i="1"/>
  <c r="R1920" i="1" s="1"/>
  <c r="AA1920" i="1"/>
  <c r="L1915" i="1"/>
  <c r="K1915" i="1" s="1"/>
  <c r="AA1915" i="1"/>
  <c r="Q1915" i="1"/>
  <c r="R1915" i="1" s="1"/>
  <c r="L1911" i="1"/>
  <c r="K1911" i="1" s="1"/>
  <c r="Q1911" i="1"/>
  <c r="R1911" i="1" s="1"/>
  <c r="AA1911" i="1"/>
  <c r="L1907" i="1"/>
  <c r="K1907" i="1" s="1"/>
  <c r="Q1907" i="1"/>
  <c r="R1907" i="1" s="1"/>
  <c r="AA1907" i="1"/>
  <c r="L1903" i="1"/>
  <c r="K1903" i="1" s="1"/>
  <c r="Q1903" i="1"/>
  <c r="R1903" i="1" s="1"/>
  <c r="AA1903" i="1"/>
  <c r="L1899" i="1"/>
  <c r="K1899" i="1" s="1"/>
  <c r="Q1899" i="1"/>
  <c r="R1899" i="1"/>
  <c r="AA1899" i="1"/>
  <c r="L1895" i="1"/>
  <c r="K1895" i="1" s="1"/>
  <c r="Q1895" i="1"/>
  <c r="R1895" i="1"/>
  <c r="AA1895" i="1"/>
  <c r="L1891" i="1"/>
  <c r="K1891" i="1" s="1"/>
  <c r="R1891" i="1"/>
  <c r="AA1891" i="1"/>
  <c r="Q1891" i="1"/>
  <c r="Q1887" i="1"/>
  <c r="R1887" i="1" s="1"/>
  <c r="L1887" i="1"/>
  <c r="K1887" i="1" s="1"/>
  <c r="AA1887" i="1"/>
  <c r="Q1883" i="1"/>
  <c r="L1883" i="1"/>
  <c r="K1883" i="1" s="1"/>
  <c r="R1883" i="1"/>
  <c r="AA1883" i="1"/>
  <c r="Q1879" i="1"/>
  <c r="R1879" i="1"/>
  <c r="AA1879" i="1"/>
  <c r="L1879" i="1"/>
  <c r="K1879" i="1" s="1"/>
  <c r="L1875" i="1"/>
  <c r="K1875" i="1" s="1"/>
  <c r="AA1875" i="1"/>
  <c r="Q1875" i="1"/>
  <c r="R1875" i="1"/>
  <c r="L1871" i="1"/>
  <c r="K1871" i="1" s="1"/>
  <c r="Q1871" i="1"/>
  <c r="R1871" i="1" s="1"/>
  <c r="AA1871" i="1"/>
  <c r="L1867" i="1"/>
  <c r="K1867" i="1" s="1"/>
  <c r="Q1867" i="1"/>
  <c r="AA1867" i="1"/>
  <c r="R1867" i="1"/>
  <c r="L1863" i="1"/>
  <c r="K1863" i="1" s="1"/>
  <c r="Q1863" i="1"/>
  <c r="AA1863" i="1"/>
  <c r="R1863" i="1"/>
  <c r="Q1859" i="1"/>
  <c r="R1859" i="1" s="1"/>
  <c r="L1859" i="1"/>
  <c r="K1859" i="1" s="1"/>
  <c r="AA1859" i="1"/>
  <c r="L1855" i="1"/>
  <c r="K1855" i="1" s="1"/>
  <c r="Q1855" i="1"/>
  <c r="R1855" i="1" s="1"/>
  <c r="AA1855" i="1"/>
  <c r="L1851" i="1"/>
  <c r="K1851" i="1" s="1"/>
  <c r="Q1851" i="1"/>
  <c r="R1851" i="1" s="1"/>
  <c r="AA1851" i="1"/>
  <c r="L1847" i="1"/>
  <c r="K1847" i="1" s="1"/>
  <c r="Q1847" i="1"/>
  <c r="R1847" i="1" s="1"/>
  <c r="AA1847" i="1"/>
  <c r="L1843" i="1"/>
  <c r="K1843" i="1" s="1"/>
  <c r="R1843" i="1"/>
  <c r="AA1843" i="1"/>
  <c r="Q1843" i="1"/>
  <c r="Q1839" i="1"/>
  <c r="L1839" i="1"/>
  <c r="K1839" i="1" s="1"/>
  <c r="R1839" i="1"/>
  <c r="AA1839" i="1"/>
  <c r="L1835" i="1"/>
  <c r="K1835" i="1" s="1"/>
  <c r="Q1835" i="1"/>
  <c r="R1835" i="1"/>
  <c r="AA1835" i="1"/>
  <c r="Q1830" i="1"/>
  <c r="L1830" i="1"/>
  <c r="K1830" i="1" s="1"/>
  <c r="R1830" i="1"/>
  <c r="AA1830" i="1"/>
  <c r="Q1826" i="1"/>
  <c r="L1826" i="1"/>
  <c r="K1826" i="1" s="1"/>
  <c r="R1826" i="1"/>
  <c r="AA1826" i="1"/>
  <c r="Q1822" i="1"/>
  <c r="R1822" i="1"/>
  <c r="AA1822" i="1"/>
  <c r="L1822" i="1"/>
  <c r="K1822" i="1" s="1"/>
  <c r="L1818" i="1"/>
  <c r="K1818" i="1" s="1"/>
  <c r="Q1818" i="1"/>
  <c r="R1818" i="1" s="1"/>
  <c r="AA1818" i="1"/>
  <c r="L1814" i="1"/>
  <c r="K1814" i="1" s="1"/>
  <c r="Q1814" i="1"/>
  <c r="R1814" i="1"/>
  <c r="AA1814" i="1"/>
  <c r="Q1810" i="1"/>
  <c r="R1810" i="1"/>
  <c r="L1810" i="1"/>
  <c r="K1810" i="1" s="1"/>
  <c r="AA1810" i="1"/>
  <c r="L1806" i="1"/>
  <c r="K1806" i="1" s="1"/>
  <c r="Q1806" i="1"/>
  <c r="R1806" i="1"/>
  <c r="AA1806" i="1"/>
  <c r="Q1802" i="1"/>
  <c r="R1802" i="1"/>
  <c r="AA1802" i="1"/>
  <c r="L1802" i="1"/>
  <c r="K1802" i="1" s="1"/>
  <c r="L1798" i="1"/>
  <c r="K1798" i="1" s="1"/>
  <c r="Q1798" i="1"/>
  <c r="R1798" i="1"/>
  <c r="AA1798" i="1"/>
  <c r="Q1794" i="1"/>
  <c r="R1794" i="1" s="1"/>
  <c r="AA1794" i="1"/>
  <c r="L1794" i="1"/>
  <c r="K1794" i="1" s="1"/>
  <c r="L1790" i="1"/>
  <c r="K1790" i="1" s="1"/>
  <c r="Q1790" i="1"/>
  <c r="R1790" i="1" s="1"/>
  <c r="AA1790" i="1"/>
  <c r="L1785" i="1"/>
  <c r="K1785" i="1" s="1"/>
  <c r="AA1785" i="1"/>
  <c r="Q1785" i="1"/>
  <c r="R1785" i="1" s="1"/>
  <c r="L1781" i="1"/>
  <c r="K1781" i="1" s="1"/>
  <c r="AA1781" i="1"/>
  <c r="Q1781" i="1"/>
  <c r="R1781" i="1"/>
  <c r="AA1777" i="1"/>
  <c r="Q1777" i="1"/>
  <c r="L1777" i="1"/>
  <c r="K1777" i="1" s="1"/>
  <c r="R1777" i="1"/>
  <c r="Q1773" i="1"/>
  <c r="R1773" i="1" s="1"/>
  <c r="L1773" i="1"/>
  <c r="K1773" i="1" s="1"/>
  <c r="AA1773" i="1"/>
  <c r="L1768" i="1"/>
  <c r="K1768" i="1" s="1"/>
  <c r="Q1768" i="1"/>
  <c r="R1768" i="1" s="1"/>
  <c r="AA1768" i="1"/>
  <c r="L1764" i="1"/>
  <c r="K1764" i="1" s="1"/>
  <c r="AA1764" i="1"/>
  <c r="Q1764" i="1"/>
  <c r="R1764" i="1" s="1"/>
  <c r="L1760" i="1"/>
  <c r="K1760" i="1" s="1"/>
  <c r="Q1760" i="1"/>
  <c r="R1760" i="1" s="1"/>
  <c r="AA1760" i="1"/>
  <c r="L1756" i="1"/>
  <c r="K1756" i="1" s="1"/>
  <c r="AA1756" i="1"/>
  <c r="Q1756" i="1"/>
  <c r="R1756" i="1"/>
  <c r="L1752" i="1"/>
  <c r="K1752" i="1" s="1"/>
  <c r="Q1752" i="1"/>
  <c r="R1752" i="1" s="1"/>
  <c r="AA1752" i="1"/>
  <c r="L1748" i="1"/>
  <c r="K1748" i="1" s="1"/>
  <c r="Q1748" i="1"/>
  <c r="R1748" i="1" s="1"/>
  <c r="AA1748" i="1"/>
  <c r="L1744" i="1"/>
  <c r="K1744" i="1" s="1"/>
  <c r="Q1744" i="1"/>
  <c r="R1744" i="1"/>
  <c r="AA1744" i="1"/>
  <c r="L1740" i="1"/>
  <c r="K1740" i="1" s="1"/>
  <c r="Q1740" i="1"/>
  <c r="R1740" i="1" s="1"/>
  <c r="AA1740" i="1"/>
  <c r="L1736" i="1"/>
  <c r="K1736" i="1" s="1"/>
  <c r="AA1736" i="1"/>
  <c r="R1736" i="1"/>
  <c r="Q1736" i="1"/>
  <c r="L1731" i="1"/>
  <c r="K1731" i="1" s="1"/>
  <c r="AA1731" i="1"/>
  <c r="Q1731" i="1"/>
  <c r="R1731" i="1" s="1"/>
  <c r="AA1727" i="1"/>
  <c r="L1727" i="1"/>
  <c r="K1727" i="1" s="1"/>
  <c r="Q1727" i="1"/>
  <c r="R1727" i="1" s="1"/>
  <c r="AA1723" i="1"/>
  <c r="L1723" i="1"/>
  <c r="K1723" i="1" s="1"/>
  <c r="Q1723" i="1"/>
  <c r="R1723" i="1" s="1"/>
  <c r="L1719" i="1"/>
  <c r="K1719" i="1" s="1"/>
  <c r="Q1719" i="1"/>
  <c r="R1719" i="1" s="1"/>
  <c r="AA1719" i="1"/>
  <c r="AA1715" i="1"/>
  <c r="L1715" i="1"/>
  <c r="K1715" i="1" s="1"/>
  <c r="Q1715" i="1"/>
  <c r="R1715" i="1" s="1"/>
  <c r="AA1711" i="1"/>
  <c r="Q1711" i="1"/>
  <c r="R1711" i="1" s="1"/>
  <c r="L1711" i="1"/>
  <c r="K1711" i="1" s="1"/>
  <c r="Q1706" i="1"/>
  <c r="R1706" i="1" s="1"/>
  <c r="L1706" i="1"/>
  <c r="K1706" i="1" s="1"/>
  <c r="AA1706" i="1"/>
  <c r="Q1702" i="1"/>
  <c r="R1702" i="1" s="1"/>
  <c r="AA1702" i="1"/>
  <c r="L1702" i="1"/>
  <c r="K1702" i="1" s="1"/>
  <c r="Q1698" i="1"/>
  <c r="R1698" i="1" s="1"/>
  <c r="L1698" i="1"/>
  <c r="K1698" i="1" s="1"/>
  <c r="AA1698" i="1"/>
  <c r="Q1694" i="1"/>
  <c r="R1694" i="1" s="1"/>
  <c r="AA1694" i="1"/>
  <c r="L1694" i="1"/>
  <c r="K1694" i="1" s="1"/>
  <c r="Q1690" i="1"/>
  <c r="R1690" i="1" s="1"/>
  <c r="L1690" i="1"/>
  <c r="K1690" i="1" s="1"/>
  <c r="AA1690" i="1"/>
  <c r="Q1686" i="1"/>
  <c r="R1686" i="1" s="1"/>
  <c r="AA1686" i="1"/>
  <c r="L1686" i="1"/>
  <c r="K1686" i="1" s="1"/>
  <c r="Q1682" i="1"/>
  <c r="R1682" i="1" s="1"/>
  <c r="AA1682" i="1"/>
  <c r="L1682" i="1"/>
  <c r="K1682" i="1" s="1"/>
  <c r="Q1678" i="1"/>
  <c r="R1678" i="1" s="1"/>
  <c r="AA1678" i="1"/>
  <c r="L1678" i="1"/>
  <c r="K1678" i="1" s="1"/>
  <c r="Q1674" i="1"/>
  <c r="R1674" i="1" s="1"/>
  <c r="L1674" i="1"/>
  <c r="K1674" i="1" s="1"/>
  <c r="AA1674" i="1"/>
  <c r="Q1670" i="1"/>
  <c r="R1670" i="1" s="1"/>
  <c r="AA1670" i="1"/>
  <c r="L1670" i="1"/>
  <c r="K1670" i="1" s="1"/>
  <c r="Q1666" i="1"/>
  <c r="R1666" i="1" s="1"/>
  <c r="AA1666" i="1"/>
  <c r="L1666" i="1"/>
  <c r="K1666" i="1" s="1"/>
  <c r="Q1662" i="1"/>
  <c r="R1662" i="1" s="1"/>
  <c r="AA1662" i="1"/>
  <c r="L1662" i="1"/>
  <c r="K1662" i="1" s="1"/>
  <c r="AA1657" i="1"/>
  <c r="Q1657" i="1"/>
  <c r="L1657" i="1"/>
  <c r="K1657" i="1" s="1"/>
  <c r="R1657" i="1"/>
  <c r="L1652" i="1"/>
  <c r="K1652" i="1" s="1"/>
  <c r="Q1652" i="1"/>
  <c r="R1652" i="1" s="1"/>
  <c r="AA1652" i="1"/>
  <c r="L1648" i="1"/>
  <c r="K1648" i="1" s="1"/>
  <c r="Q1648" i="1"/>
  <c r="R1648" i="1" s="1"/>
  <c r="AA1648" i="1"/>
  <c r="L1644" i="1"/>
  <c r="K1644" i="1" s="1"/>
  <c r="Q1644" i="1"/>
  <c r="R1644" i="1" s="1"/>
  <c r="AA1644" i="1"/>
  <c r="L1640" i="1"/>
  <c r="K1640" i="1" s="1"/>
  <c r="Q1640" i="1"/>
  <c r="R1640" i="1" s="1"/>
  <c r="AA1640" i="1"/>
  <c r="L1636" i="1"/>
  <c r="K1636" i="1" s="1"/>
  <c r="Q1636" i="1"/>
  <c r="R1636" i="1" s="1"/>
  <c r="AA1636" i="1"/>
  <c r="L1632" i="1"/>
  <c r="K1632" i="1" s="1"/>
  <c r="Q1632" i="1"/>
  <c r="R1632" i="1" s="1"/>
  <c r="AA1632" i="1"/>
  <c r="L1628" i="1"/>
  <c r="K1628" i="1" s="1"/>
  <c r="Q1628" i="1"/>
  <c r="R1628" i="1" s="1"/>
  <c r="AA1628" i="1"/>
  <c r="L1624" i="1"/>
  <c r="K1624" i="1" s="1"/>
  <c r="Q1624" i="1"/>
  <c r="R1624" i="1" s="1"/>
  <c r="AA1624" i="1"/>
  <c r="L1620" i="1"/>
  <c r="K1620" i="1" s="1"/>
  <c r="AA1620" i="1"/>
  <c r="Q1620" i="1"/>
  <c r="R1620" i="1" s="1"/>
  <c r="L1616" i="1"/>
  <c r="K1616" i="1" s="1"/>
  <c r="Q1616" i="1"/>
  <c r="R1616" i="1" s="1"/>
  <c r="AA1616" i="1"/>
  <c r="L1612" i="1"/>
  <c r="K1612" i="1" s="1"/>
  <c r="Q1612" i="1"/>
  <c r="R1612" i="1" s="1"/>
  <c r="AA1612" i="1"/>
  <c r="L1608" i="1"/>
  <c r="K1608" i="1" s="1"/>
  <c r="Q1608" i="1"/>
  <c r="R1608" i="1" s="1"/>
  <c r="AA1608" i="1"/>
  <c r="Q1603" i="1"/>
  <c r="R1603" i="1" s="1"/>
  <c r="AA1603" i="1"/>
  <c r="L1603" i="1"/>
  <c r="K1603" i="1" s="1"/>
  <c r="AA1599" i="1"/>
  <c r="L1599" i="1"/>
  <c r="K1599" i="1" s="1"/>
  <c r="Q1599" i="1"/>
  <c r="R1599" i="1" s="1"/>
  <c r="AA1595" i="1"/>
  <c r="L1595" i="1"/>
  <c r="K1595" i="1" s="1"/>
  <c r="Q1595" i="1"/>
  <c r="R1595" i="1" s="1"/>
  <c r="L1591" i="1"/>
  <c r="K1591" i="1" s="1"/>
  <c r="AA1591" i="1"/>
  <c r="Q1591" i="1"/>
  <c r="R1591" i="1" s="1"/>
  <c r="Q1586" i="1"/>
  <c r="R1586" i="1" s="1"/>
  <c r="L1586" i="1"/>
  <c r="K1586" i="1" s="1"/>
  <c r="AA1586" i="1"/>
  <c r="Q1582" i="1"/>
  <c r="R1582" i="1" s="1"/>
  <c r="L1582" i="1"/>
  <c r="K1582" i="1" s="1"/>
  <c r="AA1582" i="1"/>
  <c r="Q1578" i="1"/>
  <c r="L1578" i="1"/>
  <c r="K1578" i="1" s="1"/>
  <c r="R1578" i="1"/>
  <c r="AA1578" i="1"/>
  <c r="Q1574" i="1"/>
  <c r="R1574" i="1" s="1"/>
  <c r="L1574" i="1"/>
  <c r="K1574" i="1" s="1"/>
  <c r="AA1574" i="1"/>
  <c r="AA1570" i="1"/>
  <c r="Q1570" i="1"/>
  <c r="R1570" i="1" s="1"/>
  <c r="L1570" i="1"/>
  <c r="K1570" i="1" s="1"/>
  <c r="R1566" i="1"/>
  <c r="Q1566" i="1"/>
  <c r="L1566" i="1"/>
  <c r="K1566" i="1" s="1"/>
  <c r="AA1566" i="1"/>
  <c r="L1562" i="1"/>
  <c r="K1562" i="1" s="1"/>
  <c r="Q1562" i="1"/>
  <c r="R1562" i="1"/>
  <c r="AA1562" i="1"/>
  <c r="Q1558" i="1"/>
  <c r="R1558" i="1" s="1"/>
  <c r="AA1558" i="1"/>
  <c r="L1558" i="1"/>
  <c r="K1558" i="1" s="1"/>
  <c r="L1554" i="1"/>
  <c r="K1554" i="1" s="1"/>
  <c r="R1554" i="1"/>
  <c r="AA1554" i="1"/>
  <c r="Q1554" i="1"/>
  <c r="L1550" i="1"/>
  <c r="K1550" i="1" s="1"/>
  <c r="Q1550" i="1"/>
  <c r="R1550" i="1" s="1"/>
  <c r="AA1550" i="1"/>
  <c r="Q1545" i="1"/>
  <c r="R1545" i="1"/>
  <c r="AA1545" i="1"/>
  <c r="L1545" i="1"/>
  <c r="K1545" i="1" s="1"/>
  <c r="Q1541" i="1"/>
  <c r="R1541" i="1" s="1"/>
  <c r="AA1541" i="1"/>
  <c r="L1541" i="1"/>
  <c r="K1541" i="1" s="1"/>
  <c r="Q1537" i="1"/>
  <c r="R1537" i="1" s="1"/>
  <c r="L1537" i="1"/>
  <c r="K1537" i="1" s="1"/>
  <c r="AA1537" i="1"/>
  <c r="Q1533" i="1"/>
  <c r="R1533" i="1" s="1"/>
  <c r="L1533" i="1"/>
  <c r="K1533" i="1" s="1"/>
  <c r="AA1533" i="1"/>
  <c r="Q1529" i="1"/>
  <c r="R1529" i="1"/>
  <c r="AA1529" i="1"/>
  <c r="L1529" i="1"/>
  <c r="K1529" i="1" s="1"/>
  <c r="Q1525" i="1"/>
  <c r="R1525" i="1" s="1"/>
  <c r="AA1525" i="1"/>
  <c r="L1525" i="1"/>
  <c r="K1525" i="1" s="1"/>
  <c r="L1520" i="1"/>
  <c r="K1520" i="1" s="1"/>
  <c r="Q1520" i="1"/>
  <c r="R1520" i="1" s="1"/>
  <c r="AA1520" i="1"/>
  <c r="L1516" i="1"/>
  <c r="K1516" i="1" s="1"/>
  <c r="Q1516" i="1"/>
  <c r="R1516" i="1" s="1"/>
  <c r="AA1516" i="1"/>
  <c r="L1512" i="1"/>
  <c r="K1512" i="1" s="1"/>
  <c r="Q1512" i="1"/>
  <c r="R1512" i="1" s="1"/>
  <c r="AA1512" i="1"/>
  <c r="L1508" i="1"/>
  <c r="K1508" i="1" s="1"/>
  <c r="Q1508" i="1"/>
  <c r="R1508" i="1" s="1"/>
  <c r="AA1508" i="1"/>
  <c r="L1504" i="1"/>
  <c r="K1504" i="1" s="1"/>
  <c r="AA1504" i="1"/>
  <c r="Q1504" i="1"/>
  <c r="R1504" i="1" s="1"/>
  <c r="L1500" i="1"/>
  <c r="K1500" i="1" s="1"/>
  <c r="Q1500" i="1"/>
  <c r="R1500" i="1" s="1"/>
  <c r="AA1500" i="1"/>
  <c r="L1496" i="1"/>
  <c r="K1496" i="1" s="1"/>
  <c r="AA1496" i="1"/>
  <c r="Q1496" i="1"/>
  <c r="R1496" i="1" s="1"/>
  <c r="L1492" i="1"/>
  <c r="K1492" i="1" s="1"/>
  <c r="Q1492" i="1"/>
  <c r="R1492" i="1" s="1"/>
  <c r="AA1492" i="1"/>
  <c r="L1488" i="1"/>
  <c r="K1488" i="1" s="1"/>
  <c r="Q1488" i="1"/>
  <c r="R1488" i="1" s="1"/>
  <c r="AA1488" i="1"/>
  <c r="L1484" i="1"/>
  <c r="K1484" i="1" s="1"/>
  <c r="Q1484" i="1"/>
  <c r="R1484" i="1" s="1"/>
  <c r="AA1484" i="1"/>
  <c r="L1480" i="1"/>
  <c r="K1480" i="1" s="1"/>
  <c r="Q1480" i="1"/>
  <c r="R1480" i="1" s="1"/>
  <c r="AA1480" i="1"/>
  <c r="L1476" i="1"/>
  <c r="K1476" i="1" s="1"/>
  <c r="AA1476" i="1"/>
  <c r="Q1476" i="1"/>
  <c r="R1476" i="1" s="1"/>
  <c r="L1472" i="1"/>
  <c r="K1472" i="1" s="1"/>
  <c r="AA1472" i="1"/>
  <c r="Q1472" i="1"/>
  <c r="R1472" i="1" s="1"/>
  <c r="L1468" i="1"/>
  <c r="K1468" i="1" s="1"/>
  <c r="AA1468" i="1"/>
  <c r="Q1468" i="1"/>
  <c r="R1468" i="1" s="1"/>
  <c r="L1464" i="1"/>
  <c r="K1464" i="1" s="1"/>
  <c r="Q1464" i="1"/>
  <c r="R1464" i="1" s="1"/>
  <c r="AA1464" i="1"/>
  <c r="Q1457" i="1"/>
  <c r="R1457" i="1" s="1"/>
  <c r="L1457" i="1"/>
  <c r="K1457" i="1" s="1"/>
  <c r="AA1457" i="1"/>
  <c r="Q1453" i="1"/>
  <c r="R1453" i="1" s="1"/>
  <c r="L1453" i="1"/>
  <c r="K1453" i="1" s="1"/>
  <c r="AA1453" i="1"/>
  <c r="Q1449" i="1"/>
  <c r="R1449" i="1" s="1"/>
  <c r="AA1449" i="1"/>
  <c r="L1449" i="1"/>
  <c r="K1449" i="1" s="1"/>
  <c r="L1444" i="1"/>
  <c r="K1444" i="1" s="1"/>
  <c r="AA1444" i="1"/>
  <c r="Q1444" i="1"/>
  <c r="R1444" i="1" s="1"/>
  <c r="L1440" i="1"/>
  <c r="K1440" i="1" s="1"/>
  <c r="AA1440" i="1"/>
  <c r="Q1440" i="1"/>
  <c r="R1440" i="1" s="1"/>
  <c r="L1436" i="1"/>
  <c r="K1436" i="1" s="1"/>
  <c r="Q1436" i="1"/>
  <c r="R1436" i="1" s="1"/>
  <c r="AA1436" i="1"/>
  <c r="L1432" i="1"/>
  <c r="K1432" i="1" s="1"/>
  <c r="Q1432" i="1"/>
  <c r="R1432" i="1" s="1"/>
  <c r="AA1432" i="1"/>
  <c r="L1428" i="1"/>
  <c r="K1428" i="1" s="1"/>
  <c r="AA1428" i="1"/>
  <c r="Q1428" i="1"/>
  <c r="R1428" i="1" s="1"/>
  <c r="L1424" i="1"/>
  <c r="K1424" i="1" s="1"/>
  <c r="AA1424" i="1"/>
  <c r="Q1424" i="1"/>
  <c r="R1424" i="1" s="1"/>
  <c r="L1420" i="1"/>
  <c r="K1420" i="1" s="1"/>
  <c r="AA1420" i="1"/>
  <c r="Q1420" i="1"/>
  <c r="R1420" i="1" s="1"/>
  <c r="L1416" i="1"/>
  <c r="K1416" i="1" s="1"/>
  <c r="AA1416" i="1"/>
  <c r="Q1416" i="1"/>
  <c r="R1416" i="1" s="1"/>
  <c r="L1412" i="1"/>
  <c r="K1412" i="1" s="1"/>
  <c r="Q1412" i="1"/>
  <c r="R1412" i="1" s="1"/>
  <c r="AA1412" i="1"/>
  <c r="L1408" i="1"/>
  <c r="K1408" i="1" s="1"/>
  <c r="Q1408" i="1"/>
  <c r="R1408" i="1" s="1"/>
  <c r="AA1408" i="1"/>
  <c r="L1404" i="1"/>
  <c r="K1404" i="1" s="1"/>
  <c r="Q1404" i="1"/>
  <c r="R1404" i="1" s="1"/>
  <c r="AA1404" i="1"/>
  <c r="L1400" i="1"/>
  <c r="K1400" i="1" s="1"/>
  <c r="AA1400" i="1"/>
  <c r="Q1400" i="1"/>
  <c r="R1400" i="1" s="1"/>
  <c r="L1396" i="1"/>
  <c r="K1396" i="1" s="1"/>
  <c r="Q1396" i="1"/>
  <c r="R1396" i="1" s="1"/>
  <c r="AA1396" i="1"/>
  <c r="L1392" i="1"/>
  <c r="K1392" i="1" s="1"/>
  <c r="AA1392" i="1"/>
  <c r="Q1392" i="1"/>
  <c r="R1392" i="1" s="1"/>
  <c r="L1388" i="1"/>
  <c r="K1388" i="1" s="1"/>
  <c r="Q1388" i="1"/>
  <c r="R1388" i="1" s="1"/>
  <c r="AA1388" i="1"/>
  <c r="Q1384" i="1"/>
  <c r="R1384" i="1" s="1"/>
  <c r="L1384" i="1"/>
  <c r="K1384" i="1" s="1"/>
  <c r="AA1384" i="1"/>
  <c r="Q1380" i="1"/>
  <c r="R1380" i="1" s="1"/>
  <c r="AA1380" i="1"/>
  <c r="L1380" i="1"/>
  <c r="K1380" i="1" s="1"/>
  <c r="L1376" i="1"/>
  <c r="K1376" i="1" s="1"/>
  <c r="Q1376" i="1"/>
  <c r="R1376" i="1" s="1"/>
  <c r="AA1376" i="1"/>
  <c r="L1372" i="1"/>
  <c r="K1372" i="1" s="1"/>
  <c r="Q1372" i="1"/>
  <c r="R1372" i="1" s="1"/>
  <c r="AA1372" i="1"/>
  <c r="L1368" i="1"/>
  <c r="K1368" i="1" s="1"/>
  <c r="Q1368" i="1"/>
  <c r="R1368" i="1" s="1"/>
  <c r="AA1368" i="1"/>
  <c r="L1363" i="1"/>
  <c r="K1363" i="1" s="1"/>
  <c r="Q1363" i="1"/>
  <c r="R1363" i="1" s="1"/>
  <c r="AA1363" i="1"/>
  <c r="Q1359" i="1"/>
  <c r="R1359" i="1" s="1"/>
  <c r="AA1359" i="1"/>
  <c r="L1359" i="1"/>
  <c r="K1359" i="1" s="1"/>
  <c r="AA1355" i="1"/>
  <c r="L1355" i="1"/>
  <c r="K1355" i="1" s="1"/>
  <c r="Q1355" i="1"/>
  <c r="R1355" i="1" s="1"/>
  <c r="L1351" i="1"/>
  <c r="K1351" i="1" s="1"/>
  <c r="Q1351" i="1"/>
  <c r="R1351" i="1" s="1"/>
  <c r="AA1351" i="1"/>
  <c r="L1347" i="1"/>
  <c r="K1347" i="1" s="1"/>
  <c r="Q1347" i="1"/>
  <c r="R1347" i="1" s="1"/>
  <c r="AA1347" i="1"/>
  <c r="L1343" i="1"/>
  <c r="K1343" i="1" s="1"/>
  <c r="Q1343" i="1"/>
  <c r="R1343" i="1" s="1"/>
  <c r="AA1343" i="1"/>
  <c r="Q1339" i="1"/>
  <c r="R1339" i="1" s="1"/>
  <c r="AA1339" i="1"/>
  <c r="L1339" i="1"/>
  <c r="K1339" i="1" s="1"/>
  <c r="AA1335" i="1"/>
  <c r="L1335" i="1"/>
  <c r="K1335" i="1" s="1"/>
  <c r="Q1335" i="1"/>
  <c r="R1335" i="1" s="1"/>
  <c r="L1331" i="1"/>
  <c r="K1331" i="1" s="1"/>
  <c r="Q1331" i="1"/>
  <c r="R1331" i="1" s="1"/>
  <c r="AA1331" i="1"/>
  <c r="L1327" i="1"/>
  <c r="K1327" i="1" s="1"/>
  <c r="AA1327" i="1"/>
  <c r="Q1327" i="1"/>
  <c r="R1327" i="1" s="1"/>
  <c r="L1323" i="1"/>
  <c r="K1323" i="1" s="1"/>
  <c r="AA1323" i="1"/>
  <c r="Q1323" i="1"/>
  <c r="R1323" i="1" s="1"/>
  <c r="L1319" i="1"/>
  <c r="K1319" i="1" s="1"/>
  <c r="AA1319" i="1"/>
  <c r="Q1319" i="1"/>
  <c r="R1319" i="1" s="1"/>
  <c r="L1315" i="1"/>
  <c r="K1315" i="1" s="1"/>
  <c r="AA1315" i="1"/>
  <c r="Q1315" i="1"/>
  <c r="R1315" i="1" s="1"/>
  <c r="AA1311" i="1"/>
  <c r="Q1311" i="1"/>
  <c r="R1311" i="1" s="1"/>
  <c r="L1311" i="1"/>
  <c r="K1311" i="1" s="1"/>
  <c r="L1307" i="1"/>
  <c r="K1307" i="1" s="1"/>
  <c r="AA1307" i="1"/>
  <c r="Q1307" i="1"/>
  <c r="R1307" i="1" s="1"/>
  <c r="AA1303" i="1"/>
  <c r="Q1303" i="1"/>
  <c r="R1303" i="1" s="1"/>
  <c r="L1303" i="1"/>
  <c r="K1303" i="1" s="1"/>
  <c r="L1299" i="1"/>
  <c r="K1299" i="1" s="1"/>
  <c r="AA1299" i="1"/>
  <c r="Q1299" i="1"/>
  <c r="R1299" i="1" s="1"/>
  <c r="L1295" i="1"/>
  <c r="K1295" i="1" s="1"/>
  <c r="Q1295" i="1"/>
  <c r="R1295" i="1" s="1"/>
  <c r="AA1295" i="1"/>
  <c r="L1291" i="1"/>
  <c r="K1291" i="1" s="1"/>
  <c r="AA1291" i="1"/>
  <c r="Q1291" i="1"/>
  <c r="R1291" i="1" s="1"/>
  <c r="L1287" i="1"/>
  <c r="K1287" i="1" s="1"/>
  <c r="Q1287" i="1"/>
  <c r="R1287" i="1" s="1"/>
  <c r="AA1287" i="1"/>
  <c r="AA1282" i="1"/>
  <c r="L1282" i="1"/>
  <c r="K1282" i="1" s="1"/>
  <c r="Q1282" i="1"/>
  <c r="R1282" i="1" s="1"/>
  <c r="AA1278" i="1"/>
  <c r="Q1278" i="1"/>
  <c r="R1278" i="1" s="1"/>
  <c r="L1278" i="1"/>
  <c r="K1278" i="1" s="1"/>
  <c r="AA1274" i="1"/>
  <c r="L1274" i="1"/>
  <c r="K1274" i="1" s="1"/>
  <c r="Q1274" i="1"/>
  <c r="R1274" i="1" s="1"/>
  <c r="AA1270" i="1"/>
  <c r="Q1270" i="1"/>
  <c r="R1270" i="1" s="1"/>
  <c r="L1270" i="1"/>
  <c r="K1270" i="1" s="1"/>
  <c r="AA1266" i="1"/>
  <c r="L1266" i="1"/>
  <c r="K1266" i="1" s="1"/>
  <c r="Q1266" i="1"/>
  <c r="R1266" i="1" s="1"/>
  <c r="L1262" i="1"/>
  <c r="K1262" i="1" s="1"/>
  <c r="AA1262" i="1"/>
  <c r="Q1262" i="1"/>
  <c r="R1262" i="1" s="1"/>
  <c r="L1258" i="1"/>
  <c r="K1258" i="1" s="1"/>
  <c r="AA1258" i="1"/>
  <c r="Q1258" i="1"/>
  <c r="R1258" i="1" s="1"/>
  <c r="L1254" i="1"/>
  <c r="K1254" i="1" s="1"/>
  <c r="AA1254" i="1"/>
  <c r="Q1254" i="1"/>
  <c r="R1254" i="1" s="1"/>
  <c r="L1250" i="1"/>
  <c r="K1250" i="1" s="1"/>
  <c r="AA1250" i="1"/>
  <c r="Q1250" i="1"/>
  <c r="R1250" i="1" s="1"/>
  <c r="Q1245" i="1"/>
  <c r="L1245" i="1"/>
  <c r="K1245" i="1" s="1"/>
  <c r="R1245" i="1"/>
  <c r="AA1245" i="1"/>
  <c r="Q1241" i="1"/>
  <c r="AA1241" i="1"/>
  <c r="L1241" i="1"/>
  <c r="K1241" i="1" s="1"/>
  <c r="R1241" i="1"/>
  <c r="Q1237" i="1"/>
  <c r="L1237" i="1"/>
  <c r="K1237" i="1" s="1"/>
  <c r="R1237" i="1"/>
  <c r="AA1237" i="1"/>
  <c r="Q1233" i="1"/>
  <c r="AA1233" i="1"/>
  <c r="L1233" i="1"/>
  <c r="K1233" i="1" s="1"/>
  <c r="R1233" i="1"/>
  <c r="L1228" i="1"/>
  <c r="K1228" i="1" s="1"/>
  <c r="Q1228" i="1"/>
  <c r="AA1228" i="1"/>
  <c r="R1228" i="1"/>
  <c r="L1223" i="1"/>
  <c r="K1223" i="1" s="1"/>
  <c r="Q1223" i="1"/>
  <c r="AA1223" i="1"/>
  <c r="R1223" i="1"/>
  <c r="L1219" i="1"/>
  <c r="K1219" i="1" s="1"/>
  <c r="Q1219" i="1"/>
  <c r="R1219" i="1"/>
  <c r="AA1219" i="1"/>
  <c r="L1215" i="1"/>
  <c r="K1215" i="1" s="1"/>
  <c r="Q1215" i="1"/>
  <c r="AA1215" i="1"/>
  <c r="R1215" i="1"/>
  <c r="L1211" i="1"/>
  <c r="K1211" i="1" s="1"/>
  <c r="Q1211" i="1"/>
  <c r="R1211" i="1"/>
  <c r="AA1211" i="1"/>
  <c r="L1207" i="1"/>
  <c r="K1207" i="1" s="1"/>
  <c r="Q1207" i="1"/>
  <c r="AA1207" i="1"/>
  <c r="R1207" i="1"/>
  <c r="L1203" i="1"/>
  <c r="K1203" i="1" s="1"/>
  <c r="Q1203" i="1"/>
  <c r="R1203" i="1"/>
  <c r="AA1203" i="1"/>
  <c r="L1199" i="1"/>
  <c r="K1199" i="1" s="1"/>
  <c r="Q1199" i="1"/>
  <c r="R1199" i="1" s="1"/>
  <c r="AA1199" i="1"/>
  <c r="L1195" i="1"/>
  <c r="K1195" i="1" s="1"/>
  <c r="Q1195" i="1"/>
  <c r="R1195" i="1" s="1"/>
  <c r="AA1195" i="1"/>
  <c r="L1191" i="1"/>
  <c r="K1191" i="1" s="1"/>
  <c r="AA1191" i="1"/>
  <c r="Q1191" i="1"/>
  <c r="R1191" i="1" s="1"/>
  <c r="AA1186" i="1"/>
  <c r="Q1186" i="1"/>
  <c r="R1186" i="1" s="1"/>
  <c r="L1186" i="1"/>
  <c r="K1186" i="1" s="1"/>
  <c r="Q1182" i="1"/>
  <c r="R1182" i="1" s="1"/>
  <c r="AA1182" i="1"/>
  <c r="L1182" i="1"/>
  <c r="K1182" i="1" s="1"/>
  <c r="L1178" i="1"/>
  <c r="K1178" i="1" s="1"/>
  <c r="AA1178" i="1"/>
  <c r="Q1178" i="1"/>
  <c r="R1178" i="1" s="1"/>
  <c r="AA1174" i="1"/>
  <c r="Q1174" i="1"/>
  <c r="R1174" i="1" s="1"/>
  <c r="L1174" i="1"/>
  <c r="K1174" i="1" s="1"/>
  <c r="L1170" i="1"/>
  <c r="K1170" i="1" s="1"/>
  <c r="AA1170" i="1"/>
  <c r="Q1170" i="1"/>
  <c r="R1170" i="1" s="1"/>
  <c r="L1166" i="1"/>
  <c r="K1166" i="1" s="1"/>
  <c r="AA1166" i="1"/>
  <c r="Q1166" i="1"/>
  <c r="R1166" i="1" s="1"/>
  <c r="L1162" i="1"/>
  <c r="K1162" i="1" s="1"/>
  <c r="R1162" i="1"/>
  <c r="Q1162" i="1"/>
  <c r="AA1162" i="1"/>
  <c r="L1157" i="1"/>
  <c r="K1157" i="1" s="1"/>
  <c r="Q1157" i="1"/>
  <c r="R1157" i="1" s="1"/>
  <c r="AA1157" i="1"/>
  <c r="L1153" i="1"/>
  <c r="K1153" i="1" s="1"/>
  <c r="Q1153" i="1"/>
  <c r="AA1153" i="1"/>
  <c r="R1153" i="1"/>
  <c r="L1149" i="1"/>
  <c r="K1149" i="1" s="1"/>
  <c r="Q1149" i="1"/>
  <c r="AA1149" i="1"/>
  <c r="R1149" i="1"/>
  <c r="L1145" i="1"/>
  <c r="K1145" i="1" s="1"/>
  <c r="Q1145" i="1"/>
  <c r="R1145" i="1" s="1"/>
  <c r="AA1145" i="1"/>
  <c r="L1141" i="1"/>
  <c r="K1141" i="1" s="1"/>
  <c r="Q1141" i="1"/>
  <c r="AA1141" i="1"/>
  <c r="R1141" i="1"/>
  <c r="L1137" i="1"/>
  <c r="K1137" i="1" s="1"/>
  <c r="Q1137" i="1"/>
  <c r="R1137" i="1" s="1"/>
  <c r="AA1137" i="1"/>
  <c r="L1133" i="1"/>
  <c r="K1133" i="1" s="1"/>
  <c r="Q1133" i="1"/>
  <c r="R1133" i="1" s="1"/>
  <c r="AA1133" i="1"/>
  <c r="L1129" i="1"/>
  <c r="K1129" i="1" s="1"/>
  <c r="Q1129" i="1"/>
  <c r="R1129" i="1" s="1"/>
  <c r="AA1129" i="1"/>
  <c r="Q1125" i="1"/>
  <c r="R1125" i="1" s="1"/>
  <c r="L1125" i="1"/>
  <c r="K1125" i="1" s="1"/>
  <c r="AA1125" i="1"/>
  <c r="Q1121" i="1"/>
  <c r="R1121" i="1" s="1"/>
  <c r="L1121" i="1"/>
  <c r="K1121" i="1" s="1"/>
  <c r="AA1121" i="1"/>
  <c r="L1116" i="1"/>
  <c r="K1116" i="1" s="1"/>
  <c r="Q1116" i="1"/>
  <c r="R1116" i="1" s="1"/>
  <c r="AA1116" i="1"/>
  <c r="L1112" i="1"/>
  <c r="K1112" i="1" s="1"/>
  <c r="Q1112" i="1"/>
  <c r="R1112" i="1" s="1"/>
  <c r="AA1112" i="1"/>
  <c r="L1108" i="1"/>
  <c r="K1108" i="1" s="1"/>
  <c r="AA1108" i="1"/>
  <c r="Q1108" i="1"/>
  <c r="R1108" i="1" s="1"/>
  <c r="L1104" i="1"/>
  <c r="K1104" i="1" s="1"/>
  <c r="Q1104" i="1"/>
  <c r="R1104" i="1" s="1"/>
  <c r="AA1104" i="1"/>
  <c r="L1100" i="1"/>
  <c r="K1100" i="1" s="1"/>
  <c r="Q1100" i="1"/>
  <c r="R1100" i="1" s="1"/>
  <c r="AA1100" i="1"/>
  <c r="L1096" i="1"/>
  <c r="K1096" i="1" s="1"/>
  <c r="Q1096" i="1"/>
  <c r="R1096" i="1" s="1"/>
  <c r="AA1096" i="1"/>
  <c r="L1092" i="1"/>
  <c r="K1092" i="1" s="1"/>
  <c r="AA1092" i="1"/>
  <c r="Q1092" i="1"/>
  <c r="R1092" i="1" s="1"/>
  <c r="Q1088" i="1"/>
  <c r="R1088" i="1" s="1"/>
  <c r="AA1088" i="1"/>
  <c r="L1088" i="1"/>
  <c r="K1088" i="1" s="1"/>
  <c r="AA1084" i="1"/>
  <c r="R1084" i="1"/>
  <c r="Q1084" i="1"/>
  <c r="L1084" i="1"/>
  <c r="K1084" i="1" s="1"/>
  <c r="Q1080" i="1"/>
  <c r="R1080" i="1" s="1"/>
  <c r="AA1080" i="1"/>
  <c r="L1080" i="1"/>
  <c r="K1080" i="1" s="1"/>
  <c r="Q1076" i="1"/>
  <c r="R1076" i="1" s="1"/>
  <c r="L1076" i="1"/>
  <c r="K1076" i="1" s="1"/>
  <c r="AA1076" i="1"/>
  <c r="AA1072" i="1"/>
  <c r="Q1072" i="1"/>
  <c r="R1072" i="1" s="1"/>
  <c r="L1072" i="1"/>
  <c r="K1072" i="1" s="1"/>
  <c r="Q1068" i="1"/>
  <c r="R1068" i="1" s="1"/>
  <c r="AA1068" i="1"/>
  <c r="L1068" i="1"/>
  <c r="K1068" i="1" s="1"/>
  <c r="Q1064" i="1"/>
  <c r="R1064" i="1"/>
  <c r="AA1064" i="1"/>
  <c r="L1064" i="1"/>
  <c r="K1064" i="1" s="1"/>
  <c r="Q1060" i="1"/>
  <c r="R1060" i="1" s="1"/>
  <c r="AA1060" i="1"/>
  <c r="L1060" i="1"/>
  <c r="K1060" i="1" s="1"/>
  <c r="AA1056" i="1"/>
  <c r="Q1056" i="1"/>
  <c r="R1056" i="1" s="1"/>
  <c r="L1056" i="1"/>
  <c r="K1056" i="1" s="1"/>
  <c r="L1052" i="1"/>
  <c r="K1052" i="1" s="1"/>
  <c r="Q1052" i="1"/>
  <c r="R1052" i="1" s="1"/>
  <c r="AA1052" i="1"/>
  <c r="Q1048" i="1"/>
  <c r="R1048" i="1"/>
  <c r="AA1048" i="1"/>
  <c r="L1048" i="1"/>
  <c r="K1048" i="1" s="1"/>
  <c r="Q1044" i="1"/>
  <c r="R1044" i="1"/>
  <c r="L1044" i="1"/>
  <c r="K1044" i="1" s="1"/>
  <c r="AA1044" i="1"/>
  <c r="L1040" i="1"/>
  <c r="K1040" i="1" s="1"/>
  <c r="Q1040" i="1"/>
  <c r="R1040" i="1" s="1"/>
  <c r="AA1040" i="1"/>
  <c r="Q1036" i="1"/>
  <c r="R1036" i="1"/>
  <c r="AA1036" i="1"/>
  <c r="L1036" i="1"/>
  <c r="K1036" i="1" s="1"/>
  <c r="L1032" i="1"/>
  <c r="K1032" i="1" s="1"/>
  <c r="Q1032" i="1"/>
  <c r="R1032" i="1" s="1"/>
  <c r="AA1032" i="1"/>
  <c r="Q1028" i="1"/>
  <c r="R1028" i="1"/>
  <c r="AA1028" i="1"/>
  <c r="L1028" i="1"/>
  <c r="K1028" i="1" s="1"/>
  <c r="L1024" i="1"/>
  <c r="K1024" i="1" s="1"/>
  <c r="Q1024" i="1"/>
  <c r="R1024" i="1" s="1"/>
  <c r="AA1024" i="1"/>
  <c r="Q1020" i="1"/>
  <c r="R1020" i="1" s="1"/>
  <c r="L1020" i="1"/>
  <c r="K1020" i="1" s="1"/>
  <c r="AA1020" i="1"/>
  <c r="L1016" i="1"/>
  <c r="K1016" i="1" s="1"/>
  <c r="Q1016" i="1"/>
  <c r="R1016" i="1" s="1"/>
  <c r="AA1016" i="1"/>
  <c r="L1011" i="1"/>
  <c r="K1011" i="1" s="1"/>
  <c r="Q1011" i="1"/>
  <c r="R1011" i="1" s="1"/>
  <c r="AA1011" i="1"/>
  <c r="L1007" i="1"/>
  <c r="K1007" i="1" s="1"/>
  <c r="AA1007" i="1"/>
  <c r="Q1007" i="1"/>
  <c r="R1007" i="1" s="1"/>
  <c r="L1003" i="1"/>
  <c r="K1003" i="1" s="1"/>
  <c r="Q1003" i="1"/>
  <c r="R1003" i="1"/>
  <c r="AA1003" i="1"/>
  <c r="L999" i="1"/>
  <c r="K999" i="1" s="1"/>
  <c r="AA999" i="1"/>
  <c r="Q999" i="1"/>
  <c r="R999" i="1" s="1"/>
  <c r="L995" i="1"/>
  <c r="K995" i="1" s="1"/>
  <c r="Q995" i="1"/>
  <c r="AA995" i="1"/>
  <c r="R995" i="1"/>
  <c r="L990" i="1"/>
  <c r="K990" i="1" s="1"/>
  <c r="AA990" i="1"/>
  <c r="Q990" i="1"/>
  <c r="R990" i="1" s="1"/>
  <c r="AA986" i="1"/>
  <c r="Q986" i="1"/>
  <c r="R986" i="1" s="1"/>
  <c r="L986" i="1"/>
  <c r="K986" i="1" s="1"/>
  <c r="L982" i="1"/>
  <c r="K982" i="1" s="1"/>
  <c r="Q982" i="1"/>
  <c r="R982" i="1" s="1"/>
  <c r="AA982" i="1"/>
  <c r="AA978" i="1"/>
  <c r="L978" i="1"/>
  <c r="K978" i="1" s="1"/>
  <c r="Q978" i="1"/>
  <c r="R978" i="1" s="1"/>
  <c r="AA974" i="1"/>
  <c r="L974" i="1"/>
  <c r="K974" i="1" s="1"/>
  <c r="Q974" i="1"/>
  <c r="R974" i="1" s="1"/>
  <c r="AA970" i="1"/>
  <c r="L970" i="1"/>
  <c r="K970" i="1" s="1"/>
  <c r="Q970" i="1"/>
  <c r="R970" i="1" s="1"/>
  <c r="AA966" i="1"/>
  <c r="L966" i="1"/>
  <c r="K966" i="1" s="1"/>
  <c r="Q966" i="1"/>
  <c r="R966" i="1"/>
  <c r="Q962" i="1"/>
  <c r="R962" i="1" s="1"/>
  <c r="AA962" i="1"/>
  <c r="L962" i="1"/>
  <c r="K962" i="1" s="1"/>
  <c r="L958" i="1"/>
  <c r="K958" i="1" s="1"/>
  <c r="Q958" i="1"/>
  <c r="R958" i="1" s="1"/>
  <c r="AA958" i="1"/>
  <c r="L954" i="1"/>
  <c r="K954" i="1" s="1"/>
  <c r="Q954" i="1"/>
  <c r="R954" i="1" s="1"/>
  <c r="AA954" i="1"/>
  <c r="L948" i="1"/>
  <c r="K948" i="1" s="1"/>
  <c r="Q948" i="1"/>
  <c r="R948" i="1"/>
  <c r="AA948" i="1"/>
  <c r="Q944" i="1"/>
  <c r="R944" i="1"/>
  <c r="AA944" i="1"/>
  <c r="L944" i="1"/>
  <c r="K944" i="1" s="1"/>
  <c r="Q940" i="1"/>
  <c r="R940" i="1"/>
  <c r="AA940" i="1"/>
  <c r="L940" i="1"/>
  <c r="K940" i="1" s="1"/>
  <c r="L936" i="1"/>
  <c r="K936" i="1" s="1"/>
  <c r="Q936" i="1"/>
  <c r="R936" i="1"/>
  <c r="AA936" i="1"/>
  <c r="Q932" i="1"/>
  <c r="R932" i="1" s="1"/>
  <c r="AA932" i="1"/>
  <c r="L932" i="1"/>
  <c r="K932" i="1" s="1"/>
  <c r="L928" i="1"/>
  <c r="K928" i="1" s="1"/>
  <c r="Q928" i="1"/>
  <c r="AA928" i="1"/>
  <c r="R928" i="1"/>
  <c r="Q924" i="1"/>
  <c r="R924" i="1" s="1"/>
  <c r="AA924" i="1"/>
  <c r="L924" i="1"/>
  <c r="K924" i="1" s="1"/>
  <c r="L920" i="1"/>
  <c r="K920" i="1" s="1"/>
  <c r="Q920" i="1"/>
  <c r="R920" i="1"/>
  <c r="AA920" i="1"/>
  <c r="Q916" i="1"/>
  <c r="L916" i="1"/>
  <c r="K916" i="1" s="1"/>
  <c r="R916" i="1"/>
  <c r="AA916" i="1"/>
  <c r="Q912" i="1"/>
  <c r="L912" i="1"/>
  <c r="K912" i="1" s="1"/>
  <c r="R912" i="1"/>
  <c r="AA912" i="1"/>
  <c r="Q908" i="1"/>
  <c r="R908" i="1" s="1"/>
  <c r="AA908" i="1"/>
  <c r="L908" i="1"/>
  <c r="K908" i="1" s="1"/>
  <c r="Q904" i="1"/>
  <c r="AA904" i="1"/>
  <c r="L904" i="1"/>
  <c r="K904" i="1" s="1"/>
  <c r="R904" i="1"/>
  <c r="Q900" i="1"/>
  <c r="L900" i="1"/>
  <c r="K900" i="1" s="1"/>
  <c r="R900" i="1"/>
  <c r="AA900" i="1"/>
  <c r="Q896" i="1"/>
  <c r="L896" i="1"/>
  <c r="K896" i="1" s="1"/>
  <c r="R896" i="1"/>
  <c r="AA896" i="1"/>
  <c r="AA892" i="1"/>
  <c r="Q892" i="1"/>
  <c r="L892" i="1"/>
  <c r="K892" i="1" s="1"/>
  <c r="R892" i="1"/>
  <c r="AA888" i="1"/>
  <c r="L888" i="1"/>
  <c r="K888" i="1" s="1"/>
  <c r="Q888" i="1"/>
  <c r="R888" i="1"/>
  <c r="Q884" i="1"/>
  <c r="AA884" i="1"/>
  <c r="L884" i="1"/>
  <c r="K884" i="1" s="1"/>
  <c r="R884" i="1"/>
  <c r="Q880" i="1"/>
  <c r="AA880" i="1"/>
  <c r="L880" i="1"/>
  <c r="K880" i="1" s="1"/>
  <c r="R880" i="1"/>
  <c r="Q876" i="1"/>
  <c r="AA876" i="1"/>
  <c r="L876" i="1"/>
  <c r="K876" i="1" s="1"/>
  <c r="R876" i="1"/>
  <c r="Q872" i="1"/>
  <c r="AA872" i="1"/>
  <c r="L872" i="1"/>
  <c r="K872" i="1" s="1"/>
  <c r="R872" i="1"/>
  <c r="L867" i="1"/>
  <c r="K867" i="1" s="1"/>
  <c r="AA867" i="1"/>
  <c r="Q867" i="1"/>
  <c r="R867" i="1" s="1"/>
  <c r="AA863" i="1"/>
  <c r="L863" i="1"/>
  <c r="K863" i="1" s="1"/>
  <c r="Q863" i="1"/>
  <c r="R863" i="1" s="1"/>
  <c r="L859" i="1"/>
  <c r="K859" i="1" s="1"/>
  <c r="AA859" i="1"/>
  <c r="Q859" i="1"/>
  <c r="R859" i="1" s="1"/>
  <c r="AA855" i="1"/>
  <c r="L855" i="1"/>
  <c r="K855" i="1" s="1"/>
  <c r="Q855" i="1"/>
  <c r="R855" i="1" s="1"/>
  <c r="L851" i="1"/>
  <c r="K851" i="1" s="1"/>
  <c r="Q851" i="1"/>
  <c r="R851" i="1" s="1"/>
  <c r="AA851" i="1"/>
  <c r="AA847" i="1"/>
  <c r="Q847" i="1"/>
  <c r="R847" i="1" s="1"/>
  <c r="L847" i="1"/>
  <c r="K847" i="1" s="1"/>
  <c r="L843" i="1"/>
  <c r="K843" i="1" s="1"/>
  <c r="AA843" i="1"/>
  <c r="Q843" i="1"/>
  <c r="R843" i="1" s="1"/>
  <c r="L839" i="1"/>
  <c r="K839" i="1" s="1"/>
  <c r="Q839" i="1"/>
  <c r="R839" i="1" s="1"/>
  <c r="AA839" i="1"/>
  <c r="L835" i="1"/>
  <c r="K835" i="1" s="1"/>
  <c r="AA835" i="1"/>
  <c r="Q835" i="1"/>
  <c r="R835" i="1" s="1"/>
  <c r="Q831" i="1"/>
  <c r="R831" i="1" s="1"/>
  <c r="AA831" i="1"/>
  <c r="L831" i="1"/>
  <c r="K831" i="1" s="1"/>
  <c r="L827" i="1"/>
  <c r="K827" i="1" s="1"/>
  <c r="Q827" i="1"/>
  <c r="R827" i="1" s="1"/>
  <c r="AA827" i="1"/>
  <c r="AA823" i="1"/>
  <c r="L823" i="1"/>
  <c r="K823" i="1" s="1"/>
  <c r="Q823" i="1"/>
  <c r="R823" i="1" s="1"/>
  <c r="L819" i="1"/>
  <c r="K819" i="1" s="1"/>
  <c r="Q819" i="1"/>
  <c r="R819" i="1" s="1"/>
  <c r="AA819" i="1"/>
  <c r="AA815" i="1"/>
  <c r="L815" i="1"/>
  <c r="K815" i="1" s="1"/>
  <c r="Q815" i="1"/>
  <c r="R815" i="1" s="1"/>
  <c r="AA811" i="1"/>
  <c r="L811" i="1"/>
  <c r="K811" i="1" s="1"/>
  <c r="Q811" i="1"/>
  <c r="R811" i="1" s="1"/>
  <c r="AA807" i="1"/>
  <c r="Q807" i="1"/>
  <c r="R807" i="1" s="1"/>
  <c r="L807" i="1"/>
  <c r="K807" i="1" s="1"/>
  <c r="AA803" i="1"/>
  <c r="L803" i="1"/>
  <c r="K803" i="1" s="1"/>
  <c r="Q803" i="1"/>
  <c r="R803" i="1" s="1"/>
  <c r="L799" i="1"/>
  <c r="K799" i="1" s="1"/>
  <c r="AA799" i="1"/>
  <c r="Q799" i="1"/>
  <c r="R799" i="1" s="1"/>
  <c r="L795" i="1"/>
  <c r="K795" i="1" s="1"/>
  <c r="AA795" i="1"/>
  <c r="Q795" i="1"/>
  <c r="R795" i="1" s="1"/>
  <c r="L791" i="1"/>
  <c r="K791" i="1" s="1"/>
  <c r="Q791" i="1"/>
  <c r="R791" i="1" s="1"/>
  <c r="AA791" i="1"/>
  <c r="AA787" i="1"/>
  <c r="L787" i="1"/>
  <c r="K787" i="1" s="1"/>
  <c r="Q787" i="1"/>
  <c r="R787" i="1" s="1"/>
  <c r="AA783" i="1"/>
  <c r="L783" i="1"/>
  <c r="K783" i="1" s="1"/>
  <c r="Q783" i="1"/>
  <c r="R783" i="1" s="1"/>
  <c r="AA779" i="1"/>
  <c r="L779" i="1"/>
  <c r="K779" i="1" s="1"/>
  <c r="Q779" i="1"/>
  <c r="R779" i="1" s="1"/>
  <c r="Q775" i="1"/>
  <c r="AA775" i="1"/>
  <c r="R775" i="1"/>
  <c r="L775" i="1"/>
  <c r="K775" i="1" s="1"/>
  <c r="Q770" i="1"/>
  <c r="R770" i="1" s="1"/>
  <c r="L770" i="1"/>
  <c r="K770" i="1" s="1"/>
  <c r="AA770" i="1"/>
  <c r="L766" i="1"/>
  <c r="K766" i="1" s="1"/>
  <c r="AA766" i="1"/>
  <c r="Q766" i="1"/>
  <c r="R766" i="1" s="1"/>
  <c r="L762" i="1"/>
  <c r="K762" i="1" s="1"/>
  <c r="Q762" i="1"/>
  <c r="R762" i="1" s="1"/>
  <c r="AA762" i="1"/>
  <c r="L758" i="1"/>
  <c r="K758" i="1" s="1"/>
  <c r="Q758" i="1"/>
  <c r="R758" i="1" s="1"/>
  <c r="AA758" i="1"/>
  <c r="L754" i="1"/>
  <c r="K754" i="1" s="1"/>
  <c r="AA754" i="1"/>
  <c r="Q754" i="1"/>
  <c r="R754" i="1" s="1"/>
  <c r="AA750" i="1"/>
  <c r="L750" i="1"/>
  <c r="K750" i="1" s="1"/>
  <c r="Q750" i="1"/>
  <c r="R750" i="1" s="1"/>
  <c r="Q746" i="1"/>
  <c r="R746" i="1" s="1"/>
  <c r="L746" i="1"/>
  <c r="K746" i="1" s="1"/>
  <c r="AA746" i="1"/>
  <c r="AA742" i="1"/>
  <c r="Q742" i="1"/>
  <c r="R742" i="1" s="1"/>
  <c r="L742" i="1"/>
  <c r="K742" i="1" s="1"/>
  <c r="L738" i="1"/>
  <c r="K738" i="1" s="1"/>
  <c r="Q738" i="1"/>
  <c r="AA738" i="1"/>
  <c r="R738" i="1"/>
  <c r="Q734" i="1"/>
  <c r="R734" i="1"/>
  <c r="AA734" i="1"/>
  <c r="L734" i="1"/>
  <c r="K734" i="1" s="1"/>
  <c r="L730" i="1"/>
  <c r="K730" i="1" s="1"/>
  <c r="Q730" i="1"/>
  <c r="R730" i="1"/>
  <c r="AA730" i="1"/>
  <c r="L726" i="1"/>
  <c r="K726" i="1" s="1"/>
  <c r="Q726" i="1"/>
  <c r="R726" i="1"/>
  <c r="AA726" i="1"/>
  <c r="L722" i="1"/>
  <c r="K722" i="1" s="1"/>
  <c r="Q722" i="1"/>
  <c r="R722" i="1" s="1"/>
  <c r="AA722" i="1"/>
  <c r="L718" i="1"/>
  <c r="K718" i="1" s="1"/>
  <c r="Q718" i="1"/>
  <c r="R718" i="1"/>
  <c r="AA718" i="1"/>
  <c r="Q714" i="1"/>
  <c r="AA714" i="1"/>
  <c r="L714" i="1"/>
  <c r="K714" i="1" s="1"/>
  <c r="R714" i="1"/>
  <c r="L710" i="1"/>
  <c r="K710" i="1" s="1"/>
  <c r="Q710" i="1"/>
  <c r="R710" i="1" s="1"/>
  <c r="AA710" i="1"/>
  <c r="L706" i="1"/>
  <c r="K706" i="1" s="1"/>
  <c r="Q706" i="1"/>
  <c r="R706" i="1"/>
  <c r="AA706" i="1"/>
  <c r="Q702" i="1"/>
  <c r="AA702" i="1"/>
  <c r="L702" i="1"/>
  <c r="K702" i="1" s="1"/>
  <c r="R702" i="1"/>
  <c r="Q698" i="1"/>
  <c r="AA698" i="1"/>
  <c r="L698" i="1"/>
  <c r="K698" i="1" s="1"/>
  <c r="R698" i="1"/>
  <c r="Q694" i="1"/>
  <c r="AA694" i="1"/>
  <c r="L694" i="1"/>
  <c r="K694" i="1" s="1"/>
  <c r="R694" i="1"/>
  <c r="Q690" i="1"/>
  <c r="L690" i="1"/>
  <c r="K690" i="1" s="1"/>
  <c r="R690" i="1"/>
  <c r="AA690" i="1"/>
  <c r="Q686" i="1"/>
  <c r="R686" i="1" s="1"/>
  <c r="AA686" i="1"/>
  <c r="L686" i="1"/>
  <c r="K686" i="1" s="1"/>
  <c r="Q682" i="1"/>
  <c r="R682" i="1" s="1"/>
  <c r="AA682" i="1"/>
  <c r="L682" i="1"/>
  <c r="K682" i="1" s="1"/>
  <c r="Q678" i="1"/>
  <c r="AA678" i="1"/>
  <c r="L678" i="1"/>
  <c r="K678" i="1" s="1"/>
  <c r="R678" i="1"/>
  <c r="Q674" i="1"/>
  <c r="L674" i="1"/>
  <c r="K674" i="1" s="1"/>
  <c r="R674" i="1"/>
  <c r="AA674" i="1"/>
  <c r="Q670" i="1"/>
  <c r="R670" i="1" s="1"/>
  <c r="AA670" i="1"/>
  <c r="L670" i="1"/>
  <c r="K670" i="1" s="1"/>
  <c r="Q666" i="1"/>
  <c r="L666" i="1"/>
  <c r="K666" i="1" s="1"/>
  <c r="R666" i="1"/>
  <c r="AA666" i="1"/>
  <c r="Q662" i="1"/>
  <c r="R662" i="1" s="1"/>
  <c r="AA662" i="1"/>
  <c r="L662" i="1"/>
  <c r="K662" i="1" s="1"/>
  <c r="Q658" i="1"/>
  <c r="R658" i="1" s="1"/>
  <c r="L658" i="1"/>
  <c r="K658" i="1" s="1"/>
  <c r="AA658" i="1"/>
  <c r="Q654" i="1"/>
  <c r="R654" i="1" s="1"/>
  <c r="AA654" i="1"/>
  <c r="L654" i="1"/>
  <c r="K654" i="1" s="1"/>
  <c r="Q650" i="1"/>
  <c r="L650" i="1"/>
  <c r="K650" i="1" s="1"/>
  <c r="R650" i="1"/>
  <c r="AA650" i="1"/>
  <c r="Q646" i="1"/>
  <c r="R646" i="1" s="1"/>
  <c r="AA646" i="1"/>
  <c r="L646" i="1"/>
  <c r="K646" i="1" s="1"/>
  <c r="AA641" i="1"/>
  <c r="Q641" i="1"/>
  <c r="L641" i="1"/>
  <c r="K641" i="1" s="1"/>
  <c r="R641" i="1"/>
  <c r="L636" i="1"/>
  <c r="K636" i="1" s="1"/>
  <c r="Q636" i="1"/>
  <c r="R636" i="1" s="1"/>
  <c r="AA636" i="1"/>
  <c r="L632" i="1"/>
  <c r="K632" i="1" s="1"/>
  <c r="Q632" i="1"/>
  <c r="R632" i="1" s="1"/>
  <c r="AA632" i="1"/>
  <c r="L628" i="1"/>
  <c r="K628" i="1" s="1"/>
  <c r="Q628" i="1"/>
  <c r="R628" i="1" s="1"/>
  <c r="AA628" i="1"/>
  <c r="L624" i="1"/>
  <c r="K624" i="1" s="1"/>
  <c r="Q624" i="1"/>
  <c r="R624" i="1" s="1"/>
  <c r="AA624" i="1"/>
  <c r="L620" i="1"/>
  <c r="K620" i="1" s="1"/>
  <c r="Q620" i="1"/>
  <c r="R620" i="1" s="1"/>
  <c r="AA620" i="1"/>
  <c r="AA616" i="1"/>
  <c r="Q616" i="1"/>
  <c r="R616" i="1" s="1"/>
  <c r="L616" i="1"/>
  <c r="K616" i="1" s="1"/>
  <c r="AA612" i="1"/>
  <c r="Q612" i="1"/>
  <c r="R612" i="1" s="1"/>
  <c r="L612" i="1"/>
  <c r="K612" i="1" s="1"/>
  <c r="Q607" i="1"/>
  <c r="AA607" i="1"/>
  <c r="L607" i="1"/>
  <c r="K607" i="1" s="1"/>
  <c r="R607" i="1"/>
  <c r="Q603" i="1"/>
  <c r="R603" i="1"/>
  <c r="AA603" i="1"/>
  <c r="L603" i="1"/>
  <c r="K603" i="1" s="1"/>
  <c r="Q599" i="1"/>
  <c r="L599" i="1"/>
  <c r="K599" i="1" s="1"/>
  <c r="R599" i="1"/>
  <c r="AA599" i="1"/>
  <c r="L595" i="1"/>
  <c r="K595" i="1" s="1"/>
  <c r="Q595" i="1"/>
  <c r="R595" i="1" s="1"/>
  <c r="AA595" i="1"/>
  <c r="L591" i="1"/>
  <c r="K591" i="1" s="1"/>
  <c r="AA591" i="1"/>
  <c r="R591" i="1"/>
  <c r="Q591" i="1"/>
  <c r="L587" i="1"/>
  <c r="K587" i="1" s="1"/>
  <c r="Q587" i="1"/>
  <c r="R587" i="1"/>
  <c r="AA587" i="1"/>
  <c r="L583" i="1"/>
  <c r="K583" i="1" s="1"/>
  <c r="Q583" i="1"/>
  <c r="R583" i="1" s="1"/>
  <c r="AA583" i="1"/>
  <c r="L579" i="1"/>
  <c r="K579" i="1" s="1"/>
  <c r="Q579" i="1"/>
  <c r="AA579" i="1"/>
  <c r="R579" i="1"/>
  <c r="L575" i="1"/>
  <c r="K575" i="1" s="1"/>
  <c r="Q575" i="1"/>
  <c r="AA575" i="1"/>
  <c r="R575" i="1"/>
  <c r="L571" i="1"/>
  <c r="K571" i="1" s="1"/>
  <c r="Q571" i="1"/>
  <c r="AA571" i="1"/>
  <c r="R571" i="1"/>
  <c r="L567" i="1"/>
  <c r="K567" i="1" s="1"/>
  <c r="Q567" i="1"/>
  <c r="AA567" i="1"/>
  <c r="R567" i="1"/>
  <c r="L563" i="1"/>
  <c r="K563" i="1" s="1"/>
  <c r="Q563" i="1"/>
  <c r="R563" i="1"/>
  <c r="AA563" i="1"/>
  <c r="Q557" i="1"/>
  <c r="AA557" i="1"/>
  <c r="L557" i="1"/>
  <c r="K557" i="1" s="1"/>
  <c r="R557" i="1"/>
  <c r="L553" i="1"/>
  <c r="K553" i="1" s="1"/>
  <c r="AA553" i="1"/>
  <c r="Q553" i="1"/>
  <c r="R553" i="1" s="1"/>
  <c r="L549" i="1"/>
  <c r="K549" i="1" s="1"/>
  <c r="Q549" i="1"/>
  <c r="R549" i="1" s="1"/>
  <c r="AA549" i="1"/>
  <c r="L545" i="1"/>
  <c r="K545" i="1" s="1"/>
  <c r="Q545" i="1"/>
  <c r="R545" i="1" s="1"/>
  <c r="AA545" i="1"/>
  <c r="L541" i="1"/>
  <c r="K541" i="1" s="1"/>
  <c r="Q541" i="1"/>
  <c r="R541" i="1" s="1"/>
  <c r="AA541" i="1"/>
  <c r="AA537" i="1"/>
  <c r="Q537" i="1"/>
  <c r="R537" i="1" s="1"/>
  <c r="L537" i="1"/>
  <c r="K537" i="1" s="1"/>
  <c r="Q533" i="1"/>
  <c r="R533" i="1" s="1"/>
  <c r="L533" i="1"/>
  <c r="K533" i="1" s="1"/>
  <c r="AA533" i="1"/>
  <c r="AA529" i="1"/>
  <c r="L529" i="1"/>
  <c r="K529" i="1" s="1"/>
  <c r="Q529" i="1"/>
  <c r="R529" i="1" s="1"/>
  <c r="L525" i="1"/>
  <c r="K525" i="1" s="1"/>
  <c r="Q525" i="1"/>
  <c r="R525" i="1" s="1"/>
  <c r="AA525" i="1"/>
  <c r="AA521" i="1"/>
  <c r="L521" i="1"/>
  <c r="K521" i="1" s="1"/>
  <c r="Q521" i="1"/>
  <c r="R521" i="1" s="1"/>
  <c r="AA517" i="1"/>
  <c r="L517" i="1"/>
  <c r="K517" i="1" s="1"/>
  <c r="Q517" i="1"/>
  <c r="R517" i="1" s="1"/>
  <c r="AA513" i="1"/>
  <c r="L513" i="1"/>
  <c r="K513" i="1" s="1"/>
  <c r="Q513" i="1"/>
  <c r="R513" i="1" s="1"/>
  <c r="L509" i="1"/>
  <c r="K509" i="1" s="1"/>
  <c r="AA509" i="1"/>
  <c r="Q509" i="1"/>
  <c r="R509" i="1" s="1"/>
  <c r="L505" i="1"/>
  <c r="K505" i="1" s="1"/>
  <c r="Q505" i="1"/>
  <c r="AA505" i="1"/>
  <c r="R505" i="1"/>
  <c r="Q501" i="1"/>
  <c r="L501" i="1"/>
  <c r="K501" i="1" s="1"/>
  <c r="R501" i="1"/>
  <c r="AA501" i="1"/>
  <c r="Q497" i="1"/>
  <c r="R497" i="1" s="1"/>
  <c r="L497" i="1"/>
  <c r="K497" i="1" s="1"/>
  <c r="AA497" i="1"/>
  <c r="R493" i="1"/>
  <c r="Q493" i="1"/>
  <c r="L493" i="1"/>
  <c r="K493" i="1" s="1"/>
  <c r="AA493" i="1"/>
  <c r="L488" i="1"/>
  <c r="K488" i="1" s="1"/>
  <c r="Q488" i="1"/>
  <c r="R488" i="1" s="1"/>
  <c r="AA488" i="1"/>
  <c r="L483" i="1"/>
  <c r="K483" i="1" s="1"/>
  <c r="Q483" i="1"/>
  <c r="R483" i="1" s="1"/>
  <c r="AA483" i="1"/>
  <c r="L479" i="1"/>
  <c r="K479" i="1" s="1"/>
  <c r="AA479" i="1"/>
  <c r="Q479" i="1"/>
  <c r="R479" i="1" s="1"/>
  <c r="L475" i="1"/>
  <c r="K475" i="1" s="1"/>
  <c r="R475" i="1"/>
  <c r="AA475" i="1"/>
  <c r="Q475" i="1"/>
  <c r="AA471" i="1"/>
  <c r="Q471" i="1"/>
  <c r="R471" i="1" s="1"/>
  <c r="L471" i="1"/>
  <c r="K471" i="1" s="1"/>
  <c r="L1606" i="1"/>
  <c r="K1606" i="1" s="1"/>
  <c r="Q1606" i="1"/>
  <c r="R1606" i="1" s="1"/>
  <c r="AA1606" i="1"/>
  <c r="L1656" i="1"/>
  <c r="K1656" i="1" s="1"/>
  <c r="Q1656" i="1"/>
  <c r="R1656" i="1" s="1"/>
  <c r="AA1656" i="1"/>
  <c r="Q1445" i="1"/>
  <c r="AA1445" i="1"/>
  <c r="L1445" i="1"/>
  <c r="K1445" i="1" s="1"/>
  <c r="R1445" i="1"/>
  <c r="AB1523" i="1"/>
  <c r="S1523" i="1"/>
  <c r="AB643" i="1"/>
  <c r="S643" i="1"/>
  <c r="S1916" i="1"/>
  <c r="AB1916" i="1"/>
  <c r="AB639" i="1"/>
  <c r="S639" i="1"/>
  <c r="S950" i="1"/>
  <c r="AB950" i="1"/>
  <c r="S1229" i="1"/>
  <c r="AB1229" i="1"/>
  <c r="S2039" i="1"/>
  <c r="AB2039" i="1"/>
  <c r="AB952" i="1"/>
  <c r="S952" i="1"/>
  <c r="AA2094" i="1"/>
  <c r="Q2094" i="1"/>
  <c r="R2094" i="1" s="1"/>
  <c r="L2094" i="1"/>
  <c r="K2094" i="1" s="1"/>
  <c r="L2120" i="1"/>
  <c r="AA2120" i="1"/>
  <c r="Q2120" i="1"/>
  <c r="R2120" i="1" s="1"/>
  <c r="L451" i="1"/>
  <c r="K451" i="1" s="1"/>
  <c r="Q451" i="1"/>
  <c r="R451" i="1" s="1"/>
  <c r="S451" i="1" s="1"/>
  <c r="Q446" i="1"/>
  <c r="R446" i="1" s="1"/>
  <c r="S446" i="1" s="1"/>
  <c r="L446" i="1"/>
  <c r="K446" i="1" s="1"/>
  <c r="Q442" i="1"/>
  <c r="R442" i="1" s="1"/>
  <c r="S442" i="1" s="1"/>
  <c r="L442" i="1"/>
  <c r="K442" i="1" s="1"/>
  <c r="Q438" i="1"/>
  <c r="R438" i="1" s="1"/>
  <c r="S438" i="1" s="1"/>
  <c r="L438" i="1"/>
  <c r="K438" i="1" s="1"/>
  <c r="Q434" i="1"/>
  <c r="R434" i="1" s="1"/>
  <c r="S434" i="1" s="1"/>
  <c r="L434" i="1"/>
  <c r="K434" i="1" s="1"/>
  <c r="Q430" i="1"/>
  <c r="R430" i="1" s="1"/>
  <c r="S430" i="1" s="1"/>
  <c r="L430" i="1"/>
  <c r="K430" i="1" s="1"/>
  <c r="Q426" i="1"/>
  <c r="R426" i="1" s="1"/>
  <c r="S426" i="1" s="1"/>
  <c r="L426" i="1"/>
  <c r="K426" i="1" s="1"/>
  <c r="Q422" i="1"/>
  <c r="R422" i="1" s="1"/>
  <c r="S422" i="1" s="1"/>
  <c r="L422" i="1"/>
  <c r="K422" i="1" s="1"/>
  <c r="Q418" i="1"/>
  <c r="R418" i="1" s="1"/>
  <c r="S418" i="1" s="1"/>
  <c r="L418" i="1"/>
  <c r="K418" i="1" s="1"/>
  <c r="L413" i="1"/>
  <c r="K413" i="1" s="1"/>
  <c r="Q413" i="1"/>
  <c r="R413" i="1" s="1"/>
  <c r="S413" i="1" s="1"/>
  <c r="L409" i="1"/>
  <c r="K409" i="1" s="1"/>
  <c r="Q409" i="1"/>
  <c r="R409" i="1" s="1"/>
  <c r="S409" i="1" s="1"/>
  <c r="L405" i="1"/>
  <c r="K405" i="1" s="1"/>
  <c r="Q405" i="1"/>
  <c r="R405" i="1" s="1"/>
  <c r="S405" i="1" s="1"/>
  <c r="L401" i="1"/>
  <c r="K401" i="1" s="1"/>
  <c r="Q401" i="1"/>
  <c r="R401" i="1" s="1"/>
  <c r="S401" i="1" s="1"/>
  <c r="Q397" i="1"/>
  <c r="R397" i="1" s="1"/>
  <c r="S397" i="1" s="1"/>
  <c r="L397" i="1"/>
  <c r="K397" i="1" s="1"/>
  <c r="L392" i="1"/>
  <c r="K392" i="1" s="1"/>
  <c r="Q392" i="1"/>
  <c r="R392" i="1" s="1"/>
  <c r="S392" i="1" s="1"/>
  <c r="L388" i="1"/>
  <c r="K388" i="1" s="1"/>
  <c r="Q388" i="1"/>
  <c r="R388" i="1" s="1"/>
  <c r="S388" i="1" s="1"/>
  <c r="Q384" i="1"/>
  <c r="R384" i="1" s="1"/>
  <c r="S384" i="1" s="1"/>
  <c r="L384" i="1"/>
  <c r="K384" i="1" s="1"/>
  <c r="L380" i="1"/>
  <c r="K380" i="1" s="1"/>
  <c r="Q380" i="1"/>
  <c r="R380" i="1" s="1"/>
  <c r="S380" i="1" s="1"/>
  <c r="Q376" i="1"/>
  <c r="R376" i="1" s="1"/>
  <c r="S376" i="1" s="1"/>
  <c r="L376" i="1"/>
  <c r="K376" i="1" s="1"/>
  <c r="L372" i="1"/>
  <c r="K372" i="1" s="1"/>
  <c r="Q372" i="1"/>
  <c r="R372" i="1" s="1"/>
  <c r="S372" i="1" s="1"/>
  <c r="L368" i="1"/>
  <c r="K368" i="1" s="1"/>
  <c r="Q368" i="1"/>
  <c r="R368" i="1" s="1"/>
  <c r="S368" i="1" s="1"/>
  <c r="L364" i="1"/>
  <c r="K364" i="1" s="1"/>
  <c r="Q364" i="1"/>
  <c r="R364" i="1" s="1"/>
  <c r="S364" i="1" s="1"/>
  <c r="Q360" i="1"/>
  <c r="R360" i="1" s="1"/>
  <c r="S360" i="1" s="1"/>
  <c r="L360" i="1"/>
  <c r="K360" i="1" s="1"/>
  <c r="Q356" i="1"/>
  <c r="R356" i="1" s="1"/>
  <c r="S356" i="1" s="1"/>
  <c r="L356" i="1"/>
  <c r="K356" i="1" s="1"/>
  <c r="L352" i="1"/>
  <c r="K352" i="1" s="1"/>
  <c r="Q352" i="1"/>
  <c r="R352" i="1" s="1"/>
  <c r="S352" i="1" s="1"/>
  <c r="L348" i="1"/>
  <c r="K348" i="1" s="1"/>
  <c r="Q348" i="1"/>
  <c r="R348" i="1" s="1"/>
  <c r="S348" i="1" s="1"/>
  <c r="Q344" i="1"/>
  <c r="R344" i="1" s="1"/>
  <c r="S344" i="1" s="1"/>
  <c r="L344" i="1"/>
  <c r="K344" i="1" s="1"/>
  <c r="L340" i="1"/>
  <c r="K340" i="1" s="1"/>
  <c r="Q340" i="1"/>
  <c r="R340" i="1" s="1"/>
  <c r="S340" i="1" s="1"/>
  <c r="L336" i="1"/>
  <c r="K336" i="1" s="1"/>
  <c r="Q336" i="1"/>
  <c r="R336" i="1" s="1"/>
  <c r="S336" i="1" s="1"/>
  <c r="L332" i="1"/>
  <c r="K332" i="1" s="1"/>
  <c r="Q332" i="1"/>
  <c r="R332" i="1" s="1"/>
  <c r="S332" i="1" s="1"/>
  <c r="Q328" i="1"/>
  <c r="R328" i="1" s="1"/>
  <c r="S328" i="1" s="1"/>
  <c r="L328" i="1"/>
  <c r="K328" i="1" s="1"/>
  <c r="Q324" i="1"/>
  <c r="R324" i="1" s="1"/>
  <c r="S324" i="1" s="1"/>
  <c r="L324" i="1"/>
  <c r="K324" i="1" s="1"/>
  <c r="Q320" i="1"/>
  <c r="R320" i="1" s="1"/>
  <c r="S320" i="1" s="1"/>
  <c r="L320" i="1"/>
  <c r="K320" i="1" s="1"/>
  <c r="Q315" i="1"/>
  <c r="R315" i="1" s="1"/>
  <c r="S315" i="1" s="1"/>
  <c r="L315" i="1"/>
  <c r="K315" i="1" s="1"/>
  <c r="Q311" i="1"/>
  <c r="R311" i="1" s="1"/>
  <c r="S311" i="1" s="1"/>
  <c r="L311" i="1"/>
  <c r="K311" i="1" s="1"/>
  <c r="L307" i="1"/>
  <c r="K307" i="1" s="1"/>
  <c r="Q307" i="1"/>
  <c r="R307" i="1" s="1"/>
  <c r="S307" i="1" s="1"/>
  <c r="L303" i="1"/>
  <c r="K303" i="1" s="1"/>
  <c r="Q303" i="1"/>
  <c r="R303" i="1" s="1"/>
  <c r="S303" i="1" s="1"/>
  <c r="L299" i="1"/>
  <c r="K299" i="1" s="1"/>
  <c r="Q299" i="1"/>
  <c r="R299" i="1" s="1"/>
  <c r="S299" i="1" s="1"/>
  <c r="L295" i="1"/>
  <c r="K295" i="1" s="1"/>
  <c r="Q295" i="1"/>
  <c r="R295" i="1" s="1"/>
  <c r="S295" i="1" s="1"/>
  <c r="L291" i="1"/>
  <c r="K291" i="1" s="1"/>
  <c r="Q291" i="1"/>
  <c r="R291" i="1" s="1"/>
  <c r="S291" i="1" s="1"/>
  <c r="L287" i="1"/>
  <c r="K287" i="1" s="1"/>
  <c r="Q287" i="1"/>
  <c r="R287" i="1" s="1"/>
  <c r="S287" i="1" s="1"/>
  <c r="L283" i="1"/>
  <c r="K283" i="1" s="1"/>
  <c r="Q283" i="1"/>
  <c r="R283" i="1" s="1"/>
  <c r="S283" i="1" s="1"/>
  <c r="Q278" i="1"/>
  <c r="R278" i="1" s="1"/>
  <c r="S278" i="1" s="1"/>
  <c r="L278" i="1"/>
  <c r="K278" i="1" s="1"/>
  <c r="L274" i="1"/>
  <c r="K274" i="1" s="1"/>
  <c r="Q274" i="1"/>
  <c r="R274" i="1" s="1"/>
  <c r="S274" i="1" s="1"/>
  <c r="Q270" i="1"/>
  <c r="R270" i="1" s="1"/>
  <c r="S270" i="1" s="1"/>
  <c r="L270" i="1"/>
  <c r="K270" i="1" s="1"/>
  <c r="Q266" i="1"/>
  <c r="R266" i="1" s="1"/>
  <c r="S266" i="1" s="1"/>
  <c r="L266" i="1"/>
  <c r="K266" i="1" s="1"/>
  <c r="Q262" i="1"/>
  <c r="R262" i="1" s="1"/>
  <c r="S262" i="1" s="1"/>
  <c r="L262" i="1"/>
  <c r="K262" i="1" s="1"/>
  <c r="L258" i="1"/>
  <c r="K258" i="1" s="1"/>
  <c r="Q258" i="1"/>
  <c r="R258" i="1" s="1"/>
  <c r="S258" i="1" s="1"/>
  <c r="L254" i="1"/>
  <c r="K254" i="1" s="1"/>
  <c r="Q254" i="1"/>
  <c r="R254" i="1" s="1"/>
  <c r="S254" i="1" s="1"/>
  <c r="L250" i="1"/>
  <c r="K250" i="1" s="1"/>
  <c r="Q250" i="1"/>
  <c r="R250" i="1" s="1"/>
  <c r="S250" i="1" s="1"/>
  <c r="Q246" i="1"/>
  <c r="R246" i="1" s="1"/>
  <c r="S246" i="1" s="1"/>
  <c r="L246" i="1"/>
  <c r="K246" i="1" s="1"/>
  <c r="L242" i="1"/>
  <c r="K242" i="1" s="1"/>
  <c r="Q242" i="1"/>
  <c r="R242" i="1" s="1"/>
  <c r="S242" i="1" s="1"/>
  <c r="L238" i="1"/>
  <c r="K238" i="1" s="1"/>
  <c r="Q238" i="1"/>
  <c r="R238" i="1" s="1"/>
  <c r="S238" i="1" s="1"/>
  <c r="L234" i="1"/>
  <c r="K234" i="1" s="1"/>
  <c r="Q234" i="1"/>
  <c r="R234" i="1" s="1"/>
  <c r="S234" i="1" s="1"/>
  <c r="L230" i="1"/>
  <c r="K230" i="1" s="1"/>
  <c r="Q230" i="1"/>
  <c r="R230" i="1" s="1"/>
  <c r="S230" i="1" s="1"/>
  <c r="L226" i="1"/>
  <c r="K226" i="1" s="1"/>
  <c r="Q226" i="1"/>
  <c r="R226" i="1" s="1"/>
  <c r="S226" i="1" s="1"/>
  <c r="L222" i="1"/>
  <c r="K222" i="1" s="1"/>
  <c r="Q222" i="1"/>
  <c r="R222" i="1" s="1"/>
  <c r="S222" i="1" s="1"/>
  <c r="L218" i="1"/>
  <c r="K218" i="1" s="1"/>
  <c r="Q218" i="1"/>
  <c r="R218" i="1" s="1"/>
  <c r="S218" i="1" s="1"/>
  <c r="Q214" i="1"/>
  <c r="R214" i="1" s="1"/>
  <c r="S214" i="1" s="1"/>
  <c r="L214" i="1"/>
  <c r="K214" i="1" s="1"/>
  <c r="Q210" i="1"/>
  <c r="R210" i="1" s="1"/>
  <c r="S210" i="1" s="1"/>
  <c r="L210" i="1"/>
  <c r="K210" i="1" s="1"/>
  <c r="Q206" i="1"/>
  <c r="R206" i="1" s="1"/>
  <c r="S206" i="1" s="1"/>
  <c r="L206" i="1"/>
  <c r="K206" i="1" s="1"/>
  <c r="Q202" i="1"/>
  <c r="R202" i="1" s="1"/>
  <c r="S202" i="1" s="1"/>
  <c r="L202" i="1"/>
  <c r="K202" i="1" s="1"/>
  <c r="Q198" i="1"/>
  <c r="R198" i="1" s="1"/>
  <c r="S198" i="1" s="1"/>
  <c r="L198" i="1"/>
  <c r="K198" i="1" s="1"/>
  <c r="Q194" i="1"/>
  <c r="R194" i="1" s="1"/>
  <c r="S194" i="1" s="1"/>
  <c r="L194" i="1"/>
  <c r="K194" i="1" s="1"/>
  <c r="L189" i="1"/>
  <c r="K189" i="1" s="1"/>
  <c r="Q189" i="1"/>
  <c r="R189" i="1" s="1"/>
  <c r="S189" i="1" s="1"/>
  <c r="L185" i="1"/>
  <c r="K185" i="1" s="1"/>
  <c r="Q185" i="1"/>
  <c r="R185" i="1" s="1"/>
  <c r="S185" i="1" s="1"/>
  <c r="L181" i="1"/>
  <c r="K181" i="1" s="1"/>
  <c r="Q181" i="1"/>
  <c r="R181" i="1" s="1"/>
  <c r="S181" i="1" s="1"/>
  <c r="Q177" i="1"/>
  <c r="R177" i="1" s="1"/>
  <c r="S177" i="1" s="1"/>
  <c r="L177" i="1"/>
  <c r="K177" i="1" s="1"/>
  <c r="L173" i="1"/>
  <c r="K173" i="1" s="1"/>
  <c r="Q173" i="1"/>
  <c r="R173" i="1" s="1"/>
  <c r="S173" i="1" s="1"/>
  <c r="L169" i="1"/>
  <c r="K169" i="1" s="1"/>
  <c r="Q169" i="1"/>
  <c r="R169" i="1" s="1"/>
  <c r="S169" i="1" s="1"/>
  <c r="L165" i="1"/>
  <c r="K165" i="1" s="1"/>
  <c r="Q165" i="1"/>
  <c r="R165" i="1" s="1"/>
  <c r="S165" i="1" s="1"/>
  <c r="L161" i="1"/>
  <c r="K161" i="1" s="1"/>
  <c r="Q161" i="1"/>
  <c r="R161" i="1" s="1"/>
  <c r="S161" i="1" s="1"/>
  <c r="L157" i="1"/>
  <c r="K157" i="1" s="1"/>
  <c r="Q157" i="1"/>
  <c r="R157" i="1" s="1"/>
  <c r="S157" i="1" s="1"/>
  <c r="L153" i="1"/>
  <c r="K153" i="1" s="1"/>
  <c r="Q153" i="1"/>
  <c r="R153" i="1" s="1"/>
  <c r="S153" i="1" s="1"/>
  <c r="L149" i="1"/>
  <c r="K149" i="1" s="1"/>
  <c r="Q149" i="1"/>
  <c r="R149" i="1" s="1"/>
  <c r="S149" i="1" s="1"/>
  <c r="L145" i="1"/>
  <c r="K145" i="1" s="1"/>
  <c r="Q145" i="1"/>
  <c r="R145" i="1" s="1"/>
  <c r="S145" i="1" s="1"/>
  <c r="L141" i="1"/>
  <c r="K141" i="1" s="1"/>
  <c r="Q141" i="1"/>
  <c r="R141" i="1" s="1"/>
  <c r="S141" i="1" s="1"/>
  <c r="L137" i="1"/>
  <c r="K137" i="1" s="1"/>
  <c r="Q137" i="1"/>
  <c r="R137" i="1" s="1"/>
  <c r="S137" i="1" s="1"/>
  <c r="Q133" i="1"/>
  <c r="R133" i="1" s="1"/>
  <c r="S133" i="1" s="1"/>
  <c r="L133" i="1"/>
  <c r="K133" i="1" s="1"/>
  <c r="Q129" i="1"/>
  <c r="R129" i="1" s="1"/>
  <c r="S129" i="1" s="1"/>
  <c r="L129" i="1"/>
  <c r="K129" i="1" s="1"/>
  <c r="Q125" i="1"/>
  <c r="R125" i="1" s="1"/>
  <c r="S125" i="1" s="1"/>
  <c r="L125" i="1"/>
  <c r="K125" i="1" s="1"/>
  <c r="Q121" i="1"/>
  <c r="R121" i="1" s="1"/>
  <c r="S121" i="1" s="1"/>
  <c r="L121" i="1"/>
  <c r="K121" i="1" s="1"/>
  <c r="Q117" i="1"/>
  <c r="R117" i="1" s="1"/>
  <c r="S117" i="1" s="1"/>
  <c r="L117" i="1"/>
  <c r="K117" i="1" s="1"/>
  <c r="Q113" i="1"/>
  <c r="R113" i="1" s="1"/>
  <c r="S113" i="1" s="1"/>
  <c r="L113" i="1"/>
  <c r="K113" i="1" s="1"/>
  <c r="L108" i="1"/>
  <c r="K108" i="1" s="1"/>
  <c r="Q108" i="1"/>
  <c r="R108" i="1" s="1"/>
  <c r="S108" i="1" s="1"/>
  <c r="L104" i="1"/>
  <c r="K104" i="1" s="1"/>
  <c r="Q104" i="1"/>
  <c r="R104" i="1" s="1"/>
  <c r="S104" i="1" s="1"/>
  <c r="L100" i="1"/>
  <c r="K100" i="1" s="1"/>
  <c r="Q100" i="1"/>
  <c r="R100" i="1" s="1"/>
  <c r="S100" i="1" s="1"/>
  <c r="L96" i="1"/>
  <c r="K96" i="1" s="1"/>
  <c r="Q96" i="1"/>
  <c r="R96" i="1" s="1"/>
  <c r="S96" i="1" s="1"/>
  <c r="L92" i="1"/>
  <c r="K92" i="1" s="1"/>
  <c r="Q92" i="1"/>
  <c r="R92" i="1" s="1"/>
  <c r="S92" i="1" s="1"/>
  <c r="L88" i="1"/>
  <c r="K88" i="1" s="1"/>
  <c r="Q88" i="1"/>
  <c r="R88" i="1" s="1"/>
  <c r="S88" i="1" s="1"/>
  <c r="L84" i="1"/>
  <c r="K84" i="1" s="1"/>
  <c r="Q84" i="1"/>
  <c r="R84" i="1" s="1"/>
  <c r="S84" i="1" s="1"/>
  <c r="Q80" i="1"/>
  <c r="R80" i="1" s="1"/>
  <c r="S80" i="1" s="1"/>
  <c r="L80" i="1"/>
  <c r="K80" i="1" s="1"/>
  <c r="L76" i="1"/>
  <c r="K76" i="1" s="1"/>
  <c r="Q76" i="1"/>
  <c r="R76" i="1" s="1"/>
  <c r="S76" i="1" s="1"/>
  <c r="L72" i="1"/>
  <c r="K72" i="1" s="1"/>
  <c r="Q72" i="1"/>
  <c r="R72" i="1" s="1"/>
  <c r="S72" i="1" s="1"/>
  <c r="L68" i="1"/>
  <c r="K68" i="1" s="1"/>
  <c r="Q68" i="1"/>
  <c r="R68" i="1" s="1"/>
  <c r="S68" i="1" s="1"/>
  <c r="L64" i="1"/>
  <c r="K64" i="1" s="1"/>
  <c r="Q64" i="1"/>
  <c r="R64" i="1" s="1"/>
  <c r="S64" i="1" s="1"/>
  <c r="Q60" i="1"/>
  <c r="R60" i="1" s="1"/>
  <c r="S60" i="1" s="1"/>
  <c r="L60" i="1"/>
  <c r="K60" i="1" s="1"/>
  <c r="L56" i="1"/>
  <c r="K56" i="1" s="1"/>
  <c r="Q56" i="1"/>
  <c r="R56" i="1" s="1"/>
  <c r="S56" i="1" s="1"/>
  <c r="L52" i="1"/>
  <c r="K52" i="1" s="1"/>
  <c r="Q52" i="1"/>
  <c r="R52" i="1" s="1"/>
  <c r="S52" i="1" s="1"/>
  <c r="L48" i="1"/>
  <c r="K48" i="1" s="1"/>
  <c r="Q48" i="1"/>
  <c r="R48" i="1" s="1"/>
  <c r="S48" i="1" s="1"/>
  <c r="L44" i="1"/>
  <c r="K44" i="1" s="1"/>
  <c r="Q44" i="1"/>
  <c r="R44" i="1" s="1"/>
  <c r="S44" i="1" s="1"/>
  <c r="L40" i="1"/>
  <c r="K40" i="1" s="1"/>
  <c r="Q40" i="1"/>
  <c r="R40" i="1" s="1"/>
  <c r="S40" i="1" s="1"/>
  <c r="L36" i="1"/>
  <c r="K36" i="1" s="1"/>
  <c r="Q36" i="1"/>
  <c r="R36" i="1" s="1"/>
  <c r="S36" i="1" s="1"/>
  <c r="L32" i="1"/>
  <c r="K32" i="1" s="1"/>
  <c r="Q32" i="1"/>
  <c r="R32" i="1" s="1"/>
  <c r="S32" i="1" s="1"/>
  <c r="L28" i="1"/>
  <c r="K28" i="1" s="1"/>
  <c r="Q28" i="1"/>
  <c r="R28" i="1" s="1"/>
  <c r="S28" i="1" s="1"/>
  <c r="L24" i="1"/>
  <c r="K24" i="1" s="1"/>
  <c r="Q24" i="1"/>
  <c r="R24" i="1" s="1"/>
  <c r="S24" i="1" s="1"/>
  <c r="L20" i="1"/>
  <c r="K20" i="1" s="1"/>
  <c r="Q20" i="1"/>
  <c r="R20" i="1" s="1"/>
  <c r="S20" i="1" s="1"/>
  <c r="L16" i="1"/>
  <c r="K16" i="1" s="1"/>
  <c r="Q16" i="1"/>
  <c r="R16" i="1" s="1"/>
  <c r="S16" i="1" s="1"/>
  <c r="L12" i="1"/>
  <c r="K12" i="1" s="1"/>
  <c r="Q12" i="1"/>
  <c r="R12" i="1" s="1"/>
  <c r="S12" i="1" s="1"/>
  <c r="L8" i="1"/>
  <c r="K8" i="1" s="1"/>
  <c r="Q8" i="1"/>
  <c r="R8" i="1" s="1"/>
  <c r="S8" i="1" s="1"/>
  <c r="L280" i="1"/>
  <c r="K280" i="1" s="1"/>
  <c r="Q280" i="1"/>
  <c r="R280" i="1" s="1"/>
  <c r="S280" i="1" s="1"/>
  <c r="Q458" i="1"/>
  <c r="R458" i="1" s="1"/>
  <c r="S458" i="1" s="1"/>
  <c r="L458" i="1"/>
  <c r="K458" i="1" s="1"/>
  <c r="Q454" i="1"/>
  <c r="R454" i="1" s="1"/>
  <c r="S454" i="1" s="1"/>
  <c r="L454" i="1"/>
  <c r="K454" i="1" s="1"/>
  <c r="Q450" i="1"/>
  <c r="R450" i="1" s="1"/>
  <c r="S450" i="1" s="1"/>
  <c r="L450" i="1"/>
  <c r="K450" i="1" s="1"/>
  <c r="L445" i="1"/>
  <c r="K445" i="1" s="1"/>
  <c r="Q445" i="1"/>
  <c r="R445" i="1" s="1"/>
  <c r="S445" i="1" s="1"/>
  <c r="L441" i="1"/>
  <c r="K441" i="1" s="1"/>
  <c r="Q441" i="1"/>
  <c r="R441" i="1" s="1"/>
  <c r="S441" i="1" s="1"/>
  <c r="L437" i="1"/>
  <c r="K437" i="1" s="1"/>
  <c r="Q437" i="1"/>
  <c r="R437" i="1" s="1"/>
  <c r="S437" i="1" s="1"/>
  <c r="L433" i="1"/>
  <c r="K433" i="1" s="1"/>
  <c r="Q433" i="1"/>
  <c r="R433" i="1" s="1"/>
  <c r="S433" i="1" s="1"/>
  <c r="L429" i="1"/>
  <c r="K429" i="1" s="1"/>
  <c r="Q429" i="1"/>
  <c r="R429" i="1" s="1"/>
  <c r="S429" i="1" s="1"/>
  <c r="L425" i="1"/>
  <c r="K425" i="1" s="1"/>
  <c r="Q425" i="1"/>
  <c r="R425" i="1" s="1"/>
  <c r="S425" i="1" s="1"/>
  <c r="L421" i="1"/>
  <c r="Q421" i="1"/>
  <c r="R421" i="1" s="1"/>
  <c r="S421" i="1" s="1"/>
  <c r="L417" i="1"/>
  <c r="K417" i="1" s="1"/>
  <c r="Q417" i="1"/>
  <c r="R417" i="1" s="1"/>
  <c r="S417" i="1" s="1"/>
  <c r="Q412" i="1"/>
  <c r="R412" i="1" s="1"/>
  <c r="S412" i="1" s="1"/>
  <c r="L412" i="1"/>
  <c r="K412" i="1" s="1"/>
  <c r="L408" i="1"/>
  <c r="K408" i="1" s="1"/>
  <c r="Q408" i="1"/>
  <c r="R408" i="1" s="1"/>
  <c r="S408" i="1" s="1"/>
  <c r="L404" i="1"/>
  <c r="K404" i="1" s="1"/>
  <c r="Q404" i="1"/>
  <c r="R404" i="1" s="1"/>
  <c r="S404" i="1" s="1"/>
  <c r="L400" i="1"/>
  <c r="K400" i="1" s="1"/>
  <c r="Q400" i="1"/>
  <c r="R400" i="1" s="1"/>
  <c r="S400" i="1" s="1"/>
  <c r="Q395" i="1"/>
  <c r="R395" i="1" s="1"/>
  <c r="S395" i="1" s="1"/>
  <c r="L395" i="1"/>
  <c r="K395" i="1" s="1"/>
  <c r="Q391" i="1"/>
  <c r="R391" i="1" s="1"/>
  <c r="S391" i="1" s="1"/>
  <c r="L391" i="1"/>
  <c r="K391" i="1" s="1"/>
  <c r="Q387" i="1"/>
  <c r="R387" i="1" s="1"/>
  <c r="S387" i="1" s="1"/>
  <c r="L387" i="1"/>
  <c r="K387" i="1" s="1"/>
  <c r="Q383" i="1"/>
  <c r="R383" i="1" s="1"/>
  <c r="S383" i="1" s="1"/>
  <c r="L383" i="1"/>
  <c r="K383" i="1" s="1"/>
  <c r="Q379" i="1"/>
  <c r="R379" i="1" s="1"/>
  <c r="S379" i="1" s="1"/>
  <c r="L379" i="1"/>
  <c r="K379" i="1" s="1"/>
  <c r="Q375" i="1"/>
  <c r="R375" i="1" s="1"/>
  <c r="S375" i="1" s="1"/>
  <c r="L375" i="1"/>
  <c r="K375" i="1" s="1"/>
  <c r="Q371" i="1"/>
  <c r="R371" i="1" s="1"/>
  <c r="S371" i="1" s="1"/>
  <c r="L371" i="1"/>
  <c r="K371" i="1" s="1"/>
  <c r="Q367" i="1"/>
  <c r="R367" i="1" s="1"/>
  <c r="S367" i="1" s="1"/>
  <c r="L367" i="1"/>
  <c r="K367" i="1" s="1"/>
  <c r="Q363" i="1"/>
  <c r="R363" i="1" s="1"/>
  <c r="S363" i="1" s="1"/>
  <c r="L363" i="1"/>
  <c r="K363" i="1" s="1"/>
  <c r="Q359" i="1"/>
  <c r="R359" i="1" s="1"/>
  <c r="S359" i="1" s="1"/>
  <c r="L359" i="1"/>
  <c r="K359" i="1" s="1"/>
  <c r="Q355" i="1"/>
  <c r="R355" i="1" s="1"/>
  <c r="S355" i="1" s="1"/>
  <c r="L355" i="1"/>
  <c r="K355" i="1" s="1"/>
  <c r="Q351" i="1"/>
  <c r="R351" i="1" s="1"/>
  <c r="S351" i="1" s="1"/>
  <c r="L351" i="1"/>
  <c r="K351" i="1" s="1"/>
  <c r="Q347" i="1"/>
  <c r="R347" i="1" s="1"/>
  <c r="S347" i="1" s="1"/>
  <c r="L347" i="1"/>
  <c r="K347" i="1" s="1"/>
  <c r="Q343" i="1"/>
  <c r="R343" i="1" s="1"/>
  <c r="S343" i="1" s="1"/>
  <c r="L343" i="1"/>
  <c r="K343" i="1" s="1"/>
  <c r="Q339" i="1"/>
  <c r="R339" i="1" s="1"/>
  <c r="S339" i="1" s="1"/>
  <c r="L339" i="1"/>
  <c r="K339" i="1" s="1"/>
  <c r="Q335" i="1"/>
  <c r="R335" i="1" s="1"/>
  <c r="S335" i="1" s="1"/>
  <c r="L335" i="1"/>
  <c r="K335" i="1" s="1"/>
  <c r="Q331" i="1"/>
  <c r="R331" i="1" s="1"/>
  <c r="S331" i="1" s="1"/>
  <c r="L331" i="1"/>
  <c r="K331" i="1" s="1"/>
  <c r="Q327" i="1"/>
  <c r="R327" i="1" s="1"/>
  <c r="S327" i="1" s="1"/>
  <c r="L327" i="1"/>
  <c r="K327" i="1" s="1"/>
  <c r="Q323" i="1"/>
  <c r="R323" i="1" s="1"/>
  <c r="S323" i="1" s="1"/>
  <c r="L323" i="1"/>
  <c r="K323" i="1" s="1"/>
  <c r="Q318" i="1"/>
  <c r="R318" i="1" s="1"/>
  <c r="S318" i="1" s="1"/>
  <c r="L318" i="1"/>
  <c r="K318" i="1" s="1"/>
  <c r="Q314" i="1"/>
  <c r="R314" i="1" s="1"/>
  <c r="S314" i="1" s="1"/>
  <c r="L314" i="1"/>
  <c r="K314" i="1" s="1"/>
  <c r="Q310" i="1"/>
  <c r="R310" i="1" s="1"/>
  <c r="S310" i="1" s="1"/>
  <c r="L310" i="1"/>
  <c r="K310" i="1" s="1"/>
  <c r="L306" i="1"/>
  <c r="K306" i="1" s="1"/>
  <c r="Q306" i="1"/>
  <c r="R306" i="1" s="1"/>
  <c r="S306" i="1" s="1"/>
  <c r="Q302" i="1"/>
  <c r="R302" i="1" s="1"/>
  <c r="S302" i="1" s="1"/>
  <c r="L302" i="1"/>
  <c r="K302" i="1" s="1"/>
  <c r="Q298" i="1"/>
  <c r="R298" i="1" s="1"/>
  <c r="S298" i="1" s="1"/>
  <c r="L298" i="1"/>
  <c r="K298" i="1" s="1"/>
  <c r="Q294" i="1"/>
  <c r="R294" i="1" s="1"/>
  <c r="S294" i="1" s="1"/>
  <c r="L294" i="1"/>
  <c r="K294" i="1" s="1"/>
  <c r="Q290" i="1"/>
  <c r="R290" i="1" s="1"/>
  <c r="S290" i="1" s="1"/>
  <c r="L290" i="1"/>
  <c r="K290" i="1" s="1"/>
  <c r="L286" i="1"/>
  <c r="K286" i="1" s="1"/>
  <c r="Q286" i="1"/>
  <c r="R286" i="1" s="1"/>
  <c r="S286" i="1" s="1"/>
  <c r="Q282" i="1"/>
  <c r="R282" i="1" s="1"/>
  <c r="S282" i="1" s="1"/>
  <c r="L282" i="1"/>
  <c r="K282" i="1" s="1"/>
  <c r="Q277" i="1"/>
  <c r="R277" i="1" s="1"/>
  <c r="S277" i="1" s="1"/>
  <c r="L277" i="1"/>
  <c r="K277" i="1" s="1"/>
  <c r="Q273" i="1"/>
  <c r="R273" i="1" s="1"/>
  <c r="S273" i="1" s="1"/>
  <c r="L273" i="1"/>
  <c r="K273" i="1" s="1"/>
  <c r="Q269" i="1"/>
  <c r="R269" i="1" s="1"/>
  <c r="S269" i="1" s="1"/>
  <c r="L269" i="1"/>
  <c r="K269" i="1" s="1"/>
  <c r="Q265" i="1"/>
  <c r="R265" i="1" s="1"/>
  <c r="S265" i="1" s="1"/>
  <c r="L265" i="1"/>
  <c r="K265" i="1" s="1"/>
  <c r="Q261" i="1"/>
  <c r="R261" i="1" s="1"/>
  <c r="S261" i="1" s="1"/>
  <c r="L261" i="1"/>
  <c r="K261" i="1" s="1"/>
  <c r="Q257" i="1"/>
  <c r="R257" i="1" s="1"/>
  <c r="S257" i="1" s="1"/>
  <c r="L257" i="1"/>
  <c r="K257" i="1" s="1"/>
  <c r="Q253" i="1"/>
  <c r="R253" i="1" s="1"/>
  <c r="S253" i="1" s="1"/>
  <c r="L253" i="1"/>
  <c r="K253" i="1" s="1"/>
  <c r="Q249" i="1"/>
  <c r="R249" i="1" s="1"/>
  <c r="S249" i="1" s="1"/>
  <c r="L249" i="1"/>
  <c r="K249" i="1" s="1"/>
  <c r="Q245" i="1"/>
  <c r="R245" i="1" s="1"/>
  <c r="S245" i="1" s="1"/>
  <c r="L245" i="1"/>
  <c r="K245" i="1" s="1"/>
  <c r="Q241" i="1"/>
  <c r="R241" i="1" s="1"/>
  <c r="S241" i="1" s="1"/>
  <c r="L241" i="1"/>
  <c r="K241" i="1" s="1"/>
  <c r="L237" i="1"/>
  <c r="K237" i="1" s="1"/>
  <c r="Q237" i="1"/>
  <c r="R237" i="1" s="1"/>
  <c r="S237" i="1" s="1"/>
  <c r="L233" i="1"/>
  <c r="K233" i="1" s="1"/>
  <c r="Q233" i="1"/>
  <c r="R233" i="1" s="1"/>
  <c r="S233" i="1" s="1"/>
  <c r="L229" i="1"/>
  <c r="K229" i="1" s="1"/>
  <c r="Q229" i="1"/>
  <c r="R229" i="1" s="1"/>
  <c r="S229" i="1" s="1"/>
  <c r="L225" i="1"/>
  <c r="K225" i="1" s="1"/>
  <c r="Q225" i="1"/>
  <c r="R225" i="1" s="1"/>
  <c r="S225" i="1" s="1"/>
  <c r="L221" i="1"/>
  <c r="K221" i="1" s="1"/>
  <c r="Q221" i="1"/>
  <c r="R221" i="1" s="1"/>
  <c r="S221" i="1" s="1"/>
  <c r="L217" i="1"/>
  <c r="K217" i="1" s="1"/>
  <c r="Q217" i="1"/>
  <c r="R217" i="1" s="1"/>
  <c r="S217" i="1" s="1"/>
  <c r="L213" i="1"/>
  <c r="K213" i="1" s="1"/>
  <c r="Q213" i="1"/>
  <c r="R213" i="1" s="1"/>
  <c r="S213" i="1" s="1"/>
  <c r="L209" i="1"/>
  <c r="K209" i="1" s="1"/>
  <c r="Q209" i="1"/>
  <c r="R209" i="1" s="1"/>
  <c r="S209" i="1" s="1"/>
  <c r="L205" i="1"/>
  <c r="K205" i="1" s="1"/>
  <c r="Q205" i="1"/>
  <c r="R205" i="1" s="1"/>
  <c r="S205" i="1" s="1"/>
  <c r="L201" i="1"/>
  <c r="K201" i="1" s="1"/>
  <c r="Q201" i="1"/>
  <c r="R201" i="1" s="1"/>
  <c r="S201" i="1" s="1"/>
  <c r="L197" i="1"/>
  <c r="K197" i="1" s="1"/>
  <c r="Q197" i="1"/>
  <c r="R197" i="1" s="1"/>
  <c r="S197" i="1" s="1"/>
  <c r="L193" i="1"/>
  <c r="K193" i="1" s="1"/>
  <c r="Q193" i="1"/>
  <c r="R193" i="1" s="1"/>
  <c r="S193" i="1" s="1"/>
  <c r="Q188" i="1"/>
  <c r="R188" i="1" s="1"/>
  <c r="S188" i="1" s="1"/>
  <c r="L188" i="1"/>
  <c r="K188" i="1" s="1"/>
  <c r="Q184" i="1"/>
  <c r="R184" i="1" s="1"/>
  <c r="S184" i="1" s="1"/>
  <c r="L184" i="1"/>
  <c r="K184" i="1" s="1"/>
  <c r="Q180" i="1"/>
  <c r="R180" i="1" s="1"/>
  <c r="S180" i="1" s="1"/>
  <c r="L180" i="1"/>
  <c r="K180" i="1" s="1"/>
  <c r="Q176" i="1"/>
  <c r="R176" i="1" s="1"/>
  <c r="S176" i="1" s="1"/>
  <c r="L176" i="1"/>
  <c r="K176" i="1" s="1"/>
  <c r="Q172" i="1"/>
  <c r="R172" i="1" s="1"/>
  <c r="S172" i="1" s="1"/>
  <c r="L172" i="1"/>
  <c r="K172" i="1" s="1"/>
  <c r="Q168" i="1"/>
  <c r="R168" i="1" s="1"/>
  <c r="S168" i="1" s="1"/>
  <c r="L168" i="1"/>
  <c r="K168" i="1" s="1"/>
  <c r="L164" i="1"/>
  <c r="K164" i="1" s="1"/>
  <c r="Q164" i="1"/>
  <c r="R164" i="1" s="1"/>
  <c r="S164" i="1" s="1"/>
  <c r="Q160" i="1"/>
  <c r="R160" i="1" s="1"/>
  <c r="S160" i="1" s="1"/>
  <c r="L160" i="1"/>
  <c r="K160" i="1" s="1"/>
  <c r="Q156" i="1"/>
  <c r="R156" i="1" s="1"/>
  <c r="S156" i="1" s="1"/>
  <c r="L156" i="1"/>
  <c r="K156" i="1" s="1"/>
  <c r="L152" i="1"/>
  <c r="K152" i="1" s="1"/>
  <c r="Q152" i="1"/>
  <c r="R152" i="1" s="1"/>
  <c r="S152" i="1" s="1"/>
  <c r="L148" i="1"/>
  <c r="K148" i="1" s="1"/>
  <c r="Q148" i="1"/>
  <c r="R148" i="1" s="1"/>
  <c r="S148" i="1" s="1"/>
  <c r="Q144" i="1"/>
  <c r="R144" i="1" s="1"/>
  <c r="S144" i="1" s="1"/>
  <c r="L144" i="1"/>
  <c r="K144" i="1" s="1"/>
  <c r="Q140" i="1"/>
  <c r="R140" i="1" s="1"/>
  <c r="S140" i="1" s="1"/>
  <c r="L140" i="1"/>
  <c r="K140" i="1" s="1"/>
  <c r="Q136" i="1"/>
  <c r="R136" i="1" s="1"/>
  <c r="S136" i="1" s="1"/>
  <c r="L136" i="1"/>
  <c r="K136" i="1" s="1"/>
  <c r="Q132" i="1"/>
  <c r="R132" i="1" s="1"/>
  <c r="S132" i="1" s="1"/>
  <c r="L132" i="1"/>
  <c r="K132" i="1" s="1"/>
  <c r="Q128" i="1"/>
  <c r="R128" i="1" s="1"/>
  <c r="S128" i="1" s="1"/>
  <c r="L128" i="1"/>
  <c r="K128" i="1" s="1"/>
  <c r="Q124" i="1"/>
  <c r="R124" i="1" s="1"/>
  <c r="S124" i="1" s="1"/>
  <c r="L124" i="1"/>
  <c r="K124" i="1" s="1"/>
  <c r="Q120" i="1"/>
  <c r="R120" i="1" s="1"/>
  <c r="S120" i="1" s="1"/>
  <c r="L120" i="1"/>
  <c r="K120" i="1" s="1"/>
  <c r="Q116" i="1"/>
  <c r="R116" i="1" s="1"/>
  <c r="S116" i="1" s="1"/>
  <c r="L116" i="1"/>
  <c r="K116" i="1" s="1"/>
  <c r="L112" i="1"/>
  <c r="K112" i="1" s="1"/>
  <c r="Q112" i="1"/>
  <c r="R112" i="1" s="1"/>
  <c r="S112" i="1" s="1"/>
  <c r="L107" i="1"/>
  <c r="K107" i="1" s="1"/>
  <c r="Q107" i="1"/>
  <c r="R107" i="1" s="1"/>
  <c r="S107" i="1" s="1"/>
  <c r="L103" i="1"/>
  <c r="K103" i="1" s="1"/>
  <c r="Q103" i="1"/>
  <c r="R103" i="1" s="1"/>
  <c r="S103" i="1" s="1"/>
  <c r="L99" i="1"/>
  <c r="K99" i="1" s="1"/>
  <c r="Q99" i="1"/>
  <c r="R99" i="1" s="1"/>
  <c r="S99" i="1" s="1"/>
  <c r="L95" i="1"/>
  <c r="K95" i="1" s="1"/>
  <c r="Q95" i="1"/>
  <c r="R95" i="1" s="1"/>
  <c r="S95" i="1" s="1"/>
  <c r="L91" i="1"/>
  <c r="K91" i="1" s="1"/>
  <c r="Q91" i="1"/>
  <c r="R91" i="1" s="1"/>
  <c r="S91" i="1" s="1"/>
  <c r="L87" i="1"/>
  <c r="K87" i="1" s="1"/>
  <c r="Q87" i="1"/>
  <c r="R87" i="1" s="1"/>
  <c r="S87" i="1" s="1"/>
  <c r="Q83" i="1"/>
  <c r="R83" i="1" s="1"/>
  <c r="S83" i="1" s="1"/>
  <c r="L83" i="1"/>
  <c r="K83" i="1" s="1"/>
  <c r="Q79" i="1"/>
  <c r="R79" i="1" s="1"/>
  <c r="S79" i="1" s="1"/>
  <c r="L79" i="1"/>
  <c r="K79" i="1" s="1"/>
  <c r="Q75" i="1"/>
  <c r="R75" i="1" s="1"/>
  <c r="S75" i="1" s="1"/>
  <c r="L75" i="1"/>
  <c r="K75" i="1" s="1"/>
  <c r="Q71" i="1"/>
  <c r="R71" i="1" s="1"/>
  <c r="S71" i="1" s="1"/>
  <c r="L71" i="1"/>
  <c r="K71" i="1" s="1"/>
  <c r="Q67" i="1"/>
  <c r="R67" i="1" s="1"/>
  <c r="S67" i="1" s="1"/>
  <c r="L67" i="1"/>
  <c r="K67" i="1" s="1"/>
  <c r="Q63" i="1"/>
  <c r="R63" i="1" s="1"/>
  <c r="S63" i="1" s="1"/>
  <c r="L63" i="1"/>
  <c r="K63" i="1" s="1"/>
  <c r="Q59" i="1"/>
  <c r="R59" i="1" s="1"/>
  <c r="S59" i="1" s="1"/>
  <c r="L59" i="1"/>
  <c r="K59" i="1" s="1"/>
  <c r="Q55" i="1"/>
  <c r="R55" i="1" s="1"/>
  <c r="S55" i="1" s="1"/>
  <c r="L55" i="1"/>
  <c r="K55" i="1" s="1"/>
  <c r="Q51" i="1"/>
  <c r="R51" i="1" s="1"/>
  <c r="S51" i="1" s="1"/>
  <c r="L51" i="1"/>
  <c r="K51" i="1" s="1"/>
  <c r="Q47" i="1"/>
  <c r="R47" i="1" s="1"/>
  <c r="S47" i="1" s="1"/>
  <c r="L47" i="1"/>
  <c r="K47" i="1" s="1"/>
  <c r="Q43" i="1"/>
  <c r="R43" i="1" s="1"/>
  <c r="S43" i="1" s="1"/>
  <c r="L43" i="1"/>
  <c r="K43" i="1" s="1"/>
  <c r="Q39" i="1"/>
  <c r="R39" i="1" s="1"/>
  <c r="S39" i="1" s="1"/>
  <c r="L39" i="1"/>
  <c r="K39" i="1" s="1"/>
  <c r="Q35" i="1"/>
  <c r="R35" i="1" s="1"/>
  <c r="S35" i="1" s="1"/>
  <c r="L35" i="1"/>
  <c r="K35" i="1" s="1"/>
  <c r="Q31" i="1"/>
  <c r="R31" i="1" s="1"/>
  <c r="S31" i="1" s="1"/>
  <c r="L31" i="1"/>
  <c r="K31" i="1" s="1"/>
  <c r="Q27" i="1"/>
  <c r="R27" i="1" s="1"/>
  <c r="S27" i="1" s="1"/>
  <c r="L27" i="1"/>
  <c r="K27" i="1" s="1"/>
  <c r="Q23" i="1"/>
  <c r="R23" i="1" s="1"/>
  <c r="S23" i="1" s="1"/>
  <c r="L23" i="1"/>
  <c r="K23" i="1" s="1"/>
  <c r="Q19" i="1"/>
  <c r="R19" i="1" s="1"/>
  <c r="S19" i="1" s="1"/>
  <c r="L19" i="1"/>
  <c r="K19" i="1" s="1"/>
  <c r="Q15" i="1"/>
  <c r="R15" i="1" s="1"/>
  <c r="S15" i="1" s="1"/>
  <c r="L15" i="1"/>
  <c r="K15" i="1" s="1"/>
  <c r="Q11" i="1"/>
  <c r="R11" i="1" s="1"/>
  <c r="S11" i="1" s="1"/>
  <c r="L11" i="1"/>
  <c r="K11" i="1" s="1"/>
  <c r="Q7" i="1"/>
  <c r="R7" i="1" s="1"/>
  <c r="S7" i="1" s="1"/>
  <c r="L7" i="1"/>
  <c r="K7" i="1" s="1"/>
  <c r="L447" i="1"/>
  <c r="K447" i="1" s="1"/>
  <c r="Q447" i="1"/>
  <c r="R447" i="1" s="1"/>
  <c r="S447" i="1" s="1"/>
  <c r="Q457" i="1"/>
  <c r="R457" i="1" s="1"/>
  <c r="S457" i="1" s="1"/>
  <c r="L457" i="1"/>
  <c r="K457" i="1" s="1"/>
  <c r="L453" i="1"/>
  <c r="K453" i="1" s="1"/>
  <c r="Q453" i="1"/>
  <c r="R453" i="1" s="1"/>
  <c r="S453" i="1" s="1"/>
  <c r="L449" i="1"/>
  <c r="K449" i="1" s="1"/>
  <c r="Q449" i="1"/>
  <c r="R449" i="1" s="1"/>
  <c r="S449" i="1" s="1"/>
  <c r="Q444" i="1"/>
  <c r="R444" i="1" s="1"/>
  <c r="S444" i="1" s="1"/>
  <c r="L444" i="1"/>
  <c r="K444" i="1" s="1"/>
  <c r="Q440" i="1"/>
  <c r="R440" i="1" s="1"/>
  <c r="S440" i="1" s="1"/>
  <c r="L440" i="1"/>
  <c r="K440" i="1" s="1"/>
  <c r="Q436" i="1"/>
  <c r="R436" i="1" s="1"/>
  <c r="S436" i="1" s="1"/>
  <c r="L436" i="1"/>
  <c r="K436" i="1" s="1"/>
  <c r="L432" i="1"/>
  <c r="K432" i="1" s="1"/>
  <c r="Q432" i="1"/>
  <c r="R432" i="1" s="1"/>
  <c r="S432" i="1" s="1"/>
  <c r="L428" i="1"/>
  <c r="K428" i="1" s="1"/>
  <c r="Q428" i="1"/>
  <c r="R428" i="1" s="1"/>
  <c r="S428" i="1" s="1"/>
  <c r="L424" i="1"/>
  <c r="K424" i="1" s="1"/>
  <c r="Q424" i="1"/>
  <c r="R424" i="1" s="1"/>
  <c r="S424" i="1" s="1"/>
  <c r="L420" i="1"/>
  <c r="K420" i="1" s="1"/>
  <c r="Q420" i="1"/>
  <c r="R420" i="1" s="1"/>
  <c r="S420" i="1" s="1"/>
  <c r="L415" i="1"/>
  <c r="K415" i="1" s="1"/>
  <c r="Q415" i="1"/>
  <c r="R415" i="1" s="1"/>
  <c r="S415" i="1" s="1"/>
  <c r="L411" i="1"/>
  <c r="K411" i="1" s="1"/>
  <c r="Q411" i="1"/>
  <c r="R411" i="1" s="1"/>
  <c r="S411" i="1" s="1"/>
  <c r="L407" i="1"/>
  <c r="K407" i="1" s="1"/>
  <c r="Q407" i="1"/>
  <c r="R407" i="1" s="1"/>
  <c r="S407" i="1" s="1"/>
  <c r="L403" i="1"/>
  <c r="K403" i="1" s="1"/>
  <c r="Q403" i="1"/>
  <c r="R403" i="1" s="1"/>
  <c r="S403" i="1" s="1"/>
  <c r="Q399" i="1"/>
  <c r="R399" i="1" s="1"/>
  <c r="S399" i="1" s="1"/>
  <c r="L399" i="1"/>
  <c r="K399" i="1" s="1"/>
  <c r="L394" i="1"/>
  <c r="K394" i="1" s="1"/>
  <c r="Q394" i="1"/>
  <c r="R394" i="1" s="1"/>
  <c r="S394" i="1" s="1"/>
  <c r="L390" i="1"/>
  <c r="K390" i="1" s="1"/>
  <c r="Q390" i="1"/>
  <c r="R390" i="1" s="1"/>
  <c r="S390" i="1" s="1"/>
  <c r="L386" i="1"/>
  <c r="K386" i="1" s="1"/>
  <c r="Q386" i="1"/>
  <c r="R386" i="1" s="1"/>
  <c r="S386" i="1" s="1"/>
  <c r="L382" i="1"/>
  <c r="K382" i="1" s="1"/>
  <c r="Q382" i="1"/>
  <c r="R382" i="1" s="1"/>
  <c r="S382" i="1" s="1"/>
  <c r="L378" i="1"/>
  <c r="K378" i="1" s="1"/>
  <c r="Q378" i="1"/>
  <c r="R378" i="1" s="1"/>
  <c r="S378" i="1" s="1"/>
  <c r="L374" i="1"/>
  <c r="K374" i="1" s="1"/>
  <c r="Q374" i="1"/>
  <c r="R374" i="1" s="1"/>
  <c r="S374" i="1" s="1"/>
  <c r="L370" i="1"/>
  <c r="K370" i="1" s="1"/>
  <c r="Q370" i="1"/>
  <c r="R370" i="1" s="1"/>
  <c r="S370" i="1" s="1"/>
  <c r="L366" i="1"/>
  <c r="K366" i="1" s="1"/>
  <c r="Q366" i="1"/>
  <c r="R366" i="1" s="1"/>
  <c r="S366" i="1" s="1"/>
  <c r="L362" i="1"/>
  <c r="K362" i="1" s="1"/>
  <c r="Q362" i="1"/>
  <c r="R362" i="1" s="1"/>
  <c r="S362" i="1" s="1"/>
  <c r="Q358" i="1"/>
  <c r="R358" i="1" s="1"/>
  <c r="S358" i="1" s="1"/>
  <c r="L358" i="1"/>
  <c r="K358" i="1" s="1"/>
  <c r="Q354" i="1"/>
  <c r="R354" i="1" s="1"/>
  <c r="S354" i="1" s="1"/>
  <c r="L354" i="1"/>
  <c r="K354" i="1" s="1"/>
  <c r="Q350" i="1"/>
  <c r="R350" i="1" s="1"/>
  <c r="S350" i="1" s="1"/>
  <c r="L350" i="1"/>
  <c r="K350" i="1" s="1"/>
  <c r="Q346" i="1"/>
  <c r="R346" i="1" s="1"/>
  <c r="S346" i="1" s="1"/>
  <c r="L346" i="1"/>
  <c r="K346" i="1" s="1"/>
  <c r="Q342" i="1"/>
  <c r="R342" i="1" s="1"/>
  <c r="S342" i="1" s="1"/>
  <c r="L342" i="1"/>
  <c r="K342" i="1" s="1"/>
  <c r="Q338" i="1"/>
  <c r="R338" i="1" s="1"/>
  <c r="S338" i="1" s="1"/>
  <c r="L338" i="1"/>
  <c r="K338" i="1" s="1"/>
  <c r="Q334" i="1"/>
  <c r="R334" i="1" s="1"/>
  <c r="S334" i="1" s="1"/>
  <c r="L334" i="1"/>
  <c r="K334" i="1" s="1"/>
  <c r="Q330" i="1"/>
  <c r="R330" i="1" s="1"/>
  <c r="S330" i="1" s="1"/>
  <c r="L330" i="1"/>
  <c r="K330" i="1" s="1"/>
  <c r="Q326" i="1"/>
  <c r="R326" i="1" s="1"/>
  <c r="S326" i="1" s="1"/>
  <c r="L326" i="1"/>
  <c r="K326" i="1" s="1"/>
  <c r="Q322" i="1"/>
  <c r="R322" i="1" s="1"/>
  <c r="S322" i="1" s="1"/>
  <c r="L322" i="1"/>
  <c r="K322" i="1" s="1"/>
  <c r="Q317" i="1"/>
  <c r="R317" i="1" s="1"/>
  <c r="S317" i="1" s="1"/>
  <c r="L317" i="1"/>
  <c r="K317" i="1" s="1"/>
  <c r="Q313" i="1"/>
  <c r="R313" i="1" s="1"/>
  <c r="S313" i="1" s="1"/>
  <c r="L313" i="1"/>
  <c r="K313" i="1" s="1"/>
  <c r="Q309" i="1"/>
  <c r="R309" i="1" s="1"/>
  <c r="S309" i="1" s="1"/>
  <c r="L309" i="1"/>
  <c r="K309" i="1" s="1"/>
  <c r="Q305" i="1"/>
  <c r="R305" i="1" s="1"/>
  <c r="S305" i="1" s="1"/>
  <c r="L305" i="1"/>
  <c r="K305" i="1" s="1"/>
  <c r="L301" i="1"/>
  <c r="K301" i="1" s="1"/>
  <c r="Q301" i="1"/>
  <c r="R301" i="1" s="1"/>
  <c r="S301" i="1" s="1"/>
  <c r="Q297" i="1"/>
  <c r="R297" i="1" s="1"/>
  <c r="S297" i="1" s="1"/>
  <c r="L297" i="1"/>
  <c r="K297" i="1" s="1"/>
  <c r="Q293" i="1"/>
  <c r="R293" i="1" s="1"/>
  <c r="S293" i="1" s="1"/>
  <c r="L293" i="1"/>
  <c r="K293" i="1" s="1"/>
  <c r="Q289" i="1"/>
  <c r="R289" i="1" s="1"/>
  <c r="S289" i="1" s="1"/>
  <c r="L289" i="1"/>
  <c r="K289" i="1" s="1"/>
  <c r="Q285" i="1"/>
  <c r="R285" i="1" s="1"/>
  <c r="S285" i="1" s="1"/>
  <c r="L285" i="1"/>
  <c r="K285" i="1" s="1"/>
  <c r="Q281" i="1"/>
  <c r="R281" i="1" s="1"/>
  <c r="S281" i="1" s="1"/>
  <c r="L281" i="1"/>
  <c r="K281" i="1" s="1"/>
  <c r="L276" i="1"/>
  <c r="K276" i="1" s="1"/>
  <c r="Q276" i="1"/>
  <c r="R276" i="1" s="1"/>
  <c r="S276" i="1" s="1"/>
  <c r="L272" i="1"/>
  <c r="K272" i="1" s="1"/>
  <c r="Q272" i="1"/>
  <c r="R272" i="1" s="1"/>
  <c r="S272" i="1" s="1"/>
  <c r="L268" i="1"/>
  <c r="K268" i="1" s="1"/>
  <c r="Q268" i="1"/>
  <c r="R268" i="1" s="1"/>
  <c r="S268" i="1" s="1"/>
  <c r="L264" i="1"/>
  <c r="K264" i="1" s="1"/>
  <c r="Q264" i="1"/>
  <c r="R264" i="1" s="1"/>
  <c r="S264" i="1" s="1"/>
  <c r="L260" i="1"/>
  <c r="K260" i="1" s="1"/>
  <c r="Q260" i="1"/>
  <c r="R260" i="1" s="1"/>
  <c r="S260" i="1" s="1"/>
  <c r="Q256" i="1"/>
  <c r="R256" i="1" s="1"/>
  <c r="S256" i="1" s="1"/>
  <c r="L256" i="1"/>
  <c r="K256" i="1" s="1"/>
  <c r="L252" i="1"/>
  <c r="K252" i="1" s="1"/>
  <c r="Q252" i="1"/>
  <c r="R252" i="1" s="1"/>
  <c r="S252" i="1" s="1"/>
  <c r="L248" i="1"/>
  <c r="K248" i="1" s="1"/>
  <c r="Q248" i="1"/>
  <c r="R248" i="1" s="1"/>
  <c r="S248" i="1" s="1"/>
  <c r="L244" i="1"/>
  <c r="K244" i="1" s="1"/>
  <c r="Q244" i="1"/>
  <c r="R244" i="1" s="1"/>
  <c r="S244" i="1" s="1"/>
  <c r="Q240" i="1"/>
  <c r="R240" i="1" s="1"/>
  <c r="S240" i="1" s="1"/>
  <c r="L240" i="1"/>
  <c r="K240" i="1" s="1"/>
  <c r="Q236" i="1"/>
  <c r="R236" i="1" s="1"/>
  <c r="S236" i="1" s="1"/>
  <c r="L236" i="1"/>
  <c r="K236" i="1" s="1"/>
  <c r="Q232" i="1"/>
  <c r="R232" i="1" s="1"/>
  <c r="S232" i="1" s="1"/>
  <c r="L232" i="1"/>
  <c r="K232" i="1" s="1"/>
  <c r="Q228" i="1"/>
  <c r="R228" i="1" s="1"/>
  <c r="S228" i="1" s="1"/>
  <c r="L228" i="1"/>
  <c r="K228" i="1" s="1"/>
  <c r="Q224" i="1"/>
  <c r="R224" i="1" s="1"/>
  <c r="S224" i="1" s="1"/>
  <c r="L224" i="1"/>
  <c r="K224" i="1" s="1"/>
  <c r="Q220" i="1"/>
  <c r="R220" i="1" s="1"/>
  <c r="S220" i="1" s="1"/>
  <c r="L220" i="1"/>
  <c r="K220" i="1" s="1"/>
  <c r="L216" i="1"/>
  <c r="K216" i="1" s="1"/>
  <c r="Q216" i="1"/>
  <c r="R216" i="1" s="1"/>
  <c r="S216" i="1" s="1"/>
  <c r="Q212" i="1"/>
  <c r="R212" i="1" s="1"/>
  <c r="S212" i="1" s="1"/>
  <c r="L212" i="1"/>
  <c r="K212" i="1" s="1"/>
  <c r="Q208" i="1"/>
  <c r="R208" i="1" s="1"/>
  <c r="S208" i="1" s="1"/>
  <c r="L208" i="1"/>
  <c r="K208" i="1" s="1"/>
  <c r="Q204" i="1"/>
  <c r="R204" i="1" s="1"/>
  <c r="S204" i="1" s="1"/>
  <c r="L204" i="1"/>
  <c r="K204" i="1" s="1"/>
  <c r="Q200" i="1"/>
  <c r="R200" i="1" s="1"/>
  <c r="S200" i="1" s="1"/>
  <c r="L200" i="1"/>
  <c r="Q196" i="1"/>
  <c r="R196" i="1" s="1"/>
  <c r="S196" i="1" s="1"/>
  <c r="L196" i="1"/>
  <c r="K196" i="1" s="1"/>
  <c r="Q191" i="1"/>
  <c r="R191" i="1" s="1"/>
  <c r="S191" i="1" s="1"/>
  <c r="L191" i="1"/>
  <c r="K191" i="1" s="1"/>
  <c r="Q187" i="1"/>
  <c r="R187" i="1" s="1"/>
  <c r="S187" i="1" s="1"/>
  <c r="L187" i="1"/>
  <c r="K187" i="1" s="1"/>
  <c r="Q183" i="1"/>
  <c r="R183" i="1" s="1"/>
  <c r="S183" i="1" s="1"/>
  <c r="L183" i="1"/>
  <c r="K183" i="1" s="1"/>
  <c r="L179" i="1"/>
  <c r="K179" i="1" s="1"/>
  <c r="Q179" i="1"/>
  <c r="R179" i="1" s="1"/>
  <c r="S179" i="1" s="1"/>
  <c r="L175" i="1"/>
  <c r="K175" i="1" s="1"/>
  <c r="Q175" i="1"/>
  <c r="R175" i="1" s="1"/>
  <c r="S175" i="1" s="1"/>
  <c r="Q171" i="1"/>
  <c r="R171" i="1" s="1"/>
  <c r="S171" i="1" s="1"/>
  <c r="L171" i="1"/>
  <c r="K171" i="1" s="1"/>
  <c r="L167" i="1"/>
  <c r="K167" i="1" s="1"/>
  <c r="Q167" i="1"/>
  <c r="R167" i="1" s="1"/>
  <c r="S167" i="1" s="1"/>
  <c r="Q163" i="1"/>
  <c r="R163" i="1" s="1"/>
  <c r="S163" i="1" s="1"/>
  <c r="L163" i="1"/>
  <c r="K163" i="1" s="1"/>
  <c r="Q159" i="1"/>
  <c r="R159" i="1" s="1"/>
  <c r="S159" i="1" s="1"/>
  <c r="L159" i="1"/>
  <c r="K159" i="1" s="1"/>
  <c r="Q155" i="1"/>
  <c r="R155" i="1" s="1"/>
  <c r="S155" i="1" s="1"/>
  <c r="L155" i="1"/>
  <c r="K155" i="1" s="1"/>
  <c r="Q151" i="1"/>
  <c r="R151" i="1" s="1"/>
  <c r="S151" i="1" s="1"/>
  <c r="L151" i="1"/>
  <c r="K151" i="1" s="1"/>
  <c r="Q147" i="1"/>
  <c r="R147" i="1" s="1"/>
  <c r="S147" i="1" s="1"/>
  <c r="L147" i="1"/>
  <c r="K147" i="1" s="1"/>
  <c r="Q143" i="1"/>
  <c r="R143" i="1" s="1"/>
  <c r="S143" i="1" s="1"/>
  <c r="L143" i="1"/>
  <c r="K143" i="1" s="1"/>
  <c r="Q139" i="1"/>
  <c r="R139" i="1" s="1"/>
  <c r="S139" i="1" s="1"/>
  <c r="L139" i="1"/>
  <c r="L135" i="1"/>
  <c r="K135" i="1" s="1"/>
  <c r="Q135" i="1"/>
  <c r="R135" i="1" s="1"/>
  <c r="S135" i="1" s="1"/>
  <c r="L131" i="1"/>
  <c r="K131" i="1" s="1"/>
  <c r="Q131" i="1"/>
  <c r="R131" i="1" s="1"/>
  <c r="S131" i="1" s="1"/>
  <c r="L127" i="1"/>
  <c r="K127" i="1" s="1"/>
  <c r="Q127" i="1"/>
  <c r="R127" i="1" s="1"/>
  <c r="S127" i="1" s="1"/>
  <c r="L123" i="1"/>
  <c r="K123" i="1" s="1"/>
  <c r="Q123" i="1"/>
  <c r="R123" i="1" s="1"/>
  <c r="S123" i="1" s="1"/>
  <c r="L119" i="1"/>
  <c r="K119" i="1" s="1"/>
  <c r="Q119" i="1"/>
  <c r="R119" i="1" s="1"/>
  <c r="S119" i="1" s="1"/>
  <c r="L115" i="1"/>
  <c r="K115" i="1" s="1"/>
  <c r="Q115" i="1"/>
  <c r="R115" i="1" s="1"/>
  <c r="S115" i="1" s="1"/>
  <c r="L111" i="1"/>
  <c r="K111" i="1" s="1"/>
  <c r="Q111" i="1"/>
  <c r="R111" i="1" s="1"/>
  <c r="S111" i="1" s="1"/>
  <c r="L106" i="1"/>
  <c r="K106" i="1" s="1"/>
  <c r="Q106" i="1"/>
  <c r="R106" i="1" s="1"/>
  <c r="S106" i="1" s="1"/>
  <c r="Q102" i="1"/>
  <c r="R102" i="1" s="1"/>
  <c r="S102" i="1" s="1"/>
  <c r="L102" i="1"/>
  <c r="K102" i="1" s="1"/>
  <c r="L98" i="1"/>
  <c r="K98" i="1" s="1"/>
  <c r="Q98" i="1"/>
  <c r="R98" i="1" s="1"/>
  <c r="S98" i="1" s="1"/>
  <c r="L94" i="1"/>
  <c r="K94" i="1" s="1"/>
  <c r="Q94" i="1"/>
  <c r="R94" i="1" s="1"/>
  <c r="S94" i="1" s="1"/>
  <c r="Q90" i="1"/>
  <c r="R90" i="1" s="1"/>
  <c r="S90" i="1" s="1"/>
  <c r="L90" i="1"/>
  <c r="K90" i="1" s="1"/>
  <c r="Q86" i="1"/>
  <c r="R86" i="1" s="1"/>
  <c r="S86" i="1" s="1"/>
  <c r="L86" i="1"/>
  <c r="K86" i="1" s="1"/>
  <c r="L82" i="1"/>
  <c r="K82" i="1" s="1"/>
  <c r="Q82" i="1"/>
  <c r="R82" i="1" s="1"/>
  <c r="S82" i="1" s="1"/>
  <c r="L78" i="1"/>
  <c r="K78" i="1" s="1"/>
  <c r="Q78" i="1"/>
  <c r="R78" i="1" s="1"/>
  <c r="S78" i="1" s="1"/>
  <c r="L74" i="1"/>
  <c r="K74" i="1" s="1"/>
  <c r="Q74" i="1"/>
  <c r="R74" i="1" s="1"/>
  <c r="S74" i="1" s="1"/>
  <c r="Q70" i="1"/>
  <c r="R70" i="1" s="1"/>
  <c r="S70" i="1" s="1"/>
  <c r="L70" i="1"/>
  <c r="K70" i="1" s="1"/>
  <c r="Q66" i="1"/>
  <c r="R66" i="1" s="1"/>
  <c r="S66" i="1" s="1"/>
  <c r="L66" i="1"/>
  <c r="K66" i="1" s="1"/>
  <c r="L62" i="1"/>
  <c r="K62" i="1" s="1"/>
  <c r="Q62" i="1"/>
  <c r="R62" i="1" s="1"/>
  <c r="S62" i="1" s="1"/>
  <c r="L58" i="1"/>
  <c r="K58" i="1" s="1"/>
  <c r="Q58" i="1"/>
  <c r="R58" i="1" s="1"/>
  <c r="S58" i="1" s="1"/>
  <c r="Q54" i="1"/>
  <c r="R54" i="1" s="1"/>
  <c r="S54" i="1" s="1"/>
  <c r="L54" i="1"/>
  <c r="K54" i="1" s="1"/>
  <c r="Q50" i="1"/>
  <c r="R50" i="1" s="1"/>
  <c r="S50" i="1" s="1"/>
  <c r="L50" i="1"/>
  <c r="K50" i="1" s="1"/>
  <c r="L46" i="1"/>
  <c r="K46" i="1" s="1"/>
  <c r="Q46" i="1"/>
  <c r="R46" i="1" s="1"/>
  <c r="S46" i="1" s="1"/>
  <c r="L42" i="1"/>
  <c r="K42" i="1" s="1"/>
  <c r="Q42" i="1"/>
  <c r="R42" i="1" s="1"/>
  <c r="S42" i="1" s="1"/>
  <c r="L38" i="1"/>
  <c r="K38" i="1" s="1"/>
  <c r="Q38" i="1"/>
  <c r="R38" i="1" s="1"/>
  <c r="S38" i="1" s="1"/>
  <c r="L34" i="1"/>
  <c r="K34" i="1" s="1"/>
  <c r="Q34" i="1"/>
  <c r="R34" i="1" s="1"/>
  <c r="S34" i="1" s="1"/>
  <c r="Q30" i="1"/>
  <c r="R30" i="1" s="1"/>
  <c r="S30" i="1" s="1"/>
  <c r="L30" i="1"/>
  <c r="K30" i="1" s="1"/>
  <c r="L26" i="1"/>
  <c r="K26" i="1" s="1"/>
  <c r="Q26" i="1"/>
  <c r="R26" i="1" s="1"/>
  <c r="S26" i="1" s="1"/>
  <c r="Q22" i="1"/>
  <c r="R22" i="1" s="1"/>
  <c r="S22" i="1" s="1"/>
  <c r="L22" i="1"/>
  <c r="K22" i="1" s="1"/>
  <c r="L18" i="1"/>
  <c r="K18" i="1" s="1"/>
  <c r="Q18" i="1"/>
  <c r="R18" i="1" s="1"/>
  <c r="S18" i="1" s="1"/>
  <c r="L14" i="1"/>
  <c r="K14" i="1" s="1"/>
  <c r="Q14" i="1"/>
  <c r="R14" i="1" s="1"/>
  <c r="S14" i="1" s="1"/>
  <c r="L10" i="1"/>
  <c r="K10" i="1" s="1"/>
  <c r="Q10" i="1"/>
  <c r="R10" i="1" s="1"/>
  <c r="S10" i="1" s="1"/>
  <c r="Q452" i="1"/>
  <c r="R452" i="1" s="1"/>
  <c r="S452" i="1" s="1"/>
  <c r="L452" i="1"/>
  <c r="K452" i="1" s="1"/>
  <c r="Q448" i="1"/>
  <c r="R448" i="1" s="1"/>
  <c r="S448" i="1" s="1"/>
  <c r="L448" i="1"/>
  <c r="K448" i="1" s="1"/>
  <c r="L443" i="1"/>
  <c r="K443" i="1" s="1"/>
  <c r="Q443" i="1"/>
  <c r="R443" i="1" s="1"/>
  <c r="S443" i="1" s="1"/>
  <c r="L439" i="1"/>
  <c r="K439" i="1" s="1"/>
  <c r="Q439" i="1"/>
  <c r="R439" i="1" s="1"/>
  <c r="S439" i="1" s="1"/>
  <c r="L435" i="1"/>
  <c r="K435" i="1" s="1"/>
  <c r="Q435" i="1"/>
  <c r="R435" i="1" s="1"/>
  <c r="S435" i="1" s="1"/>
  <c r="L431" i="1"/>
  <c r="K431" i="1" s="1"/>
  <c r="Q431" i="1"/>
  <c r="R431" i="1" s="1"/>
  <c r="S431" i="1" s="1"/>
  <c r="L427" i="1"/>
  <c r="K427" i="1" s="1"/>
  <c r="Q427" i="1"/>
  <c r="R427" i="1" s="1"/>
  <c r="S427" i="1" s="1"/>
  <c r="L423" i="1"/>
  <c r="K423" i="1" s="1"/>
  <c r="Q423" i="1"/>
  <c r="R423" i="1" s="1"/>
  <c r="S423" i="1" s="1"/>
  <c r="L419" i="1"/>
  <c r="K419" i="1" s="1"/>
  <c r="Q419" i="1"/>
  <c r="R419" i="1" s="1"/>
  <c r="S419" i="1" s="1"/>
  <c r="Q414" i="1"/>
  <c r="R414" i="1" s="1"/>
  <c r="S414" i="1" s="1"/>
  <c r="L414" i="1"/>
  <c r="K414" i="1" s="1"/>
  <c r="Q410" i="1"/>
  <c r="R410" i="1" s="1"/>
  <c r="S410" i="1" s="1"/>
  <c r="L410" i="1"/>
  <c r="K410" i="1" s="1"/>
  <c r="Q406" i="1"/>
  <c r="R406" i="1" s="1"/>
  <c r="S406" i="1" s="1"/>
  <c r="L406" i="1"/>
  <c r="K406" i="1" s="1"/>
  <c r="Q402" i="1"/>
  <c r="R402" i="1" s="1"/>
  <c r="S402" i="1" s="1"/>
  <c r="L402" i="1"/>
  <c r="K402" i="1" s="1"/>
  <c r="L398" i="1"/>
  <c r="K398" i="1" s="1"/>
  <c r="Q398" i="1"/>
  <c r="R398" i="1" s="1"/>
  <c r="S398" i="1" s="1"/>
  <c r="Q393" i="1"/>
  <c r="R393" i="1" s="1"/>
  <c r="S393" i="1" s="1"/>
  <c r="L393" i="1"/>
  <c r="K393" i="1" s="1"/>
  <c r="L389" i="1"/>
  <c r="K389" i="1" s="1"/>
  <c r="Q389" i="1"/>
  <c r="R389" i="1" s="1"/>
  <c r="S389" i="1" s="1"/>
  <c r="L385" i="1"/>
  <c r="K385" i="1" s="1"/>
  <c r="Q385" i="1"/>
  <c r="R385" i="1" s="1"/>
  <c r="S385" i="1" s="1"/>
  <c r="L381" i="1"/>
  <c r="K381" i="1" s="1"/>
  <c r="Q381" i="1"/>
  <c r="R381" i="1" s="1"/>
  <c r="S381" i="1" s="1"/>
  <c r="L377" i="1"/>
  <c r="K377" i="1" s="1"/>
  <c r="Q377" i="1"/>
  <c r="R377" i="1" s="1"/>
  <c r="S377" i="1" s="1"/>
  <c r="L373" i="1"/>
  <c r="K373" i="1" s="1"/>
  <c r="Q373" i="1"/>
  <c r="R373" i="1" s="1"/>
  <c r="S373" i="1" s="1"/>
  <c r="L369" i="1"/>
  <c r="K369" i="1" s="1"/>
  <c r="Q369" i="1"/>
  <c r="R369" i="1" s="1"/>
  <c r="S369" i="1" s="1"/>
  <c r="L365" i="1"/>
  <c r="K365" i="1" s="1"/>
  <c r="Q365" i="1"/>
  <c r="R365" i="1" s="1"/>
  <c r="S365" i="1" s="1"/>
  <c r="Q361" i="1"/>
  <c r="R361" i="1" s="1"/>
  <c r="S361" i="1" s="1"/>
  <c r="L361" i="1"/>
  <c r="K361" i="1" s="1"/>
  <c r="Q357" i="1"/>
  <c r="R357" i="1" s="1"/>
  <c r="S357" i="1" s="1"/>
  <c r="L357" i="1"/>
  <c r="K357" i="1" s="1"/>
  <c r="Q353" i="1"/>
  <c r="R353" i="1" s="1"/>
  <c r="S353" i="1" s="1"/>
  <c r="L353" i="1"/>
  <c r="K353" i="1" s="1"/>
  <c r="Q349" i="1"/>
  <c r="R349" i="1" s="1"/>
  <c r="S349" i="1" s="1"/>
  <c r="L349" i="1"/>
  <c r="K349" i="1" s="1"/>
  <c r="Q345" i="1"/>
  <c r="R345" i="1" s="1"/>
  <c r="S345" i="1" s="1"/>
  <c r="L345" i="1"/>
  <c r="K345" i="1" s="1"/>
  <c r="Q341" i="1"/>
  <c r="R341" i="1" s="1"/>
  <c r="S341" i="1" s="1"/>
  <c r="L341" i="1"/>
  <c r="K341" i="1" s="1"/>
  <c r="Q337" i="1"/>
  <c r="R337" i="1" s="1"/>
  <c r="S337" i="1" s="1"/>
  <c r="L337" i="1"/>
  <c r="K337" i="1" s="1"/>
  <c r="Q333" i="1"/>
  <c r="R333" i="1" s="1"/>
  <c r="S333" i="1" s="1"/>
  <c r="L333" i="1"/>
  <c r="K333" i="1" s="1"/>
  <c r="Q329" i="1"/>
  <c r="R329" i="1" s="1"/>
  <c r="S329" i="1" s="1"/>
  <c r="L329" i="1"/>
  <c r="K329" i="1" s="1"/>
  <c r="Q325" i="1"/>
  <c r="R325" i="1" s="1"/>
  <c r="S325" i="1" s="1"/>
  <c r="L325" i="1"/>
  <c r="K325" i="1" s="1"/>
  <c r="Q321" i="1"/>
  <c r="R321" i="1" s="1"/>
  <c r="S321" i="1" s="1"/>
  <c r="L321" i="1"/>
  <c r="K321" i="1" s="1"/>
  <c r="L316" i="1"/>
  <c r="K316" i="1" s="1"/>
  <c r="Q316" i="1"/>
  <c r="R316" i="1" s="1"/>
  <c r="S316" i="1" s="1"/>
  <c r="Q312" i="1"/>
  <c r="R312" i="1" s="1"/>
  <c r="S312" i="1" s="1"/>
  <c r="L312" i="1"/>
  <c r="K312" i="1" s="1"/>
  <c r="L308" i="1"/>
  <c r="K308" i="1" s="1"/>
  <c r="Q308" i="1"/>
  <c r="R308" i="1" s="1"/>
  <c r="S308" i="1" s="1"/>
  <c r="L304" i="1"/>
  <c r="K304" i="1" s="1"/>
  <c r="Q304" i="1"/>
  <c r="R304" i="1" s="1"/>
  <c r="S304" i="1" s="1"/>
  <c r="Q300" i="1"/>
  <c r="R300" i="1" s="1"/>
  <c r="S300" i="1" s="1"/>
  <c r="L300" i="1"/>
  <c r="K300" i="1" s="1"/>
  <c r="L296" i="1"/>
  <c r="K296" i="1" s="1"/>
  <c r="Q296" i="1"/>
  <c r="R296" i="1" s="1"/>
  <c r="S296" i="1" s="1"/>
  <c r="Q292" i="1"/>
  <c r="R292" i="1" s="1"/>
  <c r="S292" i="1" s="1"/>
  <c r="L292" i="1"/>
  <c r="K292" i="1" s="1"/>
  <c r="Q288" i="1"/>
  <c r="R288" i="1" s="1"/>
  <c r="S288" i="1" s="1"/>
  <c r="L288" i="1"/>
  <c r="K288" i="1" s="1"/>
  <c r="L284" i="1"/>
  <c r="K284" i="1" s="1"/>
  <c r="Q284" i="1"/>
  <c r="R284" i="1" s="1"/>
  <c r="S284" i="1" s="1"/>
  <c r="L279" i="1"/>
  <c r="K279" i="1" s="1"/>
  <c r="Q279" i="1"/>
  <c r="R279" i="1" s="1"/>
  <c r="S279" i="1" s="1"/>
  <c r="Q275" i="1"/>
  <c r="R275" i="1" s="1"/>
  <c r="S275" i="1" s="1"/>
  <c r="L275" i="1"/>
  <c r="K275" i="1" s="1"/>
  <c r="Q271" i="1"/>
  <c r="R271" i="1" s="1"/>
  <c r="S271" i="1" s="1"/>
  <c r="L271" i="1"/>
  <c r="K271" i="1" s="1"/>
  <c r="L267" i="1"/>
  <c r="K267" i="1" s="1"/>
  <c r="Q267" i="1"/>
  <c r="R267" i="1" s="1"/>
  <c r="S267" i="1" s="1"/>
  <c r="Q263" i="1"/>
  <c r="R263" i="1" s="1"/>
  <c r="S263" i="1" s="1"/>
  <c r="L263" i="1"/>
  <c r="K263" i="1" s="1"/>
  <c r="L259" i="1"/>
  <c r="K259" i="1" s="1"/>
  <c r="Q259" i="1"/>
  <c r="R259" i="1" s="1"/>
  <c r="S259" i="1" s="1"/>
  <c r="L255" i="1"/>
  <c r="K255" i="1" s="1"/>
  <c r="Q255" i="1"/>
  <c r="R255" i="1" s="1"/>
  <c r="S255" i="1" s="1"/>
  <c r="L251" i="1"/>
  <c r="K251" i="1" s="1"/>
  <c r="Q251" i="1"/>
  <c r="R251" i="1" s="1"/>
  <c r="S251" i="1" s="1"/>
  <c r="Q247" i="1"/>
  <c r="R247" i="1" s="1"/>
  <c r="S247" i="1" s="1"/>
  <c r="L247" i="1"/>
  <c r="K247" i="1" s="1"/>
  <c r="L243" i="1"/>
  <c r="K243" i="1" s="1"/>
  <c r="Q243" i="1"/>
  <c r="R243" i="1" s="1"/>
  <c r="S243" i="1" s="1"/>
  <c r="L239" i="1"/>
  <c r="K239" i="1" s="1"/>
  <c r="Q239" i="1"/>
  <c r="R239" i="1" s="1"/>
  <c r="S239" i="1" s="1"/>
  <c r="L235" i="1"/>
  <c r="K235" i="1" s="1"/>
  <c r="Q235" i="1"/>
  <c r="R235" i="1" s="1"/>
  <c r="S235" i="1" s="1"/>
  <c r="Q231" i="1"/>
  <c r="R231" i="1" s="1"/>
  <c r="S231" i="1" s="1"/>
  <c r="L231" i="1"/>
  <c r="K231" i="1" s="1"/>
  <c r="Q227" i="1"/>
  <c r="R227" i="1" s="1"/>
  <c r="S227" i="1" s="1"/>
  <c r="L227" i="1"/>
  <c r="K227" i="1" s="1"/>
  <c r="Q223" i="1"/>
  <c r="R223" i="1" s="1"/>
  <c r="S223" i="1" s="1"/>
  <c r="L223" i="1"/>
  <c r="K223" i="1" s="1"/>
  <c r="L219" i="1"/>
  <c r="K219" i="1" s="1"/>
  <c r="Q219" i="1"/>
  <c r="R219" i="1" s="1"/>
  <c r="S219" i="1" s="1"/>
  <c r="Q215" i="1"/>
  <c r="R215" i="1" s="1"/>
  <c r="S215" i="1" s="1"/>
  <c r="L215" i="1"/>
  <c r="K215" i="1" s="1"/>
  <c r="Q211" i="1"/>
  <c r="R211" i="1" s="1"/>
  <c r="S211" i="1" s="1"/>
  <c r="L211" i="1"/>
  <c r="K211" i="1" s="1"/>
  <c r="Q207" i="1"/>
  <c r="L207" i="1"/>
  <c r="K207" i="1" s="1"/>
  <c r="R207" i="1"/>
  <c r="S207" i="1" s="1"/>
  <c r="Q203" i="1"/>
  <c r="R203" i="1" s="1"/>
  <c r="S203" i="1" s="1"/>
  <c r="L203" i="1"/>
  <c r="K203" i="1" s="1"/>
  <c r="Q199" i="1"/>
  <c r="R199" i="1" s="1"/>
  <c r="S199" i="1" s="1"/>
  <c r="L199" i="1"/>
  <c r="K199" i="1" s="1"/>
  <c r="Q195" i="1"/>
  <c r="R195" i="1" s="1"/>
  <c r="S195" i="1" s="1"/>
  <c r="L195" i="1"/>
  <c r="K195" i="1" s="1"/>
  <c r="Q190" i="1"/>
  <c r="R190" i="1" s="1"/>
  <c r="S190" i="1" s="1"/>
  <c r="L190" i="1"/>
  <c r="K190" i="1" s="1"/>
  <c r="Q186" i="1"/>
  <c r="R186" i="1" s="1"/>
  <c r="S186" i="1" s="1"/>
  <c r="L186" i="1"/>
  <c r="K186" i="1" s="1"/>
  <c r="Q182" i="1"/>
  <c r="R182" i="1" s="1"/>
  <c r="S182" i="1" s="1"/>
  <c r="L182" i="1"/>
  <c r="K182" i="1" s="1"/>
  <c r="L178" i="1"/>
  <c r="K178" i="1" s="1"/>
  <c r="Q178" i="1"/>
  <c r="R178" i="1" s="1"/>
  <c r="S178" i="1" s="1"/>
  <c r="Q174" i="1"/>
  <c r="R174" i="1" s="1"/>
  <c r="S174" i="1" s="1"/>
  <c r="L174" i="1"/>
  <c r="K174" i="1" s="1"/>
  <c r="L170" i="1"/>
  <c r="K170" i="1" s="1"/>
  <c r="Q170" i="1"/>
  <c r="R170" i="1" s="1"/>
  <c r="S170" i="1" s="1"/>
  <c r="L166" i="1"/>
  <c r="K166" i="1" s="1"/>
  <c r="Q166" i="1"/>
  <c r="R166" i="1" s="1"/>
  <c r="S166" i="1" s="1"/>
  <c r="L162" i="1"/>
  <c r="K162" i="1" s="1"/>
  <c r="Q162" i="1"/>
  <c r="R162" i="1" s="1"/>
  <c r="S162" i="1" s="1"/>
  <c r="L158" i="1"/>
  <c r="K158" i="1" s="1"/>
  <c r="Q158" i="1"/>
  <c r="R158" i="1" s="1"/>
  <c r="S158" i="1" s="1"/>
  <c r="L154" i="1"/>
  <c r="K154" i="1" s="1"/>
  <c r="Q154" i="1"/>
  <c r="R154" i="1" s="1"/>
  <c r="S154" i="1" s="1"/>
  <c r="L150" i="1"/>
  <c r="K150" i="1" s="1"/>
  <c r="Q150" i="1"/>
  <c r="R150" i="1" s="1"/>
  <c r="S150" i="1" s="1"/>
  <c r="L146" i="1"/>
  <c r="K146" i="1" s="1"/>
  <c r="Q146" i="1"/>
  <c r="R146" i="1" s="1"/>
  <c r="S146" i="1" s="1"/>
  <c r="L142" i="1"/>
  <c r="K142" i="1" s="1"/>
  <c r="Q142" i="1"/>
  <c r="R142" i="1" s="1"/>
  <c r="S142" i="1" s="1"/>
  <c r="L138" i="1"/>
  <c r="K138" i="1" s="1"/>
  <c r="Q138" i="1"/>
  <c r="R138" i="1" s="1"/>
  <c r="S138" i="1" s="1"/>
  <c r="L134" i="1"/>
  <c r="K134" i="1" s="1"/>
  <c r="Q134" i="1"/>
  <c r="R134" i="1" s="1"/>
  <c r="S134" i="1" s="1"/>
  <c r="Q130" i="1"/>
  <c r="R130" i="1" s="1"/>
  <c r="S130" i="1" s="1"/>
  <c r="L130" i="1"/>
  <c r="K130" i="1" s="1"/>
  <c r="L126" i="1"/>
  <c r="K126" i="1" s="1"/>
  <c r="Q126" i="1"/>
  <c r="R126" i="1" s="1"/>
  <c r="S126" i="1" s="1"/>
  <c r="Q122" i="1"/>
  <c r="R122" i="1" s="1"/>
  <c r="S122" i="1" s="1"/>
  <c r="L122" i="1"/>
  <c r="K122" i="1" s="1"/>
  <c r="L118" i="1"/>
  <c r="K118" i="1" s="1"/>
  <c r="Q118" i="1"/>
  <c r="R118" i="1" s="1"/>
  <c r="S118" i="1" s="1"/>
  <c r="Q114" i="1"/>
  <c r="R114" i="1" s="1"/>
  <c r="S114" i="1" s="1"/>
  <c r="L114" i="1"/>
  <c r="K114" i="1" s="1"/>
  <c r="Q109" i="1"/>
  <c r="R109" i="1" s="1"/>
  <c r="S109" i="1" s="1"/>
  <c r="L109" i="1"/>
  <c r="K109" i="1" s="1"/>
  <c r="Q105" i="1"/>
  <c r="R105" i="1" s="1"/>
  <c r="S105" i="1" s="1"/>
  <c r="L105" i="1"/>
  <c r="K105" i="1" s="1"/>
  <c r="Q101" i="1"/>
  <c r="R101" i="1" s="1"/>
  <c r="S101" i="1" s="1"/>
  <c r="L101" i="1"/>
  <c r="K101" i="1" s="1"/>
  <c r="Q97" i="1"/>
  <c r="R97" i="1" s="1"/>
  <c r="S97" i="1" s="1"/>
  <c r="L97" i="1"/>
  <c r="K97" i="1" s="1"/>
  <c r="Q93" i="1"/>
  <c r="R93" i="1" s="1"/>
  <c r="S93" i="1" s="1"/>
  <c r="L93" i="1"/>
  <c r="K93" i="1" s="1"/>
  <c r="Q89" i="1"/>
  <c r="R89" i="1" s="1"/>
  <c r="S89" i="1" s="1"/>
  <c r="L89" i="1"/>
  <c r="K89" i="1" s="1"/>
  <c r="Q85" i="1"/>
  <c r="R85" i="1" s="1"/>
  <c r="S85" i="1" s="1"/>
  <c r="L85" i="1"/>
  <c r="K85" i="1" s="1"/>
  <c r="Q81" i="1"/>
  <c r="R81" i="1" s="1"/>
  <c r="S81" i="1" s="1"/>
  <c r="L81" i="1"/>
  <c r="K81" i="1" s="1"/>
  <c r="Q77" i="1"/>
  <c r="R77" i="1" s="1"/>
  <c r="S77" i="1" s="1"/>
  <c r="L77" i="1"/>
  <c r="K77" i="1" s="1"/>
  <c r="Q73" i="1"/>
  <c r="R73" i="1" s="1"/>
  <c r="S73" i="1" s="1"/>
  <c r="L73" i="1"/>
  <c r="K73" i="1" s="1"/>
  <c r="Q69" i="1"/>
  <c r="R69" i="1" s="1"/>
  <c r="S69" i="1" s="1"/>
  <c r="L69" i="1"/>
  <c r="K69" i="1" s="1"/>
  <c r="Q65" i="1"/>
  <c r="R65" i="1" s="1"/>
  <c r="S65" i="1" s="1"/>
  <c r="L65" i="1"/>
  <c r="K65" i="1" s="1"/>
  <c r="Q61" i="1"/>
  <c r="R61" i="1" s="1"/>
  <c r="S61" i="1" s="1"/>
  <c r="L61" i="1"/>
  <c r="K61" i="1" s="1"/>
  <c r="Q57" i="1"/>
  <c r="R57" i="1" s="1"/>
  <c r="S57" i="1" s="1"/>
  <c r="L57" i="1"/>
  <c r="K57" i="1" s="1"/>
  <c r="Q53" i="1"/>
  <c r="R53" i="1" s="1"/>
  <c r="S53" i="1" s="1"/>
  <c r="L53" i="1"/>
  <c r="K53" i="1" s="1"/>
  <c r="Q49" i="1"/>
  <c r="R49" i="1" s="1"/>
  <c r="S49" i="1" s="1"/>
  <c r="L49" i="1"/>
  <c r="K49" i="1" s="1"/>
  <c r="Q45" i="1"/>
  <c r="L45" i="1"/>
  <c r="K45" i="1" s="1"/>
  <c r="R45" i="1"/>
  <c r="S45" i="1" s="1"/>
  <c r="Q41" i="1"/>
  <c r="R41" i="1" s="1"/>
  <c r="S41" i="1" s="1"/>
  <c r="L41" i="1"/>
  <c r="K41" i="1" s="1"/>
  <c r="Q37" i="1"/>
  <c r="R37" i="1" s="1"/>
  <c r="S37" i="1" s="1"/>
  <c r="L37" i="1"/>
  <c r="K37" i="1" s="1"/>
  <c r="Q33" i="1"/>
  <c r="R33" i="1" s="1"/>
  <c r="S33" i="1" s="1"/>
  <c r="L33" i="1"/>
  <c r="K33" i="1" s="1"/>
  <c r="Q29" i="1"/>
  <c r="R29" i="1" s="1"/>
  <c r="S29" i="1" s="1"/>
  <c r="L29" i="1"/>
  <c r="K29" i="1" s="1"/>
  <c r="Q25" i="1"/>
  <c r="R25" i="1" s="1"/>
  <c r="S25" i="1" s="1"/>
  <c r="L25" i="1"/>
  <c r="K25" i="1" s="1"/>
  <c r="Q21" i="1"/>
  <c r="R21" i="1" s="1"/>
  <c r="S21" i="1" s="1"/>
  <c r="L21" i="1"/>
  <c r="K21" i="1" s="1"/>
  <c r="Q17" i="1"/>
  <c r="R17" i="1" s="1"/>
  <c r="S17" i="1" s="1"/>
  <c r="L17" i="1"/>
  <c r="K17" i="1" s="1"/>
  <c r="Q13" i="1"/>
  <c r="R13" i="1" s="1"/>
  <c r="S13" i="1" s="1"/>
  <c r="L13" i="1"/>
  <c r="K13" i="1" s="1"/>
  <c r="Q9" i="1"/>
  <c r="R9" i="1" s="1"/>
  <c r="S9" i="1" s="1"/>
  <c r="L9" i="1"/>
  <c r="K9" i="1" s="1"/>
  <c r="Q319" i="1"/>
  <c r="R319" i="1" s="1"/>
  <c r="S319" i="1" s="1"/>
  <c r="L319" i="1"/>
  <c r="K319" i="1" s="1"/>
  <c r="AA417" i="1"/>
  <c r="L469" i="1"/>
  <c r="K469" i="1" s="1"/>
  <c r="Q469" i="1"/>
  <c r="R469" i="1" s="1"/>
  <c r="S469" i="1" s="1"/>
  <c r="Q467" i="1"/>
  <c r="R467" i="1" s="1"/>
  <c r="S467" i="1" s="1"/>
  <c r="L467" i="1"/>
  <c r="K467" i="1" s="1"/>
  <c r="Q466" i="1"/>
  <c r="R466" i="1" s="1"/>
  <c r="S466" i="1" s="1"/>
  <c r="L466" i="1"/>
  <c r="K466" i="1" s="1"/>
  <c r="Q465" i="1"/>
  <c r="R465" i="1" s="1"/>
  <c r="S465" i="1" s="1"/>
  <c r="L465" i="1"/>
  <c r="K465" i="1" s="1"/>
  <c r="L463" i="1"/>
  <c r="K463" i="1" s="1"/>
  <c r="Q463" i="1"/>
  <c r="R463" i="1" s="1"/>
  <c r="S463" i="1" s="1"/>
  <c r="Q462" i="1"/>
  <c r="R462" i="1" s="1"/>
  <c r="S462" i="1" s="1"/>
  <c r="L462" i="1"/>
  <c r="K462" i="1" s="1"/>
  <c r="L461" i="1"/>
  <c r="K461" i="1" s="1"/>
  <c r="Q461" i="1"/>
  <c r="R461" i="1" s="1"/>
  <c r="S461" i="1" s="1"/>
  <c r="Q460" i="1"/>
  <c r="R460" i="1" s="1"/>
  <c r="S460" i="1" s="1"/>
  <c r="L460" i="1"/>
  <c r="K460" i="1" s="1"/>
  <c r="L459" i="1"/>
  <c r="K459" i="1" s="1"/>
  <c r="Q459" i="1"/>
  <c r="R459" i="1" s="1"/>
  <c r="S459" i="1" s="1"/>
  <c r="Q456" i="1"/>
  <c r="R456" i="1" s="1"/>
  <c r="S456" i="1" s="1"/>
  <c r="L456" i="1"/>
  <c r="K456" i="1" s="1"/>
  <c r="Q455" i="1"/>
  <c r="R455" i="1" s="1"/>
  <c r="S455" i="1" s="1"/>
  <c r="L455" i="1"/>
  <c r="K455" i="1" s="1"/>
  <c r="Q468" i="1"/>
  <c r="R468" i="1" s="1"/>
  <c r="S468" i="1" s="1"/>
  <c r="L468" i="1"/>
  <c r="K468" i="1" s="1"/>
  <c r="Q464" i="1"/>
  <c r="R464" i="1" s="1"/>
  <c r="S464" i="1" s="1"/>
  <c r="L464" i="1"/>
  <c r="K464" i="1" s="1"/>
  <c r="L6" i="1"/>
  <c r="K6" i="1" s="1"/>
  <c r="Q6" i="1"/>
  <c r="R6" i="1" s="1"/>
  <c r="S6" i="1" s="1"/>
  <c r="L5" i="1"/>
  <c r="K5" i="1" s="1"/>
  <c r="Q5" i="1"/>
  <c r="R5" i="1" s="1"/>
  <c r="S5" i="1" s="1"/>
  <c r="AA397" i="1"/>
  <c r="AA110" i="1"/>
  <c r="AA469" i="1"/>
  <c r="AA453" i="1"/>
  <c r="AA436" i="1"/>
  <c r="AA403" i="1"/>
  <c r="AA386" i="1"/>
  <c r="AA370" i="1"/>
  <c r="AA354" i="1"/>
  <c r="AA338" i="1"/>
  <c r="AA322" i="1"/>
  <c r="AA256" i="1"/>
  <c r="AA191" i="1"/>
  <c r="AA127" i="1"/>
  <c r="AA62" i="1"/>
  <c r="AA456" i="1"/>
  <c r="AA439" i="1"/>
  <c r="AA389" i="1"/>
  <c r="AA373" i="1"/>
  <c r="AA325" i="1"/>
  <c r="AA308" i="1"/>
  <c r="AA259" i="1"/>
  <c r="AA227" i="1"/>
  <c r="AA211" i="1"/>
  <c r="AA178" i="1"/>
  <c r="AA162" i="1"/>
  <c r="AA130" i="1"/>
  <c r="AA114" i="1"/>
  <c r="AA448" i="1"/>
  <c r="AA18" i="1"/>
  <c r="AA466" i="1"/>
  <c r="AA450" i="1"/>
  <c r="AA441" i="1"/>
  <c r="AA433" i="1"/>
  <c r="AA421" i="1"/>
  <c r="AA408" i="1"/>
  <c r="AA395" i="1"/>
  <c r="AA387" i="1"/>
  <c r="AA371" i="1"/>
  <c r="AA359" i="1"/>
  <c r="AA347" i="1"/>
  <c r="AA335" i="1"/>
  <c r="AA327" i="1"/>
  <c r="AA314" i="1"/>
  <c r="AA302" i="1"/>
  <c r="AA294" i="1"/>
  <c r="AA282" i="1"/>
  <c r="AA265" i="1"/>
  <c r="AA253" i="1"/>
  <c r="AA237" i="1"/>
  <c r="AA225" i="1"/>
  <c r="AA213" i="1"/>
  <c r="AA201" i="1"/>
  <c r="AA188" i="1"/>
  <c r="AA176" i="1"/>
  <c r="AA164" i="1"/>
  <c r="AA152" i="1"/>
  <c r="AA140" i="1"/>
  <c r="AA128" i="1"/>
  <c r="AA120" i="1"/>
  <c r="AA107" i="1"/>
  <c r="AA95" i="1"/>
  <c r="AA83" i="1"/>
  <c r="AA75" i="1"/>
  <c r="AA63" i="1"/>
  <c r="AA51" i="1"/>
  <c r="AA39" i="1"/>
  <c r="AA27" i="1"/>
  <c r="AA15" i="1"/>
  <c r="AA320" i="1"/>
  <c r="AA465" i="1"/>
  <c r="AA461" i="1"/>
  <c r="AA457" i="1"/>
  <c r="AA449" i="1"/>
  <c r="AA444" i="1"/>
  <c r="AA440" i="1"/>
  <c r="AA432" i="1"/>
  <c r="AA428" i="1"/>
  <c r="AA424" i="1"/>
  <c r="AA415" i="1"/>
  <c r="AA411" i="1"/>
  <c r="AA407" i="1"/>
  <c r="AA399" i="1"/>
  <c r="AA394" i="1"/>
  <c r="AA390" i="1"/>
  <c r="AA382" i="1"/>
  <c r="AA378" i="1"/>
  <c r="AA374" i="1"/>
  <c r="AA366" i="1"/>
  <c r="AA362" i="1"/>
  <c r="AA358" i="1"/>
  <c r="AA350" i="1"/>
  <c r="AA346" i="1"/>
  <c r="AA342" i="1"/>
  <c r="AA334" i="1"/>
  <c r="AA330" i="1"/>
  <c r="AA326" i="1"/>
  <c r="AA317" i="1"/>
  <c r="AA313" i="1"/>
  <c r="AA309" i="1"/>
  <c r="AA301" i="1"/>
  <c r="AA297" i="1"/>
  <c r="AA293" i="1"/>
  <c r="AA285" i="1"/>
  <c r="AA281" i="1"/>
  <c r="AA276" i="1"/>
  <c r="AA268" i="1"/>
  <c r="AA264" i="1"/>
  <c r="AA260" i="1"/>
  <c r="AA252" i="1"/>
  <c r="AA248" i="1"/>
  <c r="AA244" i="1"/>
  <c r="AA236" i="1"/>
  <c r="AA232" i="1"/>
  <c r="AA228" i="1"/>
  <c r="AA220" i="1"/>
  <c r="AA216" i="1"/>
  <c r="AA212" i="1"/>
  <c r="AA204" i="1"/>
  <c r="AA200" i="1"/>
  <c r="AA196" i="1"/>
  <c r="AA187" i="1"/>
  <c r="AA183" i="1"/>
  <c r="AA179" i="1"/>
  <c r="AA171" i="1"/>
  <c r="AA167" i="1"/>
  <c r="AA163" i="1"/>
  <c r="AA155" i="1"/>
  <c r="AA151" i="1"/>
  <c r="AA147" i="1"/>
  <c r="AA139" i="1"/>
  <c r="AA135" i="1"/>
  <c r="AA131" i="1"/>
  <c r="AA123" i="1"/>
  <c r="AA119" i="1"/>
  <c r="AA115" i="1"/>
  <c r="AA106" i="1"/>
  <c r="AA102" i="1"/>
  <c r="AA98" i="1"/>
  <c r="AA90" i="1"/>
  <c r="AA86" i="1"/>
  <c r="AA82" i="1"/>
  <c r="AA74" i="1"/>
  <c r="AA70" i="1"/>
  <c r="AA66" i="1"/>
  <c r="AA58" i="1"/>
  <c r="AA54" i="1"/>
  <c r="AA50" i="1"/>
  <c r="AA42" i="1"/>
  <c r="AA38" i="1"/>
  <c r="AA34" i="1"/>
  <c r="AA26" i="1"/>
  <c r="AA22" i="1"/>
  <c r="AA14" i="1"/>
  <c r="AA10" i="1"/>
  <c r="AA6" i="1"/>
  <c r="AA462" i="1"/>
  <c r="AA454" i="1"/>
  <c r="AA437" i="1"/>
  <c r="AA425" i="1"/>
  <c r="AA416" i="1"/>
  <c r="AA404" i="1"/>
  <c r="AA391" i="1"/>
  <c r="AA383" i="1"/>
  <c r="AA375" i="1"/>
  <c r="AA363" i="1"/>
  <c r="AA351" i="1"/>
  <c r="AA339" i="1"/>
  <c r="AA331" i="1"/>
  <c r="AA318" i="1"/>
  <c r="AA306" i="1"/>
  <c r="AA290" i="1"/>
  <c r="AA277" i="1"/>
  <c r="AA269" i="1"/>
  <c r="AA257" i="1"/>
  <c r="AA245" i="1"/>
  <c r="AA233" i="1"/>
  <c r="AA221" i="1"/>
  <c r="AA209" i="1"/>
  <c r="AA197" i="1"/>
  <c r="AA184" i="1"/>
  <c r="AA172" i="1"/>
  <c r="AA160" i="1"/>
  <c r="AA148" i="1"/>
  <c r="AA136" i="1"/>
  <c r="AA124" i="1"/>
  <c r="AA112" i="1"/>
  <c r="AA103" i="1"/>
  <c r="AA91" i="1"/>
  <c r="AA79" i="1"/>
  <c r="AA59" i="1"/>
  <c r="AA47" i="1"/>
  <c r="AA35" i="1"/>
  <c r="AA23" i="1"/>
  <c r="AA11" i="1"/>
  <c r="AA467" i="1"/>
  <c r="AA463" i="1"/>
  <c r="AA459" i="1"/>
  <c r="AA455" i="1"/>
  <c r="AA451" i="1"/>
  <c r="AA446" i="1"/>
  <c r="AA442" i="1"/>
  <c r="AA438" i="1"/>
  <c r="AA434" i="1"/>
  <c r="AA430" i="1"/>
  <c r="AA426" i="1"/>
  <c r="AA422" i="1"/>
  <c r="AA418" i="1"/>
  <c r="AA413" i="1"/>
  <c r="AA409" i="1"/>
  <c r="AA405" i="1"/>
  <c r="AA401" i="1"/>
  <c r="AA396" i="1"/>
  <c r="AA392" i="1"/>
  <c r="AA388" i="1"/>
  <c r="AA384" i="1"/>
  <c r="AA380" i="1"/>
  <c r="AA376" i="1"/>
  <c r="AA372" i="1"/>
  <c r="AA368" i="1"/>
  <c r="AA364" i="1"/>
  <c r="AA360" i="1"/>
  <c r="AA356" i="1"/>
  <c r="AA352" i="1"/>
  <c r="AA348" i="1"/>
  <c r="AA344" i="1"/>
  <c r="AA340" i="1"/>
  <c r="AA336" i="1"/>
  <c r="AA332" i="1"/>
  <c r="AA328" i="1"/>
  <c r="AA324" i="1"/>
  <c r="AA319" i="1"/>
  <c r="AA315" i="1"/>
  <c r="AA311" i="1"/>
  <c r="AA307" i="1"/>
  <c r="AA303" i="1"/>
  <c r="AA299" i="1"/>
  <c r="AA295" i="1"/>
  <c r="AA291" i="1"/>
  <c r="AA287" i="1"/>
  <c r="AA283" i="1"/>
  <c r="AA278" i="1"/>
  <c r="AA274" i="1"/>
  <c r="AA270" i="1"/>
  <c r="AA266" i="1"/>
  <c r="AA262" i="1"/>
  <c r="AA258" i="1"/>
  <c r="AA254" i="1"/>
  <c r="AA250" i="1"/>
  <c r="AA246" i="1"/>
  <c r="AA242" i="1"/>
  <c r="AA238" i="1"/>
  <c r="AA234" i="1"/>
  <c r="AA230" i="1"/>
  <c r="AA226" i="1"/>
  <c r="AA222" i="1"/>
  <c r="AA218" i="1"/>
  <c r="AA214" i="1"/>
  <c r="AA210" i="1"/>
  <c r="AA206" i="1"/>
  <c r="AA202" i="1"/>
  <c r="AA198" i="1"/>
  <c r="AA194" i="1"/>
  <c r="AA189" i="1"/>
  <c r="AA185" i="1"/>
  <c r="AA181" i="1"/>
  <c r="AA177" i="1"/>
  <c r="AA173" i="1"/>
  <c r="AA169" i="1"/>
  <c r="AA165" i="1"/>
  <c r="AA161" i="1"/>
  <c r="AA157" i="1"/>
  <c r="AA153" i="1"/>
  <c r="AA149" i="1"/>
  <c r="AA145" i="1"/>
  <c r="AA141" i="1"/>
  <c r="AA137" i="1"/>
  <c r="AA133" i="1"/>
  <c r="AA129" i="1"/>
  <c r="AA125" i="1"/>
  <c r="AA121" i="1"/>
  <c r="AA117" i="1"/>
  <c r="AA113" i="1"/>
  <c r="AA108" i="1"/>
  <c r="AA104" i="1"/>
  <c r="AA100" i="1"/>
  <c r="AA96" i="1"/>
  <c r="AA92" i="1"/>
  <c r="AA88" i="1"/>
  <c r="AA84" i="1"/>
  <c r="AA80" i="1"/>
  <c r="AA76" i="1"/>
  <c r="AA72" i="1"/>
  <c r="AA68" i="1"/>
  <c r="AA64" i="1"/>
  <c r="AA60" i="1"/>
  <c r="AA56" i="1"/>
  <c r="AA52" i="1"/>
  <c r="AA48" i="1"/>
  <c r="AA44" i="1"/>
  <c r="AA40" i="1"/>
  <c r="AA36" i="1"/>
  <c r="AA32" i="1"/>
  <c r="AA28" i="1"/>
  <c r="AA24" i="1"/>
  <c r="AA20" i="1"/>
  <c r="AA16" i="1"/>
  <c r="AA8" i="1"/>
  <c r="AA280" i="1"/>
  <c r="AA458" i="1"/>
  <c r="AA445" i="1"/>
  <c r="AA429" i="1"/>
  <c r="AA412" i="1"/>
  <c r="AA400" i="1"/>
  <c r="AA379" i="1"/>
  <c r="AA367" i="1"/>
  <c r="AA355" i="1"/>
  <c r="AA343" i="1"/>
  <c r="AA323" i="1"/>
  <c r="AA310" i="1"/>
  <c r="AA298" i="1"/>
  <c r="AA286" i="1"/>
  <c r="AA273" i="1"/>
  <c r="AA261" i="1"/>
  <c r="AA249" i="1"/>
  <c r="AA241" i="1"/>
  <c r="AA229" i="1"/>
  <c r="AA217" i="1"/>
  <c r="AA205" i="1"/>
  <c r="AA193" i="1"/>
  <c r="AA180" i="1"/>
  <c r="AA168" i="1"/>
  <c r="AA156" i="1"/>
  <c r="AA144" i="1"/>
  <c r="AA132" i="1"/>
  <c r="AA116" i="1"/>
  <c r="AA99" i="1"/>
  <c r="AA87" i="1"/>
  <c r="AA71" i="1"/>
  <c r="AA67" i="1"/>
  <c r="AA55" i="1"/>
  <c r="AA43" i="1"/>
  <c r="AA31" i="1"/>
  <c r="AA19" i="1"/>
  <c r="AA7" i="1"/>
  <c r="AA468" i="1"/>
  <c r="AA464" i="1"/>
  <c r="AA460" i="1"/>
  <c r="AA452" i="1"/>
  <c r="AA447" i="1"/>
  <c r="AA443" i="1"/>
  <c r="AA435" i="1"/>
  <c r="AA431" i="1"/>
  <c r="AA427" i="1"/>
  <c r="AA419" i="1"/>
  <c r="AA414" i="1"/>
  <c r="AA410" i="1"/>
  <c r="AA402" i="1"/>
  <c r="AA398" i="1"/>
  <c r="AA393" i="1"/>
  <c r="AA385" i="1"/>
  <c r="AA381" i="1"/>
  <c r="AA377" i="1"/>
  <c r="AA369" i="1"/>
  <c r="AA365" i="1"/>
  <c r="AA361" i="1"/>
  <c r="AA353" i="1"/>
  <c r="AA349" i="1"/>
  <c r="AA345" i="1"/>
  <c r="AA337" i="1"/>
  <c r="AA333" i="1"/>
  <c r="AA329" i="1"/>
  <c r="AA321" i="1"/>
  <c r="AA316" i="1"/>
  <c r="AA312" i="1"/>
  <c r="AA304" i="1"/>
  <c r="AA300" i="1"/>
  <c r="AA296" i="1"/>
  <c r="AA288" i="1"/>
  <c r="AA284" i="1"/>
  <c r="AA279" i="1"/>
  <c r="AA271" i="1"/>
  <c r="AA267" i="1"/>
  <c r="AA263" i="1"/>
  <c r="AA255" i="1"/>
  <c r="AA251" i="1"/>
  <c r="AA247" i="1"/>
  <c r="AA239" i="1"/>
  <c r="AA235" i="1"/>
  <c r="AA231" i="1"/>
  <c r="AA223" i="1"/>
  <c r="AA219" i="1"/>
  <c r="AA215" i="1"/>
  <c r="AA207" i="1"/>
  <c r="AA203" i="1"/>
  <c r="AA199" i="1"/>
  <c r="AA190" i="1"/>
  <c r="AA186" i="1"/>
  <c r="AA182" i="1"/>
  <c r="AA174" i="1"/>
  <c r="AA170" i="1"/>
  <c r="AA166" i="1"/>
  <c r="AA158" i="1"/>
  <c r="AA154" i="1"/>
  <c r="AA150" i="1"/>
  <c r="AA142" i="1"/>
  <c r="AA138" i="1"/>
  <c r="AA134" i="1"/>
  <c r="AA126" i="1"/>
  <c r="AA122" i="1"/>
  <c r="AA118" i="1"/>
  <c r="AA109" i="1"/>
  <c r="AA105" i="1"/>
  <c r="AA101" i="1"/>
  <c r="AA93" i="1"/>
  <c r="AA89" i="1"/>
  <c r="AA85" i="1"/>
  <c r="AA77" i="1"/>
  <c r="AA73" i="1"/>
  <c r="AA69" i="1"/>
  <c r="AA61" i="1"/>
  <c r="AA57" i="1"/>
  <c r="AA53" i="1"/>
  <c r="AA45" i="1"/>
  <c r="AA41" i="1"/>
  <c r="AA37" i="1"/>
  <c r="AA33" i="1"/>
  <c r="AA29" i="1"/>
  <c r="AA25" i="1"/>
  <c r="AA21" i="1"/>
  <c r="AA17" i="1"/>
  <c r="AA9" i="1"/>
  <c r="AA5" i="1"/>
  <c r="AA12" i="1"/>
  <c r="AE320" i="1"/>
  <c r="AE280" i="1"/>
  <c r="AB397" i="1"/>
  <c r="N1731" i="2"/>
  <c r="M1734" i="1" s="1"/>
  <c r="N2231" i="2"/>
  <c r="M2234" i="1" s="1"/>
  <c r="AB479" i="1" l="1"/>
  <c r="S479" i="1"/>
  <c r="S595" i="1"/>
  <c r="AB595" i="1"/>
  <c r="AB654" i="1"/>
  <c r="S654" i="1"/>
  <c r="AB682" i="1"/>
  <c r="S682" i="1"/>
  <c r="AB722" i="1"/>
  <c r="S722" i="1"/>
  <c r="S750" i="1"/>
  <c r="AB750" i="1"/>
  <c r="AB766" i="1"/>
  <c r="S766" i="1"/>
  <c r="S924" i="1"/>
  <c r="AB924" i="1"/>
  <c r="S1052" i="1"/>
  <c r="AB1052" i="1"/>
  <c r="AB1072" i="1"/>
  <c r="S1072" i="1"/>
  <c r="S1076" i="1"/>
  <c r="AB1076" i="1"/>
  <c r="AB1145" i="1"/>
  <c r="S1145" i="1"/>
  <c r="S1287" i="1"/>
  <c r="AB1287" i="1"/>
  <c r="AB1453" i="1"/>
  <c r="S1453" i="1"/>
  <c r="AB1541" i="1"/>
  <c r="S1541" i="1"/>
  <c r="S1666" i="1"/>
  <c r="AB1666" i="1"/>
  <c r="S1682" i="1"/>
  <c r="AB1682" i="1"/>
  <c r="S1698" i="1"/>
  <c r="AB1698" i="1"/>
  <c r="AB1752" i="1"/>
  <c r="S1752" i="1"/>
  <c r="S1818" i="1"/>
  <c r="AB1818" i="1"/>
  <c r="S1907" i="1"/>
  <c r="AB1907" i="1"/>
  <c r="AB2059" i="1"/>
  <c r="S2059" i="1"/>
  <c r="S2067" i="1"/>
  <c r="AB2067" i="1"/>
  <c r="AB2091" i="1"/>
  <c r="S2091" i="1"/>
  <c r="AB534" i="1"/>
  <c r="S534" i="1"/>
  <c r="AB538" i="1"/>
  <c r="S538" i="1"/>
  <c r="AB633" i="1"/>
  <c r="S633" i="1"/>
  <c r="AB755" i="1"/>
  <c r="S755" i="1"/>
  <c r="AB967" i="1"/>
  <c r="S967" i="1"/>
  <c r="AB1061" i="1"/>
  <c r="S1061" i="1"/>
  <c r="S1216" i="1"/>
  <c r="AB1216" i="1"/>
  <c r="S1251" i="1"/>
  <c r="AB1251" i="1"/>
  <c r="AB1271" i="1"/>
  <c r="S1271" i="1"/>
  <c r="S1369" i="1"/>
  <c r="AB1369" i="1"/>
  <c r="S1433" i="1"/>
  <c r="AB1433" i="1"/>
  <c r="AB1477" i="1"/>
  <c r="S1477" i="1"/>
  <c r="S1493" i="1"/>
  <c r="AB1493" i="1"/>
  <c r="AB1509" i="1"/>
  <c r="S1509" i="1"/>
  <c r="AB1613" i="1"/>
  <c r="S1613" i="1"/>
  <c r="S1629" i="1"/>
  <c r="AB1629" i="1"/>
  <c r="AB1645" i="1"/>
  <c r="S1645" i="1"/>
  <c r="S1741" i="1"/>
  <c r="AB1741" i="1"/>
  <c r="S1778" i="1"/>
  <c r="AB1778" i="1"/>
  <c r="S1791" i="1"/>
  <c r="AB1791" i="1"/>
  <c r="AB1921" i="1"/>
  <c r="S1921" i="1"/>
  <c r="AB1937" i="1"/>
  <c r="S1937" i="1"/>
  <c r="S1982" i="1"/>
  <c r="AB1982" i="1"/>
  <c r="AB1998" i="1"/>
  <c r="S1998" i="1"/>
  <c r="AB2026" i="1"/>
  <c r="S2026" i="1"/>
  <c r="AB2113" i="1"/>
  <c r="S2113" i="1"/>
  <c r="AB2229" i="1"/>
  <c r="S2229" i="1"/>
  <c r="AB2253" i="1"/>
  <c r="S2253" i="1"/>
  <c r="S1284" i="1"/>
  <c r="AB1284" i="1"/>
  <c r="AB611" i="1"/>
  <c r="S611" i="1"/>
  <c r="AB477" i="1"/>
  <c r="S477" i="1"/>
  <c r="AB519" i="1"/>
  <c r="S519" i="1"/>
  <c r="AB577" i="1"/>
  <c r="S577" i="1"/>
  <c r="AB609" i="1"/>
  <c r="S609" i="1"/>
  <c r="S789" i="1"/>
  <c r="AB789" i="1"/>
  <c r="S805" i="1"/>
  <c r="AB805" i="1"/>
  <c r="S886" i="1"/>
  <c r="AB886" i="1"/>
  <c r="AB968" i="1"/>
  <c r="S968" i="1"/>
  <c r="AB984" i="1"/>
  <c r="S984" i="1"/>
  <c r="AB1013" i="1"/>
  <c r="S1013" i="1"/>
  <c r="S1205" i="1"/>
  <c r="AB1205" i="1"/>
  <c r="AB1239" i="1"/>
  <c r="S1239" i="1"/>
  <c r="S1248" i="1"/>
  <c r="AB1248" i="1"/>
  <c r="AB1260" i="1"/>
  <c r="S1260" i="1"/>
  <c r="AB1264" i="1"/>
  <c r="S1264" i="1"/>
  <c r="AB1289" i="1"/>
  <c r="S1289" i="1"/>
  <c r="AB1305" i="1"/>
  <c r="S1305" i="1"/>
  <c r="AB1317" i="1"/>
  <c r="S1317" i="1"/>
  <c r="S1333" i="1"/>
  <c r="AB1333" i="1"/>
  <c r="AB1349" i="1"/>
  <c r="S1349" i="1"/>
  <c r="S1365" i="1"/>
  <c r="AB1365" i="1"/>
  <c r="S1390" i="1"/>
  <c r="AB1390" i="1"/>
  <c r="AB1426" i="1"/>
  <c r="S1426" i="1"/>
  <c r="S1442" i="1"/>
  <c r="AB1442" i="1"/>
  <c r="AB1466" i="1"/>
  <c r="S1466" i="1"/>
  <c r="AB1478" i="1"/>
  <c r="S1478" i="1"/>
  <c r="S1597" i="1"/>
  <c r="AB1597" i="1"/>
  <c r="S1626" i="1"/>
  <c r="AB1626" i="1"/>
  <c r="AB1934" i="1"/>
  <c r="S1934" i="1"/>
  <c r="AB1959" i="1"/>
  <c r="S1959" i="1"/>
  <c r="S1983" i="1"/>
  <c r="AB1983" i="1"/>
  <c r="S2019" i="1"/>
  <c r="AB2019" i="1"/>
  <c r="S2077" i="1"/>
  <c r="AB2077" i="1"/>
  <c r="S2119" i="1"/>
  <c r="AB2119" i="1"/>
  <c r="S2135" i="1"/>
  <c r="AB2135" i="1"/>
  <c r="AB2151" i="1"/>
  <c r="S2151" i="1"/>
  <c r="S2165" i="1"/>
  <c r="AB2165" i="1"/>
  <c r="AB657" i="1"/>
  <c r="S657" i="1"/>
  <c r="S721" i="1"/>
  <c r="AB721" i="1"/>
  <c r="AB733" i="1"/>
  <c r="S733" i="1"/>
  <c r="S745" i="1"/>
  <c r="AB745" i="1"/>
  <c r="AB761" i="1"/>
  <c r="S761" i="1"/>
  <c r="S802" i="1"/>
  <c r="AB802" i="1"/>
  <c r="S806" i="1"/>
  <c r="AB806" i="1"/>
  <c r="S822" i="1"/>
  <c r="AB822" i="1"/>
  <c r="AB838" i="1"/>
  <c r="S838" i="1"/>
  <c r="S854" i="1"/>
  <c r="AB854" i="1"/>
  <c r="AB1039" i="1"/>
  <c r="S1039" i="1"/>
  <c r="AB1236" i="1"/>
  <c r="S1236" i="1"/>
  <c r="AB1265" i="1"/>
  <c r="S1265" i="1"/>
  <c r="AB1306" i="1"/>
  <c r="S1306" i="1"/>
  <c r="S1553" i="1"/>
  <c r="AB1553" i="1"/>
  <c r="AB1573" i="1"/>
  <c r="S1573" i="1"/>
  <c r="S1705" i="1"/>
  <c r="AB1705" i="1"/>
  <c r="S1776" i="1"/>
  <c r="AB1776" i="1"/>
  <c r="S1797" i="1"/>
  <c r="AB1797" i="1"/>
  <c r="S1834" i="1"/>
  <c r="AB1834" i="1"/>
  <c r="S1838" i="1"/>
  <c r="AB1838" i="1"/>
  <c r="AB1935" i="1"/>
  <c r="S1935" i="1"/>
  <c r="S2090" i="1"/>
  <c r="AB2090" i="1"/>
  <c r="AB2211" i="1"/>
  <c r="S2211" i="1"/>
  <c r="S646" i="1"/>
  <c r="AB646" i="1"/>
  <c r="AB670" i="1"/>
  <c r="S670" i="1"/>
  <c r="S710" i="1"/>
  <c r="AB710" i="1"/>
  <c r="AB770" i="1"/>
  <c r="S770" i="1"/>
  <c r="S908" i="1"/>
  <c r="AB908" i="1"/>
  <c r="AB970" i="1"/>
  <c r="S970" i="1"/>
  <c r="AB1016" i="1"/>
  <c r="S1016" i="1"/>
  <c r="S1020" i="1"/>
  <c r="AB1020" i="1"/>
  <c r="S1040" i="1"/>
  <c r="AB1040" i="1"/>
  <c r="AB1104" i="1"/>
  <c r="S1104" i="1"/>
  <c r="S1125" i="1"/>
  <c r="AB1125" i="1"/>
  <c r="AB1137" i="1"/>
  <c r="S1137" i="1"/>
  <c r="AB1449" i="1"/>
  <c r="S1449" i="1"/>
  <c r="AB1537" i="1"/>
  <c r="S1537" i="1"/>
  <c r="AB1662" i="1"/>
  <c r="S1662" i="1"/>
  <c r="AB1678" i="1"/>
  <c r="S1678" i="1"/>
  <c r="AB1694" i="1"/>
  <c r="S1694" i="1"/>
  <c r="S1768" i="1"/>
  <c r="AB1768" i="1"/>
  <c r="S1773" i="1"/>
  <c r="AB1773" i="1"/>
  <c r="S1915" i="1"/>
  <c r="AB1915" i="1"/>
  <c r="S2187" i="1"/>
  <c r="AB2187" i="1"/>
  <c r="AB2261" i="1"/>
  <c r="S2261" i="1"/>
  <c r="S625" i="1"/>
  <c r="AB625" i="1"/>
  <c r="S747" i="1"/>
  <c r="AB747" i="1"/>
  <c r="S812" i="1"/>
  <c r="AB812" i="1"/>
  <c r="S921" i="1"/>
  <c r="AB921" i="1"/>
  <c r="AB963" i="1"/>
  <c r="S963" i="1"/>
  <c r="S979" i="1"/>
  <c r="AB979" i="1"/>
  <c r="S1037" i="1"/>
  <c r="AB1037" i="1"/>
  <c r="S1053" i="1"/>
  <c r="AB1053" i="1"/>
  <c r="S1085" i="1"/>
  <c r="AB1085" i="1"/>
  <c r="AB1192" i="1"/>
  <c r="S1192" i="1"/>
  <c r="AB1196" i="1"/>
  <c r="S1196" i="1"/>
  <c r="S1212" i="1"/>
  <c r="AB1212" i="1"/>
  <c r="AB1417" i="1"/>
  <c r="S1417" i="1"/>
  <c r="AB1454" i="1"/>
  <c r="S1454" i="1"/>
  <c r="AB1473" i="1"/>
  <c r="S1473" i="1"/>
  <c r="S1489" i="1"/>
  <c r="AB1489" i="1"/>
  <c r="AB1505" i="1"/>
  <c r="S1505" i="1"/>
  <c r="S1521" i="1"/>
  <c r="AB1521" i="1"/>
  <c r="S1621" i="1"/>
  <c r="AB1621" i="1"/>
  <c r="AB1641" i="1"/>
  <c r="S1641" i="1"/>
  <c r="AB1774" i="1"/>
  <c r="S1774" i="1"/>
  <c r="AB1807" i="1"/>
  <c r="S1807" i="1"/>
  <c r="AB1819" i="1"/>
  <c r="S1819" i="1"/>
  <c r="S1929" i="1"/>
  <c r="AB1929" i="1"/>
  <c r="AB1970" i="1"/>
  <c r="S1970" i="1"/>
  <c r="AB2105" i="1"/>
  <c r="S2105" i="1"/>
  <c r="S2109" i="1"/>
  <c r="AB2109" i="1"/>
  <c r="AB2213" i="1"/>
  <c r="S2213" i="1"/>
  <c r="S2237" i="1"/>
  <c r="AB2237" i="1"/>
  <c r="S495" i="1"/>
  <c r="AB495" i="1"/>
  <c r="S565" i="1"/>
  <c r="AB565" i="1"/>
  <c r="AB597" i="1"/>
  <c r="S597" i="1"/>
  <c r="S785" i="1"/>
  <c r="AB785" i="1"/>
  <c r="S801" i="1"/>
  <c r="AB801" i="1"/>
  <c r="AB878" i="1"/>
  <c r="S878" i="1"/>
  <c r="S976" i="1"/>
  <c r="AB976" i="1"/>
  <c r="S1197" i="1"/>
  <c r="AB1197" i="1"/>
  <c r="S1272" i="1"/>
  <c r="AB1272" i="1"/>
  <c r="AB1285" i="1"/>
  <c r="S1285" i="1"/>
  <c r="S1329" i="1"/>
  <c r="AB1329" i="1"/>
  <c r="AB1345" i="1"/>
  <c r="S1345" i="1"/>
  <c r="S1361" i="1"/>
  <c r="AB1361" i="1"/>
  <c r="S1398" i="1"/>
  <c r="AB1398" i="1"/>
  <c r="AB1402" i="1"/>
  <c r="S1402" i="1"/>
  <c r="AB1418" i="1"/>
  <c r="S1418" i="1"/>
  <c r="AB1438" i="1"/>
  <c r="S1438" i="1"/>
  <c r="S1462" i="1"/>
  <c r="AB1462" i="1"/>
  <c r="S1593" i="1"/>
  <c r="AB1593" i="1"/>
  <c r="S1614" i="1"/>
  <c r="AB1614" i="1"/>
  <c r="S1646" i="1"/>
  <c r="AB1646" i="1"/>
  <c r="AB1721" i="1"/>
  <c r="S1721" i="1"/>
  <c r="AB1725" i="1"/>
  <c r="S1725" i="1"/>
  <c r="AB1955" i="1"/>
  <c r="S1955" i="1"/>
  <c r="S2007" i="1"/>
  <c r="AB2007" i="1"/>
  <c r="AB2131" i="1"/>
  <c r="S2131" i="1"/>
  <c r="S2147" i="1"/>
  <c r="AB2147" i="1"/>
  <c r="AB2161" i="1"/>
  <c r="S2161" i="1"/>
  <c r="AB2177" i="1"/>
  <c r="S2177" i="1"/>
  <c r="AB693" i="1"/>
  <c r="S693" i="1"/>
  <c r="S701" i="1"/>
  <c r="AB701" i="1"/>
  <c r="AB717" i="1"/>
  <c r="S717" i="1"/>
  <c r="S741" i="1"/>
  <c r="AB741" i="1"/>
  <c r="AB757" i="1"/>
  <c r="S757" i="1"/>
  <c r="AB774" i="1"/>
  <c r="S774" i="1"/>
  <c r="S782" i="1"/>
  <c r="AB782" i="1"/>
  <c r="S814" i="1"/>
  <c r="AB814" i="1"/>
  <c r="AB818" i="1"/>
  <c r="S818" i="1"/>
  <c r="S830" i="1"/>
  <c r="AB830" i="1"/>
  <c r="S850" i="1"/>
  <c r="AB850" i="1"/>
  <c r="AB1232" i="1"/>
  <c r="S1232" i="1"/>
  <c r="AB1257" i="1"/>
  <c r="S1257" i="1"/>
  <c r="AB1362" i="1"/>
  <c r="S1362" i="1"/>
  <c r="AB1549" i="1"/>
  <c r="S1549" i="1"/>
  <c r="AB1569" i="1"/>
  <c r="S1569" i="1"/>
  <c r="S1693" i="1"/>
  <c r="AB1693" i="1"/>
  <c r="S1701" i="1"/>
  <c r="AB1701" i="1"/>
  <c r="AB1813" i="1"/>
  <c r="S1813" i="1"/>
  <c r="S1825" i="1"/>
  <c r="AB1825" i="1"/>
  <c r="S1862" i="1"/>
  <c r="AB1862" i="1"/>
  <c r="S1878" i="1"/>
  <c r="AB1878" i="1"/>
  <c r="S1906" i="1"/>
  <c r="AB1906" i="1"/>
  <c r="AB1923" i="1"/>
  <c r="S1923" i="1"/>
  <c r="S1943" i="1"/>
  <c r="AB1943" i="1"/>
  <c r="S2207" i="1"/>
  <c r="AB2207" i="1"/>
  <c r="AB2265" i="1"/>
  <c r="S2265" i="1"/>
  <c r="S471" i="1"/>
  <c r="AB471" i="1"/>
  <c r="S662" i="1"/>
  <c r="AB662" i="1"/>
  <c r="AB762" i="1"/>
  <c r="S762" i="1"/>
  <c r="AB1007" i="1"/>
  <c r="S1007" i="1"/>
  <c r="AB1032" i="1"/>
  <c r="S1032" i="1"/>
  <c r="S1068" i="1"/>
  <c r="AB1068" i="1"/>
  <c r="AB1088" i="1"/>
  <c r="S1088" i="1"/>
  <c r="S1100" i="1"/>
  <c r="AB1100" i="1"/>
  <c r="S1116" i="1"/>
  <c r="AB1116" i="1"/>
  <c r="AB1121" i="1"/>
  <c r="S1121" i="1"/>
  <c r="S1133" i="1"/>
  <c r="AB1133" i="1"/>
  <c r="AB1295" i="1"/>
  <c r="S1295" i="1"/>
  <c r="S1533" i="1"/>
  <c r="AB1533" i="1"/>
  <c r="S1550" i="1"/>
  <c r="AB1550" i="1"/>
  <c r="S1674" i="1"/>
  <c r="AB1674" i="1"/>
  <c r="S1690" i="1"/>
  <c r="AB1690" i="1"/>
  <c r="S1706" i="1"/>
  <c r="AB1706" i="1"/>
  <c r="S1740" i="1"/>
  <c r="AB1740" i="1"/>
  <c r="S1794" i="1"/>
  <c r="AB1794" i="1"/>
  <c r="AB1957" i="1"/>
  <c r="S1957" i="1"/>
  <c r="S2046" i="1"/>
  <c r="AB2046" i="1"/>
  <c r="AB2055" i="1"/>
  <c r="S2055" i="1"/>
  <c r="S2075" i="1"/>
  <c r="AB2075" i="1"/>
  <c r="AB2079" i="1"/>
  <c r="S2079" i="1"/>
  <c r="S2099" i="1"/>
  <c r="AB2099" i="1"/>
  <c r="S642" i="1"/>
  <c r="AB642" i="1"/>
  <c r="S739" i="1"/>
  <c r="AB739" i="1"/>
  <c r="AB771" i="1"/>
  <c r="S771" i="1"/>
  <c r="S820" i="1"/>
  <c r="AB820" i="1"/>
  <c r="S933" i="1"/>
  <c r="AB933" i="1"/>
  <c r="S955" i="1"/>
  <c r="AB955" i="1"/>
  <c r="S959" i="1"/>
  <c r="AB959" i="1"/>
  <c r="S971" i="1"/>
  <c r="AB971" i="1"/>
  <c r="AB1077" i="1"/>
  <c r="S1077" i="1"/>
  <c r="S1109" i="1"/>
  <c r="AB1109" i="1"/>
  <c r="S1208" i="1"/>
  <c r="AB1208" i="1"/>
  <c r="AB1224" i="1"/>
  <c r="S1224" i="1"/>
  <c r="S1401" i="1"/>
  <c r="AB1401" i="1"/>
  <c r="S1469" i="1"/>
  <c r="AB1469" i="1"/>
  <c r="AB1485" i="1"/>
  <c r="S1485" i="1"/>
  <c r="S1501" i="1"/>
  <c r="AB1501" i="1"/>
  <c r="AB1517" i="1"/>
  <c r="S1517" i="1"/>
  <c r="S1625" i="1"/>
  <c r="AB1625" i="1"/>
  <c r="AB1637" i="1"/>
  <c r="S1637" i="1"/>
  <c r="S1653" i="1"/>
  <c r="AB1653" i="1"/>
  <c r="S1658" i="1"/>
  <c r="AB1658" i="1"/>
  <c r="S1770" i="1"/>
  <c r="AB1770" i="1"/>
  <c r="AB1782" i="1"/>
  <c r="S1782" i="1"/>
  <c r="S1786" i="1"/>
  <c r="AB1786" i="1"/>
  <c r="S1994" i="1"/>
  <c r="AB1994" i="1"/>
  <c r="AB561" i="1"/>
  <c r="S561" i="1"/>
  <c r="AB593" i="1"/>
  <c r="S593" i="1"/>
  <c r="S781" i="1"/>
  <c r="AB781" i="1"/>
  <c r="AB797" i="1"/>
  <c r="S797" i="1"/>
  <c r="AB813" i="1"/>
  <c r="S813" i="1"/>
  <c r="S882" i="1"/>
  <c r="AB882" i="1"/>
  <c r="AB1221" i="1"/>
  <c r="S1221" i="1"/>
  <c r="AB1235" i="1"/>
  <c r="S1235" i="1"/>
  <c r="S1252" i="1"/>
  <c r="AB1252" i="1"/>
  <c r="AB1256" i="1"/>
  <c r="S1256" i="1"/>
  <c r="AB1297" i="1"/>
  <c r="S1297" i="1"/>
  <c r="AB1325" i="1"/>
  <c r="S1325" i="1"/>
  <c r="S1341" i="1"/>
  <c r="AB1341" i="1"/>
  <c r="AB1357" i="1"/>
  <c r="S1357" i="1"/>
  <c r="S1394" i="1"/>
  <c r="AB1394" i="1"/>
  <c r="AB1410" i="1"/>
  <c r="S1410" i="1"/>
  <c r="AB1470" i="1"/>
  <c r="S1470" i="1"/>
  <c r="S1474" i="1"/>
  <c r="AB1474" i="1"/>
  <c r="AB1610" i="1"/>
  <c r="S1610" i="1"/>
  <c r="AB1642" i="1"/>
  <c r="S1642" i="1"/>
  <c r="S1922" i="1"/>
  <c r="AB1922" i="1"/>
  <c r="S1950" i="1"/>
  <c r="AB1950" i="1"/>
  <c r="AB2035" i="1"/>
  <c r="S2035" i="1"/>
  <c r="AB2127" i="1"/>
  <c r="S2127" i="1"/>
  <c r="AB2143" i="1"/>
  <c r="S2143" i="1"/>
  <c r="S2157" i="1"/>
  <c r="AB2157" i="1"/>
  <c r="S2173" i="1"/>
  <c r="AB2173" i="1"/>
  <c r="S487" i="1"/>
  <c r="AB487" i="1"/>
  <c r="AB504" i="1"/>
  <c r="S504" i="1"/>
  <c r="S653" i="1"/>
  <c r="AB653" i="1"/>
  <c r="S681" i="1"/>
  <c r="AB681" i="1"/>
  <c r="AB697" i="1"/>
  <c r="S697" i="1"/>
  <c r="AB737" i="1"/>
  <c r="S737" i="1"/>
  <c r="S753" i="1"/>
  <c r="AB753" i="1"/>
  <c r="AB769" i="1"/>
  <c r="S769" i="1"/>
  <c r="S798" i="1"/>
  <c r="AB798" i="1"/>
  <c r="S810" i="1"/>
  <c r="AB810" i="1"/>
  <c r="S826" i="1"/>
  <c r="AB826" i="1"/>
  <c r="AB846" i="1"/>
  <c r="S846" i="1"/>
  <c r="S1103" i="1"/>
  <c r="AB1103" i="1"/>
  <c r="AB1148" i="1"/>
  <c r="S1148" i="1"/>
  <c r="S1227" i="1"/>
  <c r="AB1227" i="1"/>
  <c r="S1244" i="1"/>
  <c r="AB1244" i="1"/>
  <c r="S1249" i="1"/>
  <c r="AB1249" i="1"/>
  <c r="S1281" i="1"/>
  <c r="AB1281" i="1"/>
  <c r="S1350" i="1"/>
  <c r="AB1350" i="1"/>
  <c r="S1565" i="1"/>
  <c r="AB1565" i="1"/>
  <c r="S1585" i="1"/>
  <c r="AB1585" i="1"/>
  <c r="S1772" i="1"/>
  <c r="AB1772" i="1"/>
  <c r="S1842" i="1"/>
  <c r="AB1842" i="1"/>
  <c r="S1850" i="1"/>
  <c r="AB1850" i="1"/>
  <c r="AB1914" i="1"/>
  <c r="S1914" i="1"/>
  <c r="S1939" i="1"/>
  <c r="AB1939" i="1"/>
  <c r="S2082" i="1"/>
  <c r="AB2082" i="1"/>
  <c r="S2203" i="1"/>
  <c r="AB2203" i="1"/>
  <c r="S488" i="1"/>
  <c r="AB488" i="1"/>
  <c r="S658" i="1"/>
  <c r="AB658" i="1"/>
  <c r="S686" i="1"/>
  <c r="AB686" i="1"/>
  <c r="AB746" i="1"/>
  <c r="S746" i="1"/>
  <c r="S754" i="1"/>
  <c r="AB754" i="1"/>
  <c r="AB758" i="1"/>
  <c r="S758" i="1"/>
  <c r="AB932" i="1"/>
  <c r="S932" i="1"/>
  <c r="S1024" i="1"/>
  <c r="AB1024" i="1"/>
  <c r="AB1056" i="1"/>
  <c r="S1056" i="1"/>
  <c r="S1060" i="1"/>
  <c r="AB1060" i="1"/>
  <c r="AB1080" i="1"/>
  <c r="S1080" i="1"/>
  <c r="AB1092" i="1"/>
  <c r="S1092" i="1"/>
  <c r="S1096" i="1"/>
  <c r="AB1096" i="1"/>
  <c r="AB1108" i="1"/>
  <c r="S1108" i="1"/>
  <c r="AB1112" i="1"/>
  <c r="S1112" i="1"/>
  <c r="AB1157" i="1"/>
  <c r="S1157" i="1"/>
  <c r="S1457" i="1"/>
  <c r="AB1457" i="1"/>
  <c r="S1525" i="1"/>
  <c r="AB1525" i="1"/>
  <c r="AB1670" i="1"/>
  <c r="S1670" i="1"/>
  <c r="AB1686" i="1"/>
  <c r="S1686" i="1"/>
  <c r="AB1702" i="1"/>
  <c r="S1702" i="1"/>
  <c r="AB1760" i="1"/>
  <c r="S1760" i="1"/>
  <c r="AB1847" i="1"/>
  <c r="S1847" i="1"/>
  <c r="AB1871" i="1"/>
  <c r="S1871" i="1"/>
  <c r="AB1911" i="1"/>
  <c r="S1911" i="1"/>
  <c r="S489" i="1"/>
  <c r="AB489" i="1"/>
  <c r="S542" i="1"/>
  <c r="AB542" i="1"/>
  <c r="AB554" i="1"/>
  <c r="S554" i="1"/>
  <c r="AB637" i="1"/>
  <c r="S637" i="1"/>
  <c r="S763" i="1"/>
  <c r="AB763" i="1"/>
  <c r="S816" i="1"/>
  <c r="AB816" i="1"/>
  <c r="AB913" i="1"/>
  <c r="S913" i="1"/>
  <c r="S1069" i="1"/>
  <c r="AB1069" i="1"/>
  <c r="AB1200" i="1"/>
  <c r="S1200" i="1"/>
  <c r="AB1204" i="1"/>
  <c r="S1204" i="1"/>
  <c r="S1220" i="1"/>
  <c r="AB1220" i="1"/>
  <c r="S1259" i="1"/>
  <c r="AB1259" i="1"/>
  <c r="AB1385" i="1"/>
  <c r="S1385" i="1"/>
  <c r="S1465" i="1"/>
  <c r="AB1465" i="1"/>
  <c r="AB1481" i="1"/>
  <c r="S1481" i="1"/>
  <c r="S1497" i="1"/>
  <c r="AB1497" i="1"/>
  <c r="AB1513" i="1"/>
  <c r="S1513" i="1"/>
  <c r="AB1526" i="1"/>
  <c r="S1526" i="1"/>
  <c r="AB1633" i="1"/>
  <c r="S1633" i="1"/>
  <c r="S1649" i="1"/>
  <c r="AB1649" i="1"/>
  <c r="AB1757" i="1"/>
  <c r="S1757" i="1"/>
  <c r="AB1823" i="1"/>
  <c r="S1823" i="1"/>
  <c r="S1831" i="1"/>
  <c r="AB1831" i="1"/>
  <c r="S1974" i="1"/>
  <c r="AB1974" i="1"/>
  <c r="S1978" i="1"/>
  <c r="AB1978" i="1"/>
  <c r="S2117" i="1"/>
  <c r="AB2117" i="1"/>
  <c r="S2269" i="1"/>
  <c r="AB2269" i="1"/>
  <c r="S527" i="1"/>
  <c r="AB527" i="1"/>
  <c r="S581" i="1"/>
  <c r="AB581" i="1"/>
  <c r="S684" i="1"/>
  <c r="AB684" i="1"/>
  <c r="AB777" i="1"/>
  <c r="S777" i="1"/>
  <c r="S793" i="1"/>
  <c r="AB793" i="1"/>
  <c r="S809" i="1"/>
  <c r="AB809" i="1"/>
  <c r="S817" i="1"/>
  <c r="AB817" i="1"/>
  <c r="AB870" i="1"/>
  <c r="S870" i="1"/>
  <c r="S894" i="1"/>
  <c r="AB894" i="1"/>
  <c r="S1172" i="1"/>
  <c r="AB1172" i="1"/>
  <c r="AB1213" i="1"/>
  <c r="S1213" i="1"/>
  <c r="AB1268" i="1"/>
  <c r="S1268" i="1"/>
  <c r="AB1293" i="1"/>
  <c r="S1293" i="1"/>
  <c r="AB1321" i="1"/>
  <c r="S1321" i="1"/>
  <c r="S1337" i="1"/>
  <c r="AB1337" i="1"/>
  <c r="AB1353" i="1"/>
  <c r="S1353" i="1"/>
  <c r="S1406" i="1"/>
  <c r="AB1406" i="1"/>
  <c r="S1430" i="1"/>
  <c r="AB1430" i="1"/>
  <c r="S1486" i="1"/>
  <c r="AB1486" i="1"/>
  <c r="S1518" i="1"/>
  <c r="AB1518" i="1"/>
  <c r="AB1630" i="1"/>
  <c r="S1630" i="1"/>
  <c r="S1733" i="1"/>
  <c r="AB1733" i="1"/>
  <c r="AB1857" i="1"/>
  <c r="S1857" i="1"/>
  <c r="AB1971" i="1"/>
  <c r="S1971" i="1"/>
  <c r="AB1991" i="1"/>
  <c r="S1991" i="1"/>
  <c r="AB2027" i="1"/>
  <c r="S2027" i="1"/>
  <c r="S2123" i="1"/>
  <c r="AB2123" i="1"/>
  <c r="AB2139" i="1"/>
  <c r="S2139" i="1"/>
  <c r="AB2169" i="1"/>
  <c r="S2169" i="1"/>
  <c r="S2181" i="1"/>
  <c r="AB2181" i="1"/>
  <c r="AB2185" i="1"/>
  <c r="S2185" i="1"/>
  <c r="S2189" i="1"/>
  <c r="AB2189" i="1"/>
  <c r="S645" i="1"/>
  <c r="AB645" i="1"/>
  <c r="S649" i="1"/>
  <c r="AB649" i="1"/>
  <c r="AB661" i="1"/>
  <c r="S661" i="1"/>
  <c r="AB665" i="1"/>
  <c r="S665" i="1"/>
  <c r="S677" i="1"/>
  <c r="AB677" i="1"/>
  <c r="S749" i="1"/>
  <c r="AB749" i="1"/>
  <c r="AB765" i="1"/>
  <c r="S765" i="1"/>
  <c r="AB786" i="1"/>
  <c r="S786" i="1"/>
  <c r="AB842" i="1"/>
  <c r="S842" i="1"/>
  <c r="AB947" i="1"/>
  <c r="S947" i="1"/>
  <c r="S1087" i="1"/>
  <c r="AB1087" i="1"/>
  <c r="S1091" i="1"/>
  <c r="AB1091" i="1"/>
  <c r="S1240" i="1"/>
  <c r="AB1240" i="1"/>
  <c r="S1273" i="1"/>
  <c r="AB1273" i="1"/>
  <c r="S1342" i="1"/>
  <c r="AB1342" i="1"/>
  <c r="S1557" i="1"/>
  <c r="AB1557" i="1"/>
  <c r="AB1581" i="1"/>
  <c r="S1581" i="1"/>
  <c r="S1594" i="1"/>
  <c r="AB1594" i="1"/>
  <c r="AB1602" i="1"/>
  <c r="S1602" i="1"/>
  <c r="AB1689" i="1"/>
  <c r="S1689" i="1"/>
  <c r="AB1805" i="1"/>
  <c r="S1805" i="1"/>
  <c r="AB1866" i="1"/>
  <c r="S1866" i="1"/>
  <c r="AB1870" i="1"/>
  <c r="S1870" i="1"/>
  <c r="AB1882" i="1"/>
  <c r="S1882" i="1"/>
  <c r="S1886" i="1"/>
  <c r="AB1886" i="1"/>
  <c r="S1656" i="1"/>
  <c r="AB1656" i="1"/>
  <c r="S501" i="1"/>
  <c r="AB501" i="1"/>
  <c r="S521" i="1"/>
  <c r="AB521" i="1"/>
  <c r="S525" i="1"/>
  <c r="AB525" i="1"/>
  <c r="S541" i="1"/>
  <c r="AB541" i="1"/>
  <c r="S553" i="1"/>
  <c r="AB553" i="1"/>
  <c r="S563" i="1"/>
  <c r="AB563" i="1"/>
  <c r="AB583" i="1"/>
  <c r="S583" i="1"/>
  <c r="S603" i="1"/>
  <c r="AB603" i="1"/>
  <c r="AB624" i="1"/>
  <c r="S624" i="1"/>
  <c r="AB650" i="1"/>
  <c r="S650" i="1"/>
  <c r="AB666" i="1"/>
  <c r="S666" i="1"/>
  <c r="AB674" i="1"/>
  <c r="S674" i="1"/>
  <c r="S690" i="1"/>
  <c r="AB690" i="1"/>
  <c r="AB706" i="1"/>
  <c r="S706" i="1"/>
  <c r="S718" i="1"/>
  <c r="AB718" i="1"/>
  <c r="AB726" i="1"/>
  <c r="S726" i="1"/>
  <c r="S730" i="1"/>
  <c r="AB730" i="1"/>
  <c r="AB742" i="1"/>
  <c r="S742" i="1"/>
  <c r="AB787" i="1"/>
  <c r="S787" i="1"/>
  <c r="S791" i="1"/>
  <c r="AB791" i="1"/>
  <c r="S803" i="1"/>
  <c r="AB803" i="1"/>
  <c r="AB807" i="1"/>
  <c r="S807" i="1"/>
  <c r="AB835" i="1"/>
  <c r="S835" i="1"/>
  <c r="AB839" i="1"/>
  <c r="S839" i="1"/>
  <c r="AB867" i="1"/>
  <c r="S867" i="1"/>
  <c r="AB896" i="1"/>
  <c r="S896" i="1"/>
  <c r="S900" i="1"/>
  <c r="AB900" i="1"/>
  <c r="S912" i="1"/>
  <c r="AB912" i="1"/>
  <c r="AB916" i="1"/>
  <c r="S916" i="1"/>
  <c r="AB920" i="1"/>
  <c r="S920" i="1"/>
  <c r="S936" i="1"/>
  <c r="AB936" i="1"/>
  <c r="S948" i="1"/>
  <c r="AB948" i="1"/>
  <c r="S954" i="1"/>
  <c r="AB954" i="1"/>
  <c r="AB966" i="1"/>
  <c r="S966" i="1"/>
  <c r="S974" i="1"/>
  <c r="AB974" i="1"/>
  <c r="S990" i="1"/>
  <c r="AB990" i="1"/>
  <c r="S1141" i="1"/>
  <c r="AB1141" i="1"/>
  <c r="AB1149" i="1"/>
  <c r="S1149" i="1"/>
  <c r="S1153" i="1"/>
  <c r="AB1153" i="1"/>
  <c r="AB1166" i="1"/>
  <c r="S1166" i="1"/>
  <c r="S1186" i="1"/>
  <c r="AB1186" i="1"/>
  <c r="AB1203" i="1"/>
  <c r="S1203" i="1"/>
  <c r="AB1211" i="1"/>
  <c r="S1211" i="1"/>
  <c r="S1219" i="1"/>
  <c r="AB1219" i="1"/>
  <c r="S1237" i="1"/>
  <c r="AB1237" i="1"/>
  <c r="S1245" i="1"/>
  <c r="AB1245" i="1"/>
  <c r="AB1262" i="1"/>
  <c r="S1262" i="1"/>
  <c r="S1319" i="1"/>
  <c r="AB1319" i="1"/>
  <c r="AB1335" i="1"/>
  <c r="S1335" i="1"/>
  <c r="AB1359" i="1"/>
  <c r="S1359" i="1"/>
  <c r="S1372" i="1"/>
  <c r="AB1372" i="1"/>
  <c r="S1388" i="1"/>
  <c r="AB1388" i="1"/>
  <c r="S1400" i="1"/>
  <c r="AB1400" i="1"/>
  <c r="S1404" i="1"/>
  <c r="AB1404" i="1"/>
  <c r="S1416" i="1"/>
  <c r="AB1416" i="1"/>
  <c r="S1436" i="1"/>
  <c r="AB1436" i="1"/>
  <c r="S1484" i="1"/>
  <c r="AB1484" i="1"/>
  <c r="S1496" i="1"/>
  <c r="AB1496" i="1"/>
  <c r="S1500" i="1"/>
  <c r="AB1500" i="1"/>
  <c r="S1516" i="1"/>
  <c r="AB1516" i="1"/>
  <c r="AB1582" i="1"/>
  <c r="S1582" i="1"/>
  <c r="S1591" i="1"/>
  <c r="AB1591" i="1"/>
  <c r="S1612" i="1"/>
  <c r="AB1612" i="1"/>
  <c r="AB1628" i="1"/>
  <c r="S1628" i="1"/>
  <c r="AB1644" i="1"/>
  <c r="S1644" i="1"/>
  <c r="S1657" i="1"/>
  <c r="AB1657" i="1"/>
  <c r="S1727" i="1"/>
  <c r="AB1727" i="1"/>
  <c r="AB1777" i="1"/>
  <c r="S1777" i="1"/>
  <c r="AB1781" i="1"/>
  <c r="S1781" i="1"/>
  <c r="AB1785" i="1"/>
  <c r="S1785" i="1"/>
  <c r="AB1790" i="1"/>
  <c r="S1790" i="1"/>
  <c r="AB1802" i="1"/>
  <c r="S1802" i="1"/>
  <c r="S1810" i="1"/>
  <c r="AB1810" i="1"/>
  <c r="S1822" i="1"/>
  <c r="AB1822" i="1"/>
  <c r="S1843" i="1"/>
  <c r="AB1843" i="1"/>
  <c r="S1883" i="1"/>
  <c r="AB1883" i="1"/>
  <c r="AB1891" i="1"/>
  <c r="S1891" i="1"/>
  <c r="S1973" i="1"/>
  <c r="AB1973" i="1"/>
  <c r="S1993" i="1"/>
  <c r="AB1993" i="1"/>
  <c r="AB2009" i="1"/>
  <c r="S2009" i="1"/>
  <c r="AB2025" i="1"/>
  <c r="S2025" i="1"/>
  <c r="S2042" i="1"/>
  <c r="AB2042" i="1"/>
  <c r="S2051" i="1"/>
  <c r="AB2051" i="1"/>
  <c r="AB2071" i="1"/>
  <c r="S2071" i="1"/>
  <c r="S2083" i="1"/>
  <c r="AB2083" i="1"/>
  <c r="S2087" i="1"/>
  <c r="AB2087" i="1"/>
  <c r="S2104" i="1"/>
  <c r="AB2104" i="1"/>
  <c r="S2116" i="1"/>
  <c r="AB2116" i="1"/>
  <c r="AB2121" i="1"/>
  <c r="S2121" i="1"/>
  <c r="AB2129" i="1"/>
  <c r="S2129" i="1"/>
  <c r="AB2137" i="1"/>
  <c r="S2137" i="1"/>
  <c r="AB2145" i="1"/>
  <c r="S2145" i="1"/>
  <c r="AB2159" i="1"/>
  <c r="S2159" i="1"/>
  <c r="S2163" i="1"/>
  <c r="AB2163" i="1"/>
  <c r="S2200" i="1"/>
  <c r="AB2200" i="1"/>
  <c r="AB2204" i="1"/>
  <c r="S2204" i="1"/>
  <c r="S2216" i="1"/>
  <c r="AB2216" i="1"/>
  <c r="AB2273" i="1"/>
  <c r="S2273" i="1"/>
  <c r="AB1189" i="1"/>
  <c r="S1189" i="1"/>
  <c r="S472" i="1"/>
  <c r="AB472" i="1"/>
  <c r="S476" i="1"/>
  <c r="AB476" i="1"/>
  <c r="AB480" i="1"/>
  <c r="S480" i="1"/>
  <c r="AB484" i="1"/>
  <c r="S484" i="1"/>
  <c r="AB502" i="1"/>
  <c r="S502" i="1"/>
  <c r="AB506" i="1"/>
  <c r="S506" i="1"/>
  <c r="S518" i="1"/>
  <c r="AB518" i="1"/>
  <c r="AB522" i="1"/>
  <c r="S522" i="1"/>
  <c r="S550" i="1"/>
  <c r="AB550" i="1"/>
  <c r="S560" i="1"/>
  <c r="AB560" i="1"/>
  <c r="AB572" i="1"/>
  <c r="S572" i="1"/>
  <c r="S592" i="1"/>
  <c r="AB592" i="1"/>
  <c r="S604" i="1"/>
  <c r="AB604" i="1"/>
  <c r="AB613" i="1"/>
  <c r="S613" i="1"/>
  <c r="S667" i="1"/>
  <c r="AB667" i="1"/>
  <c r="AB695" i="1"/>
  <c r="S695" i="1"/>
  <c r="S711" i="1"/>
  <c r="AB711" i="1"/>
  <c r="S727" i="1"/>
  <c r="AB727" i="1"/>
  <c r="S780" i="1"/>
  <c r="AB780" i="1"/>
  <c r="S784" i="1"/>
  <c r="AB784" i="1"/>
  <c r="AB796" i="1"/>
  <c r="S796" i="1"/>
  <c r="AB828" i="1"/>
  <c r="S828" i="1"/>
  <c r="S885" i="1"/>
  <c r="AB885" i="1"/>
  <c r="AB909" i="1"/>
  <c r="S909" i="1"/>
  <c r="S917" i="1"/>
  <c r="AB917" i="1"/>
  <c r="AB925" i="1"/>
  <c r="S925" i="1"/>
  <c r="S929" i="1"/>
  <c r="AB929" i="1"/>
  <c r="AB937" i="1"/>
  <c r="S937" i="1"/>
  <c r="S975" i="1"/>
  <c r="AB975" i="1"/>
  <c r="S987" i="1"/>
  <c r="AB987" i="1"/>
  <c r="S996" i="1"/>
  <c r="AB996" i="1"/>
  <c r="S1000" i="1"/>
  <c r="AB1000" i="1"/>
  <c r="S1012" i="1"/>
  <c r="AB1012" i="1"/>
  <c r="S1057" i="1"/>
  <c r="AB1057" i="1"/>
  <c r="AB1065" i="1"/>
  <c r="S1065" i="1"/>
  <c r="S1073" i="1"/>
  <c r="AB1073" i="1"/>
  <c r="AB1081" i="1"/>
  <c r="S1081" i="1"/>
  <c r="S1089" i="1"/>
  <c r="AB1089" i="1"/>
  <c r="AB1101" i="1"/>
  <c r="S1101" i="1"/>
  <c r="AB1117" i="1"/>
  <c r="S1117" i="1"/>
  <c r="AB1134" i="1"/>
  <c r="S1134" i="1"/>
  <c r="S1146" i="1"/>
  <c r="AB1146" i="1"/>
  <c r="AB1183" i="1"/>
  <c r="S1183" i="1"/>
  <c r="S1187" i="1"/>
  <c r="AB1187" i="1"/>
  <c r="S1238" i="1"/>
  <c r="AB1238" i="1"/>
  <c r="AB1267" i="1"/>
  <c r="S1267" i="1"/>
  <c r="AB1275" i="1"/>
  <c r="S1275" i="1"/>
  <c r="S1279" i="1"/>
  <c r="AB1279" i="1"/>
  <c r="S1283" i="1"/>
  <c r="AB1283" i="1"/>
  <c r="AB1288" i="1"/>
  <c r="S1288" i="1"/>
  <c r="AB1292" i="1"/>
  <c r="S1292" i="1"/>
  <c r="AB1296" i="1"/>
  <c r="S1296" i="1"/>
  <c r="S1300" i="1"/>
  <c r="AB1300" i="1"/>
  <c r="S1304" i="1"/>
  <c r="AB1304" i="1"/>
  <c r="S1320" i="1"/>
  <c r="AB1320" i="1"/>
  <c r="S1336" i="1"/>
  <c r="AB1336" i="1"/>
  <c r="S1352" i="1"/>
  <c r="AB1352" i="1"/>
  <c r="S1373" i="1"/>
  <c r="AB1373" i="1"/>
  <c r="AB1377" i="1"/>
  <c r="S1377" i="1"/>
  <c r="AB1389" i="1"/>
  <c r="S1389" i="1"/>
  <c r="S1393" i="1"/>
  <c r="AB1393" i="1"/>
  <c r="S1405" i="1"/>
  <c r="AB1405" i="1"/>
  <c r="AB1409" i="1"/>
  <c r="S1409" i="1"/>
  <c r="AB1421" i="1"/>
  <c r="S1421" i="1"/>
  <c r="S1425" i="1"/>
  <c r="AB1425" i="1"/>
  <c r="S1437" i="1"/>
  <c r="AB1437" i="1"/>
  <c r="AB1441" i="1"/>
  <c r="S1441" i="1"/>
  <c r="AB1446" i="1"/>
  <c r="S1446" i="1"/>
  <c r="S1534" i="1"/>
  <c r="AB1534" i="1"/>
  <c r="AB1538" i="1"/>
  <c r="S1538" i="1"/>
  <c r="S1555" i="1"/>
  <c r="AB1555" i="1"/>
  <c r="AB1571" i="1"/>
  <c r="S1571" i="1"/>
  <c r="S1575" i="1"/>
  <c r="AB1575" i="1"/>
  <c r="S1592" i="1"/>
  <c r="AB1592" i="1"/>
  <c r="S1609" i="1"/>
  <c r="AB1609" i="1"/>
  <c r="AB1667" i="1"/>
  <c r="S1667" i="1"/>
  <c r="AB1671" i="1"/>
  <c r="S1671" i="1"/>
  <c r="S1683" i="1"/>
  <c r="AB1683" i="1"/>
  <c r="S1687" i="1"/>
  <c r="AB1687" i="1"/>
  <c r="S1699" i="1"/>
  <c r="AB1699" i="1"/>
  <c r="AB1703" i="1"/>
  <c r="S1703" i="1"/>
  <c r="S1716" i="1"/>
  <c r="AB1716" i="1"/>
  <c r="AB1720" i="1"/>
  <c r="S1720" i="1"/>
  <c r="S1732" i="1"/>
  <c r="AB1732" i="1"/>
  <c r="S1737" i="1"/>
  <c r="AB1737" i="1"/>
  <c r="S1745" i="1"/>
  <c r="AB1745" i="1"/>
  <c r="AB1749" i="1"/>
  <c r="S1749" i="1"/>
  <c r="AB1753" i="1"/>
  <c r="S1753" i="1"/>
  <c r="AB1761" i="1"/>
  <c r="S1761" i="1"/>
  <c r="S1765" i="1"/>
  <c r="AB1765" i="1"/>
  <c r="AB1844" i="1"/>
  <c r="S1844" i="1"/>
  <c r="AB1864" i="1"/>
  <c r="S1864" i="1"/>
  <c r="S1892" i="1"/>
  <c r="AB1892" i="1"/>
  <c r="S1933" i="1"/>
  <c r="AB1933" i="1"/>
  <c r="AB1962" i="1"/>
  <c r="S1962" i="1"/>
  <c r="AB1966" i="1"/>
  <c r="S1966" i="1"/>
  <c r="AB1986" i="1"/>
  <c r="S1986" i="1"/>
  <c r="S1990" i="1"/>
  <c r="AB1990" i="1"/>
  <c r="S2010" i="1"/>
  <c r="AB2010" i="1"/>
  <c r="S2014" i="1"/>
  <c r="AB2014" i="1"/>
  <c r="S2018" i="1"/>
  <c r="AB2018" i="1"/>
  <c r="S2048" i="1"/>
  <c r="AB2048" i="1"/>
  <c r="S2064" i="1"/>
  <c r="AB2064" i="1"/>
  <c r="S2080" i="1"/>
  <c r="AB2080" i="1"/>
  <c r="S2126" i="1"/>
  <c r="AB2126" i="1"/>
  <c r="S2142" i="1"/>
  <c r="AB2142" i="1"/>
  <c r="S2160" i="1"/>
  <c r="AB2160" i="1"/>
  <c r="S2180" i="1"/>
  <c r="AB2180" i="1"/>
  <c r="AB2192" i="1"/>
  <c r="S2192" i="1"/>
  <c r="AB2205" i="1"/>
  <c r="S2205" i="1"/>
  <c r="S2209" i="1"/>
  <c r="AB2209" i="1"/>
  <c r="S2217" i="1"/>
  <c r="AB2217" i="1"/>
  <c r="AB2250" i="1"/>
  <c r="S2250" i="1"/>
  <c r="AB2266" i="1"/>
  <c r="S2266" i="1"/>
  <c r="S558" i="1"/>
  <c r="AB558" i="1"/>
  <c r="S499" i="1"/>
  <c r="AB499" i="1"/>
  <c r="S511" i="1"/>
  <c r="AB511" i="1"/>
  <c r="AB515" i="1"/>
  <c r="S515" i="1"/>
  <c r="S523" i="1"/>
  <c r="AB523" i="1"/>
  <c r="S531" i="1"/>
  <c r="AB531" i="1"/>
  <c r="AB535" i="1"/>
  <c r="S535" i="1"/>
  <c r="AB543" i="1"/>
  <c r="S543" i="1"/>
  <c r="S547" i="1"/>
  <c r="AB547" i="1"/>
  <c r="AB551" i="1"/>
  <c r="S551" i="1"/>
  <c r="AB569" i="1"/>
  <c r="S569" i="1"/>
  <c r="AB585" i="1"/>
  <c r="S585" i="1"/>
  <c r="S634" i="1"/>
  <c r="AB634" i="1"/>
  <c r="AB638" i="1"/>
  <c r="S638" i="1"/>
  <c r="S656" i="1"/>
  <c r="AB656" i="1"/>
  <c r="AB668" i="1"/>
  <c r="S668" i="1"/>
  <c r="AB688" i="1"/>
  <c r="S688" i="1"/>
  <c r="S704" i="1"/>
  <c r="AB704" i="1"/>
  <c r="S708" i="1"/>
  <c r="AB708" i="1"/>
  <c r="AB712" i="1"/>
  <c r="S712" i="1"/>
  <c r="AB724" i="1"/>
  <c r="S724" i="1"/>
  <c r="S728" i="1"/>
  <c r="AB728" i="1"/>
  <c r="AB740" i="1"/>
  <c r="S740" i="1"/>
  <c r="S744" i="1"/>
  <c r="AB744" i="1"/>
  <c r="S773" i="1"/>
  <c r="AB773" i="1"/>
  <c r="S821" i="1"/>
  <c r="AB821" i="1"/>
  <c r="AB841" i="1"/>
  <c r="S841" i="1"/>
  <c r="S853" i="1"/>
  <c r="AB853" i="1"/>
  <c r="AB857" i="1"/>
  <c r="S857" i="1"/>
  <c r="AB874" i="1"/>
  <c r="S874" i="1"/>
  <c r="S890" i="1"/>
  <c r="AB890" i="1"/>
  <c r="AB898" i="1"/>
  <c r="S898" i="1"/>
  <c r="AB956" i="1"/>
  <c r="S956" i="1"/>
  <c r="S960" i="1"/>
  <c r="AB960" i="1"/>
  <c r="S964" i="1"/>
  <c r="AB964" i="1"/>
  <c r="AB972" i="1"/>
  <c r="S972" i="1"/>
  <c r="AB988" i="1"/>
  <c r="S988" i="1"/>
  <c r="S993" i="1"/>
  <c r="AB993" i="1"/>
  <c r="S997" i="1"/>
  <c r="AB997" i="1"/>
  <c r="AB1018" i="1"/>
  <c r="S1018" i="1"/>
  <c r="AB1038" i="1"/>
  <c r="S1038" i="1"/>
  <c r="S1050" i="1"/>
  <c r="AB1050" i="1"/>
  <c r="AB1066" i="1"/>
  <c r="S1066" i="1"/>
  <c r="AB1082" i="1"/>
  <c r="S1082" i="1"/>
  <c r="AB1118" i="1"/>
  <c r="S1118" i="1"/>
  <c r="AB1131" i="1"/>
  <c r="S1131" i="1"/>
  <c r="S1135" i="1"/>
  <c r="AB1135" i="1"/>
  <c r="AB1139" i="1"/>
  <c r="S1139" i="1"/>
  <c r="S1151" i="1"/>
  <c r="AB1151" i="1"/>
  <c r="S1164" i="1"/>
  <c r="AB1164" i="1"/>
  <c r="AB1176" i="1"/>
  <c r="S1176" i="1"/>
  <c r="AB1180" i="1"/>
  <c r="S1180" i="1"/>
  <c r="AB1184" i="1"/>
  <c r="S1184" i="1"/>
  <c r="AB1226" i="1"/>
  <c r="S1226" i="1"/>
  <c r="S1301" i="1"/>
  <c r="AB1301" i="1"/>
  <c r="S1309" i="1"/>
  <c r="AB1309" i="1"/>
  <c r="S1313" i="1"/>
  <c r="AB1313" i="1"/>
  <c r="S1374" i="1"/>
  <c r="AB1374" i="1"/>
  <c r="S1378" i="1"/>
  <c r="AB1378" i="1"/>
  <c r="S1386" i="1"/>
  <c r="AB1386" i="1"/>
  <c r="AB1447" i="1"/>
  <c r="S1447" i="1"/>
  <c r="S1451" i="1"/>
  <c r="AB1451" i="1"/>
  <c r="AB1494" i="1"/>
  <c r="S1494" i="1"/>
  <c r="AB1502" i="1"/>
  <c r="S1502" i="1"/>
  <c r="AB1506" i="1"/>
  <c r="S1506" i="1"/>
  <c r="S1531" i="1"/>
  <c r="AB1531" i="1"/>
  <c r="S1548" i="1"/>
  <c r="AB1548" i="1"/>
  <c r="S1605" i="1"/>
  <c r="AB1605" i="1"/>
  <c r="AB1618" i="1"/>
  <c r="S1618" i="1"/>
  <c r="S1634" i="1"/>
  <c r="AB1634" i="1"/>
  <c r="AB1650" i="1"/>
  <c r="S1650" i="1"/>
  <c r="S1659" i="1"/>
  <c r="AB1659" i="1"/>
  <c r="S1676" i="1"/>
  <c r="AB1676" i="1"/>
  <c r="S1692" i="1"/>
  <c r="AB1692" i="1"/>
  <c r="AB1704" i="1"/>
  <c r="S1704" i="1"/>
  <c r="S1742" i="1"/>
  <c r="AB1742" i="1"/>
  <c r="AB1746" i="1"/>
  <c r="S1746" i="1"/>
  <c r="AB1758" i="1"/>
  <c r="S1758" i="1"/>
  <c r="AB1766" i="1"/>
  <c r="S1766" i="1"/>
  <c r="AB1833" i="1"/>
  <c r="S1833" i="1"/>
  <c r="AB1837" i="1"/>
  <c r="S1837" i="1"/>
  <c r="AB1845" i="1"/>
  <c r="S1845" i="1"/>
  <c r="S1865" i="1"/>
  <c r="AB1865" i="1"/>
  <c r="AB1869" i="1"/>
  <c r="S1869" i="1"/>
  <c r="AB1877" i="1"/>
  <c r="S1877" i="1"/>
  <c r="S1913" i="1"/>
  <c r="AB1913" i="1"/>
  <c r="AB1926" i="1"/>
  <c r="S1926" i="1"/>
  <c r="AB1942" i="1"/>
  <c r="S1942" i="1"/>
  <c r="AB1963" i="1"/>
  <c r="S1963" i="1"/>
  <c r="S1967" i="1"/>
  <c r="AB1967" i="1"/>
  <c r="S1975" i="1"/>
  <c r="AB1975" i="1"/>
  <c r="S2044" i="1"/>
  <c r="AB2044" i="1"/>
  <c r="S2061" i="1"/>
  <c r="AB2061" i="1"/>
  <c r="AB2065" i="1"/>
  <c r="S2065" i="1"/>
  <c r="S2081" i="1"/>
  <c r="AB2081" i="1"/>
  <c r="AB2097" i="1"/>
  <c r="S2097" i="1"/>
  <c r="S2102" i="1"/>
  <c r="AB2102" i="1"/>
  <c r="S2106" i="1"/>
  <c r="AB2106" i="1"/>
  <c r="S2198" i="1"/>
  <c r="AB2198" i="1"/>
  <c r="S2210" i="1"/>
  <c r="AB2210" i="1"/>
  <c r="AB2239" i="1"/>
  <c r="S2239" i="1"/>
  <c r="S2243" i="1"/>
  <c r="AB2243" i="1"/>
  <c r="AB2259" i="1"/>
  <c r="S2259" i="1"/>
  <c r="S2263" i="1"/>
  <c r="AB2263" i="1"/>
  <c r="S2267" i="1"/>
  <c r="AB2267" i="1"/>
  <c r="AB2153" i="1"/>
  <c r="S2153" i="1"/>
  <c r="S478" i="1"/>
  <c r="AB478" i="1"/>
  <c r="AB492" i="1"/>
  <c r="S492" i="1"/>
  <c r="AB556" i="1"/>
  <c r="S556" i="1"/>
  <c r="S562" i="1"/>
  <c r="AB562" i="1"/>
  <c r="S606" i="1"/>
  <c r="AB606" i="1"/>
  <c r="AB627" i="1"/>
  <c r="S627" i="1"/>
  <c r="S669" i="1"/>
  <c r="AB669" i="1"/>
  <c r="S713" i="1"/>
  <c r="AB713" i="1"/>
  <c r="S862" i="1"/>
  <c r="AB862" i="1"/>
  <c r="S883" i="1"/>
  <c r="AB883" i="1"/>
  <c r="AB935" i="1"/>
  <c r="S935" i="1"/>
  <c r="S961" i="1"/>
  <c r="AB961" i="1"/>
  <c r="AB965" i="1"/>
  <c r="S965" i="1"/>
  <c r="S989" i="1"/>
  <c r="AB989" i="1"/>
  <c r="S998" i="1"/>
  <c r="AB998" i="1"/>
  <c r="S1015" i="1"/>
  <c r="AB1015" i="1"/>
  <c r="AB1023" i="1"/>
  <c r="S1023" i="1"/>
  <c r="AB1027" i="1"/>
  <c r="S1027" i="1"/>
  <c r="AB1047" i="1"/>
  <c r="S1047" i="1"/>
  <c r="S1067" i="1"/>
  <c r="AB1067" i="1"/>
  <c r="AB1107" i="1"/>
  <c r="S1107" i="1"/>
  <c r="AB1111" i="1"/>
  <c r="S1111" i="1"/>
  <c r="S1115" i="1"/>
  <c r="AB1115" i="1"/>
  <c r="AB1120" i="1"/>
  <c r="S1120" i="1"/>
  <c r="AB1124" i="1"/>
  <c r="S1124" i="1"/>
  <c r="S1136" i="1"/>
  <c r="AB1136" i="1"/>
  <c r="S1140" i="1"/>
  <c r="AB1140" i="1"/>
  <c r="AB1144" i="1"/>
  <c r="S1144" i="1"/>
  <c r="AB1152" i="1"/>
  <c r="S1152" i="1"/>
  <c r="S1165" i="1"/>
  <c r="AB1165" i="1"/>
  <c r="S1169" i="1"/>
  <c r="AB1169" i="1"/>
  <c r="S1177" i="1"/>
  <c r="AB1177" i="1"/>
  <c r="AB1185" i="1"/>
  <c r="S1185" i="1"/>
  <c r="S1202" i="1"/>
  <c r="AB1202" i="1"/>
  <c r="AB1214" i="1"/>
  <c r="S1214" i="1"/>
  <c r="S1294" i="1"/>
  <c r="AB1294" i="1"/>
  <c r="AB1302" i="1"/>
  <c r="S1302" i="1"/>
  <c r="S1330" i="1"/>
  <c r="AB1330" i="1"/>
  <c r="AB1334" i="1"/>
  <c r="S1334" i="1"/>
  <c r="S1387" i="1"/>
  <c r="AB1387" i="1"/>
  <c r="S1403" i="1"/>
  <c r="AB1403" i="1"/>
  <c r="S1419" i="1"/>
  <c r="AB1419" i="1"/>
  <c r="S1431" i="1"/>
  <c r="AB1431" i="1"/>
  <c r="AB1435" i="1"/>
  <c r="S1435" i="1"/>
  <c r="S1452" i="1"/>
  <c r="AB1452" i="1"/>
  <c r="AB1475" i="1"/>
  <c r="S1475" i="1"/>
  <c r="AB1487" i="1"/>
  <c r="S1487" i="1"/>
  <c r="S1491" i="1"/>
  <c r="AB1491" i="1"/>
  <c r="S1524" i="1"/>
  <c r="AB1524" i="1"/>
  <c r="S1536" i="1"/>
  <c r="AB1536" i="1"/>
  <c r="S1540" i="1"/>
  <c r="AB1540" i="1"/>
  <c r="S1598" i="1"/>
  <c r="AB1598" i="1"/>
  <c r="S1607" i="1"/>
  <c r="AB1607" i="1"/>
  <c r="AB1611" i="1"/>
  <c r="S1611" i="1"/>
  <c r="S1623" i="1"/>
  <c r="AB1623" i="1"/>
  <c r="S1627" i="1"/>
  <c r="AB1627" i="1"/>
  <c r="S1639" i="1"/>
  <c r="AB1639" i="1"/>
  <c r="AB1655" i="1"/>
  <c r="S1655" i="1"/>
  <c r="S1665" i="1"/>
  <c r="AB1665" i="1"/>
  <c r="AB1669" i="1"/>
  <c r="S1669" i="1"/>
  <c r="S1714" i="1"/>
  <c r="AB1714" i="1"/>
  <c r="AB1726" i="1"/>
  <c r="S1726" i="1"/>
  <c r="S1730" i="1"/>
  <c r="AB1730" i="1"/>
  <c r="S1743" i="1"/>
  <c r="AB1743" i="1"/>
  <c r="S1747" i="1"/>
  <c r="AB1747" i="1"/>
  <c r="S1763" i="1"/>
  <c r="AB1763" i="1"/>
  <c r="S1784" i="1"/>
  <c r="AB1784" i="1"/>
  <c r="AB1789" i="1"/>
  <c r="S1789" i="1"/>
  <c r="S1821" i="1"/>
  <c r="AB1821" i="1"/>
  <c r="AB1898" i="1"/>
  <c r="S1898" i="1"/>
  <c r="S1902" i="1"/>
  <c r="AB1902" i="1"/>
  <c r="S1910" i="1"/>
  <c r="AB1910" i="1"/>
  <c r="S1919" i="1"/>
  <c r="AB1919" i="1"/>
  <c r="AB1931" i="1"/>
  <c r="S1931" i="1"/>
  <c r="AB1956" i="1"/>
  <c r="S1956" i="1"/>
  <c r="AB1972" i="1"/>
  <c r="S1972" i="1"/>
  <c r="AB1976" i="1"/>
  <c r="S1976" i="1"/>
  <c r="S1988" i="1"/>
  <c r="AB1988" i="1"/>
  <c r="S2004" i="1"/>
  <c r="AB2004" i="1"/>
  <c r="AB2020" i="1"/>
  <c r="S2020" i="1"/>
  <c r="S2036" i="1"/>
  <c r="AB2036" i="1"/>
  <c r="S2074" i="1"/>
  <c r="AB2074" i="1"/>
  <c r="S2078" i="1"/>
  <c r="AB2078" i="1"/>
  <c r="S2132" i="1"/>
  <c r="AB2132" i="1"/>
  <c r="S2148" i="1"/>
  <c r="AB2148" i="1"/>
  <c r="S2166" i="1"/>
  <c r="AB2166" i="1"/>
  <c r="S2170" i="1"/>
  <c r="AB2170" i="1"/>
  <c r="S2182" i="1"/>
  <c r="AB2182" i="1"/>
  <c r="AB2223" i="1"/>
  <c r="S2223" i="1"/>
  <c r="S2248" i="1"/>
  <c r="AB2248" i="1"/>
  <c r="S2264" i="1"/>
  <c r="AB2264" i="1"/>
  <c r="Q1734" i="1"/>
  <c r="R1734" i="1" s="1"/>
  <c r="AA1734" i="1"/>
  <c r="L1734" i="1"/>
  <c r="K1734" i="1" s="1"/>
  <c r="S517" i="1"/>
  <c r="AB517" i="1"/>
  <c r="S537" i="1"/>
  <c r="AB537" i="1"/>
  <c r="S620" i="1"/>
  <c r="AB620" i="1"/>
  <c r="AB636" i="1"/>
  <c r="S636" i="1"/>
  <c r="S734" i="1"/>
  <c r="AB734" i="1"/>
  <c r="AB783" i="1"/>
  <c r="S783" i="1"/>
  <c r="S799" i="1"/>
  <c r="AB799" i="1"/>
  <c r="AB815" i="1"/>
  <c r="S815" i="1"/>
  <c r="S819" i="1"/>
  <c r="AB819" i="1"/>
  <c r="S851" i="1"/>
  <c r="AB851" i="1"/>
  <c r="S863" i="1"/>
  <c r="AB863" i="1"/>
  <c r="AB940" i="1"/>
  <c r="S940" i="1"/>
  <c r="S944" i="1"/>
  <c r="AB944" i="1"/>
  <c r="AB1178" i="1"/>
  <c r="S1178" i="1"/>
  <c r="AB1199" i="1"/>
  <c r="S1199" i="1"/>
  <c r="AB1258" i="1"/>
  <c r="S1258" i="1"/>
  <c r="AB1274" i="1"/>
  <c r="S1274" i="1"/>
  <c r="AB1278" i="1"/>
  <c r="S1278" i="1"/>
  <c r="AB1299" i="1"/>
  <c r="S1299" i="1"/>
  <c r="S1303" i="1"/>
  <c r="AB1303" i="1"/>
  <c r="S1315" i="1"/>
  <c r="AB1315" i="1"/>
  <c r="AB1339" i="1"/>
  <c r="S1339" i="1"/>
  <c r="AB1351" i="1"/>
  <c r="S1351" i="1"/>
  <c r="S1368" i="1"/>
  <c r="AB1368" i="1"/>
  <c r="S1428" i="1"/>
  <c r="AB1428" i="1"/>
  <c r="S1432" i="1"/>
  <c r="AB1432" i="1"/>
  <c r="S1444" i="1"/>
  <c r="AB1444" i="1"/>
  <c r="S1464" i="1"/>
  <c r="AB1464" i="1"/>
  <c r="S1476" i="1"/>
  <c r="AB1476" i="1"/>
  <c r="S1480" i="1"/>
  <c r="AB1480" i="1"/>
  <c r="S1512" i="1"/>
  <c r="AB1512" i="1"/>
  <c r="S1562" i="1"/>
  <c r="AB1562" i="1"/>
  <c r="AB1570" i="1"/>
  <c r="S1570" i="1"/>
  <c r="AB1574" i="1"/>
  <c r="S1574" i="1"/>
  <c r="S1608" i="1"/>
  <c r="AB1608" i="1"/>
  <c r="S1620" i="1"/>
  <c r="AB1620" i="1"/>
  <c r="AB1624" i="1"/>
  <c r="S1624" i="1"/>
  <c r="S1640" i="1"/>
  <c r="AB1640" i="1"/>
  <c r="S1711" i="1"/>
  <c r="AB1711" i="1"/>
  <c r="S1723" i="1"/>
  <c r="AB1723" i="1"/>
  <c r="AB1756" i="1"/>
  <c r="S1756" i="1"/>
  <c r="S1764" i="1"/>
  <c r="AB1764" i="1"/>
  <c r="S1879" i="1"/>
  <c r="AB1879" i="1"/>
  <c r="S1887" i="1"/>
  <c r="AB1887" i="1"/>
  <c r="AB1924" i="1"/>
  <c r="S1924" i="1"/>
  <c r="AB1936" i="1"/>
  <c r="S1936" i="1"/>
  <c r="S1940" i="1"/>
  <c r="AB1940" i="1"/>
  <c r="AB1969" i="1"/>
  <c r="S1969" i="1"/>
  <c r="AB1977" i="1"/>
  <c r="S1977" i="1"/>
  <c r="S2095" i="1"/>
  <c r="AB2095" i="1"/>
  <c r="S2112" i="1"/>
  <c r="AB2112" i="1"/>
  <c r="S2155" i="1"/>
  <c r="AB2155" i="1"/>
  <c r="AB2167" i="1"/>
  <c r="S2167" i="1"/>
  <c r="S2171" i="1"/>
  <c r="AB2171" i="1"/>
  <c r="S2179" i="1"/>
  <c r="AB2179" i="1"/>
  <c r="S2212" i="1"/>
  <c r="AB2212" i="1"/>
  <c r="AB1158" i="1"/>
  <c r="S1158" i="1"/>
  <c r="AB546" i="1"/>
  <c r="S546" i="1"/>
  <c r="S576" i="1"/>
  <c r="AB576" i="1"/>
  <c r="AB588" i="1"/>
  <c r="S588" i="1"/>
  <c r="S647" i="1"/>
  <c r="AB647" i="1"/>
  <c r="AB663" i="1"/>
  <c r="S663" i="1"/>
  <c r="S675" i="1"/>
  <c r="AB675" i="1"/>
  <c r="AB679" i="1"/>
  <c r="S679" i="1"/>
  <c r="S715" i="1"/>
  <c r="AB715" i="1"/>
  <c r="AB824" i="1"/>
  <c r="S824" i="1"/>
  <c r="S877" i="1"/>
  <c r="AB877" i="1"/>
  <c r="S881" i="1"/>
  <c r="AB881" i="1"/>
  <c r="S897" i="1"/>
  <c r="AB897" i="1"/>
  <c r="AB905" i="1"/>
  <c r="S905" i="1"/>
  <c r="S992" i="1"/>
  <c r="AB992" i="1"/>
  <c r="S1105" i="1"/>
  <c r="AB1105" i="1"/>
  <c r="AB1130" i="1"/>
  <c r="S1130" i="1"/>
  <c r="S1142" i="1"/>
  <c r="AB1142" i="1"/>
  <c r="S1163" i="1"/>
  <c r="AB1163" i="1"/>
  <c r="S1234" i="1"/>
  <c r="AB1234" i="1"/>
  <c r="S1316" i="1"/>
  <c r="AB1316" i="1"/>
  <c r="S1332" i="1"/>
  <c r="AB1332" i="1"/>
  <c r="S1348" i="1"/>
  <c r="AB1348" i="1"/>
  <c r="S1364" i="1"/>
  <c r="AB1364" i="1"/>
  <c r="AB1583" i="1"/>
  <c r="S1583" i="1"/>
  <c r="AB1587" i="1"/>
  <c r="S1587" i="1"/>
  <c r="S1604" i="1"/>
  <c r="AB1604" i="1"/>
  <c r="S1663" i="1"/>
  <c r="AB1663" i="1"/>
  <c r="S1679" i="1"/>
  <c r="AB1679" i="1"/>
  <c r="S1712" i="1"/>
  <c r="AB1712" i="1"/>
  <c r="AB1795" i="1"/>
  <c r="S1795" i="1"/>
  <c r="S1799" i="1"/>
  <c r="AB1799" i="1"/>
  <c r="S1856" i="1"/>
  <c r="AB1856" i="1"/>
  <c r="S1860" i="1"/>
  <c r="AB1860" i="1"/>
  <c r="AB1904" i="1"/>
  <c r="S1904" i="1"/>
  <c r="S1908" i="1"/>
  <c r="AB1908" i="1"/>
  <c r="AB1925" i="1"/>
  <c r="S1925" i="1"/>
  <c r="S2043" i="1"/>
  <c r="AB2043" i="1"/>
  <c r="AB2056" i="1"/>
  <c r="S2056" i="1"/>
  <c r="AB2060" i="1"/>
  <c r="S2060" i="1"/>
  <c r="S2076" i="1"/>
  <c r="AB2076" i="1"/>
  <c r="AB2092" i="1"/>
  <c r="S2092" i="1"/>
  <c r="S2122" i="1"/>
  <c r="AB2122" i="1"/>
  <c r="S2138" i="1"/>
  <c r="AB2138" i="1"/>
  <c r="S2156" i="1"/>
  <c r="AB2156" i="1"/>
  <c r="S2176" i="1"/>
  <c r="AB2176" i="1"/>
  <c r="S2188" i="1"/>
  <c r="AB2188" i="1"/>
  <c r="AB2246" i="1"/>
  <c r="S2246" i="1"/>
  <c r="AB2262" i="1"/>
  <c r="S2262" i="1"/>
  <c r="S473" i="1"/>
  <c r="AB473" i="1"/>
  <c r="S486" i="1"/>
  <c r="AB486" i="1"/>
  <c r="S491" i="1"/>
  <c r="AB491" i="1"/>
  <c r="S507" i="1"/>
  <c r="AB507" i="1"/>
  <c r="AB652" i="1"/>
  <c r="S652" i="1"/>
  <c r="AB664" i="1"/>
  <c r="S664" i="1"/>
  <c r="S680" i="1"/>
  <c r="AB680" i="1"/>
  <c r="S700" i="1"/>
  <c r="AB700" i="1"/>
  <c r="AB720" i="1"/>
  <c r="S720" i="1"/>
  <c r="AB756" i="1"/>
  <c r="S756" i="1"/>
  <c r="AB768" i="1"/>
  <c r="S768" i="1"/>
  <c r="S837" i="1"/>
  <c r="AB837" i="1"/>
  <c r="AB849" i="1"/>
  <c r="S849" i="1"/>
  <c r="S865" i="1"/>
  <c r="AB865" i="1"/>
  <c r="AB902" i="1"/>
  <c r="S902" i="1"/>
  <c r="AB934" i="1"/>
  <c r="S934" i="1"/>
  <c r="S951" i="1"/>
  <c r="AB951" i="1"/>
  <c r="S1001" i="1"/>
  <c r="AB1001" i="1"/>
  <c r="AB1034" i="1"/>
  <c r="S1034" i="1"/>
  <c r="S1046" i="1"/>
  <c r="AB1046" i="1"/>
  <c r="S1078" i="1"/>
  <c r="AB1078" i="1"/>
  <c r="S1094" i="1"/>
  <c r="AB1094" i="1"/>
  <c r="S1110" i="1"/>
  <c r="AB1110" i="1"/>
  <c r="AB1114" i="1"/>
  <c r="S1114" i="1"/>
  <c r="AB1147" i="1"/>
  <c r="S1147" i="1"/>
  <c r="AB1188" i="1"/>
  <c r="S1188" i="1"/>
  <c r="S1280" i="1"/>
  <c r="AB1280" i="1"/>
  <c r="S1527" i="1"/>
  <c r="AB1527" i="1"/>
  <c r="AB1539" i="1"/>
  <c r="S1539" i="1"/>
  <c r="S1543" i="1"/>
  <c r="AB1543" i="1"/>
  <c r="S1560" i="1"/>
  <c r="AB1560" i="1"/>
  <c r="S1576" i="1"/>
  <c r="AB1576" i="1"/>
  <c r="S1601" i="1"/>
  <c r="AB1601" i="1"/>
  <c r="S1672" i="1"/>
  <c r="AB1672" i="1"/>
  <c r="AB1684" i="1"/>
  <c r="S1684" i="1"/>
  <c r="S1688" i="1"/>
  <c r="AB1688" i="1"/>
  <c r="S1775" i="1"/>
  <c r="AB1775" i="1"/>
  <c r="AB1779" i="1"/>
  <c r="S1779" i="1"/>
  <c r="S1796" i="1"/>
  <c r="AB1796" i="1"/>
  <c r="S1800" i="1"/>
  <c r="AB1800" i="1"/>
  <c r="AB1812" i="1"/>
  <c r="S1812" i="1"/>
  <c r="AB1816" i="1"/>
  <c r="S1816" i="1"/>
  <c r="S1841" i="1"/>
  <c r="AB1841" i="1"/>
  <c r="S1885" i="1"/>
  <c r="AB1885" i="1"/>
  <c r="S1889" i="1"/>
  <c r="AB1889" i="1"/>
  <c r="AB1905" i="1"/>
  <c r="S1905" i="1"/>
  <c r="AB1909" i="1"/>
  <c r="S1909" i="1"/>
  <c r="S1938" i="1"/>
  <c r="AB1938" i="1"/>
  <c r="AB2040" i="1"/>
  <c r="S2040" i="1"/>
  <c r="S2057" i="1"/>
  <c r="AB2057" i="1"/>
  <c r="AB2073" i="1"/>
  <c r="S2073" i="1"/>
  <c r="S2093" i="1"/>
  <c r="AB2093" i="1"/>
  <c r="S2114" i="1"/>
  <c r="AB2114" i="1"/>
  <c r="S2194" i="1"/>
  <c r="AB2194" i="1"/>
  <c r="S2206" i="1"/>
  <c r="AB2206" i="1"/>
  <c r="S2222" i="1"/>
  <c r="AB2222" i="1"/>
  <c r="S2226" i="1"/>
  <c r="AB2226" i="1"/>
  <c r="S536" i="1"/>
  <c r="AB536" i="1"/>
  <c r="S540" i="1"/>
  <c r="AB540" i="1"/>
  <c r="S552" i="1"/>
  <c r="AB552" i="1"/>
  <c r="S570" i="1"/>
  <c r="AB570" i="1"/>
  <c r="S574" i="1"/>
  <c r="AB574" i="1"/>
  <c r="S602" i="1"/>
  <c r="AB602" i="1"/>
  <c r="S623" i="1"/>
  <c r="AB623" i="1"/>
  <c r="AB631" i="1"/>
  <c r="S631" i="1"/>
  <c r="S640" i="1"/>
  <c r="AB640" i="1"/>
  <c r="S858" i="1"/>
  <c r="AB858" i="1"/>
  <c r="AB879" i="1"/>
  <c r="S879" i="1"/>
  <c r="S895" i="1"/>
  <c r="AB895" i="1"/>
  <c r="AB899" i="1"/>
  <c r="S899" i="1"/>
  <c r="AB915" i="1"/>
  <c r="S915" i="1"/>
  <c r="S931" i="1"/>
  <c r="AB931" i="1"/>
  <c r="AB1002" i="1"/>
  <c r="S1002" i="1"/>
  <c r="AB1010" i="1"/>
  <c r="S1010" i="1"/>
  <c r="S1019" i="1"/>
  <c r="AB1019" i="1"/>
  <c r="S1194" i="1"/>
  <c r="AB1194" i="1"/>
  <c r="S1198" i="1"/>
  <c r="AB1198" i="1"/>
  <c r="S1286" i="1"/>
  <c r="AB1286" i="1"/>
  <c r="AB1290" i="1"/>
  <c r="S1290" i="1"/>
  <c r="S1314" i="1"/>
  <c r="AB1314" i="1"/>
  <c r="S1318" i="1"/>
  <c r="AB1318" i="1"/>
  <c r="AB1322" i="1"/>
  <c r="S1322" i="1"/>
  <c r="AB1326" i="1"/>
  <c r="S1326" i="1"/>
  <c r="AB1338" i="1"/>
  <c r="S1338" i="1"/>
  <c r="S1346" i="1"/>
  <c r="AB1346" i="1"/>
  <c r="AB1354" i="1"/>
  <c r="S1354" i="1"/>
  <c r="S1358" i="1"/>
  <c r="AB1358" i="1"/>
  <c r="AB1367" i="1"/>
  <c r="S1367" i="1"/>
  <c r="S1383" i="1"/>
  <c r="AB1383" i="1"/>
  <c r="S1411" i="1"/>
  <c r="AB1411" i="1"/>
  <c r="S1415" i="1"/>
  <c r="AB1415" i="1"/>
  <c r="S1427" i="1"/>
  <c r="AB1427" i="1"/>
  <c r="S1443" i="1"/>
  <c r="AB1443" i="1"/>
  <c r="S1448" i="1"/>
  <c r="AB1448" i="1"/>
  <c r="AB1471" i="1"/>
  <c r="S1471" i="1"/>
  <c r="AB1483" i="1"/>
  <c r="S1483" i="1"/>
  <c r="S1499" i="1"/>
  <c r="AB1499" i="1"/>
  <c r="S1515" i="1"/>
  <c r="AB1515" i="1"/>
  <c r="AB1519" i="1"/>
  <c r="S1519" i="1"/>
  <c r="S1635" i="1"/>
  <c r="AB1635" i="1"/>
  <c r="S1739" i="1"/>
  <c r="AB1739" i="1"/>
  <c r="S1759" i="1"/>
  <c r="AB1759" i="1"/>
  <c r="AB1780" i="1"/>
  <c r="S1780" i="1"/>
  <c r="AB1809" i="1"/>
  <c r="S1809" i="1"/>
  <c r="AB1890" i="1"/>
  <c r="S1890" i="1"/>
  <c r="AB1927" i="1"/>
  <c r="S1927" i="1"/>
  <c r="S1968" i="1"/>
  <c r="AB1968" i="1"/>
  <c r="AB2054" i="1"/>
  <c r="S2054" i="1"/>
  <c r="S2098" i="1"/>
  <c r="AB2098" i="1"/>
  <c r="S2128" i="1"/>
  <c r="AB2128" i="1"/>
  <c r="S2144" i="1"/>
  <c r="AB2144" i="1"/>
  <c r="S2162" i="1"/>
  <c r="AB2162" i="1"/>
  <c r="S2178" i="1"/>
  <c r="AB2178" i="1"/>
  <c r="S2227" i="1"/>
  <c r="AB2227" i="1"/>
  <c r="S2244" i="1"/>
  <c r="AB2244" i="1"/>
  <c r="S2260" i="1"/>
  <c r="AB2260" i="1"/>
  <c r="AB2220" i="1"/>
  <c r="S2220" i="1"/>
  <c r="S483" i="1"/>
  <c r="AB483" i="1"/>
  <c r="AB497" i="1"/>
  <c r="S497" i="1"/>
  <c r="S513" i="1"/>
  <c r="AB513" i="1"/>
  <c r="S529" i="1"/>
  <c r="AB529" i="1"/>
  <c r="S549" i="1"/>
  <c r="AB549" i="1"/>
  <c r="AB607" i="1"/>
  <c r="S607" i="1"/>
  <c r="AB616" i="1"/>
  <c r="S616" i="1"/>
  <c r="AB632" i="1"/>
  <c r="S632" i="1"/>
  <c r="AB779" i="1"/>
  <c r="S779" i="1"/>
  <c r="AB795" i="1"/>
  <c r="S795" i="1"/>
  <c r="S811" i="1"/>
  <c r="AB811" i="1"/>
  <c r="S843" i="1"/>
  <c r="AB843" i="1"/>
  <c r="AB847" i="1"/>
  <c r="S847" i="1"/>
  <c r="AB859" i="1"/>
  <c r="S859" i="1"/>
  <c r="S986" i="1"/>
  <c r="AB986" i="1"/>
  <c r="AB1129" i="1"/>
  <c r="S1129" i="1"/>
  <c r="S1162" i="1"/>
  <c r="AB1162" i="1"/>
  <c r="S1182" i="1"/>
  <c r="AB1182" i="1"/>
  <c r="S1191" i="1"/>
  <c r="AB1191" i="1"/>
  <c r="S1195" i="1"/>
  <c r="AB1195" i="1"/>
  <c r="S1254" i="1"/>
  <c r="AB1254" i="1"/>
  <c r="S1291" i="1"/>
  <c r="AB1291" i="1"/>
  <c r="AB1327" i="1"/>
  <c r="S1327" i="1"/>
  <c r="S1331" i="1"/>
  <c r="AB1331" i="1"/>
  <c r="AB1347" i="1"/>
  <c r="S1347" i="1"/>
  <c r="AB1363" i="1"/>
  <c r="S1363" i="1"/>
  <c r="S1384" i="1"/>
  <c r="AB1384" i="1"/>
  <c r="S1392" i="1"/>
  <c r="AB1392" i="1"/>
  <c r="S1396" i="1"/>
  <c r="AB1396" i="1"/>
  <c r="S1412" i="1"/>
  <c r="AB1412" i="1"/>
  <c r="S1424" i="1"/>
  <c r="AB1424" i="1"/>
  <c r="S1440" i="1"/>
  <c r="AB1440" i="1"/>
  <c r="S1472" i="1"/>
  <c r="AB1472" i="1"/>
  <c r="S1492" i="1"/>
  <c r="AB1492" i="1"/>
  <c r="S1504" i="1"/>
  <c r="AB1504" i="1"/>
  <c r="S1508" i="1"/>
  <c r="AB1508" i="1"/>
  <c r="S1599" i="1"/>
  <c r="AB1599" i="1"/>
  <c r="AB1636" i="1"/>
  <c r="S1636" i="1"/>
  <c r="S1652" i="1"/>
  <c r="AB1652" i="1"/>
  <c r="S1855" i="1"/>
  <c r="AB1855" i="1"/>
  <c r="AB1859" i="1"/>
  <c r="S1859" i="1"/>
  <c r="AB1920" i="1"/>
  <c r="S1920" i="1"/>
  <c r="S1932" i="1"/>
  <c r="AB1932" i="1"/>
  <c r="AB1989" i="1"/>
  <c r="S1989" i="1"/>
  <c r="AB2005" i="1"/>
  <c r="S2005" i="1"/>
  <c r="S2017" i="1"/>
  <c r="AB2017" i="1"/>
  <c r="AB2021" i="1"/>
  <c r="S2021" i="1"/>
  <c r="AB2037" i="1"/>
  <c r="S2037" i="1"/>
  <c r="AB2063" i="1"/>
  <c r="S2063" i="1"/>
  <c r="S2108" i="1"/>
  <c r="AB2108" i="1"/>
  <c r="S2183" i="1"/>
  <c r="AB2183" i="1"/>
  <c r="S2196" i="1"/>
  <c r="AB2196" i="1"/>
  <c r="S2208" i="1"/>
  <c r="AB2208" i="1"/>
  <c r="S498" i="1"/>
  <c r="AB498" i="1"/>
  <c r="AB514" i="1"/>
  <c r="S514" i="1"/>
  <c r="S530" i="1"/>
  <c r="AB530" i="1"/>
  <c r="AB564" i="1"/>
  <c r="S564" i="1"/>
  <c r="S568" i="1"/>
  <c r="AB568" i="1"/>
  <c r="AB580" i="1"/>
  <c r="S580" i="1"/>
  <c r="S600" i="1"/>
  <c r="AB600" i="1"/>
  <c r="S629" i="1"/>
  <c r="AB629" i="1"/>
  <c r="AB655" i="1"/>
  <c r="S655" i="1"/>
  <c r="S659" i="1"/>
  <c r="AB659" i="1"/>
  <c r="S687" i="1"/>
  <c r="AB687" i="1"/>
  <c r="AB691" i="1"/>
  <c r="S691" i="1"/>
  <c r="S707" i="1"/>
  <c r="AB707" i="1"/>
  <c r="S723" i="1"/>
  <c r="AB723" i="1"/>
  <c r="AB735" i="1"/>
  <c r="S735" i="1"/>
  <c r="S776" i="1"/>
  <c r="AB776" i="1"/>
  <c r="S792" i="1"/>
  <c r="AB792" i="1"/>
  <c r="S808" i="1"/>
  <c r="AB808" i="1"/>
  <c r="S873" i="1"/>
  <c r="AB873" i="1"/>
  <c r="S893" i="1"/>
  <c r="AB893" i="1"/>
  <c r="S983" i="1"/>
  <c r="AB983" i="1"/>
  <c r="AB1113" i="1"/>
  <c r="S1113" i="1"/>
  <c r="AB1122" i="1"/>
  <c r="S1122" i="1"/>
  <c r="S1126" i="1"/>
  <c r="AB1126" i="1"/>
  <c r="AB1138" i="1"/>
  <c r="S1138" i="1"/>
  <c r="S1159" i="1"/>
  <c r="AB1159" i="1"/>
  <c r="AB1175" i="1"/>
  <c r="S1175" i="1"/>
  <c r="S1179" i="1"/>
  <c r="AB1179" i="1"/>
  <c r="AB1230" i="1"/>
  <c r="S1230" i="1"/>
  <c r="S1255" i="1"/>
  <c r="AB1255" i="1"/>
  <c r="AB1263" i="1"/>
  <c r="S1263" i="1"/>
  <c r="S1308" i="1"/>
  <c r="AB1308" i="1"/>
  <c r="S1312" i="1"/>
  <c r="AB1312" i="1"/>
  <c r="S1328" i="1"/>
  <c r="AB1328" i="1"/>
  <c r="S1344" i="1"/>
  <c r="AB1344" i="1"/>
  <c r="S1360" i="1"/>
  <c r="AB1360" i="1"/>
  <c r="S1460" i="1"/>
  <c r="AB1460" i="1"/>
  <c r="AB1530" i="1"/>
  <c r="S1530" i="1"/>
  <c r="S1546" i="1"/>
  <c r="AB1546" i="1"/>
  <c r="AB1567" i="1"/>
  <c r="S1567" i="1"/>
  <c r="S1600" i="1"/>
  <c r="AB1600" i="1"/>
  <c r="S1617" i="1"/>
  <c r="AB1617" i="1"/>
  <c r="S1691" i="1"/>
  <c r="AB1691" i="1"/>
  <c r="S1695" i="1"/>
  <c r="AB1695" i="1"/>
  <c r="AB1707" i="1"/>
  <c r="S1707" i="1"/>
  <c r="AB1728" i="1"/>
  <c r="S1728" i="1"/>
  <c r="S1836" i="1"/>
  <c r="AB1836" i="1"/>
  <c r="AB1840" i="1"/>
  <c r="S1840" i="1"/>
  <c r="AB1868" i="1"/>
  <c r="S1868" i="1"/>
  <c r="S1876" i="1"/>
  <c r="AB1876" i="1"/>
  <c r="S1884" i="1"/>
  <c r="AB1884" i="1"/>
  <c r="AB1888" i="1"/>
  <c r="S1888" i="1"/>
  <c r="AB1900" i="1"/>
  <c r="S1900" i="1"/>
  <c r="S1945" i="1"/>
  <c r="AB1945" i="1"/>
  <c r="S1949" i="1"/>
  <c r="AB1949" i="1"/>
  <c r="S1954" i="1"/>
  <c r="AB1954" i="1"/>
  <c r="AB1958" i="1"/>
  <c r="S1958" i="1"/>
  <c r="S2006" i="1"/>
  <c r="AB2006" i="1"/>
  <c r="AB2038" i="1"/>
  <c r="S2038" i="1"/>
  <c r="S2052" i="1"/>
  <c r="AB2052" i="1"/>
  <c r="AB2068" i="1"/>
  <c r="S2068" i="1"/>
  <c r="S2072" i="1"/>
  <c r="AB2072" i="1"/>
  <c r="S2084" i="1"/>
  <c r="AB2084" i="1"/>
  <c r="S2088" i="1"/>
  <c r="AB2088" i="1"/>
  <c r="S2100" i="1"/>
  <c r="AB2100" i="1"/>
  <c r="S2134" i="1"/>
  <c r="AB2134" i="1"/>
  <c r="S2150" i="1"/>
  <c r="AB2150" i="1"/>
  <c r="S2168" i="1"/>
  <c r="AB2168" i="1"/>
  <c r="S2172" i="1"/>
  <c r="AB2172" i="1"/>
  <c r="S2184" i="1"/>
  <c r="AB2184" i="1"/>
  <c r="AB2242" i="1"/>
  <c r="S2242" i="1"/>
  <c r="S2258" i="1"/>
  <c r="AB2258" i="1"/>
  <c r="S2274" i="1"/>
  <c r="AB2274" i="1"/>
  <c r="AB1660" i="1"/>
  <c r="S1660" i="1"/>
  <c r="AB622" i="1"/>
  <c r="S622" i="1"/>
  <c r="S648" i="1"/>
  <c r="AB648" i="1"/>
  <c r="S660" i="1"/>
  <c r="AB660" i="1"/>
  <c r="S736" i="1"/>
  <c r="AB736" i="1"/>
  <c r="S748" i="1"/>
  <c r="AB748" i="1"/>
  <c r="S752" i="1"/>
  <c r="AB752" i="1"/>
  <c r="S833" i="1"/>
  <c r="AB833" i="1"/>
  <c r="AB910" i="1"/>
  <c r="S910" i="1"/>
  <c r="AB914" i="1"/>
  <c r="S914" i="1"/>
  <c r="S918" i="1"/>
  <c r="AB918" i="1"/>
  <c r="AB926" i="1"/>
  <c r="S926" i="1"/>
  <c r="S930" i="1"/>
  <c r="AB930" i="1"/>
  <c r="AB946" i="1"/>
  <c r="S946" i="1"/>
  <c r="S1005" i="1"/>
  <c r="AB1005" i="1"/>
  <c r="AB1009" i="1"/>
  <c r="S1009" i="1"/>
  <c r="AB1030" i="1"/>
  <c r="S1030" i="1"/>
  <c r="S1042" i="1"/>
  <c r="AB1042" i="1"/>
  <c r="AB1058" i="1"/>
  <c r="S1058" i="1"/>
  <c r="S1062" i="1"/>
  <c r="AB1062" i="1"/>
  <c r="S1090" i="1"/>
  <c r="AB1090" i="1"/>
  <c r="AB1098" i="1"/>
  <c r="S1098" i="1"/>
  <c r="S1123" i="1"/>
  <c r="AB1123" i="1"/>
  <c r="S1143" i="1"/>
  <c r="AB1143" i="1"/>
  <c r="S1160" i="1"/>
  <c r="AB1160" i="1"/>
  <c r="S1168" i="1"/>
  <c r="AB1168" i="1"/>
  <c r="S1276" i="1"/>
  <c r="AB1276" i="1"/>
  <c r="AB1370" i="1"/>
  <c r="S1370" i="1"/>
  <c r="S1482" i="1"/>
  <c r="AB1482" i="1"/>
  <c r="AB1490" i="1"/>
  <c r="S1490" i="1"/>
  <c r="S1498" i="1"/>
  <c r="AB1498" i="1"/>
  <c r="S1552" i="1"/>
  <c r="AB1552" i="1"/>
  <c r="S1556" i="1"/>
  <c r="AB1556" i="1"/>
  <c r="S1572" i="1"/>
  <c r="AB1572" i="1"/>
  <c r="S1588" i="1"/>
  <c r="AB1588" i="1"/>
  <c r="AB1664" i="1"/>
  <c r="S1664" i="1"/>
  <c r="S1668" i="1"/>
  <c r="AB1668" i="1"/>
  <c r="S1680" i="1"/>
  <c r="AB1680" i="1"/>
  <c r="AB1696" i="1"/>
  <c r="S1696" i="1"/>
  <c r="AB1700" i="1"/>
  <c r="S1700" i="1"/>
  <c r="AB1738" i="1"/>
  <c r="S1738" i="1"/>
  <c r="S1754" i="1"/>
  <c r="AB1754" i="1"/>
  <c r="AB1762" i="1"/>
  <c r="S1762" i="1"/>
  <c r="AB1771" i="1"/>
  <c r="S1771" i="1"/>
  <c r="AB1792" i="1"/>
  <c r="S1792" i="1"/>
  <c r="S1808" i="1"/>
  <c r="AB1808" i="1"/>
  <c r="AB1824" i="1"/>
  <c r="S1824" i="1"/>
  <c r="AB1828" i="1"/>
  <c r="S1828" i="1"/>
  <c r="AB1853" i="1"/>
  <c r="S1853" i="1"/>
  <c r="AB1861" i="1"/>
  <c r="S1861" i="1"/>
  <c r="AB2069" i="1"/>
  <c r="S2069" i="1"/>
  <c r="S2089" i="1"/>
  <c r="AB2089" i="1"/>
  <c r="S2202" i="1"/>
  <c r="AB2202" i="1"/>
  <c r="AB2247" i="1"/>
  <c r="S2247" i="1"/>
  <c r="AB2251" i="1"/>
  <c r="S2251" i="1"/>
  <c r="AB2271" i="1"/>
  <c r="S2271" i="1"/>
  <c r="S2224" i="1"/>
  <c r="AB2224" i="1"/>
  <c r="S474" i="1"/>
  <c r="AB474" i="1"/>
  <c r="S520" i="1"/>
  <c r="AB520" i="1"/>
  <c r="S524" i="1"/>
  <c r="AB524" i="1"/>
  <c r="S548" i="1"/>
  <c r="AB548" i="1"/>
  <c r="S566" i="1"/>
  <c r="AB566" i="1"/>
  <c r="S586" i="1"/>
  <c r="AB586" i="1"/>
  <c r="S590" i="1"/>
  <c r="AB590" i="1"/>
  <c r="S598" i="1"/>
  <c r="AB598" i="1"/>
  <c r="S635" i="1"/>
  <c r="AB635" i="1"/>
  <c r="S725" i="1"/>
  <c r="AB725" i="1"/>
  <c r="S729" i="1"/>
  <c r="AB729" i="1"/>
  <c r="S794" i="1"/>
  <c r="AB794" i="1"/>
  <c r="AB834" i="1"/>
  <c r="S834" i="1"/>
  <c r="S891" i="1"/>
  <c r="AB891" i="1"/>
  <c r="S911" i="1"/>
  <c r="AB911" i="1"/>
  <c r="S927" i="1"/>
  <c r="AB927" i="1"/>
  <c r="S943" i="1"/>
  <c r="AB943" i="1"/>
  <c r="S953" i="1"/>
  <c r="AB953" i="1"/>
  <c r="AB994" i="1"/>
  <c r="S994" i="1"/>
  <c r="S1031" i="1"/>
  <c r="AB1031" i="1"/>
  <c r="AB1043" i="1"/>
  <c r="S1043" i="1"/>
  <c r="AB1190" i="1"/>
  <c r="S1190" i="1"/>
  <c r="S1206" i="1"/>
  <c r="AB1206" i="1"/>
  <c r="AB1210" i="1"/>
  <c r="S1210" i="1"/>
  <c r="S1222" i="1"/>
  <c r="AB1222" i="1"/>
  <c r="S1379" i="1"/>
  <c r="AB1379" i="1"/>
  <c r="S1395" i="1"/>
  <c r="AB1395" i="1"/>
  <c r="S1399" i="1"/>
  <c r="AB1399" i="1"/>
  <c r="AB1407" i="1"/>
  <c r="S1407" i="1"/>
  <c r="AB1423" i="1"/>
  <c r="S1423" i="1"/>
  <c r="S1495" i="1"/>
  <c r="AB1495" i="1"/>
  <c r="AB1503" i="1"/>
  <c r="S1503" i="1"/>
  <c r="S1532" i="1"/>
  <c r="AB1532" i="1"/>
  <c r="S1590" i="1"/>
  <c r="AB1590" i="1"/>
  <c r="S1615" i="1"/>
  <c r="AB1615" i="1"/>
  <c r="AB1619" i="1"/>
  <c r="S1619" i="1"/>
  <c r="S1631" i="1"/>
  <c r="AB1631" i="1"/>
  <c r="S1647" i="1"/>
  <c r="AB1647" i="1"/>
  <c r="S1651" i="1"/>
  <c r="AB1651" i="1"/>
  <c r="AB1718" i="1"/>
  <c r="S1718" i="1"/>
  <c r="AB1735" i="1"/>
  <c r="S1735" i="1"/>
  <c r="AB1755" i="1"/>
  <c r="S1755" i="1"/>
  <c r="AB1801" i="1"/>
  <c r="S1801" i="1"/>
  <c r="S1874" i="1"/>
  <c r="AB1874" i="1"/>
  <c r="S1947" i="1"/>
  <c r="AB1947" i="1"/>
  <c r="S1952" i="1"/>
  <c r="AB1952" i="1"/>
  <c r="AB1964" i="1"/>
  <c r="S1964" i="1"/>
  <c r="S1980" i="1"/>
  <c r="AB1980" i="1"/>
  <c r="S1984" i="1"/>
  <c r="AB1984" i="1"/>
  <c r="S2000" i="1"/>
  <c r="AB2000" i="1"/>
  <c r="S2012" i="1"/>
  <c r="AB2012" i="1"/>
  <c r="S2016" i="1"/>
  <c r="AB2016" i="1"/>
  <c r="AB2028" i="1"/>
  <c r="S2028" i="1"/>
  <c r="S2032" i="1"/>
  <c r="AB2032" i="1"/>
  <c r="S2045" i="1"/>
  <c r="AB2045" i="1"/>
  <c r="AB2050" i="1"/>
  <c r="S2050" i="1"/>
  <c r="S2086" i="1"/>
  <c r="AB2086" i="1"/>
  <c r="AB2103" i="1"/>
  <c r="S2103" i="1"/>
  <c r="S2124" i="1"/>
  <c r="AB2124" i="1"/>
  <c r="S2140" i="1"/>
  <c r="AB2140" i="1"/>
  <c r="S2158" i="1"/>
  <c r="AB2158" i="1"/>
  <c r="S2199" i="1"/>
  <c r="AB2199" i="1"/>
  <c r="S2215" i="1"/>
  <c r="AB2215" i="1"/>
  <c r="AB2240" i="1"/>
  <c r="S2240" i="1"/>
  <c r="S2256" i="1"/>
  <c r="AB2256" i="1"/>
  <c r="AB2272" i="1"/>
  <c r="S2272" i="1"/>
  <c r="S2276" i="1"/>
  <c r="AB2276" i="1"/>
  <c r="L2234" i="1"/>
  <c r="K2234" i="1" s="1"/>
  <c r="AA2234" i="1"/>
  <c r="Q2234" i="1"/>
  <c r="R2234" i="1" s="1"/>
  <c r="AB1445" i="1"/>
  <c r="S1445" i="1"/>
  <c r="S1606" i="1"/>
  <c r="AB1606" i="1"/>
  <c r="S475" i="1"/>
  <c r="AB475" i="1"/>
  <c r="AB493" i="1"/>
  <c r="S493" i="1"/>
  <c r="AB505" i="1"/>
  <c r="S505" i="1"/>
  <c r="S509" i="1"/>
  <c r="AB509" i="1"/>
  <c r="S533" i="1"/>
  <c r="AB533" i="1"/>
  <c r="S545" i="1"/>
  <c r="AB545" i="1"/>
  <c r="S557" i="1"/>
  <c r="AB557" i="1"/>
  <c r="S567" i="1"/>
  <c r="AB567" i="1"/>
  <c r="AB571" i="1"/>
  <c r="S571" i="1"/>
  <c r="S575" i="1"/>
  <c r="AB575" i="1"/>
  <c r="AB579" i="1"/>
  <c r="S579" i="1"/>
  <c r="S587" i="1"/>
  <c r="AB587" i="1"/>
  <c r="AB591" i="1"/>
  <c r="S591" i="1"/>
  <c r="AB599" i="1"/>
  <c r="S599" i="1"/>
  <c r="S612" i="1"/>
  <c r="AB612" i="1"/>
  <c r="AB628" i="1"/>
  <c r="S628" i="1"/>
  <c r="AB641" i="1"/>
  <c r="S641" i="1"/>
  <c r="AB678" i="1"/>
  <c r="S678" i="1"/>
  <c r="S694" i="1"/>
  <c r="AB694" i="1"/>
  <c r="AB698" i="1"/>
  <c r="S698" i="1"/>
  <c r="AB702" i="1"/>
  <c r="S702" i="1"/>
  <c r="AB714" i="1"/>
  <c r="S714" i="1"/>
  <c r="AB738" i="1"/>
  <c r="S738" i="1"/>
  <c r="S775" i="1"/>
  <c r="AB775" i="1"/>
  <c r="AB823" i="1"/>
  <c r="S823" i="1"/>
  <c r="AB827" i="1"/>
  <c r="S827" i="1"/>
  <c r="S831" i="1"/>
  <c r="AB831" i="1"/>
  <c r="AB855" i="1"/>
  <c r="S855" i="1"/>
  <c r="S872" i="1"/>
  <c r="AB872" i="1"/>
  <c r="S876" i="1"/>
  <c r="AB876" i="1"/>
  <c r="AB880" i="1"/>
  <c r="S880" i="1"/>
  <c r="AB884" i="1"/>
  <c r="S884" i="1"/>
  <c r="S888" i="1"/>
  <c r="AB888" i="1"/>
  <c r="S892" i="1"/>
  <c r="AB892" i="1"/>
  <c r="AB904" i="1"/>
  <c r="S904" i="1"/>
  <c r="S928" i="1"/>
  <c r="AB928" i="1"/>
  <c r="AB958" i="1"/>
  <c r="S958" i="1"/>
  <c r="S962" i="1"/>
  <c r="AB962" i="1"/>
  <c r="S978" i="1"/>
  <c r="AB978" i="1"/>
  <c r="AB982" i="1"/>
  <c r="S982" i="1"/>
  <c r="AB995" i="1"/>
  <c r="S995" i="1"/>
  <c r="S999" i="1"/>
  <c r="AB999" i="1"/>
  <c r="S1003" i="1"/>
  <c r="AB1003" i="1"/>
  <c r="S1011" i="1"/>
  <c r="AB1011" i="1"/>
  <c r="AB1028" i="1"/>
  <c r="S1028" i="1"/>
  <c r="S1036" i="1"/>
  <c r="AB1036" i="1"/>
  <c r="AB1044" i="1"/>
  <c r="S1044" i="1"/>
  <c r="AB1048" i="1"/>
  <c r="S1048" i="1"/>
  <c r="S1064" i="1"/>
  <c r="AB1064" i="1"/>
  <c r="S1084" i="1"/>
  <c r="AB1084" i="1"/>
  <c r="AB1170" i="1"/>
  <c r="S1170" i="1"/>
  <c r="AB1174" i="1"/>
  <c r="S1174" i="1"/>
  <c r="AB1207" i="1"/>
  <c r="S1207" i="1"/>
  <c r="S1215" i="1"/>
  <c r="AB1215" i="1"/>
  <c r="S1223" i="1"/>
  <c r="AB1223" i="1"/>
  <c r="AB1228" i="1"/>
  <c r="S1228" i="1"/>
  <c r="AB1233" i="1"/>
  <c r="S1233" i="1"/>
  <c r="S1241" i="1"/>
  <c r="AB1241" i="1"/>
  <c r="S1250" i="1"/>
  <c r="AB1250" i="1"/>
  <c r="AB1266" i="1"/>
  <c r="S1266" i="1"/>
  <c r="S1270" i="1"/>
  <c r="AB1270" i="1"/>
  <c r="S1282" i="1"/>
  <c r="AB1282" i="1"/>
  <c r="AB1307" i="1"/>
  <c r="S1307" i="1"/>
  <c r="AB1311" i="1"/>
  <c r="S1311" i="1"/>
  <c r="S1323" i="1"/>
  <c r="AB1323" i="1"/>
  <c r="AB1343" i="1"/>
  <c r="S1343" i="1"/>
  <c r="AB1355" i="1"/>
  <c r="S1355" i="1"/>
  <c r="S1376" i="1"/>
  <c r="AB1376" i="1"/>
  <c r="S1380" i="1"/>
  <c r="AB1380" i="1"/>
  <c r="S1408" i="1"/>
  <c r="AB1408" i="1"/>
  <c r="S1420" i="1"/>
  <c r="AB1420" i="1"/>
  <c r="S1468" i="1"/>
  <c r="AB1468" i="1"/>
  <c r="S1488" i="1"/>
  <c r="AB1488" i="1"/>
  <c r="S1520" i="1"/>
  <c r="AB1520" i="1"/>
  <c r="S1529" i="1"/>
  <c r="AB1529" i="1"/>
  <c r="AB1545" i="1"/>
  <c r="S1545" i="1"/>
  <c r="AB1554" i="1"/>
  <c r="S1554" i="1"/>
  <c r="S1558" i="1"/>
  <c r="AB1558" i="1"/>
  <c r="S1566" i="1"/>
  <c r="AB1566" i="1"/>
  <c r="AB1578" i="1"/>
  <c r="S1578" i="1"/>
  <c r="S1586" i="1"/>
  <c r="AB1586" i="1"/>
  <c r="S1595" i="1"/>
  <c r="AB1595" i="1"/>
  <c r="S1603" i="1"/>
  <c r="AB1603" i="1"/>
  <c r="AB1616" i="1"/>
  <c r="S1616" i="1"/>
  <c r="S1632" i="1"/>
  <c r="AB1632" i="1"/>
  <c r="S1648" i="1"/>
  <c r="AB1648" i="1"/>
  <c r="S1715" i="1"/>
  <c r="AB1715" i="1"/>
  <c r="S1719" i="1"/>
  <c r="AB1719" i="1"/>
  <c r="S1731" i="1"/>
  <c r="AB1731" i="1"/>
  <c r="S1736" i="1"/>
  <c r="AB1736" i="1"/>
  <c r="S1744" i="1"/>
  <c r="AB1744" i="1"/>
  <c r="AB1748" i="1"/>
  <c r="S1748" i="1"/>
  <c r="S1798" i="1"/>
  <c r="AB1798" i="1"/>
  <c r="AB1806" i="1"/>
  <c r="S1806" i="1"/>
  <c r="AB1814" i="1"/>
  <c r="S1814" i="1"/>
  <c r="AB1826" i="1"/>
  <c r="S1826" i="1"/>
  <c r="S1830" i="1"/>
  <c r="AB1830" i="1"/>
  <c r="S1835" i="1"/>
  <c r="AB1835" i="1"/>
  <c r="S1839" i="1"/>
  <c r="AB1839" i="1"/>
  <c r="S1851" i="1"/>
  <c r="AB1851" i="1"/>
  <c r="S1863" i="1"/>
  <c r="AB1863" i="1"/>
  <c r="S1867" i="1"/>
  <c r="AB1867" i="1"/>
  <c r="S1875" i="1"/>
  <c r="AB1875" i="1"/>
  <c r="AB1895" i="1"/>
  <c r="S1895" i="1"/>
  <c r="S1899" i="1"/>
  <c r="AB1899" i="1"/>
  <c r="AB1903" i="1"/>
  <c r="S1903" i="1"/>
  <c r="AB1928" i="1"/>
  <c r="S1928" i="1"/>
  <c r="AB1944" i="1"/>
  <c r="S1944" i="1"/>
  <c r="S1948" i="1"/>
  <c r="AB1948" i="1"/>
  <c r="AB1953" i="1"/>
  <c r="S1953" i="1"/>
  <c r="S1961" i="1"/>
  <c r="AB1961" i="1"/>
  <c r="AB1965" i="1"/>
  <c r="S1965" i="1"/>
  <c r="S1981" i="1"/>
  <c r="AB1981" i="1"/>
  <c r="S1985" i="1"/>
  <c r="AB1985" i="1"/>
  <c r="S1997" i="1"/>
  <c r="AB1997" i="1"/>
  <c r="AB2001" i="1"/>
  <c r="S2001" i="1"/>
  <c r="S2013" i="1"/>
  <c r="AB2013" i="1"/>
  <c r="S2029" i="1"/>
  <c r="AB2029" i="1"/>
  <c r="AB2033" i="1"/>
  <c r="S2033" i="1"/>
  <c r="S2125" i="1"/>
  <c r="AB2125" i="1"/>
  <c r="S2133" i="1"/>
  <c r="AB2133" i="1"/>
  <c r="S2141" i="1"/>
  <c r="AB2141" i="1"/>
  <c r="S2149" i="1"/>
  <c r="AB2149" i="1"/>
  <c r="AB2175" i="1"/>
  <c r="S2175" i="1"/>
  <c r="AB2191" i="1"/>
  <c r="S2191" i="1"/>
  <c r="S2228" i="1"/>
  <c r="AB2228" i="1"/>
  <c r="S2245" i="1"/>
  <c r="AB2245" i="1"/>
  <c r="S1589" i="1"/>
  <c r="AB1589" i="1"/>
  <c r="S494" i="1"/>
  <c r="AB494" i="1"/>
  <c r="S510" i="1"/>
  <c r="AB510" i="1"/>
  <c r="AB526" i="1"/>
  <c r="S526" i="1"/>
  <c r="S584" i="1"/>
  <c r="AB584" i="1"/>
  <c r="AB596" i="1"/>
  <c r="S596" i="1"/>
  <c r="S608" i="1"/>
  <c r="AB608" i="1"/>
  <c r="S617" i="1"/>
  <c r="AB617" i="1"/>
  <c r="S621" i="1"/>
  <c r="AB621" i="1"/>
  <c r="AB651" i="1"/>
  <c r="S651" i="1"/>
  <c r="AB671" i="1"/>
  <c r="S671" i="1"/>
  <c r="AB683" i="1"/>
  <c r="S683" i="1"/>
  <c r="AB699" i="1"/>
  <c r="S699" i="1"/>
  <c r="S703" i="1"/>
  <c r="AB703" i="1"/>
  <c r="S719" i="1"/>
  <c r="AB719" i="1"/>
  <c r="AB731" i="1"/>
  <c r="S731" i="1"/>
  <c r="AB743" i="1"/>
  <c r="S743" i="1"/>
  <c r="AB751" i="1"/>
  <c r="S751" i="1"/>
  <c r="S759" i="1"/>
  <c r="AB759" i="1"/>
  <c r="AB767" i="1"/>
  <c r="S767" i="1"/>
  <c r="S788" i="1"/>
  <c r="AB788" i="1"/>
  <c r="S800" i="1"/>
  <c r="AB800" i="1"/>
  <c r="S804" i="1"/>
  <c r="AB804" i="1"/>
  <c r="AB832" i="1"/>
  <c r="S832" i="1"/>
  <c r="AB836" i="1"/>
  <c r="S836" i="1"/>
  <c r="S840" i="1"/>
  <c r="AB840" i="1"/>
  <c r="S844" i="1"/>
  <c r="AB844" i="1"/>
  <c r="AB848" i="1"/>
  <c r="S848" i="1"/>
  <c r="AB852" i="1"/>
  <c r="S852" i="1"/>
  <c r="S856" i="1"/>
  <c r="AB856" i="1"/>
  <c r="S860" i="1"/>
  <c r="AB860" i="1"/>
  <c r="AB864" i="1"/>
  <c r="S864" i="1"/>
  <c r="S869" i="1"/>
  <c r="AB869" i="1"/>
  <c r="S889" i="1"/>
  <c r="AB889" i="1"/>
  <c r="S901" i="1"/>
  <c r="AB901" i="1"/>
  <c r="AB941" i="1"/>
  <c r="S941" i="1"/>
  <c r="S945" i="1"/>
  <c r="AB945" i="1"/>
  <c r="S949" i="1"/>
  <c r="AB949" i="1"/>
  <c r="AB1004" i="1"/>
  <c r="S1004" i="1"/>
  <c r="S1008" i="1"/>
  <c r="AB1008" i="1"/>
  <c r="S1017" i="1"/>
  <c r="AB1017" i="1"/>
  <c r="S1021" i="1"/>
  <c r="AB1021" i="1"/>
  <c r="S1025" i="1"/>
  <c r="AB1025" i="1"/>
  <c r="S1029" i="1"/>
  <c r="AB1029" i="1"/>
  <c r="S1033" i="1"/>
  <c r="AB1033" i="1"/>
  <c r="S1041" i="1"/>
  <c r="AB1041" i="1"/>
  <c r="S1045" i="1"/>
  <c r="AB1045" i="1"/>
  <c r="AB1049" i="1"/>
  <c r="S1049" i="1"/>
  <c r="S1093" i="1"/>
  <c r="AB1093" i="1"/>
  <c r="S1097" i="1"/>
  <c r="AB1097" i="1"/>
  <c r="AB1150" i="1"/>
  <c r="S1150" i="1"/>
  <c r="S1154" i="1"/>
  <c r="AB1154" i="1"/>
  <c r="AB1167" i="1"/>
  <c r="S1167" i="1"/>
  <c r="S1171" i="1"/>
  <c r="AB1171" i="1"/>
  <c r="AB1242" i="1"/>
  <c r="S1242" i="1"/>
  <c r="S1247" i="1"/>
  <c r="AB1247" i="1"/>
  <c r="S1324" i="1"/>
  <c r="AB1324" i="1"/>
  <c r="S1340" i="1"/>
  <c r="AB1340" i="1"/>
  <c r="S1356" i="1"/>
  <c r="AB1356" i="1"/>
  <c r="AB1381" i="1"/>
  <c r="S1381" i="1"/>
  <c r="S1397" i="1"/>
  <c r="AB1397" i="1"/>
  <c r="AB1413" i="1"/>
  <c r="S1413" i="1"/>
  <c r="S1429" i="1"/>
  <c r="AB1429" i="1"/>
  <c r="AB1450" i="1"/>
  <c r="S1450" i="1"/>
  <c r="AB1542" i="1"/>
  <c r="S1542" i="1"/>
  <c r="AB1551" i="1"/>
  <c r="S1551" i="1"/>
  <c r="AB1559" i="1"/>
  <c r="S1559" i="1"/>
  <c r="AB1563" i="1"/>
  <c r="S1563" i="1"/>
  <c r="AB1579" i="1"/>
  <c r="S1579" i="1"/>
  <c r="S1596" i="1"/>
  <c r="AB1596" i="1"/>
  <c r="AB1675" i="1"/>
  <c r="S1675" i="1"/>
  <c r="AB1724" i="1"/>
  <c r="S1724" i="1"/>
  <c r="S1803" i="1"/>
  <c r="AB1803" i="1"/>
  <c r="S1811" i="1"/>
  <c r="AB1811" i="1"/>
  <c r="S1815" i="1"/>
  <c r="AB1815" i="1"/>
  <c r="S1827" i="1"/>
  <c r="AB1827" i="1"/>
  <c r="AB1848" i="1"/>
  <c r="S1848" i="1"/>
  <c r="AB1852" i="1"/>
  <c r="S1852" i="1"/>
  <c r="AB1872" i="1"/>
  <c r="S1872" i="1"/>
  <c r="AB1880" i="1"/>
  <c r="S1880" i="1"/>
  <c r="AB1896" i="1"/>
  <c r="S1896" i="1"/>
  <c r="AB1912" i="1"/>
  <c r="S1912" i="1"/>
  <c r="S1917" i="1"/>
  <c r="AB1917" i="1"/>
  <c r="S1941" i="1"/>
  <c r="AB1941" i="1"/>
  <c r="S2002" i="1"/>
  <c r="AB2002" i="1"/>
  <c r="S2022" i="1"/>
  <c r="AB2022" i="1"/>
  <c r="AB2030" i="1"/>
  <c r="S2030" i="1"/>
  <c r="S2034" i="1"/>
  <c r="AB2034" i="1"/>
  <c r="S2096" i="1"/>
  <c r="AB2096" i="1"/>
  <c r="S2130" i="1"/>
  <c r="AB2130" i="1"/>
  <c r="S2146" i="1"/>
  <c r="AB2146" i="1"/>
  <c r="S2164" i="1"/>
  <c r="AB2164" i="1"/>
  <c r="S2197" i="1"/>
  <c r="AB2197" i="1"/>
  <c r="AB2201" i="1"/>
  <c r="S2201" i="1"/>
  <c r="AB2221" i="1"/>
  <c r="S2221" i="1"/>
  <c r="S2225" i="1"/>
  <c r="AB2225" i="1"/>
  <c r="AB2233" i="1"/>
  <c r="S2233" i="1"/>
  <c r="S2238" i="1"/>
  <c r="AB2238" i="1"/>
  <c r="S2254" i="1"/>
  <c r="AB2254" i="1"/>
  <c r="S2270" i="1"/>
  <c r="AB2270" i="1"/>
  <c r="S481" i="1"/>
  <c r="AB481" i="1"/>
  <c r="S503" i="1"/>
  <c r="AB503" i="1"/>
  <c r="S539" i="1"/>
  <c r="AB539" i="1"/>
  <c r="AB555" i="1"/>
  <c r="S555" i="1"/>
  <c r="S573" i="1"/>
  <c r="AB573" i="1"/>
  <c r="S589" i="1"/>
  <c r="AB589" i="1"/>
  <c r="S601" i="1"/>
  <c r="AB601" i="1"/>
  <c r="S605" i="1"/>
  <c r="AB605" i="1"/>
  <c r="S614" i="1"/>
  <c r="AB614" i="1"/>
  <c r="AB618" i="1"/>
  <c r="S618" i="1"/>
  <c r="S626" i="1"/>
  <c r="AB626" i="1"/>
  <c r="S630" i="1"/>
  <c r="AB630" i="1"/>
  <c r="S644" i="1"/>
  <c r="AB644" i="1"/>
  <c r="AB672" i="1"/>
  <c r="S672" i="1"/>
  <c r="AB676" i="1"/>
  <c r="S676" i="1"/>
  <c r="S692" i="1"/>
  <c r="AB692" i="1"/>
  <c r="AB696" i="1"/>
  <c r="S696" i="1"/>
  <c r="AB716" i="1"/>
  <c r="S716" i="1"/>
  <c r="S732" i="1"/>
  <c r="AB732" i="1"/>
  <c r="S760" i="1"/>
  <c r="AB760" i="1"/>
  <c r="S764" i="1"/>
  <c r="AB764" i="1"/>
  <c r="S825" i="1"/>
  <c r="AB825" i="1"/>
  <c r="S829" i="1"/>
  <c r="AB829" i="1"/>
  <c r="S845" i="1"/>
  <c r="AB845" i="1"/>
  <c r="S861" i="1"/>
  <c r="AB861" i="1"/>
  <c r="AB906" i="1"/>
  <c r="S906" i="1"/>
  <c r="AB922" i="1"/>
  <c r="S922" i="1"/>
  <c r="S938" i="1"/>
  <c r="AB938" i="1"/>
  <c r="S942" i="1"/>
  <c r="AB942" i="1"/>
  <c r="AB980" i="1"/>
  <c r="S980" i="1"/>
  <c r="AB1022" i="1"/>
  <c r="S1022" i="1"/>
  <c r="S1026" i="1"/>
  <c r="AB1026" i="1"/>
  <c r="AB1054" i="1"/>
  <c r="S1054" i="1"/>
  <c r="S1070" i="1"/>
  <c r="AB1070" i="1"/>
  <c r="S1074" i="1"/>
  <c r="AB1074" i="1"/>
  <c r="AB1086" i="1"/>
  <c r="S1086" i="1"/>
  <c r="S1102" i="1"/>
  <c r="AB1102" i="1"/>
  <c r="AB1106" i="1"/>
  <c r="S1106" i="1"/>
  <c r="AB1127" i="1"/>
  <c r="S1127" i="1"/>
  <c r="S1155" i="1"/>
  <c r="AB1155" i="1"/>
  <c r="AB1193" i="1"/>
  <c r="S1193" i="1"/>
  <c r="S1201" i="1"/>
  <c r="AB1201" i="1"/>
  <c r="S1209" i="1"/>
  <c r="AB1209" i="1"/>
  <c r="AB1217" i="1"/>
  <c r="S1217" i="1"/>
  <c r="AB1231" i="1"/>
  <c r="S1231" i="1"/>
  <c r="AB1243" i="1"/>
  <c r="S1243" i="1"/>
  <c r="AB1382" i="1"/>
  <c r="S1382" i="1"/>
  <c r="S1414" i="1"/>
  <c r="AB1414" i="1"/>
  <c r="S1422" i="1"/>
  <c r="AB1422" i="1"/>
  <c r="S1434" i="1"/>
  <c r="AB1434" i="1"/>
  <c r="S1455" i="1"/>
  <c r="AB1455" i="1"/>
  <c r="S1510" i="1"/>
  <c r="AB1510" i="1"/>
  <c r="AB1514" i="1"/>
  <c r="S1514" i="1"/>
  <c r="S1522" i="1"/>
  <c r="AB1522" i="1"/>
  <c r="AB1535" i="1"/>
  <c r="S1535" i="1"/>
  <c r="S1564" i="1"/>
  <c r="AB1564" i="1"/>
  <c r="S1568" i="1"/>
  <c r="AB1568" i="1"/>
  <c r="S1580" i="1"/>
  <c r="AB1580" i="1"/>
  <c r="AB1584" i="1"/>
  <c r="S1584" i="1"/>
  <c r="S1622" i="1"/>
  <c r="AB1622" i="1"/>
  <c r="AB1638" i="1"/>
  <c r="S1638" i="1"/>
  <c r="S1654" i="1"/>
  <c r="AB1654" i="1"/>
  <c r="AB1709" i="1"/>
  <c r="S1709" i="1"/>
  <c r="S1713" i="1"/>
  <c r="AB1713" i="1"/>
  <c r="AB1717" i="1"/>
  <c r="S1717" i="1"/>
  <c r="AB1729" i="1"/>
  <c r="S1729" i="1"/>
  <c r="S1750" i="1"/>
  <c r="AB1750" i="1"/>
  <c r="S1783" i="1"/>
  <c r="AB1783" i="1"/>
  <c r="S1788" i="1"/>
  <c r="AB1788" i="1"/>
  <c r="S1804" i="1"/>
  <c r="AB1804" i="1"/>
  <c r="AB1820" i="1"/>
  <c r="S1820" i="1"/>
  <c r="S1849" i="1"/>
  <c r="AB1849" i="1"/>
  <c r="S1873" i="1"/>
  <c r="AB1873" i="1"/>
  <c r="AB1881" i="1"/>
  <c r="S1881" i="1"/>
  <c r="S1893" i="1"/>
  <c r="AB1893" i="1"/>
  <c r="S1897" i="1"/>
  <c r="AB1897" i="1"/>
  <c r="S1901" i="1"/>
  <c r="AB1901" i="1"/>
  <c r="AB1918" i="1"/>
  <c r="S1918" i="1"/>
  <c r="AB1930" i="1"/>
  <c r="S1930" i="1"/>
  <c r="AB1946" i="1"/>
  <c r="S1946" i="1"/>
  <c r="S1979" i="1"/>
  <c r="AB1979" i="1"/>
  <c r="S1987" i="1"/>
  <c r="AB1987" i="1"/>
  <c r="AB1995" i="1"/>
  <c r="S1995" i="1"/>
  <c r="AB1999" i="1"/>
  <c r="S1999" i="1"/>
  <c r="AB2003" i="1"/>
  <c r="S2003" i="1"/>
  <c r="S2011" i="1"/>
  <c r="AB2011" i="1"/>
  <c r="S2015" i="1"/>
  <c r="AB2015" i="1"/>
  <c r="AB2023" i="1"/>
  <c r="S2023" i="1"/>
  <c r="AB2031" i="1"/>
  <c r="S2031" i="1"/>
  <c r="S2049" i="1"/>
  <c r="AB2049" i="1"/>
  <c r="S2053" i="1"/>
  <c r="AB2053" i="1"/>
  <c r="AB2085" i="1"/>
  <c r="S2085" i="1"/>
  <c r="S2110" i="1"/>
  <c r="AB2110" i="1"/>
  <c r="S2214" i="1"/>
  <c r="AB2214" i="1"/>
  <c r="S2218" i="1"/>
  <c r="AB2218" i="1"/>
  <c r="S2230" i="1"/>
  <c r="AB2230" i="1"/>
  <c r="S2235" i="1"/>
  <c r="AB2235" i="1"/>
  <c r="S2255" i="1"/>
  <c r="AB2255" i="1"/>
  <c r="S2275" i="1"/>
  <c r="AB2275" i="1"/>
  <c r="AB2241" i="1"/>
  <c r="S2241" i="1"/>
  <c r="S2257" i="1"/>
  <c r="AB2257" i="1"/>
  <c r="AB1119" i="1"/>
  <c r="S1119" i="1"/>
  <c r="S772" i="1"/>
  <c r="AB772" i="1"/>
  <c r="S470" i="1"/>
  <c r="AB470" i="1"/>
  <c r="AB482" i="1"/>
  <c r="S482" i="1"/>
  <c r="S496" i="1"/>
  <c r="AB496" i="1"/>
  <c r="AB500" i="1"/>
  <c r="S500" i="1"/>
  <c r="AB508" i="1"/>
  <c r="S508" i="1"/>
  <c r="S512" i="1"/>
  <c r="AB512" i="1"/>
  <c r="S516" i="1"/>
  <c r="AB516" i="1"/>
  <c r="AB528" i="1"/>
  <c r="S528" i="1"/>
  <c r="S532" i="1"/>
  <c r="AB532" i="1"/>
  <c r="S544" i="1"/>
  <c r="AB544" i="1"/>
  <c r="S578" i="1"/>
  <c r="AB578" i="1"/>
  <c r="S582" i="1"/>
  <c r="AB582" i="1"/>
  <c r="S594" i="1"/>
  <c r="AB594" i="1"/>
  <c r="S610" i="1"/>
  <c r="AB610" i="1"/>
  <c r="AB615" i="1"/>
  <c r="S615" i="1"/>
  <c r="S619" i="1"/>
  <c r="AB619" i="1"/>
  <c r="S673" i="1"/>
  <c r="AB673" i="1"/>
  <c r="AB685" i="1"/>
  <c r="S685" i="1"/>
  <c r="AB689" i="1"/>
  <c r="S689" i="1"/>
  <c r="S705" i="1"/>
  <c r="AB705" i="1"/>
  <c r="S709" i="1"/>
  <c r="AB709" i="1"/>
  <c r="S778" i="1"/>
  <c r="AB778" i="1"/>
  <c r="S790" i="1"/>
  <c r="AB790" i="1"/>
  <c r="AB866" i="1"/>
  <c r="S866" i="1"/>
  <c r="AB871" i="1"/>
  <c r="S871" i="1"/>
  <c r="AB875" i="1"/>
  <c r="S875" i="1"/>
  <c r="S887" i="1"/>
  <c r="AB887" i="1"/>
  <c r="S903" i="1"/>
  <c r="AB903" i="1"/>
  <c r="AB907" i="1"/>
  <c r="S907" i="1"/>
  <c r="S919" i="1"/>
  <c r="AB919" i="1"/>
  <c r="S923" i="1"/>
  <c r="AB923" i="1"/>
  <c r="S939" i="1"/>
  <c r="AB939" i="1"/>
  <c r="AB957" i="1"/>
  <c r="S957" i="1"/>
  <c r="S969" i="1"/>
  <c r="AB969" i="1"/>
  <c r="AB973" i="1"/>
  <c r="S973" i="1"/>
  <c r="AB977" i="1"/>
  <c r="S977" i="1"/>
  <c r="S981" i="1"/>
  <c r="AB981" i="1"/>
  <c r="S985" i="1"/>
  <c r="AB985" i="1"/>
  <c r="S1006" i="1"/>
  <c r="AB1006" i="1"/>
  <c r="AB1035" i="1"/>
  <c r="S1035" i="1"/>
  <c r="S1051" i="1"/>
  <c r="AB1051" i="1"/>
  <c r="S1055" i="1"/>
  <c r="AB1055" i="1"/>
  <c r="S1059" i="1"/>
  <c r="AB1059" i="1"/>
  <c r="AB1063" i="1"/>
  <c r="S1063" i="1"/>
  <c r="AB1071" i="1"/>
  <c r="S1071" i="1"/>
  <c r="AB1075" i="1"/>
  <c r="S1075" i="1"/>
  <c r="S1079" i="1"/>
  <c r="AB1079" i="1"/>
  <c r="AB1083" i="1"/>
  <c r="S1083" i="1"/>
  <c r="AB1095" i="1"/>
  <c r="S1095" i="1"/>
  <c r="S1099" i="1"/>
  <c r="AB1099" i="1"/>
  <c r="S1128" i="1"/>
  <c r="AB1128" i="1"/>
  <c r="AB1132" i="1"/>
  <c r="S1132" i="1"/>
  <c r="S1156" i="1"/>
  <c r="AB1156" i="1"/>
  <c r="AB1161" i="1"/>
  <c r="S1161" i="1"/>
  <c r="S1173" i="1"/>
  <c r="AB1173" i="1"/>
  <c r="S1181" i="1"/>
  <c r="AB1181" i="1"/>
  <c r="S1218" i="1"/>
  <c r="AB1218" i="1"/>
  <c r="AB1253" i="1"/>
  <c r="S1253" i="1"/>
  <c r="AB1261" i="1"/>
  <c r="S1261" i="1"/>
  <c r="S1269" i="1"/>
  <c r="AB1269" i="1"/>
  <c r="S1277" i="1"/>
  <c r="AB1277" i="1"/>
  <c r="AB1298" i="1"/>
  <c r="S1298" i="1"/>
  <c r="S1310" i="1"/>
  <c r="AB1310" i="1"/>
  <c r="AB1371" i="1"/>
  <c r="S1371" i="1"/>
  <c r="AB1375" i="1"/>
  <c r="S1375" i="1"/>
  <c r="S1391" i="1"/>
  <c r="AB1391" i="1"/>
  <c r="S1439" i="1"/>
  <c r="AB1439" i="1"/>
  <c r="S1456" i="1"/>
  <c r="AB1456" i="1"/>
  <c r="S1463" i="1"/>
  <c r="AB1463" i="1"/>
  <c r="S1467" i="1"/>
  <c r="AB1467" i="1"/>
  <c r="S1479" i="1"/>
  <c r="AB1479" i="1"/>
  <c r="S1507" i="1"/>
  <c r="AB1507" i="1"/>
  <c r="S1511" i="1"/>
  <c r="AB1511" i="1"/>
  <c r="S1528" i="1"/>
  <c r="AB1528" i="1"/>
  <c r="S1544" i="1"/>
  <c r="AB1544" i="1"/>
  <c r="S1561" i="1"/>
  <c r="AB1561" i="1"/>
  <c r="AB1577" i="1"/>
  <c r="S1577" i="1"/>
  <c r="S1643" i="1"/>
  <c r="AB1643" i="1"/>
  <c r="AB1661" i="1"/>
  <c r="S1661" i="1"/>
  <c r="S1673" i="1"/>
  <c r="AB1673" i="1"/>
  <c r="AB1677" i="1"/>
  <c r="S1677" i="1"/>
  <c r="S1681" i="1"/>
  <c r="AB1681" i="1"/>
  <c r="AB1685" i="1"/>
  <c r="S1685" i="1"/>
  <c r="AB1697" i="1"/>
  <c r="S1697" i="1"/>
  <c r="AB1710" i="1"/>
  <c r="S1710" i="1"/>
  <c r="S1722" i="1"/>
  <c r="AB1722" i="1"/>
  <c r="S1751" i="1"/>
  <c r="AB1751" i="1"/>
  <c r="S1767" i="1"/>
  <c r="AB1767" i="1"/>
  <c r="AB1793" i="1"/>
  <c r="S1793" i="1"/>
  <c r="AB1817" i="1"/>
  <c r="S1817" i="1"/>
  <c r="AB1829" i="1"/>
  <c r="S1829" i="1"/>
  <c r="AB1846" i="1"/>
  <c r="S1846" i="1"/>
  <c r="S1854" i="1"/>
  <c r="AB1854" i="1"/>
  <c r="AB1858" i="1"/>
  <c r="S1858" i="1"/>
  <c r="AB1894" i="1"/>
  <c r="S1894" i="1"/>
  <c r="AB1960" i="1"/>
  <c r="S1960" i="1"/>
  <c r="AB1992" i="1"/>
  <c r="S1992" i="1"/>
  <c r="AB1996" i="1"/>
  <c r="S1996" i="1"/>
  <c r="AB2008" i="1"/>
  <c r="S2008" i="1"/>
  <c r="AB2024" i="1"/>
  <c r="S2024" i="1"/>
  <c r="AB2041" i="1"/>
  <c r="S2041" i="1"/>
  <c r="S2058" i="1"/>
  <c r="AB2058" i="1"/>
  <c r="AB2062" i="1"/>
  <c r="S2062" i="1"/>
  <c r="AB2066" i="1"/>
  <c r="S2066" i="1"/>
  <c r="S2070" i="1"/>
  <c r="AB2070" i="1"/>
  <c r="AB2107" i="1"/>
  <c r="S2107" i="1"/>
  <c r="S2111" i="1"/>
  <c r="AB2111" i="1"/>
  <c r="AB2115" i="1"/>
  <c r="S2115" i="1"/>
  <c r="S2136" i="1"/>
  <c r="AB2136" i="1"/>
  <c r="S2154" i="1"/>
  <c r="AB2154" i="1"/>
  <c r="S2174" i="1"/>
  <c r="AB2174" i="1"/>
  <c r="S2186" i="1"/>
  <c r="AB2186" i="1"/>
  <c r="S2190" i="1"/>
  <c r="AB2190" i="1"/>
  <c r="AB2195" i="1"/>
  <c r="S2195" i="1"/>
  <c r="AB2219" i="1"/>
  <c r="S2219" i="1"/>
  <c r="S2231" i="1"/>
  <c r="AB2231" i="1"/>
  <c r="AB2236" i="1"/>
  <c r="S2236" i="1"/>
  <c r="AB2252" i="1"/>
  <c r="S2252" i="1"/>
  <c r="AB2268" i="1"/>
  <c r="S2268" i="1"/>
  <c r="S2232" i="1"/>
  <c r="AB2232" i="1"/>
  <c r="S2249" i="1"/>
  <c r="AB2249" i="1"/>
  <c r="S2094" i="1"/>
  <c r="AB2094" i="1"/>
  <c r="S2120" i="1"/>
  <c r="AB2120" i="1"/>
  <c r="AA13" i="1"/>
  <c r="AA30" i="1"/>
  <c r="AA46" i="1"/>
  <c r="AA78" i="1"/>
  <c r="AA94" i="1"/>
  <c r="AA111" i="1"/>
  <c r="AA143" i="1"/>
  <c r="AA159" i="1"/>
  <c r="AA175" i="1"/>
  <c r="AA208" i="1"/>
  <c r="AA224" i="1"/>
  <c r="AA240" i="1"/>
  <c r="AA272" i="1"/>
  <c r="AA289" i="1"/>
  <c r="AA305" i="1"/>
  <c r="AA420" i="1"/>
  <c r="AA49" i="1"/>
  <c r="AA65" i="1"/>
  <c r="AA81" i="1"/>
  <c r="AA97" i="1"/>
  <c r="AA146" i="1"/>
  <c r="AA195" i="1"/>
  <c r="AA243" i="1"/>
  <c r="AA275" i="1"/>
  <c r="AA292" i="1"/>
  <c r="AA341" i="1"/>
  <c r="AA357" i="1"/>
  <c r="AA406" i="1"/>
  <c r="AA423" i="1"/>
  <c r="AB417" i="1"/>
  <c r="AB192" i="1"/>
  <c r="AB110" i="1"/>
  <c r="AE468" i="1"/>
  <c r="AE464" i="1"/>
  <c r="AE460" i="1"/>
  <c r="AE456" i="1"/>
  <c r="AE452" i="1"/>
  <c r="AE447" i="1"/>
  <c r="AE443" i="1"/>
  <c r="AE439" i="1"/>
  <c r="AE435" i="1"/>
  <c r="AE431" i="1"/>
  <c r="AE427" i="1"/>
  <c r="AE423" i="1"/>
  <c r="AE419" i="1"/>
  <c r="AE414" i="1"/>
  <c r="AE410" i="1"/>
  <c r="AE406" i="1"/>
  <c r="AE402" i="1"/>
  <c r="AE398" i="1"/>
  <c r="AE393" i="1"/>
  <c r="AE389" i="1"/>
  <c r="AE385" i="1"/>
  <c r="AE381" i="1"/>
  <c r="AE377" i="1"/>
  <c r="AE373" i="1"/>
  <c r="AE369" i="1"/>
  <c r="AE365" i="1"/>
  <c r="AE361" i="1"/>
  <c r="AE357" i="1"/>
  <c r="AE353" i="1"/>
  <c r="AE349" i="1"/>
  <c r="AE345" i="1"/>
  <c r="AE341" i="1"/>
  <c r="AE337" i="1"/>
  <c r="AE333" i="1"/>
  <c r="AE329" i="1"/>
  <c r="AE325" i="1"/>
  <c r="AE321" i="1"/>
  <c r="AE316" i="1"/>
  <c r="AE312" i="1"/>
  <c r="AE308" i="1"/>
  <c r="AE304" i="1"/>
  <c r="AE300" i="1"/>
  <c r="AE296" i="1"/>
  <c r="AE292" i="1"/>
  <c r="AE288" i="1"/>
  <c r="AE284" i="1"/>
  <c r="AE279" i="1"/>
  <c r="AE275" i="1"/>
  <c r="AE271" i="1"/>
  <c r="AE267" i="1"/>
  <c r="AE263" i="1"/>
  <c r="AE259" i="1"/>
  <c r="AE255" i="1"/>
  <c r="AE251" i="1"/>
  <c r="AE247" i="1"/>
  <c r="AE243" i="1"/>
  <c r="AE239" i="1"/>
  <c r="AE235" i="1"/>
  <c r="AE231" i="1"/>
  <c r="AE227" i="1"/>
  <c r="AE223" i="1"/>
  <c r="AE219" i="1"/>
  <c r="AE215" i="1"/>
  <c r="AE211" i="1"/>
  <c r="AE207" i="1"/>
  <c r="AE203" i="1"/>
  <c r="AE199" i="1"/>
  <c r="AE195" i="1"/>
  <c r="AE190" i="1"/>
  <c r="AE186" i="1"/>
  <c r="AE182" i="1"/>
  <c r="AE178" i="1"/>
  <c r="AE174" i="1"/>
  <c r="AE170" i="1"/>
  <c r="AE166" i="1"/>
  <c r="AE162" i="1"/>
  <c r="AE158" i="1"/>
  <c r="AE154" i="1"/>
  <c r="AE150" i="1"/>
  <c r="AE146" i="1"/>
  <c r="AE142" i="1"/>
  <c r="AE138" i="1"/>
  <c r="AE134" i="1"/>
  <c r="AE130" i="1"/>
  <c r="AE126" i="1"/>
  <c r="AE122" i="1"/>
  <c r="AE118" i="1"/>
  <c r="AE114" i="1"/>
  <c r="AE109" i="1"/>
  <c r="AE105" i="1"/>
  <c r="AE101" i="1"/>
  <c r="AE97" i="1"/>
  <c r="AE93" i="1"/>
  <c r="AE89" i="1"/>
  <c r="AE85" i="1"/>
  <c r="AE81" i="1"/>
  <c r="AE77" i="1"/>
  <c r="AE73" i="1"/>
  <c r="AE69" i="1"/>
  <c r="AE65" i="1"/>
  <c r="AE61" i="1"/>
  <c r="AE57" i="1"/>
  <c r="AE53" i="1"/>
  <c r="AE49" i="1"/>
  <c r="AE45" i="1"/>
  <c r="AE41" i="1"/>
  <c r="AE37" i="1"/>
  <c r="AE33" i="1"/>
  <c r="AE29" i="1"/>
  <c r="AE25" i="1"/>
  <c r="AE21" i="1"/>
  <c r="AE17" i="1"/>
  <c r="AE13" i="1"/>
  <c r="AE9" i="1"/>
  <c r="AE5" i="1"/>
  <c r="AE448" i="1"/>
  <c r="AE467" i="1"/>
  <c r="AE463" i="1"/>
  <c r="AE459" i="1"/>
  <c r="AE455" i="1"/>
  <c r="AE451" i="1"/>
  <c r="AE446" i="1"/>
  <c r="AE442" i="1"/>
  <c r="AE438" i="1"/>
  <c r="AE434" i="1"/>
  <c r="AE430" i="1"/>
  <c r="AE426" i="1"/>
  <c r="AE422" i="1"/>
  <c r="AE418" i="1"/>
  <c r="AE413" i="1"/>
  <c r="AE409" i="1"/>
  <c r="AE405" i="1"/>
  <c r="AE401" i="1"/>
  <c r="AE396" i="1"/>
  <c r="AE392" i="1"/>
  <c r="AE388" i="1"/>
  <c r="AE384" i="1"/>
  <c r="AE380" i="1"/>
  <c r="AE376" i="1"/>
  <c r="AE372" i="1"/>
  <c r="AE368" i="1"/>
  <c r="AE364" i="1"/>
  <c r="AE360" i="1"/>
  <c r="AE356" i="1"/>
  <c r="AE352" i="1"/>
  <c r="AE348" i="1"/>
  <c r="AE344" i="1"/>
  <c r="AE340" i="1"/>
  <c r="AE336" i="1"/>
  <c r="AE332" i="1"/>
  <c r="AE328" i="1"/>
  <c r="AE324" i="1"/>
  <c r="AE319" i="1"/>
  <c r="AE315" i="1"/>
  <c r="AE311" i="1"/>
  <c r="AE307" i="1"/>
  <c r="AE303" i="1"/>
  <c r="AE299" i="1"/>
  <c r="AE295" i="1"/>
  <c r="AE291" i="1"/>
  <c r="AE287" i="1"/>
  <c r="AE283" i="1"/>
  <c r="AE278" i="1"/>
  <c r="AE274" i="1"/>
  <c r="AE270" i="1"/>
  <c r="AE266" i="1"/>
  <c r="AE262" i="1"/>
  <c r="AE258" i="1"/>
  <c r="AE254" i="1"/>
  <c r="AE250" i="1"/>
  <c r="AE246" i="1"/>
  <c r="AE242" i="1"/>
  <c r="AE238" i="1"/>
  <c r="AE234" i="1"/>
  <c r="AE230" i="1"/>
  <c r="AE226" i="1"/>
  <c r="AE222" i="1"/>
  <c r="AE218" i="1"/>
  <c r="AE214" i="1"/>
  <c r="AE210" i="1"/>
  <c r="AE206" i="1"/>
  <c r="AE202" i="1"/>
  <c r="AE198" i="1"/>
  <c r="AE194" i="1"/>
  <c r="AE189" i="1"/>
  <c r="AE185" i="1"/>
  <c r="AE181" i="1"/>
  <c r="AE177" i="1"/>
  <c r="AE173" i="1"/>
  <c r="AE169" i="1"/>
  <c r="AE165" i="1"/>
  <c r="AE161" i="1"/>
  <c r="AE157" i="1"/>
  <c r="AE153" i="1"/>
  <c r="AE149" i="1"/>
  <c r="AE145" i="1"/>
  <c r="AE141" i="1"/>
  <c r="AE137" i="1"/>
  <c r="AE133" i="1"/>
  <c r="AE129" i="1"/>
  <c r="AE125" i="1"/>
  <c r="AE121" i="1"/>
  <c r="AE117" i="1"/>
  <c r="AE113" i="1"/>
  <c r="AE108" i="1"/>
  <c r="AE104" i="1"/>
  <c r="AE100" i="1"/>
  <c r="AE96" i="1"/>
  <c r="AE92" i="1"/>
  <c r="AE88" i="1"/>
  <c r="AE84" i="1"/>
  <c r="AE80" i="1"/>
  <c r="AE76" i="1"/>
  <c r="AE72" i="1"/>
  <c r="AE68" i="1"/>
  <c r="AE64" i="1"/>
  <c r="AE60" i="1"/>
  <c r="AE56" i="1"/>
  <c r="AE52" i="1"/>
  <c r="AE48" i="1"/>
  <c r="AE44" i="1"/>
  <c r="AE40" i="1"/>
  <c r="AE36" i="1"/>
  <c r="AE32" i="1"/>
  <c r="AE28" i="1"/>
  <c r="AE24" i="1"/>
  <c r="AE20" i="1"/>
  <c r="AE16" i="1"/>
  <c r="AE12" i="1"/>
  <c r="AE8" i="1"/>
  <c r="AE466" i="1"/>
  <c r="AE462" i="1"/>
  <c r="AE458" i="1"/>
  <c r="AE454" i="1"/>
  <c r="AE450" i="1"/>
  <c r="AE445" i="1"/>
  <c r="AE441" i="1"/>
  <c r="AE437" i="1"/>
  <c r="AE433" i="1"/>
  <c r="AE429" i="1"/>
  <c r="AE425" i="1"/>
  <c r="AE421" i="1"/>
  <c r="AE416" i="1"/>
  <c r="AE412" i="1"/>
  <c r="AE408" i="1"/>
  <c r="AE404" i="1"/>
  <c r="AE400" i="1"/>
  <c r="AE395" i="1"/>
  <c r="AE391" i="1"/>
  <c r="AE387" i="1"/>
  <c r="AE383" i="1"/>
  <c r="AE379" i="1"/>
  <c r="AE375" i="1"/>
  <c r="AE371" i="1"/>
  <c r="AE367" i="1"/>
  <c r="AE363" i="1"/>
  <c r="AE359" i="1"/>
  <c r="AE355" i="1"/>
  <c r="AE351" i="1"/>
  <c r="AE347" i="1"/>
  <c r="AE343" i="1"/>
  <c r="AE339" i="1"/>
  <c r="AE335" i="1"/>
  <c r="AE331" i="1"/>
  <c r="AE327" i="1"/>
  <c r="AE323" i="1"/>
  <c r="AE318" i="1"/>
  <c r="AE314" i="1"/>
  <c r="AE310" i="1"/>
  <c r="AE306" i="1"/>
  <c r="AE302" i="1"/>
  <c r="AE298" i="1"/>
  <c r="AE294" i="1"/>
  <c r="AE290" i="1"/>
  <c r="AE286" i="1"/>
  <c r="AE282" i="1"/>
  <c r="AE277" i="1"/>
  <c r="AE273" i="1"/>
  <c r="AE269" i="1"/>
  <c r="AE265" i="1"/>
  <c r="AE261" i="1"/>
  <c r="AE257" i="1"/>
  <c r="AE253" i="1"/>
  <c r="AE249" i="1"/>
  <c r="AE245" i="1"/>
  <c r="AE241" i="1"/>
  <c r="AE237" i="1"/>
  <c r="AE233" i="1"/>
  <c r="AE229" i="1"/>
  <c r="AE225" i="1"/>
  <c r="AE221" i="1"/>
  <c r="AE217" i="1"/>
  <c r="AE213" i="1"/>
  <c r="AE209" i="1"/>
  <c r="AE205" i="1"/>
  <c r="AE201" i="1"/>
  <c r="AE197" i="1"/>
  <c r="AE193" i="1"/>
  <c r="AE188" i="1"/>
  <c r="AE184" i="1"/>
  <c r="AE180" i="1"/>
  <c r="AE176" i="1"/>
  <c r="AE172" i="1"/>
  <c r="AE168" i="1"/>
  <c r="AE164" i="1"/>
  <c r="AE160" i="1"/>
  <c r="AE156" i="1"/>
  <c r="AE152" i="1"/>
  <c r="AE148" i="1"/>
  <c r="AE144" i="1"/>
  <c r="AE140" i="1"/>
  <c r="AE136" i="1"/>
  <c r="AE132" i="1"/>
  <c r="AE128" i="1"/>
  <c r="AE124" i="1"/>
  <c r="AE120" i="1"/>
  <c r="AE116" i="1"/>
  <c r="AE112" i="1"/>
  <c r="AE107" i="1"/>
  <c r="AE103" i="1"/>
  <c r="AE99" i="1"/>
  <c r="AE95" i="1"/>
  <c r="AE91" i="1"/>
  <c r="AE87" i="1"/>
  <c r="AE83" i="1"/>
  <c r="AE79" i="1"/>
  <c r="AE75" i="1"/>
  <c r="AE71" i="1"/>
  <c r="AE67" i="1"/>
  <c r="AE63" i="1"/>
  <c r="AE59" i="1"/>
  <c r="AE55" i="1"/>
  <c r="AE51" i="1"/>
  <c r="AE47" i="1"/>
  <c r="AE43" i="1"/>
  <c r="AE39" i="1"/>
  <c r="AE35" i="1"/>
  <c r="AE31" i="1"/>
  <c r="AE27" i="1"/>
  <c r="AE23" i="1"/>
  <c r="AE19" i="1"/>
  <c r="AE15" i="1"/>
  <c r="AE11" i="1"/>
  <c r="AE7" i="1"/>
  <c r="AE469" i="1"/>
  <c r="AE465" i="1"/>
  <c r="AE461" i="1"/>
  <c r="AE457" i="1"/>
  <c r="AE453" i="1"/>
  <c r="AE449" i="1"/>
  <c r="AE444" i="1"/>
  <c r="AE440" i="1"/>
  <c r="AE436" i="1"/>
  <c r="AE432" i="1"/>
  <c r="AE428" i="1"/>
  <c r="AE424" i="1"/>
  <c r="AE420" i="1"/>
  <c r="AE415" i="1"/>
  <c r="AE411" i="1"/>
  <c r="AE407" i="1"/>
  <c r="AE403" i="1"/>
  <c r="AE399" i="1"/>
  <c r="AE394" i="1"/>
  <c r="AE390" i="1"/>
  <c r="AE386" i="1"/>
  <c r="AE382" i="1"/>
  <c r="AE378" i="1"/>
  <c r="AE374" i="1"/>
  <c r="AE370" i="1"/>
  <c r="AE366" i="1"/>
  <c r="AE362" i="1"/>
  <c r="AE358" i="1"/>
  <c r="AE354" i="1"/>
  <c r="AE350" i="1"/>
  <c r="AE346" i="1"/>
  <c r="AE342" i="1"/>
  <c r="AE338" i="1"/>
  <c r="AE334" i="1"/>
  <c r="AE330" i="1"/>
  <c r="AE326" i="1"/>
  <c r="AE322" i="1"/>
  <c r="AE317" i="1"/>
  <c r="AE313" i="1"/>
  <c r="AE309" i="1"/>
  <c r="AE305" i="1"/>
  <c r="AE301" i="1"/>
  <c r="AE297" i="1"/>
  <c r="AE293" i="1"/>
  <c r="AE289" i="1"/>
  <c r="AE285" i="1"/>
  <c r="AE281" i="1"/>
  <c r="AE276" i="1"/>
  <c r="AE272" i="1"/>
  <c r="AE268" i="1"/>
  <c r="AE264" i="1"/>
  <c r="AE260" i="1"/>
  <c r="AE256" i="1"/>
  <c r="AE252" i="1"/>
  <c r="AE248" i="1"/>
  <c r="AE244" i="1"/>
  <c r="AE240" i="1"/>
  <c r="AE236" i="1"/>
  <c r="AE232" i="1"/>
  <c r="AE228" i="1"/>
  <c r="AE224" i="1"/>
  <c r="AE220" i="1"/>
  <c r="AE216" i="1"/>
  <c r="AE212" i="1"/>
  <c r="AE208" i="1"/>
  <c r="AE204" i="1"/>
  <c r="AE200" i="1"/>
  <c r="AE196" i="1"/>
  <c r="AE191" i="1"/>
  <c r="AE187" i="1"/>
  <c r="AE183" i="1"/>
  <c r="AE179" i="1"/>
  <c r="AE175" i="1"/>
  <c r="AE171" i="1"/>
  <c r="AE167" i="1"/>
  <c r="AE163" i="1"/>
  <c r="AE159" i="1"/>
  <c r="AE155" i="1"/>
  <c r="AE151" i="1"/>
  <c r="AE147" i="1"/>
  <c r="AE143" i="1"/>
  <c r="AE139" i="1"/>
  <c r="AE135" i="1"/>
  <c r="AE131" i="1"/>
  <c r="AE127" i="1"/>
  <c r="AE123" i="1"/>
  <c r="AE119" i="1"/>
  <c r="AE115" i="1"/>
  <c r="AE111" i="1"/>
  <c r="AE106" i="1"/>
  <c r="AE102" i="1"/>
  <c r="AE98" i="1"/>
  <c r="AE94" i="1"/>
  <c r="AE90" i="1"/>
  <c r="AE86" i="1"/>
  <c r="AE82" i="1"/>
  <c r="AE78" i="1"/>
  <c r="AE74" i="1"/>
  <c r="AE70" i="1"/>
  <c r="AE66" i="1"/>
  <c r="AE62" i="1"/>
  <c r="AE58" i="1"/>
  <c r="AE54" i="1"/>
  <c r="AE50" i="1"/>
  <c r="AE46" i="1"/>
  <c r="AE42" i="1"/>
  <c r="AE38" i="1"/>
  <c r="AE34" i="1"/>
  <c r="AE30" i="1"/>
  <c r="AE26" i="1"/>
  <c r="AE22" i="1"/>
  <c r="AE18" i="1"/>
  <c r="AE14" i="1"/>
  <c r="AE10" i="1"/>
  <c r="AE6" i="1"/>
  <c r="AB432" i="1"/>
  <c r="AB396" i="1"/>
  <c r="AB108" i="1"/>
  <c r="AB92" i="1"/>
  <c r="AB10" i="1"/>
  <c r="AB78" i="1"/>
  <c r="AB167" i="1"/>
  <c r="AB248" i="1"/>
  <c r="AB431" i="1"/>
  <c r="AB127" i="1"/>
  <c r="AB111" i="1"/>
  <c r="AB142" i="1"/>
  <c r="AB182" i="1"/>
  <c r="AB271" i="1"/>
  <c r="AB279" i="1"/>
  <c r="AB312" i="1"/>
  <c r="AB337" i="1"/>
  <c r="AB345" i="1"/>
  <c r="AB377" i="1"/>
  <c r="AB394" i="1"/>
  <c r="AB130" i="1"/>
  <c r="AB114" i="1"/>
  <c r="AB94" i="1"/>
  <c r="AB16" i="1"/>
  <c r="AB56" i="1"/>
  <c r="AB80" i="1"/>
  <c r="AB161" i="1"/>
  <c r="AB198" i="1"/>
  <c r="AB206" i="1"/>
  <c r="AB226" i="1"/>
  <c r="AB246" i="1"/>
  <c r="AB451" i="1"/>
  <c r="AB71" i="1"/>
  <c r="AB99" i="1"/>
  <c r="AB132" i="1"/>
  <c r="AB339" i="1"/>
  <c r="AB351" i="1"/>
  <c r="AB428" i="1"/>
  <c r="AB139" i="1"/>
  <c r="AB183" i="1"/>
  <c r="AB191" i="1"/>
  <c r="AB212" i="1"/>
  <c r="AB260" i="1"/>
  <c r="AB268" i="1"/>
  <c r="AB285" i="1"/>
  <c r="AB293" i="1"/>
  <c r="AB301" i="1"/>
  <c r="AB309" i="1"/>
  <c r="AB317" i="1"/>
  <c r="AB326" i="1"/>
  <c r="AB334" i="1"/>
  <c r="AB342" i="1"/>
  <c r="AB350" i="1"/>
  <c r="AB358" i="1"/>
  <c r="AB366" i="1"/>
  <c r="AB374" i="1"/>
  <c r="AB382" i="1"/>
  <c r="AB444" i="1"/>
  <c r="AB411" i="1"/>
  <c r="AB460" i="1"/>
  <c r="AB123" i="1"/>
  <c r="AB150" i="1"/>
  <c r="AB239" i="1"/>
  <c r="AB438" i="1"/>
  <c r="AB422" i="1"/>
  <c r="AB406" i="1"/>
  <c r="AB390" i="1"/>
  <c r="AB49" i="1"/>
  <c r="AB106" i="1"/>
  <c r="AB24" i="1"/>
  <c r="AB64" i="1"/>
  <c r="AB72" i="1"/>
  <c r="AB133" i="1"/>
  <c r="AB141" i="1"/>
  <c r="AB185" i="1"/>
  <c r="AB214" i="1"/>
  <c r="AB254" i="1"/>
  <c r="AB328" i="1"/>
  <c r="AB59" i="1"/>
  <c r="AB209" i="1"/>
  <c r="AB249" i="1"/>
  <c r="AB257" i="1"/>
  <c r="AB458" i="1"/>
  <c r="AB388" i="1"/>
  <c r="AB276" i="1"/>
  <c r="AB37" i="1"/>
  <c r="AB100" i="1"/>
  <c r="AB74" i="1"/>
  <c r="AB147" i="1"/>
  <c r="AB155" i="1"/>
  <c r="AB163" i="1"/>
  <c r="AB171" i="1"/>
  <c r="AB244" i="1"/>
  <c r="AB439" i="1"/>
  <c r="AB423" i="1"/>
  <c r="AB266" i="1"/>
  <c r="AB119" i="1"/>
  <c r="AB158" i="1"/>
  <c r="AB207" i="1"/>
  <c r="AB247" i="1"/>
  <c r="AB308" i="1"/>
  <c r="AB365" i="1"/>
  <c r="AB434" i="1"/>
  <c r="AB418" i="1"/>
  <c r="AB386" i="1"/>
  <c r="AB41" i="1"/>
  <c r="AB122" i="1"/>
  <c r="AB102" i="1"/>
  <c r="AB32" i="1"/>
  <c r="AB149" i="1"/>
  <c r="AB157" i="1"/>
  <c r="AB165" i="1"/>
  <c r="AB173" i="1"/>
  <c r="AB222" i="1"/>
  <c r="AB250" i="1"/>
  <c r="AB446" i="1"/>
  <c r="AB455" i="1"/>
  <c r="AB425" i="1"/>
  <c r="AB27" i="1"/>
  <c r="AB55" i="1"/>
  <c r="AB103" i="1"/>
  <c r="AB124" i="1"/>
  <c r="AB148" i="1"/>
  <c r="AB188" i="1"/>
  <c r="AB277" i="1"/>
  <c r="AB286" i="1"/>
  <c r="AB314" i="1"/>
  <c r="AB355" i="1"/>
  <c r="AB375" i="1"/>
  <c r="AB436" i="1"/>
  <c r="AB420" i="1"/>
  <c r="AB303" i="1"/>
  <c r="AB96" i="1"/>
  <c r="AB42" i="1"/>
  <c r="AB66" i="1"/>
  <c r="AB179" i="1"/>
  <c r="AB187" i="1"/>
  <c r="AB196" i="1"/>
  <c r="AB216" i="1"/>
  <c r="AB313" i="1"/>
  <c r="AB440" i="1"/>
  <c r="AB469" i="1"/>
  <c r="AB435" i="1"/>
  <c r="AB403" i="1"/>
  <c r="AB174" i="1"/>
  <c r="AB215" i="1"/>
  <c r="AB235" i="1"/>
  <c r="AB464" i="1"/>
  <c r="AB414" i="1"/>
  <c r="AB398" i="1"/>
  <c r="AB33" i="1"/>
  <c r="AB20" i="1"/>
  <c r="AB40" i="1"/>
  <c r="AB48" i="1"/>
  <c r="AB88" i="1"/>
  <c r="AB137" i="1"/>
  <c r="AB181" i="1"/>
  <c r="AB189" i="1"/>
  <c r="AB218" i="1"/>
  <c r="AB230" i="1"/>
  <c r="AB238" i="1"/>
  <c r="AB283" i="1"/>
  <c r="AB291" i="1"/>
  <c r="AB299" i="1"/>
  <c r="AB307" i="1"/>
  <c r="AB315" i="1"/>
  <c r="AB324" i="1"/>
  <c r="AB332" i="1"/>
  <c r="AB340" i="1"/>
  <c r="AB348" i="1"/>
  <c r="AB356" i="1"/>
  <c r="AB364" i="1"/>
  <c r="AB372" i="1"/>
  <c r="AB380" i="1"/>
  <c r="AB39" i="1"/>
  <c r="AB83" i="1"/>
  <c r="AB107" i="1"/>
  <c r="AB156" i="1"/>
  <c r="AB213" i="1"/>
  <c r="AB391" i="1"/>
  <c r="AB408" i="1"/>
  <c r="AB454" i="1"/>
  <c r="AB262" i="1"/>
  <c r="AB57" i="1"/>
  <c r="AB389" i="1"/>
  <c r="AB117" i="1"/>
  <c r="AB81" i="1"/>
  <c r="AB105" i="1"/>
  <c r="AB101" i="1"/>
  <c r="AB65" i="1"/>
  <c r="AB465" i="1"/>
  <c r="AB77" i="1"/>
  <c r="AB89" i="1"/>
  <c r="AB85" i="1"/>
  <c r="AB125" i="1"/>
  <c r="AB405" i="1"/>
  <c r="AB278" i="1"/>
  <c r="AB73" i="1"/>
  <c r="AB401" i="1"/>
  <c r="AB97" i="1"/>
  <c r="AB1734" i="1" l="1"/>
  <c r="S1734" i="1"/>
  <c r="AB2234" i="1"/>
  <c r="S2234" i="1"/>
  <c r="AB370" i="1"/>
  <c r="AB136" i="1"/>
  <c r="AB234" i="1"/>
  <c r="AB219" i="1"/>
  <c r="AB443" i="1"/>
  <c r="AB385" i="1"/>
  <c r="AB363" i="1"/>
  <c r="AB223" i="1"/>
  <c r="AB202" i="1"/>
  <c r="AB45" i="1"/>
  <c r="AB330" i="1"/>
  <c r="AB112" i="1"/>
  <c r="AB255" i="1"/>
  <c r="AB236" i="1"/>
  <c r="AB269" i="1"/>
  <c r="AB251" i="1"/>
  <c r="AB38" i="1"/>
  <c r="AB6" i="1"/>
  <c r="AB367" i="1"/>
  <c r="AB261" i="1"/>
  <c r="AB168" i="1"/>
  <c r="AB410" i="1"/>
  <c r="AB333" i="1"/>
  <c r="AB203" i="1"/>
  <c r="AB170" i="1"/>
  <c r="AB138" i="1"/>
  <c r="AB21" i="1"/>
  <c r="AB448" i="1"/>
  <c r="AB128" i="1"/>
  <c r="AB346" i="1"/>
  <c r="AB281" i="1"/>
  <c r="AB151" i="1"/>
  <c r="AB404" i="1"/>
  <c r="AB221" i="1"/>
  <c r="AB360" i="1"/>
  <c r="AB295" i="1"/>
  <c r="AB153" i="1"/>
  <c r="AB76" i="1"/>
  <c r="AB44" i="1"/>
  <c r="AB8" i="1"/>
  <c r="AB87" i="1"/>
  <c r="AB184" i="1"/>
  <c r="AB387" i="1"/>
  <c r="AB294" i="1"/>
  <c r="AB424" i="1"/>
  <c r="AB34" i="1"/>
  <c r="AB79" i="1"/>
  <c r="AB323" i="1"/>
  <c r="AB419" i="1"/>
  <c r="AB369" i="1"/>
  <c r="AB304" i="1"/>
  <c r="AB25" i="1"/>
  <c r="AB204" i="1"/>
  <c r="AB338" i="1"/>
  <c r="AB305" i="1"/>
  <c r="AB450" i="1"/>
  <c r="AB253" i="1"/>
  <c r="AB115" i="1"/>
  <c r="AB300" i="1"/>
  <c r="AB233" i="1"/>
  <c r="AB378" i="1"/>
  <c r="AB272" i="1"/>
  <c r="AB267" i="1"/>
  <c r="AB318" i="1"/>
  <c r="AB229" i="1"/>
  <c r="AB392" i="1"/>
  <c r="AB70" i="1"/>
  <c r="AB347" i="1"/>
  <c r="AB441" i="1"/>
  <c r="AB152" i="1"/>
  <c r="AB15" i="1"/>
  <c r="AB302" i="1"/>
  <c r="AB201" i="1"/>
  <c r="AB95" i="1"/>
  <c r="AB453" i="1"/>
  <c r="AB399" i="1"/>
  <c r="AB86" i="1"/>
  <c r="AB54" i="1"/>
  <c r="AB22" i="1"/>
  <c r="AB467" i="1"/>
  <c r="AB426" i="1"/>
  <c r="AB121" i="1"/>
  <c r="AB445" i="1"/>
  <c r="AB310" i="1"/>
  <c r="AB217" i="1"/>
  <c r="AB7" i="1"/>
  <c r="AB381" i="1"/>
  <c r="AB349" i="1"/>
  <c r="AB316" i="1"/>
  <c r="AB284" i="1"/>
  <c r="AB186" i="1"/>
  <c r="AB154" i="1"/>
  <c r="AB109" i="1"/>
  <c r="AB362" i="1"/>
  <c r="AB297" i="1"/>
  <c r="AB264" i="1"/>
  <c r="AB232" i="1"/>
  <c r="AB200" i="1"/>
  <c r="AB135" i="1"/>
  <c r="AB344" i="1"/>
  <c r="AB169" i="1"/>
  <c r="AB60" i="1"/>
  <c r="AB28" i="1"/>
  <c r="AB43" i="1"/>
  <c r="AB220" i="1"/>
  <c r="AB31" i="1"/>
  <c r="AB433" i="1"/>
  <c r="AB237" i="1"/>
  <c r="AB140" i="1"/>
  <c r="AB449" i="1"/>
  <c r="AB18" i="1"/>
  <c r="AB416" i="1"/>
  <c r="AB463" i="1"/>
  <c r="AB113" i="1"/>
  <c r="AB379" i="1"/>
  <c r="AB273" i="1"/>
  <c r="AB180" i="1"/>
  <c r="AB447" i="1"/>
  <c r="AB353" i="1"/>
  <c r="AB321" i="1"/>
  <c r="AB288" i="1"/>
  <c r="AB53" i="1"/>
  <c r="AB9" i="1"/>
  <c r="AB409" i="1"/>
  <c r="AB243" i="1"/>
  <c r="AB131" i="1"/>
  <c r="AB224" i="1"/>
  <c r="AB29" i="1"/>
  <c r="AB12" i="1"/>
  <c r="AB275" i="1"/>
  <c r="AB413" i="1"/>
  <c r="AB93" i="1"/>
  <c r="AB371" i="1"/>
  <c r="AB282" i="1"/>
  <c r="AB116" i="1"/>
  <c r="AB19" i="1"/>
  <c r="AB146" i="1"/>
  <c r="AB14" i="1"/>
  <c r="AB75" i="1"/>
  <c r="AB52" i="1"/>
  <c r="AB341" i="1"/>
  <c r="AB178" i="1"/>
  <c r="AB336" i="1"/>
  <c r="AB468" i="1"/>
  <c r="AB427" i="1"/>
  <c r="AB400" i="1"/>
  <c r="AB459" i="1"/>
  <c r="AB437" i="1"/>
  <c r="AB354" i="1"/>
  <c r="AB322" i="1"/>
  <c r="AB289" i="1"/>
  <c r="AB256" i="1"/>
  <c r="AB466" i="1"/>
  <c r="AB245" i="1"/>
  <c r="AB176" i="1"/>
  <c r="AB373" i="1"/>
  <c r="AB258" i="1"/>
  <c r="AB228" i="1"/>
  <c r="AB46" i="1"/>
  <c r="AB368" i="1"/>
  <c r="AB194" i="1"/>
  <c r="AB84" i="1"/>
  <c r="AB104" i="1"/>
  <c r="AB193" i="1"/>
  <c r="AB91" i="1"/>
  <c r="AB211" i="1"/>
  <c r="AB159" i="1"/>
  <c r="AB69" i="1"/>
  <c r="AB331" i="1"/>
  <c r="AB361" i="1"/>
  <c r="AB329" i="1"/>
  <c r="AB296" i="1"/>
  <c r="AB129" i="1"/>
  <c r="AB134" i="1"/>
  <c r="AB35" i="1"/>
  <c r="AB195" i="1"/>
  <c r="AB126" i="1"/>
  <c r="AB287" i="1"/>
  <c r="AB407" i="1"/>
  <c r="AB270" i="1"/>
  <c r="AB320" i="1"/>
  <c r="AB177" i="1"/>
  <c r="AB395" i="1"/>
  <c r="AB5" i="1"/>
  <c r="AB462" i="1"/>
  <c r="AB172" i="1"/>
  <c r="AB430" i="1"/>
  <c r="AB376" i="1"/>
  <c r="AB311" i="1"/>
  <c r="AB274" i="1"/>
  <c r="AB412" i="1"/>
  <c r="AB306" i="1"/>
  <c r="AB335" i="1"/>
  <c r="AB82" i="1"/>
  <c r="AB50" i="1"/>
  <c r="AB190" i="1"/>
  <c r="AB118" i="1"/>
  <c r="AB61" i="1"/>
  <c r="AB63" i="1"/>
  <c r="AB68" i="1"/>
  <c r="AB98" i="1"/>
  <c r="AB164" i="1"/>
  <c r="AB357" i="1"/>
  <c r="AB325" i="1"/>
  <c r="AB292" i="1"/>
  <c r="AB457" i="1"/>
  <c r="AB259" i="1"/>
  <c r="AB421" i="1"/>
  <c r="AB327" i="1"/>
  <c r="AB225" i="1"/>
  <c r="AB120" i="1"/>
  <c r="AB461" i="1"/>
  <c r="AB415" i="1"/>
  <c r="AB62" i="1"/>
  <c r="AB30" i="1"/>
  <c r="AB442" i="1"/>
  <c r="AB343" i="1"/>
  <c r="AB241" i="1"/>
  <c r="AB144" i="1"/>
  <c r="AB452" i="1"/>
  <c r="AB393" i="1"/>
  <c r="AB227" i="1"/>
  <c r="AB162" i="1"/>
  <c r="AB13" i="1"/>
  <c r="AB160" i="1"/>
  <c r="AB51" i="1"/>
  <c r="AB240" i="1"/>
  <c r="AB208" i="1"/>
  <c r="AB175" i="1"/>
  <c r="AB143" i="1"/>
  <c r="AB383" i="1"/>
  <c r="AB290" i="1"/>
  <c r="AB197" i="1"/>
  <c r="AB11" i="1"/>
  <c r="AB384" i="1"/>
  <c r="AB352" i="1"/>
  <c r="AB319" i="1"/>
  <c r="AB242" i="1"/>
  <c r="AB210" i="1"/>
  <c r="AB145" i="1"/>
  <c r="AB36" i="1"/>
  <c r="AB280" i="1"/>
  <c r="AB67" i="1"/>
  <c r="AB23" i="1"/>
  <c r="AB359" i="1"/>
  <c r="AB265" i="1"/>
  <c r="AB90" i="1"/>
  <c r="AB58" i="1"/>
  <c r="AB26" i="1"/>
  <c r="AB47" i="1"/>
  <c r="AB429" i="1"/>
  <c r="AB298" i="1"/>
  <c r="AB205" i="1"/>
  <c r="AB456" i="1"/>
  <c r="AB402" i="1"/>
  <c r="AB263" i="1"/>
  <c r="AB231" i="1"/>
  <c r="AB199" i="1"/>
  <c r="AB166" i="1"/>
  <c r="AB17" i="1"/>
  <c r="AB252" i="1"/>
  <c r="O4" i="1" l="1"/>
  <c r="AF4" i="1" s="1"/>
  <c r="P4" i="1"/>
  <c r="N4" i="1" l="1"/>
  <c r="T4" i="1"/>
  <c r="U4" i="1"/>
  <c r="V4" i="1"/>
  <c r="M4" i="1"/>
  <c r="AA4" i="1" l="1"/>
  <c r="Q4" i="1"/>
  <c r="L4" i="1"/>
  <c r="AD4" i="1"/>
  <c r="AC4" i="1"/>
  <c r="AE4" i="1"/>
  <c r="Z4" i="1"/>
  <c r="K200" i="1" l="1"/>
  <c r="K139" i="1"/>
  <c r="Y3612" i="1"/>
  <c r="Y3579" i="1"/>
  <c r="Y3592" i="1"/>
  <c r="Y3628" i="1"/>
  <c r="Y3621" i="1"/>
  <c r="Y3606" i="1"/>
  <c r="Y3615" i="1"/>
  <c r="Y3644" i="1"/>
  <c r="Y3599" i="1"/>
  <c r="Y3602" i="1"/>
  <c r="Y3585" i="1"/>
  <c r="Y3514" i="1"/>
  <c r="Y3450" i="1"/>
  <c r="Y3386" i="1"/>
  <c r="Y3557" i="1"/>
  <c r="Y3493" i="1"/>
  <c r="Y3429" i="1"/>
  <c r="Y3365" i="1"/>
  <c r="Y3597" i="1"/>
  <c r="Y3520" i="1"/>
  <c r="Y3456" i="1"/>
  <c r="Y3392" i="1"/>
  <c r="Y3578" i="1"/>
  <c r="Y3339" i="1"/>
  <c r="Y3267" i="1"/>
  <c r="Y3203" i="1"/>
  <c r="Y3139" i="1"/>
  <c r="Y3075" i="1"/>
  <c r="Y3011" i="1"/>
  <c r="Y2947" i="1"/>
  <c r="Y2883" i="1"/>
  <c r="Y3622" i="1"/>
  <c r="Y3542" i="1"/>
  <c r="Y3478" i="1"/>
  <c r="Y3414" i="1"/>
  <c r="Y3598" i="1"/>
  <c r="Y3521" i="1"/>
  <c r="Y3457" i="1"/>
  <c r="Y3393" i="1"/>
  <c r="Y3329" i="1"/>
  <c r="Y3548" i="1"/>
  <c r="Y3484" i="1"/>
  <c r="Y3420" i="1"/>
  <c r="Y3356" i="1"/>
  <c r="Y3431" i="1"/>
  <c r="Y3295" i="1"/>
  <c r="Y3231" i="1"/>
  <c r="Y3167" i="1"/>
  <c r="Y3103" i="1"/>
  <c r="Y3039" i="1"/>
  <c r="Y2975" i="1"/>
  <c r="Y2911" i="1"/>
  <c r="Y3626" i="1"/>
  <c r="Y3554" i="1"/>
  <c r="Y3490" i="1"/>
  <c r="Y3426" i="1"/>
  <c r="Y3362" i="1"/>
  <c r="Y3533" i="1"/>
  <c r="Y3469" i="1"/>
  <c r="Y3405" i="1"/>
  <c r="Y3341" i="1"/>
  <c r="Y3560" i="1"/>
  <c r="Y3496" i="1"/>
  <c r="Y3432" i="1"/>
  <c r="Y3368" i="1"/>
  <c r="Y3479" i="1"/>
  <c r="Y3307" i="1"/>
  <c r="Y3243" i="1"/>
  <c r="Y3179" i="1"/>
  <c r="Y3115" i="1"/>
  <c r="Y3051" i="1"/>
  <c r="Y2987" i="1"/>
  <c r="Y2923" i="1"/>
  <c r="Y3609" i="1"/>
  <c r="Y3550" i="1"/>
  <c r="Y3486" i="1"/>
  <c r="Y3422" i="1"/>
  <c r="Y3610" i="1"/>
  <c r="Y3529" i="1"/>
  <c r="Y3465" i="1"/>
  <c r="Y3401" i="1"/>
  <c r="Y3337" i="1"/>
  <c r="Y3556" i="1"/>
  <c r="Y3492" i="1"/>
  <c r="Y3428" i="1"/>
  <c r="Y3364" i="1"/>
  <c r="Y3463" i="1"/>
  <c r="Y3303" i="1"/>
  <c r="Y3239" i="1"/>
  <c r="Y3175" i="1"/>
  <c r="Y3111" i="1"/>
  <c r="Y3047" i="1"/>
  <c r="Y2983" i="1"/>
  <c r="Y2919" i="1"/>
  <c r="Y2855" i="1"/>
  <c r="Y2803" i="1"/>
  <c r="Y3475" i="1"/>
  <c r="Y3306" i="1"/>
  <c r="Y3242" i="1"/>
  <c r="Y3178" i="1"/>
  <c r="Y3114" i="1"/>
  <c r="Y3050" i="1"/>
  <c r="Y2986" i="1"/>
  <c r="Y2922" i="1"/>
  <c r="Y2858" i="1"/>
  <c r="Y2794" i="1"/>
  <c r="Y3567" i="1"/>
  <c r="Y3335" i="1"/>
  <c r="Y3265" i="1"/>
  <c r="Y3201" i="1"/>
  <c r="Y3137" i="1"/>
  <c r="Y3073" i="1"/>
  <c r="Y3009" i="1"/>
  <c r="Y2945" i="1"/>
  <c r="Y2881" i="1"/>
  <c r="Y2817" i="1"/>
  <c r="Y3467" i="1"/>
  <c r="Y3112" i="1"/>
  <c r="Y2856" i="1"/>
  <c r="Y2716" i="1"/>
  <c r="Y2652" i="1"/>
  <c r="Y2588" i="1"/>
  <c r="Y2524" i="1"/>
  <c r="Y2460" i="1"/>
  <c r="Y3300" i="1"/>
  <c r="Y3044" i="1"/>
  <c r="Y2788" i="1"/>
  <c r="Y2699" i="1"/>
  <c r="Y2635" i="1"/>
  <c r="Y2571" i="1"/>
  <c r="Y2507" i="1"/>
  <c r="Y3563" i="1"/>
  <c r="Y3136" i="1"/>
  <c r="Y2880" i="1"/>
  <c r="Y2722" i="1"/>
  <c r="Y2658" i="1"/>
  <c r="Y2594" i="1"/>
  <c r="Y2815" i="1"/>
  <c r="Y3523" i="1"/>
  <c r="Y3320" i="1"/>
  <c r="Y3254" i="1"/>
  <c r="Y3190" i="1"/>
  <c r="Y3126" i="1"/>
  <c r="Y3062" i="1"/>
  <c r="Y2998" i="1"/>
  <c r="Y2934" i="1"/>
  <c r="Y2870" i="1"/>
  <c r="Y2806" i="1"/>
  <c r="Y2742" i="1"/>
  <c r="Y3359" i="1"/>
  <c r="Y3277" i="1"/>
  <c r="Y3213" i="1"/>
  <c r="Y3149" i="1"/>
  <c r="Y3085" i="1"/>
  <c r="Y3021" i="1"/>
  <c r="Y2957" i="1"/>
  <c r="Y2893" i="1"/>
  <c r="Y2829" i="1"/>
  <c r="Y2765" i="1"/>
  <c r="Y3160" i="1"/>
  <c r="Y2904" i="1"/>
  <c r="Y2728" i="1"/>
  <c r="Y2664" i="1"/>
  <c r="Y2600" i="1"/>
  <c r="Y2536" i="1"/>
  <c r="Y2472" i="1"/>
  <c r="Y3387" i="1"/>
  <c r="Y3092" i="1"/>
  <c r="Y2836" i="1"/>
  <c r="Y2711" i="1"/>
  <c r="Y2647" i="1"/>
  <c r="Y2583" i="1"/>
  <c r="Y2519" i="1"/>
  <c r="Y2455" i="1"/>
  <c r="Y3184" i="1"/>
  <c r="Y2928" i="1"/>
  <c r="Y2734" i="1"/>
  <c r="Y2670" i="1"/>
  <c r="Y2606" i="1"/>
  <c r="Y2843" i="1"/>
  <c r="Y2779" i="1"/>
  <c r="Y3379" i="1"/>
  <c r="Y3282" i="1"/>
  <c r="Y3218" i="1"/>
  <c r="Y3154" i="1"/>
  <c r="Y3090" i="1"/>
  <c r="Y3026" i="1"/>
  <c r="Y2962" i="1"/>
  <c r="Y2898" i="1"/>
  <c r="Y2834" i="1"/>
  <c r="Y2770" i="1"/>
  <c r="Y3471" i="1"/>
  <c r="Y3305" i="1"/>
  <c r="Y3241" i="1"/>
  <c r="Y3177" i="1"/>
  <c r="Y3113" i="1"/>
  <c r="Y3049" i="1"/>
  <c r="Y2985" i="1"/>
  <c r="Y2921" i="1"/>
  <c r="Y2857" i="1"/>
  <c r="Y2793" i="1"/>
  <c r="Y3272" i="1"/>
  <c r="Y3016" i="1"/>
  <c r="Y2763" i="1"/>
  <c r="Y2692" i="1"/>
  <c r="Y2628" i="1"/>
  <c r="Y2564" i="1"/>
  <c r="Y2500" i="1"/>
  <c r="Y2436" i="1"/>
  <c r="Y3204" i="1"/>
  <c r="Y2948" i="1"/>
  <c r="Y2739" i="1"/>
  <c r="Y2675" i="1"/>
  <c r="Y2611" i="1"/>
  <c r="Y2547" i="1"/>
  <c r="Y2483" i="1"/>
  <c r="Y3296" i="1"/>
  <c r="Y3040" i="1"/>
  <c r="Y2784" i="1"/>
  <c r="Y2698" i="1"/>
  <c r="Y2634" i="1"/>
  <c r="Y2839" i="1"/>
  <c r="Y2775" i="1"/>
  <c r="Y3363" i="1"/>
  <c r="Y3278" i="1"/>
  <c r="Y3214" i="1"/>
  <c r="Y3150" i="1"/>
  <c r="Y3086" i="1"/>
  <c r="Y3022" i="1"/>
  <c r="Y2958" i="1"/>
  <c r="Y2894" i="1"/>
  <c r="Y2830" i="1"/>
  <c r="Y2766" i="1"/>
  <c r="Y3455" i="1"/>
  <c r="Y3301" i="1"/>
  <c r="Y3237" i="1"/>
  <c r="Y3173" i="1"/>
  <c r="Y3109" i="1"/>
  <c r="Y3045" i="1"/>
  <c r="Y2981" i="1"/>
  <c r="Y2917" i="1"/>
  <c r="Y2853" i="1"/>
  <c r="Y2789" i="1"/>
  <c r="Y3256" i="1"/>
  <c r="Y3000" i="1"/>
  <c r="Y2756" i="1"/>
  <c r="Y2688" i="1"/>
  <c r="Y2624" i="1"/>
  <c r="Y2560" i="1"/>
  <c r="Y2496" i="1"/>
  <c r="Y2432" i="1"/>
  <c r="Y3188" i="1"/>
  <c r="Y2932" i="1"/>
  <c r="Y2735" i="1"/>
  <c r="Y2671" i="1"/>
  <c r="Y2607" i="1"/>
  <c r="Y2543" i="1"/>
  <c r="Y2479" i="1"/>
  <c r="Y3280" i="1"/>
  <c r="Y3024" i="1"/>
  <c r="Y2768" i="1"/>
  <c r="Y2694" i="1"/>
  <c r="Y2630" i="1"/>
  <c r="Y2566" i="1"/>
  <c r="Y2514" i="1"/>
  <c r="Y2450" i="1"/>
  <c r="Y3228" i="1"/>
  <c r="Y2972" i="1"/>
  <c r="Y2747" i="1"/>
  <c r="Y2681" i="1"/>
  <c r="Y2617" i="1"/>
  <c r="Y2481" i="1"/>
  <c r="Y2380" i="1"/>
  <c r="Y2316" i="1"/>
  <c r="Y2252" i="1"/>
  <c r="Y2188" i="1"/>
  <c r="Y2124" i="1"/>
  <c r="Y2060" i="1"/>
  <c r="Y1996" i="1"/>
  <c r="Y1932" i="1"/>
  <c r="Y1868" i="1"/>
  <c r="Y1804" i="1"/>
  <c r="Y2419" i="1"/>
  <c r="Y2355" i="1"/>
  <c r="Y2291" i="1"/>
  <c r="Y2227" i="1"/>
  <c r="Y2163" i="1"/>
  <c r="Y2099" i="1"/>
  <c r="Y2035" i="1"/>
  <c r="Y1971" i="1"/>
  <c r="Y1907" i="1"/>
  <c r="Y1843" i="1"/>
  <c r="Y2537" i="1"/>
  <c r="Y2394" i="1"/>
  <c r="Y2330" i="1"/>
  <c r="Y2266" i="1"/>
  <c r="Y2202" i="1"/>
  <c r="Y2138" i="1"/>
  <c r="Y2074" i="1"/>
  <c r="Y2549" i="1"/>
  <c r="Y2397" i="1"/>
  <c r="Y2333" i="1"/>
  <c r="Y2269" i="1"/>
  <c r="Y2205" i="1"/>
  <c r="Y2141" i="1"/>
  <c r="Y2077" i="1"/>
  <c r="Y2542" i="1"/>
  <c r="Y2478" i="1"/>
  <c r="Y3358" i="1"/>
  <c r="Y3084" i="1"/>
  <c r="Y2828" i="1"/>
  <c r="Y2709" i="1"/>
  <c r="Y2645" i="1"/>
  <c r="Y2581" i="1"/>
  <c r="Y2408" i="1"/>
  <c r="Y2344" i="1"/>
  <c r="Y2280" i="1"/>
  <c r="Y2216" i="1"/>
  <c r="Y2152" i="1"/>
  <c r="Y2088" i="1"/>
  <c r="Y2024" i="1"/>
  <c r="Y1960" i="1"/>
  <c r="Y1896" i="1"/>
  <c r="Y1832" i="1"/>
  <c r="Y2493" i="1"/>
  <c r="Y2383" i="1"/>
  <c r="Y2319" i="1"/>
  <c r="Y2255" i="1"/>
  <c r="Y2191" i="1"/>
  <c r="Y2127" i="1"/>
  <c r="Y2063" i="1"/>
  <c r="Y1999" i="1"/>
  <c r="Y1935" i="1"/>
  <c r="Y1871" i="1"/>
  <c r="Y1807" i="1"/>
  <c r="Y2422" i="1"/>
  <c r="Y2358" i="1"/>
  <c r="Y2294" i="1"/>
  <c r="Y2230" i="1"/>
  <c r="Y2166" i="1"/>
  <c r="Y2102" i="1"/>
  <c r="Y2038" i="1"/>
  <c r="Y2426" i="1"/>
  <c r="Y2361" i="1"/>
  <c r="Y2297" i="1"/>
  <c r="Y2233" i="1"/>
  <c r="Y2169" i="1"/>
  <c r="Y2522" i="1"/>
  <c r="Y2458" i="1"/>
  <c r="Y3260" i="1"/>
  <c r="Y3004" i="1"/>
  <c r="Y2757" i="1"/>
  <c r="Y2689" i="1"/>
  <c r="Y2625" i="1"/>
  <c r="Y2513" i="1"/>
  <c r="Y2388" i="1"/>
  <c r="Y2324" i="1"/>
  <c r="Y2260" i="1"/>
  <c r="Y2196" i="1"/>
  <c r="Y2132" i="1"/>
  <c r="Y2068" i="1"/>
  <c r="Y2004" i="1"/>
  <c r="Y1940" i="1"/>
  <c r="Y1876" i="1"/>
  <c r="Y1812" i="1"/>
  <c r="Y2429" i="1"/>
  <c r="Y2363" i="1"/>
  <c r="Y2299" i="1"/>
  <c r="Y2235" i="1"/>
  <c r="Y2171" i="1"/>
  <c r="Y2107" i="1"/>
  <c r="Y2043" i="1"/>
  <c r="Y1979" i="1"/>
  <c r="Y1915" i="1"/>
  <c r="Y1851" i="1"/>
  <c r="Y2569" i="1"/>
  <c r="Y2402" i="1"/>
  <c r="Y2338" i="1"/>
  <c r="Y2274" i="1"/>
  <c r="Y2210" i="1"/>
  <c r="Y2146" i="1"/>
  <c r="Y2082" i="1"/>
  <c r="Y2018" i="1"/>
  <c r="Y2405" i="1"/>
  <c r="Y2341" i="1"/>
  <c r="Y2277" i="1"/>
  <c r="Y2213" i="1"/>
  <c r="Y2149" i="1"/>
  <c r="Y2085" i="1"/>
  <c r="Y2534" i="1"/>
  <c r="Y2470" i="1"/>
  <c r="Y3308" i="1"/>
  <c r="Y3052" i="1"/>
  <c r="Y2796" i="1"/>
  <c r="Y2701" i="1"/>
  <c r="Y2637" i="1"/>
  <c r="Y2561" i="1"/>
  <c r="Y2400" i="1"/>
  <c r="Y2336" i="1"/>
  <c r="Y2272" i="1"/>
  <c r="Y2208" i="1"/>
  <c r="Y2144" i="1"/>
  <c r="Y2080" i="1"/>
  <c r="Y2016" i="1"/>
  <c r="Y1952" i="1"/>
  <c r="Y1888" i="1"/>
  <c r="Y1824" i="1"/>
  <c r="Y2461" i="1"/>
  <c r="Y2375" i="1"/>
  <c r="Y2311" i="1"/>
  <c r="Y2247" i="1"/>
  <c r="Y2183" i="1"/>
  <c r="Y2119" i="1"/>
  <c r="Y2055" i="1"/>
  <c r="Y1991" i="1"/>
  <c r="Y1927" i="1"/>
  <c r="Y1863" i="1"/>
  <c r="Y1799" i="1"/>
  <c r="Y2414" i="1"/>
  <c r="Y2350" i="1"/>
  <c r="Y2158" i="1"/>
  <c r="Y2353" i="1"/>
  <c r="Y2129" i="1"/>
  <c r="Y2025" i="1"/>
  <c r="Y1961" i="1"/>
  <c r="Y1897" i="1"/>
  <c r="Y1833" i="1"/>
  <c r="Y1934" i="1"/>
  <c r="Y1762" i="1"/>
  <c r="Y1698" i="1"/>
  <c r="Y1634" i="1"/>
  <c r="Y1570" i="1"/>
  <c r="Y1506" i="1"/>
  <c r="Y1442" i="1"/>
  <c r="Y1378" i="1"/>
  <c r="Y1314" i="1"/>
  <c r="Y1250" i="1"/>
  <c r="Y1186" i="1"/>
  <c r="Y1930" i="1"/>
  <c r="Y1761" i="1"/>
  <c r="Y1697" i="1"/>
  <c r="Y1633" i="1"/>
  <c r="Y1569" i="1"/>
  <c r="Y1505" i="1"/>
  <c r="Y1441" i="1"/>
  <c r="Y1377" i="1"/>
  <c r="Y1313" i="1"/>
  <c r="Y1249" i="1"/>
  <c r="Y1185" i="1"/>
  <c r="Y1862" i="1"/>
  <c r="Y1744" i="1"/>
  <c r="Y1680" i="1"/>
  <c r="Y1616" i="1"/>
  <c r="Y1552" i="1"/>
  <c r="Y1488" i="1"/>
  <c r="Y1424" i="1"/>
  <c r="Y1360" i="1"/>
  <c r="Y2142" i="1"/>
  <c r="Y2337" i="1"/>
  <c r="Y2121" i="1"/>
  <c r="Y2021" i="1"/>
  <c r="Y1957" i="1"/>
  <c r="Y1893" i="1"/>
  <c r="Y1829" i="1"/>
  <c r="Y1918" i="1"/>
  <c r="Y1758" i="1"/>
  <c r="Y1694" i="1"/>
  <c r="Y1630" i="1"/>
  <c r="Y1566" i="1"/>
  <c r="Y1502" i="1"/>
  <c r="Y1438" i="1"/>
  <c r="Y1374" i="1"/>
  <c r="Y1310" i="1"/>
  <c r="Y1246" i="1"/>
  <c r="Y1182" i="1"/>
  <c r="Y1914" i="1"/>
  <c r="Y1757" i="1"/>
  <c r="Y1693" i="1"/>
  <c r="Y1629" i="1"/>
  <c r="Y1565" i="1"/>
  <c r="Y1501" i="1"/>
  <c r="Y1437" i="1"/>
  <c r="Y1373" i="1"/>
  <c r="Y1309" i="1"/>
  <c r="Y1245" i="1"/>
  <c r="Y1181" i="1"/>
  <c r="Y1846" i="1"/>
  <c r="Y1740" i="1"/>
  <c r="Y1676" i="1"/>
  <c r="Y1612" i="1"/>
  <c r="Y1548" i="1"/>
  <c r="Y1484" i="1"/>
  <c r="Y1420" i="1"/>
  <c r="Y1356" i="1"/>
  <c r="Y1292" i="1"/>
  <c r="Y1228" i="1"/>
  <c r="Y2002" i="1"/>
  <c r="Y1779" i="1"/>
  <c r="Y1715" i="1"/>
  <c r="Y2318" i="1"/>
  <c r="Y2062" i="1"/>
  <c r="Y2257" i="1"/>
  <c r="Y2081" i="1"/>
  <c r="Y2001" i="1"/>
  <c r="Y1937" i="1"/>
  <c r="Y1873" i="1"/>
  <c r="Y1809" i="1"/>
  <c r="Y1838" i="1"/>
  <c r="Y1738" i="1"/>
  <c r="Y1674" i="1"/>
  <c r="Y1610" i="1"/>
  <c r="Y1546" i="1"/>
  <c r="Y1482" i="1"/>
  <c r="Y1418" i="1"/>
  <c r="Y1354" i="1"/>
  <c r="Y1290" i="1"/>
  <c r="Y1226" i="1"/>
  <c r="Y1162" i="1"/>
  <c r="Y1834" i="1"/>
  <c r="Y1737" i="1"/>
  <c r="Y1673" i="1"/>
  <c r="Y1609" i="1"/>
  <c r="Y1545" i="1"/>
  <c r="Y1481" i="1"/>
  <c r="Y1417" i="1"/>
  <c r="Y1353" i="1"/>
  <c r="Y1289" i="1"/>
  <c r="Y1225" i="1"/>
  <c r="Y1161" i="1"/>
  <c r="Y1784" i="1"/>
  <c r="Y1720" i="1"/>
  <c r="Y1656" i="1"/>
  <c r="Y1592" i="1"/>
  <c r="Y1528" i="1"/>
  <c r="Y1464" i="1"/>
  <c r="Y1400" i="1"/>
  <c r="Y1336" i="1"/>
  <c r="Y2238" i="1"/>
  <c r="Y2441" i="1"/>
  <c r="Y2177" i="1"/>
  <c r="Y2049" i="1"/>
  <c r="Y1981" i="1"/>
  <c r="Y1917" i="1"/>
  <c r="Y1853" i="1"/>
  <c r="Y2014" i="1"/>
  <c r="Y1702" i="1"/>
  <c r="Y1446" i="1"/>
  <c r="Y1190" i="1"/>
  <c r="Y1637" i="1"/>
  <c r="Y1381" i="1"/>
  <c r="Y1878" i="1"/>
  <c r="Y1556" i="1"/>
  <c r="Y1316" i="1"/>
  <c r="Y1224" i="1"/>
  <c r="Y1906" i="1"/>
  <c r="Y1735" i="1"/>
  <c r="Y1651" i="1"/>
  <c r="Y1587" i="1"/>
  <c r="Y1523" i="1"/>
  <c r="Y1459" i="1"/>
  <c r="Y1395" i="1"/>
  <c r="Y1331" i="1"/>
  <c r="Y1243" i="1"/>
  <c r="Y1114" i="1"/>
  <c r="Y1050" i="1"/>
  <c r="Y986" i="1"/>
  <c r="Y922" i="1"/>
  <c r="Y858" i="1"/>
  <c r="Y794" i="1"/>
  <c r="Y730" i="1"/>
  <c r="Y666" i="1"/>
  <c r="Y602" i="1"/>
  <c r="Y538" i="1"/>
  <c r="Y1163" i="1"/>
  <c r="Y1093" i="1"/>
  <c r="Y1029" i="1"/>
  <c r="Y965" i="1"/>
  <c r="Y901" i="1"/>
  <c r="Y837" i="1"/>
  <c r="Y773" i="1"/>
  <c r="Y709" i="1"/>
  <c r="Y645" i="1"/>
  <c r="Y581" i="1"/>
  <c r="Y517" i="1"/>
  <c r="Y1149" i="1"/>
  <c r="Y1084" i="1"/>
  <c r="Y1020" i="1"/>
  <c r="Y1686" i="1"/>
  <c r="Y1430" i="1"/>
  <c r="Y1174" i="1"/>
  <c r="Y1621" i="1"/>
  <c r="Y1365" i="1"/>
  <c r="Y1814" i="1"/>
  <c r="Y1540" i="1"/>
  <c r="Y1312" i="1"/>
  <c r="Y1220" i="1"/>
  <c r="Y1890" i="1"/>
  <c r="Y1727" i="1"/>
  <c r="Y1647" i="1"/>
  <c r="Y1583" i="1"/>
  <c r="Y1519" i="1"/>
  <c r="Y1455" i="1"/>
  <c r="Y1391" i="1"/>
  <c r="Y1327" i="1"/>
  <c r="Y1227" i="1"/>
  <c r="Y1110" i="1"/>
  <c r="Y1046" i="1"/>
  <c r="Y982" i="1"/>
  <c r="Y918" i="1"/>
  <c r="Y854" i="1"/>
  <c r="Y790" i="1"/>
  <c r="Y726" i="1"/>
  <c r="Y662" i="1"/>
  <c r="Y598" i="1"/>
  <c r="Y534" i="1"/>
  <c r="Y1156" i="1"/>
  <c r="Y1089" i="1"/>
  <c r="Y1025" i="1"/>
  <c r="Y961" i="1"/>
  <c r="Y897" i="1"/>
  <c r="Y833" i="1"/>
  <c r="Y769" i="1"/>
  <c r="Y705" i="1"/>
  <c r="Y641" i="1"/>
  <c r="Y577" i="1"/>
  <c r="Y513" i="1"/>
  <c r="Y1144" i="1"/>
  <c r="Y1080" i="1"/>
  <c r="Y1016" i="1"/>
  <c r="Y1822" i="1"/>
  <c r="Y1542" i="1"/>
  <c r="Y1286" i="1"/>
  <c r="Y1733" i="1"/>
  <c r="Y1477" i="1"/>
  <c r="Y1221" i="1"/>
  <c r="Y1652" i="1"/>
  <c r="Y1396" i="1"/>
  <c r="Y1256" i="1"/>
  <c r="Y1172" i="1"/>
  <c r="Y1767" i="1"/>
  <c r="Y1679" i="1"/>
  <c r="Y1611" i="1"/>
  <c r="Y1547" i="1"/>
  <c r="Y1483" i="1"/>
  <c r="Y1419" i="1"/>
  <c r="Y1355" i="1"/>
  <c r="Y1291" i="1"/>
  <c r="Y1138" i="1"/>
  <c r="Y1074" i="1"/>
  <c r="Y1010" i="1"/>
  <c r="Y946" i="1"/>
  <c r="Y882" i="1"/>
  <c r="Y818" i="1"/>
  <c r="Y754" i="1"/>
  <c r="Y690" i="1"/>
  <c r="Y626" i="1"/>
  <c r="Y562" i="1"/>
  <c r="Y1255" i="1"/>
  <c r="Y1117" i="1"/>
  <c r="Y1053" i="1"/>
  <c r="Y989" i="1"/>
  <c r="Y925" i="1"/>
  <c r="Y861" i="1"/>
  <c r="Y797" i="1"/>
  <c r="Y733" i="1"/>
  <c r="Y669" i="1"/>
  <c r="Y605" i="1"/>
  <c r="Y541" i="1"/>
  <c r="Y1219" i="1"/>
  <c r="Y1108" i="1"/>
  <c r="Y1044" i="1"/>
  <c r="Y980" i="1"/>
  <c r="Y1654" i="1"/>
  <c r="Y1398" i="1"/>
  <c r="Y2010" i="1"/>
  <c r="Y1589" i="1"/>
  <c r="Y1333" i="1"/>
  <c r="Y1764" i="1"/>
  <c r="Y1508" i="1"/>
  <c r="Y1296" i="1"/>
  <c r="Y1208" i="1"/>
  <c r="Y1842" i="1"/>
  <c r="Y1719" i="1"/>
  <c r="Y1639" i="1"/>
  <c r="Y1575" i="1"/>
  <c r="Y1511" i="1"/>
  <c r="Y1447" i="1"/>
  <c r="Y1383" i="1"/>
  <c r="Y1319" i="1"/>
  <c r="Y1195" i="1"/>
  <c r="Y1102" i="1"/>
  <c r="Y1038" i="1"/>
  <c r="Y974" i="1"/>
  <c r="Y910" i="1"/>
  <c r="Y846" i="1"/>
  <c r="Y782" i="1"/>
  <c r="Y718" i="1"/>
  <c r="Y654" i="1"/>
  <c r="Y590" i="1"/>
  <c r="Y526" i="1"/>
  <c r="Y1145" i="1"/>
  <c r="Y1081" i="1"/>
  <c r="Y1017" i="1"/>
  <c r="Y953" i="1"/>
  <c r="Y889" i="1"/>
  <c r="Y825" i="1"/>
  <c r="Y761" i="1"/>
  <c r="Y697" i="1"/>
  <c r="Y633" i="1"/>
  <c r="Y569" i="1"/>
  <c r="Y505" i="1"/>
  <c r="Y1136" i="1"/>
  <c r="Y960" i="1"/>
  <c r="Y896" i="1"/>
  <c r="Y832" i="1"/>
  <c r="Y768" i="1"/>
  <c r="Y704" i="1"/>
  <c r="Y640" i="1"/>
  <c r="Y576" i="1"/>
  <c r="Y1247" i="1"/>
  <c r="Y1115" i="1"/>
  <c r="Y1051" i="1"/>
  <c r="Y987" i="1"/>
  <c r="Y923" i="1"/>
  <c r="Y859" i="1"/>
  <c r="Y795" i="1"/>
  <c r="Y731" i="1"/>
  <c r="Y667" i="1"/>
  <c r="Y603" i="1"/>
  <c r="Y539" i="1"/>
  <c r="Y476" i="1"/>
  <c r="Y412" i="1"/>
  <c r="Y348" i="1"/>
  <c r="Y284" i="1"/>
  <c r="Y220" i="1"/>
  <c r="Y156" i="1"/>
  <c r="Y92" i="1"/>
  <c r="Y28" i="1"/>
  <c r="Y463" i="1"/>
  <c r="Y399" i="1"/>
  <c r="Y335" i="1"/>
  <c r="Y271" i="1"/>
  <c r="Y207" i="1"/>
  <c r="Y143" i="1"/>
  <c r="Y79" i="1"/>
  <c r="Y15" i="1"/>
  <c r="Y454" i="1"/>
  <c r="Y390" i="1"/>
  <c r="Y326" i="1"/>
  <c r="Y262" i="1"/>
  <c r="Y198" i="1"/>
  <c r="Y134" i="1"/>
  <c r="Y70" i="1"/>
  <c r="Y6" i="1"/>
  <c r="Y441" i="1"/>
  <c r="Y377" i="1"/>
  <c r="Y313" i="1"/>
  <c r="Y249" i="1"/>
  <c r="Y185" i="1"/>
  <c r="Y121" i="1"/>
  <c r="Y57" i="1"/>
  <c r="Y3629" i="1"/>
  <c r="Y992" i="1"/>
  <c r="Y908" i="1"/>
  <c r="Y844" i="1"/>
  <c r="Y780" i="1"/>
  <c r="Y716" i="1"/>
  <c r="Y652" i="1"/>
  <c r="Y588" i="1"/>
  <c r="Y524" i="1"/>
  <c r="Y1127" i="1"/>
  <c r="Y1063" i="1"/>
  <c r="Y999" i="1"/>
  <c r="Y935" i="1"/>
  <c r="Y871" i="1"/>
  <c r="Y807" i="1"/>
  <c r="Y743" i="1"/>
  <c r="Y679" i="1"/>
  <c r="Y615" i="1"/>
  <c r="Y551" i="1"/>
  <c r="Y488" i="1"/>
  <c r="Y424" i="1"/>
  <c r="Y360" i="1"/>
  <c r="Y296" i="1"/>
  <c r="Y232" i="1"/>
  <c r="Y168" i="1"/>
  <c r="Y104" i="1"/>
  <c r="Y40" i="1"/>
  <c r="Y475" i="1"/>
  <c r="Y411" i="1"/>
  <c r="Y347" i="1"/>
  <c r="Y283" i="1"/>
  <c r="Y219" i="1"/>
  <c r="Y155" i="1"/>
  <c r="Y91" i="1"/>
  <c r="Y27" i="1"/>
  <c r="Y466" i="1"/>
  <c r="Y402" i="1"/>
  <c r="Y338" i="1"/>
  <c r="Y274" i="1"/>
  <c r="Y210" i="1"/>
  <c r="Y146" i="1"/>
  <c r="Y82" i="1"/>
  <c r="Y18" i="1"/>
  <c r="Y453" i="1"/>
  <c r="Y389" i="1"/>
  <c r="Y325" i="1"/>
  <c r="Y261" i="1"/>
  <c r="Y197" i="1"/>
  <c r="Y133" i="1"/>
  <c r="Y69" i="1"/>
  <c r="Y5" i="1"/>
  <c r="Y1104" i="1"/>
  <c r="Y936" i="1"/>
  <c r="Y872" i="1"/>
  <c r="Y808" i="1"/>
  <c r="Y744" i="1"/>
  <c r="Y680" i="1"/>
  <c r="Y616" i="1"/>
  <c r="Y552" i="1"/>
  <c r="Y1159" i="1"/>
  <c r="Y1091" i="1"/>
  <c r="Y1027" i="1"/>
  <c r="Y963" i="1"/>
  <c r="Y899" i="1"/>
  <c r="Y835" i="1"/>
  <c r="Y771" i="1"/>
  <c r="Y707" i="1"/>
  <c r="Y643" i="1"/>
  <c r="Y579" i="1"/>
  <c r="Y515" i="1"/>
  <c r="Y452" i="1"/>
  <c r="Y388" i="1"/>
  <c r="Y324" i="1"/>
  <c r="Y260" i="1"/>
  <c r="Y196" i="1"/>
  <c r="Y132" i="1"/>
  <c r="Y68" i="1"/>
  <c r="Y512" i="1"/>
  <c r="Y439" i="1"/>
  <c r="Y375" i="1"/>
  <c r="Y311" i="1"/>
  <c r="Y247" i="1"/>
  <c r="Y183" i="1"/>
  <c r="Y119" i="1"/>
  <c r="Y55" i="1"/>
  <c r="Y495" i="1"/>
  <c r="Y430" i="1"/>
  <c r="Y366" i="1"/>
  <c r="Y302" i="1"/>
  <c r="Y238" i="1"/>
  <c r="Y174" i="1"/>
  <c r="Y110" i="1"/>
  <c r="Y46" i="1"/>
  <c r="Y481" i="1"/>
  <c r="Y417" i="1"/>
  <c r="Y353" i="1"/>
  <c r="Y289" i="1"/>
  <c r="Y225" i="1"/>
  <c r="Y161" i="1"/>
  <c r="Y97" i="1"/>
  <c r="Y33" i="1"/>
  <c r="Y3632" i="1"/>
  <c r="Y948" i="1"/>
  <c r="Y884" i="1"/>
  <c r="Y820" i="1"/>
  <c r="Y756" i="1"/>
  <c r="Y692" i="1"/>
  <c r="Y628" i="1"/>
  <c r="Y564" i="1"/>
  <c r="Y1199" i="1"/>
  <c r="Y1103" i="1"/>
  <c r="Y1039" i="1"/>
  <c r="Y975" i="1"/>
  <c r="Y911" i="1"/>
  <c r="Y847" i="1"/>
  <c r="Y783" i="1"/>
  <c r="Y719" i="1"/>
  <c r="Y655" i="1"/>
  <c r="Y591" i="1"/>
  <c r="Y527" i="1"/>
  <c r="Y464" i="1"/>
  <c r="Y400" i="1"/>
  <c r="Y336" i="1"/>
  <c r="Y272" i="1"/>
  <c r="Y208" i="1"/>
  <c r="Y144" i="1"/>
  <c r="Y80" i="1"/>
  <c r="Y16" i="1"/>
  <c r="Y451" i="1"/>
  <c r="Y387" i="1"/>
  <c r="Y323" i="1"/>
  <c r="Y259" i="1"/>
  <c r="Y195" i="1"/>
  <c r="Y131" i="1"/>
  <c r="Y67" i="1"/>
  <c r="Y4" i="1"/>
  <c r="Y442" i="1"/>
  <c r="Y378" i="1"/>
  <c r="Y314" i="1"/>
  <c r="Y250" i="1"/>
  <c r="Y186" i="1"/>
  <c r="Y122" i="1"/>
  <c r="Y58" i="1"/>
  <c r="Y494" i="1"/>
  <c r="Y429" i="1"/>
  <c r="Y365" i="1"/>
  <c r="Y301" i="1"/>
  <c r="Y237" i="1"/>
  <c r="Y173" i="1"/>
  <c r="Y109" i="1"/>
  <c r="Y45" i="1"/>
  <c r="Y3607" i="1"/>
  <c r="Y3596" i="1"/>
  <c r="Y3618" i="1"/>
  <c r="Y3576" i="1"/>
  <c r="Y3633" i="1"/>
  <c r="Y3613" i="1"/>
  <c r="Y3587" i="1"/>
  <c r="Y3603" i="1"/>
  <c r="Y3605" i="1"/>
  <c r="Y3583" i="1"/>
  <c r="Y3650" i="1"/>
  <c r="Y3562" i="1"/>
  <c r="Y3498" i="1"/>
  <c r="Y3434" i="1"/>
  <c r="Y3370" i="1"/>
  <c r="Y3541" i="1"/>
  <c r="Y3477" i="1"/>
  <c r="Y3413" i="1"/>
  <c r="Y3349" i="1"/>
  <c r="Y3568" i="1"/>
  <c r="Y3504" i="1"/>
  <c r="Y3440" i="1"/>
  <c r="Y3376" i="1"/>
  <c r="Y3511" i="1"/>
  <c r="Y3316" i="1"/>
  <c r="Y3251" i="1"/>
  <c r="Y3187" i="1"/>
  <c r="Y3123" i="1"/>
  <c r="Y3059" i="1"/>
  <c r="Y2995" i="1"/>
  <c r="Y2931" i="1"/>
  <c r="Y2867" i="1"/>
  <c r="Y3649" i="1"/>
  <c r="Y3526" i="1"/>
  <c r="Y3462" i="1"/>
  <c r="Y3398" i="1"/>
  <c r="Y3569" i="1"/>
  <c r="Y3505" i="1"/>
  <c r="Y3441" i="1"/>
  <c r="Y3377" i="1"/>
  <c r="Y3313" i="1"/>
  <c r="Y3532" i="1"/>
  <c r="Y3468" i="1"/>
  <c r="Y3404" i="1"/>
  <c r="Y3340" i="1"/>
  <c r="Y3367" i="1"/>
  <c r="Y3279" i="1"/>
  <c r="Y3215" i="1"/>
  <c r="Y3151" i="1"/>
  <c r="Y3087" i="1"/>
  <c r="Y3023" i="1"/>
  <c r="Y2959" i="1"/>
  <c r="Y2895" i="1"/>
  <c r="Y3635" i="1"/>
  <c r="Y3538" i="1"/>
  <c r="Y3474" i="1"/>
  <c r="Y3410" i="1"/>
  <c r="Y3590" i="1"/>
  <c r="Y3517" i="1"/>
  <c r="Y3453" i="1"/>
  <c r="Y3389" i="1"/>
  <c r="Y3325" i="1"/>
  <c r="Y3544" i="1"/>
  <c r="Y3480" i="1"/>
  <c r="Y3416" i="1"/>
  <c r="Y3352" i="1"/>
  <c r="Y3415" i="1"/>
  <c r="Y3291" i="1"/>
  <c r="Y3227" i="1"/>
  <c r="Y3163" i="1"/>
  <c r="Y3099" i="1"/>
  <c r="Y3035" i="1"/>
  <c r="Y2971" i="1"/>
  <c r="Y2907" i="1"/>
  <c r="Y3638" i="1"/>
  <c r="Y3534" i="1"/>
  <c r="Y3470" i="1"/>
  <c r="Y3406" i="1"/>
  <c r="Y3582" i="1"/>
  <c r="Y3513" i="1"/>
  <c r="Y3449" i="1"/>
  <c r="Y3385" i="1"/>
  <c r="Y3321" i="1"/>
  <c r="Y3540" i="1"/>
  <c r="Y3476" i="1"/>
  <c r="Y3412" i="1"/>
  <c r="Y3348" i="1"/>
  <c r="Y3399" i="1"/>
  <c r="Y3287" i="1"/>
  <c r="Y3223" i="1"/>
  <c r="Y3159" i="1"/>
  <c r="Y3095" i="1"/>
  <c r="Y3031" i="1"/>
  <c r="Y2967" i="1"/>
  <c r="Y2903" i="1"/>
  <c r="Y2851" i="1"/>
  <c r="Y2787" i="1"/>
  <c r="Y3411" i="1"/>
  <c r="Y3290" i="1"/>
  <c r="Y3226" i="1"/>
  <c r="Y3162" i="1"/>
  <c r="Y3098" i="1"/>
  <c r="Y3034" i="1"/>
  <c r="Y2970" i="1"/>
  <c r="Y2906" i="1"/>
  <c r="Y2842" i="1"/>
  <c r="Y2778" i="1"/>
  <c r="Y3503" i="1"/>
  <c r="Y3314" i="1"/>
  <c r="Y3249" i="1"/>
  <c r="Y3185" i="1"/>
  <c r="Y3121" i="1"/>
  <c r="Y3057" i="1"/>
  <c r="Y2993" i="1"/>
  <c r="Y2929" i="1"/>
  <c r="Y2865" i="1"/>
  <c r="Y2801" i="1"/>
  <c r="Y3304" i="1"/>
  <c r="Y3048" i="1"/>
  <c r="Y2792" i="1"/>
  <c r="Y2700" i="1"/>
  <c r="Y2636" i="1"/>
  <c r="Y2572" i="1"/>
  <c r="Y2508" i="1"/>
  <c r="Y2444" i="1"/>
  <c r="Y3236" i="1"/>
  <c r="Y2980" i="1"/>
  <c r="Y2749" i="1"/>
  <c r="Y2683" i="1"/>
  <c r="Y2619" i="1"/>
  <c r="Y2555" i="1"/>
  <c r="Y2491" i="1"/>
  <c r="Y3334" i="1"/>
  <c r="Y3072" i="1"/>
  <c r="Y2816" i="1"/>
  <c r="Y2706" i="1"/>
  <c r="Y2642" i="1"/>
  <c r="Y2578" i="1"/>
  <c r="Y2799" i="1"/>
  <c r="Y3459" i="1"/>
  <c r="Y3302" i="1"/>
  <c r="Y3238" i="1"/>
  <c r="Y3174" i="1"/>
  <c r="Y3110" i="1"/>
  <c r="Y3046" i="1"/>
  <c r="Y2982" i="1"/>
  <c r="Y2918" i="1"/>
  <c r="Y2854" i="1"/>
  <c r="Y2790" i="1"/>
  <c r="Y3551" i="1"/>
  <c r="Y3330" i="1"/>
  <c r="Y3261" i="1"/>
  <c r="Y3197" i="1"/>
  <c r="Y3133" i="1"/>
  <c r="Y3069" i="1"/>
  <c r="Y3005" i="1"/>
  <c r="Y2941" i="1"/>
  <c r="Y2877" i="1"/>
  <c r="Y2813" i="1"/>
  <c r="Y3403" i="1"/>
  <c r="Y3096" i="1"/>
  <c r="Y2840" i="1"/>
  <c r="Y2712" i="1"/>
  <c r="Y2648" i="1"/>
  <c r="Y2584" i="1"/>
  <c r="Y2520" i="1"/>
  <c r="Y2456" i="1"/>
  <c r="Y3284" i="1"/>
  <c r="Y3028" i="1"/>
  <c r="Y2772" i="1"/>
  <c r="Y2695" i="1"/>
  <c r="Y2631" i="1"/>
  <c r="Y2567" i="1"/>
  <c r="Y2503" i="1"/>
  <c r="Y3499" i="1"/>
  <c r="Y3120" i="1"/>
  <c r="Y2864" i="1"/>
  <c r="Y2718" i="1"/>
  <c r="Y2654" i="1"/>
  <c r="Y2590" i="1"/>
  <c r="Y2827" i="1"/>
  <c r="Y3572" i="1"/>
  <c r="Y3338" i="1"/>
  <c r="Y3266" i="1"/>
  <c r="Y3202" i="1"/>
  <c r="Y3138" i="1"/>
  <c r="Y3074" i="1"/>
  <c r="Y3010" i="1"/>
  <c r="Y2946" i="1"/>
  <c r="Y2882" i="1"/>
  <c r="Y2818" i="1"/>
  <c r="Y2754" i="1"/>
  <c r="Y3407" i="1"/>
  <c r="Y3289" i="1"/>
  <c r="Y3225" i="1"/>
  <c r="Y3161" i="1"/>
  <c r="Y3097" i="1"/>
  <c r="Y3033" i="1"/>
  <c r="Y2969" i="1"/>
  <c r="Y2905" i="1"/>
  <c r="Y2841" i="1"/>
  <c r="Y2777" i="1"/>
  <c r="Y3208" i="1"/>
  <c r="Y2952" i="1"/>
  <c r="Y2740" i="1"/>
  <c r="Y2676" i="1"/>
  <c r="Y2612" i="1"/>
  <c r="Y2548" i="1"/>
  <c r="Y2484" i="1"/>
  <c r="Y3586" i="1"/>
  <c r="Y3140" i="1"/>
  <c r="Y2884" i="1"/>
  <c r="Y2723" i="1"/>
  <c r="Y2659" i="1"/>
  <c r="Y2595" i="1"/>
  <c r="Y2531" i="1"/>
  <c r="Y2467" i="1"/>
  <c r="Y3232" i="1"/>
  <c r="Y2976" i="1"/>
  <c r="Y2748" i="1"/>
  <c r="Y2682" i="1"/>
  <c r="Y2618" i="1"/>
  <c r="Y2823" i="1"/>
  <c r="Y3555" i="1"/>
  <c r="Y3331" i="1"/>
  <c r="Y3262" i="1"/>
  <c r="Y3198" i="1"/>
  <c r="Y3134" i="1"/>
  <c r="Y3070" i="1"/>
  <c r="Y3006" i="1"/>
  <c r="Y2942" i="1"/>
  <c r="Y2878" i="1"/>
  <c r="Y2814" i="1"/>
  <c r="Y2750" i="1"/>
  <c r="Y3391" i="1"/>
  <c r="Y3285" i="1"/>
  <c r="Y3221" i="1"/>
  <c r="Y3157" i="1"/>
  <c r="Y3093" i="1"/>
  <c r="Y3029" i="1"/>
  <c r="Y2965" i="1"/>
  <c r="Y2901" i="1"/>
  <c r="Y2837" i="1"/>
  <c r="Y2773" i="1"/>
  <c r="Y3192" i="1"/>
  <c r="Y2936" i="1"/>
  <c r="Y2736" i="1"/>
  <c r="Y2672" i="1"/>
  <c r="Y2608" i="1"/>
  <c r="Y2544" i="1"/>
  <c r="Y2480" i="1"/>
  <c r="Y3515" i="1"/>
  <c r="Y3124" i="1"/>
  <c r="Y2868" i="1"/>
  <c r="Y2719" i="1"/>
  <c r="Y2655" i="1"/>
  <c r="Y2591" i="1"/>
  <c r="Y2527" i="1"/>
  <c r="Y2463" i="1"/>
  <c r="Y3216" i="1"/>
  <c r="Y2960" i="1"/>
  <c r="Y2743" i="1"/>
  <c r="Y2678" i="1"/>
  <c r="Y2614" i="1"/>
  <c r="Y2562" i="1"/>
  <c r="Y2498" i="1"/>
  <c r="Y2434" i="1"/>
  <c r="Y3164" i="1"/>
  <c r="Y2908" i="1"/>
  <c r="Y2729" i="1"/>
  <c r="Y2665" i="1"/>
  <c r="Y2601" i="1"/>
  <c r="Y2431" i="1"/>
  <c r="Y2364" i="1"/>
  <c r="Y2300" i="1"/>
  <c r="Y2236" i="1"/>
  <c r="Y2172" i="1"/>
  <c r="Y2108" i="1"/>
  <c r="Y2044" i="1"/>
  <c r="Y1980" i="1"/>
  <c r="Y1916" i="1"/>
  <c r="Y1852" i="1"/>
  <c r="Y2573" i="1"/>
  <c r="Y2403" i="1"/>
  <c r="Y2339" i="1"/>
  <c r="Y2275" i="1"/>
  <c r="Y2211" i="1"/>
  <c r="Y2147" i="1"/>
  <c r="Y2083" i="1"/>
  <c r="Y2019" i="1"/>
  <c r="Y1955" i="1"/>
  <c r="Y1891" i="1"/>
  <c r="Y1827" i="1"/>
  <c r="Y2473" i="1"/>
  <c r="Y2378" i="1"/>
  <c r="Y2314" i="1"/>
  <c r="Y2250" i="1"/>
  <c r="Y2186" i="1"/>
  <c r="Y2122" i="1"/>
  <c r="Y2058" i="1"/>
  <c r="Y2485" i="1"/>
  <c r="Y2381" i="1"/>
  <c r="Y2317" i="1"/>
  <c r="Y2253" i="1"/>
  <c r="Y2189" i="1"/>
  <c r="Y2125" i="1"/>
  <c r="Y2061" i="1"/>
  <c r="Y2526" i="1"/>
  <c r="Y2462" i="1"/>
  <c r="Y3276" i="1"/>
  <c r="Y3020" i="1"/>
  <c r="Y2764" i="1"/>
  <c r="Y2693" i="1"/>
  <c r="Y2629" i="1"/>
  <c r="Y2529" i="1"/>
  <c r="Y2392" i="1"/>
  <c r="Y2328" i="1"/>
  <c r="Y2264" i="1"/>
  <c r="Y2200" i="1"/>
  <c r="Y2136" i="1"/>
  <c r="Y2072" i="1"/>
  <c r="Y2008" i="1"/>
  <c r="Y1944" i="1"/>
  <c r="Y1880" i="1"/>
  <c r="Y1816" i="1"/>
  <c r="Y2437" i="1"/>
  <c r="Y2367" i="1"/>
  <c r="Y2303" i="1"/>
  <c r="Y2239" i="1"/>
  <c r="Y2175" i="1"/>
  <c r="Y2111" i="1"/>
  <c r="Y2047" i="1"/>
  <c r="Y1983" i="1"/>
  <c r="Y1919" i="1"/>
  <c r="Y1855" i="1"/>
  <c r="Y1791" i="1"/>
  <c r="Y2406" i="1"/>
  <c r="Y2342" i="1"/>
  <c r="Y2278" i="1"/>
  <c r="Y2214" i="1"/>
  <c r="Y2150" i="1"/>
  <c r="Y2086" i="1"/>
  <c r="Y2022" i="1"/>
  <c r="Y2409" i="1"/>
  <c r="Y2345" i="1"/>
  <c r="Y2281" i="1"/>
  <c r="Y2217" i="1"/>
  <c r="Y2586" i="1"/>
  <c r="Y2506" i="1"/>
  <c r="Y2442" i="1"/>
  <c r="Y3196" i="1"/>
  <c r="Y2940" i="1"/>
  <c r="Y2737" i="1"/>
  <c r="Y2673" i="1"/>
  <c r="Y2609" i="1"/>
  <c r="Y2449" i="1"/>
  <c r="Y2372" i="1"/>
  <c r="Y2308" i="1"/>
  <c r="Y2244" i="1"/>
  <c r="Y2180" i="1"/>
  <c r="Y2116" i="1"/>
  <c r="Y2052" i="1"/>
  <c r="Y1988" i="1"/>
  <c r="Y1924" i="1"/>
  <c r="Y1860" i="1"/>
  <c r="Y1796" i="1"/>
  <c r="Y2411" i="1"/>
  <c r="Y2347" i="1"/>
  <c r="Y2283" i="1"/>
  <c r="Y2219" i="1"/>
  <c r="Y2155" i="1"/>
  <c r="Y2091" i="1"/>
  <c r="Y2027" i="1"/>
  <c r="Y1963" i="1"/>
  <c r="Y1899" i="1"/>
  <c r="Y1835" i="1"/>
  <c r="Y2505" i="1"/>
  <c r="Y2386" i="1"/>
  <c r="Y2322" i="1"/>
  <c r="Y2258" i="1"/>
  <c r="Y2194" i="1"/>
  <c r="Y2130" i="1"/>
  <c r="Y2066" i="1"/>
  <c r="Y2517" i="1"/>
  <c r="Y2389" i="1"/>
  <c r="Y2325" i="1"/>
  <c r="Y2261" i="1"/>
  <c r="Y2197" i="1"/>
  <c r="Y2133" i="1"/>
  <c r="Y2069" i="1"/>
  <c r="Y2518" i="1"/>
  <c r="Y2454" i="1"/>
  <c r="Y3244" i="1"/>
  <c r="Y2988" i="1"/>
  <c r="Y2752" i="1"/>
  <c r="Y2685" i="1"/>
  <c r="Y2621" i="1"/>
  <c r="Y2497" i="1"/>
  <c r="Y2384" i="1"/>
  <c r="Y2320" i="1"/>
  <c r="Y2256" i="1"/>
  <c r="Y2192" i="1"/>
  <c r="Y2128" i="1"/>
  <c r="Y2064" i="1"/>
  <c r="Y2000" i="1"/>
  <c r="Y1936" i="1"/>
  <c r="Y1872" i="1"/>
  <c r="Y1808" i="1"/>
  <c r="Y2423" i="1"/>
  <c r="Y2359" i="1"/>
  <c r="Y2295" i="1"/>
  <c r="Y2231" i="1"/>
  <c r="Y2167" i="1"/>
  <c r="Y2103" i="1"/>
  <c r="Y2039" i="1"/>
  <c r="Y1975" i="1"/>
  <c r="Y1911" i="1"/>
  <c r="Y1847" i="1"/>
  <c r="Y2553" i="1"/>
  <c r="Y2398" i="1"/>
  <c r="Y2334" i="1"/>
  <c r="Y2094" i="1"/>
  <c r="Y2289" i="1"/>
  <c r="Y2097" i="1"/>
  <c r="Y2009" i="1"/>
  <c r="Y1945" i="1"/>
  <c r="Y1881" i="1"/>
  <c r="Y1817" i="1"/>
  <c r="Y1870" i="1"/>
  <c r="Y1746" i="1"/>
  <c r="Y1682" i="1"/>
  <c r="Y1618" i="1"/>
  <c r="Y1554" i="1"/>
  <c r="Y1490" i="1"/>
  <c r="Y1426" i="1"/>
  <c r="Y1362" i="1"/>
  <c r="Y1298" i="1"/>
  <c r="Y1234" i="1"/>
  <c r="Y1170" i="1"/>
  <c r="Y1866" i="1"/>
  <c r="Y1745" i="1"/>
  <c r="Y1681" i="1"/>
  <c r="Y1617" i="1"/>
  <c r="Y1553" i="1"/>
  <c r="Y1489" i="1"/>
  <c r="Y1425" i="1"/>
  <c r="Y1361" i="1"/>
  <c r="Y1297" i="1"/>
  <c r="Y1233" i="1"/>
  <c r="Y1169" i="1"/>
  <c r="Y1798" i="1"/>
  <c r="Y1728" i="1"/>
  <c r="Y1664" i="1"/>
  <c r="Y1600" i="1"/>
  <c r="Y1536" i="1"/>
  <c r="Y1472" i="1"/>
  <c r="Y1408" i="1"/>
  <c r="Y1344" i="1"/>
  <c r="Y2078" i="1"/>
  <c r="Y2273" i="1"/>
  <c r="Y2089" i="1"/>
  <c r="Y2005" i="1"/>
  <c r="Y1941" i="1"/>
  <c r="Y1877" i="1"/>
  <c r="Y1813" i="1"/>
  <c r="Y1854" i="1"/>
  <c r="Y1742" i="1"/>
  <c r="Y1678" i="1"/>
  <c r="Y1614" i="1"/>
  <c r="Y1550" i="1"/>
  <c r="Y1486" i="1"/>
  <c r="Y1422" i="1"/>
  <c r="Y1358" i="1"/>
  <c r="Y1294" i="1"/>
  <c r="Y1230" i="1"/>
  <c r="Y1166" i="1"/>
  <c r="Y1850" i="1"/>
  <c r="Y1741" i="1"/>
  <c r="Y1677" i="1"/>
  <c r="Y1613" i="1"/>
  <c r="Y1549" i="1"/>
  <c r="Y1485" i="1"/>
  <c r="Y1421" i="1"/>
  <c r="Y1357" i="1"/>
  <c r="Y1293" i="1"/>
  <c r="Y1229" i="1"/>
  <c r="Y1165" i="1"/>
  <c r="Y1788" i="1"/>
  <c r="Y1724" i="1"/>
  <c r="Y1660" i="1"/>
  <c r="Y1596" i="1"/>
  <c r="Y1532" i="1"/>
  <c r="Y1468" i="1"/>
  <c r="Y1404" i="1"/>
  <c r="Y1340" i="1"/>
  <c r="Y1276" i="1"/>
  <c r="Y1212" i="1"/>
  <c r="Y1938" i="1"/>
  <c r="Y1763" i="1"/>
  <c r="Y1699" i="1"/>
  <c r="Y2254" i="1"/>
  <c r="Y2501" i="1"/>
  <c r="Y2193" i="1"/>
  <c r="Y2053" i="1"/>
  <c r="Y1985" i="1"/>
  <c r="Y1921" i="1"/>
  <c r="Y1857" i="1"/>
  <c r="Y1793" i="1"/>
  <c r="Y1786" i="1"/>
  <c r="Y1722" i="1"/>
  <c r="Y1658" i="1"/>
  <c r="Y1594" i="1"/>
  <c r="Y1530" i="1"/>
  <c r="Y1466" i="1"/>
  <c r="Y1402" i="1"/>
  <c r="Y1338" i="1"/>
  <c r="Y1274" i="1"/>
  <c r="Y1210" i="1"/>
  <c r="Y1146" i="1"/>
  <c r="Y1785" i="1"/>
  <c r="Y1721" i="1"/>
  <c r="Y1657" i="1"/>
  <c r="Y1593" i="1"/>
  <c r="Y1529" i="1"/>
  <c r="Y1465" i="1"/>
  <c r="Y1401" i="1"/>
  <c r="Y1337" i="1"/>
  <c r="Y1273" i="1"/>
  <c r="Y1209" i="1"/>
  <c r="Y1958" i="1"/>
  <c r="Y1768" i="1"/>
  <c r="Y1704" i="1"/>
  <c r="Y1640" i="1"/>
  <c r="Y1576" i="1"/>
  <c r="Y1512" i="1"/>
  <c r="Y1448" i="1"/>
  <c r="Y1384" i="1"/>
  <c r="Y1320" i="1"/>
  <c r="Y2174" i="1"/>
  <c r="Y2369" i="1"/>
  <c r="Y2137" i="1"/>
  <c r="Y2029" i="1"/>
  <c r="Y1965" i="1"/>
  <c r="Y1901" i="1"/>
  <c r="Y1837" i="1"/>
  <c r="Y1950" i="1"/>
  <c r="Y1638" i="1"/>
  <c r="Y1382" i="1"/>
  <c r="Y1946" i="1"/>
  <c r="Y1573" i="1"/>
  <c r="Y1317" i="1"/>
  <c r="Y1748" i="1"/>
  <c r="Y1492" i="1"/>
  <c r="Y1288" i="1"/>
  <c r="Y1204" i="1"/>
  <c r="Y1826" i="1"/>
  <c r="Y1711" i="1"/>
  <c r="Y1635" i="1"/>
  <c r="Y1571" i="1"/>
  <c r="Y1507" i="1"/>
  <c r="Y1443" i="1"/>
  <c r="Y1379" i="1"/>
  <c r="Y1315" i="1"/>
  <c r="Y1179" i="1"/>
  <c r="Y1098" i="1"/>
  <c r="Y1034" i="1"/>
  <c r="Y970" i="1"/>
  <c r="Y906" i="1"/>
  <c r="Y842" i="1"/>
  <c r="Y778" i="1"/>
  <c r="Y714" i="1"/>
  <c r="Y650" i="1"/>
  <c r="Y586" i="1"/>
  <c r="Y522" i="1"/>
  <c r="Y1141" i="1"/>
  <c r="Y1077" i="1"/>
  <c r="Y1013" i="1"/>
  <c r="Y949" i="1"/>
  <c r="Y885" i="1"/>
  <c r="Y821" i="1"/>
  <c r="Y757" i="1"/>
  <c r="Y693" i="1"/>
  <c r="Y629" i="1"/>
  <c r="Y565" i="1"/>
  <c r="Y501" i="1"/>
  <c r="Y1132" i="1"/>
  <c r="Y1068" i="1"/>
  <c r="Y1004" i="1"/>
  <c r="Y1622" i="1"/>
  <c r="Y1366" i="1"/>
  <c r="Y1882" i="1"/>
  <c r="Y1557" i="1"/>
  <c r="Y1301" i="1"/>
  <c r="Y1732" i="1"/>
  <c r="Y1476" i="1"/>
  <c r="Y1284" i="1"/>
  <c r="Y1200" i="1"/>
  <c r="Y1794" i="1"/>
  <c r="Y1707" i="1"/>
  <c r="Y1631" i="1"/>
  <c r="Y1567" i="1"/>
  <c r="Y1503" i="1"/>
  <c r="Y1439" i="1"/>
  <c r="Y1375" i="1"/>
  <c r="Y1311" i="1"/>
  <c r="Y1164" i="1"/>
  <c r="Y1094" i="1"/>
  <c r="Y1030" i="1"/>
  <c r="Y966" i="1"/>
  <c r="Y902" i="1"/>
  <c r="Y838" i="1"/>
  <c r="Y774" i="1"/>
  <c r="Y710" i="1"/>
  <c r="Y646" i="1"/>
  <c r="Y582" i="1"/>
  <c r="Y518" i="1"/>
  <c r="Y1137" i="1"/>
  <c r="Y1073" i="1"/>
  <c r="Y1009" i="1"/>
  <c r="Y945" i="1"/>
  <c r="Y881" i="1"/>
  <c r="Y817" i="1"/>
  <c r="Y753" i="1"/>
  <c r="Y689" i="1"/>
  <c r="Y625" i="1"/>
  <c r="Y561" i="1"/>
  <c r="Y497" i="1"/>
  <c r="Y1128" i="1"/>
  <c r="Y1064" i="1"/>
  <c r="Y1000" i="1"/>
  <c r="Y1734" i="1"/>
  <c r="Y1478" i="1"/>
  <c r="Y1222" i="1"/>
  <c r="Y1669" i="1"/>
  <c r="Y1413" i="1"/>
  <c r="Y2006" i="1"/>
  <c r="Y1588" i="1"/>
  <c r="Y1332" i="1"/>
  <c r="Y1236" i="1"/>
  <c r="Y1954" i="1"/>
  <c r="Y1743" i="1"/>
  <c r="Y1659" i="1"/>
  <c r="Y1595" i="1"/>
  <c r="Y1531" i="1"/>
  <c r="Y1467" i="1"/>
  <c r="Y1403" i="1"/>
  <c r="Y1339" i="1"/>
  <c r="Y1275" i="1"/>
  <c r="Y1122" i="1"/>
  <c r="Y1058" i="1"/>
  <c r="Y994" i="1"/>
  <c r="Y930" i="1"/>
  <c r="Y866" i="1"/>
  <c r="Y802" i="1"/>
  <c r="Y738" i="1"/>
  <c r="Y674" i="1"/>
  <c r="Y610" i="1"/>
  <c r="Y546" i="1"/>
  <c r="Y1191" i="1"/>
  <c r="Y1101" i="1"/>
  <c r="Y1037" i="1"/>
  <c r="Y973" i="1"/>
  <c r="Y909" i="1"/>
  <c r="Y845" i="1"/>
  <c r="Y781" i="1"/>
  <c r="Y717" i="1"/>
  <c r="Y653" i="1"/>
  <c r="Y589" i="1"/>
  <c r="Y525" i="1"/>
  <c r="Y1160" i="1"/>
  <c r="Y1092" i="1"/>
  <c r="Y1028" i="1"/>
  <c r="Y964" i="1"/>
  <c r="Y1590" i="1"/>
  <c r="Y1334" i="1"/>
  <c r="Y1781" i="1"/>
  <c r="Y1525" i="1"/>
  <c r="Y1269" i="1"/>
  <c r="Y1700" i="1"/>
  <c r="Y1444" i="1"/>
  <c r="Y1272" i="1"/>
  <c r="Y1188" i="1"/>
  <c r="Y1783" i="1"/>
  <c r="Y1695" i="1"/>
  <c r="Y1623" i="1"/>
  <c r="Y1559" i="1"/>
  <c r="Y1495" i="1"/>
  <c r="Y1431" i="1"/>
  <c r="Y1367" i="1"/>
  <c r="Y1303" i="1"/>
  <c r="Y1152" i="1"/>
  <c r="Y1086" i="1"/>
  <c r="Y1022" i="1"/>
  <c r="Y958" i="1"/>
  <c r="Y894" i="1"/>
  <c r="Y830" i="1"/>
  <c r="Y766" i="1"/>
  <c r="Y702" i="1"/>
  <c r="Y638" i="1"/>
  <c r="Y574" i="1"/>
  <c r="Y510" i="1"/>
  <c r="Y1129" i="1"/>
  <c r="Y1065" i="1"/>
  <c r="Y1001" i="1"/>
  <c r="Y937" i="1"/>
  <c r="Y873" i="1"/>
  <c r="Y809" i="1"/>
  <c r="Y745" i="1"/>
  <c r="Y681" i="1"/>
  <c r="Y617" i="1"/>
  <c r="Y553" i="1"/>
  <c r="Y1267" i="1"/>
  <c r="Y1120" i="1"/>
  <c r="Y944" i="1"/>
  <c r="Y880" i="1"/>
  <c r="Y816" i="1"/>
  <c r="Y752" i="1"/>
  <c r="Y688" i="1"/>
  <c r="Y624" i="1"/>
  <c r="Y560" i="1"/>
  <c r="Y1183" i="1"/>
  <c r="Y1099" i="1"/>
  <c r="Y1035" i="1"/>
  <c r="Y971" i="1"/>
  <c r="Y907" i="1"/>
  <c r="Y843" i="1"/>
  <c r="Y779" i="1"/>
  <c r="Y715" i="1"/>
  <c r="Y651" i="1"/>
  <c r="Y587" i="1"/>
  <c r="Y523" i="1"/>
  <c r="Y460" i="1"/>
  <c r="Y396" i="1"/>
  <c r="Y332" i="1"/>
  <c r="Y268" i="1"/>
  <c r="Y204" i="1"/>
  <c r="Y76" i="1"/>
  <c r="Y12" i="1"/>
  <c r="Y447" i="1"/>
  <c r="Y383" i="1"/>
  <c r="Y319" i="1"/>
  <c r="Y255" i="1"/>
  <c r="Y191" i="1"/>
  <c r="Y127" i="1"/>
  <c r="Y63" i="1"/>
  <c r="Y508" i="1"/>
  <c r="Y438" i="1"/>
  <c r="Y374" i="1"/>
  <c r="Y310" i="1"/>
  <c r="Y246" i="1"/>
  <c r="Y182" i="1"/>
  <c r="Y118" i="1"/>
  <c r="Y54" i="1"/>
  <c r="Y489" i="1"/>
  <c r="Y425" i="1"/>
  <c r="Y361" i="1"/>
  <c r="Y297" i="1"/>
  <c r="Y233" i="1"/>
  <c r="Y169" i="1"/>
  <c r="Y105" i="1"/>
  <c r="Y41" i="1"/>
  <c r="Y3634" i="1"/>
  <c r="Y956" i="1"/>
  <c r="Y892" i="1"/>
  <c r="Y828" i="1"/>
  <c r="Y764" i="1"/>
  <c r="Y700" i="1"/>
  <c r="Y636" i="1"/>
  <c r="Y572" i="1"/>
  <c r="Y1231" i="1"/>
  <c r="Y1111" i="1"/>
  <c r="Y1047" i="1"/>
  <c r="Y983" i="1"/>
  <c r="Y919" i="1"/>
  <c r="Y855" i="1"/>
  <c r="Y791" i="1"/>
  <c r="Y727" i="1"/>
  <c r="Y663" i="1"/>
  <c r="Y599" i="1"/>
  <c r="Y535" i="1"/>
  <c r="Y472" i="1"/>
  <c r="Y408" i="1"/>
  <c r="Y344" i="1"/>
  <c r="Y280" i="1"/>
  <c r="Y216" i="1"/>
  <c r="Y152" i="1"/>
  <c r="Y88" i="1"/>
  <c r="Y24" i="1"/>
  <c r="Y459" i="1"/>
  <c r="Y395" i="1"/>
  <c r="Y331" i="1"/>
  <c r="Y267" i="1"/>
  <c r="Y203" i="1"/>
  <c r="Y139" i="1"/>
  <c r="Y75" i="1"/>
  <c r="Y11" i="1"/>
  <c r="Y450" i="1"/>
  <c r="Y386" i="1"/>
  <c r="Y322" i="1"/>
  <c r="Y258" i="1"/>
  <c r="Y194" i="1"/>
  <c r="Y130" i="1"/>
  <c r="Y66" i="1"/>
  <c r="Y504" i="1"/>
  <c r="Y437" i="1"/>
  <c r="Y373" i="1"/>
  <c r="Y309" i="1"/>
  <c r="Y245" i="1"/>
  <c r="Y181" i="1"/>
  <c r="Y117" i="1"/>
  <c r="Y53" i="1"/>
  <c r="Y3639" i="1"/>
  <c r="Y1040" i="1"/>
  <c r="Y920" i="1"/>
  <c r="Y856" i="1"/>
  <c r="Y792" i="1"/>
  <c r="Y728" i="1"/>
  <c r="Y664" i="1"/>
  <c r="Y600" i="1"/>
  <c r="Y536" i="1"/>
  <c r="Y1139" i="1"/>
  <c r="Y1075" i="1"/>
  <c r="Y1011" i="1"/>
  <c r="Y947" i="1"/>
  <c r="Y883" i="1"/>
  <c r="Y819" i="1"/>
  <c r="Y755" i="1"/>
  <c r="Y691" i="1"/>
  <c r="Y627" i="1"/>
  <c r="Y563" i="1"/>
  <c r="Y503" i="1"/>
  <c r="Y436" i="1"/>
  <c r="Y372" i="1"/>
  <c r="Y308" i="1"/>
  <c r="Y244" i="1"/>
  <c r="Y180" i="1"/>
  <c r="Y116" i="1"/>
  <c r="Y52" i="1"/>
  <c r="Y487" i="1"/>
  <c r="Y423" i="1"/>
  <c r="Y359" i="1"/>
  <c r="Y295" i="1"/>
  <c r="Y231" i="1"/>
  <c r="Y167" i="1"/>
  <c r="Y103" i="1"/>
  <c r="Y39" i="1"/>
  <c r="Y478" i="1"/>
  <c r="Y414" i="1"/>
  <c r="Y350" i="1"/>
  <c r="Y286" i="1"/>
  <c r="Y222" i="1"/>
  <c r="Y158" i="1"/>
  <c r="Y94" i="1"/>
  <c r="Y30" i="1"/>
  <c r="Y465" i="1"/>
  <c r="Y401" i="1"/>
  <c r="Y337" i="1"/>
  <c r="Y273" i="1"/>
  <c r="Y209" i="1"/>
  <c r="Y145" i="1"/>
  <c r="Y81" i="1"/>
  <c r="Y17" i="1"/>
  <c r="Y1088" i="1"/>
  <c r="Y932" i="1"/>
  <c r="Y868" i="1"/>
  <c r="Y804" i="1"/>
  <c r="Y740" i="1"/>
  <c r="Y676" i="1"/>
  <c r="Y612" i="1"/>
  <c r="Y548" i="1"/>
  <c r="Y1153" i="1"/>
  <c r="Y1087" i="1"/>
  <c r="Y1023" i="1"/>
  <c r="Y959" i="1"/>
  <c r="Y895" i="1"/>
  <c r="Y831" i="1"/>
  <c r="Y767" i="1"/>
  <c r="Y703" i="1"/>
  <c r="Y639" i="1"/>
  <c r="Y575" i="1"/>
  <c r="Y511" i="1"/>
  <c r="Y448" i="1"/>
  <c r="Y384" i="1"/>
  <c r="Y320" i="1"/>
  <c r="Y256" i="1"/>
  <c r="Y192" i="1"/>
  <c r="Y128" i="1"/>
  <c r="Y64" i="1"/>
  <c r="Y502" i="1"/>
  <c r="Y435" i="1"/>
  <c r="Y371" i="1"/>
  <c r="Y307" i="1"/>
  <c r="Y243" i="1"/>
  <c r="Y179" i="1"/>
  <c r="Y115" i="1"/>
  <c r="Y51" i="1"/>
  <c r="Y490" i="1"/>
  <c r="Y426" i="1"/>
  <c r="Y362" i="1"/>
  <c r="Y298" i="1"/>
  <c r="Y234" i="1"/>
  <c r="Y170" i="1"/>
  <c r="Y106" i="1"/>
  <c r="Y42" i="1"/>
  <c r="Y477" i="1"/>
  <c r="Y413" i="1"/>
  <c r="Y349" i="1"/>
  <c r="Y285" i="1"/>
  <c r="Y221" i="1"/>
  <c r="Y157" i="1"/>
  <c r="Y93" i="1"/>
  <c r="Y29" i="1"/>
  <c r="Y3617" i="1"/>
  <c r="Y3580" i="1"/>
  <c r="Y3625" i="1"/>
  <c r="Y3591" i="1"/>
  <c r="Y3619" i="1"/>
  <c r="Y3620" i="1"/>
  <c r="Y3571" i="1"/>
  <c r="Y3604" i="1"/>
  <c r="Y3600" i="1"/>
  <c r="Y3608" i="1"/>
  <c r="Y3614" i="1"/>
  <c r="Y3546" i="1"/>
  <c r="Y3482" i="1"/>
  <c r="Y3418" i="1"/>
  <c r="Y3651" i="1"/>
  <c r="Y3525" i="1"/>
  <c r="Y3461" i="1"/>
  <c r="Y3397" i="1"/>
  <c r="Y3333" i="1"/>
  <c r="Y3552" i="1"/>
  <c r="Y3488" i="1"/>
  <c r="Y3424" i="1"/>
  <c r="Y3360" i="1"/>
  <c r="Y3447" i="1"/>
  <c r="Y3299" i="1"/>
  <c r="Y3235" i="1"/>
  <c r="Y3171" i="1"/>
  <c r="Y3107" i="1"/>
  <c r="Y3043" i="1"/>
  <c r="Y2979" i="1"/>
  <c r="Y2915" i="1"/>
  <c r="Y3623" i="1"/>
  <c r="Y3577" i="1"/>
  <c r="Y3510" i="1"/>
  <c r="Y3446" i="1"/>
  <c r="Y3382" i="1"/>
  <c r="Y3553" i="1"/>
  <c r="Y3489" i="1"/>
  <c r="Y3425" i="1"/>
  <c r="Y3361" i="1"/>
  <c r="Y3589" i="1"/>
  <c r="Y3516" i="1"/>
  <c r="Y3452" i="1"/>
  <c r="Y3388" i="1"/>
  <c r="Y3559" i="1"/>
  <c r="Y3332" i="1"/>
  <c r="Y3263" i="1"/>
  <c r="Y3199" i="1"/>
  <c r="Y3135" i="1"/>
  <c r="Y3071" i="1"/>
  <c r="Y3007" i="1"/>
  <c r="Y2943" i="1"/>
  <c r="Y2879" i="1"/>
  <c r="Y3601" i="1"/>
  <c r="Y3522" i="1"/>
  <c r="Y3458" i="1"/>
  <c r="Y3394" i="1"/>
  <c r="Y3565" i="1"/>
  <c r="Y3501" i="1"/>
  <c r="Y3437" i="1"/>
  <c r="Y3373" i="1"/>
  <c r="Y3645" i="1"/>
  <c r="Y3528" i="1"/>
  <c r="Y3464" i="1"/>
  <c r="Y3400" i="1"/>
  <c r="Y3336" i="1"/>
  <c r="Y3355" i="1"/>
  <c r="Y3275" i="1"/>
  <c r="Y3211" i="1"/>
  <c r="Y3147" i="1"/>
  <c r="Y3083" i="1"/>
  <c r="Y3019" i="1"/>
  <c r="Y2955" i="1"/>
  <c r="Y2891" i="1"/>
  <c r="Y3593" i="1"/>
  <c r="Y3518" i="1"/>
  <c r="Y3454" i="1"/>
  <c r="Y3390" i="1"/>
  <c r="Y3561" i="1"/>
  <c r="Y3497" i="1"/>
  <c r="Y3433" i="1"/>
  <c r="Y3369" i="1"/>
  <c r="Y3653" i="1"/>
  <c r="Y3524" i="1"/>
  <c r="Y3460" i="1"/>
  <c r="Y3396" i="1"/>
  <c r="Y3647" i="1"/>
  <c r="Y3347" i="1"/>
  <c r="Y3271" i="1"/>
  <c r="Y3207" i="1"/>
  <c r="Y3143" i="1"/>
  <c r="Y3079" i="1"/>
  <c r="Y3015" i="1"/>
  <c r="Y2951" i="1"/>
  <c r="Y2887" i="1"/>
  <c r="Y2835" i="1"/>
  <c r="Y2771" i="1"/>
  <c r="Y3354" i="1"/>
  <c r="Y3274" i="1"/>
  <c r="Y3210" i="1"/>
  <c r="Y3146" i="1"/>
  <c r="Y3082" i="1"/>
  <c r="Y3018" i="1"/>
  <c r="Y2954" i="1"/>
  <c r="Y2890" i="1"/>
  <c r="Y2826" i="1"/>
  <c r="Y2762" i="1"/>
  <c r="Y3439" i="1"/>
  <c r="Y3297" i="1"/>
  <c r="Y3233" i="1"/>
  <c r="Y3169" i="1"/>
  <c r="Y3105" i="1"/>
  <c r="Y3041" i="1"/>
  <c r="Y2977" i="1"/>
  <c r="Y2913" i="1"/>
  <c r="Y2849" i="1"/>
  <c r="Y2785" i="1"/>
  <c r="Y3240" i="1"/>
  <c r="Y2984" i="1"/>
  <c r="Y2751" i="1"/>
  <c r="Y2684" i="1"/>
  <c r="Y2620" i="1"/>
  <c r="Y2556" i="1"/>
  <c r="Y2492" i="1"/>
  <c r="Y2428" i="1"/>
  <c r="Y3172" i="1"/>
  <c r="Y2916" i="1"/>
  <c r="Y2731" i="1"/>
  <c r="Y2667" i="1"/>
  <c r="Y2603" i="1"/>
  <c r="Y2539" i="1"/>
  <c r="Y2475" i="1"/>
  <c r="Y3264" i="1"/>
  <c r="Y3008" i="1"/>
  <c r="Y2759" i="1"/>
  <c r="Y2690" i="1"/>
  <c r="Y2626" i="1"/>
  <c r="Y2847" i="1"/>
  <c r="Y2783" i="1"/>
  <c r="Y3395" i="1"/>
  <c r="Y3286" i="1"/>
  <c r="Y3222" i="1"/>
  <c r="Y3158" i="1"/>
  <c r="Y3094" i="1"/>
  <c r="Y3030" i="1"/>
  <c r="Y2966" i="1"/>
  <c r="Y2902" i="1"/>
  <c r="Y2838" i="1"/>
  <c r="Y2774" i="1"/>
  <c r="Y3487" i="1"/>
  <c r="Y3309" i="1"/>
  <c r="Y3245" i="1"/>
  <c r="Y3181" i="1"/>
  <c r="Y3117" i="1"/>
  <c r="Y3053" i="1"/>
  <c r="Y2989" i="1"/>
  <c r="Y2925" i="1"/>
  <c r="Y2861" i="1"/>
  <c r="Y2797" i="1"/>
  <c r="Y3288" i="1"/>
  <c r="Y3032" i="1"/>
  <c r="Y2776" i="1"/>
  <c r="Y2696" i="1"/>
  <c r="Y2632" i="1"/>
  <c r="Y2568" i="1"/>
  <c r="Y2504" i="1"/>
  <c r="Y2440" i="1"/>
  <c r="Y3220" i="1"/>
  <c r="Y2964" i="1"/>
  <c r="Y2744" i="1"/>
  <c r="Y2679" i="1"/>
  <c r="Y2615" i="1"/>
  <c r="Y2551" i="1"/>
  <c r="Y2487" i="1"/>
  <c r="Y3312" i="1"/>
  <c r="Y3056" i="1"/>
  <c r="Y2800" i="1"/>
  <c r="Y2702" i="1"/>
  <c r="Y2638" i="1"/>
  <c r="Y2574" i="1"/>
  <c r="Y2811" i="1"/>
  <c r="Y3507" i="1"/>
  <c r="Y3315" i="1"/>
  <c r="Y3250" i="1"/>
  <c r="Y3186" i="1"/>
  <c r="Y3122" i="1"/>
  <c r="Y3058" i="1"/>
  <c r="Y2994" i="1"/>
  <c r="Y2930" i="1"/>
  <c r="Y2866" i="1"/>
  <c r="Y2802" i="1"/>
  <c r="Y3630" i="1"/>
  <c r="Y3351" i="1"/>
  <c r="Y3273" i="1"/>
  <c r="Y3209" i="1"/>
  <c r="Y3145" i="1"/>
  <c r="Y3081" i="1"/>
  <c r="Y3017" i="1"/>
  <c r="Y2953" i="1"/>
  <c r="Y2889" i="1"/>
  <c r="Y2825" i="1"/>
  <c r="Y2761" i="1"/>
  <c r="Y3144" i="1"/>
  <c r="Y2888" i="1"/>
  <c r="Y2724" i="1"/>
  <c r="Y2660" i="1"/>
  <c r="Y2596" i="1"/>
  <c r="Y2532" i="1"/>
  <c r="Y2468" i="1"/>
  <c r="Y3342" i="1"/>
  <c r="Y3076" i="1"/>
  <c r="Y2820" i="1"/>
  <c r="Y2707" i="1"/>
  <c r="Y2643" i="1"/>
  <c r="Y2579" i="1"/>
  <c r="Y2515" i="1"/>
  <c r="Y2451" i="1"/>
  <c r="Y3168" i="1"/>
  <c r="Y2912" i="1"/>
  <c r="Y2730" i="1"/>
  <c r="Y2666" i="1"/>
  <c r="Y2602" i="1"/>
  <c r="Y2807" i="1"/>
  <c r="Y3491" i="1"/>
  <c r="Y3310" i="1"/>
  <c r="Y3246" i="1"/>
  <c r="Y3182" i="1"/>
  <c r="Y3118" i="1"/>
  <c r="Y3054" i="1"/>
  <c r="Y2990" i="1"/>
  <c r="Y2926" i="1"/>
  <c r="Y2862" i="1"/>
  <c r="Y2798" i="1"/>
  <c r="Y3594" i="1"/>
  <c r="Y3343" i="1"/>
  <c r="Y3269" i="1"/>
  <c r="Y3205" i="1"/>
  <c r="Y3141" i="1"/>
  <c r="Y3077" i="1"/>
  <c r="Y3013" i="1"/>
  <c r="Y2949" i="1"/>
  <c r="Y2885" i="1"/>
  <c r="Y2821" i="1"/>
  <c r="Y3531" i="1"/>
  <c r="Y3128" i="1"/>
  <c r="Y2872" i="1"/>
  <c r="Y2720" i="1"/>
  <c r="Y2656" i="1"/>
  <c r="Y2592" i="1"/>
  <c r="Y2528" i="1"/>
  <c r="Y2464" i="1"/>
  <c r="Y3318" i="1"/>
  <c r="Y3060" i="1"/>
  <c r="Y2804" i="1"/>
  <c r="Y2703" i="1"/>
  <c r="Y2639" i="1"/>
  <c r="Y2575" i="1"/>
  <c r="Y2511" i="1"/>
  <c r="Y2447" i="1"/>
  <c r="Y3152" i="1"/>
  <c r="Y2896" i="1"/>
  <c r="Y2726" i="1"/>
  <c r="Y2662" i="1"/>
  <c r="Y2598" i="1"/>
  <c r="Y2546" i="1"/>
  <c r="Y2482" i="1"/>
  <c r="Y3419" i="1"/>
  <c r="Y3100" i="1"/>
  <c r="Y2844" i="1"/>
  <c r="Y2713" i="1"/>
  <c r="Y2649" i="1"/>
  <c r="Y2585" i="1"/>
  <c r="Y2412" i="1"/>
  <c r="Y2348" i="1"/>
  <c r="Y2284" i="1"/>
  <c r="Y2220" i="1"/>
  <c r="Y2156" i="1"/>
  <c r="Y2092" i="1"/>
  <c r="Y2028" i="1"/>
  <c r="Y1964" i="1"/>
  <c r="Y1900" i="1"/>
  <c r="Y1836" i="1"/>
  <c r="Y2509" i="1"/>
  <c r="Y2387" i="1"/>
  <c r="Y2323" i="1"/>
  <c r="Y2259" i="1"/>
  <c r="Y2195" i="1"/>
  <c r="Y2131" i="1"/>
  <c r="Y2067" i="1"/>
  <c r="Y2003" i="1"/>
  <c r="Y1939" i="1"/>
  <c r="Y1875" i="1"/>
  <c r="Y1811" i="1"/>
  <c r="Y2427" i="1"/>
  <c r="Y2362" i="1"/>
  <c r="Y2298" i="1"/>
  <c r="Y2234" i="1"/>
  <c r="Y2170" i="1"/>
  <c r="Y2106" i="1"/>
  <c r="Y2042" i="1"/>
  <c r="Y2433" i="1"/>
  <c r="Y2365" i="1"/>
  <c r="Y2301" i="1"/>
  <c r="Y2237" i="1"/>
  <c r="Y2173" i="1"/>
  <c r="Y2109" i="1"/>
  <c r="Y2045" i="1"/>
  <c r="Y2510" i="1"/>
  <c r="Y2446" i="1"/>
  <c r="Y3212" i="1"/>
  <c r="Y2956" i="1"/>
  <c r="Y2741" i="1"/>
  <c r="Y2677" i="1"/>
  <c r="Y2613" i="1"/>
  <c r="Y2465" i="1"/>
  <c r="Y2376" i="1"/>
  <c r="Y2312" i="1"/>
  <c r="Y2248" i="1"/>
  <c r="Y2184" i="1"/>
  <c r="Y2120" i="1"/>
  <c r="Y2056" i="1"/>
  <c r="Y1992" i="1"/>
  <c r="Y1928" i="1"/>
  <c r="Y1864" i="1"/>
  <c r="Y1800" i="1"/>
  <c r="Y2415" i="1"/>
  <c r="Y2351" i="1"/>
  <c r="Y2287" i="1"/>
  <c r="Y2223" i="1"/>
  <c r="Y2159" i="1"/>
  <c r="Y2095" i="1"/>
  <c r="Y2031" i="1"/>
  <c r="Y1967" i="1"/>
  <c r="Y1903" i="1"/>
  <c r="Y1839" i="1"/>
  <c r="Y2521" i="1"/>
  <c r="Y2390" i="1"/>
  <c r="Y2326" i="1"/>
  <c r="Y2262" i="1"/>
  <c r="Y2198" i="1"/>
  <c r="Y2134" i="1"/>
  <c r="Y2070" i="1"/>
  <c r="Y2533" i="1"/>
  <c r="Y2393" i="1"/>
  <c r="Y2329" i="1"/>
  <c r="Y2265" i="1"/>
  <c r="Y2201" i="1"/>
  <c r="Y2554" i="1"/>
  <c r="Y2490" i="1"/>
  <c r="Y3547" i="1"/>
  <c r="Y3132" i="1"/>
  <c r="Y2876" i="1"/>
  <c r="Y2721" i="1"/>
  <c r="Y2657" i="1"/>
  <c r="Y2593" i="1"/>
  <c r="Y2420" i="1"/>
  <c r="Y2356" i="1"/>
  <c r="Y2292" i="1"/>
  <c r="Y2228" i="1"/>
  <c r="Y2164" i="1"/>
  <c r="Y2100" i="1"/>
  <c r="Y2036" i="1"/>
  <c r="Y1972" i="1"/>
  <c r="Y1908" i="1"/>
  <c r="Y1844" i="1"/>
  <c r="Y2541" i="1"/>
  <c r="Y2395" i="1"/>
  <c r="Y2331" i="1"/>
  <c r="Y2267" i="1"/>
  <c r="Y2203" i="1"/>
  <c r="Y2139" i="1"/>
  <c r="Y2075" i="1"/>
  <c r="Y2011" i="1"/>
  <c r="Y1947" i="1"/>
  <c r="Y1883" i="1"/>
  <c r="Y1819" i="1"/>
  <c r="Y2443" i="1"/>
  <c r="Y2370" i="1"/>
  <c r="Y2306" i="1"/>
  <c r="Y2242" i="1"/>
  <c r="Y2178" i="1"/>
  <c r="Y2114" i="1"/>
  <c r="Y2050" i="1"/>
  <c r="Y2453" i="1"/>
  <c r="Y2373" i="1"/>
  <c r="Y2309" i="1"/>
  <c r="Y2245" i="1"/>
  <c r="Y2181" i="1"/>
  <c r="Y2117" i="1"/>
  <c r="Y2570" i="1"/>
  <c r="Y2502" i="1"/>
  <c r="Y2438" i="1"/>
  <c r="Y3180" i="1"/>
  <c r="Y2924" i="1"/>
  <c r="Y2733" i="1"/>
  <c r="Y2669" i="1"/>
  <c r="Y2605" i="1"/>
  <c r="Y2439" i="1"/>
  <c r="Y2368" i="1"/>
  <c r="Y2304" i="1"/>
  <c r="Y2240" i="1"/>
  <c r="Y2176" i="1"/>
  <c r="Y2112" i="1"/>
  <c r="Y2048" i="1"/>
  <c r="Y1984" i="1"/>
  <c r="Y1920" i="1"/>
  <c r="Y1856" i="1"/>
  <c r="Y1792" i="1"/>
  <c r="Y2407" i="1"/>
  <c r="Y2343" i="1"/>
  <c r="Y2279" i="1"/>
  <c r="Y2215" i="1"/>
  <c r="Y2151" i="1"/>
  <c r="Y2087" i="1"/>
  <c r="Y2023" i="1"/>
  <c r="Y1959" i="1"/>
  <c r="Y1895" i="1"/>
  <c r="Y1831" i="1"/>
  <c r="Y2489" i="1"/>
  <c r="Y2382" i="1"/>
  <c r="Y2286" i="1"/>
  <c r="Y2030" i="1"/>
  <c r="Y2225" i="1"/>
  <c r="Y2065" i="1"/>
  <c r="Y1993" i="1"/>
  <c r="Y1929" i="1"/>
  <c r="Y1865" i="1"/>
  <c r="Y1801" i="1"/>
  <c r="Y1806" i="1"/>
  <c r="Y1730" i="1"/>
  <c r="Y1666" i="1"/>
  <c r="Y1602" i="1"/>
  <c r="Y1538" i="1"/>
  <c r="Y1474" i="1"/>
  <c r="Y1410" i="1"/>
  <c r="Y1346" i="1"/>
  <c r="Y1282" i="1"/>
  <c r="Y1218" i="1"/>
  <c r="Y1154" i="1"/>
  <c r="Y1802" i="1"/>
  <c r="Y1729" i="1"/>
  <c r="Y1665" i="1"/>
  <c r="Y1601" i="1"/>
  <c r="Y1537" i="1"/>
  <c r="Y1473" i="1"/>
  <c r="Y1409" i="1"/>
  <c r="Y1345" i="1"/>
  <c r="Y1281" i="1"/>
  <c r="Y1217" i="1"/>
  <c r="Y1990" i="1"/>
  <c r="Y1776" i="1"/>
  <c r="Y1712" i="1"/>
  <c r="Y1648" i="1"/>
  <c r="Y1584" i="1"/>
  <c r="Y1520" i="1"/>
  <c r="Y1456" i="1"/>
  <c r="Y1392" i="1"/>
  <c r="Y2270" i="1"/>
  <c r="Y2565" i="1"/>
  <c r="Y2209" i="1"/>
  <c r="Y2057" i="1"/>
  <c r="Y1989" i="1"/>
  <c r="Y1925" i="1"/>
  <c r="Y1861" i="1"/>
  <c r="Y1797" i="1"/>
  <c r="Y1790" i="1"/>
  <c r="Y1726" i="1"/>
  <c r="Y1662" i="1"/>
  <c r="Y1598" i="1"/>
  <c r="Y1534" i="1"/>
  <c r="Y1470" i="1"/>
  <c r="Y1406" i="1"/>
  <c r="Y1342" i="1"/>
  <c r="Y1278" i="1"/>
  <c r="Y1214" i="1"/>
  <c r="Y1150" i="1"/>
  <c r="Y1789" i="1"/>
  <c r="Y1725" i="1"/>
  <c r="Y1661" i="1"/>
  <c r="Y1597" i="1"/>
  <c r="Y1533" i="1"/>
  <c r="Y1469" i="1"/>
  <c r="Y1405" i="1"/>
  <c r="Y1341" i="1"/>
  <c r="Y1277" i="1"/>
  <c r="Y1213" i="1"/>
  <c r="Y1974" i="1"/>
  <c r="Y1772" i="1"/>
  <c r="Y1708" i="1"/>
  <c r="Y1644" i="1"/>
  <c r="Y1580" i="1"/>
  <c r="Y1516" i="1"/>
  <c r="Y1452" i="1"/>
  <c r="Y1388" i="1"/>
  <c r="Y1324" i="1"/>
  <c r="Y1260" i="1"/>
  <c r="Y1196" i="1"/>
  <c r="Y1874" i="1"/>
  <c r="Y1747" i="1"/>
  <c r="Y1683" i="1"/>
  <c r="Y2190" i="1"/>
  <c r="Y2385" i="1"/>
  <c r="Y2145" i="1"/>
  <c r="Y2033" i="1"/>
  <c r="Y1969" i="1"/>
  <c r="Y1905" i="1"/>
  <c r="Y1841" i="1"/>
  <c r="Y1966" i="1"/>
  <c r="Y1770" i="1"/>
  <c r="Y1706" i="1"/>
  <c r="Y1642" i="1"/>
  <c r="Y1578" i="1"/>
  <c r="Y1514" i="1"/>
  <c r="Y1450" i="1"/>
  <c r="Y1386" i="1"/>
  <c r="Y1322" i="1"/>
  <c r="Y1258" i="1"/>
  <c r="Y1194" i="1"/>
  <c r="Y1962" i="1"/>
  <c r="Y1769" i="1"/>
  <c r="Y1705" i="1"/>
  <c r="Y1641" i="1"/>
  <c r="Y1577" i="1"/>
  <c r="Y1513" i="1"/>
  <c r="Y1449" i="1"/>
  <c r="Y1385" i="1"/>
  <c r="Y1321" i="1"/>
  <c r="Y1257" i="1"/>
  <c r="Y1193" i="1"/>
  <c r="Y1894" i="1"/>
  <c r="Y1752" i="1"/>
  <c r="Y1688" i="1"/>
  <c r="Y1624" i="1"/>
  <c r="Y1560" i="1"/>
  <c r="Y1496" i="1"/>
  <c r="Y1432" i="1"/>
  <c r="Y1368" i="1"/>
  <c r="Y1304" i="1"/>
  <c r="Y2110" i="1"/>
  <c r="Y2305" i="1"/>
  <c r="Y2105" i="1"/>
  <c r="Y2013" i="1"/>
  <c r="Y1949" i="1"/>
  <c r="Y1885" i="1"/>
  <c r="Y1821" i="1"/>
  <c r="Y1886" i="1"/>
  <c r="Y1574" i="1"/>
  <c r="Y1318" i="1"/>
  <c r="Y1765" i="1"/>
  <c r="Y1509" i="1"/>
  <c r="Y1253" i="1"/>
  <c r="Y1684" i="1"/>
  <c r="Y1428" i="1"/>
  <c r="Y1268" i="1"/>
  <c r="Y1184" i="1"/>
  <c r="Y1775" i="1"/>
  <c r="Y1691" i="1"/>
  <c r="Y1619" i="1"/>
  <c r="Y1555" i="1"/>
  <c r="Y1491" i="1"/>
  <c r="Y1427" i="1"/>
  <c r="Y1363" i="1"/>
  <c r="Y1299" i="1"/>
  <c r="Y1147" i="1"/>
  <c r="Y1082" i="1"/>
  <c r="Y1018" i="1"/>
  <c r="Y954" i="1"/>
  <c r="Y890" i="1"/>
  <c r="Y826" i="1"/>
  <c r="Y762" i="1"/>
  <c r="Y698" i="1"/>
  <c r="Y634" i="1"/>
  <c r="Y570" i="1"/>
  <c r="Y506" i="1"/>
  <c r="Y1125" i="1"/>
  <c r="Y1061" i="1"/>
  <c r="Y997" i="1"/>
  <c r="Y933" i="1"/>
  <c r="Y869" i="1"/>
  <c r="Y805" i="1"/>
  <c r="Y741" i="1"/>
  <c r="Y677" i="1"/>
  <c r="Y613" i="1"/>
  <c r="Y549" i="1"/>
  <c r="Y1251" i="1"/>
  <c r="Y1116" i="1"/>
  <c r="Y1052" i="1"/>
  <c r="Y988" i="1"/>
  <c r="Y1558" i="1"/>
  <c r="Y1302" i="1"/>
  <c r="Y1749" i="1"/>
  <c r="Y1493" i="1"/>
  <c r="Y1237" i="1"/>
  <c r="Y1668" i="1"/>
  <c r="Y1412" i="1"/>
  <c r="Y1264" i="1"/>
  <c r="Y1176" i="1"/>
  <c r="Y1771" i="1"/>
  <c r="Y1687" i="1"/>
  <c r="Y1615" i="1"/>
  <c r="Y1551" i="1"/>
  <c r="Y1487" i="1"/>
  <c r="Y1423" i="1"/>
  <c r="Y1359" i="1"/>
  <c r="Y1295" i="1"/>
  <c r="Y1142" i="1"/>
  <c r="Y1078" i="1"/>
  <c r="Y1014" i="1"/>
  <c r="Y950" i="1"/>
  <c r="Y886" i="1"/>
  <c r="Y822" i="1"/>
  <c r="Y758" i="1"/>
  <c r="Y694" i="1"/>
  <c r="Y630" i="1"/>
  <c r="Y566" i="1"/>
  <c r="Y1271" i="1"/>
  <c r="Y1121" i="1"/>
  <c r="Y1057" i="1"/>
  <c r="Y993" i="1"/>
  <c r="Y929" i="1"/>
  <c r="Y865" i="1"/>
  <c r="Y801" i="1"/>
  <c r="Y737" i="1"/>
  <c r="Y673" i="1"/>
  <c r="Y609" i="1"/>
  <c r="Y545" i="1"/>
  <c r="Y1235" i="1"/>
  <c r="Y1112" i="1"/>
  <c r="Y1048" i="1"/>
  <c r="Y984" i="1"/>
  <c r="Y1670" i="1"/>
  <c r="Y1414" i="1"/>
  <c r="Y1158" i="1"/>
  <c r="Y1605" i="1"/>
  <c r="Y1349" i="1"/>
  <c r="Y1780" i="1"/>
  <c r="Y1524" i="1"/>
  <c r="Y1300" i="1"/>
  <c r="Y1216" i="1"/>
  <c r="Y1858" i="1"/>
  <c r="Y1723" i="1"/>
  <c r="Y1643" i="1"/>
  <c r="Y1579" i="1"/>
  <c r="Y1515" i="1"/>
  <c r="Y1451" i="1"/>
  <c r="Y1387" i="1"/>
  <c r="Y1323" i="1"/>
  <c r="Y1211" i="1"/>
  <c r="Y1106" i="1"/>
  <c r="Y1042" i="1"/>
  <c r="Y978" i="1"/>
  <c r="Y914" i="1"/>
  <c r="Y850" i="1"/>
  <c r="Y786" i="1"/>
  <c r="Y722" i="1"/>
  <c r="Y658" i="1"/>
  <c r="Y594" i="1"/>
  <c r="Y530" i="1"/>
  <c r="Y1151" i="1"/>
  <c r="Y1085" i="1"/>
  <c r="Y1021" i="1"/>
  <c r="Y957" i="1"/>
  <c r="Y893" i="1"/>
  <c r="Y829" i="1"/>
  <c r="Y765" i="1"/>
  <c r="Y701" i="1"/>
  <c r="Y637" i="1"/>
  <c r="Y573" i="1"/>
  <c r="Y509" i="1"/>
  <c r="Y1140" i="1"/>
  <c r="Y1076" i="1"/>
  <c r="Y1012" i="1"/>
  <c r="Y1782" i="1"/>
  <c r="Y1526" i="1"/>
  <c r="Y1270" i="1"/>
  <c r="Y1717" i="1"/>
  <c r="Y1461" i="1"/>
  <c r="Y1205" i="1"/>
  <c r="Y1636" i="1"/>
  <c r="Y1380" i="1"/>
  <c r="Y1252" i="1"/>
  <c r="Y1168" i="1"/>
  <c r="Y1759" i="1"/>
  <c r="Y1675" i="1"/>
  <c r="Y1607" i="1"/>
  <c r="Y1543" i="1"/>
  <c r="Y1479" i="1"/>
  <c r="Y1415" i="1"/>
  <c r="Y1351" i="1"/>
  <c r="Y1287" i="1"/>
  <c r="Y1134" i="1"/>
  <c r="Y1070" i="1"/>
  <c r="Y1006" i="1"/>
  <c r="Y942" i="1"/>
  <c r="Y878" i="1"/>
  <c r="Y814" i="1"/>
  <c r="Y750" i="1"/>
  <c r="Y686" i="1"/>
  <c r="Y622" i="1"/>
  <c r="Y558" i="1"/>
  <c r="Y1239" i="1"/>
  <c r="Y1113" i="1"/>
  <c r="Y1049" i="1"/>
  <c r="Y985" i="1"/>
  <c r="Y921" i="1"/>
  <c r="Y857" i="1"/>
  <c r="Y793" i="1"/>
  <c r="Y729" i="1"/>
  <c r="Y665" i="1"/>
  <c r="Y601" i="1"/>
  <c r="Y537" i="1"/>
  <c r="Y1203" i="1"/>
  <c r="Y1072" i="1"/>
  <c r="Y928" i="1"/>
  <c r="Y864" i="1"/>
  <c r="Y800" i="1"/>
  <c r="Y736" i="1"/>
  <c r="Y672" i="1"/>
  <c r="Y608" i="1"/>
  <c r="Y544" i="1"/>
  <c r="Y1148" i="1"/>
  <c r="Y1083" i="1"/>
  <c r="Y1019" i="1"/>
  <c r="Y955" i="1"/>
  <c r="Y891" i="1"/>
  <c r="Y827" i="1"/>
  <c r="Y763" i="1"/>
  <c r="Y699" i="1"/>
  <c r="Y635" i="1"/>
  <c r="Y571" i="1"/>
  <c r="Y507" i="1"/>
  <c r="Y444" i="1"/>
  <c r="Y380" i="1"/>
  <c r="Y316" i="1"/>
  <c r="Y252" i="1"/>
  <c r="Y188" i="1"/>
  <c r="Y124" i="1"/>
  <c r="Y60" i="1"/>
  <c r="Y496" i="1"/>
  <c r="Y431" i="1"/>
  <c r="Y367" i="1"/>
  <c r="Y303" i="1"/>
  <c r="Y239" i="1"/>
  <c r="Y175" i="1"/>
  <c r="Y111" i="1"/>
  <c r="Y47" i="1"/>
  <c r="Y486" i="1"/>
  <c r="Y422" i="1"/>
  <c r="Y358" i="1"/>
  <c r="Y294" i="1"/>
  <c r="Y230" i="1"/>
  <c r="Y166" i="1"/>
  <c r="Y102" i="1"/>
  <c r="Y38" i="1"/>
  <c r="Y473" i="1"/>
  <c r="Y409" i="1"/>
  <c r="Y345" i="1"/>
  <c r="Y281" i="1"/>
  <c r="Y217" i="1"/>
  <c r="Y153" i="1"/>
  <c r="Y89" i="1"/>
  <c r="Y25" i="1"/>
  <c r="Y3631" i="1"/>
  <c r="Y940" i="1"/>
  <c r="Y876" i="1"/>
  <c r="Y812" i="1"/>
  <c r="Y748" i="1"/>
  <c r="Y684" i="1"/>
  <c r="Y620" i="1"/>
  <c r="Y556" i="1"/>
  <c r="Y1167" i="1"/>
  <c r="Y1095" i="1"/>
  <c r="Y1031" i="1"/>
  <c r="Y967" i="1"/>
  <c r="Y903" i="1"/>
  <c r="Y839" i="1"/>
  <c r="Y775" i="1"/>
  <c r="Y711" i="1"/>
  <c r="Y647" i="1"/>
  <c r="Y583" i="1"/>
  <c r="Y519" i="1"/>
  <c r="Y456" i="1"/>
  <c r="Y392" i="1"/>
  <c r="Y328" i="1"/>
  <c r="Y264" i="1"/>
  <c r="Y200" i="1"/>
  <c r="Y136" i="1"/>
  <c r="Y72" i="1"/>
  <c r="Y8" i="1"/>
  <c r="Y443" i="1"/>
  <c r="Y379" i="1"/>
  <c r="Y315" i="1"/>
  <c r="Y251" i="1"/>
  <c r="Y187" i="1"/>
  <c r="Y123" i="1"/>
  <c r="Y59" i="1"/>
  <c r="Y500" i="1"/>
  <c r="Y434" i="1"/>
  <c r="Y370" i="1"/>
  <c r="Y306" i="1"/>
  <c r="Y242" i="1"/>
  <c r="Y178" i="1"/>
  <c r="Y114" i="1"/>
  <c r="Y50" i="1"/>
  <c r="Y485" i="1"/>
  <c r="Y421" i="1"/>
  <c r="Y357" i="1"/>
  <c r="Y293" i="1"/>
  <c r="Y229" i="1"/>
  <c r="Y165" i="1"/>
  <c r="Y101" i="1"/>
  <c r="Y37" i="1"/>
  <c r="Y3646" i="1"/>
  <c r="Y976" i="1"/>
  <c r="Y904" i="1"/>
  <c r="Y840" i="1"/>
  <c r="Y776" i="1"/>
  <c r="Y712" i="1"/>
  <c r="Y648" i="1"/>
  <c r="Y584" i="1"/>
  <c r="Y520" i="1"/>
  <c r="Y1123" i="1"/>
  <c r="Y1059" i="1"/>
  <c r="Y995" i="1"/>
  <c r="Y931" i="1"/>
  <c r="Y867" i="1"/>
  <c r="Y803" i="1"/>
  <c r="Y739" i="1"/>
  <c r="Y675" i="1"/>
  <c r="Y611" i="1"/>
  <c r="Y547" i="1"/>
  <c r="Y484" i="1"/>
  <c r="Y420" i="1"/>
  <c r="Y356" i="1"/>
  <c r="Y292" i="1"/>
  <c r="Y228" i="1"/>
  <c r="Y164" i="1"/>
  <c r="Y100" i="1"/>
  <c r="Y36" i="1"/>
  <c r="Y471" i="1"/>
  <c r="Y407" i="1"/>
  <c r="Y343" i="1"/>
  <c r="Y279" i="1"/>
  <c r="Y215" i="1"/>
  <c r="Y151" i="1"/>
  <c r="Y87" i="1"/>
  <c r="Y23" i="1"/>
  <c r="Y462" i="1"/>
  <c r="Y398" i="1"/>
  <c r="Y334" i="1"/>
  <c r="Y270" i="1"/>
  <c r="Y206" i="1"/>
  <c r="Y142" i="1"/>
  <c r="Y78" i="1"/>
  <c r="Y14" i="1"/>
  <c r="Y449" i="1"/>
  <c r="Y385" i="1"/>
  <c r="Y321" i="1"/>
  <c r="Y257" i="1"/>
  <c r="Y193" i="1"/>
  <c r="Y129" i="1"/>
  <c r="Y65" i="1"/>
  <c r="Y3636" i="1"/>
  <c r="Y1024" i="1"/>
  <c r="Y916" i="1"/>
  <c r="Y852" i="1"/>
  <c r="Y788" i="1"/>
  <c r="Y724" i="1"/>
  <c r="Y660" i="1"/>
  <c r="Y596" i="1"/>
  <c r="Y532" i="1"/>
  <c r="Y1135" i="1"/>
  <c r="Y1071" i="1"/>
  <c r="Y1007" i="1"/>
  <c r="Y943" i="1"/>
  <c r="Y879" i="1"/>
  <c r="Y815" i="1"/>
  <c r="Y751" i="1"/>
  <c r="Y687" i="1"/>
  <c r="Y623" i="1"/>
  <c r="Y559" i="1"/>
  <c r="Y498" i="1"/>
  <c r="Y432" i="1"/>
  <c r="Y368" i="1"/>
  <c r="Y304" i="1"/>
  <c r="Y240" i="1"/>
  <c r="Y176" i="1"/>
  <c r="Y112" i="1"/>
  <c r="Y48" i="1"/>
  <c r="Y483" i="1"/>
  <c r="Y419" i="1"/>
  <c r="Y355" i="1"/>
  <c r="Y291" i="1"/>
  <c r="Y227" i="1"/>
  <c r="Y163" i="1"/>
  <c r="Y99" i="1"/>
  <c r="Y35" i="1"/>
  <c r="Y474" i="1"/>
  <c r="Y410" i="1"/>
  <c r="Y346" i="1"/>
  <c r="Y282" i="1"/>
  <c r="Y218" i="1"/>
  <c r="Y154" i="1"/>
  <c r="Y90" i="1"/>
  <c r="Y26" i="1"/>
  <c r="Y461" i="1"/>
  <c r="Y397" i="1"/>
  <c r="Y333" i="1"/>
  <c r="Y269" i="1"/>
  <c r="Y205" i="1"/>
  <c r="Y141" i="1"/>
  <c r="Y77" i="1"/>
  <c r="Y13" i="1"/>
  <c r="Y3595" i="1"/>
  <c r="Y3616" i="1"/>
  <c r="Y3575" i="1"/>
  <c r="Y3652" i="1"/>
  <c r="Y3588" i="1"/>
  <c r="Y3640" i="1"/>
  <c r="Y3627" i="1"/>
  <c r="Y3584" i="1"/>
  <c r="Y3611" i="1"/>
  <c r="Y3643" i="1"/>
  <c r="Y3530" i="1"/>
  <c r="Y3466" i="1"/>
  <c r="Y3402" i="1"/>
  <c r="Y3574" i="1"/>
  <c r="Y3509" i="1"/>
  <c r="Y3445" i="1"/>
  <c r="Y3381" i="1"/>
  <c r="Y3317" i="1"/>
  <c r="Y3536" i="1"/>
  <c r="Y3472" i="1"/>
  <c r="Y3408" i="1"/>
  <c r="Y3344" i="1"/>
  <c r="Y3383" i="1"/>
  <c r="Y3283" i="1"/>
  <c r="Y3219" i="1"/>
  <c r="Y3155" i="1"/>
  <c r="Y3091" i="1"/>
  <c r="Y3027" i="1"/>
  <c r="Y2963" i="1"/>
  <c r="Y2899" i="1"/>
  <c r="Y3648" i="1"/>
  <c r="Y3558" i="1"/>
  <c r="Y3494" i="1"/>
  <c r="Y3430" i="1"/>
  <c r="Y3366" i="1"/>
  <c r="Y3537" i="1"/>
  <c r="Y3473" i="1"/>
  <c r="Y3409" i="1"/>
  <c r="Y3345" i="1"/>
  <c r="Y3564" i="1"/>
  <c r="Y3500" i="1"/>
  <c r="Y3436" i="1"/>
  <c r="Y3372" i="1"/>
  <c r="Y3495" i="1"/>
  <c r="Y3311" i="1"/>
  <c r="Y3247" i="1"/>
  <c r="Y3183" i="1"/>
  <c r="Y3119" i="1"/>
  <c r="Y3055" i="1"/>
  <c r="Y2991" i="1"/>
  <c r="Y2927" i="1"/>
  <c r="Y3641" i="1"/>
  <c r="Y3570" i="1"/>
  <c r="Y3506" i="1"/>
  <c r="Y3442" i="1"/>
  <c r="Y3378" i="1"/>
  <c r="Y3549" i="1"/>
  <c r="Y3485" i="1"/>
  <c r="Y3421" i="1"/>
  <c r="Y3357" i="1"/>
  <c r="Y3581" i="1"/>
  <c r="Y3512" i="1"/>
  <c r="Y3448" i="1"/>
  <c r="Y3384" i="1"/>
  <c r="Y3543" i="1"/>
  <c r="Y3327" i="1"/>
  <c r="Y3259" i="1"/>
  <c r="Y3195" i="1"/>
  <c r="Y3131" i="1"/>
  <c r="Y3067" i="1"/>
  <c r="Y3003" i="1"/>
  <c r="Y2939" i="1"/>
  <c r="Y2875" i="1"/>
  <c r="Y3566" i="1"/>
  <c r="Y3502" i="1"/>
  <c r="Y3438" i="1"/>
  <c r="Y3374" i="1"/>
  <c r="Y3545" i="1"/>
  <c r="Y3481" i="1"/>
  <c r="Y3417" i="1"/>
  <c r="Y3353" i="1"/>
  <c r="Y3573" i="1"/>
  <c r="Y3508" i="1"/>
  <c r="Y3444" i="1"/>
  <c r="Y3380" i="1"/>
  <c r="Y3527" i="1"/>
  <c r="Y3322" i="1"/>
  <c r="Y3255" i="1"/>
  <c r="Y3191" i="1"/>
  <c r="Y3127" i="1"/>
  <c r="Y3063" i="1"/>
  <c r="Y2999" i="1"/>
  <c r="Y2935" i="1"/>
  <c r="Y2871" i="1"/>
  <c r="Y2819" i="1"/>
  <c r="Y3539" i="1"/>
  <c r="Y3326" i="1"/>
  <c r="Y3258" i="1"/>
  <c r="Y3194" i="1"/>
  <c r="Y3130" i="1"/>
  <c r="Y3066" i="1"/>
  <c r="Y3002" i="1"/>
  <c r="Y2938" i="1"/>
  <c r="Y2874" i="1"/>
  <c r="Y2810" i="1"/>
  <c r="Y2746" i="1"/>
  <c r="Y3375" i="1"/>
  <c r="Y3281" i="1"/>
  <c r="Y3217" i="1"/>
  <c r="Y3153" i="1"/>
  <c r="Y3089" i="1"/>
  <c r="Y3025" i="1"/>
  <c r="Y2961" i="1"/>
  <c r="Y2897" i="1"/>
  <c r="Y2833" i="1"/>
  <c r="Y2769" i="1"/>
  <c r="Y3176" i="1"/>
  <c r="Y2920" i="1"/>
  <c r="Y2732" i="1"/>
  <c r="Y2668" i="1"/>
  <c r="Y2604" i="1"/>
  <c r="Y2540" i="1"/>
  <c r="Y2476" i="1"/>
  <c r="Y3451" i="1"/>
  <c r="Y3108" i="1"/>
  <c r="Y2852" i="1"/>
  <c r="Y2715" i="1"/>
  <c r="Y2651" i="1"/>
  <c r="Y2587" i="1"/>
  <c r="Y2523" i="1"/>
  <c r="Y2459" i="1"/>
  <c r="Y3200" i="1"/>
  <c r="Y2944" i="1"/>
  <c r="Y2738" i="1"/>
  <c r="Y2674" i="1"/>
  <c r="Y2610" i="1"/>
  <c r="Y2831" i="1"/>
  <c r="Y2767" i="1"/>
  <c r="Y3346" i="1"/>
  <c r="Y3270" i="1"/>
  <c r="Y3206" i="1"/>
  <c r="Y3142" i="1"/>
  <c r="Y3078" i="1"/>
  <c r="Y3014" i="1"/>
  <c r="Y2950" i="1"/>
  <c r="Y2886" i="1"/>
  <c r="Y2822" i="1"/>
  <c r="Y2758" i="1"/>
  <c r="Y3423" i="1"/>
  <c r="Y3293" i="1"/>
  <c r="Y3229" i="1"/>
  <c r="Y3165" i="1"/>
  <c r="Y3101" i="1"/>
  <c r="Y3037" i="1"/>
  <c r="Y2973" i="1"/>
  <c r="Y2909" i="1"/>
  <c r="Y2845" i="1"/>
  <c r="Y2781" i="1"/>
  <c r="Y3224" i="1"/>
  <c r="Y2968" i="1"/>
  <c r="Y2745" i="1"/>
  <c r="Y2680" i="1"/>
  <c r="Y2616" i="1"/>
  <c r="Y2552" i="1"/>
  <c r="Y2488" i="1"/>
  <c r="Y2424" i="1"/>
  <c r="Y3156" i="1"/>
  <c r="Y2900" i="1"/>
  <c r="Y2727" i="1"/>
  <c r="Y2663" i="1"/>
  <c r="Y2599" i="1"/>
  <c r="Y2535" i="1"/>
  <c r="Y2471" i="1"/>
  <c r="Y3248" i="1"/>
  <c r="Y2992" i="1"/>
  <c r="Y2753" i="1"/>
  <c r="Y2686" i="1"/>
  <c r="Y2622" i="1"/>
  <c r="Y2863" i="1"/>
  <c r="Y2795" i="1"/>
  <c r="Y3443" i="1"/>
  <c r="Y3298" i="1"/>
  <c r="Y3234" i="1"/>
  <c r="Y3170" i="1"/>
  <c r="Y3106" i="1"/>
  <c r="Y3042" i="1"/>
  <c r="Y2978" i="1"/>
  <c r="Y2914" i="1"/>
  <c r="Y2850" i="1"/>
  <c r="Y2786" i="1"/>
  <c r="Y3535" i="1"/>
  <c r="Y3324" i="1"/>
  <c r="Y3257" i="1"/>
  <c r="Y3193" i="1"/>
  <c r="Y3129" i="1"/>
  <c r="Y3065" i="1"/>
  <c r="Y3001" i="1"/>
  <c r="Y2937" i="1"/>
  <c r="Y2873" i="1"/>
  <c r="Y2809" i="1"/>
  <c r="Y3350" i="1"/>
  <c r="Y3080" i="1"/>
  <c r="Y2824" i="1"/>
  <c r="Y2708" i="1"/>
  <c r="Y2644" i="1"/>
  <c r="Y2580" i="1"/>
  <c r="Y2516" i="1"/>
  <c r="Y2452" i="1"/>
  <c r="Y3268" i="1"/>
  <c r="Y3012" i="1"/>
  <c r="Y2760" i="1"/>
  <c r="Y2691" i="1"/>
  <c r="Y2627" i="1"/>
  <c r="Y2563" i="1"/>
  <c r="Y2499" i="1"/>
  <c r="Y3435" i="1"/>
  <c r="Y3104" i="1"/>
  <c r="Y2848" i="1"/>
  <c r="Y2714" i="1"/>
  <c r="Y2650" i="1"/>
  <c r="Y2859" i="1"/>
  <c r="Y2791" i="1"/>
  <c r="Y3427" i="1"/>
  <c r="Y3294" i="1"/>
  <c r="Y3230" i="1"/>
  <c r="Y3166" i="1"/>
  <c r="Y3102" i="1"/>
  <c r="Y3038" i="1"/>
  <c r="Y2974" i="1"/>
  <c r="Y2910" i="1"/>
  <c r="Y2846" i="1"/>
  <c r="Y2782" i="1"/>
  <c r="Y3519" i="1"/>
  <c r="Y3319" i="1"/>
  <c r="Y3253" i="1"/>
  <c r="Y3189" i="1"/>
  <c r="Y3125" i="1"/>
  <c r="Y3061" i="1"/>
  <c r="Y2997" i="1"/>
  <c r="Y2933" i="1"/>
  <c r="Y2869" i="1"/>
  <c r="Y2805" i="1"/>
  <c r="Y3323" i="1"/>
  <c r="Y3064" i="1"/>
  <c r="Y2808" i="1"/>
  <c r="Y2704" i="1"/>
  <c r="Y2640" i="1"/>
  <c r="Y2576" i="1"/>
  <c r="Y2512" i="1"/>
  <c r="Y2448" i="1"/>
  <c r="Y3252" i="1"/>
  <c r="Y2996" i="1"/>
  <c r="Y2755" i="1"/>
  <c r="Y2687" i="1"/>
  <c r="Y2623" i="1"/>
  <c r="Y2559" i="1"/>
  <c r="Y2495" i="1"/>
  <c r="Y3371" i="1"/>
  <c r="Y3088" i="1"/>
  <c r="Y2832" i="1"/>
  <c r="Y2710" i="1"/>
  <c r="Y2646" i="1"/>
  <c r="Y2582" i="1"/>
  <c r="Y2530" i="1"/>
  <c r="Y2466" i="1"/>
  <c r="Y3292" i="1"/>
  <c r="Y3036" i="1"/>
  <c r="Y2780" i="1"/>
  <c r="Y2697" i="1"/>
  <c r="Y2633" i="1"/>
  <c r="Y2545" i="1"/>
  <c r="Y2396" i="1"/>
  <c r="Y2332" i="1"/>
  <c r="Y2268" i="1"/>
  <c r="Y2204" i="1"/>
  <c r="Y2140" i="1"/>
  <c r="Y2076" i="1"/>
  <c r="Y2012" i="1"/>
  <c r="Y1948" i="1"/>
  <c r="Y1884" i="1"/>
  <c r="Y1820" i="1"/>
  <c r="Y2445" i="1"/>
  <c r="Y2371" i="1"/>
  <c r="Y2307" i="1"/>
  <c r="Y2243" i="1"/>
  <c r="Y2179" i="1"/>
  <c r="Y2115" i="1"/>
  <c r="Y2051" i="1"/>
  <c r="Y1987" i="1"/>
  <c r="Y1923" i="1"/>
  <c r="Y1859" i="1"/>
  <c r="Y1795" i="1"/>
  <c r="Y2410" i="1"/>
  <c r="Y2346" i="1"/>
  <c r="Y2282" i="1"/>
  <c r="Y2218" i="1"/>
  <c r="Y2154" i="1"/>
  <c r="Y2090" i="1"/>
  <c r="Y2026" i="1"/>
  <c r="Y2413" i="1"/>
  <c r="Y2349" i="1"/>
  <c r="Y2285" i="1"/>
  <c r="Y2221" i="1"/>
  <c r="Y2157" i="1"/>
  <c r="Y2093" i="1"/>
  <c r="Y2558" i="1"/>
  <c r="Y2494" i="1"/>
  <c r="Y2430" i="1"/>
  <c r="Y3148" i="1"/>
  <c r="Y2892" i="1"/>
  <c r="Y2725" i="1"/>
  <c r="Y2661" i="1"/>
  <c r="Y2597" i="1"/>
  <c r="Y2425" i="1"/>
  <c r="Y2360" i="1"/>
  <c r="Y2296" i="1"/>
  <c r="Y2232" i="1"/>
  <c r="Y2168" i="1"/>
  <c r="Y2104" i="1"/>
  <c r="Y2040" i="1"/>
  <c r="Y1976" i="1"/>
  <c r="Y1912" i="1"/>
  <c r="Y1848" i="1"/>
  <c r="Y2557" i="1"/>
  <c r="Y2399" i="1"/>
  <c r="Y2335" i="1"/>
  <c r="Y2271" i="1"/>
  <c r="Y2207" i="1"/>
  <c r="Y2143" i="1"/>
  <c r="Y2079" i="1"/>
  <c r="Y2015" i="1"/>
  <c r="Y1951" i="1"/>
  <c r="Y1887" i="1"/>
  <c r="Y1823" i="1"/>
  <c r="Y2457" i="1"/>
  <c r="Y2374" i="1"/>
  <c r="Y2310" i="1"/>
  <c r="Y2246" i="1"/>
  <c r="Y2182" i="1"/>
  <c r="Y2118" i="1"/>
  <c r="Y2054" i="1"/>
  <c r="Y2469" i="1"/>
  <c r="Y2377" i="1"/>
  <c r="Y2313" i="1"/>
  <c r="Y2249" i="1"/>
  <c r="Y2185" i="1"/>
  <c r="Y2538" i="1"/>
  <c r="Y2474" i="1"/>
  <c r="Y3328" i="1"/>
  <c r="Y3068" i="1"/>
  <c r="Y2812" i="1"/>
  <c r="Y2705" i="1"/>
  <c r="Y2641" i="1"/>
  <c r="Y2577" i="1"/>
  <c r="Y2404" i="1"/>
  <c r="Y2340" i="1"/>
  <c r="Y2276" i="1"/>
  <c r="Y2212" i="1"/>
  <c r="Y2148" i="1"/>
  <c r="Y2084" i="1"/>
  <c r="Y2020" i="1"/>
  <c r="Y1956" i="1"/>
  <c r="Y1892" i="1"/>
  <c r="Y1828" i="1"/>
  <c r="Y2477" i="1"/>
  <c r="Y2379" i="1"/>
  <c r="Y2315" i="1"/>
  <c r="Y2251" i="1"/>
  <c r="Y2187" i="1"/>
  <c r="Y2123" i="1"/>
  <c r="Y2059" i="1"/>
  <c r="Y1995" i="1"/>
  <c r="Y1931" i="1"/>
  <c r="Y1867" i="1"/>
  <c r="Y1803" i="1"/>
  <c r="Y2418" i="1"/>
  <c r="Y2354" i="1"/>
  <c r="Y2290" i="1"/>
  <c r="Y2226" i="1"/>
  <c r="Y2162" i="1"/>
  <c r="Y2098" i="1"/>
  <c r="Y2034" i="1"/>
  <c r="Y2421" i="1"/>
  <c r="Y2357" i="1"/>
  <c r="Y2293" i="1"/>
  <c r="Y2229" i="1"/>
  <c r="Y2165" i="1"/>
  <c r="Y2101" i="1"/>
  <c r="Y2550" i="1"/>
  <c r="Y2486" i="1"/>
  <c r="Y3483" i="1"/>
  <c r="Y3116" i="1"/>
  <c r="Y2860" i="1"/>
  <c r="Y2717" i="1"/>
  <c r="Y2653" i="1"/>
  <c r="Y2589" i="1"/>
  <c r="Y2416" i="1"/>
  <c r="Y2352" i="1"/>
  <c r="Y2288" i="1"/>
  <c r="Y2224" i="1"/>
  <c r="Y2160" i="1"/>
  <c r="Y2096" i="1"/>
  <c r="Y2032" i="1"/>
  <c r="Y1968" i="1"/>
  <c r="Y1904" i="1"/>
  <c r="Y1840" i="1"/>
  <c r="Y2525" i="1"/>
  <c r="Y2391" i="1"/>
  <c r="Y2327" i="1"/>
  <c r="Y2263" i="1"/>
  <c r="Y2199" i="1"/>
  <c r="Y2135" i="1"/>
  <c r="Y2071" i="1"/>
  <c r="Y2007" i="1"/>
  <c r="Y1943" i="1"/>
  <c r="Y1879" i="1"/>
  <c r="Y1815" i="1"/>
  <c r="Y2435" i="1"/>
  <c r="Y2366" i="1"/>
  <c r="Y2222" i="1"/>
  <c r="Y2417" i="1"/>
  <c r="Y2161" i="1"/>
  <c r="Y2041" i="1"/>
  <c r="Y1977" i="1"/>
  <c r="Y1913" i="1"/>
  <c r="Y1849" i="1"/>
  <c r="Y1998" i="1"/>
  <c r="Y1778" i="1"/>
  <c r="Y1714" i="1"/>
  <c r="Y1650" i="1"/>
  <c r="Y1586" i="1"/>
  <c r="Y1522" i="1"/>
  <c r="Y1458" i="1"/>
  <c r="Y1394" i="1"/>
  <c r="Y1330" i="1"/>
  <c r="Y1266" i="1"/>
  <c r="Y1202" i="1"/>
  <c r="Y1994" i="1"/>
  <c r="Y1777" i="1"/>
  <c r="Y1713" i="1"/>
  <c r="Y1649" i="1"/>
  <c r="Y1585" i="1"/>
  <c r="Y1521" i="1"/>
  <c r="Y1457" i="1"/>
  <c r="Y1393" i="1"/>
  <c r="Y1329" i="1"/>
  <c r="Y1265" i="1"/>
  <c r="Y1201" i="1"/>
  <c r="Y1926" i="1"/>
  <c r="Y1760" i="1"/>
  <c r="Y1696" i="1"/>
  <c r="Y1632" i="1"/>
  <c r="Y1568" i="1"/>
  <c r="Y1504" i="1"/>
  <c r="Y1440" i="1"/>
  <c r="Y1376" i="1"/>
  <c r="Y2206" i="1"/>
  <c r="Y2401" i="1"/>
  <c r="Y2153" i="1"/>
  <c r="Y2037" i="1"/>
  <c r="Y1973" i="1"/>
  <c r="Y1909" i="1"/>
  <c r="Y1845" i="1"/>
  <c r="Y1982" i="1"/>
  <c r="Y1774" i="1"/>
  <c r="Y1710" i="1"/>
  <c r="Y1646" i="1"/>
  <c r="Y1582" i="1"/>
  <c r="Y1518" i="1"/>
  <c r="Y1454" i="1"/>
  <c r="Y1390" i="1"/>
  <c r="Y1326" i="1"/>
  <c r="Y1262" i="1"/>
  <c r="Y1198" i="1"/>
  <c r="Y1978" i="1"/>
  <c r="Y1773" i="1"/>
  <c r="Y1709" i="1"/>
  <c r="Y1645" i="1"/>
  <c r="Y1581" i="1"/>
  <c r="Y1517" i="1"/>
  <c r="Y1453" i="1"/>
  <c r="Y1389" i="1"/>
  <c r="Y1325" i="1"/>
  <c r="Y1261" i="1"/>
  <c r="Y1197" i="1"/>
  <c r="Y1910" i="1"/>
  <c r="Y1756" i="1"/>
  <c r="Y1692" i="1"/>
  <c r="Y1628" i="1"/>
  <c r="Y1564" i="1"/>
  <c r="Y1500" i="1"/>
  <c r="Y1436" i="1"/>
  <c r="Y1372" i="1"/>
  <c r="Y1308" i="1"/>
  <c r="Y1244" i="1"/>
  <c r="Y1180" i="1"/>
  <c r="Y1810" i="1"/>
  <c r="Y1731" i="1"/>
  <c r="Y1667" i="1"/>
  <c r="Y2126" i="1"/>
  <c r="Y2321" i="1"/>
  <c r="Y2113" i="1"/>
  <c r="Y2017" i="1"/>
  <c r="Y1953" i="1"/>
  <c r="Y1889" i="1"/>
  <c r="Y1825" i="1"/>
  <c r="Y1902" i="1"/>
  <c r="Y1754" i="1"/>
  <c r="Y1690" i="1"/>
  <c r="Y1626" i="1"/>
  <c r="Y1562" i="1"/>
  <c r="Y1498" i="1"/>
  <c r="Y1434" i="1"/>
  <c r="Y1370" i="1"/>
  <c r="Y1306" i="1"/>
  <c r="Y1242" i="1"/>
  <c r="Y1178" i="1"/>
  <c r="Y1898" i="1"/>
  <c r="Y1753" i="1"/>
  <c r="Y1689" i="1"/>
  <c r="Y1625" i="1"/>
  <c r="Y1561" i="1"/>
  <c r="Y1497" i="1"/>
  <c r="Y1433" i="1"/>
  <c r="Y1369" i="1"/>
  <c r="Y1305" i="1"/>
  <c r="Y1241" i="1"/>
  <c r="Y1177" i="1"/>
  <c r="Y1830" i="1"/>
  <c r="Y1736" i="1"/>
  <c r="Y1672" i="1"/>
  <c r="Y1608" i="1"/>
  <c r="Y1544" i="1"/>
  <c r="Y1480" i="1"/>
  <c r="Y1416" i="1"/>
  <c r="Y1352" i="1"/>
  <c r="Y2302" i="1"/>
  <c r="Y2046" i="1"/>
  <c r="Y2241" i="1"/>
  <c r="Y2073" i="1"/>
  <c r="Y1997" i="1"/>
  <c r="Y1933" i="1"/>
  <c r="Y1869" i="1"/>
  <c r="Y1805" i="1"/>
  <c r="Y1766" i="1"/>
  <c r="Y1510" i="1"/>
  <c r="Y1254" i="1"/>
  <c r="Y1701" i="1"/>
  <c r="Y1445" i="1"/>
  <c r="Y1189" i="1"/>
  <c r="Y1620" i="1"/>
  <c r="Y1364" i="1"/>
  <c r="Y1248" i="1"/>
  <c r="Y1986" i="1"/>
  <c r="Y1755" i="1"/>
  <c r="Y1671" i="1"/>
  <c r="Y1603" i="1"/>
  <c r="Y1539" i="1"/>
  <c r="Y1475" i="1"/>
  <c r="Y1411" i="1"/>
  <c r="Y1347" i="1"/>
  <c r="Y1283" i="1"/>
  <c r="Y1130" i="1"/>
  <c r="Y1066" i="1"/>
  <c r="Y1002" i="1"/>
  <c r="Y938" i="1"/>
  <c r="Y874" i="1"/>
  <c r="Y810" i="1"/>
  <c r="Y746" i="1"/>
  <c r="Y682" i="1"/>
  <c r="Y618" i="1"/>
  <c r="Y554" i="1"/>
  <c r="Y1223" i="1"/>
  <c r="Y1109" i="1"/>
  <c r="Y1045" i="1"/>
  <c r="Y981" i="1"/>
  <c r="Y917" i="1"/>
  <c r="Y853" i="1"/>
  <c r="Y789" i="1"/>
  <c r="Y725" i="1"/>
  <c r="Y661" i="1"/>
  <c r="Y597" i="1"/>
  <c r="Y533" i="1"/>
  <c r="Y1187" i="1"/>
  <c r="Y1100" i="1"/>
  <c r="Y1036" i="1"/>
  <c r="Y1750" i="1"/>
  <c r="Y1494" i="1"/>
  <c r="Y1238" i="1"/>
  <c r="Y1685" i="1"/>
  <c r="Y1429" i="1"/>
  <c r="Y1173" i="1"/>
  <c r="Y1604" i="1"/>
  <c r="Y1348" i="1"/>
  <c r="Y1240" i="1"/>
  <c r="Y1970" i="1"/>
  <c r="Y1751" i="1"/>
  <c r="Y1663" i="1"/>
  <c r="Y1599" i="1"/>
  <c r="Y1535" i="1"/>
  <c r="Y1471" i="1"/>
  <c r="Y1407" i="1"/>
  <c r="Y1343" i="1"/>
  <c r="Y1279" i="1"/>
  <c r="Y1126" i="1"/>
  <c r="Y1062" i="1"/>
  <c r="Y998" i="1"/>
  <c r="Y934" i="1"/>
  <c r="Y870" i="1"/>
  <c r="Y806" i="1"/>
  <c r="Y742" i="1"/>
  <c r="Y678" i="1"/>
  <c r="Y614" i="1"/>
  <c r="Y550" i="1"/>
  <c r="Y1207" i="1"/>
  <c r="Y1105" i="1"/>
  <c r="Y1041" i="1"/>
  <c r="Y977" i="1"/>
  <c r="Y913" i="1"/>
  <c r="Y849" i="1"/>
  <c r="Y785" i="1"/>
  <c r="Y721" i="1"/>
  <c r="Y657" i="1"/>
  <c r="Y593" i="1"/>
  <c r="Y529" i="1"/>
  <c r="Y1171" i="1"/>
  <c r="Y1096" i="1"/>
  <c r="Y1032" i="1"/>
  <c r="Y968" i="1"/>
  <c r="Y1606" i="1"/>
  <c r="Y1350" i="1"/>
  <c r="Y1818" i="1"/>
  <c r="Y1541" i="1"/>
  <c r="Y1285" i="1"/>
  <c r="Y1716" i="1"/>
  <c r="Y1460" i="1"/>
  <c r="Y1280" i="1"/>
  <c r="Y1192" i="1"/>
  <c r="Y1787" i="1"/>
  <c r="Y1703" i="1"/>
  <c r="Y1627" i="1"/>
  <c r="Y1563" i="1"/>
  <c r="Y1499" i="1"/>
  <c r="Y1435" i="1"/>
  <c r="Y1371" i="1"/>
  <c r="Y1307" i="1"/>
  <c r="Y1157" i="1"/>
  <c r="Y1090" i="1"/>
  <c r="Y1026" i="1"/>
  <c r="Y962" i="1"/>
  <c r="Y898" i="1"/>
  <c r="Y834" i="1"/>
  <c r="Y770" i="1"/>
  <c r="Y706" i="1"/>
  <c r="Y642" i="1"/>
  <c r="Y578" i="1"/>
  <c r="Y514" i="1"/>
  <c r="Y1133" i="1"/>
  <c r="Y1069" i="1"/>
  <c r="Y1005" i="1"/>
  <c r="Y941" i="1"/>
  <c r="Y877" i="1"/>
  <c r="Y813" i="1"/>
  <c r="Y749" i="1"/>
  <c r="Y685" i="1"/>
  <c r="Y621" i="1"/>
  <c r="Y557" i="1"/>
  <c r="Y493" i="1"/>
  <c r="Y1124" i="1"/>
  <c r="Y1060" i="1"/>
  <c r="Y996" i="1"/>
  <c r="Y1718" i="1"/>
  <c r="Y1462" i="1"/>
  <c r="Y1206" i="1"/>
  <c r="Y1653" i="1"/>
  <c r="Y1397" i="1"/>
  <c r="Y1942" i="1"/>
  <c r="Y1572" i="1"/>
  <c r="Y1328" i="1"/>
  <c r="Y1232" i="1"/>
  <c r="Y1922" i="1"/>
  <c r="Y1739" i="1"/>
  <c r="Y1655" i="1"/>
  <c r="Y1591" i="1"/>
  <c r="Y1527" i="1"/>
  <c r="Y1463" i="1"/>
  <c r="Y1399" i="1"/>
  <c r="Y1335" i="1"/>
  <c r="Y1259" i="1"/>
  <c r="Y1118" i="1"/>
  <c r="Y1054" i="1"/>
  <c r="Y990" i="1"/>
  <c r="Y926" i="1"/>
  <c r="Y862" i="1"/>
  <c r="Y798" i="1"/>
  <c r="Y734" i="1"/>
  <c r="Y670" i="1"/>
  <c r="Y606" i="1"/>
  <c r="Y542" i="1"/>
  <c r="Y1175" i="1"/>
  <c r="Y1097" i="1"/>
  <c r="Y1033" i="1"/>
  <c r="Y969" i="1"/>
  <c r="Y905" i="1"/>
  <c r="Y841" i="1"/>
  <c r="Y777" i="1"/>
  <c r="Y713" i="1"/>
  <c r="Y649" i="1"/>
  <c r="Y585" i="1"/>
  <c r="Y521" i="1"/>
  <c r="Y1155" i="1"/>
  <c r="Y1008" i="1"/>
  <c r="Y912" i="1"/>
  <c r="Y848" i="1"/>
  <c r="Y784" i="1"/>
  <c r="Y720" i="1"/>
  <c r="Y656" i="1"/>
  <c r="Y592" i="1"/>
  <c r="Y528" i="1"/>
  <c r="Y1131" i="1"/>
  <c r="Y1067" i="1"/>
  <c r="Y1003" i="1"/>
  <c r="Y939" i="1"/>
  <c r="Y875" i="1"/>
  <c r="Y811" i="1"/>
  <c r="Y747" i="1"/>
  <c r="Y683" i="1"/>
  <c r="Y619" i="1"/>
  <c r="Y555" i="1"/>
  <c r="Y492" i="1"/>
  <c r="Y428" i="1"/>
  <c r="Y364" i="1"/>
  <c r="Y300" i="1"/>
  <c r="Y236" i="1"/>
  <c r="Y172" i="1"/>
  <c r="Y108" i="1"/>
  <c r="Y44" i="1"/>
  <c r="Y479" i="1"/>
  <c r="Y415" i="1"/>
  <c r="Y351" i="1"/>
  <c r="Y287" i="1"/>
  <c r="Y223" i="1"/>
  <c r="Y159" i="1"/>
  <c r="Y95" i="1"/>
  <c r="Y31" i="1"/>
  <c r="Y470" i="1"/>
  <c r="Y406" i="1"/>
  <c r="Y342" i="1"/>
  <c r="Y278" i="1"/>
  <c r="Y214" i="1"/>
  <c r="Y150" i="1"/>
  <c r="Y86" i="1"/>
  <c r="Y22" i="1"/>
  <c r="Y457" i="1"/>
  <c r="Y393" i="1"/>
  <c r="Y329" i="1"/>
  <c r="Y265" i="1"/>
  <c r="Y201" i="1"/>
  <c r="Y137" i="1"/>
  <c r="Y73" i="1"/>
  <c r="Y9" i="1"/>
  <c r="Y1056" i="1"/>
  <c r="Y924" i="1"/>
  <c r="Y860" i="1"/>
  <c r="Y796" i="1"/>
  <c r="Y732" i="1"/>
  <c r="Y668" i="1"/>
  <c r="Y604" i="1"/>
  <c r="Y540" i="1"/>
  <c r="Y1143" i="1"/>
  <c r="Y1079" i="1"/>
  <c r="Y1015" i="1"/>
  <c r="Y951" i="1"/>
  <c r="Y887" i="1"/>
  <c r="Y823" i="1"/>
  <c r="Y759" i="1"/>
  <c r="Y695" i="1"/>
  <c r="Y631" i="1"/>
  <c r="Y567" i="1"/>
  <c r="Y516" i="1"/>
  <c r="Y440" i="1"/>
  <c r="Y376" i="1"/>
  <c r="Y312" i="1"/>
  <c r="Y248" i="1"/>
  <c r="Y184" i="1"/>
  <c r="Y120" i="1"/>
  <c r="Y56" i="1"/>
  <c r="Y491" i="1"/>
  <c r="Y427" i="1"/>
  <c r="Y363" i="1"/>
  <c r="Y299" i="1"/>
  <c r="Y235" i="1"/>
  <c r="Y171" i="1"/>
  <c r="Y107" i="1"/>
  <c r="Y43" i="1"/>
  <c r="Y482" i="1"/>
  <c r="Y418" i="1"/>
  <c r="Y354" i="1"/>
  <c r="Y290" i="1"/>
  <c r="Y226" i="1"/>
  <c r="Y162" i="1"/>
  <c r="Y98" i="1"/>
  <c r="Y34" i="1"/>
  <c r="Y469" i="1"/>
  <c r="Y405" i="1"/>
  <c r="Y341" i="1"/>
  <c r="Y277" i="1"/>
  <c r="Y213" i="1"/>
  <c r="Y149" i="1"/>
  <c r="Y85" i="1"/>
  <c r="Y21" i="1"/>
  <c r="Y3624" i="1"/>
  <c r="Y952" i="1"/>
  <c r="Y888" i="1"/>
  <c r="Y824" i="1"/>
  <c r="Y760" i="1"/>
  <c r="Y696" i="1"/>
  <c r="Y632" i="1"/>
  <c r="Y568" i="1"/>
  <c r="Y1215" i="1"/>
  <c r="Y1107" i="1"/>
  <c r="Y1043" i="1"/>
  <c r="Y979" i="1"/>
  <c r="Y915" i="1"/>
  <c r="Y851" i="1"/>
  <c r="Y787" i="1"/>
  <c r="Y723" i="1"/>
  <c r="Y659" i="1"/>
  <c r="Y595" i="1"/>
  <c r="Y531" i="1"/>
  <c r="Y468" i="1"/>
  <c r="Y404" i="1"/>
  <c r="Y340" i="1"/>
  <c r="Y276" i="1"/>
  <c r="Y212" i="1"/>
  <c r="Y148" i="1"/>
  <c r="Y84" i="1"/>
  <c r="Y20" i="1"/>
  <c r="Y455" i="1"/>
  <c r="Y391" i="1"/>
  <c r="Y327" i="1"/>
  <c r="Y263" i="1"/>
  <c r="Y199" i="1"/>
  <c r="Y135" i="1"/>
  <c r="Y71" i="1"/>
  <c r="Y7" i="1"/>
  <c r="Y446" i="1"/>
  <c r="Y382" i="1"/>
  <c r="Y318" i="1"/>
  <c r="Y254" i="1"/>
  <c r="Y190" i="1"/>
  <c r="Y126" i="1"/>
  <c r="Y62" i="1"/>
  <c r="Y499" i="1"/>
  <c r="Y433" i="1"/>
  <c r="Y369" i="1"/>
  <c r="Y305" i="1"/>
  <c r="Y241" i="1"/>
  <c r="Y177" i="1"/>
  <c r="Y113" i="1"/>
  <c r="Y49" i="1"/>
  <c r="Y3637" i="1"/>
  <c r="Y972" i="1"/>
  <c r="Y900" i="1"/>
  <c r="Y836" i="1"/>
  <c r="Y772" i="1"/>
  <c r="Y708" i="1"/>
  <c r="Y644" i="1"/>
  <c r="Y580" i="1"/>
  <c r="Y1263" i="1"/>
  <c r="Y1119" i="1"/>
  <c r="Y1055" i="1"/>
  <c r="Y991" i="1"/>
  <c r="Y927" i="1"/>
  <c r="Y863" i="1"/>
  <c r="Y799" i="1"/>
  <c r="Y735" i="1"/>
  <c r="Y671" i="1"/>
  <c r="Y607" i="1"/>
  <c r="Y543" i="1"/>
  <c r="Y480" i="1"/>
  <c r="Y416" i="1"/>
  <c r="Y352" i="1"/>
  <c r="Y288" i="1"/>
  <c r="Y224" i="1"/>
  <c r="Y160" i="1"/>
  <c r="Y96" i="1"/>
  <c r="Y32" i="1"/>
  <c r="Y467" i="1"/>
  <c r="Y403" i="1"/>
  <c r="Y339" i="1"/>
  <c r="Y275" i="1"/>
  <c r="Y211" i="1"/>
  <c r="Y147" i="1"/>
  <c r="Y83" i="1"/>
  <c r="Y19" i="1"/>
  <c r="Y458" i="1"/>
  <c r="Y394" i="1"/>
  <c r="Y330" i="1"/>
  <c r="Y266" i="1"/>
  <c r="Y202" i="1"/>
  <c r="Y138" i="1"/>
  <c r="Y74" i="1"/>
  <c r="Y10" i="1"/>
  <c r="Y445" i="1"/>
  <c r="Y381" i="1"/>
  <c r="Y317" i="1"/>
  <c r="Y253" i="1"/>
  <c r="Y189" i="1"/>
  <c r="Y125" i="1"/>
  <c r="Y61" i="1"/>
  <c r="Y3642" i="1"/>
  <c r="K3383" i="1"/>
  <c r="K2120" i="1"/>
  <c r="K421" i="1"/>
  <c r="K2093" i="1"/>
  <c r="K3607" i="1"/>
  <c r="K3608" i="1"/>
  <c r="K2895" i="1"/>
  <c r="K3122" i="1"/>
  <c r="K4" i="1"/>
  <c r="K3606" i="1"/>
  <c r="R4" i="1"/>
  <c r="AI3604" i="1" l="1"/>
  <c r="AI3636" i="1"/>
  <c r="AH3627" i="1"/>
  <c r="AH3639" i="1"/>
  <c r="AH3644" i="1"/>
  <c r="AH3635" i="1"/>
  <c r="AI3644" i="1"/>
  <c r="AI71" i="1"/>
  <c r="AH3575" i="1"/>
  <c r="AI3563" i="1"/>
  <c r="AH3488" i="1"/>
  <c r="AH3424" i="1"/>
  <c r="AI3506" i="1"/>
  <c r="AH3343" i="1"/>
  <c r="AI3520" i="1"/>
  <c r="AI3445" i="1"/>
  <c r="AI3318" i="1"/>
  <c r="AI3349" i="1"/>
  <c r="AI3236" i="1"/>
  <c r="AH3237" i="1"/>
  <c r="AH3173" i="1"/>
  <c r="AH3330" i="1"/>
  <c r="AI3174" i="1"/>
  <c r="AI3062" i="1"/>
  <c r="AI2998" i="1"/>
  <c r="AI2934" i="1"/>
  <c r="AI2870" i="1"/>
  <c r="AI2806" i="1"/>
  <c r="AH98" i="1"/>
  <c r="AH3562" i="1"/>
  <c r="AI3593" i="1"/>
  <c r="AH3475" i="1"/>
  <c r="AH3411" i="1"/>
  <c r="AI3454" i="1"/>
  <c r="AI3546" i="1"/>
  <c r="AI3468" i="1"/>
  <c r="AI3393" i="1"/>
  <c r="AI3305" i="1"/>
  <c r="AH3295" i="1"/>
  <c r="AI3223" i="1"/>
  <c r="AH3224" i="1"/>
  <c r="AH3160" i="1"/>
  <c r="AI3207" i="1"/>
  <c r="AI3122" i="1"/>
  <c r="AI3049" i="1"/>
  <c r="AI2985" i="1"/>
  <c r="AI2921" i="1"/>
  <c r="AI2857" i="1"/>
  <c r="AI3161" i="1"/>
  <c r="AH86" i="1"/>
  <c r="AH3568" i="1"/>
  <c r="AI3535" i="1"/>
  <c r="AH3481" i="1"/>
  <c r="AH3417" i="1"/>
  <c r="AH3514" i="1"/>
  <c r="AI3386" i="1"/>
  <c r="AI3400" i="1"/>
  <c r="AI3288" i="1"/>
  <c r="AH3301" i="1"/>
  <c r="AH3143" i="1"/>
  <c r="AI3096" i="1"/>
  <c r="AI2968" i="1"/>
  <c r="AI2840" i="1"/>
  <c r="AH2950" i="1"/>
  <c r="AH3035" i="1"/>
  <c r="AI3133" i="1"/>
  <c r="AH2864" i="1"/>
  <c r="AH2945" i="1"/>
  <c r="AH2774" i="1"/>
  <c r="AH2710" i="1"/>
  <c r="AH2646" i="1"/>
  <c r="AI2791" i="1"/>
  <c r="AI2704" i="1"/>
  <c r="AI2586" i="1"/>
  <c r="AI2522" i="1"/>
  <c r="AH3549" i="1"/>
  <c r="AI3564" i="1"/>
  <c r="AI3592" i="1"/>
  <c r="AI3327" i="1"/>
  <c r="AI3245" i="1"/>
  <c r="AH3182" i="1"/>
  <c r="AI3210" i="1"/>
  <c r="AI3007" i="1"/>
  <c r="AI2879" i="1"/>
  <c r="AH3026" i="1"/>
  <c r="AI3606" i="1"/>
  <c r="AI3638" i="1"/>
  <c r="AH3629" i="1"/>
  <c r="AI3641" i="1"/>
  <c r="AH3646" i="1"/>
  <c r="AI3637" i="1"/>
  <c r="AH3647" i="1"/>
  <c r="AI79" i="1"/>
  <c r="AH3571" i="1"/>
  <c r="AI3547" i="1"/>
  <c r="AH3484" i="1"/>
  <c r="AH3420" i="1"/>
  <c r="AI3490" i="1"/>
  <c r="AH3339" i="1"/>
  <c r="AI3504" i="1"/>
  <c r="AI3429" i="1"/>
  <c r="AI3314" i="1"/>
  <c r="AH3331" i="1"/>
  <c r="AI3232" i="1"/>
  <c r="AH3233" i="1"/>
  <c r="AH3169" i="1"/>
  <c r="AH3314" i="1"/>
  <c r="AI3158" i="1"/>
  <c r="AI3058" i="1"/>
  <c r="AI2994" i="1"/>
  <c r="AI2930" i="1"/>
  <c r="AI2866" i="1"/>
  <c r="AI2802" i="1"/>
  <c r="AH106" i="1"/>
  <c r="AH3558" i="1"/>
  <c r="AI3577" i="1"/>
  <c r="AH3471" i="1"/>
  <c r="AH3407" i="1"/>
  <c r="AI3438" i="1"/>
  <c r="AI3519" i="1"/>
  <c r="AI3452" i="1"/>
  <c r="AI3377" i="1"/>
  <c r="AI3301" i="1"/>
  <c r="AH3279" i="1"/>
  <c r="AI3219" i="1"/>
  <c r="AH3220" i="1"/>
  <c r="AH3156" i="1"/>
  <c r="AH3274" i="1"/>
  <c r="AI3109" i="1"/>
  <c r="AI3045" i="1"/>
  <c r="AI2981" i="1"/>
  <c r="AI2917" i="1"/>
  <c r="AI2853" i="1"/>
  <c r="AI3129" i="1"/>
  <c r="AH94" i="1"/>
  <c r="AH3564" i="1"/>
  <c r="AI3601" i="1"/>
  <c r="AH3477" i="1"/>
  <c r="AH3413" i="1"/>
  <c r="AH3498" i="1"/>
  <c r="AH3369" i="1"/>
  <c r="AI3582" i="1"/>
  <c r="AI3280" i="1"/>
  <c r="AH3269" i="1"/>
  <c r="AH3135" i="1"/>
  <c r="AI3088" i="1"/>
  <c r="AI2960" i="1"/>
  <c r="AI2832" i="1"/>
  <c r="AH2934" i="1"/>
  <c r="AH3019" i="1"/>
  <c r="AH3104" i="1"/>
  <c r="AH2848" i="1"/>
  <c r="AH2929" i="1"/>
  <c r="AH2770" i="1"/>
  <c r="AH2706" i="1"/>
  <c r="AH2642" i="1"/>
  <c r="AI2775" i="1"/>
  <c r="AI2688" i="1"/>
  <c r="AI2582" i="1"/>
  <c r="AI2518" i="1"/>
  <c r="AH3533" i="1"/>
  <c r="AI3510" i="1"/>
  <c r="AI3528" i="1"/>
  <c r="AI3319" i="1"/>
  <c r="AI3237" i="1"/>
  <c r="AH3174" i="1"/>
  <c r="AI3178" i="1"/>
  <c r="AI2999" i="1"/>
  <c r="AI2871" i="1"/>
  <c r="AH3010" i="1"/>
  <c r="AI196" i="1"/>
  <c r="AI3632" i="1"/>
  <c r="AH3623" i="1"/>
  <c r="AI3633" i="1"/>
  <c r="AI3639" i="1"/>
  <c r="AI3629" i="1"/>
  <c r="AH3624" i="1"/>
  <c r="AI55" i="1"/>
  <c r="AH3583" i="1"/>
  <c r="AI3595" i="1"/>
  <c r="AH3496" i="1"/>
  <c r="AH3432" i="1"/>
  <c r="AI3556" i="1"/>
  <c r="AH3351" i="1"/>
  <c r="AI3584" i="1"/>
  <c r="AI3477" i="1"/>
  <c r="AI3326" i="1"/>
  <c r="AI3262" i="1"/>
  <c r="AI3244" i="1"/>
  <c r="AH3245" i="1"/>
  <c r="AH3181" i="1"/>
  <c r="AH3117" i="1"/>
  <c r="AI3206" i="1"/>
  <c r="AI3070" i="1"/>
  <c r="AI3006" i="1"/>
  <c r="AI2942" i="1"/>
  <c r="AI2878" i="1"/>
  <c r="AI2814" i="1"/>
  <c r="AH82" i="1"/>
  <c r="AH3570" i="1"/>
  <c r="AI3543" i="1"/>
  <c r="AH3483" i="1"/>
  <c r="AH3419" i="1"/>
  <c r="AI3486" i="1"/>
  <c r="AH3338" i="1"/>
  <c r="AI3500" i="1"/>
  <c r="AI3425" i="1"/>
  <c r="AI3313" i="1"/>
  <c r="AH3327" i="1"/>
  <c r="AI3231" i="1"/>
  <c r="AH3232" i="1"/>
  <c r="AH3168" i="1"/>
  <c r="AH3310" i="1"/>
  <c r="AI3154" i="1"/>
  <c r="AI3057" i="1"/>
  <c r="AI2993" i="1"/>
  <c r="AI2929" i="1"/>
  <c r="AI2865" i="1"/>
  <c r="AI2801" i="1"/>
  <c r="AH70" i="1"/>
  <c r="AH3576" i="1"/>
  <c r="AI3567" i="1"/>
  <c r="AH3489" i="1"/>
  <c r="AH3425" i="1"/>
  <c r="AI3539" i="1"/>
  <c r="AI3450" i="1"/>
  <c r="AI3464" i="1"/>
  <c r="AI3304" i="1"/>
  <c r="AI3222" i="1"/>
  <c r="AH3159" i="1"/>
  <c r="AI3118" i="1"/>
  <c r="AI2984" i="1"/>
  <c r="AI2856" i="1"/>
  <c r="AH2982" i="1"/>
  <c r="AH3067" i="1"/>
  <c r="AI3197" i="1"/>
  <c r="AH2896" i="1"/>
  <c r="AH2977" i="1"/>
  <c r="AH2782" i="1"/>
  <c r="AH2718" i="1"/>
  <c r="AH2654" i="1"/>
  <c r="AI2658" i="1"/>
  <c r="AI2736" i="1"/>
  <c r="AI2594" i="1"/>
  <c r="AI2530" i="1"/>
  <c r="AH3581" i="1"/>
  <c r="AH3385" i="1"/>
  <c r="AI3431" i="1"/>
  <c r="AI3364" i="1"/>
  <c r="AH3264" i="1"/>
  <c r="AH3198" i="1"/>
  <c r="AI3132" i="1"/>
  <c r="AI3023" i="1"/>
  <c r="AI2895" i="1"/>
  <c r="AH3062" i="1"/>
  <c r="AI3175" i="1"/>
  <c r="AI3626" i="1"/>
  <c r="AH3617" i="1"/>
  <c r="AH3620" i="1"/>
  <c r="AI3627" i="1"/>
  <c r="AH3618" i="1"/>
  <c r="AH3645" i="1"/>
  <c r="AI31" i="1"/>
  <c r="AH3595" i="1"/>
  <c r="AH3531" i="1"/>
  <c r="AH3508" i="1"/>
  <c r="AH3444" i="1"/>
  <c r="AH3380" i="1"/>
  <c r="AH3363" i="1"/>
  <c r="AI3411" i="1"/>
  <c r="AI3534" i="1"/>
  <c r="AI3344" i="1"/>
  <c r="AI3274" i="1"/>
  <c r="AI3256" i="1"/>
  <c r="AH3257" i="1"/>
  <c r="AH3193" i="1"/>
  <c r="AH3129" i="1"/>
  <c r="AI3112" i="1"/>
  <c r="AI3082" i="1"/>
  <c r="AI3018" i="1"/>
  <c r="AI2954" i="1"/>
  <c r="AI2890" i="1"/>
  <c r="AI2826" i="1"/>
  <c r="AH58" i="1"/>
  <c r="AH3582" i="1"/>
  <c r="AI3591" i="1"/>
  <c r="AH3495" i="1"/>
  <c r="AH3431" i="1"/>
  <c r="AI3548" i="1"/>
  <c r="AH3350" i="1"/>
  <c r="AI3576" i="1"/>
  <c r="AI3473" i="1"/>
  <c r="AI3325" i="1"/>
  <c r="AI3261" i="1"/>
  <c r="AI3243" i="1"/>
  <c r="AH3244" i="1"/>
  <c r="AH3180" i="1"/>
  <c r="AH3116" i="1"/>
  <c r="AI3202" i="1"/>
  <c r="AI3069" i="1"/>
  <c r="AI3005" i="1"/>
  <c r="AI2941" i="1"/>
  <c r="AI2877" i="1"/>
  <c r="AI2813" i="1"/>
  <c r="AH46" i="1"/>
  <c r="AH3588" i="1"/>
  <c r="AH3524" i="1"/>
  <c r="AH3501" i="1"/>
  <c r="AH3437" i="1"/>
  <c r="AH3553" i="1"/>
  <c r="AI3572" i="1"/>
  <c r="AI3600" i="1"/>
  <c r="AI3328" i="1"/>
  <c r="AI3246" i="1"/>
  <c r="AH3183" i="1"/>
  <c r="AI3214" i="1"/>
  <c r="AI3008" i="1"/>
  <c r="AI2880" i="1"/>
  <c r="AH3030" i="1"/>
  <c r="AI3119" i="1"/>
  <c r="AH2859" i="1"/>
  <c r="AH2944" i="1"/>
  <c r="AH3025" i="1"/>
  <c r="AH2794" i="1"/>
  <c r="AH2730" i="1"/>
  <c r="AH2666" i="1"/>
  <c r="AI2706" i="1"/>
  <c r="AI2784" i="1"/>
  <c r="AI2606" i="1"/>
  <c r="AI2542" i="1"/>
  <c r="AI91" i="1"/>
  <c r="AH3414" i="1"/>
  <c r="AI3530" i="1"/>
  <c r="AI3385" i="1"/>
  <c r="AH3287" i="1"/>
  <c r="AH3222" i="1"/>
  <c r="AI3199" i="1"/>
  <c r="AI3047" i="1"/>
  <c r="AI2919" i="1"/>
  <c r="AI3145" i="1"/>
  <c r="AH2850" i="1"/>
  <c r="AH2951" i="1"/>
  <c r="AH3036" i="1"/>
  <c r="AI3123" i="1"/>
  <c r="AH2861" i="1"/>
  <c r="AH2753" i="1"/>
  <c r="AH2689" i="1"/>
  <c r="AH2800" i="1"/>
  <c r="AI2707" i="1"/>
  <c r="AI2629" i="1"/>
  <c r="AI2565" i="1"/>
  <c r="AI2501" i="1"/>
  <c r="AI164" i="1"/>
  <c r="AH3397" i="1"/>
  <c r="AI3479" i="1"/>
  <c r="AI3338" i="1"/>
  <c r="AH3312" i="1"/>
  <c r="AH3210" i="1"/>
  <c r="AI3180" i="1"/>
  <c r="AI3035" i="1"/>
  <c r="AI2907" i="1"/>
  <c r="AH3094" i="1"/>
  <c r="AH2826" i="1"/>
  <c r="AH2911" i="1"/>
  <c r="AH2996" i="1"/>
  <c r="AH3077" i="1"/>
  <c r="AH2821" i="1"/>
  <c r="AH2743" i="1"/>
  <c r="AH2679" i="1"/>
  <c r="AI2758" i="1"/>
  <c r="AI2667" i="1"/>
  <c r="AI2619" i="1"/>
  <c r="AI2555" i="1"/>
  <c r="AI2491" i="1"/>
  <c r="AI3276" i="1"/>
  <c r="AI2956" i="1"/>
  <c r="AH3096" i="1"/>
  <c r="AH2704" i="1"/>
  <c r="AI2580" i="1"/>
  <c r="AI2439" i="1"/>
  <c r="AI2375" i="1"/>
  <c r="AI2709" i="1"/>
  <c r="AH2588" i="1"/>
  <c r="AH2524" i="1"/>
  <c r="AH2460" i="1"/>
  <c r="AH2396" i="1"/>
  <c r="AH2332" i="1"/>
  <c r="AH2268" i="1"/>
  <c r="AH2204" i="1"/>
  <c r="AH2140" i="1"/>
  <c r="AH2076" i="1"/>
  <c r="AI2292" i="1"/>
  <c r="AI2036" i="1"/>
  <c r="AI2090" i="1"/>
  <c r="AI3448" i="1"/>
  <c r="AI3108" i="1"/>
  <c r="AH3059" i="1"/>
  <c r="AH2780" i="1"/>
  <c r="AI2728" i="1"/>
  <c r="AI2459" i="1"/>
  <c r="AI2394" i="1"/>
  <c r="AI2785" i="1"/>
  <c r="AH2607" i="1"/>
  <c r="AH2543" i="1"/>
  <c r="AH2479" i="1"/>
  <c r="AH2415" i="1"/>
  <c r="AH2351" i="1"/>
  <c r="AH2287" i="1"/>
  <c r="AH2223" i="1"/>
  <c r="AH2159" i="1"/>
  <c r="AH2095" i="1"/>
  <c r="AH2031" i="1"/>
  <c r="AI2112" i="1"/>
  <c r="AI2166" i="1"/>
  <c r="AI3402" i="1"/>
  <c r="AH3147" i="1"/>
  <c r="AH2958" i="1"/>
  <c r="AH2953" i="1"/>
  <c r="AI2634" i="1"/>
  <c r="AI2479" i="1"/>
  <c r="AI2409" i="1"/>
  <c r="AI2345" i="1"/>
  <c r="AH2622" i="1"/>
  <c r="AH2558" i="1"/>
  <c r="AH2494" i="1"/>
  <c r="AH3063" i="1"/>
  <c r="AI3189" i="1"/>
  <c r="AH2892" i="1"/>
  <c r="AH2973" i="1"/>
  <c r="AH2781" i="1"/>
  <c r="AH2717" i="1"/>
  <c r="AH2653" i="1"/>
  <c r="AI2654" i="1"/>
  <c r="AI2732" i="1"/>
  <c r="AI2593" i="1"/>
  <c r="AI2529" i="1"/>
  <c r="AI2465" i="1"/>
  <c r="AH3502" i="1"/>
  <c r="AH3372" i="1"/>
  <c r="AI3380" i="1"/>
  <c r="AI3283" i="1"/>
  <c r="AH3281" i="1"/>
  <c r="AH3138" i="1"/>
  <c r="AI3091" i="1"/>
  <c r="AI2963" i="1"/>
  <c r="AI2835" i="1"/>
  <c r="AH2938" i="1"/>
  <c r="AH3023" i="1"/>
  <c r="AH3108" i="1"/>
  <c r="AH2852" i="1"/>
  <c r="AH2933" i="1"/>
  <c r="AH2771" i="1"/>
  <c r="AH2707" i="1"/>
  <c r="AH2643" i="1"/>
  <c r="AI2779" i="1"/>
  <c r="AI2692" i="1"/>
  <c r="AI2583" i="1"/>
  <c r="AI2519" i="1"/>
  <c r="AI3570" i="1"/>
  <c r="AH3278" i="1"/>
  <c r="AH2862" i="1"/>
  <c r="AH2857" i="1"/>
  <c r="AI2703" i="1"/>
  <c r="AI2471" i="1"/>
  <c r="AI2403" i="1"/>
  <c r="AI2339" i="1"/>
  <c r="AH2616" i="1"/>
  <c r="AH2552" i="1"/>
  <c r="AH2488" i="1"/>
  <c r="AH2424" i="1"/>
  <c r="AH2360" i="1"/>
  <c r="AH2296" i="1"/>
  <c r="AH2232" i="1"/>
  <c r="AH2168" i="1"/>
  <c r="AH2104" i="1"/>
  <c r="AH2040" i="1"/>
  <c r="AI2148" i="1"/>
  <c r="AI2202" i="1"/>
  <c r="AH3474" i="1"/>
  <c r="AH3251" i="1"/>
  <c r="AI2820" i="1"/>
  <c r="AH2824" i="1"/>
  <c r="AH2636" i="1"/>
  <c r="AI2512" i="1"/>
  <c r="AI2422" i="1"/>
  <c r="AI2358" i="1"/>
  <c r="AI2641" i="1"/>
  <c r="AH2571" i="1"/>
  <c r="AH2507" i="1"/>
  <c r="AH2443" i="1"/>
  <c r="AH2379" i="1"/>
  <c r="AH2315" i="1"/>
  <c r="AH2251" i="1"/>
  <c r="AH2187" i="1"/>
  <c r="AH2123" i="1"/>
  <c r="AH2059" i="1"/>
  <c r="AI2224" i="1"/>
  <c r="AI2278" i="1"/>
  <c r="AI2022" i="1"/>
  <c r="AI3373" i="1"/>
  <c r="AI2940" i="1"/>
  <c r="AH3064" i="1"/>
  <c r="AH2696" i="1"/>
  <c r="AI2572" i="1"/>
  <c r="AI2437" i="1"/>
  <c r="AI2373" i="1"/>
  <c r="AI2701" i="1"/>
  <c r="AH2586" i="1"/>
  <c r="AH2522" i="1"/>
  <c r="AH2458" i="1"/>
  <c r="AH2394" i="1"/>
  <c r="AH2919" i="1"/>
  <c r="AH3004" i="1"/>
  <c r="AH3085" i="1"/>
  <c r="AH2829" i="1"/>
  <c r="AH2745" i="1"/>
  <c r="AH2681" i="1"/>
  <c r="AI2766" i="1"/>
  <c r="AI2675" i="1"/>
  <c r="AI2621" i="1"/>
  <c r="AI2557" i="1"/>
  <c r="AI2493" i="1"/>
  <c r="AH3573" i="1"/>
  <c r="AH3381" i="1"/>
  <c r="AI3415" i="1"/>
  <c r="AI3348" i="1"/>
  <c r="AI3257" i="1"/>
  <c r="AH3194" i="1"/>
  <c r="AI3116" i="1"/>
  <c r="AI3019" i="1"/>
  <c r="AI2891" i="1"/>
  <c r="AH3050" i="1"/>
  <c r="AI3159" i="1"/>
  <c r="AH2879" i="1"/>
  <c r="AH2964" i="1"/>
  <c r="AH3045" i="1"/>
  <c r="AH2802" i="1"/>
  <c r="AH2735" i="1"/>
  <c r="AH2671" i="1"/>
  <c r="AI2726" i="1"/>
  <c r="AI2635" i="1"/>
  <c r="AI2611" i="1"/>
  <c r="AI2547" i="1"/>
  <c r="AH3577" i="1"/>
  <c r="AI3258" i="1"/>
  <c r="AI2892" i="1"/>
  <c r="AH2968" i="1"/>
  <c r="AH2672" i="1"/>
  <c r="AI2548" i="1"/>
  <c r="AI2431" i="1"/>
  <c r="AI2367" i="1"/>
  <c r="AI2677" i="1"/>
  <c r="AH2580" i="1"/>
  <c r="AH2516" i="1"/>
  <c r="AH2452" i="1"/>
  <c r="AH2388" i="1"/>
  <c r="AH2324" i="1"/>
  <c r="AH2260" i="1"/>
  <c r="AH2196" i="1"/>
  <c r="AH2132" i="1"/>
  <c r="AH2068" i="1"/>
  <c r="AI2260" i="1"/>
  <c r="AI2314" i="1"/>
  <c r="AI2058" i="1"/>
  <c r="AI3376" i="1"/>
  <c r="AI3044" i="1"/>
  <c r="AH2931" i="1"/>
  <c r="AH2748" i="1"/>
  <c r="AI2624" i="1"/>
  <c r="AI2450" i="1"/>
  <c r="AI2386" i="1"/>
  <c r="AI2753" i="1"/>
  <c r="AH2599" i="1"/>
  <c r="AH2535" i="1"/>
  <c r="AH2471" i="1"/>
  <c r="AH2407" i="1"/>
  <c r="AH2343" i="1"/>
  <c r="AH2279" i="1"/>
  <c r="AH2215" i="1"/>
  <c r="AH2151" i="1"/>
  <c r="AH2087" i="1"/>
  <c r="AH2023" i="1"/>
  <c r="AI2080" i="1"/>
  <c r="AI2134" i="1"/>
  <c r="AI3483" i="1"/>
  <c r="AI3184" i="1"/>
  <c r="AH2830" i="1"/>
  <c r="AH2825" i="1"/>
  <c r="AI2671" i="1"/>
  <c r="AI2468" i="1"/>
  <c r="AI2401" i="1"/>
  <c r="AI2337" i="1"/>
  <c r="AH2614" i="1"/>
  <c r="AH2550" i="1"/>
  <c r="AH2486" i="1"/>
  <c r="AH2422" i="1"/>
  <c r="AH3095" i="1"/>
  <c r="AH2839" i="1"/>
  <c r="AH2924" i="1"/>
  <c r="AH3005" i="1"/>
  <c r="AH2789" i="1"/>
  <c r="AH2725" i="1"/>
  <c r="AH2661" i="1"/>
  <c r="AI2686" i="1"/>
  <c r="AI2764" i="1"/>
  <c r="AI2601" i="1"/>
  <c r="AI2537" i="1"/>
  <c r="AI2473" i="1"/>
  <c r="AI3573" i="1"/>
  <c r="AI3430" i="1"/>
  <c r="AI3444" i="1"/>
  <c r="AI3299" i="1"/>
  <c r="AI3217" i="1"/>
  <c r="AH3154" i="1"/>
  <c r="AI3107" i="1"/>
  <c r="AI2979" i="1"/>
  <c r="AI2851" i="1"/>
  <c r="AH2970" i="1"/>
  <c r="AH3055" i="1"/>
  <c r="AI3173" i="1"/>
  <c r="AH2884" i="1"/>
  <c r="AH2965" i="1"/>
  <c r="AH2779" i="1"/>
  <c r="AH2715" i="1"/>
  <c r="AH2651" i="1"/>
  <c r="AI2646" i="1"/>
  <c r="AI2724" i="1"/>
  <c r="AI2591" i="1"/>
  <c r="AI2527" i="1"/>
  <c r="AI3466" i="1"/>
  <c r="AH3163" i="1"/>
  <c r="AH2990" i="1"/>
  <c r="AH2985" i="1"/>
  <c r="AI2666" i="1"/>
  <c r="AI2482" i="1"/>
  <c r="AI2411" i="1"/>
  <c r="AI2347" i="1"/>
  <c r="AH2624" i="1"/>
  <c r="AH2560" i="1"/>
  <c r="AH2496" i="1"/>
  <c r="AH2432" i="1"/>
  <c r="AH2368" i="1"/>
  <c r="AH2304" i="1"/>
  <c r="AH2240" i="1"/>
  <c r="AH2176" i="1"/>
  <c r="AH2112" i="1"/>
  <c r="AH2048" i="1"/>
  <c r="AI2180" i="1"/>
  <c r="AI2234" i="1"/>
  <c r="AH3561" i="1"/>
  <c r="AI3250" i="1"/>
  <c r="AI2884" i="1"/>
  <c r="AH2952" i="1"/>
  <c r="AH2668" i="1"/>
  <c r="AI2544" i="1"/>
  <c r="AI2430" i="1"/>
  <c r="AI2366" i="1"/>
  <c r="AI2673" i="1"/>
  <c r="AH2579" i="1"/>
  <c r="AH2515" i="1"/>
  <c r="AH2451" i="1"/>
  <c r="AH2387" i="1"/>
  <c r="AH2323" i="1"/>
  <c r="AH2259" i="1"/>
  <c r="AH2195" i="1"/>
  <c r="AH2131" i="1"/>
  <c r="AH2067" i="1"/>
  <c r="AI2256" i="1"/>
  <c r="AI2310" i="1"/>
  <c r="AI2054" i="1"/>
  <c r="AI3324" i="1"/>
  <c r="AI3004" i="1"/>
  <c r="AH2851" i="1"/>
  <c r="AH2728" i="1"/>
  <c r="AI2604" i="1"/>
  <c r="AI2445" i="1"/>
  <c r="AI2381" i="1"/>
  <c r="AI2733" i="1"/>
  <c r="AH2594" i="1"/>
  <c r="AH2530" i="1"/>
  <c r="AH2466" i="1"/>
  <c r="AH2402" i="1"/>
  <c r="AH2350" i="1"/>
  <c r="AH2286" i="1"/>
  <c r="AH2222" i="1"/>
  <c r="AH2158" i="1"/>
  <c r="AH2094" i="1"/>
  <c r="AH2030" i="1"/>
  <c r="AI2108" i="1"/>
  <c r="AI2162" i="1"/>
  <c r="AI1993" i="1"/>
  <c r="AH3390" i="1"/>
  <c r="AH3203" i="1"/>
  <c r="AH3078" i="1"/>
  <c r="AH3065" i="1"/>
  <c r="AI2746" i="1"/>
  <c r="AI2488" i="1"/>
  <c r="AI2416" i="1"/>
  <c r="AI2352" i="1"/>
  <c r="AH2629" i="1"/>
  <c r="AH2565" i="1"/>
  <c r="AH2501" i="1"/>
  <c r="AH2437" i="1"/>
  <c r="AH2373" i="1"/>
  <c r="AH2309" i="1"/>
  <c r="AH2245" i="1"/>
  <c r="AH2181" i="1"/>
  <c r="AH2117" i="1"/>
  <c r="AH2053" i="1"/>
  <c r="AI2200" i="1"/>
  <c r="AI2254" i="1"/>
  <c r="AI1988" i="1"/>
  <c r="AI1915" i="1"/>
  <c r="AI1851" i="1"/>
  <c r="AI1787" i="1"/>
  <c r="AI1723" i="1"/>
  <c r="AI1659" i="1"/>
  <c r="AI1595" i="1"/>
  <c r="AI1531" i="1"/>
  <c r="AI1467" i="1"/>
  <c r="AI2217" i="1"/>
  <c r="AH1866" i="1"/>
  <c r="AI2263" i="1"/>
  <c r="AH1887" i="1"/>
  <c r="AH1631" i="1"/>
  <c r="AI2253" i="1"/>
  <c r="AH1880" i="1"/>
  <c r="AH1624" i="1"/>
  <c r="AI2227" i="1"/>
  <c r="AH1869" i="1"/>
  <c r="AH1613" i="1"/>
  <c r="AI1402" i="1"/>
  <c r="AI2014" i="1"/>
  <c r="AI1934" i="1"/>
  <c r="AI1870" i="1"/>
  <c r="AI1806" i="1"/>
  <c r="AI1742" i="1"/>
  <c r="AI1678" i="1"/>
  <c r="AI1614" i="1"/>
  <c r="AI1550" i="1"/>
  <c r="AI1486" i="1"/>
  <c r="AI1422" i="1"/>
  <c r="AH1942" i="1"/>
  <c r="AH1686" i="1"/>
  <c r="AH1963" i="1"/>
  <c r="AH1707" i="1"/>
  <c r="AH1451" i="1"/>
  <c r="AH1956" i="1"/>
  <c r="AH1700" i="1"/>
  <c r="AH1444" i="1"/>
  <c r="AH1945" i="1"/>
  <c r="AH1689" i="1"/>
  <c r="AH1433" i="1"/>
  <c r="AI1996" i="1"/>
  <c r="AI1921" i="1"/>
  <c r="AI1857" i="1"/>
  <c r="AI1793" i="1"/>
  <c r="AI1729" i="1"/>
  <c r="AI1665" i="1"/>
  <c r="AI1601" i="1"/>
  <c r="AI1537" i="1"/>
  <c r="AI1473" i="1"/>
  <c r="AI2265" i="1"/>
  <c r="AH1890" i="1"/>
  <c r="AI2311" i="1"/>
  <c r="AH1911" i="1"/>
  <c r="AH1655" i="1"/>
  <c r="AH2362" i="1"/>
  <c r="AH2298" i="1"/>
  <c r="AH2234" i="1"/>
  <c r="AH2170" i="1"/>
  <c r="AH2106" i="1"/>
  <c r="AH2042" i="1"/>
  <c r="AI2156" i="1"/>
  <c r="AI2210" i="1"/>
  <c r="AI2005" i="1"/>
  <c r="AH3529" i="1"/>
  <c r="AI3234" i="1"/>
  <c r="AI2868" i="1"/>
  <c r="AH2920" i="1"/>
  <c r="AH2660" i="1"/>
  <c r="AI2536" i="1"/>
  <c r="AI2428" i="1"/>
  <c r="AI2364" i="1"/>
  <c r="AI2665" i="1"/>
  <c r="AH2577" i="1"/>
  <c r="AH2513" i="1"/>
  <c r="AH2449" i="1"/>
  <c r="AH2385" i="1"/>
  <c r="AH2321" i="1"/>
  <c r="AH2257" i="1"/>
  <c r="AH2193" i="1"/>
  <c r="AH2129" i="1"/>
  <c r="AH2065" i="1"/>
  <c r="AI2248" i="1"/>
  <c r="AI2302" i="1"/>
  <c r="AI2004" i="1"/>
  <c r="AI1927" i="1"/>
  <c r="AI1863" i="1"/>
  <c r="AI1799" i="1"/>
  <c r="AI1735" i="1"/>
  <c r="AI1671" i="1"/>
  <c r="AI1607" i="1"/>
  <c r="AI1543" i="1"/>
  <c r="AI1479" i="1"/>
  <c r="AI2313" i="1"/>
  <c r="AH1914" i="1"/>
  <c r="AH1658" i="1"/>
  <c r="AH1935" i="1"/>
  <c r="AH1679" i="1"/>
  <c r="AH1423" i="1"/>
  <c r="AH1928" i="1"/>
  <c r="AH1672" i="1"/>
  <c r="AI2323" i="1"/>
  <c r="AH1917" i="1"/>
  <c r="AH1661" i="1"/>
  <c r="AI1414" i="1"/>
  <c r="AI1350" i="1"/>
  <c r="AI1946" i="1"/>
  <c r="AI1882" i="1"/>
  <c r="AI1818" i="1"/>
  <c r="AI1754" i="1"/>
  <c r="AI1690" i="1"/>
  <c r="AI1626" i="1"/>
  <c r="AI1562" i="1"/>
  <c r="AI1498" i="1"/>
  <c r="AI1434" i="1"/>
  <c r="AH1990" i="1"/>
  <c r="AH1734" i="1"/>
  <c r="AH2011" i="1"/>
  <c r="AH1755" i="1"/>
  <c r="AH1499" i="1"/>
  <c r="AH2004" i="1"/>
  <c r="AH1748" i="1"/>
  <c r="AH1492" i="1"/>
  <c r="AH1993" i="1"/>
  <c r="AH1737" i="1"/>
  <c r="AH1481" i="1"/>
  <c r="AI2012" i="1"/>
  <c r="AI1933" i="1"/>
  <c r="AI1869" i="1"/>
  <c r="AI1805" i="1"/>
  <c r="AI1741" i="1"/>
  <c r="AI1677" i="1"/>
  <c r="AI1613" i="1"/>
  <c r="AI1549" i="1"/>
  <c r="AI1485" i="1"/>
  <c r="AI1421" i="1"/>
  <c r="AH1938" i="1"/>
  <c r="AH1682" i="1"/>
  <c r="AH1959" i="1"/>
  <c r="AH1703" i="1"/>
  <c r="AH2430" i="1"/>
  <c r="AH2326" i="1"/>
  <c r="AH2262" i="1"/>
  <c r="AH2198" i="1"/>
  <c r="AH2134" i="1"/>
  <c r="AH2070" i="1"/>
  <c r="AI2268" i="1"/>
  <c r="AI2322" i="1"/>
  <c r="AI2066" i="1"/>
  <c r="AI1969" i="1"/>
  <c r="AI3384" i="1"/>
  <c r="AI3092" i="1"/>
  <c r="AH3027" i="1"/>
  <c r="AH2772" i="1"/>
  <c r="AI2696" i="1"/>
  <c r="AI2456" i="1"/>
  <c r="AI2392" i="1"/>
  <c r="AI2777" i="1"/>
  <c r="AH2605" i="1"/>
  <c r="AH2541" i="1"/>
  <c r="AH2477" i="1"/>
  <c r="AH2413" i="1"/>
  <c r="AH2349" i="1"/>
  <c r="AH2285" i="1"/>
  <c r="AH2221" i="1"/>
  <c r="AH2157" i="1"/>
  <c r="AH2093" i="1"/>
  <c r="AH2029" i="1"/>
  <c r="AI2104" i="1"/>
  <c r="AI2158" i="1"/>
  <c r="AI1956" i="1"/>
  <c r="AI1891" i="1"/>
  <c r="AI1827" i="1"/>
  <c r="AI1763" i="1"/>
  <c r="AI1699" i="1"/>
  <c r="AI1635" i="1"/>
  <c r="AI1571" i="1"/>
  <c r="AI1507" i="1"/>
  <c r="AI1443" i="1"/>
  <c r="AI2025" i="1"/>
  <c r="AH1770" i="1"/>
  <c r="AI2071" i="1"/>
  <c r="AH1791" i="1"/>
  <c r="AH1535" i="1"/>
  <c r="AI2061" i="1"/>
  <c r="AH1784" i="1"/>
  <c r="AH1528" i="1"/>
  <c r="AI2035" i="1"/>
  <c r="AH1773" i="1"/>
  <c r="AH1517" i="1"/>
  <c r="AI1378" i="1"/>
  <c r="AI1982" i="1"/>
  <c r="AI1910" i="1"/>
  <c r="AI1846" i="1"/>
  <c r="AI1782" i="1"/>
  <c r="AI1718" i="1"/>
  <c r="AI1654" i="1"/>
  <c r="AI1590" i="1"/>
  <c r="AI1526" i="1"/>
  <c r="AI1462" i="1"/>
  <c r="AI2177" i="1"/>
  <c r="AH1846" i="1"/>
  <c r="AI2223" i="1"/>
  <c r="AH1867" i="1"/>
  <c r="AH1611" i="1"/>
  <c r="AI2213" i="1"/>
  <c r="AH1860" i="1"/>
  <c r="AH1604" i="1"/>
  <c r="AI2187" i="1"/>
  <c r="AH1849" i="1"/>
  <c r="AH1593" i="1"/>
  <c r="AI1397" i="1"/>
  <c r="AI1964" i="1"/>
  <c r="AI1897" i="1"/>
  <c r="AI1833" i="1"/>
  <c r="AI1769" i="1"/>
  <c r="AI1705" i="1"/>
  <c r="AI1641" i="1"/>
  <c r="AI1577" i="1"/>
  <c r="AI1513" i="1"/>
  <c r="AI1449" i="1"/>
  <c r="AI2073" i="1"/>
  <c r="AH1794" i="1"/>
  <c r="AI2119" i="1"/>
  <c r="AH1815" i="1"/>
  <c r="AH1559" i="1"/>
  <c r="AH2370" i="1"/>
  <c r="AH2306" i="1"/>
  <c r="AH2242" i="1"/>
  <c r="AH2178" i="1"/>
  <c r="AH2114" i="1"/>
  <c r="AH2050" i="1"/>
  <c r="AI2188" i="1"/>
  <c r="AI2242" i="1"/>
  <c r="AI2013" i="1"/>
  <c r="AI35" i="1"/>
  <c r="AI3341" i="1"/>
  <c r="AI2932" i="1"/>
  <c r="AH3048" i="1"/>
  <c r="AH2692" i="1"/>
  <c r="AI2568" i="1"/>
  <c r="AI2436" i="1"/>
  <c r="AI2372" i="1"/>
  <c r="AI2697" i="1"/>
  <c r="AH2585" i="1"/>
  <c r="AH2521" i="1"/>
  <c r="AH2457" i="1"/>
  <c r="AH2393" i="1"/>
  <c r="AH2329" i="1"/>
  <c r="AH2265" i="1"/>
  <c r="AH2201" i="1"/>
  <c r="AH2137" i="1"/>
  <c r="AH2073" i="1"/>
  <c r="AI2280" i="1"/>
  <c r="AI2024" i="1"/>
  <c r="AI2015" i="1"/>
  <c r="AI1935" i="1"/>
  <c r="AI1871" i="1"/>
  <c r="AI1807" i="1"/>
  <c r="AI1743" i="1"/>
  <c r="AI1679" i="1"/>
  <c r="AI1615" i="1"/>
  <c r="AI1551" i="1"/>
  <c r="AI1487" i="1"/>
  <c r="AI1423" i="1"/>
  <c r="AH1946" i="1"/>
  <c r="AH1690" i="1"/>
  <c r="AH1967" i="1"/>
  <c r="AH1711" i="1"/>
  <c r="AH1455" i="1"/>
  <c r="AH1960" i="1"/>
  <c r="AH1704" i="1"/>
  <c r="AH1448" i="1"/>
  <c r="AH1949" i="1"/>
  <c r="AH1693" i="1"/>
  <c r="AH1437" i="1"/>
  <c r="AI1358" i="1"/>
  <c r="AI1955" i="1"/>
  <c r="AI1890" i="1"/>
  <c r="AI1826" i="1"/>
  <c r="AI1762" i="1"/>
  <c r="AI1698" i="1"/>
  <c r="AI1634" i="1"/>
  <c r="AI1570" i="1"/>
  <c r="AI1506" i="1"/>
  <c r="AI1442" i="1"/>
  <c r="AH2022" i="1"/>
  <c r="AH1766" i="1"/>
  <c r="AI2063" i="1"/>
  <c r="AH1787" i="1"/>
  <c r="AH1531" i="1"/>
  <c r="AI2053" i="1"/>
  <c r="AH1780" i="1"/>
  <c r="AH1524" i="1"/>
  <c r="AI2027" i="1"/>
  <c r="AH1769" i="1"/>
  <c r="AH1513" i="1"/>
  <c r="AI2062" i="1"/>
  <c r="AI1941" i="1"/>
  <c r="AI1877" i="1"/>
  <c r="AI1813" i="1"/>
  <c r="AI1749" i="1"/>
  <c r="AI1685" i="1"/>
  <c r="AI1621" i="1"/>
  <c r="AI1557" i="1"/>
  <c r="AI1493" i="1"/>
  <c r="AI1429" i="1"/>
  <c r="AH1970" i="1"/>
  <c r="AH1714" i="1"/>
  <c r="AH1991" i="1"/>
  <c r="AH1735" i="1"/>
  <c r="AH1479" i="1"/>
  <c r="AI2045" i="1"/>
  <c r="AH1776" i="1"/>
  <c r="AH1520" i="1"/>
  <c r="AH2021" i="1"/>
  <c r="AH1765" i="1"/>
  <c r="AH1509" i="1"/>
  <c r="AI1376" i="1"/>
  <c r="AI1312" i="1"/>
  <c r="AI1968" i="1"/>
  <c r="AI1900" i="1"/>
  <c r="AI1836" i="1"/>
  <c r="AI1772" i="1"/>
  <c r="AI1708" i="1"/>
  <c r="AI1644" i="1"/>
  <c r="AI1580" i="1"/>
  <c r="AI1516" i="1"/>
  <c r="AI1452" i="1"/>
  <c r="AI2097" i="1"/>
  <c r="AH1806" i="1"/>
  <c r="AI2143" i="1"/>
  <c r="AH1827" i="1"/>
  <c r="AH1571" i="1"/>
  <c r="AI2133" i="1"/>
  <c r="AH1820" i="1"/>
  <c r="AH1564" i="1"/>
  <c r="AI2107" i="1"/>
  <c r="AH1809" i="1"/>
  <c r="AH1553" i="1"/>
  <c r="AI1387" i="1"/>
  <c r="AI1325" i="1"/>
  <c r="AI1253" i="1"/>
  <c r="AI1189" i="1"/>
  <c r="AI1125" i="1"/>
  <c r="AI1061" i="1"/>
  <c r="AI997" i="1"/>
  <c r="AI933" i="1"/>
  <c r="AI869" i="1"/>
  <c r="AI805" i="1"/>
  <c r="AI741" i="1"/>
  <c r="AI677" i="1"/>
  <c r="AI613" i="1"/>
  <c r="AI549" i="1"/>
  <c r="AI485" i="1"/>
  <c r="AI421" i="1"/>
  <c r="AI357" i="1"/>
  <c r="AI293" i="1"/>
  <c r="AH1434" i="1"/>
  <c r="AH1169" i="1"/>
  <c r="AH913" i="1"/>
  <c r="AH1334" i="1"/>
  <c r="AH1078" i="1"/>
  <c r="AH822" i="1"/>
  <c r="AH1235" i="1"/>
  <c r="AH979" i="1"/>
  <c r="AH1388" i="1"/>
  <c r="AH1132" i="1"/>
  <c r="AH876" i="1"/>
  <c r="AH617" i="1"/>
  <c r="AH361" i="1"/>
  <c r="AI129" i="1"/>
  <c r="AH550" i="1"/>
  <c r="AH294" i="1"/>
  <c r="AH185" i="1"/>
  <c r="AH667" i="1"/>
  <c r="AH411" i="1"/>
  <c r="AH221" i="1"/>
  <c r="AH780" i="1"/>
  <c r="AH524" i="1"/>
  <c r="AH268" i="1"/>
  <c r="AI118" i="1"/>
  <c r="AI105" i="1"/>
  <c r="AI96" i="1"/>
  <c r="AI1292" i="1"/>
  <c r="AI1228" i="1"/>
  <c r="AI1164" i="1"/>
  <c r="AI1100" i="1"/>
  <c r="AI1036" i="1"/>
  <c r="AI972" i="1"/>
  <c r="AI908" i="1"/>
  <c r="AI844" i="1"/>
  <c r="AI780" i="1"/>
  <c r="AI716" i="1"/>
  <c r="AI652" i="1"/>
  <c r="AI588" i="1"/>
  <c r="AI524" i="1"/>
  <c r="AI460" i="1"/>
  <c r="AI396" i="1"/>
  <c r="AI332" i="1"/>
  <c r="AI268" i="1"/>
  <c r="AH1325" i="1"/>
  <c r="AH1069" i="1"/>
  <c r="AH813" i="1"/>
  <c r="AH1234" i="1"/>
  <c r="AH978" i="1"/>
  <c r="AH1391" i="1"/>
  <c r="AH1135" i="1"/>
  <c r="AH879" i="1"/>
  <c r="AH1288" i="1"/>
  <c r="AH1032" i="1"/>
  <c r="AH773" i="1"/>
  <c r="AH517" i="1"/>
  <c r="AH261" i="1"/>
  <c r="AH706" i="1"/>
  <c r="AH450" i="1"/>
  <c r="AI230" i="1"/>
  <c r="AI134" i="1"/>
  <c r="AH567" i="1"/>
  <c r="AH311" i="1"/>
  <c r="AH194" i="1"/>
  <c r="AH680" i="1"/>
  <c r="AH424" i="1"/>
  <c r="AH41" i="1"/>
  <c r="AH28" i="1"/>
  <c r="AH19" i="1"/>
  <c r="AI1343" i="1"/>
  <c r="AI1267" i="1"/>
  <c r="AI1203" i="1"/>
  <c r="AI1139" i="1"/>
  <c r="AI1075" i="1"/>
  <c r="AI1011" i="1"/>
  <c r="AI947" i="1"/>
  <c r="AI883" i="1"/>
  <c r="AI819" i="1"/>
  <c r="AI755" i="1"/>
  <c r="AI691" i="1"/>
  <c r="AI627" i="1"/>
  <c r="AI563" i="1"/>
  <c r="AI499" i="1"/>
  <c r="AI435" i="1"/>
  <c r="AI371" i="1"/>
  <c r="AI307" i="1"/>
  <c r="AI243" i="1"/>
  <c r="AH1225" i="1"/>
  <c r="AH969" i="1"/>
  <c r="AH1390" i="1"/>
  <c r="AH1134" i="1"/>
  <c r="AH878" i="1"/>
  <c r="AH1291" i="1"/>
  <c r="AH1035" i="1"/>
  <c r="AH1518" i="1"/>
  <c r="AH1188" i="1"/>
  <c r="AH932" i="1"/>
  <c r="AH673" i="1"/>
  <c r="AH417" i="1"/>
  <c r="AI157" i="1"/>
  <c r="AH606" i="1"/>
  <c r="AH350" i="1"/>
  <c r="AI205" i="1"/>
  <c r="AH723" i="1"/>
  <c r="AH467" i="1"/>
  <c r="AH235" i="1"/>
  <c r="AI143" i="1"/>
  <c r="AH580" i="1"/>
  <c r="AH324" i="1"/>
  <c r="AI90" i="1"/>
  <c r="AI77" i="1"/>
  <c r="AI68" i="1"/>
  <c r="AI1310" i="1"/>
  <c r="AI1242" i="1"/>
  <c r="AI1178" i="1"/>
  <c r="AI1114" i="1"/>
  <c r="AI1050" i="1"/>
  <c r="AI986" i="1"/>
  <c r="AI922" i="1"/>
  <c r="AI858" i="1"/>
  <c r="AI794" i="1"/>
  <c r="AI730" i="1"/>
  <c r="AI666" i="1"/>
  <c r="AI602" i="1"/>
  <c r="AH2016" i="1"/>
  <c r="AH1760" i="1"/>
  <c r="AH1504" i="1"/>
  <c r="AH2005" i="1"/>
  <c r="AH1749" i="1"/>
  <c r="AH1493" i="1"/>
  <c r="AI1372" i="1"/>
  <c r="AI1308" i="1"/>
  <c r="AI1963" i="1"/>
  <c r="AI1896" i="1"/>
  <c r="AI1832" i="1"/>
  <c r="AI1768" i="1"/>
  <c r="AI1704" i="1"/>
  <c r="AI1640" i="1"/>
  <c r="AI1576" i="1"/>
  <c r="AI1512" i="1"/>
  <c r="AI1448" i="1"/>
  <c r="AI2065" i="1"/>
  <c r="AH1790" i="1"/>
  <c r="AI2111" i="1"/>
  <c r="AH1811" i="1"/>
  <c r="AH1555" i="1"/>
  <c r="AI2101" i="1"/>
  <c r="AH1804" i="1"/>
  <c r="AH1548" i="1"/>
  <c r="AI2075" i="1"/>
  <c r="AH1793" i="1"/>
  <c r="AH1537" i="1"/>
  <c r="AI1383" i="1"/>
  <c r="AI1319" i="1"/>
  <c r="AI1249" i="1"/>
  <c r="AI1185" i="1"/>
  <c r="AI1121" i="1"/>
  <c r="AI1057" i="1"/>
  <c r="AI993" i="1"/>
  <c r="AI929" i="1"/>
  <c r="AI865" i="1"/>
  <c r="AI801" i="1"/>
  <c r="AI737" i="1"/>
  <c r="AI673" i="1"/>
  <c r="AI609" i="1"/>
  <c r="AI545" i="1"/>
  <c r="AI481" i="1"/>
  <c r="AI417" i="1"/>
  <c r="AI353" i="1"/>
  <c r="AI289" i="1"/>
  <c r="AH1409" i="1"/>
  <c r="AH1153" i="1"/>
  <c r="AH897" i="1"/>
  <c r="AH1318" i="1"/>
  <c r="AH1062" i="1"/>
  <c r="AH806" i="1"/>
  <c r="AH1219" i="1"/>
  <c r="AH963" i="1"/>
  <c r="AH1372" i="1"/>
  <c r="AH1116" i="1"/>
  <c r="AH860" i="1"/>
  <c r="AH601" i="1"/>
  <c r="AH345" i="1"/>
  <c r="AH790" i="1"/>
  <c r="AH534" i="1"/>
  <c r="AH278" i="1"/>
  <c r="AH177" i="1"/>
  <c r="AH651" i="1"/>
  <c r="AH395" i="1"/>
  <c r="AH217" i="1"/>
  <c r="AH764" i="1"/>
  <c r="AH508" i="1"/>
  <c r="AH252" i="1"/>
  <c r="AI126" i="1"/>
  <c r="AI113" i="1"/>
  <c r="AI104" i="1"/>
  <c r="AI1288" i="1"/>
  <c r="AI1224" i="1"/>
  <c r="AI1160" i="1"/>
  <c r="AI1096" i="1"/>
  <c r="AI1032" i="1"/>
  <c r="AI968" i="1"/>
  <c r="AI904" i="1"/>
  <c r="AI840" i="1"/>
  <c r="AI776" i="1"/>
  <c r="AI712" i="1"/>
  <c r="AI648" i="1"/>
  <c r="AI584" i="1"/>
  <c r="AI520" i="1"/>
  <c r="AI456" i="1"/>
  <c r="AI392" i="1"/>
  <c r="AI328" i="1"/>
  <c r="AI264" i="1"/>
  <c r="AH1309" i="1"/>
  <c r="AH1053" i="1"/>
  <c r="AH1638" i="1"/>
  <c r="AH1218" i="1"/>
  <c r="AH962" i="1"/>
  <c r="AH1375" i="1"/>
  <c r="AH1119" i="1"/>
  <c r="AH863" i="1"/>
  <c r="AH1272" i="1"/>
  <c r="AH1016" i="1"/>
  <c r="AH757" i="1"/>
  <c r="AH501" i="1"/>
  <c r="AH245" i="1"/>
  <c r="AH690" i="1"/>
  <c r="AH434" i="1"/>
  <c r="AI226" i="1"/>
  <c r="AH807" i="1"/>
  <c r="AH551" i="1"/>
  <c r="AH295" i="1"/>
  <c r="AH186" i="1"/>
  <c r="AH664" i="1"/>
  <c r="AH408" i="1"/>
  <c r="AH49" i="1"/>
  <c r="AH36" i="1"/>
  <c r="AH27" i="1"/>
  <c r="AI1338" i="1"/>
  <c r="AI1263" i="1"/>
  <c r="AI1199" i="1"/>
  <c r="AI1135" i="1"/>
  <c r="AI1071" i="1"/>
  <c r="AI1007" i="1"/>
  <c r="AI943" i="1"/>
  <c r="AI879" i="1"/>
  <c r="AI815" i="1"/>
  <c r="AI751" i="1"/>
  <c r="AI687" i="1"/>
  <c r="AI623" i="1"/>
  <c r="AI559" i="1"/>
  <c r="AI495" i="1"/>
  <c r="AI431" i="1"/>
  <c r="AI367" i="1"/>
  <c r="AI303" i="1"/>
  <c r="AH1594" i="1"/>
  <c r="AH1209" i="1"/>
  <c r="AH953" i="1"/>
  <c r="AH1374" i="1"/>
  <c r="AH1118" i="1"/>
  <c r="AH862" i="1"/>
  <c r="AH1275" i="1"/>
  <c r="AH1019" i="1"/>
  <c r="AH1454" i="1"/>
  <c r="AH1172" i="1"/>
  <c r="AH916" i="1"/>
  <c r="AH657" i="1"/>
  <c r="AH401" i="1"/>
  <c r="AI149" i="1"/>
  <c r="AH590" i="1"/>
  <c r="AH334" i="1"/>
  <c r="AI201" i="1"/>
  <c r="AH707" i="1"/>
  <c r="AH451" i="1"/>
  <c r="AH231" i="1"/>
  <c r="AI135" i="1"/>
  <c r="AH564" i="1"/>
  <c r="AH308" i="1"/>
  <c r="AI98" i="1"/>
  <c r="AI85" i="1"/>
  <c r="AI76" i="1"/>
  <c r="AI1305" i="1"/>
  <c r="AI1238" i="1"/>
  <c r="AI1174" i="1"/>
  <c r="AI1110" i="1"/>
  <c r="AI1046" i="1"/>
  <c r="AI982" i="1"/>
  <c r="AI918" i="1"/>
  <c r="AI854" i="1"/>
  <c r="AI790" i="1"/>
  <c r="AI726" i="1"/>
  <c r="AI662" i="1"/>
  <c r="AI598" i="1"/>
  <c r="AI534" i="1"/>
  <c r="AI2237" i="1"/>
  <c r="AH1872" i="1"/>
  <c r="AI3612" i="1"/>
  <c r="AH3603" i="1"/>
  <c r="AI3603" i="1"/>
  <c r="AI3645" i="1"/>
  <c r="AH3652" i="1"/>
  <c r="AI3623" i="1"/>
  <c r="AI3631" i="1"/>
  <c r="AI103" i="1"/>
  <c r="AH3559" i="1"/>
  <c r="AI3581" i="1"/>
  <c r="AH3472" i="1"/>
  <c r="AH3408" i="1"/>
  <c r="AI3442" i="1"/>
  <c r="AI3522" i="1"/>
  <c r="AI3456" i="1"/>
  <c r="AI3381" i="1"/>
  <c r="AI3302" i="1"/>
  <c r="AH3283" i="1"/>
  <c r="AI3220" i="1"/>
  <c r="AH3221" i="1"/>
  <c r="AH3157" i="1"/>
  <c r="AH3290" i="1"/>
  <c r="AI3110" i="1"/>
  <c r="AI3046" i="1"/>
  <c r="AI2982" i="1"/>
  <c r="AI2918" i="1"/>
  <c r="AI2854" i="1"/>
  <c r="AI3137" i="1"/>
  <c r="AI128" i="1"/>
  <c r="AH3546" i="1"/>
  <c r="AI3529" i="1"/>
  <c r="AH3459" i="1"/>
  <c r="AH3395" i="1"/>
  <c r="AI3390" i="1"/>
  <c r="AI3471" i="1"/>
  <c r="AI3404" i="1"/>
  <c r="AI3367" i="1"/>
  <c r="AI3289" i="1"/>
  <c r="AH3304" i="1"/>
  <c r="AH3305" i="1"/>
  <c r="AH3208" i="1"/>
  <c r="AH3144" i="1"/>
  <c r="AI3172" i="1"/>
  <c r="AI3097" i="1"/>
  <c r="AI3033" i="1"/>
  <c r="AI2969" i="1"/>
  <c r="AI2905" i="1"/>
  <c r="AI2841" i="1"/>
  <c r="AH3074" i="1"/>
  <c r="AH118" i="1"/>
  <c r="AH3552" i="1"/>
  <c r="AI3553" i="1"/>
  <c r="AH3465" i="1"/>
  <c r="AI19" i="1"/>
  <c r="AH3450" i="1"/>
  <c r="AH3345" i="1"/>
  <c r="AI3453" i="1"/>
  <c r="AI3357" i="1"/>
  <c r="AH3239" i="1"/>
  <c r="AH3111" i="1"/>
  <c r="AI3064" i="1"/>
  <c r="AI2936" i="1"/>
  <c r="AI2808" i="1"/>
  <c r="AH2886" i="1"/>
  <c r="AH2971" i="1"/>
  <c r="AH3056" i="1"/>
  <c r="AI3163" i="1"/>
  <c r="AH2881" i="1"/>
  <c r="AH2758" i="1"/>
  <c r="AH2694" i="1"/>
  <c r="AH2807" i="1"/>
  <c r="AI2727" i="1"/>
  <c r="AI2640" i="1"/>
  <c r="AI2570" i="1"/>
  <c r="AI2506" i="1"/>
  <c r="AI3541" i="1"/>
  <c r="AI3414" i="1"/>
  <c r="AI3428" i="1"/>
  <c r="AI3295" i="1"/>
  <c r="AH3329" i="1"/>
  <c r="AH3150" i="1"/>
  <c r="AI3103" i="1"/>
  <c r="AI2975" i="1"/>
  <c r="AI2847" i="1"/>
  <c r="AH2962" i="1"/>
  <c r="AI3614" i="1"/>
  <c r="AH3605" i="1"/>
  <c r="AH3606" i="1"/>
  <c r="AI3647" i="1"/>
  <c r="AH3602" i="1"/>
  <c r="AH3641" i="1"/>
  <c r="AH3649" i="1"/>
  <c r="AI111" i="1"/>
  <c r="AH3555" i="1"/>
  <c r="AI3565" i="1"/>
  <c r="AH3468" i="1"/>
  <c r="AH3404" i="1"/>
  <c r="AI3426" i="1"/>
  <c r="AI3507" i="1"/>
  <c r="AI3440" i="1"/>
  <c r="AI3366" i="1"/>
  <c r="AI3298" i="1"/>
  <c r="AH3267" i="1"/>
  <c r="AI3216" i="1"/>
  <c r="AH3217" i="1"/>
  <c r="AH3153" i="1"/>
  <c r="AI3208" i="1"/>
  <c r="AI3106" i="1"/>
  <c r="AI3042" i="1"/>
  <c r="AI2978" i="1"/>
  <c r="AI2914" i="1"/>
  <c r="AI2850" i="1"/>
  <c r="AH10" i="1"/>
  <c r="AH151" i="1"/>
  <c r="AH3542" i="1"/>
  <c r="AH3519" i="1"/>
  <c r="AH3455" i="1"/>
  <c r="AH3391" i="1"/>
  <c r="AI3374" i="1"/>
  <c r="AI3455" i="1"/>
  <c r="AI3388" i="1"/>
  <c r="AI3351" i="1"/>
  <c r="AI3285" i="1"/>
  <c r="AH3288" i="1"/>
  <c r="AH3289" i="1"/>
  <c r="AH3204" i="1"/>
  <c r="AH3140" i="1"/>
  <c r="AI3156" i="1"/>
  <c r="AI3093" i="1"/>
  <c r="AI3029" i="1"/>
  <c r="AI2965" i="1"/>
  <c r="AI2901" i="1"/>
  <c r="AI2837" i="1"/>
  <c r="AH3058" i="1"/>
  <c r="AH126" i="1"/>
  <c r="AH3548" i="1"/>
  <c r="AI3537" i="1"/>
  <c r="AH3461" i="1"/>
  <c r="AI51" i="1"/>
  <c r="AH3434" i="1"/>
  <c r="AH3337" i="1"/>
  <c r="AI3421" i="1"/>
  <c r="AH3323" i="1"/>
  <c r="AH3231" i="1"/>
  <c r="AH3306" i="1"/>
  <c r="AI3056" i="1"/>
  <c r="AI2928" i="1"/>
  <c r="AI2800" i="1"/>
  <c r="AH2870" i="1"/>
  <c r="AH2955" i="1"/>
  <c r="AH3040" i="1"/>
  <c r="AI3131" i="1"/>
  <c r="AH2865" i="1"/>
  <c r="AH2754" i="1"/>
  <c r="AH2690" i="1"/>
  <c r="AH2804" i="1"/>
  <c r="AI2711" i="1"/>
  <c r="AI2630" i="1"/>
  <c r="AI2566" i="1"/>
  <c r="AI2502" i="1"/>
  <c r="AH3510" i="1"/>
  <c r="AI3382" i="1"/>
  <c r="AI3396" i="1"/>
  <c r="AI3287" i="1"/>
  <c r="AH3297" i="1"/>
  <c r="AH3142" i="1"/>
  <c r="AI3095" i="1"/>
  <c r="AI2967" i="1"/>
  <c r="AI2839" i="1"/>
  <c r="AH2946" i="1"/>
  <c r="AI3608" i="1"/>
  <c r="AI3640" i="1"/>
  <c r="AH3631" i="1"/>
  <c r="AH3642" i="1"/>
  <c r="AH3648" i="1"/>
  <c r="AH3638" i="1"/>
  <c r="AI3652" i="1"/>
  <c r="AI87" i="1"/>
  <c r="AH3567" i="1"/>
  <c r="AI3531" i="1"/>
  <c r="AH3480" i="1"/>
  <c r="AH3416" i="1"/>
  <c r="AI3474" i="1"/>
  <c r="AI3586" i="1"/>
  <c r="AI3488" i="1"/>
  <c r="AI3413" i="1"/>
  <c r="AI3310" i="1"/>
  <c r="AH3315" i="1"/>
  <c r="AI3228" i="1"/>
  <c r="AH3229" i="1"/>
  <c r="AH3165" i="1"/>
  <c r="AH3298" i="1"/>
  <c r="AI3142" i="1"/>
  <c r="AI3054" i="1"/>
  <c r="AI2990" i="1"/>
  <c r="AI2926" i="1"/>
  <c r="AI2862" i="1"/>
  <c r="AI2798" i="1"/>
  <c r="AH114" i="1"/>
  <c r="AH3554" i="1"/>
  <c r="AI3561" i="1"/>
  <c r="AH3467" i="1"/>
  <c r="AH3403" i="1"/>
  <c r="AI3422" i="1"/>
  <c r="AI3503" i="1"/>
  <c r="AI3436" i="1"/>
  <c r="AI3362" i="1"/>
  <c r="AI3297" i="1"/>
  <c r="AH3336" i="1"/>
  <c r="AI3337" i="1"/>
  <c r="AH3216" i="1"/>
  <c r="AH3152" i="1"/>
  <c r="AI3204" i="1"/>
  <c r="AI3105" i="1"/>
  <c r="AI3041" i="1"/>
  <c r="AI2977" i="1"/>
  <c r="AI2913" i="1"/>
  <c r="AI2849" i="1"/>
  <c r="AH3106" i="1"/>
  <c r="AH102" i="1"/>
  <c r="AH3560" i="1"/>
  <c r="AI3585" i="1"/>
  <c r="AH3473" i="1"/>
  <c r="AH3409" i="1"/>
  <c r="AH3482" i="1"/>
  <c r="AH3361" i="1"/>
  <c r="AI3517" i="1"/>
  <c r="AI3272" i="1"/>
  <c r="AH3255" i="1"/>
  <c r="AH3127" i="1"/>
  <c r="AI3080" i="1"/>
  <c r="AI2952" i="1"/>
  <c r="AI2824" i="1"/>
  <c r="AH2918" i="1"/>
  <c r="AH3003" i="1"/>
  <c r="AH3088" i="1"/>
  <c r="AH2832" i="1"/>
  <c r="AH2913" i="1"/>
  <c r="AH2766" i="1"/>
  <c r="AH2702" i="1"/>
  <c r="AH2638" i="1"/>
  <c r="AI2759" i="1"/>
  <c r="AI2672" i="1"/>
  <c r="AI2578" i="1"/>
  <c r="AI2514" i="1"/>
  <c r="AI3587" i="1"/>
  <c r="AI3478" i="1"/>
  <c r="AI3492" i="1"/>
  <c r="AI3311" i="1"/>
  <c r="AI3229" i="1"/>
  <c r="AH3166" i="1"/>
  <c r="AI3146" i="1"/>
  <c r="AI2991" i="1"/>
  <c r="AI2863" i="1"/>
  <c r="AH2994" i="1"/>
  <c r="AI3602" i="1"/>
  <c r="AI3634" i="1"/>
  <c r="AH3625" i="1"/>
  <c r="AH3634" i="1"/>
  <c r="AH3640" i="1"/>
  <c r="AH3630" i="1"/>
  <c r="AI3635" i="1"/>
  <c r="AI63" i="1"/>
  <c r="AH3579" i="1"/>
  <c r="AI3579" i="1"/>
  <c r="AH3492" i="1"/>
  <c r="AH3428" i="1"/>
  <c r="AI3524" i="1"/>
  <c r="AH3347" i="1"/>
  <c r="AI3552" i="1"/>
  <c r="AI3461" i="1"/>
  <c r="AI3322" i="1"/>
  <c r="AI3365" i="1"/>
  <c r="AI3240" i="1"/>
  <c r="AH3241" i="1"/>
  <c r="AH3177" i="1"/>
  <c r="AH3113" i="1"/>
  <c r="AI3190" i="1"/>
  <c r="AI3066" i="1"/>
  <c r="AI3002" i="1"/>
  <c r="AI2938" i="1"/>
  <c r="AI2874" i="1"/>
  <c r="AI2810" i="1"/>
  <c r="AH90" i="1"/>
  <c r="AH3566" i="1"/>
  <c r="AI3527" i="1"/>
  <c r="AH3479" i="1"/>
  <c r="AH3415" i="1"/>
  <c r="AI3470" i="1"/>
  <c r="AI3578" i="1"/>
  <c r="AI3484" i="1"/>
  <c r="AI3409" i="1"/>
  <c r="AI3309" i="1"/>
  <c r="AH3311" i="1"/>
  <c r="AI3227" i="1"/>
  <c r="AH3228" i="1"/>
  <c r="AH3164" i="1"/>
  <c r="AH3294" i="1"/>
  <c r="AI3138" i="1"/>
  <c r="AI3053" i="1"/>
  <c r="AI2989" i="1"/>
  <c r="AI2925" i="1"/>
  <c r="AI2861" i="1"/>
  <c r="AI3193" i="1"/>
  <c r="AH78" i="1"/>
  <c r="AH3572" i="1"/>
  <c r="AI3551" i="1"/>
  <c r="AH3485" i="1"/>
  <c r="AH3421" i="1"/>
  <c r="AI3557" i="1"/>
  <c r="AI3418" i="1"/>
  <c r="AI3432" i="1"/>
  <c r="AI3296" i="1"/>
  <c r="AH3333" i="1"/>
  <c r="AH3151" i="1"/>
  <c r="AI3104" i="1"/>
  <c r="AI2976" i="1"/>
  <c r="AI2848" i="1"/>
  <c r="AH2966" i="1"/>
  <c r="AH3051" i="1"/>
  <c r="AI3165" i="1"/>
  <c r="AH2880" i="1"/>
  <c r="AH2961" i="1"/>
  <c r="AH2778" i="1"/>
  <c r="AH2714" i="1"/>
  <c r="AH2650" i="1"/>
  <c r="AI2642" i="1"/>
  <c r="AI2720" i="1"/>
  <c r="AI2590" i="1"/>
  <c r="AI2526" i="1"/>
  <c r="AH3565" i="1"/>
  <c r="AH3377" i="1"/>
  <c r="AI3399" i="1"/>
  <c r="AI3335" i="1"/>
  <c r="AI3253" i="1"/>
  <c r="AH3190" i="1"/>
  <c r="AH3263" i="1"/>
  <c r="AI3015" i="1"/>
  <c r="AI2887" i="1"/>
  <c r="AH3042" i="1"/>
  <c r="AI3143" i="1"/>
  <c r="AH2887" i="1"/>
  <c r="AH2972" i="1"/>
  <c r="AH3053" i="1"/>
  <c r="AH2810" i="1"/>
  <c r="AH2737" i="1"/>
  <c r="AH2673" i="1"/>
  <c r="AI2734" i="1"/>
  <c r="AI2643" i="1"/>
  <c r="AI2613" i="1"/>
  <c r="AI2549" i="1"/>
  <c r="AI2485" i="1"/>
  <c r="AH3541" i="1"/>
  <c r="AI3532" i="1"/>
  <c r="AI3560" i="1"/>
  <c r="AI3323" i="1"/>
  <c r="AI3241" i="1"/>
  <c r="AH3178" i="1"/>
  <c r="AI3194" i="1"/>
  <c r="AI3003" i="1"/>
  <c r="AI2875" i="1"/>
  <c r="AH3018" i="1"/>
  <c r="AH3103" i="1"/>
  <c r="AH2847" i="1"/>
  <c r="AH2932" i="1"/>
  <c r="AH3013" i="1"/>
  <c r="AH2791" i="1"/>
  <c r="AH2727" i="1"/>
  <c r="AH2663" i="1"/>
  <c r="AI2694" i="1"/>
  <c r="AI2772" i="1"/>
  <c r="AI2603" i="1"/>
  <c r="AI2539" i="1"/>
  <c r="AH3490" i="1"/>
  <c r="AH3259" i="1"/>
  <c r="AI2828" i="1"/>
  <c r="AH2840" i="1"/>
  <c r="AH2640" i="1"/>
  <c r="AI2516" i="1"/>
  <c r="AI2423" i="1"/>
  <c r="AI2359" i="1"/>
  <c r="AI2645" i="1"/>
  <c r="AH2572" i="1"/>
  <c r="AH2508" i="1"/>
  <c r="AH2444" i="1"/>
  <c r="AH2380" i="1"/>
  <c r="AH2316" i="1"/>
  <c r="AH2252" i="1"/>
  <c r="AH2188" i="1"/>
  <c r="AH2124" i="1"/>
  <c r="AH2060" i="1"/>
  <c r="AI2228" i="1"/>
  <c r="AI2282" i="1"/>
  <c r="AI2026" i="1"/>
  <c r="AI3300" i="1"/>
  <c r="AI2980" i="1"/>
  <c r="AI3181" i="1"/>
  <c r="AH2716" i="1"/>
  <c r="AI2592" i="1"/>
  <c r="AI2442" i="1"/>
  <c r="AI2378" i="1"/>
  <c r="AI2721" i="1"/>
  <c r="AH2591" i="1"/>
  <c r="AH2527" i="1"/>
  <c r="AH2463" i="1"/>
  <c r="AH2399" i="1"/>
  <c r="AH2335" i="1"/>
  <c r="AH2271" i="1"/>
  <c r="AH2207" i="1"/>
  <c r="AH2143" i="1"/>
  <c r="AH2079" i="1"/>
  <c r="AI2304" i="1"/>
  <c r="AI2048" i="1"/>
  <c r="AI2102" i="1"/>
  <c r="AI3416" i="1"/>
  <c r="AI3100" i="1"/>
  <c r="AH3043" i="1"/>
  <c r="AH2776" i="1"/>
  <c r="AI2712" i="1"/>
  <c r="AI2458" i="1"/>
  <c r="AI2393" i="1"/>
  <c r="AI2781" i="1"/>
  <c r="AH2606" i="1"/>
  <c r="AH2542" i="1"/>
  <c r="AH2478" i="1"/>
  <c r="AH2999" i="1"/>
  <c r="AH3084" i="1"/>
  <c r="AH2828" i="1"/>
  <c r="AH2909" i="1"/>
  <c r="AH2765" i="1"/>
  <c r="AH2701" i="1"/>
  <c r="AH2637" i="1"/>
  <c r="AI2755" i="1"/>
  <c r="AI2668" i="1"/>
  <c r="AI2577" i="1"/>
  <c r="AI2513" i="1"/>
  <c r="AI43" i="1"/>
  <c r="AH3438" i="1"/>
  <c r="AH3340" i="1"/>
  <c r="AI3433" i="1"/>
  <c r="AH3335" i="1"/>
  <c r="AH3234" i="1"/>
  <c r="AH3318" i="1"/>
  <c r="AI3059" i="1"/>
  <c r="AI2931" i="1"/>
  <c r="AI2803" i="1"/>
  <c r="AH2874" i="1"/>
  <c r="AH2959" i="1"/>
  <c r="AH3044" i="1"/>
  <c r="AI3139" i="1"/>
  <c r="AH2869" i="1"/>
  <c r="AH2755" i="1"/>
  <c r="AH2691" i="1"/>
  <c r="AH2808" i="1"/>
  <c r="AI2715" i="1"/>
  <c r="AI2631" i="1"/>
  <c r="AI2567" i="1"/>
  <c r="AI2503" i="1"/>
  <c r="AI3405" i="1"/>
  <c r="AI3052" i="1"/>
  <c r="AH2947" i="1"/>
  <c r="AH2752" i="1"/>
  <c r="AI2628" i="1"/>
  <c r="AI2451" i="1"/>
  <c r="AI2387" i="1"/>
  <c r="AI2757" i="1"/>
  <c r="AH2600" i="1"/>
  <c r="AH2536" i="1"/>
  <c r="AH2472" i="1"/>
  <c r="AH2408" i="1"/>
  <c r="AH2344" i="1"/>
  <c r="AH2280" i="1"/>
  <c r="AH2216" i="1"/>
  <c r="AH2152" i="1"/>
  <c r="AH2088" i="1"/>
  <c r="AH2024" i="1"/>
  <c r="AI2084" i="1"/>
  <c r="AI2138" i="1"/>
  <c r="AH3357" i="1"/>
  <c r="AH3123" i="1"/>
  <c r="AH2910" i="1"/>
  <c r="AH2905" i="1"/>
  <c r="AI2751" i="1"/>
  <c r="AI2475" i="1"/>
  <c r="AI2406" i="1"/>
  <c r="AI2342" i="1"/>
  <c r="AH2619" i="1"/>
  <c r="AH2555" i="1"/>
  <c r="AH2491" i="1"/>
  <c r="AH2427" i="1"/>
  <c r="AH2363" i="1"/>
  <c r="AH2299" i="1"/>
  <c r="AH2235" i="1"/>
  <c r="AH2171" i="1"/>
  <c r="AH2107" i="1"/>
  <c r="AH2043" i="1"/>
  <c r="AI2160" i="1"/>
  <c r="AI2214" i="1"/>
  <c r="AH3458" i="1"/>
  <c r="AH3243" i="1"/>
  <c r="AI2812" i="1"/>
  <c r="AI3179" i="1"/>
  <c r="AH2817" i="1"/>
  <c r="AI2508" i="1"/>
  <c r="AI2421" i="1"/>
  <c r="AI2357" i="1"/>
  <c r="AI2637" i="1"/>
  <c r="AH2570" i="1"/>
  <c r="AH2506" i="1"/>
  <c r="AH2442" i="1"/>
  <c r="AI3111" i="1"/>
  <c r="AH2855" i="1"/>
  <c r="AH2940" i="1"/>
  <c r="AH3021" i="1"/>
  <c r="AH2793" i="1"/>
  <c r="AH2729" i="1"/>
  <c r="AH2665" i="1"/>
  <c r="AI2702" i="1"/>
  <c r="AI2780" i="1"/>
  <c r="AI2605" i="1"/>
  <c r="AI2541" i="1"/>
  <c r="AI2477" i="1"/>
  <c r="AI3555" i="1"/>
  <c r="AI3462" i="1"/>
  <c r="AI3476" i="1"/>
  <c r="AI3307" i="1"/>
  <c r="AI3225" i="1"/>
  <c r="AH3162" i="1"/>
  <c r="AI3130" i="1"/>
  <c r="AI2987" i="1"/>
  <c r="AI2859" i="1"/>
  <c r="AH2986" i="1"/>
  <c r="AH3071" i="1"/>
  <c r="AH2815" i="1"/>
  <c r="AH2900" i="1"/>
  <c r="AH2981" i="1"/>
  <c r="AH2783" i="1"/>
  <c r="AH2719" i="1"/>
  <c r="AH2655" i="1"/>
  <c r="AI2662" i="1"/>
  <c r="AI2740" i="1"/>
  <c r="AI2595" i="1"/>
  <c r="AI2531" i="1"/>
  <c r="AH3382" i="1"/>
  <c r="AH3195" i="1"/>
  <c r="AH3054" i="1"/>
  <c r="AH3049" i="1"/>
  <c r="AI2730" i="1"/>
  <c r="AI2487" i="1"/>
  <c r="AI2415" i="1"/>
  <c r="AI2351" i="1"/>
  <c r="AH2628" i="1"/>
  <c r="AH2564" i="1"/>
  <c r="AH2500" i="1"/>
  <c r="AH2436" i="1"/>
  <c r="AH2372" i="1"/>
  <c r="AH2308" i="1"/>
  <c r="AH2244" i="1"/>
  <c r="AH2180" i="1"/>
  <c r="AH2116" i="1"/>
  <c r="AH2052" i="1"/>
  <c r="AI2196" i="1"/>
  <c r="AI2250" i="1"/>
  <c r="AI99" i="1"/>
  <c r="AH3275" i="1"/>
  <c r="AI2916" i="1"/>
  <c r="AH3016" i="1"/>
  <c r="AH2684" i="1"/>
  <c r="AI2560" i="1"/>
  <c r="AI2434" i="1"/>
  <c r="AI2370" i="1"/>
  <c r="AI2689" i="1"/>
  <c r="AH2583" i="1"/>
  <c r="AH2519" i="1"/>
  <c r="AH2455" i="1"/>
  <c r="AH2391" i="1"/>
  <c r="AH2327" i="1"/>
  <c r="AH2263" i="1"/>
  <c r="AH2199" i="1"/>
  <c r="AH2135" i="1"/>
  <c r="AH2071" i="1"/>
  <c r="AI2272" i="1"/>
  <c r="AI2326" i="1"/>
  <c r="AI2070" i="1"/>
  <c r="AI3342" i="1"/>
  <c r="AI3036" i="1"/>
  <c r="AH2915" i="1"/>
  <c r="AH2744" i="1"/>
  <c r="AI2620" i="1"/>
  <c r="AI2449" i="1"/>
  <c r="AI2385" i="1"/>
  <c r="AI2749" i="1"/>
  <c r="AH2598" i="1"/>
  <c r="AH2534" i="1"/>
  <c r="AH2470" i="1"/>
  <c r="AH2406" i="1"/>
  <c r="AH3031" i="1"/>
  <c r="AI3125" i="1"/>
  <c r="AH2860" i="1"/>
  <c r="AH2941" i="1"/>
  <c r="AH2773" i="1"/>
  <c r="AH2709" i="1"/>
  <c r="AH2645" i="1"/>
  <c r="AI2787" i="1"/>
  <c r="AI2700" i="1"/>
  <c r="AI2585" i="1"/>
  <c r="AI2521" i="1"/>
  <c r="AI2457" i="1"/>
  <c r="AH3470" i="1"/>
  <c r="AH3356" i="1"/>
  <c r="AI3497" i="1"/>
  <c r="AI3267" i="1"/>
  <c r="AH3250" i="1"/>
  <c r="AH3122" i="1"/>
  <c r="AI3075" i="1"/>
  <c r="AI2947" i="1"/>
  <c r="AI2819" i="1"/>
  <c r="AH2906" i="1"/>
  <c r="AH2991" i="1"/>
  <c r="AH3076" i="1"/>
  <c r="AH2820" i="1"/>
  <c r="AH2901" i="1"/>
  <c r="AH2763" i="1"/>
  <c r="AH2699" i="1"/>
  <c r="AH2635" i="1"/>
  <c r="AI2747" i="1"/>
  <c r="AI2660" i="1"/>
  <c r="AI2575" i="1"/>
  <c r="AI2511" i="1"/>
  <c r="AI3480" i="1"/>
  <c r="AI3134" i="1"/>
  <c r="AH3075" i="1"/>
  <c r="AH2784" i="1"/>
  <c r="AI2744" i="1"/>
  <c r="AI2460" i="1"/>
  <c r="AI2395" i="1"/>
  <c r="AI2789" i="1"/>
  <c r="AH2608" i="1"/>
  <c r="AH2544" i="1"/>
  <c r="AH2480" i="1"/>
  <c r="AH2416" i="1"/>
  <c r="AH2352" i="1"/>
  <c r="AH2288" i="1"/>
  <c r="AH2224" i="1"/>
  <c r="AH2160" i="1"/>
  <c r="AH2096" i="1"/>
  <c r="AH2032" i="1"/>
  <c r="AI2116" i="1"/>
  <c r="AI2170" i="1"/>
  <c r="AH3374" i="1"/>
  <c r="AH3187" i="1"/>
  <c r="AH3038" i="1"/>
  <c r="AH3033" i="1"/>
  <c r="AI2714" i="1"/>
  <c r="AI2486" i="1"/>
  <c r="AI2414" i="1"/>
  <c r="AI2350" i="1"/>
  <c r="AH2627" i="1"/>
  <c r="AH2563" i="1"/>
  <c r="AH2499" i="1"/>
  <c r="AH2435" i="1"/>
  <c r="AH2371" i="1"/>
  <c r="AH2307" i="1"/>
  <c r="AH2243" i="1"/>
  <c r="AH2179" i="1"/>
  <c r="AH2115" i="1"/>
  <c r="AH2051" i="1"/>
  <c r="AI2192" i="1"/>
  <c r="AI2246" i="1"/>
  <c r="AH3545" i="1"/>
  <c r="AI3242" i="1"/>
  <c r="AI2876" i="1"/>
  <c r="AH2936" i="1"/>
  <c r="AH2664" i="1"/>
  <c r="AI2540" i="1"/>
  <c r="AI2429" i="1"/>
  <c r="AI2365" i="1"/>
  <c r="AI2669" i="1"/>
  <c r="AH2578" i="1"/>
  <c r="AH2514" i="1"/>
  <c r="AH2450" i="1"/>
  <c r="AH2386" i="1"/>
  <c r="AH2334" i="1"/>
  <c r="AH2270" i="1"/>
  <c r="AH2206" i="1"/>
  <c r="AH2142" i="1"/>
  <c r="AH2078" i="1"/>
  <c r="AI2300" i="1"/>
  <c r="AI2044" i="1"/>
  <c r="AI2098" i="1"/>
  <c r="AI1977" i="1"/>
  <c r="AI3451" i="1"/>
  <c r="AI3152" i="1"/>
  <c r="AH2814" i="1"/>
  <c r="AH2805" i="1"/>
  <c r="AI2655" i="1"/>
  <c r="AI2467" i="1"/>
  <c r="AI2400" i="1"/>
  <c r="AI2336" i="1"/>
  <c r="AH2613" i="1"/>
  <c r="AH2549" i="1"/>
  <c r="AH2485" i="1"/>
  <c r="AH2421" i="1"/>
  <c r="AH2357" i="1"/>
  <c r="AH2293" i="1"/>
  <c r="AH2229" i="1"/>
  <c r="AH2165" i="1"/>
  <c r="AH2101" i="1"/>
  <c r="AH2037" i="1"/>
  <c r="AI2136" i="1"/>
  <c r="AI2190" i="1"/>
  <c r="AI1967" i="1"/>
  <c r="AI1899" i="1"/>
  <c r="AI1835" i="1"/>
  <c r="AI1771" i="1"/>
  <c r="AI1707" i="1"/>
  <c r="AI1643" i="1"/>
  <c r="AI1579" i="1"/>
  <c r="AI1515" i="1"/>
  <c r="AI1451" i="1"/>
  <c r="AI2089" i="1"/>
  <c r="AH1802" i="1"/>
  <c r="AI2135" i="1"/>
  <c r="AH1823" i="1"/>
  <c r="AH1567" i="1"/>
  <c r="AI2125" i="1"/>
  <c r="AH1816" i="1"/>
  <c r="AH1560" i="1"/>
  <c r="AI2099" i="1"/>
  <c r="AH1805" i="1"/>
  <c r="AH1549" i="1"/>
  <c r="AI1386" i="1"/>
  <c r="AI1992" i="1"/>
  <c r="AI1918" i="1"/>
  <c r="AI1854" i="1"/>
  <c r="AI1790" i="1"/>
  <c r="AI1726" i="1"/>
  <c r="AI1662" i="1"/>
  <c r="AI1598" i="1"/>
  <c r="AI1534" i="1"/>
  <c r="AI1470" i="1"/>
  <c r="AI2241" i="1"/>
  <c r="AH1878" i="1"/>
  <c r="AI2287" i="1"/>
  <c r="AH1899" i="1"/>
  <c r="AH1643" i="1"/>
  <c r="AI2277" i="1"/>
  <c r="AH1892" i="1"/>
  <c r="AH1636" i="1"/>
  <c r="AI2251" i="1"/>
  <c r="AH1881" i="1"/>
  <c r="AH1625" i="1"/>
  <c r="AI1405" i="1"/>
  <c r="AI1975" i="1"/>
  <c r="AI1905" i="1"/>
  <c r="AI1841" i="1"/>
  <c r="AI1777" i="1"/>
  <c r="AI1713" i="1"/>
  <c r="AI1649" i="1"/>
  <c r="AI1585" i="1"/>
  <c r="AI1521" i="1"/>
  <c r="AI1457" i="1"/>
  <c r="AI2137" i="1"/>
  <c r="AH1826" i="1"/>
  <c r="AI2183" i="1"/>
  <c r="AH1847" i="1"/>
  <c r="AH1591" i="1"/>
  <c r="AH2346" i="1"/>
  <c r="AH2282" i="1"/>
  <c r="AH2218" i="1"/>
  <c r="AH2154" i="1"/>
  <c r="AH2090" i="1"/>
  <c r="AH2026" i="1"/>
  <c r="AI2092" i="1"/>
  <c r="AI2146" i="1"/>
  <c r="AI1989" i="1"/>
  <c r="AI3498" i="1"/>
  <c r="AH3171" i="1"/>
  <c r="AH3006" i="1"/>
  <c r="AH3001" i="1"/>
  <c r="AI2682" i="1"/>
  <c r="AI2483" i="1"/>
  <c r="AI2412" i="1"/>
  <c r="AI2348" i="1"/>
  <c r="AH2625" i="1"/>
  <c r="AH2561" i="1"/>
  <c r="AH2497" i="1"/>
  <c r="AH2433" i="1"/>
  <c r="AH2369" i="1"/>
  <c r="AH2305" i="1"/>
  <c r="AH2241" i="1"/>
  <c r="AH2177" i="1"/>
  <c r="AH2113" i="1"/>
  <c r="AH2049" i="1"/>
  <c r="AI2184" i="1"/>
  <c r="AI2238" i="1"/>
  <c r="AI1983" i="1"/>
  <c r="AI1911" i="1"/>
  <c r="AI1847" i="1"/>
  <c r="AI1783" i="1"/>
  <c r="AI1719" i="1"/>
  <c r="AI1655" i="1"/>
  <c r="AI1591" i="1"/>
  <c r="AI1527" i="1"/>
  <c r="AI1463" i="1"/>
  <c r="AI2185" i="1"/>
  <c r="AH1850" i="1"/>
  <c r="AI2231" i="1"/>
  <c r="AH1871" i="1"/>
  <c r="AH1615" i="1"/>
  <c r="AI2221" i="1"/>
  <c r="AH1864" i="1"/>
  <c r="AH1608" i="1"/>
  <c r="AI2195" i="1"/>
  <c r="AH1853" i="1"/>
  <c r="AH1597" i="1"/>
  <c r="AI1398" i="1"/>
  <c r="AI2008" i="1"/>
  <c r="AI1930" i="1"/>
  <c r="AI1866" i="1"/>
  <c r="AI1802" i="1"/>
  <c r="AI1738" i="1"/>
  <c r="AI1674" i="1"/>
  <c r="AI1610" i="1"/>
  <c r="AI1546" i="1"/>
  <c r="AI1482" i="1"/>
  <c r="AI1418" i="1"/>
  <c r="AH1926" i="1"/>
  <c r="AH1670" i="1"/>
  <c r="AH1947" i="1"/>
  <c r="AH1691" i="1"/>
  <c r="AH1435" i="1"/>
  <c r="AH1940" i="1"/>
  <c r="AH1684" i="1"/>
  <c r="AH1428" i="1"/>
  <c r="AH1929" i="1"/>
  <c r="AH1673" i="1"/>
  <c r="AI1417" i="1"/>
  <c r="AI1991" i="1"/>
  <c r="AI1917" i="1"/>
  <c r="AI1853" i="1"/>
  <c r="AI1789" i="1"/>
  <c r="AI1725" i="1"/>
  <c r="AI1661" i="1"/>
  <c r="AI1597" i="1"/>
  <c r="AI1533" i="1"/>
  <c r="AI1469" i="1"/>
  <c r="AI2233" i="1"/>
  <c r="AH1874" i="1"/>
  <c r="AI2279" i="1"/>
  <c r="AH1895" i="1"/>
  <c r="AH1639" i="1"/>
  <c r="AH2378" i="1"/>
  <c r="AH2310" i="1"/>
  <c r="AH2246" i="1"/>
  <c r="AH2182" i="1"/>
  <c r="AH2118" i="1"/>
  <c r="AH2054" i="1"/>
  <c r="AI2204" i="1"/>
  <c r="AI2258" i="1"/>
  <c r="AI2017" i="1"/>
  <c r="AI1953" i="1"/>
  <c r="AI3284" i="1"/>
  <c r="AI2964" i="1"/>
  <c r="AI3117" i="1"/>
  <c r="AH2708" i="1"/>
  <c r="AI2584" i="1"/>
  <c r="AI2440" i="1"/>
  <c r="AI2376" i="1"/>
  <c r="AI2713" i="1"/>
  <c r="AH2589" i="1"/>
  <c r="AH2525" i="1"/>
  <c r="AH2461" i="1"/>
  <c r="AH2397" i="1"/>
  <c r="AH2333" i="1"/>
  <c r="AH2269" i="1"/>
  <c r="AH2205" i="1"/>
  <c r="AH2141" i="1"/>
  <c r="AH2077" i="1"/>
  <c r="AI2296" i="1"/>
  <c r="AI2040" i="1"/>
  <c r="AI2030" i="1"/>
  <c r="AI1939" i="1"/>
  <c r="AI1875" i="1"/>
  <c r="AI1811" i="1"/>
  <c r="AI1747" i="1"/>
  <c r="AI1683" i="1"/>
  <c r="AI1619" i="1"/>
  <c r="AI1555" i="1"/>
  <c r="AI1491" i="1"/>
  <c r="AI1427" i="1"/>
  <c r="AH1962" i="1"/>
  <c r="AH1706" i="1"/>
  <c r="AH1983" i="1"/>
  <c r="AH1727" i="1"/>
  <c r="AH1471" i="1"/>
  <c r="AH1976" i="1"/>
  <c r="AH1720" i="1"/>
  <c r="AH1464" i="1"/>
  <c r="AH1965" i="1"/>
  <c r="AH1709" i="1"/>
  <c r="AH1453" i="1"/>
  <c r="AI1362" i="1"/>
  <c r="AI1960" i="1"/>
  <c r="AI1894" i="1"/>
  <c r="AI1830" i="1"/>
  <c r="AI1766" i="1"/>
  <c r="AI1702" i="1"/>
  <c r="AI1638" i="1"/>
  <c r="AI1574" i="1"/>
  <c r="AI1510" i="1"/>
  <c r="AI1446" i="1"/>
  <c r="AI2049" i="1"/>
  <c r="AH1782" i="1"/>
  <c r="AI2095" i="1"/>
  <c r="AH1803" i="1"/>
  <c r="AH1547" i="1"/>
  <c r="AI2085" i="1"/>
  <c r="AH1796" i="1"/>
  <c r="AH1540" i="1"/>
  <c r="AI2059" i="1"/>
  <c r="AH1785" i="1"/>
  <c r="AH1529" i="1"/>
  <c r="AI1381" i="1"/>
  <c r="AI1945" i="1"/>
  <c r="AI1881" i="1"/>
  <c r="AI1817" i="1"/>
  <c r="AI1753" i="1"/>
  <c r="AI1689" i="1"/>
  <c r="AI1625" i="1"/>
  <c r="AI1561" i="1"/>
  <c r="AI1497" i="1"/>
  <c r="AI1433" i="1"/>
  <c r="AH1986" i="1"/>
  <c r="AH1730" i="1"/>
  <c r="AH2007" i="1"/>
  <c r="AH1751" i="1"/>
  <c r="AH1495" i="1"/>
  <c r="AH2354" i="1"/>
  <c r="AH2290" i="1"/>
  <c r="AH2226" i="1"/>
  <c r="AH2162" i="1"/>
  <c r="AH2098" i="1"/>
  <c r="AH2034" i="1"/>
  <c r="AI2124" i="1"/>
  <c r="AI2178" i="1"/>
  <c r="AI1997" i="1"/>
  <c r="AH3442" i="1"/>
  <c r="AH3235" i="1"/>
  <c r="AI2804" i="1"/>
  <c r="AI3147" i="1"/>
  <c r="AH2812" i="1"/>
  <c r="AI2504" i="1"/>
  <c r="AI2420" i="1"/>
  <c r="AI2356" i="1"/>
  <c r="AI2633" i="1"/>
  <c r="AH2569" i="1"/>
  <c r="AH2505" i="1"/>
  <c r="AH2441" i="1"/>
  <c r="AH2377" i="1"/>
  <c r="AH2313" i="1"/>
  <c r="AH2249" i="1"/>
  <c r="AH2185" i="1"/>
  <c r="AH2121" i="1"/>
  <c r="AH2057" i="1"/>
  <c r="AI2216" i="1"/>
  <c r="AI2270" i="1"/>
  <c r="AI1994" i="1"/>
  <c r="AI1919" i="1"/>
  <c r="AI1855" i="1"/>
  <c r="AI1791" i="1"/>
  <c r="AI1727" i="1"/>
  <c r="AI1663" i="1"/>
  <c r="AI1599" i="1"/>
  <c r="AI1535" i="1"/>
  <c r="AI1471" i="1"/>
  <c r="AI2249" i="1"/>
  <c r="AH1882" i="1"/>
  <c r="AI2295" i="1"/>
  <c r="AH1903" i="1"/>
  <c r="AH1647" i="1"/>
  <c r="AI2285" i="1"/>
  <c r="AH1896" i="1"/>
  <c r="AH1640" i="1"/>
  <c r="AI2259" i="1"/>
  <c r="AH1885" i="1"/>
  <c r="AH1629" i="1"/>
  <c r="AI1406" i="1"/>
  <c r="AI2020" i="1"/>
  <c r="AI1938" i="1"/>
  <c r="AI1874" i="1"/>
  <c r="AI1810" i="1"/>
  <c r="AI1746" i="1"/>
  <c r="AI1682" i="1"/>
  <c r="AI1618" i="1"/>
  <c r="AI1554" i="1"/>
  <c r="AI1490" i="1"/>
  <c r="AI1426" i="1"/>
  <c r="AH1958" i="1"/>
  <c r="AH1702" i="1"/>
  <c r="AH1979" i="1"/>
  <c r="AH1723" i="1"/>
  <c r="AH1467" i="1"/>
  <c r="AH1972" i="1"/>
  <c r="AH1716" i="1"/>
  <c r="AH1460" i="1"/>
  <c r="AH1961" i="1"/>
  <c r="AH1705" i="1"/>
  <c r="AH1449" i="1"/>
  <c r="AI2002" i="1"/>
  <c r="AI1925" i="1"/>
  <c r="AI1861" i="1"/>
  <c r="AI1797" i="1"/>
  <c r="AI1733" i="1"/>
  <c r="AI1669" i="1"/>
  <c r="AI1605" i="1"/>
  <c r="AI1541" i="1"/>
  <c r="AI1477" i="1"/>
  <c r="AI2297" i="1"/>
  <c r="AH1906" i="1"/>
  <c r="AH1650" i="1"/>
  <c r="AH1927" i="1"/>
  <c r="AH1671" i="1"/>
  <c r="AI2333" i="1"/>
  <c r="AH1968" i="1"/>
  <c r="AH1712" i="1"/>
  <c r="AH1456" i="1"/>
  <c r="AH1957" i="1"/>
  <c r="AH1701" i="1"/>
  <c r="AH1445" i="1"/>
  <c r="AI1360" i="1"/>
  <c r="AI1296" i="1"/>
  <c r="AI1948" i="1"/>
  <c r="AI1884" i="1"/>
  <c r="AI1820" i="1"/>
  <c r="AI1756" i="1"/>
  <c r="AI1692" i="1"/>
  <c r="AI1628" i="1"/>
  <c r="AI1564" i="1"/>
  <c r="AI1500" i="1"/>
  <c r="AI1436" i="1"/>
  <c r="AH1998" i="1"/>
  <c r="AH1742" i="1"/>
  <c r="AH2019" i="1"/>
  <c r="AH1763" i="1"/>
  <c r="AH1507" i="1"/>
  <c r="AH2012" i="1"/>
  <c r="AH1756" i="1"/>
  <c r="AH1500" i="1"/>
  <c r="AH2001" i="1"/>
  <c r="AH1745" i="1"/>
  <c r="AH1489" i="1"/>
  <c r="AI1371" i="1"/>
  <c r="AI1303" i="1"/>
  <c r="AI1237" i="1"/>
  <c r="AI1173" i="1"/>
  <c r="AI1109" i="1"/>
  <c r="AI1045" i="1"/>
  <c r="AI981" i="1"/>
  <c r="AI917" i="1"/>
  <c r="AI853" i="1"/>
  <c r="AI789" i="1"/>
  <c r="AI725" i="1"/>
  <c r="AI661" i="1"/>
  <c r="AI597" i="1"/>
  <c r="AI533" i="1"/>
  <c r="AI469" i="1"/>
  <c r="AI405" i="1"/>
  <c r="AI341" i="1"/>
  <c r="AI277" i="1"/>
  <c r="AH1361" i="1"/>
  <c r="AH1105" i="1"/>
  <c r="AH849" i="1"/>
  <c r="AH1270" i="1"/>
  <c r="AH1014" i="1"/>
  <c r="AH1458" i="1"/>
  <c r="AH1171" i="1"/>
  <c r="AH915" i="1"/>
  <c r="AH1324" i="1"/>
  <c r="AH1068" i="1"/>
  <c r="AH812" i="1"/>
  <c r="AH553" i="1"/>
  <c r="AH297" i="1"/>
  <c r="AH742" i="1"/>
  <c r="AH486" i="1"/>
  <c r="AI239" i="1"/>
  <c r="AH153" i="1"/>
  <c r="AH603" i="1"/>
  <c r="AH347" i="1"/>
  <c r="AH205" i="1"/>
  <c r="AH716" i="1"/>
  <c r="AH460" i="1"/>
  <c r="AI22" i="1"/>
  <c r="AI9" i="1"/>
  <c r="AH175" i="1"/>
  <c r="AI1369" i="1"/>
  <c r="AI1276" i="1"/>
  <c r="AI1212" i="1"/>
  <c r="AI1148" i="1"/>
  <c r="AI1084" i="1"/>
  <c r="AI1020" i="1"/>
  <c r="AI956" i="1"/>
  <c r="AI892" i="1"/>
  <c r="AI828" i="1"/>
  <c r="AI764" i="1"/>
  <c r="AI700" i="1"/>
  <c r="AI636" i="1"/>
  <c r="AI572" i="1"/>
  <c r="AI508" i="1"/>
  <c r="AI444" i="1"/>
  <c r="AI380" i="1"/>
  <c r="AI316" i="1"/>
  <c r="AI252" i="1"/>
  <c r="AH1261" i="1"/>
  <c r="AH1005" i="1"/>
  <c r="AH1446" i="1"/>
  <c r="AH1170" i="1"/>
  <c r="AH914" i="1"/>
  <c r="AH1327" i="1"/>
  <c r="AH1071" i="1"/>
  <c r="AH815" i="1"/>
  <c r="AH1224" i="1"/>
  <c r="AH968" i="1"/>
  <c r="AH709" i="1"/>
  <c r="AH453" i="1"/>
  <c r="AH176" i="1"/>
  <c r="AH642" i="1"/>
  <c r="AH386" i="1"/>
  <c r="AI214" i="1"/>
  <c r="AH759" i="1"/>
  <c r="AH503" i="1"/>
  <c r="AH247" i="1"/>
  <c r="AH162" i="1"/>
  <c r="AH616" i="1"/>
  <c r="AH360" i="1"/>
  <c r="AH73" i="1"/>
  <c r="AH60" i="1"/>
  <c r="AH51" i="1"/>
  <c r="AI1322" i="1"/>
  <c r="AI1251" i="1"/>
  <c r="AI1187" i="1"/>
  <c r="AI1123" i="1"/>
  <c r="AI1059" i="1"/>
  <c r="AI995" i="1"/>
  <c r="AI931" i="1"/>
  <c r="AI867" i="1"/>
  <c r="AI803" i="1"/>
  <c r="AI739" i="1"/>
  <c r="AI675" i="1"/>
  <c r="AI611" i="1"/>
  <c r="AI547" i="1"/>
  <c r="AI483" i="1"/>
  <c r="AI419" i="1"/>
  <c r="AI355" i="1"/>
  <c r="AI291" i="1"/>
  <c r="AH1417" i="1"/>
  <c r="AH1161" i="1"/>
  <c r="AH905" i="1"/>
  <c r="AH1326" i="1"/>
  <c r="AH1070" i="1"/>
  <c r="AH814" i="1"/>
  <c r="AH1227" i="1"/>
  <c r="AH971" i="1"/>
  <c r="AH1380" i="1"/>
  <c r="AH1124" i="1"/>
  <c r="AH868" i="1"/>
  <c r="AH609" i="1"/>
  <c r="AH353" i="1"/>
  <c r="AH798" i="1"/>
  <c r="AH542" i="1"/>
  <c r="AH286" i="1"/>
  <c r="AH181" i="1"/>
  <c r="AH659" i="1"/>
  <c r="AH403" i="1"/>
  <c r="AH219" i="1"/>
  <c r="AH772" i="1"/>
  <c r="AH516" i="1"/>
  <c r="AH260" i="1"/>
  <c r="AI122" i="1"/>
  <c r="AI109" i="1"/>
  <c r="AI100" i="1"/>
  <c r="AI1290" i="1"/>
  <c r="AI1226" i="1"/>
  <c r="AI1162" i="1"/>
  <c r="AI1098" i="1"/>
  <c r="AI1034" i="1"/>
  <c r="AI970" i="1"/>
  <c r="AI906" i="1"/>
  <c r="AI842" i="1"/>
  <c r="AI778" i="1"/>
  <c r="AI714" i="1"/>
  <c r="AI650" i="1"/>
  <c r="AI586" i="1"/>
  <c r="AH1952" i="1"/>
  <c r="AH1696" i="1"/>
  <c r="AH1440" i="1"/>
  <c r="AH1941" i="1"/>
  <c r="AH1685" i="1"/>
  <c r="AH1429" i="1"/>
  <c r="AI1356" i="1"/>
  <c r="AI2110" i="1"/>
  <c r="AI1944" i="1"/>
  <c r="AI1880" i="1"/>
  <c r="AI1816" i="1"/>
  <c r="AI1752" i="1"/>
  <c r="AI1688" i="1"/>
  <c r="AI1624" i="1"/>
  <c r="AI1560" i="1"/>
  <c r="AI1496" i="1"/>
  <c r="AI1432" i="1"/>
  <c r="AH1982" i="1"/>
  <c r="AH1726" i="1"/>
  <c r="AH2003" i="1"/>
  <c r="AH1747" i="1"/>
  <c r="AH1491" i="1"/>
  <c r="AH1996" i="1"/>
  <c r="AH1740" i="1"/>
  <c r="AH1484" i="1"/>
  <c r="AH1985" i="1"/>
  <c r="AH1729" i="1"/>
  <c r="AH1473" i="1"/>
  <c r="AI1367" i="1"/>
  <c r="AI1298" i="1"/>
  <c r="AI1233" i="1"/>
  <c r="AI1169" i="1"/>
  <c r="AI1105" i="1"/>
  <c r="AI1041" i="1"/>
  <c r="AI977" i="1"/>
  <c r="AI913" i="1"/>
  <c r="AI849" i="1"/>
  <c r="AI785" i="1"/>
  <c r="AI721" i="1"/>
  <c r="AI657" i="1"/>
  <c r="AI593" i="1"/>
  <c r="AI529" i="1"/>
  <c r="AI465" i="1"/>
  <c r="AI401" i="1"/>
  <c r="AI337" i="1"/>
  <c r="AI273" i="1"/>
  <c r="AH1345" i="1"/>
  <c r="AH1089" i="1"/>
  <c r="AH833" i="1"/>
  <c r="AH1254" i="1"/>
  <c r="AH998" i="1"/>
  <c r="AH1411" i="1"/>
  <c r="AH1155" i="1"/>
  <c r="AH899" i="1"/>
  <c r="AH1308" i="1"/>
  <c r="AH1052" i="1"/>
  <c r="AH793" i="1"/>
  <c r="AH537" i="1"/>
  <c r="AH281" i="1"/>
  <c r="AH726" i="1"/>
  <c r="AH470" i="1"/>
  <c r="AI235" i="1"/>
  <c r="AH145" i="1"/>
  <c r="AH587" i="1"/>
  <c r="AH331" i="1"/>
  <c r="AH201" i="1"/>
  <c r="AH700" i="1"/>
  <c r="AH444" i="1"/>
  <c r="AI30" i="1"/>
  <c r="AI17" i="1"/>
  <c r="AI8" i="1"/>
  <c r="AI1353" i="1"/>
  <c r="AI1272" i="1"/>
  <c r="AI1208" i="1"/>
  <c r="AI1144" i="1"/>
  <c r="AI1080" i="1"/>
  <c r="AI1016" i="1"/>
  <c r="AI952" i="1"/>
  <c r="AI888" i="1"/>
  <c r="AI824" i="1"/>
  <c r="AI760" i="1"/>
  <c r="AI696" i="1"/>
  <c r="AI632" i="1"/>
  <c r="AI568" i="1"/>
  <c r="AI504" i="1"/>
  <c r="AI440" i="1"/>
  <c r="AI376" i="1"/>
  <c r="AI312" i="1"/>
  <c r="AI248" i="1"/>
  <c r="AH1245" i="1"/>
  <c r="AH989" i="1"/>
  <c r="AH1410" i="1"/>
  <c r="AH1154" i="1"/>
  <c r="AH898" i="1"/>
  <c r="AH1311" i="1"/>
  <c r="AH1055" i="1"/>
  <c r="AH1598" i="1"/>
  <c r="AH1208" i="1"/>
  <c r="AH952" i="1"/>
  <c r="AH693" i="1"/>
  <c r="AH437" i="1"/>
  <c r="AH168" i="1"/>
  <c r="AH626" i="1"/>
  <c r="AH370" i="1"/>
  <c r="AI210" i="1"/>
  <c r="AH743" i="1"/>
  <c r="AH487" i="1"/>
  <c r="AH240" i="1"/>
  <c r="AH154" i="1"/>
  <c r="AH600" i="1"/>
  <c r="AH344" i="1"/>
  <c r="AH81" i="1"/>
  <c r="AH68" i="1"/>
  <c r="AH59" i="1"/>
  <c r="AI1317" i="1"/>
  <c r="AI1247" i="1"/>
  <c r="AI1183" i="1"/>
  <c r="AI1119" i="1"/>
  <c r="AI1055" i="1"/>
  <c r="AI991" i="1"/>
  <c r="AI927" i="1"/>
  <c r="AI863" i="1"/>
  <c r="AI799" i="1"/>
  <c r="AI735" i="1"/>
  <c r="AI671" i="1"/>
  <c r="AI607" i="1"/>
  <c r="AI543" i="1"/>
  <c r="AI479" i="1"/>
  <c r="AI415" i="1"/>
  <c r="AI351" i="1"/>
  <c r="AI287" i="1"/>
  <c r="AH1401" i="1"/>
  <c r="AH1145" i="1"/>
  <c r="AH889" i="1"/>
  <c r="AH1310" i="1"/>
  <c r="AH1054" i="1"/>
  <c r="AH1618" i="1"/>
  <c r="AH1211" i="1"/>
  <c r="AH955" i="1"/>
  <c r="AH1364" i="1"/>
  <c r="AH1108" i="1"/>
  <c r="AH852" i="1"/>
  <c r="AH593" i="1"/>
  <c r="AH337" i="1"/>
  <c r="AH782" i="1"/>
  <c r="AH526" i="1"/>
  <c r="AH270" i="1"/>
  <c r="AH173" i="1"/>
  <c r="AH643" i="1"/>
  <c r="AH387" i="1"/>
  <c r="AH215" i="1"/>
  <c r="AH756" i="1"/>
  <c r="AH500" i="1"/>
  <c r="AH244" i="1"/>
  <c r="AH139" i="1"/>
  <c r="AI117" i="1"/>
  <c r="AI108" i="1"/>
  <c r="AI1286" i="1"/>
  <c r="AI1222" i="1"/>
  <c r="AI1158" i="1"/>
  <c r="AI1094" i="1"/>
  <c r="AI1030" i="1"/>
  <c r="AI966" i="1"/>
  <c r="AI902" i="1"/>
  <c r="AI838" i="1"/>
  <c r="AI774" i="1"/>
  <c r="AI710" i="1"/>
  <c r="AI646" i="1"/>
  <c r="AI582" i="1"/>
  <c r="AI518" i="1"/>
  <c r="AI2109" i="1"/>
  <c r="AH1808" i="1"/>
  <c r="AI3620" i="1"/>
  <c r="AH3611" i="1"/>
  <c r="AI3615" i="1"/>
  <c r="AI3653" i="1"/>
  <c r="AI3613" i="1"/>
  <c r="AH3651" i="1"/>
  <c r="AI7" i="1"/>
  <c r="AI148" i="1"/>
  <c r="AH3543" i="1"/>
  <c r="AH3520" i="1"/>
  <c r="AH3456" i="1"/>
  <c r="AH3392" i="1"/>
  <c r="AI3378" i="1"/>
  <c r="AI3459" i="1"/>
  <c r="AI3392" i="1"/>
  <c r="AI3355" i="1"/>
  <c r="AI3286" i="1"/>
  <c r="AH3292" i="1"/>
  <c r="AH3293" i="1"/>
  <c r="AH3205" i="1"/>
  <c r="AH3141" i="1"/>
  <c r="AI3160" i="1"/>
  <c r="AI3094" i="1"/>
  <c r="AI3030" i="1"/>
  <c r="AI2966" i="1"/>
  <c r="AI2902" i="1"/>
  <c r="AI2838" i="1"/>
  <c r="AH34" i="1"/>
  <c r="AH3594" i="1"/>
  <c r="AH3530" i="1"/>
  <c r="AH3507" i="1"/>
  <c r="AH3443" i="1"/>
  <c r="AH3379" i="1"/>
  <c r="AH3362" i="1"/>
  <c r="AI3407" i="1"/>
  <c r="AI3526" i="1"/>
  <c r="AI3340" i="1"/>
  <c r="AI3273" i="1"/>
  <c r="AI3255" i="1"/>
  <c r="AH3256" i="1"/>
  <c r="AH3192" i="1"/>
  <c r="AH3128" i="1"/>
  <c r="AH3286" i="1"/>
  <c r="AI3081" i="1"/>
  <c r="AI3017" i="1"/>
  <c r="AI2953" i="1"/>
  <c r="AI2889" i="1"/>
  <c r="AI2825" i="1"/>
  <c r="AH22" i="1"/>
  <c r="AH3600" i="1"/>
  <c r="AH3536" i="1"/>
  <c r="AH3513" i="1"/>
  <c r="AH3449" i="1"/>
  <c r="AH3601" i="1"/>
  <c r="AH3394" i="1"/>
  <c r="AI3467" i="1"/>
  <c r="AI3363" i="1"/>
  <c r="AH3300" i="1"/>
  <c r="AH3207" i="1"/>
  <c r="AI3168" i="1"/>
  <c r="AI3032" i="1"/>
  <c r="AI2904" i="1"/>
  <c r="AH3086" i="1"/>
  <c r="AH2822" i="1"/>
  <c r="AH2907" i="1"/>
  <c r="AH2992" i="1"/>
  <c r="AH3073" i="1"/>
  <c r="AH2813" i="1"/>
  <c r="AH2742" i="1"/>
  <c r="AH2678" i="1"/>
  <c r="AI2754" i="1"/>
  <c r="AI2663" i="1"/>
  <c r="AI2618" i="1"/>
  <c r="AI2554" i="1"/>
  <c r="AI2490" i="1"/>
  <c r="AH3462" i="1"/>
  <c r="AH3352" i="1"/>
  <c r="AI3481" i="1"/>
  <c r="AI3263" i="1"/>
  <c r="AH3246" i="1"/>
  <c r="AH3118" i="1"/>
  <c r="AI3071" i="1"/>
  <c r="AI2943" i="1"/>
  <c r="AI2815" i="1"/>
  <c r="AH2898" i="1"/>
  <c r="AI3622" i="1"/>
  <c r="AH3613" i="1"/>
  <c r="AH3616" i="1"/>
  <c r="AI3605" i="1"/>
  <c r="AH3614" i="1"/>
  <c r="AI3609" i="1"/>
  <c r="AI15" i="1"/>
  <c r="AI180" i="1"/>
  <c r="AH3539" i="1"/>
  <c r="AH3516" i="1"/>
  <c r="AH3452" i="1"/>
  <c r="AH3388" i="1"/>
  <c r="AH3371" i="1"/>
  <c r="AI3443" i="1"/>
  <c r="AI3598" i="1"/>
  <c r="AI3339" i="1"/>
  <c r="AI3282" i="1"/>
  <c r="AH3276" i="1"/>
  <c r="AH3277" i="1"/>
  <c r="AH3201" i="1"/>
  <c r="AH3137" i="1"/>
  <c r="AI3144" i="1"/>
  <c r="AI3090" i="1"/>
  <c r="AI3026" i="1"/>
  <c r="AI2962" i="1"/>
  <c r="AI2898" i="1"/>
  <c r="AI2834" i="1"/>
  <c r="AH42" i="1"/>
  <c r="AH3590" i="1"/>
  <c r="AH3526" i="1"/>
  <c r="AH3503" i="1"/>
  <c r="AH3439" i="1"/>
  <c r="AH3375" i="1"/>
  <c r="AH3358" i="1"/>
  <c r="AI3391" i="1"/>
  <c r="AI3505" i="1"/>
  <c r="AI3333" i="1"/>
  <c r="AI3269" i="1"/>
  <c r="AI3251" i="1"/>
  <c r="AH3252" i="1"/>
  <c r="AH3188" i="1"/>
  <c r="AH3124" i="1"/>
  <c r="AI3209" i="1"/>
  <c r="AI3077" i="1"/>
  <c r="AI3013" i="1"/>
  <c r="AI2949" i="1"/>
  <c r="AI2885" i="1"/>
  <c r="AI2821" i="1"/>
  <c r="AH30" i="1"/>
  <c r="AH3596" i="1"/>
  <c r="AH3532" i="1"/>
  <c r="AH3509" i="1"/>
  <c r="AH3445" i="1"/>
  <c r="AH3585" i="1"/>
  <c r="AH3386" i="1"/>
  <c r="AI3435" i="1"/>
  <c r="AI3368" i="1"/>
  <c r="AH3268" i="1"/>
  <c r="AH3199" i="1"/>
  <c r="AI3136" i="1"/>
  <c r="AI3024" i="1"/>
  <c r="AI2896" i="1"/>
  <c r="AH3066" i="1"/>
  <c r="AI3183" i="1"/>
  <c r="AH2891" i="1"/>
  <c r="AH2976" i="1"/>
  <c r="AH3057" i="1"/>
  <c r="AH2816" i="1"/>
  <c r="AH2738" i="1"/>
  <c r="AH2674" i="1"/>
  <c r="AI2738" i="1"/>
  <c r="AI2647" i="1"/>
  <c r="AI2614" i="1"/>
  <c r="AI2550" i="1"/>
  <c r="AI27" i="1"/>
  <c r="AH3446" i="1"/>
  <c r="AH3344" i="1"/>
  <c r="AI3449" i="1"/>
  <c r="AI3353" i="1"/>
  <c r="AH3238" i="1"/>
  <c r="AH3334" i="1"/>
  <c r="AI3063" i="1"/>
  <c r="AI2935" i="1"/>
  <c r="AI2807" i="1"/>
  <c r="AH2882" i="1"/>
  <c r="AI3616" i="1"/>
  <c r="AH3607" i="1"/>
  <c r="AI3611" i="1"/>
  <c r="AI3649" i="1"/>
  <c r="AI3607" i="1"/>
  <c r="AH3643" i="1"/>
  <c r="AH3636" i="1"/>
  <c r="AI119" i="1"/>
  <c r="AH3551" i="1"/>
  <c r="AI3549" i="1"/>
  <c r="AH3464" i="1"/>
  <c r="AH3400" i="1"/>
  <c r="AI3410" i="1"/>
  <c r="AI3491" i="1"/>
  <c r="AI3424" i="1"/>
  <c r="AI3350" i="1"/>
  <c r="AI3294" i="1"/>
  <c r="AH3324" i="1"/>
  <c r="AH3325" i="1"/>
  <c r="AH3213" i="1"/>
  <c r="AH3149" i="1"/>
  <c r="AI3192" i="1"/>
  <c r="AI3102" i="1"/>
  <c r="AI3038" i="1"/>
  <c r="AI2974" i="1"/>
  <c r="AI2910" i="1"/>
  <c r="AI2846" i="1"/>
  <c r="AH18" i="1"/>
  <c r="AH183" i="1"/>
  <c r="AH3538" i="1"/>
  <c r="AH3515" i="1"/>
  <c r="AH3451" i="1"/>
  <c r="AH3387" i="1"/>
  <c r="AH3370" i="1"/>
  <c r="AI3439" i="1"/>
  <c r="AI3590" i="1"/>
  <c r="AI3372" i="1"/>
  <c r="AI3281" i="1"/>
  <c r="AH3272" i="1"/>
  <c r="AH3273" i="1"/>
  <c r="AH3200" i="1"/>
  <c r="AH3136" i="1"/>
  <c r="AI3140" i="1"/>
  <c r="AI3089" i="1"/>
  <c r="AI3025" i="1"/>
  <c r="AI2961" i="1"/>
  <c r="AI2897" i="1"/>
  <c r="AI2833" i="1"/>
  <c r="AH6" i="1"/>
  <c r="AH135" i="1"/>
  <c r="AH3544" i="1"/>
  <c r="AI3521" i="1"/>
  <c r="AH3457" i="1"/>
  <c r="AI83" i="1"/>
  <c r="AH3418" i="1"/>
  <c r="AI3538" i="1"/>
  <c r="AI3389" i="1"/>
  <c r="AH3291" i="1"/>
  <c r="AH3223" i="1"/>
  <c r="AI3203" i="1"/>
  <c r="AI3048" i="1"/>
  <c r="AI2920" i="1"/>
  <c r="AI3153" i="1"/>
  <c r="AH2854" i="1"/>
  <c r="AH2939" i="1"/>
  <c r="AH3024" i="1"/>
  <c r="AH3105" i="1"/>
  <c r="AH2849" i="1"/>
  <c r="AH2750" i="1"/>
  <c r="AH2686" i="1"/>
  <c r="AI2786" i="1"/>
  <c r="AI2695" i="1"/>
  <c r="AI2626" i="1"/>
  <c r="AI2562" i="1"/>
  <c r="AI2498" i="1"/>
  <c r="AH3494" i="1"/>
  <c r="AH3368" i="1"/>
  <c r="AI3574" i="1"/>
  <c r="AI3279" i="1"/>
  <c r="AH3265" i="1"/>
  <c r="AH3134" i="1"/>
  <c r="AI3087" i="1"/>
  <c r="AI2959" i="1"/>
  <c r="AI2831" i="1"/>
  <c r="AH2930" i="1"/>
  <c r="AI3610" i="1"/>
  <c r="AI3642" i="1"/>
  <c r="AH3633" i="1"/>
  <c r="AI3643" i="1"/>
  <c r="AH3650" i="1"/>
  <c r="AH3604" i="1"/>
  <c r="AI3646" i="1"/>
  <c r="AI95" i="1"/>
  <c r="AH3563" i="1"/>
  <c r="AI3597" i="1"/>
  <c r="AH3476" i="1"/>
  <c r="AH3412" i="1"/>
  <c r="AI3458" i="1"/>
  <c r="AI3554" i="1"/>
  <c r="AI3472" i="1"/>
  <c r="AI3397" i="1"/>
  <c r="AI3306" i="1"/>
  <c r="AH3299" i="1"/>
  <c r="AI3224" i="1"/>
  <c r="AH3225" i="1"/>
  <c r="AH3161" i="1"/>
  <c r="AI3211" i="1"/>
  <c r="AI3126" i="1"/>
  <c r="AI3050" i="1"/>
  <c r="AI2986" i="1"/>
  <c r="AI2922" i="1"/>
  <c r="AI2858" i="1"/>
  <c r="AI3169" i="1"/>
  <c r="AH122" i="1"/>
  <c r="AH3550" i="1"/>
  <c r="AI3545" i="1"/>
  <c r="AH3463" i="1"/>
  <c r="AH3399" i="1"/>
  <c r="AI3406" i="1"/>
  <c r="AI3487" i="1"/>
  <c r="AI3420" i="1"/>
  <c r="AI3346" i="1"/>
  <c r="AI3293" i="1"/>
  <c r="AH3320" i="1"/>
  <c r="AH3321" i="1"/>
  <c r="AH3212" i="1"/>
  <c r="AH3148" i="1"/>
  <c r="AI3188" i="1"/>
  <c r="AI3101" i="1"/>
  <c r="AI3037" i="1"/>
  <c r="AI2973" i="1"/>
  <c r="AI2909" i="1"/>
  <c r="AI2845" i="1"/>
  <c r="AH3090" i="1"/>
  <c r="AH110" i="1"/>
  <c r="AH3556" i="1"/>
  <c r="AI3569" i="1"/>
  <c r="AH3469" i="1"/>
  <c r="AH3405" i="1"/>
  <c r="AH3466" i="1"/>
  <c r="AH3353" i="1"/>
  <c r="AI3485" i="1"/>
  <c r="AI3264" i="1"/>
  <c r="AH3247" i="1"/>
  <c r="AH3119" i="1"/>
  <c r="AI3072" i="1"/>
  <c r="AI2944" i="1"/>
  <c r="AI2816" i="1"/>
  <c r="AH2902" i="1"/>
  <c r="AH2987" i="1"/>
  <c r="AH3072" i="1"/>
  <c r="AI3195" i="1"/>
  <c r="AH2897" i="1"/>
  <c r="AH2762" i="1"/>
  <c r="AH2698" i="1"/>
  <c r="AH2634" i="1"/>
  <c r="AI2743" i="1"/>
  <c r="AI2656" i="1"/>
  <c r="AI2574" i="1"/>
  <c r="AI2510" i="1"/>
  <c r="AI3523" i="1"/>
  <c r="AI3446" i="1"/>
  <c r="AI3460" i="1"/>
  <c r="AI3303" i="1"/>
  <c r="AI3221" i="1"/>
  <c r="AH3158" i="1"/>
  <c r="AI3114" i="1"/>
  <c r="AI2983" i="1"/>
  <c r="AI2855" i="1"/>
  <c r="AH2978" i="1"/>
  <c r="AH3079" i="1"/>
  <c r="AH2823" i="1"/>
  <c r="AH2908" i="1"/>
  <c r="AH2989" i="1"/>
  <c r="AH2785" i="1"/>
  <c r="AH2721" i="1"/>
  <c r="AH2657" i="1"/>
  <c r="AI2670" i="1"/>
  <c r="AI2748" i="1"/>
  <c r="AI2597" i="1"/>
  <c r="AI2533" i="1"/>
  <c r="AI2469" i="1"/>
  <c r="AH3518" i="1"/>
  <c r="AI3398" i="1"/>
  <c r="AI3412" i="1"/>
  <c r="AI3291" i="1"/>
  <c r="AH3313" i="1"/>
  <c r="AH3146" i="1"/>
  <c r="AI3099" i="1"/>
  <c r="AI2971" i="1"/>
  <c r="AI2843" i="1"/>
  <c r="AH2954" i="1"/>
  <c r="AH3039" i="1"/>
  <c r="AI3141" i="1"/>
  <c r="AH2868" i="1"/>
  <c r="AH2949" i="1"/>
  <c r="AH2775" i="1"/>
  <c r="AH2711" i="1"/>
  <c r="AH2647" i="1"/>
  <c r="AI2795" i="1"/>
  <c r="AI2708" i="1"/>
  <c r="AI2587" i="1"/>
  <c r="AI2523" i="1"/>
  <c r="AH3365" i="1"/>
  <c r="AH3131" i="1"/>
  <c r="AH2926" i="1"/>
  <c r="AH2921" i="1"/>
  <c r="AI2767" i="1"/>
  <c r="AI2476" i="1"/>
  <c r="AI2407" i="1"/>
  <c r="AI2343" i="1"/>
  <c r="AH2620" i="1"/>
  <c r="AH2556" i="1"/>
  <c r="AH2492" i="1"/>
  <c r="AH2428" i="1"/>
  <c r="AH2364" i="1"/>
  <c r="AH2300" i="1"/>
  <c r="AH2236" i="1"/>
  <c r="AH2172" i="1"/>
  <c r="AH2108" i="1"/>
  <c r="AH2044" i="1"/>
  <c r="AI2164" i="1"/>
  <c r="AI2218" i="1"/>
  <c r="AI3589" i="1"/>
  <c r="AI3218" i="1"/>
  <c r="AI2852" i="1"/>
  <c r="AH2888" i="1"/>
  <c r="AH2652" i="1"/>
  <c r="AI2528" i="1"/>
  <c r="AI2426" i="1"/>
  <c r="AI2362" i="1"/>
  <c r="AI2657" i="1"/>
  <c r="AH2575" i="1"/>
  <c r="AH2511" i="1"/>
  <c r="AH2447" i="1"/>
  <c r="AH2383" i="1"/>
  <c r="AH2319" i="1"/>
  <c r="AH2255" i="1"/>
  <c r="AH2191" i="1"/>
  <c r="AH2127" i="1"/>
  <c r="AH2063" i="1"/>
  <c r="AI2240" i="1"/>
  <c r="AI2294" i="1"/>
  <c r="AI2038" i="1"/>
  <c r="AI3292" i="1"/>
  <c r="AI2972" i="1"/>
  <c r="AI3149" i="1"/>
  <c r="AH2712" i="1"/>
  <c r="AI2588" i="1"/>
  <c r="AI2441" i="1"/>
  <c r="AI2377" i="1"/>
  <c r="AI2717" i="1"/>
  <c r="AH2590" i="1"/>
  <c r="AH2526" i="1"/>
  <c r="AH2462" i="1"/>
  <c r="AH2935" i="1"/>
  <c r="AH3020" i="1"/>
  <c r="AH3101" i="1"/>
  <c r="AH2845" i="1"/>
  <c r="AH2749" i="1"/>
  <c r="AH2685" i="1"/>
  <c r="AI2782" i="1"/>
  <c r="AI2691" i="1"/>
  <c r="AI2625" i="1"/>
  <c r="AI2561" i="1"/>
  <c r="AI2497" i="1"/>
  <c r="AH3589" i="1"/>
  <c r="AH3389" i="1"/>
  <c r="AI3447" i="1"/>
  <c r="AI3343" i="1"/>
  <c r="AH3280" i="1"/>
  <c r="AH3202" i="1"/>
  <c r="AI3148" i="1"/>
  <c r="AI3027" i="1"/>
  <c r="AI2899" i="1"/>
  <c r="AH3070" i="1"/>
  <c r="AI3191" i="1"/>
  <c r="AH2895" i="1"/>
  <c r="AH2980" i="1"/>
  <c r="AH3061" i="1"/>
  <c r="AH2801" i="1"/>
  <c r="AH2739" i="1"/>
  <c r="AH2675" i="1"/>
  <c r="AI2742" i="1"/>
  <c r="AI2651" i="1"/>
  <c r="AI2615" i="1"/>
  <c r="AI2551" i="1"/>
  <c r="AI67" i="1"/>
  <c r="AH3307" i="1"/>
  <c r="AI2924" i="1"/>
  <c r="AH3032" i="1"/>
  <c r="AH2688" i="1"/>
  <c r="AI2564" i="1"/>
  <c r="AI2435" i="1"/>
  <c r="AI2371" i="1"/>
  <c r="AI2693" i="1"/>
  <c r="AH2584" i="1"/>
  <c r="AH2520" i="1"/>
  <c r="AH2456" i="1"/>
  <c r="AH2392" i="1"/>
  <c r="AH2328" i="1"/>
  <c r="AH2264" i="1"/>
  <c r="AH2200" i="1"/>
  <c r="AH2136" i="1"/>
  <c r="AH2072" i="1"/>
  <c r="AI2276" i="1"/>
  <c r="AI2330" i="1"/>
  <c r="AI2074" i="1"/>
  <c r="AI3501" i="1"/>
  <c r="AI3076" i="1"/>
  <c r="AH2995" i="1"/>
  <c r="AH2764" i="1"/>
  <c r="AI2664" i="1"/>
  <c r="AI2454" i="1"/>
  <c r="AI2390" i="1"/>
  <c r="AI2769" i="1"/>
  <c r="AH2603" i="1"/>
  <c r="AH2539" i="1"/>
  <c r="AH2475" i="1"/>
  <c r="AH2411" i="1"/>
  <c r="AH2347" i="1"/>
  <c r="AH2283" i="1"/>
  <c r="AH2219" i="1"/>
  <c r="AH2155" i="1"/>
  <c r="AH2091" i="1"/>
  <c r="AH2027" i="1"/>
  <c r="AI2096" i="1"/>
  <c r="AI2150" i="1"/>
  <c r="AH3349" i="1"/>
  <c r="AH3115" i="1"/>
  <c r="AH2894" i="1"/>
  <c r="AH2889" i="1"/>
  <c r="AI2735" i="1"/>
  <c r="AI2474" i="1"/>
  <c r="AI2405" i="1"/>
  <c r="AI2341" i="1"/>
  <c r="AH2618" i="1"/>
  <c r="AH2554" i="1"/>
  <c r="AH2490" i="1"/>
  <c r="AH2426" i="1"/>
  <c r="AH3047" i="1"/>
  <c r="AI3157" i="1"/>
  <c r="AH2876" i="1"/>
  <c r="AH2957" i="1"/>
  <c r="AH2777" i="1"/>
  <c r="AH2713" i="1"/>
  <c r="AH2649" i="1"/>
  <c r="AI2638" i="1"/>
  <c r="AI2716" i="1"/>
  <c r="AI2589" i="1"/>
  <c r="AI2525" i="1"/>
  <c r="AI2461" i="1"/>
  <c r="AH3486" i="1"/>
  <c r="AH3364" i="1"/>
  <c r="AI3542" i="1"/>
  <c r="AI3275" i="1"/>
  <c r="AH3258" i="1"/>
  <c r="AH3130" i="1"/>
  <c r="AI3083" i="1"/>
  <c r="AI2955" i="1"/>
  <c r="AI2827" i="1"/>
  <c r="AH2922" i="1"/>
  <c r="AH3007" i="1"/>
  <c r="AH3092" i="1"/>
  <c r="AH2836" i="1"/>
  <c r="AH2917" i="1"/>
  <c r="AH2767" i="1"/>
  <c r="AH2703" i="1"/>
  <c r="AH2639" i="1"/>
  <c r="AI2763" i="1"/>
  <c r="AI2676" i="1"/>
  <c r="AI2579" i="1"/>
  <c r="AI2515" i="1"/>
  <c r="AI3419" i="1"/>
  <c r="AI3120" i="1"/>
  <c r="AI3167" i="1"/>
  <c r="AH2806" i="1"/>
  <c r="AI2639" i="1"/>
  <c r="AI2466" i="1"/>
  <c r="AI2399" i="1"/>
  <c r="AI2335" i="1"/>
  <c r="AH2612" i="1"/>
  <c r="AH2548" i="1"/>
  <c r="AH2484" i="1"/>
  <c r="AH2420" i="1"/>
  <c r="AH2356" i="1"/>
  <c r="AH2292" i="1"/>
  <c r="AH2228" i="1"/>
  <c r="AH2164" i="1"/>
  <c r="AH2100" i="1"/>
  <c r="AH2036" i="1"/>
  <c r="AI2132" i="1"/>
  <c r="AI2186" i="1"/>
  <c r="AH3410" i="1"/>
  <c r="AH3219" i="1"/>
  <c r="AI3121" i="1"/>
  <c r="AH3097" i="1"/>
  <c r="AI2778" i="1"/>
  <c r="AI2496" i="1"/>
  <c r="AI2418" i="1"/>
  <c r="AI2354" i="1"/>
  <c r="AH2631" i="1"/>
  <c r="AH2567" i="1"/>
  <c r="AH2503" i="1"/>
  <c r="AH2439" i="1"/>
  <c r="AH2375" i="1"/>
  <c r="AH2311" i="1"/>
  <c r="AH2247" i="1"/>
  <c r="AH2183" i="1"/>
  <c r="AH2119" i="1"/>
  <c r="AH2055" i="1"/>
  <c r="AI2208" i="1"/>
  <c r="AI2262" i="1"/>
  <c r="AI132" i="1"/>
  <c r="AH3316" i="1"/>
  <c r="AI2908" i="1"/>
  <c r="AH3000" i="1"/>
  <c r="AH2680" i="1"/>
  <c r="AI2556" i="1"/>
  <c r="AI2433" i="1"/>
  <c r="AI2369" i="1"/>
  <c r="AI2685" i="1"/>
  <c r="AH2582" i="1"/>
  <c r="AH2518" i="1"/>
  <c r="AH2454" i="1"/>
  <c r="AH2390" i="1"/>
  <c r="AH2967" i="1"/>
  <c r="AH3052" i="1"/>
  <c r="AI3155" i="1"/>
  <c r="AH2877" i="1"/>
  <c r="AH2757" i="1"/>
  <c r="AH2693" i="1"/>
  <c r="AH2803" i="1"/>
  <c r="AI2723" i="1"/>
  <c r="AI2636" i="1"/>
  <c r="AI2569" i="1"/>
  <c r="AI2505" i="1"/>
  <c r="AI107" i="1"/>
  <c r="AH3406" i="1"/>
  <c r="AI3511" i="1"/>
  <c r="AI3370" i="1"/>
  <c r="AH3271" i="1"/>
  <c r="AH3218" i="1"/>
  <c r="AI3212" i="1"/>
  <c r="AI3043" i="1"/>
  <c r="AI2915" i="1"/>
  <c r="AI3113" i="1"/>
  <c r="AH2842" i="1"/>
  <c r="AH2927" i="1"/>
  <c r="AH3012" i="1"/>
  <c r="AH3093" i="1"/>
  <c r="AH2837" i="1"/>
  <c r="AH2747" i="1"/>
  <c r="AH2683" i="1"/>
  <c r="AI2774" i="1"/>
  <c r="AI2683" i="1"/>
  <c r="AI2623" i="1"/>
  <c r="AI2559" i="1"/>
  <c r="AI2495" i="1"/>
  <c r="AI3308" i="1"/>
  <c r="AI2988" i="1"/>
  <c r="AH2819" i="1"/>
  <c r="AH2720" i="1"/>
  <c r="AI2596" i="1"/>
  <c r="AI2443" i="1"/>
  <c r="AI2379" i="1"/>
  <c r="AI2725" i="1"/>
  <c r="AH2592" i="1"/>
  <c r="AH2528" i="1"/>
  <c r="AH2464" i="1"/>
  <c r="AH2400" i="1"/>
  <c r="AH2336" i="1"/>
  <c r="AH2272" i="1"/>
  <c r="AH2208" i="1"/>
  <c r="AH2144" i="1"/>
  <c r="AH2080" i="1"/>
  <c r="AI2308" i="1"/>
  <c r="AI2052" i="1"/>
  <c r="AI2106" i="1"/>
  <c r="AI3387" i="1"/>
  <c r="AI3205" i="1"/>
  <c r="AI3135" i="1"/>
  <c r="AH2796" i="1"/>
  <c r="AI2792" i="1"/>
  <c r="AI2464" i="1"/>
  <c r="AI2398" i="1"/>
  <c r="AI2334" i="1"/>
  <c r="AH2611" i="1"/>
  <c r="AH2547" i="1"/>
  <c r="AH2483" i="1"/>
  <c r="AH2419" i="1"/>
  <c r="AH2355" i="1"/>
  <c r="AH2291" i="1"/>
  <c r="AH2227" i="1"/>
  <c r="AH2163" i="1"/>
  <c r="AH2099" i="1"/>
  <c r="AH2035" i="1"/>
  <c r="AI2128" i="1"/>
  <c r="AI2182" i="1"/>
  <c r="AI3540" i="1"/>
  <c r="AH3179" i="1"/>
  <c r="AH3022" i="1"/>
  <c r="AH3017" i="1"/>
  <c r="AI2698" i="1"/>
  <c r="AI2484" i="1"/>
  <c r="AI2413" i="1"/>
  <c r="AI2349" i="1"/>
  <c r="AH2626" i="1"/>
  <c r="AH2562" i="1"/>
  <c r="AH2498" i="1"/>
  <c r="AH2434" i="1"/>
  <c r="AH2398" i="1"/>
  <c r="AH2318" i="1"/>
  <c r="AH2254" i="1"/>
  <c r="AH2190" i="1"/>
  <c r="AH2126" i="1"/>
  <c r="AH2062" i="1"/>
  <c r="AI2236" i="1"/>
  <c r="AI2290" i="1"/>
  <c r="AI2034" i="1"/>
  <c r="AI1961" i="1"/>
  <c r="AI3347" i="1"/>
  <c r="AI3028" i="1"/>
  <c r="AH2899" i="1"/>
  <c r="AH2740" i="1"/>
  <c r="AI2616" i="1"/>
  <c r="AI2448" i="1"/>
  <c r="AI2384" i="1"/>
  <c r="AI2745" i="1"/>
  <c r="AH2597" i="1"/>
  <c r="AH2533" i="1"/>
  <c r="AH2469" i="1"/>
  <c r="AH2405" i="1"/>
  <c r="AH2341" i="1"/>
  <c r="AH2277" i="1"/>
  <c r="AH2213" i="1"/>
  <c r="AH2149" i="1"/>
  <c r="AH2085" i="1"/>
  <c r="AI2328" i="1"/>
  <c r="AI2072" i="1"/>
  <c r="AI2126" i="1"/>
  <c r="AI1947" i="1"/>
  <c r="AI1883" i="1"/>
  <c r="AI1819" i="1"/>
  <c r="AI1755" i="1"/>
  <c r="AI1691" i="1"/>
  <c r="AI1627" i="1"/>
  <c r="AI1563" i="1"/>
  <c r="AI1499" i="1"/>
  <c r="AI1435" i="1"/>
  <c r="AH1994" i="1"/>
  <c r="AH1738" i="1"/>
  <c r="AH2015" i="1"/>
  <c r="AH1759" i="1"/>
  <c r="AH1503" i="1"/>
  <c r="AH2008" i="1"/>
  <c r="AH1752" i="1"/>
  <c r="AH1496" i="1"/>
  <c r="AH1997" i="1"/>
  <c r="AH1741" i="1"/>
  <c r="AH1485" i="1"/>
  <c r="AI1370" i="1"/>
  <c r="AI1971" i="1"/>
  <c r="AI1902" i="1"/>
  <c r="AI1838" i="1"/>
  <c r="AI1774" i="1"/>
  <c r="AI1710" i="1"/>
  <c r="AI1646" i="1"/>
  <c r="AI1582" i="1"/>
  <c r="AI1518" i="1"/>
  <c r="AI1454" i="1"/>
  <c r="AI2113" i="1"/>
  <c r="AH1814" i="1"/>
  <c r="AI2159" i="1"/>
  <c r="AH1835" i="1"/>
  <c r="AH1579" i="1"/>
  <c r="AI2149" i="1"/>
  <c r="AH1828" i="1"/>
  <c r="AH1572" i="1"/>
  <c r="AI2123" i="1"/>
  <c r="AH1817" i="1"/>
  <c r="AH1561" i="1"/>
  <c r="AI1389" i="1"/>
  <c r="AI1954" i="1"/>
  <c r="AI1889" i="1"/>
  <c r="AI1825" i="1"/>
  <c r="AI1761" i="1"/>
  <c r="AI1697" i="1"/>
  <c r="AI1633" i="1"/>
  <c r="AI1569" i="1"/>
  <c r="AI1505" i="1"/>
  <c r="AI1441" i="1"/>
  <c r="AH2018" i="1"/>
  <c r="AH1762" i="1"/>
  <c r="AI2055" i="1"/>
  <c r="AH1783" i="1"/>
  <c r="AH1527" i="1"/>
  <c r="AH2330" i="1"/>
  <c r="AH2266" i="1"/>
  <c r="AH2202" i="1"/>
  <c r="AH2138" i="1"/>
  <c r="AH2074" i="1"/>
  <c r="AI2284" i="1"/>
  <c r="AI2028" i="1"/>
  <c r="AI2082" i="1"/>
  <c r="AI1973" i="1"/>
  <c r="AI3512" i="1"/>
  <c r="AI3166" i="1"/>
  <c r="AH3091" i="1"/>
  <c r="AH2788" i="1"/>
  <c r="AI2760" i="1"/>
  <c r="AI2462" i="1"/>
  <c r="AI2396" i="1"/>
  <c r="AI2793" i="1"/>
  <c r="AH2609" i="1"/>
  <c r="AH2545" i="1"/>
  <c r="AH2481" i="1"/>
  <c r="AH2417" i="1"/>
  <c r="AH2353" i="1"/>
  <c r="AH2289" i="1"/>
  <c r="AH2225" i="1"/>
  <c r="AH2161" i="1"/>
  <c r="AH2097" i="1"/>
  <c r="AH2033" i="1"/>
  <c r="AI2120" i="1"/>
  <c r="AI2174" i="1"/>
  <c r="AI1962" i="1"/>
  <c r="AI1895" i="1"/>
  <c r="AI1831" i="1"/>
  <c r="AI1767" i="1"/>
  <c r="AI1703" i="1"/>
  <c r="AI1639" i="1"/>
  <c r="AI1575" i="1"/>
  <c r="AI1511" i="1"/>
  <c r="AI1447" i="1"/>
  <c r="AI2057" i="1"/>
  <c r="AH1786" i="1"/>
  <c r="AI2103" i="1"/>
  <c r="AH1807" i="1"/>
  <c r="AH1551" i="1"/>
  <c r="AI2093" i="1"/>
  <c r="AH1800" i="1"/>
  <c r="AH1544" i="1"/>
  <c r="AI2067" i="1"/>
  <c r="AH1789" i="1"/>
  <c r="AH1533" i="1"/>
  <c r="AI1382" i="1"/>
  <c r="AI1987" i="1"/>
  <c r="AI1914" i="1"/>
  <c r="AI1850" i="1"/>
  <c r="AI1786" i="1"/>
  <c r="AI1722" i="1"/>
  <c r="AI1658" i="1"/>
  <c r="AI1594" i="1"/>
  <c r="AI1530" i="1"/>
  <c r="AI1466" i="1"/>
  <c r="AI2209" i="1"/>
  <c r="AH1862" i="1"/>
  <c r="AI2255" i="1"/>
  <c r="AH1883" i="1"/>
  <c r="AH1627" i="1"/>
  <c r="AI2245" i="1"/>
  <c r="AH1876" i="1"/>
  <c r="AH1620" i="1"/>
  <c r="AI2219" i="1"/>
  <c r="AH1865" i="1"/>
  <c r="AH1609" i="1"/>
  <c r="AI1401" i="1"/>
  <c r="AI1970" i="1"/>
  <c r="AI1901" i="1"/>
  <c r="AI1837" i="1"/>
  <c r="AI1773" i="1"/>
  <c r="AI1709" i="1"/>
  <c r="AI1645" i="1"/>
  <c r="AI1581" i="1"/>
  <c r="AI1517" i="1"/>
  <c r="AI1453" i="1"/>
  <c r="AI2105" i="1"/>
  <c r="AH1810" i="1"/>
  <c r="AI2151" i="1"/>
  <c r="AH1831" i="1"/>
  <c r="AH1575" i="1"/>
  <c r="AH2358" i="1"/>
  <c r="AH2294" i="1"/>
  <c r="AH2230" i="1"/>
  <c r="AH2166" i="1"/>
  <c r="AH2102" i="1"/>
  <c r="AH2038" i="1"/>
  <c r="AI2140" i="1"/>
  <c r="AI2194" i="1"/>
  <c r="AI2001" i="1"/>
  <c r="AH3506" i="1"/>
  <c r="AH3285" i="1"/>
  <c r="AI2836" i="1"/>
  <c r="AH2856" i="1"/>
  <c r="AH2644" i="1"/>
  <c r="AI2520" i="1"/>
  <c r="AI2424" i="1"/>
  <c r="AI2360" i="1"/>
  <c r="AI2649" i="1"/>
  <c r="AH2573" i="1"/>
  <c r="AH2509" i="1"/>
  <c r="AH2445" i="1"/>
  <c r="AH2381" i="1"/>
  <c r="AH2317" i="1"/>
  <c r="AH2253" i="1"/>
  <c r="AH2189" i="1"/>
  <c r="AH2125" i="1"/>
  <c r="AH2061" i="1"/>
  <c r="AI2232" i="1"/>
  <c r="AI2286" i="1"/>
  <c r="AI1999" i="1"/>
  <c r="AI1923" i="1"/>
  <c r="AI1859" i="1"/>
  <c r="AI1795" i="1"/>
  <c r="AI1731" i="1"/>
  <c r="AI1667" i="1"/>
  <c r="AI1603" i="1"/>
  <c r="AI1539" i="1"/>
  <c r="AI1475" i="1"/>
  <c r="AI2281" i="1"/>
  <c r="AH1898" i="1"/>
  <c r="AI2327" i="1"/>
  <c r="AH1919" i="1"/>
  <c r="AH1663" i="1"/>
  <c r="AI2317" i="1"/>
  <c r="AH1912" i="1"/>
  <c r="AH1656" i="1"/>
  <c r="AI2291" i="1"/>
  <c r="AH1901" i="1"/>
  <c r="AH1645" i="1"/>
  <c r="AI1410" i="1"/>
  <c r="AI2078" i="1"/>
  <c r="AI1942" i="1"/>
  <c r="AI1878" i="1"/>
  <c r="AI1814" i="1"/>
  <c r="AI1750" i="1"/>
  <c r="AI1686" i="1"/>
  <c r="AI1622" i="1"/>
  <c r="AI1558" i="1"/>
  <c r="AI1494" i="1"/>
  <c r="AI1430" i="1"/>
  <c r="AH1974" i="1"/>
  <c r="AH1718" i="1"/>
  <c r="AH1995" i="1"/>
  <c r="AH1739" i="1"/>
  <c r="AH1483" i="1"/>
  <c r="AH1988" i="1"/>
  <c r="AH1732" i="1"/>
  <c r="AH1476" i="1"/>
  <c r="AH1977" i="1"/>
  <c r="AH1721" i="1"/>
  <c r="AH1465" i="1"/>
  <c r="AI2007" i="1"/>
  <c r="AI1929" i="1"/>
  <c r="AI1865" i="1"/>
  <c r="AI1801" i="1"/>
  <c r="AI1737" i="1"/>
  <c r="AI1673" i="1"/>
  <c r="AI1609" i="1"/>
  <c r="AI1545" i="1"/>
  <c r="AI1481" i="1"/>
  <c r="AI2329" i="1"/>
  <c r="AH1922" i="1"/>
  <c r="AH1666" i="1"/>
  <c r="AH1943" i="1"/>
  <c r="AH1687" i="1"/>
  <c r="AH1431" i="1"/>
  <c r="AH2338" i="1"/>
  <c r="AH2274" i="1"/>
  <c r="AH2210" i="1"/>
  <c r="AH2146" i="1"/>
  <c r="AH2082" i="1"/>
  <c r="AI2316" i="1"/>
  <c r="AI2060" i="1"/>
  <c r="AI2114" i="1"/>
  <c r="AI1981" i="1"/>
  <c r="AH3341" i="1"/>
  <c r="AH3322" i="1"/>
  <c r="AH2878" i="1"/>
  <c r="AH2873" i="1"/>
  <c r="AI2719" i="1"/>
  <c r="AI2472" i="1"/>
  <c r="AI2404" i="1"/>
  <c r="AI2340" i="1"/>
  <c r="AH2617" i="1"/>
  <c r="AH2553" i="1"/>
  <c r="AH2489" i="1"/>
  <c r="AH2425" i="1"/>
  <c r="AH2361" i="1"/>
  <c r="AH2297" i="1"/>
  <c r="AH2233" i="1"/>
  <c r="AH2169" i="1"/>
  <c r="AH2105" i="1"/>
  <c r="AH2041" i="1"/>
  <c r="AI2152" i="1"/>
  <c r="AI2206" i="1"/>
  <c r="AI1972" i="1"/>
  <c r="AI1903" i="1"/>
  <c r="AI1839" i="1"/>
  <c r="AI1775" i="1"/>
  <c r="AI1711" i="1"/>
  <c r="AI1647" i="1"/>
  <c r="AI1583" i="1"/>
  <c r="AI1519" i="1"/>
  <c r="AI1455" i="1"/>
  <c r="AI2121" i="1"/>
  <c r="AH1818" i="1"/>
  <c r="AI2167" i="1"/>
  <c r="AH1839" i="1"/>
  <c r="AH1583" i="1"/>
  <c r="AI2157" i="1"/>
  <c r="AH1832" i="1"/>
  <c r="AH1576" i="1"/>
  <c r="AI2131" i="1"/>
  <c r="AH1821" i="1"/>
  <c r="AH1565" i="1"/>
  <c r="AI1390" i="1"/>
  <c r="AI1998" i="1"/>
  <c r="AI1922" i="1"/>
  <c r="AI1858" i="1"/>
  <c r="AI1794" i="1"/>
  <c r="AI1730" i="1"/>
  <c r="AI1666" i="1"/>
  <c r="AI1602" i="1"/>
  <c r="AI1538" i="1"/>
  <c r="AI1474" i="1"/>
  <c r="AI2273" i="1"/>
  <c r="AH1894" i="1"/>
  <c r="AI2319" i="1"/>
  <c r="AH1915" i="1"/>
  <c r="AH1659" i="1"/>
  <c r="AI2309" i="1"/>
  <c r="AH1908" i="1"/>
  <c r="AH1652" i="1"/>
  <c r="AI2283" i="1"/>
  <c r="AH1897" i="1"/>
  <c r="AH1641" i="1"/>
  <c r="AI1409" i="1"/>
  <c r="AI1980" i="1"/>
  <c r="AI1909" i="1"/>
  <c r="AI1845" i="1"/>
  <c r="AI1781" i="1"/>
  <c r="AI1717" i="1"/>
  <c r="AI1653" i="1"/>
  <c r="AI1589" i="1"/>
  <c r="AI1525" i="1"/>
  <c r="AI1461" i="1"/>
  <c r="AI2169" i="1"/>
  <c r="AH1842" i="1"/>
  <c r="AI2215" i="1"/>
  <c r="AH1863" i="1"/>
  <c r="AH1607" i="1"/>
  <c r="AI2301" i="1"/>
  <c r="AH1904" i="1"/>
  <c r="AH1648" i="1"/>
  <c r="AI2275" i="1"/>
  <c r="AH1893" i="1"/>
  <c r="AH1637" i="1"/>
  <c r="AI1408" i="1"/>
  <c r="AI1344" i="1"/>
  <c r="AI2011" i="1"/>
  <c r="AI1932" i="1"/>
  <c r="AI1868" i="1"/>
  <c r="AI1804" i="1"/>
  <c r="AI1740" i="1"/>
  <c r="AI1676" i="1"/>
  <c r="AI1612" i="1"/>
  <c r="AI1548" i="1"/>
  <c r="AI1484" i="1"/>
  <c r="AI1420" i="1"/>
  <c r="AH1934" i="1"/>
  <c r="AH1678" i="1"/>
  <c r="AH1955" i="1"/>
  <c r="AH1699" i="1"/>
  <c r="AH1443" i="1"/>
  <c r="AH1948" i="1"/>
  <c r="AH1692" i="1"/>
  <c r="AH1436" i="1"/>
  <c r="AH1937" i="1"/>
  <c r="AH1681" i="1"/>
  <c r="AH1425" i="1"/>
  <c r="AI1355" i="1"/>
  <c r="AI1285" i="1"/>
  <c r="AI1221" i="1"/>
  <c r="AI1157" i="1"/>
  <c r="AI1093" i="1"/>
  <c r="AI1029" i="1"/>
  <c r="AI965" i="1"/>
  <c r="AI901" i="1"/>
  <c r="AI837" i="1"/>
  <c r="AI773" i="1"/>
  <c r="AI709" i="1"/>
  <c r="AI645" i="1"/>
  <c r="AI581" i="1"/>
  <c r="AI517" i="1"/>
  <c r="AI453" i="1"/>
  <c r="AI389" i="1"/>
  <c r="AI325" i="1"/>
  <c r="AI261" i="1"/>
  <c r="AH1297" i="1"/>
  <c r="AH1041" i="1"/>
  <c r="AH1590" i="1"/>
  <c r="AH1206" i="1"/>
  <c r="AH950" i="1"/>
  <c r="AH1363" i="1"/>
  <c r="AH1107" i="1"/>
  <c r="AH851" i="1"/>
  <c r="AH1260" i="1"/>
  <c r="AH1004" i="1"/>
  <c r="AH745" i="1"/>
  <c r="AH489" i="1"/>
  <c r="AI193" i="1"/>
  <c r="AH678" i="1"/>
  <c r="AH422" i="1"/>
  <c r="AI223" i="1"/>
  <c r="AH795" i="1"/>
  <c r="AH539" i="1"/>
  <c r="AH283" i="1"/>
  <c r="AI179" i="1"/>
  <c r="AH652" i="1"/>
  <c r="AH396" i="1"/>
  <c r="AI54" i="1"/>
  <c r="AI41" i="1"/>
  <c r="AI32" i="1"/>
  <c r="AI1334" i="1"/>
  <c r="AI1260" i="1"/>
  <c r="AI1196" i="1"/>
  <c r="AI1132" i="1"/>
  <c r="AI1068" i="1"/>
  <c r="AI1004" i="1"/>
  <c r="AI940" i="1"/>
  <c r="AI876" i="1"/>
  <c r="AI812" i="1"/>
  <c r="AI748" i="1"/>
  <c r="AI684" i="1"/>
  <c r="AI620" i="1"/>
  <c r="AI556" i="1"/>
  <c r="AI492" i="1"/>
  <c r="AI428" i="1"/>
  <c r="AI364" i="1"/>
  <c r="AI300" i="1"/>
  <c r="AH1546" i="1"/>
  <c r="AH1197" i="1"/>
  <c r="AH941" i="1"/>
  <c r="AH1362" i="1"/>
  <c r="AH1106" i="1"/>
  <c r="AH850" i="1"/>
  <c r="AH1263" i="1"/>
  <c r="AH1007" i="1"/>
  <c r="AH1416" i="1"/>
  <c r="AH1160" i="1"/>
  <c r="AH904" i="1"/>
  <c r="AH645" i="1"/>
  <c r="AH389" i="1"/>
  <c r="AH144" i="1"/>
  <c r="AH578" i="1"/>
  <c r="AH322" i="1"/>
  <c r="AI198" i="1"/>
  <c r="AH695" i="1"/>
  <c r="AH439" i="1"/>
  <c r="AH228" i="1"/>
  <c r="AH130" i="1"/>
  <c r="AH552" i="1"/>
  <c r="AH296" i="1"/>
  <c r="AH105" i="1"/>
  <c r="AH92" i="1"/>
  <c r="AH83" i="1"/>
  <c r="AI1301" i="1"/>
  <c r="AI1235" i="1"/>
  <c r="AI1171" i="1"/>
  <c r="AI1107" i="1"/>
  <c r="AI1043" i="1"/>
  <c r="AI979" i="1"/>
  <c r="AI915" i="1"/>
  <c r="AI851" i="1"/>
  <c r="AI787" i="1"/>
  <c r="AI723" i="1"/>
  <c r="AI659" i="1"/>
  <c r="AI595" i="1"/>
  <c r="AI531" i="1"/>
  <c r="AI467" i="1"/>
  <c r="AI403" i="1"/>
  <c r="AI339" i="1"/>
  <c r="AI275" i="1"/>
  <c r="AH1353" i="1"/>
  <c r="AH1097" i="1"/>
  <c r="AH841" i="1"/>
  <c r="AH1262" i="1"/>
  <c r="AH1006" i="1"/>
  <c r="AH1426" i="1"/>
  <c r="AH1163" i="1"/>
  <c r="AH907" i="1"/>
  <c r="AH1316" i="1"/>
  <c r="AH1060" i="1"/>
  <c r="AH804" i="1"/>
  <c r="AH545" i="1"/>
  <c r="AH289" i="1"/>
  <c r="AH734" i="1"/>
  <c r="AH478" i="1"/>
  <c r="AI237" i="1"/>
  <c r="AH149" i="1"/>
  <c r="AH595" i="1"/>
  <c r="AH339" i="1"/>
  <c r="AH203" i="1"/>
  <c r="AH708" i="1"/>
  <c r="AH452" i="1"/>
  <c r="AI26" i="1"/>
  <c r="AI13" i="1"/>
  <c r="AH191" i="1"/>
  <c r="AI1361" i="1"/>
  <c r="AI1274" i="1"/>
  <c r="AI1210" i="1"/>
  <c r="AI1146" i="1"/>
  <c r="AI1082" i="1"/>
  <c r="AI1018" i="1"/>
  <c r="AI954" i="1"/>
  <c r="AI890" i="1"/>
  <c r="AI826" i="1"/>
  <c r="AI762" i="1"/>
  <c r="AI698" i="1"/>
  <c r="AI634" i="1"/>
  <c r="AI2269" i="1"/>
  <c r="AH1888" i="1"/>
  <c r="AH1632" i="1"/>
  <c r="AI2243" i="1"/>
  <c r="AH1877" i="1"/>
  <c r="AH1621" i="1"/>
  <c r="AI1404" i="1"/>
  <c r="AI1340" i="1"/>
  <c r="AI2006" i="1"/>
  <c r="AI1928" i="1"/>
  <c r="AI1864" i="1"/>
  <c r="AI1800" i="1"/>
  <c r="AI1736" i="1"/>
  <c r="AI1672" i="1"/>
  <c r="AI1608" i="1"/>
  <c r="AI1544" i="1"/>
  <c r="AI1480" i="1"/>
  <c r="AI2321" i="1"/>
  <c r="AH1918" i="1"/>
  <c r="AH1662" i="1"/>
  <c r="AH1939" i="1"/>
  <c r="AH1683" i="1"/>
  <c r="AH1427" i="1"/>
  <c r="AH1932" i="1"/>
  <c r="AH1676" i="1"/>
  <c r="AI2331" i="1"/>
  <c r="AH1921" i="1"/>
  <c r="AH1665" i="1"/>
  <c r="AI1415" i="1"/>
  <c r="AI1351" i="1"/>
  <c r="AI1281" i="1"/>
  <c r="AI1217" i="1"/>
  <c r="AI1153" i="1"/>
  <c r="AI1089" i="1"/>
  <c r="AI1025" i="1"/>
  <c r="AI961" i="1"/>
  <c r="AI897" i="1"/>
  <c r="AI833" i="1"/>
  <c r="AI769" i="1"/>
  <c r="AI705" i="1"/>
  <c r="AI641" i="1"/>
  <c r="AI577" i="1"/>
  <c r="AI513" i="1"/>
  <c r="AI449" i="1"/>
  <c r="AI385" i="1"/>
  <c r="AI321" i="1"/>
  <c r="AI257" i="1"/>
  <c r="AH1281" i="1"/>
  <c r="AH1025" i="1"/>
  <c r="AH1526" i="1"/>
  <c r="AH1190" i="1"/>
  <c r="AH934" i="1"/>
  <c r="AH1347" i="1"/>
  <c r="AH1091" i="1"/>
  <c r="AH835" i="1"/>
  <c r="AH1244" i="1"/>
  <c r="AH988" i="1"/>
  <c r="AH729" i="1"/>
  <c r="AH473" i="1"/>
  <c r="AI185" i="1"/>
  <c r="AH662" i="1"/>
  <c r="AH406" i="1"/>
  <c r="AI219" i="1"/>
  <c r="AH779" i="1"/>
  <c r="AH523" i="1"/>
  <c r="AH267" i="1"/>
  <c r="AI171" i="1"/>
  <c r="AH636" i="1"/>
  <c r="AH380" i="1"/>
  <c r="AI62" i="1"/>
  <c r="AI49" i="1"/>
  <c r="AI40" i="1"/>
  <c r="AI1329" i="1"/>
  <c r="AI1256" i="1"/>
  <c r="AI1192" i="1"/>
  <c r="AI1128" i="1"/>
  <c r="AI1064" i="1"/>
  <c r="AI1000" i="1"/>
  <c r="AI936" i="1"/>
  <c r="AI872" i="1"/>
  <c r="AI808" i="1"/>
  <c r="AI744" i="1"/>
  <c r="AI680" i="1"/>
  <c r="AI616" i="1"/>
  <c r="AI552" i="1"/>
  <c r="AI488" i="1"/>
  <c r="AI424" i="1"/>
  <c r="AI360" i="1"/>
  <c r="AI296" i="1"/>
  <c r="AH1482" i="1"/>
  <c r="AH1181" i="1"/>
  <c r="AH925" i="1"/>
  <c r="AH1346" i="1"/>
  <c r="AH1090" i="1"/>
  <c r="AH834" i="1"/>
  <c r="AH1247" i="1"/>
  <c r="AH991" i="1"/>
  <c r="AH1400" i="1"/>
  <c r="AH1144" i="1"/>
  <c r="AH888" i="1"/>
  <c r="AH629" i="1"/>
  <c r="AH373" i="1"/>
  <c r="AH136" i="1"/>
  <c r="AH562" i="1"/>
  <c r="AH306" i="1"/>
  <c r="AI190" i="1"/>
  <c r="AH679" i="1"/>
  <c r="AH423" i="1"/>
  <c r="AH224" i="1"/>
  <c r="AH792" i="1"/>
  <c r="AH536" i="1"/>
  <c r="AH280" i="1"/>
  <c r="AH113" i="1"/>
  <c r="AH100" i="1"/>
  <c r="AH91" i="1"/>
  <c r="AI1295" i="1"/>
  <c r="AI1231" i="1"/>
  <c r="AI1167" i="1"/>
  <c r="AI1103" i="1"/>
  <c r="AI1039" i="1"/>
  <c r="AI975" i="1"/>
  <c r="AI911" i="1"/>
  <c r="AI847" i="1"/>
  <c r="AI783" i="1"/>
  <c r="AI719" i="1"/>
  <c r="AI655" i="1"/>
  <c r="AI591" i="1"/>
  <c r="AI527" i="1"/>
  <c r="AI463" i="1"/>
  <c r="AI399" i="1"/>
  <c r="AI335" i="1"/>
  <c r="AI271" i="1"/>
  <c r="AH1337" i="1"/>
  <c r="AH1081" i="1"/>
  <c r="AH825" i="1"/>
  <c r="AH1246" i="1"/>
  <c r="AH990" i="1"/>
  <c r="AH1403" i="1"/>
  <c r="AH1147" i="1"/>
  <c r="AH891" i="1"/>
  <c r="AH1300" i="1"/>
  <c r="AH1044" i="1"/>
  <c r="AH785" i="1"/>
  <c r="AH529" i="1"/>
  <c r="AH273" i="1"/>
  <c r="AH718" i="1"/>
  <c r="AH462" i="1"/>
  <c r="AI233" i="1"/>
  <c r="AH141" i="1"/>
  <c r="AH579" i="1"/>
  <c r="AH323" i="1"/>
  <c r="AH199" i="1"/>
  <c r="AH692" i="1"/>
  <c r="AH436" i="1"/>
  <c r="AI34" i="1"/>
  <c r="AI21" i="1"/>
  <c r="AI12" i="1"/>
  <c r="AI1347" i="1"/>
  <c r="AI1270" i="1"/>
  <c r="AI1206" i="1"/>
  <c r="AI1142" i="1"/>
  <c r="AI1078" i="1"/>
  <c r="AI1014" i="1"/>
  <c r="AI950" i="1"/>
  <c r="AI886" i="1"/>
  <c r="AI822" i="1"/>
  <c r="AI758" i="1"/>
  <c r="AI694" i="1"/>
  <c r="AI630" i="1"/>
  <c r="AI566" i="1"/>
  <c r="AI502" i="1"/>
  <c r="AH2000" i="1"/>
  <c r="AH1744" i="1"/>
  <c r="AI3628" i="1"/>
  <c r="AH3619" i="1"/>
  <c r="AI3625" i="1"/>
  <c r="AH3628" i="1"/>
  <c r="AI3621" i="1"/>
  <c r="AI3650" i="1"/>
  <c r="AI39" i="1"/>
  <c r="AH3591" i="1"/>
  <c r="AH3527" i="1"/>
  <c r="AH3504" i="1"/>
  <c r="AH3440" i="1"/>
  <c r="AH3376" i="1"/>
  <c r="AH3359" i="1"/>
  <c r="AI3395" i="1"/>
  <c r="AI3509" i="1"/>
  <c r="AI3334" i="1"/>
  <c r="AI3270" i="1"/>
  <c r="AI3252" i="1"/>
  <c r="AH3253" i="1"/>
  <c r="AH3189" i="1"/>
  <c r="AH3125" i="1"/>
  <c r="AI3213" i="1"/>
  <c r="AI3078" i="1"/>
  <c r="AI3014" i="1"/>
  <c r="AI2950" i="1"/>
  <c r="AI2886" i="1"/>
  <c r="AI2822" i="1"/>
  <c r="AH66" i="1"/>
  <c r="AH3578" i="1"/>
  <c r="AI3575" i="1"/>
  <c r="AH3491" i="1"/>
  <c r="AH3427" i="1"/>
  <c r="AI3518" i="1"/>
  <c r="AH3346" i="1"/>
  <c r="AI3544" i="1"/>
  <c r="AI3457" i="1"/>
  <c r="AI3321" i="1"/>
  <c r="AI3361" i="1"/>
  <c r="AI3239" i="1"/>
  <c r="AH3240" i="1"/>
  <c r="AH3176" i="1"/>
  <c r="AH3112" i="1"/>
  <c r="AI3186" i="1"/>
  <c r="AI3065" i="1"/>
  <c r="AI3001" i="1"/>
  <c r="AI2937" i="1"/>
  <c r="AI2873" i="1"/>
  <c r="AI2809" i="1"/>
  <c r="AH54" i="1"/>
  <c r="AH3584" i="1"/>
  <c r="AI3599" i="1"/>
  <c r="AH3497" i="1"/>
  <c r="AH3433" i="1"/>
  <c r="AH3537" i="1"/>
  <c r="AI3514" i="1"/>
  <c r="AI3536" i="1"/>
  <c r="AI3320" i="1"/>
  <c r="AI3238" i="1"/>
  <c r="AH3175" i="1"/>
  <c r="AI3182" i="1"/>
  <c r="AI3000" i="1"/>
  <c r="AI2872" i="1"/>
  <c r="AH3014" i="1"/>
  <c r="AH3099" i="1"/>
  <c r="AH2843" i="1"/>
  <c r="AH2928" i="1"/>
  <c r="AH3009" i="1"/>
  <c r="AH2790" i="1"/>
  <c r="AH2726" i="1"/>
  <c r="AH2662" i="1"/>
  <c r="AI2690" i="1"/>
  <c r="AI2768" i="1"/>
  <c r="AI2602" i="1"/>
  <c r="AI2538" i="1"/>
  <c r="AI123" i="1"/>
  <c r="AH3401" i="1"/>
  <c r="AI3495" i="1"/>
  <c r="AI3354" i="1"/>
  <c r="AH3328" i="1"/>
  <c r="AH3214" i="1"/>
  <c r="AI3196" i="1"/>
  <c r="AI3039" i="1"/>
  <c r="AI2911" i="1"/>
  <c r="AH3102" i="1"/>
  <c r="AH2834" i="1"/>
  <c r="AI3630" i="1"/>
  <c r="AH3621" i="1"/>
  <c r="AH3626" i="1"/>
  <c r="AH3637" i="1"/>
  <c r="AH3622" i="1"/>
  <c r="AH3653" i="1"/>
  <c r="AI47" i="1"/>
  <c r="AH3587" i="1"/>
  <c r="AH3523" i="1"/>
  <c r="AH3500" i="1"/>
  <c r="AH3436" i="1"/>
  <c r="AI3588" i="1"/>
  <c r="AH3355" i="1"/>
  <c r="AI3379" i="1"/>
  <c r="AI3493" i="1"/>
  <c r="AI3330" i="1"/>
  <c r="AI3266" i="1"/>
  <c r="AI3248" i="1"/>
  <c r="AH3249" i="1"/>
  <c r="AH3185" i="1"/>
  <c r="AH3121" i="1"/>
  <c r="AH3282" i="1"/>
  <c r="AI3074" i="1"/>
  <c r="AI3010" i="1"/>
  <c r="AI2946" i="1"/>
  <c r="AI2882" i="1"/>
  <c r="AI2818" i="1"/>
  <c r="AH74" i="1"/>
  <c r="AH3574" i="1"/>
  <c r="AI3559" i="1"/>
  <c r="AH3487" i="1"/>
  <c r="AH3423" i="1"/>
  <c r="AI3502" i="1"/>
  <c r="AH3342" i="1"/>
  <c r="AI3516" i="1"/>
  <c r="AI3441" i="1"/>
  <c r="AI3317" i="1"/>
  <c r="AI3345" i="1"/>
  <c r="AI3235" i="1"/>
  <c r="AH3236" i="1"/>
  <c r="AH3172" i="1"/>
  <c r="AH3326" i="1"/>
  <c r="AI3170" i="1"/>
  <c r="AI3061" i="1"/>
  <c r="AI2997" i="1"/>
  <c r="AI2933" i="1"/>
  <c r="AI2869" i="1"/>
  <c r="AI2805" i="1"/>
  <c r="AH62" i="1"/>
  <c r="AH3580" i="1"/>
  <c r="AI3583" i="1"/>
  <c r="AH3493" i="1"/>
  <c r="AH3429" i="1"/>
  <c r="AH3521" i="1"/>
  <c r="AI3482" i="1"/>
  <c r="AI3496" i="1"/>
  <c r="AI3312" i="1"/>
  <c r="AI3230" i="1"/>
  <c r="AH3167" i="1"/>
  <c r="AI3150" i="1"/>
  <c r="AI2992" i="1"/>
  <c r="AI2864" i="1"/>
  <c r="AH2998" i="1"/>
  <c r="AH3083" i="1"/>
  <c r="AH2827" i="1"/>
  <c r="AH2912" i="1"/>
  <c r="AH2993" i="1"/>
  <c r="AH2786" i="1"/>
  <c r="AH2722" i="1"/>
  <c r="AH2658" i="1"/>
  <c r="AI2674" i="1"/>
  <c r="AI2752" i="1"/>
  <c r="AI2598" i="1"/>
  <c r="AI2534" i="1"/>
  <c r="AH3597" i="1"/>
  <c r="AH3393" i="1"/>
  <c r="AI3463" i="1"/>
  <c r="AI3359" i="1"/>
  <c r="AH3296" i="1"/>
  <c r="AH3206" i="1"/>
  <c r="AI3164" i="1"/>
  <c r="AI3031" i="1"/>
  <c r="AI2903" i="1"/>
  <c r="AH3082" i="1"/>
  <c r="AH2818" i="1"/>
  <c r="AI3624" i="1"/>
  <c r="AH3615" i="1"/>
  <c r="AI3619" i="1"/>
  <c r="AH3608" i="1"/>
  <c r="AI3617" i="1"/>
  <c r="AH3632" i="1"/>
  <c r="AI23" i="1"/>
  <c r="AH3599" i="1"/>
  <c r="AH3535" i="1"/>
  <c r="AH3512" i="1"/>
  <c r="AH3448" i="1"/>
  <c r="AH3384" i="1"/>
  <c r="AH3367" i="1"/>
  <c r="AI3427" i="1"/>
  <c r="AI3566" i="1"/>
  <c r="AI3360" i="1"/>
  <c r="AI3278" i="1"/>
  <c r="AI3260" i="1"/>
  <c r="AH3261" i="1"/>
  <c r="AH3197" i="1"/>
  <c r="AH3133" i="1"/>
  <c r="AI3128" i="1"/>
  <c r="AI3086" i="1"/>
  <c r="AI3022" i="1"/>
  <c r="AI2958" i="1"/>
  <c r="AI2894" i="1"/>
  <c r="AI2830" i="1"/>
  <c r="AH50" i="1"/>
  <c r="AH3586" i="1"/>
  <c r="AH3522" i="1"/>
  <c r="AH3499" i="1"/>
  <c r="AH3435" i="1"/>
  <c r="AI3580" i="1"/>
  <c r="AH3354" i="1"/>
  <c r="AI3375" i="1"/>
  <c r="AI3489" i="1"/>
  <c r="AI3329" i="1"/>
  <c r="AI3265" i="1"/>
  <c r="AI3247" i="1"/>
  <c r="AH3248" i="1"/>
  <c r="AH3184" i="1"/>
  <c r="AH3120" i="1"/>
  <c r="AH3266" i="1"/>
  <c r="AI3073" i="1"/>
  <c r="AI3009" i="1"/>
  <c r="AI2945" i="1"/>
  <c r="AI2881" i="1"/>
  <c r="AI2817" i="1"/>
  <c r="AH38" i="1"/>
  <c r="AH3592" i="1"/>
  <c r="AH3528" i="1"/>
  <c r="AH3505" i="1"/>
  <c r="AH3441" i="1"/>
  <c r="AH3569" i="1"/>
  <c r="AH3378" i="1"/>
  <c r="AI3403" i="1"/>
  <c r="AI3336" i="1"/>
  <c r="AI3254" i="1"/>
  <c r="AH3191" i="1"/>
  <c r="AH3270" i="1"/>
  <c r="AI3016" i="1"/>
  <c r="AI2888" i="1"/>
  <c r="AH3046" i="1"/>
  <c r="AI3151" i="1"/>
  <c r="AH2875" i="1"/>
  <c r="AH2960" i="1"/>
  <c r="AH3041" i="1"/>
  <c r="AH2798" i="1"/>
  <c r="AH2734" i="1"/>
  <c r="AH2670" i="1"/>
  <c r="AI2722" i="1"/>
  <c r="AH2799" i="1"/>
  <c r="AI2610" i="1"/>
  <c r="AI2546" i="1"/>
  <c r="AI59" i="1"/>
  <c r="AH3430" i="1"/>
  <c r="AI3594" i="1"/>
  <c r="AI3417" i="1"/>
  <c r="AH3319" i="1"/>
  <c r="AH3230" i="1"/>
  <c r="AH3302" i="1"/>
  <c r="AI3055" i="1"/>
  <c r="AI2927" i="1"/>
  <c r="AI2799" i="1"/>
  <c r="AH2866" i="1"/>
  <c r="AI3618" i="1"/>
  <c r="AH3609" i="1"/>
  <c r="AH3612" i="1"/>
  <c r="AI3651" i="1"/>
  <c r="AH3610" i="1"/>
  <c r="AI3648" i="1"/>
  <c r="AI4" i="1"/>
  <c r="AI127" i="1"/>
  <c r="AH3547" i="1"/>
  <c r="AI3533" i="1"/>
  <c r="AH3460" i="1"/>
  <c r="AH3396" i="1"/>
  <c r="AI3394" i="1"/>
  <c r="AI3475" i="1"/>
  <c r="AI3408" i="1"/>
  <c r="AI3371" i="1"/>
  <c r="AI3290" i="1"/>
  <c r="AH3308" i="1"/>
  <c r="AH3309" i="1"/>
  <c r="AH3209" i="1"/>
  <c r="AH3145" i="1"/>
  <c r="AI3176" i="1"/>
  <c r="AI3098" i="1"/>
  <c r="AI3034" i="1"/>
  <c r="AI2970" i="1"/>
  <c r="AI2906" i="1"/>
  <c r="AI2842" i="1"/>
  <c r="AH26" i="1"/>
  <c r="AH3598" i="1"/>
  <c r="AH3534" i="1"/>
  <c r="AH3511" i="1"/>
  <c r="AH3447" i="1"/>
  <c r="AH3383" i="1"/>
  <c r="AH3366" i="1"/>
  <c r="AI3423" i="1"/>
  <c r="AI3558" i="1"/>
  <c r="AI3356" i="1"/>
  <c r="AI3277" i="1"/>
  <c r="AI3259" i="1"/>
  <c r="AH3260" i="1"/>
  <c r="AH3196" i="1"/>
  <c r="AH3132" i="1"/>
  <c r="AI3124" i="1"/>
  <c r="AI3085" i="1"/>
  <c r="AI3021" i="1"/>
  <c r="AI2957" i="1"/>
  <c r="AI2893" i="1"/>
  <c r="AI2829" i="1"/>
  <c r="AH14" i="1"/>
  <c r="AH167" i="1"/>
  <c r="AH3540" i="1"/>
  <c r="AH3517" i="1"/>
  <c r="AH3453" i="1"/>
  <c r="AI115" i="1"/>
  <c r="AH3402" i="1"/>
  <c r="AI3499" i="1"/>
  <c r="AI3358" i="1"/>
  <c r="AH3332" i="1"/>
  <c r="AH3215" i="1"/>
  <c r="AI3200" i="1"/>
  <c r="AI3040" i="1"/>
  <c r="AI2912" i="1"/>
  <c r="AH3110" i="1"/>
  <c r="AH2838" i="1"/>
  <c r="AH2923" i="1"/>
  <c r="AH3008" i="1"/>
  <c r="AH3089" i="1"/>
  <c r="AH2833" i="1"/>
  <c r="AH2746" i="1"/>
  <c r="AH2682" i="1"/>
  <c r="AI2770" i="1"/>
  <c r="AI2679" i="1"/>
  <c r="AI2622" i="1"/>
  <c r="AI2558" i="1"/>
  <c r="AI2494" i="1"/>
  <c r="AH3478" i="1"/>
  <c r="AH3360" i="1"/>
  <c r="AI3513" i="1"/>
  <c r="AI3271" i="1"/>
  <c r="AH3254" i="1"/>
  <c r="AH3126" i="1"/>
  <c r="AI3079" i="1"/>
  <c r="AI2951" i="1"/>
  <c r="AI2823" i="1"/>
  <c r="AH2914" i="1"/>
  <c r="AH3015" i="1"/>
  <c r="AH3100" i="1"/>
  <c r="AH2844" i="1"/>
  <c r="AH2925" i="1"/>
  <c r="AH2769" i="1"/>
  <c r="AH2705" i="1"/>
  <c r="AH2641" i="1"/>
  <c r="AI2771" i="1"/>
  <c r="AI2684" i="1"/>
  <c r="AI2581" i="1"/>
  <c r="AI2517" i="1"/>
  <c r="AI11" i="1"/>
  <c r="AH3454" i="1"/>
  <c r="AH3348" i="1"/>
  <c r="AI3465" i="1"/>
  <c r="AI3369" i="1"/>
  <c r="AH3242" i="1"/>
  <c r="AH3114" i="1"/>
  <c r="AI3067" i="1"/>
  <c r="AI2939" i="1"/>
  <c r="AI2811" i="1"/>
  <c r="AH2890" i="1"/>
  <c r="AH2975" i="1"/>
  <c r="AH3060" i="1"/>
  <c r="AI3171" i="1"/>
  <c r="AH2885" i="1"/>
  <c r="AH2759" i="1"/>
  <c r="AH2695" i="1"/>
  <c r="AH2811" i="1"/>
  <c r="AI2731" i="1"/>
  <c r="AI2644" i="1"/>
  <c r="AI2571" i="1"/>
  <c r="AI2507" i="1"/>
  <c r="AI3550" i="1"/>
  <c r="AI3084" i="1"/>
  <c r="AH3011" i="1"/>
  <c r="AH2768" i="1"/>
  <c r="AI2680" i="1"/>
  <c r="AI2455" i="1"/>
  <c r="AI2391" i="1"/>
  <c r="AI2773" i="1"/>
  <c r="AH2604" i="1"/>
  <c r="AH2540" i="1"/>
  <c r="AH2476" i="1"/>
  <c r="AH2412" i="1"/>
  <c r="AH2348" i="1"/>
  <c r="AH2284" i="1"/>
  <c r="AH2220" i="1"/>
  <c r="AH2156" i="1"/>
  <c r="AH2092" i="1"/>
  <c r="AH2028" i="1"/>
  <c r="AI2100" i="1"/>
  <c r="AI2154" i="1"/>
  <c r="AI3434" i="1"/>
  <c r="AH3155" i="1"/>
  <c r="AH2974" i="1"/>
  <c r="AH2969" i="1"/>
  <c r="AI2650" i="1"/>
  <c r="AI2480" i="1"/>
  <c r="AI2410" i="1"/>
  <c r="AI2346" i="1"/>
  <c r="AH2623" i="1"/>
  <c r="AH2559" i="1"/>
  <c r="AH2495" i="1"/>
  <c r="AH2431" i="1"/>
  <c r="AH2367" i="1"/>
  <c r="AH2303" i="1"/>
  <c r="AH2239" i="1"/>
  <c r="AH2175" i="1"/>
  <c r="AH2111" i="1"/>
  <c r="AH2047" i="1"/>
  <c r="AI2176" i="1"/>
  <c r="AI2230" i="1"/>
  <c r="AI3525" i="1"/>
  <c r="AH3317" i="1"/>
  <c r="AI2844" i="1"/>
  <c r="AH2872" i="1"/>
  <c r="AH2648" i="1"/>
  <c r="AI2524" i="1"/>
  <c r="AI2425" i="1"/>
  <c r="AI2361" i="1"/>
  <c r="AI2653" i="1"/>
  <c r="AH2574" i="1"/>
  <c r="AH2510" i="1"/>
  <c r="AH2446" i="1"/>
  <c r="AH2871" i="1"/>
  <c r="AH2956" i="1"/>
  <c r="AH3037" i="1"/>
  <c r="AH2797" i="1"/>
  <c r="AH2733" i="1"/>
  <c r="AH2669" i="1"/>
  <c r="AI2718" i="1"/>
  <c r="AI2796" i="1"/>
  <c r="AI2609" i="1"/>
  <c r="AI2545" i="1"/>
  <c r="AI2481" i="1"/>
  <c r="AH3525" i="1"/>
  <c r="AI3494" i="1"/>
  <c r="AI3508" i="1"/>
  <c r="AI3315" i="1"/>
  <c r="AI3233" i="1"/>
  <c r="AH3170" i="1"/>
  <c r="AI3162" i="1"/>
  <c r="AI2995" i="1"/>
  <c r="AI2867" i="1"/>
  <c r="AH3002" i="1"/>
  <c r="AH3087" i="1"/>
  <c r="AH2831" i="1"/>
  <c r="AH2916" i="1"/>
  <c r="AH2997" i="1"/>
  <c r="AH2787" i="1"/>
  <c r="AH2723" i="1"/>
  <c r="AH2659" i="1"/>
  <c r="AI2678" i="1"/>
  <c r="AI2756" i="1"/>
  <c r="AI2599" i="1"/>
  <c r="AI2535" i="1"/>
  <c r="AH3426" i="1"/>
  <c r="AH3227" i="1"/>
  <c r="AI3185" i="1"/>
  <c r="AI3115" i="1"/>
  <c r="AI2794" i="1"/>
  <c r="AI2500" i="1"/>
  <c r="AI2419" i="1"/>
  <c r="AI2355" i="1"/>
  <c r="AH2632" i="1"/>
  <c r="AH2568" i="1"/>
  <c r="AH2504" i="1"/>
  <c r="AH2440" i="1"/>
  <c r="AH2376" i="1"/>
  <c r="AH2312" i="1"/>
  <c r="AH2248" i="1"/>
  <c r="AH2184" i="1"/>
  <c r="AH2120" i="1"/>
  <c r="AH2056" i="1"/>
  <c r="AI2212" i="1"/>
  <c r="AI2266" i="1"/>
  <c r="AI2019" i="1"/>
  <c r="AI3268" i="1"/>
  <c r="AI2948" i="1"/>
  <c r="AH3080" i="1"/>
  <c r="AH2700" i="1"/>
  <c r="AI2576" i="1"/>
  <c r="AI2438" i="1"/>
  <c r="AI2374" i="1"/>
  <c r="AI2705" i="1"/>
  <c r="AH2587" i="1"/>
  <c r="AH2523" i="1"/>
  <c r="AH2459" i="1"/>
  <c r="AH2395" i="1"/>
  <c r="AH2331" i="1"/>
  <c r="AH2267" i="1"/>
  <c r="AH2203" i="1"/>
  <c r="AH2139" i="1"/>
  <c r="AH2075" i="1"/>
  <c r="AI2288" i="1"/>
  <c r="AI2032" i="1"/>
  <c r="AI2086" i="1"/>
  <c r="AI3469" i="1"/>
  <c r="AI3068" i="1"/>
  <c r="AH2979" i="1"/>
  <c r="AH2760" i="1"/>
  <c r="AI2648" i="1"/>
  <c r="AI2453" i="1"/>
  <c r="AI2389" i="1"/>
  <c r="AI2765" i="1"/>
  <c r="AH2602" i="1"/>
  <c r="AH2538" i="1"/>
  <c r="AH2474" i="1"/>
  <c r="AH2410" i="1"/>
  <c r="AH2983" i="1"/>
  <c r="AH3068" i="1"/>
  <c r="AI3187" i="1"/>
  <c r="AH2893" i="1"/>
  <c r="AH2761" i="1"/>
  <c r="AH2697" i="1"/>
  <c r="AH2633" i="1"/>
  <c r="AI2739" i="1"/>
  <c r="AI2652" i="1"/>
  <c r="AI2573" i="1"/>
  <c r="AI2509" i="1"/>
  <c r="AI75" i="1"/>
  <c r="AH3422" i="1"/>
  <c r="AI3562" i="1"/>
  <c r="AI3401" i="1"/>
  <c r="AH3303" i="1"/>
  <c r="AH3226" i="1"/>
  <c r="AI3215" i="1"/>
  <c r="AI3051" i="1"/>
  <c r="AI2923" i="1"/>
  <c r="AI3177" i="1"/>
  <c r="AH2858" i="1"/>
  <c r="AH2943" i="1"/>
  <c r="AH3028" i="1"/>
  <c r="AH3109" i="1"/>
  <c r="AH2853" i="1"/>
  <c r="AH2751" i="1"/>
  <c r="AH2687" i="1"/>
  <c r="AI2790" i="1"/>
  <c r="AI2699" i="1"/>
  <c r="AI2627" i="1"/>
  <c r="AI2563" i="1"/>
  <c r="AI2499" i="1"/>
  <c r="AI3352" i="1"/>
  <c r="AI3020" i="1"/>
  <c r="AH2883" i="1"/>
  <c r="AH2736" i="1"/>
  <c r="AI2612" i="1"/>
  <c r="AI2447" i="1"/>
  <c r="AI2383" i="1"/>
  <c r="AI2741" i="1"/>
  <c r="AH2596" i="1"/>
  <c r="AH2532" i="1"/>
  <c r="AH2468" i="1"/>
  <c r="AH2404" i="1"/>
  <c r="AH2340" i="1"/>
  <c r="AH2276" i="1"/>
  <c r="AH2212" i="1"/>
  <c r="AH2148" i="1"/>
  <c r="AH2084" i="1"/>
  <c r="AI2324" i="1"/>
  <c r="AI2068" i="1"/>
  <c r="AI2122" i="1"/>
  <c r="AI3515" i="1"/>
  <c r="AH3262" i="1"/>
  <c r="AH2846" i="1"/>
  <c r="AH2841" i="1"/>
  <c r="AI2687" i="1"/>
  <c r="AI2470" i="1"/>
  <c r="AI2402" i="1"/>
  <c r="AI2338" i="1"/>
  <c r="AH2615" i="1"/>
  <c r="AH2551" i="1"/>
  <c r="AH2487" i="1"/>
  <c r="AH2423" i="1"/>
  <c r="AH2359" i="1"/>
  <c r="AH2295" i="1"/>
  <c r="AH2231" i="1"/>
  <c r="AH2167" i="1"/>
  <c r="AH2103" i="1"/>
  <c r="AH2039" i="1"/>
  <c r="AI2144" i="1"/>
  <c r="AI2198" i="1"/>
  <c r="AH3398" i="1"/>
  <c r="AH3211" i="1"/>
  <c r="AH3098" i="1"/>
  <c r="AH3081" i="1"/>
  <c r="AI2762" i="1"/>
  <c r="AI2492" i="1"/>
  <c r="AI2417" i="1"/>
  <c r="AI2353" i="1"/>
  <c r="AH2630" i="1"/>
  <c r="AH2566" i="1"/>
  <c r="AH2502" i="1"/>
  <c r="AH2438" i="1"/>
  <c r="AH2374" i="1"/>
  <c r="AH2903" i="1"/>
  <c r="AH2988" i="1"/>
  <c r="AH3069" i="1"/>
  <c r="AH2809" i="1"/>
  <c r="AH2741" i="1"/>
  <c r="AH2677" i="1"/>
  <c r="AI2750" i="1"/>
  <c r="AI2659" i="1"/>
  <c r="AI2617" i="1"/>
  <c r="AI2553" i="1"/>
  <c r="AI2489" i="1"/>
  <c r="AH3557" i="1"/>
  <c r="AI3596" i="1"/>
  <c r="AI3383" i="1"/>
  <c r="AI3331" i="1"/>
  <c r="AI3249" i="1"/>
  <c r="AH3186" i="1"/>
  <c r="AI3201" i="1"/>
  <c r="AI3011" i="1"/>
  <c r="AI2883" i="1"/>
  <c r="AH3034" i="1"/>
  <c r="AI3127" i="1"/>
  <c r="AH2863" i="1"/>
  <c r="AH2948" i="1"/>
  <c r="AH3029" i="1"/>
  <c r="AH2795" i="1"/>
  <c r="AH2731" i="1"/>
  <c r="AH2667" i="1"/>
  <c r="AI2710" i="1"/>
  <c r="AI2788" i="1"/>
  <c r="AI2607" i="1"/>
  <c r="AI2543" i="1"/>
  <c r="AI3571" i="1"/>
  <c r="AI3226" i="1"/>
  <c r="AI2860" i="1"/>
  <c r="AH2904" i="1"/>
  <c r="AH2656" i="1"/>
  <c r="AI2532" i="1"/>
  <c r="AI2427" i="1"/>
  <c r="AI2363" i="1"/>
  <c r="AI2661" i="1"/>
  <c r="AH2576" i="1"/>
  <c r="AH2512" i="1"/>
  <c r="AH2448" i="1"/>
  <c r="AH2384" i="1"/>
  <c r="AH2320" i="1"/>
  <c r="AH2256" i="1"/>
  <c r="AH2192" i="1"/>
  <c r="AH2128" i="1"/>
  <c r="AH2064" i="1"/>
  <c r="AI2244" i="1"/>
  <c r="AI2298" i="1"/>
  <c r="AI2042" i="1"/>
  <c r="AI3332" i="1"/>
  <c r="AI3012" i="1"/>
  <c r="AH2867" i="1"/>
  <c r="AH2732" i="1"/>
  <c r="AI2608" i="1"/>
  <c r="AI2446" i="1"/>
  <c r="AI2382" i="1"/>
  <c r="AI2737" i="1"/>
  <c r="AH2595" i="1"/>
  <c r="AH2531" i="1"/>
  <c r="AH2467" i="1"/>
  <c r="AH2403" i="1"/>
  <c r="AH2339" i="1"/>
  <c r="AH2275" i="1"/>
  <c r="AH2211" i="1"/>
  <c r="AH2147" i="1"/>
  <c r="AH2083" i="1"/>
  <c r="AI2320" i="1"/>
  <c r="AI2064" i="1"/>
  <c r="AI2118" i="1"/>
  <c r="AI3568" i="1"/>
  <c r="AI3198" i="1"/>
  <c r="AH3107" i="1"/>
  <c r="AH2792" i="1"/>
  <c r="AI2776" i="1"/>
  <c r="AI2463" i="1"/>
  <c r="AI2397" i="1"/>
  <c r="AI2797" i="1"/>
  <c r="AH2610" i="1"/>
  <c r="AH2546" i="1"/>
  <c r="AH2482" i="1"/>
  <c r="AH2418" i="1"/>
  <c r="AH2366" i="1"/>
  <c r="AH2302" i="1"/>
  <c r="AH2238" i="1"/>
  <c r="AH2174" i="1"/>
  <c r="AH2110" i="1"/>
  <c r="AH2046" i="1"/>
  <c r="AI2172" i="1"/>
  <c r="AI2226" i="1"/>
  <c r="AI2009" i="1"/>
  <c r="AH3593" i="1"/>
  <c r="AH3284" i="1"/>
  <c r="AI2900" i="1"/>
  <c r="AH2984" i="1"/>
  <c r="AH2676" i="1"/>
  <c r="AI2552" i="1"/>
  <c r="AI2432" i="1"/>
  <c r="AI2368" i="1"/>
  <c r="AI2681" i="1"/>
  <c r="AH2581" i="1"/>
  <c r="AH2517" i="1"/>
  <c r="AH2453" i="1"/>
  <c r="AH2389" i="1"/>
  <c r="AH2325" i="1"/>
  <c r="AH2261" i="1"/>
  <c r="AH2197" i="1"/>
  <c r="AH2133" i="1"/>
  <c r="AH2069" i="1"/>
  <c r="AI2264" i="1"/>
  <c r="AI2318" i="1"/>
  <c r="AI2010" i="1"/>
  <c r="AI1931" i="1"/>
  <c r="AI1867" i="1"/>
  <c r="AI1803" i="1"/>
  <c r="AI1739" i="1"/>
  <c r="AI1675" i="1"/>
  <c r="AI1611" i="1"/>
  <c r="AI1547" i="1"/>
  <c r="AI1483" i="1"/>
  <c r="AI1419" i="1"/>
  <c r="AH1930" i="1"/>
  <c r="AH1674" i="1"/>
  <c r="AH1951" i="1"/>
  <c r="AH1695" i="1"/>
  <c r="AH1439" i="1"/>
  <c r="AH1944" i="1"/>
  <c r="AH1688" i="1"/>
  <c r="AH1432" i="1"/>
  <c r="AH1933" i="1"/>
  <c r="AH1677" i="1"/>
  <c r="AH1421" i="1"/>
  <c r="AI1354" i="1"/>
  <c r="AI1950" i="1"/>
  <c r="AI1886" i="1"/>
  <c r="AI1822" i="1"/>
  <c r="AI1758" i="1"/>
  <c r="AI1694" i="1"/>
  <c r="AI1630" i="1"/>
  <c r="AI1566" i="1"/>
  <c r="AI1502" i="1"/>
  <c r="AI1438" i="1"/>
  <c r="AH2006" i="1"/>
  <c r="AH1750" i="1"/>
  <c r="AI2031" i="1"/>
  <c r="AH1771" i="1"/>
  <c r="AH1515" i="1"/>
  <c r="AH2020" i="1"/>
  <c r="AH1764" i="1"/>
  <c r="AH1508" i="1"/>
  <c r="AH2009" i="1"/>
  <c r="AH1753" i="1"/>
  <c r="AH1497" i="1"/>
  <c r="AI2018" i="1"/>
  <c r="AI1937" i="1"/>
  <c r="AI1873" i="1"/>
  <c r="AI1809" i="1"/>
  <c r="AI1745" i="1"/>
  <c r="AI1681" i="1"/>
  <c r="AI1617" i="1"/>
  <c r="AI1553" i="1"/>
  <c r="AI1489" i="1"/>
  <c r="AI1425" i="1"/>
  <c r="AH1954" i="1"/>
  <c r="AH1698" i="1"/>
  <c r="AH1975" i="1"/>
  <c r="AH1719" i="1"/>
  <c r="AH2382" i="1"/>
  <c r="AH2314" i="1"/>
  <c r="AH2250" i="1"/>
  <c r="AH2186" i="1"/>
  <c r="AH2122" i="1"/>
  <c r="AH2058" i="1"/>
  <c r="AI2220" i="1"/>
  <c r="AI2274" i="1"/>
  <c r="AI2021" i="1"/>
  <c r="AI1957" i="1"/>
  <c r="AI3316" i="1"/>
  <c r="AI2996" i="1"/>
  <c r="AH2835" i="1"/>
  <c r="AH2724" i="1"/>
  <c r="AI2600" i="1"/>
  <c r="AI2444" i="1"/>
  <c r="AI2380" i="1"/>
  <c r="AI2729" i="1"/>
  <c r="AH2593" i="1"/>
  <c r="AH2529" i="1"/>
  <c r="AH2465" i="1"/>
  <c r="AH2401" i="1"/>
  <c r="AH2337" i="1"/>
  <c r="AH2273" i="1"/>
  <c r="AH2209" i="1"/>
  <c r="AH2145" i="1"/>
  <c r="AH2081" i="1"/>
  <c r="AI2312" i="1"/>
  <c r="AI2056" i="1"/>
  <c r="AI2094" i="1"/>
  <c r="AI1943" i="1"/>
  <c r="AI1879" i="1"/>
  <c r="AI1815" i="1"/>
  <c r="AI1751" i="1"/>
  <c r="AI1687" i="1"/>
  <c r="AI1623" i="1"/>
  <c r="AI1559" i="1"/>
  <c r="AI1495" i="1"/>
  <c r="AI1431" i="1"/>
  <c r="AH1978" i="1"/>
  <c r="AH1722" i="1"/>
  <c r="AH1999" i="1"/>
  <c r="AH1743" i="1"/>
  <c r="AH1487" i="1"/>
  <c r="AH1992" i="1"/>
  <c r="AH1736" i="1"/>
  <c r="AH1480" i="1"/>
  <c r="AH1981" i="1"/>
  <c r="AH1725" i="1"/>
  <c r="AH1469" i="1"/>
  <c r="AI1366" i="1"/>
  <c r="AI1966" i="1"/>
  <c r="AI1898" i="1"/>
  <c r="AI1834" i="1"/>
  <c r="AI1770" i="1"/>
  <c r="AI1706" i="1"/>
  <c r="AI1642" i="1"/>
  <c r="AI1578" i="1"/>
  <c r="AI1514" i="1"/>
  <c r="AI1450" i="1"/>
  <c r="AI2081" i="1"/>
  <c r="AH1798" i="1"/>
  <c r="AI2127" i="1"/>
  <c r="AH1819" i="1"/>
  <c r="AH1563" i="1"/>
  <c r="AI2117" i="1"/>
  <c r="AH1812" i="1"/>
  <c r="AH1556" i="1"/>
  <c r="AI2091" i="1"/>
  <c r="AH1801" i="1"/>
  <c r="AH1545" i="1"/>
  <c r="AI1385" i="1"/>
  <c r="AI1949" i="1"/>
  <c r="AI1885" i="1"/>
  <c r="AI1821" i="1"/>
  <c r="AI1757" i="1"/>
  <c r="AI1693" i="1"/>
  <c r="AI1629" i="1"/>
  <c r="AI1565" i="1"/>
  <c r="AI1501" i="1"/>
  <c r="AI1437" i="1"/>
  <c r="AH2002" i="1"/>
  <c r="AH1746" i="1"/>
  <c r="AI2023" i="1"/>
  <c r="AH1767" i="1"/>
  <c r="AH1511" i="1"/>
  <c r="AH2342" i="1"/>
  <c r="AH2278" i="1"/>
  <c r="AH2214" i="1"/>
  <c r="AH2150" i="1"/>
  <c r="AH2086" i="1"/>
  <c r="AI2332" i="1"/>
  <c r="AI2076" i="1"/>
  <c r="AI2130" i="1"/>
  <c r="AI1985" i="1"/>
  <c r="AH3373" i="1"/>
  <c r="AH3139" i="1"/>
  <c r="AH2942" i="1"/>
  <c r="AH2937" i="1"/>
  <c r="AI2783" i="1"/>
  <c r="AI2478" i="1"/>
  <c r="AI2408" i="1"/>
  <c r="AI2344" i="1"/>
  <c r="AH2621" i="1"/>
  <c r="AH2557" i="1"/>
  <c r="AH2493" i="1"/>
  <c r="AH2429" i="1"/>
  <c r="AH2365" i="1"/>
  <c r="AH2301" i="1"/>
  <c r="AH2237" i="1"/>
  <c r="AH2173" i="1"/>
  <c r="AH2109" i="1"/>
  <c r="AH2045" i="1"/>
  <c r="AI2168" i="1"/>
  <c r="AI2222" i="1"/>
  <c r="AI1978" i="1"/>
  <c r="AI1907" i="1"/>
  <c r="AI1843" i="1"/>
  <c r="AI1779" i="1"/>
  <c r="AI1715" i="1"/>
  <c r="AI1651" i="1"/>
  <c r="AI1587" i="1"/>
  <c r="AI1523" i="1"/>
  <c r="AI1459" i="1"/>
  <c r="AI2153" i="1"/>
  <c r="AH1834" i="1"/>
  <c r="AI2199" i="1"/>
  <c r="AH1855" i="1"/>
  <c r="AH1599" i="1"/>
  <c r="AI2189" i="1"/>
  <c r="AH1848" i="1"/>
  <c r="AH1592" i="1"/>
  <c r="AI2163" i="1"/>
  <c r="AH1837" i="1"/>
  <c r="AH1581" i="1"/>
  <c r="AI1394" i="1"/>
  <c r="AI2003" i="1"/>
  <c r="AI1926" i="1"/>
  <c r="AI1862" i="1"/>
  <c r="AI1798" i="1"/>
  <c r="AI1734" i="1"/>
  <c r="AI1670" i="1"/>
  <c r="AI1606" i="1"/>
  <c r="AI1542" i="1"/>
  <c r="AI1478" i="1"/>
  <c r="AI2305" i="1"/>
  <c r="AH1910" i="1"/>
  <c r="AH1654" i="1"/>
  <c r="AH1931" i="1"/>
  <c r="AH1675" i="1"/>
  <c r="AH1419" i="1"/>
  <c r="AH1924" i="1"/>
  <c r="AH1668" i="1"/>
  <c r="AI2315" i="1"/>
  <c r="AH1913" i="1"/>
  <c r="AH1657" i="1"/>
  <c r="AI1413" i="1"/>
  <c r="AI1986" i="1"/>
  <c r="AI1913" i="1"/>
  <c r="AI1849" i="1"/>
  <c r="AI1785" i="1"/>
  <c r="AI1721" i="1"/>
  <c r="AI1657" i="1"/>
  <c r="AI1593" i="1"/>
  <c r="AI1529" i="1"/>
  <c r="AI1465" i="1"/>
  <c r="AI2201" i="1"/>
  <c r="AH1858" i="1"/>
  <c r="AI2247" i="1"/>
  <c r="AH1879" i="1"/>
  <c r="AH1623" i="1"/>
  <c r="AH2414" i="1"/>
  <c r="AH2322" i="1"/>
  <c r="AH2258" i="1"/>
  <c r="AH2194" i="1"/>
  <c r="AH2130" i="1"/>
  <c r="AH2066" i="1"/>
  <c r="AI2252" i="1"/>
  <c r="AI2306" i="1"/>
  <c r="AI2050" i="1"/>
  <c r="AI1965" i="1"/>
  <c r="AI3437" i="1"/>
  <c r="AI3060" i="1"/>
  <c r="AH2963" i="1"/>
  <c r="AH2756" i="1"/>
  <c r="AI2632" i="1"/>
  <c r="AI2452" i="1"/>
  <c r="AI2388" i="1"/>
  <c r="AI2761" i="1"/>
  <c r="AH2601" i="1"/>
  <c r="AH2537" i="1"/>
  <c r="AH2473" i="1"/>
  <c r="AH2409" i="1"/>
  <c r="AH2345" i="1"/>
  <c r="AH2281" i="1"/>
  <c r="AH2217" i="1"/>
  <c r="AH2153" i="1"/>
  <c r="AH2089" i="1"/>
  <c r="AH2025" i="1"/>
  <c r="AI2088" i="1"/>
  <c r="AI2142" i="1"/>
  <c r="AI1951" i="1"/>
  <c r="AI1887" i="1"/>
  <c r="AI1823" i="1"/>
  <c r="AI1759" i="1"/>
  <c r="AI1695" i="1"/>
  <c r="AI1631" i="1"/>
  <c r="AI1567" i="1"/>
  <c r="AI1503" i="1"/>
  <c r="AI1439" i="1"/>
  <c r="AH2010" i="1"/>
  <c r="AH1754" i="1"/>
  <c r="AI2039" i="1"/>
  <c r="AH1775" i="1"/>
  <c r="AH1519" i="1"/>
  <c r="AI2029" i="1"/>
  <c r="AH1768" i="1"/>
  <c r="AH1512" i="1"/>
  <c r="AH2013" i="1"/>
  <c r="AH1757" i="1"/>
  <c r="AH1501" i="1"/>
  <c r="AI1374" i="1"/>
  <c r="AI1976" i="1"/>
  <c r="AI1906" i="1"/>
  <c r="AI1842" i="1"/>
  <c r="AI1778" i="1"/>
  <c r="AI1714" i="1"/>
  <c r="AI1650" i="1"/>
  <c r="AI1586" i="1"/>
  <c r="AI1522" i="1"/>
  <c r="AI1458" i="1"/>
  <c r="AI2145" i="1"/>
  <c r="AH1830" i="1"/>
  <c r="AI2191" i="1"/>
  <c r="AH1851" i="1"/>
  <c r="AH1595" i="1"/>
  <c r="AI2181" i="1"/>
  <c r="AH1844" i="1"/>
  <c r="AH1588" i="1"/>
  <c r="AI2155" i="1"/>
  <c r="AH1833" i="1"/>
  <c r="AH1577" i="1"/>
  <c r="AI1393" i="1"/>
  <c r="AI1959" i="1"/>
  <c r="AI1893" i="1"/>
  <c r="AI1829" i="1"/>
  <c r="AI1765" i="1"/>
  <c r="AI1701" i="1"/>
  <c r="AI1637" i="1"/>
  <c r="AI1573" i="1"/>
  <c r="AI1509" i="1"/>
  <c r="AI1445" i="1"/>
  <c r="AI2041" i="1"/>
  <c r="AH1778" i="1"/>
  <c r="AI2087" i="1"/>
  <c r="AH1799" i="1"/>
  <c r="AH1543" i="1"/>
  <c r="AI2173" i="1"/>
  <c r="AH1840" i="1"/>
  <c r="AH1584" i="1"/>
  <c r="AI2147" i="1"/>
  <c r="AH1829" i="1"/>
  <c r="AH1573" i="1"/>
  <c r="AI1392" i="1"/>
  <c r="AI1328" i="1"/>
  <c r="AI1990" i="1"/>
  <c r="AI1916" i="1"/>
  <c r="AI1852" i="1"/>
  <c r="AI1788" i="1"/>
  <c r="AI1724" i="1"/>
  <c r="AI1660" i="1"/>
  <c r="AI1596" i="1"/>
  <c r="AI1532" i="1"/>
  <c r="AI1468" i="1"/>
  <c r="AI2225" i="1"/>
  <c r="AH1870" i="1"/>
  <c r="AI2271" i="1"/>
  <c r="AH1891" i="1"/>
  <c r="AH1635" i="1"/>
  <c r="AI2261" i="1"/>
  <c r="AH1884" i="1"/>
  <c r="AH1628" i="1"/>
  <c r="AI2235" i="1"/>
  <c r="AH1873" i="1"/>
  <c r="AH1617" i="1"/>
  <c r="AI1403" i="1"/>
  <c r="AI1346" i="1"/>
  <c r="AI1269" i="1"/>
  <c r="AI1205" i="1"/>
  <c r="AI1141" i="1"/>
  <c r="AI1077" i="1"/>
  <c r="AI1013" i="1"/>
  <c r="AI949" i="1"/>
  <c r="AI885" i="1"/>
  <c r="AI821" i="1"/>
  <c r="AI757" i="1"/>
  <c r="AI693" i="1"/>
  <c r="AI629" i="1"/>
  <c r="AI565" i="1"/>
  <c r="AI501" i="1"/>
  <c r="AI437" i="1"/>
  <c r="AI373" i="1"/>
  <c r="AI309" i="1"/>
  <c r="AI245" i="1"/>
  <c r="AH1233" i="1"/>
  <c r="AH977" i="1"/>
  <c r="AH1398" i="1"/>
  <c r="AH1142" i="1"/>
  <c r="AH886" i="1"/>
  <c r="AH1299" i="1"/>
  <c r="AH1043" i="1"/>
  <c r="AH1550" i="1"/>
  <c r="AH1196" i="1"/>
  <c r="AH940" i="1"/>
  <c r="AH681" i="1"/>
  <c r="AH425" i="1"/>
  <c r="AI161" i="1"/>
  <c r="AH614" i="1"/>
  <c r="AH358" i="1"/>
  <c r="AI207" i="1"/>
  <c r="AH731" i="1"/>
  <c r="AH475" i="1"/>
  <c r="AH237" i="1"/>
  <c r="AI147" i="1"/>
  <c r="AH588" i="1"/>
  <c r="AH332" i="1"/>
  <c r="AI86" i="1"/>
  <c r="AI73" i="1"/>
  <c r="AI64" i="1"/>
  <c r="AI1313" i="1"/>
  <c r="AI1244" i="1"/>
  <c r="AI1180" i="1"/>
  <c r="AI1116" i="1"/>
  <c r="AI1052" i="1"/>
  <c r="AI988" i="1"/>
  <c r="AI924" i="1"/>
  <c r="AI860" i="1"/>
  <c r="AI796" i="1"/>
  <c r="AI732" i="1"/>
  <c r="AI668" i="1"/>
  <c r="AI604" i="1"/>
  <c r="AI540" i="1"/>
  <c r="AI476" i="1"/>
  <c r="AI412" i="1"/>
  <c r="AI348" i="1"/>
  <c r="AI284" i="1"/>
  <c r="AH1389" i="1"/>
  <c r="AH1133" i="1"/>
  <c r="AH877" i="1"/>
  <c r="AH1298" i="1"/>
  <c r="AH1042" i="1"/>
  <c r="AH1570" i="1"/>
  <c r="AH1199" i="1"/>
  <c r="AH943" i="1"/>
  <c r="AH1352" i="1"/>
  <c r="AH1096" i="1"/>
  <c r="AH840" i="1"/>
  <c r="AH581" i="1"/>
  <c r="AH325" i="1"/>
  <c r="AH770" i="1"/>
  <c r="AH514" i="1"/>
  <c r="AH258" i="1"/>
  <c r="AI166" i="1"/>
  <c r="AH631" i="1"/>
  <c r="AH375" i="1"/>
  <c r="AH212" i="1"/>
  <c r="AH744" i="1"/>
  <c r="AH488" i="1"/>
  <c r="AH9" i="1"/>
  <c r="AI168" i="1"/>
  <c r="AH124" i="1"/>
  <c r="AH115" i="1"/>
  <c r="AI1283" i="1"/>
  <c r="AI1219" i="1"/>
  <c r="AI1155" i="1"/>
  <c r="AI1091" i="1"/>
  <c r="AI1027" i="1"/>
  <c r="AI963" i="1"/>
  <c r="AI899" i="1"/>
  <c r="AI835" i="1"/>
  <c r="AI771" i="1"/>
  <c r="AI707" i="1"/>
  <c r="AI643" i="1"/>
  <c r="AI579" i="1"/>
  <c r="AI515" i="1"/>
  <c r="AI451" i="1"/>
  <c r="AI387" i="1"/>
  <c r="AI323" i="1"/>
  <c r="AI259" i="1"/>
  <c r="AH1289" i="1"/>
  <c r="AH1033" i="1"/>
  <c r="AH1558" i="1"/>
  <c r="AH1198" i="1"/>
  <c r="AH942" i="1"/>
  <c r="AH1355" i="1"/>
  <c r="AH1099" i="1"/>
  <c r="AH843" i="1"/>
  <c r="AH1252" i="1"/>
  <c r="AH996" i="1"/>
  <c r="AH737" i="1"/>
  <c r="AH481" i="1"/>
  <c r="AI189" i="1"/>
  <c r="AH670" i="1"/>
  <c r="AH414" i="1"/>
  <c r="AI221" i="1"/>
  <c r="AH787" i="1"/>
  <c r="AH531" i="1"/>
  <c r="AH275" i="1"/>
  <c r="AI175" i="1"/>
  <c r="AH644" i="1"/>
  <c r="AH388" i="1"/>
  <c r="AI58" i="1"/>
  <c r="AI45" i="1"/>
  <c r="AI36" i="1"/>
  <c r="AI1331" i="1"/>
  <c r="AI1258" i="1"/>
  <c r="AI1194" i="1"/>
  <c r="AI1130" i="1"/>
  <c r="AI1066" i="1"/>
  <c r="AI1002" i="1"/>
  <c r="AI938" i="1"/>
  <c r="AI874" i="1"/>
  <c r="AI810" i="1"/>
  <c r="AI746" i="1"/>
  <c r="AI682" i="1"/>
  <c r="AI618" i="1"/>
  <c r="AI2141" i="1"/>
  <c r="AH1824" i="1"/>
  <c r="AH1568" i="1"/>
  <c r="AI2115" i="1"/>
  <c r="AH1813" i="1"/>
  <c r="AH1557" i="1"/>
  <c r="AI1388" i="1"/>
  <c r="AI1324" i="1"/>
  <c r="AI1984" i="1"/>
  <c r="AI1912" i="1"/>
  <c r="AI1848" i="1"/>
  <c r="AI1784" i="1"/>
  <c r="AI1720" i="1"/>
  <c r="AI1656" i="1"/>
  <c r="AI1592" i="1"/>
  <c r="AI1528" i="1"/>
  <c r="AI1464" i="1"/>
  <c r="AI2193" i="1"/>
  <c r="AH1854" i="1"/>
  <c r="AI2239" i="1"/>
  <c r="AH1875" i="1"/>
  <c r="AH1619" i="1"/>
  <c r="AI2229" i="1"/>
  <c r="AH1868" i="1"/>
  <c r="AH1612" i="1"/>
  <c r="AI2203" i="1"/>
  <c r="AH1857" i="1"/>
  <c r="AH1601" i="1"/>
  <c r="AI1399" i="1"/>
  <c r="AI1341" i="1"/>
  <c r="AI1265" i="1"/>
  <c r="AI1201" i="1"/>
  <c r="AI1137" i="1"/>
  <c r="AI1073" i="1"/>
  <c r="AI1009" i="1"/>
  <c r="AI945" i="1"/>
  <c r="AI881" i="1"/>
  <c r="AI817" i="1"/>
  <c r="AI753" i="1"/>
  <c r="AI689" i="1"/>
  <c r="AI625" i="1"/>
  <c r="AI561" i="1"/>
  <c r="AI497" i="1"/>
  <c r="AI433" i="1"/>
  <c r="AI369" i="1"/>
  <c r="AI305" i="1"/>
  <c r="AH1626" i="1"/>
  <c r="AH1217" i="1"/>
  <c r="AH961" i="1"/>
  <c r="AH1382" i="1"/>
  <c r="AH1126" i="1"/>
  <c r="AH870" i="1"/>
  <c r="AH1283" i="1"/>
  <c r="AH1027" i="1"/>
  <c r="AH1486" i="1"/>
  <c r="AH1180" i="1"/>
  <c r="AH924" i="1"/>
  <c r="AH665" i="1"/>
  <c r="AH409" i="1"/>
  <c r="AI153" i="1"/>
  <c r="AH598" i="1"/>
  <c r="AH342" i="1"/>
  <c r="AI203" i="1"/>
  <c r="AH715" i="1"/>
  <c r="AH459" i="1"/>
  <c r="AH233" i="1"/>
  <c r="AI139" i="1"/>
  <c r="AH572" i="1"/>
  <c r="AH316" i="1"/>
  <c r="AI94" i="1"/>
  <c r="AI81" i="1"/>
  <c r="AI72" i="1"/>
  <c r="AI1307" i="1"/>
  <c r="AI1240" i="1"/>
  <c r="AI1176" i="1"/>
  <c r="AI1112" i="1"/>
  <c r="AI1048" i="1"/>
  <c r="AI984" i="1"/>
  <c r="AI920" i="1"/>
  <c r="AI856" i="1"/>
  <c r="AI792" i="1"/>
  <c r="AI728" i="1"/>
  <c r="AI664" i="1"/>
  <c r="AI600" i="1"/>
  <c r="AI536" i="1"/>
  <c r="AI472" i="1"/>
  <c r="AI408" i="1"/>
  <c r="AI344" i="1"/>
  <c r="AI280" i="1"/>
  <c r="AH1373" i="1"/>
  <c r="AH1117" i="1"/>
  <c r="AH861" i="1"/>
  <c r="AH1282" i="1"/>
  <c r="AH1026" i="1"/>
  <c r="AH1506" i="1"/>
  <c r="AH1183" i="1"/>
  <c r="AH927" i="1"/>
  <c r="AH1336" i="1"/>
  <c r="AH1080" i="1"/>
  <c r="AH824" i="1"/>
  <c r="AH565" i="1"/>
  <c r="AH309" i="1"/>
  <c r="AH754" i="1"/>
  <c r="AH498" i="1"/>
  <c r="AI242" i="1"/>
  <c r="AI158" i="1"/>
  <c r="AH615" i="1"/>
  <c r="AH359" i="1"/>
  <c r="AH208" i="1"/>
  <c r="AH728" i="1"/>
  <c r="AH472" i="1"/>
  <c r="AH17" i="1"/>
  <c r="AH4" i="1"/>
  <c r="AI156" i="1"/>
  <c r="AH123" i="1"/>
  <c r="AI1279" i="1"/>
  <c r="AI1215" i="1"/>
  <c r="AI1151" i="1"/>
  <c r="AI1087" i="1"/>
  <c r="AI1023" i="1"/>
  <c r="AI959" i="1"/>
  <c r="AI895" i="1"/>
  <c r="AI831" i="1"/>
  <c r="AI767" i="1"/>
  <c r="AI703" i="1"/>
  <c r="AI639" i="1"/>
  <c r="AI575" i="1"/>
  <c r="AI511" i="1"/>
  <c r="AI447" i="1"/>
  <c r="AI383" i="1"/>
  <c r="AI319" i="1"/>
  <c r="AI255" i="1"/>
  <c r="AH1273" i="1"/>
  <c r="AH1017" i="1"/>
  <c r="AH1494" i="1"/>
  <c r="AH1182" i="1"/>
  <c r="AH926" i="1"/>
  <c r="AH1339" i="1"/>
  <c r="AH1083" i="1"/>
  <c r="AH827" i="1"/>
  <c r="AH1236" i="1"/>
  <c r="AH980" i="1"/>
  <c r="AH721" i="1"/>
  <c r="AH465" i="1"/>
  <c r="AI181" i="1"/>
  <c r="AH654" i="1"/>
  <c r="AH398" i="1"/>
  <c r="AI217" i="1"/>
  <c r="AH771" i="1"/>
  <c r="AH515" i="1"/>
  <c r="AH259" i="1"/>
  <c r="AI167" i="1"/>
  <c r="AH628" i="1"/>
  <c r="AH372" i="1"/>
  <c r="AI66" i="1"/>
  <c r="AI53" i="1"/>
  <c r="AI44" i="1"/>
  <c r="AI1326" i="1"/>
  <c r="AI1254" i="1"/>
  <c r="AI1190" i="1"/>
  <c r="AI1126" i="1"/>
  <c r="AI1062" i="1"/>
  <c r="AI998" i="1"/>
  <c r="AI934" i="1"/>
  <c r="AI870" i="1"/>
  <c r="AI806" i="1"/>
  <c r="AI742" i="1"/>
  <c r="AI678" i="1"/>
  <c r="AI614" i="1"/>
  <c r="AI550" i="1"/>
  <c r="AH1463" i="1"/>
  <c r="AH1936" i="1"/>
  <c r="AH1680" i="1"/>
  <c r="AH1616" i="1"/>
  <c r="AI2211" i="1"/>
  <c r="AH1861" i="1"/>
  <c r="AH1605" i="1"/>
  <c r="AI1400" i="1"/>
  <c r="AI1336" i="1"/>
  <c r="AI2000" i="1"/>
  <c r="AI1924" i="1"/>
  <c r="AI1860" i="1"/>
  <c r="AI1796" i="1"/>
  <c r="AI1732" i="1"/>
  <c r="AI1668" i="1"/>
  <c r="AI1604" i="1"/>
  <c r="AI1540" i="1"/>
  <c r="AI1476" i="1"/>
  <c r="AI2289" i="1"/>
  <c r="AH1902" i="1"/>
  <c r="AH1646" i="1"/>
  <c r="AH1923" i="1"/>
  <c r="AH1667" i="1"/>
  <c r="AI2325" i="1"/>
  <c r="AH1916" i="1"/>
  <c r="AH1660" i="1"/>
  <c r="AI2299" i="1"/>
  <c r="AH1905" i="1"/>
  <c r="AH1649" i="1"/>
  <c r="AI1411" i="1"/>
  <c r="AI1373" i="1"/>
  <c r="AI1277" i="1"/>
  <c r="AI1213" i="1"/>
  <c r="AI1149" i="1"/>
  <c r="AI1085" i="1"/>
  <c r="AI1021" i="1"/>
  <c r="AI957" i="1"/>
  <c r="AI893" i="1"/>
  <c r="AI829" i="1"/>
  <c r="AI765" i="1"/>
  <c r="AI701" i="1"/>
  <c r="AI637" i="1"/>
  <c r="AI573" i="1"/>
  <c r="AI509" i="1"/>
  <c r="AI445" i="1"/>
  <c r="AI381" i="1"/>
  <c r="AI317" i="1"/>
  <c r="AI253" i="1"/>
  <c r="AH1265" i="1"/>
  <c r="AH1009" i="1"/>
  <c r="AH1462" i="1"/>
  <c r="AH1174" i="1"/>
  <c r="AH918" i="1"/>
  <c r="AH1331" i="1"/>
  <c r="AH1075" i="1"/>
  <c r="AH819" i="1"/>
  <c r="AH1228" i="1"/>
  <c r="AH972" i="1"/>
  <c r="AH713" i="1"/>
  <c r="AH457" i="1"/>
  <c r="AI177" i="1"/>
  <c r="AH646" i="1"/>
  <c r="AH390" i="1"/>
  <c r="AI215" i="1"/>
  <c r="AH763" i="1"/>
  <c r="AH507" i="1"/>
  <c r="AH251" i="1"/>
  <c r="AI163" i="1"/>
  <c r="AH620" i="1"/>
  <c r="AH364" i="1"/>
  <c r="AI70" i="1"/>
  <c r="AI57" i="1"/>
  <c r="AI48" i="1"/>
  <c r="AI1323" i="1"/>
  <c r="AI1252" i="1"/>
  <c r="AI1188" i="1"/>
  <c r="AI1124" i="1"/>
  <c r="AI1060" i="1"/>
  <c r="AI996" i="1"/>
  <c r="AI932" i="1"/>
  <c r="AI868" i="1"/>
  <c r="AI804" i="1"/>
  <c r="AI740" i="1"/>
  <c r="AI676" i="1"/>
  <c r="AI612" i="1"/>
  <c r="AI548" i="1"/>
  <c r="AI484" i="1"/>
  <c r="AI420" i="1"/>
  <c r="AI356" i="1"/>
  <c r="AI292" i="1"/>
  <c r="AH1420" i="1"/>
  <c r="AH1165" i="1"/>
  <c r="AH909" i="1"/>
  <c r="AH1330" i="1"/>
  <c r="AH1074" i="1"/>
  <c r="AH818" i="1"/>
  <c r="AH1231" i="1"/>
  <c r="AH975" i="1"/>
  <c r="AH1384" i="1"/>
  <c r="AH1128" i="1"/>
  <c r="AH872" i="1"/>
  <c r="AH613" i="1"/>
  <c r="AH357" i="1"/>
  <c r="AH128" i="1"/>
  <c r="AH546" i="1"/>
  <c r="AH290" i="1"/>
  <c r="AI182" i="1"/>
  <c r="AH663" i="1"/>
  <c r="AH407" i="1"/>
  <c r="AH220" i="1"/>
  <c r="AH776" i="1"/>
  <c r="AH520" i="1"/>
  <c r="AH264" i="1"/>
  <c r="AH121" i="1"/>
  <c r="AH108" i="1"/>
  <c r="AH99" i="1"/>
  <c r="AI1291" i="1"/>
  <c r="AI1227" i="1"/>
  <c r="AI1163" i="1"/>
  <c r="AI1099" i="1"/>
  <c r="AI1035" i="1"/>
  <c r="AI971" i="1"/>
  <c r="AI907" i="1"/>
  <c r="AI843" i="1"/>
  <c r="AI779" i="1"/>
  <c r="AI715" i="1"/>
  <c r="AI651" i="1"/>
  <c r="AI587" i="1"/>
  <c r="AI523" i="1"/>
  <c r="AI459" i="1"/>
  <c r="AI395" i="1"/>
  <c r="AI331" i="1"/>
  <c r="AI267" i="1"/>
  <c r="AH1321" i="1"/>
  <c r="AH1065" i="1"/>
  <c r="AH809" i="1"/>
  <c r="AH1230" i="1"/>
  <c r="AH974" i="1"/>
  <c r="AH1387" i="1"/>
  <c r="AH1131" i="1"/>
  <c r="AH875" i="1"/>
  <c r="AH1284" i="1"/>
  <c r="AH1028" i="1"/>
  <c r="AH769" i="1"/>
  <c r="AH513" i="1"/>
  <c r="AH257" i="1"/>
  <c r="AH702" i="1"/>
  <c r="AH446" i="1"/>
  <c r="AI229" i="1"/>
  <c r="AH133" i="1"/>
  <c r="AH563" i="1"/>
  <c r="AH307" i="1"/>
  <c r="AI191" i="1"/>
  <c r="AH676" i="1"/>
  <c r="AH420" i="1"/>
  <c r="AI42" i="1"/>
  <c r="AI29" i="1"/>
  <c r="AI20" i="1"/>
  <c r="AI1342" i="1"/>
  <c r="AI1266" i="1"/>
  <c r="AI1202" i="1"/>
  <c r="AI1138" i="1"/>
  <c r="AI1074" i="1"/>
  <c r="AI1010" i="1"/>
  <c r="AI946" i="1"/>
  <c r="AI882" i="1"/>
  <c r="AI818" i="1"/>
  <c r="AI754" i="1"/>
  <c r="AI690" i="1"/>
  <c r="AI626" i="1"/>
  <c r="AI562" i="1"/>
  <c r="AI498" i="1"/>
  <c r="AH1984" i="1"/>
  <c r="AH1728" i="1"/>
  <c r="AH1472" i="1"/>
  <c r="AH1973" i="1"/>
  <c r="AH1717" i="1"/>
  <c r="AH1461" i="1"/>
  <c r="AI1364" i="1"/>
  <c r="AI1300" i="1"/>
  <c r="AI1952" i="1"/>
  <c r="AI1888" i="1"/>
  <c r="AI1824" i="1"/>
  <c r="AI1760" i="1"/>
  <c r="AI1696" i="1"/>
  <c r="AI1632" i="1"/>
  <c r="AI1568" i="1"/>
  <c r="AI1504" i="1"/>
  <c r="AI1440" i="1"/>
  <c r="AH2014" i="1"/>
  <c r="AH1758" i="1"/>
  <c r="AI2047" i="1"/>
  <c r="AH1779" i="1"/>
  <c r="AH1523" i="1"/>
  <c r="AI2037" i="1"/>
  <c r="AH1772" i="1"/>
  <c r="AH1516" i="1"/>
  <c r="AH2017" i="1"/>
  <c r="AH1761" i="1"/>
  <c r="AH1505" i="1"/>
  <c r="AI1375" i="1"/>
  <c r="AI1309" i="1"/>
  <c r="AI1241" i="1"/>
  <c r="AI1177" i="1"/>
  <c r="AI1113" i="1"/>
  <c r="AI1049" i="1"/>
  <c r="AI985" i="1"/>
  <c r="AI921" i="1"/>
  <c r="AI857" i="1"/>
  <c r="AI793" i="1"/>
  <c r="AI729" i="1"/>
  <c r="AI665" i="1"/>
  <c r="AI601" i="1"/>
  <c r="AI537" i="1"/>
  <c r="AI473" i="1"/>
  <c r="AI409" i="1"/>
  <c r="AI345" i="1"/>
  <c r="AI281" i="1"/>
  <c r="AH1377" i="1"/>
  <c r="AH1121" i="1"/>
  <c r="AH865" i="1"/>
  <c r="AH1286" i="1"/>
  <c r="AH1030" i="1"/>
  <c r="AH1522" i="1"/>
  <c r="AH1187" i="1"/>
  <c r="AH931" i="1"/>
  <c r="AH1340" i="1"/>
  <c r="AH1084" i="1"/>
  <c r="AH828" i="1"/>
  <c r="AH569" i="1"/>
  <c r="AH313" i="1"/>
  <c r="AH758" i="1"/>
  <c r="AH502" i="1"/>
  <c r="AH246" i="1"/>
  <c r="AH161" i="1"/>
  <c r="AH619" i="1"/>
  <c r="AH363" i="1"/>
  <c r="AH209" i="1"/>
  <c r="AH732" i="1"/>
  <c r="AH476" i="1"/>
  <c r="AI14" i="1"/>
  <c r="AH187" i="1"/>
  <c r="AH143" i="1"/>
  <c r="AI120" i="1"/>
  <c r="AI1280" i="1"/>
  <c r="AI1216" i="1"/>
  <c r="AI1152" i="1"/>
  <c r="AI1088" i="1"/>
  <c r="AI1024" i="1"/>
  <c r="AI960" i="1"/>
  <c r="AI896" i="1"/>
  <c r="AI832" i="1"/>
  <c r="AI768" i="1"/>
  <c r="AI704" i="1"/>
  <c r="AI640" i="1"/>
  <c r="AI576" i="1"/>
  <c r="AI512" i="1"/>
  <c r="AI448" i="1"/>
  <c r="AI384" i="1"/>
  <c r="AI320" i="1"/>
  <c r="AI256" i="1"/>
  <c r="AH1277" i="1"/>
  <c r="AH1021" i="1"/>
  <c r="AH1510" i="1"/>
  <c r="AH1186" i="1"/>
  <c r="AH930" i="1"/>
  <c r="AH1343" i="1"/>
  <c r="AH1087" i="1"/>
  <c r="AH831" i="1"/>
  <c r="AH1240" i="1"/>
  <c r="AH984" i="1"/>
  <c r="AH725" i="1"/>
  <c r="AH469" i="1"/>
  <c r="AH184" i="1"/>
  <c r="AH658" i="1"/>
  <c r="AH402" i="1"/>
  <c r="AI218" i="1"/>
  <c r="AH775" i="1"/>
  <c r="AH519" i="1"/>
  <c r="AH263" i="1"/>
  <c r="AH170" i="1"/>
  <c r="AH632" i="1"/>
  <c r="AH376" i="1"/>
  <c r="AH65" i="1"/>
  <c r="AH52" i="1"/>
  <c r="AH43" i="1"/>
  <c r="AI1327" i="1"/>
  <c r="AI1255" i="1"/>
  <c r="AI1191" i="1"/>
  <c r="AI1127" i="1"/>
  <c r="AI1063" i="1"/>
  <c r="AI999" i="1"/>
  <c r="AI935" i="1"/>
  <c r="AI871" i="1"/>
  <c r="AI807" i="1"/>
  <c r="AI743" i="1"/>
  <c r="AI679" i="1"/>
  <c r="AI615" i="1"/>
  <c r="AI551" i="1"/>
  <c r="AI487" i="1"/>
  <c r="AI423" i="1"/>
  <c r="AI359" i="1"/>
  <c r="AI295" i="1"/>
  <c r="AH1466" i="1"/>
  <c r="AH1177" i="1"/>
  <c r="AH921" i="1"/>
  <c r="AH1342" i="1"/>
  <c r="AH1086" i="1"/>
  <c r="AH830" i="1"/>
  <c r="AH1243" i="1"/>
  <c r="AH987" i="1"/>
  <c r="AH1396" i="1"/>
  <c r="AH1140" i="1"/>
  <c r="AH884" i="1"/>
  <c r="AH625" i="1"/>
  <c r="AH369" i="1"/>
  <c r="AI133" i="1"/>
  <c r="AH558" i="1"/>
  <c r="AH302" i="1"/>
  <c r="AH189" i="1"/>
  <c r="AH675" i="1"/>
  <c r="AH419" i="1"/>
  <c r="AH223" i="1"/>
  <c r="AH788" i="1"/>
  <c r="AH532" i="1"/>
  <c r="AH276" i="1"/>
  <c r="AI114" i="1"/>
  <c r="AI101" i="1"/>
  <c r="AI92" i="1"/>
  <c r="AI1294" i="1"/>
  <c r="AI1230" i="1"/>
  <c r="AI1166" i="1"/>
  <c r="AI1102" i="1"/>
  <c r="AI1038" i="1"/>
  <c r="AI974" i="1"/>
  <c r="AI910" i="1"/>
  <c r="AI846" i="1"/>
  <c r="AI782" i="1"/>
  <c r="AI718" i="1"/>
  <c r="AI654" i="1"/>
  <c r="AI590" i="1"/>
  <c r="AI526" i="1"/>
  <c r="AI486" i="1"/>
  <c r="AI422" i="1"/>
  <c r="AI358" i="1"/>
  <c r="AI294" i="1"/>
  <c r="AH1450" i="1"/>
  <c r="AH1173" i="1"/>
  <c r="AH917" i="1"/>
  <c r="AH1338" i="1"/>
  <c r="AH1082" i="1"/>
  <c r="AH826" i="1"/>
  <c r="AH1239" i="1"/>
  <c r="AH983" i="1"/>
  <c r="AH1392" i="1"/>
  <c r="AH1136" i="1"/>
  <c r="AH880" i="1"/>
  <c r="AH621" i="1"/>
  <c r="AH365" i="1"/>
  <c r="AH132" i="1"/>
  <c r="AH554" i="1"/>
  <c r="AH298" i="1"/>
  <c r="AI186" i="1"/>
  <c r="AH671" i="1"/>
  <c r="AH415" i="1"/>
  <c r="AH222" i="1"/>
  <c r="AH784" i="1"/>
  <c r="AH528" i="1"/>
  <c r="AH272" i="1"/>
  <c r="AH117" i="1"/>
  <c r="AH104" i="1"/>
  <c r="AH95" i="1"/>
  <c r="AI522" i="1"/>
  <c r="AI434" i="1"/>
  <c r="AI370" i="1"/>
  <c r="AI306" i="1"/>
  <c r="AH1642" i="1"/>
  <c r="AH1221" i="1"/>
  <c r="AH965" i="1"/>
  <c r="AH1386" i="1"/>
  <c r="AH1130" i="1"/>
  <c r="AH874" i="1"/>
  <c r="AH1287" i="1"/>
  <c r="AH1031" i="1"/>
  <c r="AH1502" i="1"/>
  <c r="AH1184" i="1"/>
  <c r="AH928" i="1"/>
  <c r="AH669" i="1"/>
  <c r="AH413" i="1"/>
  <c r="AH156" i="1"/>
  <c r="AH602" i="1"/>
  <c r="AH346" i="1"/>
  <c r="AI204" i="1"/>
  <c r="AH719" i="1"/>
  <c r="AH463" i="1"/>
  <c r="AH234" i="1"/>
  <c r="AH142" i="1"/>
  <c r="AH576" i="1"/>
  <c r="AH320" i="1"/>
  <c r="AH93" i="1"/>
  <c r="AH80" i="1"/>
  <c r="AH71" i="1"/>
  <c r="AH147" i="1"/>
  <c r="AI462" i="1"/>
  <c r="AI398" i="1"/>
  <c r="AI334" i="1"/>
  <c r="AI270" i="1"/>
  <c r="AH1333" i="1"/>
  <c r="AH1077" i="1"/>
  <c r="AH821" i="1"/>
  <c r="AH1242" i="1"/>
  <c r="AH986" i="1"/>
  <c r="AH1399" i="1"/>
  <c r="AH1143" i="1"/>
  <c r="AH887" i="1"/>
  <c r="AH1296" i="1"/>
  <c r="AH1040" i="1"/>
  <c r="AH781" i="1"/>
  <c r="AH525" i="1"/>
  <c r="AH269" i="1"/>
  <c r="AH714" i="1"/>
  <c r="AH458" i="1"/>
  <c r="AI232" i="1"/>
  <c r="AI138" i="1"/>
  <c r="AH575" i="1"/>
  <c r="AH319" i="1"/>
  <c r="AH198" i="1"/>
  <c r="AH688" i="1"/>
  <c r="AH432" i="1"/>
  <c r="AH37" i="1"/>
  <c r="AH24" i="1"/>
  <c r="AH15" i="1"/>
  <c r="AI192" i="1"/>
  <c r="AI490" i="1"/>
  <c r="AI426" i="1"/>
  <c r="AI362" i="1"/>
  <c r="AI298" i="1"/>
  <c r="AH1514" i="1"/>
  <c r="AH1189" i="1"/>
  <c r="AH933" i="1"/>
  <c r="AH1354" i="1"/>
  <c r="AH1098" i="1"/>
  <c r="AH842" i="1"/>
  <c r="AH1255" i="1"/>
  <c r="AH999" i="1"/>
  <c r="AH1408" i="1"/>
  <c r="AH1152" i="1"/>
  <c r="AH896" i="1"/>
  <c r="AH637" i="1"/>
  <c r="AH381" i="1"/>
  <c r="AH140" i="1"/>
  <c r="AH570" i="1"/>
  <c r="AH314" i="1"/>
  <c r="AI194" i="1"/>
  <c r="AH687" i="1"/>
  <c r="AH431" i="1"/>
  <c r="AH226" i="1"/>
  <c r="AH800" i="1"/>
  <c r="AH544" i="1"/>
  <c r="AH288" i="1"/>
  <c r="AH109" i="1"/>
  <c r="AH96" i="1"/>
  <c r="AH87" i="1"/>
  <c r="AH1552" i="1"/>
  <c r="AI2083" i="1"/>
  <c r="AH1797" i="1"/>
  <c r="AH1541" i="1"/>
  <c r="AI1384" i="1"/>
  <c r="AI1320" i="1"/>
  <c r="AI1979" i="1"/>
  <c r="AI1908" i="1"/>
  <c r="AI1844" i="1"/>
  <c r="AI1780" i="1"/>
  <c r="AI1716" i="1"/>
  <c r="AI1652" i="1"/>
  <c r="AI1588" i="1"/>
  <c r="AI1524" i="1"/>
  <c r="AI1460" i="1"/>
  <c r="AI2161" i="1"/>
  <c r="AH1838" i="1"/>
  <c r="AI2207" i="1"/>
  <c r="AH1859" i="1"/>
  <c r="AH1603" i="1"/>
  <c r="AI2197" i="1"/>
  <c r="AH1852" i="1"/>
  <c r="AH1596" i="1"/>
  <c r="AI2171" i="1"/>
  <c r="AH1841" i="1"/>
  <c r="AH1585" i="1"/>
  <c r="AI1395" i="1"/>
  <c r="AI1335" i="1"/>
  <c r="AI1261" i="1"/>
  <c r="AI1197" i="1"/>
  <c r="AI1133" i="1"/>
  <c r="AI1069" i="1"/>
  <c r="AI1005" i="1"/>
  <c r="AI941" i="1"/>
  <c r="AI877" i="1"/>
  <c r="AI813" i="1"/>
  <c r="AI749" i="1"/>
  <c r="AI685" i="1"/>
  <c r="AI621" i="1"/>
  <c r="AI557" i="1"/>
  <c r="AI493" i="1"/>
  <c r="AI429" i="1"/>
  <c r="AI365" i="1"/>
  <c r="AI301" i="1"/>
  <c r="AH1562" i="1"/>
  <c r="AH1201" i="1"/>
  <c r="AH945" i="1"/>
  <c r="AH1366" i="1"/>
  <c r="AH1110" i="1"/>
  <c r="AH854" i="1"/>
  <c r="AH1267" i="1"/>
  <c r="AH1011" i="1"/>
  <c r="AH1422" i="1"/>
  <c r="AH1164" i="1"/>
  <c r="AH908" i="1"/>
  <c r="AH649" i="1"/>
  <c r="AH393" i="1"/>
  <c r="AI145" i="1"/>
  <c r="AH582" i="1"/>
  <c r="AH326" i="1"/>
  <c r="AI199" i="1"/>
  <c r="AH699" i="1"/>
  <c r="AH443" i="1"/>
  <c r="AH229" i="1"/>
  <c r="AI131" i="1"/>
  <c r="AH556" i="1"/>
  <c r="AH300" i="1"/>
  <c r="AI102" i="1"/>
  <c r="AI89" i="1"/>
  <c r="AI80" i="1"/>
  <c r="AI1302" i="1"/>
  <c r="AI1236" i="1"/>
  <c r="AI1172" i="1"/>
  <c r="AI1108" i="1"/>
  <c r="AI1044" i="1"/>
  <c r="AI980" i="1"/>
  <c r="AI916" i="1"/>
  <c r="AI852" i="1"/>
  <c r="AI788" i="1"/>
  <c r="AI724" i="1"/>
  <c r="AI660" i="1"/>
  <c r="AI596" i="1"/>
  <c r="AI532" i="1"/>
  <c r="AI468" i="1"/>
  <c r="AI404" i="1"/>
  <c r="AI340" i="1"/>
  <c r="AI276" i="1"/>
  <c r="AH1357" i="1"/>
  <c r="AH1101" i="1"/>
  <c r="AH845" i="1"/>
  <c r="AH1266" i="1"/>
  <c r="AH1010" i="1"/>
  <c r="AH1442" i="1"/>
  <c r="AH1167" i="1"/>
  <c r="AH911" i="1"/>
  <c r="AH1320" i="1"/>
  <c r="AH1064" i="1"/>
  <c r="AH808" i="1"/>
  <c r="AH549" i="1"/>
  <c r="AH293" i="1"/>
  <c r="AH738" i="1"/>
  <c r="AH482" i="1"/>
  <c r="AI238" i="1"/>
  <c r="AI150" i="1"/>
  <c r="AH599" i="1"/>
  <c r="AH343" i="1"/>
  <c r="AH204" i="1"/>
  <c r="AH712" i="1"/>
  <c r="AH456" i="1"/>
  <c r="AH25" i="1"/>
  <c r="AH12" i="1"/>
  <c r="AI188" i="1"/>
  <c r="AI1365" i="1"/>
  <c r="AI1275" i="1"/>
  <c r="AI1211" i="1"/>
  <c r="AI1147" i="1"/>
  <c r="AI1083" i="1"/>
  <c r="AI1019" i="1"/>
  <c r="AI955" i="1"/>
  <c r="AI891" i="1"/>
  <c r="AI827" i="1"/>
  <c r="AI763" i="1"/>
  <c r="AI699" i="1"/>
  <c r="AI635" i="1"/>
  <c r="AI571" i="1"/>
  <c r="AI507" i="1"/>
  <c r="AI443" i="1"/>
  <c r="AI379" i="1"/>
  <c r="AI315" i="1"/>
  <c r="AI251" i="1"/>
  <c r="AH1257" i="1"/>
  <c r="AH1001" i="1"/>
  <c r="AH1430" i="1"/>
  <c r="AH1166" i="1"/>
  <c r="AH910" i="1"/>
  <c r="AH1323" i="1"/>
  <c r="AH1067" i="1"/>
  <c r="AH811" i="1"/>
  <c r="AH1220" i="1"/>
  <c r="AH964" i="1"/>
  <c r="AH705" i="1"/>
  <c r="AH449" i="1"/>
  <c r="AI173" i="1"/>
  <c r="AH638" i="1"/>
  <c r="AH382" i="1"/>
  <c r="AI213" i="1"/>
  <c r="AH755" i="1"/>
  <c r="AH499" i="1"/>
  <c r="AH243" i="1"/>
  <c r="AI159" i="1"/>
  <c r="AH612" i="1"/>
  <c r="AH356" i="1"/>
  <c r="AI74" i="1"/>
  <c r="AI61" i="1"/>
  <c r="AI52" i="1"/>
  <c r="AI1321" i="1"/>
  <c r="AI1250" i="1"/>
  <c r="AI1186" i="1"/>
  <c r="AI1122" i="1"/>
  <c r="AI1058" i="1"/>
  <c r="AI994" i="1"/>
  <c r="AI930" i="1"/>
  <c r="AI866" i="1"/>
  <c r="AI802" i="1"/>
  <c r="AI738" i="1"/>
  <c r="AI674" i="1"/>
  <c r="AI610" i="1"/>
  <c r="AI546" i="1"/>
  <c r="AH1447" i="1"/>
  <c r="AH1920" i="1"/>
  <c r="AH1664" i="1"/>
  <c r="AI2307" i="1"/>
  <c r="AH1909" i="1"/>
  <c r="AH1653" i="1"/>
  <c r="AI1412" i="1"/>
  <c r="AI1348" i="1"/>
  <c r="AI2016" i="1"/>
  <c r="AI1936" i="1"/>
  <c r="AI1872" i="1"/>
  <c r="AI1808" i="1"/>
  <c r="AI1744" i="1"/>
  <c r="AI1680" i="1"/>
  <c r="AI1616" i="1"/>
  <c r="AI1552" i="1"/>
  <c r="AI1488" i="1"/>
  <c r="AI1424" i="1"/>
  <c r="AH1950" i="1"/>
  <c r="AH1694" i="1"/>
  <c r="AH1971" i="1"/>
  <c r="AH1715" i="1"/>
  <c r="AH1459" i="1"/>
  <c r="AH1964" i="1"/>
  <c r="AH1708" i="1"/>
  <c r="AH1452" i="1"/>
  <c r="AH1953" i="1"/>
  <c r="AH1697" i="1"/>
  <c r="AH1441" i="1"/>
  <c r="AI1359" i="1"/>
  <c r="AI1289" i="1"/>
  <c r="AI1225" i="1"/>
  <c r="AI1161" i="1"/>
  <c r="AI1097" i="1"/>
  <c r="AI1033" i="1"/>
  <c r="AI969" i="1"/>
  <c r="AI905" i="1"/>
  <c r="AI841" i="1"/>
  <c r="AI777" i="1"/>
  <c r="AI713" i="1"/>
  <c r="AI649" i="1"/>
  <c r="AI585" i="1"/>
  <c r="AI521" i="1"/>
  <c r="AI457" i="1"/>
  <c r="AI393" i="1"/>
  <c r="AI329" i="1"/>
  <c r="AI265" i="1"/>
  <c r="AH1313" i="1"/>
  <c r="AH1057" i="1"/>
  <c r="AH801" i="1"/>
  <c r="AH1222" i="1"/>
  <c r="AH966" i="1"/>
  <c r="AH1379" i="1"/>
  <c r="AH1123" i="1"/>
  <c r="AH867" i="1"/>
  <c r="AH1276" i="1"/>
  <c r="AH1020" i="1"/>
  <c r="AH761" i="1"/>
  <c r="AH505" i="1"/>
  <c r="AH249" i="1"/>
  <c r="AH694" i="1"/>
  <c r="AH438" i="1"/>
  <c r="AI227" i="1"/>
  <c r="AH129" i="1"/>
  <c r="AH555" i="1"/>
  <c r="AH299" i="1"/>
  <c r="AI187" i="1"/>
  <c r="AH668" i="1"/>
  <c r="AH412" i="1"/>
  <c r="AI46" i="1"/>
  <c r="AI33" i="1"/>
  <c r="AI24" i="1"/>
  <c r="AI1339" i="1"/>
  <c r="AI1264" i="1"/>
  <c r="AI1200" i="1"/>
  <c r="AI1136" i="1"/>
  <c r="AI1072" i="1"/>
  <c r="AI1008" i="1"/>
  <c r="AI944" i="1"/>
  <c r="AI880" i="1"/>
  <c r="AI816" i="1"/>
  <c r="AI752" i="1"/>
  <c r="AI688" i="1"/>
  <c r="AI624" i="1"/>
  <c r="AI560" i="1"/>
  <c r="AI496" i="1"/>
  <c r="AI432" i="1"/>
  <c r="AI368" i="1"/>
  <c r="AI304" i="1"/>
  <c r="AH1610" i="1"/>
  <c r="AH1213" i="1"/>
  <c r="AH957" i="1"/>
  <c r="AH1378" i="1"/>
  <c r="AH1122" i="1"/>
  <c r="AH866" i="1"/>
  <c r="AH1279" i="1"/>
  <c r="AH1023" i="1"/>
  <c r="AH1470" i="1"/>
  <c r="AH1176" i="1"/>
  <c r="AH920" i="1"/>
  <c r="AH661" i="1"/>
  <c r="AH405" i="1"/>
  <c r="AH152" i="1"/>
  <c r="AH594" i="1"/>
  <c r="AH338" i="1"/>
  <c r="AI202" i="1"/>
  <c r="AH711" i="1"/>
  <c r="AH455" i="1"/>
  <c r="AH232" i="1"/>
  <c r="AH138" i="1"/>
  <c r="AH568" i="1"/>
  <c r="AH312" i="1"/>
  <c r="AH97" i="1"/>
  <c r="AH84" i="1"/>
  <c r="AH75" i="1"/>
  <c r="AI1306" i="1"/>
  <c r="AI1239" i="1"/>
  <c r="AI1175" i="1"/>
  <c r="AI1111" i="1"/>
  <c r="AI1047" i="1"/>
  <c r="AI983" i="1"/>
  <c r="AI919" i="1"/>
  <c r="AI855" i="1"/>
  <c r="AI791" i="1"/>
  <c r="AI727" i="1"/>
  <c r="AI663" i="1"/>
  <c r="AI599" i="1"/>
  <c r="AI535" i="1"/>
  <c r="AI471" i="1"/>
  <c r="AI407" i="1"/>
  <c r="AI343" i="1"/>
  <c r="AI279" i="1"/>
  <c r="AH1369" i="1"/>
  <c r="AH1113" i="1"/>
  <c r="AH857" i="1"/>
  <c r="AH1278" i="1"/>
  <c r="AH1022" i="1"/>
  <c r="AH1490" i="1"/>
  <c r="AH1179" i="1"/>
  <c r="AH923" i="1"/>
  <c r="AH1332" i="1"/>
  <c r="AH1076" i="1"/>
  <c r="AH820" i="1"/>
  <c r="AH561" i="1"/>
  <c r="AH305" i="1"/>
  <c r="AH750" i="1"/>
  <c r="AH494" i="1"/>
  <c r="AI241" i="1"/>
  <c r="AH157" i="1"/>
  <c r="AH611" i="1"/>
  <c r="AH355" i="1"/>
  <c r="AH207" i="1"/>
  <c r="AH724" i="1"/>
  <c r="AH468" i="1"/>
  <c r="AI18" i="1"/>
  <c r="AI5" i="1"/>
  <c r="AH159" i="1"/>
  <c r="AI1377" i="1"/>
  <c r="AI1278" i="1"/>
  <c r="AI1214" i="1"/>
  <c r="AI1150" i="1"/>
  <c r="AI1086" i="1"/>
  <c r="AI1022" i="1"/>
  <c r="AI958" i="1"/>
  <c r="AI894" i="1"/>
  <c r="AI830" i="1"/>
  <c r="AI766" i="1"/>
  <c r="AI702" i="1"/>
  <c r="AI638" i="1"/>
  <c r="AI574" i="1"/>
  <c r="AI510" i="1"/>
  <c r="AI470" i="1"/>
  <c r="AI406" i="1"/>
  <c r="AI342" i="1"/>
  <c r="AI278" i="1"/>
  <c r="AH1365" i="1"/>
  <c r="AH1109" i="1"/>
  <c r="AH853" i="1"/>
  <c r="AH1274" i="1"/>
  <c r="AH1018" i="1"/>
  <c r="AH1474" i="1"/>
  <c r="AH1175" i="1"/>
  <c r="AH919" i="1"/>
  <c r="AH1328" i="1"/>
  <c r="AH1072" i="1"/>
  <c r="AH816" i="1"/>
  <c r="AH557" i="1"/>
  <c r="AH301" i="1"/>
  <c r="AH746" i="1"/>
  <c r="AH490" i="1"/>
  <c r="AI240" i="1"/>
  <c r="AI154" i="1"/>
  <c r="AH607" i="1"/>
  <c r="AH351" i="1"/>
  <c r="AH206" i="1"/>
  <c r="AH720" i="1"/>
  <c r="AH464" i="1"/>
  <c r="AH21" i="1"/>
  <c r="AH8" i="1"/>
  <c r="AI172" i="1"/>
  <c r="AH127" i="1"/>
  <c r="AI482" i="1"/>
  <c r="AI418" i="1"/>
  <c r="AI354" i="1"/>
  <c r="AI290" i="1"/>
  <c r="AH1413" i="1"/>
  <c r="AH1157" i="1"/>
  <c r="AH901" i="1"/>
  <c r="AH1322" i="1"/>
  <c r="AH1066" i="1"/>
  <c r="AH810" i="1"/>
  <c r="AH1223" i="1"/>
  <c r="AH967" i="1"/>
  <c r="AH1376" i="1"/>
  <c r="AH1120" i="1"/>
  <c r="AH864" i="1"/>
  <c r="AH605" i="1"/>
  <c r="AH349" i="1"/>
  <c r="AH794" i="1"/>
  <c r="AH538" i="1"/>
  <c r="AH282" i="1"/>
  <c r="AI178" i="1"/>
  <c r="AH655" i="1"/>
  <c r="AH399" i="1"/>
  <c r="AH218" i="1"/>
  <c r="AH768" i="1"/>
  <c r="AH512" i="1"/>
  <c r="AH256" i="1"/>
  <c r="AH125" i="1"/>
  <c r="AH112" i="1"/>
  <c r="AH103" i="1"/>
  <c r="AI570" i="1"/>
  <c r="AI446" i="1"/>
  <c r="AI382" i="1"/>
  <c r="AI318" i="1"/>
  <c r="AI254" i="1"/>
  <c r="AH1269" i="1"/>
  <c r="AH1013" i="1"/>
  <c r="AH1478" i="1"/>
  <c r="AH1178" i="1"/>
  <c r="AH922" i="1"/>
  <c r="AH1335" i="1"/>
  <c r="AH1079" i="1"/>
  <c r="AH823" i="1"/>
  <c r="AH1232" i="1"/>
  <c r="AH976" i="1"/>
  <c r="AH717" i="1"/>
  <c r="AH461" i="1"/>
  <c r="AH180" i="1"/>
  <c r="AH650" i="1"/>
  <c r="AH394" i="1"/>
  <c r="AI216" i="1"/>
  <c r="AH767" i="1"/>
  <c r="AH511" i="1"/>
  <c r="AH255" i="1"/>
  <c r="AH166" i="1"/>
  <c r="AH624" i="1"/>
  <c r="AH368" i="1"/>
  <c r="AH69" i="1"/>
  <c r="AH56" i="1"/>
  <c r="AH47" i="1"/>
  <c r="AI144" i="1"/>
  <c r="AI474" i="1"/>
  <c r="AI410" i="1"/>
  <c r="AI346" i="1"/>
  <c r="AI282" i="1"/>
  <c r="AH1381" i="1"/>
  <c r="AH1125" i="1"/>
  <c r="AH869" i="1"/>
  <c r="AH1290" i="1"/>
  <c r="AH1034" i="1"/>
  <c r="AH1538" i="1"/>
  <c r="AH1191" i="1"/>
  <c r="AH935" i="1"/>
  <c r="AH1344" i="1"/>
  <c r="AH1088" i="1"/>
  <c r="AH832" i="1"/>
  <c r="AH573" i="1"/>
  <c r="AH317" i="1"/>
  <c r="AH762" i="1"/>
  <c r="AH506" i="1"/>
  <c r="AH250" i="1"/>
  <c r="AI162" i="1"/>
  <c r="AH623" i="1"/>
  <c r="AH367" i="1"/>
  <c r="AH210" i="1"/>
  <c r="AH736" i="1"/>
  <c r="AH480" i="1"/>
  <c r="AH13" i="1"/>
  <c r="AI184" i="1"/>
  <c r="AI140" i="1"/>
  <c r="AH119" i="1"/>
  <c r="AH1488" i="1"/>
  <c r="AH1989" i="1"/>
  <c r="AH1733" i="1"/>
  <c r="AH1477" i="1"/>
  <c r="AI1368" i="1"/>
  <c r="AI1304" i="1"/>
  <c r="AI1958" i="1"/>
  <c r="AI1892" i="1"/>
  <c r="AI1828" i="1"/>
  <c r="AI1764" i="1"/>
  <c r="AI1700" i="1"/>
  <c r="AI1636" i="1"/>
  <c r="AI1572" i="1"/>
  <c r="AI1508" i="1"/>
  <c r="AI1444" i="1"/>
  <c r="AI2033" i="1"/>
  <c r="AH1774" i="1"/>
  <c r="AI2079" i="1"/>
  <c r="AH1795" i="1"/>
  <c r="AH1539" i="1"/>
  <c r="AI2069" i="1"/>
  <c r="AH1788" i="1"/>
  <c r="AH1532" i="1"/>
  <c r="AI2043" i="1"/>
  <c r="AH1777" i="1"/>
  <c r="AH1521" i="1"/>
  <c r="AI1379" i="1"/>
  <c r="AI1314" i="1"/>
  <c r="AI1245" i="1"/>
  <c r="AI1181" i="1"/>
  <c r="AI1117" i="1"/>
  <c r="AI1053" i="1"/>
  <c r="AI989" i="1"/>
  <c r="AI925" i="1"/>
  <c r="AI861" i="1"/>
  <c r="AI797" i="1"/>
  <c r="AI733" i="1"/>
  <c r="AI669" i="1"/>
  <c r="AI605" i="1"/>
  <c r="AI541" i="1"/>
  <c r="AI477" i="1"/>
  <c r="AI413" i="1"/>
  <c r="AI349" i="1"/>
  <c r="AI285" i="1"/>
  <c r="AH1393" i="1"/>
  <c r="AH1137" i="1"/>
  <c r="AH881" i="1"/>
  <c r="AH1302" i="1"/>
  <c r="AH1046" i="1"/>
  <c r="AH1586" i="1"/>
  <c r="AH1203" i="1"/>
  <c r="AH947" i="1"/>
  <c r="AH1356" i="1"/>
  <c r="AH1100" i="1"/>
  <c r="AH844" i="1"/>
  <c r="AH585" i="1"/>
  <c r="AH329" i="1"/>
  <c r="AH774" i="1"/>
  <c r="AH518" i="1"/>
  <c r="AH262" i="1"/>
  <c r="AH169" i="1"/>
  <c r="AH635" i="1"/>
  <c r="AH379" i="1"/>
  <c r="AH213" i="1"/>
  <c r="AH748" i="1"/>
  <c r="AH492" i="1"/>
  <c r="AI6" i="1"/>
  <c r="AH155" i="1"/>
  <c r="AI121" i="1"/>
  <c r="AI112" i="1"/>
  <c r="AI1284" i="1"/>
  <c r="AI1220" i="1"/>
  <c r="AI1156" i="1"/>
  <c r="AI1092" i="1"/>
  <c r="AI1028" i="1"/>
  <c r="AI964" i="1"/>
  <c r="AI900" i="1"/>
  <c r="AI836" i="1"/>
  <c r="AI772" i="1"/>
  <c r="AI708" i="1"/>
  <c r="AI644" i="1"/>
  <c r="AI580" i="1"/>
  <c r="AI516" i="1"/>
  <c r="AI452" i="1"/>
  <c r="AI388" i="1"/>
  <c r="AI324" i="1"/>
  <c r="AI260" i="1"/>
  <c r="AH1293" i="1"/>
  <c r="AH1037" i="1"/>
  <c r="AH1574" i="1"/>
  <c r="AH1202" i="1"/>
  <c r="AH946" i="1"/>
  <c r="AH1359" i="1"/>
  <c r="AH1103" i="1"/>
  <c r="AH847" i="1"/>
  <c r="AH1256" i="1"/>
  <c r="AH1000" i="1"/>
  <c r="AH741" i="1"/>
  <c r="AH485" i="1"/>
  <c r="AH192" i="1"/>
  <c r="AH674" i="1"/>
  <c r="AH418" i="1"/>
  <c r="AI222" i="1"/>
  <c r="AH791" i="1"/>
  <c r="AH535" i="1"/>
  <c r="AH279" i="1"/>
  <c r="AH178" i="1"/>
  <c r="AH648" i="1"/>
  <c r="AH392" i="1"/>
  <c r="AH57" i="1"/>
  <c r="AH44" i="1"/>
  <c r="AH35" i="1"/>
  <c r="AI1333" i="1"/>
  <c r="AI1259" i="1"/>
  <c r="AI1195" i="1"/>
  <c r="AI1131" i="1"/>
  <c r="AI1067" i="1"/>
  <c r="AI1003" i="1"/>
  <c r="AI939" i="1"/>
  <c r="AI875" i="1"/>
  <c r="AI811" i="1"/>
  <c r="AI747" i="1"/>
  <c r="AI683" i="1"/>
  <c r="AI619" i="1"/>
  <c r="AI555" i="1"/>
  <c r="AI491" i="1"/>
  <c r="AI427" i="1"/>
  <c r="AI363" i="1"/>
  <c r="AI299" i="1"/>
  <c r="AH1530" i="1"/>
  <c r="AH1193" i="1"/>
  <c r="AH937" i="1"/>
  <c r="AH1358" i="1"/>
  <c r="AH1102" i="1"/>
  <c r="AH846" i="1"/>
  <c r="AH1259" i="1"/>
  <c r="AH1003" i="1"/>
  <c r="AH1412" i="1"/>
  <c r="AH1156" i="1"/>
  <c r="AH900" i="1"/>
  <c r="AH641" i="1"/>
  <c r="AH385" i="1"/>
  <c r="AI141" i="1"/>
  <c r="AH574" i="1"/>
  <c r="AH318" i="1"/>
  <c r="AH197" i="1"/>
  <c r="AH691" i="1"/>
  <c r="AH435" i="1"/>
  <c r="AH227" i="1"/>
  <c r="AH803" i="1"/>
  <c r="AH548" i="1"/>
  <c r="AH292" i="1"/>
  <c r="AI106" i="1"/>
  <c r="AI93" i="1"/>
  <c r="AI84" i="1"/>
  <c r="AI1299" i="1"/>
  <c r="AI1234" i="1"/>
  <c r="AI1170" i="1"/>
  <c r="AI1106" i="1"/>
  <c r="AI1042" i="1"/>
  <c r="AI978" i="1"/>
  <c r="AI914" i="1"/>
  <c r="AI850" i="1"/>
  <c r="AI786" i="1"/>
  <c r="AI722" i="1"/>
  <c r="AI658" i="1"/>
  <c r="AI594" i="1"/>
  <c r="AI530" i="1"/>
  <c r="AI2205" i="1"/>
  <c r="AH1856" i="1"/>
  <c r="AH1600" i="1"/>
  <c r="AI2179" i="1"/>
  <c r="AH1845" i="1"/>
  <c r="AH1589" i="1"/>
  <c r="AI1396" i="1"/>
  <c r="AI1332" i="1"/>
  <c r="AI1995" i="1"/>
  <c r="AI1920" i="1"/>
  <c r="AI1856" i="1"/>
  <c r="AI1792" i="1"/>
  <c r="AI1728" i="1"/>
  <c r="AI1664" i="1"/>
  <c r="AI1600" i="1"/>
  <c r="AI1536" i="1"/>
  <c r="AI1472" i="1"/>
  <c r="AI2257" i="1"/>
  <c r="AH1886" i="1"/>
  <c r="AI2303" i="1"/>
  <c r="AH1907" i="1"/>
  <c r="AH1651" i="1"/>
  <c r="AI2293" i="1"/>
  <c r="AH1900" i="1"/>
  <c r="AH1644" i="1"/>
  <c r="AI2267" i="1"/>
  <c r="AH1889" i="1"/>
  <c r="AH1633" i="1"/>
  <c r="AI1407" i="1"/>
  <c r="AI1357" i="1"/>
  <c r="AI1273" i="1"/>
  <c r="AI1209" i="1"/>
  <c r="AI1145" i="1"/>
  <c r="AI1081" i="1"/>
  <c r="AI1017" i="1"/>
  <c r="AI953" i="1"/>
  <c r="AI889" i="1"/>
  <c r="AI825" i="1"/>
  <c r="AI761" i="1"/>
  <c r="AI697" i="1"/>
  <c r="AI633" i="1"/>
  <c r="AI569" i="1"/>
  <c r="AI505" i="1"/>
  <c r="AI441" i="1"/>
  <c r="AI377" i="1"/>
  <c r="AI313" i="1"/>
  <c r="AI249" i="1"/>
  <c r="AH1249" i="1"/>
  <c r="AH993" i="1"/>
  <c r="AH1414" i="1"/>
  <c r="AH1158" i="1"/>
  <c r="AH902" i="1"/>
  <c r="AH1315" i="1"/>
  <c r="AH1059" i="1"/>
  <c r="AH1614" i="1"/>
  <c r="AH1212" i="1"/>
  <c r="AH956" i="1"/>
  <c r="AH697" i="1"/>
  <c r="AH441" i="1"/>
  <c r="AI169" i="1"/>
  <c r="AH630" i="1"/>
  <c r="AH374" i="1"/>
  <c r="AI211" i="1"/>
  <c r="AH747" i="1"/>
  <c r="AH491" i="1"/>
  <c r="AH241" i="1"/>
  <c r="AI155" i="1"/>
  <c r="AH604" i="1"/>
  <c r="AH348" i="1"/>
  <c r="AI78" i="1"/>
  <c r="AI65" i="1"/>
  <c r="AI56" i="1"/>
  <c r="AI1318" i="1"/>
  <c r="AI1248" i="1"/>
  <c r="AI1184" i="1"/>
  <c r="AI1120" i="1"/>
  <c r="AI1056" i="1"/>
  <c r="AI992" i="1"/>
  <c r="AI928" i="1"/>
  <c r="AI864" i="1"/>
  <c r="AI800" i="1"/>
  <c r="AI736" i="1"/>
  <c r="AI672" i="1"/>
  <c r="AI608" i="1"/>
  <c r="AI544" i="1"/>
  <c r="AI480" i="1"/>
  <c r="AI416" i="1"/>
  <c r="AI352" i="1"/>
  <c r="AI288" i="1"/>
  <c r="AH1405" i="1"/>
  <c r="AH1149" i="1"/>
  <c r="AH893" i="1"/>
  <c r="AH1314" i="1"/>
  <c r="AH1058" i="1"/>
  <c r="AH1634" i="1"/>
  <c r="AH1215" i="1"/>
  <c r="AH959" i="1"/>
  <c r="AH1368" i="1"/>
  <c r="AH1112" i="1"/>
  <c r="AH856" i="1"/>
  <c r="AH597" i="1"/>
  <c r="AH341" i="1"/>
  <c r="AH786" i="1"/>
  <c r="AH530" i="1"/>
  <c r="AH274" i="1"/>
  <c r="AI174" i="1"/>
  <c r="AH647" i="1"/>
  <c r="AH391" i="1"/>
  <c r="AH216" i="1"/>
  <c r="AH760" i="1"/>
  <c r="AH504" i="1"/>
  <c r="AH248" i="1"/>
  <c r="AI136" i="1"/>
  <c r="AH116" i="1"/>
  <c r="AH107" i="1"/>
  <c r="AI1287" i="1"/>
  <c r="AI1223" i="1"/>
  <c r="AI1159" i="1"/>
  <c r="AI1095" i="1"/>
  <c r="AI1031" i="1"/>
  <c r="AI967" i="1"/>
  <c r="AI903" i="1"/>
  <c r="AI839" i="1"/>
  <c r="AI775" i="1"/>
  <c r="AI711" i="1"/>
  <c r="AI647" i="1"/>
  <c r="AI583" i="1"/>
  <c r="AI519" i="1"/>
  <c r="AI455" i="1"/>
  <c r="AI391" i="1"/>
  <c r="AI327" i="1"/>
  <c r="AI263" i="1"/>
  <c r="AH1305" i="1"/>
  <c r="AH1049" i="1"/>
  <c r="AH1622" i="1"/>
  <c r="AH1214" i="1"/>
  <c r="AH958" i="1"/>
  <c r="AH1371" i="1"/>
  <c r="AH1115" i="1"/>
  <c r="AH859" i="1"/>
  <c r="AH1268" i="1"/>
  <c r="AH1012" i="1"/>
  <c r="AH753" i="1"/>
  <c r="AH497" i="1"/>
  <c r="AI197" i="1"/>
  <c r="AH686" i="1"/>
  <c r="AH430" i="1"/>
  <c r="AI225" i="1"/>
  <c r="AH802" i="1"/>
  <c r="AH547" i="1"/>
  <c r="AH291" i="1"/>
  <c r="AI183" i="1"/>
  <c r="AH660" i="1"/>
  <c r="AH404" i="1"/>
  <c r="AI50" i="1"/>
  <c r="AI37" i="1"/>
  <c r="AI28" i="1"/>
  <c r="AI1337" i="1"/>
  <c r="AI1262" i="1"/>
  <c r="AI1198" i="1"/>
  <c r="AI1134" i="1"/>
  <c r="AI1070" i="1"/>
  <c r="AI1006" i="1"/>
  <c r="AI942" i="1"/>
  <c r="AI878" i="1"/>
  <c r="AI814" i="1"/>
  <c r="AI750" i="1"/>
  <c r="AI686" i="1"/>
  <c r="AI622" i="1"/>
  <c r="AI558" i="1"/>
  <c r="AI494" i="1"/>
  <c r="AI454" i="1"/>
  <c r="AI390" i="1"/>
  <c r="AI326" i="1"/>
  <c r="AI262" i="1"/>
  <c r="AH1301" i="1"/>
  <c r="AH1045" i="1"/>
  <c r="AH1606" i="1"/>
  <c r="AH1210" i="1"/>
  <c r="AH954" i="1"/>
  <c r="AH1367" i="1"/>
  <c r="AH1111" i="1"/>
  <c r="AH855" i="1"/>
  <c r="AH1264" i="1"/>
  <c r="AH1008" i="1"/>
  <c r="AH749" i="1"/>
  <c r="AH493" i="1"/>
  <c r="AH196" i="1"/>
  <c r="AH682" i="1"/>
  <c r="AH426" i="1"/>
  <c r="AI224" i="1"/>
  <c r="AH799" i="1"/>
  <c r="AH543" i="1"/>
  <c r="AH287" i="1"/>
  <c r="AH182" i="1"/>
  <c r="AH656" i="1"/>
  <c r="AH400" i="1"/>
  <c r="AH53" i="1"/>
  <c r="AH40" i="1"/>
  <c r="AH31" i="1"/>
  <c r="AH163" i="1"/>
  <c r="AI466" i="1"/>
  <c r="AI402" i="1"/>
  <c r="AI338" i="1"/>
  <c r="AI274" i="1"/>
  <c r="AH1349" i="1"/>
  <c r="AH1093" i="1"/>
  <c r="AH837" i="1"/>
  <c r="AH1258" i="1"/>
  <c r="AH1002" i="1"/>
  <c r="AH1415" i="1"/>
  <c r="AH1159" i="1"/>
  <c r="AH903" i="1"/>
  <c r="AH1312" i="1"/>
  <c r="AH1056" i="1"/>
  <c r="AH797" i="1"/>
  <c r="AH541" i="1"/>
  <c r="AH285" i="1"/>
  <c r="AH730" i="1"/>
  <c r="AH474" i="1"/>
  <c r="AI236" i="1"/>
  <c r="AI146" i="1"/>
  <c r="AH591" i="1"/>
  <c r="AH335" i="1"/>
  <c r="AH202" i="1"/>
  <c r="AH704" i="1"/>
  <c r="AH448" i="1"/>
  <c r="AH29" i="1"/>
  <c r="AH16" i="1"/>
  <c r="AH7" i="1"/>
  <c r="AI160" i="1"/>
  <c r="AI506" i="1"/>
  <c r="AI430" i="1"/>
  <c r="AI366" i="1"/>
  <c r="AI302" i="1"/>
  <c r="AH1578" i="1"/>
  <c r="AH1205" i="1"/>
  <c r="AH949" i="1"/>
  <c r="AH1370" i="1"/>
  <c r="AH1114" i="1"/>
  <c r="AH858" i="1"/>
  <c r="AH1271" i="1"/>
  <c r="AH1015" i="1"/>
  <c r="AH1438" i="1"/>
  <c r="AH1168" i="1"/>
  <c r="AH912" i="1"/>
  <c r="AH653" i="1"/>
  <c r="AH397" i="1"/>
  <c r="AH148" i="1"/>
  <c r="AH586" i="1"/>
  <c r="AH330" i="1"/>
  <c r="AI200" i="1"/>
  <c r="AH703" i="1"/>
  <c r="AH447" i="1"/>
  <c r="AH230" i="1"/>
  <c r="AH134" i="1"/>
  <c r="AH560" i="1"/>
  <c r="AH304" i="1"/>
  <c r="AH101" i="1"/>
  <c r="AH88" i="1"/>
  <c r="AH79" i="1"/>
  <c r="AH179" i="1"/>
  <c r="AI458" i="1"/>
  <c r="AI394" i="1"/>
  <c r="AI330" i="1"/>
  <c r="AI266" i="1"/>
  <c r="AH1317" i="1"/>
  <c r="AH1061" i="1"/>
  <c r="AH805" i="1"/>
  <c r="AH1226" i="1"/>
  <c r="AH970" i="1"/>
  <c r="AH1383" i="1"/>
  <c r="AH1127" i="1"/>
  <c r="AH871" i="1"/>
  <c r="AH1280" i="1"/>
  <c r="AH1024" i="1"/>
  <c r="AH765" i="1"/>
  <c r="AH509" i="1"/>
  <c r="AH253" i="1"/>
  <c r="AH698" i="1"/>
  <c r="AH442" i="1"/>
  <c r="AI228" i="1"/>
  <c r="AI130" i="1"/>
  <c r="AH559" i="1"/>
  <c r="AH303" i="1"/>
  <c r="AH190" i="1"/>
  <c r="AH672" i="1"/>
  <c r="AH416" i="1"/>
  <c r="AH45" i="1"/>
  <c r="AH32" i="1"/>
  <c r="AH23" i="1"/>
  <c r="AH131" i="1"/>
  <c r="AH1424" i="1"/>
  <c r="AH1925" i="1"/>
  <c r="AH1669" i="1"/>
  <c r="AI1416" i="1"/>
  <c r="AI1352" i="1"/>
  <c r="AI2046" i="1"/>
  <c r="AI1940" i="1"/>
  <c r="AI1876" i="1"/>
  <c r="AI1812" i="1"/>
  <c r="AI1748" i="1"/>
  <c r="AI1684" i="1"/>
  <c r="AI1620" i="1"/>
  <c r="AI1556" i="1"/>
  <c r="AI1492" i="1"/>
  <c r="AI1428" i="1"/>
  <c r="AH1966" i="1"/>
  <c r="AH1710" i="1"/>
  <c r="AH1987" i="1"/>
  <c r="AH1731" i="1"/>
  <c r="AH1475" i="1"/>
  <c r="AH1980" i="1"/>
  <c r="AH1724" i="1"/>
  <c r="AH1468" i="1"/>
  <c r="AH1969" i="1"/>
  <c r="AH1713" i="1"/>
  <c r="AH1457" i="1"/>
  <c r="AI1363" i="1"/>
  <c r="AI1293" i="1"/>
  <c r="AI1229" i="1"/>
  <c r="AI1165" i="1"/>
  <c r="AI1101" i="1"/>
  <c r="AI1037" i="1"/>
  <c r="AI973" i="1"/>
  <c r="AI909" i="1"/>
  <c r="AI845" i="1"/>
  <c r="AI781" i="1"/>
  <c r="AI717" i="1"/>
  <c r="AI653" i="1"/>
  <c r="AI589" i="1"/>
  <c r="AI525" i="1"/>
  <c r="AI461" i="1"/>
  <c r="AI397" i="1"/>
  <c r="AI333" i="1"/>
  <c r="AI269" i="1"/>
  <c r="AH1329" i="1"/>
  <c r="AH1073" i="1"/>
  <c r="AH817" i="1"/>
  <c r="AH1238" i="1"/>
  <c r="AH982" i="1"/>
  <c r="AH1395" i="1"/>
  <c r="AH1139" i="1"/>
  <c r="AH883" i="1"/>
  <c r="AH1292" i="1"/>
  <c r="AH1036" i="1"/>
  <c r="AH777" i="1"/>
  <c r="AH521" i="1"/>
  <c r="AH265" i="1"/>
  <c r="AH710" i="1"/>
  <c r="AH454" i="1"/>
  <c r="AI231" i="1"/>
  <c r="AH137" i="1"/>
  <c r="AH571" i="1"/>
  <c r="AH315" i="1"/>
  <c r="AI195" i="1"/>
  <c r="AH684" i="1"/>
  <c r="AH428" i="1"/>
  <c r="AI38" i="1"/>
  <c r="AI25" i="1"/>
  <c r="AI16" i="1"/>
  <c r="AI1345" i="1"/>
  <c r="AI1268" i="1"/>
  <c r="AI1204" i="1"/>
  <c r="AI1140" i="1"/>
  <c r="AI1076" i="1"/>
  <c r="AI1012" i="1"/>
  <c r="AI948" i="1"/>
  <c r="AI884" i="1"/>
  <c r="AI820" i="1"/>
  <c r="AI756" i="1"/>
  <c r="AI692" i="1"/>
  <c r="AI628" i="1"/>
  <c r="AI564" i="1"/>
  <c r="AI500" i="1"/>
  <c r="AI436" i="1"/>
  <c r="AI372" i="1"/>
  <c r="AI308" i="1"/>
  <c r="AI244" i="1"/>
  <c r="AH1229" i="1"/>
  <c r="AH973" i="1"/>
  <c r="AH1394" i="1"/>
  <c r="AH1138" i="1"/>
  <c r="AH882" i="1"/>
  <c r="AH1295" i="1"/>
  <c r="AH1039" i="1"/>
  <c r="AH1534" i="1"/>
  <c r="AH1192" i="1"/>
  <c r="AH936" i="1"/>
  <c r="AH677" i="1"/>
  <c r="AH421" i="1"/>
  <c r="AH160" i="1"/>
  <c r="AH610" i="1"/>
  <c r="AH354" i="1"/>
  <c r="AI206" i="1"/>
  <c r="AH727" i="1"/>
  <c r="AH471" i="1"/>
  <c r="AH236" i="1"/>
  <c r="AH146" i="1"/>
  <c r="AH584" i="1"/>
  <c r="AH328" i="1"/>
  <c r="AH89" i="1"/>
  <c r="AH76" i="1"/>
  <c r="AH67" i="1"/>
  <c r="AI1311" i="1"/>
  <c r="AI1243" i="1"/>
  <c r="AI1179" i="1"/>
  <c r="AI1115" i="1"/>
  <c r="AI1051" i="1"/>
  <c r="AI987" i="1"/>
  <c r="AI923" i="1"/>
  <c r="AI859" i="1"/>
  <c r="AI795" i="1"/>
  <c r="AI731" i="1"/>
  <c r="AI667" i="1"/>
  <c r="AI603" i="1"/>
  <c r="AI539" i="1"/>
  <c r="AI475" i="1"/>
  <c r="AI411" i="1"/>
  <c r="AI347" i="1"/>
  <c r="AI283" i="1"/>
  <c r="AH1385" i="1"/>
  <c r="AH1129" i="1"/>
  <c r="AH873" i="1"/>
  <c r="AH1294" i="1"/>
  <c r="AH1038" i="1"/>
  <c r="AH1554" i="1"/>
  <c r="AH1195" i="1"/>
  <c r="AH939" i="1"/>
  <c r="AH1348" i="1"/>
  <c r="AH1092" i="1"/>
  <c r="AH836" i="1"/>
  <c r="AH577" i="1"/>
  <c r="AH321" i="1"/>
  <c r="AH766" i="1"/>
  <c r="AH510" i="1"/>
  <c r="AH254" i="1"/>
  <c r="AH165" i="1"/>
  <c r="AH627" i="1"/>
  <c r="AH371" i="1"/>
  <c r="AH211" i="1"/>
  <c r="AH740" i="1"/>
  <c r="AH484" i="1"/>
  <c r="AI10" i="1"/>
  <c r="AH171" i="1"/>
  <c r="AI125" i="1"/>
  <c r="AI116" i="1"/>
  <c r="AI1282" i="1"/>
  <c r="AI1218" i="1"/>
  <c r="AI1154" i="1"/>
  <c r="AI1090" i="1"/>
  <c r="AI1026" i="1"/>
  <c r="AI962" i="1"/>
  <c r="AI898" i="1"/>
  <c r="AI834" i="1"/>
  <c r="AI770" i="1"/>
  <c r="AI706" i="1"/>
  <c r="AI642" i="1"/>
  <c r="AI578" i="1"/>
  <c r="AI514" i="1"/>
  <c r="AI2077" i="1"/>
  <c r="AH1792" i="1"/>
  <c r="AH1536" i="1"/>
  <c r="AI2051" i="1"/>
  <c r="AH1781" i="1"/>
  <c r="AH1525" i="1"/>
  <c r="AI1380" i="1"/>
  <c r="AI1316" i="1"/>
  <c r="AI1974" i="1"/>
  <c r="AI1904" i="1"/>
  <c r="AI1840" i="1"/>
  <c r="AI1776" i="1"/>
  <c r="AI1712" i="1"/>
  <c r="AI1648" i="1"/>
  <c r="AI1584" i="1"/>
  <c r="AI1520" i="1"/>
  <c r="AI1456" i="1"/>
  <c r="AI2129" i="1"/>
  <c r="AH1822" i="1"/>
  <c r="AI2175" i="1"/>
  <c r="AH1843" i="1"/>
  <c r="AH1587" i="1"/>
  <c r="AI2165" i="1"/>
  <c r="AH1836" i="1"/>
  <c r="AH1580" i="1"/>
  <c r="AI2139" i="1"/>
  <c r="AH1825" i="1"/>
  <c r="AH1569" i="1"/>
  <c r="AI1391" i="1"/>
  <c r="AI1330" i="1"/>
  <c r="AI1257" i="1"/>
  <c r="AI1193" i="1"/>
  <c r="AI1129" i="1"/>
  <c r="AI1065" i="1"/>
  <c r="AI1001" i="1"/>
  <c r="AI937" i="1"/>
  <c r="AI873" i="1"/>
  <c r="AI809" i="1"/>
  <c r="AI745" i="1"/>
  <c r="AI681" i="1"/>
  <c r="AI617" i="1"/>
  <c r="AI553" i="1"/>
  <c r="AI489" i="1"/>
  <c r="AI425" i="1"/>
  <c r="AI361" i="1"/>
  <c r="AI297" i="1"/>
  <c r="AH1498" i="1"/>
  <c r="AH1185" i="1"/>
  <c r="AH929" i="1"/>
  <c r="AH1350" i="1"/>
  <c r="AH1094" i="1"/>
  <c r="AH838" i="1"/>
  <c r="AH1251" i="1"/>
  <c r="AH995" i="1"/>
  <c r="AH1404" i="1"/>
  <c r="AH1148" i="1"/>
  <c r="AH892" i="1"/>
  <c r="AH633" i="1"/>
  <c r="AH377" i="1"/>
  <c r="AI137" i="1"/>
  <c r="AH566" i="1"/>
  <c r="AH310" i="1"/>
  <c r="AH193" i="1"/>
  <c r="AH683" i="1"/>
  <c r="AH427" i="1"/>
  <c r="AH225" i="1"/>
  <c r="AH796" i="1"/>
  <c r="AH540" i="1"/>
  <c r="AH284" i="1"/>
  <c r="AI110" i="1"/>
  <c r="AI97" i="1"/>
  <c r="AI88" i="1"/>
  <c r="AI1297" i="1"/>
  <c r="AI1232" i="1"/>
  <c r="AI1168" i="1"/>
  <c r="AI1104" i="1"/>
  <c r="AI1040" i="1"/>
  <c r="AI976" i="1"/>
  <c r="AI912" i="1"/>
  <c r="AI848" i="1"/>
  <c r="AI784" i="1"/>
  <c r="AI720" i="1"/>
  <c r="AI656" i="1"/>
  <c r="AI592" i="1"/>
  <c r="AI528" i="1"/>
  <c r="AI464" i="1"/>
  <c r="AI400" i="1"/>
  <c r="AI336" i="1"/>
  <c r="AI272" i="1"/>
  <c r="AH1341" i="1"/>
  <c r="AH1085" i="1"/>
  <c r="AH829" i="1"/>
  <c r="AH1250" i="1"/>
  <c r="AH994" i="1"/>
  <c r="AH1407" i="1"/>
  <c r="AH1151" i="1"/>
  <c r="AH895" i="1"/>
  <c r="AH1304" i="1"/>
  <c r="AH1048" i="1"/>
  <c r="AH789" i="1"/>
  <c r="AH533" i="1"/>
  <c r="AH277" i="1"/>
  <c r="AH722" i="1"/>
  <c r="AH466" i="1"/>
  <c r="AI234" i="1"/>
  <c r="AI142" i="1"/>
  <c r="AH583" i="1"/>
  <c r="AH327" i="1"/>
  <c r="AH200" i="1"/>
  <c r="AH696" i="1"/>
  <c r="AH440" i="1"/>
  <c r="AH33" i="1"/>
  <c r="AH20" i="1"/>
  <c r="AH11" i="1"/>
  <c r="AI1349" i="1"/>
  <c r="AI1271" i="1"/>
  <c r="AI1207" i="1"/>
  <c r="AI1143" i="1"/>
  <c r="AI1079" i="1"/>
  <c r="AI1015" i="1"/>
  <c r="AI951" i="1"/>
  <c r="AI887" i="1"/>
  <c r="AI823" i="1"/>
  <c r="AI759" i="1"/>
  <c r="AI695" i="1"/>
  <c r="AI631" i="1"/>
  <c r="AI567" i="1"/>
  <c r="AI503" i="1"/>
  <c r="AI439" i="1"/>
  <c r="AI375" i="1"/>
  <c r="AI311" i="1"/>
  <c r="AI247" i="1"/>
  <c r="AH1241" i="1"/>
  <c r="AH985" i="1"/>
  <c r="AH1406" i="1"/>
  <c r="AH1150" i="1"/>
  <c r="AH894" i="1"/>
  <c r="AH1307" i="1"/>
  <c r="AH1051" i="1"/>
  <c r="AH1582" i="1"/>
  <c r="AH1204" i="1"/>
  <c r="AH948" i="1"/>
  <c r="AH689" i="1"/>
  <c r="AH433" i="1"/>
  <c r="AI165" i="1"/>
  <c r="AH622" i="1"/>
  <c r="AH366" i="1"/>
  <c r="AI209" i="1"/>
  <c r="AH739" i="1"/>
  <c r="AH483" i="1"/>
  <c r="AH239" i="1"/>
  <c r="AI151" i="1"/>
  <c r="AH596" i="1"/>
  <c r="AH340" i="1"/>
  <c r="AI82" i="1"/>
  <c r="AI69" i="1"/>
  <c r="AI60" i="1"/>
  <c r="AI1315" i="1"/>
  <c r="AI1246" i="1"/>
  <c r="AI1182" i="1"/>
  <c r="AI1118" i="1"/>
  <c r="AI1054" i="1"/>
  <c r="AI990" i="1"/>
  <c r="AI926" i="1"/>
  <c r="AI862" i="1"/>
  <c r="AI798" i="1"/>
  <c r="AI734" i="1"/>
  <c r="AI670" i="1"/>
  <c r="AI606" i="1"/>
  <c r="AI542" i="1"/>
  <c r="AI538" i="1"/>
  <c r="AI438" i="1"/>
  <c r="AI374" i="1"/>
  <c r="AI310" i="1"/>
  <c r="AI246" i="1"/>
  <c r="AH1237" i="1"/>
  <c r="AH981" i="1"/>
  <c r="AH1402" i="1"/>
  <c r="AH1146" i="1"/>
  <c r="AH890" i="1"/>
  <c r="AH1303" i="1"/>
  <c r="AH1047" i="1"/>
  <c r="AH1566" i="1"/>
  <c r="AH1200" i="1"/>
  <c r="AH944" i="1"/>
  <c r="AH685" i="1"/>
  <c r="AH429" i="1"/>
  <c r="AH164" i="1"/>
  <c r="AH618" i="1"/>
  <c r="AH362" i="1"/>
  <c r="AI208" i="1"/>
  <c r="AH735" i="1"/>
  <c r="AH479" i="1"/>
  <c r="AH238" i="1"/>
  <c r="AH150" i="1"/>
  <c r="AH592" i="1"/>
  <c r="AH336" i="1"/>
  <c r="AH85" i="1"/>
  <c r="AH72" i="1"/>
  <c r="AH63" i="1"/>
  <c r="AI124" i="1"/>
  <c r="AI450" i="1"/>
  <c r="AI386" i="1"/>
  <c r="AI322" i="1"/>
  <c r="AI258" i="1"/>
  <c r="AH1285" i="1"/>
  <c r="AH1029" i="1"/>
  <c r="AH1542" i="1"/>
  <c r="AH1194" i="1"/>
  <c r="AH938" i="1"/>
  <c r="AH1351" i="1"/>
  <c r="AH1095" i="1"/>
  <c r="AH839" i="1"/>
  <c r="AH1248" i="1"/>
  <c r="AH992" i="1"/>
  <c r="AH733" i="1"/>
  <c r="AH477" i="1"/>
  <c r="AH188" i="1"/>
  <c r="AH666" i="1"/>
  <c r="AH410" i="1"/>
  <c r="AI220" i="1"/>
  <c r="AH783" i="1"/>
  <c r="AH527" i="1"/>
  <c r="AH271" i="1"/>
  <c r="AH174" i="1"/>
  <c r="AH640" i="1"/>
  <c r="AH384" i="1"/>
  <c r="AH61" i="1"/>
  <c r="AH48" i="1"/>
  <c r="AH39" i="1"/>
  <c r="AH195" i="1"/>
  <c r="AI478" i="1"/>
  <c r="AI414" i="1"/>
  <c r="AI350" i="1"/>
  <c r="AI286" i="1"/>
  <c r="AH1397" i="1"/>
  <c r="AH1141" i="1"/>
  <c r="AH885" i="1"/>
  <c r="AH1306" i="1"/>
  <c r="AH1050" i="1"/>
  <c r="AH1602" i="1"/>
  <c r="AH1207" i="1"/>
  <c r="AH951" i="1"/>
  <c r="AH1360" i="1"/>
  <c r="AH1104" i="1"/>
  <c r="AH848" i="1"/>
  <c r="AH589" i="1"/>
  <c r="AH333" i="1"/>
  <c r="AH778" i="1"/>
  <c r="AH522" i="1"/>
  <c r="AH266" i="1"/>
  <c r="AI170" i="1"/>
  <c r="AH639" i="1"/>
  <c r="AH383" i="1"/>
  <c r="AH214" i="1"/>
  <c r="AH752" i="1"/>
  <c r="AH496" i="1"/>
  <c r="AH5" i="1"/>
  <c r="AI152" i="1"/>
  <c r="AH120" i="1"/>
  <c r="AH111" i="1"/>
  <c r="AI554" i="1"/>
  <c r="AI442" i="1"/>
  <c r="AI378" i="1"/>
  <c r="AI314" i="1"/>
  <c r="AI250" i="1"/>
  <c r="AH1253" i="1"/>
  <c r="AH997" i="1"/>
  <c r="AH1418" i="1"/>
  <c r="AH1162" i="1"/>
  <c r="AH906" i="1"/>
  <c r="AH1319" i="1"/>
  <c r="AH1063" i="1"/>
  <c r="AH1630" i="1"/>
  <c r="AH1216" i="1"/>
  <c r="AH960" i="1"/>
  <c r="AH701" i="1"/>
  <c r="AH445" i="1"/>
  <c r="AH172" i="1"/>
  <c r="AH634" i="1"/>
  <c r="AH378" i="1"/>
  <c r="AI212" i="1"/>
  <c r="AH751" i="1"/>
  <c r="AH495" i="1"/>
  <c r="AH242" i="1"/>
  <c r="AH158" i="1"/>
  <c r="AH608" i="1"/>
  <c r="AH352" i="1"/>
  <c r="AH77" i="1"/>
  <c r="AH64" i="1"/>
  <c r="AH55" i="1"/>
  <c r="AI176" i="1"/>
  <c r="H4" i="1"/>
  <c r="D4" i="1"/>
  <c r="D197" i="1"/>
  <c r="B195" i="1"/>
  <c r="G192" i="1"/>
  <c r="E190" i="1"/>
  <c r="C188" i="1"/>
  <c r="H185" i="1"/>
  <c r="F183" i="1"/>
  <c r="D181" i="1"/>
  <c r="B179" i="1"/>
  <c r="G176" i="1"/>
  <c r="E174" i="1"/>
  <c r="C172" i="1"/>
  <c r="H169" i="1"/>
  <c r="F167" i="1"/>
  <c r="D165" i="1"/>
  <c r="B163" i="1"/>
  <c r="G160" i="1"/>
  <c r="E158" i="1"/>
  <c r="C156" i="1"/>
  <c r="H153" i="1"/>
  <c r="F151" i="1"/>
  <c r="D149" i="1"/>
  <c r="B147" i="1"/>
  <c r="G144" i="1"/>
  <c r="E142" i="1"/>
  <c r="C140" i="1"/>
  <c r="H137" i="1"/>
  <c r="F135" i="1"/>
  <c r="D133" i="1"/>
  <c r="B131" i="1"/>
  <c r="G128" i="1"/>
  <c r="G197" i="1"/>
  <c r="E195" i="1"/>
  <c r="C193" i="1"/>
  <c r="H190" i="1"/>
  <c r="F188" i="1"/>
  <c r="D186" i="1"/>
  <c r="B184" i="1"/>
  <c r="G181" i="1"/>
  <c r="E179" i="1"/>
  <c r="C177" i="1"/>
  <c r="H174" i="1"/>
  <c r="F172" i="1"/>
  <c r="D170" i="1"/>
  <c r="B168" i="1"/>
  <c r="G165" i="1"/>
  <c r="E163" i="1"/>
  <c r="C161" i="1"/>
  <c r="H158" i="1"/>
  <c r="F156" i="1"/>
  <c r="D154" i="1"/>
  <c r="B152" i="1"/>
  <c r="G149" i="1"/>
  <c r="E147" i="1"/>
  <c r="C145" i="1"/>
  <c r="H142" i="1"/>
  <c r="F140" i="1"/>
  <c r="D138" i="1"/>
  <c r="B136" i="1"/>
  <c r="G133" i="1"/>
  <c r="E131" i="1"/>
  <c r="G198" i="1"/>
  <c r="E196" i="1"/>
  <c r="C194" i="1"/>
  <c r="H191" i="1"/>
  <c r="F189" i="1"/>
  <c r="D187" i="1"/>
  <c r="B185" i="1"/>
  <c r="G182" i="1"/>
  <c r="E180" i="1"/>
  <c r="C178" i="1"/>
  <c r="H175" i="1"/>
  <c r="F173" i="1"/>
  <c r="D171" i="1"/>
  <c r="B169" i="1"/>
  <c r="G166" i="1"/>
  <c r="E164" i="1"/>
  <c r="C162" i="1"/>
  <c r="H159" i="1"/>
  <c r="F157" i="1"/>
  <c r="D155" i="1"/>
  <c r="B153" i="1"/>
  <c r="G150" i="1"/>
  <c r="E148" i="1"/>
  <c r="E5" i="1"/>
  <c r="E4" i="1"/>
  <c r="G196" i="1"/>
  <c r="E194" i="1"/>
  <c r="C192" i="1"/>
  <c r="H189" i="1"/>
  <c r="F187" i="1"/>
  <c r="D185" i="1"/>
  <c r="B183" i="1"/>
  <c r="G180" i="1"/>
  <c r="E178" i="1"/>
  <c r="C176" i="1"/>
  <c r="H173" i="1"/>
  <c r="F171" i="1"/>
  <c r="D169" i="1"/>
  <c r="B167" i="1"/>
  <c r="G164" i="1"/>
  <c r="E162" i="1"/>
  <c r="C160" i="1"/>
  <c r="H157" i="1"/>
  <c r="F155" i="1"/>
  <c r="D153" i="1"/>
  <c r="B151" i="1"/>
  <c r="G148" i="1"/>
  <c r="E146" i="1"/>
  <c r="C144" i="1"/>
  <c r="H141" i="1"/>
  <c r="F139" i="1"/>
  <c r="D137" i="1"/>
  <c r="B135" i="1"/>
  <c r="G132" i="1"/>
  <c r="E130" i="1"/>
  <c r="C128" i="1"/>
  <c r="C197" i="1"/>
  <c r="H194" i="1"/>
  <c r="F192" i="1"/>
  <c r="D190" i="1"/>
  <c r="B188" i="1"/>
  <c r="G185" i="1"/>
  <c r="E183" i="1"/>
  <c r="C181" i="1"/>
  <c r="H178" i="1"/>
  <c r="F176" i="1"/>
  <c r="D174" i="1"/>
  <c r="B172" i="1"/>
  <c r="G169" i="1"/>
  <c r="E167" i="1"/>
  <c r="C165" i="1"/>
  <c r="H162" i="1"/>
  <c r="F160" i="1"/>
  <c r="D158" i="1"/>
  <c r="B156" i="1"/>
  <c r="G153" i="1"/>
  <c r="E151" i="1"/>
  <c r="C149" i="1"/>
  <c r="H146" i="1"/>
  <c r="F144" i="1"/>
  <c r="D142" i="1"/>
  <c r="B140" i="1"/>
  <c r="G137" i="1"/>
  <c r="E135" i="1"/>
  <c r="C133" i="1"/>
  <c r="H130" i="1"/>
  <c r="C198" i="1"/>
  <c r="H195" i="1"/>
  <c r="F193" i="1"/>
  <c r="D191" i="1"/>
  <c r="B189" i="1"/>
  <c r="G186" i="1"/>
  <c r="E184" i="1"/>
  <c r="C182" i="1"/>
  <c r="H179" i="1"/>
  <c r="F177" i="1"/>
  <c r="D175" i="1"/>
  <c r="B173" i="1"/>
  <c r="G170" i="1"/>
  <c r="E168" i="1"/>
  <c r="C166" i="1"/>
  <c r="H163" i="1"/>
  <c r="F161" i="1"/>
  <c r="D159" i="1"/>
  <c r="B157" i="1"/>
  <c r="G154" i="1"/>
  <c r="E152" i="1"/>
  <c r="C150" i="1"/>
  <c r="H147" i="1"/>
  <c r="B4" i="1"/>
  <c r="E198" i="1"/>
  <c r="C196" i="1"/>
  <c r="H193" i="1"/>
  <c r="F191" i="1"/>
  <c r="D189" i="1"/>
  <c r="B187" i="1"/>
  <c r="G184" i="1"/>
  <c r="E182" i="1"/>
  <c r="C180" i="1"/>
  <c r="H177" i="1"/>
  <c r="F175" i="1"/>
  <c r="D173" i="1"/>
  <c r="B171" i="1"/>
  <c r="G168" i="1"/>
  <c r="E166" i="1"/>
  <c r="C164" i="1"/>
  <c r="H161" i="1"/>
  <c r="F159" i="1"/>
  <c r="D157" i="1"/>
  <c r="B155" i="1"/>
  <c r="G152" i="1"/>
  <c r="E150" i="1"/>
  <c r="C148" i="1"/>
  <c r="H145" i="1"/>
  <c r="F143" i="1"/>
  <c r="D141" i="1"/>
  <c r="B139" i="1"/>
  <c r="G136" i="1"/>
  <c r="E134" i="1"/>
  <c r="C132" i="1"/>
  <c r="H129" i="1"/>
  <c r="H198" i="1"/>
  <c r="F196" i="1"/>
  <c r="D194" i="1"/>
  <c r="B192" i="1"/>
  <c r="G189" i="1"/>
  <c r="E187" i="1"/>
  <c r="C185" i="1"/>
  <c r="H182" i="1"/>
  <c r="F180" i="1"/>
  <c r="D178" i="1"/>
  <c r="B176" i="1"/>
  <c r="G173" i="1"/>
  <c r="E171" i="1"/>
  <c r="C169" i="1"/>
  <c r="H166" i="1"/>
  <c r="F164" i="1"/>
  <c r="D162" i="1"/>
  <c r="B160" i="1"/>
  <c r="G157" i="1"/>
  <c r="E155" i="1"/>
  <c r="C153" i="1"/>
  <c r="H150" i="1"/>
  <c r="F148" i="1"/>
  <c r="D146" i="1"/>
  <c r="B144" i="1"/>
  <c r="G141" i="1"/>
  <c r="E139" i="1"/>
  <c r="C137" i="1"/>
  <c r="H134" i="1"/>
  <c r="F132" i="1"/>
  <c r="D130" i="1"/>
  <c r="F197" i="1"/>
  <c r="D195" i="1"/>
  <c r="B193" i="1"/>
  <c r="G190" i="1"/>
  <c r="E188" i="1"/>
  <c r="C186" i="1"/>
  <c r="H183" i="1"/>
  <c r="F181" i="1"/>
  <c r="D179" i="1"/>
  <c r="B177" i="1"/>
  <c r="G174" i="1"/>
  <c r="E172" i="1"/>
  <c r="C170" i="1"/>
  <c r="H167" i="1"/>
  <c r="F165" i="1"/>
  <c r="D163" i="1"/>
  <c r="B161" i="1"/>
  <c r="G158" i="1"/>
  <c r="E156" i="1"/>
  <c r="C154" i="1"/>
  <c r="H151" i="1"/>
  <c r="F149" i="1"/>
  <c r="D147" i="1"/>
  <c r="F62" i="1"/>
  <c r="H197" i="1"/>
  <c r="F195" i="1"/>
  <c r="D193" i="1"/>
  <c r="B191" i="1"/>
  <c r="G188" i="1"/>
  <c r="E186" i="1"/>
  <c r="C184" i="1"/>
  <c r="H181" i="1"/>
  <c r="F179" i="1"/>
  <c r="D177" i="1"/>
  <c r="B175" i="1"/>
  <c r="G172" i="1"/>
  <c r="E170" i="1"/>
  <c r="C168" i="1"/>
  <c r="H165" i="1"/>
  <c r="F163" i="1"/>
  <c r="D161" i="1"/>
  <c r="B159" i="1"/>
  <c r="G156" i="1"/>
  <c r="E154" i="1"/>
  <c r="C152" i="1"/>
  <c r="H149" i="1"/>
  <c r="F147" i="1"/>
  <c r="D145" i="1"/>
  <c r="B143" i="1"/>
  <c r="G140" i="1"/>
  <c r="E138" i="1"/>
  <c r="C136" i="1"/>
  <c r="H133" i="1"/>
  <c r="F131" i="1"/>
  <c r="D129" i="1"/>
  <c r="D198" i="1"/>
  <c r="B196" i="1"/>
  <c r="G193" i="1"/>
  <c r="E191" i="1"/>
  <c r="C189" i="1"/>
  <c r="H186" i="1"/>
  <c r="F184" i="1"/>
  <c r="D182" i="1"/>
  <c r="B180" i="1"/>
  <c r="G177" i="1"/>
  <c r="E175" i="1"/>
  <c r="C173" i="1"/>
  <c r="H170" i="1"/>
  <c r="F168" i="1"/>
  <c r="D166" i="1"/>
  <c r="B164" i="1"/>
  <c r="G161" i="1"/>
  <c r="E159" i="1"/>
  <c r="C157" i="1"/>
  <c r="H154" i="1"/>
  <c r="F152" i="1"/>
  <c r="D150" i="1"/>
  <c r="B148" i="1"/>
  <c r="G145" i="1"/>
  <c r="E143" i="1"/>
  <c r="C141" i="1"/>
  <c r="H138" i="1"/>
  <c r="F136" i="1"/>
  <c r="D134" i="1"/>
  <c r="B132" i="1"/>
  <c r="G129" i="1"/>
  <c r="B197" i="1"/>
  <c r="G194" i="1"/>
  <c r="E192" i="1"/>
  <c r="C190" i="1"/>
  <c r="H187" i="1"/>
  <c r="F185" i="1"/>
  <c r="D183" i="1"/>
  <c r="B181" i="1"/>
  <c r="G178" i="1"/>
  <c r="E176" i="1"/>
  <c r="C174" i="1"/>
  <c r="H171" i="1"/>
  <c r="F169" i="1"/>
  <c r="D167" i="1"/>
  <c r="B165" i="1"/>
  <c r="G162" i="1"/>
  <c r="E160" i="1"/>
  <c r="C158" i="1"/>
  <c r="H155" i="1"/>
  <c r="F153" i="1"/>
  <c r="D151" i="1"/>
  <c r="B149" i="1"/>
  <c r="G146" i="1"/>
  <c r="E144" i="1"/>
  <c r="C142" i="1"/>
  <c r="H139" i="1"/>
  <c r="F137" i="1"/>
  <c r="D135" i="1"/>
  <c r="B133" i="1"/>
  <c r="G130" i="1"/>
  <c r="C6" i="1"/>
  <c r="H7" i="1"/>
  <c r="F9" i="1"/>
  <c r="D11" i="1"/>
  <c r="B13" i="1"/>
  <c r="E16" i="1"/>
  <c r="G18" i="1"/>
  <c r="C22" i="1"/>
  <c r="H23" i="1"/>
  <c r="F25" i="1"/>
  <c r="D27" i="1"/>
  <c r="B29" i="1"/>
  <c r="E32" i="1"/>
  <c r="G34" i="1"/>
  <c r="C38" i="1"/>
  <c r="H39" i="1"/>
  <c r="F41" i="1"/>
  <c r="D43" i="1"/>
  <c r="B45" i="1"/>
  <c r="E48" i="1"/>
  <c r="G50" i="1"/>
  <c r="C54" i="1"/>
  <c r="H55" i="1"/>
  <c r="F57" i="1"/>
  <c r="D59" i="1"/>
  <c r="B61" i="1"/>
  <c r="E64" i="1"/>
  <c r="G66" i="1"/>
  <c r="C70" i="1"/>
  <c r="H71" i="1"/>
  <c r="F73" i="1"/>
  <c r="D75" i="1"/>
  <c r="B77" i="1"/>
  <c r="E80" i="1"/>
  <c r="G82" i="1"/>
  <c r="C86" i="1"/>
  <c r="H87" i="1"/>
  <c r="F89" i="1"/>
  <c r="D91" i="1"/>
  <c r="B93" i="1"/>
  <c r="E96" i="1"/>
  <c r="G98" i="1"/>
  <c r="C102" i="1"/>
  <c r="H103" i="1"/>
  <c r="F105" i="1"/>
  <c r="D107" i="1"/>
  <c r="B109" i="1"/>
  <c r="E112" i="1"/>
  <c r="G114" i="1"/>
  <c r="C118" i="1"/>
  <c r="H119" i="1"/>
  <c r="F121" i="1"/>
  <c r="D123" i="1"/>
  <c r="B125" i="1"/>
  <c r="F128" i="1"/>
  <c r="G131" i="1"/>
  <c r="C135" i="1"/>
  <c r="F146" i="1"/>
  <c r="B150" i="1"/>
  <c r="E161" i="1"/>
  <c r="H176" i="1"/>
  <c r="D180" i="1"/>
  <c r="G195" i="1"/>
  <c r="C5" i="1"/>
  <c r="H6" i="1"/>
  <c r="F8" i="1"/>
  <c r="D10" i="1"/>
  <c r="B12" i="1"/>
  <c r="E15" i="1"/>
  <c r="G17" i="1"/>
  <c r="C21" i="1"/>
  <c r="H22" i="1"/>
  <c r="C25" i="1"/>
  <c r="H26" i="1"/>
  <c r="F28" i="1"/>
  <c r="D30" i="1"/>
  <c r="B32" i="1"/>
  <c r="E35" i="1"/>
  <c r="G37" i="1"/>
  <c r="C41" i="1"/>
  <c r="H42" i="1"/>
  <c r="F44" i="1"/>
  <c r="D46" i="1"/>
  <c r="B48" i="1"/>
  <c r="E51" i="1"/>
  <c r="G53" i="1"/>
  <c r="C57" i="1"/>
  <c r="H58" i="1"/>
  <c r="F60" i="1"/>
  <c r="D62" i="1"/>
  <c r="B64" i="1"/>
  <c r="E67" i="1"/>
  <c r="G69" i="1"/>
  <c r="C73" i="1"/>
  <c r="H74" i="1"/>
  <c r="F76" i="1"/>
  <c r="D78" i="1"/>
  <c r="B80" i="1"/>
  <c r="E83" i="1"/>
  <c r="G85" i="1"/>
  <c r="C89" i="1"/>
  <c r="H90" i="1"/>
  <c r="F92" i="1"/>
  <c r="D94" i="1"/>
  <c r="B96" i="1"/>
  <c r="E99" i="1"/>
  <c r="G101" i="1"/>
  <c r="C105" i="1"/>
  <c r="H106" i="1"/>
  <c r="F108" i="1"/>
  <c r="D110" i="1"/>
  <c r="B112" i="1"/>
  <c r="E115" i="1"/>
  <c r="G117" i="1"/>
  <c r="C121" i="1"/>
  <c r="H122" i="1"/>
  <c r="F124" i="1"/>
  <c r="D126" i="1"/>
  <c r="B128" i="1"/>
  <c r="E133" i="1"/>
  <c r="H148" i="1"/>
  <c r="D152" i="1"/>
  <c r="G167" i="1"/>
  <c r="C171" i="1"/>
  <c r="F182" i="1"/>
  <c r="B186" i="1"/>
  <c r="E197" i="1"/>
  <c r="E6" i="1"/>
  <c r="G8" i="1"/>
  <c r="C12" i="1"/>
  <c r="H13" i="1"/>
  <c r="F15" i="1"/>
  <c r="D17" i="1"/>
  <c r="B19" i="1"/>
  <c r="E22" i="1"/>
  <c r="G24" i="1"/>
  <c r="C28" i="1"/>
  <c r="H29" i="1"/>
  <c r="F31" i="1"/>
  <c r="D33" i="1"/>
  <c r="B35" i="1"/>
  <c r="E38" i="1"/>
  <c r="G40" i="1"/>
  <c r="C44" i="1"/>
  <c r="H45" i="1"/>
  <c r="F47" i="1"/>
  <c r="D49" i="1"/>
  <c r="B51" i="1"/>
  <c r="E54" i="1"/>
  <c r="G56" i="1"/>
  <c r="C60" i="1"/>
  <c r="H61" i="1"/>
  <c r="F63" i="1"/>
  <c r="D65" i="1"/>
  <c r="B67" i="1"/>
  <c r="E70" i="1"/>
  <c r="G72" i="1"/>
  <c r="C76" i="1"/>
  <c r="H77" i="1"/>
  <c r="F79" i="1"/>
  <c r="D81" i="1"/>
  <c r="B83" i="1"/>
  <c r="E86" i="1"/>
  <c r="G88" i="1"/>
  <c r="C92" i="1"/>
  <c r="C146" i="1"/>
  <c r="H143" i="1"/>
  <c r="F141" i="1"/>
  <c r="D139" i="1"/>
  <c r="B137" i="1"/>
  <c r="G134" i="1"/>
  <c r="E132" i="1"/>
  <c r="C130" i="1"/>
  <c r="G6" i="1"/>
  <c r="C10" i="1"/>
  <c r="H11" i="1"/>
  <c r="F13" i="1"/>
  <c r="D15" i="1"/>
  <c r="B17" i="1"/>
  <c r="E20" i="1"/>
  <c r="G22" i="1"/>
  <c r="C26" i="1"/>
  <c r="H27" i="1"/>
  <c r="F29" i="1"/>
  <c r="D31" i="1"/>
  <c r="B33" i="1"/>
  <c r="E36" i="1"/>
  <c r="G38" i="1"/>
  <c r="C42" i="1"/>
  <c r="H43" i="1"/>
  <c r="F45" i="1"/>
  <c r="D47" i="1"/>
  <c r="B49" i="1"/>
  <c r="E52" i="1"/>
  <c r="G54" i="1"/>
  <c r="C58" i="1"/>
  <c r="H59" i="1"/>
  <c r="F61" i="1"/>
  <c r="D63" i="1"/>
  <c r="B65" i="1"/>
  <c r="E68" i="1"/>
  <c r="G70" i="1"/>
  <c r="C74" i="1"/>
  <c r="H75" i="1"/>
  <c r="F77" i="1"/>
  <c r="D79" i="1"/>
  <c r="B81" i="1"/>
  <c r="E84" i="1"/>
  <c r="G86" i="1"/>
  <c r="C90" i="1"/>
  <c r="H91" i="1"/>
  <c r="F93" i="1"/>
  <c r="D95" i="1"/>
  <c r="B97" i="1"/>
  <c r="E100" i="1"/>
  <c r="G102" i="1"/>
  <c r="C106" i="1"/>
  <c r="H107" i="1"/>
  <c r="F109" i="1"/>
  <c r="D111" i="1"/>
  <c r="B113" i="1"/>
  <c r="E116" i="1"/>
  <c r="G118" i="1"/>
  <c r="C122" i="1"/>
  <c r="H123" i="1"/>
  <c r="F125" i="1"/>
  <c r="D127" i="1"/>
  <c r="D132" i="1"/>
  <c r="G147" i="1"/>
  <c r="C151" i="1"/>
  <c r="F162" i="1"/>
  <c r="B166" i="1"/>
  <c r="E177" i="1"/>
  <c r="H192" i="1"/>
  <c r="D196" i="1"/>
  <c r="G5" i="1"/>
  <c r="C9" i="1"/>
  <c r="H10" i="1"/>
  <c r="F12" i="1"/>
  <c r="D14" i="1"/>
  <c r="B16" i="1"/>
  <c r="E19" i="1"/>
  <c r="G21" i="1"/>
  <c r="G25" i="1"/>
  <c r="C29" i="1"/>
  <c r="H30" i="1"/>
  <c r="F32" i="1"/>
  <c r="D34" i="1"/>
  <c r="B36" i="1"/>
  <c r="E39" i="1"/>
  <c r="G41" i="1"/>
  <c r="C45" i="1"/>
  <c r="H46" i="1"/>
  <c r="F48" i="1"/>
  <c r="D50" i="1"/>
  <c r="B52" i="1"/>
  <c r="E55" i="1"/>
  <c r="G57" i="1"/>
  <c r="C61" i="1"/>
  <c r="H62" i="1"/>
  <c r="F64" i="1"/>
  <c r="D66" i="1"/>
  <c r="B68" i="1"/>
  <c r="E71" i="1"/>
  <c r="G73" i="1"/>
  <c r="C77" i="1"/>
  <c r="H78" i="1"/>
  <c r="F80" i="1"/>
  <c r="D82" i="1"/>
  <c r="B84" i="1"/>
  <c r="E87" i="1"/>
  <c r="G89" i="1"/>
  <c r="C93" i="1"/>
  <c r="H94" i="1"/>
  <c r="F96" i="1"/>
  <c r="D98" i="1"/>
  <c r="B100" i="1"/>
  <c r="E103" i="1"/>
  <c r="G105" i="1"/>
  <c r="C109" i="1"/>
  <c r="H110" i="1"/>
  <c r="F112" i="1"/>
  <c r="D114" i="1"/>
  <c r="B116" i="1"/>
  <c r="E119" i="1"/>
  <c r="G121" i="1"/>
  <c r="C125" i="1"/>
  <c r="H126" i="1"/>
  <c r="H128" i="1"/>
  <c r="F134" i="1"/>
  <c r="B138" i="1"/>
  <c r="E149" i="1"/>
  <c r="H164" i="1"/>
  <c r="D168" i="1"/>
  <c r="G183" i="1"/>
  <c r="C187" i="1"/>
  <c r="F198" i="1"/>
  <c r="D5" i="1"/>
  <c r="B7" i="1"/>
  <c r="E10" i="1"/>
  <c r="G12" i="1"/>
  <c r="C16" i="1"/>
  <c r="H17" i="1"/>
  <c r="F19" i="1"/>
  <c r="D21" i="1"/>
  <c r="B23" i="1"/>
  <c r="E26" i="1"/>
  <c r="G28" i="1"/>
  <c r="C32" i="1"/>
  <c r="H33" i="1"/>
  <c r="F35" i="1"/>
  <c r="D37" i="1"/>
  <c r="B39" i="1"/>
  <c r="E42" i="1"/>
  <c r="G44" i="1"/>
  <c r="C48" i="1"/>
  <c r="H49" i="1"/>
  <c r="F51" i="1"/>
  <c r="D53" i="1"/>
  <c r="B55" i="1"/>
  <c r="E58" i="1"/>
  <c r="G60" i="1"/>
  <c r="C64" i="1"/>
  <c r="H65" i="1"/>
  <c r="F67" i="1"/>
  <c r="D69" i="1"/>
  <c r="B71" i="1"/>
  <c r="E74" i="1"/>
  <c r="G76" i="1"/>
  <c r="C80" i="1"/>
  <c r="H81" i="1"/>
  <c r="F83" i="1"/>
  <c r="D85" i="1"/>
  <c r="B87" i="1"/>
  <c r="E90" i="1"/>
  <c r="G92" i="1"/>
  <c r="F145" i="1"/>
  <c r="D143" i="1"/>
  <c r="B141" i="1"/>
  <c r="G138" i="1"/>
  <c r="E136" i="1"/>
  <c r="C134" i="1"/>
  <c r="H131" i="1"/>
  <c r="B5" i="1"/>
  <c r="E8" i="1"/>
  <c r="G10" i="1"/>
  <c r="C14" i="1"/>
  <c r="H15" i="1"/>
  <c r="F17" i="1"/>
  <c r="D19" i="1"/>
  <c r="B21" i="1"/>
  <c r="E24" i="1"/>
  <c r="G26" i="1"/>
  <c r="C30" i="1"/>
  <c r="H31" i="1"/>
  <c r="F33" i="1"/>
  <c r="D35" i="1"/>
  <c r="B37" i="1"/>
  <c r="E40" i="1"/>
  <c r="G42" i="1"/>
  <c r="C46" i="1"/>
  <c r="H47" i="1"/>
  <c r="F49" i="1"/>
  <c r="D51" i="1"/>
  <c r="B53" i="1"/>
  <c r="E56" i="1"/>
  <c r="G58" i="1"/>
  <c r="C62" i="1"/>
  <c r="H63" i="1"/>
  <c r="F65" i="1"/>
  <c r="D67" i="1"/>
  <c r="B69" i="1"/>
  <c r="E72" i="1"/>
  <c r="G74" i="1"/>
  <c r="C78" i="1"/>
  <c r="H79" i="1"/>
  <c r="F81" i="1"/>
  <c r="D83" i="1"/>
  <c r="B85" i="1"/>
  <c r="E88" i="1"/>
  <c r="G90" i="1"/>
  <c r="C94" i="1"/>
  <c r="H95" i="1"/>
  <c r="F97" i="1"/>
  <c r="D99" i="1"/>
  <c r="B101" i="1"/>
  <c r="E104" i="1"/>
  <c r="G106" i="1"/>
  <c r="C110" i="1"/>
  <c r="H111" i="1"/>
  <c r="F113" i="1"/>
  <c r="D115" i="1"/>
  <c r="B117" i="1"/>
  <c r="E120" i="1"/>
  <c r="G122" i="1"/>
  <c r="C126" i="1"/>
  <c r="H127" i="1"/>
  <c r="F129" i="1"/>
  <c r="H144" i="1"/>
  <c r="D148" i="1"/>
  <c r="G163" i="1"/>
  <c r="C167" i="1"/>
  <c r="F178" i="1"/>
  <c r="B182" i="1"/>
  <c r="E193" i="1"/>
  <c r="B198" i="1"/>
  <c r="E7" i="1"/>
  <c r="G9" i="1"/>
  <c r="C13" i="1"/>
  <c r="H14" i="1"/>
  <c r="F16" i="1"/>
  <c r="D18" i="1"/>
  <c r="B20" i="1"/>
  <c r="E23" i="1"/>
  <c r="E27" i="1"/>
  <c r="G29" i="1"/>
  <c r="C33" i="1"/>
  <c r="H34" i="1"/>
  <c r="F36" i="1"/>
  <c r="D38" i="1"/>
  <c r="B40" i="1"/>
  <c r="E43" i="1"/>
  <c r="G45" i="1"/>
  <c r="C49" i="1"/>
  <c r="H50" i="1"/>
  <c r="F52" i="1"/>
  <c r="D54" i="1"/>
  <c r="B56" i="1"/>
  <c r="E59" i="1"/>
  <c r="G61" i="1"/>
  <c r="C65" i="1"/>
  <c r="H66" i="1"/>
  <c r="F68" i="1"/>
  <c r="D70" i="1"/>
  <c r="B72" i="1"/>
  <c r="E75" i="1"/>
  <c r="G77" i="1"/>
  <c r="C81" i="1"/>
  <c r="H82" i="1"/>
  <c r="F84" i="1"/>
  <c r="D86" i="1"/>
  <c r="B88" i="1"/>
  <c r="E91" i="1"/>
  <c r="G93" i="1"/>
  <c r="C97" i="1"/>
  <c r="H98" i="1"/>
  <c r="F100" i="1"/>
  <c r="D102" i="1"/>
  <c r="B104" i="1"/>
  <c r="E107" i="1"/>
  <c r="G109" i="1"/>
  <c r="C113" i="1"/>
  <c r="H114" i="1"/>
  <c r="F116" i="1"/>
  <c r="D118" i="1"/>
  <c r="B120" i="1"/>
  <c r="E123" i="1"/>
  <c r="G125" i="1"/>
  <c r="B129" i="1"/>
  <c r="G135" i="1"/>
  <c r="C139" i="1"/>
  <c r="F150" i="1"/>
  <c r="B154" i="1"/>
  <c r="E165" i="1"/>
  <c r="H180" i="1"/>
  <c r="D184" i="1"/>
  <c r="C4" i="1"/>
  <c r="H5" i="1"/>
  <c r="F7" i="1"/>
  <c r="D9" i="1"/>
  <c r="B11" i="1"/>
  <c r="E14" i="1"/>
  <c r="G16" i="1"/>
  <c r="C20" i="1"/>
  <c r="H21" i="1"/>
  <c r="F23" i="1"/>
  <c r="D25" i="1"/>
  <c r="B27" i="1"/>
  <c r="E30" i="1"/>
  <c r="G32" i="1"/>
  <c r="C36" i="1"/>
  <c r="H37" i="1"/>
  <c r="F39" i="1"/>
  <c r="D41" i="1"/>
  <c r="B43" i="1"/>
  <c r="E46" i="1"/>
  <c r="G48" i="1"/>
  <c r="C52" i="1"/>
  <c r="H53" i="1"/>
  <c r="F55" i="1"/>
  <c r="D57" i="1"/>
  <c r="B59" i="1"/>
  <c r="E62" i="1"/>
  <c r="G64" i="1"/>
  <c r="C68" i="1"/>
  <c r="H69" i="1"/>
  <c r="F71" i="1"/>
  <c r="D73" i="1"/>
  <c r="B75" i="1"/>
  <c r="E78" i="1"/>
  <c r="G80" i="1"/>
  <c r="C84" i="1"/>
  <c r="H85" i="1"/>
  <c r="F87" i="1"/>
  <c r="D89" i="1"/>
  <c r="B91" i="1"/>
  <c r="B145" i="1"/>
  <c r="G142" i="1"/>
  <c r="E140" i="1"/>
  <c r="C138" i="1"/>
  <c r="H135" i="1"/>
  <c r="F133" i="1"/>
  <c r="D131" i="1"/>
  <c r="F5" i="1"/>
  <c r="D7" i="1"/>
  <c r="B9" i="1"/>
  <c r="E12" i="1"/>
  <c r="G14" i="1"/>
  <c r="C18" i="1"/>
  <c r="H19" i="1"/>
  <c r="F21" i="1"/>
  <c r="D23" i="1"/>
  <c r="B25" i="1"/>
  <c r="E28" i="1"/>
  <c r="G30" i="1"/>
  <c r="C34" i="1"/>
  <c r="H35" i="1"/>
  <c r="F37" i="1"/>
  <c r="D39" i="1"/>
  <c r="B41" i="1"/>
  <c r="E44" i="1"/>
  <c r="G46" i="1"/>
  <c r="C50" i="1"/>
  <c r="H51" i="1"/>
  <c r="F53" i="1"/>
  <c r="D55" i="1"/>
  <c r="B57" i="1"/>
  <c r="E60" i="1"/>
  <c r="G62" i="1"/>
  <c r="C66" i="1"/>
  <c r="H67" i="1"/>
  <c r="F69" i="1"/>
  <c r="D71" i="1"/>
  <c r="B73" i="1"/>
  <c r="E76" i="1"/>
  <c r="G78" i="1"/>
  <c r="C82" i="1"/>
  <c r="H83" i="1"/>
  <c r="F85" i="1"/>
  <c r="D87" i="1"/>
  <c r="B89" i="1"/>
  <c r="E92" i="1"/>
  <c r="G94" i="1"/>
  <c r="C98" i="1"/>
  <c r="H99" i="1"/>
  <c r="F101" i="1"/>
  <c r="D103" i="1"/>
  <c r="B105" i="1"/>
  <c r="E108" i="1"/>
  <c r="G110" i="1"/>
  <c r="C114" i="1"/>
  <c r="H115" i="1"/>
  <c r="F117" i="1"/>
  <c r="D119" i="1"/>
  <c r="B121" i="1"/>
  <c r="E124" i="1"/>
  <c r="G126" i="1"/>
  <c r="F130" i="1"/>
  <c r="B134" i="1"/>
  <c r="E145" i="1"/>
  <c r="H160" i="1"/>
  <c r="D164" i="1"/>
  <c r="G179" i="1"/>
  <c r="C183" i="1"/>
  <c r="F194" i="1"/>
  <c r="D6" i="1"/>
  <c r="B8" i="1"/>
  <c r="E11" i="1"/>
  <c r="G13" i="1"/>
  <c r="C17" i="1"/>
  <c r="H18" i="1"/>
  <c r="F20" i="1"/>
  <c r="D22" i="1"/>
  <c r="B24" i="1"/>
  <c r="D26" i="1"/>
  <c r="B28" i="1"/>
  <c r="E31" i="1"/>
  <c r="G33" i="1"/>
  <c r="C37" i="1"/>
  <c r="H38" i="1"/>
  <c r="F40" i="1"/>
  <c r="D42" i="1"/>
  <c r="B44" i="1"/>
  <c r="E47" i="1"/>
  <c r="G49" i="1"/>
  <c r="C53" i="1"/>
  <c r="H54" i="1"/>
  <c r="F56" i="1"/>
  <c r="D58" i="1"/>
  <c r="B60" i="1"/>
  <c r="E63" i="1"/>
  <c r="G65" i="1"/>
  <c r="C69" i="1"/>
  <c r="H70" i="1"/>
  <c r="F72" i="1"/>
  <c r="D74" i="1"/>
  <c r="B76" i="1"/>
  <c r="E79" i="1"/>
  <c r="G81" i="1"/>
  <c r="C85" i="1"/>
  <c r="H86" i="1"/>
  <c r="F88" i="1"/>
  <c r="D90" i="1"/>
  <c r="B92" i="1"/>
  <c r="E95" i="1"/>
  <c r="G97" i="1"/>
  <c r="C101" i="1"/>
  <c r="H102" i="1"/>
  <c r="F104" i="1"/>
  <c r="D106" i="1"/>
  <c r="B108" i="1"/>
  <c r="E111" i="1"/>
  <c r="G113" i="1"/>
  <c r="C117" i="1"/>
  <c r="H118" i="1"/>
  <c r="F120" i="1"/>
  <c r="D122" i="1"/>
  <c r="B124" i="1"/>
  <c r="E127" i="1"/>
  <c r="H132" i="1"/>
  <c r="D136" i="1"/>
  <c r="G151" i="1"/>
  <c r="C155" i="1"/>
  <c r="F166" i="1"/>
  <c r="B170" i="1"/>
  <c r="E181" i="1"/>
  <c r="H196" i="1"/>
  <c r="G4" i="1"/>
  <c r="C8" i="1"/>
  <c r="H9" i="1"/>
  <c r="F11" i="1"/>
  <c r="D13" i="1"/>
  <c r="B15" i="1"/>
  <c r="E18" i="1"/>
  <c r="G20" i="1"/>
  <c r="C24" i="1"/>
  <c r="H25" i="1"/>
  <c r="F27" i="1"/>
  <c r="D29" i="1"/>
  <c r="B31" i="1"/>
  <c r="E34" i="1"/>
  <c r="G36" i="1"/>
  <c r="C40" i="1"/>
  <c r="H41" i="1"/>
  <c r="F43" i="1"/>
  <c r="D45" i="1"/>
  <c r="B47" i="1"/>
  <c r="E50" i="1"/>
  <c r="G52" i="1"/>
  <c r="C56" i="1"/>
  <c r="H57" i="1"/>
  <c r="F59" i="1"/>
  <c r="D61" i="1"/>
  <c r="B63" i="1"/>
  <c r="E66" i="1"/>
  <c r="G68" i="1"/>
  <c r="C72" i="1"/>
  <c r="H73" i="1"/>
  <c r="F75" i="1"/>
  <c r="D77" i="1"/>
  <c r="B79" i="1"/>
  <c r="E82" i="1"/>
  <c r="G84" i="1"/>
  <c r="C88" i="1"/>
  <c r="H89" i="1"/>
  <c r="F91" i="1"/>
  <c r="H93" i="1"/>
  <c r="F95" i="1"/>
  <c r="D97" i="1"/>
  <c r="B99" i="1"/>
  <c r="E102" i="1"/>
  <c r="G104" i="1"/>
  <c r="C108" i="1"/>
  <c r="H109" i="1"/>
  <c r="F111" i="1"/>
  <c r="D113" i="1"/>
  <c r="B115" i="1"/>
  <c r="E118" i="1"/>
  <c r="G120" i="1"/>
  <c r="C124" i="1"/>
  <c r="H125" i="1"/>
  <c r="F127" i="1"/>
  <c r="E137" i="1"/>
  <c r="H152" i="1"/>
  <c r="D156" i="1"/>
  <c r="G171" i="1"/>
  <c r="C175" i="1"/>
  <c r="F186" i="1"/>
  <c r="B190" i="1"/>
  <c r="F6" i="1"/>
  <c r="D8" i="1"/>
  <c r="B10" i="1"/>
  <c r="E13" i="1"/>
  <c r="G15" i="1"/>
  <c r="C19" i="1"/>
  <c r="H20" i="1"/>
  <c r="F22" i="1"/>
  <c r="D24" i="1"/>
  <c r="B26" i="1"/>
  <c r="D28" i="1"/>
  <c r="B30" i="1"/>
  <c r="E33" i="1"/>
  <c r="G35" i="1"/>
  <c r="C39" i="1"/>
  <c r="H40" i="1"/>
  <c r="F42" i="1"/>
  <c r="D44" i="1"/>
  <c r="B46" i="1"/>
  <c r="E49" i="1"/>
  <c r="G51" i="1"/>
  <c r="C55" i="1"/>
  <c r="H56" i="1"/>
  <c r="F58" i="1"/>
  <c r="D60" i="1"/>
  <c r="B62" i="1"/>
  <c r="D64" i="1"/>
  <c r="B66" i="1"/>
  <c r="E69" i="1"/>
  <c r="G71" i="1"/>
  <c r="C75" i="1"/>
  <c r="H76" i="1"/>
  <c r="F78" i="1"/>
  <c r="D80" i="1"/>
  <c r="B82" i="1"/>
  <c r="E85" i="1"/>
  <c r="G87" i="1"/>
  <c r="C91" i="1"/>
  <c r="H92" i="1"/>
  <c r="F94" i="1"/>
  <c r="D96" i="1"/>
  <c r="B98" i="1"/>
  <c r="E101" i="1"/>
  <c r="G103" i="1"/>
  <c r="C107" i="1"/>
  <c r="H108" i="1"/>
  <c r="F110" i="1"/>
  <c r="D112" i="1"/>
  <c r="B114" i="1"/>
  <c r="E117" i="1"/>
  <c r="G119" i="1"/>
  <c r="C123" i="1"/>
  <c r="H124" i="1"/>
  <c r="F126" i="1"/>
  <c r="E128" i="1"/>
  <c r="G143" i="1"/>
  <c r="C147" i="1"/>
  <c r="F158" i="1"/>
  <c r="B162" i="1"/>
  <c r="E173" i="1"/>
  <c r="H188" i="1"/>
  <c r="D192" i="1"/>
  <c r="C96" i="1"/>
  <c r="H97" i="1"/>
  <c r="F99" i="1"/>
  <c r="D101" i="1"/>
  <c r="B103" i="1"/>
  <c r="E106" i="1"/>
  <c r="G108" i="1"/>
  <c r="C112" i="1"/>
  <c r="H113" i="1"/>
  <c r="F115" i="1"/>
  <c r="D117" i="1"/>
  <c r="B119" i="1"/>
  <c r="E122" i="1"/>
  <c r="G124" i="1"/>
  <c r="D128" i="1"/>
  <c r="F138" i="1"/>
  <c r="B142" i="1"/>
  <c r="E153" i="1"/>
  <c r="H168" i="1"/>
  <c r="D172" i="1"/>
  <c r="G187" i="1"/>
  <c r="C191" i="1"/>
  <c r="C7" i="1"/>
  <c r="H8" i="1"/>
  <c r="F10" i="1"/>
  <c r="D12" i="1"/>
  <c r="B14" i="1"/>
  <c r="E17" i="1"/>
  <c r="G19" i="1"/>
  <c r="C23" i="1"/>
  <c r="H24" i="1"/>
  <c r="C27" i="1"/>
  <c r="H28" i="1"/>
  <c r="F30" i="1"/>
  <c r="D32" i="1"/>
  <c r="B34" i="1"/>
  <c r="E37" i="1"/>
  <c r="G39" i="1"/>
  <c r="C43" i="1"/>
  <c r="H44" i="1"/>
  <c r="F46" i="1"/>
  <c r="D48" i="1"/>
  <c r="B50" i="1"/>
  <c r="E53" i="1"/>
  <c r="G55" i="1"/>
  <c r="C59" i="1"/>
  <c r="H60" i="1"/>
  <c r="C63" i="1"/>
  <c r="H64" i="1"/>
  <c r="F66" i="1"/>
  <c r="D68" i="1"/>
  <c r="B70" i="1"/>
  <c r="E73" i="1"/>
  <c r="G75" i="1"/>
  <c r="C79" i="1"/>
  <c r="H80" i="1"/>
  <c r="F82" i="1"/>
  <c r="D84" i="1"/>
  <c r="B86" i="1"/>
  <c r="E89" i="1"/>
  <c r="G91" i="1"/>
  <c r="C95" i="1"/>
  <c r="H96" i="1"/>
  <c r="F98" i="1"/>
  <c r="D100" i="1"/>
  <c r="B102" i="1"/>
  <c r="E105" i="1"/>
  <c r="G107" i="1"/>
  <c r="C111" i="1"/>
  <c r="H112" i="1"/>
  <c r="F114" i="1"/>
  <c r="D116" i="1"/>
  <c r="B118" i="1"/>
  <c r="E121" i="1"/>
  <c r="G123" i="1"/>
  <c r="C127" i="1"/>
  <c r="E129" i="1"/>
  <c r="H140" i="1"/>
  <c r="D144" i="1"/>
  <c r="G159" i="1"/>
  <c r="C163" i="1"/>
  <c r="F174" i="1"/>
  <c r="B178" i="1"/>
  <c r="E189" i="1"/>
  <c r="E94" i="1"/>
  <c r="G96" i="1"/>
  <c r="C100" i="1"/>
  <c r="H101" i="1"/>
  <c r="F103" i="1"/>
  <c r="D105" i="1"/>
  <c r="B107" i="1"/>
  <c r="E110" i="1"/>
  <c r="G112" i="1"/>
  <c r="C116" i="1"/>
  <c r="H117" i="1"/>
  <c r="F119" i="1"/>
  <c r="D121" i="1"/>
  <c r="B123" i="1"/>
  <c r="E126" i="1"/>
  <c r="C129" i="1"/>
  <c r="G139" i="1"/>
  <c r="C143" i="1"/>
  <c r="F154" i="1"/>
  <c r="B158" i="1"/>
  <c r="E169" i="1"/>
  <c r="H184" i="1"/>
  <c r="D188" i="1"/>
  <c r="G7" i="1"/>
  <c r="C11" i="1"/>
  <c r="H12" i="1"/>
  <c r="F14" i="1"/>
  <c r="D16" i="1"/>
  <c r="B18" i="1"/>
  <c r="E21" i="1"/>
  <c r="G23" i="1"/>
  <c r="G27" i="1"/>
  <c r="C31" i="1"/>
  <c r="H32" i="1"/>
  <c r="F34" i="1"/>
  <c r="D36" i="1"/>
  <c r="B38" i="1"/>
  <c r="E41" i="1"/>
  <c r="G43" i="1"/>
  <c r="C47" i="1"/>
  <c r="H48" i="1"/>
  <c r="F50" i="1"/>
  <c r="D52" i="1"/>
  <c r="B54" i="1"/>
  <c r="E57" i="1"/>
  <c r="G59" i="1"/>
  <c r="G63" i="1"/>
  <c r="C67" i="1"/>
  <c r="H68" i="1"/>
  <c r="F70" i="1"/>
  <c r="D72" i="1"/>
  <c r="B74" i="1"/>
  <c r="E77" i="1"/>
  <c r="G79" i="1"/>
  <c r="C83" i="1"/>
  <c r="H84" i="1"/>
  <c r="F86" i="1"/>
  <c r="D88" i="1"/>
  <c r="B90" i="1"/>
  <c r="E93" i="1"/>
  <c r="G95" i="1"/>
  <c r="C99" i="1"/>
  <c r="H100" i="1"/>
  <c r="F102" i="1"/>
  <c r="D104" i="1"/>
  <c r="B106" i="1"/>
  <c r="E109" i="1"/>
  <c r="G111" i="1"/>
  <c r="C115" i="1"/>
  <c r="H116" i="1"/>
  <c r="F118" i="1"/>
  <c r="D120" i="1"/>
  <c r="B122" i="1"/>
  <c r="E125" i="1"/>
  <c r="G127" i="1"/>
  <c r="B130" i="1"/>
  <c r="E141" i="1"/>
  <c r="H156" i="1"/>
  <c r="D160" i="1"/>
  <c r="G175" i="1"/>
  <c r="C179" i="1"/>
  <c r="F190" i="1"/>
  <c r="B194" i="1"/>
  <c r="D93" i="1"/>
  <c r="B95" i="1"/>
  <c r="E98" i="1"/>
  <c r="G100" i="1"/>
  <c r="C104" i="1"/>
  <c r="H105" i="1"/>
  <c r="F107" i="1"/>
  <c r="D109" i="1"/>
  <c r="B111" i="1"/>
  <c r="E114" i="1"/>
  <c r="G116" i="1"/>
  <c r="C120" i="1"/>
  <c r="H121" i="1"/>
  <c r="F123" i="1"/>
  <c r="D125" i="1"/>
  <c r="B127" i="1"/>
  <c r="H136" i="1"/>
  <c r="D140" i="1"/>
  <c r="G155" i="1"/>
  <c r="C159" i="1"/>
  <c r="F170" i="1"/>
  <c r="B174" i="1"/>
  <c r="E185" i="1"/>
  <c r="B6" i="1"/>
  <c r="E9" i="1"/>
  <c r="G11" i="1"/>
  <c r="C15" i="1"/>
  <c r="H16" i="1"/>
  <c r="F18" i="1"/>
  <c r="D20" i="1"/>
  <c r="B22" i="1"/>
  <c r="E25" i="1"/>
  <c r="E29" i="1"/>
  <c r="G31" i="1"/>
  <c r="C35" i="1"/>
  <c r="H36" i="1"/>
  <c r="F38" i="1"/>
  <c r="D40" i="1"/>
  <c r="B42" i="1"/>
  <c r="E45" i="1"/>
  <c r="G47" i="1"/>
  <c r="C51" i="1"/>
  <c r="H52" i="1"/>
  <c r="F54" i="1"/>
  <c r="D56" i="1"/>
  <c r="B58" i="1"/>
  <c r="E61" i="1"/>
  <c r="E65" i="1"/>
  <c r="G67" i="1"/>
  <c r="C71" i="1"/>
  <c r="H72" i="1"/>
  <c r="F74" i="1"/>
  <c r="D76" i="1"/>
  <c r="B78" i="1"/>
  <c r="E81" i="1"/>
  <c r="G83" i="1"/>
  <c r="C87" i="1"/>
  <c r="H88" i="1"/>
  <c r="F90" i="1"/>
  <c r="D92" i="1"/>
  <c r="B94" i="1"/>
  <c r="E97" i="1"/>
  <c r="G99" i="1"/>
  <c r="C103" i="1"/>
  <c r="H104" i="1"/>
  <c r="F106" i="1"/>
  <c r="D108" i="1"/>
  <c r="B110" i="1"/>
  <c r="E113" i="1"/>
  <c r="G115" i="1"/>
  <c r="C119" i="1"/>
  <c r="H120" i="1"/>
  <c r="F122" i="1"/>
  <c r="D124" i="1"/>
  <c r="B126" i="1"/>
  <c r="C131" i="1"/>
  <c r="F142" i="1"/>
  <c r="B146" i="1"/>
  <c r="E157" i="1"/>
  <c r="H172" i="1"/>
  <c r="D176" i="1"/>
  <c r="G191" i="1"/>
  <c r="C195" i="1"/>
  <c r="F4" i="1"/>
  <c r="F26" i="1"/>
  <c r="F24" i="1"/>
  <c r="S4" i="1"/>
  <c r="AB4" i="1"/>
  <c r="W4" i="1"/>
  <c r="D700" i="1" l="1"/>
  <c r="E199" i="1"/>
  <c r="D610" i="1"/>
  <c r="E1772" i="1"/>
  <c r="D674" i="1"/>
  <c r="E2239" i="1"/>
  <c r="D1521" i="1"/>
  <c r="E1946" i="1"/>
  <c r="D2421" i="1"/>
  <c r="E2140" i="1"/>
  <c r="E2274" i="1"/>
  <c r="D1645" i="1"/>
  <c r="E2710" i="1"/>
  <c r="D1617" i="1"/>
  <c r="E2703" i="1"/>
  <c r="E790" i="1"/>
  <c r="D2535" i="1"/>
  <c r="E1402" i="1"/>
  <c r="D1928" i="1"/>
  <c r="E1382" i="1"/>
  <c r="D2101" i="1"/>
  <c r="E794" i="1"/>
  <c r="D1194" i="1"/>
  <c r="E827" i="1"/>
  <c r="D1274" i="1"/>
  <c r="D2489" i="1"/>
  <c r="E2431" i="1"/>
  <c r="E1541" i="1"/>
  <c r="E1307" i="1"/>
  <c r="D1767" i="1"/>
  <c r="E975" i="1"/>
  <c r="E1875" i="1"/>
  <c r="D1049" i="1"/>
  <c r="D1098" i="1"/>
  <c r="D2695" i="1"/>
  <c r="D1597" i="1"/>
  <c r="E2695" i="1"/>
  <c r="E1491" i="1"/>
  <c r="D2729" i="1"/>
  <c r="D1494" i="1"/>
  <c r="E495" i="1"/>
  <c r="D2358" i="1"/>
  <c r="D2166" i="1"/>
  <c r="D2797" i="1"/>
  <c r="D1518" i="1"/>
  <c r="E828" i="1"/>
  <c r="E2279" i="1"/>
  <c r="D1256" i="1"/>
  <c r="E2730" i="1"/>
  <c r="D1412" i="1"/>
  <c r="E729" i="1"/>
  <c r="E944" i="1"/>
  <c r="D1401" i="1"/>
  <c r="D2694" i="1"/>
  <c r="D1648" i="1"/>
  <c r="E1331" i="1"/>
  <c r="D533" i="1"/>
  <c r="D793" i="1"/>
  <c r="E1318" i="1"/>
  <c r="E2863" i="1"/>
  <c r="E227" i="1"/>
  <c r="E1027" i="1"/>
  <c r="E2933" i="1"/>
  <c r="D385" i="1"/>
  <c r="D1356" i="1"/>
  <c r="D620" i="1"/>
  <c r="E1100" i="1"/>
  <c r="D719" i="1"/>
  <c r="E1188" i="1"/>
  <c r="D859" i="1"/>
  <c r="E267" i="1"/>
  <c r="E458" i="1"/>
  <c r="D978" i="1"/>
  <c r="D2870" i="1"/>
  <c r="D2261" i="1"/>
  <c r="D1789" i="1"/>
  <c r="E1127" i="1"/>
  <c r="D2418" i="1"/>
  <c r="E2835" i="1"/>
  <c r="E673" i="1"/>
  <c r="E956" i="1"/>
  <c r="E1600" i="1"/>
  <c r="E2149" i="1"/>
  <c r="D1011" i="1"/>
  <c r="D1285" i="1"/>
  <c r="D714" i="1"/>
  <c r="D259" i="1"/>
  <c r="E2389" i="1"/>
  <c r="D1424" i="1"/>
  <c r="D1564" i="1"/>
  <c r="D2093" i="1"/>
  <c r="E2120" i="1"/>
  <c r="D2104" i="1"/>
  <c r="D1289" i="1"/>
  <c r="D206" i="1"/>
  <c r="E1830" i="1"/>
  <c r="D1384" i="1"/>
  <c r="D1042" i="1"/>
  <c r="E1608" i="1"/>
  <c r="E2736" i="1"/>
  <c r="D770" i="1"/>
  <c r="E1822" i="1"/>
  <c r="E2242" i="1"/>
  <c r="E2522" i="1"/>
  <c r="D1365" i="1"/>
  <c r="D584" i="1"/>
  <c r="D1527" i="1"/>
  <c r="D1073" i="1"/>
  <c r="E1681" i="1"/>
  <c r="E221" i="1"/>
  <c r="E403" i="1"/>
  <c r="E1483" i="1"/>
  <c r="E1911" i="1"/>
  <c r="E2229" i="1"/>
  <c r="D1952" i="1"/>
  <c r="D2436" i="1"/>
  <c r="D2277" i="1"/>
  <c r="D2023" i="1"/>
  <c r="D2881" i="1"/>
  <c r="D1247" i="1"/>
  <c r="D335" i="1"/>
  <c r="D568" i="1"/>
  <c r="E999" i="1"/>
  <c r="D2649" i="1"/>
  <c r="E1096" i="1"/>
  <c r="D1754" i="1"/>
  <c r="D2014" i="1"/>
  <c r="D1544" i="1"/>
  <c r="E2857" i="1"/>
  <c r="E1532" i="1"/>
  <c r="E998" i="1"/>
  <c r="E1805" i="1"/>
  <c r="E2334" i="1"/>
  <c r="E725" i="1"/>
  <c r="D2398" i="1"/>
  <c r="E2782" i="1"/>
  <c r="D624" i="1"/>
  <c r="E431" i="1"/>
  <c r="E2418" i="1"/>
  <c r="D372" i="1"/>
  <c r="E551" i="1"/>
  <c r="D2832" i="1"/>
  <c r="E556" i="1"/>
  <c r="D1052" i="1"/>
  <c r="E823" i="1"/>
  <c r="D2732" i="1"/>
  <c r="D1168" i="1"/>
  <c r="E1701" i="1"/>
  <c r="E1187" i="1"/>
  <c r="E1281" i="1"/>
  <c r="D1844" i="1"/>
  <c r="E2022" i="1"/>
  <c r="E2238" i="1"/>
  <c r="E2580" i="1"/>
  <c r="D227" i="1"/>
  <c r="E606" i="1"/>
  <c r="E1249" i="1"/>
  <c r="E1451" i="1"/>
  <c r="D1460" i="1"/>
  <c r="E1795" i="1"/>
  <c r="D2406" i="1"/>
  <c r="E2261" i="1"/>
  <c r="E1924" i="1"/>
  <c r="D412" i="1"/>
  <c r="E2817" i="1"/>
  <c r="D2942" i="1"/>
  <c r="D1588" i="1"/>
  <c r="D2142" i="1"/>
  <c r="E1749" i="1"/>
  <c r="E2413" i="1"/>
  <c r="D2929" i="1"/>
  <c r="E1013" i="1"/>
  <c r="D2375" i="1"/>
  <c r="D2443" i="1"/>
  <c r="E299" i="1"/>
  <c r="E2343" i="1"/>
  <c r="D1103" i="1"/>
  <c r="D1940" i="1"/>
  <c r="D1315" i="1"/>
  <c r="E2641" i="1"/>
  <c r="D2237" i="1"/>
  <c r="E559" i="1"/>
  <c r="E1824" i="1"/>
  <c r="E1030" i="1"/>
  <c r="E846" i="1"/>
  <c r="E1042" i="1"/>
  <c r="D2119" i="1"/>
  <c r="E2438" i="1"/>
  <c r="D286" i="1"/>
  <c r="D2298" i="1"/>
  <c r="D1932" i="1"/>
  <c r="E1943" i="1"/>
  <c r="D2376" i="1"/>
  <c r="E2484" i="1"/>
  <c r="D1366" i="1"/>
  <c r="E537" i="1"/>
  <c r="D498" i="1"/>
  <c r="E2054" i="1"/>
  <c r="D2001" i="1"/>
  <c r="E2398" i="1"/>
  <c r="D2679" i="1"/>
  <c r="E1548" i="1"/>
  <c r="E2924" i="1"/>
  <c r="D518" i="1"/>
  <c r="D1565" i="1"/>
  <c r="E2053" i="1"/>
  <c r="D569" i="1"/>
  <c r="E2944" i="1"/>
  <c r="E2145" i="1"/>
  <c r="D1868" i="1"/>
  <c r="D1743" i="1"/>
  <c r="E621" i="1"/>
  <c r="D2922" i="1"/>
  <c r="E2325" i="1"/>
  <c r="D1377" i="1"/>
  <c r="D1599" i="1"/>
  <c r="D1094" i="1"/>
  <c r="D894" i="1"/>
  <c r="E452" i="1"/>
  <c r="D1657" i="1"/>
  <c r="D2765" i="1"/>
  <c r="E466" i="1"/>
  <c r="E314" i="1"/>
  <c r="D1363" i="1"/>
  <c r="D2511" i="1"/>
  <c r="D1423" i="1"/>
  <c r="E866" i="1"/>
  <c r="D2675" i="1"/>
  <c r="E2166" i="1"/>
  <c r="D2201" i="1"/>
  <c r="E491" i="1"/>
  <c r="E244" i="1"/>
  <c r="E2222" i="1"/>
  <c r="E2632" i="1"/>
  <c r="E1913" i="1"/>
  <c r="D482" i="1"/>
  <c r="E948" i="1"/>
  <c r="D231" i="1"/>
  <c r="E2555" i="1"/>
  <c r="D2530" i="1"/>
  <c r="E1910" i="1"/>
  <c r="D1905" i="1"/>
  <c r="D2343" i="1"/>
  <c r="D2414" i="1"/>
  <c r="E1657" i="1"/>
  <c r="E2500" i="1"/>
  <c r="D1670" i="1"/>
  <c r="E1130" i="1"/>
  <c r="D1851" i="1"/>
  <c r="D1698" i="1"/>
  <c r="D2163" i="1"/>
  <c r="E2017" i="1"/>
  <c r="E2350" i="1"/>
  <c r="E734" i="1"/>
  <c r="D1612" i="1"/>
  <c r="D1350" i="1"/>
  <c r="D1300" i="1"/>
  <c r="E1173" i="1"/>
  <c r="D1332" i="1"/>
  <c r="E1963" i="1"/>
  <c r="E2182" i="1"/>
  <c r="D1380" i="1"/>
  <c r="E1788" i="1"/>
  <c r="E2624" i="1"/>
  <c r="E937" i="1"/>
  <c r="E1172" i="1"/>
  <c r="E2473" i="1"/>
  <c r="E2581" i="1"/>
  <c r="D604" i="1"/>
  <c r="D401" i="1"/>
  <c r="E2515" i="1"/>
  <c r="E1068" i="1"/>
  <c r="E832" i="1"/>
  <c r="D2222" i="1"/>
  <c r="E2912" i="1"/>
  <c r="D1992" i="1"/>
  <c r="D948" i="1"/>
  <c r="E2341" i="1"/>
  <c r="E2639" i="1"/>
  <c r="E261" i="1"/>
  <c r="E929" i="1"/>
  <c r="D1386" i="1"/>
  <c r="E2687" i="1"/>
  <c r="D2189" i="1"/>
  <c r="E604" i="1"/>
  <c r="D1731" i="1"/>
  <c r="D1973" i="1"/>
  <c r="D2319" i="1"/>
  <c r="E1386" i="1"/>
  <c r="E2139" i="1"/>
  <c r="D1381" i="1"/>
  <c r="D936" i="1"/>
  <c r="E1314" i="1"/>
  <c r="D2477" i="1"/>
  <c r="E1883" i="1"/>
  <c r="E1450" i="1"/>
  <c r="D1846" i="1"/>
  <c r="D781" i="1"/>
  <c r="D2893" i="1"/>
  <c r="D1435" i="1"/>
  <c r="E2314" i="1"/>
  <c r="D1708" i="1"/>
  <c r="E1557" i="1"/>
  <c r="D1962" i="1"/>
  <c r="E674" i="1"/>
  <c r="D964" i="1"/>
  <c r="E2297" i="1"/>
  <c r="D1759" i="1"/>
  <c r="D739" i="1"/>
  <c r="E824" i="1"/>
  <c r="D1886" i="1"/>
  <c r="D1703" i="1"/>
  <c r="E2883" i="1"/>
  <c r="E2874" i="1"/>
  <c r="D495" i="1"/>
  <c r="E2360" i="1"/>
  <c r="D1775" i="1"/>
  <c r="E890" i="1"/>
  <c r="E1797" i="1"/>
  <c r="E1618" i="1"/>
  <c r="D645" i="1"/>
  <c r="E2867" i="1"/>
  <c r="D1441" i="1"/>
  <c r="E1763" i="1"/>
  <c r="E1896" i="1"/>
  <c r="E2006" i="1"/>
  <c r="E2059" i="1"/>
  <c r="E292" i="1"/>
  <c r="D1455" i="1"/>
  <c r="D2193" i="1"/>
  <c r="D623" i="1"/>
  <c r="E2076" i="1"/>
  <c r="E1088" i="1"/>
  <c r="D925" i="1"/>
  <c r="D1853" i="1"/>
  <c r="E1254" i="1"/>
  <c r="E2891" i="1"/>
  <c r="D2013" i="1"/>
  <c r="E852" i="1"/>
  <c r="D807" i="1"/>
  <c r="E2672" i="1"/>
  <c r="E2772" i="1"/>
  <c r="D2633" i="1"/>
  <c r="D2627" i="1"/>
  <c r="E477" i="1"/>
  <c r="D1286" i="1"/>
  <c r="D237" i="1"/>
  <c r="D2416" i="1"/>
  <c r="E349" i="1"/>
  <c r="D1276" i="1"/>
  <c r="D1887" i="1"/>
  <c r="E427" i="1"/>
  <c r="D2554" i="1"/>
  <c r="E518" i="1"/>
  <c r="D1179" i="1"/>
  <c r="E2815" i="1"/>
  <c r="D236" i="1"/>
  <c r="D1244" i="1"/>
  <c r="D1906" i="1"/>
  <c r="E2048" i="1"/>
  <c r="E1745" i="1"/>
  <c r="E757" i="1"/>
  <c r="D261" i="1"/>
  <c r="E700" i="1"/>
  <c r="E962" i="1"/>
  <c r="E869" i="1"/>
  <c r="E1675" i="1"/>
  <c r="E1903" i="1"/>
  <c r="E315" i="1"/>
  <c r="D2204" i="1"/>
  <c r="D2674" i="1"/>
  <c r="D1752" i="1"/>
  <c r="E1481" i="1"/>
  <c r="E2847" i="1"/>
  <c r="D2079" i="1"/>
  <c r="E1012" i="1"/>
  <c r="D1959" i="1"/>
  <c r="D849" i="1"/>
  <c r="D567" i="1"/>
  <c r="E571" i="1"/>
  <c r="D2148" i="1"/>
  <c r="E1075" i="1"/>
  <c r="D361" i="1"/>
  <c r="D1834" i="1"/>
  <c r="D2271" i="1"/>
  <c r="E1710" i="1"/>
  <c r="D1570" i="1"/>
  <c r="D520" i="1"/>
  <c r="D2123" i="1"/>
  <c r="E800" i="1"/>
  <c r="E239" i="1"/>
  <c r="D539" i="1"/>
  <c r="D893" i="1"/>
  <c r="D2753" i="1"/>
  <c r="E2109" i="1"/>
  <c r="D2787" i="1"/>
  <c r="E369" i="1"/>
  <c r="D2534" i="1"/>
  <c r="E545" i="1"/>
  <c r="E2537" i="1"/>
  <c r="E2367" i="1"/>
  <c r="E1090" i="1"/>
  <c r="E1834" i="1"/>
  <c r="D2384" i="1"/>
  <c r="E1912" i="1"/>
  <c r="E2763" i="1"/>
  <c r="D1301" i="1"/>
  <c r="D2266" i="1"/>
  <c r="D1395" i="1"/>
  <c r="D2048" i="1"/>
  <c r="D1090" i="1"/>
  <c r="D889" i="1"/>
  <c r="D1281" i="1"/>
  <c r="E2121" i="1"/>
  <c r="E2236" i="1"/>
  <c r="E2062" i="1"/>
  <c r="E2550" i="1"/>
  <c r="E2183" i="1"/>
  <c r="D515" i="1"/>
  <c r="E2629" i="1"/>
  <c r="D541" i="1"/>
  <c r="E2293" i="1"/>
  <c r="D2273" i="1"/>
  <c r="D1595" i="1"/>
  <c r="E934" i="1"/>
  <c r="D312" i="1"/>
  <c r="E500" i="1"/>
  <c r="D2207" i="1"/>
  <c r="E391" i="1"/>
  <c r="E2767" i="1"/>
  <c r="E2784" i="1"/>
  <c r="D373" i="1"/>
  <c r="E1664" i="1"/>
  <c r="D1870" i="1"/>
  <c r="D966" i="1"/>
  <c r="D1310" i="1"/>
  <c r="D766" i="1"/>
  <c r="E2435" i="1"/>
  <c r="E1392" i="1"/>
  <c r="D1159" i="1"/>
  <c r="D1651" i="1"/>
  <c r="D2568" i="1"/>
  <c r="D534" i="1"/>
  <c r="E1512" i="1"/>
  <c r="D1636" i="1"/>
  <c r="E2382" i="1"/>
  <c r="D2473" i="1"/>
  <c r="D656" i="1"/>
  <c r="D2246" i="1"/>
  <c r="E2816" i="1"/>
  <c r="E342" i="1"/>
  <c r="D295" i="1"/>
  <c r="D2327" i="1"/>
  <c r="E441" i="1"/>
  <c r="E716" i="1"/>
  <c r="E348" i="1"/>
  <c r="E214" i="1"/>
  <c r="D219" i="1"/>
  <c r="D1129" i="1"/>
  <c r="D1724" i="1"/>
  <c r="D2778" i="1"/>
  <c r="D974" i="1"/>
  <c r="E1426" i="1"/>
  <c r="E591" i="1"/>
  <c r="E1222" i="1"/>
  <c r="E1659" i="1"/>
  <c r="D2307" i="1"/>
  <c r="E1248" i="1"/>
  <c r="E2101" i="1"/>
  <c r="E554" i="1"/>
  <c r="D2027" i="1"/>
  <c r="E1533" i="1"/>
  <c r="E1381" i="1"/>
  <c r="E1839" i="1"/>
  <c r="E2809" i="1"/>
  <c r="D1131" i="1"/>
  <c r="D1772" i="1"/>
  <c r="E1606" i="1"/>
  <c r="E2141" i="1"/>
  <c r="E1387" i="1"/>
  <c r="D1030" i="1"/>
  <c r="E564" i="1"/>
  <c r="E1394" i="1"/>
  <c r="E2917" i="1"/>
  <c r="D1976" i="1"/>
  <c r="D2157" i="1"/>
  <c r="E1011" i="1"/>
  <c r="E2029" i="1"/>
  <c r="E2807" i="1"/>
  <c r="D2232" i="1"/>
  <c r="D2939" i="1"/>
  <c r="D404" i="1"/>
  <c r="E1574" i="1"/>
  <c r="E2758" i="1"/>
  <c r="D1745" i="1"/>
  <c r="D2382" i="1"/>
  <c r="E1074" i="1"/>
  <c r="D400" i="1"/>
  <c r="D1321" i="1"/>
  <c r="E2774" i="1"/>
  <c r="D2333" i="1"/>
  <c r="E2579" i="1"/>
  <c r="E389" i="1"/>
  <c r="D1000" i="1"/>
  <c r="E2028" i="1"/>
  <c r="D2486" i="1"/>
  <c r="D1866" i="1"/>
  <c r="D2912" i="1"/>
  <c r="D1644" i="1"/>
  <c r="E2340" i="1"/>
  <c r="D2417" i="1"/>
  <c r="E2394" i="1"/>
  <c r="E1454" i="1"/>
  <c r="E1917" i="1"/>
  <c r="D761" i="1"/>
  <c r="E949" i="1"/>
  <c r="E1433" i="1"/>
  <c r="D354" i="1"/>
  <c r="E1175" i="1"/>
  <c r="D2388" i="1"/>
  <c r="D2171" i="1"/>
  <c r="D1532" i="1"/>
  <c r="D1450" i="1"/>
  <c r="D710" i="1"/>
  <c r="D968" i="1"/>
  <c r="D2496" i="1"/>
  <c r="E1629" i="1"/>
  <c r="D2058" i="1"/>
  <c r="D2508" i="1"/>
  <c r="E2877" i="1"/>
  <c r="D862" i="1"/>
  <c r="E2243" i="1"/>
  <c r="E723" i="1"/>
  <c r="D1786" i="1"/>
  <c r="D2690" i="1"/>
  <c r="E1362" i="1"/>
  <c r="E1531" i="1"/>
  <c r="D1437" i="1"/>
  <c r="E628" i="1"/>
  <c r="D589" i="1"/>
  <c r="D1601" i="1"/>
  <c r="D1451" i="1"/>
  <c r="D955" i="1"/>
  <c r="D1032" i="1"/>
  <c r="E908" i="1"/>
  <c r="E324" i="1"/>
  <c r="E475" i="1"/>
  <c r="D1659" i="1"/>
  <c r="E2928" i="1"/>
  <c r="D1888" i="1"/>
  <c r="E2839" i="1"/>
  <c r="D2179" i="1"/>
  <c r="E2000" i="1"/>
  <c r="D2642" i="1"/>
  <c r="E598" i="1"/>
  <c r="D1516" i="1"/>
  <c r="D2274" i="1"/>
  <c r="E455" i="1"/>
  <c r="D2527" i="1"/>
  <c r="E2329" i="1"/>
  <c r="D2350" i="1"/>
  <c r="E415" i="1"/>
  <c r="D2612" i="1"/>
  <c r="E2345" i="1"/>
  <c r="E399" i="1"/>
  <c r="D2517" i="1"/>
  <c r="E2363" i="1"/>
  <c r="E1590" i="1"/>
  <c r="E310" i="1"/>
  <c r="D1936" i="1"/>
  <c r="D2747" i="1"/>
  <c r="E290" i="1"/>
  <c r="D2665" i="1"/>
  <c r="E1718" i="1"/>
  <c r="D1359" i="1"/>
  <c r="E2454" i="1"/>
  <c r="E893" i="1"/>
  <c r="E1852" i="1"/>
  <c r="E1366" i="1"/>
  <c r="E1301" i="1"/>
  <c r="D2433" i="1"/>
  <c r="E1106" i="1"/>
  <c r="E2391" i="1"/>
  <c r="D2124" i="1"/>
  <c r="D2395" i="1"/>
  <c r="D1237" i="1"/>
  <c r="D2745" i="1"/>
  <c r="E1236" i="1"/>
  <c r="D315" i="1"/>
  <c r="E753" i="1"/>
  <c r="E786" i="1"/>
  <c r="D1705" i="1"/>
  <c r="D1720" i="1"/>
  <c r="D1207" i="1"/>
  <c r="D489" i="1"/>
  <c r="D853" i="1"/>
  <c r="E2252" i="1"/>
  <c r="D1923" i="1"/>
  <c r="D2386" i="1"/>
  <c r="E1814" i="1"/>
  <c r="D2205" i="1"/>
  <c r="E2095" i="1"/>
  <c r="D618" i="1"/>
  <c r="E671" i="1"/>
  <c r="D2581" i="1"/>
  <c r="D455" i="1"/>
  <c r="E1712" i="1"/>
  <c r="E534" i="1"/>
  <c r="D2003" i="1"/>
  <c r="D284" i="1"/>
  <c r="D616" i="1"/>
  <c r="D560" i="1"/>
  <c r="D1832" i="1"/>
  <c r="D1373" i="1"/>
  <c r="D352" i="1"/>
  <c r="E981" i="1"/>
  <c r="E405" i="1"/>
  <c r="E1144" i="1"/>
  <c r="D1324" i="1"/>
  <c r="E1895" i="1"/>
  <c r="D990" i="1"/>
  <c r="D2606" i="1"/>
  <c r="E2724" i="1"/>
  <c r="E2893" i="1"/>
  <c r="E354" i="1"/>
  <c r="D1406" i="1"/>
  <c r="D225" i="1"/>
  <c r="D1872" i="1"/>
  <c r="D1489" i="1"/>
  <c r="E2897" i="1"/>
  <c r="D2813" i="1"/>
  <c r="D1493" i="1"/>
  <c r="D2306" i="1"/>
  <c r="D2036" i="1"/>
  <c r="D289" i="1"/>
  <c r="D397" i="1"/>
  <c r="D558" i="1"/>
  <c r="E222" i="1"/>
  <c r="E2051" i="1"/>
  <c r="D262" i="1"/>
  <c r="E848" i="1"/>
  <c r="D1916" i="1"/>
  <c r="E2278" i="1"/>
  <c r="E443" i="1"/>
  <c r="E1594" i="1"/>
  <c r="D2357" i="1"/>
  <c r="E2319" i="1"/>
  <c r="E664" i="1"/>
  <c r="D1349" i="1"/>
  <c r="D975" i="1"/>
  <c r="D2359" i="1"/>
  <c r="D2491" i="1"/>
  <c r="E1728" i="1"/>
  <c r="E1102" i="1"/>
  <c r="E1235" i="1"/>
  <c r="D574" i="1"/>
  <c r="E2564" i="1"/>
  <c r="E336" i="1"/>
  <c r="D2153" i="1"/>
  <c r="E879" i="1"/>
  <c r="E1668" i="1"/>
  <c r="D608" i="1"/>
  <c r="E1327" i="1"/>
  <c r="D1848" i="1"/>
  <c r="D912" i="1"/>
  <c r="E1228" i="1"/>
  <c r="E1976" i="1"/>
  <c r="D2178" i="1"/>
  <c r="E1867" i="1"/>
  <c r="D2818" i="1"/>
  <c r="D1791" i="1"/>
  <c r="E2194" i="1"/>
  <c r="D2772" i="1"/>
  <c r="D2814" i="1"/>
  <c r="E614" i="1"/>
  <c r="E2105" i="1"/>
  <c r="E1679" i="1"/>
  <c r="D2518" i="1"/>
  <c r="E873" i="1"/>
  <c r="E1551" i="1"/>
  <c r="E1137" i="1"/>
  <c r="E2520" i="1"/>
  <c r="E2545" i="1"/>
  <c r="D1002" i="1"/>
  <c r="D462" i="1"/>
  <c r="E1156" i="1"/>
  <c r="E1519" i="1"/>
  <c r="E2795" i="1"/>
  <c r="E2623" i="1"/>
  <c r="D2943" i="1"/>
  <c r="E1918" i="1"/>
  <c r="D2202" i="1"/>
  <c r="E216" i="1"/>
  <c r="E363" i="1"/>
  <c r="D1399" i="1"/>
  <c r="E2135" i="1"/>
  <c r="E1009" i="1"/>
  <c r="E1971" i="1"/>
  <c r="E2534" i="1"/>
  <c r="D1180" i="1"/>
  <c r="D2841" i="1"/>
  <c r="D1842" i="1"/>
  <c r="E2607" i="1"/>
  <c r="E855" i="1"/>
  <c r="E1410" i="1"/>
  <c r="E2668" i="1"/>
  <c r="D2415" i="1"/>
  <c r="E826" i="1"/>
  <c r="D2611" i="1"/>
  <c r="D2798" i="1"/>
  <c r="E1942" i="1"/>
  <c r="D2483" i="1"/>
  <c r="D2666" i="1"/>
  <c r="D2174" i="1"/>
  <c r="E288" i="1"/>
  <c r="E1919" i="1"/>
  <c r="D2184" i="1"/>
  <c r="D2516" i="1"/>
  <c r="D1562" i="1"/>
  <c r="E1148" i="1"/>
  <c r="D1694" i="1"/>
  <c r="E1581" i="1"/>
  <c r="D1019" i="1"/>
  <c r="D2672" i="1"/>
  <c r="E2643" i="1"/>
  <c r="D1488" i="1"/>
  <c r="E2264" i="1"/>
  <c r="E1953" i="1"/>
  <c r="D1041" i="1"/>
  <c r="E861" i="1"/>
  <c r="E1518" i="1"/>
  <c r="D2629" i="1"/>
  <c r="D1201" i="1"/>
  <c r="E754" i="1"/>
  <c r="D820" i="1"/>
  <c r="E1359" i="1"/>
  <c r="E2653" i="1"/>
  <c r="E446" i="1"/>
  <c r="D1984" i="1"/>
  <c r="D1296" i="1"/>
  <c r="E837" i="1"/>
  <c r="D1533" i="1"/>
  <c r="E572" i="1"/>
  <c r="E2644" i="1"/>
  <c r="D1878" i="1"/>
  <c r="D2515" i="1"/>
  <c r="E1063" i="1"/>
  <c r="E1066" i="1"/>
  <c r="E229" i="1"/>
  <c r="E2744" i="1"/>
  <c r="E1279" i="1"/>
  <c r="D1986" i="1"/>
  <c r="E2177" i="1"/>
  <c r="D967" i="1"/>
  <c r="E1603" i="1"/>
  <c r="D1526" i="1"/>
  <c r="D1990" i="1"/>
  <c r="E2151" i="1"/>
  <c r="D732" i="1"/>
  <c r="D2801" i="1"/>
  <c r="E2686" i="1"/>
  <c r="D1021" i="1"/>
  <c r="D2928" i="1"/>
  <c r="E813" i="1"/>
  <c r="E1216" i="1"/>
  <c r="E862" i="1"/>
  <c r="E1070" i="1"/>
  <c r="D2028" i="1"/>
  <c r="E266" i="1"/>
  <c r="D934" i="1"/>
  <c r="D1174" i="1"/>
  <c r="E523" i="1"/>
  <c r="D396" i="1"/>
  <c r="D2701" i="1"/>
  <c r="D529" i="1"/>
  <c r="E1469" i="1"/>
  <c r="D2347" i="1"/>
  <c r="E576" i="1"/>
  <c r="E2635" i="1"/>
  <c r="D2085" i="1"/>
  <c r="E569" i="1"/>
  <c r="E380" i="1"/>
  <c r="E756" i="1"/>
  <c r="D1692" i="1"/>
  <c r="E1597" i="1"/>
  <c r="D742" i="1"/>
  <c r="E1927" i="1"/>
  <c r="D1548" i="1"/>
  <c r="E1863" i="1"/>
  <c r="D1346" i="1"/>
  <c r="D504" i="1"/>
  <c r="D1873" i="1"/>
  <c r="E2003" i="1"/>
  <c r="D1911" i="1"/>
  <c r="E977" i="1"/>
  <c r="D2488" i="1"/>
  <c r="D297" i="1"/>
  <c r="E2256" i="1"/>
  <c r="E835" i="1"/>
  <c r="D1154" i="1"/>
  <c r="D1351" i="1"/>
  <c r="D1290" i="1"/>
  <c r="D2279" i="1"/>
  <c r="D381" i="1"/>
  <c r="D703" i="1"/>
  <c r="D2794" i="1"/>
  <c r="E1355" i="1"/>
  <c r="E546" i="1"/>
  <c r="E2575" i="1"/>
  <c r="D2950" i="1"/>
  <c r="E2056" i="1"/>
  <c r="D2355" i="1"/>
  <c r="D2773" i="1"/>
  <c r="D2934" i="1"/>
  <c r="D497" i="1"/>
  <c r="E927" i="1"/>
  <c r="E1559" i="1"/>
  <c r="D278" i="1"/>
  <c r="D2428" i="1"/>
  <c r="E635" i="1"/>
  <c r="E2463" i="1"/>
  <c r="E2137" i="1"/>
  <c r="D2275" i="1"/>
  <c r="E892" i="1"/>
  <c r="E1674" i="1"/>
  <c r="D1020" i="1"/>
  <c r="D651" i="1"/>
  <c r="D919" i="1"/>
  <c r="E2562" i="1"/>
  <c r="D1491" i="1"/>
  <c r="D2861" i="1"/>
  <c r="E501" i="1"/>
  <c r="D702" i="1"/>
  <c r="D553" i="1"/>
  <c r="D2268" i="1"/>
  <c r="D218" i="1"/>
  <c r="D841" i="1"/>
  <c r="D1817" i="1"/>
  <c r="E2098" i="1"/>
  <c r="E1169" i="1"/>
  <c r="D1012" i="1"/>
  <c r="E2853" i="1"/>
  <c r="E2766" i="1"/>
  <c r="E801" i="1"/>
  <c r="D2348" i="1"/>
  <c r="E2609" i="1"/>
  <c r="E2705" i="1"/>
  <c r="E2323" i="1"/>
  <c r="D2651" i="1"/>
  <c r="D2073" i="1"/>
  <c r="E2722" i="1"/>
  <c r="E2440" i="1"/>
  <c r="E512" i="1"/>
  <c r="E884" i="1"/>
  <c r="E2246" i="1"/>
  <c r="E896" i="1"/>
  <c r="E1041" i="1"/>
  <c r="E745" i="1"/>
  <c r="E1954" i="1"/>
  <c r="D695" i="1"/>
  <c r="E1060" i="1"/>
  <c r="D993" i="1"/>
  <c r="E2034" i="1"/>
  <c r="E2762" i="1"/>
  <c r="D696" i="1"/>
  <c r="E2491" i="1"/>
  <c r="E814" i="1"/>
  <c r="D1688" i="1"/>
  <c r="E2027" i="1"/>
  <c r="E1213" i="1"/>
  <c r="E1493" i="1"/>
  <c r="D730" i="1"/>
  <c r="E2493" i="1"/>
  <c r="D2499" i="1"/>
  <c r="D2121" i="1"/>
  <c r="E437" i="1"/>
  <c r="E959" i="1"/>
  <c r="E201" i="1"/>
  <c r="E2393" i="1"/>
  <c r="D1804" i="1"/>
  <c r="E451" i="1"/>
  <c r="E339" i="1"/>
  <c r="E1570" i="1"/>
  <c r="D627" i="1"/>
  <c r="E1171" i="1"/>
  <c r="E2664" i="1"/>
  <c r="D2683" i="1"/>
  <c r="E2296" i="1"/>
  <c r="E2087" i="1"/>
  <c r="E952" i="1"/>
  <c r="E1120" i="1"/>
  <c r="D1231" i="1"/>
  <c r="D1875" i="1"/>
  <c r="D1899" i="1"/>
  <c r="E2940" i="1"/>
  <c r="D1808" i="1"/>
  <c r="E2286" i="1"/>
  <c r="D789" i="1"/>
  <c r="E2402" i="1"/>
  <c r="D996" i="1"/>
  <c r="D1056" i="1"/>
  <c r="D2868" i="1"/>
  <c r="E1317" i="1"/>
  <c r="E659" i="1"/>
  <c r="E2114" i="1"/>
  <c r="E1245" i="1"/>
  <c r="D2149" i="1"/>
  <c r="D1485" i="1"/>
  <c r="D2571" i="1"/>
  <c r="E1648" i="1"/>
  <c r="E2666" i="1"/>
  <c r="D1376" i="1"/>
  <c r="D2309" i="1"/>
  <c r="E230" i="1"/>
  <c r="D523" i="1"/>
  <c r="D833" i="1"/>
  <c r="D2673" i="1"/>
  <c r="D2334" i="1"/>
  <c r="D318" i="1"/>
  <c r="E1534" i="1"/>
  <c r="D2715" i="1"/>
  <c r="D1855" i="1"/>
  <c r="E1860" i="1"/>
  <c r="D1634" i="1"/>
  <c r="D1712" i="1"/>
  <c r="D1133" i="1"/>
  <c r="E619" i="1"/>
  <c r="E1403" i="1"/>
  <c r="E2765" i="1"/>
  <c r="E2336" i="1"/>
  <c r="E449" i="1"/>
  <c r="E1004" i="1"/>
  <c r="D1800" i="1"/>
  <c r="E535" i="1"/>
  <c r="D1637" i="1"/>
  <c r="D1320" i="1"/>
  <c r="D2558" i="1"/>
  <c r="E525" i="1"/>
  <c r="E1321" i="1"/>
  <c r="E1240" i="1"/>
  <c r="E871" i="1"/>
  <c r="E1365" i="1"/>
  <c r="E2234" i="1"/>
  <c r="D1283" i="1"/>
  <c r="D1185" i="1"/>
  <c r="E2499" i="1"/>
  <c r="E1938" i="1"/>
  <c r="D1335" i="1"/>
  <c r="D2057" i="1"/>
  <c r="E1389" i="1"/>
  <c r="D356" i="1"/>
  <c r="E1423" i="1"/>
  <c r="E1871" i="1"/>
  <c r="E407" i="1"/>
  <c r="D1109" i="1"/>
  <c r="D205" i="1"/>
  <c r="E2309" i="1"/>
  <c r="E2474" i="1"/>
  <c r="D1189" i="1"/>
  <c r="D2225" i="1"/>
  <c r="D2563" i="1"/>
  <c r="E2513" i="1"/>
  <c r="D484" i="1"/>
  <c r="D2653" i="1"/>
  <c r="E233" i="1"/>
  <c r="E2845" i="1"/>
  <c r="E748" i="1"/>
  <c r="D951" i="1"/>
  <c r="D1915" i="1"/>
  <c r="D2432" i="1"/>
  <c r="E1062" i="1"/>
  <c r="E2342" i="1"/>
  <c r="D343" i="1"/>
  <c r="E1141" i="1"/>
  <c r="E1762" i="1"/>
  <c r="E2932" i="1"/>
  <c r="E2355" i="1"/>
  <c r="D883" i="1"/>
  <c r="E1284" i="1"/>
  <c r="E596" i="1"/>
  <c r="E346" i="1"/>
  <c r="D1220" i="1"/>
  <c r="D1585" i="1"/>
  <c r="E1780" i="1"/>
  <c r="E269" i="1"/>
  <c r="E2902" i="1"/>
  <c r="D1798" i="1"/>
  <c r="E1230" i="1"/>
  <c r="D828" i="1"/>
  <c r="E1092" i="1"/>
  <c r="D264" i="1"/>
  <c r="D984" i="1"/>
  <c r="D2420" i="1"/>
  <c r="E2868" i="1"/>
  <c r="E1374" i="1"/>
  <c r="D1596" i="1"/>
  <c r="D2582" i="1"/>
  <c r="E2738" i="1"/>
  <c r="D578" i="1"/>
  <c r="D2425" i="1"/>
  <c r="E2799" i="1"/>
  <c r="E951" i="1"/>
  <c r="E785" i="1"/>
  <c r="E1999" i="1"/>
  <c r="E834" i="1"/>
  <c r="E2873" i="1"/>
  <c r="D1725" i="1"/>
  <c r="E2089" i="1"/>
  <c r="D463" i="1"/>
  <c r="E360" i="1"/>
  <c r="E877" i="1"/>
  <c r="D1176" i="1"/>
  <c r="E1332" i="1"/>
  <c r="E1059" i="1"/>
  <c r="D2714" i="1"/>
  <c r="D765" i="1"/>
  <c r="E808" i="1"/>
  <c r="D203" i="1"/>
  <c r="E1890" i="1"/>
  <c r="E418" i="1"/>
  <c r="E2613" i="1"/>
  <c r="E2124" i="1"/>
  <c r="E2899" i="1"/>
  <c r="D2647" i="1"/>
  <c r="E2734" i="1"/>
  <c r="E1767" i="1"/>
  <c r="D662" i="1"/>
  <c r="D1297" i="1"/>
  <c r="E1417" i="1"/>
  <c r="D892" i="1"/>
  <c r="D547" i="1"/>
  <c r="E2671" i="1"/>
  <c r="E256" i="1"/>
  <c r="E2572" i="1"/>
  <c r="D1141" i="1"/>
  <c r="E2094" i="1"/>
  <c r="E478" i="1"/>
  <c r="D2941" i="1"/>
  <c r="E730" i="1"/>
  <c r="D755" i="1"/>
  <c r="D1607" i="1"/>
  <c r="E1959" i="1"/>
  <c r="E2423" i="1"/>
  <c r="E385" i="1"/>
  <c r="E1753" i="1"/>
  <c r="E1388" i="1"/>
  <c r="E885" i="1"/>
  <c r="E1140" i="1"/>
  <c r="D2721" i="1"/>
  <c r="E1854" i="1"/>
  <c r="E935" i="1"/>
  <c r="D199" i="1"/>
  <c r="D635" i="1"/>
  <c r="E1368" i="1"/>
  <c r="E2789" i="1"/>
  <c r="D2601" i="1"/>
  <c r="E582" i="1"/>
  <c r="E646" i="1"/>
  <c r="E2773" i="1"/>
  <c r="E393" i="1"/>
  <c r="E1685" i="1"/>
  <c r="E332" i="1"/>
  <c r="D1854" i="1"/>
  <c r="D586" i="1"/>
  <c r="D1641" i="1"/>
  <c r="E985" i="1"/>
  <c r="E2292" i="1"/>
  <c r="D2919" i="1"/>
  <c r="E1189" i="1"/>
  <c r="D2869" i="1"/>
  <c r="D852" i="1"/>
  <c r="D2811" i="1"/>
  <c r="D1050" i="1"/>
  <c r="E1065" i="1"/>
  <c r="D2351" i="1"/>
  <c r="E1808" i="1"/>
  <c r="D1245" i="1"/>
  <c r="D1104" i="1"/>
  <c r="D784" i="1"/>
  <c r="D2009" i="1"/>
  <c r="D449" i="1"/>
  <c r="D1709" i="1"/>
  <c r="D1824" i="1"/>
  <c r="E2231" i="1"/>
  <c r="D2365" i="1"/>
  <c r="E2108" i="1"/>
  <c r="D1209" i="1"/>
  <c r="D1673" i="1"/>
  <c r="D338" i="1"/>
  <c r="E2951" i="1"/>
  <c r="E2819" i="1"/>
  <c r="D1347" i="1"/>
  <c r="E1508" i="1"/>
  <c r="D757" i="1"/>
  <c r="E1261" i="1"/>
  <c r="E440" i="1"/>
  <c r="D1392" i="1"/>
  <c r="D1735" i="1"/>
  <c r="E1419" i="1"/>
  <c r="D1257" i="1"/>
  <c r="D1396" i="1"/>
  <c r="E672" i="1"/>
  <c r="E2725" i="1"/>
  <c r="E579" i="1"/>
  <c r="D368" i="1"/>
  <c r="D2659" i="1"/>
  <c r="E778" i="1"/>
  <c r="D1859" i="1"/>
  <c r="D2344" i="1"/>
  <c r="E749" i="1"/>
  <c r="E1785" i="1"/>
  <c r="D752" i="1"/>
  <c r="E250" i="1"/>
  <c r="E308" i="1"/>
  <c r="E931" i="1"/>
  <c r="D2744" i="1"/>
  <c r="D1572" i="1"/>
  <c r="E532" i="1"/>
  <c r="D595" i="1"/>
  <c r="D1022" i="1"/>
  <c r="E686" i="1"/>
  <c r="D2866" i="1"/>
  <c r="D1116" i="1"/>
  <c r="D325" i="1"/>
  <c r="D1361" i="1"/>
  <c r="E2459" i="1"/>
  <c r="D2834" i="1"/>
  <c r="E1326" i="1"/>
  <c r="E319" i="1"/>
  <c r="E970" i="1"/>
  <c r="D1456" i="1"/>
  <c r="E1242" i="1"/>
  <c r="E1587" i="1"/>
  <c r="D316" i="1"/>
  <c r="E2729" i="1"/>
  <c r="E804" i="1"/>
  <c r="E2887" i="1"/>
  <c r="E943" i="1"/>
  <c r="E2936" i="1"/>
  <c r="D333" i="1"/>
  <c r="E2594" i="1"/>
  <c r="E821" i="1"/>
  <c r="D794" i="1"/>
  <c r="D1198" i="1"/>
  <c r="D2907" i="1"/>
  <c r="D2855" i="1"/>
  <c r="E2316" i="1"/>
  <c r="E472" i="1"/>
  <c r="E1616" i="1"/>
  <c r="D2883" i="1"/>
  <c r="D557" i="1"/>
  <c r="D1706" i="1"/>
  <c r="E1994" i="1"/>
  <c r="E1035" i="1"/>
  <c r="D1557" i="1"/>
  <c r="D667" i="1"/>
  <c r="D1693" i="1"/>
  <c r="D1418" i="1"/>
  <c r="E1356" i="1"/>
  <c r="D1618" i="1"/>
  <c r="D876" i="1"/>
  <c r="D1170" i="1"/>
  <c r="D1714" i="1"/>
  <c r="D1794" i="1"/>
  <c r="E713" i="1"/>
  <c r="D2305" i="1"/>
  <c r="D2559" i="1"/>
  <c r="D1999" i="1"/>
  <c r="D2900" i="1"/>
  <c r="E2216" i="1"/>
  <c r="E2458" i="1"/>
  <c r="D2447" i="1"/>
  <c r="D1605" i="1"/>
  <c r="E2069" i="1"/>
  <c r="E2470" i="1"/>
  <c r="E2692" i="1"/>
  <c r="D690" i="1"/>
  <c r="E580" i="1"/>
  <c r="E2681" i="1"/>
  <c r="D1081" i="1"/>
  <c r="D976" i="1"/>
  <c r="E1016" i="1"/>
  <c r="E2827" i="1"/>
  <c r="E1125" i="1"/>
  <c r="D1440" i="1"/>
  <c r="D1224" i="1"/>
  <c r="E223" i="1"/>
  <c r="E910" i="1"/>
  <c r="E2308" i="1"/>
  <c r="E2295" i="1"/>
  <c r="D838" i="1"/>
  <c r="E1226" i="1"/>
  <c r="E1399" i="1"/>
  <c r="D2449" i="1"/>
  <c r="E2691" i="1"/>
  <c r="D2888" i="1"/>
  <c r="D991" i="1"/>
  <c r="D239" i="1"/>
  <c r="E2879" i="1"/>
  <c r="E2426" i="1"/>
  <c r="E2251" i="1"/>
  <c r="D843" i="1"/>
  <c r="D554" i="1"/>
  <c r="D272" i="1"/>
  <c r="E568" i="1"/>
  <c r="D1861" i="1"/>
  <c r="D224" i="1"/>
  <c r="D447" i="1"/>
  <c r="D469" i="1"/>
  <c r="E973" i="1"/>
  <c r="D1132" i="1"/>
  <c r="D644" i="1"/>
  <c r="D2877" i="1"/>
  <c r="E1214" i="1"/>
  <c r="D1567" i="1"/>
  <c r="D1797" i="1"/>
  <c r="E2559" i="1"/>
  <c r="E445" i="1"/>
  <c r="D2677" i="1"/>
  <c r="E2792" i="1"/>
  <c r="D1809" i="1"/>
  <c r="E1022" i="1"/>
  <c r="D1543" i="1"/>
  <c r="E989" i="1"/>
  <c r="D358" i="1"/>
  <c r="E2024" i="1"/>
  <c r="E2233" i="1"/>
  <c r="E1633" i="1"/>
  <c r="D1919" i="1"/>
  <c r="D1046" i="1"/>
  <c r="E1219" i="1"/>
  <c r="D2667" i="1"/>
  <c r="E2761" i="1"/>
  <c r="D2451" i="1"/>
  <c r="D2287" i="1"/>
  <c r="E1773" i="1"/>
  <c r="E2477" i="1"/>
  <c r="E2476" i="1"/>
  <c r="E226" i="1"/>
  <c r="E2428" i="1"/>
  <c r="E2685" i="1"/>
  <c r="E2128" i="1"/>
  <c r="D583" i="1"/>
  <c r="E1803" i="1"/>
  <c r="D2006" i="1"/>
  <c r="D270" i="1"/>
  <c r="D478" i="1"/>
  <c r="E2503" i="1"/>
  <c r="D1474" i="1"/>
  <c r="E2720" i="1"/>
  <c r="D768" i="1"/>
  <c r="E2741" i="1"/>
  <c r="E1037" i="1"/>
  <c r="E390" i="1"/>
  <c r="E1876" i="1"/>
  <c r="D1218" i="1"/>
  <c r="E1866" i="1"/>
  <c r="E744" i="1"/>
  <c r="E362" i="1"/>
  <c r="E1810" i="1"/>
  <c r="D494" i="1"/>
  <c r="D1147" i="1"/>
  <c r="E2257" i="1"/>
  <c r="D326" i="1"/>
  <c r="E1180" i="1"/>
  <c r="E736" i="1"/>
  <c r="D2524" i="1"/>
  <c r="E1029" i="1"/>
  <c r="D661" i="1"/>
  <c r="D2341" i="1"/>
  <c r="D750" i="1"/>
  <c r="E1592" i="1"/>
  <c r="E2886" i="1"/>
  <c r="D877" i="1"/>
  <c r="D900" i="1"/>
  <c r="D1298" i="1"/>
  <c r="E2680" i="1"/>
  <c r="E2743" i="1"/>
  <c r="E2422" i="1"/>
  <c r="D329" i="1"/>
  <c r="E1535" i="1"/>
  <c r="D1879" i="1"/>
  <c r="D1044" i="1"/>
  <c r="E1147" i="1"/>
  <c r="D2084" i="1"/>
  <c r="E573" i="1"/>
  <c r="D1710" i="1"/>
  <c r="E2232" i="1"/>
  <c r="D321" i="1"/>
  <c r="E1914" i="1"/>
  <c r="E231" i="1"/>
  <c r="E1165" i="1"/>
  <c r="E1500" i="1"/>
  <c r="E926" i="1"/>
  <c r="E865" i="1"/>
  <c r="E2600" i="1"/>
  <c r="D2947" i="1"/>
  <c r="D2532" i="1"/>
  <c r="D613" i="1"/>
  <c r="E1680" i="1"/>
  <c r="E2840" i="1"/>
  <c r="E2597" i="1"/>
  <c r="E1758" i="1"/>
  <c r="E631" i="1"/>
  <c r="D1539" i="1"/>
  <c r="D1262" i="1"/>
  <c r="E284" i="1"/>
  <c r="E957" i="1"/>
  <c r="E1940" i="1"/>
  <c r="E733" i="1"/>
  <c r="D1390" i="1"/>
  <c r="D398" i="1"/>
  <c r="E2525" i="1"/>
  <c r="D1991" i="1"/>
  <c r="E217" i="1"/>
  <c r="D977" i="1"/>
  <c r="D2022" i="1"/>
  <c r="E2828" i="1"/>
  <c r="D1208" i="1"/>
  <c r="D1160" i="1"/>
  <c r="E1471" i="1"/>
  <c r="D575" i="1"/>
  <c r="D779" i="1"/>
  <c r="E1289" i="1"/>
  <c r="E1278" i="1"/>
  <c r="D873" i="1"/>
  <c r="D2504" i="1"/>
  <c r="E282" i="1"/>
  <c r="E2002" i="1"/>
  <c r="E593" i="1"/>
  <c r="D2393" i="1"/>
  <c r="D2820" i="1"/>
  <c r="D1372" i="1"/>
  <c r="E287" i="1"/>
  <c r="D2283" i="1"/>
  <c r="E2197" i="1"/>
  <c r="E2276" i="1"/>
  <c r="E341" i="1"/>
  <c r="D788" i="1"/>
  <c r="E854" i="1"/>
  <c r="D2363" i="1"/>
  <c r="D2140" i="1"/>
  <c r="E2529" i="1"/>
  <c r="E1457" i="1"/>
  <c r="D2238" i="1"/>
  <c r="E1941" i="1"/>
  <c r="D591" i="1"/>
  <c r="D405" i="1"/>
  <c r="D2288" i="1"/>
  <c r="E1688" i="1"/>
  <c r="D1904" i="1"/>
  <c r="E1975" i="1"/>
  <c r="D1616" i="1"/>
  <c r="D2905" i="1"/>
  <c r="D2561" i="1"/>
  <c r="D1780" i="1"/>
  <c r="E636" i="1"/>
  <c r="D2291" i="1"/>
  <c r="D1397" i="1"/>
  <c r="D1988" i="1"/>
  <c r="D1182" i="1"/>
  <c r="E1474" i="1"/>
  <c r="D2781" i="1"/>
  <c r="E218" i="1"/>
  <c r="D1747" i="1"/>
  <c r="D715" i="1"/>
  <c r="E1468" i="1"/>
  <c r="E321" i="1"/>
  <c r="E543" i="1"/>
  <c r="D1723" i="1"/>
  <c r="D1492" i="1"/>
  <c r="D1629" i="1"/>
  <c r="D216" i="1"/>
  <c r="D2594" i="1"/>
  <c r="E2750" i="1"/>
  <c r="D1825" i="1"/>
  <c r="E2100" i="1"/>
  <c r="D822" i="1"/>
  <c r="E1801" i="1"/>
  <c r="D697" i="1"/>
  <c r="E2171" i="1"/>
  <c r="E2501" i="1"/>
  <c r="E1079" i="1"/>
  <c r="E2779" i="1"/>
  <c r="E1091" i="1"/>
  <c r="D1061" i="1"/>
  <c r="D2717" i="1"/>
  <c r="D1917" i="1"/>
  <c r="D1177" i="1"/>
  <c r="E2728" i="1"/>
  <c r="E547" i="1"/>
  <c r="E666" i="1"/>
  <c r="E1599" i="1"/>
  <c r="D207" i="1"/>
  <c r="D2783" i="1"/>
  <c r="D2494" i="1"/>
  <c r="D2850" i="1"/>
  <c r="D717" i="1"/>
  <c r="E624" i="1"/>
  <c r="D1865" i="1"/>
  <c r="D2537" i="1"/>
  <c r="E2510" i="1"/>
  <c r="E1010" i="1"/>
  <c r="D2562" i="1"/>
  <c r="E1613" i="1"/>
  <c r="D1326" i="1"/>
  <c r="E1624" i="1"/>
  <c r="E1514" i="1"/>
  <c r="E1371" i="1"/>
  <c r="E2211" i="1"/>
  <c r="D657" i="1"/>
  <c r="D1100" i="1"/>
  <c r="D301" i="1"/>
  <c r="D2172" i="1"/>
  <c r="D868" i="1"/>
  <c r="D2937" i="1"/>
  <c r="E1623" i="1"/>
  <c r="D1950" i="1"/>
  <c r="E2157" i="1"/>
  <c r="D2816" i="1"/>
  <c r="E1656" i="1"/>
  <c r="D2405" i="1"/>
  <c r="E2472" i="1"/>
  <c r="E2253" i="1"/>
  <c r="D711" i="1"/>
  <c r="E2929" i="1"/>
  <c r="E599" i="1"/>
  <c r="E2311" i="1"/>
  <c r="D985" i="1"/>
  <c r="E1132" i="1"/>
  <c r="D663" i="1"/>
  <c r="D2757" i="1"/>
  <c r="D775" i="1"/>
  <c r="D2608" i="1"/>
  <c r="D1897" i="1"/>
  <c r="E2421" i="1"/>
  <c r="E839" i="1"/>
  <c r="D235" i="1"/>
  <c r="E1961" i="1"/>
  <c r="D2377" i="1"/>
  <c r="E2014" i="1"/>
  <c r="E318" i="1"/>
  <c r="D1097" i="1"/>
  <c r="E1217" i="1"/>
  <c r="E1639" i="1"/>
  <c r="D1047" i="1"/>
  <c r="E697" i="1"/>
  <c r="E372" i="1"/>
  <c r="E1258" i="1"/>
  <c r="D566" i="1"/>
  <c r="E905" i="1"/>
  <c r="D2645" i="1"/>
  <c r="D819" i="1"/>
  <c r="E2922" i="1"/>
  <c r="D1471" i="1"/>
  <c r="D835" i="1"/>
  <c r="E555" i="1"/>
  <c r="D2460" i="1"/>
  <c r="D918" i="1"/>
  <c r="E1905" i="1"/>
  <c r="E2509" i="1"/>
  <c r="E623" i="1"/>
  <c r="D2047" i="1"/>
  <c r="E1448" i="1"/>
  <c r="E1846" i="1"/>
  <c r="D403" i="1"/>
  <c r="E2032" i="1"/>
  <c r="D347" i="1"/>
  <c r="E1097" i="1"/>
  <c r="D1541" i="1"/>
  <c r="D2825" i="1"/>
  <c r="E1178" i="1"/>
  <c r="D2595" i="1"/>
  <c r="E2732" i="1"/>
  <c r="E870" i="1"/>
  <c r="E639" i="1"/>
  <c r="D305" i="1"/>
  <c r="E2283" i="1"/>
  <c r="D1431" i="1"/>
  <c r="E920" i="1"/>
  <c r="D879" i="1"/>
  <c r="E1005" i="1"/>
  <c r="D2826" i="1"/>
  <c r="E519" i="1"/>
  <c r="D2867" i="1"/>
  <c r="E421" i="1"/>
  <c r="E2210" i="1"/>
  <c r="E2447" i="1"/>
  <c r="D1821" i="1"/>
  <c r="E2050" i="1"/>
  <c r="D1880" i="1"/>
  <c r="E326" i="1"/>
  <c r="D2107" i="1"/>
  <c r="E1459" i="1"/>
  <c r="D2737" i="1"/>
  <c r="D319" i="1"/>
  <c r="D1443" i="1"/>
  <c r="D2657" i="1"/>
  <c r="D1796" i="1"/>
  <c r="E638" i="1"/>
  <c r="D1197" i="1"/>
  <c r="E1367" i="1"/>
  <c r="D1757" i="1"/>
  <c r="D2786" i="1"/>
  <c r="D2392" i="1"/>
  <c r="D1978" i="1"/>
  <c r="D2318" i="1"/>
  <c r="D817" i="1"/>
  <c r="D2598" i="1"/>
  <c r="D962" i="1"/>
  <c r="D2413" i="1"/>
  <c r="D2053" i="1"/>
  <c r="E1880" i="1"/>
  <c r="D477" i="1"/>
  <c r="D2474" i="1"/>
  <c r="D2513" i="1"/>
  <c r="E1995" i="1"/>
  <c r="D1582" i="1"/>
  <c r="E2852" i="1"/>
  <c r="D772" i="1"/>
  <c r="E2366" i="1"/>
  <c r="D1631" i="1"/>
  <c r="D1139" i="1"/>
  <c r="E592" i="1"/>
  <c r="E219" i="1"/>
  <c r="D2669" i="1"/>
  <c r="E1565" i="1"/>
  <c r="E1899" i="1"/>
  <c r="E2123" i="1"/>
  <c r="E430" i="1"/>
  <c r="D1826" i="1"/>
  <c r="D1867" i="1"/>
  <c r="E2837" i="1"/>
  <c r="E710" i="1"/>
  <c r="D438" i="1"/>
  <c r="D2152" i="1"/>
  <c r="D1120" i="1"/>
  <c r="E660" i="1"/>
  <c r="D517" i="1"/>
  <c r="D2776" i="1"/>
  <c r="E2184" i="1"/>
  <c r="D2599" i="1"/>
  <c r="D2263" i="1"/>
  <c r="D2792" i="1"/>
  <c r="E330" i="1"/>
  <c r="E1325" i="1"/>
  <c r="D2325" i="1"/>
  <c r="E1271" i="1"/>
  <c r="E777" i="1"/>
  <c r="D1750" i="1"/>
  <c r="D1674" i="1"/>
  <c r="E1707" i="1"/>
  <c r="D2455" i="1"/>
  <c r="D2485" i="1"/>
  <c r="D1504" i="1"/>
  <c r="E409" i="1"/>
  <c r="D2125" i="1"/>
  <c r="D2741" i="1"/>
  <c r="E2219" i="1"/>
  <c r="D1054" i="1"/>
  <c r="E1191" i="1"/>
  <c r="D1843" i="1"/>
  <c r="D2260" i="1"/>
  <c r="D1722" i="1"/>
  <c r="E946" i="1"/>
  <c r="D1839" i="1"/>
  <c r="D1994" i="1"/>
  <c r="D2310" i="1"/>
  <c r="D787" i="1"/>
  <c r="D2091" i="1"/>
  <c r="E1299" i="1"/>
  <c r="E1513" i="1"/>
  <c r="D2371" i="1"/>
  <c r="E661" i="1"/>
  <c r="E2241" i="1"/>
  <c r="E2033" i="1"/>
  <c r="D1591" i="1"/>
  <c r="D858" i="1"/>
  <c r="D2456" i="1"/>
  <c r="D1272" i="1"/>
  <c r="E1950" i="1"/>
  <c r="D1124" i="1"/>
  <c r="E712" i="1"/>
  <c r="D749" i="1"/>
  <c r="E645" i="1"/>
  <c r="E2918" i="1"/>
  <c r="E1298" i="1"/>
  <c r="E1583" i="1"/>
  <c r="E2742" i="1"/>
  <c r="E2885" i="1"/>
  <c r="D783" i="1"/>
  <c r="E483" i="1"/>
  <c r="D1473" i="1"/>
  <c r="E2935" i="1"/>
  <c r="D2909" i="1"/>
  <c r="E1807" i="1"/>
  <c r="E1207" i="1"/>
  <c r="E1007" i="1"/>
  <c r="E2896" i="1"/>
  <c r="D1576" i="1"/>
  <c r="E1452" i="1"/>
  <c r="E809" i="1"/>
  <c r="E1771" i="1"/>
  <c r="E1619" i="1"/>
  <c r="D2631" i="1"/>
  <c r="D1682" i="1"/>
  <c r="E1266" i="1"/>
  <c r="E2842" i="1"/>
  <c r="D369" i="1"/>
  <c r="E2531" i="1"/>
  <c r="E978" i="1"/>
  <c r="D1926" i="1"/>
  <c r="D1357" i="1"/>
  <c r="E982" i="1"/>
  <c r="D2763" i="1"/>
  <c r="D393" i="1"/>
  <c r="E2352" i="1"/>
  <c r="D1623" i="1"/>
  <c r="D2908" i="1"/>
  <c r="E2488" i="1"/>
  <c r="E482" i="1"/>
  <c r="E1435" i="1"/>
  <c r="E2943" i="1"/>
  <c r="E2430" i="1"/>
  <c r="D292" i="1"/>
  <c r="D327" i="1"/>
  <c r="E521" i="1"/>
  <c r="D1091" i="1"/>
  <c r="D943" i="1"/>
  <c r="E1466" i="1"/>
  <c r="E795" i="1"/>
  <c r="D1063" i="1"/>
  <c r="D2185" i="1"/>
  <c r="D1858" i="1"/>
  <c r="D1534" i="1"/>
  <c r="E397" i="1"/>
  <c r="E1412" i="1"/>
  <c r="D1035" i="1"/>
  <c r="E1669" i="1"/>
  <c r="D2138" i="1"/>
  <c r="D1856" i="1"/>
  <c r="D2297" i="1"/>
  <c r="E720" i="1"/>
  <c r="E2556" i="1"/>
  <c r="D2141" i="1"/>
  <c r="E1458" i="1"/>
  <c r="E1372" i="1"/>
  <c r="E1017" i="1"/>
  <c r="E1969" i="1"/>
  <c r="E1765" i="1"/>
  <c r="D2410" i="1"/>
  <c r="E577" i="1"/>
  <c r="E1383" i="1"/>
  <c r="D958" i="1"/>
  <c r="E1926" i="1"/>
  <c r="E2524" i="1"/>
  <c r="D309" i="1"/>
  <c r="D2613" i="1"/>
  <c r="E2875" i="1"/>
  <c r="D773" i="1"/>
  <c r="E993" i="1"/>
  <c r="E856" i="1"/>
  <c r="E901" i="1"/>
  <c r="E881" i="1"/>
  <c r="E1311" i="1"/>
  <c r="D1524" i="1"/>
  <c r="D2607" i="1"/>
  <c r="E690" i="1"/>
  <c r="E1186" i="1"/>
  <c r="E276" i="1"/>
  <c r="D1099" i="1"/>
  <c r="E987" i="1"/>
  <c r="E2361" i="1"/>
  <c r="E2267" i="1"/>
  <c r="D1106" i="1"/>
  <c r="E2104" i="1"/>
  <c r="E1354" i="1"/>
  <c r="E1889" i="1"/>
  <c r="D2247" i="1"/>
  <c r="E2894" i="1"/>
  <c r="E2557" i="1"/>
  <c r="E1897" i="1"/>
  <c r="E234" i="1"/>
  <c r="E930" i="1"/>
  <c r="E2035" i="1"/>
  <c r="E398" i="1"/>
  <c r="D265" i="1"/>
  <c r="E2677" i="1"/>
  <c r="E2226" i="1"/>
  <c r="E2569" i="1"/>
  <c r="E781" i="1"/>
  <c r="E626" i="1"/>
  <c r="D2621" i="1"/>
  <c r="E1756" i="1"/>
  <c r="E2303" i="1"/>
  <c r="E426" i="1"/>
  <c r="E2052" i="1"/>
  <c r="D2408" i="1"/>
  <c r="E2848" i="1"/>
  <c r="E1039" i="1"/>
  <c r="D475" i="1"/>
  <c r="D1472" i="1"/>
  <c r="D2835" i="1"/>
  <c r="E2196" i="1"/>
  <c r="D2726" i="1"/>
  <c r="E1406" i="1"/>
  <c r="E1567" i="1"/>
  <c r="E1200" i="1"/>
  <c r="E1297" i="1"/>
  <c r="D2873" i="1"/>
  <c r="D1378" i="1"/>
  <c r="E2486" i="1"/>
  <c r="D2458" i="1"/>
  <c r="D2626" i="1"/>
  <c r="E2678" i="1"/>
  <c r="D2290" i="1"/>
  <c r="D1434" i="1"/>
  <c r="E2133" i="1"/>
  <c r="E2230" i="1"/>
  <c r="E2776" i="1"/>
  <c r="E844" i="1"/>
  <c r="E2591" i="1"/>
  <c r="E2862" i="1"/>
  <c r="E2578" i="1"/>
  <c r="D2887" i="1"/>
  <c r="E1438" i="1"/>
  <c r="D471" i="1"/>
  <c r="E1900" i="1"/>
  <c r="D1885" i="1"/>
  <c r="D1222" i="1"/>
  <c r="D1574" i="1"/>
  <c r="D2686" i="1"/>
  <c r="D549" i="1"/>
  <c r="D1758" i="1"/>
  <c r="E1265" i="1"/>
  <c r="D2156" i="1"/>
  <c r="E2803" i="1"/>
  <c r="D2526" i="1"/>
  <c r="E2185" i="1"/>
  <c r="E2495" i="1"/>
  <c r="E2164" i="1"/>
  <c r="E1322" i="1"/>
  <c r="D1031" i="1"/>
  <c r="E374" i="1"/>
  <c r="D1388" i="1"/>
  <c r="E2570" i="1"/>
  <c r="D2777" i="1"/>
  <c r="D439" i="1"/>
  <c r="D2082" i="1"/>
  <c r="D2026" i="1"/>
  <c r="D1199" i="1"/>
  <c r="E1931" i="1"/>
  <c r="E2112" i="1"/>
  <c r="D503" i="1"/>
  <c r="D2465" i="1"/>
  <c r="E2890" i="1"/>
  <c r="D2880" i="1"/>
  <c r="D1327" i="1"/>
  <c r="D1294" i="1"/>
  <c r="E2865" i="1"/>
  <c r="D275" i="1"/>
  <c r="D2871" i="1"/>
  <c r="E2630" i="1"/>
  <c r="E2543" i="1"/>
  <c r="E2938" i="1"/>
  <c r="E2698" i="1"/>
  <c r="D1788" i="1"/>
  <c r="E220" i="1"/>
  <c r="D2831" i="1"/>
  <c r="D1589" i="1"/>
  <c r="D2738" i="1"/>
  <c r="D1874" i="1"/>
  <c r="E2175" i="1"/>
  <c r="D1414" i="1"/>
  <c r="D791" i="1"/>
  <c r="E2682" i="1"/>
  <c r="E1741" i="1"/>
  <c r="E829" i="1"/>
  <c r="E2505" i="1"/>
  <c r="D1857" i="1"/>
  <c r="E2808" i="1"/>
  <c r="E1861" i="1"/>
  <c r="D871" i="1"/>
  <c r="D1753" i="1"/>
  <c r="E1928" i="1"/>
  <c r="E2381" i="1"/>
  <c r="D2409" i="1"/>
  <c r="D2324" i="1"/>
  <c r="D480" i="1"/>
  <c r="E746" i="1"/>
  <c r="D1328" i="1"/>
  <c r="D426" i="1"/>
  <c r="D565" i="1"/>
  <c r="D2752" i="1"/>
  <c r="E1411" i="1"/>
  <c r="E874" i="1"/>
  <c r="D2788" i="1"/>
  <c r="E1286" i="1"/>
  <c r="E2633" i="1"/>
  <c r="E1747" i="1"/>
  <c r="D1338" i="1"/>
  <c r="E2822" i="1"/>
  <c r="E1537" i="1"/>
  <c r="D474" i="1"/>
  <c r="D2704" i="1"/>
  <c r="D2254" i="1"/>
  <c r="E1682" i="1"/>
  <c r="E2628" i="1"/>
  <c r="E2610" i="1"/>
  <c r="E751" i="1"/>
  <c r="D2625" i="1"/>
  <c r="E955" i="1"/>
  <c r="D1045" i="1"/>
  <c r="E1223" i="1"/>
  <c r="E802" i="1"/>
  <c r="D1691" i="1"/>
  <c r="E2884" i="1"/>
  <c r="D1329" i="1"/>
  <c r="D1876" i="1"/>
  <c r="D2197" i="1"/>
  <c r="D1989" i="1"/>
  <c r="D1614" i="1"/>
  <c r="D778" i="1"/>
  <c r="D285" i="1"/>
  <c r="E668" i="1"/>
  <c r="D2064" i="1"/>
  <c r="D1956" i="1"/>
  <c r="D435" i="1"/>
  <c r="E775" i="1"/>
  <c r="E2359" i="1"/>
  <c r="E693" i="1"/>
  <c r="D2505" i="1"/>
  <c r="D406" i="1"/>
  <c r="D431" i="1"/>
  <c r="D453" i="1"/>
  <c r="E1339" i="1"/>
  <c r="E654" i="1"/>
  <c r="D2328" i="1"/>
  <c r="D631" i="1"/>
  <c r="E1473" i="1"/>
  <c r="E2793" i="1"/>
  <c r="D2367" i="1"/>
  <c r="E1598" i="1"/>
  <c r="D2584" i="1"/>
  <c r="D983" i="1"/>
  <c r="D1510" i="1"/>
  <c r="D296" i="1"/>
  <c r="E1275" i="1"/>
  <c r="E2376" i="1"/>
  <c r="E1536" i="1"/>
  <c r="D1831" i="1"/>
  <c r="E1238" i="1"/>
  <c r="D1974" i="1"/>
  <c r="E1391" i="1"/>
  <c r="D384" i="1"/>
  <c r="D2369" i="1"/>
  <c r="E2083" i="1"/>
  <c r="E373" i="1"/>
  <c r="E1511" i="1"/>
  <c r="E2721" i="1"/>
  <c r="E644" i="1"/>
  <c r="E607" i="1"/>
  <c r="D1598" i="1"/>
  <c r="D1697" i="1"/>
  <c r="E1978" i="1"/>
  <c r="D346" i="1"/>
  <c r="E2384" i="1"/>
  <c r="E2869" i="1"/>
  <c r="D1602" i="1"/>
  <c r="E1744" i="1"/>
  <c r="E1384" i="1"/>
  <c r="E1306" i="1"/>
  <c r="E1652" i="1"/>
  <c r="D1902" i="1"/>
  <c r="E1268" i="1"/>
  <c r="E2611" i="1"/>
  <c r="E968" i="1"/>
  <c r="E2618" i="1"/>
  <c r="E1798" i="1"/>
  <c r="E429" i="1"/>
  <c r="E2043" i="1"/>
  <c r="E2113" i="1"/>
  <c r="D928" i="1"/>
  <c r="E774" i="1"/>
  <c r="D1166" i="1"/>
  <c r="E2327" i="1"/>
  <c r="E750" i="1"/>
  <c r="D2399" i="1"/>
  <c r="E1347" i="1"/>
  <c r="D913" i="1"/>
  <c r="D500" i="1"/>
  <c r="E1220" i="1"/>
  <c r="D1462" i="1"/>
  <c r="E2586" i="1"/>
  <c r="E1206" i="1"/>
  <c r="D281" i="1"/>
  <c r="E365" i="1"/>
  <c r="E1288" i="1"/>
  <c r="D212" i="1"/>
  <c r="D349" i="1"/>
  <c r="D2223" i="1"/>
  <c r="D1444" i="1"/>
  <c r="D408" i="1"/>
  <c r="E995" i="1"/>
  <c r="D2407" i="1"/>
  <c r="D880" i="1"/>
  <c r="D1966" i="1"/>
  <c r="E2272" i="1"/>
  <c r="E364" i="1"/>
  <c r="D1438" i="1"/>
  <c r="E1614" i="1"/>
  <c r="E1413" i="1"/>
  <c r="D535" i="1"/>
  <c r="D1547" i="1"/>
  <c r="E1750" i="1"/>
  <c r="D1650" i="1"/>
  <c r="D2250" i="1"/>
  <c r="E2406" i="1"/>
  <c r="D2542" i="1"/>
  <c r="E1766" i="1"/>
  <c r="E245" i="1"/>
  <c r="D1816" i="1"/>
  <c r="E2492" i="1"/>
  <c r="D2857" i="1"/>
  <c r="D1903" i="1"/>
  <c r="E549" i="1"/>
  <c r="D2219" i="1"/>
  <c r="D2682" i="1"/>
  <c r="E2670" i="1"/>
  <c r="E2596" i="1"/>
  <c r="E2588" i="1"/>
  <c r="D2209" i="1"/>
  <c r="E1176" i="1"/>
  <c r="E1379" i="1"/>
  <c r="D1251" i="1"/>
  <c r="D2719" i="1"/>
  <c r="E2582" i="1"/>
  <c r="D1058" i="1"/>
  <c r="D2471" i="1"/>
  <c r="E2576" i="1"/>
  <c r="E2187" i="1"/>
  <c r="D1130" i="1"/>
  <c r="E2285" i="1"/>
  <c r="D1953" i="1"/>
  <c r="D2431" i="1"/>
  <c r="D1647" i="1"/>
  <c r="D492" i="1"/>
  <c r="D1051" i="1"/>
  <c r="D2095" i="1"/>
  <c r="D2475" i="1"/>
  <c r="D1740" i="1"/>
  <c r="D2019" i="1"/>
  <c r="E822" i="1"/>
  <c r="E358" i="1"/>
  <c r="E699" i="1"/>
  <c r="E2005" i="1"/>
  <c r="D1436" i="1"/>
  <c r="D238" i="1"/>
  <c r="E2656" i="1"/>
  <c r="D2500" i="1"/>
  <c r="D2749" i="1"/>
  <c r="E1593" i="1"/>
  <c r="E2012" i="1"/>
  <c r="E1509" i="1"/>
  <c r="D676" i="1"/>
  <c r="D429" i="1"/>
  <c r="D1293" i="1"/>
  <c r="D941" i="1"/>
  <c r="D1819" i="1"/>
  <c r="D1119" i="1"/>
  <c r="D413" i="1"/>
  <c r="D268" i="1"/>
  <c r="E2046" i="1"/>
  <c r="D1663" i="1"/>
  <c r="E2379" i="1"/>
  <c r="E1865" i="1"/>
  <c r="D2775" i="1"/>
  <c r="D2426" i="1"/>
  <c r="E526" i="1"/>
  <c r="E1676" i="1"/>
  <c r="E990" i="1"/>
  <c r="E2754" i="1"/>
  <c r="E258" i="1"/>
  <c r="D2903" i="1"/>
  <c r="E379" i="1"/>
  <c r="E467" i="1"/>
  <c r="D2292" i="1"/>
  <c r="D1264" i="1"/>
  <c r="E1988" i="1"/>
  <c r="D965" i="1"/>
  <c r="E351" i="1"/>
  <c r="D988" i="1"/>
  <c r="D1730" i="1"/>
  <c r="E255" i="1"/>
  <c r="E996" i="1"/>
  <c r="E1345" i="1"/>
  <c r="E741" i="1"/>
  <c r="D633" i="1"/>
  <c r="E2466" i="1"/>
  <c r="E2702" i="1"/>
  <c r="D521" i="1"/>
  <c r="D681" i="1"/>
  <c r="E286" i="1"/>
  <c r="E1177" i="1"/>
  <c r="E1262" i="1"/>
  <c r="E323" i="1"/>
  <c r="E2208" i="1"/>
  <c r="E1108" i="1"/>
  <c r="E406" i="1"/>
  <c r="D2879" i="1"/>
  <c r="E1267" i="1"/>
  <c r="D2118" i="1"/>
  <c r="D2639" i="1"/>
  <c r="E1109" i="1"/>
  <c r="D1479" i="1"/>
  <c r="E2456" i="1"/>
  <c r="E2111" i="1"/>
  <c r="E2849" i="1"/>
  <c r="E642" i="1"/>
  <c r="D1228" i="1"/>
  <c r="E853" i="1"/>
  <c r="D1635" i="1"/>
  <c r="D2545" i="1"/>
  <c r="D848" i="1"/>
  <c r="E2375" i="1"/>
  <c r="E991" i="1"/>
  <c r="D797" i="1"/>
  <c r="D202" i="1"/>
  <c r="E1370" i="1"/>
  <c r="E696" i="1"/>
  <c r="E232" i="1"/>
  <c r="D2703" i="1"/>
  <c r="E1717" i="1"/>
  <c r="E202" i="1"/>
  <c r="D2060" i="1"/>
  <c r="E530" i="1"/>
  <c r="D1484" i="1"/>
  <c r="E2186" i="1"/>
  <c r="D744" i="1"/>
  <c r="E2740" i="1"/>
  <c r="E2688" i="1"/>
  <c r="D2618" i="1"/>
  <c r="D2267" i="1"/>
  <c r="E2040" i="1"/>
  <c r="D2641" i="1"/>
  <c r="E1832" i="1"/>
  <c r="E1864" i="1"/>
  <c r="D1128" i="1"/>
  <c r="E1211" i="1"/>
  <c r="E2364" i="1"/>
  <c r="E830" i="1"/>
  <c r="D2075" i="1"/>
  <c r="E833" i="1"/>
  <c r="D380" i="1"/>
  <c r="D2126" i="1"/>
  <c r="D2151" i="1"/>
  <c r="D2802" i="1"/>
  <c r="D1405" i="1"/>
  <c r="D2150" i="1"/>
  <c r="E709" i="1"/>
  <c r="E1662" i="1"/>
  <c r="E1149" i="1"/>
  <c r="D1442" i="1"/>
  <c r="E1040" i="1"/>
  <c r="E2287" i="1"/>
  <c r="D921" i="1"/>
  <c r="E384" i="1"/>
  <c r="D2194" i="1"/>
  <c r="D753" i="1"/>
  <c r="D953" i="1"/>
  <c r="D1127" i="1"/>
  <c r="D551" i="1"/>
  <c r="D214" i="1"/>
  <c r="D2049" i="1"/>
  <c r="D2233" i="1"/>
  <c r="E490" i="1"/>
  <c r="E453" i="1"/>
  <c r="D706" i="1"/>
  <c r="D443" i="1"/>
  <c r="D375" i="1"/>
  <c r="D1371" i="1"/>
  <c r="D2702" i="1"/>
  <c r="E737" i="1"/>
  <c r="D1227" i="1"/>
  <c r="D1070" i="1"/>
  <c r="D1203" i="1"/>
  <c r="D1118" i="1"/>
  <c r="D2805" i="1"/>
  <c r="D2925" i="1"/>
  <c r="D1546" i="1"/>
  <c r="D718" i="1"/>
  <c r="E820" i="1"/>
  <c r="D2700" i="1"/>
  <c r="E1456" i="1"/>
  <c r="E2378" i="1"/>
  <c r="D721" i="1"/>
  <c r="D1447" i="1"/>
  <c r="E764" i="1"/>
  <c r="E527" i="1"/>
  <c r="E2818" i="1"/>
  <c r="E410" i="1"/>
  <c r="E2195" i="1"/>
  <c r="E2806" i="1"/>
  <c r="D2182" i="1"/>
  <c r="D673" i="1"/>
  <c r="E796" i="1"/>
  <c r="E2117" i="1"/>
  <c r="E2408" i="1"/>
  <c r="D1661" i="1"/>
  <c r="E681" i="1"/>
  <c r="D2092" i="1"/>
  <c r="D2566" i="1"/>
  <c r="E793" i="1"/>
  <c r="E2719" i="1"/>
  <c r="D682" i="1"/>
  <c r="E206" i="1"/>
  <c r="E1077" i="1"/>
  <c r="D2076" i="1"/>
  <c r="E322" i="1"/>
  <c r="E2925" i="1"/>
  <c r="E263" i="1"/>
  <c r="E1794" i="1"/>
  <c r="E411" i="1"/>
  <c r="E1128" i="1"/>
  <c r="E2791" i="1"/>
  <c r="D1273" i="1"/>
  <c r="E1849" i="1"/>
  <c r="E2223" i="1"/>
  <c r="D729" i="1"/>
  <c r="E465" i="1"/>
  <c r="E2764" i="1"/>
  <c r="E2747" i="1"/>
  <c r="D2528" i="1"/>
  <c r="D2529" i="1"/>
  <c r="E2102" i="1"/>
  <c r="D2897" i="1"/>
  <c r="E2259" i="1"/>
  <c r="D1812" i="1"/>
  <c r="D909" i="1"/>
  <c r="D1114" i="1"/>
  <c r="E1925" i="1"/>
  <c r="D2840" i="1"/>
  <c r="D1080" i="1"/>
  <c r="E1738" i="1"/>
  <c r="E1198" i="1"/>
  <c r="E1105" i="1"/>
  <c r="E2560" i="1"/>
  <c r="D1766" i="1"/>
  <c r="E419" i="1"/>
  <c r="D668" i="1"/>
  <c r="D611" i="1"/>
  <c r="D1579" i="1"/>
  <c r="E655" i="1"/>
  <c r="D2262" i="1"/>
  <c r="D1640" i="1"/>
  <c r="E2172" i="1"/>
  <c r="E2347" i="1"/>
  <c r="E2777" i="1"/>
  <c r="D1951" i="1"/>
  <c r="D283" i="1"/>
  <c r="D874" i="1"/>
  <c r="E2475" i="1"/>
  <c r="E2118" i="1"/>
  <c r="D1729" i="1"/>
  <c r="E812" i="1"/>
  <c r="E536" i="1"/>
  <c r="E2577" i="1"/>
  <c r="E1020" i="1"/>
  <c r="D658" i="1"/>
  <c r="D2884" i="1"/>
  <c r="D751" i="1"/>
  <c r="E2752" i="1"/>
  <c r="E1544" i="1"/>
  <c r="E2131" i="1"/>
  <c r="D257" i="1"/>
  <c r="D2374" i="1"/>
  <c r="E558" i="1"/>
  <c r="D1968" i="1"/>
  <c r="D200" i="1"/>
  <c r="E1746" i="1"/>
  <c r="D2854" i="1"/>
  <c r="D2932" i="1"/>
  <c r="D762" i="1"/>
  <c r="D1303" i="1"/>
  <c r="E2614" i="1"/>
  <c r="E1984" i="1"/>
  <c r="D1422" i="1"/>
  <c r="E2760" i="1"/>
  <c r="E1786" i="1"/>
  <c r="E2585" i="1"/>
  <c r="E1053" i="1"/>
  <c r="E281" i="1"/>
  <c r="D376" i="1"/>
  <c r="D2681" i="1"/>
  <c r="E1082" i="1"/>
  <c r="E417" i="1"/>
  <c r="E2535" i="1"/>
  <c r="D638" i="1"/>
  <c r="D1668" i="1"/>
  <c r="E2150" i="1"/>
  <c r="D2892" i="1"/>
  <c r="D1756" i="1"/>
  <c r="D882" i="1"/>
  <c r="E2023" i="1"/>
  <c r="D2434" i="1"/>
  <c r="E2409" i="1"/>
  <c r="D2322" i="1"/>
  <c r="D1664" i="1"/>
  <c r="E2025" i="1"/>
  <c r="D950" i="1"/>
  <c r="D1801" i="1"/>
  <c r="E1373" i="1"/>
  <c r="E2713" i="1"/>
  <c r="E2657" i="1"/>
  <c r="D1336" i="1"/>
  <c r="D1896" i="1"/>
  <c r="D1314" i="1"/>
  <c r="D2286" i="1"/>
  <c r="E650" i="1"/>
  <c r="D712" i="1"/>
  <c r="E1264" i="1"/>
  <c r="D1240" i="1"/>
  <c r="D2848" i="1"/>
  <c r="D863" i="1"/>
  <c r="E1436" i="1"/>
  <c r="D1778" i="1"/>
  <c r="E1720" i="1"/>
  <c r="D1102" i="1"/>
  <c r="D1690" i="1"/>
  <c r="E1873" i="1"/>
  <c r="E803" i="1"/>
  <c r="E1553" i="1"/>
  <c r="E575" i="1"/>
  <c r="E583" i="1"/>
  <c r="E1416" i="1"/>
  <c r="E2284" i="1"/>
  <c r="D1608" i="1"/>
  <c r="D2490" i="1"/>
  <c r="E550" i="1"/>
  <c r="E412" i="1"/>
  <c r="E1981" i="1"/>
  <c r="D1013" i="1"/>
  <c r="E1929" i="1"/>
  <c r="E1853" i="1"/>
  <c r="E1835" i="1"/>
  <c r="D745" i="1"/>
  <c r="D2692" i="1"/>
  <c r="E872" i="1"/>
  <c r="D600" i="1"/>
  <c r="E1428" i="1"/>
  <c r="E2654" i="1"/>
  <c r="D2487" i="1"/>
  <c r="D1362" i="1"/>
  <c r="E1549" i="1"/>
  <c r="D1655" i="1"/>
  <c r="D2845" i="1"/>
  <c r="E2167" i="1"/>
  <c r="D1024" i="1"/>
  <c r="D2437" i="1"/>
  <c r="D1164" i="1"/>
  <c r="D409" i="1"/>
  <c r="E2663" i="1"/>
  <c r="D1487" i="1"/>
  <c r="D2330" i="1"/>
  <c r="D555" i="1"/>
  <c r="E301" i="1"/>
  <c r="D2536" i="1"/>
  <c r="D1841" i="1"/>
  <c r="D339" i="1"/>
  <c r="E2349" i="1"/>
  <c r="E1390" i="1"/>
  <c r="D465" i="1"/>
  <c r="D2041" i="1"/>
  <c r="D1464" i="1"/>
  <c r="E1821" i="1"/>
  <c r="E1422" i="1"/>
  <c r="E2787" i="1"/>
  <c r="E836" i="1"/>
  <c r="E1227" i="1"/>
  <c r="E2903" i="1"/>
  <c r="E1447" i="1"/>
  <c r="D2902" i="1"/>
  <c r="E2235" i="1"/>
  <c r="E2015" i="1"/>
  <c r="E1276" i="1"/>
  <c r="E2851" i="1"/>
  <c r="D2635" i="1"/>
  <c r="D1186" i="1"/>
  <c r="E1891" i="1"/>
  <c r="E2420" i="1"/>
  <c r="E1826" i="1"/>
  <c r="E1179" i="1"/>
  <c r="D1920" i="1"/>
  <c r="E966" i="1"/>
  <c r="D2045" i="1"/>
  <c r="D2731" i="1"/>
  <c r="D1528" i="1"/>
  <c r="E1093" i="1"/>
  <c r="D263" i="1"/>
  <c r="E2305" i="1"/>
  <c r="E938" i="1"/>
  <c r="E961" i="1"/>
  <c r="D1941" i="1"/>
  <c r="E2461" i="1"/>
  <c r="E1052" i="1"/>
  <c r="E811" i="1"/>
  <c r="D1246" i="1"/>
  <c r="E616" i="1"/>
  <c r="E2860" i="1"/>
  <c r="E1308" i="1"/>
  <c r="E2385" i="1"/>
  <c r="D2030" i="1"/>
  <c r="E1653" i="1"/>
  <c r="D2315" i="1"/>
  <c r="E1049" i="1"/>
  <c r="E2647" i="1"/>
  <c r="D2128" i="1"/>
  <c r="D436" i="1"/>
  <c r="E919" i="1"/>
  <c r="E1489" i="1"/>
  <c r="D2139" i="1"/>
  <c r="D1768" i="1"/>
  <c r="E2785" i="1"/>
  <c r="E1894" i="1"/>
  <c r="D942" i="1"/>
  <c r="E1352" i="1"/>
  <c r="E2507" i="1"/>
  <c r="D1202" i="1"/>
  <c r="E1361" i="1"/>
  <c r="E2047" i="1"/>
  <c r="E1243" i="1"/>
  <c r="E2439" i="1"/>
  <c r="D562" i="1"/>
  <c r="D1433" i="1"/>
  <c r="E1190" i="1"/>
  <c r="D1495" i="1"/>
  <c r="D2575" i="1"/>
  <c r="E1319" i="1"/>
  <c r="E769" i="1"/>
  <c r="D1145" i="1"/>
  <c r="E925" i="1"/>
  <c r="E1237" i="1"/>
  <c r="E2202" i="1"/>
  <c r="E849" i="1"/>
  <c r="D332" i="1"/>
  <c r="E540" i="1"/>
  <c r="E2674" i="1"/>
  <c r="E1840" i="1"/>
  <c r="D1278" i="1"/>
  <c r="D1394" i="1"/>
  <c r="E1645" i="1"/>
  <c r="E1290" i="1"/>
  <c r="E2248" i="1"/>
  <c r="E474" i="1"/>
  <c r="E902" i="1"/>
  <c r="E1488" i="1"/>
  <c r="D293" i="1"/>
  <c r="E2079" i="1"/>
  <c r="E2383" i="1"/>
  <c r="E1021" i="1"/>
  <c r="D2461" i="1"/>
  <c r="E647" i="1"/>
  <c r="D1884" i="1"/>
  <c r="D2671" i="1"/>
  <c r="D2154" i="1"/>
  <c r="D1575" i="1"/>
  <c r="E610" i="1"/>
  <c r="E574" i="1"/>
  <c r="D2231" i="1"/>
  <c r="D2002" i="1"/>
  <c r="E2019" i="1"/>
  <c r="D2824" i="1"/>
  <c r="D860" i="1"/>
  <c r="D2346" i="1"/>
  <c r="D694" i="1"/>
  <c r="D2025" i="1"/>
  <c r="E252" i="1"/>
  <c r="E1690" i="1"/>
  <c r="E1844" i="1"/>
  <c r="E1634" i="1"/>
  <c r="D1333" i="1"/>
  <c r="E2934" i="1"/>
  <c r="D741" i="1"/>
  <c r="E496" i="1"/>
  <c r="D1881" i="1"/>
  <c r="E1588" i="1"/>
  <c r="D228" i="1"/>
  <c r="D1807" i="1"/>
  <c r="D1146" i="1"/>
  <c r="E2432" i="1"/>
  <c r="D904" i="1"/>
  <c r="D1268" i="1"/>
  <c r="E1944" i="1"/>
  <c r="D1893" i="1"/>
  <c r="E1611" i="1"/>
  <c r="D2221" i="1"/>
  <c r="E416" i="1"/>
  <c r="E2881" i="1"/>
  <c r="E1421" i="1"/>
  <c r="E2260" i="1"/>
  <c r="D691" i="1"/>
  <c r="D764" i="1"/>
  <c r="E471" i="1"/>
  <c r="D1805" i="1"/>
  <c r="E2937" i="1"/>
  <c r="E2437" i="1"/>
  <c r="E784" i="1"/>
  <c r="D2470" i="1"/>
  <c r="D1696" i="1"/>
  <c r="D2652" i="1"/>
  <c r="D1529" i="1"/>
  <c r="E2826" i="1"/>
  <c r="E2298" i="1"/>
  <c r="D705" i="1"/>
  <c r="D1814" i="1"/>
  <c r="D872" i="1"/>
  <c r="E2911" i="1"/>
  <c r="D1352" i="1"/>
  <c r="E2478" i="1"/>
  <c r="E352" i="1"/>
  <c r="D2116" i="1"/>
  <c r="E2615" i="1"/>
  <c r="E602" i="1"/>
  <c r="D1560" i="1"/>
  <c r="E224" i="1"/>
  <c r="D2670" i="1"/>
  <c r="E396" i="1"/>
  <c r="D675" i="1"/>
  <c r="E1719" i="1"/>
  <c r="D581" i="1"/>
  <c r="E355" i="1"/>
  <c r="D1985" i="1"/>
  <c r="E2824" i="1"/>
  <c r="E1868" i="1"/>
  <c r="D1476" i="1"/>
  <c r="E1640" i="1"/>
  <c r="E2810" i="1"/>
  <c r="E2045" i="1"/>
  <c r="E522" i="1"/>
  <c r="E2416" i="1"/>
  <c r="E420" i="1"/>
  <c r="E1874" i="1"/>
  <c r="D1568" i="1"/>
  <c r="E1385" i="1"/>
  <c r="E2240" i="1"/>
  <c r="E986" i="1"/>
  <c r="E1828" i="1"/>
  <c r="D1626" i="1"/>
  <c r="D1341" i="1"/>
  <c r="D1762" i="1"/>
  <c r="E771" i="1"/>
  <c r="D1095" i="1"/>
  <c r="D614" i="1"/>
  <c r="E1303" i="1"/>
  <c r="E1743" i="1"/>
  <c r="D2663" i="1"/>
  <c r="D1642" i="1"/>
  <c r="D2176" i="1"/>
  <c r="E1225" i="1"/>
  <c r="E792" i="1"/>
  <c r="D2063" i="1"/>
  <c r="D394" i="1"/>
  <c r="D249" i="1"/>
  <c r="E651" i="1"/>
  <c r="E722" i="1"/>
  <c r="D1265" i="1"/>
  <c r="D850" i="1"/>
  <c r="E2460" i="1"/>
  <c r="E1000" i="1"/>
  <c r="D643" i="1"/>
  <c r="D1259" i="1"/>
  <c r="E1730" i="1"/>
  <c r="D2301" i="1"/>
  <c r="D550" i="1"/>
  <c r="D1490" i="1"/>
  <c r="D564" i="1"/>
  <c r="E1952" i="1"/>
  <c r="E2469" i="1"/>
  <c r="D735" i="1"/>
  <c r="E1157" i="1"/>
  <c r="E1898" i="1"/>
  <c r="E1185" i="1"/>
  <c r="D1738" i="1"/>
  <c r="D488" i="1"/>
  <c r="D1236" i="1"/>
  <c r="E469" i="1"/>
  <c r="D2551" i="1"/>
  <c r="E544" i="1"/>
  <c r="E2660" i="1"/>
  <c r="D1171" i="1"/>
  <c r="E1194" i="1"/>
  <c r="D1156" i="1"/>
  <c r="D1135" i="1"/>
  <c r="E353" i="1"/>
  <c r="E293" i="1"/>
  <c r="E1539" i="1"/>
  <c r="E2451" i="1"/>
  <c r="E2188" i="1"/>
  <c r="D1142" i="1"/>
  <c r="D804" i="1"/>
  <c r="D1500" i="1"/>
  <c r="D2662" i="1"/>
  <c r="E274" i="1"/>
  <c r="E611" i="1"/>
  <c r="E479" i="1"/>
  <c r="D1586" i="1"/>
  <c r="E1527" i="1"/>
  <c r="D2803" i="1"/>
  <c r="E335" i="1"/>
  <c r="E212" i="1"/>
  <c r="D1271" i="1"/>
  <c r="E974" i="1"/>
  <c r="D896" i="1"/>
  <c r="D390" i="1"/>
  <c r="E561" i="1"/>
  <c r="E2351" i="1"/>
  <c r="D1398" i="1"/>
  <c r="D1480" i="1"/>
  <c r="D878" i="1"/>
  <c r="D1787" i="1"/>
  <c r="D830" i="1"/>
  <c r="D814" i="1"/>
  <c r="E503" i="1"/>
  <c r="E2338" i="1"/>
  <c r="E251" i="1"/>
  <c r="E2746" i="1"/>
  <c r="D1784" i="1"/>
  <c r="E2771" i="1"/>
  <c r="D2017" i="1"/>
  <c r="D2276" i="1"/>
  <c r="E1813" i="1"/>
  <c r="E2411" i="1"/>
  <c r="D930" i="1"/>
  <c r="E1418" i="1"/>
  <c r="D1728" i="1"/>
  <c r="E2429" i="1"/>
  <c r="D1038" i="1"/>
  <c r="E345" i="1"/>
  <c r="E1280" i="1"/>
  <c r="E2288" i="1"/>
  <c r="E1164" i="1"/>
  <c r="D2462" i="1"/>
  <c r="D2240" i="1"/>
  <c r="E2620" i="1"/>
  <c r="D1522" i="1"/>
  <c r="E1960" i="1"/>
  <c r="D1542" i="1"/>
  <c r="E2263" i="1"/>
  <c r="D1971" i="1"/>
  <c r="D351" i="1"/>
  <c r="E2783" i="1"/>
  <c r="E683" i="1"/>
  <c r="E1815" i="1"/>
  <c r="D2278" i="1"/>
  <c r="E2889" i="1"/>
  <c r="E2180" i="1"/>
  <c r="E2650" i="1"/>
  <c r="D1323" i="1"/>
  <c r="D2270" i="1"/>
  <c r="D1018" i="1"/>
  <c r="E1078" i="1"/>
  <c r="E2142" i="1"/>
  <c r="D387" i="1"/>
  <c r="E1479" i="1"/>
  <c r="D603" i="1"/>
  <c r="D382" i="1"/>
  <c r="E1732" i="1"/>
  <c r="E1002" i="1"/>
  <c r="E735" i="1"/>
  <c r="D2804" i="1"/>
  <c r="D1653" i="1"/>
  <c r="D334" i="1"/>
  <c r="E392" i="1"/>
  <c r="E2490" i="1"/>
  <c r="E988" i="1"/>
  <c r="E763" i="1"/>
  <c r="E425" i="1"/>
  <c r="D2445" i="1"/>
  <c r="E2119" i="1"/>
  <c r="D685" i="1"/>
  <c r="D895" i="1"/>
  <c r="D1105" i="1"/>
  <c r="E1014" i="1"/>
  <c r="E413" i="1"/>
  <c r="D2911" i="1"/>
  <c r="D367" i="1"/>
  <c r="E2649" i="1"/>
  <c r="D201" i="1"/>
  <c r="D561" i="1"/>
  <c r="D866" i="1"/>
  <c r="D460" i="1"/>
  <c r="E2302" i="1"/>
  <c r="D2044" i="1"/>
  <c r="D2541" i="1"/>
  <c r="E1627" i="1"/>
  <c r="D652" i="1"/>
  <c r="E2482" i="1"/>
  <c r="D1513" i="1"/>
  <c r="D1481" i="1"/>
  <c r="E262" i="1"/>
  <c r="E2358" i="1"/>
  <c r="D1064" i="1"/>
  <c r="E1477" i="1"/>
  <c r="D1026" i="1"/>
  <c r="E1555" i="1"/>
  <c r="D818" i="1"/>
  <c r="E1906" i="1"/>
  <c r="D1165" i="1"/>
  <c r="E1673" i="1"/>
  <c r="D1277" i="1"/>
  <c r="E2558" i="1"/>
  <c r="E1044" i="1"/>
  <c r="E653" i="1"/>
  <c r="E1754" i="1"/>
  <c r="E1134" i="1"/>
  <c r="E2465" i="1"/>
  <c r="E2733" i="1"/>
  <c r="D2624" i="1"/>
  <c r="E204" i="1"/>
  <c r="D809" i="1"/>
  <c r="E2661" i="1"/>
  <c r="E2518" i="1"/>
  <c r="E1118" i="1"/>
  <c r="D467" i="1"/>
  <c r="D1890" i="1"/>
  <c r="E969" i="1"/>
  <c r="D2756" i="1"/>
  <c r="E860" i="1"/>
  <c r="E2201" i="1"/>
  <c r="D722" i="1"/>
  <c r="D2926" i="1"/>
  <c r="E1008" i="1"/>
  <c r="D365" i="1"/>
  <c r="E1621" i="1"/>
  <c r="E1949" i="1"/>
  <c r="E2714" i="1"/>
  <c r="D2440" i="1"/>
  <c r="E1742" i="1"/>
  <c r="E515" i="1"/>
  <c r="D1344" i="1"/>
  <c r="D940" i="1"/>
  <c r="D1921" i="1"/>
  <c r="D2693" i="1"/>
  <c r="D2453" i="1"/>
  <c r="E2701" i="1"/>
  <c r="E2483" i="1"/>
  <c r="D737" i="1"/>
  <c r="D2514" i="1"/>
  <c r="E2892" i="1"/>
  <c r="D2381" i="1"/>
  <c r="E584" i="1"/>
  <c r="D221" i="1"/>
  <c r="D2401" i="1"/>
  <c r="E1441" i="1"/>
  <c r="D937" i="1"/>
  <c r="D415" i="1"/>
  <c r="D1686" i="1"/>
  <c r="D1733" i="1"/>
  <c r="E2549" i="1"/>
  <c r="D2412" i="1"/>
  <c r="E1691" i="1"/>
  <c r="D2722" i="1"/>
  <c r="D2707" i="1"/>
  <c r="D1313" i="1"/>
  <c r="E682" i="1"/>
  <c r="D2403" i="1"/>
  <c r="E2919" i="1"/>
  <c r="D1446" i="1"/>
  <c r="E1152" i="1"/>
  <c r="E1635" i="1"/>
  <c r="E1793" i="1"/>
  <c r="E283" i="1"/>
  <c r="E272" i="1"/>
  <c r="E694" i="1"/>
  <c r="D1037" i="1"/>
  <c r="D776" i="1"/>
  <c r="D2435" i="1"/>
  <c r="D736" i="1"/>
  <c r="D760" i="1"/>
  <c r="E2658" i="1"/>
  <c r="D580" i="1"/>
  <c r="E2471" i="1"/>
  <c r="D2294" i="1"/>
  <c r="E887" i="1"/>
  <c r="D506" i="1"/>
  <c r="E2021" i="1"/>
  <c r="D2442" i="1"/>
  <c r="E1550" i="1"/>
  <c r="D810" i="1"/>
  <c r="D528" i="1"/>
  <c r="D754" i="1"/>
  <c r="E2829" i="1"/>
  <c r="D628" i="1"/>
  <c r="E1253" i="1"/>
  <c r="E2748" i="1"/>
  <c r="D306" i="1"/>
  <c r="E2147" i="1"/>
  <c r="D1969" i="1"/>
  <c r="E325" i="1"/>
  <c r="D2640" i="1"/>
  <c r="E2220" i="1"/>
  <c r="E1642" i="1"/>
  <c r="E2041" i="1"/>
  <c r="D1416" i="1"/>
  <c r="E1344" i="1"/>
  <c r="E2457" i="1"/>
  <c r="E302" i="1"/>
  <c r="E1558" i="1"/>
  <c r="E264" i="1"/>
  <c r="E1397" i="1"/>
  <c r="D232" i="1"/>
  <c r="E2749" i="1"/>
  <c r="E1791" i="1"/>
  <c r="E2335" i="1"/>
  <c r="D1777" i="1"/>
  <c r="D806" i="1"/>
  <c r="E1453" i="1"/>
  <c r="D1954" i="1"/>
  <c r="E2696" i="1"/>
  <c r="E388" i="1"/>
  <c r="D250" i="1"/>
  <c r="E1047" i="1"/>
  <c r="D2229" i="1"/>
  <c r="D1972" i="1"/>
  <c r="D1331" i="1"/>
  <c r="D1358" i="1"/>
  <c r="E921" i="1"/>
  <c r="E2193" i="1"/>
  <c r="E897" i="1"/>
  <c r="D446" i="1"/>
  <c r="E2689" i="1"/>
  <c r="D2228" i="1"/>
  <c r="D1540" i="1"/>
  <c r="E2697" i="1"/>
  <c r="D1538" i="1"/>
  <c r="D2264" i="1"/>
  <c r="D434" i="1"/>
  <c r="E439" i="1"/>
  <c r="D1933" i="1"/>
  <c r="E1043" i="1"/>
  <c r="D570" i="1"/>
  <c r="D1604" i="1"/>
  <c r="D1466" i="1"/>
  <c r="E494" i="1"/>
  <c r="E1879" i="1"/>
  <c r="D2303" i="1"/>
  <c r="E2324" i="1"/>
  <c r="D1034" i="1"/>
  <c r="D1253" i="1"/>
  <c r="E1111" i="1"/>
  <c r="D2746" i="1"/>
  <c r="E1085" i="1"/>
  <c r="E2065" i="1"/>
  <c r="D636" i="1"/>
  <c r="D1639" i="1"/>
  <c r="E2523" i="1"/>
  <c r="E2755" i="1"/>
  <c r="D1426" i="1"/>
  <c r="E2627" i="1"/>
  <c r="E1654" i="1"/>
  <c r="E1341" i="1"/>
  <c r="D763" i="1"/>
  <c r="D1267" i="1"/>
  <c r="D1322" i="1"/>
  <c r="D2583" i="1"/>
  <c r="D1068" i="1"/>
  <c r="D1157" i="1"/>
  <c r="D2569" i="1"/>
  <c r="E2712" i="1"/>
  <c r="D989" i="1"/>
  <c r="E1694" i="1"/>
  <c r="D473" i="1"/>
  <c r="D621" i="1"/>
  <c r="E1432" i="1"/>
  <c r="D2394" i="1"/>
  <c r="D2944" i="1"/>
  <c r="D2533" i="1"/>
  <c r="D1304" i="1"/>
  <c r="D271" i="1"/>
  <c r="D1704" i="1"/>
  <c r="D2661" i="1"/>
  <c r="D1600" i="1"/>
  <c r="E850" i="1"/>
  <c r="E432" i="1"/>
  <c r="D2949" i="1"/>
  <c r="D2630" i="1"/>
  <c r="E1915" i="1"/>
  <c r="E1665" i="1"/>
  <c r="E772" i="1"/>
  <c r="D2622" i="1"/>
  <c r="E2788" i="1"/>
  <c r="D1115" i="1"/>
  <c r="E742" i="1"/>
  <c r="D2168" i="1"/>
  <c r="D1153" i="1"/>
  <c r="D1924" i="1"/>
  <c r="E1131" i="1"/>
  <c r="D324" i="1"/>
  <c r="E2080" i="1"/>
  <c r="E1110" i="1"/>
  <c r="D1535" i="1"/>
  <c r="D1072" i="1"/>
  <c r="D2570" i="1"/>
  <c r="E1295" i="1"/>
  <c r="D1813" i="1"/>
  <c r="E2909" i="1"/>
  <c r="D1883" i="1"/>
  <c r="E2727" i="1"/>
  <c r="E1467" i="1"/>
  <c r="D1123" i="1"/>
  <c r="E285" i="1"/>
  <c r="D1430" i="1"/>
  <c r="E1124" i="1"/>
  <c r="E275" i="1"/>
  <c r="E695" i="1"/>
  <c r="E1246" i="1"/>
  <c r="E841" i="1"/>
  <c r="E2060" i="1"/>
  <c r="D2427" i="1"/>
  <c r="D213" i="1"/>
  <c r="D2543" i="1"/>
  <c r="D2008" i="1"/>
  <c r="D391" i="1"/>
  <c r="D1425" i="1"/>
  <c r="D756" i="1"/>
  <c r="E1270" i="1"/>
  <c r="D2466" i="1"/>
  <c r="E1809" i="1"/>
  <c r="D342" i="1"/>
  <c r="E2221" i="1"/>
  <c r="D2782" i="1"/>
  <c r="E1001" i="1"/>
  <c r="E2587" i="1"/>
  <c r="D2727" i="1"/>
  <c r="E1080" i="1"/>
  <c r="E356" i="1"/>
  <c r="D1213" i="1"/>
  <c r="D441" i="1"/>
  <c r="D2296" i="1"/>
  <c r="D2920" i="1"/>
  <c r="D1891" i="1"/>
  <c r="E2496" i="1"/>
  <c r="E2769" i="1"/>
  <c r="E291" i="1"/>
  <c r="D2035" i="1"/>
  <c r="E2536" i="1"/>
  <c r="E2249" i="1"/>
  <c r="E765" i="1"/>
  <c r="D799" i="1"/>
  <c r="E618" i="1"/>
  <c r="E205" i="1"/>
  <c r="E1122" i="1"/>
  <c r="E2574" i="1"/>
  <c r="D619" i="1"/>
  <c r="E1829" i="1"/>
  <c r="D2312" i="1"/>
  <c r="D1318" i="1"/>
  <c r="E840" i="1"/>
  <c r="E2262" i="1"/>
  <c r="D902" i="1"/>
  <c r="E1252" i="1"/>
  <c r="E2067" i="1"/>
  <c r="D222" i="1"/>
  <c r="E1578" i="1"/>
  <c r="D2214" i="1"/>
  <c r="D344" i="1"/>
  <c r="D1059" i="1"/>
  <c r="E622" i="1"/>
  <c r="D851" i="1"/>
  <c r="E2481" i="1"/>
  <c r="E331" i="1"/>
  <c r="E1850" i="1"/>
  <c r="E382" i="1"/>
  <c r="E1015" i="1"/>
  <c r="D1970" i="1"/>
  <c r="E435" i="1"/>
  <c r="E344" i="1"/>
  <c r="E2388" i="1"/>
  <c r="E617" i="1"/>
  <c r="E1820" i="1"/>
  <c r="E1609" i="1"/>
  <c r="E1427" i="1"/>
  <c r="D617" i="1"/>
  <c r="D496" i="1"/>
  <c r="E460" i="1"/>
  <c r="E1058" i="1"/>
  <c r="E2646" i="1"/>
  <c r="D2468" i="1"/>
  <c r="D2501" i="1"/>
  <c r="D2478" i="1"/>
  <c r="E2825" i="1"/>
  <c r="D1666" i="1"/>
  <c r="D2906" i="1"/>
  <c r="D1871" i="1"/>
  <c r="D1587" i="1"/>
  <c r="D2099" i="1"/>
  <c r="D1280" i="1"/>
  <c r="D2302" i="1"/>
  <c r="E2511" i="1"/>
  <c r="D2923" i="1"/>
  <c r="D2588" i="1"/>
  <c r="E1529" i="1"/>
  <c r="E2160" i="1"/>
  <c r="D1134" i="1"/>
  <c r="D1739" i="1"/>
  <c r="D2331" i="1"/>
  <c r="E1770" i="1"/>
  <c r="D1677" i="1"/>
  <c r="E1061" i="1"/>
  <c r="E1561" i="1"/>
  <c r="E2055" i="1"/>
  <c r="D2472" i="1"/>
  <c r="E489" i="1"/>
  <c r="E370" i="1"/>
  <c r="D2304" i="1"/>
  <c r="E1671" i="1"/>
  <c r="D2000" i="1"/>
  <c r="E211" i="1"/>
  <c r="D1076" i="1"/>
  <c r="D1654" i="1"/>
  <c r="D258" i="1"/>
  <c r="E570" i="1"/>
  <c r="D2411" i="1"/>
  <c r="E1455" i="1"/>
  <c r="E1937" i="1"/>
  <c r="D2285" i="1"/>
  <c r="D424" i="1"/>
  <c r="D2078" i="1"/>
  <c r="E277" i="1"/>
  <c r="D2459" i="1"/>
  <c r="D1520" i="1"/>
  <c r="D2115" i="1"/>
  <c r="E1856" i="1"/>
  <c r="E761" i="1"/>
  <c r="E2716" i="1"/>
  <c r="E1269" i="1"/>
  <c r="E1804" i="1"/>
  <c r="E2444" i="1"/>
  <c r="E807" i="1"/>
  <c r="D313" i="1"/>
  <c r="D2446" i="1"/>
  <c r="E1305" i="1"/>
  <c r="D2567" i="1"/>
  <c r="D740" i="1"/>
  <c r="D801" i="1"/>
  <c r="D1316" i="1"/>
  <c r="D1195" i="1"/>
  <c r="D1001" i="1"/>
  <c r="E423" i="1"/>
  <c r="D452" i="1"/>
  <c r="E2901" i="1"/>
  <c r="E1183" i="1"/>
  <c r="D552" i="1"/>
  <c r="D2316" i="1"/>
  <c r="D1317" i="1"/>
  <c r="D274" i="1"/>
  <c r="E2831" i="1"/>
  <c r="D727" i="1"/>
  <c r="E2339" i="1"/>
  <c r="E2073" i="1"/>
  <c r="E1704" i="1"/>
  <c r="D1028" i="1"/>
  <c r="E698" i="1"/>
  <c r="E2880" i="1"/>
  <c r="E1970" i="1"/>
  <c r="D1348" i="1"/>
  <c r="E1800" i="1"/>
  <c r="E1409" i="1"/>
  <c r="E428" i="1"/>
  <c r="E2317" i="1"/>
  <c r="D1385" i="1"/>
  <c r="E2467" i="1"/>
  <c r="D2173" i="1"/>
  <c r="D1138" i="1"/>
  <c r="D1882" i="1"/>
  <c r="E2244" i="1"/>
  <c r="D299" i="1"/>
  <c r="E1521" i="1"/>
  <c r="E2132" i="1"/>
  <c r="E2739" i="1"/>
  <c r="D973" i="1"/>
  <c r="E1517" i="1"/>
  <c r="D1161" i="1"/>
  <c r="E1601" i="1"/>
  <c r="D1945" i="1"/>
  <c r="D2251" i="1"/>
  <c r="D2502" i="1"/>
  <c r="E2281" i="1"/>
  <c r="D2874" i="1"/>
  <c r="D2199" i="1"/>
  <c r="D725" i="1"/>
  <c r="E1470" i="1"/>
  <c r="D2243" i="1"/>
  <c r="D1325" i="1"/>
  <c r="D808" i="1"/>
  <c r="E1439" i="1"/>
  <c r="E436" i="1"/>
  <c r="D2853" i="1"/>
  <c r="D670" i="1"/>
  <c r="E1831" i="1"/>
  <c r="E1843" i="1"/>
  <c r="D994" i="1"/>
  <c r="E1150" i="1"/>
  <c r="E1650" i="1"/>
  <c r="E609" i="1"/>
  <c r="E2565" i="1"/>
  <c r="D1764" i="1"/>
  <c r="D1016" i="1"/>
  <c r="E894" i="1"/>
  <c r="E340" i="1"/>
  <c r="E1540" i="1"/>
  <c r="E2898" i="1"/>
  <c r="E1768" i="1"/>
  <c r="D1961" i="1"/>
  <c r="D2385" i="1"/>
  <c r="D345" i="1"/>
  <c r="E2373" i="1"/>
  <c r="D2680" i="1"/>
  <c r="E1300" i="1"/>
  <c r="D2935" i="1"/>
  <c r="E1955" i="1"/>
  <c r="E1505" i="1"/>
  <c r="E1993" i="1"/>
  <c r="D2856" i="1"/>
  <c r="E509" i="1"/>
  <c r="D1922" i="1"/>
  <c r="D1093" i="1"/>
  <c r="D885" i="1"/>
  <c r="E613" i="1"/>
  <c r="E1643" i="1"/>
  <c r="D2090" i="1"/>
  <c r="D2029" i="1"/>
  <c r="E2354" i="1"/>
  <c r="D2476" i="1"/>
  <c r="D1184" i="1"/>
  <c r="D2734" i="1"/>
  <c r="E2906" i="1"/>
  <c r="D2259" i="1"/>
  <c r="E2337" i="1"/>
  <c r="E2209" i="1"/>
  <c r="D1291" i="1"/>
  <c r="E529" i="1"/>
  <c r="E2589" i="1"/>
  <c r="D1214" i="1"/>
  <c r="E1651" i="1"/>
  <c r="D1167" i="1"/>
  <c r="D1452" i="1"/>
  <c r="D1014" i="1"/>
  <c r="D399" i="1"/>
  <c r="E1568" i="1"/>
  <c r="D855" i="1"/>
  <c r="E2506" i="1"/>
  <c r="D686" i="1"/>
  <c r="E2215" i="1"/>
  <c r="D2016" i="1"/>
  <c r="E1018" i="1"/>
  <c r="D1255" i="1"/>
  <c r="D2110" i="1"/>
  <c r="D1383" i="1"/>
  <c r="E2800" i="1"/>
  <c r="E2085" i="1"/>
  <c r="E1285" i="1"/>
  <c r="D2507" i="1"/>
  <c r="E1408" i="1"/>
  <c r="D353" i="1"/>
  <c r="E2626" i="1"/>
  <c r="E2058" i="1"/>
  <c r="D815" i="1"/>
  <c r="E1398" i="1"/>
  <c r="D2147" i="1"/>
  <c r="D1155" i="1"/>
  <c r="D2190" i="1"/>
  <c r="D901" i="1"/>
  <c r="D1689" i="1"/>
  <c r="D2886" i="1"/>
  <c r="D632" i="1"/>
  <c r="D530" i="1"/>
  <c r="E1958" i="1"/>
  <c r="E329" i="1"/>
  <c r="E1769" i="1"/>
  <c r="D2822" i="1"/>
  <c r="D2573" i="1"/>
  <c r="E1233" i="1"/>
  <c r="D2169" i="1"/>
  <c r="D1967" i="1"/>
  <c r="E1525" i="1"/>
  <c r="D1122" i="1"/>
  <c r="D1947" i="1"/>
  <c r="D1803" i="1"/>
  <c r="E605" i="1"/>
  <c r="E2063" i="1"/>
  <c r="D2389" i="1"/>
  <c r="E203" i="1"/>
  <c r="D1188" i="1"/>
  <c r="E2878" i="1"/>
  <c r="D266" i="1"/>
  <c r="E2595" i="1"/>
  <c r="E2631" i="1"/>
  <c r="E484" i="1"/>
  <c r="D2591" i="1"/>
  <c r="E950" i="1"/>
  <c r="D476" i="1"/>
  <c r="D1112" i="1"/>
  <c r="E1921" i="1"/>
  <c r="E1019" i="1"/>
  <c r="D2087" i="1"/>
  <c r="E687" i="1"/>
  <c r="D1243" i="1"/>
  <c r="D708" i="1"/>
  <c r="E1983" i="1"/>
  <c r="E1465" i="1"/>
  <c r="E1991" i="1"/>
  <c r="E1692" i="1"/>
  <c r="D796" i="1"/>
  <c r="D1307" i="1"/>
  <c r="E235" i="1"/>
  <c r="E2115" i="1"/>
  <c r="E2665" i="1"/>
  <c r="D1810" i="1"/>
  <c r="E1702" i="1"/>
  <c r="D526" i="1"/>
  <c r="E394" i="1"/>
  <c r="E1324" i="1"/>
  <c r="E1812" i="1"/>
  <c r="D1900" i="1"/>
  <c r="E2103" i="1"/>
  <c r="D509" i="1"/>
  <c r="D1088" i="1"/>
  <c r="D2549" i="1"/>
  <c r="E2590" i="1"/>
  <c r="D908" i="1"/>
  <c r="E913" i="1"/>
  <c r="E1003" i="1"/>
  <c r="E289" i="1"/>
  <c r="E249" i="1"/>
  <c r="E241" i="1"/>
  <c r="E1790" i="1"/>
  <c r="D2593" i="1"/>
  <c r="E1310" i="1"/>
  <c r="E1312" i="1"/>
  <c r="E1378" i="1"/>
  <c r="D1625" i="1"/>
  <c r="E1784" i="1"/>
  <c r="D1683" i="1"/>
  <c r="E2433" i="1"/>
  <c r="E670" i="1"/>
  <c r="D2284" i="1"/>
  <c r="E691" i="1"/>
  <c r="E2081" i="1"/>
  <c r="D1505" i="1"/>
  <c r="E408" i="1"/>
  <c r="E278" i="1"/>
  <c r="E2328" i="1"/>
  <c r="D2860" i="1"/>
  <c r="E1313" i="1"/>
  <c r="D1687" i="1"/>
  <c r="D1869" i="1"/>
  <c r="D512" i="1"/>
  <c r="E662" i="1"/>
  <c r="E2753" i="1"/>
  <c r="E2704" i="1"/>
  <c r="D785" i="1"/>
  <c r="E2126" i="1"/>
  <c r="E2008" i="1"/>
  <c r="D468" i="1"/>
  <c r="E2931" i="1"/>
  <c r="D2748" i="1"/>
  <c r="D915" i="1"/>
  <c r="E1858" i="1"/>
  <c r="D2164" i="1"/>
  <c r="E1698" i="1"/>
  <c r="D1421" i="1"/>
  <c r="D2111" i="1"/>
  <c r="D2177" i="1"/>
  <c r="E630" i="1"/>
  <c r="D2244" i="1"/>
  <c r="E508" i="1"/>
  <c r="E2948" i="1"/>
  <c r="E2088" i="1"/>
  <c r="E2313" i="1"/>
  <c r="D2345" i="1"/>
  <c r="E1985" i="1"/>
  <c r="D731" i="1"/>
  <c r="D957" i="1"/>
  <c r="E1649" i="1"/>
  <c r="D2239" i="1"/>
  <c r="D2531" i="1"/>
  <c r="E414" i="1"/>
  <c r="E2834" i="1"/>
  <c r="D576" i="1"/>
  <c r="D1339" i="1"/>
  <c r="D1258" i="1"/>
  <c r="D450" i="1"/>
  <c r="D362" i="1"/>
  <c r="D510" i="1"/>
  <c r="D240" i="1"/>
  <c r="E2539" i="1"/>
  <c r="D2230" i="1"/>
  <c r="D1449" i="1"/>
  <c r="E1158" i="1"/>
  <c r="D826" i="1"/>
  <c r="D1402" i="1"/>
  <c r="D1039" i="1"/>
  <c r="D2770" i="1"/>
  <c r="E663" i="1"/>
  <c r="D2007" i="1"/>
  <c r="E2812" i="1"/>
  <c r="D2768" i="1"/>
  <c r="E2075" i="1"/>
  <c r="D282" i="1"/>
  <c r="D2586" i="1"/>
  <c r="D2836" i="1"/>
  <c r="E1415" i="1"/>
  <c r="D2865" i="1"/>
  <c r="D1204" i="1"/>
  <c r="E2374" i="1"/>
  <c r="D234" i="1"/>
  <c r="D1609" i="1"/>
  <c r="D2793" i="1"/>
  <c r="D587" i="1"/>
  <c r="E1637" i="1"/>
  <c r="D502" i="1"/>
  <c r="D2510" i="1"/>
  <c r="D2918" i="1"/>
  <c r="E2170" i="1"/>
  <c r="E1760" i="1"/>
  <c r="E401" i="1"/>
  <c r="E1582" i="1"/>
  <c r="E888" i="1"/>
  <c r="D2644" i="1"/>
  <c r="E2224" i="1"/>
  <c r="E2544" i="1"/>
  <c r="D2689" i="1"/>
  <c r="E464" i="1"/>
  <c r="D2837" i="1"/>
  <c r="E2679" i="1"/>
  <c r="E305" i="1"/>
  <c r="D2033" i="1"/>
  <c r="E1851" i="1"/>
  <c r="E2010" i="1"/>
  <c r="D511" i="1"/>
  <c r="D514" i="1"/>
  <c r="E858" i="1"/>
  <c r="E739" i="1"/>
  <c r="D2282" i="1"/>
  <c r="E2508" i="1"/>
  <c r="D1820" i="1"/>
  <c r="D2071" i="1"/>
  <c r="E2616" i="1"/>
  <c r="E2757" i="1"/>
  <c r="E979" i="1"/>
  <c r="E2781" i="1"/>
  <c r="E2427" i="1"/>
  <c r="D1914" i="1"/>
  <c r="D641" i="1"/>
  <c r="D2317" i="1"/>
  <c r="E2007" i="1"/>
  <c r="E2608" i="1"/>
  <c r="E2415" i="1"/>
  <c r="D1337" i="1"/>
  <c r="D1069" i="1"/>
  <c r="E1888" i="1"/>
  <c r="E2377" i="1"/>
  <c r="D1981" i="1"/>
  <c r="E1425" i="1"/>
  <c r="E2811" i="1"/>
  <c r="D856" i="1"/>
  <c r="E528" i="1"/>
  <c r="D1773" i="1"/>
  <c r="E1724" i="1"/>
  <c r="D2069" i="1"/>
  <c r="E1556" i="1"/>
  <c r="E679" i="1"/>
  <c r="D1960" i="1"/>
  <c r="D972" i="1"/>
  <c r="D1523" i="1"/>
  <c r="D336" i="1"/>
  <c r="D540" i="1"/>
  <c r="E1302" i="1"/>
  <c r="E1833" i="1"/>
  <c r="E1845" i="1"/>
  <c r="E377" i="1"/>
  <c r="E1817" i="1"/>
  <c r="E1605" i="1"/>
  <c r="E2300" i="1"/>
  <c r="D1555" i="1"/>
  <c r="D1519" i="1"/>
  <c r="E1107" i="1"/>
  <c r="E711" i="1"/>
  <c r="D556" i="1"/>
  <c r="D2216" i="1"/>
  <c r="D2479" i="1"/>
  <c r="E1081" i="1"/>
  <c r="D1558" i="1"/>
  <c r="D1676" i="1"/>
  <c r="D886" i="1"/>
  <c r="E381" i="1"/>
  <c r="D2255" i="1"/>
  <c r="E1577" i="1"/>
  <c r="E2888" i="1"/>
  <c r="E1504" i="1"/>
  <c r="E842" i="1"/>
  <c r="D1111" i="1"/>
  <c r="D1581" i="1"/>
  <c r="D2253" i="1"/>
  <c r="E904" i="1"/>
  <c r="E787" i="1"/>
  <c r="D2780" i="1"/>
  <c r="E1442" i="1"/>
  <c r="E298" i="1"/>
  <c r="D1790" i="1"/>
  <c r="D1895" i="1"/>
  <c r="D537" i="1"/>
  <c r="D1701" i="1"/>
  <c r="E507" i="1"/>
  <c r="E1973" i="1"/>
  <c r="E1304" i="1"/>
  <c r="E566" i="1"/>
  <c r="D2191" i="1"/>
  <c r="D364" i="1"/>
  <c r="E1684" i="1"/>
  <c r="D256" i="1"/>
  <c r="D519" i="1"/>
  <c r="E463" i="1"/>
  <c r="D582" i="1"/>
  <c r="D2795" i="1"/>
  <c r="D1836" i="1"/>
  <c r="D433" i="1"/>
  <c r="E2830" i="1"/>
  <c r="D1162" i="1"/>
  <c r="E1857" i="1"/>
  <c r="E1363" i="1"/>
  <c r="D2650" i="1"/>
  <c r="D2010" i="1"/>
  <c r="E2838" i="1"/>
  <c r="E843" i="1"/>
  <c r="E2527" i="1"/>
  <c r="D2031" i="1"/>
  <c r="D2730" i="1"/>
  <c r="E2258" i="1"/>
  <c r="D445" i="1"/>
  <c r="E2042" i="1"/>
  <c r="E1472" i="1"/>
  <c r="D1429" i="1"/>
  <c r="D341" i="1"/>
  <c r="E2751" i="1"/>
  <c r="E1825" i="1"/>
  <c r="D386" i="1"/>
  <c r="D601" i="1"/>
  <c r="E637" i="1"/>
  <c r="D1901" i="1"/>
  <c r="D1793" i="1"/>
  <c r="D418" i="1"/>
  <c r="D2258" i="1"/>
  <c r="D1935" i="1"/>
  <c r="D2519" i="1"/>
  <c r="D1400" i="1"/>
  <c r="D2655" i="1"/>
  <c r="D1571" i="1"/>
  <c r="E798" i="1"/>
  <c r="E1293" i="1"/>
  <c r="D2705" i="1"/>
  <c r="D260" i="1"/>
  <c r="E1887" i="1"/>
  <c r="D884" i="1"/>
  <c r="D1497" i="1"/>
  <c r="E1434" i="1"/>
  <c r="D1785" i="1"/>
  <c r="E586" i="1"/>
  <c r="E1353" i="1"/>
  <c r="E1697" i="1"/>
  <c r="E2321" i="1"/>
  <c r="E402" i="1"/>
  <c r="E2330" i="1"/>
  <c r="D1963" i="1"/>
  <c r="D1716" i="1"/>
  <c r="D389" i="1"/>
  <c r="E2636" i="1"/>
  <c r="D430" i="1"/>
  <c r="E2502" i="1"/>
  <c r="E1631" i="1"/>
  <c r="D2438" i="1"/>
  <c r="D1795" i="1"/>
  <c r="D1411" i="1"/>
  <c r="D713" i="1"/>
  <c r="D816" i="1"/>
  <c r="E2504" i="1"/>
  <c r="D2590" i="1"/>
  <c r="D1229" i="1"/>
  <c r="D2687" i="1"/>
  <c r="D425" i="1"/>
  <c r="D640" i="1"/>
  <c r="E1025" i="1"/>
  <c r="D701" i="1"/>
  <c r="D2523" i="1"/>
  <c r="E1114" i="1"/>
  <c r="D646" i="1"/>
  <c r="E247" i="1"/>
  <c r="D1284" i="1"/>
  <c r="E2804" i="1"/>
  <c r="D407" i="1"/>
  <c r="D1507" i="1"/>
  <c r="D1005" i="1"/>
  <c r="E1115" i="1"/>
  <c r="E1250" i="1"/>
  <c r="E2344" i="1"/>
  <c r="D1732" i="1"/>
  <c r="E2245" i="1"/>
  <c r="E1783" i="1"/>
  <c r="E2542" i="1"/>
  <c r="D2829" i="1"/>
  <c r="D2195" i="1"/>
  <c r="D2521" i="1"/>
  <c r="E2403" i="1"/>
  <c r="D2135" i="1"/>
  <c r="E517" i="1"/>
  <c r="D2114" i="1"/>
  <c r="D2366" i="1"/>
  <c r="E1604" i="1"/>
  <c r="E2731" i="1"/>
  <c r="D2815" i="1"/>
  <c r="D209" i="1"/>
  <c r="D1158" i="1"/>
  <c r="E1723" i="1"/>
  <c r="E2356" i="1"/>
  <c r="D2610" i="1"/>
  <c r="D1610" i="1"/>
  <c r="D423" i="1"/>
  <c r="D1781" i="1"/>
  <c r="E506" i="1"/>
  <c r="D1818" i="1"/>
  <c r="E1202" i="1"/>
  <c r="E2110" i="1"/>
  <c r="E1932" i="1"/>
  <c r="D922" i="1"/>
  <c r="D709" i="1"/>
  <c r="D1015" i="1"/>
  <c r="D377" i="1"/>
  <c r="E1073" i="1"/>
  <c r="E2930" i="1"/>
  <c r="D2364" i="1"/>
  <c r="D1611" i="1"/>
  <c r="E2794" i="1"/>
  <c r="E1628" i="1"/>
  <c r="D1101" i="1"/>
  <c r="D2830" i="1"/>
  <c r="E422" i="1"/>
  <c r="D2203" i="1"/>
  <c r="E2218" i="1"/>
  <c r="E2039" i="1"/>
  <c r="E810" i="1"/>
  <c r="E236" i="1"/>
  <c r="D2878" i="1"/>
  <c r="E633" i="1"/>
  <c r="E2270" i="1"/>
  <c r="E2920" i="1"/>
  <c r="E958" i="1"/>
  <c r="E1160" i="1"/>
  <c r="E1968" i="1"/>
  <c r="D2885" i="1"/>
  <c r="D2858" i="1"/>
  <c r="D1845" i="1"/>
  <c r="D2113" i="1"/>
  <c r="E1342" i="1"/>
  <c r="D461" i="1"/>
  <c r="E1528" i="1"/>
  <c r="E1699" i="1"/>
  <c r="E1589" i="1"/>
  <c r="E2173" i="1"/>
  <c r="D1975" i="1"/>
  <c r="E1492" i="1"/>
  <c r="E2217" i="1"/>
  <c r="E2801" i="1"/>
  <c r="E717" i="1"/>
  <c r="E2030" i="1"/>
  <c r="E912" i="1"/>
  <c r="E2290" i="1"/>
  <c r="E652" i="1"/>
  <c r="D1711" i="1"/>
  <c r="E271" i="1"/>
  <c r="D2158" i="1"/>
  <c r="D2946" i="1"/>
  <c r="E1028" i="1"/>
  <c r="E1552" i="1"/>
  <c r="D1665" i="1"/>
  <c r="E2593" i="1"/>
  <c r="D2211" i="1"/>
  <c r="E2130" i="1"/>
  <c r="E578" i="1"/>
  <c r="E2369" i="1"/>
  <c r="D1074" i="1"/>
  <c r="D960" i="1"/>
  <c r="E719" i="1"/>
  <c r="D924" i="1"/>
  <c r="D1594" i="1"/>
  <c r="E1086" i="1"/>
  <c r="E1259" i="1"/>
  <c r="D1027" i="1"/>
  <c r="E2571" i="1"/>
  <c r="E1775" i="1"/>
  <c r="E665" i="1"/>
  <c r="E1920" i="1"/>
  <c r="D1993" i="1"/>
  <c r="D2898" i="1"/>
  <c r="D2664" i="1"/>
  <c r="E2189" i="1"/>
  <c r="D602" i="1"/>
  <c r="E562" i="1"/>
  <c r="E333" i="1"/>
  <c r="D687" i="1"/>
  <c r="D2074" i="1"/>
  <c r="E2333" i="1"/>
  <c r="E997" i="1"/>
  <c r="D1746" i="1"/>
  <c r="D1125" i="1"/>
  <c r="D626" i="1"/>
  <c r="E2013" i="1"/>
  <c r="E1443" i="1"/>
  <c r="E2540" i="1"/>
  <c r="D2576" i="1"/>
  <c r="E1641" i="1"/>
  <c r="D1649" i="1"/>
  <c r="D451" i="1"/>
  <c r="E320" i="1"/>
  <c r="D1087" i="1"/>
  <c r="D2038" i="1"/>
  <c r="D1216" i="1"/>
  <c r="E2870" i="1"/>
  <c r="D1496" i="1"/>
  <c r="E1204" i="1"/>
  <c r="D864" i="1"/>
  <c r="E882" i="1"/>
  <c r="D2556" i="1"/>
  <c r="E2070" i="1"/>
  <c r="D2743" i="1"/>
  <c r="E2634" i="1"/>
  <c r="D2161" i="1"/>
  <c r="E2494" i="1"/>
  <c r="E2213" i="1"/>
  <c r="D907" i="1"/>
  <c r="D1737" i="1"/>
  <c r="E1789" i="1"/>
  <c r="D2379" i="1"/>
  <c r="D2155" i="1"/>
  <c r="E1349" i="1"/>
  <c r="E1934" i="1"/>
  <c r="D2015" i="1"/>
  <c r="D2574" i="1"/>
  <c r="D1379" i="1"/>
  <c r="E2107" i="1"/>
  <c r="E933" i="1"/>
  <c r="E2859" i="1"/>
  <c r="E1503" i="1"/>
  <c r="D2875" i="1"/>
  <c r="D248" i="1"/>
  <c r="E375" i="1"/>
  <c r="D348" i="1"/>
  <c r="D2656" i="1"/>
  <c r="E1333" i="1"/>
  <c r="D1419" i="1"/>
  <c r="E1930" i="1"/>
  <c r="E387" i="1"/>
  <c r="D522" i="1"/>
  <c r="E2016" i="1"/>
  <c r="D1486" i="1"/>
  <c r="D2913" i="1"/>
  <c r="E1571" i="1"/>
  <c r="E473" i="1"/>
  <c r="D2698" i="1"/>
  <c r="E1174" i="1"/>
  <c r="D2402" i="1"/>
  <c r="E2707" i="1"/>
  <c r="E1051" i="1"/>
  <c r="D1463" i="1"/>
  <c r="D2864" i="1"/>
  <c r="D1369" i="1"/>
  <c r="D2498" i="1"/>
  <c r="E1908" i="1"/>
  <c r="D1193" i="1"/>
  <c r="E2566" i="1"/>
  <c r="D2791" i="1"/>
  <c r="D1458" i="1"/>
  <c r="E967" i="1"/>
  <c r="D374" i="1"/>
  <c r="E1776" i="1"/>
  <c r="E1759" i="1"/>
  <c r="D548" i="1"/>
  <c r="D2037" i="1"/>
  <c r="E2683" i="1"/>
  <c r="D1121" i="1"/>
  <c r="D1619" i="1"/>
  <c r="E2667" i="1"/>
  <c r="D2236" i="1"/>
  <c r="D1957" i="1"/>
  <c r="E1734" i="1"/>
  <c r="E1781" i="1"/>
  <c r="D2337" i="1"/>
  <c r="D811" i="1"/>
  <c r="D1191" i="1"/>
  <c r="D1987" i="1"/>
  <c r="D1305" i="1"/>
  <c r="E2207" i="1"/>
  <c r="D2280" i="1"/>
  <c r="E1591" i="1"/>
  <c r="D532" i="1"/>
  <c r="D229" i="1"/>
  <c r="D609" i="1"/>
  <c r="E1159" i="1"/>
  <c r="E2711" i="1"/>
  <c r="E1431" i="1"/>
  <c r="D2497" i="1"/>
  <c r="D2862" i="1"/>
  <c r="E1112" i="1"/>
  <c r="D1806" i="1"/>
  <c r="E581" i="1"/>
  <c r="E338" i="1"/>
  <c r="D2098" i="1"/>
  <c r="D273" i="1"/>
  <c r="D605" i="1"/>
  <c r="D2032" i="1"/>
  <c r="D1763" i="1"/>
  <c r="D1150" i="1"/>
  <c r="E776" i="1"/>
  <c r="E932" i="1"/>
  <c r="D935" i="1"/>
  <c r="D1226" i="1"/>
  <c r="E565" i="1"/>
  <c r="D1792" i="1"/>
  <c r="E2547" i="1"/>
  <c r="E1885" i="1"/>
  <c r="D2181" i="1"/>
  <c r="D472" i="1"/>
  <c r="E1554" i="1"/>
  <c r="E447" i="1"/>
  <c r="E2096" i="1"/>
  <c r="E878" i="1"/>
  <c r="E704" i="1"/>
  <c r="E1330" i="1"/>
  <c r="E268" i="1"/>
  <c r="E2895" i="1"/>
  <c r="E1067" i="1"/>
  <c r="D2555" i="1"/>
  <c r="E1212" i="1"/>
  <c r="E675" i="1"/>
  <c r="D2419" i="1"/>
  <c r="E2915" i="1"/>
  <c r="E1424" i="1"/>
  <c r="E2949" i="1"/>
  <c r="E667" i="1"/>
  <c r="D1774" i="1"/>
  <c r="E2850" i="1"/>
  <c r="D2643" i="1"/>
  <c r="D829" i="1"/>
  <c r="E2346" i="1"/>
  <c r="E1166" i="1"/>
  <c r="E2939" i="1"/>
  <c r="D771" i="1"/>
  <c r="D437" i="1"/>
  <c r="D1930" i="1"/>
  <c r="E708" i="1"/>
  <c r="E2155" i="1"/>
  <c r="E918" i="1"/>
  <c r="D2538" i="1"/>
  <c r="E1706" i="1"/>
  <c r="E914" i="1"/>
  <c r="E2833" i="1"/>
  <c r="D1927" i="1"/>
  <c r="E2165" i="1"/>
  <c r="E1542" i="1"/>
  <c r="E1404" i="1"/>
  <c r="D698" i="1"/>
  <c r="D2917" i="1"/>
  <c r="E2737" i="1"/>
  <c r="D769" i="1"/>
  <c r="D493" i="1"/>
  <c r="E210" i="1"/>
  <c r="E859" i="1"/>
  <c r="E2138" i="1"/>
  <c r="E1715" i="1"/>
  <c r="D1512" i="1"/>
  <c r="D1062" i="1"/>
  <c r="E1234" i="1"/>
  <c r="D2739" i="1"/>
  <c r="D323" i="1"/>
  <c r="D1055" i="1"/>
  <c r="E1687" i="1"/>
  <c r="E1922" i="1"/>
  <c r="E2592" i="1"/>
  <c r="E1739" i="1"/>
  <c r="D660" i="1"/>
  <c r="D490" i="1"/>
  <c r="D716" i="1"/>
  <c r="D2632" i="1"/>
  <c r="E259" i="1"/>
  <c r="D458" i="1"/>
  <c r="D1852" i="1"/>
  <c r="D1008" i="1"/>
  <c r="D1679" i="1"/>
  <c r="D536" i="1"/>
  <c r="E1117" i="1"/>
  <c r="E600" i="1"/>
  <c r="E2453" i="1"/>
  <c r="D2422" i="1"/>
  <c r="E2436" i="1"/>
  <c r="D2696" i="1"/>
  <c r="E1476" i="1"/>
  <c r="E309" i="1"/>
  <c r="E1215" i="1"/>
  <c r="E1585" i="1"/>
  <c r="E200" i="1"/>
  <c r="E915" i="1"/>
  <c r="E1495" i="1"/>
  <c r="D887" i="1"/>
  <c r="E2526" i="1"/>
  <c r="D2724" i="1"/>
  <c r="D1006" i="1"/>
  <c r="E1142" i="1"/>
  <c r="D2061" i="1"/>
  <c r="D1531" i="1"/>
  <c r="D2352" i="1"/>
  <c r="D456" i="1"/>
  <c r="E762" i="1"/>
  <c r="E456" i="1"/>
  <c r="D2183" i="1"/>
  <c r="D2927" i="1"/>
  <c r="D2684" i="1"/>
  <c r="E1116" i="1"/>
  <c r="D2040" i="1"/>
  <c r="E2821" i="1"/>
  <c r="E788" i="1"/>
  <c r="D2774" i="1"/>
  <c r="D946" i="1"/>
  <c r="E992" i="1"/>
  <c r="D1979" i="1"/>
  <c r="D1864" i="1"/>
  <c r="E2072" i="1"/>
  <c r="E1316" i="1"/>
  <c r="E1440" i="1"/>
  <c r="D2046" i="1"/>
  <c r="E2872" i="1"/>
  <c r="E721" i="1"/>
  <c r="D2895" i="1"/>
  <c r="D615" i="1"/>
  <c r="E692" i="1"/>
  <c r="E1560" i="1"/>
  <c r="E1162" i="1"/>
  <c r="D2614" i="1"/>
  <c r="E1104" i="1"/>
  <c r="E2417" i="1"/>
  <c r="E1168" i="1"/>
  <c r="D2914" i="1"/>
  <c r="E928" i="1"/>
  <c r="D220" i="1"/>
  <c r="E727" i="1"/>
  <c r="D867" i="1"/>
  <c r="E1430" i="1"/>
  <c r="D279" i="1"/>
  <c r="D1239" i="1"/>
  <c r="D1457" i="1"/>
  <c r="D2751" i="1"/>
  <c r="E1617" i="1"/>
  <c r="E563" i="1"/>
  <c r="D671" i="1"/>
  <c r="D1468" i="1"/>
  <c r="E238" i="1"/>
  <c r="D2070" i="1"/>
  <c r="E2082" i="1"/>
  <c r="E1703" i="1"/>
  <c r="E2395" i="1"/>
  <c r="D1907" i="1"/>
  <c r="E689" i="1"/>
  <c r="D1713" i="1"/>
  <c r="E548" i="1"/>
  <c r="D378" i="1"/>
  <c r="D2579" i="1"/>
  <c r="D440" i="1"/>
  <c r="D1092" i="1"/>
  <c r="E2093" i="1"/>
  <c r="D2175" i="1"/>
  <c r="D995" i="1"/>
  <c r="D1765" i="1"/>
  <c r="D733" i="1"/>
  <c r="D2212" i="1"/>
  <c r="E2625" i="1"/>
  <c r="E533" i="1"/>
  <c r="E965" i="1"/>
  <c r="E395" i="1"/>
  <c r="D2769" i="1"/>
  <c r="D2931" i="1"/>
  <c r="E1494" i="1"/>
  <c r="D1077" i="1"/>
  <c r="E1977" i="1"/>
  <c r="D1407" i="1"/>
  <c r="D317" i="1"/>
  <c r="D1279" i="1"/>
  <c r="E1562" i="1"/>
  <c r="E2247" i="1"/>
  <c r="D1996" i="1"/>
  <c r="E2871" i="1"/>
  <c r="D1982" i="1"/>
  <c r="E2797" i="1"/>
  <c r="E2227" i="1"/>
  <c r="D2467" i="1"/>
  <c r="D1837" i="1"/>
  <c r="E1196" i="1"/>
  <c r="D2368" i="1"/>
  <c r="E1360" i="1"/>
  <c r="E806" i="1"/>
  <c r="D1863" i="1"/>
  <c r="D2034" i="1"/>
  <c r="D1823" i="1"/>
  <c r="E845" i="1"/>
  <c r="E770" i="1"/>
  <c r="D1552" i="1"/>
  <c r="D1275" i="1"/>
  <c r="D2321" i="1"/>
  <c r="D1656" i="1"/>
  <c r="D1503" i="1"/>
  <c r="D2522" i="1"/>
  <c r="D1934" i="1"/>
  <c r="E486" i="1"/>
  <c r="D2227" i="1"/>
  <c r="D411" i="1"/>
  <c r="E1901" i="1"/>
  <c r="D304" i="1"/>
  <c r="D513" i="1"/>
  <c r="E658" i="1"/>
  <c r="D1700" i="1"/>
  <c r="D2560" i="1"/>
  <c r="E759" i="1"/>
  <c r="D1566" i="1"/>
  <c r="D1782" i="1"/>
  <c r="E891" i="1"/>
  <c r="D2349" i="1"/>
  <c r="E688" i="1"/>
  <c r="D2817" i="1"/>
  <c r="D2580" i="1"/>
  <c r="E1546" i="1"/>
  <c r="D1211" i="1"/>
  <c r="D2457" i="1"/>
  <c r="E2011" i="1"/>
  <c r="E2269" i="1"/>
  <c r="E487" i="1"/>
  <c r="E2775" i="1"/>
  <c r="E2541" i="1"/>
  <c r="E2146" i="1"/>
  <c r="E876" i="1"/>
  <c r="E678" i="1"/>
  <c r="D290" i="1"/>
  <c r="E1229" i="1"/>
  <c r="D2131" i="1"/>
  <c r="E2802" i="1"/>
  <c r="D1082" i="1"/>
  <c r="D2548" i="1"/>
  <c r="E553" i="1"/>
  <c r="E511" i="1"/>
  <c r="D738" i="1"/>
  <c r="E2468" i="1"/>
  <c r="D255" i="1"/>
  <c r="E945" i="1"/>
  <c r="E1757" i="1"/>
  <c r="E1057" i="1"/>
  <c r="E2638" i="1"/>
  <c r="D748" i="1"/>
  <c r="E1992" i="1"/>
  <c r="E2399" i="1"/>
  <c r="D1672" i="1"/>
  <c r="D559" i="1"/>
  <c r="D933" i="1"/>
  <c r="E1646" i="1"/>
  <c r="D544" i="1"/>
  <c r="D2891" i="1"/>
  <c r="D1330" i="1"/>
  <c r="E971" i="1"/>
  <c r="D2224" i="1"/>
  <c r="D246" i="1"/>
  <c r="D2464" i="1"/>
  <c r="D1223" i="1"/>
  <c r="E1841" i="1"/>
  <c r="D204" i="1"/>
  <c r="E2858" i="1"/>
  <c r="E1660" i="1"/>
  <c r="D210" i="1"/>
  <c r="D2678" i="1"/>
  <c r="D1525" i="1"/>
  <c r="E747" i="1"/>
  <c r="D2430" i="1"/>
  <c r="D2735" i="1"/>
  <c r="D723" i="1"/>
  <c r="D2383" i="1"/>
  <c r="E1972" i="1"/>
  <c r="E799" i="1"/>
  <c r="E1337" i="1"/>
  <c r="D961" i="1"/>
  <c r="E1055" i="1"/>
  <c r="D2847" i="1"/>
  <c r="E2434" i="1"/>
  <c r="E1632" i="1"/>
  <c r="D2843" i="1"/>
  <c r="E470" i="1"/>
  <c r="D486" i="1"/>
  <c r="E2770" i="1"/>
  <c r="E1292" i="1"/>
  <c r="D1364" i="1"/>
  <c r="E1569" i="1"/>
  <c r="E2307" i="1"/>
  <c r="E359" i="1"/>
  <c r="E2832" i="1"/>
  <c r="E1099" i="1"/>
  <c r="D2068" i="1"/>
  <c r="E2057" i="1"/>
  <c r="D1621" i="1"/>
  <c r="D1389" i="1"/>
  <c r="E940" i="1"/>
  <c r="E728" i="1"/>
  <c r="E2843" i="1"/>
  <c r="E213" i="1"/>
  <c r="D254" i="1"/>
  <c r="D1342" i="1"/>
  <c r="D842" i="1"/>
  <c r="E2122" i="1"/>
  <c r="D2764" i="1"/>
  <c r="E701" i="1"/>
  <c r="D2544" i="1"/>
  <c r="E531" i="1"/>
  <c r="E2044" i="1"/>
  <c r="E1693" i="1"/>
  <c r="D2623" i="1"/>
  <c r="D599" i="1"/>
  <c r="E317" i="1"/>
  <c r="E400" i="1"/>
  <c r="D959" i="1"/>
  <c r="D1646" i="1"/>
  <c r="D914" i="1"/>
  <c r="D1955" i="1"/>
  <c r="E2798" i="1"/>
  <c r="E1045" i="1"/>
  <c r="D747" i="1"/>
  <c r="D954" i="1"/>
  <c r="E552" i="1"/>
  <c r="D2577" i="1"/>
  <c r="D1727" i="1"/>
  <c r="E2947" i="1"/>
  <c r="D2424" i="1"/>
  <c r="D1078" i="1"/>
  <c r="D2011" i="1"/>
  <c r="D1949" i="1"/>
  <c r="E1429" i="1"/>
  <c r="E684" i="1"/>
  <c r="D2697" i="1"/>
  <c r="D998" i="1"/>
  <c r="D2602" i="1"/>
  <c r="D1107" i="1"/>
  <c r="E2068" i="1"/>
  <c r="D2750" i="1"/>
  <c r="E1580" i="1"/>
  <c r="D1909" i="1"/>
  <c r="E300" i="1"/>
  <c r="E514" i="1"/>
  <c r="D987" i="1"/>
  <c r="E594" i="1"/>
  <c r="E1445" i="1"/>
  <c r="D1620" i="1"/>
  <c r="D2863" i="1"/>
  <c r="E2291" i="1"/>
  <c r="D2807" i="1"/>
  <c r="E2926" i="1"/>
  <c r="D654" i="1"/>
  <c r="E1184" i="1"/>
  <c r="E1263" i="1"/>
  <c r="D637" i="1"/>
  <c r="E2923" i="1"/>
  <c r="D2129" i="1"/>
  <c r="E2910" i="1"/>
  <c r="D1736" i="1"/>
  <c r="D704" i="1"/>
  <c r="D2578" i="1"/>
  <c r="D1478" i="1"/>
  <c r="D869" i="1"/>
  <c r="E2038" i="1"/>
  <c r="E797" i="1"/>
  <c r="D1266" i="1"/>
  <c r="D1475" i="1"/>
  <c r="E953" i="1"/>
  <c r="D2054" i="1"/>
  <c r="E1328" i="1"/>
  <c r="E1309" i="1"/>
  <c r="E480" i="1"/>
  <c r="D1675" i="1"/>
  <c r="D2484" i="1"/>
  <c r="D2597" i="1"/>
  <c r="D844" i="1"/>
  <c r="D2311" i="1"/>
  <c r="E2913" i="1"/>
  <c r="D945" i="1"/>
  <c r="D226" i="1"/>
  <c r="D573" i="1"/>
  <c r="D2313" i="1"/>
  <c r="D2634" i="1"/>
  <c r="E916" i="1"/>
  <c r="E1752" i="1"/>
  <c r="E2099" i="1"/>
  <c r="D2059" i="1"/>
  <c r="D1627" i="1"/>
  <c r="E773" i="1"/>
  <c r="E476" i="1"/>
  <c r="D2760" i="1"/>
  <c r="D1417" i="1"/>
  <c r="E253" i="1"/>
  <c r="E2275" i="1"/>
  <c r="D1420" i="1"/>
  <c r="E367" i="1"/>
  <c r="E817" i="1"/>
  <c r="D1849" i="1"/>
  <c r="D1948" i="1"/>
  <c r="E1996" i="1"/>
  <c r="D1630" i="1"/>
  <c r="E2179" i="1"/>
  <c r="E1909" i="1"/>
  <c r="E1725" i="1"/>
  <c r="D546" i="1"/>
  <c r="E304" i="1"/>
  <c r="D2600" i="1"/>
  <c r="D1469" i="1"/>
  <c r="E1464" i="1"/>
  <c r="E2690" i="1"/>
  <c r="E2709" i="1"/>
  <c r="D2066" i="1"/>
  <c r="D1017" i="1"/>
  <c r="E2651" i="1"/>
  <c r="D1181" i="1"/>
  <c r="D2921" i="1"/>
  <c r="D280" i="1"/>
  <c r="E960" i="1"/>
  <c r="E1779" i="1"/>
  <c r="D1770" i="1"/>
  <c r="E2708" i="1"/>
  <c r="E2907" i="1"/>
  <c r="D2200" i="1"/>
  <c r="E718" i="1"/>
  <c r="E1515" i="1"/>
  <c r="E1709" i="1"/>
  <c r="D2740" i="1"/>
  <c r="D2020" i="1"/>
  <c r="E899" i="1"/>
  <c r="E924" i="1"/>
  <c r="D837" i="1"/>
  <c r="E2163" i="1"/>
  <c r="D1190" i="1"/>
  <c r="D1889" i="1"/>
  <c r="E2091" i="1"/>
  <c r="D241" i="1"/>
  <c r="E2301" i="1"/>
  <c r="E347" i="1"/>
  <c r="D634" i="1"/>
  <c r="D1830" i="1"/>
  <c r="E1965" i="1"/>
  <c r="E2294" i="1"/>
  <c r="D1632" i="1"/>
  <c r="D1937" i="1"/>
  <c r="E2619" i="1"/>
  <c r="D898" i="1"/>
  <c r="D782" i="1"/>
  <c r="D1152" i="1"/>
  <c r="E334" i="1"/>
  <c r="D881" i="1"/>
  <c r="E1461" i="1"/>
  <c r="D2706" i="1"/>
  <c r="D1029" i="1"/>
  <c r="E2174" i="1"/>
  <c r="E1666" i="1"/>
  <c r="E1507" i="1"/>
  <c r="E1192" i="1"/>
  <c r="D1633" i="1"/>
  <c r="E2001" i="1"/>
  <c r="D2051" i="1"/>
  <c r="E1336" i="1"/>
  <c r="D910" i="1"/>
  <c r="D1508" i="1"/>
  <c r="D803" i="1"/>
  <c r="D2373" i="1"/>
  <c r="E1886" i="1"/>
  <c r="D2249" i="1"/>
  <c r="E1572" i="1"/>
  <c r="D1467" i="1"/>
  <c r="D1375" i="1"/>
  <c r="E1877" i="1"/>
  <c r="D1110" i="1"/>
  <c r="E2836" i="1"/>
  <c r="E2396" i="1"/>
  <c r="E504" i="1"/>
  <c r="D938" i="1"/>
  <c r="E2280" i="1"/>
  <c r="D1083" i="1"/>
  <c r="E2538" i="1"/>
  <c r="D1260" i="1"/>
  <c r="D1408" i="1"/>
  <c r="D970" i="1"/>
  <c r="E1792" i="1"/>
  <c r="D277" i="1"/>
  <c r="E851" i="1"/>
  <c r="E1444" i="1"/>
  <c r="D622" i="1"/>
  <c r="E714" i="1"/>
  <c r="E296" i="1"/>
  <c r="E1201" i="1"/>
  <c r="D684" i="1"/>
  <c r="E2480" i="1"/>
  <c r="E2914" i="1"/>
  <c r="D2733" i="1"/>
  <c r="E1123" i="1"/>
  <c r="D1514" i="1"/>
  <c r="D2361" i="1"/>
  <c r="E257" i="1"/>
  <c r="E1755" i="1"/>
  <c r="E1838" i="1"/>
  <c r="D1499" i="1"/>
  <c r="D2372" i="1"/>
  <c r="E1538" i="1"/>
  <c r="D655" i="1"/>
  <c r="D1173" i="1"/>
  <c r="D2065" i="1"/>
  <c r="E1182" i="1"/>
  <c r="E1069" i="1"/>
  <c r="D1939" i="1"/>
  <c r="E1827" i="1"/>
  <c r="E1902" i="1"/>
  <c r="E2271" i="1"/>
  <c r="E1478" i="1"/>
  <c r="D790" i="1"/>
  <c r="E542" i="1"/>
  <c r="E1974" i="1"/>
  <c r="E2225" i="1"/>
  <c r="E1395" i="1"/>
  <c r="D1459" i="1"/>
  <c r="D1250" i="1"/>
  <c r="E294" i="1"/>
  <c r="E1244" i="1"/>
  <c r="E1499" i="1"/>
  <c r="E1638" i="1"/>
  <c r="E1405" i="1"/>
  <c r="D585" i="1"/>
  <c r="D1025" i="1"/>
  <c r="D1559" i="1"/>
  <c r="E2156" i="1"/>
  <c r="D678" i="1"/>
  <c r="D870" i="1"/>
  <c r="D538" i="1"/>
  <c r="E2855" i="1"/>
  <c r="D2165" i="1"/>
  <c r="E1143" i="1"/>
  <c r="D653" i="1"/>
  <c r="D2546" i="1"/>
  <c r="E767" i="1"/>
  <c r="D2638" i="1"/>
  <c r="E743" i="1"/>
  <c r="E337" i="1"/>
  <c r="E1193" i="1"/>
  <c r="D2160" i="1"/>
  <c r="D505" i="1"/>
  <c r="E2159" i="1"/>
  <c r="D986" i="1"/>
  <c r="E2637" i="1"/>
  <c r="D1530" i="1"/>
  <c r="E1516" i="1"/>
  <c r="E2745" i="1"/>
  <c r="D1306" i="1"/>
  <c r="D1242" i="1"/>
  <c r="E2071" i="1"/>
  <c r="E1054" i="1"/>
  <c r="E936" i="1"/>
  <c r="E585" i="1"/>
  <c r="D525" i="1"/>
  <c r="E1764" i="1"/>
  <c r="D2648" i="1"/>
  <c r="D2799" i="1"/>
  <c r="D1428" i="1"/>
  <c r="E1350" i="1"/>
  <c r="E2144" i="1"/>
  <c r="E378" i="1"/>
  <c r="D1554" i="1"/>
  <c r="E1038" i="1"/>
  <c r="E2519" i="1"/>
  <c r="E2084" i="1"/>
  <c r="D2133" i="1"/>
  <c r="E1904" i="1"/>
  <c r="E2092" i="1"/>
  <c r="D1453" i="1"/>
  <c r="E1094" i="1"/>
  <c r="E1369" i="1"/>
  <c r="D1413" i="1"/>
  <c r="D2901" i="1"/>
  <c r="D805" i="1"/>
  <c r="D890" i="1"/>
  <c r="D1977" i="1"/>
  <c r="E2191" i="1"/>
  <c r="E386" i="1"/>
  <c r="D2050" i="1"/>
  <c r="E2446" i="1"/>
  <c r="E632" i="1"/>
  <c r="E1796" i="1"/>
  <c r="E1340" i="1"/>
  <c r="D1946" i="1"/>
  <c r="D1299" i="1"/>
  <c r="D1232" i="1"/>
  <c r="D1685" i="1"/>
  <c r="E2405" i="1"/>
  <c r="D2021" i="1"/>
  <c r="D337" i="1"/>
  <c r="D1483" i="1"/>
  <c r="D2540" i="1"/>
  <c r="D2220" i="1"/>
  <c r="E2551" i="1"/>
  <c r="E1181" i="1"/>
  <c r="E994" i="1"/>
  <c r="D2102" i="1"/>
  <c r="E1733" i="1"/>
  <c r="E2866" i="1"/>
  <c r="E715" i="1"/>
  <c r="E2606" i="1"/>
  <c r="D1515" i="1"/>
  <c r="D2080" i="1"/>
  <c r="E1241" i="1"/>
  <c r="D2849" i="1"/>
  <c r="E1239" i="1"/>
  <c r="D1382" i="1"/>
  <c r="E270" i="1"/>
  <c r="D1584" i="1"/>
  <c r="D454" i="1"/>
  <c r="D2716" i="1"/>
  <c r="E2856" i="1"/>
  <c r="D734" i="1"/>
  <c r="D1270" i="1"/>
  <c r="D1719" i="1"/>
  <c r="E2026" i="1"/>
  <c r="D1749" i="1"/>
  <c r="D1751" i="1"/>
  <c r="E2009" i="1"/>
  <c r="D245" i="1"/>
  <c r="D1192" i="1"/>
  <c r="E2533" i="1"/>
  <c r="E1714" i="1"/>
  <c r="E2854" i="1"/>
  <c r="D2808" i="1"/>
  <c r="E1338" i="1"/>
  <c r="D2362" i="1"/>
  <c r="E1847" i="1"/>
  <c r="D395" i="1"/>
  <c r="D499" i="1"/>
  <c r="D1742" i="1"/>
  <c r="E1630" i="1"/>
  <c r="E2386" i="1"/>
  <c r="E2601" i="1"/>
  <c r="D1235" i="1"/>
  <c r="D594" i="1"/>
  <c r="D2103" i="1"/>
  <c r="E1129" i="1"/>
  <c r="D1652" i="1"/>
  <c r="E376" i="1"/>
  <c r="D1089" i="1"/>
  <c r="E1048" i="1"/>
  <c r="D363" i="1"/>
  <c r="E2031" i="1"/>
  <c r="D839" i="1"/>
  <c r="D2718" i="1"/>
  <c r="D211" i="1"/>
  <c r="E1287" i="1"/>
  <c r="E1161" i="1"/>
  <c r="E316" i="1"/>
  <c r="E791" i="1"/>
  <c r="D1827" i="1"/>
  <c r="E2318" i="1"/>
  <c r="E677" i="1"/>
  <c r="D2812" i="1"/>
  <c r="E2844" i="1"/>
  <c r="D2520" i="1"/>
  <c r="E643" i="1"/>
  <c r="E1231" i="1"/>
  <c r="E1329" i="1"/>
  <c r="D846" i="1"/>
  <c r="E868" i="1"/>
  <c r="E2299" i="1"/>
  <c r="D2127" i="1"/>
  <c r="E1939" i="1"/>
  <c r="E2864" i="1"/>
  <c r="D416" i="1"/>
  <c r="D2039" i="1"/>
  <c r="D485" i="1"/>
  <c r="E907" i="1"/>
  <c r="D287" i="1"/>
  <c r="E1524" i="1"/>
  <c r="D2482" i="1"/>
  <c r="D1309" i="1"/>
  <c r="E669" i="1"/>
  <c r="E2152" i="1"/>
  <c r="E2675" i="1"/>
  <c r="D2122" i="1"/>
  <c r="E1956" i="1"/>
  <c r="D355" i="1"/>
  <c r="D1741" i="1"/>
  <c r="E297" i="1"/>
  <c r="E2049" i="1"/>
  <c r="E450" i="1"/>
  <c r="E1947" i="1"/>
  <c r="E964" i="1"/>
  <c r="D2685" i="1"/>
  <c r="D340" i="1"/>
  <c r="D2882" i="1"/>
  <c r="E1727" i="1"/>
  <c r="D2256" i="1"/>
  <c r="D2615" i="1"/>
  <c r="D1847" i="1"/>
  <c r="E433" i="1"/>
  <c r="D2380" i="1"/>
  <c r="E2768" i="1"/>
  <c r="D1415" i="1"/>
  <c r="D2144" i="1"/>
  <c r="D1432" i="1"/>
  <c r="D2241" i="1"/>
  <c r="E1272" i="1"/>
  <c r="D746" i="1"/>
  <c r="E225" i="1"/>
  <c r="E705" i="1"/>
  <c r="D612" i="1"/>
  <c r="E510" i="1"/>
  <c r="D414" i="1"/>
  <c r="D1353" i="1"/>
  <c r="E838" i="1"/>
  <c r="E2419" i="1"/>
  <c r="D2218" i="1"/>
  <c r="E627" i="1"/>
  <c r="E1437" i="1"/>
  <c r="E1683" i="1"/>
  <c r="E1380" i="1"/>
  <c r="E488" i="1"/>
  <c r="D1230" i="1"/>
  <c r="E1672" i="1"/>
  <c r="D2828" i="1"/>
  <c r="E2648" i="1"/>
  <c r="E2945" i="1"/>
  <c r="E2584" i="1"/>
  <c r="E1989" i="1"/>
  <c r="E2037" i="1"/>
  <c r="E2796" i="1"/>
  <c r="D786" i="1"/>
  <c r="E1485" i="1"/>
  <c r="E1224" i="1"/>
  <c r="D1084" i="1"/>
  <c r="D903" i="1"/>
  <c r="D2336" i="1"/>
  <c r="D322" i="1"/>
  <c r="D2896" i="1"/>
  <c r="D1822" i="1"/>
  <c r="E805" i="1"/>
  <c r="E2462" i="1"/>
  <c r="D2930" i="1"/>
  <c r="D2396" i="1"/>
  <c r="E1084" i="1"/>
  <c r="D861" i="1"/>
  <c r="E2425" i="1"/>
  <c r="E2516" i="1"/>
  <c r="D2448" i="1"/>
  <c r="D1205" i="1"/>
  <c r="E587" i="1"/>
  <c r="D330" i="1"/>
  <c r="D252" i="1"/>
  <c r="D1404" i="1"/>
  <c r="D2553" i="1"/>
  <c r="E597" i="1"/>
  <c r="D2072" i="1"/>
  <c r="D2143" i="1"/>
  <c r="D1387" i="1"/>
  <c r="E1139" i="1"/>
  <c r="E766" i="1"/>
  <c r="E1358" i="1"/>
  <c r="E620" i="1"/>
  <c r="D2789" i="1"/>
  <c r="D2933" i="1"/>
  <c r="D1482" i="1"/>
  <c r="D2109" i="1"/>
  <c r="D1060" i="1"/>
  <c r="E243" i="1"/>
  <c r="D2339" i="1"/>
  <c r="E2726" i="1"/>
  <c r="D2723" i="1"/>
  <c r="E498" i="1"/>
  <c r="E1695" i="1"/>
  <c r="E1564" i="1"/>
  <c r="E1842" i="1"/>
  <c r="D1163" i="1"/>
  <c r="D963" i="1"/>
  <c r="E2452" i="1"/>
  <c r="E2612" i="1"/>
  <c r="D2055" i="1"/>
  <c r="E1334" i="1"/>
  <c r="D1345" i="1"/>
  <c r="E2255" i="1"/>
  <c r="D1771" i="1"/>
  <c r="E1357" i="1"/>
  <c r="E895" i="1"/>
  <c r="D1439" i="1"/>
  <c r="E2904" i="1"/>
  <c r="D479" i="1"/>
  <c r="E641" i="1"/>
  <c r="E2532" i="1"/>
  <c r="D508" i="1"/>
  <c r="E963" i="1"/>
  <c r="E1777" i="1"/>
  <c r="D1835" i="1"/>
  <c r="E2404" i="1"/>
  <c r="E590" i="1"/>
  <c r="E2212" i="1"/>
  <c r="E752" i="1"/>
  <c r="E1036" i="1"/>
  <c r="E2020" i="1"/>
  <c r="E2362" i="1"/>
  <c r="D230" i="1"/>
  <c r="E1463" i="1"/>
  <c r="E1543" i="1"/>
  <c r="E2778" i="1"/>
  <c r="E2479" i="1"/>
  <c r="E1119" i="1"/>
  <c r="D2592" i="1"/>
  <c r="D2186" i="1"/>
  <c r="D1550" i="1"/>
  <c r="D2335" i="1"/>
  <c r="D1292" i="1"/>
  <c r="E1526" i="1"/>
  <c r="D2043" i="1"/>
  <c r="E2250" i="1"/>
  <c r="E1855" i="1"/>
  <c r="E2498" i="1"/>
  <c r="D2557" i="1"/>
  <c r="D1057" i="1"/>
  <c r="E1283" i="1"/>
  <c r="D2951" i="1"/>
  <c r="D1776" i="1"/>
  <c r="D1233" i="1"/>
  <c r="D920" i="1"/>
  <c r="E2365" i="1"/>
  <c r="E847" i="1"/>
  <c r="D1409" i="1"/>
  <c r="D800" i="1"/>
  <c r="D350" i="1"/>
  <c r="E2078" i="1"/>
  <c r="D1477" i="1"/>
  <c r="E2497" i="1"/>
  <c r="E2154" i="1"/>
  <c r="E1024" i="1"/>
  <c r="D1085" i="1"/>
  <c r="D1144" i="1"/>
  <c r="E1121" i="1"/>
  <c r="E731" i="1"/>
  <c r="D2423" i="1"/>
  <c r="E1575" i="1"/>
  <c r="E1520" i="1"/>
  <c r="D1248" i="1"/>
  <c r="D1241" i="1"/>
  <c r="E1667" i="1"/>
  <c r="E1335" i="1"/>
  <c r="D2012" i="1"/>
  <c r="E1595" i="1"/>
  <c r="E312" i="1"/>
  <c r="E2412" i="1"/>
  <c r="D2439" i="1"/>
  <c r="E454" i="1"/>
  <c r="E1787" i="1"/>
  <c r="E703" i="1"/>
  <c r="E1320" i="1"/>
  <c r="D997" i="1"/>
  <c r="D563" i="1"/>
  <c r="D359" i="1"/>
  <c r="D854" i="1"/>
  <c r="D1995" i="1"/>
  <c r="E448" i="1"/>
  <c r="E601" i="1"/>
  <c r="D2206" i="1"/>
  <c r="E1087" i="1"/>
  <c r="E2199" i="1"/>
  <c r="E2380" i="1"/>
  <c r="E1475" i="1"/>
  <c r="D979" i="1"/>
  <c r="E1364" i="1"/>
  <c r="D2936" i="1"/>
  <c r="E1655" i="1"/>
  <c r="D1393" i="1"/>
  <c r="D588" i="1"/>
  <c r="E758" i="1"/>
  <c r="D2525" i="1"/>
  <c r="D798" i="1"/>
  <c r="E442" i="1"/>
  <c r="D1913" i="1"/>
  <c r="D906" i="1"/>
  <c r="E1967" i="1"/>
  <c r="D1684" i="1"/>
  <c r="E2568" i="1"/>
  <c r="E2310" i="1"/>
  <c r="E2583" i="1"/>
  <c r="D1551" i="1"/>
  <c r="D2691" i="1"/>
  <c r="D2876" i="1"/>
  <c r="E2717" i="1"/>
  <c r="E208" i="1"/>
  <c r="E1663" i="1"/>
  <c r="D596" i="1"/>
  <c r="D1003" i="1"/>
  <c r="D693" i="1"/>
  <c r="E1490" i="1"/>
  <c r="D2779" i="1"/>
  <c r="D2132" i="1"/>
  <c r="D2226" i="1"/>
  <c r="E640" i="1"/>
  <c r="D2289" i="1"/>
  <c r="E2561" i="1"/>
  <c r="D2636" i="1"/>
  <c r="E760" i="1"/>
  <c r="E1486" i="1"/>
  <c r="D1117" i="1"/>
  <c r="E1294" i="1"/>
  <c r="E2464" i="1"/>
  <c r="D1593" i="1"/>
  <c r="D2106" i="1"/>
  <c r="E2407" i="1"/>
  <c r="E2266" i="1"/>
  <c r="D688" i="1"/>
  <c r="E1584" i="1"/>
  <c r="E1751" i="1"/>
  <c r="D1942" i="1"/>
  <c r="D1048" i="1"/>
  <c r="E1167" i="1"/>
  <c r="E357" i="1"/>
  <c r="E1837" i="1"/>
  <c r="D1980" i="1"/>
  <c r="D2391" i="1"/>
  <c r="E1375" i="1"/>
  <c r="E248" i="1"/>
  <c r="D2454" i="1"/>
  <c r="E1612" i="1"/>
  <c r="D1833" i="1"/>
  <c r="E1823" i="1"/>
  <c r="E2715" i="1"/>
  <c r="E2814" i="1"/>
  <c r="D242" i="1"/>
  <c r="E481" i="1"/>
  <c r="D314" i="1"/>
  <c r="E1982" i="1"/>
  <c r="E1323" i="1"/>
  <c r="E2203" i="1"/>
  <c r="D1172" i="1"/>
  <c r="E1154" i="1"/>
  <c r="E857" i="1"/>
  <c r="E1711" i="1"/>
  <c r="D247" i="1"/>
  <c r="E493" i="1"/>
  <c r="D2810" i="1"/>
  <c r="D2503" i="1"/>
  <c r="D1149" i="1"/>
  <c r="E1251" i="1"/>
  <c r="D1065" i="1"/>
  <c r="E2387" i="1"/>
  <c r="D432" i="1"/>
  <c r="E1197" i="1"/>
  <c r="E1208" i="1"/>
  <c r="E657" i="1"/>
  <c r="D1498" i="1"/>
  <c r="E1377" i="1"/>
  <c r="D1755" i="1"/>
  <c r="D947" i="1"/>
  <c r="D531" i="1"/>
  <c r="D726" i="1"/>
  <c r="D2637" i="1"/>
  <c r="D2089" i="1"/>
  <c r="E2306" i="1"/>
  <c r="D980" i="1"/>
  <c r="D2894" i="1"/>
  <c r="D2180" i="1"/>
  <c r="E1721" i="1"/>
  <c r="E867" i="1"/>
  <c r="D571" i="1"/>
  <c r="E702" i="1"/>
  <c r="D1553" i="1"/>
  <c r="D1678" i="1"/>
  <c r="E864" i="1"/>
  <c r="E505" i="1"/>
  <c r="D1958" i="1"/>
  <c r="E906" i="1"/>
  <c r="E2487" i="1"/>
  <c r="D1721" i="1"/>
  <c r="E2228" i="1"/>
  <c r="E2036" i="1"/>
  <c r="D2299" i="1"/>
  <c r="D825" i="1"/>
  <c r="D597" i="1"/>
  <c r="E434" i="1"/>
  <c r="E2400" i="1"/>
  <c r="D1592" i="1"/>
  <c r="D1140" i="1"/>
  <c r="D1360" i="1"/>
  <c r="E539" i="1"/>
  <c r="D2245" i="1"/>
  <c r="E595" i="1"/>
  <c r="D666" i="1"/>
  <c r="E1155" i="1"/>
  <c r="E2372" i="1"/>
  <c r="D1334" i="1"/>
  <c r="E1076" i="1"/>
  <c r="E1696" i="1"/>
  <c r="D320" i="1"/>
  <c r="E2790" i="1"/>
  <c r="D2899" i="1"/>
  <c r="D1983" i="1"/>
  <c r="E513" i="1"/>
  <c r="E567" i="1"/>
  <c r="E706" i="1"/>
  <c r="D1918" i="1"/>
  <c r="D1066" i="1"/>
  <c r="E1209" i="1"/>
  <c r="D2463" i="1"/>
  <c r="D1086" i="1"/>
  <c r="E1647" i="1"/>
  <c r="E1620" i="1"/>
  <c r="D2469" i="1"/>
  <c r="D288" i="1"/>
  <c r="E2143" i="1"/>
  <c r="D2077" i="1"/>
  <c r="D470" i="1"/>
  <c r="E2694" i="1"/>
  <c r="D2083" i="1"/>
  <c r="D1638" i="1"/>
  <c r="D1943" i="1"/>
  <c r="E2392" i="1"/>
  <c r="E755" i="1"/>
  <c r="D267" i="1"/>
  <c r="D294" i="1"/>
  <c r="D2603" i="1"/>
  <c r="E2946" i="1"/>
  <c r="E2652" i="1"/>
  <c r="D926" i="1"/>
  <c r="E485" i="1"/>
  <c r="D2585" i="1"/>
  <c r="D2353" i="1"/>
  <c r="D1580" i="1"/>
  <c r="E1296" i="1"/>
  <c r="D1319" i="1"/>
  <c r="D464" i="1"/>
  <c r="D1308" i="1"/>
  <c r="D421" i="1"/>
  <c r="D1802" i="1"/>
  <c r="D593" i="1"/>
  <c r="D2564" i="1"/>
  <c r="E279" i="1"/>
  <c r="D2210" i="1"/>
  <c r="D2796" i="1"/>
  <c r="D1695" i="1"/>
  <c r="E307" i="1"/>
  <c r="E1576" i="1"/>
  <c r="D2852" i="1"/>
  <c r="D483" i="1"/>
  <c r="D2827" i="1"/>
  <c r="D2948" i="1"/>
  <c r="D2539" i="1"/>
  <c r="E2553" i="1"/>
  <c r="E1979" i="1"/>
  <c r="D2441" i="1"/>
  <c r="E589" i="1"/>
  <c r="D683" i="1"/>
  <c r="D1898" i="1"/>
  <c r="D1033" i="1"/>
  <c r="D629" i="1"/>
  <c r="E825" i="1"/>
  <c r="E1170" i="1"/>
  <c r="D2844" i="1"/>
  <c r="E2684" i="1"/>
  <c r="D812" i="1"/>
  <c r="D923" i="1"/>
  <c r="D2086" i="1"/>
  <c r="D1509" i="1"/>
  <c r="D1669" i="1"/>
  <c r="E1622" i="1"/>
  <c r="E524" i="1"/>
  <c r="E1870" i="1"/>
  <c r="E2514" i="1"/>
  <c r="D2293" i="1"/>
  <c r="D2338" i="1"/>
  <c r="D2620" i="1"/>
  <c r="D2762" i="1"/>
  <c r="E2554" i="1"/>
  <c r="E816" i="1"/>
  <c r="D1925" i="1"/>
  <c r="D1210" i="1"/>
  <c r="E1203" i="1"/>
  <c r="E1806" i="1"/>
  <c r="E2442" i="1"/>
  <c r="E499" i="1"/>
  <c r="E2448" i="1"/>
  <c r="E917" i="1"/>
  <c r="E2699" i="1"/>
  <c r="E1586" i="1"/>
  <c r="D223" i="1"/>
  <c r="E2605" i="1"/>
  <c r="D2889" i="1"/>
  <c r="E1951" i="1"/>
  <c r="D824" i="1"/>
  <c r="D832" i="1"/>
  <c r="D2056" i="1"/>
  <c r="E1138" i="1"/>
  <c r="E1195" i="1"/>
  <c r="E2645" i="1"/>
  <c r="E732" i="1"/>
  <c r="E2622" i="1"/>
  <c r="E1498" i="1"/>
  <c r="D2940" i="1"/>
  <c r="E2192" i="1"/>
  <c r="D1603" i="1"/>
  <c r="E459" i="1"/>
  <c r="D2766" i="1"/>
  <c r="E313" i="1"/>
  <c r="D410" i="1"/>
  <c r="D251" i="1"/>
  <c r="D1838" i="1"/>
  <c r="E612" i="1"/>
  <c r="E2410" i="1"/>
  <c r="D2758" i="1"/>
  <c r="E2602" i="1"/>
  <c r="E1101" i="1"/>
  <c r="E1678" i="1"/>
  <c r="D905" i="1"/>
  <c r="D1096" i="1"/>
  <c r="D360" i="1"/>
  <c r="D357" i="1"/>
  <c r="E1980" i="1"/>
  <c r="D2170" i="1"/>
  <c r="E2603" i="1"/>
  <c r="D2062" i="1"/>
  <c r="E883" i="1"/>
  <c r="E1881" i="1"/>
  <c r="E909" i="1"/>
  <c r="E2528" i="1"/>
  <c r="D331" i="1"/>
  <c r="D1549" i="1"/>
  <c r="E1945" i="1"/>
  <c r="E1315" i="1"/>
  <c r="E984" i="1"/>
  <c r="D795" i="1"/>
  <c r="E2621" i="1"/>
  <c r="E438" i="1"/>
  <c r="E2129" i="1"/>
  <c r="D1680" i="1"/>
  <c r="E2066" i="1"/>
  <c r="E863" i="1"/>
  <c r="E328" i="1"/>
  <c r="E2676" i="1"/>
  <c r="D1269" i="1"/>
  <c r="D1783" i="1"/>
  <c r="D1734" i="1"/>
  <c r="D1662" i="1"/>
  <c r="D1910" i="1"/>
  <c r="D1470" i="1"/>
  <c r="E2876" i="1"/>
  <c r="E1625" i="1"/>
  <c r="E2942" i="1"/>
  <c r="D243" i="1"/>
  <c r="D1196" i="1"/>
  <c r="E2450" i="1"/>
  <c r="D831" i="1"/>
  <c r="E516" i="1"/>
  <c r="D2872" i="1"/>
  <c r="E676" i="1"/>
  <c r="D1071" i="1"/>
  <c r="D2833" i="1"/>
  <c r="E2348" i="1"/>
  <c r="E1799" i="1"/>
  <c r="E2254" i="1"/>
  <c r="D1561" i="1"/>
  <c r="D2859" i="1"/>
  <c r="E2598" i="1"/>
  <c r="D2308" i="1"/>
  <c r="E2125" i="1"/>
  <c r="D1624" i="1"/>
  <c r="D1815" i="1"/>
  <c r="E1282" i="1"/>
  <c r="E2315" i="1"/>
  <c r="D821" i="1"/>
  <c r="D2215" i="1"/>
  <c r="D2052" i="1"/>
  <c r="D2493" i="1"/>
  <c r="D491" i="1"/>
  <c r="E444" i="1"/>
  <c r="D802" i="1"/>
  <c r="D956" i="1"/>
  <c r="D1448" i="1"/>
  <c r="D590" i="1"/>
  <c r="E1748" i="1"/>
  <c r="D2159" i="1"/>
  <c r="E1990" i="1"/>
  <c r="D1912" i="1"/>
  <c r="D2708" i="1"/>
  <c r="D1628" i="1"/>
  <c r="D2846" i="1"/>
  <c r="D2094" i="1"/>
  <c r="E1089" i="1"/>
  <c r="D2390" i="1"/>
  <c r="D699" i="1"/>
  <c r="D2005" i="1"/>
  <c r="D2096" i="1"/>
  <c r="D944" i="1"/>
  <c r="D969" i="1"/>
  <c r="E1735" i="1"/>
  <c r="E1255" i="1"/>
  <c r="E1497" i="1"/>
  <c r="D487" i="1"/>
  <c r="E1836" i="1"/>
  <c r="D639" i="1"/>
  <c r="D2295" i="1"/>
  <c r="D2800" i="1"/>
  <c r="E560" i="1"/>
  <c r="D2269" i="1"/>
  <c r="E2198" i="1"/>
  <c r="D2360" i="1"/>
  <c r="D1829" i="1"/>
  <c r="E768" i="1"/>
  <c r="E2136" i="1"/>
  <c r="D1053" i="1"/>
  <c r="D1862" i="1"/>
  <c r="E2176" i="1"/>
  <c r="E2449" i="1"/>
  <c r="D1578" i="1"/>
  <c r="E2517" i="1"/>
  <c r="D1811" i="1"/>
  <c r="E2642" i="1"/>
  <c r="E1260" i="1"/>
  <c r="E783" i="1"/>
  <c r="E2204" i="1"/>
  <c r="D459" i="1"/>
  <c r="E1034" i="1"/>
  <c r="E1218" i="1"/>
  <c r="E898" i="1"/>
  <c r="D2767" i="1"/>
  <c r="E976" i="1"/>
  <c r="D2257" i="1"/>
  <c r="D1877" i="1"/>
  <c r="E1462" i="1"/>
  <c r="E240" i="1"/>
  <c r="D481" i="1"/>
  <c r="E295" i="1"/>
  <c r="D419" i="1"/>
  <c r="E1716" i="1"/>
  <c r="D606" i="1"/>
  <c r="E1400" i="1"/>
  <c r="D767" i="1"/>
  <c r="E782" i="1"/>
  <c r="D1427" i="1"/>
  <c r="E2401" i="1"/>
  <c r="D2329" i="1"/>
  <c r="D1892" i="1"/>
  <c r="D291" i="1"/>
  <c r="D1931" i="1"/>
  <c r="E903" i="1"/>
  <c r="E875" i="1"/>
  <c r="D932" i="1"/>
  <c r="E954" i="1"/>
  <c r="E497" i="1"/>
  <c r="D1563" i="1"/>
  <c r="D1681" i="1"/>
  <c r="E1713" i="1"/>
  <c r="D2252" i="1"/>
  <c r="D457" i="1"/>
  <c r="E327" i="1"/>
  <c r="D2067" i="1"/>
  <c r="E1689" i="1"/>
  <c r="E1274" i="1"/>
  <c r="E260" i="1"/>
  <c r="E1126" i="1"/>
  <c r="E939" i="1"/>
  <c r="D929" i="1"/>
  <c r="D579" i="1"/>
  <c r="D2130" i="1"/>
  <c r="D328" i="1"/>
  <c r="D1944" i="1"/>
  <c r="D2552" i="1"/>
  <c r="D2711" i="1"/>
  <c r="D2596" i="1"/>
  <c r="D1169" i="1"/>
  <c r="D1760" i="1"/>
  <c r="E1199" i="1"/>
  <c r="D2506" i="1"/>
  <c r="D2481" i="1"/>
  <c r="E941" i="1"/>
  <c r="E1948" i="1"/>
  <c r="D2340" i="1"/>
  <c r="E980" i="1"/>
  <c r="E1346" i="1"/>
  <c r="D2609" i="1"/>
  <c r="D897" i="1"/>
  <c r="E1023" i="1"/>
  <c r="D545" i="1"/>
  <c r="D383" i="1"/>
  <c r="E404" i="1"/>
  <c r="E2312" i="1"/>
  <c r="D2851" i="1"/>
  <c r="D2658" i="1"/>
  <c r="D2616" i="1"/>
  <c r="E2718" i="1"/>
  <c r="D774" i="1"/>
  <c r="E383" i="1"/>
  <c r="E1818" i="1"/>
  <c r="D2759" i="1"/>
  <c r="D2097" i="1"/>
  <c r="E1859" i="1"/>
  <c r="E608" i="1"/>
  <c r="E2813" i="1"/>
  <c r="E2116" i="1"/>
  <c r="E1998" i="1"/>
  <c r="E2489" i="1"/>
  <c r="E1964" i="1"/>
  <c r="E1460" i="1"/>
  <c r="D2654" i="1"/>
  <c r="E1163" i="1"/>
  <c r="E603" i="1"/>
  <c r="E1396" i="1"/>
  <c r="E1819" i="1"/>
  <c r="E2599" i="1"/>
  <c r="D2167" i="1"/>
  <c r="D2378" i="1"/>
  <c r="E1816" i="1"/>
  <c r="E922" i="1"/>
  <c r="E1700" i="1"/>
  <c r="D427" i="1"/>
  <c r="E1782" i="1"/>
  <c r="D1288" i="1"/>
  <c r="D501" i="1"/>
  <c r="D1622" i="1"/>
  <c r="E831" i="1"/>
  <c r="D2736" i="1"/>
  <c r="E1210" i="1"/>
  <c r="D1043" i="1"/>
  <c r="E246" i="1"/>
  <c r="D307" i="1"/>
  <c r="D1010" i="1"/>
  <c r="E2331" i="1"/>
  <c r="E2357" i="1"/>
  <c r="D677" i="1"/>
  <c r="D952" i="1"/>
  <c r="D2192" i="1"/>
  <c r="D982" i="1"/>
  <c r="E2414" i="1"/>
  <c r="E1731" i="1"/>
  <c r="E2086" i="1"/>
  <c r="D2699" i="1"/>
  <c r="E1736" i="1"/>
  <c r="E2723" i="1"/>
  <c r="D208" i="1"/>
  <c r="D1718" i="1"/>
  <c r="D2400" i="1"/>
  <c r="D2450" i="1"/>
  <c r="D2842" i="1"/>
  <c r="E1343" i="1"/>
  <c r="E1095" i="1"/>
  <c r="D865" i="1"/>
  <c r="D931" i="1"/>
  <c r="D2088" i="1"/>
  <c r="E1966" i="1"/>
  <c r="D625" i="1"/>
  <c r="D507" i="1"/>
  <c r="E2282" i="1"/>
  <c r="D2235" i="1"/>
  <c r="E2604" i="1"/>
  <c r="E740" i="1"/>
  <c r="E1135" i="1"/>
  <c r="D2108" i="1"/>
  <c r="E2097" i="1"/>
  <c r="D1658" i="1"/>
  <c r="E2921" i="1"/>
  <c r="D217" i="1"/>
  <c r="E2823" i="1"/>
  <c r="E1878" i="1"/>
  <c r="E2640" i="1"/>
  <c r="D759" i="1"/>
  <c r="D650" i="1"/>
  <c r="D1613" i="1"/>
  <c r="D917" i="1"/>
  <c r="D1590" i="1"/>
  <c r="D466" i="1"/>
  <c r="D2725" i="1"/>
  <c r="D689" i="1"/>
  <c r="E1522" i="1"/>
  <c r="D669" i="1"/>
  <c r="D664" i="1"/>
  <c r="E649" i="1"/>
  <c r="D2042" i="1"/>
  <c r="E2237" i="1"/>
  <c r="E1351" i="1"/>
  <c r="D1113" i="1"/>
  <c r="D2838" i="1"/>
  <c r="E1530" i="1"/>
  <c r="E1644" i="1"/>
  <c r="E2371" i="1"/>
  <c r="E228" i="1"/>
  <c r="D2890" i="1"/>
  <c r="E2700" i="1"/>
  <c r="D2605" i="1"/>
  <c r="D1454" i="1"/>
  <c r="D577" i="1"/>
  <c r="E1916" i="1"/>
  <c r="D2332" i="1"/>
  <c r="D1295" i="1"/>
  <c r="D630" i="1"/>
  <c r="D2910" i="1"/>
  <c r="D1367" i="1"/>
  <c r="D2710" i="1"/>
  <c r="D1004" i="1"/>
  <c r="D1206" i="1"/>
  <c r="D1545" i="1"/>
  <c r="E726" i="1"/>
  <c r="D720" i="1"/>
  <c r="D2495" i="1"/>
  <c r="D2387" i="1"/>
  <c r="D1511" i="1"/>
  <c r="E2322" i="1"/>
  <c r="D1137" i="1"/>
  <c r="D2112" i="1"/>
  <c r="D1699" i="1"/>
  <c r="E2200" i="1"/>
  <c r="E2786" i="1"/>
  <c r="D2709" i="1"/>
  <c r="E207" i="1"/>
  <c r="E1626" i="1"/>
  <c r="D1799" i="1"/>
  <c r="D1225" i="1"/>
  <c r="E615" i="1"/>
  <c r="E789" i="1"/>
  <c r="D2004" i="1"/>
  <c r="D999" i="1"/>
  <c r="E707" i="1"/>
  <c r="D417" i="1"/>
  <c r="D2320" i="1"/>
  <c r="E2127" i="1"/>
  <c r="E724" i="1"/>
  <c r="D2713" i="1"/>
  <c r="D1964" i="1"/>
  <c r="D543" i="1"/>
  <c r="E2169" i="1"/>
  <c r="D840" i="1"/>
  <c r="D2105" i="1"/>
  <c r="E2178" i="1"/>
  <c r="D2668" i="1"/>
  <c r="D2809" i="1"/>
  <c r="D2646" i="1"/>
  <c r="D2134" i="1"/>
  <c r="D303" i="1"/>
  <c r="D1502" i="1"/>
  <c r="D2720" i="1"/>
  <c r="D379" i="1"/>
  <c r="D311" i="1"/>
  <c r="D1075" i="1"/>
  <c r="E468" i="1"/>
  <c r="D1212" i="1"/>
  <c r="E2277" i="1"/>
  <c r="E368" i="1"/>
  <c r="D659" i="1"/>
  <c r="D2281" i="1"/>
  <c r="E2916" i="1"/>
  <c r="D1938" i="1"/>
  <c r="E1056" i="1"/>
  <c r="D949" i="1"/>
  <c r="D2604" i="1"/>
  <c r="E2074" i="1"/>
  <c r="D2137" i="1"/>
  <c r="E1221" i="1"/>
  <c r="E1153" i="1"/>
  <c r="D1998" i="1"/>
  <c r="E557" i="1"/>
  <c r="D1536" i="1"/>
  <c r="E1708" i="1"/>
  <c r="E254" i="1"/>
  <c r="E815" i="1"/>
  <c r="D899" i="1"/>
  <c r="E2841" i="1"/>
  <c r="E2573" i="1"/>
  <c r="D2081" i="1"/>
  <c r="D1136" i="1"/>
  <c r="E343" i="1"/>
  <c r="D1860" i="1"/>
  <c r="E1032" i="1"/>
  <c r="E1882" i="1"/>
  <c r="D827" i="1"/>
  <c r="E1607" i="1"/>
  <c r="D2342" i="1"/>
  <c r="D2784" i="1"/>
  <c r="D1249" i="1"/>
  <c r="E1566" i="1"/>
  <c r="D1828" i="1"/>
  <c r="E738" i="1"/>
  <c r="D2213" i="1"/>
  <c r="D300" i="1"/>
  <c r="D743" i="1"/>
  <c r="E1420" i="1"/>
  <c r="D1126" i="1"/>
  <c r="D971" i="1"/>
  <c r="E1987" i="1"/>
  <c r="D1506" i="1"/>
  <c r="D444" i="1"/>
  <c r="E1933" i="1"/>
  <c r="E1523" i="1"/>
  <c r="E2882" i="1"/>
  <c r="E538" i="1"/>
  <c r="D402" i="1"/>
  <c r="D1151" i="1"/>
  <c r="D1715" i="1"/>
  <c r="E2546" i="1"/>
  <c r="E900" i="1"/>
  <c r="D1221" i="1"/>
  <c r="E2445" i="1"/>
  <c r="D2589" i="1"/>
  <c r="D875" i="1"/>
  <c r="E1033" i="1"/>
  <c r="E1446" i="1"/>
  <c r="D888" i="1"/>
  <c r="E2756" i="1"/>
  <c r="E303" i="1"/>
  <c r="D1660" i="1"/>
  <c r="E983" i="1"/>
  <c r="D2619" i="1"/>
  <c r="E819" i="1"/>
  <c r="D2806" i="1"/>
  <c r="E779" i="1"/>
  <c r="E923" i="1"/>
  <c r="E634" i="1"/>
  <c r="E1811" i="1"/>
  <c r="D1403" i="1"/>
  <c r="E462" i="1"/>
  <c r="D758" i="1"/>
  <c r="E2424" i="1"/>
  <c r="D269" i="1"/>
  <c r="D2547" i="1"/>
  <c r="D1850" i="1"/>
  <c r="E1050" i="1"/>
  <c r="D780" i="1"/>
  <c r="E1802" i="1"/>
  <c r="E1997" i="1"/>
  <c r="D2248" i="1"/>
  <c r="E2018" i="1"/>
  <c r="E1636" i="1"/>
  <c r="D298" i="1"/>
  <c r="E2134" i="1"/>
  <c r="E1602" i="1"/>
  <c r="E625" i="1"/>
  <c r="D1023" i="1"/>
  <c r="D1368" i="1"/>
  <c r="D2785" i="1"/>
  <c r="D2938" i="1"/>
  <c r="D2429" i="1"/>
  <c r="D370" i="1"/>
  <c r="E2455" i="1"/>
  <c r="E2148" i="1"/>
  <c r="E1098" i="1"/>
  <c r="D2587" i="1"/>
  <c r="E1145" i="1"/>
  <c r="D1461" i="1"/>
  <c r="E2521" i="1"/>
  <c r="D1217" i="1"/>
  <c r="E2950" i="1"/>
  <c r="E1658" i="1"/>
  <c r="E1277" i="1"/>
  <c r="E2900" i="1"/>
  <c r="E1257" i="1"/>
  <c r="E880" i="1"/>
  <c r="D2198" i="1"/>
  <c r="E424" i="1"/>
  <c r="E1705" i="1"/>
  <c r="D1769" i="1"/>
  <c r="E502" i="1"/>
  <c r="D1410" i="1"/>
  <c r="D2117" i="1"/>
  <c r="E648" i="1"/>
  <c r="E2168" i="1"/>
  <c r="E1026" i="1"/>
  <c r="E371" i="1"/>
  <c r="D1007" i="1"/>
  <c r="D1671" i="1"/>
  <c r="E2512" i="1"/>
  <c r="D592" i="1"/>
  <c r="D1702" i="1"/>
  <c r="D642" i="1"/>
  <c r="E1893" i="1"/>
  <c r="D648" i="1"/>
  <c r="D2492" i="1"/>
  <c r="D1726" i="1"/>
  <c r="E2158" i="1"/>
  <c r="D542" i="1"/>
  <c r="D2217" i="1"/>
  <c r="E1113" i="1"/>
  <c r="D836" i="1"/>
  <c r="E1256" i="1"/>
  <c r="D1143" i="1"/>
  <c r="E680" i="1"/>
  <c r="E1869" i="1"/>
  <c r="E2861" i="1"/>
  <c r="D1761" i="1"/>
  <c r="D813" i="1"/>
  <c r="E1615" i="1"/>
  <c r="E1579" i="1"/>
  <c r="E2655" i="1"/>
  <c r="E1496" i="1"/>
  <c r="E1103" i="1"/>
  <c r="D1263" i="1"/>
  <c r="D1445" i="1"/>
  <c r="E2370" i="1"/>
  <c r="E2563" i="1"/>
  <c r="E2190" i="1"/>
  <c r="E280" i="1"/>
  <c r="D2509" i="1"/>
  <c r="D1148" i="1"/>
  <c r="D2755" i="1"/>
  <c r="E1547" i="1"/>
  <c r="E1573" i="1"/>
  <c r="D1997" i="1"/>
  <c r="E2161" i="1"/>
  <c r="D1282" i="1"/>
  <c r="E461" i="1"/>
  <c r="E541" i="1"/>
  <c r="E1064" i="1"/>
  <c r="D442" i="1"/>
  <c r="D1178" i="1"/>
  <c r="E361" i="1"/>
  <c r="D2314" i="1"/>
  <c r="D2821" i="1"/>
  <c r="E366" i="1"/>
  <c r="D572" i="1"/>
  <c r="E237" i="1"/>
  <c r="E1291" i="1"/>
  <c r="D392" i="1"/>
  <c r="D992" i="1"/>
  <c r="E457" i="1"/>
  <c r="D1067" i="1"/>
  <c r="D2712" i="1"/>
  <c r="E311" i="1"/>
  <c r="D1108" i="1"/>
  <c r="D1748" i="1"/>
  <c r="E1393" i="1"/>
  <c r="D308" i="1"/>
  <c r="D649" i="1"/>
  <c r="E2004" i="1"/>
  <c r="E1862" i="1"/>
  <c r="D516" i="1"/>
  <c r="D665" i="1"/>
  <c r="D215" i="1"/>
  <c r="E1778" i="1"/>
  <c r="E1006" i="1"/>
  <c r="E2206" i="1"/>
  <c r="D2188" i="1"/>
  <c r="E1936" i="1"/>
  <c r="E2669" i="1"/>
  <c r="E1506" i="1"/>
  <c r="D1465" i="1"/>
  <c r="D981" i="1"/>
  <c r="E2077" i="1"/>
  <c r="D1312" i="1"/>
  <c r="D2234" i="1"/>
  <c r="D2754" i="1"/>
  <c r="E1071" i="1"/>
  <c r="D598" i="1"/>
  <c r="D420" i="1"/>
  <c r="D2187" i="1"/>
  <c r="D680" i="1"/>
  <c r="E972" i="1"/>
  <c r="E2780" i="1"/>
  <c r="E685" i="1"/>
  <c r="E2443" i="1"/>
  <c r="E2820" i="1"/>
  <c r="E1670" i="1"/>
  <c r="E1722" i="1"/>
  <c r="E1761" i="1"/>
  <c r="E1133" i="1"/>
  <c r="D1707" i="1"/>
  <c r="D2790" i="1"/>
  <c r="D302" i="1"/>
  <c r="D1501" i="1"/>
  <c r="D2145" i="1"/>
  <c r="D1643" i="1"/>
  <c r="D2265" i="1"/>
  <c r="D2904" i="1"/>
  <c r="E1726" i="1"/>
  <c r="E2441" i="1"/>
  <c r="D1261" i="1"/>
  <c r="D823" i="1"/>
  <c r="E2153" i="1"/>
  <c r="E2397" i="1"/>
  <c r="D1667" i="1"/>
  <c r="E947" i="1"/>
  <c r="D2823" i="1"/>
  <c r="D1311" i="1"/>
  <c r="E2485" i="1"/>
  <c r="D2208" i="1"/>
  <c r="E1563" i="1"/>
  <c r="D724" i="1"/>
  <c r="D2676" i="1"/>
  <c r="D1079" i="1"/>
  <c r="E2064" i="1"/>
  <c r="D253" i="1"/>
  <c r="E350" i="1"/>
  <c r="D1355" i="1"/>
  <c r="D847" i="1"/>
  <c r="E1501" i="1"/>
  <c r="E2353" i="1"/>
  <c r="D2728" i="1"/>
  <c r="E1510" i="1"/>
  <c r="E2706" i="1"/>
  <c r="E1414" i="1"/>
  <c r="E2759" i="1"/>
  <c r="E1031" i="1"/>
  <c r="E2289" i="1"/>
  <c r="E629" i="1"/>
  <c r="D2024" i="1"/>
  <c r="D2146" i="1"/>
  <c r="E1610" i="1"/>
  <c r="D1254" i="1"/>
  <c r="E656" i="1"/>
  <c r="E242" i="1"/>
  <c r="D679" i="1"/>
  <c r="D1040" i="1"/>
  <c r="D276" i="1"/>
  <c r="E1348" i="1"/>
  <c r="D1894" i="1"/>
  <c r="E1072" i="1"/>
  <c r="E1729" i="1"/>
  <c r="E2905" i="1"/>
  <c r="D2916" i="1"/>
  <c r="E2268" i="1"/>
  <c r="D2326" i="1"/>
  <c r="E780" i="1"/>
  <c r="E1487" i="1"/>
  <c r="D2839" i="1"/>
  <c r="E1502" i="1"/>
  <c r="E1596" i="1"/>
  <c r="E2332" i="1"/>
  <c r="D1840" i="1"/>
  <c r="E2908" i="1"/>
  <c r="E273" i="1"/>
  <c r="D1183" i="1"/>
  <c r="E1848" i="1"/>
  <c r="D1965" i="1"/>
  <c r="D2272" i="1"/>
  <c r="E1907" i="1"/>
  <c r="E2673" i="1"/>
  <c r="D1929" i="1"/>
  <c r="D2617" i="1"/>
  <c r="E2805" i="1"/>
  <c r="D927" i="1"/>
  <c r="E1740" i="1"/>
  <c r="D834" i="1"/>
  <c r="E520" i="1"/>
  <c r="D2572" i="1"/>
  <c r="E588" i="1"/>
  <c r="D1908" i="1"/>
  <c r="D244" i="1"/>
  <c r="E1407" i="1"/>
  <c r="E215" i="1"/>
  <c r="E886" i="1"/>
  <c r="D2300" i="1"/>
  <c r="D1779" i="1"/>
  <c r="E2390" i="1"/>
  <c r="E2205" i="1"/>
  <c r="D2018" i="1"/>
  <c r="D2452" i="1"/>
  <c r="E2941" i="1"/>
  <c r="D524" i="1"/>
  <c r="E2662" i="1"/>
  <c r="E2735" i="1"/>
  <c r="E2090" i="1"/>
  <c r="D1343" i="1"/>
  <c r="E911" i="1"/>
  <c r="D2196" i="1"/>
  <c r="E2265" i="1"/>
  <c r="D2512" i="1"/>
  <c r="D1175" i="1"/>
  <c r="E2368" i="1"/>
  <c r="E1046" i="1"/>
  <c r="D845" i="1"/>
  <c r="E2846" i="1"/>
  <c r="D2945" i="1"/>
  <c r="D2356" i="1"/>
  <c r="D1340" i="1"/>
  <c r="D939" i="1"/>
  <c r="D647" i="1"/>
  <c r="D422" i="1"/>
  <c r="E1774" i="1"/>
  <c r="E2181" i="1"/>
  <c r="D1036" i="1"/>
  <c r="D2100" i="1"/>
  <c r="D1009" i="1"/>
  <c r="D2397" i="1"/>
  <c r="D1615" i="1"/>
  <c r="D1517" i="1"/>
  <c r="E2214" i="1"/>
  <c r="D792" i="1"/>
  <c r="E2530" i="1"/>
  <c r="E2927" i="1"/>
  <c r="D1717" i="1"/>
  <c r="D728" i="1"/>
  <c r="E1884" i="1"/>
  <c r="E1545" i="1"/>
  <c r="D1187" i="1"/>
  <c r="E1136" i="1"/>
  <c r="E209" i="1"/>
  <c r="D1302" i="1"/>
  <c r="E2273" i="1"/>
  <c r="D2136" i="1"/>
  <c r="D1374" i="1"/>
  <c r="D1215" i="1"/>
  <c r="D1573" i="1"/>
  <c r="D857" i="1"/>
  <c r="E2304" i="1"/>
  <c r="D2742" i="1"/>
  <c r="D2924" i="1"/>
  <c r="D2323" i="1"/>
  <c r="E2693" i="1"/>
  <c r="D1370" i="1"/>
  <c r="E1737" i="1"/>
  <c r="E1401" i="1"/>
  <c r="D2761" i="1"/>
  <c r="E1892" i="1"/>
  <c r="E265" i="1"/>
  <c r="E306" i="1"/>
  <c r="E1083" i="1"/>
  <c r="D388" i="1"/>
  <c r="E1923" i="1"/>
  <c r="E1273" i="1"/>
  <c r="D527" i="1"/>
  <c r="E1872" i="1"/>
  <c r="D1744" i="1"/>
  <c r="E2552" i="1"/>
  <c r="D1287" i="1"/>
  <c r="E1986" i="1"/>
  <c r="D1391" i="1"/>
  <c r="D916" i="1"/>
  <c r="D1252" i="1"/>
  <c r="D1537" i="1"/>
  <c r="E2659" i="1"/>
  <c r="E1935" i="1"/>
  <c r="E889" i="1"/>
  <c r="E1449" i="1"/>
  <c r="E2320" i="1"/>
  <c r="E2617" i="1"/>
  <c r="E1661" i="1"/>
  <c r="D366" i="1"/>
  <c r="E2106" i="1"/>
  <c r="D1238" i="1"/>
  <c r="E1677" i="1"/>
  <c r="E1247" i="1"/>
  <c r="D1556" i="1"/>
  <c r="D371" i="1"/>
  <c r="D448" i="1"/>
  <c r="D1234" i="1"/>
  <c r="E818" i="1"/>
  <c r="D2120" i="1"/>
  <c r="E2326" i="1"/>
  <c r="D1354" i="1"/>
  <c r="E492" i="1"/>
  <c r="D2688" i="1"/>
  <c r="E1151" i="1"/>
  <c r="D233" i="1"/>
  <c r="D1200" i="1"/>
  <c r="D1569" i="1"/>
  <c r="E1962" i="1"/>
  <c r="E2567" i="1"/>
  <c r="D1606" i="1"/>
  <c r="E2162" i="1"/>
  <c r="E1146" i="1"/>
  <c r="D672" i="1"/>
  <c r="D2660" i="1"/>
  <c r="D2242" i="1"/>
  <c r="D428" i="1"/>
  <c r="D777" i="1"/>
  <c r="D1577" i="1"/>
  <c r="E1957" i="1"/>
  <c r="D2819" i="1"/>
  <c r="D2628" i="1"/>
  <c r="D2480" i="1"/>
  <c r="D692" i="1"/>
  <c r="D2162" i="1"/>
  <c r="D1583" i="1"/>
  <c r="D2370" i="1"/>
  <c r="D2771" i="1"/>
  <c r="D2550" i="1"/>
  <c r="D607" i="1"/>
  <c r="E1484" i="1"/>
  <c r="E2548" i="1"/>
  <c r="E942" i="1"/>
  <c r="D2444" i="1"/>
  <c r="D1219" i="1"/>
  <c r="D2354" i="1"/>
  <c r="E1482" i="1"/>
  <c r="E1686" i="1"/>
  <c r="D310" i="1"/>
  <c r="D2404" i="1"/>
  <c r="D891" i="1"/>
  <c r="D911" i="1"/>
  <c r="D2565" i="1"/>
  <c r="D707" i="1"/>
  <c r="E1480" i="1"/>
  <c r="E2061" i="1"/>
  <c r="E1232" i="1"/>
  <c r="E1205" i="1"/>
  <c r="E1376" i="1"/>
  <c r="D2915" i="1"/>
</calcChain>
</file>

<file path=xl/sharedStrings.xml><?xml version="1.0" encoding="utf-8"?>
<sst xmlns="http://schemas.openxmlformats.org/spreadsheetml/2006/main" count="44156" uniqueCount="3685">
  <si>
    <t>SEARCH</t>
  </si>
  <si>
    <t>Year for Antique</t>
  </si>
  <si>
    <t>CULTIVAR</t>
  </si>
  <si>
    <t>SPECIES</t>
  </si>
  <si>
    <t>SIZE</t>
  </si>
  <si>
    <t>WHITE</t>
  </si>
  <si>
    <t>ANTIQUE</t>
  </si>
  <si>
    <t>PICTURE</t>
  </si>
  <si>
    <t>Maximum of 4000 Cultivars allowed !</t>
  </si>
  <si>
    <t>RANK</t>
  </si>
  <si>
    <t>HIT</t>
  </si>
  <si>
    <t>CULTIVAR (GEARY)</t>
  </si>
  <si>
    <t>NOMENCLATURE SIZE</t>
  </si>
  <si>
    <t>FML DBL</t>
  </si>
  <si>
    <t>ORIGINATION YEAR</t>
  </si>
  <si>
    <t>Sum</t>
  </si>
  <si>
    <t>Sum2</t>
  </si>
  <si>
    <t>Sum3</t>
  </si>
  <si>
    <t>REMOVE " (*)"</t>
  </si>
  <si>
    <t>REMOVE REMAINDER</t>
  </si>
  <si>
    <t>Aaron's Ruby</t>
  </si>
  <si>
    <t>M-L</t>
  </si>
  <si>
    <t>Ace O' Hearts</t>
  </si>
  <si>
    <t>Ack-Scent (H)</t>
  </si>
  <si>
    <t>M</t>
  </si>
  <si>
    <t>ACS Jubilee</t>
  </si>
  <si>
    <t>FD</t>
  </si>
  <si>
    <t>Ada Pieper</t>
  </si>
  <si>
    <t>Ada Sebire (R)</t>
  </si>
  <si>
    <t>VL</t>
  </si>
  <si>
    <t>L-VL</t>
  </si>
  <si>
    <t>Adah Pearl</t>
  </si>
  <si>
    <t>Adalyn</t>
  </si>
  <si>
    <t>Adam Grant</t>
  </si>
  <si>
    <t>Adeyaka</t>
  </si>
  <si>
    <t>S-M</t>
  </si>
  <si>
    <t>Admiral Nimitz (See Kishu-tsukasa)</t>
  </si>
  <si>
    <t>L</t>
  </si>
  <si>
    <t>Adolphe Audusson Special</t>
  </si>
  <si>
    <t>Adorable (H)</t>
  </si>
  <si>
    <t>Adoring Pure (R)</t>
  </si>
  <si>
    <t>Adrene Wheeler (R)</t>
  </si>
  <si>
    <t>Adrienne Boueres (R)</t>
  </si>
  <si>
    <t>Afterwards (H)</t>
  </si>
  <si>
    <t>Aglaia (Sasanqua)</t>
  </si>
  <si>
    <t>Agnes Farmer</t>
  </si>
  <si>
    <t>Agnes Morris (Sasanqua)</t>
  </si>
  <si>
    <t>S</t>
  </si>
  <si>
    <t>Agnes O. Solomon (Sasanqua)</t>
  </si>
  <si>
    <t>Agnes of the Oaks</t>
  </si>
  <si>
    <t>Ailsa James (H)</t>
  </si>
  <si>
    <t xml:space="preserve">Ai-no-izumi (Rusticana) </t>
  </si>
  <si>
    <t>Akebono (Dawn, Valentine, Betty)</t>
  </si>
  <si>
    <t>Al Ewan</t>
  </si>
  <si>
    <t>Al Gunn (R)</t>
  </si>
  <si>
    <t>Alabama Beauty (Sasanqua)</t>
  </si>
  <si>
    <t>Unknown</t>
  </si>
  <si>
    <t>Alabama Tide</t>
  </si>
  <si>
    <t>Alabaster</t>
  </si>
  <si>
    <t>Alaskan Queen (R)</t>
  </si>
  <si>
    <t>Albino (Sasanqua)</t>
  </si>
  <si>
    <t>Min</t>
  </si>
  <si>
    <t>Alcyone Ostberg</t>
  </si>
  <si>
    <t>Alda Boll</t>
  </si>
  <si>
    <t>Alexander Hunter</t>
  </si>
  <si>
    <t>Ali Hunt (R)</t>
  </si>
  <si>
    <t>Alice Creighton</t>
  </si>
  <si>
    <t>Alice in-the Palace</t>
  </si>
  <si>
    <t>Alice Maree</t>
  </si>
  <si>
    <t>Alice Slack (See Blood of China)</t>
  </si>
  <si>
    <t>Alice Wood</t>
  </si>
  <si>
    <t>Alisha Carter</t>
  </si>
  <si>
    <t>Alison Leigh Woodroof</t>
  </si>
  <si>
    <t>All American</t>
  </si>
  <si>
    <t>Allen Kloman</t>
  </si>
  <si>
    <t>Allen Smith Var.</t>
  </si>
  <si>
    <t>Allene Gunn</t>
  </si>
  <si>
    <t>Allie</t>
  </si>
  <si>
    <t>Allie Blue</t>
  </si>
  <si>
    <t>Allie Gordy</t>
  </si>
  <si>
    <t>Allie Habel</t>
  </si>
  <si>
    <t>Allison Faith</t>
  </si>
  <si>
    <t>Alta Gavin</t>
  </si>
  <si>
    <t>Alyne Brothers</t>
  </si>
  <si>
    <t>Alyson Pollard</t>
  </si>
  <si>
    <t>Amabel Lansdell</t>
  </si>
  <si>
    <t>Amanda Ann</t>
  </si>
  <si>
    <t>Amarie (R)</t>
  </si>
  <si>
    <t>Amazing Graces</t>
  </si>
  <si>
    <t>Ambassador</t>
  </si>
  <si>
    <t>1840's</t>
  </si>
  <si>
    <t>Amy Connor</t>
  </si>
  <si>
    <t>Amy Doodle</t>
  </si>
  <si>
    <t>Amy Maryott</t>
  </si>
  <si>
    <t>Anacostia</t>
  </si>
  <si>
    <t>Andrea Sebire</t>
  </si>
  <si>
    <t>Andrew</t>
  </si>
  <si>
    <t>Angel Kloman</t>
  </si>
  <si>
    <t>Angel Marie</t>
  </si>
  <si>
    <t>Angel Wings (H)</t>
  </si>
  <si>
    <t>Angela Lansbury</t>
  </si>
  <si>
    <t>Angelica (See Governor Mouton)</t>
  </si>
  <si>
    <t>1900's</t>
  </si>
  <si>
    <t>Angelique</t>
  </si>
  <si>
    <t>Angel's Blush (Melissa Martini)</t>
  </si>
  <si>
    <t>Angel's Kiss (Sasanqua)</t>
  </si>
  <si>
    <t>Anita</t>
  </si>
  <si>
    <t>Anita Roche</t>
  </si>
  <si>
    <t>Ann Blair Brown</t>
  </si>
  <si>
    <t>Ann Clayton</t>
  </si>
  <si>
    <t>Ann Dodson</t>
  </si>
  <si>
    <t>Ann English (R)</t>
  </si>
  <si>
    <t>Ann Miller</t>
  </si>
  <si>
    <t>Ann Reinhard</t>
  </si>
  <si>
    <t>Ann Sothern</t>
  </si>
  <si>
    <t>Ann Walton</t>
  </si>
  <si>
    <t>Anna Celeste</t>
  </si>
  <si>
    <t>Annabelle Fetterman (R)</t>
  </si>
  <si>
    <t>Annaleigh's Star</t>
  </si>
  <si>
    <t>Anne Gramling</t>
  </si>
  <si>
    <t>Anne Hightower (R)</t>
  </si>
  <si>
    <t>Anne McCulloch Hill (R)</t>
  </si>
  <si>
    <t>Annell Moore Var.</t>
  </si>
  <si>
    <t>Annette Gehry</t>
  </si>
  <si>
    <t>Annie Gray</t>
  </si>
  <si>
    <t>Annie McDonald (See Eugene Lize)</t>
  </si>
  <si>
    <t>Annie Tee</t>
  </si>
  <si>
    <t>Ann's Delight (R)</t>
  </si>
  <si>
    <t>Anticipation (H)</t>
  </si>
  <si>
    <t>Anzac (R)</t>
  </si>
  <si>
    <t>Aoi-sangosho (Blue Coral Reef)</t>
  </si>
  <si>
    <t>Apache Chief</t>
  </si>
  <si>
    <t>Aphrodite (Hiemalis)</t>
  </si>
  <si>
    <t>Apollo 14</t>
  </si>
  <si>
    <t>Applause (R)</t>
  </si>
  <si>
    <t>Apple Blossom (H)</t>
  </si>
  <si>
    <t>Apple Blossom (Saluenensis)</t>
  </si>
  <si>
    <t>Apple Blossom (Sasanqua)</t>
  </si>
  <si>
    <t>Apple Queen</t>
  </si>
  <si>
    <t>April Blues</t>
  </si>
  <si>
    <t>April Dawn</t>
  </si>
  <si>
    <t>April Dawn Blush</t>
  </si>
  <si>
    <t>April Dawn Pink</t>
  </si>
  <si>
    <t>April Kiss</t>
  </si>
  <si>
    <t>April Lynn Poe</t>
  </si>
  <si>
    <t>April Remembered</t>
  </si>
  <si>
    <t>April Snow</t>
  </si>
  <si>
    <t>April Tenille</t>
  </si>
  <si>
    <t>April Tryst</t>
  </si>
  <si>
    <t>Arabian Nights</t>
  </si>
  <si>
    <t>Araluen Star (H)</t>
  </si>
  <si>
    <t>Arbutus</t>
  </si>
  <si>
    <t>Arcadia (R)</t>
  </si>
  <si>
    <t>Arch of Triumph (R)</t>
  </si>
  <si>
    <t>Arctic Dawn (H)</t>
  </si>
  <si>
    <t>Arctic Snow (H)</t>
  </si>
  <si>
    <t>Ariana Hall Supreme</t>
  </si>
  <si>
    <t>Arnold's Pride (R)</t>
  </si>
  <si>
    <t>Aromatica (H)</t>
  </si>
  <si>
    <t>Arrabella (Donna Kaye)</t>
  </si>
  <si>
    <t>Arthur Middleton</t>
  </si>
  <si>
    <t>Art's Ruby</t>
  </si>
  <si>
    <t>Ashley Black</t>
  </si>
  <si>
    <t>Min-S</t>
  </si>
  <si>
    <t>Ashley Hall</t>
  </si>
  <si>
    <t>Ashton's Ballet (H)</t>
  </si>
  <si>
    <t>Ashton's Cameo (H)</t>
  </si>
  <si>
    <t>Ashton's Fragrant Jewel (H)</t>
  </si>
  <si>
    <t>Ashton's High Rise (H)</t>
  </si>
  <si>
    <t>Ashton's Pink (H)</t>
  </si>
  <si>
    <t>Ashton's Pink Cloud (H)</t>
  </si>
  <si>
    <t>Ashton's Prelude (H)</t>
  </si>
  <si>
    <t>Ashton's Red Bell (H)</t>
  </si>
  <si>
    <t>Ashton's Red Sunset</t>
  </si>
  <si>
    <t>Ashton's Shooting Star (H)</t>
  </si>
  <si>
    <t>Ashton's Snow (H)</t>
  </si>
  <si>
    <t>Ashton's Supreme (H)</t>
  </si>
  <si>
    <t>Aspasia Rosea (See Otahuhu Beauty)</t>
  </si>
  <si>
    <t>Astro Nova</t>
  </si>
  <si>
    <t>Astronaut</t>
  </si>
  <si>
    <t>Atkins' Gift</t>
  </si>
  <si>
    <t>Atomic Red</t>
  </si>
  <si>
    <t>Aubrey Harris</t>
  </si>
  <si>
    <t>Auburn Moonbright</t>
  </si>
  <si>
    <t>Auburn White (See Mrs. Bertha Harms)</t>
  </si>
  <si>
    <t>Audrey Christine</t>
  </si>
  <si>
    <t>Audrey Claire</t>
  </si>
  <si>
    <t>Augusta Wilson (Ashland Pink, St. Elmo)</t>
  </si>
  <si>
    <t>Aurora Borealis (See Findlandia Var.)</t>
  </si>
  <si>
    <t>Autumn Carnival (Sasanqua)</t>
  </si>
  <si>
    <t>Autumn Delight (Sasanqua)</t>
  </si>
  <si>
    <t>Autumn Fragrance (H)</t>
  </si>
  <si>
    <t>Autumn Jewel (H)</t>
  </si>
  <si>
    <t>Autumn Lantern</t>
  </si>
  <si>
    <t>Autumn Moon (Sasanqua)</t>
  </si>
  <si>
    <t>Autumn Perfection</t>
  </si>
  <si>
    <t>Autumn Pink Icicle (H)</t>
  </si>
  <si>
    <t>Autumn Rocket (Sasanqua)</t>
  </si>
  <si>
    <t>Autumn Sentinel (Sasanqua)</t>
  </si>
  <si>
    <t>Autumn Spirit (H)</t>
  </si>
  <si>
    <t>Autumn Sunrise (Sasanqua)</t>
  </si>
  <si>
    <t>Autumn Surprise (Sasanqua)</t>
  </si>
  <si>
    <t>Autumn Twilight</t>
  </si>
  <si>
    <t>Avalon Sunrise (R)</t>
  </si>
  <si>
    <t>Ave Maria</t>
  </si>
  <si>
    <t>Avery Island (See Mathotiana Supreme Var.)</t>
  </si>
  <si>
    <t>Avery Warriner (Sasanqua)</t>
  </si>
  <si>
    <t>Avis Love</t>
  </si>
  <si>
    <t>Ay-Ay-Ay!</t>
  </si>
  <si>
    <t>Aztec (R)</t>
  </si>
  <si>
    <t>Aztec Warrior</t>
  </si>
  <si>
    <t>Babs Alsip</t>
  </si>
  <si>
    <t>Babs Barnette</t>
  </si>
  <si>
    <t>Baby Bear (H)</t>
  </si>
  <si>
    <t>Baby Doll</t>
  </si>
  <si>
    <t>Baby Pearl</t>
  </si>
  <si>
    <t>Baby Sargent</t>
  </si>
  <si>
    <t>Baby Sis</t>
  </si>
  <si>
    <t>Baby Sis Blush</t>
  </si>
  <si>
    <t>Baisan Xueshi</t>
  </si>
  <si>
    <t>Ballerina Belle</t>
  </si>
  <si>
    <t>Ballet Dancer</t>
  </si>
  <si>
    <t>Ballet in Pink (H)</t>
  </si>
  <si>
    <t>Ballet Queen (H)</t>
  </si>
  <si>
    <t>Balustrade</t>
  </si>
  <si>
    <t>Bambino</t>
  </si>
  <si>
    <t>Barbara Butler (R)</t>
  </si>
  <si>
    <t>Barbara Colbert</t>
  </si>
  <si>
    <t>Barbara Goff (R)</t>
  </si>
  <si>
    <t>Barbara Grace</t>
  </si>
  <si>
    <t>Barbara Sebire (R)</t>
  </si>
  <si>
    <t>Barney Barnard</t>
  </si>
  <si>
    <t>Bart Colbert</t>
  </si>
  <si>
    <t>Be Mine (H)</t>
  </si>
  <si>
    <t>Bea Rogers</t>
  </si>
  <si>
    <t>Beatrice Bisiach</t>
  </si>
  <si>
    <t>Beatrix Hoyt</t>
  </si>
  <si>
    <t>Beau Geste</t>
  </si>
  <si>
    <t>Beau Harp</t>
  </si>
  <si>
    <t>Beau Harp Var. (See Dr. John D.Bell)</t>
  </si>
  <si>
    <t>Beautiful Day (R)</t>
  </si>
  <si>
    <t>Beauty of Holland (C.P. Morgan, Doris Madalia)</t>
  </si>
  <si>
    <t>Bebe Woodward</t>
  </si>
  <si>
    <t>Bebe's Best</t>
  </si>
  <si>
    <t>Belgium Red (See Romany)</t>
  </si>
  <si>
    <t>Belinda Gail</t>
  </si>
  <si>
    <t>Bella Jinhua</t>
  </si>
  <si>
    <t>Belle of the Ball</t>
  </si>
  <si>
    <t>Belle Princess (H)</t>
  </si>
  <si>
    <t>Ben Fatherree (R)</t>
  </si>
  <si>
    <t>Ben George</t>
  </si>
  <si>
    <t>Ben Parker</t>
  </si>
  <si>
    <t>Benjy</t>
  </si>
  <si>
    <t>Benten-Mrs. R. L. Wheeler</t>
  </si>
  <si>
    <t>Berenice Beauty</t>
  </si>
  <si>
    <t>Berenice Boddy</t>
  </si>
  <si>
    <t>Berkeley Square (See Margherita Coleoni Var.)</t>
  </si>
  <si>
    <t>Bernadette</t>
  </si>
  <si>
    <t>Bernice Owens Deal</t>
  </si>
  <si>
    <t>Beryl's Choice (R)</t>
  </si>
  <si>
    <t>Bessie Battle</t>
  </si>
  <si>
    <t>Bessie McArthur</t>
  </si>
  <si>
    <t>Bessie Morse Bellingrath (See Toki-no-hagasane)</t>
  </si>
  <si>
    <t>Bessie Tift</t>
  </si>
  <si>
    <t>Best Wishes (H)</t>
  </si>
  <si>
    <t>Beth Dean (R)</t>
  </si>
  <si>
    <t>Bethany Fatherree (R)</t>
  </si>
  <si>
    <t>Bethlehem Star</t>
  </si>
  <si>
    <t>Betsy</t>
  </si>
  <si>
    <t>Betsy Blush</t>
  </si>
  <si>
    <t>Bette Anne</t>
  </si>
  <si>
    <t>Bette Jean Daugharty (R)</t>
  </si>
  <si>
    <t>Betts Supreme (H)</t>
  </si>
  <si>
    <t>Betty Burgess</t>
  </si>
  <si>
    <t>Betty Drews</t>
  </si>
  <si>
    <t>Betty Foy Sanders</t>
  </si>
  <si>
    <t>Betty Foy Sanders White</t>
  </si>
  <si>
    <t>Betty Ridley (H)</t>
  </si>
  <si>
    <t>Betty Sheffield</t>
  </si>
  <si>
    <t>Betty Sheffield Blush</t>
  </si>
  <si>
    <t>Betty Sheffield Blush Supreme</t>
  </si>
  <si>
    <t>Betty Sheffield Coral</t>
  </si>
  <si>
    <t>Betty Sheffield Dawn</t>
  </si>
  <si>
    <t>Betty Sheffield Dream</t>
  </si>
  <si>
    <t>Betty Sheffield Pink</t>
  </si>
  <si>
    <t>Betty Sheffield Pink Chiffon</t>
  </si>
  <si>
    <t>Betty Sheffield Pink Heart</t>
  </si>
  <si>
    <t>Betty Sheffield Silver</t>
  </si>
  <si>
    <t>Betty Sheffield Supreme</t>
  </si>
  <si>
    <t>Betty Sheffield White</t>
  </si>
  <si>
    <t>Betty's Beauty</t>
  </si>
  <si>
    <t>Betty's Pink Organdie</t>
  </si>
  <si>
    <t>Beulah B. Bobe</t>
  </si>
  <si>
    <t>Beulah Hennly (R)</t>
  </si>
  <si>
    <t>Bev Piet (R)</t>
  </si>
  <si>
    <t>Bev Piet's Smile</t>
  </si>
  <si>
    <t>Bev Ritter</t>
  </si>
  <si>
    <t>Bienville</t>
  </si>
  <si>
    <t>Big Apple (R)</t>
  </si>
  <si>
    <t>Big Beauty (Tillie Wirth)</t>
  </si>
  <si>
    <t>Big Beauty Pink (See Mollie Moore Davis)</t>
  </si>
  <si>
    <t>Big Daddy (Gordy)</t>
  </si>
  <si>
    <t>Big Daddy (See Imperator (France))</t>
  </si>
  <si>
    <t>Big Dipper (R)</t>
  </si>
  <si>
    <t>Big Jack</t>
  </si>
  <si>
    <t>Bigg Al's (R)</t>
  </si>
  <si>
    <t>Bill Arant</t>
  </si>
  <si>
    <t>Bill Boll</t>
  </si>
  <si>
    <t>Bill Colsen</t>
  </si>
  <si>
    <t>Bill Fickling (R)</t>
  </si>
  <si>
    <t>Bill Goertz (R)</t>
  </si>
  <si>
    <t>Bill Hairston</t>
  </si>
  <si>
    <t>Bill J</t>
  </si>
  <si>
    <t>Bill Johnston (R)</t>
  </si>
  <si>
    <t>Bill Quattlebaum</t>
  </si>
  <si>
    <t>Bill Stout</t>
  </si>
  <si>
    <t>Bill Woodroof (R)</t>
  </si>
  <si>
    <t>Bishonen (Beautiful Boy)</t>
  </si>
  <si>
    <t>Black Cherry</t>
  </si>
  <si>
    <t>Black Dragon (See Koku-ryu)</t>
  </si>
  <si>
    <t>Black Gold</t>
  </si>
  <si>
    <t>Black Knight (H)</t>
  </si>
  <si>
    <t>Black Lace (R)</t>
  </si>
  <si>
    <t>Black Lace Peony (R)</t>
  </si>
  <si>
    <t>Black Magic</t>
  </si>
  <si>
    <t>Black Opal (H)</t>
  </si>
  <si>
    <t>Black Pearl</t>
  </si>
  <si>
    <t>Black Red</t>
  </si>
  <si>
    <t>Black Tie</t>
  </si>
  <si>
    <t>Black Velvet</t>
  </si>
  <si>
    <t>Blaze of Glory</t>
  </si>
  <si>
    <t>Blond Betty</t>
  </si>
  <si>
    <t>Blondy (H)</t>
  </si>
  <si>
    <t>Blood of China (Victor Emmanuel, Alice Slack)</t>
  </si>
  <si>
    <t>Bloomfield (Morris)</t>
  </si>
  <si>
    <t>Bloomfield (R)</t>
  </si>
  <si>
    <t>Blue Bird (H)</t>
  </si>
  <si>
    <t>Blue Danube (H)</t>
  </si>
  <si>
    <t>Blue Ridge Sunset</t>
  </si>
  <si>
    <t>Blue Twilight (R)</t>
  </si>
  <si>
    <t>Blush Anne</t>
  </si>
  <si>
    <t>Blush Hibiscus</t>
  </si>
  <si>
    <t>Blushing Beauty</t>
  </si>
  <si>
    <t>Blushing Fountains (H)</t>
  </si>
  <si>
    <t>Bob Hope</t>
  </si>
  <si>
    <t>Bobbie Fain</t>
  </si>
  <si>
    <t>Bobby Guillot (See Winifred Womack)</t>
  </si>
  <si>
    <t>Bobby Hunter</t>
  </si>
  <si>
    <t>Bob's Tinsie</t>
  </si>
  <si>
    <t>Boglisco</t>
  </si>
  <si>
    <t>Bokuhan (See Tinsie)</t>
  </si>
  <si>
    <t>Bolen's Pride (See Vedrine)</t>
  </si>
  <si>
    <t xml:space="preserve">Bolero </t>
  </si>
  <si>
    <t>Bomb Shell</t>
  </si>
  <si>
    <t>Bon Bon</t>
  </si>
  <si>
    <t>Bon Bon Red</t>
  </si>
  <si>
    <t>Min-s</t>
  </si>
  <si>
    <t>Bonanza (Sasanqua)</t>
  </si>
  <si>
    <t>Bonnie Trippe</t>
  </si>
  <si>
    <t>Bonsai</t>
  </si>
  <si>
    <t>Boozie B (H)</t>
  </si>
  <si>
    <t>Borderline Beauty (Hiemalis)</t>
  </si>
  <si>
    <t>Borom's Gem</t>
  </si>
  <si>
    <t>Botan-yuki (Rusticana)</t>
  </si>
  <si>
    <t>Boutonniere</t>
  </si>
  <si>
    <t>Brandon's Beauty (H)</t>
  </si>
  <si>
    <t>Brassenie</t>
  </si>
  <si>
    <t>Bravo (R)</t>
  </si>
  <si>
    <t>Braxton Bragg (R)</t>
  </si>
  <si>
    <t>Brenda Ann Hart</t>
  </si>
  <si>
    <t>Brenda Beach</t>
  </si>
  <si>
    <t>Breschini's Pride</t>
  </si>
  <si>
    <t>Brian (R)</t>
  </si>
  <si>
    <t>Brian Anderton</t>
  </si>
  <si>
    <t>Brian's Dawn</t>
  </si>
  <si>
    <t>Bride's Blush</t>
  </si>
  <si>
    <t>Brie (H)</t>
  </si>
  <si>
    <t>Brigadoon (H)</t>
  </si>
  <si>
    <t>Bright Bob</t>
  </si>
  <si>
    <t>Bright Eyes (H)</t>
  </si>
  <si>
    <t>Brooke</t>
  </si>
  <si>
    <t>Brooke Maphis (R)</t>
  </si>
  <si>
    <t>Brooks</t>
  </si>
  <si>
    <t>Brooksie's Rosea</t>
  </si>
  <si>
    <t>Brother Rose</t>
  </si>
  <si>
    <t>Bruce Green</t>
  </si>
  <si>
    <t>Brushfield's Yellow</t>
  </si>
  <si>
    <t>Bryan Wright</t>
  </si>
  <si>
    <t>Bryanna Nicole</t>
  </si>
  <si>
    <t>Bryant White (R)</t>
  </si>
  <si>
    <t>Bubble Gum (Sasanqua)</t>
  </si>
  <si>
    <t>Buddha (R)</t>
  </si>
  <si>
    <t>Buddie Billups</t>
  </si>
  <si>
    <t>Buddy</t>
  </si>
  <si>
    <t>Buddy Bills (R)</t>
  </si>
  <si>
    <t>Buddy English (R)</t>
  </si>
  <si>
    <t>Burgundy and Gold</t>
  </si>
  <si>
    <t>Burgundy Rose</t>
  </si>
  <si>
    <t>Butch Burton</t>
  </si>
  <si>
    <t>Butchie</t>
  </si>
  <si>
    <t>Butler's Beauty (Sasanqua)</t>
  </si>
  <si>
    <t>Butterfly Spring (R)</t>
  </si>
  <si>
    <t>Buttermint (H)</t>
  </si>
  <si>
    <t>C. Allen Favrot</t>
  </si>
  <si>
    <t>C. C. Crutcher</t>
  </si>
  <si>
    <t>C. M. Gordy</t>
  </si>
  <si>
    <t>C. M. Wilson (Grace Burkard, Lucille Ferrell)</t>
  </si>
  <si>
    <t>C. P. Morgan (See Beauty of Holland)</t>
  </si>
  <si>
    <t>C. W. Swann</t>
  </si>
  <si>
    <t>Cabernet</t>
  </si>
  <si>
    <t>Cabeza De Vaca</t>
  </si>
  <si>
    <t>Caitlin Olivia (R)</t>
  </si>
  <si>
    <t>Cajun King</t>
  </si>
  <si>
    <t>Calico</t>
  </si>
  <si>
    <t>Calico Queen</t>
  </si>
  <si>
    <t>California Dawn (R)</t>
  </si>
  <si>
    <t>California Fantasy (R)</t>
  </si>
  <si>
    <t>California Sunrise (R)</t>
  </si>
  <si>
    <t>California Sunset (R)</t>
  </si>
  <si>
    <t>Camden Park (Aspasia Variegata)</t>
  </si>
  <si>
    <t>Camellian (See Pink Champagne)</t>
  </si>
  <si>
    <t>Camelot (R)</t>
  </si>
  <si>
    <t>Cameo Pink</t>
  </si>
  <si>
    <t>Cameron Cooper (R)</t>
  </si>
  <si>
    <t>Camille</t>
  </si>
  <si>
    <t>Campari</t>
  </si>
  <si>
    <t>Campari Rose</t>
  </si>
  <si>
    <t>Campari White</t>
  </si>
  <si>
    <t>Can Can</t>
  </si>
  <si>
    <t>Candidissima</t>
  </si>
  <si>
    <t>Candy Apple</t>
  </si>
  <si>
    <t>Candy Cane</t>
  </si>
  <si>
    <t>Candy Mint</t>
  </si>
  <si>
    <t>Candy Stripe</t>
  </si>
  <si>
    <t>Cappy Durden Var.</t>
  </si>
  <si>
    <t>Capricci</t>
  </si>
  <si>
    <t>Capricci Blush Stripe</t>
  </si>
  <si>
    <t>Capricci Red</t>
  </si>
  <si>
    <t>Capt. Doug Simon</t>
  </si>
  <si>
    <t>Captured Enriches (H)</t>
  </si>
  <si>
    <t>Cara Mia</t>
  </si>
  <si>
    <t>Cardinal's Cap</t>
  </si>
  <si>
    <t>Carl L. Allen Jr.</t>
  </si>
  <si>
    <t>Carl Tourje (R)</t>
  </si>
  <si>
    <t>Carla Dossett Var.</t>
  </si>
  <si>
    <t>Carlton Maryott</t>
  </si>
  <si>
    <t>Carnival Queen</t>
  </si>
  <si>
    <t>Carol Holland (R)</t>
  </si>
  <si>
    <t>Carol Humphrey</t>
  </si>
  <si>
    <t>Caro-Lan</t>
  </si>
  <si>
    <t>Carol's Katie</t>
  </si>
  <si>
    <t>Carolyn Dickson</t>
  </si>
  <si>
    <t>Carolyn Maree</t>
  </si>
  <si>
    <t>Carolyn Oyler</t>
  </si>
  <si>
    <t>Carolyn Phillips (R)</t>
  </si>
  <si>
    <t>Carrie Lou</t>
  </si>
  <si>
    <t>Carroll Waller</t>
  </si>
  <si>
    <t>Carter's Sunburst</t>
  </si>
  <si>
    <t>Carter's Sunburst Blush</t>
  </si>
  <si>
    <t>Carter's Sunburst Pink</t>
  </si>
  <si>
    <t>Carter's Sunburst Special</t>
  </si>
  <si>
    <t>Carter's Sunburst Sweetheart</t>
  </si>
  <si>
    <t>Carvain's Silk Moire</t>
  </si>
  <si>
    <t>Catherine Cathcart (Leila, Lord Darby)</t>
  </si>
  <si>
    <t>Catherine Hall</t>
  </si>
  <si>
    <t>Cathy Jones</t>
  </si>
  <si>
    <t>Cay McKenzie</t>
  </si>
  <si>
    <t>Cecella</t>
  </si>
  <si>
    <t>Cecil Beard</t>
  </si>
  <si>
    <t>Cecile</t>
  </si>
  <si>
    <t>Cecile Brunazzi</t>
  </si>
  <si>
    <t>Celebrity</t>
  </si>
  <si>
    <t>Cereus Gardeners</t>
  </si>
  <si>
    <t>Challenger</t>
  </si>
  <si>
    <t>Chandleri Elegans (See Elegans [Chandler] Variegated)</t>
  </si>
  <si>
    <t>Chang's Temple (R)</t>
  </si>
  <si>
    <t>Chansonette (Hiemalis)</t>
  </si>
  <si>
    <t>Chapel Bells</t>
  </si>
  <si>
    <t>Charlean (H)</t>
  </si>
  <si>
    <t>Charles Augustus Jones</t>
  </si>
  <si>
    <t>Charles F. O'Malley</t>
  </si>
  <si>
    <t>Charles Thomas</t>
  </si>
  <si>
    <t>Charles Turner</t>
  </si>
  <si>
    <t>Charlie Adams</t>
  </si>
  <si>
    <t>Charlie Bettes</t>
  </si>
  <si>
    <t>Charlie Bush (R)</t>
  </si>
  <si>
    <t>Charlie Mason</t>
  </si>
  <si>
    <t>Charlie V</t>
  </si>
  <si>
    <t>Charlie's Jeanne</t>
  </si>
  <si>
    <t>Charlotte Blount</t>
  </si>
  <si>
    <t>Charlotte Bradford</t>
  </si>
  <si>
    <t>Charlotte Johnson</t>
  </si>
  <si>
    <t>Charlotte Jones (R)</t>
  </si>
  <si>
    <t>Charsy (H)</t>
  </si>
  <si>
    <t>Cheap Frills (R)</t>
  </si>
  <si>
    <t>Cheerleader (Touchdown)</t>
  </si>
  <si>
    <t>Cherie Shirah</t>
  </si>
  <si>
    <t>Cherries Jubilee</t>
  </si>
  <si>
    <t>Cheryl Hunter</t>
  </si>
  <si>
    <t>Cheryl Thompson</t>
  </si>
  <si>
    <t>Cheryll Lynn</t>
  </si>
  <si>
    <t>Chester D. Bellamy</t>
  </si>
  <si>
    <t>Chie Tarumoto</t>
  </si>
  <si>
    <t>Chief Arnold</t>
  </si>
  <si>
    <t>Chikushi-no-haru</t>
  </si>
  <si>
    <t>China Doll</t>
  </si>
  <si>
    <t>China Lady (R)</t>
  </si>
  <si>
    <t>Chintz (See Sarasa)</t>
  </si>
  <si>
    <t>Chiri-tsubaki (Hiemalis)</t>
  </si>
  <si>
    <t>Chiyoda-nishiki (Princess Bacahachie)</t>
  </si>
  <si>
    <t>Choice Fragrance (H)</t>
  </si>
  <si>
    <t>Chongjei (R) (See Adoring Pure)</t>
  </si>
  <si>
    <t>Chow's Han-Ling</t>
  </si>
  <si>
    <t>Chris Bergamini</t>
  </si>
  <si>
    <t>Chris Bergamini Red</t>
  </si>
  <si>
    <t>Chris Lee</t>
  </si>
  <si>
    <t>Chrissie</t>
  </si>
  <si>
    <t>Chrissie's Retic (R)</t>
  </si>
  <si>
    <t>Christeline</t>
  </si>
  <si>
    <t>Christine Collins</t>
  </si>
  <si>
    <t>Christine Dodd</t>
  </si>
  <si>
    <t>Christine G.</t>
  </si>
  <si>
    <t>Christine Gonos (R)</t>
  </si>
  <si>
    <t>Christine Lee</t>
  </si>
  <si>
    <t>Christmas Beauty</t>
  </si>
  <si>
    <t>Christmas Cheer</t>
  </si>
  <si>
    <t>Christmas Eve (R)</t>
  </si>
  <si>
    <t>Christmas Peony</t>
  </si>
  <si>
    <t>Christmas Rose (H)</t>
  </si>
  <si>
    <t>Chrysanthemum Petal (R)</t>
  </si>
  <si>
    <t>Chuck Ritter (R)</t>
  </si>
  <si>
    <t>Chuck's Magic</t>
  </si>
  <si>
    <t>Chujohaku</t>
  </si>
  <si>
    <t>Chuxiong Gold (R)</t>
  </si>
  <si>
    <t>Cile Mitchell (H)</t>
  </si>
  <si>
    <t>Cile Watford</t>
  </si>
  <si>
    <t>Cinderella</t>
  </si>
  <si>
    <t>Cindy Kendrick (R)</t>
  </si>
  <si>
    <t>Cinnamon Cindy (H)</t>
  </si>
  <si>
    <t>Cinnamon Scentsation (H)</t>
  </si>
  <si>
    <t>Circus Girl</t>
  </si>
  <si>
    <t>Cissy Purvis</t>
  </si>
  <si>
    <t>City of Newberg (R)</t>
  </si>
  <si>
    <t>Clair Gothard</t>
  </si>
  <si>
    <t>Clare Tomlinson</t>
  </si>
  <si>
    <t>Clarise Carleton</t>
  </si>
  <si>
    <t>Clark Hubbs</t>
  </si>
  <si>
    <t>Classic Pink</t>
  </si>
  <si>
    <t>Claudia Phelps (Coral Duchess,Tillie Rice)</t>
  </si>
  <si>
    <t>Claudia Vanis</t>
  </si>
  <si>
    <t>Clayton Classic</t>
  </si>
  <si>
    <t>Cleo Akins</t>
  </si>
  <si>
    <t>Cleo Gliddon Arras</t>
  </si>
  <si>
    <t>Cleo Wittie (See Vedrine)</t>
  </si>
  <si>
    <t>Cleopatra (Sasanqua)</t>
  </si>
  <si>
    <t>Cleve James</t>
  </si>
  <si>
    <t>Cliff Harris (Her Majesty Queen Eliz. II Var.)</t>
  </si>
  <si>
    <t>Clifford Wendell Sebring</t>
  </si>
  <si>
    <t>Clower White</t>
  </si>
  <si>
    <t>Clown</t>
  </si>
  <si>
    <t>Coach Mathis</t>
  </si>
  <si>
    <t>Coed</t>
  </si>
  <si>
    <t>Col. R. D. Hicks (H)</t>
  </si>
  <si>
    <t>Colin J Garrett (R)</t>
  </si>
  <si>
    <t>Colonial Lady (Whte Jordn's Pride, Crystal Lake, Striped)</t>
  </si>
  <si>
    <t>Comber's Pride (R)</t>
  </si>
  <si>
    <t>Commander Edward Fredrickson (H)</t>
  </si>
  <si>
    <t>Commander Mulroy</t>
  </si>
  <si>
    <t>Commanding General Fredrickson</t>
  </si>
  <si>
    <t>Confetti</t>
  </si>
  <si>
    <t>Confetti Blush</t>
  </si>
  <si>
    <t>Conquistador</t>
  </si>
  <si>
    <t>Conrad Hilton (White High Hat)</t>
  </si>
  <si>
    <t>Cool Breeze (Sasanqua)</t>
  </si>
  <si>
    <t>Cooper Powers</t>
  </si>
  <si>
    <t>Coral Bouquet (H)</t>
  </si>
  <si>
    <t>Coral Delight (H)</t>
  </si>
  <si>
    <t>Coral Duchess (See Claudia Phelps)</t>
  </si>
  <si>
    <t>Coral Pink Lotus</t>
  </si>
  <si>
    <t>Coral Queen</t>
  </si>
  <si>
    <t>Corinne Sebire (R)</t>
  </si>
  <si>
    <t>Cornelia Walden</t>
  </si>
  <si>
    <t>Cornelian (R)</t>
  </si>
  <si>
    <t>Corolyn Oyler</t>
  </si>
  <si>
    <t>Corry Van Gasteren (R)</t>
  </si>
  <si>
    <t>Cottage Queen (R)</t>
  </si>
  <si>
    <t>Cotton Candy (Sasanqua)</t>
  </si>
  <si>
    <t>Country Doctor</t>
  </si>
  <si>
    <t>Courtney Dossett</t>
  </si>
  <si>
    <t>Courtney Hall</t>
  </si>
  <si>
    <t>Cover Girl</t>
  </si>
  <si>
    <t>Crazy Sue</t>
  </si>
  <si>
    <t>Cream Puff</t>
  </si>
  <si>
    <t>Creighton Delight (R)</t>
  </si>
  <si>
    <t>Crimson Candles (R)</t>
  </si>
  <si>
    <t>Crimson Crown (R)</t>
  </si>
  <si>
    <t>Crimson Robe (R)</t>
  </si>
  <si>
    <t>Crinoline (R)</t>
  </si>
  <si>
    <t>Crusselle</t>
  </si>
  <si>
    <t>Crystal City (R)</t>
  </si>
  <si>
    <t>Crystal Lake (See Colonial Lady)</t>
  </si>
  <si>
    <t>Cullen W. Coates (R)</t>
  </si>
  <si>
    <t>Cupcake (H)</t>
  </si>
  <si>
    <t>Curly Lady</t>
  </si>
  <si>
    <t>Curtain Call (R)</t>
  </si>
  <si>
    <t>Cutey Pie</t>
  </si>
  <si>
    <t>Cutie Buttons</t>
  </si>
  <si>
    <t>Da Qio (R) (See Zhanqun Lady)</t>
  </si>
  <si>
    <t>Dabney's Star (Vernalis)</t>
  </si>
  <si>
    <t>Daddy Mac</t>
  </si>
  <si>
    <t>Dad's Pink</t>
  </si>
  <si>
    <t>Dahlohnega</t>
  </si>
  <si>
    <t>Daijokan (Large Castle Crown)</t>
  </si>
  <si>
    <t>Daintiness (H)</t>
  </si>
  <si>
    <t>Dainty Maiden</t>
  </si>
  <si>
    <t>Daisy Eagleson</t>
  </si>
  <si>
    <t>Dakota Var.</t>
  </si>
  <si>
    <t>Dale Fitzgerald</t>
  </si>
  <si>
    <t>Dalu Jinqu Variegated (Edithae)</t>
  </si>
  <si>
    <t>Dalu Jiuqu (Edithae)</t>
  </si>
  <si>
    <t>Dame Silvia (H)</t>
  </si>
  <si>
    <t>Dana Homeyer (R)</t>
  </si>
  <si>
    <t>Danatta Merryday</t>
  </si>
  <si>
    <t>Dancing Blaze (H)</t>
  </si>
  <si>
    <t>Dante's Inferno</t>
  </si>
  <si>
    <t>Darby</t>
  </si>
  <si>
    <t>Dark of Night</t>
  </si>
  <si>
    <t>Darleen Grace</t>
  </si>
  <si>
    <t>Darleen Stoner (H)</t>
  </si>
  <si>
    <t>Daughter's Red (H) (Nu'erhong)</t>
  </si>
  <si>
    <t>Dautel's Supreme</t>
  </si>
  <si>
    <t>Dave's Weeper (H)</t>
  </si>
  <si>
    <t>David Bellamy (R)</t>
  </si>
  <si>
    <t>David Feathers (R)</t>
  </si>
  <si>
    <t>David Gerbing</t>
  </si>
  <si>
    <t>David Ratcliff</t>
  </si>
  <si>
    <t>David Wirth</t>
  </si>
  <si>
    <t>Dawn (See Akebono)</t>
  </si>
  <si>
    <t>Dawn Lynn</t>
  </si>
  <si>
    <t>Dawn of Creation (H)</t>
  </si>
  <si>
    <t>Dawn's Early Light</t>
  </si>
  <si>
    <t>Daydream Believer (Sasanqua)</t>
  </si>
  <si>
    <t>Dazzle</t>
  </si>
  <si>
    <t>Dazzler (Hiemalis)</t>
  </si>
  <si>
    <t>Deane's Darling</t>
  </si>
  <si>
    <t>Deanna J.</t>
  </si>
  <si>
    <t>Dear Jenny</t>
  </si>
  <si>
    <t>Dearest (See Finlandia)</t>
  </si>
  <si>
    <t>Debbie (H)</t>
  </si>
  <si>
    <t>Debo (H)</t>
  </si>
  <si>
    <t>Debut (R)</t>
  </si>
  <si>
    <t>Debutante (Sara C. Hastie)</t>
  </si>
  <si>
    <t>Debutante-Benten</t>
  </si>
  <si>
    <t>December Rose (Vernalis)</t>
  </si>
  <si>
    <t>Dee Davis</t>
  </si>
  <si>
    <t>Deep Purple Dream</t>
  </si>
  <si>
    <t>Deep Secret</t>
  </si>
  <si>
    <t>Delores Edwards (H)</t>
  </si>
  <si>
    <t>Delores Thompson</t>
  </si>
  <si>
    <t>Delphine Johnson</t>
  </si>
  <si>
    <t>Delta Dawn (R)</t>
  </si>
  <si>
    <t>Demure (H)</t>
  </si>
  <si>
    <t>Den Burton (R)</t>
  </si>
  <si>
    <t>Dennis Vaughn</t>
  </si>
  <si>
    <t>Desert Moon (R)</t>
  </si>
  <si>
    <t>Desert Sunset</t>
  </si>
  <si>
    <t>Desire</t>
  </si>
  <si>
    <t>Destiny</t>
  </si>
  <si>
    <t>Diamond Head (R)</t>
  </si>
  <si>
    <t>Dianne Dickson Reynolds</t>
  </si>
  <si>
    <t>Dick Dodd</t>
  </si>
  <si>
    <t>Dick Goodson (R)</t>
  </si>
  <si>
    <t>Dick Hardison</t>
  </si>
  <si>
    <t>Diddy Mealing</t>
  </si>
  <si>
    <t>Diddy Mealing Peony</t>
  </si>
  <si>
    <t>Diddy's Pink Organdie</t>
  </si>
  <si>
    <t>Dixie Belle</t>
  </si>
  <si>
    <t>Dixie Knight</t>
  </si>
  <si>
    <t>Dixie Knight Supreme</t>
  </si>
  <si>
    <t>Dixierama</t>
  </si>
  <si>
    <t>Dobro (R)</t>
  </si>
  <si>
    <t>Doc Glausier</t>
  </si>
  <si>
    <t>Dody's Delight</t>
  </si>
  <si>
    <t>Dolly Bowen (Moss Point Red)</t>
  </si>
  <si>
    <t>Dolly Dyer</t>
  </si>
  <si>
    <t>Dolly Parler</t>
  </si>
  <si>
    <t>Dolores Hope (R)</t>
  </si>
  <si>
    <t>Dominic DiTomasso</t>
  </si>
  <si>
    <t>Domoto's Petite</t>
  </si>
  <si>
    <t>Don Estes (H)</t>
  </si>
  <si>
    <t>Dona Herzillia de Frietas Magalhaes</t>
  </si>
  <si>
    <t>Donation (H)</t>
  </si>
  <si>
    <t>Donckelarii Red (See Eugene Bolen)</t>
  </si>
  <si>
    <t>Don-Mac</t>
  </si>
  <si>
    <t>Donna Blair (R)</t>
  </si>
  <si>
    <t>Donna Kaye (See Arrabella)</t>
  </si>
  <si>
    <t>Donna Newton</t>
  </si>
  <si>
    <t>Donnan's Dream</t>
  </si>
  <si>
    <t>Dora Elise (R)</t>
  </si>
  <si>
    <t>Dora Lee (R)</t>
  </si>
  <si>
    <t>Doris Ellis</t>
  </si>
  <si>
    <t>Doris Ellis Pink</t>
  </si>
  <si>
    <t>Doris Freeman</t>
  </si>
  <si>
    <t>Doris Madalia (See Beauty of Holland)</t>
  </si>
  <si>
    <t>Doris Mae (R)</t>
  </si>
  <si>
    <t>Doris Stone</t>
  </si>
  <si>
    <t>Dorothy Aimee (H)</t>
  </si>
  <si>
    <t>Dorothy Ashley</t>
  </si>
  <si>
    <t>Dorothy B. Decuers</t>
  </si>
  <si>
    <t>Dorothy Chester</t>
  </si>
  <si>
    <t>Dorothy Copeland</t>
  </si>
  <si>
    <t>Dorothy Hills</t>
  </si>
  <si>
    <t>Dorothy L. Chattin</t>
  </si>
  <si>
    <t>Dorothy Mac</t>
  </si>
  <si>
    <t>Dorothy Parker (See Emmett Pfingstl)</t>
  </si>
  <si>
    <t>Dorothy Rose</t>
  </si>
  <si>
    <t>Dorothy Tillett</t>
  </si>
  <si>
    <t>Dorothy Zerkowsky</t>
  </si>
  <si>
    <t>Dorothy's Folly</t>
  </si>
  <si>
    <t>Dot Spengler (R)</t>
  </si>
  <si>
    <t>Douglas Potter</t>
  </si>
  <si>
    <t>Dr. Annette Thomas (R)</t>
  </si>
  <si>
    <t>Dr. Bill Harrison</t>
  </si>
  <si>
    <t>Dr. Bob Withers (R)</t>
  </si>
  <si>
    <t>Dr. Brian Doak (R)</t>
  </si>
  <si>
    <t>Dr. Burnside</t>
  </si>
  <si>
    <t>Dr. Carl Beard</t>
  </si>
  <si>
    <t>Dr. Clifford Parks (R)</t>
  </si>
  <si>
    <t>Dr. Cy. Echols</t>
  </si>
  <si>
    <t>Dr. Dan Nathan (R)</t>
  </si>
  <si>
    <t>Dr. Dan Nathan Supreme (R)</t>
  </si>
  <si>
    <t>Dr. David Sloan</t>
  </si>
  <si>
    <t>Dr. Doreen Clark (R)</t>
  </si>
  <si>
    <t>Dr. Edward Porubsky</t>
  </si>
  <si>
    <t>Dr. Emil Carroll (R)</t>
  </si>
  <si>
    <t>Dr. Frank Wilson</t>
  </si>
  <si>
    <t>Dr. Fred E. Heitman (R)</t>
  </si>
  <si>
    <t>Dr. Geechee</t>
  </si>
  <si>
    <t>Dr. Henry B. Harvey</t>
  </si>
  <si>
    <t>Dr. Huffman</t>
  </si>
  <si>
    <t>Dr. J. C. Raulston</t>
  </si>
  <si>
    <t>Dr. J. M. Howell</t>
  </si>
  <si>
    <t>Dr. J. V. Knapp</t>
  </si>
  <si>
    <t>Dr. John D. Bell (Beau Harp Var.)</t>
  </si>
  <si>
    <t>Dr. Jon Bailey</t>
  </si>
  <si>
    <t>Dr. Judge</t>
  </si>
  <si>
    <t>Dr. Karl Horn</t>
  </si>
  <si>
    <t>Dr. King</t>
  </si>
  <si>
    <t>Dr. Lilyan Hanchey</t>
  </si>
  <si>
    <t>Dr. Louis Polizzi (R)</t>
  </si>
  <si>
    <t>Dr. Mary Burch</t>
  </si>
  <si>
    <t>Dr. Paul Sanders</t>
  </si>
  <si>
    <t>Dr. Richard Hardison</t>
  </si>
  <si>
    <t>Dr. Robert E. Schwartz</t>
  </si>
  <si>
    <t>Dr. T. E. Pierson (R)</t>
  </si>
  <si>
    <t>Dr. Tinsley</t>
  </si>
  <si>
    <t>Dr. Zhivago (H)</t>
  </si>
  <si>
    <t>Dragon Fireball (H)</t>
  </si>
  <si>
    <t>Drama Girl</t>
  </si>
  <si>
    <t>Drama Girl Tison</t>
  </si>
  <si>
    <t>Dream Angel (H)</t>
  </si>
  <si>
    <t>Dream Boat (H)</t>
  </si>
  <si>
    <t>Dream Castle (R)</t>
  </si>
  <si>
    <t>Dream Girl (R)</t>
  </si>
  <si>
    <t>Dream Quilt (H)</t>
  </si>
  <si>
    <t>Dream Team (H)</t>
  </si>
  <si>
    <t>Dream Weaver (H)</t>
  </si>
  <si>
    <t>Dresden China (H)</t>
  </si>
  <si>
    <t>Driftwood (See Margaret McCown)</t>
  </si>
  <si>
    <t>Duchess of Covington</t>
  </si>
  <si>
    <t>Duchess of Windsor</t>
  </si>
  <si>
    <t>Duchesse Decazes</t>
  </si>
  <si>
    <t>Dudley Boudreaux</t>
  </si>
  <si>
    <t>Duke of Burgundy</t>
  </si>
  <si>
    <t>Duke of York (See Otahuhu Beauty)</t>
  </si>
  <si>
    <t>Dusty</t>
  </si>
  <si>
    <t>Dusty Wellborn</t>
  </si>
  <si>
    <t>Dynasty (R)</t>
  </si>
  <si>
    <t>E. G. Waterhouse (H)</t>
  </si>
  <si>
    <t>Early Autumn</t>
  </si>
  <si>
    <t>Early Crimson (R)</t>
  </si>
  <si>
    <t>Early Girly (R)</t>
  </si>
  <si>
    <t>Early Pearly (Sasanqua)</t>
  </si>
  <si>
    <t>Early Peony (R)</t>
  </si>
  <si>
    <t>Easter Basket</t>
  </si>
  <si>
    <t>Easter Morn</t>
  </si>
  <si>
    <t>Easter Parade</t>
  </si>
  <si>
    <t>Eastertide</t>
  </si>
  <si>
    <t>Ecclefield</t>
  </si>
  <si>
    <t>Ed Alsip</t>
  </si>
  <si>
    <t>Ed Combatalade</t>
  </si>
  <si>
    <t>Ed Powers</t>
  </si>
  <si>
    <t>Eddie Gilley</t>
  </si>
  <si>
    <t>Edelweiss</t>
  </si>
  <si>
    <t>Edith Hall</t>
  </si>
  <si>
    <t>Edith Mazzei (R)</t>
  </si>
  <si>
    <t>Edmund B.</t>
  </si>
  <si>
    <t>Edna Bass</t>
  </si>
  <si>
    <t>Edna Butler (Sasanqua)</t>
  </si>
  <si>
    <t>Edna Campbell</t>
  </si>
  <si>
    <t>Edna Deadwyler</t>
  </si>
  <si>
    <t>Edward Cole</t>
  </si>
  <si>
    <t>Edward Marshall Boehm (H)</t>
  </si>
  <si>
    <t>Edwin H. Folk</t>
  </si>
  <si>
    <t>Edwin S. Northrup</t>
  </si>
  <si>
    <t>Egao (Vernalis)</t>
  </si>
  <si>
    <t>Egao Corkscrew (Vernalis)</t>
  </si>
  <si>
    <t>Egao Formal Pink (Vernalis)</t>
  </si>
  <si>
    <t>Egao- Japonica (Not to be confused with Egao-Vernalis)</t>
  </si>
  <si>
    <t>Eighteen Scholars</t>
  </si>
  <si>
    <t>Eighteen Year-Old Maiden (R)</t>
  </si>
  <si>
    <t>Eileen Weidman</t>
  </si>
  <si>
    <t>El Diablo Rojo</t>
  </si>
  <si>
    <t>El Dorado (H)</t>
  </si>
  <si>
    <t>El Matador</t>
  </si>
  <si>
    <t>El Rojo</t>
  </si>
  <si>
    <t>Elaine (R)</t>
  </si>
  <si>
    <t>Elaine Lee (H)</t>
  </si>
  <si>
    <t>Elaine Smelley</t>
  </si>
  <si>
    <t>Elaine's Betty</t>
  </si>
  <si>
    <t>Elaine's Betty Blush</t>
  </si>
  <si>
    <t>Elaine's Betty Pink</t>
  </si>
  <si>
    <t>Elaine's Betty Red</t>
  </si>
  <si>
    <t>Elaine's Betty White</t>
  </si>
  <si>
    <t>Eleanor Finley</t>
  </si>
  <si>
    <t>Eleanor Grant</t>
  </si>
  <si>
    <t>Eleanor Greenway</t>
  </si>
  <si>
    <t>Eleanor Hagood</t>
  </si>
  <si>
    <t>Eleanor K</t>
  </si>
  <si>
    <t>Eleanor Martin</t>
  </si>
  <si>
    <t>Eleanor Martin Supreme</t>
  </si>
  <si>
    <t>Eleanor McCown</t>
  </si>
  <si>
    <t>Eleanor Mertson</t>
  </si>
  <si>
    <t xml:space="preserve">Eleanor of Fairoaks (Vedrine Var.) </t>
  </si>
  <si>
    <t>Eleanor Waltz</t>
  </si>
  <si>
    <t>Elegans Champagne</t>
  </si>
  <si>
    <t>Elegans Splendor</t>
  </si>
  <si>
    <t>Elegans Supreme</t>
  </si>
  <si>
    <t>Elegant Beauty (H)</t>
  </si>
  <si>
    <t>Elfin Charm</t>
  </si>
  <si>
    <t>Elizabeth Acree</t>
  </si>
  <si>
    <t>Elizabeth Ann</t>
  </si>
  <si>
    <t>Elizabeth Arden</t>
  </si>
  <si>
    <t>Elizabeth Astles (R)</t>
  </si>
  <si>
    <t>Elizabeth B. Hunt (R)</t>
  </si>
  <si>
    <t>Elizabeth Boardman</t>
  </si>
  <si>
    <t>Elizabeth Dowd</t>
  </si>
  <si>
    <t>Elizabeth Dowd Mystique</t>
  </si>
  <si>
    <t>Elizabeth Dowd Silver</t>
  </si>
  <si>
    <t>Elizabeth Fleming</t>
  </si>
  <si>
    <t>Elizabeth Harris</t>
  </si>
  <si>
    <t>Elizabeth Holmes</t>
  </si>
  <si>
    <t>Elizabeth Le Bey</t>
  </si>
  <si>
    <t>Elizabeth Maybank</t>
  </si>
  <si>
    <t>Elizabeth Nedra Mathis</t>
  </si>
  <si>
    <t>Elizabeth Tarrant</t>
  </si>
  <si>
    <t>Elizabeth Weaver</t>
  </si>
  <si>
    <t>Ella Joe</t>
  </si>
  <si>
    <t>Ella Ward Parsons</t>
  </si>
  <si>
    <t>Ella Weeks</t>
  </si>
  <si>
    <t>Ellen Daniel</t>
  </si>
  <si>
    <t>Ellen Daniel Red</t>
  </si>
  <si>
    <t>Ellen Doubleday</t>
  </si>
  <si>
    <t>Ellen Goff</t>
  </si>
  <si>
    <t>Elsie Dryden (R)</t>
  </si>
  <si>
    <t>Elsie Jury (H)</t>
  </si>
  <si>
    <t>Elsie Ross (R)</t>
  </si>
  <si>
    <t>Emberglow</t>
  </si>
  <si>
    <t>Emilie English</t>
  </si>
  <si>
    <t>Emil's Jane</t>
  </si>
  <si>
    <t>Emily Brown (See Hishi-karaito)</t>
  </si>
  <si>
    <t>Emily Wilson</t>
  </si>
  <si>
    <t>Emjamba</t>
  </si>
  <si>
    <t>Emma Alia</t>
  </si>
  <si>
    <t>Emma Gaeta (R)</t>
  </si>
  <si>
    <t>Emma Grace</t>
  </si>
  <si>
    <t>Emma J. Mitchell</t>
  </si>
  <si>
    <t>Emmalene</t>
  </si>
  <si>
    <t>Emmett Barnes</t>
  </si>
  <si>
    <t>Emmett Pfingstl (Joseph Pfingstl Var,Dorothy Parker)</t>
  </si>
  <si>
    <t>Enchanted Evening</t>
  </si>
  <si>
    <t>English Kuhne Drews</t>
  </si>
  <si>
    <t>Envying Sky's Height (R) (Hentiangao)</t>
  </si>
  <si>
    <t>Eos (Vernalis)</t>
  </si>
  <si>
    <t>Er Hai Zen Zu (R) (See Lake Erhai Pearl)</t>
  </si>
  <si>
    <t>Eric Wilson</t>
  </si>
  <si>
    <t>Erica</t>
  </si>
  <si>
    <t>Erin Farmer</t>
  </si>
  <si>
    <t>Ernest Aycock (R)</t>
  </si>
  <si>
    <t>Ernest F. Beale, Sr.</t>
  </si>
  <si>
    <t>Ernest Gill</t>
  </si>
  <si>
    <t>Ernest Gilley</t>
  </si>
  <si>
    <t>Ernest McDonald (R)</t>
  </si>
  <si>
    <t>Ernestine Law</t>
  </si>
  <si>
    <t>Esme Spence (H)</t>
  </si>
  <si>
    <t>Essie M. Rollinson</t>
  </si>
  <si>
    <t>Esther Ann</t>
  </si>
  <si>
    <t>Esther Smith</t>
  </si>
  <si>
    <t>Esther's Tomorrow</t>
  </si>
  <si>
    <t>Etha Prickett</t>
  </si>
  <si>
    <t>Ethel Davis</t>
  </si>
  <si>
    <t>Ethel Davis Blush</t>
  </si>
  <si>
    <t>Ethel Weber (See King Lear)</t>
  </si>
  <si>
    <t>Ethyl Rhyne</t>
  </si>
  <si>
    <t>Etoile Fontaine</t>
  </si>
  <si>
    <t>Etowah Pink (H)</t>
  </si>
  <si>
    <t>Etsu-botan (H)</t>
  </si>
  <si>
    <t>Eugene Bolen (Doncklarii Red)</t>
  </si>
  <si>
    <t>Eugene Lize (Lady Jane Grey, Annie McDonald)</t>
  </si>
  <si>
    <t>Eugenia Howell</t>
  </si>
  <si>
    <t>Eva Ross</t>
  </si>
  <si>
    <t>Evan Warriner</t>
  </si>
  <si>
    <t>Evelina</t>
  </si>
  <si>
    <t>Evelyn C. Bellamy (R)</t>
  </si>
  <si>
    <t>Evelyn Poe</t>
  </si>
  <si>
    <t>Evelyn Poe Pink</t>
  </si>
  <si>
    <t>Evening Glow Pearl (R)</t>
  </si>
  <si>
    <t>Evening Star (D. C. Strother)</t>
  </si>
  <si>
    <t>Evensong</t>
  </si>
  <si>
    <t>Eventide</t>
  </si>
  <si>
    <t>Extravaganza</t>
  </si>
  <si>
    <t>Fair Jury (H)</t>
  </si>
  <si>
    <t>Fairhope (McKenzie Tricolor, Old Maid Taylor,Three-in-one)</t>
  </si>
  <si>
    <t>Fairweather Favorite (H)</t>
  </si>
  <si>
    <t>Fairy Bouquet (H)</t>
  </si>
  <si>
    <t>Fairy Fountain</t>
  </si>
  <si>
    <t>Faith</t>
  </si>
  <si>
    <t>Faith Hope Love</t>
  </si>
  <si>
    <t>Fallen Angel (H)</t>
  </si>
  <si>
    <t>Falling Star (Sasanqua)</t>
  </si>
  <si>
    <t>Fancy Pants (R)</t>
  </si>
  <si>
    <t>Fandango</t>
  </si>
  <si>
    <t>Fannie Loughridge</t>
  </si>
  <si>
    <t>Fannie Louise Maphis (R)</t>
  </si>
  <si>
    <t>Fantasia</t>
  </si>
  <si>
    <t>Fashionata</t>
  </si>
  <si>
    <t>Fawn</t>
  </si>
  <si>
    <t>Feathered Edge (Sasanqua)</t>
  </si>
  <si>
    <t>Feathery Touch</t>
  </si>
  <si>
    <t>Federation</t>
  </si>
  <si>
    <t>Felice Harris (H)</t>
  </si>
  <si>
    <t>Fensan Xueshi (Pink Three Scholars)</t>
  </si>
  <si>
    <t>1981`</t>
  </si>
  <si>
    <t>Fenyu (Sasanqua)</t>
  </si>
  <si>
    <t>Ferol Ilene</t>
  </si>
  <si>
    <t>Ferol Zerkowsky</t>
  </si>
  <si>
    <t>Ferris Wheel</t>
  </si>
  <si>
    <t>Fiesta Grande (R)</t>
  </si>
  <si>
    <t>Fifth Avenue</t>
  </si>
  <si>
    <t>Fimbriata Superba (See Fred Sander)</t>
  </si>
  <si>
    <t>Fimbriated Fragrance (H)</t>
  </si>
  <si>
    <t>Fine Pure (R) (Miaojie)</t>
  </si>
  <si>
    <t>Finlandia (Dearest, Nellie White)</t>
  </si>
  <si>
    <t>Finlandia Rosea Var. (See King Lear)</t>
  </si>
  <si>
    <t>Fircone</t>
  </si>
  <si>
    <t>Fire Chief (R)</t>
  </si>
  <si>
    <t>Fire Dance</t>
  </si>
  <si>
    <t>Fire Falls</t>
  </si>
  <si>
    <t>Fire Frost (H)</t>
  </si>
  <si>
    <t>First Blush (H)</t>
  </si>
  <si>
    <t>First Class Red (R)</t>
  </si>
  <si>
    <t>First Lady</t>
  </si>
  <si>
    <t>First Lady Bettyjean</t>
  </si>
  <si>
    <t>Firstborn</t>
  </si>
  <si>
    <t>Flame</t>
  </si>
  <si>
    <t>Flamingo</t>
  </si>
  <si>
    <t>Flamingo Princess (R)</t>
  </si>
  <si>
    <t>Fleurette</t>
  </si>
  <si>
    <t>Flora Cooper</t>
  </si>
  <si>
    <t>Floradora Girl</t>
  </si>
  <si>
    <t>Florence Coker Rogers</t>
  </si>
  <si>
    <t>Florence Daniell</t>
  </si>
  <si>
    <t>Florence Hollis</t>
  </si>
  <si>
    <t>Florence Stratton</t>
  </si>
  <si>
    <t>Florence's Debutante</t>
  </si>
  <si>
    <t>Flossie Goodson</t>
  </si>
  <si>
    <t>Flower Girl (R)</t>
  </si>
  <si>
    <t>Flower Village (Hana-no-sato)</t>
  </si>
  <si>
    <t>Flowerwood (Mathotiana Fimbriata)</t>
  </si>
  <si>
    <t>Fly Fly (R) (Pian Pian)</t>
  </si>
  <si>
    <t>Flynn Sans</t>
  </si>
  <si>
    <t>Fortieth Anniversary (R)</t>
  </si>
  <si>
    <t>Fortuna (R)</t>
  </si>
  <si>
    <t>Forty-Niner (R)</t>
  </si>
  <si>
    <t>Four Winds (R)</t>
  </si>
  <si>
    <t>Fragrant Asia (H)</t>
  </si>
  <si>
    <t>Fragrant Boutonniere</t>
  </si>
  <si>
    <t>Fragrant Burgundy (H)</t>
  </si>
  <si>
    <t>Fragrant Fairies (H)</t>
  </si>
  <si>
    <t>Fragrant Jewel (H)</t>
  </si>
  <si>
    <t>Fragrant Joy (H)</t>
  </si>
  <si>
    <t>Fragrant Legend (H)</t>
  </si>
  <si>
    <t>Fragrant Pink (H)</t>
  </si>
  <si>
    <t>Fragrant Ruby (H)</t>
  </si>
  <si>
    <t>Fragrant Striped (See Colonial Lady)</t>
  </si>
  <si>
    <t>Fran Boudolf</t>
  </si>
  <si>
    <t>Fran Homeyer</t>
  </si>
  <si>
    <t>Fran Mathis</t>
  </si>
  <si>
    <t>Frances B. Homer</t>
  </si>
  <si>
    <t>Frances B. Muckenfuss</t>
  </si>
  <si>
    <t>Frances Boswell</t>
  </si>
  <si>
    <t>Frances Council</t>
  </si>
  <si>
    <t>Frances Hill</t>
  </si>
  <si>
    <t>Frances McLanahan</t>
  </si>
  <si>
    <t>Frances Sessions Hicks</t>
  </si>
  <si>
    <t>Francie L. (R)</t>
  </si>
  <si>
    <t>Francie L. White (R)</t>
  </si>
  <si>
    <t>Francis Eugene Phillips</t>
  </si>
  <si>
    <t>Francis Hanger (H)</t>
  </si>
  <si>
    <t>Frank Brownlee</t>
  </si>
  <si>
    <t>Frank Gibson</t>
  </si>
  <si>
    <t>Frank Houser (R)</t>
  </si>
  <si>
    <t>Frank Pursel (R)</t>
  </si>
  <si>
    <t>Frankie Bray (See Roosevelt Blues)</t>
  </si>
  <si>
    <t>Frankie Winn</t>
  </si>
  <si>
    <t>Frau Geheimrat Oldevig (Thomas Plant)</t>
  </si>
  <si>
    <t>1890's</t>
  </si>
  <si>
    <t>Freckles</t>
  </si>
  <si>
    <t>Fred Gerald</t>
  </si>
  <si>
    <t>Fred Mayo</t>
  </si>
  <si>
    <t>Fred Sander (Fimbriata Superba)</t>
  </si>
  <si>
    <t>Freda Howell Var.</t>
  </si>
  <si>
    <t>Freedom Bell (H)</t>
  </si>
  <si>
    <t>Frilled White (Sasanqua)</t>
  </si>
  <si>
    <t>Frizzle White (Susan Carter)</t>
  </si>
  <si>
    <t>Frost Queen</t>
  </si>
  <si>
    <t>Frosty Morn</t>
  </si>
  <si>
    <t>Fu Dei Qiuan (R) (See Butterfly Spring)</t>
  </si>
  <si>
    <t>Fuchsia (R)</t>
  </si>
  <si>
    <t>Fukutsuzumi (Fortune's Hand Drum)</t>
  </si>
  <si>
    <t>Funny Face Betty (Charming Betty)</t>
  </si>
  <si>
    <t>Gabriel Lewis</t>
  </si>
  <si>
    <t>Gabriel's Blush</t>
  </si>
  <si>
    <t>Gael's Dream (R)</t>
  </si>
  <si>
    <t>Gail Hooks</t>
  </si>
  <si>
    <t>Galaxie (H)</t>
  </si>
  <si>
    <t>Garden Glory (H)</t>
  </si>
  <si>
    <t>Gardenia</t>
  </si>
  <si>
    <t>Gardenia (Bradford)</t>
  </si>
  <si>
    <t>Garnett Avant</t>
  </si>
  <si>
    <t>Gary's Red</t>
  </si>
  <si>
    <t>Gate of Heaven</t>
  </si>
  <si>
    <t>Gay Baby (H)</t>
  </si>
  <si>
    <t>Gay Boy (See Kumasaka Var.)</t>
  </si>
  <si>
    <t>Gay Buttons (H)</t>
  </si>
  <si>
    <t>Gay Chieftain</t>
  </si>
  <si>
    <t>Gay Pixie (H)</t>
  </si>
  <si>
    <t>Gay Time (H)</t>
  </si>
  <si>
    <t>Gayle Beardon</t>
  </si>
  <si>
    <t>Gee Homeyer</t>
  </si>
  <si>
    <t>Geisha Girl</t>
  </si>
  <si>
    <t>Gena Owens Fredrickson</t>
  </si>
  <si>
    <t>General Douglas MacArthur II</t>
  </si>
  <si>
    <t>General George Patton (Pink Purity)</t>
  </si>
  <si>
    <t>General Robert E. Lee</t>
  </si>
  <si>
    <t>General Wade Hampton</t>
  </si>
  <si>
    <t>George B. Barrett</t>
  </si>
  <si>
    <t>George Brockman</t>
  </si>
  <si>
    <t>George Clegg</t>
  </si>
  <si>
    <t>George Firth (R)</t>
  </si>
  <si>
    <t>George Lumsden</t>
  </si>
  <si>
    <t>George Spencer (R)</t>
  </si>
  <si>
    <t>George Stewart</t>
  </si>
  <si>
    <t>Georgia Fire</t>
  </si>
  <si>
    <t>Georgia National Fair</t>
  </si>
  <si>
    <t>Georgia National Fair Blush</t>
  </si>
  <si>
    <t>Georgia Rouse</t>
  </si>
  <si>
    <t>Ghentry J.</t>
  </si>
  <si>
    <t>Gibson Girl</t>
  </si>
  <si>
    <t>Gilley's Forever (R)</t>
  </si>
  <si>
    <t>Gilleys-34</t>
  </si>
  <si>
    <t>Ginny Anderson</t>
  </si>
  <si>
    <t>Giorgio's Pride (R)</t>
  </si>
  <si>
    <t>Gladys Glausier</t>
  </si>
  <si>
    <t>Gladys Pinkerton</t>
  </si>
  <si>
    <t>Gladys Walker (R)</t>
  </si>
  <si>
    <t>Gladys Wannamaker</t>
  </si>
  <si>
    <t>Glen 40</t>
  </si>
  <si>
    <t>Glen Blackwell Johnson</t>
  </si>
  <si>
    <t>Glenn's Orbit (H)</t>
  </si>
  <si>
    <t>Gloria Nan</t>
  </si>
  <si>
    <t>Glory B</t>
  </si>
  <si>
    <t>Glory of Isis (H)</t>
  </si>
  <si>
    <t>Glowing Embers (R)</t>
  </si>
  <si>
    <t>Goggy</t>
  </si>
  <si>
    <t>Gold Tone</t>
  </si>
  <si>
    <t>Golden Fleece (H)</t>
  </si>
  <si>
    <t>Golden Gate</t>
  </si>
  <si>
    <t>Golden Glimmer (R)</t>
  </si>
  <si>
    <t>Golden Glow (H)</t>
  </si>
  <si>
    <t>Golden Phoenix (Sasanqua)</t>
  </si>
  <si>
    <t>Goldwater</t>
  </si>
  <si>
    <t>Gone Again</t>
  </si>
  <si>
    <t>Gone Again Blush</t>
  </si>
  <si>
    <t>Gordy's Pretty Lady</t>
  </si>
  <si>
    <t>Governor Earl Warren</t>
  </si>
  <si>
    <t>Governor Kennon</t>
  </si>
  <si>
    <t>Governor Mouton (Variegated Aunt Jetty, Angelica)</t>
  </si>
  <si>
    <t>Grace Albritton</t>
  </si>
  <si>
    <t>Grace Albritton Flair</t>
  </si>
  <si>
    <t>Grace Bunton</t>
  </si>
  <si>
    <t>Grace Burkhard (See C. M. Wilson)</t>
  </si>
  <si>
    <t>Grace Caple (H)</t>
  </si>
  <si>
    <t>Grace Gamlin (H)</t>
  </si>
  <si>
    <t>Grace Ward</t>
  </si>
  <si>
    <t>Grady's Egao (Vernalis)</t>
  </si>
  <si>
    <t>Graem Yates (R)</t>
  </si>
  <si>
    <t>Granada</t>
  </si>
  <si>
    <t>Grand Marshal</t>
  </si>
  <si>
    <t>Grand Prix</t>
  </si>
  <si>
    <t>Grand Slam</t>
  </si>
  <si>
    <t>Grandandy (R)</t>
  </si>
  <si>
    <t>Grandiflora Alba (See Lotus)</t>
  </si>
  <si>
    <t>Grandma's Garden</t>
  </si>
  <si>
    <t>Grant Campbell</t>
  </si>
  <si>
    <t>Grape Soda</t>
  </si>
  <si>
    <t>Great Day</t>
  </si>
  <si>
    <t>Great Peach Blossom (R)</t>
  </si>
  <si>
    <t>Green's Blues (Hiemalis)</t>
  </si>
  <si>
    <t>Greensboro Red</t>
  </si>
  <si>
    <t>Greg Baker (Sasanqua)</t>
  </si>
  <si>
    <t>Greysen James Seaton</t>
  </si>
  <si>
    <t>Grover C. Chester</t>
  </si>
  <si>
    <t>Grover Meaders</t>
  </si>
  <si>
    <t>Gualala Glow (R)</t>
  </si>
  <si>
    <t>Guest of Honor</t>
  </si>
  <si>
    <t>Guest Star</t>
  </si>
  <si>
    <t>Guilio Nuccio</t>
  </si>
  <si>
    <t>Gulfport Purple</t>
  </si>
  <si>
    <t>Gunsmoke</t>
  </si>
  <si>
    <t>Gus Menard</t>
  </si>
  <si>
    <t>Gustav Gerbing</t>
  </si>
  <si>
    <t>Gwenneth Morey</t>
  </si>
  <si>
    <t>Gypsy Lights (R)</t>
  </si>
  <si>
    <t>Gypsy Rose</t>
  </si>
  <si>
    <t>H. C. Scott</t>
  </si>
  <si>
    <t>H. G. McCord (Grady McCord)</t>
  </si>
  <si>
    <t>Haku-rakuten</t>
  </si>
  <si>
    <t>Haku-tsuru</t>
  </si>
  <si>
    <t>Hallelujah</t>
  </si>
  <si>
    <t>Hallie Bland</t>
  </si>
  <si>
    <t>Hallmark</t>
  </si>
  <si>
    <t>Hall's Pride (R)</t>
  </si>
  <si>
    <t>Hallstone Spicy (H)</t>
  </si>
  <si>
    <t>Hana-fuki (Chalice)</t>
  </si>
  <si>
    <t>Hana-jiman (Sasanqua)</t>
  </si>
  <si>
    <t>Hana-nana (Sasanqua)</t>
  </si>
  <si>
    <t>Hana-no-sato (Flower Village)</t>
  </si>
  <si>
    <t>Hank Stone (R)</t>
  </si>
  <si>
    <t>Han-Ling Raspberry</t>
  </si>
  <si>
    <t>Han-Ling Snow</t>
  </si>
  <si>
    <t>Happy Birthday</t>
  </si>
  <si>
    <t>Happy Harlequin</t>
  </si>
  <si>
    <t>Happy Holidays</t>
  </si>
  <si>
    <t>Happy Talk</t>
  </si>
  <si>
    <t>Happy Times</t>
  </si>
  <si>
    <t>Harbor Lights</t>
  </si>
  <si>
    <t>Hari Withers (H)</t>
  </si>
  <si>
    <t>Harold L. Paige (R)</t>
  </si>
  <si>
    <t>Harold Murphy (R)</t>
  </si>
  <si>
    <t>Harriet Bisbee</t>
  </si>
  <si>
    <t>Haru-no-utena</t>
  </si>
  <si>
    <t>Hatchett</t>
  </si>
  <si>
    <t>Hawaii</t>
  </si>
  <si>
    <t>Hayward Curlee</t>
  </si>
  <si>
    <t>Hazel E. Herrin</t>
  </si>
  <si>
    <t>Head Table</t>
  </si>
  <si>
    <t>Heartwood Bolero (R)</t>
  </si>
  <si>
    <t>Heartwood Fandango (R)</t>
  </si>
  <si>
    <t>Heartwood Salute (H)</t>
  </si>
  <si>
    <t>Heavenly</t>
  </si>
  <si>
    <t>Heimudan (Edithae)</t>
  </si>
  <si>
    <t>Helen B. (H)</t>
  </si>
  <si>
    <t>Helen Beach</t>
  </si>
  <si>
    <t>Helen Boehm</t>
  </si>
  <si>
    <t>Helen Bower</t>
  </si>
  <si>
    <t>Helen Calcutt</t>
  </si>
  <si>
    <t>Helen Christian</t>
  </si>
  <si>
    <t>Helen Glenn</t>
  </si>
  <si>
    <t>Helen K</t>
  </si>
  <si>
    <t>Helen O'Connor (H)</t>
  </si>
  <si>
    <t>Henny Drews</t>
  </si>
  <si>
    <t>Henry E. Huntington</t>
  </si>
  <si>
    <t>Henry Lunsford</t>
  </si>
  <si>
    <t>Henry Parrish</t>
  </si>
  <si>
    <t>Henry VIII</t>
  </si>
  <si>
    <t>Hentiangao (R) (See Envying Sky's Height)</t>
  </si>
  <si>
    <t>Her Majesty Queen Elizabeth II</t>
  </si>
  <si>
    <t>Herbert Earl Gatch</t>
  </si>
  <si>
    <t>Herme Pink</t>
  </si>
  <si>
    <t>Hermesport (See Beauty of Holland)</t>
  </si>
  <si>
    <t>Hettie Love Wine</t>
  </si>
  <si>
    <t>High Fragrance (H)</t>
  </si>
  <si>
    <t>High Hat</t>
  </si>
  <si>
    <t>High Society</t>
  </si>
  <si>
    <t>High Time</t>
  </si>
  <si>
    <t>High Wide ‘n Handsome</t>
  </si>
  <si>
    <t>Highland Gem (R)</t>
  </si>
  <si>
    <t>Hi-Jinx</t>
  </si>
  <si>
    <t>Hilda Jamieson</t>
  </si>
  <si>
    <t>Hillary Tramonte (R)</t>
  </si>
  <si>
    <t>Hime-shira-yuki (Rusticana)</t>
  </si>
  <si>
    <t>Hi-no-maru</t>
  </si>
  <si>
    <t>Hishi-karaito (Emily Brown, Pink Lace, Lacy Pink)</t>
  </si>
  <si>
    <t>Hody Wilson (R)</t>
  </si>
  <si>
    <t>Hollis C. Boardman</t>
  </si>
  <si>
    <t>Holly Bright</t>
  </si>
  <si>
    <t>Holy Pure (R) (Sheng Jie)</t>
  </si>
  <si>
    <t>Holy White</t>
  </si>
  <si>
    <t>Honeyglow</t>
  </si>
  <si>
    <t>Honeymoon (H)</t>
  </si>
  <si>
    <t>Hongluzhen</t>
  </si>
  <si>
    <t>Hope Griffin</t>
  </si>
  <si>
    <t>Hopkin's Pink</t>
  </si>
  <si>
    <t>Hopkin's Rose Pink</t>
  </si>
  <si>
    <t>Horry Frost</t>
  </si>
  <si>
    <t>Hot Flash (Sasanqua)</t>
  </si>
  <si>
    <t>Hot Lips</t>
  </si>
  <si>
    <t>Hot Pink (H)</t>
  </si>
  <si>
    <t>Hot Stuff (H)</t>
  </si>
  <si>
    <t>Hotshot</t>
  </si>
  <si>
    <t>House Party</t>
  </si>
  <si>
    <t>Howard Asper (R)</t>
  </si>
  <si>
    <t>Howard Dumas (R)</t>
  </si>
  <si>
    <t>Howard Rhodes (R)</t>
  </si>
  <si>
    <t>Hulyn Smith (R)</t>
  </si>
  <si>
    <t>Hulyn's Meadowbrook (R)</t>
  </si>
  <si>
    <t>Hulyn's Sweet Emily (R)</t>
  </si>
  <si>
    <t>Hussar</t>
  </si>
  <si>
    <t>Hyman's Retic (R)</t>
  </si>
  <si>
    <t>I Am Fragrant (H)</t>
  </si>
  <si>
    <t>I Believe</t>
  </si>
  <si>
    <t>Ice Cream Smoothie (H)</t>
  </si>
  <si>
    <t>Ida Cossom (R)</t>
  </si>
  <si>
    <t>Imagination</t>
  </si>
  <si>
    <t>Imura</t>
  </si>
  <si>
    <t>In the Pink</t>
  </si>
  <si>
    <t>In the Purple</t>
  </si>
  <si>
    <t>Interlude (Hiemalis)</t>
  </si>
  <si>
    <t>Intoscent (H)</t>
  </si>
  <si>
    <t>Intrigue</t>
  </si>
  <si>
    <t>Irene</t>
  </si>
  <si>
    <t>Irene Bergamini (R)</t>
  </si>
  <si>
    <t>Irish Mist</t>
  </si>
  <si>
    <t>Irrational Exuberance</t>
  </si>
  <si>
    <t>Isabel Cordelia (H)</t>
  </si>
  <si>
    <t>Isabel Lewis</t>
  </si>
  <si>
    <t>Isaribi (H)</t>
  </si>
  <si>
    <t>Island Sunset (H)</t>
  </si>
  <si>
    <t>Itch</t>
  </si>
  <si>
    <t>Ivan Mitchell (R)</t>
  </si>
  <si>
    <t>Ivory Tower</t>
  </si>
  <si>
    <t>Iwo Jima (Sulphur Island)</t>
  </si>
  <si>
    <t>J Bird</t>
  </si>
  <si>
    <t>J Bird Var. (Jay Bird)</t>
  </si>
  <si>
    <t>J. D. Dean (R)</t>
  </si>
  <si>
    <t>J. J. Whitfield</t>
  </si>
  <si>
    <t>J. M. Haynie</t>
  </si>
  <si>
    <t>J. Morgan Sprott</t>
  </si>
  <si>
    <t>J. Stewart Howard</t>
  </si>
  <si>
    <t>Jack Glenn</t>
  </si>
  <si>
    <t>Jack I. Crocker</t>
  </si>
  <si>
    <t>Jack Mandarich (R)</t>
  </si>
  <si>
    <t>Jack Wilson</t>
  </si>
  <si>
    <t>Jackie D.</t>
  </si>
  <si>
    <t>Jackpot (H)</t>
  </si>
  <si>
    <t>Jacks</t>
  </si>
  <si>
    <t>Jacksoni (Gigantea Red,  Dr. Campbell)</t>
  </si>
  <si>
    <t>Jacob's Holly</t>
  </si>
  <si>
    <t>Jake's Buddy</t>
  </si>
  <si>
    <t>Jamar</t>
  </si>
  <si>
    <t>James Hyde Porter</t>
  </si>
  <si>
    <t>James Lamey III</t>
  </si>
  <si>
    <t>James McCoy (R)</t>
  </si>
  <si>
    <t>James S. Reeve (H)</t>
  </si>
  <si>
    <t>Jamie (H)</t>
  </si>
  <si>
    <t>Jan Detrick (R)</t>
  </si>
  <si>
    <t>Jan J.</t>
  </si>
  <si>
    <t>Janeen Elizabeth</t>
  </si>
  <si>
    <t>Janet (R)</t>
  </si>
  <si>
    <t>Janet Smith (R)</t>
  </si>
  <si>
    <t>Janet Waterhouse</t>
  </si>
  <si>
    <t>Janie Dover</t>
  </si>
  <si>
    <t>Jan's Chance</t>
  </si>
  <si>
    <t>Japanese Fantasy (H)</t>
  </si>
  <si>
    <t>Jarvis Red</t>
  </si>
  <si>
    <t>Jastil</t>
  </si>
  <si>
    <t>Jay Bird Var.</t>
  </si>
  <si>
    <t>Jay Ellis</t>
  </si>
  <si>
    <t>Jean Clere</t>
  </si>
  <si>
    <t>Jean Comber (R)</t>
  </si>
  <si>
    <t>Jean Kernaghan</t>
  </si>
  <si>
    <t>Jean Marie</t>
  </si>
  <si>
    <t>Jean May (Sasanqua)</t>
  </si>
  <si>
    <t>Jean Pursel (R)</t>
  </si>
  <si>
    <t>Jean Toland (R)</t>
  </si>
  <si>
    <t>Jeannie Ruth (R)</t>
  </si>
  <si>
    <t>Jean's Unsurpassable</t>
  </si>
  <si>
    <t>Jeff White (R)</t>
  </si>
  <si>
    <t>Jeffrey Hood</t>
  </si>
  <si>
    <t>Jeffrey Webster</t>
  </si>
  <si>
    <t>Jennie J. Lewis</t>
  </si>
  <si>
    <t>Jennie Mills</t>
  </si>
  <si>
    <t>Jenny D.</t>
  </si>
  <si>
    <t>Jenny Jones</t>
  </si>
  <si>
    <t>Jenny Maphis (R)</t>
  </si>
  <si>
    <t>Jerry Conrad</t>
  </si>
  <si>
    <t>Jerry Donnan</t>
  </si>
  <si>
    <t>Jerry Hill</t>
  </si>
  <si>
    <t>Jerry Wilson</t>
  </si>
  <si>
    <t xml:space="preserve">Jessica </t>
  </si>
  <si>
    <t>Jessica Beach</t>
  </si>
  <si>
    <t>Jessica Wilson (R)</t>
  </si>
  <si>
    <t>Jessie Bryson</t>
  </si>
  <si>
    <t>Jessie Burgess</t>
  </si>
  <si>
    <t>Jessie Katz</t>
  </si>
  <si>
    <t>Jet Around</t>
  </si>
  <si>
    <t>Jewel Bailey</t>
  </si>
  <si>
    <t>Jezebel</t>
  </si>
  <si>
    <t>Jill's Jewel (H)</t>
  </si>
  <si>
    <t>Jim Berg (R)</t>
  </si>
  <si>
    <t>Jim Chavaux</t>
  </si>
  <si>
    <t>Jim Finlay's Fragrant</t>
  </si>
  <si>
    <t>Jim Habel</t>
  </si>
  <si>
    <t>Jim McCormack</t>
  </si>
  <si>
    <t>Jim Pinkerton (R)</t>
  </si>
  <si>
    <t>Jim Smelley (R)</t>
  </si>
  <si>
    <t>Jim Smith</t>
  </si>
  <si>
    <t>Jimbo</t>
  </si>
  <si>
    <t>Jimmy Carter</t>
  </si>
  <si>
    <t>Jimmy James (H)</t>
  </si>
  <si>
    <t>Jing Jing (R) (See Shining Jade)</t>
  </si>
  <si>
    <t>Jingan Camellia (R)</t>
  </si>
  <si>
    <t>Jingle Bells</t>
  </si>
  <si>
    <t>Jo Cinda</t>
  </si>
  <si>
    <t>Jo Vincent</t>
  </si>
  <si>
    <t>Joan Holden</t>
  </si>
  <si>
    <t>Joanne Gaeta (H)</t>
  </si>
  <si>
    <t>Joe Nuccio (H)</t>
  </si>
  <si>
    <t>Joe Pyron</t>
  </si>
  <si>
    <t>Joellen Christine</t>
  </si>
  <si>
    <t>Johanna Howerton Rehder</t>
  </si>
  <si>
    <t>Johanna Taylor</t>
  </si>
  <si>
    <t>John Druecker (R)</t>
  </si>
  <si>
    <t>John Edwards</t>
  </si>
  <si>
    <t>John Hall (R)</t>
  </si>
  <si>
    <t>John Holliman</t>
  </si>
  <si>
    <t>John Houser</t>
  </si>
  <si>
    <t>John Hunt (R)</t>
  </si>
  <si>
    <t>John L. Shirah</t>
  </si>
  <si>
    <t>John Marshall (See Mrs. K. Sawada)</t>
  </si>
  <si>
    <t>John Movich (R)</t>
  </si>
  <si>
    <t>John Newsome (R)</t>
  </si>
  <si>
    <t>John Rumbach</t>
  </si>
  <si>
    <t>John Shirah Jr.</t>
  </si>
  <si>
    <t>John Taylor (R)</t>
  </si>
  <si>
    <t>Johnny Lamey, III</t>
  </si>
  <si>
    <t>Johnson Van Catherine</t>
  </si>
  <si>
    <t>Jonathan</t>
  </si>
  <si>
    <t>Jonathan Wilson</t>
  </si>
  <si>
    <t>Jonel</t>
  </si>
  <si>
    <t>Joseph Pfingstl Var. (See Emmett Pfingstl)</t>
  </si>
  <si>
    <t>Josephine Caruso</t>
  </si>
  <si>
    <t>Joshua E. Youtz (White Daikagura)</t>
  </si>
  <si>
    <t>Joshua Fenska</t>
  </si>
  <si>
    <t>Josie Bond</t>
  </si>
  <si>
    <t>Joy Kendrick</t>
  </si>
  <si>
    <t>Joyce Connell (R)</t>
  </si>
  <si>
    <t>Juanita Smith</t>
  </si>
  <si>
    <t>Jubilation (H)</t>
  </si>
  <si>
    <t>Judge Marvin Mann (Riptide)</t>
  </si>
  <si>
    <t>Judge Solomon</t>
  </si>
  <si>
    <t>Judge Talbot</t>
  </si>
  <si>
    <t>Judge W. T. Ragland</t>
  </si>
  <si>
    <t>Judy Matthews</t>
  </si>
  <si>
    <t>Julia (H)</t>
  </si>
  <si>
    <t>Julia C. Taylor</t>
  </si>
  <si>
    <t>Julia France</t>
  </si>
  <si>
    <t>Julia Hamiter (H)</t>
  </si>
  <si>
    <t>Julia Pink (H)</t>
  </si>
  <si>
    <t>Julia Wilson</t>
  </si>
  <si>
    <t>Julie (H)</t>
  </si>
  <si>
    <t>Julie Blush</t>
  </si>
  <si>
    <t>Julie Felix (H)</t>
  </si>
  <si>
    <t>Juliette Gordon Low</t>
  </si>
  <si>
    <t>Julius Nuccio</t>
  </si>
  <si>
    <t>June Curry (R)</t>
  </si>
  <si>
    <t>June Norman (R)</t>
  </si>
  <si>
    <t>June Stewart</t>
  </si>
  <si>
    <t>June Tomlinson (R)</t>
  </si>
  <si>
    <t>Junella Hardison</t>
  </si>
  <si>
    <t>Junie Lancaster</t>
  </si>
  <si>
    <t>Junior Miss</t>
  </si>
  <si>
    <t>Junior Prom</t>
  </si>
  <si>
    <t>Jury's Apple Blossom Sun (H)</t>
  </si>
  <si>
    <t>Jury's Moon Moth (H)</t>
  </si>
  <si>
    <t>Jury's Pearl (H)</t>
  </si>
  <si>
    <t>Jury's Yellow (H)</t>
  </si>
  <si>
    <t>Just Darling</t>
  </si>
  <si>
    <t>Just Peachy (H)</t>
  </si>
  <si>
    <t>Just Sue (Maureen Ostler)</t>
  </si>
  <si>
    <t>Justine Carroll</t>
  </si>
  <si>
    <t>Justrite (Sasanqua)</t>
  </si>
  <si>
    <t>J-Wings</t>
  </si>
  <si>
    <t>K. O. Hester (R)</t>
  </si>
  <si>
    <t>K. Ohara</t>
  </si>
  <si>
    <t>K. Sawada (Silver Moon, Mrs. Albert Dekker)</t>
  </si>
  <si>
    <t>Kagirohi (H) (1st Light of Dawn)</t>
  </si>
  <si>
    <t>Kai Mei's Choice (R)</t>
  </si>
  <si>
    <t>Kakureiso</t>
  </si>
  <si>
    <t>Kammer's Legacy</t>
  </si>
  <si>
    <t>Kanjiro (Hiemalis)</t>
  </si>
  <si>
    <t>Karen Albritton</t>
  </si>
  <si>
    <t>Karrie Armijo (R)</t>
  </si>
  <si>
    <t>Kasenzan</t>
  </si>
  <si>
    <t>Kate Hardie</t>
  </si>
  <si>
    <t>Kate Smith (See Mathotiana Supreme Var.)</t>
  </si>
  <si>
    <t>Kate Thrash</t>
  </si>
  <si>
    <t>Katherine Nuccio</t>
  </si>
  <si>
    <t>Kathnstu Clark</t>
  </si>
  <si>
    <t>Kathryn Bevis</t>
  </si>
  <si>
    <t>Kathryn Land</t>
  </si>
  <si>
    <t>Kathryn Marbury</t>
  </si>
  <si>
    <t>Kathryn Snow</t>
  </si>
  <si>
    <t>Kathryn Spooner</t>
  </si>
  <si>
    <t>Katie</t>
  </si>
  <si>
    <t>Katie Northcutt</t>
  </si>
  <si>
    <t>Katie Shipley (R)</t>
  </si>
  <si>
    <t>Katie Wootton</t>
  </si>
  <si>
    <t>Katsuya Nomura</t>
  </si>
  <si>
    <t>Kay Acker</t>
  </si>
  <si>
    <t>Kay Berridge</t>
  </si>
  <si>
    <t>Kay Berridge Red</t>
  </si>
  <si>
    <t>Kay Hallstone (R)</t>
  </si>
  <si>
    <t>Kay Thomerson (R)</t>
  </si>
  <si>
    <t>Kay Truesdale</t>
  </si>
  <si>
    <t>Kelsey Beasley (Sasanqua)</t>
  </si>
  <si>
    <t>Kenny (Kenny Glen)</t>
  </si>
  <si>
    <t>Kerlerec</t>
  </si>
  <si>
    <t>Kerry Elizabeth (H)</t>
  </si>
  <si>
    <t>Ketcam Burch (R)</t>
  </si>
  <si>
    <t>Kewpie Doll</t>
  </si>
  <si>
    <t>Kicho (H)</t>
  </si>
  <si>
    <t>Kick Off</t>
  </si>
  <si>
    <t>Kiho (H)</t>
  </si>
  <si>
    <t>Kiku-Toji Pointed (Not Antique)</t>
  </si>
  <si>
    <t>Kiku-Toji Red</t>
  </si>
  <si>
    <t>Kimberley (Crimson Cup)</t>
  </si>
  <si>
    <t>King Cotton</t>
  </si>
  <si>
    <t>King Lear (Finlandia Rosea Var., Ethel Weber)</t>
  </si>
  <si>
    <t>King Size (Red Elephant)</t>
  </si>
  <si>
    <t>King Solomon</t>
  </si>
  <si>
    <t>King's Cup</t>
  </si>
  <si>
    <t>King's Ransom</t>
  </si>
  <si>
    <t>King's Ruby</t>
  </si>
  <si>
    <t>Kingyoba-shiro-wabisuke</t>
  </si>
  <si>
    <t>Kingyo-tsubaki (See Pink Mermaid)</t>
  </si>
  <si>
    <t>Ki-no-gozen (H)</t>
  </si>
  <si>
    <t>Ki-no-jomanji (H)</t>
  </si>
  <si>
    <t>Ki-no-moto#95 (R)</t>
  </si>
  <si>
    <t>Ki-no-senritsu (H)</t>
  </si>
  <si>
    <t>Kirsti Leigh</t>
  </si>
  <si>
    <t>Kishu-tsukasa (Admiral Nimitz, Capt. John Sutter)</t>
  </si>
  <si>
    <t>Kitty</t>
  </si>
  <si>
    <t>Kitty Berry</t>
  </si>
  <si>
    <t>Kitty's Favorite</t>
  </si>
  <si>
    <t>Kitty's Favorite Var.</t>
  </si>
  <si>
    <t>Kiwi Triumph (R)</t>
  </si>
  <si>
    <t>Kohinor (R)</t>
  </si>
  <si>
    <t>Koku-ryu (Black Dragon, Carol Compton)</t>
  </si>
  <si>
    <t>Kona</t>
  </si>
  <si>
    <t>Korean Fire</t>
  </si>
  <si>
    <t>Korean Snow</t>
  </si>
  <si>
    <t>Koshi-no-fubuki (Rusticana)</t>
  </si>
  <si>
    <t>Koshi-no-yoso'oi (Niigata Adornment)</t>
  </si>
  <si>
    <t>Koto-no-kaori (H)</t>
  </si>
  <si>
    <t>Kramer's Beauty</t>
  </si>
  <si>
    <t>Kramer's Delight</t>
  </si>
  <si>
    <t>Kramer's Fluted Coral (H)</t>
  </si>
  <si>
    <t>Kramer's Supreme</t>
  </si>
  <si>
    <t>Kristen Lynn</t>
  </si>
  <si>
    <t>Kristy Piet</t>
  </si>
  <si>
    <t>Kubal Kain</t>
  </si>
  <si>
    <t>Kujaku-tsubaki</t>
  </si>
  <si>
    <t>Kumasaka Var. (Deacon Dodd, Gay Boy)</t>
  </si>
  <si>
    <t>Kuro Delight</t>
  </si>
  <si>
    <t>Kute Kate</t>
  </si>
  <si>
    <t>Kwan Yuen (R)</t>
  </si>
  <si>
    <t>Kwan Yuen Special (R)</t>
  </si>
  <si>
    <t>Kyle</t>
  </si>
  <si>
    <t>Kyle White</t>
  </si>
  <si>
    <t>Kyo-kanoko</t>
  </si>
  <si>
    <t>L. H. Paul (R)</t>
  </si>
  <si>
    <t>La Belle France</t>
  </si>
  <si>
    <t>La Peppermint (Brilliant)</t>
  </si>
  <si>
    <t>La Sandra</t>
  </si>
  <si>
    <t>Lacy Pink (See Hishi-karaito)</t>
  </si>
  <si>
    <t>Ladell Brothers</t>
  </si>
  <si>
    <t>Lady Clare Var. (See Oniji)</t>
  </si>
  <si>
    <t>Lady Cutler (H)</t>
  </si>
  <si>
    <t>Lady De Saumarez (Pride of Rosebud Farm, Pride of Portland)</t>
  </si>
  <si>
    <t>Lady De Vere</t>
  </si>
  <si>
    <t>Lady Eva</t>
  </si>
  <si>
    <t>Lady Eva May</t>
  </si>
  <si>
    <t>Lady Fernanda</t>
  </si>
  <si>
    <t>Lady Ida Pearl</t>
  </si>
  <si>
    <t>Lady Jane Grey (See Eugene Lize)</t>
  </si>
  <si>
    <t>Lady Kay</t>
  </si>
  <si>
    <t>Lady Laura</t>
  </si>
  <si>
    <t>Lady Lee (H)</t>
  </si>
  <si>
    <t>Lady Macon</t>
  </si>
  <si>
    <t>Lady of the Lake</t>
  </si>
  <si>
    <t>Lady Pamela (R)</t>
  </si>
  <si>
    <t>Lady Ruth Ritter (R)</t>
  </si>
  <si>
    <t>Lady Vansittart Blush</t>
  </si>
  <si>
    <t>Lafayette Beauty (R)</t>
  </si>
  <si>
    <t>Lafe Alewine</t>
  </si>
  <si>
    <t>Lake Erhai Pearl (R) (Er Lake Pearl)</t>
  </si>
  <si>
    <t>Landon Waters</t>
  </si>
  <si>
    <t>Lane Moss Hagaad</t>
  </si>
  <si>
    <t>Larry Piet (R)</t>
  </si>
  <si>
    <t>Lasca Beauty (R)</t>
  </si>
  <si>
    <t>Lassie</t>
  </si>
  <si>
    <t>Laura Claire</t>
  </si>
  <si>
    <t>Laura Gordy</t>
  </si>
  <si>
    <t>Laura Linker</t>
  </si>
  <si>
    <t>Laura Stokes</t>
  </si>
  <si>
    <t>Laura Walker</t>
  </si>
  <si>
    <t>Laura's Beauty</t>
  </si>
  <si>
    <t>Lauren Hall</t>
  </si>
  <si>
    <t>Lauren Tudor</t>
  </si>
  <si>
    <t>Lauren Tudor Pink</t>
  </si>
  <si>
    <t>Lauretta Feathers (R)</t>
  </si>
  <si>
    <t>Laurie</t>
  </si>
  <si>
    <t>Laurie Bray</t>
  </si>
  <si>
    <t>Lavender Girl (H)</t>
  </si>
  <si>
    <t>Lavender Prince II (H)</t>
  </si>
  <si>
    <t>Lavender Swirl (H)</t>
  </si>
  <si>
    <t>Laverne Norris</t>
  </si>
  <si>
    <t>Leah Gay (H)</t>
  </si>
  <si>
    <t>Leah Homeyer</t>
  </si>
  <si>
    <t>Leannah Louise</t>
  </si>
  <si>
    <t>Leanne's Tomorrow (See Tomorrow, Leanne's)</t>
  </si>
  <si>
    <t>Lee Gaeta (R)</t>
  </si>
  <si>
    <t>Lee Poe</t>
  </si>
  <si>
    <t>Lee Roy Smith (R)</t>
  </si>
  <si>
    <t>Lee Wilkins</t>
  </si>
  <si>
    <t>Leila (See Catherine Cathcart)</t>
  </si>
  <si>
    <t>1940's</t>
  </si>
  <si>
    <t>Leila Gibson</t>
  </si>
  <si>
    <t>Lela Ashley</t>
  </si>
  <si>
    <t>Lelia Maryott</t>
  </si>
  <si>
    <t>Lemon Drop</t>
  </si>
  <si>
    <t>Lemon Glow</t>
  </si>
  <si>
    <t>Lemon Honey</t>
  </si>
  <si>
    <t>Lena Jackson</t>
  </si>
  <si>
    <t>Leona Rish</t>
  </si>
  <si>
    <t>Leona Willsey</t>
  </si>
  <si>
    <t>Leone Summerson</t>
  </si>
  <si>
    <t>Leonora Novick</t>
  </si>
  <si>
    <t>Les Jury (H)</t>
  </si>
  <si>
    <t>Les Marbury</t>
  </si>
  <si>
    <t>Les Marbury Blush</t>
  </si>
  <si>
    <t>Les Marbury Red</t>
  </si>
  <si>
    <t>Les Rose (R)</t>
  </si>
  <si>
    <t>Leslie Ann (Sasanqua)</t>
  </si>
  <si>
    <t>Leslie Rivett (R)</t>
  </si>
  <si>
    <t>Letitia Schrader</t>
  </si>
  <si>
    <t>Leucantha (Tricolor Siebold White, Waikanoura White)</t>
  </si>
  <si>
    <t>Lew Fetterman (R)</t>
  </si>
  <si>
    <t>Lewis Red Peony (See Vedrine)</t>
  </si>
  <si>
    <t>Lib Scott</t>
  </si>
  <si>
    <t>Like Sargent</t>
  </si>
  <si>
    <t>Lil Rose (Sasanqua)</t>
  </si>
  <si>
    <t>Lil Schaefer</t>
  </si>
  <si>
    <t>Lil Symonds</t>
  </si>
  <si>
    <t>Lil Tiff</t>
  </si>
  <si>
    <t>Lila Naff (R)</t>
  </si>
  <si>
    <t>Lila Rosa</t>
  </si>
  <si>
    <t>Lila S. Roberts</t>
  </si>
  <si>
    <t>Lilac Time (H)</t>
  </si>
  <si>
    <t>Lilemac</t>
  </si>
  <si>
    <t>Lilette Witman (R)</t>
  </si>
  <si>
    <t>Liliane Wells</t>
  </si>
  <si>
    <t>Lillian Gordy</t>
  </si>
  <si>
    <t>Lillian Jernigan</t>
  </si>
  <si>
    <t>Lillian's Cherry Pie</t>
  </si>
  <si>
    <t>Lillian's Shining Star</t>
  </si>
  <si>
    <t>Lilly Marie Nichols (R)</t>
  </si>
  <si>
    <t>Lillye Roseman</t>
  </si>
  <si>
    <t>Lily Grace</t>
  </si>
  <si>
    <t>Lily Pons</t>
  </si>
  <si>
    <t>Linda B. Browne</t>
  </si>
  <si>
    <t>Linda Brothers</t>
  </si>
  <si>
    <t>Linda Brothers Blush</t>
  </si>
  <si>
    <t>Linda Carol (R)</t>
  </si>
  <si>
    <t>Linda Gilmore (R)</t>
  </si>
  <si>
    <t>Linda Griffin (R)</t>
  </si>
  <si>
    <t>Linda Laughlin</t>
  </si>
  <si>
    <t>Linda Lee Ehrhart (R)</t>
  </si>
  <si>
    <t>Lion Head</t>
  </si>
  <si>
    <t>Lipstick</t>
  </si>
  <si>
    <t>Lisa (Sasanqua)</t>
  </si>
  <si>
    <t>Lisa Beasley (H)</t>
  </si>
  <si>
    <t>Lisa Burton</t>
  </si>
  <si>
    <t>Little Babe</t>
  </si>
  <si>
    <t>Little Bit</t>
  </si>
  <si>
    <t>Little Bo Peep</t>
  </si>
  <si>
    <t>Little Brad</t>
  </si>
  <si>
    <t>Little Cutie</t>
  </si>
  <si>
    <t>Little David</t>
  </si>
  <si>
    <t>Little Dixie</t>
  </si>
  <si>
    <t>Little Ginger</t>
  </si>
  <si>
    <t>Little Hooper</t>
  </si>
  <si>
    <t>Little Joy</t>
  </si>
  <si>
    <t>Little katie</t>
  </si>
  <si>
    <t>Little Lady</t>
  </si>
  <si>
    <t>Little Lavender (H)</t>
  </si>
  <si>
    <t>Little Liz</t>
  </si>
  <si>
    <t>Little Man</t>
  </si>
  <si>
    <t>Little Masterpiece</t>
  </si>
  <si>
    <t>Little Michael</t>
  </si>
  <si>
    <t>Little Poppy</t>
  </si>
  <si>
    <t>Little Red Ridinghood</t>
  </si>
  <si>
    <t>Little Ruby</t>
  </si>
  <si>
    <t>Little Sittart</t>
  </si>
  <si>
    <t>Little Slam</t>
  </si>
  <si>
    <t>Little Slam Pink</t>
  </si>
  <si>
    <t>Little Susie</t>
  </si>
  <si>
    <t>Little Too</t>
  </si>
  <si>
    <t>Lois Boudreaux (R)</t>
  </si>
  <si>
    <t>Lois Coker</t>
  </si>
  <si>
    <t>Lois Jean (R)</t>
  </si>
  <si>
    <t>Lois Norvell</t>
  </si>
  <si>
    <t>Lois Shinault (R)</t>
  </si>
  <si>
    <t>Londontowne Blush (H)</t>
  </si>
  <si>
    <t>Longhuozhu (H) (See Dragon Fireball)</t>
  </si>
  <si>
    <t>Longwood Centennial</t>
  </si>
  <si>
    <t>Longwood Valentine</t>
  </si>
  <si>
    <t>Look Again</t>
  </si>
  <si>
    <t>Look-Away</t>
  </si>
  <si>
    <t>Lord Darby (See Catherine Cathcart)</t>
  </si>
  <si>
    <t>Loren Littleton</t>
  </si>
  <si>
    <t>Lori Clevenger</t>
  </si>
  <si>
    <t>Lori Smith</t>
  </si>
  <si>
    <t>Lorraine Cross</t>
  </si>
  <si>
    <t>Lou Akin</t>
  </si>
  <si>
    <t>Lou Powers</t>
  </si>
  <si>
    <t>Louise Fitzgerald</t>
  </si>
  <si>
    <t>Louise Gerbing (R)</t>
  </si>
  <si>
    <t>Louise Hairston</t>
  </si>
  <si>
    <t>Louise Van Dusen</t>
  </si>
  <si>
    <t>Louisiana Purchase</t>
  </si>
  <si>
    <t>Lovely Lady (R)</t>
  </si>
  <si>
    <t>Lover Boy</t>
  </si>
  <si>
    <t>Lu Ann Crowley</t>
  </si>
  <si>
    <t>Lucile Dickson</t>
  </si>
  <si>
    <t>Lucille Ferrell (See C. M. Wilson)</t>
  </si>
  <si>
    <t>Lucille Jernigan</t>
  </si>
  <si>
    <t>Lucky Seven</t>
  </si>
  <si>
    <t>Lucky Star (H)</t>
  </si>
  <si>
    <t>Lucky Strike (R)</t>
  </si>
  <si>
    <t>Lucy Hester</t>
  </si>
  <si>
    <t>Lucy O</t>
  </si>
  <si>
    <t>Lucy Shirah</t>
  </si>
  <si>
    <t>Lucy Stewart</t>
  </si>
  <si>
    <t>Luisa Ann Lee</t>
  </si>
  <si>
    <t>Luke Hill</t>
  </si>
  <si>
    <t>Lulu Belle</t>
  </si>
  <si>
    <t>Lundy's Legacy</t>
  </si>
  <si>
    <t>Lurie's Favorite</t>
  </si>
  <si>
    <t>Luscious Lady</t>
  </si>
  <si>
    <t>Lynn Hairston</t>
  </si>
  <si>
    <t>M. L. Spencer</t>
  </si>
  <si>
    <t>Mabel Bryan</t>
  </si>
  <si>
    <t>Mackenzie Green (R)</t>
  </si>
  <si>
    <t>Madge Miller (Chandleri Alba, White Chandleri)</t>
  </si>
  <si>
    <t>Madge Rouse</t>
  </si>
  <si>
    <t>Maggie Bush (R)</t>
  </si>
  <si>
    <t>Magic City</t>
  </si>
  <si>
    <t>Magic Touch</t>
  </si>
  <si>
    <t>Magnolia Pixie</t>
  </si>
  <si>
    <t>Magnolia Queen (Priscilla Brooks)</t>
  </si>
  <si>
    <t>Mahoroba</t>
  </si>
  <si>
    <t>Maiden of Great Promise</t>
  </si>
  <si>
    <t>Major General Pender</t>
  </si>
  <si>
    <t>Mama Dot</t>
  </si>
  <si>
    <t>Man Size</t>
  </si>
  <si>
    <t>Mandalay Queen (R)</t>
  </si>
  <si>
    <t>Mandy Lane</t>
  </si>
  <si>
    <t>Mandy Smith (R)</t>
  </si>
  <si>
    <t>Manuroa Road</t>
  </si>
  <si>
    <t>Marc Eleven</t>
  </si>
  <si>
    <t>Margaret Bernhardt (R)</t>
  </si>
  <si>
    <t>Margaret Davis</t>
  </si>
  <si>
    <t>Margaret Davis Picotee</t>
  </si>
  <si>
    <t>Margaret G. Gill (R)</t>
  </si>
  <si>
    <t>Margaret Higdon (Elizabeth Grandy)</t>
  </si>
  <si>
    <t>Margaret Hilford (R)</t>
  </si>
  <si>
    <t>Margaret Jack (See Finlandia Var.)</t>
  </si>
  <si>
    <t>Margaret Lawrence (See Vedrine)</t>
  </si>
  <si>
    <t>Margaret Lesher</t>
  </si>
  <si>
    <t>Margaret McCown (Driftwood)</t>
  </si>
  <si>
    <t>Margaret Ratcliffe</t>
  </si>
  <si>
    <t>Margaret Vickery (R)</t>
  </si>
  <si>
    <t>Margaret Wells</t>
  </si>
  <si>
    <t>Margaret Williams</t>
  </si>
  <si>
    <t>Margarete Hertrich</t>
  </si>
  <si>
    <t>Margaret's Joy</t>
  </si>
  <si>
    <t>Margie Selby Thomas (H)</t>
  </si>
  <si>
    <t>Marguerite Cannon</t>
  </si>
  <si>
    <t>Marguerite Sears</t>
  </si>
  <si>
    <t>Mariann</t>
  </si>
  <si>
    <t>Marie</t>
  </si>
  <si>
    <t>Marie Barnes</t>
  </si>
  <si>
    <t>Marie Bracey (Spell Bound, October Delight)</t>
  </si>
  <si>
    <t>Marie Camp</t>
  </si>
  <si>
    <t>Marie Crawford</t>
  </si>
  <si>
    <t>Marie Goodlett</t>
  </si>
  <si>
    <t>Marie Kirk (Sasanqua)</t>
  </si>
  <si>
    <t>Marie Mackall</t>
  </si>
  <si>
    <t>Marie Shackelford</t>
  </si>
  <si>
    <t>Marilyn Maphis (R)</t>
  </si>
  <si>
    <t>Marina Mist (Sasanqua)</t>
  </si>
  <si>
    <t>Marina Pearl (Sasanqua)</t>
  </si>
  <si>
    <t>Mario Bergamini</t>
  </si>
  <si>
    <t>Marion Edwards (R)</t>
  </si>
  <si>
    <t>Marion Hall</t>
  </si>
  <si>
    <t>Marion Mitchell</t>
  </si>
  <si>
    <t>Marissa Moore Var.</t>
  </si>
  <si>
    <t>Marjorie Magnificent</t>
  </si>
  <si>
    <t>Marjory Ramsey (H)</t>
  </si>
  <si>
    <t>Mark Alan</t>
  </si>
  <si>
    <t>Mark Chason</t>
  </si>
  <si>
    <t>Marlena Bozeman</t>
  </si>
  <si>
    <t>Marlene</t>
  </si>
  <si>
    <t>Maroon and Gold</t>
  </si>
  <si>
    <t>Marquis de Lafayette (H)</t>
  </si>
  <si>
    <t>Mars</t>
  </si>
  <si>
    <t>Marshall (H)</t>
  </si>
  <si>
    <t>Martha Ann</t>
  </si>
  <si>
    <t>Martha Anne</t>
  </si>
  <si>
    <t>Martha Beatty</t>
  </si>
  <si>
    <t>Martha Brice</t>
  </si>
  <si>
    <t>Martha Brinson</t>
  </si>
  <si>
    <t>Martha Brooks</t>
  </si>
  <si>
    <t>Martha Israel</t>
  </si>
  <si>
    <t>Martha Norwood</t>
  </si>
  <si>
    <t>Martha Smith</t>
  </si>
  <si>
    <t>Martha Wright</t>
  </si>
  <si>
    <t>Martie Determan</t>
  </si>
  <si>
    <t>Marty A. Kemp</t>
  </si>
  <si>
    <t>Marvin Jernigan</t>
  </si>
  <si>
    <t>Mary A. Bergamini (R)</t>
  </si>
  <si>
    <t>Mary Agnes Patin</t>
  </si>
  <si>
    <t>Mary Alice</t>
  </si>
  <si>
    <t>Mary Alice Cox</t>
  </si>
  <si>
    <t>Mary Ann Hooks</t>
  </si>
  <si>
    <t>Mary Ann Lawrence</t>
  </si>
  <si>
    <t>Mary Anne Houser</t>
  </si>
  <si>
    <t>Mary B King</t>
  </si>
  <si>
    <t>Mary Beth Busbee</t>
  </si>
  <si>
    <t>Mary Carol (R)</t>
  </si>
  <si>
    <t>Mary Catherine Cape (R)</t>
  </si>
  <si>
    <t>Mary Charlotte</t>
  </si>
  <si>
    <t>Mary Corley</t>
  </si>
  <si>
    <t>Mary Dillard</t>
  </si>
  <si>
    <t>Mary Edna Curlee</t>
  </si>
  <si>
    <t>Mary Edna Curlee Red</t>
  </si>
  <si>
    <t>Mary Elizabeth Dowden (R)</t>
  </si>
  <si>
    <t>Mary Emma Motes</t>
  </si>
  <si>
    <t>Mary Fischer</t>
  </si>
  <si>
    <t>Mary Golombiewski (R)</t>
  </si>
  <si>
    <t>Mary Gramling</t>
  </si>
  <si>
    <t>Mary Grant Hall</t>
  </si>
  <si>
    <t>Mary J. Wheeler</t>
  </si>
  <si>
    <t>Mary Jacquelyn (R)</t>
  </si>
  <si>
    <t>Mary Latane</t>
  </si>
  <si>
    <t>Mary Lou Watford (R)</t>
  </si>
  <si>
    <t>Mary Maud Sharpe (R)</t>
  </si>
  <si>
    <t>Mary Moughon</t>
  </si>
  <si>
    <t>Mary O'Donnell (R)</t>
  </si>
  <si>
    <t>Mary Paige</t>
  </si>
  <si>
    <t>Mary Phoebe Taylor (H)</t>
  </si>
  <si>
    <t>Mary Purdue</t>
  </si>
  <si>
    <t>Mary Rhodes (R)</t>
  </si>
  <si>
    <t>Mary Sebring Fredrickson</t>
  </si>
  <si>
    <t>Mary Stewart Dennis</t>
  </si>
  <si>
    <t>Mary Stringfellow (R)</t>
  </si>
  <si>
    <t>Mary Weis</t>
  </si>
  <si>
    <t>Massee Lane (R)</t>
  </si>
  <si>
    <t>Masterpiece</t>
  </si>
  <si>
    <t>Mathotiana Fimbriata (See Flowerwood)</t>
  </si>
  <si>
    <t>Mathotiana Supreme (Mima-Mae)</t>
  </si>
  <si>
    <t>Mathotiana Supreme Var. (Avery Island)</t>
  </si>
  <si>
    <t>Mathotiana Var. (Paulina, Julia Drayton Var.)</t>
  </si>
  <si>
    <t>Matilda Bradford</t>
  </si>
  <si>
    <t>Matilija Poppy</t>
  </si>
  <si>
    <t>Matsukasa (Pine Cone, Kagoshima)</t>
  </si>
  <si>
    <t>Matthew Cooper</t>
  </si>
  <si>
    <t>Mattie R</t>
  </si>
  <si>
    <t>Maude Sugg (R)</t>
  </si>
  <si>
    <t>Maudie Clarinda</t>
  </si>
  <si>
    <t>Maureen Schloss (R)</t>
  </si>
  <si>
    <t>Maxiscent (H)</t>
  </si>
  <si>
    <t>May Westbrook (R)</t>
  </si>
  <si>
    <t>Maye Yinhong (R) (See Reticulate Leaf Pink)</t>
  </si>
  <si>
    <t>Mayer Israel</t>
  </si>
  <si>
    <t>McKenzie Tricolor (See Fairhope)</t>
  </si>
  <si>
    <t>Mehl's Red (See Vedrine)</t>
  </si>
  <si>
    <t>Melanie Anne Poe</t>
  </si>
  <si>
    <t>Melanie Chavaux</t>
  </si>
  <si>
    <t>Melanie's Favorite</t>
  </si>
  <si>
    <t>Melinda Hackett</t>
  </si>
  <si>
    <t>Melissa</t>
  </si>
  <si>
    <t>Melissa Anne</t>
  </si>
  <si>
    <t>Melissa Beale Talley</t>
  </si>
  <si>
    <t>Melissa Hardison</t>
  </si>
  <si>
    <t>Melissa Martini (See Angel's Blush)</t>
  </si>
  <si>
    <t>Melody Shepherd</t>
  </si>
  <si>
    <t>Mel's Miniature</t>
  </si>
  <si>
    <t>Meme (R)</t>
  </si>
  <si>
    <t>Memory Lane (R)</t>
  </si>
  <si>
    <t>Memphis Belle</t>
  </si>
  <si>
    <t>Mena</t>
  </si>
  <si>
    <t>Mena Ladnier (Duncan Bell)</t>
  </si>
  <si>
    <t>Mendocino Belle (H)</t>
  </si>
  <si>
    <t>Men's Mini</t>
  </si>
  <si>
    <t>Mercury</t>
  </si>
  <si>
    <t>Meredith</t>
  </si>
  <si>
    <t>Meredith Green (R)</t>
  </si>
  <si>
    <t>Merri Brantley</t>
  </si>
  <si>
    <t>Merry Christmas</t>
  </si>
  <si>
    <t>Miaojie (R) (See Fine Pure)</t>
  </si>
  <si>
    <t>Michelle Cooper</t>
  </si>
  <si>
    <t>Michelle Howell</t>
  </si>
  <si>
    <t>Michelle S. Var.</t>
  </si>
  <si>
    <t>Middle Georgia</t>
  </si>
  <si>
    <t>Midnight</t>
  </si>
  <si>
    <t>Midnight Magic</t>
  </si>
  <si>
    <t>Midnight Ruby (Sasanqua)</t>
  </si>
  <si>
    <t>Midnight Serenade</t>
  </si>
  <si>
    <t>Mieko Tanaka (H)</t>
  </si>
  <si>
    <t>Mignon Favrot</t>
  </si>
  <si>
    <t>Mihata (Royal Flag)</t>
  </si>
  <si>
    <t>Mike Witman</t>
  </si>
  <si>
    <t>Mikey B</t>
  </si>
  <si>
    <t>Mikuni-no-homare</t>
  </si>
  <si>
    <t>Miles Beach (R)</t>
  </si>
  <si>
    <t>Milo Rowell (R)</t>
  </si>
  <si>
    <t>Milton H. Brown (R)</t>
  </si>
  <si>
    <t>Mima-Mae (See Mathotiana Supreme)</t>
  </si>
  <si>
    <t>Minato-no-haru (H)</t>
  </si>
  <si>
    <t>Ming Temple (R)</t>
  </si>
  <si>
    <t>Mini Faces Blush</t>
  </si>
  <si>
    <t>Mini Mint (H)</t>
  </si>
  <si>
    <t>Mini Pink</t>
  </si>
  <si>
    <t>Minnie Beasley Smith</t>
  </si>
  <si>
    <t>Minnie Bodeker</t>
  </si>
  <si>
    <t>Minnie Ruth</t>
  </si>
  <si>
    <t>Miriam Stevenson</t>
  </si>
  <si>
    <t>Miss Adeline (H)</t>
  </si>
  <si>
    <t>Miss Aiken</t>
  </si>
  <si>
    <t>Miss America</t>
  </si>
  <si>
    <t>Miss Bakersfield</t>
  </si>
  <si>
    <t>Miss Bessie Beville</t>
  </si>
  <si>
    <t>Miss Biloxi</t>
  </si>
  <si>
    <t>Miss Charleston</t>
  </si>
  <si>
    <t>Miss Ethel</t>
  </si>
  <si>
    <t>Miss Fayetteville</t>
  </si>
  <si>
    <t>Miss Gladys</t>
  </si>
  <si>
    <t>Miss Henni</t>
  </si>
  <si>
    <t>Miss Houston (R)</t>
  </si>
  <si>
    <t>Miss Irene</t>
  </si>
  <si>
    <t>Miss Jennie (H)</t>
  </si>
  <si>
    <t>Miss Lakeland</t>
  </si>
  <si>
    <t>Miss Lillian</t>
  </si>
  <si>
    <t>Miss Mandie</t>
  </si>
  <si>
    <t>Miss Margaret</t>
  </si>
  <si>
    <t>Miss Rebecca (R)</t>
  </si>
  <si>
    <t>Miss Sally (R)</t>
  </si>
  <si>
    <t>Miss Santa Clara (R)</t>
  </si>
  <si>
    <t>Miss Savannah</t>
  </si>
  <si>
    <t>Miss Short</t>
  </si>
  <si>
    <t>Miss Tulare (R)</t>
  </si>
  <si>
    <t>Miss Western Hills (H)</t>
  </si>
  <si>
    <t>Mississippi Beauty</t>
  </si>
  <si>
    <t>Mister George</t>
  </si>
  <si>
    <t>Mister John</t>
  </si>
  <si>
    <t>Mister Sam</t>
  </si>
  <si>
    <t>Mister Tim</t>
  </si>
  <si>
    <t>Mockingbird Blush</t>
  </si>
  <si>
    <t>Mollie Moore Davis (Big Beauty Pink)</t>
  </si>
  <si>
    <t>Molly</t>
  </si>
  <si>
    <t>Molly Hamilton</t>
  </si>
  <si>
    <t>Molly O'Toole (R)</t>
  </si>
  <si>
    <t>Momoiro Bokuhan</t>
  </si>
  <si>
    <t>Momoji-no-higurashi</t>
  </si>
  <si>
    <t>Mona Harvey</t>
  </si>
  <si>
    <t>Mona Jury (H)</t>
  </si>
  <si>
    <t>Mona Monique</t>
  </si>
  <si>
    <t>Monday's Child</t>
  </si>
  <si>
    <t>Monica</t>
  </si>
  <si>
    <t>Monte Carlo</t>
  </si>
  <si>
    <t>Moonlight Bay</t>
  </si>
  <si>
    <t>Moonlight Sonata</t>
  </si>
  <si>
    <t>Moonrise (R)</t>
  </si>
  <si>
    <t>Morgan Elizabeth</t>
  </si>
  <si>
    <t>Morning Glow</t>
  </si>
  <si>
    <t>Morning Mist</t>
  </si>
  <si>
    <t>Morris Mercury</t>
  </si>
  <si>
    <t>Moss Point Red (See Dolly Bowen)</t>
  </si>
  <si>
    <t>Moss Point Var.</t>
  </si>
  <si>
    <t>Mouchang (R)</t>
  </si>
  <si>
    <t>Moutancha (R)</t>
  </si>
  <si>
    <t>Mrs. Abby Wilder</t>
  </si>
  <si>
    <t>Mrs. Baldwin Wood Supreme</t>
  </si>
  <si>
    <t>Mrs. Bertha A. Harms</t>
  </si>
  <si>
    <t>Mrs. Carl Anderson</t>
  </si>
  <si>
    <t>Mrs. Charles Cobb</t>
  </si>
  <si>
    <t>Mrs. D. W. Davis</t>
  </si>
  <si>
    <t>Mrs. D. W. Davis Descanso</t>
  </si>
  <si>
    <t>Mrs. D. W. Davis Special</t>
  </si>
  <si>
    <t>Mrs. Freeman Weiss</t>
  </si>
  <si>
    <t>Mrs. George Bell</t>
  </si>
  <si>
    <t>Mrs. Goodwin Knight</t>
  </si>
  <si>
    <t>Mrs. H. L. Winbigler (See Oniji)</t>
  </si>
  <si>
    <t>Mrs. Hooper Connell</t>
  </si>
  <si>
    <t>Mrs. Jimmy Davis</t>
  </si>
  <si>
    <t>Mrs. K. Sawada (John Marshall)</t>
  </si>
  <si>
    <t>Mrs. Katherine M. Howell</t>
  </si>
  <si>
    <t>Mrs. Lyman Clarke</t>
  </si>
  <si>
    <t>Mrs. Mac</t>
  </si>
  <si>
    <t>Mrs. Nellie Eastman</t>
  </si>
  <si>
    <t>Mrs. Paul Gilley</t>
  </si>
  <si>
    <t>Mrs. R. L. Wheeler</t>
  </si>
  <si>
    <t>Mrs. T. R. McKenzie (See Vedrine)</t>
  </si>
  <si>
    <t>Mrs. Tingley</t>
  </si>
  <si>
    <t>Mrs. Woodrow Hathorn</t>
  </si>
  <si>
    <t>Ms Mo (H)</t>
  </si>
  <si>
    <t>Multitasking</t>
  </si>
  <si>
    <t>Muriel Nathan</t>
  </si>
  <si>
    <t>Music City</t>
  </si>
  <si>
    <t>My Debbie</t>
  </si>
  <si>
    <t>My Diane (H)</t>
  </si>
  <si>
    <t>My Ernestine (R)</t>
  </si>
  <si>
    <t>My Linda</t>
  </si>
  <si>
    <t>My Nancy</t>
  </si>
  <si>
    <t>My Trula</t>
  </si>
  <si>
    <t>My Valentine</t>
  </si>
  <si>
    <t>Myra Price (R)</t>
  </si>
  <si>
    <t>Myra Wadsworth</t>
  </si>
  <si>
    <t>Myrtle Icard</t>
  </si>
  <si>
    <t>Nan Ford</t>
  </si>
  <si>
    <t>Nanban-koh</t>
  </si>
  <si>
    <t>Nancy Callaway (R)</t>
  </si>
  <si>
    <t>Nancy K</t>
  </si>
  <si>
    <t>Nancy Lee Edwards</t>
  </si>
  <si>
    <t>Nancy Lynn</t>
  </si>
  <si>
    <t>Nancy Reagan (R)</t>
  </si>
  <si>
    <t>Nannie Brown</t>
  </si>
  <si>
    <t>Nanshan Purple Jade (R)</t>
  </si>
  <si>
    <t>Nanshan Ziyu (R) (See Nanshan Purple Jade)</t>
  </si>
  <si>
    <t>Napoleon Bonaparte</t>
  </si>
  <si>
    <t>Naughty Marietta</t>
  </si>
  <si>
    <t>Navajo (Sasanqua)</t>
  </si>
  <si>
    <t>Nedra Ann Mathis (R)</t>
  </si>
  <si>
    <t>Neisha Gamlin (H)</t>
  </si>
  <si>
    <t>Nel Prevatt</t>
  </si>
  <si>
    <t>Nell Ashby</t>
  </si>
  <si>
    <t>Nell Chester Embrey</t>
  </si>
  <si>
    <t>Nellie McGrath (Halcyon)</t>
  </si>
  <si>
    <t>Nellie White (See Finlandia)</t>
  </si>
  <si>
    <t>New Moon Rising</t>
  </si>
  <si>
    <t>Nez Smithwick</t>
  </si>
  <si>
    <t>Nicky Crisp (H)</t>
  </si>
  <si>
    <t>Night Rider (H)</t>
  </si>
  <si>
    <t>Nightfall</t>
  </si>
  <si>
    <t>Nina Annulette</t>
  </si>
  <si>
    <t>Nina Avery</t>
  </si>
  <si>
    <t>Nina Zilkha</t>
  </si>
  <si>
    <t>Nita McRae (R)</t>
  </si>
  <si>
    <t>No Doubt (Sasanqua)</t>
  </si>
  <si>
    <t>No Regrets (R)</t>
  </si>
  <si>
    <t>Noble Pearl (R)</t>
  </si>
  <si>
    <t>Nolan Lewis</t>
  </si>
  <si>
    <t>Nonie Haydon (H)</t>
  </si>
  <si>
    <t>Nora Kate (R)</t>
  </si>
  <si>
    <t>Norma Borland</t>
  </si>
  <si>
    <t>North Bay (R)</t>
  </si>
  <si>
    <t>Northern Light</t>
  </si>
  <si>
    <t>Noyo Princess (R)</t>
  </si>
  <si>
    <t>Nuccio's Bella Rossa</t>
  </si>
  <si>
    <t>Nuccio's Bella Rossa Crinkled</t>
  </si>
  <si>
    <t>Nuccio's Cameo</t>
  </si>
  <si>
    <t>Nuccio's Carousel</t>
  </si>
  <si>
    <t>Nuccio's Gem</t>
  </si>
  <si>
    <t>Nuccio's Jewel</t>
  </si>
  <si>
    <t>Nuccio's Pearl</t>
  </si>
  <si>
    <t>Nuccio's Pink Lace</t>
  </si>
  <si>
    <t>Nuccio's Ruby (R)</t>
  </si>
  <si>
    <t>Nü'erhong (H) (See Daughter's Red)</t>
  </si>
  <si>
    <t>Nyla Fran</t>
  </si>
  <si>
    <t>O. C. Cotten</t>
  </si>
  <si>
    <t>O. K. Bowman</t>
  </si>
  <si>
    <t>October Affair</t>
  </si>
  <si>
    <t>October Delight (See Marie Bracey)</t>
  </si>
  <si>
    <t>October Magic Bride (Sasanqua)</t>
  </si>
  <si>
    <t>October Magic Carpet (Sasanqua)</t>
  </si>
  <si>
    <t>October Magic Dawn (Sasanqua)</t>
  </si>
  <si>
    <t>October Magic Inspiration (Sasanqua)</t>
  </si>
  <si>
    <t>October Magic Ivory (Sasanqua)</t>
  </si>
  <si>
    <t>October Magic Orchid (Sasanqua)</t>
  </si>
  <si>
    <t>October Magic Pink Perplexion (Sasanqua)</t>
  </si>
  <si>
    <t>October Magic Rose (Sasanqua)</t>
  </si>
  <si>
    <t>October Magic Ruby (Sasanqua)</t>
  </si>
  <si>
    <t>October Magic Snow (Sasanqua)</t>
  </si>
  <si>
    <t>Ohkan</t>
  </si>
  <si>
    <t>Old Glory (Sasanqua)</t>
  </si>
  <si>
    <t>Old Maid Taylor (See Fairhope)</t>
  </si>
  <si>
    <t>Olé (H)</t>
  </si>
  <si>
    <t>Olguita (H)</t>
  </si>
  <si>
    <t>Olive Barrett</t>
  </si>
  <si>
    <t>Omega</t>
  </si>
  <si>
    <t>Omega Red</t>
  </si>
  <si>
    <t>One Alone</t>
  </si>
  <si>
    <t>One Second</t>
  </si>
  <si>
    <t>Onetia Holland</t>
  </si>
  <si>
    <t>Oniji (Lady Clare Var., Empress Var., Mrs. H.L. Windbigler)</t>
  </si>
  <si>
    <t>Oo-La-La!</t>
  </si>
  <si>
    <t>Optical Illusion (H)</t>
  </si>
  <si>
    <t>Orchid Beauty (H)</t>
  </si>
  <si>
    <t>Orchid Mist (Sasanqua)</t>
  </si>
  <si>
    <t>Orchid Princess (H)</t>
  </si>
  <si>
    <t>Oscar B. Elmer</t>
  </si>
  <si>
    <t>Otahuhu Beauty (Duke of York, Aspasia Rosea)</t>
  </si>
  <si>
    <t>Otha Shaffer</t>
  </si>
  <si>
    <t>Otome Pink (Pink Virgin)</t>
  </si>
  <si>
    <t>Otto Hopfer (R)</t>
  </si>
  <si>
    <t>Our Betty (H)</t>
  </si>
  <si>
    <t>Our Bill</t>
  </si>
  <si>
    <t>Our Granddaughters (R)</t>
  </si>
  <si>
    <t>Our Kerry (R)</t>
  </si>
  <si>
    <t>Our Linda (Sasanqua)</t>
  </si>
  <si>
    <t>Our Melissa (H)</t>
  </si>
  <si>
    <t>Our Nancy</t>
  </si>
  <si>
    <t>Over Navarro (R)</t>
  </si>
  <si>
    <t>Overture (R)</t>
  </si>
  <si>
    <t>Owen Henry</t>
  </si>
  <si>
    <t>Oyler's Carolynmarie Var.</t>
  </si>
  <si>
    <t>Oyler's Christina Marie</t>
  </si>
  <si>
    <t>Oyler's Rachel Marie</t>
  </si>
  <si>
    <t>Oyler's Sydney</t>
  </si>
  <si>
    <t>Oza Shirah</t>
  </si>
  <si>
    <t>Pacific Coral (R)</t>
  </si>
  <si>
    <t>Pacific Star (R)</t>
  </si>
  <si>
    <t>Paeoniaeflora Rosea (See Otahuhu Beauty)</t>
  </si>
  <si>
    <t>Paige Camellia (H)</t>
  </si>
  <si>
    <t>Pam Aman Kirven</t>
  </si>
  <si>
    <t>Pamela Harper</t>
  </si>
  <si>
    <t>Paper Dolls (H)</t>
  </si>
  <si>
    <t>Paperchase (H)</t>
  </si>
  <si>
    <t>Paradise Blush (Sasanqua)</t>
  </si>
  <si>
    <t>Paradise Glow (Sasanqua)</t>
  </si>
  <si>
    <t>Paradise Illumination (H)</t>
  </si>
  <si>
    <t>Paradise Little Laine (Sasanqua)</t>
  </si>
  <si>
    <t>Parker Connor</t>
  </si>
  <si>
    <t>Pat B. Johnson (R)</t>
  </si>
  <si>
    <t>Pat Bellamy</t>
  </si>
  <si>
    <t>Pat La Motte Jones</t>
  </si>
  <si>
    <t>Pat Nelson (H)</t>
  </si>
  <si>
    <t>Pat Pinkerton (R)</t>
  </si>
  <si>
    <t>Patricia Ann</t>
  </si>
  <si>
    <t>Patricia Haskee (R)</t>
  </si>
  <si>
    <t>Pat's Crushed Velvet</t>
  </si>
  <si>
    <t>Pat's Favorite</t>
  </si>
  <si>
    <t>Pat's Garden</t>
  </si>
  <si>
    <t>Pat's Pink (H)</t>
  </si>
  <si>
    <t>Pat's Rose (R)</t>
  </si>
  <si>
    <t>Pat's White</t>
  </si>
  <si>
    <t>Patsy Cline (R)</t>
  </si>
  <si>
    <t>Patti Lou</t>
  </si>
  <si>
    <t>Patti Perkins</t>
  </si>
  <si>
    <t>Patti Sue (H)</t>
  </si>
  <si>
    <t>Paul Haskee</t>
  </si>
  <si>
    <t>Paul Reid</t>
  </si>
  <si>
    <t>Paul Sherrington</t>
  </si>
  <si>
    <t>Paula Deen</t>
  </si>
  <si>
    <t>Paulette Goddard</t>
  </si>
  <si>
    <t>Paulina (See Mathotiana Var.)</t>
  </si>
  <si>
    <t>Pavlova (R)</t>
  </si>
  <si>
    <t>Payne's Red (See Vedrine)</t>
  </si>
  <si>
    <t>Peachy Pink</t>
  </si>
  <si>
    <t>Pearl Harbor</t>
  </si>
  <si>
    <t>Pearl Maxwell</t>
  </si>
  <si>
    <t>Pearl Terry (R)</t>
  </si>
  <si>
    <t>Pearl's Pet</t>
  </si>
  <si>
    <t>Pearly Cascade (H)</t>
  </si>
  <si>
    <t>Pebble Hill Peppermint</t>
  </si>
  <si>
    <t>Pee Wee</t>
  </si>
  <si>
    <t>Peg O' My Heart</t>
  </si>
  <si>
    <t>Peggy Miller</t>
  </si>
  <si>
    <t>Peggy's Blush</t>
  </si>
  <si>
    <t>Peking (R)</t>
  </si>
  <si>
    <t>Penny Smith</t>
  </si>
  <si>
    <t>Pensacola Red</t>
  </si>
  <si>
    <t>Peppermint Candy</t>
  </si>
  <si>
    <t>Peppermint Freckles</t>
  </si>
  <si>
    <t>Peppermint Patty</t>
  </si>
  <si>
    <t>Persuasion (H)</t>
  </si>
  <si>
    <t>Pete Galli (R)</t>
  </si>
  <si>
    <t>Peter Horeni (Sasanqua)</t>
  </si>
  <si>
    <t>Peter Pan</t>
  </si>
  <si>
    <t>Petite Rosine</t>
  </si>
  <si>
    <t>Pharaoh (R)</t>
  </si>
  <si>
    <t>Phil Piet (H)</t>
  </si>
  <si>
    <t>Phil Piet Pink (H)</t>
  </si>
  <si>
    <t>Philip Taylor</t>
  </si>
  <si>
    <t>Philip Taylor Peppermint</t>
  </si>
  <si>
    <t>Phillip Mandarich (R)</t>
  </si>
  <si>
    <t>Phillip's Choice</t>
  </si>
  <si>
    <t>Phyllis Austin (H)</t>
  </si>
  <si>
    <t>Phyllis Hunt (R)</t>
  </si>
  <si>
    <t>Pian Pian (R) (See Fly Fly)</t>
  </si>
  <si>
    <t>Pierate's Pride</t>
  </si>
  <si>
    <t>Pilida</t>
  </si>
  <si>
    <t>Pine Cone White (See Kagira) (Dante)</t>
  </si>
  <si>
    <t>Pink Ball</t>
  </si>
  <si>
    <t>Pink Bounty (H)</t>
  </si>
  <si>
    <t>Pink Champagne (Camellian)</t>
  </si>
  <si>
    <t>Pink Chiffon</t>
  </si>
  <si>
    <t>Pink Clouds</t>
  </si>
  <si>
    <t>Pink Dahlia (H)</t>
  </si>
  <si>
    <t>Pink Dawn</t>
  </si>
  <si>
    <t>Pink Diddy</t>
  </si>
  <si>
    <t>Pink Doll</t>
  </si>
  <si>
    <t>Pink Explorer</t>
  </si>
  <si>
    <t>Pink Frost</t>
  </si>
  <si>
    <t>Pink Granthamiana (Specie)</t>
  </si>
  <si>
    <t>Pink Icicle (H)</t>
  </si>
  <si>
    <t>Pink Lace (See Hishi-karaito)</t>
  </si>
  <si>
    <t>Pink Mermaid (Kingyo-tsubaki)</t>
  </si>
  <si>
    <t>Pink Pagoda</t>
  </si>
  <si>
    <t>Pink Parade</t>
  </si>
  <si>
    <t>Pink Parasol (Sasanqua)</t>
  </si>
  <si>
    <t>Pink Poodle</t>
  </si>
  <si>
    <t>Pink Purity (See General George Patton)</t>
  </si>
  <si>
    <t>Pink Ribbon</t>
  </si>
  <si>
    <t>Pink Serenade (Sasanqua)</t>
  </si>
  <si>
    <t>Pink Smoke</t>
  </si>
  <si>
    <t>Pink Snow (Sasanqua)</t>
  </si>
  <si>
    <t>Pink Snow Dwarf (Sasanqua)</t>
  </si>
  <si>
    <t>Pink Sparkle (R)</t>
  </si>
  <si>
    <t>Pink Spider (H)</t>
  </si>
  <si>
    <t>Pink Star</t>
  </si>
  <si>
    <t>Pink Superlative</t>
  </si>
  <si>
    <t>Pink Whirlpool</t>
  </si>
  <si>
    <t>Pink Wings</t>
  </si>
  <si>
    <t>Pirate's Gold</t>
  </si>
  <si>
    <t>Pixie Dust (R)</t>
  </si>
  <si>
    <t>Plain Jane (Oleifera)</t>
  </si>
  <si>
    <t>Plantation Pink (Sasanqua)</t>
  </si>
  <si>
    <t>Pleasant Memories (R)</t>
  </si>
  <si>
    <t>Polaris (H)</t>
  </si>
  <si>
    <t>Polly Trapnell Dorsey (H)</t>
  </si>
  <si>
    <t>Pomo Mound (H)</t>
  </si>
  <si>
    <t>Pop Allen</t>
  </si>
  <si>
    <t>Pop Homeyer (R)</t>
  </si>
  <si>
    <t>Pope John XXIII</t>
  </si>
  <si>
    <t>Pop's Perfection</t>
  </si>
  <si>
    <t>Pop's Perfection Peppermint</t>
  </si>
  <si>
    <t>2010's</t>
  </si>
  <si>
    <t>Potomac Pillar</t>
  </si>
  <si>
    <t>Powder Puff</t>
  </si>
  <si>
    <t>Powdered Beauty (R)</t>
  </si>
  <si>
    <t>Prairie Fires</t>
  </si>
  <si>
    <t>Prairie Jefferson</t>
  </si>
  <si>
    <t>Prelude</t>
  </si>
  <si>
    <t>Premier</t>
  </si>
  <si>
    <t>Pretty Lady (R)</t>
  </si>
  <si>
    <t>Pretty Pantelettes</t>
  </si>
  <si>
    <t>Pretty Peach</t>
  </si>
  <si>
    <t>Pretty Peggy</t>
  </si>
  <si>
    <t>Pride of California</t>
  </si>
  <si>
    <t>Pride of Houston (See Ross)</t>
  </si>
  <si>
    <t>Prima Ballerina</t>
  </si>
  <si>
    <t>Prince-n-Red</t>
  </si>
  <si>
    <t>Princess Bacahachie (See Chiyoda-Nishiki)</t>
  </si>
  <si>
    <t>Princess Bachinachi (See Margherita Coleoni Var.)</t>
  </si>
  <si>
    <t>Princess Baciocchi - not antique</t>
  </si>
  <si>
    <t>Princess Lavender</t>
  </si>
  <si>
    <t>Princess Lucille (See Beauty of Holland)</t>
  </si>
  <si>
    <t>Princess Masako</t>
  </si>
  <si>
    <t>Princess-in-White</t>
  </si>
  <si>
    <t>Princess-N-Pink</t>
  </si>
  <si>
    <t>Professor Charles S. Sargent</t>
  </si>
  <si>
    <t>Professor John L. Spencer (R)</t>
  </si>
  <si>
    <t>Professor Tsai (R) (See Reticulate Leaf Crimson) (Maye Taohong)</t>
  </si>
  <si>
    <t>Prudence (H)</t>
  </si>
  <si>
    <t>Pumphrey's Pride (H)</t>
  </si>
  <si>
    <t>Punkin (H)</t>
  </si>
  <si>
    <t>Purple Fire (H)</t>
  </si>
  <si>
    <t>Purple Girl</t>
  </si>
  <si>
    <t>Purple Gown (R)</t>
  </si>
  <si>
    <t>Purple Haze (Hiemalis)</t>
  </si>
  <si>
    <t>Purple Passion</t>
  </si>
  <si>
    <t>Purple Petal (R)</t>
  </si>
  <si>
    <t>Purple Swirl</t>
  </si>
  <si>
    <t>Putuo Purple Light (R)</t>
  </si>
  <si>
    <t>Putuo Ziguang (R) (See Putuo Purple Light)</t>
  </si>
  <si>
    <t>Q Ball</t>
  </si>
  <si>
    <t>Quaintance</t>
  </si>
  <si>
    <t>Queen Bee (R)</t>
  </si>
  <si>
    <t>Queen Bessie</t>
  </si>
  <si>
    <t>Queen Diana</t>
  </si>
  <si>
    <t>Queen Juliana (See Southern Charm)</t>
  </si>
  <si>
    <t>Queen of Hearts</t>
  </si>
  <si>
    <t>Quercifolia-Fishtail (Kingyo-tsubaki)</t>
  </si>
  <si>
    <t>R. L. Wheeler</t>
  </si>
  <si>
    <t>R. W. Jones Var.</t>
  </si>
  <si>
    <t>Rachel Tarpy</t>
  </si>
  <si>
    <t>Radiating Fragrance (H)</t>
  </si>
  <si>
    <t>Raggedy Ann</t>
  </si>
  <si>
    <t>Ragland Supreme</t>
  </si>
  <si>
    <t>Ramona</t>
  </si>
  <si>
    <t>Rampey E. Thomas</t>
  </si>
  <si>
    <t>Ram's Choice</t>
  </si>
  <si>
    <t>Randolph Maphis (R)</t>
  </si>
  <si>
    <t>Raspberry Delight (H)</t>
  </si>
  <si>
    <t>Raspberry Flambe (H)</t>
  </si>
  <si>
    <t>Raspberry Glow (R)</t>
  </si>
  <si>
    <t>Raspberry Ice</t>
  </si>
  <si>
    <t>Raspberry Parfait</t>
  </si>
  <si>
    <t>Raspberry Ripple</t>
  </si>
  <si>
    <t>Raspberry Ripple Picotee</t>
  </si>
  <si>
    <t>Raspberry Sherbet</t>
  </si>
  <si>
    <t>Ray Bailey</t>
  </si>
  <si>
    <t>Ray Gentry (R)</t>
  </si>
  <si>
    <t>Ray Lange</t>
  </si>
  <si>
    <t>Rayna Simone</t>
  </si>
  <si>
    <t>Rebecca Margaret (R)</t>
  </si>
  <si>
    <t>Rebel Yell</t>
  </si>
  <si>
    <t>Red Blossom</t>
  </si>
  <si>
    <t>Red Button</t>
  </si>
  <si>
    <t>Red Cap</t>
  </si>
  <si>
    <t>Red Coral</t>
  </si>
  <si>
    <t>Red Crystal (R)</t>
  </si>
  <si>
    <t>Red Devil</t>
  </si>
  <si>
    <t>Red Elephant (See King Size)</t>
  </si>
  <si>
    <t>Red Fellow (H)</t>
  </si>
  <si>
    <t>Red Garnet</t>
  </si>
  <si>
    <t>Red Giant (Apache)</t>
  </si>
  <si>
    <t>Red Hot</t>
  </si>
  <si>
    <t>Red Hot Flare</t>
  </si>
  <si>
    <t>Red Hots</t>
  </si>
  <si>
    <t>Red Jade (Parks)</t>
  </si>
  <si>
    <t>Red Lion</t>
  </si>
  <si>
    <t>Red Mountain</t>
  </si>
  <si>
    <t>Red October (Sasanqua)</t>
  </si>
  <si>
    <t>Red Planet</t>
  </si>
  <si>
    <t>Red Rhythm</t>
  </si>
  <si>
    <t>Red Satin</t>
  </si>
  <si>
    <t>Red Tulip</t>
  </si>
  <si>
    <t>Red Viola</t>
  </si>
  <si>
    <t>Red Wine</t>
  </si>
  <si>
    <t>Reda Scott</t>
  </si>
  <si>
    <t>Redwood City (R)</t>
  </si>
  <si>
    <t>Reese Johnson, Jr. (H)</t>
  </si>
  <si>
    <t>Reg Ragland</t>
  </si>
  <si>
    <t>Remey</t>
  </si>
  <si>
    <t>Rena Bergamini (R)</t>
  </si>
  <si>
    <t>Rena Swick</t>
  </si>
  <si>
    <t>Rendezvous (H)</t>
  </si>
  <si>
    <t>Renee Land (R)</t>
  </si>
  <si>
    <t>Renegade (R)</t>
  </si>
  <si>
    <t>Reticulate Leaf Crimson (R) (Professor Tsai, Maye Taohong)</t>
  </si>
  <si>
    <t>Reticulate Leaf Pink (R) (Maye Yinhong)</t>
  </si>
  <si>
    <t>Rev. Claude Fullerton</t>
  </si>
  <si>
    <t>Rev. John Bowman</t>
  </si>
  <si>
    <t>Revelation</t>
  </si>
  <si>
    <t>Reverend Ida (Hiemalis)</t>
  </si>
  <si>
    <t>Reverend Jim Jeffrey (Sasanqua)</t>
  </si>
  <si>
    <t>Rhoda Gonzalez</t>
  </si>
  <si>
    <t>Rhysa Johnson</t>
  </si>
  <si>
    <t>Richard Gordy</t>
  </si>
  <si>
    <t>Richard Mims (R)</t>
  </si>
  <si>
    <t>Richard Nixon</t>
  </si>
  <si>
    <t>Richfield</t>
  </si>
  <si>
    <t>Rilyn Boueres</t>
  </si>
  <si>
    <t>Riptide (See Judge Marvin Mann)</t>
  </si>
  <si>
    <t>River Farm Beauty</t>
  </si>
  <si>
    <t>Rivers Yerger</t>
  </si>
  <si>
    <t>Rob Roy (R)</t>
  </si>
  <si>
    <t>Robbie (H)</t>
  </si>
  <si>
    <t>Robert E. Lee</t>
  </si>
  <si>
    <t>Robert Ehrhart (R)</t>
  </si>
  <si>
    <t>Robert Hills</t>
  </si>
  <si>
    <t>Robert Lowell Cooper</t>
  </si>
  <si>
    <t>Robert McNeese</t>
  </si>
  <si>
    <t>Roberta Hardison</t>
  </si>
  <si>
    <t>Robin</t>
  </si>
  <si>
    <t>Robin Ann Cross</t>
  </si>
  <si>
    <t>Robin's Candy</t>
  </si>
  <si>
    <t>Robyn Jay (R)</t>
  </si>
  <si>
    <t>Robyn McMinn (H)</t>
  </si>
  <si>
    <t>Rocco (R)</t>
  </si>
  <si>
    <t>Rochelle</t>
  </si>
  <si>
    <t>Rochelle Marrinan</t>
  </si>
  <si>
    <t>Roll-in Toomer</t>
  </si>
  <si>
    <t>Roman Soldier (War Eagle)</t>
  </si>
  <si>
    <t>Romany (Belgium Red)</t>
  </si>
  <si>
    <t>Roosevelt Blues (Frankie Bray)</t>
  </si>
  <si>
    <t>Rosa Laralarus</t>
  </si>
  <si>
    <t>Rosalynn Carter</t>
  </si>
  <si>
    <t>Roscoe Dean (R)</t>
  </si>
  <si>
    <t>Rose Bouquet (H)</t>
  </si>
  <si>
    <t>Rose Dawn (Davis)</t>
  </si>
  <si>
    <t>Rose Gish</t>
  </si>
  <si>
    <t>Rose of Autumn (Hiemalis)</t>
  </si>
  <si>
    <t>Rose Parade (H)</t>
  </si>
  <si>
    <t>Rose Twilight (R)</t>
  </si>
  <si>
    <t>Rosea Mundi</t>
  </si>
  <si>
    <t>Rosemarie Ostberg</t>
  </si>
  <si>
    <t>Rosemary Jean</t>
  </si>
  <si>
    <t>Ross (Pride of Houston)</t>
  </si>
  <si>
    <t>Ross Clark (R)</t>
  </si>
  <si>
    <t>Rosularis</t>
  </si>
  <si>
    <t>Rouse's Big Red</t>
  </si>
  <si>
    <t>Rox Cowley</t>
  </si>
  <si>
    <t>Royal Intrigue (H)</t>
  </si>
  <si>
    <t>Royal Velvet</t>
  </si>
  <si>
    <t>Royalty (R)</t>
  </si>
  <si>
    <t>Rubr Irene</t>
  </si>
  <si>
    <t>Rubra Virginalis (Jeanerette Pink)</t>
  </si>
  <si>
    <t>Ruby Davidson (Sasanqua)</t>
  </si>
  <si>
    <t>Ruby Girl (R)</t>
  </si>
  <si>
    <t>Ruby Glow (See Vedrine)</t>
  </si>
  <si>
    <t>Ruby Mathews</t>
  </si>
  <si>
    <t>Ruby Velvet</t>
  </si>
  <si>
    <t>Ruchi Rhodes</t>
  </si>
  <si>
    <t>Rudolph</t>
  </si>
  <si>
    <t>Rudy's Magnoliaeflora</t>
  </si>
  <si>
    <t>Ruffian</t>
  </si>
  <si>
    <t>Runt</t>
  </si>
  <si>
    <t>Rupie</t>
  </si>
  <si>
    <t>Rupie's Charleston</t>
  </si>
  <si>
    <t>Ruta Hagmann (R)</t>
  </si>
  <si>
    <t>Ruth Bell Graham</t>
  </si>
  <si>
    <t>1990's</t>
  </si>
  <si>
    <t>Ruth Brooks</t>
  </si>
  <si>
    <t>Ruth C. McNair</t>
  </si>
  <si>
    <t>Ruth Jernigan (R)</t>
  </si>
  <si>
    <t>Ruth Royer (Thelma Sanford)</t>
  </si>
  <si>
    <t>Ruth Seibels</t>
  </si>
  <si>
    <t>Ruth Smith (H)</t>
  </si>
  <si>
    <t>Ruth Tinkle</t>
  </si>
  <si>
    <t>Ruth Vickers Fulwood</t>
  </si>
  <si>
    <t>Ruthie The Great</t>
  </si>
  <si>
    <t>Rutledge Minnix</t>
  </si>
  <si>
    <t>Ryan Gainey</t>
  </si>
  <si>
    <t>Ryuko (Dragon Light) (Vernalis)</t>
  </si>
  <si>
    <t>S. P. Dunn (R)</t>
  </si>
  <si>
    <t>Sadaharu Oh</t>
  </si>
  <si>
    <t>Sadie Mancill</t>
  </si>
  <si>
    <t>Sally Anaclerio</t>
  </si>
  <si>
    <t>Sally Harrell</t>
  </si>
  <si>
    <t>Sally J. Savage (H)</t>
  </si>
  <si>
    <t>Sally Kennedy</t>
  </si>
  <si>
    <t>Salutation (R)</t>
  </si>
  <si>
    <t>Sam Barranco</t>
  </si>
  <si>
    <t>Sam Wellborn</t>
  </si>
  <si>
    <t>Samantha (R)</t>
  </si>
  <si>
    <t>San Antonia (See Catherine Cathcart)</t>
  </si>
  <si>
    <t>San Dimas</t>
  </si>
  <si>
    <t>San Marino (R)</t>
  </si>
  <si>
    <t>Sandee Khoury</t>
  </si>
  <si>
    <t>Sandra Deal</t>
  </si>
  <si>
    <t>Sandra Williams</t>
  </si>
  <si>
    <t>Sara C. Hastie (See Debutante)</t>
  </si>
  <si>
    <t>Sara Dunham (R)</t>
  </si>
  <si>
    <t>Sara Oliver (R)</t>
  </si>
  <si>
    <t>Sara Paul (R)</t>
  </si>
  <si>
    <t>Sarah Alice Ruffin</t>
  </si>
  <si>
    <t>Sarah Bernhardt</t>
  </si>
  <si>
    <t>Sarah Catherine</t>
  </si>
  <si>
    <t>Sarah Elizabeth</t>
  </si>
  <si>
    <t>Sarah Hall</t>
  </si>
  <si>
    <t>Sarah Jane (R)</t>
  </si>
  <si>
    <t>Sarah Jean Toland</t>
  </si>
  <si>
    <t>Sarge Freeman</t>
  </si>
  <si>
    <t>Sarrel (Sasanqua)</t>
  </si>
  <si>
    <t>Sassafras Zoe</t>
  </si>
  <si>
    <t>Satan's Robe (R)</t>
  </si>
  <si>
    <t>Satin Doll</t>
  </si>
  <si>
    <t>Satin Sheen</t>
  </si>
  <si>
    <t>Satsuma</t>
  </si>
  <si>
    <t>Satsuma-beni (Satsuma Red)</t>
  </si>
  <si>
    <t>Saudade De Martins Branco</t>
  </si>
  <si>
    <t>Saul Habas</t>
  </si>
  <si>
    <t>Sawada (See Sarasa)</t>
  </si>
  <si>
    <t>Sawada's Dream</t>
  </si>
  <si>
    <t>Sawada's Mahogany</t>
  </si>
  <si>
    <t>Scarlet Glory</t>
  </si>
  <si>
    <t>Scarlet O'Hara (C. M. Hovey Var.)</t>
  </si>
  <si>
    <t>Scarlet Ribbons</t>
  </si>
  <si>
    <t>Scarlet Temptation (R)</t>
  </si>
  <si>
    <t>Scented Fireglow</t>
  </si>
  <si>
    <t>Scented Gem (H)</t>
  </si>
  <si>
    <t>Scented Snow (H)</t>
  </si>
  <si>
    <t>Scented Sun (H)</t>
  </si>
  <si>
    <t>Scentsation</t>
  </si>
  <si>
    <t>Scentuous (H)</t>
  </si>
  <si>
    <t>Scintillating Fragrance (H)</t>
  </si>
  <si>
    <t>Scott Lewis (R)</t>
  </si>
  <si>
    <t>Scott Maphis (R)</t>
  </si>
  <si>
    <t>Se Ba Bian (R) (See Eighten Year-Old Maiden)</t>
  </si>
  <si>
    <t>Sea Foam</t>
  </si>
  <si>
    <t>Sea Witch</t>
  </si>
  <si>
    <t>Sebe (Sasanqua)</t>
  </si>
  <si>
    <t>Seikaiha (Quiet Ocean Waves) (Hiemalis)</t>
  </si>
  <si>
    <t>Sekiyo (Setting Sun) (Sasanqua)</t>
  </si>
  <si>
    <t>Semidouble Blush</t>
  </si>
  <si>
    <t>Senator Duncan U. Fletcher</t>
  </si>
  <si>
    <t>Senritsu-ko (H)</t>
  </si>
  <si>
    <t>Sergeant Barrios (Semidouble Rosea)</t>
  </si>
  <si>
    <t>Setsugekka (Sasanqua)</t>
  </si>
  <si>
    <t>Seventh Heaven</t>
  </si>
  <si>
    <t>Shalimar Sunset</t>
  </si>
  <si>
    <t>Shanghai Lady (R)</t>
  </si>
  <si>
    <t>Sharilyn Green (R)</t>
  </si>
  <si>
    <t>Sharon Shuman</t>
  </si>
  <si>
    <t>Sharon Wilson</t>
  </si>
  <si>
    <t>Sheila</t>
  </si>
  <si>
    <t>Shelter Cove (R)</t>
  </si>
  <si>
    <t>Shengjie (R) (See Holy Pure)</t>
  </si>
  <si>
    <t>Sheridan Wilson</t>
  </si>
  <si>
    <t>Sherrida Crawford (R)</t>
  </si>
  <si>
    <t>Sherrie N</t>
  </si>
  <si>
    <t>Sherry Lynn</t>
  </si>
  <si>
    <t>Shibori-egao (Vernalis)</t>
  </si>
  <si>
    <t>Shikibu</t>
  </si>
  <si>
    <t>Shikishima (Hiemalis)</t>
  </si>
  <si>
    <t>Shikoku Stars (Sasanqua)</t>
  </si>
  <si>
    <t>Shimmer</t>
  </si>
  <si>
    <t>Shining Jade (R)</t>
  </si>
  <si>
    <t>Shirley Anne</t>
  </si>
  <si>
    <t>Shirley Estes (H)</t>
  </si>
  <si>
    <t>Shirley Meneice</t>
  </si>
  <si>
    <t>Shirley Miller</t>
  </si>
  <si>
    <t>Shirley Norup</t>
  </si>
  <si>
    <t>Shiro Chan</t>
  </si>
  <si>
    <t>Shiro-Hagoromo (White Hagoromo)</t>
  </si>
  <si>
    <t>Shirokingyoba-tsubaki</t>
  </si>
  <si>
    <t>Shock Wave (H)</t>
  </si>
  <si>
    <t>Shooting Star (Rusticana)</t>
  </si>
  <si>
    <t>Shorty</t>
  </si>
  <si>
    <t>Shot Silk (R)</t>
  </si>
  <si>
    <t>Show Girl (R)</t>
  </si>
  <si>
    <t>Show Time</t>
  </si>
  <si>
    <t>Showboat (H)</t>
  </si>
  <si>
    <t>Shusu-gasane</t>
  </si>
  <si>
    <t>Siena Elizabeth</t>
  </si>
  <si>
    <t>Sieur de Bienville</t>
  </si>
  <si>
    <t>Silk Road (R)</t>
  </si>
  <si>
    <t>Silver Anniversary</t>
  </si>
  <si>
    <t>Silver Chalice</t>
  </si>
  <si>
    <t>Silver Etching</t>
  </si>
  <si>
    <t>Silver Lace</t>
  </si>
  <si>
    <t>Silver Ruffles</t>
  </si>
  <si>
    <t>Silver Tower</t>
  </si>
  <si>
    <t>Silver Triumph</t>
  </si>
  <si>
    <t>Silver Waves</t>
  </si>
  <si>
    <t>Simeon</t>
  </si>
  <si>
    <t>Sir Robert Muldoon (R)</t>
  </si>
  <si>
    <t>Skip's Choice (R)</t>
  </si>
  <si>
    <t>Sleeping Beauty (R)</t>
  </si>
  <si>
    <t>Slim ‘n Trim (Sasanqua)</t>
  </si>
  <si>
    <t>Small Slam</t>
  </si>
  <si>
    <t>Smoke Ring</t>
  </si>
  <si>
    <t>Snow Chan (White Elegans)</t>
  </si>
  <si>
    <t>Snow Drop Cascade (H)</t>
  </si>
  <si>
    <t>Snow Fairy</t>
  </si>
  <si>
    <t>Snow Flurry (H)</t>
  </si>
  <si>
    <t>Snow Lady</t>
  </si>
  <si>
    <t>Snow Swirl</t>
  </si>
  <si>
    <t>Snowdrift</t>
  </si>
  <si>
    <t>Snowie</t>
  </si>
  <si>
    <t>Snowman</t>
  </si>
  <si>
    <t>Softly (H)</t>
  </si>
  <si>
    <t>Softly Fragrant (H)</t>
  </si>
  <si>
    <t>Solstice (H)</t>
  </si>
  <si>
    <t>Something Beautiful</t>
  </si>
  <si>
    <t>Soshi-arai</t>
  </si>
  <si>
    <t>Sound of Music</t>
  </si>
  <si>
    <t>South Seas (H)</t>
  </si>
  <si>
    <t>Southeastern Flower Show</t>
  </si>
  <si>
    <t>Southern Secret</t>
  </si>
  <si>
    <t>Southern Snowball</t>
  </si>
  <si>
    <t>Southern Temptation</t>
  </si>
  <si>
    <t>Spanish Ballerina</t>
  </si>
  <si>
    <t>Sparkler (R)</t>
  </si>
  <si>
    <t>Sparkling Burgundy (Sasanqua)</t>
  </si>
  <si>
    <t>Special Tribute</t>
  </si>
  <si>
    <t>Speckles (See Findlandia Var.)</t>
  </si>
  <si>
    <t>Spellbound (See Marie Bracey)</t>
  </si>
  <si>
    <t>Spindle Top Centenial (H)</t>
  </si>
  <si>
    <t>Spinel Pink Peony (R)</t>
  </si>
  <si>
    <t>Splash-O-White</t>
  </si>
  <si>
    <t>Splendens</t>
  </si>
  <si>
    <t>Sporting Class</t>
  </si>
  <si>
    <t>Spring Awakening (H)</t>
  </si>
  <si>
    <t>Spring Cardinal (H)</t>
  </si>
  <si>
    <t>Spring Daze (H)</t>
  </si>
  <si>
    <t>Spring Festival (H)</t>
  </si>
  <si>
    <t>Spring Fever</t>
  </si>
  <si>
    <t>Spring Fling</t>
  </si>
  <si>
    <t>Spring Formal</t>
  </si>
  <si>
    <t>Spring Mist (H)</t>
  </si>
  <si>
    <t>Spring Song (Wabisuke)</t>
  </si>
  <si>
    <t>Spring Sonnet</t>
  </si>
  <si>
    <t>Springhead Gem</t>
  </si>
  <si>
    <t>Spring's Promise</t>
  </si>
  <si>
    <t>St. Andre (Rose Hill Rubra)</t>
  </si>
  <si>
    <t>St. Mary (See Morning Glow)</t>
  </si>
  <si>
    <t>Standing Ovation (R)</t>
  </si>
  <si>
    <t>Star Above Star (Vernalis)</t>
  </si>
  <si>
    <t>Star is Born (R)</t>
  </si>
  <si>
    <t>Star of Bethlehem</t>
  </si>
  <si>
    <t>Star of David</t>
  </si>
  <si>
    <t>Star of Toowoomba (R)</t>
  </si>
  <si>
    <t>Stardust</t>
  </si>
  <si>
    <t>Starlet</t>
  </si>
  <si>
    <t>Stars ‘n Stripes (H)</t>
  </si>
  <si>
    <t>Stella Sewell</t>
  </si>
  <si>
    <t>Stephanie Cassagne Grimm</t>
  </si>
  <si>
    <t>Stephanie Cassagne Grimm Var.</t>
  </si>
  <si>
    <t>Stephanie Golden (Sasanqua)</t>
  </si>
  <si>
    <t>Stephanie Stanley</t>
  </si>
  <si>
    <t>Stephanie's Heavenly Star</t>
  </si>
  <si>
    <t>Stephen Gordy</t>
  </si>
  <si>
    <t>Stephens Garden</t>
  </si>
  <si>
    <t>Steve Blount</t>
  </si>
  <si>
    <t>Steven Sawada</t>
  </si>
  <si>
    <t>Stewart's White Supreme</t>
  </si>
  <si>
    <t>Strawberry Blonde</t>
  </si>
  <si>
    <t>Strawberry Cream</t>
  </si>
  <si>
    <t>Strawberry Limeade (Sasanqua)</t>
  </si>
  <si>
    <t>Strawberry Moon (H)</t>
  </si>
  <si>
    <t>Strawberry Swirl</t>
  </si>
  <si>
    <t>Strawberry Vanilla</t>
  </si>
  <si>
    <t>Strike It Rich (R)</t>
  </si>
  <si>
    <t>String of Pearls (H)</t>
  </si>
  <si>
    <t>Stuart Watson (R)</t>
  </si>
  <si>
    <t>Sudie Blanchard</t>
  </si>
  <si>
    <t>Sue Green</t>
  </si>
  <si>
    <t>Sue Kendall</t>
  </si>
  <si>
    <t>Sugar Babe</t>
  </si>
  <si>
    <t>Sugar Daddy</t>
  </si>
  <si>
    <t>Sugar Plum Fairy</t>
  </si>
  <si>
    <t>Sultana</t>
  </si>
  <si>
    <t>Summer Pearl</t>
  </si>
  <si>
    <t>Sun Song (H)</t>
  </si>
  <si>
    <t>Sun Storm</t>
  </si>
  <si>
    <t>Sun Worshiper (H)</t>
  </si>
  <si>
    <t>Sunday Morning</t>
  </si>
  <si>
    <t>Sundowner</t>
  </si>
  <si>
    <t>Sunny Side</t>
  </si>
  <si>
    <t>Sunset Glory</t>
  </si>
  <si>
    <t>Sunset Oaks</t>
  </si>
  <si>
    <t>Super Star (H)</t>
  </si>
  <si>
    <t>Susan Carter (See Frizzle White)</t>
  </si>
  <si>
    <t>Susan Golombiewski (R)</t>
  </si>
  <si>
    <t>Susan Shackelford</t>
  </si>
  <si>
    <t>Susan Stone</t>
  </si>
  <si>
    <t>Susanna Beard</t>
  </si>
  <si>
    <t>Susie O'Neill (R)</t>
  </si>
  <si>
    <t>Susie Q.</t>
  </si>
  <si>
    <t>Susy Dirr (Sasanqua)</t>
  </si>
  <si>
    <t>Sutherland Rotary (R)</t>
  </si>
  <si>
    <t>Suzanne Withers (R)</t>
  </si>
  <si>
    <t>Suzy Wong</t>
  </si>
  <si>
    <t>Swan Lake (H)</t>
  </si>
  <si>
    <t>Sweet Auburn</t>
  </si>
  <si>
    <t>Sweet Deborah Jane (H)</t>
  </si>
  <si>
    <t>Sweet Dreams</t>
  </si>
  <si>
    <t>Sweet Emily Kate (H)</t>
  </si>
  <si>
    <t>Sweet Gem (H)</t>
  </si>
  <si>
    <t>Sweet Jane (H)</t>
  </si>
  <si>
    <t>Sweet Lara</t>
  </si>
  <si>
    <t>Sweet Mary</t>
  </si>
  <si>
    <t>Sweet October (H)</t>
  </si>
  <si>
    <t>Sweet Scented (H)</t>
  </si>
  <si>
    <t>Sweet Scentsation (H)</t>
  </si>
  <si>
    <t>Sweetie Pie</t>
  </si>
  <si>
    <t>Sweetie Pie Red</t>
  </si>
  <si>
    <t>Sylvia May Wells (H)</t>
  </si>
  <si>
    <t>T. K. Variegated</t>
  </si>
  <si>
    <t>Tabitha</t>
  </si>
  <si>
    <t>Tada Meibi</t>
  </si>
  <si>
    <t>Taiyo (The Sun) (Rusticana)</t>
  </si>
  <si>
    <t>Takanini</t>
  </si>
  <si>
    <t>Tali Queen (R)</t>
  </si>
  <si>
    <t>Tam O'Shanter</t>
  </si>
  <si>
    <t>Tama Americana</t>
  </si>
  <si>
    <t>Tama Bambino</t>
  </si>
  <si>
    <t>Tama Beauty</t>
  </si>
  <si>
    <t>Tama Carousel</t>
  </si>
  <si>
    <t>Tama Electra</t>
  </si>
  <si>
    <t>Tama Glitters</t>
  </si>
  <si>
    <t>Tama Loch Laurel</t>
  </si>
  <si>
    <t>Tama Peacock</t>
  </si>
  <si>
    <t>Tama Vino</t>
  </si>
  <si>
    <t>Tama-no-ura</t>
  </si>
  <si>
    <t>Tamlin Fortner</t>
  </si>
  <si>
    <t>Tammia</t>
  </si>
  <si>
    <t>Tammy</t>
  </si>
  <si>
    <t>Tamzin Coull (H)</t>
  </si>
  <si>
    <t>Tango (R)</t>
  </si>
  <si>
    <t>Tar Baby</t>
  </si>
  <si>
    <t>Tata</t>
  </si>
  <si>
    <t>Taylor's Perfection (H)</t>
  </si>
  <si>
    <t>Teddie Ulmer</t>
  </si>
  <si>
    <t>Tee Bird</t>
  </si>
  <si>
    <t>Teen Age Queen</t>
  </si>
  <si>
    <t>Temple Mist (R)</t>
  </si>
  <si>
    <t>Terrell Weaver (R)</t>
  </si>
  <si>
    <t>Terry Gilley</t>
  </si>
  <si>
    <t>Texas Star (Sasanqua)</t>
  </si>
  <si>
    <t>Thalia (Sasanqua)</t>
  </si>
  <si>
    <t>The Czar</t>
  </si>
  <si>
    <t>The Surrealist (Sasanqua)</t>
  </si>
  <si>
    <t>Thelma Dale</t>
  </si>
  <si>
    <t>Theresa Burnham</t>
  </si>
  <si>
    <t>Theresa Marie</t>
  </si>
  <si>
    <t>Thirty Drops</t>
  </si>
  <si>
    <t>Thomas Walter Savige</t>
  </si>
  <si>
    <t>Thread of Diamonds (See Hishi-karaito)</t>
  </si>
  <si>
    <t>Three Dreams (R)</t>
  </si>
  <si>
    <t>Three-in-one (See Fairhope)</t>
  </si>
  <si>
    <t>Thumbellina</t>
  </si>
  <si>
    <t>Thunderbolt (See Glen 40 Var.)</t>
  </si>
  <si>
    <t>Tiara</t>
  </si>
  <si>
    <t>Tick Tock</t>
  </si>
  <si>
    <t>Tick Tock Red</t>
  </si>
  <si>
    <t>Tickled Pink</t>
  </si>
  <si>
    <t>Tiddlywinks</t>
  </si>
  <si>
    <t>Tiffany</t>
  </si>
  <si>
    <t>Tiffany's Dawn</t>
  </si>
  <si>
    <t>Tillie Rice (See Claudia Phelps)</t>
  </si>
  <si>
    <t>Tim Crocker's Pink</t>
  </si>
  <si>
    <t>Timothy Gilley</t>
  </si>
  <si>
    <t>Tina Gilliard</t>
  </si>
  <si>
    <t>Tinker Bell</t>
  </si>
  <si>
    <t>Tinky Lee</t>
  </si>
  <si>
    <t>Tinsie (Bokuhan)</t>
  </si>
  <si>
    <t>Tinsie Two</t>
  </si>
  <si>
    <t>Tinsley Smith</t>
  </si>
  <si>
    <t>Tiny Princess (H)</t>
  </si>
  <si>
    <t>Tiny Star (H)</t>
  </si>
  <si>
    <t>Tiny Tot</t>
  </si>
  <si>
    <t>Tip Tipton</t>
  </si>
  <si>
    <t>Tiptoe (H)</t>
  </si>
  <si>
    <t>TitleTown USA (R)</t>
  </si>
  <si>
    <t>Toby</t>
  </si>
  <si>
    <t>Todd Gilley</t>
  </si>
  <si>
    <t>Toichi Domoto</t>
  </si>
  <si>
    <t>Toki-no-hagasane (Bessie Morse Bellingrath)</t>
  </si>
  <si>
    <t>Tom Cat</t>
  </si>
  <si>
    <t>Tom Eagleson</t>
  </si>
  <si>
    <t>Tom Hatley</t>
  </si>
  <si>
    <t>Tom Herrin</t>
  </si>
  <si>
    <t>Tom Knudsen</t>
  </si>
  <si>
    <t>Tom Perkins (H)</t>
  </si>
  <si>
    <t>Tom Thumb</t>
  </si>
  <si>
    <t>Tommie Bowman</t>
  </si>
  <si>
    <t>Tommy Land (R)</t>
  </si>
  <si>
    <t>Tomorrow</t>
  </si>
  <si>
    <t>Tomorrow Crown Jewel</t>
  </si>
  <si>
    <t>Tomorrow Park Hill</t>
  </si>
  <si>
    <t>Tomorrow Park Hill Blush</t>
  </si>
  <si>
    <t>Tomorrow Park Hill Fimbriated</t>
  </si>
  <si>
    <t>Tomorrow Park Hill Pink</t>
  </si>
  <si>
    <t>Tomorrow Peony Var.</t>
  </si>
  <si>
    <t>Tomorrow Supreme</t>
  </si>
  <si>
    <t>Tomorrow Var.</t>
  </si>
  <si>
    <t>Tomorrow White</t>
  </si>
  <si>
    <t>Tomorrow, Leanne's</t>
  </si>
  <si>
    <t>Tomorrow, Marbury's Light Pink</t>
  </si>
  <si>
    <t>Tomorrow's Dawn</t>
  </si>
  <si>
    <t>Tomorrow's Dawn Bessie</t>
  </si>
  <si>
    <t>Tomorrow's Dawn Blush</t>
  </si>
  <si>
    <t>Tomorrow's Delight</t>
  </si>
  <si>
    <t>Tomorrow's Lisa</t>
  </si>
  <si>
    <t>Tomorrow's Sweet Image</t>
  </si>
  <si>
    <t>Tomorrow's Tropic Dawn</t>
  </si>
  <si>
    <t>Tomorrow's Tuxedo (See Tomorrow Var.)</t>
  </si>
  <si>
    <t>Tony Pinheiro (R)</t>
  </si>
  <si>
    <t>Tonya</t>
  </si>
  <si>
    <t>Tony's Joy (R)</t>
  </si>
  <si>
    <t>Tootsie</t>
  </si>
  <si>
    <t>Topiary Pink (H)</t>
  </si>
  <si>
    <t>Touch of Pink</t>
  </si>
  <si>
    <t>Touchdown</t>
  </si>
  <si>
    <t>Transpink (H)</t>
  </si>
  <si>
    <t>Tricolor Superba</t>
  </si>
  <si>
    <t>Trilby</t>
  </si>
  <si>
    <t>Triumph</t>
  </si>
  <si>
    <t>Trophy (R)</t>
  </si>
  <si>
    <t>Trudy George</t>
  </si>
  <si>
    <t>True Echols</t>
  </si>
  <si>
    <t>Trumpet Fanfare (R)</t>
  </si>
  <si>
    <t>Tsubaki's Bona Bella</t>
  </si>
  <si>
    <t>Tubby Habel</t>
  </si>
  <si>
    <t>Tudor Baby</t>
  </si>
  <si>
    <t>Tulip Time (H)</t>
  </si>
  <si>
    <t>Turandot</t>
  </si>
  <si>
    <t>Twilight</t>
  </si>
  <si>
    <t>Twinkle Star (H)</t>
  </si>
  <si>
    <t>Twinkle Twinkle (Sasanqua)</t>
  </si>
  <si>
    <t>Two Marthas (H)</t>
  </si>
  <si>
    <t>Ume-gaki (Higo)</t>
  </si>
  <si>
    <t>Unforgettable</t>
  </si>
  <si>
    <t>Unryu</t>
  </si>
  <si>
    <t>Utsukushi-asaye (H)</t>
  </si>
  <si>
    <t>Val Bieleski (R)</t>
  </si>
  <si>
    <t>Val Parker</t>
  </si>
  <si>
    <t>Vale Beauty</t>
  </si>
  <si>
    <t>Valentine Day (R)</t>
  </si>
  <si>
    <t>Valerie</t>
  </si>
  <si>
    <t>Valley Dee</t>
  </si>
  <si>
    <t>Valley Knudsen (R)</t>
  </si>
  <si>
    <t>Vanilla Moon (H)</t>
  </si>
  <si>
    <t>Vanity Fair (South)</t>
  </si>
  <si>
    <t>Vannine (R)</t>
  </si>
  <si>
    <t>Variety Z</t>
  </si>
  <si>
    <t>Vashti</t>
  </si>
  <si>
    <t>Vedrine (Ruby Glow, Cleo Wittie, Bolen's Pride)</t>
  </si>
  <si>
    <t>Veiled Beauty</t>
  </si>
  <si>
    <t>Velma Grantham</t>
  </si>
  <si>
    <t>Vera Curry</t>
  </si>
  <si>
    <t>Vera Harper</t>
  </si>
  <si>
    <t>Vernal Breeze (H)</t>
  </si>
  <si>
    <t>Vernon E. Howell</t>
  </si>
  <si>
    <t>Vernon Mayo</t>
  </si>
  <si>
    <t>Vicki Galvin (H)</t>
  </si>
  <si>
    <t>Victor Emmanuel (See Blood of China)</t>
  </si>
  <si>
    <t>Victoria Martin</t>
  </si>
  <si>
    <t>Victoria Vanis</t>
  </si>
  <si>
    <t>Victoria Whiddon (R)</t>
  </si>
  <si>
    <t>Victory White</t>
  </si>
  <si>
    <t>Ville de Nantes</t>
  </si>
  <si>
    <t>Ville de Nantes Red</t>
  </si>
  <si>
    <t>Vince Dooley (R)</t>
  </si>
  <si>
    <t>Virgie's Eden</t>
  </si>
  <si>
    <t>Virginal</t>
  </si>
  <si>
    <t>Virginia Lynn</t>
  </si>
  <si>
    <t>Virginia Maddox</t>
  </si>
  <si>
    <t>Virginia Parrish</t>
  </si>
  <si>
    <t>Virginia R. (H)</t>
  </si>
  <si>
    <t>Virginia Robinson</t>
  </si>
  <si>
    <t>Virginia Sunrise</t>
  </si>
  <si>
    <t>Virginia Womack (H)</t>
  </si>
  <si>
    <t>Virgin's Blush</t>
  </si>
  <si>
    <t>Vogthorstar</t>
  </si>
  <si>
    <t>Volcano</t>
  </si>
  <si>
    <t>Volunteer</t>
  </si>
  <si>
    <t>Vonnie Cave (H)</t>
  </si>
  <si>
    <t>Vulcan</t>
  </si>
  <si>
    <t>W. C. Wyatt (H)</t>
  </si>
  <si>
    <t>W. M. Jernigan (R)</t>
  </si>
  <si>
    <t>W. P. Gilley (R)</t>
  </si>
  <si>
    <t>Walker Lewis</t>
  </si>
  <si>
    <t>Walker's Pink</t>
  </si>
  <si>
    <t>Wally B</t>
  </si>
  <si>
    <t>Walter A. Wilson</t>
  </si>
  <si>
    <t>Walter D. Bellingrath</t>
  </si>
  <si>
    <t>Walter Homeyer (R)</t>
  </si>
  <si>
    <t>Walter's Pretty One</t>
  </si>
  <si>
    <t>Waltz Dream (H)</t>
  </si>
  <si>
    <t>Waltz Time (H)</t>
  </si>
  <si>
    <t>Waltz Time Supreme (H)</t>
  </si>
  <si>
    <t>Warren Thompson</t>
  </si>
  <si>
    <t>Warwick Berg (R)</t>
  </si>
  <si>
    <t>Water Lily (H)</t>
  </si>
  <si>
    <t>Webb's White</t>
  </si>
  <si>
    <t>Weelaunee</t>
  </si>
  <si>
    <t>Wendell's Dream</t>
  </si>
  <si>
    <t>Wendy</t>
  </si>
  <si>
    <t>Wendy Red</t>
  </si>
  <si>
    <t>Wendzalea (H)</t>
  </si>
  <si>
    <t>Westfield (R)</t>
  </si>
  <si>
    <t>Westlake Fragrant Lotus</t>
  </si>
  <si>
    <t>White Anita</t>
  </si>
  <si>
    <t>White by the Gate</t>
  </si>
  <si>
    <t>White Daikagura (See Joshua Youtz)</t>
  </si>
  <si>
    <t>White Deb</t>
  </si>
  <si>
    <t>White Dragon</t>
  </si>
  <si>
    <t>White Elegans (See Snow Chan)</t>
  </si>
  <si>
    <t>White Empress</t>
  </si>
  <si>
    <t>White Giant</t>
  </si>
  <si>
    <t>White Jordan's Pride (See Colonial Lady)</t>
  </si>
  <si>
    <t>White Lightning (H)</t>
  </si>
  <si>
    <t>White Mermaid</t>
  </si>
  <si>
    <t>White Nun</t>
  </si>
  <si>
    <t>White Pagoda</t>
  </si>
  <si>
    <t>White Peony</t>
  </si>
  <si>
    <t>White Pin Cushion</t>
  </si>
  <si>
    <t>White Porcelain</t>
  </si>
  <si>
    <t>White Queen</t>
  </si>
  <si>
    <t>White Retic (R)</t>
  </si>
  <si>
    <t>White Velvet</t>
  </si>
  <si>
    <t>Whoopee</t>
  </si>
  <si>
    <t>Whoopee Red</t>
  </si>
  <si>
    <t>Wicke</t>
  </si>
  <si>
    <t>Wilamina</t>
  </si>
  <si>
    <t>Wilber Foss (H)</t>
  </si>
  <si>
    <t>Wild Heart (Hiemalis)</t>
  </si>
  <si>
    <t>Wildfire</t>
  </si>
  <si>
    <t>Wildwood</t>
  </si>
  <si>
    <t>Will Rehder</t>
  </si>
  <si>
    <t>Will Sargent</t>
  </si>
  <si>
    <t>Willard Scott</t>
  </si>
  <si>
    <t>William C. Noell</t>
  </si>
  <si>
    <t>William Forrest Bray</t>
  </si>
  <si>
    <t>William Hertrich (R)</t>
  </si>
  <si>
    <t>William Jackson</t>
  </si>
  <si>
    <t>William Jackson Pink</t>
  </si>
  <si>
    <t>William Kendall</t>
  </si>
  <si>
    <t>William Lanier Hunt (Sasanqua)</t>
  </si>
  <si>
    <t>William Paulk</t>
  </si>
  <si>
    <t>William Paulk Lavender</t>
  </si>
  <si>
    <t>William Sellers (R)</t>
  </si>
  <si>
    <t>Willie Hite</t>
  </si>
  <si>
    <t>Willmetta</t>
  </si>
  <si>
    <t>Willow Wand (R)</t>
  </si>
  <si>
    <t>Winifred Womack (Bobby Guillot)</t>
  </si>
  <si>
    <t>Winner's Circle (R)</t>
  </si>
  <si>
    <t>Winsome (Hiemalis)</t>
  </si>
  <si>
    <t>Winter's Beauty Chartreuse (H)</t>
  </si>
  <si>
    <t>Winter's Fire (H)</t>
  </si>
  <si>
    <t>Winter's Joy (H)</t>
  </si>
  <si>
    <t>Winter's Peony (H)</t>
  </si>
  <si>
    <t>Winter's Red Rider (H)</t>
  </si>
  <si>
    <t>Winter's Rose (H)</t>
  </si>
  <si>
    <t>Winter's Snowman (H)</t>
  </si>
  <si>
    <t>Winter's Star (H)</t>
  </si>
  <si>
    <t>Winter's Sunset (H)</t>
  </si>
  <si>
    <t>Wishing Star</t>
  </si>
  <si>
    <t>Witch Doctor</t>
  </si>
  <si>
    <t>Witman Yellow</t>
  </si>
  <si>
    <t>Wobby Boy</t>
  </si>
  <si>
    <t>Wonder Child (See Betty Sheffield Blush)</t>
  </si>
  <si>
    <t>Wonder of White</t>
  </si>
  <si>
    <t>Wonderland</t>
  </si>
  <si>
    <t>Wood Sprite</t>
  </si>
  <si>
    <t>Woodford Harrison (R)</t>
  </si>
  <si>
    <t>Woodland Manor</t>
  </si>
  <si>
    <t>Woody Estes</t>
  </si>
  <si>
    <t>Wyn Carter</t>
  </si>
  <si>
    <t>Wynelle Greenway</t>
  </si>
  <si>
    <t>Wynne Rayner (H)</t>
  </si>
  <si>
    <t>X-tra Pink</t>
  </si>
  <si>
    <t>Yanhong (Sasanqua)</t>
  </si>
  <si>
    <t>Ye Ming Zu (R) (See Evening Glow Pearl)</t>
  </si>
  <si>
    <t>Yeamans Hall</t>
  </si>
  <si>
    <t>Yellow and Purple (R) (Yiao Huang Wei Zi)</t>
  </si>
  <si>
    <t>Yiao Huang Wei Zi (R) (See Yellow and Purple)</t>
  </si>
  <si>
    <t>Yobeki Dori (The Swan)</t>
  </si>
  <si>
    <t>Yobuko-dori</t>
  </si>
  <si>
    <t>Yohei-haku (September Morn, Albatross, Yohei-shiro)</t>
  </si>
  <si>
    <t>Yoi Machi (H)</t>
  </si>
  <si>
    <t>Yokohama (See Lotus)</t>
  </si>
  <si>
    <t>Yours Truly (Lady Vansittart Shell)</t>
  </si>
  <si>
    <t>Yuki-geshiki (Rusticana)</t>
  </si>
  <si>
    <t>Yuletide (Vernalis)</t>
  </si>
  <si>
    <t>Yuletide Spirit (Vernalis)</t>
  </si>
  <si>
    <t>Yume (H)</t>
  </si>
  <si>
    <t>Yupan Jinhua (H) (See Jinhua's Jade Tray)</t>
  </si>
  <si>
    <t>Zebulon</t>
  </si>
  <si>
    <t>Zelda Fitzgerald</t>
  </si>
  <si>
    <t>Zelma Crockett</t>
  </si>
  <si>
    <t>Zenith</t>
  </si>
  <si>
    <t>Zhanqun Lady (R) (Da Qio)</t>
  </si>
  <si>
    <t>Zi Pian (R) (See Purple Petal)</t>
  </si>
  <si>
    <t>Betty Horton</t>
  </si>
  <si>
    <t>Harrison Hooks</t>
  </si>
  <si>
    <t>Jane Hinson  (R)</t>
  </si>
  <si>
    <t>Jean Logan (R)</t>
  </si>
  <si>
    <t>Beauty-n-Pink</t>
  </si>
  <si>
    <t>Daddy's Girl</t>
  </si>
  <si>
    <t>Dainty Pink Star (R)</t>
  </si>
  <si>
    <t>Dr.Alfred Aguero</t>
  </si>
  <si>
    <t>Elle B</t>
  </si>
  <si>
    <t>Garden Party</t>
  </si>
  <si>
    <t>Mini Mouse (H)</t>
  </si>
  <si>
    <t>Peppermint Puff</t>
  </si>
  <si>
    <t>Pinwheel (H)</t>
  </si>
  <si>
    <t>Radiant Star</t>
  </si>
  <si>
    <t>Randolph</t>
  </si>
  <si>
    <t>Reilly's Reflection (H)</t>
  </si>
  <si>
    <t>White and Gold</t>
  </si>
  <si>
    <t>Woodland Manor Ruffles (R)</t>
  </si>
  <si>
    <t>Woodland's Pearl Pink</t>
  </si>
  <si>
    <t>Woodland's Red Star</t>
  </si>
  <si>
    <t>Narumigata (Sasanqua)</t>
  </si>
  <si>
    <t>Grace Albritton Starfire</t>
  </si>
  <si>
    <t>Class of 1958</t>
  </si>
  <si>
    <t>Valentine Ball</t>
  </si>
  <si>
    <t>Lilac Lady</t>
  </si>
  <si>
    <t>Bel's Beauty</t>
  </si>
  <si>
    <t>Prinesss-n-Waiting</t>
  </si>
  <si>
    <t>Christmas Cheer Used Name</t>
  </si>
  <si>
    <t>Fairy Princess</t>
  </si>
  <si>
    <t>Pink Peppermint</t>
  </si>
  <si>
    <t>Perfect Moment</t>
  </si>
  <si>
    <t>Double Rainbow (Sasanqua)</t>
  </si>
  <si>
    <t>Jil Freeman</t>
  </si>
  <si>
    <t>Frilly One (H)</t>
  </si>
  <si>
    <t>White Bouquet</t>
  </si>
  <si>
    <t>Minato-no-akebono (H)</t>
  </si>
  <si>
    <t>Stop!</t>
  </si>
  <si>
    <t>Buttons 'n Bows (H)</t>
  </si>
  <si>
    <t>Jinhua's Jade Tray (H) (Yupan Jinhua)</t>
  </si>
  <si>
    <t>SIZE OPTION
1 - ACCS Format
2 - SCCS Format</t>
  </si>
  <si>
    <t>Louise Somervell</t>
  </si>
  <si>
    <t>Skyrocket</t>
  </si>
  <si>
    <t>Mrs. Tsutako Nakasone</t>
  </si>
  <si>
    <t>Lady Laura Red</t>
  </si>
  <si>
    <t>Barbara Clark (R)</t>
  </si>
  <si>
    <t>Revere's Baby Pink</t>
  </si>
  <si>
    <t>Kaleidoscope</t>
  </si>
  <si>
    <t>Bunny Ears (H)</t>
  </si>
  <si>
    <r>
      <t>September Morn (Shiraby</t>
    </r>
    <r>
      <rPr>
        <b/>
        <sz val="12"/>
        <color rgb="FFFF0000"/>
        <rFont val="Times New Roman"/>
        <family val="1"/>
      </rPr>
      <t>ô</t>
    </r>
    <r>
      <rPr>
        <b/>
        <sz val="12"/>
        <color rgb="FFFF0000"/>
        <rFont val="Arial"/>
        <family val="2"/>
      </rPr>
      <t>sh)</t>
    </r>
  </si>
  <si>
    <t>Daydream (Sasanqua)</t>
  </si>
  <si>
    <t>Lucille Davis</t>
  </si>
  <si>
    <t>Overlook White</t>
  </si>
  <si>
    <t>ROW #</t>
  </si>
  <si>
    <t>YEAR</t>
  </si>
  <si>
    <t>ANTIQUES - Japonicas Only</t>
  </si>
  <si>
    <t>Tama Velvet</t>
  </si>
  <si>
    <t>Mabel Bryan Strawberry</t>
  </si>
  <si>
    <t>Showa-no-hikari</t>
  </si>
  <si>
    <t>Shira-yuki</t>
  </si>
  <si>
    <t>Tinsie Grande</t>
  </si>
  <si>
    <t>Bessie Dickson</t>
  </si>
  <si>
    <t>Salab (H)</t>
  </si>
  <si>
    <t>Dr. W. G. Lee</t>
  </si>
  <si>
    <t>Abundance</t>
  </si>
  <si>
    <t>Marquis de Montcalm</t>
  </si>
  <si>
    <t>Mrs. Lurman</t>
  </si>
  <si>
    <t>Bleichroeder Pink (Baronne de Bleichroeder Pink; Casablanca; Huntington Pink)</t>
  </si>
  <si>
    <t>Sukiya (Wabisuke)</t>
  </si>
  <si>
    <t>Cloisonne</t>
  </si>
  <si>
    <t>Shibori-egao Corkscrew (Vernalis)</t>
  </si>
  <si>
    <t>FORMAL
DOUBLE</t>
  </si>
  <si>
    <t>Barney's Eddie</t>
  </si>
  <si>
    <t>Barney's Joe</t>
  </si>
  <si>
    <t>Charlotte Grace</t>
  </si>
  <si>
    <t>Natalie Burton</t>
  </si>
  <si>
    <t>Sunnyvale Carnival</t>
  </si>
  <si>
    <t>Silicon Valley</t>
  </si>
  <si>
    <t>Deacon Willie Leach</t>
  </si>
  <si>
    <t>Barney's Trula</t>
  </si>
  <si>
    <t>Barney's Nina</t>
  </si>
  <si>
    <t>Barney's Dale</t>
  </si>
  <si>
    <t>Barney's Patricia</t>
  </si>
  <si>
    <t>Carol's Tama</t>
  </si>
  <si>
    <t>Gordy's Petite</t>
  </si>
  <si>
    <t>Samford Park</t>
  </si>
  <si>
    <t>Tiger Eyes</t>
  </si>
  <si>
    <t>Pertice Tucker</t>
  </si>
  <si>
    <t>Bill Howell</t>
  </si>
  <si>
    <t>Ada Alice</t>
  </si>
  <si>
    <t>Skip Madsen</t>
  </si>
  <si>
    <t>Anne Elizabeth Madsen</t>
  </si>
  <si>
    <t>Pink Kiss</t>
  </si>
  <si>
    <t>Lindsay Rose</t>
  </si>
  <si>
    <t>Aileen Wade Chastain</t>
  </si>
  <si>
    <t>Alma Bellamy Schatz</t>
  </si>
  <si>
    <t>Velvet Brocade</t>
  </si>
  <si>
    <t>Pristine Beauty</t>
  </si>
  <si>
    <t>Minnie Tu Tu</t>
  </si>
  <si>
    <t>Powder Snow</t>
  </si>
  <si>
    <t>Tutti Frutti</t>
  </si>
  <si>
    <t>Minnie Patricia</t>
  </si>
  <si>
    <t>Burgundy Blues</t>
  </si>
  <si>
    <t>Cup of Crème</t>
  </si>
  <si>
    <t>Garden Rose</t>
  </si>
  <si>
    <t>Jasper Dewey</t>
  </si>
  <si>
    <t>Celeste M. Richard</t>
  </si>
  <si>
    <t>Lorie J. Huff</t>
  </si>
  <si>
    <t>Martha Richard</t>
  </si>
  <si>
    <t>Vertie LeBlanc</t>
  </si>
  <si>
    <t>Florence's Fancy Formal</t>
  </si>
  <si>
    <t>Lauren Burton</t>
  </si>
  <si>
    <t>Bobby Moore</t>
  </si>
  <si>
    <t>Esther Lawrence</t>
  </si>
  <si>
    <t>Auburn Sunrise (R)</t>
  </si>
  <si>
    <t>Auburn Sunset (R)</t>
  </si>
  <si>
    <t>Gabriel Maphis (R)</t>
  </si>
  <si>
    <t>Carl Randolph Maphis (R)</t>
  </si>
  <si>
    <t>Alex Hinson (R)</t>
  </si>
  <si>
    <t>Bill Hightower (R)</t>
  </si>
  <si>
    <t>Steve Lawrence (R)</t>
  </si>
  <si>
    <t>Gayle Lawrence (R)</t>
  </si>
  <si>
    <t>Jim Campbell (H)</t>
  </si>
  <si>
    <t>Don Bergamini (R)</t>
  </si>
  <si>
    <t>Judy Kerr (R)</t>
  </si>
  <si>
    <t>Joan Blanchard (R)</t>
  </si>
  <si>
    <t>Swan Lake [Monrovia]</t>
  </si>
  <si>
    <t>Dwarf Shishi White (Sasanqua)</t>
  </si>
  <si>
    <t>Tommy Weeks (R)</t>
  </si>
  <si>
    <t>Angel</t>
  </si>
  <si>
    <t>Gloria Ann</t>
  </si>
  <si>
    <t>Ruthanna Sellers</t>
  </si>
  <si>
    <t>Cathy Dolan</t>
  </si>
  <si>
    <t>Oyler's King David</t>
  </si>
  <si>
    <t>Mister Patrick</t>
  </si>
  <si>
    <t>Mister Bob</t>
  </si>
  <si>
    <t>Isaac Leach</t>
  </si>
  <si>
    <t>Ruby Lips</t>
  </si>
  <si>
    <t>Vanilla Cream</t>
  </si>
  <si>
    <t>Sandee</t>
  </si>
  <si>
    <t>Round To It</t>
  </si>
  <si>
    <t>Oyler's Dr. O</t>
  </si>
  <si>
    <t>Dr. Pam</t>
  </si>
  <si>
    <t>Jerry's Joy</t>
  </si>
  <si>
    <t>White Prize</t>
  </si>
  <si>
    <t>Chrisandrea</t>
  </si>
  <si>
    <t>Spencer Sargent</t>
  </si>
  <si>
    <t>Ollie Mack</t>
  </si>
  <si>
    <t>Layla Christine</t>
  </si>
  <si>
    <t>Susan Grooms</t>
  </si>
  <si>
    <t>Sally Arnold</t>
  </si>
  <si>
    <t>Dinh Swanson</t>
  </si>
  <si>
    <t>Miss Ernestine</t>
  </si>
  <si>
    <t>Girl Power</t>
  </si>
  <si>
    <t>Moon Blossom</t>
  </si>
  <si>
    <t>Pierce Whiddon</t>
  </si>
  <si>
    <t>Jimbo's Tama</t>
  </si>
  <si>
    <t>Splash</t>
  </si>
  <si>
    <t>Robert "Bobby" Moore</t>
  </si>
  <si>
    <t>Lillian Hannah Stokes</t>
  </si>
  <si>
    <t>William Khoury (H)</t>
  </si>
  <si>
    <t>Joellen Bergamini (H)</t>
  </si>
  <si>
    <t>Loraine Gloria (H)</t>
  </si>
  <si>
    <t>Betty Curnow (R)</t>
  </si>
  <si>
    <t>Fragrant Feathers (H)</t>
  </si>
  <si>
    <t>Joan L (H)</t>
  </si>
  <si>
    <t>Tinker Toy</t>
  </si>
  <si>
    <t>Katherine Mealing</t>
  </si>
  <si>
    <t>Omigoromo (H)</t>
  </si>
  <si>
    <t>Bidwell</t>
  </si>
  <si>
    <t>Party Poppers (H)</t>
  </si>
  <si>
    <t>Grace Albritton Red</t>
  </si>
  <si>
    <t>Kogane-nishiki (H)</t>
  </si>
  <si>
    <t>Mia Elizaveta</t>
  </si>
  <si>
    <t>Nancy Schmoe</t>
  </si>
  <si>
    <t>Bessie Bowman</t>
  </si>
  <si>
    <t>Fragrant Pathfinder (H)</t>
  </si>
  <si>
    <t>Rabbi Peiser</t>
  </si>
  <si>
    <t>Pincushion</t>
  </si>
  <si>
    <t>In the Red</t>
  </si>
  <si>
    <t>MonBella</t>
  </si>
  <si>
    <t>Johnny's Folly</t>
  </si>
  <si>
    <t>Papoose</t>
  </si>
  <si>
    <t>Reeves Sweetheart</t>
  </si>
  <si>
    <t>Elegans [Chandler] (Elegans Pink)</t>
  </si>
  <si>
    <t>Christmas Carol (Vernalis)</t>
  </si>
  <si>
    <t>Fire 'n  Ice (H)</t>
  </si>
  <si>
    <t>Kasugayama (Rusticana)</t>
  </si>
  <si>
    <t>Freddie Mac</t>
  </si>
  <si>
    <t>Charlene Ellison</t>
  </si>
  <si>
    <t>Judge Roger Vinson</t>
  </si>
  <si>
    <t>Ellen Vinson</t>
  </si>
  <si>
    <t>Richard Buggeln</t>
  </si>
  <si>
    <t>Miss Betty Gail</t>
  </si>
  <si>
    <t>Charlene Whiddon</t>
  </si>
  <si>
    <t>Elizabeth Burch</t>
  </si>
  <si>
    <t>Lucy Jones</t>
  </si>
  <si>
    <t>Bruce Jones</t>
  </si>
  <si>
    <t>Suzy Edge</t>
  </si>
  <si>
    <t>Cameron Bean</t>
  </si>
  <si>
    <t>Kirstin Israel</t>
  </si>
  <si>
    <t>Pamela Israel</t>
  </si>
  <si>
    <t>Gene Phillips</t>
  </si>
  <si>
    <t>Marsha Zeagler</t>
  </si>
  <si>
    <t>Jim Dickson</t>
  </si>
  <si>
    <t>Callie Rae</t>
  </si>
  <si>
    <t>My Beautiful Girl</t>
  </si>
  <si>
    <t>Lana Butler</t>
  </si>
  <si>
    <t>Gerald Albright</t>
  </si>
  <si>
    <t>Robert's Tina</t>
  </si>
  <si>
    <t>South Georgia Ballet</t>
  </si>
  <si>
    <t>Virginia Alexander Stangle</t>
  </si>
  <si>
    <t>Lady Lavender</t>
  </si>
  <si>
    <t>Eileen Crocker Hart</t>
  </si>
  <si>
    <t>Ann Watkins</t>
  </si>
  <si>
    <t>Gayle's Stella</t>
  </si>
  <si>
    <t>Rodney Lawrence</t>
  </si>
  <si>
    <t>Lois Silver</t>
  </si>
  <si>
    <t>Leon Silver's Dream</t>
  </si>
  <si>
    <t>Isabel's Birthday</t>
  </si>
  <si>
    <t>Autumn Daze</t>
  </si>
  <si>
    <t>Claudia M. Bates</t>
  </si>
  <si>
    <t>Isla Warriner</t>
  </si>
  <si>
    <t>T's Rose</t>
  </si>
  <si>
    <t>Merry-Go-Round</t>
  </si>
  <si>
    <t>Heavenly Stars</t>
  </si>
  <si>
    <t>Pageant Girl Bel</t>
  </si>
  <si>
    <t>Sally Hatcher</t>
  </si>
  <si>
    <t>Sammy</t>
  </si>
  <si>
    <t>Delightfully Pink (H)</t>
  </si>
  <si>
    <t>Mark C. (H)</t>
  </si>
  <si>
    <t>Jennie's Girl (Sasanqua)</t>
  </si>
  <si>
    <t>Yulan's Summer Dream (H)</t>
  </si>
  <si>
    <t>Eileen's Smile (R)</t>
  </si>
  <si>
    <t>Pristine (R)</t>
  </si>
  <si>
    <t>Matthew Israel (R)</t>
  </si>
  <si>
    <t>Brenda Alden (H)</t>
  </si>
  <si>
    <t>Paul Bruno (R)</t>
  </si>
  <si>
    <t>Wenqing's Summer Dream (R)</t>
  </si>
  <si>
    <t>Isabel's Discovery (R)</t>
  </si>
  <si>
    <t>Pierre Howard (R)</t>
  </si>
  <si>
    <t>Dr. John S. Avant (R)</t>
  </si>
  <si>
    <t>Wedding Dress (H)</t>
  </si>
  <si>
    <t>Mary Skappel Evans (R)</t>
  </si>
  <si>
    <t>Clayton Mathis (R)</t>
  </si>
  <si>
    <t>NOT WHITE</t>
  </si>
  <si>
    <t>Gayle's Mona (H)</t>
  </si>
  <si>
    <t>Southern Charm (Queen Juliana)</t>
  </si>
  <si>
    <t>Donna Lyn</t>
  </si>
  <si>
    <t>Kumagai</t>
  </si>
  <si>
    <t>Kumagai [Nagoya]</t>
  </si>
  <si>
    <t>Northern Lights (Sasanqua)</t>
  </si>
  <si>
    <t>Covington (Sasanqua)</t>
  </si>
  <si>
    <t>Pink Yuletide (Vernalis) (See Mondel)</t>
  </si>
  <si>
    <t>Pink-A-Boo (Vernalis) (See Mondel)</t>
  </si>
  <si>
    <t>Mondel (Vernalis) (Pink-A-Boo, Pink Yuletide)</t>
  </si>
  <si>
    <t>SCCS
NOMENCLATURE SIZE</t>
  </si>
  <si>
    <t>ACCS SIZE</t>
  </si>
  <si>
    <t>Camellia Season</t>
  </si>
  <si>
    <t>CULTIVAR (GEARY) - NEW</t>
  </si>
  <si>
    <t/>
  </si>
  <si>
    <t>Ai-no-izumi (Rusticana)</t>
  </si>
  <si>
    <t>Bolero</t>
  </si>
  <si>
    <t>Eleanor of Fairoaks (Vedrine Var.)</t>
  </si>
  <si>
    <t>Fire 'n Ice (H)</t>
  </si>
  <si>
    <t>Jacksoni (Gigantea Red, Dr. Campbell)</t>
  </si>
  <si>
    <t>Jane Hinson (R)</t>
  </si>
  <si>
    <t>Jessica</t>
  </si>
  <si>
    <t>September Morn (Shirabyôsh)</t>
  </si>
  <si>
    <t>Bert Jones (Sasanqua)</t>
  </si>
  <si>
    <t>Campbell Ashley</t>
  </si>
  <si>
    <t>Dancing Flame (H)</t>
  </si>
  <si>
    <t>1800's - Late</t>
  </si>
  <si>
    <t>1900's - Early</t>
  </si>
  <si>
    <t>1800's - Mid</t>
  </si>
  <si>
    <t>Kujaki-tsubaki</t>
  </si>
  <si>
    <t>Dwarf Shishi (Sasanqua)</t>
  </si>
  <si>
    <t>Lemon Twist (H)</t>
  </si>
  <si>
    <t>C. R. Pope</t>
  </si>
  <si>
    <t>Mangetsu (Nagao) (Rusticana)</t>
  </si>
  <si>
    <t>Mangetsu (Higo)</t>
  </si>
  <si>
    <t>1960's</t>
  </si>
  <si>
    <t>Patricia Mealing</t>
  </si>
  <si>
    <t>Surusumi</t>
  </si>
  <si>
    <t>Tricolor [Siebold] Red</t>
  </si>
  <si>
    <t>Debbie's Carnation (H)</t>
  </si>
  <si>
    <t>Blush Purity</t>
  </si>
  <si>
    <t>Baby Rhodo (H)</t>
  </si>
  <si>
    <t>Happy Higo (Higo)</t>
  </si>
  <si>
    <t>Higo-Ozeki (Higo)</t>
  </si>
  <si>
    <t>Tricolor Pink</t>
  </si>
  <si>
    <t>Brilliant</t>
  </si>
  <si>
    <t>Golden Spangles (H)</t>
  </si>
  <si>
    <t>T. Morris (R)</t>
  </si>
  <si>
    <t>Akatsuki-no-kaori (Higo)</t>
  </si>
  <si>
    <t>Asagao (Higo)</t>
  </si>
  <si>
    <t>Azora (Higo)</t>
  </si>
  <si>
    <t>Banyô (Higo)</t>
  </si>
  <si>
    <t>Benitancho (Higo)</t>
  </si>
  <si>
    <t>Bishonen (Higo)</t>
  </si>
  <si>
    <t>Chôju-raku (Higo)</t>
  </si>
  <si>
    <t>Chûjôshiro (Higo)</t>
  </si>
  <si>
    <t>Daitairin (Higo)</t>
  </si>
  <si>
    <t>Egao (Higo)</t>
  </si>
  <si>
    <t>Ezo (Higo)</t>
  </si>
  <si>
    <t>Ezo-nishiki (Higo)</t>
  </si>
  <si>
    <t>Fuji (Higo)</t>
  </si>
  <si>
    <t>Fuji-no-mine (Higo)</t>
  </si>
  <si>
    <t>Fuji-no-yuki (Higo)</t>
  </si>
  <si>
    <t>Ginga (Higo)</t>
  </si>
  <si>
    <t>Gosho-zakura (Higo)</t>
  </si>
  <si>
    <t>Hagoromo (Higo)</t>
  </si>
  <si>
    <t>Haku-taka (Higo)</t>
  </si>
  <si>
    <t>Hatsu-warai (Higo)</t>
  </si>
  <si>
    <t>Hi-no-hakama (Higo)</t>
  </si>
  <si>
    <t>Hi-no-maru (Higo)</t>
  </si>
  <si>
    <t>Hi-no-tsukasa (Higo)</t>
  </si>
  <si>
    <t>Hiodoshi (Higo)</t>
  </si>
  <si>
    <t>Ima-kumagai (Higo)</t>
  </si>
  <si>
    <t>Jitsu-getsu (Higo)</t>
  </si>
  <si>
    <t>Jitsu-getsu-sei (Higo)</t>
  </si>
  <si>
    <t>Ki-karako (Higo)</t>
  </si>
  <si>
    <t>Kobai (Higo)</t>
  </si>
  <si>
    <t>Kumagai (Higo)</t>
  </si>
  <si>
    <t>Kuni-no-hikari (Higo)</t>
  </si>
  <si>
    <t>Higo-kyo-nishiki (Higo)</t>
  </si>
  <si>
    <t>Maizuru (Higo)</t>
  </si>
  <si>
    <t>Manazuru (Higo)</t>
  </si>
  <si>
    <t>Manzai-raku (Higo)</t>
  </si>
  <si>
    <t>Matilija Poppy (Higo)</t>
  </si>
  <si>
    <t>Mikuni-no-homare (Higo)</t>
  </si>
  <si>
    <t>Mikuni-no-homare Red (Higo)</t>
  </si>
  <si>
    <t>Miyako-no-haru (Higo)</t>
  </si>
  <si>
    <t>Momiji-gari (Higo)</t>
  </si>
  <si>
    <t>Nana-komachi (Higo)</t>
  </si>
  <si>
    <t>Nikko (Higo)</t>
  </si>
  <si>
    <t>Nioi-fubuki (Higo)</t>
  </si>
  <si>
    <t>Nioi-fukurin (Higo)</t>
  </si>
  <si>
    <t>Oaso (Higo)</t>
  </si>
  <si>
    <t>Ogi-no-mine (Higo)</t>
  </si>
  <si>
    <t>Ohkan (Higo)</t>
  </si>
  <si>
    <t>Oh-zora (Higo)</t>
  </si>
  <si>
    <t>Osaraku (Higo)</t>
  </si>
  <si>
    <t>Ota-haku (Higo)</t>
  </si>
  <si>
    <t>Ozeki (Higo)</t>
  </si>
  <si>
    <t>Reiho (Higo)</t>
  </si>
  <si>
    <t>Sakura-gari (Higo)</t>
  </si>
  <si>
    <t>Shin-tsukasa-nishiki (Higo)</t>
  </si>
  <si>
    <t>Shira-saki (Higo)</t>
  </si>
  <si>
    <t>Shira-yuli (Higo)</t>
  </si>
  <si>
    <t>Shiranui (Higo)</t>
  </si>
  <si>
    <t>Shira-ogi (Higo)</t>
  </si>
  <si>
    <t>Showa-no-hikari (Higo)</t>
  </si>
  <si>
    <t>Sweet Scented (Higo)</t>
  </si>
  <si>
    <t>Tai-hei-raku (Higo)</t>
  </si>
  <si>
    <t>Tama-ikari (Higo)</t>
  </si>
  <si>
    <t>Tancho (Higo)</t>
  </si>
  <si>
    <t>Tasasago (Higo)</t>
  </si>
  <si>
    <t>Tenju (Higo)</t>
  </si>
  <si>
    <t>Tsukasa-nishiki (Higo)</t>
  </si>
  <si>
    <t>Yamato-nishiki (Higo)</t>
  </si>
  <si>
    <t>Yuki-komachi (Higo)</t>
  </si>
  <si>
    <t>Yuki-sugata (Higo)</t>
  </si>
  <si>
    <t>Zuiko-nishiki (Higo)</t>
  </si>
  <si>
    <t>Dewatairin (See Daitairin))</t>
  </si>
  <si>
    <t>1900's Early</t>
  </si>
  <si>
    <t>1800's Late</t>
  </si>
  <si>
    <t>1830'S</t>
  </si>
  <si>
    <t>Kago-tsurube (Higo)</t>
  </si>
  <si>
    <t>Hakusen (Higo)</t>
  </si>
  <si>
    <t>Sekiyo (Higo)</t>
  </si>
  <si>
    <t>Summer Wind 'n Waves (H)</t>
  </si>
  <si>
    <t>Painted Desert (Sasanqua)</t>
  </si>
  <si>
    <t>Long Island Pink (H)</t>
  </si>
  <si>
    <t>Ada Wilson (See Rosea Superba)</t>
  </si>
  <si>
    <t>Akaroa Rouge (See Madame Picouline)</t>
  </si>
  <si>
    <t>Alba Fimbriata (See Fimbriata)</t>
  </si>
  <si>
    <t>Alba Plena</t>
  </si>
  <si>
    <t>Alba Splendens</t>
  </si>
  <si>
    <t>Alba Superba (Nevius, Northern, Tonnie Leche)</t>
  </si>
  <si>
    <t>Alexander Black</t>
  </si>
  <si>
    <t>Aloha (See Arajisha)</t>
  </si>
  <si>
    <t>Altheaflora</t>
  </si>
  <si>
    <t>Amabilis (Mrs. Francis Saunders, White Poppy)</t>
  </si>
  <si>
    <t>American Beauty</t>
  </si>
  <si>
    <t>Anemonaeflora</t>
  </si>
  <si>
    <t>Ann Shaw</t>
  </si>
  <si>
    <t>Arajishi (Aloha, Beni-arejishi, Callie)</t>
  </si>
  <si>
    <t>Aspasia Macarthur (Paeoniaeflora)</t>
  </si>
  <si>
    <t>Audrey Hopfer (See Adolph Audusson)</t>
  </si>
  <si>
    <t>Aunt Jetty (Solid Red Gov. Mouton, Angelica)</t>
  </si>
  <si>
    <t>Azurea</t>
  </si>
  <si>
    <t>Barbara Morgan</t>
  </si>
  <si>
    <t>Bella Romana</t>
  </si>
  <si>
    <t>Belle Neige</t>
  </si>
  <si>
    <t>Beni-arejishi (See Arajishi)</t>
  </si>
  <si>
    <t>Blood of Christ (See Mathotiana Alba)</t>
  </si>
  <si>
    <t>Brooklynia (Orton Pink)</t>
  </si>
  <si>
    <t>Brozzoni Nova</t>
  </si>
  <si>
    <t>Buff (See Lady Hume's Blush)</t>
  </si>
  <si>
    <t>C. M. Hovey (Colonel Fiery, William S. Hastie)</t>
  </si>
  <si>
    <t>C. N. Hastie</t>
  </si>
  <si>
    <t>California (Durfee Road)</t>
  </si>
  <si>
    <t>Callie (See Arajishi)</t>
  </si>
  <si>
    <t>Campbelli (See Margherita Coleoni)</t>
  </si>
  <si>
    <t>Captain Martin's Favorite</t>
  </si>
  <si>
    <t>Captain Rawes (R)</t>
  </si>
  <si>
    <t>Cardinal Richelieu</t>
  </si>
  <si>
    <t>Carnation (See Rose Emery)</t>
  </si>
  <si>
    <t>Cassandra (Chandlerii Magniflora)</t>
  </si>
  <si>
    <t>Cheerful (Lucida, Hi-otome, Beni-otome)</t>
  </si>
  <si>
    <t>Cheerfulness (See Cheerful)</t>
  </si>
  <si>
    <t>Choji Guruma (Sasanqua)</t>
  </si>
  <si>
    <t>Claritas Alba</t>
  </si>
  <si>
    <t>Clarke's Red (See Sarah Frost)</t>
  </si>
  <si>
    <t>Colletii (Colletii Maculata, Girard Debaillon)</t>
  </si>
  <si>
    <t>Colonel Firey (See C. M. Hovey)</t>
  </si>
  <si>
    <t>Constellation</t>
  </si>
  <si>
    <t>Contessa Lavinia Maggi</t>
  </si>
  <si>
    <t>Covina</t>
  </si>
  <si>
    <t>Daikagura (Idaten-shibori, Kiyosu, Daikagura Ward)</t>
  </si>
  <si>
    <t>Damozel</t>
  </si>
  <si>
    <t>Dante (See Kagiri)</t>
  </si>
  <si>
    <t>Daybreak</t>
  </si>
  <si>
    <t>Deacon Dodd (See Kumasaka)</t>
  </si>
  <si>
    <t>Debonair</t>
  </si>
  <si>
    <t>Delphine</t>
  </si>
  <si>
    <t>Derbyana (Tasse de Beau, Zachary Taylor)</t>
  </si>
  <si>
    <t>Dido</t>
  </si>
  <si>
    <t>Donckelarii</t>
  </si>
  <si>
    <t>Dryade (Iride)</t>
  </si>
  <si>
    <t>Duc de Brabant</t>
  </si>
  <si>
    <t>Duc d'Orleans (See Marguerite Gouillon)</t>
  </si>
  <si>
    <t>Duchess of Sutherland</t>
  </si>
  <si>
    <t>Duchess of York (See Lady Loch)</t>
  </si>
  <si>
    <t>Duchesse De Rohan</t>
  </si>
  <si>
    <t>Duchesse D'Orleans</t>
  </si>
  <si>
    <t>Duke of Wellington</t>
  </si>
  <si>
    <t>Edith</t>
  </si>
  <si>
    <t>Edward Billing (See Lady Loch)</t>
  </si>
  <si>
    <t>Eleanor  Franchetti</t>
  </si>
  <si>
    <t>Elena Nobile (Napa Red)</t>
  </si>
  <si>
    <t>Elisabeth (Montironi, Trois Marie, Elizabeth, Teutonia White)</t>
  </si>
  <si>
    <t>Elizabeth Johnston (See Lady Loch)</t>
  </si>
  <si>
    <t>Ella Drayton (See Maria Morren)</t>
  </si>
  <si>
    <t>Emperor Frederick Wilhelm (See Gigantea)</t>
  </si>
  <si>
    <t>Emperor of Russia (Stevens Plant)</t>
  </si>
  <si>
    <t>Emperor Wilhelm (See Gigantea)</t>
  </si>
  <si>
    <t>Empress (See Lady Clare)</t>
  </si>
  <si>
    <t>Fanny Davenport (See Gigantea)</t>
  </si>
  <si>
    <t>Fantasy (South)</t>
  </si>
  <si>
    <t>Fimbriata (Alba Fimbriata, Fimbriata Alba)</t>
  </si>
  <si>
    <t>Firebrand</t>
  </si>
  <si>
    <t>Firefly</t>
  </si>
  <si>
    <t>Flore Celeste (See Aspasia Macarthur)</t>
  </si>
  <si>
    <t>Frau Minna Seidel (See Pink Perfection)</t>
  </si>
  <si>
    <t>Fukurin-ikkyu (Rusticana)</t>
  </si>
  <si>
    <t>Gaiety (See Gigantea)</t>
  </si>
  <si>
    <t>General Douglas MacArthur I (See Margherita Coleoni)</t>
  </si>
  <si>
    <t>Gigantea (Emperor Wilhelm, Magnolia King)</t>
  </si>
  <si>
    <t>Grandiflora Rosea (Louise Maclay, Tea Garden #3)</t>
  </si>
  <si>
    <t>Gruenwald Red (See Woodville Red)</t>
  </si>
  <si>
    <t>H. A. Downing (Helen of Troy, Lauren Bacall)</t>
  </si>
  <si>
    <t xml:space="preserve">Hall Townes (See Regina Dei Giganti) </t>
  </si>
  <si>
    <t>Harriet Beecher Sheather (Mrs. H.B. Sheather)</t>
  </si>
  <si>
    <t>Harriet I. Laub (See Purity)</t>
  </si>
  <si>
    <t>Helen of Troy (See H. A. Downing)</t>
  </si>
  <si>
    <t>Helena</t>
  </si>
  <si>
    <t>Henri Bry (See Woodville Red)</t>
  </si>
  <si>
    <t>Herme (Hikaru-genji, Jordan's Pride)</t>
  </si>
  <si>
    <t>Hibiscus (Cherokee)</t>
  </si>
  <si>
    <t>Hi-otome (See Cheerful) (Scarlet Virgin)</t>
  </si>
  <si>
    <t>Hiryu (Vernalis)</t>
  </si>
  <si>
    <t>Hollyhock (See Kumasaka)</t>
  </si>
  <si>
    <t>Honeycomb (See Anemonaeflora)</t>
  </si>
  <si>
    <t>Horkan (Not same as Rena Campbell-2014)</t>
  </si>
  <si>
    <t>Imbricata Rubra Plena (See Prince Eugene Napoleon)</t>
  </si>
  <si>
    <t>Inconstant Beauty (See Mathotiana Alba)</t>
  </si>
  <si>
    <t>Iride (See Dryade)</t>
  </si>
  <si>
    <t>Iwane (Iwane Shibori)</t>
  </si>
  <si>
    <t>Iwane-Shibori (See Iwane)</t>
  </si>
  <si>
    <t>Jeanne Kerr (See Kumusaka)</t>
  </si>
  <si>
    <t>Jenny  Lind</t>
  </si>
  <si>
    <t>John Illges</t>
  </si>
  <si>
    <t>Jolly Roger (See Gigantea)</t>
  </si>
  <si>
    <t>Jordan's Pride (See Herme)</t>
  </si>
  <si>
    <t>Julia Drayton (See Mathotiana)</t>
  </si>
  <si>
    <t>June (See Enrico Bettoni)</t>
  </si>
  <si>
    <t>Kagiri (Dante)</t>
  </si>
  <si>
    <t>Kellingtonia (See Gigantea)</t>
  </si>
  <si>
    <t>Kifukurin Benikarato</t>
  </si>
  <si>
    <t>Kollock (See Woodville Red)</t>
  </si>
  <si>
    <t>Kumasaka (Maiden, Lady Marion, Sherbrooke)</t>
  </si>
  <si>
    <t>Kuro-tsubaki</t>
  </si>
  <si>
    <t>Ladiner's Red (See Prince Eugene Napoleon)</t>
  </si>
  <si>
    <t>Lady Audrey Buller (See Nagasaki)</t>
  </si>
  <si>
    <t>Lady Clare (Empress,Nellie Bly, Akashi-gata)</t>
  </si>
  <si>
    <t>Lady Hume's Blush (Buff)</t>
  </si>
  <si>
    <t>Lady Loch (Eward Billing,Pink Lady)</t>
  </si>
  <si>
    <t>Lady Marion (See Kumasaka)</t>
  </si>
  <si>
    <t>Lady Mary Cromartie</t>
  </si>
  <si>
    <t>Lady Mulberry (See H. A. Downing)</t>
  </si>
  <si>
    <t>Lady Vansittart (Edonishiki, Lady Vansittart Var.)</t>
  </si>
  <si>
    <t>Lady Vansittart Pink (See Lady Vansittart Red)</t>
  </si>
  <si>
    <t>Lady Vansittart Red (Lady Vansittart Pink)</t>
  </si>
  <si>
    <t>Lallarook (Laurel Leaf, L'Avenire)</t>
  </si>
  <si>
    <t>Latifolia</t>
  </si>
  <si>
    <t>Laura Dasher (See Rosea Superba)</t>
  </si>
  <si>
    <t>Laurel Leaf (See Lallarook)</t>
  </si>
  <si>
    <t>Lauren Bacall (See H. A. Downing)</t>
  </si>
  <si>
    <t>Leda</t>
  </si>
  <si>
    <t>Lindsay Neill</t>
  </si>
  <si>
    <t>Lucida (See Cheerful)</t>
  </si>
  <si>
    <t>Madame Haas</t>
  </si>
  <si>
    <t>Madame Picouline (Akaroa Rouge)</t>
  </si>
  <si>
    <t>Magnolia King (See Gigantea)</t>
  </si>
  <si>
    <t>Magnoliaeflora (Rose of Dawn, Hagoromo)</t>
  </si>
  <si>
    <t>Maiden (See Kumasaka)</t>
  </si>
  <si>
    <t>Marchioness of Exter</t>
  </si>
  <si>
    <t>Marchioness of Salisbury</t>
  </si>
  <si>
    <t>Mardi Gras (See H. A. Downing)</t>
  </si>
  <si>
    <t>Margaret Sandusky (See Rosea Superba Var.)</t>
  </si>
  <si>
    <t>Margherita Coleoni (Red Queen)</t>
  </si>
  <si>
    <t>Margherita Coleoni Var. (Mary Hare)</t>
  </si>
  <si>
    <t>Marguerita (See Nagasaki)</t>
  </si>
  <si>
    <t>Marguerite Gouillon (Duc d'Orleans)</t>
  </si>
  <si>
    <t>Maria Morren (Ella Drayton)</t>
  </si>
  <si>
    <t>Mariana (Red Waratah)</t>
  </si>
  <si>
    <t>Mariposa</t>
  </si>
  <si>
    <t>Martin Roberts (See Woodville Red)</t>
  </si>
  <si>
    <t>Mary Bell Glennan (See Gigantea)</t>
  </si>
  <si>
    <t>Mary E. M. (See Rev. John G. Drayton)</t>
  </si>
  <si>
    <t>Mary Hare (See Margherita Coleoni)</t>
  </si>
  <si>
    <t>Mathotiana (Purple Dawn, Julia Drayton)</t>
  </si>
  <si>
    <t>Mathotiana Alba (Blood of Christ)</t>
  </si>
  <si>
    <t>Mathotiana Rubra (See Mathotiana)</t>
  </si>
  <si>
    <t>Middlemist's Red</t>
  </si>
  <si>
    <t>Mine-no-yuki (Sasanqua)</t>
  </si>
  <si>
    <t>Monarch (Pauline Lapleau)</t>
  </si>
  <si>
    <t>Monjisu (California Donckelarii Var.)</t>
  </si>
  <si>
    <t>Monjisu Red (Otome Red, Shusa, Monjisu Aka)</t>
  </si>
  <si>
    <t>Monstruoso Rubra (See Gigantea)</t>
  </si>
  <si>
    <t>Moonglow (St. Mary)</t>
  </si>
  <si>
    <t>Moshio</t>
  </si>
  <si>
    <t>Mrs. Francis Saunders (See Amabilis)</t>
  </si>
  <si>
    <t>Mrs. Sol Runyon (See Anemonaeflora)</t>
  </si>
  <si>
    <t>Mrs. White (See Woodville Red)</t>
  </si>
  <si>
    <t>Nagasaki (Candida, Princess Nagasaki, Lonjan)</t>
  </si>
  <si>
    <t>Nannetensis</t>
  </si>
  <si>
    <t>Nellie Bly (See Lady Clare)</t>
  </si>
  <si>
    <t>Oki-no-nami</t>
  </si>
  <si>
    <t xml:space="preserve">Orandako (Holland Red) </t>
  </si>
  <si>
    <t>Orton Pink  (See Brooklynia)</t>
  </si>
  <si>
    <t>Owl Face (See Sara Frost)</t>
  </si>
  <si>
    <t xml:space="preserve">Paeoniaflora (See Aspasia MacArthur) </t>
  </si>
  <si>
    <t>Pagoda (R)</t>
  </si>
  <si>
    <t>Patrica Mountbatten</t>
  </si>
  <si>
    <t>Pink Lady (See Lady Loch)</t>
  </si>
  <si>
    <t xml:space="preserve">Pink Pearl (Burgdorf Beauty, Badgen's Beauty)                            </t>
  </si>
  <si>
    <t>Pink Perfection (Frau Seidel)</t>
  </si>
  <si>
    <t>Pixie</t>
  </si>
  <si>
    <t>Pomponia</t>
  </si>
  <si>
    <t>Pope Pius IX (See Prince Eugene Napoleon)</t>
  </si>
  <si>
    <t>Pride of Decanso (See Yuki-botan)</t>
  </si>
  <si>
    <t>Pride of Greenville</t>
  </si>
  <si>
    <t xml:space="preserve">Prima Donna (Bill Lee Var.) </t>
  </si>
  <si>
    <t>Prince Eugene Napoleon (Pope Pius IX)</t>
  </si>
  <si>
    <t>Princess Irene</t>
  </si>
  <si>
    <t>Princesse Baciocchi</t>
  </si>
  <si>
    <t>Purity (Neige d'Oree, Harriet L. Laub, Refinement)</t>
  </si>
  <si>
    <t>Purple Dawn (See Mathotiana)</t>
  </si>
  <si>
    <t>Purple Emperor (See Mathotiana)</t>
  </si>
  <si>
    <t>Purple Prince (See Mathotiana)</t>
  </si>
  <si>
    <t>Queen of Denmark (See Rubra Plena)</t>
  </si>
  <si>
    <t>Radiance</t>
  </si>
  <si>
    <t>Red Queen (See Margherita Coleoni)</t>
  </si>
  <si>
    <t>Refinement (See Purity)</t>
  </si>
  <si>
    <t>Regina Del Giganti (Hall Townes)</t>
  </si>
  <si>
    <t>Reine des Fleurs (Lady Derby)</t>
  </si>
  <si>
    <t>Rena Campbell</t>
  </si>
  <si>
    <t>Rev. John Bennett</t>
  </si>
  <si>
    <t>Roma Risorta</t>
  </si>
  <si>
    <t>Rose Emery (Carnation)</t>
  </si>
  <si>
    <t>Rose Marie</t>
  </si>
  <si>
    <t>Rose of Dawn (See Magnoliaeflora)</t>
  </si>
  <si>
    <t>Rosehill Red</t>
  </si>
  <si>
    <t>Rubra (See Mathotiana)</t>
  </si>
  <si>
    <t>Rubra Plena (Queen of Denmark)</t>
  </si>
  <si>
    <t>Sarah Frost (Owl Face, Clark's Red)</t>
  </si>
  <si>
    <t>Sherbrooke (See Kumasaka)</t>
  </si>
  <si>
    <t>Shinonome (Sasanqua)</t>
  </si>
  <si>
    <t>Shokko-nishiki (Chinese Red Brocade , Yukari-no-iro)</t>
  </si>
  <si>
    <t>Shuchuka</t>
  </si>
  <si>
    <t>Solaris (See C. M. Hovey)</t>
  </si>
  <si>
    <t>Sweeti Vera (Lewellyn Var.)</t>
  </si>
  <si>
    <t>Tabbs</t>
  </si>
  <si>
    <t>Te Deum</t>
  </si>
  <si>
    <t>Thompsonii</t>
  </si>
  <si>
    <t>Triposa (Mrs. Fritz Saunders, May Watson)</t>
  </si>
  <si>
    <t>Usu-otome (See Pink Perfection)</t>
  </si>
  <si>
    <t>Valonia</t>
  </si>
  <si>
    <t>Vergine Di Colle Beato (Virgine Calubini)</t>
  </si>
  <si>
    <t>Virginia Franco</t>
  </si>
  <si>
    <t>Wakanoura Var. (See Tricolor (Siebold))</t>
  </si>
  <si>
    <t>Wall Street Red</t>
  </si>
  <si>
    <t>Warratah (See Anemonaeflora Alba)</t>
  </si>
  <si>
    <t xml:space="preserve">White Poppy (See Amabilis) </t>
  </si>
  <si>
    <t>William Penn (Bell Camp, Purple Peony)</t>
  </si>
  <si>
    <t>William S. Hastie (See Mathotiana)</t>
  </si>
  <si>
    <t>Woodville Red (Mrs. White, Gruenwald Red)</t>
  </si>
  <si>
    <t>Yamato-nishiki</t>
  </si>
  <si>
    <t>Yukibotan (Pride of Descanso, Snowish Peony)</t>
  </si>
  <si>
    <t>Aitonia [Magnolia]</t>
  </si>
  <si>
    <t>Anemonaeflora Alba [Wroughtii]</t>
  </si>
  <si>
    <t>Auguste Delfosse [Belgium]</t>
  </si>
  <si>
    <t>Comte de Nesselrode [MG]</t>
  </si>
  <si>
    <t>Coronation [United States]</t>
  </si>
  <si>
    <t>Cup of Beauty [United States]</t>
  </si>
  <si>
    <t>Delectissima [MG]</t>
  </si>
  <si>
    <t>Ella Drayton [Magnolia Gardens]</t>
  </si>
  <si>
    <t>Enrico Bettoni [United States] (Marcey Taylor, Hite Pink, Elata)</t>
  </si>
  <si>
    <t>Imperator [United States]</t>
  </si>
  <si>
    <t>Imperator [France] (Big Daddy, Corrie Delle)</t>
  </si>
  <si>
    <t>Lotus [Gauntlettii] (Sode-gakushi, Gauntletti)</t>
  </si>
  <si>
    <t>Murillo [Tuckfield] (R)</t>
  </si>
  <si>
    <t>Pink Bouquet [Monrovia] (H)</t>
  </si>
  <si>
    <t>Pink Ruffles [Sebire] (H)</t>
  </si>
  <si>
    <t>Reverend John G. Drayton (Mary E.M.)</t>
  </si>
  <si>
    <t>Rosea Plena [Magnolia Gardens]</t>
  </si>
  <si>
    <t>Rosea Superba [United States]</t>
  </si>
  <si>
    <t>Rosea Superba Var. [United States] (Margaret Sandusky)</t>
  </si>
  <si>
    <t>Sarasa  [Sawada] (Chintz, Calico, Sawada)</t>
  </si>
  <si>
    <t>Silver Cloud [Nuccio's]</t>
  </si>
  <si>
    <t>Surprise [Magnolia Gardens]</t>
  </si>
  <si>
    <t>Survivor [Parks] (H)</t>
  </si>
  <si>
    <t>Sweetheart [Huntington]</t>
  </si>
  <si>
    <t>Tricolor [Siebold] (Wakanoura Var.)</t>
  </si>
  <si>
    <t>Cecilia (Sasanqua)</t>
  </si>
  <si>
    <t>Elizabeth Cooper</t>
  </si>
  <si>
    <t>Maiden's Blush</t>
  </si>
  <si>
    <t>Puritan Lass</t>
  </si>
  <si>
    <t>1900's early</t>
  </si>
  <si>
    <t>Gene's Autumn Fire (H)</t>
  </si>
  <si>
    <t>Fairy Blush (h)</t>
  </si>
  <si>
    <t>Circus</t>
  </si>
  <si>
    <t>Holland Orchid</t>
  </si>
  <si>
    <t>Miyako-dori</t>
  </si>
  <si>
    <t>Carol Ann (H)</t>
  </si>
  <si>
    <t>Oki-no-asahi</t>
  </si>
  <si>
    <t>Carroll's Legacy (R)</t>
  </si>
  <si>
    <t>Flashdance</t>
  </si>
  <si>
    <t>Caroline Browne</t>
  </si>
  <si>
    <t>Stellar Sunrise</t>
  </si>
  <si>
    <t>Rasen-Zome</t>
  </si>
  <si>
    <t>Still Hope</t>
  </si>
  <si>
    <t>CDR Donald Oyler</t>
  </si>
  <si>
    <t>Margie</t>
  </si>
  <si>
    <t>Mini Faces</t>
  </si>
  <si>
    <t>Dubonnet</t>
  </si>
  <si>
    <t>Purplette (R)</t>
  </si>
  <si>
    <t>Senorita (H)</t>
  </si>
  <si>
    <t>Kiku-toji</t>
  </si>
  <si>
    <t>Demi-tasse</t>
  </si>
  <si>
    <t>Lady in Red</t>
  </si>
  <si>
    <t>Lady in Pink</t>
  </si>
  <si>
    <t>Baby Sis Pink</t>
  </si>
  <si>
    <t>Anoaika</t>
  </si>
  <si>
    <t>Debbie Smith (R)</t>
  </si>
  <si>
    <t>Colonel Richard Hooton (R)</t>
  </si>
  <si>
    <t>Carol Selph (R)</t>
  </si>
  <si>
    <t>Miss Debbie(H)</t>
  </si>
  <si>
    <t>Forrest's Royal Pearl</t>
  </si>
  <si>
    <t>Lyndall</t>
  </si>
  <si>
    <t>Regan Dove</t>
  </si>
  <si>
    <t>Dinh's Velvet</t>
  </si>
  <si>
    <t>Ella Snoeyenbos</t>
  </si>
  <si>
    <t>Pearlescent Star</t>
  </si>
  <si>
    <t>Sandra Marie Grimm</t>
  </si>
  <si>
    <t>Sir Johnny's Stripes</t>
  </si>
  <si>
    <t>Barbara Dooley</t>
  </si>
  <si>
    <t>Jay's Surprise</t>
  </si>
  <si>
    <t>Lottie Mae (Sasanqua)</t>
  </si>
  <si>
    <t>Kondo's White</t>
  </si>
  <si>
    <t>Bill Curry</t>
  </si>
  <si>
    <t>Oyler's Carol Teresa (R)</t>
  </si>
  <si>
    <t>Mickey Moore (R)</t>
  </si>
  <si>
    <t>Adolphe Audusson (Audrey Hopfer)</t>
  </si>
  <si>
    <t>Eleanor Franchetti</t>
  </si>
  <si>
    <t>Hall Townes (See Regina Dei Giganti)</t>
  </si>
  <si>
    <t>Jenny Lind</t>
  </si>
  <si>
    <t>Orandako (Holland Red)</t>
  </si>
  <si>
    <t>Orton Pink (See Brooklynia)</t>
  </si>
  <si>
    <t>Paeoniaflora (See Aspasia MacArthur)</t>
  </si>
  <si>
    <t>Pink Pearl (Burgdorf Beauty, Badgen's Beauty)</t>
  </si>
  <si>
    <t>Prima Donna (Bill Lee Var.)</t>
  </si>
  <si>
    <t>Sarasa [Sawada] (Chintz, Calico, Sawada)</t>
  </si>
  <si>
    <t>White Poppy (See Amabilis)</t>
  </si>
  <si>
    <t>Raspberry Twist</t>
  </si>
  <si>
    <t>Velvet Daze</t>
  </si>
  <si>
    <t>Wang's JJ Hong</t>
  </si>
  <si>
    <t>Logan Deen</t>
  </si>
  <si>
    <t>Edith Griner</t>
  </si>
  <si>
    <t>Rita Wang (R)</t>
  </si>
  <si>
    <t>Grant Wang (R)</t>
  </si>
  <si>
    <t>Janice Wang (R)</t>
  </si>
  <si>
    <t>Maye Walker</t>
  </si>
  <si>
    <t>John Wang (R)</t>
  </si>
  <si>
    <t>June Wang (R)</t>
  </si>
  <si>
    <t>Babe Harrison</t>
  </si>
  <si>
    <t>Lindsey</t>
  </si>
  <si>
    <t>Donna Rita (H)</t>
  </si>
  <si>
    <t>Moonshadow (Sasanqua)</t>
  </si>
  <si>
    <t>Baronne de Bleichroeder  [United States} (Otome-shibori)</t>
  </si>
  <si>
    <t>Baronne de Bleichroeder [United States} (Otome-shibori)</t>
  </si>
  <si>
    <t>Pop Gee (R)</t>
  </si>
  <si>
    <t>Kathryn Funari</t>
  </si>
  <si>
    <t>Meiren Cha</t>
  </si>
  <si>
    <t>Mitt Carter</t>
  </si>
  <si>
    <t>Jules Verne</t>
  </si>
  <si>
    <t>Wang's Fragrant (H)</t>
  </si>
  <si>
    <t>Miyako-dori-nagoya</t>
  </si>
  <si>
    <t>NOT WIGHT</t>
  </si>
  <si>
    <t>Jerry Rice</t>
  </si>
  <si>
    <t>Mine-no-yuki-II (Higo)</t>
  </si>
  <si>
    <t>Rokukasen (Vernalis)</t>
  </si>
  <si>
    <t>Deen Day</t>
  </si>
  <si>
    <t>Good Fragrance (H)</t>
  </si>
  <si>
    <t>Mon Louis Pink</t>
  </si>
  <si>
    <t>Tiny Me</t>
  </si>
  <si>
    <t>Frost on Fire (R)</t>
  </si>
  <si>
    <t>Dennis Hart</t>
  </si>
  <si>
    <t>Preston</t>
  </si>
  <si>
    <t>Old Town Garden</t>
  </si>
  <si>
    <t>Geary Serpas (R)</t>
  </si>
  <si>
    <t>Katie Thomerson (H)</t>
  </si>
  <si>
    <t>Bonnie Serpas (R)</t>
  </si>
  <si>
    <t>Eastern Purple Heart (R)</t>
  </si>
  <si>
    <t>Nancy Hooper (R)</t>
  </si>
  <si>
    <t>Sally B. Hatcher (H)</t>
  </si>
  <si>
    <t>sweet Mary</t>
  </si>
  <si>
    <t>Camellia yushsienensis (Specie)</t>
  </si>
  <si>
    <t>Camellia vietnamensis (Specie)</t>
  </si>
  <si>
    <t>Camellia tunghinensis (Specie)</t>
  </si>
  <si>
    <t>Camellia tenuivalis (Specie)</t>
  </si>
  <si>
    <t>Camellia sinensis (Specie)</t>
  </si>
  <si>
    <t>Camellia rosaeflora (Specie)</t>
  </si>
  <si>
    <t>Camellia pitardii var. pitardii (Specie)</t>
  </si>
  <si>
    <t>Camellia oleifera Ruter's (Specie)</t>
  </si>
  <si>
    <t>Camellia nitidissima (Specie)</t>
  </si>
  <si>
    <t>Camellia maliflora (Specie)</t>
  </si>
  <si>
    <t>Camellia lutchuensis (Specie)</t>
  </si>
  <si>
    <t>Camellia longicarpa (Specie)</t>
  </si>
  <si>
    <t>Camellia lapidea (Specie)</t>
  </si>
  <si>
    <t>Camellia handelii (Specie)</t>
  </si>
  <si>
    <t>Camellia granthamiana (Specie)</t>
  </si>
  <si>
    <t>Camellia grandiflora (Specie)</t>
  </si>
  <si>
    <t>Camellia fraterna (Specie)</t>
  </si>
  <si>
    <t>Camellia flava (Specie)</t>
  </si>
  <si>
    <t>Camellia edithae (Specie)</t>
  </si>
  <si>
    <t>Camellia cuspidata (Specie)</t>
  </si>
  <si>
    <t>Camellia costei (Specie)</t>
  </si>
  <si>
    <t>Camellia chunii (Specie)</t>
  </si>
  <si>
    <t>Camellia chrysanthoides (Specie)</t>
  </si>
  <si>
    <t>Camellia buxifola (Specie)</t>
  </si>
  <si>
    <t>Camellia azalea (Specie)</t>
  </si>
  <si>
    <t>Camellia amplexicaulis (Specie)</t>
  </si>
  <si>
    <t>Camellia chekiangoleosa (Specie)</t>
  </si>
  <si>
    <t>Camellia chrysantha (See Camellia  Nitidissima)</t>
  </si>
  <si>
    <t>Camellia Parvifolia (Specie)</t>
  </si>
  <si>
    <t>Shishigashira (Hiemalis)</t>
  </si>
  <si>
    <t>Satsuma-kurenai</t>
  </si>
  <si>
    <t>Plugged-in Purple (H)</t>
  </si>
  <si>
    <t>Hanamigasa (Rusticana)</t>
  </si>
  <si>
    <t>Ki-renge (H)</t>
  </si>
  <si>
    <t>Jared</t>
  </si>
  <si>
    <t>Beth Burch</t>
  </si>
  <si>
    <t>Michelle Burch</t>
  </si>
  <si>
    <t>Serenade</t>
  </si>
  <si>
    <t>Camellia transnokoensis (SPECIE)</t>
  </si>
  <si>
    <t>Nancy Hardison</t>
  </si>
  <si>
    <t>Heather Cooksey</t>
  </si>
  <si>
    <t>Brenda Buchan</t>
  </si>
  <si>
    <t>Monica Burch</t>
  </si>
  <si>
    <t>Spiky</t>
  </si>
  <si>
    <t>True Gris</t>
  </si>
  <si>
    <t>Cassia Wagner</t>
  </si>
  <si>
    <t>My Marine</t>
  </si>
  <si>
    <t>Patricia</t>
  </si>
  <si>
    <t>Caroline Krei</t>
  </si>
  <si>
    <t>Show Me</t>
  </si>
  <si>
    <t>Fall's First Treat</t>
  </si>
  <si>
    <t>Tommy Alden (R)</t>
  </si>
  <si>
    <t>Tyler Mizzell (R)</t>
  </si>
  <si>
    <t>Buck Mizzell (R)</t>
  </si>
  <si>
    <t>Debbie Ellis (H)</t>
  </si>
  <si>
    <t>Sara Van Beck (R)</t>
  </si>
  <si>
    <t>2025/2026 Camellia Season</t>
  </si>
  <si>
    <t>Camellia chrysantha (See Camellia Nitidissima)</t>
  </si>
  <si>
    <t>Jenny Pruitt</t>
  </si>
  <si>
    <t>Eye Candy</t>
  </si>
  <si>
    <t>Marie Kirk (Autumn Moon)  (Sasanqua)</t>
  </si>
  <si>
    <t>Autumn Moon (See Marie Kirk) (Sasanqua)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</si>
</sst>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sz val="14"/>
      <color indexed="12"/>
      <name val="Arial"/>
      <family val="2"/>
    </font>
    <font>
      <b/>
      <sz val="24"/>
      <color indexed="10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2"/>
      <color indexed="12"/>
      <name val="Arial"/>
      <family val="2"/>
    </font>
    <font>
      <b/>
      <sz val="13"/>
      <name val="Arial"/>
      <family val="2"/>
    </font>
    <font>
      <b/>
      <sz val="14"/>
      <color indexed="10"/>
      <name val="Arial"/>
      <family val="2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2"/>
      <color rgb="FFFF0000"/>
      <name val="Times New Roman"/>
      <family val="1"/>
    </font>
    <font>
      <b/>
      <sz val="12"/>
      <color rgb="FF0000C8"/>
      <name val="Arial"/>
      <family val="2"/>
    </font>
    <font>
      <sz val="8"/>
      <name val="Arial"/>
      <family val="2"/>
    </font>
    <font>
      <b/>
      <sz val="26"/>
      <name val="Arial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theme="4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6795556505021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3" borderId="0" applyNumberFormat="0" applyBorder="0" applyAlignment="0" applyProtection="0"/>
    <xf numFmtId="0" fontId="4" fillId="20" borderId="1" applyNumberFormat="0" applyAlignment="0" applyProtection="0"/>
    <xf numFmtId="0" fontId="5" fillId="21" borderId="2" applyNumberFormat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1" applyNumberFormat="0" applyAlignment="0" applyProtection="0"/>
    <xf numFmtId="0" fontId="12" fillId="0" borderId="6" applyNumberFormat="0" applyFill="0" applyAlignment="0" applyProtection="0"/>
    <xf numFmtId="0" fontId="13" fillId="22" borderId="0" applyNumberFormat="0" applyBorder="0" applyAlignment="0" applyProtection="0"/>
    <xf numFmtId="0" fontId="32" fillId="23" borderId="7" applyNumberFormat="0" applyAlignment="0" applyProtection="0"/>
    <xf numFmtId="0" fontId="14" fillId="20" borderId="8" applyNumberForma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20" fillId="0" borderId="0"/>
    <xf numFmtId="0" fontId="38" fillId="0" borderId="0"/>
    <xf numFmtId="0" fontId="39" fillId="0" borderId="0"/>
  </cellStyleXfs>
  <cellXfs count="150">
    <xf numFmtId="0" fontId="0" fillId="0" borderId="0" xfId="0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9" fillId="0" borderId="1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3" fillId="0" borderId="12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2" xfId="0" applyFont="1" applyBorder="1" applyAlignment="1">
      <alignment horizontal="left" vertical="center"/>
    </xf>
    <xf numFmtId="0" fontId="18" fillId="20" borderId="12" xfId="0" applyFont="1" applyFill="1" applyBorder="1" applyAlignment="1">
      <alignment horizontal="center" vertical="center"/>
    </xf>
    <xf numFmtId="0" fontId="19" fillId="0" borderId="12" xfId="0" applyFont="1" applyBorder="1" applyAlignment="1">
      <alignment vertical="center"/>
    </xf>
    <xf numFmtId="0" fontId="28" fillId="0" borderId="12" xfId="0" applyFont="1" applyBorder="1" applyAlignment="1">
      <alignment horizontal="center" vertical="center"/>
    </xf>
    <xf numFmtId="0" fontId="20" fillId="0" borderId="17" xfId="0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0" fontId="27" fillId="0" borderId="0" xfId="0" applyFont="1" applyAlignment="1">
      <alignment horizontal="center" vertical="center"/>
    </xf>
    <xf numFmtId="0" fontId="20" fillId="17" borderId="0" xfId="0" applyFont="1" applyFill="1" applyAlignment="1">
      <alignment vertical="center"/>
    </xf>
    <xf numFmtId="0" fontId="22" fillId="0" borderId="0" xfId="0" applyFont="1" applyAlignment="1">
      <alignment horizontal="center" vertical="center"/>
    </xf>
    <xf numFmtId="0" fontId="30" fillId="0" borderId="10" xfId="0" applyFont="1" applyBorder="1" applyAlignment="1">
      <alignment horizontal="left" vertical="center"/>
    </xf>
    <xf numFmtId="0" fontId="27" fillId="0" borderId="0" xfId="0" applyFont="1" applyAlignment="1" applyProtection="1">
      <alignment horizontal="center" vertical="center"/>
      <protection locked="0"/>
    </xf>
    <xf numFmtId="0" fontId="27" fillId="0" borderId="11" xfId="0" applyFont="1" applyBorder="1" applyAlignment="1" applyProtection="1">
      <alignment horizontal="center" vertical="center"/>
      <protection locked="0"/>
    </xf>
    <xf numFmtId="0" fontId="31" fillId="0" borderId="0" xfId="0" applyFont="1" applyAlignment="1">
      <alignment horizontal="center" vertical="center"/>
    </xf>
    <xf numFmtId="0" fontId="27" fillId="0" borderId="0" xfId="0" applyFont="1"/>
    <xf numFmtId="0" fontId="30" fillId="0" borderId="12" xfId="0" applyFont="1" applyBorder="1" applyAlignment="1">
      <alignment horizontal="center" vertical="center"/>
    </xf>
    <xf numFmtId="0" fontId="27" fillId="0" borderId="24" xfId="0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30" fillId="0" borderId="12" xfId="0" applyFont="1" applyBorder="1" applyAlignment="1">
      <alignment horizontal="left" vertical="center"/>
    </xf>
    <xf numFmtId="0" fontId="25" fillId="0" borderId="12" xfId="0" applyFont="1" applyBorder="1" applyAlignment="1">
      <alignment horizontal="center" vertical="center" wrapText="1"/>
    </xf>
    <xf numFmtId="0" fontId="33" fillId="0" borderId="12" xfId="0" applyFont="1" applyBorder="1" applyAlignment="1" applyProtection="1">
      <alignment horizontal="center" vertical="center"/>
      <protection locked="0"/>
    </xf>
    <xf numFmtId="1" fontId="33" fillId="0" borderId="0" xfId="0" applyNumberFormat="1" applyFont="1" applyAlignment="1" applyProtection="1">
      <alignment horizontal="center" vertical="center"/>
      <protection locked="0"/>
    </xf>
    <xf numFmtId="1" fontId="20" fillId="0" borderId="0" xfId="0" applyNumberFormat="1" applyFont="1" applyAlignment="1">
      <alignment vertical="center"/>
    </xf>
    <xf numFmtId="1" fontId="2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0" fontId="0" fillId="24" borderId="26" xfId="0" applyFill="1" applyBorder="1" applyAlignment="1">
      <alignment horizontal="center" vertical="center"/>
    </xf>
    <xf numFmtId="0" fontId="20" fillId="24" borderId="26" xfId="0" applyFont="1" applyFill="1" applyBorder="1" applyAlignment="1">
      <alignment vertical="center"/>
    </xf>
    <xf numFmtId="1" fontId="20" fillId="24" borderId="26" xfId="0" applyNumberFormat="1" applyFont="1" applyFill="1" applyBorder="1" applyAlignment="1">
      <alignment horizontal="center" vertical="center"/>
    </xf>
    <xf numFmtId="0" fontId="18" fillId="24" borderId="27" xfId="0" applyFont="1" applyFill="1" applyBorder="1" applyAlignment="1">
      <alignment horizontal="center" vertical="center"/>
    </xf>
    <xf numFmtId="1" fontId="18" fillId="24" borderId="27" xfId="0" applyNumberFormat="1" applyFont="1" applyFill="1" applyBorder="1" applyAlignment="1">
      <alignment horizontal="center" vertical="center"/>
    </xf>
    <xf numFmtId="0" fontId="22" fillId="0" borderId="12" xfId="0" applyFont="1" applyBorder="1" applyAlignment="1">
      <alignment horizontal="center" vertical="center" wrapText="1"/>
    </xf>
    <xf numFmtId="1" fontId="40" fillId="0" borderId="23" xfId="0" applyNumberFormat="1" applyFont="1" applyBorder="1" applyAlignment="1" applyProtection="1">
      <alignment horizontal="center" vertical="center"/>
      <protection locked="0"/>
    </xf>
    <xf numFmtId="0" fontId="40" fillId="0" borderId="21" xfId="0" applyFont="1" applyBorder="1" applyAlignment="1" applyProtection="1">
      <alignment horizontal="center" vertical="center"/>
      <protection locked="0"/>
    </xf>
    <xf numFmtId="0" fontId="33" fillId="0" borderId="36" xfId="0" applyFont="1" applyBorder="1" applyAlignment="1" applyProtection="1">
      <alignment vertical="center"/>
      <protection locked="0"/>
    </xf>
    <xf numFmtId="0" fontId="22" fillId="0" borderId="15" xfId="0" applyFont="1" applyBorder="1" applyAlignment="1">
      <alignment horizontal="center" vertical="center" wrapText="1"/>
    </xf>
    <xf numFmtId="0" fontId="30" fillId="0" borderId="0" xfId="0" applyFont="1" applyAlignment="1">
      <alignment horizontal="left" vertical="center"/>
    </xf>
    <xf numFmtId="0" fontId="28" fillId="0" borderId="0" xfId="0" applyFont="1" applyAlignment="1">
      <alignment vertical="center"/>
    </xf>
    <xf numFmtId="0" fontId="33" fillId="0" borderId="19" xfId="0" applyFont="1" applyBorder="1" applyAlignment="1">
      <alignment horizontal="center" vertical="center"/>
    </xf>
    <xf numFmtId="1" fontId="33" fillId="0" borderId="19" xfId="0" applyNumberFormat="1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2" fillId="0" borderId="21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1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3" fillId="0" borderId="20" xfId="0" applyFont="1" applyBorder="1" applyAlignment="1" applyProtection="1">
      <alignment vertical="center"/>
      <protection locked="0"/>
    </xf>
    <xf numFmtId="1" fontId="33" fillId="0" borderId="20" xfId="0" applyNumberFormat="1" applyFont="1" applyBorder="1" applyAlignment="1" applyProtection="1">
      <alignment horizontal="center" vertical="center"/>
      <protection locked="0"/>
    </xf>
    <xf numFmtId="0" fontId="33" fillId="0" borderId="20" xfId="0" applyFont="1" applyBorder="1" applyAlignment="1" applyProtection="1">
      <alignment horizontal="center" vertical="center"/>
      <protection locked="0"/>
    </xf>
    <xf numFmtId="0" fontId="33" fillId="0" borderId="21" xfId="0" applyFont="1" applyBorder="1" applyAlignment="1" applyProtection="1">
      <alignment vertical="center"/>
      <protection locked="0"/>
    </xf>
    <xf numFmtId="1" fontId="33" fillId="0" borderId="21" xfId="0" applyNumberFormat="1" applyFont="1" applyBorder="1" applyAlignment="1" applyProtection="1">
      <alignment horizontal="center" vertical="center"/>
      <protection locked="0"/>
    </xf>
    <xf numFmtId="0" fontId="33" fillId="0" borderId="21" xfId="0" applyFont="1" applyBorder="1" applyAlignment="1" applyProtection="1">
      <alignment horizontal="center" vertical="center"/>
      <protection locked="0"/>
    </xf>
    <xf numFmtId="0" fontId="33" fillId="0" borderId="21" xfId="42" applyFont="1" applyBorder="1" applyAlignment="1" applyProtection="1">
      <alignment horizontal="center" vertical="center" wrapText="1"/>
      <protection locked="0"/>
    </xf>
    <xf numFmtId="0" fontId="33" fillId="0" borderId="21" xfId="0" applyFont="1" applyBorder="1" applyAlignment="1" applyProtection="1">
      <alignment vertical="center" wrapText="1"/>
      <protection locked="0"/>
    </xf>
    <xf numFmtId="0" fontId="33" fillId="0" borderId="21" xfId="0" applyFont="1" applyBorder="1" applyAlignment="1" applyProtection="1">
      <alignment horizontal="center" vertical="center" wrapText="1"/>
      <protection locked="0"/>
    </xf>
    <xf numFmtId="0" fontId="33" fillId="0" borderId="21" xfId="0" applyFont="1" applyBorder="1" applyAlignment="1" applyProtection="1">
      <alignment horizontal="left" vertical="center" wrapText="1"/>
      <protection locked="0"/>
    </xf>
    <xf numFmtId="0" fontId="33" fillId="0" borderId="21" xfId="0" applyFont="1" applyBorder="1" applyAlignment="1" applyProtection="1">
      <alignment horizontal="left" vertical="center"/>
      <protection locked="0"/>
    </xf>
    <xf numFmtId="0" fontId="33" fillId="0" borderId="21" xfId="44" applyFont="1" applyBorder="1" applyAlignment="1" applyProtection="1">
      <alignment vertical="center" wrapText="1"/>
      <protection locked="0"/>
    </xf>
    <xf numFmtId="0" fontId="33" fillId="0" borderId="21" xfId="43" applyFont="1" applyBorder="1" applyAlignment="1" applyProtection="1">
      <alignment vertical="center"/>
      <protection locked="0"/>
    </xf>
    <xf numFmtId="0" fontId="33" fillId="0" borderId="21" xfId="44" applyFont="1" applyBorder="1" applyAlignment="1" applyProtection="1">
      <alignment vertical="center"/>
      <protection locked="0"/>
    </xf>
    <xf numFmtId="0" fontId="33" fillId="0" borderId="21" xfId="42" applyFont="1" applyBorder="1" applyAlignment="1" applyProtection="1">
      <alignment horizontal="left" vertical="center" wrapText="1"/>
      <protection locked="0"/>
    </xf>
    <xf numFmtId="1" fontId="33" fillId="0" borderId="23" xfId="0" applyNumberFormat="1" applyFont="1" applyBorder="1" applyAlignment="1" applyProtection="1">
      <alignment horizontal="center" vertical="center"/>
      <protection locked="0"/>
    </xf>
    <xf numFmtId="0" fontId="33" fillId="0" borderId="34" xfId="0" applyFont="1" applyBorder="1" applyAlignment="1" applyProtection="1">
      <alignment vertical="center"/>
      <protection locked="0"/>
    </xf>
    <xf numFmtId="0" fontId="33" fillId="0" borderId="22" xfId="0" applyFont="1" applyBorder="1" applyAlignment="1" applyProtection="1">
      <alignment horizontal="center" vertical="center"/>
      <protection locked="0"/>
    </xf>
    <xf numFmtId="0" fontId="33" fillId="0" borderId="35" xfId="0" applyFont="1" applyBorder="1" applyAlignment="1" applyProtection="1">
      <alignment vertical="center"/>
      <protection locked="0"/>
    </xf>
    <xf numFmtId="0" fontId="33" fillId="0" borderId="36" xfId="0" applyFont="1" applyBorder="1" applyAlignment="1" applyProtection="1">
      <alignment vertical="center" wrapText="1"/>
      <protection locked="0"/>
    </xf>
    <xf numFmtId="1" fontId="33" fillId="0" borderId="25" xfId="0" applyNumberFormat="1" applyFont="1" applyBorder="1" applyAlignment="1" applyProtection="1">
      <alignment horizontal="center" vertical="center"/>
      <protection locked="0"/>
    </xf>
    <xf numFmtId="0" fontId="33" fillId="0" borderId="36" xfId="0" applyFont="1" applyBorder="1" applyAlignment="1" applyProtection="1">
      <alignment horizontal="left" vertical="center" wrapText="1"/>
      <protection locked="0"/>
    </xf>
    <xf numFmtId="1" fontId="33" fillId="0" borderId="30" xfId="0" applyNumberFormat="1" applyFont="1" applyBorder="1" applyAlignment="1" applyProtection="1">
      <alignment horizontal="center" vertical="center"/>
      <protection locked="0"/>
    </xf>
    <xf numFmtId="0" fontId="33" fillId="0" borderId="26" xfId="0" applyFont="1" applyBorder="1" applyAlignment="1" applyProtection="1">
      <alignment horizontal="center" vertical="center"/>
      <protection locked="0"/>
    </xf>
    <xf numFmtId="1" fontId="33" fillId="0" borderId="31" xfId="0" applyNumberFormat="1" applyFont="1" applyBorder="1" applyAlignment="1" applyProtection="1">
      <alignment horizontal="center" vertical="center"/>
      <protection locked="0"/>
    </xf>
    <xf numFmtId="0" fontId="33" fillId="0" borderId="32" xfId="0" applyFont="1" applyBorder="1" applyAlignment="1" applyProtection="1">
      <alignment horizontal="center" vertical="center"/>
      <protection locked="0"/>
    </xf>
    <xf numFmtId="0" fontId="33" fillId="0" borderId="36" xfId="43" applyFont="1" applyBorder="1" applyAlignment="1" applyProtection="1">
      <alignment vertical="center"/>
      <protection locked="0"/>
    </xf>
    <xf numFmtId="0" fontId="33" fillId="0" borderId="27" xfId="0" applyFont="1" applyBorder="1" applyAlignment="1" applyProtection="1">
      <alignment horizontal="center" vertical="center"/>
      <protection locked="0"/>
    </xf>
    <xf numFmtId="0" fontId="35" fillId="0" borderId="12" xfId="0" applyFont="1" applyBorder="1" applyAlignment="1">
      <alignment horizontal="center" vertical="center"/>
    </xf>
    <xf numFmtId="0" fontId="33" fillId="0" borderId="12" xfId="0" applyFont="1" applyBorder="1" applyAlignment="1" applyProtection="1">
      <alignment horizontal="center" vertical="center" wrapText="1"/>
      <protection locked="0"/>
    </xf>
    <xf numFmtId="1" fontId="26" fillId="0" borderId="12" xfId="0" applyNumberFormat="1" applyFont="1" applyBorder="1" applyAlignment="1" applyProtection="1">
      <alignment horizontal="center" vertical="center"/>
      <protection locked="0"/>
    </xf>
    <xf numFmtId="1" fontId="28" fillId="0" borderId="0" xfId="0" applyNumberFormat="1" applyFont="1" applyAlignment="1">
      <alignment vertical="center"/>
    </xf>
    <xf numFmtId="0" fontId="40" fillId="0" borderId="21" xfId="0" applyFont="1" applyBorder="1" applyAlignment="1" applyProtection="1">
      <alignment vertical="center"/>
      <protection locked="0"/>
    </xf>
    <xf numFmtId="1" fontId="40" fillId="0" borderId="21" xfId="0" applyNumberFormat="1" applyFont="1" applyBorder="1" applyAlignment="1" applyProtection="1">
      <alignment horizontal="center" vertical="center"/>
      <protection locked="0"/>
    </xf>
    <xf numFmtId="0" fontId="27" fillId="0" borderId="12" xfId="0" applyFont="1" applyBorder="1" applyAlignment="1" applyProtection="1">
      <alignment horizontal="center" vertical="center"/>
      <protection locked="0"/>
    </xf>
    <xf numFmtId="0" fontId="31" fillId="0" borderId="12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40" fillId="0" borderId="21" xfId="0" applyFont="1" applyBorder="1" applyAlignment="1">
      <alignment horizontal="center" vertical="center"/>
    </xf>
    <xf numFmtId="0" fontId="40" fillId="0" borderId="35" xfId="0" applyFont="1" applyBorder="1" applyAlignment="1" applyProtection="1">
      <alignment vertical="center"/>
      <protection locked="0"/>
    </xf>
    <xf numFmtId="0" fontId="40" fillId="0" borderId="36" xfId="0" applyFont="1" applyBorder="1" applyAlignment="1" applyProtection="1">
      <alignment vertical="center"/>
      <protection locked="0"/>
    </xf>
    <xf numFmtId="0" fontId="33" fillId="0" borderId="36" xfId="44" applyFont="1" applyBorder="1" applyAlignment="1" applyProtection="1">
      <alignment vertical="center"/>
      <protection locked="0"/>
    </xf>
    <xf numFmtId="0" fontId="33" fillId="0" borderId="35" xfId="0" applyFont="1" applyBorder="1" applyAlignment="1" applyProtection="1">
      <alignment vertical="center" wrapText="1"/>
      <protection locked="0"/>
    </xf>
    <xf numFmtId="0" fontId="33" fillId="0" borderId="35" xfId="43" applyFont="1" applyBorder="1" applyAlignment="1" applyProtection="1">
      <alignment vertical="center"/>
      <protection locked="0"/>
    </xf>
    <xf numFmtId="0" fontId="40" fillId="0" borderId="34" xfId="0" applyFont="1" applyBorder="1" applyAlignment="1" applyProtection="1">
      <alignment vertical="center"/>
      <protection locked="0"/>
    </xf>
    <xf numFmtId="0" fontId="33" fillId="0" borderId="35" xfId="44" applyFont="1" applyBorder="1" applyAlignment="1" applyProtection="1">
      <alignment vertical="center"/>
      <protection locked="0"/>
    </xf>
    <xf numFmtId="1" fontId="40" fillId="0" borderId="30" xfId="0" applyNumberFormat="1" applyFont="1" applyBorder="1" applyAlignment="1" applyProtection="1">
      <alignment horizontal="center" vertical="center"/>
      <protection locked="0"/>
    </xf>
    <xf numFmtId="1" fontId="40" fillId="0" borderId="25" xfId="0" applyNumberFormat="1" applyFont="1" applyBorder="1" applyAlignment="1" applyProtection="1">
      <alignment horizontal="center" vertical="center"/>
      <protection locked="0"/>
    </xf>
    <xf numFmtId="0" fontId="40" fillId="0" borderId="22" xfId="0" applyFont="1" applyBorder="1" applyAlignment="1" applyProtection="1">
      <alignment horizontal="center" vertical="center"/>
      <protection locked="0"/>
    </xf>
    <xf numFmtId="0" fontId="40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3" fillId="0" borderId="20" xfId="42" applyFont="1" applyBorder="1" applyAlignment="1" applyProtection="1">
      <alignment horizontal="center" vertical="center" wrapText="1"/>
      <protection locked="0"/>
    </xf>
    <xf numFmtId="0" fontId="33" fillId="0" borderId="21" xfId="0" applyFont="1" applyBorder="1" applyAlignment="1">
      <alignment vertical="center"/>
    </xf>
    <xf numFmtId="1" fontId="33" fillId="0" borderId="21" xfId="0" applyNumberFormat="1" applyFont="1" applyBorder="1" applyAlignment="1">
      <alignment horizontal="center" vertical="center"/>
    </xf>
    <xf numFmtId="0" fontId="22" fillId="0" borderId="20" xfId="0" applyFont="1" applyBorder="1" applyAlignment="1" applyProtection="1">
      <alignment horizontal="center" vertical="center"/>
      <protection locked="0"/>
    </xf>
    <xf numFmtId="0" fontId="22" fillId="0" borderId="21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8" fillId="0" borderId="21" xfId="0" applyFont="1" applyBorder="1" applyAlignment="1" applyProtection="1">
      <alignment vertical="center"/>
      <protection locked="0"/>
    </xf>
    <xf numFmtId="0" fontId="22" fillId="0" borderId="23" xfId="0" applyFont="1" applyBorder="1" applyAlignment="1" applyProtection="1">
      <alignment horizontal="center" vertical="center"/>
      <protection locked="0"/>
    </xf>
    <xf numFmtId="0" fontId="22" fillId="0" borderId="22" xfId="0" applyFont="1" applyBorder="1" applyAlignment="1" applyProtection="1">
      <alignment horizontal="center" vertical="center"/>
      <protection locked="0"/>
    </xf>
    <xf numFmtId="0" fontId="22" fillId="0" borderId="26" xfId="0" applyFont="1" applyBorder="1" applyAlignment="1" applyProtection="1">
      <alignment horizontal="center" vertical="center"/>
      <protection locked="0"/>
    </xf>
    <xf numFmtId="0" fontId="22" fillId="0" borderId="32" xfId="0" applyFont="1" applyBorder="1" applyAlignment="1" applyProtection="1">
      <alignment horizontal="center" vertical="center"/>
      <protection locked="0"/>
    </xf>
    <xf numFmtId="0" fontId="22" fillId="0" borderId="27" xfId="0" applyFont="1" applyBorder="1" applyAlignment="1" applyProtection="1">
      <alignment horizontal="center" vertical="center"/>
      <protection locked="0"/>
    </xf>
    <xf numFmtId="0" fontId="22" fillId="0" borderId="33" xfId="0" applyFont="1" applyBorder="1" applyAlignment="1" applyProtection="1">
      <alignment horizontal="center" vertical="center"/>
      <protection locked="0"/>
    </xf>
    <xf numFmtId="0" fontId="35" fillId="0" borderId="21" xfId="0" applyFont="1" applyBorder="1" applyAlignment="1" applyProtection="1">
      <alignment vertical="center"/>
      <protection locked="0"/>
    </xf>
    <xf numFmtId="1" fontId="35" fillId="0" borderId="21" xfId="0" applyNumberFormat="1" applyFont="1" applyBorder="1" applyAlignment="1" applyProtection="1">
      <alignment horizontal="center" vertical="center"/>
      <protection locked="0"/>
    </xf>
    <xf numFmtId="1" fontId="35" fillId="0" borderId="20" xfId="0" applyNumberFormat="1" applyFont="1" applyBorder="1" applyAlignment="1" applyProtection="1">
      <alignment horizontal="center" vertical="center"/>
      <protection locked="0"/>
    </xf>
    <xf numFmtId="0" fontId="35" fillId="0" borderId="21" xfId="0" applyFont="1" applyBorder="1" applyAlignment="1">
      <alignment horizontal="center" vertical="center"/>
    </xf>
    <xf numFmtId="0" fontId="35" fillId="0" borderId="21" xfId="0" applyFont="1" applyBorder="1" applyAlignment="1" applyProtection="1">
      <alignment horizontal="center" vertical="center"/>
      <protection locked="0"/>
    </xf>
    <xf numFmtId="1" fontId="35" fillId="0" borderId="21" xfId="0" applyNumberFormat="1" applyFont="1" applyBorder="1" applyAlignment="1" applyProtection="1">
      <alignment horizontal="left" vertical="center"/>
      <protection locked="0"/>
    </xf>
    <xf numFmtId="0" fontId="35" fillId="0" borderId="22" xfId="0" applyFont="1" applyBorder="1" applyAlignment="1" applyProtection="1">
      <alignment vertical="center"/>
      <protection locked="0"/>
    </xf>
    <xf numFmtId="0" fontId="35" fillId="0" borderId="21" xfId="0" applyFont="1" applyBorder="1" applyAlignment="1">
      <alignment vertical="center" wrapText="1"/>
    </xf>
    <xf numFmtId="1" fontId="35" fillId="0" borderId="23" xfId="0" applyNumberFormat="1" applyFont="1" applyBorder="1" applyAlignment="1" applyProtection="1">
      <alignment horizontal="center" vertical="center"/>
      <protection locked="0"/>
    </xf>
    <xf numFmtId="0" fontId="35" fillId="0" borderId="22" xfId="0" applyFont="1" applyBorder="1" applyAlignment="1">
      <alignment vertical="center"/>
    </xf>
    <xf numFmtId="0" fontId="35" fillId="0" borderId="21" xfId="0" applyFont="1" applyBorder="1" applyAlignment="1">
      <alignment vertical="center"/>
    </xf>
    <xf numFmtId="0" fontId="35" fillId="0" borderId="20" xfId="0" applyFont="1" applyBorder="1" applyAlignment="1" applyProtection="1">
      <alignment vertical="center"/>
      <protection locked="0"/>
    </xf>
    <xf numFmtId="0" fontId="21" fillId="0" borderId="12" xfId="0" applyFont="1" applyBorder="1" applyAlignment="1">
      <alignment horizontal="center" vertical="center" wrapText="1"/>
    </xf>
    <xf numFmtId="0" fontId="24" fillId="0" borderId="12" xfId="0" applyFont="1" applyBorder="1" applyAlignment="1" applyProtection="1">
      <alignment horizontal="center" vertical="center"/>
      <protection locked="0"/>
    </xf>
    <xf numFmtId="1" fontId="21" fillId="24" borderId="28" xfId="0" applyNumberFormat="1" applyFont="1" applyFill="1" applyBorder="1" applyAlignment="1">
      <alignment horizontal="center" vertical="center"/>
    </xf>
    <xf numFmtId="0" fontId="21" fillId="24" borderId="29" xfId="0" applyFont="1" applyFill="1" applyBorder="1" applyAlignment="1">
      <alignment horizontal="center" vertical="center"/>
    </xf>
    <xf numFmtId="0" fontId="21" fillId="24" borderId="30" xfId="0" applyFont="1" applyFill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 1" xfId="25" xr:uid="{00000000-0005-0000-0000-000018000000}"/>
    <cellStyle name="Calculation" xfId="26" builtinId="22" customBuiltin="1"/>
    <cellStyle name="Check Cell" xfId="27" builtinId="23" customBuiltin="1"/>
    <cellStyle name="Explanatory Text" xfId="28" builtinId="53" customBuiltin="1"/>
    <cellStyle name="Good 1" xfId="29" xr:uid="{00000000-0005-0000-0000-00001C000000}"/>
    <cellStyle name="Heading 1 1" xfId="30" xr:uid="{00000000-0005-0000-0000-00001D000000}"/>
    <cellStyle name="Heading 2 1" xfId="31" xr:uid="{00000000-0005-0000-0000-00001E000000}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 1" xfId="36" xr:uid="{00000000-0005-0000-0000-000023000000}"/>
    <cellStyle name="Normal" xfId="0" builtinId="0"/>
    <cellStyle name="Normal 2" xfId="42" xr:uid="{E67AF01E-CE7A-4DE9-9C8E-CD58FCBCB286}"/>
    <cellStyle name="Normal 4" xfId="43" xr:uid="{A72CDA4A-DEB8-4B0C-9BBE-8E3FA28B9A11}"/>
    <cellStyle name="Normal 5" xfId="44" xr:uid="{ADCD4335-4374-4233-919E-433F31A2856E}"/>
    <cellStyle name="Note 1" xfId="37" xr:uid="{00000000-0005-0000-0000-000025000000}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12">
    <dxf>
      <fill>
        <patternFill patternType="solid">
          <fgColor indexed="60"/>
          <bgColor indexed="10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52"/>
          <bgColor indexed="5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condense val="0"/>
        <extend val="0"/>
        <color indexed="52"/>
      </font>
      <fill>
        <patternFill patternType="solid">
          <fgColor indexed="34"/>
          <bgColor indexed="13"/>
        </patternFill>
      </fill>
    </dxf>
    <dxf>
      <font>
        <b val="0"/>
        <condense val="0"/>
        <extend val="0"/>
        <color indexed="8"/>
      </font>
      <fill>
        <patternFill patternType="solid">
          <fgColor indexed="60"/>
          <bgColor indexed="10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condense val="0"/>
        <extend val="0"/>
        <color indexed="8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9"/>
      </font>
      <fill>
        <patternFill patternType="solid">
          <fgColor indexed="58"/>
          <bgColor indexed="8"/>
        </patternFill>
      </fill>
    </dxf>
    <dxf>
      <fill>
        <patternFill patternType="solid">
          <fgColor indexed="22"/>
          <bgColor indexed="47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30"/>
          <bgColor indexed="48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condense val="0"/>
        <extend val="0"/>
        <color indexed="8"/>
      </font>
      <fill>
        <patternFill patternType="solid">
          <fgColor indexed="34"/>
          <bgColor indexed="1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2"/>
          <bgColor indexed="47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30"/>
          <bgColor indexed="48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43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</dxfs>
  <tableStyles count="0" defaultTableStyle="TableStyleMedium2" defaultPivotStyle="PivotStyleLight16"/>
  <colors>
    <mruColors>
      <color rgb="FF0000C8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tlanticcoastcamelliasociety.org/ACC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S"/>
      <sheetName val="Sheet1"/>
    </sheetNames>
    <sheetDataSet>
      <sheetData sheetId="0">
        <row r="2">
          <cell r="B2" t="str">
            <v>A. O. Ellison</v>
          </cell>
        </row>
        <row r="3">
          <cell r="B3" t="str">
            <v>Aaron's Ruby</v>
          </cell>
        </row>
        <row r="4">
          <cell r="B4" t="str">
            <v>Ace O' Hearts</v>
          </cell>
        </row>
        <row r="5">
          <cell r="B5" t="str">
            <v>Ack-Scent</v>
          </cell>
        </row>
        <row r="6">
          <cell r="B6" t="str">
            <v>Ack-Scent Spice</v>
          </cell>
        </row>
        <row r="7">
          <cell r="B7" t="str">
            <v>ACS Jubilee</v>
          </cell>
        </row>
        <row r="8">
          <cell r="B8" t="str">
            <v>acuticalyx</v>
          </cell>
        </row>
        <row r="9">
          <cell r="B9" t="str">
            <v>Ada Alice</v>
          </cell>
        </row>
        <row r="10">
          <cell r="B10" t="str">
            <v>Ada Pieper</v>
          </cell>
        </row>
        <row r="11">
          <cell r="B11" t="str">
            <v>Ada Sebire</v>
          </cell>
        </row>
        <row r="12">
          <cell r="B12" t="str">
            <v>Adah Pearl</v>
          </cell>
        </row>
        <row r="13">
          <cell r="B13" t="str">
            <v>Adalyn</v>
          </cell>
        </row>
        <row r="14">
          <cell r="B14" t="str">
            <v>Adam Grant</v>
          </cell>
        </row>
        <row r="15">
          <cell r="B15" t="str">
            <v>Adele Clairmont</v>
          </cell>
        </row>
        <row r="16">
          <cell r="B16" t="str">
            <v>Adelina Patti</v>
          </cell>
        </row>
        <row r="17">
          <cell r="B17" t="str">
            <v>Adeyaka</v>
          </cell>
        </row>
        <row r="18">
          <cell r="B18" t="str">
            <v>Admiral Halsey</v>
          </cell>
        </row>
        <row r="19">
          <cell r="B19" t="str">
            <v>Adolphe Audusson</v>
          </cell>
        </row>
        <row r="20">
          <cell r="B20" t="str">
            <v>Adolphe Audusson Special</v>
          </cell>
        </row>
        <row r="21">
          <cell r="B21" t="str">
            <v>Adolphe Audusson Variegated</v>
          </cell>
        </row>
        <row r="22">
          <cell r="B22" t="str">
            <v>Adorable</v>
          </cell>
        </row>
        <row r="23">
          <cell r="B23" t="str">
            <v>Adoring Pure</v>
          </cell>
        </row>
        <row r="24">
          <cell r="B24" t="str">
            <v>Adrene Wheeler</v>
          </cell>
        </row>
        <row r="25">
          <cell r="B25" t="str">
            <v>Adrienne Boueres</v>
          </cell>
        </row>
        <row r="26">
          <cell r="B26" t="str">
            <v>Adrienne Boueres Variegated</v>
          </cell>
        </row>
        <row r="27">
          <cell r="B27" t="str">
            <v>Afterwards</v>
          </cell>
        </row>
        <row r="28">
          <cell r="B28" t="str">
            <v>Aglaia</v>
          </cell>
        </row>
        <row r="29">
          <cell r="B29" t="str">
            <v>Agnes Celestine</v>
          </cell>
        </row>
        <row r="30">
          <cell r="B30" t="str">
            <v>Agnes de Lestaridec</v>
          </cell>
        </row>
        <row r="31">
          <cell r="B31" t="str">
            <v>Agnes Morris</v>
          </cell>
        </row>
        <row r="32">
          <cell r="B32" t="str">
            <v>Agnes O. Solomon</v>
          </cell>
        </row>
        <row r="33">
          <cell r="B33" t="str">
            <v>Agnes Rowell</v>
          </cell>
        </row>
        <row r="34">
          <cell r="B34" t="str">
            <v>Ai-ai-gasa</v>
          </cell>
        </row>
        <row r="35">
          <cell r="B35" t="str">
            <v>Ai-no-izumi</v>
          </cell>
        </row>
        <row r="36">
          <cell r="B36" t="str">
            <v>Aileen Wade Chastain</v>
          </cell>
        </row>
        <row r="37">
          <cell r="B37" t="str">
            <v>Ailsa James</v>
          </cell>
        </row>
        <row r="38">
          <cell r="B38" t="str">
            <v>Aitonia [Magnolia Gardens]</v>
          </cell>
        </row>
        <row r="39">
          <cell r="B39" t="str">
            <v>Akaroa Rouge</v>
          </cell>
        </row>
        <row r="40">
          <cell r="B40" t="str">
            <v>Akebono</v>
          </cell>
        </row>
        <row r="41">
          <cell r="B41" t="str">
            <v>Akebono Variegated</v>
          </cell>
        </row>
        <row r="42">
          <cell r="B42" t="str">
            <v>Al Ewan</v>
          </cell>
        </row>
        <row r="43">
          <cell r="B43" t="str">
            <v>Al Gunn</v>
          </cell>
        </row>
        <row r="44">
          <cell r="B44" t="str">
            <v>Al Gunn Variegated</v>
          </cell>
        </row>
        <row r="45">
          <cell r="B45" t="str">
            <v>Alabama Beauty</v>
          </cell>
        </row>
        <row r="46">
          <cell r="B46" t="str">
            <v>Alabama Tide</v>
          </cell>
        </row>
        <row r="47">
          <cell r="B47" t="str">
            <v>Alabama's Lurleen</v>
          </cell>
        </row>
        <row r="48">
          <cell r="B48" t="str">
            <v>Alabaster</v>
          </cell>
        </row>
        <row r="49">
          <cell r="B49" t="str">
            <v>Alaska</v>
          </cell>
        </row>
        <row r="50">
          <cell r="B50" t="str">
            <v>Alaskan Belle</v>
          </cell>
        </row>
        <row r="51">
          <cell r="B51" t="str">
            <v>Alaskan Queen</v>
          </cell>
        </row>
        <row r="52">
          <cell r="B52" t="str">
            <v>Alba Compacta</v>
          </cell>
        </row>
        <row r="53">
          <cell r="B53" t="str">
            <v>Alba Gigantea</v>
          </cell>
        </row>
        <row r="54">
          <cell r="B54" t="str">
            <v>Alba Plena</v>
          </cell>
        </row>
        <row r="55">
          <cell r="B55" t="str">
            <v>Alba Plena Improved</v>
          </cell>
        </row>
        <row r="56">
          <cell r="B56" t="str">
            <v>Alba Splendens</v>
          </cell>
        </row>
        <row r="57">
          <cell r="B57" t="str">
            <v>Alba Superba</v>
          </cell>
        </row>
        <row r="58">
          <cell r="B58" t="str">
            <v>Albertii</v>
          </cell>
        </row>
        <row r="59">
          <cell r="B59" t="str">
            <v>Albino</v>
          </cell>
        </row>
        <row r="60">
          <cell r="B60" t="str">
            <v>Alcyone Ostberg</v>
          </cell>
        </row>
        <row r="61">
          <cell r="B61" t="str">
            <v>Alda Boll</v>
          </cell>
        </row>
        <row r="62">
          <cell r="B62" t="str">
            <v>Alex Hinson</v>
          </cell>
        </row>
        <row r="63">
          <cell r="B63" t="str">
            <v>Alex Ronsoni</v>
          </cell>
        </row>
        <row r="64">
          <cell r="B64" t="str">
            <v>Alexander Black</v>
          </cell>
        </row>
        <row r="65">
          <cell r="B65" t="str">
            <v>Alexander Nowlin</v>
          </cell>
        </row>
        <row r="66">
          <cell r="B66" t="str">
            <v>Alexandre</v>
          </cell>
        </row>
        <row r="67">
          <cell r="B67" t="str">
            <v>Alexis Ryan Maxwell</v>
          </cell>
        </row>
        <row r="68">
          <cell r="B68" t="str">
            <v>Alexis Smith</v>
          </cell>
        </row>
        <row r="69">
          <cell r="B69" t="str">
            <v>Alfus Johnson</v>
          </cell>
        </row>
        <row r="70">
          <cell r="B70" t="str">
            <v>Ali Hunt</v>
          </cell>
        </row>
        <row r="71">
          <cell r="B71" t="str">
            <v>Alice B. du Pont</v>
          </cell>
        </row>
        <row r="72">
          <cell r="B72" t="str">
            <v>Alice Creighton</v>
          </cell>
        </row>
        <row r="73">
          <cell r="B73" t="str">
            <v>Alice in-the Palace</v>
          </cell>
        </row>
        <row r="74">
          <cell r="B74" t="str">
            <v>Alice Jernigan</v>
          </cell>
        </row>
        <row r="75">
          <cell r="B75" t="str">
            <v>Alice Maree</v>
          </cell>
        </row>
        <row r="76">
          <cell r="B76" t="str">
            <v>Alice Morrison</v>
          </cell>
        </row>
        <row r="77">
          <cell r="B77" t="str">
            <v>Alice Stokes</v>
          </cell>
        </row>
        <row r="78">
          <cell r="B78" t="str">
            <v>Alice Wood</v>
          </cell>
        </row>
        <row r="79">
          <cell r="B79" t="str">
            <v>Alice Wood Variegated</v>
          </cell>
        </row>
        <row r="80">
          <cell r="B80" t="str">
            <v>Alisha Carter</v>
          </cell>
        </row>
        <row r="81">
          <cell r="B81" t="str">
            <v>Alison Leigh Woodroof</v>
          </cell>
        </row>
        <row r="82">
          <cell r="B82" t="str">
            <v>All American Variegated</v>
          </cell>
        </row>
        <row r="83">
          <cell r="B83" t="str">
            <v>Allen Smith Variegated</v>
          </cell>
        </row>
        <row r="84">
          <cell r="B84" t="str">
            <v>Allie</v>
          </cell>
        </row>
        <row r="85">
          <cell r="B85" t="str">
            <v>Allie Blue</v>
          </cell>
        </row>
        <row r="86">
          <cell r="B86" t="str">
            <v>Allie Gordy</v>
          </cell>
        </row>
        <row r="87">
          <cell r="B87" t="str">
            <v>Allie Habel</v>
          </cell>
        </row>
        <row r="88">
          <cell r="B88" t="str">
            <v>Allison Faith</v>
          </cell>
        </row>
        <row r="89">
          <cell r="B89" t="str">
            <v>Alma Bellamy Schatz</v>
          </cell>
        </row>
        <row r="90">
          <cell r="B90" t="str">
            <v>Almorinda Carneiro</v>
          </cell>
        </row>
        <row r="91">
          <cell r="B91" t="str">
            <v>Almost Orange</v>
          </cell>
        </row>
        <row r="92">
          <cell r="B92" t="str">
            <v>Alpine Glow</v>
          </cell>
        </row>
        <row r="93">
          <cell r="B93" t="str">
            <v>Alta Gavin</v>
          </cell>
        </row>
        <row r="94">
          <cell r="B94" t="str">
            <v>Altheaflora</v>
          </cell>
        </row>
        <row r="95">
          <cell r="B95" t="str">
            <v>Always Faithful</v>
          </cell>
        </row>
        <row r="96">
          <cell r="B96" t="str">
            <v>Alyne Brothers</v>
          </cell>
        </row>
        <row r="97">
          <cell r="B97" t="str">
            <v>Alyson Pollard</v>
          </cell>
        </row>
        <row r="98">
          <cell r="B98" t="str">
            <v>Ama-no-gawa</v>
          </cell>
        </row>
        <row r="99">
          <cell r="B99" t="str">
            <v>Amabel Lansdell</v>
          </cell>
        </row>
        <row r="100">
          <cell r="B100" t="str">
            <v>Amabilis</v>
          </cell>
        </row>
        <row r="101">
          <cell r="B101" t="str">
            <v>Amabilis Blush</v>
          </cell>
        </row>
        <row r="102">
          <cell r="B102" t="str">
            <v>Amanda Ann</v>
          </cell>
        </row>
        <row r="103">
          <cell r="B103" t="str">
            <v>Amanda Mandarich</v>
          </cell>
        </row>
        <row r="104">
          <cell r="B104" t="str">
            <v>Amarie</v>
          </cell>
        </row>
        <row r="105">
          <cell r="B105" t="str">
            <v>Amazing Graces</v>
          </cell>
        </row>
        <row r="106">
          <cell r="B106" t="str">
            <v>Ambassador</v>
          </cell>
        </row>
        <row r="107">
          <cell r="B107" t="str">
            <v>Ameldia</v>
          </cell>
        </row>
        <row r="108">
          <cell r="B108" t="str">
            <v>American Beauty</v>
          </cell>
        </row>
        <row r="109">
          <cell r="B109" t="str">
            <v>Amigo</v>
          </cell>
        </row>
        <row r="110">
          <cell r="B110" t="str">
            <v>amplexicaulis</v>
          </cell>
        </row>
        <row r="111">
          <cell r="B111" t="str">
            <v>Amy Connor</v>
          </cell>
        </row>
        <row r="112">
          <cell r="B112" t="str">
            <v>Amy Doodle</v>
          </cell>
        </row>
        <row r="113">
          <cell r="B113" t="str">
            <v>Amy Maryott</v>
          </cell>
        </row>
        <row r="114">
          <cell r="B114" t="str">
            <v>An-Flo-Lee</v>
          </cell>
        </row>
        <row r="115">
          <cell r="B115" t="str">
            <v>Anacostia</v>
          </cell>
        </row>
        <row r="116">
          <cell r="B116" t="str">
            <v>Andrea Sebire</v>
          </cell>
        </row>
        <row r="117">
          <cell r="B117" t="str">
            <v>Andrew</v>
          </cell>
        </row>
        <row r="118">
          <cell r="B118" t="str">
            <v>Anemonaeflora</v>
          </cell>
        </row>
        <row r="119">
          <cell r="B119" t="str">
            <v>Anemonaeflora Alba [Wroughtii]</v>
          </cell>
        </row>
        <row r="120">
          <cell r="B120" t="str">
            <v>Angel</v>
          </cell>
        </row>
        <row r="121">
          <cell r="B121" t="str">
            <v>Angel Kloman</v>
          </cell>
        </row>
        <row r="122">
          <cell r="B122" t="str">
            <v>Angel Marie</v>
          </cell>
        </row>
        <row r="123">
          <cell r="B123" t="str">
            <v>Angel Wings</v>
          </cell>
        </row>
        <row r="124">
          <cell r="B124" t="str">
            <v>Angel's Blush</v>
          </cell>
        </row>
        <row r="125">
          <cell r="B125" t="str">
            <v>Angela Cocchi</v>
          </cell>
        </row>
        <row r="126">
          <cell r="B126" t="str">
            <v>Angela Lansbury</v>
          </cell>
        </row>
        <row r="127">
          <cell r="B127" t="str">
            <v>Angelia Dean</v>
          </cell>
        </row>
        <row r="128">
          <cell r="B128" t="str">
            <v>Angelique</v>
          </cell>
        </row>
        <row r="129">
          <cell r="B129" t="str">
            <v>Anita</v>
          </cell>
        </row>
        <row r="130">
          <cell r="B130" t="str">
            <v>Anita Bennett</v>
          </cell>
        </row>
        <row r="131">
          <cell r="B131" t="str">
            <v>Anita Roche</v>
          </cell>
        </row>
        <row r="132">
          <cell r="B132" t="str">
            <v>Anita's Blush</v>
          </cell>
        </row>
        <row r="133">
          <cell r="B133" t="str">
            <v>Anita's Triumph</v>
          </cell>
        </row>
        <row r="134">
          <cell r="B134" t="str">
            <v>Ann Blair Brown</v>
          </cell>
        </row>
        <row r="135">
          <cell r="B135" t="str">
            <v>Ann Blair Brown Variegated</v>
          </cell>
        </row>
        <row r="136">
          <cell r="B136" t="str">
            <v>Ann Clayton</v>
          </cell>
        </row>
        <row r="137">
          <cell r="B137" t="str">
            <v>Ann Curtis</v>
          </cell>
        </row>
        <row r="138">
          <cell r="B138" t="str">
            <v>Ann Dodson</v>
          </cell>
        </row>
        <row r="139">
          <cell r="B139" t="str">
            <v>Ann Lawton</v>
          </cell>
        </row>
        <row r="140">
          <cell r="B140" t="str">
            <v>Ann Miller</v>
          </cell>
        </row>
        <row r="141">
          <cell r="B141" t="str">
            <v>Ann Miller Variegated</v>
          </cell>
        </row>
        <row r="142">
          <cell r="B142" t="str">
            <v>Ann Oliver</v>
          </cell>
        </row>
        <row r="143">
          <cell r="B143" t="str">
            <v>Ann Reinhard</v>
          </cell>
        </row>
        <row r="144">
          <cell r="B144" t="str">
            <v>Ann Sothern</v>
          </cell>
        </row>
        <row r="145">
          <cell r="B145" t="str">
            <v>Ann Watkins</v>
          </cell>
        </row>
        <row r="146">
          <cell r="B146" t="str">
            <v>Anna Bruneau</v>
          </cell>
        </row>
        <row r="147">
          <cell r="B147" t="str">
            <v>Anna Celeste</v>
          </cell>
        </row>
        <row r="148">
          <cell r="B148" t="str">
            <v>Anna Howard</v>
          </cell>
        </row>
        <row r="149">
          <cell r="B149" t="str">
            <v>Anna Jane</v>
          </cell>
        </row>
        <row r="150">
          <cell r="B150" t="str">
            <v>Annabelle Fetterman</v>
          </cell>
        </row>
        <row r="151">
          <cell r="B151" t="str">
            <v>Anne E. Solomon</v>
          </cell>
        </row>
        <row r="152">
          <cell r="B152" t="str">
            <v>Anne Elizabeth Madsen</v>
          </cell>
        </row>
        <row r="153">
          <cell r="B153" t="str">
            <v>Anne Gramling</v>
          </cell>
        </row>
        <row r="154">
          <cell r="B154" t="str">
            <v>Anne Gramling Variegated</v>
          </cell>
        </row>
        <row r="155">
          <cell r="B155" t="str">
            <v>Anne Griffin</v>
          </cell>
        </row>
        <row r="156">
          <cell r="B156" t="str">
            <v>Anne Hightower</v>
          </cell>
        </row>
        <row r="157">
          <cell r="B157" t="str">
            <v>Anne Jackson</v>
          </cell>
        </row>
        <row r="158">
          <cell r="B158" t="str">
            <v>Anne Lindbergh</v>
          </cell>
        </row>
        <row r="159">
          <cell r="B159" t="str">
            <v>Anne McCulloch Hill</v>
          </cell>
        </row>
        <row r="160">
          <cell r="B160" t="str">
            <v>Annell Moore Variegated</v>
          </cell>
        </row>
        <row r="161">
          <cell r="B161" t="str">
            <v>Annette Carol</v>
          </cell>
        </row>
        <row r="162">
          <cell r="B162" t="str">
            <v>Annette Gehry</v>
          </cell>
        </row>
        <row r="163">
          <cell r="B163" t="str">
            <v>Annie Tee</v>
          </cell>
        </row>
        <row r="164">
          <cell r="B164" t="str">
            <v>Annie Tee Variegated</v>
          </cell>
        </row>
        <row r="165">
          <cell r="B165" t="str">
            <v>Annie Wylam</v>
          </cell>
        </row>
        <row r="166">
          <cell r="B166" t="str">
            <v>Anniversary</v>
          </cell>
        </row>
        <row r="167">
          <cell r="B167" t="str">
            <v>Anoaika</v>
          </cell>
        </row>
        <row r="168">
          <cell r="B168" t="str">
            <v>Anticipation</v>
          </cell>
        </row>
        <row r="169">
          <cell r="B169" t="str">
            <v>Anticipation Variegated</v>
          </cell>
        </row>
        <row r="170">
          <cell r="B170" t="str">
            <v>Antique Rose</v>
          </cell>
        </row>
        <row r="171">
          <cell r="B171" t="str">
            <v>Anzac</v>
          </cell>
        </row>
        <row r="172">
          <cell r="B172" t="str">
            <v>Apache Chief Variegated</v>
          </cell>
        </row>
        <row r="173">
          <cell r="B173" t="str">
            <v>Apache Variegated</v>
          </cell>
        </row>
        <row r="174">
          <cell r="B174" t="str">
            <v>Aphrodite</v>
          </cell>
        </row>
        <row r="175">
          <cell r="B175" t="str">
            <v>Apollo 14</v>
          </cell>
        </row>
        <row r="176">
          <cell r="B176" t="str">
            <v>Applause</v>
          </cell>
        </row>
        <row r="177">
          <cell r="B177" t="str">
            <v>Apple Blossom - Saluenensis</v>
          </cell>
        </row>
        <row r="178">
          <cell r="B178" t="str">
            <v>Apple Blossom [Coolridge]</v>
          </cell>
        </row>
        <row r="179">
          <cell r="B179" t="str">
            <v>Apple Queen</v>
          </cell>
        </row>
        <row r="180">
          <cell r="B180" t="str">
            <v>April Blush</v>
          </cell>
        </row>
        <row r="181">
          <cell r="B181" t="str">
            <v>April Dawn</v>
          </cell>
        </row>
        <row r="182">
          <cell r="B182" t="str">
            <v>April Dawn Blush</v>
          </cell>
        </row>
        <row r="183">
          <cell r="B183" t="str">
            <v>April Kiss</v>
          </cell>
        </row>
        <row r="184">
          <cell r="B184" t="str">
            <v>April Melody</v>
          </cell>
        </row>
        <row r="185">
          <cell r="B185" t="str">
            <v>April Pink</v>
          </cell>
        </row>
        <row r="186">
          <cell r="B186" t="str">
            <v>April Remembered</v>
          </cell>
        </row>
        <row r="187">
          <cell r="B187" t="str">
            <v>April Rose</v>
          </cell>
        </row>
        <row r="188">
          <cell r="B188" t="str">
            <v>April Showers</v>
          </cell>
        </row>
        <row r="189">
          <cell r="B189" t="str">
            <v>April Snow</v>
          </cell>
        </row>
        <row r="190">
          <cell r="B190" t="str">
            <v>April Tenille</v>
          </cell>
        </row>
        <row r="191">
          <cell r="B191" t="str">
            <v>April Tryst</v>
          </cell>
        </row>
        <row r="192">
          <cell r="B192" t="str">
            <v>Arabian Nights</v>
          </cell>
        </row>
        <row r="193">
          <cell r="B193" t="str">
            <v>Arajishi</v>
          </cell>
        </row>
        <row r="194">
          <cell r="B194" t="str">
            <v>Arajishi Variegated</v>
          </cell>
        </row>
        <row r="195">
          <cell r="B195" t="str">
            <v>Arbutus Gum</v>
          </cell>
        </row>
        <row r="196">
          <cell r="B196" t="str">
            <v>Arcadia</v>
          </cell>
        </row>
        <row r="197">
          <cell r="B197" t="str">
            <v>Arcadia Variegated</v>
          </cell>
        </row>
        <row r="198">
          <cell r="B198" t="str">
            <v>Arch of Triumph</v>
          </cell>
        </row>
        <row r="199">
          <cell r="B199" t="str">
            <v>Arch of Triumph Variegated</v>
          </cell>
        </row>
        <row r="200">
          <cell r="B200" t="str">
            <v>Arctic Dawn</v>
          </cell>
        </row>
        <row r="201">
          <cell r="B201" t="str">
            <v>Argentinita</v>
          </cell>
        </row>
        <row r="202">
          <cell r="B202" t="str">
            <v>Ariana Hall</v>
          </cell>
        </row>
        <row r="203">
          <cell r="B203" t="str">
            <v>Ariana Hall Supreme</v>
          </cell>
        </row>
        <row r="204">
          <cell r="B204" t="str">
            <v>Arlene Ignico</v>
          </cell>
        </row>
        <row r="205">
          <cell r="B205" t="str">
            <v>Arlene Lee Shepp</v>
          </cell>
        </row>
        <row r="206">
          <cell r="B206" t="str">
            <v>Arlene Marshall</v>
          </cell>
        </row>
        <row r="207">
          <cell r="B207" t="str">
            <v>Arlene Rand</v>
          </cell>
        </row>
        <row r="208">
          <cell r="B208" t="str">
            <v>Aroma</v>
          </cell>
        </row>
        <row r="209">
          <cell r="B209" t="str">
            <v>Arrabella</v>
          </cell>
        </row>
        <row r="210">
          <cell r="B210" t="str">
            <v>Art Howard</v>
          </cell>
        </row>
        <row r="211">
          <cell r="B211" t="str">
            <v>Art's Ruby</v>
          </cell>
        </row>
        <row r="212">
          <cell r="B212" t="str">
            <v>Artemis Pink</v>
          </cell>
        </row>
        <row r="213">
          <cell r="B213" t="str">
            <v>Asagao</v>
          </cell>
        </row>
        <row r="214">
          <cell r="B214" t="str">
            <v>Asahi-gai</v>
          </cell>
        </row>
        <row r="215">
          <cell r="B215" t="str">
            <v>Asakura</v>
          </cell>
        </row>
        <row r="216">
          <cell r="B216" t="str">
            <v>Ashley Black</v>
          </cell>
        </row>
        <row r="217">
          <cell r="B217" t="str">
            <v>Ashley Hall</v>
          </cell>
        </row>
        <row r="218">
          <cell r="B218" t="str">
            <v>Ashton's Ballet</v>
          </cell>
        </row>
        <row r="219">
          <cell r="B219" t="str">
            <v>Ashton's Cameo</v>
          </cell>
        </row>
        <row r="220">
          <cell r="B220" t="str">
            <v>Ashton's High Rise</v>
          </cell>
        </row>
        <row r="221">
          <cell r="B221" t="str">
            <v>Ashton's Pink</v>
          </cell>
        </row>
        <row r="222">
          <cell r="B222" t="str">
            <v>Ashton's Prelude</v>
          </cell>
        </row>
        <row r="223">
          <cell r="B223" t="str">
            <v>Ashton's Pride</v>
          </cell>
        </row>
        <row r="224">
          <cell r="B224" t="str">
            <v>Ashton's Red Bell</v>
          </cell>
        </row>
        <row r="225">
          <cell r="B225" t="str">
            <v>Ashton's Red Sunset</v>
          </cell>
        </row>
        <row r="226">
          <cell r="B226" t="str">
            <v>Ashton's Shooting Star</v>
          </cell>
        </row>
        <row r="227">
          <cell r="B227" t="str">
            <v>Ashton's Snow</v>
          </cell>
        </row>
        <row r="228">
          <cell r="B228" t="str">
            <v>Ashton's Supreme</v>
          </cell>
        </row>
        <row r="229">
          <cell r="B229" t="str">
            <v>Asian Moon</v>
          </cell>
        </row>
        <row r="230">
          <cell r="B230" t="str">
            <v>Aspasia Macarthur</v>
          </cell>
        </row>
        <row r="231">
          <cell r="B231" t="str">
            <v>assimilis</v>
          </cell>
        </row>
        <row r="232">
          <cell r="B232" t="str">
            <v>Astro Nova</v>
          </cell>
        </row>
        <row r="233">
          <cell r="B233" t="str">
            <v>Astronaut</v>
          </cell>
        </row>
        <row r="234">
          <cell r="B234" t="str">
            <v>Athelyne</v>
          </cell>
        </row>
        <row r="235">
          <cell r="B235" t="str">
            <v>Atkins' Gift</v>
          </cell>
        </row>
        <row r="236">
          <cell r="B236" t="str">
            <v>Atomic Red</v>
          </cell>
        </row>
        <row r="237">
          <cell r="B237" t="str">
            <v>Auburn Sunrise</v>
          </cell>
        </row>
        <row r="238">
          <cell r="B238" t="str">
            <v>Auburn Sunset</v>
          </cell>
        </row>
        <row r="239">
          <cell r="B239" t="str">
            <v>Auburn White</v>
          </cell>
        </row>
        <row r="240">
          <cell r="B240" t="str">
            <v>Audrey Christine</v>
          </cell>
        </row>
        <row r="241">
          <cell r="B241" t="str">
            <v>Audrey Claire</v>
          </cell>
        </row>
        <row r="242">
          <cell r="B242" t="str">
            <v>Augusta Equen</v>
          </cell>
        </row>
        <row r="243">
          <cell r="B243" t="str">
            <v>Augusta Morn</v>
          </cell>
        </row>
        <row r="244">
          <cell r="B244" t="str">
            <v>Augusta Wilson Variegated</v>
          </cell>
        </row>
        <row r="245">
          <cell r="B245" t="str">
            <v>Auguste Delfosse [Andre]</v>
          </cell>
        </row>
        <row r="246">
          <cell r="B246" t="str">
            <v>Augusto Leal de Gouveia Pinto</v>
          </cell>
        </row>
        <row r="247">
          <cell r="B247" t="str">
            <v>Aunt Jetty</v>
          </cell>
        </row>
        <row r="248">
          <cell r="B248" t="str">
            <v>Aunt Jetty Variegated</v>
          </cell>
        </row>
        <row r="249">
          <cell r="B249" t="str">
            <v>Autumn Dawn</v>
          </cell>
        </row>
        <row r="250">
          <cell r="B250" t="str">
            <v>Autumn Daze</v>
          </cell>
        </row>
        <row r="251">
          <cell r="B251" t="str">
            <v>Autumn Delight</v>
          </cell>
        </row>
        <row r="252">
          <cell r="B252" t="str">
            <v>Autumn Jewel</v>
          </cell>
        </row>
        <row r="253">
          <cell r="B253" t="str">
            <v>Autumn Moon</v>
          </cell>
        </row>
        <row r="254">
          <cell r="B254" t="str">
            <v>Autumn Perfection</v>
          </cell>
        </row>
        <row r="255">
          <cell r="B255" t="str">
            <v>Autumn Pink Icicle</v>
          </cell>
        </row>
        <row r="256">
          <cell r="B256" t="str">
            <v>Autumn Rocket</v>
          </cell>
        </row>
        <row r="257">
          <cell r="B257" t="str">
            <v>Autumn Spirit</v>
          </cell>
        </row>
        <row r="258">
          <cell r="B258" t="str">
            <v>Autumn Sunrise</v>
          </cell>
        </row>
        <row r="259">
          <cell r="B259" t="str">
            <v>Autumn Surprise</v>
          </cell>
        </row>
        <row r="260">
          <cell r="B260" t="str">
            <v>Autumn Twilight</v>
          </cell>
        </row>
        <row r="261">
          <cell r="B261" t="str">
            <v>Avalon Sunrise</v>
          </cell>
        </row>
        <row r="262">
          <cell r="B262" t="str">
            <v>Ave Maria</v>
          </cell>
        </row>
        <row r="263">
          <cell r="B263" t="str">
            <v>Ave Maria Variegated</v>
          </cell>
        </row>
        <row r="264">
          <cell r="B264" t="str">
            <v>Avery Island Variegated</v>
          </cell>
        </row>
        <row r="265">
          <cell r="B265" t="str">
            <v>Avery Warriner</v>
          </cell>
        </row>
        <row r="266">
          <cell r="B266" t="str">
            <v>Avis Love</v>
          </cell>
        </row>
        <row r="267">
          <cell r="B267" t="str">
            <v>Ay-Ay-Ay!</v>
          </cell>
        </row>
        <row r="268">
          <cell r="B268" t="str">
            <v>azalea</v>
          </cell>
        </row>
        <row r="269">
          <cell r="B269" t="str">
            <v>Aztec</v>
          </cell>
        </row>
        <row r="270">
          <cell r="B270" t="str">
            <v>Aztec Warrior</v>
          </cell>
        </row>
        <row r="271">
          <cell r="B271" t="str">
            <v>Azurea</v>
          </cell>
        </row>
        <row r="272">
          <cell r="B272" t="str">
            <v>B. C. Goodman</v>
          </cell>
        </row>
        <row r="273">
          <cell r="B273" t="str">
            <v>Babe Harrison</v>
          </cell>
        </row>
        <row r="274">
          <cell r="B274" t="str">
            <v>Babe Harrison Variegated</v>
          </cell>
        </row>
        <row r="275">
          <cell r="B275" t="str">
            <v>Babs Alsip</v>
          </cell>
        </row>
        <row r="276">
          <cell r="B276" t="str">
            <v>Babs Barnette</v>
          </cell>
        </row>
        <row r="277">
          <cell r="B277" t="str">
            <v>Baby Bear</v>
          </cell>
        </row>
        <row r="278">
          <cell r="B278" t="str">
            <v>Baby Blush</v>
          </cell>
        </row>
        <row r="279">
          <cell r="B279" t="str">
            <v>Baby Doll</v>
          </cell>
        </row>
        <row r="280">
          <cell r="B280" t="str">
            <v>Baby Face [Fish]</v>
          </cell>
        </row>
        <row r="281">
          <cell r="B281" t="str">
            <v>Baby Pearl</v>
          </cell>
        </row>
        <row r="282">
          <cell r="B282" t="str">
            <v>Baby Rhodo</v>
          </cell>
        </row>
        <row r="283">
          <cell r="B283" t="str">
            <v>Baby Sargent</v>
          </cell>
        </row>
        <row r="284">
          <cell r="B284" t="str">
            <v>Baby Sis</v>
          </cell>
        </row>
        <row r="285">
          <cell r="B285" t="str">
            <v>Baby Sis Blush</v>
          </cell>
        </row>
        <row r="286">
          <cell r="B286" t="str">
            <v>Baby Sis Blush Variegated</v>
          </cell>
        </row>
        <row r="287">
          <cell r="B287" t="str">
            <v>Baby Sis Pink</v>
          </cell>
        </row>
        <row r="288">
          <cell r="B288" t="str">
            <v>Ballerina</v>
          </cell>
        </row>
        <row r="289">
          <cell r="B289" t="str">
            <v>Ballerina Belle</v>
          </cell>
        </row>
        <row r="290">
          <cell r="B290" t="str">
            <v>Ballet Dancer</v>
          </cell>
        </row>
        <row r="291">
          <cell r="B291" t="str">
            <v>Ballet in Pink</v>
          </cell>
        </row>
        <row r="292">
          <cell r="B292" t="str">
            <v>Ballet Queen</v>
          </cell>
        </row>
        <row r="293">
          <cell r="B293" t="str">
            <v>Bambino</v>
          </cell>
        </row>
        <row r="294">
          <cell r="B294" t="str">
            <v>Barbara Clark</v>
          </cell>
        </row>
        <row r="295">
          <cell r="B295" t="str">
            <v>Barbara Colbert</v>
          </cell>
        </row>
        <row r="296">
          <cell r="B296" t="str">
            <v>Barbara Dooley</v>
          </cell>
        </row>
        <row r="297">
          <cell r="B297" t="str">
            <v>Barbara Goff</v>
          </cell>
        </row>
        <row r="298">
          <cell r="B298" t="str">
            <v>Barbara Grace</v>
          </cell>
        </row>
        <row r="299">
          <cell r="B299" t="str">
            <v>Barbara Harrison</v>
          </cell>
        </row>
        <row r="300">
          <cell r="B300" t="str">
            <v>Barbara Morgan</v>
          </cell>
        </row>
        <row r="301">
          <cell r="B301" t="str">
            <v>Barbara Woodroof</v>
          </cell>
        </row>
        <row r="302">
          <cell r="B302" t="str">
            <v>Barbarel</v>
          </cell>
        </row>
        <row r="303">
          <cell r="B303" t="str">
            <v>Barney Barnard</v>
          </cell>
        </row>
        <row r="304">
          <cell r="B304" t="str">
            <v>Barney's Dale</v>
          </cell>
        </row>
        <row r="305">
          <cell r="B305" t="str">
            <v>Barney's Eddie</v>
          </cell>
        </row>
        <row r="306">
          <cell r="B306" t="str">
            <v>Barney's Joe</v>
          </cell>
        </row>
        <row r="307">
          <cell r="B307" t="str">
            <v>Barney's Nina</v>
          </cell>
        </row>
        <row r="308">
          <cell r="B308" t="str">
            <v>Barney's Patricia</v>
          </cell>
        </row>
        <row r="309">
          <cell r="B309" t="str">
            <v>Barney's Trula</v>
          </cell>
        </row>
        <row r="310">
          <cell r="B310" t="str">
            <v>Baronne de Bleichroeder [United States]</v>
          </cell>
        </row>
        <row r="311">
          <cell r="B311" t="str">
            <v>Bart Colbert</v>
          </cell>
        </row>
        <row r="312">
          <cell r="B312" t="str">
            <v>Bart Colbert Variegated</v>
          </cell>
        </row>
        <row r="313">
          <cell r="B313" t="str">
            <v>Be Mine</v>
          </cell>
        </row>
        <row r="314">
          <cell r="B314" t="str">
            <v>Bea Rodgers</v>
          </cell>
        </row>
        <row r="315">
          <cell r="B315" t="str">
            <v>Beatrice Bisiach</v>
          </cell>
        </row>
        <row r="316">
          <cell r="B316" t="str">
            <v>Beatrix Hoyt</v>
          </cell>
        </row>
        <row r="317">
          <cell r="B317" t="str">
            <v>Beau Harp</v>
          </cell>
        </row>
        <row r="318">
          <cell r="B318" t="str">
            <v>Beau Harp Variegated</v>
          </cell>
        </row>
        <row r="319">
          <cell r="B319" t="str">
            <v>Beaute de Nantes</v>
          </cell>
        </row>
        <row r="320">
          <cell r="B320" t="str">
            <v>Beautiful Day</v>
          </cell>
        </row>
        <row r="321">
          <cell r="B321" t="str">
            <v>Beauty of Holland</v>
          </cell>
        </row>
        <row r="322">
          <cell r="B322" t="str">
            <v>Beauty-N-Pink</v>
          </cell>
        </row>
        <row r="323">
          <cell r="B323" t="str">
            <v>Beauvoir</v>
          </cell>
        </row>
        <row r="324">
          <cell r="B324" t="str">
            <v>Bebe's Best</v>
          </cell>
        </row>
        <row r="325">
          <cell r="B325" t="str">
            <v>Bel's Beauty</v>
          </cell>
        </row>
        <row r="326">
          <cell r="B326" t="str">
            <v>Belinda Gail</v>
          </cell>
        </row>
        <row r="327">
          <cell r="B327" t="str">
            <v>Bella Jinhua</v>
          </cell>
        </row>
        <row r="328">
          <cell r="B328" t="str">
            <v>Bella Romana</v>
          </cell>
        </row>
        <row r="329">
          <cell r="B329" t="str">
            <v>Bella Romana Pink</v>
          </cell>
        </row>
        <row r="330">
          <cell r="B330" t="str">
            <v>Belle Neige</v>
          </cell>
        </row>
        <row r="331">
          <cell r="B331" t="str">
            <v>Belle Princess</v>
          </cell>
        </row>
        <row r="332">
          <cell r="B332" t="str">
            <v>Ben George</v>
          </cell>
        </row>
        <row r="333">
          <cell r="B333" t="str">
            <v>Ben Parker</v>
          </cell>
        </row>
        <row r="334">
          <cell r="B334" t="str">
            <v>Ben Parker Variegated</v>
          </cell>
        </row>
        <row r="335">
          <cell r="B335" t="str">
            <v>Benitancho</v>
          </cell>
        </row>
        <row r="336">
          <cell r="B336" t="str">
            <v>Benizuru</v>
          </cell>
        </row>
        <row r="337">
          <cell r="B337" t="str">
            <v>Berenice Beauty</v>
          </cell>
        </row>
        <row r="338">
          <cell r="B338" t="str">
            <v>Berenice Boddy</v>
          </cell>
        </row>
        <row r="339">
          <cell r="B339" t="str">
            <v>Berenice Perfection</v>
          </cell>
        </row>
        <row r="340">
          <cell r="B340" t="str">
            <v>Bernadette</v>
          </cell>
        </row>
        <row r="341">
          <cell r="B341" t="str">
            <v>Bernadette Karsten</v>
          </cell>
        </row>
        <row r="342">
          <cell r="B342" t="str">
            <v>Bernice Owens Deal</v>
          </cell>
        </row>
        <row r="343">
          <cell r="B343" t="str">
            <v>Bert Jones</v>
          </cell>
        </row>
        <row r="344">
          <cell r="B344" t="str">
            <v>Beryl's Choice</v>
          </cell>
        </row>
        <row r="345">
          <cell r="B345" t="str">
            <v>Bessie Battle</v>
          </cell>
        </row>
        <row r="346">
          <cell r="B346" t="str">
            <v>Bessie Bowman</v>
          </cell>
        </row>
        <row r="347">
          <cell r="B347" t="str">
            <v>Bessie Dickson</v>
          </cell>
        </row>
        <row r="348">
          <cell r="B348" t="str">
            <v>Bessie McArthur</v>
          </cell>
        </row>
        <row r="349">
          <cell r="B349" t="str">
            <v>Bessie Shearouse</v>
          </cell>
        </row>
        <row r="350">
          <cell r="B350" t="str">
            <v>Bessie Staring</v>
          </cell>
        </row>
        <row r="351">
          <cell r="B351" t="str">
            <v>Bessie Tift</v>
          </cell>
        </row>
        <row r="352">
          <cell r="B352" t="str">
            <v>Beth Burch</v>
          </cell>
        </row>
        <row r="353">
          <cell r="B353" t="str">
            <v>Beth Dean</v>
          </cell>
        </row>
        <row r="354">
          <cell r="B354" t="str">
            <v>Bethany Fatherree</v>
          </cell>
        </row>
        <row r="355">
          <cell r="B355" t="str">
            <v>Bethlehem Star</v>
          </cell>
        </row>
        <row r="356">
          <cell r="B356" t="str">
            <v>Betsy</v>
          </cell>
        </row>
        <row r="357">
          <cell r="B357" t="str">
            <v>Betsy Baker</v>
          </cell>
        </row>
        <row r="358">
          <cell r="B358" t="str">
            <v>Betsy Blush</v>
          </cell>
        </row>
        <row r="359">
          <cell r="B359" t="str">
            <v>Betsy Boulware</v>
          </cell>
        </row>
        <row r="360">
          <cell r="B360" t="str">
            <v>Bette Anne</v>
          </cell>
        </row>
        <row r="361">
          <cell r="B361" t="str">
            <v>Bette Jean Daugharty</v>
          </cell>
        </row>
        <row r="362">
          <cell r="B362" t="str">
            <v>Bette Jean Daugharty Variegated</v>
          </cell>
        </row>
        <row r="363">
          <cell r="B363" t="str">
            <v>Bettie Patricia</v>
          </cell>
        </row>
        <row r="364">
          <cell r="B364" t="str">
            <v>Betts Supreme</v>
          </cell>
        </row>
        <row r="365">
          <cell r="B365" t="str">
            <v>Betty Boardman Variegated</v>
          </cell>
        </row>
        <row r="366">
          <cell r="B366" t="str">
            <v>Betty Burgess</v>
          </cell>
        </row>
        <row r="367">
          <cell r="B367" t="str">
            <v>Betty By George</v>
          </cell>
        </row>
        <row r="368">
          <cell r="B368" t="str">
            <v>Betty Cromley</v>
          </cell>
        </row>
        <row r="369">
          <cell r="B369" t="str">
            <v>Betty Curnow</v>
          </cell>
        </row>
        <row r="370">
          <cell r="B370" t="str">
            <v>Betty Foy Sanders</v>
          </cell>
        </row>
        <row r="371">
          <cell r="B371" t="str">
            <v>Betty Horton</v>
          </cell>
        </row>
        <row r="372">
          <cell r="B372" t="str">
            <v>Betty Lavender Blush</v>
          </cell>
        </row>
        <row r="373">
          <cell r="B373" t="str">
            <v>Betty M. Lee</v>
          </cell>
        </row>
        <row r="374">
          <cell r="B374" t="str">
            <v>Betty Mitchell</v>
          </cell>
        </row>
        <row r="375">
          <cell r="B375" t="str">
            <v>Betty Neild</v>
          </cell>
        </row>
        <row r="376">
          <cell r="B376" t="str">
            <v>Betty Patricia</v>
          </cell>
        </row>
        <row r="377">
          <cell r="B377" t="str">
            <v>Betty Pregnall</v>
          </cell>
        </row>
        <row r="378">
          <cell r="B378" t="str">
            <v>Betty Ridley</v>
          </cell>
        </row>
        <row r="379">
          <cell r="B379" t="str">
            <v>Betty Ridley Variegated</v>
          </cell>
        </row>
        <row r="380">
          <cell r="B380" t="str">
            <v>Betty Robinson</v>
          </cell>
        </row>
        <row r="381">
          <cell r="B381" t="str">
            <v>Betty Sette</v>
          </cell>
        </row>
        <row r="382">
          <cell r="B382" t="str">
            <v>Betty Sheffield</v>
          </cell>
        </row>
        <row r="383">
          <cell r="B383" t="str">
            <v>Betty Sheffield Blush</v>
          </cell>
        </row>
        <row r="384">
          <cell r="B384" t="str">
            <v>Betty Sheffield Blush Supreme</v>
          </cell>
        </row>
        <row r="385">
          <cell r="B385" t="str">
            <v>Betty Sheffield Coral</v>
          </cell>
        </row>
        <row r="386">
          <cell r="B386" t="str">
            <v>Betty Sheffield Coral Variegated</v>
          </cell>
        </row>
        <row r="387">
          <cell r="B387" t="str">
            <v>Betty Sheffield Dawn</v>
          </cell>
        </row>
        <row r="388">
          <cell r="B388" t="str">
            <v>Betty Sheffield Dream</v>
          </cell>
        </row>
        <row r="389">
          <cell r="B389" t="str">
            <v>Betty Sheffield Pink</v>
          </cell>
        </row>
        <row r="390">
          <cell r="B390" t="str">
            <v>Betty Sheffield Pink Chiffon</v>
          </cell>
        </row>
        <row r="391">
          <cell r="B391" t="str">
            <v>Betty Sheffield Pink Heart</v>
          </cell>
        </row>
        <row r="392">
          <cell r="B392" t="str">
            <v>Betty Sheffield Pink Variegated</v>
          </cell>
        </row>
        <row r="393">
          <cell r="B393" t="str">
            <v>Betty Sheffield Silver</v>
          </cell>
        </row>
        <row r="394">
          <cell r="B394" t="str">
            <v>Betty Sheffield Supreme</v>
          </cell>
        </row>
        <row r="395">
          <cell r="B395" t="str">
            <v>Betty Sheffield Variegated</v>
          </cell>
        </row>
        <row r="396">
          <cell r="B396" t="str">
            <v>Betty Sheffield Veined</v>
          </cell>
        </row>
        <row r="397">
          <cell r="B397" t="str">
            <v>Betty Sheffield White</v>
          </cell>
        </row>
        <row r="398">
          <cell r="B398" t="str">
            <v>Betty Theisen</v>
          </cell>
        </row>
        <row r="399">
          <cell r="B399" t="str">
            <v>Betty's Beauty</v>
          </cell>
        </row>
        <row r="400">
          <cell r="B400" t="str">
            <v>Beulah</v>
          </cell>
        </row>
        <row r="401">
          <cell r="B401" t="str">
            <v>Beulah B. Bobe</v>
          </cell>
        </row>
        <row r="402">
          <cell r="B402" t="str">
            <v>Beulah Brown Baxter</v>
          </cell>
        </row>
        <row r="403">
          <cell r="B403" t="str">
            <v>Beulah Hennly</v>
          </cell>
        </row>
        <row r="404">
          <cell r="B404" t="str">
            <v>Beulah Hennly Variegated</v>
          </cell>
        </row>
        <row r="405">
          <cell r="B405" t="str">
            <v>Bev Piet</v>
          </cell>
        </row>
        <row r="406">
          <cell r="B406" t="str">
            <v>Bev Piet Variegated</v>
          </cell>
        </row>
        <row r="407">
          <cell r="B407" t="str">
            <v>Bev Piet's Smile</v>
          </cell>
        </row>
        <row r="408">
          <cell r="B408" t="str">
            <v>Bev Ritter</v>
          </cell>
        </row>
        <row r="409">
          <cell r="B409" t="str">
            <v>Beverly L. Baylies</v>
          </cell>
        </row>
        <row r="410">
          <cell r="B410" t="str">
            <v>Bidwell Variegated</v>
          </cell>
        </row>
        <row r="411">
          <cell r="B411" t="str">
            <v>Bienville</v>
          </cell>
        </row>
        <row r="412">
          <cell r="B412" t="str">
            <v>Big Apple</v>
          </cell>
        </row>
        <row r="413">
          <cell r="B413" t="str">
            <v>Big Apple Variegated</v>
          </cell>
        </row>
        <row r="414">
          <cell r="B414" t="str">
            <v>Big Beauty</v>
          </cell>
        </row>
        <row r="415">
          <cell r="B415" t="str">
            <v>Big Daddy</v>
          </cell>
        </row>
        <row r="416">
          <cell r="B416" t="str">
            <v>Big Dipper</v>
          </cell>
        </row>
        <row r="417">
          <cell r="B417" t="str">
            <v>Big Dipper Variegated</v>
          </cell>
        </row>
        <row r="418">
          <cell r="B418" t="str">
            <v>Big Wheel</v>
          </cell>
        </row>
        <row r="419">
          <cell r="B419" t="str">
            <v>Bigg Al's</v>
          </cell>
        </row>
        <row r="420">
          <cell r="B420" t="str">
            <v>Bill Boll</v>
          </cell>
        </row>
        <row r="421">
          <cell r="B421" t="str">
            <v>Bill Colsen</v>
          </cell>
        </row>
        <row r="422">
          <cell r="B422" t="str">
            <v>Bill Curry</v>
          </cell>
        </row>
        <row r="423">
          <cell r="B423" t="str">
            <v>Bill Fickling</v>
          </cell>
        </row>
        <row r="424">
          <cell r="B424" t="str">
            <v>Bill Goertz</v>
          </cell>
        </row>
        <row r="425">
          <cell r="B425" t="str">
            <v>Bill Goertz Variegated</v>
          </cell>
        </row>
        <row r="426">
          <cell r="B426" t="str">
            <v>Bill Hairston</v>
          </cell>
        </row>
        <row r="427">
          <cell r="B427" t="str">
            <v>Bill Hightower</v>
          </cell>
        </row>
        <row r="428">
          <cell r="B428" t="str">
            <v>Bill Howell</v>
          </cell>
        </row>
        <row r="429">
          <cell r="B429" t="str">
            <v>Bill Johnston</v>
          </cell>
        </row>
        <row r="430">
          <cell r="B430" t="str">
            <v>Bill La Rose</v>
          </cell>
        </row>
        <row r="431">
          <cell r="B431" t="str">
            <v>Bill Porter</v>
          </cell>
        </row>
        <row r="432">
          <cell r="B432" t="str">
            <v>Bill Quattlebaum Variegated</v>
          </cell>
        </row>
        <row r="433">
          <cell r="B433" t="str">
            <v>Bill Stewart</v>
          </cell>
        </row>
        <row r="434">
          <cell r="B434" t="str">
            <v>Bill Stout</v>
          </cell>
        </row>
        <row r="435">
          <cell r="B435" t="str">
            <v>Bill Woodroof</v>
          </cell>
        </row>
        <row r="436">
          <cell r="B436" t="str">
            <v>Bill Wylam</v>
          </cell>
        </row>
        <row r="437">
          <cell r="B437" t="str">
            <v>Billie McCaskill</v>
          </cell>
        </row>
        <row r="438">
          <cell r="B438" t="str">
            <v>Billie Rountree</v>
          </cell>
        </row>
        <row r="439">
          <cell r="B439" t="str">
            <v>Billy Gates</v>
          </cell>
        </row>
        <row r="440">
          <cell r="B440" t="str">
            <v>Billy Hardwick</v>
          </cell>
        </row>
        <row r="441">
          <cell r="B441" t="str">
            <v>Bimbo</v>
          </cell>
        </row>
        <row r="442">
          <cell r="B442" t="str">
            <v>Black Cherry</v>
          </cell>
        </row>
        <row r="443">
          <cell r="B443" t="str">
            <v>Black Domino</v>
          </cell>
        </row>
        <row r="444">
          <cell r="B444" t="str">
            <v>Black Gold</v>
          </cell>
        </row>
        <row r="445">
          <cell r="B445" t="str">
            <v>Black Gold Variegated</v>
          </cell>
        </row>
        <row r="446">
          <cell r="B446" t="str">
            <v>Black Heart</v>
          </cell>
        </row>
        <row r="447">
          <cell r="B447" t="str">
            <v>Black Knight Variegated</v>
          </cell>
        </row>
        <row r="448">
          <cell r="B448" t="str">
            <v>Black Lace</v>
          </cell>
        </row>
        <row r="449">
          <cell r="B449" t="str">
            <v>Black Lace Peony</v>
          </cell>
        </row>
        <row r="450">
          <cell r="B450" t="str">
            <v>Black Lace Peony Variegated</v>
          </cell>
        </row>
        <row r="451">
          <cell r="B451" t="str">
            <v>Black Magic</v>
          </cell>
        </row>
        <row r="452">
          <cell r="B452" t="str">
            <v>Black Magic Variegated</v>
          </cell>
        </row>
        <row r="453">
          <cell r="B453" t="str">
            <v>Black Opal</v>
          </cell>
        </row>
        <row r="454">
          <cell r="B454" t="str">
            <v>Black Prince</v>
          </cell>
        </row>
        <row r="455">
          <cell r="B455" t="str">
            <v>Black Red</v>
          </cell>
        </row>
        <row r="456">
          <cell r="B456" t="str">
            <v>Black Red Variegated</v>
          </cell>
        </row>
        <row r="457">
          <cell r="B457" t="str">
            <v>Black Tie</v>
          </cell>
        </row>
        <row r="458">
          <cell r="B458" t="str">
            <v>Black Tie Variegated</v>
          </cell>
        </row>
        <row r="459">
          <cell r="B459" t="str">
            <v>Black Velvet</v>
          </cell>
        </row>
        <row r="460">
          <cell r="B460" t="str">
            <v>Blair Brown</v>
          </cell>
        </row>
        <row r="461">
          <cell r="B461" t="str">
            <v>Blair Brown</v>
          </cell>
        </row>
        <row r="462">
          <cell r="B462" t="str">
            <v>Blaze of Glory</v>
          </cell>
        </row>
        <row r="463">
          <cell r="B463" t="str">
            <v>Bleichroeder Pink</v>
          </cell>
        </row>
        <row r="464">
          <cell r="B464" t="str">
            <v>Blond Betty</v>
          </cell>
        </row>
        <row r="465">
          <cell r="B465" t="str">
            <v>Blood of China</v>
          </cell>
        </row>
        <row r="466">
          <cell r="B466" t="str">
            <v>Bloody Mary</v>
          </cell>
        </row>
        <row r="467">
          <cell r="B467" t="str">
            <v>Bloomfield</v>
          </cell>
        </row>
        <row r="468">
          <cell r="B468" t="str">
            <v>Blue Bird</v>
          </cell>
        </row>
        <row r="469">
          <cell r="B469" t="str">
            <v>Blue Danube</v>
          </cell>
        </row>
        <row r="470">
          <cell r="B470" t="str">
            <v>Blue Ridge Sunset</v>
          </cell>
        </row>
        <row r="471">
          <cell r="B471" t="str">
            <v>Blue Twilight</v>
          </cell>
        </row>
        <row r="472">
          <cell r="B472" t="str">
            <v>Blush Anne</v>
          </cell>
        </row>
        <row r="473">
          <cell r="B473" t="str">
            <v>Blush Hibiscus</v>
          </cell>
        </row>
        <row r="474">
          <cell r="B474" t="str">
            <v>Blush Plena</v>
          </cell>
        </row>
        <row r="475">
          <cell r="B475" t="str">
            <v>Blush Purity</v>
          </cell>
        </row>
        <row r="476">
          <cell r="B476" t="str">
            <v>Blush Rosette</v>
          </cell>
        </row>
        <row r="477">
          <cell r="B477" t="str">
            <v>Blush Tinsie</v>
          </cell>
        </row>
        <row r="478">
          <cell r="B478" t="str">
            <v>Blush Tomorrow</v>
          </cell>
        </row>
        <row r="479">
          <cell r="B479" t="str">
            <v>Blush Tricolor</v>
          </cell>
        </row>
        <row r="480">
          <cell r="B480" t="str">
            <v>Blushing Beauty</v>
          </cell>
        </row>
        <row r="481">
          <cell r="B481" t="str">
            <v>Bob Hope</v>
          </cell>
        </row>
        <row r="482">
          <cell r="B482" t="str">
            <v>Bob Hope Variegated</v>
          </cell>
        </row>
        <row r="483">
          <cell r="B483" t="str">
            <v>Bob Mealing</v>
          </cell>
        </row>
        <row r="484">
          <cell r="B484" t="str">
            <v>Bob Sansing</v>
          </cell>
        </row>
        <row r="485">
          <cell r="B485" t="str">
            <v>Bob's Tinsie</v>
          </cell>
        </row>
        <row r="486">
          <cell r="B486" t="str">
            <v>Bobbie Fain</v>
          </cell>
        </row>
        <row r="487">
          <cell r="B487" t="str">
            <v>Bobbie Fain Variegated</v>
          </cell>
        </row>
        <row r="488">
          <cell r="B488" t="str">
            <v>Bobby Hunter</v>
          </cell>
        </row>
        <row r="489">
          <cell r="B489" t="str">
            <v>Bobbye Dennis</v>
          </cell>
        </row>
        <row r="490">
          <cell r="B490" t="str">
            <v>Bomb Shell</v>
          </cell>
        </row>
        <row r="491">
          <cell r="B491" t="str">
            <v>Bon Bon</v>
          </cell>
        </row>
        <row r="492">
          <cell r="B492" t="str">
            <v>Bon Bon Blush</v>
          </cell>
        </row>
        <row r="493">
          <cell r="B493" t="str">
            <v>Bon Bon Red</v>
          </cell>
        </row>
        <row r="494">
          <cell r="B494" t="str">
            <v>Bon Bon Red Variegated</v>
          </cell>
        </row>
        <row r="495">
          <cell r="B495" t="str">
            <v>Bonanza</v>
          </cell>
        </row>
        <row r="496">
          <cell r="B496" t="str">
            <v>Bonnie Marie</v>
          </cell>
        </row>
        <row r="497">
          <cell r="B497" t="str">
            <v>Bonnie Serpas</v>
          </cell>
        </row>
        <row r="498">
          <cell r="B498" t="str">
            <v>Bonnie Trippe</v>
          </cell>
        </row>
        <row r="499">
          <cell r="B499" t="str">
            <v>Boom-a-Loom</v>
          </cell>
        </row>
        <row r="500">
          <cell r="B500" t="str">
            <v>Boozie B</v>
          </cell>
        </row>
        <row r="501">
          <cell r="B501" t="str">
            <v>Borderline Beauty</v>
          </cell>
        </row>
        <row r="502">
          <cell r="B502" t="str">
            <v>Borom's Gem</v>
          </cell>
        </row>
        <row r="503">
          <cell r="B503" t="str">
            <v>Borom's Gem Variegated</v>
          </cell>
        </row>
        <row r="504">
          <cell r="B504" t="str">
            <v>Botan-yuki</v>
          </cell>
        </row>
        <row r="505">
          <cell r="B505" t="str">
            <v>Boutonniere</v>
          </cell>
        </row>
        <row r="506">
          <cell r="B506" t="str">
            <v>Boutonniere Variegated</v>
          </cell>
        </row>
        <row r="507">
          <cell r="B507" t="str">
            <v>Bow Bells</v>
          </cell>
        </row>
        <row r="508">
          <cell r="B508" t="str">
            <v>Bowen Bryant</v>
          </cell>
        </row>
        <row r="509">
          <cell r="B509" t="str">
            <v>Bowman's White</v>
          </cell>
        </row>
        <row r="510">
          <cell r="B510" t="str">
            <v>Brandi Barlow</v>
          </cell>
        </row>
        <row r="511">
          <cell r="B511" t="str">
            <v>Brandon's Beauty</v>
          </cell>
        </row>
        <row r="512">
          <cell r="B512" t="str">
            <v>Brandy's Temper</v>
          </cell>
        </row>
        <row r="513">
          <cell r="B513" t="str">
            <v>Brassenie</v>
          </cell>
        </row>
        <row r="514">
          <cell r="B514" t="str">
            <v>Bravo</v>
          </cell>
        </row>
        <row r="515">
          <cell r="B515" t="str">
            <v>Break O'Day</v>
          </cell>
        </row>
        <row r="516">
          <cell r="B516" t="str">
            <v>Brenda Alden</v>
          </cell>
        </row>
        <row r="517">
          <cell r="B517" t="str">
            <v>Brenda Ann Hart</v>
          </cell>
        </row>
        <row r="518">
          <cell r="B518" t="str">
            <v>Brenda Beach</v>
          </cell>
        </row>
        <row r="519">
          <cell r="B519" t="str">
            <v>Brenda Buchan</v>
          </cell>
        </row>
        <row r="520">
          <cell r="B520" t="str">
            <v>Brenda Kay</v>
          </cell>
        </row>
        <row r="521">
          <cell r="B521" t="str">
            <v>Brenda Lee Willbern</v>
          </cell>
        </row>
        <row r="522">
          <cell r="B522" t="str">
            <v>Breschini's Pride</v>
          </cell>
        </row>
        <row r="523">
          <cell r="B523" t="str">
            <v>brevistyla</v>
          </cell>
        </row>
        <row r="524">
          <cell r="B524" t="str">
            <v>Brian</v>
          </cell>
        </row>
        <row r="525">
          <cell r="B525" t="str">
            <v>Brian Gaeta</v>
          </cell>
        </row>
        <row r="526">
          <cell r="B526" t="str">
            <v>Brian's Dawn</v>
          </cell>
        </row>
        <row r="527">
          <cell r="B527" t="str">
            <v>Briar Rose</v>
          </cell>
        </row>
        <row r="528">
          <cell r="B528" t="str">
            <v>Bridal Fragrance</v>
          </cell>
        </row>
        <row r="529">
          <cell r="B529" t="str">
            <v>Bride's Blush</v>
          </cell>
        </row>
        <row r="530">
          <cell r="B530" t="str">
            <v>Bride's Bouquet</v>
          </cell>
        </row>
        <row r="531">
          <cell r="B531" t="str">
            <v>Bridget Gette Hillary</v>
          </cell>
        </row>
        <row r="532">
          <cell r="B532" t="str">
            <v>Brigadoon</v>
          </cell>
        </row>
        <row r="533">
          <cell r="B533" t="str">
            <v>Bright Eyes</v>
          </cell>
        </row>
        <row r="534">
          <cell r="B534" t="str">
            <v>Brilliant</v>
          </cell>
        </row>
        <row r="535">
          <cell r="B535" t="str">
            <v>Brilliant Butterfly</v>
          </cell>
        </row>
        <row r="536">
          <cell r="B536" t="str">
            <v>Brilliant Review</v>
          </cell>
        </row>
        <row r="537">
          <cell r="B537" t="str">
            <v>Brilliant Review Variegated</v>
          </cell>
        </row>
        <row r="538">
          <cell r="B538" t="str">
            <v>Brilliant [South]</v>
          </cell>
        </row>
        <row r="539">
          <cell r="B539" t="str">
            <v>Broadwater</v>
          </cell>
        </row>
        <row r="540">
          <cell r="B540" t="str">
            <v>Brooke</v>
          </cell>
        </row>
        <row r="541">
          <cell r="B541" t="str">
            <v>Brooke Maphis</v>
          </cell>
        </row>
        <row r="542">
          <cell r="B542" t="str">
            <v>Brooke Variegated</v>
          </cell>
        </row>
        <row r="543">
          <cell r="B543" t="str">
            <v>Brooklynia</v>
          </cell>
        </row>
        <row r="544">
          <cell r="B544" t="str">
            <v>Brooksie's Rosea</v>
          </cell>
        </row>
        <row r="545">
          <cell r="B545" t="str">
            <v>Brother Rose</v>
          </cell>
        </row>
        <row r="546">
          <cell r="B546" t="str">
            <v>Brother Rose Variegated</v>
          </cell>
        </row>
        <row r="547">
          <cell r="B547" t="str">
            <v>Brown's Red</v>
          </cell>
        </row>
        <row r="548">
          <cell r="B548" t="str">
            <v>Bruce Green</v>
          </cell>
        </row>
        <row r="549">
          <cell r="B549" t="str">
            <v>Bruce Jones</v>
          </cell>
        </row>
        <row r="550">
          <cell r="B550" t="str">
            <v>Brushfield's Yellow</v>
          </cell>
        </row>
        <row r="551">
          <cell r="B551" t="str">
            <v>Bryan Wright</v>
          </cell>
        </row>
        <row r="552">
          <cell r="B552" t="str">
            <v>Bryanna Nicole</v>
          </cell>
        </row>
        <row r="553">
          <cell r="B553" t="str">
            <v>Bryant White</v>
          </cell>
        </row>
        <row r="554">
          <cell r="B554" t="str">
            <v>Bubble Gum</v>
          </cell>
        </row>
        <row r="555">
          <cell r="B555" t="str">
            <v>Buck Mizzell</v>
          </cell>
        </row>
        <row r="556">
          <cell r="B556" t="str">
            <v>Bud Mancill</v>
          </cell>
        </row>
        <row r="557">
          <cell r="B557" t="str">
            <v>Buddah</v>
          </cell>
        </row>
        <row r="558">
          <cell r="B558" t="str">
            <v>Buddha's Child</v>
          </cell>
        </row>
        <row r="559">
          <cell r="B559" t="str">
            <v>Buddy</v>
          </cell>
        </row>
        <row r="560">
          <cell r="B560" t="str">
            <v>Buddy Bills</v>
          </cell>
        </row>
        <row r="561">
          <cell r="B561" t="str">
            <v>Buddy Bills Variegated</v>
          </cell>
        </row>
        <row r="562">
          <cell r="B562" t="str">
            <v>Buddy Boy</v>
          </cell>
        </row>
        <row r="563">
          <cell r="B563" t="str">
            <v>Buddy English</v>
          </cell>
        </row>
        <row r="564">
          <cell r="B564" t="str">
            <v>Buddy Pregnall</v>
          </cell>
        </row>
        <row r="565">
          <cell r="B565" t="str">
            <v>Buddy Variegated</v>
          </cell>
        </row>
        <row r="566">
          <cell r="B566" t="str">
            <v>Budy Benz</v>
          </cell>
        </row>
        <row r="567">
          <cell r="B567" t="str">
            <v>Bunny Ears</v>
          </cell>
        </row>
        <row r="568">
          <cell r="B568" t="str">
            <v>Burgundy and Gold</v>
          </cell>
        </row>
        <row r="569">
          <cell r="B569" t="str">
            <v>Burgundy and Gold Variegated</v>
          </cell>
        </row>
        <row r="570">
          <cell r="B570" t="str">
            <v>Burgundy Blues</v>
          </cell>
        </row>
        <row r="571">
          <cell r="B571" t="str">
            <v>Burgundy Gem</v>
          </cell>
        </row>
        <row r="572">
          <cell r="B572" t="str">
            <v>Burgundy Queen</v>
          </cell>
        </row>
        <row r="573">
          <cell r="B573" t="str">
            <v>Burgundy Rose</v>
          </cell>
        </row>
        <row r="574">
          <cell r="B574" t="str">
            <v>Burnham Beeches</v>
          </cell>
        </row>
        <row r="575">
          <cell r="B575" t="str">
            <v>Buster Bush</v>
          </cell>
        </row>
        <row r="576">
          <cell r="B576" t="str">
            <v>Buster Lewis</v>
          </cell>
        </row>
        <row r="577">
          <cell r="B577" t="str">
            <v>Buster Newman</v>
          </cell>
        </row>
        <row r="578">
          <cell r="B578" t="str">
            <v>Butch Burton</v>
          </cell>
        </row>
        <row r="579">
          <cell r="B579" t="str">
            <v>Butchie</v>
          </cell>
        </row>
        <row r="580">
          <cell r="B580" t="str">
            <v>Butler's Beauty</v>
          </cell>
        </row>
        <row r="581">
          <cell r="B581" t="str">
            <v>Butterfly Spring</v>
          </cell>
        </row>
        <row r="582">
          <cell r="B582" t="str">
            <v>Butterfly Wings</v>
          </cell>
        </row>
        <row r="583">
          <cell r="B583" t="str">
            <v>Buttermint</v>
          </cell>
        </row>
        <row r="584">
          <cell r="B584" t="str">
            <v>Buttons 'n Bows</v>
          </cell>
        </row>
        <row r="585">
          <cell r="B585" t="str">
            <v>buxifolia</v>
          </cell>
        </row>
        <row r="586">
          <cell r="B586" t="str">
            <v>C. Allen Favrot</v>
          </cell>
        </row>
        <row r="587">
          <cell r="B587" t="str">
            <v>C. C. Crutcher</v>
          </cell>
        </row>
        <row r="588">
          <cell r="B588" t="str">
            <v>C. F. Coates</v>
          </cell>
        </row>
        <row r="589">
          <cell r="B589" t="str">
            <v>C. M. Gordy</v>
          </cell>
        </row>
        <row r="590">
          <cell r="B590" t="str">
            <v>C. M. Hovey</v>
          </cell>
        </row>
        <row r="591">
          <cell r="B591" t="str">
            <v>C. M. Wilson</v>
          </cell>
        </row>
        <row r="592">
          <cell r="B592" t="str">
            <v>C. M. Wilson Variegated</v>
          </cell>
        </row>
        <row r="593">
          <cell r="B593" t="str">
            <v>C. N. Porter</v>
          </cell>
        </row>
        <row r="594">
          <cell r="B594" t="str">
            <v>C. R. Pope</v>
          </cell>
        </row>
        <row r="595">
          <cell r="B595" t="str">
            <v>Cabernet</v>
          </cell>
        </row>
        <row r="596">
          <cell r="B596" t="str">
            <v>Cabeza de Vaca</v>
          </cell>
        </row>
        <row r="597">
          <cell r="B597" t="str">
            <v>Cadroe</v>
          </cell>
        </row>
        <row r="598">
          <cell r="B598" t="str">
            <v>Caerhays</v>
          </cell>
        </row>
        <row r="599">
          <cell r="B599" t="str">
            <v>Cajun King</v>
          </cell>
        </row>
        <row r="600">
          <cell r="B600" t="str">
            <v>Cajun Queen</v>
          </cell>
        </row>
        <row r="601">
          <cell r="B601" t="str">
            <v>Calico Queen</v>
          </cell>
        </row>
        <row r="602">
          <cell r="B602" t="str">
            <v>California</v>
          </cell>
        </row>
        <row r="603">
          <cell r="B603" t="str">
            <v>California Dawn</v>
          </cell>
        </row>
        <row r="604">
          <cell r="B604" t="str">
            <v>California Dream</v>
          </cell>
        </row>
        <row r="605">
          <cell r="B605" t="str">
            <v>California Fantasy</v>
          </cell>
        </row>
        <row r="606">
          <cell r="B606" t="str">
            <v>California Sunrise</v>
          </cell>
        </row>
        <row r="607">
          <cell r="B607" t="str">
            <v>California Sunset</v>
          </cell>
        </row>
        <row r="608">
          <cell r="B608" t="str">
            <v>Callie Rae</v>
          </cell>
        </row>
        <row r="609">
          <cell r="B609" t="str">
            <v>Cambria</v>
          </cell>
        </row>
        <row r="610">
          <cell r="B610" t="str">
            <v>Camden Park</v>
          </cell>
        </row>
        <row r="611">
          <cell r="B611" t="str">
            <v>Camellia acuticalyx</v>
          </cell>
        </row>
        <row r="612">
          <cell r="B612" t="str">
            <v>Camellia amplexicaulis</v>
          </cell>
        </row>
        <row r="613">
          <cell r="B613" t="str">
            <v>Camellia assimilis</v>
          </cell>
        </row>
        <row r="614">
          <cell r="B614" t="str">
            <v>Camellia azalea</v>
          </cell>
        </row>
        <row r="615">
          <cell r="B615" t="str">
            <v>Camellia brevistyla</v>
          </cell>
        </row>
        <row r="616">
          <cell r="B616" t="str">
            <v>Camellia buxifolia</v>
          </cell>
        </row>
        <row r="617">
          <cell r="B617" t="str">
            <v>Camellia chekiangoleosa</v>
          </cell>
        </row>
        <row r="618">
          <cell r="B618" t="str">
            <v>Camellia chrysanthoides</v>
          </cell>
        </row>
        <row r="619">
          <cell r="B619" t="str">
            <v>Camellia chuangtsoensis</v>
          </cell>
        </row>
        <row r="620">
          <cell r="B620" t="str">
            <v>Camellia chunii</v>
          </cell>
        </row>
        <row r="621">
          <cell r="B621" t="str">
            <v>Camellia City</v>
          </cell>
        </row>
        <row r="622">
          <cell r="B622" t="str">
            <v>Camellia cordifolia</v>
          </cell>
        </row>
        <row r="623">
          <cell r="B623" t="str">
            <v>Camellia crapnelliana</v>
          </cell>
        </row>
        <row r="624">
          <cell r="B624" t="str">
            <v>Camellia cuspidata</v>
          </cell>
        </row>
        <row r="625">
          <cell r="B625" t="str">
            <v>Camellia drupifera</v>
          </cell>
        </row>
        <row r="626">
          <cell r="B626" t="str">
            <v>Camellia euryoides</v>
          </cell>
        </row>
        <row r="627">
          <cell r="B627" t="str">
            <v>Camellia flava</v>
          </cell>
        </row>
        <row r="628">
          <cell r="B628" t="str">
            <v>Camellia fluviatiles</v>
          </cell>
        </row>
        <row r="629">
          <cell r="B629" t="str">
            <v>Camellia fraterna</v>
          </cell>
        </row>
        <row r="630">
          <cell r="B630" t="str">
            <v>Camellia gaudichaudi</v>
          </cell>
        </row>
        <row r="631">
          <cell r="B631" t="str">
            <v>Camellia gigantocarpa</v>
          </cell>
        </row>
        <row r="632">
          <cell r="B632" t="str">
            <v>Camellia glabsipetala</v>
          </cell>
        </row>
        <row r="633">
          <cell r="B633" t="str">
            <v>Camellia grandiflora</v>
          </cell>
        </row>
        <row r="634">
          <cell r="B634" t="str">
            <v>Camellia granthamiana</v>
          </cell>
        </row>
        <row r="635">
          <cell r="B635" t="str">
            <v>Camellia grijsii</v>
          </cell>
        </row>
        <row r="636">
          <cell r="B636" t="str">
            <v>Camellia grijsii 'Zhenzhucha'</v>
          </cell>
        </row>
        <row r="637">
          <cell r="B637" t="str">
            <v>Camellia handelii</v>
          </cell>
        </row>
        <row r="638">
          <cell r="B638" t="str">
            <v>Camellia hongkongensis</v>
          </cell>
        </row>
        <row r="639">
          <cell r="B639" t="str">
            <v>Camellia irrawadiensis</v>
          </cell>
        </row>
        <row r="640">
          <cell r="B640" t="str">
            <v>Camellia kissi</v>
          </cell>
        </row>
        <row r="641">
          <cell r="B641" t="str">
            <v>Camellia lapidea</v>
          </cell>
        </row>
        <row r="642">
          <cell r="B642" t="str">
            <v>Camellia lutchuensis</v>
          </cell>
        </row>
        <row r="643">
          <cell r="B643" t="str">
            <v>Camellia macrocarpa</v>
          </cell>
        </row>
        <row r="644">
          <cell r="B644" t="str">
            <v>Camellia maliflora</v>
          </cell>
        </row>
        <row r="645">
          <cell r="B645" t="str">
            <v>Camellia meiocarpa</v>
          </cell>
        </row>
        <row r="646">
          <cell r="B646" t="str">
            <v>Camellia microcarpa</v>
          </cell>
        </row>
        <row r="647">
          <cell r="B647" t="str">
            <v>Camellia miyagii</v>
          </cell>
        </row>
        <row r="648">
          <cell r="B648" t="str">
            <v>Camellia murauchii</v>
          </cell>
        </row>
        <row r="649">
          <cell r="B649" t="str">
            <v>Camellia nitidissima</v>
          </cell>
        </row>
        <row r="650">
          <cell r="B650" t="str">
            <v>Camellia oleifera</v>
          </cell>
        </row>
        <row r="651">
          <cell r="B651" t="str">
            <v>Camellia pitardii</v>
          </cell>
        </row>
        <row r="652">
          <cell r="B652" t="str">
            <v>Camellia polyodonta</v>
          </cell>
        </row>
        <row r="653">
          <cell r="B653" t="str">
            <v>Camellia puniceiflora</v>
          </cell>
        </row>
        <row r="654">
          <cell r="B654" t="str">
            <v>Camellia purpurea</v>
          </cell>
        </row>
        <row r="655">
          <cell r="B655" t="str">
            <v>Camellia rosaeflora</v>
          </cell>
        </row>
        <row r="656">
          <cell r="B656" t="str">
            <v>Camellia salicifolia</v>
          </cell>
        </row>
        <row r="657">
          <cell r="B657" t="str">
            <v>Camellia saluenensis</v>
          </cell>
        </row>
        <row r="658">
          <cell r="B658" t="str">
            <v>Camellia semiserrata</v>
          </cell>
        </row>
        <row r="659">
          <cell r="B659" t="str">
            <v>Camellia sinensis</v>
          </cell>
        </row>
        <row r="660">
          <cell r="B660" t="str">
            <v>Camellia subintega</v>
          </cell>
        </row>
        <row r="661">
          <cell r="B661" t="str">
            <v>Camellia synaptica</v>
          </cell>
        </row>
        <row r="662">
          <cell r="B662" t="str">
            <v>Camellia tenuiflora</v>
          </cell>
        </row>
        <row r="663">
          <cell r="B663" t="str">
            <v>Camellia transarisanensis</v>
          </cell>
        </row>
        <row r="664">
          <cell r="B664" t="str">
            <v>Camellia transnokoensis</v>
          </cell>
        </row>
        <row r="665">
          <cell r="B665" t="str">
            <v>Camellia tsaii</v>
          </cell>
        </row>
        <row r="666">
          <cell r="B666" t="str">
            <v>Camellia tunghinensis</v>
          </cell>
        </row>
        <row r="667">
          <cell r="B667" t="str">
            <v>Camellia vietnamensis</v>
          </cell>
        </row>
        <row r="668">
          <cell r="B668" t="str">
            <v>Camellia yuhsienensis</v>
          </cell>
        </row>
        <row r="669">
          <cell r="B669" t="str">
            <v>Camelot</v>
          </cell>
        </row>
        <row r="670">
          <cell r="B670" t="str">
            <v>Cameo Gem</v>
          </cell>
        </row>
        <row r="671">
          <cell r="B671" t="str">
            <v>Cameo Pink</v>
          </cell>
        </row>
        <row r="672">
          <cell r="B672" t="str">
            <v>Cameo Queen</v>
          </cell>
        </row>
        <row r="673">
          <cell r="B673" t="str">
            <v>Cameron Bean</v>
          </cell>
        </row>
        <row r="674">
          <cell r="B674" t="str">
            <v>Cameron Cooper</v>
          </cell>
        </row>
        <row r="675">
          <cell r="B675" t="str">
            <v>Camille</v>
          </cell>
        </row>
        <row r="676">
          <cell r="B676" t="str">
            <v>Camille Bradford</v>
          </cell>
        </row>
        <row r="677">
          <cell r="B677" t="str">
            <v>Camille Variegated</v>
          </cell>
        </row>
        <row r="678">
          <cell r="B678" t="str">
            <v>Campari</v>
          </cell>
        </row>
        <row r="679">
          <cell r="B679" t="str">
            <v>Campari Rose Variegated</v>
          </cell>
        </row>
        <row r="680">
          <cell r="B680" t="str">
            <v>Campari White</v>
          </cell>
        </row>
        <row r="681">
          <cell r="B681" t="str">
            <v>Campbell Ashley</v>
          </cell>
        </row>
        <row r="682">
          <cell r="B682" t="str">
            <v>Campbellii [France]</v>
          </cell>
        </row>
        <row r="683">
          <cell r="B683" t="str">
            <v>Campfire</v>
          </cell>
        </row>
        <row r="684">
          <cell r="B684" t="str">
            <v>Camwood Brenda</v>
          </cell>
        </row>
        <row r="685">
          <cell r="B685" t="str">
            <v>Can Can</v>
          </cell>
        </row>
        <row r="686">
          <cell r="B686" t="str">
            <v>Canary</v>
          </cell>
        </row>
        <row r="687">
          <cell r="B687" t="str">
            <v>Candidissima</v>
          </cell>
        </row>
        <row r="688">
          <cell r="B688" t="str">
            <v>Candle Glow</v>
          </cell>
        </row>
        <row r="689">
          <cell r="B689" t="str">
            <v>Candy Apple</v>
          </cell>
        </row>
        <row r="690">
          <cell r="B690" t="str">
            <v>Candy Apple Variegated</v>
          </cell>
        </row>
        <row r="691">
          <cell r="B691" t="str">
            <v>Candy Cane</v>
          </cell>
        </row>
        <row r="692">
          <cell r="B692" t="str">
            <v>Candy Mint</v>
          </cell>
        </row>
        <row r="693">
          <cell r="B693" t="str">
            <v>Candy Reiter</v>
          </cell>
        </row>
        <row r="694">
          <cell r="B694" t="str">
            <v>Candy Stick</v>
          </cell>
        </row>
        <row r="695">
          <cell r="B695" t="str">
            <v>Canterbury</v>
          </cell>
        </row>
        <row r="696">
          <cell r="B696" t="str">
            <v>Capitol City</v>
          </cell>
        </row>
        <row r="697">
          <cell r="B697" t="str">
            <v>Cappy Durden Variegated</v>
          </cell>
        </row>
        <row r="698">
          <cell r="B698" t="str">
            <v>Cappy Durden Variegated</v>
          </cell>
        </row>
        <row r="699">
          <cell r="B699" t="str">
            <v>Capricci</v>
          </cell>
        </row>
        <row r="700">
          <cell r="B700" t="str">
            <v>Capricci Blush Stripe</v>
          </cell>
        </row>
        <row r="701">
          <cell r="B701" t="str">
            <v>Capricious</v>
          </cell>
        </row>
        <row r="702">
          <cell r="B702" t="str">
            <v>Capt. Doug Simon</v>
          </cell>
        </row>
        <row r="703">
          <cell r="B703" t="str">
            <v>Captain Blood</v>
          </cell>
        </row>
        <row r="704">
          <cell r="B704" t="str">
            <v>Captain Folk</v>
          </cell>
        </row>
        <row r="705">
          <cell r="B705" t="str">
            <v>Captain Ike Davis</v>
          </cell>
        </row>
        <row r="706">
          <cell r="B706" t="str">
            <v>Captain John Smith</v>
          </cell>
        </row>
        <row r="707">
          <cell r="B707" t="str">
            <v>Captain Martin's Favorite</v>
          </cell>
        </row>
        <row r="708">
          <cell r="B708" t="str">
            <v>Captain Parks</v>
          </cell>
        </row>
        <row r="709">
          <cell r="B709" t="str">
            <v>Captain Rawes</v>
          </cell>
        </row>
        <row r="710">
          <cell r="B710" t="str">
            <v>Cara Mia</v>
          </cell>
        </row>
        <row r="711">
          <cell r="B711" t="str">
            <v>Cardinal</v>
          </cell>
        </row>
        <row r="712">
          <cell r="B712" t="str">
            <v>Cardinal Richelieu</v>
          </cell>
        </row>
        <row r="713">
          <cell r="B713" t="str">
            <v>Cardinal Variegated</v>
          </cell>
        </row>
        <row r="714">
          <cell r="B714" t="str">
            <v>Cardinal's Cap</v>
          </cell>
        </row>
        <row r="715">
          <cell r="B715" t="str">
            <v>Carl M. Allen, Jr.</v>
          </cell>
        </row>
        <row r="716">
          <cell r="B716" t="str">
            <v>Carl Randolph Maphis</v>
          </cell>
        </row>
        <row r="717">
          <cell r="B717" t="str">
            <v>Carl Tourje</v>
          </cell>
        </row>
        <row r="718">
          <cell r="B718" t="str">
            <v>Carla Dossett Variegated</v>
          </cell>
        </row>
        <row r="719">
          <cell r="B719" t="str">
            <v>Carlotta Grisi</v>
          </cell>
        </row>
        <row r="720">
          <cell r="B720" t="str">
            <v>Carlton Lacour</v>
          </cell>
        </row>
        <row r="721">
          <cell r="B721" t="str">
            <v>Carlton Lacour Variegated</v>
          </cell>
        </row>
        <row r="722">
          <cell r="B722" t="str">
            <v>Carlton Maryott</v>
          </cell>
        </row>
        <row r="723">
          <cell r="B723" t="str">
            <v>Carmel</v>
          </cell>
        </row>
        <row r="724">
          <cell r="B724" t="str">
            <v>Carnival</v>
          </cell>
        </row>
        <row r="725">
          <cell r="B725" t="str">
            <v>Carnival Queen</v>
          </cell>
        </row>
        <row r="726">
          <cell r="B726" t="str">
            <v>Caro-Lan</v>
          </cell>
        </row>
        <row r="727">
          <cell r="B727" t="str">
            <v>Carol Ann</v>
          </cell>
        </row>
        <row r="728">
          <cell r="B728" t="str">
            <v>Carol Holland</v>
          </cell>
        </row>
        <row r="729">
          <cell r="B729" t="str">
            <v>Carol Humphrey Variegated</v>
          </cell>
        </row>
        <row r="730">
          <cell r="B730" t="str">
            <v>Carol Lynn</v>
          </cell>
        </row>
        <row r="731">
          <cell r="B731" t="str">
            <v>Carol Selph</v>
          </cell>
        </row>
        <row r="732">
          <cell r="B732" t="str">
            <v>Carol's Katie</v>
          </cell>
        </row>
        <row r="733">
          <cell r="B733" t="str">
            <v>Carol's Tama</v>
          </cell>
        </row>
        <row r="734">
          <cell r="B734" t="str">
            <v>Carolina Beauty</v>
          </cell>
        </row>
        <row r="735">
          <cell r="B735" t="str">
            <v>Carolina Moon</v>
          </cell>
        </row>
        <row r="736">
          <cell r="B736" t="str">
            <v>Carolina Moonmist</v>
          </cell>
        </row>
        <row r="737">
          <cell r="B737" t="str">
            <v>Carolina Sunrise</v>
          </cell>
        </row>
        <row r="738">
          <cell r="B738" t="str">
            <v>Caroline Browne</v>
          </cell>
        </row>
        <row r="739">
          <cell r="B739" t="str">
            <v>Caroline Browne</v>
          </cell>
        </row>
        <row r="740">
          <cell r="B740" t="str">
            <v>Caroline Krei</v>
          </cell>
        </row>
        <row r="741">
          <cell r="B741" t="str">
            <v>Carolyn Adams</v>
          </cell>
        </row>
        <row r="742">
          <cell r="B742" t="str">
            <v>Carolyn Dickson</v>
          </cell>
        </row>
        <row r="743">
          <cell r="B743" t="str">
            <v>Carolyn Felkel</v>
          </cell>
        </row>
        <row r="744">
          <cell r="B744" t="str">
            <v>Carolyn Maree</v>
          </cell>
        </row>
        <row r="745">
          <cell r="B745" t="str">
            <v>Carolyn Oyler</v>
          </cell>
        </row>
        <row r="746">
          <cell r="B746" t="str">
            <v>Carolyn Phillips</v>
          </cell>
        </row>
        <row r="747">
          <cell r="B747" t="str">
            <v>Carolyn Raborn Rankin</v>
          </cell>
        </row>
        <row r="748">
          <cell r="B748" t="str">
            <v>Carolyn Tuttle</v>
          </cell>
        </row>
        <row r="749">
          <cell r="B749" t="str">
            <v>Carolyn Tuttle Variegated</v>
          </cell>
        </row>
        <row r="750">
          <cell r="B750" t="str">
            <v>Carolyn Willis</v>
          </cell>
        </row>
        <row r="751">
          <cell r="B751" t="str">
            <v>Carrie Lou</v>
          </cell>
        </row>
        <row r="752">
          <cell r="B752" t="str">
            <v>Carroll Waller</v>
          </cell>
        </row>
        <row r="753">
          <cell r="B753" t="str">
            <v>Carroll's Legacy</v>
          </cell>
        </row>
        <row r="754">
          <cell r="B754" t="str">
            <v>Carry Back</v>
          </cell>
        </row>
        <row r="755">
          <cell r="B755" t="str">
            <v>Carter's Carnival</v>
          </cell>
        </row>
        <row r="756">
          <cell r="B756" t="str">
            <v>Carter's Sunburst</v>
          </cell>
        </row>
        <row r="757">
          <cell r="B757" t="str">
            <v>Carter's Sunburst Blush</v>
          </cell>
        </row>
        <row r="758">
          <cell r="B758" t="str">
            <v>Carter's Sunburst Pink</v>
          </cell>
        </row>
        <row r="759">
          <cell r="B759" t="str">
            <v>Carter's Sunburst Pink Variegated</v>
          </cell>
        </row>
        <row r="760">
          <cell r="B760" t="str">
            <v>Carter's Sunburst Special</v>
          </cell>
        </row>
        <row r="761">
          <cell r="B761" t="str">
            <v>Carter's Sunburst Sweetheart</v>
          </cell>
        </row>
        <row r="762">
          <cell r="B762" t="str">
            <v>Carter's Sunburst Variegated</v>
          </cell>
        </row>
        <row r="763">
          <cell r="B763" t="str">
            <v>Carvain's Silk Moire</v>
          </cell>
        </row>
        <row r="764">
          <cell r="B764" t="str">
            <v>Caryophylloides</v>
          </cell>
        </row>
        <row r="765">
          <cell r="B765" t="str">
            <v>Casilda</v>
          </cell>
        </row>
        <row r="766">
          <cell r="B766" t="str">
            <v>Casimir</v>
          </cell>
        </row>
        <row r="767">
          <cell r="B767" t="str">
            <v>Cassia Wagner</v>
          </cell>
        </row>
        <row r="768">
          <cell r="B768" t="str">
            <v>Catherine Cathcart</v>
          </cell>
        </row>
        <row r="769">
          <cell r="B769" t="str">
            <v>Catherine Hall</v>
          </cell>
        </row>
        <row r="770">
          <cell r="B770" t="str">
            <v>Catherine McCown</v>
          </cell>
        </row>
        <row r="771">
          <cell r="B771" t="str">
            <v>Cathy</v>
          </cell>
        </row>
        <row r="772">
          <cell r="B772" t="str">
            <v>Cathy Dolan</v>
          </cell>
        </row>
        <row r="773">
          <cell r="B773" t="str">
            <v>Cathy Jones</v>
          </cell>
        </row>
        <row r="774">
          <cell r="B774" t="str">
            <v>Cavalier</v>
          </cell>
        </row>
        <row r="775">
          <cell r="B775" t="str">
            <v>Cay McKenzie</v>
          </cell>
        </row>
        <row r="776">
          <cell r="B776" t="str">
            <v>CDR Donald Oyler</v>
          </cell>
        </row>
        <row r="777">
          <cell r="B777" t="str">
            <v>Cecil Beard</v>
          </cell>
        </row>
        <row r="778">
          <cell r="B778" t="str">
            <v>Cecile Brunazzi</v>
          </cell>
        </row>
        <row r="779">
          <cell r="B779" t="str">
            <v>Cecile Brunazzi Variegated</v>
          </cell>
        </row>
        <row r="780">
          <cell r="B780" t="str">
            <v>Cecilia</v>
          </cell>
        </row>
        <row r="781">
          <cell r="B781" t="str">
            <v>Celebrity</v>
          </cell>
        </row>
        <row r="782">
          <cell r="B782" t="str">
            <v>Celeste G.</v>
          </cell>
        </row>
        <row r="783">
          <cell r="B783" t="str">
            <v>Celeste M. Richard</v>
          </cell>
        </row>
        <row r="784">
          <cell r="B784" t="str">
            <v>Celeste Olivia</v>
          </cell>
        </row>
        <row r="785">
          <cell r="B785" t="str">
            <v>Celestine</v>
          </cell>
        </row>
        <row r="786">
          <cell r="B786" t="str">
            <v>Celina Daly</v>
          </cell>
        </row>
        <row r="787">
          <cell r="B787" t="str">
            <v>Centennial</v>
          </cell>
        </row>
        <row r="788">
          <cell r="B788" t="str">
            <v>Centipede</v>
          </cell>
        </row>
        <row r="789">
          <cell r="B789" t="str">
            <v>Chalk Pink</v>
          </cell>
        </row>
        <row r="790">
          <cell r="B790" t="str">
            <v>Challenger</v>
          </cell>
        </row>
        <row r="791">
          <cell r="B791" t="str">
            <v>Chameleon</v>
          </cell>
        </row>
        <row r="792">
          <cell r="B792" t="str">
            <v>Chances Are</v>
          </cell>
        </row>
        <row r="793">
          <cell r="B793" t="str">
            <v>Chandler's Victory</v>
          </cell>
        </row>
        <row r="794">
          <cell r="B794" t="str">
            <v>Chandleri</v>
          </cell>
        </row>
        <row r="795">
          <cell r="B795" t="str">
            <v>Chandleri Elegans Improved</v>
          </cell>
        </row>
        <row r="796">
          <cell r="B796" t="str">
            <v>Chang's Temple</v>
          </cell>
        </row>
        <row r="797">
          <cell r="B797" t="str">
            <v>Chang's Temple Variegated</v>
          </cell>
        </row>
        <row r="798">
          <cell r="B798" t="str">
            <v>Chanpagne Music</v>
          </cell>
        </row>
        <row r="799">
          <cell r="B799" t="str">
            <v>Chansonette</v>
          </cell>
        </row>
        <row r="800">
          <cell r="B800" t="str">
            <v>Chantilly</v>
          </cell>
        </row>
        <row r="801">
          <cell r="B801" t="str">
            <v>Charlean</v>
          </cell>
        </row>
        <row r="802">
          <cell r="B802" t="str">
            <v>Charlean Variegated</v>
          </cell>
        </row>
        <row r="803">
          <cell r="B803" t="str">
            <v>Charlene Ellison</v>
          </cell>
        </row>
        <row r="804">
          <cell r="B804" t="str">
            <v>Charlene Lee</v>
          </cell>
        </row>
        <row r="805">
          <cell r="B805" t="str">
            <v>Charlene Whiddon</v>
          </cell>
        </row>
        <row r="806">
          <cell r="B806" t="str">
            <v>Charles A. Newman</v>
          </cell>
        </row>
        <row r="807">
          <cell r="B807" t="str">
            <v>Charles Augustus Jones</v>
          </cell>
        </row>
        <row r="808">
          <cell r="B808" t="str">
            <v>Charles Colbert</v>
          </cell>
        </row>
        <row r="809">
          <cell r="B809" t="str">
            <v>Charles F. O'Malley</v>
          </cell>
        </row>
        <row r="810">
          <cell r="B810" t="str">
            <v>Charles Kahn</v>
          </cell>
        </row>
        <row r="811">
          <cell r="B811" t="str">
            <v>Charles Kahn Red</v>
          </cell>
        </row>
        <row r="812">
          <cell r="B812" t="str">
            <v>Charles Michael</v>
          </cell>
        </row>
        <row r="813">
          <cell r="B813" t="str">
            <v>Charles Minarik</v>
          </cell>
        </row>
        <row r="814">
          <cell r="B814" t="str">
            <v>Charles R. Butler</v>
          </cell>
        </row>
        <row r="815">
          <cell r="B815" t="str">
            <v>Charles S. Tait Sr.</v>
          </cell>
        </row>
        <row r="816">
          <cell r="B816" t="str">
            <v>Charles Thomas</v>
          </cell>
        </row>
        <row r="817">
          <cell r="B817" t="str">
            <v>Charles Turner</v>
          </cell>
        </row>
        <row r="818">
          <cell r="B818" t="str">
            <v>Charles Turner Variegated</v>
          </cell>
        </row>
        <row r="819">
          <cell r="B819" t="str">
            <v>Charles Zerkowsky</v>
          </cell>
        </row>
        <row r="820">
          <cell r="B820" t="str">
            <v>Charley V</v>
          </cell>
        </row>
        <row r="821">
          <cell r="B821" t="str">
            <v>Charlie Adams</v>
          </cell>
        </row>
        <row r="822">
          <cell r="B822" t="str">
            <v>Charlie Bettes</v>
          </cell>
        </row>
        <row r="823">
          <cell r="B823" t="str">
            <v>Charlie Forte</v>
          </cell>
        </row>
        <row r="824">
          <cell r="B824" t="str">
            <v>Charlie Mason</v>
          </cell>
        </row>
        <row r="825">
          <cell r="B825" t="str">
            <v>Charlie's Jeanne</v>
          </cell>
        </row>
        <row r="826">
          <cell r="B826" t="str">
            <v>Charlotte Blount</v>
          </cell>
        </row>
        <row r="827">
          <cell r="B827" t="str">
            <v>Charlotte Blount Variegated</v>
          </cell>
        </row>
        <row r="828">
          <cell r="B828" t="str">
            <v>Charlotte Bradford</v>
          </cell>
        </row>
        <row r="829">
          <cell r="B829" t="str">
            <v>Charlotte Grace</v>
          </cell>
        </row>
        <row r="830">
          <cell r="B830" t="str">
            <v>Charlotte Hoak</v>
          </cell>
        </row>
        <row r="831">
          <cell r="B831" t="str">
            <v>Charlotte Johnson Variegated</v>
          </cell>
        </row>
        <row r="832">
          <cell r="B832" t="str">
            <v>Charlotte Jones</v>
          </cell>
        </row>
        <row r="833">
          <cell r="B833" t="str">
            <v>Charsy</v>
          </cell>
        </row>
        <row r="834">
          <cell r="B834" t="str">
            <v>Cheerful</v>
          </cell>
        </row>
        <row r="835">
          <cell r="B835" t="str">
            <v>Cheerleader</v>
          </cell>
        </row>
        <row r="836">
          <cell r="B836" t="str">
            <v>chekiangoleosa</v>
          </cell>
        </row>
        <row r="837">
          <cell r="B837" t="str">
            <v>Chep Morrison</v>
          </cell>
        </row>
        <row r="838">
          <cell r="B838" t="str">
            <v>Cherie</v>
          </cell>
        </row>
        <row r="839">
          <cell r="B839" t="str">
            <v>Cherie Shirah</v>
          </cell>
        </row>
        <row r="840">
          <cell r="B840" t="str">
            <v>Cherries Jubilee</v>
          </cell>
        </row>
        <row r="841">
          <cell r="B841" t="str">
            <v>Cherries Jubilee Variegated</v>
          </cell>
        </row>
        <row r="842">
          <cell r="B842" t="str">
            <v>Cherries O'Toole</v>
          </cell>
        </row>
        <row r="843">
          <cell r="B843" t="str">
            <v>Cherry Blossom</v>
          </cell>
        </row>
        <row r="844">
          <cell r="B844" t="str">
            <v>Cherry Frost</v>
          </cell>
        </row>
        <row r="845">
          <cell r="B845" t="str">
            <v>Cheryl Hunter</v>
          </cell>
        </row>
        <row r="846">
          <cell r="B846" t="str">
            <v>Cheryl Hunter Variegated</v>
          </cell>
        </row>
        <row r="847">
          <cell r="B847" t="str">
            <v>Cheryl Thompson</v>
          </cell>
        </row>
        <row r="848">
          <cell r="B848" t="str">
            <v>Cheryll Lynn</v>
          </cell>
        </row>
        <row r="849">
          <cell r="B849" t="str">
            <v>Chester D. Bellamy</v>
          </cell>
        </row>
        <row r="850">
          <cell r="B850" t="str">
            <v>Chichester</v>
          </cell>
        </row>
        <row r="851">
          <cell r="B851" t="str">
            <v>Chico</v>
          </cell>
        </row>
        <row r="852">
          <cell r="B852" t="str">
            <v>Chie Tarumoto</v>
          </cell>
        </row>
        <row r="853">
          <cell r="B853" t="str">
            <v>Chief Arnold</v>
          </cell>
        </row>
        <row r="854">
          <cell r="B854" t="str">
            <v>Chief Arnold Variegated</v>
          </cell>
        </row>
        <row r="855">
          <cell r="B855" t="str">
            <v>Chief Slack</v>
          </cell>
        </row>
        <row r="856">
          <cell r="B856" t="str">
            <v>Child of Grace</v>
          </cell>
        </row>
        <row r="857">
          <cell r="B857" t="str">
            <v>China Doll</v>
          </cell>
        </row>
        <row r="858">
          <cell r="B858" t="str">
            <v>China Girl</v>
          </cell>
        </row>
        <row r="859">
          <cell r="B859" t="str">
            <v>China Lady</v>
          </cell>
        </row>
        <row r="860">
          <cell r="B860" t="str">
            <v>Chisato-no-aki</v>
          </cell>
        </row>
        <row r="861">
          <cell r="B861" t="str">
            <v>Chiyoda-nishiki</v>
          </cell>
        </row>
        <row r="862">
          <cell r="B862" t="str">
            <v>Cho-cho-san</v>
          </cell>
        </row>
        <row r="863">
          <cell r="B863" t="str">
            <v>Cho-no-hanagata</v>
          </cell>
        </row>
        <row r="864">
          <cell r="B864" t="str">
            <v>Choji-guruma</v>
          </cell>
        </row>
        <row r="865">
          <cell r="B865" t="str">
            <v>Chow's Han-Ling</v>
          </cell>
        </row>
        <row r="866">
          <cell r="B866" t="str">
            <v>Choyo-no-nishiki</v>
          </cell>
        </row>
        <row r="867">
          <cell r="B867" t="str">
            <v>Chris Bergamini</v>
          </cell>
        </row>
        <row r="868">
          <cell r="B868" t="str">
            <v>Chrisandrea</v>
          </cell>
        </row>
        <row r="869">
          <cell r="B869" t="str">
            <v>Chrissie's Retic</v>
          </cell>
        </row>
        <row r="870">
          <cell r="B870" t="str">
            <v>Christieline</v>
          </cell>
        </row>
        <row r="871">
          <cell r="B871" t="str">
            <v>Christine Collins</v>
          </cell>
        </row>
        <row r="872">
          <cell r="B872" t="str">
            <v>Christine Gonos</v>
          </cell>
        </row>
        <row r="873">
          <cell r="B873" t="str">
            <v>Christine Lee</v>
          </cell>
        </row>
        <row r="874">
          <cell r="B874" t="str">
            <v>Christmas Beauty</v>
          </cell>
        </row>
        <row r="875">
          <cell r="B875" t="str">
            <v>Christmas Beauty Variegated</v>
          </cell>
        </row>
        <row r="876">
          <cell r="B876" t="str">
            <v>Christmas Carol</v>
          </cell>
        </row>
        <row r="877">
          <cell r="B877" t="str">
            <v>Christmas Cheer</v>
          </cell>
        </row>
        <row r="878">
          <cell r="B878" t="str">
            <v>Christmas Daffodil</v>
          </cell>
        </row>
        <row r="879">
          <cell r="B879" t="str">
            <v>Christmas Day</v>
          </cell>
        </row>
        <row r="880">
          <cell r="B880" t="str">
            <v>Christmas Eve</v>
          </cell>
        </row>
        <row r="881">
          <cell r="B881" t="str">
            <v>Christmas Rose</v>
          </cell>
        </row>
        <row r="882">
          <cell r="B882" t="str">
            <v>Christopher Shuman</v>
          </cell>
        </row>
        <row r="883">
          <cell r="B883" t="str">
            <v>Chrysanthemum Petal</v>
          </cell>
        </row>
        <row r="884">
          <cell r="B884" t="str">
            <v>chrysanthoides</v>
          </cell>
        </row>
        <row r="885">
          <cell r="B885" t="str">
            <v>chuangtsoensis</v>
          </cell>
        </row>
        <row r="886">
          <cell r="B886" t="str">
            <v>Chuck Ritter</v>
          </cell>
        </row>
        <row r="887">
          <cell r="B887" t="str">
            <v>Chuck's Magic</v>
          </cell>
        </row>
        <row r="888">
          <cell r="B888" t="str">
            <v>Chujohaku</v>
          </cell>
        </row>
        <row r="889">
          <cell r="B889" t="str">
            <v>Chuxiong Gold</v>
          </cell>
        </row>
        <row r="890">
          <cell r="B890" t="str">
            <v>Chuxiong Gold Variegated</v>
          </cell>
        </row>
        <row r="891">
          <cell r="B891" t="str">
            <v>Cile Mitchell</v>
          </cell>
        </row>
        <row r="892">
          <cell r="B892" t="str">
            <v>Cile Mitchell Variegated</v>
          </cell>
        </row>
        <row r="893">
          <cell r="B893" t="str">
            <v>Cile Watford</v>
          </cell>
        </row>
        <row r="894">
          <cell r="B894" t="str">
            <v>Cilie Sutton</v>
          </cell>
        </row>
        <row r="895">
          <cell r="B895" t="str">
            <v>Cinderella</v>
          </cell>
        </row>
        <row r="896">
          <cell r="B896" t="str">
            <v>Cindy B</v>
          </cell>
        </row>
        <row r="897">
          <cell r="B897" t="str">
            <v>Cindy Kendrick</v>
          </cell>
        </row>
        <row r="898">
          <cell r="B898" t="str">
            <v>Cinnamon Cindy</v>
          </cell>
        </row>
        <row r="899">
          <cell r="B899" t="str">
            <v>Cinnamon Scentsation</v>
          </cell>
        </row>
        <row r="900">
          <cell r="B900" t="str">
            <v>Circus</v>
          </cell>
        </row>
        <row r="901">
          <cell r="B901" t="str">
            <v>Circus Girl</v>
          </cell>
        </row>
        <row r="902">
          <cell r="B902" t="str">
            <v>Citation</v>
          </cell>
        </row>
        <row r="903">
          <cell r="B903" t="str">
            <v>City of Newberg</v>
          </cell>
        </row>
        <row r="904">
          <cell r="B904" t="str">
            <v>Clair Gothard</v>
          </cell>
        </row>
        <row r="905">
          <cell r="B905" t="str">
            <v>Clara Green</v>
          </cell>
        </row>
        <row r="906">
          <cell r="B906" t="str">
            <v>Clare O'Brien</v>
          </cell>
        </row>
        <row r="907">
          <cell r="B907" t="str">
            <v>Clare Tomlinson</v>
          </cell>
        </row>
        <row r="908">
          <cell r="B908" t="str">
            <v>Clarise Carleton</v>
          </cell>
        </row>
        <row r="909">
          <cell r="B909" t="str">
            <v>Clarise Carleton Variegated</v>
          </cell>
        </row>
        <row r="910">
          <cell r="B910" t="str">
            <v>Clarissa [ANZCRS]</v>
          </cell>
        </row>
        <row r="911">
          <cell r="B911" t="str">
            <v>Claritas Alba</v>
          </cell>
        </row>
        <row r="912">
          <cell r="B912" t="str">
            <v>Clark Hubbs</v>
          </cell>
        </row>
        <row r="913">
          <cell r="B913" t="str">
            <v>Clark Hubbs Variegated</v>
          </cell>
        </row>
        <row r="914">
          <cell r="B914" t="str">
            <v>Class of 1958</v>
          </cell>
        </row>
        <row r="915">
          <cell r="B915" t="str">
            <v>Classic Pink</v>
          </cell>
        </row>
        <row r="916">
          <cell r="B916" t="str">
            <v>Claudia Lea</v>
          </cell>
        </row>
        <row r="917">
          <cell r="B917" t="str">
            <v>Claudia M. Bates</v>
          </cell>
        </row>
        <row r="918">
          <cell r="B918" t="str">
            <v>Claudia Phelps</v>
          </cell>
        </row>
        <row r="919">
          <cell r="B919" t="str">
            <v>Claudia Vanis</v>
          </cell>
        </row>
        <row r="920">
          <cell r="B920" t="str">
            <v>Clayton Classic</v>
          </cell>
        </row>
        <row r="921">
          <cell r="B921" t="str">
            <v>Clayton Mathis</v>
          </cell>
        </row>
        <row r="922">
          <cell r="B922" t="str">
            <v>Cleo Akins</v>
          </cell>
        </row>
        <row r="923">
          <cell r="B923" t="str">
            <v>Cleo Gliddon Arras</v>
          </cell>
        </row>
        <row r="924">
          <cell r="B924" t="str">
            <v>Cleo Gliddon Arras Variegated</v>
          </cell>
        </row>
        <row r="925">
          <cell r="B925" t="str">
            <v>Cleopatra</v>
          </cell>
        </row>
        <row r="926">
          <cell r="B926" t="str">
            <v>Cleopatra's Blush</v>
          </cell>
        </row>
        <row r="927">
          <cell r="B927" t="str">
            <v>Cleve James</v>
          </cell>
        </row>
        <row r="928">
          <cell r="B928" t="str">
            <v>Cleve James Variegated</v>
          </cell>
        </row>
        <row r="929">
          <cell r="B929" t="str">
            <v>Clifford Wendell Sebring</v>
          </cell>
        </row>
        <row r="930">
          <cell r="B930" t="str">
            <v>Cliveana [Gerbing]</v>
          </cell>
        </row>
        <row r="931">
          <cell r="B931" t="str">
            <v>Cloisonne</v>
          </cell>
        </row>
        <row r="932">
          <cell r="B932" t="str">
            <v>Clorine Bowen</v>
          </cell>
        </row>
        <row r="933">
          <cell r="B933" t="str">
            <v>Clotilde</v>
          </cell>
        </row>
        <row r="934">
          <cell r="B934" t="str">
            <v>Clower Red</v>
          </cell>
        </row>
        <row r="935">
          <cell r="B935" t="str">
            <v>Clower White</v>
          </cell>
        </row>
        <row r="936">
          <cell r="B936" t="str">
            <v>Clown</v>
          </cell>
        </row>
        <row r="937">
          <cell r="B937" t="str">
            <v>Clown Red</v>
          </cell>
        </row>
        <row r="938">
          <cell r="B938" t="str">
            <v>Coach Mathis</v>
          </cell>
        </row>
        <row r="939">
          <cell r="B939" t="str">
            <v>Coed</v>
          </cell>
        </row>
        <row r="940">
          <cell r="B940" t="str">
            <v>Col. R. D. Hicks</v>
          </cell>
        </row>
        <row r="941">
          <cell r="B941" t="str">
            <v>Colleen</v>
          </cell>
        </row>
        <row r="942">
          <cell r="B942" t="str">
            <v>Colletii</v>
          </cell>
        </row>
        <row r="943">
          <cell r="B943" t="str">
            <v>Colonel Richard Hooton</v>
          </cell>
        </row>
        <row r="944">
          <cell r="B944" t="str">
            <v>Colonial Dame</v>
          </cell>
        </row>
        <row r="945">
          <cell r="B945" t="str">
            <v>Colonial Lady</v>
          </cell>
        </row>
        <row r="946">
          <cell r="B946" t="str">
            <v>Comber's Pride</v>
          </cell>
        </row>
        <row r="947">
          <cell r="B947" t="str">
            <v>Commander Edward Fredrickson</v>
          </cell>
        </row>
        <row r="948">
          <cell r="B948" t="str">
            <v>Commander Mulroy</v>
          </cell>
        </row>
        <row r="949">
          <cell r="B949" t="str">
            <v>Commanding General Fredrickson</v>
          </cell>
        </row>
        <row r="950">
          <cell r="B950" t="str">
            <v>Comte de Gomer</v>
          </cell>
        </row>
        <row r="951">
          <cell r="B951" t="str">
            <v>Comte de Nesselrode [Magnolia Gardens]</v>
          </cell>
        </row>
        <row r="952">
          <cell r="B952" t="str">
            <v>Confetti</v>
          </cell>
        </row>
        <row r="953">
          <cell r="B953" t="str">
            <v>Confetti Blush</v>
          </cell>
        </row>
        <row r="954">
          <cell r="B954" t="str">
            <v>Confetti Red</v>
          </cell>
        </row>
        <row r="955">
          <cell r="B955" t="str">
            <v>Confucius</v>
          </cell>
        </row>
        <row r="956">
          <cell r="B956" t="str">
            <v>Congratulations</v>
          </cell>
        </row>
        <row r="957">
          <cell r="B957" t="str">
            <v>Conquistador Variegated</v>
          </cell>
        </row>
        <row r="958">
          <cell r="B958" t="str">
            <v>Conrad Hilton</v>
          </cell>
        </row>
        <row r="959">
          <cell r="B959" t="str">
            <v>Constance</v>
          </cell>
        </row>
        <row r="960">
          <cell r="B960" t="str">
            <v>Conte Bouturlin</v>
          </cell>
        </row>
        <row r="961">
          <cell r="B961" t="str">
            <v>Contemplation</v>
          </cell>
        </row>
        <row r="962">
          <cell r="B962" t="str">
            <v>Contessa Paolina Guicciardini</v>
          </cell>
        </row>
        <row r="963">
          <cell r="B963" t="str">
            <v>Contrast</v>
          </cell>
        </row>
        <row r="964">
          <cell r="B964" t="str">
            <v>Cool Breeze</v>
          </cell>
        </row>
        <row r="965">
          <cell r="B965" t="str">
            <v>Coral Bouquet</v>
          </cell>
        </row>
        <row r="966">
          <cell r="B966" t="str">
            <v>Coral Castle</v>
          </cell>
        </row>
        <row r="967">
          <cell r="B967" t="str">
            <v>Coral Delight</v>
          </cell>
        </row>
        <row r="968">
          <cell r="B968" t="str">
            <v>Coral Delight Variegated</v>
          </cell>
        </row>
        <row r="969">
          <cell r="B969" t="str">
            <v>Coral Mist</v>
          </cell>
        </row>
        <row r="970">
          <cell r="B970" t="str">
            <v>Coral Pink Lotus</v>
          </cell>
        </row>
        <row r="971">
          <cell r="B971" t="str">
            <v>Coral Queen</v>
          </cell>
        </row>
        <row r="972">
          <cell r="B972" t="str">
            <v>Coral Reefs</v>
          </cell>
        </row>
        <row r="973">
          <cell r="B973" t="str">
            <v>cordifolia</v>
          </cell>
        </row>
        <row r="974">
          <cell r="B974" t="str">
            <v>Corinne Sebire</v>
          </cell>
        </row>
        <row r="975">
          <cell r="B975" t="str">
            <v>Cornelia Walden</v>
          </cell>
        </row>
        <row r="976">
          <cell r="B976" t="str">
            <v>Cornelian</v>
          </cell>
        </row>
        <row r="977">
          <cell r="B977" t="str">
            <v>Cornish Snow</v>
          </cell>
        </row>
        <row r="978">
          <cell r="B978" t="str">
            <v>Cornish Spring</v>
          </cell>
        </row>
        <row r="979">
          <cell r="B979" t="str">
            <v>Coronation [United States]</v>
          </cell>
        </row>
        <row r="980">
          <cell r="B980" t="str">
            <v>Corry Van Gasteren</v>
          </cell>
        </row>
        <row r="981">
          <cell r="B981" t="str">
            <v>Corsage</v>
          </cell>
        </row>
        <row r="982">
          <cell r="B982" t="str">
            <v>Cotes D'Armor</v>
          </cell>
        </row>
        <row r="983">
          <cell r="B983" t="str">
            <v>Cotton Candy</v>
          </cell>
        </row>
        <row r="984">
          <cell r="B984" t="str">
            <v>Cottontail</v>
          </cell>
        </row>
        <row r="985">
          <cell r="B985" t="str">
            <v>Countess of Orkney [England]</v>
          </cell>
        </row>
        <row r="986">
          <cell r="B986" t="str">
            <v>Countess of Orkney [United States]</v>
          </cell>
        </row>
        <row r="987">
          <cell r="B987" t="str">
            <v>Country Doctor</v>
          </cell>
        </row>
        <row r="988">
          <cell r="B988" t="str">
            <v>Courtney Dossett</v>
          </cell>
        </row>
        <row r="989">
          <cell r="B989" t="str">
            <v>Courtney Hall</v>
          </cell>
        </row>
        <row r="990">
          <cell r="B990" t="str">
            <v>Cover Girl</v>
          </cell>
        </row>
        <row r="991">
          <cell r="B991" t="str">
            <v>Covina</v>
          </cell>
        </row>
        <row r="992">
          <cell r="B992" t="str">
            <v>Craig Clark</v>
          </cell>
        </row>
        <row r="993">
          <cell r="B993" t="str">
            <v>crapnelliana</v>
          </cell>
        </row>
        <row r="994">
          <cell r="B994" t="str">
            <v>Crazy Sue</v>
          </cell>
        </row>
        <row r="995">
          <cell r="B995" t="str">
            <v>Creighton Delight</v>
          </cell>
        </row>
        <row r="996">
          <cell r="B996" t="str">
            <v>Crepe Rosette</v>
          </cell>
        </row>
        <row r="997">
          <cell r="B997" t="str">
            <v>Crimson Candles</v>
          </cell>
        </row>
        <row r="998">
          <cell r="B998" t="str">
            <v>Crimson King</v>
          </cell>
        </row>
        <row r="999">
          <cell r="B999" t="str">
            <v>Crimson Robe</v>
          </cell>
        </row>
        <row r="1000">
          <cell r="B1000" t="str">
            <v>Crinoline</v>
          </cell>
        </row>
        <row r="1001">
          <cell r="B1001" t="str">
            <v>Crowning Glory</v>
          </cell>
        </row>
        <row r="1002">
          <cell r="B1002" t="str">
            <v>Cruciata</v>
          </cell>
        </row>
        <row r="1003">
          <cell r="B1003" t="str">
            <v>Crusader</v>
          </cell>
        </row>
        <row r="1004">
          <cell r="B1004" t="str">
            <v>Crusselle</v>
          </cell>
        </row>
        <row r="1005">
          <cell r="B1005" t="str">
            <v>Crystal City</v>
          </cell>
        </row>
        <row r="1006">
          <cell r="B1006" t="str">
            <v>Cullen W. Coates</v>
          </cell>
        </row>
        <row r="1007">
          <cell r="B1007" t="str">
            <v>Cup of Beauty [United States]</v>
          </cell>
        </row>
        <row r="1008">
          <cell r="B1008" t="str">
            <v>Cup of Creme</v>
          </cell>
        </row>
        <row r="1009">
          <cell r="B1009" t="str">
            <v>Cupcake</v>
          </cell>
        </row>
        <row r="1010">
          <cell r="B1010" t="str">
            <v>Curtain Call</v>
          </cell>
        </row>
        <row r="1011">
          <cell r="B1011" t="str">
            <v>cuspidata</v>
          </cell>
        </row>
        <row r="1012">
          <cell r="B1012" t="str">
            <v>Cutie Buttons</v>
          </cell>
        </row>
        <row r="1013">
          <cell r="B1013" t="str">
            <v>Da Qio Lady</v>
          </cell>
        </row>
        <row r="1014">
          <cell r="B1014" t="str">
            <v>Da Qio Lady Variegated</v>
          </cell>
        </row>
        <row r="1015">
          <cell r="B1015" t="str">
            <v>Dabney's Star</v>
          </cell>
        </row>
        <row r="1016">
          <cell r="B1016" t="str">
            <v>Dad's Pink</v>
          </cell>
        </row>
        <row r="1017">
          <cell r="B1017" t="str">
            <v>Daddy Mac</v>
          </cell>
        </row>
        <row r="1018">
          <cell r="B1018" t="str">
            <v>Daddy's Girl</v>
          </cell>
        </row>
        <row r="1019">
          <cell r="B1019" t="str">
            <v>Dadong Fangliang</v>
          </cell>
        </row>
        <row r="1020">
          <cell r="B1020" t="str">
            <v>Dahlohnega</v>
          </cell>
        </row>
        <row r="1021">
          <cell r="B1021" t="str">
            <v>Daijokan</v>
          </cell>
        </row>
        <row r="1022">
          <cell r="B1022" t="str">
            <v>Daikagura</v>
          </cell>
        </row>
        <row r="1023">
          <cell r="B1023" t="str">
            <v>Daikagura Red</v>
          </cell>
        </row>
        <row r="1024">
          <cell r="B1024" t="str">
            <v>Daintiness</v>
          </cell>
        </row>
        <row r="1025">
          <cell r="B1025" t="str">
            <v>Daintrie Sievers</v>
          </cell>
        </row>
        <row r="1026">
          <cell r="B1026" t="str">
            <v>Dainty Pink Star</v>
          </cell>
        </row>
        <row r="1027">
          <cell r="B1027" t="str">
            <v>Dainty [California]</v>
          </cell>
        </row>
        <row r="1028">
          <cell r="B1028" t="str">
            <v>Daisy Banks</v>
          </cell>
        </row>
        <row r="1029">
          <cell r="B1029" t="str">
            <v>Daisy Eagleson</v>
          </cell>
        </row>
        <row r="1030">
          <cell r="B1030" t="str">
            <v>Daitairin</v>
          </cell>
        </row>
        <row r="1031">
          <cell r="B1031" t="str">
            <v>Dakota</v>
          </cell>
        </row>
        <row r="1032">
          <cell r="B1032" t="str">
            <v>Dale Fitzgerald</v>
          </cell>
        </row>
        <row r="1033">
          <cell r="B1033" t="str">
            <v>Dalu Jiuqu</v>
          </cell>
        </row>
        <row r="1034">
          <cell r="B1034" t="str">
            <v>Dalu Jiuqu Variegated</v>
          </cell>
        </row>
        <row r="1035">
          <cell r="B1035" t="str">
            <v>Dan Graves</v>
          </cell>
        </row>
        <row r="1036">
          <cell r="B1036" t="str">
            <v>Dana Homeyer</v>
          </cell>
        </row>
        <row r="1037">
          <cell r="B1037" t="str">
            <v>Dana Homeyer Variegated</v>
          </cell>
        </row>
        <row r="1038">
          <cell r="B1038" t="str">
            <v>Danatta Merryday</v>
          </cell>
        </row>
        <row r="1039">
          <cell r="B1039" t="str">
            <v>Dancing Blaze</v>
          </cell>
        </row>
        <row r="1040">
          <cell r="B1040" t="str">
            <v>Dancing Flame</v>
          </cell>
        </row>
        <row r="1041">
          <cell r="B1041" t="str">
            <v>Dante's Inferno</v>
          </cell>
        </row>
        <row r="1042">
          <cell r="B1042" t="str">
            <v>Darby</v>
          </cell>
        </row>
        <row r="1043">
          <cell r="B1043" t="str">
            <v>Darby Variegated</v>
          </cell>
        </row>
        <row r="1044">
          <cell r="B1044" t="str">
            <v>Dark of Night</v>
          </cell>
        </row>
        <row r="1045">
          <cell r="B1045" t="str">
            <v>Dark Secret</v>
          </cell>
        </row>
        <row r="1046">
          <cell r="B1046" t="str">
            <v>Darleen Grace</v>
          </cell>
        </row>
        <row r="1047">
          <cell r="B1047" t="str">
            <v>Darleen Stoner</v>
          </cell>
        </row>
        <row r="1048">
          <cell r="B1048" t="str">
            <v>Darsi</v>
          </cell>
        </row>
        <row r="1049">
          <cell r="B1049" t="str">
            <v>Dataohong</v>
          </cell>
        </row>
        <row r="1050">
          <cell r="B1050" t="str">
            <v>Daughter's Red</v>
          </cell>
        </row>
        <row r="1051">
          <cell r="B1051" t="str">
            <v>Dautel's Supreme</v>
          </cell>
        </row>
        <row r="1052">
          <cell r="B1052" t="str">
            <v>Dave C. Strother</v>
          </cell>
        </row>
        <row r="1053">
          <cell r="B1053" t="str">
            <v>Dave's Weeper</v>
          </cell>
        </row>
        <row r="1054">
          <cell r="B1054" t="str">
            <v>David Bellamy</v>
          </cell>
        </row>
        <row r="1055">
          <cell r="B1055" t="str">
            <v>David Feathers</v>
          </cell>
        </row>
        <row r="1056">
          <cell r="B1056" t="str">
            <v>David Wilson</v>
          </cell>
        </row>
        <row r="1057">
          <cell r="B1057" t="str">
            <v>David Wirth</v>
          </cell>
        </row>
        <row r="1058">
          <cell r="B1058" t="str">
            <v>Daviesii</v>
          </cell>
        </row>
        <row r="1059">
          <cell r="B1059" t="str">
            <v>Dawn Lynn</v>
          </cell>
        </row>
        <row r="1060">
          <cell r="B1060" t="str">
            <v>Dawn of Creation</v>
          </cell>
        </row>
        <row r="1061">
          <cell r="B1061" t="str">
            <v>Dawn's Early Light</v>
          </cell>
        </row>
        <row r="1062">
          <cell r="B1062" t="str">
            <v>Dawson Pink</v>
          </cell>
        </row>
        <row r="1063">
          <cell r="B1063" t="str">
            <v>Daybreak</v>
          </cell>
        </row>
        <row r="1064">
          <cell r="B1064" t="str">
            <v>Daydream</v>
          </cell>
        </row>
        <row r="1065">
          <cell r="B1065" t="str">
            <v>Daydream Believer</v>
          </cell>
        </row>
        <row r="1066">
          <cell r="B1066" t="str">
            <v>Dazzler</v>
          </cell>
        </row>
        <row r="1067">
          <cell r="B1067" t="str">
            <v>De Bugny</v>
          </cell>
        </row>
        <row r="1068">
          <cell r="B1068" t="str">
            <v>Deacon Willie Leach</v>
          </cell>
        </row>
        <row r="1069">
          <cell r="B1069" t="str">
            <v>Deane's Darling</v>
          </cell>
        </row>
        <row r="1070">
          <cell r="B1070" t="str">
            <v>Deanna J.</v>
          </cell>
        </row>
        <row r="1071">
          <cell r="B1071" t="str">
            <v>Dear Jenny</v>
          </cell>
        </row>
        <row r="1072">
          <cell r="B1072" t="str">
            <v>Dearie Mealing</v>
          </cell>
        </row>
        <row r="1073">
          <cell r="B1073" t="str">
            <v>Debbie</v>
          </cell>
        </row>
        <row r="1074">
          <cell r="B1074" t="str">
            <v>Debbie Ellis</v>
          </cell>
        </row>
        <row r="1075">
          <cell r="B1075" t="str">
            <v>Debbie Odom</v>
          </cell>
        </row>
        <row r="1076">
          <cell r="B1076" t="str">
            <v>Debbie Smith</v>
          </cell>
        </row>
        <row r="1077">
          <cell r="B1077" t="str">
            <v>Debbie Variegated</v>
          </cell>
        </row>
        <row r="1078">
          <cell r="B1078" t="str">
            <v>Debbie's Carnation</v>
          </cell>
        </row>
        <row r="1079">
          <cell r="B1079" t="str">
            <v>Deborah Ann</v>
          </cell>
        </row>
        <row r="1080">
          <cell r="B1080" t="str">
            <v>Debut</v>
          </cell>
        </row>
        <row r="1081">
          <cell r="B1081" t="str">
            <v>Debutante</v>
          </cell>
        </row>
        <row r="1082">
          <cell r="B1082" t="str">
            <v>December Rose</v>
          </cell>
        </row>
        <row r="1083">
          <cell r="B1083" t="str">
            <v>Dee Davis</v>
          </cell>
        </row>
        <row r="1084">
          <cell r="B1084" t="str">
            <v>Dee Davis Variegated</v>
          </cell>
        </row>
        <row r="1085">
          <cell r="B1085" t="str">
            <v>Deen Day</v>
          </cell>
        </row>
        <row r="1086">
          <cell r="B1086" t="str">
            <v>Deep Pink Clouds</v>
          </cell>
        </row>
        <row r="1087">
          <cell r="B1087" t="str">
            <v>Deep Purple Dream</v>
          </cell>
        </row>
        <row r="1088">
          <cell r="B1088" t="str">
            <v>Deep Secret</v>
          </cell>
        </row>
        <row r="1089">
          <cell r="B1089" t="str">
            <v>Delectissima [Magnolia Gardens]</v>
          </cell>
        </row>
        <row r="1090">
          <cell r="B1090" t="str">
            <v>Delightfully Pink</v>
          </cell>
        </row>
        <row r="1091">
          <cell r="B1091" t="str">
            <v>Delores Edwards</v>
          </cell>
        </row>
        <row r="1092">
          <cell r="B1092" t="str">
            <v>Delores Thompson</v>
          </cell>
        </row>
        <row r="1093">
          <cell r="B1093" t="str">
            <v>Delphine Johnson</v>
          </cell>
        </row>
        <row r="1094">
          <cell r="B1094" t="str">
            <v>Delta Dawn</v>
          </cell>
        </row>
        <row r="1095">
          <cell r="B1095" t="str">
            <v>Demi-tasse</v>
          </cell>
        </row>
        <row r="1096">
          <cell r="B1096" t="str">
            <v>Demure</v>
          </cell>
        </row>
        <row r="1097">
          <cell r="B1097" t="str">
            <v>Den Burton</v>
          </cell>
        </row>
        <row r="1098">
          <cell r="B1098" t="str">
            <v>Den Burton Variegated</v>
          </cell>
        </row>
        <row r="1099">
          <cell r="B1099" t="str">
            <v>Dennis Hart</v>
          </cell>
        </row>
        <row r="1100">
          <cell r="B1100" t="str">
            <v>Dennis Vaughn</v>
          </cell>
        </row>
        <row r="1101">
          <cell r="B1101" t="str">
            <v>Dennis Vaughn Variegated</v>
          </cell>
        </row>
        <row r="1102">
          <cell r="B1102" t="str">
            <v>Derbyana</v>
          </cell>
        </row>
        <row r="1103">
          <cell r="B1103" t="str">
            <v>Derc'hel son eus PY Tremel</v>
          </cell>
        </row>
        <row r="1104">
          <cell r="B1104" t="str">
            <v>Descanso's Surprise</v>
          </cell>
        </row>
        <row r="1105">
          <cell r="B1105" t="str">
            <v>Desert Moon</v>
          </cell>
        </row>
        <row r="1106">
          <cell r="B1106" t="str">
            <v>Desert Sunset</v>
          </cell>
        </row>
        <row r="1107">
          <cell r="B1107" t="str">
            <v>Desire</v>
          </cell>
        </row>
        <row r="1108">
          <cell r="B1108" t="str">
            <v>Dessa Thompson</v>
          </cell>
        </row>
        <row r="1109">
          <cell r="B1109" t="str">
            <v>Destiny</v>
          </cell>
        </row>
        <row r="1110">
          <cell r="B1110" t="str">
            <v>Diamond Head</v>
          </cell>
        </row>
        <row r="1111">
          <cell r="B1111" t="str">
            <v>Dianne Dickson Reynolds</v>
          </cell>
        </row>
        <row r="1112">
          <cell r="B1112" t="str">
            <v>Dianthiflora</v>
          </cell>
        </row>
        <row r="1113">
          <cell r="B1113" t="str">
            <v>Dick Dodd</v>
          </cell>
        </row>
        <row r="1114">
          <cell r="B1114" t="str">
            <v>Dick Goodson</v>
          </cell>
        </row>
        <row r="1115">
          <cell r="B1115" t="str">
            <v>Dick Hardison</v>
          </cell>
        </row>
        <row r="1116">
          <cell r="B1116" t="str">
            <v>Dick Hardison Variegated</v>
          </cell>
        </row>
        <row r="1117">
          <cell r="B1117" t="str">
            <v>Diddy Mealing</v>
          </cell>
        </row>
        <row r="1118">
          <cell r="B1118" t="str">
            <v>Diddy's Pink Organdie</v>
          </cell>
        </row>
        <row r="1119">
          <cell r="B1119" t="str">
            <v>Dimple Darling</v>
          </cell>
        </row>
        <row r="1120">
          <cell r="B1120" t="str">
            <v>Dinh Swanson</v>
          </cell>
        </row>
        <row r="1121">
          <cell r="B1121" t="str">
            <v>Dinh's Velvet</v>
          </cell>
        </row>
        <row r="1122">
          <cell r="B1122" t="str">
            <v>Disneyland</v>
          </cell>
        </row>
        <row r="1123">
          <cell r="B1123" t="str">
            <v>Dixie Beggs</v>
          </cell>
        </row>
        <row r="1124">
          <cell r="B1124" t="str">
            <v>Dixie Knight</v>
          </cell>
        </row>
        <row r="1125">
          <cell r="B1125" t="str">
            <v>Dixie Knight Supreme</v>
          </cell>
        </row>
        <row r="1126">
          <cell r="B1126" t="str">
            <v>Dixie Knight Variegated</v>
          </cell>
        </row>
        <row r="1127">
          <cell r="B1127" t="str">
            <v>Do Pozo</v>
          </cell>
        </row>
        <row r="1128">
          <cell r="B1128" t="str">
            <v>Dobro</v>
          </cell>
        </row>
        <row r="1129">
          <cell r="B1129" t="str">
            <v>Doc Glausier</v>
          </cell>
        </row>
        <row r="1130">
          <cell r="B1130" t="str">
            <v>Doctor Lee</v>
          </cell>
        </row>
        <row r="1131">
          <cell r="B1131" t="str">
            <v>Dody's Delight</v>
          </cell>
        </row>
        <row r="1132">
          <cell r="B1132" t="str">
            <v>Dolly Bowen</v>
          </cell>
        </row>
        <row r="1133">
          <cell r="B1133" t="str">
            <v>Dolly Dyer Variegated</v>
          </cell>
        </row>
        <row r="1134">
          <cell r="B1134" t="str">
            <v>Dolly Parler</v>
          </cell>
        </row>
        <row r="1135">
          <cell r="B1135" t="str">
            <v>Dolly Parler Variegated</v>
          </cell>
        </row>
        <row r="1136">
          <cell r="B1136" t="str">
            <v>Dolly Varden</v>
          </cell>
        </row>
        <row r="1137">
          <cell r="B1137" t="str">
            <v>Dolores Hope</v>
          </cell>
        </row>
        <row r="1138">
          <cell r="B1138" t="str">
            <v>Dominic DiTomasso</v>
          </cell>
        </row>
        <row r="1139">
          <cell r="B1139" t="str">
            <v>Dominic DiTomasso Variegated</v>
          </cell>
        </row>
        <row r="1140">
          <cell r="B1140" t="str">
            <v>Domoto's Petite</v>
          </cell>
        </row>
        <row r="1141">
          <cell r="B1141" t="str">
            <v>Don Bergamini</v>
          </cell>
        </row>
        <row r="1142">
          <cell r="B1142" t="str">
            <v>Don Estes</v>
          </cell>
        </row>
        <row r="1143">
          <cell r="B1143" t="str">
            <v>Don Pedro</v>
          </cell>
        </row>
        <row r="1144">
          <cell r="B1144" t="str">
            <v>Don-Mac</v>
          </cell>
        </row>
        <row r="1145">
          <cell r="B1145" t="str">
            <v>Don-Mac Peony</v>
          </cell>
        </row>
        <row r="1146">
          <cell r="B1146" t="str">
            <v>Don-Mac Variegated</v>
          </cell>
        </row>
        <row r="1147">
          <cell r="B1147" t="str">
            <v>Dona Herzilia de Freitas Magalhaes</v>
          </cell>
        </row>
        <row r="1148">
          <cell r="B1148" t="str">
            <v>Donation</v>
          </cell>
        </row>
        <row r="1149">
          <cell r="B1149" t="str">
            <v>Donation Variegated</v>
          </cell>
        </row>
        <row r="1150">
          <cell r="B1150" t="str">
            <v>Donckelarii</v>
          </cell>
        </row>
        <row r="1151">
          <cell r="B1151" t="str">
            <v>Donna Blair</v>
          </cell>
        </row>
        <row r="1152">
          <cell r="B1152" t="str">
            <v>Donna Lyn</v>
          </cell>
        </row>
        <row r="1153">
          <cell r="B1153" t="str">
            <v>Donna Rita</v>
          </cell>
        </row>
        <row r="1154">
          <cell r="B1154" t="str">
            <v>Donnan's Dream</v>
          </cell>
        </row>
        <row r="1155">
          <cell r="B1155" t="str">
            <v>Dora Lee</v>
          </cell>
        </row>
        <row r="1156">
          <cell r="B1156" t="str">
            <v>Doris Ellis</v>
          </cell>
        </row>
        <row r="1157">
          <cell r="B1157" t="str">
            <v>Doris Ellis Pink</v>
          </cell>
        </row>
        <row r="1158">
          <cell r="B1158" t="str">
            <v>Doris Freeman</v>
          </cell>
        </row>
        <row r="1159">
          <cell r="B1159" t="str">
            <v>Doris Mae</v>
          </cell>
        </row>
        <row r="1160">
          <cell r="B1160" t="str">
            <v>Doris Stone</v>
          </cell>
        </row>
        <row r="1161">
          <cell r="B1161" t="str">
            <v>Dorothy B. Decuers</v>
          </cell>
        </row>
        <row r="1162">
          <cell r="B1162" t="str">
            <v>Dorothy Chester</v>
          </cell>
        </row>
        <row r="1163">
          <cell r="B1163" t="str">
            <v>Dorothy Copeland</v>
          </cell>
        </row>
        <row r="1164">
          <cell r="B1164" t="str">
            <v>Dorothy Hills</v>
          </cell>
        </row>
        <row r="1165">
          <cell r="B1165" t="str">
            <v>Dorothy L. Chattin</v>
          </cell>
        </row>
        <row r="1166">
          <cell r="B1166" t="str">
            <v>Dorothy Mac</v>
          </cell>
        </row>
        <row r="1167">
          <cell r="B1167" t="str">
            <v>Dorothy Rose</v>
          </cell>
        </row>
        <row r="1168">
          <cell r="B1168" t="str">
            <v>Dorothy Schmitt</v>
          </cell>
        </row>
        <row r="1169">
          <cell r="B1169" t="str">
            <v>Dorothy Tillett</v>
          </cell>
        </row>
        <row r="1170">
          <cell r="B1170" t="str">
            <v>Dot Spengler</v>
          </cell>
        </row>
        <row r="1171">
          <cell r="B1171" t="str">
            <v>Double Rainbow</v>
          </cell>
        </row>
        <row r="1172">
          <cell r="B1172" t="str">
            <v>Douglas Deane Hall</v>
          </cell>
        </row>
        <row r="1173">
          <cell r="B1173" t="str">
            <v>Douglas Mayfield</v>
          </cell>
        </row>
        <row r="1174">
          <cell r="B1174" t="str">
            <v>Dr. Agnew Hilsman</v>
          </cell>
        </row>
        <row r="1175">
          <cell r="B1175" t="str">
            <v>Dr. Alfred Aguero</v>
          </cell>
        </row>
        <row r="1176">
          <cell r="B1176" t="str">
            <v>Dr. Annette Thomas</v>
          </cell>
        </row>
        <row r="1177">
          <cell r="B1177" t="str">
            <v>Dr. Archie Sasser</v>
          </cell>
        </row>
        <row r="1178">
          <cell r="B1178" t="str">
            <v>Dr. Bill Harrison</v>
          </cell>
        </row>
        <row r="1179">
          <cell r="B1179" t="str">
            <v>Dr. Bob Withers</v>
          </cell>
        </row>
        <row r="1180">
          <cell r="B1180" t="str">
            <v>Dr. Brian Doak</v>
          </cell>
        </row>
        <row r="1181">
          <cell r="B1181" t="str">
            <v>Dr. Burnside</v>
          </cell>
        </row>
        <row r="1182">
          <cell r="B1182" t="str">
            <v>Dr. Clifford Parks</v>
          </cell>
        </row>
        <row r="1183">
          <cell r="B1183" t="str">
            <v>Dr. Clifford Parks Variegated</v>
          </cell>
        </row>
        <row r="1184">
          <cell r="B1184" t="str">
            <v>Dr. Colin Crisp</v>
          </cell>
        </row>
        <row r="1185">
          <cell r="B1185" t="str">
            <v>Dr. Cy. Echols</v>
          </cell>
        </row>
        <row r="1186">
          <cell r="B1186" t="str">
            <v>Dr. Dan Nathan Supreme</v>
          </cell>
        </row>
        <row r="1187">
          <cell r="B1187" t="str">
            <v>Dr. David Connor</v>
          </cell>
        </row>
        <row r="1188">
          <cell r="B1188" t="str">
            <v>Dr. David Sloan</v>
          </cell>
        </row>
        <row r="1189">
          <cell r="B1189" t="str">
            <v>Dr. Edward Porubsky</v>
          </cell>
        </row>
        <row r="1190">
          <cell r="B1190" t="str">
            <v>Dr. Emil Carroll</v>
          </cell>
        </row>
        <row r="1191">
          <cell r="B1191" t="str">
            <v>Dr. Fay Shaw</v>
          </cell>
        </row>
        <row r="1192">
          <cell r="B1192" t="str">
            <v>Dr. Frank Wilson</v>
          </cell>
        </row>
        <row r="1193">
          <cell r="B1193" t="str">
            <v>Dr. Fred E. Heitman</v>
          </cell>
        </row>
        <row r="1194">
          <cell r="B1194" t="str">
            <v>Dr. H. G. Mealing</v>
          </cell>
        </row>
        <row r="1195">
          <cell r="B1195" t="str">
            <v>Dr. H. G. Mealing Variegated</v>
          </cell>
        </row>
        <row r="1196">
          <cell r="B1196" t="str">
            <v>Dr. Harry Moore</v>
          </cell>
        </row>
        <row r="1197">
          <cell r="B1197" t="str">
            <v>Dr. Henry B. Harvey</v>
          </cell>
        </row>
        <row r="1198">
          <cell r="B1198" t="str">
            <v>Dr. J. C. Raulston</v>
          </cell>
        </row>
        <row r="1199">
          <cell r="B1199" t="str">
            <v>Dr. J. V. Knapp</v>
          </cell>
        </row>
        <row r="1200">
          <cell r="B1200" t="str">
            <v>Dr. John Avant</v>
          </cell>
        </row>
        <row r="1201">
          <cell r="B1201" t="str">
            <v>Dr. John D. Bell</v>
          </cell>
        </row>
        <row r="1202">
          <cell r="B1202" t="str">
            <v>Dr. Jon Bailey</v>
          </cell>
        </row>
        <row r="1203">
          <cell r="B1203" t="str">
            <v>Dr. Karl Horn</v>
          </cell>
        </row>
        <row r="1204">
          <cell r="B1204" t="str">
            <v>Dr. King</v>
          </cell>
        </row>
        <row r="1205">
          <cell r="B1205" t="str">
            <v>Dr. Lawrence D. Wade</v>
          </cell>
        </row>
        <row r="1206">
          <cell r="B1206" t="str">
            <v>Dr. Lilyan Hanchey</v>
          </cell>
        </row>
        <row r="1207">
          <cell r="B1207" t="str">
            <v>Dr. Louis Polizzi</v>
          </cell>
        </row>
        <row r="1208">
          <cell r="B1208" t="str">
            <v>Dr. Mary Burch</v>
          </cell>
        </row>
        <row r="1209">
          <cell r="B1209" t="str">
            <v>Dr. Max</v>
          </cell>
        </row>
        <row r="1210">
          <cell r="B1210" t="str">
            <v>Dr. Pam</v>
          </cell>
        </row>
        <row r="1211">
          <cell r="B1211" t="str">
            <v>Dr. Ralph Maxwell</v>
          </cell>
        </row>
        <row r="1212">
          <cell r="B1212" t="str">
            <v>Dr. Ralph Watkins</v>
          </cell>
        </row>
        <row r="1213">
          <cell r="B1213" t="str">
            <v>Dr. Richard Hardison</v>
          </cell>
        </row>
        <row r="1214">
          <cell r="B1214" t="str">
            <v>Dr. Richard Hardison Variegated</v>
          </cell>
        </row>
        <row r="1215">
          <cell r="B1215" t="str">
            <v>Dr. Richard P. Strobach</v>
          </cell>
        </row>
        <row r="1216">
          <cell r="B1216" t="str">
            <v>Dr. Robert E. Schwartz</v>
          </cell>
        </row>
        <row r="1217">
          <cell r="B1217" t="str">
            <v>Dr. T. E. Pierson</v>
          </cell>
        </row>
        <row r="1218">
          <cell r="B1218" t="str">
            <v>Dr. Tinsley</v>
          </cell>
        </row>
        <row r="1219">
          <cell r="B1219" t="str">
            <v>Dr. Tinsley Supreme</v>
          </cell>
        </row>
        <row r="1220">
          <cell r="B1220" t="str">
            <v>Dr. W. G. Lee</v>
          </cell>
        </row>
        <row r="1221">
          <cell r="B1221" t="str">
            <v>Dr. W. H. McIntosh</v>
          </cell>
        </row>
        <row r="1222">
          <cell r="B1222" t="str">
            <v>Dr. W. L. Barton</v>
          </cell>
        </row>
        <row r="1223">
          <cell r="B1223" t="str">
            <v>Dr. Wilds</v>
          </cell>
        </row>
        <row r="1224">
          <cell r="B1224" t="str">
            <v>Dr. William Beckman</v>
          </cell>
        </row>
        <row r="1225">
          <cell r="B1225" t="str">
            <v>Dr. William D. Battle</v>
          </cell>
        </row>
        <row r="1226">
          <cell r="B1226" t="str">
            <v>Dr. Zhivago</v>
          </cell>
        </row>
        <row r="1227">
          <cell r="B1227" t="str">
            <v>Dragon Eye</v>
          </cell>
        </row>
        <row r="1228">
          <cell r="B1228" t="str">
            <v>Dragon Fireball</v>
          </cell>
        </row>
        <row r="1229">
          <cell r="B1229" t="str">
            <v>Drama Girl</v>
          </cell>
        </row>
        <row r="1230">
          <cell r="B1230" t="str">
            <v>Drama Girl Tison</v>
          </cell>
        </row>
        <row r="1231">
          <cell r="B1231" t="str">
            <v>Drama Girl Variegated</v>
          </cell>
        </row>
        <row r="1232">
          <cell r="B1232" t="str">
            <v>Dream Baby</v>
          </cell>
        </row>
        <row r="1233">
          <cell r="B1233" t="str">
            <v>Dream Boat</v>
          </cell>
        </row>
        <row r="1234">
          <cell r="B1234" t="str">
            <v>Dream Boat Variegated</v>
          </cell>
        </row>
        <row r="1235">
          <cell r="B1235" t="str">
            <v>Dream Castle</v>
          </cell>
        </row>
        <row r="1236">
          <cell r="B1236" t="str">
            <v>Dream Girl</v>
          </cell>
        </row>
        <row r="1237">
          <cell r="B1237" t="str">
            <v>Dream Quilt</v>
          </cell>
        </row>
        <row r="1238">
          <cell r="B1238" t="str">
            <v>Dream Weaver</v>
          </cell>
        </row>
        <row r="1239">
          <cell r="B1239" t="str">
            <v>Dreamy</v>
          </cell>
        </row>
        <row r="1240">
          <cell r="B1240" t="str">
            <v>Dresden China</v>
          </cell>
        </row>
        <row r="1241">
          <cell r="B1241" t="str">
            <v>drupifera</v>
          </cell>
        </row>
        <row r="1242">
          <cell r="B1242" t="str">
            <v>Dryade</v>
          </cell>
        </row>
        <row r="1243">
          <cell r="B1243" t="str">
            <v>Dryade Variegated</v>
          </cell>
        </row>
        <row r="1244">
          <cell r="B1244" t="str">
            <v>Dubonnet Variegated</v>
          </cell>
        </row>
        <row r="1245">
          <cell r="B1245" t="str">
            <v>Duc de Brabant</v>
          </cell>
        </row>
        <row r="1246">
          <cell r="B1246" t="str">
            <v>Duc de Bretaagne</v>
          </cell>
        </row>
        <row r="1247">
          <cell r="B1247" t="str">
            <v>Duc de Bretagne</v>
          </cell>
        </row>
        <row r="1248">
          <cell r="B1248" t="str">
            <v>Duchess of Covington</v>
          </cell>
        </row>
        <row r="1249">
          <cell r="B1249" t="str">
            <v>Duchess of Sutherland Pink</v>
          </cell>
        </row>
        <row r="1250">
          <cell r="B1250" t="str">
            <v>Duchesse de Rohan</v>
          </cell>
        </row>
        <row r="1251">
          <cell r="B1251" t="str">
            <v>Duchesse Decazes</v>
          </cell>
        </row>
        <row r="1252">
          <cell r="B1252" t="str">
            <v>Dudley Boudreaux</v>
          </cell>
        </row>
        <row r="1253">
          <cell r="B1253" t="str">
            <v>Duke of Burgundy</v>
          </cell>
        </row>
        <row r="1254">
          <cell r="B1254" t="str">
            <v>Duke of Wellington</v>
          </cell>
        </row>
        <row r="1255">
          <cell r="B1255" t="str">
            <v>Dusty</v>
          </cell>
        </row>
        <row r="1256">
          <cell r="B1256" t="str">
            <v>Dusty Variegated</v>
          </cell>
        </row>
        <row r="1257">
          <cell r="B1257" t="str">
            <v>Dusty Wellborn</v>
          </cell>
        </row>
        <row r="1258">
          <cell r="B1258" t="str">
            <v>Dwarf Shishi</v>
          </cell>
        </row>
        <row r="1259">
          <cell r="B1259" t="str">
            <v>Dwarf Shishi White</v>
          </cell>
        </row>
        <row r="1260">
          <cell r="B1260" t="str">
            <v>Dynasty</v>
          </cell>
        </row>
        <row r="1261">
          <cell r="B1261" t="str">
            <v>E. G. Waterhouse</v>
          </cell>
        </row>
        <row r="1262">
          <cell r="B1262" t="str">
            <v>E. G. Waterhouse Variegated</v>
          </cell>
        </row>
        <row r="1263">
          <cell r="B1263" t="str">
            <v>Ealon Magee</v>
          </cell>
        </row>
        <row r="1264">
          <cell r="B1264" t="str">
            <v>Earl Kline</v>
          </cell>
        </row>
        <row r="1265">
          <cell r="B1265" t="str">
            <v>Early Autumn</v>
          </cell>
        </row>
        <row r="1266">
          <cell r="B1266" t="str">
            <v>Early Autumn Variegated</v>
          </cell>
        </row>
        <row r="1267">
          <cell r="B1267" t="str">
            <v>Early Girly</v>
          </cell>
        </row>
        <row r="1268">
          <cell r="B1268" t="str">
            <v>Early Pearly</v>
          </cell>
        </row>
        <row r="1269">
          <cell r="B1269" t="str">
            <v>Easter Basket</v>
          </cell>
        </row>
        <row r="1270">
          <cell r="B1270" t="str">
            <v>Easter Morn</v>
          </cell>
        </row>
        <row r="1271">
          <cell r="B1271" t="str">
            <v>Easter Morn Variegated</v>
          </cell>
        </row>
        <row r="1272">
          <cell r="B1272" t="str">
            <v>Easter Parade [Shackelford]</v>
          </cell>
        </row>
        <row r="1273">
          <cell r="B1273" t="str">
            <v>Eastern Purple Heart</v>
          </cell>
        </row>
        <row r="1274">
          <cell r="B1274" t="str">
            <v>Eastern Sun</v>
          </cell>
        </row>
        <row r="1275">
          <cell r="B1275" t="str">
            <v>Easy Virtue</v>
          </cell>
        </row>
        <row r="1276">
          <cell r="B1276" t="str">
            <v>Ecclefield</v>
          </cell>
        </row>
        <row r="1277">
          <cell r="B1277" t="str">
            <v>Eckie Johnson</v>
          </cell>
        </row>
        <row r="1278">
          <cell r="B1278" t="str">
            <v>Eclatante</v>
          </cell>
        </row>
        <row r="1279">
          <cell r="B1279" t="str">
            <v>Ecstasy [California]</v>
          </cell>
        </row>
        <row r="1280">
          <cell r="B1280" t="str">
            <v>Ed Alsip</v>
          </cell>
        </row>
        <row r="1281">
          <cell r="B1281" t="str">
            <v>Ed Atkins</v>
          </cell>
        </row>
        <row r="1282">
          <cell r="B1282" t="str">
            <v>Ed Combatalade</v>
          </cell>
        </row>
        <row r="1283">
          <cell r="B1283" t="str">
            <v>Ed Jernigan</v>
          </cell>
        </row>
        <row r="1284">
          <cell r="B1284" t="str">
            <v>Ed Laurent</v>
          </cell>
        </row>
        <row r="1285">
          <cell r="B1285" t="str">
            <v>Ed Powers</v>
          </cell>
        </row>
        <row r="1286">
          <cell r="B1286" t="str">
            <v>Eddie G. Wheeler</v>
          </cell>
        </row>
        <row r="1287">
          <cell r="B1287" t="str">
            <v>Eddie Gilley Variegated</v>
          </cell>
        </row>
        <row r="1288">
          <cell r="B1288" t="str">
            <v>Edelweiss</v>
          </cell>
        </row>
        <row r="1289">
          <cell r="B1289" t="str">
            <v>Eden REoc</v>
          </cell>
        </row>
        <row r="1290">
          <cell r="B1290" t="str">
            <v>Edfna Cato Variegated</v>
          </cell>
        </row>
        <row r="1291">
          <cell r="B1291" t="str">
            <v>Edgewood</v>
          </cell>
        </row>
        <row r="1292">
          <cell r="B1292" t="str">
            <v>Edith Alexander</v>
          </cell>
        </row>
        <row r="1293">
          <cell r="B1293" t="str">
            <v>Edith Churchill</v>
          </cell>
        </row>
        <row r="1294">
          <cell r="B1294" t="str">
            <v>Edith Cook Fisher</v>
          </cell>
        </row>
        <row r="1295">
          <cell r="B1295" t="str">
            <v>Edith Griner</v>
          </cell>
        </row>
        <row r="1296">
          <cell r="B1296" t="str">
            <v>Edith Linton</v>
          </cell>
        </row>
        <row r="1297">
          <cell r="B1297" t="str">
            <v>Edith Mazzei</v>
          </cell>
        </row>
        <row r="1298">
          <cell r="B1298" t="str">
            <v>Edmund B.</v>
          </cell>
        </row>
        <row r="1299">
          <cell r="B1299" t="str">
            <v>Edmund Harding</v>
          </cell>
        </row>
        <row r="1300">
          <cell r="B1300" t="str">
            <v>Edna Bass</v>
          </cell>
        </row>
        <row r="1301">
          <cell r="B1301" t="str">
            <v>Edna Bass Variegated</v>
          </cell>
        </row>
        <row r="1302">
          <cell r="B1302" t="str">
            <v>Edna Campbell</v>
          </cell>
        </row>
        <row r="1303">
          <cell r="B1303" t="str">
            <v>Edna Campbell Variegated</v>
          </cell>
        </row>
        <row r="1304">
          <cell r="B1304" t="str">
            <v>Edna Cato Variegated</v>
          </cell>
        </row>
        <row r="1305">
          <cell r="B1305" t="str">
            <v>Edna Deadwyler</v>
          </cell>
        </row>
        <row r="1306">
          <cell r="B1306" t="str">
            <v>Edna Raley</v>
          </cell>
        </row>
        <row r="1307">
          <cell r="B1307" t="str">
            <v>Edward Carlyon</v>
          </cell>
        </row>
        <row r="1308">
          <cell r="B1308" t="str">
            <v>Edward Lofving</v>
          </cell>
        </row>
        <row r="1309">
          <cell r="B1309" t="str">
            <v>Edward Marshall Boehm</v>
          </cell>
        </row>
        <row r="1310">
          <cell r="B1310" t="str">
            <v>Edwin H. Folk</v>
          </cell>
        </row>
        <row r="1311">
          <cell r="B1311" t="str">
            <v>Edwin H. Folk Variegated</v>
          </cell>
        </row>
        <row r="1312">
          <cell r="B1312" t="str">
            <v>Edwin S. Northup</v>
          </cell>
        </row>
        <row r="1313">
          <cell r="B1313" t="str">
            <v>Egao</v>
          </cell>
        </row>
        <row r="1314">
          <cell r="B1314" t="str">
            <v>Egao Corkscrew</v>
          </cell>
        </row>
        <row r="1315">
          <cell r="B1315" t="str">
            <v>Eighteen Scholars</v>
          </cell>
        </row>
        <row r="1316">
          <cell r="B1316" t="str">
            <v>Eighteen Year-Old Maiden</v>
          </cell>
        </row>
        <row r="1317">
          <cell r="B1317" t="str">
            <v>Eileen Crocker Hart</v>
          </cell>
        </row>
        <row r="1318">
          <cell r="B1318" t="str">
            <v>Eileen Weidman</v>
          </cell>
        </row>
        <row r="1319">
          <cell r="B1319" t="str">
            <v>Eileen's Smile</v>
          </cell>
        </row>
        <row r="1320">
          <cell r="B1320" t="str">
            <v>El Captain Varuegated</v>
          </cell>
        </row>
        <row r="1321">
          <cell r="B1321" t="str">
            <v>El Diablo Rojo</v>
          </cell>
        </row>
        <row r="1322">
          <cell r="B1322" t="str">
            <v>El Dorado</v>
          </cell>
        </row>
        <row r="1323">
          <cell r="B1323" t="str">
            <v>El Rojo</v>
          </cell>
        </row>
        <row r="1324">
          <cell r="B1324" t="str">
            <v>Elaine</v>
          </cell>
        </row>
        <row r="1325">
          <cell r="B1325" t="str">
            <v>Elaine Lee</v>
          </cell>
        </row>
        <row r="1326">
          <cell r="B1326" t="str">
            <v>Elaine's Betty</v>
          </cell>
        </row>
        <row r="1327">
          <cell r="B1327" t="str">
            <v>Elaine's Betty Blush</v>
          </cell>
        </row>
        <row r="1328">
          <cell r="B1328" t="str">
            <v>Elaine's Betty Pink Variegated</v>
          </cell>
        </row>
        <row r="1329">
          <cell r="B1329" t="str">
            <v>Elaine's Betty Red</v>
          </cell>
        </row>
        <row r="1330">
          <cell r="B1330" t="str">
            <v>Elaine's Betty Red Variegated</v>
          </cell>
        </row>
        <row r="1331">
          <cell r="B1331" t="str">
            <v>Elaine's Betty Variegated</v>
          </cell>
        </row>
        <row r="1332">
          <cell r="B1332" t="str">
            <v>Elaine's Betty White</v>
          </cell>
        </row>
        <row r="1333">
          <cell r="B1333" t="str">
            <v>Elbert Botts</v>
          </cell>
        </row>
        <row r="1334">
          <cell r="B1334" t="str">
            <v>Eleanor Finley</v>
          </cell>
        </row>
        <row r="1335">
          <cell r="B1335" t="str">
            <v>Eleanor Finley Variegated</v>
          </cell>
        </row>
        <row r="1336">
          <cell r="B1336" t="str">
            <v>Eleanor Franchetti Pink</v>
          </cell>
        </row>
        <row r="1337">
          <cell r="B1337" t="str">
            <v>Eleanor Grant</v>
          </cell>
        </row>
        <row r="1338">
          <cell r="B1338" t="str">
            <v>Eleanor Grant Variegated</v>
          </cell>
        </row>
        <row r="1339">
          <cell r="B1339" t="str">
            <v>Eleanor Greenway</v>
          </cell>
        </row>
        <row r="1340">
          <cell r="B1340" t="str">
            <v>Eleanor Greenway Pink</v>
          </cell>
        </row>
        <row r="1341">
          <cell r="B1341" t="str">
            <v>Eleanor Hagood</v>
          </cell>
        </row>
        <row r="1342">
          <cell r="B1342" t="str">
            <v>Eleanor Hagood Variegated</v>
          </cell>
        </row>
        <row r="1343">
          <cell r="B1343" t="str">
            <v>Eleanor Holtzman</v>
          </cell>
        </row>
        <row r="1344">
          <cell r="B1344" t="str">
            <v>Eleanor K.</v>
          </cell>
        </row>
        <row r="1345">
          <cell r="B1345" t="str">
            <v>Eleanor Martin</v>
          </cell>
        </row>
        <row r="1346">
          <cell r="B1346" t="str">
            <v>Eleanor Martin Supreme</v>
          </cell>
        </row>
        <row r="1347">
          <cell r="B1347" t="str">
            <v>Eleanor McCown</v>
          </cell>
        </row>
        <row r="1348">
          <cell r="B1348" t="str">
            <v>Eleanor McCrady</v>
          </cell>
        </row>
        <row r="1349">
          <cell r="B1349" t="str">
            <v>Eleanor McCrady Variegated</v>
          </cell>
        </row>
        <row r="1350">
          <cell r="B1350" t="str">
            <v>Eleanor McDowell</v>
          </cell>
        </row>
        <row r="1351">
          <cell r="B1351" t="str">
            <v>Eleanor Mertson</v>
          </cell>
        </row>
        <row r="1352">
          <cell r="B1352" t="str">
            <v>Eleanor Of Fairoaks</v>
          </cell>
        </row>
        <row r="1353">
          <cell r="B1353" t="str">
            <v>Eleanor Waltz</v>
          </cell>
        </row>
        <row r="1354">
          <cell r="B1354" t="str">
            <v>Eleanor Wilds Variegated</v>
          </cell>
        </row>
        <row r="1355">
          <cell r="B1355" t="str">
            <v>Elegans Champagne</v>
          </cell>
        </row>
        <row r="1356">
          <cell r="B1356" t="str">
            <v>Elegans Improved</v>
          </cell>
        </row>
        <row r="1357">
          <cell r="B1357" t="str">
            <v>Elegans Miniata</v>
          </cell>
        </row>
        <row r="1358">
          <cell r="B1358" t="str">
            <v>Elegans Splendor</v>
          </cell>
        </row>
        <row r="1359">
          <cell r="B1359" t="str">
            <v>Elegans Supreme</v>
          </cell>
        </row>
        <row r="1360">
          <cell r="B1360" t="str">
            <v>Elegans [Chandler]</v>
          </cell>
        </row>
        <row r="1361">
          <cell r="B1361" t="str">
            <v>Elegans [Chandler] Variegated</v>
          </cell>
        </row>
        <row r="1362">
          <cell r="B1362" t="str">
            <v>Elegant Beauty</v>
          </cell>
        </row>
        <row r="1363">
          <cell r="B1363" t="str">
            <v>Elena Lorenzo</v>
          </cell>
        </row>
        <row r="1364">
          <cell r="B1364" t="str">
            <v>Elena Nobile</v>
          </cell>
        </row>
        <row r="1365">
          <cell r="B1365" t="str">
            <v>Elena Nobile Variegated</v>
          </cell>
        </row>
        <row r="1366">
          <cell r="B1366" t="str">
            <v>Elfin</v>
          </cell>
        </row>
        <row r="1367">
          <cell r="B1367" t="str">
            <v>Elfin Charm</v>
          </cell>
        </row>
        <row r="1368">
          <cell r="B1368" t="str">
            <v>Elinore Lee</v>
          </cell>
        </row>
        <row r="1369">
          <cell r="B1369" t="str">
            <v>Eliozabeth hawkins</v>
          </cell>
        </row>
        <row r="1370">
          <cell r="B1370" t="str">
            <v>Elisa Mercoeur</v>
          </cell>
        </row>
        <row r="1371">
          <cell r="B1371" t="str">
            <v>Elisabeth</v>
          </cell>
        </row>
        <row r="1372">
          <cell r="B1372" t="str">
            <v>Elisabeth Pink</v>
          </cell>
        </row>
        <row r="1373">
          <cell r="B1373" t="str">
            <v>Elise Winter</v>
          </cell>
        </row>
        <row r="1374">
          <cell r="B1374" t="str">
            <v>Eliska-Deon</v>
          </cell>
        </row>
        <row r="1375">
          <cell r="B1375" t="str">
            <v>Elizabeth Acree</v>
          </cell>
        </row>
        <row r="1376">
          <cell r="B1376" t="str">
            <v>Elizabeth Ann</v>
          </cell>
        </row>
        <row r="1377">
          <cell r="B1377" t="str">
            <v>Elizabeth Arden</v>
          </cell>
        </row>
        <row r="1378">
          <cell r="B1378" t="str">
            <v>Elizabeth Astles</v>
          </cell>
        </row>
        <row r="1379">
          <cell r="B1379" t="str">
            <v>Elizabeth B. Hunt</v>
          </cell>
        </row>
        <row r="1380">
          <cell r="B1380" t="str">
            <v>Elizabeth Boardman</v>
          </cell>
        </row>
        <row r="1381">
          <cell r="B1381" t="str">
            <v>Elizabeth Burch</v>
          </cell>
        </row>
        <row r="1382">
          <cell r="B1382" t="str">
            <v>Elizabeth Cooper</v>
          </cell>
        </row>
        <row r="1383">
          <cell r="B1383" t="str">
            <v>Elizabeth de Rothschild</v>
          </cell>
        </row>
        <row r="1384">
          <cell r="B1384" t="str">
            <v>Elizabeth Dowd</v>
          </cell>
        </row>
        <row r="1385">
          <cell r="B1385" t="str">
            <v>Elizabeth Dowd Mystique</v>
          </cell>
        </row>
        <row r="1386">
          <cell r="B1386" t="str">
            <v>Elizabeth Dowd Rose</v>
          </cell>
        </row>
        <row r="1387">
          <cell r="B1387" t="str">
            <v>Elizabeth Dowd Silver</v>
          </cell>
        </row>
        <row r="1388">
          <cell r="B1388" t="str">
            <v>Elizabeth Dowd Stripe</v>
          </cell>
        </row>
        <row r="1389">
          <cell r="B1389" t="str">
            <v>Elizabeth Fleming</v>
          </cell>
        </row>
        <row r="1390">
          <cell r="B1390" t="str">
            <v>Elizabeth Fleming Variegated</v>
          </cell>
        </row>
        <row r="1391">
          <cell r="B1391" t="str">
            <v>Elizabeth Glunt</v>
          </cell>
        </row>
        <row r="1392">
          <cell r="B1392" t="str">
            <v>Elizabeth Harris</v>
          </cell>
        </row>
        <row r="1393">
          <cell r="B1393" t="str">
            <v>Elizabeth Herrin</v>
          </cell>
        </row>
        <row r="1394">
          <cell r="B1394" t="str">
            <v>Elizabeth Hill</v>
          </cell>
        </row>
        <row r="1395">
          <cell r="B1395" t="str">
            <v>Elizabeth Holmes</v>
          </cell>
        </row>
        <row r="1396">
          <cell r="B1396" t="str">
            <v>Elizabeth Holmes, Junior</v>
          </cell>
        </row>
        <row r="1397">
          <cell r="B1397" t="str">
            <v xml:space="preserve">Elizabeth Hyatt Haynie </v>
          </cell>
        </row>
        <row r="1398">
          <cell r="B1398" t="str">
            <v>Elizabeth Johnstone</v>
          </cell>
        </row>
        <row r="1399">
          <cell r="B1399" t="str">
            <v>Elizabeth Le Bey</v>
          </cell>
        </row>
        <row r="1400">
          <cell r="B1400" t="str">
            <v>Elizabeth Le Bey Blush</v>
          </cell>
        </row>
        <row r="1401">
          <cell r="B1401" t="str">
            <v>Elizabeth Le Bey Variegated</v>
          </cell>
        </row>
        <row r="1402">
          <cell r="B1402" t="str">
            <v>Elizabeth LeBey Variegated</v>
          </cell>
        </row>
        <row r="1403">
          <cell r="B1403" t="str">
            <v>Elizabeth M. Tarver</v>
          </cell>
        </row>
        <row r="1404">
          <cell r="B1404" t="str">
            <v>Elizabeth Nedra Mathis</v>
          </cell>
        </row>
        <row r="1405">
          <cell r="B1405" t="str">
            <v>Elizabeth Tarrant</v>
          </cell>
        </row>
        <row r="1406">
          <cell r="B1406" t="str">
            <v>Elizabeth Weaver</v>
          </cell>
        </row>
        <row r="1407">
          <cell r="B1407" t="str">
            <v>Elizabeth Weaver Variegated</v>
          </cell>
        </row>
        <row r="1408">
          <cell r="B1408" t="str">
            <v>Ella Drayton [Magnolia Gardens]</v>
          </cell>
        </row>
        <row r="1409">
          <cell r="B1409" t="str">
            <v xml:space="preserve">Ella Gayle Hamlin </v>
          </cell>
        </row>
        <row r="1410">
          <cell r="B1410" t="str">
            <v>Ella Joe</v>
          </cell>
        </row>
        <row r="1411">
          <cell r="B1411" t="str">
            <v>Ella Snoeyenbos</v>
          </cell>
        </row>
        <row r="1412">
          <cell r="B1412" t="str">
            <v>Ella Ward Parsons</v>
          </cell>
        </row>
        <row r="1413">
          <cell r="B1413" t="str">
            <v>Ella Weeks</v>
          </cell>
        </row>
        <row r="1414">
          <cell r="B1414" t="str">
            <v>Ella Wood</v>
          </cell>
        </row>
        <row r="1415">
          <cell r="B1415" t="str">
            <v>Ellamine</v>
          </cell>
        </row>
        <row r="1416">
          <cell r="B1416" t="str">
            <v>Elle B</v>
          </cell>
        </row>
        <row r="1417">
          <cell r="B1417" t="str">
            <v>Ellen Daniel</v>
          </cell>
        </row>
        <row r="1418">
          <cell r="B1418" t="str">
            <v>Ellen Daniel Red Variegated</v>
          </cell>
        </row>
        <row r="1419">
          <cell r="B1419" t="str">
            <v>Ellen Doubleday</v>
          </cell>
        </row>
        <row r="1420">
          <cell r="B1420" t="str">
            <v>Ellen Goff</v>
          </cell>
        </row>
        <row r="1421">
          <cell r="B1421" t="str">
            <v>Ellen Goff Variegated</v>
          </cell>
        </row>
        <row r="1422">
          <cell r="B1422" t="str">
            <v>Ellen Sampson</v>
          </cell>
        </row>
        <row r="1423">
          <cell r="B1423" t="str">
            <v>Ellen Vinson</v>
          </cell>
        </row>
        <row r="1424">
          <cell r="B1424" t="str">
            <v>Elmira Lee</v>
          </cell>
        </row>
        <row r="1425">
          <cell r="B1425" t="str">
            <v>Elsie Aldrich</v>
          </cell>
        </row>
        <row r="1426">
          <cell r="B1426" t="str">
            <v>Elsie Dryden</v>
          </cell>
        </row>
        <row r="1427">
          <cell r="B1427" t="str">
            <v>Elsie Hughes</v>
          </cell>
        </row>
        <row r="1428">
          <cell r="B1428" t="str">
            <v>Elsie Jury</v>
          </cell>
        </row>
        <row r="1429">
          <cell r="B1429" t="str">
            <v>Elsie Jury Variegated</v>
          </cell>
        </row>
        <row r="1430">
          <cell r="B1430" t="str">
            <v>Elsie Ruth Marshall</v>
          </cell>
        </row>
        <row r="1431">
          <cell r="B1431" t="str">
            <v>Elvige</v>
          </cell>
        </row>
        <row r="1432">
          <cell r="B1432" t="str">
            <v>Em Hyer</v>
          </cell>
        </row>
        <row r="1433">
          <cell r="B1433" t="str">
            <v>Emberglow</v>
          </cell>
        </row>
        <row r="1434">
          <cell r="B1434" t="str">
            <v>Emerson Waltz</v>
          </cell>
        </row>
        <row r="1435">
          <cell r="B1435" t="str">
            <v>Emil's Jane</v>
          </cell>
        </row>
        <row r="1436">
          <cell r="B1436" t="str">
            <v>Emilie Blush</v>
          </cell>
        </row>
        <row r="1437">
          <cell r="B1437" t="str">
            <v>Emilie English</v>
          </cell>
        </row>
        <row r="1438">
          <cell r="B1438" t="str">
            <v>Emily Mathis</v>
          </cell>
        </row>
        <row r="1439">
          <cell r="B1439" t="str">
            <v>Emily Wilson</v>
          </cell>
        </row>
        <row r="1440">
          <cell r="B1440" t="str">
            <v>Emjaba</v>
          </cell>
        </row>
        <row r="1441">
          <cell r="B1441" t="str">
            <v>Emma</v>
          </cell>
        </row>
        <row r="1442">
          <cell r="B1442" t="str">
            <v>Emma Alia</v>
          </cell>
        </row>
        <row r="1443">
          <cell r="B1443" t="str">
            <v>Emma Coker Rogers</v>
          </cell>
        </row>
        <row r="1444">
          <cell r="B1444" t="str">
            <v>Emma Gaeta</v>
          </cell>
        </row>
        <row r="1445">
          <cell r="B1445" t="str">
            <v>Emma Gaeta Variegated</v>
          </cell>
        </row>
        <row r="1446">
          <cell r="B1446" t="str">
            <v>Emma Grace</v>
          </cell>
        </row>
        <row r="1447">
          <cell r="B1447" t="str">
            <v>Emma J. Mitchell</v>
          </cell>
        </row>
        <row r="1448">
          <cell r="B1448" t="str">
            <v>Emma Jean Crocker</v>
          </cell>
        </row>
        <row r="1449">
          <cell r="B1449" t="str">
            <v>Emma Lennard</v>
          </cell>
        </row>
        <row r="1450">
          <cell r="B1450" t="str">
            <v>Emma Watkins</v>
          </cell>
        </row>
        <row r="1451">
          <cell r="B1451" t="str">
            <v>Emma Wilson</v>
          </cell>
        </row>
        <row r="1452">
          <cell r="B1452" t="str">
            <v>Emmalene</v>
          </cell>
        </row>
        <row r="1453">
          <cell r="B1453" t="str">
            <v>Emmalene Variegated</v>
          </cell>
        </row>
        <row r="1454">
          <cell r="B1454" t="str">
            <v>Emmett Barnes</v>
          </cell>
        </row>
        <row r="1455">
          <cell r="B1455" t="str">
            <v>Emmett Pfingstl</v>
          </cell>
        </row>
        <row r="1456">
          <cell r="B1456" t="str">
            <v>Emmy Balchen</v>
          </cell>
        </row>
        <row r="1457">
          <cell r="B1457" t="str">
            <v>Emory Prevatt</v>
          </cell>
        </row>
        <row r="1458">
          <cell r="B1458" t="str">
            <v>Emperor of Russia</v>
          </cell>
        </row>
        <row r="1459">
          <cell r="B1459" t="str">
            <v>Emperor of Russia Variegated</v>
          </cell>
        </row>
        <row r="1460">
          <cell r="B1460" t="str">
            <v>Enchanted Evening</v>
          </cell>
        </row>
        <row r="1461">
          <cell r="B1461" t="str">
            <v>Enchantress [South]</v>
          </cell>
        </row>
        <row r="1462">
          <cell r="B1462" t="str">
            <v>English Kuhne Drews</v>
          </cell>
        </row>
        <row r="1463">
          <cell r="B1463" t="str">
            <v>Enishi</v>
          </cell>
        </row>
        <row r="1464">
          <cell r="B1464" t="str">
            <v>Enrico Bettoni [United States]</v>
          </cell>
        </row>
        <row r="1465">
          <cell r="B1465" t="str">
            <v>Envying Sky's Height</v>
          </cell>
        </row>
        <row r="1466">
          <cell r="B1466" t="str">
            <v>Eos</v>
          </cell>
        </row>
        <row r="1467">
          <cell r="B1467" t="str">
            <v>Eric Wilson</v>
          </cell>
        </row>
        <row r="1468">
          <cell r="B1468" t="str">
            <v>Erica</v>
          </cell>
        </row>
        <row r="1469">
          <cell r="B1469" t="str">
            <v>Erica McMinn</v>
          </cell>
        </row>
        <row r="1470">
          <cell r="B1470" t="str">
            <v>Erin Farmer</v>
          </cell>
        </row>
        <row r="1471">
          <cell r="B1471" t="str">
            <v>Erin Farmer Pink</v>
          </cell>
        </row>
        <row r="1472">
          <cell r="B1472" t="str">
            <v>Ernest Aycock</v>
          </cell>
        </row>
        <row r="1473">
          <cell r="B1473" t="str">
            <v>Ernest F. Beale, Sr.</v>
          </cell>
        </row>
        <row r="1474">
          <cell r="B1474" t="str">
            <v>Ernest Gilley Variegated</v>
          </cell>
        </row>
        <row r="1475">
          <cell r="B1475" t="str">
            <v>Ernest J. Palmer</v>
          </cell>
        </row>
        <row r="1476">
          <cell r="B1476" t="str">
            <v>Ernest McDonald</v>
          </cell>
        </row>
        <row r="1477">
          <cell r="B1477" t="str">
            <v>Ernestine Bowman</v>
          </cell>
        </row>
        <row r="1478">
          <cell r="B1478" t="str">
            <v>Ernestine Law</v>
          </cell>
        </row>
        <row r="1479">
          <cell r="B1479" t="str">
            <v>Esme Spence</v>
          </cell>
        </row>
        <row r="1480">
          <cell r="B1480" t="str">
            <v>España</v>
          </cell>
        </row>
        <row r="1481">
          <cell r="B1481" t="str">
            <v>Essie M. Rollinson</v>
          </cell>
        </row>
        <row r="1482">
          <cell r="B1482" t="str">
            <v>Esther Ann</v>
          </cell>
        </row>
        <row r="1483">
          <cell r="B1483" t="str">
            <v>Esther Henty</v>
          </cell>
        </row>
        <row r="1484">
          <cell r="B1484" t="str">
            <v>Esther Lawrence</v>
          </cell>
        </row>
        <row r="1485">
          <cell r="B1485" t="str">
            <v>Esther Smith</v>
          </cell>
        </row>
        <row r="1486">
          <cell r="B1486" t="str">
            <v>Esther Smith Pink</v>
          </cell>
        </row>
        <row r="1487">
          <cell r="B1487" t="str">
            <v>Esther's Tomorrow</v>
          </cell>
        </row>
        <row r="1488">
          <cell r="B1488" t="str">
            <v>Etha Prickett</v>
          </cell>
        </row>
        <row r="1489">
          <cell r="B1489" t="str">
            <v>Ethel Davis</v>
          </cell>
        </row>
        <row r="1490">
          <cell r="B1490" t="str">
            <v>Ethel Davis Blush</v>
          </cell>
        </row>
        <row r="1491">
          <cell r="B1491" t="str">
            <v>Ethel Davis Variegated</v>
          </cell>
        </row>
        <row r="1492">
          <cell r="B1492" t="str">
            <v>Ethel McGee</v>
          </cell>
        </row>
        <row r="1493">
          <cell r="B1493" t="str">
            <v>Ethel Rhyne</v>
          </cell>
        </row>
        <row r="1494">
          <cell r="B1494" t="str">
            <v>Ethel Rivers</v>
          </cell>
        </row>
        <row r="1495">
          <cell r="B1495" t="str">
            <v>Etoile</v>
          </cell>
        </row>
        <row r="1496">
          <cell r="B1496" t="str">
            <v>Etoile Fontaine</v>
          </cell>
        </row>
        <row r="1497">
          <cell r="B1497" t="str">
            <v>ETR Carlyon</v>
          </cell>
        </row>
        <row r="1498">
          <cell r="B1498" t="str">
            <v>Etsu-botan</v>
          </cell>
        </row>
        <row r="1499">
          <cell r="B1499" t="str">
            <v>Eugene Bolen</v>
          </cell>
        </row>
        <row r="1500">
          <cell r="B1500" t="str">
            <v>Eugene Lize</v>
          </cell>
        </row>
        <row r="1501">
          <cell r="B1501" t="str">
            <v>Eugenia Howell</v>
          </cell>
        </row>
        <row r="1502">
          <cell r="B1502" t="str">
            <v>Eugenie de Massena</v>
          </cell>
        </row>
        <row r="1503">
          <cell r="B1503" t="str">
            <v>Eunice Buckley</v>
          </cell>
        </row>
        <row r="1504">
          <cell r="B1504" t="str">
            <v>Eunice Buckley</v>
          </cell>
        </row>
        <row r="1505">
          <cell r="B1505" t="str">
            <v>Eureka Variegated</v>
          </cell>
        </row>
        <row r="1506">
          <cell r="B1506" t="str">
            <v>euryoides</v>
          </cell>
        </row>
        <row r="1507">
          <cell r="B1507" t="str">
            <v>Eva Dowling</v>
          </cell>
        </row>
        <row r="1508">
          <cell r="B1508" t="str">
            <v>Eva Grace</v>
          </cell>
        </row>
        <row r="1509">
          <cell r="B1509" t="str">
            <v>Eva Ross</v>
          </cell>
        </row>
        <row r="1510">
          <cell r="B1510" t="str">
            <v>Evan Davis</v>
          </cell>
        </row>
        <row r="1511">
          <cell r="B1511" t="str">
            <v>Evan Warriner</v>
          </cell>
        </row>
        <row r="1512">
          <cell r="B1512" t="str">
            <v>Evangeline</v>
          </cell>
        </row>
        <row r="1513">
          <cell r="B1513" t="str">
            <v>Evelina</v>
          </cell>
        </row>
        <row r="1514">
          <cell r="B1514" t="str">
            <v>Evelyn C. Bellamy</v>
          </cell>
        </row>
        <row r="1515">
          <cell r="B1515" t="str">
            <v>Evelyn Chase</v>
          </cell>
        </row>
        <row r="1516">
          <cell r="B1516" t="str">
            <v>Evelyn Fulon</v>
          </cell>
        </row>
        <row r="1517">
          <cell r="B1517" t="str">
            <v>Evelyn Kilsby</v>
          </cell>
        </row>
        <row r="1518">
          <cell r="B1518" t="str">
            <v>Evelyn Poe</v>
          </cell>
        </row>
        <row r="1519">
          <cell r="B1519" t="str">
            <v>Evelyn Poe Blush</v>
          </cell>
        </row>
        <row r="1520">
          <cell r="B1520" t="str">
            <v>Evelyn Poe Pink</v>
          </cell>
        </row>
        <row r="1521">
          <cell r="B1521" t="str">
            <v>Evelyn Poe Pink Variegated</v>
          </cell>
        </row>
        <row r="1522">
          <cell r="B1522" t="str">
            <v>Evening Glow Pearl</v>
          </cell>
        </row>
        <row r="1523">
          <cell r="B1523" t="str">
            <v>Evensong</v>
          </cell>
        </row>
        <row r="1524">
          <cell r="B1524" t="str">
            <v>Eventide</v>
          </cell>
        </row>
        <row r="1525">
          <cell r="B1525" t="str">
            <v>Exquisite</v>
          </cell>
        </row>
        <row r="1526">
          <cell r="B1526" t="str">
            <v>Extravaganza</v>
          </cell>
        </row>
        <row r="1527">
          <cell r="B1527" t="str">
            <v>Eye Candy</v>
          </cell>
        </row>
        <row r="1528">
          <cell r="B1528" t="str">
            <v>Eyes of March</v>
          </cell>
        </row>
        <row r="1529">
          <cell r="B1529" t="str">
            <v>Ezo</v>
          </cell>
        </row>
        <row r="1530">
          <cell r="B1530" t="str">
            <v>Ezo-nishiki [Portugal]</v>
          </cell>
        </row>
        <row r="1531">
          <cell r="B1531" t="str">
            <v>Faint Whisper</v>
          </cell>
        </row>
        <row r="1532">
          <cell r="B1532" t="str">
            <v>Fair Dodd</v>
          </cell>
        </row>
        <row r="1533">
          <cell r="B1533" t="str">
            <v>Fair Jury</v>
          </cell>
        </row>
        <row r="1534">
          <cell r="B1534" t="str">
            <v>Fair Lady</v>
          </cell>
        </row>
        <row r="1535">
          <cell r="B1535" t="str">
            <v>Fairest Day</v>
          </cell>
        </row>
        <row r="1536">
          <cell r="B1536" t="str">
            <v>Fairhope Jubilee</v>
          </cell>
        </row>
        <row r="1537">
          <cell r="B1537" t="str">
            <v>Fairweather Favorite</v>
          </cell>
        </row>
        <row r="1538">
          <cell r="B1538" t="str">
            <v>Fairy Blush</v>
          </cell>
        </row>
        <row r="1539">
          <cell r="B1539" t="str">
            <v>Fairy Bouquet</v>
          </cell>
        </row>
        <row r="1540">
          <cell r="B1540" t="str">
            <v>Fairy Fountain</v>
          </cell>
        </row>
        <row r="1541">
          <cell r="B1541" t="str">
            <v>Fairy Garden</v>
          </cell>
        </row>
        <row r="1542">
          <cell r="B1542" t="str">
            <v>Fairy Princess</v>
          </cell>
        </row>
        <row r="1543">
          <cell r="B1543" t="str">
            <v>Fairy Queen</v>
          </cell>
        </row>
        <row r="1544">
          <cell r="B1544" t="str">
            <v>Fairy Wand</v>
          </cell>
        </row>
        <row r="1545">
          <cell r="B1545" t="str">
            <v>Faith</v>
          </cell>
        </row>
        <row r="1546">
          <cell r="B1546" t="str">
            <v>Faith Hope Love</v>
          </cell>
        </row>
        <row r="1547">
          <cell r="B1547" t="str">
            <v>Faith Variegated</v>
          </cell>
        </row>
        <row r="1548">
          <cell r="B1548" t="str">
            <v>Fall's First Treat</v>
          </cell>
        </row>
        <row r="1549">
          <cell r="B1549" t="str">
            <v>Fallen Angel</v>
          </cell>
        </row>
        <row r="1550">
          <cell r="B1550" t="str">
            <v>Falling Star</v>
          </cell>
        </row>
        <row r="1551">
          <cell r="B1551" t="str">
            <v>Fancy Pants</v>
          </cell>
        </row>
        <row r="1552">
          <cell r="B1552" t="str">
            <v>Fannie Bolis</v>
          </cell>
        </row>
        <row r="1553">
          <cell r="B1553" t="str">
            <v>Fannie E.</v>
          </cell>
        </row>
        <row r="1554">
          <cell r="B1554" t="str">
            <v>Fannie Loughridge</v>
          </cell>
        </row>
        <row r="1555">
          <cell r="B1555" t="str">
            <v xml:space="preserve">Fannie Loughridge Variegated </v>
          </cell>
        </row>
        <row r="1556">
          <cell r="B1556" t="str">
            <v>Fannie Louise Maphis</v>
          </cell>
        </row>
        <row r="1557">
          <cell r="B1557" t="str">
            <v>Fannie Louise Maphis Variegated</v>
          </cell>
        </row>
        <row r="1558">
          <cell r="B1558" t="str">
            <v>Fannie Mae</v>
          </cell>
        </row>
        <row r="1559">
          <cell r="B1559" t="str">
            <v>Fantasia</v>
          </cell>
        </row>
        <row r="1560">
          <cell r="B1560" t="str">
            <v>Fantasy</v>
          </cell>
        </row>
        <row r="1561">
          <cell r="B1561" t="str">
            <v>Fashion Note</v>
          </cell>
        </row>
        <row r="1562">
          <cell r="B1562" t="str">
            <v>Fashionata</v>
          </cell>
        </row>
        <row r="1563">
          <cell r="B1563" t="str">
            <v>Fashionata Variegated</v>
          </cell>
        </row>
        <row r="1564">
          <cell r="B1564" t="str">
            <v>Faultless Jade</v>
          </cell>
        </row>
        <row r="1565">
          <cell r="B1565" t="str">
            <v>Fawn</v>
          </cell>
        </row>
        <row r="1566">
          <cell r="B1566" t="str">
            <v>Faye Wheeler</v>
          </cell>
        </row>
        <row r="1567">
          <cell r="B1567" t="str">
            <v>Faye Wheeler Variegated</v>
          </cell>
        </row>
        <row r="1568">
          <cell r="B1568" t="str">
            <v>Feasti</v>
          </cell>
        </row>
        <row r="1569">
          <cell r="B1569" t="str">
            <v>Feathers Fragrant</v>
          </cell>
        </row>
        <row r="1570">
          <cell r="B1570" t="str">
            <v>Feathery Touch</v>
          </cell>
        </row>
        <row r="1571">
          <cell r="B1571" t="str">
            <v>Felice Harris</v>
          </cell>
        </row>
        <row r="1572">
          <cell r="B1572" t="str">
            <v>Fen Yu</v>
          </cell>
        </row>
        <row r="1573">
          <cell r="B1573" t="str">
            <v>Fernandina</v>
          </cell>
        </row>
        <row r="1574">
          <cell r="B1574" t="str">
            <v>Ferol Ilene</v>
          </cell>
        </row>
        <row r="1575">
          <cell r="B1575" t="str">
            <v>Ferol Zerkowsky</v>
          </cell>
        </row>
        <row r="1576">
          <cell r="B1576" t="str">
            <v>Ferris Wheel</v>
          </cell>
        </row>
        <row r="1577">
          <cell r="B1577" t="str">
            <v>Festival</v>
          </cell>
        </row>
        <row r="1578">
          <cell r="B1578" t="str">
            <v>Festival of Lights</v>
          </cell>
        </row>
        <row r="1579">
          <cell r="B1579" t="str">
            <v>Feu d'Artifice</v>
          </cell>
        </row>
        <row r="1580">
          <cell r="B1580" t="str">
            <v>Fiery Furnace</v>
          </cell>
        </row>
        <row r="1581">
          <cell r="B1581" t="str">
            <v>Fiesta</v>
          </cell>
        </row>
        <row r="1582">
          <cell r="B1582" t="str">
            <v>Fiesta Grande</v>
          </cell>
        </row>
        <row r="1583">
          <cell r="B1583" t="str">
            <v>Fiesta Grande Variegated</v>
          </cell>
        </row>
        <row r="1584">
          <cell r="B1584" t="str">
            <v>Fifth Avenue</v>
          </cell>
        </row>
        <row r="1585">
          <cell r="B1585" t="str">
            <v>Filo Junior</v>
          </cell>
        </row>
        <row r="1586">
          <cell r="B1586" t="str">
            <v>Filoli Red</v>
          </cell>
        </row>
        <row r="1587">
          <cell r="B1587" t="str">
            <v>Fimbriata</v>
          </cell>
        </row>
        <row r="1588">
          <cell r="B1588" t="str">
            <v>Fimbriated Fragrance</v>
          </cell>
        </row>
        <row r="1589">
          <cell r="B1589" t="str">
            <v>Fine Pure</v>
          </cell>
        </row>
        <row r="1590">
          <cell r="B1590" t="str">
            <v>Finlandia</v>
          </cell>
        </row>
        <row r="1591">
          <cell r="B1591" t="str">
            <v>Finlandia Blush</v>
          </cell>
        </row>
        <row r="1592">
          <cell r="B1592" t="str">
            <v>Finlandia Red</v>
          </cell>
        </row>
        <row r="1593">
          <cell r="B1593" t="str">
            <v>Finlandia Variegated</v>
          </cell>
        </row>
        <row r="1594">
          <cell r="B1594" t="str">
            <v>Fircone</v>
          </cell>
        </row>
        <row r="1595">
          <cell r="B1595" t="str">
            <v>Fircone Variegated</v>
          </cell>
        </row>
        <row r="1596">
          <cell r="B1596" t="str">
            <v>Fire 'n Ice</v>
          </cell>
        </row>
        <row r="1597">
          <cell r="B1597" t="str">
            <v>Fire Chief</v>
          </cell>
        </row>
        <row r="1598">
          <cell r="B1598" t="str">
            <v>Fire Chief Variegated</v>
          </cell>
        </row>
        <row r="1599">
          <cell r="B1599" t="str">
            <v>Fire Dance</v>
          </cell>
        </row>
        <row r="1600">
          <cell r="B1600" t="str">
            <v>Fire Dance Variegated</v>
          </cell>
        </row>
        <row r="1601">
          <cell r="B1601" t="str">
            <v>Fire Falls</v>
          </cell>
        </row>
        <row r="1602">
          <cell r="B1602" t="str">
            <v>Fire Falls Variegated</v>
          </cell>
        </row>
        <row r="1603">
          <cell r="B1603" t="str">
            <v>Fire Frost</v>
          </cell>
        </row>
        <row r="1604">
          <cell r="B1604" t="str">
            <v>Firebird</v>
          </cell>
        </row>
        <row r="1605">
          <cell r="B1605" t="str">
            <v>Firebrand</v>
          </cell>
        </row>
        <row r="1606">
          <cell r="B1606" t="str">
            <v>Firebrand Variegated</v>
          </cell>
        </row>
        <row r="1607">
          <cell r="B1607" t="str">
            <v>First Blush</v>
          </cell>
        </row>
        <row r="1608">
          <cell r="B1608" t="str">
            <v>First Class Red</v>
          </cell>
        </row>
        <row r="1609">
          <cell r="B1609" t="str">
            <v>First Flush</v>
          </cell>
        </row>
        <row r="1610">
          <cell r="B1610" t="str">
            <v>First Lady</v>
          </cell>
        </row>
        <row r="1611">
          <cell r="B1611" t="str">
            <v>Firstborn</v>
          </cell>
        </row>
        <row r="1612">
          <cell r="B1612" t="str">
            <v>Firstborn Variegated</v>
          </cell>
        </row>
        <row r="1613">
          <cell r="B1613" t="str">
            <v>Flame</v>
          </cell>
        </row>
        <row r="1614">
          <cell r="B1614" t="str">
            <v>Flame Variegated</v>
          </cell>
        </row>
        <row r="1615">
          <cell r="B1615" t="str">
            <v>Flaming Star</v>
          </cell>
        </row>
        <row r="1616">
          <cell r="B1616" t="str">
            <v>Flaming Youth</v>
          </cell>
        </row>
        <row r="1617">
          <cell r="B1617" t="str">
            <v>Flamingo</v>
          </cell>
        </row>
        <row r="1618">
          <cell r="B1618" t="str">
            <v>Flamingo Princess</v>
          </cell>
        </row>
        <row r="1619">
          <cell r="B1619" t="str">
            <v>flava</v>
          </cell>
        </row>
        <row r="1620">
          <cell r="B1620" t="str">
            <v>Fletcher Pearson Crown</v>
          </cell>
        </row>
        <row r="1621">
          <cell r="B1621" t="str">
            <v>Fleurette</v>
          </cell>
        </row>
        <row r="1622">
          <cell r="B1622" t="str">
            <v>Flip</v>
          </cell>
        </row>
        <row r="1623">
          <cell r="B1623" t="str">
            <v>Flirtation</v>
          </cell>
        </row>
        <row r="1624">
          <cell r="B1624" t="str">
            <v>Flora Cooper</v>
          </cell>
        </row>
        <row r="1625">
          <cell r="B1625" t="str">
            <v>Flora Hollingsworth</v>
          </cell>
        </row>
        <row r="1626">
          <cell r="B1626" t="str">
            <v>Flora McClendon Nelson</v>
          </cell>
        </row>
        <row r="1627">
          <cell r="B1627" t="str">
            <v>Flora Nelson</v>
          </cell>
        </row>
        <row r="1628">
          <cell r="B1628" t="str">
            <v>Flora Stout</v>
          </cell>
        </row>
        <row r="1629">
          <cell r="B1629" t="str">
            <v>Floradora Girl</v>
          </cell>
        </row>
        <row r="1630">
          <cell r="B1630" t="str">
            <v>Florence Daniel</v>
          </cell>
        </row>
        <row r="1631">
          <cell r="B1631" t="str">
            <v>Florence Hollis</v>
          </cell>
        </row>
        <row r="1632">
          <cell r="B1632" t="str">
            <v>Florence Hudson</v>
          </cell>
        </row>
        <row r="1633">
          <cell r="B1633" t="str">
            <v>Florence Lowden</v>
          </cell>
        </row>
        <row r="1634">
          <cell r="B1634" t="str">
            <v>Florence Stratton</v>
          </cell>
        </row>
        <row r="1635">
          <cell r="B1635" t="str">
            <v>Florence Stratton Blush</v>
          </cell>
        </row>
        <row r="1636">
          <cell r="B1636" t="str">
            <v>Florence Wood</v>
          </cell>
        </row>
        <row r="1637">
          <cell r="B1637" t="str">
            <v>Florence's Debutante</v>
          </cell>
        </row>
        <row r="1638">
          <cell r="B1638" t="str">
            <v>Florence's Fancy Formal</v>
          </cell>
        </row>
        <row r="1639">
          <cell r="B1639" t="str">
            <v>Floribunda</v>
          </cell>
        </row>
        <row r="1640">
          <cell r="B1640" t="str">
            <v>Florita</v>
          </cell>
        </row>
        <row r="1641">
          <cell r="B1641" t="str">
            <v>Flossie Goodson</v>
          </cell>
        </row>
        <row r="1642">
          <cell r="B1642" t="str">
            <v>Flossie Smith Variegated</v>
          </cell>
        </row>
        <row r="1643">
          <cell r="B1643" t="str">
            <v>Flower Girl</v>
          </cell>
        </row>
        <row r="1644">
          <cell r="B1644" t="str">
            <v>Flower Girl Variegated</v>
          </cell>
        </row>
        <row r="1645">
          <cell r="B1645" t="str">
            <v>Flower Song</v>
          </cell>
        </row>
        <row r="1646">
          <cell r="B1646" t="str">
            <v>Flowerwood</v>
          </cell>
        </row>
        <row r="1647">
          <cell r="B1647" t="str">
            <v>Floyd Magee</v>
          </cell>
        </row>
        <row r="1648">
          <cell r="B1648" t="str">
            <v>Flra Eyster</v>
          </cell>
        </row>
        <row r="1649">
          <cell r="B1649" t="str">
            <v>Fluff</v>
          </cell>
        </row>
        <row r="1650">
          <cell r="B1650" t="str">
            <v>Fluted Orchid</v>
          </cell>
        </row>
        <row r="1651">
          <cell r="B1651" t="str">
            <v>Fluted Silk</v>
          </cell>
        </row>
        <row r="1652">
          <cell r="B1652" t="str">
            <v>fluviatiles</v>
          </cell>
        </row>
        <row r="1653">
          <cell r="B1653" t="str">
            <v>Fly Fly</v>
          </cell>
        </row>
        <row r="1654">
          <cell r="B1654" t="str">
            <v>Flynn Sans</v>
          </cell>
        </row>
        <row r="1655">
          <cell r="B1655" t="str">
            <v>Formality</v>
          </cell>
        </row>
        <row r="1656">
          <cell r="B1656" t="str">
            <v>Forrest's Royal Pearl</v>
          </cell>
        </row>
        <row r="1657">
          <cell r="B1657" t="str">
            <v>Fortieth Anniversary</v>
          </cell>
        </row>
        <row r="1658">
          <cell r="B1658" t="str">
            <v>Fortuna</v>
          </cell>
        </row>
        <row r="1659">
          <cell r="B1659" t="str">
            <v>Fortune Teller</v>
          </cell>
        </row>
        <row r="1660">
          <cell r="B1660" t="str">
            <v>Fortune Teller</v>
          </cell>
        </row>
        <row r="1661">
          <cell r="B1661" t="str">
            <v>Forty-Niner Variegated</v>
          </cell>
        </row>
        <row r="1662">
          <cell r="B1662" t="str">
            <v>Fostine</v>
          </cell>
        </row>
        <row r="1663">
          <cell r="B1663" t="str">
            <v>Four Winds</v>
          </cell>
        </row>
        <row r="1664">
          <cell r="B1664" t="str">
            <v>Fragrance of Sleeve</v>
          </cell>
        </row>
        <row r="1665">
          <cell r="B1665" t="str">
            <v>Fragrant Boutonniere</v>
          </cell>
        </row>
        <row r="1666">
          <cell r="B1666" t="str">
            <v>Fragrant Concubine</v>
          </cell>
        </row>
        <row r="1667">
          <cell r="B1667" t="str">
            <v>Fragrant Fairies</v>
          </cell>
        </row>
        <row r="1668">
          <cell r="B1668" t="str">
            <v>Fragrant Girl</v>
          </cell>
        </row>
        <row r="1669">
          <cell r="B1669" t="str">
            <v>Fragrant Jonquil</v>
          </cell>
        </row>
        <row r="1670">
          <cell r="B1670" t="str">
            <v>Fragrant Joy</v>
          </cell>
        </row>
        <row r="1671">
          <cell r="B1671" t="str">
            <v>Fragrant Joy Variegated</v>
          </cell>
        </row>
        <row r="1672">
          <cell r="B1672" t="str">
            <v>Fragrant Pathfinder</v>
          </cell>
        </row>
        <row r="1673">
          <cell r="B1673" t="str">
            <v>Fragrant Pink</v>
          </cell>
        </row>
        <row r="1674">
          <cell r="B1674" t="str">
            <v>Fragrant Pink Improved</v>
          </cell>
        </row>
        <row r="1675">
          <cell r="B1675" t="str">
            <v>Fragrant Silk</v>
          </cell>
        </row>
        <row r="1676">
          <cell r="B1676" t="str">
            <v>Fragrant Star</v>
          </cell>
        </row>
        <row r="1677">
          <cell r="B1677" t="str">
            <v>Fran Boudolf</v>
          </cell>
        </row>
        <row r="1678">
          <cell r="B1678" t="str">
            <v>Fran Homeyer</v>
          </cell>
        </row>
        <row r="1679">
          <cell r="B1679" t="str">
            <v>Fran Mathis</v>
          </cell>
        </row>
        <row r="1680">
          <cell r="B1680" t="str">
            <v>Fran Mathis Variegated</v>
          </cell>
        </row>
        <row r="1681">
          <cell r="B1681" t="str">
            <v>Frances B. Homer</v>
          </cell>
        </row>
        <row r="1682">
          <cell r="B1682" t="str">
            <v>Frances B. Muckenfuss</v>
          </cell>
        </row>
        <row r="1683">
          <cell r="B1683" t="str">
            <v>Frances Black</v>
          </cell>
        </row>
        <row r="1684">
          <cell r="B1684" t="str">
            <v>Frances Boswell</v>
          </cell>
        </row>
        <row r="1685">
          <cell r="B1685" t="str">
            <v>Frances Butler</v>
          </cell>
        </row>
        <row r="1686">
          <cell r="B1686" t="str">
            <v>Frances Council</v>
          </cell>
        </row>
        <row r="1687">
          <cell r="B1687" t="str">
            <v>Frances Garoni</v>
          </cell>
        </row>
        <row r="1688">
          <cell r="B1688" t="str">
            <v>Frances Garoni Supreme</v>
          </cell>
        </row>
        <row r="1689">
          <cell r="B1689" t="str">
            <v>Frances Hill</v>
          </cell>
        </row>
        <row r="1690">
          <cell r="B1690" t="str">
            <v>Frances Howell</v>
          </cell>
        </row>
        <row r="1691">
          <cell r="B1691" t="str">
            <v>Frances Leonard</v>
          </cell>
        </row>
        <row r="1692">
          <cell r="B1692" t="str">
            <v>Frances Lunsford</v>
          </cell>
        </row>
        <row r="1693">
          <cell r="B1693" t="str">
            <v>Frances M. Solomon</v>
          </cell>
        </row>
        <row r="1694">
          <cell r="B1694" t="str">
            <v>Frances McLanahan</v>
          </cell>
        </row>
        <row r="1695">
          <cell r="B1695" t="str">
            <v>Francesca</v>
          </cell>
        </row>
        <row r="1696">
          <cell r="B1696" t="str">
            <v>Francie L.</v>
          </cell>
        </row>
        <row r="1697">
          <cell r="B1697" t="str">
            <v>Francie L. Surprise</v>
          </cell>
        </row>
        <row r="1698">
          <cell r="B1698" t="str">
            <v>Francie L. Variegated</v>
          </cell>
        </row>
        <row r="1699">
          <cell r="B1699" t="str">
            <v>Francis Eugene Phillips</v>
          </cell>
        </row>
        <row r="1700">
          <cell r="B1700" t="str">
            <v>Francis Rooney</v>
          </cell>
        </row>
        <row r="1701">
          <cell r="B1701" t="str">
            <v>Frank Brownlee</v>
          </cell>
        </row>
        <row r="1702">
          <cell r="B1702" t="str">
            <v>Frank Gibson</v>
          </cell>
        </row>
        <row r="1703">
          <cell r="B1703" t="str">
            <v>Frank Houser</v>
          </cell>
        </row>
        <row r="1704">
          <cell r="B1704" t="str">
            <v>Frank Houser Variegated</v>
          </cell>
        </row>
        <row r="1705">
          <cell r="B1705" t="str">
            <v>Frank Pursel</v>
          </cell>
        </row>
        <row r="1706">
          <cell r="B1706" t="str">
            <v>Frank Williams Jr.</v>
          </cell>
        </row>
        <row r="1707">
          <cell r="B1707" t="str">
            <v>Frankie Winn</v>
          </cell>
        </row>
        <row r="1708">
          <cell r="B1708" t="str">
            <v>Frankie Winn Variegated</v>
          </cell>
        </row>
        <row r="1709">
          <cell r="B1709" t="str">
            <v>Franklinia Alatamaha</v>
          </cell>
        </row>
        <row r="1710">
          <cell r="B1710" t="str">
            <v>fraterna</v>
          </cell>
        </row>
        <row r="1711">
          <cell r="B1711" t="str">
            <v>Frau Geheimrat Oldevig</v>
          </cell>
        </row>
        <row r="1712">
          <cell r="B1712" t="str">
            <v>Freckles</v>
          </cell>
        </row>
        <row r="1713">
          <cell r="B1713" t="str">
            <v>Fred Gerald</v>
          </cell>
        </row>
        <row r="1714">
          <cell r="B1714" t="str">
            <v>Fred Lee</v>
          </cell>
        </row>
        <row r="1715">
          <cell r="B1715" t="str">
            <v>Fred Mayo</v>
          </cell>
        </row>
        <row r="1716">
          <cell r="B1716" t="str">
            <v>Fred Sander</v>
          </cell>
        </row>
        <row r="1717">
          <cell r="B1717" t="str">
            <v>Fred Sander Variegated</v>
          </cell>
        </row>
        <row r="1718">
          <cell r="B1718" t="str">
            <v>Freda Howell Variegated</v>
          </cell>
        </row>
        <row r="1719">
          <cell r="B1719" t="str">
            <v>Freddie Mac</v>
          </cell>
        </row>
        <row r="1720">
          <cell r="B1720" t="str">
            <v>Freedom Bell</v>
          </cell>
        </row>
        <row r="1721">
          <cell r="B1721" t="str">
            <v>Freedom Bell Variegated</v>
          </cell>
        </row>
        <row r="1722">
          <cell r="B1722" t="str">
            <v>French Vanilla</v>
          </cell>
        </row>
        <row r="1723">
          <cell r="B1723" t="str">
            <v>Frilly One</v>
          </cell>
        </row>
        <row r="1724">
          <cell r="B1724" t="str">
            <v>Frizzle White</v>
          </cell>
        </row>
        <row r="1725">
          <cell r="B1725" t="str">
            <v>Frost on Fire</v>
          </cell>
        </row>
        <row r="1726">
          <cell r="B1726" t="str">
            <v>Frost Queen</v>
          </cell>
        </row>
        <row r="1727">
          <cell r="B1727" t="str">
            <v>Frosted Star</v>
          </cell>
        </row>
        <row r="1728">
          <cell r="B1728" t="str">
            <v>Frosty Morn</v>
          </cell>
        </row>
        <row r="1729">
          <cell r="B1729" t="str">
            <v>Fuchsia</v>
          </cell>
        </row>
        <row r="1730">
          <cell r="B1730" t="str">
            <v>Fuji</v>
          </cell>
        </row>
        <row r="1731">
          <cell r="B1731" t="str">
            <v>Fuji-no-mine - Japonica</v>
          </cell>
        </row>
        <row r="1732">
          <cell r="B1732" t="str">
            <v>Fuji-no-mine - Sasanqua</v>
          </cell>
        </row>
        <row r="1733">
          <cell r="B1733" t="str">
            <v>Fuji-no-yuki - Hiemalis</v>
          </cell>
        </row>
        <row r="1734">
          <cell r="B1734" t="str">
            <v>Fuji-no-yuki - Japonica</v>
          </cell>
        </row>
        <row r="1735">
          <cell r="B1735" t="str">
            <v>Fukurin-ikkyu</v>
          </cell>
        </row>
        <row r="1736">
          <cell r="B1736" t="str">
            <v>Fukurin-wabisuke</v>
          </cell>
        </row>
        <row r="1737">
          <cell r="B1737" t="str">
            <v>Fukurinkoba</v>
          </cell>
        </row>
        <row r="1738">
          <cell r="B1738" t="str">
            <v>Fukutsuzumi</v>
          </cell>
        </row>
        <row r="1739">
          <cell r="B1739" t="str">
            <v>Full House</v>
          </cell>
        </row>
        <row r="1740">
          <cell r="B1740" t="str">
            <v>Funny Face Betty</v>
          </cell>
        </row>
        <row r="1741">
          <cell r="B1741" t="str">
            <v>Fuyajo</v>
          </cell>
        </row>
        <row r="1742">
          <cell r="B1742" t="str">
            <v>G.W. Ellis</v>
          </cell>
        </row>
        <row r="1743">
          <cell r="B1743" t="str">
            <v>Gabriel Lewis</v>
          </cell>
        </row>
        <row r="1744">
          <cell r="B1744" t="str">
            <v>Gabriel Maphis</v>
          </cell>
        </row>
        <row r="1745">
          <cell r="B1745" t="str">
            <v>Gabriel's Blush</v>
          </cell>
        </row>
        <row r="1746">
          <cell r="B1746" t="str">
            <v>Gail</v>
          </cell>
        </row>
        <row r="1747">
          <cell r="B1747" t="str">
            <v>Gail Evans</v>
          </cell>
        </row>
        <row r="1748">
          <cell r="B1748" t="str">
            <v>Gail Hooks</v>
          </cell>
        </row>
        <row r="1749">
          <cell r="B1749" t="str">
            <v>Galaxie</v>
          </cell>
        </row>
        <row r="1750">
          <cell r="B1750" t="str">
            <v>Galilee</v>
          </cell>
        </row>
        <row r="1751">
          <cell r="B1751" t="str">
            <v>Galilee Variegated</v>
          </cell>
        </row>
        <row r="1752">
          <cell r="B1752" t="str">
            <v>Gallant Array</v>
          </cell>
        </row>
        <row r="1753">
          <cell r="B1753" t="str">
            <v>Garden Glory</v>
          </cell>
        </row>
        <row r="1754">
          <cell r="B1754" t="str">
            <v>Garden Party</v>
          </cell>
        </row>
        <row r="1755">
          <cell r="B1755" t="str">
            <v>Garden Rose</v>
          </cell>
        </row>
        <row r="1756">
          <cell r="B1756" t="str">
            <v>Gardenia [Bradford]</v>
          </cell>
        </row>
        <row r="1757">
          <cell r="B1757" t="str">
            <v>Garnett Avant</v>
          </cell>
        </row>
        <row r="1758">
          <cell r="B1758" t="str">
            <v>Gary's Red</v>
          </cell>
        </row>
        <row r="1759">
          <cell r="B1759" t="str">
            <v>Gary's Red Variegated</v>
          </cell>
        </row>
        <row r="1760">
          <cell r="B1760" t="str">
            <v>gaudichaudi</v>
          </cell>
        </row>
        <row r="1761">
          <cell r="B1761" t="str">
            <v>Gay Baby</v>
          </cell>
        </row>
        <row r="1762">
          <cell r="B1762" t="str">
            <v>Gay Chieftain</v>
          </cell>
        </row>
        <row r="1763">
          <cell r="B1763" t="str">
            <v>Gay Pixie</v>
          </cell>
        </row>
        <row r="1764">
          <cell r="B1764" t="str">
            <v>Gay Time</v>
          </cell>
        </row>
        <row r="1765">
          <cell r="B1765" t="str">
            <v>Gayle Bearden</v>
          </cell>
        </row>
        <row r="1766">
          <cell r="B1766" t="str">
            <v>Gayle Gibson</v>
          </cell>
        </row>
        <row r="1767">
          <cell r="B1767" t="str">
            <v>Gayle Gibson Pink</v>
          </cell>
        </row>
        <row r="1768">
          <cell r="B1768" t="str">
            <v>Gayle Lawrence</v>
          </cell>
        </row>
        <row r="1769">
          <cell r="B1769" t="str">
            <v>Gayle Walden</v>
          </cell>
        </row>
        <row r="1770">
          <cell r="B1770" t="str">
            <v>Gayle's Mona</v>
          </cell>
        </row>
        <row r="1771">
          <cell r="B1771" t="str">
            <v>Gayle's Stella</v>
          </cell>
        </row>
        <row r="1772">
          <cell r="B1772" t="str">
            <v>Gaynell</v>
          </cell>
        </row>
        <row r="1773">
          <cell r="B1773" t="str">
            <v>Geary Serpas</v>
          </cell>
        </row>
        <row r="1774">
          <cell r="B1774" t="str">
            <v>Gee Homeyer</v>
          </cell>
        </row>
        <row r="1775">
          <cell r="B1775" t="str">
            <v>Geisha Girl</v>
          </cell>
        </row>
        <row r="1776">
          <cell r="B1776" t="str">
            <v>Gena Owens Fredrickson</v>
          </cell>
        </row>
        <row r="1777">
          <cell r="B1777" t="str">
            <v>Gene Phillips</v>
          </cell>
        </row>
        <row r="1778">
          <cell r="B1778" t="str">
            <v>Gene's Autumn Beauty</v>
          </cell>
        </row>
        <row r="1779">
          <cell r="B1779" t="str">
            <v>Gene's Autumn Fire</v>
          </cell>
        </row>
        <row r="1780">
          <cell r="B1780" t="str">
            <v>General Douglas MacArthur</v>
          </cell>
        </row>
        <row r="1781">
          <cell r="B1781" t="str">
            <v>General Dwight Eisenhower</v>
          </cell>
        </row>
        <row r="1782">
          <cell r="B1782" t="str">
            <v>General George Patton</v>
          </cell>
        </row>
        <row r="1783">
          <cell r="B1783" t="str">
            <v>General Leclerc</v>
          </cell>
        </row>
        <row r="1784">
          <cell r="B1784" t="str">
            <v>General Wade Hampton</v>
          </cell>
        </row>
        <row r="1785">
          <cell r="B1785" t="str">
            <v>General Washington</v>
          </cell>
        </row>
        <row r="1786">
          <cell r="B1786" t="str">
            <v>Genolden Blush</v>
          </cell>
        </row>
        <row r="1787">
          <cell r="B1787" t="str">
            <v>George B. Barrett</v>
          </cell>
        </row>
        <row r="1788">
          <cell r="B1788" t="str">
            <v>George Counts</v>
          </cell>
        </row>
        <row r="1789">
          <cell r="B1789" t="str">
            <v>George Firth</v>
          </cell>
        </row>
        <row r="1790">
          <cell r="B1790" t="str">
            <v>George Lumsden</v>
          </cell>
        </row>
        <row r="1791">
          <cell r="B1791" t="str">
            <v>George Spencer</v>
          </cell>
        </row>
        <row r="1792">
          <cell r="B1792" t="str">
            <v>George Stewart Variegated</v>
          </cell>
        </row>
        <row r="1793">
          <cell r="B1793" t="str">
            <v>Georgia Fire</v>
          </cell>
        </row>
        <row r="1794">
          <cell r="B1794" t="str">
            <v>Georgia Fire Variegated</v>
          </cell>
        </row>
        <row r="1795">
          <cell r="B1795" t="str">
            <v>Georgia National Fair</v>
          </cell>
        </row>
        <row r="1796">
          <cell r="B1796" t="str">
            <v>Georgia National Fair Blush</v>
          </cell>
        </row>
        <row r="1797">
          <cell r="B1797" t="str">
            <v>Georgia Rouse</v>
          </cell>
        </row>
        <row r="1798">
          <cell r="B1798" t="str">
            <v>Gerald Albright</v>
          </cell>
        </row>
        <row r="1799">
          <cell r="B1799" t="str">
            <v>Gessho</v>
          </cell>
        </row>
        <row r="1800">
          <cell r="B1800" t="str">
            <v>Ghentry J.</v>
          </cell>
        </row>
        <row r="1801">
          <cell r="B1801" t="str">
            <v>Gibson Girl</v>
          </cell>
        </row>
        <row r="1802">
          <cell r="B1802" t="str">
            <v>Gigantea</v>
          </cell>
        </row>
        <row r="1803">
          <cell r="B1803" t="str">
            <v>Gigantea Alba</v>
          </cell>
        </row>
        <row r="1804">
          <cell r="B1804" t="str">
            <v>Gigantea Red</v>
          </cell>
        </row>
        <row r="1805">
          <cell r="B1805" t="str">
            <v>gigantocarpa</v>
          </cell>
        </row>
        <row r="1806">
          <cell r="B1806" t="str">
            <v>Gilbeau Pink</v>
          </cell>
        </row>
        <row r="1807">
          <cell r="B1807" t="str">
            <v>Gilbert Fisher</v>
          </cell>
        </row>
        <row r="1808">
          <cell r="B1808" t="str">
            <v>Gillette's Fluffy Red</v>
          </cell>
        </row>
        <row r="1809">
          <cell r="B1809" t="str">
            <v>Gilley's Forever</v>
          </cell>
        </row>
        <row r="1810">
          <cell r="B1810" t="str">
            <v>Gin-no-zai</v>
          </cell>
        </row>
        <row r="1811">
          <cell r="B1811" t="str">
            <v>Gin-ryu</v>
          </cell>
        </row>
        <row r="1812">
          <cell r="B1812" t="str">
            <v>Ginette Walters</v>
          </cell>
        </row>
        <row r="1813">
          <cell r="B1813" t="str">
            <v>Ginger</v>
          </cell>
        </row>
        <row r="1814">
          <cell r="B1814" t="str">
            <v>Gingetsu</v>
          </cell>
        </row>
        <row r="1815">
          <cell r="B1815" t="str">
            <v>Ginny Anderson Variegated</v>
          </cell>
        </row>
        <row r="1816">
          <cell r="B1816" t="str">
            <v>Giorgio's Pride</v>
          </cell>
        </row>
        <row r="1817">
          <cell r="B1817" t="str">
            <v>glabsipetala</v>
          </cell>
        </row>
        <row r="1818">
          <cell r="B1818" t="str">
            <v>Glad Rags</v>
          </cell>
        </row>
        <row r="1819">
          <cell r="B1819" t="str">
            <v>Glad Tidings</v>
          </cell>
        </row>
        <row r="1820">
          <cell r="B1820" t="str">
            <v>Gladys Pinkerton</v>
          </cell>
        </row>
        <row r="1821">
          <cell r="B1821" t="str">
            <v>Gladys Walker</v>
          </cell>
        </row>
        <row r="1822">
          <cell r="B1822" t="str">
            <v>Gladys Wannamaker</v>
          </cell>
        </row>
        <row r="1823">
          <cell r="B1823" t="str">
            <v>Glen 40</v>
          </cell>
        </row>
        <row r="1824">
          <cell r="B1824" t="str">
            <v>Glen 40 Variegated</v>
          </cell>
        </row>
        <row r="1825">
          <cell r="B1825" t="str">
            <v>Glenn Allan Variegated</v>
          </cell>
        </row>
        <row r="1826">
          <cell r="B1826" t="str">
            <v>Glenn Hanchey</v>
          </cell>
        </row>
        <row r="1827">
          <cell r="B1827" t="str">
            <v>Glenn's Orbit</v>
          </cell>
        </row>
        <row r="1828">
          <cell r="B1828" t="str">
            <v>Glenwood</v>
          </cell>
        </row>
        <row r="1829">
          <cell r="B1829" t="str">
            <v>Gloire de Nantes</v>
          </cell>
        </row>
        <row r="1830">
          <cell r="B1830" t="str">
            <v>Gloria Ann</v>
          </cell>
        </row>
        <row r="1831">
          <cell r="B1831" t="str">
            <v>Gloria del Verbano</v>
          </cell>
        </row>
        <row r="1832">
          <cell r="B1832" t="str">
            <v>Gloria Nan</v>
          </cell>
        </row>
        <row r="1833">
          <cell r="B1833" t="str">
            <v>Glory B</v>
          </cell>
        </row>
        <row r="1834">
          <cell r="B1834" t="str">
            <v>Glowing Embers</v>
          </cell>
        </row>
        <row r="1835">
          <cell r="B1835" t="str">
            <v>Glowing Embers Variegated</v>
          </cell>
        </row>
        <row r="1836">
          <cell r="B1836" t="str">
            <v>Goggy</v>
          </cell>
        </row>
        <row r="1837">
          <cell r="B1837" t="str">
            <v>Golden Fleece</v>
          </cell>
        </row>
        <row r="1838">
          <cell r="B1838" t="str">
            <v>Golden Gate</v>
          </cell>
        </row>
        <row r="1839">
          <cell r="B1839" t="str">
            <v>Golden Glow</v>
          </cell>
        </row>
        <row r="1840">
          <cell r="B1840" t="str">
            <v>Golden Spangles</v>
          </cell>
        </row>
        <row r="1841">
          <cell r="B1841" t="str">
            <v>Gone Again Blush</v>
          </cell>
        </row>
        <row r="1842">
          <cell r="B1842" t="str">
            <v>Gone Again Pink</v>
          </cell>
        </row>
        <row r="1843">
          <cell r="B1843" t="str">
            <v>Good Fragrance</v>
          </cell>
        </row>
        <row r="1844">
          <cell r="B1844" t="str">
            <v>Gordy's Petite</v>
          </cell>
        </row>
        <row r="1845">
          <cell r="B1845" t="str">
            <v>Gordy's Pretty Lady</v>
          </cell>
        </row>
        <row r="1846">
          <cell r="B1846" t="str">
            <v>Gosho-guruma</v>
          </cell>
        </row>
        <row r="1847">
          <cell r="B1847" t="str">
            <v>Goshozakura</v>
          </cell>
        </row>
        <row r="1848">
          <cell r="B1848" t="str">
            <v>Governor Earl Warren</v>
          </cell>
        </row>
        <row r="1849">
          <cell r="B1849" t="str">
            <v>Governor Earl Warren Variegated</v>
          </cell>
        </row>
        <row r="1850">
          <cell r="B1850" t="str">
            <v>Governor Kennon</v>
          </cell>
        </row>
        <row r="1851">
          <cell r="B1851" t="str">
            <v>Governor Mouton</v>
          </cell>
        </row>
        <row r="1852">
          <cell r="B1852" t="str">
            <v>Governor Richard W. Leche</v>
          </cell>
        </row>
        <row r="1853">
          <cell r="B1853" t="str">
            <v>Governor William Bradford</v>
          </cell>
        </row>
        <row r="1854">
          <cell r="B1854" t="str">
            <v>Grace</v>
          </cell>
        </row>
        <row r="1855">
          <cell r="B1855" t="str">
            <v>Grace Albritton</v>
          </cell>
        </row>
        <row r="1856">
          <cell r="B1856" t="str">
            <v>Grace Albritton Flair</v>
          </cell>
        </row>
        <row r="1857">
          <cell r="B1857" t="str">
            <v>Grace Albritton Red</v>
          </cell>
        </row>
        <row r="1858">
          <cell r="B1858" t="str">
            <v>Grace Albritton Starfire</v>
          </cell>
        </row>
        <row r="1859">
          <cell r="B1859" t="str">
            <v>Grace Bunton</v>
          </cell>
        </row>
        <row r="1860">
          <cell r="B1860" t="str">
            <v>Grace Caple</v>
          </cell>
        </row>
        <row r="1861">
          <cell r="B1861" t="str">
            <v>Grace Chow</v>
          </cell>
        </row>
        <row r="1862">
          <cell r="B1862" t="str">
            <v>Grace Gamlin</v>
          </cell>
        </row>
        <row r="1863">
          <cell r="B1863" t="str">
            <v>Grace Ward</v>
          </cell>
        </row>
        <row r="1864">
          <cell r="B1864" t="str">
            <v>Grady's Egao</v>
          </cell>
        </row>
        <row r="1865">
          <cell r="B1865" t="str">
            <v>Graem Yates</v>
          </cell>
        </row>
        <row r="1866">
          <cell r="B1866" t="str">
            <v>Graem Yates Variegated</v>
          </cell>
        </row>
        <row r="1867">
          <cell r="B1867" t="str">
            <v>Granada</v>
          </cell>
        </row>
        <row r="1868">
          <cell r="B1868" t="str">
            <v>Granada Variegated</v>
          </cell>
        </row>
        <row r="1869">
          <cell r="B1869" t="str">
            <v>Grand Finale</v>
          </cell>
        </row>
        <row r="1870">
          <cell r="B1870" t="str">
            <v>Grand Jury</v>
          </cell>
        </row>
        <row r="1871">
          <cell r="B1871" t="str">
            <v>Grand Marshal</v>
          </cell>
        </row>
        <row r="1872">
          <cell r="B1872" t="str">
            <v>Grand Marshal Variegated</v>
          </cell>
        </row>
        <row r="1873">
          <cell r="B1873" t="str">
            <v>Grand Prix</v>
          </cell>
        </row>
        <row r="1874">
          <cell r="B1874" t="str">
            <v>Grand Prix Variegated</v>
          </cell>
        </row>
        <row r="1875">
          <cell r="B1875" t="str">
            <v>Grand Slam</v>
          </cell>
        </row>
        <row r="1876">
          <cell r="B1876" t="str">
            <v>Grand Slam Variegated</v>
          </cell>
        </row>
        <row r="1877">
          <cell r="B1877" t="str">
            <v>Grand Sultan</v>
          </cell>
        </row>
        <row r="1878">
          <cell r="B1878" t="str">
            <v>Grandandy</v>
          </cell>
        </row>
        <row r="1879">
          <cell r="B1879" t="str">
            <v>Grandeur</v>
          </cell>
        </row>
        <row r="1880">
          <cell r="B1880" t="str">
            <v>grandiflora</v>
          </cell>
        </row>
        <row r="1881">
          <cell r="B1881" t="str">
            <v>Grandiflora Rosea</v>
          </cell>
        </row>
        <row r="1882">
          <cell r="B1882" t="str">
            <v>Grandiflora Rosea Variegated</v>
          </cell>
        </row>
        <row r="1883">
          <cell r="B1883" t="str">
            <v>Grandma's Garden</v>
          </cell>
        </row>
        <row r="1884">
          <cell r="B1884" t="str">
            <v>Grant Campbell Variegated</v>
          </cell>
        </row>
        <row r="1885">
          <cell r="B1885" t="str">
            <v>Grant Wang</v>
          </cell>
        </row>
        <row r="1886">
          <cell r="B1886" t="str">
            <v>granthamiana</v>
          </cell>
        </row>
        <row r="1887">
          <cell r="B1887" t="str">
            <v>Grape Soda</v>
          </cell>
        </row>
        <row r="1888">
          <cell r="B1888" t="str">
            <v>Great Day</v>
          </cell>
        </row>
        <row r="1889">
          <cell r="B1889" t="str">
            <v>Great Eastern</v>
          </cell>
        </row>
        <row r="1890">
          <cell r="B1890" t="str">
            <v>Green's Blues</v>
          </cell>
        </row>
        <row r="1891">
          <cell r="B1891" t="str">
            <v>Greensboro Red</v>
          </cell>
        </row>
        <row r="1892">
          <cell r="B1892" t="str">
            <v>Greg Baker</v>
          </cell>
        </row>
        <row r="1893">
          <cell r="B1893" t="str">
            <v>Grey Ghosts</v>
          </cell>
        </row>
        <row r="1894">
          <cell r="B1894" t="str">
            <v>Greysen James Seaton</v>
          </cell>
        </row>
        <row r="1895">
          <cell r="B1895" t="str">
            <v>grijsii</v>
          </cell>
        </row>
        <row r="1896">
          <cell r="B1896" t="str">
            <v>grijsii 'Zhenzhucha'</v>
          </cell>
        </row>
        <row r="1897">
          <cell r="B1897" t="str">
            <v>Grover C. Chester</v>
          </cell>
        </row>
        <row r="1898">
          <cell r="B1898" t="str">
            <v>Guest of Honor</v>
          </cell>
        </row>
        <row r="1899">
          <cell r="B1899" t="str">
            <v>Guest Star</v>
          </cell>
        </row>
        <row r="1900">
          <cell r="B1900" t="str">
            <v>Guilio Nuccio</v>
          </cell>
        </row>
        <row r="1901">
          <cell r="B1901" t="str">
            <v>Guilio Nuccio Variegated</v>
          </cell>
        </row>
        <row r="1902">
          <cell r="B1902" t="str">
            <v>Gulf Glory</v>
          </cell>
        </row>
        <row r="1903">
          <cell r="B1903" t="str">
            <v>Gulfport Purple</v>
          </cell>
        </row>
        <row r="1904">
          <cell r="B1904" t="str">
            <v>Gunsmoke</v>
          </cell>
        </row>
        <row r="1905">
          <cell r="B1905" t="str">
            <v>Gunsmoke Variegated</v>
          </cell>
        </row>
        <row r="1906">
          <cell r="B1906" t="str">
            <v>Gus Menard</v>
          </cell>
        </row>
        <row r="1907">
          <cell r="B1907" t="str">
            <v>Gustav Gerbing</v>
          </cell>
        </row>
        <row r="1908">
          <cell r="B1908" t="str">
            <v>Guy Lennard</v>
          </cell>
        </row>
        <row r="1909">
          <cell r="B1909" t="str">
            <v>Gwavas</v>
          </cell>
        </row>
        <row r="1910">
          <cell r="B1910" t="str">
            <v>Gwenneth Morey</v>
          </cell>
        </row>
        <row r="1911">
          <cell r="B1911" t="str">
            <v>Gypsy</v>
          </cell>
        </row>
        <row r="1912">
          <cell r="B1912" t="str">
            <v>H. A. Downing</v>
          </cell>
        </row>
        <row r="1913">
          <cell r="B1913" t="str">
            <v>H. A. Downing Variegated</v>
          </cell>
        </row>
        <row r="1914">
          <cell r="B1914" t="str">
            <v>H. C. Rambath</v>
          </cell>
        </row>
        <row r="1915">
          <cell r="B1915" t="str">
            <v>H. C. Scott</v>
          </cell>
        </row>
        <row r="1916">
          <cell r="B1916" t="str">
            <v>Hagoromo</v>
          </cell>
        </row>
        <row r="1917">
          <cell r="B1917" t="str">
            <v>Haku-rakuten</v>
          </cell>
        </row>
        <row r="1918">
          <cell r="B1918" t="str">
            <v>Haku-tsuru</v>
          </cell>
        </row>
        <row r="1919">
          <cell r="B1919" t="str">
            <v>Hakuhan-kujaku</v>
          </cell>
        </row>
        <row r="1920">
          <cell r="B1920" t="str">
            <v>Hakuho (White Pheonix)</v>
          </cell>
        </row>
        <row r="1921">
          <cell r="B1921" t="str">
            <v>Hakusen</v>
          </cell>
        </row>
        <row r="1922">
          <cell r="B1922" t="str">
            <v>Hakutaka</v>
          </cell>
        </row>
        <row r="1923">
          <cell r="B1923" t="str">
            <v>Hall's Pride</v>
          </cell>
        </row>
        <row r="1924">
          <cell r="B1924" t="str">
            <v>Hall's Pride Variegated</v>
          </cell>
        </row>
        <row r="1925">
          <cell r="B1925" t="str">
            <v>Hallelujah</v>
          </cell>
        </row>
        <row r="1926">
          <cell r="B1926" t="str">
            <v>Hallstone Spicy</v>
          </cell>
        </row>
        <row r="1927">
          <cell r="B1927" t="str">
            <v>Han-Ling Raspberry</v>
          </cell>
        </row>
        <row r="1928">
          <cell r="B1928" t="str">
            <v>Han-Ling Snow</v>
          </cell>
        </row>
        <row r="1929">
          <cell r="B1929" t="str">
            <v>Hana-daijin</v>
          </cell>
        </row>
        <row r="1930">
          <cell r="B1930" t="str">
            <v>Hana-daijin-benten</v>
          </cell>
        </row>
        <row r="1931">
          <cell r="B1931" t="str">
            <v>Hana-fuki</v>
          </cell>
        </row>
        <row r="1932">
          <cell r="B1932" t="str">
            <v>Hana-jiman</v>
          </cell>
        </row>
        <row r="1933">
          <cell r="B1933" t="str">
            <v>Hana-no-sato</v>
          </cell>
        </row>
        <row r="1934">
          <cell r="B1934" t="str">
            <v>Hana-no-yuki</v>
          </cell>
        </row>
        <row r="1935">
          <cell r="B1935" t="str">
            <v>Hanamigasa</v>
          </cell>
        </row>
        <row r="1936">
          <cell r="B1936" t="str">
            <v>Hanatachibana</v>
          </cell>
        </row>
        <row r="1937">
          <cell r="B1937" t="str">
            <v>handelii</v>
          </cell>
        </row>
        <row r="1938">
          <cell r="B1938" t="str">
            <v>Hank Stone</v>
          </cell>
        </row>
        <row r="1939">
          <cell r="B1939" t="str">
            <v>Happy Amy Fenska</v>
          </cell>
        </row>
        <row r="1940">
          <cell r="B1940" t="str">
            <v>Happy Birthday</v>
          </cell>
        </row>
        <row r="1941">
          <cell r="B1941" t="str">
            <v>Happy Birthday Variegated</v>
          </cell>
        </row>
        <row r="1942">
          <cell r="B1942" t="str">
            <v>Happy Harlequin</v>
          </cell>
        </row>
        <row r="1943">
          <cell r="B1943" t="str">
            <v>Happy Higo</v>
          </cell>
        </row>
        <row r="1944">
          <cell r="B1944" t="str">
            <v>Happy Higo Variegated</v>
          </cell>
        </row>
        <row r="1945">
          <cell r="B1945" t="str">
            <v>Happy Holidays</v>
          </cell>
        </row>
        <row r="1946">
          <cell r="B1946" t="str">
            <v>Happy Talk</v>
          </cell>
        </row>
        <row r="1947">
          <cell r="B1947" t="str">
            <v>Happy Times</v>
          </cell>
        </row>
        <row r="1948">
          <cell r="B1948" t="str">
            <v>Harbor Lights</v>
          </cell>
        </row>
        <row r="1949">
          <cell r="B1949" t="str">
            <v>Hari Withers</v>
          </cell>
        </row>
        <row r="1950">
          <cell r="B1950" t="str">
            <v>Harold L. Paige</v>
          </cell>
        </row>
        <row r="1951">
          <cell r="B1951" t="str">
            <v>Harriet Beecher Sheather</v>
          </cell>
        </row>
        <row r="1952">
          <cell r="B1952" t="str">
            <v>Harriet Bisbee</v>
          </cell>
        </row>
        <row r="1953">
          <cell r="B1953" t="str">
            <v>Harrison Hooks</v>
          </cell>
        </row>
        <row r="1954">
          <cell r="B1954" t="str">
            <v>Harry Cave</v>
          </cell>
        </row>
        <row r="1955">
          <cell r="B1955" t="str">
            <v>Haru-no-utena</v>
          </cell>
        </row>
        <row r="1956">
          <cell r="B1956" t="str">
            <v>Harvey Short's Finale</v>
          </cell>
        </row>
        <row r="1957">
          <cell r="B1957" t="str">
            <v>Hatsu-warai</v>
          </cell>
        </row>
        <row r="1958">
          <cell r="B1958" t="str">
            <v>Hawaii</v>
          </cell>
        </row>
        <row r="1959">
          <cell r="B1959" t="str">
            <v>Hayward Curlee</v>
          </cell>
        </row>
        <row r="1960">
          <cell r="B1960" t="str">
            <v>Hazel E. Herrin</v>
          </cell>
        </row>
        <row r="1961">
          <cell r="B1961" t="str">
            <v>Hazel E. Herrin Variegated</v>
          </cell>
        </row>
        <row r="1962">
          <cell r="B1962" t="str">
            <v>Head Table</v>
          </cell>
        </row>
        <row r="1963">
          <cell r="B1963" t="str">
            <v>Heather Cooksey</v>
          </cell>
        </row>
        <row r="1964">
          <cell r="B1964" t="str">
            <v>Heavenly Stars</v>
          </cell>
        </row>
        <row r="1965">
          <cell r="B1965" t="str">
            <v>Heimudan</v>
          </cell>
        </row>
        <row r="1966">
          <cell r="B1966" t="str">
            <v>Helen B.</v>
          </cell>
        </row>
        <row r="1967">
          <cell r="B1967" t="str">
            <v>Helen Beach</v>
          </cell>
        </row>
        <row r="1968">
          <cell r="B1968" t="str">
            <v>Helen Boehm</v>
          </cell>
        </row>
        <row r="1969">
          <cell r="B1969" t="str">
            <v>Helen Bower</v>
          </cell>
        </row>
        <row r="1970">
          <cell r="B1970" t="str">
            <v>Helen Bower Variegated</v>
          </cell>
        </row>
        <row r="1971">
          <cell r="B1971" t="str">
            <v>Helen Buzard</v>
          </cell>
        </row>
        <row r="1972">
          <cell r="B1972" t="str">
            <v>Helen Christian</v>
          </cell>
        </row>
        <row r="1973">
          <cell r="B1973" t="str">
            <v>Helen Glenn Variegated</v>
          </cell>
        </row>
        <row r="1974">
          <cell r="B1974" t="str">
            <v>Helen K</v>
          </cell>
        </row>
        <row r="1975">
          <cell r="B1975" t="str">
            <v>Heningham Smith</v>
          </cell>
        </row>
        <row r="1976">
          <cell r="B1976" t="str">
            <v>Henny Drews</v>
          </cell>
        </row>
        <row r="1977">
          <cell r="B1977" t="str">
            <v>Henrietta M. Allan</v>
          </cell>
        </row>
        <row r="1978">
          <cell r="B1978" t="str">
            <v>Henry E. Huntington</v>
          </cell>
        </row>
        <row r="1979">
          <cell r="B1979" t="str">
            <v>Henry E. Huntington Variegated</v>
          </cell>
        </row>
        <row r="1980">
          <cell r="B1980" t="str">
            <v>Henry Lunsford Variegated</v>
          </cell>
        </row>
        <row r="1981">
          <cell r="B1981" t="str">
            <v>Henry Middleton</v>
          </cell>
        </row>
        <row r="1982">
          <cell r="B1982" t="str">
            <v>Henry Middleton Variegated</v>
          </cell>
        </row>
        <row r="1983">
          <cell r="B1983" t="str">
            <v>Henry Parrish</v>
          </cell>
        </row>
        <row r="1984">
          <cell r="B1984" t="str">
            <v>Henry Parrish Variegated</v>
          </cell>
        </row>
        <row r="1985">
          <cell r="B1985" t="str">
            <v>Henry VIII</v>
          </cell>
        </row>
        <row r="1986">
          <cell r="B1986" t="str">
            <v>Her Majesty Queen Elizabeth II</v>
          </cell>
        </row>
        <row r="1987">
          <cell r="B1987" t="str">
            <v>Herbert Earl Gatch</v>
          </cell>
        </row>
        <row r="1988">
          <cell r="B1988" t="str">
            <v>Herme</v>
          </cell>
        </row>
        <row r="1989">
          <cell r="B1989" t="str">
            <v>Herme Pink</v>
          </cell>
        </row>
        <row r="1990">
          <cell r="B1990" t="str">
            <v>Herme White</v>
          </cell>
        </row>
        <row r="1991">
          <cell r="B1991" t="str">
            <v>Hi-no-maru</v>
          </cell>
        </row>
        <row r="1992">
          <cell r="B1992" t="str">
            <v>Hi-no-tsukasa</v>
          </cell>
        </row>
        <row r="1993">
          <cell r="B1993" t="str">
            <v>Hibiscus</v>
          </cell>
        </row>
        <row r="1994">
          <cell r="B1994" t="str">
            <v>High Fragrance</v>
          </cell>
        </row>
        <row r="1995">
          <cell r="B1995" t="str">
            <v>High Hat</v>
          </cell>
        </row>
        <row r="1996">
          <cell r="B1996" t="str">
            <v>High Sky</v>
          </cell>
        </row>
        <row r="1997">
          <cell r="B1997" t="str">
            <v>High Society</v>
          </cell>
        </row>
        <row r="1998">
          <cell r="B1998" t="str">
            <v>High Wide 'n Handsome</v>
          </cell>
        </row>
        <row r="1999">
          <cell r="B1999" t="str">
            <v>Highlight</v>
          </cell>
        </row>
        <row r="2000">
          <cell r="B2000" t="str">
            <v>Higo-ozeki</v>
          </cell>
        </row>
        <row r="2001">
          <cell r="B2001" t="str">
            <v>Hikaru-genji</v>
          </cell>
        </row>
        <row r="2002">
          <cell r="B2002" t="str">
            <v>Hilda Jaggs</v>
          </cell>
        </row>
        <row r="2003">
          <cell r="B2003" t="str">
            <v>Hilda Jamieson</v>
          </cell>
        </row>
        <row r="2004">
          <cell r="B2004" t="str">
            <v>Himekoki</v>
          </cell>
        </row>
        <row r="2005">
          <cell r="B2005" t="str">
            <v>Hina-wabisuke</v>
          </cell>
        </row>
        <row r="2006">
          <cell r="B2006" t="str">
            <v>Hinode-gumo</v>
          </cell>
        </row>
        <row r="2007">
          <cell r="B2007" t="str">
            <v>Hinomaru</v>
          </cell>
        </row>
        <row r="2008">
          <cell r="B2008" t="str">
            <v>Hiodoshi</v>
          </cell>
        </row>
        <row r="2009">
          <cell r="B2009" t="str">
            <v>Hiryu</v>
          </cell>
        </row>
        <row r="2010">
          <cell r="B2010" t="str">
            <v>Hiryu-nishiki</v>
          </cell>
        </row>
        <row r="2011">
          <cell r="B2011" t="str">
            <v>His Majesty</v>
          </cell>
        </row>
        <row r="2012">
          <cell r="B2012" t="str">
            <v>Hishi-karaito</v>
          </cell>
        </row>
        <row r="2013">
          <cell r="B2013" t="str">
            <v>Hishi-karaito Variegated</v>
          </cell>
        </row>
        <row r="2014">
          <cell r="B2014" t="str">
            <v>Hit Parade</v>
          </cell>
        </row>
        <row r="2015">
          <cell r="B2015" t="str">
            <v>Hody Wilson</v>
          </cell>
        </row>
        <row r="2016">
          <cell r="B2016" t="str">
            <v>Holland Orchid</v>
          </cell>
        </row>
        <row r="2017">
          <cell r="B2017" t="str">
            <v>Hollis C. Boardman</v>
          </cell>
        </row>
        <row r="2018">
          <cell r="B2018" t="str">
            <v>Holly Bright</v>
          </cell>
        </row>
        <row r="2019">
          <cell r="B2019" t="str">
            <v>Holly Bright Variegated</v>
          </cell>
        </row>
        <row r="2020">
          <cell r="B2020" t="str">
            <v>Holly Mac</v>
          </cell>
        </row>
        <row r="2021">
          <cell r="B2021" t="str">
            <v>Holy Pure</v>
          </cell>
        </row>
        <row r="2022">
          <cell r="B2022" t="str">
            <v>Holy White</v>
          </cell>
        </row>
        <row r="2023">
          <cell r="B2023" t="str">
            <v>Homer Fritchie</v>
          </cell>
        </row>
        <row r="2024">
          <cell r="B2024" t="str">
            <v>Honeyglow</v>
          </cell>
        </row>
        <row r="2025">
          <cell r="B2025" t="str">
            <v>Honeymoon</v>
          </cell>
        </row>
        <row r="2026">
          <cell r="B2026" t="str">
            <v>hongkongensis</v>
          </cell>
        </row>
        <row r="2027">
          <cell r="B2027" t="str">
            <v>Hongluzhen</v>
          </cell>
        </row>
        <row r="2028">
          <cell r="B2028" t="str">
            <v>Hooker</v>
          </cell>
        </row>
        <row r="2029">
          <cell r="B2029" t="str">
            <v>Hope Griffin</v>
          </cell>
        </row>
        <row r="2030">
          <cell r="B2030" t="str">
            <v>Hopkin's Pink</v>
          </cell>
        </row>
        <row r="2031">
          <cell r="B2031" t="str">
            <v>Hopkin's Rose Pink</v>
          </cell>
        </row>
        <row r="2032">
          <cell r="B2032" t="str">
            <v>Horkan</v>
          </cell>
        </row>
        <row r="2033">
          <cell r="B2033" t="str">
            <v>Horry Frost</v>
          </cell>
        </row>
        <row r="2034">
          <cell r="B2034" t="str">
            <v>Hot Flash</v>
          </cell>
        </row>
        <row r="2035">
          <cell r="B2035" t="str">
            <v>Hot Lips</v>
          </cell>
        </row>
        <row r="2036">
          <cell r="B2036" t="str">
            <v>Hot Pink</v>
          </cell>
        </row>
        <row r="2037">
          <cell r="B2037" t="str">
            <v>Hot Stuff</v>
          </cell>
        </row>
        <row r="2038">
          <cell r="B2038" t="str">
            <v>Hotshot</v>
          </cell>
        </row>
        <row r="2039">
          <cell r="B2039" t="str">
            <v>Houltonwood</v>
          </cell>
        </row>
        <row r="2040">
          <cell r="B2040" t="str">
            <v>Howard Asper</v>
          </cell>
        </row>
        <row r="2041">
          <cell r="B2041" t="str">
            <v>Howard Asper Variegated</v>
          </cell>
        </row>
        <row r="2042">
          <cell r="B2042" t="str">
            <v>Howard Dumas</v>
          </cell>
        </row>
        <row r="2043">
          <cell r="B2043" t="str">
            <v>Howard Rhodes</v>
          </cell>
        </row>
        <row r="2044">
          <cell r="B2044" t="str">
            <v>Huby Cooper</v>
          </cell>
        </row>
        <row r="2045">
          <cell r="B2045" t="str">
            <v>Hugh Evans</v>
          </cell>
        </row>
        <row r="2046">
          <cell r="B2046" t="str">
            <v>Hugh Evans Blush</v>
          </cell>
        </row>
        <row r="2047">
          <cell r="B2047" t="str">
            <v>Huia</v>
          </cell>
        </row>
        <row r="2048">
          <cell r="B2048" t="str">
            <v>Hulyn Smith</v>
          </cell>
        </row>
        <row r="2049">
          <cell r="B2049" t="str">
            <v>Hulyn Smith Variegated</v>
          </cell>
        </row>
        <row r="2050">
          <cell r="B2050" t="str">
            <v>Hulyn's Meadowbrook</v>
          </cell>
        </row>
        <row r="2051">
          <cell r="B2051" t="str">
            <v>Hulyn's Sweet Emily</v>
          </cell>
        </row>
        <row r="2052">
          <cell r="B2052" t="str">
            <v>Hussar</v>
          </cell>
        </row>
        <row r="2053">
          <cell r="B2053" t="str">
            <v>Hyacinth Thurman</v>
          </cell>
        </row>
        <row r="2054">
          <cell r="B2054" t="str">
            <v>hybrid ‘Crimson Robe’ (Dataohong) x Ville de Nantes</v>
          </cell>
        </row>
        <row r="2055">
          <cell r="B2055" t="str">
            <v>Hyman's Retic</v>
          </cell>
        </row>
        <row r="2056">
          <cell r="B2056" t="str">
            <v>I Believe</v>
          </cell>
        </row>
        <row r="2057">
          <cell r="B2057" t="str">
            <v>Ice Follies</v>
          </cell>
        </row>
        <row r="2058">
          <cell r="B2058" t="str">
            <v>Ichiko-wabisuke</v>
          </cell>
        </row>
        <row r="2059">
          <cell r="B2059" t="str">
            <v>Ida Cossom</v>
          </cell>
        </row>
        <row r="2060">
          <cell r="B2060" t="str">
            <v>Ida Weisner</v>
          </cell>
        </row>
        <row r="2061">
          <cell r="B2061" t="str">
            <v>Ida's Blush</v>
          </cell>
        </row>
        <row r="2062">
          <cell r="B2062" t="str">
            <v>Il Gioiello</v>
          </cell>
        </row>
        <row r="2063">
          <cell r="B2063" t="str">
            <v>Imagination</v>
          </cell>
        </row>
        <row r="2064">
          <cell r="B2064" t="str">
            <v>Imbricata Dunlapii</v>
          </cell>
        </row>
        <row r="2065">
          <cell r="B2065" t="str">
            <v>Imbricata Rubra</v>
          </cell>
        </row>
        <row r="2066">
          <cell r="B2066" t="str">
            <v>Imperator [France]</v>
          </cell>
        </row>
        <row r="2067">
          <cell r="B2067" t="str">
            <v>Imperator [United States]</v>
          </cell>
        </row>
        <row r="2068">
          <cell r="B2068" t="str">
            <v>Imura</v>
          </cell>
        </row>
        <row r="2069">
          <cell r="B2069" t="str">
            <v>In the Pink</v>
          </cell>
        </row>
        <row r="2070">
          <cell r="B2070" t="str">
            <v>In the Pink Variegated</v>
          </cell>
        </row>
        <row r="2071">
          <cell r="B2071" t="str">
            <v>In the Pink [Weeks] Variegated</v>
          </cell>
        </row>
        <row r="2072">
          <cell r="B2072" t="str">
            <v>In the Purple</v>
          </cell>
        </row>
        <row r="2073">
          <cell r="B2073" t="str">
            <v>In the Red</v>
          </cell>
        </row>
        <row r="2074">
          <cell r="B2074" t="str">
            <v>Incarnata</v>
          </cell>
        </row>
        <row r="2075">
          <cell r="B2075" t="str">
            <v>Indian Chief Variegated</v>
          </cell>
        </row>
        <row r="2076">
          <cell r="B2076" t="str">
            <v>Indian Summer</v>
          </cell>
        </row>
        <row r="2077">
          <cell r="B2077" t="str">
            <v>Indian Summer Variegated</v>
          </cell>
        </row>
        <row r="2078">
          <cell r="B2078" t="str">
            <v>Indiscreet</v>
          </cell>
        </row>
        <row r="2079">
          <cell r="B2079" t="str">
            <v>Inez Moll</v>
          </cell>
        </row>
        <row r="2080">
          <cell r="B2080" t="str">
            <v>Innovation</v>
          </cell>
        </row>
        <row r="2081">
          <cell r="B2081" t="str">
            <v>Inspiration</v>
          </cell>
        </row>
        <row r="2082">
          <cell r="B2082" t="str">
            <v>Insula Oya</v>
          </cell>
        </row>
        <row r="2083">
          <cell r="B2083" t="str">
            <v>Interlude</v>
          </cell>
        </row>
        <row r="2084">
          <cell r="B2084" t="str">
            <v>Inu-hariko</v>
          </cell>
        </row>
        <row r="2085">
          <cell r="B2085" t="str">
            <v>Irene</v>
          </cell>
        </row>
        <row r="2086">
          <cell r="B2086" t="str">
            <v>Irene Bergamini</v>
          </cell>
        </row>
        <row r="2087">
          <cell r="B2087" t="str">
            <v>Irene Coker</v>
          </cell>
        </row>
        <row r="2088">
          <cell r="B2088" t="str">
            <v>Irene Coker Pink</v>
          </cell>
        </row>
        <row r="2089">
          <cell r="B2089" t="str">
            <v>Irene Coker Pink Variegated</v>
          </cell>
        </row>
        <row r="2090">
          <cell r="B2090" t="str">
            <v>Irene Coker Red</v>
          </cell>
        </row>
        <row r="2091">
          <cell r="B2091" t="str">
            <v>Irene Red</v>
          </cell>
        </row>
        <row r="2092">
          <cell r="B2092" t="str">
            <v>Irene Rester</v>
          </cell>
        </row>
        <row r="2093">
          <cell r="B2093" t="str">
            <v>Irihi-no-umi</v>
          </cell>
        </row>
        <row r="2094">
          <cell r="B2094" t="str">
            <v>Iris</v>
          </cell>
        </row>
        <row r="2095">
          <cell r="B2095" t="str">
            <v>Iris Shealy</v>
          </cell>
        </row>
        <row r="2096">
          <cell r="B2096" t="str">
            <v>Irma Judice</v>
          </cell>
        </row>
        <row r="2097">
          <cell r="B2097" t="str">
            <v>Irrational Exuberance</v>
          </cell>
        </row>
        <row r="2098">
          <cell r="B2098" t="str">
            <v>irrawadiensis</v>
          </cell>
        </row>
        <row r="2099">
          <cell r="B2099" t="str">
            <v>Irving Corbett</v>
          </cell>
        </row>
        <row r="2100">
          <cell r="B2100" t="str">
            <v>Isaac Leach</v>
          </cell>
        </row>
        <row r="2101">
          <cell r="B2101" t="str">
            <v>Isabel Hermann</v>
          </cell>
        </row>
        <row r="2102">
          <cell r="B2102" t="str">
            <v>Isabel Lewis</v>
          </cell>
        </row>
        <row r="2103">
          <cell r="B2103" t="str">
            <v>Isabel's Birthday</v>
          </cell>
        </row>
        <row r="2104">
          <cell r="B2104" t="str">
            <v>Isabel's Discovery</v>
          </cell>
        </row>
        <row r="2105">
          <cell r="B2105" t="str">
            <v>Isaribi</v>
          </cell>
        </row>
        <row r="2106">
          <cell r="B2106" t="str">
            <v>Isla Warriner</v>
          </cell>
        </row>
        <row r="2107">
          <cell r="B2107" t="str">
            <v>Island of Fire</v>
          </cell>
        </row>
        <row r="2108">
          <cell r="B2108" t="str">
            <v>Island Sunset</v>
          </cell>
        </row>
        <row r="2109">
          <cell r="B2109" t="str">
            <v>Itch</v>
          </cell>
        </row>
        <row r="2110">
          <cell r="B2110" t="str">
            <v>Itty Bit</v>
          </cell>
        </row>
        <row r="2111">
          <cell r="B2111" t="str">
            <v>Ivan Mitchell</v>
          </cell>
        </row>
        <row r="2112">
          <cell r="B2112" t="str">
            <v>Ivory Tower</v>
          </cell>
        </row>
        <row r="2113">
          <cell r="B2113" t="str">
            <v>Iwane-shibori</v>
          </cell>
        </row>
        <row r="2114">
          <cell r="B2114" t="str">
            <v>Iza Houser</v>
          </cell>
        </row>
        <row r="2115">
          <cell r="B2115" t="str">
            <v>Izma</v>
          </cell>
        </row>
        <row r="2116">
          <cell r="B2116" t="str">
            <v>J Bird Variegated</v>
          </cell>
        </row>
        <row r="2117">
          <cell r="B2117" t="str">
            <v>J-Wings</v>
          </cell>
        </row>
        <row r="2118">
          <cell r="B2118" t="str">
            <v>J. C. Williams</v>
          </cell>
        </row>
        <row r="2119">
          <cell r="B2119" t="str">
            <v>J. D. Dean</v>
          </cell>
        </row>
        <row r="2120">
          <cell r="B2120" t="str">
            <v>J. J. Pringle Smith</v>
          </cell>
        </row>
        <row r="2121">
          <cell r="B2121" t="str">
            <v>J. J. Pringle Smith Variegated</v>
          </cell>
        </row>
        <row r="2122">
          <cell r="B2122" t="str">
            <v>J. J. Whitfield</v>
          </cell>
        </row>
        <row r="2123">
          <cell r="B2123" t="str">
            <v>J. J. Whitfield Variegated</v>
          </cell>
        </row>
        <row r="2124">
          <cell r="B2124" t="str">
            <v>J. M. Haynie</v>
          </cell>
        </row>
        <row r="2125">
          <cell r="B2125" t="str">
            <v>J. Morgan Sprott</v>
          </cell>
        </row>
        <row r="2126">
          <cell r="B2126" t="str">
            <v>J. S. Bradford</v>
          </cell>
        </row>
        <row r="2127">
          <cell r="B2127" t="str">
            <v>J. Stewart Howard</v>
          </cell>
        </row>
        <row r="2128">
          <cell r="B2128" t="str">
            <v>J. Stewart Howard Variegated</v>
          </cell>
        </row>
        <row r="2129">
          <cell r="B2129" t="str">
            <v>Jack Burson</v>
          </cell>
        </row>
        <row r="2130">
          <cell r="B2130" t="str">
            <v>Jack Frost</v>
          </cell>
        </row>
        <row r="2131">
          <cell r="B2131" t="str">
            <v>Jack Glenn</v>
          </cell>
        </row>
        <row r="2132">
          <cell r="B2132" t="str">
            <v>Jack Grimm</v>
          </cell>
        </row>
        <row r="2133">
          <cell r="B2133" t="str">
            <v>Jack I. Crocker</v>
          </cell>
        </row>
        <row r="2134">
          <cell r="B2134" t="str">
            <v>Jack Mandarich</v>
          </cell>
        </row>
        <row r="2135">
          <cell r="B2135" t="str">
            <v>Jack of Hearts</v>
          </cell>
        </row>
        <row r="2136">
          <cell r="B2136" t="str">
            <v>Jack Wilson Variegated</v>
          </cell>
        </row>
        <row r="2137">
          <cell r="B2137" t="str">
            <v>Jack's Pride</v>
          </cell>
        </row>
        <row r="2138">
          <cell r="B2138" t="str">
            <v>Jackie D.</v>
          </cell>
        </row>
        <row r="2139">
          <cell r="B2139" t="str">
            <v>Jackie Giles</v>
          </cell>
        </row>
        <row r="2140">
          <cell r="B2140" t="str">
            <v>Jackpot</v>
          </cell>
        </row>
        <row r="2141">
          <cell r="B2141" t="str">
            <v>Jacks</v>
          </cell>
        </row>
        <row r="2142">
          <cell r="B2142" t="str">
            <v>Jacks Variegated</v>
          </cell>
        </row>
        <row r="2143">
          <cell r="B2143" t="str">
            <v>Jacksonii</v>
          </cell>
        </row>
        <row r="2144">
          <cell r="B2144" t="str">
            <v>Jacob's Holly</v>
          </cell>
        </row>
        <row r="2145">
          <cell r="B2145" t="str">
            <v>Jacqueline</v>
          </cell>
        </row>
        <row r="2146">
          <cell r="B2146" t="str">
            <v>Jade Snow</v>
          </cell>
        </row>
        <row r="2147">
          <cell r="B2147" t="str">
            <v>Jamar</v>
          </cell>
        </row>
        <row r="2148">
          <cell r="B2148" t="str">
            <v>James Allan</v>
          </cell>
        </row>
        <row r="2149">
          <cell r="B2149" t="str">
            <v>James Allan Variegated</v>
          </cell>
        </row>
        <row r="2150">
          <cell r="B2150" t="str">
            <v>James Horne</v>
          </cell>
        </row>
        <row r="2151">
          <cell r="B2151" t="str">
            <v>James Hyde Porter</v>
          </cell>
        </row>
        <row r="2152">
          <cell r="B2152" t="str">
            <v>James Leonard</v>
          </cell>
        </row>
        <row r="2153">
          <cell r="B2153" t="str">
            <v>James McCoy</v>
          </cell>
        </row>
        <row r="2154">
          <cell r="B2154" t="str">
            <v>James S. Reeve</v>
          </cell>
        </row>
        <row r="2155">
          <cell r="B2155" t="str">
            <v>Jamie</v>
          </cell>
        </row>
        <row r="2156">
          <cell r="B2156" t="str">
            <v>Jan J.</v>
          </cell>
        </row>
        <row r="2157">
          <cell r="B2157" t="str">
            <v>Jan's Chance</v>
          </cell>
        </row>
        <row r="2158">
          <cell r="B2158" t="str">
            <v>Jane Blackwell</v>
          </cell>
        </row>
        <row r="2159">
          <cell r="B2159" t="str">
            <v>Jane Comer</v>
          </cell>
        </row>
        <row r="2160">
          <cell r="B2160" t="str">
            <v>Jane Eagleson</v>
          </cell>
        </row>
        <row r="2161">
          <cell r="B2161" t="str">
            <v>Jane Eagleson Variegated</v>
          </cell>
        </row>
        <row r="2162">
          <cell r="B2162" t="str">
            <v>Jane Hinson</v>
          </cell>
        </row>
        <row r="2163">
          <cell r="B2163" t="str">
            <v>Jane Hood</v>
          </cell>
        </row>
        <row r="2164">
          <cell r="B2164" t="str">
            <v>Jane Lawton</v>
          </cell>
        </row>
        <row r="2165">
          <cell r="B2165" t="str">
            <v>Jane Moon</v>
          </cell>
        </row>
        <row r="2166">
          <cell r="B2166" t="str">
            <v>Jane Polizzi</v>
          </cell>
        </row>
        <row r="2167">
          <cell r="B2167" t="str">
            <v>Jane Starks</v>
          </cell>
        </row>
        <row r="2168">
          <cell r="B2168" t="str">
            <v>Jane Struby</v>
          </cell>
        </row>
        <row r="2169">
          <cell r="B2169" t="str">
            <v>Jane Whitney</v>
          </cell>
        </row>
        <row r="2170">
          <cell r="B2170" t="str">
            <v>Janeen Elizabeth</v>
          </cell>
        </row>
        <row r="2171">
          <cell r="B2171" t="str">
            <v>Janet</v>
          </cell>
        </row>
        <row r="2172">
          <cell r="B2172" t="str">
            <v>Janet K</v>
          </cell>
        </row>
        <row r="2173">
          <cell r="B2173" t="str">
            <v>Janet Smith</v>
          </cell>
        </row>
        <row r="2174">
          <cell r="B2174" t="str">
            <v>Janet Variegated</v>
          </cell>
        </row>
        <row r="2175">
          <cell r="B2175" t="str">
            <v>Janet Waterhouse</v>
          </cell>
        </row>
        <row r="2176">
          <cell r="B2176" t="str">
            <v>Janette Habas</v>
          </cell>
        </row>
        <row r="2177">
          <cell r="B2177" t="str">
            <v>Janice Wang</v>
          </cell>
        </row>
        <row r="2178">
          <cell r="B2178" t="str">
            <v>Janie Dover</v>
          </cell>
        </row>
        <row r="2179">
          <cell r="B2179" t="str">
            <v>Janie Lee Ott</v>
          </cell>
        </row>
        <row r="2180">
          <cell r="B2180" t="str">
            <v>Janie Pearl</v>
          </cell>
        </row>
        <row r="2181">
          <cell r="B2181" t="str">
            <v>Janie Wood</v>
          </cell>
        </row>
        <row r="2182">
          <cell r="B2182" t="str">
            <v>Janis Smith</v>
          </cell>
        </row>
        <row r="2183">
          <cell r="B2183" t="str">
            <v>Japanese Fantasy</v>
          </cell>
        </row>
        <row r="2184">
          <cell r="B2184" t="str">
            <v>Jared</v>
          </cell>
        </row>
        <row r="2185">
          <cell r="B2185" t="str">
            <v>Jarvis Red</v>
          </cell>
        </row>
        <row r="2186">
          <cell r="B2186" t="str">
            <v>Jasper Dewey</v>
          </cell>
        </row>
        <row r="2187">
          <cell r="B2187" t="str">
            <v>Jaune</v>
          </cell>
        </row>
        <row r="2188">
          <cell r="B2188" t="str">
            <v>Jay Ellis</v>
          </cell>
        </row>
        <row r="2189">
          <cell r="B2189" t="str">
            <v>Jay Ellis Variegated</v>
          </cell>
        </row>
        <row r="2190">
          <cell r="B2190" t="str">
            <v>Jay's Surprise</v>
          </cell>
        </row>
        <row r="2191">
          <cell r="B2191" t="str">
            <v>Jaylyle</v>
          </cell>
        </row>
        <row r="2192">
          <cell r="B2192" t="str">
            <v>Jean B. Saxby</v>
          </cell>
        </row>
        <row r="2193">
          <cell r="B2193" t="str">
            <v>Jean Bardow</v>
          </cell>
        </row>
        <row r="2194">
          <cell r="B2194" t="str">
            <v>Jean Clere</v>
          </cell>
        </row>
        <row r="2195">
          <cell r="B2195" t="str">
            <v>Jean Comber</v>
          </cell>
        </row>
        <row r="2196">
          <cell r="B2196" t="str">
            <v>Jean Kernaghan</v>
          </cell>
        </row>
        <row r="2197">
          <cell r="B2197" t="str">
            <v>Jean Logan</v>
          </cell>
        </row>
        <row r="2198">
          <cell r="B2198" t="str">
            <v>Jean Lyne</v>
          </cell>
        </row>
        <row r="2199">
          <cell r="B2199" t="str">
            <v>Jean Marie</v>
          </cell>
        </row>
        <row r="2200">
          <cell r="B2200" t="str">
            <v>Jean May</v>
          </cell>
        </row>
        <row r="2201">
          <cell r="B2201" t="str">
            <v>Jean Norton</v>
          </cell>
        </row>
        <row r="2202">
          <cell r="B2202" t="str">
            <v>Jean Pursel</v>
          </cell>
        </row>
        <row r="2203">
          <cell r="B2203" t="str">
            <v>Jean Smith</v>
          </cell>
        </row>
        <row r="2204">
          <cell r="B2204" t="str">
            <v>Jean Toland</v>
          </cell>
        </row>
        <row r="2205">
          <cell r="B2205" t="str">
            <v>Jean's Unsurpassable</v>
          </cell>
        </row>
        <row r="2206">
          <cell r="B2206" t="str">
            <v>Jeanette Lane</v>
          </cell>
        </row>
        <row r="2207">
          <cell r="B2207" t="str">
            <v>Jeanne Lewis</v>
          </cell>
        </row>
        <row r="2208">
          <cell r="B2208" t="str">
            <v>Jeannie Ruth</v>
          </cell>
        </row>
        <row r="2209">
          <cell r="B2209" t="str">
            <v>Jeff White</v>
          </cell>
        </row>
        <row r="2210">
          <cell r="B2210" t="str">
            <v>Jeffrey Hood</v>
          </cell>
        </row>
        <row r="2211">
          <cell r="B2211" t="str">
            <v>Jeffrey Webster</v>
          </cell>
        </row>
        <row r="2212">
          <cell r="B2212" t="str">
            <v>Jenefer Carlyon</v>
          </cell>
        </row>
        <row r="2213">
          <cell r="B2213" t="str">
            <v>Jeneli</v>
          </cell>
        </row>
        <row r="2214">
          <cell r="B2214" t="str">
            <v>Jennie J. Lewis</v>
          </cell>
        </row>
        <row r="2215">
          <cell r="B2215" t="str">
            <v>Jennie Mills</v>
          </cell>
        </row>
        <row r="2216">
          <cell r="B2216" t="str">
            <v>Jennie's Girl</v>
          </cell>
        </row>
        <row r="2217">
          <cell r="B2217" t="str">
            <v>Jennifer Turnbull</v>
          </cell>
        </row>
        <row r="2218">
          <cell r="B2218" t="str">
            <v>Jenny Jones</v>
          </cell>
        </row>
        <row r="2219">
          <cell r="B2219" t="str">
            <v>Jenny Lind</v>
          </cell>
        </row>
        <row r="2220">
          <cell r="B2220" t="str">
            <v>Jenny Maphis</v>
          </cell>
        </row>
        <row r="2221">
          <cell r="B2221" t="str">
            <v>Jerry Conrad</v>
          </cell>
        </row>
        <row r="2222">
          <cell r="B2222" t="str">
            <v>Jerry Donnan</v>
          </cell>
        </row>
        <row r="2223">
          <cell r="B2223" t="str">
            <v>Jerry Hill</v>
          </cell>
        </row>
        <row r="2224">
          <cell r="B2224" t="str">
            <v>Jerry Rice</v>
          </cell>
        </row>
        <row r="2225">
          <cell r="B2225" t="str">
            <v>Jerry Wilson</v>
          </cell>
        </row>
        <row r="2226">
          <cell r="B2226" t="str">
            <v>Jerry's Joy</v>
          </cell>
        </row>
        <row r="2227">
          <cell r="B2227" t="str">
            <v>Jesse J. Gilley</v>
          </cell>
        </row>
        <row r="2228">
          <cell r="B2228" t="str">
            <v>Jessica Beach</v>
          </cell>
        </row>
        <row r="2229">
          <cell r="B2229" t="str">
            <v>Jessica Variegated</v>
          </cell>
        </row>
        <row r="2230">
          <cell r="B2230" t="str">
            <v>Jessie Burgess</v>
          </cell>
        </row>
        <row r="2231">
          <cell r="B2231" t="str">
            <v>Jessie Burgess Variegated</v>
          </cell>
        </row>
        <row r="2232">
          <cell r="B2232" t="str">
            <v>Jessie Conner</v>
          </cell>
        </row>
        <row r="2233">
          <cell r="B2233" t="str">
            <v>Jessie Katz</v>
          </cell>
        </row>
        <row r="2234">
          <cell r="B2234" t="str">
            <v>Jet Around</v>
          </cell>
        </row>
        <row r="2235">
          <cell r="B2235" t="str">
            <v>Jewel Bailey</v>
          </cell>
        </row>
        <row r="2236">
          <cell r="B2236" t="str">
            <v>Jewel Box</v>
          </cell>
        </row>
        <row r="2237">
          <cell r="B2237" t="str">
            <v>Jill Pill</v>
          </cell>
        </row>
        <row r="2238">
          <cell r="B2238" t="str">
            <v>Jill Read</v>
          </cell>
        </row>
        <row r="2239">
          <cell r="B2239" t="str">
            <v>Jill Read Variegated</v>
          </cell>
        </row>
        <row r="2240">
          <cell r="B2240" t="str">
            <v>Jill's Jewel</v>
          </cell>
        </row>
        <row r="2241">
          <cell r="B2241" t="str">
            <v>Jillian Olivia</v>
          </cell>
        </row>
        <row r="2242">
          <cell r="B2242" t="str">
            <v>Jim Berg</v>
          </cell>
        </row>
        <row r="2243">
          <cell r="B2243" t="str">
            <v>Jim Campbell</v>
          </cell>
        </row>
        <row r="2244">
          <cell r="B2244" t="str">
            <v>Jim Chavaux</v>
          </cell>
        </row>
        <row r="2245">
          <cell r="B2245" t="str">
            <v>Jim Dickson</v>
          </cell>
        </row>
        <row r="2246">
          <cell r="B2246" t="str">
            <v>Jim Goldman</v>
          </cell>
        </row>
        <row r="2247">
          <cell r="B2247" t="str">
            <v>Jim Habel</v>
          </cell>
        </row>
        <row r="2248">
          <cell r="B2248" t="str">
            <v>Jim McCormack</v>
          </cell>
        </row>
        <row r="2249">
          <cell r="B2249" t="str">
            <v>Jim Pinkerton</v>
          </cell>
        </row>
        <row r="2250">
          <cell r="B2250" t="str">
            <v>Jim Smelley</v>
          </cell>
        </row>
        <row r="2251">
          <cell r="B2251" t="str">
            <v>Jim Smelley Variegated</v>
          </cell>
        </row>
        <row r="2252">
          <cell r="B2252" t="str">
            <v>Jim Smith</v>
          </cell>
        </row>
        <row r="2253">
          <cell r="B2253" t="str">
            <v>Jimbo</v>
          </cell>
        </row>
        <row r="2254">
          <cell r="B2254" t="str">
            <v>Jimbo's Tama</v>
          </cell>
        </row>
        <row r="2255">
          <cell r="B2255" t="str">
            <v>Jimmy Carter</v>
          </cell>
        </row>
        <row r="2256">
          <cell r="B2256" t="str">
            <v>Jimmy James</v>
          </cell>
        </row>
        <row r="2257">
          <cell r="B2257" t="str">
            <v>Jingan Camellia</v>
          </cell>
        </row>
        <row r="2258">
          <cell r="B2258" t="str">
            <v>Jingle Bells</v>
          </cell>
        </row>
        <row r="2259">
          <cell r="B2259" t="str">
            <v>Jinhua's Jade Tray</v>
          </cell>
        </row>
        <row r="2260">
          <cell r="B2260" t="str">
            <v>Jitsu-getsu</v>
          </cell>
        </row>
        <row r="2261">
          <cell r="B2261" t="str">
            <v>Jitsugetsusei</v>
          </cell>
        </row>
        <row r="2262">
          <cell r="B2262" t="str">
            <v>Jo Cinda</v>
          </cell>
        </row>
        <row r="2263">
          <cell r="B2263" t="str">
            <v>Jo Vincent</v>
          </cell>
        </row>
        <row r="2264">
          <cell r="B2264" t="str">
            <v>Jo-Jo</v>
          </cell>
        </row>
        <row r="2265">
          <cell r="B2265" t="str">
            <v>Joan Blanchard</v>
          </cell>
        </row>
        <row r="2266">
          <cell r="B2266" t="str">
            <v>Joan Blanchard Variegated</v>
          </cell>
        </row>
        <row r="2267">
          <cell r="B2267" t="str">
            <v>Joan Holden</v>
          </cell>
        </row>
        <row r="2268">
          <cell r="B2268" t="str">
            <v>Joan L</v>
          </cell>
        </row>
        <row r="2269">
          <cell r="B2269" t="str">
            <v>Joan Trehane</v>
          </cell>
        </row>
        <row r="2270">
          <cell r="B2270" t="str">
            <v>Joanne Gaeta</v>
          </cell>
        </row>
        <row r="2271">
          <cell r="B2271" t="str">
            <v>Joe Nuccio</v>
          </cell>
        </row>
        <row r="2272">
          <cell r="B2272" t="str">
            <v>Joe Pyron</v>
          </cell>
        </row>
        <row r="2273">
          <cell r="B2273" t="str">
            <v>Joellen Bergamini</v>
          </cell>
        </row>
        <row r="2274">
          <cell r="B2274" t="str">
            <v>Joellen Christine</v>
          </cell>
        </row>
        <row r="2275">
          <cell r="B2275" t="str">
            <v>Johanna Taylor</v>
          </cell>
        </row>
        <row r="2276">
          <cell r="B2276" t="str">
            <v>John Comber</v>
          </cell>
        </row>
        <row r="2277">
          <cell r="B2277" t="str">
            <v>John Edwards</v>
          </cell>
        </row>
        <row r="2278">
          <cell r="B2278" t="str">
            <v>John Harvard</v>
          </cell>
        </row>
        <row r="2279">
          <cell r="B2279" t="str">
            <v>John Holliman</v>
          </cell>
        </row>
        <row r="2280">
          <cell r="B2280" t="str">
            <v>John Hunt</v>
          </cell>
        </row>
        <row r="2281">
          <cell r="B2281" t="str">
            <v>John Hunt Variegated</v>
          </cell>
        </row>
        <row r="2282">
          <cell r="B2282" t="str">
            <v>John Illges</v>
          </cell>
        </row>
        <row r="2283">
          <cell r="B2283" t="str">
            <v>John L. Shirah</v>
          </cell>
        </row>
        <row r="2284">
          <cell r="B2284" t="str">
            <v>John Lloyd Grimm</v>
          </cell>
        </row>
        <row r="2285">
          <cell r="B2285" t="str">
            <v>John Movich</v>
          </cell>
        </row>
        <row r="2286">
          <cell r="B2286" t="str">
            <v>John Newsome</v>
          </cell>
        </row>
        <row r="2287">
          <cell r="B2287" t="str">
            <v>John Newsome Variegated</v>
          </cell>
        </row>
        <row r="2288">
          <cell r="B2288" t="str">
            <v>John Rumbach</v>
          </cell>
        </row>
        <row r="2289">
          <cell r="B2289" t="str">
            <v>John Rumbach Variegated</v>
          </cell>
        </row>
        <row r="2290">
          <cell r="B2290" t="str">
            <v>John Taylor</v>
          </cell>
        </row>
        <row r="2291">
          <cell r="B2291" t="str">
            <v>John Wang</v>
          </cell>
        </row>
        <row r="2292">
          <cell r="B2292" t="str">
            <v>John Williams</v>
          </cell>
        </row>
        <row r="2293">
          <cell r="B2293" t="str">
            <v>Johnny Aldrich</v>
          </cell>
        </row>
        <row r="2294">
          <cell r="B2294" t="str">
            <v>Johnny Lamey, III</v>
          </cell>
        </row>
        <row r="2295">
          <cell r="B2295" t="str">
            <v>Johnny's Folly</v>
          </cell>
        </row>
        <row r="2296">
          <cell r="B2296" t="str">
            <v>Johnson Van Catherine</v>
          </cell>
        </row>
        <row r="2297">
          <cell r="B2297" t="str">
            <v>Jonathan</v>
          </cell>
        </row>
        <row r="2298">
          <cell r="B2298" t="str">
            <v>Jonathan Wilson</v>
          </cell>
        </row>
        <row r="2299">
          <cell r="B2299" t="str">
            <v>Jonel</v>
          </cell>
        </row>
        <row r="2300">
          <cell r="B2300" t="str">
            <v>Jonel Variegated</v>
          </cell>
        </row>
        <row r="2301">
          <cell r="B2301" t="str">
            <v>Joseph Holland</v>
          </cell>
        </row>
        <row r="2302">
          <cell r="B2302" t="str">
            <v>Joseph Pfingstl</v>
          </cell>
        </row>
        <row r="2303">
          <cell r="B2303" t="str">
            <v>Josephine Caruso</v>
          </cell>
        </row>
        <row r="2304">
          <cell r="B2304" t="str">
            <v>Josephine Duell</v>
          </cell>
        </row>
        <row r="2305">
          <cell r="B2305" t="str">
            <v>Josephine Louise Newcomb</v>
          </cell>
        </row>
        <row r="2306">
          <cell r="B2306" t="str">
            <v>Josh Sprott</v>
          </cell>
        </row>
        <row r="2307">
          <cell r="B2307" t="str">
            <v>Joshua Durr</v>
          </cell>
        </row>
        <row r="2308">
          <cell r="B2308" t="str">
            <v>Joshua Durr Variegated</v>
          </cell>
        </row>
        <row r="2309">
          <cell r="B2309" t="str">
            <v>Joshua E. Youtz</v>
          </cell>
        </row>
        <row r="2310">
          <cell r="B2310" t="str">
            <v>Joshua Fenska</v>
          </cell>
        </row>
        <row r="2311">
          <cell r="B2311" t="str">
            <v>Joy Kendrick</v>
          </cell>
        </row>
        <row r="2312">
          <cell r="B2312" t="str">
            <v>Joyce Connell</v>
          </cell>
        </row>
        <row r="2313">
          <cell r="B2313" t="str">
            <v>Juanita Smith</v>
          </cell>
        </row>
        <row r="2314">
          <cell r="B2314" t="str">
            <v>Jubilation</v>
          </cell>
        </row>
        <row r="2315">
          <cell r="B2315" t="str">
            <v>Jubilation Variegated</v>
          </cell>
        </row>
        <row r="2316">
          <cell r="B2316" t="str">
            <v>Judge Marvin Mann</v>
          </cell>
        </row>
        <row r="2317">
          <cell r="B2317" t="str">
            <v>Judge Roger Vinson</v>
          </cell>
        </row>
        <row r="2318">
          <cell r="B2318" t="str">
            <v>Judge Solomon</v>
          </cell>
        </row>
        <row r="2319">
          <cell r="B2319" t="str">
            <v>Judge Stout</v>
          </cell>
        </row>
        <row r="2320">
          <cell r="B2320" t="str">
            <v>Judge W. T. Ragland</v>
          </cell>
        </row>
        <row r="2321">
          <cell r="B2321" t="str">
            <v>Judy Kerr</v>
          </cell>
        </row>
        <row r="2322">
          <cell r="B2322" t="str">
            <v>Judy Matthews</v>
          </cell>
        </row>
        <row r="2323">
          <cell r="B2323" t="str">
            <v>Jules Verne</v>
          </cell>
        </row>
        <row r="2324">
          <cell r="B2324" t="str">
            <v>Julia</v>
          </cell>
        </row>
        <row r="2325">
          <cell r="B2325" t="str">
            <v>Julia C. Taylor</v>
          </cell>
        </row>
        <row r="2326">
          <cell r="B2326" t="str">
            <v>Julia Dial</v>
          </cell>
        </row>
        <row r="2327">
          <cell r="B2327" t="str">
            <v>Julia France</v>
          </cell>
        </row>
        <row r="2328">
          <cell r="B2328" t="str">
            <v>Julia Hamiter</v>
          </cell>
        </row>
        <row r="2329">
          <cell r="B2329" t="str">
            <v>Julia Wilson</v>
          </cell>
        </row>
        <row r="2330">
          <cell r="B2330" t="str">
            <v>Julia's Favorite</v>
          </cell>
        </row>
        <row r="2331">
          <cell r="B2331" t="str">
            <v>Julie</v>
          </cell>
        </row>
        <row r="2332">
          <cell r="B2332" t="str">
            <v>Julie Felix</v>
          </cell>
        </row>
        <row r="2333">
          <cell r="B2333" t="str">
            <v>Julie Variegated</v>
          </cell>
        </row>
        <row r="2334">
          <cell r="B2334" t="str">
            <v>Juliette Gordon Low</v>
          </cell>
        </row>
        <row r="2335">
          <cell r="B2335" t="str">
            <v>Julius Nuccio</v>
          </cell>
        </row>
        <row r="2336">
          <cell r="B2336" t="str">
            <v>Julius Nuccio Variegated</v>
          </cell>
        </row>
        <row r="2337">
          <cell r="B2337" t="str">
            <v>June Atkins</v>
          </cell>
        </row>
        <row r="2338">
          <cell r="B2338" t="str">
            <v>June Curry</v>
          </cell>
        </row>
        <row r="2339">
          <cell r="B2339" t="str">
            <v>June McCaskill</v>
          </cell>
        </row>
        <row r="2340">
          <cell r="B2340" t="str">
            <v>June Norman</v>
          </cell>
        </row>
        <row r="2341">
          <cell r="B2341" t="str">
            <v>June Stewart</v>
          </cell>
        </row>
        <row r="2342">
          <cell r="B2342" t="str">
            <v>June Stewart Supreme</v>
          </cell>
        </row>
        <row r="2343">
          <cell r="B2343" t="str">
            <v>June Tomlinson</v>
          </cell>
        </row>
        <row r="2344">
          <cell r="B2344" t="str">
            <v>June Wang</v>
          </cell>
        </row>
        <row r="2345">
          <cell r="B2345" t="str">
            <v>Junella Hardison</v>
          </cell>
        </row>
        <row r="2346">
          <cell r="B2346" t="str">
            <v>Junie Lancaster</v>
          </cell>
        </row>
        <row r="2347">
          <cell r="B2347" t="str">
            <v>Junior Prom</v>
          </cell>
        </row>
        <row r="2348">
          <cell r="B2348" t="str">
            <v>Jury's Apple Blossom Sun</v>
          </cell>
        </row>
        <row r="2349">
          <cell r="B2349" t="str">
            <v>Jury's Moon Moth</v>
          </cell>
        </row>
        <row r="2350">
          <cell r="B2350" t="str">
            <v>Jury's Pearl</v>
          </cell>
        </row>
        <row r="2351">
          <cell r="B2351" t="str">
            <v>Jury's Yellow</v>
          </cell>
        </row>
        <row r="2352">
          <cell r="B2352" t="str">
            <v>Just Darling</v>
          </cell>
        </row>
        <row r="2353">
          <cell r="B2353" t="str">
            <v>Just Darling Variegated</v>
          </cell>
        </row>
        <row r="2354">
          <cell r="B2354" t="str">
            <v>Just Peachy</v>
          </cell>
        </row>
        <row r="2355">
          <cell r="B2355" t="str">
            <v>Just Sue</v>
          </cell>
        </row>
        <row r="2356">
          <cell r="B2356" t="str">
            <v>Justine Carroll</v>
          </cell>
        </row>
        <row r="2357">
          <cell r="B2357" t="str">
            <v>Justrite</v>
          </cell>
        </row>
        <row r="2358">
          <cell r="B2358" t="str">
            <v>K. O. Hester</v>
          </cell>
        </row>
        <row r="2359">
          <cell r="B2359" t="str">
            <v>K. Sawada</v>
          </cell>
        </row>
        <row r="2360">
          <cell r="B2360" t="str">
            <v>Kagiri</v>
          </cell>
        </row>
        <row r="2361">
          <cell r="B2361" t="str">
            <v>Kagirohi</v>
          </cell>
        </row>
        <row r="2362">
          <cell r="B2362" t="str">
            <v>Kago Tsurube</v>
          </cell>
        </row>
        <row r="2363">
          <cell r="B2363" t="str">
            <v>Kai Mei's Choice</v>
          </cell>
        </row>
        <row r="2364">
          <cell r="B2364" t="str">
            <v>Kaki</v>
          </cell>
        </row>
        <row r="2365">
          <cell r="B2365" t="str">
            <v>Kakure-iso</v>
          </cell>
        </row>
        <row r="2366">
          <cell r="B2366" t="str">
            <v>Kaleidoscope</v>
          </cell>
        </row>
        <row r="2367">
          <cell r="B2367" t="str">
            <v>Kammer's Legacy</v>
          </cell>
        </row>
        <row r="2368">
          <cell r="B2368" t="str">
            <v>Kanjiro</v>
          </cell>
        </row>
        <row r="2369">
          <cell r="B2369" t="str">
            <v>Kanjiro Variegated</v>
          </cell>
        </row>
        <row r="2370">
          <cell r="B2370" t="str">
            <v>Karabenten</v>
          </cell>
        </row>
        <row r="2371">
          <cell r="B2371" t="str">
            <v>Karen Albritton</v>
          </cell>
        </row>
        <row r="2372">
          <cell r="B2372" t="str">
            <v>Karen Henson</v>
          </cell>
        </row>
        <row r="2373">
          <cell r="B2373" t="str">
            <v>Karrie Armijo</v>
          </cell>
        </row>
        <row r="2374">
          <cell r="B2374" t="str">
            <v>Kasugayama</v>
          </cell>
        </row>
        <row r="2375">
          <cell r="B2375" t="str">
            <v>Kate Hardie</v>
          </cell>
        </row>
        <row r="2376">
          <cell r="B2376" t="str">
            <v>Kate Thrash</v>
          </cell>
        </row>
        <row r="2377">
          <cell r="B2377" t="str">
            <v>Katherine Maryott</v>
          </cell>
        </row>
        <row r="2378">
          <cell r="B2378" t="str">
            <v>Katherine Nuccio</v>
          </cell>
        </row>
        <row r="2379">
          <cell r="B2379" t="str">
            <v>Katherione Allan</v>
          </cell>
        </row>
        <row r="2380">
          <cell r="B2380" t="str">
            <v>Kathie Brown</v>
          </cell>
        </row>
        <row r="2381">
          <cell r="B2381" t="str">
            <v>Kathryn Bevis</v>
          </cell>
        </row>
        <row r="2382">
          <cell r="B2382" t="str">
            <v>Kathryn Curran</v>
          </cell>
        </row>
        <row r="2383">
          <cell r="B2383" t="str">
            <v>Kathryn Hall</v>
          </cell>
        </row>
        <row r="2384">
          <cell r="B2384" t="str">
            <v>Kathryn Land</v>
          </cell>
        </row>
        <row r="2385">
          <cell r="B2385" t="str">
            <v>Kathryn Marbury</v>
          </cell>
        </row>
        <row r="2386">
          <cell r="B2386" t="str">
            <v>Kathryn Snow</v>
          </cell>
        </row>
        <row r="2387">
          <cell r="B2387" t="str">
            <v>Kathryn Spooner</v>
          </cell>
        </row>
        <row r="2388">
          <cell r="B2388" t="str">
            <v>Kathy Pratt</v>
          </cell>
        </row>
        <row r="2389">
          <cell r="B2389" t="str">
            <v>Kathy Smyre</v>
          </cell>
        </row>
        <row r="2390">
          <cell r="B2390" t="str">
            <v>Katie</v>
          </cell>
        </row>
        <row r="2391">
          <cell r="B2391" t="str">
            <v>Katie Getzen</v>
          </cell>
        </row>
        <row r="2392">
          <cell r="B2392" t="str">
            <v>Katie Kelly</v>
          </cell>
        </row>
        <row r="2393">
          <cell r="B2393" t="str">
            <v>Katie Northcutt</v>
          </cell>
        </row>
        <row r="2394">
          <cell r="B2394" t="str">
            <v>Katie Shipley</v>
          </cell>
        </row>
        <row r="2395">
          <cell r="B2395" t="str">
            <v>Katie Thomerson</v>
          </cell>
        </row>
        <row r="2396">
          <cell r="B2396" t="str">
            <v>Katie Variegated</v>
          </cell>
        </row>
        <row r="2397">
          <cell r="B2397" t="str">
            <v>Katie Wootton</v>
          </cell>
        </row>
        <row r="2398">
          <cell r="B2398" t="str">
            <v>Katsuya Nomura</v>
          </cell>
        </row>
        <row r="2399">
          <cell r="B2399" t="str">
            <v>Kawae</v>
          </cell>
        </row>
        <row r="2400">
          <cell r="B2400" t="str">
            <v>Kay Acker</v>
          </cell>
        </row>
        <row r="2401">
          <cell r="B2401" t="str">
            <v>Kay Berridge</v>
          </cell>
        </row>
        <row r="2402">
          <cell r="B2402" t="str">
            <v>Kay Berridge Red</v>
          </cell>
        </row>
        <row r="2403">
          <cell r="B2403" t="str">
            <v>Kay hallstone</v>
          </cell>
        </row>
        <row r="2404">
          <cell r="B2404" t="str">
            <v>Kay Thomerson</v>
          </cell>
        </row>
        <row r="2405">
          <cell r="B2405" t="str">
            <v>Kay Truesdale</v>
          </cell>
        </row>
        <row r="2406">
          <cell r="B2406" t="str">
            <v>Kelsey Beasley</v>
          </cell>
        </row>
        <row r="2407">
          <cell r="B2407" t="str">
            <v>Kenkyo</v>
          </cell>
        </row>
        <row r="2408">
          <cell r="B2408" t="str">
            <v>Kenny</v>
          </cell>
        </row>
        <row r="2409">
          <cell r="B2409" t="str">
            <v>Kerdalo</v>
          </cell>
        </row>
        <row r="2410">
          <cell r="B2410" t="str">
            <v>Kerguelen</v>
          </cell>
        </row>
        <row r="2411">
          <cell r="B2411" t="str">
            <v>Kerlerec</v>
          </cell>
        </row>
        <row r="2412">
          <cell r="B2412" t="str">
            <v>Kerry Elizabeth</v>
          </cell>
        </row>
        <row r="2413">
          <cell r="B2413" t="str">
            <v>Kerryland</v>
          </cell>
        </row>
        <row r="2414">
          <cell r="B2414" t="str">
            <v>Ketcam Burch</v>
          </cell>
        </row>
        <row r="2415">
          <cell r="B2415" t="str">
            <v>Kevin Murphy</v>
          </cell>
        </row>
        <row r="2416">
          <cell r="B2416" t="str">
            <v>Kewpie Doll</v>
          </cell>
        </row>
        <row r="2417">
          <cell r="B2417" t="str">
            <v>Ki-no-gozen</v>
          </cell>
        </row>
        <row r="2418">
          <cell r="B2418" t="str">
            <v>Ki-no-jomanji</v>
          </cell>
        </row>
        <row r="2419">
          <cell r="B2419" t="str">
            <v>Ki-no-moto#92</v>
          </cell>
        </row>
        <row r="2420">
          <cell r="B2420" t="str">
            <v>Ki-no-moto#95</v>
          </cell>
        </row>
        <row r="2421">
          <cell r="B2421" t="str">
            <v>Ki-no-senritsu</v>
          </cell>
        </row>
        <row r="2422">
          <cell r="B2422" t="str">
            <v>Ki-renge</v>
          </cell>
        </row>
        <row r="2423">
          <cell r="B2423" t="str">
            <v>Kicho</v>
          </cell>
        </row>
        <row r="2424">
          <cell r="B2424" t="str">
            <v>Kick Off</v>
          </cell>
        </row>
        <row r="2425">
          <cell r="B2425" t="str">
            <v>Kifukurin-benikarako</v>
          </cell>
        </row>
        <row r="2426">
          <cell r="B2426" t="str">
            <v>Kiho</v>
          </cell>
        </row>
        <row r="2427">
          <cell r="B2427" t="str">
            <v>Kiku-toji</v>
          </cell>
        </row>
        <row r="2428">
          <cell r="B2428" t="str">
            <v>Kiku-toji Pointed</v>
          </cell>
        </row>
        <row r="2429">
          <cell r="B2429" t="str">
            <v>Kim McGowan</v>
          </cell>
        </row>
        <row r="2430">
          <cell r="B2430" t="str">
            <v>Kimberley</v>
          </cell>
        </row>
        <row r="2431">
          <cell r="B2431" t="str">
            <v>Kimberly Junior</v>
          </cell>
        </row>
        <row r="2432">
          <cell r="B2432" t="str">
            <v>Kimi Yamamoto</v>
          </cell>
        </row>
        <row r="2433">
          <cell r="B2433" t="str">
            <v>King Cotton</v>
          </cell>
        </row>
        <row r="2434">
          <cell r="B2434" t="str">
            <v>King Lear</v>
          </cell>
        </row>
        <row r="2435">
          <cell r="B2435" t="str">
            <v>King Size</v>
          </cell>
        </row>
        <row r="2436">
          <cell r="B2436" t="str">
            <v>King Size Variegated</v>
          </cell>
        </row>
        <row r="2437">
          <cell r="B2437" t="str">
            <v>King's Cup</v>
          </cell>
        </row>
        <row r="2438">
          <cell r="B2438" t="str">
            <v>King's Lynn</v>
          </cell>
        </row>
        <row r="2439">
          <cell r="B2439" t="str">
            <v>King's Ransom</v>
          </cell>
        </row>
        <row r="2440">
          <cell r="B2440" t="str">
            <v>King's Ruby</v>
          </cell>
        </row>
        <row r="2441">
          <cell r="B2441" t="str">
            <v>Kira-shiro-kantsubaki</v>
          </cell>
        </row>
        <row r="2442">
          <cell r="B2442" t="str">
            <v>Kirsti Leigh</v>
          </cell>
        </row>
        <row r="2443">
          <cell r="B2443" t="str">
            <v>Kirstin Israel</v>
          </cell>
        </row>
        <row r="2444">
          <cell r="B2444" t="str">
            <v>Kishu-tsukasa</v>
          </cell>
        </row>
        <row r="2445">
          <cell r="B2445" t="str">
            <v>kissi</v>
          </cell>
        </row>
        <row r="2446">
          <cell r="B2446" t="str">
            <v>Kitiagia</v>
          </cell>
        </row>
        <row r="2447">
          <cell r="B2447" t="str">
            <v>Kitty</v>
          </cell>
        </row>
        <row r="2448">
          <cell r="B2448" t="str">
            <v>Kitty Berry</v>
          </cell>
        </row>
        <row r="2449">
          <cell r="B2449" t="str">
            <v>Kitty's Favorite Variegated</v>
          </cell>
        </row>
        <row r="2450">
          <cell r="B2450" t="str">
            <v>Kiwi Triumph</v>
          </cell>
        </row>
        <row r="2451">
          <cell r="B2451" t="str">
            <v>Kogane-nishiki</v>
          </cell>
        </row>
        <row r="2452">
          <cell r="B2452" t="str">
            <v>Kogane-yuri</v>
          </cell>
        </row>
        <row r="2453">
          <cell r="B2453" t="str">
            <v>Kohinor</v>
          </cell>
        </row>
        <row r="2454">
          <cell r="B2454" t="str">
            <v>Kohinor Variegated</v>
          </cell>
        </row>
        <row r="2455">
          <cell r="B2455" t="str">
            <v>Koku-ryu</v>
          </cell>
        </row>
        <row r="2456">
          <cell r="B2456" t="str">
            <v>Kon-wabisuke</v>
          </cell>
        </row>
        <row r="2457">
          <cell r="B2457" t="str">
            <v>Kona</v>
          </cell>
        </row>
        <row r="2458">
          <cell r="B2458" t="str">
            <v>Kondo's White</v>
          </cell>
        </row>
        <row r="2459">
          <cell r="B2459" t="str">
            <v>Konronkoku</v>
          </cell>
        </row>
        <row r="2460">
          <cell r="B2460" t="str">
            <v>Korean Fire</v>
          </cell>
        </row>
        <row r="2461">
          <cell r="B2461" t="str">
            <v>Korean Snow</v>
          </cell>
        </row>
        <row r="2462">
          <cell r="B2462" t="str">
            <v>Koshi-no-reijin</v>
          </cell>
        </row>
        <row r="2463">
          <cell r="B2463" t="str">
            <v>Koshi-no-yoso'oi</v>
          </cell>
        </row>
        <row r="2464">
          <cell r="B2464" t="str">
            <v>Koto-no-kaori</v>
          </cell>
        </row>
        <row r="2465">
          <cell r="B2465" t="str">
            <v>Kotsuzumi</v>
          </cell>
        </row>
        <row r="2466">
          <cell r="B2466" t="str">
            <v>Kramer's Beauty</v>
          </cell>
        </row>
        <row r="2467">
          <cell r="B2467" t="str">
            <v>Kramer's Delight</v>
          </cell>
        </row>
        <row r="2468">
          <cell r="B2468" t="str">
            <v>Kramer's Fluted Coral</v>
          </cell>
        </row>
        <row r="2469">
          <cell r="B2469" t="str">
            <v>Kramer's Fluted Coral Variegated</v>
          </cell>
        </row>
        <row r="2470">
          <cell r="B2470" t="str">
            <v>Kramer's Supreme</v>
          </cell>
        </row>
        <row r="2471">
          <cell r="B2471" t="str">
            <v>Kramer's Supreme Variegated</v>
          </cell>
        </row>
        <row r="2472">
          <cell r="B2472" t="str">
            <v>Kristen Lynn</v>
          </cell>
        </row>
        <row r="2473">
          <cell r="B2473" t="str">
            <v>Kristy Piet</v>
          </cell>
        </row>
        <row r="2474">
          <cell r="B2474" t="str">
            <v>Kubal Kain Supreme</v>
          </cell>
        </row>
        <row r="2475">
          <cell r="B2475" t="str">
            <v>Kubal Kain Variegated</v>
          </cell>
        </row>
        <row r="2476">
          <cell r="B2476" t="str">
            <v>Kujaku-tsubaki</v>
          </cell>
        </row>
        <row r="2477">
          <cell r="B2477" t="str">
            <v>Kumagai</v>
          </cell>
        </row>
        <row r="2478">
          <cell r="B2478" t="str">
            <v>Kumagai [Nagoya]</v>
          </cell>
        </row>
        <row r="2479">
          <cell r="B2479" t="str">
            <v>Kumasaka</v>
          </cell>
        </row>
        <row r="2480">
          <cell r="B2480" t="str">
            <v>Kuro Delight</v>
          </cell>
        </row>
        <row r="2481">
          <cell r="B2481" t="str">
            <v>Kuro-tsubaki</v>
          </cell>
        </row>
        <row r="2482">
          <cell r="B2482" t="str">
            <v>Kute Kate</v>
          </cell>
        </row>
        <row r="2483">
          <cell r="B2483" t="str">
            <v>Kwan Yuen</v>
          </cell>
        </row>
        <row r="2484">
          <cell r="B2484" t="str">
            <v>Kwan Yuen Special</v>
          </cell>
        </row>
        <row r="2485">
          <cell r="B2485" t="str">
            <v>Kyle</v>
          </cell>
        </row>
        <row r="2486">
          <cell r="B2486" t="str">
            <v>Kyle Variegated</v>
          </cell>
        </row>
        <row r="2487">
          <cell r="B2487" t="str">
            <v>Kyle White</v>
          </cell>
        </row>
        <row r="2488">
          <cell r="B2488" t="str">
            <v>Kyo-kanoko</v>
          </cell>
        </row>
        <row r="2489">
          <cell r="B2489" t="str">
            <v>Kyo-Kanoko Surprise</v>
          </cell>
        </row>
        <row r="2490">
          <cell r="B2490" t="str">
            <v>Kyo-kanoko Variegated</v>
          </cell>
        </row>
        <row r="2491">
          <cell r="B2491" t="str">
            <v>Kyo-nishiki</v>
          </cell>
        </row>
        <row r="2492">
          <cell r="B2492" t="str">
            <v>L'Ange Bleu</v>
          </cell>
        </row>
        <row r="2493">
          <cell r="B2493" t="str">
            <v>L'Avvenire</v>
          </cell>
        </row>
        <row r="2494">
          <cell r="B2494" t="str">
            <v>L. H. Paul</v>
          </cell>
        </row>
        <row r="2495">
          <cell r="B2495" t="str">
            <v>L. T. Dees</v>
          </cell>
        </row>
        <row r="2496">
          <cell r="B2496" t="str">
            <v>La Belle France</v>
          </cell>
        </row>
        <row r="2497">
          <cell r="B2497" t="str">
            <v>La Esperanza</v>
          </cell>
        </row>
        <row r="2498">
          <cell r="B2498" t="str">
            <v>La Peppermint</v>
          </cell>
        </row>
        <row r="2499">
          <cell r="B2499" t="str">
            <v>Lacy Love</v>
          </cell>
        </row>
        <row r="2500">
          <cell r="B2500" t="str">
            <v>Ladell Brothers</v>
          </cell>
        </row>
        <row r="2501">
          <cell r="B2501" t="str">
            <v>Ladt St. Clair</v>
          </cell>
        </row>
        <row r="2502">
          <cell r="B2502" t="str">
            <v>Lady Andrew Bullare</v>
          </cell>
        </row>
        <row r="2503">
          <cell r="B2503" t="str">
            <v>Lady Charlotte</v>
          </cell>
        </row>
        <row r="2504">
          <cell r="B2504" t="str">
            <v>Lady Charlotte Variegated</v>
          </cell>
        </row>
        <row r="2505">
          <cell r="B2505" t="str">
            <v>Lady Clare</v>
          </cell>
        </row>
        <row r="2506">
          <cell r="B2506" t="str">
            <v>Lady Clare Variegated</v>
          </cell>
        </row>
        <row r="2507">
          <cell r="B2507" t="str">
            <v>Lady Cutler</v>
          </cell>
        </row>
        <row r="2508">
          <cell r="B2508" t="str">
            <v>Lady de Saumarez</v>
          </cell>
        </row>
        <row r="2509">
          <cell r="B2509" t="str">
            <v>Lady de Vere</v>
          </cell>
        </row>
        <row r="2510">
          <cell r="B2510" t="str">
            <v>Lady Diane</v>
          </cell>
        </row>
        <row r="2511">
          <cell r="B2511" t="str">
            <v>Lady Edinger</v>
          </cell>
        </row>
        <row r="2512">
          <cell r="B2512" t="str">
            <v>Lady Erma</v>
          </cell>
        </row>
        <row r="2513">
          <cell r="B2513" t="str">
            <v>Lady Estelle Peel</v>
          </cell>
        </row>
        <row r="2514">
          <cell r="B2514" t="str">
            <v>Lady Eva</v>
          </cell>
        </row>
        <row r="2515">
          <cell r="B2515" t="str">
            <v>Lady Eva May Variegated</v>
          </cell>
        </row>
        <row r="2516">
          <cell r="B2516" t="str">
            <v>Lady Eva Variegated</v>
          </cell>
        </row>
        <row r="2517">
          <cell r="B2517" t="str">
            <v>Lady Fair</v>
          </cell>
        </row>
        <row r="2518">
          <cell r="B2518" t="str">
            <v>Lady Fernanda</v>
          </cell>
        </row>
        <row r="2519">
          <cell r="B2519" t="str">
            <v>Lady Fraser</v>
          </cell>
        </row>
        <row r="2520">
          <cell r="B2520" t="str">
            <v>Lady Gowrie</v>
          </cell>
        </row>
        <row r="2521">
          <cell r="B2521" t="str">
            <v>Lady Hope</v>
          </cell>
        </row>
        <row r="2522">
          <cell r="B2522" t="str">
            <v>Lady Hume's Blush</v>
          </cell>
        </row>
        <row r="2523">
          <cell r="B2523" t="str">
            <v>Lady Ida Pearl</v>
          </cell>
        </row>
        <row r="2524">
          <cell r="B2524" t="str">
            <v>Lady in Pink</v>
          </cell>
        </row>
        <row r="2525">
          <cell r="B2525" t="str">
            <v>Lady in Red</v>
          </cell>
        </row>
        <row r="2526">
          <cell r="B2526" t="str">
            <v>Lady in Red Variegated</v>
          </cell>
        </row>
        <row r="2527">
          <cell r="B2527" t="str">
            <v>Lady Kay</v>
          </cell>
        </row>
        <row r="2528">
          <cell r="B2528" t="str">
            <v>Lady Kay Red</v>
          </cell>
        </row>
        <row r="2529">
          <cell r="B2529" t="str">
            <v>Lady Laura</v>
          </cell>
        </row>
        <row r="2530">
          <cell r="B2530" t="str">
            <v>Lady Laura Red</v>
          </cell>
        </row>
        <row r="2531">
          <cell r="B2531" t="str">
            <v>Lady Lee</v>
          </cell>
        </row>
        <row r="2532">
          <cell r="B2532" t="str">
            <v>Lady Loch</v>
          </cell>
        </row>
        <row r="2533">
          <cell r="B2533" t="str">
            <v>Lady Lucille</v>
          </cell>
        </row>
        <row r="2534">
          <cell r="B2534" t="str">
            <v>Lady Mackinnon</v>
          </cell>
        </row>
        <row r="2535">
          <cell r="B2535" t="str">
            <v>Lady Macon</v>
          </cell>
        </row>
        <row r="2536">
          <cell r="B2536" t="str">
            <v>Lady Mary Cromartie</v>
          </cell>
        </row>
        <row r="2537">
          <cell r="B2537" t="str">
            <v>Lady Mary Cromartie Variegated</v>
          </cell>
        </row>
        <row r="2538">
          <cell r="B2538" t="str">
            <v>Lady of the Lake</v>
          </cell>
        </row>
        <row r="2539">
          <cell r="B2539" t="str">
            <v>Lady Pamela</v>
          </cell>
        </row>
        <row r="2540">
          <cell r="B2540" t="str">
            <v>Lady Ruth Ritter</v>
          </cell>
        </row>
        <row r="2541">
          <cell r="B2541" t="str">
            <v>Lady Ruth Ritter Variegated</v>
          </cell>
        </row>
        <row r="2542">
          <cell r="B2542" t="str">
            <v>Lady Sadie</v>
          </cell>
        </row>
        <row r="2543">
          <cell r="B2543" t="str">
            <v>Lady Susan</v>
          </cell>
        </row>
        <row r="2544">
          <cell r="B2544" t="str">
            <v>Lady Vansittart</v>
          </cell>
        </row>
        <row r="2545">
          <cell r="B2545" t="str">
            <v>Lady Vansittart Red</v>
          </cell>
        </row>
        <row r="2546">
          <cell r="B2546" t="str">
            <v>Lady Vansittart Red Variegated</v>
          </cell>
        </row>
        <row r="2547">
          <cell r="B2547" t="str">
            <v>Lady Velma</v>
          </cell>
        </row>
        <row r="2548">
          <cell r="B2548" t="str">
            <v>Lady Velma Variegated</v>
          </cell>
        </row>
        <row r="2549">
          <cell r="B2549" t="str">
            <v>Lafayette Beauty</v>
          </cell>
        </row>
        <row r="2550">
          <cell r="B2550" t="str">
            <v>Lafayette's Legacy</v>
          </cell>
        </row>
        <row r="2551">
          <cell r="B2551" t="str">
            <v>Lafcadio Hearn</v>
          </cell>
        </row>
        <row r="2552">
          <cell r="B2552" t="str">
            <v>Lake Erhai Pearl</v>
          </cell>
        </row>
        <row r="2553">
          <cell r="B2553" t="str">
            <v>Lallarook</v>
          </cell>
        </row>
        <row r="2554">
          <cell r="B2554" t="str">
            <v>Lamar Wilkes</v>
          </cell>
        </row>
        <row r="2555">
          <cell r="B2555" t="str">
            <v>Lammertsii</v>
          </cell>
        </row>
        <row r="2556">
          <cell r="B2556" t="str">
            <v>Lana Butler</v>
          </cell>
        </row>
        <row r="2557">
          <cell r="B2557" t="str">
            <v>Lanarth</v>
          </cell>
        </row>
        <row r="2558">
          <cell r="B2558" t="str">
            <v>Landon Waters</v>
          </cell>
        </row>
        <row r="2559">
          <cell r="B2559" t="str">
            <v>Landrethii</v>
          </cell>
        </row>
        <row r="2560">
          <cell r="B2560" t="str">
            <v>Lane Moss Hagood</v>
          </cell>
        </row>
        <row r="2561">
          <cell r="B2561" t="str">
            <v>lapidea</v>
          </cell>
        </row>
        <row r="2562">
          <cell r="B2562" t="str">
            <v>Larry Piet</v>
          </cell>
        </row>
        <row r="2563">
          <cell r="B2563" t="str">
            <v>LASCA Beauty</v>
          </cell>
        </row>
        <row r="2564">
          <cell r="B2564" t="str">
            <v>LASCA Beauty Variegated</v>
          </cell>
        </row>
        <row r="2565">
          <cell r="B2565" t="str">
            <v>Lassie</v>
          </cell>
        </row>
        <row r="2566">
          <cell r="B2566" t="str">
            <v>Lassie Variegated</v>
          </cell>
        </row>
        <row r="2567">
          <cell r="B2567" t="str">
            <v>Latiflolia Variegated</v>
          </cell>
        </row>
        <row r="2568">
          <cell r="B2568" t="str">
            <v>Latifolia</v>
          </cell>
        </row>
        <row r="2569">
          <cell r="B2569" t="str">
            <v>Laura Claire</v>
          </cell>
        </row>
        <row r="2570">
          <cell r="B2570" t="str">
            <v>Laura Cooper</v>
          </cell>
        </row>
        <row r="2571">
          <cell r="B2571" t="str">
            <v>Laura E. Greggs</v>
          </cell>
        </row>
        <row r="2572">
          <cell r="B2572" t="str">
            <v>Laura Gordy</v>
          </cell>
        </row>
        <row r="2573">
          <cell r="B2573" t="str">
            <v>Laura Linker</v>
          </cell>
        </row>
        <row r="2574">
          <cell r="B2574" t="str">
            <v>Laura Neillk</v>
          </cell>
        </row>
        <row r="2575">
          <cell r="B2575" t="str">
            <v>Laura Walker</v>
          </cell>
        </row>
        <row r="2576">
          <cell r="B2576" t="str">
            <v>Laura Walker Variegated</v>
          </cell>
        </row>
        <row r="2577">
          <cell r="B2577" t="str">
            <v>Laura's Beauty</v>
          </cell>
        </row>
        <row r="2578">
          <cell r="B2578" t="str">
            <v>Lauren Burton</v>
          </cell>
        </row>
        <row r="2579">
          <cell r="B2579" t="str">
            <v>Lauren Hall</v>
          </cell>
        </row>
        <row r="2580">
          <cell r="B2580" t="str">
            <v>Lauren Tudor</v>
          </cell>
        </row>
        <row r="2581">
          <cell r="B2581" t="str">
            <v>Lauren Tudor Pink</v>
          </cell>
        </row>
        <row r="2582">
          <cell r="B2582" t="str">
            <v>Lauren Tudor Pink Variegated</v>
          </cell>
        </row>
        <row r="2583">
          <cell r="B2583" t="str">
            <v>Lauren Tudor Variegated</v>
          </cell>
        </row>
        <row r="2584">
          <cell r="B2584" t="str">
            <v>Lauretta</v>
          </cell>
        </row>
        <row r="2585">
          <cell r="B2585" t="str">
            <v>Lauretta Feathers</v>
          </cell>
        </row>
        <row r="2586">
          <cell r="B2586" t="str">
            <v>Laurie Bray</v>
          </cell>
        </row>
        <row r="2587">
          <cell r="B2587" t="str">
            <v>Lavender Girl</v>
          </cell>
        </row>
        <row r="2588">
          <cell r="B2588" t="str">
            <v>Lavender Lady</v>
          </cell>
        </row>
        <row r="2589">
          <cell r="B2589" t="str">
            <v>Lavender Prince II</v>
          </cell>
        </row>
        <row r="2590">
          <cell r="B2590" t="str">
            <v>Lavender Swirl</v>
          </cell>
        </row>
        <row r="2591">
          <cell r="B2591" t="str">
            <v>Laverne Norris</v>
          </cell>
        </row>
        <row r="2592">
          <cell r="B2592" t="str">
            <v>Lavina Lane Rountree</v>
          </cell>
        </row>
        <row r="2593">
          <cell r="B2593" t="str">
            <v>Lavinia Maggi</v>
          </cell>
        </row>
        <row r="2594">
          <cell r="B2594" t="str">
            <v>Lavinia Maggi Rosea</v>
          </cell>
        </row>
        <row r="2595">
          <cell r="B2595" t="str">
            <v>Lawrence Haines</v>
          </cell>
        </row>
        <row r="2596">
          <cell r="B2596" t="str">
            <v>Lawrence Walker</v>
          </cell>
        </row>
        <row r="2597">
          <cell r="B2597" t="str">
            <v>Lawrence Walker Variegated</v>
          </cell>
        </row>
        <row r="2598">
          <cell r="B2598" t="str">
            <v>Lawson Bonner</v>
          </cell>
        </row>
        <row r="2599">
          <cell r="B2599" t="str">
            <v>Layla Christine</v>
          </cell>
        </row>
        <row r="2600">
          <cell r="B2600" t="str">
            <v>Lazetta</v>
          </cell>
        </row>
        <row r="2601">
          <cell r="B2601" t="str">
            <v>Leading Lady</v>
          </cell>
        </row>
        <row r="2602">
          <cell r="B2602" t="str">
            <v>Leah Baggs</v>
          </cell>
        </row>
        <row r="2603">
          <cell r="B2603" t="str">
            <v>Leah Gay</v>
          </cell>
        </row>
        <row r="2604">
          <cell r="B2604" t="str">
            <v>Leah Homeyer</v>
          </cell>
        </row>
        <row r="2605">
          <cell r="B2605" t="str">
            <v>Leannah Louise</v>
          </cell>
        </row>
        <row r="2606">
          <cell r="B2606" t="str">
            <v>Leda</v>
          </cell>
        </row>
        <row r="2607">
          <cell r="B2607" t="str">
            <v>Leda Alba</v>
          </cell>
        </row>
        <row r="2608">
          <cell r="B2608" t="str">
            <v>Lee Baby</v>
          </cell>
        </row>
        <row r="2609">
          <cell r="B2609" t="str">
            <v>Lee Eagleson</v>
          </cell>
        </row>
        <row r="2610">
          <cell r="B2610" t="str">
            <v>Lee Hepp</v>
          </cell>
        </row>
        <row r="2611">
          <cell r="B2611" t="str">
            <v>Lee Poe</v>
          </cell>
        </row>
        <row r="2612">
          <cell r="B2612" t="str">
            <v>Lee Poe Variegated</v>
          </cell>
        </row>
        <row r="2613">
          <cell r="B2613" t="str">
            <v>Lee Roy Smith</v>
          </cell>
        </row>
        <row r="2614">
          <cell r="B2614" t="str">
            <v>Lee Wells</v>
          </cell>
        </row>
        <row r="2615">
          <cell r="B2615" t="str">
            <v>Lee Wilkins</v>
          </cell>
        </row>
        <row r="2616">
          <cell r="B2616" t="str">
            <v>Legacy</v>
          </cell>
        </row>
        <row r="2617">
          <cell r="B2617" t="str">
            <v>Leigh</v>
          </cell>
        </row>
        <row r="2618">
          <cell r="B2618" t="str">
            <v>Leila Gibson</v>
          </cell>
        </row>
        <row r="2619">
          <cell r="B2619" t="str">
            <v>Lela Ashley</v>
          </cell>
        </row>
        <row r="2620">
          <cell r="B2620" t="str">
            <v>Lela Laurents Variegated</v>
          </cell>
        </row>
        <row r="2621">
          <cell r="B2621" t="str">
            <v>Lemon Drop</v>
          </cell>
        </row>
        <row r="2622">
          <cell r="B2622" t="str">
            <v>Lemon Glow</v>
          </cell>
        </row>
        <row r="2623">
          <cell r="B2623" t="str">
            <v>Lemon Honey</v>
          </cell>
        </row>
        <row r="2624">
          <cell r="B2624" t="str">
            <v>Lemon Twist</v>
          </cell>
        </row>
        <row r="2625">
          <cell r="B2625" t="str">
            <v>Lena Jackson</v>
          </cell>
        </row>
        <row r="2626">
          <cell r="B2626" t="str">
            <v>Leon Silver's Dream</v>
          </cell>
        </row>
        <row r="2627">
          <cell r="B2627" t="str">
            <v>Leona Willsey</v>
          </cell>
        </row>
        <row r="2628">
          <cell r="B2628" t="str">
            <v>Leonard Messel</v>
          </cell>
        </row>
        <row r="2629">
          <cell r="B2629" t="str">
            <v>Leone Summerson</v>
          </cell>
        </row>
        <row r="2630">
          <cell r="B2630" t="str">
            <v>Leonora Novick</v>
          </cell>
        </row>
        <row r="2631">
          <cell r="B2631" t="str">
            <v>Les Jury</v>
          </cell>
        </row>
        <row r="2632">
          <cell r="B2632" t="str">
            <v>Les Jury Variegated</v>
          </cell>
        </row>
        <row r="2633">
          <cell r="B2633" t="str">
            <v>Les Marbury</v>
          </cell>
        </row>
        <row r="2634">
          <cell r="B2634" t="str">
            <v>Les Marbury Blush</v>
          </cell>
        </row>
        <row r="2635">
          <cell r="B2635" t="str">
            <v>Les Marbury Red</v>
          </cell>
        </row>
        <row r="2636">
          <cell r="B2636" t="str">
            <v>Les-tay-home</v>
          </cell>
        </row>
        <row r="2637">
          <cell r="B2637" t="str">
            <v>Leslie Ann</v>
          </cell>
        </row>
        <row r="2638">
          <cell r="B2638" t="str">
            <v>Leslie Howard</v>
          </cell>
        </row>
        <row r="2639">
          <cell r="B2639" t="str">
            <v>Leslie Rivett</v>
          </cell>
        </row>
        <row r="2640">
          <cell r="B2640" t="str">
            <v>Letitia Schrader</v>
          </cell>
        </row>
        <row r="2641">
          <cell r="B2641" t="str">
            <v>Letitia Schrader Variegated</v>
          </cell>
        </row>
        <row r="2642">
          <cell r="B2642" t="str">
            <v>Leucantha</v>
          </cell>
        </row>
        <row r="2643">
          <cell r="B2643" t="str">
            <v>Lew Fetterman</v>
          </cell>
        </row>
        <row r="2644">
          <cell r="B2644" t="str">
            <v>Lewellyn</v>
          </cell>
        </row>
        <row r="2645">
          <cell r="B2645" t="str">
            <v>Liberty</v>
          </cell>
        </row>
        <row r="2646">
          <cell r="B2646" t="str">
            <v>Liberty Bell</v>
          </cell>
        </row>
        <row r="2647">
          <cell r="B2647" t="str">
            <v>Liberty Variegated</v>
          </cell>
        </row>
        <row r="2648">
          <cell r="B2648" t="str">
            <v>Like Sargent</v>
          </cell>
        </row>
        <row r="2649">
          <cell r="B2649" t="str">
            <v>Lil Rose</v>
          </cell>
        </row>
        <row r="2650">
          <cell r="B2650" t="str">
            <v>Lil Schaefer</v>
          </cell>
        </row>
        <row r="2651">
          <cell r="B2651" t="str">
            <v>Lil Symonds</v>
          </cell>
        </row>
        <row r="2652">
          <cell r="B2652" t="str">
            <v>Lil Tiff</v>
          </cell>
        </row>
        <row r="2653">
          <cell r="B2653" t="str">
            <v>Lila Lee</v>
          </cell>
        </row>
        <row r="2654">
          <cell r="B2654" t="str">
            <v>Lila Naff</v>
          </cell>
        </row>
        <row r="2655">
          <cell r="B2655" t="str">
            <v>Lila Rosa</v>
          </cell>
        </row>
        <row r="2656">
          <cell r="B2656" t="str">
            <v>Lila S. Roberts</v>
          </cell>
        </row>
        <row r="2657">
          <cell r="B2657" t="str">
            <v>Lilac Lady</v>
          </cell>
        </row>
        <row r="2658">
          <cell r="B2658" t="str">
            <v>Lilac Time</v>
          </cell>
        </row>
        <row r="2659">
          <cell r="B2659" t="str">
            <v>Lilemac</v>
          </cell>
        </row>
        <row r="2660">
          <cell r="B2660" t="str">
            <v>Lilette Witman</v>
          </cell>
        </row>
        <row r="2661">
          <cell r="B2661" t="str">
            <v>Lillian Gordy</v>
          </cell>
        </row>
        <row r="2662">
          <cell r="B2662" t="str">
            <v>Lillian Hannah Stokes</v>
          </cell>
        </row>
        <row r="2663">
          <cell r="B2663" t="str">
            <v>Lillian Jernigan</v>
          </cell>
        </row>
        <row r="2664">
          <cell r="B2664" t="str">
            <v>Lillian's Shining Star</v>
          </cell>
        </row>
        <row r="2665">
          <cell r="B2665" t="str">
            <v>Lilly Marie Nichols</v>
          </cell>
        </row>
        <row r="2666">
          <cell r="B2666" t="str">
            <v>Lilly Ramsey</v>
          </cell>
        </row>
        <row r="2667">
          <cell r="B2667" t="str">
            <v>Lillye Roseman</v>
          </cell>
        </row>
        <row r="2668">
          <cell r="B2668" t="str">
            <v>Lily</v>
          </cell>
        </row>
        <row r="2669">
          <cell r="B2669" t="str">
            <v>Lily Grace</v>
          </cell>
        </row>
        <row r="2670">
          <cell r="B2670" t="str">
            <v>Lily Langtry</v>
          </cell>
        </row>
        <row r="2671">
          <cell r="B2671" t="str">
            <v>Lily Pons</v>
          </cell>
        </row>
        <row r="2672">
          <cell r="B2672" t="str">
            <v>Linda B. Browne</v>
          </cell>
        </row>
        <row r="2673">
          <cell r="B2673" t="str">
            <v>Linda Brothers</v>
          </cell>
        </row>
        <row r="2674">
          <cell r="B2674" t="str">
            <v>Linda Brothers Blush</v>
          </cell>
        </row>
        <row r="2675">
          <cell r="B2675" t="str">
            <v>Linda Carol</v>
          </cell>
        </row>
        <row r="2676">
          <cell r="B2676" t="str">
            <v>Linda Gilmore</v>
          </cell>
        </row>
        <row r="2677">
          <cell r="B2677" t="str">
            <v>Linda Griffin</v>
          </cell>
        </row>
        <row r="2678">
          <cell r="B2678" t="str">
            <v>Linda Lee Ehrhart</v>
          </cell>
        </row>
        <row r="2679">
          <cell r="B2679" t="str">
            <v>Linda Margaret</v>
          </cell>
        </row>
        <row r="2680">
          <cell r="B2680" t="str">
            <v>Lindsay Neill</v>
          </cell>
        </row>
        <row r="2681">
          <cell r="B2681" t="str">
            <v>Lindsay Rose</v>
          </cell>
        </row>
        <row r="2682">
          <cell r="B2682" t="str">
            <v>Lindsey</v>
          </cell>
        </row>
        <row r="2683">
          <cell r="B2683" t="str">
            <v>Lion Head</v>
          </cell>
        </row>
        <row r="2684">
          <cell r="B2684" t="str">
            <v>Lipstick</v>
          </cell>
        </row>
        <row r="2685">
          <cell r="B2685" t="str">
            <v>Lisa</v>
          </cell>
        </row>
        <row r="2686">
          <cell r="B2686" t="str">
            <v>Lisa Adele Shuman</v>
          </cell>
        </row>
        <row r="2687">
          <cell r="B2687" t="str">
            <v>Lisa Adele Shuman</v>
          </cell>
        </row>
        <row r="2688">
          <cell r="B2688" t="str">
            <v>Lisa Burton</v>
          </cell>
        </row>
        <row r="2689">
          <cell r="B2689" t="str">
            <v>Little 'un</v>
          </cell>
        </row>
        <row r="2690">
          <cell r="B2690" t="str">
            <v>Little Aggie</v>
          </cell>
        </row>
        <row r="2691">
          <cell r="B2691" t="str">
            <v>Little Babe</v>
          </cell>
        </row>
        <row r="2692">
          <cell r="B2692" t="str">
            <v>Little Babe Variegated</v>
          </cell>
        </row>
        <row r="2693">
          <cell r="B2693" t="str">
            <v>Little Bit</v>
          </cell>
        </row>
        <row r="2694">
          <cell r="B2694" t="str">
            <v>Little Bo Peep</v>
          </cell>
        </row>
        <row r="2695">
          <cell r="B2695" t="str">
            <v>Little Brad</v>
          </cell>
        </row>
        <row r="2696">
          <cell r="B2696" t="str">
            <v>Little Cheeper</v>
          </cell>
        </row>
        <row r="2697">
          <cell r="B2697" t="str">
            <v>Little David</v>
          </cell>
        </row>
        <row r="2698">
          <cell r="B2698" t="str">
            <v>Little Dixie</v>
          </cell>
        </row>
        <row r="2699">
          <cell r="B2699" t="str">
            <v>Little Ginger</v>
          </cell>
        </row>
        <row r="2700">
          <cell r="B2700" t="str">
            <v>Little Hooper</v>
          </cell>
        </row>
        <row r="2701">
          <cell r="B2701" t="str">
            <v>Little Katie</v>
          </cell>
        </row>
        <row r="2702">
          <cell r="B2702" t="str">
            <v>Little Lavender</v>
          </cell>
        </row>
        <row r="2703">
          <cell r="B2703" t="str">
            <v>Little Liz</v>
          </cell>
        </row>
        <row r="2704">
          <cell r="B2704" t="str">
            <v>Little Man</v>
          </cell>
        </row>
        <row r="2705">
          <cell r="B2705" t="str">
            <v>Little Masterpiece</v>
          </cell>
        </row>
        <row r="2706">
          <cell r="B2706" t="str">
            <v>Little Michael</v>
          </cell>
        </row>
        <row r="2707">
          <cell r="B2707" t="str">
            <v>Little Pearl</v>
          </cell>
        </row>
        <row r="2708">
          <cell r="B2708" t="str">
            <v>Little Red Ridinghood</v>
          </cell>
        </row>
        <row r="2709">
          <cell r="B2709" t="str">
            <v>Little Red Ridinghood Variegated</v>
          </cell>
        </row>
        <row r="2710">
          <cell r="B2710" t="str">
            <v>Little Slam</v>
          </cell>
        </row>
        <row r="2711">
          <cell r="B2711" t="str">
            <v>Little Slam Pink</v>
          </cell>
        </row>
        <row r="2712">
          <cell r="B2712" t="str">
            <v>Little Slam Pink Variegated</v>
          </cell>
        </row>
        <row r="2713">
          <cell r="B2713" t="str">
            <v>Little Slam Variegated</v>
          </cell>
        </row>
        <row r="2714">
          <cell r="B2714" t="str">
            <v>Little Susie</v>
          </cell>
        </row>
        <row r="2715">
          <cell r="B2715" t="str">
            <v>Little Too</v>
          </cell>
        </row>
        <row r="2716">
          <cell r="B2716" t="str">
            <v>Logan Deen</v>
          </cell>
        </row>
        <row r="2717">
          <cell r="B2717" t="str">
            <v>Lois Boudreaux</v>
          </cell>
        </row>
        <row r="2718">
          <cell r="B2718" t="str">
            <v>Lois Coker</v>
          </cell>
        </row>
        <row r="2719">
          <cell r="B2719" t="str">
            <v>Lois Hill</v>
          </cell>
        </row>
        <row r="2720">
          <cell r="B2720" t="str">
            <v>Lois Jean</v>
          </cell>
        </row>
        <row r="2721">
          <cell r="B2721" t="str">
            <v>Lois Shinault</v>
          </cell>
        </row>
        <row r="2722">
          <cell r="B2722" t="str">
            <v>Lois Silver</v>
          </cell>
        </row>
        <row r="2723">
          <cell r="B2723" t="str">
            <v>Lolita</v>
          </cell>
        </row>
        <row r="2724">
          <cell r="B2724" t="str">
            <v>Lollypop</v>
          </cell>
        </row>
        <row r="2725">
          <cell r="B2725" t="str">
            <v>Londontowne Blush</v>
          </cell>
        </row>
        <row r="2726">
          <cell r="B2726" t="str">
            <v>Longwood Centennial</v>
          </cell>
        </row>
        <row r="2727">
          <cell r="B2727" t="str">
            <v>Longwood Valentine</v>
          </cell>
        </row>
        <row r="2728">
          <cell r="B2728" t="str">
            <v>Look-Away</v>
          </cell>
        </row>
        <row r="2729">
          <cell r="B2729" t="str">
            <v>Loraine Gloria</v>
          </cell>
        </row>
        <row r="2730">
          <cell r="B2730" t="str">
            <v>Lorelei</v>
          </cell>
        </row>
        <row r="2731">
          <cell r="B2731" t="str">
            <v>Loren Littleton</v>
          </cell>
        </row>
        <row r="2732">
          <cell r="B2732" t="str">
            <v>Lori Clevenger</v>
          </cell>
        </row>
        <row r="2733">
          <cell r="B2733" t="str">
            <v>Lori Smith</v>
          </cell>
        </row>
        <row r="2734">
          <cell r="B2734" t="str">
            <v>Lori Weeks</v>
          </cell>
        </row>
        <row r="2735">
          <cell r="B2735" t="str">
            <v>Lorie J. Huff</v>
          </cell>
        </row>
        <row r="2736">
          <cell r="B2736" t="str">
            <v>Lorriane Cross Variegated</v>
          </cell>
        </row>
        <row r="2737">
          <cell r="B2737" t="str">
            <v>Lottie Mae</v>
          </cell>
        </row>
        <row r="2738">
          <cell r="B2738" t="str">
            <v>Lotus [Gauntlettii]</v>
          </cell>
        </row>
        <row r="2739">
          <cell r="B2739" t="str">
            <v>Lou Powers</v>
          </cell>
        </row>
        <row r="2740">
          <cell r="B2740" t="str">
            <v>Louisa Wilson</v>
          </cell>
        </row>
        <row r="2741">
          <cell r="B2741" t="str">
            <v>Louise Dowd</v>
          </cell>
        </row>
        <row r="2742">
          <cell r="B2742" t="str">
            <v>Louise Fitzgerald</v>
          </cell>
        </row>
        <row r="2743">
          <cell r="B2743" t="str">
            <v>Louise Hairston</v>
          </cell>
        </row>
        <row r="2744">
          <cell r="B2744" t="str">
            <v>Louise Hairston Variegated</v>
          </cell>
        </row>
        <row r="2745">
          <cell r="B2745" t="str">
            <v>Louise Van Dusen</v>
          </cell>
        </row>
        <row r="2746">
          <cell r="B2746" t="str">
            <v>Louise Weick</v>
          </cell>
        </row>
        <row r="2747">
          <cell r="B2747" t="str">
            <v>Louise Whiting</v>
          </cell>
        </row>
        <row r="2748">
          <cell r="B2748" t="str">
            <v>Louise-Onetta</v>
          </cell>
        </row>
        <row r="2749">
          <cell r="B2749" t="str">
            <v>Louisiana Purchase</v>
          </cell>
        </row>
        <row r="2750">
          <cell r="B2750" t="str">
            <v>Love Boat</v>
          </cell>
        </row>
        <row r="2751">
          <cell r="B2751" t="str">
            <v>Lovelight</v>
          </cell>
        </row>
        <row r="2752">
          <cell r="B2752" t="str">
            <v>Lovely Lady</v>
          </cell>
        </row>
        <row r="2753">
          <cell r="B2753" t="str">
            <v>Lover Boy</v>
          </cell>
        </row>
        <row r="2754">
          <cell r="B2754" t="str">
            <v>Lover Boy Variegated</v>
          </cell>
        </row>
        <row r="2755">
          <cell r="B2755" t="str">
            <v>Lu Shan Snow</v>
          </cell>
        </row>
        <row r="2756">
          <cell r="B2756" t="str">
            <v>Lucile Dickson</v>
          </cell>
        </row>
        <row r="2757">
          <cell r="B2757" t="str">
            <v>Lucille Davis</v>
          </cell>
        </row>
        <row r="2758">
          <cell r="B2758" t="str">
            <v>Lucille Flanagan</v>
          </cell>
        </row>
        <row r="2759">
          <cell r="B2759" t="str">
            <v>Lucille Jernigan</v>
          </cell>
        </row>
        <row r="2760">
          <cell r="B2760" t="str">
            <v>Lucille Smith</v>
          </cell>
        </row>
        <row r="2761">
          <cell r="B2761" t="str">
            <v>Lucky Seven</v>
          </cell>
        </row>
        <row r="2762">
          <cell r="B2762" t="str">
            <v>Lucky Seven Variegated</v>
          </cell>
        </row>
        <row r="2763">
          <cell r="B2763" t="str">
            <v>Lucky Star</v>
          </cell>
        </row>
        <row r="2764">
          <cell r="B2764" t="str">
            <v>Lucky Star Variegated</v>
          </cell>
        </row>
        <row r="2765">
          <cell r="B2765" t="str">
            <v>Lucky Strike</v>
          </cell>
        </row>
        <row r="2766">
          <cell r="B2766" t="str">
            <v>Lucy Hester</v>
          </cell>
        </row>
        <row r="2767">
          <cell r="B2767" t="str">
            <v>Lucy Jones</v>
          </cell>
        </row>
        <row r="2768">
          <cell r="B2768" t="str">
            <v>Lucy O.</v>
          </cell>
        </row>
        <row r="2769">
          <cell r="B2769" t="str">
            <v>Lucy Rooney</v>
          </cell>
        </row>
        <row r="2770">
          <cell r="B2770" t="str">
            <v>Lucy Shirah</v>
          </cell>
        </row>
        <row r="2771">
          <cell r="B2771" t="str">
            <v>Lucy Stewart</v>
          </cell>
        </row>
        <row r="2772">
          <cell r="B2772" t="str">
            <v>Lucy Turner</v>
          </cell>
        </row>
        <row r="2773">
          <cell r="B2773" t="str">
            <v>Luisa Ann Lee</v>
          </cell>
        </row>
        <row r="2774">
          <cell r="B2774" t="str">
            <v>Luke Hill</v>
          </cell>
        </row>
        <row r="2775">
          <cell r="B2775" t="str">
            <v>LuLu Belle</v>
          </cell>
        </row>
        <row r="2776">
          <cell r="B2776" t="str">
            <v>Lundy's Legacy</v>
          </cell>
        </row>
        <row r="2777">
          <cell r="B2777" t="str">
            <v>Lurie's Favorite</v>
          </cell>
        </row>
        <row r="2778">
          <cell r="B2778" t="str">
            <v>Lurleen Wallace</v>
          </cell>
        </row>
        <row r="2779">
          <cell r="B2779" t="str">
            <v>Luscious Lady</v>
          </cell>
        </row>
        <row r="2780">
          <cell r="B2780" t="str">
            <v>lutchuensis</v>
          </cell>
        </row>
        <row r="2781">
          <cell r="B2781" t="str">
            <v>Lyndall</v>
          </cell>
        </row>
        <row r="2782">
          <cell r="B2782" t="str">
            <v>Lynn Hairston</v>
          </cell>
        </row>
        <row r="2783">
          <cell r="B2783" t="str">
            <v>M. L. Spencer</v>
          </cell>
        </row>
        <row r="2784">
          <cell r="B2784" t="str">
            <v>M. L. Spencer Variegated</v>
          </cell>
        </row>
        <row r="2785">
          <cell r="B2785" t="str">
            <v>Ma-Dot-Cha</v>
          </cell>
        </row>
        <row r="2786">
          <cell r="B2786" t="str">
            <v>Mabel Blackwell</v>
          </cell>
        </row>
        <row r="2787">
          <cell r="B2787" t="str">
            <v>Mabel Bryan</v>
          </cell>
        </row>
        <row r="2788">
          <cell r="B2788" t="str">
            <v>Mabel Bryan Strawberry</v>
          </cell>
        </row>
        <row r="2789">
          <cell r="B2789" t="str">
            <v>Mable Barnsley</v>
          </cell>
        </row>
        <row r="2790">
          <cell r="B2790" t="str">
            <v>Mackenzie Green</v>
          </cell>
        </row>
        <row r="2791">
          <cell r="B2791" t="str">
            <v>Mackenzie Green Variegated</v>
          </cell>
        </row>
        <row r="2792">
          <cell r="B2792" t="str">
            <v>macrocarpa</v>
          </cell>
        </row>
        <row r="2793">
          <cell r="B2793" t="str">
            <v>Madame Ambroise Verschaffelt</v>
          </cell>
        </row>
        <row r="2794">
          <cell r="B2794" t="str">
            <v>Madame Charles Blard</v>
          </cell>
        </row>
        <row r="2795">
          <cell r="B2795" t="str">
            <v>Madame de Maintenon</v>
          </cell>
        </row>
        <row r="2796">
          <cell r="B2796" t="str">
            <v>Madame de Strekaloff</v>
          </cell>
        </row>
        <row r="2797">
          <cell r="B2797" t="str">
            <v>Madame Haas</v>
          </cell>
        </row>
        <row r="2798">
          <cell r="B2798" t="str">
            <v>Madame Hahn</v>
          </cell>
        </row>
        <row r="2799">
          <cell r="B2799" t="str">
            <v>Madame Jannoch</v>
          </cell>
        </row>
        <row r="2800">
          <cell r="B2800" t="str">
            <v>Madame Lebois</v>
          </cell>
        </row>
        <row r="2801">
          <cell r="B2801" t="str">
            <v>Madame Lourmand</v>
          </cell>
        </row>
        <row r="2802">
          <cell r="B2802" t="str">
            <v>Madame Marguerite Calusaut</v>
          </cell>
        </row>
        <row r="2803">
          <cell r="B2803" t="str">
            <v>Madame Martin Cachet</v>
          </cell>
        </row>
        <row r="2804">
          <cell r="B2804" t="str">
            <v>Madame Picouline</v>
          </cell>
        </row>
        <row r="2805">
          <cell r="B2805" t="str">
            <v>Madelin Nadeau</v>
          </cell>
        </row>
        <row r="2806">
          <cell r="B2806" t="str">
            <v>Madge Miller</v>
          </cell>
        </row>
        <row r="2807">
          <cell r="B2807" t="str">
            <v>Madge Rouse</v>
          </cell>
        </row>
        <row r="2808">
          <cell r="B2808" t="str">
            <v>Madison's Holly</v>
          </cell>
        </row>
        <row r="2809">
          <cell r="B2809" t="str">
            <v>Magali</v>
          </cell>
        </row>
        <row r="2810">
          <cell r="B2810" t="str">
            <v>Maggie Bush</v>
          </cell>
        </row>
        <row r="2811">
          <cell r="B2811" t="str">
            <v>Magic City</v>
          </cell>
        </row>
        <row r="2812">
          <cell r="B2812" t="str">
            <v>Magic Moments</v>
          </cell>
        </row>
        <row r="2813">
          <cell r="B2813" t="str">
            <v>Magic Touch</v>
          </cell>
        </row>
        <row r="2814">
          <cell r="B2814" t="str">
            <v>Magnolia Pixie</v>
          </cell>
        </row>
        <row r="2815">
          <cell r="B2815" t="str">
            <v>Magnolia Queen</v>
          </cell>
        </row>
        <row r="2816">
          <cell r="B2816" t="str">
            <v>Magnoliaeflora</v>
          </cell>
        </row>
        <row r="2817">
          <cell r="B2817" t="str">
            <v>Mahoroba</v>
          </cell>
        </row>
        <row r="2818">
          <cell r="B2818" t="str">
            <v>Maid of the Mist</v>
          </cell>
        </row>
        <row r="2819">
          <cell r="B2819" t="str">
            <v>Maiden of Great Promise</v>
          </cell>
        </row>
        <row r="2820">
          <cell r="B2820" t="str">
            <v>Maiden's Blush</v>
          </cell>
        </row>
        <row r="2821">
          <cell r="B2821" t="str">
            <v>Major General Pender</v>
          </cell>
        </row>
        <row r="2822">
          <cell r="B2822" t="str">
            <v>Majorette</v>
          </cell>
        </row>
        <row r="2823">
          <cell r="B2823" t="str">
            <v>maliflora</v>
          </cell>
        </row>
        <row r="2824">
          <cell r="B2824" t="str">
            <v>Malissa Duggan</v>
          </cell>
        </row>
        <row r="2825">
          <cell r="B2825" t="str">
            <v>Mam'selle</v>
          </cell>
        </row>
        <row r="2826">
          <cell r="B2826" t="str">
            <v>Mama Sans</v>
          </cell>
        </row>
        <row r="2827">
          <cell r="B2827" t="str">
            <v>Man Size</v>
          </cell>
        </row>
        <row r="2828">
          <cell r="B2828" t="str">
            <v>Mandalay Queen Variegated</v>
          </cell>
        </row>
        <row r="2829">
          <cell r="B2829" t="str">
            <v>Mandy Lane</v>
          </cell>
        </row>
        <row r="2830">
          <cell r="B2830" t="str">
            <v>Mandy Smith</v>
          </cell>
        </row>
        <row r="2831">
          <cell r="B2831" t="str">
            <v>Mangetsu</v>
          </cell>
        </row>
        <row r="2832">
          <cell r="B2832" t="str">
            <v>Manuroa Road</v>
          </cell>
        </row>
        <row r="2833">
          <cell r="B2833" t="str">
            <v>Manzairaku</v>
          </cell>
        </row>
        <row r="2834">
          <cell r="B2834" t="str">
            <v>Maraschino</v>
          </cell>
        </row>
        <row r="2835">
          <cell r="B2835" t="str">
            <v>Marc Eleven</v>
          </cell>
        </row>
        <row r="2836">
          <cell r="B2836" t="str">
            <v>Marcel Valois</v>
          </cell>
        </row>
        <row r="2837">
          <cell r="B2837" t="str">
            <v>Marchioness of Exeter</v>
          </cell>
        </row>
        <row r="2838">
          <cell r="B2838" t="str">
            <v>Marchioness of Exeter Variegated</v>
          </cell>
        </row>
        <row r="2839">
          <cell r="B2839" t="str">
            <v>Marchioness of Salisbury</v>
          </cell>
        </row>
        <row r="2840">
          <cell r="B2840" t="str">
            <v>Margaret Bernhardt</v>
          </cell>
        </row>
        <row r="2841">
          <cell r="B2841" t="str">
            <v>Margaret Davis</v>
          </cell>
        </row>
        <row r="2842">
          <cell r="B2842" t="str">
            <v>Margaret Davis Picotee</v>
          </cell>
        </row>
        <row r="2843">
          <cell r="B2843" t="str">
            <v>Margaret G. Gill</v>
          </cell>
        </row>
        <row r="2844">
          <cell r="B2844" t="str">
            <v>Margaret Hearn</v>
          </cell>
        </row>
        <row r="2845">
          <cell r="B2845" t="str">
            <v>Margaret Higdon</v>
          </cell>
        </row>
        <row r="2846">
          <cell r="B2846" t="str">
            <v>Margaret Hilford</v>
          </cell>
        </row>
        <row r="2847">
          <cell r="B2847" t="str">
            <v>Margaret Lesher</v>
          </cell>
        </row>
        <row r="2848">
          <cell r="B2848" t="str">
            <v>Margaret McCown</v>
          </cell>
        </row>
        <row r="2849">
          <cell r="B2849" t="str">
            <v>Margaret Noonan</v>
          </cell>
        </row>
        <row r="2850">
          <cell r="B2850" t="str">
            <v>Margaret Ratcliffe</v>
          </cell>
        </row>
        <row r="2851">
          <cell r="B2851" t="str">
            <v>Margaret Short</v>
          </cell>
        </row>
        <row r="2852">
          <cell r="B2852" t="str">
            <v>Margaret Walker</v>
          </cell>
        </row>
        <row r="2853">
          <cell r="B2853" t="str">
            <v>Margaret Waterhouse</v>
          </cell>
        </row>
        <row r="2854">
          <cell r="B2854" t="str">
            <v>Margaret Wells</v>
          </cell>
        </row>
        <row r="2855">
          <cell r="B2855" t="str">
            <v>Margaret Wells Choice</v>
          </cell>
        </row>
        <row r="2856">
          <cell r="B2856" t="str">
            <v>Margaret Wells Delight</v>
          </cell>
        </row>
        <row r="2857">
          <cell r="B2857" t="str">
            <v>Margaret's Joy</v>
          </cell>
        </row>
        <row r="2858">
          <cell r="B2858" t="str">
            <v>Margarete Hertrich</v>
          </cell>
        </row>
        <row r="2859">
          <cell r="B2859" t="str">
            <v>Margherita Coleoni</v>
          </cell>
        </row>
        <row r="2860">
          <cell r="B2860" t="str">
            <v>Margherita Coleoni Variegated</v>
          </cell>
        </row>
        <row r="2861">
          <cell r="B2861" t="str">
            <v>Margie Dee Fisher</v>
          </cell>
        </row>
        <row r="2862">
          <cell r="B2862" t="str">
            <v>Margie Selby Thomas</v>
          </cell>
        </row>
        <row r="2863">
          <cell r="B2863" t="str">
            <v>Marginata Pink</v>
          </cell>
        </row>
        <row r="2864">
          <cell r="B2864" t="str">
            <v>Marguerite Gouillon</v>
          </cell>
        </row>
        <row r="2865">
          <cell r="B2865" t="str">
            <v>Marguerite Sears Variegated</v>
          </cell>
        </row>
        <row r="2866">
          <cell r="B2866" t="str">
            <v>Marguerite Tourje</v>
          </cell>
        </row>
        <row r="2867">
          <cell r="B2867" t="str">
            <v>Marguerite Turner</v>
          </cell>
        </row>
        <row r="2868">
          <cell r="B2868" t="str">
            <v>Marguerite Turner Pink</v>
          </cell>
        </row>
        <row r="2869">
          <cell r="B2869" t="str">
            <v>Maria Morren</v>
          </cell>
        </row>
        <row r="2870">
          <cell r="B2870" t="str">
            <v>Marian Faircloth</v>
          </cell>
        </row>
        <row r="2871">
          <cell r="B2871" t="str">
            <v>Marian Harrison</v>
          </cell>
        </row>
        <row r="2872">
          <cell r="B2872" t="str">
            <v>Marian Mitchell</v>
          </cell>
        </row>
        <row r="2873">
          <cell r="B2873" t="str">
            <v>Mariann</v>
          </cell>
        </row>
        <row r="2874">
          <cell r="B2874" t="str">
            <v>Marianna Gaeta</v>
          </cell>
        </row>
        <row r="2875">
          <cell r="B2875" t="str">
            <v>Marianna Gaeta Variegated</v>
          </cell>
        </row>
        <row r="2876">
          <cell r="B2876" t="str">
            <v>Marie</v>
          </cell>
        </row>
        <row r="2877">
          <cell r="B2877" t="str">
            <v>Marie Barnes</v>
          </cell>
        </row>
        <row r="2878">
          <cell r="B2878" t="str">
            <v>Marie Bracey</v>
          </cell>
        </row>
        <row r="2879">
          <cell r="B2879" t="str">
            <v>Marie Bracey Variegated</v>
          </cell>
        </row>
        <row r="2880">
          <cell r="B2880" t="str">
            <v>Marie Crawford</v>
          </cell>
        </row>
        <row r="2881">
          <cell r="B2881" t="str">
            <v>Marie Crockett</v>
          </cell>
        </row>
        <row r="2882">
          <cell r="B2882" t="str">
            <v>Marie Goodlett</v>
          </cell>
        </row>
        <row r="2883">
          <cell r="B2883" t="str">
            <v>Marie Kirk</v>
          </cell>
        </row>
        <row r="2884">
          <cell r="B2884" t="str">
            <v>Marie le Menelec</v>
          </cell>
        </row>
        <row r="2885">
          <cell r="B2885" t="str">
            <v>Marie Mackall</v>
          </cell>
        </row>
        <row r="2886">
          <cell r="B2886" t="str">
            <v>Marie Mackall Variegated</v>
          </cell>
        </row>
        <row r="2887">
          <cell r="B2887" t="str">
            <v>Marie Shackelford</v>
          </cell>
        </row>
        <row r="2888">
          <cell r="B2888" t="str">
            <v>Marie Steiner</v>
          </cell>
        </row>
        <row r="2889">
          <cell r="B2889" t="str">
            <v>Marie Wood</v>
          </cell>
        </row>
        <row r="2890">
          <cell r="B2890" t="str">
            <v>Marilee Gray</v>
          </cell>
        </row>
        <row r="2891">
          <cell r="B2891" t="str">
            <v>Marilyn Maphis</v>
          </cell>
        </row>
        <row r="2892">
          <cell r="B2892" t="str">
            <v>Marilyn Maphis Variegated</v>
          </cell>
        </row>
        <row r="2893">
          <cell r="B2893" t="str">
            <v>Marina Mist</v>
          </cell>
        </row>
        <row r="2894">
          <cell r="B2894" t="str">
            <v>Marina Pearl</v>
          </cell>
        </row>
        <row r="2895">
          <cell r="B2895" t="str">
            <v>Mario Bergamini</v>
          </cell>
        </row>
        <row r="2896">
          <cell r="B2896" t="str">
            <v>Marion Darsow</v>
          </cell>
        </row>
        <row r="2897">
          <cell r="B2897" t="str">
            <v>Marion Edwards</v>
          </cell>
        </row>
        <row r="2898">
          <cell r="B2898" t="str">
            <v>Marion Hall Variegated</v>
          </cell>
        </row>
        <row r="2899">
          <cell r="B2899" t="str">
            <v>Marion Hatcher</v>
          </cell>
        </row>
        <row r="2900">
          <cell r="B2900" t="str">
            <v>Marion Mitchell</v>
          </cell>
        </row>
        <row r="2901">
          <cell r="B2901" t="str">
            <v>Marion Mitchell Variegated</v>
          </cell>
        </row>
        <row r="2902">
          <cell r="B2902" t="str">
            <v>Marissa Moore Variegated</v>
          </cell>
        </row>
        <row r="2903">
          <cell r="B2903" t="str">
            <v>Marjorie Huckabee</v>
          </cell>
        </row>
        <row r="2904">
          <cell r="B2904" t="str">
            <v>Marjorie Magnificent</v>
          </cell>
        </row>
        <row r="2905">
          <cell r="B2905" t="str">
            <v>Marjorie O'Malley</v>
          </cell>
        </row>
        <row r="2906">
          <cell r="B2906" t="str">
            <v>Marjory Ramsey</v>
          </cell>
        </row>
        <row r="2907">
          <cell r="B2907" t="str">
            <v>Mark Alan</v>
          </cell>
        </row>
        <row r="2908">
          <cell r="B2908" t="str">
            <v>Mark Alan Variegated</v>
          </cell>
        </row>
        <row r="2909">
          <cell r="B2909" t="str">
            <v>Mark C.</v>
          </cell>
        </row>
        <row r="2910">
          <cell r="B2910" t="str">
            <v>Mark Chason</v>
          </cell>
        </row>
        <row r="2911">
          <cell r="B2911" t="str">
            <v>Mark Chason Variegated</v>
          </cell>
        </row>
        <row r="2912">
          <cell r="B2912" t="str">
            <v>Mark J.</v>
          </cell>
        </row>
        <row r="2913">
          <cell r="B2913" t="str">
            <v>Maroon and Gold</v>
          </cell>
        </row>
        <row r="2914">
          <cell r="B2914" t="str">
            <v>Maroon and Gold Variegated</v>
          </cell>
        </row>
        <row r="2915">
          <cell r="B2915" t="str">
            <v>Maroon Mist</v>
          </cell>
        </row>
        <row r="2916">
          <cell r="B2916" t="str">
            <v>Marquis de Lafayette</v>
          </cell>
        </row>
        <row r="2917">
          <cell r="B2917" t="str">
            <v>Marquis de Montcalm</v>
          </cell>
        </row>
        <row r="2918">
          <cell r="B2918" t="str">
            <v>Marquis de Montcalm Variegated</v>
          </cell>
        </row>
        <row r="2919">
          <cell r="B2919" t="str">
            <v>Marquis of Exeter</v>
          </cell>
        </row>
        <row r="2920">
          <cell r="B2920" t="str">
            <v>Mars</v>
          </cell>
        </row>
        <row r="2921">
          <cell r="B2921" t="str">
            <v>Marsha Zeagler</v>
          </cell>
        </row>
        <row r="2922">
          <cell r="B2922" t="str">
            <v>Marshall</v>
          </cell>
        </row>
        <row r="2923">
          <cell r="B2923" t="str">
            <v>Marshmallow</v>
          </cell>
        </row>
        <row r="2924">
          <cell r="B2924" t="str">
            <v>Martha Anne</v>
          </cell>
        </row>
        <row r="2925">
          <cell r="B2925" t="str">
            <v>Martha Beatty</v>
          </cell>
        </row>
        <row r="2926">
          <cell r="B2926" t="str">
            <v>Martha Brice</v>
          </cell>
        </row>
        <row r="2927">
          <cell r="B2927" t="str">
            <v>Martha Israel</v>
          </cell>
        </row>
        <row r="2928">
          <cell r="B2928" t="str">
            <v>Martha Norwood</v>
          </cell>
        </row>
        <row r="2929">
          <cell r="B2929" t="str">
            <v>Martha Norwood Variegated</v>
          </cell>
        </row>
        <row r="2930">
          <cell r="B2930" t="str">
            <v>Martha Richard</v>
          </cell>
        </row>
        <row r="2931">
          <cell r="B2931" t="str">
            <v>Martha Smith</v>
          </cell>
        </row>
        <row r="2932">
          <cell r="B2932" t="str">
            <v>Marty A. Kemp</v>
          </cell>
        </row>
        <row r="2933">
          <cell r="B2933" t="str">
            <v>Marvin Jernigan</v>
          </cell>
        </row>
        <row r="2934">
          <cell r="B2934" t="str">
            <v>Mary A. Bergamini</v>
          </cell>
        </row>
        <row r="2935">
          <cell r="B2935" t="str">
            <v>Mary Agnes Patin</v>
          </cell>
        </row>
        <row r="2936">
          <cell r="B2936" t="str">
            <v>Mary Agnes Patin Variegated</v>
          </cell>
        </row>
        <row r="2937">
          <cell r="B2937" t="str">
            <v>Mary Alice</v>
          </cell>
        </row>
        <row r="2938">
          <cell r="B2938" t="str">
            <v>Mary Alice Cox</v>
          </cell>
        </row>
        <row r="2939">
          <cell r="B2939" t="str">
            <v>Mary Allen Sargent</v>
          </cell>
        </row>
        <row r="2940">
          <cell r="B2940" t="str">
            <v>Mary Ann Hooks</v>
          </cell>
        </row>
        <row r="2941">
          <cell r="B2941" t="str">
            <v>Mary Ann Lawrence</v>
          </cell>
        </row>
        <row r="2942">
          <cell r="B2942" t="str">
            <v>Mary Anne Houser</v>
          </cell>
        </row>
        <row r="2943">
          <cell r="B2943" t="str">
            <v>Mary Anne Houser Variegated</v>
          </cell>
        </row>
        <row r="2944">
          <cell r="B2944" t="str">
            <v>Mary B. King</v>
          </cell>
        </row>
        <row r="2945">
          <cell r="B2945" t="str">
            <v>Mary Beth Busbee</v>
          </cell>
        </row>
        <row r="2946">
          <cell r="B2946" t="str">
            <v>Mary Carol</v>
          </cell>
        </row>
        <row r="2947">
          <cell r="B2947" t="str">
            <v>Mary Catherine Cape</v>
          </cell>
        </row>
        <row r="2948">
          <cell r="B2948" t="str">
            <v>Mary Charlotte</v>
          </cell>
        </row>
        <row r="2949">
          <cell r="B2949" t="str">
            <v>Mary Christian</v>
          </cell>
        </row>
        <row r="2950">
          <cell r="B2950" t="str">
            <v>Mary Corley</v>
          </cell>
        </row>
        <row r="2951">
          <cell r="B2951" t="str">
            <v>Mary Costa</v>
          </cell>
        </row>
        <row r="2952">
          <cell r="B2952" t="str">
            <v>Mary Dillard</v>
          </cell>
        </row>
        <row r="2953">
          <cell r="B2953" t="str">
            <v>Mary Edna Curlee</v>
          </cell>
        </row>
        <row r="2954">
          <cell r="B2954" t="str">
            <v>Mary Edna Curlee Red</v>
          </cell>
        </row>
        <row r="2955">
          <cell r="B2955" t="str">
            <v>Mary Edna Curlee Red Variegated</v>
          </cell>
        </row>
        <row r="2956">
          <cell r="B2956" t="str">
            <v>Mary Edna Curlee Variegated</v>
          </cell>
        </row>
        <row r="2957">
          <cell r="B2957" t="str">
            <v>Mary Elizabeth Dowden</v>
          </cell>
        </row>
        <row r="2958">
          <cell r="B2958" t="str">
            <v>Mary Emma Motes</v>
          </cell>
        </row>
        <row r="2959">
          <cell r="B2959" t="str">
            <v>Mary Fischer</v>
          </cell>
        </row>
        <row r="2960">
          <cell r="B2960" t="str">
            <v>Mary Grant Hall</v>
          </cell>
        </row>
        <row r="2961">
          <cell r="B2961" t="str">
            <v>Mary J. Wheeler</v>
          </cell>
        </row>
        <row r="2962">
          <cell r="B2962" t="str">
            <v>Mary Jacquelyn</v>
          </cell>
        </row>
        <row r="2963">
          <cell r="B2963" t="str">
            <v>Mary Jane Variegated</v>
          </cell>
        </row>
        <row r="2964">
          <cell r="B2964" t="str">
            <v>Mary Jobson</v>
          </cell>
        </row>
        <row r="2965">
          <cell r="B2965" t="str">
            <v>Mary Knock</v>
          </cell>
        </row>
        <row r="2966">
          <cell r="B2966" t="str">
            <v>Mary Latane</v>
          </cell>
        </row>
        <row r="2967">
          <cell r="B2967" t="str">
            <v>Mary Lou Watford</v>
          </cell>
        </row>
        <row r="2968">
          <cell r="B2968" t="str">
            <v>Mary Margaret</v>
          </cell>
        </row>
        <row r="2969">
          <cell r="B2969" t="str">
            <v>Mary Maud Sharpe</v>
          </cell>
        </row>
        <row r="2970">
          <cell r="B2970" t="str">
            <v>Mary Merritt</v>
          </cell>
        </row>
        <row r="2971">
          <cell r="B2971" t="str">
            <v>Mary Moore</v>
          </cell>
        </row>
        <row r="2972">
          <cell r="B2972" t="str">
            <v>Mary Myrick</v>
          </cell>
        </row>
        <row r="2973">
          <cell r="B2973" t="str">
            <v>Mary O'Donnell</v>
          </cell>
        </row>
        <row r="2974">
          <cell r="B2974" t="str">
            <v>Mary Paige</v>
          </cell>
        </row>
        <row r="2975">
          <cell r="B2975" t="str">
            <v>Mary Perdue</v>
          </cell>
        </row>
        <row r="2976">
          <cell r="B2976" t="str">
            <v>Mary Phoebe Taylor</v>
          </cell>
        </row>
        <row r="2977">
          <cell r="B2977" t="str">
            <v>Mary Rhodes</v>
          </cell>
        </row>
        <row r="2978">
          <cell r="B2978" t="str">
            <v>Mary Ruth Smith</v>
          </cell>
        </row>
        <row r="2979">
          <cell r="B2979" t="str">
            <v>Mary Sebring Fredrickson</v>
          </cell>
        </row>
        <row r="2980">
          <cell r="B2980" t="str">
            <v>Mary Seibels</v>
          </cell>
        </row>
        <row r="2981">
          <cell r="B2981" t="str">
            <v>Mary Skappel Evans</v>
          </cell>
        </row>
        <row r="2982">
          <cell r="B2982" t="str">
            <v>Mary Stewart Dennis</v>
          </cell>
        </row>
        <row r="2983">
          <cell r="B2983" t="str">
            <v>Mary Stringfellow</v>
          </cell>
        </row>
        <row r="2984">
          <cell r="B2984" t="str">
            <v>Masayoshi</v>
          </cell>
        </row>
        <row r="2985">
          <cell r="B2985" t="str">
            <v>Masquerade</v>
          </cell>
        </row>
        <row r="2986">
          <cell r="B2986" t="str">
            <v>Massee Lane</v>
          </cell>
        </row>
        <row r="2987">
          <cell r="B2987" t="str">
            <v>Massee Lane Pink</v>
          </cell>
        </row>
        <row r="2988">
          <cell r="B2988" t="str">
            <v>Massee Lane Variegated</v>
          </cell>
        </row>
        <row r="2989">
          <cell r="B2989" t="str">
            <v>Masterpiece</v>
          </cell>
        </row>
        <row r="2990">
          <cell r="B2990" t="str">
            <v>Mathotiana</v>
          </cell>
        </row>
        <row r="2991">
          <cell r="B2991" t="str">
            <v>Mathotiana Alba</v>
          </cell>
        </row>
        <row r="2992">
          <cell r="B2992" t="str">
            <v>Mathotiana Supreme</v>
          </cell>
        </row>
        <row r="2993">
          <cell r="B2993" t="str">
            <v>Mathotiana Supreme Variegated</v>
          </cell>
        </row>
        <row r="2994">
          <cell r="B2994" t="str">
            <v>Mathotiana Variegated</v>
          </cell>
        </row>
        <row r="2995">
          <cell r="B2995" t="str">
            <v>Matilda Bradford</v>
          </cell>
        </row>
        <row r="2996">
          <cell r="B2996" t="str">
            <v>Matilija Poppy</v>
          </cell>
        </row>
        <row r="2997">
          <cell r="B2997" t="str">
            <v>Matosi</v>
          </cell>
        </row>
        <row r="2998">
          <cell r="B2998" t="str">
            <v>Matsukasa</v>
          </cell>
        </row>
        <row r="2999">
          <cell r="B2999" t="str">
            <v>Matterhorn</v>
          </cell>
        </row>
        <row r="3000">
          <cell r="B3000" t="str">
            <v>Matthew Cooper</v>
          </cell>
        </row>
        <row r="3001">
          <cell r="B3001" t="str">
            <v>Matthew Israel</v>
          </cell>
        </row>
        <row r="3002">
          <cell r="B3002" t="str">
            <v>Mattie O'Reilly</v>
          </cell>
        </row>
        <row r="3003">
          <cell r="B3003" t="str">
            <v>Mattie O'Reilly Variegated</v>
          </cell>
        </row>
        <row r="3004">
          <cell r="B3004" t="str">
            <v>Mattie R.</v>
          </cell>
        </row>
        <row r="3005">
          <cell r="B3005" t="str">
            <v>Maude Sugg</v>
          </cell>
        </row>
        <row r="3006">
          <cell r="B3006" t="str">
            <v>Maudie Clarinda</v>
          </cell>
        </row>
        <row r="3007">
          <cell r="B3007" t="str">
            <v>Maui</v>
          </cell>
        </row>
        <row r="3008">
          <cell r="B3008" t="str">
            <v>Maureen Schloss</v>
          </cell>
        </row>
        <row r="3009">
          <cell r="B3009" t="str">
            <v>Max Goodley</v>
          </cell>
        </row>
        <row r="3010">
          <cell r="B3010" t="str">
            <v>Maxine</v>
          </cell>
        </row>
        <row r="3011">
          <cell r="B3011" t="str">
            <v>May Westbrook</v>
          </cell>
        </row>
        <row r="3012">
          <cell r="B3012" t="str">
            <v>Maye Walker</v>
          </cell>
        </row>
        <row r="3013">
          <cell r="B3013" t="str">
            <v>Maylene Wong</v>
          </cell>
        </row>
        <row r="3014">
          <cell r="B3014" t="str">
            <v>Maytime</v>
          </cell>
        </row>
        <row r="3015">
          <cell r="B3015" t="str">
            <v>McIlhenny's Double White</v>
          </cell>
        </row>
        <row r="3016">
          <cell r="B3016" t="str">
            <v>McQuiston</v>
          </cell>
        </row>
        <row r="3017">
          <cell r="B3017" t="str">
            <v>Meghann Marlise</v>
          </cell>
        </row>
        <row r="3018">
          <cell r="B3018" t="str">
            <v>meiocarpa</v>
          </cell>
        </row>
        <row r="3019">
          <cell r="B3019" t="str">
            <v>Meiren Cha</v>
          </cell>
        </row>
        <row r="3020">
          <cell r="B3020" t="str">
            <v>Melanie Ann Poe</v>
          </cell>
        </row>
        <row r="3021">
          <cell r="B3021" t="str">
            <v>Melanie Chavaux</v>
          </cell>
        </row>
        <row r="3022">
          <cell r="B3022" t="str">
            <v>Melanie's Favorite</v>
          </cell>
        </row>
        <row r="3023">
          <cell r="B3023" t="str">
            <v>Melinda Hackett</v>
          </cell>
        </row>
        <row r="3024">
          <cell r="B3024" t="str">
            <v>Melinda Williams</v>
          </cell>
        </row>
        <row r="3025">
          <cell r="B3025" t="str">
            <v>Melissa</v>
          </cell>
        </row>
        <row r="3026">
          <cell r="B3026" t="str">
            <v>Melissa Anne</v>
          </cell>
        </row>
        <row r="3027">
          <cell r="B3027" t="str">
            <v>Melissa Beale Talley</v>
          </cell>
        </row>
        <row r="3028">
          <cell r="B3028" t="str">
            <v>Melissa Hardison</v>
          </cell>
        </row>
        <row r="3029">
          <cell r="B3029" t="str">
            <v>Melissa Hardison Variegated</v>
          </cell>
        </row>
        <row r="3030">
          <cell r="B3030" t="str">
            <v>Melody Lane</v>
          </cell>
        </row>
        <row r="3031">
          <cell r="B3031" t="str">
            <v>Melody Shepherd</v>
          </cell>
        </row>
        <row r="3032">
          <cell r="B3032" t="str">
            <v>Melody Shepherd Variegated</v>
          </cell>
        </row>
        <row r="3033">
          <cell r="B3033" t="str">
            <v>Meme</v>
          </cell>
        </row>
        <row r="3034">
          <cell r="B3034" t="str">
            <v>Memento</v>
          </cell>
        </row>
        <row r="3035">
          <cell r="B3035" t="str">
            <v>Memory Lane</v>
          </cell>
        </row>
        <row r="3036">
          <cell r="B3036" t="str">
            <v>Memphis Belle</v>
          </cell>
        </row>
        <row r="3037">
          <cell r="B3037" t="str">
            <v>Men's Mini</v>
          </cell>
        </row>
        <row r="3038">
          <cell r="B3038" t="str">
            <v>Men's Mini Variegated</v>
          </cell>
        </row>
        <row r="3039">
          <cell r="B3039" t="str">
            <v>Mercury</v>
          </cell>
        </row>
        <row r="3040">
          <cell r="B3040" t="str">
            <v>Mercury Supreme</v>
          </cell>
        </row>
        <row r="3041">
          <cell r="B3041" t="str">
            <v>Mercury Supreme Variegated</v>
          </cell>
        </row>
        <row r="3042">
          <cell r="B3042" t="str">
            <v>Mercury Variegated</v>
          </cell>
        </row>
        <row r="3043">
          <cell r="B3043" t="str">
            <v>Meredith</v>
          </cell>
        </row>
        <row r="3044">
          <cell r="B3044" t="str">
            <v>Meredith Green</v>
          </cell>
        </row>
        <row r="3045">
          <cell r="B3045" t="str">
            <v>Meredith Green Variegated</v>
          </cell>
        </row>
        <row r="3046">
          <cell r="B3046" t="str">
            <v>Meredith Lake</v>
          </cell>
        </row>
        <row r="3047">
          <cell r="B3047" t="str">
            <v>Merri Brantley</v>
          </cell>
        </row>
        <row r="3048">
          <cell r="B3048" t="str">
            <v>Merry Christmas</v>
          </cell>
        </row>
        <row r="3049">
          <cell r="B3049" t="str">
            <v>Merry-Go-Round</v>
          </cell>
        </row>
        <row r="3050">
          <cell r="B3050" t="str">
            <v>Metallica</v>
          </cell>
        </row>
        <row r="3051">
          <cell r="B3051" t="str">
            <v>Mia Elizaveta</v>
          </cell>
        </row>
        <row r="3052">
          <cell r="B3052" t="str">
            <v>Miaojie</v>
          </cell>
        </row>
        <row r="3053">
          <cell r="B3053" t="str">
            <v>Michael</v>
          </cell>
        </row>
        <row r="3054">
          <cell r="B3054" t="str">
            <v>Michelle Burch</v>
          </cell>
        </row>
        <row r="3055">
          <cell r="B3055" t="str">
            <v>Michelle Cooper</v>
          </cell>
        </row>
        <row r="3056">
          <cell r="B3056" t="str">
            <v>Michelle Howell</v>
          </cell>
        </row>
        <row r="3057">
          <cell r="B3057" t="str">
            <v>Michelle S.</v>
          </cell>
        </row>
        <row r="3058">
          <cell r="B3058" t="str">
            <v>Mickey Moore</v>
          </cell>
        </row>
        <row r="3059">
          <cell r="B3059" t="str">
            <v>microcarpa</v>
          </cell>
        </row>
        <row r="3060">
          <cell r="B3060" t="str">
            <v>Middle Georgia</v>
          </cell>
        </row>
        <row r="3061">
          <cell r="B3061" t="str">
            <v>Midget Wheeler</v>
          </cell>
        </row>
        <row r="3062">
          <cell r="B3062" t="str">
            <v>Midnight</v>
          </cell>
        </row>
        <row r="3063">
          <cell r="B3063" t="str">
            <v>Midnight Lover</v>
          </cell>
        </row>
        <row r="3064">
          <cell r="B3064" t="str">
            <v>Midnight Magic</v>
          </cell>
        </row>
        <row r="3065">
          <cell r="B3065" t="str">
            <v>Midnight Magic Variegated</v>
          </cell>
        </row>
        <row r="3066">
          <cell r="B3066" t="str">
            <v>Midnight Ruby</v>
          </cell>
        </row>
        <row r="3067">
          <cell r="B3067" t="str">
            <v>Midnight Serenade</v>
          </cell>
        </row>
        <row r="3068">
          <cell r="B3068" t="str">
            <v>Midnight Variegated</v>
          </cell>
        </row>
        <row r="3069">
          <cell r="B3069" t="str">
            <v>Mieko Tanaka</v>
          </cell>
        </row>
        <row r="3070">
          <cell r="B3070" t="str">
            <v>Mignon Favrot</v>
          </cell>
        </row>
        <row r="3071">
          <cell r="B3071" t="str">
            <v>Mihata</v>
          </cell>
        </row>
        <row r="3072">
          <cell r="B3072" t="str">
            <v>Mikasa-no-tsuki</v>
          </cell>
        </row>
        <row r="3073">
          <cell r="B3073" t="str">
            <v>Mikawa-unrya</v>
          </cell>
        </row>
        <row r="3074">
          <cell r="B3074" t="str">
            <v>Mike Witman</v>
          </cell>
        </row>
        <row r="3075">
          <cell r="B3075" t="str">
            <v>Mike Witman Variegated</v>
          </cell>
        </row>
        <row r="3076">
          <cell r="B3076" t="str">
            <v>Mikey B</v>
          </cell>
        </row>
        <row r="3077">
          <cell r="B3077" t="str">
            <v>Mikuni-no-homare</v>
          </cell>
        </row>
        <row r="3078">
          <cell r="B3078" t="str">
            <v>Mildred Elliman</v>
          </cell>
        </row>
        <row r="3079">
          <cell r="B3079" t="str">
            <v>Mildred Gilmore</v>
          </cell>
        </row>
        <row r="3080">
          <cell r="B3080" t="str">
            <v>Miles Beach</v>
          </cell>
        </row>
        <row r="3081">
          <cell r="B3081" t="str">
            <v>Milinda</v>
          </cell>
        </row>
        <row r="3082">
          <cell r="B3082" t="str">
            <v>Milo Rowell</v>
          </cell>
        </row>
        <row r="3083">
          <cell r="B3083" t="str">
            <v>Milton Brown</v>
          </cell>
        </row>
        <row r="3084">
          <cell r="B3084" t="str">
            <v>Mimosa Jury</v>
          </cell>
        </row>
        <row r="3085">
          <cell r="B3085" t="str">
            <v>Minato-no-akebono</v>
          </cell>
        </row>
        <row r="3086">
          <cell r="B3086" t="str">
            <v>Minato-no-haru</v>
          </cell>
        </row>
        <row r="3087">
          <cell r="B3087" t="str">
            <v>Mine-no-yuki</v>
          </cell>
        </row>
        <row r="3088">
          <cell r="B3088" t="str">
            <v>Ming Temple</v>
          </cell>
        </row>
        <row r="3089">
          <cell r="B3089" t="str">
            <v>Mini Alba</v>
          </cell>
        </row>
        <row r="3090">
          <cell r="B3090" t="str">
            <v>Mini Faces</v>
          </cell>
        </row>
        <row r="3091">
          <cell r="B3091" t="str">
            <v>Mini Mint</v>
          </cell>
        </row>
        <row r="3092">
          <cell r="B3092" t="str">
            <v>Mini Mouse</v>
          </cell>
        </row>
        <row r="3093">
          <cell r="B3093" t="str">
            <v>Mini Pink</v>
          </cell>
        </row>
        <row r="3094">
          <cell r="B3094" t="str">
            <v>Minnie Bodeker</v>
          </cell>
        </row>
        <row r="3095">
          <cell r="B3095" t="str">
            <v>Minnie Maddern Fiske</v>
          </cell>
        </row>
        <row r="3096">
          <cell r="B3096" t="str">
            <v>Minnie Patricia</v>
          </cell>
        </row>
        <row r="3097">
          <cell r="B3097" t="str">
            <v>Minnie Ruth Variegated</v>
          </cell>
        </row>
        <row r="3098">
          <cell r="B3098" t="str">
            <v>Minnie Tu Tu</v>
          </cell>
        </row>
        <row r="3099">
          <cell r="B3099" t="str">
            <v>Minnie Turner</v>
          </cell>
        </row>
        <row r="3100">
          <cell r="B3100" t="str">
            <v>Minor League</v>
          </cell>
        </row>
        <row r="3101">
          <cell r="B3101" t="str">
            <v>Mirage</v>
          </cell>
        </row>
        <row r="3102">
          <cell r="B3102" t="str">
            <v>Miriam Stevenson Variegated</v>
          </cell>
        </row>
        <row r="3103">
          <cell r="B3103" t="str">
            <v>Miss Adeline</v>
          </cell>
        </row>
        <row r="3104">
          <cell r="B3104" t="str">
            <v>Miss America</v>
          </cell>
        </row>
        <row r="3105">
          <cell r="B3105" t="str">
            <v>Miss Anaheim</v>
          </cell>
        </row>
        <row r="3106">
          <cell r="B3106" t="str">
            <v>Miss Bakersfield</v>
          </cell>
        </row>
        <row r="3107">
          <cell r="B3107" t="str">
            <v>Miss Bessie Beville</v>
          </cell>
        </row>
        <row r="3108">
          <cell r="B3108" t="str">
            <v>Miss Bessie Beville Variegated</v>
          </cell>
        </row>
        <row r="3109">
          <cell r="B3109" t="str">
            <v>Miss Betty Gail</v>
          </cell>
        </row>
        <row r="3110">
          <cell r="B3110" t="str">
            <v>Miss Biloxi</v>
          </cell>
        </row>
        <row r="3111">
          <cell r="B3111" t="str">
            <v>Miss Charleston</v>
          </cell>
        </row>
        <row r="3112">
          <cell r="B3112" t="str">
            <v>Miss Charleston Variegated</v>
          </cell>
        </row>
        <row r="3113">
          <cell r="B3113" t="str">
            <v>Miss Debbie</v>
          </cell>
        </row>
        <row r="3114">
          <cell r="B3114" t="str">
            <v>Miss Ed</v>
          </cell>
        </row>
        <row r="3115">
          <cell r="B3115" t="str">
            <v>Miss Ernestine</v>
          </cell>
        </row>
        <row r="3116">
          <cell r="B3116" t="str">
            <v>Miss Ethel</v>
          </cell>
        </row>
        <row r="3117">
          <cell r="B3117" t="str">
            <v>Miss Fort Walton Beach</v>
          </cell>
        </row>
        <row r="3118">
          <cell r="B3118" t="str">
            <v>Miss Gladys</v>
          </cell>
        </row>
        <row r="3119">
          <cell r="B3119" t="str">
            <v>Miss Henni</v>
          </cell>
        </row>
        <row r="3120">
          <cell r="B3120" t="str">
            <v>Miss Hollywood</v>
          </cell>
        </row>
        <row r="3121">
          <cell r="B3121" t="str">
            <v>Miss Irene</v>
          </cell>
        </row>
        <row r="3122">
          <cell r="B3122" t="str">
            <v>Miss Jennie</v>
          </cell>
        </row>
        <row r="3123">
          <cell r="B3123" t="str">
            <v>Miss Lakeland</v>
          </cell>
        </row>
        <row r="3124">
          <cell r="B3124" t="str">
            <v>Miss Lillian</v>
          </cell>
        </row>
        <row r="3125">
          <cell r="B3125" t="str">
            <v>Miss Lucy</v>
          </cell>
        </row>
        <row r="3126">
          <cell r="B3126" t="str">
            <v>Miss Lyla</v>
          </cell>
        </row>
        <row r="3127">
          <cell r="B3127" t="str">
            <v>Miss Mandie</v>
          </cell>
        </row>
        <row r="3128">
          <cell r="B3128" t="str">
            <v>Miss Margaret</v>
          </cell>
        </row>
        <row r="3129">
          <cell r="B3129" t="str">
            <v>Miss Pasadena</v>
          </cell>
        </row>
        <row r="3130">
          <cell r="B3130" t="str">
            <v>Miss Rebecca</v>
          </cell>
        </row>
        <row r="3131">
          <cell r="B3131" t="str">
            <v>Miss Sacramento</v>
          </cell>
        </row>
        <row r="3132">
          <cell r="B3132" t="str">
            <v>Miss Sally</v>
          </cell>
        </row>
        <row r="3133">
          <cell r="B3133" t="str">
            <v>Miss Sally Variegated</v>
          </cell>
        </row>
        <row r="3134">
          <cell r="B3134" t="str">
            <v>Miss Santa Clara</v>
          </cell>
        </row>
        <row r="3135">
          <cell r="B3135" t="str">
            <v>Miss Tinytot Princess</v>
          </cell>
        </row>
        <row r="3136">
          <cell r="B3136" t="str">
            <v>Miss Tulare</v>
          </cell>
        </row>
        <row r="3137">
          <cell r="B3137" t="str">
            <v>Miss Tulare Variegated</v>
          </cell>
        </row>
        <row r="3138">
          <cell r="B3138" t="str">
            <v>Miss Universe</v>
          </cell>
        </row>
        <row r="3139">
          <cell r="B3139" t="str">
            <v>Mississippi Beauty</v>
          </cell>
        </row>
        <row r="3140">
          <cell r="B3140" t="str">
            <v>Mississippi Beauty White</v>
          </cell>
        </row>
        <row r="3141">
          <cell r="B3141" t="str">
            <v>Mister Bob</v>
          </cell>
        </row>
        <row r="3142">
          <cell r="B3142" t="str">
            <v>Mister Patrick</v>
          </cell>
        </row>
        <row r="3143">
          <cell r="B3143" t="str">
            <v>Mister Sam</v>
          </cell>
        </row>
        <row r="3144">
          <cell r="B3144" t="str">
            <v>Mister Tim</v>
          </cell>
        </row>
        <row r="3145">
          <cell r="B3145" t="str">
            <v>Misty Moon</v>
          </cell>
        </row>
        <row r="3146">
          <cell r="B3146" t="str">
            <v>Mitt Carter</v>
          </cell>
        </row>
        <row r="3147">
          <cell r="B3147" t="str">
            <v>miyagii</v>
          </cell>
        </row>
        <row r="3148">
          <cell r="B3148" t="str">
            <v>Miyako-dori</v>
          </cell>
        </row>
        <row r="3149">
          <cell r="B3149" t="str">
            <v>Miyako-no-haru</v>
          </cell>
        </row>
        <row r="3150">
          <cell r="B3150" t="str">
            <v>Miyako-no-nishiki</v>
          </cell>
        </row>
        <row r="3151">
          <cell r="B3151" t="str">
            <v>Mizuyoshi</v>
          </cell>
        </row>
        <row r="3152">
          <cell r="B3152" t="str">
            <v>Mme. Charles Blard</v>
          </cell>
        </row>
        <row r="3153">
          <cell r="B3153" t="str">
            <v>Mockingbird Blush</v>
          </cell>
        </row>
        <row r="3154">
          <cell r="B3154" t="str">
            <v>Modern Art</v>
          </cell>
        </row>
        <row r="3155">
          <cell r="B3155" t="str">
            <v>Mollie Moore Davis</v>
          </cell>
        </row>
        <row r="3156">
          <cell r="B3156" t="str">
            <v>Molly</v>
          </cell>
        </row>
        <row r="3157">
          <cell r="B3157" t="str">
            <v>Molly Hamilton</v>
          </cell>
        </row>
        <row r="3158">
          <cell r="B3158" t="str">
            <v>Momoiro-bokuhan</v>
          </cell>
        </row>
        <row r="3159">
          <cell r="B3159" t="str">
            <v>Momoji-no-higurashi</v>
          </cell>
        </row>
        <row r="3160">
          <cell r="B3160" t="str">
            <v>Momozono</v>
          </cell>
        </row>
        <row r="3161">
          <cell r="B3161" t="str">
            <v>Momozono-nishiki</v>
          </cell>
        </row>
        <row r="3162">
          <cell r="B3162" t="str">
            <v>Mona Freeman</v>
          </cell>
        </row>
        <row r="3163">
          <cell r="B3163" t="str">
            <v>Mona Harvey</v>
          </cell>
        </row>
        <row r="3164">
          <cell r="B3164" t="str">
            <v>Mona Jury</v>
          </cell>
        </row>
        <row r="3165">
          <cell r="B3165" t="str">
            <v>Mona Jury Variegated</v>
          </cell>
        </row>
        <row r="3166">
          <cell r="B3166" t="str">
            <v>Mona Monique</v>
          </cell>
        </row>
        <row r="3167">
          <cell r="B3167" t="str">
            <v>Monarch</v>
          </cell>
        </row>
        <row r="3168">
          <cell r="B3168" t="str">
            <v>Monday's Child</v>
          </cell>
        </row>
        <row r="3169">
          <cell r="B3169" t="str">
            <v>MonDel</v>
          </cell>
        </row>
        <row r="3170">
          <cell r="B3170" t="str">
            <v>Monica Burch</v>
          </cell>
        </row>
        <row r="3171">
          <cell r="B3171" t="str">
            <v>Monica Dance</v>
          </cell>
        </row>
        <row r="3172">
          <cell r="B3172" t="str">
            <v>Monique Peer</v>
          </cell>
        </row>
        <row r="3173">
          <cell r="B3173" t="str">
            <v>Monjisu</v>
          </cell>
        </row>
        <row r="3174">
          <cell r="B3174" t="str">
            <v>Monsieur Faucillon</v>
          </cell>
        </row>
        <row r="3175">
          <cell r="B3175" t="str">
            <v>Monsieur Paugam</v>
          </cell>
        </row>
        <row r="3176">
          <cell r="B3176" t="str">
            <v>Mont Blanc</v>
          </cell>
        </row>
        <row r="3177">
          <cell r="B3177" t="str">
            <v>Monte Carlo</v>
          </cell>
        </row>
        <row r="3178">
          <cell r="B3178" t="str">
            <v>Monticello</v>
          </cell>
        </row>
        <row r="3179">
          <cell r="B3179" t="str">
            <v>Moon Blossom</v>
          </cell>
        </row>
        <row r="3180">
          <cell r="B3180" t="str">
            <v>Moon Festival</v>
          </cell>
        </row>
        <row r="3181">
          <cell r="B3181" t="str">
            <v>Moon Garland</v>
          </cell>
        </row>
        <row r="3182">
          <cell r="B3182" t="str">
            <v>Moon Glow</v>
          </cell>
        </row>
        <row r="3183">
          <cell r="B3183" t="str">
            <v>Moon Moth</v>
          </cell>
        </row>
        <row r="3184">
          <cell r="B3184" t="str">
            <v>Moonlight Bay</v>
          </cell>
        </row>
        <row r="3185">
          <cell r="B3185" t="str">
            <v>Moonlight Sonata</v>
          </cell>
        </row>
        <row r="3186">
          <cell r="B3186" t="str">
            <v>Moonrise</v>
          </cell>
        </row>
        <row r="3187">
          <cell r="B3187" t="str">
            <v>Moonshadow</v>
          </cell>
        </row>
        <row r="3188">
          <cell r="B3188" t="str">
            <v>Moonstruck</v>
          </cell>
        </row>
        <row r="3189">
          <cell r="B3189" t="str">
            <v>Morgan Elizabeth</v>
          </cell>
        </row>
        <row r="3190">
          <cell r="B3190" t="str">
            <v>Morning Glow</v>
          </cell>
        </row>
        <row r="3191">
          <cell r="B3191" t="str">
            <v>Morris Moughon</v>
          </cell>
        </row>
        <row r="3192">
          <cell r="B3192" t="str">
            <v>Moshio</v>
          </cell>
        </row>
        <row r="3193">
          <cell r="B3193" t="str">
            <v>Most Precious</v>
          </cell>
        </row>
        <row r="3194">
          <cell r="B3194" t="str">
            <v>Mother of Pearl</v>
          </cell>
        </row>
        <row r="3195">
          <cell r="B3195" t="str">
            <v>Mouchang</v>
          </cell>
        </row>
        <row r="3196">
          <cell r="B3196" t="str">
            <v>Moundy</v>
          </cell>
        </row>
        <row r="3197">
          <cell r="B3197" t="str">
            <v>Mount Shasta</v>
          </cell>
        </row>
        <row r="3198">
          <cell r="B3198" t="str">
            <v>Moutancha</v>
          </cell>
        </row>
        <row r="3199">
          <cell r="B3199" t="str">
            <v>Mr. J. D.</v>
          </cell>
        </row>
        <row r="3200">
          <cell r="B3200" t="str">
            <v>Mr. Terry Adams</v>
          </cell>
        </row>
        <row r="3201">
          <cell r="B3201" t="str">
            <v>Mrs. Abby Wilder II</v>
          </cell>
        </row>
        <row r="3202">
          <cell r="B3202" t="str">
            <v>Mrs. Baldwin Wood</v>
          </cell>
        </row>
        <row r="3203">
          <cell r="B3203" t="str">
            <v>Mrs. Baldwin Wood Supreme</v>
          </cell>
        </row>
        <row r="3204">
          <cell r="B3204" t="str">
            <v>Mrs. Barbara C. Strobach</v>
          </cell>
        </row>
        <row r="3205">
          <cell r="B3205" t="str">
            <v>Mrs. Bertha A. Harms</v>
          </cell>
        </row>
        <row r="3206">
          <cell r="B3206" t="str">
            <v>Mrs. Charles Cobb</v>
          </cell>
        </row>
        <row r="3207">
          <cell r="B3207" t="str">
            <v>Mrs. Charles Simons</v>
          </cell>
        </row>
        <row r="3208">
          <cell r="B3208" t="str">
            <v>Mrs. Confer</v>
          </cell>
        </row>
        <row r="3209">
          <cell r="B3209" t="str">
            <v>Mrs. D. W. Davis</v>
          </cell>
        </row>
        <row r="3210">
          <cell r="B3210" t="str">
            <v>Mrs. D. W. Davis Descanso</v>
          </cell>
        </row>
        <row r="3211">
          <cell r="B3211" t="str">
            <v>Mrs. D. W. Davis Peony</v>
          </cell>
        </row>
        <row r="3212">
          <cell r="B3212" t="str">
            <v>Mrs. D. W. Davis Special</v>
          </cell>
        </row>
        <row r="3213">
          <cell r="B3213" t="str">
            <v>Mrs. Edinger</v>
          </cell>
        </row>
        <row r="3214">
          <cell r="B3214" t="str">
            <v>Mrs. Freeman Weiss</v>
          </cell>
        </row>
        <row r="3215">
          <cell r="B3215" t="str">
            <v>Mrs. George Bell</v>
          </cell>
        </row>
        <row r="3216">
          <cell r="B3216" t="str">
            <v>Mrs. Goodwin Knight</v>
          </cell>
        </row>
        <row r="3217">
          <cell r="B3217" t="str">
            <v>Mrs. Goodwin Knight Variegated</v>
          </cell>
        </row>
        <row r="3218">
          <cell r="B3218" t="str">
            <v>Mrs. Harry Sinclair</v>
          </cell>
        </row>
        <row r="3219">
          <cell r="B3219" t="str">
            <v>Mrs. Hooper Connell</v>
          </cell>
        </row>
        <row r="3220">
          <cell r="B3220" t="str">
            <v>Mrs. Jimmy Davis</v>
          </cell>
        </row>
        <row r="3221">
          <cell r="B3221" t="str">
            <v>Mrs. Josephine M. Hearn</v>
          </cell>
        </row>
        <row r="3222">
          <cell r="B3222" t="str">
            <v>Mrs. K Sawada</v>
          </cell>
        </row>
        <row r="3223">
          <cell r="B3223" t="str">
            <v>Mrs. Katherine M. Howell</v>
          </cell>
        </row>
        <row r="3224">
          <cell r="B3224" t="str">
            <v>Mrs. Leroy Epps</v>
          </cell>
        </row>
        <row r="3225">
          <cell r="B3225" t="str">
            <v>Mrs. Lyman Clarke</v>
          </cell>
        </row>
        <row r="3226">
          <cell r="B3226" t="str">
            <v>Mrs. Mac</v>
          </cell>
        </row>
        <row r="3227">
          <cell r="B3227" t="str">
            <v>Mrs. Marion Mayfield</v>
          </cell>
        </row>
        <row r="3228">
          <cell r="B3228" t="str">
            <v>Mrs. Paul Gilley</v>
          </cell>
        </row>
        <row r="3229">
          <cell r="B3229" t="str">
            <v>Mrs. R. L. Wheeler</v>
          </cell>
        </row>
        <row r="3230">
          <cell r="B3230" t="str">
            <v>Mrs. R. L. Wheeler Pink</v>
          </cell>
        </row>
        <row r="3231">
          <cell r="B3231" t="str">
            <v>Mrs. Rebecca Jeanfreu</v>
          </cell>
        </row>
        <row r="3232">
          <cell r="B3232" t="str">
            <v>Mrs. Sarah Shepherdson</v>
          </cell>
        </row>
        <row r="3233">
          <cell r="B3233" t="str">
            <v>Mrs. Skottowe</v>
          </cell>
        </row>
        <row r="3234">
          <cell r="B3234" t="str">
            <v>Mrs. Tingley</v>
          </cell>
        </row>
        <row r="3235">
          <cell r="B3235" t="str">
            <v>Mrs. Tsutako Nakasone</v>
          </cell>
        </row>
        <row r="3236">
          <cell r="B3236" t="str">
            <v>Mrs. Walter A. Wilson</v>
          </cell>
        </row>
        <row r="3237">
          <cell r="B3237" t="str">
            <v>Mrs. Walter Allan</v>
          </cell>
        </row>
        <row r="3238">
          <cell r="B3238" t="str">
            <v>Mrs. Walter Allan Variegated</v>
          </cell>
        </row>
        <row r="3239">
          <cell r="B3239" t="str">
            <v>Mrs. Waters</v>
          </cell>
        </row>
        <row r="3240">
          <cell r="B3240" t="str">
            <v>Mrs. William Beckman</v>
          </cell>
        </row>
        <row r="3241">
          <cell r="B3241" t="str">
            <v>Mrs. Woodrow Hathorn</v>
          </cell>
        </row>
        <row r="3242">
          <cell r="B3242" t="str">
            <v>Ms Mo</v>
          </cell>
        </row>
        <row r="3243">
          <cell r="B3243" t="str">
            <v>Multitasking</v>
          </cell>
        </row>
        <row r="3244">
          <cell r="B3244" t="str">
            <v>murauchii</v>
          </cell>
        </row>
        <row r="3245">
          <cell r="B3245" t="str">
            <v>Muriel Nathan</v>
          </cell>
        </row>
        <row r="3246">
          <cell r="B3246" t="str">
            <v>Murillo [Tuckfield]</v>
          </cell>
        </row>
        <row r="3247">
          <cell r="B3247" t="str">
            <v>Music City</v>
          </cell>
        </row>
        <row r="3248">
          <cell r="B3248" t="str">
            <v>My Beautiful Girl</v>
          </cell>
        </row>
        <row r="3249">
          <cell r="B3249" t="str">
            <v>My Darling</v>
          </cell>
        </row>
        <row r="3250">
          <cell r="B3250" t="str">
            <v>My Debbie</v>
          </cell>
        </row>
        <row r="3251">
          <cell r="B3251" t="str">
            <v>My Debbie Variegated</v>
          </cell>
        </row>
        <row r="3252">
          <cell r="B3252" t="str">
            <v>My Diane</v>
          </cell>
        </row>
        <row r="3253">
          <cell r="B3253" t="str">
            <v>My Ernestine</v>
          </cell>
        </row>
        <row r="3254">
          <cell r="B3254" t="str">
            <v>My Linda</v>
          </cell>
        </row>
        <row r="3255">
          <cell r="B3255" t="str">
            <v>My Linda Variegated</v>
          </cell>
        </row>
        <row r="3256">
          <cell r="B3256" t="str">
            <v>My Marine</v>
          </cell>
        </row>
        <row r="3257">
          <cell r="B3257" t="str">
            <v>My Nancy</v>
          </cell>
        </row>
        <row r="3258">
          <cell r="B3258" t="str">
            <v>My Pet</v>
          </cell>
        </row>
        <row r="3259">
          <cell r="B3259" t="str">
            <v>My Trula</v>
          </cell>
        </row>
        <row r="3260">
          <cell r="B3260" t="str">
            <v>My Valentine</v>
          </cell>
        </row>
        <row r="3261">
          <cell r="B3261" t="str">
            <v>Mynelle Hayward Variegated</v>
          </cell>
        </row>
        <row r="3262">
          <cell r="B3262" t="str">
            <v>Myoshi</v>
          </cell>
        </row>
        <row r="3263">
          <cell r="B3263" t="str">
            <v>Myra D.</v>
          </cell>
        </row>
        <row r="3264">
          <cell r="B3264" t="str">
            <v>Myra Price</v>
          </cell>
        </row>
        <row r="3265">
          <cell r="B3265" t="str">
            <v>Myra Wadsworth</v>
          </cell>
        </row>
        <row r="3266">
          <cell r="B3266" t="str">
            <v>Nadine Eshelman</v>
          </cell>
        </row>
        <row r="3267">
          <cell r="B3267" t="str">
            <v>Nagasaki</v>
          </cell>
        </row>
        <row r="3268">
          <cell r="B3268" t="str">
            <v>Nagasaki Rose</v>
          </cell>
        </row>
        <row r="3269">
          <cell r="B3269" t="str">
            <v>Nan Crowell</v>
          </cell>
        </row>
        <row r="3270">
          <cell r="B3270" t="str">
            <v>Nan Ford</v>
          </cell>
        </row>
        <row r="3271">
          <cell r="B3271" t="str">
            <v>Nan Ford Variegated</v>
          </cell>
        </row>
        <row r="3272">
          <cell r="B3272" t="str">
            <v>Nanakomachi</v>
          </cell>
        </row>
        <row r="3273">
          <cell r="B3273" t="str">
            <v>Nanban-koh</v>
          </cell>
        </row>
        <row r="3274">
          <cell r="B3274" t="str">
            <v>Nanban-koh Variegated</v>
          </cell>
        </row>
        <row r="3275">
          <cell r="B3275" t="str">
            <v>Nanbanko</v>
          </cell>
        </row>
        <row r="3276">
          <cell r="B3276" t="str">
            <v>Nancy</v>
          </cell>
        </row>
        <row r="3277">
          <cell r="B3277" t="str">
            <v>Nancy Callaway</v>
          </cell>
        </row>
        <row r="3278">
          <cell r="B3278" t="str">
            <v>Nancy Hardison</v>
          </cell>
        </row>
        <row r="3279">
          <cell r="B3279" t="str">
            <v>Nancy Hooper</v>
          </cell>
        </row>
        <row r="3280">
          <cell r="B3280" t="str">
            <v>Nancy K</v>
          </cell>
        </row>
        <row r="3281">
          <cell r="B3281" t="str">
            <v>Nancy Lee Edwards</v>
          </cell>
        </row>
        <row r="3282">
          <cell r="B3282" t="str">
            <v>Nancy Lynn</v>
          </cell>
        </row>
        <row r="3283">
          <cell r="B3283" t="str">
            <v>Nancy Reagan</v>
          </cell>
        </row>
        <row r="3284">
          <cell r="B3284" t="str">
            <v>Nancy Schmoe</v>
          </cell>
        </row>
        <row r="3285">
          <cell r="B3285" t="str">
            <v>Nanette</v>
          </cell>
        </row>
        <row r="3286">
          <cell r="B3286" t="str">
            <v>Nannetensis</v>
          </cell>
        </row>
        <row r="3287">
          <cell r="B3287" t="str">
            <v>Nannie Brown</v>
          </cell>
        </row>
        <row r="3288">
          <cell r="B3288" t="str">
            <v>Nanshan Purple Jade</v>
          </cell>
        </row>
        <row r="3289">
          <cell r="B3289" t="str">
            <v>Napoleon Bonaparte</v>
          </cell>
        </row>
        <row r="3290">
          <cell r="B3290" t="str">
            <v>Narumigata</v>
          </cell>
        </row>
        <row r="3291">
          <cell r="B3291" t="str">
            <v>Natalie Burton</v>
          </cell>
        </row>
        <row r="3292">
          <cell r="B3292" t="str">
            <v>Native Dancer</v>
          </cell>
        </row>
        <row r="3293">
          <cell r="B3293" t="str">
            <v>Naughty Marietta</v>
          </cell>
        </row>
        <row r="3294">
          <cell r="B3294" t="str">
            <v>Navajo</v>
          </cell>
        </row>
        <row r="3295">
          <cell r="B3295" t="str">
            <v>Nedra Ann Mathis</v>
          </cell>
        </row>
        <row r="3296">
          <cell r="B3296" t="str">
            <v>Nedra Ann Mathis Variegated</v>
          </cell>
        </row>
        <row r="3297">
          <cell r="B3297" t="str">
            <v>Neisha Gamlin</v>
          </cell>
        </row>
        <row r="3298">
          <cell r="B3298" t="str">
            <v>Nell Ashby</v>
          </cell>
        </row>
        <row r="3299">
          <cell r="B3299" t="str">
            <v>Nell Chester Embrey</v>
          </cell>
        </row>
        <row r="3300">
          <cell r="B3300" t="str">
            <v>Nell Hooper</v>
          </cell>
        </row>
        <row r="3301">
          <cell r="B3301" t="str">
            <v>Nell Watson</v>
          </cell>
        </row>
        <row r="3302">
          <cell r="B3302" t="str">
            <v>Nellia Jones</v>
          </cell>
        </row>
        <row r="3303">
          <cell r="B3303" t="str">
            <v>Nellie Ann Phinizy</v>
          </cell>
        </row>
        <row r="3304">
          <cell r="B3304" t="str">
            <v>Nellie K.</v>
          </cell>
        </row>
        <row r="3305">
          <cell r="B3305" t="str">
            <v>Nellie McGrath</v>
          </cell>
        </row>
        <row r="3306">
          <cell r="B3306" t="str">
            <v>Neon Tetra</v>
          </cell>
        </row>
        <row r="3307">
          <cell r="B3307" t="str">
            <v>New Horizons</v>
          </cell>
        </row>
        <row r="3308">
          <cell r="B3308" t="str">
            <v>New Moon Rising</v>
          </cell>
        </row>
        <row r="3309">
          <cell r="B3309" t="str">
            <v>Nez Smithwick</v>
          </cell>
        </row>
        <row r="3310">
          <cell r="B3310" t="str">
            <v>Nick Adams</v>
          </cell>
        </row>
        <row r="3311">
          <cell r="B3311" t="str">
            <v>Nick Carter</v>
          </cell>
        </row>
        <row r="3312">
          <cell r="B3312" t="str">
            <v>Nick's 13</v>
          </cell>
        </row>
        <row r="3313">
          <cell r="B3313" t="str">
            <v>Nicky Crisp</v>
          </cell>
        </row>
        <row r="3314">
          <cell r="B3314" t="str">
            <v>Night Rider</v>
          </cell>
        </row>
        <row r="3315">
          <cell r="B3315" t="str">
            <v>Nightfall</v>
          </cell>
        </row>
        <row r="3316">
          <cell r="B3316" t="str">
            <v>Nijinski</v>
          </cell>
        </row>
        <row r="3317">
          <cell r="B3317" t="str">
            <v>Nina Annulette</v>
          </cell>
        </row>
        <row r="3318">
          <cell r="B3318" t="str">
            <v>Nina Avery</v>
          </cell>
        </row>
        <row r="3319">
          <cell r="B3319" t="str">
            <v>Nina West</v>
          </cell>
        </row>
        <row r="3320">
          <cell r="B3320" t="str">
            <v>Nina West Variegated</v>
          </cell>
        </row>
        <row r="3321">
          <cell r="B3321" t="str">
            <v>Nina West Variegated</v>
          </cell>
        </row>
        <row r="3322">
          <cell r="B3322" t="str">
            <v>Nina Zilkha</v>
          </cell>
        </row>
        <row r="3323">
          <cell r="B3323" t="str">
            <v>Nina Zilkha Variegated</v>
          </cell>
        </row>
        <row r="3324">
          <cell r="B3324" t="str">
            <v>Nioi-fubuki</v>
          </cell>
        </row>
        <row r="3325">
          <cell r="B3325" t="str">
            <v>Nishiki-kirin</v>
          </cell>
        </row>
        <row r="3326">
          <cell r="B3326" t="str">
            <v>Nita McRae</v>
          </cell>
        </row>
        <row r="3327">
          <cell r="B3327" t="str">
            <v>nitidissima</v>
          </cell>
        </row>
        <row r="3328">
          <cell r="B3328" t="str">
            <v>No Doubt</v>
          </cell>
        </row>
        <row r="3329">
          <cell r="B3329" t="str">
            <v>Nob Hill</v>
          </cell>
        </row>
        <row r="3330">
          <cell r="B3330" t="str">
            <v>Nobel Garden</v>
          </cell>
        </row>
        <row r="3331">
          <cell r="B3331" t="str">
            <v>Nobilissima</v>
          </cell>
        </row>
        <row r="3332">
          <cell r="B3332" t="str">
            <v>Noble Pearl</v>
          </cell>
        </row>
        <row r="3333">
          <cell r="B3333" t="str">
            <v>Nodami-ushiro</v>
          </cell>
        </row>
        <row r="3334">
          <cell r="B3334" t="str">
            <v>Nokogiriba-tsubaki</v>
          </cell>
        </row>
        <row r="3335">
          <cell r="B3335" t="str">
            <v>Nolan Lewis</v>
          </cell>
        </row>
        <row r="3336">
          <cell r="B3336" t="str">
            <v>Nonie Haydon</v>
          </cell>
        </row>
        <row r="3337">
          <cell r="B3337" t="str">
            <v>Noonie Carroll</v>
          </cell>
        </row>
        <row r="3338">
          <cell r="B3338" t="str">
            <v>Nora Kate</v>
          </cell>
        </row>
        <row r="3339">
          <cell r="B3339" t="str">
            <v>Nora lawson</v>
          </cell>
        </row>
        <row r="3340">
          <cell r="B3340" t="str">
            <v>Norina</v>
          </cell>
        </row>
        <row r="3341">
          <cell r="B3341" t="str">
            <v>Norma Borland</v>
          </cell>
        </row>
        <row r="3342">
          <cell r="B3342" t="str">
            <v>North Augusta</v>
          </cell>
        </row>
        <row r="3343">
          <cell r="B3343" t="str">
            <v>Northern Exposure</v>
          </cell>
        </row>
        <row r="3344">
          <cell r="B3344" t="str">
            <v>Northern Light</v>
          </cell>
        </row>
        <row r="3345">
          <cell r="B3345" t="str">
            <v>Northern Lights</v>
          </cell>
        </row>
        <row r="3346">
          <cell r="B3346" t="str">
            <v>Norwilk</v>
          </cell>
        </row>
        <row r="3347">
          <cell r="B3347" t="str">
            <v>Notre Dame</v>
          </cell>
        </row>
        <row r="3348">
          <cell r="B3348" t="str">
            <v>November Pink</v>
          </cell>
        </row>
        <row r="3349">
          <cell r="B3349" t="str">
            <v>Nuccio's Bella Rossa</v>
          </cell>
        </row>
        <row r="3350">
          <cell r="B3350" t="str">
            <v>Nuccio's Bella Rossa Crinkled</v>
          </cell>
        </row>
        <row r="3351">
          <cell r="B3351" t="str">
            <v>Nuccio's Bella Rossa Variegated</v>
          </cell>
        </row>
        <row r="3352">
          <cell r="B3352" t="str">
            <v>Nuccio's Cameo</v>
          </cell>
        </row>
        <row r="3353">
          <cell r="B3353" t="str">
            <v>Nuccio's Cameo Variegated</v>
          </cell>
        </row>
        <row r="3354">
          <cell r="B3354" t="str">
            <v>Nuccio's Carousel</v>
          </cell>
        </row>
        <row r="3355">
          <cell r="B3355" t="str">
            <v>Nuccio's Gem</v>
          </cell>
        </row>
        <row r="3356">
          <cell r="B3356" t="str">
            <v>Nuccio's Jewel</v>
          </cell>
        </row>
        <row r="3357">
          <cell r="B3357" t="str">
            <v>Nuccio's Pearl</v>
          </cell>
        </row>
        <row r="3358">
          <cell r="B3358" t="str">
            <v>Nuccio's Pink Lace</v>
          </cell>
        </row>
        <row r="3359">
          <cell r="B3359" t="str">
            <v>Nuccio's Ruby</v>
          </cell>
        </row>
        <row r="3360">
          <cell r="B3360" t="str">
            <v>Nuccio's Ruby Variegated</v>
          </cell>
        </row>
        <row r="3361">
          <cell r="B3361" t="str">
            <v>Nylan Fran</v>
          </cell>
        </row>
        <row r="3362">
          <cell r="B3362" t="str">
            <v>O. C. Cotten</v>
          </cell>
        </row>
        <row r="3363">
          <cell r="B3363" t="str">
            <v>O. K. Bowman</v>
          </cell>
        </row>
        <row r="3364">
          <cell r="B3364" t="str">
            <v>Ocean Springs</v>
          </cell>
        </row>
        <row r="3365">
          <cell r="B3365" t="str">
            <v>October Affair</v>
          </cell>
        </row>
        <row r="3366">
          <cell r="B3366" t="str">
            <v>October Joy</v>
          </cell>
        </row>
        <row r="3367">
          <cell r="B3367" t="str">
            <v>October Magic Bride</v>
          </cell>
        </row>
        <row r="3368">
          <cell r="B3368" t="str">
            <v>October Magic Carpet</v>
          </cell>
        </row>
        <row r="3369">
          <cell r="B3369" t="str">
            <v>October Magic Crimson 'n Clover</v>
          </cell>
        </row>
        <row r="3370">
          <cell r="B3370" t="str">
            <v>October Magic Dawn</v>
          </cell>
        </row>
        <row r="3371">
          <cell r="B3371" t="str">
            <v>October Magic Inspiration</v>
          </cell>
        </row>
        <row r="3372">
          <cell r="B3372" t="str">
            <v>October Magic Ivory</v>
          </cell>
        </row>
        <row r="3373">
          <cell r="B3373" t="str">
            <v>October Magic Orchid</v>
          </cell>
        </row>
        <row r="3374">
          <cell r="B3374" t="str">
            <v>October Magic Pink Perplexion</v>
          </cell>
        </row>
        <row r="3375">
          <cell r="B3375" t="str">
            <v>October Magic Rose</v>
          </cell>
        </row>
        <row r="3376">
          <cell r="B3376" t="str">
            <v>October Magic Ruby</v>
          </cell>
        </row>
        <row r="3377">
          <cell r="B3377" t="str">
            <v>October Magic Snow</v>
          </cell>
        </row>
        <row r="3378">
          <cell r="B3378" t="str">
            <v>October Magic White Shi-Shi</v>
          </cell>
        </row>
        <row r="3379">
          <cell r="B3379" t="str">
            <v>Ode of Edgewood</v>
          </cell>
        </row>
        <row r="3380">
          <cell r="B3380" t="str">
            <v>Odoratissima</v>
          </cell>
        </row>
        <row r="3381">
          <cell r="B3381" t="str">
            <v>Oh Boy</v>
          </cell>
        </row>
        <row r="3382">
          <cell r="B3382" t="str">
            <v>Ohkan</v>
          </cell>
        </row>
        <row r="3383">
          <cell r="B3383" t="str">
            <v>Oki-no-nami</v>
          </cell>
        </row>
        <row r="3384">
          <cell r="B3384" t="str">
            <v>Old Glory</v>
          </cell>
        </row>
        <row r="3385">
          <cell r="B3385" t="str">
            <v>Old Town Garden</v>
          </cell>
        </row>
        <row r="3386">
          <cell r="B3386" t="str">
            <v>Ole'</v>
          </cell>
        </row>
        <row r="3387">
          <cell r="B3387" t="str">
            <v>Ole' Variegated</v>
          </cell>
        </row>
        <row r="3388">
          <cell r="B3388" t="str">
            <v>oleifera</v>
          </cell>
        </row>
        <row r="3389">
          <cell r="B3389" t="str">
            <v>Olga leach</v>
          </cell>
        </row>
        <row r="3390">
          <cell r="B3390" t="str">
            <v>Olguita</v>
          </cell>
        </row>
        <row r="3391">
          <cell r="B3391" t="str">
            <v>Olive Barrett</v>
          </cell>
        </row>
        <row r="3392">
          <cell r="B3392" t="str">
            <v>Olive Elizabeth</v>
          </cell>
        </row>
        <row r="3393">
          <cell r="B3393" t="str">
            <v>Olive Lee Shepp</v>
          </cell>
        </row>
        <row r="3394">
          <cell r="B3394" t="str">
            <v>Olivia</v>
          </cell>
        </row>
        <row r="3395">
          <cell r="B3395" t="str">
            <v>Ollie Mack</v>
          </cell>
        </row>
        <row r="3396">
          <cell r="B3396" t="str">
            <v>Omega</v>
          </cell>
        </row>
        <row r="3397">
          <cell r="B3397" t="str">
            <v>Omega Red</v>
          </cell>
        </row>
        <row r="3398">
          <cell r="B3398" t="str">
            <v>Omigoromo</v>
          </cell>
        </row>
        <row r="3399">
          <cell r="B3399" t="str">
            <v>One Alone</v>
          </cell>
        </row>
        <row r="3400">
          <cell r="B3400" t="str">
            <v>One Second</v>
          </cell>
        </row>
        <row r="3401">
          <cell r="B3401" t="str">
            <v>Onetia Holland</v>
          </cell>
        </row>
        <row r="3402">
          <cell r="B3402" t="str">
            <v>Oniji</v>
          </cell>
        </row>
        <row r="3403">
          <cell r="B3403" t="str">
            <v>Oninski</v>
          </cell>
        </row>
        <row r="3404">
          <cell r="B3404" t="str">
            <v>Oo-La-La!</v>
          </cell>
        </row>
        <row r="3405">
          <cell r="B3405" t="str">
            <v>Optical Illusion</v>
          </cell>
        </row>
        <row r="3406">
          <cell r="B3406" t="str">
            <v>Oranda Gasa (2)</v>
          </cell>
        </row>
        <row r="3407">
          <cell r="B3407" t="str">
            <v>Orandako</v>
          </cell>
        </row>
        <row r="3408">
          <cell r="B3408" t="str">
            <v>Orchid Beauty</v>
          </cell>
        </row>
        <row r="3409">
          <cell r="B3409" t="str">
            <v>Orchid Mist</v>
          </cell>
        </row>
        <row r="3410">
          <cell r="B3410" t="str">
            <v>Orchid Pink</v>
          </cell>
        </row>
        <row r="3411">
          <cell r="B3411" t="str">
            <v>Orchid Princess</v>
          </cell>
        </row>
        <row r="3412">
          <cell r="B3412" t="str">
            <v>Oriental Echo</v>
          </cell>
        </row>
        <row r="3413">
          <cell r="B3413" t="str">
            <v>Osaraku</v>
          </cell>
        </row>
        <row r="3414">
          <cell r="B3414" t="str">
            <v>Oscar B. Elmer Variegated</v>
          </cell>
        </row>
        <row r="3415">
          <cell r="B3415" t="str">
            <v>Otahuhu Beauty</v>
          </cell>
        </row>
        <row r="3416">
          <cell r="B3416" t="str">
            <v>Otha Shaffer</v>
          </cell>
        </row>
        <row r="3417">
          <cell r="B3417" t="str">
            <v>Otome White</v>
          </cell>
        </row>
        <row r="3418">
          <cell r="B3418" t="str">
            <v>Otome-sazanka</v>
          </cell>
        </row>
        <row r="3419">
          <cell r="B3419" t="str">
            <v>Otto Hopfer</v>
          </cell>
        </row>
        <row r="3420">
          <cell r="B3420" t="str">
            <v>Our Betty</v>
          </cell>
        </row>
        <row r="3421">
          <cell r="B3421" t="str">
            <v>Our Betty Variegated</v>
          </cell>
        </row>
        <row r="3422">
          <cell r="B3422" t="str">
            <v>Our Bill</v>
          </cell>
        </row>
        <row r="3423">
          <cell r="B3423" t="str">
            <v>Our Kerry</v>
          </cell>
        </row>
        <row r="3424">
          <cell r="B3424" t="str">
            <v>Our Linda</v>
          </cell>
        </row>
        <row r="3425">
          <cell r="B3425" t="str">
            <v>Our Melissa</v>
          </cell>
        </row>
        <row r="3426">
          <cell r="B3426" t="str">
            <v>Our Nancy</v>
          </cell>
        </row>
        <row r="3427">
          <cell r="B3427" t="str">
            <v>Ovate Leaf Pink</v>
          </cell>
        </row>
        <row r="3428">
          <cell r="B3428" t="str">
            <v>Overlook</v>
          </cell>
        </row>
        <row r="3429">
          <cell r="B3429" t="str">
            <v>Overlook White</v>
          </cell>
        </row>
        <row r="3430">
          <cell r="B3430" t="str">
            <v>Overture</v>
          </cell>
        </row>
        <row r="3431">
          <cell r="B3431" t="str">
            <v>Owen Henry</v>
          </cell>
        </row>
        <row r="3432">
          <cell r="B3432" t="str">
            <v>Oyler's "Dr. O"</v>
          </cell>
        </row>
        <row r="3433">
          <cell r="B3433" t="str">
            <v>Oyler's Carolyn Marie Variegated</v>
          </cell>
        </row>
        <row r="3434">
          <cell r="B3434" t="str">
            <v>Oyler's Christina Marie</v>
          </cell>
        </row>
        <row r="3435">
          <cell r="B3435" t="str">
            <v>Oyler's Coral Teresa</v>
          </cell>
        </row>
        <row r="3436">
          <cell r="B3436" t="str">
            <v>Oyler's King David</v>
          </cell>
        </row>
        <row r="3437">
          <cell r="B3437" t="str">
            <v>Oyler's Rachel Marie</v>
          </cell>
        </row>
        <row r="3438">
          <cell r="B3438" t="str">
            <v>Oyler's Sydney</v>
          </cell>
        </row>
        <row r="3439">
          <cell r="B3439" t="str">
            <v>Oza Shirah</v>
          </cell>
        </row>
        <row r="3440">
          <cell r="B3440" t="str">
            <v>Ozeki</v>
          </cell>
        </row>
        <row r="3441">
          <cell r="B3441" t="str">
            <v>Paddy's Perfumed</v>
          </cell>
        </row>
        <row r="3442">
          <cell r="B3442" t="str">
            <v>Pageant Girl Bel</v>
          </cell>
        </row>
        <row r="3443">
          <cell r="B3443" t="str">
            <v>Pago Pago</v>
          </cell>
        </row>
        <row r="3444">
          <cell r="B3444" t="str">
            <v>Pagoda</v>
          </cell>
        </row>
        <row r="3445">
          <cell r="B3445" t="str">
            <v>Paige Camellia</v>
          </cell>
        </row>
        <row r="3446">
          <cell r="B3446" t="str">
            <v>Painted Desert</v>
          </cell>
        </row>
        <row r="3447">
          <cell r="B3447" t="str">
            <v>Painted Lady</v>
          </cell>
        </row>
        <row r="3448">
          <cell r="B3448" t="str">
            <v>Pale Princess</v>
          </cell>
        </row>
        <row r="3449">
          <cell r="B3449" t="str">
            <v>Palmer Gillette</v>
          </cell>
        </row>
        <row r="3450">
          <cell r="B3450" t="str">
            <v>Pam Aman Kirven</v>
          </cell>
        </row>
        <row r="3451">
          <cell r="B3451" t="str">
            <v>Pamela Harper</v>
          </cell>
        </row>
        <row r="3452">
          <cell r="B3452" t="str">
            <v>Pamela Israel</v>
          </cell>
        </row>
        <row r="3453">
          <cell r="B3453" t="str">
            <v>Panache</v>
          </cell>
        </row>
        <row r="3454">
          <cell r="B3454" t="str">
            <v>Pantomine</v>
          </cell>
        </row>
        <row r="3455">
          <cell r="B3455" t="str">
            <v>Papaver</v>
          </cell>
        </row>
        <row r="3456">
          <cell r="B3456" t="str">
            <v>Paper Dolls</v>
          </cell>
        </row>
        <row r="3457">
          <cell r="B3457" t="str">
            <v>Papercase</v>
          </cell>
        </row>
        <row r="3458">
          <cell r="B3458" t="str">
            <v>Paperchase Variegated</v>
          </cell>
        </row>
        <row r="3459">
          <cell r="B3459" t="str">
            <v>Papoose</v>
          </cell>
        </row>
        <row r="3460">
          <cell r="B3460" t="str">
            <v>Papricka</v>
          </cell>
        </row>
        <row r="3461">
          <cell r="B3461" t="str">
            <v>Paradise Belinda</v>
          </cell>
        </row>
        <row r="3462">
          <cell r="B3462" t="str">
            <v>Paradise Blush</v>
          </cell>
        </row>
        <row r="3463">
          <cell r="B3463" t="str">
            <v>Paradise Caroline</v>
          </cell>
        </row>
        <row r="3464">
          <cell r="B3464" t="str">
            <v>Paradise Illumination</v>
          </cell>
        </row>
        <row r="3465">
          <cell r="B3465" t="str">
            <v>Paradise Little Liane</v>
          </cell>
        </row>
        <row r="3466">
          <cell r="B3466" t="str">
            <v>Paris Pink</v>
          </cell>
        </row>
        <row r="3467">
          <cell r="B3467" t="str">
            <v>Parker Connor</v>
          </cell>
        </row>
        <row r="3468">
          <cell r="B3468" t="str">
            <v>Party Dress</v>
          </cell>
        </row>
        <row r="3469">
          <cell r="B3469" t="str">
            <v>Party Poppers</v>
          </cell>
        </row>
        <row r="3470">
          <cell r="B3470" t="str">
            <v>Pat B. Johnson</v>
          </cell>
        </row>
        <row r="3471">
          <cell r="B3471" t="str">
            <v>Pat Bellamy</v>
          </cell>
        </row>
        <row r="3472">
          <cell r="B3472" t="str">
            <v>Pat La Motte Jones</v>
          </cell>
        </row>
        <row r="3473">
          <cell r="B3473" t="str">
            <v>Pat Nixon</v>
          </cell>
        </row>
        <row r="3474">
          <cell r="B3474" t="str">
            <v>Pat Pinkerton</v>
          </cell>
        </row>
        <row r="3475">
          <cell r="B3475" t="str">
            <v>Pat Pinkerton Variegated</v>
          </cell>
        </row>
        <row r="3476">
          <cell r="B3476" t="str">
            <v>Pat Poyner</v>
          </cell>
        </row>
        <row r="3477">
          <cell r="B3477" t="str">
            <v>Pat Summer</v>
          </cell>
        </row>
        <row r="3478">
          <cell r="B3478" t="str">
            <v>Pat's Crushed Velvet</v>
          </cell>
        </row>
        <row r="3479">
          <cell r="B3479" t="str">
            <v>Pat's Favorite</v>
          </cell>
        </row>
        <row r="3480">
          <cell r="B3480" t="str">
            <v>Pat's Garden</v>
          </cell>
        </row>
        <row r="3481">
          <cell r="B3481" t="str">
            <v>Pat's Pink</v>
          </cell>
        </row>
        <row r="3482">
          <cell r="B3482" t="str">
            <v>Pat's Prize</v>
          </cell>
        </row>
        <row r="3483">
          <cell r="B3483" t="str">
            <v>Pat's Rose</v>
          </cell>
        </row>
        <row r="3484">
          <cell r="B3484" t="str">
            <v>Pat's Rose Variegated</v>
          </cell>
        </row>
        <row r="3485">
          <cell r="B3485" t="str">
            <v>Pat's White</v>
          </cell>
        </row>
        <row r="3486">
          <cell r="B3486" t="str">
            <v>Patience</v>
          </cell>
        </row>
        <row r="3487">
          <cell r="B3487" t="str">
            <v>Patricia</v>
          </cell>
        </row>
        <row r="3488">
          <cell r="B3488" t="str">
            <v>Patricia Ann</v>
          </cell>
        </row>
        <row r="3489">
          <cell r="B3489" t="str">
            <v>Patricia Coull</v>
          </cell>
        </row>
        <row r="3490">
          <cell r="B3490" t="str">
            <v>Patricia Haskee</v>
          </cell>
        </row>
        <row r="3491">
          <cell r="B3491" t="str">
            <v>Patricia Hemingway</v>
          </cell>
        </row>
        <row r="3492">
          <cell r="B3492" t="str">
            <v>Patrician</v>
          </cell>
        </row>
        <row r="3493">
          <cell r="B3493" t="str">
            <v>Patsy Cline</v>
          </cell>
        </row>
        <row r="3494">
          <cell r="B3494" t="str">
            <v>Patsy Rish</v>
          </cell>
        </row>
        <row r="3495">
          <cell r="B3495" t="str">
            <v>Patsy Smith</v>
          </cell>
        </row>
        <row r="3496">
          <cell r="B3496" t="str">
            <v>Patti Lou</v>
          </cell>
        </row>
        <row r="3497">
          <cell r="B3497" t="str">
            <v>Patti Perkins</v>
          </cell>
        </row>
        <row r="3498">
          <cell r="B3498" t="str">
            <v>Patty Bengtson</v>
          </cell>
        </row>
        <row r="3499">
          <cell r="B3499" t="str">
            <v>Paul Bruno</v>
          </cell>
        </row>
        <row r="3500">
          <cell r="B3500" t="str">
            <v>Paul Clanton</v>
          </cell>
        </row>
        <row r="3501">
          <cell r="B3501" t="str">
            <v>Paul Haskee</v>
          </cell>
        </row>
        <row r="3502">
          <cell r="B3502" t="str">
            <v>Paul Haskee Variegated</v>
          </cell>
        </row>
        <row r="3503">
          <cell r="B3503" t="str">
            <v>Paul Howard's White</v>
          </cell>
        </row>
        <row r="3504">
          <cell r="B3504" t="str">
            <v>Paul Jones Supreme</v>
          </cell>
        </row>
        <row r="3505">
          <cell r="B3505" t="str">
            <v>Paul Maymou</v>
          </cell>
        </row>
        <row r="3506">
          <cell r="B3506" t="str">
            <v>Paul Plantiveau</v>
          </cell>
        </row>
        <row r="3507">
          <cell r="B3507" t="str">
            <v>Paul Reid</v>
          </cell>
        </row>
        <row r="3508">
          <cell r="B3508" t="str">
            <v>Paul Sherrington</v>
          </cell>
        </row>
        <row r="3509">
          <cell r="B3509" t="str">
            <v>Paula Deen</v>
          </cell>
        </row>
        <row r="3510">
          <cell r="B3510" t="str">
            <v>Paulette Goddard</v>
          </cell>
        </row>
        <row r="3511">
          <cell r="B3511" t="str">
            <v>Paulette Goddard Variegated</v>
          </cell>
        </row>
        <row r="3512">
          <cell r="B3512" t="str">
            <v>Pauline Winchester</v>
          </cell>
        </row>
        <row r="3513">
          <cell r="B3513" t="str">
            <v>Pavlova</v>
          </cell>
        </row>
        <row r="3514">
          <cell r="B3514" t="str">
            <v>Pax</v>
          </cell>
        </row>
        <row r="3515">
          <cell r="B3515" t="str">
            <v>Peach Blossom</v>
          </cell>
        </row>
        <row r="3516">
          <cell r="B3516" t="str">
            <v>Peach Blow</v>
          </cell>
        </row>
        <row r="3517">
          <cell r="B3517" t="str">
            <v>Peach Puff</v>
          </cell>
        </row>
        <row r="3518">
          <cell r="B3518" t="str">
            <v>Peachy Pink</v>
          </cell>
        </row>
        <row r="3519">
          <cell r="B3519" t="str">
            <v>Pearl Harbor</v>
          </cell>
        </row>
        <row r="3520">
          <cell r="B3520" t="str">
            <v>Pearl Maxwell</v>
          </cell>
        </row>
        <row r="3521">
          <cell r="B3521" t="str">
            <v>Pearl S. Buck</v>
          </cell>
        </row>
        <row r="3522">
          <cell r="B3522" t="str">
            <v>Pearl Scruggs</v>
          </cell>
        </row>
        <row r="3523">
          <cell r="B3523" t="str">
            <v>Pearl Terry</v>
          </cell>
        </row>
        <row r="3524">
          <cell r="B3524" t="str">
            <v>Pearl's Pet</v>
          </cell>
        </row>
        <row r="3525">
          <cell r="B3525" t="str">
            <v>Pearle Cooper</v>
          </cell>
        </row>
        <row r="3526">
          <cell r="B3526" t="str">
            <v>Pearlescent Star</v>
          </cell>
        </row>
        <row r="3527">
          <cell r="B3527" t="str">
            <v>Pearly Cascade</v>
          </cell>
        </row>
        <row r="3528">
          <cell r="B3528" t="str">
            <v>Pebble Hill Peppermint</v>
          </cell>
        </row>
        <row r="3529">
          <cell r="B3529" t="str">
            <v>Pee Wee Variegated</v>
          </cell>
        </row>
        <row r="3530">
          <cell r="B3530" t="str">
            <v>Peekaboo</v>
          </cell>
        </row>
        <row r="3531">
          <cell r="B3531" t="str">
            <v>Peggy Burton</v>
          </cell>
        </row>
        <row r="3532">
          <cell r="B3532" t="str">
            <v>Peggy Miller</v>
          </cell>
        </row>
        <row r="3533">
          <cell r="B3533" t="str">
            <v>Peggy's Blush</v>
          </cell>
        </row>
        <row r="3534">
          <cell r="B3534" t="str">
            <v>Peking</v>
          </cell>
        </row>
        <row r="3535">
          <cell r="B3535" t="str">
            <v>Penny Smith</v>
          </cell>
        </row>
        <row r="3536">
          <cell r="B3536" t="str">
            <v>Pensacola Belle</v>
          </cell>
        </row>
        <row r="3537">
          <cell r="B3537" t="str">
            <v>Pensacola Red</v>
          </cell>
        </row>
        <row r="3538">
          <cell r="B3538" t="str">
            <v>Pensacola Variegated</v>
          </cell>
        </row>
        <row r="3539">
          <cell r="B3539" t="str">
            <v>Peppermint Candy</v>
          </cell>
        </row>
        <row r="3540">
          <cell r="B3540" t="str">
            <v>Peppermint Freckles</v>
          </cell>
        </row>
        <row r="3541">
          <cell r="B3541" t="str">
            <v>Peppermint Puff</v>
          </cell>
        </row>
        <row r="3542">
          <cell r="B3542" t="str">
            <v>Perfect Moment</v>
          </cell>
        </row>
        <row r="3543">
          <cell r="B3543" t="str">
            <v>Perle de l'Odet</v>
          </cell>
        </row>
        <row r="3544">
          <cell r="B3544" t="str">
            <v>Pertice Tucker</v>
          </cell>
        </row>
        <row r="3545">
          <cell r="B3545" t="str">
            <v>Pete Galli</v>
          </cell>
        </row>
        <row r="3546">
          <cell r="B3546" t="str">
            <v>Pete Galli Variegated</v>
          </cell>
        </row>
        <row r="3547">
          <cell r="B3547" t="str">
            <v>Peter Cottontail</v>
          </cell>
        </row>
        <row r="3548">
          <cell r="B3548" t="str">
            <v>Peter Horeni</v>
          </cell>
        </row>
        <row r="3549">
          <cell r="B3549" t="str">
            <v>Peter Pan</v>
          </cell>
        </row>
        <row r="3550">
          <cell r="B3550" t="str">
            <v>Petite</v>
          </cell>
        </row>
        <row r="3551">
          <cell r="B3551" t="str">
            <v>Petite Rosine</v>
          </cell>
        </row>
        <row r="3552">
          <cell r="B3552" t="str">
            <v>Pharaoh</v>
          </cell>
        </row>
        <row r="3553">
          <cell r="B3553" t="str">
            <v>Phil Piet</v>
          </cell>
        </row>
        <row r="3554">
          <cell r="B3554" t="str">
            <v>Phil Piet Pink</v>
          </cell>
        </row>
        <row r="3555">
          <cell r="B3555" t="str">
            <v>Phil Piet Pink Variegated</v>
          </cell>
        </row>
        <row r="3556">
          <cell r="B3556" t="str">
            <v>Phillip Mandarich</v>
          </cell>
        </row>
        <row r="3557">
          <cell r="B3557" t="str">
            <v>Phillip Taylor</v>
          </cell>
        </row>
        <row r="3558">
          <cell r="B3558" t="str">
            <v>Phillip Taylor Peppermint</v>
          </cell>
        </row>
        <row r="3559">
          <cell r="B3559" t="str">
            <v>Phillip's Choice</v>
          </cell>
        </row>
        <row r="3560">
          <cell r="B3560" t="str">
            <v>Phoenix</v>
          </cell>
        </row>
        <row r="3561">
          <cell r="B3561" t="str">
            <v>Phyl Doak</v>
          </cell>
        </row>
        <row r="3562">
          <cell r="B3562" t="str">
            <v>Phyllis Austin Variegated</v>
          </cell>
        </row>
        <row r="3563">
          <cell r="B3563" t="str">
            <v>Phyllis Hunt</v>
          </cell>
        </row>
        <row r="3564">
          <cell r="B3564" t="str">
            <v>Picturata</v>
          </cell>
        </row>
        <row r="3565">
          <cell r="B3565" t="str">
            <v>Pierate's Pride</v>
          </cell>
        </row>
        <row r="3566">
          <cell r="B3566" t="str">
            <v>Pierce Whiddon</v>
          </cell>
        </row>
        <row r="3567">
          <cell r="B3567" t="str">
            <v>Pierre Howard</v>
          </cell>
        </row>
        <row r="3568">
          <cell r="B3568" t="str">
            <v>Pincushion</v>
          </cell>
        </row>
        <row r="3569">
          <cell r="B3569" t="str">
            <v>Pink Ball</v>
          </cell>
        </row>
        <row r="3570">
          <cell r="B3570" t="str">
            <v>Pink Bouquet [Monrovia] Variegated</v>
          </cell>
        </row>
        <row r="3571">
          <cell r="B3571" t="str">
            <v>Pink Butterfly</v>
          </cell>
        </row>
        <row r="3572">
          <cell r="B3572" t="str">
            <v>Pink Chablis</v>
          </cell>
        </row>
        <row r="3573">
          <cell r="B3573" t="str">
            <v>Pink Champagne</v>
          </cell>
        </row>
        <row r="3574">
          <cell r="B3574" t="str">
            <v>Pink Chiffon</v>
          </cell>
        </row>
        <row r="3575">
          <cell r="B3575" t="str">
            <v>Pink Clouds</v>
          </cell>
        </row>
        <row r="3576">
          <cell r="B3576" t="str">
            <v>Pink Dahlia</v>
          </cell>
        </row>
        <row r="3577">
          <cell r="B3577" t="str">
            <v>Pink Dahlia Variegated</v>
          </cell>
        </row>
        <row r="3578">
          <cell r="B3578" t="str">
            <v>Pink Davis</v>
          </cell>
        </row>
        <row r="3579">
          <cell r="B3579" t="str">
            <v>Pink Dawn</v>
          </cell>
        </row>
        <row r="3580">
          <cell r="B3580" t="str">
            <v>Pink Diddy</v>
          </cell>
        </row>
        <row r="3581">
          <cell r="B3581" t="str">
            <v>Pink Doll</v>
          </cell>
        </row>
        <row r="3582">
          <cell r="B3582" t="str">
            <v>Pink Explorer</v>
          </cell>
        </row>
        <row r="3583">
          <cell r="B3583" t="str">
            <v>Pink Frost</v>
          </cell>
        </row>
        <row r="3584">
          <cell r="B3584" t="str">
            <v>Pink Goddess</v>
          </cell>
        </row>
        <row r="3585">
          <cell r="B3585" t="str">
            <v>Pink Gold</v>
          </cell>
        </row>
        <row r="3586">
          <cell r="B3586" t="str">
            <v>Pink Granthamiana</v>
          </cell>
        </row>
        <row r="3587">
          <cell r="B3587" t="str">
            <v>Pink Icicle</v>
          </cell>
        </row>
        <row r="3588">
          <cell r="B3588" t="str">
            <v>Pink Jade</v>
          </cell>
        </row>
        <row r="3589">
          <cell r="B3589" t="str">
            <v>Pink Kiss</v>
          </cell>
        </row>
        <row r="3590">
          <cell r="B3590" t="str">
            <v>Pink Magic</v>
          </cell>
        </row>
        <row r="3591">
          <cell r="B3591" t="str">
            <v>Pink Mermaid</v>
          </cell>
        </row>
        <row r="3592">
          <cell r="B3592" t="str">
            <v>Pink Pagoda</v>
          </cell>
        </row>
        <row r="3593">
          <cell r="B3593" t="str">
            <v>Pink Parade</v>
          </cell>
        </row>
        <row r="3594">
          <cell r="B3594" t="str">
            <v>Pink Parasol</v>
          </cell>
        </row>
        <row r="3595">
          <cell r="B3595" t="str">
            <v>Pink Parfait</v>
          </cell>
        </row>
        <row r="3596">
          <cell r="B3596" t="str">
            <v>Pink Passion</v>
          </cell>
        </row>
        <row r="3597">
          <cell r="B3597" t="str">
            <v>Pink Peppermint</v>
          </cell>
        </row>
        <row r="3598">
          <cell r="B3598" t="str">
            <v>Pink Perfection</v>
          </cell>
        </row>
        <row r="3599">
          <cell r="B3599" t="str">
            <v>Pink Poodle</v>
          </cell>
        </row>
        <row r="3600">
          <cell r="B3600" t="str">
            <v>Pink Poppy</v>
          </cell>
        </row>
        <row r="3601">
          <cell r="B3601" t="str">
            <v>Pink Ribbon</v>
          </cell>
        </row>
        <row r="3602">
          <cell r="B3602" t="str">
            <v>Pink Ruffles [Sebire]</v>
          </cell>
        </row>
        <row r="3603">
          <cell r="B3603" t="str">
            <v>Pink Serenade</v>
          </cell>
        </row>
        <row r="3604">
          <cell r="B3604" t="str">
            <v>Pink Shadows</v>
          </cell>
        </row>
        <row r="3605">
          <cell r="B3605" t="str">
            <v>Pink Smoke</v>
          </cell>
        </row>
        <row r="3606">
          <cell r="B3606" t="str">
            <v>Pink Snow</v>
          </cell>
        </row>
        <row r="3607">
          <cell r="B3607" t="str">
            <v>Pink Snow Dwarf</v>
          </cell>
        </row>
        <row r="3608">
          <cell r="B3608" t="str">
            <v>Pink Sparkle</v>
          </cell>
        </row>
        <row r="3609">
          <cell r="B3609" t="str">
            <v>Pink Spider</v>
          </cell>
        </row>
        <row r="3610">
          <cell r="B3610" t="str">
            <v>Pink Star</v>
          </cell>
        </row>
        <row r="3611">
          <cell r="B3611" t="str">
            <v>Pink Superlative</v>
          </cell>
        </row>
        <row r="3612">
          <cell r="B3612" t="str">
            <v>Pink Surprise</v>
          </cell>
        </row>
        <row r="3613">
          <cell r="B3613" t="str">
            <v>Pink Whirlpool</v>
          </cell>
        </row>
        <row r="3614">
          <cell r="B3614" t="str">
            <v>Pink Wings</v>
          </cell>
        </row>
        <row r="3615">
          <cell r="B3615" t="str">
            <v>Pink Yuletide</v>
          </cell>
        </row>
        <row r="3616">
          <cell r="B3616" t="str">
            <v>Pink-A-Boo</v>
          </cell>
        </row>
        <row r="3617">
          <cell r="B3617" t="str">
            <v>Pinwheel</v>
          </cell>
        </row>
        <row r="3618">
          <cell r="B3618" t="str">
            <v>Pirate's Gold</v>
          </cell>
        </row>
        <row r="3619">
          <cell r="B3619" t="str">
            <v>Pirate's Gold Variegated</v>
          </cell>
        </row>
        <row r="3620">
          <cell r="B3620" t="str">
            <v>Pirouette</v>
          </cell>
        </row>
        <row r="3621">
          <cell r="B3621" t="str">
            <v>pitardii</v>
          </cell>
        </row>
        <row r="3622">
          <cell r="B3622" t="str">
            <v>Pixie</v>
          </cell>
        </row>
        <row r="3623">
          <cell r="B3623" t="str">
            <v>Pixie Dust</v>
          </cell>
        </row>
        <row r="3624">
          <cell r="B3624" t="str">
            <v>Plain Jane</v>
          </cell>
        </row>
        <row r="3625">
          <cell r="B3625" t="str">
            <v>Pleasant Memories</v>
          </cell>
        </row>
        <row r="3626">
          <cell r="B3626" t="str">
            <v>Pleasant Memories Variegated</v>
          </cell>
        </row>
        <row r="3627">
          <cell r="B3627" t="str">
            <v>Plugged-In Purple</v>
          </cell>
        </row>
        <row r="3628">
          <cell r="B3628" t="str">
            <v>Plumfield White</v>
          </cell>
        </row>
        <row r="3629">
          <cell r="B3629" t="str">
            <v>Pocahontas [Haynie]</v>
          </cell>
        </row>
        <row r="3630">
          <cell r="B3630" t="str">
            <v>Polar Bear</v>
          </cell>
        </row>
        <row r="3631">
          <cell r="B3631" t="str">
            <v>Polar Ice</v>
          </cell>
        </row>
        <row r="3632">
          <cell r="B3632" t="str">
            <v>Polaris</v>
          </cell>
        </row>
        <row r="3633">
          <cell r="B3633" t="str">
            <v>Polly Trapnell Dorsey</v>
          </cell>
        </row>
        <row r="3634">
          <cell r="B3634" t="str">
            <v>polyodonta</v>
          </cell>
        </row>
        <row r="3635">
          <cell r="B3635" t="str">
            <v>Pop Allen</v>
          </cell>
        </row>
        <row r="3636">
          <cell r="B3636" t="str">
            <v>Pop Gee Variegated</v>
          </cell>
        </row>
        <row r="3637">
          <cell r="B3637" t="str">
            <v>Pop's Perfection</v>
          </cell>
        </row>
        <row r="3638">
          <cell r="B3638" t="str">
            <v>Pop's Perfection Peppermint</v>
          </cell>
        </row>
        <row r="3639">
          <cell r="B3639" t="str">
            <v>Pope John XXIII</v>
          </cell>
        </row>
        <row r="3640">
          <cell r="B3640" t="str">
            <v>Porcelain Doll</v>
          </cell>
        </row>
        <row r="3641">
          <cell r="B3641" t="str">
            <v>Potentate</v>
          </cell>
        </row>
        <row r="3642">
          <cell r="B3642" t="str">
            <v>Powder Puff</v>
          </cell>
        </row>
        <row r="3643">
          <cell r="B3643" t="str">
            <v>Powder Snow</v>
          </cell>
        </row>
        <row r="3644">
          <cell r="B3644" t="str">
            <v>Powdered Beauty</v>
          </cell>
        </row>
        <row r="3645">
          <cell r="B3645" t="str">
            <v>Prelude</v>
          </cell>
        </row>
        <row r="3646">
          <cell r="B3646" t="str">
            <v>Prelude Variegated</v>
          </cell>
        </row>
        <row r="3647">
          <cell r="B3647" t="str">
            <v>Premier</v>
          </cell>
        </row>
        <row r="3648">
          <cell r="B3648" t="str">
            <v>Premier Variegated</v>
          </cell>
        </row>
        <row r="3649">
          <cell r="B3649" t="str">
            <v>Preston</v>
          </cell>
        </row>
        <row r="3650">
          <cell r="B3650" t="str">
            <v>Preston Rose</v>
          </cell>
        </row>
        <row r="3651">
          <cell r="B3651" t="str">
            <v>Pretty in Pink</v>
          </cell>
        </row>
        <row r="3652">
          <cell r="B3652" t="str">
            <v>Pretty Pantalettes</v>
          </cell>
        </row>
        <row r="3653">
          <cell r="B3653" t="str">
            <v>Pretty Peggy</v>
          </cell>
        </row>
        <row r="3654">
          <cell r="B3654" t="str">
            <v>Pretty Pink</v>
          </cell>
        </row>
        <row r="3655">
          <cell r="B3655" t="str">
            <v>Pride of California</v>
          </cell>
        </row>
        <row r="3656">
          <cell r="B3656" t="str">
            <v>Pride of Greenville</v>
          </cell>
        </row>
        <row r="3657">
          <cell r="B3657" t="str">
            <v>Pride of Gulfport</v>
          </cell>
        </row>
        <row r="3658">
          <cell r="B3658" t="str">
            <v>Prima Ballerina</v>
          </cell>
        </row>
        <row r="3659">
          <cell r="B3659" t="str">
            <v>Prima Donna</v>
          </cell>
        </row>
        <row r="3660">
          <cell r="B3660" t="str">
            <v>Prima Donna Variegated</v>
          </cell>
        </row>
        <row r="3661">
          <cell r="B3661" t="str">
            <v>Prince Charming</v>
          </cell>
        </row>
        <row r="3662">
          <cell r="B3662" t="str">
            <v>Prince Eugene Napoleon</v>
          </cell>
        </row>
        <row r="3663">
          <cell r="B3663" t="str">
            <v>Prince Frederick William</v>
          </cell>
        </row>
        <row r="3664">
          <cell r="B3664" t="str">
            <v>Prince of Orange</v>
          </cell>
        </row>
        <row r="3665">
          <cell r="B3665" t="str">
            <v>Prince-N-Red</v>
          </cell>
        </row>
        <row r="3666">
          <cell r="B3666" t="str">
            <v>Princess Irene</v>
          </cell>
        </row>
        <row r="3667">
          <cell r="B3667" t="str">
            <v>Princess Irene Variegated</v>
          </cell>
        </row>
        <row r="3668">
          <cell r="B3668" t="str">
            <v>Princess Lavender</v>
          </cell>
        </row>
        <row r="3669">
          <cell r="B3669" t="str">
            <v>Princess Lavender Variegated</v>
          </cell>
        </row>
        <row r="3670">
          <cell r="B3670" t="str">
            <v>Princess Lear</v>
          </cell>
        </row>
        <row r="3671">
          <cell r="B3671" t="str">
            <v>Princess Mary</v>
          </cell>
        </row>
        <row r="3672">
          <cell r="B3672" t="str">
            <v>Princess Masako</v>
          </cell>
        </row>
        <row r="3673">
          <cell r="B3673" t="str">
            <v>Princess Murat</v>
          </cell>
        </row>
        <row r="3674">
          <cell r="B3674" t="str">
            <v>Princess-N-Pink</v>
          </cell>
        </row>
        <row r="3675">
          <cell r="B3675" t="str">
            <v>Princess-N-Waiting</v>
          </cell>
        </row>
        <row r="3676">
          <cell r="B3676" t="str">
            <v>Princess-N-White</v>
          </cell>
        </row>
        <row r="3677">
          <cell r="B3677" t="str">
            <v>Princesse Baciocchi</v>
          </cell>
        </row>
        <row r="3678">
          <cell r="B3678" t="str">
            <v>Princesse Baciocchi Variegated</v>
          </cell>
        </row>
        <row r="3679">
          <cell r="B3679" t="str">
            <v>Pristine</v>
          </cell>
        </row>
        <row r="3680">
          <cell r="B3680" t="str">
            <v>Pristine Beauty</v>
          </cell>
        </row>
        <row r="3681">
          <cell r="B3681" t="str">
            <v>Pristine Fragrance</v>
          </cell>
        </row>
        <row r="3682">
          <cell r="B3682" t="str">
            <v>Professor Charles S. Sargent</v>
          </cell>
        </row>
        <row r="3683">
          <cell r="B3683" t="str">
            <v>Professor John L. Spencer</v>
          </cell>
        </row>
        <row r="3684">
          <cell r="B3684" t="str">
            <v>Professor John L. Spencer Variegated</v>
          </cell>
        </row>
        <row r="3685">
          <cell r="B3685" t="str">
            <v>Professore Giovanni Santarelli</v>
          </cell>
        </row>
        <row r="3686">
          <cell r="B3686" t="str">
            <v>Prudence</v>
          </cell>
        </row>
        <row r="3687">
          <cell r="B3687" t="str">
            <v>Puce</v>
          </cell>
        </row>
        <row r="3688">
          <cell r="B3688" t="str">
            <v>Punctata Boutourlin</v>
          </cell>
        </row>
        <row r="3689">
          <cell r="B3689" t="str">
            <v>puniceiflora</v>
          </cell>
        </row>
        <row r="3690">
          <cell r="B3690" t="str">
            <v>Punkin</v>
          </cell>
        </row>
        <row r="3691">
          <cell r="B3691" t="str">
            <v>Punkin Variegated</v>
          </cell>
        </row>
        <row r="3692">
          <cell r="B3692" t="str">
            <v>Puritan Lass</v>
          </cell>
        </row>
        <row r="3693">
          <cell r="B3693" t="str">
            <v>Purity</v>
          </cell>
        </row>
        <row r="3694">
          <cell r="B3694" t="str">
            <v>Purple Fire</v>
          </cell>
        </row>
        <row r="3695">
          <cell r="B3695" t="str">
            <v>Purple Gown</v>
          </cell>
        </row>
        <row r="3696">
          <cell r="B3696" t="str">
            <v>Purple Haze</v>
          </cell>
        </row>
        <row r="3697">
          <cell r="B3697" t="str">
            <v>Purple Passion</v>
          </cell>
        </row>
        <row r="3698">
          <cell r="B3698" t="str">
            <v>Purple Petal</v>
          </cell>
        </row>
        <row r="3699">
          <cell r="B3699" t="str">
            <v>Purple Swirl</v>
          </cell>
        </row>
        <row r="3700">
          <cell r="B3700" t="str">
            <v>Purplette</v>
          </cell>
        </row>
        <row r="3701">
          <cell r="B3701" t="str">
            <v>purpurea</v>
          </cell>
        </row>
        <row r="3702">
          <cell r="B3702" t="str">
            <v>Putuo Purple Light</v>
          </cell>
        </row>
        <row r="3703">
          <cell r="B3703" t="str">
            <v>Q Ball</v>
          </cell>
        </row>
        <row r="3704">
          <cell r="B3704" t="str">
            <v>Quaintance</v>
          </cell>
        </row>
        <row r="3705">
          <cell r="B3705" t="str">
            <v>Quaker Lady</v>
          </cell>
        </row>
        <row r="3706">
          <cell r="B3706" t="str">
            <v>Quaker Lady Variegated</v>
          </cell>
        </row>
        <row r="3707">
          <cell r="B3707" t="str">
            <v>Que Sera Sera</v>
          </cell>
        </row>
        <row r="3708">
          <cell r="B3708" t="str">
            <v>Queen Bee</v>
          </cell>
        </row>
        <row r="3709">
          <cell r="B3709" t="str">
            <v>Queen Bessie</v>
          </cell>
        </row>
        <row r="3710">
          <cell r="B3710" t="str">
            <v>Queen Diana</v>
          </cell>
        </row>
        <row r="3711">
          <cell r="B3711" t="str">
            <v>Queen of Ballet</v>
          </cell>
        </row>
        <row r="3712">
          <cell r="B3712" t="str">
            <v>Queen of England</v>
          </cell>
        </row>
        <row r="3713">
          <cell r="B3713" t="str">
            <v>Queen of Hearts</v>
          </cell>
        </row>
        <row r="3714">
          <cell r="B3714" t="str">
            <v>Queen of the South</v>
          </cell>
        </row>
        <row r="3715">
          <cell r="B3715" t="str">
            <v>Queen Tut</v>
          </cell>
        </row>
        <row r="3716">
          <cell r="B3716" t="str">
            <v>Queen's Court</v>
          </cell>
        </row>
        <row r="3717">
          <cell r="B3717" t="str">
            <v>Queen's Escort</v>
          </cell>
        </row>
        <row r="3718">
          <cell r="B3718" t="str">
            <v>Quintessence</v>
          </cell>
        </row>
        <row r="3719">
          <cell r="B3719" t="str">
            <v>R. B. Zachry</v>
          </cell>
        </row>
        <row r="3720">
          <cell r="B3720" t="str">
            <v>R. B. Zachry</v>
          </cell>
        </row>
        <row r="3721">
          <cell r="B3721" t="str">
            <v>R. L. Brent</v>
          </cell>
        </row>
        <row r="3722">
          <cell r="B3722" t="str">
            <v>R. L. Wheeler</v>
          </cell>
        </row>
        <row r="3723">
          <cell r="B3723" t="str">
            <v>R. L. Wheeler Variegated</v>
          </cell>
        </row>
        <row r="3724">
          <cell r="B3724" t="str">
            <v>R. O. Rubel</v>
          </cell>
        </row>
        <row r="3725">
          <cell r="B3725" t="str">
            <v>R. W. Jones Variegated</v>
          </cell>
        </row>
        <row r="3726">
          <cell r="B3726" t="str">
            <v>Rabbi Peiser</v>
          </cell>
        </row>
        <row r="3727">
          <cell r="B3727" t="str">
            <v>Rachel Claire</v>
          </cell>
        </row>
        <row r="3728">
          <cell r="B3728" t="str">
            <v>Rachel Tarpy</v>
          </cell>
        </row>
        <row r="3729">
          <cell r="B3729" t="str">
            <v>Rachel Tarpy Red</v>
          </cell>
        </row>
        <row r="3730">
          <cell r="B3730" t="str">
            <v>Rachel Wilkes</v>
          </cell>
        </row>
        <row r="3731">
          <cell r="B3731" t="str">
            <v>Radiant Star</v>
          </cell>
        </row>
        <row r="3732">
          <cell r="B3732" t="str">
            <v>Radiation</v>
          </cell>
        </row>
        <row r="3733">
          <cell r="B3733" t="str">
            <v>Ragged Dragon</v>
          </cell>
        </row>
        <row r="3734">
          <cell r="B3734" t="str">
            <v>Raggedy Ann</v>
          </cell>
        </row>
        <row r="3735">
          <cell r="B3735" t="str">
            <v>Ragland Supreme</v>
          </cell>
        </row>
        <row r="3736">
          <cell r="B3736" t="str">
            <v>Rainbow</v>
          </cell>
        </row>
        <row r="3737">
          <cell r="B3737" t="str">
            <v>Rainsford Cantelou</v>
          </cell>
        </row>
        <row r="3738">
          <cell r="B3738" t="str">
            <v>Rainy Sun</v>
          </cell>
        </row>
        <row r="3739">
          <cell r="B3739" t="str">
            <v>Ram's Choice</v>
          </cell>
        </row>
        <row r="3740">
          <cell r="B3740" t="str">
            <v>Ramona</v>
          </cell>
        </row>
        <row r="3741">
          <cell r="B3741" t="str">
            <v>Randolph</v>
          </cell>
        </row>
        <row r="3742">
          <cell r="B3742" t="str">
            <v>Randolph Maphis</v>
          </cell>
        </row>
        <row r="3743">
          <cell r="B3743" t="str">
            <v>Randolph Maphis Variegated</v>
          </cell>
        </row>
        <row r="3744">
          <cell r="B3744" t="str">
            <v>Rasen-zome</v>
          </cell>
        </row>
        <row r="3745">
          <cell r="B3745" t="str">
            <v>Raspberry Delight</v>
          </cell>
        </row>
        <row r="3746">
          <cell r="B3746" t="str">
            <v>Raspberry Flambe'</v>
          </cell>
        </row>
        <row r="3747">
          <cell r="B3747" t="str">
            <v>Raspberry Flambe' Variegated</v>
          </cell>
        </row>
        <row r="3748">
          <cell r="B3748" t="str">
            <v>Raspberry Glow</v>
          </cell>
        </row>
        <row r="3749">
          <cell r="B3749" t="str">
            <v>Raspberry Ice</v>
          </cell>
        </row>
        <row r="3750">
          <cell r="B3750" t="str">
            <v>Raspberry Ripple</v>
          </cell>
        </row>
        <row r="3751">
          <cell r="B3751" t="str">
            <v>Raspberry Ripple Picotee</v>
          </cell>
        </row>
        <row r="3752">
          <cell r="B3752" t="str">
            <v>Raspberry Sherbet</v>
          </cell>
        </row>
        <row r="3753">
          <cell r="B3753" t="str">
            <v>Raspberry Twist</v>
          </cell>
        </row>
        <row r="3754">
          <cell r="B3754" t="str">
            <v>Ray Bailey</v>
          </cell>
        </row>
        <row r="3755">
          <cell r="B3755" t="str">
            <v>Ray Gentry</v>
          </cell>
        </row>
        <row r="3756">
          <cell r="B3756" t="str">
            <v>Ray Gentry Variegated</v>
          </cell>
        </row>
        <row r="3757">
          <cell r="B3757" t="str">
            <v>Raymond Beals</v>
          </cell>
        </row>
        <row r="3758">
          <cell r="B3758" t="str">
            <v>Rayna Simone</v>
          </cell>
        </row>
        <row r="3759">
          <cell r="B3759" t="str">
            <v>Razzle Dazzle</v>
          </cell>
        </row>
        <row r="3760">
          <cell r="B3760" t="str">
            <v>Rebecca</v>
          </cell>
        </row>
        <row r="3761">
          <cell r="B3761" t="str">
            <v>Rebecca Margaret</v>
          </cell>
        </row>
        <row r="3762">
          <cell r="B3762" t="str">
            <v>Rebecca Scobee</v>
          </cell>
        </row>
        <row r="3763">
          <cell r="B3763" t="str">
            <v>Rebel Yell</v>
          </cell>
        </row>
        <row r="3764">
          <cell r="B3764" t="str">
            <v>Red Aurora</v>
          </cell>
        </row>
        <row r="3765">
          <cell r="B3765" t="str">
            <v>Red Blossom</v>
          </cell>
        </row>
        <row r="3766">
          <cell r="B3766" t="str">
            <v>Red Blossom Variegated</v>
          </cell>
        </row>
        <row r="3767">
          <cell r="B3767" t="str">
            <v>Red Button</v>
          </cell>
        </row>
        <row r="3768">
          <cell r="B3768" t="str">
            <v>Red Coral</v>
          </cell>
        </row>
        <row r="3769">
          <cell r="B3769" t="str">
            <v>Red Crystal</v>
          </cell>
        </row>
        <row r="3770">
          <cell r="B3770" t="str">
            <v>Red Devil</v>
          </cell>
        </row>
        <row r="3771">
          <cell r="B3771" t="str">
            <v>Red Devil Variegated</v>
          </cell>
        </row>
        <row r="3772">
          <cell r="B3772" t="str">
            <v>Red Elephant Variegated</v>
          </cell>
        </row>
        <row r="3773">
          <cell r="B3773" t="str">
            <v>Red Ensign</v>
          </cell>
        </row>
        <row r="3774">
          <cell r="B3774" t="str">
            <v>Red Fellow</v>
          </cell>
        </row>
        <row r="3775">
          <cell r="B3775" t="str">
            <v>Red Garnet</v>
          </cell>
        </row>
        <row r="3776">
          <cell r="B3776" t="str">
            <v>Red Giant</v>
          </cell>
        </row>
        <row r="3777">
          <cell r="B3777" t="str">
            <v>Red Hot Flare</v>
          </cell>
        </row>
        <row r="3778">
          <cell r="B3778" t="str">
            <v>Red Hots</v>
          </cell>
        </row>
        <row r="3779">
          <cell r="B3779" t="str">
            <v>Red Lion Variegated</v>
          </cell>
        </row>
        <row r="3780">
          <cell r="B3780" t="str">
            <v>Red Lustre</v>
          </cell>
        </row>
        <row r="3781">
          <cell r="B3781" t="str">
            <v>Red Mountain</v>
          </cell>
        </row>
        <row r="3782">
          <cell r="B3782" t="str">
            <v>Red October</v>
          </cell>
        </row>
        <row r="3783">
          <cell r="B3783" t="str">
            <v>Red Red Rose</v>
          </cell>
        </row>
        <row r="3784">
          <cell r="B3784" t="str">
            <v>Red Rogue</v>
          </cell>
        </row>
        <row r="3785">
          <cell r="B3785" t="str">
            <v>Red Satin</v>
          </cell>
        </row>
        <row r="3786">
          <cell r="B3786" t="str">
            <v>Red Shift</v>
          </cell>
        </row>
        <row r="3787">
          <cell r="B3787" t="str">
            <v>Red Tulip</v>
          </cell>
        </row>
        <row r="3788">
          <cell r="B3788" t="str">
            <v>Red Viola</v>
          </cell>
        </row>
        <row r="3789">
          <cell r="B3789" t="str">
            <v>Red Wine</v>
          </cell>
        </row>
        <row r="3790">
          <cell r="B3790" t="str">
            <v>Red Wonder</v>
          </cell>
        </row>
        <row r="3791">
          <cell r="B3791" t="str">
            <v>Redbud</v>
          </cell>
        </row>
        <row r="3792">
          <cell r="B3792" t="str">
            <v>Redwood City</v>
          </cell>
        </row>
        <row r="3793">
          <cell r="B3793" t="str">
            <v>Reese Johnson, Jr.</v>
          </cell>
        </row>
        <row r="3794">
          <cell r="B3794" t="str">
            <v>Reeves Sweetheart</v>
          </cell>
        </row>
        <row r="3795">
          <cell r="B3795" t="str">
            <v>Reg Ragland</v>
          </cell>
        </row>
        <row r="3796">
          <cell r="B3796" t="str">
            <v>Reg Ragland Supreme</v>
          </cell>
        </row>
        <row r="3797">
          <cell r="B3797" t="str">
            <v>Reg Ragland Variegated</v>
          </cell>
        </row>
        <row r="3798">
          <cell r="B3798" t="str">
            <v>Regan Dove</v>
          </cell>
        </row>
        <row r="3799">
          <cell r="B3799" t="str">
            <v>Regina Dei Giganti [United States]</v>
          </cell>
        </row>
        <row r="3800">
          <cell r="B3800" t="str">
            <v>Reilly's Reflection</v>
          </cell>
        </row>
        <row r="3801">
          <cell r="B3801" t="str">
            <v>Reine Marie Henriette</v>
          </cell>
        </row>
        <row r="3802">
          <cell r="B3802" t="str">
            <v>Reizanho</v>
          </cell>
        </row>
        <row r="3803">
          <cell r="B3803" t="str">
            <v>Remey</v>
          </cell>
        </row>
        <row r="3804">
          <cell r="B3804" t="str">
            <v>Rena Bergamini</v>
          </cell>
        </row>
        <row r="3805">
          <cell r="B3805" t="str">
            <v>Rena Campbell</v>
          </cell>
        </row>
        <row r="3806">
          <cell r="B3806" t="str">
            <v>Rena Swick</v>
          </cell>
        </row>
        <row r="3807">
          <cell r="B3807" t="str">
            <v>Rena Swick Variegated</v>
          </cell>
        </row>
        <row r="3808">
          <cell r="B3808" t="str">
            <v>Rendezvous</v>
          </cell>
        </row>
        <row r="3809">
          <cell r="B3809" t="str">
            <v>Rene Dagouat</v>
          </cell>
        </row>
        <row r="3810">
          <cell r="B3810" t="str">
            <v>Renee Land</v>
          </cell>
        </row>
        <row r="3811">
          <cell r="B3811" t="str">
            <v>Renegade</v>
          </cell>
        </row>
        <row r="3812">
          <cell r="B3812" t="str">
            <v>Reticulate Leaf Crimson</v>
          </cell>
        </row>
        <row r="3813">
          <cell r="B3813" t="str">
            <v>Reticulate Leaf Pink</v>
          </cell>
        </row>
        <row r="3814">
          <cell r="B3814" t="str">
            <v>Rev. Jim Jeffrey</v>
          </cell>
        </row>
        <row r="3815">
          <cell r="B3815" t="str">
            <v>Revelation</v>
          </cell>
        </row>
        <row r="3816">
          <cell r="B3816" t="str">
            <v>Revere's Baby Pink</v>
          </cell>
        </row>
        <row r="3817">
          <cell r="B3817" t="str">
            <v>Reverend Ida</v>
          </cell>
        </row>
        <row r="3818">
          <cell r="B3818" t="str">
            <v>Reverend John Bennett</v>
          </cell>
        </row>
        <row r="3819">
          <cell r="B3819" t="str">
            <v>Reverend John G. Drayton</v>
          </cell>
        </row>
        <row r="3820">
          <cell r="B3820" t="str">
            <v>Reverend Lawrence V. Bradley</v>
          </cell>
        </row>
        <row r="3821">
          <cell r="B3821" t="str">
            <v>Rhoda Gonzalez</v>
          </cell>
        </row>
        <row r="3822">
          <cell r="B3822" t="str">
            <v>Rhysa Johnson</v>
          </cell>
        </row>
        <row r="3823">
          <cell r="B3823" t="str">
            <v>Richard Buggeln</v>
          </cell>
        </row>
        <row r="3824">
          <cell r="B3824" t="str">
            <v>Richard Carter</v>
          </cell>
        </row>
        <row r="3825">
          <cell r="B3825" t="str">
            <v>Richard Gordy</v>
          </cell>
        </row>
        <row r="3826">
          <cell r="B3826" t="str">
            <v>Richard Mims</v>
          </cell>
        </row>
        <row r="3827">
          <cell r="B3827" t="str">
            <v>Richard Nixon</v>
          </cell>
        </row>
        <row r="3828">
          <cell r="B3828" t="str">
            <v>Richard Turner</v>
          </cell>
        </row>
        <row r="3829">
          <cell r="B3829" t="str">
            <v>Rilyn Boueres</v>
          </cell>
        </row>
        <row r="3830">
          <cell r="B3830" t="str">
            <v>Rita Wang</v>
          </cell>
        </row>
        <row r="3831">
          <cell r="B3831" t="str">
            <v>River Farm Beauty</v>
          </cell>
        </row>
        <row r="3832">
          <cell r="B3832" t="str">
            <v>Rob Roy</v>
          </cell>
        </row>
        <row r="3833">
          <cell r="B3833" t="str">
            <v>Robbie</v>
          </cell>
        </row>
        <row r="3834">
          <cell r="B3834" t="str">
            <v>Robbie Variegated</v>
          </cell>
        </row>
        <row r="3835">
          <cell r="B3835" t="str">
            <v>Robert "Bobby" Moore</v>
          </cell>
        </row>
        <row r="3836">
          <cell r="B3836" t="str">
            <v>Robert Casamajor</v>
          </cell>
        </row>
        <row r="3837">
          <cell r="B3837" t="str">
            <v>Robert Casamajor Variegated</v>
          </cell>
        </row>
        <row r="3838">
          <cell r="B3838" t="str">
            <v>Robert E. Lee</v>
          </cell>
        </row>
        <row r="3839">
          <cell r="B3839" t="str">
            <v>Robert Ehrhart</v>
          </cell>
        </row>
        <row r="3840">
          <cell r="B3840" t="str">
            <v>Robert Hills</v>
          </cell>
        </row>
        <row r="3841">
          <cell r="B3841" t="str">
            <v>Robert Lowell Cooper</v>
          </cell>
        </row>
        <row r="3842">
          <cell r="B3842" t="str">
            <v>Robert McNeese</v>
          </cell>
        </row>
        <row r="3843">
          <cell r="B3843" t="str">
            <v>Robert Norton</v>
          </cell>
        </row>
        <row r="3844">
          <cell r="B3844" t="str">
            <v>Robert's Tina</v>
          </cell>
        </row>
        <row r="3845">
          <cell r="B3845" t="str">
            <v>Roberta Hardison</v>
          </cell>
        </row>
        <row r="3846">
          <cell r="B3846" t="str">
            <v>Roberta Hardison Variegated</v>
          </cell>
        </row>
        <row r="3847">
          <cell r="B3847" t="str">
            <v>Robin Ann Cross</v>
          </cell>
        </row>
        <row r="3848">
          <cell r="B3848" t="str">
            <v>Robin's Candy</v>
          </cell>
        </row>
        <row r="3849">
          <cell r="B3849" t="str">
            <v>Robyn Jay</v>
          </cell>
        </row>
        <row r="3850">
          <cell r="B3850" t="str">
            <v>Rocco</v>
          </cell>
        </row>
        <row r="3851">
          <cell r="B3851" t="str">
            <v>Rochelle</v>
          </cell>
        </row>
        <row r="3852">
          <cell r="B3852" t="str">
            <v>Rochelle Marrinan</v>
          </cell>
        </row>
        <row r="3853">
          <cell r="B3853" t="str">
            <v>Rodney Lawrence</v>
          </cell>
        </row>
        <row r="3854">
          <cell r="B3854" t="str">
            <v>Roger Hall</v>
          </cell>
        </row>
        <row r="3855">
          <cell r="B3855" t="str">
            <v>Roi des Belges</v>
          </cell>
        </row>
        <row r="3856">
          <cell r="B3856" t="str">
            <v>Roi Leopold</v>
          </cell>
        </row>
        <row r="3857">
          <cell r="B3857" t="str">
            <v>Roll-in' Toomer</v>
          </cell>
        </row>
        <row r="3858">
          <cell r="B3858" t="str">
            <v>Roma Risorta</v>
          </cell>
        </row>
        <row r="3859">
          <cell r="B3859" t="str">
            <v>Roman Soldier</v>
          </cell>
        </row>
        <row r="3860">
          <cell r="B3860" t="str">
            <v>Roman Soldier Variegated</v>
          </cell>
        </row>
        <row r="3861">
          <cell r="B3861" t="str">
            <v>Romany</v>
          </cell>
        </row>
        <row r="3862">
          <cell r="B3862" t="str">
            <v>Roosevelt Blues</v>
          </cell>
        </row>
        <row r="3863">
          <cell r="B3863" t="str">
            <v>Roosevelt Blues Variegated</v>
          </cell>
        </row>
        <row r="3864">
          <cell r="B3864" t="str">
            <v>Rosa Mundi</v>
          </cell>
        </row>
        <row r="3865">
          <cell r="B3865" t="str">
            <v>rosaeflora</v>
          </cell>
        </row>
        <row r="3866">
          <cell r="B3866" t="str">
            <v>Rosalynn Carter</v>
          </cell>
        </row>
        <row r="3867">
          <cell r="B3867" t="str">
            <v>Rosary Variegated</v>
          </cell>
        </row>
        <row r="3868">
          <cell r="B3868" t="str">
            <v>Roscoe Dean</v>
          </cell>
        </row>
        <row r="3869">
          <cell r="B3869" t="str">
            <v>Rose and Snow</v>
          </cell>
        </row>
        <row r="3870">
          <cell r="B3870" t="str">
            <v>Rose Ann</v>
          </cell>
        </row>
        <row r="3871">
          <cell r="B3871" t="str">
            <v>Rose Bouquet</v>
          </cell>
        </row>
        <row r="3872">
          <cell r="B3872" t="str">
            <v>Rose Dawn</v>
          </cell>
        </row>
        <row r="3873">
          <cell r="B3873" t="str">
            <v>Rose Gish</v>
          </cell>
        </row>
        <row r="3874">
          <cell r="B3874" t="str">
            <v>Rose Hollard</v>
          </cell>
        </row>
        <row r="3875">
          <cell r="B3875" t="str">
            <v>Rose Mallow</v>
          </cell>
        </row>
        <row r="3876">
          <cell r="B3876" t="str">
            <v>Rose of Autumn</v>
          </cell>
        </row>
        <row r="3877">
          <cell r="B3877" t="str">
            <v>Rose Parade</v>
          </cell>
        </row>
        <row r="3878">
          <cell r="B3878" t="str">
            <v>Rosea Mundi</v>
          </cell>
        </row>
        <row r="3879">
          <cell r="B3879" t="str">
            <v>Rosea Plena [Magnolia Gardens]</v>
          </cell>
        </row>
        <row r="3880">
          <cell r="B3880" t="str">
            <v>Rosea Superba [United States]</v>
          </cell>
        </row>
        <row r="3881">
          <cell r="B3881" t="str">
            <v>Rosea Superba [United States] Variegated</v>
          </cell>
        </row>
        <row r="3882">
          <cell r="B3882" t="str">
            <v>Rosemarie Ostberg</v>
          </cell>
        </row>
        <row r="3883">
          <cell r="B3883" t="str">
            <v>Rosemary Kinzer</v>
          </cell>
        </row>
        <row r="3884">
          <cell r="B3884" t="str">
            <v>Rosette</v>
          </cell>
        </row>
        <row r="3885">
          <cell r="B3885" t="str">
            <v>Rosina Sobeck</v>
          </cell>
        </row>
        <row r="3886">
          <cell r="B3886" t="str">
            <v>Rosularis</v>
          </cell>
        </row>
        <row r="3887">
          <cell r="B3887" t="str">
            <v>Rosy Pillar</v>
          </cell>
        </row>
        <row r="3888">
          <cell r="B3888" t="str">
            <v>Rosy Posy</v>
          </cell>
        </row>
        <row r="3889">
          <cell r="B3889" t="str">
            <v>Rouge</v>
          </cell>
        </row>
        <row r="3890">
          <cell r="B3890" t="str">
            <v>Rouge Baiser</v>
          </cell>
        </row>
        <row r="3891">
          <cell r="B3891" t="str">
            <v>Round To It</v>
          </cell>
        </row>
        <row r="3892">
          <cell r="B3892" t="str">
            <v>Rouse's Big Red</v>
          </cell>
        </row>
        <row r="3893">
          <cell r="B3893" t="str">
            <v>Rox Cowley</v>
          </cell>
        </row>
        <row r="3894">
          <cell r="B3894" t="str">
            <v>Roxanne</v>
          </cell>
        </row>
        <row r="3895">
          <cell r="B3895" t="str">
            <v>Roy Stringfellow</v>
          </cell>
        </row>
        <row r="3896">
          <cell r="B3896" t="str">
            <v>Royal Flush</v>
          </cell>
        </row>
        <row r="3897">
          <cell r="B3897" t="str">
            <v>Royal Intrigue</v>
          </cell>
        </row>
        <row r="3898">
          <cell r="B3898" t="str">
            <v>Royal Trumpeter</v>
          </cell>
        </row>
        <row r="3899">
          <cell r="B3899" t="str">
            <v>Royal Velvet</v>
          </cell>
        </row>
        <row r="3900">
          <cell r="B3900" t="str">
            <v>Royal Velvet Variegated</v>
          </cell>
        </row>
        <row r="3901">
          <cell r="B3901" t="str">
            <v>Royal White</v>
          </cell>
        </row>
        <row r="3902">
          <cell r="B3902" t="str">
            <v>Royalty</v>
          </cell>
        </row>
        <row r="3903">
          <cell r="B3903" t="str">
            <v>Royalty Variegated</v>
          </cell>
        </row>
        <row r="3904">
          <cell r="B3904" t="str">
            <v>Rubenceus Major Variegated</v>
          </cell>
        </row>
        <row r="3905">
          <cell r="B3905" t="str">
            <v>Rubens</v>
          </cell>
        </row>
        <row r="3906">
          <cell r="B3906" t="str">
            <v>Rubra Plena</v>
          </cell>
        </row>
        <row r="3907">
          <cell r="B3907" t="str">
            <v>Rubra Virginalis</v>
          </cell>
        </row>
        <row r="3908">
          <cell r="B3908" t="str">
            <v>Ruby Bells</v>
          </cell>
        </row>
        <row r="3909">
          <cell r="B3909" t="str">
            <v>Ruby Davidson</v>
          </cell>
        </row>
        <row r="3910">
          <cell r="B3910" t="str">
            <v>Ruby Irene</v>
          </cell>
        </row>
        <row r="3911">
          <cell r="B3911" t="str">
            <v>Ruby Lips</v>
          </cell>
        </row>
        <row r="3912">
          <cell r="B3912" t="str">
            <v>Ruby Mathews</v>
          </cell>
        </row>
        <row r="3913">
          <cell r="B3913" t="str">
            <v>Ruby Read</v>
          </cell>
        </row>
        <row r="3914">
          <cell r="B3914" t="str">
            <v>Ruby Wedding</v>
          </cell>
        </row>
        <row r="3915">
          <cell r="B3915" t="str">
            <v>Ruchi Rhodes</v>
          </cell>
        </row>
        <row r="3916">
          <cell r="B3916" t="str">
            <v>Rudolph</v>
          </cell>
        </row>
        <row r="3917">
          <cell r="B3917" t="str">
            <v>Rudolph Variegated</v>
          </cell>
        </row>
        <row r="3918">
          <cell r="B3918" t="str">
            <v>Rudy's Magnoliaeflora</v>
          </cell>
        </row>
        <row r="3919">
          <cell r="B3919" t="str">
            <v>Ruffian</v>
          </cell>
        </row>
        <row r="3920">
          <cell r="B3920" t="str">
            <v>Ruffled Beauty</v>
          </cell>
        </row>
        <row r="3921">
          <cell r="B3921" t="str">
            <v>Runt</v>
          </cell>
        </row>
        <row r="3922">
          <cell r="B3922" t="str">
            <v>Rupie</v>
          </cell>
        </row>
        <row r="3923">
          <cell r="B3923" t="str">
            <v>Rupie's Charleston</v>
          </cell>
        </row>
        <row r="3924">
          <cell r="B3924" t="str">
            <v>Ruta Hagmann</v>
          </cell>
        </row>
        <row r="3925">
          <cell r="B3925" t="str">
            <v>Ruth Bell Graham</v>
          </cell>
        </row>
        <row r="3926">
          <cell r="B3926" t="str">
            <v>Ruth C. McNair</v>
          </cell>
        </row>
        <row r="3927">
          <cell r="B3927" t="str">
            <v>Ruth Jernigan</v>
          </cell>
        </row>
        <row r="3928">
          <cell r="B3928" t="str">
            <v>Ruth Kemp</v>
          </cell>
        </row>
        <row r="3929">
          <cell r="B3929" t="str">
            <v>Ruth Lennon</v>
          </cell>
        </row>
        <row r="3930">
          <cell r="B3930" t="str">
            <v>Ruth McLean</v>
          </cell>
        </row>
        <row r="3931">
          <cell r="B3931" t="str">
            <v>Ruth Royer</v>
          </cell>
        </row>
        <row r="3932">
          <cell r="B3932" t="str">
            <v>Ruth Seibels</v>
          </cell>
        </row>
        <row r="3933">
          <cell r="B3933" t="str">
            <v>Ruth Smith</v>
          </cell>
        </row>
        <row r="3934">
          <cell r="B3934" t="str">
            <v>Ruth Tinkle</v>
          </cell>
        </row>
        <row r="3935">
          <cell r="B3935" t="str">
            <v>Ruth Vickers Fulwood</v>
          </cell>
        </row>
        <row r="3936">
          <cell r="B3936" t="str">
            <v>Ruthana Sellers</v>
          </cell>
        </row>
        <row r="3937">
          <cell r="B3937" t="str">
            <v>Ruthie the Great</v>
          </cell>
        </row>
        <row r="3938">
          <cell r="B3938" t="str">
            <v>Rutledge Minnix</v>
          </cell>
        </row>
        <row r="3939">
          <cell r="B3939" t="str">
            <v>Ryan Gainey</v>
          </cell>
        </row>
        <row r="3940">
          <cell r="B3940" t="str">
            <v>Ryuko</v>
          </cell>
        </row>
        <row r="3941">
          <cell r="B3941" t="str">
            <v>S. P. Dunn</v>
          </cell>
        </row>
        <row r="3942">
          <cell r="B3942" t="str">
            <v>S. P. Dunn Variegated</v>
          </cell>
        </row>
        <row r="3943">
          <cell r="B3943" t="str">
            <v>Sabiniana</v>
          </cell>
        </row>
        <row r="3944">
          <cell r="B3944" t="str">
            <v>Sacco Vera</v>
          </cell>
        </row>
        <row r="3945">
          <cell r="B3945" t="str">
            <v>Sadaharu Oh</v>
          </cell>
        </row>
        <row r="3946">
          <cell r="B3946" t="str">
            <v>Sadie Mancill</v>
          </cell>
        </row>
        <row r="3947">
          <cell r="B3947" t="str">
            <v>Saint Philibert</v>
          </cell>
        </row>
        <row r="3948">
          <cell r="B3948" t="str">
            <v>Sakuraba-tsubaki</v>
          </cell>
        </row>
        <row r="3949">
          <cell r="B3949" t="str">
            <v>Salab</v>
          </cell>
        </row>
        <row r="3950">
          <cell r="B3950" t="str">
            <v>salicifolia</v>
          </cell>
        </row>
        <row r="3951">
          <cell r="B3951" t="str">
            <v>Sally Arnold</v>
          </cell>
        </row>
        <row r="3952">
          <cell r="B3952" t="str">
            <v>Sally B. Hatcher</v>
          </cell>
        </row>
        <row r="3953">
          <cell r="B3953" t="str">
            <v>Sally Harrell</v>
          </cell>
        </row>
        <row r="3954">
          <cell r="B3954" t="str">
            <v>Sally Hatcher</v>
          </cell>
        </row>
        <row r="3955">
          <cell r="B3955" t="str">
            <v>Sally J. Savage</v>
          </cell>
        </row>
        <row r="3956">
          <cell r="B3956" t="str">
            <v>Sally J. Savage Variegated</v>
          </cell>
        </row>
        <row r="3957">
          <cell r="B3957" t="str">
            <v>Sally Kennedy</v>
          </cell>
        </row>
        <row r="3958">
          <cell r="B3958" t="str">
            <v>Salmon Beauty</v>
          </cell>
        </row>
        <row r="3959">
          <cell r="B3959" t="str">
            <v>Salmon Queen</v>
          </cell>
        </row>
        <row r="3960">
          <cell r="B3960" t="str">
            <v>saluenensis</v>
          </cell>
        </row>
        <row r="3961">
          <cell r="B3961" t="str">
            <v>Salut</v>
          </cell>
        </row>
        <row r="3962">
          <cell r="B3962" t="str">
            <v>Salutation</v>
          </cell>
        </row>
        <row r="3963">
          <cell r="B3963" t="str">
            <v>Sam Barranco</v>
          </cell>
        </row>
        <row r="3964">
          <cell r="B3964" t="str">
            <v>Sam Simpson</v>
          </cell>
        </row>
        <row r="3965">
          <cell r="B3965" t="str">
            <v>Sam Wellborn</v>
          </cell>
        </row>
        <row r="3966">
          <cell r="B3966" t="str">
            <v>Samantha</v>
          </cell>
        </row>
        <row r="3967">
          <cell r="B3967" t="str">
            <v>Samantha Nicole</v>
          </cell>
        </row>
        <row r="3968">
          <cell r="B3968" t="str">
            <v>Samford Park</v>
          </cell>
        </row>
        <row r="3969">
          <cell r="B3969" t="str">
            <v>Sammy</v>
          </cell>
        </row>
        <row r="3970">
          <cell r="B3970" t="str">
            <v>San Dimas</v>
          </cell>
        </row>
        <row r="3971">
          <cell r="B3971" t="str">
            <v>San Dimas Variegated</v>
          </cell>
        </row>
        <row r="3972">
          <cell r="B3972" t="str">
            <v>San Marino</v>
          </cell>
        </row>
        <row r="3973">
          <cell r="B3973" t="str">
            <v>Sandee</v>
          </cell>
        </row>
        <row r="3974">
          <cell r="B3974" t="str">
            <v>Sandee Khoury</v>
          </cell>
        </row>
        <row r="3975">
          <cell r="B3975" t="str">
            <v>Sandra Deal</v>
          </cell>
        </row>
        <row r="3976">
          <cell r="B3976" t="str">
            <v>Sandra Marie Grimm</v>
          </cell>
        </row>
        <row r="3977">
          <cell r="B3977" t="str">
            <v>Sandra Williams</v>
          </cell>
        </row>
        <row r="3978">
          <cell r="B3978" t="str">
            <v>Sandy Sue</v>
          </cell>
        </row>
        <row r="3979">
          <cell r="B3979" t="str">
            <v>Sanko-nishiki</v>
          </cell>
        </row>
        <row r="3980">
          <cell r="B3980" t="str">
            <v>Sanpei-tsubaki</v>
          </cell>
        </row>
        <row r="3981">
          <cell r="B3981" t="str">
            <v>Santozaki</v>
          </cell>
        </row>
        <row r="3982">
          <cell r="B3982" t="str">
            <v>Sara Dunham</v>
          </cell>
        </row>
        <row r="3983">
          <cell r="B3983" t="str">
            <v>Sara Dunham Variegated</v>
          </cell>
        </row>
        <row r="3984">
          <cell r="B3984" t="str">
            <v>Sara Oliver</v>
          </cell>
        </row>
        <row r="3985">
          <cell r="B3985" t="str">
            <v>Sara Paul</v>
          </cell>
        </row>
        <row r="3986">
          <cell r="B3986" t="str">
            <v>Sara Ritter</v>
          </cell>
        </row>
        <row r="3987">
          <cell r="B3987" t="str">
            <v>Sara Van Beck</v>
          </cell>
        </row>
        <row r="3988">
          <cell r="B3988" t="str">
            <v>Sarah Alice Ruffian</v>
          </cell>
        </row>
        <row r="3989">
          <cell r="B3989" t="str">
            <v>Sarah Bernhardt</v>
          </cell>
        </row>
        <row r="3990">
          <cell r="B3990" t="str">
            <v>Sarah Dean</v>
          </cell>
        </row>
        <row r="3991">
          <cell r="B3991" t="str">
            <v>Sarah Elizabeth</v>
          </cell>
        </row>
        <row r="3992">
          <cell r="B3992" t="str">
            <v>Sarah Frost</v>
          </cell>
        </row>
        <row r="3993">
          <cell r="B3993" t="str">
            <v>Sarah Jane</v>
          </cell>
        </row>
        <row r="3994">
          <cell r="B3994" t="str">
            <v>Sarah Jean Toland</v>
          </cell>
        </row>
        <row r="3995">
          <cell r="B3995" t="str">
            <v>Sarah Lee</v>
          </cell>
        </row>
        <row r="3996">
          <cell r="B3996" t="str">
            <v>Sarah Lee Cannon</v>
          </cell>
        </row>
        <row r="3997">
          <cell r="B3997" t="str">
            <v>Sarah R</v>
          </cell>
        </row>
        <row r="3998">
          <cell r="B3998" t="str">
            <v>Sarasa [Sawada]</v>
          </cell>
        </row>
        <row r="3999">
          <cell r="B3999" t="str">
            <v>Sarasa [Sawada] Pink</v>
          </cell>
        </row>
        <row r="4000">
          <cell r="B4000" t="str">
            <v>Sarrel</v>
          </cell>
        </row>
        <row r="4001">
          <cell r="B4001" t="str">
            <v>Sasanqua Compacta [Nuccio's]</v>
          </cell>
        </row>
        <row r="4002">
          <cell r="B4002" t="str">
            <v>Satan's Robe</v>
          </cell>
        </row>
        <row r="4003">
          <cell r="B4003" t="str">
            <v>Satellite</v>
          </cell>
        </row>
        <row r="4004">
          <cell r="B4004" t="str">
            <v>Satellite Variegated</v>
          </cell>
        </row>
        <row r="4005">
          <cell r="B4005" t="str">
            <v>Satin Sheen</v>
          </cell>
        </row>
        <row r="4006">
          <cell r="B4006" t="str">
            <v>Satsuma</v>
          </cell>
        </row>
        <row r="4007">
          <cell r="B4007" t="str">
            <v>Satsuma-kurenai</v>
          </cell>
        </row>
        <row r="4008">
          <cell r="B4008" t="str">
            <v>Sawada's Dream</v>
          </cell>
        </row>
        <row r="4009">
          <cell r="B4009" t="str">
            <v>Sawada's Mahogany</v>
          </cell>
        </row>
        <row r="4010">
          <cell r="B4010" t="str">
            <v>Sayohime</v>
          </cell>
        </row>
        <row r="4011">
          <cell r="B4011" t="str">
            <v>Scarlet Glory</v>
          </cell>
        </row>
        <row r="4012">
          <cell r="B4012" t="str">
            <v>Scarlet Glory Variegated</v>
          </cell>
        </row>
        <row r="4013">
          <cell r="B4013" t="str">
            <v>Scarlet O'Hara</v>
          </cell>
        </row>
        <row r="4014">
          <cell r="B4014" t="str">
            <v>Scarlet Ribbons</v>
          </cell>
        </row>
        <row r="4015">
          <cell r="B4015" t="str">
            <v>Scarlet Temptation</v>
          </cell>
        </row>
        <row r="4016">
          <cell r="B4016" t="str">
            <v>Scented Fireglow</v>
          </cell>
        </row>
        <row r="4017">
          <cell r="B4017" t="str">
            <v>Scented Gem</v>
          </cell>
        </row>
        <row r="4018">
          <cell r="B4018" t="str">
            <v>Scented Snow</v>
          </cell>
        </row>
        <row r="4019">
          <cell r="B4019" t="str">
            <v>Scented Sun</v>
          </cell>
        </row>
        <row r="4020">
          <cell r="B4020" t="str">
            <v>Scented Treasure</v>
          </cell>
        </row>
        <row r="4021">
          <cell r="B4021" t="str">
            <v>Scentsation</v>
          </cell>
        </row>
        <row r="4022">
          <cell r="B4022" t="str">
            <v>Scentuous</v>
          </cell>
        </row>
        <row r="4023">
          <cell r="B4023" t="str">
            <v>Scheherazade</v>
          </cell>
        </row>
        <row r="4024">
          <cell r="B4024" t="str">
            <v>Scintilating Fragrance</v>
          </cell>
        </row>
        <row r="4025">
          <cell r="B4025" t="str">
            <v>Scott Lewis</v>
          </cell>
        </row>
        <row r="4026">
          <cell r="B4026" t="str">
            <v>Scott Maphis</v>
          </cell>
        </row>
        <row r="4027">
          <cell r="B4027" t="str">
            <v>Scotty Forbes</v>
          </cell>
        </row>
        <row r="4028">
          <cell r="B4028" t="str">
            <v>Sea Foam</v>
          </cell>
        </row>
        <row r="4029">
          <cell r="B4029" t="str">
            <v>Sea Shell</v>
          </cell>
        </row>
        <row r="4030">
          <cell r="B4030" t="str">
            <v>Sea Witch</v>
          </cell>
        </row>
        <row r="4031">
          <cell r="B4031" t="str">
            <v>Sebe</v>
          </cell>
        </row>
        <row r="4032">
          <cell r="B4032" t="str">
            <v>Seigneur d'Oudon</v>
          </cell>
        </row>
        <row r="4033">
          <cell r="B4033" t="str">
            <v>Sekiyo</v>
          </cell>
        </row>
        <row r="4034">
          <cell r="B4034" t="str">
            <v>Seko-no-yuki</v>
          </cell>
        </row>
        <row r="4035">
          <cell r="B4035" t="str">
            <v>semiserrata</v>
          </cell>
        </row>
        <row r="4036">
          <cell r="B4036" t="str">
            <v>Senator Duncan U. Fletcher Variegated</v>
          </cell>
        </row>
        <row r="4037">
          <cell r="B4037" t="str">
            <v>Senorita</v>
          </cell>
        </row>
        <row r="4038">
          <cell r="B4038" t="str">
            <v>Senritsu-Ko</v>
          </cell>
        </row>
        <row r="4039">
          <cell r="B4039" t="str">
            <v>September Morn</v>
          </cell>
        </row>
        <row r="4040">
          <cell r="B4040" t="str">
            <v>Serenade</v>
          </cell>
        </row>
        <row r="4041">
          <cell r="B4041" t="str">
            <v>Sergeant Barrios</v>
          </cell>
        </row>
        <row r="4042">
          <cell r="B4042" t="str">
            <v>Setsugekka</v>
          </cell>
        </row>
        <row r="4043">
          <cell r="B4043" t="str">
            <v>Seventh Desire</v>
          </cell>
        </row>
        <row r="4044">
          <cell r="B4044" t="str">
            <v>Seventh Heaven</v>
          </cell>
        </row>
        <row r="4045">
          <cell r="B4045" t="str">
            <v>Seville Square</v>
          </cell>
        </row>
        <row r="4046">
          <cell r="B4046" t="str">
            <v>Shadow Play</v>
          </cell>
        </row>
        <row r="4047">
          <cell r="B4047" t="str">
            <v>Shala's Baby</v>
          </cell>
        </row>
        <row r="4048">
          <cell r="B4048" t="str">
            <v>Shalimar</v>
          </cell>
        </row>
        <row r="4049">
          <cell r="B4049" t="str">
            <v>Shalimar Sunset</v>
          </cell>
        </row>
        <row r="4050">
          <cell r="B4050" t="str">
            <v>Shalimar Sunset Variegated</v>
          </cell>
        </row>
        <row r="4051">
          <cell r="B4051" t="str">
            <v>Shanghai Lady</v>
          </cell>
        </row>
        <row r="4052">
          <cell r="B4052" t="str">
            <v>Shannon Nelson</v>
          </cell>
        </row>
        <row r="4053">
          <cell r="B4053" t="str">
            <v>Sharilyn Green</v>
          </cell>
        </row>
        <row r="4054">
          <cell r="B4054" t="str">
            <v>Sharon Rose</v>
          </cell>
        </row>
        <row r="4055">
          <cell r="B4055" t="str">
            <v>Sharon Shuman</v>
          </cell>
        </row>
        <row r="4056">
          <cell r="B4056" t="str">
            <v>Sharon Wilson</v>
          </cell>
        </row>
        <row r="4057">
          <cell r="B4057" t="str">
            <v>Shay Dean</v>
          </cell>
        </row>
        <row r="4058">
          <cell r="B4058" t="str">
            <v>Sheatheri</v>
          </cell>
        </row>
        <row r="4059">
          <cell r="B4059" t="str">
            <v>Sheila</v>
          </cell>
        </row>
        <row r="4060">
          <cell r="B4060" t="str">
            <v>Shelter Cove</v>
          </cell>
        </row>
        <row r="4061">
          <cell r="B4061" t="str">
            <v>Shengjie</v>
          </cell>
        </row>
        <row r="4062">
          <cell r="B4062" t="str">
            <v>Shepp's Boutonniere</v>
          </cell>
        </row>
        <row r="4063">
          <cell r="B4063" t="str">
            <v>Shepp's Boutonniere Blush</v>
          </cell>
        </row>
        <row r="4064">
          <cell r="B4064" t="str">
            <v>Sherrida Crawford</v>
          </cell>
        </row>
        <row r="4065">
          <cell r="B4065" t="str">
            <v>Shibori-egao</v>
          </cell>
        </row>
        <row r="4066">
          <cell r="B4066" t="str">
            <v>Shibori-egao Corkscrew</v>
          </cell>
        </row>
        <row r="4067">
          <cell r="B4067" t="str">
            <v>Shibori-otome</v>
          </cell>
        </row>
        <row r="4068">
          <cell r="B4068" t="str">
            <v>Shikibu</v>
          </cell>
        </row>
        <row r="4069">
          <cell r="B4069" t="str">
            <v>Shikishima</v>
          </cell>
        </row>
        <row r="4070">
          <cell r="B4070" t="str">
            <v>Shikishima Splash</v>
          </cell>
        </row>
        <row r="4071">
          <cell r="B4071" t="str">
            <v>Shin-akebono</v>
          </cell>
        </row>
        <row r="4072">
          <cell r="B4072" t="str">
            <v>Shin-shioko</v>
          </cell>
        </row>
        <row r="4073">
          <cell r="B4073" t="str">
            <v>Shin-tsukasa-nishiki</v>
          </cell>
        </row>
        <row r="4074">
          <cell r="B4074" t="str">
            <v>Shining Jade</v>
          </cell>
        </row>
        <row r="4075">
          <cell r="B4075" t="str">
            <v>Shinonome - Japonica</v>
          </cell>
        </row>
        <row r="4076">
          <cell r="B4076" t="str">
            <v>Shinonome - Sasanqua</v>
          </cell>
        </row>
        <row r="4077">
          <cell r="B4077" t="str">
            <v>Shira-tama</v>
          </cell>
        </row>
        <row r="4078">
          <cell r="B4078" t="str">
            <v>Shira-yuki</v>
          </cell>
        </row>
        <row r="4079">
          <cell r="B4079" t="str">
            <v>Shiranui</v>
          </cell>
        </row>
        <row r="4080">
          <cell r="B4080" t="str">
            <v>Shirasagi</v>
          </cell>
        </row>
        <row r="4081">
          <cell r="B4081" t="str">
            <v>Shirley Estes</v>
          </cell>
        </row>
        <row r="4082">
          <cell r="B4082" t="str">
            <v>Shirley Meneice</v>
          </cell>
        </row>
        <row r="4083">
          <cell r="B4083" t="str">
            <v>Shirley Meneice Variegated</v>
          </cell>
        </row>
        <row r="4084">
          <cell r="B4084" t="str">
            <v>Shirley Miller</v>
          </cell>
        </row>
        <row r="4085">
          <cell r="B4085" t="str">
            <v>Shiro Chan</v>
          </cell>
        </row>
        <row r="4086">
          <cell r="B4086" t="str">
            <v>Shiro Karako</v>
          </cell>
        </row>
        <row r="4087">
          <cell r="B4087" t="str">
            <v>Shiro-botan</v>
          </cell>
        </row>
        <row r="4088">
          <cell r="B4088" t="str">
            <v>Shishigashira</v>
          </cell>
        </row>
        <row r="4089">
          <cell r="B4089" t="str">
            <v>Shivel Duncan</v>
          </cell>
        </row>
        <row r="4090">
          <cell r="B4090" t="str">
            <v>Shivel Duncan Variegated</v>
          </cell>
        </row>
        <row r="4091">
          <cell r="B4091" t="str">
            <v>Shock Wave</v>
          </cell>
        </row>
        <row r="4092">
          <cell r="B4092" t="str">
            <v>Shoko</v>
          </cell>
        </row>
        <row r="4093">
          <cell r="B4093" t="str">
            <v>Shooting Star</v>
          </cell>
        </row>
        <row r="4094">
          <cell r="B4094" t="str">
            <v>Shot Silk</v>
          </cell>
        </row>
        <row r="4095">
          <cell r="B4095" t="str">
            <v>Show Girl</v>
          </cell>
        </row>
        <row r="4096">
          <cell r="B4096" t="str">
            <v>Show Me</v>
          </cell>
        </row>
        <row r="4097">
          <cell r="B4097" t="str">
            <v>Show Time</v>
          </cell>
        </row>
        <row r="4098">
          <cell r="B4098" t="str">
            <v>Showa Supreme</v>
          </cell>
        </row>
        <row r="4099">
          <cell r="B4099" t="str">
            <v>Showa-no-hikari</v>
          </cell>
        </row>
        <row r="4100">
          <cell r="B4100" t="str">
            <v>Showa-no-sakae</v>
          </cell>
        </row>
        <row r="4101">
          <cell r="B4101" t="str">
            <v>Showboat</v>
          </cell>
        </row>
        <row r="4102">
          <cell r="B4102" t="str">
            <v>Shuchuka</v>
          </cell>
        </row>
        <row r="4103">
          <cell r="B4103" t="str">
            <v>Siena Elizabeth</v>
          </cell>
        </row>
        <row r="4104">
          <cell r="B4104" t="str">
            <v>Sierra Spring</v>
          </cell>
        </row>
        <row r="4105">
          <cell r="B4105" t="str">
            <v>Sieur de Bienville</v>
          </cell>
        </row>
        <row r="4106">
          <cell r="B4106" t="str">
            <v>Silicon Valley</v>
          </cell>
        </row>
        <row r="4107">
          <cell r="B4107" t="str">
            <v>Silver Anniversary</v>
          </cell>
        </row>
        <row r="4108">
          <cell r="B4108" t="str">
            <v>Silver Chalice</v>
          </cell>
        </row>
        <row r="4109">
          <cell r="B4109" t="str">
            <v>Silver Cloud [Nuccio's]</v>
          </cell>
        </row>
        <row r="4110">
          <cell r="B4110" t="str">
            <v>Silver Column</v>
          </cell>
        </row>
        <row r="4111">
          <cell r="B4111" t="str">
            <v>Silver Dollar</v>
          </cell>
        </row>
        <row r="4112">
          <cell r="B4112" t="str">
            <v>Silver Etching</v>
          </cell>
        </row>
        <row r="4113">
          <cell r="B4113" t="str">
            <v>Silver Lace</v>
          </cell>
        </row>
        <row r="4114">
          <cell r="B4114" t="str">
            <v>Silver Mist</v>
          </cell>
        </row>
        <row r="4115">
          <cell r="B4115" t="str">
            <v>Silver Plume</v>
          </cell>
        </row>
        <row r="4116">
          <cell r="B4116" t="str">
            <v>Silver Ruffles</v>
          </cell>
        </row>
        <row r="4117">
          <cell r="B4117" t="str">
            <v>Silver Shadow</v>
          </cell>
        </row>
        <row r="4118">
          <cell r="B4118" t="str">
            <v>Silver Tower</v>
          </cell>
        </row>
        <row r="4119">
          <cell r="B4119" t="str">
            <v>Silver Triumph</v>
          </cell>
        </row>
        <row r="4120">
          <cell r="B4120" t="str">
            <v>Silver Waves</v>
          </cell>
        </row>
        <row r="4121">
          <cell r="B4121" t="str">
            <v>Silverado</v>
          </cell>
        </row>
        <row r="4122">
          <cell r="B4122" t="str">
            <v>Simeon</v>
          </cell>
        </row>
        <row r="4123">
          <cell r="B4123" t="str">
            <v>Simeon Variegated</v>
          </cell>
        </row>
        <row r="4124">
          <cell r="B4124" t="str">
            <v>Simpatica</v>
          </cell>
        </row>
        <row r="4125">
          <cell r="B4125" t="str">
            <v>Singapore Sal</v>
          </cell>
        </row>
        <row r="4126">
          <cell r="B4126" t="str">
            <v>Sir Johnny's Stripes</v>
          </cell>
        </row>
        <row r="4127">
          <cell r="B4127" t="str">
            <v>Sir Robert Muldoon</v>
          </cell>
        </row>
        <row r="4128">
          <cell r="B4128" t="str">
            <v>Sir Robert Muldoon Variegated</v>
          </cell>
        </row>
        <row r="4129">
          <cell r="B4129" t="str">
            <v>Sir Victor Davies</v>
          </cell>
        </row>
        <row r="4130">
          <cell r="B4130" t="str">
            <v>Sir Winston Churchill</v>
          </cell>
        </row>
        <row r="4131">
          <cell r="B4131" t="str">
            <v>Sissy Lackey</v>
          </cell>
        </row>
        <row r="4132">
          <cell r="B4132" t="str">
            <v>Sister Power</v>
          </cell>
        </row>
        <row r="4133">
          <cell r="B4133" t="str">
            <v>Siusan Smith</v>
          </cell>
        </row>
        <row r="4134">
          <cell r="B4134" t="str">
            <v>Skip Madsen</v>
          </cell>
        </row>
        <row r="4135">
          <cell r="B4135" t="str">
            <v>Skip's Choice</v>
          </cell>
        </row>
        <row r="4136">
          <cell r="B4136" t="str">
            <v>Skyrocket</v>
          </cell>
        </row>
        <row r="4137">
          <cell r="B4137" t="str">
            <v>Slidell Centennial</v>
          </cell>
        </row>
        <row r="4138">
          <cell r="B4138" t="str">
            <v>Slim 'n Trim</v>
          </cell>
        </row>
        <row r="4139">
          <cell r="B4139" t="str">
            <v>Small Leaf Peony</v>
          </cell>
        </row>
        <row r="4140">
          <cell r="B4140" t="str">
            <v>Small Slam</v>
          </cell>
        </row>
        <row r="4141">
          <cell r="B4141" t="str">
            <v>Smiling Beauty</v>
          </cell>
        </row>
        <row r="4142">
          <cell r="B4142" t="str">
            <v>Smitty</v>
          </cell>
        </row>
        <row r="4143">
          <cell r="B4143" t="str">
            <v>Sniffy</v>
          </cell>
        </row>
        <row r="4144">
          <cell r="B4144" t="str">
            <v>Snippet</v>
          </cell>
        </row>
        <row r="4145">
          <cell r="B4145" t="str">
            <v>Snow Baby</v>
          </cell>
        </row>
        <row r="4146">
          <cell r="B4146" t="str">
            <v>Snow Bell</v>
          </cell>
        </row>
        <row r="4147">
          <cell r="B4147" t="str">
            <v>Snow Bells</v>
          </cell>
        </row>
        <row r="4148">
          <cell r="B4148" t="str">
            <v>Snow Bird</v>
          </cell>
        </row>
        <row r="4149">
          <cell r="B4149" t="str">
            <v>Snow Chan</v>
          </cell>
        </row>
        <row r="4150">
          <cell r="B4150" t="str">
            <v>Snow Drop</v>
          </cell>
        </row>
        <row r="4151">
          <cell r="B4151" t="str">
            <v>Snow Fairy</v>
          </cell>
        </row>
        <row r="4152">
          <cell r="B4152" t="str">
            <v>Snow Flake [Sawada]</v>
          </cell>
        </row>
        <row r="4153">
          <cell r="B4153" t="str">
            <v>Snow Flurry</v>
          </cell>
        </row>
        <row r="4154">
          <cell r="B4154" t="str">
            <v>Snow Lady</v>
          </cell>
        </row>
        <row r="4155">
          <cell r="B4155" t="str">
            <v>Snow Maiden</v>
          </cell>
        </row>
        <row r="4156">
          <cell r="B4156" t="str">
            <v>Snow Nymph</v>
          </cell>
        </row>
        <row r="4157">
          <cell r="B4157" t="str">
            <v>Snow Palace</v>
          </cell>
        </row>
        <row r="4158">
          <cell r="B4158" t="str">
            <v>Snow Princess</v>
          </cell>
        </row>
        <row r="4159">
          <cell r="B4159" t="str">
            <v>Snow Swirl</v>
          </cell>
        </row>
        <row r="4160">
          <cell r="B4160" t="str">
            <v>Snow Tulip</v>
          </cell>
        </row>
        <row r="4161">
          <cell r="B4161" t="str">
            <v>Snow White [Star]</v>
          </cell>
        </row>
        <row r="4162">
          <cell r="B4162" t="str">
            <v>Snowdrift</v>
          </cell>
        </row>
        <row r="4163">
          <cell r="B4163" t="str">
            <v>Snowflake</v>
          </cell>
        </row>
        <row r="4164">
          <cell r="B4164" t="str">
            <v>Snowie</v>
          </cell>
        </row>
        <row r="4165">
          <cell r="B4165" t="str">
            <v>Snowman</v>
          </cell>
        </row>
        <row r="4166">
          <cell r="B4166" t="str">
            <v>Snowmist</v>
          </cell>
        </row>
        <row r="4167">
          <cell r="B4167" t="str">
            <v>Snowy Egrets</v>
          </cell>
        </row>
        <row r="4168">
          <cell r="B4168" t="str">
            <v>Softly</v>
          </cell>
        </row>
        <row r="4169">
          <cell r="B4169" t="str">
            <v>Soloman's Pink</v>
          </cell>
        </row>
        <row r="4170">
          <cell r="B4170" t="str">
            <v>Soloman's Pink Variegated</v>
          </cell>
        </row>
        <row r="4171">
          <cell r="B4171" t="str">
            <v>Solstice</v>
          </cell>
        </row>
        <row r="4172">
          <cell r="B4172" t="str">
            <v>Something Beautiful</v>
          </cell>
        </row>
        <row r="4173">
          <cell r="B4173" t="str">
            <v>Songhuapian</v>
          </cell>
        </row>
        <row r="4174">
          <cell r="B4174" t="str">
            <v>Soshi-arai</v>
          </cell>
        </row>
        <row r="4175">
          <cell r="B4175" t="str">
            <v>Soshi-arai Variegated</v>
          </cell>
        </row>
        <row r="4176">
          <cell r="B4176" t="str">
            <v>Sound of Music</v>
          </cell>
        </row>
        <row r="4177">
          <cell r="B4177" t="str">
            <v>South Georgia Ballet</v>
          </cell>
        </row>
        <row r="4178">
          <cell r="B4178" t="str">
            <v>South Seas</v>
          </cell>
        </row>
        <row r="4179">
          <cell r="B4179" t="str">
            <v>Southeastern Flower Show</v>
          </cell>
        </row>
        <row r="4180">
          <cell r="B4180" t="str">
            <v>Southern Charm</v>
          </cell>
        </row>
        <row r="4181">
          <cell r="B4181" t="str">
            <v>Southern Princess</v>
          </cell>
        </row>
        <row r="4182">
          <cell r="B4182" t="str">
            <v>Southern Princess Variegated</v>
          </cell>
        </row>
        <row r="4183">
          <cell r="B4183" t="str">
            <v>Southern Secret</v>
          </cell>
        </row>
        <row r="4184">
          <cell r="B4184" t="str">
            <v>Southern Snowball</v>
          </cell>
        </row>
        <row r="4185">
          <cell r="B4185" t="str">
            <v>Southern Temptation</v>
          </cell>
        </row>
        <row r="4186">
          <cell r="B4186" t="str">
            <v>Souvenir de Bahuaud-Litou</v>
          </cell>
        </row>
        <row r="4187">
          <cell r="B4187" t="str">
            <v>Souvenir de Jean la Bihan</v>
          </cell>
        </row>
        <row r="4188">
          <cell r="B4188" t="str">
            <v>Souza's Pavlova</v>
          </cell>
        </row>
        <row r="4189">
          <cell r="B4189" t="str">
            <v>Spanish Ballerina</v>
          </cell>
        </row>
        <row r="4190">
          <cell r="B4190" t="str">
            <v>Spanked Baby</v>
          </cell>
        </row>
        <row r="4191">
          <cell r="B4191" t="str">
            <v>Sparkler</v>
          </cell>
        </row>
        <row r="4192">
          <cell r="B4192" t="str">
            <v>Sparkling Burgundy</v>
          </cell>
        </row>
        <row r="4193">
          <cell r="B4193" t="str">
            <v>Sparkling Burgundy Blush</v>
          </cell>
        </row>
        <row r="4194">
          <cell r="B4194" t="str">
            <v>Special Delivery</v>
          </cell>
        </row>
        <row r="4195">
          <cell r="B4195" t="str">
            <v>Special tribute</v>
          </cell>
        </row>
        <row r="4196">
          <cell r="B4196" t="str">
            <v>Species acuticalyx</v>
          </cell>
        </row>
        <row r="4197">
          <cell r="B4197" t="str">
            <v>Species albogigas</v>
          </cell>
        </row>
        <row r="4198">
          <cell r="B4198" t="str">
            <v>Species amplexicaulis</v>
          </cell>
        </row>
        <row r="4199">
          <cell r="B4199" t="str">
            <v>Species assimilis</v>
          </cell>
        </row>
        <row r="4200">
          <cell r="B4200" t="str">
            <v>Species azalea</v>
          </cell>
        </row>
        <row r="4201">
          <cell r="B4201" t="str">
            <v>Species brevistyla</v>
          </cell>
        </row>
        <row r="4202">
          <cell r="B4202" t="str">
            <v>Species buxifolia</v>
          </cell>
        </row>
        <row r="4203">
          <cell r="B4203" t="str">
            <v>Species chekiangoleosa</v>
          </cell>
        </row>
        <row r="4204">
          <cell r="B4204" t="str">
            <v>Species chrysanthoides</v>
          </cell>
        </row>
        <row r="4205">
          <cell r="B4205" t="str">
            <v>Species chuangtsoensis</v>
          </cell>
        </row>
        <row r="4206">
          <cell r="B4206" t="str">
            <v>Species cordifolia</v>
          </cell>
        </row>
        <row r="4207">
          <cell r="B4207" t="str">
            <v>Species crapnelliana</v>
          </cell>
        </row>
        <row r="4208">
          <cell r="B4208" t="str">
            <v>Species cuspidata</v>
          </cell>
        </row>
        <row r="4209">
          <cell r="B4209" t="str">
            <v>Species drupifera</v>
          </cell>
        </row>
        <row r="4210">
          <cell r="B4210" t="str">
            <v>Species euryoides</v>
          </cell>
        </row>
        <row r="4211">
          <cell r="B4211" t="str">
            <v>Species flava</v>
          </cell>
        </row>
        <row r="4212">
          <cell r="B4212" t="str">
            <v>Species fluviatilis</v>
          </cell>
        </row>
        <row r="4213">
          <cell r="B4213" t="str">
            <v>Species fraterna</v>
          </cell>
        </row>
        <row r="4214">
          <cell r="B4214" t="str">
            <v>Species gaudichaudi</v>
          </cell>
        </row>
        <row r="4215">
          <cell r="B4215" t="str">
            <v>Species gigantocarpa</v>
          </cell>
        </row>
        <row r="4216">
          <cell r="B4216" t="str">
            <v>Species glabsipetala</v>
          </cell>
        </row>
        <row r="4217">
          <cell r="B4217" t="str">
            <v>Species grandiflora</v>
          </cell>
        </row>
        <row r="4218">
          <cell r="B4218" t="str">
            <v>Species granthamiana</v>
          </cell>
        </row>
        <row r="4219">
          <cell r="B4219" t="str">
            <v>Species grijsii</v>
          </cell>
        </row>
        <row r="4220">
          <cell r="B4220" t="str">
            <v>Species grijsii 'Zhenzhucha'</v>
          </cell>
        </row>
        <row r="4221">
          <cell r="B4221" t="str">
            <v>Species handelii</v>
          </cell>
        </row>
        <row r="4222">
          <cell r="B4222" t="str">
            <v>Species hongkongensis</v>
          </cell>
        </row>
        <row r="4223">
          <cell r="B4223" t="str">
            <v>Species irrawadiensis</v>
          </cell>
        </row>
        <row r="4224">
          <cell r="B4224" t="str">
            <v>Species kissi</v>
          </cell>
        </row>
        <row r="4225">
          <cell r="B4225" t="str">
            <v>Species lapidea</v>
          </cell>
        </row>
        <row r="4226">
          <cell r="B4226" t="str">
            <v>Species longipedicellata</v>
          </cell>
        </row>
        <row r="4227">
          <cell r="B4227" t="str">
            <v>Species lutchuensis</v>
          </cell>
        </row>
        <row r="4228">
          <cell r="B4228" t="str">
            <v>Species macrocarpa</v>
          </cell>
        </row>
        <row r="4229">
          <cell r="B4229" t="str">
            <v>Species maliflora</v>
          </cell>
        </row>
        <row r="4230">
          <cell r="B4230" t="str">
            <v>Species meiocarpa</v>
          </cell>
        </row>
        <row r="4231">
          <cell r="B4231" t="str">
            <v>Species microcarpa</v>
          </cell>
        </row>
        <row r="4232">
          <cell r="B4232" t="str">
            <v>Species minutiflora</v>
          </cell>
        </row>
        <row r="4233">
          <cell r="B4233" t="str">
            <v>Species miyagii</v>
          </cell>
        </row>
        <row r="4234">
          <cell r="B4234" t="str">
            <v>Species multiperulata</v>
          </cell>
        </row>
        <row r="4235">
          <cell r="B4235" t="str">
            <v>Species murauchii</v>
          </cell>
        </row>
        <row r="4236">
          <cell r="B4236" t="str">
            <v>Species nitidissima</v>
          </cell>
        </row>
        <row r="4237">
          <cell r="B4237" t="str">
            <v>Species oleifera</v>
          </cell>
        </row>
        <row r="4238">
          <cell r="B4238" t="str">
            <v>Species pitardii</v>
          </cell>
        </row>
        <row r="4239">
          <cell r="B4239" t="str">
            <v>Species polyodonta</v>
          </cell>
        </row>
        <row r="4240">
          <cell r="B4240" t="str">
            <v>Species puniceiflora</v>
          </cell>
        </row>
        <row r="4241">
          <cell r="B4241" t="str">
            <v>Species purpurea</v>
          </cell>
        </row>
        <row r="4242">
          <cell r="B4242" t="str">
            <v>Species rosaeflora</v>
          </cell>
        </row>
        <row r="4243">
          <cell r="B4243" t="str">
            <v>Species salicifolia</v>
          </cell>
        </row>
        <row r="4244">
          <cell r="B4244" t="str">
            <v>Species saluenensis</v>
          </cell>
        </row>
        <row r="4245">
          <cell r="B4245" t="str">
            <v>Species semiserrata</v>
          </cell>
        </row>
        <row r="4246">
          <cell r="B4246" t="str">
            <v>Species subintega</v>
          </cell>
        </row>
        <row r="4247">
          <cell r="B4247" t="str">
            <v>Species synaptica</v>
          </cell>
        </row>
        <row r="4248">
          <cell r="B4248" t="str">
            <v>Species tenuiflora</v>
          </cell>
        </row>
        <row r="4249">
          <cell r="B4249" t="str">
            <v>Species transarisanensis</v>
          </cell>
        </row>
        <row r="4250">
          <cell r="B4250" t="str">
            <v>Species transnokoensis</v>
          </cell>
        </row>
        <row r="4251">
          <cell r="B4251" t="str">
            <v>Species tsaii</v>
          </cell>
        </row>
        <row r="4252">
          <cell r="B4252" t="str">
            <v>Species tunghinensis</v>
          </cell>
        </row>
        <row r="4253">
          <cell r="B4253" t="str">
            <v>Species vietnamensis</v>
          </cell>
        </row>
        <row r="4254">
          <cell r="B4254" t="str">
            <v>Species yuhsienensis</v>
          </cell>
        </row>
        <row r="4255">
          <cell r="B4255" t="str">
            <v xml:space="preserve">Speciosissima </v>
          </cell>
        </row>
        <row r="4256">
          <cell r="B4256" t="str">
            <v>Spectacular</v>
          </cell>
        </row>
        <row r="4257">
          <cell r="B4257" t="str">
            <v>Spencer Sargent</v>
          </cell>
        </row>
        <row r="4258">
          <cell r="B4258" t="str">
            <v>Spencer Smiley</v>
          </cell>
        </row>
        <row r="4259">
          <cell r="B4259" t="str">
            <v>Spencer Walden</v>
          </cell>
        </row>
        <row r="4260">
          <cell r="B4260" t="str">
            <v>Spencer's Pink</v>
          </cell>
        </row>
        <row r="4261">
          <cell r="B4261" t="str">
            <v>Spiky</v>
          </cell>
        </row>
        <row r="4262">
          <cell r="B4262" t="str">
            <v>Spindletop Centennial</v>
          </cell>
        </row>
        <row r="4263">
          <cell r="B4263" t="str">
            <v>Spinel Pink Peony</v>
          </cell>
        </row>
        <row r="4264">
          <cell r="B4264" t="str">
            <v>Spinel Pink Peony Variegated</v>
          </cell>
        </row>
        <row r="4265">
          <cell r="B4265" t="str">
            <v>Splash</v>
          </cell>
        </row>
        <row r="4266">
          <cell r="B4266" t="str">
            <v>Splash of Pink</v>
          </cell>
        </row>
        <row r="4267">
          <cell r="B4267" t="str">
            <v>Splash-O-White</v>
          </cell>
        </row>
        <row r="4268">
          <cell r="B4268" t="str">
            <v>Splendens Carlyon</v>
          </cell>
        </row>
        <row r="4269">
          <cell r="B4269" t="str">
            <v>Sporting Class</v>
          </cell>
        </row>
        <row r="4270">
          <cell r="B4270" t="str">
            <v>Spring Awakening</v>
          </cell>
        </row>
        <row r="4271">
          <cell r="B4271" t="str">
            <v>Spring Cardinal</v>
          </cell>
        </row>
        <row r="4272">
          <cell r="B4272" t="str">
            <v>Spring Daze</v>
          </cell>
        </row>
        <row r="4273">
          <cell r="B4273" t="str">
            <v>Spring Daze Variegated</v>
          </cell>
        </row>
        <row r="4274">
          <cell r="B4274" t="str">
            <v>Spring Deb</v>
          </cell>
        </row>
        <row r="4275">
          <cell r="B4275" t="str">
            <v>Spring Festival</v>
          </cell>
        </row>
        <row r="4276">
          <cell r="B4276" t="str">
            <v>Spring Fever</v>
          </cell>
        </row>
        <row r="4277">
          <cell r="B4277" t="str">
            <v>Spring Fling</v>
          </cell>
        </row>
        <row r="4278">
          <cell r="B4278" t="str">
            <v>Spring Formal</v>
          </cell>
        </row>
        <row r="4279">
          <cell r="B4279" t="str">
            <v>Spring Mist</v>
          </cell>
        </row>
        <row r="4280">
          <cell r="B4280" t="str">
            <v>Spring Sonnet</v>
          </cell>
        </row>
        <row r="4281">
          <cell r="B4281" t="str">
            <v>Spring Triumph</v>
          </cell>
        </row>
        <row r="4282">
          <cell r="B4282" t="str">
            <v>Spring Wind</v>
          </cell>
        </row>
        <row r="4283">
          <cell r="B4283" t="str">
            <v>Spring's Promise</v>
          </cell>
        </row>
        <row r="4284">
          <cell r="B4284" t="str">
            <v>Springhead Gem</v>
          </cell>
        </row>
        <row r="4285">
          <cell r="B4285" t="str">
            <v>Springtide</v>
          </cell>
        </row>
        <row r="4286">
          <cell r="B4286" t="str">
            <v>Sprite</v>
          </cell>
        </row>
        <row r="4287">
          <cell r="B4287" t="str">
            <v>St. Andre</v>
          </cell>
        </row>
        <row r="4288">
          <cell r="B4288" t="str">
            <v>St. Ewe</v>
          </cell>
        </row>
        <row r="4289">
          <cell r="B4289" t="str">
            <v>Stained Glass</v>
          </cell>
        </row>
        <row r="4290">
          <cell r="B4290" t="str">
            <v>Standing Ovation</v>
          </cell>
        </row>
        <row r="4291">
          <cell r="B4291" t="str">
            <v>Star Above Star</v>
          </cell>
        </row>
        <row r="4292">
          <cell r="B4292" t="str">
            <v>Star Bright</v>
          </cell>
        </row>
        <row r="4293">
          <cell r="B4293" t="str">
            <v>Star is Born</v>
          </cell>
        </row>
        <row r="4294">
          <cell r="B4294" t="str">
            <v>Stardust</v>
          </cell>
        </row>
        <row r="4295">
          <cell r="B4295" t="str">
            <v>Starlet</v>
          </cell>
        </row>
        <row r="4296">
          <cell r="B4296" t="str">
            <v>Starman</v>
          </cell>
        </row>
        <row r="4297">
          <cell r="B4297" t="str">
            <v>Stars 'n Stripes</v>
          </cell>
        </row>
        <row r="4298">
          <cell r="B4298" t="str">
            <v>Stella Sewell</v>
          </cell>
        </row>
        <row r="4299">
          <cell r="B4299" t="str">
            <v>Stellar Sunrise</v>
          </cell>
        </row>
        <row r="4300">
          <cell r="B4300" t="str">
            <v>Stephanie Cassagne Grimm</v>
          </cell>
        </row>
        <row r="4301">
          <cell r="B4301" t="str">
            <v>Stephanie Golden</v>
          </cell>
        </row>
        <row r="4302">
          <cell r="B4302" t="str">
            <v>Stephanie Stanley</v>
          </cell>
        </row>
        <row r="4303">
          <cell r="B4303" t="str">
            <v>Stephanie's Heavenly Star</v>
          </cell>
        </row>
        <row r="4304">
          <cell r="B4304" t="str">
            <v>Stephen Gordy</v>
          </cell>
        </row>
        <row r="4305">
          <cell r="B4305" t="str">
            <v>Stephens Garden</v>
          </cell>
        </row>
        <row r="4306">
          <cell r="B4306" t="str">
            <v>Steve Blount</v>
          </cell>
        </row>
        <row r="4307">
          <cell r="B4307" t="str">
            <v>Steve Blount Variegated</v>
          </cell>
        </row>
        <row r="4308">
          <cell r="B4308" t="str">
            <v>Steve Lawrence</v>
          </cell>
        </row>
        <row r="4309">
          <cell r="B4309" t="str">
            <v>Steven Sawada</v>
          </cell>
        </row>
        <row r="4310">
          <cell r="B4310" t="str">
            <v>Stewart's White Supreme</v>
          </cell>
        </row>
        <row r="4311">
          <cell r="B4311" t="str">
            <v>Still Hope</v>
          </cell>
        </row>
        <row r="4312">
          <cell r="B4312" t="str">
            <v>Stop!</v>
          </cell>
        </row>
        <row r="4313">
          <cell r="B4313" t="str">
            <v>Storm Variegated</v>
          </cell>
        </row>
        <row r="4314">
          <cell r="B4314" t="str">
            <v>Strawberry Blonde</v>
          </cell>
        </row>
        <row r="4315">
          <cell r="B4315" t="str">
            <v>Strawberry Cream</v>
          </cell>
        </row>
        <row r="4316">
          <cell r="B4316" t="str">
            <v>Strawberry Limeade</v>
          </cell>
        </row>
        <row r="4317">
          <cell r="B4317" t="str">
            <v>Strawberry Parfait</v>
          </cell>
        </row>
        <row r="4318">
          <cell r="B4318" t="str">
            <v>Strawberry Pizzazz</v>
          </cell>
        </row>
        <row r="4319">
          <cell r="B4319" t="str">
            <v>Strawberry Vanilla</v>
          </cell>
        </row>
        <row r="4320">
          <cell r="B4320" t="str">
            <v>Strike it Rich</v>
          </cell>
        </row>
        <row r="4321">
          <cell r="B4321" t="str">
            <v>String of Pearls</v>
          </cell>
        </row>
        <row r="4322">
          <cell r="B4322" t="str">
            <v>Strother's Choice</v>
          </cell>
        </row>
        <row r="4323">
          <cell r="B4323" t="str">
            <v>subintega</v>
          </cell>
        </row>
        <row r="4324">
          <cell r="B4324" t="str">
            <v>Sudie Blanchard</v>
          </cell>
        </row>
        <row r="4325">
          <cell r="B4325" t="str">
            <v>Sue Kendall</v>
          </cell>
        </row>
        <row r="4326">
          <cell r="B4326" t="str">
            <v>Sue Kendall Variegated</v>
          </cell>
        </row>
        <row r="4327">
          <cell r="B4327" t="str">
            <v>Sugar Babe</v>
          </cell>
        </row>
        <row r="4328">
          <cell r="B4328" t="str">
            <v>Sugar Babe Variegated</v>
          </cell>
        </row>
        <row r="4329">
          <cell r="B4329" t="str">
            <v>Sugar Dream</v>
          </cell>
        </row>
        <row r="4330">
          <cell r="B4330" t="str">
            <v>Sugar Plum Fairy</v>
          </cell>
        </row>
        <row r="4331">
          <cell r="B4331" t="str">
            <v>Suggar Daddy</v>
          </cell>
        </row>
        <row r="4332">
          <cell r="B4332" t="str">
            <v>Sukiya</v>
          </cell>
        </row>
        <row r="4333">
          <cell r="B4333" t="str">
            <v>Sulphurous</v>
          </cell>
        </row>
        <row r="4334">
          <cell r="B4334" t="str">
            <v>Sultana</v>
          </cell>
        </row>
        <row r="4335">
          <cell r="B4335" t="str">
            <v>Summer Pearl</v>
          </cell>
        </row>
        <row r="4336">
          <cell r="B4336" t="str">
            <v>Summer Suinset</v>
          </cell>
        </row>
        <row r="4337">
          <cell r="B4337" t="str">
            <v>Summer Wind 'n Waves</v>
          </cell>
        </row>
        <row r="4338">
          <cell r="B4338" t="str">
            <v>Sun Dial</v>
          </cell>
        </row>
        <row r="4339">
          <cell r="B4339" t="str">
            <v>Sun Song</v>
          </cell>
        </row>
        <row r="4340">
          <cell r="B4340" t="str">
            <v>Sun Worshiper</v>
          </cell>
        </row>
        <row r="4341">
          <cell r="B4341" t="str">
            <v>Sun-Up</v>
          </cell>
        </row>
        <row r="4342">
          <cell r="B4342" t="str">
            <v>Sun-Up Variegated</v>
          </cell>
        </row>
        <row r="4343">
          <cell r="B4343" t="str">
            <v>Sunbeam</v>
          </cell>
        </row>
        <row r="4344">
          <cell r="B4344" t="str">
            <v>Sunburst</v>
          </cell>
        </row>
        <row r="4345">
          <cell r="B4345" t="str">
            <v>Sunburst Variegated</v>
          </cell>
        </row>
        <row r="4346">
          <cell r="B4346" t="str">
            <v>Sundance</v>
          </cell>
        </row>
        <row r="4347">
          <cell r="B4347" t="str">
            <v>Sunday Morning</v>
          </cell>
        </row>
        <row r="4348">
          <cell r="B4348" t="str">
            <v>Sundowner</v>
          </cell>
        </row>
        <row r="4349">
          <cell r="B4349" t="str">
            <v>Sunninghill</v>
          </cell>
        </row>
        <row r="4350">
          <cell r="B4350" t="str">
            <v>Sunny Side</v>
          </cell>
        </row>
        <row r="4351">
          <cell r="B4351" t="str">
            <v>Sunnyvale Carnival</v>
          </cell>
        </row>
        <row r="4352">
          <cell r="B4352" t="str">
            <v>Sunrise</v>
          </cell>
        </row>
        <row r="4353">
          <cell r="B4353" t="str">
            <v>Sunset Glory</v>
          </cell>
        </row>
        <row r="4354">
          <cell r="B4354" t="str">
            <v>Sunset Oaks</v>
          </cell>
        </row>
        <row r="4355">
          <cell r="B4355" t="str">
            <v>Super Pink</v>
          </cell>
        </row>
        <row r="4356">
          <cell r="B4356" t="str">
            <v>Super Rosea</v>
          </cell>
        </row>
        <row r="4357">
          <cell r="B4357" t="str">
            <v>Super Star</v>
          </cell>
        </row>
        <row r="4358">
          <cell r="B4358" t="str">
            <v>Superscent</v>
          </cell>
        </row>
        <row r="4359">
          <cell r="B4359" t="str">
            <v>Surprise</v>
          </cell>
        </row>
        <row r="4360">
          <cell r="B4360" t="str">
            <v>Surprise d'Iroise</v>
          </cell>
        </row>
        <row r="4361">
          <cell r="B4361" t="str">
            <v>Surprise [Magnolia Gardens]</v>
          </cell>
        </row>
        <row r="4362">
          <cell r="B4362" t="str">
            <v>Surusumi</v>
          </cell>
        </row>
        <row r="4363">
          <cell r="B4363" t="str">
            <v>Survivor [Parks]</v>
          </cell>
        </row>
        <row r="4364">
          <cell r="B4364" t="str">
            <v>Susan Golombiewski</v>
          </cell>
        </row>
        <row r="4365">
          <cell r="B4365" t="str">
            <v>Susan Grooms</v>
          </cell>
        </row>
        <row r="4366">
          <cell r="B4366" t="str">
            <v>Susan Shackelford</v>
          </cell>
        </row>
        <row r="4367">
          <cell r="B4367" t="str">
            <v>Susan Stone</v>
          </cell>
        </row>
        <row r="4368">
          <cell r="B4368" t="str">
            <v>Susan Terzian</v>
          </cell>
        </row>
        <row r="4369">
          <cell r="B4369" t="str">
            <v>Susann</v>
          </cell>
        </row>
        <row r="4370">
          <cell r="B4370" t="str">
            <v>Susie Fortson</v>
          </cell>
        </row>
        <row r="4371">
          <cell r="B4371" t="str">
            <v>Susie O'Neill</v>
          </cell>
        </row>
        <row r="4372">
          <cell r="B4372" t="str">
            <v>Susie Q</v>
          </cell>
        </row>
        <row r="4373">
          <cell r="B4373" t="str">
            <v>Susy Dirr</v>
          </cell>
        </row>
        <row r="4374">
          <cell r="B4374" t="str">
            <v>Sutcliffe's Sunset</v>
          </cell>
        </row>
        <row r="4375">
          <cell r="B4375" t="str">
            <v>Sutherland Rotary</v>
          </cell>
        </row>
        <row r="4376">
          <cell r="B4376" t="str">
            <v>Suzanne Withers</v>
          </cell>
        </row>
        <row r="4377">
          <cell r="B4377" t="str">
            <v>Suzie</v>
          </cell>
        </row>
        <row r="4378">
          <cell r="B4378" t="str">
            <v>Suzy Edge</v>
          </cell>
        </row>
        <row r="4379">
          <cell r="B4379" t="str">
            <v>Suzy Newton</v>
          </cell>
        </row>
        <row r="4380">
          <cell r="B4380" t="str">
            <v>Suzy Wong</v>
          </cell>
        </row>
        <row r="4381">
          <cell r="B4381" t="str">
            <v>Swamp Buggy</v>
          </cell>
        </row>
        <row r="4382">
          <cell r="B4382" t="str">
            <v>Swan Lake</v>
          </cell>
        </row>
        <row r="4383">
          <cell r="B4383" t="str">
            <v>Swan Lake [Monrovia]</v>
          </cell>
        </row>
        <row r="4384">
          <cell r="B4384" t="str">
            <v>Sweet Afton</v>
          </cell>
        </row>
        <row r="4385">
          <cell r="B4385" t="str">
            <v>Sweet Auburn</v>
          </cell>
        </row>
        <row r="4386">
          <cell r="B4386" t="str">
            <v>Sweet Auburn Variegated</v>
          </cell>
        </row>
        <row r="4387">
          <cell r="B4387" t="str">
            <v>Sweet Bonair</v>
          </cell>
        </row>
        <row r="4388">
          <cell r="B4388" t="str">
            <v>Sweet Cecile</v>
          </cell>
        </row>
        <row r="4389">
          <cell r="B4389" t="str">
            <v>Sweet Delight</v>
          </cell>
        </row>
        <row r="4390">
          <cell r="B4390" t="str">
            <v>Sweet Dreams</v>
          </cell>
        </row>
        <row r="4391">
          <cell r="B4391" t="str">
            <v>Sweet Emily Kate</v>
          </cell>
        </row>
        <row r="4392">
          <cell r="B4392" t="str">
            <v>Sweet Gem</v>
          </cell>
        </row>
        <row r="4393">
          <cell r="B4393" t="str">
            <v>Sweet Jane</v>
          </cell>
        </row>
        <row r="4394">
          <cell r="B4394" t="str">
            <v>Sweet Lara</v>
          </cell>
        </row>
        <row r="4395">
          <cell r="B4395" t="str">
            <v>Sweet Mary</v>
          </cell>
        </row>
        <row r="4396">
          <cell r="B4396" t="str">
            <v>Sweet October</v>
          </cell>
        </row>
        <row r="4397">
          <cell r="B4397" t="str">
            <v>Sweet Pea</v>
          </cell>
        </row>
        <row r="4398">
          <cell r="B4398" t="str">
            <v>Sweet Scentsation</v>
          </cell>
        </row>
        <row r="4399">
          <cell r="B4399" t="str">
            <v>Sweet Sixteen</v>
          </cell>
        </row>
        <row r="4400">
          <cell r="B4400" t="str">
            <v>Sweet Sue</v>
          </cell>
        </row>
        <row r="4401">
          <cell r="B4401" t="str">
            <v>Sweet William</v>
          </cell>
        </row>
        <row r="4402">
          <cell r="B4402" t="str">
            <v>Sweet Young Thing</v>
          </cell>
        </row>
        <row r="4403">
          <cell r="B4403" t="str">
            <v>Sweetheart Variegated</v>
          </cell>
        </row>
        <row r="4404">
          <cell r="B4404" t="str">
            <v>Sweetheart [Huntington]</v>
          </cell>
        </row>
        <row r="4405">
          <cell r="B4405" t="str">
            <v>Sweetie Pie</v>
          </cell>
        </row>
        <row r="4406">
          <cell r="B4406" t="str">
            <v>Sweetie Pie Red</v>
          </cell>
        </row>
        <row r="4407">
          <cell r="B4407" t="str">
            <v>Sweetii Vera</v>
          </cell>
        </row>
        <row r="4408">
          <cell r="B4408" t="str">
            <v>Sylvia</v>
          </cell>
        </row>
        <row r="4409">
          <cell r="B4409" t="str">
            <v>Sylvia May Wells</v>
          </cell>
        </row>
        <row r="4410">
          <cell r="B4410" t="str">
            <v>Sylvia May Wells Variegated</v>
          </cell>
        </row>
        <row r="4411">
          <cell r="B4411" t="str">
            <v>Symphonette Variegated</v>
          </cell>
        </row>
        <row r="4412">
          <cell r="B4412" t="str">
            <v>synaptica</v>
          </cell>
        </row>
        <row r="4413">
          <cell r="B4413" t="str">
            <v>T'and</v>
          </cell>
        </row>
        <row r="4414">
          <cell r="B4414" t="str">
            <v>T's Rose</v>
          </cell>
        </row>
        <row r="4415">
          <cell r="B4415" t="str">
            <v>T. E. Lundy</v>
          </cell>
        </row>
        <row r="4416">
          <cell r="B4416" t="str">
            <v>T. K. Variegated</v>
          </cell>
        </row>
        <row r="4417">
          <cell r="B4417" t="str">
            <v>T. Morris</v>
          </cell>
        </row>
        <row r="4418">
          <cell r="B4418" t="str">
            <v>T. S. Clower Jr.</v>
          </cell>
        </row>
        <row r="4419">
          <cell r="B4419" t="str">
            <v>Tabbs</v>
          </cell>
        </row>
        <row r="4420">
          <cell r="B4420" t="str">
            <v>Tada Meibi</v>
          </cell>
        </row>
        <row r="4421">
          <cell r="B4421" t="str">
            <v>Tada Meibi Variegated</v>
          </cell>
        </row>
        <row r="4422">
          <cell r="B4422" t="str">
            <v>Tafuku-benten</v>
          </cell>
        </row>
        <row r="4423">
          <cell r="B4423" t="str">
            <v>Tai-shuhai</v>
          </cell>
        </row>
        <row r="4424">
          <cell r="B4424" t="str">
            <v>Tai-Tai</v>
          </cell>
        </row>
        <row r="4425">
          <cell r="B4425" t="str">
            <v>Taiheiraku</v>
          </cell>
        </row>
        <row r="4426">
          <cell r="B4426" t="str">
            <v>Tait's Big Red Variegated</v>
          </cell>
        </row>
        <row r="4427">
          <cell r="B4427" t="str">
            <v>Taiwan Jiuqu</v>
          </cell>
        </row>
        <row r="4428">
          <cell r="B4428" t="str">
            <v>Taiyo</v>
          </cell>
        </row>
        <row r="4429">
          <cell r="B4429" t="str">
            <v>Takane-no-yuki</v>
          </cell>
        </row>
        <row r="4430">
          <cell r="B4430" t="str">
            <v>Takanini</v>
          </cell>
        </row>
        <row r="4431">
          <cell r="B4431" t="str">
            <v>Takanini Variegated</v>
          </cell>
        </row>
        <row r="4432">
          <cell r="B4432" t="str">
            <v>Takara-awase</v>
          </cell>
        </row>
        <row r="4433">
          <cell r="B4433" t="str">
            <v>Tali Queen</v>
          </cell>
        </row>
        <row r="4434">
          <cell r="B4434" t="str">
            <v>Tallahassee Girl</v>
          </cell>
        </row>
        <row r="4435">
          <cell r="B4435" t="str">
            <v>Tam O'Shanter</v>
          </cell>
        </row>
        <row r="4436">
          <cell r="B4436" t="str">
            <v>Tama Americana</v>
          </cell>
        </row>
        <row r="4437">
          <cell r="B4437" t="str">
            <v>Tama Anemone</v>
          </cell>
        </row>
        <row r="4438">
          <cell r="B4438" t="str">
            <v>Tama Bambino</v>
          </cell>
        </row>
        <row r="4439">
          <cell r="B4439" t="str">
            <v>Tama Beauty</v>
          </cell>
        </row>
        <row r="4440">
          <cell r="B4440" t="str">
            <v>Tama Bell</v>
          </cell>
        </row>
        <row r="4441">
          <cell r="B4441" t="str">
            <v>Tama Carousel</v>
          </cell>
        </row>
        <row r="4442">
          <cell r="B4442" t="str">
            <v>Tama Electra</v>
          </cell>
        </row>
        <row r="4443">
          <cell r="B4443" t="str">
            <v>Tama Glitters</v>
          </cell>
        </row>
        <row r="4444">
          <cell r="B4444" t="str">
            <v>Tama Loch Laurel</v>
          </cell>
        </row>
        <row r="4445">
          <cell r="B4445" t="str">
            <v>Tama Peacock</v>
          </cell>
        </row>
        <row r="4446">
          <cell r="B4446" t="str">
            <v>Tama Velvet</v>
          </cell>
        </row>
        <row r="4447">
          <cell r="B4447" t="str">
            <v>Tama Vino</v>
          </cell>
        </row>
        <row r="4448">
          <cell r="B4448" t="str">
            <v>Tama-ikari</v>
          </cell>
        </row>
        <row r="4449">
          <cell r="B4449" t="str">
            <v>Tama-no-ura</v>
          </cell>
        </row>
        <row r="4450">
          <cell r="B4450" t="str">
            <v>Tamagasumi</v>
          </cell>
        </row>
        <row r="4451">
          <cell r="B4451" t="str">
            <v>Tamlin Fortner</v>
          </cell>
        </row>
        <row r="4452">
          <cell r="B4452" t="str">
            <v>Tammia</v>
          </cell>
        </row>
        <row r="4453">
          <cell r="B4453" t="str">
            <v>Tammia Speckled</v>
          </cell>
        </row>
        <row r="4454">
          <cell r="B4454" t="str">
            <v>Tammy</v>
          </cell>
        </row>
        <row r="4455">
          <cell r="B4455" t="str">
            <v>Tammy Variegated</v>
          </cell>
        </row>
        <row r="4456">
          <cell r="B4456" t="str">
            <v>Tamzin Coull</v>
          </cell>
        </row>
        <row r="4457">
          <cell r="B4457" t="str">
            <v>Tancho</v>
          </cell>
        </row>
        <row r="4458">
          <cell r="B4458" t="str">
            <v>Tango</v>
          </cell>
        </row>
        <row r="4459">
          <cell r="B4459" t="str">
            <v>Tango Variegated</v>
          </cell>
        </row>
        <row r="4460">
          <cell r="B4460" t="str">
            <v>Tanya</v>
          </cell>
        </row>
        <row r="4461">
          <cell r="B4461" t="str">
            <v>Tar Baby</v>
          </cell>
        </row>
        <row r="4462">
          <cell r="B4462" t="str">
            <v>Tar Baby Variegated</v>
          </cell>
        </row>
        <row r="4463">
          <cell r="B4463" t="str">
            <v>Tarantella</v>
          </cell>
        </row>
        <row r="4464">
          <cell r="B4464" t="str">
            <v>Taro-an</v>
          </cell>
        </row>
        <row r="4465">
          <cell r="B4465" t="str">
            <v>Taro-kaja</v>
          </cell>
        </row>
        <row r="4466">
          <cell r="B4466" t="str">
            <v>Tata</v>
          </cell>
        </row>
        <row r="4467">
          <cell r="B4467" t="str">
            <v>Taylor Maid</v>
          </cell>
        </row>
        <row r="4468">
          <cell r="B4468" t="str">
            <v>Taylor's Perfection</v>
          </cell>
        </row>
        <row r="4469">
          <cell r="B4469" t="str">
            <v>Taylor's Supreme</v>
          </cell>
        </row>
        <row r="4470">
          <cell r="B4470" t="str">
            <v>Te Deum</v>
          </cell>
        </row>
        <row r="4471">
          <cell r="B4471" t="str">
            <v>Tea Garden 45</v>
          </cell>
        </row>
        <row r="4472">
          <cell r="B4472" t="str">
            <v>Teckla</v>
          </cell>
        </row>
        <row r="4473">
          <cell r="B4473" t="str">
            <v>Teckla</v>
          </cell>
        </row>
        <row r="4474">
          <cell r="B4474" t="str">
            <v>Ted Kohl</v>
          </cell>
        </row>
        <row r="4475">
          <cell r="B4475" t="str">
            <v>Teddy Jr.</v>
          </cell>
        </row>
        <row r="4476">
          <cell r="B4476" t="str">
            <v>Teen Age Queen</v>
          </cell>
        </row>
        <row r="4477">
          <cell r="B4477" t="str">
            <v>Temple Bowen</v>
          </cell>
        </row>
        <row r="4478">
          <cell r="B4478" t="str">
            <v>Temple Mist</v>
          </cell>
        </row>
        <row r="4479">
          <cell r="B4479" t="str">
            <v>Ten Plus</v>
          </cell>
        </row>
        <row r="4480">
          <cell r="B4480" t="str">
            <v>Tenju</v>
          </cell>
        </row>
        <row r="4481">
          <cell r="B4481" t="str">
            <v>tenuiflora</v>
          </cell>
        </row>
        <row r="4482">
          <cell r="B4482" t="str">
            <v>Terrell Weaver</v>
          </cell>
        </row>
        <row r="4483">
          <cell r="B4483" t="str">
            <v>Terrell Weaver Variegated</v>
          </cell>
        </row>
        <row r="4484">
          <cell r="B4484" t="str">
            <v>Terry Clayton Newell</v>
          </cell>
        </row>
        <row r="4485">
          <cell r="B4485" t="str">
            <v>Terry Gilley</v>
          </cell>
        </row>
        <row r="4486">
          <cell r="B4486" t="str">
            <v>Terry Gilley Variegated</v>
          </cell>
        </row>
        <row r="4487">
          <cell r="B4487" t="str">
            <v>Thalia</v>
          </cell>
        </row>
        <row r="4488">
          <cell r="B4488" t="str">
            <v>Thanksgiving Variegated</v>
          </cell>
        </row>
        <row r="4489">
          <cell r="B4489" t="str">
            <v>The Bride</v>
          </cell>
        </row>
        <row r="4490">
          <cell r="B4490" t="str">
            <v>The Czar</v>
          </cell>
        </row>
        <row r="4491">
          <cell r="B4491" t="str">
            <v>The Duchess of Cornwall</v>
          </cell>
        </row>
        <row r="4492">
          <cell r="B4492" t="str">
            <v>The Mikado</v>
          </cell>
        </row>
        <row r="4493">
          <cell r="B4493" t="str">
            <v>The Red Baron</v>
          </cell>
        </row>
        <row r="4494">
          <cell r="B4494" t="str">
            <v>Thelma Dale</v>
          </cell>
        </row>
        <row r="4495">
          <cell r="B4495" t="str">
            <v>Theo's Mini</v>
          </cell>
        </row>
        <row r="4496">
          <cell r="B4496" t="str">
            <v>Theresa Burnham</v>
          </cell>
        </row>
        <row r="4497">
          <cell r="B4497" t="str">
            <v>Theresa Marie</v>
          </cell>
        </row>
        <row r="4498">
          <cell r="B4498" t="str">
            <v>Thirty Drops</v>
          </cell>
        </row>
        <row r="4499">
          <cell r="B4499" t="str">
            <v>Thomas D. Pitts</v>
          </cell>
        </row>
        <row r="4500">
          <cell r="B4500" t="str">
            <v>Thomas Treseder</v>
          </cell>
        </row>
        <row r="4501">
          <cell r="B4501" t="str">
            <v>Thomas Walter Savige</v>
          </cell>
        </row>
        <row r="4502">
          <cell r="B4502" t="str">
            <v>Thompsonii</v>
          </cell>
        </row>
        <row r="4503">
          <cell r="B4503" t="str">
            <v>Three Dreams</v>
          </cell>
        </row>
        <row r="4504">
          <cell r="B4504" t="str">
            <v>Thumbellina</v>
          </cell>
        </row>
        <row r="4505">
          <cell r="B4505" t="str">
            <v>Tiara</v>
          </cell>
        </row>
        <row r="4506">
          <cell r="B4506" t="str">
            <v>Tiara Variegated</v>
          </cell>
        </row>
        <row r="4507">
          <cell r="B4507" t="str">
            <v>Tick Tock</v>
          </cell>
        </row>
        <row r="4508">
          <cell r="B4508" t="str">
            <v>Tick Tock Speckled</v>
          </cell>
        </row>
        <row r="4509">
          <cell r="B4509" t="str">
            <v>Tickled Pink</v>
          </cell>
        </row>
        <row r="4510">
          <cell r="B4510" t="str">
            <v>Tidbit</v>
          </cell>
        </row>
        <row r="4511">
          <cell r="B4511" t="str">
            <v>Tiddlywinks</v>
          </cell>
        </row>
        <row r="4512">
          <cell r="B4512" t="str">
            <v>Tiddlywinks Variegated</v>
          </cell>
        </row>
        <row r="4513">
          <cell r="B4513" t="str">
            <v>Tiffany</v>
          </cell>
        </row>
        <row r="4514">
          <cell r="B4514" t="str">
            <v>Tiffany Variegated</v>
          </cell>
        </row>
        <row r="4515">
          <cell r="B4515" t="str">
            <v>Tiger Eyes</v>
          </cell>
        </row>
        <row r="4516">
          <cell r="B4516" t="str">
            <v>Tillie Wirth</v>
          </cell>
        </row>
        <row r="4517">
          <cell r="B4517" t="str">
            <v>Tim Crocker's Pink</v>
          </cell>
        </row>
        <row r="4518">
          <cell r="B4518" t="str">
            <v>Tina Gilliard</v>
          </cell>
        </row>
        <row r="4519">
          <cell r="B4519" t="str">
            <v>Tinker Bell</v>
          </cell>
        </row>
        <row r="4520">
          <cell r="B4520" t="str">
            <v>Tinker Toy</v>
          </cell>
        </row>
        <row r="4521">
          <cell r="B4521" t="str">
            <v>Tinky Lee</v>
          </cell>
        </row>
        <row r="4522">
          <cell r="B4522" t="str">
            <v>Tinsie</v>
          </cell>
        </row>
        <row r="4523">
          <cell r="B4523" t="str">
            <v>Tinsie Grande</v>
          </cell>
        </row>
        <row r="4524">
          <cell r="B4524" t="str">
            <v>Tinsie Two</v>
          </cell>
        </row>
        <row r="4525">
          <cell r="B4525" t="str">
            <v>Tiny Bell</v>
          </cell>
        </row>
        <row r="4526">
          <cell r="B4526" t="str">
            <v>Tiny Bit</v>
          </cell>
        </row>
        <row r="4527">
          <cell r="B4527" t="str">
            <v>Tiny Me</v>
          </cell>
        </row>
        <row r="4528">
          <cell r="B4528" t="str">
            <v>Tiny Princess</v>
          </cell>
        </row>
        <row r="4529">
          <cell r="B4529" t="str">
            <v>Tiny Rose</v>
          </cell>
        </row>
        <row r="4530">
          <cell r="B4530" t="str">
            <v>Tiny Star</v>
          </cell>
        </row>
        <row r="4531">
          <cell r="B4531" t="str">
            <v>Tiny Tim</v>
          </cell>
        </row>
        <row r="4532">
          <cell r="B4532" t="str">
            <v>Tiny Tim Variegated</v>
          </cell>
        </row>
        <row r="4533">
          <cell r="B4533" t="str">
            <v>Tiny Tot</v>
          </cell>
        </row>
        <row r="4534">
          <cell r="B4534" t="str">
            <v>Tiptoe</v>
          </cell>
        </row>
        <row r="4535">
          <cell r="B4535" t="str">
            <v>TitleTown USA</v>
          </cell>
        </row>
        <row r="4536">
          <cell r="B4536" t="str">
            <v>Todd Gilley</v>
          </cell>
        </row>
        <row r="4537">
          <cell r="B4537" t="str">
            <v>Toichi Domoto</v>
          </cell>
        </row>
        <row r="4538">
          <cell r="B4538" t="str">
            <v>Tokayama</v>
          </cell>
        </row>
        <row r="4539">
          <cell r="B4539" t="str">
            <v>Toki-no-hagasane</v>
          </cell>
        </row>
        <row r="4540">
          <cell r="B4540" t="str">
            <v>Tom Cat</v>
          </cell>
        </row>
        <row r="4541">
          <cell r="B4541" t="str">
            <v>Tom Cat Variegated</v>
          </cell>
        </row>
        <row r="4542">
          <cell r="B4542" t="str">
            <v>Tom Eagleson</v>
          </cell>
        </row>
        <row r="4543">
          <cell r="B4543" t="str">
            <v>Tom Hatley</v>
          </cell>
        </row>
        <row r="4544">
          <cell r="B4544" t="str">
            <v>Tom Herrin</v>
          </cell>
        </row>
        <row r="4545">
          <cell r="B4545" t="str">
            <v>Tom Herrin Red</v>
          </cell>
        </row>
        <row r="4546">
          <cell r="B4546" t="str">
            <v>Tom Knudsen</v>
          </cell>
        </row>
        <row r="4547">
          <cell r="B4547" t="str">
            <v>Tom Perkins</v>
          </cell>
        </row>
        <row r="4548">
          <cell r="B4548" t="str">
            <v>Tom Perkins Variegated</v>
          </cell>
        </row>
        <row r="4549">
          <cell r="B4549" t="str">
            <v>Tom Thumb</v>
          </cell>
        </row>
        <row r="4550">
          <cell r="B4550" t="str">
            <v>Tommie Bowman</v>
          </cell>
        </row>
        <row r="4551">
          <cell r="B4551" t="str">
            <v>Tommy Alden</v>
          </cell>
        </row>
        <row r="4552">
          <cell r="B4552" t="str">
            <v>Tommy Land</v>
          </cell>
        </row>
        <row r="4553">
          <cell r="B4553" t="str">
            <v>Tomorrow</v>
          </cell>
        </row>
        <row r="4554">
          <cell r="B4554" t="str">
            <v>Tomorrow Crown Jewel</v>
          </cell>
        </row>
        <row r="4555">
          <cell r="B4555" t="str">
            <v>Tomorrow Park Hill</v>
          </cell>
        </row>
        <row r="4556">
          <cell r="B4556" t="str">
            <v>Tomorrow Park Hill Blush</v>
          </cell>
        </row>
        <row r="4557">
          <cell r="B4557" t="str">
            <v>Tomorrow Park Hill Fimbriated</v>
          </cell>
        </row>
        <row r="4558">
          <cell r="B4558" t="str">
            <v>Tomorrow Park Hill Pink</v>
          </cell>
        </row>
        <row r="4559">
          <cell r="B4559" t="str">
            <v>Tomorrow Park Hill Pink Variegated</v>
          </cell>
        </row>
        <row r="4560">
          <cell r="B4560" t="str">
            <v>Tomorrow Variegated</v>
          </cell>
        </row>
        <row r="4561">
          <cell r="B4561" t="str">
            <v>Tomorrow White</v>
          </cell>
        </row>
        <row r="4562">
          <cell r="B4562" t="str">
            <v>Tomorrow's Dawn</v>
          </cell>
        </row>
        <row r="4563">
          <cell r="B4563" t="str">
            <v>Tomorrow's Dawn Bessie</v>
          </cell>
        </row>
        <row r="4564">
          <cell r="B4564" t="str">
            <v>Tomorrow's Dawn Blush</v>
          </cell>
        </row>
        <row r="4565">
          <cell r="B4565" t="str">
            <v>Tomorrow's Sweet Image</v>
          </cell>
        </row>
        <row r="4566">
          <cell r="B4566" t="str">
            <v>Tomorrow's Tropic Dawn</v>
          </cell>
        </row>
        <row r="4567">
          <cell r="B4567" t="str">
            <v>Tomorrow, Leanne's Variegated</v>
          </cell>
        </row>
        <row r="4568">
          <cell r="B4568" t="str">
            <v>Tony Pinheiro</v>
          </cell>
        </row>
        <row r="4569">
          <cell r="B4569" t="str">
            <v>Tootsie</v>
          </cell>
        </row>
        <row r="4570">
          <cell r="B4570" t="str">
            <v>Tori-no-ko</v>
          </cell>
        </row>
        <row r="4571">
          <cell r="B4571" t="str">
            <v>Totts</v>
          </cell>
        </row>
        <row r="4572">
          <cell r="B4572" t="str">
            <v>Touch of Pink</v>
          </cell>
        </row>
        <row r="4573">
          <cell r="B4573" t="str">
            <v>Touchdown</v>
          </cell>
        </row>
        <row r="4574">
          <cell r="B4574" t="str">
            <v>Toy Trumpet</v>
          </cell>
        </row>
        <row r="4575">
          <cell r="B4575" t="str">
            <v>transarisanensis</v>
          </cell>
        </row>
        <row r="4576">
          <cell r="B4576" t="str">
            <v>transnokoensis</v>
          </cell>
        </row>
        <row r="4577">
          <cell r="B4577" t="str">
            <v>Transpink</v>
          </cell>
        </row>
        <row r="4578">
          <cell r="B4578" t="str">
            <v>Tressie Dease</v>
          </cell>
        </row>
        <row r="4579">
          <cell r="B4579" t="str">
            <v>Tricolor California</v>
          </cell>
        </row>
        <row r="4580">
          <cell r="B4580" t="str">
            <v>Tricolor Nova</v>
          </cell>
        </row>
        <row r="4581">
          <cell r="B4581" t="str">
            <v>Tricolor Pink</v>
          </cell>
        </row>
        <row r="4582">
          <cell r="B4582" t="str">
            <v>Tricolor Superba</v>
          </cell>
        </row>
        <row r="4583">
          <cell r="B4583" t="str">
            <v>Tricolor [Siebold]</v>
          </cell>
        </row>
        <row r="4584">
          <cell r="B4584" t="str">
            <v>Tricolor [Siebold] Red</v>
          </cell>
        </row>
        <row r="4585">
          <cell r="B4585" t="str">
            <v>Trinket</v>
          </cell>
        </row>
        <row r="4586">
          <cell r="B4586" t="str">
            <v>Triumph</v>
          </cell>
        </row>
        <row r="4587">
          <cell r="B4587" t="str">
            <v>Triumphans</v>
          </cell>
        </row>
        <row r="4588">
          <cell r="B4588" t="str">
            <v>Trojan Horse</v>
          </cell>
        </row>
        <row r="4589">
          <cell r="B4589" t="str">
            <v>Trophy</v>
          </cell>
        </row>
        <row r="4590">
          <cell r="B4590" t="str">
            <v>Trophy Variegated</v>
          </cell>
        </row>
        <row r="4591">
          <cell r="B4591" t="str">
            <v>Trudy</v>
          </cell>
        </row>
        <row r="4592">
          <cell r="B4592" t="str">
            <v>Trudy George</v>
          </cell>
        </row>
        <row r="4593">
          <cell r="B4593" t="str">
            <v>True Gris</v>
          </cell>
        </row>
        <row r="4594">
          <cell r="B4594" t="str">
            <v>tsaii</v>
          </cell>
        </row>
        <row r="4595">
          <cell r="B4595" t="str">
            <v>Tsubaki's Bona Bella</v>
          </cell>
        </row>
        <row r="4596">
          <cell r="B4596" t="str">
            <v>Tsuki-no-wa</v>
          </cell>
        </row>
        <row r="4597">
          <cell r="B4597" t="str">
            <v>Tudor Baby</v>
          </cell>
        </row>
        <row r="4598">
          <cell r="B4598" t="str">
            <v>Tudor Baby Variegated</v>
          </cell>
        </row>
        <row r="4599">
          <cell r="B4599" t="str">
            <v>Tulip Time</v>
          </cell>
        </row>
        <row r="4600">
          <cell r="B4600" t="str">
            <v>tunghinensis</v>
          </cell>
        </row>
        <row r="4601">
          <cell r="B4601" t="str">
            <v>Turandot</v>
          </cell>
        </row>
        <row r="4602">
          <cell r="B4602" t="str">
            <v>Turner's Camp</v>
          </cell>
        </row>
        <row r="4603">
          <cell r="B4603" t="str">
            <v>Turner's Camp Variegated</v>
          </cell>
        </row>
        <row r="4604">
          <cell r="B4604" t="str">
            <v>Tutti Frutti</v>
          </cell>
        </row>
        <row r="4605">
          <cell r="B4605" t="str">
            <v>Twilight</v>
          </cell>
        </row>
        <row r="4606">
          <cell r="B4606" t="str">
            <v>Twilight Glow</v>
          </cell>
        </row>
        <row r="4607">
          <cell r="B4607" t="str">
            <v>Twinkle</v>
          </cell>
        </row>
        <row r="4608">
          <cell r="B4608" t="str">
            <v>Twinkle Star Variegated</v>
          </cell>
        </row>
        <row r="4609">
          <cell r="B4609" t="str">
            <v>Twinkle Twinkle</v>
          </cell>
        </row>
        <row r="4610">
          <cell r="B4610" t="str">
            <v>Two Marthas</v>
          </cell>
        </row>
        <row r="4611">
          <cell r="B4611" t="str">
            <v>Tyler Mizzell</v>
          </cell>
        </row>
        <row r="4612">
          <cell r="B4612" t="str">
            <v>Tyler Studstill</v>
          </cell>
        </row>
        <row r="4613">
          <cell r="B4613" t="str">
            <v>Ume-gaki</v>
          </cell>
        </row>
        <row r="4614">
          <cell r="B4614" t="str">
            <v>Uncle Tom</v>
          </cell>
        </row>
        <row r="4615">
          <cell r="B4615" t="str">
            <v>Undaunted</v>
          </cell>
        </row>
        <row r="4616">
          <cell r="B4616" t="str">
            <v>Unforgettable</v>
          </cell>
        </row>
        <row r="4617">
          <cell r="B4617" t="str">
            <v>Unforgettable White</v>
          </cell>
        </row>
        <row r="4618">
          <cell r="B4618" t="str">
            <v>Unryu</v>
          </cell>
        </row>
        <row r="4619">
          <cell r="B4619" t="str">
            <v>Usi-beni</v>
          </cell>
        </row>
        <row r="4620">
          <cell r="B4620" t="str">
            <v>Utsukushi-asaye</v>
          </cell>
        </row>
        <row r="4621">
          <cell r="B4621" t="str">
            <v>Val Bieleski</v>
          </cell>
        </row>
        <row r="4622">
          <cell r="B4622" t="str">
            <v>Val Bieleski Variegated</v>
          </cell>
        </row>
        <row r="4623">
          <cell r="B4623" t="str">
            <v>Val Parker Variegated</v>
          </cell>
        </row>
        <row r="4624">
          <cell r="B4624" t="str">
            <v>Valentine Ball</v>
          </cell>
        </row>
        <row r="4625">
          <cell r="B4625" t="str">
            <v>Valentine Day</v>
          </cell>
        </row>
        <row r="4626">
          <cell r="B4626" t="str">
            <v>Valentine Day Variegated</v>
          </cell>
        </row>
        <row r="4627">
          <cell r="B4627" t="str">
            <v>Valerie</v>
          </cell>
        </row>
        <row r="4628">
          <cell r="B4628" t="str">
            <v>Valerie Variegated</v>
          </cell>
        </row>
        <row r="4629">
          <cell r="B4629" t="str">
            <v>Valley Dee</v>
          </cell>
        </row>
        <row r="4630">
          <cell r="B4630" t="str">
            <v>Valley Dee Blush</v>
          </cell>
        </row>
        <row r="4631">
          <cell r="B4631" t="str">
            <v>Valley Knudsen</v>
          </cell>
        </row>
        <row r="4632">
          <cell r="B4632" t="str">
            <v>Valtevareda</v>
          </cell>
        </row>
        <row r="4633">
          <cell r="B4633" t="str">
            <v>Vanilla Cream</v>
          </cell>
        </row>
        <row r="4634">
          <cell r="B4634" t="str">
            <v>Vanilla Moon</v>
          </cell>
        </row>
        <row r="4635">
          <cell r="B4635" t="str">
            <v>Vannine</v>
          </cell>
        </row>
        <row r="4636">
          <cell r="B4636" t="str">
            <v>Variegata</v>
          </cell>
        </row>
        <row r="4637">
          <cell r="B4637" t="str">
            <v>Variety Z</v>
          </cell>
        </row>
        <row r="4638">
          <cell r="B4638" t="str">
            <v>Vashti</v>
          </cell>
        </row>
        <row r="4639">
          <cell r="B4639" t="str">
            <v>Vedrine</v>
          </cell>
        </row>
        <row r="4640">
          <cell r="B4640" t="str">
            <v>Veiled Beauty</v>
          </cell>
        </row>
        <row r="4641">
          <cell r="B4641" t="str">
            <v>Veiled Beauty Variegated</v>
          </cell>
        </row>
        <row r="4642">
          <cell r="B4642" t="str">
            <v>Velma Grantham</v>
          </cell>
        </row>
        <row r="4643">
          <cell r="B4643" t="str">
            <v>Velma Grantham Blush</v>
          </cell>
        </row>
        <row r="4644">
          <cell r="B4644" t="str">
            <v>Velma Grantham Pink</v>
          </cell>
        </row>
        <row r="4645">
          <cell r="B4645" t="str">
            <v>Velvet Brocade</v>
          </cell>
        </row>
        <row r="4646">
          <cell r="B4646" t="str">
            <v>Velvet Daze</v>
          </cell>
        </row>
        <row r="4647">
          <cell r="B4647" t="str">
            <v>Velvet Glow</v>
          </cell>
        </row>
        <row r="4648">
          <cell r="B4648" t="str">
            <v>Velvety</v>
          </cell>
        </row>
        <row r="4649">
          <cell r="B4649" t="str">
            <v>Vera Curry</v>
          </cell>
        </row>
        <row r="4650">
          <cell r="B4650" t="str">
            <v>Vera Harper</v>
          </cell>
        </row>
        <row r="4651">
          <cell r="B4651" t="str">
            <v>Verna Halbert</v>
          </cell>
        </row>
        <row r="4652">
          <cell r="B4652" t="str">
            <v>Vernice Ann</v>
          </cell>
        </row>
        <row r="4653">
          <cell r="B4653" t="str">
            <v>Vernon E. Howell</v>
          </cell>
        </row>
        <row r="4654">
          <cell r="B4654" t="str">
            <v>Vernon E. Howell Variegated</v>
          </cell>
        </row>
        <row r="4655">
          <cell r="B4655" t="str">
            <v>Vernon E. Howell, Jr.</v>
          </cell>
        </row>
        <row r="4656">
          <cell r="B4656" t="str">
            <v>Vernon Maymo</v>
          </cell>
        </row>
        <row r="4657">
          <cell r="B4657" t="str">
            <v>Vernon Mayo Variegated</v>
          </cell>
        </row>
        <row r="4658">
          <cell r="B4658" t="str">
            <v>Vertie LeBlanc</v>
          </cell>
        </row>
        <row r="4659">
          <cell r="B4659" t="str">
            <v>Verve Variegated</v>
          </cell>
        </row>
        <row r="4660">
          <cell r="B4660" t="str">
            <v>Very Cherry</v>
          </cell>
        </row>
        <row r="4661">
          <cell r="B4661" t="str">
            <v>Vi Henderson</v>
          </cell>
        </row>
        <row r="4662">
          <cell r="B4662" t="str">
            <v>Vi Stone</v>
          </cell>
        </row>
        <row r="4663">
          <cell r="B4663" t="str">
            <v>Vicki Galvin</v>
          </cell>
        </row>
        <row r="4664">
          <cell r="B4664" t="str">
            <v>Victoria Martin</v>
          </cell>
        </row>
        <row r="4665">
          <cell r="B4665" t="str">
            <v>Victoria Vanis</v>
          </cell>
        </row>
        <row r="4666">
          <cell r="B4666" t="str">
            <v>Victoria Whiddon</v>
          </cell>
        </row>
        <row r="4667">
          <cell r="B4667" t="str">
            <v>Victory</v>
          </cell>
        </row>
        <row r="4668">
          <cell r="B4668" t="str">
            <v>Victory White</v>
          </cell>
        </row>
        <row r="4669">
          <cell r="B4669" t="str">
            <v>vietnamensis</v>
          </cell>
        </row>
        <row r="4670">
          <cell r="B4670" t="str">
            <v>Ville de Guingamp</v>
          </cell>
        </row>
        <row r="4671">
          <cell r="B4671" t="str">
            <v>Ville de Nantes</v>
          </cell>
        </row>
        <row r="4672">
          <cell r="B4672" t="str">
            <v>Ville de Nantes Red</v>
          </cell>
        </row>
        <row r="4673">
          <cell r="B4673" t="str">
            <v>Vince Dooley</v>
          </cell>
        </row>
        <row r="4674">
          <cell r="B4674" t="str">
            <v>Viola Simmons</v>
          </cell>
        </row>
        <row r="4675">
          <cell r="B4675" t="str">
            <v>Violet Bouquet</v>
          </cell>
        </row>
        <row r="4676">
          <cell r="B4676" t="str">
            <v>Virgie's Eden</v>
          </cell>
        </row>
        <row r="4677">
          <cell r="B4677" t="str">
            <v>Virgin's Blush</v>
          </cell>
        </row>
        <row r="4678">
          <cell r="B4678" t="str">
            <v>Virginal</v>
          </cell>
        </row>
        <row r="4679">
          <cell r="B4679" t="str">
            <v>Virginia Alexander Stangle</v>
          </cell>
        </row>
        <row r="4680">
          <cell r="B4680" t="str">
            <v>Virginia Alfter Variegated</v>
          </cell>
        </row>
        <row r="4681">
          <cell r="B4681" t="str">
            <v>Virginia Carlyon</v>
          </cell>
        </row>
        <row r="4682">
          <cell r="B4682" t="str">
            <v>Virginia Davis</v>
          </cell>
        </row>
        <row r="4683">
          <cell r="B4683" t="str">
            <v>Virginia Derrick McCormack</v>
          </cell>
        </row>
        <row r="4684">
          <cell r="B4684" t="str">
            <v>Virginia Franco Rosea</v>
          </cell>
        </row>
        <row r="4685">
          <cell r="B4685" t="str">
            <v>Virginia Lynn</v>
          </cell>
        </row>
        <row r="4686">
          <cell r="B4686" t="str">
            <v>Virginia Maddox</v>
          </cell>
        </row>
        <row r="4687">
          <cell r="B4687" t="str">
            <v>Virginia Mathis</v>
          </cell>
        </row>
        <row r="4688">
          <cell r="B4688" t="str">
            <v>Virginia McCowan</v>
          </cell>
        </row>
        <row r="4689">
          <cell r="B4689" t="str">
            <v>Virginia Nalle</v>
          </cell>
        </row>
        <row r="4690">
          <cell r="B4690" t="str">
            <v>Virginia Noel</v>
          </cell>
        </row>
        <row r="4691">
          <cell r="B4691" t="str">
            <v>Virginia Parrish</v>
          </cell>
        </row>
        <row r="4692">
          <cell r="B4692" t="str">
            <v>Virginia Parrish Variegated</v>
          </cell>
        </row>
        <row r="4693">
          <cell r="B4693" t="str">
            <v>Virginia R.</v>
          </cell>
        </row>
        <row r="4694">
          <cell r="B4694" t="str">
            <v>Virginia R. Variegated</v>
          </cell>
        </row>
        <row r="4695">
          <cell r="B4695" t="str">
            <v>Virginia Rich</v>
          </cell>
        </row>
        <row r="4696">
          <cell r="B4696" t="str">
            <v>Virginia Robinson</v>
          </cell>
        </row>
        <row r="4697">
          <cell r="B4697" t="str">
            <v>Virginia Smith</v>
          </cell>
        </row>
        <row r="4698">
          <cell r="B4698" t="str">
            <v>Virginia Sunrise</v>
          </cell>
        </row>
        <row r="4699">
          <cell r="B4699" t="str">
            <v>Vivian Jones</v>
          </cell>
        </row>
        <row r="4700">
          <cell r="B4700" t="str">
            <v>Vivian Oehlman</v>
          </cell>
        </row>
        <row r="4701">
          <cell r="B4701" t="str">
            <v>Vogthorstar</v>
          </cell>
        </row>
        <row r="4702">
          <cell r="B4702" t="str">
            <v>Volcano</v>
          </cell>
        </row>
        <row r="4703">
          <cell r="B4703" t="str">
            <v>Volunteer</v>
          </cell>
        </row>
        <row r="4704">
          <cell r="B4704" t="str">
            <v>Vulcan</v>
          </cell>
        </row>
        <row r="4705">
          <cell r="B4705" t="str">
            <v>Vulcan Variegated</v>
          </cell>
        </row>
        <row r="4706">
          <cell r="B4706" t="str">
            <v>W. C. Wyatt</v>
          </cell>
        </row>
        <row r="4707">
          <cell r="B4707" t="str">
            <v>W. H. Rish</v>
          </cell>
        </row>
        <row r="4708">
          <cell r="B4708" t="str">
            <v>W. L. Brown</v>
          </cell>
        </row>
        <row r="4709">
          <cell r="B4709" t="str">
            <v>W. L. Smith</v>
          </cell>
        </row>
        <row r="4710">
          <cell r="B4710" t="str">
            <v>W. P. Gilley</v>
          </cell>
        </row>
        <row r="4711">
          <cell r="B4711" t="str">
            <v>W. P. Gilley Variegated</v>
          </cell>
        </row>
        <row r="4712">
          <cell r="B4712" t="str">
            <v>Walker Lewis</v>
          </cell>
        </row>
        <row r="4713">
          <cell r="B4713" t="str">
            <v>Walker's Pink</v>
          </cell>
        </row>
        <row r="4714">
          <cell r="B4714" t="str">
            <v>Wall Street Red</v>
          </cell>
        </row>
        <row r="4715">
          <cell r="B4715" t="str">
            <v>Wally B</v>
          </cell>
        </row>
        <row r="4716">
          <cell r="B4716" t="str">
            <v>Wally B Variegated</v>
          </cell>
        </row>
        <row r="4717">
          <cell r="B4717" t="str">
            <v>Walter A. Wilson</v>
          </cell>
        </row>
        <row r="4718">
          <cell r="B4718" t="str">
            <v>Walter D. Bellingrath</v>
          </cell>
        </row>
        <row r="4719">
          <cell r="B4719" t="str">
            <v>Walter Homeyer</v>
          </cell>
        </row>
        <row r="4720">
          <cell r="B4720" t="str">
            <v>Walter's Pretty One</v>
          </cell>
        </row>
        <row r="4721">
          <cell r="B4721" t="str">
            <v>Waltz Dream</v>
          </cell>
        </row>
        <row r="4722">
          <cell r="B4722" t="str">
            <v>Waltz Dream Variegated</v>
          </cell>
        </row>
        <row r="4723">
          <cell r="B4723" t="str">
            <v>Waltz Time</v>
          </cell>
        </row>
        <row r="4724">
          <cell r="B4724" t="str">
            <v>Waltz Time Variegated</v>
          </cell>
        </row>
        <row r="4725">
          <cell r="B4725" t="str">
            <v>Wang's Fragrant</v>
          </cell>
        </row>
        <row r="4726">
          <cell r="B4726" t="str">
            <v>Wang's YY Hong</v>
          </cell>
        </row>
        <row r="4727">
          <cell r="B4727" t="str">
            <v>War Cry</v>
          </cell>
        </row>
        <row r="4728">
          <cell r="B4728" t="str">
            <v>Warren Thompson</v>
          </cell>
        </row>
        <row r="4729">
          <cell r="B4729" t="str">
            <v>Warrior</v>
          </cell>
        </row>
        <row r="4730">
          <cell r="B4730" t="str">
            <v>Wart</v>
          </cell>
        </row>
        <row r="4731">
          <cell r="B4731" t="str">
            <v>Warwick Berg</v>
          </cell>
        </row>
        <row r="4732">
          <cell r="B4732" t="str">
            <v>Water Lily</v>
          </cell>
        </row>
        <row r="4733">
          <cell r="B4733" t="str">
            <v>Water Lily Variegated</v>
          </cell>
        </row>
        <row r="4734">
          <cell r="B4734" t="str">
            <v>Waterloo</v>
          </cell>
        </row>
        <row r="4735">
          <cell r="B4735" t="str">
            <v>Waucissa</v>
          </cell>
        </row>
        <row r="4736">
          <cell r="B4736" t="str">
            <v>Wave Crest</v>
          </cell>
        </row>
        <row r="4737">
          <cell r="B4737" t="str">
            <v>Webb's White</v>
          </cell>
        </row>
        <row r="4738">
          <cell r="B4738" t="str">
            <v>Wedding Cake</v>
          </cell>
        </row>
        <row r="4739">
          <cell r="B4739" t="str">
            <v>Wedding Dress</v>
          </cell>
        </row>
        <row r="4740">
          <cell r="B4740" t="str">
            <v>Weelaunee</v>
          </cell>
        </row>
        <row r="4741">
          <cell r="B4741" t="str">
            <v>Welbankiana</v>
          </cell>
        </row>
        <row r="4742">
          <cell r="B4742" t="str">
            <v>Wells Cranford</v>
          </cell>
        </row>
        <row r="4743">
          <cell r="B4743" t="str">
            <v>Wendell's Dream</v>
          </cell>
        </row>
        <row r="4744">
          <cell r="B4744" t="str">
            <v>Wendi Brown King</v>
          </cell>
        </row>
        <row r="4745">
          <cell r="B4745" t="str">
            <v>Wendy</v>
          </cell>
        </row>
        <row r="4746">
          <cell r="B4746" t="str">
            <v>Wendy Red</v>
          </cell>
        </row>
        <row r="4747">
          <cell r="B4747" t="str">
            <v>Wendzalea</v>
          </cell>
        </row>
        <row r="4748">
          <cell r="B4748" t="str">
            <v>Wenqing's Summer Dream</v>
          </cell>
        </row>
        <row r="4749">
          <cell r="B4749" t="str">
            <v>Westfield</v>
          </cell>
        </row>
        <row r="4750">
          <cell r="B4750" t="str">
            <v>Westlake Fragrant Lotus</v>
          </cell>
        </row>
        <row r="4751">
          <cell r="B4751" t="str">
            <v>Wheel of Fortune</v>
          </cell>
        </row>
        <row r="4752">
          <cell r="B4752" t="str">
            <v>Wheeler's Fragrant</v>
          </cell>
        </row>
        <row r="4753">
          <cell r="B4753" t="str">
            <v>White and Gold</v>
          </cell>
        </row>
        <row r="4754">
          <cell r="B4754" t="str">
            <v>White Ball</v>
          </cell>
        </row>
        <row r="4755">
          <cell r="B4755" t="str">
            <v>White Bouquet</v>
          </cell>
        </row>
        <row r="4756">
          <cell r="B4756" t="str">
            <v>White by the Gate</v>
          </cell>
        </row>
        <row r="4757">
          <cell r="B4757" t="str">
            <v>White Deb</v>
          </cell>
        </row>
        <row r="4758">
          <cell r="B4758" t="str">
            <v>White Dragon</v>
          </cell>
        </row>
        <row r="4759">
          <cell r="B4759" t="str">
            <v>White Elf</v>
          </cell>
        </row>
        <row r="4760">
          <cell r="B4760" t="str">
            <v>White Empress</v>
          </cell>
        </row>
        <row r="4761">
          <cell r="B4761" t="str">
            <v>White Giant</v>
          </cell>
        </row>
        <row r="4762">
          <cell r="B4762" t="str">
            <v>White Hibiscus</v>
          </cell>
        </row>
        <row r="4763">
          <cell r="B4763" t="str">
            <v>White Jewel</v>
          </cell>
        </row>
        <row r="4764">
          <cell r="B4764" t="str">
            <v>White King</v>
          </cell>
        </row>
        <row r="4765">
          <cell r="B4765" t="str">
            <v>White Knight</v>
          </cell>
        </row>
        <row r="4766">
          <cell r="B4766" t="str">
            <v>White Mermaid</v>
          </cell>
        </row>
        <row r="4767">
          <cell r="B4767" t="str">
            <v>White Nun</v>
          </cell>
        </row>
        <row r="4768">
          <cell r="B4768" t="str">
            <v>White Pearl</v>
          </cell>
        </row>
        <row r="4769">
          <cell r="B4769" t="str">
            <v>White Peony</v>
          </cell>
        </row>
        <row r="4770">
          <cell r="B4770" t="str">
            <v>White Perfection</v>
          </cell>
        </row>
        <row r="4771">
          <cell r="B4771" t="str">
            <v>White Porcelain</v>
          </cell>
        </row>
        <row r="4772">
          <cell r="B4772" t="str">
            <v>White Princess</v>
          </cell>
        </row>
        <row r="4773">
          <cell r="B4773" t="str">
            <v>White Prize</v>
          </cell>
        </row>
        <row r="4774">
          <cell r="B4774" t="str">
            <v>White Queen</v>
          </cell>
        </row>
        <row r="4775">
          <cell r="B4775" t="str">
            <v>White Retic</v>
          </cell>
        </row>
        <row r="4776">
          <cell r="B4776" t="str">
            <v>White Surprise</v>
          </cell>
        </row>
        <row r="4777">
          <cell r="B4777" t="str">
            <v>White Swan [McIlhenny]</v>
          </cell>
        </row>
        <row r="4778">
          <cell r="B4778" t="str">
            <v>White Wings</v>
          </cell>
        </row>
        <row r="4779">
          <cell r="B4779" t="str">
            <v>Whitney Gaeta</v>
          </cell>
        </row>
        <row r="4780">
          <cell r="B4780" t="str">
            <v>Whoopee</v>
          </cell>
        </row>
        <row r="4781">
          <cell r="B4781" t="str">
            <v>Wicke</v>
          </cell>
        </row>
        <row r="4782">
          <cell r="B4782" t="str">
            <v>Wilamina</v>
          </cell>
        </row>
        <row r="4783">
          <cell r="B4783" t="str">
            <v>Wilber Foss</v>
          </cell>
        </row>
        <row r="4784">
          <cell r="B4784" t="str">
            <v>Wild Form Single</v>
          </cell>
        </row>
        <row r="4785">
          <cell r="B4785" t="str">
            <v>Wild Heart</v>
          </cell>
        </row>
        <row r="4786">
          <cell r="B4786" t="str">
            <v>Wildfire</v>
          </cell>
        </row>
        <row r="4787">
          <cell r="B4787" t="str">
            <v>Wildwood</v>
          </cell>
        </row>
        <row r="4788">
          <cell r="B4788" t="str">
            <v>Will Sargent</v>
          </cell>
        </row>
        <row r="4789">
          <cell r="B4789" t="str">
            <v>Will Summerset</v>
          </cell>
        </row>
        <row r="4790">
          <cell r="B4790" t="str">
            <v>Will Summerset Variegated</v>
          </cell>
        </row>
        <row r="4791">
          <cell r="B4791" t="str">
            <v>Willard Scott</v>
          </cell>
        </row>
        <row r="4792">
          <cell r="B4792" t="str">
            <v>William Bull</v>
          </cell>
        </row>
        <row r="4793">
          <cell r="B4793" t="str">
            <v>William C. Cromley</v>
          </cell>
        </row>
        <row r="4794">
          <cell r="B4794" t="str">
            <v>William C. Noell</v>
          </cell>
        </row>
        <row r="4795">
          <cell r="B4795" t="str">
            <v>William Carlyon</v>
          </cell>
        </row>
        <row r="4796">
          <cell r="B4796" t="str">
            <v>William Forrest Bray</v>
          </cell>
        </row>
        <row r="4797">
          <cell r="B4797" t="str">
            <v>William Forrest Bray Variegated</v>
          </cell>
        </row>
        <row r="4798">
          <cell r="B4798" t="str">
            <v>William H. Cutter</v>
          </cell>
        </row>
        <row r="4799">
          <cell r="B4799" t="str">
            <v>William Hertrich</v>
          </cell>
        </row>
        <row r="4800">
          <cell r="B4800" t="str">
            <v>William Jackson Pink</v>
          </cell>
        </row>
        <row r="4801">
          <cell r="B4801" t="str">
            <v>William Khoury</v>
          </cell>
        </row>
        <row r="4802">
          <cell r="B4802" t="str">
            <v>William Lanier Hunt</v>
          </cell>
        </row>
        <row r="4803">
          <cell r="B4803" t="str">
            <v>William Paulk</v>
          </cell>
        </row>
        <row r="4804">
          <cell r="B4804" t="str">
            <v>William Paulk Lavender</v>
          </cell>
        </row>
        <row r="4805">
          <cell r="B4805" t="str">
            <v>William Penn</v>
          </cell>
        </row>
        <row r="4806">
          <cell r="B4806" t="str">
            <v>William Sellers</v>
          </cell>
        </row>
        <row r="4807">
          <cell r="B4807" t="str">
            <v>William Sellers Variegated</v>
          </cell>
        </row>
        <row r="4808">
          <cell r="B4808" t="str">
            <v>William's Lavender</v>
          </cell>
        </row>
        <row r="4809">
          <cell r="B4809" t="str">
            <v>Williamina Soper</v>
          </cell>
        </row>
        <row r="4810">
          <cell r="B4810" t="str">
            <v>Williams Middleton</v>
          </cell>
        </row>
        <row r="4811">
          <cell r="B4811" t="str">
            <v>Willmetta</v>
          </cell>
        </row>
        <row r="4812">
          <cell r="B4812" t="str">
            <v>Willow Wand</v>
          </cell>
        </row>
        <row r="4813">
          <cell r="B4813" t="str">
            <v>Winifred Womack</v>
          </cell>
        </row>
        <row r="4814">
          <cell r="B4814" t="str">
            <v>Winner's Circle</v>
          </cell>
        </row>
        <row r="4815">
          <cell r="B4815" t="str">
            <v>Winsome</v>
          </cell>
        </row>
        <row r="4816">
          <cell r="B4816" t="str">
            <v>Winter Cheer</v>
          </cell>
        </row>
        <row r="4817">
          <cell r="B4817" t="str">
            <v>Winter Gem</v>
          </cell>
        </row>
        <row r="4818">
          <cell r="B4818" t="str">
            <v>Winter Rouge</v>
          </cell>
        </row>
        <row r="4819">
          <cell r="B4819" t="str">
            <v>Winter's Beauty</v>
          </cell>
        </row>
        <row r="4820">
          <cell r="B4820" t="str">
            <v>Winter's Beauty Chartreuse</v>
          </cell>
        </row>
        <row r="4821">
          <cell r="B4821" t="str">
            <v>Winter's Charm</v>
          </cell>
        </row>
        <row r="4822">
          <cell r="B4822" t="str">
            <v>Winter's Cupid</v>
          </cell>
        </row>
        <row r="4823">
          <cell r="B4823" t="str">
            <v>Winter's Darling</v>
          </cell>
        </row>
        <row r="4824">
          <cell r="B4824" t="str">
            <v>Winter's Dream</v>
          </cell>
        </row>
        <row r="4825">
          <cell r="B4825" t="str">
            <v>Winter's Fancy</v>
          </cell>
        </row>
        <row r="4826">
          <cell r="B4826" t="str">
            <v>Winter's Fire</v>
          </cell>
        </row>
        <row r="4827">
          <cell r="B4827" t="str">
            <v>Winter's Hope</v>
          </cell>
        </row>
        <row r="4828">
          <cell r="B4828" t="str">
            <v>Winter's Interlude</v>
          </cell>
        </row>
        <row r="4829">
          <cell r="B4829" t="str">
            <v>Winter's Joy</v>
          </cell>
        </row>
        <row r="4830">
          <cell r="B4830" t="str">
            <v>Winter's Own Variegated</v>
          </cell>
        </row>
        <row r="4831">
          <cell r="B4831" t="str">
            <v>Winter's Peony</v>
          </cell>
        </row>
        <row r="4832">
          <cell r="B4832" t="str">
            <v>Winter's Red Rider</v>
          </cell>
        </row>
        <row r="4833">
          <cell r="B4833" t="str">
            <v>Winter's Rose</v>
          </cell>
        </row>
        <row r="4834">
          <cell r="B4834" t="str">
            <v>Winter's Snowman</v>
          </cell>
        </row>
        <row r="4835">
          <cell r="B4835" t="str">
            <v>Winter's Star</v>
          </cell>
        </row>
        <row r="4836">
          <cell r="B4836" t="str">
            <v>Winter's Star Light</v>
          </cell>
        </row>
        <row r="4837">
          <cell r="B4837" t="str">
            <v>Winter's Waterlily</v>
          </cell>
        </row>
        <row r="4838">
          <cell r="B4838" t="str">
            <v>Wirlinga Bride</v>
          </cell>
        </row>
        <row r="4839">
          <cell r="B4839" t="str">
            <v>Wirlinga Princess</v>
          </cell>
        </row>
        <row r="4840">
          <cell r="B4840" t="str">
            <v>Wishing Star</v>
          </cell>
        </row>
        <row r="4841">
          <cell r="B4841" t="str">
            <v>Witch Doctor</v>
          </cell>
        </row>
        <row r="4842">
          <cell r="B4842" t="str">
            <v>Witman Yellow</v>
          </cell>
        </row>
        <row r="4843">
          <cell r="B4843" t="str">
            <v>Wobby Boy</v>
          </cell>
        </row>
        <row r="4844">
          <cell r="B4844" t="str">
            <v>Wonder of White</v>
          </cell>
        </row>
        <row r="4845">
          <cell r="B4845" t="str">
            <v>Wonderland</v>
          </cell>
        </row>
        <row r="4846">
          <cell r="B4846" t="str">
            <v>Woodford Harrison</v>
          </cell>
        </row>
        <row r="4847">
          <cell r="B4847" t="str">
            <v>Woodford Harrison Variegated</v>
          </cell>
        </row>
        <row r="4848">
          <cell r="B4848" t="str">
            <v>Woodland Glen</v>
          </cell>
        </row>
        <row r="4849">
          <cell r="B4849" t="str">
            <v>Woodland Manor</v>
          </cell>
        </row>
        <row r="4850">
          <cell r="B4850" t="str">
            <v>Woodland Manor Ruffles</v>
          </cell>
        </row>
        <row r="4851">
          <cell r="B4851" t="str">
            <v>Woodland's Pink Pearl</v>
          </cell>
        </row>
        <row r="4852">
          <cell r="B4852" t="str">
            <v>Woodland's Red Beauty</v>
          </cell>
        </row>
        <row r="4853">
          <cell r="B4853" t="str">
            <v>Woodrow Johnson</v>
          </cell>
        </row>
        <row r="4854">
          <cell r="B4854" t="str">
            <v>Woodville Red</v>
          </cell>
        </row>
        <row r="4855">
          <cell r="B4855" t="str">
            <v>Woodville Red Blush</v>
          </cell>
        </row>
        <row r="4856">
          <cell r="B4856" t="str">
            <v>Woody Estes</v>
          </cell>
        </row>
        <row r="4857">
          <cell r="B4857" t="str">
            <v>Wynelle Greenway</v>
          </cell>
        </row>
        <row r="4858">
          <cell r="B4858" t="str">
            <v>Wynne Rayner</v>
          </cell>
        </row>
        <row r="4859">
          <cell r="B4859" t="str">
            <v>Yae-arare</v>
          </cell>
        </row>
        <row r="4860">
          <cell r="B4860" t="str">
            <v>Yamato-nishiki</v>
          </cell>
        </row>
        <row r="4861">
          <cell r="B4861" t="str">
            <v>Yanhong</v>
          </cell>
        </row>
        <row r="4862">
          <cell r="B4862" t="str">
            <v>Yeamans Hall</v>
          </cell>
        </row>
        <row r="4863">
          <cell r="B4863" t="str">
            <v>Yellow and Purple</v>
          </cell>
        </row>
        <row r="4864">
          <cell r="B4864" t="str">
            <v>Yesterday</v>
          </cell>
        </row>
        <row r="4865">
          <cell r="B4865" t="str">
            <v>Yobuko-dori</v>
          </cell>
        </row>
        <row r="4866">
          <cell r="B4866" t="str">
            <v>Yohei-haku</v>
          </cell>
        </row>
        <row r="4867">
          <cell r="B4867" t="str">
            <v>Yoi Machi</v>
          </cell>
        </row>
        <row r="4868">
          <cell r="B4868" t="str">
            <v>Yosemite</v>
          </cell>
        </row>
        <row r="4869">
          <cell r="B4869" t="str">
            <v>Yours Truly</v>
          </cell>
        </row>
        <row r="4870">
          <cell r="B4870" t="str">
            <v>yuhsienensis</v>
          </cell>
        </row>
        <row r="4871">
          <cell r="B4871" t="str">
            <v>Yuki-geshiki</v>
          </cell>
        </row>
        <row r="4872">
          <cell r="B4872" t="str">
            <v>Yuki-komachi</v>
          </cell>
        </row>
        <row r="4873">
          <cell r="B4873" t="str">
            <v>Yukibotan</v>
          </cell>
        </row>
        <row r="4874">
          <cell r="B4874" t="str">
            <v>Yukimi-guruma</v>
          </cell>
        </row>
        <row r="4875">
          <cell r="B4875" t="str">
            <v>Yulan's Summer Dream</v>
          </cell>
        </row>
        <row r="4876">
          <cell r="B4876" t="str">
            <v>Yuletide</v>
          </cell>
        </row>
        <row r="4877">
          <cell r="B4877" t="str">
            <v>Yuletide Variegated</v>
          </cell>
        </row>
        <row r="4878">
          <cell r="B4878" t="str">
            <v>Yume</v>
          </cell>
        </row>
        <row r="4879">
          <cell r="B4879" t="str">
            <v>Yuri-shibori</v>
          </cell>
        </row>
        <row r="4880">
          <cell r="B4880" t="str">
            <v>Yuri-tsubaki</v>
          </cell>
        </row>
        <row r="4881">
          <cell r="B4881" t="str">
            <v>Yuyake-fuji</v>
          </cell>
        </row>
        <row r="4882">
          <cell r="B4882" t="str">
            <v>Yvonne Tyson</v>
          </cell>
        </row>
        <row r="4883">
          <cell r="B4883" t="str">
            <v>Zambo</v>
          </cell>
        </row>
        <row r="4884">
          <cell r="B4884" t="str">
            <v>Zebulon</v>
          </cell>
        </row>
        <row r="4885">
          <cell r="B4885" t="str">
            <v>Zelda Fitzgerald</v>
          </cell>
        </row>
        <row r="4886">
          <cell r="B4886" t="str">
            <v>Zelma Crockett</v>
          </cell>
        </row>
        <row r="4887">
          <cell r="B4887" t="str">
            <v>Zephyr Variegated</v>
          </cell>
        </row>
        <row r="4888">
          <cell r="B4888" t="str">
            <v>Zhanqun Lady</v>
          </cell>
        </row>
        <row r="4889">
          <cell r="B4889" t="str">
            <v>Zing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W3654"/>
  <sheetViews>
    <sheetView tabSelected="1" zoomScale="80" zoomScaleNormal="80" workbookViewId="0">
      <selection activeCell="B2" sqref="B2:H2"/>
    </sheetView>
  </sheetViews>
  <sheetFormatPr defaultColWidth="8.7109375" defaultRowHeight="18" x14ac:dyDescent="0.2"/>
  <cols>
    <col min="1" max="1" width="12.7109375" style="1" customWidth="1"/>
    <col min="2" max="2" width="45.7109375" style="2" customWidth="1"/>
    <col min="3" max="3" width="27" style="2" customWidth="1"/>
    <col min="4" max="8" width="11.7109375" style="1" customWidth="1"/>
    <col min="9" max="9" width="25.7109375" style="1" customWidth="1"/>
    <col min="10" max="10" width="11.7109375" style="1" customWidth="1"/>
    <col min="11" max="11" width="25.7109375" style="1" customWidth="1"/>
    <col min="12" max="12" width="16.28515625" style="1" customWidth="1"/>
    <col min="13" max="14" width="75.7109375" style="3" customWidth="1"/>
    <col min="15" max="15" width="18.28515625" style="18" customWidth="1"/>
    <col min="16" max="16" width="15.7109375" style="4" customWidth="1"/>
    <col min="17" max="17" width="25.7109375" style="5" customWidth="1"/>
    <col min="18" max="19" width="15.7109375" style="5" customWidth="1"/>
    <col min="20" max="20" width="12.85546875" style="1" customWidth="1"/>
    <col min="21" max="21" width="11.85546875" style="6" customWidth="1"/>
    <col min="22" max="22" width="12.85546875" style="7" customWidth="1"/>
    <col min="23" max="23" width="13" style="1" customWidth="1"/>
    <col min="24" max="24" width="8.7109375" style="8"/>
    <col min="25" max="25" width="8.7109375" style="41"/>
    <col min="26" max="26" width="8.7109375" style="8"/>
    <col min="27" max="27" width="29.28515625" style="8" customWidth="1"/>
    <col min="28" max="28" width="8.7109375" style="8"/>
    <col min="29" max="29" width="10.7109375" style="8" customWidth="1"/>
    <col min="30" max="30" width="16.28515625" style="8" customWidth="1"/>
    <col min="31" max="31" width="16.85546875" style="8" customWidth="1"/>
    <col min="32" max="32" width="16.85546875" style="5" customWidth="1"/>
    <col min="33" max="33" width="13.28515625" style="43" customWidth="1"/>
    <col min="34" max="34" width="47.28515625" style="8" customWidth="1"/>
    <col min="35" max="35" width="8.7109375" style="45"/>
    <col min="36" max="36" width="8.7109375" style="8"/>
    <col min="37" max="37" width="75.7109375" style="3" customWidth="1"/>
    <col min="38" max="38" width="18.28515625" style="18" customWidth="1"/>
    <col min="39" max="39" width="15.7109375" style="4" customWidth="1"/>
    <col min="40" max="40" width="25.7109375" style="5" customWidth="1"/>
    <col min="41" max="41" width="15.7109375" style="5" customWidth="1"/>
    <col min="42" max="42" width="12.85546875" style="1" customWidth="1"/>
    <col min="43" max="43" width="11.85546875" style="6" customWidth="1"/>
    <col min="44" max="44" width="12.85546875" style="7" customWidth="1"/>
    <col min="45" max="45" width="13" style="1" customWidth="1"/>
    <col min="46" max="16384" width="8.7109375" style="8"/>
  </cols>
  <sheetData>
    <row r="1" spans="1:257" ht="75" customHeight="1" thickTop="1" thickBot="1" x14ac:dyDescent="0.25">
      <c r="A1" s="142" t="str">
        <f>CONCATENATE("ACCS SIZING LIST - ",$L$1,"
 Developed &amp; Maintained by Geary Serpas &amp; Richard Buggeln")</f>
        <v>ACCS SIZING LIST - 2025/2026 Camellia Season
 Developed &amp; Maintained by Geary Serpas &amp; Richard Buggeln</v>
      </c>
      <c r="B1" s="142"/>
      <c r="C1" s="142"/>
      <c r="D1" s="142"/>
      <c r="E1" s="142"/>
      <c r="F1" s="142"/>
      <c r="G1" s="142"/>
      <c r="H1" s="142"/>
      <c r="I1" s="38" t="s">
        <v>2923</v>
      </c>
      <c r="J1" s="39">
        <v>1</v>
      </c>
      <c r="K1" s="95" t="s">
        <v>3141</v>
      </c>
      <c r="L1" s="96" t="s">
        <v>3679</v>
      </c>
      <c r="M1" s="4"/>
      <c r="U1" s="5"/>
      <c r="AQ1" s="5"/>
    </row>
    <row r="2" spans="1:257" ht="42.6" customHeight="1" thickTop="1" thickBot="1" x14ac:dyDescent="0.25">
      <c r="A2" s="9" t="s">
        <v>0</v>
      </c>
      <c r="B2" s="143" t="s">
        <v>2330</v>
      </c>
      <c r="C2" s="143"/>
      <c r="D2" s="143"/>
      <c r="E2" s="143"/>
      <c r="F2" s="143"/>
      <c r="G2" s="143"/>
      <c r="H2" s="143"/>
      <c r="I2" s="10" t="s">
        <v>1</v>
      </c>
      <c r="J2" s="97">
        <v>1900</v>
      </c>
      <c r="K2" s="19"/>
      <c r="L2" s="19"/>
      <c r="M2" s="4"/>
      <c r="N2" s="4"/>
      <c r="U2" s="5"/>
      <c r="Y2" s="144" t="s">
        <v>2938</v>
      </c>
      <c r="Z2" s="145"/>
      <c r="AA2" s="145"/>
      <c r="AB2" s="145"/>
      <c r="AC2" s="145"/>
      <c r="AD2" s="145"/>
      <c r="AE2" s="145"/>
      <c r="AF2" s="145"/>
      <c r="AG2" s="145"/>
      <c r="AH2" s="145"/>
      <c r="AI2" s="146"/>
      <c r="AK2" s="4"/>
      <c r="AQ2" s="5"/>
    </row>
    <row r="3" spans="1:257" s="18" customFormat="1" ht="54" customHeight="1" thickTop="1" thickBot="1" x14ac:dyDescent="0.25">
      <c r="A3" s="11"/>
      <c r="B3" s="11" t="s">
        <v>2</v>
      </c>
      <c r="C3" s="11" t="s">
        <v>3</v>
      </c>
      <c r="D3" s="11" t="s">
        <v>4</v>
      </c>
      <c r="E3" s="11" t="s">
        <v>5</v>
      </c>
      <c r="F3" s="51" t="s">
        <v>2954</v>
      </c>
      <c r="G3" s="11" t="s">
        <v>6</v>
      </c>
      <c r="H3" s="11" t="s">
        <v>7</v>
      </c>
      <c r="I3" s="10" t="s">
        <v>8</v>
      </c>
      <c r="J3" s="11"/>
      <c r="K3" s="11" t="s">
        <v>9</v>
      </c>
      <c r="L3" s="11" t="s">
        <v>10</v>
      </c>
      <c r="M3" s="12" t="s">
        <v>2</v>
      </c>
      <c r="N3" s="13" t="s">
        <v>11</v>
      </c>
      <c r="O3" s="44" t="s">
        <v>2937</v>
      </c>
      <c r="P3" s="14" t="s">
        <v>7</v>
      </c>
      <c r="Q3" s="55" t="s">
        <v>3139</v>
      </c>
      <c r="R3" s="15" t="s">
        <v>3140</v>
      </c>
      <c r="S3" s="15" t="s">
        <v>4</v>
      </c>
      <c r="T3" s="15" t="s">
        <v>5</v>
      </c>
      <c r="U3" s="16" t="s">
        <v>13</v>
      </c>
      <c r="V3" s="17" t="s">
        <v>6</v>
      </c>
      <c r="W3" s="11" t="s">
        <v>3</v>
      </c>
      <c r="Y3" s="42" t="s">
        <v>9</v>
      </c>
      <c r="Z3" s="28"/>
      <c r="AA3" s="28" t="s">
        <v>2</v>
      </c>
      <c r="AB3" s="28" t="s">
        <v>4</v>
      </c>
      <c r="AC3" s="28" t="s">
        <v>5</v>
      </c>
      <c r="AD3" s="28" t="s">
        <v>13</v>
      </c>
      <c r="AE3" s="28" t="s">
        <v>6</v>
      </c>
      <c r="AF3" s="28" t="s">
        <v>2937</v>
      </c>
      <c r="AG3" s="49" t="s">
        <v>2936</v>
      </c>
      <c r="AH3" s="49" t="s">
        <v>2</v>
      </c>
      <c r="AI3" s="50" t="s">
        <v>2937</v>
      </c>
      <c r="AK3" s="13" t="s">
        <v>3142</v>
      </c>
      <c r="AL3" s="44" t="s">
        <v>2937</v>
      </c>
      <c r="AM3" s="14" t="s">
        <v>7</v>
      </c>
      <c r="AN3" s="55" t="s">
        <v>3139</v>
      </c>
      <c r="AO3" s="15" t="s">
        <v>3140</v>
      </c>
      <c r="AP3" s="15" t="s">
        <v>5</v>
      </c>
      <c r="AQ3" s="16" t="s">
        <v>13</v>
      </c>
      <c r="AR3" s="17" t="s">
        <v>6</v>
      </c>
      <c r="AS3" s="11" t="s">
        <v>3</v>
      </c>
    </row>
    <row r="4" spans="1:257" ht="19.5" thickTop="1" thickBot="1" x14ac:dyDescent="0.25">
      <c r="A4" s="19">
        <v>1</v>
      </c>
      <c r="B4" s="20" t="str">
        <f t="shared" ref="B4:B35" si="0">IF(ISERROR(VLOOKUP(A4,$K$4:$M$3653,3,FALSE)),"",VLOOKUP(A4,$K$4:$M$3653,3,FALSE))</f>
        <v>Royal Velvet</v>
      </c>
      <c r="C4" s="21" t="str">
        <f t="shared" ref="C4:C35" si="1">IF(ISERROR(VLOOKUP(A4,$K$4:$M$3653,3,FALSE)),"",IF(VLOOKUP(A4,$K$4:$X$3653,12,FALSE)=0,"",VLOOKUP(A4,$K$4:$X$3653,13,FALSE)))</f>
        <v>Japonica</v>
      </c>
      <c r="D4" s="19" t="str">
        <f t="shared" ref="D4:D35" si="2">IF(ISERROR(VLOOKUP(A4,$K$4:$M$3653,3,FALSE)),"",IF(VLOOKUP(A4,$K$4:$R$3653,8,FALSE)=0,"",VLOOKUP(A4,$K$4:$S$3653,9,FALSE)))</f>
        <v>L</v>
      </c>
      <c r="E4" s="19" t="str">
        <f t="shared" ref="E4:E35" si="3">IF(ISERROR(VLOOKUP(A4,$K$4:$M$4468,3,FALSE)),"",IF(VLOOKUP(A4,$K$4:$T$3653,9,FALSE)=0,"",VLOOKUP(A4,$K$4:$T$3653,10,FALSE)))</f>
        <v/>
      </c>
      <c r="F4" s="19" t="str">
        <f t="shared" ref="F4:F35" si="4">IF(ISERROR(VLOOKUP(A4,$K$4:$M$3653,3,FALSE)),"",IF(VLOOKUP(A4,$K$4:$U$3653,10,FALSE)=0,"",VLOOKUP(A4,$K$4:$U$3653,11,FALSE)))</f>
        <v/>
      </c>
      <c r="G4" s="19" t="str">
        <f t="shared" ref="G4:G35" si="5">IF(ISERROR(VLOOKUP(A4,$K$4:$M$3653,3,FALSE)),"",IF(VLOOKUP(A4,$K$4:$V$3653,11,FALSE)=0,"",VLOOKUP(A4,$K$4:$V$3653,12,FALSE)))</f>
        <v/>
      </c>
      <c r="H4" s="19" t="str">
        <f t="shared" ref="H4:H35" si="6">IF(ISERROR(VLOOKUP($A4,$K$4:$M$3653,3,FALSE)),"",IF(VLOOKUP($A4,$K$4:$P$39573,6,FALSE)=0,"",VLOOKUP($A4,$K$4:$P$3653,6,FALSE)))</f>
        <v>1</v>
      </c>
      <c r="I4" s="19"/>
      <c r="J4" s="19"/>
      <c r="K4" s="19" t="str">
        <f>IF(L4=10000,"",RANK(L4,$L$4:$L$3653,1))</f>
        <v/>
      </c>
      <c r="L4" s="19">
        <f t="shared" ref="L4" si="7">IF(ISERROR(SEARCH($B$2,M4)),10000,IF(SEARCH($B$2,M4)=1,SEARCH($B$2,M4)+ROW()/100000,10000))</f>
        <v>10000</v>
      </c>
      <c r="M4" s="22" t="str">
        <f>TRIM(Data!$N2)</f>
        <v>Aaron's Ruby</v>
      </c>
      <c r="N4" s="22" t="str">
        <f>TRIM(Data!$A2)</f>
        <v>Aaron's Ruby</v>
      </c>
      <c r="O4" s="23">
        <f>IF(Data!$B2=0,"",Data!$B2)</f>
        <v>1954</v>
      </c>
      <c r="P4" s="19" t="str">
        <f>IF(Data!$C2=0,"",Data!$C2)</f>
        <v>1</v>
      </c>
      <c r="Q4" s="23" t="str">
        <f>IF($M4="","",Data!$E2)</f>
        <v>M-L</v>
      </c>
      <c r="R4" s="23" t="str">
        <f>IF($M4="","",IF($Q4="Min","Min",IF($Q4="Min-S",IF($J$1=1,"S","Min"),IF(OR($Q4="S",$Q4="S-M"),"S",IF(OR($Q4="M",$Q4="M-L"),"M",IF(OR($Q4="L",$Q4="L-VL"),"L",IF($Q4="VL","VL")))))))</f>
        <v>M</v>
      </c>
      <c r="S4" s="23" t="str">
        <f>IF($J$1=1,$R4,$Q4)</f>
        <v>M</v>
      </c>
      <c r="T4" s="19" t="str">
        <f>IF(Data!$F2=0,"",Data!$F2)</f>
        <v/>
      </c>
      <c r="U4" s="19" t="str">
        <f>IF(Data!$G2=0,"",Data!$G2)</f>
        <v/>
      </c>
      <c r="V4" s="19" t="str">
        <f>IF(Data!$D2=0,"",Data!$D2)</f>
        <v/>
      </c>
      <c r="W4" s="19" t="str">
        <f>Data!$H2</f>
        <v>Japonica</v>
      </c>
      <c r="Y4" s="41" t="e">
        <f t="shared" ref="Y4:Y67" si="8">RANK(Z4,Z$4:Z$3653,1)</f>
        <v>#REF!</v>
      </c>
      <c r="Z4" s="8">
        <f>IF($V4="ANTIQUE",IF($W4="Japonica",ROW(),10000),10000)</f>
        <v>10000</v>
      </c>
      <c r="AA4" s="8" t="str">
        <f>$M4</f>
        <v>Aaron's Ruby</v>
      </c>
      <c r="AB4" s="8" t="str">
        <f>$R4</f>
        <v>M</v>
      </c>
      <c r="AC4" s="8" t="str">
        <f>$T4</f>
        <v/>
      </c>
      <c r="AD4" s="8" t="str">
        <f>U4</f>
        <v/>
      </c>
      <c r="AE4" s="8" t="str">
        <f>$V4</f>
        <v/>
      </c>
      <c r="AF4" s="5">
        <f>$O4</f>
        <v>1954</v>
      </c>
      <c r="AG4" s="46">
        <v>1</v>
      </c>
      <c r="AH4" s="47" t="str">
        <f t="shared" ref="AH4:AH67" si="9">IF(ISERROR(VLOOKUP($AG4,$Y$4:$AE$3653,2,FALSE)),"",VLOOKUP($AG4,$Y$4:$AE$3653,3,FALSE))</f>
        <v/>
      </c>
      <c r="AI4" s="48" t="str">
        <f t="shared" ref="AI4:AI67" si="10">IF(ISERROR(VLOOKUP($AG4,$Y$4:$AE$3653,2,FALSE)),"",VLOOKUP($AG4,$Y$4:$AF$3653,8,FALSE))</f>
        <v/>
      </c>
      <c r="AK4" s="22" t="e">
        <f>TRIM(#REF!)</f>
        <v>#REF!</v>
      </c>
      <c r="AL4" s="23" t="e">
        <f>IF(#REF!=0,"",#REF!)</f>
        <v>#REF!</v>
      </c>
      <c r="AM4" s="19" t="e">
        <f>IF(#REF!=0,"",#REF!)</f>
        <v>#REF!</v>
      </c>
      <c r="AN4" s="23" t="e">
        <f>IF($AK4="","",#REF!)</f>
        <v>#REF!</v>
      </c>
      <c r="AO4" s="23" t="e">
        <f>IF($AK4="","",IF($AN4="Min","Min",IF($AN4="Min-S",IF($J$1=1,"S","Min"),IF(OR($AN4="S",$AN4="S-M"),"S",IF(OR($AN4="M",$AN4="M-L"),"M",IF(OR($AN4="L",$AN4="L-VL"),"L",IF($AN4="VL","VL")))))))</f>
        <v>#REF!</v>
      </c>
      <c r="AP4" s="19" t="e">
        <f>IF(#REF!=0,"",#REF!)</f>
        <v>#REF!</v>
      </c>
      <c r="AQ4" s="19" t="e">
        <f>IF(#REF!=0,"",#REF!)</f>
        <v>#REF!</v>
      </c>
      <c r="AR4" s="19" t="e">
        <f>IF(#REF!=0,"",#REF!)</f>
        <v>#REF!</v>
      </c>
      <c r="AS4" s="19" t="e">
        <f>#REF!</f>
        <v>#REF!</v>
      </c>
    </row>
    <row r="5" spans="1:257" ht="19.5" thickTop="1" thickBot="1" x14ac:dyDescent="0.25">
      <c r="A5" s="19">
        <v>2</v>
      </c>
      <c r="B5" s="20" t="str">
        <f t="shared" si="0"/>
        <v/>
      </c>
      <c r="C5" s="21" t="str">
        <f t="shared" si="1"/>
        <v/>
      </c>
      <c r="D5" s="19" t="str">
        <f t="shared" si="2"/>
        <v/>
      </c>
      <c r="E5" s="19" t="str">
        <f t="shared" si="3"/>
        <v/>
      </c>
      <c r="F5" s="19" t="str">
        <f t="shared" si="4"/>
        <v/>
      </c>
      <c r="G5" s="19" t="str">
        <f t="shared" si="5"/>
        <v/>
      </c>
      <c r="H5" s="19" t="str">
        <f t="shared" si="6"/>
        <v/>
      </c>
      <c r="I5" s="19"/>
      <c r="J5" s="19"/>
      <c r="K5" s="19" t="str">
        <f t="shared" ref="K5:K68" si="11">IF(L5=10000,"",RANK(L5,$L$4:$L$3653,1))</f>
        <v/>
      </c>
      <c r="L5" s="19">
        <f t="shared" ref="L5:L68" si="12">IF(ISERROR(SEARCH($B$2,M5)),10000,IF(SEARCH($B$2,M5)=1,SEARCH($B$2,M5)+ROW()/100000,10000))</f>
        <v>10000</v>
      </c>
      <c r="M5" s="22" t="str">
        <f>TRIM(Data!$N3)</f>
        <v>Abundance</v>
      </c>
      <c r="N5" s="22" t="str">
        <f>TRIM(Data!$A3)</f>
        <v>Abundance</v>
      </c>
      <c r="O5" s="23">
        <f>IF(Data!$B3=0,"",Data!$B3)</f>
        <v>1937</v>
      </c>
      <c r="P5" s="19" t="str">
        <f>IF(Data!$C3=0,"",Data!$C3)</f>
        <v/>
      </c>
      <c r="Q5" s="23" t="str">
        <f>IF($M5="","",Data!$E3)</f>
        <v>M</v>
      </c>
      <c r="R5" s="23" t="str">
        <f t="shared" ref="R5:R68" si="13">IF($M5="","",IF($Q5="Min","Min",IF($Q5="Min-S",IF($J$1=1,"S","Min"),IF(OR($Q5="S",$Q5="S-M"),"S",IF(OR($Q5="M",$Q5="M-L"),"M",IF(OR($Q5="L",$Q5="L-VL"),"L",IF($Q5="VL","VL")))))))</f>
        <v>M</v>
      </c>
      <c r="S5" s="23" t="str">
        <f t="shared" ref="S5:S68" si="14">IF($J$1=1,$R5,$Q5)</f>
        <v>M</v>
      </c>
      <c r="T5" s="19" t="str">
        <f>IF(Data!$F3=0,"",Data!$F3)</f>
        <v>WHITE</v>
      </c>
      <c r="U5" s="19" t="str">
        <f>IF(Data!$G3=0,"",Data!$G3)</f>
        <v/>
      </c>
      <c r="V5" s="19" t="str">
        <f>IF(Data!$D3=0,"",Data!$D3)</f>
        <v/>
      </c>
      <c r="W5" s="19" t="str">
        <f>Data!$H3</f>
        <v>Japonica</v>
      </c>
      <c r="Y5" s="41" t="e">
        <f t="shared" si="8"/>
        <v>#REF!</v>
      </c>
      <c r="Z5" s="8">
        <f t="shared" ref="Z5:Z68" si="15">IF($V5="ANTIQUE",IF($W5="Japonica",ROW(),10000),10000)</f>
        <v>10000</v>
      </c>
      <c r="AA5" s="8" t="str">
        <f t="shared" ref="AA5:AA68" si="16">$M5</f>
        <v>Abundance</v>
      </c>
      <c r="AB5" s="8" t="str">
        <f t="shared" ref="AB5:AB68" si="17">$R5</f>
        <v>M</v>
      </c>
      <c r="AC5" s="8" t="str">
        <f t="shared" ref="AC5:AC68" si="18">$T5</f>
        <v>WHITE</v>
      </c>
      <c r="AD5" s="8" t="str">
        <f t="shared" ref="AD5:AD68" si="19">U5</f>
        <v/>
      </c>
      <c r="AE5" s="8" t="str">
        <f t="shared" ref="AE5:AE68" si="20">$V5</f>
        <v/>
      </c>
      <c r="AF5" s="5">
        <f t="shared" ref="AF5:AF68" si="21">$O5</f>
        <v>1937</v>
      </c>
      <c r="AG5" s="46">
        <v>2</v>
      </c>
      <c r="AH5" s="47" t="str">
        <f t="shared" si="9"/>
        <v/>
      </c>
      <c r="AI5" s="48" t="str">
        <f t="shared" si="10"/>
        <v/>
      </c>
      <c r="AK5" s="22" t="e">
        <f>TRIM(#REF!)</f>
        <v>#REF!</v>
      </c>
      <c r="AL5" s="23" t="e">
        <f>IF(#REF!=0,"",#REF!)</f>
        <v>#REF!</v>
      </c>
      <c r="AM5" s="19" t="e">
        <f>IF(#REF!=0,"",#REF!)</f>
        <v>#REF!</v>
      </c>
      <c r="AN5" s="23" t="e">
        <f>IF($AK5="","",#REF!)</f>
        <v>#REF!</v>
      </c>
      <c r="AO5" s="23" t="e">
        <f t="shared" ref="AO5:AO68" si="22">IF($AK5="","",IF($AN5="Min","Min",IF($AN5="Min-S",IF($J$1=1,"S","Min"),IF(OR($AN5="S",$AN5="S-M"),"S",IF(OR($AN5="M",$AN5="M-L"),"M",IF(OR($AN5="L",$AN5="L-VL"),"L",IF($AN5="VL","VL")))))))</f>
        <v>#REF!</v>
      </c>
      <c r="AP5" s="19" t="e">
        <f>IF(#REF!=0,"",#REF!)</f>
        <v>#REF!</v>
      </c>
      <c r="AQ5" s="19" t="e">
        <f>IF(#REF!=0,"",#REF!)</f>
        <v>#REF!</v>
      </c>
      <c r="AR5" s="19" t="e">
        <f>IF(#REF!=0,"",#REF!)</f>
        <v>#REF!</v>
      </c>
      <c r="AS5" s="19" t="e">
        <f>#REF!</f>
        <v>#REF!</v>
      </c>
    </row>
    <row r="6" spans="1:257" ht="19.5" thickTop="1" thickBot="1" x14ac:dyDescent="0.25">
      <c r="A6" s="19">
        <v>3</v>
      </c>
      <c r="B6" s="20" t="str">
        <f t="shared" si="0"/>
        <v/>
      </c>
      <c r="C6" s="21" t="str">
        <f t="shared" si="1"/>
        <v/>
      </c>
      <c r="D6" s="19" t="str">
        <f t="shared" si="2"/>
        <v/>
      </c>
      <c r="E6" s="19" t="str">
        <f t="shared" si="3"/>
        <v/>
      </c>
      <c r="F6" s="19" t="str">
        <f t="shared" si="4"/>
        <v/>
      </c>
      <c r="G6" s="19" t="str">
        <f t="shared" si="5"/>
        <v/>
      </c>
      <c r="H6" s="19" t="str">
        <f t="shared" si="6"/>
        <v/>
      </c>
      <c r="I6" s="19"/>
      <c r="J6" s="19"/>
      <c r="K6" s="19" t="str">
        <f t="shared" si="11"/>
        <v/>
      </c>
      <c r="L6" s="19">
        <f t="shared" si="12"/>
        <v>10000</v>
      </c>
      <c r="M6" s="22" t="str">
        <f>TRIM(Data!$N4)</f>
        <v>Ace O' Hearts</v>
      </c>
      <c r="N6" s="22" t="str">
        <f>TRIM(Data!$A4)</f>
        <v>Ace O' Hearts</v>
      </c>
      <c r="O6" s="23">
        <f>IF(Data!$B4=0,"",Data!$B4)</f>
        <v>1963</v>
      </c>
      <c r="P6" s="19" t="str">
        <f>IF(Data!$C4=0,"",Data!$C4)</f>
        <v>1</v>
      </c>
      <c r="Q6" s="23" t="str">
        <f>IF($M6="","",Data!$E4)</f>
        <v>M-L</v>
      </c>
      <c r="R6" s="23" t="str">
        <f t="shared" si="13"/>
        <v>M</v>
      </c>
      <c r="S6" s="23" t="str">
        <f t="shared" si="14"/>
        <v>M</v>
      </c>
      <c r="T6" s="19" t="str">
        <f>IF(Data!$F4=0,"",Data!$F4)</f>
        <v/>
      </c>
      <c r="U6" s="19" t="str">
        <f>IF(Data!$G4=0,"",Data!$G4)</f>
        <v/>
      </c>
      <c r="V6" s="19" t="str">
        <f>IF(Data!$D4=0,"",Data!$D4)</f>
        <v/>
      </c>
      <c r="W6" s="19" t="str">
        <f>Data!$H4</f>
        <v>Japonica</v>
      </c>
      <c r="Y6" s="41" t="e">
        <f t="shared" si="8"/>
        <v>#REF!</v>
      </c>
      <c r="Z6" s="8">
        <f t="shared" si="15"/>
        <v>10000</v>
      </c>
      <c r="AA6" s="8" t="str">
        <f t="shared" si="16"/>
        <v>Ace O' Hearts</v>
      </c>
      <c r="AB6" s="8" t="str">
        <f t="shared" si="17"/>
        <v>M</v>
      </c>
      <c r="AC6" s="8" t="str">
        <f t="shared" si="18"/>
        <v/>
      </c>
      <c r="AD6" s="8" t="str">
        <f t="shared" si="19"/>
        <v/>
      </c>
      <c r="AE6" s="8" t="str">
        <f t="shared" si="20"/>
        <v/>
      </c>
      <c r="AF6" s="5">
        <f t="shared" si="21"/>
        <v>1963</v>
      </c>
      <c r="AG6" s="46">
        <v>3</v>
      </c>
      <c r="AH6" s="47" t="str">
        <f t="shared" si="9"/>
        <v/>
      </c>
      <c r="AI6" s="48" t="str">
        <f t="shared" si="10"/>
        <v/>
      </c>
      <c r="AK6" s="22" t="e">
        <f>TRIM(#REF!)</f>
        <v>#REF!</v>
      </c>
      <c r="AL6" s="23" t="e">
        <f>IF(#REF!=0,"",#REF!)</f>
        <v>#REF!</v>
      </c>
      <c r="AM6" s="19" t="e">
        <f>IF(#REF!=0,"",#REF!)</f>
        <v>#REF!</v>
      </c>
      <c r="AN6" s="23" t="e">
        <f>IF($AK6="","",#REF!)</f>
        <v>#REF!</v>
      </c>
      <c r="AO6" s="23" t="e">
        <f t="shared" si="22"/>
        <v>#REF!</v>
      </c>
      <c r="AP6" s="19" t="e">
        <f>IF(#REF!=0,"",#REF!)</f>
        <v>#REF!</v>
      </c>
      <c r="AQ6" s="19" t="e">
        <f>IF(#REF!=0,"",#REF!)</f>
        <v>#REF!</v>
      </c>
      <c r="AR6" s="19" t="e">
        <f>IF(#REF!=0,"",#REF!)</f>
        <v>#REF!</v>
      </c>
      <c r="AS6" s="19" t="e">
        <f>#REF!</f>
        <v>#REF!</v>
      </c>
    </row>
    <row r="7" spans="1:257" ht="19.5" thickTop="1" thickBot="1" x14ac:dyDescent="0.25">
      <c r="A7" s="19">
        <v>4</v>
      </c>
      <c r="B7" s="20" t="str">
        <f t="shared" si="0"/>
        <v/>
      </c>
      <c r="C7" s="21" t="str">
        <f t="shared" si="1"/>
        <v/>
      </c>
      <c r="D7" s="19" t="str">
        <f t="shared" si="2"/>
        <v/>
      </c>
      <c r="E7" s="19" t="str">
        <f t="shared" si="3"/>
        <v/>
      </c>
      <c r="F7" s="19" t="str">
        <f t="shared" si="4"/>
        <v/>
      </c>
      <c r="G7" s="19" t="str">
        <f t="shared" si="5"/>
        <v/>
      </c>
      <c r="H7" s="19" t="str">
        <f t="shared" si="6"/>
        <v/>
      </c>
      <c r="I7" s="19"/>
      <c r="J7" s="19"/>
      <c r="K7" s="19" t="str">
        <f t="shared" si="11"/>
        <v/>
      </c>
      <c r="L7" s="19">
        <f t="shared" si="12"/>
        <v>10000</v>
      </c>
      <c r="M7" s="22" t="str">
        <f>TRIM(Data!$N5)</f>
        <v>Ack-Scent</v>
      </c>
      <c r="N7" s="22" t="str">
        <f>TRIM(Data!$A5)</f>
        <v>Ack-Scent (H)</v>
      </c>
      <c r="O7" s="23">
        <f>IF(Data!$B5=0,"",Data!$B5)</f>
        <v>1978</v>
      </c>
      <c r="P7" s="19" t="str">
        <f>IF(Data!$C5=0,"",Data!$C5)</f>
        <v>1</v>
      </c>
      <c r="Q7" s="23" t="str">
        <f>IF($M7="","",Data!$E5)</f>
        <v>M</v>
      </c>
      <c r="R7" s="23" t="str">
        <f t="shared" si="13"/>
        <v>M</v>
      </c>
      <c r="S7" s="23" t="str">
        <f t="shared" si="14"/>
        <v>M</v>
      </c>
      <c r="T7" s="19" t="str">
        <f>IF(Data!$F5=0,"",Data!$F5)</f>
        <v/>
      </c>
      <c r="U7" s="19" t="str">
        <f>IF(Data!$G5=0,"",Data!$G5)</f>
        <v/>
      </c>
      <c r="V7" s="19" t="str">
        <f>IF(Data!$D5=0,"",Data!$D5)</f>
        <v/>
      </c>
      <c r="W7" s="19" t="str">
        <f>Data!$H5</f>
        <v>NRH</v>
      </c>
      <c r="Y7" s="41" t="e">
        <f t="shared" si="8"/>
        <v>#REF!</v>
      </c>
      <c r="Z7" s="8">
        <f t="shared" si="15"/>
        <v>10000</v>
      </c>
      <c r="AA7" s="8" t="str">
        <f t="shared" si="16"/>
        <v>Ack-Scent</v>
      </c>
      <c r="AB7" s="8" t="str">
        <f t="shared" si="17"/>
        <v>M</v>
      </c>
      <c r="AC7" s="8" t="str">
        <f t="shared" si="18"/>
        <v/>
      </c>
      <c r="AD7" s="8" t="str">
        <f t="shared" si="19"/>
        <v/>
      </c>
      <c r="AE7" s="8" t="str">
        <f t="shared" si="20"/>
        <v/>
      </c>
      <c r="AF7" s="5">
        <f t="shared" si="21"/>
        <v>1978</v>
      </c>
      <c r="AG7" s="46">
        <v>4</v>
      </c>
      <c r="AH7" s="47" t="str">
        <f t="shared" si="9"/>
        <v/>
      </c>
      <c r="AI7" s="48" t="str">
        <f t="shared" si="10"/>
        <v/>
      </c>
      <c r="AK7" s="22" t="e">
        <f>TRIM(#REF!)</f>
        <v>#REF!</v>
      </c>
      <c r="AL7" s="23" t="e">
        <f>IF(#REF!=0,"",#REF!)</f>
        <v>#REF!</v>
      </c>
      <c r="AM7" s="19" t="e">
        <f>IF(#REF!=0,"",#REF!)</f>
        <v>#REF!</v>
      </c>
      <c r="AN7" s="23" t="e">
        <f>IF($AK7="","",#REF!)</f>
        <v>#REF!</v>
      </c>
      <c r="AO7" s="23" t="e">
        <f t="shared" si="22"/>
        <v>#REF!</v>
      </c>
      <c r="AP7" s="19" t="e">
        <f>IF(#REF!=0,"",#REF!)</f>
        <v>#REF!</v>
      </c>
      <c r="AQ7" s="19" t="e">
        <f>IF(#REF!=0,"",#REF!)</f>
        <v>#REF!</v>
      </c>
      <c r="AR7" s="19" t="e">
        <f>IF(#REF!=0,"",#REF!)</f>
        <v>#REF!</v>
      </c>
      <c r="AS7" s="19" t="e">
        <f>#REF!</f>
        <v>#REF!</v>
      </c>
    </row>
    <row r="8" spans="1:257" ht="19.5" thickTop="1" thickBot="1" x14ac:dyDescent="0.25">
      <c r="A8" s="19">
        <v>5</v>
      </c>
      <c r="B8" s="20" t="str">
        <f t="shared" si="0"/>
        <v/>
      </c>
      <c r="C8" s="21" t="str">
        <f t="shared" si="1"/>
        <v/>
      </c>
      <c r="D8" s="19" t="str">
        <f t="shared" si="2"/>
        <v/>
      </c>
      <c r="E8" s="19" t="str">
        <f t="shared" si="3"/>
        <v/>
      </c>
      <c r="F8" s="19" t="str">
        <f t="shared" si="4"/>
        <v/>
      </c>
      <c r="G8" s="19" t="str">
        <f t="shared" si="5"/>
        <v/>
      </c>
      <c r="H8" s="19" t="str">
        <f t="shared" si="6"/>
        <v/>
      </c>
      <c r="I8" s="19"/>
      <c r="J8" s="19"/>
      <c r="K8" s="19" t="str">
        <f t="shared" si="11"/>
        <v/>
      </c>
      <c r="L8" s="19">
        <f t="shared" si="12"/>
        <v>10000</v>
      </c>
      <c r="M8" s="22" t="str">
        <f>TRIM(Data!$N6)</f>
        <v>ACS Jubilee</v>
      </c>
      <c r="N8" s="22" t="str">
        <f>TRIM(Data!$A6)</f>
        <v>ACS Jubilee</v>
      </c>
      <c r="O8" s="23">
        <f>IF(Data!$B6=0,"",Data!$B6)</f>
        <v>1994</v>
      </c>
      <c r="P8" s="19" t="str">
        <f>IF(Data!$C6=0,"",Data!$C6)</f>
        <v>1</v>
      </c>
      <c r="Q8" s="23" t="str">
        <f>IF($M8="","",Data!$E6)</f>
        <v>M-L</v>
      </c>
      <c r="R8" s="23" t="str">
        <f t="shared" si="13"/>
        <v>M</v>
      </c>
      <c r="S8" s="23" t="str">
        <f t="shared" si="14"/>
        <v>M</v>
      </c>
      <c r="T8" s="19" t="str">
        <f>IF(Data!$F6=0,"",Data!$F6)</f>
        <v/>
      </c>
      <c r="U8" s="19" t="str">
        <f>IF(Data!$G6=0,"",Data!$G6)</f>
        <v>FD</v>
      </c>
      <c r="V8" s="19" t="str">
        <f>IF(Data!$D6=0,"",Data!$D6)</f>
        <v/>
      </c>
      <c r="W8" s="19" t="str">
        <f>Data!$H6</f>
        <v>Japonica</v>
      </c>
      <c r="Y8" s="41" t="e">
        <f t="shared" si="8"/>
        <v>#REF!</v>
      </c>
      <c r="Z8" s="8">
        <f t="shared" si="15"/>
        <v>10000</v>
      </c>
      <c r="AA8" s="8" t="str">
        <f t="shared" si="16"/>
        <v>ACS Jubilee</v>
      </c>
      <c r="AB8" s="8" t="str">
        <f t="shared" si="17"/>
        <v>M</v>
      </c>
      <c r="AC8" s="8" t="str">
        <f t="shared" si="18"/>
        <v/>
      </c>
      <c r="AD8" s="8" t="str">
        <f t="shared" si="19"/>
        <v>FD</v>
      </c>
      <c r="AE8" s="8" t="str">
        <f t="shared" si="20"/>
        <v/>
      </c>
      <c r="AF8" s="5">
        <f t="shared" si="21"/>
        <v>1994</v>
      </c>
      <c r="AG8" s="46">
        <v>5</v>
      </c>
      <c r="AH8" s="47" t="str">
        <f t="shared" si="9"/>
        <v/>
      </c>
      <c r="AI8" s="48" t="str">
        <f t="shared" si="10"/>
        <v/>
      </c>
      <c r="AK8" s="22" t="e">
        <f>TRIM(#REF!)</f>
        <v>#REF!</v>
      </c>
      <c r="AL8" s="23" t="e">
        <f>IF(#REF!=0,"",#REF!)</f>
        <v>#REF!</v>
      </c>
      <c r="AM8" s="19" t="e">
        <f>IF(#REF!=0,"",#REF!)</f>
        <v>#REF!</v>
      </c>
      <c r="AN8" s="23" t="e">
        <f>IF($AK8="","",#REF!)</f>
        <v>#REF!</v>
      </c>
      <c r="AO8" s="23" t="e">
        <f t="shared" si="22"/>
        <v>#REF!</v>
      </c>
      <c r="AP8" s="19" t="e">
        <f>IF(#REF!=0,"",#REF!)</f>
        <v>#REF!</v>
      </c>
      <c r="AQ8" s="19" t="e">
        <f>IF(#REF!=0,"",#REF!)</f>
        <v>#REF!</v>
      </c>
      <c r="AR8" s="19" t="e">
        <f>IF(#REF!=0,"",#REF!)</f>
        <v>#REF!</v>
      </c>
      <c r="AS8" s="19" t="e">
        <f>#REF!</f>
        <v>#REF!</v>
      </c>
    </row>
    <row r="9" spans="1:257" ht="19.5" thickTop="1" thickBot="1" x14ac:dyDescent="0.25">
      <c r="A9" s="19">
        <v>6</v>
      </c>
      <c r="B9" s="20" t="str">
        <f t="shared" si="0"/>
        <v/>
      </c>
      <c r="C9" s="21" t="str">
        <f t="shared" si="1"/>
        <v/>
      </c>
      <c r="D9" s="19" t="str">
        <f t="shared" si="2"/>
        <v/>
      </c>
      <c r="E9" s="19" t="str">
        <f t="shared" si="3"/>
        <v/>
      </c>
      <c r="F9" s="19" t="str">
        <f t="shared" si="4"/>
        <v/>
      </c>
      <c r="G9" s="19" t="str">
        <f t="shared" si="5"/>
        <v/>
      </c>
      <c r="H9" s="19" t="str">
        <f t="shared" si="6"/>
        <v/>
      </c>
      <c r="I9" s="19"/>
      <c r="J9" s="19"/>
      <c r="K9" s="19" t="str">
        <f t="shared" si="11"/>
        <v/>
      </c>
      <c r="L9" s="19">
        <f t="shared" si="12"/>
        <v>10000</v>
      </c>
      <c r="M9" s="22" t="str">
        <f>TRIM(Data!$N7)</f>
        <v>Ada Alice</v>
      </c>
      <c r="N9" s="22" t="str">
        <f>TRIM(Data!$A7)</f>
        <v>Ada Alice</v>
      </c>
      <c r="O9" s="23">
        <f>IF(Data!$B7=0,"",Data!$B7)</f>
        <v>2020</v>
      </c>
      <c r="P9" s="19" t="str">
        <f>IF(Data!$C7=0,"",Data!$C7)</f>
        <v>1</v>
      </c>
      <c r="Q9" s="23" t="str">
        <f>IF($M9="","",Data!$E7)</f>
        <v>L-VL</v>
      </c>
      <c r="R9" s="23" t="str">
        <f t="shared" si="13"/>
        <v>L</v>
      </c>
      <c r="S9" s="23" t="str">
        <f t="shared" si="14"/>
        <v>L</v>
      </c>
      <c r="T9" s="19" t="str">
        <f>IF(Data!$F7=0,"",Data!$F7)</f>
        <v/>
      </c>
      <c r="U9" s="19" t="str">
        <f>IF(Data!$G7=0,"",Data!$G7)</f>
        <v/>
      </c>
      <c r="V9" s="19" t="str">
        <f>IF(Data!$D7=0,"",Data!$D7)</f>
        <v/>
      </c>
      <c r="W9" s="19" t="str">
        <f>Data!$H7</f>
        <v>Japonica</v>
      </c>
      <c r="Y9" s="41" t="e">
        <f t="shared" si="8"/>
        <v>#REF!</v>
      </c>
      <c r="Z9" s="8">
        <f t="shared" si="15"/>
        <v>10000</v>
      </c>
      <c r="AA9" s="8" t="str">
        <f t="shared" si="16"/>
        <v>Ada Alice</v>
      </c>
      <c r="AB9" s="8" t="str">
        <f t="shared" si="17"/>
        <v>L</v>
      </c>
      <c r="AC9" s="8" t="str">
        <f t="shared" si="18"/>
        <v/>
      </c>
      <c r="AD9" s="8" t="str">
        <f t="shared" si="19"/>
        <v/>
      </c>
      <c r="AE9" s="8" t="str">
        <f t="shared" si="20"/>
        <v/>
      </c>
      <c r="AF9" s="5">
        <f t="shared" si="21"/>
        <v>2020</v>
      </c>
      <c r="AG9" s="46">
        <v>6</v>
      </c>
      <c r="AH9" s="47" t="str">
        <f t="shared" si="9"/>
        <v/>
      </c>
      <c r="AI9" s="48" t="str">
        <f t="shared" si="10"/>
        <v/>
      </c>
      <c r="AK9" s="22" t="e">
        <f>TRIM(#REF!)</f>
        <v>#REF!</v>
      </c>
      <c r="AL9" s="23" t="e">
        <f>IF(#REF!=0,"",#REF!)</f>
        <v>#REF!</v>
      </c>
      <c r="AM9" s="19" t="e">
        <f>IF(#REF!=0,"",#REF!)</f>
        <v>#REF!</v>
      </c>
      <c r="AN9" s="23" t="e">
        <f>IF($AK9="","",#REF!)</f>
        <v>#REF!</v>
      </c>
      <c r="AO9" s="23" t="e">
        <f t="shared" si="22"/>
        <v>#REF!</v>
      </c>
      <c r="AP9" s="19" t="e">
        <f>IF(#REF!=0,"",#REF!)</f>
        <v>#REF!</v>
      </c>
      <c r="AQ9" s="19" t="e">
        <f>IF(#REF!=0,"",#REF!)</f>
        <v>#REF!</v>
      </c>
      <c r="AR9" s="19" t="e">
        <f>IF(#REF!=0,"",#REF!)</f>
        <v>#REF!</v>
      </c>
      <c r="AS9" s="19" t="e">
        <f>#REF!</f>
        <v>#REF!</v>
      </c>
    </row>
    <row r="10" spans="1:257" ht="19.5" thickTop="1" thickBot="1" x14ac:dyDescent="0.25">
      <c r="A10" s="19">
        <v>7</v>
      </c>
      <c r="B10" s="20" t="str">
        <f t="shared" si="0"/>
        <v/>
      </c>
      <c r="C10" s="21" t="str">
        <f t="shared" si="1"/>
        <v/>
      </c>
      <c r="D10" s="19" t="str">
        <f t="shared" si="2"/>
        <v/>
      </c>
      <c r="E10" s="19" t="str">
        <f t="shared" si="3"/>
        <v/>
      </c>
      <c r="F10" s="19" t="str">
        <f t="shared" si="4"/>
        <v/>
      </c>
      <c r="G10" s="19" t="str">
        <f t="shared" si="5"/>
        <v/>
      </c>
      <c r="H10" s="19" t="str">
        <f t="shared" si="6"/>
        <v/>
      </c>
      <c r="I10" s="19"/>
      <c r="J10" s="19"/>
      <c r="K10" s="19" t="str">
        <f t="shared" si="11"/>
        <v/>
      </c>
      <c r="L10" s="19">
        <f t="shared" si="12"/>
        <v>10000</v>
      </c>
      <c r="M10" s="22" t="str">
        <f>TRIM(Data!$N8)</f>
        <v>Ada Pieper</v>
      </c>
      <c r="N10" s="22" t="str">
        <f>TRIM(Data!$A8)</f>
        <v>Ada Pieper</v>
      </c>
      <c r="O10" s="23">
        <f>IF(Data!$B8=0,"",Data!$B8)</f>
        <v>1954</v>
      </c>
      <c r="P10" s="19" t="str">
        <f>IF(Data!$C8=0,"",Data!$C8)</f>
        <v>1</v>
      </c>
      <c r="Q10" s="23" t="str">
        <f>IF($M10="","",Data!$E8)</f>
        <v>M-L</v>
      </c>
      <c r="R10" s="23" t="str">
        <f t="shared" si="13"/>
        <v>M</v>
      </c>
      <c r="S10" s="23" t="str">
        <f t="shared" si="14"/>
        <v>M</v>
      </c>
      <c r="T10" s="19" t="str">
        <f>IF(Data!$F8=0,"",Data!$F8)</f>
        <v/>
      </c>
      <c r="U10" s="19" t="str">
        <f>IF(Data!$G8=0,"",Data!$G8)</f>
        <v/>
      </c>
      <c r="V10" s="19" t="str">
        <f>IF(Data!$D8=0,"",Data!$D8)</f>
        <v/>
      </c>
      <c r="W10" s="19" t="str">
        <f>Data!$H8</f>
        <v>Japonica</v>
      </c>
      <c r="Y10" s="41" t="e">
        <f t="shared" si="8"/>
        <v>#REF!</v>
      </c>
      <c r="Z10" s="8">
        <f t="shared" si="15"/>
        <v>10000</v>
      </c>
      <c r="AA10" s="8" t="str">
        <f t="shared" si="16"/>
        <v>Ada Pieper</v>
      </c>
      <c r="AB10" s="8" t="str">
        <f t="shared" si="17"/>
        <v>M</v>
      </c>
      <c r="AC10" s="8" t="str">
        <f t="shared" si="18"/>
        <v/>
      </c>
      <c r="AD10" s="8" t="str">
        <f t="shared" si="19"/>
        <v/>
      </c>
      <c r="AE10" s="8" t="str">
        <f t="shared" si="20"/>
        <v/>
      </c>
      <c r="AF10" s="5">
        <f t="shared" si="21"/>
        <v>1954</v>
      </c>
      <c r="AG10" s="46">
        <v>7</v>
      </c>
      <c r="AH10" s="47" t="str">
        <f t="shared" si="9"/>
        <v/>
      </c>
      <c r="AI10" s="48" t="str">
        <f t="shared" si="10"/>
        <v/>
      </c>
      <c r="AK10" s="22" t="e">
        <f>TRIM(#REF!)</f>
        <v>#REF!</v>
      </c>
      <c r="AL10" s="23" t="e">
        <f>IF(#REF!=0,"",#REF!)</f>
        <v>#REF!</v>
      </c>
      <c r="AM10" s="19" t="e">
        <f>IF(#REF!=0,"",#REF!)</f>
        <v>#REF!</v>
      </c>
      <c r="AN10" s="23" t="e">
        <f>IF($AK10="","",#REF!)</f>
        <v>#REF!</v>
      </c>
      <c r="AO10" s="23" t="e">
        <f t="shared" si="22"/>
        <v>#REF!</v>
      </c>
      <c r="AP10" s="19" t="e">
        <f>IF(#REF!=0,"",#REF!)</f>
        <v>#REF!</v>
      </c>
      <c r="AQ10" s="19" t="e">
        <f>IF(#REF!=0,"",#REF!)</f>
        <v>#REF!</v>
      </c>
      <c r="AR10" s="19" t="e">
        <f>IF(#REF!=0,"",#REF!)</f>
        <v>#REF!</v>
      </c>
      <c r="AS10" s="19" t="e">
        <f>#REF!</f>
        <v>#REF!</v>
      </c>
    </row>
    <row r="11" spans="1:257" ht="19.5" thickTop="1" thickBot="1" x14ac:dyDescent="0.25">
      <c r="A11" s="19">
        <v>8</v>
      </c>
      <c r="B11" s="20" t="str">
        <f t="shared" si="0"/>
        <v/>
      </c>
      <c r="C11" s="21" t="str">
        <f t="shared" si="1"/>
        <v/>
      </c>
      <c r="D11" s="19" t="str">
        <f t="shared" si="2"/>
        <v/>
      </c>
      <c r="E11" s="19" t="str">
        <f t="shared" si="3"/>
        <v/>
      </c>
      <c r="F11" s="19" t="str">
        <f t="shared" si="4"/>
        <v/>
      </c>
      <c r="G11" s="19" t="str">
        <f t="shared" si="5"/>
        <v/>
      </c>
      <c r="H11" s="19" t="str">
        <f t="shared" si="6"/>
        <v/>
      </c>
      <c r="I11" s="19"/>
      <c r="J11" s="19"/>
      <c r="K11" s="19" t="str">
        <f t="shared" si="11"/>
        <v/>
      </c>
      <c r="L11" s="19">
        <f t="shared" si="12"/>
        <v>10000</v>
      </c>
      <c r="M11" s="22" t="str">
        <f>TRIM(Data!$N9)</f>
        <v>Ada Sebire</v>
      </c>
      <c r="N11" s="22" t="str">
        <f>TRIM(Data!$A9)</f>
        <v>Ada Sebire (R)</v>
      </c>
      <c r="O11" s="23">
        <f>IF(Data!$B9=0,"",Data!$B9)</f>
        <v>1977</v>
      </c>
      <c r="P11" s="19" t="str">
        <f>IF(Data!$C9=0,"",Data!$C9)</f>
        <v>1</v>
      </c>
      <c r="Q11" s="23" t="str">
        <f>IF($M11="","",Data!$E9)</f>
        <v>VL</v>
      </c>
      <c r="R11" s="23" t="str">
        <f t="shared" si="13"/>
        <v>VL</v>
      </c>
      <c r="S11" s="23" t="str">
        <f t="shared" si="14"/>
        <v>VL</v>
      </c>
      <c r="T11" s="19" t="str">
        <f>IF(Data!$F9=0,"",Data!$F9)</f>
        <v/>
      </c>
      <c r="U11" s="19" t="str">
        <f>IF(Data!$G9=0,"",Data!$G9)</f>
        <v/>
      </c>
      <c r="V11" s="19" t="str">
        <f>IF(Data!$D9=0,"",Data!$D9)</f>
        <v/>
      </c>
      <c r="W11" s="19" t="str">
        <f>Data!$H9</f>
        <v>Reticulata</v>
      </c>
      <c r="Y11" s="41" t="e">
        <f t="shared" si="8"/>
        <v>#REF!</v>
      </c>
      <c r="Z11" s="8">
        <f t="shared" si="15"/>
        <v>10000</v>
      </c>
      <c r="AA11" s="8" t="str">
        <f t="shared" si="16"/>
        <v>Ada Sebire</v>
      </c>
      <c r="AB11" s="8" t="str">
        <f t="shared" si="17"/>
        <v>VL</v>
      </c>
      <c r="AC11" s="8" t="str">
        <f t="shared" si="18"/>
        <v/>
      </c>
      <c r="AD11" s="8" t="str">
        <f t="shared" si="19"/>
        <v/>
      </c>
      <c r="AE11" s="8" t="str">
        <f t="shared" si="20"/>
        <v/>
      </c>
      <c r="AF11" s="5">
        <f t="shared" si="21"/>
        <v>1977</v>
      </c>
      <c r="AG11" s="46">
        <v>8</v>
      </c>
      <c r="AH11" s="47" t="str">
        <f t="shared" si="9"/>
        <v/>
      </c>
      <c r="AI11" s="48" t="str">
        <f t="shared" si="10"/>
        <v/>
      </c>
      <c r="AK11" s="22" t="e">
        <f>TRIM(#REF!)</f>
        <v>#REF!</v>
      </c>
      <c r="AL11" s="23" t="e">
        <f>IF(#REF!=0,"",#REF!)</f>
        <v>#REF!</v>
      </c>
      <c r="AM11" s="19" t="e">
        <f>IF(#REF!=0,"",#REF!)</f>
        <v>#REF!</v>
      </c>
      <c r="AN11" s="23" t="e">
        <f>IF($AK11="","",#REF!)</f>
        <v>#REF!</v>
      </c>
      <c r="AO11" s="23" t="e">
        <f t="shared" si="22"/>
        <v>#REF!</v>
      </c>
      <c r="AP11" s="19" t="e">
        <f>IF(#REF!=0,"",#REF!)</f>
        <v>#REF!</v>
      </c>
      <c r="AQ11" s="19" t="e">
        <f>IF(#REF!=0,"",#REF!)</f>
        <v>#REF!</v>
      </c>
      <c r="AR11" s="19" t="e">
        <f>IF(#REF!=0,"",#REF!)</f>
        <v>#REF!</v>
      </c>
      <c r="AS11" s="19" t="e">
        <f>#REF!</f>
        <v>#REF!</v>
      </c>
    </row>
    <row r="12" spans="1:257" ht="19.5" thickTop="1" thickBot="1" x14ac:dyDescent="0.25">
      <c r="A12" s="19">
        <v>9</v>
      </c>
      <c r="B12" s="20" t="str">
        <f t="shared" si="0"/>
        <v/>
      </c>
      <c r="C12" s="21" t="str">
        <f t="shared" si="1"/>
        <v/>
      </c>
      <c r="D12" s="19" t="str">
        <f t="shared" si="2"/>
        <v/>
      </c>
      <c r="E12" s="19" t="str">
        <f t="shared" si="3"/>
        <v/>
      </c>
      <c r="F12" s="19" t="str">
        <f t="shared" si="4"/>
        <v/>
      </c>
      <c r="G12" s="19" t="str">
        <f t="shared" si="5"/>
        <v/>
      </c>
      <c r="H12" s="19" t="str">
        <f t="shared" si="6"/>
        <v/>
      </c>
      <c r="I12" s="19"/>
      <c r="J12" s="19"/>
      <c r="K12" s="19" t="str">
        <f t="shared" si="11"/>
        <v/>
      </c>
      <c r="L12" s="19">
        <f t="shared" si="12"/>
        <v>10000</v>
      </c>
      <c r="M12" s="22" t="str">
        <f>TRIM(Data!$N10)</f>
        <v>Ada Wilson (See Rosea Superba)</v>
      </c>
      <c r="N12" s="22" t="str">
        <f>TRIM(Data!$A10)</f>
        <v>Ada Wilson (See Rosea Superba)</v>
      </c>
      <c r="O12" s="23">
        <f>IF(Data!$B10=0,"",Data!$B10)</f>
        <v>1890</v>
      </c>
      <c r="P12" s="19" t="str">
        <f>IF(Data!$C10=0,"",Data!$C10)</f>
        <v/>
      </c>
      <c r="Q12" s="23" t="str">
        <f>IF($M12="","",Data!$E10)</f>
        <v>L-VL</v>
      </c>
      <c r="R12" s="23" t="str">
        <f t="shared" si="13"/>
        <v>L</v>
      </c>
      <c r="S12" s="23" t="str">
        <f t="shared" si="14"/>
        <v>L</v>
      </c>
      <c r="T12" s="19" t="str">
        <f>IF(Data!$F10=0,"",Data!$F10)</f>
        <v/>
      </c>
      <c r="U12" s="19" t="str">
        <f>IF(Data!$G10=0,"",Data!$G10)</f>
        <v/>
      </c>
      <c r="V12" s="19" t="str">
        <f>IF(Data!$D10=0,"",Data!$D10)</f>
        <v>ANTIQUE</v>
      </c>
      <c r="W12" s="19" t="str">
        <f>Data!$H10</f>
        <v>Japonica</v>
      </c>
      <c r="Y12" s="41" t="e">
        <f t="shared" si="8"/>
        <v>#REF!</v>
      </c>
      <c r="Z12" s="8">
        <f t="shared" si="15"/>
        <v>12</v>
      </c>
      <c r="AA12" s="8" t="str">
        <f t="shared" si="16"/>
        <v>Ada Wilson (See Rosea Superba)</v>
      </c>
      <c r="AB12" s="8" t="str">
        <f t="shared" si="17"/>
        <v>L</v>
      </c>
      <c r="AC12" s="8" t="str">
        <f t="shared" si="18"/>
        <v/>
      </c>
      <c r="AD12" s="8" t="str">
        <f t="shared" si="19"/>
        <v/>
      </c>
      <c r="AE12" s="8" t="str">
        <f t="shared" si="20"/>
        <v>ANTIQUE</v>
      </c>
      <c r="AF12" s="5">
        <f t="shared" si="21"/>
        <v>1890</v>
      </c>
      <c r="AG12" s="46">
        <v>9</v>
      </c>
      <c r="AH12" s="47" t="str">
        <f t="shared" si="9"/>
        <v/>
      </c>
      <c r="AI12" s="48" t="str">
        <f t="shared" si="10"/>
        <v/>
      </c>
      <c r="AK12" s="22" t="e">
        <f>TRIM(#REF!)</f>
        <v>#REF!</v>
      </c>
      <c r="AL12" s="23" t="e">
        <f>IF(#REF!=0,"",#REF!)</f>
        <v>#REF!</v>
      </c>
      <c r="AM12" s="19" t="e">
        <f>IF(#REF!=0,"",#REF!)</f>
        <v>#REF!</v>
      </c>
      <c r="AN12" s="23" t="e">
        <f>IF($AK12="","",#REF!)</f>
        <v>#REF!</v>
      </c>
      <c r="AO12" s="23" t="e">
        <f t="shared" si="22"/>
        <v>#REF!</v>
      </c>
      <c r="AP12" s="19" t="e">
        <f>IF(#REF!=0,"",#REF!)</f>
        <v>#REF!</v>
      </c>
      <c r="AQ12" s="19" t="e">
        <f>IF(#REF!=0,"",#REF!)</f>
        <v>#REF!</v>
      </c>
      <c r="AR12" s="19" t="e">
        <f>IF(#REF!=0,"",#REF!)</f>
        <v>#REF!</v>
      </c>
      <c r="AS12" s="19" t="e">
        <f>#REF!</f>
        <v>#REF!</v>
      </c>
    </row>
    <row r="13" spans="1:257" ht="19.5" thickTop="1" thickBot="1" x14ac:dyDescent="0.25">
      <c r="A13" s="19">
        <v>10</v>
      </c>
      <c r="B13" s="20" t="str">
        <f t="shared" si="0"/>
        <v/>
      </c>
      <c r="C13" s="21" t="str">
        <f t="shared" si="1"/>
        <v/>
      </c>
      <c r="D13" s="19" t="str">
        <f t="shared" si="2"/>
        <v/>
      </c>
      <c r="E13" s="19" t="str">
        <f t="shared" si="3"/>
        <v/>
      </c>
      <c r="F13" s="19" t="str">
        <f t="shared" si="4"/>
        <v/>
      </c>
      <c r="G13" s="19" t="str">
        <f t="shared" si="5"/>
        <v/>
      </c>
      <c r="H13" s="19" t="str">
        <f t="shared" si="6"/>
        <v/>
      </c>
      <c r="I13" s="19"/>
      <c r="J13" s="19"/>
      <c r="K13" s="19" t="str">
        <f t="shared" si="11"/>
        <v/>
      </c>
      <c r="L13" s="19">
        <f t="shared" si="12"/>
        <v>10000</v>
      </c>
      <c r="M13" s="22" t="str">
        <f>TRIM(Data!$N11)</f>
        <v>Adah Pearl</v>
      </c>
      <c r="N13" s="22" t="str">
        <f>TRIM(Data!$A11)</f>
        <v>Adah Pearl</v>
      </c>
      <c r="O13" s="23">
        <f>IF(Data!$B11=0,"",Data!$B11)</f>
        <v>1940</v>
      </c>
      <c r="P13" s="19" t="str">
        <f>IF(Data!$C11=0,"",Data!$C11)</f>
        <v>1</v>
      </c>
      <c r="Q13" s="23" t="str">
        <f>IF($M13="","",Data!$E11)</f>
        <v>M</v>
      </c>
      <c r="R13" s="23" t="str">
        <f t="shared" si="13"/>
        <v>M</v>
      </c>
      <c r="S13" s="23" t="str">
        <f t="shared" si="14"/>
        <v>M</v>
      </c>
      <c r="T13" s="19" t="str">
        <f>IF(Data!$F11=0,"",Data!$F11)</f>
        <v/>
      </c>
      <c r="U13" s="19" t="str">
        <f>IF(Data!$G11=0,"",Data!$G11)</f>
        <v/>
      </c>
      <c r="V13" s="19" t="str">
        <f>IF(Data!$D11=0,"",Data!$D11)</f>
        <v/>
      </c>
      <c r="W13" s="19" t="str">
        <f>Data!$H11</f>
        <v>Japonica</v>
      </c>
      <c r="Y13" s="41" t="e">
        <f t="shared" si="8"/>
        <v>#REF!</v>
      </c>
      <c r="Z13" s="8">
        <f t="shared" si="15"/>
        <v>10000</v>
      </c>
      <c r="AA13" s="8" t="str">
        <f t="shared" si="16"/>
        <v>Adah Pearl</v>
      </c>
      <c r="AB13" s="8" t="str">
        <f t="shared" si="17"/>
        <v>M</v>
      </c>
      <c r="AC13" s="8" t="str">
        <f t="shared" si="18"/>
        <v/>
      </c>
      <c r="AD13" s="8" t="str">
        <f t="shared" si="19"/>
        <v/>
      </c>
      <c r="AE13" s="8" t="str">
        <f t="shared" si="20"/>
        <v/>
      </c>
      <c r="AF13" s="5">
        <f t="shared" si="21"/>
        <v>1940</v>
      </c>
      <c r="AG13" s="46">
        <v>10</v>
      </c>
      <c r="AH13" s="47" t="str">
        <f t="shared" si="9"/>
        <v/>
      </c>
      <c r="AI13" s="48" t="str">
        <f t="shared" si="10"/>
        <v/>
      </c>
      <c r="AK13" s="22" t="e">
        <f>TRIM(#REF!)</f>
        <v>#REF!</v>
      </c>
      <c r="AL13" s="23" t="e">
        <f>IF(#REF!=0,"",#REF!)</f>
        <v>#REF!</v>
      </c>
      <c r="AM13" s="19" t="e">
        <f>IF(#REF!=0,"",#REF!)</f>
        <v>#REF!</v>
      </c>
      <c r="AN13" s="23" t="e">
        <f>IF($AK13="","",#REF!)</f>
        <v>#REF!</v>
      </c>
      <c r="AO13" s="23" t="e">
        <f t="shared" si="22"/>
        <v>#REF!</v>
      </c>
      <c r="AP13" s="19" t="e">
        <f>IF(#REF!=0,"",#REF!)</f>
        <v>#REF!</v>
      </c>
      <c r="AQ13" s="19" t="e">
        <f>IF(#REF!=0,"",#REF!)</f>
        <v>#REF!</v>
      </c>
      <c r="AR13" s="19" t="e">
        <f>IF(#REF!=0,"",#REF!)</f>
        <v>#REF!</v>
      </c>
      <c r="AS13" s="19" t="e">
        <f>#REF!</f>
        <v>#REF!</v>
      </c>
    </row>
    <row r="14" spans="1:257" ht="19.5" thickTop="1" thickBot="1" x14ac:dyDescent="0.25">
      <c r="A14" s="19">
        <v>11</v>
      </c>
      <c r="B14" s="20" t="str">
        <f t="shared" si="0"/>
        <v/>
      </c>
      <c r="C14" s="21" t="str">
        <f t="shared" si="1"/>
        <v/>
      </c>
      <c r="D14" s="19" t="str">
        <f t="shared" si="2"/>
        <v/>
      </c>
      <c r="E14" s="19" t="str">
        <f t="shared" si="3"/>
        <v/>
      </c>
      <c r="F14" s="19" t="str">
        <f t="shared" si="4"/>
        <v/>
      </c>
      <c r="G14" s="19" t="str">
        <f t="shared" si="5"/>
        <v/>
      </c>
      <c r="H14" s="19" t="str">
        <f t="shared" si="6"/>
        <v/>
      </c>
      <c r="I14" s="19"/>
      <c r="J14" s="19"/>
      <c r="K14" s="19" t="str">
        <f t="shared" si="11"/>
        <v/>
      </c>
      <c r="L14" s="19">
        <f t="shared" si="12"/>
        <v>10000</v>
      </c>
      <c r="M14" s="22" t="str">
        <f>TRIM(Data!$N12)</f>
        <v>Adalyn</v>
      </c>
      <c r="N14" s="22" t="str">
        <f>TRIM(Data!$A12)</f>
        <v>Adalyn</v>
      </c>
      <c r="O14" s="23">
        <f>IF(Data!$B12=0,"",Data!$B12)</f>
        <v>1995</v>
      </c>
      <c r="P14" s="19" t="str">
        <f>IF(Data!$C12=0,"",Data!$C12)</f>
        <v>1</v>
      </c>
      <c r="Q14" s="23" t="str">
        <f>IF($M14="","",Data!$E12)</f>
        <v>M</v>
      </c>
      <c r="R14" s="23" t="str">
        <f t="shared" si="13"/>
        <v>M</v>
      </c>
      <c r="S14" s="23" t="str">
        <f t="shared" si="14"/>
        <v>M</v>
      </c>
      <c r="T14" s="19" t="str">
        <f>IF(Data!$F12=0,"",Data!$F12)</f>
        <v/>
      </c>
      <c r="U14" s="19" t="str">
        <f>IF(Data!$G12=0,"",Data!$G12)</f>
        <v>FD</v>
      </c>
      <c r="V14" s="19" t="str">
        <f>IF(Data!$D12=0,"",Data!$D12)</f>
        <v/>
      </c>
      <c r="W14" s="19" t="str">
        <f>Data!$H12</f>
        <v>Japonica</v>
      </c>
      <c r="Y14" s="41" t="e">
        <f t="shared" si="8"/>
        <v>#REF!</v>
      </c>
      <c r="Z14" s="8">
        <f t="shared" si="15"/>
        <v>10000</v>
      </c>
      <c r="AA14" s="8" t="str">
        <f t="shared" si="16"/>
        <v>Adalyn</v>
      </c>
      <c r="AB14" s="8" t="str">
        <f t="shared" si="17"/>
        <v>M</v>
      </c>
      <c r="AC14" s="8" t="str">
        <f t="shared" si="18"/>
        <v/>
      </c>
      <c r="AD14" s="8" t="str">
        <f t="shared" si="19"/>
        <v>FD</v>
      </c>
      <c r="AE14" s="8" t="str">
        <f t="shared" si="20"/>
        <v/>
      </c>
      <c r="AF14" s="5">
        <f t="shared" si="21"/>
        <v>1995</v>
      </c>
      <c r="AG14" s="46">
        <v>11</v>
      </c>
      <c r="AH14" s="47" t="str">
        <f t="shared" si="9"/>
        <v/>
      </c>
      <c r="AI14" s="48" t="str">
        <f t="shared" si="10"/>
        <v/>
      </c>
      <c r="AK14" s="22" t="e">
        <f>TRIM(#REF!)</f>
        <v>#REF!</v>
      </c>
      <c r="AL14" s="23" t="e">
        <f>IF(#REF!=0,"",#REF!)</f>
        <v>#REF!</v>
      </c>
      <c r="AM14" s="19" t="e">
        <f>IF(#REF!=0,"",#REF!)</f>
        <v>#REF!</v>
      </c>
      <c r="AN14" s="23" t="e">
        <f>IF($AK14="","",#REF!)</f>
        <v>#REF!</v>
      </c>
      <c r="AO14" s="23" t="e">
        <f t="shared" si="22"/>
        <v>#REF!</v>
      </c>
      <c r="AP14" s="19" t="e">
        <f>IF(#REF!=0,"",#REF!)</f>
        <v>#REF!</v>
      </c>
      <c r="AQ14" s="19" t="e">
        <f>IF(#REF!=0,"",#REF!)</f>
        <v>#REF!</v>
      </c>
      <c r="AR14" s="19" t="e">
        <f>IF(#REF!=0,"",#REF!)</f>
        <v>#REF!</v>
      </c>
      <c r="AS14" s="19" t="e">
        <f>#REF!</f>
        <v>#REF!</v>
      </c>
    </row>
    <row r="15" spans="1:257" ht="19.5" thickTop="1" thickBot="1" x14ac:dyDescent="0.25">
      <c r="A15" s="19">
        <v>12</v>
      </c>
      <c r="B15" s="20" t="str">
        <f t="shared" si="0"/>
        <v/>
      </c>
      <c r="C15" s="21" t="str">
        <f t="shared" si="1"/>
        <v/>
      </c>
      <c r="D15" s="19" t="str">
        <f t="shared" si="2"/>
        <v/>
      </c>
      <c r="E15" s="19" t="str">
        <f t="shared" si="3"/>
        <v/>
      </c>
      <c r="F15" s="19" t="str">
        <f t="shared" si="4"/>
        <v/>
      </c>
      <c r="G15" s="19" t="str">
        <f t="shared" si="5"/>
        <v/>
      </c>
      <c r="H15" s="19" t="str">
        <f t="shared" si="6"/>
        <v/>
      </c>
      <c r="I15" s="19"/>
      <c r="J15" s="19"/>
      <c r="K15" s="19" t="str">
        <f t="shared" si="11"/>
        <v/>
      </c>
      <c r="L15" s="19">
        <f t="shared" si="12"/>
        <v>10000</v>
      </c>
      <c r="M15" s="22" t="str">
        <f>TRIM(Data!$N13)</f>
        <v>Adam Grant</v>
      </c>
      <c r="N15" s="22" t="str">
        <f>TRIM(Data!$A13)</f>
        <v>Adam Grant</v>
      </c>
      <c r="O15" s="23">
        <f>IF(Data!$B13=0,"",Data!$B13)</f>
        <v>2010</v>
      </c>
      <c r="P15" s="19" t="str">
        <f>IF(Data!$C13=0,"",Data!$C13)</f>
        <v>1</v>
      </c>
      <c r="Q15" s="23" t="str">
        <f>IF($M15="","",Data!$E13)</f>
        <v>VL</v>
      </c>
      <c r="R15" s="23" t="str">
        <f t="shared" si="13"/>
        <v>VL</v>
      </c>
      <c r="S15" s="23" t="str">
        <f t="shared" si="14"/>
        <v>VL</v>
      </c>
      <c r="T15" s="19" t="str">
        <f>IF(Data!$F13=0,"",Data!$F13)</f>
        <v/>
      </c>
      <c r="U15" s="19" t="str">
        <f>IF(Data!$G13=0,"",Data!$G13)</f>
        <v/>
      </c>
      <c r="V15" s="19" t="str">
        <f>IF(Data!$D13=0,"",Data!$D13)</f>
        <v/>
      </c>
      <c r="W15" s="19" t="str">
        <f>Data!$H13</f>
        <v>Japonica</v>
      </c>
      <c r="Y15" s="41" t="e">
        <f t="shared" si="8"/>
        <v>#REF!</v>
      </c>
      <c r="Z15" s="8">
        <f t="shared" si="15"/>
        <v>10000</v>
      </c>
      <c r="AA15" s="8" t="str">
        <f t="shared" si="16"/>
        <v>Adam Grant</v>
      </c>
      <c r="AB15" s="8" t="str">
        <f t="shared" si="17"/>
        <v>VL</v>
      </c>
      <c r="AC15" s="8" t="str">
        <f t="shared" si="18"/>
        <v/>
      </c>
      <c r="AD15" s="8" t="str">
        <f t="shared" si="19"/>
        <v/>
      </c>
      <c r="AE15" s="8" t="str">
        <f t="shared" si="20"/>
        <v/>
      </c>
      <c r="AF15" s="5">
        <f t="shared" si="21"/>
        <v>2010</v>
      </c>
      <c r="AG15" s="46">
        <v>12</v>
      </c>
      <c r="AH15" s="47" t="str">
        <f t="shared" si="9"/>
        <v/>
      </c>
      <c r="AI15" s="48" t="str">
        <f t="shared" si="10"/>
        <v/>
      </c>
      <c r="AK15" s="22" t="e">
        <f>TRIM(#REF!)</f>
        <v>#REF!</v>
      </c>
      <c r="AL15" s="23" t="e">
        <f>IF(#REF!=0,"",#REF!)</f>
        <v>#REF!</v>
      </c>
      <c r="AM15" s="19" t="e">
        <f>IF(#REF!=0,"",#REF!)</f>
        <v>#REF!</v>
      </c>
      <c r="AN15" s="23" t="e">
        <f>IF($AK15="","",#REF!)</f>
        <v>#REF!</v>
      </c>
      <c r="AO15" s="23" t="e">
        <f t="shared" si="22"/>
        <v>#REF!</v>
      </c>
      <c r="AP15" s="19" t="e">
        <f>IF(#REF!=0,"",#REF!)</f>
        <v>#REF!</v>
      </c>
      <c r="AQ15" s="19" t="e">
        <f>IF(#REF!=0,"",#REF!)</f>
        <v>#REF!</v>
      </c>
      <c r="AR15" s="19" t="e">
        <f>IF(#REF!=0,"",#REF!)</f>
        <v>#REF!</v>
      </c>
      <c r="AS15" s="19" t="e">
        <f>#REF!</f>
        <v>#REF!</v>
      </c>
    </row>
    <row r="16" spans="1:257" ht="19.5" thickTop="1" thickBot="1" x14ac:dyDescent="0.25">
      <c r="A16" s="19">
        <v>13</v>
      </c>
      <c r="B16" s="20" t="str">
        <f t="shared" si="0"/>
        <v/>
      </c>
      <c r="C16" s="21" t="str">
        <f t="shared" si="1"/>
        <v/>
      </c>
      <c r="D16" s="19" t="str">
        <f t="shared" si="2"/>
        <v/>
      </c>
      <c r="E16" s="19" t="str">
        <f t="shared" si="3"/>
        <v/>
      </c>
      <c r="F16" s="19" t="str">
        <f t="shared" si="4"/>
        <v/>
      </c>
      <c r="G16" s="19" t="str">
        <f t="shared" si="5"/>
        <v/>
      </c>
      <c r="H16" s="19" t="str">
        <f t="shared" si="6"/>
        <v/>
      </c>
      <c r="I16" s="19"/>
      <c r="J16" s="19"/>
      <c r="K16" s="19" t="str">
        <f t="shared" si="11"/>
        <v/>
      </c>
      <c r="L16" s="19">
        <f t="shared" si="12"/>
        <v>10000</v>
      </c>
      <c r="M16" s="22" t="str">
        <f>TRIM(Data!$N14)</f>
        <v>Adeyaka</v>
      </c>
      <c r="N16" s="22" t="str">
        <f>TRIM(Data!$A14)</f>
        <v>Adeyaka</v>
      </c>
      <c r="O16" s="23">
        <f>IF(Data!$B14=0,"",Data!$B14)</f>
        <v>1981</v>
      </c>
      <c r="P16" s="19" t="str">
        <f>IF(Data!$C14=0,"",Data!$C14)</f>
        <v>1</v>
      </c>
      <c r="Q16" s="23" t="str">
        <f>IF($M16="","",Data!$E14)</f>
        <v>S-M</v>
      </c>
      <c r="R16" s="23" t="str">
        <f t="shared" si="13"/>
        <v>S</v>
      </c>
      <c r="S16" s="23" t="str">
        <f t="shared" si="14"/>
        <v>S</v>
      </c>
      <c r="T16" s="19" t="str">
        <f>IF(Data!$F14=0,"",Data!$F14)</f>
        <v/>
      </c>
      <c r="U16" s="19" t="str">
        <f>IF(Data!$G14=0,"",Data!$G14)</f>
        <v/>
      </c>
      <c r="V16" s="19" t="str">
        <f>IF(Data!$D14=0,"",Data!$D14)</f>
        <v/>
      </c>
      <c r="W16" s="19" t="str">
        <f>Data!$H14</f>
        <v>Japonica</v>
      </c>
      <c r="Y16" s="41" t="e">
        <f t="shared" si="8"/>
        <v>#REF!</v>
      </c>
      <c r="Z16" s="8">
        <f t="shared" si="15"/>
        <v>10000</v>
      </c>
      <c r="AA16" s="8" t="str">
        <f t="shared" si="16"/>
        <v>Adeyaka</v>
      </c>
      <c r="AB16" s="8" t="str">
        <f t="shared" si="17"/>
        <v>S</v>
      </c>
      <c r="AC16" s="8" t="str">
        <f t="shared" si="18"/>
        <v/>
      </c>
      <c r="AD16" s="8" t="str">
        <f t="shared" si="19"/>
        <v/>
      </c>
      <c r="AE16" s="8" t="str">
        <f t="shared" si="20"/>
        <v/>
      </c>
      <c r="AF16" s="5">
        <f t="shared" si="21"/>
        <v>1981</v>
      </c>
      <c r="AG16" s="46">
        <v>13</v>
      </c>
      <c r="AH16" s="47" t="str">
        <f t="shared" si="9"/>
        <v/>
      </c>
      <c r="AI16" s="48" t="str">
        <f t="shared" si="10"/>
        <v/>
      </c>
      <c r="AK16" s="22" t="e">
        <f>TRIM(#REF!)</f>
        <v>#REF!</v>
      </c>
      <c r="AL16" s="23" t="e">
        <f>IF(#REF!=0,"",#REF!)</f>
        <v>#REF!</v>
      </c>
      <c r="AM16" s="19" t="e">
        <f>IF(#REF!=0,"",#REF!)</f>
        <v>#REF!</v>
      </c>
      <c r="AN16" s="23" t="e">
        <f>IF($AK16="","",#REF!)</f>
        <v>#REF!</v>
      </c>
      <c r="AO16" s="23" t="e">
        <f t="shared" si="22"/>
        <v>#REF!</v>
      </c>
      <c r="AP16" s="19" t="e">
        <f>IF(#REF!=0,"",#REF!)</f>
        <v>#REF!</v>
      </c>
      <c r="AQ16" s="19" t="e">
        <f>IF(#REF!=0,"",#REF!)</f>
        <v>#REF!</v>
      </c>
      <c r="AR16" s="19" t="e">
        <f>IF(#REF!=0,"",#REF!)</f>
        <v>#REF!</v>
      </c>
      <c r="AS16" s="19" t="e">
        <f>#REF!</f>
        <v>#REF!</v>
      </c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</row>
    <row r="17" spans="1:257" ht="19.5" thickTop="1" thickBot="1" x14ac:dyDescent="0.25">
      <c r="A17" s="19">
        <v>14</v>
      </c>
      <c r="B17" s="20" t="str">
        <f t="shared" si="0"/>
        <v/>
      </c>
      <c r="C17" s="21" t="str">
        <f t="shared" si="1"/>
        <v/>
      </c>
      <c r="D17" s="19" t="str">
        <f t="shared" si="2"/>
        <v/>
      </c>
      <c r="E17" s="19" t="str">
        <f t="shared" si="3"/>
        <v/>
      </c>
      <c r="F17" s="19" t="str">
        <f t="shared" si="4"/>
        <v/>
      </c>
      <c r="G17" s="19" t="str">
        <f t="shared" si="5"/>
        <v/>
      </c>
      <c r="H17" s="19" t="str">
        <f t="shared" si="6"/>
        <v/>
      </c>
      <c r="I17" s="19"/>
      <c r="J17" s="19"/>
      <c r="K17" s="19" t="str">
        <f t="shared" si="11"/>
        <v/>
      </c>
      <c r="L17" s="19">
        <f t="shared" si="12"/>
        <v>10000</v>
      </c>
      <c r="M17" s="22" t="str">
        <f>TRIM(Data!$N15)</f>
        <v>Admiral Nimitz (See Kishu-tsukasa)</v>
      </c>
      <c r="N17" s="22" t="str">
        <f>TRIM(Data!$A15)</f>
        <v>Admiral Nimitz (See Kishu-tsukasa)</v>
      </c>
      <c r="O17" s="23">
        <f>IF(Data!$B15=0,"",Data!$B15)</f>
        <v>1937</v>
      </c>
      <c r="P17" s="19" t="str">
        <f>IF(Data!$C15=0,"",Data!$C15)</f>
        <v/>
      </c>
      <c r="Q17" s="23" t="str">
        <f>IF($M17="","",Data!$E15)</f>
        <v>M</v>
      </c>
      <c r="R17" s="23" t="str">
        <f t="shared" si="13"/>
        <v>M</v>
      </c>
      <c r="S17" s="23" t="str">
        <f t="shared" si="14"/>
        <v>M</v>
      </c>
      <c r="T17" s="19" t="str">
        <f>IF(Data!$F15=0,"",Data!$F15)</f>
        <v/>
      </c>
      <c r="U17" s="19" t="str">
        <f>IF(Data!$G15=0,"",Data!$G15)</f>
        <v>FD</v>
      </c>
      <c r="V17" s="19" t="str">
        <f>IF(Data!$D15=0,"",Data!$D15)</f>
        <v/>
      </c>
      <c r="W17" s="19" t="str">
        <f>Data!$H15</f>
        <v>Japonica</v>
      </c>
      <c r="Y17" s="41" t="e">
        <f t="shared" si="8"/>
        <v>#REF!</v>
      </c>
      <c r="Z17" s="8">
        <f t="shared" si="15"/>
        <v>10000</v>
      </c>
      <c r="AA17" s="8" t="str">
        <f t="shared" si="16"/>
        <v>Admiral Nimitz (See Kishu-tsukasa)</v>
      </c>
      <c r="AB17" s="8" t="str">
        <f t="shared" si="17"/>
        <v>M</v>
      </c>
      <c r="AC17" s="8" t="str">
        <f t="shared" si="18"/>
        <v/>
      </c>
      <c r="AD17" s="8" t="str">
        <f t="shared" si="19"/>
        <v>FD</v>
      </c>
      <c r="AE17" s="8" t="str">
        <f t="shared" si="20"/>
        <v/>
      </c>
      <c r="AF17" s="5">
        <f t="shared" si="21"/>
        <v>1937</v>
      </c>
      <c r="AG17" s="46">
        <v>14</v>
      </c>
      <c r="AH17" s="47" t="str">
        <f t="shared" si="9"/>
        <v/>
      </c>
      <c r="AI17" s="48" t="str">
        <f t="shared" si="10"/>
        <v/>
      </c>
      <c r="AK17" s="22" t="e">
        <f>TRIM(#REF!)</f>
        <v>#REF!</v>
      </c>
      <c r="AL17" s="23" t="e">
        <f>IF(#REF!=0,"",#REF!)</f>
        <v>#REF!</v>
      </c>
      <c r="AM17" s="19" t="e">
        <f>IF(#REF!=0,"",#REF!)</f>
        <v>#REF!</v>
      </c>
      <c r="AN17" s="23" t="e">
        <f>IF($AK17="","",#REF!)</f>
        <v>#REF!</v>
      </c>
      <c r="AO17" s="23" t="e">
        <f t="shared" si="22"/>
        <v>#REF!</v>
      </c>
      <c r="AP17" s="19" t="e">
        <f>IF(#REF!=0,"",#REF!)</f>
        <v>#REF!</v>
      </c>
      <c r="AQ17" s="19" t="e">
        <f>IF(#REF!=0,"",#REF!)</f>
        <v>#REF!</v>
      </c>
      <c r="AR17" s="19" t="e">
        <f>IF(#REF!=0,"",#REF!)</f>
        <v>#REF!</v>
      </c>
      <c r="AS17" s="19" t="e">
        <f>#REF!</f>
        <v>#REF!</v>
      </c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</row>
    <row r="18" spans="1:257" ht="19.5" thickTop="1" thickBot="1" x14ac:dyDescent="0.25">
      <c r="A18" s="19">
        <v>15</v>
      </c>
      <c r="B18" s="20" t="str">
        <f t="shared" si="0"/>
        <v/>
      </c>
      <c r="C18" s="21" t="str">
        <f t="shared" si="1"/>
        <v/>
      </c>
      <c r="D18" s="19" t="str">
        <f t="shared" si="2"/>
        <v/>
      </c>
      <c r="E18" s="19" t="str">
        <f t="shared" si="3"/>
        <v/>
      </c>
      <c r="F18" s="19" t="str">
        <f t="shared" si="4"/>
        <v/>
      </c>
      <c r="G18" s="19" t="str">
        <f t="shared" si="5"/>
        <v/>
      </c>
      <c r="H18" s="19" t="str">
        <f t="shared" si="6"/>
        <v/>
      </c>
      <c r="I18" s="19"/>
      <c r="J18" s="19"/>
      <c r="K18" s="19" t="str">
        <f t="shared" si="11"/>
        <v/>
      </c>
      <c r="L18" s="19">
        <f t="shared" si="12"/>
        <v>10000</v>
      </c>
      <c r="M18" s="22" t="str">
        <f>TRIM(Data!$N16)</f>
        <v>Adolphe Audusson</v>
      </c>
      <c r="N18" s="22" t="str">
        <f>TRIM(Data!$A16)</f>
        <v>Adolphe Audusson (Audrey Hopfer)</v>
      </c>
      <c r="O18" s="23">
        <f>IF(Data!$B16=0,"",Data!$B16)</f>
        <v>1877</v>
      </c>
      <c r="P18" s="19" t="str">
        <f>IF(Data!$C16=0,"",Data!$C16)</f>
        <v>1</v>
      </c>
      <c r="Q18" s="23" t="str">
        <f>IF($M18="","",Data!$E16)</f>
        <v>L</v>
      </c>
      <c r="R18" s="23" t="str">
        <f t="shared" si="13"/>
        <v>L</v>
      </c>
      <c r="S18" s="23" t="str">
        <f t="shared" si="14"/>
        <v>L</v>
      </c>
      <c r="T18" s="19" t="str">
        <f>IF(Data!$F16=0,"",Data!$F16)</f>
        <v/>
      </c>
      <c r="U18" s="19" t="str">
        <f>IF(Data!$G16=0,"",Data!$G16)</f>
        <v/>
      </c>
      <c r="V18" s="19" t="str">
        <f>IF(Data!$D16=0,"",Data!$D16)</f>
        <v>ANTIQUE</v>
      </c>
      <c r="W18" s="19" t="str">
        <f>Data!$H16</f>
        <v>Japonica</v>
      </c>
      <c r="Y18" s="41" t="e">
        <f t="shared" si="8"/>
        <v>#REF!</v>
      </c>
      <c r="Z18" s="8">
        <f t="shared" si="15"/>
        <v>18</v>
      </c>
      <c r="AA18" s="8" t="str">
        <f t="shared" si="16"/>
        <v>Adolphe Audusson</v>
      </c>
      <c r="AB18" s="8" t="str">
        <f t="shared" si="17"/>
        <v>L</v>
      </c>
      <c r="AC18" s="8" t="str">
        <f t="shared" si="18"/>
        <v/>
      </c>
      <c r="AD18" s="8" t="str">
        <f t="shared" si="19"/>
        <v/>
      </c>
      <c r="AE18" s="8" t="str">
        <f t="shared" si="20"/>
        <v>ANTIQUE</v>
      </c>
      <c r="AF18" s="5">
        <f t="shared" si="21"/>
        <v>1877</v>
      </c>
      <c r="AG18" s="46">
        <v>15</v>
      </c>
      <c r="AH18" s="47" t="str">
        <f t="shared" si="9"/>
        <v/>
      </c>
      <c r="AI18" s="48" t="str">
        <f t="shared" si="10"/>
        <v/>
      </c>
      <c r="AK18" s="22" t="e">
        <f>TRIM(#REF!)</f>
        <v>#REF!</v>
      </c>
      <c r="AL18" s="23" t="e">
        <f>IF(#REF!=0,"",#REF!)</f>
        <v>#REF!</v>
      </c>
      <c r="AM18" s="19" t="e">
        <f>IF(#REF!=0,"",#REF!)</f>
        <v>#REF!</v>
      </c>
      <c r="AN18" s="23" t="e">
        <f>IF($AK18="","",#REF!)</f>
        <v>#REF!</v>
      </c>
      <c r="AO18" s="23" t="e">
        <f t="shared" si="22"/>
        <v>#REF!</v>
      </c>
      <c r="AP18" s="19" t="e">
        <f>IF(#REF!=0,"",#REF!)</f>
        <v>#REF!</v>
      </c>
      <c r="AQ18" s="19" t="e">
        <f>IF(#REF!=0,"",#REF!)</f>
        <v>#REF!</v>
      </c>
      <c r="AR18" s="19" t="e">
        <f>IF(#REF!=0,"",#REF!)</f>
        <v>#REF!</v>
      </c>
      <c r="AS18" s="19" t="e">
        <f>#REF!</f>
        <v>#REF!</v>
      </c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</row>
    <row r="19" spans="1:257" ht="19.5" thickTop="1" thickBot="1" x14ac:dyDescent="0.25">
      <c r="A19" s="19">
        <v>16</v>
      </c>
      <c r="B19" s="20" t="str">
        <f t="shared" si="0"/>
        <v/>
      </c>
      <c r="C19" s="21" t="str">
        <f t="shared" si="1"/>
        <v/>
      </c>
      <c r="D19" s="19" t="str">
        <f t="shared" si="2"/>
        <v/>
      </c>
      <c r="E19" s="19" t="str">
        <f t="shared" si="3"/>
        <v/>
      </c>
      <c r="F19" s="19" t="str">
        <f t="shared" si="4"/>
        <v/>
      </c>
      <c r="G19" s="19" t="str">
        <f t="shared" si="5"/>
        <v/>
      </c>
      <c r="H19" s="19" t="str">
        <f t="shared" si="6"/>
        <v/>
      </c>
      <c r="I19" s="19"/>
      <c r="J19" s="19"/>
      <c r="K19" s="19" t="str">
        <f t="shared" si="11"/>
        <v/>
      </c>
      <c r="L19" s="19">
        <f t="shared" si="12"/>
        <v>10000</v>
      </c>
      <c r="M19" s="22" t="str">
        <f>TRIM(Data!$N17)</f>
        <v>Adolphe Audusson Special</v>
      </c>
      <c r="N19" s="22" t="str">
        <f>TRIM(Data!$A17)</f>
        <v>Adolphe Audusson Special</v>
      </c>
      <c r="O19" s="23">
        <f>IF(Data!$B17=0,"",Data!$B17)</f>
        <v>1942</v>
      </c>
      <c r="P19" s="19" t="str">
        <f>IF(Data!$C17=0,"",Data!$C17)</f>
        <v>1</v>
      </c>
      <c r="Q19" s="23" t="str">
        <f>IF($M19="","",Data!$E17)</f>
        <v>L</v>
      </c>
      <c r="R19" s="23" t="str">
        <f t="shared" si="13"/>
        <v>L</v>
      </c>
      <c r="S19" s="23" t="str">
        <f t="shared" si="14"/>
        <v>L</v>
      </c>
      <c r="T19" s="19" t="str">
        <f>IF(Data!$F17=0,"",Data!$F17)</f>
        <v/>
      </c>
      <c r="U19" s="19" t="str">
        <f>IF(Data!$G17=0,"",Data!$G17)</f>
        <v/>
      </c>
      <c r="V19" s="19" t="str">
        <f>IF(Data!$D17=0,"",Data!$D17)</f>
        <v/>
      </c>
      <c r="W19" s="19" t="str">
        <f>Data!$H17</f>
        <v>Japonica</v>
      </c>
      <c r="Y19" s="41" t="e">
        <f t="shared" si="8"/>
        <v>#REF!</v>
      </c>
      <c r="Z19" s="8">
        <f t="shared" si="15"/>
        <v>10000</v>
      </c>
      <c r="AA19" s="8" t="str">
        <f t="shared" si="16"/>
        <v>Adolphe Audusson Special</v>
      </c>
      <c r="AB19" s="8" t="str">
        <f t="shared" si="17"/>
        <v>L</v>
      </c>
      <c r="AC19" s="8" t="str">
        <f t="shared" si="18"/>
        <v/>
      </c>
      <c r="AD19" s="8" t="str">
        <f t="shared" si="19"/>
        <v/>
      </c>
      <c r="AE19" s="8" t="str">
        <f t="shared" si="20"/>
        <v/>
      </c>
      <c r="AF19" s="5">
        <f t="shared" si="21"/>
        <v>1942</v>
      </c>
      <c r="AG19" s="46">
        <v>16</v>
      </c>
      <c r="AH19" s="47" t="str">
        <f t="shared" si="9"/>
        <v/>
      </c>
      <c r="AI19" s="48" t="str">
        <f t="shared" si="10"/>
        <v/>
      </c>
      <c r="AK19" s="22" t="e">
        <f>TRIM(#REF!)</f>
        <v>#REF!</v>
      </c>
      <c r="AL19" s="23" t="e">
        <f>IF(#REF!=0,"",#REF!)</f>
        <v>#REF!</v>
      </c>
      <c r="AM19" s="19" t="e">
        <f>IF(#REF!=0,"",#REF!)</f>
        <v>#REF!</v>
      </c>
      <c r="AN19" s="23" t="e">
        <f>IF($AK19="","",#REF!)</f>
        <v>#REF!</v>
      </c>
      <c r="AO19" s="23" t="e">
        <f t="shared" si="22"/>
        <v>#REF!</v>
      </c>
      <c r="AP19" s="19" t="e">
        <f>IF(#REF!=0,"",#REF!)</f>
        <v>#REF!</v>
      </c>
      <c r="AQ19" s="19" t="e">
        <f>IF(#REF!=0,"",#REF!)</f>
        <v>#REF!</v>
      </c>
      <c r="AR19" s="19" t="e">
        <f>IF(#REF!=0,"",#REF!)</f>
        <v>#REF!</v>
      </c>
      <c r="AS19" s="19" t="e">
        <f>#REF!</f>
        <v>#REF!</v>
      </c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</row>
    <row r="20" spans="1:257" ht="19.5" thickTop="1" thickBot="1" x14ac:dyDescent="0.25">
      <c r="A20" s="19">
        <v>17</v>
      </c>
      <c r="B20" s="20" t="str">
        <f t="shared" si="0"/>
        <v/>
      </c>
      <c r="C20" s="21" t="str">
        <f t="shared" si="1"/>
        <v/>
      </c>
      <c r="D20" s="19" t="str">
        <f t="shared" si="2"/>
        <v/>
      </c>
      <c r="E20" s="19" t="str">
        <f t="shared" si="3"/>
        <v/>
      </c>
      <c r="F20" s="19" t="str">
        <f t="shared" si="4"/>
        <v/>
      </c>
      <c r="G20" s="19" t="str">
        <f t="shared" si="5"/>
        <v/>
      </c>
      <c r="H20" s="19" t="str">
        <f t="shared" si="6"/>
        <v/>
      </c>
      <c r="I20" s="19"/>
      <c r="J20" s="19"/>
      <c r="K20" s="19" t="str">
        <f t="shared" si="11"/>
        <v/>
      </c>
      <c r="L20" s="19">
        <f t="shared" si="12"/>
        <v>10000</v>
      </c>
      <c r="M20" s="22" t="str">
        <f>TRIM(Data!$N18)</f>
        <v>Adorable</v>
      </c>
      <c r="N20" s="22" t="str">
        <f>TRIM(Data!$A18)</f>
        <v>Adorable (H)</v>
      </c>
      <c r="O20" s="23">
        <f>IF(Data!$B18=0,"",Data!$B18)</f>
        <v>1979</v>
      </c>
      <c r="P20" s="19" t="str">
        <f>IF(Data!$C18=0,"",Data!$C18)</f>
        <v>1</v>
      </c>
      <c r="Q20" s="23" t="str">
        <f>IF($M20="","",Data!$E18)</f>
        <v>S-M</v>
      </c>
      <c r="R20" s="23" t="str">
        <f t="shared" si="13"/>
        <v>S</v>
      </c>
      <c r="S20" s="23" t="str">
        <f t="shared" si="14"/>
        <v>S</v>
      </c>
      <c r="T20" s="19" t="str">
        <f>IF(Data!$F18=0,"",Data!$F18)</f>
        <v/>
      </c>
      <c r="U20" s="19" t="str">
        <f>IF(Data!$G18=0,"",Data!$G18)</f>
        <v>FD</v>
      </c>
      <c r="V20" s="19" t="str">
        <f>IF(Data!$D18=0,"",Data!$D18)</f>
        <v/>
      </c>
      <c r="W20" s="19" t="str">
        <f>Data!$H18</f>
        <v>NRH</v>
      </c>
      <c r="Y20" s="41" t="e">
        <f t="shared" si="8"/>
        <v>#REF!</v>
      </c>
      <c r="Z20" s="8">
        <f t="shared" si="15"/>
        <v>10000</v>
      </c>
      <c r="AA20" s="8" t="str">
        <f t="shared" si="16"/>
        <v>Adorable</v>
      </c>
      <c r="AB20" s="8" t="str">
        <f t="shared" si="17"/>
        <v>S</v>
      </c>
      <c r="AC20" s="8" t="str">
        <f t="shared" si="18"/>
        <v/>
      </c>
      <c r="AD20" s="8" t="str">
        <f t="shared" si="19"/>
        <v>FD</v>
      </c>
      <c r="AE20" s="8" t="str">
        <f t="shared" si="20"/>
        <v/>
      </c>
      <c r="AF20" s="5">
        <f t="shared" si="21"/>
        <v>1979</v>
      </c>
      <c r="AG20" s="46">
        <v>17</v>
      </c>
      <c r="AH20" s="47" t="str">
        <f t="shared" si="9"/>
        <v/>
      </c>
      <c r="AI20" s="48" t="str">
        <f t="shared" si="10"/>
        <v/>
      </c>
      <c r="AK20" s="22" t="e">
        <f>TRIM(#REF!)</f>
        <v>#REF!</v>
      </c>
      <c r="AL20" s="23" t="e">
        <f>IF(#REF!=0,"",#REF!)</f>
        <v>#REF!</v>
      </c>
      <c r="AM20" s="19" t="e">
        <f>IF(#REF!=0,"",#REF!)</f>
        <v>#REF!</v>
      </c>
      <c r="AN20" s="23" t="e">
        <f>IF($AK20="","",#REF!)</f>
        <v>#REF!</v>
      </c>
      <c r="AO20" s="23" t="e">
        <f t="shared" si="22"/>
        <v>#REF!</v>
      </c>
      <c r="AP20" s="19" t="e">
        <f>IF(#REF!=0,"",#REF!)</f>
        <v>#REF!</v>
      </c>
      <c r="AQ20" s="19" t="e">
        <f>IF(#REF!=0,"",#REF!)</f>
        <v>#REF!</v>
      </c>
      <c r="AR20" s="19" t="e">
        <f>IF(#REF!=0,"",#REF!)</f>
        <v>#REF!</v>
      </c>
      <c r="AS20" s="19" t="e">
        <f>#REF!</f>
        <v>#REF!</v>
      </c>
    </row>
    <row r="21" spans="1:257" ht="19.5" thickTop="1" thickBot="1" x14ac:dyDescent="0.25">
      <c r="A21" s="19">
        <v>18</v>
      </c>
      <c r="B21" s="20" t="str">
        <f t="shared" si="0"/>
        <v/>
      </c>
      <c r="C21" s="21" t="str">
        <f t="shared" si="1"/>
        <v/>
      </c>
      <c r="D21" s="19" t="str">
        <f t="shared" si="2"/>
        <v/>
      </c>
      <c r="E21" s="19" t="str">
        <f t="shared" si="3"/>
        <v/>
      </c>
      <c r="F21" s="19" t="str">
        <f t="shared" si="4"/>
        <v/>
      </c>
      <c r="G21" s="19" t="str">
        <f t="shared" si="5"/>
        <v/>
      </c>
      <c r="H21" s="19" t="str">
        <f t="shared" si="6"/>
        <v/>
      </c>
      <c r="I21" s="19"/>
      <c r="J21" s="19"/>
      <c r="K21" s="19" t="str">
        <f t="shared" si="11"/>
        <v/>
      </c>
      <c r="L21" s="19">
        <f t="shared" si="12"/>
        <v>10000</v>
      </c>
      <c r="M21" s="22" t="str">
        <f>TRIM(Data!$N19)</f>
        <v>Adoring Pure</v>
      </c>
      <c r="N21" s="22" t="str">
        <f>TRIM(Data!$A19)</f>
        <v>Adoring Pure (R)</v>
      </c>
      <c r="O21" s="23">
        <f>IF(Data!$B19=0,"",Data!$B19)</f>
        <v>2007</v>
      </c>
      <c r="P21" s="19" t="str">
        <f>IF(Data!$C19=0,"",Data!$C19)</f>
        <v>1</v>
      </c>
      <c r="Q21" s="23" t="str">
        <f>IF($M21="","",Data!$E19)</f>
        <v>L</v>
      </c>
      <c r="R21" s="23" t="str">
        <f t="shared" si="13"/>
        <v>L</v>
      </c>
      <c r="S21" s="23" t="str">
        <f t="shared" si="14"/>
        <v>L</v>
      </c>
      <c r="T21" s="19" t="str">
        <f>IF(Data!$F19=0,"",Data!$F19)</f>
        <v/>
      </c>
      <c r="U21" s="19" t="str">
        <f>IF(Data!$G19=0,"",Data!$G19)</f>
        <v/>
      </c>
      <c r="V21" s="19" t="str">
        <f>IF(Data!$D19=0,"",Data!$D19)</f>
        <v/>
      </c>
      <c r="W21" s="19" t="str">
        <f>Data!$H19</f>
        <v>Reticulata</v>
      </c>
      <c r="Y21" s="41" t="e">
        <f t="shared" si="8"/>
        <v>#REF!</v>
      </c>
      <c r="Z21" s="8">
        <f t="shared" si="15"/>
        <v>10000</v>
      </c>
      <c r="AA21" s="8" t="str">
        <f t="shared" si="16"/>
        <v>Adoring Pure</v>
      </c>
      <c r="AB21" s="8" t="str">
        <f t="shared" si="17"/>
        <v>L</v>
      </c>
      <c r="AC21" s="8" t="str">
        <f t="shared" si="18"/>
        <v/>
      </c>
      <c r="AD21" s="8" t="str">
        <f t="shared" si="19"/>
        <v/>
      </c>
      <c r="AE21" s="8" t="str">
        <f t="shared" si="20"/>
        <v/>
      </c>
      <c r="AF21" s="5">
        <f t="shared" si="21"/>
        <v>2007</v>
      </c>
      <c r="AG21" s="46">
        <v>18</v>
      </c>
      <c r="AH21" s="47" t="str">
        <f t="shared" si="9"/>
        <v/>
      </c>
      <c r="AI21" s="48" t="str">
        <f t="shared" si="10"/>
        <v/>
      </c>
      <c r="AK21" s="22" t="e">
        <f>TRIM(#REF!)</f>
        <v>#REF!</v>
      </c>
      <c r="AL21" s="23" t="e">
        <f>IF(#REF!=0,"",#REF!)</f>
        <v>#REF!</v>
      </c>
      <c r="AM21" s="19" t="e">
        <f>IF(#REF!=0,"",#REF!)</f>
        <v>#REF!</v>
      </c>
      <c r="AN21" s="23" t="e">
        <f>IF($AK21="","",#REF!)</f>
        <v>#REF!</v>
      </c>
      <c r="AO21" s="23" t="e">
        <f t="shared" si="22"/>
        <v>#REF!</v>
      </c>
      <c r="AP21" s="19" t="e">
        <f>IF(#REF!=0,"",#REF!)</f>
        <v>#REF!</v>
      </c>
      <c r="AQ21" s="19" t="e">
        <f>IF(#REF!=0,"",#REF!)</f>
        <v>#REF!</v>
      </c>
      <c r="AR21" s="19" t="e">
        <f>IF(#REF!=0,"",#REF!)</f>
        <v>#REF!</v>
      </c>
      <c r="AS21" s="19" t="e">
        <f>#REF!</f>
        <v>#REF!</v>
      </c>
    </row>
    <row r="22" spans="1:257" ht="19.5" thickTop="1" thickBot="1" x14ac:dyDescent="0.25">
      <c r="A22" s="19">
        <v>19</v>
      </c>
      <c r="B22" s="20" t="str">
        <f t="shared" si="0"/>
        <v/>
      </c>
      <c r="C22" s="21" t="str">
        <f t="shared" si="1"/>
        <v/>
      </c>
      <c r="D22" s="19" t="str">
        <f t="shared" si="2"/>
        <v/>
      </c>
      <c r="E22" s="19" t="str">
        <f t="shared" si="3"/>
        <v/>
      </c>
      <c r="F22" s="19" t="str">
        <f t="shared" si="4"/>
        <v/>
      </c>
      <c r="G22" s="19" t="str">
        <f t="shared" si="5"/>
        <v/>
      </c>
      <c r="H22" s="19" t="str">
        <f t="shared" si="6"/>
        <v/>
      </c>
      <c r="I22" s="19"/>
      <c r="J22" s="19"/>
      <c r="K22" s="19" t="str">
        <f t="shared" si="11"/>
        <v/>
      </c>
      <c r="L22" s="19">
        <f t="shared" si="12"/>
        <v>10000</v>
      </c>
      <c r="M22" s="22" t="str">
        <f>TRIM(Data!$N20)</f>
        <v>Adrene Wheeler</v>
      </c>
      <c r="N22" s="22" t="str">
        <f>TRIM(Data!$A20)</f>
        <v>Adrene Wheeler (R)</v>
      </c>
      <c r="O22" s="23">
        <f>IF(Data!$B20=0,"",Data!$B20)</f>
        <v>2013</v>
      </c>
      <c r="P22" s="19" t="str">
        <f>IF(Data!$C20=0,"",Data!$C20)</f>
        <v>1</v>
      </c>
      <c r="Q22" s="23" t="str">
        <f>IF($M22="","",Data!$E20)</f>
        <v>VL</v>
      </c>
      <c r="R22" s="23" t="str">
        <f t="shared" si="13"/>
        <v>VL</v>
      </c>
      <c r="S22" s="23" t="str">
        <f t="shared" si="14"/>
        <v>VL</v>
      </c>
      <c r="T22" s="19" t="str">
        <f>IF(Data!$F20=0,"",Data!$F20)</f>
        <v/>
      </c>
      <c r="U22" s="19" t="str">
        <f>IF(Data!$G20=0,"",Data!$G20)</f>
        <v/>
      </c>
      <c r="V22" s="19" t="str">
        <f>IF(Data!$D20=0,"",Data!$D20)</f>
        <v/>
      </c>
      <c r="W22" s="19" t="str">
        <f>Data!$H20</f>
        <v>Reticulata</v>
      </c>
      <c r="Y22" s="41" t="e">
        <f t="shared" si="8"/>
        <v>#REF!</v>
      </c>
      <c r="Z22" s="8">
        <f t="shared" si="15"/>
        <v>10000</v>
      </c>
      <c r="AA22" s="8" t="str">
        <f t="shared" si="16"/>
        <v>Adrene Wheeler</v>
      </c>
      <c r="AB22" s="8" t="str">
        <f t="shared" si="17"/>
        <v>VL</v>
      </c>
      <c r="AC22" s="8" t="str">
        <f t="shared" si="18"/>
        <v/>
      </c>
      <c r="AD22" s="8" t="str">
        <f t="shared" si="19"/>
        <v/>
      </c>
      <c r="AE22" s="8" t="str">
        <f t="shared" si="20"/>
        <v/>
      </c>
      <c r="AF22" s="5">
        <f t="shared" si="21"/>
        <v>2013</v>
      </c>
      <c r="AG22" s="46">
        <v>19</v>
      </c>
      <c r="AH22" s="47" t="str">
        <f t="shared" si="9"/>
        <v/>
      </c>
      <c r="AI22" s="48" t="str">
        <f t="shared" si="10"/>
        <v/>
      </c>
      <c r="AK22" s="22" t="e">
        <f>TRIM(#REF!)</f>
        <v>#REF!</v>
      </c>
      <c r="AL22" s="23" t="e">
        <f>IF(#REF!=0,"",#REF!)</f>
        <v>#REF!</v>
      </c>
      <c r="AM22" s="19" t="e">
        <f>IF(#REF!=0,"",#REF!)</f>
        <v>#REF!</v>
      </c>
      <c r="AN22" s="23" t="e">
        <f>IF($AK22="","",#REF!)</f>
        <v>#REF!</v>
      </c>
      <c r="AO22" s="23" t="e">
        <f t="shared" si="22"/>
        <v>#REF!</v>
      </c>
      <c r="AP22" s="19" t="e">
        <f>IF(#REF!=0,"",#REF!)</f>
        <v>#REF!</v>
      </c>
      <c r="AQ22" s="19" t="e">
        <f>IF(#REF!=0,"",#REF!)</f>
        <v>#REF!</v>
      </c>
      <c r="AR22" s="19" t="e">
        <f>IF(#REF!=0,"",#REF!)</f>
        <v>#REF!</v>
      </c>
      <c r="AS22" s="19" t="e">
        <f>#REF!</f>
        <v>#REF!</v>
      </c>
    </row>
    <row r="23" spans="1:257" ht="19.5" thickTop="1" thickBot="1" x14ac:dyDescent="0.25">
      <c r="A23" s="19">
        <v>20</v>
      </c>
      <c r="B23" s="20" t="str">
        <f t="shared" si="0"/>
        <v/>
      </c>
      <c r="C23" s="21" t="str">
        <f t="shared" si="1"/>
        <v/>
      </c>
      <c r="D23" s="19" t="str">
        <f t="shared" si="2"/>
        <v/>
      </c>
      <c r="E23" s="19" t="str">
        <f t="shared" si="3"/>
        <v/>
      </c>
      <c r="F23" s="19" t="str">
        <f t="shared" si="4"/>
        <v/>
      </c>
      <c r="G23" s="19" t="str">
        <f t="shared" si="5"/>
        <v/>
      </c>
      <c r="H23" s="19" t="str">
        <f t="shared" si="6"/>
        <v/>
      </c>
      <c r="I23" s="19"/>
      <c r="J23" s="19"/>
      <c r="K23" s="19" t="str">
        <f t="shared" si="11"/>
        <v/>
      </c>
      <c r="L23" s="19">
        <f t="shared" si="12"/>
        <v>10000</v>
      </c>
      <c r="M23" s="22" t="str">
        <f>TRIM(Data!$N21)</f>
        <v>Adrienne Boueres</v>
      </c>
      <c r="N23" s="22" t="str">
        <f>TRIM(Data!$A21)</f>
        <v>Adrienne Boueres (R)</v>
      </c>
      <c r="O23" s="23">
        <f>IF(Data!$B21=0,"",Data!$B21)</f>
        <v>2013</v>
      </c>
      <c r="P23" s="19" t="str">
        <f>IF(Data!$C21=0,"",Data!$C21)</f>
        <v>1</v>
      </c>
      <c r="Q23" s="23" t="str">
        <f>IF($M23="","",Data!$E21)</f>
        <v>M-L</v>
      </c>
      <c r="R23" s="23" t="str">
        <f t="shared" si="13"/>
        <v>M</v>
      </c>
      <c r="S23" s="23" t="str">
        <f t="shared" si="14"/>
        <v>M</v>
      </c>
      <c r="T23" s="19" t="str">
        <f>IF(Data!$F21=0,"",Data!$F21)</f>
        <v/>
      </c>
      <c r="U23" s="19" t="str">
        <f>IF(Data!$G21=0,"",Data!$G21)</f>
        <v/>
      </c>
      <c r="V23" s="19" t="str">
        <f>IF(Data!$D21=0,"",Data!$D21)</f>
        <v/>
      </c>
      <c r="W23" s="19" t="str">
        <f>Data!$H21</f>
        <v>Reticulata</v>
      </c>
      <c r="Y23" s="41" t="e">
        <f t="shared" si="8"/>
        <v>#REF!</v>
      </c>
      <c r="Z23" s="8">
        <f t="shared" si="15"/>
        <v>10000</v>
      </c>
      <c r="AA23" s="8" t="str">
        <f t="shared" si="16"/>
        <v>Adrienne Boueres</v>
      </c>
      <c r="AB23" s="8" t="str">
        <f t="shared" si="17"/>
        <v>M</v>
      </c>
      <c r="AC23" s="8" t="str">
        <f t="shared" si="18"/>
        <v/>
      </c>
      <c r="AD23" s="8" t="str">
        <f t="shared" si="19"/>
        <v/>
      </c>
      <c r="AE23" s="8" t="str">
        <f t="shared" si="20"/>
        <v/>
      </c>
      <c r="AF23" s="5">
        <f t="shared" si="21"/>
        <v>2013</v>
      </c>
      <c r="AG23" s="46">
        <v>20</v>
      </c>
      <c r="AH23" s="47" t="str">
        <f t="shared" si="9"/>
        <v/>
      </c>
      <c r="AI23" s="48" t="str">
        <f t="shared" si="10"/>
        <v/>
      </c>
      <c r="AK23" s="22" t="e">
        <f>TRIM(#REF!)</f>
        <v>#REF!</v>
      </c>
      <c r="AL23" s="23" t="e">
        <f>IF(#REF!=0,"",#REF!)</f>
        <v>#REF!</v>
      </c>
      <c r="AM23" s="19" t="e">
        <f>IF(#REF!=0,"",#REF!)</f>
        <v>#REF!</v>
      </c>
      <c r="AN23" s="23" t="e">
        <f>IF($AK23="","",#REF!)</f>
        <v>#REF!</v>
      </c>
      <c r="AO23" s="23" t="e">
        <f t="shared" si="22"/>
        <v>#REF!</v>
      </c>
      <c r="AP23" s="19" t="e">
        <f>IF(#REF!=0,"",#REF!)</f>
        <v>#REF!</v>
      </c>
      <c r="AQ23" s="19" t="e">
        <f>IF(#REF!=0,"",#REF!)</f>
        <v>#REF!</v>
      </c>
      <c r="AR23" s="19" t="e">
        <f>IF(#REF!=0,"",#REF!)</f>
        <v>#REF!</v>
      </c>
      <c r="AS23" s="19" t="e">
        <f>#REF!</f>
        <v>#REF!</v>
      </c>
    </row>
    <row r="24" spans="1:257" ht="19.5" thickTop="1" thickBot="1" x14ac:dyDescent="0.25">
      <c r="A24" s="19">
        <v>21</v>
      </c>
      <c r="B24" s="20" t="str">
        <f t="shared" si="0"/>
        <v/>
      </c>
      <c r="C24" s="21" t="str">
        <f t="shared" si="1"/>
        <v/>
      </c>
      <c r="D24" s="19" t="str">
        <f t="shared" si="2"/>
        <v/>
      </c>
      <c r="E24" s="19" t="str">
        <f t="shared" si="3"/>
        <v/>
      </c>
      <c r="F24" s="19" t="str">
        <f t="shared" si="4"/>
        <v/>
      </c>
      <c r="G24" s="19" t="str">
        <f t="shared" si="5"/>
        <v/>
      </c>
      <c r="H24" s="19" t="str">
        <f t="shared" si="6"/>
        <v/>
      </c>
      <c r="I24" s="19"/>
      <c r="J24" s="19"/>
      <c r="K24" s="19" t="str">
        <f t="shared" si="11"/>
        <v/>
      </c>
      <c r="L24" s="19">
        <f t="shared" si="12"/>
        <v>10000</v>
      </c>
      <c r="M24" s="22" t="str">
        <f>TRIM(Data!$N22)</f>
        <v>Afterwards</v>
      </c>
      <c r="N24" s="22" t="str">
        <f>TRIM(Data!$A22)</f>
        <v>Afterwards (H)</v>
      </c>
      <c r="O24" s="23">
        <f>IF(Data!$B22=0,"",Data!$B22)</f>
        <v>2007</v>
      </c>
      <c r="P24" s="19" t="str">
        <f>IF(Data!$C22=0,"",Data!$C22)</f>
        <v>1</v>
      </c>
      <c r="Q24" s="23" t="str">
        <f>IF($M24="","",Data!$E22)</f>
        <v>VL</v>
      </c>
      <c r="R24" s="23" t="str">
        <f t="shared" si="13"/>
        <v>VL</v>
      </c>
      <c r="S24" s="23" t="str">
        <f t="shared" si="14"/>
        <v>VL</v>
      </c>
      <c r="T24" s="19" t="str">
        <f>IF(Data!$F22=0,"",Data!$F22)</f>
        <v/>
      </c>
      <c r="U24" s="19" t="str">
        <f>IF(Data!$G22=0,"",Data!$G22)</f>
        <v/>
      </c>
      <c r="V24" s="19" t="str">
        <f>IF(Data!$D22=0,"",Data!$D22)</f>
        <v/>
      </c>
      <c r="W24" s="19" t="str">
        <f>Data!$H22</f>
        <v>NRH</v>
      </c>
      <c r="Y24" s="41" t="e">
        <f t="shared" si="8"/>
        <v>#REF!</v>
      </c>
      <c r="Z24" s="8">
        <f t="shared" si="15"/>
        <v>10000</v>
      </c>
      <c r="AA24" s="8" t="str">
        <f t="shared" si="16"/>
        <v>Afterwards</v>
      </c>
      <c r="AB24" s="8" t="str">
        <f t="shared" si="17"/>
        <v>VL</v>
      </c>
      <c r="AC24" s="8" t="str">
        <f t="shared" si="18"/>
        <v/>
      </c>
      <c r="AD24" s="8" t="str">
        <f t="shared" si="19"/>
        <v/>
      </c>
      <c r="AE24" s="8" t="str">
        <f t="shared" si="20"/>
        <v/>
      </c>
      <c r="AF24" s="5">
        <f t="shared" si="21"/>
        <v>2007</v>
      </c>
      <c r="AG24" s="46">
        <v>21</v>
      </c>
      <c r="AH24" s="47" t="str">
        <f t="shared" si="9"/>
        <v/>
      </c>
      <c r="AI24" s="48" t="str">
        <f t="shared" si="10"/>
        <v/>
      </c>
      <c r="AK24" s="22" t="e">
        <f>TRIM(#REF!)</f>
        <v>#REF!</v>
      </c>
      <c r="AL24" s="23" t="e">
        <f>IF(#REF!=0,"",#REF!)</f>
        <v>#REF!</v>
      </c>
      <c r="AM24" s="19" t="e">
        <f>IF(#REF!=0,"",#REF!)</f>
        <v>#REF!</v>
      </c>
      <c r="AN24" s="23" t="e">
        <f>IF($AK24="","",#REF!)</f>
        <v>#REF!</v>
      </c>
      <c r="AO24" s="23" t="e">
        <f t="shared" si="22"/>
        <v>#REF!</v>
      </c>
      <c r="AP24" s="19" t="e">
        <f>IF(#REF!=0,"",#REF!)</f>
        <v>#REF!</v>
      </c>
      <c r="AQ24" s="19" t="e">
        <f>IF(#REF!=0,"",#REF!)</f>
        <v>#REF!</v>
      </c>
      <c r="AR24" s="19" t="e">
        <f>IF(#REF!=0,"",#REF!)</f>
        <v>#REF!</v>
      </c>
      <c r="AS24" s="19" t="e">
        <f>#REF!</f>
        <v>#REF!</v>
      </c>
    </row>
    <row r="25" spans="1:257" ht="19.5" thickTop="1" thickBot="1" x14ac:dyDescent="0.25">
      <c r="A25" s="19">
        <v>22</v>
      </c>
      <c r="B25" s="20" t="str">
        <f t="shared" si="0"/>
        <v/>
      </c>
      <c r="C25" s="21" t="str">
        <f t="shared" si="1"/>
        <v/>
      </c>
      <c r="D25" s="19" t="str">
        <f t="shared" si="2"/>
        <v/>
      </c>
      <c r="E25" s="19" t="str">
        <f t="shared" si="3"/>
        <v/>
      </c>
      <c r="F25" s="19" t="str">
        <f t="shared" si="4"/>
        <v/>
      </c>
      <c r="G25" s="19" t="str">
        <f t="shared" si="5"/>
        <v/>
      </c>
      <c r="H25" s="19" t="str">
        <f t="shared" si="6"/>
        <v/>
      </c>
      <c r="I25" s="19"/>
      <c r="J25" s="19"/>
      <c r="K25" s="19" t="str">
        <f t="shared" si="11"/>
        <v/>
      </c>
      <c r="L25" s="19">
        <f t="shared" si="12"/>
        <v>10000</v>
      </c>
      <c r="M25" s="22" t="str">
        <f>TRIM(Data!$N23)</f>
        <v>Aglaia</v>
      </c>
      <c r="N25" s="22" t="str">
        <f>TRIM(Data!$A23)</f>
        <v>Aglaia (Sasanqua)</v>
      </c>
      <c r="O25" s="23">
        <f>IF(Data!$B23=0,"",Data!$B23)</f>
        <v>1995</v>
      </c>
      <c r="P25" s="19" t="str">
        <f>IF(Data!$C23=0,"",Data!$C23)</f>
        <v>1</v>
      </c>
      <c r="Q25" s="23" t="str">
        <f>IF($M25="","",Data!$E23)</f>
        <v>M-L</v>
      </c>
      <c r="R25" s="23" t="str">
        <f t="shared" si="13"/>
        <v>M</v>
      </c>
      <c r="S25" s="23" t="str">
        <f t="shared" si="14"/>
        <v>M</v>
      </c>
      <c r="T25" s="19" t="str">
        <f>IF(Data!$F23=0,"",Data!$F23)</f>
        <v/>
      </c>
      <c r="U25" s="19" t="str">
        <f>IF(Data!$G23=0,"",Data!$G23)</f>
        <v/>
      </c>
      <c r="V25" s="19" t="str">
        <f>IF(Data!$D23=0,"",Data!$D23)</f>
        <v/>
      </c>
      <c r="W25" s="19" t="str">
        <f>Data!$H23</f>
        <v>Sasanqua</v>
      </c>
      <c r="Y25" s="41" t="e">
        <f t="shared" si="8"/>
        <v>#REF!</v>
      </c>
      <c r="Z25" s="8">
        <f t="shared" si="15"/>
        <v>10000</v>
      </c>
      <c r="AA25" s="8" t="str">
        <f t="shared" si="16"/>
        <v>Aglaia</v>
      </c>
      <c r="AB25" s="8" t="str">
        <f t="shared" si="17"/>
        <v>M</v>
      </c>
      <c r="AC25" s="8" t="str">
        <f t="shared" si="18"/>
        <v/>
      </c>
      <c r="AD25" s="8" t="str">
        <f t="shared" si="19"/>
        <v/>
      </c>
      <c r="AE25" s="8" t="str">
        <f t="shared" si="20"/>
        <v/>
      </c>
      <c r="AF25" s="5">
        <f t="shared" si="21"/>
        <v>1995</v>
      </c>
      <c r="AG25" s="46">
        <v>22</v>
      </c>
      <c r="AH25" s="47" t="str">
        <f t="shared" si="9"/>
        <v/>
      </c>
      <c r="AI25" s="48" t="str">
        <f t="shared" si="10"/>
        <v/>
      </c>
      <c r="AK25" s="22" t="e">
        <f>TRIM(#REF!)</f>
        <v>#REF!</v>
      </c>
      <c r="AL25" s="23" t="e">
        <f>IF(#REF!=0,"",#REF!)</f>
        <v>#REF!</v>
      </c>
      <c r="AM25" s="19" t="e">
        <f>IF(#REF!=0,"",#REF!)</f>
        <v>#REF!</v>
      </c>
      <c r="AN25" s="23" t="e">
        <f>IF($AK25="","",#REF!)</f>
        <v>#REF!</v>
      </c>
      <c r="AO25" s="23" t="e">
        <f t="shared" si="22"/>
        <v>#REF!</v>
      </c>
      <c r="AP25" s="19" t="e">
        <f>IF(#REF!=0,"",#REF!)</f>
        <v>#REF!</v>
      </c>
      <c r="AQ25" s="19" t="e">
        <f>IF(#REF!=0,"",#REF!)</f>
        <v>#REF!</v>
      </c>
      <c r="AR25" s="19" t="e">
        <f>IF(#REF!=0,"",#REF!)</f>
        <v>#REF!</v>
      </c>
      <c r="AS25" s="19" t="e">
        <f>#REF!</f>
        <v>#REF!</v>
      </c>
    </row>
    <row r="26" spans="1:257" ht="19.5" thickTop="1" thickBot="1" x14ac:dyDescent="0.25">
      <c r="A26" s="19">
        <v>23</v>
      </c>
      <c r="B26" s="20" t="str">
        <f t="shared" si="0"/>
        <v/>
      </c>
      <c r="C26" s="21" t="str">
        <f t="shared" si="1"/>
        <v/>
      </c>
      <c r="D26" s="19" t="str">
        <f t="shared" si="2"/>
        <v/>
      </c>
      <c r="E26" s="19" t="str">
        <f t="shared" si="3"/>
        <v/>
      </c>
      <c r="F26" s="19" t="str">
        <f t="shared" si="4"/>
        <v/>
      </c>
      <c r="G26" s="19" t="str">
        <f t="shared" si="5"/>
        <v/>
      </c>
      <c r="H26" s="19" t="str">
        <f t="shared" si="6"/>
        <v/>
      </c>
      <c r="I26" s="19"/>
      <c r="J26" s="19"/>
      <c r="K26" s="19" t="str">
        <f t="shared" si="11"/>
        <v/>
      </c>
      <c r="L26" s="19">
        <f t="shared" si="12"/>
        <v>10000</v>
      </c>
      <c r="M26" s="22" t="str">
        <f>TRIM(Data!$N24)</f>
        <v>Agnes Farmer</v>
      </c>
      <c r="N26" s="22" t="str">
        <f>TRIM(Data!$A24)</f>
        <v>Agnes Farmer</v>
      </c>
      <c r="O26" s="23">
        <f>IF(Data!$B24=0,"",Data!$B24)</f>
        <v>1975</v>
      </c>
      <c r="P26" s="19" t="str">
        <f>IF(Data!$C24=0,"",Data!$C24)</f>
        <v/>
      </c>
      <c r="Q26" s="23" t="str">
        <f>IF($M26="","",Data!$E24)</f>
        <v>M</v>
      </c>
      <c r="R26" s="23" t="str">
        <f t="shared" si="13"/>
        <v>M</v>
      </c>
      <c r="S26" s="23" t="str">
        <f t="shared" si="14"/>
        <v>M</v>
      </c>
      <c r="T26" s="19" t="str">
        <f>IF(Data!$F24=0,"",Data!$F24)</f>
        <v/>
      </c>
      <c r="U26" s="19" t="str">
        <f>IF(Data!$G24=0,"",Data!$G24)</f>
        <v/>
      </c>
      <c r="V26" s="19" t="str">
        <f>IF(Data!$D24=0,"",Data!$D24)</f>
        <v/>
      </c>
      <c r="W26" s="19" t="str">
        <f>Data!$H24</f>
        <v>Japonica</v>
      </c>
      <c r="Y26" s="41" t="e">
        <f t="shared" si="8"/>
        <v>#REF!</v>
      </c>
      <c r="Z26" s="8">
        <f t="shared" si="15"/>
        <v>10000</v>
      </c>
      <c r="AA26" s="8" t="str">
        <f t="shared" si="16"/>
        <v>Agnes Farmer</v>
      </c>
      <c r="AB26" s="8" t="str">
        <f t="shared" si="17"/>
        <v>M</v>
      </c>
      <c r="AC26" s="8" t="str">
        <f t="shared" si="18"/>
        <v/>
      </c>
      <c r="AD26" s="8" t="str">
        <f t="shared" si="19"/>
        <v/>
      </c>
      <c r="AE26" s="8" t="str">
        <f t="shared" si="20"/>
        <v/>
      </c>
      <c r="AF26" s="5">
        <f t="shared" si="21"/>
        <v>1975</v>
      </c>
      <c r="AG26" s="46">
        <v>23</v>
      </c>
      <c r="AH26" s="47" t="str">
        <f t="shared" si="9"/>
        <v/>
      </c>
      <c r="AI26" s="48" t="str">
        <f t="shared" si="10"/>
        <v/>
      </c>
      <c r="AK26" s="22" t="e">
        <f>TRIM(#REF!)</f>
        <v>#REF!</v>
      </c>
      <c r="AL26" s="23" t="e">
        <f>IF(#REF!=0,"",#REF!)</f>
        <v>#REF!</v>
      </c>
      <c r="AM26" s="19" t="e">
        <f>IF(#REF!=0,"",#REF!)</f>
        <v>#REF!</v>
      </c>
      <c r="AN26" s="23" t="e">
        <f>IF($AK26="","",#REF!)</f>
        <v>#REF!</v>
      </c>
      <c r="AO26" s="23" t="e">
        <f t="shared" si="22"/>
        <v>#REF!</v>
      </c>
      <c r="AP26" s="19" t="e">
        <f>IF(#REF!=0,"",#REF!)</f>
        <v>#REF!</v>
      </c>
      <c r="AQ26" s="19" t="e">
        <f>IF(#REF!=0,"",#REF!)</f>
        <v>#REF!</v>
      </c>
      <c r="AR26" s="19" t="e">
        <f>IF(#REF!=0,"",#REF!)</f>
        <v>#REF!</v>
      </c>
      <c r="AS26" s="19" t="e">
        <f>#REF!</f>
        <v>#REF!</v>
      </c>
    </row>
    <row r="27" spans="1:257" ht="19.5" thickTop="1" thickBot="1" x14ac:dyDescent="0.25">
      <c r="A27" s="19">
        <v>24</v>
      </c>
      <c r="B27" s="20" t="str">
        <f t="shared" si="0"/>
        <v/>
      </c>
      <c r="C27" s="21" t="str">
        <f t="shared" si="1"/>
        <v/>
      </c>
      <c r="D27" s="19" t="str">
        <f t="shared" si="2"/>
        <v/>
      </c>
      <c r="E27" s="19" t="str">
        <f t="shared" si="3"/>
        <v/>
      </c>
      <c r="F27" s="19" t="str">
        <f t="shared" si="4"/>
        <v/>
      </c>
      <c r="G27" s="19" t="str">
        <f t="shared" si="5"/>
        <v/>
      </c>
      <c r="H27" s="19" t="str">
        <f t="shared" si="6"/>
        <v/>
      </c>
      <c r="I27" s="19"/>
      <c r="J27" s="19"/>
      <c r="K27" s="19" t="str">
        <f t="shared" si="11"/>
        <v/>
      </c>
      <c r="L27" s="19">
        <f t="shared" si="12"/>
        <v>10000</v>
      </c>
      <c r="M27" s="22" t="str">
        <f>TRIM(Data!$N25)</f>
        <v>Agnes Morris</v>
      </c>
      <c r="N27" s="22" t="str">
        <f>TRIM(Data!$A25)</f>
        <v>Agnes Morris (Sasanqua)</v>
      </c>
      <c r="O27" s="23">
        <f>IF(Data!$B25=0,"",Data!$B25)</f>
        <v>1997</v>
      </c>
      <c r="P27" s="19" t="str">
        <f>IF(Data!$C25=0,"",Data!$C25)</f>
        <v>1</v>
      </c>
      <c r="Q27" s="23" t="str">
        <f>IF($M27="","",Data!$E25)</f>
        <v>S</v>
      </c>
      <c r="R27" s="23" t="str">
        <f t="shared" si="13"/>
        <v>S</v>
      </c>
      <c r="S27" s="23" t="str">
        <f t="shared" si="14"/>
        <v>S</v>
      </c>
      <c r="T27" s="19" t="str">
        <f>IF(Data!$F25=0,"",Data!$F25)</f>
        <v/>
      </c>
      <c r="U27" s="19" t="str">
        <f>IF(Data!$G25=0,"",Data!$G25)</f>
        <v/>
      </c>
      <c r="V27" s="19" t="str">
        <f>IF(Data!$D25=0,"",Data!$D25)</f>
        <v/>
      </c>
      <c r="W27" s="19" t="str">
        <f>Data!$H25</f>
        <v>Sasanqua</v>
      </c>
      <c r="Y27" s="41" t="e">
        <f t="shared" si="8"/>
        <v>#REF!</v>
      </c>
      <c r="Z27" s="8">
        <f t="shared" si="15"/>
        <v>10000</v>
      </c>
      <c r="AA27" s="8" t="str">
        <f t="shared" si="16"/>
        <v>Agnes Morris</v>
      </c>
      <c r="AB27" s="8" t="str">
        <f t="shared" si="17"/>
        <v>S</v>
      </c>
      <c r="AC27" s="8" t="str">
        <f t="shared" si="18"/>
        <v/>
      </c>
      <c r="AD27" s="8" t="str">
        <f t="shared" si="19"/>
        <v/>
      </c>
      <c r="AE27" s="8" t="str">
        <f t="shared" si="20"/>
        <v/>
      </c>
      <c r="AF27" s="5">
        <f t="shared" si="21"/>
        <v>1997</v>
      </c>
      <c r="AG27" s="46">
        <v>24</v>
      </c>
      <c r="AH27" s="47" t="str">
        <f t="shared" si="9"/>
        <v/>
      </c>
      <c r="AI27" s="48" t="str">
        <f t="shared" si="10"/>
        <v/>
      </c>
      <c r="AK27" s="22" t="e">
        <f>TRIM(#REF!)</f>
        <v>#REF!</v>
      </c>
      <c r="AL27" s="23" t="e">
        <f>IF(#REF!=0,"",#REF!)</f>
        <v>#REF!</v>
      </c>
      <c r="AM27" s="19" t="e">
        <f>IF(#REF!=0,"",#REF!)</f>
        <v>#REF!</v>
      </c>
      <c r="AN27" s="23" t="e">
        <f>IF($AK27="","",#REF!)</f>
        <v>#REF!</v>
      </c>
      <c r="AO27" s="23" t="e">
        <f t="shared" si="22"/>
        <v>#REF!</v>
      </c>
      <c r="AP27" s="19" t="e">
        <f>IF(#REF!=0,"",#REF!)</f>
        <v>#REF!</v>
      </c>
      <c r="AQ27" s="19" t="e">
        <f>IF(#REF!=0,"",#REF!)</f>
        <v>#REF!</v>
      </c>
      <c r="AR27" s="19" t="e">
        <f>IF(#REF!=0,"",#REF!)</f>
        <v>#REF!</v>
      </c>
      <c r="AS27" s="19" t="e">
        <f>#REF!</f>
        <v>#REF!</v>
      </c>
    </row>
    <row r="28" spans="1:257" ht="19.5" thickTop="1" thickBot="1" x14ac:dyDescent="0.25">
      <c r="A28" s="19">
        <v>25</v>
      </c>
      <c r="B28" s="20" t="str">
        <f t="shared" si="0"/>
        <v/>
      </c>
      <c r="C28" s="21" t="str">
        <f t="shared" si="1"/>
        <v/>
      </c>
      <c r="D28" s="19" t="str">
        <f t="shared" si="2"/>
        <v/>
      </c>
      <c r="E28" s="19" t="str">
        <f t="shared" si="3"/>
        <v/>
      </c>
      <c r="F28" s="19" t="str">
        <f t="shared" si="4"/>
        <v/>
      </c>
      <c r="G28" s="19" t="str">
        <f t="shared" si="5"/>
        <v/>
      </c>
      <c r="H28" s="19" t="str">
        <f t="shared" si="6"/>
        <v/>
      </c>
      <c r="I28" s="19"/>
      <c r="J28" s="19"/>
      <c r="K28" s="19" t="str">
        <f t="shared" si="11"/>
        <v/>
      </c>
      <c r="L28" s="19">
        <f t="shared" si="12"/>
        <v>10000</v>
      </c>
      <c r="M28" s="22" t="str">
        <f>TRIM(Data!$N26)</f>
        <v>Agnes O. Solomon</v>
      </c>
      <c r="N28" s="22" t="str">
        <f>TRIM(Data!$A26)</f>
        <v>Agnes O. Solomon (Sasanqua)</v>
      </c>
      <c r="O28" s="23">
        <f>IF(Data!$B26=0,"",Data!$B26)</f>
        <v>1953</v>
      </c>
      <c r="P28" s="19" t="str">
        <f>IF(Data!$C26=0,"",Data!$C26)</f>
        <v>1</v>
      </c>
      <c r="Q28" s="23" t="str">
        <f>IF($M28="","",Data!$E26)</f>
        <v>S-M</v>
      </c>
      <c r="R28" s="23" t="str">
        <f t="shared" si="13"/>
        <v>S</v>
      </c>
      <c r="S28" s="23" t="str">
        <f t="shared" si="14"/>
        <v>S</v>
      </c>
      <c r="T28" s="19" t="str">
        <f>IF(Data!$F26=0,"",Data!$F26)</f>
        <v/>
      </c>
      <c r="U28" s="19" t="str">
        <f>IF(Data!$G26=0,"",Data!$G26)</f>
        <v/>
      </c>
      <c r="V28" s="19" t="str">
        <f>IF(Data!$D26=0,"",Data!$D26)</f>
        <v/>
      </c>
      <c r="W28" s="19" t="str">
        <f>Data!$H26</f>
        <v>Sasanqua</v>
      </c>
      <c r="Y28" s="41" t="e">
        <f t="shared" si="8"/>
        <v>#REF!</v>
      </c>
      <c r="Z28" s="8">
        <f t="shared" si="15"/>
        <v>10000</v>
      </c>
      <c r="AA28" s="8" t="str">
        <f t="shared" si="16"/>
        <v>Agnes O. Solomon</v>
      </c>
      <c r="AB28" s="8" t="str">
        <f t="shared" si="17"/>
        <v>S</v>
      </c>
      <c r="AC28" s="8" t="str">
        <f t="shared" si="18"/>
        <v/>
      </c>
      <c r="AD28" s="8" t="str">
        <f t="shared" si="19"/>
        <v/>
      </c>
      <c r="AE28" s="8" t="str">
        <f t="shared" si="20"/>
        <v/>
      </c>
      <c r="AF28" s="5">
        <f t="shared" si="21"/>
        <v>1953</v>
      </c>
      <c r="AG28" s="46">
        <v>25</v>
      </c>
      <c r="AH28" s="47" t="str">
        <f t="shared" si="9"/>
        <v/>
      </c>
      <c r="AI28" s="48" t="str">
        <f t="shared" si="10"/>
        <v/>
      </c>
      <c r="AK28" s="22" t="e">
        <f>TRIM(#REF!)</f>
        <v>#REF!</v>
      </c>
      <c r="AL28" s="23" t="e">
        <f>IF(#REF!=0,"",#REF!)</f>
        <v>#REF!</v>
      </c>
      <c r="AM28" s="19" t="e">
        <f>IF(#REF!=0,"",#REF!)</f>
        <v>#REF!</v>
      </c>
      <c r="AN28" s="23" t="e">
        <f>IF($AK28="","",#REF!)</f>
        <v>#REF!</v>
      </c>
      <c r="AO28" s="23" t="e">
        <f t="shared" si="22"/>
        <v>#REF!</v>
      </c>
      <c r="AP28" s="19" t="e">
        <f>IF(#REF!=0,"",#REF!)</f>
        <v>#REF!</v>
      </c>
      <c r="AQ28" s="19" t="e">
        <f>IF(#REF!=0,"",#REF!)</f>
        <v>#REF!</v>
      </c>
      <c r="AR28" s="19" t="e">
        <f>IF(#REF!=0,"",#REF!)</f>
        <v>#REF!</v>
      </c>
      <c r="AS28" s="19" t="e">
        <f>#REF!</f>
        <v>#REF!</v>
      </c>
    </row>
    <row r="29" spans="1:257" ht="19.5" thickTop="1" thickBot="1" x14ac:dyDescent="0.25">
      <c r="A29" s="19">
        <v>26</v>
      </c>
      <c r="B29" s="20" t="str">
        <f t="shared" si="0"/>
        <v/>
      </c>
      <c r="C29" s="21" t="str">
        <f t="shared" si="1"/>
        <v/>
      </c>
      <c r="D29" s="19" t="str">
        <f t="shared" si="2"/>
        <v/>
      </c>
      <c r="E29" s="19" t="str">
        <f t="shared" si="3"/>
        <v/>
      </c>
      <c r="F29" s="19" t="str">
        <f t="shared" si="4"/>
        <v/>
      </c>
      <c r="G29" s="19" t="str">
        <f t="shared" si="5"/>
        <v/>
      </c>
      <c r="H29" s="19" t="str">
        <f t="shared" si="6"/>
        <v/>
      </c>
      <c r="I29" s="19"/>
      <c r="J29" s="19"/>
      <c r="K29" s="19" t="str">
        <f t="shared" si="11"/>
        <v/>
      </c>
      <c r="L29" s="19">
        <f t="shared" si="12"/>
        <v>10000</v>
      </c>
      <c r="M29" s="22" t="str">
        <f>TRIM(Data!$N27)</f>
        <v>Agnes of the Oaks</v>
      </c>
      <c r="N29" s="22" t="str">
        <f>TRIM(Data!$A27)</f>
        <v>Agnes of the Oaks</v>
      </c>
      <c r="O29" s="23">
        <f>IF(Data!$B27=0,"",Data!$B27)</f>
        <v>1949</v>
      </c>
      <c r="P29" s="19" t="str">
        <f>IF(Data!$C27=0,"",Data!$C27)</f>
        <v/>
      </c>
      <c r="Q29" s="23" t="str">
        <f>IF($M29="","",Data!$E27)</f>
        <v>L</v>
      </c>
      <c r="R29" s="23" t="str">
        <f t="shared" si="13"/>
        <v>L</v>
      </c>
      <c r="S29" s="23" t="str">
        <f t="shared" si="14"/>
        <v>L</v>
      </c>
      <c r="T29" s="19" t="str">
        <f>IF(Data!$F27=0,"",Data!$F27)</f>
        <v/>
      </c>
      <c r="U29" s="19" t="str">
        <f>IF(Data!$G27=0,"",Data!$G27)</f>
        <v/>
      </c>
      <c r="V29" s="19" t="str">
        <f>IF(Data!$D27=0,"",Data!$D27)</f>
        <v/>
      </c>
      <c r="W29" s="19" t="str">
        <f>Data!$H27</f>
        <v>Japonica</v>
      </c>
      <c r="Y29" s="41" t="e">
        <f t="shared" si="8"/>
        <v>#REF!</v>
      </c>
      <c r="Z29" s="8">
        <f t="shared" si="15"/>
        <v>10000</v>
      </c>
      <c r="AA29" s="8" t="str">
        <f t="shared" si="16"/>
        <v>Agnes of the Oaks</v>
      </c>
      <c r="AB29" s="8" t="str">
        <f t="shared" si="17"/>
        <v>L</v>
      </c>
      <c r="AC29" s="8" t="str">
        <f t="shared" si="18"/>
        <v/>
      </c>
      <c r="AD29" s="8" t="str">
        <f t="shared" si="19"/>
        <v/>
      </c>
      <c r="AE29" s="8" t="str">
        <f t="shared" si="20"/>
        <v/>
      </c>
      <c r="AF29" s="5">
        <f t="shared" si="21"/>
        <v>1949</v>
      </c>
      <c r="AG29" s="46">
        <v>26</v>
      </c>
      <c r="AH29" s="47" t="str">
        <f t="shared" si="9"/>
        <v/>
      </c>
      <c r="AI29" s="48" t="str">
        <f t="shared" si="10"/>
        <v/>
      </c>
      <c r="AK29" s="22" t="e">
        <f>TRIM(#REF!)</f>
        <v>#REF!</v>
      </c>
      <c r="AL29" s="23" t="e">
        <f>IF(#REF!=0,"",#REF!)</f>
        <v>#REF!</v>
      </c>
      <c r="AM29" s="19" t="e">
        <f>IF(#REF!=0,"",#REF!)</f>
        <v>#REF!</v>
      </c>
      <c r="AN29" s="23" t="e">
        <f>IF($AK29="","",#REF!)</f>
        <v>#REF!</v>
      </c>
      <c r="AO29" s="23" t="e">
        <f t="shared" si="22"/>
        <v>#REF!</v>
      </c>
      <c r="AP29" s="19" t="e">
        <f>IF(#REF!=0,"",#REF!)</f>
        <v>#REF!</v>
      </c>
      <c r="AQ29" s="19" t="e">
        <f>IF(#REF!=0,"",#REF!)</f>
        <v>#REF!</v>
      </c>
      <c r="AR29" s="19" t="e">
        <f>IF(#REF!=0,"",#REF!)</f>
        <v>#REF!</v>
      </c>
      <c r="AS29" s="19" t="e">
        <f>#REF!</f>
        <v>#REF!</v>
      </c>
    </row>
    <row r="30" spans="1:257" ht="19.5" thickTop="1" thickBot="1" x14ac:dyDescent="0.25">
      <c r="A30" s="19">
        <v>27</v>
      </c>
      <c r="B30" s="20" t="str">
        <f t="shared" si="0"/>
        <v/>
      </c>
      <c r="C30" s="21" t="str">
        <f t="shared" si="1"/>
        <v/>
      </c>
      <c r="D30" s="19" t="str">
        <f t="shared" si="2"/>
        <v/>
      </c>
      <c r="E30" s="19" t="str">
        <f t="shared" si="3"/>
        <v/>
      </c>
      <c r="F30" s="19" t="str">
        <f t="shared" si="4"/>
        <v/>
      </c>
      <c r="G30" s="19" t="str">
        <f t="shared" si="5"/>
        <v/>
      </c>
      <c r="H30" s="19" t="str">
        <f t="shared" si="6"/>
        <v/>
      </c>
      <c r="I30" s="19"/>
      <c r="J30" s="19"/>
      <c r="K30" s="19" t="str">
        <f t="shared" si="11"/>
        <v/>
      </c>
      <c r="L30" s="19">
        <f t="shared" si="12"/>
        <v>10000</v>
      </c>
      <c r="M30" s="22" t="str">
        <f>TRIM(Data!$N28)</f>
        <v>Aileen Wade Chastain</v>
      </c>
      <c r="N30" s="22" t="str">
        <f>TRIM(Data!$A28)</f>
        <v>Aileen Wade Chastain</v>
      </c>
      <c r="O30" s="23">
        <f>IF(Data!$B28=0,"",Data!$B28)</f>
        <v>2020</v>
      </c>
      <c r="P30" s="19" t="str">
        <f>IF(Data!$C28=0,"",Data!$C28)</f>
        <v>1</v>
      </c>
      <c r="Q30" s="23" t="str">
        <f>IF($M30="","",Data!$E28)</f>
        <v>M</v>
      </c>
      <c r="R30" s="23" t="str">
        <f t="shared" si="13"/>
        <v>M</v>
      </c>
      <c r="S30" s="23" t="str">
        <f t="shared" si="14"/>
        <v>M</v>
      </c>
      <c r="T30" s="19" t="str">
        <f>IF(Data!$F28=0,"",Data!$F28)</f>
        <v/>
      </c>
      <c r="U30" s="19" t="str">
        <f>IF(Data!$G28=0,"",Data!$G28)</f>
        <v>FD</v>
      </c>
      <c r="V30" s="19" t="str">
        <f>IF(Data!$D28=0,"",Data!$D28)</f>
        <v/>
      </c>
      <c r="W30" s="19" t="str">
        <f>Data!$H28</f>
        <v>Japonica</v>
      </c>
      <c r="Y30" s="41" t="e">
        <f t="shared" si="8"/>
        <v>#REF!</v>
      </c>
      <c r="Z30" s="8">
        <f t="shared" si="15"/>
        <v>10000</v>
      </c>
      <c r="AA30" s="8" t="str">
        <f t="shared" si="16"/>
        <v>Aileen Wade Chastain</v>
      </c>
      <c r="AB30" s="8" t="str">
        <f t="shared" si="17"/>
        <v>M</v>
      </c>
      <c r="AC30" s="8" t="str">
        <f t="shared" si="18"/>
        <v/>
      </c>
      <c r="AD30" s="8" t="str">
        <f t="shared" si="19"/>
        <v>FD</v>
      </c>
      <c r="AE30" s="8" t="str">
        <f t="shared" si="20"/>
        <v/>
      </c>
      <c r="AF30" s="5">
        <f t="shared" si="21"/>
        <v>2020</v>
      </c>
      <c r="AG30" s="46">
        <v>27</v>
      </c>
      <c r="AH30" s="47" t="str">
        <f t="shared" si="9"/>
        <v/>
      </c>
      <c r="AI30" s="48" t="str">
        <f t="shared" si="10"/>
        <v/>
      </c>
      <c r="AK30" s="22" t="e">
        <f>TRIM(#REF!)</f>
        <v>#REF!</v>
      </c>
      <c r="AL30" s="23" t="e">
        <f>IF(#REF!=0,"",#REF!)</f>
        <v>#REF!</v>
      </c>
      <c r="AM30" s="19" t="e">
        <f>IF(#REF!=0,"",#REF!)</f>
        <v>#REF!</v>
      </c>
      <c r="AN30" s="23" t="e">
        <f>IF($AK30="","",#REF!)</f>
        <v>#REF!</v>
      </c>
      <c r="AO30" s="23" t="e">
        <f t="shared" si="22"/>
        <v>#REF!</v>
      </c>
      <c r="AP30" s="19" t="e">
        <f>IF(#REF!=0,"",#REF!)</f>
        <v>#REF!</v>
      </c>
      <c r="AQ30" s="19" t="e">
        <f>IF(#REF!=0,"",#REF!)</f>
        <v>#REF!</v>
      </c>
      <c r="AR30" s="19" t="e">
        <f>IF(#REF!=0,"",#REF!)</f>
        <v>#REF!</v>
      </c>
      <c r="AS30" s="19" t="e">
        <f>#REF!</f>
        <v>#REF!</v>
      </c>
    </row>
    <row r="31" spans="1:257" ht="19.5" thickTop="1" thickBot="1" x14ac:dyDescent="0.25">
      <c r="A31" s="19">
        <v>28</v>
      </c>
      <c r="B31" s="20" t="str">
        <f t="shared" si="0"/>
        <v/>
      </c>
      <c r="C31" s="21" t="str">
        <f t="shared" si="1"/>
        <v/>
      </c>
      <c r="D31" s="19" t="str">
        <f t="shared" si="2"/>
        <v/>
      </c>
      <c r="E31" s="19" t="str">
        <f t="shared" si="3"/>
        <v/>
      </c>
      <c r="F31" s="19" t="str">
        <f t="shared" si="4"/>
        <v/>
      </c>
      <c r="G31" s="19" t="str">
        <f t="shared" si="5"/>
        <v/>
      </c>
      <c r="H31" s="19" t="str">
        <f t="shared" si="6"/>
        <v/>
      </c>
      <c r="I31" s="19"/>
      <c r="J31" s="19"/>
      <c r="K31" s="19" t="str">
        <f t="shared" si="11"/>
        <v/>
      </c>
      <c r="L31" s="19">
        <f t="shared" si="12"/>
        <v>10000</v>
      </c>
      <c r="M31" s="22" t="str">
        <f>TRIM(Data!$N29)</f>
        <v>Ailsa James</v>
      </c>
      <c r="N31" s="22" t="str">
        <f>TRIM(Data!$A29)</f>
        <v>Ailsa James (H)</v>
      </c>
      <c r="O31" s="23">
        <f>IF(Data!$B29=0,"",Data!$B29)</f>
        <v>1984</v>
      </c>
      <c r="P31" s="19" t="str">
        <f>IF(Data!$C29=0,"",Data!$C29)</f>
        <v>1</v>
      </c>
      <c r="Q31" s="23" t="str">
        <f>IF($M31="","",Data!$E29)</f>
        <v>VL</v>
      </c>
      <c r="R31" s="23" t="str">
        <f t="shared" si="13"/>
        <v>VL</v>
      </c>
      <c r="S31" s="23" t="str">
        <f t="shared" si="14"/>
        <v>VL</v>
      </c>
      <c r="T31" s="19" t="str">
        <f>IF(Data!$F29=0,"",Data!$F29)</f>
        <v/>
      </c>
      <c r="U31" s="19" t="str">
        <f>IF(Data!$G29=0,"",Data!$G29)</f>
        <v/>
      </c>
      <c r="V31" s="19" t="str">
        <f>IF(Data!$D29=0,"",Data!$D29)</f>
        <v/>
      </c>
      <c r="W31" s="19" t="str">
        <f>Data!$H29</f>
        <v>NRH</v>
      </c>
      <c r="Y31" s="41" t="e">
        <f t="shared" si="8"/>
        <v>#REF!</v>
      </c>
      <c r="Z31" s="8">
        <f t="shared" si="15"/>
        <v>10000</v>
      </c>
      <c r="AA31" s="8" t="str">
        <f t="shared" si="16"/>
        <v>Ailsa James</v>
      </c>
      <c r="AB31" s="8" t="str">
        <f t="shared" si="17"/>
        <v>VL</v>
      </c>
      <c r="AC31" s="8" t="str">
        <f t="shared" si="18"/>
        <v/>
      </c>
      <c r="AD31" s="8" t="str">
        <f t="shared" si="19"/>
        <v/>
      </c>
      <c r="AE31" s="8" t="str">
        <f t="shared" si="20"/>
        <v/>
      </c>
      <c r="AF31" s="5">
        <f t="shared" si="21"/>
        <v>1984</v>
      </c>
      <c r="AG31" s="46">
        <v>28</v>
      </c>
      <c r="AH31" s="47" t="str">
        <f t="shared" si="9"/>
        <v/>
      </c>
      <c r="AI31" s="48" t="str">
        <f t="shared" si="10"/>
        <v/>
      </c>
      <c r="AK31" s="22" t="e">
        <f>TRIM(#REF!)</f>
        <v>#REF!</v>
      </c>
      <c r="AL31" s="23" t="e">
        <f>IF(#REF!=0,"",#REF!)</f>
        <v>#REF!</v>
      </c>
      <c r="AM31" s="19" t="e">
        <f>IF(#REF!=0,"",#REF!)</f>
        <v>#REF!</v>
      </c>
      <c r="AN31" s="23" t="e">
        <f>IF($AK31="","",#REF!)</f>
        <v>#REF!</v>
      </c>
      <c r="AO31" s="23" t="e">
        <f t="shared" si="22"/>
        <v>#REF!</v>
      </c>
      <c r="AP31" s="19" t="e">
        <f>IF(#REF!=0,"",#REF!)</f>
        <v>#REF!</v>
      </c>
      <c r="AQ31" s="19" t="e">
        <f>IF(#REF!=0,"",#REF!)</f>
        <v>#REF!</v>
      </c>
      <c r="AR31" s="19" t="e">
        <f>IF(#REF!=0,"",#REF!)</f>
        <v>#REF!</v>
      </c>
      <c r="AS31" s="19" t="e">
        <f>#REF!</f>
        <v>#REF!</v>
      </c>
    </row>
    <row r="32" spans="1:257" ht="19.5" thickTop="1" thickBot="1" x14ac:dyDescent="0.25">
      <c r="A32" s="19">
        <v>29</v>
      </c>
      <c r="B32" s="20" t="str">
        <f t="shared" si="0"/>
        <v/>
      </c>
      <c r="C32" s="21" t="str">
        <f t="shared" si="1"/>
        <v/>
      </c>
      <c r="D32" s="19" t="str">
        <f t="shared" si="2"/>
        <v/>
      </c>
      <c r="E32" s="19" t="str">
        <f t="shared" si="3"/>
        <v/>
      </c>
      <c r="F32" s="19" t="str">
        <f t="shared" si="4"/>
        <v/>
      </c>
      <c r="G32" s="19" t="str">
        <f t="shared" si="5"/>
        <v/>
      </c>
      <c r="H32" s="19" t="str">
        <f t="shared" si="6"/>
        <v/>
      </c>
      <c r="I32" s="19"/>
      <c r="J32" s="19"/>
      <c r="K32" s="19" t="str">
        <f t="shared" si="11"/>
        <v/>
      </c>
      <c r="L32" s="19">
        <f t="shared" si="12"/>
        <v>10000</v>
      </c>
      <c r="M32" s="22" t="str">
        <f>TRIM(Data!$N30)</f>
        <v>Ai-no-izumi</v>
      </c>
      <c r="N32" s="22" t="str">
        <f>TRIM(Data!$A30)</f>
        <v>Ai-no-izumi (Rusticana)</v>
      </c>
      <c r="O32" s="23">
        <f>IF(Data!$B30=0,"",Data!$B30)</f>
        <v>1975</v>
      </c>
      <c r="P32" s="19" t="str">
        <f>IF(Data!$C30=0,"",Data!$C30)</f>
        <v/>
      </c>
      <c r="Q32" s="23" t="str">
        <f>IF($M32="","",Data!$E30)</f>
        <v>S</v>
      </c>
      <c r="R32" s="23" t="str">
        <f t="shared" si="13"/>
        <v>S</v>
      </c>
      <c r="S32" s="23" t="str">
        <f t="shared" si="14"/>
        <v>S</v>
      </c>
      <c r="T32" s="19" t="str">
        <f>IF(Data!$F30=0,"",Data!$F30)</f>
        <v/>
      </c>
      <c r="U32" s="19" t="str">
        <f>IF(Data!$G30=0,"",Data!$G30)</f>
        <v>FD</v>
      </c>
      <c r="V32" s="19" t="str">
        <f>IF(Data!$D30=0,"",Data!$D30)</f>
        <v/>
      </c>
      <c r="W32" s="19" t="str">
        <f>Data!$H30</f>
        <v>Specie</v>
      </c>
      <c r="Y32" s="41" t="e">
        <f t="shared" si="8"/>
        <v>#REF!</v>
      </c>
      <c r="Z32" s="8">
        <f t="shared" si="15"/>
        <v>10000</v>
      </c>
      <c r="AA32" s="8" t="str">
        <f t="shared" si="16"/>
        <v>Ai-no-izumi</v>
      </c>
      <c r="AB32" s="8" t="str">
        <f t="shared" si="17"/>
        <v>S</v>
      </c>
      <c r="AC32" s="8" t="str">
        <f t="shared" si="18"/>
        <v/>
      </c>
      <c r="AD32" s="8" t="str">
        <f t="shared" si="19"/>
        <v>FD</v>
      </c>
      <c r="AE32" s="8" t="str">
        <f t="shared" si="20"/>
        <v/>
      </c>
      <c r="AF32" s="5">
        <f t="shared" si="21"/>
        <v>1975</v>
      </c>
      <c r="AG32" s="46">
        <v>29</v>
      </c>
      <c r="AH32" s="47" t="str">
        <f t="shared" si="9"/>
        <v/>
      </c>
      <c r="AI32" s="48" t="str">
        <f t="shared" si="10"/>
        <v/>
      </c>
      <c r="AK32" s="22" t="e">
        <f>TRIM(#REF!)</f>
        <v>#REF!</v>
      </c>
      <c r="AL32" s="23" t="e">
        <f>IF(#REF!=0,"",#REF!)</f>
        <v>#REF!</v>
      </c>
      <c r="AM32" s="19" t="e">
        <f>IF(#REF!=0,"",#REF!)</f>
        <v>#REF!</v>
      </c>
      <c r="AN32" s="23" t="e">
        <f>IF($AK32="","",#REF!)</f>
        <v>#REF!</v>
      </c>
      <c r="AO32" s="23" t="e">
        <f t="shared" si="22"/>
        <v>#REF!</v>
      </c>
      <c r="AP32" s="19" t="e">
        <f>IF(#REF!=0,"",#REF!)</f>
        <v>#REF!</v>
      </c>
      <c r="AQ32" s="19" t="e">
        <f>IF(#REF!=0,"",#REF!)</f>
        <v>#REF!</v>
      </c>
      <c r="AR32" s="19" t="e">
        <f>IF(#REF!=0,"",#REF!)</f>
        <v>#REF!</v>
      </c>
      <c r="AS32" s="19" t="e">
        <f>#REF!</f>
        <v>#REF!</v>
      </c>
    </row>
    <row r="33" spans="1:45" ht="19.5" thickTop="1" thickBot="1" x14ac:dyDescent="0.25">
      <c r="A33" s="19">
        <v>30</v>
      </c>
      <c r="B33" s="20" t="str">
        <f t="shared" si="0"/>
        <v/>
      </c>
      <c r="C33" s="21" t="str">
        <f t="shared" si="1"/>
        <v/>
      </c>
      <c r="D33" s="19" t="str">
        <f t="shared" si="2"/>
        <v/>
      </c>
      <c r="E33" s="19" t="str">
        <f t="shared" si="3"/>
        <v/>
      </c>
      <c r="F33" s="19" t="str">
        <f t="shared" si="4"/>
        <v/>
      </c>
      <c r="G33" s="19" t="str">
        <f t="shared" si="5"/>
        <v/>
      </c>
      <c r="H33" s="19" t="str">
        <f t="shared" si="6"/>
        <v/>
      </c>
      <c r="I33" s="19"/>
      <c r="J33" s="19"/>
      <c r="K33" s="19" t="str">
        <f t="shared" si="11"/>
        <v/>
      </c>
      <c r="L33" s="19">
        <f t="shared" si="12"/>
        <v>10000</v>
      </c>
      <c r="M33" s="22" t="str">
        <f>TRIM(Data!$N31)</f>
        <v>Aitonia [Magnolia]</v>
      </c>
      <c r="N33" s="22" t="str">
        <f>TRIM(Data!$A31)</f>
        <v>Aitonia [Magnolia]</v>
      </c>
      <c r="O33" s="23" t="str">
        <f>IF(Data!$B31=0,"",Data!$B31)</f>
        <v>1800's - Late</v>
      </c>
      <c r="P33" s="19" t="str">
        <f>IF(Data!$C31=0,"",Data!$C31)</f>
        <v/>
      </c>
      <c r="Q33" s="23" t="str">
        <f>IF($M33="","",Data!$E31)</f>
        <v>M</v>
      </c>
      <c r="R33" s="23" t="str">
        <f t="shared" si="13"/>
        <v>M</v>
      </c>
      <c r="S33" s="23" t="str">
        <f t="shared" si="14"/>
        <v>M</v>
      </c>
      <c r="T33" s="19" t="str">
        <f>IF(Data!$F31=0,"",Data!$F31)</f>
        <v/>
      </c>
      <c r="U33" s="19" t="str">
        <f>IF(Data!$G31=0,"",Data!$G31)</f>
        <v/>
      </c>
      <c r="V33" s="19" t="str">
        <f>IF(Data!$D31=0,"",Data!$D31)</f>
        <v>ANTIQUE</v>
      </c>
      <c r="W33" s="19" t="str">
        <f>Data!$H31</f>
        <v>Japonica</v>
      </c>
      <c r="Y33" s="41" t="e">
        <f t="shared" si="8"/>
        <v>#REF!</v>
      </c>
      <c r="Z33" s="8">
        <f t="shared" si="15"/>
        <v>33</v>
      </c>
      <c r="AA33" s="8" t="str">
        <f t="shared" si="16"/>
        <v>Aitonia [Magnolia]</v>
      </c>
      <c r="AB33" s="8" t="str">
        <f t="shared" si="17"/>
        <v>M</v>
      </c>
      <c r="AC33" s="8" t="str">
        <f t="shared" si="18"/>
        <v/>
      </c>
      <c r="AD33" s="8" t="str">
        <f t="shared" si="19"/>
        <v/>
      </c>
      <c r="AE33" s="8" t="str">
        <f t="shared" si="20"/>
        <v>ANTIQUE</v>
      </c>
      <c r="AF33" s="5" t="str">
        <f t="shared" si="21"/>
        <v>1800's - Late</v>
      </c>
      <c r="AG33" s="46">
        <v>30</v>
      </c>
      <c r="AH33" s="47" t="str">
        <f t="shared" si="9"/>
        <v/>
      </c>
      <c r="AI33" s="48" t="str">
        <f t="shared" si="10"/>
        <v/>
      </c>
      <c r="AK33" s="22" t="e">
        <f>TRIM(#REF!)</f>
        <v>#REF!</v>
      </c>
      <c r="AL33" s="23" t="e">
        <f>IF(#REF!=0,"",#REF!)</f>
        <v>#REF!</v>
      </c>
      <c r="AM33" s="19" t="e">
        <f>IF(#REF!=0,"",#REF!)</f>
        <v>#REF!</v>
      </c>
      <c r="AN33" s="23" t="e">
        <f>IF($AK33="","",#REF!)</f>
        <v>#REF!</v>
      </c>
      <c r="AO33" s="23" t="e">
        <f t="shared" si="22"/>
        <v>#REF!</v>
      </c>
      <c r="AP33" s="19" t="e">
        <f>IF(#REF!=0,"",#REF!)</f>
        <v>#REF!</v>
      </c>
      <c r="AQ33" s="19" t="e">
        <f>IF(#REF!=0,"",#REF!)</f>
        <v>#REF!</v>
      </c>
      <c r="AR33" s="19" t="e">
        <f>IF(#REF!=0,"",#REF!)</f>
        <v>#REF!</v>
      </c>
      <c r="AS33" s="19" t="e">
        <f>#REF!</f>
        <v>#REF!</v>
      </c>
    </row>
    <row r="34" spans="1:45" ht="19.5" thickTop="1" thickBot="1" x14ac:dyDescent="0.25">
      <c r="A34" s="19">
        <v>31</v>
      </c>
      <c r="B34" s="20" t="str">
        <f t="shared" si="0"/>
        <v/>
      </c>
      <c r="C34" s="21" t="str">
        <f t="shared" si="1"/>
        <v/>
      </c>
      <c r="D34" s="19" t="str">
        <f t="shared" si="2"/>
        <v/>
      </c>
      <c r="E34" s="19" t="str">
        <f t="shared" si="3"/>
        <v/>
      </c>
      <c r="F34" s="19" t="str">
        <f t="shared" si="4"/>
        <v/>
      </c>
      <c r="G34" s="19" t="str">
        <f t="shared" si="5"/>
        <v/>
      </c>
      <c r="H34" s="19" t="str">
        <f t="shared" si="6"/>
        <v/>
      </c>
      <c r="I34" s="19"/>
      <c r="J34" s="19"/>
      <c r="K34" s="19" t="str">
        <f t="shared" si="11"/>
        <v/>
      </c>
      <c r="L34" s="19">
        <f t="shared" si="12"/>
        <v>10000</v>
      </c>
      <c r="M34" s="22" t="str">
        <f>TRIM(Data!$N32)</f>
        <v>Akaroa Rouge (See Madame Picouline)</v>
      </c>
      <c r="N34" s="22" t="str">
        <f>TRIM(Data!$A32)</f>
        <v>Akaroa Rouge (See Madame Picouline)</v>
      </c>
      <c r="O34" s="23">
        <f>IF(Data!$B32=0,"",Data!$B32)</f>
        <v>1850</v>
      </c>
      <c r="P34" s="19" t="str">
        <f>IF(Data!$C32=0,"",Data!$C32)</f>
        <v>1</v>
      </c>
      <c r="Q34" s="23" t="str">
        <f>IF($M34="","",Data!$E32)</f>
        <v>M</v>
      </c>
      <c r="R34" s="23" t="str">
        <f t="shared" si="13"/>
        <v>M</v>
      </c>
      <c r="S34" s="23" t="str">
        <f t="shared" si="14"/>
        <v>M</v>
      </c>
      <c r="T34" s="19" t="str">
        <f>IF(Data!$F32=0,"",Data!$F32)</f>
        <v/>
      </c>
      <c r="U34" s="19" t="str">
        <f>IF(Data!$G32=0,"",Data!$G32)</f>
        <v/>
      </c>
      <c r="V34" s="19" t="str">
        <f>IF(Data!$D32=0,"",Data!$D32)</f>
        <v>ANTIQUE</v>
      </c>
      <c r="W34" s="19" t="str">
        <f>Data!$H32</f>
        <v>Japonica</v>
      </c>
      <c r="Y34" s="41" t="e">
        <f t="shared" si="8"/>
        <v>#REF!</v>
      </c>
      <c r="Z34" s="8">
        <f t="shared" si="15"/>
        <v>34</v>
      </c>
      <c r="AA34" s="8" t="str">
        <f t="shared" si="16"/>
        <v>Akaroa Rouge (See Madame Picouline)</v>
      </c>
      <c r="AB34" s="8" t="str">
        <f t="shared" si="17"/>
        <v>M</v>
      </c>
      <c r="AC34" s="8" t="str">
        <f t="shared" si="18"/>
        <v/>
      </c>
      <c r="AD34" s="8" t="str">
        <f t="shared" si="19"/>
        <v/>
      </c>
      <c r="AE34" s="8" t="str">
        <f t="shared" si="20"/>
        <v>ANTIQUE</v>
      </c>
      <c r="AF34" s="5">
        <f t="shared" si="21"/>
        <v>1850</v>
      </c>
      <c r="AG34" s="46">
        <v>31</v>
      </c>
      <c r="AH34" s="47" t="str">
        <f t="shared" si="9"/>
        <v/>
      </c>
      <c r="AI34" s="48" t="str">
        <f t="shared" si="10"/>
        <v/>
      </c>
      <c r="AK34" s="22" t="e">
        <f>TRIM(#REF!)</f>
        <v>#REF!</v>
      </c>
      <c r="AL34" s="23" t="e">
        <f>IF(#REF!=0,"",#REF!)</f>
        <v>#REF!</v>
      </c>
      <c r="AM34" s="19" t="e">
        <f>IF(#REF!=0,"",#REF!)</f>
        <v>#REF!</v>
      </c>
      <c r="AN34" s="23" t="e">
        <f>IF($AK34="","",#REF!)</f>
        <v>#REF!</v>
      </c>
      <c r="AO34" s="23" t="e">
        <f t="shared" si="22"/>
        <v>#REF!</v>
      </c>
      <c r="AP34" s="19" t="e">
        <f>IF(#REF!=0,"",#REF!)</f>
        <v>#REF!</v>
      </c>
      <c r="AQ34" s="19" t="e">
        <f>IF(#REF!=0,"",#REF!)</f>
        <v>#REF!</v>
      </c>
      <c r="AR34" s="19" t="e">
        <f>IF(#REF!=0,"",#REF!)</f>
        <v>#REF!</v>
      </c>
      <c r="AS34" s="19" t="e">
        <f>#REF!</f>
        <v>#REF!</v>
      </c>
    </row>
    <row r="35" spans="1:45" ht="19.5" thickTop="1" thickBot="1" x14ac:dyDescent="0.25">
      <c r="A35" s="19">
        <v>32</v>
      </c>
      <c r="B35" s="20" t="str">
        <f t="shared" si="0"/>
        <v/>
      </c>
      <c r="C35" s="21" t="str">
        <f t="shared" si="1"/>
        <v/>
      </c>
      <c r="D35" s="19" t="str">
        <f t="shared" si="2"/>
        <v/>
      </c>
      <c r="E35" s="19" t="str">
        <f t="shared" si="3"/>
        <v/>
      </c>
      <c r="F35" s="19" t="str">
        <f t="shared" si="4"/>
        <v/>
      </c>
      <c r="G35" s="19" t="str">
        <f t="shared" si="5"/>
        <v/>
      </c>
      <c r="H35" s="19" t="str">
        <f t="shared" si="6"/>
        <v/>
      </c>
      <c r="I35" s="19"/>
      <c r="J35" s="19"/>
      <c r="K35" s="19" t="str">
        <f t="shared" si="11"/>
        <v/>
      </c>
      <c r="L35" s="19">
        <f t="shared" si="12"/>
        <v>10000</v>
      </c>
      <c r="M35" s="22" t="str">
        <f>TRIM(Data!$N33)</f>
        <v>Akatsuki-no-kaori</v>
      </c>
      <c r="N35" s="22" t="str">
        <f>TRIM(Data!$A33)</f>
        <v>Akatsuki-no-kaori (Higo)</v>
      </c>
      <c r="O35" s="23" t="str">
        <f>IF(Data!$B33=0,"",Data!$B33)</f>
        <v/>
      </c>
      <c r="P35" s="19" t="str">
        <f>IF(Data!$C33=0,"",Data!$C33)</f>
        <v/>
      </c>
      <c r="Q35" s="23" t="str">
        <f>IF($M35="","",Data!$E33)</f>
        <v>L</v>
      </c>
      <c r="R35" s="23" t="str">
        <f t="shared" si="13"/>
        <v>L</v>
      </c>
      <c r="S35" s="23" t="str">
        <f t="shared" si="14"/>
        <v>L</v>
      </c>
      <c r="T35" s="19" t="str">
        <f>IF(Data!$F33=0,"",Data!$F33)</f>
        <v/>
      </c>
      <c r="U35" s="19" t="str">
        <f>IF(Data!$G33=0,"",Data!$G33)</f>
        <v/>
      </c>
      <c r="V35" s="19" t="str">
        <f>IF(Data!$D33=0,"",Data!$D33)</f>
        <v/>
      </c>
      <c r="W35" s="19" t="str">
        <f>Data!$H33</f>
        <v>Japonica [Higo]</v>
      </c>
      <c r="Y35" s="41" t="e">
        <f t="shared" si="8"/>
        <v>#REF!</v>
      </c>
      <c r="Z35" s="8">
        <f t="shared" si="15"/>
        <v>10000</v>
      </c>
      <c r="AA35" s="8" t="str">
        <f t="shared" si="16"/>
        <v>Akatsuki-no-kaori</v>
      </c>
      <c r="AB35" s="8" t="str">
        <f t="shared" si="17"/>
        <v>L</v>
      </c>
      <c r="AC35" s="8" t="str">
        <f t="shared" si="18"/>
        <v/>
      </c>
      <c r="AD35" s="8" t="str">
        <f t="shared" si="19"/>
        <v/>
      </c>
      <c r="AE35" s="8" t="str">
        <f t="shared" si="20"/>
        <v/>
      </c>
      <c r="AF35" s="5" t="str">
        <f t="shared" si="21"/>
        <v/>
      </c>
      <c r="AG35" s="46">
        <v>32</v>
      </c>
      <c r="AH35" s="47" t="str">
        <f t="shared" si="9"/>
        <v/>
      </c>
      <c r="AI35" s="48" t="str">
        <f t="shared" si="10"/>
        <v/>
      </c>
      <c r="AK35" s="22" t="e">
        <f>TRIM(#REF!)</f>
        <v>#REF!</v>
      </c>
      <c r="AL35" s="23" t="e">
        <f>IF(#REF!=0,"",#REF!)</f>
        <v>#REF!</v>
      </c>
      <c r="AM35" s="19" t="e">
        <f>IF(#REF!=0,"",#REF!)</f>
        <v>#REF!</v>
      </c>
      <c r="AN35" s="23" t="e">
        <f>IF($AK35="","",#REF!)</f>
        <v>#REF!</v>
      </c>
      <c r="AO35" s="23" t="e">
        <f t="shared" si="22"/>
        <v>#REF!</v>
      </c>
      <c r="AP35" s="19" t="e">
        <f>IF(#REF!=0,"",#REF!)</f>
        <v>#REF!</v>
      </c>
      <c r="AQ35" s="19" t="e">
        <f>IF(#REF!=0,"",#REF!)</f>
        <v>#REF!</v>
      </c>
      <c r="AR35" s="19" t="e">
        <f>IF(#REF!=0,"",#REF!)</f>
        <v>#REF!</v>
      </c>
      <c r="AS35" s="19" t="e">
        <f>#REF!</f>
        <v>#REF!</v>
      </c>
    </row>
    <row r="36" spans="1:45" ht="19.5" thickTop="1" thickBot="1" x14ac:dyDescent="0.25">
      <c r="A36" s="19">
        <v>33</v>
      </c>
      <c r="B36" s="20" t="str">
        <f t="shared" ref="B36:B67" si="23">IF(ISERROR(VLOOKUP(A36,$K$4:$M$3653,3,FALSE)),"",VLOOKUP(A36,$K$4:$M$3653,3,FALSE))</f>
        <v/>
      </c>
      <c r="C36" s="21" t="str">
        <f t="shared" ref="C36:C67" si="24">IF(ISERROR(VLOOKUP(A36,$K$4:$M$3653,3,FALSE)),"",IF(VLOOKUP(A36,$K$4:$X$3653,12,FALSE)=0,"",VLOOKUP(A36,$K$4:$X$3653,13,FALSE)))</f>
        <v/>
      </c>
      <c r="D36" s="19" t="str">
        <f t="shared" ref="D36:D67" si="25">IF(ISERROR(VLOOKUP(A36,$K$4:$M$3653,3,FALSE)),"",IF(VLOOKUP(A36,$K$4:$R$3653,8,FALSE)=0,"",VLOOKUP(A36,$K$4:$S$3653,9,FALSE)))</f>
        <v/>
      </c>
      <c r="E36" s="19" t="str">
        <f t="shared" ref="E36:E67" si="26">IF(ISERROR(VLOOKUP(A36,$K$4:$M$4468,3,FALSE)),"",IF(VLOOKUP(A36,$K$4:$T$3653,9,FALSE)=0,"",VLOOKUP(A36,$K$4:$T$3653,10,FALSE)))</f>
        <v/>
      </c>
      <c r="F36" s="19" t="str">
        <f t="shared" ref="F36:F67" si="27">IF(ISERROR(VLOOKUP(A36,$K$4:$M$3653,3,FALSE)),"",IF(VLOOKUP(A36,$K$4:$U$3653,10,FALSE)=0,"",VLOOKUP(A36,$K$4:$U$3653,11,FALSE)))</f>
        <v/>
      </c>
      <c r="G36" s="19" t="str">
        <f t="shared" ref="G36:G67" si="28">IF(ISERROR(VLOOKUP(A36,$K$4:$M$3653,3,FALSE)),"",IF(VLOOKUP(A36,$K$4:$V$3653,11,FALSE)=0,"",VLOOKUP(A36,$K$4:$V$3653,12,FALSE)))</f>
        <v/>
      </c>
      <c r="H36" s="19" t="str">
        <f t="shared" ref="H36:H67" si="29">IF(ISERROR(VLOOKUP($A36,$K$4:$M$3653,3,FALSE)),"",IF(VLOOKUP($A36,$K$4:$P$39573,6,FALSE)=0,"",VLOOKUP($A36,$K$4:$P$3653,6,FALSE)))</f>
        <v/>
      </c>
      <c r="I36" s="19"/>
      <c r="J36" s="19"/>
      <c r="K36" s="19" t="str">
        <f t="shared" si="11"/>
        <v/>
      </c>
      <c r="L36" s="19">
        <f t="shared" si="12"/>
        <v>10000</v>
      </c>
      <c r="M36" s="22" t="str">
        <f>TRIM(Data!$N34)</f>
        <v>Akebono</v>
      </c>
      <c r="N36" s="22" t="str">
        <f>TRIM(Data!$A34)</f>
        <v>Akebono (Dawn, Valentine, Betty)</v>
      </c>
      <c r="O36" s="23">
        <f>IF(Data!$B34=0,"",Data!$B34)</f>
        <v>1917</v>
      </c>
      <c r="P36" s="19" t="str">
        <f>IF(Data!$C34=0,"",Data!$C34)</f>
        <v>1</v>
      </c>
      <c r="Q36" s="23" t="str">
        <f>IF($M36="","",Data!$E34)</f>
        <v>M</v>
      </c>
      <c r="R36" s="23" t="str">
        <f t="shared" si="13"/>
        <v>M</v>
      </c>
      <c r="S36" s="23" t="str">
        <f t="shared" si="14"/>
        <v>M</v>
      </c>
      <c r="T36" s="19" t="str">
        <f>IF(Data!$F34=0,"",Data!$F34)</f>
        <v/>
      </c>
      <c r="U36" s="19" t="str">
        <f>IF(Data!$G34=0,"",Data!$G34)</f>
        <v/>
      </c>
      <c r="V36" s="19" t="str">
        <f>IF(Data!$D34=0,"",Data!$D34)</f>
        <v/>
      </c>
      <c r="W36" s="19" t="str">
        <f>Data!$H34</f>
        <v>Japonica</v>
      </c>
      <c r="Y36" s="41" t="e">
        <f t="shared" si="8"/>
        <v>#REF!</v>
      </c>
      <c r="Z36" s="8">
        <f t="shared" si="15"/>
        <v>10000</v>
      </c>
      <c r="AA36" s="8" t="str">
        <f t="shared" si="16"/>
        <v>Akebono</v>
      </c>
      <c r="AB36" s="8" t="str">
        <f t="shared" si="17"/>
        <v>M</v>
      </c>
      <c r="AC36" s="8" t="str">
        <f t="shared" si="18"/>
        <v/>
      </c>
      <c r="AD36" s="8" t="str">
        <f t="shared" si="19"/>
        <v/>
      </c>
      <c r="AE36" s="8" t="str">
        <f t="shared" si="20"/>
        <v/>
      </c>
      <c r="AF36" s="5">
        <f t="shared" si="21"/>
        <v>1917</v>
      </c>
      <c r="AG36" s="46">
        <v>33</v>
      </c>
      <c r="AH36" s="47" t="str">
        <f t="shared" si="9"/>
        <v/>
      </c>
      <c r="AI36" s="48" t="str">
        <f t="shared" si="10"/>
        <v/>
      </c>
      <c r="AK36" s="22" t="e">
        <f>TRIM(#REF!)</f>
        <v>#REF!</v>
      </c>
      <c r="AL36" s="23" t="e">
        <f>IF(#REF!=0,"",#REF!)</f>
        <v>#REF!</v>
      </c>
      <c r="AM36" s="19" t="e">
        <f>IF(#REF!=0,"",#REF!)</f>
        <v>#REF!</v>
      </c>
      <c r="AN36" s="23" t="e">
        <f>IF($AK36="","",#REF!)</f>
        <v>#REF!</v>
      </c>
      <c r="AO36" s="23" t="e">
        <f t="shared" si="22"/>
        <v>#REF!</v>
      </c>
      <c r="AP36" s="19" t="e">
        <f>IF(#REF!=0,"",#REF!)</f>
        <v>#REF!</v>
      </c>
      <c r="AQ36" s="19" t="e">
        <f>IF(#REF!=0,"",#REF!)</f>
        <v>#REF!</v>
      </c>
      <c r="AR36" s="19" t="e">
        <f>IF(#REF!=0,"",#REF!)</f>
        <v>#REF!</v>
      </c>
      <c r="AS36" s="19" t="e">
        <f>#REF!</f>
        <v>#REF!</v>
      </c>
    </row>
    <row r="37" spans="1:45" ht="19.5" thickTop="1" thickBot="1" x14ac:dyDescent="0.25">
      <c r="A37" s="19">
        <v>34</v>
      </c>
      <c r="B37" s="20" t="str">
        <f t="shared" si="23"/>
        <v/>
      </c>
      <c r="C37" s="21" t="str">
        <f t="shared" si="24"/>
        <v/>
      </c>
      <c r="D37" s="19" t="str">
        <f t="shared" si="25"/>
        <v/>
      </c>
      <c r="E37" s="19" t="str">
        <f t="shared" si="26"/>
        <v/>
      </c>
      <c r="F37" s="19" t="str">
        <f t="shared" si="27"/>
        <v/>
      </c>
      <c r="G37" s="19" t="str">
        <f t="shared" si="28"/>
        <v/>
      </c>
      <c r="H37" s="19" t="str">
        <f t="shared" si="29"/>
        <v/>
      </c>
      <c r="I37" s="19"/>
      <c r="J37" s="19"/>
      <c r="K37" s="19" t="str">
        <f t="shared" si="11"/>
        <v/>
      </c>
      <c r="L37" s="19">
        <f t="shared" si="12"/>
        <v>10000</v>
      </c>
      <c r="M37" s="22" t="str">
        <f>TRIM(Data!$N35)</f>
        <v>Al Ewan</v>
      </c>
      <c r="N37" s="22" t="str">
        <f>TRIM(Data!$A35)</f>
        <v>Al Ewan</v>
      </c>
      <c r="O37" s="23">
        <f>IF(Data!$B35=0,"",Data!$B35)</f>
        <v>2009</v>
      </c>
      <c r="P37" s="19" t="str">
        <f>IF(Data!$C35=0,"",Data!$C35)</f>
        <v>1</v>
      </c>
      <c r="Q37" s="23" t="str">
        <f>IF($M37="","",Data!$E35)</f>
        <v>L-VL</v>
      </c>
      <c r="R37" s="23" t="str">
        <f t="shared" si="13"/>
        <v>L</v>
      </c>
      <c r="S37" s="23" t="str">
        <f t="shared" si="14"/>
        <v>L</v>
      </c>
      <c r="T37" s="19" t="str">
        <f>IF(Data!$F35=0,"",Data!$F35)</f>
        <v/>
      </c>
      <c r="U37" s="19" t="str">
        <f>IF(Data!$G35=0,"",Data!$G35)</f>
        <v/>
      </c>
      <c r="V37" s="19" t="str">
        <f>IF(Data!$D35=0,"",Data!$D35)</f>
        <v/>
      </c>
      <c r="W37" s="19" t="str">
        <f>Data!$H35</f>
        <v>Japonica</v>
      </c>
      <c r="Y37" s="41" t="e">
        <f t="shared" si="8"/>
        <v>#REF!</v>
      </c>
      <c r="Z37" s="8">
        <f t="shared" si="15"/>
        <v>10000</v>
      </c>
      <c r="AA37" s="8" t="str">
        <f t="shared" si="16"/>
        <v>Al Ewan</v>
      </c>
      <c r="AB37" s="8" t="str">
        <f t="shared" si="17"/>
        <v>L</v>
      </c>
      <c r="AC37" s="8" t="str">
        <f t="shared" si="18"/>
        <v/>
      </c>
      <c r="AD37" s="8" t="str">
        <f t="shared" si="19"/>
        <v/>
      </c>
      <c r="AE37" s="8" t="str">
        <f t="shared" si="20"/>
        <v/>
      </c>
      <c r="AF37" s="5">
        <f t="shared" si="21"/>
        <v>2009</v>
      </c>
      <c r="AG37" s="46">
        <v>34</v>
      </c>
      <c r="AH37" s="47" t="str">
        <f t="shared" si="9"/>
        <v/>
      </c>
      <c r="AI37" s="48" t="str">
        <f t="shared" si="10"/>
        <v/>
      </c>
      <c r="AK37" s="22" t="e">
        <f>TRIM(#REF!)</f>
        <v>#REF!</v>
      </c>
      <c r="AL37" s="23" t="e">
        <f>IF(#REF!=0,"",#REF!)</f>
        <v>#REF!</v>
      </c>
      <c r="AM37" s="19" t="e">
        <f>IF(#REF!=0,"",#REF!)</f>
        <v>#REF!</v>
      </c>
      <c r="AN37" s="23" t="e">
        <f>IF($AK37="","",#REF!)</f>
        <v>#REF!</v>
      </c>
      <c r="AO37" s="23" t="e">
        <f t="shared" si="22"/>
        <v>#REF!</v>
      </c>
      <c r="AP37" s="19" t="e">
        <f>IF(#REF!=0,"",#REF!)</f>
        <v>#REF!</v>
      </c>
      <c r="AQ37" s="19" t="e">
        <f>IF(#REF!=0,"",#REF!)</f>
        <v>#REF!</v>
      </c>
      <c r="AR37" s="19" t="e">
        <f>IF(#REF!=0,"",#REF!)</f>
        <v>#REF!</v>
      </c>
      <c r="AS37" s="19" t="e">
        <f>#REF!</f>
        <v>#REF!</v>
      </c>
    </row>
    <row r="38" spans="1:45" ht="19.5" thickTop="1" thickBot="1" x14ac:dyDescent="0.25">
      <c r="A38" s="19">
        <v>35</v>
      </c>
      <c r="B38" s="20" t="str">
        <f t="shared" si="23"/>
        <v/>
      </c>
      <c r="C38" s="21" t="str">
        <f t="shared" si="24"/>
        <v/>
      </c>
      <c r="D38" s="19" t="str">
        <f t="shared" si="25"/>
        <v/>
      </c>
      <c r="E38" s="19" t="str">
        <f t="shared" si="26"/>
        <v/>
      </c>
      <c r="F38" s="19" t="str">
        <f t="shared" si="27"/>
        <v/>
      </c>
      <c r="G38" s="19" t="str">
        <f t="shared" si="28"/>
        <v/>
      </c>
      <c r="H38" s="19" t="str">
        <f t="shared" si="29"/>
        <v/>
      </c>
      <c r="I38" s="19"/>
      <c r="J38" s="19"/>
      <c r="K38" s="19" t="str">
        <f t="shared" si="11"/>
        <v/>
      </c>
      <c r="L38" s="19">
        <f t="shared" si="12"/>
        <v>10000</v>
      </c>
      <c r="M38" s="22" t="str">
        <f>TRIM(Data!$N36)</f>
        <v>Al Gunn</v>
      </c>
      <c r="N38" s="22" t="str">
        <f>TRIM(Data!$A36)</f>
        <v>Al Gunn (R)</v>
      </c>
      <c r="O38" s="23">
        <f>IF(Data!$B36=0,"",Data!$B36)</f>
        <v>1979</v>
      </c>
      <c r="P38" s="19" t="str">
        <f>IF(Data!$C36=0,"",Data!$C36)</f>
        <v>1</v>
      </c>
      <c r="Q38" s="23" t="str">
        <f>IF($M38="","",Data!$E36)</f>
        <v>VL</v>
      </c>
      <c r="R38" s="23" t="str">
        <f t="shared" si="13"/>
        <v>VL</v>
      </c>
      <c r="S38" s="23" t="str">
        <f t="shared" si="14"/>
        <v>VL</v>
      </c>
      <c r="T38" s="19" t="str">
        <f>IF(Data!$F36=0,"",Data!$F36)</f>
        <v/>
      </c>
      <c r="U38" s="19" t="str">
        <f>IF(Data!$G36=0,"",Data!$G36)</f>
        <v/>
      </c>
      <c r="V38" s="19" t="str">
        <f>IF(Data!$D36=0,"",Data!$D36)</f>
        <v/>
      </c>
      <c r="W38" s="19" t="str">
        <f>Data!$H36</f>
        <v>Reticulata</v>
      </c>
      <c r="Y38" s="41" t="e">
        <f t="shared" si="8"/>
        <v>#REF!</v>
      </c>
      <c r="Z38" s="8">
        <f t="shared" si="15"/>
        <v>10000</v>
      </c>
      <c r="AA38" s="8" t="str">
        <f t="shared" si="16"/>
        <v>Al Gunn</v>
      </c>
      <c r="AB38" s="8" t="str">
        <f t="shared" si="17"/>
        <v>VL</v>
      </c>
      <c r="AC38" s="8" t="str">
        <f t="shared" si="18"/>
        <v/>
      </c>
      <c r="AD38" s="8" t="str">
        <f t="shared" si="19"/>
        <v/>
      </c>
      <c r="AE38" s="8" t="str">
        <f t="shared" si="20"/>
        <v/>
      </c>
      <c r="AF38" s="5">
        <f t="shared" si="21"/>
        <v>1979</v>
      </c>
      <c r="AG38" s="46">
        <v>35</v>
      </c>
      <c r="AH38" s="47" t="str">
        <f t="shared" si="9"/>
        <v/>
      </c>
      <c r="AI38" s="48" t="str">
        <f t="shared" si="10"/>
        <v/>
      </c>
      <c r="AK38" s="22" t="e">
        <f>TRIM(#REF!)</f>
        <v>#REF!</v>
      </c>
      <c r="AL38" s="23" t="e">
        <f>IF(#REF!=0,"",#REF!)</f>
        <v>#REF!</v>
      </c>
      <c r="AM38" s="19" t="e">
        <f>IF(#REF!=0,"",#REF!)</f>
        <v>#REF!</v>
      </c>
      <c r="AN38" s="23" t="e">
        <f>IF($AK38="","",#REF!)</f>
        <v>#REF!</v>
      </c>
      <c r="AO38" s="23" t="e">
        <f t="shared" si="22"/>
        <v>#REF!</v>
      </c>
      <c r="AP38" s="19" t="e">
        <f>IF(#REF!=0,"",#REF!)</f>
        <v>#REF!</v>
      </c>
      <c r="AQ38" s="19" t="e">
        <f>IF(#REF!=0,"",#REF!)</f>
        <v>#REF!</v>
      </c>
      <c r="AR38" s="19" t="e">
        <f>IF(#REF!=0,"",#REF!)</f>
        <v>#REF!</v>
      </c>
      <c r="AS38" s="19" t="e">
        <f>#REF!</f>
        <v>#REF!</v>
      </c>
    </row>
    <row r="39" spans="1:45" ht="19.5" thickTop="1" thickBot="1" x14ac:dyDescent="0.25">
      <c r="A39" s="19">
        <v>36</v>
      </c>
      <c r="B39" s="20" t="str">
        <f t="shared" si="23"/>
        <v/>
      </c>
      <c r="C39" s="21" t="str">
        <f t="shared" si="24"/>
        <v/>
      </c>
      <c r="D39" s="19" t="str">
        <f t="shared" si="25"/>
        <v/>
      </c>
      <c r="E39" s="19" t="str">
        <f t="shared" si="26"/>
        <v/>
      </c>
      <c r="F39" s="19" t="str">
        <f t="shared" si="27"/>
        <v/>
      </c>
      <c r="G39" s="19" t="str">
        <f t="shared" si="28"/>
        <v/>
      </c>
      <c r="H39" s="19" t="str">
        <f t="shared" si="29"/>
        <v/>
      </c>
      <c r="I39" s="19"/>
      <c r="J39" s="19"/>
      <c r="K39" s="19" t="str">
        <f t="shared" si="11"/>
        <v/>
      </c>
      <c r="L39" s="19">
        <f t="shared" si="12"/>
        <v>10000</v>
      </c>
      <c r="M39" s="22" t="str">
        <f>TRIM(Data!$N37)</f>
        <v>Alabama Beauty</v>
      </c>
      <c r="N39" s="22" t="str">
        <f>TRIM(Data!$A37)</f>
        <v>Alabama Beauty (Sasanqua)</v>
      </c>
      <c r="O39" s="23" t="str">
        <f>IF(Data!$B37=0,"",Data!$B37)</f>
        <v>Unknown</v>
      </c>
      <c r="P39" s="19" t="str">
        <f>IF(Data!$C37=0,"",Data!$C37)</f>
        <v>1</v>
      </c>
      <c r="Q39" s="23" t="str">
        <f>IF($M39="","",Data!$E37)</f>
        <v>S</v>
      </c>
      <c r="R39" s="23" t="str">
        <f t="shared" si="13"/>
        <v>S</v>
      </c>
      <c r="S39" s="23" t="str">
        <f t="shared" si="14"/>
        <v>S</v>
      </c>
      <c r="T39" s="19" t="str">
        <f>IF(Data!$F37=0,"",Data!$F37)</f>
        <v/>
      </c>
      <c r="U39" s="19" t="str">
        <f>IF(Data!$G37=0,"",Data!$G37)</f>
        <v/>
      </c>
      <c r="V39" s="19" t="str">
        <f>IF(Data!$D37=0,"",Data!$D37)</f>
        <v/>
      </c>
      <c r="W39" s="19" t="str">
        <f>Data!$H37</f>
        <v>Sasanqua</v>
      </c>
      <c r="Y39" s="41" t="e">
        <f t="shared" si="8"/>
        <v>#REF!</v>
      </c>
      <c r="Z39" s="8">
        <f t="shared" si="15"/>
        <v>10000</v>
      </c>
      <c r="AA39" s="8" t="str">
        <f t="shared" si="16"/>
        <v>Alabama Beauty</v>
      </c>
      <c r="AB39" s="8" t="str">
        <f t="shared" si="17"/>
        <v>S</v>
      </c>
      <c r="AC39" s="8" t="str">
        <f t="shared" si="18"/>
        <v/>
      </c>
      <c r="AD39" s="8" t="str">
        <f t="shared" si="19"/>
        <v/>
      </c>
      <c r="AE39" s="8" t="str">
        <f t="shared" si="20"/>
        <v/>
      </c>
      <c r="AF39" s="5" t="str">
        <f t="shared" si="21"/>
        <v>Unknown</v>
      </c>
      <c r="AG39" s="46">
        <v>36</v>
      </c>
      <c r="AH39" s="47" t="str">
        <f t="shared" si="9"/>
        <v/>
      </c>
      <c r="AI39" s="48" t="str">
        <f t="shared" si="10"/>
        <v/>
      </c>
      <c r="AK39" s="22" t="e">
        <f>TRIM(#REF!)</f>
        <v>#REF!</v>
      </c>
      <c r="AL39" s="23" t="e">
        <f>IF(#REF!=0,"",#REF!)</f>
        <v>#REF!</v>
      </c>
      <c r="AM39" s="19" t="e">
        <f>IF(#REF!=0,"",#REF!)</f>
        <v>#REF!</v>
      </c>
      <c r="AN39" s="23" t="e">
        <f>IF($AK39="","",#REF!)</f>
        <v>#REF!</v>
      </c>
      <c r="AO39" s="23" t="e">
        <f t="shared" si="22"/>
        <v>#REF!</v>
      </c>
      <c r="AP39" s="19" t="e">
        <f>IF(#REF!=0,"",#REF!)</f>
        <v>#REF!</v>
      </c>
      <c r="AQ39" s="19" t="e">
        <f>IF(#REF!=0,"",#REF!)</f>
        <v>#REF!</v>
      </c>
      <c r="AR39" s="19" t="e">
        <f>IF(#REF!=0,"",#REF!)</f>
        <v>#REF!</v>
      </c>
      <c r="AS39" s="19" t="e">
        <f>#REF!</f>
        <v>#REF!</v>
      </c>
    </row>
    <row r="40" spans="1:45" ht="19.5" thickTop="1" thickBot="1" x14ac:dyDescent="0.25">
      <c r="A40" s="19">
        <v>37</v>
      </c>
      <c r="B40" s="20" t="str">
        <f t="shared" si="23"/>
        <v/>
      </c>
      <c r="C40" s="21" t="str">
        <f t="shared" si="24"/>
        <v/>
      </c>
      <c r="D40" s="19" t="str">
        <f t="shared" si="25"/>
        <v/>
      </c>
      <c r="E40" s="19" t="str">
        <f t="shared" si="26"/>
        <v/>
      </c>
      <c r="F40" s="19" t="str">
        <f t="shared" si="27"/>
        <v/>
      </c>
      <c r="G40" s="19" t="str">
        <f t="shared" si="28"/>
        <v/>
      </c>
      <c r="H40" s="19" t="str">
        <f t="shared" si="29"/>
        <v/>
      </c>
      <c r="I40" s="19"/>
      <c r="J40" s="19"/>
      <c r="K40" s="19" t="str">
        <f t="shared" si="11"/>
        <v/>
      </c>
      <c r="L40" s="19">
        <f t="shared" si="12"/>
        <v>10000</v>
      </c>
      <c r="M40" s="22" t="str">
        <f>TRIM(Data!$N38)</f>
        <v>Alabama Tide</v>
      </c>
      <c r="N40" s="22" t="str">
        <f>TRIM(Data!$A38)</f>
        <v>Alabama Tide</v>
      </c>
      <c r="O40" s="23">
        <f>IF(Data!$B38=0,"",Data!$B38)</f>
        <v>1979</v>
      </c>
      <c r="P40" s="19" t="str">
        <f>IF(Data!$C38=0,"",Data!$C38)</f>
        <v>1</v>
      </c>
      <c r="Q40" s="23" t="str">
        <f>IF($M40="","",Data!$E38)</f>
        <v>L</v>
      </c>
      <c r="R40" s="23" t="str">
        <f t="shared" si="13"/>
        <v>L</v>
      </c>
      <c r="S40" s="23" t="str">
        <f t="shared" si="14"/>
        <v>L</v>
      </c>
      <c r="T40" s="19" t="str">
        <f>IF(Data!$F38=0,"",Data!$F38)</f>
        <v/>
      </c>
      <c r="U40" s="19" t="str">
        <f>IF(Data!$G38=0,"",Data!$G38)</f>
        <v/>
      </c>
      <c r="V40" s="19" t="str">
        <f>IF(Data!$D38=0,"",Data!$D38)</f>
        <v/>
      </c>
      <c r="W40" s="19" t="str">
        <f>Data!$H38</f>
        <v>Japonica</v>
      </c>
      <c r="Y40" s="41" t="e">
        <f t="shared" si="8"/>
        <v>#REF!</v>
      </c>
      <c r="Z40" s="8">
        <f t="shared" si="15"/>
        <v>10000</v>
      </c>
      <c r="AA40" s="8" t="str">
        <f t="shared" si="16"/>
        <v>Alabama Tide</v>
      </c>
      <c r="AB40" s="8" t="str">
        <f t="shared" si="17"/>
        <v>L</v>
      </c>
      <c r="AC40" s="8" t="str">
        <f t="shared" si="18"/>
        <v/>
      </c>
      <c r="AD40" s="8" t="str">
        <f t="shared" si="19"/>
        <v/>
      </c>
      <c r="AE40" s="8" t="str">
        <f t="shared" si="20"/>
        <v/>
      </c>
      <c r="AF40" s="5">
        <f t="shared" si="21"/>
        <v>1979</v>
      </c>
      <c r="AG40" s="46">
        <v>37</v>
      </c>
      <c r="AH40" s="47" t="str">
        <f t="shared" si="9"/>
        <v/>
      </c>
      <c r="AI40" s="48" t="str">
        <f t="shared" si="10"/>
        <v/>
      </c>
      <c r="AK40" s="22" t="e">
        <f>TRIM(#REF!)</f>
        <v>#REF!</v>
      </c>
      <c r="AL40" s="23" t="e">
        <f>IF(#REF!=0,"",#REF!)</f>
        <v>#REF!</v>
      </c>
      <c r="AM40" s="19" t="e">
        <f>IF(#REF!=0,"",#REF!)</f>
        <v>#REF!</v>
      </c>
      <c r="AN40" s="23" t="e">
        <f>IF($AK40="","",#REF!)</f>
        <v>#REF!</v>
      </c>
      <c r="AO40" s="23" t="e">
        <f t="shared" si="22"/>
        <v>#REF!</v>
      </c>
      <c r="AP40" s="19" t="e">
        <f>IF(#REF!=0,"",#REF!)</f>
        <v>#REF!</v>
      </c>
      <c r="AQ40" s="19" t="e">
        <f>IF(#REF!=0,"",#REF!)</f>
        <v>#REF!</v>
      </c>
      <c r="AR40" s="19" t="e">
        <f>IF(#REF!=0,"",#REF!)</f>
        <v>#REF!</v>
      </c>
      <c r="AS40" s="19" t="e">
        <f>#REF!</f>
        <v>#REF!</v>
      </c>
    </row>
    <row r="41" spans="1:45" ht="19.5" thickTop="1" thickBot="1" x14ac:dyDescent="0.25">
      <c r="A41" s="19">
        <v>38</v>
      </c>
      <c r="B41" s="20" t="str">
        <f t="shared" si="23"/>
        <v/>
      </c>
      <c r="C41" s="21" t="str">
        <f t="shared" si="24"/>
        <v/>
      </c>
      <c r="D41" s="19" t="str">
        <f t="shared" si="25"/>
        <v/>
      </c>
      <c r="E41" s="19" t="str">
        <f t="shared" si="26"/>
        <v/>
      </c>
      <c r="F41" s="19" t="str">
        <f t="shared" si="27"/>
        <v/>
      </c>
      <c r="G41" s="19" t="str">
        <f t="shared" si="28"/>
        <v/>
      </c>
      <c r="H41" s="19" t="str">
        <f t="shared" si="29"/>
        <v/>
      </c>
      <c r="I41" s="19"/>
      <c r="J41" s="19"/>
      <c r="K41" s="19" t="str">
        <f t="shared" si="11"/>
        <v/>
      </c>
      <c r="L41" s="19">
        <f t="shared" si="12"/>
        <v>10000</v>
      </c>
      <c r="M41" s="22" t="str">
        <f>TRIM(Data!$N39)</f>
        <v>Alabaster</v>
      </c>
      <c r="N41" s="22" t="str">
        <f>TRIM(Data!$A39)</f>
        <v>Alabaster</v>
      </c>
      <c r="O41" s="23">
        <f>IF(Data!$B39=0,"",Data!$B39)</f>
        <v>1957</v>
      </c>
      <c r="P41" s="19" t="str">
        <f>IF(Data!$C39=0,"",Data!$C39)</f>
        <v>1</v>
      </c>
      <c r="Q41" s="23" t="str">
        <f>IF($M41="","",Data!$E39)</f>
        <v>M</v>
      </c>
      <c r="R41" s="23" t="str">
        <f t="shared" si="13"/>
        <v>M</v>
      </c>
      <c r="S41" s="23" t="str">
        <f t="shared" si="14"/>
        <v>M</v>
      </c>
      <c r="T41" s="19" t="str">
        <f>IF(Data!$F39=0,"",Data!$F39)</f>
        <v>WHITE</v>
      </c>
      <c r="U41" s="19" t="str">
        <f>IF(Data!$G39=0,"",Data!$G39)</f>
        <v/>
      </c>
      <c r="V41" s="19" t="str">
        <f>IF(Data!$D39=0,"",Data!$D39)</f>
        <v/>
      </c>
      <c r="W41" s="19" t="str">
        <f>Data!$H39</f>
        <v>Japonica</v>
      </c>
      <c r="Y41" s="41" t="e">
        <f t="shared" si="8"/>
        <v>#REF!</v>
      </c>
      <c r="Z41" s="8">
        <f t="shared" si="15"/>
        <v>10000</v>
      </c>
      <c r="AA41" s="8" t="str">
        <f t="shared" si="16"/>
        <v>Alabaster</v>
      </c>
      <c r="AB41" s="8" t="str">
        <f t="shared" si="17"/>
        <v>M</v>
      </c>
      <c r="AC41" s="8" t="str">
        <f t="shared" si="18"/>
        <v>WHITE</v>
      </c>
      <c r="AD41" s="8" t="str">
        <f t="shared" si="19"/>
        <v/>
      </c>
      <c r="AE41" s="8" t="str">
        <f t="shared" si="20"/>
        <v/>
      </c>
      <c r="AF41" s="5">
        <f t="shared" si="21"/>
        <v>1957</v>
      </c>
      <c r="AG41" s="46">
        <v>38</v>
      </c>
      <c r="AH41" s="47" t="str">
        <f t="shared" si="9"/>
        <v/>
      </c>
      <c r="AI41" s="48" t="str">
        <f t="shared" si="10"/>
        <v/>
      </c>
      <c r="AK41" s="22" t="e">
        <f>TRIM(#REF!)</f>
        <v>#REF!</v>
      </c>
      <c r="AL41" s="23" t="e">
        <f>IF(#REF!=0,"",#REF!)</f>
        <v>#REF!</v>
      </c>
      <c r="AM41" s="19" t="e">
        <f>IF(#REF!=0,"",#REF!)</f>
        <v>#REF!</v>
      </c>
      <c r="AN41" s="23" t="e">
        <f>IF($AK41="","",#REF!)</f>
        <v>#REF!</v>
      </c>
      <c r="AO41" s="23" t="e">
        <f t="shared" si="22"/>
        <v>#REF!</v>
      </c>
      <c r="AP41" s="19" t="e">
        <f>IF(#REF!=0,"",#REF!)</f>
        <v>#REF!</v>
      </c>
      <c r="AQ41" s="19" t="e">
        <f>IF(#REF!=0,"",#REF!)</f>
        <v>#REF!</v>
      </c>
      <c r="AR41" s="19" t="e">
        <f>IF(#REF!=0,"",#REF!)</f>
        <v>#REF!</v>
      </c>
      <c r="AS41" s="19" t="e">
        <f>#REF!</f>
        <v>#REF!</v>
      </c>
    </row>
    <row r="42" spans="1:45" ht="19.5" thickTop="1" thickBot="1" x14ac:dyDescent="0.25">
      <c r="A42" s="19">
        <v>39</v>
      </c>
      <c r="B42" s="20" t="str">
        <f t="shared" si="23"/>
        <v/>
      </c>
      <c r="C42" s="21" t="str">
        <f t="shared" si="24"/>
        <v/>
      </c>
      <c r="D42" s="19" t="str">
        <f t="shared" si="25"/>
        <v/>
      </c>
      <c r="E42" s="19" t="str">
        <f t="shared" si="26"/>
        <v/>
      </c>
      <c r="F42" s="19" t="str">
        <f t="shared" si="27"/>
        <v/>
      </c>
      <c r="G42" s="19" t="str">
        <f t="shared" si="28"/>
        <v/>
      </c>
      <c r="H42" s="19" t="str">
        <f t="shared" si="29"/>
        <v/>
      </c>
      <c r="I42" s="19"/>
      <c r="J42" s="19"/>
      <c r="K42" s="19" t="str">
        <f t="shared" si="11"/>
        <v/>
      </c>
      <c r="L42" s="19">
        <f t="shared" si="12"/>
        <v>10000</v>
      </c>
      <c r="M42" s="22" t="str">
        <f>TRIM(Data!$N40)</f>
        <v>Alaskan Queen</v>
      </c>
      <c r="N42" s="22" t="str">
        <f>TRIM(Data!$A40)</f>
        <v>Alaskan Queen (R)</v>
      </c>
      <c r="O42" s="23">
        <f>IF(Data!$B40=0,"",Data!$B40)</f>
        <v>1986</v>
      </c>
      <c r="P42" s="19" t="str">
        <f>IF(Data!$C40=0,"",Data!$C40)</f>
        <v>1</v>
      </c>
      <c r="Q42" s="23" t="str">
        <f>IF($M42="","",Data!$E40)</f>
        <v>VL</v>
      </c>
      <c r="R42" s="23" t="str">
        <f t="shared" si="13"/>
        <v>VL</v>
      </c>
      <c r="S42" s="23" t="str">
        <f t="shared" si="14"/>
        <v>VL</v>
      </c>
      <c r="T42" s="19" t="str">
        <f>IF(Data!$F40=0,"",Data!$F40)</f>
        <v/>
      </c>
      <c r="U42" s="19" t="str">
        <f>IF(Data!$G40=0,"",Data!$G40)</f>
        <v/>
      </c>
      <c r="V42" s="19" t="str">
        <f>IF(Data!$D40=0,"",Data!$D40)</f>
        <v/>
      </c>
      <c r="W42" s="19" t="str">
        <f>Data!$H40</f>
        <v>Reticulata</v>
      </c>
      <c r="Y42" s="41" t="e">
        <f t="shared" si="8"/>
        <v>#REF!</v>
      </c>
      <c r="Z42" s="8">
        <f t="shared" si="15"/>
        <v>10000</v>
      </c>
      <c r="AA42" s="8" t="str">
        <f t="shared" si="16"/>
        <v>Alaskan Queen</v>
      </c>
      <c r="AB42" s="8" t="str">
        <f t="shared" si="17"/>
        <v>VL</v>
      </c>
      <c r="AC42" s="8" t="str">
        <f t="shared" si="18"/>
        <v/>
      </c>
      <c r="AD42" s="8" t="str">
        <f t="shared" si="19"/>
        <v/>
      </c>
      <c r="AE42" s="8" t="str">
        <f t="shared" si="20"/>
        <v/>
      </c>
      <c r="AF42" s="5">
        <f t="shared" si="21"/>
        <v>1986</v>
      </c>
      <c r="AG42" s="46">
        <v>39</v>
      </c>
      <c r="AH42" s="47" t="str">
        <f t="shared" si="9"/>
        <v/>
      </c>
      <c r="AI42" s="48" t="str">
        <f t="shared" si="10"/>
        <v/>
      </c>
      <c r="AK42" s="22" t="e">
        <f>TRIM(#REF!)</f>
        <v>#REF!</v>
      </c>
      <c r="AL42" s="23" t="e">
        <f>IF(#REF!=0,"",#REF!)</f>
        <v>#REF!</v>
      </c>
      <c r="AM42" s="19" t="e">
        <f>IF(#REF!=0,"",#REF!)</f>
        <v>#REF!</v>
      </c>
      <c r="AN42" s="23" t="e">
        <f>IF($AK42="","",#REF!)</f>
        <v>#REF!</v>
      </c>
      <c r="AO42" s="23" t="e">
        <f t="shared" si="22"/>
        <v>#REF!</v>
      </c>
      <c r="AP42" s="19" t="e">
        <f>IF(#REF!=0,"",#REF!)</f>
        <v>#REF!</v>
      </c>
      <c r="AQ42" s="19" t="e">
        <f>IF(#REF!=0,"",#REF!)</f>
        <v>#REF!</v>
      </c>
      <c r="AR42" s="19" t="e">
        <f>IF(#REF!=0,"",#REF!)</f>
        <v>#REF!</v>
      </c>
      <c r="AS42" s="19" t="e">
        <f>#REF!</f>
        <v>#REF!</v>
      </c>
    </row>
    <row r="43" spans="1:45" ht="19.5" thickTop="1" thickBot="1" x14ac:dyDescent="0.25">
      <c r="A43" s="19">
        <v>40</v>
      </c>
      <c r="B43" s="20" t="str">
        <f t="shared" si="23"/>
        <v/>
      </c>
      <c r="C43" s="21" t="str">
        <f t="shared" si="24"/>
        <v/>
      </c>
      <c r="D43" s="19" t="str">
        <f t="shared" si="25"/>
        <v/>
      </c>
      <c r="E43" s="19" t="str">
        <f t="shared" si="26"/>
        <v/>
      </c>
      <c r="F43" s="19" t="str">
        <f t="shared" si="27"/>
        <v/>
      </c>
      <c r="G43" s="19" t="str">
        <f t="shared" si="28"/>
        <v/>
      </c>
      <c r="H43" s="19" t="str">
        <f t="shared" si="29"/>
        <v/>
      </c>
      <c r="I43" s="19"/>
      <c r="J43" s="19"/>
      <c r="K43" s="19" t="str">
        <f t="shared" si="11"/>
        <v/>
      </c>
      <c r="L43" s="19">
        <f t="shared" si="12"/>
        <v>10000</v>
      </c>
      <c r="M43" s="22" t="str">
        <f>TRIM(Data!$N41)</f>
        <v>Alba Fimbriata (See Fimbriata)</v>
      </c>
      <c r="N43" s="22" t="str">
        <f>TRIM(Data!$A41)</f>
        <v>Alba Fimbriata (See Fimbriata)</v>
      </c>
      <c r="O43" s="23">
        <f>IF(Data!$B41=0,"",Data!$B41)</f>
        <v>1816</v>
      </c>
      <c r="P43" s="19" t="str">
        <f>IF(Data!$C41=0,"",Data!$C41)</f>
        <v/>
      </c>
      <c r="Q43" s="23" t="str">
        <f>IF($M43="","",Data!$E41)</f>
        <v>M</v>
      </c>
      <c r="R43" s="23" t="str">
        <f t="shared" si="13"/>
        <v>M</v>
      </c>
      <c r="S43" s="23" t="str">
        <f t="shared" si="14"/>
        <v>M</v>
      </c>
      <c r="T43" s="19" t="str">
        <f>IF(Data!$F41=0,"",Data!$F41)</f>
        <v>WHITE</v>
      </c>
      <c r="U43" s="19" t="str">
        <f>IF(Data!$G41=0,"",Data!$G41)</f>
        <v>FD</v>
      </c>
      <c r="V43" s="19" t="str">
        <f>IF(Data!$D41=0,"",Data!$D41)</f>
        <v>ANTIQUE</v>
      </c>
      <c r="W43" s="19" t="str">
        <f>Data!$H41</f>
        <v>Japonica</v>
      </c>
      <c r="Y43" s="41" t="e">
        <f t="shared" si="8"/>
        <v>#REF!</v>
      </c>
      <c r="Z43" s="8">
        <f t="shared" si="15"/>
        <v>43</v>
      </c>
      <c r="AA43" s="8" t="str">
        <f t="shared" si="16"/>
        <v>Alba Fimbriata (See Fimbriata)</v>
      </c>
      <c r="AB43" s="8" t="str">
        <f t="shared" si="17"/>
        <v>M</v>
      </c>
      <c r="AC43" s="8" t="str">
        <f t="shared" si="18"/>
        <v>WHITE</v>
      </c>
      <c r="AD43" s="8" t="str">
        <f t="shared" si="19"/>
        <v>FD</v>
      </c>
      <c r="AE43" s="8" t="str">
        <f t="shared" si="20"/>
        <v>ANTIQUE</v>
      </c>
      <c r="AF43" s="5">
        <f t="shared" si="21"/>
        <v>1816</v>
      </c>
      <c r="AG43" s="46">
        <v>40</v>
      </c>
      <c r="AH43" s="47" t="str">
        <f t="shared" si="9"/>
        <v/>
      </c>
      <c r="AI43" s="48" t="str">
        <f t="shared" si="10"/>
        <v/>
      </c>
      <c r="AK43" s="22" t="e">
        <f>TRIM(#REF!)</f>
        <v>#REF!</v>
      </c>
      <c r="AL43" s="23" t="e">
        <f>IF(#REF!=0,"",#REF!)</f>
        <v>#REF!</v>
      </c>
      <c r="AM43" s="19" t="e">
        <f>IF(#REF!=0,"",#REF!)</f>
        <v>#REF!</v>
      </c>
      <c r="AN43" s="23" t="e">
        <f>IF($AK43="","",#REF!)</f>
        <v>#REF!</v>
      </c>
      <c r="AO43" s="23" t="e">
        <f t="shared" si="22"/>
        <v>#REF!</v>
      </c>
      <c r="AP43" s="19" t="e">
        <f>IF(#REF!=0,"",#REF!)</f>
        <v>#REF!</v>
      </c>
      <c r="AQ43" s="19" t="e">
        <f>IF(#REF!=0,"",#REF!)</f>
        <v>#REF!</v>
      </c>
      <c r="AR43" s="19" t="e">
        <f>IF(#REF!=0,"",#REF!)</f>
        <v>#REF!</v>
      </c>
      <c r="AS43" s="19" t="e">
        <f>#REF!</f>
        <v>#REF!</v>
      </c>
    </row>
    <row r="44" spans="1:45" ht="19.5" thickTop="1" thickBot="1" x14ac:dyDescent="0.25">
      <c r="A44" s="19">
        <v>41</v>
      </c>
      <c r="B44" s="20" t="str">
        <f t="shared" si="23"/>
        <v/>
      </c>
      <c r="C44" s="21" t="str">
        <f t="shared" si="24"/>
        <v/>
      </c>
      <c r="D44" s="19" t="str">
        <f t="shared" si="25"/>
        <v/>
      </c>
      <c r="E44" s="19" t="str">
        <f t="shared" si="26"/>
        <v/>
      </c>
      <c r="F44" s="19" t="str">
        <f t="shared" si="27"/>
        <v/>
      </c>
      <c r="G44" s="19" t="str">
        <f t="shared" si="28"/>
        <v/>
      </c>
      <c r="H44" s="19" t="str">
        <f t="shared" si="29"/>
        <v/>
      </c>
      <c r="I44" s="19"/>
      <c r="J44" s="19"/>
      <c r="K44" s="19" t="str">
        <f t="shared" si="11"/>
        <v/>
      </c>
      <c r="L44" s="19">
        <f t="shared" si="12"/>
        <v>10000</v>
      </c>
      <c r="M44" s="22" t="str">
        <f>TRIM(Data!$N42)</f>
        <v>Alba Plena</v>
      </c>
      <c r="N44" s="22" t="str">
        <f>TRIM(Data!$A42)</f>
        <v>Alba Plena</v>
      </c>
      <c r="O44" s="23">
        <f>IF(Data!$B42=0,"",Data!$B42)</f>
        <v>1792</v>
      </c>
      <c r="P44" s="19" t="str">
        <f>IF(Data!$C42=0,"",Data!$C42)</f>
        <v>1</v>
      </c>
      <c r="Q44" s="23" t="str">
        <f>IF($M44="","",Data!$E42)</f>
        <v>M</v>
      </c>
      <c r="R44" s="23" t="str">
        <f t="shared" si="13"/>
        <v>M</v>
      </c>
      <c r="S44" s="23" t="str">
        <f t="shared" si="14"/>
        <v>M</v>
      </c>
      <c r="T44" s="19" t="str">
        <f>IF(Data!$F42=0,"",Data!$F42)</f>
        <v>WHITE</v>
      </c>
      <c r="U44" s="19" t="str">
        <f>IF(Data!$G42=0,"",Data!$G42)</f>
        <v>FD</v>
      </c>
      <c r="V44" s="19" t="str">
        <f>IF(Data!$D42=0,"",Data!$D42)</f>
        <v>ANTIQUE</v>
      </c>
      <c r="W44" s="19" t="str">
        <f>Data!$H42</f>
        <v>Japonica</v>
      </c>
      <c r="Y44" s="41" t="e">
        <f t="shared" si="8"/>
        <v>#REF!</v>
      </c>
      <c r="Z44" s="8">
        <f t="shared" si="15"/>
        <v>44</v>
      </c>
      <c r="AA44" s="8" t="str">
        <f t="shared" si="16"/>
        <v>Alba Plena</v>
      </c>
      <c r="AB44" s="8" t="str">
        <f t="shared" si="17"/>
        <v>M</v>
      </c>
      <c r="AC44" s="8" t="str">
        <f t="shared" si="18"/>
        <v>WHITE</v>
      </c>
      <c r="AD44" s="8" t="str">
        <f t="shared" si="19"/>
        <v>FD</v>
      </c>
      <c r="AE44" s="8" t="str">
        <f t="shared" si="20"/>
        <v>ANTIQUE</v>
      </c>
      <c r="AF44" s="5">
        <f t="shared" si="21"/>
        <v>1792</v>
      </c>
      <c r="AG44" s="46">
        <v>41</v>
      </c>
      <c r="AH44" s="47" t="str">
        <f t="shared" si="9"/>
        <v/>
      </c>
      <c r="AI44" s="48" t="str">
        <f t="shared" si="10"/>
        <v/>
      </c>
      <c r="AK44" s="22" t="e">
        <f>TRIM(#REF!)</f>
        <v>#REF!</v>
      </c>
      <c r="AL44" s="23" t="e">
        <f>IF(#REF!=0,"",#REF!)</f>
        <v>#REF!</v>
      </c>
      <c r="AM44" s="19" t="e">
        <f>IF(#REF!=0,"",#REF!)</f>
        <v>#REF!</v>
      </c>
      <c r="AN44" s="23" t="e">
        <f>IF($AK44="","",#REF!)</f>
        <v>#REF!</v>
      </c>
      <c r="AO44" s="23" t="e">
        <f t="shared" si="22"/>
        <v>#REF!</v>
      </c>
      <c r="AP44" s="19" t="e">
        <f>IF(#REF!=0,"",#REF!)</f>
        <v>#REF!</v>
      </c>
      <c r="AQ44" s="19" t="e">
        <f>IF(#REF!=0,"",#REF!)</f>
        <v>#REF!</v>
      </c>
      <c r="AR44" s="19" t="e">
        <f>IF(#REF!=0,"",#REF!)</f>
        <v>#REF!</v>
      </c>
      <c r="AS44" s="19" t="e">
        <f>#REF!</f>
        <v>#REF!</v>
      </c>
    </row>
    <row r="45" spans="1:45" ht="19.5" thickTop="1" thickBot="1" x14ac:dyDescent="0.25">
      <c r="A45" s="19">
        <v>42</v>
      </c>
      <c r="B45" s="20" t="str">
        <f t="shared" si="23"/>
        <v/>
      </c>
      <c r="C45" s="21" t="str">
        <f t="shared" si="24"/>
        <v/>
      </c>
      <c r="D45" s="19" t="str">
        <f t="shared" si="25"/>
        <v/>
      </c>
      <c r="E45" s="19" t="str">
        <f t="shared" si="26"/>
        <v/>
      </c>
      <c r="F45" s="19" t="str">
        <f t="shared" si="27"/>
        <v/>
      </c>
      <c r="G45" s="19" t="str">
        <f t="shared" si="28"/>
        <v/>
      </c>
      <c r="H45" s="19" t="str">
        <f t="shared" si="29"/>
        <v/>
      </c>
      <c r="I45" s="19"/>
      <c r="J45" s="19"/>
      <c r="K45" s="19" t="str">
        <f t="shared" si="11"/>
        <v/>
      </c>
      <c r="L45" s="19">
        <f t="shared" si="12"/>
        <v>10000</v>
      </c>
      <c r="M45" s="22" t="str">
        <f>TRIM(Data!$N43)</f>
        <v>Alba Splendens</v>
      </c>
      <c r="N45" s="22" t="str">
        <f>TRIM(Data!$A43)</f>
        <v>Alba Splendens</v>
      </c>
      <c r="O45" s="23">
        <f>IF(Data!$B43=0,"",Data!$B43)</f>
        <v>1800</v>
      </c>
      <c r="P45" s="19" t="str">
        <f>IF(Data!$C43=0,"",Data!$C43)</f>
        <v>1</v>
      </c>
      <c r="Q45" s="23" t="str">
        <f>IF($M45="","",Data!$E43)</f>
        <v>M</v>
      </c>
      <c r="R45" s="23" t="str">
        <f t="shared" si="13"/>
        <v>M</v>
      </c>
      <c r="S45" s="23" t="str">
        <f t="shared" si="14"/>
        <v>M</v>
      </c>
      <c r="T45" s="19" t="str">
        <f>IF(Data!$F43=0,"",Data!$F43)</f>
        <v>WHITE</v>
      </c>
      <c r="U45" s="19" t="str">
        <f>IF(Data!$G43=0,"",Data!$G43)</f>
        <v/>
      </c>
      <c r="V45" s="19" t="str">
        <f>IF(Data!$D43=0,"",Data!$D43)</f>
        <v>ANTIQUE</v>
      </c>
      <c r="W45" s="19" t="str">
        <f>Data!$H43</f>
        <v>Japonica</v>
      </c>
      <c r="Y45" s="41" t="e">
        <f t="shared" si="8"/>
        <v>#REF!</v>
      </c>
      <c r="Z45" s="8">
        <f t="shared" si="15"/>
        <v>45</v>
      </c>
      <c r="AA45" s="8" t="str">
        <f t="shared" si="16"/>
        <v>Alba Splendens</v>
      </c>
      <c r="AB45" s="8" t="str">
        <f t="shared" si="17"/>
        <v>M</v>
      </c>
      <c r="AC45" s="8" t="str">
        <f t="shared" si="18"/>
        <v>WHITE</v>
      </c>
      <c r="AD45" s="8" t="str">
        <f t="shared" si="19"/>
        <v/>
      </c>
      <c r="AE45" s="8" t="str">
        <f t="shared" si="20"/>
        <v>ANTIQUE</v>
      </c>
      <c r="AF45" s="5">
        <f t="shared" si="21"/>
        <v>1800</v>
      </c>
      <c r="AG45" s="46">
        <v>42</v>
      </c>
      <c r="AH45" s="47" t="str">
        <f t="shared" si="9"/>
        <v/>
      </c>
      <c r="AI45" s="48" t="str">
        <f t="shared" si="10"/>
        <v/>
      </c>
      <c r="AK45" s="22" t="e">
        <f>TRIM(#REF!)</f>
        <v>#REF!</v>
      </c>
      <c r="AL45" s="23" t="e">
        <f>IF(#REF!=0,"",#REF!)</f>
        <v>#REF!</v>
      </c>
      <c r="AM45" s="19" t="e">
        <f>IF(#REF!=0,"",#REF!)</f>
        <v>#REF!</v>
      </c>
      <c r="AN45" s="23" t="e">
        <f>IF($AK45="","",#REF!)</f>
        <v>#REF!</v>
      </c>
      <c r="AO45" s="23" t="e">
        <f t="shared" si="22"/>
        <v>#REF!</v>
      </c>
      <c r="AP45" s="19" t="e">
        <f>IF(#REF!=0,"",#REF!)</f>
        <v>#REF!</v>
      </c>
      <c r="AQ45" s="19" t="e">
        <f>IF(#REF!=0,"",#REF!)</f>
        <v>#REF!</v>
      </c>
      <c r="AR45" s="19" t="e">
        <f>IF(#REF!=0,"",#REF!)</f>
        <v>#REF!</v>
      </c>
      <c r="AS45" s="19" t="e">
        <f>#REF!</f>
        <v>#REF!</v>
      </c>
    </row>
    <row r="46" spans="1:45" ht="19.5" thickTop="1" thickBot="1" x14ac:dyDescent="0.25">
      <c r="A46" s="19">
        <v>43</v>
      </c>
      <c r="B46" s="20" t="str">
        <f t="shared" si="23"/>
        <v/>
      </c>
      <c r="C46" s="21" t="str">
        <f t="shared" si="24"/>
        <v/>
      </c>
      <c r="D46" s="19" t="str">
        <f t="shared" si="25"/>
        <v/>
      </c>
      <c r="E46" s="19" t="str">
        <f t="shared" si="26"/>
        <v/>
      </c>
      <c r="F46" s="19" t="str">
        <f t="shared" si="27"/>
        <v/>
      </c>
      <c r="G46" s="19" t="str">
        <f t="shared" si="28"/>
        <v/>
      </c>
      <c r="H46" s="19" t="str">
        <f t="shared" si="29"/>
        <v/>
      </c>
      <c r="I46" s="19"/>
      <c r="J46" s="19"/>
      <c r="K46" s="19" t="str">
        <f t="shared" si="11"/>
        <v/>
      </c>
      <c r="L46" s="19">
        <f t="shared" si="12"/>
        <v>10000</v>
      </c>
      <c r="M46" s="22" t="str">
        <f>TRIM(Data!$N44)</f>
        <v>Alba Superba</v>
      </c>
      <c r="N46" s="22" t="str">
        <f>TRIM(Data!$A44)</f>
        <v>Alba Superba (Nevius, Northern, Tonnie Leche)</v>
      </c>
      <c r="O46" s="23">
        <f>IF(Data!$B44=0,"",Data!$B44)</f>
        <v>1840</v>
      </c>
      <c r="P46" s="19" t="str">
        <f>IF(Data!$C44=0,"",Data!$C44)</f>
        <v>1</v>
      </c>
      <c r="Q46" s="23" t="str">
        <f>IF($M46="","",Data!$E44)</f>
        <v>M</v>
      </c>
      <c r="R46" s="23" t="str">
        <f t="shared" si="13"/>
        <v>M</v>
      </c>
      <c r="S46" s="23" t="str">
        <f t="shared" si="14"/>
        <v>M</v>
      </c>
      <c r="T46" s="19" t="str">
        <f>IF(Data!$F44=0,"",Data!$F44)</f>
        <v>WHITE</v>
      </c>
      <c r="U46" s="19" t="str">
        <f>IF(Data!$G44=0,"",Data!$G44)</f>
        <v/>
      </c>
      <c r="V46" s="19" t="str">
        <f>IF(Data!$D44=0,"",Data!$D44)</f>
        <v>ANTIQUE</v>
      </c>
      <c r="W46" s="19" t="str">
        <f>Data!$H44</f>
        <v>Japonica</v>
      </c>
      <c r="Y46" s="41" t="e">
        <f t="shared" si="8"/>
        <v>#REF!</v>
      </c>
      <c r="Z46" s="8">
        <f t="shared" si="15"/>
        <v>46</v>
      </c>
      <c r="AA46" s="8" t="str">
        <f t="shared" si="16"/>
        <v>Alba Superba</v>
      </c>
      <c r="AB46" s="8" t="str">
        <f t="shared" si="17"/>
        <v>M</v>
      </c>
      <c r="AC46" s="8" t="str">
        <f t="shared" si="18"/>
        <v>WHITE</v>
      </c>
      <c r="AD46" s="8" t="str">
        <f t="shared" si="19"/>
        <v/>
      </c>
      <c r="AE46" s="8" t="str">
        <f t="shared" si="20"/>
        <v>ANTIQUE</v>
      </c>
      <c r="AF46" s="5">
        <f t="shared" si="21"/>
        <v>1840</v>
      </c>
      <c r="AG46" s="46">
        <v>43</v>
      </c>
      <c r="AH46" s="47" t="str">
        <f t="shared" si="9"/>
        <v/>
      </c>
      <c r="AI46" s="48" t="str">
        <f t="shared" si="10"/>
        <v/>
      </c>
      <c r="AK46" s="22" t="e">
        <f>TRIM(#REF!)</f>
        <v>#REF!</v>
      </c>
      <c r="AL46" s="23" t="e">
        <f>IF(#REF!=0,"",#REF!)</f>
        <v>#REF!</v>
      </c>
      <c r="AM46" s="19" t="e">
        <f>IF(#REF!=0,"",#REF!)</f>
        <v>#REF!</v>
      </c>
      <c r="AN46" s="23" t="e">
        <f>IF($AK46="","",#REF!)</f>
        <v>#REF!</v>
      </c>
      <c r="AO46" s="23" t="e">
        <f t="shared" si="22"/>
        <v>#REF!</v>
      </c>
      <c r="AP46" s="19" t="e">
        <f>IF(#REF!=0,"",#REF!)</f>
        <v>#REF!</v>
      </c>
      <c r="AQ46" s="19" t="e">
        <f>IF(#REF!=0,"",#REF!)</f>
        <v>#REF!</v>
      </c>
      <c r="AR46" s="19" t="e">
        <f>IF(#REF!=0,"",#REF!)</f>
        <v>#REF!</v>
      </c>
      <c r="AS46" s="19" t="e">
        <f>#REF!</f>
        <v>#REF!</v>
      </c>
    </row>
    <row r="47" spans="1:45" ht="19.5" thickTop="1" thickBot="1" x14ac:dyDescent="0.25">
      <c r="A47" s="19">
        <v>44</v>
      </c>
      <c r="B47" s="20" t="str">
        <f t="shared" si="23"/>
        <v/>
      </c>
      <c r="C47" s="21" t="str">
        <f t="shared" si="24"/>
        <v/>
      </c>
      <c r="D47" s="19" t="str">
        <f t="shared" si="25"/>
        <v/>
      </c>
      <c r="E47" s="19" t="str">
        <f t="shared" si="26"/>
        <v/>
      </c>
      <c r="F47" s="19" t="str">
        <f t="shared" si="27"/>
        <v/>
      </c>
      <c r="G47" s="19" t="str">
        <f t="shared" si="28"/>
        <v/>
      </c>
      <c r="H47" s="19" t="str">
        <f t="shared" si="29"/>
        <v/>
      </c>
      <c r="I47" s="19"/>
      <c r="J47" s="19"/>
      <c r="K47" s="19" t="str">
        <f t="shared" si="11"/>
        <v/>
      </c>
      <c r="L47" s="19">
        <f t="shared" si="12"/>
        <v>10000</v>
      </c>
      <c r="M47" s="22" t="str">
        <f>TRIM(Data!$N45)</f>
        <v>Albino</v>
      </c>
      <c r="N47" s="22" t="str">
        <f>TRIM(Data!$A45)</f>
        <v>Albino (Sasanqua)</v>
      </c>
      <c r="O47" s="23">
        <f>IF(Data!$B45=0,"",Data!$B45)</f>
        <v>1999</v>
      </c>
      <c r="P47" s="19" t="str">
        <f>IF(Data!$C45=0,"",Data!$C45)</f>
        <v>1</v>
      </c>
      <c r="Q47" s="23" t="str">
        <f>IF($M47="","",Data!$E45)</f>
        <v>Min</v>
      </c>
      <c r="R47" s="23" t="str">
        <f t="shared" si="13"/>
        <v>Min</v>
      </c>
      <c r="S47" s="23" t="str">
        <f t="shared" si="14"/>
        <v>Min</v>
      </c>
      <c r="T47" s="19" t="str">
        <f>IF(Data!$F45=0,"",Data!$F45)</f>
        <v>WHITE</v>
      </c>
      <c r="U47" s="19" t="str">
        <f>IF(Data!$G45=0,"",Data!$G45)</f>
        <v>FD</v>
      </c>
      <c r="V47" s="19" t="str">
        <f>IF(Data!$D45=0,"",Data!$D45)</f>
        <v/>
      </c>
      <c r="W47" s="19" t="str">
        <f>Data!$H45</f>
        <v>Sasanqua</v>
      </c>
      <c r="Y47" s="41" t="e">
        <f t="shared" si="8"/>
        <v>#REF!</v>
      </c>
      <c r="Z47" s="8">
        <f t="shared" si="15"/>
        <v>10000</v>
      </c>
      <c r="AA47" s="8" t="str">
        <f t="shared" si="16"/>
        <v>Albino</v>
      </c>
      <c r="AB47" s="8" t="str">
        <f t="shared" si="17"/>
        <v>Min</v>
      </c>
      <c r="AC47" s="8" t="str">
        <f t="shared" si="18"/>
        <v>WHITE</v>
      </c>
      <c r="AD47" s="8" t="str">
        <f t="shared" si="19"/>
        <v>FD</v>
      </c>
      <c r="AE47" s="8" t="str">
        <f t="shared" si="20"/>
        <v/>
      </c>
      <c r="AF47" s="5">
        <f t="shared" si="21"/>
        <v>1999</v>
      </c>
      <c r="AG47" s="46">
        <v>44</v>
      </c>
      <c r="AH47" s="47" t="str">
        <f t="shared" si="9"/>
        <v/>
      </c>
      <c r="AI47" s="48" t="str">
        <f t="shared" si="10"/>
        <v/>
      </c>
      <c r="AK47" s="22" t="e">
        <f>TRIM(#REF!)</f>
        <v>#REF!</v>
      </c>
      <c r="AL47" s="23" t="e">
        <f>IF(#REF!=0,"",#REF!)</f>
        <v>#REF!</v>
      </c>
      <c r="AM47" s="19" t="e">
        <f>IF(#REF!=0,"",#REF!)</f>
        <v>#REF!</v>
      </c>
      <c r="AN47" s="23" t="e">
        <f>IF($AK47="","",#REF!)</f>
        <v>#REF!</v>
      </c>
      <c r="AO47" s="23" t="e">
        <f t="shared" si="22"/>
        <v>#REF!</v>
      </c>
      <c r="AP47" s="19" t="e">
        <f>IF(#REF!=0,"",#REF!)</f>
        <v>#REF!</v>
      </c>
      <c r="AQ47" s="19" t="e">
        <f>IF(#REF!=0,"",#REF!)</f>
        <v>#REF!</v>
      </c>
      <c r="AR47" s="19" t="e">
        <f>IF(#REF!=0,"",#REF!)</f>
        <v>#REF!</v>
      </c>
      <c r="AS47" s="19" t="e">
        <f>#REF!</f>
        <v>#REF!</v>
      </c>
    </row>
    <row r="48" spans="1:45" ht="19.5" thickTop="1" thickBot="1" x14ac:dyDescent="0.25">
      <c r="A48" s="19">
        <v>45</v>
      </c>
      <c r="B48" s="20" t="str">
        <f t="shared" si="23"/>
        <v/>
      </c>
      <c r="C48" s="21" t="str">
        <f t="shared" si="24"/>
        <v/>
      </c>
      <c r="D48" s="19" t="str">
        <f t="shared" si="25"/>
        <v/>
      </c>
      <c r="E48" s="19" t="str">
        <f t="shared" si="26"/>
        <v/>
      </c>
      <c r="F48" s="19" t="str">
        <f t="shared" si="27"/>
        <v/>
      </c>
      <c r="G48" s="19" t="str">
        <f t="shared" si="28"/>
        <v/>
      </c>
      <c r="H48" s="19" t="str">
        <f t="shared" si="29"/>
        <v/>
      </c>
      <c r="I48" s="19"/>
      <c r="J48" s="19"/>
      <c r="K48" s="19" t="str">
        <f t="shared" si="11"/>
        <v/>
      </c>
      <c r="L48" s="19">
        <f t="shared" si="12"/>
        <v>10000</v>
      </c>
      <c r="M48" s="22" t="str">
        <f>TRIM(Data!$N46)</f>
        <v>Alcyone Ostberg</v>
      </c>
      <c r="N48" s="22" t="str">
        <f>TRIM(Data!$A46)</f>
        <v>Alcyone Ostberg</v>
      </c>
      <c r="O48" s="23">
        <f>IF(Data!$B46=0,"",Data!$B46)</f>
        <v>2005</v>
      </c>
      <c r="P48" s="19" t="str">
        <f>IF(Data!$C46=0,"",Data!$C46)</f>
        <v>1</v>
      </c>
      <c r="Q48" s="23" t="str">
        <f>IF($M48="","",Data!$E46)</f>
        <v>L-VL</v>
      </c>
      <c r="R48" s="23" t="str">
        <f t="shared" si="13"/>
        <v>L</v>
      </c>
      <c r="S48" s="23" t="str">
        <f t="shared" si="14"/>
        <v>L</v>
      </c>
      <c r="T48" s="19" t="str">
        <f>IF(Data!$F46=0,"",Data!$F46)</f>
        <v/>
      </c>
      <c r="U48" s="19" t="str">
        <f>IF(Data!$G46=0,"",Data!$G46)</f>
        <v/>
      </c>
      <c r="V48" s="19" t="str">
        <f>IF(Data!$D46=0,"",Data!$D46)</f>
        <v/>
      </c>
      <c r="W48" s="19" t="str">
        <f>Data!$H46</f>
        <v>Japonica</v>
      </c>
      <c r="Y48" s="41" t="e">
        <f t="shared" si="8"/>
        <v>#REF!</v>
      </c>
      <c r="Z48" s="8">
        <f t="shared" si="15"/>
        <v>10000</v>
      </c>
      <c r="AA48" s="8" t="str">
        <f t="shared" si="16"/>
        <v>Alcyone Ostberg</v>
      </c>
      <c r="AB48" s="8" t="str">
        <f t="shared" si="17"/>
        <v>L</v>
      </c>
      <c r="AC48" s="8" t="str">
        <f t="shared" si="18"/>
        <v/>
      </c>
      <c r="AD48" s="8" t="str">
        <f t="shared" si="19"/>
        <v/>
      </c>
      <c r="AE48" s="8" t="str">
        <f t="shared" si="20"/>
        <v/>
      </c>
      <c r="AF48" s="5">
        <f t="shared" si="21"/>
        <v>2005</v>
      </c>
      <c r="AG48" s="46">
        <v>45</v>
      </c>
      <c r="AH48" s="47" t="str">
        <f t="shared" si="9"/>
        <v/>
      </c>
      <c r="AI48" s="48" t="str">
        <f t="shared" si="10"/>
        <v/>
      </c>
      <c r="AK48" s="22" t="e">
        <f>TRIM(#REF!)</f>
        <v>#REF!</v>
      </c>
      <c r="AL48" s="23" t="e">
        <f>IF(#REF!=0,"",#REF!)</f>
        <v>#REF!</v>
      </c>
      <c r="AM48" s="19" t="e">
        <f>IF(#REF!=0,"",#REF!)</f>
        <v>#REF!</v>
      </c>
      <c r="AN48" s="23" t="e">
        <f>IF($AK48="","",#REF!)</f>
        <v>#REF!</v>
      </c>
      <c r="AO48" s="23" t="e">
        <f t="shared" si="22"/>
        <v>#REF!</v>
      </c>
      <c r="AP48" s="19" t="e">
        <f>IF(#REF!=0,"",#REF!)</f>
        <v>#REF!</v>
      </c>
      <c r="AQ48" s="19" t="e">
        <f>IF(#REF!=0,"",#REF!)</f>
        <v>#REF!</v>
      </c>
      <c r="AR48" s="19" t="e">
        <f>IF(#REF!=0,"",#REF!)</f>
        <v>#REF!</v>
      </c>
      <c r="AS48" s="19" t="e">
        <f>#REF!</f>
        <v>#REF!</v>
      </c>
    </row>
    <row r="49" spans="1:45" ht="19.5" thickTop="1" thickBot="1" x14ac:dyDescent="0.25">
      <c r="A49" s="19">
        <v>46</v>
      </c>
      <c r="B49" s="20" t="str">
        <f t="shared" si="23"/>
        <v/>
      </c>
      <c r="C49" s="21" t="str">
        <f t="shared" si="24"/>
        <v/>
      </c>
      <c r="D49" s="19" t="str">
        <f t="shared" si="25"/>
        <v/>
      </c>
      <c r="E49" s="19" t="str">
        <f t="shared" si="26"/>
        <v/>
      </c>
      <c r="F49" s="19" t="str">
        <f t="shared" si="27"/>
        <v/>
      </c>
      <c r="G49" s="19" t="str">
        <f t="shared" si="28"/>
        <v/>
      </c>
      <c r="H49" s="19" t="str">
        <f t="shared" si="29"/>
        <v/>
      </c>
      <c r="I49" s="19"/>
      <c r="J49" s="19"/>
      <c r="K49" s="19" t="str">
        <f t="shared" si="11"/>
        <v/>
      </c>
      <c r="L49" s="19">
        <f t="shared" si="12"/>
        <v>10000</v>
      </c>
      <c r="M49" s="22" t="str">
        <f>TRIM(Data!$N47)</f>
        <v>Alda Boll</v>
      </c>
      <c r="N49" s="22" t="str">
        <f>TRIM(Data!$A47)</f>
        <v>Alda Boll</v>
      </c>
      <c r="O49" s="23">
        <f>IF(Data!$B47=0,"",Data!$B47)</f>
        <v>1989</v>
      </c>
      <c r="P49" s="19" t="str">
        <f>IF(Data!$C47=0,"",Data!$C47)</f>
        <v>1</v>
      </c>
      <c r="Q49" s="23" t="str">
        <f>IF($M49="","",Data!$E47)</f>
        <v>L</v>
      </c>
      <c r="R49" s="23" t="str">
        <f t="shared" si="13"/>
        <v>L</v>
      </c>
      <c r="S49" s="23" t="str">
        <f t="shared" si="14"/>
        <v>L</v>
      </c>
      <c r="T49" s="19" t="str">
        <f>IF(Data!$F47=0,"",Data!$F47)</f>
        <v/>
      </c>
      <c r="U49" s="19" t="str">
        <f>IF(Data!$G47=0,"",Data!$G47)</f>
        <v/>
      </c>
      <c r="V49" s="19" t="str">
        <f>IF(Data!$D47=0,"",Data!$D47)</f>
        <v/>
      </c>
      <c r="W49" s="19" t="str">
        <f>Data!$H47</f>
        <v>Japonica</v>
      </c>
      <c r="Y49" s="41" t="e">
        <f t="shared" si="8"/>
        <v>#REF!</v>
      </c>
      <c r="Z49" s="8">
        <f t="shared" si="15"/>
        <v>10000</v>
      </c>
      <c r="AA49" s="8" t="str">
        <f t="shared" si="16"/>
        <v>Alda Boll</v>
      </c>
      <c r="AB49" s="8" t="str">
        <f t="shared" si="17"/>
        <v>L</v>
      </c>
      <c r="AC49" s="8" t="str">
        <f t="shared" si="18"/>
        <v/>
      </c>
      <c r="AD49" s="8" t="str">
        <f t="shared" si="19"/>
        <v/>
      </c>
      <c r="AE49" s="8" t="str">
        <f t="shared" si="20"/>
        <v/>
      </c>
      <c r="AF49" s="5">
        <f t="shared" si="21"/>
        <v>1989</v>
      </c>
      <c r="AG49" s="46">
        <v>46</v>
      </c>
      <c r="AH49" s="47" t="str">
        <f t="shared" si="9"/>
        <v/>
      </c>
      <c r="AI49" s="48" t="str">
        <f t="shared" si="10"/>
        <v/>
      </c>
      <c r="AK49" s="22" t="e">
        <f>TRIM(#REF!)</f>
        <v>#REF!</v>
      </c>
      <c r="AL49" s="23" t="e">
        <f>IF(#REF!=0,"",#REF!)</f>
        <v>#REF!</v>
      </c>
      <c r="AM49" s="19" t="e">
        <f>IF(#REF!=0,"",#REF!)</f>
        <v>#REF!</v>
      </c>
      <c r="AN49" s="23" t="e">
        <f>IF($AK49="","",#REF!)</f>
        <v>#REF!</v>
      </c>
      <c r="AO49" s="23" t="e">
        <f t="shared" si="22"/>
        <v>#REF!</v>
      </c>
      <c r="AP49" s="19" t="e">
        <f>IF(#REF!=0,"",#REF!)</f>
        <v>#REF!</v>
      </c>
      <c r="AQ49" s="19" t="e">
        <f>IF(#REF!=0,"",#REF!)</f>
        <v>#REF!</v>
      </c>
      <c r="AR49" s="19" t="e">
        <f>IF(#REF!=0,"",#REF!)</f>
        <v>#REF!</v>
      </c>
      <c r="AS49" s="19" t="e">
        <f>#REF!</f>
        <v>#REF!</v>
      </c>
    </row>
    <row r="50" spans="1:45" ht="19.5" thickTop="1" thickBot="1" x14ac:dyDescent="0.25">
      <c r="A50" s="19">
        <v>47</v>
      </c>
      <c r="B50" s="20" t="str">
        <f t="shared" si="23"/>
        <v/>
      </c>
      <c r="C50" s="21" t="str">
        <f t="shared" si="24"/>
        <v/>
      </c>
      <c r="D50" s="19" t="str">
        <f t="shared" si="25"/>
        <v/>
      </c>
      <c r="E50" s="19" t="str">
        <f t="shared" si="26"/>
        <v/>
      </c>
      <c r="F50" s="19" t="str">
        <f t="shared" si="27"/>
        <v/>
      </c>
      <c r="G50" s="19" t="str">
        <f t="shared" si="28"/>
        <v/>
      </c>
      <c r="H50" s="19" t="str">
        <f t="shared" si="29"/>
        <v/>
      </c>
      <c r="I50" s="19"/>
      <c r="J50" s="19"/>
      <c r="K50" s="19" t="str">
        <f t="shared" si="11"/>
        <v/>
      </c>
      <c r="L50" s="19">
        <f t="shared" si="12"/>
        <v>10000</v>
      </c>
      <c r="M50" s="22" t="str">
        <f>TRIM(Data!$N48)</f>
        <v>Alex Hinson</v>
      </c>
      <c r="N50" s="22" t="str">
        <f>TRIM(Data!$A48)</f>
        <v>Alex Hinson (R)</v>
      </c>
      <c r="O50" s="23">
        <f>IF(Data!$B48=0,"",Data!$B48)</f>
        <v>2020</v>
      </c>
      <c r="P50" s="19" t="str">
        <f>IF(Data!$C48=0,"",Data!$C48)</f>
        <v>1</v>
      </c>
      <c r="Q50" s="23" t="str">
        <f>IF($M50="","",Data!$E48)</f>
        <v>VL</v>
      </c>
      <c r="R50" s="23" t="str">
        <f t="shared" si="13"/>
        <v>VL</v>
      </c>
      <c r="S50" s="23" t="str">
        <f t="shared" si="14"/>
        <v>VL</v>
      </c>
      <c r="T50" s="19" t="str">
        <f>IF(Data!$F48=0,"",Data!$F48)</f>
        <v/>
      </c>
      <c r="U50" s="19" t="str">
        <f>IF(Data!$G48=0,"",Data!$G48)</f>
        <v/>
      </c>
      <c r="V50" s="19" t="str">
        <f>IF(Data!$D48=0,"",Data!$D48)</f>
        <v/>
      </c>
      <c r="W50" s="19" t="str">
        <f>Data!$H48</f>
        <v>Reticulata</v>
      </c>
      <c r="Y50" s="41" t="e">
        <f t="shared" si="8"/>
        <v>#REF!</v>
      </c>
      <c r="Z50" s="8">
        <f t="shared" si="15"/>
        <v>10000</v>
      </c>
      <c r="AA50" s="8" t="str">
        <f t="shared" si="16"/>
        <v>Alex Hinson</v>
      </c>
      <c r="AB50" s="8" t="str">
        <f t="shared" si="17"/>
        <v>VL</v>
      </c>
      <c r="AC50" s="8" t="str">
        <f t="shared" si="18"/>
        <v/>
      </c>
      <c r="AD50" s="8" t="str">
        <f t="shared" si="19"/>
        <v/>
      </c>
      <c r="AE50" s="8" t="str">
        <f t="shared" si="20"/>
        <v/>
      </c>
      <c r="AF50" s="5">
        <f t="shared" si="21"/>
        <v>2020</v>
      </c>
      <c r="AG50" s="46">
        <v>47</v>
      </c>
      <c r="AH50" s="47" t="str">
        <f t="shared" si="9"/>
        <v/>
      </c>
      <c r="AI50" s="48" t="str">
        <f t="shared" si="10"/>
        <v/>
      </c>
      <c r="AK50" s="22" t="e">
        <f>TRIM(#REF!)</f>
        <v>#REF!</v>
      </c>
      <c r="AL50" s="23" t="e">
        <f>IF(#REF!=0,"",#REF!)</f>
        <v>#REF!</v>
      </c>
      <c r="AM50" s="19" t="e">
        <f>IF(#REF!=0,"",#REF!)</f>
        <v>#REF!</v>
      </c>
      <c r="AN50" s="23" t="e">
        <f>IF($AK50="","",#REF!)</f>
        <v>#REF!</v>
      </c>
      <c r="AO50" s="23" t="e">
        <f t="shared" si="22"/>
        <v>#REF!</v>
      </c>
      <c r="AP50" s="19" t="e">
        <f>IF(#REF!=0,"",#REF!)</f>
        <v>#REF!</v>
      </c>
      <c r="AQ50" s="19" t="e">
        <f>IF(#REF!=0,"",#REF!)</f>
        <v>#REF!</v>
      </c>
      <c r="AR50" s="19" t="e">
        <f>IF(#REF!=0,"",#REF!)</f>
        <v>#REF!</v>
      </c>
      <c r="AS50" s="19" t="e">
        <f>#REF!</f>
        <v>#REF!</v>
      </c>
    </row>
    <row r="51" spans="1:45" ht="19.5" thickTop="1" thickBot="1" x14ac:dyDescent="0.25">
      <c r="A51" s="19">
        <v>48</v>
      </c>
      <c r="B51" s="20" t="str">
        <f t="shared" si="23"/>
        <v/>
      </c>
      <c r="C51" s="21" t="str">
        <f t="shared" si="24"/>
        <v/>
      </c>
      <c r="D51" s="19" t="str">
        <f t="shared" si="25"/>
        <v/>
      </c>
      <c r="E51" s="19" t="str">
        <f t="shared" si="26"/>
        <v/>
      </c>
      <c r="F51" s="19" t="str">
        <f t="shared" si="27"/>
        <v/>
      </c>
      <c r="G51" s="19" t="str">
        <f t="shared" si="28"/>
        <v/>
      </c>
      <c r="H51" s="19" t="str">
        <f t="shared" si="29"/>
        <v/>
      </c>
      <c r="I51" s="19"/>
      <c r="J51" s="19"/>
      <c r="K51" s="19" t="str">
        <f t="shared" si="11"/>
        <v/>
      </c>
      <c r="L51" s="19">
        <f t="shared" si="12"/>
        <v>10000</v>
      </c>
      <c r="M51" s="22" t="str">
        <f>TRIM(Data!$N49)</f>
        <v>Alexander Black</v>
      </c>
      <c r="N51" s="22" t="str">
        <f>TRIM(Data!$A49)</f>
        <v>Alexander Black</v>
      </c>
      <c r="O51" s="23">
        <f>IF(Data!$B49=0,"",Data!$B49)</f>
        <v>1889</v>
      </c>
      <c r="P51" s="19" t="str">
        <f>IF(Data!$C49=0,"",Data!$C49)</f>
        <v>1</v>
      </c>
      <c r="Q51" s="23" t="str">
        <f>IF($M51="","",Data!$E49)</f>
        <v>M</v>
      </c>
      <c r="R51" s="23" t="str">
        <f t="shared" si="13"/>
        <v>M</v>
      </c>
      <c r="S51" s="23" t="str">
        <f t="shared" si="14"/>
        <v>M</v>
      </c>
      <c r="T51" s="19" t="str">
        <f>IF(Data!$F49=0,"",Data!$F49)</f>
        <v/>
      </c>
      <c r="U51" s="19" t="str">
        <f>IF(Data!$G49=0,"",Data!$G49)</f>
        <v>FD</v>
      </c>
      <c r="V51" s="19" t="str">
        <f>IF(Data!$D49=0,"",Data!$D49)</f>
        <v>ANTIQUE</v>
      </c>
      <c r="W51" s="19" t="str">
        <f>Data!$H49</f>
        <v>Japonica</v>
      </c>
      <c r="Y51" s="41" t="e">
        <f t="shared" si="8"/>
        <v>#REF!</v>
      </c>
      <c r="Z51" s="8">
        <f t="shared" si="15"/>
        <v>51</v>
      </c>
      <c r="AA51" s="8" t="str">
        <f t="shared" si="16"/>
        <v>Alexander Black</v>
      </c>
      <c r="AB51" s="8" t="str">
        <f t="shared" si="17"/>
        <v>M</v>
      </c>
      <c r="AC51" s="8" t="str">
        <f t="shared" si="18"/>
        <v/>
      </c>
      <c r="AD51" s="8" t="str">
        <f t="shared" si="19"/>
        <v>FD</v>
      </c>
      <c r="AE51" s="8" t="str">
        <f t="shared" si="20"/>
        <v>ANTIQUE</v>
      </c>
      <c r="AF51" s="5">
        <f t="shared" si="21"/>
        <v>1889</v>
      </c>
      <c r="AG51" s="46">
        <v>48</v>
      </c>
      <c r="AH51" s="47" t="str">
        <f t="shared" si="9"/>
        <v/>
      </c>
      <c r="AI51" s="48" t="str">
        <f t="shared" si="10"/>
        <v/>
      </c>
      <c r="AK51" s="22" t="e">
        <f>TRIM(#REF!)</f>
        <v>#REF!</v>
      </c>
      <c r="AL51" s="23" t="e">
        <f>IF(#REF!=0,"",#REF!)</f>
        <v>#REF!</v>
      </c>
      <c r="AM51" s="19" t="e">
        <f>IF(#REF!=0,"",#REF!)</f>
        <v>#REF!</v>
      </c>
      <c r="AN51" s="23" t="e">
        <f>IF($AK51="","",#REF!)</f>
        <v>#REF!</v>
      </c>
      <c r="AO51" s="23" t="e">
        <f t="shared" si="22"/>
        <v>#REF!</v>
      </c>
      <c r="AP51" s="19" t="e">
        <f>IF(#REF!=0,"",#REF!)</f>
        <v>#REF!</v>
      </c>
      <c r="AQ51" s="19" t="e">
        <f>IF(#REF!=0,"",#REF!)</f>
        <v>#REF!</v>
      </c>
      <c r="AR51" s="19" t="e">
        <f>IF(#REF!=0,"",#REF!)</f>
        <v>#REF!</v>
      </c>
      <c r="AS51" s="19" t="e">
        <f>#REF!</f>
        <v>#REF!</v>
      </c>
    </row>
    <row r="52" spans="1:45" ht="19.5" thickTop="1" thickBot="1" x14ac:dyDescent="0.25">
      <c r="A52" s="19">
        <v>49</v>
      </c>
      <c r="B52" s="20" t="str">
        <f t="shared" si="23"/>
        <v/>
      </c>
      <c r="C52" s="21" t="str">
        <f t="shared" si="24"/>
        <v/>
      </c>
      <c r="D52" s="19" t="str">
        <f t="shared" si="25"/>
        <v/>
      </c>
      <c r="E52" s="19" t="str">
        <f t="shared" si="26"/>
        <v/>
      </c>
      <c r="F52" s="19" t="str">
        <f t="shared" si="27"/>
        <v/>
      </c>
      <c r="G52" s="19" t="str">
        <f t="shared" si="28"/>
        <v/>
      </c>
      <c r="H52" s="19" t="str">
        <f t="shared" si="29"/>
        <v/>
      </c>
      <c r="I52" s="19"/>
      <c r="J52" s="19"/>
      <c r="K52" s="19" t="str">
        <f t="shared" si="11"/>
        <v/>
      </c>
      <c r="L52" s="19">
        <f t="shared" si="12"/>
        <v>10000</v>
      </c>
      <c r="M52" s="22" t="str">
        <f>TRIM(Data!$N50)</f>
        <v>Alexander Hunter</v>
      </c>
      <c r="N52" s="22" t="str">
        <f>TRIM(Data!$A50)</f>
        <v>Alexander Hunter</v>
      </c>
      <c r="O52" s="23">
        <f>IF(Data!$B50=0,"",Data!$B50)</f>
        <v>1941</v>
      </c>
      <c r="P52" s="19" t="str">
        <f>IF(Data!$C50=0,"",Data!$C50)</f>
        <v/>
      </c>
      <c r="Q52" s="23" t="str">
        <f>IF($M52="","",Data!$E50)</f>
        <v>M</v>
      </c>
      <c r="R52" s="23" t="str">
        <f t="shared" si="13"/>
        <v>M</v>
      </c>
      <c r="S52" s="23" t="str">
        <f t="shared" si="14"/>
        <v>M</v>
      </c>
      <c r="T52" s="19" t="str">
        <f>IF(Data!$F50=0,"",Data!$F50)</f>
        <v/>
      </c>
      <c r="U52" s="19" t="str">
        <f>IF(Data!$G50=0,"",Data!$G50)</f>
        <v/>
      </c>
      <c r="V52" s="19" t="str">
        <f>IF(Data!$D50=0,"",Data!$D50)</f>
        <v/>
      </c>
      <c r="W52" s="19" t="str">
        <f>Data!$H50</f>
        <v>Japonica</v>
      </c>
      <c r="Y52" s="41" t="e">
        <f t="shared" si="8"/>
        <v>#REF!</v>
      </c>
      <c r="Z52" s="8">
        <f t="shared" si="15"/>
        <v>10000</v>
      </c>
      <c r="AA52" s="8" t="str">
        <f t="shared" si="16"/>
        <v>Alexander Hunter</v>
      </c>
      <c r="AB52" s="8" t="str">
        <f t="shared" si="17"/>
        <v>M</v>
      </c>
      <c r="AC52" s="8" t="str">
        <f t="shared" si="18"/>
        <v/>
      </c>
      <c r="AD52" s="8" t="str">
        <f t="shared" si="19"/>
        <v/>
      </c>
      <c r="AE52" s="8" t="str">
        <f t="shared" si="20"/>
        <v/>
      </c>
      <c r="AF52" s="5">
        <f t="shared" si="21"/>
        <v>1941</v>
      </c>
      <c r="AG52" s="46">
        <v>49</v>
      </c>
      <c r="AH52" s="47" t="str">
        <f t="shared" si="9"/>
        <v/>
      </c>
      <c r="AI52" s="48" t="str">
        <f t="shared" si="10"/>
        <v/>
      </c>
      <c r="AK52" s="22" t="e">
        <f>TRIM(#REF!)</f>
        <v>#REF!</v>
      </c>
      <c r="AL52" s="23" t="e">
        <f>IF(#REF!=0,"",#REF!)</f>
        <v>#REF!</v>
      </c>
      <c r="AM52" s="19" t="e">
        <f>IF(#REF!=0,"",#REF!)</f>
        <v>#REF!</v>
      </c>
      <c r="AN52" s="23" t="e">
        <f>IF($AK52="","",#REF!)</f>
        <v>#REF!</v>
      </c>
      <c r="AO52" s="23" t="e">
        <f t="shared" si="22"/>
        <v>#REF!</v>
      </c>
      <c r="AP52" s="19" t="e">
        <f>IF(#REF!=0,"",#REF!)</f>
        <v>#REF!</v>
      </c>
      <c r="AQ52" s="19" t="e">
        <f>IF(#REF!=0,"",#REF!)</f>
        <v>#REF!</v>
      </c>
      <c r="AR52" s="19" t="e">
        <f>IF(#REF!=0,"",#REF!)</f>
        <v>#REF!</v>
      </c>
      <c r="AS52" s="19" t="e">
        <f>#REF!</f>
        <v>#REF!</v>
      </c>
    </row>
    <row r="53" spans="1:45" ht="19.5" thickTop="1" thickBot="1" x14ac:dyDescent="0.25">
      <c r="A53" s="19">
        <v>50</v>
      </c>
      <c r="B53" s="20" t="str">
        <f t="shared" si="23"/>
        <v/>
      </c>
      <c r="C53" s="21" t="str">
        <f t="shared" si="24"/>
        <v/>
      </c>
      <c r="D53" s="19" t="str">
        <f t="shared" si="25"/>
        <v/>
      </c>
      <c r="E53" s="19" t="str">
        <f t="shared" si="26"/>
        <v/>
      </c>
      <c r="F53" s="19" t="str">
        <f t="shared" si="27"/>
        <v/>
      </c>
      <c r="G53" s="19" t="str">
        <f t="shared" si="28"/>
        <v/>
      </c>
      <c r="H53" s="19" t="str">
        <f t="shared" si="29"/>
        <v/>
      </c>
      <c r="I53" s="19"/>
      <c r="J53" s="19"/>
      <c r="K53" s="19" t="str">
        <f t="shared" si="11"/>
        <v/>
      </c>
      <c r="L53" s="19">
        <f t="shared" si="12"/>
        <v>10000</v>
      </c>
      <c r="M53" s="22" t="str">
        <f>TRIM(Data!$N51)</f>
        <v>Ali Hunt</v>
      </c>
      <c r="N53" s="22" t="str">
        <f>TRIM(Data!$A51)</f>
        <v>Ali Hunt (R)</v>
      </c>
      <c r="O53" s="23">
        <f>IF(Data!$B51=0,"",Data!$B51)</f>
        <v>2013</v>
      </c>
      <c r="P53" s="19" t="str">
        <f>IF(Data!$C51=0,"",Data!$C51)</f>
        <v>1</v>
      </c>
      <c r="Q53" s="23" t="str">
        <f>IF($M53="","",Data!$E51)</f>
        <v>M-L</v>
      </c>
      <c r="R53" s="23" t="str">
        <f t="shared" si="13"/>
        <v>M</v>
      </c>
      <c r="S53" s="23" t="str">
        <f t="shared" si="14"/>
        <v>M</v>
      </c>
      <c r="T53" s="19" t="str">
        <f>IF(Data!$F51=0,"",Data!$F51)</f>
        <v/>
      </c>
      <c r="U53" s="19" t="str">
        <f>IF(Data!$G51=0,"",Data!$G51)</f>
        <v/>
      </c>
      <c r="V53" s="19" t="str">
        <f>IF(Data!$D51=0,"",Data!$D51)</f>
        <v/>
      </c>
      <c r="W53" s="19" t="str">
        <f>Data!$H51</f>
        <v>Reticulata</v>
      </c>
      <c r="Y53" s="41" t="e">
        <f t="shared" si="8"/>
        <v>#REF!</v>
      </c>
      <c r="Z53" s="8">
        <f t="shared" si="15"/>
        <v>10000</v>
      </c>
      <c r="AA53" s="8" t="str">
        <f t="shared" si="16"/>
        <v>Ali Hunt</v>
      </c>
      <c r="AB53" s="8" t="str">
        <f t="shared" si="17"/>
        <v>M</v>
      </c>
      <c r="AC53" s="8" t="str">
        <f t="shared" si="18"/>
        <v/>
      </c>
      <c r="AD53" s="8" t="str">
        <f t="shared" si="19"/>
        <v/>
      </c>
      <c r="AE53" s="8" t="str">
        <f t="shared" si="20"/>
        <v/>
      </c>
      <c r="AF53" s="5">
        <f t="shared" si="21"/>
        <v>2013</v>
      </c>
      <c r="AG53" s="46">
        <v>50</v>
      </c>
      <c r="AH53" s="47" t="str">
        <f t="shared" si="9"/>
        <v/>
      </c>
      <c r="AI53" s="48" t="str">
        <f t="shared" si="10"/>
        <v/>
      </c>
      <c r="AK53" s="22" t="e">
        <f>TRIM(#REF!)</f>
        <v>#REF!</v>
      </c>
      <c r="AL53" s="23" t="e">
        <f>IF(#REF!=0,"",#REF!)</f>
        <v>#REF!</v>
      </c>
      <c r="AM53" s="19" t="e">
        <f>IF(#REF!=0,"",#REF!)</f>
        <v>#REF!</v>
      </c>
      <c r="AN53" s="23" t="e">
        <f>IF($AK53="","",#REF!)</f>
        <v>#REF!</v>
      </c>
      <c r="AO53" s="23" t="e">
        <f t="shared" si="22"/>
        <v>#REF!</v>
      </c>
      <c r="AP53" s="19" t="e">
        <f>IF(#REF!=0,"",#REF!)</f>
        <v>#REF!</v>
      </c>
      <c r="AQ53" s="19" t="e">
        <f>IF(#REF!=0,"",#REF!)</f>
        <v>#REF!</v>
      </c>
      <c r="AR53" s="19" t="e">
        <f>IF(#REF!=0,"",#REF!)</f>
        <v>#REF!</v>
      </c>
      <c r="AS53" s="19" t="e">
        <f>#REF!</f>
        <v>#REF!</v>
      </c>
    </row>
    <row r="54" spans="1:45" ht="19.5" thickTop="1" thickBot="1" x14ac:dyDescent="0.25">
      <c r="A54" s="19">
        <v>51</v>
      </c>
      <c r="B54" s="20" t="str">
        <f t="shared" si="23"/>
        <v/>
      </c>
      <c r="C54" s="21" t="str">
        <f t="shared" si="24"/>
        <v/>
      </c>
      <c r="D54" s="19" t="str">
        <f t="shared" si="25"/>
        <v/>
      </c>
      <c r="E54" s="19" t="str">
        <f t="shared" si="26"/>
        <v/>
      </c>
      <c r="F54" s="19" t="str">
        <f t="shared" si="27"/>
        <v/>
      </c>
      <c r="G54" s="19" t="str">
        <f t="shared" si="28"/>
        <v/>
      </c>
      <c r="H54" s="19" t="str">
        <f t="shared" si="29"/>
        <v/>
      </c>
      <c r="I54" s="19"/>
      <c r="J54" s="19"/>
      <c r="K54" s="19" t="str">
        <f t="shared" si="11"/>
        <v/>
      </c>
      <c r="L54" s="19">
        <f t="shared" si="12"/>
        <v>10000</v>
      </c>
      <c r="M54" s="22" t="str">
        <f>TRIM(Data!$N52)</f>
        <v>Alice Creighton</v>
      </c>
      <c r="N54" s="22" t="str">
        <f>TRIM(Data!$A52)</f>
        <v>Alice Creighton</v>
      </c>
      <c r="O54" s="23">
        <f>IF(Data!$B52=0,"",Data!$B52)</f>
        <v>2003</v>
      </c>
      <c r="P54" s="19" t="str">
        <f>IF(Data!$C52=0,"",Data!$C52)</f>
        <v>1</v>
      </c>
      <c r="Q54" s="23" t="str">
        <f>IF($M54="","",Data!$E52)</f>
        <v>M</v>
      </c>
      <c r="R54" s="23" t="str">
        <f t="shared" si="13"/>
        <v>M</v>
      </c>
      <c r="S54" s="23" t="str">
        <f t="shared" si="14"/>
        <v>M</v>
      </c>
      <c r="T54" s="19" t="str">
        <f>IF(Data!$F52=0,"",Data!$F52)</f>
        <v/>
      </c>
      <c r="U54" s="19" t="str">
        <f>IF(Data!$G52=0,"",Data!$G52)</f>
        <v>FD</v>
      </c>
      <c r="V54" s="19" t="str">
        <f>IF(Data!$D52=0,"",Data!$D52)</f>
        <v/>
      </c>
      <c r="W54" s="19" t="str">
        <f>Data!$H52</f>
        <v>Japonica</v>
      </c>
      <c r="Y54" s="41" t="e">
        <f t="shared" si="8"/>
        <v>#REF!</v>
      </c>
      <c r="Z54" s="8">
        <f t="shared" si="15"/>
        <v>10000</v>
      </c>
      <c r="AA54" s="8" t="str">
        <f t="shared" si="16"/>
        <v>Alice Creighton</v>
      </c>
      <c r="AB54" s="8" t="str">
        <f t="shared" si="17"/>
        <v>M</v>
      </c>
      <c r="AC54" s="8" t="str">
        <f t="shared" si="18"/>
        <v/>
      </c>
      <c r="AD54" s="8" t="str">
        <f t="shared" si="19"/>
        <v>FD</v>
      </c>
      <c r="AE54" s="8" t="str">
        <f t="shared" si="20"/>
        <v/>
      </c>
      <c r="AF54" s="5">
        <f t="shared" si="21"/>
        <v>2003</v>
      </c>
      <c r="AG54" s="46">
        <v>51</v>
      </c>
      <c r="AH54" s="47" t="str">
        <f t="shared" si="9"/>
        <v/>
      </c>
      <c r="AI54" s="48" t="str">
        <f t="shared" si="10"/>
        <v/>
      </c>
      <c r="AK54" s="22" t="e">
        <f>TRIM(#REF!)</f>
        <v>#REF!</v>
      </c>
      <c r="AL54" s="23" t="e">
        <f>IF(#REF!=0,"",#REF!)</f>
        <v>#REF!</v>
      </c>
      <c r="AM54" s="19" t="e">
        <f>IF(#REF!=0,"",#REF!)</f>
        <v>#REF!</v>
      </c>
      <c r="AN54" s="23" t="e">
        <f>IF($AK54="","",#REF!)</f>
        <v>#REF!</v>
      </c>
      <c r="AO54" s="23" t="e">
        <f t="shared" si="22"/>
        <v>#REF!</v>
      </c>
      <c r="AP54" s="19" t="e">
        <f>IF(#REF!=0,"",#REF!)</f>
        <v>#REF!</v>
      </c>
      <c r="AQ54" s="19" t="e">
        <f>IF(#REF!=0,"",#REF!)</f>
        <v>#REF!</v>
      </c>
      <c r="AR54" s="19" t="e">
        <f>IF(#REF!=0,"",#REF!)</f>
        <v>#REF!</v>
      </c>
      <c r="AS54" s="19" t="e">
        <f>#REF!</f>
        <v>#REF!</v>
      </c>
    </row>
    <row r="55" spans="1:45" ht="19.5" thickTop="1" thickBot="1" x14ac:dyDescent="0.25">
      <c r="A55" s="19">
        <v>52</v>
      </c>
      <c r="B55" s="20" t="str">
        <f t="shared" si="23"/>
        <v/>
      </c>
      <c r="C55" s="21" t="str">
        <f t="shared" si="24"/>
        <v/>
      </c>
      <c r="D55" s="19" t="str">
        <f t="shared" si="25"/>
        <v/>
      </c>
      <c r="E55" s="19" t="str">
        <f t="shared" si="26"/>
        <v/>
      </c>
      <c r="F55" s="19" t="str">
        <f t="shared" si="27"/>
        <v/>
      </c>
      <c r="G55" s="19" t="str">
        <f t="shared" si="28"/>
        <v/>
      </c>
      <c r="H55" s="19" t="str">
        <f t="shared" si="29"/>
        <v/>
      </c>
      <c r="I55" s="19"/>
      <c r="J55" s="19"/>
      <c r="K55" s="19" t="str">
        <f t="shared" si="11"/>
        <v/>
      </c>
      <c r="L55" s="19">
        <f t="shared" si="12"/>
        <v>10000</v>
      </c>
      <c r="M55" s="22" t="str">
        <f>TRIM(Data!$N53)</f>
        <v>Alice in-the Palace</v>
      </c>
      <c r="N55" s="22" t="str">
        <f>TRIM(Data!$A53)</f>
        <v>Alice in-the Palace</v>
      </c>
      <c r="O55" s="23">
        <f>IF(Data!$B53=0,"",Data!$B53)</f>
        <v>2019</v>
      </c>
      <c r="P55" s="19" t="str">
        <f>IF(Data!$C53=0,"",Data!$C53)</f>
        <v>1</v>
      </c>
      <c r="Q55" s="23" t="str">
        <f>IF($M55="","",Data!$E53)</f>
        <v>L</v>
      </c>
      <c r="R55" s="23" t="str">
        <f t="shared" si="13"/>
        <v>L</v>
      </c>
      <c r="S55" s="23" t="str">
        <f t="shared" si="14"/>
        <v>L</v>
      </c>
      <c r="T55" s="19" t="str">
        <f>IF(Data!$F53=0,"",Data!$F53)</f>
        <v/>
      </c>
      <c r="U55" s="19" t="str">
        <f>IF(Data!$G53=0,"",Data!$G53)</f>
        <v/>
      </c>
      <c r="V55" s="19" t="str">
        <f>IF(Data!$D53=0,"",Data!$D53)</f>
        <v/>
      </c>
      <c r="W55" s="19" t="str">
        <f>Data!$H53</f>
        <v>Japonica</v>
      </c>
      <c r="Y55" s="41" t="e">
        <f t="shared" si="8"/>
        <v>#REF!</v>
      </c>
      <c r="Z55" s="8">
        <f t="shared" si="15"/>
        <v>10000</v>
      </c>
      <c r="AA55" s="8" t="str">
        <f t="shared" si="16"/>
        <v>Alice in-the Palace</v>
      </c>
      <c r="AB55" s="8" t="str">
        <f t="shared" si="17"/>
        <v>L</v>
      </c>
      <c r="AC55" s="8" t="str">
        <f t="shared" si="18"/>
        <v/>
      </c>
      <c r="AD55" s="8" t="str">
        <f t="shared" si="19"/>
        <v/>
      </c>
      <c r="AE55" s="8" t="str">
        <f t="shared" si="20"/>
        <v/>
      </c>
      <c r="AF55" s="5">
        <f t="shared" si="21"/>
        <v>2019</v>
      </c>
      <c r="AG55" s="46">
        <v>52</v>
      </c>
      <c r="AH55" s="47" t="str">
        <f t="shared" si="9"/>
        <v/>
      </c>
      <c r="AI55" s="48" t="str">
        <f t="shared" si="10"/>
        <v/>
      </c>
      <c r="AK55" s="22" t="e">
        <f>TRIM(#REF!)</f>
        <v>#REF!</v>
      </c>
      <c r="AL55" s="23" t="e">
        <f>IF(#REF!=0,"",#REF!)</f>
        <v>#REF!</v>
      </c>
      <c r="AM55" s="19" t="e">
        <f>IF(#REF!=0,"",#REF!)</f>
        <v>#REF!</v>
      </c>
      <c r="AN55" s="23" t="e">
        <f>IF($AK55="","",#REF!)</f>
        <v>#REF!</v>
      </c>
      <c r="AO55" s="23" t="e">
        <f t="shared" si="22"/>
        <v>#REF!</v>
      </c>
      <c r="AP55" s="19" t="e">
        <f>IF(#REF!=0,"",#REF!)</f>
        <v>#REF!</v>
      </c>
      <c r="AQ55" s="19" t="e">
        <f>IF(#REF!=0,"",#REF!)</f>
        <v>#REF!</v>
      </c>
      <c r="AR55" s="19" t="e">
        <f>IF(#REF!=0,"",#REF!)</f>
        <v>#REF!</v>
      </c>
      <c r="AS55" s="19" t="e">
        <f>#REF!</f>
        <v>#REF!</v>
      </c>
    </row>
    <row r="56" spans="1:45" ht="19.5" thickTop="1" thickBot="1" x14ac:dyDescent="0.25">
      <c r="A56" s="19">
        <v>53</v>
      </c>
      <c r="B56" s="20" t="str">
        <f t="shared" si="23"/>
        <v/>
      </c>
      <c r="C56" s="21" t="str">
        <f t="shared" si="24"/>
        <v/>
      </c>
      <c r="D56" s="19" t="str">
        <f t="shared" si="25"/>
        <v/>
      </c>
      <c r="E56" s="19" t="str">
        <f t="shared" si="26"/>
        <v/>
      </c>
      <c r="F56" s="19" t="str">
        <f t="shared" si="27"/>
        <v/>
      </c>
      <c r="G56" s="19" t="str">
        <f t="shared" si="28"/>
        <v/>
      </c>
      <c r="H56" s="19" t="str">
        <f t="shared" si="29"/>
        <v/>
      </c>
      <c r="I56" s="19"/>
      <c r="J56" s="19"/>
      <c r="K56" s="19" t="str">
        <f t="shared" si="11"/>
        <v/>
      </c>
      <c r="L56" s="19">
        <f t="shared" si="12"/>
        <v>10000</v>
      </c>
      <c r="M56" s="22" t="str">
        <f>TRIM(Data!$N54)</f>
        <v>Alice Maree</v>
      </c>
      <c r="N56" s="22" t="str">
        <f>TRIM(Data!$A54)</f>
        <v>Alice Maree</v>
      </c>
      <c r="O56" s="23">
        <f>IF(Data!$B54=0,"",Data!$B54)</f>
        <v>1967</v>
      </c>
      <c r="P56" s="19" t="str">
        <f>IF(Data!$C54=0,"",Data!$C54)</f>
        <v>1</v>
      </c>
      <c r="Q56" s="23" t="str">
        <f>IF($M56="","",Data!$E54)</f>
        <v>L</v>
      </c>
      <c r="R56" s="23" t="str">
        <f t="shared" si="13"/>
        <v>L</v>
      </c>
      <c r="S56" s="23" t="str">
        <f t="shared" si="14"/>
        <v>L</v>
      </c>
      <c r="T56" s="19" t="str">
        <f>IF(Data!$F54=0,"",Data!$F54)</f>
        <v/>
      </c>
      <c r="U56" s="19" t="str">
        <f>IF(Data!$G54=0,"",Data!$G54)</f>
        <v/>
      </c>
      <c r="V56" s="19" t="str">
        <f>IF(Data!$D54=0,"",Data!$D54)</f>
        <v/>
      </c>
      <c r="W56" s="19" t="str">
        <f>Data!$H54</f>
        <v>Japonica</v>
      </c>
      <c r="Y56" s="41" t="e">
        <f t="shared" si="8"/>
        <v>#REF!</v>
      </c>
      <c r="Z56" s="8">
        <f t="shared" si="15"/>
        <v>10000</v>
      </c>
      <c r="AA56" s="8" t="str">
        <f t="shared" si="16"/>
        <v>Alice Maree</v>
      </c>
      <c r="AB56" s="8" t="str">
        <f t="shared" si="17"/>
        <v>L</v>
      </c>
      <c r="AC56" s="8" t="str">
        <f t="shared" si="18"/>
        <v/>
      </c>
      <c r="AD56" s="8" t="str">
        <f t="shared" si="19"/>
        <v/>
      </c>
      <c r="AE56" s="8" t="str">
        <f t="shared" si="20"/>
        <v/>
      </c>
      <c r="AF56" s="5">
        <f t="shared" si="21"/>
        <v>1967</v>
      </c>
      <c r="AG56" s="46">
        <v>53</v>
      </c>
      <c r="AH56" s="47" t="str">
        <f t="shared" si="9"/>
        <v/>
      </c>
      <c r="AI56" s="48" t="str">
        <f t="shared" si="10"/>
        <v/>
      </c>
      <c r="AK56" s="22" t="e">
        <f>TRIM(#REF!)</f>
        <v>#REF!</v>
      </c>
      <c r="AL56" s="23" t="e">
        <f>IF(#REF!=0,"",#REF!)</f>
        <v>#REF!</v>
      </c>
      <c r="AM56" s="19" t="e">
        <f>IF(#REF!=0,"",#REF!)</f>
        <v>#REF!</v>
      </c>
      <c r="AN56" s="23" t="e">
        <f>IF($AK56="","",#REF!)</f>
        <v>#REF!</v>
      </c>
      <c r="AO56" s="23" t="e">
        <f t="shared" si="22"/>
        <v>#REF!</v>
      </c>
      <c r="AP56" s="19" t="e">
        <f>IF(#REF!=0,"",#REF!)</f>
        <v>#REF!</v>
      </c>
      <c r="AQ56" s="19" t="e">
        <f>IF(#REF!=0,"",#REF!)</f>
        <v>#REF!</v>
      </c>
      <c r="AR56" s="19" t="e">
        <f>IF(#REF!=0,"",#REF!)</f>
        <v>#REF!</v>
      </c>
      <c r="AS56" s="19" t="e">
        <f>#REF!</f>
        <v>#REF!</v>
      </c>
    </row>
    <row r="57" spans="1:45" ht="19.5" thickTop="1" thickBot="1" x14ac:dyDescent="0.25">
      <c r="A57" s="19">
        <v>54</v>
      </c>
      <c r="B57" s="20" t="str">
        <f t="shared" si="23"/>
        <v/>
      </c>
      <c r="C57" s="21" t="str">
        <f t="shared" si="24"/>
        <v/>
      </c>
      <c r="D57" s="19" t="str">
        <f t="shared" si="25"/>
        <v/>
      </c>
      <c r="E57" s="19" t="str">
        <f t="shared" si="26"/>
        <v/>
      </c>
      <c r="F57" s="19" t="str">
        <f t="shared" si="27"/>
        <v/>
      </c>
      <c r="G57" s="19" t="str">
        <f t="shared" si="28"/>
        <v/>
      </c>
      <c r="H57" s="19" t="str">
        <f t="shared" si="29"/>
        <v/>
      </c>
      <c r="I57" s="19"/>
      <c r="J57" s="19"/>
      <c r="K57" s="19" t="str">
        <f t="shared" si="11"/>
        <v/>
      </c>
      <c r="L57" s="19">
        <f t="shared" si="12"/>
        <v>10000</v>
      </c>
      <c r="M57" s="22" t="str">
        <f>TRIM(Data!$N55)</f>
        <v>Alice Slack (See Blood of China)</v>
      </c>
      <c r="N57" s="22" t="str">
        <f>TRIM(Data!$A55)</f>
        <v>Alice Slack (See Blood of China)</v>
      </c>
      <c r="O57" s="23">
        <f>IF(Data!$B55=0,"",Data!$B55)</f>
        <v>1928</v>
      </c>
      <c r="P57" s="19" t="str">
        <f>IF(Data!$C55=0,"",Data!$C55)</f>
        <v/>
      </c>
      <c r="Q57" s="23" t="str">
        <f>IF($M57="","",Data!$E55)</f>
        <v>M</v>
      </c>
      <c r="R57" s="23" t="str">
        <f t="shared" si="13"/>
        <v>M</v>
      </c>
      <c r="S57" s="23" t="str">
        <f t="shared" si="14"/>
        <v>M</v>
      </c>
      <c r="T57" s="19" t="str">
        <f>IF(Data!$F55=0,"",Data!$F55)</f>
        <v/>
      </c>
      <c r="U57" s="19" t="str">
        <f>IF(Data!$G55=0,"",Data!$G55)</f>
        <v/>
      </c>
      <c r="V57" s="19" t="str">
        <f>IF(Data!$D55=0,"",Data!$D55)</f>
        <v/>
      </c>
      <c r="W57" s="19" t="str">
        <f>Data!$H55</f>
        <v>Japonica</v>
      </c>
      <c r="Y57" s="41" t="e">
        <f t="shared" si="8"/>
        <v>#REF!</v>
      </c>
      <c r="Z57" s="8">
        <f t="shared" si="15"/>
        <v>10000</v>
      </c>
      <c r="AA57" s="8" t="str">
        <f t="shared" si="16"/>
        <v>Alice Slack (See Blood of China)</v>
      </c>
      <c r="AB57" s="8" t="str">
        <f t="shared" si="17"/>
        <v>M</v>
      </c>
      <c r="AC57" s="8" t="str">
        <f t="shared" si="18"/>
        <v/>
      </c>
      <c r="AD57" s="8" t="str">
        <f t="shared" si="19"/>
        <v/>
      </c>
      <c r="AE57" s="8" t="str">
        <f t="shared" si="20"/>
        <v/>
      </c>
      <c r="AF57" s="5">
        <f t="shared" si="21"/>
        <v>1928</v>
      </c>
      <c r="AG57" s="46">
        <v>54</v>
      </c>
      <c r="AH57" s="47" t="str">
        <f t="shared" si="9"/>
        <v/>
      </c>
      <c r="AI57" s="48" t="str">
        <f t="shared" si="10"/>
        <v/>
      </c>
      <c r="AK57" s="22" t="e">
        <f>TRIM(#REF!)</f>
        <v>#REF!</v>
      </c>
      <c r="AL57" s="23" t="e">
        <f>IF(#REF!=0,"",#REF!)</f>
        <v>#REF!</v>
      </c>
      <c r="AM57" s="19" t="e">
        <f>IF(#REF!=0,"",#REF!)</f>
        <v>#REF!</v>
      </c>
      <c r="AN57" s="23" t="e">
        <f>IF($AK57="","",#REF!)</f>
        <v>#REF!</v>
      </c>
      <c r="AO57" s="23" t="e">
        <f t="shared" si="22"/>
        <v>#REF!</v>
      </c>
      <c r="AP57" s="19" t="e">
        <f>IF(#REF!=0,"",#REF!)</f>
        <v>#REF!</v>
      </c>
      <c r="AQ57" s="19" t="e">
        <f>IF(#REF!=0,"",#REF!)</f>
        <v>#REF!</v>
      </c>
      <c r="AR57" s="19" t="e">
        <f>IF(#REF!=0,"",#REF!)</f>
        <v>#REF!</v>
      </c>
      <c r="AS57" s="19" t="e">
        <f>#REF!</f>
        <v>#REF!</v>
      </c>
    </row>
    <row r="58" spans="1:45" ht="19.5" thickTop="1" thickBot="1" x14ac:dyDescent="0.25">
      <c r="A58" s="19">
        <v>55</v>
      </c>
      <c r="B58" s="20" t="str">
        <f t="shared" si="23"/>
        <v/>
      </c>
      <c r="C58" s="21" t="str">
        <f t="shared" si="24"/>
        <v/>
      </c>
      <c r="D58" s="19" t="str">
        <f t="shared" si="25"/>
        <v/>
      </c>
      <c r="E58" s="19" t="str">
        <f t="shared" si="26"/>
        <v/>
      </c>
      <c r="F58" s="19" t="str">
        <f t="shared" si="27"/>
        <v/>
      </c>
      <c r="G58" s="19" t="str">
        <f t="shared" si="28"/>
        <v/>
      </c>
      <c r="H58" s="19" t="str">
        <f t="shared" si="29"/>
        <v/>
      </c>
      <c r="I58" s="19"/>
      <c r="J58" s="19"/>
      <c r="K58" s="19" t="str">
        <f t="shared" si="11"/>
        <v/>
      </c>
      <c r="L58" s="19">
        <f t="shared" si="12"/>
        <v>10000</v>
      </c>
      <c r="M58" s="22" t="str">
        <f>TRIM(Data!$N56)</f>
        <v>Alice Wood</v>
      </c>
      <c r="N58" s="22" t="str">
        <f>TRIM(Data!$A56)</f>
        <v>Alice Wood</v>
      </c>
      <c r="O58" s="23">
        <f>IF(Data!$B56=0,"",Data!$B56)</f>
        <v>1960</v>
      </c>
      <c r="P58" s="19" t="str">
        <f>IF(Data!$C56=0,"",Data!$C56)</f>
        <v>1</v>
      </c>
      <c r="Q58" s="23" t="str">
        <f>IF($M58="","",Data!$E56)</f>
        <v>L</v>
      </c>
      <c r="R58" s="23" t="str">
        <f t="shared" si="13"/>
        <v>L</v>
      </c>
      <c r="S58" s="23" t="str">
        <f t="shared" si="14"/>
        <v>L</v>
      </c>
      <c r="T58" s="19" t="str">
        <f>IF(Data!$F56=0,"",Data!$F56)</f>
        <v/>
      </c>
      <c r="U58" s="19" t="str">
        <f>IF(Data!$G56=0,"",Data!$G56)</f>
        <v>FD</v>
      </c>
      <c r="V58" s="19" t="str">
        <f>IF(Data!$D56=0,"",Data!$D56)</f>
        <v/>
      </c>
      <c r="W58" s="19" t="str">
        <f>Data!$H56</f>
        <v>Japonica</v>
      </c>
      <c r="Y58" s="41" t="e">
        <f t="shared" si="8"/>
        <v>#REF!</v>
      </c>
      <c r="Z58" s="8">
        <f t="shared" si="15"/>
        <v>10000</v>
      </c>
      <c r="AA58" s="8" t="str">
        <f t="shared" si="16"/>
        <v>Alice Wood</v>
      </c>
      <c r="AB58" s="8" t="str">
        <f t="shared" si="17"/>
        <v>L</v>
      </c>
      <c r="AC58" s="8" t="str">
        <f t="shared" si="18"/>
        <v/>
      </c>
      <c r="AD58" s="8" t="str">
        <f t="shared" si="19"/>
        <v>FD</v>
      </c>
      <c r="AE58" s="8" t="str">
        <f t="shared" si="20"/>
        <v/>
      </c>
      <c r="AF58" s="5">
        <f t="shared" si="21"/>
        <v>1960</v>
      </c>
      <c r="AG58" s="46">
        <v>55</v>
      </c>
      <c r="AH58" s="47" t="str">
        <f t="shared" si="9"/>
        <v/>
      </c>
      <c r="AI58" s="48" t="str">
        <f t="shared" si="10"/>
        <v/>
      </c>
      <c r="AK58" s="22" t="e">
        <f>TRIM(#REF!)</f>
        <v>#REF!</v>
      </c>
      <c r="AL58" s="23" t="e">
        <f>IF(#REF!=0,"",#REF!)</f>
        <v>#REF!</v>
      </c>
      <c r="AM58" s="19" t="e">
        <f>IF(#REF!=0,"",#REF!)</f>
        <v>#REF!</v>
      </c>
      <c r="AN58" s="23" t="e">
        <f>IF($AK58="","",#REF!)</f>
        <v>#REF!</v>
      </c>
      <c r="AO58" s="23" t="e">
        <f t="shared" si="22"/>
        <v>#REF!</v>
      </c>
      <c r="AP58" s="19" t="e">
        <f>IF(#REF!=0,"",#REF!)</f>
        <v>#REF!</v>
      </c>
      <c r="AQ58" s="19" t="e">
        <f>IF(#REF!=0,"",#REF!)</f>
        <v>#REF!</v>
      </c>
      <c r="AR58" s="19" t="e">
        <f>IF(#REF!=0,"",#REF!)</f>
        <v>#REF!</v>
      </c>
      <c r="AS58" s="19" t="e">
        <f>#REF!</f>
        <v>#REF!</v>
      </c>
    </row>
    <row r="59" spans="1:45" ht="19.5" thickTop="1" thickBot="1" x14ac:dyDescent="0.25">
      <c r="A59" s="19">
        <v>56</v>
      </c>
      <c r="B59" s="20" t="str">
        <f t="shared" si="23"/>
        <v/>
      </c>
      <c r="C59" s="21" t="str">
        <f t="shared" si="24"/>
        <v/>
      </c>
      <c r="D59" s="19" t="str">
        <f t="shared" si="25"/>
        <v/>
      </c>
      <c r="E59" s="19" t="str">
        <f t="shared" si="26"/>
        <v/>
      </c>
      <c r="F59" s="19" t="str">
        <f t="shared" si="27"/>
        <v/>
      </c>
      <c r="G59" s="19" t="str">
        <f t="shared" si="28"/>
        <v/>
      </c>
      <c r="H59" s="19" t="str">
        <f t="shared" si="29"/>
        <v/>
      </c>
      <c r="I59" s="19"/>
      <c r="J59" s="19"/>
      <c r="K59" s="19" t="str">
        <f t="shared" si="11"/>
        <v/>
      </c>
      <c r="L59" s="19">
        <f t="shared" si="12"/>
        <v>10000</v>
      </c>
      <c r="M59" s="22" t="str">
        <f>TRIM(Data!$N57)</f>
        <v>Alisha Carter</v>
      </c>
      <c r="N59" s="22" t="str">
        <f>TRIM(Data!$A57)</f>
        <v>Alisha Carter</v>
      </c>
      <c r="O59" s="23">
        <f>IF(Data!$B57=0,"",Data!$B57)</f>
        <v>1991</v>
      </c>
      <c r="P59" s="19" t="str">
        <f>IF(Data!$C57=0,"",Data!$C57)</f>
        <v>1</v>
      </c>
      <c r="Q59" s="23" t="str">
        <f>IF($M59="","",Data!$E57)</f>
        <v>S-M</v>
      </c>
      <c r="R59" s="23" t="str">
        <f t="shared" si="13"/>
        <v>S</v>
      </c>
      <c r="S59" s="23" t="str">
        <f t="shared" si="14"/>
        <v>S</v>
      </c>
      <c r="T59" s="19" t="str">
        <f>IF(Data!$F57=0,"",Data!$F57)</f>
        <v/>
      </c>
      <c r="U59" s="19" t="str">
        <f>IF(Data!$G57=0,"",Data!$G57)</f>
        <v/>
      </c>
      <c r="V59" s="19" t="str">
        <f>IF(Data!$D57=0,"",Data!$D57)</f>
        <v/>
      </c>
      <c r="W59" s="19" t="str">
        <f>Data!$H57</f>
        <v>Japonica</v>
      </c>
      <c r="Y59" s="41" t="e">
        <f t="shared" si="8"/>
        <v>#REF!</v>
      </c>
      <c r="Z59" s="8">
        <f t="shared" si="15"/>
        <v>10000</v>
      </c>
      <c r="AA59" s="8" t="str">
        <f t="shared" si="16"/>
        <v>Alisha Carter</v>
      </c>
      <c r="AB59" s="8" t="str">
        <f t="shared" si="17"/>
        <v>S</v>
      </c>
      <c r="AC59" s="8" t="str">
        <f t="shared" si="18"/>
        <v/>
      </c>
      <c r="AD59" s="8" t="str">
        <f t="shared" si="19"/>
        <v/>
      </c>
      <c r="AE59" s="8" t="str">
        <f t="shared" si="20"/>
        <v/>
      </c>
      <c r="AF59" s="5">
        <f t="shared" si="21"/>
        <v>1991</v>
      </c>
      <c r="AG59" s="46">
        <v>56</v>
      </c>
      <c r="AH59" s="47" t="str">
        <f t="shared" si="9"/>
        <v/>
      </c>
      <c r="AI59" s="48" t="str">
        <f t="shared" si="10"/>
        <v/>
      </c>
      <c r="AK59" s="22" t="e">
        <f>TRIM(#REF!)</f>
        <v>#REF!</v>
      </c>
      <c r="AL59" s="23" t="e">
        <f>IF(#REF!=0,"",#REF!)</f>
        <v>#REF!</v>
      </c>
      <c r="AM59" s="19" t="e">
        <f>IF(#REF!=0,"",#REF!)</f>
        <v>#REF!</v>
      </c>
      <c r="AN59" s="23" t="e">
        <f>IF($AK59="","",#REF!)</f>
        <v>#REF!</v>
      </c>
      <c r="AO59" s="23" t="e">
        <f t="shared" si="22"/>
        <v>#REF!</v>
      </c>
      <c r="AP59" s="19" t="e">
        <f>IF(#REF!=0,"",#REF!)</f>
        <v>#REF!</v>
      </c>
      <c r="AQ59" s="19" t="e">
        <f>IF(#REF!=0,"",#REF!)</f>
        <v>#REF!</v>
      </c>
      <c r="AR59" s="19" t="e">
        <f>IF(#REF!=0,"",#REF!)</f>
        <v>#REF!</v>
      </c>
      <c r="AS59" s="19" t="e">
        <f>#REF!</f>
        <v>#REF!</v>
      </c>
    </row>
    <row r="60" spans="1:45" ht="19.5" thickTop="1" thickBot="1" x14ac:dyDescent="0.25">
      <c r="A60" s="19">
        <v>57</v>
      </c>
      <c r="B60" s="20" t="str">
        <f t="shared" si="23"/>
        <v/>
      </c>
      <c r="C60" s="21" t="str">
        <f t="shared" si="24"/>
        <v/>
      </c>
      <c r="D60" s="19" t="str">
        <f t="shared" si="25"/>
        <v/>
      </c>
      <c r="E60" s="19" t="str">
        <f t="shared" si="26"/>
        <v/>
      </c>
      <c r="F60" s="19" t="str">
        <f t="shared" si="27"/>
        <v/>
      </c>
      <c r="G60" s="19" t="str">
        <f t="shared" si="28"/>
        <v/>
      </c>
      <c r="H60" s="19" t="str">
        <f t="shared" si="29"/>
        <v/>
      </c>
      <c r="I60" s="19"/>
      <c r="J60" s="19"/>
      <c r="K60" s="19" t="str">
        <f t="shared" si="11"/>
        <v/>
      </c>
      <c r="L60" s="19">
        <f t="shared" si="12"/>
        <v>10000</v>
      </c>
      <c r="M60" s="22" t="str">
        <f>TRIM(Data!$N58)</f>
        <v>Alison Leigh Woodroof</v>
      </c>
      <c r="N60" s="22" t="str">
        <f>TRIM(Data!$A58)</f>
        <v>Alison Leigh Woodroof</v>
      </c>
      <c r="O60" s="23">
        <f>IF(Data!$B58=0,"",Data!$B58)</f>
        <v>1955</v>
      </c>
      <c r="P60" s="19" t="str">
        <f>IF(Data!$C58=0,"",Data!$C58)</f>
        <v>1</v>
      </c>
      <c r="Q60" s="23" t="str">
        <f>IF($M60="","",Data!$E58)</f>
        <v>S</v>
      </c>
      <c r="R60" s="23" t="str">
        <f t="shared" si="13"/>
        <v>S</v>
      </c>
      <c r="S60" s="23" t="str">
        <f t="shared" si="14"/>
        <v>S</v>
      </c>
      <c r="T60" s="19" t="str">
        <f>IF(Data!$F58=0,"",Data!$F58)</f>
        <v/>
      </c>
      <c r="U60" s="19" t="str">
        <f>IF(Data!$G58=0,"",Data!$G58)</f>
        <v/>
      </c>
      <c r="V60" s="19" t="str">
        <f>IF(Data!$D58=0,"",Data!$D58)</f>
        <v/>
      </c>
      <c r="W60" s="19" t="str">
        <f>Data!$H58</f>
        <v>Japonica</v>
      </c>
      <c r="Y60" s="41" t="e">
        <f t="shared" si="8"/>
        <v>#REF!</v>
      </c>
      <c r="Z60" s="8">
        <f t="shared" si="15"/>
        <v>10000</v>
      </c>
      <c r="AA60" s="8" t="str">
        <f t="shared" si="16"/>
        <v>Alison Leigh Woodroof</v>
      </c>
      <c r="AB60" s="8" t="str">
        <f t="shared" si="17"/>
        <v>S</v>
      </c>
      <c r="AC60" s="8" t="str">
        <f t="shared" si="18"/>
        <v/>
      </c>
      <c r="AD60" s="8" t="str">
        <f t="shared" si="19"/>
        <v/>
      </c>
      <c r="AE60" s="8" t="str">
        <f t="shared" si="20"/>
        <v/>
      </c>
      <c r="AF60" s="5">
        <f t="shared" si="21"/>
        <v>1955</v>
      </c>
      <c r="AG60" s="46">
        <v>57</v>
      </c>
      <c r="AH60" s="47" t="str">
        <f t="shared" si="9"/>
        <v/>
      </c>
      <c r="AI60" s="48" t="str">
        <f t="shared" si="10"/>
        <v/>
      </c>
      <c r="AK60" s="22" t="e">
        <f>TRIM(#REF!)</f>
        <v>#REF!</v>
      </c>
      <c r="AL60" s="23" t="e">
        <f>IF(#REF!=0,"",#REF!)</f>
        <v>#REF!</v>
      </c>
      <c r="AM60" s="19" t="e">
        <f>IF(#REF!=0,"",#REF!)</f>
        <v>#REF!</v>
      </c>
      <c r="AN60" s="23" t="e">
        <f>IF($AK60="","",#REF!)</f>
        <v>#REF!</v>
      </c>
      <c r="AO60" s="23" t="e">
        <f t="shared" si="22"/>
        <v>#REF!</v>
      </c>
      <c r="AP60" s="19" t="e">
        <f>IF(#REF!=0,"",#REF!)</f>
        <v>#REF!</v>
      </c>
      <c r="AQ60" s="19" t="e">
        <f>IF(#REF!=0,"",#REF!)</f>
        <v>#REF!</v>
      </c>
      <c r="AR60" s="19" t="e">
        <f>IF(#REF!=0,"",#REF!)</f>
        <v>#REF!</v>
      </c>
      <c r="AS60" s="19" t="e">
        <f>#REF!</f>
        <v>#REF!</v>
      </c>
    </row>
    <row r="61" spans="1:45" ht="19.5" thickTop="1" thickBot="1" x14ac:dyDescent="0.25">
      <c r="A61" s="19">
        <v>58</v>
      </c>
      <c r="B61" s="20" t="str">
        <f t="shared" si="23"/>
        <v/>
      </c>
      <c r="C61" s="21" t="str">
        <f t="shared" si="24"/>
        <v/>
      </c>
      <c r="D61" s="19" t="str">
        <f t="shared" si="25"/>
        <v/>
      </c>
      <c r="E61" s="19" t="str">
        <f t="shared" si="26"/>
        <v/>
      </c>
      <c r="F61" s="19" t="str">
        <f t="shared" si="27"/>
        <v/>
      </c>
      <c r="G61" s="19" t="str">
        <f t="shared" si="28"/>
        <v/>
      </c>
      <c r="H61" s="19" t="str">
        <f t="shared" si="29"/>
        <v/>
      </c>
      <c r="I61" s="19"/>
      <c r="J61" s="19"/>
      <c r="K61" s="19" t="str">
        <f t="shared" si="11"/>
        <v/>
      </c>
      <c r="L61" s="19">
        <f t="shared" si="12"/>
        <v>10000</v>
      </c>
      <c r="M61" s="22" t="str">
        <f>TRIM(Data!$N59)</f>
        <v>All American</v>
      </c>
      <c r="N61" s="22" t="str">
        <f>TRIM(Data!$A59)</f>
        <v>All American</v>
      </c>
      <c r="O61" s="23">
        <f>IF(Data!$B59=0,"",Data!$B59)</f>
        <v>1973</v>
      </c>
      <c r="P61" s="19" t="str">
        <f>IF(Data!$C59=0,"",Data!$C59)</f>
        <v/>
      </c>
      <c r="Q61" s="23" t="str">
        <f>IF($M61="","",Data!$E59)</f>
        <v>M-L</v>
      </c>
      <c r="R61" s="23" t="str">
        <f t="shared" si="13"/>
        <v>M</v>
      </c>
      <c r="S61" s="23" t="str">
        <f t="shared" si="14"/>
        <v>M</v>
      </c>
      <c r="T61" s="19" t="str">
        <f>IF(Data!$F59=0,"",Data!$F59)</f>
        <v/>
      </c>
      <c r="U61" s="19" t="str">
        <f>IF(Data!$G59=0,"",Data!$G59)</f>
        <v/>
      </c>
      <c r="V61" s="19" t="str">
        <f>IF(Data!$D59=0,"",Data!$D59)</f>
        <v/>
      </c>
      <c r="W61" s="19" t="str">
        <f>Data!$H59</f>
        <v>Japonica</v>
      </c>
      <c r="Y61" s="41" t="e">
        <f t="shared" si="8"/>
        <v>#REF!</v>
      </c>
      <c r="Z61" s="8">
        <f t="shared" si="15"/>
        <v>10000</v>
      </c>
      <c r="AA61" s="8" t="str">
        <f t="shared" si="16"/>
        <v>All American</v>
      </c>
      <c r="AB61" s="8" t="str">
        <f t="shared" si="17"/>
        <v>M</v>
      </c>
      <c r="AC61" s="8" t="str">
        <f t="shared" si="18"/>
        <v/>
      </c>
      <c r="AD61" s="8" t="str">
        <f t="shared" si="19"/>
        <v/>
      </c>
      <c r="AE61" s="8" t="str">
        <f t="shared" si="20"/>
        <v/>
      </c>
      <c r="AF61" s="5">
        <f t="shared" si="21"/>
        <v>1973</v>
      </c>
      <c r="AG61" s="46">
        <v>58</v>
      </c>
      <c r="AH61" s="47" t="str">
        <f t="shared" si="9"/>
        <v/>
      </c>
      <c r="AI61" s="48" t="str">
        <f t="shared" si="10"/>
        <v/>
      </c>
      <c r="AK61" s="22" t="e">
        <f>TRIM(#REF!)</f>
        <v>#REF!</v>
      </c>
      <c r="AL61" s="23" t="e">
        <f>IF(#REF!=0,"",#REF!)</f>
        <v>#REF!</v>
      </c>
      <c r="AM61" s="19" t="e">
        <f>IF(#REF!=0,"",#REF!)</f>
        <v>#REF!</v>
      </c>
      <c r="AN61" s="23" t="e">
        <f>IF($AK61="","",#REF!)</f>
        <v>#REF!</v>
      </c>
      <c r="AO61" s="23" t="e">
        <f t="shared" si="22"/>
        <v>#REF!</v>
      </c>
      <c r="AP61" s="19" t="e">
        <f>IF(#REF!=0,"",#REF!)</f>
        <v>#REF!</v>
      </c>
      <c r="AQ61" s="19" t="e">
        <f>IF(#REF!=0,"",#REF!)</f>
        <v>#REF!</v>
      </c>
      <c r="AR61" s="19" t="e">
        <f>IF(#REF!=0,"",#REF!)</f>
        <v>#REF!</v>
      </c>
      <c r="AS61" s="19" t="e">
        <f>#REF!</f>
        <v>#REF!</v>
      </c>
    </row>
    <row r="62" spans="1:45" ht="19.5" thickTop="1" thickBot="1" x14ac:dyDescent="0.25">
      <c r="A62" s="19">
        <v>59</v>
      </c>
      <c r="B62" s="20" t="str">
        <f t="shared" si="23"/>
        <v/>
      </c>
      <c r="C62" s="21" t="str">
        <f t="shared" si="24"/>
        <v/>
      </c>
      <c r="D62" s="19" t="str">
        <f t="shared" si="25"/>
        <v/>
      </c>
      <c r="E62" s="19" t="str">
        <f t="shared" si="26"/>
        <v/>
      </c>
      <c r="F62" s="19" t="str">
        <f t="shared" si="27"/>
        <v/>
      </c>
      <c r="G62" s="19" t="str">
        <f t="shared" si="28"/>
        <v/>
      </c>
      <c r="H62" s="19" t="str">
        <f t="shared" si="29"/>
        <v/>
      </c>
      <c r="I62" s="19"/>
      <c r="J62" s="19"/>
      <c r="K62" s="19" t="str">
        <f t="shared" si="11"/>
        <v/>
      </c>
      <c r="L62" s="19">
        <f t="shared" si="12"/>
        <v>10000</v>
      </c>
      <c r="M62" s="22" t="str">
        <f>TRIM(Data!$N60)</f>
        <v>Allen Kloman</v>
      </c>
      <c r="N62" s="22" t="str">
        <f>TRIM(Data!$A60)</f>
        <v>Allen Kloman</v>
      </c>
      <c r="O62" s="23">
        <f>IF(Data!$B60=0,"",Data!$B60)</f>
        <v>1985</v>
      </c>
      <c r="P62" s="19" t="str">
        <f>IF(Data!$C60=0,"",Data!$C60)</f>
        <v/>
      </c>
      <c r="Q62" s="23" t="str">
        <f>IF($M62="","",Data!$E60)</f>
        <v>Min</v>
      </c>
      <c r="R62" s="23" t="str">
        <f t="shared" si="13"/>
        <v>Min</v>
      </c>
      <c r="S62" s="23" t="str">
        <f t="shared" si="14"/>
        <v>Min</v>
      </c>
      <c r="T62" s="19" t="str">
        <f>IF(Data!$F60=0,"",Data!$F60)</f>
        <v/>
      </c>
      <c r="U62" s="19" t="str">
        <f>IF(Data!$G60=0,"",Data!$G60)</f>
        <v/>
      </c>
      <c r="V62" s="19" t="str">
        <f>IF(Data!$D60=0,"",Data!$D60)</f>
        <v/>
      </c>
      <c r="W62" s="19" t="str">
        <f>Data!$H60</f>
        <v>Japonica</v>
      </c>
      <c r="Y62" s="41" t="e">
        <f t="shared" si="8"/>
        <v>#REF!</v>
      </c>
      <c r="Z62" s="8">
        <f t="shared" si="15"/>
        <v>10000</v>
      </c>
      <c r="AA62" s="8" t="str">
        <f t="shared" si="16"/>
        <v>Allen Kloman</v>
      </c>
      <c r="AB62" s="8" t="str">
        <f t="shared" si="17"/>
        <v>Min</v>
      </c>
      <c r="AC62" s="8" t="str">
        <f t="shared" si="18"/>
        <v/>
      </c>
      <c r="AD62" s="8" t="str">
        <f t="shared" si="19"/>
        <v/>
      </c>
      <c r="AE62" s="8" t="str">
        <f t="shared" si="20"/>
        <v/>
      </c>
      <c r="AF62" s="5">
        <f t="shared" si="21"/>
        <v>1985</v>
      </c>
      <c r="AG62" s="46">
        <v>59</v>
      </c>
      <c r="AH62" s="47" t="str">
        <f t="shared" si="9"/>
        <v/>
      </c>
      <c r="AI62" s="48" t="str">
        <f t="shared" si="10"/>
        <v/>
      </c>
      <c r="AK62" s="22" t="e">
        <f>TRIM(#REF!)</f>
        <v>#REF!</v>
      </c>
      <c r="AL62" s="23" t="e">
        <f>IF(#REF!=0,"",#REF!)</f>
        <v>#REF!</v>
      </c>
      <c r="AM62" s="19" t="e">
        <f>IF(#REF!=0,"",#REF!)</f>
        <v>#REF!</v>
      </c>
      <c r="AN62" s="23" t="e">
        <f>IF($AK62="","",#REF!)</f>
        <v>#REF!</v>
      </c>
      <c r="AO62" s="23" t="e">
        <f t="shared" si="22"/>
        <v>#REF!</v>
      </c>
      <c r="AP62" s="19" t="e">
        <f>IF(#REF!=0,"",#REF!)</f>
        <v>#REF!</v>
      </c>
      <c r="AQ62" s="19" t="e">
        <f>IF(#REF!=0,"",#REF!)</f>
        <v>#REF!</v>
      </c>
      <c r="AR62" s="19" t="e">
        <f>IF(#REF!=0,"",#REF!)</f>
        <v>#REF!</v>
      </c>
      <c r="AS62" s="19" t="e">
        <f>#REF!</f>
        <v>#REF!</v>
      </c>
    </row>
    <row r="63" spans="1:45" ht="19.5" thickTop="1" thickBot="1" x14ac:dyDescent="0.25">
      <c r="A63" s="19">
        <v>60</v>
      </c>
      <c r="B63" s="20" t="str">
        <f t="shared" si="23"/>
        <v/>
      </c>
      <c r="C63" s="21" t="str">
        <f t="shared" si="24"/>
        <v/>
      </c>
      <c r="D63" s="19" t="str">
        <f t="shared" si="25"/>
        <v/>
      </c>
      <c r="E63" s="19" t="str">
        <f t="shared" si="26"/>
        <v/>
      </c>
      <c r="F63" s="19" t="str">
        <f t="shared" si="27"/>
        <v/>
      </c>
      <c r="G63" s="19" t="str">
        <f t="shared" si="28"/>
        <v/>
      </c>
      <c r="H63" s="19" t="str">
        <f t="shared" si="29"/>
        <v/>
      </c>
      <c r="I63" s="19"/>
      <c r="J63" s="19"/>
      <c r="K63" s="19" t="str">
        <f t="shared" si="11"/>
        <v/>
      </c>
      <c r="L63" s="19">
        <f t="shared" si="12"/>
        <v>10000</v>
      </c>
      <c r="M63" s="22" t="str">
        <f>TRIM(Data!$N61)</f>
        <v>Allen Smith Var.</v>
      </c>
      <c r="N63" s="22" t="str">
        <f>TRIM(Data!$A61)</f>
        <v>Allen Smith Var.</v>
      </c>
      <c r="O63" s="23">
        <f>IF(Data!$B61=0,"",Data!$B61)</f>
        <v>2016</v>
      </c>
      <c r="P63" s="19" t="str">
        <f>IF(Data!$C61=0,"",Data!$C61)</f>
        <v/>
      </c>
      <c r="Q63" s="23" t="str">
        <f>IF($M63="","",Data!$E61)</f>
        <v>M</v>
      </c>
      <c r="R63" s="23" t="str">
        <f t="shared" si="13"/>
        <v>M</v>
      </c>
      <c r="S63" s="23" t="str">
        <f t="shared" si="14"/>
        <v>M</v>
      </c>
      <c r="T63" s="19" t="str">
        <f>IF(Data!$F61=0,"",Data!$F61)</f>
        <v/>
      </c>
      <c r="U63" s="19" t="str">
        <f>IF(Data!$G61=0,"",Data!$G61)</f>
        <v/>
      </c>
      <c r="V63" s="19" t="str">
        <f>IF(Data!$D61=0,"",Data!$D61)</f>
        <v/>
      </c>
      <c r="W63" s="19" t="str">
        <f>Data!$H61</f>
        <v>Japonica</v>
      </c>
      <c r="Y63" s="41" t="e">
        <f t="shared" si="8"/>
        <v>#REF!</v>
      </c>
      <c r="Z63" s="8">
        <f t="shared" si="15"/>
        <v>10000</v>
      </c>
      <c r="AA63" s="8" t="str">
        <f t="shared" si="16"/>
        <v>Allen Smith Var.</v>
      </c>
      <c r="AB63" s="8" t="str">
        <f t="shared" si="17"/>
        <v>M</v>
      </c>
      <c r="AC63" s="8" t="str">
        <f t="shared" si="18"/>
        <v/>
      </c>
      <c r="AD63" s="8" t="str">
        <f t="shared" si="19"/>
        <v/>
      </c>
      <c r="AE63" s="8" t="str">
        <f t="shared" si="20"/>
        <v/>
      </c>
      <c r="AF63" s="5">
        <f t="shared" si="21"/>
        <v>2016</v>
      </c>
      <c r="AG63" s="46">
        <v>60</v>
      </c>
      <c r="AH63" s="47" t="str">
        <f t="shared" si="9"/>
        <v/>
      </c>
      <c r="AI63" s="48" t="str">
        <f t="shared" si="10"/>
        <v/>
      </c>
      <c r="AK63" s="22" t="e">
        <f>TRIM(#REF!)</f>
        <v>#REF!</v>
      </c>
      <c r="AL63" s="23" t="e">
        <f>IF(#REF!=0,"",#REF!)</f>
        <v>#REF!</v>
      </c>
      <c r="AM63" s="19" t="e">
        <f>IF(#REF!=0,"",#REF!)</f>
        <v>#REF!</v>
      </c>
      <c r="AN63" s="23" t="e">
        <f>IF($AK63="","",#REF!)</f>
        <v>#REF!</v>
      </c>
      <c r="AO63" s="23" t="e">
        <f t="shared" si="22"/>
        <v>#REF!</v>
      </c>
      <c r="AP63" s="19" t="e">
        <f>IF(#REF!=0,"",#REF!)</f>
        <v>#REF!</v>
      </c>
      <c r="AQ63" s="19" t="e">
        <f>IF(#REF!=0,"",#REF!)</f>
        <v>#REF!</v>
      </c>
      <c r="AR63" s="19" t="e">
        <f>IF(#REF!=0,"",#REF!)</f>
        <v>#REF!</v>
      </c>
      <c r="AS63" s="19" t="e">
        <f>#REF!</f>
        <v>#REF!</v>
      </c>
    </row>
    <row r="64" spans="1:45" ht="19.5" thickTop="1" thickBot="1" x14ac:dyDescent="0.25">
      <c r="A64" s="19">
        <v>61</v>
      </c>
      <c r="B64" s="20" t="str">
        <f t="shared" si="23"/>
        <v/>
      </c>
      <c r="C64" s="21" t="str">
        <f t="shared" si="24"/>
        <v/>
      </c>
      <c r="D64" s="19" t="str">
        <f t="shared" si="25"/>
        <v/>
      </c>
      <c r="E64" s="19" t="str">
        <f t="shared" si="26"/>
        <v/>
      </c>
      <c r="F64" s="19" t="str">
        <f t="shared" si="27"/>
        <v/>
      </c>
      <c r="G64" s="19" t="str">
        <f t="shared" si="28"/>
        <v/>
      </c>
      <c r="H64" s="19" t="str">
        <f t="shared" si="29"/>
        <v/>
      </c>
      <c r="I64" s="19"/>
      <c r="J64" s="19"/>
      <c r="K64" s="19" t="str">
        <f t="shared" si="11"/>
        <v/>
      </c>
      <c r="L64" s="19">
        <f t="shared" si="12"/>
        <v>10000</v>
      </c>
      <c r="M64" s="22" t="str">
        <f>TRIM(Data!$N62)</f>
        <v>Allene Gunn</v>
      </c>
      <c r="N64" s="22" t="str">
        <f>TRIM(Data!$A62)</f>
        <v>Allene Gunn</v>
      </c>
      <c r="O64" s="23">
        <f>IF(Data!$B62=0,"",Data!$B62)</f>
        <v>1977</v>
      </c>
      <c r="P64" s="19" t="str">
        <f>IF(Data!$C62=0,"",Data!$C62)</f>
        <v/>
      </c>
      <c r="Q64" s="23" t="str">
        <f>IF($M64="","",Data!$E62)</f>
        <v>M</v>
      </c>
      <c r="R64" s="23" t="str">
        <f t="shared" si="13"/>
        <v>M</v>
      </c>
      <c r="S64" s="23" t="str">
        <f t="shared" si="14"/>
        <v>M</v>
      </c>
      <c r="T64" s="19" t="str">
        <f>IF(Data!$F62=0,"",Data!$F62)</f>
        <v/>
      </c>
      <c r="U64" s="19" t="str">
        <f>IF(Data!$G62=0,"",Data!$G62)</f>
        <v/>
      </c>
      <c r="V64" s="19" t="str">
        <f>IF(Data!$D62=0,"",Data!$D62)</f>
        <v/>
      </c>
      <c r="W64" s="19" t="str">
        <f>Data!$H62</f>
        <v>Japonica</v>
      </c>
      <c r="Y64" s="41" t="e">
        <f t="shared" si="8"/>
        <v>#REF!</v>
      </c>
      <c r="Z64" s="8">
        <f t="shared" si="15"/>
        <v>10000</v>
      </c>
      <c r="AA64" s="8" t="str">
        <f t="shared" si="16"/>
        <v>Allene Gunn</v>
      </c>
      <c r="AB64" s="8" t="str">
        <f t="shared" si="17"/>
        <v>M</v>
      </c>
      <c r="AC64" s="8" t="str">
        <f t="shared" si="18"/>
        <v/>
      </c>
      <c r="AD64" s="8" t="str">
        <f t="shared" si="19"/>
        <v/>
      </c>
      <c r="AE64" s="8" t="str">
        <f t="shared" si="20"/>
        <v/>
      </c>
      <c r="AF64" s="5">
        <f t="shared" si="21"/>
        <v>1977</v>
      </c>
      <c r="AG64" s="46">
        <v>61</v>
      </c>
      <c r="AH64" s="47" t="str">
        <f t="shared" si="9"/>
        <v/>
      </c>
      <c r="AI64" s="48" t="str">
        <f t="shared" si="10"/>
        <v/>
      </c>
      <c r="AK64" s="22" t="e">
        <f>TRIM(#REF!)</f>
        <v>#REF!</v>
      </c>
      <c r="AL64" s="23" t="e">
        <f>IF(#REF!=0,"",#REF!)</f>
        <v>#REF!</v>
      </c>
      <c r="AM64" s="19" t="e">
        <f>IF(#REF!=0,"",#REF!)</f>
        <v>#REF!</v>
      </c>
      <c r="AN64" s="23" t="e">
        <f>IF($AK64="","",#REF!)</f>
        <v>#REF!</v>
      </c>
      <c r="AO64" s="23" t="e">
        <f t="shared" si="22"/>
        <v>#REF!</v>
      </c>
      <c r="AP64" s="19" t="e">
        <f>IF(#REF!=0,"",#REF!)</f>
        <v>#REF!</v>
      </c>
      <c r="AQ64" s="19" t="e">
        <f>IF(#REF!=0,"",#REF!)</f>
        <v>#REF!</v>
      </c>
      <c r="AR64" s="19" t="e">
        <f>IF(#REF!=0,"",#REF!)</f>
        <v>#REF!</v>
      </c>
      <c r="AS64" s="19" t="e">
        <f>#REF!</f>
        <v>#REF!</v>
      </c>
    </row>
    <row r="65" spans="1:45" ht="19.5" thickTop="1" thickBot="1" x14ac:dyDescent="0.25">
      <c r="A65" s="19">
        <v>62</v>
      </c>
      <c r="B65" s="20" t="str">
        <f t="shared" si="23"/>
        <v/>
      </c>
      <c r="C65" s="21" t="str">
        <f t="shared" si="24"/>
        <v/>
      </c>
      <c r="D65" s="19" t="str">
        <f t="shared" si="25"/>
        <v/>
      </c>
      <c r="E65" s="19" t="str">
        <f t="shared" si="26"/>
        <v/>
      </c>
      <c r="F65" s="19" t="str">
        <f t="shared" si="27"/>
        <v/>
      </c>
      <c r="G65" s="19" t="str">
        <f t="shared" si="28"/>
        <v/>
      </c>
      <c r="H65" s="19" t="str">
        <f t="shared" si="29"/>
        <v/>
      </c>
      <c r="I65" s="19"/>
      <c r="J65" s="19"/>
      <c r="K65" s="19" t="str">
        <f t="shared" si="11"/>
        <v/>
      </c>
      <c r="L65" s="19">
        <f t="shared" si="12"/>
        <v>10000</v>
      </c>
      <c r="M65" s="22" t="str">
        <f>TRIM(Data!$N63)</f>
        <v>Allie</v>
      </c>
      <c r="N65" s="22" t="str">
        <f>TRIM(Data!$A63)</f>
        <v>Allie</v>
      </c>
      <c r="O65" s="23">
        <f>IF(Data!$B63=0,"",Data!$B63)</f>
        <v>2011</v>
      </c>
      <c r="P65" s="19" t="str">
        <f>IF(Data!$C63=0,"",Data!$C63)</f>
        <v>1</v>
      </c>
      <c r="Q65" s="23" t="str">
        <f>IF($M65="","",Data!$E63)</f>
        <v>M-L</v>
      </c>
      <c r="R65" s="23" t="str">
        <f t="shared" si="13"/>
        <v>M</v>
      </c>
      <c r="S65" s="23" t="str">
        <f t="shared" si="14"/>
        <v>M</v>
      </c>
      <c r="T65" s="19" t="str">
        <f>IF(Data!$F63=0,"",Data!$F63)</f>
        <v/>
      </c>
      <c r="U65" s="19" t="str">
        <f>IF(Data!$G63=0,"",Data!$G63)</f>
        <v/>
      </c>
      <c r="V65" s="19" t="str">
        <f>IF(Data!$D63=0,"",Data!$D63)</f>
        <v/>
      </c>
      <c r="W65" s="19" t="str">
        <f>Data!$H63</f>
        <v>Japonica</v>
      </c>
      <c r="Y65" s="41" t="e">
        <f t="shared" si="8"/>
        <v>#REF!</v>
      </c>
      <c r="Z65" s="8">
        <f t="shared" si="15"/>
        <v>10000</v>
      </c>
      <c r="AA65" s="8" t="str">
        <f t="shared" si="16"/>
        <v>Allie</v>
      </c>
      <c r="AB65" s="8" t="str">
        <f t="shared" si="17"/>
        <v>M</v>
      </c>
      <c r="AC65" s="8" t="str">
        <f t="shared" si="18"/>
        <v/>
      </c>
      <c r="AD65" s="8" t="str">
        <f t="shared" si="19"/>
        <v/>
      </c>
      <c r="AE65" s="8" t="str">
        <f t="shared" si="20"/>
        <v/>
      </c>
      <c r="AF65" s="5">
        <f t="shared" si="21"/>
        <v>2011</v>
      </c>
      <c r="AG65" s="46">
        <v>62</v>
      </c>
      <c r="AH65" s="47" t="str">
        <f t="shared" si="9"/>
        <v/>
      </c>
      <c r="AI65" s="48" t="str">
        <f t="shared" si="10"/>
        <v/>
      </c>
      <c r="AK65" s="22" t="e">
        <f>TRIM(#REF!)</f>
        <v>#REF!</v>
      </c>
      <c r="AL65" s="23" t="e">
        <f>IF(#REF!=0,"",#REF!)</f>
        <v>#REF!</v>
      </c>
      <c r="AM65" s="19" t="e">
        <f>IF(#REF!=0,"",#REF!)</f>
        <v>#REF!</v>
      </c>
      <c r="AN65" s="23" t="e">
        <f>IF($AK65="","",#REF!)</f>
        <v>#REF!</v>
      </c>
      <c r="AO65" s="23" t="e">
        <f t="shared" si="22"/>
        <v>#REF!</v>
      </c>
      <c r="AP65" s="19" t="e">
        <f>IF(#REF!=0,"",#REF!)</f>
        <v>#REF!</v>
      </c>
      <c r="AQ65" s="19" t="e">
        <f>IF(#REF!=0,"",#REF!)</f>
        <v>#REF!</v>
      </c>
      <c r="AR65" s="19" t="e">
        <f>IF(#REF!=0,"",#REF!)</f>
        <v>#REF!</v>
      </c>
      <c r="AS65" s="19" t="e">
        <f>#REF!</f>
        <v>#REF!</v>
      </c>
    </row>
    <row r="66" spans="1:45" ht="19.5" thickTop="1" thickBot="1" x14ac:dyDescent="0.25">
      <c r="A66" s="19">
        <v>63</v>
      </c>
      <c r="B66" s="20" t="str">
        <f t="shared" si="23"/>
        <v/>
      </c>
      <c r="C66" s="21" t="str">
        <f t="shared" si="24"/>
        <v/>
      </c>
      <c r="D66" s="19" t="str">
        <f t="shared" si="25"/>
        <v/>
      </c>
      <c r="E66" s="19" t="str">
        <f t="shared" si="26"/>
        <v/>
      </c>
      <c r="F66" s="19" t="str">
        <f t="shared" si="27"/>
        <v/>
      </c>
      <c r="G66" s="19" t="str">
        <f t="shared" si="28"/>
        <v/>
      </c>
      <c r="H66" s="19" t="str">
        <f t="shared" si="29"/>
        <v/>
      </c>
      <c r="I66" s="19"/>
      <c r="J66" s="19"/>
      <c r="K66" s="19" t="str">
        <f t="shared" si="11"/>
        <v/>
      </c>
      <c r="L66" s="19">
        <f t="shared" si="12"/>
        <v>10000</v>
      </c>
      <c r="M66" s="22" t="str">
        <f>TRIM(Data!$N64)</f>
        <v>Allie Blue</v>
      </c>
      <c r="N66" s="22" t="str">
        <f>TRIM(Data!$A64)</f>
        <v>Allie Blue</v>
      </c>
      <c r="O66" s="23">
        <f>IF(Data!$B64=0,"",Data!$B64)</f>
        <v>1964</v>
      </c>
      <c r="P66" s="19" t="str">
        <f>IF(Data!$C64=0,"",Data!$C64)</f>
        <v>1</v>
      </c>
      <c r="Q66" s="23" t="str">
        <f>IF($M66="","",Data!$E64)</f>
        <v>M</v>
      </c>
      <c r="R66" s="23" t="str">
        <f t="shared" si="13"/>
        <v>M</v>
      </c>
      <c r="S66" s="23" t="str">
        <f t="shared" si="14"/>
        <v>M</v>
      </c>
      <c r="T66" s="19" t="str">
        <f>IF(Data!$F64=0,"",Data!$F64)</f>
        <v/>
      </c>
      <c r="U66" s="19" t="str">
        <f>IF(Data!$G64=0,"",Data!$G64)</f>
        <v/>
      </c>
      <c r="V66" s="19" t="str">
        <f>IF(Data!$D64=0,"",Data!$D64)</f>
        <v/>
      </c>
      <c r="W66" s="19" t="str">
        <f>Data!$H64</f>
        <v>Japonica</v>
      </c>
      <c r="Y66" s="41" t="e">
        <f t="shared" si="8"/>
        <v>#REF!</v>
      </c>
      <c r="Z66" s="8">
        <f t="shared" si="15"/>
        <v>10000</v>
      </c>
      <c r="AA66" s="8" t="str">
        <f t="shared" si="16"/>
        <v>Allie Blue</v>
      </c>
      <c r="AB66" s="8" t="str">
        <f t="shared" si="17"/>
        <v>M</v>
      </c>
      <c r="AC66" s="8" t="str">
        <f t="shared" si="18"/>
        <v/>
      </c>
      <c r="AD66" s="8" t="str">
        <f t="shared" si="19"/>
        <v/>
      </c>
      <c r="AE66" s="8" t="str">
        <f t="shared" si="20"/>
        <v/>
      </c>
      <c r="AF66" s="5">
        <f t="shared" si="21"/>
        <v>1964</v>
      </c>
      <c r="AG66" s="46">
        <v>63</v>
      </c>
      <c r="AH66" s="47" t="str">
        <f t="shared" si="9"/>
        <v/>
      </c>
      <c r="AI66" s="48" t="str">
        <f t="shared" si="10"/>
        <v/>
      </c>
      <c r="AK66" s="22" t="e">
        <f>TRIM(#REF!)</f>
        <v>#REF!</v>
      </c>
      <c r="AL66" s="23" t="e">
        <f>IF(#REF!=0,"",#REF!)</f>
        <v>#REF!</v>
      </c>
      <c r="AM66" s="19" t="e">
        <f>IF(#REF!=0,"",#REF!)</f>
        <v>#REF!</v>
      </c>
      <c r="AN66" s="23" t="e">
        <f>IF($AK66="","",#REF!)</f>
        <v>#REF!</v>
      </c>
      <c r="AO66" s="23" t="e">
        <f t="shared" si="22"/>
        <v>#REF!</v>
      </c>
      <c r="AP66" s="19" t="e">
        <f>IF(#REF!=0,"",#REF!)</f>
        <v>#REF!</v>
      </c>
      <c r="AQ66" s="19" t="e">
        <f>IF(#REF!=0,"",#REF!)</f>
        <v>#REF!</v>
      </c>
      <c r="AR66" s="19" t="e">
        <f>IF(#REF!=0,"",#REF!)</f>
        <v>#REF!</v>
      </c>
      <c r="AS66" s="19" t="e">
        <f>#REF!</f>
        <v>#REF!</v>
      </c>
    </row>
    <row r="67" spans="1:45" ht="19.5" thickTop="1" thickBot="1" x14ac:dyDescent="0.25">
      <c r="A67" s="19">
        <v>64</v>
      </c>
      <c r="B67" s="20" t="str">
        <f t="shared" si="23"/>
        <v/>
      </c>
      <c r="C67" s="21" t="str">
        <f t="shared" si="24"/>
        <v/>
      </c>
      <c r="D67" s="19" t="str">
        <f t="shared" si="25"/>
        <v/>
      </c>
      <c r="E67" s="19" t="str">
        <f t="shared" si="26"/>
        <v/>
      </c>
      <c r="F67" s="19" t="str">
        <f t="shared" si="27"/>
        <v/>
      </c>
      <c r="G67" s="19" t="str">
        <f t="shared" si="28"/>
        <v/>
      </c>
      <c r="H67" s="19" t="str">
        <f t="shared" si="29"/>
        <v/>
      </c>
      <c r="I67" s="19"/>
      <c r="J67" s="19"/>
      <c r="K67" s="19" t="str">
        <f t="shared" si="11"/>
        <v/>
      </c>
      <c r="L67" s="19">
        <f t="shared" si="12"/>
        <v>10000</v>
      </c>
      <c r="M67" s="22" t="str">
        <f>TRIM(Data!$N65)</f>
        <v>Allie Gordy</v>
      </c>
      <c r="N67" s="22" t="str">
        <f>TRIM(Data!$A65)</f>
        <v>Allie Gordy</v>
      </c>
      <c r="O67" s="23">
        <f>IF(Data!$B65=0,"",Data!$B65)</f>
        <v>2012</v>
      </c>
      <c r="P67" s="19" t="str">
        <f>IF(Data!$C65=0,"",Data!$C65)</f>
        <v>1</v>
      </c>
      <c r="Q67" s="23" t="str">
        <f>IF($M67="","",Data!$E65)</f>
        <v>M</v>
      </c>
      <c r="R67" s="23" t="str">
        <f t="shared" si="13"/>
        <v>M</v>
      </c>
      <c r="S67" s="23" t="str">
        <f t="shared" si="14"/>
        <v>M</v>
      </c>
      <c r="T67" s="19" t="str">
        <f>IF(Data!$F65=0,"",Data!$F65)</f>
        <v/>
      </c>
      <c r="U67" s="19" t="str">
        <f>IF(Data!$G65=0,"",Data!$G65)</f>
        <v>FD</v>
      </c>
      <c r="V67" s="19" t="str">
        <f>IF(Data!$D65=0,"",Data!$D65)</f>
        <v/>
      </c>
      <c r="W67" s="19" t="str">
        <f>Data!$H65</f>
        <v>Japonica</v>
      </c>
      <c r="Y67" s="41" t="e">
        <f t="shared" si="8"/>
        <v>#REF!</v>
      </c>
      <c r="Z67" s="8">
        <f t="shared" si="15"/>
        <v>10000</v>
      </c>
      <c r="AA67" s="8" t="str">
        <f t="shared" si="16"/>
        <v>Allie Gordy</v>
      </c>
      <c r="AB67" s="8" t="str">
        <f t="shared" si="17"/>
        <v>M</v>
      </c>
      <c r="AC67" s="8" t="str">
        <f t="shared" si="18"/>
        <v/>
      </c>
      <c r="AD67" s="8" t="str">
        <f t="shared" si="19"/>
        <v>FD</v>
      </c>
      <c r="AE67" s="8" t="str">
        <f t="shared" si="20"/>
        <v/>
      </c>
      <c r="AF67" s="5">
        <f t="shared" si="21"/>
        <v>2012</v>
      </c>
      <c r="AG67" s="46">
        <v>64</v>
      </c>
      <c r="AH67" s="47" t="str">
        <f t="shared" si="9"/>
        <v/>
      </c>
      <c r="AI67" s="48" t="str">
        <f t="shared" si="10"/>
        <v/>
      </c>
      <c r="AK67" s="22" t="e">
        <f>TRIM(#REF!)</f>
        <v>#REF!</v>
      </c>
      <c r="AL67" s="23" t="e">
        <f>IF(#REF!=0,"",#REF!)</f>
        <v>#REF!</v>
      </c>
      <c r="AM67" s="19" t="e">
        <f>IF(#REF!=0,"",#REF!)</f>
        <v>#REF!</v>
      </c>
      <c r="AN67" s="23" t="e">
        <f>IF($AK67="","",#REF!)</f>
        <v>#REF!</v>
      </c>
      <c r="AO67" s="23" t="e">
        <f t="shared" si="22"/>
        <v>#REF!</v>
      </c>
      <c r="AP67" s="19" t="e">
        <f>IF(#REF!=0,"",#REF!)</f>
        <v>#REF!</v>
      </c>
      <c r="AQ67" s="19" t="e">
        <f>IF(#REF!=0,"",#REF!)</f>
        <v>#REF!</v>
      </c>
      <c r="AR67" s="19" t="e">
        <f>IF(#REF!=0,"",#REF!)</f>
        <v>#REF!</v>
      </c>
      <c r="AS67" s="19" t="e">
        <f>#REF!</f>
        <v>#REF!</v>
      </c>
    </row>
    <row r="68" spans="1:45" ht="19.5" thickTop="1" thickBot="1" x14ac:dyDescent="0.25">
      <c r="A68" s="19">
        <v>65</v>
      </c>
      <c r="B68" s="20" t="str">
        <f t="shared" ref="B68:B99" si="30">IF(ISERROR(VLOOKUP(A68,$K$4:$M$3653,3,FALSE)),"",VLOOKUP(A68,$K$4:$M$3653,3,FALSE))</f>
        <v/>
      </c>
      <c r="C68" s="21" t="str">
        <f t="shared" ref="C68:C99" si="31">IF(ISERROR(VLOOKUP(A68,$K$4:$M$3653,3,FALSE)),"",IF(VLOOKUP(A68,$K$4:$X$3653,12,FALSE)=0,"",VLOOKUP(A68,$K$4:$X$3653,13,FALSE)))</f>
        <v/>
      </c>
      <c r="D68" s="19" t="str">
        <f t="shared" ref="D68:D99" si="32">IF(ISERROR(VLOOKUP(A68,$K$4:$M$3653,3,FALSE)),"",IF(VLOOKUP(A68,$K$4:$R$3653,8,FALSE)=0,"",VLOOKUP(A68,$K$4:$S$3653,9,FALSE)))</f>
        <v/>
      </c>
      <c r="E68" s="19" t="str">
        <f t="shared" ref="E68:E99" si="33">IF(ISERROR(VLOOKUP(A68,$K$4:$M$4468,3,FALSE)),"",IF(VLOOKUP(A68,$K$4:$T$3653,9,FALSE)=0,"",VLOOKUP(A68,$K$4:$T$3653,10,FALSE)))</f>
        <v/>
      </c>
      <c r="F68" s="19" t="str">
        <f t="shared" ref="F68:F99" si="34">IF(ISERROR(VLOOKUP(A68,$K$4:$M$3653,3,FALSE)),"",IF(VLOOKUP(A68,$K$4:$U$3653,10,FALSE)=0,"",VLOOKUP(A68,$K$4:$U$3653,11,FALSE)))</f>
        <v/>
      </c>
      <c r="G68" s="19" t="str">
        <f t="shared" ref="G68:G99" si="35">IF(ISERROR(VLOOKUP(A68,$K$4:$M$3653,3,FALSE)),"",IF(VLOOKUP(A68,$K$4:$V$3653,11,FALSE)=0,"",VLOOKUP(A68,$K$4:$V$3653,12,FALSE)))</f>
        <v/>
      </c>
      <c r="H68" s="19" t="str">
        <f t="shared" ref="H68:H99" si="36">IF(ISERROR(VLOOKUP($A68,$K$4:$M$3653,3,FALSE)),"",IF(VLOOKUP($A68,$K$4:$P$39573,6,FALSE)=0,"",VLOOKUP($A68,$K$4:$P$3653,6,FALSE)))</f>
        <v/>
      </c>
      <c r="I68" s="19"/>
      <c r="J68" s="19"/>
      <c r="K68" s="19" t="str">
        <f t="shared" si="11"/>
        <v/>
      </c>
      <c r="L68" s="19">
        <f t="shared" si="12"/>
        <v>10000</v>
      </c>
      <c r="M68" s="22" t="str">
        <f>TRIM(Data!$N66)</f>
        <v>Allie Habel</v>
      </c>
      <c r="N68" s="22" t="str">
        <f>TRIM(Data!$A66)</f>
        <v>Allie Habel</v>
      </c>
      <c r="O68" s="23">
        <f>IF(Data!$B66=0,"",Data!$B66)</f>
        <v>1965</v>
      </c>
      <c r="P68" s="19" t="str">
        <f>IF(Data!$C66=0,"",Data!$C66)</f>
        <v>1</v>
      </c>
      <c r="Q68" s="23" t="str">
        <f>IF($M68="","",Data!$E66)</f>
        <v>M-L</v>
      </c>
      <c r="R68" s="23" t="str">
        <f t="shared" si="13"/>
        <v>M</v>
      </c>
      <c r="S68" s="23" t="str">
        <f t="shared" si="14"/>
        <v>M</v>
      </c>
      <c r="T68" s="19" t="str">
        <f>IF(Data!$F66=0,"",Data!$F66)</f>
        <v/>
      </c>
      <c r="U68" s="19" t="str">
        <f>IF(Data!$G66=0,"",Data!$G66)</f>
        <v/>
      </c>
      <c r="V68" s="19" t="str">
        <f>IF(Data!$D66=0,"",Data!$D66)</f>
        <v/>
      </c>
      <c r="W68" s="19" t="str">
        <f>Data!$H66</f>
        <v>Japonica</v>
      </c>
      <c r="Y68" s="41" t="e">
        <f t="shared" ref="Y68:Y131" si="37">RANK(Z68,Z$4:Z$3653,1)</f>
        <v>#REF!</v>
      </c>
      <c r="Z68" s="8">
        <f t="shared" si="15"/>
        <v>10000</v>
      </c>
      <c r="AA68" s="8" t="str">
        <f t="shared" si="16"/>
        <v>Allie Habel</v>
      </c>
      <c r="AB68" s="8" t="str">
        <f t="shared" si="17"/>
        <v>M</v>
      </c>
      <c r="AC68" s="8" t="str">
        <f t="shared" si="18"/>
        <v/>
      </c>
      <c r="AD68" s="8" t="str">
        <f t="shared" si="19"/>
        <v/>
      </c>
      <c r="AE68" s="8" t="str">
        <f t="shared" si="20"/>
        <v/>
      </c>
      <c r="AF68" s="5">
        <f t="shared" si="21"/>
        <v>1965</v>
      </c>
      <c r="AG68" s="46">
        <v>65</v>
      </c>
      <c r="AH68" s="47" t="str">
        <f t="shared" ref="AH68:AH131" si="38">IF(ISERROR(VLOOKUP($AG68,$Y$4:$AE$3653,2,FALSE)),"",VLOOKUP($AG68,$Y$4:$AE$3653,3,FALSE))</f>
        <v/>
      </c>
      <c r="AI68" s="48" t="str">
        <f t="shared" ref="AI68:AI131" si="39">IF(ISERROR(VLOOKUP($AG68,$Y$4:$AE$3653,2,FALSE)),"",VLOOKUP($AG68,$Y$4:$AF$3653,8,FALSE))</f>
        <v/>
      </c>
      <c r="AK68" s="22" t="e">
        <f>TRIM(#REF!)</f>
        <v>#REF!</v>
      </c>
      <c r="AL68" s="23" t="e">
        <f>IF(#REF!=0,"",#REF!)</f>
        <v>#REF!</v>
      </c>
      <c r="AM68" s="19" t="e">
        <f>IF(#REF!=0,"",#REF!)</f>
        <v>#REF!</v>
      </c>
      <c r="AN68" s="23" t="e">
        <f>IF($AK68="","",#REF!)</f>
        <v>#REF!</v>
      </c>
      <c r="AO68" s="23" t="e">
        <f t="shared" si="22"/>
        <v>#REF!</v>
      </c>
      <c r="AP68" s="19" t="e">
        <f>IF(#REF!=0,"",#REF!)</f>
        <v>#REF!</v>
      </c>
      <c r="AQ68" s="19" t="e">
        <f>IF(#REF!=0,"",#REF!)</f>
        <v>#REF!</v>
      </c>
      <c r="AR68" s="19" t="e">
        <f>IF(#REF!=0,"",#REF!)</f>
        <v>#REF!</v>
      </c>
      <c r="AS68" s="19" t="e">
        <f>#REF!</f>
        <v>#REF!</v>
      </c>
    </row>
    <row r="69" spans="1:45" ht="19.5" thickTop="1" thickBot="1" x14ac:dyDescent="0.25">
      <c r="A69" s="19">
        <v>66</v>
      </c>
      <c r="B69" s="20" t="str">
        <f t="shared" si="30"/>
        <v/>
      </c>
      <c r="C69" s="21" t="str">
        <f t="shared" si="31"/>
        <v/>
      </c>
      <c r="D69" s="19" t="str">
        <f t="shared" si="32"/>
        <v/>
      </c>
      <c r="E69" s="19" t="str">
        <f t="shared" si="33"/>
        <v/>
      </c>
      <c r="F69" s="19" t="str">
        <f t="shared" si="34"/>
        <v/>
      </c>
      <c r="G69" s="19" t="str">
        <f t="shared" si="35"/>
        <v/>
      </c>
      <c r="H69" s="19" t="str">
        <f t="shared" si="36"/>
        <v/>
      </c>
      <c r="I69" s="19"/>
      <c r="J69" s="19"/>
      <c r="K69" s="19" t="str">
        <f t="shared" ref="K69:K132" si="40">IF(L69=10000,"",RANK(L69,$L$4:$L$3653,1))</f>
        <v/>
      </c>
      <c r="L69" s="19">
        <f t="shared" ref="L69:L132" si="41">IF(ISERROR(SEARCH($B$2,M69)),10000,IF(SEARCH($B$2,M69)=1,SEARCH($B$2,M69)+ROW()/100000,10000))</f>
        <v>10000</v>
      </c>
      <c r="M69" s="22" t="str">
        <f>TRIM(Data!$N67)</f>
        <v>Allison Faith</v>
      </c>
      <c r="N69" s="22" t="str">
        <f>TRIM(Data!$A67)</f>
        <v>Allison Faith</v>
      </c>
      <c r="O69" s="23">
        <f>IF(Data!$B67=0,"",Data!$B67)</f>
        <v>1995</v>
      </c>
      <c r="P69" s="19" t="str">
        <f>IF(Data!$C67=0,"",Data!$C67)</f>
        <v>1</v>
      </c>
      <c r="Q69" s="23" t="str">
        <f>IF($M69="","",Data!$E67)</f>
        <v>M</v>
      </c>
      <c r="R69" s="23" t="str">
        <f t="shared" ref="R69:R132" si="42">IF($M69="","",IF($Q69="Min","Min",IF($Q69="Min-S",IF($J$1=1,"S","Min"),IF(OR($Q69="S",$Q69="S-M"),"S",IF(OR($Q69="M",$Q69="M-L"),"M",IF(OR($Q69="L",$Q69="L-VL"),"L",IF($Q69="VL","VL")))))))</f>
        <v>M</v>
      </c>
      <c r="S69" s="23" t="str">
        <f t="shared" ref="S69:S132" si="43">IF($J$1=1,$R69,$Q69)</f>
        <v>M</v>
      </c>
      <c r="T69" s="19" t="str">
        <f>IF(Data!$F67=0,"",Data!$F67)</f>
        <v/>
      </c>
      <c r="U69" s="19" t="str">
        <f>IF(Data!$G67=0,"",Data!$G67)</f>
        <v>FD</v>
      </c>
      <c r="V69" s="19" t="str">
        <f>IF(Data!$D67=0,"",Data!$D67)</f>
        <v/>
      </c>
      <c r="W69" s="19" t="str">
        <f>Data!$H67</f>
        <v>Japonica</v>
      </c>
      <c r="Y69" s="41" t="e">
        <f t="shared" si="37"/>
        <v>#REF!</v>
      </c>
      <c r="Z69" s="8">
        <f t="shared" ref="Z69:Z132" si="44">IF($V69="ANTIQUE",IF($W69="Japonica",ROW(),10000),10000)</f>
        <v>10000</v>
      </c>
      <c r="AA69" s="8" t="str">
        <f t="shared" ref="AA69:AA132" si="45">$M69</f>
        <v>Allison Faith</v>
      </c>
      <c r="AB69" s="8" t="str">
        <f t="shared" ref="AB69:AB132" si="46">$R69</f>
        <v>M</v>
      </c>
      <c r="AC69" s="8" t="str">
        <f t="shared" ref="AC69:AC132" si="47">$T69</f>
        <v/>
      </c>
      <c r="AD69" s="8" t="str">
        <f t="shared" ref="AD69:AD132" si="48">U69</f>
        <v>FD</v>
      </c>
      <c r="AE69" s="8" t="str">
        <f t="shared" ref="AE69:AE132" si="49">$V69</f>
        <v/>
      </c>
      <c r="AF69" s="5">
        <f t="shared" ref="AF69:AF132" si="50">$O69</f>
        <v>1995</v>
      </c>
      <c r="AG69" s="46">
        <v>66</v>
      </c>
      <c r="AH69" s="47" t="str">
        <f t="shared" si="38"/>
        <v/>
      </c>
      <c r="AI69" s="48" t="str">
        <f t="shared" si="39"/>
        <v/>
      </c>
      <c r="AK69" s="22" t="e">
        <f>TRIM(#REF!)</f>
        <v>#REF!</v>
      </c>
      <c r="AL69" s="23" t="e">
        <f>IF(#REF!=0,"",#REF!)</f>
        <v>#REF!</v>
      </c>
      <c r="AM69" s="19" t="e">
        <f>IF(#REF!=0,"",#REF!)</f>
        <v>#REF!</v>
      </c>
      <c r="AN69" s="23" t="e">
        <f>IF($AK69="","",#REF!)</f>
        <v>#REF!</v>
      </c>
      <c r="AO69" s="23" t="e">
        <f t="shared" ref="AO69:AO132" si="51">IF($AK69="","",IF($AN69="Min","Min",IF($AN69="Min-S",IF($J$1=1,"S","Min"),IF(OR($AN69="S",$AN69="S-M"),"S",IF(OR($AN69="M",$AN69="M-L"),"M",IF(OR($AN69="L",$AN69="L-VL"),"L",IF($AN69="VL","VL")))))))</f>
        <v>#REF!</v>
      </c>
      <c r="AP69" s="19" t="e">
        <f>IF(#REF!=0,"",#REF!)</f>
        <v>#REF!</v>
      </c>
      <c r="AQ69" s="19" t="e">
        <f>IF(#REF!=0,"",#REF!)</f>
        <v>#REF!</v>
      </c>
      <c r="AR69" s="19" t="e">
        <f>IF(#REF!=0,"",#REF!)</f>
        <v>#REF!</v>
      </c>
      <c r="AS69" s="19" t="e">
        <f>#REF!</f>
        <v>#REF!</v>
      </c>
    </row>
    <row r="70" spans="1:45" ht="19.5" thickTop="1" thickBot="1" x14ac:dyDescent="0.25">
      <c r="A70" s="19">
        <v>67</v>
      </c>
      <c r="B70" s="20" t="str">
        <f t="shared" si="30"/>
        <v/>
      </c>
      <c r="C70" s="21" t="str">
        <f t="shared" si="31"/>
        <v/>
      </c>
      <c r="D70" s="19" t="str">
        <f t="shared" si="32"/>
        <v/>
      </c>
      <c r="E70" s="19" t="str">
        <f t="shared" si="33"/>
        <v/>
      </c>
      <c r="F70" s="19" t="str">
        <f t="shared" si="34"/>
        <v/>
      </c>
      <c r="G70" s="19" t="str">
        <f t="shared" si="35"/>
        <v/>
      </c>
      <c r="H70" s="19" t="str">
        <f t="shared" si="36"/>
        <v/>
      </c>
      <c r="I70" s="19"/>
      <c r="J70" s="19"/>
      <c r="K70" s="19" t="str">
        <f t="shared" si="40"/>
        <v/>
      </c>
      <c r="L70" s="19">
        <f t="shared" si="41"/>
        <v>10000</v>
      </c>
      <c r="M70" s="22" t="str">
        <f>TRIM(Data!$N68)</f>
        <v>Alma Bellamy Schatz</v>
      </c>
      <c r="N70" s="22" t="str">
        <f>TRIM(Data!$A68)</f>
        <v>Alma Bellamy Schatz</v>
      </c>
      <c r="O70" s="23">
        <f>IF(Data!$B68=0,"",Data!$B68)</f>
        <v>2020</v>
      </c>
      <c r="P70" s="19" t="str">
        <f>IF(Data!$C68=0,"",Data!$C68)</f>
        <v>1</v>
      </c>
      <c r="Q70" s="23" t="str">
        <f>IF($M70="","",Data!$E68)</f>
        <v>L</v>
      </c>
      <c r="R70" s="23" t="str">
        <f t="shared" si="42"/>
        <v>L</v>
      </c>
      <c r="S70" s="23" t="str">
        <f t="shared" si="43"/>
        <v>L</v>
      </c>
      <c r="T70" s="19" t="str">
        <f>IF(Data!$F68=0,"",Data!$F68)</f>
        <v/>
      </c>
      <c r="U70" s="19" t="str">
        <f>IF(Data!$G68=0,"",Data!$G68)</f>
        <v/>
      </c>
      <c r="V70" s="19" t="str">
        <f>IF(Data!$D68=0,"",Data!$D68)</f>
        <v/>
      </c>
      <c r="W70" s="19" t="str">
        <f>Data!$H68</f>
        <v>Japonica</v>
      </c>
      <c r="Y70" s="41" t="e">
        <f t="shared" si="37"/>
        <v>#REF!</v>
      </c>
      <c r="Z70" s="8">
        <f t="shared" si="44"/>
        <v>10000</v>
      </c>
      <c r="AA70" s="8" t="str">
        <f t="shared" si="45"/>
        <v>Alma Bellamy Schatz</v>
      </c>
      <c r="AB70" s="8" t="str">
        <f t="shared" si="46"/>
        <v>L</v>
      </c>
      <c r="AC70" s="8" t="str">
        <f t="shared" si="47"/>
        <v/>
      </c>
      <c r="AD70" s="8" t="str">
        <f t="shared" si="48"/>
        <v/>
      </c>
      <c r="AE70" s="8" t="str">
        <f t="shared" si="49"/>
        <v/>
      </c>
      <c r="AF70" s="5">
        <f t="shared" si="50"/>
        <v>2020</v>
      </c>
      <c r="AG70" s="46">
        <v>67</v>
      </c>
      <c r="AH70" s="47" t="str">
        <f t="shared" si="38"/>
        <v/>
      </c>
      <c r="AI70" s="48" t="str">
        <f t="shared" si="39"/>
        <v/>
      </c>
      <c r="AK70" s="22" t="e">
        <f>TRIM(#REF!)</f>
        <v>#REF!</v>
      </c>
      <c r="AL70" s="23" t="e">
        <f>IF(#REF!=0,"",#REF!)</f>
        <v>#REF!</v>
      </c>
      <c r="AM70" s="19" t="e">
        <f>IF(#REF!=0,"",#REF!)</f>
        <v>#REF!</v>
      </c>
      <c r="AN70" s="23" t="e">
        <f>IF($AK70="","",#REF!)</f>
        <v>#REF!</v>
      </c>
      <c r="AO70" s="23" t="e">
        <f t="shared" si="51"/>
        <v>#REF!</v>
      </c>
      <c r="AP70" s="19" t="e">
        <f>IF(#REF!=0,"",#REF!)</f>
        <v>#REF!</v>
      </c>
      <c r="AQ70" s="19" t="e">
        <f>IF(#REF!=0,"",#REF!)</f>
        <v>#REF!</v>
      </c>
      <c r="AR70" s="19" t="e">
        <f>IF(#REF!=0,"",#REF!)</f>
        <v>#REF!</v>
      </c>
      <c r="AS70" s="19" t="e">
        <f>#REF!</f>
        <v>#REF!</v>
      </c>
    </row>
    <row r="71" spans="1:45" ht="19.5" thickTop="1" thickBot="1" x14ac:dyDescent="0.25">
      <c r="A71" s="19">
        <v>68</v>
      </c>
      <c r="B71" s="20" t="str">
        <f t="shared" si="30"/>
        <v/>
      </c>
      <c r="C71" s="21" t="str">
        <f t="shared" si="31"/>
        <v/>
      </c>
      <c r="D71" s="19" t="str">
        <f t="shared" si="32"/>
        <v/>
      </c>
      <c r="E71" s="19" t="str">
        <f t="shared" si="33"/>
        <v/>
      </c>
      <c r="F71" s="19" t="str">
        <f t="shared" si="34"/>
        <v/>
      </c>
      <c r="G71" s="19" t="str">
        <f t="shared" si="35"/>
        <v/>
      </c>
      <c r="H71" s="19" t="str">
        <f t="shared" si="36"/>
        <v/>
      </c>
      <c r="I71" s="19"/>
      <c r="J71" s="19"/>
      <c r="K71" s="19" t="str">
        <f t="shared" si="40"/>
        <v/>
      </c>
      <c r="L71" s="19">
        <f t="shared" si="41"/>
        <v>10000</v>
      </c>
      <c r="M71" s="22" t="str">
        <f>TRIM(Data!$N69)</f>
        <v>Aloha (See Arajisha)</v>
      </c>
      <c r="N71" s="22" t="str">
        <f>TRIM(Data!$A69)</f>
        <v>Aloha (See Arajisha)</v>
      </c>
      <c r="O71" s="23">
        <f>IF(Data!$B69=0,"",Data!$B69)</f>
        <v>1891</v>
      </c>
      <c r="P71" s="19" t="str">
        <f>IF(Data!$C69=0,"",Data!$C69)</f>
        <v/>
      </c>
      <c r="Q71" s="23" t="str">
        <f>IF($M71="","",Data!$E69)</f>
        <v>M</v>
      </c>
      <c r="R71" s="23" t="str">
        <f t="shared" si="42"/>
        <v>M</v>
      </c>
      <c r="S71" s="23" t="str">
        <f t="shared" si="43"/>
        <v>M</v>
      </c>
      <c r="T71" s="19" t="str">
        <f>IF(Data!$F69=0,"",Data!$F69)</f>
        <v/>
      </c>
      <c r="U71" s="19" t="str">
        <f>IF(Data!$G69=0,"",Data!$G69)</f>
        <v/>
      </c>
      <c r="V71" s="19" t="str">
        <f>IF(Data!$D69=0,"",Data!$D69)</f>
        <v>ANTIQUE</v>
      </c>
      <c r="W71" s="19" t="str">
        <f>Data!$H69</f>
        <v>Japonica</v>
      </c>
      <c r="Y71" s="41" t="e">
        <f t="shared" si="37"/>
        <v>#REF!</v>
      </c>
      <c r="Z71" s="8">
        <f t="shared" si="44"/>
        <v>71</v>
      </c>
      <c r="AA71" s="8" t="str">
        <f t="shared" si="45"/>
        <v>Aloha (See Arajisha)</v>
      </c>
      <c r="AB71" s="8" t="str">
        <f t="shared" si="46"/>
        <v>M</v>
      </c>
      <c r="AC71" s="8" t="str">
        <f t="shared" si="47"/>
        <v/>
      </c>
      <c r="AD71" s="8" t="str">
        <f t="shared" si="48"/>
        <v/>
      </c>
      <c r="AE71" s="8" t="str">
        <f t="shared" si="49"/>
        <v>ANTIQUE</v>
      </c>
      <c r="AF71" s="5">
        <f t="shared" si="50"/>
        <v>1891</v>
      </c>
      <c r="AG71" s="46">
        <v>68</v>
      </c>
      <c r="AH71" s="47" t="str">
        <f t="shared" si="38"/>
        <v/>
      </c>
      <c r="AI71" s="48" t="str">
        <f t="shared" si="39"/>
        <v/>
      </c>
      <c r="AK71" s="22" t="e">
        <f>TRIM(#REF!)</f>
        <v>#REF!</v>
      </c>
      <c r="AL71" s="23" t="e">
        <f>IF(#REF!=0,"",#REF!)</f>
        <v>#REF!</v>
      </c>
      <c r="AM71" s="19" t="e">
        <f>IF(#REF!=0,"",#REF!)</f>
        <v>#REF!</v>
      </c>
      <c r="AN71" s="23" t="e">
        <f>IF($AK71="","",#REF!)</f>
        <v>#REF!</v>
      </c>
      <c r="AO71" s="23" t="e">
        <f t="shared" si="51"/>
        <v>#REF!</v>
      </c>
      <c r="AP71" s="19" t="e">
        <f>IF(#REF!=0,"",#REF!)</f>
        <v>#REF!</v>
      </c>
      <c r="AQ71" s="19" t="e">
        <f>IF(#REF!=0,"",#REF!)</f>
        <v>#REF!</v>
      </c>
      <c r="AR71" s="19" t="e">
        <f>IF(#REF!=0,"",#REF!)</f>
        <v>#REF!</v>
      </c>
      <c r="AS71" s="19" t="e">
        <f>#REF!</f>
        <v>#REF!</v>
      </c>
    </row>
    <row r="72" spans="1:45" ht="19.5" thickTop="1" thickBot="1" x14ac:dyDescent="0.25">
      <c r="A72" s="19">
        <v>69</v>
      </c>
      <c r="B72" s="20" t="str">
        <f t="shared" si="30"/>
        <v/>
      </c>
      <c r="C72" s="21" t="str">
        <f t="shared" si="31"/>
        <v/>
      </c>
      <c r="D72" s="19" t="str">
        <f t="shared" si="32"/>
        <v/>
      </c>
      <c r="E72" s="19" t="str">
        <f t="shared" si="33"/>
        <v/>
      </c>
      <c r="F72" s="19" t="str">
        <f t="shared" si="34"/>
        <v/>
      </c>
      <c r="G72" s="19" t="str">
        <f t="shared" si="35"/>
        <v/>
      </c>
      <c r="H72" s="19" t="str">
        <f t="shared" si="36"/>
        <v/>
      </c>
      <c r="I72" s="19"/>
      <c r="J72" s="19"/>
      <c r="K72" s="19" t="str">
        <f t="shared" si="40"/>
        <v/>
      </c>
      <c r="L72" s="19">
        <f t="shared" si="41"/>
        <v>10000</v>
      </c>
      <c r="M72" s="22" t="str">
        <f>TRIM(Data!$N70)</f>
        <v>Alta Gavin</v>
      </c>
      <c r="N72" s="22" t="str">
        <f>TRIM(Data!$A70)</f>
        <v>Alta Gavin</v>
      </c>
      <c r="O72" s="23">
        <f>IF(Data!$B70=0,"",Data!$B70)</f>
        <v>1962</v>
      </c>
      <c r="P72" s="19" t="str">
        <f>IF(Data!$C70=0,"",Data!$C70)</f>
        <v>1</v>
      </c>
      <c r="Q72" s="23" t="str">
        <f>IF($M72="","",Data!$E70)</f>
        <v>M-L</v>
      </c>
      <c r="R72" s="23" t="str">
        <f t="shared" si="42"/>
        <v>M</v>
      </c>
      <c r="S72" s="23" t="str">
        <f t="shared" si="43"/>
        <v>M</v>
      </c>
      <c r="T72" s="19" t="str">
        <f>IF(Data!$F70=0,"",Data!$F70)</f>
        <v/>
      </c>
      <c r="U72" s="19" t="str">
        <f>IF(Data!$G70=0,"",Data!$G70)</f>
        <v/>
      </c>
      <c r="V72" s="19" t="str">
        <f>IF(Data!$D70=0,"",Data!$D70)</f>
        <v/>
      </c>
      <c r="W72" s="19" t="str">
        <f>Data!$H70</f>
        <v>Japonica</v>
      </c>
      <c r="Y72" s="41" t="e">
        <f t="shared" si="37"/>
        <v>#REF!</v>
      </c>
      <c r="Z72" s="8">
        <f t="shared" si="44"/>
        <v>10000</v>
      </c>
      <c r="AA72" s="8" t="str">
        <f t="shared" si="45"/>
        <v>Alta Gavin</v>
      </c>
      <c r="AB72" s="8" t="str">
        <f t="shared" si="46"/>
        <v>M</v>
      </c>
      <c r="AC72" s="8" t="str">
        <f t="shared" si="47"/>
        <v/>
      </c>
      <c r="AD72" s="8" t="str">
        <f t="shared" si="48"/>
        <v/>
      </c>
      <c r="AE72" s="8" t="str">
        <f t="shared" si="49"/>
        <v/>
      </c>
      <c r="AF72" s="5">
        <f t="shared" si="50"/>
        <v>1962</v>
      </c>
      <c r="AG72" s="46">
        <v>69</v>
      </c>
      <c r="AH72" s="47" t="str">
        <f t="shared" si="38"/>
        <v/>
      </c>
      <c r="AI72" s="48" t="str">
        <f t="shared" si="39"/>
        <v/>
      </c>
      <c r="AK72" s="22" t="e">
        <f>TRIM(#REF!)</f>
        <v>#REF!</v>
      </c>
      <c r="AL72" s="23" t="e">
        <f>IF(#REF!=0,"",#REF!)</f>
        <v>#REF!</v>
      </c>
      <c r="AM72" s="19" t="e">
        <f>IF(#REF!=0,"",#REF!)</f>
        <v>#REF!</v>
      </c>
      <c r="AN72" s="23" t="e">
        <f>IF($AK72="","",#REF!)</f>
        <v>#REF!</v>
      </c>
      <c r="AO72" s="23" t="e">
        <f t="shared" si="51"/>
        <v>#REF!</v>
      </c>
      <c r="AP72" s="19" t="e">
        <f>IF(#REF!=0,"",#REF!)</f>
        <v>#REF!</v>
      </c>
      <c r="AQ72" s="19" t="e">
        <f>IF(#REF!=0,"",#REF!)</f>
        <v>#REF!</v>
      </c>
      <c r="AR72" s="19" t="e">
        <f>IF(#REF!=0,"",#REF!)</f>
        <v>#REF!</v>
      </c>
      <c r="AS72" s="19" t="e">
        <f>#REF!</f>
        <v>#REF!</v>
      </c>
    </row>
    <row r="73" spans="1:45" ht="19.5" thickTop="1" thickBot="1" x14ac:dyDescent="0.25">
      <c r="A73" s="19">
        <v>70</v>
      </c>
      <c r="B73" s="20" t="str">
        <f t="shared" si="30"/>
        <v/>
      </c>
      <c r="C73" s="21" t="str">
        <f t="shared" si="31"/>
        <v/>
      </c>
      <c r="D73" s="19" t="str">
        <f t="shared" si="32"/>
        <v/>
      </c>
      <c r="E73" s="19" t="str">
        <f t="shared" si="33"/>
        <v/>
      </c>
      <c r="F73" s="19" t="str">
        <f t="shared" si="34"/>
        <v/>
      </c>
      <c r="G73" s="19" t="str">
        <f t="shared" si="35"/>
        <v/>
      </c>
      <c r="H73" s="19" t="str">
        <f t="shared" si="36"/>
        <v/>
      </c>
      <c r="I73" s="19"/>
      <c r="J73" s="19"/>
      <c r="K73" s="19" t="str">
        <f t="shared" si="40"/>
        <v/>
      </c>
      <c r="L73" s="19">
        <f t="shared" si="41"/>
        <v>10000</v>
      </c>
      <c r="M73" s="22" t="str">
        <f>TRIM(Data!$N71)</f>
        <v>Altheaflora</v>
      </c>
      <c r="N73" s="22" t="str">
        <f>TRIM(Data!$A71)</f>
        <v>Altheaflora</v>
      </c>
      <c r="O73" s="23">
        <f>IF(Data!$B71=0,"",Data!$B71)</f>
        <v>1824</v>
      </c>
      <c r="P73" s="19" t="str">
        <f>IF(Data!$C71=0,"",Data!$C71)</f>
        <v>1</v>
      </c>
      <c r="Q73" s="23" t="str">
        <f>IF($M73="","",Data!$E71)</f>
        <v>M</v>
      </c>
      <c r="R73" s="23" t="str">
        <f t="shared" si="42"/>
        <v>M</v>
      </c>
      <c r="S73" s="23" t="str">
        <f t="shared" si="43"/>
        <v>M</v>
      </c>
      <c r="T73" s="19" t="str">
        <f>IF(Data!$F71=0,"",Data!$F71)</f>
        <v/>
      </c>
      <c r="U73" s="19" t="str">
        <f>IF(Data!$G71=0,"",Data!$G71)</f>
        <v/>
      </c>
      <c r="V73" s="19" t="str">
        <f>IF(Data!$D71=0,"",Data!$D71)</f>
        <v>ANTIQUE</v>
      </c>
      <c r="W73" s="19" t="str">
        <f>Data!$H71</f>
        <v>Japonica</v>
      </c>
      <c r="Y73" s="41" t="e">
        <f t="shared" si="37"/>
        <v>#REF!</v>
      </c>
      <c r="Z73" s="8">
        <f t="shared" si="44"/>
        <v>73</v>
      </c>
      <c r="AA73" s="8" t="str">
        <f t="shared" si="45"/>
        <v>Altheaflora</v>
      </c>
      <c r="AB73" s="8" t="str">
        <f t="shared" si="46"/>
        <v>M</v>
      </c>
      <c r="AC73" s="8" t="str">
        <f t="shared" si="47"/>
        <v/>
      </c>
      <c r="AD73" s="8" t="str">
        <f t="shared" si="48"/>
        <v/>
      </c>
      <c r="AE73" s="8" t="str">
        <f t="shared" si="49"/>
        <v>ANTIQUE</v>
      </c>
      <c r="AF73" s="5">
        <f t="shared" si="50"/>
        <v>1824</v>
      </c>
      <c r="AG73" s="46">
        <v>70</v>
      </c>
      <c r="AH73" s="47" t="str">
        <f t="shared" si="38"/>
        <v/>
      </c>
      <c r="AI73" s="48" t="str">
        <f t="shared" si="39"/>
        <v/>
      </c>
      <c r="AK73" s="22" t="e">
        <f>TRIM(#REF!)</f>
        <v>#REF!</v>
      </c>
      <c r="AL73" s="23" t="e">
        <f>IF(#REF!=0,"",#REF!)</f>
        <v>#REF!</v>
      </c>
      <c r="AM73" s="19" t="e">
        <f>IF(#REF!=0,"",#REF!)</f>
        <v>#REF!</v>
      </c>
      <c r="AN73" s="23" t="e">
        <f>IF($AK73="","",#REF!)</f>
        <v>#REF!</v>
      </c>
      <c r="AO73" s="23" t="e">
        <f t="shared" si="51"/>
        <v>#REF!</v>
      </c>
      <c r="AP73" s="19" t="e">
        <f>IF(#REF!=0,"",#REF!)</f>
        <v>#REF!</v>
      </c>
      <c r="AQ73" s="19" t="e">
        <f>IF(#REF!=0,"",#REF!)</f>
        <v>#REF!</v>
      </c>
      <c r="AR73" s="19" t="e">
        <f>IF(#REF!=0,"",#REF!)</f>
        <v>#REF!</v>
      </c>
      <c r="AS73" s="19" t="e">
        <f>#REF!</f>
        <v>#REF!</v>
      </c>
    </row>
    <row r="74" spans="1:45" ht="19.5" thickTop="1" thickBot="1" x14ac:dyDescent="0.25">
      <c r="A74" s="19">
        <v>71</v>
      </c>
      <c r="B74" s="20" t="str">
        <f t="shared" si="30"/>
        <v/>
      </c>
      <c r="C74" s="21" t="str">
        <f t="shared" si="31"/>
        <v/>
      </c>
      <c r="D74" s="19" t="str">
        <f t="shared" si="32"/>
        <v/>
      </c>
      <c r="E74" s="19" t="str">
        <f t="shared" si="33"/>
        <v/>
      </c>
      <c r="F74" s="19" t="str">
        <f t="shared" si="34"/>
        <v/>
      </c>
      <c r="G74" s="19" t="str">
        <f t="shared" si="35"/>
        <v/>
      </c>
      <c r="H74" s="19" t="str">
        <f t="shared" si="36"/>
        <v/>
      </c>
      <c r="I74" s="19"/>
      <c r="J74" s="19"/>
      <c r="K74" s="19" t="str">
        <f t="shared" si="40"/>
        <v/>
      </c>
      <c r="L74" s="19">
        <f t="shared" si="41"/>
        <v>10000</v>
      </c>
      <c r="M74" s="22" t="str">
        <f>TRIM(Data!$N72)</f>
        <v>Alyne Brothers</v>
      </c>
      <c r="N74" s="22" t="str">
        <f>TRIM(Data!$A72)</f>
        <v>Alyne Brothers</v>
      </c>
      <c r="O74" s="23">
        <f>IF(Data!$B72=0,"",Data!$B72)</f>
        <v>1959</v>
      </c>
      <c r="P74" s="19" t="str">
        <f>IF(Data!$C72=0,"",Data!$C72)</f>
        <v>1</v>
      </c>
      <c r="Q74" s="23" t="str">
        <f>IF($M74="","",Data!$E72)</f>
        <v>M</v>
      </c>
      <c r="R74" s="23" t="str">
        <f t="shared" si="42"/>
        <v>M</v>
      </c>
      <c r="S74" s="23" t="str">
        <f t="shared" si="43"/>
        <v>M</v>
      </c>
      <c r="T74" s="19" t="str">
        <f>IF(Data!$F72=0,"",Data!$F72)</f>
        <v/>
      </c>
      <c r="U74" s="19" t="str">
        <f>IF(Data!$G72=0,"",Data!$G72)</f>
        <v/>
      </c>
      <c r="V74" s="19" t="str">
        <f>IF(Data!$D72=0,"",Data!$D72)</f>
        <v/>
      </c>
      <c r="W74" s="19" t="str">
        <f>Data!$H72</f>
        <v>Japonica</v>
      </c>
      <c r="Y74" s="41" t="e">
        <f t="shared" si="37"/>
        <v>#REF!</v>
      </c>
      <c r="Z74" s="8">
        <f t="shared" si="44"/>
        <v>10000</v>
      </c>
      <c r="AA74" s="8" t="str">
        <f t="shared" si="45"/>
        <v>Alyne Brothers</v>
      </c>
      <c r="AB74" s="8" t="str">
        <f t="shared" si="46"/>
        <v>M</v>
      </c>
      <c r="AC74" s="8" t="str">
        <f t="shared" si="47"/>
        <v/>
      </c>
      <c r="AD74" s="8" t="str">
        <f t="shared" si="48"/>
        <v/>
      </c>
      <c r="AE74" s="8" t="str">
        <f t="shared" si="49"/>
        <v/>
      </c>
      <c r="AF74" s="5">
        <f t="shared" si="50"/>
        <v>1959</v>
      </c>
      <c r="AG74" s="46">
        <v>71</v>
      </c>
      <c r="AH74" s="47" t="str">
        <f t="shared" si="38"/>
        <v/>
      </c>
      <c r="AI74" s="48" t="str">
        <f t="shared" si="39"/>
        <v/>
      </c>
      <c r="AK74" s="22" t="e">
        <f>TRIM(#REF!)</f>
        <v>#REF!</v>
      </c>
      <c r="AL74" s="23" t="e">
        <f>IF(#REF!=0,"",#REF!)</f>
        <v>#REF!</v>
      </c>
      <c r="AM74" s="19" t="e">
        <f>IF(#REF!=0,"",#REF!)</f>
        <v>#REF!</v>
      </c>
      <c r="AN74" s="23" t="e">
        <f>IF($AK74="","",#REF!)</f>
        <v>#REF!</v>
      </c>
      <c r="AO74" s="23" t="e">
        <f t="shared" si="51"/>
        <v>#REF!</v>
      </c>
      <c r="AP74" s="19" t="e">
        <f>IF(#REF!=0,"",#REF!)</f>
        <v>#REF!</v>
      </c>
      <c r="AQ74" s="19" t="e">
        <f>IF(#REF!=0,"",#REF!)</f>
        <v>#REF!</v>
      </c>
      <c r="AR74" s="19" t="e">
        <f>IF(#REF!=0,"",#REF!)</f>
        <v>#REF!</v>
      </c>
      <c r="AS74" s="19" t="e">
        <f>#REF!</f>
        <v>#REF!</v>
      </c>
    </row>
    <row r="75" spans="1:45" ht="19.5" thickTop="1" thickBot="1" x14ac:dyDescent="0.25">
      <c r="A75" s="19">
        <v>72</v>
      </c>
      <c r="B75" s="20" t="str">
        <f t="shared" si="30"/>
        <v/>
      </c>
      <c r="C75" s="21" t="str">
        <f t="shared" si="31"/>
        <v/>
      </c>
      <c r="D75" s="19" t="str">
        <f t="shared" si="32"/>
        <v/>
      </c>
      <c r="E75" s="19" t="str">
        <f t="shared" si="33"/>
        <v/>
      </c>
      <c r="F75" s="19" t="str">
        <f t="shared" si="34"/>
        <v/>
      </c>
      <c r="G75" s="19" t="str">
        <f t="shared" si="35"/>
        <v/>
      </c>
      <c r="H75" s="19" t="str">
        <f t="shared" si="36"/>
        <v/>
      </c>
      <c r="I75" s="19"/>
      <c r="J75" s="19"/>
      <c r="K75" s="19" t="str">
        <f t="shared" si="40"/>
        <v/>
      </c>
      <c r="L75" s="19">
        <f t="shared" si="41"/>
        <v>10000</v>
      </c>
      <c r="M75" s="22" t="str">
        <f>TRIM(Data!$N73)</f>
        <v>Alyson Pollard</v>
      </c>
      <c r="N75" s="22" t="str">
        <f>TRIM(Data!$A73)</f>
        <v>Alyson Pollard</v>
      </c>
      <c r="O75" s="23">
        <f>IF(Data!$B73=0,"",Data!$B73)</f>
        <v>1977</v>
      </c>
      <c r="P75" s="19" t="str">
        <f>IF(Data!$C73=0,"",Data!$C73)</f>
        <v>1</v>
      </c>
      <c r="Q75" s="23" t="str">
        <f>IF($M75="","",Data!$E73)</f>
        <v>M</v>
      </c>
      <c r="R75" s="23" t="str">
        <f t="shared" si="42"/>
        <v>M</v>
      </c>
      <c r="S75" s="23" t="str">
        <f t="shared" si="43"/>
        <v>M</v>
      </c>
      <c r="T75" s="19" t="str">
        <f>IF(Data!$F73=0,"",Data!$F73)</f>
        <v/>
      </c>
      <c r="U75" s="19" t="str">
        <f>IF(Data!$G73=0,"",Data!$G73)</f>
        <v>FD</v>
      </c>
      <c r="V75" s="19" t="str">
        <f>IF(Data!$D73=0,"",Data!$D73)</f>
        <v/>
      </c>
      <c r="W75" s="19" t="str">
        <f>Data!$H73</f>
        <v>Japonica</v>
      </c>
      <c r="Y75" s="41" t="e">
        <f t="shared" si="37"/>
        <v>#REF!</v>
      </c>
      <c r="Z75" s="8">
        <f t="shared" si="44"/>
        <v>10000</v>
      </c>
      <c r="AA75" s="8" t="str">
        <f t="shared" si="45"/>
        <v>Alyson Pollard</v>
      </c>
      <c r="AB75" s="8" t="str">
        <f t="shared" si="46"/>
        <v>M</v>
      </c>
      <c r="AC75" s="8" t="str">
        <f t="shared" si="47"/>
        <v/>
      </c>
      <c r="AD75" s="8" t="str">
        <f t="shared" si="48"/>
        <v>FD</v>
      </c>
      <c r="AE75" s="8" t="str">
        <f t="shared" si="49"/>
        <v/>
      </c>
      <c r="AF75" s="5">
        <f t="shared" si="50"/>
        <v>1977</v>
      </c>
      <c r="AG75" s="46">
        <v>72</v>
      </c>
      <c r="AH75" s="47" t="str">
        <f t="shared" si="38"/>
        <v/>
      </c>
      <c r="AI75" s="48" t="str">
        <f t="shared" si="39"/>
        <v/>
      </c>
      <c r="AK75" s="22" t="e">
        <f>TRIM(#REF!)</f>
        <v>#REF!</v>
      </c>
      <c r="AL75" s="23" t="e">
        <f>IF(#REF!=0,"",#REF!)</f>
        <v>#REF!</v>
      </c>
      <c r="AM75" s="19" t="e">
        <f>IF(#REF!=0,"",#REF!)</f>
        <v>#REF!</v>
      </c>
      <c r="AN75" s="23" t="e">
        <f>IF($AK75="","",#REF!)</f>
        <v>#REF!</v>
      </c>
      <c r="AO75" s="23" t="e">
        <f t="shared" si="51"/>
        <v>#REF!</v>
      </c>
      <c r="AP75" s="19" t="e">
        <f>IF(#REF!=0,"",#REF!)</f>
        <v>#REF!</v>
      </c>
      <c r="AQ75" s="19" t="e">
        <f>IF(#REF!=0,"",#REF!)</f>
        <v>#REF!</v>
      </c>
      <c r="AR75" s="19" t="e">
        <f>IF(#REF!=0,"",#REF!)</f>
        <v>#REF!</v>
      </c>
      <c r="AS75" s="19" t="e">
        <f>#REF!</f>
        <v>#REF!</v>
      </c>
    </row>
    <row r="76" spans="1:45" ht="19.5" thickTop="1" thickBot="1" x14ac:dyDescent="0.25">
      <c r="A76" s="19">
        <v>73</v>
      </c>
      <c r="B76" s="20" t="str">
        <f t="shared" si="30"/>
        <v/>
      </c>
      <c r="C76" s="21" t="str">
        <f t="shared" si="31"/>
        <v/>
      </c>
      <c r="D76" s="19" t="str">
        <f t="shared" si="32"/>
        <v/>
      </c>
      <c r="E76" s="19" t="str">
        <f t="shared" si="33"/>
        <v/>
      </c>
      <c r="F76" s="19" t="str">
        <f t="shared" si="34"/>
        <v/>
      </c>
      <c r="G76" s="19" t="str">
        <f t="shared" si="35"/>
        <v/>
      </c>
      <c r="H76" s="19" t="str">
        <f t="shared" si="36"/>
        <v/>
      </c>
      <c r="I76" s="19"/>
      <c r="J76" s="19"/>
      <c r="K76" s="19" t="str">
        <f t="shared" si="40"/>
        <v/>
      </c>
      <c r="L76" s="19">
        <f t="shared" si="41"/>
        <v>10000</v>
      </c>
      <c r="M76" s="22" t="str">
        <f>TRIM(Data!$N74)</f>
        <v>Amabel Lansdell</v>
      </c>
      <c r="N76" s="22" t="str">
        <f>TRIM(Data!$A74)</f>
        <v>Amabel Lansdell</v>
      </c>
      <c r="O76" s="23">
        <f>IF(Data!$B74=0,"",Data!$B74)</f>
        <v>1963</v>
      </c>
      <c r="P76" s="19" t="str">
        <f>IF(Data!$C74=0,"",Data!$C74)</f>
        <v>1</v>
      </c>
      <c r="Q76" s="23" t="str">
        <f>IF($M76="","",Data!$E74)</f>
        <v>L</v>
      </c>
      <c r="R76" s="23" t="str">
        <f t="shared" si="42"/>
        <v>L</v>
      </c>
      <c r="S76" s="23" t="str">
        <f t="shared" si="43"/>
        <v>L</v>
      </c>
      <c r="T76" s="19" t="str">
        <f>IF(Data!$F74=0,"",Data!$F74)</f>
        <v/>
      </c>
      <c r="U76" s="19" t="str">
        <f>IF(Data!$G74=0,"",Data!$G74)</f>
        <v/>
      </c>
      <c r="V76" s="19" t="str">
        <f>IF(Data!$D74=0,"",Data!$D74)</f>
        <v/>
      </c>
      <c r="W76" s="19" t="str">
        <f>Data!$H74</f>
        <v>Japonica</v>
      </c>
      <c r="Y76" s="41" t="e">
        <f t="shared" si="37"/>
        <v>#REF!</v>
      </c>
      <c r="Z76" s="8">
        <f t="shared" si="44"/>
        <v>10000</v>
      </c>
      <c r="AA76" s="8" t="str">
        <f t="shared" si="45"/>
        <v>Amabel Lansdell</v>
      </c>
      <c r="AB76" s="8" t="str">
        <f t="shared" si="46"/>
        <v>L</v>
      </c>
      <c r="AC76" s="8" t="str">
        <f t="shared" si="47"/>
        <v/>
      </c>
      <c r="AD76" s="8" t="str">
        <f t="shared" si="48"/>
        <v/>
      </c>
      <c r="AE76" s="8" t="str">
        <f t="shared" si="49"/>
        <v/>
      </c>
      <c r="AF76" s="5">
        <f t="shared" si="50"/>
        <v>1963</v>
      </c>
      <c r="AG76" s="46">
        <v>73</v>
      </c>
      <c r="AH76" s="47" t="str">
        <f t="shared" si="38"/>
        <v/>
      </c>
      <c r="AI76" s="48" t="str">
        <f t="shared" si="39"/>
        <v/>
      </c>
      <c r="AK76" s="22" t="e">
        <f>TRIM(#REF!)</f>
        <v>#REF!</v>
      </c>
      <c r="AL76" s="23" t="e">
        <f>IF(#REF!=0,"",#REF!)</f>
        <v>#REF!</v>
      </c>
      <c r="AM76" s="19" t="e">
        <f>IF(#REF!=0,"",#REF!)</f>
        <v>#REF!</v>
      </c>
      <c r="AN76" s="23" t="e">
        <f>IF($AK76="","",#REF!)</f>
        <v>#REF!</v>
      </c>
      <c r="AO76" s="23" t="e">
        <f t="shared" si="51"/>
        <v>#REF!</v>
      </c>
      <c r="AP76" s="19" t="e">
        <f>IF(#REF!=0,"",#REF!)</f>
        <v>#REF!</v>
      </c>
      <c r="AQ76" s="19" t="e">
        <f>IF(#REF!=0,"",#REF!)</f>
        <v>#REF!</v>
      </c>
      <c r="AR76" s="19" t="e">
        <f>IF(#REF!=0,"",#REF!)</f>
        <v>#REF!</v>
      </c>
      <c r="AS76" s="19" t="e">
        <f>#REF!</f>
        <v>#REF!</v>
      </c>
    </row>
    <row r="77" spans="1:45" ht="19.5" thickTop="1" thickBot="1" x14ac:dyDescent="0.25">
      <c r="A77" s="19">
        <v>74</v>
      </c>
      <c r="B77" s="20" t="str">
        <f t="shared" si="30"/>
        <v/>
      </c>
      <c r="C77" s="21" t="str">
        <f t="shared" si="31"/>
        <v/>
      </c>
      <c r="D77" s="19" t="str">
        <f t="shared" si="32"/>
        <v/>
      </c>
      <c r="E77" s="19" t="str">
        <f t="shared" si="33"/>
        <v/>
      </c>
      <c r="F77" s="19" t="str">
        <f t="shared" si="34"/>
        <v/>
      </c>
      <c r="G77" s="19" t="str">
        <f t="shared" si="35"/>
        <v/>
      </c>
      <c r="H77" s="19" t="str">
        <f t="shared" si="36"/>
        <v/>
      </c>
      <c r="I77" s="19"/>
      <c r="J77" s="19"/>
      <c r="K77" s="19" t="str">
        <f t="shared" si="40"/>
        <v/>
      </c>
      <c r="L77" s="19">
        <f t="shared" si="41"/>
        <v>10000</v>
      </c>
      <c r="M77" s="22" t="str">
        <f>TRIM(Data!$N75)</f>
        <v>Amabilis</v>
      </c>
      <c r="N77" s="22" t="str">
        <f>TRIM(Data!$A75)</f>
        <v>Amabilis (Mrs. Francis Saunders, White Poppy)</v>
      </c>
      <c r="O77" s="23">
        <f>IF(Data!$B75=0,"",Data!$B75)</f>
        <v>1893</v>
      </c>
      <c r="P77" s="19" t="str">
        <f>IF(Data!$C75=0,"",Data!$C75)</f>
        <v>1</v>
      </c>
      <c r="Q77" s="23" t="str">
        <f>IF($M77="","",Data!$E75)</f>
        <v>M</v>
      </c>
      <c r="R77" s="23" t="str">
        <f t="shared" si="42"/>
        <v>M</v>
      </c>
      <c r="S77" s="23" t="str">
        <f t="shared" si="43"/>
        <v>M</v>
      </c>
      <c r="T77" s="19" t="str">
        <f>IF(Data!$F75=0,"",Data!$F75)</f>
        <v>WHITE</v>
      </c>
      <c r="U77" s="19" t="str">
        <f>IF(Data!$G75=0,"",Data!$G75)</f>
        <v/>
      </c>
      <c r="V77" s="19" t="str">
        <f>IF(Data!$D75=0,"",Data!$D75)</f>
        <v>ANTIQUE</v>
      </c>
      <c r="W77" s="19" t="str">
        <f>Data!$H75</f>
        <v>Japonica</v>
      </c>
      <c r="Y77" s="41" t="e">
        <f t="shared" si="37"/>
        <v>#REF!</v>
      </c>
      <c r="Z77" s="8">
        <f t="shared" si="44"/>
        <v>77</v>
      </c>
      <c r="AA77" s="8" t="str">
        <f t="shared" si="45"/>
        <v>Amabilis</v>
      </c>
      <c r="AB77" s="8" t="str">
        <f t="shared" si="46"/>
        <v>M</v>
      </c>
      <c r="AC77" s="8" t="str">
        <f t="shared" si="47"/>
        <v>WHITE</v>
      </c>
      <c r="AD77" s="8" t="str">
        <f t="shared" si="48"/>
        <v/>
      </c>
      <c r="AE77" s="8" t="str">
        <f t="shared" si="49"/>
        <v>ANTIQUE</v>
      </c>
      <c r="AF77" s="5">
        <f t="shared" si="50"/>
        <v>1893</v>
      </c>
      <c r="AG77" s="46">
        <v>74</v>
      </c>
      <c r="AH77" s="47" t="str">
        <f t="shared" si="38"/>
        <v/>
      </c>
      <c r="AI77" s="48" t="str">
        <f t="shared" si="39"/>
        <v/>
      </c>
      <c r="AK77" s="22" t="e">
        <f>TRIM(#REF!)</f>
        <v>#REF!</v>
      </c>
      <c r="AL77" s="23" t="e">
        <f>IF(#REF!=0,"",#REF!)</f>
        <v>#REF!</v>
      </c>
      <c r="AM77" s="19" t="e">
        <f>IF(#REF!=0,"",#REF!)</f>
        <v>#REF!</v>
      </c>
      <c r="AN77" s="23" t="e">
        <f>IF($AK77="","",#REF!)</f>
        <v>#REF!</v>
      </c>
      <c r="AO77" s="23" t="e">
        <f t="shared" si="51"/>
        <v>#REF!</v>
      </c>
      <c r="AP77" s="19" t="e">
        <f>IF(#REF!=0,"",#REF!)</f>
        <v>#REF!</v>
      </c>
      <c r="AQ77" s="19" t="e">
        <f>IF(#REF!=0,"",#REF!)</f>
        <v>#REF!</v>
      </c>
      <c r="AR77" s="19" t="e">
        <f>IF(#REF!=0,"",#REF!)</f>
        <v>#REF!</v>
      </c>
      <c r="AS77" s="19" t="e">
        <f>#REF!</f>
        <v>#REF!</v>
      </c>
    </row>
    <row r="78" spans="1:45" ht="19.5" thickTop="1" thickBot="1" x14ac:dyDescent="0.25">
      <c r="A78" s="19">
        <v>75</v>
      </c>
      <c r="B78" s="20" t="str">
        <f t="shared" si="30"/>
        <v/>
      </c>
      <c r="C78" s="21" t="str">
        <f t="shared" si="31"/>
        <v/>
      </c>
      <c r="D78" s="19" t="str">
        <f t="shared" si="32"/>
        <v/>
      </c>
      <c r="E78" s="19" t="str">
        <f t="shared" si="33"/>
        <v/>
      </c>
      <c r="F78" s="19" t="str">
        <f t="shared" si="34"/>
        <v/>
      </c>
      <c r="G78" s="19" t="str">
        <f t="shared" si="35"/>
        <v/>
      </c>
      <c r="H78" s="19" t="str">
        <f t="shared" si="36"/>
        <v/>
      </c>
      <c r="I78" s="19"/>
      <c r="J78" s="19"/>
      <c r="K78" s="19" t="str">
        <f t="shared" si="40"/>
        <v/>
      </c>
      <c r="L78" s="19">
        <f t="shared" si="41"/>
        <v>10000</v>
      </c>
      <c r="M78" s="22" t="str">
        <f>TRIM(Data!$N76)</f>
        <v>Amanda Ann</v>
      </c>
      <c r="N78" s="22" t="str">
        <f>TRIM(Data!$A76)</f>
        <v>Amanda Ann</v>
      </c>
      <c r="O78" s="23">
        <f>IF(Data!$B76=0,"",Data!$B76)</f>
        <v>2014</v>
      </c>
      <c r="P78" s="19" t="str">
        <f>IF(Data!$C76=0,"",Data!$C76)</f>
        <v>1</v>
      </c>
      <c r="Q78" s="23" t="str">
        <f>IF($M78="","",Data!$E76)</f>
        <v>M</v>
      </c>
      <c r="R78" s="23" t="str">
        <f t="shared" si="42"/>
        <v>M</v>
      </c>
      <c r="S78" s="23" t="str">
        <f t="shared" si="43"/>
        <v>M</v>
      </c>
      <c r="T78" s="19" t="str">
        <f>IF(Data!$F76=0,"",Data!$F76)</f>
        <v/>
      </c>
      <c r="U78" s="19" t="str">
        <f>IF(Data!$G76=0,"",Data!$G76)</f>
        <v>FD</v>
      </c>
      <c r="V78" s="19" t="str">
        <f>IF(Data!$D76=0,"",Data!$D76)</f>
        <v/>
      </c>
      <c r="W78" s="19" t="str">
        <f>Data!$H76</f>
        <v>Japonica</v>
      </c>
      <c r="Y78" s="41" t="e">
        <f t="shared" si="37"/>
        <v>#REF!</v>
      </c>
      <c r="Z78" s="8">
        <f t="shared" si="44"/>
        <v>10000</v>
      </c>
      <c r="AA78" s="8" t="str">
        <f t="shared" si="45"/>
        <v>Amanda Ann</v>
      </c>
      <c r="AB78" s="8" t="str">
        <f t="shared" si="46"/>
        <v>M</v>
      </c>
      <c r="AC78" s="8" t="str">
        <f t="shared" si="47"/>
        <v/>
      </c>
      <c r="AD78" s="8" t="str">
        <f t="shared" si="48"/>
        <v>FD</v>
      </c>
      <c r="AE78" s="8" t="str">
        <f t="shared" si="49"/>
        <v/>
      </c>
      <c r="AF78" s="5">
        <f t="shared" si="50"/>
        <v>2014</v>
      </c>
      <c r="AG78" s="46">
        <v>75</v>
      </c>
      <c r="AH78" s="47" t="str">
        <f t="shared" si="38"/>
        <v/>
      </c>
      <c r="AI78" s="48" t="str">
        <f t="shared" si="39"/>
        <v/>
      </c>
      <c r="AK78" s="22" t="e">
        <f>TRIM(#REF!)</f>
        <v>#REF!</v>
      </c>
      <c r="AL78" s="23" t="e">
        <f>IF(#REF!=0,"",#REF!)</f>
        <v>#REF!</v>
      </c>
      <c r="AM78" s="19" t="e">
        <f>IF(#REF!=0,"",#REF!)</f>
        <v>#REF!</v>
      </c>
      <c r="AN78" s="23" t="e">
        <f>IF($AK78="","",#REF!)</f>
        <v>#REF!</v>
      </c>
      <c r="AO78" s="23" t="e">
        <f t="shared" si="51"/>
        <v>#REF!</v>
      </c>
      <c r="AP78" s="19" t="e">
        <f>IF(#REF!=0,"",#REF!)</f>
        <v>#REF!</v>
      </c>
      <c r="AQ78" s="19" t="e">
        <f>IF(#REF!=0,"",#REF!)</f>
        <v>#REF!</v>
      </c>
      <c r="AR78" s="19" t="e">
        <f>IF(#REF!=0,"",#REF!)</f>
        <v>#REF!</v>
      </c>
      <c r="AS78" s="19" t="e">
        <f>#REF!</f>
        <v>#REF!</v>
      </c>
    </row>
    <row r="79" spans="1:45" ht="19.5" thickTop="1" thickBot="1" x14ac:dyDescent="0.25">
      <c r="A79" s="19">
        <v>76</v>
      </c>
      <c r="B79" s="20" t="str">
        <f t="shared" si="30"/>
        <v/>
      </c>
      <c r="C79" s="21" t="str">
        <f t="shared" si="31"/>
        <v/>
      </c>
      <c r="D79" s="19" t="str">
        <f t="shared" si="32"/>
        <v/>
      </c>
      <c r="E79" s="19" t="str">
        <f t="shared" si="33"/>
        <v/>
      </c>
      <c r="F79" s="19" t="str">
        <f t="shared" si="34"/>
        <v/>
      </c>
      <c r="G79" s="19" t="str">
        <f t="shared" si="35"/>
        <v/>
      </c>
      <c r="H79" s="19" t="str">
        <f t="shared" si="36"/>
        <v/>
      </c>
      <c r="I79" s="19"/>
      <c r="J79" s="19"/>
      <c r="K79" s="19" t="str">
        <f t="shared" si="40"/>
        <v/>
      </c>
      <c r="L79" s="19">
        <f t="shared" si="41"/>
        <v>10000</v>
      </c>
      <c r="M79" s="22" t="str">
        <f>TRIM(Data!$N77)</f>
        <v>Amarie</v>
      </c>
      <c r="N79" s="22" t="str">
        <f>TRIM(Data!$A77)</f>
        <v>Amarie (R)</v>
      </c>
      <c r="O79" s="23">
        <f>IF(Data!$B77=0,"",Data!$B77)</f>
        <v>2002</v>
      </c>
      <c r="P79" s="19" t="str">
        <f>IF(Data!$C77=0,"",Data!$C77)</f>
        <v>1</v>
      </c>
      <c r="Q79" s="23" t="str">
        <f>IF($M79="","",Data!$E77)</f>
        <v>VL</v>
      </c>
      <c r="R79" s="23" t="str">
        <f t="shared" si="42"/>
        <v>VL</v>
      </c>
      <c r="S79" s="23" t="str">
        <f t="shared" si="43"/>
        <v>VL</v>
      </c>
      <c r="T79" s="19" t="str">
        <f>IF(Data!$F77=0,"",Data!$F77)</f>
        <v/>
      </c>
      <c r="U79" s="19" t="str">
        <f>IF(Data!$G77=0,"",Data!$G77)</f>
        <v/>
      </c>
      <c r="V79" s="19" t="str">
        <f>IF(Data!$D77=0,"",Data!$D77)</f>
        <v/>
      </c>
      <c r="W79" s="19" t="str">
        <f>Data!$H77</f>
        <v>Reticulata</v>
      </c>
      <c r="Y79" s="41" t="e">
        <f t="shared" si="37"/>
        <v>#REF!</v>
      </c>
      <c r="Z79" s="8">
        <f t="shared" si="44"/>
        <v>10000</v>
      </c>
      <c r="AA79" s="8" t="str">
        <f t="shared" si="45"/>
        <v>Amarie</v>
      </c>
      <c r="AB79" s="8" t="str">
        <f t="shared" si="46"/>
        <v>VL</v>
      </c>
      <c r="AC79" s="8" t="str">
        <f t="shared" si="47"/>
        <v/>
      </c>
      <c r="AD79" s="8" t="str">
        <f t="shared" si="48"/>
        <v/>
      </c>
      <c r="AE79" s="8" t="str">
        <f t="shared" si="49"/>
        <v/>
      </c>
      <c r="AF79" s="5">
        <f t="shared" si="50"/>
        <v>2002</v>
      </c>
      <c r="AG79" s="46">
        <v>76</v>
      </c>
      <c r="AH79" s="47" t="str">
        <f t="shared" si="38"/>
        <v/>
      </c>
      <c r="AI79" s="48" t="str">
        <f t="shared" si="39"/>
        <v/>
      </c>
      <c r="AK79" s="22" t="e">
        <f>TRIM(#REF!)</f>
        <v>#REF!</v>
      </c>
      <c r="AL79" s="23" t="e">
        <f>IF(#REF!=0,"",#REF!)</f>
        <v>#REF!</v>
      </c>
      <c r="AM79" s="19" t="e">
        <f>IF(#REF!=0,"",#REF!)</f>
        <v>#REF!</v>
      </c>
      <c r="AN79" s="23" t="e">
        <f>IF($AK79="","",#REF!)</f>
        <v>#REF!</v>
      </c>
      <c r="AO79" s="23" t="e">
        <f t="shared" si="51"/>
        <v>#REF!</v>
      </c>
      <c r="AP79" s="19" t="e">
        <f>IF(#REF!=0,"",#REF!)</f>
        <v>#REF!</v>
      </c>
      <c r="AQ79" s="19" t="e">
        <f>IF(#REF!=0,"",#REF!)</f>
        <v>#REF!</v>
      </c>
      <c r="AR79" s="19" t="e">
        <f>IF(#REF!=0,"",#REF!)</f>
        <v>#REF!</v>
      </c>
      <c r="AS79" s="19" t="e">
        <f>#REF!</f>
        <v>#REF!</v>
      </c>
    </row>
    <row r="80" spans="1:45" ht="19.5" thickTop="1" thickBot="1" x14ac:dyDescent="0.25">
      <c r="A80" s="19">
        <v>77</v>
      </c>
      <c r="B80" s="20" t="str">
        <f t="shared" si="30"/>
        <v/>
      </c>
      <c r="C80" s="21" t="str">
        <f t="shared" si="31"/>
        <v/>
      </c>
      <c r="D80" s="19" t="str">
        <f t="shared" si="32"/>
        <v/>
      </c>
      <c r="E80" s="19" t="str">
        <f t="shared" si="33"/>
        <v/>
      </c>
      <c r="F80" s="19" t="str">
        <f t="shared" si="34"/>
        <v/>
      </c>
      <c r="G80" s="19" t="str">
        <f t="shared" si="35"/>
        <v/>
      </c>
      <c r="H80" s="19" t="str">
        <f t="shared" si="36"/>
        <v/>
      </c>
      <c r="I80" s="19"/>
      <c r="J80" s="19"/>
      <c r="K80" s="19" t="str">
        <f t="shared" si="40"/>
        <v/>
      </c>
      <c r="L80" s="19">
        <f t="shared" si="41"/>
        <v>10000</v>
      </c>
      <c r="M80" s="22" t="str">
        <f>TRIM(Data!$N78)</f>
        <v>Amazing Graces</v>
      </c>
      <c r="N80" s="22" t="str">
        <f>TRIM(Data!$A78)</f>
        <v>Amazing Graces</v>
      </c>
      <c r="O80" s="23">
        <f>IF(Data!$B78=0,"",Data!$B78)</f>
        <v>1979</v>
      </c>
      <c r="P80" s="19" t="str">
        <f>IF(Data!$C78=0,"",Data!$C78)</f>
        <v>1</v>
      </c>
      <c r="Q80" s="23" t="str">
        <f>IF($M80="","",Data!$E78)</f>
        <v>S</v>
      </c>
      <c r="R80" s="23" t="str">
        <f t="shared" si="42"/>
        <v>S</v>
      </c>
      <c r="S80" s="23" t="str">
        <f t="shared" si="43"/>
        <v>S</v>
      </c>
      <c r="T80" s="19" t="str">
        <f>IF(Data!$F78=0,"",Data!$F78)</f>
        <v/>
      </c>
      <c r="U80" s="19" t="str">
        <f>IF(Data!$G78=0,"",Data!$G78)</f>
        <v>FD</v>
      </c>
      <c r="V80" s="19" t="str">
        <f>IF(Data!$D78=0,"",Data!$D78)</f>
        <v/>
      </c>
      <c r="W80" s="19" t="str">
        <f>Data!$H78</f>
        <v>Japonica</v>
      </c>
      <c r="Y80" s="41" t="e">
        <f t="shared" si="37"/>
        <v>#REF!</v>
      </c>
      <c r="Z80" s="8">
        <f t="shared" si="44"/>
        <v>10000</v>
      </c>
      <c r="AA80" s="8" t="str">
        <f t="shared" si="45"/>
        <v>Amazing Graces</v>
      </c>
      <c r="AB80" s="8" t="str">
        <f t="shared" si="46"/>
        <v>S</v>
      </c>
      <c r="AC80" s="8" t="str">
        <f t="shared" si="47"/>
        <v/>
      </c>
      <c r="AD80" s="8" t="str">
        <f t="shared" si="48"/>
        <v>FD</v>
      </c>
      <c r="AE80" s="8" t="str">
        <f t="shared" si="49"/>
        <v/>
      </c>
      <c r="AF80" s="5">
        <f t="shared" si="50"/>
        <v>1979</v>
      </c>
      <c r="AG80" s="46">
        <v>77</v>
      </c>
      <c r="AH80" s="47" t="str">
        <f t="shared" si="38"/>
        <v/>
      </c>
      <c r="AI80" s="48" t="str">
        <f t="shared" si="39"/>
        <v/>
      </c>
      <c r="AK80" s="22" t="e">
        <f>TRIM(#REF!)</f>
        <v>#REF!</v>
      </c>
      <c r="AL80" s="23" t="e">
        <f>IF(#REF!=0,"",#REF!)</f>
        <v>#REF!</v>
      </c>
      <c r="AM80" s="19" t="e">
        <f>IF(#REF!=0,"",#REF!)</f>
        <v>#REF!</v>
      </c>
      <c r="AN80" s="23" t="e">
        <f>IF($AK80="","",#REF!)</f>
        <v>#REF!</v>
      </c>
      <c r="AO80" s="23" t="e">
        <f t="shared" si="51"/>
        <v>#REF!</v>
      </c>
      <c r="AP80" s="19" t="e">
        <f>IF(#REF!=0,"",#REF!)</f>
        <v>#REF!</v>
      </c>
      <c r="AQ80" s="19" t="e">
        <f>IF(#REF!=0,"",#REF!)</f>
        <v>#REF!</v>
      </c>
      <c r="AR80" s="19" t="e">
        <f>IF(#REF!=0,"",#REF!)</f>
        <v>#REF!</v>
      </c>
      <c r="AS80" s="19" t="e">
        <f>#REF!</f>
        <v>#REF!</v>
      </c>
    </row>
    <row r="81" spans="1:45" ht="19.5" thickTop="1" thickBot="1" x14ac:dyDescent="0.25">
      <c r="A81" s="19">
        <v>78</v>
      </c>
      <c r="B81" s="20" t="str">
        <f t="shared" si="30"/>
        <v/>
      </c>
      <c r="C81" s="21" t="str">
        <f t="shared" si="31"/>
        <v/>
      </c>
      <c r="D81" s="19" t="str">
        <f t="shared" si="32"/>
        <v/>
      </c>
      <c r="E81" s="19" t="str">
        <f t="shared" si="33"/>
        <v/>
      </c>
      <c r="F81" s="19" t="str">
        <f t="shared" si="34"/>
        <v/>
      </c>
      <c r="G81" s="19" t="str">
        <f t="shared" si="35"/>
        <v/>
      </c>
      <c r="H81" s="19" t="str">
        <f t="shared" si="36"/>
        <v/>
      </c>
      <c r="I81" s="19"/>
      <c r="J81" s="19"/>
      <c r="K81" s="19" t="str">
        <f t="shared" si="40"/>
        <v/>
      </c>
      <c r="L81" s="19">
        <f t="shared" si="41"/>
        <v>10000</v>
      </c>
      <c r="M81" s="22" t="str">
        <f>TRIM(Data!$N79)</f>
        <v>Ambassador</v>
      </c>
      <c r="N81" s="22" t="str">
        <f>TRIM(Data!$A79)</f>
        <v>Ambassador</v>
      </c>
      <c r="O81" s="23">
        <f>IF(Data!$B79=0,"",Data!$B79)</f>
        <v>1944</v>
      </c>
      <c r="P81" s="19" t="str">
        <f>IF(Data!$C79=0,"",Data!$C79)</f>
        <v>1</v>
      </c>
      <c r="Q81" s="23" t="str">
        <f>IF($M81="","",Data!$E79)</f>
        <v>M</v>
      </c>
      <c r="R81" s="23" t="str">
        <f t="shared" si="42"/>
        <v>M</v>
      </c>
      <c r="S81" s="23" t="str">
        <f t="shared" si="43"/>
        <v>M</v>
      </c>
      <c r="T81" s="19" t="str">
        <f>IF(Data!$F79=0,"",Data!$F79)</f>
        <v/>
      </c>
      <c r="U81" s="19" t="str">
        <f>IF(Data!$G79=0,"",Data!$G79)</f>
        <v/>
      </c>
      <c r="V81" s="19" t="str">
        <f>IF(Data!$D79=0,"",Data!$D79)</f>
        <v/>
      </c>
      <c r="W81" s="19" t="str">
        <f>Data!$H79</f>
        <v>Japonica</v>
      </c>
      <c r="Y81" s="41" t="e">
        <f t="shared" si="37"/>
        <v>#REF!</v>
      </c>
      <c r="Z81" s="8">
        <f t="shared" si="44"/>
        <v>10000</v>
      </c>
      <c r="AA81" s="8" t="str">
        <f t="shared" si="45"/>
        <v>Ambassador</v>
      </c>
      <c r="AB81" s="8" t="str">
        <f t="shared" si="46"/>
        <v>M</v>
      </c>
      <c r="AC81" s="8" t="str">
        <f t="shared" si="47"/>
        <v/>
      </c>
      <c r="AD81" s="8" t="str">
        <f t="shared" si="48"/>
        <v/>
      </c>
      <c r="AE81" s="8" t="str">
        <f t="shared" si="49"/>
        <v/>
      </c>
      <c r="AF81" s="5">
        <f t="shared" si="50"/>
        <v>1944</v>
      </c>
      <c r="AG81" s="46">
        <v>78</v>
      </c>
      <c r="AH81" s="47" t="str">
        <f t="shared" si="38"/>
        <v/>
      </c>
      <c r="AI81" s="48" t="str">
        <f t="shared" si="39"/>
        <v/>
      </c>
      <c r="AK81" s="22" t="e">
        <f>TRIM(#REF!)</f>
        <v>#REF!</v>
      </c>
      <c r="AL81" s="23" t="e">
        <f>IF(#REF!=0,"",#REF!)</f>
        <v>#REF!</v>
      </c>
      <c r="AM81" s="19" t="e">
        <f>IF(#REF!=0,"",#REF!)</f>
        <v>#REF!</v>
      </c>
      <c r="AN81" s="23" t="e">
        <f>IF($AK81="","",#REF!)</f>
        <v>#REF!</v>
      </c>
      <c r="AO81" s="23" t="e">
        <f t="shared" si="51"/>
        <v>#REF!</v>
      </c>
      <c r="AP81" s="19" t="e">
        <f>IF(#REF!=0,"",#REF!)</f>
        <v>#REF!</v>
      </c>
      <c r="AQ81" s="19" t="e">
        <f>IF(#REF!=0,"",#REF!)</f>
        <v>#REF!</v>
      </c>
      <c r="AR81" s="19" t="e">
        <f>IF(#REF!=0,"",#REF!)</f>
        <v>#REF!</v>
      </c>
      <c r="AS81" s="19" t="e">
        <f>#REF!</f>
        <v>#REF!</v>
      </c>
    </row>
    <row r="82" spans="1:45" ht="19.5" thickTop="1" thickBot="1" x14ac:dyDescent="0.25">
      <c r="A82" s="19">
        <v>79</v>
      </c>
      <c r="B82" s="20" t="str">
        <f t="shared" si="30"/>
        <v/>
      </c>
      <c r="C82" s="21" t="str">
        <f t="shared" si="31"/>
        <v/>
      </c>
      <c r="D82" s="19" t="str">
        <f t="shared" si="32"/>
        <v/>
      </c>
      <c r="E82" s="19" t="str">
        <f t="shared" si="33"/>
        <v/>
      </c>
      <c r="F82" s="19" t="str">
        <f t="shared" si="34"/>
        <v/>
      </c>
      <c r="G82" s="19" t="str">
        <f t="shared" si="35"/>
        <v/>
      </c>
      <c r="H82" s="19" t="str">
        <f t="shared" si="36"/>
        <v/>
      </c>
      <c r="I82" s="19"/>
      <c r="J82" s="19"/>
      <c r="K82" s="19" t="str">
        <f t="shared" si="40"/>
        <v/>
      </c>
      <c r="L82" s="19">
        <f t="shared" si="41"/>
        <v>10000</v>
      </c>
      <c r="M82" s="22" t="str">
        <f>TRIM(Data!$N80)</f>
        <v>American Beauty</v>
      </c>
      <c r="N82" s="22" t="str">
        <f>TRIM(Data!$A80)</f>
        <v>American Beauty</v>
      </c>
      <c r="O82" s="23" t="str">
        <f>IF(Data!$B80=0,"",Data!$B80)</f>
        <v>1840's</v>
      </c>
      <c r="P82" s="19" t="str">
        <f>IF(Data!$C80=0,"",Data!$C80)</f>
        <v>1</v>
      </c>
      <c r="Q82" s="23" t="str">
        <f>IF($M82="","",Data!$E80)</f>
        <v>M</v>
      </c>
      <c r="R82" s="23" t="str">
        <f t="shared" si="42"/>
        <v>M</v>
      </c>
      <c r="S82" s="23" t="str">
        <f t="shared" si="43"/>
        <v>M</v>
      </c>
      <c r="T82" s="19" t="str">
        <f>IF(Data!$F80=0,"",Data!$F80)</f>
        <v/>
      </c>
      <c r="U82" s="19" t="str">
        <f>IF(Data!$G80=0,"",Data!$G80)</f>
        <v/>
      </c>
      <c r="V82" s="19" t="str">
        <f>IF(Data!$D80=0,"",Data!$D80)</f>
        <v>ANTIQUE</v>
      </c>
      <c r="W82" s="19" t="str">
        <f>Data!$H80</f>
        <v>Japonica</v>
      </c>
      <c r="Y82" s="41" t="e">
        <f t="shared" si="37"/>
        <v>#REF!</v>
      </c>
      <c r="Z82" s="8">
        <f t="shared" si="44"/>
        <v>82</v>
      </c>
      <c r="AA82" s="8" t="str">
        <f t="shared" si="45"/>
        <v>American Beauty</v>
      </c>
      <c r="AB82" s="8" t="str">
        <f t="shared" si="46"/>
        <v>M</v>
      </c>
      <c r="AC82" s="8" t="str">
        <f t="shared" si="47"/>
        <v/>
      </c>
      <c r="AD82" s="8" t="str">
        <f t="shared" si="48"/>
        <v/>
      </c>
      <c r="AE82" s="8" t="str">
        <f t="shared" si="49"/>
        <v>ANTIQUE</v>
      </c>
      <c r="AF82" s="5" t="str">
        <f t="shared" si="50"/>
        <v>1840's</v>
      </c>
      <c r="AG82" s="46">
        <v>79</v>
      </c>
      <c r="AH82" s="47" t="str">
        <f t="shared" si="38"/>
        <v/>
      </c>
      <c r="AI82" s="48" t="str">
        <f t="shared" si="39"/>
        <v/>
      </c>
      <c r="AK82" s="22" t="e">
        <f>TRIM(#REF!)</f>
        <v>#REF!</v>
      </c>
      <c r="AL82" s="23" t="e">
        <f>IF(#REF!=0,"",#REF!)</f>
        <v>#REF!</v>
      </c>
      <c r="AM82" s="19" t="e">
        <f>IF(#REF!=0,"",#REF!)</f>
        <v>#REF!</v>
      </c>
      <c r="AN82" s="23" t="e">
        <f>IF($AK82="","",#REF!)</f>
        <v>#REF!</v>
      </c>
      <c r="AO82" s="23" t="e">
        <f t="shared" si="51"/>
        <v>#REF!</v>
      </c>
      <c r="AP82" s="19" t="e">
        <f>IF(#REF!=0,"",#REF!)</f>
        <v>#REF!</v>
      </c>
      <c r="AQ82" s="19" t="e">
        <f>IF(#REF!=0,"",#REF!)</f>
        <v>#REF!</v>
      </c>
      <c r="AR82" s="19" t="e">
        <f>IF(#REF!=0,"",#REF!)</f>
        <v>#REF!</v>
      </c>
      <c r="AS82" s="19" t="e">
        <f>#REF!</f>
        <v>#REF!</v>
      </c>
    </row>
    <row r="83" spans="1:45" ht="19.5" thickTop="1" thickBot="1" x14ac:dyDescent="0.25">
      <c r="A83" s="19">
        <v>80</v>
      </c>
      <c r="B83" s="20" t="str">
        <f t="shared" si="30"/>
        <v/>
      </c>
      <c r="C83" s="21" t="str">
        <f t="shared" si="31"/>
        <v/>
      </c>
      <c r="D83" s="19" t="str">
        <f t="shared" si="32"/>
        <v/>
      </c>
      <c r="E83" s="19" t="str">
        <f t="shared" si="33"/>
        <v/>
      </c>
      <c r="F83" s="19" t="str">
        <f t="shared" si="34"/>
        <v/>
      </c>
      <c r="G83" s="19" t="str">
        <f t="shared" si="35"/>
        <v/>
      </c>
      <c r="H83" s="19" t="str">
        <f t="shared" si="36"/>
        <v/>
      </c>
      <c r="I83" s="19"/>
      <c r="J83" s="19"/>
      <c r="K83" s="19" t="str">
        <f t="shared" si="40"/>
        <v/>
      </c>
      <c r="L83" s="19">
        <f t="shared" si="41"/>
        <v>10000</v>
      </c>
      <c r="M83" s="22" t="str">
        <f>TRIM(Data!$N81)</f>
        <v>Amy Connor</v>
      </c>
      <c r="N83" s="22" t="str">
        <f>TRIM(Data!$A81)</f>
        <v>Amy Connor</v>
      </c>
      <c r="O83" s="23">
        <f>IF(Data!$B81=0,"",Data!$B81)</f>
        <v>2013</v>
      </c>
      <c r="P83" s="19" t="str">
        <f>IF(Data!$C81=0,"",Data!$C81)</f>
        <v>1</v>
      </c>
      <c r="Q83" s="23" t="str">
        <f>IF($M83="","",Data!$E81)</f>
        <v>M-L</v>
      </c>
      <c r="R83" s="23" t="str">
        <f t="shared" si="42"/>
        <v>M</v>
      </c>
      <c r="S83" s="23" t="str">
        <f t="shared" si="43"/>
        <v>M</v>
      </c>
      <c r="T83" s="19" t="str">
        <f>IF(Data!$F81=0,"",Data!$F81)</f>
        <v/>
      </c>
      <c r="U83" s="19" t="str">
        <f>IF(Data!$G81=0,"",Data!$G81)</f>
        <v/>
      </c>
      <c r="V83" s="19" t="str">
        <f>IF(Data!$D81=0,"",Data!$D81)</f>
        <v/>
      </c>
      <c r="W83" s="19" t="str">
        <f>Data!$H81</f>
        <v>Japonica</v>
      </c>
      <c r="Y83" s="41" t="e">
        <f t="shared" si="37"/>
        <v>#REF!</v>
      </c>
      <c r="Z83" s="8">
        <f t="shared" si="44"/>
        <v>10000</v>
      </c>
      <c r="AA83" s="8" t="str">
        <f t="shared" si="45"/>
        <v>Amy Connor</v>
      </c>
      <c r="AB83" s="8" t="str">
        <f t="shared" si="46"/>
        <v>M</v>
      </c>
      <c r="AC83" s="8" t="str">
        <f t="shared" si="47"/>
        <v/>
      </c>
      <c r="AD83" s="8" t="str">
        <f t="shared" si="48"/>
        <v/>
      </c>
      <c r="AE83" s="8" t="str">
        <f t="shared" si="49"/>
        <v/>
      </c>
      <c r="AF83" s="5">
        <f t="shared" si="50"/>
        <v>2013</v>
      </c>
      <c r="AG83" s="46">
        <v>80</v>
      </c>
      <c r="AH83" s="47" t="str">
        <f t="shared" si="38"/>
        <v/>
      </c>
      <c r="AI83" s="48" t="str">
        <f t="shared" si="39"/>
        <v/>
      </c>
      <c r="AK83" s="22" t="e">
        <f>TRIM(#REF!)</f>
        <v>#REF!</v>
      </c>
      <c r="AL83" s="23" t="e">
        <f>IF(#REF!=0,"",#REF!)</f>
        <v>#REF!</v>
      </c>
      <c r="AM83" s="19" t="e">
        <f>IF(#REF!=0,"",#REF!)</f>
        <v>#REF!</v>
      </c>
      <c r="AN83" s="23" t="e">
        <f>IF($AK83="","",#REF!)</f>
        <v>#REF!</v>
      </c>
      <c r="AO83" s="23" t="e">
        <f t="shared" si="51"/>
        <v>#REF!</v>
      </c>
      <c r="AP83" s="19" t="e">
        <f>IF(#REF!=0,"",#REF!)</f>
        <v>#REF!</v>
      </c>
      <c r="AQ83" s="19" t="e">
        <f>IF(#REF!=0,"",#REF!)</f>
        <v>#REF!</v>
      </c>
      <c r="AR83" s="19" t="e">
        <f>IF(#REF!=0,"",#REF!)</f>
        <v>#REF!</v>
      </c>
      <c r="AS83" s="19" t="e">
        <f>#REF!</f>
        <v>#REF!</v>
      </c>
    </row>
    <row r="84" spans="1:45" ht="19.5" thickTop="1" thickBot="1" x14ac:dyDescent="0.25">
      <c r="A84" s="19">
        <v>81</v>
      </c>
      <c r="B84" s="20" t="str">
        <f t="shared" si="30"/>
        <v/>
      </c>
      <c r="C84" s="21" t="str">
        <f t="shared" si="31"/>
        <v/>
      </c>
      <c r="D84" s="19" t="str">
        <f t="shared" si="32"/>
        <v/>
      </c>
      <c r="E84" s="19" t="str">
        <f t="shared" si="33"/>
        <v/>
      </c>
      <c r="F84" s="19" t="str">
        <f t="shared" si="34"/>
        <v/>
      </c>
      <c r="G84" s="19" t="str">
        <f t="shared" si="35"/>
        <v/>
      </c>
      <c r="H84" s="19" t="str">
        <f t="shared" si="36"/>
        <v/>
      </c>
      <c r="I84" s="19"/>
      <c r="J84" s="19"/>
      <c r="K84" s="19" t="str">
        <f t="shared" si="40"/>
        <v/>
      </c>
      <c r="L84" s="19">
        <f t="shared" si="41"/>
        <v>10000</v>
      </c>
      <c r="M84" s="22" t="str">
        <f>TRIM(Data!$N82)</f>
        <v>Amy Doodle</v>
      </c>
      <c r="N84" s="22" t="str">
        <f>TRIM(Data!$A82)</f>
        <v>Amy Doodle</v>
      </c>
      <c r="O84" s="23">
        <f>IF(Data!$B82=0,"",Data!$B82)</f>
        <v>2013</v>
      </c>
      <c r="P84" s="19" t="str">
        <f>IF(Data!$C82=0,"",Data!$C82)</f>
        <v>1</v>
      </c>
      <c r="Q84" s="23" t="str">
        <f>IF($M84="","",Data!$E82)</f>
        <v>L</v>
      </c>
      <c r="R84" s="23" t="str">
        <f t="shared" si="42"/>
        <v>L</v>
      </c>
      <c r="S84" s="23" t="str">
        <f t="shared" si="43"/>
        <v>L</v>
      </c>
      <c r="T84" s="19" t="str">
        <f>IF(Data!$F82=0,"",Data!$F82)</f>
        <v/>
      </c>
      <c r="U84" s="19" t="str">
        <f>IF(Data!$G82=0,"",Data!$G82)</f>
        <v/>
      </c>
      <c r="V84" s="19" t="str">
        <f>IF(Data!$D82=0,"",Data!$D82)</f>
        <v/>
      </c>
      <c r="W84" s="19" t="str">
        <f>Data!$H82</f>
        <v>Japonica</v>
      </c>
      <c r="Y84" s="41" t="e">
        <f t="shared" si="37"/>
        <v>#REF!</v>
      </c>
      <c r="Z84" s="8">
        <f t="shared" si="44"/>
        <v>10000</v>
      </c>
      <c r="AA84" s="8" t="str">
        <f t="shared" si="45"/>
        <v>Amy Doodle</v>
      </c>
      <c r="AB84" s="8" t="str">
        <f t="shared" si="46"/>
        <v>L</v>
      </c>
      <c r="AC84" s="8" t="str">
        <f t="shared" si="47"/>
        <v/>
      </c>
      <c r="AD84" s="8" t="str">
        <f t="shared" si="48"/>
        <v/>
      </c>
      <c r="AE84" s="8" t="str">
        <f t="shared" si="49"/>
        <v/>
      </c>
      <c r="AF84" s="5">
        <f t="shared" si="50"/>
        <v>2013</v>
      </c>
      <c r="AG84" s="46">
        <v>81</v>
      </c>
      <c r="AH84" s="47" t="str">
        <f t="shared" si="38"/>
        <v/>
      </c>
      <c r="AI84" s="48" t="str">
        <f t="shared" si="39"/>
        <v/>
      </c>
      <c r="AK84" s="22" t="e">
        <f>TRIM(#REF!)</f>
        <v>#REF!</v>
      </c>
      <c r="AL84" s="23" t="e">
        <f>IF(#REF!=0,"",#REF!)</f>
        <v>#REF!</v>
      </c>
      <c r="AM84" s="19" t="e">
        <f>IF(#REF!=0,"",#REF!)</f>
        <v>#REF!</v>
      </c>
      <c r="AN84" s="23" t="e">
        <f>IF($AK84="","",#REF!)</f>
        <v>#REF!</v>
      </c>
      <c r="AO84" s="23" t="e">
        <f t="shared" si="51"/>
        <v>#REF!</v>
      </c>
      <c r="AP84" s="19" t="e">
        <f>IF(#REF!=0,"",#REF!)</f>
        <v>#REF!</v>
      </c>
      <c r="AQ84" s="19" t="e">
        <f>IF(#REF!=0,"",#REF!)</f>
        <v>#REF!</v>
      </c>
      <c r="AR84" s="19" t="e">
        <f>IF(#REF!=0,"",#REF!)</f>
        <v>#REF!</v>
      </c>
      <c r="AS84" s="19" t="e">
        <f>#REF!</f>
        <v>#REF!</v>
      </c>
    </row>
    <row r="85" spans="1:45" ht="19.5" thickTop="1" thickBot="1" x14ac:dyDescent="0.25">
      <c r="A85" s="19">
        <v>82</v>
      </c>
      <c r="B85" s="20" t="str">
        <f t="shared" si="30"/>
        <v/>
      </c>
      <c r="C85" s="21" t="str">
        <f t="shared" si="31"/>
        <v/>
      </c>
      <c r="D85" s="19" t="str">
        <f t="shared" si="32"/>
        <v/>
      </c>
      <c r="E85" s="19" t="str">
        <f t="shared" si="33"/>
        <v/>
      </c>
      <c r="F85" s="19" t="str">
        <f t="shared" si="34"/>
        <v/>
      </c>
      <c r="G85" s="19" t="str">
        <f t="shared" si="35"/>
        <v/>
      </c>
      <c r="H85" s="19" t="str">
        <f t="shared" si="36"/>
        <v/>
      </c>
      <c r="I85" s="19"/>
      <c r="J85" s="19"/>
      <c r="K85" s="19" t="str">
        <f t="shared" si="40"/>
        <v/>
      </c>
      <c r="L85" s="19">
        <f t="shared" si="41"/>
        <v>10000</v>
      </c>
      <c r="M85" s="22" t="str">
        <f>TRIM(Data!$N83)</f>
        <v>Amy Maryott</v>
      </c>
      <c r="N85" s="22" t="str">
        <f>TRIM(Data!$A83)</f>
        <v>Amy Maryott</v>
      </c>
      <c r="O85" s="23">
        <f>IF(Data!$B83=0,"",Data!$B83)</f>
        <v>1999</v>
      </c>
      <c r="P85" s="19" t="str">
        <f>IF(Data!$C83=0,"",Data!$C83)</f>
        <v>1</v>
      </c>
      <c r="Q85" s="23" t="str">
        <f>IF($M85="","",Data!$E83)</f>
        <v>M-L</v>
      </c>
      <c r="R85" s="23" t="str">
        <f t="shared" si="42"/>
        <v>M</v>
      </c>
      <c r="S85" s="23" t="str">
        <f t="shared" si="43"/>
        <v>M</v>
      </c>
      <c r="T85" s="19" t="str">
        <f>IF(Data!$F83=0,"",Data!$F83)</f>
        <v/>
      </c>
      <c r="U85" s="19" t="str">
        <f>IF(Data!$G83=0,"",Data!$G83)</f>
        <v/>
      </c>
      <c r="V85" s="19" t="str">
        <f>IF(Data!$D83=0,"",Data!$D83)</f>
        <v/>
      </c>
      <c r="W85" s="19" t="str">
        <f>Data!$H83</f>
        <v>Japonica</v>
      </c>
      <c r="Y85" s="41" t="e">
        <f t="shared" si="37"/>
        <v>#REF!</v>
      </c>
      <c r="Z85" s="8">
        <f t="shared" si="44"/>
        <v>10000</v>
      </c>
      <c r="AA85" s="8" t="str">
        <f t="shared" si="45"/>
        <v>Amy Maryott</v>
      </c>
      <c r="AB85" s="8" t="str">
        <f t="shared" si="46"/>
        <v>M</v>
      </c>
      <c r="AC85" s="8" t="str">
        <f t="shared" si="47"/>
        <v/>
      </c>
      <c r="AD85" s="8" t="str">
        <f t="shared" si="48"/>
        <v/>
      </c>
      <c r="AE85" s="8" t="str">
        <f t="shared" si="49"/>
        <v/>
      </c>
      <c r="AF85" s="5">
        <f t="shared" si="50"/>
        <v>1999</v>
      </c>
      <c r="AG85" s="46">
        <v>82</v>
      </c>
      <c r="AH85" s="47" t="str">
        <f t="shared" si="38"/>
        <v/>
      </c>
      <c r="AI85" s="48" t="str">
        <f t="shared" si="39"/>
        <v/>
      </c>
      <c r="AK85" s="22" t="e">
        <f>TRIM(#REF!)</f>
        <v>#REF!</v>
      </c>
      <c r="AL85" s="23" t="e">
        <f>IF(#REF!=0,"",#REF!)</f>
        <v>#REF!</v>
      </c>
      <c r="AM85" s="19" t="e">
        <f>IF(#REF!=0,"",#REF!)</f>
        <v>#REF!</v>
      </c>
      <c r="AN85" s="23" t="e">
        <f>IF($AK85="","",#REF!)</f>
        <v>#REF!</v>
      </c>
      <c r="AO85" s="23" t="e">
        <f t="shared" si="51"/>
        <v>#REF!</v>
      </c>
      <c r="AP85" s="19" t="e">
        <f>IF(#REF!=0,"",#REF!)</f>
        <v>#REF!</v>
      </c>
      <c r="AQ85" s="19" t="e">
        <f>IF(#REF!=0,"",#REF!)</f>
        <v>#REF!</v>
      </c>
      <c r="AR85" s="19" t="e">
        <f>IF(#REF!=0,"",#REF!)</f>
        <v>#REF!</v>
      </c>
      <c r="AS85" s="19" t="e">
        <f>#REF!</f>
        <v>#REF!</v>
      </c>
    </row>
    <row r="86" spans="1:45" ht="19.5" thickTop="1" thickBot="1" x14ac:dyDescent="0.25">
      <c r="A86" s="19">
        <v>83</v>
      </c>
      <c r="B86" s="20" t="str">
        <f t="shared" si="30"/>
        <v/>
      </c>
      <c r="C86" s="21" t="str">
        <f t="shared" si="31"/>
        <v/>
      </c>
      <c r="D86" s="19" t="str">
        <f t="shared" si="32"/>
        <v/>
      </c>
      <c r="E86" s="19" t="str">
        <f t="shared" si="33"/>
        <v/>
      </c>
      <c r="F86" s="19" t="str">
        <f t="shared" si="34"/>
        <v/>
      </c>
      <c r="G86" s="19" t="str">
        <f t="shared" si="35"/>
        <v/>
      </c>
      <c r="H86" s="19" t="str">
        <f t="shared" si="36"/>
        <v/>
      </c>
      <c r="I86" s="19"/>
      <c r="J86" s="19"/>
      <c r="K86" s="19" t="str">
        <f t="shared" si="40"/>
        <v/>
      </c>
      <c r="L86" s="19">
        <f t="shared" si="41"/>
        <v>10000</v>
      </c>
      <c r="M86" s="22" t="str">
        <f>TRIM(Data!$N84)</f>
        <v>Anacostia</v>
      </c>
      <c r="N86" s="22" t="str">
        <f>TRIM(Data!$A84)</f>
        <v>Anacostia</v>
      </c>
      <c r="O86" s="23">
        <f>IF(Data!$B84=0,"",Data!$B84)</f>
        <v>2010</v>
      </c>
      <c r="P86" s="19" t="str">
        <f>IF(Data!$C84=0,"",Data!$C84)</f>
        <v>1</v>
      </c>
      <c r="Q86" s="23" t="str">
        <f>IF($M86="","",Data!$E84)</f>
        <v>M</v>
      </c>
      <c r="R86" s="23" t="str">
        <f t="shared" si="42"/>
        <v>M</v>
      </c>
      <c r="S86" s="23" t="str">
        <f t="shared" si="43"/>
        <v>M</v>
      </c>
      <c r="T86" s="19" t="str">
        <f>IF(Data!$F84=0,"",Data!$F84)</f>
        <v/>
      </c>
      <c r="U86" s="19" t="str">
        <f>IF(Data!$G84=0,"",Data!$G84)</f>
        <v/>
      </c>
      <c r="V86" s="19" t="str">
        <f>IF(Data!$D84=0,"",Data!$D84)</f>
        <v/>
      </c>
      <c r="W86" s="19" t="str">
        <f>Data!$H84</f>
        <v>Japonica</v>
      </c>
      <c r="Y86" s="41" t="e">
        <f t="shared" si="37"/>
        <v>#REF!</v>
      </c>
      <c r="Z86" s="8">
        <f t="shared" si="44"/>
        <v>10000</v>
      </c>
      <c r="AA86" s="8" t="str">
        <f t="shared" si="45"/>
        <v>Anacostia</v>
      </c>
      <c r="AB86" s="8" t="str">
        <f t="shared" si="46"/>
        <v>M</v>
      </c>
      <c r="AC86" s="8" t="str">
        <f t="shared" si="47"/>
        <v/>
      </c>
      <c r="AD86" s="8" t="str">
        <f t="shared" si="48"/>
        <v/>
      </c>
      <c r="AE86" s="8" t="str">
        <f t="shared" si="49"/>
        <v/>
      </c>
      <c r="AF86" s="5">
        <f t="shared" si="50"/>
        <v>2010</v>
      </c>
      <c r="AG86" s="46">
        <v>83</v>
      </c>
      <c r="AH86" s="47" t="str">
        <f t="shared" si="38"/>
        <v/>
      </c>
      <c r="AI86" s="48" t="str">
        <f t="shared" si="39"/>
        <v/>
      </c>
      <c r="AK86" s="22" t="e">
        <f>TRIM(#REF!)</f>
        <v>#REF!</v>
      </c>
      <c r="AL86" s="23" t="e">
        <f>IF(#REF!=0,"",#REF!)</f>
        <v>#REF!</v>
      </c>
      <c r="AM86" s="19" t="e">
        <f>IF(#REF!=0,"",#REF!)</f>
        <v>#REF!</v>
      </c>
      <c r="AN86" s="23" t="e">
        <f>IF($AK86="","",#REF!)</f>
        <v>#REF!</v>
      </c>
      <c r="AO86" s="23" t="e">
        <f t="shared" si="51"/>
        <v>#REF!</v>
      </c>
      <c r="AP86" s="19" t="e">
        <f>IF(#REF!=0,"",#REF!)</f>
        <v>#REF!</v>
      </c>
      <c r="AQ86" s="19" t="e">
        <f>IF(#REF!=0,"",#REF!)</f>
        <v>#REF!</v>
      </c>
      <c r="AR86" s="19" t="e">
        <f>IF(#REF!=0,"",#REF!)</f>
        <v>#REF!</v>
      </c>
      <c r="AS86" s="19" t="e">
        <f>#REF!</f>
        <v>#REF!</v>
      </c>
    </row>
    <row r="87" spans="1:45" ht="19.5" thickTop="1" thickBot="1" x14ac:dyDescent="0.25">
      <c r="A87" s="19">
        <v>84</v>
      </c>
      <c r="B87" s="20" t="str">
        <f t="shared" si="30"/>
        <v/>
      </c>
      <c r="C87" s="21" t="str">
        <f t="shared" si="31"/>
        <v/>
      </c>
      <c r="D87" s="19" t="str">
        <f t="shared" si="32"/>
        <v/>
      </c>
      <c r="E87" s="19" t="str">
        <f t="shared" si="33"/>
        <v/>
      </c>
      <c r="F87" s="19" t="str">
        <f t="shared" si="34"/>
        <v/>
      </c>
      <c r="G87" s="19" t="str">
        <f t="shared" si="35"/>
        <v/>
      </c>
      <c r="H87" s="19" t="str">
        <f t="shared" si="36"/>
        <v/>
      </c>
      <c r="I87" s="19"/>
      <c r="J87" s="19"/>
      <c r="K87" s="19" t="str">
        <f t="shared" si="40"/>
        <v/>
      </c>
      <c r="L87" s="19">
        <f t="shared" si="41"/>
        <v>10000</v>
      </c>
      <c r="M87" s="22" t="str">
        <f>TRIM(Data!$N85)</f>
        <v>Andrea Sebire</v>
      </c>
      <c r="N87" s="22" t="str">
        <f>TRIM(Data!$A85)</f>
        <v>Andrea Sebire</v>
      </c>
      <c r="O87" s="23">
        <f>IF(Data!$B85=0,"",Data!$B85)</f>
        <v>1982</v>
      </c>
      <c r="P87" s="19" t="str">
        <f>IF(Data!$C85=0,"",Data!$C85)</f>
        <v>1</v>
      </c>
      <c r="Q87" s="23" t="str">
        <f>IF($M87="","",Data!$E85)</f>
        <v>S</v>
      </c>
      <c r="R87" s="23" t="str">
        <f t="shared" si="42"/>
        <v>S</v>
      </c>
      <c r="S87" s="23" t="str">
        <f t="shared" si="43"/>
        <v>S</v>
      </c>
      <c r="T87" s="19" t="str">
        <f>IF(Data!$F85=0,"",Data!$F85)</f>
        <v/>
      </c>
      <c r="U87" s="19" t="str">
        <f>IF(Data!$G85=0,"",Data!$G85)</f>
        <v>FD</v>
      </c>
      <c r="V87" s="19" t="str">
        <f>IF(Data!$D85=0,"",Data!$D85)</f>
        <v/>
      </c>
      <c r="W87" s="19" t="str">
        <f>Data!$H85</f>
        <v>Japonica</v>
      </c>
      <c r="Y87" s="41" t="e">
        <f t="shared" si="37"/>
        <v>#REF!</v>
      </c>
      <c r="Z87" s="8">
        <f t="shared" si="44"/>
        <v>10000</v>
      </c>
      <c r="AA87" s="8" t="str">
        <f t="shared" si="45"/>
        <v>Andrea Sebire</v>
      </c>
      <c r="AB87" s="8" t="str">
        <f t="shared" si="46"/>
        <v>S</v>
      </c>
      <c r="AC87" s="8" t="str">
        <f t="shared" si="47"/>
        <v/>
      </c>
      <c r="AD87" s="8" t="str">
        <f t="shared" si="48"/>
        <v>FD</v>
      </c>
      <c r="AE87" s="8" t="str">
        <f t="shared" si="49"/>
        <v/>
      </c>
      <c r="AF87" s="5">
        <f t="shared" si="50"/>
        <v>1982</v>
      </c>
      <c r="AG87" s="46">
        <v>84</v>
      </c>
      <c r="AH87" s="47" t="str">
        <f t="shared" si="38"/>
        <v/>
      </c>
      <c r="AI87" s="48" t="str">
        <f t="shared" si="39"/>
        <v/>
      </c>
      <c r="AK87" s="22" t="e">
        <f>TRIM(#REF!)</f>
        <v>#REF!</v>
      </c>
      <c r="AL87" s="23" t="e">
        <f>IF(#REF!=0,"",#REF!)</f>
        <v>#REF!</v>
      </c>
      <c r="AM87" s="19" t="e">
        <f>IF(#REF!=0,"",#REF!)</f>
        <v>#REF!</v>
      </c>
      <c r="AN87" s="23" t="e">
        <f>IF($AK87="","",#REF!)</f>
        <v>#REF!</v>
      </c>
      <c r="AO87" s="23" t="e">
        <f t="shared" si="51"/>
        <v>#REF!</v>
      </c>
      <c r="AP87" s="19" t="e">
        <f>IF(#REF!=0,"",#REF!)</f>
        <v>#REF!</v>
      </c>
      <c r="AQ87" s="19" t="e">
        <f>IF(#REF!=0,"",#REF!)</f>
        <v>#REF!</v>
      </c>
      <c r="AR87" s="19" t="e">
        <f>IF(#REF!=0,"",#REF!)</f>
        <v>#REF!</v>
      </c>
      <c r="AS87" s="19" t="e">
        <f>#REF!</f>
        <v>#REF!</v>
      </c>
    </row>
    <row r="88" spans="1:45" ht="19.5" thickTop="1" thickBot="1" x14ac:dyDescent="0.25">
      <c r="A88" s="19">
        <v>85</v>
      </c>
      <c r="B88" s="20" t="str">
        <f t="shared" si="30"/>
        <v/>
      </c>
      <c r="C88" s="21" t="str">
        <f t="shared" si="31"/>
        <v/>
      </c>
      <c r="D88" s="19" t="str">
        <f t="shared" si="32"/>
        <v/>
      </c>
      <c r="E88" s="19" t="str">
        <f t="shared" si="33"/>
        <v/>
      </c>
      <c r="F88" s="19" t="str">
        <f t="shared" si="34"/>
        <v/>
      </c>
      <c r="G88" s="19" t="str">
        <f t="shared" si="35"/>
        <v/>
      </c>
      <c r="H88" s="19" t="str">
        <f t="shared" si="36"/>
        <v/>
      </c>
      <c r="I88" s="19"/>
      <c r="J88" s="19"/>
      <c r="K88" s="19" t="str">
        <f t="shared" si="40"/>
        <v/>
      </c>
      <c r="L88" s="19">
        <f t="shared" si="41"/>
        <v>10000</v>
      </c>
      <c r="M88" s="22" t="str">
        <f>TRIM(Data!$N86)</f>
        <v>Andrew</v>
      </c>
      <c r="N88" s="22" t="str">
        <f>TRIM(Data!$A86)</f>
        <v>Andrew</v>
      </c>
      <c r="O88" s="23">
        <f>IF(Data!$B86=0,"",Data!$B86)</f>
        <v>2013</v>
      </c>
      <c r="P88" s="19" t="str">
        <f>IF(Data!$C86=0,"",Data!$C86)</f>
        <v>1</v>
      </c>
      <c r="Q88" s="23" t="str">
        <f>IF($M88="","",Data!$E86)</f>
        <v>VL</v>
      </c>
      <c r="R88" s="23" t="str">
        <f t="shared" si="42"/>
        <v>VL</v>
      </c>
      <c r="S88" s="23" t="str">
        <f t="shared" si="43"/>
        <v>VL</v>
      </c>
      <c r="T88" s="19" t="str">
        <f>IF(Data!$F86=0,"",Data!$F86)</f>
        <v/>
      </c>
      <c r="U88" s="19" t="str">
        <f>IF(Data!$G86=0,"",Data!$G86)</f>
        <v/>
      </c>
      <c r="V88" s="19" t="str">
        <f>IF(Data!$D86=0,"",Data!$D86)</f>
        <v/>
      </c>
      <c r="W88" s="19" t="str">
        <f>Data!$H86</f>
        <v>Japonica</v>
      </c>
      <c r="Y88" s="41" t="e">
        <f t="shared" si="37"/>
        <v>#REF!</v>
      </c>
      <c r="Z88" s="8">
        <f t="shared" si="44"/>
        <v>10000</v>
      </c>
      <c r="AA88" s="8" t="str">
        <f t="shared" si="45"/>
        <v>Andrew</v>
      </c>
      <c r="AB88" s="8" t="str">
        <f t="shared" si="46"/>
        <v>VL</v>
      </c>
      <c r="AC88" s="8" t="str">
        <f t="shared" si="47"/>
        <v/>
      </c>
      <c r="AD88" s="8" t="str">
        <f t="shared" si="48"/>
        <v/>
      </c>
      <c r="AE88" s="8" t="str">
        <f t="shared" si="49"/>
        <v/>
      </c>
      <c r="AF88" s="5">
        <f t="shared" si="50"/>
        <v>2013</v>
      </c>
      <c r="AG88" s="46">
        <v>85</v>
      </c>
      <c r="AH88" s="47" t="str">
        <f t="shared" si="38"/>
        <v/>
      </c>
      <c r="AI88" s="48" t="str">
        <f t="shared" si="39"/>
        <v/>
      </c>
      <c r="AK88" s="22" t="e">
        <f>TRIM(#REF!)</f>
        <v>#REF!</v>
      </c>
      <c r="AL88" s="23" t="e">
        <f>IF(#REF!=0,"",#REF!)</f>
        <v>#REF!</v>
      </c>
      <c r="AM88" s="19" t="e">
        <f>IF(#REF!=0,"",#REF!)</f>
        <v>#REF!</v>
      </c>
      <c r="AN88" s="23" t="e">
        <f>IF($AK88="","",#REF!)</f>
        <v>#REF!</v>
      </c>
      <c r="AO88" s="23" t="e">
        <f t="shared" si="51"/>
        <v>#REF!</v>
      </c>
      <c r="AP88" s="19" t="e">
        <f>IF(#REF!=0,"",#REF!)</f>
        <v>#REF!</v>
      </c>
      <c r="AQ88" s="19" t="e">
        <f>IF(#REF!=0,"",#REF!)</f>
        <v>#REF!</v>
      </c>
      <c r="AR88" s="19" t="e">
        <f>IF(#REF!=0,"",#REF!)</f>
        <v>#REF!</v>
      </c>
      <c r="AS88" s="19" t="e">
        <f>#REF!</f>
        <v>#REF!</v>
      </c>
    </row>
    <row r="89" spans="1:45" ht="19.5" thickTop="1" thickBot="1" x14ac:dyDescent="0.25">
      <c r="A89" s="19">
        <v>86</v>
      </c>
      <c r="B89" s="20" t="str">
        <f t="shared" si="30"/>
        <v/>
      </c>
      <c r="C89" s="21" t="str">
        <f t="shared" si="31"/>
        <v/>
      </c>
      <c r="D89" s="19" t="str">
        <f t="shared" si="32"/>
        <v/>
      </c>
      <c r="E89" s="19" t="str">
        <f t="shared" si="33"/>
        <v/>
      </c>
      <c r="F89" s="19" t="str">
        <f t="shared" si="34"/>
        <v/>
      </c>
      <c r="G89" s="19" t="str">
        <f t="shared" si="35"/>
        <v/>
      </c>
      <c r="H89" s="19" t="str">
        <f t="shared" si="36"/>
        <v/>
      </c>
      <c r="I89" s="19"/>
      <c r="J89" s="19"/>
      <c r="K89" s="19" t="str">
        <f t="shared" si="40"/>
        <v/>
      </c>
      <c r="L89" s="19">
        <f t="shared" si="41"/>
        <v>10000</v>
      </c>
      <c r="M89" s="22" t="str">
        <f>TRIM(Data!$N87)</f>
        <v>Anemonaeflora</v>
      </c>
      <c r="N89" s="22" t="str">
        <f>TRIM(Data!$A87)</f>
        <v>Anemonaeflora</v>
      </c>
      <c r="O89" s="23">
        <f>IF(Data!$B87=0,"",Data!$B87)</f>
        <v>1806</v>
      </c>
      <c r="P89" s="19" t="str">
        <f>IF(Data!$C87=0,"",Data!$C87)</f>
        <v>1</v>
      </c>
      <c r="Q89" s="23" t="str">
        <f>IF($M89="","",Data!$E87)</f>
        <v>M</v>
      </c>
      <c r="R89" s="23" t="str">
        <f t="shared" si="42"/>
        <v>M</v>
      </c>
      <c r="S89" s="23" t="str">
        <f t="shared" si="43"/>
        <v>M</v>
      </c>
      <c r="T89" s="19" t="str">
        <f>IF(Data!$F87=0,"",Data!$F87)</f>
        <v/>
      </c>
      <c r="U89" s="19" t="str">
        <f>IF(Data!$G87=0,"",Data!$G87)</f>
        <v/>
      </c>
      <c r="V89" s="19" t="str">
        <f>IF(Data!$D87=0,"",Data!$D87)</f>
        <v>ANTIQUE</v>
      </c>
      <c r="W89" s="19" t="str">
        <f>Data!$H87</f>
        <v>Japonica</v>
      </c>
      <c r="Y89" s="41" t="e">
        <f t="shared" si="37"/>
        <v>#REF!</v>
      </c>
      <c r="Z89" s="8">
        <f t="shared" si="44"/>
        <v>89</v>
      </c>
      <c r="AA89" s="8" t="str">
        <f t="shared" si="45"/>
        <v>Anemonaeflora</v>
      </c>
      <c r="AB89" s="8" t="str">
        <f t="shared" si="46"/>
        <v>M</v>
      </c>
      <c r="AC89" s="8" t="str">
        <f t="shared" si="47"/>
        <v/>
      </c>
      <c r="AD89" s="8" t="str">
        <f t="shared" si="48"/>
        <v/>
      </c>
      <c r="AE89" s="8" t="str">
        <f t="shared" si="49"/>
        <v>ANTIQUE</v>
      </c>
      <c r="AF89" s="5">
        <f t="shared" si="50"/>
        <v>1806</v>
      </c>
      <c r="AG89" s="46">
        <v>86</v>
      </c>
      <c r="AH89" s="47" t="str">
        <f t="shared" si="38"/>
        <v/>
      </c>
      <c r="AI89" s="48" t="str">
        <f t="shared" si="39"/>
        <v/>
      </c>
      <c r="AK89" s="22" t="e">
        <f>TRIM(#REF!)</f>
        <v>#REF!</v>
      </c>
      <c r="AL89" s="23" t="e">
        <f>IF(#REF!=0,"",#REF!)</f>
        <v>#REF!</v>
      </c>
      <c r="AM89" s="19" t="e">
        <f>IF(#REF!=0,"",#REF!)</f>
        <v>#REF!</v>
      </c>
      <c r="AN89" s="23" t="e">
        <f>IF($AK89="","",#REF!)</f>
        <v>#REF!</v>
      </c>
      <c r="AO89" s="23" t="e">
        <f t="shared" si="51"/>
        <v>#REF!</v>
      </c>
      <c r="AP89" s="19" t="e">
        <f>IF(#REF!=0,"",#REF!)</f>
        <v>#REF!</v>
      </c>
      <c r="AQ89" s="19" t="e">
        <f>IF(#REF!=0,"",#REF!)</f>
        <v>#REF!</v>
      </c>
      <c r="AR89" s="19" t="e">
        <f>IF(#REF!=0,"",#REF!)</f>
        <v>#REF!</v>
      </c>
      <c r="AS89" s="19" t="e">
        <f>#REF!</f>
        <v>#REF!</v>
      </c>
    </row>
    <row r="90" spans="1:45" ht="19.5" thickTop="1" thickBot="1" x14ac:dyDescent="0.25">
      <c r="A90" s="19">
        <v>87</v>
      </c>
      <c r="B90" s="20" t="str">
        <f t="shared" si="30"/>
        <v/>
      </c>
      <c r="C90" s="21" t="str">
        <f t="shared" si="31"/>
        <v/>
      </c>
      <c r="D90" s="19" t="str">
        <f t="shared" si="32"/>
        <v/>
      </c>
      <c r="E90" s="19" t="str">
        <f t="shared" si="33"/>
        <v/>
      </c>
      <c r="F90" s="19" t="str">
        <f t="shared" si="34"/>
        <v/>
      </c>
      <c r="G90" s="19" t="str">
        <f t="shared" si="35"/>
        <v/>
      </c>
      <c r="H90" s="19" t="str">
        <f t="shared" si="36"/>
        <v/>
      </c>
      <c r="I90" s="19"/>
      <c r="J90" s="19"/>
      <c r="K90" s="19" t="str">
        <f t="shared" si="40"/>
        <v/>
      </c>
      <c r="L90" s="19">
        <f t="shared" si="41"/>
        <v>10000</v>
      </c>
      <c r="M90" s="22" t="str">
        <f>TRIM(Data!$N88)</f>
        <v>Anemonaeflora Alba [Wroughtii]</v>
      </c>
      <c r="N90" s="22" t="str">
        <f>TRIM(Data!$A88)</f>
        <v>Anemonaeflora Alba [Wroughtii]</v>
      </c>
      <c r="O90" s="23">
        <f>IF(Data!$B88=0,"",Data!$B88)</f>
        <v>1825</v>
      </c>
      <c r="P90" s="19" t="str">
        <f>IF(Data!$C88=0,"",Data!$C88)</f>
        <v>1</v>
      </c>
      <c r="Q90" s="23" t="str">
        <f>IF($M90="","",Data!$E88)</f>
        <v>M</v>
      </c>
      <c r="R90" s="23" t="str">
        <f t="shared" si="42"/>
        <v>M</v>
      </c>
      <c r="S90" s="23" t="str">
        <f t="shared" si="43"/>
        <v>M</v>
      </c>
      <c r="T90" s="19" t="str">
        <f>IF(Data!$F88=0,"",Data!$F88)</f>
        <v>WHITE</v>
      </c>
      <c r="U90" s="19" t="str">
        <f>IF(Data!$G88=0,"",Data!$G88)</f>
        <v/>
      </c>
      <c r="V90" s="19" t="str">
        <f>IF(Data!$D88=0,"",Data!$D88)</f>
        <v>ANTIQUE</v>
      </c>
      <c r="W90" s="19" t="str">
        <f>Data!$H88</f>
        <v>Japonica</v>
      </c>
      <c r="Y90" s="41" t="e">
        <f t="shared" si="37"/>
        <v>#REF!</v>
      </c>
      <c r="Z90" s="8">
        <f t="shared" si="44"/>
        <v>90</v>
      </c>
      <c r="AA90" s="8" t="str">
        <f t="shared" si="45"/>
        <v>Anemonaeflora Alba [Wroughtii]</v>
      </c>
      <c r="AB90" s="8" t="str">
        <f t="shared" si="46"/>
        <v>M</v>
      </c>
      <c r="AC90" s="8" t="str">
        <f t="shared" si="47"/>
        <v>WHITE</v>
      </c>
      <c r="AD90" s="8" t="str">
        <f t="shared" si="48"/>
        <v/>
      </c>
      <c r="AE90" s="8" t="str">
        <f t="shared" si="49"/>
        <v>ANTIQUE</v>
      </c>
      <c r="AF90" s="5">
        <f t="shared" si="50"/>
        <v>1825</v>
      </c>
      <c r="AG90" s="46">
        <v>87</v>
      </c>
      <c r="AH90" s="47" t="str">
        <f t="shared" si="38"/>
        <v/>
      </c>
      <c r="AI90" s="48" t="str">
        <f t="shared" si="39"/>
        <v/>
      </c>
      <c r="AK90" s="22" t="e">
        <f>TRIM(#REF!)</f>
        <v>#REF!</v>
      </c>
      <c r="AL90" s="23" t="e">
        <f>IF(#REF!=0,"",#REF!)</f>
        <v>#REF!</v>
      </c>
      <c r="AM90" s="19" t="e">
        <f>IF(#REF!=0,"",#REF!)</f>
        <v>#REF!</v>
      </c>
      <c r="AN90" s="23" t="e">
        <f>IF($AK90="","",#REF!)</f>
        <v>#REF!</v>
      </c>
      <c r="AO90" s="23" t="e">
        <f t="shared" si="51"/>
        <v>#REF!</v>
      </c>
      <c r="AP90" s="19" t="e">
        <f>IF(#REF!=0,"",#REF!)</f>
        <v>#REF!</v>
      </c>
      <c r="AQ90" s="19" t="e">
        <f>IF(#REF!=0,"",#REF!)</f>
        <v>#REF!</v>
      </c>
      <c r="AR90" s="19" t="e">
        <f>IF(#REF!=0,"",#REF!)</f>
        <v>#REF!</v>
      </c>
      <c r="AS90" s="19" t="e">
        <f>#REF!</f>
        <v>#REF!</v>
      </c>
    </row>
    <row r="91" spans="1:45" ht="19.5" thickTop="1" thickBot="1" x14ac:dyDescent="0.25">
      <c r="A91" s="19">
        <v>88</v>
      </c>
      <c r="B91" s="20" t="str">
        <f t="shared" si="30"/>
        <v/>
      </c>
      <c r="C91" s="21" t="str">
        <f t="shared" si="31"/>
        <v/>
      </c>
      <c r="D91" s="19" t="str">
        <f t="shared" si="32"/>
        <v/>
      </c>
      <c r="E91" s="19" t="str">
        <f t="shared" si="33"/>
        <v/>
      </c>
      <c r="F91" s="19" t="str">
        <f t="shared" si="34"/>
        <v/>
      </c>
      <c r="G91" s="19" t="str">
        <f t="shared" si="35"/>
        <v/>
      </c>
      <c r="H91" s="19" t="str">
        <f t="shared" si="36"/>
        <v/>
      </c>
      <c r="I91" s="19"/>
      <c r="J91" s="19"/>
      <c r="K91" s="19" t="str">
        <f t="shared" si="40"/>
        <v/>
      </c>
      <c r="L91" s="19">
        <f t="shared" si="41"/>
        <v>10000</v>
      </c>
      <c r="M91" s="22" t="str">
        <f>TRIM(Data!$N89)</f>
        <v>Angel</v>
      </c>
      <c r="N91" s="22" t="str">
        <f>TRIM(Data!$A89)</f>
        <v>Angel</v>
      </c>
      <c r="O91" s="23">
        <f>IF(Data!$B89=0,"",Data!$B89)</f>
        <v>1955</v>
      </c>
      <c r="P91" s="19" t="str">
        <f>IF(Data!$C89=0,"",Data!$C89)</f>
        <v>1</v>
      </c>
      <c r="Q91" s="23" t="str">
        <f>IF($M91="","",Data!$E89)</f>
        <v>L</v>
      </c>
      <c r="R91" s="23" t="str">
        <f t="shared" si="42"/>
        <v>L</v>
      </c>
      <c r="S91" s="23" t="str">
        <f t="shared" si="43"/>
        <v>L</v>
      </c>
      <c r="T91" s="19" t="str">
        <f>IF(Data!$F89=0,"",Data!$F89)</f>
        <v>WHITE</v>
      </c>
      <c r="U91" s="19" t="str">
        <f>IF(Data!$G89=0,"",Data!$G89)</f>
        <v/>
      </c>
      <c r="V91" s="19" t="str">
        <f>IF(Data!$D89=0,"",Data!$D89)</f>
        <v/>
      </c>
      <c r="W91" s="19" t="str">
        <f>Data!$H89</f>
        <v>Japonica</v>
      </c>
      <c r="Y91" s="41" t="e">
        <f t="shared" si="37"/>
        <v>#REF!</v>
      </c>
      <c r="Z91" s="8">
        <f t="shared" si="44"/>
        <v>10000</v>
      </c>
      <c r="AA91" s="8" t="str">
        <f t="shared" si="45"/>
        <v>Angel</v>
      </c>
      <c r="AB91" s="8" t="str">
        <f t="shared" si="46"/>
        <v>L</v>
      </c>
      <c r="AC91" s="8" t="str">
        <f t="shared" si="47"/>
        <v>WHITE</v>
      </c>
      <c r="AD91" s="8" t="str">
        <f t="shared" si="48"/>
        <v/>
      </c>
      <c r="AE91" s="8" t="str">
        <f t="shared" si="49"/>
        <v/>
      </c>
      <c r="AF91" s="5">
        <f t="shared" si="50"/>
        <v>1955</v>
      </c>
      <c r="AG91" s="46">
        <v>88</v>
      </c>
      <c r="AH91" s="47" t="str">
        <f t="shared" si="38"/>
        <v/>
      </c>
      <c r="AI91" s="48" t="str">
        <f t="shared" si="39"/>
        <v/>
      </c>
      <c r="AK91" s="22" t="e">
        <f>TRIM(#REF!)</f>
        <v>#REF!</v>
      </c>
      <c r="AL91" s="23" t="e">
        <f>IF(#REF!=0,"",#REF!)</f>
        <v>#REF!</v>
      </c>
      <c r="AM91" s="19" t="e">
        <f>IF(#REF!=0,"",#REF!)</f>
        <v>#REF!</v>
      </c>
      <c r="AN91" s="23" t="e">
        <f>IF($AK91="","",#REF!)</f>
        <v>#REF!</v>
      </c>
      <c r="AO91" s="23" t="e">
        <f t="shared" si="51"/>
        <v>#REF!</v>
      </c>
      <c r="AP91" s="19" t="e">
        <f>IF(#REF!=0,"",#REF!)</f>
        <v>#REF!</v>
      </c>
      <c r="AQ91" s="19" t="e">
        <f>IF(#REF!=0,"",#REF!)</f>
        <v>#REF!</v>
      </c>
      <c r="AR91" s="19" t="e">
        <f>IF(#REF!=0,"",#REF!)</f>
        <v>#REF!</v>
      </c>
      <c r="AS91" s="19" t="e">
        <f>#REF!</f>
        <v>#REF!</v>
      </c>
    </row>
    <row r="92" spans="1:45" ht="19.5" thickTop="1" thickBot="1" x14ac:dyDescent="0.25">
      <c r="A92" s="19">
        <v>89</v>
      </c>
      <c r="B92" s="20" t="str">
        <f t="shared" si="30"/>
        <v/>
      </c>
      <c r="C92" s="21" t="str">
        <f t="shared" si="31"/>
        <v/>
      </c>
      <c r="D92" s="19" t="str">
        <f t="shared" si="32"/>
        <v/>
      </c>
      <c r="E92" s="19" t="str">
        <f t="shared" si="33"/>
        <v/>
      </c>
      <c r="F92" s="19" t="str">
        <f t="shared" si="34"/>
        <v/>
      </c>
      <c r="G92" s="19" t="str">
        <f t="shared" si="35"/>
        <v/>
      </c>
      <c r="H92" s="19" t="str">
        <f t="shared" si="36"/>
        <v/>
      </c>
      <c r="I92" s="19"/>
      <c r="J92" s="19"/>
      <c r="K92" s="19" t="str">
        <f t="shared" si="40"/>
        <v/>
      </c>
      <c r="L92" s="19">
        <f t="shared" si="41"/>
        <v>10000</v>
      </c>
      <c r="M92" s="22" t="str">
        <f>TRIM(Data!$N90)</f>
        <v>Angel Kloman</v>
      </c>
      <c r="N92" s="22" t="str">
        <f>TRIM(Data!$A90)</f>
        <v>Angel Kloman</v>
      </c>
      <c r="O92" s="23">
        <f>IF(Data!$B90=0,"",Data!$B90)</f>
        <v>1984</v>
      </c>
      <c r="P92" s="19" t="str">
        <f>IF(Data!$C90=0,"",Data!$C90)</f>
        <v>1</v>
      </c>
      <c r="Q92" s="23" t="str">
        <f>IF($M92="","",Data!$E90)</f>
        <v>L</v>
      </c>
      <c r="R92" s="23" t="str">
        <f t="shared" si="42"/>
        <v>L</v>
      </c>
      <c r="S92" s="23" t="str">
        <f t="shared" si="43"/>
        <v>L</v>
      </c>
      <c r="T92" s="19" t="str">
        <f>IF(Data!$F90=0,"",Data!$F90)</f>
        <v>NOT WHITE</v>
      </c>
      <c r="U92" s="19" t="str">
        <f>IF(Data!$G90=0,"",Data!$G90)</f>
        <v>FD</v>
      </c>
      <c r="V92" s="19" t="str">
        <f>IF(Data!$D90=0,"",Data!$D90)</f>
        <v/>
      </c>
      <c r="W92" s="19" t="str">
        <f>Data!$H90</f>
        <v>Japonica</v>
      </c>
      <c r="Y92" s="41" t="e">
        <f t="shared" si="37"/>
        <v>#REF!</v>
      </c>
      <c r="Z92" s="8">
        <f t="shared" si="44"/>
        <v>10000</v>
      </c>
      <c r="AA92" s="8" t="str">
        <f t="shared" si="45"/>
        <v>Angel Kloman</v>
      </c>
      <c r="AB92" s="8" t="str">
        <f t="shared" si="46"/>
        <v>L</v>
      </c>
      <c r="AC92" s="8" t="str">
        <f t="shared" si="47"/>
        <v>NOT WHITE</v>
      </c>
      <c r="AD92" s="8" t="str">
        <f t="shared" si="48"/>
        <v>FD</v>
      </c>
      <c r="AE92" s="8" t="str">
        <f t="shared" si="49"/>
        <v/>
      </c>
      <c r="AF92" s="5">
        <f t="shared" si="50"/>
        <v>1984</v>
      </c>
      <c r="AG92" s="46">
        <v>89</v>
      </c>
      <c r="AH92" s="47" t="str">
        <f t="shared" si="38"/>
        <v/>
      </c>
      <c r="AI92" s="48" t="str">
        <f t="shared" si="39"/>
        <v/>
      </c>
      <c r="AK92" s="22" t="e">
        <f>TRIM(#REF!)</f>
        <v>#REF!</v>
      </c>
      <c r="AL92" s="23" t="e">
        <f>IF(#REF!=0,"",#REF!)</f>
        <v>#REF!</v>
      </c>
      <c r="AM92" s="19" t="e">
        <f>IF(#REF!=0,"",#REF!)</f>
        <v>#REF!</v>
      </c>
      <c r="AN92" s="23" t="e">
        <f>IF($AK92="","",#REF!)</f>
        <v>#REF!</v>
      </c>
      <c r="AO92" s="23" t="e">
        <f t="shared" si="51"/>
        <v>#REF!</v>
      </c>
      <c r="AP92" s="19" t="e">
        <f>IF(#REF!=0,"",#REF!)</f>
        <v>#REF!</v>
      </c>
      <c r="AQ92" s="19" t="e">
        <f>IF(#REF!=0,"",#REF!)</f>
        <v>#REF!</v>
      </c>
      <c r="AR92" s="19" t="e">
        <f>IF(#REF!=0,"",#REF!)</f>
        <v>#REF!</v>
      </c>
      <c r="AS92" s="19" t="e">
        <f>#REF!</f>
        <v>#REF!</v>
      </c>
    </row>
    <row r="93" spans="1:45" ht="19.5" thickTop="1" thickBot="1" x14ac:dyDescent="0.25">
      <c r="A93" s="19">
        <v>90</v>
      </c>
      <c r="B93" s="20" t="str">
        <f t="shared" si="30"/>
        <v/>
      </c>
      <c r="C93" s="21" t="str">
        <f t="shared" si="31"/>
        <v/>
      </c>
      <c r="D93" s="19" t="str">
        <f t="shared" si="32"/>
        <v/>
      </c>
      <c r="E93" s="19" t="str">
        <f t="shared" si="33"/>
        <v/>
      </c>
      <c r="F93" s="19" t="str">
        <f t="shared" si="34"/>
        <v/>
      </c>
      <c r="G93" s="19" t="str">
        <f t="shared" si="35"/>
        <v/>
      </c>
      <c r="H93" s="19" t="str">
        <f t="shared" si="36"/>
        <v/>
      </c>
      <c r="I93" s="19"/>
      <c r="J93" s="19"/>
      <c r="K93" s="19" t="str">
        <f t="shared" si="40"/>
        <v/>
      </c>
      <c r="L93" s="19">
        <f t="shared" si="41"/>
        <v>10000</v>
      </c>
      <c r="M93" s="22" t="str">
        <f>TRIM(Data!$N91)</f>
        <v>Angel Marie</v>
      </c>
      <c r="N93" s="22" t="str">
        <f>TRIM(Data!$A91)</f>
        <v>Angel Marie</v>
      </c>
      <c r="O93" s="23">
        <f>IF(Data!$B91=0,"",Data!$B91)</f>
        <v>2013</v>
      </c>
      <c r="P93" s="19" t="str">
        <f>IF(Data!$C91=0,"",Data!$C91)</f>
        <v>1</v>
      </c>
      <c r="Q93" s="23" t="str">
        <f>IF($M93="","",Data!$E91)</f>
        <v>M</v>
      </c>
      <c r="R93" s="23" t="str">
        <f t="shared" si="42"/>
        <v>M</v>
      </c>
      <c r="S93" s="23" t="str">
        <f t="shared" si="43"/>
        <v>M</v>
      </c>
      <c r="T93" s="19" t="str">
        <f>IF(Data!$F91=0,"",Data!$F91)</f>
        <v/>
      </c>
      <c r="U93" s="19" t="str">
        <f>IF(Data!$G91=0,"",Data!$G91)</f>
        <v/>
      </c>
      <c r="V93" s="19" t="str">
        <f>IF(Data!$D91=0,"",Data!$D91)</f>
        <v/>
      </c>
      <c r="W93" s="19" t="str">
        <f>Data!$H91</f>
        <v>Japonica</v>
      </c>
      <c r="Y93" s="41" t="e">
        <f t="shared" si="37"/>
        <v>#REF!</v>
      </c>
      <c r="Z93" s="8">
        <f t="shared" si="44"/>
        <v>10000</v>
      </c>
      <c r="AA93" s="8" t="str">
        <f t="shared" si="45"/>
        <v>Angel Marie</v>
      </c>
      <c r="AB93" s="8" t="str">
        <f t="shared" si="46"/>
        <v>M</v>
      </c>
      <c r="AC93" s="8" t="str">
        <f t="shared" si="47"/>
        <v/>
      </c>
      <c r="AD93" s="8" t="str">
        <f t="shared" si="48"/>
        <v/>
      </c>
      <c r="AE93" s="8" t="str">
        <f t="shared" si="49"/>
        <v/>
      </c>
      <c r="AF93" s="5">
        <f t="shared" si="50"/>
        <v>2013</v>
      </c>
      <c r="AG93" s="46">
        <v>90</v>
      </c>
      <c r="AH93" s="47" t="str">
        <f t="shared" si="38"/>
        <v/>
      </c>
      <c r="AI93" s="48" t="str">
        <f t="shared" si="39"/>
        <v/>
      </c>
      <c r="AK93" s="22" t="e">
        <f>TRIM(#REF!)</f>
        <v>#REF!</v>
      </c>
      <c r="AL93" s="23" t="e">
        <f>IF(#REF!=0,"",#REF!)</f>
        <v>#REF!</v>
      </c>
      <c r="AM93" s="19" t="e">
        <f>IF(#REF!=0,"",#REF!)</f>
        <v>#REF!</v>
      </c>
      <c r="AN93" s="23" t="e">
        <f>IF($AK93="","",#REF!)</f>
        <v>#REF!</v>
      </c>
      <c r="AO93" s="23" t="e">
        <f t="shared" si="51"/>
        <v>#REF!</v>
      </c>
      <c r="AP93" s="19" t="e">
        <f>IF(#REF!=0,"",#REF!)</f>
        <v>#REF!</v>
      </c>
      <c r="AQ93" s="19" t="e">
        <f>IF(#REF!=0,"",#REF!)</f>
        <v>#REF!</v>
      </c>
      <c r="AR93" s="19" t="e">
        <f>IF(#REF!=0,"",#REF!)</f>
        <v>#REF!</v>
      </c>
      <c r="AS93" s="19" t="e">
        <f>#REF!</f>
        <v>#REF!</v>
      </c>
    </row>
    <row r="94" spans="1:45" ht="19.5" thickTop="1" thickBot="1" x14ac:dyDescent="0.25">
      <c r="A94" s="19">
        <v>91</v>
      </c>
      <c r="B94" s="20" t="str">
        <f t="shared" si="30"/>
        <v/>
      </c>
      <c r="C94" s="21" t="str">
        <f t="shared" si="31"/>
        <v/>
      </c>
      <c r="D94" s="19" t="str">
        <f t="shared" si="32"/>
        <v/>
      </c>
      <c r="E94" s="19" t="str">
        <f t="shared" si="33"/>
        <v/>
      </c>
      <c r="F94" s="19" t="str">
        <f t="shared" si="34"/>
        <v/>
      </c>
      <c r="G94" s="19" t="str">
        <f t="shared" si="35"/>
        <v/>
      </c>
      <c r="H94" s="19" t="str">
        <f t="shared" si="36"/>
        <v/>
      </c>
      <c r="I94" s="19"/>
      <c r="J94" s="19"/>
      <c r="K94" s="19" t="str">
        <f t="shared" si="40"/>
        <v/>
      </c>
      <c r="L94" s="19">
        <f t="shared" si="41"/>
        <v>10000</v>
      </c>
      <c r="M94" s="22" t="str">
        <f>TRIM(Data!$N92)</f>
        <v>Angel Wings</v>
      </c>
      <c r="N94" s="22" t="str">
        <f>TRIM(Data!$A92)</f>
        <v>Angel Wings (H)</v>
      </c>
      <c r="O94" s="23">
        <f>IF(Data!$B92=0,"",Data!$B92)</f>
        <v>1970</v>
      </c>
      <c r="P94" s="19" t="str">
        <f>IF(Data!$C92=0,"",Data!$C92)</f>
        <v>1</v>
      </c>
      <c r="Q94" s="23" t="str">
        <f>IF($M94="","",Data!$E92)</f>
        <v>M</v>
      </c>
      <c r="R94" s="23" t="str">
        <f t="shared" si="42"/>
        <v>M</v>
      </c>
      <c r="S94" s="23" t="str">
        <f t="shared" si="43"/>
        <v>M</v>
      </c>
      <c r="T94" s="19" t="str">
        <f>IF(Data!$F92=0,"",Data!$F92)</f>
        <v/>
      </c>
      <c r="U94" s="19" t="str">
        <f>IF(Data!$G92=0,"",Data!$G92)</f>
        <v/>
      </c>
      <c r="V94" s="19" t="str">
        <f>IF(Data!$D92=0,"",Data!$D92)</f>
        <v/>
      </c>
      <c r="W94" s="19" t="str">
        <f>Data!$H92</f>
        <v>NRH</v>
      </c>
      <c r="Y94" s="41" t="e">
        <f t="shared" si="37"/>
        <v>#REF!</v>
      </c>
      <c r="Z94" s="8">
        <f t="shared" si="44"/>
        <v>10000</v>
      </c>
      <c r="AA94" s="8" t="str">
        <f t="shared" si="45"/>
        <v>Angel Wings</v>
      </c>
      <c r="AB94" s="8" t="str">
        <f t="shared" si="46"/>
        <v>M</v>
      </c>
      <c r="AC94" s="8" t="str">
        <f t="shared" si="47"/>
        <v/>
      </c>
      <c r="AD94" s="8" t="str">
        <f t="shared" si="48"/>
        <v/>
      </c>
      <c r="AE94" s="8" t="str">
        <f t="shared" si="49"/>
        <v/>
      </c>
      <c r="AF94" s="5">
        <f t="shared" si="50"/>
        <v>1970</v>
      </c>
      <c r="AG94" s="46">
        <v>91</v>
      </c>
      <c r="AH94" s="47" t="str">
        <f t="shared" si="38"/>
        <v/>
      </c>
      <c r="AI94" s="48" t="str">
        <f t="shared" si="39"/>
        <v/>
      </c>
      <c r="AK94" s="22" t="e">
        <f>TRIM(#REF!)</f>
        <v>#REF!</v>
      </c>
      <c r="AL94" s="23" t="e">
        <f>IF(#REF!=0,"",#REF!)</f>
        <v>#REF!</v>
      </c>
      <c r="AM94" s="19" t="e">
        <f>IF(#REF!=0,"",#REF!)</f>
        <v>#REF!</v>
      </c>
      <c r="AN94" s="23" t="e">
        <f>IF($AK94="","",#REF!)</f>
        <v>#REF!</v>
      </c>
      <c r="AO94" s="23" t="e">
        <f t="shared" si="51"/>
        <v>#REF!</v>
      </c>
      <c r="AP94" s="19" t="e">
        <f>IF(#REF!=0,"",#REF!)</f>
        <v>#REF!</v>
      </c>
      <c r="AQ94" s="19" t="e">
        <f>IF(#REF!=0,"",#REF!)</f>
        <v>#REF!</v>
      </c>
      <c r="AR94" s="19" t="e">
        <f>IF(#REF!=0,"",#REF!)</f>
        <v>#REF!</v>
      </c>
      <c r="AS94" s="19" t="e">
        <f>#REF!</f>
        <v>#REF!</v>
      </c>
    </row>
    <row r="95" spans="1:45" ht="19.5" thickTop="1" thickBot="1" x14ac:dyDescent="0.25">
      <c r="A95" s="19">
        <v>92</v>
      </c>
      <c r="B95" s="20" t="str">
        <f t="shared" si="30"/>
        <v/>
      </c>
      <c r="C95" s="21" t="str">
        <f t="shared" si="31"/>
        <v/>
      </c>
      <c r="D95" s="19" t="str">
        <f t="shared" si="32"/>
        <v/>
      </c>
      <c r="E95" s="19" t="str">
        <f t="shared" si="33"/>
        <v/>
      </c>
      <c r="F95" s="19" t="str">
        <f t="shared" si="34"/>
        <v/>
      </c>
      <c r="G95" s="19" t="str">
        <f t="shared" si="35"/>
        <v/>
      </c>
      <c r="H95" s="19" t="str">
        <f t="shared" si="36"/>
        <v/>
      </c>
      <c r="I95" s="19"/>
      <c r="J95" s="19"/>
      <c r="K95" s="19" t="str">
        <f t="shared" si="40"/>
        <v/>
      </c>
      <c r="L95" s="19">
        <f t="shared" si="41"/>
        <v>10000</v>
      </c>
      <c r="M95" s="22" t="str">
        <f>TRIM(Data!$N93)</f>
        <v>Angela Lansbury</v>
      </c>
      <c r="N95" s="22" t="str">
        <f>TRIM(Data!$A93)</f>
        <v>Angela Lansbury</v>
      </c>
      <c r="O95" s="23">
        <f>IF(Data!$B93=0,"",Data!$B93)</f>
        <v>1995</v>
      </c>
      <c r="P95" s="19" t="str">
        <f>IF(Data!$C93=0,"",Data!$C93)</f>
        <v>1</v>
      </c>
      <c r="Q95" s="23" t="str">
        <f>IF($M95="","",Data!$E93)</f>
        <v>M</v>
      </c>
      <c r="R95" s="23" t="str">
        <f t="shared" si="42"/>
        <v>M</v>
      </c>
      <c r="S95" s="23" t="str">
        <f t="shared" si="43"/>
        <v>M</v>
      </c>
      <c r="T95" s="19" t="str">
        <f>IF(Data!$F93=0,"",Data!$F93)</f>
        <v>WHITE</v>
      </c>
      <c r="U95" s="19" t="str">
        <f>IF(Data!$G93=0,"",Data!$G93)</f>
        <v>FD</v>
      </c>
      <c r="V95" s="19" t="str">
        <f>IF(Data!$D93=0,"",Data!$D93)</f>
        <v/>
      </c>
      <c r="W95" s="19" t="str">
        <f>Data!$H93</f>
        <v>Japonica</v>
      </c>
      <c r="Y95" s="41" t="e">
        <f t="shared" si="37"/>
        <v>#REF!</v>
      </c>
      <c r="Z95" s="8">
        <f t="shared" si="44"/>
        <v>10000</v>
      </c>
      <c r="AA95" s="8" t="str">
        <f t="shared" si="45"/>
        <v>Angela Lansbury</v>
      </c>
      <c r="AB95" s="8" t="str">
        <f t="shared" si="46"/>
        <v>M</v>
      </c>
      <c r="AC95" s="8" t="str">
        <f t="shared" si="47"/>
        <v>WHITE</v>
      </c>
      <c r="AD95" s="8" t="str">
        <f t="shared" si="48"/>
        <v>FD</v>
      </c>
      <c r="AE95" s="8" t="str">
        <f t="shared" si="49"/>
        <v/>
      </c>
      <c r="AF95" s="5">
        <f t="shared" si="50"/>
        <v>1995</v>
      </c>
      <c r="AG95" s="46">
        <v>92</v>
      </c>
      <c r="AH95" s="47" t="str">
        <f t="shared" si="38"/>
        <v/>
      </c>
      <c r="AI95" s="48" t="str">
        <f t="shared" si="39"/>
        <v/>
      </c>
      <c r="AK95" s="22" t="e">
        <f>TRIM(#REF!)</f>
        <v>#REF!</v>
      </c>
      <c r="AL95" s="23" t="e">
        <f>IF(#REF!=0,"",#REF!)</f>
        <v>#REF!</v>
      </c>
      <c r="AM95" s="19" t="e">
        <f>IF(#REF!=0,"",#REF!)</f>
        <v>#REF!</v>
      </c>
      <c r="AN95" s="23" t="e">
        <f>IF($AK95="","",#REF!)</f>
        <v>#REF!</v>
      </c>
      <c r="AO95" s="23" t="e">
        <f t="shared" si="51"/>
        <v>#REF!</v>
      </c>
      <c r="AP95" s="19" t="e">
        <f>IF(#REF!=0,"",#REF!)</f>
        <v>#REF!</v>
      </c>
      <c r="AQ95" s="19" t="e">
        <f>IF(#REF!=0,"",#REF!)</f>
        <v>#REF!</v>
      </c>
      <c r="AR95" s="19" t="e">
        <f>IF(#REF!=0,"",#REF!)</f>
        <v>#REF!</v>
      </c>
      <c r="AS95" s="19" t="e">
        <f>#REF!</f>
        <v>#REF!</v>
      </c>
    </row>
    <row r="96" spans="1:45" ht="19.5" thickTop="1" thickBot="1" x14ac:dyDescent="0.25">
      <c r="A96" s="19">
        <v>93</v>
      </c>
      <c r="B96" s="20" t="str">
        <f t="shared" si="30"/>
        <v/>
      </c>
      <c r="C96" s="21" t="str">
        <f t="shared" si="31"/>
        <v/>
      </c>
      <c r="D96" s="19" t="str">
        <f t="shared" si="32"/>
        <v/>
      </c>
      <c r="E96" s="19" t="str">
        <f t="shared" si="33"/>
        <v/>
      </c>
      <c r="F96" s="19" t="str">
        <f t="shared" si="34"/>
        <v/>
      </c>
      <c r="G96" s="19" t="str">
        <f t="shared" si="35"/>
        <v/>
      </c>
      <c r="H96" s="19" t="str">
        <f t="shared" si="36"/>
        <v/>
      </c>
      <c r="I96" s="19"/>
      <c r="J96" s="19"/>
      <c r="K96" s="19" t="str">
        <f t="shared" si="40"/>
        <v/>
      </c>
      <c r="L96" s="19">
        <f t="shared" si="41"/>
        <v>10000</v>
      </c>
      <c r="M96" s="22" t="str">
        <f>TRIM(Data!$N94)</f>
        <v>Angelica (See Governor Mouton)</v>
      </c>
      <c r="N96" s="22" t="str">
        <f>TRIM(Data!$A94)</f>
        <v>Angelica (See Governor Mouton)</v>
      </c>
      <c r="O96" s="23" t="str">
        <f>IF(Data!$B94=0,"",Data!$B94)</f>
        <v>1900's</v>
      </c>
      <c r="P96" s="19" t="str">
        <f>IF(Data!$C94=0,"",Data!$C94)</f>
        <v/>
      </c>
      <c r="Q96" s="23" t="str">
        <f>IF($M96="","",Data!$E94)</f>
        <v>M</v>
      </c>
      <c r="R96" s="23" t="str">
        <f t="shared" si="42"/>
        <v>M</v>
      </c>
      <c r="S96" s="23" t="str">
        <f t="shared" si="43"/>
        <v>M</v>
      </c>
      <c r="T96" s="19" t="str">
        <f>IF(Data!$F94=0,"",Data!$F94)</f>
        <v/>
      </c>
      <c r="U96" s="19" t="str">
        <f>IF(Data!$G94=0,"",Data!$G94)</f>
        <v/>
      </c>
      <c r="V96" s="19" t="str">
        <f>IF(Data!$D94=0,"",Data!$D94)</f>
        <v/>
      </c>
      <c r="W96" s="19" t="str">
        <f>Data!$H94</f>
        <v>Japonica</v>
      </c>
      <c r="Y96" s="41" t="e">
        <f t="shared" si="37"/>
        <v>#REF!</v>
      </c>
      <c r="Z96" s="8">
        <f t="shared" si="44"/>
        <v>10000</v>
      </c>
      <c r="AA96" s="8" t="str">
        <f t="shared" si="45"/>
        <v>Angelica (See Governor Mouton)</v>
      </c>
      <c r="AB96" s="8" t="str">
        <f t="shared" si="46"/>
        <v>M</v>
      </c>
      <c r="AC96" s="8" t="str">
        <f t="shared" si="47"/>
        <v/>
      </c>
      <c r="AD96" s="8" t="str">
        <f t="shared" si="48"/>
        <v/>
      </c>
      <c r="AE96" s="8" t="str">
        <f t="shared" si="49"/>
        <v/>
      </c>
      <c r="AF96" s="5" t="str">
        <f t="shared" si="50"/>
        <v>1900's</v>
      </c>
      <c r="AG96" s="46">
        <v>93</v>
      </c>
      <c r="AH96" s="47" t="str">
        <f t="shared" si="38"/>
        <v/>
      </c>
      <c r="AI96" s="48" t="str">
        <f t="shared" si="39"/>
        <v/>
      </c>
      <c r="AK96" s="22" t="e">
        <f>TRIM(#REF!)</f>
        <v>#REF!</v>
      </c>
      <c r="AL96" s="23" t="e">
        <f>IF(#REF!=0,"",#REF!)</f>
        <v>#REF!</v>
      </c>
      <c r="AM96" s="19" t="e">
        <f>IF(#REF!=0,"",#REF!)</f>
        <v>#REF!</v>
      </c>
      <c r="AN96" s="23" t="e">
        <f>IF($AK96="","",#REF!)</f>
        <v>#REF!</v>
      </c>
      <c r="AO96" s="23" t="e">
        <f t="shared" si="51"/>
        <v>#REF!</v>
      </c>
      <c r="AP96" s="19" t="e">
        <f>IF(#REF!=0,"",#REF!)</f>
        <v>#REF!</v>
      </c>
      <c r="AQ96" s="19" t="e">
        <f>IF(#REF!=0,"",#REF!)</f>
        <v>#REF!</v>
      </c>
      <c r="AR96" s="19" t="e">
        <f>IF(#REF!=0,"",#REF!)</f>
        <v>#REF!</v>
      </c>
      <c r="AS96" s="19" t="e">
        <f>#REF!</f>
        <v>#REF!</v>
      </c>
    </row>
    <row r="97" spans="1:45" ht="19.5" thickTop="1" thickBot="1" x14ac:dyDescent="0.25">
      <c r="A97" s="19">
        <v>94</v>
      </c>
      <c r="B97" s="20" t="str">
        <f t="shared" si="30"/>
        <v/>
      </c>
      <c r="C97" s="21" t="str">
        <f t="shared" si="31"/>
        <v/>
      </c>
      <c r="D97" s="19" t="str">
        <f t="shared" si="32"/>
        <v/>
      </c>
      <c r="E97" s="19" t="str">
        <f t="shared" si="33"/>
        <v/>
      </c>
      <c r="F97" s="19" t="str">
        <f t="shared" si="34"/>
        <v/>
      </c>
      <c r="G97" s="19" t="str">
        <f t="shared" si="35"/>
        <v/>
      </c>
      <c r="H97" s="19" t="str">
        <f t="shared" si="36"/>
        <v/>
      </c>
      <c r="I97" s="19"/>
      <c r="J97" s="19"/>
      <c r="K97" s="19" t="str">
        <f t="shared" si="40"/>
        <v/>
      </c>
      <c r="L97" s="19">
        <f t="shared" si="41"/>
        <v>10000</v>
      </c>
      <c r="M97" s="22" t="str">
        <f>TRIM(Data!$N95)</f>
        <v>Angelique</v>
      </c>
      <c r="N97" s="22" t="str">
        <f>TRIM(Data!$A95)</f>
        <v>Angelique</v>
      </c>
      <c r="O97" s="23">
        <f>IF(Data!$B95=0,"",Data!$B95)</f>
        <v>1986</v>
      </c>
      <c r="P97" s="19" t="str">
        <f>IF(Data!$C95=0,"",Data!$C95)</f>
        <v>1</v>
      </c>
      <c r="Q97" s="23" t="str">
        <f>IF($M97="","",Data!$E95)</f>
        <v>Min</v>
      </c>
      <c r="R97" s="23" t="str">
        <f t="shared" si="42"/>
        <v>Min</v>
      </c>
      <c r="S97" s="23" t="str">
        <f t="shared" si="43"/>
        <v>Min</v>
      </c>
      <c r="T97" s="19" t="str">
        <f>IF(Data!$F95=0,"",Data!$F95)</f>
        <v>WHITE</v>
      </c>
      <c r="U97" s="19" t="str">
        <f>IF(Data!$G95=0,"",Data!$G95)</f>
        <v>FD</v>
      </c>
      <c r="V97" s="19" t="str">
        <f>IF(Data!$D95=0,"",Data!$D95)</f>
        <v/>
      </c>
      <c r="W97" s="19" t="str">
        <f>Data!$H95</f>
        <v>Japonica</v>
      </c>
      <c r="Y97" s="41" t="e">
        <f t="shared" si="37"/>
        <v>#REF!</v>
      </c>
      <c r="Z97" s="8">
        <f t="shared" si="44"/>
        <v>10000</v>
      </c>
      <c r="AA97" s="8" t="str">
        <f t="shared" si="45"/>
        <v>Angelique</v>
      </c>
      <c r="AB97" s="8" t="str">
        <f t="shared" si="46"/>
        <v>Min</v>
      </c>
      <c r="AC97" s="8" t="str">
        <f t="shared" si="47"/>
        <v>WHITE</v>
      </c>
      <c r="AD97" s="8" t="str">
        <f t="shared" si="48"/>
        <v>FD</v>
      </c>
      <c r="AE97" s="8" t="str">
        <f t="shared" si="49"/>
        <v/>
      </c>
      <c r="AF97" s="5">
        <f t="shared" si="50"/>
        <v>1986</v>
      </c>
      <c r="AG97" s="46">
        <v>94</v>
      </c>
      <c r="AH97" s="47" t="str">
        <f t="shared" si="38"/>
        <v/>
      </c>
      <c r="AI97" s="48" t="str">
        <f t="shared" si="39"/>
        <v/>
      </c>
      <c r="AK97" s="22" t="e">
        <f>TRIM(#REF!)</f>
        <v>#REF!</v>
      </c>
      <c r="AL97" s="23" t="e">
        <f>IF(#REF!=0,"",#REF!)</f>
        <v>#REF!</v>
      </c>
      <c r="AM97" s="19" t="e">
        <f>IF(#REF!=0,"",#REF!)</f>
        <v>#REF!</v>
      </c>
      <c r="AN97" s="23" t="e">
        <f>IF($AK97="","",#REF!)</f>
        <v>#REF!</v>
      </c>
      <c r="AO97" s="23" t="e">
        <f t="shared" si="51"/>
        <v>#REF!</v>
      </c>
      <c r="AP97" s="19" t="e">
        <f>IF(#REF!=0,"",#REF!)</f>
        <v>#REF!</v>
      </c>
      <c r="AQ97" s="19" t="e">
        <f>IF(#REF!=0,"",#REF!)</f>
        <v>#REF!</v>
      </c>
      <c r="AR97" s="19" t="e">
        <f>IF(#REF!=0,"",#REF!)</f>
        <v>#REF!</v>
      </c>
      <c r="AS97" s="19" t="e">
        <f>#REF!</f>
        <v>#REF!</v>
      </c>
    </row>
    <row r="98" spans="1:45" ht="19.5" thickTop="1" thickBot="1" x14ac:dyDescent="0.25">
      <c r="A98" s="19">
        <v>95</v>
      </c>
      <c r="B98" s="20" t="str">
        <f t="shared" si="30"/>
        <v/>
      </c>
      <c r="C98" s="21" t="str">
        <f t="shared" si="31"/>
        <v/>
      </c>
      <c r="D98" s="19" t="str">
        <f t="shared" si="32"/>
        <v/>
      </c>
      <c r="E98" s="19" t="str">
        <f t="shared" si="33"/>
        <v/>
      </c>
      <c r="F98" s="19" t="str">
        <f t="shared" si="34"/>
        <v/>
      </c>
      <c r="G98" s="19" t="str">
        <f t="shared" si="35"/>
        <v/>
      </c>
      <c r="H98" s="19" t="str">
        <f t="shared" si="36"/>
        <v/>
      </c>
      <c r="I98" s="19"/>
      <c r="J98" s="19"/>
      <c r="K98" s="19" t="str">
        <f t="shared" si="40"/>
        <v/>
      </c>
      <c r="L98" s="19">
        <f t="shared" si="41"/>
        <v>10000</v>
      </c>
      <c r="M98" s="22" t="str">
        <f>TRIM(Data!$N96)</f>
        <v>Angel's Blush</v>
      </c>
      <c r="N98" s="22" t="str">
        <f>TRIM(Data!$A96)</f>
        <v>Angel's Blush (Melissa Martini)</v>
      </c>
      <c r="O98" s="23">
        <f>IF(Data!$B96=0,"",Data!$B96)</f>
        <v>1945</v>
      </c>
      <c r="P98" s="19" t="str">
        <f>IF(Data!$C96=0,"",Data!$C96)</f>
        <v>1</v>
      </c>
      <c r="Q98" s="23" t="str">
        <f>IF($M98="","",Data!$E96)</f>
        <v>Min</v>
      </c>
      <c r="R98" s="23" t="str">
        <f t="shared" si="42"/>
        <v>Min</v>
      </c>
      <c r="S98" s="23" t="str">
        <f t="shared" si="43"/>
        <v>Min</v>
      </c>
      <c r="T98" s="19" t="str">
        <f>IF(Data!$F96=0,"",Data!$F96)</f>
        <v/>
      </c>
      <c r="U98" s="19" t="str">
        <f>IF(Data!$G96=0,"",Data!$G96)</f>
        <v/>
      </c>
      <c r="V98" s="19" t="str">
        <f>IF(Data!$D96=0,"",Data!$D96)</f>
        <v/>
      </c>
      <c r="W98" s="19" t="str">
        <f>Data!$H96</f>
        <v>Japonica</v>
      </c>
      <c r="Y98" s="41" t="e">
        <f t="shared" si="37"/>
        <v>#REF!</v>
      </c>
      <c r="Z98" s="8">
        <f t="shared" si="44"/>
        <v>10000</v>
      </c>
      <c r="AA98" s="8" t="str">
        <f t="shared" si="45"/>
        <v>Angel's Blush</v>
      </c>
      <c r="AB98" s="8" t="str">
        <f t="shared" si="46"/>
        <v>Min</v>
      </c>
      <c r="AC98" s="8" t="str">
        <f t="shared" si="47"/>
        <v/>
      </c>
      <c r="AD98" s="8" t="str">
        <f t="shared" si="48"/>
        <v/>
      </c>
      <c r="AE98" s="8" t="str">
        <f t="shared" si="49"/>
        <v/>
      </c>
      <c r="AF98" s="5">
        <f t="shared" si="50"/>
        <v>1945</v>
      </c>
      <c r="AG98" s="46">
        <v>95</v>
      </c>
      <c r="AH98" s="47" t="str">
        <f t="shared" si="38"/>
        <v/>
      </c>
      <c r="AI98" s="48" t="str">
        <f t="shared" si="39"/>
        <v/>
      </c>
      <c r="AK98" s="22" t="e">
        <f>TRIM(#REF!)</f>
        <v>#REF!</v>
      </c>
      <c r="AL98" s="23" t="e">
        <f>IF(#REF!=0,"",#REF!)</f>
        <v>#REF!</v>
      </c>
      <c r="AM98" s="19" t="e">
        <f>IF(#REF!=0,"",#REF!)</f>
        <v>#REF!</v>
      </c>
      <c r="AN98" s="23" t="e">
        <f>IF($AK98="","",#REF!)</f>
        <v>#REF!</v>
      </c>
      <c r="AO98" s="23" t="e">
        <f t="shared" si="51"/>
        <v>#REF!</v>
      </c>
      <c r="AP98" s="19" t="e">
        <f>IF(#REF!=0,"",#REF!)</f>
        <v>#REF!</v>
      </c>
      <c r="AQ98" s="19" t="e">
        <f>IF(#REF!=0,"",#REF!)</f>
        <v>#REF!</v>
      </c>
      <c r="AR98" s="19" t="e">
        <f>IF(#REF!=0,"",#REF!)</f>
        <v>#REF!</v>
      </c>
      <c r="AS98" s="19" t="e">
        <f>#REF!</f>
        <v>#REF!</v>
      </c>
    </row>
    <row r="99" spans="1:45" ht="19.5" thickTop="1" thickBot="1" x14ac:dyDescent="0.25">
      <c r="A99" s="19">
        <v>96</v>
      </c>
      <c r="B99" s="20" t="str">
        <f t="shared" si="30"/>
        <v/>
      </c>
      <c r="C99" s="21" t="str">
        <f t="shared" si="31"/>
        <v/>
      </c>
      <c r="D99" s="19" t="str">
        <f t="shared" si="32"/>
        <v/>
      </c>
      <c r="E99" s="19" t="str">
        <f t="shared" si="33"/>
        <v/>
      </c>
      <c r="F99" s="19" t="str">
        <f t="shared" si="34"/>
        <v/>
      </c>
      <c r="G99" s="19" t="str">
        <f t="shared" si="35"/>
        <v/>
      </c>
      <c r="H99" s="19" t="str">
        <f t="shared" si="36"/>
        <v/>
      </c>
      <c r="I99" s="19"/>
      <c r="J99" s="19"/>
      <c r="K99" s="19" t="str">
        <f t="shared" si="40"/>
        <v/>
      </c>
      <c r="L99" s="19">
        <f t="shared" si="41"/>
        <v>10000</v>
      </c>
      <c r="M99" s="22" t="str">
        <f>TRIM(Data!$N97)</f>
        <v>Angel's Kiss</v>
      </c>
      <c r="N99" s="22" t="str">
        <f>TRIM(Data!$A97)</f>
        <v>Angel's Kiss (Sasanqua)</v>
      </c>
      <c r="O99" s="23">
        <f>IF(Data!$B97=0,"",Data!$B97)</f>
        <v>2008</v>
      </c>
      <c r="P99" s="19" t="str">
        <f>IF(Data!$C97=0,"",Data!$C97)</f>
        <v/>
      </c>
      <c r="Q99" s="23" t="str">
        <f>IF($M99="","",Data!$E97)</f>
        <v>M</v>
      </c>
      <c r="R99" s="23" t="str">
        <f t="shared" si="42"/>
        <v>M</v>
      </c>
      <c r="S99" s="23" t="str">
        <f t="shared" si="43"/>
        <v>M</v>
      </c>
      <c r="T99" s="19" t="str">
        <f>IF(Data!$F97=0,"",Data!$F97)</f>
        <v/>
      </c>
      <c r="U99" s="19" t="str">
        <f>IF(Data!$G97=0,"",Data!$G97)</f>
        <v/>
      </c>
      <c r="V99" s="19" t="str">
        <f>IF(Data!$D97=0,"",Data!$D97)</f>
        <v/>
      </c>
      <c r="W99" s="19" t="str">
        <f>Data!$H97</f>
        <v>Sasanqua</v>
      </c>
      <c r="Y99" s="41" t="e">
        <f t="shared" si="37"/>
        <v>#REF!</v>
      </c>
      <c r="Z99" s="8">
        <f t="shared" si="44"/>
        <v>10000</v>
      </c>
      <c r="AA99" s="8" t="str">
        <f t="shared" si="45"/>
        <v>Angel's Kiss</v>
      </c>
      <c r="AB99" s="8" t="str">
        <f t="shared" si="46"/>
        <v>M</v>
      </c>
      <c r="AC99" s="8" t="str">
        <f t="shared" si="47"/>
        <v/>
      </c>
      <c r="AD99" s="8" t="str">
        <f t="shared" si="48"/>
        <v/>
      </c>
      <c r="AE99" s="8" t="str">
        <f t="shared" si="49"/>
        <v/>
      </c>
      <c r="AF99" s="5">
        <f t="shared" si="50"/>
        <v>2008</v>
      </c>
      <c r="AG99" s="46">
        <v>96</v>
      </c>
      <c r="AH99" s="47" t="str">
        <f t="shared" si="38"/>
        <v/>
      </c>
      <c r="AI99" s="48" t="str">
        <f t="shared" si="39"/>
        <v/>
      </c>
      <c r="AK99" s="22" t="e">
        <f>TRIM(#REF!)</f>
        <v>#REF!</v>
      </c>
      <c r="AL99" s="23" t="e">
        <f>IF(#REF!=0,"",#REF!)</f>
        <v>#REF!</v>
      </c>
      <c r="AM99" s="19" t="e">
        <f>IF(#REF!=0,"",#REF!)</f>
        <v>#REF!</v>
      </c>
      <c r="AN99" s="23" t="e">
        <f>IF($AK99="","",#REF!)</f>
        <v>#REF!</v>
      </c>
      <c r="AO99" s="23" t="e">
        <f t="shared" si="51"/>
        <v>#REF!</v>
      </c>
      <c r="AP99" s="19" t="e">
        <f>IF(#REF!=0,"",#REF!)</f>
        <v>#REF!</v>
      </c>
      <c r="AQ99" s="19" t="e">
        <f>IF(#REF!=0,"",#REF!)</f>
        <v>#REF!</v>
      </c>
      <c r="AR99" s="19" t="e">
        <f>IF(#REF!=0,"",#REF!)</f>
        <v>#REF!</v>
      </c>
      <c r="AS99" s="19" t="e">
        <f>#REF!</f>
        <v>#REF!</v>
      </c>
    </row>
    <row r="100" spans="1:45" ht="19.5" thickTop="1" thickBot="1" x14ac:dyDescent="0.25">
      <c r="A100" s="19">
        <v>97</v>
      </c>
      <c r="B100" s="20" t="str">
        <f t="shared" ref="B100:B131" si="52">IF(ISERROR(VLOOKUP(A100,$K$4:$M$3653,3,FALSE)),"",VLOOKUP(A100,$K$4:$M$3653,3,FALSE))</f>
        <v/>
      </c>
      <c r="C100" s="21" t="str">
        <f t="shared" ref="C100:C131" si="53">IF(ISERROR(VLOOKUP(A100,$K$4:$M$3653,3,FALSE)),"",IF(VLOOKUP(A100,$K$4:$X$3653,12,FALSE)=0,"",VLOOKUP(A100,$K$4:$X$3653,13,FALSE)))</f>
        <v/>
      </c>
      <c r="D100" s="19" t="str">
        <f t="shared" ref="D100:D131" si="54">IF(ISERROR(VLOOKUP(A100,$K$4:$M$3653,3,FALSE)),"",IF(VLOOKUP(A100,$K$4:$R$3653,8,FALSE)=0,"",VLOOKUP(A100,$K$4:$S$3653,9,FALSE)))</f>
        <v/>
      </c>
      <c r="E100" s="19" t="str">
        <f t="shared" ref="E100:E131" si="55">IF(ISERROR(VLOOKUP(A100,$K$4:$M$4468,3,FALSE)),"",IF(VLOOKUP(A100,$K$4:$T$3653,9,FALSE)=0,"",VLOOKUP(A100,$K$4:$T$3653,10,FALSE)))</f>
        <v/>
      </c>
      <c r="F100" s="19" t="str">
        <f t="shared" ref="F100:F131" si="56">IF(ISERROR(VLOOKUP(A100,$K$4:$M$3653,3,FALSE)),"",IF(VLOOKUP(A100,$K$4:$U$3653,10,FALSE)=0,"",VLOOKUP(A100,$K$4:$U$3653,11,FALSE)))</f>
        <v/>
      </c>
      <c r="G100" s="19" t="str">
        <f t="shared" ref="G100:G131" si="57">IF(ISERROR(VLOOKUP(A100,$K$4:$M$3653,3,FALSE)),"",IF(VLOOKUP(A100,$K$4:$V$3653,11,FALSE)=0,"",VLOOKUP(A100,$K$4:$V$3653,12,FALSE)))</f>
        <v/>
      </c>
      <c r="H100" s="19" t="str">
        <f t="shared" ref="H100:H131" si="58">IF(ISERROR(VLOOKUP($A100,$K$4:$M$3653,3,FALSE)),"",IF(VLOOKUP($A100,$K$4:$P$39573,6,FALSE)=0,"",VLOOKUP($A100,$K$4:$P$3653,6,FALSE)))</f>
        <v/>
      </c>
      <c r="I100" s="19"/>
      <c r="J100" s="19"/>
      <c r="K100" s="19" t="str">
        <f t="shared" si="40"/>
        <v/>
      </c>
      <c r="L100" s="19">
        <f t="shared" si="41"/>
        <v>10000</v>
      </c>
      <c r="M100" s="22" t="str">
        <f>TRIM(Data!$N98)</f>
        <v>Anita</v>
      </c>
      <c r="N100" s="22" t="str">
        <f>TRIM(Data!$A98)</f>
        <v>Anita</v>
      </c>
      <c r="O100" s="23">
        <f>IF(Data!$B98=0,"",Data!$B98)</f>
        <v>1940</v>
      </c>
      <c r="P100" s="19" t="str">
        <f>IF(Data!$C98=0,"",Data!$C98)</f>
        <v>1</v>
      </c>
      <c r="Q100" s="23" t="str">
        <f>IF($M100="","",Data!$E98)</f>
        <v>M</v>
      </c>
      <c r="R100" s="23" t="str">
        <f t="shared" si="42"/>
        <v>M</v>
      </c>
      <c r="S100" s="23" t="str">
        <f t="shared" si="43"/>
        <v>M</v>
      </c>
      <c r="T100" s="19" t="str">
        <f>IF(Data!$F98=0,"",Data!$F98)</f>
        <v/>
      </c>
      <c r="U100" s="19" t="str">
        <f>IF(Data!$G98=0,"",Data!$G98)</f>
        <v/>
      </c>
      <c r="V100" s="19" t="str">
        <f>IF(Data!$D98=0,"",Data!$D98)</f>
        <v/>
      </c>
      <c r="W100" s="19" t="str">
        <f>Data!$H98</f>
        <v>Japonica</v>
      </c>
      <c r="Y100" s="41" t="e">
        <f t="shared" si="37"/>
        <v>#REF!</v>
      </c>
      <c r="Z100" s="8">
        <f t="shared" si="44"/>
        <v>10000</v>
      </c>
      <c r="AA100" s="8" t="str">
        <f t="shared" si="45"/>
        <v>Anita</v>
      </c>
      <c r="AB100" s="8" t="str">
        <f t="shared" si="46"/>
        <v>M</v>
      </c>
      <c r="AC100" s="8" t="str">
        <f t="shared" si="47"/>
        <v/>
      </c>
      <c r="AD100" s="8" t="str">
        <f t="shared" si="48"/>
        <v/>
      </c>
      <c r="AE100" s="8" t="str">
        <f t="shared" si="49"/>
        <v/>
      </c>
      <c r="AF100" s="5">
        <f t="shared" si="50"/>
        <v>1940</v>
      </c>
      <c r="AG100" s="46">
        <v>97</v>
      </c>
      <c r="AH100" s="47" t="str">
        <f t="shared" si="38"/>
        <v/>
      </c>
      <c r="AI100" s="48" t="str">
        <f t="shared" si="39"/>
        <v/>
      </c>
      <c r="AK100" s="22" t="e">
        <f>TRIM(#REF!)</f>
        <v>#REF!</v>
      </c>
      <c r="AL100" s="23" t="e">
        <f>IF(#REF!=0,"",#REF!)</f>
        <v>#REF!</v>
      </c>
      <c r="AM100" s="19" t="e">
        <f>IF(#REF!=0,"",#REF!)</f>
        <v>#REF!</v>
      </c>
      <c r="AN100" s="23" t="e">
        <f>IF($AK100="","",#REF!)</f>
        <v>#REF!</v>
      </c>
      <c r="AO100" s="23" t="e">
        <f t="shared" si="51"/>
        <v>#REF!</v>
      </c>
      <c r="AP100" s="19" t="e">
        <f>IF(#REF!=0,"",#REF!)</f>
        <v>#REF!</v>
      </c>
      <c r="AQ100" s="19" t="e">
        <f>IF(#REF!=0,"",#REF!)</f>
        <v>#REF!</v>
      </c>
      <c r="AR100" s="19" t="e">
        <f>IF(#REF!=0,"",#REF!)</f>
        <v>#REF!</v>
      </c>
      <c r="AS100" s="19" t="e">
        <f>#REF!</f>
        <v>#REF!</v>
      </c>
    </row>
    <row r="101" spans="1:45" ht="19.5" thickTop="1" thickBot="1" x14ac:dyDescent="0.25">
      <c r="A101" s="19">
        <v>98</v>
      </c>
      <c r="B101" s="20" t="str">
        <f t="shared" si="52"/>
        <v/>
      </c>
      <c r="C101" s="21" t="str">
        <f t="shared" si="53"/>
        <v/>
      </c>
      <c r="D101" s="19" t="str">
        <f t="shared" si="54"/>
        <v/>
      </c>
      <c r="E101" s="19" t="str">
        <f t="shared" si="55"/>
        <v/>
      </c>
      <c r="F101" s="19" t="str">
        <f t="shared" si="56"/>
        <v/>
      </c>
      <c r="G101" s="19" t="str">
        <f t="shared" si="57"/>
        <v/>
      </c>
      <c r="H101" s="19" t="str">
        <f t="shared" si="58"/>
        <v/>
      </c>
      <c r="I101" s="19"/>
      <c r="J101" s="19"/>
      <c r="K101" s="19" t="str">
        <f t="shared" si="40"/>
        <v/>
      </c>
      <c r="L101" s="19">
        <f t="shared" si="41"/>
        <v>10000</v>
      </c>
      <c r="M101" s="22" t="str">
        <f>TRIM(Data!$N99)</f>
        <v>Anita Roche</v>
      </c>
      <c r="N101" s="22" t="str">
        <f>TRIM(Data!$A99)</f>
        <v>Anita Roche</v>
      </c>
      <c r="O101" s="23">
        <f>IF(Data!$B99=0,"",Data!$B99)</f>
        <v>1999</v>
      </c>
      <c r="P101" s="19" t="str">
        <f>IF(Data!$C99=0,"",Data!$C99)</f>
        <v>1</v>
      </c>
      <c r="Q101" s="23" t="str">
        <f>IF($M101="","",Data!$E99)</f>
        <v>L-VL</v>
      </c>
      <c r="R101" s="23" t="str">
        <f t="shared" si="42"/>
        <v>L</v>
      </c>
      <c r="S101" s="23" t="str">
        <f t="shared" si="43"/>
        <v>L</v>
      </c>
      <c r="T101" s="19" t="str">
        <f>IF(Data!$F99=0,"",Data!$F99)</f>
        <v/>
      </c>
      <c r="U101" s="19" t="str">
        <f>IF(Data!$G99=0,"",Data!$G99)</f>
        <v/>
      </c>
      <c r="V101" s="19" t="str">
        <f>IF(Data!$D99=0,"",Data!$D99)</f>
        <v/>
      </c>
      <c r="W101" s="19" t="str">
        <f>Data!$H99</f>
        <v>Japonica</v>
      </c>
      <c r="Y101" s="41" t="e">
        <f t="shared" si="37"/>
        <v>#REF!</v>
      </c>
      <c r="Z101" s="8">
        <f t="shared" si="44"/>
        <v>10000</v>
      </c>
      <c r="AA101" s="8" t="str">
        <f t="shared" si="45"/>
        <v>Anita Roche</v>
      </c>
      <c r="AB101" s="8" t="str">
        <f t="shared" si="46"/>
        <v>L</v>
      </c>
      <c r="AC101" s="8" t="str">
        <f t="shared" si="47"/>
        <v/>
      </c>
      <c r="AD101" s="8" t="str">
        <f t="shared" si="48"/>
        <v/>
      </c>
      <c r="AE101" s="8" t="str">
        <f t="shared" si="49"/>
        <v/>
      </c>
      <c r="AF101" s="5">
        <f t="shared" si="50"/>
        <v>1999</v>
      </c>
      <c r="AG101" s="46">
        <v>98</v>
      </c>
      <c r="AH101" s="47" t="str">
        <f t="shared" si="38"/>
        <v/>
      </c>
      <c r="AI101" s="48" t="str">
        <f t="shared" si="39"/>
        <v/>
      </c>
      <c r="AK101" s="22" t="e">
        <f>TRIM(#REF!)</f>
        <v>#REF!</v>
      </c>
      <c r="AL101" s="23" t="e">
        <f>IF(#REF!=0,"",#REF!)</f>
        <v>#REF!</v>
      </c>
      <c r="AM101" s="19" t="e">
        <f>IF(#REF!=0,"",#REF!)</f>
        <v>#REF!</v>
      </c>
      <c r="AN101" s="23" t="e">
        <f>IF($AK101="","",#REF!)</f>
        <v>#REF!</v>
      </c>
      <c r="AO101" s="23" t="e">
        <f t="shared" si="51"/>
        <v>#REF!</v>
      </c>
      <c r="AP101" s="19" t="e">
        <f>IF(#REF!=0,"",#REF!)</f>
        <v>#REF!</v>
      </c>
      <c r="AQ101" s="19" t="e">
        <f>IF(#REF!=0,"",#REF!)</f>
        <v>#REF!</v>
      </c>
      <c r="AR101" s="19" t="e">
        <f>IF(#REF!=0,"",#REF!)</f>
        <v>#REF!</v>
      </c>
      <c r="AS101" s="19" t="e">
        <f>#REF!</f>
        <v>#REF!</v>
      </c>
    </row>
    <row r="102" spans="1:45" ht="19.5" thickTop="1" thickBot="1" x14ac:dyDescent="0.25">
      <c r="A102" s="19">
        <v>99</v>
      </c>
      <c r="B102" s="20" t="str">
        <f t="shared" si="52"/>
        <v/>
      </c>
      <c r="C102" s="21" t="str">
        <f t="shared" si="53"/>
        <v/>
      </c>
      <c r="D102" s="19" t="str">
        <f t="shared" si="54"/>
        <v/>
      </c>
      <c r="E102" s="19" t="str">
        <f t="shared" si="55"/>
        <v/>
      </c>
      <c r="F102" s="19" t="str">
        <f t="shared" si="56"/>
        <v/>
      </c>
      <c r="G102" s="19" t="str">
        <f t="shared" si="57"/>
        <v/>
      </c>
      <c r="H102" s="19" t="str">
        <f t="shared" si="58"/>
        <v/>
      </c>
      <c r="I102" s="19"/>
      <c r="J102" s="19"/>
      <c r="K102" s="19" t="str">
        <f t="shared" si="40"/>
        <v/>
      </c>
      <c r="L102" s="19">
        <f t="shared" si="41"/>
        <v>10000</v>
      </c>
      <c r="M102" s="22" t="str">
        <f>TRIM(Data!$N100)</f>
        <v>Ann Blair Brown</v>
      </c>
      <c r="N102" s="22" t="str">
        <f>TRIM(Data!$A100)</f>
        <v>Ann Blair Brown</v>
      </c>
      <c r="O102" s="23">
        <f>IF(Data!$B100=0,"",Data!$B100)</f>
        <v>1977</v>
      </c>
      <c r="P102" s="19" t="str">
        <f>IF(Data!$C100=0,"",Data!$C100)</f>
        <v>1</v>
      </c>
      <c r="Q102" s="23" t="str">
        <f>IF($M102="","",Data!$E100)</f>
        <v>L</v>
      </c>
      <c r="R102" s="23" t="str">
        <f t="shared" si="42"/>
        <v>L</v>
      </c>
      <c r="S102" s="23" t="str">
        <f t="shared" si="43"/>
        <v>L</v>
      </c>
      <c r="T102" s="19" t="str">
        <f>IF(Data!$F100=0,"",Data!$F100)</f>
        <v/>
      </c>
      <c r="U102" s="19" t="str">
        <f>IF(Data!$G100=0,"",Data!$G100)</f>
        <v/>
      </c>
      <c r="V102" s="19" t="str">
        <f>IF(Data!$D100=0,"",Data!$D100)</f>
        <v/>
      </c>
      <c r="W102" s="19" t="str">
        <f>Data!$H100</f>
        <v>Japonica</v>
      </c>
      <c r="Y102" s="41" t="e">
        <f t="shared" si="37"/>
        <v>#REF!</v>
      </c>
      <c r="Z102" s="8">
        <f t="shared" si="44"/>
        <v>10000</v>
      </c>
      <c r="AA102" s="8" t="str">
        <f t="shared" si="45"/>
        <v>Ann Blair Brown</v>
      </c>
      <c r="AB102" s="8" t="str">
        <f t="shared" si="46"/>
        <v>L</v>
      </c>
      <c r="AC102" s="8" t="str">
        <f t="shared" si="47"/>
        <v/>
      </c>
      <c r="AD102" s="8" t="str">
        <f t="shared" si="48"/>
        <v/>
      </c>
      <c r="AE102" s="8" t="str">
        <f t="shared" si="49"/>
        <v/>
      </c>
      <c r="AF102" s="5">
        <f t="shared" si="50"/>
        <v>1977</v>
      </c>
      <c r="AG102" s="46">
        <v>99</v>
      </c>
      <c r="AH102" s="47" t="str">
        <f t="shared" si="38"/>
        <v/>
      </c>
      <c r="AI102" s="48" t="str">
        <f t="shared" si="39"/>
        <v/>
      </c>
      <c r="AK102" s="22" t="e">
        <f>TRIM(#REF!)</f>
        <v>#REF!</v>
      </c>
      <c r="AL102" s="23" t="e">
        <f>IF(#REF!=0,"",#REF!)</f>
        <v>#REF!</v>
      </c>
      <c r="AM102" s="19" t="e">
        <f>IF(#REF!=0,"",#REF!)</f>
        <v>#REF!</v>
      </c>
      <c r="AN102" s="23" t="e">
        <f>IF($AK102="","",#REF!)</f>
        <v>#REF!</v>
      </c>
      <c r="AO102" s="23" t="e">
        <f t="shared" si="51"/>
        <v>#REF!</v>
      </c>
      <c r="AP102" s="19" t="e">
        <f>IF(#REF!=0,"",#REF!)</f>
        <v>#REF!</v>
      </c>
      <c r="AQ102" s="19" t="e">
        <f>IF(#REF!=0,"",#REF!)</f>
        <v>#REF!</v>
      </c>
      <c r="AR102" s="19" t="e">
        <f>IF(#REF!=0,"",#REF!)</f>
        <v>#REF!</v>
      </c>
      <c r="AS102" s="19" t="e">
        <f>#REF!</f>
        <v>#REF!</v>
      </c>
    </row>
    <row r="103" spans="1:45" ht="19.5" thickTop="1" thickBot="1" x14ac:dyDescent="0.25">
      <c r="A103" s="19">
        <v>99</v>
      </c>
      <c r="B103" s="20" t="str">
        <f t="shared" si="52"/>
        <v/>
      </c>
      <c r="C103" s="21" t="str">
        <f t="shared" si="53"/>
        <v/>
      </c>
      <c r="D103" s="19" t="str">
        <f t="shared" si="54"/>
        <v/>
      </c>
      <c r="E103" s="19" t="str">
        <f t="shared" si="55"/>
        <v/>
      </c>
      <c r="F103" s="19" t="str">
        <f t="shared" si="56"/>
        <v/>
      </c>
      <c r="G103" s="19" t="str">
        <f t="shared" si="57"/>
        <v/>
      </c>
      <c r="H103" s="19" t="str">
        <f t="shared" si="58"/>
        <v/>
      </c>
      <c r="I103" s="19"/>
      <c r="J103" s="19"/>
      <c r="K103" s="19" t="str">
        <f t="shared" si="40"/>
        <v/>
      </c>
      <c r="L103" s="19">
        <f t="shared" si="41"/>
        <v>10000</v>
      </c>
      <c r="M103" s="22" t="str">
        <f>TRIM(Data!$N101)</f>
        <v>Ann Clayton</v>
      </c>
      <c r="N103" s="22" t="str">
        <f>TRIM(Data!$A101)</f>
        <v>Ann Clayton</v>
      </c>
      <c r="O103" s="23">
        <f>IF(Data!$B101=0,"",Data!$B101)</f>
        <v>1980</v>
      </c>
      <c r="P103" s="19" t="str">
        <f>IF(Data!$C101=0,"",Data!$C101)</f>
        <v>1</v>
      </c>
      <c r="Q103" s="23" t="str">
        <f>IF($M103="","",Data!$E101)</f>
        <v>Min</v>
      </c>
      <c r="R103" s="23" t="str">
        <f t="shared" si="42"/>
        <v>Min</v>
      </c>
      <c r="S103" s="23" t="str">
        <f t="shared" si="43"/>
        <v>Min</v>
      </c>
      <c r="T103" s="19" t="str">
        <f>IF(Data!$F101=0,"",Data!$F101)</f>
        <v/>
      </c>
      <c r="U103" s="19" t="str">
        <f>IF(Data!$G101=0,"",Data!$G101)</f>
        <v>FD</v>
      </c>
      <c r="V103" s="19" t="str">
        <f>IF(Data!$D101=0,"",Data!$D101)</f>
        <v/>
      </c>
      <c r="W103" s="19" t="str">
        <f>Data!$H101</f>
        <v>Japonica</v>
      </c>
      <c r="Y103" s="41" t="e">
        <f t="shared" si="37"/>
        <v>#REF!</v>
      </c>
      <c r="Z103" s="8">
        <f t="shared" si="44"/>
        <v>10000</v>
      </c>
      <c r="AA103" s="8" t="str">
        <f t="shared" si="45"/>
        <v>Ann Clayton</v>
      </c>
      <c r="AB103" s="8" t="str">
        <f t="shared" si="46"/>
        <v>Min</v>
      </c>
      <c r="AC103" s="8" t="str">
        <f t="shared" si="47"/>
        <v/>
      </c>
      <c r="AD103" s="8" t="str">
        <f t="shared" si="48"/>
        <v>FD</v>
      </c>
      <c r="AE103" s="8" t="str">
        <f t="shared" si="49"/>
        <v/>
      </c>
      <c r="AF103" s="5">
        <f t="shared" si="50"/>
        <v>1980</v>
      </c>
      <c r="AG103" s="46">
        <v>100</v>
      </c>
      <c r="AH103" s="47" t="str">
        <f t="shared" si="38"/>
        <v/>
      </c>
      <c r="AI103" s="48" t="str">
        <f t="shared" si="39"/>
        <v/>
      </c>
      <c r="AK103" s="22" t="e">
        <f>TRIM(#REF!)</f>
        <v>#REF!</v>
      </c>
      <c r="AL103" s="23" t="e">
        <f>IF(#REF!=0,"",#REF!)</f>
        <v>#REF!</v>
      </c>
      <c r="AM103" s="19" t="e">
        <f>IF(#REF!=0,"",#REF!)</f>
        <v>#REF!</v>
      </c>
      <c r="AN103" s="23" t="e">
        <f>IF($AK103="","",#REF!)</f>
        <v>#REF!</v>
      </c>
      <c r="AO103" s="23" t="e">
        <f t="shared" si="51"/>
        <v>#REF!</v>
      </c>
      <c r="AP103" s="19" t="e">
        <f>IF(#REF!=0,"",#REF!)</f>
        <v>#REF!</v>
      </c>
      <c r="AQ103" s="19" t="e">
        <f>IF(#REF!=0,"",#REF!)</f>
        <v>#REF!</v>
      </c>
      <c r="AR103" s="19" t="e">
        <f>IF(#REF!=0,"",#REF!)</f>
        <v>#REF!</v>
      </c>
      <c r="AS103" s="19" t="e">
        <f>#REF!</f>
        <v>#REF!</v>
      </c>
    </row>
    <row r="104" spans="1:45" ht="19.5" thickTop="1" thickBot="1" x14ac:dyDescent="0.25">
      <c r="B104" s="20" t="str">
        <f t="shared" si="52"/>
        <v/>
      </c>
      <c r="C104" s="21" t="str">
        <f t="shared" si="53"/>
        <v/>
      </c>
      <c r="D104" s="19" t="str">
        <f t="shared" si="54"/>
        <v/>
      </c>
      <c r="E104" s="19" t="str">
        <f t="shared" si="55"/>
        <v/>
      </c>
      <c r="F104" s="19" t="str">
        <f t="shared" si="56"/>
        <v/>
      </c>
      <c r="G104" s="19" t="str">
        <f t="shared" si="57"/>
        <v/>
      </c>
      <c r="H104" s="19" t="str">
        <f t="shared" si="58"/>
        <v/>
      </c>
      <c r="I104" s="19"/>
      <c r="J104" s="19"/>
      <c r="K104" s="19" t="str">
        <f t="shared" si="40"/>
        <v/>
      </c>
      <c r="L104" s="19">
        <f t="shared" si="41"/>
        <v>10000</v>
      </c>
      <c r="M104" s="22" t="str">
        <f>TRIM(Data!$N102)</f>
        <v>Ann Dodson</v>
      </c>
      <c r="N104" s="22" t="str">
        <f>TRIM(Data!$A102)</f>
        <v>Ann Dodson</v>
      </c>
      <c r="O104" s="23">
        <f>IF(Data!$B102=0,"",Data!$B102)</f>
        <v>2018</v>
      </c>
      <c r="P104" s="19" t="str">
        <f>IF(Data!$C102=0,"",Data!$C102)</f>
        <v>1</v>
      </c>
      <c r="Q104" s="23" t="str">
        <f>IF($M104="","",Data!$E102)</f>
        <v>M-L</v>
      </c>
      <c r="R104" s="23" t="str">
        <f t="shared" si="42"/>
        <v>M</v>
      </c>
      <c r="S104" s="23" t="str">
        <f t="shared" si="43"/>
        <v>M</v>
      </c>
      <c r="T104" s="19" t="str">
        <f>IF(Data!$F102=0,"",Data!$F102)</f>
        <v/>
      </c>
      <c r="U104" s="19" t="str">
        <f>IF(Data!$G102=0,"",Data!$G102)</f>
        <v/>
      </c>
      <c r="V104" s="19" t="str">
        <f>IF(Data!$D102=0,"",Data!$D102)</f>
        <v/>
      </c>
      <c r="W104" s="19" t="str">
        <f>Data!$H102</f>
        <v>Japonica</v>
      </c>
      <c r="Y104" s="41" t="e">
        <f t="shared" si="37"/>
        <v>#REF!</v>
      </c>
      <c r="Z104" s="8">
        <f t="shared" si="44"/>
        <v>10000</v>
      </c>
      <c r="AA104" s="8" t="str">
        <f t="shared" si="45"/>
        <v>Ann Dodson</v>
      </c>
      <c r="AB104" s="8" t="str">
        <f t="shared" si="46"/>
        <v>M</v>
      </c>
      <c r="AC104" s="8" t="str">
        <f t="shared" si="47"/>
        <v/>
      </c>
      <c r="AD104" s="8" t="str">
        <f t="shared" si="48"/>
        <v/>
      </c>
      <c r="AE104" s="8" t="str">
        <f t="shared" si="49"/>
        <v/>
      </c>
      <c r="AF104" s="5">
        <f t="shared" si="50"/>
        <v>2018</v>
      </c>
      <c r="AG104" s="46">
        <v>101</v>
      </c>
      <c r="AH104" s="47" t="str">
        <f t="shared" si="38"/>
        <v/>
      </c>
      <c r="AI104" s="48" t="str">
        <f t="shared" si="39"/>
        <v/>
      </c>
      <c r="AK104" s="22" t="e">
        <f>TRIM(#REF!)</f>
        <v>#REF!</v>
      </c>
      <c r="AL104" s="23" t="e">
        <f>IF(#REF!=0,"",#REF!)</f>
        <v>#REF!</v>
      </c>
      <c r="AM104" s="19" t="e">
        <f>IF(#REF!=0,"",#REF!)</f>
        <v>#REF!</v>
      </c>
      <c r="AN104" s="23" t="e">
        <f>IF($AK104="","",#REF!)</f>
        <v>#REF!</v>
      </c>
      <c r="AO104" s="23" t="e">
        <f t="shared" si="51"/>
        <v>#REF!</v>
      </c>
      <c r="AP104" s="19" t="e">
        <f>IF(#REF!=0,"",#REF!)</f>
        <v>#REF!</v>
      </c>
      <c r="AQ104" s="19" t="e">
        <f>IF(#REF!=0,"",#REF!)</f>
        <v>#REF!</v>
      </c>
      <c r="AR104" s="19" t="e">
        <f>IF(#REF!=0,"",#REF!)</f>
        <v>#REF!</v>
      </c>
      <c r="AS104" s="19" t="e">
        <f>#REF!</f>
        <v>#REF!</v>
      </c>
    </row>
    <row r="105" spans="1:45" ht="19.5" thickTop="1" thickBot="1" x14ac:dyDescent="0.25">
      <c r="B105" s="20" t="str">
        <f t="shared" si="52"/>
        <v/>
      </c>
      <c r="C105" s="21" t="str">
        <f t="shared" si="53"/>
        <v/>
      </c>
      <c r="D105" s="19" t="str">
        <f t="shared" si="54"/>
        <v/>
      </c>
      <c r="E105" s="19" t="str">
        <f t="shared" si="55"/>
        <v/>
      </c>
      <c r="F105" s="19" t="str">
        <f t="shared" si="56"/>
        <v/>
      </c>
      <c r="G105" s="19" t="str">
        <f t="shared" si="57"/>
        <v/>
      </c>
      <c r="H105" s="19" t="str">
        <f t="shared" si="58"/>
        <v/>
      </c>
      <c r="I105" s="19"/>
      <c r="J105" s="19"/>
      <c r="K105" s="19" t="str">
        <f t="shared" si="40"/>
        <v/>
      </c>
      <c r="L105" s="19">
        <f t="shared" si="41"/>
        <v>10000</v>
      </c>
      <c r="M105" s="22" t="str">
        <f>TRIM(Data!$N103)</f>
        <v>Ann English</v>
      </c>
      <c r="N105" s="22" t="str">
        <f>TRIM(Data!$A103)</f>
        <v>Ann English (R)</v>
      </c>
      <c r="O105" s="23">
        <f>IF(Data!$B103=0,"",Data!$B103)</f>
        <v>1999</v>
      </c>
      <c r="P105" s="19" t="str">
        <f>IF(Data!$C103=0,"",Data!$C103)</f>
        <v/>
      </c>
      <c r="Q105" s="23" t="str">
        <f>IF($M105="","",Data!$E103)</f>
        <v>VL</v>
      </c>
      <c r="R105" s="23" t="str">
        <f t="shared" si="42"/>
        <v>VL</v>
      </c>
      <c r="S105" s="23" t="str">
        <f t="shared" si="43"/>
        <v>VL</v>
      </c>
      <c r="T105" s="19" t="str">
        <f>IF(Data!$F103=0,"",Data!$F103)</f>
        <v/>
      </c>
      <c r="U105" s="19" t="str">
        <f>IF(Data!$G103=0,"",Data!$G103)</f>
        <v/>
      </c>
      <c r="V105" s="19" t="str">
        <f>IF(Data!$D103=0,"",Data!$D103)</f>
        <v/>
      </c>
      <c r="W105" s="19" t="str">
        <f>Data!$H103</f>
        <v>Reticulata</v>
      </c>
      <c r="Y105" s="41" t="e">
        <f t="shared" si="37"/>
        <v>#REF!</v>
      </c>
      <c r="Z105" s="8">
        <f t="shared" si="44"/>
        <v>10000</v>
      </c>
      <c r="AA105" s="8" t="str">
        <f t="shared" si="45"/>
        <v>Ann English</v>
      </c>
      <c r="AB105" s="8" t="str">
        <f t="shared" si="46"/>
        <v>VL</v>
      </c>
      <c r="AC105" s="8" t="str">
        <f t="shared" si="47"/>
        <v/>
      </c>
      <c r="AD105" s="8" t="str">
        <f t="shared" si="48"/>
        <v/>
      </c>
      <c r="AE105" s="8" t="str">
        <f t="shared" si="49"/>
        <v/>
      </c>
      <c r="AF105" s="5">
        <f t="shared" si="50"/>
        <v>1999</v>
      </c>
      <c r="AG105" s="46">
        <v>102</v>
      </c>
      <c r="AH105" s="47" t="str">
        <f t="shared" si="38"/>
        <v/>
      </c>
      <c r="AI105" s="48" t="str">
        <f t="shared" si="39"/>
        <v/>
      </c>
      <c r="AK105" s="22" t="e">
        <f>TRIM(#REF!)</f>
        <v>#REF!</v>
      </c>
      <c r="AL105" s="23" t="e">
        <f>IF(#REF!=0,"",#REF!)</f>
        <v>#REF!</v>
      </c>
      <c r="AM105" s="19" t="e">
        <f>IF(#REF!=0,"",#REF!)</f>
        <v>#REF!</v>
      </c>
      <c r="AN105" s="23" t="e">
        <f>IF($AK105="","",#REF!)</f>
        <v>#REF!</v>
      </c>
      <c r="AO105" s="23" t="e">
        <f t="shared" si="51"/>
        <v>#REF!</v>
      </c>
      <c r="AP105" s="19" t="e">
        <f>IF(#REF!=0,"",#REF!)</f>
        <v>#REF!</v>
      </c>
      <c r="AQ105" s="19" t="e">
        <f>IF(#REF!=0,"",#REF!)</f>
        <v>#REF!</v>
      </c>
      <c r="AR105" s="19" t="e">
        <f>IF(#REF!=0,"",#REF!)</f>
        <v>#REF!</v>
      </c>
      <c r="AS105" s="19" t="e">
        <f>#REF!</f>
        <v>#REF!</v>
      </c>
    </row>
    <row r="106" spans="1:45" ht="19.5" thickTop="1" thickBot="1" x14ac:dyDescent="0.25">
      <c r="B106" s="20" t="str">
        <f t="shared" si="52"/>
        <v/>
      </c>
      <c r="C106" s="21" t="str">
        <f t="shared" si="53"/>
        <v/>
      </c>
      <c r="D106" s="19" t="str">
        <f t="shared" si="54"/>
        <v/>
      </c>
      <c r="E106" s="19" t="str">
        <f t="shared" si="55"/>
        <v/>
      </c>
      <c r="F106" s="19" t="str">
        <f t="shared" si="56"/>
        <v/>
      </c>
      <c r="G106" s="19" t="str">
        <f t="shared" si="57"/>
        <v/>
      </c>
      <c r="H106" s="19" t="str">
        <f t="shared" si="58"/>
        <v/>
      </c>
      <c r="I106" s="19"/>
      <c r="J106" s="19"/>
      <c r="K106" s="19" t="str">
        <f t="shared" si="40"/>
        <v/>
      </c>
      <c r="L106" s="19">
        <f t="shared" si="41"/>
        <v>10000</v>
      </c>
      <c r="M106" s="22" t="str">
        <f>TRIM(Data!$N104)</f>
        <v>Ann Miller</v>
      </c>
      <c r="N106" s="22" t="str">
        <f>TRIM(Data!$A104)</f>
        <v>Ann Miller</v>
      </c>
      <c r="O106" s="23">
        <f>IF(Data!$B104=0,"",Data!$B104)</f>
        <v>1950</v>
      </c>
      <c r="P106" s="19" t="str">
        <f>IF(Data!$C104=0,"",Data!$C104)</f>
        <v>1</v>
      </c>
      <c r="Q106" s="23" t="str">
        <f>IF($M106="","",Data!$E104)</f>
        <v>M</v>
      </c>
      <c r="R106" s="23" t="str">
        <f t="shared" si="42"/>
        <v>M</v>
      </c>
      <c r="S106" s="23" t="str">
        <f t="shared" si="43"/>
        <v>M</v>
      </c>
      <c r="T106" s="19" t="str">
        <f>IF(Data!$F104=0,"",Data!$F104)</f>
        <v/>
      </c>
      <c r="U106" s="19" t="str">
        <f>IF(Data!$G104=0,"",Data!$G104)</f>
        <v/>
      </c>
      <c r="V106" s="19" t="str">
        <f>IF(Data!$D104=0,"",Data!$D104)</f>
        <v/>
      </c>
      <c r="W106" s="19" t="str">
        <f>Data!$H104</f>
        <v>Japonica</v>
      </c>
      <c r="Y106" s="41" t="e">
        <f t="shared" si="37"/>
        <v>#REF!</v>
      </c>
      <c r="Z106" s="8">
        <f t="shared" si="44"/>
        <v>10000</v>
      </c>
      <c r="AA106" s="8" t="str">
        <f t="shared" si="45"/>
        <v>Ann Miller</v>
      </c>
      <c r="AB106" s="8" t="str">
        <f t="shared" si="46"/>
        <v>M</v>
      </c>
      <c r="AC106" s="8" t="str">
        <f t="shared" si="47"/>
        <v/>
      </c>
      <c r="AD106" s="8" t="str">
        <f t="shared" si="48"/>
        <v/>
      </c>
      <c r="AE106" s="8" t="str">
        <f t="shared" si="49"/>
        <v/>
      </c>
      <c r="AF106" s="5">
        <f t="shared" si="50"/>
        <v>1950</v>
      </c>
      <c r="AG106" s="46">
        <v>103</v>
      </c>
      <c r="AH106" s="47" t="str">
        <f t="shared" si="38"/>
        <v/>
      </c>
      <c r="AI106" s="48" t="str">
        <f t="shared" si="39"/>
        <v/>
      </c>
      <c r="AK106" s="22" t="e">
        <f>TRIM(#REF!)</f>
        <v>#REF!</v>
      </c>
      <c r="AL106" s="23" t="e">
        <f>IF(#REF!=0,"",#REF!)</f>
        <v>#REF!</v>
      </c>
      <c r="AM106" s="19" t="e">
        <f>IF(#REF!=0,"",#REF!)</f>
        <v>#REF!</v>
      </c>
      <c r="AN106" s="23" t="e">
        <f>IF($AK106="","",#REF!)</f>
        <v>#REF!</v>
      </c>
      <c r="AO106" s="23" t="e">
        <f t="shared" si="51"/>
        <v>#REF!</v>
      </c>
      <c r="AP106" s="19" t="e">
        <f>IF(#REF!=0,"",#REF!)</f>
        <v>#REF!</v>
      </c>
      <c r="AQ106" s="19" t="e">
        <f>IF(#REF!=0,"",#REF!)</f>
        <v>#REF!</v>
      </c>
      <c r="AR106" s="19" t="e">
        <f>IF(#REF!=0,"",#REF!)</f>
        <v>#REF!</v>
      </c>
      <c r="AS106" s="19" t="e">
        <f>#REF!</f>
        <v>#REF!</v>
      </c>
    </row>
    <row r="107" spans="1:45" ht="19.5" thickTop="1" thickBot="1" x14ac:dyDescent="0.25">
      <c r="B107" s="20" t="str">
        <f t="shared" si="52"/>
        <v/>
      </c>
      <c r="C107" s="21" t="str">
        <f t="shared" si="53"/>
        <v/>
      </c>
      <c r="D107" s="19" t="str">
        <f t="shared" si="54"/>
        <v/>
      </c>
      <c r="E107" s="19" t="str">
        <f t="shared" si="55"/>
        <v/>
      </c>
      <c r="F107" s="19" t="str">
        <f t="shared" si="56"/>
        <v/>
      </c>
      <c r="G107" s="19" t="str">
        <f t="shared" si="57"/>
        <v/>
      </c>
      <c r="H107" s="19" t="str">
        <f t="shared" si="58"/>
        <v/>
      </c>
      <c r="I107" s="19"/>
      <c r="J107" s="19"/>
      <c r="K107" s="19" t="str">
        <f t="shared" si="40"/>
        <v/>
      </c>
      <c r="L107" s="19">
        <f t="shared" si="41"/>
        <v>10000</v>
      </c>
      <c r="M107" s="22" t="str">
        <f>TRIM(Data!$N105)</f>
        <v>Ann Reinhard</v>
      </c>
      <c r="N107" s="22" t="str">
        <f>TRIM(Data!$A105)</f>
        <v>Ann Reinhard</v>
      </c>
      <c r="O107" s="23">
        <f>IF(Data!$B105=0,"",Data!$B105)</f>
        <v>2018</v>
      </c>
      <c r="P107" s="19" t="str">
        <f>IF(Data!$C105=0,"",Data!$C105)</f>
        <v>1</v>
      </c>
      <c r="Q107" s="23" t="str">
        <f>IF($M107="","",Data!$E105)</f>
        <v>S</v>
      </c>
      <c r="R107" s="23" t="str">
        <f t="shared" si="42"/>
        <v>S</v>
      </c>
      <c r="S107" s="23" t="str">
        <f t="shared" si="43"/>
        <v>S</v>
      </c>
      <c r="T107" s="19" t="str">
        <f>IF(Data!$F105=0,"",Data!$F105)</f>
        <v/>
      </c>
      <c r="U107" s="19" t="str">
        <f>IF(Data!$G105=0,"",Data!$G105)</f>
        <v/>
      </c>
      <c r="V107" s="19" t="str">
        <f>IF(Data!$D105=0,"",Data!$D105)</f>
        <v/>
      </c>
      <c r="W107" s="19" t="str">
        <f>Data!$H105</f>
        <v>Japonica</v>
      </c>
      <c r="Y107" s="41" t="e">
        <f t="shared" si="37"/>
        <v>#REF!</v>
      </c>
      <c r="Z107" s="8">
        <f t="shared" si="44"/>
        <v>10000</v>
      </c>
      <c r="AA107" s="8" t="str">
        <f t="shared" si="45"/>
        <v>Ann Reinhard</v>
      </c>
      <c r="AB107" s="8" t="str">
        <f t="shared" si="46"/>
        <v>S</v>
      </c>
      <c r="AC107" s="8" t="str">
        <f t="shared" si="47"/>
        <v/>
      </c>
      <c r="AD107" s="8" t="str">
        <f t="shared" si="48"/>
        <v/>
      </c>
      <c r="AE107" s="8" t="str">
        <f t="shared" si="49"/>
        <v/>
      </c>
      <c r="AF107" s="5">
        <f t="shared" si="50"/>
        <v>2018</v>
      </c>
      <c r="AG107" s="46">
        <v>104</v>
      </c>
      <c r="AH107" s="47" t="str">
        <f t="shared" si="38"/>
        <v/>
      </c>
      <c r="AI107" s="48" t="str">
        <f t="shared" si="39"/>
        <v/>
      </c>
      <c r="AK107" s="22" t="e">
        <f>TRIM(#REF!)</f>
        <v>#REF!</v>
      </c>
      <c r="AL107" s="23" t="e">
        <f>IF(#REF!=0,"",#REF!)</f>
        <v>#REF!</v>
      </c>
      <c r="AM107" s="19" t="e">
        <f>IF(#REF!=0,"",#REF!)</f>
        <v>#REF!</v>
      </c>
      <c r="AN107" s="23" t="e">
        <f>IF($AK107="","",#REF!)</f>
        <v>#REF!</v>
      </c>
      <c r="AO107" s="23" t="e">
        <f t="shared" si="51"/>
        <v>#REF!</v>
      </c>
      <c r="AP107" s="19" t="e">
        <f>IF(#REF!=0,"",#REF!)</f>
        <v>#REF!</v>
      </c>
      <c r="AQ107" s="19" t="e">
        <f>IF(#REF!=0,"",#REF!)</f>
        <v>#REF!</v>
      </c>
      <c r="AR107" s="19" t="e">
        <f>IF(#REF!=0,"",#REF!)</f>
        <v>#REF!</v>
      </c>
      <c r="AS107" s="19" t="e">
        <f>#REF!</f>
        <v>#REF!</v>
      </c>
    </row>
    <row r="108" spans="1:45" ht="19.5" thickTop="1" thickBot="1" x14ac:dyDescent="0.25">
      <c r="B108" s="20" t="str">
        <f t="shared" si="52"/>
        <v/>
      </c>
      <c r="C108" s="21" t="str">
        <f t="shared" si="53"/>
        <v/>
      </c>
      <c r="D108" s="19" t="str">
        <f t="shared" si="54"/>
        <v/>
      </c>
      <c r="E108" s="19" t="str">
        <f t="shared" si="55"/>
        <v/>
      </c>
      <c r="F108" s="19" t="str">
        <f t="shared" si="56"/>
        <v/>
      </c>
      <c r="G108" s="19" t="str">
        <f t="shared" si="57"/>
        <v/>
      </c>
      <c r="H108" s="19" t="str">
        <f t="shared" si="58"/>
        <v/>
      </c>
      <c r="I108" s="19"/>
      <c r="J108" s="19"/>
      <c r="K108" s="19" t="str">
        <f t="shared" si="40"/>
        <v/>
      </c>
      <c r="L108" s="19">
        <f t="shared" si="41"/>
        <v>10000</v>
      </c>
      <c r="M108" s="22" t="str">
        <f>TRIM(Data!$N106)</f>
        <v>Ann Shaw</v>
      </c>
      <c r="N108" s="22" t="str">
        <f>TRIM(Data!$A106)</f>
        <v>Ann Shaw</v>
      </c>
      <c r="O108" s="23">
        <f>IF(Data!$B106=0,"",Data!$B106)</f>
        <v>1894</v>
      </c>
      <c r="P108" s="19" t="str">
        <f>IF(Data!$C106=0,"",Data!$C106)</f>
        <v/>
      </c>
      <c r="Q108" s="23" t="str">
        <f>IF($M108="","",Data!$E106)</f>
        <v>M</v>
      </c>
      <c r="R108" s="23" t="str">
        <f t="shared" si="42"/>
        <v>M</v>
      </c>
      <c r="S108" s="23" t="str">
        <f t="shared" si="43"/>
        <v>M</v>
      </c>
      <c r="T108" s="19" t="str">
        <f>IF(Data!$F106=0,"",Data!$F106)</f>
        <v/>
      </c>
      <c r="U108" s="19" t="str">
        <f>IF(Data!$G106=0,"",Data!$G106)</f>
        <v/>
      </c>
      <c r="V108" s="19" t="str">
        <f>IF(Data!$D106=0,"",Data!$D106)</f>
        <v>ANTIQUE</v>
      </c>
      <c r="W108" s="19" t="str">
        <f>Data!$H106</f>
        <v>Japonica</v>
      </c>
      <c r="Y108" s="41" t="e">
        <f t="shared" si="37"/>
        <v>#REF!</v>
      </c>
      <c r="Z108" s="8">
        <f t="shared" si="44"/>
        <v>108</v>
      </c>
      <c r="AA108" s="8" t="str">
        <f t="shared" si="45"/>
        <v>Ann Shaw</v>
      </c>
      <c r="AB108" s="8" t="str">
        <f t="shared" si="46"/>
        <v>M</v>
      </c>
      <c r="AC108" s="8" t="str">
        <f t="shared" si="47"/>
        <v/>
      </c>
      <c r="AD108" s="8" t="str">
        <f t="shared" si="48"/>
        <v/>
      </c>
      <c r="AE108" s="8" t="str">
        <f t="shared" si="49"/>
        <v>ANTIQUE</v>
      </c>
      <c r="AF108" s="5">
        <f t="shared" si="50"/>
        <v>1894</v>
      </c>
      <c r="AG108" s="46">
        <v>105</v>
      </c>
      <c r="AH108" s="47" t="str">
        <f t="shared" si="38"/>
        <v/>
      </c>
      <c r="AI108" s="48" t="str">
        <f t="shared" si="39"/>
        <v/>
      </c>
      <c r="AK108" s="22" t="e">
        <f>TRIM(#REF!)</f>
        <v>#REF!</v>
      </c>
      <c r="AL108" s="23" t="e">
        <f>IF(#REF!=0,"",#REF!)</f>
        <v>#REF!</v>
      </c>
      <c r="AM108" s="19" t="e">
        <f>IF(#REF!=0,"",#REF!)</f>
        <v>#REF!</v>
      </c>
      <c r="AN108" s="23" t="e">
        <f>IF($AK108="","",#REF!)</f>
        <v>#REF!</v>
      </c>
      <c r="AO108" s="23" t="e">
        <f t="shared" si="51"/>
        <v>#REF!</v>
      </c>
      <c r="AP108" s="19" t="e">
        <f>IF(#REF!=0,"",#REF!)</f>
        <v>#REF!</v>
      </c>
      <c r="AQ108" s="19" t="e">
        <f>IF(#REF!=0,"",#REF!)</f>
        <v>#REF!</v>
      </c>
      <c r="AR108" s="19" t="e">
        <f>IF(#REF!=0,"",#REF!)</f>
        <v>#REF!</v>
      </c>
      <c r="AS108" s="19" t="e">
        <f>#REF!</f>
        <v>#REF!</v>
      </c>
    </row>
    <row r="109" spans="1:45" ht="19.5" thickTop="1" thickBot="1" x14ac:dyDescent="0.25">
      <c r="B109" s="20" t="str">
        <f t="shared" si="52"/>
        <v/>
      </c>
      <c r="C109" s="21" t="str">
        <f t="shared" si="53"/>
        <v/>
      </c>
      <c r="D109" s="19" t="str">
        <f t="shared" si="54"/>
        <v/>
      </c>
      <c r="E109" s="19" t="str">
        <f t="shared" si="55"/>
        <v/>
      </c>
      <c r="F109" s="19" t="str">
        <f t="shared" si="56"/>
        <v/>
      </c>
      <c r="G109" s="19" t="str">
        <f t="shared" si="57"/>
        <v/>
      </c>
      <c r="H109" s="19" t="str">
        <f t="shared" si="58"/>
        <v/>
      </c>
      <c r="I109" s="19"/>
      <c r="J109" s="19"/>
      <c r="K109" s="19" t="str">
        <f t="shared" si="40"/>
        <v/>
      </c>
      <c r="L109" s="19">
        <f t="shared" si="41"/>
        <v>10000</v>
      </c>
      <c r="M109" s="22" t="str">
        <f>TRIM(Data!$N107)</f>
        <v>Ann Sothern</v>
      </c>
      <c r="N109" s="22" t="str">
        <f>TRIM(Data!$A107)</f>
        <v>Ann Sothern</v>
      </c>
      <c r="O109" s="23">
        <f>IF(Data!$B107=0,"",Data!$B107)</f>
        <v>1960</v>
      </c>
      <c r="P109" s="19" t="str">
        <f>IF(Data!$C107=0,"",Data!$C107)</f>
        <v>1</v>
      </c>
      <c r="Q109" s="23" t="str">
        <f>IF($M109="","",Data!$E107)</f>
        <v>L</v>
      </c>
      <c r="R109" s="23" t="str">
        <f t="shared" si="42"/>
        <v>L</v>
      </c>
      <c r="S109" s="23" t="str">
        <f t="shared" si="43"/>
        <v>L</v>
      </c>
      <c r="T109" s="19" t="str">
        <f>IF(Data!$F107=0,"",Data!$F107)</f>
        <v/>
      </c>
      <c r="U109" s="19" t="str">
        <f>IF(Data!$G107=0,"",Data!$G107)</f>
        <v/>
      </c>
      <c r="V109" s="19" t="str">
        <f>IF(Data!$D107=0,"",Data!$D107)</f>
        <v/>
      </c>
      <c r="W109" s="19" t="str">
        <f>Data!$H107</f>
        <v>Japonica</v>
      </c>
      <c r="Y109" s="41" t="e">
        <f t="shared" si="37"/>
        <v>#REF!</v>
      </c>
      <c r="Z109" s="8">
        <f t="shared" si="44"/>
        <v>10000</v>
      </c>
      <c r="AA109" s="8" t="str">
        <f t="shared" si="45"/>
        <v>Ann Sothern</v>
      </c>
      <c r="AB109" s="8" t="str">
        <f t="shared" si="46"/>
        <v>L</v>
      </c>
      <c r="AC109" s="8" t="str">
        <f t="shared" si="47"/>
        <v/>
      </c>
      <c r="AD109" s="8" t="str">
        <f t="shared" si="48"/>
        <v/>
      </c>
      <c r="AE109" s="8" t="str">
        <f t="shared" si="49"/>
        <v/>
      </c>
      <c r="AF109" s="5">
        <f t="shared" si="50"/>
        <v>1960</v>
      </c>
      <c r="AG109" s="46">
        <v>106</v>
      </c>
      <c r="AH109" s="47" t="str">
        <f t="shared" si="38"/>
        <v/>
      </c>
      <c r="AI109" s="48" t="str">
        <f t="shared" si="39"/>
        <v/>
      </c>
      <c r="AK109" s="22" t="e">
        <f>TRIM(#REF!)</f>
        <v>#REF!</v>
      </c>
      <c r="AL109" s="23" t="e">
        <f>IF(#REF!=0,"",#REF!)</f>
        <v>#REF!</v>
      </c>
      <c r="AM109" s="19" t="e">
        <f>IF(#REF!=0,"",#REF!)</f>
        <v>#REF!</v>
      </c>
      <c r="AN109" s="23" t="e">
        <f>IF($AK109="","",#REF!)</f>
        <v>#REF!</v>
      </c>
      <c r="AO109" s="23" t="e">
        <f t="shared" si="51"/>
        <v>#REF!</v>
      </c>
      <c r="AP109" s="19" t="e">
        <f>IF(#REF!=0,"",#REF!)</f>
        <v>#REF!</v>
      </c>
      <c r="AQ109" s="19" t="e">
        <f>IF(#REF!=0,"",#REF!)</f>
        <v>#REF!</v>
      </c>
      <c r="AR109" s="19" t="e">
        <f>IF(#REF!=0,"",#REF!)</f>
        <v>#REF!</v>
      </c>
      <c r="AS109" s="19" t="e">
        <f>#REF!</f>
        <v>#REF!</v>
      </c>
    </row>
    <row r="110" spans="1:45" ht="19.5" thickTop="1" thickBot="1" x14ac:dyDescent="0.25">
      <c r="B110" s="20" t="str">
        <f t="shared" si="52"/>
        <v/>
      </c>
      <c r="C110" s="21" t="str">
        <f t="shared" si="53"/>
        <v/>
      </c>
      <c r="D110" s="19" t="str">
        <f t="shared" si="54"/>
        <v/>
      </c>
      <c r="E110" s="19" t="str">
        <f t="shared" si="55"/>
        <v/>
      </c>
      <c r="F110" s="19" t="str">
        <f t="shared" si="56"/>
        <v/>
      </c>
      <c r="G110" s="19" t="str">
        <f t="shared" si="57"/>
        <v/>
      </c>
      <c r="H110" s="19" t="str">
        <f t="shared" si="58"/>
        <v/>
      </c>
      <c r="I110" s="19"/>
      <c r="J110" s="19"/>
      <c r="K110" s="19" t="str">
        <f t="shared" si="40"/>
        <v/>
      </c>
      <c r="L110" s="19">
        <f t="shared" si="41"/>
        <v>10000</v>
      </c>
      <c r="M110" s="22" t="str">
        <f>TRIM(Data!$N108)</f>
        <v>Ann Walton</v>
      </c>
      <c r="N110" s="22" t="str">
        <f>TRIM(Data!$A108)</f>
        <v>Ann Walton</v>
      </c>
      <c r="O110" s="23">
        <f>IF(Data!$B108=0,"",Data!$B108)</f>
        <v>1999</v>
      </c>
      <c r="P110" s="19" t="str">
        <f>IF(Data!$C108=0,"",Data!$C108)</f>
        <v/>
      </c>
      <c r="Q110" s="23" t="str">
        <f>IF($M110="","",Data!$E108)</f>
        <v>L-VL</v>
      </c>
      <c r="R110" s="23" t="str">
        <f t="shared" si="42"/>
        <v>L</v>
      </c>
      <c r="S110" s="23" t="str">
        <f t="shared" si="43"/>
        <v>L</v>
      </c>
      <c r="T110" s="19" t="str">
        <f>IF(Data!$F108=0,"",Data!$F108)</f>
        <v>WHITE</v>
      </c>
      <c r="U110" s="19" t="str">
        <f>IF(Data!$G108=0,"",Data!$G108)</f>
        <v>FD</v>
      </c>
      <c r="V110" s="19" t="str">
        <f>IF(Data!$D108=0,"",Data!$D108)</f>
        <v/>
      </c>
      <c r="W110" s="19" t="str">
        <f>Data!$H108</f>
        <v>Japonica</v>
      </c>
      <c r="Y110" s="41" t="e">
        <f t="shared" si="37"/>
        <v>#REF!</v>
      </c>
      <c r="Z110" s="8">
        <f t="shared" si="44"/>
        <v>10000</v>
      </c>
      <c r="AA110" s="8" t="str">
        <f t="shared" si="45"/>
        <v>Ann Walton</v>
      </c>
      <c r="AB110" s="8" t="str">
        <f t="shared" si="46"/>
        <v>L</v>
      </c>
      <c r="AC110" s="8" t="str">
        <f t="shared" si="47"/>
        <v>WHITE</v>
      </c>
      <c r="AD110" s="8" t="str">
        <f t="shared" si="48"/>
        <v>FD</v>
      </c>
      <c r="AE110" s="8" t="str">
        <f t="shared" si="49"/>
        <v/>
      </c>
      <c r="AF110" s="5">
        <f t="shared" si="50"/>
        <v>1999</v>
      </c>
      <c r="AG110" s="46">
        <v>107</v>
      </c>
      <c r="AH110" s="47" t="str">
        <f t="shared" si="38"/>
        <v/>
      </c>
      <c r="AI110" s="48" t="str">
        <f t="shared" si="39"/>
        <v/>
      </c>
      <c r="AK110" s="22" t="e">
        <f>TRIM(#REF!)</f>
        <v>#REF!</v>
      </c>
      <c r="AL110" s="23" t="e">
        <f>IF(#REF!=0,"",#REF!)</f>
        <v>#REF!</v>
      </c>
      <c r="AM110" s="19" t="e">
        <f>IF(#REF!=0,"",#REF!)</f>
        <v>#REF!</v>
      </c>
      <c r="AN110" s="23" t="e">
        <f>IF($AK110="","",#REF!)</f>
        <v>#REF!</v>
      </c>
      <c r="AO110" s="23" t="e">
        <f t="shared" si="51"/>
        <v>#REF!</v>
      </c>
      <c r="AP110" s="19" t="e">
        <f>IF(#REF!=0,"",#REF!)</f>
        <v>#REF!</v>
      </c>
      <c r="AQ110" s="19" t="e">
        <f>IF(#REF!=0,"",#REF!)</f>
        <v>#REF!</v>
      </c>
      <c r="AR110" s="19" t="e">
        <f>IF(#REF!=0,"",#REF!)</f>
        <v>#REF!</v>
      </c>
      <c r="AS110" s="19" t="e">
        <f>#REF!</f>
        <v>#REF!</v>
      </c>
    </row>
    <row r="111" spans="1:45" ht="19.5" thickTop="1" thickBot="1" x14ac:dyDescent="0.25">
      <c r="B111" s="20" t="str">
        <f t="shared" si="52"/>
        <v/>
      </c>
      <c r="C111" s="21" t="str">
        <f t="shared" si="53"/>
        <v/>
      </c>
      <c r="D111" s="19" t="str">
        <f t="shared" si="54"/>
        <v/>
      </c>
      <c r="E111" s="19" t="str">
        <f t="shared" si="55"/>
        <v/>
      </c>
      <c r="F111" s="19" t="str">
        <f t="shared" si="56"/>
        <v/>
      </c>
      <c r="G111" s="19" t="str">
        <f t="shared" si="57"/>
        <v/>
      </c>
      <c r="H111" s="19" t="str">
        <f t="shared" si="58"/>
        <v/>
      </c>
      <c r="I111" s="19"/>
      <c r="J111" s="19"/>
      <c r="K111" s="19" t="str">
        <f t="shared" si="40"/>
        <v/>
      </c>
      <c r="L111" s="19">
        <f t="shared" si="41"/>
        <v>10000</v>
      </c>
      <c r="M111" s="22" t="str">
        <f>TRIM(Data!$N109)</f>
        <v>Ann Watkins</v>
      </c>
      <c r="N111" s="22" t="str">
        <f>TRIM(Data!$A109)</f>
        <v>Ann Watkins</v>
      </c>
      <c r="O111" s="23">
        <f>IF(Data!$B109=0,"",Data!$B109)</f>
        <v>2022</v>
      </c>
      <c r="P111" s="19" t="str">
        <f>IF(Data!$C109=0,"",Data!$C109)</f>
        <v>1</v>
      </c>
      <c r="Q111" s="23" t="str">
        <f>IF($M111="","",Data!$E109)</f>
        <v>M</v>
      </c>
      <c r="R111" s="23" t="str">
        <f t="shared" si="42"/>
        <v>M</v>
      </c>
      <c r="S111" s="23" t="str">
        <f t="shared" si="43"/>
        <v>M</v>
      </c>
      <c r="T111" s="19" t="str">
        <f>IF(Data!$F109=0,"",Data!$F109)</f>
        <v/>
      </c>
      <c r="U111" s="19" t="str">
        <f>IF(Data!$G109=0,"",Data!$G109)</f>
        <v/>
      </c>
      <c r="V111" s="19" t="str">
        <f>IF(Data!$D109=0,"",Data!$D109)</f>
        <v/>
      </c>
      <c r="W111" s="19" t="str">
        <f>Data!$H109</f>
        <v>Japonica</v>
      </c>
      <c r="Y111" s="41" t="e">
        <f t="shared" si="37"/>
        <v>#REF!</v>
      </c>
      <c r="Z111" s="8">
        <f t="shared" si="44"/>
        <v>10000</v>
      </c>
      <c r="AA111" s="8" t="str">
        <f t="shared" si="45"/>
        <v>Ann Watkins</v>
      </c>
      <c r="AB111" s="8" t="str">
        <f t="shared" si="46"/>
        <v>M</v>
      </c>
      <c r="AC111" s="8" t="str">
        <f t="shared" si="47"/>
        <v/>
      </c>
      <c r="AD111" s="8" t="str">
        <f t="shared" si="48"/>
        <v/>
      </c>
      <c r="AE111" s="8" t="str">
        <f t="shared" si="49"/>
        <v/>
      </c>
      <c r="AF111" s="5">
        <f t="shared" si="50"/>
        <v>2022</v>
      </c>
      <c r="AG111" s="46">
        <v>108</v>
      </c>
      <c r="AH111" s="47" t="str">
        <f t="shared" si="38"/>
        <v/>
      </c>
      <c r="AI111" s="48" t="str">
        <f t="shared" si="39"/>
        <v/>
      </c>
      <c r="AK111" s="22" t="e">
        <f>TRIM(#REF!)</f>
        <v>#REF!</v>
      </c>
      <c r="AL111" s="23" t="e">
        <f>IF(#REF!=0,"",#REF!)</f>
        <v>#REF!</v>
      </c>
      <c r="AM111" s="19" t="e">
        <f>IF(#REF!=0,"",#REF!)</f>
        <v>#REF!</v>
      </c>
      <c r="AN111" s="23" t="e">
        <f>IF($AK111="","",#REF!)</f>
        <v>#REF!</v>
      </c>
      <c r="AO111" s="23" t="e">
        <f t="shared" si="51"/>
        <v>#REF!</v>
      </c>
      <c r="AP111" s="19" t="e">
        <f>IF(#REF!=0,"",#REF!)</f>
        <v>#REF!</v>
      </c>
      <c r="AQ111" s="19" t="e">
        <f>IF(#REF!=0,"",#REF!)</f>
        <v>#REF!</v>
      </c>
      <c r="AR111" s="19" t="e">
        <f>IF(#REF!=0,"",#REF!)</f>
        <v>#REF!</v>
      </c>
      <c r="AS111" s="19" t="e">
        <f>#REF!</f>
        <v>#REF!</v>
      </c>
    </row>
    <row r="112" spans="1:45" ht="19.5" thickTop="1" thickBot="1" x14ac:dyDescent="0.25">
      <c r="B112" s="20" t="str">
        <f t="shared" si="52"/>
        <v/>
      </c>
      <c r="C112" s="21" t="str">
        <f t="shared" si="53"/>
        <v/>
      </c>
      <c r="D112" s="19" t="str">
        <f t="shared" si="54"/>
        <v/>
      </c>
      <c r="E112" s="19" t="str">
        <f t="shared" si="55"/>
        <v/>
      </c>
      <c r="F112" s="19" t="str">
        <f t="shared" si="56"/>
        <v/>
      </c>
      <c r="G112" s="19" t="str">
        <f t="shared" si="57"/>
        <v/>
      </c>
      <c r="H112" s="19" t="str">
        <f t="shared" si="58"/>
        <v/>
      </c>
      <c r="I112" s="19"/>
      <c r="J112" s="19"/>
      <c r="K112" s="19" t="str">
        <f t="shared" si="40"/>
        <v/>
      </c>
      <c r="L112" s="19">
        <f t="shared" si="41"/>
        <v>10000</v>
      </c>
      <c r="M112" s="22" t="str">
        <f>TRIM(Data!$N110)</f>
        <v>Anna Celeste</v>
      </c>
      <c r="N112" s="22" t="str">
        <f>TRIM(Data!$A110)</f>
        <v>Anna Celeste</v>
      </c>
      <c r="O112" s="23">
        <f>IF(Data!$B110=0,"",Data!$B110)</f>
        <v>2015</v>
      </c>
      <c r="P112" s="19" t="str">
        <f>IF(Data!$C110=0,"",Data!$C110)</f>
        <v>1</v>
      </c>
      <c r="Q112" s="23" t="str">
        <f>IF($M112="","",Data!$E110)</f>
        <v>L-VL</v>
      </c>
      <c r="R112" s="23" t="str">
        <f t="shared" si="42"/>
        <v>L</v>
      </c>
      <c r="S112" s="23" t="str">
        <f t="shared" si="43"/>
        <v>L</v>
      </c>
      <c r="T112" s="19" t="str">
        <f>IF(Data!$F110=0,"",Data!$F110)</f>
        <v/>
      </c>
      <c r="U112" s="19" t="str">
        <f>IF(Data!$G110=0,"",Data!$G110)</f>
        <v/>
      </c>
      <c r="V112" s="19" t="str">
        <f>IF(Data!$D110=0,"",Data!$D110)</f>
        <v/>
      </c>
      <c r="W112" s="19" t="str">
        <f>Data!$H110</f>
        <v>Japonica</v>
      </c>
      <c r="Y112" s="41" t="e">
        <f t="shared" si="37"/>
        <v>#REF!</v>
      </c>
      <c r="Z112" s="8">
        <f t="shared" si="44"/>
        <v>10000</v>
      </c>
      <c r="AA112" s="8" t="str">
        <f t="shared" si="45"/>
        <v>Anna Celeste</v>
      </c>
      <c r="AB112" s="8" t="str">
        <f t="shared" si="46"/>
        <v>L</v>
      </c>
      <c r="AC112" s="8" t="str">
        <f t="shared" si="47"/>
        <v/>
      </c>
      <c r="AD112" s="8" t="str">
        <f t="shared" si="48"/>
        <v/>
      </c>
      <c r="AE112" s="8" t="str">
        <f t="shared" si="49"/>
        <v/>
      </c>
      <c r="AF112" s="5">
        <f t="shared" si="50"/>
        <v>2015</v>
      </c>
      <c r="AG112" s="46">
        <v>109</v>
      </c>
      <c r="AH112" s="47" t="str">
        <f t="shared" si="38"/>
        <v/>
      </c>
      <c r="AI112" s="48" t="str">
        <f t="shared" si="39"/>
        <v/>
      </c>
      <c r="AK112" s="22" t="e">
        <f>TRIM(#REF!)</f>
        <v>#REF!</v>
      </c>
      <c r="AL112" s="23" t="e">
        <f>IF(#REF!=0,"",#REF!)</f>
        <v>#REF!</v>
      </c>
      <c r="AM112" s="19" t="e">
        <f>IF(#REF!=0,"",#REF!)</f>
        <v>#REF!</v>
      </c>
      <c r="AN112" s="23" t="e">
        <f>IF($AK112="","",#REF!)</f>
        <v>#REF!</v>
      </c>
      <c r="AO112" s="23" t="e">
        <f t="shared" si="51"/>
        <v>#REF!</v>
      </c>
      <c r="AP112" s="19" t="e">
        <f>IF(#REF!=0,"",#REF!)</f>
        <v>#REF!</v>
      </c>
      <c r="AQ112" s="19" t="e">
        <f>IF(#REF!=0,"",#REF!)</f>
        <v>#REF!</v>
      </c>
      <c r="AR112" s="19" t="e">
        <f>IF(#REF!=0,"",#REF!)</f>
        <v>#REF!</v>
      </c>
      <c r="AS112" s="19" t="e">
        <f>#REF!</f>
        <v>#REF!</v>
      </c>
    </row>
    <row r="113" spans="2:45" ht="19.5" thickTop="1" thickBot="1" x14ac:dyDescent="0.25">
      <c r="B113" s="20" t="str">
        <f t="shared" si="52"/>
        <v/>
      </c>
      <c r="C113" s="21" t="str">
        <f t="shared" si="53"/>
        <v/>
      </c>
      <c r="D113" s="19" t="str">
        <f t="shared" si="54"/>
        <v/>
      </c>
      <c r="E113" s="19" t="str">
        <f t="shared" si="55"/>
        <v/>
      </c>
      <c r="F113" s="19" t="str">
        <f t="shared" si="56"/>
        <v/>
      </c>
      <c r="G113" s="19" t="str">
        <f t="shared" si="57"/>
        <v/>
      </c>
      <c r="H113" s="19" t="str">
        <f t="shared" si="58"/>
        <v/>
      </c>
      <c r="I113" s="19"/>
      <c r="J113" s="19"/>
      <c r="K113" s="19" t="str">
        <f t="shared" si="40"/>
        <v/>
      </c>
      <c r="L113" s="19">
        <f t="shared" si="41"/>
        <v>10000</v>
      </c>
      <c r="M113" s="22" t="str">
        <f>TRIM(Data!$N111)</f>
        <v>Annabelle Fetterman</v>
      </c>
      <c r="N113" s="22" t="str">
        <f>TRIM(Data!$A111)</f>
        <v>Annabelle Fetterman (R)</v>
      </c>
      <c r="O113" s="23">
        <f>IF(Data!$B111=0,"",Data!$B111)</f>
        <v>1984</v>
      </c>
      <c r="P113" s="19" t="str">
        <f>IF(Data!$C111=0,"",Data!$C111)</f>
        <v>1</v>
      </c>
      <c r="Q113" s="23" t="str">
        <f>IF($M113="","",Data!$E111)</f>
        <v>L-VL</v>
      </c>
      <c r="R113" s="23" t="str">
        <f t="shared" si="42"/>
        <v>L</v>
      </c>
      <c r="S113" s="23" t="str">
        <f t="shared" si="43"/>
        <v>L</v>
      </c>
      <c r="T113" s="19" t="str">
        <f>IF(Data!$F111=0,"",Data!$F111)</f>
        <v/>
      </c>
      <c r="U113" s="19" t="str">
        <f>IF(Data!$G111=0,"",Data!$G111)</f>
        <v/>
      </c>
      <c r="V113" s="19" t="str">
        <f>IF(Data!$D111=0,"",Data!$D111)</f>
        <v/>
      </c>
      <c r="W113" s="19" t="str">
        <f>Data!$H111</f>
        <v>Reticulata</v>
      </c>
      <c r="Y113" s="41" t="e">
        <f t="shared" si="37"/>
        <v>#REF!</v>
      </c>
      <c r="Z113" s="8">
        <f t="shared" si="44"/>
        <v>10000</v>
      </c>
      <c r="AA113" s="8" t="str">
        <f t="shared" si="45"/>
        <v>Annabelle Fetterman</v>
      </c>
      <c r="AB113" s="8" t="str">
        <f t="shared" si="46"/>
        <v>L</v>
      </c>
      <c r="AC113" s="8" t="str">
        <f t="shared" si="47"/>
        <v/>
      </c>
      <c r="AD113" s="8" t="str">
        <f t="shared" si="48"/>
        <v/>
      </c>
      <c r="AE113" s="8" t="str">
        <f t="shared" si="49"/>
        <v/>
      </c>
      <c r="AF113" s="5">
        <f t="shared" si="50"/>
        <v>1984</v>
      </c>
      <c r="AG113" s="46">
        <v>110</v>
      </c>
      <c r="AH113" s="47" t="str">
        <f t="shared" si="38"/>
        <v/>
      </c>
      <c r="AI113" s="48" t="str">
        <f t="shared" si="39"/>
        <v/>
      </c>
      <c r="AK113" s="22" t="e">
        <f>TRIM(#REF!)</f>
        <v>#REF!</v>
      </c>
      <c r="AL113" s="23" t="e">
        <f>IF(#REF!=0,"",#REF!)</f>
        <v>#REF!</v>
      </c>
      <c r="AM113" s="19" t="e">
        <f>IF(#REF!=0,"",#REF!)</f>
        <v>#REF!</v>
      </c>
      <c r="AN113" s="23" t="e">
        <f>IF($AK113="","",#REF!)</f>
        <v>#REF!</v>
      </c>
      <c r="AO113" s="23" t="e">
        <f t="shared" si="51"/>
        <v>#REF!</v>
      </c>
      <c r="AP113" s="19" t="e">
        <f>IF(#REF!=0,"",#REF!)</f>
        <v>#REF!</v>
      </c>
      <c r="AQ113" s="19" t="e">
        <f>IF(#REF!=0,"",#REF!)</f>
        <v>#REF!</v>
      </c>
      <c r="AR113" s="19" t="e">
        <f>IF(#REF!=0,"",#REF!)</f>
        <v>#REF!</v>
      </c>
      <c r="AS113" s="19" t="e">
        <f>#REF!</f>
        <v>#REF!</v>
      </c>
    </row>
    <row r="114" spans="2:45" ht="19.5" thickTop="1" thickBot="1" x14ac:dyDescent="0.25">
      <c r="B114" s="20" t="str">
        <f t="shared" si="52"/>
        <v/>
      </c>
      <c r="C114" s="21" t="str">
        <f t="shared" si="53"/>
        <v/>
      </c>
      <c r="D114" s="19" t="str">
        <f t="shared" si="54"/>
        <v/>
      </c>
      <c r="E114" s="19" t="str">
        <f t="shared" si="55"/>
        <v/>
      </c>
      <c r="F114" s="19" t="str">
        <f t="shared" si="56"/>
        <v/>
      </c>
      <c r="G114" s="19" t="str">
        <f t="shared" si="57"/>
        <v/>
      </c>
      <c r="H114" s="19" t="str">
        <f t="shared" si="58"/>
        <v/>
      </c>
      <c r="I114" s="19"/>
      <c r="J114" s="19"/>
      <c r="K114" s="19" t="str">
        <f t="shared" si="40"/>
        <v/>
      </c>
      <c r="L114" s="19">
        <f t="shared" si="41"/>
        <v>10000</v>
      </c>
      <c r="M114" s="22" t="str">
        <f>TRIM(Data!$N112)</f>
        <v>Annaleigh's Star</v>
      </c>
      <c r="N114" s="22" t="str">
        <f>TRIM(Data!$A112)</f>
        <v>Annaleigh's Star</v>
      </c>
      <c r="O114" s="23">
        <f>IF(Data!$B112=0,"",Data!$B112)</f>
        <v>2015</v>
      </c>
      <c r="P114" s="19" t="str">
        <f>IF(Data!$C112=0,"",Data!$C112)</f>
        <v/>
      </c>
      <c r="Q114" s="23" t="str">
        <f>IF($M114="","",Data!$E112)</f>
        <v>S-M</v>
      </c>
      <c r="R114" s="23" t="str">
        <f t="shared" si="42"/>
        <v>S</v>
      </c>
      <c r="S114" s="23" t="str">
        <f t="shared" si="43"/>
        <v>S</v>
      </c>
      <c r="T114" s="19" t="str">
        <f>IF(Data!$F112=0,"",Data!$F112)</f>
        <v/>
      </c>
      <c r="U114" s="19" t="str">
        <f>IF(Data!$G112=0,"",Data!$G112)</f>
        <v/>
      </c>
      <c r="V114" s="19" t="str">
        <f>IF(Data!$D112=0,"",Data!$D112)</f>
        <v/>
      </c>
      <c r="W114" s="19" t="str">
        <f>Data!$H112</f>
        <v>Japonica</v>
      </c>
      <c r="Y114" s="41" t="e">
        <f t="shared" si="37"/>
        <v>#REF!</v>
      </c>
      <c r="Z114" s="8">
        <f t="shared" si="44"/>
        <v>10000</v>
      </c>
      <c r="AA114" s="8" t="str">
        <f t="shared" si="45"/>
        <v>Annaleigh's Star</v>
      </c>
      <c r="AB114" s="8" t="str">
        <f t="shared" si="46"/>
        <v>S</v>
      </c>
      <c r="AC114" s="8" t="str">
        <f t="shared" si="47"/>
        <v/>
      </c>
      <c r="AD114" s="8" t="str">
        <f t="shared" si="48"/>
        <v/>
      </c>
      <c r="AE114" s="8" t="str">
        <f t="shared" si="49"/>
        <v/>
      </c>
      <c r="AF114" s="5">
        <f t="shared" si="50"/>
        <v>2015</v>
      </c>
      <c r="AG114" s="46">
        <v>111</v>
      </c>
      <c r="AH114" s="47" t="str">
        <f t="shared" si="38"/>
        <v/>
      </c>
      <c r="AI114" s="48" t="str">
        <f t="shared" si="39"/>
        <v/>
      </c>
      <c r="AK114" s="22" t="e">
        <f>TRIM(#REF!)</f>
        <v>#REF!</v>
      </c>
      <c r="AL114" s="23" t="e">
        <f>IF(#REF!=0,"",#REF!)</f>
        <v>#REF!</v>
      </c>
      <c r="AM114" s="19" t="e">
        <f>IF(#REF!=0,"",#REF!)</f>
        <v>#REF!</v>
      </c>
      <c r="AN114" s="23" t="e">
        <f>IF($AK114="","",#REF!)</f>
        <v>#REF!</v>
      </c>
      <c r="AO114" s="23" t="e">
        <f t="shared" si="51"/>
        <v>#REF!</v>
      </c>
      <c r="AP114" s="19" t="e">
        <f>IF(#REF!=0,"",#REF!)</f>
        <v>#REF!</v>
      </c>
      <c r="AQ114" s="19" t="e">
        <f>IF(#REF!=0,"",#REF!)</f>
        <v>#REF!</v>
      </c>
      <c r="AR114" s="19" t="e">
        <f>IF(#REF!=0,"",#REF!)</f>
        <v>#REF!</v>
      </c>
      <c r="AS114" s="19" t="e">
        <f>#REF!</f>
        <v>#REF!</v>
      </c>
    </row>
    <row r="115" spans="2:45" ht="19.5" thickTop="1" thickBot="1" x14ac:dyDescent="0.25">
      <c r="B115" s="20" t="str">
        <f t="shared" si="52"/>
        <v/>
      </c>
      <c r="C115" s="21" t="str">
        <f t="shared" si="53"/>
        <v/>
      </c>
      <c r="D115" s="19" t="str">
        <f t="shared" si="54"/>
        <v/>
      </c>
      <c r="E115" s="19" t="str">
        <f t="shared" si="55"/>
        <v/>
      </c>
      <c r="F115" s="19" t="str">
        <f t="shared" si="56"/>
        <v/>
      </c>
      <c r="G115" s="19" t="str">
        <f t="shared" si="57"/>
        <v/>
      </c>
      <c r="H115" s="19" t="str">
        <f t="shared" si="58"/>
        <v/>
      </c>
      <c r="I115" s="19"/>
      <c r="J115" s="19"/>
      <c r="K115" s="19" t="str">
        <f t="shared" si="40"/>
        <v/>
      </c>
      <c r="L115" s="19">
        <f t="shared" si="41"/>
        <v>10000</v>
      </c>
      <c r="M115" s="22" t="str">
        <f>TRIM(Data!$N113)</f>
        <v>Anne Elizabeth Madsen</v>
      </c>
      <c r="N115" s="22" t="str">
        <f>TRIM(Data!$A113)</f>
        <v>Anne Elizabeth Madsen</v>
      </c>
      <c r="O115" s="23">
        <f>IF(Data!$B113=0,"",Data!$B113)</f>
        <v>2020</v>
      </c>
      <c r="P115" s="19" t="str">
        <f>IF(Data!$C113=0,"",Data!$C113)</f>
        <v>1</v>
      </c>
      <c r="Q115" s="23" t="str">
        <f>IF($M115="","",Data!$E113)</f>
        <v>M</v>
      </c>
      <c r="R115" s="23" t="str">
        <f t="shared" si="42"/>
        <v>M</v>
      </c>
      <c r="S115" s="23" t="str">
        <f t="shared" si="43"/>
        <v>M</v>
      </c>
      <c r="T115" s="19" t="str">
        <f>IF(Data!$F113=0,"",Data!$F113)</f>
        <v/>
      </c>
      <c r="U115" s="19" t="str">
        <f>IF(Data!$G113=0,"",Data!$G113)</f>
        <v>FD</v>
      </c>
      <c r="V115" s="19" t="str">
        <f>IF(Data!$D113=0,"",Data!$D113)</f>
        <v/>
      </c>
      <c r="W115" s="19" t="str">
        <f>Data!$H113</f>
        <v>Japonica</v>
      </c>
      <c r="Y115" s="41" t="e">
        <f t="shared" si="37"/>
        <v>#REF!</v>
      </c>
      <c r="Z115" s="8">
        <f t="shared" si="44"/>
        <v>10000</v>
      </c>
      <c r="AA115" s="8" t="str">
        <f t="shared" si="45"/>
        <v>Anne Elizabeth Madsen</v>
      </c>
      <c r="AB115" s="8" t="str">
        <f t="shared" si="46"/>
        <v>M</v>
      </c>
      <c r="AC115" s="8" t="str">
        <f t="shared" si="47"/>
        <v/>
      </c>
      <c r="AD115" s="8" t="str">
        <f t="shared" si="48"/>
        <v>FD</v>
      </c>
      <c r="AE115" s="8" t="str">
        <f t="shared" si="49"/>
        <v/>
      </c>
      <c r="AF115" s="5">
        <f t="shared" si="50"/>
        <v>2020</v>
      </c>
      <c r="AG115" s="46">
        <v>112</v>
      </c>
      <c r="AH115" s="47" t="str">
        <f t="shared" si="38"/>
        <v/>
      </c>
      <c r="AI115" s="48" t="str">
        <f t="shared" si="39"/>
        <v/>
      </c>
      <c r="AK115" s="22" t="e">
        <f>TRIM(#REF!)</f>
        <v>#REF!</v>
      </c>
      <c r="AL115" s="23" t="e">
        <f>IF(#REF!=0,"",#REF!)</f>
        <v>#REF!</v>
      </c>
      <c r="AM115" s="19" t="e">
        <f>IF(#REF!=0,"",#REF!)</f>
        <v>#REF!</v>
      </c>
      <c r="AN115" s="23" t="e">
        <f>IF($AK115="","",#REF!)</f>
        <v>#REF!</v>
      </c>
      <c r="AO115" s="23" t="e">
        <f t="shared" si="51"/>
        <v>#REF!</v>
      </c>
      <c r="AP115" s="19" t="e">
        <f>IF(#REF!=0,"",#REF!)</f>
        <v>#REF!</v>
      </c>
      <c r="AQ115" s="19" t="e">
        <f>IF(#REF!=0,"",#REF!)</f>
        <v>#REF!</v>
      </c>
      <c r="AR115" s="19" t="e">
        <f>IF(#REF!=0,"",#REF!)</f>
        <v>#REF!</v>
      </c>
      <c r="AS115" s="19" t="e">
        <f>#REF!</f>
        <v>#REF!</v>
      </c>
    </row>
    <row r="116" spans="2:45" ht="19.5" thickTop="1" thickBot="1" x14ac:dyDescent="0.25">
      <c r="B116" s="20" t="str">
        <f t="shared" si="52"/>
        <v/>
      </c>
      <c r="C116" s="21" t="str">
        <f t="shared" si="53"/>
        <v/>
      </c>
      <c r="D116" s="19" t="str">
        <f t="shared" si="54"/>
        <v/>
      </c>
      <c r="E116" s="19" t="str">
        <f t="shared" si="55"/>
        <v/>
      </c>
      <c r="F116" s="19" t="str">
        <f t="shared" si="56"/>
        <v/>
      </c>
      <c r="G116" s="19" t="str">
        <f t="shared" si="57"/>
        <v/>
      </c>
      <c r="H116" s="19" t="str">
        <f t="shared" si="58"/>
        <v/>
      </c>
      <c r="I116" s="19"/>
      <c r="J116" s="19"/>
      <c r="K116" s="19" t="str">
        <f t="shared" si="40"/>
        <v/>
      </c>
      <c r="L116" s="19">
        <f t="shared" si="41"/>
        <v>10000</v>
      </c>
      <c r="M116" s="22" t="str">
        <f>TRIM(Data!$N114)</f>
        <v>Anne Gramling</v>
      </c>
      <c r="N116" s="22" t="str">
        <f>TRIM(Data!$A114)</f>
        <v>Anne Gramling</v>
      </c>
      <c r="O116" s="23">
        <f>IF(Data!$B114=0,"",Data!$B114)</f>
        <v>1978</v>
      </c>
      <c r="P116" s="19" t="str">
        <f>IF(Data!$C114=0,"",Data!$C114)</f>
        <v>1</v>
      </c>
      <c r="Q116" s="23" t="str">
        <f>IF($M116="","",Data!$E114)</f>
        <v>L</v>
      </c>
      <c r="R116" s="23" t="str">
        <f t="shared" si="42"/>
        <v>L</v>
      </c>
      <c r="S116" s="23" t="str">
        <f t="shared" si="43"/>
        <v>L</v>
      </c>
      <c r="T116" s="19" t="str">
        <f>IF(Data!$F114=0,"",Data!$F114)</f>
        <v/>
      </c>
      <c r="U116" s="19" t="str">
        <f>IF(Data!$G114=0,"",Data!$G114)</f>
        <v/>
      </c>
      <c r="V116" s="19" t="str">
        <f>IF(Data!$D114=0,"",Data!$D114)</f>
        <v/>
      </c>
      <c r="W116" s="19" t="str">
        <f>Data!$H114</f>
        <v>Japonica</v>
      </c>
      <c r="Y116" s="41" t="e">
        <f t="shared" si="37"/>
        <v>#REF!</v>
      </c>
      <c r="Z116" s="8">
        <f t="shared" si="44"/>
        <v>10000</v>
      </c>
      <c r="AA116" s="8" t="str">
        <f t="shared" si="45"/>
        <v>Anne Gramling</v>
      </c>
      <c r="AB116" s="8" t="str">
        <f t="shared" si="46"/>
        <v>L</v>
      </c>
      <c r="AC116" s="8" t="str">
        <f t="shared" si="47"/>
        <v/>
      </c>
      <c r="AD116" s="8" t="str">
        <f t="shared" si="48"/>
        <v/>
      </c>
      <c r="AE116" s="8" t="str">
        <f t="shared" si="49"/>
        <v/>
      </c>
      <c r="AF116" s="5">
        <f t="shared" si="50"/>
        <v>1978</v>
      </c>
      <c r="AG116" s="46">
        <v>113</v>
      </c>
      <c r="AH116" s="47" t="str">
        <f t="shared" si="38"/>
        <v/>
      </c>
      <c r="AI116" s="48" t="str">
        <f t="shared" si="39"/>
        <v/>
      </c>
      <c r="AK116" s="22" t="e">
        <f>TRIM(#REF!)</f>
        <v>#REF!</v>
      </c>
      <c r="AL116" s="23" t="e">
        <f>IF(#REF!=0,"",#REF!)</f>
        <v>#REF!</v>
      </c>
      <c r="AM116" s="19" t="e">
        <f>IF(#REF!=0,"",#REF!)</f>
        <v>#REF!</v>
      </c>
      <c r="AN116" s="23" t="e">
        <f>IF($AK116="","",#REF!)</f>
        <v>#REF!</v>
      </c>
      <c r="AO116" s="23" t="e">
        <f t="shared" si="51"/>
        <v>#REF!</v>
      </c>
      <c r="AP116" s="19" t="e">
        <f>IF(#REF!=0,"",#REF!)</f>
        <v>#REF!</v>
      </c>
      <c r="AQ116" s="19" t="e">
        <f>IF(#REF!=0,"",#REF!)</f>
        <v>#REF!</v>
      </c>
      <c r="AR116" s="19" t="e">
        <f>IF(#REF!=0,"",#REF!)</f>
        <v>#REF!</v>
      </c>
      <c r="AS116" s="19" t="e">
        <f>#REF!</f>
        <v>#REF!</v>
      </c>
    </row>
    <row r="117" spans="2:45" ht="19.5" thickTop="1" thickBot="1" x14ac:dyDescent="0.25">
      <c r="B117" s="20" t="str">
        <f t="shared" si="52"/>
        <v/>
      </c>
      <c r="C117" s="21" t="str">
        <f t="shared" si="53"/>
        <v/>
      </c>
      <c r="D117" s="19" t="str">
        <f t="shared" si="54"/>
        <v/>
      </c>
      <c r="E117" s="19" t="str">
        <f t="shared" si="55"/>
        <v/>
      </c>
      <c r="F117" s="19" t="str">
        <f t="shared" si="56"/>
        <v/>
      </c>
      <c r="G117" s="19" t="str">
        <f t="shared" si="57"/>
        <v/>
      </c>
      <c r="H117" s="19" t="str">
        <f t="shared" si="58"/>
        <v/>
      </c>
      <c r="I117" s="19"/>
      <c r="J117" s="19"/>
      <c r="K117" s="19" t="str">
        <f t="shared" si="40"/>
        <v/>
      </c>
      <c r="L117" s="19">
        <f t="shared" si="41"/>
        <v>10000</v>
      </c>
      <c r="M117" s="22" t="str">
        <f>TRIM(Data!$N115)</f>
        <v>Anne Hightower</v>
      </c>
      <c r="N117" s="22" t="str">
        <f>TRIM(Data!$A115)</f>
        <v>Anne Hightower (R)</v>
      </c>
      <c r="O117" s="23">
        <f>IF(Data!$B115=0,"",Data!$B115)</f>
        <v>2015</v>
      </c>
      <c r="P117" s="19" t="str">
        <f>IF(Data!$C115=0,"",Data!$C115)</f>
        <v>1</v>
      </c>
      <c r="Q117" s="23" t="str">
        <f>IF($M117="","",Data!$E115)</f>
        <v>VL</v>
      </c>
      <c r="R117" s="23" t="str">
        <f t="shared" si="42"/>
        <v>VL</v>
      </c>
      <c r="S117" s="23" t="str">
        <f t="shared" si="43"/>
        <v>VL</v>
      </c>
      <c r="T117" s="19" t="str">
        <f>IF(Data!$F115=0,"",Data!$F115)</f>
        <v/>
      </c>
      <c r="U117" s="19" t="str">
        <f>IF(Data!$G115=0,"",Data!$G115)</f>
        <v/>
      </c>
      <c r="V117" s="19" t="str">
        <f>IF(Data!$D115=0,"",Data!$D115)</f>
        <v/>
      </c>
      <c r="W117" s="19" t="str">
        <f>Data!$H115</f>
        <v>Reticulata</v>
      </c>
      <c r="Y117" s="41" t="e">
        <f t="shared" si="37"/>
        <v>#REF!</v>
      </c>
      <c r="Z117" s="8">
        <f t="shared" si="44"/>
        <v>10000</v>
      </c>
      <c r="AA117" s="8" t="str">
        <f t="shared" si="45"/>
        <v>Anne Hightower</v>
      </c>
      <c r="AB117" s="8" t="str">
        <f t="shared" si="46"/>
        <v>VL</v>
      </c>
      <c r="AC117" s="8" t="str">
        <f t="shared" si="47"/>
        <v/>
      </c>
      <c r="AD117" s="8" t="str">
        <f t="shared" si="48"/>
        <v/>
      </c>
      <c r="AE117" s="8" t="str">
        <f t="shared" si="49"/>
        <v/>
      </c>
      <c r="AF117" s="5">
        <f t="shared" si="50"/>
        <v>2015</v>
      </c>
      <c r="AG117" s="46">
        <v>114</v>
      </c>
      <c r="AH117" s="47" t="str">
        <f t="shared" si="38"/>
        <v/>
      </c>
      <c r="AI117" s="48" t="str">
        <f t="shared" si="39"/>
        <v/>
      </c>
      <c r="AK117" s="22" t="e">
        <f>TRIM(#REF!)</f>
        <v>#REF!</v>
      </c>
      <c r="AL117" s="23" t="e">
        <f>IF(#REF!=0,"",#REF!)</f>
        <v>#REF!</v>
      </c>
      <c r="AM117" s="19" t="e">
        <f>IF(#REF!=0,"",#REF!)</f>
        <v>#REF!</v>
      </c>
      <c r="AN117" s="23" t="e">
        <f>IF($AK117="","",#REF!)</f>
        <v>#REF!</v>
      </c>
      <c r="AO117" s="23" t="e">
        <f t="shared" si="51"/>
        <v>#REF!</v>
      </c>
      <c r="AP117" s="19" t="e">
        <f>IF(#REF!=0,"",#REF!)</f>
        <v>#REF!</v>
      </c>
      <c r="AQ117" s="19" t="e">
        <f>IF(#REF!=0,"",#REF!)</f>
        <v>#REF!</v>
      </c>
      <c r="AR117" s="19" t="e">
        <f>IF(#REF!=0,"",#REF!)</f>
        <v>#REF!</v>
      </c>
      <c r="AS117" s="19" t="e">
        <f>#REF!</f>
        <v>#REF!</v>
      </c>
    </row>
    <row r="118" spans="2:45" ht="19.5" thickTop="1" thickBot="1" x14ac:dyDescent="0.25">
      <c r="B118" s="20" t="str">
        <f t="shared" si="52"/>
        <v/>
      </c>
      <c r="C118" s="21" t="str">
        <f t="shared" si="53"/>
        <v/>
      </c>
      <c r="D118" s="19" t="str">
        <f t="shared" si="54"/>
        <v/>
      </c>
      <c r="E118" s="19" t="str">
        <f t="shared" si="55"/>
        <v/>
      </c>
      <c r="F118" s="19" t="str">
        <f t="shared" si="56"/>
        <v/>
      </c>
      <c r="G118" s="19" t="str">
        <f t="shared" si="57"/>
        <v/>
      </c>
      <c r="H118" s="19" t="str">
        <f t="shared" si="58"/>
        <v/>
      </c>
      <c r="I118" s="19"/>
      <c r="J118" s="19"/>
      <c r="K118" s="19" t="str">
        <f t="shared" si="40"/>
        <v/>
      </c>
      <c r="L118" s="19">
        <f t="shared" si="41"/>
        <v>10000</v>
      </c>
      <c r="M118" s="22" t="str">
        <f>TRIM(Data!$N116)</f>
        <v>Anne McCulloch Hill</v>
      </c>
      <c r="N118" s="22" t="str">
        <f>TRIM(Data!$A116)</f>
        <v>Anne McCulloch Hill (R)</v>
      </c>
      <c r="O118" s="23">
        <f>IF(Data!$B116=0,"",Data!$B116)</f>
        <v>1977</v>
      </c>
      <c r="P118" s="19" t="str">
        <f>IF(Data!$C116=0,"",Data!$C116)</f>
        <v>1</v>
      </c>
      <c r="Q118" s="23" t="str">
        <f>IF($M118="","",Data!$E116)</f>
        <v>M</v>
      </c>
      <c r="R118" s="23" t="str">
        <f t="shared" si="42"/>
        <v>M</v>
      </c>
      <c r="S118" s="23" t="str">
        <f t="shared" si="43"/>
        <v>M</v>
      </c>
      <c r="T118" s="19" t="str">
        <f>IF(Data!$F116=0,"",Data!$F116)</f>
        <v/>
      </c>
      <c r="U118" s="19" t="str">
        <f>IF(Data!$G116=0,"",Data!$G116)</f>
        <v/>
      </c>
      <c r="V118" s="19" t="str">
        <f>IF(Data!$D116=0,"",Data!$D116)</f>
        <v/>
      </c>
      <c r="W118" s="19" t="str">
        <f>Data!$H116</f>
        <v>Reticulata</v>
      </c>
      <c r="Y118" s="41" t="e">
        <f t="shared" si="37"/>
        <v>#REF!</v>
      </c>
      <c r="Z118" s="8">
        <f t="shared" si="44"/>
        <v>10000</v>
      </c>
      <c r="AA118" s="8" t="str">
        <f t="shared" si="45"/>
        <v>Anne McCulloch Hill</v>
      </c>
      <c r="AB118" s="8" t="str">
        <f t="shared" si="46"/>
        <v>M</v>
      </c>
      <c r="AC118" s="8" t="str">
        <f t="shared" si="47"/>
        <v/>
      </c>
      <c r="AD118" s="8" t="str">
        <f t="shared" si="48"/>
        <v/>
      </c>
      <c r="AE118" s="8" t="str">
        <f t="shared" si="49"/>
        <v/>
      </c>
      <c r="AF118" s="5">
        <f t="shared" si="50"/>
        <v>1977</v>
      </c>
      <c r="AG118" s="46">
        <v>115</v>
      </c>
      <c r="AH118" s="47" t="str">
        <f t="shared" si="38"/>
        <v/>
      </c>
      <c r="AI118" s="48" t="str">
        <f t="shared" si="39"/>
        <v/>
      </c>
      <c r="AK118" s="22" t="e">
        <f>TRIM(#REF!)</f>
        <v>#REF!</v>
      </c>
      <c r="AL118" s="23" t="e">
        <f>IF(#REF!=0,"",#REF!)</f>
        <v>#REF!</v>
      </c>
      <c r="AM118" s="19" t="e">
        <f>IF(#REF!=0,"",#REF!)</f>
        <v>#REF!</v>
      </c>
      <c r="AN118" s="23" t="e">
        <f>IF($AK118="","",#REF!)</f>
        <v>#REF!</v>
      </c>
      <c r="AO118" s="23" t="e">
        <f t="shared" si="51"/>
        <v>#REF!</v>
      </c>
      <c r="AP118" s="19" t="e">
        <f>IF(#REF!=0,"",#REF!)</f>
        <v>#REF!</v>
      </c>
      <c r="AQ118" s="19" t="e">
        <f>IF(#REF!=0,"",#REF!)</f>
        <v>#REF!</v>
      </c>
      <c r="AR118" s="19" t="e">
        <f>IF(#REF!=0,"",#REF!)</f>
        <v>#REF!</v>
      </c>
      <c r="AS118" s="19" t="e">
        <f>#REF!</f>
        <v>#REF!</v>
      </c>
    </row>
    <row r="119" spans="2:45" ht="19.5" thickTop="1" thickBot="1" x14ac:dyDescent="0.25">
      <c r="B119" s="20" t="str">
        <f t="shared" si="52"/>
        <v/>
      </c>
      <c r="C119" s="21" t="str">
        <f t="shared" si="53"/>
        <v/>
      </c>
      <c r="D119" s="19" t="str">
        <f t="shared" si="54"/>
        <v/>
      </c>
      <c r="E119" s="19" t="str">
        <f t="shared" si="55"/>
        <v/>
      </c>
      <c r="F119" s="19" t="str">
        <f t="shared" si="56"/>
        <v/>
      </c>
      <c r="G119" s="19" t="str">
        <f t="shared" si="57"/>
        <v/>
      </c>
      <c r="H119" s="19" t="str">
        <f t="shared" si="58"/>
        <v/>
      </c>
      <c r="I119" s="19"/>
      <c r="J119" s="19"/>
      <c r="K119" s="19" t="str">
        <f t="shared" si="40"/>
        <v/>
      </c>
      <c r="L119" s="19">
        <f t="shared" si="41"/>
        <v>10000</v>
      </c>
      <c r="M119" s="22" t="str">
        <f>TRIM(Data!$N117)</f>
        <v>Annell Moore Var.</v>
      </c>
      <c r="N119" s="22" t="str">
        <f>TRIM(Data!$A117)</f>
        <v>Annell Moore Var.</v>
      </c>
      <c r="O119" s="23">
        <f>IF(Data!$B117=0,"",Data!$B117)</f>
        <v>2016</v>
      </c>
      <c r="P119" s="19" t="str">
        <f>IF(Data!$C117=0,"",Data!$C117)</f>
        <v/>
      </c>
      <c r="Q119" s="23" t="str">
        <f>IF($M119="","",Data!$E117)</f>
        <v>M</v>
      </c>
      <c r="R119" s="23" t="str">
        <f t="shared" si="42"/>
        <v>M</v>
      </c>
      <c r="S119" s="23" t="str">
        <f t="shared" si="43"/>
        <v>M</v>
      </c>
      <c r="T119" s="19" t="str">
        <f>IF(Data!$F117=0,"",Data!$F117)</f>
        <v/>
      </c>
      <c r="U119" s="19" t="str">
        <f>IF(Data!$G117=0,"",Data!$G117)</f>
        <v/>
      </c>
      <c r="V119" s="19" t="str">
        <f>IF(Data!$D117=0,"",Data!$D117)</f>
        <v/>
      </c>
      <c r="W119" s="19" t="str">
        <f>Data!$H117</f>
        <v>Japonica</v>
      </c>
      <c r="Y119" s="41" t="e">
        <f t="shared" si="37"/>
        <v>#REF!</v>
      </c>
      <c r="Z119" s="8">
        <f t="shared" si="44"/>
        <v>10000</v>
      </c>
      <c r="AA119" s="8" t="str">
        <f t="shared" si="45"/>
        <v>Annell Moore Var.</v>
      </c>
      <c r="AB119" s="8" t="str">
        <f t="shared" si="46"/>
        <v>M</v>
      </c>
      <c r="AC119" s="8" t="str">
        <f t="shared" si="47"/>
        <v/>
      </c>
      <c r="AD119" s="8" t="str">
        <f t="shared" si="48"/>
        <v/>
      </c>
      <c r="AE119" s="8" t="str">
        <f t="shared" si="49"/>
        <v/>
      </c>
      <c r="AF119" s="5">
        <f t="shared" si="50"/>
        <v>2016</v>
      </c>
      <c r="AG119" s="46">
        <v>116</v>
      </c>
      <c r="AH119" s="47" t="str">
        <f t="shared" si="38"/>
        <v/>
      </c>
      <c r="AI119" s="48" t="str">
        <f t="shared" si="39"/>
        <v/>
      </c>
      <c r="AK119" s="22" t="e">
        <f>TRIM(#REF!)</f>
        <v>#REF!</v>
      </c>
      <c r="AL119" s="23" t="e">
        <f>IF(#REF!=0,"",#REF!)</f>
        <v>#REF!</v>
      </c>
      <c r="AM119" s="19" t="e">
        <f>IF(#REF!=0,"",#REF!)</f>
        <v>#REF!</v>
      </c>
      <c r="AN119" s="23" t="e">
        <f>IF($AK119="","",#REF!)</f>
        <v>#REF!</v>
      </c>
      <c r="AO119" s="23" t="e">
        <f t="shared" si="51"/>
        <v>#REF!</v>
      </c>
      <c r="AP119" s="19" t="e">
        <f>IF(#REF!=0,"",#REF!)</f>
        <v>#REF!</v>
      </c>
      <c r="AQ119" s="19" t="e">
        <f>IF(#REF!=0,"",#REF!)</f>
        <v>#REF!</v>
      </c>
      <c r="AR119" s="19" t="e">
        <f>IF(#REF!=0,"",#REF!)</f>
        <v>#REF!</v>
      </c>
      <c r="AS119" s="19" t="e">
        <f>#REF!</f>
        <v>#REF!</v>
      </c>
    </row>
    <row r="120" spans="2:45" ht="19.5" thickTop="1" thickBot="1" x14ac:dyDescent="0.25">
      <c r="B120" s="20" t="str">
        <f t="shared" si="52"/>
        <v/>
      </c>
      <c r="C120" s="21" t="str">
        <f t="shared" si="53"/>
        <v/>
      </c>
      <c r="D120" s="19" t="str">
        <f t="shared" si="54"/>
        <v/>
      </c>
      <c r="E120" s="19" t="str">
        <f t="shared" si="55"/>
        <v/>
      </c>
      <c r="F120" s="19" t="str">
        <f t="shared" si="56"/>
        <v/>
      </c>
      <c r="G120" s="19" t="str">
        <f t="shared" si="57"/>
        <v/>
      </c>
      <c r="H120" s="19" t="str">
        <f t="shared" si="58"/>
        <v/>
      </c>
      <c r="I120" s="19"/>
      <c r="J120" s="19"/>
      <c r="K120" s="19" t="str">
        <f t="shared" si="40"/>
        <v/>
      </c>
      <c r="L120" s="19">
        <f t="shared" si="41"/>
        <v>10000</v>
      </c>
      <c r="M120" s="22" t="str">
        <f>TRIM(Data!$N118)</f>
        <v>Annette Gehry</v>
      </c>
      <c r="N120" s="22" t="str">
        <f>TRIM(Data!$A118)</f>
        <v>Annette Gehry</v>
      </c>
      <c r="O120" s="23">
        <f>IF(Data!$B118=0,"",Data!$B118)</f>
        <v>1960</v>
      </c>
      <c r="P120" s="19" t="str">
        <f>IF(Data!$C118=0,"",Data!$C118)</f>
        <v>1</v>
      </c>
      <c r="Q120" s="23" t="str">
        <f>IF($M120="","",Data!$E118)</f>
        <v>M-L</v>
      </c>
      <c r="R120" s="23" t="str">
        <f t="shared" si="42"/>
        <v>M</v>
      </c>
      <c r="S120" s="23" t="str">
        <f t="shared" si="43"/>
        <v>M</v>
      </c>
      <c r="T120" s="19" t="str">
        <f>IF(Data!$F118=0,"",Data!$F118)</f>
        <v/>
      </c>
      <c r="U120" s="19" t="str">
        <f>IF(Data!$G118=0,"",Data!$G118)</f>
        <v/>
      </c>
      <c r="V120" s="19" t="str">
        <f>IF(Data!$D118=0,"",Data!$D118)</f>
        <v/>
      </c>
      <c r="W120" s="19" t="str">
        <f>Data!$H118</f>
        <v>Japonica</v>
      </c>
      <c r="Y120" s="41" t="e">
        <f t="shared" si="37"/>
        <v>#REF!</v>
      </c>
      <c r="Z120" s="8">
        <f t="shared" si="44"/>
        <v>10000</v>
      </c>
      <c r="AA120" s="8" t="str">
        <f t="shared" si="45"/>
        <v>Annette Gehry</v>
      </c>
      <c r="AB120" s="8" t="str">
        <f t="shared" si="46"/>
        <v>M</v>
      </c>
      <c r="AC120" s="8" t="str">
        <f t="shared" si="47"/>
        <v/>
      </c>
      <c r="AD120" s="8" t="str">
        <f t="shared" si="48"/>
        <v/>
      </c>
      <c r="AE120" s="8" t="str">
        <f t="shared" si="49"/>
        <v/>
      </c>
      <c r="AF120" s="5">
        <f t="shared" si="50"/>
        <v>1960</v>
      </c>
      <c r="AG120" s="46">
        <v>117</v>
      </c>
      <c r="AH120" s="47" t="str">
        <f t="shared" si="38"/>
        <v/>
      </c>
      <c r="AI120" s="48" t="str">
        <f t="shared" si="39"/>
        <v/>
      </c>
      <c r="AK120" s="22" t="e">
        <f>TRIM(#REF!)</f>
        <v>#REF!</v>
      </c>
      <c r="AL120" s="23" t="e">
        <f>IF(#REF!=0,"",#REF!)</f>
        <v>#REF!</v>
      </c>
      <c r="AM120" s="19" t="e">
        <f>IF(#REF!=0,"",#REF!)</f>
        <v>#REF!</v>
      </c>
      <c r="AN120" s="23" t="e">
        <f>IF($AK120="","",#REF!)</f>
        <v>#REF!</v>
      </c>
      <c r="AO120" s="23" t="e">
        <f t="shared" si="51"/>
        <v>#REF!</v>
      </c>
      <c r="AP120" s="19" t="e">
        <f>IF(#REF!=0,"",#REF!)</f>
        <v>#REF!</v>
      </c>
      <c r="AQ120" s="19" t="e">
        <f>IF(#REF!=0,"",#REF!)</f>
        <v>#REF!</v>
      </c>
      <c r="AR120" s="19" t="e">
        <f>IF(#REF!=0,"",#REF!)</f>
        <v>#REF!</v>
      </c>
      <c r="AS120" s="19" t="e">
        <f>#REF!</f>
        <v>#REF!</v>
      </c>
    </row>
    <row r="121" spans="2:45" ht="19.5" thickTop="1" thickBot="1" x14ac:dyDescent="0.25">
      <c r="B121" s="20" t="str">
        <f t="shared" si="52"/>
        <v/>
      </c>
      <c r="C121" s="21" t="str">
        <f t="shared" si="53"/>
        <v/>
      </c>
      <c r="D121" s="19" t="str">
        <f t="shared" si="54"/>
        <v/>
      </c>
      <c r="E121" s="19" t="str">
        <f t="shared" si="55"/>
        <v/>
      </c>
      <c r="F121" s="19" t="str">
        <f t="shared" si="56"/>
        <v/>
      </c>
      <c r="G121" s="19" t="str">
        <f t="shared" si="57"/>
        <v/>
      </c>
      <c r="H121" s="19" t="str">
        <f t="shared" si="58"/>
        <v/>
      </c>
      <c r="I121" s="19"/>
      <c r="J121" s="19"/>
      <c r="K121" s="19" t="str">
        <f t="shared" si="40"/>
        <v/>
      </c>
      <c r="L121" s="19">
        <f t="shared" si="41"/>
        <v>10000</v>
      </c>
      <c r="M121" s="22" t="str">
        <f>TRIM(Data!$N119)</f>
        <v>Annie Gray</v>
      </c>
      <c r="N121" s="22" t="str">
        <f>TRIM(Data!$A119)</f>
        <v>Annie Gray</v>
      </c>
      <c r="O121" s="23">
        <f>IF(Data!$B119=0,"",Data!$B119)</f>
        <v>1947</v>
      </c>
      <c r="P121" s="19" t="str">
        <f>IF(Data!$C119=0,"",Data!$C119)</f>
        <v/>
      </c>
      <c r="Q121" s="23" t="str">
        <f>IF($M121="","",Data!$E119)</f>
        <v>M</v>
      </c>
      <c r="R121" s="23" t="str">
        <f t="shared" si="42"/>
        <v>M</v>
      </c>
      <c r="S121" s="23" t="str">
        <f t="shared" si="43"/>
        <v>M</v>
      </c>
      <c r="T121" s="19" t="str">
        <f>IF(Data!$F119=0,"",Data!$F119)</f>
        <v/>
      </c>
      <c r="U121" s="19" t="str">
        <f>IF(Data!$G119=0,"",Data!$G119)</f>
        <v/>
      </c>
      <c r="V121" s="19" t="str">
        <f>IF(Data!$D119=0,"",Data!$D119)</f>
        <v/>
      </c>
      <c r="W121" s="19" t="str">
        <f>Data!$H119</f>
        <v>Japonica</v>
      </c>
      <c r="Y121" s="41" t="e">
        <f t="shared" si="37"/>
        <v>#REF!</v>
      </c>
      <c r="Z121" s="8">
        <f t="shared" si="44"/>
        <v>10000</v>
      </c>
      <c r="AA121" s="8" t="str">
        <f t="shared" si="45"/>
        <v>Annie Gray</v>
      </c>
      <c r="AB121" s="8" t="str">
        <f t="shared" si="46"/>
        <v>M</v>
      </c>
      <c r="AC121" s="8" t="str">
        <f t="shared" si="47"/>
        <v/>
      </c>
      <c r="AD121" s="8" t="str">
        <f t="shared" si="48"/>
        <v/>
      </c>
      <c r="AE121" s="8" t="str">
        <f t="shared" si="49"/>
        <v/>
      </c>
      <c r="AF121" s="5">
        <f t="shared" si="50"/>
        <v>1947</v>
      </c>
      <c r="AG121" s="46">
        <v>118</v>
      </c>
      <c r="AH121" s="47" t="str">
        <f t="shared" si="38"/>
        <v/>
      </c>
      <c r="AI121" s="48" t="str">
        <f t="shared" si="39"/>
        <v/>
      </c>
      <c r="AK121" s="22" t="e">
        <f>TRIM(#REF!)</f>
        <v>#REF!</v>
      </c>
      <c r="AL121" s="23" t="e">
        <f>IF(#REF!=0,"",#REF!)</f>
        <v>#REF!</v>
      </c>
      <c r="AM121" s="19" t="e">
        <f>IF(#REF!=0,"",#REF!)</f>
        <v>#REF!</v>
      </c>
      <c r="AN121" s="23" t="e">
        <f>IF($AK121="","",#REF!)</f>
        <v>#REF!</v>
      </c>
      <c r="AO121" s="23" t="e">
        <f t="shared" si="51"/>
        <v>#REF!</v>
      </c>
      <c r="AP121" s="19" t="e">
        <f>IF(#REF!=0,"",#REF!)</f>
        <v>#REF!</v>
      </c>
      <c r="AQ121" s="19" t="e">
        <f>IF(#REF!=0,"",#REF!)</f>
        <v>#REF!</v>
      </c>
      <c r="AR121" s="19" t="e">
        <f>IF(#REF!=0,"",#REF!)</f>
        <v>#REF!</v>
      </c>
      <c r="AS121" s="19" t="e">
        <f>#REF!</f>
        <v>#REF!</v>
      </c>
    </row>
    <row r="122" spans="2:45" ht="19.5" thickTop="1" thickBot="1" x14ac:dyDescent="0.25">
      <c r="B122" s="20" t="str">
        <f t="shared" si="52"/>
        <v/>
      </c>
      <c r="C122" s="21" t="str">
        <f t="shared" si="53"/>
        <v/>
      </c>
      <c r="D122" s="19" t="str">
        <f t="shared" si="54"/>
        <v/>
      </c>
      <c r="E122" s="19" t="str">
        <f t="shared" si="55"/>
        <v/>
      </c>
      <c r="F122" s="19" t="str">
        <f t="shared" si="56"/>
        <v/>
      </c>
      <c r="G122" s="19" t="str">
        <f t="shared" si="57"/>
        <v/>
      </c>
      <c r="H122" s="19" t="str">
        <f t="shared" si="58"/>
        <v/>
      </c>
      <c r="I122" s="19"/>
      <c r="J122" s="19"/>
      <c r="K122" s="19" t="str">
        <f t="shared" si="40"/>
        <v/>
      </c>
      <c r="L122" s="19">
        <f t="shared" si="41"/>
        <v>10000</v>
      </c>
      <c r="M122" s="22" t="str">
        <f>TRIM(Data!$N120)</f>
        <v>Annie McDonald (See Eugene Lize)</v>
      </c>
      <c r="N122" s="22" t="str">
        <f>TRIM(Data!$A120)</f>
        <v>Annie McDonald (See Eugene Lize)</v>
      </c>
      <c r="O122" s="23">
        <f>IF(Data!$B120=0,"",Data!$B120)</f>
        <v>1908</v>
      </c>
      <c r="P122" s="19" t="str">
        <f>IF(Data!$C120=0,"",Data!$C120)</f>
        <v/>
      </c>
      <c r="Q122" s="23" t="str">
        <f>IF($M122="","",Data!$E120)</f>
        <v>M</v>
      </c>
      <c r="R122" s="23" t="str">
        <f t="shared" si="42"/>
        <v>M</v>
      </c>
      <c r="S122" s="23" t="str">
        <f t="shared" si="43"/>
        <v>M</v>
      </c>
      <c r="T122" s="19" t="str">
        <f>IF(Data!$F120=0,"",Data!$F120)</f>
        <v/>
      </c>
      <c r="U122" s="19" t="str">
        <f>IF(Data!$G120=0,"",Data!$G120)</f>
        <v/>
      </c>
      <c r="V122" s="19" t="str">
        <f>IF(Data!$D120=0,"",Data!$D120)</f>
        <v/>
      </c>
      <c r="W122" s="19" t="str">
        <f>Data!$H120</f>
        <v>Japonica</v>
      </c>
      <c r="Y122" s="41" t="e">
        <f t="shared" si="37"/>
        <v>#REF!</v>
      </c>
      <c r="Z122" s="8">
        <f t="shared" si="44"/>
        <v>10000</v>
      </c>
      <c r="AA122" s="8" t="str">
        <f t="shared" si="45"/>
        <v>Annie McDonald (See Eugene Lize)</v>
      </c>
      <c r="AB122" s="8" t="str">
        <f t="shared" si="46"/>
        <v>M</v>
      </c>
      <c r="AC122" s="8" t="str">
        <f t="shared" si="47"/>
        <v/>
      </c>
      <c r="AD122" s="8" t="str">
        <f t="shared" si="48"/>
        <v/>
      </c>
      <c r="AE122" s="8" t="str">
        <f t="shared" si="49"/>
        <v/>
      </c>
      <c r="AF122" s="5">
        <f t="shared" si="50"/>
        <v>1908</v>
      </c>
      <c r="AG122" s="46">
        <v>119</v>
      </c>
      <c r="AH122" s="47" t="str">
        <f t="shared" si="38"/>
        <v/>
      </c>
      <c r="AI122" s="48" t="str">
        <f t="shared" si="39"/>
        <v/>
      </c>
      <c r="AK122" s="22" t="e">
        <f>TRIM(#REF!)</f>
        <v>#REF!</v>
      </c>
      <c r="AL122" s="23" t="e">
        <f>IF(#REF!=0,"",#REF!)</f>
        <v>#REF!</v>
      </c>
      <c r="AM122" s="19" t="e">
        <f>IF(#REF!=0,"",#REF!)</f>
        <v>#REF!</v>
      </c>
      <c r="AN122" s="23" t="e">
        <f>IF($AK122="","",#REF!)</f>
        <v>#REF!</v>
      </c>
      <c r="AO122" s="23" t="e">
        <f t="shared" si="51"/>
        <v>#REF!</v>
      </c>
      <c r="AP122" s="19" t="e">
        <f>IF(#REF!=0,"",#REF!)</f>
        <v>#REF!</v>
      </c>
      <c r="AQ122" s="19" t="e">
        <f>IF(#REF!=0,"",#REF!)</f>
        <v>#REF!</v>
      </c>
      <c r="AR122" s="19" t="e">
        <f>IF(#REF!=0,"",#REF!)</f>
        <v>#REF!</v>
      </c>
      <c r="AS122" s="19" t="e">
        <f>#REF!</f>
        <v>#REF!</v>
      </c>
    </row>
    <row r="123" spans="2:45" ht="19.5" thickTop="1" thickBot="1" x14ac:dyDescent="0.25">
      <c r="B123" s="20" t="str">
        <f t="shared" si="52"/>
        <v/>
      </c>
      <c r="C123" s="21" t="str">
        <f t="shared" si="53"/>
        <v/>
      </c>
      <c r="D123" s="19" t="str">
        <f t="shared" si="54"/>
        <v/>
      </c>
      <c r="E123" s="19" t="str">
        <f t="shared" si="55"/>
        <v/>
      </c>
      <c r="F123" s="19" t="str">
        <f t="shared" si="56"/>
        <v/>
      </c>
      <c r="G123" s="19" t="str">
        <f t="shared" si="57"/>
        <v/>
      </c>
      <c r="H123" s="19" t="str">
        <f t="shared" si="58"/>
        <v/>
      </c>
      <c r="I123" s="19"/>
      <c r="J123" s="19"/>
      <c r="K123" s="19" t="str">
        <f t="shared" si="40"/>
        <v/>
      </c>
      <c r="L123" s="19">
        <f t="shared" si="41"/>
        <v>10000</v>
      </c>
      <c r="M123" s="22" t="str">
        <f>TRIM(Data!$N121)</f>
        <v>Annie Tee</v>
      </c>
      <c r="N123" s="22" t="str">
        <f>TRIM(Data!$A121)</f>
        <v>Annie Tee</v>
      </c>
      <c r="O123" s="23">
        <f>IF(Data!$B121=0,"",Data!$B121)</f>
        <v>1966</v>
      </c>
      <c r="P123" s="19" t="str">
        <f>IF(Data!$C121=0,"",Data!$C121)</f>
        <v>1</v>
      </c>
      <c r="Q123" s="23" t="str">
        <f>IF($M123="","",Data!$E121)</f>
        <v>L</v>
      </c>
      <c r="R123" s="23" t="str">
        <f t="shared" si="42"/>
        <v>L</v>
      </c>
      <c r="S123" s="23" t="str">
        <f t="shared" si="43"/>
        <v>L</v>
      </c>
      <c r="T123" s="19" t="str">
        <f>IF(Data!$F121=0,"",Data!$F121)</f>
        <v/>
      </c>
      <c r="U123" s="19" t="str">
        <f>IF(Data!$G121=0,"",Data!$G121)</f>
        <v/>
      </c>
      <c r="V123" s="19" t="str">
        <f>IF(Data!$D121=0,"",Data!$D121)</f>
        <v/>
      </c>
      <c r="W123" s="19" t="str">
        <f>Data!$H121</f>
        <v>Japonica</v>
      </c>
      <c r="Y123" s="41" t="e">
        <f t="shared" si="37"/>
        <v>#REF!</v>
      </c>
      <c r="Z123" s="8">
        <f t="shared" si="44"/>
        <v>10000</v>
      </c>
      <c r="AA123" s="8" t="str">
        <f t="shared" si="45"/>
        <v>Annie Tee</v>
      </c>
      <c r="AB123" s="8" t="str">
        <f t="shared" si="46"/>
        <v>L</v>
      </c>
      <c r="AC123" s="8" t="str">
        <f t="shared" si="47"/>
        <v/>
      </c>
      <c r="AD123" s="8" t="str">
        <f t="shared" si="48"/>
        <v/>
      </c>
      <c r="AE123" s="8" t="str">
        <f t="shared" si="49"/>
        <v/>
      </c>
      <c r="AF123" s="5">
        <f t="shared" si="50"/>
        <v>1966</v>
      </c>
      <c r="AG123" s="46">
        <v>120</v>
      </c>
      <c r="AH123" s="47" t="str">
        <f t="shared" si="38"/>
        <v/>
      </c>
      <c r="AI123" s="48" t="str">
        <f t="shared" si="39"/>
        <v/>
      </c>
      <c r="AK123" s="22" t="e">
        <f>TRIM(#REF!)</f>
        <v>#REF!</v>
      </c>
      <c r="AL123" s="23" t="e">
        <f>IF(#REF!=0,"",#REF!)</f>
        <v>#REF!</v>
      </c>
      <c r="AM123" s="19" t="e">
        <f>IF(#REF!=0,"",#REF!)</f>
        <v>#REF!</v>
      </c>
      <c r="AN123" s="23" t="e">
        <f>IF($AK123="","",#REF!)</f>
        <v>#REF!</v>
      </c>
      <c r="AO123" s="23" t="e">
        <f t="shared" si="51"/>
        <v>#REF!</v>
      </c>
      <c r="AP123" s="19" t="e">
        <f>IF(#REF!=0,"",#REF!)</f>
        <v>#REF!</v>
      </c>
      <c r="AQ123" s="19" t="e">
        <f>IF(#REF!=0,"",#REF!)</f>
        <v>#REF!</v>
      </c>
      <c r="AR123" s="19" t="e">
        <f>IF(#REF!=0,"",#REF!)</f>
        <v>#REF!</v>
      </c>
      <c r="AS123" s="19" t="e">
        <f>#REF!</f>
        <v>#REF!</v>
      </c>
    </row>
    <row r="124" spans="2:45" ht="19.5" thickTop="1" thickBot="1" x14ac:dyDescent="0.25">
      <c r="B124" s="20" t="str">
        <f t="shared" si="52"/>
        <v/>
      </c>
      <c r="C124" s="21" t="str">
        <f t="shared" si="53"/>
        <v/>
      </c>
      <c r="D124" s="19" t="str">
        <f t="shared" si="54"/>
        <v/>
      </c>
      <c r="E124" s="19" t="str">
        <f t="shared" si="55"/>
        <v/>
      </c>
      <c r="F124" s="19" t="str">
        <f t="shared" si="56"/>
        <v/>
      </c>
      <c r="G124" s="19" t="str">
        <f t="shared" si="57"/>
        <v/>
      </c>
      <c r="H124" s="19" t="str">
        <f t="shared" si="58"/>
        <v/>
      </c>
      <c r="I124" s="19"/>
      <c r="J124" s="19"/>
      <c r="K124" s="19" t="str">
        <f t="shared" si="40"/>
        <v/>
      </c>
      <c r="L124" s="19">
        <f t="shared" si="41"/>
        <v>10000</v>
      </c>
      <c r="M124" s="22" t="str">
        <f>TRIM(Data!$N122)</f>
        <v>Ann's Delight</v>
      </c>
      <c r="N124" s="22" t="str">
        <f>TRIM(Data!$A122)</f>
        <v>Ann's Delight (R)</v>
      </c>
      <c r="O124" s="23">
        <f>IF(Data!$B122=0,"",Data!$B122)</f>
        <v>2003</v>
      </c>
      <c r="P124" s="19" t="str">
        <f>IF(Data!$C122=0,"",Data!$C122)</f>
        <v/>
      </c>
      <c r="Q124" s="23" t="str">
        <f>IF($M124="","",Data!$E122)</f>
        <v>VL</v>
      </c>
      <c r="R124" s="23" t="str">
        <f t="shared" si="42"/>
        <v>VL</v>
      </c>
      <c r="S124" s="23" t="str">
        <f t="shared" si="43"/>
        <v>VL</v>
      </c>
      <c r="T124" s="19" t="str">
        <f>IF(Data!$F122=0,"",Data!$F122)</f>
        <v/>
      </c>
      <c r="U124" s="19" t="str">
        <f>IF(Data!$G122=0,"",Data!$G122)</f>
        <v/>
      </c>
      <c r="V124" s="19" t="str">
        <f>IF(Data!$D122=0,"",Data!$D122)</f>
        <v/>
      </c>
      <c r="W124" s="19" t="str">
        <f>Data!$H122</f>
        <v>Reticulata</v>
      </c>
      <c r="Y124" s="41" t="e">
        <f t="shared" si="37"/>
        <v>#REF!</v>
      </c>
      <c r="Z124" s="8">
        <f t="shared" si="44"/>
        <v>10000</v>
      </c>
      <c r="AA124" s="8" t="str">
        <f t="shared" si="45"/>
        <v>Ann's Delight</v>
      </c>
      <c r="AB124" s="8" t="str">
        <f t="shared" si="46"/>
        <v>VL</v>
      </c>
      <c r="AC124" s="8" t="str">
        <f t="shared" si="47"/>
        <v/>
      </c>
      <c r="AD124" s="8" t="str">
        <f t="shared" si="48"/>
        <v/>
      </c>
      <c r="AE124" s="8" t="str">
        <f t="shared" si="49"/>
        <v/>
      </c>
      <c r="AF124" s="5">
        <f t="shared" si="50"/>
        <v>2003</v>
      </c>
      <c r="AG124" s="46">
        <v>121</v>
      </c>
      <c r="AH124" s="47" t="str">
        <f t="shared" si="38"/>
        <v/>
      </c>
      <c r="AI124" s="48" t="str">
        <f t="shared" si="39"/>
        <v/>
      </c>
      <c r="AK124" s="22" t="e">
        <f>TRIM(#REF!)</f>
        <v>#REF!</v>
      </c>
      <c r="AL124" s="23" t="e">
        <f>IF(#REF!=0,"",#REF!)</f>
        <v>#REF!</v>
      </c>
      <c r="AM124" s="19" t="e">
        <f>IF(#REF!=0,"",#REF!)</f>
        <v>#REF!</v>
      </c>
      <c r="AN124" s="23" t="e">
        <f>IF($AK124="","",#REF!)</f>
        <v>#REF!</v>
      </c>
      <c r="AO124" s="23" t="e">
        <f t="shared" si="51"/>
        <v>#REF!</v>
      </c>
      <c r="AP124" s="19" t="e">
        <f>IF(#REF!=0,"",#REF!)</f>
        <v>#REF!</v>
      </c>
      <c r="AQ124" s="19" t="e">
        <f>IF(#REF!=0,"",#REF!)</f>
        <v>#REF!</v>
      </c>
      <c r="AR124" s="19" t="e">
        <f>IF(#REF!=0,"",#REF!)</f>
        <v>#REF!</v>
      </c>
      <c r="AS124" s="19" t="e">
        <f>#REF!</f>
        <v>#REF!</v>
      </c>
    </row>
    <row r="125" spans="2:45" ht="19.5" thickTop="1" thickBot="1" x14ac:dyDescent="0.25">
      <c r="B125" s="20" t="str">
        <f t="shared" si="52"/>
        <v/>
      </c>
      <c r="C125" s="21" t="str">
        <f t="shared" si="53"/>
        <v/>
      </c>
      <c r="D125" s="19" t="str">
        <f t="shared" si="54"/>
        <v/>
      </c>
      <c r="E125" s="19" t="str">
        <f t="shared" si="55"/>
        <v/>
      </c>
      <c r="F125" s="19" t="str">
        <f t="shared" si="56"/>
        <v/>
      </c>
      <c r="G125" s="19" t="str">
        <f t="shared" si="57"/>
        <v/>
      </c>
      <c r="H125" s="19" t="str">
        <f t="shared" si="58"/>
        <v/>
      </c>
      <c r="I125" s="19"/>
      <c r="J125" s="19"/>
      <c r="K125" s="19" t="str">
        <f t="shared" si="40"/>
        <v/>
      </c>
      <c r="L125" s="19">
        <f t="shared" si="41"/>
        <v>10000</v>
      </c>
      <c r="M125" s="22" t="str">
        <f>TRIM(Data!$N123)</f>
        <v>Anoaika</v>
      </c>
      <c r="N125" s="22" t="str">
        <f>TRIM(Data!$A123)</f>
        <v>Anoaika</v>
      </c>
      <c r="O125" s="23">
        <f>IF(Data!$B123=0,"",Data!$B123)</f>
        <v>2023</v>
      </c>
      <c r="P125" s="19" t="str">
        <f>IF(Data!$C123=0,"",Data!$C123)</f>
        <v>1</v>
      </c>
      <c r="Q125" s="23" t="str">
        <f>IF($M125="","",Data!$E123)</f>
        <v>L</v>
      </c>
      <c r="R125" s="23" t="str">
        <f t="shared" si="42"/>
        <v>L</v>
      </c>
      <c r="S125" s="23" t="str">
        <f t="shared" si="43"/>
        <v>L</v>
      </c>
      <c r="T125" s="19" t="str">
        <f>IF(Data!$F123=0,"",Data!$F123)</f>
        <v/>
      </c>
      <c r="U125" s="19" t="str">
        <f>IF(Data!$G123=0,"",Data!$G123)</f>
        <v/>
      </c>
      <c r="V125" s="19" t="str">
        <f>IF(Data!$D123=0,"",Data!$D123)</f>
        <v/>
      </c>
      <c r="W125" s="19" t="str">
        <f>Data!$H123</f>
        <v>Japonica</v>
      </c>
      <c r="Y125" s="41" t="e">
        <f t="shared" si="37"/>
        <v>#REF!</v>
      </c>
      <c r="Z125" s="8">
        <f t="shared" si="44"/>
        <v>10000</v>
      </c>
      <c r="AA125" s="8" t="str">
        <f t="shared" si="45"/>
        <v>Anoaika</v>
      </c>
      <c r="AB125" s="8" t="str">
        <f t="shared" si="46"/>
        <v>L</v>
      </c>
      <c r="AC125" s="8" t="str">
        <f t="shared" si="47"/>
        <v/>
      </c>
      <c r="AD125" s="8" t="str">
        <f t="shared" si="48"/>
        <v/>
      </c>
      <c r="AE125" s="8" t="str">
        <f t="shared" si="49"/>
        <v/>
      </c>
      <c r="AF125" s="5">
        <f t="shared" si="50"/>
        <v>2023</v>
      </c>
      <c r="AG125" s="46">
        <v>122</v>
      </c>
      <c r="AH125" s="47" t="str">
        <f t="shared" si="38"/>
        <v/>
      </c>
      <c r="AI125" s="48" t="str">
        <f t="shared" si="39"/>
        <v/>
      </c>
      <c r="AK125" s="22" t="e">
        <f>TRIM(#REF!)</f>
        <v>#REF!</v>
      </c>
      <c r="AL125" s="23" t="e">
        <f>IF(#REF!=0,"",#REF!)</f>
        <v>#REF!</v>
      </c>
      <c r="AM125" s="19" t="e">
        <f>IF(#REF!=0,"",#REF!)</f>
        <v>#REF!</v>
      </c>
      <c r="AN125" s="23" t="e">
        <f>IF($AK125="","",#REF!)</f>
        <v>#REF!</v>
      </c>
      <c r="AO125" s="23" t="e">
        <f t="shared" si="51"/>
        <v>#REF!</v>
      </c>
      <c r="AP125" s="19" t="e">
        <f>IF(#REF!=0,"",#REF!)</f>
        <v>#REF!</v>
      </c>
      <c r="AQ125" s="19" t="e">
        <f>IF(#REF!=0,"",#REF!)</f>
        <v>#REF!</v>
      </c>
      <c r="AR125" s="19" t="e">
        <f>IF(#REF!=0,"",#REF!)</f>
        <v>#REF!</v>
      </c>
      <c r="AS125" s="19" t="e">
        <f>#REF!</f>
        <v>#REF!</v>
      </c>
    </row>
    <row r="126" spans="2:45" ht="19.5" thickTop="1" thickBot="1" x14ac:dyDescent="0.25">
      <c r="B126" s="20" t="str">
        <f t="shared" si="52"/>
        <v/>
      </c>
      <c r="C126" s="21" t="str">
        <f t="shared" si="53"/>
        <v/>
      </c>
      <c r="D126" s="19" t="str">
        <f t="shared" si="54"/>
        <v/>
      </c>
      <c r="E126" s="19" t="str">
        <f t="shared" si="55"/>
        <v/>
      </c>
      <c r="F126" s="19" t="str">
        <f t="shared" si="56"/>
        <v/>
      </c>
      <c r="G126" s="19" t="str">
        <f t="shared" si="57"/>
        <v/>
      </c>
      <c r="H126" s="19" t="str">
        <f t="shared" si="58"/>
        <v/>
      </c>
      <c r="I126" s="19"/>
      <c r="J126" s="19"/>
      <c r="K126" s="19" t="str">
        <f t="shared" si="40"/>
        <v/>
      </c>
      <c r="L126" s="19">
        <f t="shared" si="41"/>
        <v>10000</v>
      </c>
      <c r="M126" s="22" t="str">
        <f>TRIM(Data!$N124)</f>
        <v>Anticipation</v>
      </c>
      <c r="N126" s="22" t="str">
        <f>TRIM(Data!$A124)</f>
        <v>Anticipation (H)</v>
      </c>
      <c r="O126" s="23">
        <f>IF(Data!$B124=0,"",Data!$B124)</f>
        <v>1962</v>
      </c>
      <c r="P126" s="19" t="str">
        <f>IF(Data!$C124=0,"",Data!$C124)</f>
        <v>1</v>
      </c>
      <c r="Q126" s="23" t="str">
        <f>IF($M126="","",Data!$E124)</f>
        <v>L</v>
      </c>
      <c r="R126" s="23" t="str">
        <f t="shared" si="42"/>
        <v>L</v>
      </c>
      <c r="S126" s="23" t="str">
        <f t="shared" si="43"/>
        <v>L</v>
      </c>
      <c r="T126" s="19" t="str">
        <f>IF(Data!$F124=0,"",Data!$F124)</f>
        <v/>
      </c>
      <c r="U126" s="19" t="str">
        <f>IF(Data!$G124=0,"",Data!$G124)</f>
        <v/>
      </c>
      <c r="V126" s="19" t="str">
        <f>IF(Data!$D124=0,"",Data!$D124)</f>
        <v/>
      </c>
      <c r="W126" s="19" t="str">
        <f>Data!$H124</f>
        <v>NRH</v>
      </c>
      <c r="Y126" s="41" t="e">
        <f t="shared" si="37"/>
        <v>#REF!</v>
      </c>
      <c r="Z126" s="8">
        <f t="shared" si="44"/>
        <v>10000</v>
      </c>
      <c r="AA126" s="8" t="str">
        <f t="shared" si="45"/>
        <v>Anticipation</v>
      </c>
      <c r="AB126" s="8" t="str">
        <f t="shared" si="46"/>
        <v>L</v>
      </c>
      <c r="AC126" s="8" t="str">
        <f t="shared" si="47"/>
        <v/>
      </c>
      <c r="AD126" s="8" t="str">
        <f t="shared" si="48"/>
        <v/>
      </c>
      <c r="AE126" s="8" t="str">
        <f t="shared" si="49"/>
        <v/>
      </c>
      <c r="AF126" s="5">
        <f t="shared" si="50"/>
        <v>1962</v>
      </c>
      <c r="AG126" s="46">
        <v>123</v>
      </c>
      <c r="AH126" s="47" t="str">
        <f t="shared" si="38"/>
        <v/>
      </c>
      <c r="AI126" s="48" t="str">
        <f t="shared" si="39"/>
        <v/>
      </c>
      <c r="AK126" s="22" t="e">
        <f>TRIM(#REF!)</f>
        <v>#REF!</v>
      </c>
      <c r="AL126" s="23" t="e">
        <f>IF(#REF!=0,"",#REF!)</f>
        <v>#REF!</v>
      </c>
      <c r="AM126" s="19" t="e">
        <f>IF(#REF!=0,"",#REF!)</f>
        <v>#REF!</v>
      </c>
      <c r="AN126" s="23" t="e">
        <f>IF($AK126="","",#REF!)</f>
        <v>#REF!</v>
      </c>
      <c r="AO126" s="23" t="e">
        <f t="shared" si="51"/>
        <v>#REF!</v>
      </c>
      <c r="AP126" s="19" t="e">
        <f>IF(#REF!=0,"",#REF!)</f>
        <v>#REF!</v>
      </c>
      <c r="AQ126" s="19" t="e">
        <f>IF(#REF!=0,"",#REF!)</f>
        <v>#REF!</v>
      </c>
      <c r="AR126" s="19" t="e">
        <f>IF(#REF!=0,"",#REF!)</f>
        <v>#REF!</v>
      </c>
      <c r="AS126" s="19" t="e">
        <f>#REF!</f>
        <v>#REF!</v>
      </c>
    </row>
    <row r="127" spans="2:45" ht="19.5" thickTop="1" thickBot="1" x14ac:dyDescent="0.25">
      <c r="B127" s="20" t="str">
        <f t="shared" si="52"/>
        <v/>
      </c>
      <c r="C127" s="21" t="str">
        <f t="shared" si="53"/>
        <v/>
      </c>
      <c r="D127" s="19" t="str">
        <f t="shared" si="54"/>
        <v/>
      </c>
      <c r="E127" s="19" t="str">
        <f t="shared" si="55"/>
        <v/>
      </c>
      <c r="F127" s="19" t="str">
        <f t="shared" si="56"/>
        <v/>
      </c>
      <c r="G127" s="19" t="str">
        <f t="shared" si="57"/>
        <v/>
      </c>
      <c r="H127" s="19" t="str">
        <f t="shared" si="58"/>
        <v/>
      </c>
      <c r="I127" s="19"/>
      <c r="J127" s="19"/>
      <c r="K127" s="19" t="str">
        <f t="shared" si="40"/>
        <v/>
      </c>
      <c r="L127" s="19">
        <f t="shared" si="41"/>
        <v>10000</v>
      </c>
      <c r="M127" s="22" t="str">
        <f>TRIM(Data!$N125)</f>
        <v>Anzac</v>
      </c>
      <c r="N127" s="22" t="str">
        <f>TRIM(Data!$A125)</f>
        <v>Anzac (R)</v>
      </c>
      <c r="O127" s="23">
        <f>IF(Data!$B125=0,"",Data!$B125)</f>
        <v>1966</v>
      </c>
      <c r="P127" s="19" t="str">
        <f>IF(Data!$C125=0,"",Data!$C125)</f>
        <v>1</v>
      </c>
      <c r="Q127" s="23" t="str">
        <f>IF($M127="","",Data!$E125)</f>
        <v>M</v>
      </c>
      <c r="R127" s="23" t="str">
        <f t="shared" si="42"/>
        <v>M</v>
      </c>
      <c r="S127" s="23" t="str">
        <f t="shared" si="43"/>
        <v>M</v>
      </c>
      <c r="T127" s="19" t="str">
        <f>IF(Data!$F125=0,"",Data!$F125)</f>
        <v/>
      </c>
      <c r="U127" s="19" t="str">
        <f>IF(Data!$G125=0,"",Data!$G125)</f>
        <v>FD</v>
      </c>
      <c r="V127" s="19" t="str">
        <f>IF(Data!$D125=0,"",Data!$D125)</f>
        <v/>
      </c>
      <c r="W127" s="19" t="str">
        <f>Data!$H125</f>
        <v>Reticulata</v>
      </c>
      <c r="Y127" s="41" t="e">
        <f t="shared" si="37"/>
        <v>#REF!</v>
      </c>
      <c r="Z127" s="8">
        <f t="shared" si="44"/>
        <v>10000</v>
      </c>
      <c r="AA127" s="8" t="str">
        <f t="shared" si="45"/>
        <v>Anzac</v>
      </c>
      <c r="AB127" s="8" t="str">
        <f t="shared" si="46"/>
        <v>M</v>
      </c>
      <c r="AC127" s="8" t="str">
        <f t="shared" si="47"/>
        <v/>
      </c>
      <c r="AD127" s="8" t="str">
        <f t="shared" si="48"/>
        <v>FD</v>
      </c>
      <c r="AE127" s="8" t="str">
        <f t="shared" si="49"/>
        <v/>
      </c>
      <c r="AF127" s="5">
        <f t="shared" si="50"/>
        <v>1966</v>
      </c>
      <c r="AG127" s="46">
        <v>124</v>
      </c>
      <c r="AH127" s="47" t="str">
        <f t="shared" si="38"/>
        <v/>
      </c>
      <c r="AI127" s="48" t="str">
        <f t="shared" si="39"/>
        <v/>
      </c>
      <c r="AK127" s="22" t="e">
        <f>TRIM(#REF!)</f>
        <v>#REF!</v>
      </c>
      <c r="AL127" s="23" t="e">
        <f>IF(#REF!=0,"",#REF!)</f>
        <v>#REF!</v>
      </c>
      <c r="AM127" s="19" t="e">
        <f>IF(#REF!=0,"",#REF!)</f>
        <v>#REF!</v>
      </c>
      <c r="AN127" s="23" t="e">
        <f>IF($AK127="","",#REF!)</f>
        <v>#REF!</v>
      </c>
      <c r="AO127" s="23" t="e">
        <f t="shared" si="51"/>
        <v>#REF!</v>
      </c>
      <c r="AP127" s="19" t="e">
        <f>IF(#REF!=0,"",#REF!)</f>
        <v>#REF!</v>
      </c>
      <c r="AQ127" s="19" t="e">
        <f>IF(#REF!=0,"",#REF!)</f>
        <v>#REF!</v>
      </c>
      <c r="AR127" s="19" t="e">
        <f>IF(#REF!=0,"",#REF!)</f>
        <v>#REF!</v>
      </c>
      <c r="AS127" s="19" t="e">
        <f>#REF!</f>
        <v>#REF!</v>
      </c>
    </row>
    <row r="128" spans="2:45" ht="19.5" thickTop="1" thickBot="1" x14ac:dyDescent="0.25">
      <c r="B128" s="20" t="str">
        <f t="shared" si="52"/>
        <v/>
      </c>
      <c r="C128" s="21" t="str">
        <f t="shared" si="53"/>
        <v/>
      </c>
      <c r="D128" s="19" t="str">
        <f t="shared" si="54"/>
        <v/>
      </c>
      <c r="E128" s="19" t="str">
        <f t="shared" si="55"/>
        <v/>
      </c>
      <c r="F128" s="19" t="str">
        <f t="shared" si="56"/>
        <v/>
      </c>
      <c r="G128" s="19" t="str">
        <f t="shared" si="57"/>
        <v/>
      </c>
      <c r="H128" s="19" t="str">
        <f t="shared" si="58"/>
        <v/>
      </c>
      <c r="I128" s="19"/>
      <c r="J128" s="19"/>
      <c r="K128" s="19" t="str">
        <f t="shared" si="40"/>
        <v/>
      </c>
      <c r="L128" s="19">
        <f t="shared" si="41"/>
        <v>10000</v>
      </c>
      <c r="M128" s="22" t="str">
        <f>TRIM(Data!$N126)</f>
        <v>Aoi-sangosho</v>
      </c>
      <c r="N128" s="22" t="str">
        <f>TRIM(Data!$A126)</f>
        <v>Aoi-sangosho (Blue Coral Reef)</v>
      </c>
      <c r="O128" s="23">
        <f>IF(Data!$B126=0,"",Data!$B126)</f>
        <v>1988</v>
      </c>
      <c r="P128" s="19" t="str">
        <f>IF(Data!$C126=0,"",Data!$C126)</f>
        <v/>
      </c>
      <c r="Q128" s="23" t="str">
        <f>IF($M128="","",Data!$E126)</f>
        <v>Min</v>
      </c>
      <c r="R128" s="23" t="str">
        <f t="shared" si="42"/>
        <v>Min</v>
      </c>
      <c r="S128" s="23" t="str">
        <f t="shared" si="43"/>
        <v>Min</v>
      </c>
      <c r="T128" s="19" t="str">
        <f>IF(Data!$F126=0,"",Data!$F126)</f>
        <v/>
      </c>
      <c r="U128" s="19" t="str">
        <f>IF(Data!$G126=0,"",Data!$G126)</f>
        <v/>
      </c>
      <c r="V128" s="19" t="str">
        <f>IF(Data!$D126=0,"",Data!$D126)</f>
        <v/>
      </c>
      <c r="W128" s="19" t="str">
        <f>Data!$H126</f>
        <v>Japonica</v>
      </c>
      <c r="Y128" s="41" t="e">
        <f t="shared" si="37"/>
        <v>#REF!</v>
      </c>
      <c r="Z128" s="8">
        <f t="shared" si="44"/>
        <v>10000</v>
      </c>
      <c r="AA128" s="8" t="str">
        <f t="shared" si="45"/>
        <v>Aoi-sangosho</v>
      </c>
      <c r="AB128" s="8" t="str">
        <f t="shared" si="46"/>
        <v>Min</v>
      </c>
      <c r="AC128" s="8" t="str">
        <f t="shared" si="47"/>
        <v/>
      </c>
      <c r="AD128" s="8" t="str">
        <f t="shared" si="48"/>
        <v/>
      </c>
      <c r="AE128" s="8" t="str">
        <f t="shared" si="49"/>
        <v/>
      </c>
      <c r="AF128" s="5">
        <f t="shared" si="50"/>
        <v>1988</v>
      </c>
      <c r="AG128" s="46">
        <v>125</v>
      </c>
      <c r="AH128" s="47" t="str">
        <f t="shared" si="38"/>
        <v/>
      </c>
      <c r="AI128" s="48" t="str">
        <f t="shared" si="39"/>
        <v/>
      </c>
      <c r="AK128" s="22" t="e">
        <f>TRIM(#REF!)</f>
        <v>#REF!</v>
      </c>
      <c r="AL128" s="23" t="e">
        <f>IF(#REF!=0,"",#REF!)</f>
        <v>#REF!</v>
      </c>
      <c r="AM128" s="19" t="e">
        <f>IF(#REF!=0,"",#REF!)</f>
        <v>#REF!</v>
      </c>
      <c r="AN128" s="23" t="e">
        <f>IF($AK128="","",#REF!)</f>
        <v>#REF!</v>
      </c>
      <c r="AO128" s="23" t="e">
        <f t="shared" si="51"/>
        <v>#REF!</v>
      </c>
      <c r="AP128" s="19" t="e">
        <f>IF(#REF!=0,"",#REF!)</f>
        <v>#REF!</v>
      </c>
      <c r="AQ128" s="19" t="e">
        <f>IF(#REF!=0,"",#REF!)</f>
        <v>#REF!</v>
      </c>
      <c r="AR128" s="19" t="e">
        <f>IF(#REF!=0,"",#REF!)</f>
        <v>#REF!</v>
      </c>
      <c r="AS128" s="19" t="e">
        <f>#REF!</f>
        <v>#REF!</v>
      </c>
    </row>
    <row r="129" spans="2:45" ht="19.5" thickTop="1" thickBot="1" x14ac:dyDescent="0.25">
      <c r="B129" s="20" t="str">
        <f t="shared" si="52"/>
        <v/>
      </c>
      <c r="C129" s="21" t="str">
        <f t="shared" si="53"/>
        <v/>
      </c>
      <c r="D129" s="19" t="str">
        <f t="shared" si="54"/>
        <v/>
      </c>
      <c r="E129" s="19" t="str">
        <f t="shared" si="55"/>
        <v/>
      </c>
      <c r="F129" s="19" t="str">
        <f t="shared" si="56"/>
        <v/>
      </c>
      <c r="G129" s="19" t="str">
        <f t="shared" si="57"/>
        <v/>
      </c>
      <c r="H129" s="19" t="str">
        <f t="shared" si="58"/>
        <v/>
      </c>
      <c r="I129" s="19"/>
      <c r="J129" s="19"/>
      <c r="K129" s="19" t="str">
        <f t="shared" si="40"/>
        <v/>
      </c>
      <c r="L129" s="19">
        <f t="shared" si="41"/>
        <v>10000</v>
      </c>
      <c r="M129" s="22" t="str">
        <f>TRIM(Data!$N127)</f>
        <v>Apache Chief</v>
      </c>
      <c r="N129" s="22" t="str">
        <f>TRIM(Data!$A127)</f>
        <v>Apache Chief</v>
      </c>
      <c r="O129" s="23">
        <f>IF(Data!$B127=0,"",Data!$B127)</f>
        <v>1965</v>
      </c>
      <c r="P129" s="19" t="str">
        <f>IF(Data!$C127=0,"",Data!$C127)</f>
        <v/>
      </c>
      <c r="Q129" s="23" t="str">
        <f>IF($M129="","",Data!$E127)</f>
        <v>L</v>
      </c>
      <c r="R129" s="23" t="str">
        <f t="shared" si="42"/>
        <v>L</v>
      </c>
      <c r="S129" s="23" t="str">
        <f t="shared" si="43"/>
        <v>L</v>
      </c>
      <c r="T129" s="19" t="str">
        <f>IF(Data!$F127=0,"",Data!$F127)</f>
        <v/>
      </c>
      <c r="U129" s="19" t="str">
        <f>IF(Data!$G127=0,"",Data!$G127)</f>
        <v/>
      </c>
      <c r="V129" s="19" t="str">
        <f>IF(Data!$D127=0,"",Data!$D127)</f>
        <v/>
      </c>
      <c r="W129" s="19" t="str">
        <f>Data!$H127</f>
        <v>Japonica</v>
      </c>
      <c r="Y129" s="41" t="e">
        <f t="shared" si="37"/>
        <v>#REF!</v>
      </c>
      <c r="Z129" s="8">
        <f t="shared" si="44"/>
        <v>10000</v>
      </c>
      <c r="AA129" s="8" t="str">
        <f t="shared" si="45"/>
        <v>Apache Chief</v>
      </c>
      <c r="AB129" s="8" t="str">
        <f t="shared" si="46"/>
        <v>L</v>
      </c>
      <c r="AC129" s="8" t="str">
        <f t="shared" si="47"/>
        <v/>
      </c>
      <c r="AD129" s="8" t="str">
        <f t="shared" si="48"/>
        <v/>
      </c>
      <c r="AE129" s="8" t="str">
        <f t="shared" si="49"/>
        <v/>
      </c>
      <c r="AF129" s="5">
        <f t="shared" si="50"/>
        <v>1965</v>
      </c>
      <c r="AG129" s="46">
        <v>126</v>
      </c>
      <c r="AH129" s="47" t="str">
        <f t="shared" si="38"/>
        <v/>
      </c>
      <c r="AI129" s="48" t="str">
        <f t="shared" si="39"/>
        <v/>
      </c>
      <c r="AK129" s="22" t="e">
        <f>TRIM(#REF!)</f>
        <v>#REF!</v>
      </c>
      <c r="AL129" s="23" t="e">
        <f>IF(#REF!=0,"",#REF!)</f>
        <v>#REF!</v>
      </c>
      <c r="AM129" s="19" t="e">
        <f>IF(#REF!=0,"",#REF!)</f>
        <v>#REF!</v>
      </c>
      <c r="AN129" s="23" t="e">
        <f>IF($AK129="","",#REF!)</f>
        <v>#REF!</v>
      </c>
      <c r="AO129" s="23" t="e">
        <f t="shared" si="51"/>
        <v>#REF!</v>
      </c>
      <c r="AP129" s="19" t="e">
        <f>IF(#REF!=0,"",#REF!)</f>
        <v>#REF!</v>
      </c>
      <c r="AQ129" s="19" t="e">
        <f>IF(#REF!=0,"",#REF!)</f>
        <v>#REF!</v>
      </c>
      <c r="AR129" s="19" t="e">
        <f>IF(#REF!=0,"",#REF!)</f>
        <v>#REF!</v>
      </c>
      <c r="AS129" s="19" t="e">
        <f>#REF!</f>
        <v>#REF!</v>
      </c>
    </row>
    <row r="130" spans="2:45" ht="19.5" thickTop="1" thickBot="1" x14ac:dyDescent="0.25">
      <c r="B130" s="20" t="str">
        <f t="shared" si="52"/>
        <v/>
      </c>
      <c r="C130" s="21" t="str">
        <f t="shared" si="53"/>
        <v/>
      </c>
      <c r="D130" s="19" t="str">
        <f t="shared" si="54"/>
        <v/>
      </c>
      <c r="E130" s="19" t="str">
        <f t="shared" si="55"/>
        <v/>
      </c>
      <c r="F130" s="19" t="str">
        <f t="shared" si="56"/>
        <v/>
      </c>
      <c r="G130" s="19" t="str">
        <f t="shared" si="57"/>
        <v/>
      </c>
      <c r="H130" s="19" t="str">
        <f t="shared" si="58"/>
        <v/>
      </c>
      <c r="I130" s="19"/>
      <c r="J130" s="19"/>
      <c r="K130" s="19" t="str">
        <f t="shared" si="40"/>
        <v/>
      </c>
      <c r="L130" s="19">
        <f t="shared" si="41"/>
        <v>10000</v>
      </c>
      <c r="M130" s="22" t="str">
        <f>TRIM(Data!$N128)</f>
        <v>Aphrodite</v>
      </c>
      <c r="N130" s="22" t="str">
        <f>TRIM(Data!$A128)</f>
        <v>Aphrodite (Hiemalis)</v>
      </c>
      <c r="O130" s="23">
        <f>IF(Data!$B128=0,"",Data!$B128)</f>
        <v>2005</v>
      </c>
      <c r="P130" s="19" t="str">
        <f>IF(Data!$C128=0,"",Data!$C128)</f>
        <v>1</v>
      </c>
      <c r="Q130" s="23" t="str">
        <f>IF($M130="","",Data!$E128)</f>
        <v>M</v>
      </c>
      <c r="R130" s="23" t="str">
        <f t="shared" si="42"/>
        <v>M</v>
      </c>
      <c r="S130" s="23" t="str">
        <f t="shared" si="43"/>
        <v>M</v>
      </c>
      <c r="T130" s="19" t="str">
        <f>IF(Data!$F128=0,"",Data!$F128)</f>
        <v/>
      </c>
      <c r="U130" s="19" t="str">
        <f>IF(Data!$G128=0,"",Data!$G128)</f>
        <v/>
      </c>
      <c r="V130" s="19" t="str">
        <f>IF(Data!$D128=0,"",Data!$D128)</f>
        <v/>
      </c>
      <c r="W130" s="19" t="str">
        <f>Data!$H128</f>
        <v>Hiemalis</v>
      </c>
      <c r="Y130" s="41" t="e">
        <f t="shared" si="37"/>
        <v>#REF!</v>
      </c>
      <c r="Z130" s="8">
        <f t="shared" si="44"/>
        <v>10000</v>
      </c>
      <c r="AA130" s="8" t="str">
        <f t="shared" si="45"/>
        <v>Aphrodite</v>
      </c>
      <c r="AB130" s="8" t="str">
        <f t="shared" si="46"/>
        <v>M</v>
      </c>
      <c r="AC130" s="8" t="str">
        <f t="shared" si="47"/>
        <v/>
      </c>
      <c r="AD130" s="8" t="str">
        <f t="shared" si="48"/>
        <v/>
      </c>
      <c r="AE130" s="8" t="str">
        <f t="shared" si="49"/>
        <v/>
      </c>
      <c r="AF130" s="5">
        <f t="shared" si="50"/>
        <v>2005</v>
      </c>
      <c r="AG130" s="46">
        <v>127</v>
      </c>
      <c r="AH130" s="47" t="str">
        <f t="shared" si="38"/>
        <v/>
      </c>
      <c r="AI130" s="48" t="str">
        <f t="shared" si="39"/>
        <v/>
      </c>
      <c r="AK130" s="22" t="e">
        <f>TRIM(#REF!)</f>
        <v>#REF!</v>
      </c>
      <c r="AL130" s="23" t="e">
        <f>IF(#REF!=0,"",#REF!)</f>
        <v>#REF!</v>
      </c>
      <c r="AM130" s="19" t="e">
        <f>IF(#REF!=0,"",#REF!)</f>
        <v>#REF!</v>
      </c>
      <c r="AN130" s="23" t="e">
        <f>IF($AK130="","",#REF!)</f>
        <v>#REF!</v>
      </c>
      <c r="AO130" s="23" t="e">
        <f t="shared" si="51"/>
        <v>#REF!</v>
      </c>
      <c r="AP130" s="19" t="e">
        <f>IF(#REF!=0,"",#REF!)</f>
        <v>#REF!</v>
      </c>
      <c r="AQ130" s="19" t="e">
        <f>IF(#REF!=0,"",#REF!)</f>
        <v>#REF!</v>
      </c>
      <c r="AR130" s="19" t="e">
        <f>IF(#REF!=0,"",#REF!)</f>
        <v>#REF!</v>
      </c>
      <c r="AS130" s="19" t="e">
        <f>#REF!</f>
        <v>#REF!</v>
      </c>
    </row>
    <row r="131" spans="2:45" ht="19.5" thickTop="1" thickBot="1" x14ac:dyDescent="0.25">
      <c r="B131" s="20" t="str">
        <f t="shared" si="52"/>
        <v/>
      </c>
      <c r="C131" s="21" t="str">
        <f t="shared" si="53"/>
        <v/>
      </c>
      <c r="D131" s="19" t="str">
        <f t="shared" si="54"/>
        <v/>
      </c>
      <c r="E131" s="19" t="str">
        <f t="shared" si="55"/>
        <v/>
      </c>
      <c r="F131" s="19" t="str">
        <f t="shared" si="56"/>
        <v/>
      </c>
      <c r="G131" s="19" t="str">
        <f t="shared" si="57"/>
        <v/>
      </c>
      <c r="H131" s="19" t="str">
        <f t="shared" si="58"/>
        <v/>
      </c>
      <c r="I131" s="19"/>
      <c r="J131" s="19"/>
      <c r="K131" s="19" t="str">
        <f t="shared" si="40"/>
        <v/>
      </c>
      <c r="L131" s="19">
        <f t="shared" si="41"/>
        <v>10000</v>
      </c>
      <c r="M131" s="22" t="str">
        <f>TRIM(Data!$N129)</f>
        <v>Apollo 14</v>
      </c>
      <c r="N131" s="22" t="str">
        <f>TRIM(Data!$A129)</f>
        <v>Apollo 14</v>
      </c>
      <c r="O131" s="23">
        <f>IF(Data!$B129=0,"",Data!$B129)</f>
        <v>1971</v>
      </c>
      <c r="P131" s="19" t="str">
        <f>IF(Data!$C129=0,"",Data!$C129)</f>
        <v>1</v>
      </c>
      <c r="Q131" s="23" t="str">
        <f>IF($M131="","",Data!$E129)</f>
        <v>M-L</v>
      </c>
      <c r="R131" s="23" t="str">
        <f t="shared" si="42"/>
        <v>M</v>
      </c>
      <c r="S131" s="23" t="str">
        <f t="shared" si="43"/>
        <v>M</v>
      </c>
      <c r="T131" s="19" t="str">
        <f>IF(Data!$F129=0,"",Data!$F129)</f>
        <v/>
      </c>
      <c r="U131" s="19" t="str">
        <f>IF(Data!$G129=0,"",Data!$G129)</f>
        <v>FD</v>
      </c>
      <c r="V131" s="19" t="str">
        <f>IF(Data!$D129=0,"",Data!$D129)</f>
        <v/>
      </c>
      <c r="W131" s="19" t="str">
        <f>Data!$H129</f>
        <v>Japonica</v>
      </c>
      <c r="Y131" s="41" t="e">
        <f t="shared" si="37"/>
        <v>#REF!</v>
      </c>
      <c r="Z131" s="8">
        <f t="shared" si="44"/>
        <v>10000</v>
      </c>
      <c r="AA131" s="8" t="str">
        <f t="shared" si="45"/>
        <v>Apollo 14</v>
      </c>
      <c r="AB131" s="8" t="str">
        <f t="shared" si="46"/>
        <v>M</v>
      </c>
      <c r="AC131" s="8" t="str">
        <f t="shared" si="47"/>
        <v/>
      </c>
      <c r="AD131" s="8" t="str">
        <f t="shared" si="48"/>
        <v>FD</v>
      </c>
      <c r="AE131" s="8" t="str">
        <f t="shared" si="49"/>
        <v/>
      </c>
      <c r="AF131" s="5">
        <f t="shared" si="50"/>
        <v>1971</v>
      </c>
      <c r="AG131" s="46">
        <v>128</v>
      </c>
      <c r="AH131" s="47" t="str">
        <f t="shared" si="38"/>
        <v/>
      </c>
      <c r="AI131" s="48" t="str">
        <f t="shared" si="39"/>
        <v/>
      </c>
      <c r="AK131" s="22" t="e">
        <f>TRIM(#REF!)</f>
        <v>#REF!</v>
      </c>
      <c r="AL131" s="23" t="e">
        <f>IF(#REF!=0,"",#REF!)</f>
        <v>#REF!</v>
      </c>
      <c r="AM131" s="19" t="e">
        <f>IF(#REF!=0,"",#REF!)</f>
        <v>#REF!</v>
      </c>
      <c r="AN131" s="23" t="e">
        <f>IF($AK131="","",#REF!)</f>
        <v>#REF!</v>
      </c>
      <c r="AO131" s="23" t="e">
        <f t="shared" si="51"/>
        <v>#REF!</v>
      </c>
      <c r="AP131" s="19" t="e">
        <f>IF(#REF!=0,"",#REF!)</f>
        <v>#REF!</v>
      </c>
      <c r="AQ131" s="19" t="e">
        <f>IF(#REF!=0,"",#REF!)</f>
        <v>#REF!</v>
      </c>
      <c r="AR131" s="19" t="e">
        <f>IF(#REF!=0,"",#REF!)</f>
        <v>#REF!</v>
      </c>
      <c r="AS131" s="19" t="e">
        <f>#REF!</f>
        <v>#REF!</v>
      </c>
    </row>
    <row r="132" spans="2:45" ht="19.5" thickTop="1" thickBot="1" x14ac:dyDescent="0.25">
      <c r="B132" s="20" t="str">
        <f t="shared" ref="B132:B163" si="59">IF(ISERROR(VLOOKUP(A132,$K$4:$M$3653,3,FALSE)),"",VLOOKUP(A132,$K$4:$M$3653,3,FALSE))</f>
        <v/>
      </c>
      <c r="C132" s="21" t="str">
        <f t="shared" ref="C132:C163" si="60">IF(ISERROR(VLOOKUP(A132,$K$4:$M$3653,3,FALSE)),"",IF(VLOOKUP(A132,$K$4:$X$3653,12,FALSE)=0,"",VLOOKUP(A132,$K$4:$X$3653,13,FALSE)))</f>
        <v/>
      </c>
      <c r="D132" s="19" t="str">
        <f t="shared" ref="D132:D163" si="61">IF(ISERROR(VLOOKUP(A132,$K$4:$M$3653,3,FALSE)),"",IF(VLOOKUP(A132,$K$4:$R$3653,8,FALSE)=0,"",VLOOKUP(A132,$K$4:$S$3653,9,FALSE)))</f>
        <v/>
      </c>
      <c r="E132" s="19" t="str">
        <f t="shared" ref="E132:E163" si="62">IF(ISERROR(VLOOKUP(A132,$K$4:$M$4468,3,FALSE)),"",IF(VLOOKUP(A132,$K$4:$T$3653,9,FALSE)=0,"",VLOOKUP(A132,$K$4:$T$3653,10,FALSE)))</f>
        <v/>
      </c>
      <c r="F132" s="19" t="str">
        <f t="shared" ref="F132:F163" si="63">IF(ISERROR(VLOOKUP(A132,$K$4:$M$3653,3,FALSE)),"",IF(VLOOKUP(A132,$K$4:$U$3653,10,FALSE)=0,"",VLOOKUP(A132,$K$4:$U$3653,11,FALSE)))</f>
        <v/>
      </c>
      <c r="G132" s="19" t="str">
        <f t="shared" ref="G132:G163" si="64">IF(ISERROR(VLOOKUP(A132,$K$4:$M$3653,3,FALSE)),"",IF(VLOOKUP(A132,$K$4:$V$3653,11,FALSE)=0,"",VLOOKUP(A132,$K$4:$V$3653,12,FALSE)))</f>
        <v/>
      </c>
      <c r="H132" s="19" t="str">
        <f t="shared" ref="H132:H163" si="65">IF(ISERROR(VLOOKUP($A132,$K$4:$M$3653,3,FALSE)),"",IF(VLOOKUP($A132,$K$4:$P$39573,6,FALSE)=0,"",VLOOKUP($A132,$K$4:$P$3653,6,FALSE)))</f>
        <v/>
      </c>
      <c r="I132" s="19"/>
      <c r="J132" s="19"/>
      <c r="K132" s="19" t="str">
        <f t="shared" si="40"/>
        <v/>
      </c>
      <c r="L132" s="19">
        <f t="shared" si="41"/>
        <v>10000</v>
      </c>
      <c r="M132" s="22" t="str">
        <f>TRIM(Data!$N130)</f>
        <v>Applause</v>
      </c>
      <c r="N132" s="22" t="str">
        <f>TRIM(Data!$A130)</f>
        <v>Applause (R)</v>
      </c>
      <c r="O132" s="23">
        <f>IF(Data!$B130=0,"",Data!$B130)</f>
        <v>1980</v>
      </c>
      <c r="P132" s="19" t="str">
        <f>IF(Data!$C130=0,"",Data!$C130)</f>
        <v>1</v>
      </c>
      <c r="Q132" s="23" t="str">
        <f>IF($M132="","",Data!$E130)</f>
        <v>L</v>
      </c>
      <c r="R132" s="23" t="str">
        <f t="shared" si="42"/>
        <v>L</v>
      </c>
      <c r="S132" s="23" t="str">
        <f t="shared" si="43"/>
        <v>L</v>
      </c>
      <c r="T132" s="19" t="str">
        <f>IF(Data!$F130=0,"",Data!$F130)</f>
        <v/>
      </c>
      <c r="U132" s="19" t="str">
        <f>IF(Data!$G130=0,"",Data!$G130)</f>
        <v/>
      </c>
      <c r="V132" s="19" t="str">
        <f>IF(Data!$D130=0,"",Data!$D130)</f>
        <v/>
      </c>
      <c r="W132" s="19" t="str">
        <f>Data!$H130</f>
        <v>Reticulata</v>
      </c>
      <c r="Y132" s="41" t="e">
        <f t="shared" ref="Y132:Y195" si="66">RANK(Z132,Z$4:Z$3653,1)</f>
        <v>#REF!</v>
      </c>
      <c r="Z132" s="8">
        <f t="shared" si="44"/>
        <v>10000</v>
      </c>
      <c r="AA132" s="8" t="str">
        <f t="shared" si="45"/>
        <v>Applause</v>
      </c>
      <c r="AB132" s="8" t="str">
        <f t="shared" si="46"/>
        <v>L</v>
      </c>
      <c r="AC132" s="8" t="str">
        <f t="shared" si="47"/>
        <v/>
      </c>
      <c r="AD132" s="8" t="str">
        <f t="shared" si="48"/>
        <v/>
      </c>
      <c r="AE132" s="8" t="str">
        <f t="shared" si="49"/>
        <v/>
      </c>
      <c r="AF132" s="5">
        <f t="shared" si="50"/>
        <v>1980</v>
      </c>
      <c r="AG132" s="46">
        <v>129</v>
      </c>
      <c r="AH132" s="47" t="str">
        <f t="shared" ref="AH132:AH195" si="67">IF(ISERROR(VLOOKUP($AG132,$Y$4:$AE$3653,2,FALSE)),"",VLOOKUP($AG132,$Y$4:$AE$3653,3,FALSE))</f>
        <v/>
      </c>
      <c r="AI132" s="48" t="str">
        <f t="shared" ref="AI132:AI195" si="68">IF(ISERROR(VLOOKUP($AG132,$Y$4:$AE$3653,2,FALSE)),"",VLOOKUP($AG132,$Y$4:$AF$3653,8,FALSE))</f>
        <v/>
      </c>
      <c r="AK132" s="22" t="e">
        <f>TRIM(#REF!)</f>
        <v>#REF!</v>
      </c>
      <c r="AL132" s="23" t="e">
        <f>IF(#REF!=0,"",#REF!)</f>
        <v>#REF!</v>
      </c>
      <c r="AM132" s="19" t="e">
        <f>IF(#REF!=0,"",#REF!)</f>
        <v>#REF!</v>
      </c>
      <c r="AN132" s="23" t="e">
        <f>IF($AK132="","",#REF!)</f>
        <v>#REF!</v>
      </c>
      <c r="AO132" s="23" t="e">
        <f t="shared" si="51"/>
        <v>#REF!</v>
      </c>
      <c r="AP132" s="19" t="e">
        <f>IF(#REF!=0,"",#REF!)</f>
        <v>#REF!</v>
      </c>
      <c r="AQ132" s="19" t="e">
        <f>IF(#REF!=0,"",#REF!)</f>
        <v>#REF!</v>
      </c>
      <c r="AR132" s="19" t="e">
        <f>IF(#REF!=0,"",#REF!)</f>
        <v>#REF!</v>
      </c>
      <c r="AS132" s="19" t="e">
        <f>#REF!</f>
        <v>#REF!</v>
      </c>
    </row>
    <row r="133" spans="2:45" ht="19.5" thickTop="1" thickBot="1" x14ac:dyDescent="0.25">
      <c r="B133" s="20" t="str">
        <f t="shared" si="59"/>
        <v/>
      </c>
      <c r="C133" s="21" t="str">
        <f t="shared" si="60"/>
        <v/>
      </c>
      <c r="D133" s="19" t="str">
        <f t="shared" si="61"/>
        <v/>
      </c>
      <c r="E133" s="19" t="str">
        <f t="shared" si="62"/>
        <v/>
      </c>
      <c r="F133" s="19" t="str">
        <f t="shared" si="63"/>
        <v/>
      </c>
      <c r="G133" s="19" t="str">
        <f t="shared" si="64"/>
        <v/>
      </c>
      <c r="H133" s="19" t="str">
        <f t="shared" si="65"/>
        <v/>
      </c>
      <c r="I133" s="19"/>
      <c r="J133" s="19"/>
      <c r="K133" s="19" t="str">
        <f t="shared" ref="K133:K196" si="69">IF(L133=10000,"",RANK(L133,$L$4:$L$3653,1))</f>
        <v/>
      </c>
      <c r="L133" s="19">
        <f t="shared" ref="L133:L196" si="70">IF(ISERROR(SEARCH($B$2,M133)),10000,IF(SEARCH($B$2,M133)=1,SEARCH($B$2,M133)+ROW()/100000,10000))</f>
        <v>10000</v>
      </c>
      <c r="M133" s="22" t="str">
        <f>TRIM(Data!$N131)</f>
        <v>Apple Blossom</v>
      </c>
      <c r="N133" s="22" t="str">
        <f>TRIM(Data!$A131)</f>
        <v>Apple Blossom (H)</v>
      </c>
      <c r="O133" s="23" t="str">
        <f>IF(Data!$B131=0,"",Data!$B131)</f>
        <v>Unknown</v>
      </c>
      <c r="P133" s="19" t="str">
        <f>IF(Data!$C131=0,"",Data!$C131)</f>
        <v/>
      </c>
      <c r="Q133" s="23" t="str">
        <f>IF($M133="","",Data!$E131)</f>
        <v>M</v>
      </c>
      <c r="R133" s="23" t="str">
        <f t="shared" ref="R133:R196" si="71">IF($M133="","",IF($Q133="Min","Min",IF($Q133="Min-S",IF($J$1=1,"S","Min"),IF(OR($Q133="S",$Q133="S-M"),"S",IF(OR($Q133="M",$Q133="M-L"),"M",IF(OR($Q133="L",$Q133="L-VL"),"L",IF($Q133="VL","VL")))))))</f>
        <v>M</v>
      </c>
      <c r="S133" s="23" t="str">
        <f t="shared" ref="S133:S196" si="72">IF($J$1=1,$R133,$Q133)</f>
        <v>M</v>
      </c>
      <c r="T133" s="19" t="str">
        <f>IF(Data!$F131=0,"",Data!$F131)</f>
        <v/>
      </c>
      <c r="U133" s="19" t="str">
        <f>IF(Data!$G131=0,"",Data!$G131)</f>
        <v/>
      </c>
      <c r="V133" s="19" t="str">
        <f>IF(Data!$D131=0,"",Data!$D131)</f>
        <v/>
      </c>
      <c r="W133" s="19" t="str">
        <f>Data!$H131</f>
        <v>NRH</v>
      </c>
      <c r="Y133" s="41" t="e">
        <f t="shared" si="66"/>
        <v>#REF!</v>
      </c>
      <c r="Z133" s="8">
        <f t="shared" ref="Z133:Z196" si="73">IF($V133="ANTIQUE",IF($W133="Japonica",ROW(),10000),10000)</f>
        <v>10000</v>
      </c>
      <c r="AA133" s="8" t="str">
        <f t="shared" ref="AA133:AA196" si="74">$M133</f>
        <v>Apple Blossom</v>
      </c>
      <c r="AB133" s="8" t="str">
        <f t="shared" ref="AB133:AB196" si="75">$R133</f>
        <v>M</v>
      </c>
      <c r="AC133" s="8" t="str">
        <f t="shared" ref="AC133:AC196" si="76">$T133</f>
        <v/>
      </c>
      <c r="AD133" s="8" t="str">
        <f t="shared" ref="AD133:AD196" si="77">U133</f>
        <v/>
      </c>
      <c r="AE133" s="8" t="str">
        <f t="shared" ref="AE133:AE196" si="78">$V133</f>
        <v/>
      </c>
      <c r="AF133" s="5" t="str">
        <f t="shared" ref="AF133:AF196" si="79">$O133</f>
        <v>Unknown</v>
      </c>
      <c r="AG133" s="46">
        <v>130</v>
      </c>
      <c r="AH133" s="47" t="str">
        <f t="shared" si="67"/>
        <v/>
      </c>
      <c r="AI133" s="48" t="str">
        <f t="shared" si="68"/>
        <v/>
      </c>
      <c r="AK133" s="22" t="e">
        <f>TRIM(#REF!)</f>
        <v>#REF!</v>
      </c>
      <c r="AL133" s="23" t="e">
        <f>IF(#REF!=0,"",#REF!)</f>
        <v>#REF!</v>
      </c>
      <c r="AM133" s="19" t="e">
        <f>IF(#REF!=0,"",#REF!)</f>
        <v>#REF!</v>
      </c>
      <c r="AN133" s="23" t="e">
        <f>IF($AK133="","",#REF!)</f>
        <v>#REF!</v>
      </c>
      <c r="AO133" s="23" t="e">
        <f t="shared" ref="AO133:AO196" si="80">IF($AK133="","",IF($AN133="Min","Min",IF($AN133="Min-S",IF($J$1=1,"S","Min"),IF(OR($AN133="S",$AN133="S-M"),"S",IF(OR($AN133="M",$AN133="M-L"),"M",IF(OR($AN133="L",$AN133="L-VL"),"L",IF($AN133="VL","VL")))))))</f>
        <v>#REF!</v>
      </c>
      <c r="AP133" s="19" t="e">
        <f>IF(#REF!=0,"",#REF!)</f>
        <v>#REF!</v>
      </c>
      <c r="AQ133" s="19" t="e">
        <f>IF(#REF!=0,"",#REF!)</f>
        <v>#REF!</v>
      </c>
      <c r="AR133" s="19" t="e">
        <f>IF(#REF!=0,"",#REF!)</f>
        <v>#REF!</v>
      </c>
      <c r="AS133" s="19" t="e">
        <f>#REF!</f>
        <v>#REF!</v>
      </c>
    </row>
    <row r="134" spans="2:45" ht="19.5" thickTop="1" thickBot="1" x14ac:dyDescent="0.25">
      <c r="B134" s="20" t="str">
        <f t="shared" si="59"/>
        <v/>
      </c>
      <c r="C134" s="21" t="str">
        <f t="shared" si="60"/>
        <v/>
      </c>
      <c r="D134" s="19" t="str">
        <f t="shared" si="61"/>
        <v/>
      </c>
      <c r="E134" s="19" t="str">
        <f t="shared" si="62"/>
        <v/>
      </c>
      <c r="F134" s="19" t="str">
        <f t="shared" si="63"/>
        <v/>
      </c>
      <c r="G134" s="19" t="str">
        <f t="shared" si="64"/>
        <v/>
      </c>
      <c r="H134" s="19" t="str">
        <f t="shared" si="65"/>
        <v/>
      </c>
      <c r="I134" s="19"/>
      <c r="J134" s="19"/>
      <c r="K134" s="19" t="str">
        <f t="shared" si="69"/>
        <v/>
      </c>
      <c r="L134" s="19">
        <f t="shared" si="70"/>
        <v>10000</v>
      </c>
      <c r="M134" s="22" t="str">
        <f>TRIM(Data!$N132)</f>
        <v>Apple Blossom</v>
      </c>
      <c r="N134" s="22" t="str">
        <f>TRIM(Data!$A132)</f>
        <v>Apple Blossom (Saluenensis)</v>
      </c>
      <c r="O134" s="23" t="str">
        <f>IF(Data!$B132=0,"",Data!$B132)</f>
        <v>Unknown</v>
      </c>
      <c r="P134" s="19" t="str">
        <f>IF(Data!$C132=0,"",Data!$C132)</f>
        <v/>
      </c>
      <c r="Q134" s="23" t="str">
        <f>IF($M134="","",Data!$E132)</f>
        <v>S</v>
      </c>
      <c r="R134" s="23" t="str">
        <f t="shared" si="71"/>
        <v>S</v>
      </c>
      <c r="S134" s="23" t="str">
        <f t="shared" si="72"/>
        <v>S</v>
      </c>
      <c r="T134" s="19" t="str">
        <f>IF(Data!$F132=0,"",Data!$F132)</f>
        <v/>
      </c>
      <c r="U134" s="19" t="str">
        <f>IF(Data!$G132=0,"",Data!$G132)</f>
        <v/>
      </c>
      <c r="V134" s="19" t="str">
        <f>IF(Data!$D132=0,"",Data!$D132)</f>
        <v/>
      </c>
      <c r="W134" s="19" t="str">
        <f>Data!$H132</f>
        <v>Specie</v>
      </c>
      <c r="Y134" s="41" t="e">
        <f t="shared" si="66"/>
        <v>#REF!</v>
      </c>
      <c r="Z134" s="8">
        <f t="shared" si="73"/>
        <v>10000</v>
      </c>
      <c r="AA134" s="8" t="str">
        <f t="shared" si="74"/>
        <v>Apple Blossom</v>
      </c>
      <c r="AB134" s="8" t="str">
        <f t="shared" si="75"/>
        <v>S</v>
      </c>
      <c r="AC134" s="8" t="str">
        <f t="shared" si="76"/>
        <v/>
      </c>
      <c r="AD134" s="8" t="str">
        <f t="shared" si="77"/>
        <v/>
      </c>
      <c r="AE134" s="8" t="str">
        <f t="shared" si="78"/>
        <v/>
      </c>
      <c r="AF134" s="5" t="str">
        <f t="shared" si="79"/>
        <v>Unknown</v>
      </c>
      <c r="AG134" s="46">
        <v>131</v>
      </c>
      <c r="AH134" s="47" t="str">
        <f t="shared" si="67"/>
        <v/>
      </c>
      <c r="AI134" s="48" t="str">
        <f t="shared" si="68"/>
        <v/>
      </c>
      <c r="AK134" s="22" t="e">
        <f>TRIM(#REF!)</f>
        <v>#REF!</v>
      </c>
      <c r="AL134" s="23" t="e">
        <f>IF(#REF!=0,"",#REF!)</f>
        <v>#REF!</v>
      </c>
      <c r="AM134" s="19" t="e">
        <f>IF(#REF!=0,"",#REF!)</f>
        <v>#REF!</v>
      </c>
      <c r="AN134" s="23" t="e">
        <f>IF($AK134="","",#REF!)</f>
        <v>#REF!</v>
      </c>
      <c r="AO134" s="23" t="e">
        <f t="shared" si="80"/>
        <v>#REF!</v>
      </c>
      <c r="AP134" s="19" t="e">
        <f>IF(#REF!=0,"",#REF!)</f>
        <v>#REF!</v>
      </c>
      <c r="AQ134" s="19" t="e">
        <f>IF(#REF!=0,"",#REF!)</f>
        <v>#REF!</v>
      </c>
      <c r="AR134" s="19" t="e">
        <f>IF(#REF!=0,"",#REF!)</f>
        <v>#REF!</v>
      </c>
      <c r="AS134" s="19" t="e">
        <f>#REF!</f>
        <v>#REF!</v>
      </c>
    </row>
    <row r="135" spans="2:45" ht="19.5" thickTop="1" thickBot="1" x14ac:dyDescent="0.25">
      <c r="B135" s="20" t="str">
        <f t="shared" si="59"/>
        <v/>
      </c>
      <c r="C135" s="21" t="str">
        <f t="shared" si="60"/>
        <v/>
      </c>
      <c r="D135" s="19" t="str">
        <f t="shared" si="61"/>
        <v/>
      </c>
      <c r="E135" s="19" t="str">
        <f t="shared" si="62"/>
        <v/>
      </c>
      <c r="F135" s="19" t="str">
        <f t="shared" si="63"/>
        <v/>
      </c>
      <c r="G135" s="19" t="str">
        <f t="shared" si="64"/>
        <v/>
      </c>
      <c r="H135" s="19" t="str">
        <f t="shared" si="65"/>
        <v/>
      </c>
      <c r="I135" s="19"/>
      <c r="J135" s="19"/>
      <c r="K135" s="19" t="str">
        <f t="shared" si="69"/>
        <v/>
      </c>
      <c r="L135" s="19">
        <f t="shared" si="70"/>
        <v>10000</v>
      </c>
      <c r="M135" s="22" t="str">
        <f>TRIM(Data!$N133)</f>
        <v>Apple Blossom</v>
      </c>
      <c r="N135" s="22" t="str">
        <f>TRIM(Data!$A133)</f>
        <v>Apple Blossom (Sasanqua)</v>
      </c>
      <c r="O135" s="23">
        <f>IF(Data!$B133=0,"",Data!$B133)</f>
        <v>1933</v>
      </c>
      <c r="P135" s="19" t="str">
        <f>IF(Data!$C133=0,"",Data!$C133)</f>
        <v/>
      </c>
      <c r="Q135" s="23" t="str">
        <f>IF($M135="","",Data!$E133)</f>
        <v>M</v>
      </c>
      <c r="R135" s="23" t="str">
        <f t="shared" si="71"/>
        <v>M</v>
      </c>
      <c r="S135" s="23" t="str">
        <f t="shared" si="72"/>
        <v>M</v>
      </c>
      <c r="T135" s="19" t="str">
        <f>IF(Data!$F133=0,"",Data!$F133)</f>
        <v/>
      </c>
      <c r="U135" s="19" t="str">
        <f>IF(Data!$G133=0,"",Data!$G133)</f>
        <v/>
      </c>
      <c r="V135" s="19" t="str">
        <f>IF(Data!$D133=0,"",Data!$D133)</f>
        <v/>
      </c>
      <c r="W135" s="19" t="str">
        <f>Data!$H133</f>
        <v>Sasanqua</v>
      </c>
      <c r="Y135" s="41" t="e">
        <f t="shared" si="66"/>
        <v>#REF!</v>
      </c>
      <c r="Z135" s="8">
        <f t="shared" si="73"/>
        <v>10000</v>
      </c>
      <c r="AA135" s="8" t="str">
        <f t="shared" si="74"/>
        <v>Apple Blossom</v>
      </c>
      <c r="AB135" s="8" t="str">
        <f t="shared" si="75"/>
        <v>M</v>
      </c>
      <c r="AC135" s="8" t="str">
        <f t="shared" si="76"/>
        <v/>
      </c>
      <c r="AD135" s="8" t="str">
        <f t="shared" si="77"/>
        <v/>
      </c>
      <c r="AE135" s="8" t="str">
        <f t="shared" si="78"/>
        <v/>
      </c>
      <c r="AF135" s="5">
        <f t="shared" si="79"/>
        <v>1933</v>
      </c>
      <c r="AG135" s="46">
        <v>132</v>
      </c>
      <c r="AH135" s="47" t="str">
        <f t="shared" si="67"/>
        <v/>
      </c>
      <c r="AI135" s="48" t="str">
        <f t="shared" si="68"/>
        <v/>
      </c>
      <c r="AK135" s="22" t="e">
        <f>TRIM(#REF!)</f>
        <v>#REF!</v>
      </c>
      <c r="AL135" s="23" t="e">
        <f>IF(#REF!=0,"",#REF!)</f>
        <v>#REF!</v>
      </c>
      <c r="AM135" s="19" t="e">
        <f>IF(#REF!=0,"",#REF!)</f>
        <v>#REF!</v>
      </c>
      <c r="AN135" s="23" t="e">
        <f>IF($AK135="","",#REF!)</f>
        <v>#REF!</v>
      </c>
      <c r="AO135" s="23" t="e">
        <f t="shared" si="80"/>
        <v>#REF!</v>
      </c>
      <c r="AP135" s="19" t="e">
        <f>IF(#REF!=0,"",#REF!)</f>
        <v>#REF!</v>
      </c>
      <c r="AQ135" s="19" t="e">
        <f>IF(#REF!=0,"",#REF!)</f>
        <v>#REF!</v>
      </c>
      <c r="AR135" s="19" t="e">
        <f>IF(#REF!=0,"",#REF!)</f>
        <v>#REF!</v>
      </c>
      <c r="AS135" s="19" t="e">
        <f>#REF!</f>
        <v>#REF!</v>
      </c>
    </row>
    <row r="136" spans="2:45" ht="19.5" thickTop="1" thickBot="1" x14ac:dyDescent="0.25">
      <c r="B136" s="20" t="str">
        <f t="shared" si="59"/>
        <v/>
      </c>
      <c r="C136" s="21" t="str">
        <f t="shared" si="60"/>
        <v/>
      </c>
      <c r="D136" s="19" t="str">
        <f t="shared" si="61"/>
        <v/>
      </c>
      <c r="E136" s="19" t="str">
        <f t="shared" si="62"/>
        <v/>
      </c>
      <c r="F136" s="19" t="str">
        <f t="shared" si="63"/>
        <v/>
      </c>
      <c r="G136" s="19" t="str">
        <f t="shared" si="64"/>
        <v/>
      </c>
      <c r="H136" s="19" t="str">
        <f t="shared" si="65"/>
        <v/>
      </c>
      <c r="I136" s="19"/>
      <c r="J136" s="19"/>
      <c r="K136" s="19" t="str">
        <f t="shared" si="69"/>
        <v/>
      </c>
      <c r="L136" s="19">
        <f t="shared" si="70"/>
        <v>10000</v>
      </c>
      <c r="M136" s="22" t="str">
        <f>TRIM(Data!$N134)</f>
        <v>Apple Queen</v>
      </c>
      <c r="N136" s="22" t="str">
        <f>TRIM(Data!$A134)</f>
        <v>Apple Queen</v>
      </c>
      <c r="O136" s="23">
        <f>IF(Data!$B134=0,"",Data!$B134)</f>
        <v>1954</v>
      </c>
      <c r="P136" s="19" t="str">
        <f>IF(Data!$C134=0,"",Data!$C134)</f>
        <v>1</v>
      </c>
      <c r="Q136" s="23" t="str">
        <f>IF($M136="","",Data!$E134)</f>
        <v>L</v>
      </c>
      <c r="R136" s="23" t="str">
        <f t="shared" si="71"/>
        <v>L</v>
      </c>
      <c r="S136" s="23" t="str">
        <f t="shared" si="72"/>
        <v>L</v>
      </c>
      <c r="T136" s="19" t="str">
        <f>IF(Data!$F134=0,"",Data!$F134)</f>
        <v/>
      </c>
      <c r="U136" s="19" t="str">
        <f>IF(Data!$G134=0,"",Data!$G134)</f>
        <v/>
      </c>
      <c r="V136" s="19" t="str">
        <f>IF(Data!$D134=0,"",Data!$D134)</f>
        <v/>
      </c>
      <c r="W136" s="19" t="str">
        <f>Data!$H134</f>
        <v>Japonica</v>
      </c>
      <c r="Y136" s="41" t="e">
        <f t="shared" si="66"/>
        <v>#REF!</v>
      </c>
      <c r="Z136" s="8">
        <f t="shared" si="73"/>
        <v>10000</v>
      </c>
      <c r="AA136" s="8" t="str">
        <f t="shared" si="74"/>
        <v>Apple Queen</v>
      </c>
      <c r="AB136" s="8" t="str">
        <f t="shared" si="75"/>
        <v>L</v>
      </c>
      <c r="AC136" s="8" t="str">
        <f t="shared" si="76"/>
        <v/>
      </c>
      <c r="AD136" s="8" t="str">
        <f t="shared" si="77"/>
        <v/>
      </c>
      <c r="AE136" s="8" t="str">
        <f t="shared" si="78"/>
        <v/>
      </c>
      <c r="AF136" s="5">
        <f t="shared" si="79"/>
        <v>1954</v>
      </c>
      <c r="AG136" s="46">
        <v>133</v>
      </c>
      <c r="AH136" s="47" t="str">
        <f t="shared" si="67"/>
        <v/>
      </c>
      <c r="AI136" s="48" t="str">
        <f t="shared" si="68"/>
        <v/>
      </c>
      <c r="AK136" s="22" t="e">
        <f>TRIM(#REF!)</f>
        <v>#REF!</v>
      </c>
      <c r="AL136" s="23" t="e">
        <f>IF(#REF!=0,"",#REF!)</f>
        <v>#REF!</v>
      </c>
      <c r="AM136" s="19" t="e">
        <f>IF(#REF!=0,"",#REF!)</f>
        <v>#REF!</v>
      </c>
      <c r="AN136" s="23" t="e">
        <f>IF($AK136="","",#REF!)</f>
        <v>#REF!</v>
      </c>
      <c r="AO136" s="23" t="e">
        <f t="shared" si="80"/>
        <v>#REF!</v>
      </c>
      <c r="AP136" s="19" t="e">
        <f>IF(#REF!=0,"",#REF!)</f>
        <v>#REF!</v>
      </c>
      <c r="AQ136" s="19" t="e">
        <f>IF(#REF!=0,"",#REF!)</f>
        <v>#REF!</v>
      </c>
      <c r="AR136" s="19" t="e">
        <f>IF(#REF!=0,"",#REF!)</f>
        <v>#REF!</v>
      </c>
      <c r="AS136" s="19" t="e">
        <f>#REF!</f>
        <v>#REF!</v>
      </c>
    </row>
    <row r="137" spans="2:45" ht="19.5" thickTop="1" thickBot="1" x14ac:dyDescent="0.25">
      <c r="B137" s="20" t="str">
        <f t="shared" si="59"/>
        <v/>
      </c>
      <c r="C137" s="21" t="str">
        <f t="shared" si="60"/>
        <v/>
      </c>
      <c r="D137" s="19" t="str">
        <f t="shared" si="61"/>
        <v/>
      </c>
      <c r="E137" s="19" t="str">
        <f t="shared" si="62"/>
        <v/>
      </c>
      <c r="F137" s="19" t="str">
        <f t="shared" si="63"/>
        <v/>
      </c>
      <c r="G137" s="19" t="str">
        <f t="shared" si="64"/>
        <v/>
      </c>
      <c r="H137" s="19" t="str">
        <f t="shared" si="65"/>
        <v/>
      </c>
      <c r="I137" s="19"/>
      <c r="J137" s="19"/>
      <c r="K137" s="19" t="str">
        <f t="shared" si="69"/>
        <v/>
      </c>
      <c r="L137" s="19">
        <f t="shared" si="70"/>
        <v>10000</v>
      </c>
      <c r="M137" s="22" t="str">
        <f>TRIM(Data!$N135)</f>
        <v>April Blues</v>
      </c>
      <c r="N137" s="22" t="str">
        <f>TRIM(Data!$A135)</f>
        <v>April Blues</v>
      </c>
      <c r="O137" s="23">
        <f>IF(Data!$B135=0,"",Data!$B135)</f>
        <v>2014</v>
      </c>
      <c r="P137" s="19" t="str">
        <f>IF(Data!$C135=0,"",Data!$C135)</f>
        <v/>
      </c>
      <c r="Q137" s="23" t="str">
        <f>IF($M137="","",Data!$E135)</f>
        <v>M</v>
      </c>
      <c r="R137" s="23" t="str">
        <f t="shared" si="71"/>
        <v>M</v>
      </c>
      <c r="S137" s="23" t="str">
        <f t="shared" si="72"/>
        <v>M</v>
      </c>
      <c r="T137" s="19" t="str">
        <f>IF(Data!$F135=0,"",Data!$F135)</f>
        <v/>
      </c>
      <c r="U137" s="19" t="str">
        <f>IF(Data!$G135=0,"",Data!$G135)</f>
        <v>FD</v>
      </c>
      <c r="V137" s="19" t="str">
        <f>IF(Data!$D135=0,"",Data!$D135)</f>
        <v/>
      </c>
      <c r="W137" s="19" t="str">
        <f>Data!$H135</f>
        <v>Japonica</v>
      </c>
      <c r="Y137" s="41" t="e">
        <f t="shared" si="66"/>
        <v>#REF!</v>
      </c>
      <c r="Z137" s="8">
        <f t="shared" si="73"/>
        <v>10000</v>
      </c>
      <c r="AA137" s="8" t="str">
        <f t="shared" si="74"/>
        <v>April Blues</v>
      </c>
      <c r="AB137" s="8" t="str">
        <f t="shared" si="75"/>
        <v>M</v>
      </c>
      <c r="AC137" s="8" t="str">
        <f t="shared" si="76"/>
        <v/>
      </c>
      <c r="AD137" s="8" t="str">
        <f t="shared" si="77"/>
        <v>FD</v>
      </c>
      <c r="AE137" s="8" t="str">
        <f t="shared" si="78"/>
        <v/>
      </c>
      <c r="AF137" s="5">
        <f t="shared" si="79"/>
        <v>2014</v>
      </c>
      <c r="AG137" s="46">
        <v>134</v>
      </c>
      <c r="AH137" s="47" t="str">
        <f t="shared" si="67"/>
        <v/>
      </c>
      <c r="AI137" s="48" t="str">
        <f t="shared" si="68"/>
        <v/>
      </c>
      <c r="AK137" s="22" t="e">
        <f>TRIM(#REF!)</f>
        <v>#REF!</v>
      </c>
      <c r="AL137" s="23" t="e">
        <f>IF(#REF!=0,"",#REF!)</f>
        <v>#REF!</v>
      </c>
      <c r="AM137" s="19" t="e">
        <f>IF(#REF!=0,"",#REF!)</f>
        <v>#REF!</v>
      </c>
      <c r="AN137" s="23" t="e">
        <f>IF($AK137="","",#REF!)</f>
        <v>#REF!</v>
      </c>
      <c r="AO137" s="23" t="e">
        <f t="shared" si="80"/>
        <v>#REF!</v>
      </c>
      <c r="AP137" s="19" t="e">
        <f>IF(#REF!=0,"",#REF!)</f>
        <v>#REF!</v>
      </c>
      <c r="AQ137" s="19" t="e">
        <f>IF(#REF!=0,"",#REF!)</f>
        <v>#REF!</v>
      </c>
      <c r="AR137" s="19" t="e">
        <f>IF(#REF!=0,"",#REF!)</f>
        <v>#REF!</v>
      </c>
      <c r="AS137" s="19" t="e">
        <f>#REF!</f>
        <v>#REF!</v>
      </c>
    </row>
    <row r="138" spans="2:45" ht="19.5" thickTop="1" thickBot="1" x14ac:dyDescent="0.25">
      <c r="B138" s="20" t="str">
        <f t="shared" si="59"/>
        <v/>
      </c>
      <c r="C138" s="21" t="str">
        <f t="shared" si="60"/>
        <v/>
      </c>
      <c r="D138" s="19" t="str">
        <f t="shared" si="61"/>
        <v/>
      </c>
      <c r="E138" s="19" t="str">
        <f t="shared" si="62"/>
        <v/>
      </c>
      <c r="F138" s="19" t="str">
        <f t="shared" si="63"/>
        <v/>
      </c>
      <c r="G138" s="19" t="str">
        <f t="shared" si="64"/>
        <v/>
      </c>
      <c r="H138" s="19" t="str">
        <f t="shared" si="65"/>
        <v/>
      </c>
      <c r="I138" s="19"/>
      <c r="J138" s="19"/>
      <c r="K138" s="19" t="str">
        <f t="shared" si="69"/>
        <v/>
      </c>
      <c r="L138" s="19">
        <f t="shared" si="70"/>
        <v>10000</v>
      </c>
      <c r="M138" s="22" t="str">
        <f>TRIM(Data!$N136)</f>
        <v>April Dawn</v>
      </c>
      <c r="N138" s="22" t="str">
        <f>TRIM(Data!$A136)</f>
        <v>April Dawn</v>
      </c>
      <c r="O138" s="23">
        <f>IF(Data!$B136=0,"",Data!$B136)</f>
        <v>1993</v>
      </c>
      <c r="P138" s="19" t="str">
        <f>IF(Data!$C136=0,"",Data!$C136)</f>
        <v>1</v>
      </c>
      <c r="Q138" s="23" t="str">
        <f>IF($M138="","",Data!$E136)</f>
        <v>S-M</v>
      </c>
      <c r="R138" s="23" t="str">
        <f t="shared" si="71"/>
        <v>S</v>
      </c>
      <c r="S138" s="23" t="str">
        <f t="shared" si="72"/>
        <v>S</v>
      </c>
      <c r="T138" s="19" t="str">
        <f>IF(Data!$F136=0,"",Data!$F136)</f>
        <v/>
      </c>
      <c r="U138" s="19" t="str">
        <f>IF(Data!$G136=0,"",Data!$G136)</f>
        <v>FD</v>
      </c>
      <c r="V138" s="19" t="str">
        <f>IF(Data!$D136=0,"",Data!$D136)</f>
        <v/>
      </c>
      <c r="W138" s="19" t="str">
        <f>Data!$H136</f>
        <v>Japonica</v>
      </c>
      <c r="Y138" s="41" t="e">
        <f t="shared" si="66"/>
        <v>#REF!</v>
      </c>
      <c r="Z138" s="8">
        <f t="shared" si="73"/>
        <v>10000</v>
      </c>
      <c r="AA138" s="8" t="str">
        <f t="shared" si="74"/>
        <v>April Dawn</v>
      </c>
      <c r="AB138" s="8" t="str">
        <f t="shared" si="75"/>
        <v>S</v>
      </c>
      <c r="AC138" s="8" t="str">
        <f t="shared" si="76"/>
        <v/>
      </c>
      <c r="AD138" s="8" t="str">
        <f t="shared" si="77"/>
        <v>FD</v>
      </c>
      <c r="AE138" s="8" t="str">
        <f t="shared" si="78"/>
        <v/>
      </c>
      <c r="AF138" s="5">
        <f t="shared" si="79"/>
        <v>1993</v>
      </c>
      <c r="AG138" s="46">
        <v>135</v>
      </c>
      <c r="AH138" s="47" t="str">
        <f t="shared" si="67"/>
        <v/>
      </c>
      <c r="AI138" s="48" t="str">
        <f t="shared" si="68"/>
        <v/>
      </c>
      <c r="AK138" s="22" t="e">
        <f>TRIM(#REF!)</f>
        <v>#REF!</v>
      </c>
      <c r="AL138" s="23" t="e">
        <f>IF(#REF!=0,"",#REF!)</f>
        <v>#REF!</v>
      </c>
      <c r="AM138" s="19" t="e">
        <f>IF(#REF!=0,"",#REF!)</f>
        <v>#REF!</v>
      </c>
      <c r="AN138" s="23" t="e">
        <f>IF($AK138="","",#REF!)</f>
        <v>#REF!</v>
      </c>
      <c r="AO138" s="23" t="e">
        <f t="shared" si="80"/>
        <v>#REF!</v>
      </c>
      <c r="AP138" s="19" t="e">
        <f>IF(#REF!=0,"",#REF!)</f>
        <v>#REF!</v>
      </c>
      <c r="AQ138" s="19" t="e">
        <f>IF(#REF!=0,"",#REF!)</f>
        <v>#REF!</v>
      </c>
      <c r="AR138" s="19" t="e">
        <f>IF(#REF!=0,"",#REF!)</f>
        <v>#REF!</v>
      </c>
      <c r="AS138" s="19" t="e">
        <f>#REF!</f>
        <v>#REF!</v>
      </c>
    </row>
    <row r="139" spans="2:45" ht="19.5" thickTop="1" thickBot="1" x14ac:dyDescent="0.25">
      <c r="B139" s="20" t="str">
        <f t="shared" si="59"/>
        <v/>
      </c>
      <c r="C139" s="21" t="str">
        <f t="shared" si="60"/>
        <v/>
      </c>
      <c r="D139" s="19" t="str">
        <f t="shared" si="61"/>
        <v/>
      </c>
      <c r="E139" s="19" t="str">
        <f t="shared" si="62"/>
        <v/>
      </c>
      <c r="F139" s="19" t="str">
        <f t="shared" si="63"/>
        <v/>
      </c>
      <c r="G139" s="19" t="str">
        <f t="shared" si="64"/>
        <v/>
      </c>
      <c r="H139" s="19" t="str">
        <f t="shared" si="65"/>
        <v/>
      </c>
      <c r="I139" s="19"/>
      <c r="J139" s="19"/>
      <c r="K139" s="19" t="str">
        <f t="shared" si="69"/>
        <v/>
      </c>
      <c r="L139" s="19">
        <f t="shared" si="70"/>
        <v>10000</v>
      </c>
      <c r="M139" s="22" t="str">
        <f>TRIM(Data!$N137)</f>
        <v>April Dawn Blush</v>
      </c>
      <c r="N139" s="22" t="str">
        <f>TRIM(Data!$A137)</f>
        <v>April Dawn Blush</v>
      </c>
      <c r="O139" s="23">
        <f>IF(Data!$B137=0,"",Data!$B137)</f>
        <v>2013</v>
      </c>
      <c r="P139" s="19" t="str">
        <f>IF(Data!$C137=0,"",Data!$C137)</f>
        <v>1</v>
      </c>
      <c r="Q139" s="23" t="str">
        <f>IF($M139="","",Data!$E137)</f>
        <v>S</v>
      </c>
      <c r="R139" s="23" t="str">
        <f t="shared" si="71"/>
        <v>S</v>
      </c>
      <c r="S139" s="23" t="str">
        <f t="shared" si="72"/>
        <v>S</v>
      </c>
      <c r="T139" s="19" t="str">
        <f>IF(Data!$F137=0,"",Data!$F137)</f>
        <v/>
      </c>
      <c r="U139" s="19" t="str">
        <f>IF(Data!$G137=0,"",Data!$G137)</f>
        <v>FD</v>
      </c>
      <c r="V139" s="19" t="str">
        <f>IF(Data!$D137=0,"",Data!$D137)</f>
        <v/>
      </c>
      <c r="W139" s="19" t="str">
        <f>Data!$H137</f>
        <v>Japonica</v>
      </c>
      <c r="Y139" s="41" t="e">
        <f t="shared" si="66"/>
        <v>#REF!</v>
      </c>
      <c r="Z139" s="8">
        <f t="shared" si="73"/>
        <v>10000</v>
      </c>
      <c r="AA139" s="8" t="str">
        <f t="shared" si="74"/>
        <v>April Dawn Blush</v>
      </c>
      <c r="AB139" s="8" t="str">
        <f t="shared" si="75"/>
        <v>S</v>
      </c>
      <c r="AC139" s="8" t="str">
        <f t="shared" si="76"/>
        <v/>
      </c>
      <c r="AD139" s="8" t="str">
        <f t="shared" si="77"/>
        <v>FD</v>
      </c>
      <c r="AE139" s="8" t="str">
        <f t="shared" si="78"/>
        <v/>
      </c>
      <c r="AF139" s="5">
        <f t="shared" si="79"/>
        <v>2013</v>
      </c>
      <c r="AG139" s="46">
        <v>136</v>
      </c>
      <c r="AH139" s="47" t="str">
        <f t="shared" si="67"/>
        <v/>
      </c>
      <c r="AI139" s="48" t="str">
        <f t="shared" si="68"/>
        <v/>
      </c>
      <c r="AK139" s="22" t="e">
        <f>TRIM(#REF!)</f>
        <v>#REF!</v>
      </c>
      <c r="AL139" s="23" t="e">
        <f>IF(#REF!=0,"",#REF!)</f>
        <v>#REF!</v>
      </c>
      <c r="AM139" s="19" t="e">
        <f>IF(#REF!=0,"",#REF!)</f>
        <v>#REF!</v>
      </c>
      <c r="AN139" s="23" t="e">
        <f>IF($AK139="","",#REF!)</f>
        <v>#REF!</v>
      </c>
      <c r="AO139" s="23" t="e">
        <f t="shared" si="80"/>
        <v>#REF!</v>
      </c>
      <c r="AP139" s="19" t="e">
        <f>IF(#REF!=0,"",#REF!)</f>
        <v>#REF!</v>
      </c>
      <c r="AQ139" s="19" t="e">
        <f>IF(#REF!=0,"",#REF!)</f>
        <v>#REF!</v>
      </c>
      <c r="AR139" s="19" t="e">
        <f>IF(#REF!=0,"",#REF!)</f>
        <v>#REF!</v>
      </c>
      <c r="AS139" s="19" t="e">
        <f>#REF!</f>
        <v>#REF!</v>
      </c>
    </row>
    <row r="140" spans="2:45" ht="19.5" thickTop="1" thickBot="1" x14ac:dyDescent="0.25">
      <c r="B140" s="20" t="str">
        <f t="shared" si="59"/>
        <v/>
      </c>
      <c r="C140" s="21" t="str">
        <f t="shared" si="60"/>
        <v/>
      </c>
      <c r="D140" s="19" t="str">
        <f t="shared" si="61"/>
        <v/>
      </c>
      <c r="E140" s="19" t="str">
        <f t="shared" si="62"/>
        <v/>
      </c>
      <c r="F140" s="19" t="str">
        <f t="shared" si="63"/>
        <v/>
      </c>
      <c r="G140" s="19" t="str">
        <f t="shared" si="64"/>
        <v/>
      </c>
      <c r="H140" s="19" t="str">
        <f t="shared" si="65"/>
        <v/>
      </c>
      <c r="I140" s="19"/>
      <c r="J140" s="19"/>
      <c r="K140" s="19" t="str">
        <f t="shared" si="69"/>
        <v/>
      </c>
      <c r="L140" s="19">
        <f t="shared" si="70"/>
        <v>10000</v>
      </c>
      <c r="M140" s="22" t="e">
        <f>TRIM(Data!#REF!)</f>
        <v>#REF!</v>
      </c>
      <c r="N140" s="22" t="e">
        <f>TRIM(Data!#REF!)</f>
        <v>#REF!</v>
      </c>
      <c r="O140" s="23" t="e">
        <f>IF(Data!#REF!=0,"",Data!#REF!)</f>
        <v>#REF!</v>
      </c>
      <c r="P140" s="19" t="e">
        <f>IF(Data!#REF!=0,"",Data!#REF!)</f>
        <v>#REF!</v>
      </c>
      <c r="Q140" s="23" t="e">
        <f>IF($M140="","",Data!#REF!)</f>
        <v>#REF!</v>
      </c>
      <c r="R140" s="23" t="e">
        <f t="shared" si="71"/>
        <v>#REF!</v>
      </c>
      <c r="S140" s="23" t="e">
        <f t="shared" si="72"/>
        <v>#REF!</v>
      </c>
      <c r="T140" s="19" t="e">
        <f>IF(Data!#REF!=0,"",Data!#REF!)</f>
        <v>#REF!</v>
      </c>
      <c r="U140" s="19" t="e">
        <f>IF(Data!#REF!=0,"",Data!#REF!)</f>
        <v>#REF!</v>
      </c>
      <c r="V140" s="19" t="e">
        <f>IF(Data!#REF!=0,"",Data!#REF!)</f>
        <v>#REF!</v>
      </c>
      <c r="W140" s="19" t="e">
        <f>Data!#REF!</f>
        <v>#REF!</v>
      </c>
      <c r="Y140" s="41" t="e">
        <f t="shared" si="66"/>
        <v>#REF!</v>
      </c>
      <c r="Z140" s="8" t="e">
        <f t="shared" si="73"/>
        <v>#REF!</v>
      </c>
      <c r="AA140" s="8" t="e">
        <f t="shared" si="74"/>
        <v>#REF!</v>
      </c>
      <c r="AB140" s="8" t="e">
        <f t="shared" si="75"/>
        <v>#REF!</v>
      </c>
      <c r="AC140" s="8" t="e">
        <f t="shared" si="76"/>
        <v>#REF!</v>
      </c>
      <c r="AD140" s="8" t="e">
        <f t="shared" si="77"/>
        <v>#REF!</v>
      </c>
      <c r="AE140" s="8" t="e">
        <f t="shared" si="78"/>
        <v>#REF!</v>
      </c>
      <c r="AF140" s="5" t="e">
        <f t="shared" si="79"/>
        <v>#REF!</v>
      </c>
      <c r="AG140" s="46">
        <v>137</v>
      </c>
      <c r="AH140" s="47" t="str">
        <f t="shared" si="67"/>
        <v/>
      </c>
      <c r="AI140" s="48" t="str">
        <f t="shared" si="68"/>
        <v/>
      </c>
      <c r="AK140" s="22" t="e">
        <f>TRIM(#REF!)</f>
        <v>#REF!</v>
      </c>
      <c r="AL140" s="23" t="e">
        <f>IF(#REF!=0,"",#REF!)</f>
        <v>#REF!</v>
      </c>
      <c r="AM140" s="19" t="e">
        <f>IF(#REF!=0,"",#REF!)</f>
        <v>#REF!</v>
      </c>
      <c r="AN140" s="23" t="e">
        <f>IF($AK140="","",#REF!)</f>
        <v>#REF!</v>
      </c>
      <c r="AO140" s="23" t="e">
        <f t="shared" si="80"/>
        <v>#REF!</v>
      </c>
      <c r="AP140" s="19" t="e">
        <f>IF(#REF!=0,"",#REF!)</f>
        <v>#REF!</v>
      </c>
      <c r="AQ140" s="19" t="e">
        <f>IF(#REF!=0,"",#REF!)</f>
        <v>#REF!</v>
      </c>
      <c r="AR140" s="19" t="e">
        <f>IF(#REF!=0,"",#REF!)</f>
        <v>#REF!</v>
      </c>
      <c r="AS140" s="19" t="e">
        <f>#REF!</f>
        <v>#REF!</v>
      </c>
    </row>
    <row r="141" spans="2:45" ht="19.5" thickTop="1" thickBot="1" x14ac:dyDescent="0.25">
      <c r="B141" s="20" t="str">
        <f t="shared" si="59"/>
        <v/>
      </c>
      <c r="C141" s="21" t="str">
        <f t="shared" si="60"/>
        <v/>
      </c>
      <c r="D141" s="19" t="str">
        <f t="shared" si="61"/>
        <v/>
      </c>
      <c r="E141" s="19" t="str">
        <f t="shared" si="62"/>
        <v/>
      </c>
      <c r="F141" s="19" t="str">
        <f t="shared" si="63"/>
        <v/>
      </c>
      <c r="G141" s="19" t="str">
        <f t="shared" si="64"/>
        <v/>
      </c>
      <c r="H141" s="19" t="str">
        <f t="shared" si="65"/>
        <v/>
      </c>
      <c r="I141" s="19"/>
      <c r="J141" s="19"/>
      <c r="K141" s="19" t="str">
        <f t="shared" si="69"/>
        <v/>
      </c>
      <c r="L141" s="19">
        <f t="shared" si="70"/>
        <v>10000</v>
      </c>
      <c r="M141" s="22" t="str">
        <f>TRIM(Data!$N138)</f>
        <v>April Kiss</v>
      </c>
      <c r="N141" s="22" t="str">
        <f>TRIM(Data!$A138)</f>
        <v>April Kiss</v>
      </c>
      <c r="O141" s="23">
        <f>IF(Data!$B138=0,"",Data!$B138)</f>
        <v>1995</v>
      </c>
      <c r="P141" s="19" t="str">
        <f>IF(Data!$C138=0,"",Data!$C138)</f>
        <v>1</v>
      </c>
      <c r="Q141" s="23" t="str">
        <f>IF($M141="","",Data!$E138)</f>
        <v>S-M</v>
      </c>
      <c r="R141" s="23" t="str">
        <f t="shared" si="71"/>
        <v>S</v>
      </c>
      <c r="S141" s="23" t="str">
        <f t="shared" si="72"/>
        <v>S</v>
      </c>
      <c r="T141" s="19" t="str">
        <f>IF(Data!$F138=0,"",Data!$F138)</f>
        <v/>
      </c>
      <c r="U141" s="19" t="str">
        <f>IF(Data!$G138=0,"",Data!$G138)</f>
        <v>FD</v>
      </c>
      <c r="V141" s="19" t="str">
        <f>IF(Data!$D138=0,"",Data!$D138)</f>
        <v/>
      </c>
      <c r="W141" s="19" t="str">
        <f>Data!$H138</f>
        <v>Japonica</v>
      </c>
      <c r="Y141" s="41" t="e">
        <f t="shared" si="66"/>
        <v>#REF!</v>
      </c>
      <c r="Z141" s="8">
        <f t="shared" si="73"/>
        <v>10000</v>
      </c>
      <c r="AA141" s="8" t="str">
        <f t="shared" si="74"/>
        <v>April Kiss</v>
      </c>
      <c r="AB141" s="8" t="str">
        <f t="shared" si="75"/>
        <v>S</v>
      </c>
      <c r="AC141" s="8" t="str">
        <f t="shared" si="76"/>
        <v/>
      </c>
      <c r="AD141" s="8" t="str">
        <f t="shared" si="77"/>
        <v>FD</v>
      </c>
      <c r="AE141" s="8" t="str">
        <f t="shared" si="78"/>
        <v/>
      </c>
      <c r="AF141" s="5">
        <f t="shared" si="79"/>
        <v>1995</v>
      </c>
      <c r="AG141" s="46">
        <v>138</v>
      </c>
      <c r="AH141" s="47" t="str">
        <f t="shared" si="67"/>
        <v/>
      </c>
      <c r="AI141" s="48" t="str">
        <f t="shared" si="68"/>
        <v/>
      </c>
      <c r="AK141" s="22" t="e">
        <f>TRIM(#REF!)</f>
        <v>#REF!</v>
      </c>
      <c r="AL141" s="23" t="e">
        <f>IF(#REF!=0,"",#REF!)</f>
        <v>#REF!</v>
      </c>
      <c r="AM141" s="19" t="e">
        <f>IF(#REF!=0,"",#REF!)</f>
        <v>#REF!</v>
      </c>
      <c r="AN141" s="23" t="e">
        <f>IF($AK141="","",#REF!)</f>
        <v>#REF!</v>
      </c>
      <c r="AO141" s="23" t="e">
        <f t="shared" si="80"/>
        <v>#REF!</v>
      </c>
      <c r="AP141" s="19" t="e">
        <f>IF(#REF!=0,"",#REF!)</f>
        <v>#REF!</v>
      </c>
      <c r="AQ141" s="19" t="e">
        <f>IF(#REF!=0,"",#REF!)</f>
        <v>#REF!</v>
      </c>
      <c r="AR141" s="19" t="e">
        <f>IF(#REF!=0,"",#REF!)</f>
        <v>#REF!</v>
      </c>
      <c r="AS141" s="19" t="e">
        <f>#REF!</f>
        <v>#REF!</v>
      </c>
    </row>
    <row r="142" spans="2:45" ht="19.5" thickTop="1" thickBot="1" x14ac:dyDescent="0.25">
      <c r="B142" s="20" t="str">
        <f t="shared" si="59"/>
        <v/>
      </c>
      <c r="C142" s="21" t="str">
        <f t="shared" si="60"/>
        <v/>
      </c>
      <c r="D142" s="19" t="str">
        <f t="shared" si="61"/>
        <v/>
      </c>
      <c r="E142" s="19" t="str">
        <f t="shared" si="62"/>
        <v/>
      </c>
      <c r="F142" s="19" t="str">
        <f t="shared" si="63"/>
        <v/>
      </c>
      <c r="G142" s="19" t="str">
        <f t="shared" si="64"/>
        <v/>
      </c>
      <c r="H142" s="19" t="str">
        <f t="shared" si="65"/>
        <v/>
      </c>
      <c r="I142" s="19"/>
      <c r="J142" s="19"/>
      <c r="K142" s="19" t="str">
        <f t="shared" si="69"/>
        <v/>
      </c>
      <c r="L142" s="19">
        <f t="shared" si="70"/>
        <v>10000</v>
      </c>
      <c r="M142" s="22" t="str">
        <f>TRIM(Data!$N139)</f>
        <v>April Lynn Poe</v>
      </c>
      <c r="N142" s="22" t="str">
        <f>TRIM(Data!$A139)</f>
        <v>April Lynn Poe</v>
      </c>
      <c r="O142" s="23">
        <f>IF(Data!$B139=0,"",Data!$B139)</f>
        <v>1970</v>
      </c>
      <c r="P142" s="19" t="str">
        <f>IF(Data!$C139=0,"",Data!$C139)</f>
        <v/>
      </c>
      <c r="Q142" s="23" t="str">
        <f>IF($M142="","",Data!$E139)</f>
        <v>L</v>
      </c>
      <c r="R142" s="23" t="str">
        <f t="shared" si="71"/>
        <v>L</v>
      </c>
      <c r="S142" s="23" t="str">
        <f t="shared" si="72"/>
        <v>L</v>
      </c>
      <c r="T142" s="19" t="str">
        <f>IF(Data!$F139=0,"",Data!$F139)</f>
        <v/>
      </c>
      <c r="U142" s="19" t="str">
        <f>IF(Data!$G139=0,"",Data!$G139)</f>
        <v/>
      </c>
      <c r="V142" s="19" t="str">
        <f>IF(Data!$D139=0,"",Data!$D139)</f>
        <v/>
      </c>
      <c r="W142" s="19" t="str">
        <f>Data!$H139</f>
        <v>Japonica</v>
      </c>
      <c r="Y142" s="41" t="e">
        <f t="shared" si="66"/>
        <v>#REF!</v>
      </c>
      <c r="Z142" s="8">
        <f t="shared" si="73"/>
        <v>10000</v>
      </c>
      <c r="AA142" s="8" t="str">
        <f t="shared" si="74"/>
        <v>April Lynn Poe</v>
      </c>
      <c r="AB142" s="8" t="str">
        <f t="shared" si="75"/>
        <v>L</v>
      </c>
      <c r="AC142" s="8" t="str">
        <f t="shared" si="76"/>
        <v/>
      </c>
      <c r="AD142" s="8" t="str">
        <f t="shared" si="77"/>
        <v/>
      </c>
      <c r="AE142" s="8" t="str">
        <f t="shared" si="78"/>
        <v/>
      </c>
      <c r="AF142" s="5">
        <f t="shared" si="79"/>
        <v>1970</v>
      </c>
      <c r="AG142" s="46">
        <v>139</v>
      </c>
      <c r="AH142" s="47" t="str">
        <f t="shared" si="67"/>
        <v/>
      </c>
      <c r="AI142" s="48" t="str">
        <f t="shared" si="68"/>
        <v/>
      </c>
      <c r="AK142" s="22" t="e">
        <f>TRIM(#REF!)</f>
        <v>#REF!</v>
      </c>
      <c r="AL142" s="23" t="e">
        <f>IF(#REF!=0,"",#REF!)</f>
        <v>#REF!</v>
      </c>
      <c r="AM142" s="19" t="e">
        <f>IF(#REF!=0,"",#REF!)</f>
        <v>#REF!</v>
      </c>
      <c r="AN142" s="23" t="e">
        <f>IF($AK142="","",#REF!)</f>
        <v>#REF!</v>
      </c>
      <c r="AO142" s="23" t="e">
        <f t="shared" si="80"/>
        <v>#REF!</v>
      </c>
      <c r="AP142" s="19" t="e">
        <f>IF(#REF!=0,"",#REF!)</f>
        <v>#REF!</v>
      </c>
      <c r="AQ142" s="19" t="e">
        <f>IF(#REF!=0,"",#REF!)</f>
        <v>#REF!</v>
      </c>
      <c r="AR142" s="19" t="e">
        <f>IF(#REF!=0,"",#REF!)</f>
        <v>#REF!</v>
      </c>
      <c r="AS142" s="19" t="e">
        <f>#REF!</f>
        <v>#REF!</v>
      </c>
    </row>
    <row r="143" spans="2:45" ht="19.5" thickTop="1" thickBot="1" x14ac:dyDescent="0.25">
      <c r="B143" s="20" t="str">
        <f t="shared" si="59"/>
        <v/>
      </c>
      <c r="C143" s="21" t="str">
        <f t="shared" si="60"/>
        <v/>
      </c>
      <c r="D143" s="19" t="str">
        <f t="shared" si="61"/>
        <v/>
      </c>
      <c r="E143" s="19" t="str">
        <f t="shared" si="62"/>
        <v/>
      </c>
      <c r="F143" s="19" t="str">
        <f t="shared" si="63"/>
        <v/>
      </c>
      <c r="G143" s="19" t="str">
        <f t="shared" si="64"/>
        <v/>
      </c>
      <c r="H143" s="19" t="str">
        <f t="shared" si="65"/>
        <v/>
      </c>
      <c r="I143" s="19"/>
      <c r="J143" s="19"/>
      <c r="K143" s="19" t="str">
        <f t="shared" si="69"/>
        <v/>
      </c>
      <c r="L143" s="19">
        <f t="shared" si="70"/>
        <v>10000</v>
      </c>
      <c r="M143" s="22" t="str">
        <f>TRIM(Data!$N140)</f>
        <v>April Remembered</v>
      </c>
      <c r="N143" s="22" t="str">
        <f>TRIM(Data!$A140)</f>
        <v>April Remembered</v>
      </c>
      <c r="O143" s="23">
        <f>IF(Data!$B140=0,"",Data!$B140)</f>
        <v>1995</v>
      </c>
      <c r="P143" s="19" t="str">
        <f>IF(Data!$C140=0,"",Data!$C140)</f>
        <v>1</v>
      </c>
      <c r="Q143" s="23" t="str">
        <f>IF($M143="","",Data!$E140)</f>
        <v>M-L</v>
      </c>
      <c r="R143" s="23" t="str">
        <f t="shared" si="71"/>
        <v>M</v>
      </c>
      <c r="S143" s="23" t="str">
        <f t="shared" si="72"/>
        <v>M</v>
      </c>
      <c r="T143" s="19" t="str">
        <f>IF(Data!$F140=0,"",Data!$F140)</f>
        <v/>
      </c>
      <c r="U143" s="19" t="str">
        <f>IF(Data!$G140=0,"",Data!$G140)</f>
        <v/>
      </c>
      <c r="V143" s="19" t="str">
        <f>IF(Data!$D140=0,"",Data!$D140)</f>
        <v/>
      </c>
      <c r="W143" s="19" t="str">
        <f>Data!$H140</f>
        <v>Japonica</v>
      </c>
      <c r="Y143" s="41" t="e">
        <f t="shared" si="66"/>
        <v>#REF!</v>
      </c>
      <c r="Z143" s="8">
        <f t="shared" si="73"/>
        <v>10000</v>
      </c>
      <c r="AA143" s="8" t="str">
        <f t="shared" si="74"/>
        <v>April Remembered</v>
      </c>
      <c r="AB143" s="8" t="str">
        <f t="shared" si="75"/>
        <v>M</v>
      </c>
      <c r="AC143" s="8" t="str">
        <f t="shared" si="76"/>
        <v/>
      </c>
      <c r="AD143" s="8" t="str">
        <f t="shared" si="77"/>
        <v/>
      </c>
      <c r="AE143" s="8" t="str">
        <f t="shared" si="78"/>
        <v/>
      </c>
      <c r="AF143" s="5">
        <f t="shared" si="79"/>
        <v>1995</v>
      </c>
      <c r="AG143" s="46">
        <v>140</v>
      </c>
      <c r="AH143" s="47" t="str">
        <f t="shared" si="67"/>
        <v/>
      </c>
      <c r="AI143" s="48" t="str">
        <f t="shared" si="68"/>
        <v/>
      </c>
      <c r="AK143" s="22" t="e">
        <f>TRIM(#REF!)</f>
        <v>#REF!</v>
      </c>
      <c r="AL143" s="23" t="e">
        <f>IF(#REF!=0,"",#REF!)</f>
        <v>#REF!</v>
      </c>
      <c r="AM143" s="19" t="e">
        <f>IF(#REF!=0,"",#REF!)</f>
        <v>#REF!</v>
      </c>
      <c r="AN143" s="23" t="e">
        <f>IF($AK143="","",#REF!)</f>
        <v>#REF!</v>
      </c>
      <c r="AO143" s="23" t="e">
        <f t="shared" si="80"/>
        <v>#REF!</v>
      </c>
      <c r="AP143" s="19" t="e">
        <f>IF(#REF!=0,"",#REF!)</f>
        <v>#REF!</v>
      </c>
      <c r="AQ143" s="19" t="e">
        <f>IF(#REF!=0,"",#REF!)</f>
        <v>#REF!</v>
      </c>
      <c r="AR143" s="19" t="e">
        <f>IF(#REF!=0,"",#REF!)</f>
        <v>#REF!</v>
      </c>
      <c r="AS143" s="19" t="e">
        <f>#REF!</f>
        <v>#REF!</v>
      </c>
    </row>
    <row r="144" spans="2:45" ht="19.5" thickTop="1" thickBot="1" x14ac:dyDescent="0.25">
      <c r="B144" s="20" t="str">
        <f t="shared" si="59"/>
        <v/>
      </c>
      <c r="C144" s="21" t="str">
        <f t="shared" si="60"/>
        <v/>
      </c>
      <c r="D144" s="19" t="str">
        <f t="shared" si="61"/>
        <v/>
      </c>
      <c r="E144" s="19" t="str">
        <f t="shared" si="62"/>
        <v/>
      </c>
      <c r="F144" s="19" t="str">
        <f t="shared" si="63"/>
        <v/>
      </c>
      <c r="G144" s="19" t="str">
        <f t="shared" si="64"/>
        <v/>
      </c>
      <c r="H144" s="19" t="str">
        <f t="shared" si="65"/>
        <v/>
      </c>
      <c r="I144" s="19"/>
      <c r="J144" s="19"/>
      <c r="K144" s="19" t="str">
        <f t="shared" si="69"/>
        <v/>
      </c>
      <c r="L144" s="19">
        <f t="shared" si="70"/>
        <v>10000</v>
      </c>
      <c r="M144" s="22" t="str">
        <f>TRIM(Data!$N141)</f>
        <v>April Snow</v>
      </c>
      <c r="N144" s="22" t="str">
        <f>TRIM(Data!$A141)</f>
        <v>April Snow</v>
      </c>
      <c r="O144" s="23">
        <f>IF(Data!$B141=0,"",Data!$B141)</f>
        <v>1993</v>
      </c>
      <c r="P144" s="19" t="str">
        <f>IF(Data!$C141=0,"",Data!$C141)</f>
        <v>1</v>
      </c>
      <c r="Q144" s="23" t="str">
        <f>IF($M144="","",Data!$E141)</f>
        <v>M-L</v>
      </c>
      <c r="R144" s="23" t="str">
        <f t="shared" si="71"/>
        <v>M</v>
      </c>
      <c r="S144" s="23" t="str">
        <f t="shared" si="72"/>
        <v>M</v>
      </c>
      <c r="T144" s="19" t="str">
        <f>IF(Data!$F141=0,"",Data!$F141)</f>
        <v/>
      </c>
      <c r="U144" s="19" t="str">
        <f>IF(Data!$G141=0,"",Data!$G141)</f>
        <v/>
      </c>
      <c r="V144" s="19" t="str">
        <f>IF(Data!$D141=0,"",Data!$D141)</f>
        <v/>
      </c>
      <c r="W144" s="19" t="str">
        <f>Data!$H141</f>
        <v>Japonica</v>
      </c>
      <c r="Y144" s="41" t="e">
        <f t="shared" si="66"/>
        <v>#REF!</v>
      </c>
      <c r="Z144" s="8">
        <f t="shared" si="73"/>
        <v>10000</v>
      </c>
      <c r="AA144" s="8" t="str">
        <f t="shared" si="74"/>
        <v>April Snow</v>
      </c>
      <c r="AB144" s="8" t="str">
        <f t="shared" si="75"/>
        <v>M</v>
      </c>
      <c r="AC144" s="8" t="str">
        <f t="shared" si="76"/>
        <v/>
      </c>
      <c r="AD144" s="8" t="str">
        <f t="shared" si="77"/>
        <v/>
      </c>
      <c r="AE144" s="8" t="str">
        <f t="shared" si="78"/>
        <v/>
      </c>
      <c r="AF144" s="5">
        <f t="shared" si="79"/>
        <v>1993</v>
      </c>
      <c r="AG144" s="46">
        <v>141</v>
      </c>
      <c r="AH144" s="47" t="str">
        <f t="shared" si="67"/>
        <v/>
      </c>
      <c r="AI144" s="48" t="str">
        <f t="shared" si="68"/>
        <v/>
      </c>
      <c r="AK144" s="22" t="e">
        <f>TRIM(#REF!)</f>
        <v>#REF!</v>
      </c>
      <c r="AL144" s="23" t="e">
        <f>IF(#REF!=0,"",#REF!)</f>
        <v>#REF!</v>
      </c>
      <c r="AM144" s="19" t="e">
        <f>IF(#REF!=0,"",#REF!)</f>
        <v>#REF!</v>
      </c>
      <c r="AN144" s="23" t="e">
        <f>IF($AK144="","",#REF!)</f>
        <v>#REF!</v>
      </c>
      <c r="AO144" s="23" t="e">
        <f t="shared" si="80"/>
        <v>#REF!</v>
      </c>
      <c r="AP144" s="19" t="e">
        <f>IF(#REF!=0,"",#REF!)</f>
        <v>#REF!</v>
      </c>
      <c r="AQ144" s="19" t="e">
        <f>IF(#REF!=0,"",#REF!)</f>
        <v>#REF!</v>
      </c>
      <c r="AR144" s="19" t="e">
        <f>IF(#REF!=0,"",#REF!)</f>
        <v>#REF!</v>
      </c>
      <c r="AS144" s="19" t="e">
        <f>#REF!</f>
        <v>#REF!</v>
      </c>
    </row>
    <row r="145" spans="1:45" ht="19.5" thickTop="1" thickBot="1" x14ac:dyDescent="0.25">
      <c r="B145" s="20" t="str">
        <f t="shared" si="59"/>
        <v/>
      </c>
      <c r="C145" s="21" t="str">
        <f t="shared" si="60"/>
        <v/>
      </c>
      <c r="D145" s="19" t="str">
        <f t="shared" si="61"/>
        <v/>
      </c>
      <c r="E145" s="19" t="str">
        <f t="shared" si="62"/>
        <v/>
      </c>
      <c r="F145" s="19" t="str">
        <f t="shared" si="63"/>
        <v/>
      </c>
      <c r="G145" s="19" t="str">
        <f t="shared" si="64"/>
        <v/>
      </c>
      <c r="H145" s="19" t="str">
        <f t="shared" si="65"/>
        <v/>
      </c>
      <c r="I145" s="19"/>
      <c r="J145" s="19"/>
      <c r="K145" s="19" t="str">
        <f t="shared" si="69"/>
        <v/>
      </c>
      <c r="L145" s="19">
        <f t="shared" si="70"/>
        <v>10000</v>
      </c>
      <c r="M145" s="22" t="str">
        <f>TRIM(Data!$N142)</f>
        <v>April Tenille</v>
      </c>
      <c r="N145" s="22" t="str">
        <f>TRIM(Data!$A142)</f>
        <v>April Tenille</v>
      </c>
      <c r="O145" s="23">
        <f>IF(Data!$B142=0,"",Data!$B142)</f>
        <v>2019</v>
      </c>
      <c r="P145" s="19" t="str">
        <f>IF(Data!$C142=0,"",Data!$C142)</f>
        <v>1</v>
      </c>
      <c r="Q145" s="23" t="str">
        <f>IF($M145="","",Data!$E142)</f>
        <v>L</v>
      </c>
      <c r="R145" s="23" t="str">
        <f t="shared" si="71"/>
        <v>L</v>
      </c>
      <c r="S145" s="23" t="str">
        <f t="shared" si="72"/>
        <v>L</v>
      </c>
      <c r="T145" s="19" t="str">
        <f>IF(Data!$F142=0,"",Data!$F142)</f>
        <v/>
      </c>
      <c r="U145" s="19" t="str">
        <f>IF(Data!$G142=0,"",Data!$G142)</f>
        <v/>
      </c>
      <c r="V145" s="19" t="str">
        <f>IF(Data!$D142=0,"",Data!$D142)</f>
        <v/>
      </c>
      <c r="W145" s="19" t="str">
        <f>Data!$H142</f>
        <v>Japonica</v>
      </c>
      <c r="Y145" s="41" t="e">
        <f t="shared" si="66"/>
        <v>#REF!</v>
      </c>
      <c r="Z145" s="8">
        <f t="shared" si="73"/>
        <v>10000</v>
      </c>
      <c r="AA145" s="8" t="str">
        <f t="shared" si="74"/>
        <v>April Tenille</v>
      </c>
      <c r="AB145" s="8" t="str">
        <f t="shared" si="75"/>
        <v>L</v>
      </c>
      <c r="AC145" s="8" t="str">
        <f t="shared" si="76"/>
        <v/>
      </c>
      <c r="AD145" s="8" t="str">
        <f t="shared" si="77"/>
        <v/>
      </c>
      <c r="AE145" s="8" t="str">
        <f t="shared" si="78"/>
        <v/>
      </c>
      <c r="AF145" s="5">
        <f t="shared" si="79"/>
        <v>2019</v>
      </c>
      <c r="AG145" s="46">
        <v>142</v>
      </c>
      <c r="AH145" s="47" t="str">
        <f t="shared" si="67"/>
        <v/>
      </c>
      <c r="AI145" s="48" t="str">
        <f t="shared" si="68"/>
        <v/>
      </c>
      <c r="AK145" s="22" t="e">
        <f>TRIM(#REF!)</f>
        <v>#REF!</v>
      </c>
      <c r="AL145" s="23" t="e">
        <f>IF(#REF!=0,"",#REF!)</f>
        <v>#REF!</v>
      </c>
      <c r="AM145" s="19" t="e">
        <f>IF(#REF!=0,"",#REF!)</f>
        <v>#REF!</v>
      </c>
      <c r="AN145" s="23" t="e">
        <f>IF($AK145="","",#REF!)</f>
        <v>#REF!</v>
      </c>
      <c r="AO145" s="23" t="e">
        <f t="shared" si="80"/>
        <v>#REF!</v>
      </c>
      <c r="AP145" s="19" t="e">
        <f>IF(#REF!=0,"",#REF!)</f>
        <v>#REF!</v>
      </c>
      <c r="AQ145" s="19" t="e">
        <f>IF(#REF!=0,"",#REF!)</f>
        <v>#REF!</v>
      </c>
      <c r="AR145" s="19" t="e">
        <f>IF(#REF!=0,"",#REF!)</f>
        <v>#REF!</v>
      </c>
      <c r="AS145" s="19" t="e">
        <f>#REF!</f>
        <v>#REF!</v>
      </c>
    </row>
    <row r="146" spans="1:45" ht="19.5" thickTop="1" thickBot="1" x14ac:dyDescent="0.25">
      <c r="B146" s="20" t="str">
        <f t="shared" si="59"/>
        <v/>
      </c>
      <c r="C146" s="21" t="str">
        <f t="shared" si="60"/>
        <v/>
      </c>
      <c r="D146" s="19" t="str">
        <f t="shared" si="61"/>
        <v/>
      </c>
      <c r="E146" s="19" t="str">
        <f t="shared" si="62"/>
        <v/>
      </c>
      <c r="F146" s="19" t="str">
        <f t="shared" si="63"/>
        <v/>
      </c>
      <c r="G146" s="19" t="str">
        <f t="shared" si="64"/>
        <v/>
      </c>
      <c r="H146" s="19" t="str">
        <f t="shared" si="65"/>
        <v/>
      </c>
      <c r="I146" s="19"/>
      <c r="J146" s="19"/>
      <c r="K146" s="19" t="str">
        <f t="shared" si="69"/>
        <v/>
      </c>
      <c r="L146" s="19">
        <f t="shared" si="70"/>
        <v>10000</v>
      </c>
      <c r="M146" s="22" t="str">
        <f>TRIM(Data!$N143)</f>
        <v>April Tryst</v>
      </c>
      <c r="N146" s="22" t="str">
        <f>TRIM(Data!$A143)</f>
        <v>April Tryst</v>
      </c>
      <c r="O146" s="23">
        <f>IF(Data!$B143=0,"",Data!$B143)</f>
        <v>1995</v>
      </c>
      <c r="P146" s="19" t="str">
        <f>IF(Data!$C143=0,"",Data!$C143)</f>
        <v>1</v>
      </c>
      <c r="Q146" s="23" t="str">
        <f>IF($M146="","",Data!$E143)</f>
        <v>M-L</v>
      </c>
      <c r="R146" s="23" t="str">
        <f t="shared" si="71"/>
        <v>M</v>
      </c>
      <c r="S146" s="23" t="str">
        <f t="shared" si="72"/>
        <v>M</v>
      </c>
      <c r="T146" s="19" t="str">
        <f>IF(Data!$F143=0,"",Data!$F143)</f>
        <v/>
      </c>
      <c r="U146" s="19" t="str">
        <f>IF(Data!$G143=0,"",Data!$G143)</f>
        <v/>
      </c>
      <c r="V146" s="19" t="str">
        <f>IF(Data!$D143=0,"",Data!$D143)</f>
        <v/>
      </c>
      <c r="W146" s="19" t="str">
        <f>Data!$H143</f>
        <v>Japonica</v>
      </c>
      <c r="Y146" s="41" t="e">
        <f t="shared" si="66"/>
        <v>#REF!</v>
      </c>
      <c r="Z146" s="8">
        <f t="shared" si="73"/>
        <v>10000</v>
      </c>
      <c r="AA146" s="8" t="str">
        <f t="shared" si="74"/>
        <v>April Tryst</v>
      </c>
      <c r="AB146" s="8" t="str">
        <f t="shared" si="75"/>
        <v>M</v>
      </c>
      <c r="AC146" s="8" t="str">
        <f t="shared" si="76"/>
        <v/>
      </c>
      <c r="AD146" s="8" t="str">
        <f t="shared" si="77"/>
        <v/>
      </c>
      <c r="AE146" s="8" t="str">
        <f t="shared" si="78"/>
        <v/>
      </c>
      <c r="AF146" s="5">
        <f t="shared" si="79"/>
        <v>1995</v>
      </c>
      <c r="AG146" s="46">
        <v>143</v>
      </c>
      <c r="AH146" s="47" t="str">
        <f t="shared" si="67"/>
        <v/>
      </c>
      <c r="AI146" s="48" t="str">
        <f t="shared" si="68"/>
        <v/>
      </c>
      <c r="AK146" s="22" t="e">
        <f>TRIM(#REF!)</f>
        <v>#REF!</v>
      </c>
      <c r="AL146" s="23" t="e">
        <f>IF(#REF!=0,"",#REF!)</f>
        <v>#REF!</v>
      </c>
      <c r="AM146" s="19" t="e">
        <f>IF(#REF!=0,"",#REF!)</f>
        <v>#REF!</v>
      </c>
      <c r="AN146" s="23" t="e">
        <f>IF($AK146="","",#REF!)</f>
        <v>#REF!</v>
      </c>
      <c r="AO146" s="23" t="e">
        <f t="shared" si="80"/>
        <v>#REF!</v>
      </c>
      <c r="AP146" s="19" t="e">
        <f>IF(#REF!=0,"",#REF!)</f>
        <v>#REF!</v>
      </c>
      <c r="AQ146" s="19" t="e">
        <f>IF(#REF!=0,"",#REF!)</f>
        <v>#REF!</v>
      </c>
      <c r="AR146" s="19" t="e">
        <f>IF(#REF!=0,"",#REF!)</f>
        <v>#REF!</v>
      </c>
      <c r="AS146" s="19" t="e">
        <f>#REF!</f>
        <v>#REF!</v>
      </c>
    </row>
    <row r="147" spans="1:45" ht="19.5" thickTop="1" thickBot="1" x14ac:dyDescent="0.25">
      <c r="B147" s="20" t="str">
        <f t="shared" si="59"/>
        <v/>
      </c>
      <c r="C147" s="21" t="str">
        <f t="shared" si="60"/>
        <v/>
      </c>
      <c r="D147" s="19" t="str">
        <f t="shared" si="61"/>
        <v/>
      </c>
      <c r="E147" s="19" t="str">
        <f t="shared" si="62"/>
        <v/>
      </c>
      <c r="F147" s="19" t="str">
        <f t="shared" si="63"/>
        <v/>
      </c>
      <c r="G147" s="19" t="str">
        <f t="shared" si="64"/>
        <v/>
      </c>
      <c r="H147" s="19" t="str">
        <f t="shared" si="65"/>
        <v/>
      </c>
      <c r="I147" s="19"/>
      <c r="J147" s="19"/>
      <c r="K147" s="19" t="str">
        <f t="shared" si="69"/>
        <v/>
      </c>
      <c r="L147" s="19">
        <f t="shared" si="70"/>
        <v>10000</v>
      </c>
      <c r="M147" s="22" t="str">
        <f>TRIM(Data!$N144)</f>
        <v>Arabian Nights</v>
      </c>
      <c r="N147" s="22" t="str">
        <f>TRIM(Data!$A144)</f>
        <v>Arabian Nights</v>
      </c>
      <c r="O147" s="23">
        <f>IF(Data!$B144=0,"",Data!$B144)</f>
        <v>1958</v>
      </c>
      <c r="P147" s="19" t="str">
        <f>IF(Data!$C144=0,"",Data!$C144)</f>
        <v>1</v>
      </c>
      <c r="Q147" s="23" t="str">
        <f>IF($M147="","",Data!$E144)</f>
        <v>L</v>
      </c>
      <c r="R147" s="23" t="str">
        <f t="shared" si="71"/>
        <v>L</v>
      </c>
      <c r="S147" s="23" t="str">
        <f t="shared" si="72"/>
        <v>L</v>
      </c>
      <c r="T147" s="19" t="str">
        <f>IF(Data!$F144=0,"",Data!$F144)</f>
        <v/>
      </c>
      <c r="U147" s="19" t="str">
        <f>IF(Data!$G144=0,"",Data!$G144)</f>
        <v/>
      </c>
      <c r="V147" s="19" t="str">
        <f>IF(Data!$D144=0,"",Data!$D144)</f>
        <v/>
      </c>
      <c r="W147" s="19" t="str">
        <f>Data!$H144</f>
        <v>Japonica</v>
      </c>
      <c r="Y147" s="41" t="e">
        <f t="shared" si="66"/>
        <v>#REF!</v>
      </c>
      <c r="Z147" s="8">
        <f t="shared" si="73"/>
        <v>10000</v>
      </c>
      <c r="AA147" s="8" t="str">
        <f t="shared" si="74"/>
        <v>Arabian Nights</v>
      </c>
      <c r="AB147" s="8" t="str">
        <f t="shared" si="75"/>
        <v>L</v>
      </c>
      <c r="AC147" s="8" t="str">
        <f t="shared" si="76"/>
        <v/>
      </c>
      <c r="AD147" s="8" t="str">
        <f t="shared" si="77"/>
        <v/>
      </c>
      <c r="AE147" s="8" t="str">
        <f t="shared" si="78"/>
        <v/>
      </c>
      <c r="AF147" s="5">
        <f t="shared" si="79"/>
        <v>1958</v>
      </c>
      <c r="AG147" s="46">
        <v>144</v>
      </c>
      <c r="AH147" s="47" t="str">
        <f t="shared" si="67"/>
        <v/>
      </c>
      <c r="AI147" s="48" t="str">
        <f t="shared" si="68"/>
        <v/>
      </c>
      <c r="AK147" s="22" t="e">
        <f>TRIM(#REF!)</f>
        <v>#REF!</v>
      </c>
      <c r="AL147" s="23" t="e">
        <f>IF(#REF!=0,"",#REF!)</f>
        <v>#REF!</v>
      </c>
      <c r="AM147" s="19" t="e">
        <f>IF(#REF!=0,"",#REF!)</f>
        <v>#REF!</v>
      </c>
      <c r="AN147" s="23" t="e">
        <f>IF($AK147="","",#REF!)</f>
        <v>#REF!</v>
      </c>
      <c r="AO147" s="23" t="e">
        <f t="shared" si="80"/>
        <v>#REF!</v>
      </c>
      <c r="AP147" s="19" t="e">
        <f>IF(#REF!=0,"",#REF!)</f>
        <v>#REF!</v>
      </c>
      <c r="AQ147" s="19" t="e">
        <f>IF(#REF!=0,"",#REF!)</f>
        <v>#REF!</v>
      </c>
      <c r="AR147" s="19" t="e">
        <f>IF(#REF!=0,"",#REF!)</f>
        <v>#REF!</v>
      </c>
      <c r="AS147" s="19" t="e">
        <f>#REF!</f>
        <v>#REF!</v>
      </c>
    </row>
    <row r="148" spans="1:45" ht="19.5" thickTop="1" thickBot="1" x14ac:dyDescent="0.25">
      <c r="B148" s="20" t="str">
        <f t="shared" si="59"/>
        <v/>
      </c>
      <c r="C148" s="21" t="str">
        <f t="shared" si="60"/>
        <v/>
      </c>
      <c r="D148" s="19" t="str">
        <f t="shared" si="61"/>
        <v/>
      </c>
      <c r="E148" s="19" t="str">
        <f t="shared" si="62"/>
        <v/>
      </c>
      <c r="F148" s="19" t="str">
        <f t="shared" si="63"/>
        <v/>
      </c>
      <c r="G148" s="19" t="str">
        <f t="shared" si="64"/>
        <v/>
      </c>
      <c r="H148" s="19" t="str">
        <f t="shared" si="65"/>
        <v/>
      </c>
      <c r="I148" s="19"/>
      <c r="J148" s="19"/>
      <c r="K148" s="19" t="str">
        <f t="shared" si="69"/>
        <v/>
      </c>
      <c r="L148" s="19">
        <f t="shared" si="70"/>
        <v>10000</v>
      </c>
      <c r="M148" s="22" t="str">
        <f>TRIM(Data!$N145)</f>
        <v>Arajishi</v>
      </c>
      <c r="N148" s="22" t="str">
        <f>TRIM(Data!$A145)</f>
        <v>Arajishi (Aloha, Beni-arejishi, Callie)</v>
      </c>
      <c r="O148" s="23">
        <f>IF(Data!$B145=0,"",Data!$B145)</f>
        <v>1891</v>
      </c>
      <c r="P148" s="19" t="str">
        <f>IF(Data!$C145=0,"",Data!$C145)</f>
        <v>1</v>
      </c>
      <c r="Q148" s="23" t="str">
        <f>IF($M148="","",Data!$E145)</f>
        <v>M</v>
      </c>
      <c r="R148" s="23" t="str">
        <f t="shared" si="71"/>
        <v>M</v>
      </c>
      <c r="S148" s="23" t="str">
        <f t="shared" si="72"/>
        <v>M</v>
      </c>
      <c r="T148" s="19" t="str">
        <f>IF(Data!$F145=0,"",Data!$F145)</f>
        <v/>
      </c>
      <c r="U148" s="19" t="str">
        <f>IF(Data!$G145=0,"",Data!$G145)</f>
        <v/>
      </c>
      <c r="V148" s="19" t="str">
        <f>IF(Data!$D145=0,"",Data!$D145)</f>
        <v>ANTIQUE</v>
      </c>
      <c r="W148" s="19" t="str">
        <f>Data!$H145</f>
        <v>Japonica</v>
      </c>
      <c r="Y148" s="41" t="e">
        <f t="shared" si="66"/>
        <v>#REF!</v>
      </c>
      <c r="Z148" s="8">
        <f t="shared" si="73"/>
        <v>148</v>
      </c>
      <c r="AA148" s="8" t="str">
        <f t="shared" si="74"/>
        <v>Arajishi</v>
      </c>
      <c r="AB148" s="8" t="str">
        <f t="shared" si="75"/>
        <v>M</v>
      </c>
      <c r="AC148" s="8" t="str">
        <f t="shared" si="76"/>
        <v/>
      </c>
      <c r="AD148" s="8" t="str">
        <f t="shared" si="77"/>
        <v/>
      </c>
      <c r="AE148" s="8" t="str">
        <f t="shared" si="78"/>
        <v>ANTIQUE</v>
      </c>
      <c r="AF148" s="5">
        <f t="shared" si="79"/>
        <v>1891</v>
      </c>
      <c r="AG148" s="46">
        <v>145</v>
      </c>
      <c r="AH148" s="47" t="str">
        <f t="shared" si="67"/>
        <v/>
      </c>
      <c r="AI148" s="48" t="str">
        <f t="shared" si="68"/>
        <v/>
      </c>
      <c r="AK148" s="22" t="e">
        <f>TRIM(#REF!)</f>
        <v>#REF!</v>
      </c>
      <c r="AL148" s="23" t="e">
        <f>IF(#REF!=0,"",#REF!)</f>
        <v>#REF!</v>
      </c>
      <c r="AM148" s="19" t="e">
        <f>IF(#REF!=0,"",#REF!)</f>
        <v>#REF!</v>
      </c>
      <c r="AN148" s="23" t="e">
        <f>IF($AK148="","",#REF!)</f>
        <v>#REF!</v>
      </c>
      <c r="AO148" s="23" t="e">
        <f t="shared" si="80"/>
        <v>#REF!</v>
      </c>
      <c r="AP148" s="19" t="e">
        <f>IF(#REF!=0,"",#REF!)</f>
        <v>#REF!</v>
      </c>
      <c r="AQ148" s="19" t="e">
        <f>IF(#REF!=0,"",#REF!)</f>
        <v>#REF!</v>
      </c>
      <c r="AR148" s="19" t="e">
        <f>IF(#REF!=0,"",#REF!)</f>
        <v>#REF!</v>
      </c>
      <c r="AS148" s="19" t="e">
        <f>#REF!</f>
        <v>#REF!</v>
      </c>
    </row>
    <row r="149" spans="1:45" ht="19.5" thickTop="1" thickBot="1" x14ac:dyDescent="0.25">
      <c r="B149" s="20" t="str">
        <f t="shared" si="59"/>
        <v/>
      </c>
      <c r="C149" s="21" t="str">
        <f t="shared" si="60"/>
        <v/>
      </c>
      <c r="D149" s="19" t="str">
        <f t="shared" si="61"/>
        <v/>
      </c>
      <c r="E149" s="19" t="str">
        <f t="shared" si="62"/>
        <v/>
      </c>
      <c r="F149" s="19" t="str">
        <f t="shared" si="63"/>
        <v/>
      </c>
      <c r="G149" s="19" t="str">
        <f t="shared" si="64"/>
        <v/>
      </c>
      <c r="H149" s="19" t="str">
        <f t="shared" si="65"/>
        <v/>
      </c>
      <c r="I149" s="19"/>
      <c r="J149" s="19"/>
      <c r="K149" s="19" t="str">
        <f t="shared" si="69"/>
        <v/>
      </c>
      <c r="L149" s="19">
        <f t="shared" si="70"/>
        <v>10000</v>
      </c>
      <c r="M149" s="22" t="str">
        <f>TRIM(Data!$N146)</f>
        <v>Araluen Star</v>
      </c>
      <c r="N149" s="22" t="str">
        <f>TRIM(Data!$A146)</f>
        <v>Araluen Star (H)</v>
      </c>
      <c r="O149" s="23">
        <f>IF(Data!$B146=0,"",Data!$B146)</f>
        <v>2003</v>
      </c>
      <c r="P149" s="19" t="str">
        <f>IF(Data!$C146=0,"",Data!$C146)</f>
        <v/>
      </c>
      <c r="Q149" s="23" t="str">
        <f>IF($M149="","",Data!$E146)</f>
        <v>M</v>
      </c>
      <c r="R149" s="23" t="str">
        <f t="shared" si="71"/>
        <v>M</v>
      </c>
      <c r="S149" s="23" t="str">
        <f t="shared" si="72"/>
        <v>M</v>
      </c>
      <c r="T149" s="19" t="str">
        <f>IF(Data!$F146=0,"",Data!$F146)</f>
        <v/>
      </c>
      <c r="U149" s="19" t="str">
        <f>IF(Data!$G146=0,"",Data!$G146)</f>
        <v/>
      </c>
      <c r="V149" s="19" t="str">
        <f>IF(Data!$D146=0,"",Data!$D146)</f>
        <v/>
      </c>
      <c r="W149" s="19" t="str">
        <f>Data!$H146</f>
        <v>NRH</v>
      </c>
      <c r="Y149" s="41" t="e">
        <f t="shared" si="66"/>
        <v>#REF!</v>
      </c>
      <c r="Z149" s="8">
        <f t="shared" si="73"/>
        <v>10000</v>
      </c>
      <c r="AA149" s="8" t="str">
        <f t="shared" si="74"/>
        <v>Araluen Star</v>
      </c>
      <c r="AB149" s="8" t="str">
        <f t="shared" si="75"/>
        <v>M</v>
      </c>
      <c r="AC149" s="8" t="str">
        <f t="shared" si="76"/>
        <v/>
      </c>
      <c r="AD149" s="8" t="str">
        <f t="shared" si="77"/>
        <v/>
      </c>
      <c r="AE149" s="8" t="str">
        <f t="shared" si="78"/>
        <v/>
      </c>
      <c r="AF149" s="5">
        <f t="shared" si="79"/>
        <v>2003</v>
      </c>
      <c r="AG149" s="46">
        <v>146</v>
      </c>
      <c r="AH149" s="47" t="str">
        <f t="shared" si="67"/>
        <v/>
      </c>
      <c r="AI149" s="48" t="str">
        <f t="shared" si="68"/>
        <v/>
      </c>
      <c r="AK149" s="22" t="e">
        <f>TRIM(#REF!)</f>
        <v>#REF!</v>
      </c>
      <c r="AL149" s="23" t="e">
        <f>IF(#REF!=0,"",#REF!)</f>
        <v>#REF!</v>
      </c>
      <c r="AM149" s="19" t="e">
        <f>IF(#REF!=0,"",#REF!)</f>
        <v>#REF!</v>
      </c>
      <c r="AN149" s="23" t="e">
        <f>IF($AK149="","",#REF!)</f>
        <v>#REF!</v>
      </c>
      <c r="AO149" s="23" t="e">
        <f t="shared" si="80"/>
        <v>#REF!</v>
      </c>
      <c r="AP149" s="19" t="e">
        <f>IF(#REF!=0,"",#REF!)</f>
        <v>#REF!</v>
      </c>
      <c r="AQ149" s="19" t="e">
        <f>IF(#REF!=0,"",#REF!)</f>
        <v>#REF!</v>
      </c>
      <c r="AR149" s="19" t="e">
        <f>IF(#REF!=0,"",#REF!)</f>
        <v>#REF!</v>
      </c>
      <c r="AS149" s="19" t="e">
        <f>#REF!</f>
        <v>#REF!</v>
      </c>
    </row>
    <row r="150" spans="1:45" ht="19.5" thickTop="1" thickBot="1" x14ac:dyDescent="0.25">
      <c r="B150" s="20" t="str">
        <f t="shared" si="59"/>
        <v/>
      </c>
      <c r="C150" s="21" t="str">
        <f t="shared" si="60"/>
        <v/>
      </c>
      <c r="D150" s="19" t="str">
        <f t="shared" si="61"/>
        <v/>
      </c>
      <c r="E150" s="19" t="str">
        <f t="shared" si="62"/>
        <v/>
      </c>
      <c r="F150" s="19" t="str">
        <f t="shared" si="63"/>
        <v/>
      </c>
      <c r="G150" s="19" t="str">
        <f t="shared" si="64"/>
        <v/>
      </c>
      <c r="H150" s="19" t="str">
        <f t="shared" si="65"/>
        <v/>
      </c>
      <c r="I150" s="19"/>
      <c r="J150" s="19"/>
      <c r="K150" s="19" t="str">
        <f t="shared" si="69"/>
        <v/>
      </c>
      <c r="L150" s="19">
        <f t="shared" si="70"/>
        <v>10000</v>
      </c>
      <c r="M150" s="22" t="str">
        <f>TRIM(Data!$N147)</f>
        <v>Arbutus</v>
      </c>
      <c r="N150" s="22" t="str">
        <f>TRIM(Data!$A147)</f>
        <v>Arbutus</v>
      </c>
      <c r="O150" s="23">
        <f>IF(Data!$B147=0,"",Data!$B147)</f>
        <v>1949</v>
      </c>
      <c r="P150" s="19" t="str">
        <f>IF(Data!$C147=0,"",Data!$C147)</f>
        <v/>
      </c>
      <c r="Q150" s="23" t="str">
        <f>IF($M150="","",Data!$E147)</f>
        <v>M</v>
      </c>
      <c r="R150" s="23" t="str">
        <f t="shared" si="71"/>
        <v>M</v>
      </c>
      <c r="S150" s="23" t="str">
        <f t="shared" si="72"/>
        <v>M</v>
      </c>
      <c r="T150" s="19" t="str">
        <f>IF(Data!$F147=0,"",Data!$F147)</f>
        <v/>
      </c>
      <c r="U150" s="19" t="str">
        <f>IF(Data!$G147=0,"",Data!$G147)</f>
        <v/>
      </c>
      <c r="V150" s="19" t="str">
        <f>IF(Data!$D147=0,"",Data!$D147)</f>
        <v/>
      </c>
      <c r="W150" s="19" t="str">
        <f>Data!$H147</f>
        <v>Japonica</v>
      </c>
      <c r="Y150" s="41" t="e">
        <f t="shared" si="66"/>
        <v>#REF!</v>
      </c>
      <c r="Z150" s="8">
        <f t="shared" si="73"/>
        <v>10000</v>
      </c>
      <c r="AA150" s="8" t="str">
        <f t="shared" si="74"/>
        <v>Arbutus</v>
      </c>
      <c r="AB150" s="8" t="str">
        <f t="shared" si="75"/>
        <v>M</v>
      </c>
      <c r="AC150" s="8" t="str">
        <f t="shared" si="76"/>
        <v/>
      </c>
      <c r="AD150" s="8" t="str">
        <f t="shared" si="77"/>
        <v/>
      </c>
      <c r="AE150" s="8" t="str">
        <f t="shared" si="78"/>
        <v/>
      </c>
      <c r="AF150" s="5">
        <f t="shared" si="79"/>
        <v>1949</v>
      </c>
      <c r="AG150" s="46">
        <v>147</v>
      </c>
      <c r="AH150" s="47" t="str">
        <f t="shared" si="67"/>
        <v/>
      </c>
      <c r="AI150" s="48" t="str">
        <f t="shared" si="68"/>
        <v/>
      </c>
      <c r="AK150" s="22" t="e">
        <f>TRIM(#REF!)</f>
        <v>#REF!</v>
      </c>
      <c r="AL150" s="23" t="e">
        <f>IF(#REF!=0,"",#REF!)</f>
        <v>#REF!</v>
      </c>
      <c r="AM150" s="19" t="e">
        <f>IF(#REF!=0,"",#REF!)</f>
        <v>#REF!</v>
      </c>
      <c r="AN150" s="23" t="e">
        <f>IF($AK150="","",#REF!)</f>
        <v>#REF!</v>
      </c>
      <c r="AO150" s="23" t="e">
        <f t="shared" si="80"/>
        <v>#REF!</v>
      </c>
      <c r="AP150" s="19" t="e">
        <f>IF(#REF!=0,"",#REF!)</f>
        <v>#REF!</v>
      </c>
      <c r="AQ150" s="19" t="e">
        <f>IF(#REF!=0,"",#REF!)</f>
        <v>#REF!</v>
      </c>
      <c r="AR150" s="19" t="e">
        <f>IF(#REF!=0,"",#REF!)</f>
        <v>#REF!</v>
      </c>
      <c r="AS150" s="19" t="e">
        <f>#REF!</f>
        <v>#REF!</v>
      </c>
    </row>
    <row r="151" spans="1:45" ht="19.5" thickTop="1" thickBot="1" x14ac:dyDescent="0.25">
      <c r="B151" s="20" t="str">
        <f t="shared" si="59"/>
        <v/>
      </c>
      <c r="C151" s="21" t="str">
        <f t="shared" si="60"/>
        <v/>
      </c>
      <c r="D151" s="19" t="str">
        <f t="shared" si="61"/>
        <v/>
      </c>
      <c r="E151" s="19" t="str">
        <f t="shared" si="62"/>
        <v/>
      </c>
      <c r="F151" s="19" t="str">
        <f t="shared" si="63"/>
        <v/>
      </c>
      <c r="G151" s="19" t="str">
        <f t="shared" si="64"/>
        <v/>
      </c>
      <c r="H151" s="19" t="str">
        <f t="shared" si="65"/>
        <v/>
      </c>
      <c r="I151" s="19"/>
      <c r="J151" s="19"/>
      <c r="K151" s="19" t="str">
        <f t="shared" si="69"/>
        <v/>
      </c>
      <c r="L151" s="19">
        <f t="shared" si="70"/>
        <v>10000</v>
      </c>
      <c r="M151" s="22" t="str">
        <f>TRIM(Data!$N148)</f>
        <v>Arcadia</v>
      </c>
      <c r="N151" s="22" t="str">
        <f>TRIM(Data!$A148)</f>
        <v>Arcadia (R)</v>
      </c>
      <c r="O151" s="23">
        <f>IF(Data!$B148=0,"",Data!$B148)</f>
        <v>1979</v>
      </c>
      <c r="P151" s="19" t="str">
        <f>IF(Data!$C148=0,"",Data!$C148)</f>
        <v>1</v>
      </c>
      <c r="Q151" s="23" t="str">
        <f>IF($M151="","",Data!$E148)</f>
        <v>VL</v>
      </c>
      <c r="R151" s="23" t="str">
        <f t="shared" si="71"/>
        <v>VL</v>
      </c>
      <c r="S151" s="23" t="str">
        <f t="shared" si="72"/>
        <v>VL</v>
      </c>
      <c r="T151" s="19" t="str">
        <f>IF(Data!$F148=0,"",Data!$F148)</f>
        <v/>
      </c>
      <c r="U151" s="19" t="str">
        <f>IF(Data!$G148=0,"",Data!$G148)</f>
        <v/>
      </c>
      <c r="V151" s="19" t="str">
        <f>IF(Data!$D148=0,"",Data!$D148)</f>
        <v/>
      </c>
      <c r="W151" s="19" t="str">
        <f>Data!$H148</f>
        <v>Reticulata</v>
      </c>
      <c r="Y151" s="41" t="e">
        <f t="shared" si="66"/>
        <v>#REF!</v>
      </c>
      <c r="Z151" s="8">
        <f t="shared" si="73"/>
        <v>10000</v>
      </c>
      <c r="AA151" s="8" t="str">
        <f t="shared" si="74"/>
        <v>Arcadia</v>
      </c>
      <c r="AB151" s="8" t="str">
        <f t="shared" si="75"/>
        <v>VL</v>
      </c>
      <c r="AC151" s="8" t="str">
        <f t="shared" si="76"/>
        <v/>
      </c>
      <c r="AD151" s="8" t="str">
        <f t="shared" si="77"/>
        <v/>
      </c>
      <c r="AE151" s="8" t="str">
        <f t="shared" si="78"/>
        <v/>
      </c>
      <c r="AF151" s="5">
        <f t="shared" si="79"/>
        <v>1979</v>
      </c>
      <c r="AG151" s="46">
        <v>148</v>
      </c>
      <c r="AH151" s="47" t="str">
        <f t="shared" si="67"/>
        <v/>
      </c>
      <c r="AI151" s="48" t="str">
        <f t="shared" si="68"/>
        <v/>
      </c>
      <c r="AK151" s="22" t="e">
        <f>TRIM(#REF!)</f>
        <v>#REF!</v>
      </c>
      <c r="AL151" s="23" t="e">
        <f>IF(#REF!=0,"",#REF!)</f>
        <v>#REF!</v>
      </c>
      <c r="AM151" s="19" t="e">
        <f>IF(#REF!=0,"",#REF!)</f>
        <v>#REF!</v>
      </c>
      <c r="AN151" s="23" t="e">
        <f>IF($AK151="","",#REF!)</f>
        <v>#REF!</v>
      </c>
      <c r="AO151" s="23" t="e">
        <f t="shared" si="80"/>
        <v>#REF!</v>
      </c>
      <c r="AP151" s="19" t="e">
        <f>IF(#REF!=0,"",#REF!)</f>
        <v>#REF!</v>
      </c>
      <c r="AQ151" s="19" t="e">
        <f>IF(#REF!=0,"",#REF!)</f>
        <v>#REF!</v>
      </c>
      <c r="AR151" s="19" t="e">
        <f>IF(#REF!=0,"",#REF!)</f>
        <v>#REF!</v>
      </c>
      <c r="AS151" s="19" t="e">
        <f>#REF!</f>
        <v>#REF!</v>
      </c>
    </row>
    <row r="152" spans="1:45" ht="19.5" thickTop="1" thickBot="1" x14ac:dyDescent="0.25">
      <c r="B152" s="20" t="str">
        <f t="shared" si="59"/>
        <v/>
      </c>
      <c r="C152" s="21" t="str">
        <f t="shared" si="60"/>
        <v/>
      </c>
      <c r="D152" s="19" t="str">
        <f t="shared" si="61"/>
        <v/>
      </c>
      <c r="E152" s="19" t="str">
        <f t="shared" si="62"/>
        <v/>
      </c>
      <c r="F152" s="19" t="str">
        <f t="shared" si="63"/>
        <v/>
      </c>
      <c r="G152" s="19" t="str">
        <f t="shared" si="64"/>
        <v/>
      </c>
      <c r="H152" s="19" t="str">
        <f t="shared" si="65"/>
        <v/>
      </c>
      <c r="I152" s="19"/>
      <c r="J152" s="19"/>
      <c r="K152" s="19" t="str">
        <f t="shared" si="69"/>
        <v/>
      </c>
      <c r="L152" s="19">
        <f t="shared" si="70"/>
        <v>10000</v>
      </c>
      <c r="M152" s="22" t="str">
        <f>TRIM(Data!$N149)</f>
        <v>Arch of Triumph</v>
      </c>
      <c r="N152" s="22" t="str">
        <f>TRIM(Data!$A149)</f>
        <v>Arch of Triumph (R)</v>
      </c>
      <c r="O152" s="23">
        <f>IF(Data!$B149=0,"",Data!$B149)</f>
        <v>1970</v>
      </c>
      <c r="P152" s="19" t="str">
        <f>IF(Data!$C149=0,"",Data!$C149)</f>
        <v>1</v>
      </c>
      <c r="Q152" s="23" t="str">
        <f>IF($M152="","",Data!$E149)</f>
        <v>VL</v>
      </c>
      <c r="R152" s="23" t="str">
        <f t="shared" si="71"/>
        <v>VL</v>
      </c>
      <c r="S152" s="23" t="str">
        <f t="shared" si="72"/>
        <v>VL</v>
      </c>
      <c r="T152" s="19" t="str">
        <f>IF(Data!$F149=0,"",Data!$F149)</f>
        <v/>
      </c>
      <c r="U152" s="19" t="str">
        <f>IF(Data!$G149=0,"",Data!$G149)</f>
        <v/>
      </c>
      <c r="V152" s="19" t="str">
        <f>IF(Data!$D149=0,"",Data!$D149)</f>
        <v/>
      </c>
      <c r="W152" s="19" t="str">
        <f>Data!$H149</f>
        <v>Reticulata</v>
      </c>
      <c r="Y152" s="41" t="e">
        <f t="shared" si="66"/>
        <v>#REF!</v>
      </c>
      <c r="Z152" s="8">
        <f t="shared" si="73"/>
        <v>10000</v>
      </c>
      <c r="AA152" s="8" t="str">
        <f t="shared" si="74"/>
        <v>Arch of Triumph</v>
      </c>
      <c r="AB152" s="8" t="str">
        <f t="shared" si="75"/>
        <v>VL</v>
      </c>
      <c r="AC152" s="8" t="str">
        <f t="shared" si="76"/>
        <v/>
      </c>
      <c r="AD152" s="8" t="str">
        <f t="shared" si="77"/>
        <v/>
      </c>
      <c r="AE152" s="8" t="str">
        <f t="shared" si="78"/>
        <v/>
      </c>
      <c r="AF152" s="5">
        <f t="shared" si="79"/>
        <v>1970</v>
      </c>
      <c r="AG152" s="46">
        <v>149</v>
      </c>
      <c r="AH152" s="47" t="str">
        <f t="shared" si="67"/>
        <v/>
      </c>
      <c r="AI152" s="48" t="str">
        <f t="shared" si="68"/>
        <v/>
      </c>
      <c r="AK152" s="22" t="e">
        <f>TRIM(#REF!)</f>
        <v>#REF!</v>
      </c>
      <c r="AL152" s="23" t="e">
        <f>IF(#REF!=0,"",#REF!)</f>
        <v>#REF!</v>
      </c>
      <c r="AM152" s="19" t="e">
        <f>IF(#REF!=0,"",#REF!)</f>
        <v>#REF!</v>
      </c>
      <c r="AN152" s="23" t="e">
        <f>IF($AK152="","",#REF!)</f>
        <v>#REF!</v>
      </c>
      <c r="AO152" s="23" t="e">
        <f t="shared" si="80"/>
        <v>#REF!</v>
      </c>
      <c r="AP152" s="19" t="e">
        <f>IF(#REF!=0,"",#REF!)</f>
        <v>#REF!</v>
      </c>
      <c r="AQ152" s="19" t="e">
        <f>IF(#REF!=0,"",#REF!)</f>
        <v>#REF!</v>
      </c>
      <c r="AR152" s="19" t="e">
        <f>IF(#REF!=0,"",#REF!)</f>
        <v>#REF!</v>
      </c>
      <c r="AS152" s="19" t="e">
        <f>#REF!</f>
        <v>#REF!</v>
      </c>
    </row>
    <row r="153" spans="1:45" ht="19.5" thickTop="1" thickBot="1" x14ac:dyDescent="0.25">
      <c r="B153" s="20" t="str">
        <f t="shared" si="59"/>
        <v/>
      </c>
      <c r="C153" s="21" t="str">
        <f t="shared" si="60"/>
        <v/>
      </c>
      <c r="D153" s="19" t="str">
        <f t="shared" si="61"/>
        <v/>
      </c>
      <c r="E153" s="19" t="str">
        <f t="shared" si="62"/>
        <v/>
      </c>
      <c r="F153" s="19" t="str">
        <f t="shared" si="63"/>
        <v/>
      </c>
      <c r="G153" s="19" t="str">
        <f t="shared" si="64"/>
        <v/>
      </c>
      <c r="H153" s="19" t="str">
        <f t="shared" si="65"/>
        <v/>
      </c>
      <c r="I153" s="19"/>
      <c r="J153" s="19"/>
      <c r="K153" s="19" t="str">
        <f t="shared" si="69"/>
        <v/>
      </c>
      <c r="L153" s="19">
        <f t="shared" si="70"/>
        <v>10000</v>
      </c>
      <c r="M153" s="22" t="str">
        <f>TRIM(Data!$N150)</f>
        <v>Arctic Dawn</v>
      </c>
      <c r="N153" s="22" t="str">
        <f>TRIM(Data!$A150)</f>
        <v>Arctic Dawn (H)</v>
      </c>
      <c r="O153" s="23">
        <f>IF(Data!$B150=0,"",Data!$B150)</f>
        <v>2005</v>
      </c>
      <c r="P153" s="19" t="str">
        <f>IF(Data!$C150=0,"",Data!$C150)</f>
        <v>1</v>
      </c>
      <c r="Q153" s="23" t="str">
        <f>IF($M153="","",Data!$E150)</f>
        <v>M</v>
      </c>
      <c r="R153" s="23" t="str">
        <f t="shared" si="71"/>
        <v>M</v>
      </c>
      <c r="S153" s="23" t="str">
        <f t="shared" si="72"/>
        <v>M</v>
      </c>
      <c r="T153" s="19" t="str">
        <f>IF(Data!$F150=0,"",Data!$F150)</f>
        <v/>
      </c>
      <c r="U153" s="19" t="str">
        <f>IF(Data!$G150=0,"",Data!$G150)</f>
        <v/>
      </c>
      <c r="V153" s="19" t="str">
        <f>IF(Data!$D150=0,"",Data!$D150)</f>
        <v/>
      </c>
      <c r="W153" s="19" t="str">
        <f>Data!$H150</f>
        <v>NRH</v>
      </c>
      <c r="Y153" s="41" t="e">
        <f t="shared" si="66"/>
        <v>#REF!</v>
      </c>
      <c r="Z153" s="8">
        <f t="shared" si="73"/>
        <v>10000</v>
      </c>
      <c r="AA153" s="8" t="str">
        <f t="shared" si="74"/>
        <v>Arctic Dawn</v>
      </c>
      <c r="AB153" s="8" t="str">
        <f t="shared" si="75"/>
        <v>M</v>
      </c>
      <c r="AC153" s="8" t="str">
        <f t="shared" si="76"/>
        <v/>
      </c>
      <c r="AD153" s="8" t="str">
        <f t="shared" si="77"/>
        <v/>
      </c>
      <c r="AE153" s="8" t="str">
        <f t="shared" si="78"/>
        <v/>
      </c>
      <c r="AF153" s="5">
        <f t="shared" si="79"/>
        <v>2005</v>
      </c>
      <c r="AG153" s="46">
        <v>150</v>
      </c>
      <c r="AH153" s="47" t="str">
        <f t="shared" si="67"/>
        <v/>
      </c>
      <c r="AI153" s="48" t="str">
        <f t="shared" si="68"/>
        <v/>
      </c>
      <c r="AK153" s="22" t="e">
        <f>TRIM(#REF!)</f>
        <v>#REF!</v>
      </c>
      <c r="AL153" s="23" t="e">
        <f>IF(#REF!=0,"",#REF!)</f>
        <v>#REF!</v>
      </c>
      <c r="AM153" s="19" t="e">
        <f>IF(#REF!=0,"",#REF!)</f>
        <v>#REF!</v>
      </c>
      <c r="AN153" s="23" t="e">
        <f>IF($AK153="","",#REF!)</f>
        <v>#REF!</v>
      </c>
      <c r="AO153" s="23" t="e">
        <f t="shared" si="80"/>
        <v>#REF!</v>
      </c>
      <c r="AP153" s="19" t="e">
        <f>IF(#REF!=0,"",#REF!)</f>
        <v>#REF!</v>
      </c>
      <c r="AQ153" s="19" t="e">
        <f>IF(#REF!=0,"",#REF!)</f>
        <v>#REF!</v>
      </c>
      <c r="AR153" s="19" t="e">
        <f>IF(#REF!=0,"",#REF!)</f>
        <v>#REF!</v>
      </c>
      <c r="AS153" s="19" t="e">
        <f>#REF!</f>
        <v>#REF!</v>
      </c>
    </row>
    <row r="154" spans="1:45" ht="19.5" thickTop="1" thickBot="1" x14ac:dyDescent="0.25">
      <c r="B154" s="20" t="str">
        <f t="shared" si="59"/>
        <v/>
      </c>
      <c r="C154" s="21" t="str">
        <f t="shared" si="60"/>
        <v/>
      </c>
      <c r="D154" s="19" t="str">
        <f t="shared" si="61"/>
        <v/>
      </c>
      <c r="E154" s="19" t="str">
        <f t="shared" si="62"/>
        <v/>
      </c>
      <c r="F154" s="19" t="str">
        <f t="shared" si="63"/>
        <v/>
      </c>
      <c r="G154" s="19" t="str">
        <f t="shared" si="64"/>
        <v/>
      </c>
      <c r="H154" s="19" t="str">
        <f t="shared" si="65"/>
        <v/>
      </c>
      <c r="I154" s="19"/>
      <c r="J154" s="19"/>
      <c r="K154" s="19" t="str">
        <f t="shared" si="69"/>
        <v/>
      </c>
      <c r="L154" s="19">
        <f t="shared" si="70"/>
        <v>10000</v>
      </c>
      <c r="M154" s="22" t="str">
        <f>TRIM(Data!$N151)</f>
        <v>Arctic Snow</v>
      </c>
      <c r="N154" s="22" t="str">
        <f>TRIM(Data!$A151)</f>
        <v>Arctic Snow (H)</v>
      </c>
      <c r="O154" s="23" t="str">
        <f>IF(Data!$B151=0,"",Data!$B151)</f>
        <v>Unknown</v>
      </c>
      <c r="P154" s="19" t="str">
        <f>IF(Data!$C151=0,"",Data!$C151)</f>
        <v/>
      </c>
      <c r="Q154" s="23" t="str">
        <f>IF($M154="","",Data!$E151)</f>
        <v>L</v>
      </c>
      <c r="R154" s="23" t="str">
        <f t="shared" si="71"/>
        <v>L</v>
      </c>
      <c r="S154" s="23" t="str">
        <f t="shared" si="72"/>
        <v>L</v>
      </c>
      <c r="T154" s="19" t="str">
        <f>IF(Data!$F151=0,"",Data!$F151)</f>
        <v/>
      </c>
      <c r="U154" s="19" t="str">
        <f>IF(Data!$G151=0,"",Data!$G151)</f>
        <v/>
      </c>
      <c r="V154" s="19" t="str">
        <f>IF(Data!$D151=0,"",Data!$D151)</f>
        <v/>
      </c>
      <c r="W154" s="19" t="str">
        <f>Data!$H151</f>
        <v>NRH</v>
      </c>
      <c r="Y154" s="41" t="e">
        <f t="shared" si="66"/>
        <v>#REF!</v>
      </c>
      <c r="Z154" s="8">
        <f t="shared" si="73"/>
        <v>10000</v>
      </c>
      <c r="AA154" s="8" t="str">
        <f t="shared" si="74"/>
        <v>Arctic Snow</v>
      </c>
      <c r="AB154" s="8" t="str">
        <f t="shared" si="75"/>
        <v>L</v>
      </c>
      <c r="AC154" s="8" t="str">
        <f t="shared" si="76"/>
        <v/>
      </c>
      <c r="AD154" s="8" t="str">
        <f t="shared" si="77"/>
        <v/>
      </c>
      <c r="AE154" s="8" t="str">
        <f t="shared" si="78"/>
        <v/>
      </c>
      <c r="AF154" s="5" t="str">
        <f t="shared" si="79"/>
        <v>Unknown</v>
      </c>
      <c r="AG154" s="46">
        <v>151</v>
      </c>
      <c r="AH154" s="47" t="str">
        <f t="shared" si="67"/>
        <v/>
      </c>
      <c r="AI154" s="48" t="str">
        <f t="shared" si="68"/>
        <v/>
      </c>
      <c r="AK154" s="22" t="e">
        <f>TRIM(#REF!)</f>
        <v>#REF!</v>
      </c>
      <c r="AL154" s="23" t="e">
        <f>IF(#REF!=0,"",#REF!)</f>
        <v>#REF!</v>
      </c>
      <c r="AM154" s="19" t="e">
        <f>IF(#REF!=0,"",#REF!)</f>
        <v>#REF!</v>
      </c>
      <c r="AN154" s="23" t="e">
        <f>IF($AK154="","",#REF!)</f>
        <v>#REF!</v>
      </c>
      <c r="AO154" s="23" t="e">
        <f t="shared" si="80"/>
        <v>#REF!</v>
      </c>
      <c r="AP154" s="19" t="e">
        <f>IF(#REF!=0,"",#REF!)</f>
        <v>#REF!</v>
      </c>
      <c r="AQ154" s="19" t="e">
        <f>IF(#REF!=0,"",#REF!)</f>
        <v>#REF!</v>
      </c>
      <c r="AR154" s="19" t="e">
        <f>IF(#REF!=0,"",#REF!)</f>
        <v>#REF!</v>
      </c>
      <c r="AS154" s="19" t="e">
        <f>#REF!</f>
        <v>#REF!</v>
      </c>
    </row>
    <row r="155" spans="1:45" ht="19.5" thickTop="1" thickBot="1" x14ac:dyDescent="0.25">
      <c r="B155" s="20" t="str">
        <f t="shared" si="59"/>
        <v/>
      </c>
      <c r="C155" s="21" t="str">
        <f t="shared" si="60"/>
        <v/>
      </c>
      <c r="D155" s="19" t="str">
        <f t="shared" si="61"/>
        <v/>
      </c>
      <c r="E155" s="19" t="str">
        <f t="shared" si="62"/>
        <v/>
      </c>
      <c r="F155" s="19" t="str">
        <f t="shared" si="63"/>
        <v/>
      </c>
      <c r="G155" s="19" t="str">
        <f t="shared" si="64"/>
        <v/>
      </c>
      <c r="H155" s="19" t="str">
        <f t="shared" si="65"/>
        <v/>
      </c>
      <c r="I155" s="19"/>
      <c r="J155" s="19"/>
      <c r="K155" s="19" t="str">
        <f t="shared" si="69"/>
        <v/>
      </c>
      <c r="L155" s="19">
        <f t="shared" si="70"/>
        <v>10000</v>
      </c>
      <c r="M155" s="22" t="str">
        <f>TRIM(Data!$N152)</f>
        <v>Ariana Hall Supreme</v>
      </c>
      <c r="N155" s="22" t="str">
        <f>TRIM(Data!$A152)</f>
        <v>Ariana Hall Supreme</v>
      </c>
      <c r="O155" s="23">
        <f>IF(Data!$B152=0,"",Data!$B152)</f>
        <v>1996</v>
      </c>
      <c r="P155" s="19" t="str">
        <f>IF(Data!$C152=0,"",Data!$C152)</f>
        <v>1</v>
      </c>
      <c r="Q155" s="23" t="str">
        <f>IF($M155="","",Data!$E152)</f>
        <v>L</v>
      </c>
      <c r="R155" s="23" t="str">
        <f t="shared" si="71"/>
        <v>L</v>
      </c>
      <c r="S155" s="23" t="str">
        <f t="shared" si="72"/>
        <v>L</v>
      </c>
      <c r="T155" s="19" t="str">
        <f>IF(Data!$F152=0,"",Data!$F152)</f>
        <v/>
      </c>
      <c r="U155" s="19" t="str">
        <f>IF(Data!$G152=0,"",Data!$G152)</f>
        <v/>
      </c>
      <c r="V155" s="19" t="str">
        <f>IF(Data!$D152=0,"",Data!$D152)</f>
        <v/>
      </c>
      <c r="W155" s="19" t="str">
        <f>Data!$H152</f>
        <v>Japonica</v>
      </c>
      <c r="Y155" s="41" t="e">
        <f t="shared" si="66"/>
        <v>#REF!</v>
      </c>
      <c r="Z155" s="8">
        <f t="shared" si="73"/>
        <v>10000</v>
      </c>
      <c r="AA155" s="8" t="str">
        <f t="shared" si="74"/>
        <v>Ariana Hall Supreme</v>
      </c>
      <c r="AB155" s="8" t="str">
        <f t="shared" si="75"/>
        <v>L</v>
      </c>
      <c r="AC155" s="8" t="str">
        <f t="shared" si="76"/>
        <v/>
      </c>
      <c r="AD155" s="8" t="str">
        <f t="shared" si="77"/>
        <v/>
      </c>
      <c r="AE155" s="8" t="str">
        <f t="shared" si="78"/>
        <v/>
      </c>
      <c r="AF155" s="5">
        <f t="shared" si="79"/>
        <v>1996</v>
      </c>
      <c r="AG155" s="46">
        <v>152</v>
      </c>
      <c r="AH155" s="47" t="str">
        <f t="shared" si="67"/>
        <v/>
      </c>
      <c r="AI155" s="48" t="str">
        <f t="shared" si="68"/>
        <v/>
      </c>
      <c r="AK155" s="22" t="e">
        <f>TRIM(#REF!)</f>
        <v>#REF!</v>
      </c>
      <c r="AL155" s="23" t="e">
        <f>IF(#REF!=0,"",#REF!)</f>
        <v>#REF!</v>
      </c>
      <c r="AM155" s="19" t="e">
        <f>IF(#REF!=0,"",#REF!)</f>
        <v>#REF!</v>
      </c>
      <c r="AN155" s="23" t="e">
        <f>IF($AK155="","",#REF!)</f>
        <v>#REF!</v>
      </c>
      <c r="AO155" s="23" t="e">
        <f t="shared" si="80"/>
        <v>#REF!</v>
      </c>
      <c r="AP155" s="19" t="e">
        <f>IF(#REF!=0,"",#REF!)</f>
        <v>#REF!</v>
      </c>
      <c r="AQ155" s="19" t="e">
        <f>IF(#REF!=0,"",#REF!)</f>
        <v>#REF!</v>
      </c>
      <c r="AR155" s="19" t="e">
        <f>IF(#REF!=0,"",#REF!)</f>
        <v>#REF!</v>
      </c>
      <c r="AS155" s="19" t="e">
        <f>#REF!</f>
        <v>#REF!</v>
      </c>
    </row>
    <row r="156" spans="1:45" ht="19.5" thickTop="1" thickBot="1" x14ac:dyDescent="0.25">
      <c r="B156" s="20" t="str">
        <f t="shared" si="59"/>
        <v/>
      </c>
      <c r="C156" s="21" t="str">
        <f t="shared" si="60"/>
        <v/>
      </c>
      <c r="D156" s="19" t="str">
        <f t="shared" si="61"/>
        <v/>
      </c>
      <c r="E156" s="19" t="str">
        <f t="shared" si="62"/>
        <v/>
      </c>
      <c r="F156" s="19" t="str">
        <f t="shared" si="63"/>
        <v/>
      </c>
      <c r="G156" s="19" t="str">
        <f t="shared" si="64"/>
        <v/>
      </c>
      <c r="H156" s="19" t="str">
        <f t="shared" si="65"/>
        <v/>
      </c>
      <c r="I156" s="19"/>
      <c r="J156" s="19"/>
      <c r="K156" s="19" t="str">
        <f t="shared" si="69"/>
        <v/>
      </c>
      <c r="L156" s="19">
        <f t="shared" si="70"/>
        <v>10000</v>
      </c>
      <c r="M156" s="22" t="str">
        <f>TRIM(Data!$N153)</f>
        <v>Arnold's Pride</v>
      </c>
      <c r="N156" s="22" t="str">
        <f>TRIM(Data!$A153)</f>
        <v>Arnold's Pride (R)</v>
      </c>
      <c r="O156" s="23">
        <f>IF(Data!$B153=0,"",Data!$B153)</f>
        <v>2003</v>
      </c>
      <c r="P156" s="19" t="str">
        <f>IF(Data!$C153=0,"",Data!$C153)</f>
        <v/>
      </c>
      <c r="Q156" s="23" t="str">
        <f>IF($M156="","",Data!$E153)</f>
        <v>VL</v>
      </c>
      <c r="R156" s="23" t="str">
        <f t="shared" si="71"/>
        <v>VL</v>
      </c>
      <c r="S156" s="23" t="str">
        <f t="shared" si="72"/>
        <v>VL</v>
      </c>
      <c r="T156" s="19" t="str">
        <f>IF(Data!$F153=0,"",Data!$F153)</f>
        <v/>
      </c>
      <c r="U156" s="19" t="str">
        <f>IF(Data!$G153=0,"",Data!$G153)</f>
        <v/>
      </c>
      <c r="V156" s="19" t="str">
        <f>IF(Data!$D153=0,"",Data!$D153)</f>
        <v/>
      </c>
      <c r="W156" s="19" t="str">
        <f>Data!$H153</f>
        <v>Reticulata</v>
      </c>
      <c r="Y156" s="41" t="e">
        <f t="shared" si="66"/>
        <v>#REF!</v>
      </c>
      <c r="Z156" s="8">
        <f t="shared" si="73"/>
        <v>10000</v>
      </c>
      <c r="AA156" s="8" t="str">
        <f t="shared" si="74"/>
        <v>Arnold's Pride</v>
      </c>
      <c r="AB156" s="8" t="str">
        <f t="shared" si="75"/>
        <v>VL</v>
      </c>
      <c r="AC156" s="8" t="str">
        <f t="shared" si="76"/>
        <v/>
      </c>
      <c r="AD156" s="8" t="str">
        <f t="shared" si="77"/>
        <v/>
      </c>
      <c r="AE156" s="8" t="str">
        <f t="shared" si="78"/>
        <v/>
      </c>
      <c r="AF156" s="5">
        <f t="shared" si="79"/>
        <v>2003</v>
      </c>
      <c r="AG156" s="46">
        <v>153</v>
      </c>
      <c r="AH156" s="47" t="str">
        <f t="shared" si="67"/>
        <v/>
      </c>
      <c r="AI156" s="48" t="str">
        <f t="shared" si="68"/>
        <v/>
      </c>
      <c r="AK156" s="22" t="e">
        <f>TRIM(#REF!)</f>
        <v>#REF!</v>
      </c>
      <c r="AL156" s="23" t="e">
        <f>IF(#REF!=0,"",#REF!)</f>
        <v>#REF!</v>
      </c>
      <c r="AM156" s="19" t="e">
        <f>IF(#REF!=0,"",#REF!)</f>
        <v>#REF!</v>
      </c>
      <c r="AN156" s="23" t="e">
        <f>IF($AK156="","",#REF!)</f>
        <v>#REF!</v>
      </c>
      <c r="AO156" s="23" t="e">
        <f t="shared" si="80"/>
        <v>#REF!</v>
      </c>
      <c r="AP156" s="19" t="e">
        <f>IF(#REF!=0,"",#REF!)</f>
        <v>#REF!</v>
      </c>
      <c r="AQ156" s="19" t="e">
        <f>IF(#REF!=0,"",#REF!)</f>
        <v>#REF!</v>
      </c>
      <c r="AR156" s="19" t="e">
        <f>IF(#REF!=0,"",#REF!)</f>
        <v>#REF!</v>
      </c>
      <c r="AS156" s="19" t="e">
        <f>#REF!</f>
        <v>#REF!</v>
      </c>
    </row>
    <row r="157" spans="1:45" ht="19.5" thickTop="1" thickBot="1" x14ac:dyDescent="0.25">
      <c r="B157" s="20" t="str">
        <f t="shared" si="59"/>
        <v/>
      </c>
      <c r="C157" s="21" t="str">
        <f t="shared" si="60"/>
        <v/>
      </c>
      <c r="D157" s="19" t="str">
        <f t="shared" si="61"/>
        <v/>
      </c>
      <c r="E157" s="19" t="str">
        <f t="shared" si="62"/>
        <v/>
      </c>
      <c r="F157" s="19" t="str">
        <f t="shared" si="63"/>
        <v/>
      </c>
      <c r="G157" s="19" t="str">
        <f t="shared" si="64"/>
        <v/>
      </c>
      <c r="H157" s="19" t="str">
        <f t="shared" si="65"/>
        <v/>
      </c>
      <c r="I157" s="19"/>
      <c r="J157" s="19"/>
      <c r="K157" s="19" t="str">
        <f t="shared" si="69"/>
        <v/>
      </c>
      <c r="L157" s="19">
        <f t="shared" si="70"/>
        <v>10000</v>
      </c>
      <c r="M157" s="22" t="str">
        <f>TRIM(Data!$N154)</f>
        <v>Aromatica</v>
      </c>
      <c r="N157" s="22" t="str">
        <f>TRIM(Data!$A154)</f>
        <v>Aromatica (H)</v>
      </c>
      <c r="O157" s="23">
        <f>IF(Data!$B154=0,"",Data!$B154)</f>
        <v>2002</v>
      </c>
      <c r="P157" s="19" t="str">
        <f>IF(Data!$C154=0,"",Data!$C154)</f>
        <v/>
      </c>
      <c r="Q157" s="23" t="str">
        <f>IF($M157="","",Data!$E154)</f>
        <v>L</v>
      </c>
      <c r="R157" s="23" t="str">
        <f t="shared" si="71"/>
        <v>L</v>
      </c>
      <c r="S157" s="23" t="str">
        <f t="shared" si="72"/>
        <v>L</v>
      </c>
      <c r="T157" s="19" t="str">
        <f>IF(Data!$F154=0,"",Data!$F154)</f>
        <v/>
      </c>
      <c r="U157" s="19" t="str">
        <f>IF(Data!$G154=0,"",Data!$G154)</f>
        <v/>
      </c>
      <c r="V157" s="19" t="str">
        <f>IF(Data!$D154=0,"",Data!$D154)</f>
        <v/>
      </c>
      <c r="W157" s="19" t="str">
        <f>Data!$H154</f>
        <v>NRH</v>
      </c>
      <c r="Y157" s="41" t="e">
        <f t="shared" si="66"/>
        <v>#REF!</v>
      </c>
      <c r="Z157" s="8">
        <f t="shared" si="73"/>
        <v>10000</v>
      </c>
      <c r="AA157" s="8" t="str">
        <f t="shared" si="74"/>
        <v>Aromatica</v>
      </c>
      <c r="AB157" s="8" t="str">
        <f t="shared" si="75"/>
        <v>L</v>
      </c>
      <c r="AC157" s="8" t="str">
        <f t="shared" si="76"/>
        <v/>
      </c>
      <c r="AD157" s="8" t="str">
        <f t="shared" si="77"/>
        <v/>
      </c>
      <c r="AE157" s="8" t="str">
        <f t="shared" si="78"/>
        <v/>
      </c>
      <c r="AF157" s="5">
        <f t="shared" si="79"/>
        <v>2002</v>
      </c>
      <c r="AG157" s="46">
        <v>154</v>
      </c>
      <c r="AH157" s="47" t="str">
        <f t="shared" si="67"/>
        <v/>
      </c>
      <c r="AI157" s="48" t="str">
        <f t="shared" si="68"/>
        <v/>
      </c>
      <c r="AK157" s="22" t="e">
        <f>TRIM(#REF!)</f>
        <v>#REF!</v>
      </c>
      <c r="AL157" s="23" t="e">
        <f>IF(#REF!=0,"",#REF!)</f>
        <v>#REF!</v>
      </c>
      <c r="AM157" s="19" t="e">
        <f>IF(#REF!=0,"",#REF!)</f>
        <v>#REF!</v>
      </c>
      <c r="AN157" s="23" t="e">
        <f>IF($AK157="","",#REF!)</f>
        <v>#REF!</v>
      </c>
      <c r="AO157" s="23" t="e">
        <f t="shared" si="80"/>
        <v>#REF!</v>
      </c>
      <c r="AP157" s="19" t="e">
        <f>IF(#REF!=0,"",#REF!)</f>
        <v>#REF!</v>
      </c>
      <c r="AQ157" s="19" t="e">
        <f>IF(#REF!=0,"",#REF!)</f>
        <v>#REF!</v>
      </c>
      <c r="AR157" s="19" t="e">
        <f>IF(#REF!=0,"",#REF!)</f>
        <v>#REF!</v>
      </c>
      <c r="AS157" s="19" t="e">
        <f>#REF!</f>
        <v>#REF!</v>
      </c>
    </row>
    <row r="158" spans="1:45" ht="19.5" thickTop="1" thickBot="1" x14ac:dyDescent="0.25">
      <c r="B158" s="20" t="str">
        <f t="shared" si="59"/>
        <v/>
      </c>
      <c r="C158" s="21" t="str">
        <f t="shared" si="60"/>
        <v/>
      </c>
      <c r="D158" s="19" t="str">
        <f t="shared" si="61"/>
        <v/>
      </c>
      <c r="E158" s="19" t="str">
        <f t="shared" si="62"/>
        <v/>
      </c>
      <c r="F158" s="19" t="str">
        <f t="shared" si="63"/>
        <v/>
      </c>
      <c r="G158" s="19" t="str">
        <f t="shared" si="64"/>
        <v/>
      </c>
      <c r="H158" s="19" t="str">
        <f t="shared" si="65"/>
        <v/>
      </c>
      <c r="I158" s="19"/>
      <c r="J158" s="19"/>
      <c r="K158" s="19" t="str">
        <f t="shared" si="69"/>
        <v/>
      </c>
      <c r="L158" s="19">
        <f t="shared" si="70"/>
        <v>10000</v>
      </c>
      <c r="M158" s="22" t="str">
        <f>TRIM(Data!$N155)</f>
        <v>Arrabella</v>
      </c>
      <c r="N158" s="22" t="str">
        <f>TRIM(Data!$A155)</f>
        <v>Arrabella (Donna Kaye)</v>
      </c>
      <c r="O158" s="23">
        <f>IF(Data!$B155=0,"",Data!$B155)</f>
        <v>1949</v>
      </c>
      <c r="P158" s="19" t="str">
        <f>IF(Data!$C155=0,"",Data!$C155)</f>
        <v>1</v>
      </c>
      <c r="Q158" s="23" t="str">
        <f>IF($M158="","",Data!$E155)</f>
        <v>M</v>
      </c>
      <c r="R158" s="23" t="str">
        <f t="shared" si="71"/>
        <v>M</v>
      </c>
      <c r="S158" s="23" t="str">
        <f t="shared" si="72"/>
        <v>M</v>
      </c>
      <c r="T158" s="19" t="str">
        <f>IF(Data!$F155=0,"",Data!$F155)</f>
        <v/>
      </c>
      <c r="U158" s="19" t="str">
        <f>IF(Data!$G155=0,"",Data!$G155)</f>
        <v/>
      </c>
      <c r="V158" s="19" t="str">
        <f>IF(Data!$D155=0,"",Data!$D155)</f>
        <v/>
      </c>
      <c r="W158" s="19" t="str">
        <f>Data!$H155</f>
        <v>Japonica</v>
      </c>
      <c r="Y158" s="41" t="e">
        <f t="shared" si="66"/>
        <v>#REF!</v>
      </c>
      <c r="Z158" s="8">
        <f t="shared" si="73"/>
        <v>10000</v>
      </c>
      <c r="AA158" s="8" t="str">
        <f t="shared" si="74"/>
        <v>Arrabella</v>
      </c>
      <c r="AB158" s="8" t="str">
        <f t="shared" si="75"/>
        <v>M</v>
      </c>
      <c r="AC158" s="8" t="str">
        <f t="shared" si="76"/>
        <v/>
      </c>
      <c r="AD158" s="8" t="str">
        <f t="shared" si="77"/>
        <v/>
      </c>
      <c r="AE158" s="8" t="str">
        <f t="shared" si="78"/>
        <v/>
      </c>
      <c r="AF158" s="5">
        <f t="shared" si="79"/>
        <v>1949</v>
      </c>
      <c r="AG158" s="46">
        <v>155</v>
      </c>
      <c r="AH158" s="47" t="str">
        <f t="shared" si="67"/>
        <v/>
      </c>
      <c r="AI158" s="48" t="str">
        <f t="shared" si="68"/>
        <v/>
      </c>
      <c r="AK158" s="22" t="e">
        <f>TRIM(#REF!)</f>
        <v>#REF!</v>
      </c>
      <c r="AL158" s="23" t="e">
        <f>IF(#REF!=0,"",#REF!)</f>
        <v>#REF!</v>
      </c>
      <c r="AM158" s="19" t="e">
        <f>IF(#REF!=0,"",#REF!)</f>
        <v>#REF!</v>
      </c>
      <c r="AN158" s="23" t="e">
        <f>IF($AK158="","",#REF!)</f>
        <v>#REF!</v>
      </c>
      <c r="AO158" s="23" t="e">
        <f t="shared" si="80"/>
        <v>#REF!</v>
      </c>
      <c r="AP158" s="19" t="e">
        <f>IF(#REF!=0,"",#REF!)</f>
        <v>#REF!</v>
      </c>
      <c r="AQ158" s="19" t="e">
        <f>IF(#REF!=0,"",#REF!)</f>
        <v>#REF!</v>
      </c>
      <c r="AR158" s="19" t="e">
        <f>IF(#REF!=0,"",#REF!)</f>
        <v>#REF!</v>
      </c>
      <c r="AS158" s="19" t="e">
        <f>#REF!</f>
        <v>#REF!</v>
      </c>
    </row>
    <row r="159" spans="1:45" s="4" customFormat="1" ht="19.5" thickTop="1" thickBot="1" x14ac:dyDescent="0.25">
      <c r="A159" s="1"/>
      <c r="B159" s="20" t="str">
        <f t="shared" si="59"/>
        <v/>
      </c>
      <c r="C159" s="21" t="str">
        <f t="shared" si="60"/>
        <v/>
      </c>
      <c r="D159" s="19" t="str">
        <f t="shared" si="61"/>
        <v/>
      </c>
      <c r="E159" s="19" t="str">
        <f t="shared" si="62"/>
        <v/>
      </c>
      <c r="F159" s="19" t="str">
        <f t="shared" si="63"/>
        <v/>
      </c>
      <c r="G159" s="19" t="str">
        <f t="shared" si="64"/>
        <v/>
      </c>
      <c r="H159" s="19" t="str">
        <f t="shared" si="65"/>
        <v/>
      </c>
      <c r="I159" s="19"/>
      <c r="J159" s="19"/>
      <c r="K159" s="19" t="str">
        <f t="shared" si="69"/>
        <v/>
      </c>
      <c r="L159" s="19">
        <f t="shared" si="70"/>
        <v>10000</v>
      </c>
      <c r="M159" s="22" t="str">
        <f>TRIM(Data!$N156)</f>
        <v>Arthur Middleton</v>
      </c>
      <c r="N159" s="22" t="str">
        <f>TRIM(Data!$A156)</f>
        <v>Arthur Middleton</v>
      </c>
      <c r="O159" s="23">
        <f>IF(Data!$B156=0,"",Data!$B156)</f>
        <v>1941</v>
      </c>
      <c r="P159" s="19" t="str">
        <f>IF(Data!$C156=0,"",Data!$C156)</f>
        <v/>
      </c>
      <c r="Q159" s="23" t="str">
        <f>IF($M159="","",Data!$E156)</f>
        <v>M</v>
      </c>
      <c r="R159" s="23" t="str">
        <f t="shared" si="71"/>
        <v>M</v>
      </c>
      <c r="S159" s="23" t="str">
        <f t="shared" si="72"/>
        <v>M</v>
      </c>
      <c r="T159" s="19" t="str">
        <f>IF(Data!$F156=0,"",Data!$F156)</f>
        <v/>
      </c>
      <c r="U159" s="19" t="str">
        <f>IF(Data!$G156=0,"",Data!$G156)</f>
        <v/>
      </c>
      <c r="V159" s="19" t="str">
        <f>IF(Data!$D156=0,"",Data!$D156)</f>
        <v/>
      </c>
      <c r="W159" s="19" t="str">
        <f>Data!$H156</f>
        <v>Japonica</v>
      </c>
      <c r="Y159" s="41" t="e">
        <f t="shared" si="66"/>
        <v>#REF!</v>
      </c>
      <c r="Z159" s="8">
        <f t="shared" si="73"/>
        <v>10000</v>
      </c>
      <c r="AA159" s="8" t="str">
        <f t="shared" si="74"/>
        <v>Arthur Middleton</v>
      </c>
      <c r="AB159" s="8" t="str">
        <f t="shared" si="75"/>
        <v>M</v>
      </c>
      <c r="AC159" s="8" t="str">
        <f t="shared" si="76"/>
        <v/>
      </c>
      <c r="AD159" s="8" t="str">
        <f t="shared" si="77"/>
        <v/>
      </c>
      <c r="AE159" s="8" t="str">
        <f t="shared" si="78"/>
        <v/>
      </c>
      <c r="AF159" s="5">
        <f t="shared" si="79"/>
        <v>1941</v>
      </c>
      <c r="AG159" s="46">
        <v>156</v>
      </c>
      <c r="AH159" s="47" t="str">
        <f t="shared" si="67"/>
        <v/>
      </c>
      <c r="AI159" s="48" t="str">
        <f t="shared" si="68"/>
        <v/>
      </c>
      <c r="AK159" s="22" t="e">
        <f>TRIM(#REF!)</f>
        <v>#REF!</v>
      </c>
      <c r="AL159" s="23" t="e">
        <f>IF(#REF!=0,"",#REF!)</f>
        <v>#REF!</v>
      </c>
      <c r="AM159" s="19" t="e">
        <f>IF(#REF!=0,"",#REF!)</f>
        <v>#REF!</v>
      </c>
      <c r="AN159" s="23" t="e">
        <f>IF($AK159="","",#REF!)</f>
        <v>#REF!</v>
      </c>
      <c r="AO159" s="23" t="e">
        <f t="shared" si="80"/>
        <v>#REF!</v>
      </c>
      <c r="AP159" s="19" t="e">
        <f>IF(#REF!=0,"",#REF!)</f>
        <v>#REF!</v>
      </c>
      <c r="AQ159" s="19" t="e">
        <f>IF(#REF!=0,"",#REF!)</f>
        <v>#REF!</v>
      </c>
      <c r="AR159" s="19" t="e">
        <f>IF(#REF!=0,"",#REF!)</f>
        <v>#REF!</v>
      </c>
      <c r="AS159" s="19" t="e">
        <f>#REF!</f>
        <v>#REF!</v>
      </c>
    </row>
    <row r="160" spans="1:45" ht="19.5" thickTop="1" thickBot="1" x14ac:dyDescent="0.25">
      <c r="B160" s="20" t="str">
        <f t="shared" si="59"/>
        <v/>
      </c>
      <c r="C160" s="21" t="str">
        <f t="shared" si="60"/>
        <v/>
      </c>
      <c r="D160" s="19" t="str">
        <f t="shared" si="61"/>
        <v/>
      </c>
      <c r="E160" s="19" t="str">
        <f t="shared" si="62"/>
        <v/>
      </c>
      <c r="F160" s="19" t="str">
        <f t="shared" si="63"/>
        <v/>
      </c>
      <c r="G160" s="19" t="str">
        <f t="shared" si="64"/>
        <v/>
      </c>
      <c r="H160" s="19" t="str">
        <f t="shared" si="65"/>
        <v/>
      </c>
      <c r="I160" s="19"/>
      <c r="J160" s="19"/>
      <c r="K160" s="19" t="str">
        <f t="shared" si="69"/>
        <v/>
      </c>
      <c r="L160" s="19">
        <f t="shared" si="70"/>
        <v>10000</v>
      </c>
      <c r="M160" s="22" t="str">
        <f>TRIM(Data!$N157)</f>
        <v>Art's Ruby</v>
      </c>
      <c r="N160" s="22" t="str">
        <f>TRIM(Data!$A157)</f>
        <v>Art's Ruby</v>
      </c>
      <c r="O160" s="23">
        <f>IF(Data!$B157=0,"",Data!$B157)</f>
        <v>2003</v>
      </c>
      <c r="P160" s="19" t="str">
        <f>IF(Data!$C157=0,"",Data!$C157)</f>
        <v>1</v>
      </c>
      <c r="Q160" s="23" t="str">
        <f>IF($M160="","",Data!$E157)</f>
        <v>S</v>
      </c>
      <c r="R160" s="23" t="str">
        <f t="shared" si="71"/>
        <v>S</v>
      </c>
      <c r="S160" s="23" t="str">
        <f t="shared" si="72"/>
        <v>S</v>
      </c>
      <c r="T160" s="19" t="str">
        <f>IF(Data!$F157=0,"",Data!$F157)</f>
        <v/>
      </c>
      <c r="U160" s="19" t="str">
        <f>IF(Data!$G157=0,"",Data!$G157)</f>
        <v/>
      </c>
      <c r="V160" s="19" t="str">
        <f>IF(Data!$D157=0,"",Data!$D157)</f>
        <v/>
      </c>
      <c r="W160" s="19" t="str">
        <f>Data!$H157</f>
        <v>Japonica</v>
      </c>
      <c r="Y160" s="41" t="e">
        <f t="shared" si="66"/>
        <v>#REF!</v>
      </c>
      <c r="Z160" s="8">
        <f t="shared" si="73"/>
        <v>10000</v>
      </c>
      <c r="AA160" s="8" t="str">
        <f t="shared" si="74"/>
        <v>Art's Ruby</v>
      </c>
      <c r="AB160" s="8" t="str">
        <f t="shared" si="75"/>
        <v>S</v>
      </c>
      <c r="AC160" s="8" t="str">
        <f t="shared" si="76"/>
        <v/>
      </c>
      <c r="AD160" s="8" t="str">
        <f t="shared" si="77"/>
        <v/>
      </c>
      <c r="AE160" s="8" t="str">
        <f t="shared" si="78"/>
        <v/>
      </c>
      <c r="AF160" s="5">
        <f t="shared" si="79"/>
        <v>2003</v>
      </c>
      <c r="AG160" s="46">
        <v>157</v>
      </c>
      <c r="AH160" s="47" t="str">
        <f t="shared" si="67"/>
        <v/>
      </c>
      <c r="AI160" s="48" t="str">
        <f t="shared" si="68"/>
        <v/>
      </c>
      <c r="AK160" s="22" t="e">
        <f>TRIM(#REF!)</f>
        <v>#REF!</v>
      </c>
      <c r="AL160" s="23" t="e">
        <f>IF(#REF!=0,"",#REF!)</f>
        <v>#REF!</v>
      </c>
      <c r="AM160" s="19" t="e">
        <f>IF(#REF!=0,"",#REF!)</f>
        <v>#REF!</v>
      </c>
      <c r="AN160" s="23" t="e">
        <f>IF($AK160="","",#REF!)</f>
        <v>#REF!</v>
      </c>
      <c r="AO160" s="23" t="e">
        <f t="shared" si="80"/>
        <v>#REF!</v>
      </c>
      <c r="AP160" s="19" t="e">
        <f>IF(#REF!=0,"",#REF!)</f>
        <v>#REF!</v>
      </c>
      <c r="AQ160" s="19" t="e">
        <f>IF(#REF!=0,"",#REF!)</f>
        <v>#REF!</v>
      </c>
      <c r="AR160" s="19" t="e">
        <f>IF(#REF!=0,"",#REF!)</f>
        <v>#REF!</v>
      </c>
      <c r="AS160" s="19" t="e">
        <f>#REF!</f>
        <v>#REF!</v>
      </c>
    </row>
    <row r="161" spans="1:45" ht="19.5" thickTop="1" thickBot="1" x14ac:dyDescent="0.25">
      <c r="B161" s="20" t="str">
        <f t="shared" si="59"/>
        <v/>
      </c>
      <c r="C161" s="21" t="str">
        <f t="shared" si="60"/>
        <v/>
      </c>
      <c r="D161" s="19" t="str">
        <f t="shared" si="61"/>
        <v/>
      </c>
      <c r="E161" s="19" t="str">
        <f t="shared" si="62"/>
        <v/>
      </c>
      <c r="F161" s="19" t="str">
        <f t="shared" si="63"/>
        <v/>
      </c>
      <c r="G161" s="19" t="str">
        <f t="shared" si="64"/>
        <v/>
      </c>
      <c r="H161" s="19" t="str">
        <f t="shared" si="65"/>
        <v/>
      </c>
      <c r="I161" s="19"/>
      <c r="J161" s="19"/>
      <c r="K161" s="19" t="str">
        <f t="shared" si="69"/>
        <v/>
      </c>
      <c r="L161" s="19">
        <f t="shared" si="70"/>
        <v>10000</v>
      </c>
      <c r="M161" s="22" t="str">
        <f>TRIM(Data!$N158)</f>
        <v>Asagao</v>
      </c>
      <c r="N161" s="22" t="str">
        <f>TRIM(Data!$A158)</f>
        <v>Asagao (Higo)</v>
      </c>
      <c r="O161" s="23" t="str">
        <f>IF(Data!$B158=0,"",Data!$B158)</f>
        <v/>
      </c>
      <c r="P161" s="19" t="str">
        <f>IF(Data!$C158=0,"",Data!$C158)</f>
        <v>1</v>
      </c>
      <c r="Q161" s="23" t="str">
        <f>IF($M161="","",Data!$E158)</f>
        <v>M</v>
      </c>
      <c r="R161" s="23" t="str">
        <f t="shared" si="71"/>
        <v>M</v>
      </c>
      <c r="S161" s="23" t="str">
        <f t="shared" si="72"/>
        <v>M</v>
      </c>
      <c r="T161" s="19" t="str">
        <f>IF(Data!$F158=0,"",Data!$F158)</f>
        <v/>
      </c>
      <c r="U161" s="19" t="str">
        <f>IF(Data!$G158=0,"",Data!$G158)</f>
        <v/>
      </c>
      <c r="V161" s="19" t="str">
        <f>IF(Data!$D158=0,"",Data!$D158)</f>
        <v/>
      </c>
      <c r="W161" s="19" t="str">
        <f>Data!$H158</f>
        <v>Japonica [Higo]</v>
      </c>
      <c r="Y161" s="41" t="e">
        <f t="shared" si="66"/>
        <v>#REF!</v>
      </c>
      <c r="Z161" s="8">
        <f t="shared" si="73"/>
        <v>10000</v>
      </c>
      <c r="AA161" s="8" t="str">
        <f t="shared" si="74"/>
        <v>Asagao</v>
      </c>
      <c r="AB161" s="8" t="str">
        <f t="shared" si="75"/>
        <v>M</v>
      </c>
      <c r="AC161" s="8" t="str">
        <f t="shared" si="76"/>
        <v/>
      </c>
      <c r="AD161" s="8" t="str">
        <f t="shared" si="77"/>
        <v/>
      </c>
      <c r="AE161" s="8" t="str">
        <f t="shared" si="78"/>
        <v/>
      </c>
      <c r="AF161" s="5" t="str">
        <f t="shared" si="79"/>
        <v/>
      </c>
      <c r="AG161" s="46">
        <v>158</v>
      </c>
      <c r="AH161" s="47" t="str">
        <f t="shared" si="67"/>
        <v/>
      </c>
      <c r="AI161" s="48" t="str">
        <f t="shared" si="68"/>
        <v/>
      </c>
      <c r="AK161" s="22" t="e">
        <f>TRIM(#REF!)</f>
        <v>#REF!</v>
      </c>
      <c r="AL161" s="23" t="e">
        <f>IF(#REF!=0,"",#REF!)</f>
        <v>#REF!</v>
      </c>
      <c r="AM161" s="19" t="e">
        <f>IF(#REF!=0,"",#REF!)</f>
        <v>#REF!</v>
      </c>
      <c r="AN161" s="23" t="e">
        <f>IF($AK161="","",#REF!)</f>
        <v>#REF!</v>
      </c>
      <c r="AO161" s="23" t="e">
        <f t="shared" si="80"/>
        <v>#REF!</v>
      </c>
      <c r="AP161" s="19" t="e">
        <f>IF(#REF!=0,"",#REF!)</f>
        <v>#REF!</v>
      </c>
      <c r="AQ161" s="19" t="e">
        <f>IF(#REF!=0,"",#REF!)</f>
        <v>#REF!</v>
      </c>
      <c r="AR161" s="19" t="e">
        <f>IF(#REF!=0,"",#REF!)</f>
        <v>#REF!</v>
      </c>
      <c r="AS161" s="19" t="e">
        <f>#REF!</f>
        <v>#REF!</v>
      </c>
    </row>
    <row r="162" spans="1:45" ht="19.5" thickTop="1" thickBot="1" x14ac:dyDescent="0.25">
      <c r="A162" s="26"/>
      <c r="B162" s="20" t="str">
        <f t="shared" si="59"/>
        <v/>
      </c>
      <c r="C162" s="21" t="str">
        <f t="shared" si="60"/>
        <v/>
      </c>
      <c r="D162" s="19" t="str">
        <f t="shared" si="61"/>
        <v/>
      </c>
      <c r="E162" s="19" t="str">
        <f t="shared" si="62"/>
        <v/>
      </c>
      <c r="F162" s="19" t="str">
        <f t="shared" si="63"/>
        <v/>
      </c>
      <c r="G162" s="19" t="str">
        <f t="shared" si="64"/>
        <v/>
      </c>
      <c r="H162" s="19" t="str">
        <f t="shared" si="65"/>
        <v/>
      </c>
      <c r="I162" s="19"/>
      <c r="J162" s="19"/>
      <c r="K162" s="19" t="str">
        <f t="shared" si="69"/>
        <v/>
      </c>
      <c r="L162" s="19">
        <f t="shared" si="70"/>
        <v>10000</v>
      </c>
      <c r="M162" s="22" t="str">
        <f>TRIM(Data!$N159)</f>
        <v>Ashley Black</v>
      </c>
      <c r="N162" s="22" t="str">
        <f>TRIM(Data!$A159)</f>
        <v>Ashley Black</v>
      </c>
      <c r="O162" s="23">
        <f>IF(Data!$B159=0,"",Data!$B159)</f>
        <v>2017</v>
      </c>
      <c r="P162" s="19" t="str">
        <f>IF(Data!$C159=0,"",Data!$C159)</f>
        <v>1</v>
      </c>
      <c r="Q162" s="23" t="str">
        <f>IF($M162="","",Data!$E159)</f>
        <v>Min-S</v>
      </c>
      <c r="R162" s="23" t="str">
        <f t="shared" si="71"/>
        <v>S</v>
      </c>
      <c r="S162" s="23" t="str">
        <f t="shared" si="72"/>
        <v>S</v>
      </c>
      <c r="T162" s="19" t="str">
        <f>IF(Data!$F159=0,"",Data!$F159)</f>
        <v/>
      </c>
      <c r="U162" s="19" t="str">
        <f>IF(Data!$G159=0,"",Data!$G159)</f>
        <v>FD</v>
      </c>
      <c r="V162" s="19" t="str">
        <f>IF(Data!$D159=0,"",Data!$D159)</f>
        <v/>
      </c>
      <c r="W162" s="19" t="str">
        <f>Data!$H159</f>
        <v>Japonica</v>
      </c>
      <c r="Y162" s="41" t="e">
        <f t="shared" si="66"/>
        <v>#REF!</v>
      </c>
      <c r="Z162" s="8">
        <f t="shared" si="73"/>
        <v>10000</v>
      </c>
      <c r="AA162" s="8" t="str">
        <f t="shared" si="74"/>
        <v>Ashley Black</v>
      </c>
      <c r="AB162" s="8" t="str">
        <f t="shared" si="75"/>
        <v>S</v>
      </c>
      <c r="AC162" s="8" t="str">
        <f t="shared" si="76"/>
        <v/>
      </c>
      <c r="AD162" s="8" t="str">
        <f t="shared" si="77"/>
        <v>FD</v>
      </c>
      <c r="AE162" s="8" t="str">
        <f t="shared" si="78"/>
        <v/>
      </c>
      <c r="AF162" s="5">
        <f t="shared" si="79"/>
        <v>2017</v>
      </c>
      <c r="AG162" s="46">
        <v>159</v>
      </c>
      <c r="AH162" s="47" t="str">
        <f t="shared" si="67"/>
        <v/>
      </c>
      <c r="AI162" s="48" t="str">
        <f t="shared" si="68"/>
        <v/>
      </c>
      <c r="AK162" s="22" t="e">
        <f>TRIM(#REF!)</f>
        <v>#REF!</v>
      </c>
      <c r="AL162" s="23" t="e">
        <f>IF(#REF!=0,"",#REF!)</f>
        <v>#REF!</v>
      </c>
      <c r="AM162" s="19" t="e">
        <f>IF(#REF!=0,"",#REF!)</f>
        <v>#REF!</v>
      </c>
      <c r="AN162" s="23" t="e">
        <f>IF($AK162="","",#REF!)</f>
        <v>#REF!</v>
      </c>
      <c r="AO162" s="23" t="e">
        <f t="shared" si="80"/>
        <v>#REF!</v>
      </c>
      <c r="AP162" s="19" t="e">
        <f>IF(#REF!=0,"",#REF!)</f>
        <v>#REF!</v>
      </c>
      <c r="AQ162" s="19" t="e">
        <f>IF(#REF!=0,"",#REF!)</f>
        <v>#REF!</v>
      </c>
      <c r="AR162" s="19" t="e">
        <f>IF(#REF!=0,"",#REF!)</f>
        <v>#REF!</v>
      </c>
      <c r="AS162" s="19" t="e">
        <f>#REF!</f>
        <v>#REF!</v>
      </c>
    </row>
    <row r="163" spans="1:45" ht="19.5" thickTop="1" thickBot="1" x14ac:dyDescent="0.25">
      <c r="B163" s="20" t="str">
        <f t="shared" si="59"/>
        <v/>
      </c>
      <c r="C163" s="21" t="str">
        <f t="shared" si="60"/>
        <v/>
      </c>
      <c r="D163" s="19" t="str">
        <f t="shared" si="61"/>
        <v/>
      </c>
      <c r="E163" s="19" t="str">
        <f t="shared" si="62"/>
        <v/>
      </c>
      <c r="F163" s="19" t="str">
        <f t="shared" si="63"/>
        <v/>
      </c>
      <c r="G163" s="19" t="str">
        <f t="shared" si="64"/>
        <v/>
      </c>
      <c r="H163" s="19" t="str">
        <f t="shared" si="65"/>
        <v/>
      </c>
      <c r="I163" s="19"/>
      <c r="J163" s="19"/>
      <c r="K163" s="19" t="str">
        <f t="shared" si="69"/>
        <v/>
      </c>
      <c r="L163" s="19">
        <f t="shared" si="70"/>
        <v>10000</v>
      </c>
      <c r="M163" s="22" t="str">
        <f>TRIM(Data!$N160)</f>
        <v>Ashley Hall</v>
      </c>
      <c r="N163" s="22" t="str">
        <f>TRIM(Data!$A160)</f>
        <v>Ashley Hall</v>
      </c>
      <c r="O163" s="23">
        <f>IF(Data!$B160=0,"",Data!$B160)</f>
        <v>2004</v>
      </c>
      <c r="P163" s="19" t="str">
        <f>IF(Data!$C160=0,"",Data!$C160)</f>
        <v>1</v>
      </c>
      <c r="Q163" s="23" t="str">
        <f>IF($M163="","",Data!$E160)</f>
        <v>L</v>
      </c>
      <c r="R163" s="23" t="str">
        <f t="shared" si="71"/>
        <v>L</v>
      </c>
      <c r="S163" s="23" t="str">
        <f t="shared" si="72"/>
        <v>L</v>
      </c>
      <c r="T163" s="19" t="str">
        <f>IF(Data!$F160=0,"",Data!$F160)</f>
        <v/>
      </c>
      <c r="U163" s="19" t="str">
        <f>IF(Data!$G160=0,"",Data!$G160)</f>
        <v/>
      </c>
      <c r="V163" s="19" t="str">
        <f>IF(Data!$D160=0,"",Data!$D160)</f>
        <v/>
      </c>
      <c r="W163" s="19" t="str">
        <f>Data!$H160</f>
        <v>Japonica</v>
      </c>
      <c r="Y163" s="41" t="e">
        <f t="shared" si="66"/>
        <v>#REF!</v>
      </c>
      <c r="Z163" s="8">
        <f t="shared" si="73"/>
        <v>10000</v>
      </c>
      <c r="AA163" s="8" t="str">
        <f t="shared" si="74"/>
        <v>Ashley Hall</v>
      </c>
      <c r="AB163" s="8" t="str">
        <f t="shared" si="75"/>
        <v>L</v>
      </c>
      <c r="AC163" s="8" t="str">
        <f t="shared" si="76"/>
        <v/>
      </c>
      <c r="AD163" s="8" t="str">
        <f t="shared" si="77"/>
        <v/>
      </c>
      <c r="AE163" s="8" t="str">
        <f t="shared" si="78"/>
        <v/>
      </c>
      <c r="AF163" s="5">
        <f t="shared" si="79"/>
        <v>2004</v>
      </c>
      <c r="AG163" s="46">
        <v>160</v>
      </c>
      <c r="AH163" s="47" t="str">
        <f t="shared" si="67"/>
        <v/>
      </c>
      <c r="AI163" s="48" t="str">
        <f t="shared" si="68"/>
        <v/>
      </c>
      <c r="AK163" s="22" t="e">
        <f>TRIM(#REF!)</f>
        <v>#REF!</v>
      </c>
      <c r="AL163" s="23" t="e">
        <f>IF(#REF!=0,"",#REF!)</f>
        <v>#REF!</v>
      </c>
      <c r="AM163" s="19" t="e">
        <f>IF(#REF!=0,"",#REF!)</f>
        <v>#REF!</v>
      </c>
      <c r="AN163" s="23" t="e">
        <f>IF($AK163="","",#REF!)</f>
        <v>#REF!</v>
      </c>
      <c r="AO163" s="23" t="e">
        <f t="shared" si="80"/>
        <v>#REF!</v>
      </c>
      <c r="AP163" s="19" t="e">
        <f>IF(#REF!=0,"",#REF!)</f>
        <v>#REF!</v>
      </c>
      <c r="AQ163" s="19" t="e">
        <f>IF(#REF!=0,"",#REF!)</f>
        <v>#REF!</v>
      </c>
      <c r="AR163" s="19" t="e">
        <f>IF(#REF!=0,"",#REF!)</f>
        <v>#REF!</v>
      </c>
      <c r="AS163" s="19" t="e">
        <f>#REF!</f>
        <v>#REF!</v>
      </c>
    </row>
    <row r="164" spans="1:45" ht="19.5" thickTop="1" thickBot="1" x14ac:dyDescent="0.25">
      <c r="B164" s="20" t="str">
        <f t="shared" ref="B164:B195" si="81">IF(ISERROR(VLOOKUP(A164,$K$4:$M$3653,3,FALSE)),"",VLOOKUP(A164,$K$4:$M$3653,3,FALSE))</f>
        <v/>
      </c>
      <c r="C164" s="21" t="str">
        <f t="shared" ref="C164:C198" si="82">IF(ISERROR(VLOOKUP(A164,$K$4:$M$3653,3,FALSE)),"",IF(VLOOKUP(A164,$K$4:$X$3653,12,FALSE)=0,"",VLOOKUP(A164,$K$4:$X$3653,13,FALSE)))</f>
        <v/>
      </c>
      <c r="D164" s="19" t="str">
        <f t="shared" ref="D164:D198" si="83">IF(ISERROR(VLOOKUP(A164,$K$4:$M$3653,3,FALSE)),"",IF(VLOOKUP(A164,$K$4:$R$3653,8,FALSE)=0,"",VLOOKUP(A164,$K$4:$S$3653,9,FALSE)))</f>
        <v/>
      </c>
      <c r="E164" s="19" t="str">
        <f t="shared" ref="E164:E198" si="84">IF(ISERROR(VLOOKUP(A164,$K$4:$M$4468,3,FALSE)),"",IF(VLOOKUP(A164,$K$4:$T$3653,9,FALSE)=0,"",VLOOKUP(A164,$K$4:$T$3653,10,FALSE)))</f>
        <v/>
      </c>
      <c r="F164" s="19" t="str">
        <f t="shared" ref="F164:F198" si="85">IF(ISERROR(VLOOKUP(A164,$K$4:$M$3653,3,FALSE)),"",IF(VLOOKUP(A164,$K$4:$U$3653,10,FALSE)=0,"",VLOOKUP(A164,$K$4:$U$3653,11,FALSE)))</f>
        <v/>
      </c>
      <c r="G164" s="19" t="str">
        <f t="shared" ref="G164:G198" si="86">IF(ISERROR(VLOOKUP(A164,$K$4:$M$3653,3,FALSE)),"",IF(VLOOKUP(A164,$K$4:$V$3653,11,FALSE)=0,"",VLOOKUP(A164,$K$4:$V$3653,12,FALSE)))</f>
        <v/>
      </c>
      <c r="H164" s="19" t="str">
        <f t="shared" ref="H164:H198" si="87">IF(ISERROR(VLOOKUP($A164,$K$4:$M$3653,3,FALSE)),"",IF(VLOOKUP($A164,$K$4:$P$39573,6,FALSE)=0,"",VLOOKUP($A164,$K$4:$P$3653,6,FALSE)))</f>
        <v/>
      </c>
      <c r="I164" s="19"/>
      <c r="J164" s="19"/>
      <c r="K164" s="19" t="str">
        <f t="shared" si="69"/>
        <v/>
      </c>
      <c r="L164" s="19">
        <f t="shared" si="70"/>
        <v>10000</v>
      </c>
      <c r="M164" s="22" t="str">
        <f>TRIM(Data!$N161)</f>
        <v>Ashton's Ballet</v>
      </c>
      <c r="N164" s="22" t="str">
        <f>TRIM(Data!$A161)</f>
        <v>Ashton's Ballet (H)</v>
      </c>
      <c r="O164" s="23">
        <f>IF(Data!$B161=0,"",Data!$B161)</f>
        <v>2000</v>
      </c>
      <c r="P164" s="19" t="str">
        <f>IF(Data!$C161=0,"",Data!$C161)</f>
        <v>1</v>
      </c>
      <c r="Q164" s="23" t="str">
        <f>IF($M164="","",Data!$E161)</f>
        <v>M</v>
      </c>
      <c r="R164" s="23" t="str">
        <f t="shared" si="71"/>
        <v>M</v>
      </c>
      <c r="S164" s="23" t="str">
        <f t="shared" si="72"/>
        <v>M</v>
      </c>
      <c r="T164" s="19" t="str">
        <f>IF(Data!$F161=0,"",Data!$F161)</f>
        <v/>
      </c>
      <c r="U164" s="19" t="str">
        <f>IF(Data!$G161=0,"",Data!$G161)</f>
        <v/>
      </c>
      <c r="V164" s="19" t="str">
        <f>IF(Data!$D161=0,"",Data!$D161)</f>
        <v/>
      </c>
      <c r="W164" s="19" t="str">
        <f>Data!$H161</f>
        <v>NRH</v>
      </c>
      <c r="Y164" s="41" t="e">
        <f t="shared" si="66"/>
        <v>#REF!</v>
      </c>
      <c r="Z164" s="8">
        <f t="shared" si="73"/>
        <v>10000</v>
      </c>
      <c r="AA164" s="8" t="str">
        <f t="shared" si="74"/>
        <v>Ashton's Ballet</v>
      </c>
      <c r="AB164" s="8" t="str">
        <f t="shared" si="75"/>
        <v>M</v>
      </c>
      <c r="AC164" s="8" t="str">
        <f t="shared" si="76"/>
        <v/>
      </c>
      <c r="AD164" s="8" t="str">
        <f t="shared" si="77"/>
        <v/>
      </c>
      <c r="AE164" s="8" t="str">
        <f t="shared" si="78"/>
        <v/>
      </c>
      <c r="AF164" s="5">
        <f t="shared" si="79"/>
        <v>2000</v>
      </c>
      <c r="AG164" s="46">
        <v>161</v>
      </c>
      <c r="AH164" s="47" t="str">
        <f t="shared" si="67"/>
        <v/>
      </c>
      <c r="AI164" s="48" t="str">
        <f t="shared" si="68"/>
        <v/>
      </c>
      <c r="AK164" s="22" t="e">
        <f>TRIM(#REF!)</f>
        <v>#REF!</v>
      </c>
      <c r="AL164" s="23" t="e">
        <f>IF(#REF!=0,"",#REF!)</f>
        <v>#REF!</v>
      </c>
      <c r="AM164" s="19" t="e">
        <f>IF(#REF!=0,"",#REF!)</f>
        <v>#REF!</v>
      </c>
      <c r="AN164" s="23" t="e">
        <f>IF($AK164="","",#REF!)</f>
        <v>#REF!</v>
      </c>
      <c r="AO164" s="23" t="e">
        <f t="shared" si="80"/>
        <v>#REF!</v>
      </c>
      <c r="AP164" s="19" t="e">
        <f>IF(#REF!=0,"",#REF!)</f>
        <v>#REF!</v>
      </c>
      <c r="AQ164" s="19" t="e">
        <f>IF(#REF!=0,"",#REF!)</f>
        <v>#REF!</v>
      </c>
      <c r="AR164" s="19" t="e">
        <f>IF(#REF!=0,"",#REF!)</f>
        <v>#REF!</v>
      </c>
      <c r="AS164" s="19" t="e">
        <f>#REF!</f>
        <v>#REF!</v>
      </c>
    </row>
    <row r="165" spans="1:45" ht="19.5" thickTop="1" thickBot="1" x14ac:dyDescent="0.25">
      <c r="B165" s="20" t="str">
        <f t="shared" si="81"/>
        <v/>
      </c>
      <c r="C165" s="21" t="str">
        <f t="shared" si="82"/>
        <v/>
      </c>
      <c r="D165" s="19" t="str">
        <f t="shared" si="83"/>
        <v/>
      </c>
      <c r="E165" s="19" t="str">
        <f t="shared" si="84"/>
        <v/>
      </c>
      <c r="F165" s="19" t="str">
        <f t="shared" si="85"/>
        <v/>
      </c>
      <c r="G165" s="19" t="str">
        <f t="shared" si="86"/>
        <v/>
      </c>
      <c r="H165" s="19" t="str">
        <f t="shared" si="87"/>
        <v/>
      </c>
      <c r="I165" s="19"/>
      <c r="J165" s="19"/>
      <c r="K165" s="19" t="str">
        <f t="shared" si="69"/>
        <v/>
      </c>
      <c r="L165" s="19">
        <f t="shared" si="70"/>
        <v>10000</v>
      </c>
      <c r="M165" s="22" t="str">
        <f>TRIM(Data!$N162)</f>
        <v>Ashton's Cameo</v>
      </c>
      <c r="N165" s="22" t="str">
        <f>TRIM(Data!$A162)</f>
        <v>Ashton's Cameo (H)</v>
      </c>
      <c r="O165" s="23">
        <f>IF(Data!$B162=0,"",Data!$B162)</f>
        <v>2004</v>
      </c>
      <c r="P165" s="19" t="str">
        <f>IF(Data!$C162=0,"",Data!$C162)</f>
        <v>1</v>
      </c>
      <c r="Q165" s="23" t="str">
        <f>IF($M165="","",Data!$E162)</f>
        <v>M</v>
      </c>
      <c r="R165" s="23" t="str">
        <f t="shared" si="71"/>
        <v>M</v>
      </c>
      <c r="S165" s="23" t="str">
        <f t="shared" si="72"/>
        <v>M</v>
      </c>
      <c r="T165" s="19" t="str">
        <f>IF(Data!$F162=0,"",Data!$F162)</f>
        <v/>
      </c>
      <c r="U165" s="19" t="str">
        <f>IF(Data!$G162=0,"",Data!$G162)</f>
        <v/>
      </c>
      <c r="V165" s="19" t="str">
        <f>IF(Data!$D162=0,"",Data!$D162)</f>
        <v/>
      </c>
      <c r="W165" s="19" t="str">
        <f>Data!$H162</f>
        <v>NRH</v>
      </c>
      <c r="Y165" s="41" t="e">
        <f t="shared" si="66"/>
        <v>#REF!</v>
      </c>
      <c r="Z165" s="8">
        <f t="shared" si="73"/>
        <v>10000</v>
      </c>
      <c r="AA165" s="8" t="str">
        <f t="shared" si="74"/>
        <v>Ashton's Cameo</v>
      </c>
      <c r="AB165" s="8" t="str">
        <f t="shared" si="75"/>
        <v>M</v>
      </c>
      <c r="AC165" s="8" t="str">
        <f t="shared" si="76"/>
        <v/>
      </c>
      <c r="AD165" s="8" t="str">
        <f t="shared" si="77"/>
        <v/>
      </c>
      <c r="AE165" s="8" t="str">
        <f t="shared" si="78"/>
        <v/>
      </c>
      <c r="AF165" s="5">
        <f t="shared" si="79"/>
        <v>2004</v>
      </c>
      <c r="AG165" s="46">
        <v>162</v>
      </c>
      <c r="AH165" s="47" t="str">
        <f t="shared" si="67"/>
        <v/>
      </c>
      <c r="AI165" s="48" t="str">
        <f t="shared" si="68"/>
        <v/>
      </c>
      <c r="AK165" s="22" t="e">
        <f>TRIM(#REF!)</f>
        <v>#REF!</v>
      </c>
      <c r="AL165" s="23" t="e">
        <f>IF(#REF!=0,"",#REF!)</f>
        <v>#REF!</v>
      </c>
      <c r="AM165" s="19" t="e">
        <f>IF(#REF!=0,"",#REF!)</f>
        <v>#REF!</v>
      </c>
      <c r="AN165" s="23" t="e">
        <f>IF($AK165="","",#REF!)</f>
        <v>#REF!</v>
      </c>
      <c r="AO165" s="23" t="e">
        <f t="shared" si="80"/>
        <v>#REF!</v>
      </c>
      <c r="AP165" s="19" t="e">
        <f>IF(#REF!=0,"",#REF!)</f>
        <v>#REF!</v>
      </c>
      <c r="AQ165" s="19" t="e">
        <f>IF(#REF!=0,"",#REF!)</f>
        <v>#REF!</v>
      </c>
      <c r="AR165" s="19" t="e">
        <f>IF(#REF!=0,"",#REF!)</f>
        <v>#REF!</v>
      </c>
      <c r="AS165" s="19" t="e">
        <f>#REF!</f>
        <v>#REF!</v>
      </c>
    </row>
    <row r="166" spans="1:45" ht="19.5" thickTop="1" thickBot="1" x14ac:dyDescent="0.25">
      <c r="B166" s="20" t="str">
        <f t="shared" si="81"/>
        <v/>
      </c>
      <c r="C166" s="21" t="str">
        <f t="shared" si="82"/>
        <v/>
      </c>
      <c r="D166" s="19" t="str">
        <f t="shared" si="83"/>
        <v/>
      </c>
      <c r="E166" s="19" t="str">
        <f t="shared" si="84"/>
        <v/>
      </c>
      <c r="F166" s="19" t="str">
        <f t="shared" si="85"/>
        <v/>
      </c>
      <c r="G166" s="19" t="str">
        <f t="shared" si="86"/>
        <v/>
      </c>
      <c r="H166" s="19" t="str">
        <f t="shared" si="87"/>
        <v/>
      </c>
      <c r="I166" s="19"/>
      <c r="J166" s="19"/>
      <c r="K166" s="19" t="str">
        <f t="shared" si="69"/>
        <v/>
      </c>
      <c r="L166" s="19">
        <f t="shared" si="70"/>
        <v>10000</v>
      </c>
      <c r="M166" s="22" t="str">
        <f>TRIM(Data!$N163)</f>
        <v>Ashton's Fragrant Jewel</v>
      </c>
      <c r="N166" s="22" t="str">
        <f>TRIM(Data!$A163)</f>
        <v>Ashton's Fragrant Jewel (H)</v>
      </c>
      <c r="O166" s="23">
        <f>IF(Data!$B163=0,"",Data!$B163)</f>
        <v>2013</v>
      </c>
      <c r="P166" s="19" t="str">
        <f>IF(Data!$C163=0,"",Data!$C163)</f>
        <v/>
      </c>
      <c r="Q166" s="23" t="str">
        <f>IF($M166="","",Data!$E163)</f>
        <v>Min</v>
      </c>
      <c r="R166" s="23" t="str">
        <f t="shared" si="71"/>
        <v>Min</v>
      </c>
      <c r="S166" s="23" t="str">
        <f t="shared" si="72"/>
        <v>Min</v>
      </c>
      <c r="T166" s="19" t="str">
        <f>IF(Data!$F163=0,"",Data!$F163)</f>
        <v/>
      </c>
      <c r="U166" s="19" t="str">
        <f>IF(Data!$G163=0,"",Data!$G163)</f>
        <v/>
      </c>
      <c r="V166" s="19" t="str">
        <f>IF(Data!$D163=0,"",Data!$D163)</f>
        <v/>
      </c>
      <c r="W166" s="19" t="str">
        <f>Data!$H163</f>
        <v>NRH</v>
      </c>
      <c r="Y166" s="41" t="e">
        <f t="shared" si="66"/>
        <v>#REF!</v>
      </c>
      <c r="Z166" s="8">
        <f t="shared" si="73"/>
        <v>10000</v>
      </c>
      <c r="AA166" s="8" t="str">
        <f t="shared" si="74"/>
        <v>Ashton's Fragrant Jewel</v>
      </c>
      <c r="AB166" s="8" t="str">
        <f t="shared" si="75"/>
        <v>Min</v>
      </c>
      <c r="AC166" s="8" t="str">
        <f t="shared" si="76"/>
        <v/>
      </c>
      <c r="AD166" s="8" t="str">
        <f t="shared" si="77"/>
        <v/>
      </c>
      <c r="AE166" s="8" t="str">
        <f t="shared" si="78"/>
        <v/>
      </c>
      <c r="AF166" s="5">
        <f t="shared" si="79"/>
        <v>2013</v>
      </c>
      <c r="AG166" s="46">
        <v>163</v>
      </c>
      <c r="AH166" s="47" t="str">
        <f t="shared" si="67"/>
        <v/>
      </c>
      <c r="AI166" s="48" t="str">
        <f t="shared" si="68"/>
        <v/>
      </c>
      <c r="AK166" s="22" t="e">
        <f>TRIM(#REF!)</f>
        <v>#REF!</v>
      </c>
      <c r="AL166" s="23" t="e">
        <f>IF(#REF!=0,"",#REF!)</f>
        <v>#REF!</v>
      </c>
      <c r="AM166" s="19" t="e">
        <f>IF(#REF!=0,"",#REF!)</f>
        <v>#REF!</v>
      </c>
      <c r="AN166" s="23" t="e">
        <f>IF($AK166="","",#REF!)</f>
        <v>#REF!</v>
      </c>
      <c r="AO166" s="23" t="e">
        <f t="shared" si="80"/>
        <v>#REF!</v>
      </c>
      <c r="AP166" s="19" t="e">
        <f>IF(#REF!=0,"",#REF!)</f>
        <v>#REF!</v>
      </c>
      <c r="AQ166" s="19" t="e">
        <f>IF(#REF!=0,"",#REF!)</f>
        <v>#REF!</v>
      </c>
      <c r="AR166" s="19" t="e">
        <f>IF(#REF!=0,"",#REF!)</f>
        <v>#REF!</v>
      </c>
      <c r="AS166" s="19" t="e">
        <f>#REF!</f>
        <v>#REF!</v>
      </c>
    </row>
    <row r="167" spans="1:45" ht="19.5" thickTop="1" thickBot="1" x14ac:dyDescent="0.25">
      <c r="B167" s="20" t="str">
        <f t="shared" si="81"/>
        <v/>
      </c>
      <c r="C167" s="21" t="str">
        <f t="shared" si="82"/>
        <v/>
      </c>
      <c r="D167" s="19" t="str">
        <f t="shared" si="83"/>
        <v/>
      </c>
      <c r="E167" s="19" t="str">
        <f t="shared" si="84"/>
        <v/>
      </c>
      <c r="F167" s="19" t="str">
        <f t="shared" si="85"/>
        <v/>
      </c>
      <c r="G167" s="19" t="str">
        <f t="shared" si="86"/>
        <v/>
      </c>
      <c r="H167" s="19" t="str">
        <f t="shared" si="87"/>
        <v/>
      </c>
      <c r="I167" s="19"/>
      <c r="J167" s="19"/>
      <c r="K167" s="19" t="str">
        <f t="shared" si="69"/>
        <v/>
      </c>
      <c r="L167" s="19">
        <f t="shared" si="70"/>
        <v>10000</v>
      </c>
      <c r="M167" s="22" t="str">
        <f>TRIM(Data!$N164)</f>
        <v>Ashton's High Rise</v>
      </c>
      <c r="N167" s="22" t="str">
        <f>TRIM(Data!$A164)</f>
        <v>Ashton's High Rise (H)</v>
      </c>
      <c r="O167" s="23">
        <f>IF(Data!$B164=0,"",Data!$B164)</f>
        <v>2007</v>
      </c>
      <c r="P167" s="19" t="str">
        <f>IF(Data!$C164=0,"",Data!$C164)</f>
        <v>1</v>
      </c>
      <c r="Q167" s="23" t="str">
        <f>IF($M167="","",Data!$E164)</f>
        <v>M</v>
      </c>
      <c r="R167" s="23" t="str">
        <f t="shared" si="71"/>
        <v>M</v>
      </c>
      <c r="S167" s="23" t="str">
        <f t="shared" si="72"/>
        <v>M</v>
      </c>
      <c r="T167" s="19" t="str">
        <f>IF(Data!$F164=0,"",Data!$F164)</f>
        <v/>
      </c>
      <c r="U167" s="19" t="str">
        <f>IF(Data!$G164=0,"",Data!$G164)</f>
        <v/>
      </c>
      <c r="V167" s="19" t="str">
        <f>IF(Data!$D164=0,"",Data!$D164)</f>
        <v/>
      </c>
      <c r="W167" s="19" t="str">
        <f>Data!$H164</f>
        <v>NRH</v>
      </c>
      <c r="Y167" s="41" t="e">
        <f t="shared" si="66"/>
        <v>#REF!</v>
      </c>
      <c r="Z167" s="8">
        <f t="shared" si="73"/>
        <v>10000</v>
      </c>
      <c r="AA167" s="8" t="str">
        <f t="shared" si="74"/>
        <v>Ashton's High Rise</v>
      </c>
      <c r="AB167" s="8" t="str">
        <f t="shared" si="75"/>
        <v>M</v>
      </c>
      <c r="AC167" s="8" t="str">
        <f t="shared" si="76"/>
        <v/>
      </c>
      <c r="AD167" s="8" t="str">
        <f t="shared" si="77"/>
        <v/>
      </c>
      <c r="AE167" s="8" t="str">
        <f t="shared" si="78"/>
        <v/>
      </c>
      <c r="AF167" s="5">
        <f t="shared" si="79"/>
        <v>2007</v>
      </c>
      <c r="AG167" s="46">
        <v>164</v>
      </c>
      <c r="AH167" s="47" t="str">
        <f t="shared" si="67"/>
        <v/>
      </c>
      <c r="AI167" s="48" t="str">
        <f t="shared" si="68"/>
        <v/>
      </c>
      <c r="AK167" s="22" t="e">
        <f>TRIM(#REF!)</f>
        <v>#REF!</v>
      </c>
      <c r="AL167" s="23" t="e">
        <f>IF(#REF!=0,"",#REF!)</f>
        <v>#REF!</v>
      </c>
      <c r="AM167" s="19" t="e">
        <f>IF(#REF!=0,"",#REF!)</f>
        <v>#REF!</v>
      </c>
      <c r="AN167" s="23" t="e">
        <f>IF($AK167="","",#REF!)</f>
        <v>#REF!</v>
      </c>
      <c r="AO167" s="23" t="e">
        <f t="shared" si="80"/>
        <v>#REF!</v>
      </c>
      <c r="AP167" s="19" t="e">
        <f>IF(#REF!=0,"",#REF!)</f>
        <v>#REF!</v>
      </c>
      <c r="AQ167" s="19" t="e">
        <f>IF(#REF!=0,"",#REF!)</f>
        <v>#REF!</v>
      </c>
      <c r="AR167" s="19" t="e">
        <f>IF(#REF!=0,"",#REF!)</f>
        <v>#REF!</v>
      </c>
      <c r="AS167" s="19" t="e">
        <f>#REF!</f>
        <v>#REF!</v>
      </c>
    </row>
    <row r="168" spans="1:45" ht="19.5" thickTop="1" thickBot="1" x14ac:dyDescent="0.25">
      <c r="B168" s="20" t="str">
        <f t="shared" si="81"/>
        <v/>
      </c>
      <c r="C168" s="21" t="str">
        <f t="shared" si="82"/>
        <v/>
      </c>
      <c r="D168" s="19" t="str">
        <f t="shared" si="83"/>
        <v/>
      </c>
      <c r="E168" s="19" t="str">
        <f t="shared" si="84"/>
        <v/>
      </c>
      <c r="F168" s="19" t="str">
        <f t="shared" si="85"/>
        <v/>
      </c>
      <c r="G168" s="19" t="str">
        <f t="shared" si="86"/>
        <v/>
      </c>
      <c r="H168" s="19" t="str">
        <f t="shared" si="87"/>
        <v/>
      </c>
      <c r="I168" s="19"/>
      <c r="J168" s="19"/>
      <c r="K168" s="19" t="str">
        <f t="shared" si="69"/>
        <v/>
      </c>
      <c r="L168" s="19">
        <f t="shared" si="70"/>
        <v>10000</v>
      </c>
      <c r="M168" s="22" t="str">
        <f>TRIM(Data!$N165)</f>
        <v>Ashton's Pink</v>
      </c>
      <c r="N168" s="22" t="str">
        <f>TRIM(Data!$A165)</f>
        <v>Ashton's Pink (H)</v>
      </c>
      <c r="O168" s="23">
        <f>IF(Data!$B165=0,"",Data!$B165)</f>
        <v>2000</v>
      </c>
      <c r="P168" s="19" t="str">
        <f>IF(Data!$C165=0,"",Data!$C165)</f>
        <v>1</v>
      </c>
      <c r="Q168" s="23" t="str">
        <f>IF($M168="","",Data!$E165)</f>
        <v>M</v>
      </c>
      <c r="R168" s="23" t="str">
        <f t="shared" si="71"/>
        <v>M</v>
      </c>
      <c r="S168" s="23" t="str">
        <f t="shared" si="72"/>
        <v>M</v>
      </c>
      <c r="T168" s="19" t="str">
        <f>IF(Data!$F165=0,"",Data!$F165)</f>
        <v/>
      </c>
      <c r="U168" s="19" t="str">
        <f>IF(Data!$G165=0,"",Data!$G165)</f>
        <v/>
      </c>
      <c r="V168" s="19" t="str">
        <f>IF(Data!$D165=0,"",Data!$D165)</f>
        <v/>
      </c>
      <c r="W168" s="19" t="str">
        <f>Data!$H165</f>
        <v>NRH</v>
      </c>
      <c r="Y168" s="41" t="e">
        <f t="shared" si="66"/>
        <v>#REF!</v>
      </c>
      <c r="Z168" s="8">
        <f t="shared" si="73"/>
        <v>10000</v>
      </c>
      <c r="AA168" s="8" t="str">
        <f t="shared" si="74"/>
        <v>Ashton's Pink</v>
      </c>
      <c r="AB168" s="8" t="str">
        <f t="shared" si="75"/>
        <v>M</v>
      </c>
      <c r="AC168" s="8" t="str">
        <f t="shared" si="76"/>
        <v/>
      </c>
      <c r="AD168" s="8" t="str">
        <f t="shared" si="77"/>
        <v/>
      </c>
      <c r="AE168" s="8" t="str">
        <f t="shared" si="78"/>
        <v/>
      </c>
      <c r="AF168" s="5">
        <f t="shared" si="79"/>
        <v>2000</v>
      </c>
      <c r="AG168" s="46">
        <v>165</v>
      </c>
      <c r="AH168" s="47" t="str">
        <f t="shared" si="67"/>
        <v/>
      </c>
      <c r="AI168" s="48" t="str">
        <f t="shared" si="68"/>
        <v/>
      </c>
      <c r="AK168" s="22" t="e">
        <f>TRIM(#REF!)</f>
        <v>#REF!</v>
      </c>
      <c r="AL168" s="23" t="e">
        <f>IF(#REF!=0,"",#REF!)</f>
        <v>#REF!</v>
      </c>
      <c r="AM168" s="19" t="e">
        <f>IF(#REF!=0,"",#REF!)</f>
        <v>#REF!</v>
      </c>
      <c r="AN168" s="23" t="e">
        <f>IF($AK168="","",#REF!)</f>
        <v>#REF!</v>
      </c>
      <c r="AO168" s="23" t="e">
        <f t="shared" si="80"/>
        <v>#REF!</v>
      </c>
      <c r="AP168" s="19" t="e">
        <f>IF(#REF!=0,"",#REF!)</f>
        <v>#REF!</v>
      </c>
      <c r="AQ168" s="19" t="e">
        <f>IF(#REF!=0,"",#REF!)</f>
        <v>#REF!</v>
      </c>
      <c r="AR168" s="19" t="e">
        <f>IF(#REF!=0,"",#REF!)</f>
        <v>#REF!</v>
      </c>
      <c r="AS168" s="19" t="e">
        <f>#REF!</f>
        <v>#REF!</v>
      </c>
    </row>
    <row r="169" spans="1:45" ht="19.5" thickTop="1" thickBot="1" x14ac:dyDescent="0.25">
      <c r="B169" s="20" t="str">
        <f t="shared" si="81"/>
        <v/>
      </c>
      <c r="C169" s="21" t="str">
        <f t="shared" si="82"/>
        <v/>
      </c>
      <c r="D169" s="19" t="str">
        <f t="shared" si="83"/>
        <v/>
      </c>
      <c r="E169" s="19" t="str">
        <f t="shared" si="84"/>
        <v/>
      </c>
      <c r="F169" s="19" t="str">
        <f t="shared" si="85"/>
        <v/>
      </c>
      <c r="G169" s="19" t="str">
        <f t="shared" si="86"/>
        <v/>
      </c>
      <c r="H169" s="19" t="str">
        <f t="shared" si="87"/>
        <v/>
      </c>
      <c r="I169" s="19"/>
      <c r="J169" s="19"/>
      <c r="K169" s="19" t="str">
        <f t="shared" si="69"/>
        <v/>
      </c>
      <c r="L169" s="19">
        <f t="shared" si="70"/>
        <v>10000</v>
      </c>
      <c r="M169" s="22" t="str">
        <f>TRIM(Data!$N166)</f>
        <v>Ashton's Pink Cloud</v>
      </c>
      <c r="N169" s="22" t="str">
        <f>TRIM(Data!$A166)</f>
        <v>Ashton's Pink Cloud (H)</v>
      </c>
      <c r="O169" s="23">
        <f>IF(Data!$B166=0,"",Data!$B166)</f>
        <v>2013</v>
      </c>
      <c r="P169" s="19" t="str">
        <f>IF(Data!$C166=0,"",Data!$C166)</f>
        <v/>
      </c>
      <c r="Q169" s="23" t="str">
        <f>IF($M169="","",Data!$E166)</f>
        <v>Min-S</v>
      </c>
      <c r="R169" s="23" t="str">
        <f t="shared" si="71"/>
        <v>S</v>
      </c>
      <c r="S169" s="23" t="str">
        <f t="shared" si="72"/>
        <v>S</v>
      </c>
      <c r="T169" s="19" t="str">
        <f>IF(Data!$F166=0,"",Data!$F166)</f>
        <v/>
      </c>
      <c r="U169" s="19" t="str">
        <f>IF(Data!$G166=0,"",Data!$G166)</f>
        <v/>
      </c>
      <c r="V169" s="19" t="str">
        <f>IF(Data!$D166=0,"",Data!$D166)</f>
        <v/>
      </c>
      <c r="W169" s="19" t="str">
        <f>Data!$H166</f>
        <v>NRH</v>
      </c>
      <c r="Y169" s="41" t="e">
        <f t="shared" si="66"/>
        <v>#REF!</v>
      </c>
      <c r="Z169" s="8">
        <f t="shared" si="73"/>
        <v>10000</v>
      </c>
      <c r="AA169" s="8" t="str">
        <f t="shared" si="74"/>
        <v>Ashton's Pink Cloud</v>
      </c>
      <c r="AB169" s="8" t="str">
        <f t="shared" si="75"/>
        <v>S</v>
      </c>
      <c r="AC169" s="8" t="str">
        <f t="shared" si="76"/>
        <v/>
      </c>
      <c r="AD169" s="8" t="str">
        <f t="shared" si="77"/>
        <v/>
      </c>
      <c r="AE169" s="8" t="str">
        <f t="shared" si="78"/>
        <v/>
      </c>
      <c r="AF169" s="5">
        <f t="shared" si="79"/>
        <v>2013</v>
      </c>
      <c r="AG169" s="46">
        <v>166</v>
      </c>
      <c r="AH169" s="47" t="str">
        <f t="shared" si="67"/>
        <v/>
      </c>
      <c r="AI169" s="48" t="str">
        <f t="shared" si="68"/>
        <v/>
      </c>
      <c r="AK169" s="22" t="e">
        <f>TRIM(#REF!)</f>
        <v>#REF!</v>
      </c>
      <c r="AL169" s="23" t="e">
        <f>IF(#REF!=0,"",#REF!)</f>
        <v>#REF!</v>
      </c>
      <c r="AM169" s="19" t="e">
        <f>IF(#REF!=0,"",#REF!)</f>
        <v>#REF!</v>
      </c>
      <c r="AN169" s="23" t="e">
        <f>IF($AK169="","",#REF!)</f>
        <v>#REF!</v>
      </c>
      <c r="AO169" s="23" t="e">
        <f t="shared" si="80"/>
        <v>#REF!</v>
      </c>
      <c r="AP169" s="19" t="e">
        <f>IF(#REF!=0,"",#REF!)</f>
        <v>#REF!</v>
      </c>
      <c r="AQ169" s="19" t="e">
        <f>IF(#REF!=0,"",#REF!)</f>
        <v>#REF!</v>
      </c>
      <c r="AR169" s="19" t="e">
        <f>IF(#REF!=0,"",#REF!)</f>
        <v>#REF!</v>
      </c>
      <c r="AS169" s="19" t="e">
        <f>#REF!</f>
        <v>#REF!</v>
      </c>
    </row>
    <row r="170" spans="1:45" ht="19.5" thickTop="1" thickBot="1" x14ac:dyDescent="0.25">
      <c r="B170" s="20" t="str">
        <f t="shared" si="81"/>
        <v/>
      </c>
      <c r="C170" s="21" t="str">
        <f t="shared" si="82"/>
        <v/>
      </c>
      <c r="D170" s="19" t="str">
        <f t="shared" si="83"/>
        <v/>
      </c>
      <c r="E170" s="19" t="str">
        <f t="shared" si="84"/>
        <v/>
      </c>
      <c r="F170" s="19" t="str">
        <f t="shared" si="85"/>
        <v/>
      </c>
      <c r="G170" s="19" t="str">
        <f t="shared" si="86"/>
        <v/>
      </c>
      <c r="H170" s="19" t="str">
        <f t="shared" si="87"/>
        <v/>
      </c>
      <c r="I170" s="19"/>
      <c r="J170" s="19"/>
      <c r="K170" s="19" t="str">
        <f t="shared" si="69"/>
        <v/>
      </c>
      <c r="L170" s="19">
        <f t="shared" si="70"/>
        <v>10000</v>
      </c>
      <c r="M170" s="22" t="str">
        <f>TRIM(Data!$N167)</f>
        <v>Ashton's Prelude</v>
      </c>
      <c r="N170" s="22" t="str">
        <f>TRIM(Data!$A167)</f>
        <v>Ashton's Prelude (H)</v>
      </c>
      <c r="O170" s="23">
        <f>IF(Data!$B167=0,"",Data!$B167)</f>
        <v>2003</v>
      </c>
      <c r="P170" s="19" t="str">
        <f>IF(Data!$C167=0,"",Data!$C167)</f>
        <v>1</v>
      </c>
      <c r="Q170" s="23" t="str">
        <f>IF($M170="","",Data!$E167)</f>
        <v>M</v>
      </c>
      <c r="R170" s="23" t="str">
        <f t="shared" si="71"/>
        <v>M</v>
      </c>
      <c r="S170" s="23" t="str">
        <f t="shared" si="72"/>
        <v>M</v>
      </c>
      <c r="T170" s="19" t="str">
        <f>IF(Data!$F167=0,"",Data!$F167)</f>
        <v/>
      </c>
      <c r="U170" s="19" t="str">
        <f>IF(Data!$G167=0,"",Data!$G167)</f>
        <v/>
      </c>
      <c r="V170" s="19" t="str">
        <f>IF(Data!$D167=0,"",Data!$D167)</f>
        <v/>
      </c>
      <c r="W170" s="19" t="str">
        <f>Data!$H167</f>
        <v>NRH</v>
      </c>
      <c r="Y170" s="41" t="e">
        <f t="shared" si="66"/>
        <v>#REF!</v>
      </c>
      <c r="Z170" s="8">
        <f t="shared" si="73"/>
        <v>10000</v>
      </c>
      <c r="AA170" s="8" t="str">
        <f t="shared" si="74"/>
        <v>Ashton's Prelude</v>
      </c>
      <c r="AB170" s="8" t="str">
        <f t="shared" si="75"/>
        <v>M</v>
      </c>
      <c r="AC170" s="8" t="str">
        <f t="shared" si="76"/>
        <v/>
      </c>
      <c r="AD170" s="8" t="str">
        <f t="shared" si="77"/>
        <v/>
      </c>
      <c r="AE170" s="8" t="str">
        <f t="shared" si="78"/>
        <v/>
      </c>
      <c r="AF170" s="5">
        <f t="shared" si="79"/>
        <v>2003</v>
      </c>
      <c r="AG170" s="46">
        <v>167</v>
      </c>
      <c r="AH170" s="47" t="str">
        <f t="shared" si="67"/>
        <v/>
      </c>
      <c r="AI170" s="48" t="str">
        <f t="shared" si="68"/>
        <v/>
      </c>
      <c r="AK170" s="22" t="e">
        <f>TRIM(#REF!)</f>
        <v>#REF!</v>
      </c>
      <c r="AL170" s="23" t="e">
        <f>IF(#REF!=0,"",#REF!)</f>
        <v>#REF!</v>
      </c>
      <c r="AM170" s="19" t="e">
        <f>IF(#REF!=0,"",#REF!)</f>
        <v>#REF!</v>
      </c>
      <c r="AN170" s="23" t="e">
        <f>IF($AK170="","",#REF!)</f>
        <v>#REF!</v>
      </c>
      <c r="AO170" s="23" t="e">
        <f t="shared" si="80"/>
        <v>#REF!</v>
      </c>
      <c r="AP170" s="19" t="e">
        <f>IF(#REF!=0,"",#REF!)</f>
        <v>#REF!</v>
      </c>
      <c r="AQ170" s="19" t="e">
        <f>IF(#REF!=0,"",#REF!)</f>
        <v>#REF!</v>
      </c>
      <c r="AR170" s="19" t="e">
        <f>IF(#REF!=0,"",#REF!)</f>
        <v>#REF!</v>
      </c>
      <c r="AS170" s="19" t="e">
        <f>#REF!</f>
        <v>#REF!</v>
      </c>
    </row>
    <row r="171" spans="1:45" ht="19.5" thickTop="1" thickBot="1" x14ac:dyDescent="0.25">
      <c r="B171" s="20" t="str">
        <f t="shared" si="81"/>
        <v/>
      </c>
      <c r="C171" s="21" t="str">
        <f t="shared" si="82"/>
        <v/>
      </c>
      <c r="D171" s="19" t="str">
        <f t="shared" si="83"/>
        <v/>
      </c>
      <c r="E171" s="19" t="str">
        <f t="shared" si="84"/>
        <v/>
      </c>
      <c r="F171" s="19" t="str">
        <f t="shared" si="85"/>
        <v/>
      </c>
      <c r="G171" s="19" t="str">
        <f t="shared" si="86"/>
        <v/>
      </c>
      <c r="H171" s="19" t="str">
        <f t="shared" si="87"/>
        <v/>
      </c>
      <c r="I171" s="19"/>
      <c r="J171" s="19"/>
      <c r="K171" s="19" t="str">
        <f t="shared" si="69"/>
        <v/>
      </c>
      <c r="L171" s="19">
        <f t="shared" si="70"/>
        <v>10000</v>
      </c>
      <c r="M171" s="22" t="str">
        <f>TRIM(Data!$N168)</f>
        <v>Ashton's Red Bell</v>
      </c>
      <c r="N171" s="22" t="str">
        <f>TRIM(Data!$A168)</f>
        <v>Ashton's Red Bell (H)</v>
      </c>
      <c r="O171" s="23">
        <f>IF(Data!$B168=0,"",Data!$B168)</f>
        <v>2013</v>
      </c>
      <c r="P171" s="19" t="str">
        <f>IF(Data!$C168=0,"",Data!$C168)</f>
        <v>1</v>
      </c>
      <c r="Q171" s="23" t="str">
        <f>IF($M171="","",Data!$E168)</f>
        <v>M</v>
      </c>
      <c r="R171" s="23" t="str">
        <f t="shared" si="71"/>
        <v>M</v>
      </c>
      <c r="S171" s="23" t="str">
        <f t="shared" si="72"/>
        <v>M</v>
      </c>
      <c r="T171" s="19" t="str">
        <f>IF(Data!$F168=0,"",Data!$F168)</f>
        <v/>
      </c>
      <c r="U171" s="19" t="str">
        <f>IF(Data!$G168=0,"",Data!$G168)</f>
        <v/>
      </c>
      <c r="V171" s="19" t="str">
        <f>IF(Data!$D168=0,"",Data!$D168)</f>
        <v/>
      </c>
      <c r="W171" s="19" t="str">
        <f>Data!$H168</f>
        <v>NRH</v>
      </c>
      <c r="Y171" s="41" t="e">
        <f t="shared" si="66"/>
        <v>#REF!</v>
      </c>
      <c r="Z171" s="8">
        <f t="shared" si="73"/>
        <v>10000</v>
      </c>
      <c r="AA171" s="8" t="str">
        <f t="shared" si="74"/>
        <v>Ashton's Red Bell</v>
      </c>
      <c r="AB171" s="8" t="str">
        <f t="shared" si="75"/>
        <v>M</v>
      </c>
      <c r="AC171" s="8" t="str">
        <f t="shared" si="76"/>
        <v/>
      </c>
      <c r="AD171" s="8" t="str">
        <f t="shared" si="77"/>
        <v/>
      </c>
      <c r="AE171" s="8" t="str">
        <f t="shared" si="78"/>
        <v/>
      </c>
      <c r="AF171" s="5">
        <f t="shared" si="79"/>
        <v>2013</v>
      </c>
      <c r="AG171" s="46">
        <v>168</v>
      </c>
      <c r="AH171" s="47" t="str">
        <f t="shared" si="67"/>
        <v/>
      </c>
      <c r="AI171" s="48" t="str">
        <f t="shared" si="68"/>
        <v/>
      </c>
      <c r="AK171" s="22" t="e">
        <f>TRIM(#REF!)</f>
        <v>#REF!</v>
      </c>
      <c r="AL171" s="23" t="e">
        <f>IF(#REF!=0,"",#REF!)</f>
        <v>#REF!</v>
      </c>
      <c r="AM171" s="19" t="e">
        <f>IF(#REF!=0,"",#REF!)</f>
        <v>#REF!</v>
      </c>
      <c r="AN171" s="23" t="e">
        <f>IF($AK171="","",#REF!)</f>
        <v>#REF!</v>
      </c>
      <c r="AO171" s="23" t="e">
        <f t="shared" si="80"/>
        <v>#REF!</v>
      </c>
      <c r="AP171" s="19" t="e">
        <f>IF(#REF!=0,"",#REF!)</f>
        <v>#REF!</v>
      </c>
      <c r="AQ171" s="19" t="e">
        <f>IF(#REF!=0,"",#REF!)</f>
        <v>#REF!</v>
      </c>
      <c r="AR171" s="19" t="e">
        <f>IF(#REF!=0,"",#REF!)</f>
        <v>#REF!</v>
      </c>
      <c r="AS171" s="19" t="e">
        <f>#REF!</f>
        <v>#REF!</v>
      </c>
    </row>
    <row r="172" spans="1:45" ht="19.5" thickTop="1" thickBot="1" x14ac:dyDescent="0.25">
      <c r="B172" s="20" t="str">
        <f t="shared" si="81"/>
        <v/>
      </c>
      <c r="C172" s="21" t="str">
        <f t="shared" si="82"/>
        <v/>
      </c>
      <c r="D172" s="19" t="str">
        <f t="shared" si="83"/>
        <v/>
      </c>
      <c r="E172" s="19" t="str">
        <f t="shared" si="84"/>
        <v/>
      </c>
      <c r="F172" s="19" t="str">
        <f t="shared" si="85"/>
        <v/>
      </c>
      <c r="G172" s="19" t="str">
        <f t="shared" si="86"/>
        <v/>
      </c>
      <c r="H172" s="19" t="str">
        <f t="shared" si="87"/>
        <v/>
      </c>
      <c r="I172" s="19"/>
      <c r="J172" s="19"/>
      <c r="K172" s="19" t="str">
        <f t="shared" si="69"/>
        <v/>
      </c>
      <c r="L172" s="19">
        <f t="shared" si="70"/>
        <v>10000</v>
      </c>
      <c r="M172" s="22" t="str">
        <f>TRIM(Data!$N169)</f>
        <v>Ashton's Red Sunset</v>
      </c>
      <c r="N172" s="22" t="str">
        <f>TRIM(Data!$A169)</f>
        <v>Ashton's Red Sunset</v>
      </c>
      <c r="O172" s="23">
        <f>IF(Data!$B169=0,"",Data!$B169)</f>
        <v>2010</v>
      </c>
      <c r="P172" s="19" t="str">
        <f>IF(Data!$C169=0,"",Data!$C169)</f>
        <v>1</v>
      </c>
      <c r="Q172" s="23" t="str">
        <f>IF($M172="","",Data!$E169)</f>
        <v>M</v>
      </c>
      <c r="R172" s="23" t="str">
        <f t="shared" si="71"/>
        <v>M</v>
      </c>
      <c r="S172" s="23" t="str">
        <f t="shared" si="72"/>
        <v>M</v>
      </c>
      <c r="T172" s="19" t="str">
        <f>IF(Data!$F169=0,"",Data!$F169)</f>
        <v/>
      </c>
      <c r="U172" s="19" t="str">
        <f>IF(Data!$G169=0,"",Data!$G169)</f>
        <v/>
      </c>
      <c r="V172" s="19" t="str">
        <f>IF(Data!$D169=0,"",Data!$D169)</f>
        <v/>
      </c>
      <c r="W172" s="19" t="str">
        <f>Data!$H169</f>
        <v>Japonica</v>
      </c>
      <c r="Y172" s="41" t="e">
        <f t="shared" si="66"/>
        <v>#REF!</v>
      </c>
      <c r="Z172" s="8">
        <f t="shared" si="73"/>
        <v>10000</v>
      </c>
      <c r="AA172" s="8" t="str">
        <f t="shared" si="74"/>
        <v>Ashton's Red Sunset</v>
      </c>
      <c r="AB172" s="8" t="str">
        <f t="shared" si="75"/>
        <v>M</v>
      </c>
      <c r="AC172" s="8" t="str">
        <f t="shared" si="76"/>
        <v/>
      </c>
      <c r="AD172" s="8" t="str">
        <f t="shared" si="77"/>
        <v/>
      </c>
      <c r="AE172" s="8" t="str">
        <f t="shared" si="78"/>
        <v/>
      </c>
      <c r="AF172" s="5">
        <f t="shared" si="79"/>
        <v>2010</v>
      </c>
      <c r="AG172" s="46">
        <v>169</v>
      </c>
      <c r="AH172" s="47" t="str">
        <f t="shared" si="67"/>
        <v/>
      </c>
      <c r="AI172" s="48" t="str">
        <f t="shared" si="68"/>
        <v/>
      </c>
      <c r="AK172" s="22" t="e">
        <f>TRIM(#REF!)</f>
        <v>#REF!</v>
      </c>
      <c r="AL172" s="23" t="e">
        <f>IF(#REF!=0,"",#REF!)</f>
        <v>#REF!</v>
      </c>
      <c r="AM172" s="19" t="e">
        <f>IF(#REF!=0,"",#REF!)</f>
        <v>#REF!</v>
      </c>
      <c r="AN172" s="23" t="e">
        <f>IF($AK172="","",#REF!)</f>
        <v>#REF!</v>
      </c>
      <c r="AO172" s="23" t="e">
        <f t="shared" si="80"/>
        <v>#REF!</v>
      </c>
      <c r="AP172" s="19" t="e">
        <f>IF(#REF!=0,"",#REF!)</f>
        <v>#REF!</v>
      </c>
      <c r="AQ172" s="19" t="e">
        <f>IF(#REF!=0,"",#REF!)</f>
        <v>#REF!</v>
      </c>
      <c r="AR172" s="19" t="e">
        <f>IF(#REF!=0,"",#REF!)</f>
        <v>#REF!</v>
      </c>
      <c r="AS172" s="19" t="e">
        <f>#REF!</f>
        <v>#REF!</v>
      </c>
    </row>
    <row r="173" spans="1:45" ht="19.5" thickTop="1" thickBot="1" x14ac:dyDescent="0.25">
      <c r="B173" s="20" t="str">
        <f t="shared" si="81"/>
        <v/>
      </c>
      <c r="C173" s="21" t="str">
        <f t="shared" si="82"/>
        <v/>
      </c>
      <c r="D173" s="19" t="str">
        <f t="shared" si="83"/>
        <v/>
      </c>
      <c r="E173" s="19" t="str">
        <f t="shared" si="84"/>
        <v/>
      </c>
      <c r="F173" s="19" t="str">
        <f t="shared" si="85"/>
        <v/>
      </c>
      <c r="G173" s="19" t="str">
        <f t="shared" si="86"/>
        <v/>
      </c>
      <c r="H173" s="19" t="str">
        <f t="shared" si="87"/>
        <v/>
      </c>
      <c r="I173" s="19"/>
      <c r="J173" s="19"/>
      <c r="K173" s="19" t="str">
        <f t="shared" si="69"/>
        <v/>
      </c>
      <c r="L173" s="19">
        <f t="shared" si="70"/>
        <v>10000</v>
      </c>
      <c r="M173" s="22" t="str">
        <f>TRIM(Data!$N170)</f>
        <v>Ashton's Shooting Star</v>
      </c>
      <c r="N173" s="22" t="str">
        <f>TRIM(Data!$A170)</f>
        <v>Ashton's Shooting Star (H)</v>
      </c>
      <c r="O173" s="23">
        <f>IF(Data!$B170=0,"",Data!$B170)</f>
        <v>2010</v>
      </c>
      <c r="P173" s="19" t="str">
        <f>IF(Data!$C170=0,"",Data!$C170)</f>
        <v>1</v>
      </c>
      <c r="Q173" s="23" t="str">
        <f>IF($M173="","",Data!$E170)</f>
        <v>L</v>
      </c>
      <c r="R173" s="23" t="str">
        <f t="shared" si="71"/>
        <v>L</v>
      </c>
      <c r="S173" s="23" t="str">
        <f t="shared" si="72"/>
        <v>L</v>
      </c>
      <c r="T173" s="19" t="str">
        <f>IF(Data!$F170=0,"",Data!$F170)</f>
        <v/>
      </c>
      <c r="U173" s="19" t="str">
        <f>IF(Data!$G170=0,"",Data!$G170)</f>
        <v/>
      </c>
      <c r="V173" s="19" t="str">
        <f>IF(Data!$D170=0,"",Data!$D170)</f>
        <v/>
      </c>
      <c r="W173" s="19" t="str">
        <f>Data!$H170</f>
        <v>NRH</v>
      </c>
      <c r="Y173" s="41" t="e">
        <f t="shared" si="66"/>
        <v>#REF!</v>
      </c>
      <c r="Z173" s="8">
        <f t="shared" si="73"/>
        <v>10000</v>
      </c>
      <c r="AA173" s="8" t="str">
        <f t="shared" si="74"/>
        <v>Ashton's Shooting Star</v>
      </c>
      <c r="AB173" s="8" t="str">
        <f t="shared" si="75"/>
        <v>L</v>
      </c>
      <c r="AC173" s="8" t="str">
        <f t="shared" si="76"/>
        <v/>
      </c>
      <c r="AD173" s="8" t="str">
        <f t="shared" si="77"/>
        <v/>
      </c>
      <c r="AE173" s="8" t="str">
        <f t="shared" si="78"/>
        <v/>
      </c>
      <c r="AF173" s="5">
        <f t="shared" si="79"/>
        <v>2010</v>
      </c>
      <c r="AG173" s="46">
        <v>170</v>
      </c>
      <c r="AH173" s="47" t="str">
        <f t="shared" si="67"/>
        <v/>
      </c>
      <c r="AI173" s="48" t="str">
        <f t="shared" si="68"/>
        <v/>
      </c>
      <c r="AK173" s="22" t="e">
        <f>TRIM(#REF!)</f>
        <v>#REF!</v>
      </c>
      <c r="AL173" s="23" t="e">
        <f>IF(#REF!=0,"",#REF!)</f>
        <v>#REF!</v>
      </c>
      <c r="AM173" s="19" t="e">
        <f>IF(#REF!=0,"",#REF!)</f>
        <v>#REF!</v>
      </c>
      <c r="AN173" s="23" t="e">
        <f>IF($AK173="","",#REF!)</f>
        <v>#REF!</v>
      </c>
      <c r="AO173" s="23" t="e">
        <f t="shared" si="80"/>
        <v>#REF!</v>
      </c>
      <c r="AP173" s="19" t="e">
        <f>IF(#REF!=0,"",#REF!)</f>
        <v>#REF!</v>
      </c>
      <c r="AQ173" s="19" t="e">
        <f>IF(#REF!=0,"",#REF!)</f>
        <v>#REF!</v>
      </c>
      <c r="AR173" s="19" t="e">
        <f>IF(#REF!=0,"",#REF!)</f>
        <v>#REF!</v>
      </c>
      <c r="AS173" s="19" t="e">
        <f>#REF!</f>
        <v>#REF!</v>
      </c>
    </row>
    <row r="174" spans="1:45" ht="19.5" thickTop="1" thickBot="1" x14ac:dyDescent="0.25">
      <c r="B174" s="20" t="str">
        <f t="shared" si="81"/>
        <v/>
      </c>
      <c r="C174" s="21" t="str">
        <f t="shared" si="82"/>
        <v/>
      </c>
      <c r="D174" s="19" t="str">
        <f t="shared" si="83"/>
        <v/>
      </c>
      <c r="E174" s="19" t="str">
        <f t="shared" si="84"/>
        <v/>
      </c>
      <c r="F174" s="19" t="str">
        <f t="shared" si="85"/>
        <v/>
      </c>
      <c r="G174" s="19" t="str">
        <f t="shared" si="86"/>
        <v/>
      </c>
      <c r="H174" s="19" t="str">
        <f t="shared" si="87"/>
        <v/>
      </c>
      <c r="I174" s="19"/>
      <c r="J174" s="19"/>
      <c r="K174" s="19" t="str">
        <f t="shared" si="69"/>
        <v/>
      </c>
      <c r="L174" s="19">
        <f t="shared" si="70"/>
        <v>10000</v>
      </c>
      <c r="M174" s="22" t="str">
        <f>TRIM(Data!$N171)</f>
        <v>Ashton's Snow</v>
      </c>
      <c r="N174" s="22" t="str">
        <f>TRIM(Data!$A171)</f>
        <v>Ashton's Snow (H)</v>
      </c>
      <c r="O174" s="23">
        <f>IF(Data!$B171=0,"",Data!$B171)</f>
        <v>2002</v>
      </c>
      <c r="P174" s="19" t="str">
        <f>IF(Data!$C171=0,"",Data!$C171)</f>
        <v>1</v>
      </c>
      <c r="Q174" s="23" t="str">
        <f>IF($M174="","",Data!$E171)</f>
        <v>M</v>
      </c>
      <c r="R174" s="23" t="str">
        <f t="shared" si="71"/>
        <v>M</v>
      </c>
      <c r="S174" s="23" t="str">
        <f t="shared" si="72"/>
        <v>M</v>
      </c>
      <c r="T174" s="19" t="str">
        <f>IF(Data!$F171=0,"",Data!$F171)</f>
        <v>WHITE</v>
      </c>
      <c r="U174" s="19" t="str">
        <f>IF(Data!$G171=0,"",Data!$G171)</f>
        <v/>
      </c>
      <c r="V174" s="19" t="str">
        <f>IF(Data!$D171=0,"",Data!$D171)</f>
        <v/>
      </c>
      <c r="W174" s="19" t="str">
        <f>Data!$H171</f>
        <v>NRH</v>
      </c>
      <c r="Y174" s="41" t="e">
        <f t="shared" si="66"/>
        <v>#REF!</v>
      </c>
      <c r="Z174" s="8">
        <f t="shared" si="73"/>
        <v>10000</v>
      </c>
      <c r="AA174" s="8" t="str">
        <f t="shared" si="74"/>
        <v>Ashton's Snow</v>
      </c>
      <c r="AB174" s="8" t="str">
        <f t="shared" si="75"/>
        <v>M</v>
      </c>
      <c r="AC174" s="8" t="str">
        <f t="shared" si="76"/>
        <v>WHITE</v>
      </c>
      <c r="AD174" s="8" t="str">
        <f t="shared" si="77"/>
        <v/>
      </c>
      <c r="AE174" s="8" t="str">
        <f t="shared" si="78"/>
        <v/>
      </c>
      <c r="AF174" s="5">
        <f t="shared" si="79"/>
        <v>2002</v>
      </c>
      <c r="AG174" s="46">
        <v>171</v>
      </c>
      <c r="AH174" s="47" t="str">
        <f t="shared" si="67"/>
        <v/>
      </c>
      <c r="AI174" s="48" t="str">
        <f t="shared" si="68"/>
        <v/>
      </c>
      <c r="AK174" s="22" t="e">
        <f>TRIM(#REF!)</f>
        <v>#REF!</v>
      </c>
      <c r="AL174" s="23" t="e">
        <f>IF(#REF!=0,"",#REF!)</f>
        <v>#REF!</v>
      </c>
      <c r="AM174" s="19" t="e">
        <f>IF(#REF!=0,"",#REF!)</f>
        <v>#REF!</v>
      </c>
      <c r="AN174" s="23" t="e">
        <f>IF($AK174="","",#REF!)</f>
        <v>#REF!</v>
      </c>
      <c r="AO174" s="23" t="e">
        <f t="shared" si="80"/>
        <v>#REF!</v>
      </c>
      <c r="AP174" s="19" t="e">
        <f>IF(#REF!=0,"",#REF!)</f>
        <v>#REF!</v>
      </c>
      <c r="AQ174" s="19" t="e">
        <f>IF(#REF!=0,"",#REF!)</f>
        <v>#REF!</v>
      </c>
      <c r="AR174" s="19" t="e">
        <f>IF(#REF!=0,"",#REF!)</f>
        <v>#REF!</v>
      </c>
      <c r="AS174" s="19" t="e">
        <f>#REF!</f>
        <v>#REF!</v>
      </c>
    </row>
    <row r="175" spans="1:45" ht="19.5" thickTop="1" thickBot="1" x14ac:dyDescent="0.25">
      <c r="B175" s="20" t="str">
        <f t="shared" si="81"/>
        <v/>
      </c>
      <c r="C175" s="21" t="str">
        <f t="shared" si="82"/>
        <v/>
      </c>
      <c r="D175" s="19" t="str">
        <f t="shared" si="83"/>
        <v/>
      </c>
      <c r="E175" s="19" t="str">
        <f t="shared" si="84"/>
        <v/>
      </c>
      <c r="F175" s="19" t="str">
        <f t="shared" si="85"/>
        <v/>
      </c>
      <c r="G175" s="19" t="str">
        <f t="shared" si="86"/>
        <v/>
      </c>
      <c r="H175" s="19" t="str">
        <f t="shared" si="87"/>
        <v/>
      </c>
      <c r="I175" s="19"/>
      <c r="J175" s="19"/>
      <c r="K175" s="19" t="str">
        <f t="shared" si="69"/>
        <v/>
      </c>
      <c r="L175" s="19">
        <f t="shared" si="70"/>
        <v>10000</v>
      </c>
      <c r="M175" s="22" t="str">
        <f>TRIM(Data!$N172)</f>
        <v>Ashton's Supreme</v>
      </c>
      <c r="N175" s="22" t="str">
        <f>TRIM(Data!$A172)</f>
        <v>Ashton's Supreme (H)</v>
      </c>
      <c r="O175" s="23">
        <f>IF(Data!$B172=0,"",Data!$B172)</f>
        <v>2003</v>
      </c>
      <c r="P175" s="19" t="str">
        <f>IF(Data!$C172=0,"",Data!$C172)</f>
        <v>1</v>
      </c>
      <c r="Q175" s="23" t="str">
        <f>IF($M175="","",Data!$E172)</f>
        <v>S</v>
      </c>
      <c r="R175" s="23" t="str">
        <f t="shared" si="71"/>
        <v>S</v>
      </c>
      <c r="S175" s="23" t="str">
        <f t="shared" si="72"/>
        <v>S</v>
      </c>
      <c r="T175" s="19" t="str">
        <f>IF(Data!$F172=0,"",Data!$F172)</f>
        <v/>
      </c>
      <c r="U175" s="19" t="str">
        <f>IF(Data!$G172=0,"",Data!$G172)</f>
        <v/>
      </c>
      <c r="V175" s="19" t="str">
        <f>IF(Data!$D172=0,"",Data!$D172)</f>
        <v/>
      </c>
      <c r="W175" s="19" t="str">
        <f>Data!$H172</f>
        <v>NRH</v>
      </c>
      <c r="Y175" s="41" t="e">
        <f t="shared" si="66"/>
        <v>#REF!</v>
      </c>
      <c r="Z175" s="8">
        <f t="shared" si="73"/>
        <v>10000</v>
      </c>
      <c r="AA175" s="8" t="str">
        <f t="shared" si="74"/>
        <v>Ashton's Supreme</v>
      </c>
      <c r="AB175" s="8" t="str">
        <f t="shared" si="75"/>
        <v>S</v>
      </c>
      <c r="AC175" s="8" t="str">
        <f t="shared" si="76"/>
        <v/>
      </c>
      <c r="AD175" s="8" t="str">
        <f t="shared" si="77"/>
        <v/>
      </c>
      <c r="AE175" s="8" t="str">
        <f t="shared" si="78"/>
        <v/>
      </c>
      <c r="AF175" s="5">
        <f t="shared" si="79"/>
        <v>2003</v>
      </c>
      <c r="AG175" s="46">
        <v>172</v>
      </c>
      <c r="AH175" s="47" t="str">
        <f t="shared" si="67"/>
        <v/>
      </c>
      <c r="AI175" s="48" t="str">
        <f t="shared" si="68"/>
        <v/>
      </c>
      <c r="AK175" s="22" t="e">
        <f>TRIM(#REF!)</f>
        <v>#REF!</v>
      </c>
      <c r="AL175" s="23" t="e">
        <f>IF(#REF!=0,"",#REF!)</f>
        <v>#REF!</v>
      </c>
      <c r="AM175" s="19" t="e">
        <f>IF(#REF!=0,"",#REF!)</f>
        <v>#REF!</v>
      </c>
      <c r="AN175" s="23" t="e">
        <f>IF($AK175="","",#REF!)</f>
        <v>#REF!</v>
      </c>
      <c r="AO175" s="23" t="e">
        <f t="shared" si="80"/>
        <v>#REF!</v>
      </c>
      <c r="AP175" s="19" t="e">
        <f>IF(#REF!=0,"",#REF!)</f>
        <v>#REF!</v>
      </c>
      <c r="AQ175" s="19" t="e">
        <f>IF(#REF!=0,"",#REF!)</f>
        <v>#REF!</v>
      </c>
      <c r="AR175" s="19" t="e">
        <f>IF(#REF!=0,"",#REF!)</f>
        <v>#REF!</v>
      </c>
      <c r="AS175" s="19" t="e">
        <f>#REF!</f>
        <v>#REF!</v>
      </c>
    </row>
    <row r="176" spans="1:45" ht="19.5" thickTop="1" thickBot="1" x14ac:dyDescent="0.25">
      <c r="B176" s="20" t="str">
        <f t="shared" si="81"/>
        <v/>
      </c>
      <c r="C176" s="21" t="str">
        <f t="shared" si="82"/>
        <v/>
      </c>
      <c r="D176" s="19" t="str">
        <f t="shared" si="83"/>
        <v/>
      </c>
      <c r="E176" s="19" t="str">
        <f t="shared" si="84"/>
        <v/>
      </c>
      <c r="F176" s="19" t="str">
        <f t="shared" si="85"/>
        <v/>
      </c>
      <c r="G176" s="19" t="str">
        <f t="shared" si="86"/>
        <v/>
      </c>
      <c r="H176" s="19" t="str">
        <f t="shared" si="87"/>
        <v/>
      </c>
      <c r="I176" s="19"/>
      <c r="J176" s="19"/>
      <c r="K176" s="19" t="str">
        <f t="shared" si="69"/>
        <v/>
      </c>
      <c r="L176" s="19">
        <f t="shared" si="70"/>
        <v>10000</v>
      </c>
      <c r="M176" s="22" t="str">
        <f>TRIM(Data!$N173)</f>
        <v>Aspasia Macarthur</v>
      </c>
      <c r="N176" s="22" t="str">
        <f>TRIM(Data!$A173)</f>
        <v>Aspasia Macarthur (Paeoniaeflora)</v>
      </c>
      <c r="O176" s="23">
        <f>IF(Data!$B173=0,"",Data!$B173)</f>
        <v>1850</v>
      </c>
      <c r="P176" s="19" t="str">
        <f>IF(Data!$C173=0,"",Data!$C173)</f>
        <v>1</v>
      </c>
      <c r="Q176" s="23" t="str">
        <f>IF($M176="","",Data!$E173)</f>
        <v>M</v>
      </c>
      <c r="R176" s="23" t="str">
        <f t="shared" si="71"/>
        <v>M</v>
      </c>
      <c r="S176" s="23" t="str">
        <f t="shared" si="72"/>
        <v>M</v>
      </c>
      <c r="T176" s="19" t="str">
        <f>IF(Data!$F173=0,"",Data!$F173)</f>
        <v/>
      </c>
      <c r="U176" s="19" t="str">
        <f>IF(Data!$G173=0,"",Data!$G173)</f>
        <v/>
      </c>
      <c r="V176" s="19" t="str">
        <f>IF(Data!$D173=0,"",Data!$D173)</f>
        <v>ANTIQUE</v>
      </c>
      <c r="W176" s="19" t="str">
        <f>Data!$H173</f>
        <v>Japonica</v>
      </c>
      <c r="Y176" s="41" t="e">
        <f t="shared" si="66"/>
        <v>#REF!</v>
      </c>
      <c r="Z176" s="8">
        <f t="shared" si="73"/>
        <v>176</v>
      </c>
      <c r="AA176" s="8" t="str">
        <f t="shared" si="74"/>
        <v>Aspasia Macarthur</v>
      </c>
      <c r="AB176" s="8" t="str">
        <f t="shared" si="75"/>
        <v>M</v>
      </c>
      <c r="AC176" s="8" t="str">
        <f t="shared" si="76"/>
        <v/>
      </c>
      <c r="AD176" s="8" t="str">
        <f t="shared" si="77"/>
        <v/>
      </c>
      <c r="AE176" s="8" t="str">
        <f t="shared" si="78"/>
        <v>ANTIQUE</v>
      </c>
      <c r="AF176" s="5">
        <f t="shared" si="79"/>
        <v>1850</v>
      </c>
      <c r="AG176" s="46">
        <v>173</v>
      </c>
      <c r="AH176" s="47" t="str">
        <f t="shared" si="67"/>
        <v/>
      </c>
      <c r="AI176" s="48" t="str">
        <f t="shared" si="68"/>
        <v/>
      </c>
      <c r="AK176" s="22" t="e">
        <f>TRIM(#REF!)</f>
        <v>#REF!</v>
      </c>
      <c r="AL176" s="23" t="e">
        <f>IF(#REF!=0,"",#REF!)</f>
        <v>#REF!</v>
      </c>
      <c r="AM176" s="19" t="e">
        <f>IF(#REF!=0,"",#REF!)</f>
        <v>#REF!</v>
      </c>
      <c r="AN176" s="23" t="e">
        <f>IF($AK176="","",#REF!)</f>
        <v>#REF!</v>
      </c>
      <c r="AO176" s="23" t="e">
        <f t="shared" si="80"/>
        <v>#REF!</v>
      </c>
      <c r="AP176" s="19" t="e">
        <f>IF(#REF!=0,"",#REF!)</f>
        <v>#REF!</v>
      </c>
      <c r="AQ176" s="19" t="e">
        <f>IF(#REF!=0,"",#REF!)</f>
        <v>#REF!</v>
      </c>
      <c r="AR176" s="19" t="e">
        <f>IF(#REF!=0,"",#REF!)</f>
        <v>#REF!</v>
      </c>
      <c r="AS176" s="19" t="e">
        <f>#REF!</f>
        <v>#REF!</v>
      </c>
    </row>
    <row r="177" spans="2:45" ht="19.5" thickTop="1" thickBot="1" x14ac:dyDescent="0.25">
      <c r="B177" s="20" t="str">
        <f t="shared" si="81"/>
        <v/>
      </c>
      <c r="C177" s="21" t="str">
        <f t="shared" si="82"/>
        <v/>
      </c>
      <c r="D177" s="19" t="str">
        <f t="shared" si="83"/>
        <v/>
      </c>
      <c r="E177" s="19" t="str">
        <f t="shared" si="84"/>
        <v/>
      </c>
      <c r="F177" s="19" t="str">
        <f t="shared" si="85"/>
        <v/>
      </c>
      <c r="G177" s="19" t="str">
        <f t="shared" si="86"/>
        <v/>
      </c>
      <c r="H177" s="19" t="str">
        <f t="shared" si="87"/>
        <v/>
      </c>
      <c r="I177" s="19"/>
      <c r="J177" s="19"/>
      <c r="K177" s="19" t="str">
        <f t="shared" si="69"/>
        <v/>
      </c>
      <c r="L177" s="19">
        <f t="shared" si="70"/>
        <v>10000</v>
      </c>
      <c r="M177" s="22" t="str">
        <f>TRIM(Data!$N174)</f>
        <v>Aspasia Rosea (See Otahuhu Beauty)</v>
      </c>
      <c r="N177" s="22" t="str">
        <f>TRIM(Data!$A174)</f>
        <v>Aspasia Rosea (See Otahuhu Beauty)</v>
      </c>
      <c r="O177" s="23">
        <f>IF(Data!$B174=0,"",Data!$B174)</f>
        <v>1904</v>
      </c>
      <c r="P177" s="19" t="str">
        <f>IF(Data!$C174=0,"",Data!$C174)</f>
        <v/>
      </c>
      <c r="Q177" s="23" t="str">
        <f>IF($M177="","",Data!$E174)</f>
        <v>M</v>
      </c>
      <c r="R177" s="23" t="str">
        <f t="shared" si="71"/>
        <v>M</v>
      </c>
      <c r="S177" s="23" t="str">
        <f t="shared" si="72"/>
        <v>M</v>
      </c>
      <c r="T177" s="19" t="str">
        <f>IF(Data!$F174=0,"",Data!$F174)</f>
        <v/>
      </c>
      <c r="U177" s="19" t="str">
        <f>IF(Data!$G174=0,"",Data!$G174)</f>
        <v/>
      </c>
      <c r="V177" s="19" t="str">
        <f>IF(Data!$D174=0,"",Data!$D174)</f>
        <v/>
      </c>
      <c r="W177" s="19" t="str">
        <f>Data!$H174</f>
        <v>Japonica</v>
      </c>
      <c r="Y177" s="41" t="e">
        <f t="shared" si="66"/>
        <v>#REF!</v>
      </c>
      <c r="Z177" s="8">
        <f t="shared" si="73"/>
        <v>10000</v>
      </c>
      <c r="AA177" s="8" t="str">
        <f t="shared" si="74"/>
        <v>Aspasia Rosea (See Otahuhu Beauty)</v>
      </c>
      <c r="AB177" s="8" t="str">
        <f t="shared" si="75"/>
        <v>M</v>
      </c>
      <c r="AC177" s="8" t="str">
        <f t="shared" si="76"/>
        <v/>
      </c>
      <c r="AD177" s="8" t="str">
        <f t="shared" si="77"/>
        <v/>
      </c>
      <c r="AE177" s="8" t="str">
        <f t="shared" si="78"/>
        <v/>
      </c>
      <c r="AF177" s="5">
        <f t="shared" si="79"/>
        <v>1904</v>
      </c>
      <c r="AG177" s="46">
        <v>174</v>
      </c>
      <c r="AH177" s="47" t="str">
        <f t="shared" si="67"/>
        <v/>
      </c>
      <c r="AI177" s="48" t="str">
        <f t="shared" si="68"/>
        <v/>
      </c>
      <c r="AK177" s="22" t="e">
        <f>TRIM(#REF!)</f>
        <v>#REF!</v>
      </c>
      <c r="AL177" s="23" t="e">
        <f>IF(#REF!=0,"",#REF!)</f>
        <v>#REF!</v>
      </c>
      <c r="AM177" s="19" t="e">
        <f>IF(#REF!=0,"",#REF!)</f>
        <v>#REF!</v>
      </c>
      <c r="AN177" s="23" t="e">
        <f>IF($AK177="","",#REF!)</f>
        <v>#REF!</v>
      </c>
      <c r="AO177" s="23" t="e">
        <f t="shared" si="80"/>
        <v>#REF!</v>
      </c>
      <c r="AP177" s="19" t="e">
        <f>IF(#REF!=0,"",#REF!)</f>
        <v>#REF!</v>
      </c>
      <c r="AQ177" s="19" t="e">
        <f>IF(#REF!=0,"",#REF!)</f>
        <v>#REF!</v>
      </c>
      <c r="AR177" s="19" t="e">
        <f>IF(#REF!=0,"",#REF!)</f>
        <v>#REF!</v>
      </c>
      <c r="AS177" s="19" t="e">
        <f>#REF!</f>
        <v>#REF!</v>
      </c>
    </row>
    <row r="178" spans="2:45" ht="19.5" thickTop="1" thickBot="1" x14ac:dyDescent="0.25">
      <c r="B178" s="20" t="str">
        <f t="shared" si="81"/>
        <v/>
      </c>
      <c r="C178" s="21" t="str">
        <f t="shared" si="82"/>
        <v/>
      </c>
      <c r="D178" s="19" t="str">
        <f t="shared" si="83"/>
        <v/>
      </c>
      <c r="E178" s="19" t="str">
        <f t="shared" si="84"/>
        <v/>
      </c>
      <c r="F178" s="19" t="str">
        <f t="shared" si="85"/>
        <v/>
      </c>
      <c r="G178" s="19" t="str">
        <f t="shared" si="86"/>
        <v/>
      </c>
      <c r="H178" s="19" t="str">
        <f t="shared" si="87"/>
        <v/>
      </c>
      <c r="I178" s="19"/>
      <c r="J178" s="19"/>
      <c r="K178" s="19" t="str">
        <f t="shared" si="69"/>
        <v/>
      </c>
      <c r="L178" s="19">
        <f t="shared" si="70"/>
        <v>10000</v>
      </c>
      <c r="M178" s="22" t="str">
        <f>TRIM(Data!$N175)</f>
        <v>Astro Nova</v>
      </c>
      <c r="N178" s="22" t="str">
        <f>TRIM(Data!$A175)</f>
        <v>Astro Nova</v>
      </c>
      <c r="O178" s="23">
        <f>IF(Data!$B175=0,"",Data!$B175)</f>
        <v>2002</v>
      </c>
      <c r="P178" s="19" t="str">
        <f>IF(Data!$C175=0,"",Data!$C175)</f>
        <v>1</v>
      </c>
      <c r="Q178" s="23" t="str">
        <f>IF($M178="","",Data!$E175)</f>
        <v>L</v>
      </c>
      <c r="R178" s="23" t="str">
        <f t="shared" si="71"/>
        <v>L</v>
      </c>
      <c r="S178" s="23" t="str">
        <f t="shared" si="72"/>
        <v>L</v>
      </c>
      <c r="T178" s="19" t="str">
        <f>IF(Data!$F175=0,"",Data!$F175)</f>
        <v/>
      </c>
      <c r="U178" s="19" t="str">
        <f>IF(Data!$G175=0,"",Data!$G175)</f>
        <v/>
      </c>
      <c r="V178" s="19" t="str">
        <f>IF(Data!$D175=0,"",Data!$D175)</f>
        <v/>
      </c>
      <c r="W178" s="19" t="str">
        <f>Data!$H175</f>
        <v>Japonica</v>
      </c>
      <c r="Y178" s="41" t="e">
        <f t="shared" si="66"/>
        <v>#REF!</v>
      </c>
      <c r="Z178" s="8">
        <f t="shared" si="73"/>
        <v>10000</v>
      </c>
      <c r="AA178" s="8" t="str">
        <f t="shared" si="74"/>
        <v>Astro Nova</v>
      </c>
      <c r="AB178" s="8" t="str">
        <f t="shared" si="75"/>
        <v>L</v>
      </c>
      <c r="AC178" s="8" t="str">
        <f t="shared" si="76"/>
        <v/>
      </c>
      <c r="AD178" s="8" t="str">
        <f t="shared" si="77"/>
        <v/>
      </c>
      <c r="AE178" s="8" t="str">
        <f t="shared" si="78"/>
        <v/>
      </c>
      <c r="AF178" s="5">
        <f t="shared" si="79"/>
        <v>2002</v>
      </c>
      <c r="AG178" s="46">
        <v>175</v>
      </c>
      <c r="AH178" s="47" t="str">
        <f t="shared" si="67"/>
        <v/>
      </c>
      <c r="AI178" s="48" t="str">
        <f t="shared" si="68"/>
        <v/>
      </c>
      <c r="AK178" s="22" t="e">
        <f>TRIM(#REF!)</f>
        <v>#REF!</v>
      </c>
      <c r="AL178" s="23" t="e">
        <f>IF(#REF!=0,"",#REF!)</f>
        <v>#REF!</v>
      </c>
      <c r="AM178" s="19" t="e">
        <f>IF(#REF!=0,"",#REF!)</f>
        <v>#REF!</v>
      </c>
      <c r="AN178" s="23" t="e">
        <f>IF($AK178="","",#REF!)</f>
        <v>#REF!</v>
      </c>
      <c r="AO178" s="23" t="e">
        <f t="shared" si="80"/>
        <v>#REF!</v>
      </c>
      <c r="AP178" s="19" t="e">
        <f>IF(#REF!=0,"",#REF!)</f>
        <v>#REF!</v>
      </c>
      <c r="AQ178" s="19" t="e">
        <f>IF(#REF!=0,"",#REF!)</f>
        <v>#REF!</v>
      </c>
      <c r="AR178" s="19" t="e">
        <f>IF(#REF!=0,"",#REF!)</f>
        <v>#REF!</v>
      </c>
      <c r="AS178" s="19" t="e">
        <f>#REF!</f>
        <v>#REF!</v>
      </c>
    </row>
    <row r="179" spans="2:45" ht="19.5" thickTop="1" thickBot="1" x14ac:dyDescent="0.25">
      <c r="B179" s="20" t="str">
        <f t="shared" si="81"/>
        <v/>
      </c>
      <c r="C179" s="21" t="str">
        <f t="shared" si="82"/>
        <v/>
      </c>
      <c r="D179" s="19" t="str">
        <f t="shared" si="83"/>
        <v/>
      </c>
      <c r="E179" s="19" t="str">
        <f t="shared" si="84"/>
        <v/>
      </c>
      <c r="F179" s="19" t="str">
        <f t="shared" si="85"/>
        <v/>
      </c>
      <c r="G179" s="19" t="str">
        <f t="shared" si="86"/>
        <v/>
      </c>
      <c r="H179" s="19" t="str">
        <f t="shared" si="87"/>
        <v/>
      </c>
      <c r="I179" s="19"/>
      <c r="J179" s="19"/>
      <c r="K179" s="19" t="str">
        <f t="shared" si="69"/>
        <v/>
      </c>
      <c r="L179" s="19">
        <f t="shared" si="70"/>
        <v>10000</v>
      </c>
      <c r="M179" s="22" t="str">
        <f>TRIM(Data!$N176)</f>
        <v>Astronaut</v>
      </c>
      <c r="N179" s="22" t="str">
        <f>TRIM(Data!$A176)</f>
        <v>Astronaut</v>
      </c>
      <c r="O179" s="23">
        <f>IF(Data!$B176=0,"",Data!$B176)</f>
        <v>1964</v>
      </c>
      <c r="P179" s="19" t="str">
        <f>IF(Data!$C176=0,"",Data!$C176)</f>
        <v>1</v>
      </c>
      <c r="Q179" s="23" t="str">
        <f>IF($M179="","",Data!$E176)</f>
        <v>M</v>
      </c>
      <c r="R179" s="23" t="str">
        <f t="shared" si="71"/>
        <v>M</v>
      </c>
      <c r="S179" s="23" t="str">
        <f t="shared" si="72"/>
        <v>M</v>
      </c>
      <c r="T179" s="19" t="str">
        <f>IF(Data!$F176=0,"",Data!$F176)</f>
        <v/>
      </c>
      <c r="U179" s="19" t="str">
        <f>IF(Data!$G176=0,"",Data!$G176)</f>
        <v/>
      </c>
      <c r="V179" s="19" t="str">
        <f>IF(Data!$D176=0,"",Data!$D176)</f>
        <v/>
      </c>
      <c r="W179" s="19" t="str">
        <f>Data!$H176</f>
        <v>Japonica</v>
      </c>
      <c r="Y179" s="41" t="e">
        <f t="shared" si="66"/>
        <v>#REF!</v>
      </c>
      <c r="Z179" s="8">
        <f t="shared" si="73"/>
        <v>10000</v>
      </c>
      <c r="AA179" s="8" t="str">
        <f t="shared" si="74"/>
        <v>Astronaut</v>
      </c>
      <c r="AB179" s="8" t="str">
        <f t="shared" si="75"/>
        <v>M</v>
      </c>
      <c r="AC179" s="8" t="str">
        <f t="shared" si="76"/>
        <v/>
      </c>
      <c r="AD179" s="8" t="str">
        <f t="shared" si="77"/>
        <v/>
      </c>
      <c r="AE179" s="8" t="str">
        <f t="shared" si="78"/>
        <v/>
      </c>
      <c r="AF179" s="5">
        <f t="shared" si="79"/>
        <v>1964</v>
      </c>
      <c r="AG179" s="46">
        <v>176</v>
      </c>
      <c r="AH179" s="47" t="str">
        <f t="shared" si="67"/>
        <v/>
      </c>
      <c r="AI179" s="48" t="str">
        <f t="shared" si="68"/>
        <v/>
      </c>
      <c r="AK179" s="22" t="e">
        <f>TRIM(#REF!)</f>
        <v>#REF!</v>
      </c>
      <c r="AL179" s="23" t="e">
        <f>IF(#REF!=0,"",#REF!)</f>
        <v>#REF!</v>
      </c>
      <c r="AM179" s="19" t="e">
        <f>IF(#REF!=0,"",#REF!)</f>
        <v>#REF!</v>
      </c>
      <c r="AN179" s="23" t="e">
        <f>IF($AK179="","",#REF!)</f>
        <v>#REF!</v>
      </c>
      <c r="AO179" s="23" t="e">
        <f t="shared" si="80"/>
        <v>#REF!</v>
      </c>
      <c r="AP179" s="19" t="e">
        <f>IF(#REF!=0,"",#REF!)</f>
        <v>#REF!</v>
      </c>
      <c r="AQ179" s="19" t="e">
        <f>IF(#REF!=0,"",#REF!)</f>
        <v>#REF!</v>
      </c>
      <c r="AR179" s="19" t="e">
        <f>IF(#REF!=0,"",#REF!)</f>
        <v>#REF!</v>
      </c>
      <c r="AS179" s="19" t="e">
        <f>#REF!</f>
        <v>#REF!</v>
      </c>
    </row>
    <row r="180" spans="2:45" ht="19.5" thickTop="1" thickBot="1" x14ac:dyDescent="0.25">
      <c r="B180" s="20" t="str">
        <f t="shared" si="81"/>
        <v/>
      </c>
      <c r="C180" s="21" t="str">
        <f t="shared" si="82"/>
        <v/>
      </c>
      <c r="D180" s="19" t="str">
        <f t="shared" si="83"/>
        <v/>
      </c>
      <c r="E180" s="19" t="str">
        <f t="shared" si="84"/>
        <v/>
      </c>
      <c r="F180" s="19" t="str">
        <f t="shared" si="85"/>
        <v/>
      </c>
      <c r="G180" s="19" t="str">
        <f t="shared" si="86"/>
        <v/>
      </c>
      <c r="H180" s="19" t="str">
        <f t="shared" si="87"/>
        <v/>
      </c>
      <c r="I180" s="19"/>
      <c r="J180" s="19"/>
      <c r="K180" s="19" t="str">
        <f t="shared" si="69"/>
        <v/>
      </c>
      <c r="L180" s="19">
        <f t="shared" si="70"/>
        <v>10000</v>
      </c>
      <c r="M180" s="22" t="str">
        <f>TRIM(Data!$N177)</f>
        <v>Atkins' Gift</v>
      </c>
      <c r="N180" s="22" t="str">
        <f>TRIM(Data!$A177)</f>
        <v>Atkins' Gift</v>
      </c>
      <c r="O180" s="23">
        <f>IF(Data!$B177=0,"",Data!$B177)</f>
        <v>2004</v>
      </c>
      <c r="P180" s="19" t="str">
        <f>IF(Data!$C177=0,"",Data!$C177)</f>
        <v>1</v>
      </c>
      <c r="Q180" s="23" t="str">
        <f>IF($M180="","",Data!$E177)</f>
        <v>L</v>
      </c>
      <c r="R180" s="23" t="str">
        <f t="shared" si="71"/>
        <v>L</v>
      </c>
      <c r="S180" s="23" t="str">
        <f t="shared" si="72"/>
        <v>L</v>
      </c>
      <c r="T180" s="19" t="str">
        <f>IF(Data!$F177=0,"",Data!$F177)</f>
        <v/>
      </c>
      <c r="U180" s="19" t="str">
        <f>IF(Data!$G177=0,"",Data!$G177)</f>
        <v>FD</v>
      </c>
      <c r="V180" s="19" t="str">
        <f>IF(Data!$D177=0,"",Data!$D177)</f>
        <v/>
      </c>
      <c r="W180" s="19" t="str">
        <f>Data!$H177</f>
        <v>Japonica</v>
      </c>
      <c r="Y180" s="41" t="e">
        <f t="shared" si="66"/>
        <v>#REF!</v>
      </c>
      <c r="Z180" s="8">
        <f t="shared" si="73"/>
        <v>10000</v>
      </c>
      <c r="AA180" s="8" t="str">
        <f t="shared" si="74"/>
        <v>Atkins' Gift</v>
      </c>
      <c r="AB180" s="8" t="str">
        <f t="shared" si="75"/>
        <v>L</v>
      </c>
      <c r="AC180" s="8" t="str">
        <f t="shared" si="76"/>
        <v/>
      </c>
      <c r="AD180" s="8" t="str">
        <f t="shared" si="77"/>
        <v>FD</v>
      </c>
      <c r="AE180" s="8" t="str">
        <f t="shared" si="78"/>
        <v/>
      </c>
      <c r="AF180" s="5">
        <f t="shared" si="79"/>
        <v>2004</v>
      </c>
      <c r="AG180" s="46">
        <v>177</v>
      </c>
      <c r="AH180" s="47" t="str">
        <f t="shared" si="67"/>
        <v/>
      </c>
      <c r="AI180" s="48" t="str">
        <f t="shared" si="68"/>
        <v/>
      </c>
      <c r="AK180" s="22" t="e">
        <f>TRIM(#REF!)</f>
        <v>#REF!</v>
      </c>
      <c r="AL180" s="23" t="e">
        <f>IF(#REF!=0,"",#REF!)</f>
        <v>#REF!</v>
      </c>
      <c r="AM180" s="19" t="e">
        <f>IF(#REF!=0,"",#REF!)</f>
        <v>#REF!</v>
      </c>
      <c r="AN180" s="23" t="e">
        <f>IF($AK180="","",#REF!)</f>
        <v>#REF!</v>
      </c>
      <c r="AO180" s="23" t="e">
        <f t="shared" si="80"/>
        <v>#REF!</v>
      </c>
      <c r="AP180" s="19" t="e">
        <f>IF(#REF!=0,"",#REF!)</f>
        <v>#REF!</v>
      </c>
      <c r="AQ180" s="19" t="e">
        <f>IF(#REF!=0,"",#REF!)</f>
        <v>#REF!</v>
      </c>
      <c r="AR180" s="19" t="e">
        <f>IF(#REF!=0,"",#REF!)</f>
        <v>#REF!</v>
      </c>
      <c r="AS180" s="19" t="e">
        <f>#REF!</f>
        <v>#REF!</v>
      </c>
    </row>
    <row r="181" spans="2:45" ht="19.5" thickTop="1" thickBot="1" x14ac:dyDescent="0.25">
      <c r="B181" s="20" t="str">
        <f t="shared" si="81"/>
        <v/>
      </c>
      <c r="C181" s="21" t="str">
        <f t="shared" si="82"/>
        <v/>
      </c>
      <c r="D181" s="19" t="str">
        <f t="shared" si="83"/>
        <v/>
      </c>
      <c r="E181" s="19" t="str">
        <f t="shared" si="84"/>
        <v/>
      </c>
      <c r="F181" s="19" t="str">
        <f t="shared" si="85"/>
        <v/>
      </c>
      <c r="G181" s="19" t="str">
        <f t="shared" si="86"/>
        <v/>
      </c>
      <c r="H181" s="19" t="str">
        <f t="shared" si="87"/>
        <v/>
      </c>
      <c r="I181" s="19"/>
      <c r="J181" s="19"/>
      <c r="K181" s="19" t="str">
        <f t="shared" si="69"/>
        <v/>
      </c>
      <c r="L181" s="19">
        <f t="shared" si="70"/>
        <v>10000</v>
      </c>
      <c r="M181" s="22" t="str">
        <f>TRIM(Data!$N178)</f>
        <v>Atomic Red</v>
      </c>
      <c r="N181" s="22" t="str">
        <f>TRIM(Data!$A178)</f>
        <v>Atomic Red</v>
      </c>
      <c r="O181" s="23">
        <f>IF(Data!$B178=0,"",Data!$B178)</f>
        <v>1953</v>
      </c>
      <c r="P181" s="19" t="str">
        <f>IF(Data!$C178=0,"",Data!$C178)</f>
        <v>1</v>
      </c>
      <c r="Q181" s="23" t="str">
        <f>IF($M181="","",Data!$E178)</f>
        <v>M</v>
      </c>
      <c r="R181" s="23" t="str">
        <f t="shared" si="71"/>
        <v>M</v>
      </c>
      <c r="S181" s="23" t="str">
        <f t="shared" si="72"/>
        <v>M</v>
      </c>
      <c r="T181" s="19" t="str">
        <f>IF(Data!$F178=0,"",Data!$F178)</f>
        <v/>
      </c>
      <c r="U181" s="19" t="str">
        <f>IF(Data!$G178=0,"",Data!$G178)</f>
        <v/>
      </c>
      <c r="V181" s="19" t="str">
        <f>IF(Data!$D178=0,"",Data!$D178)</f>
        <v/>
      </c>
      <c r="W181" s="19" t="str">
        <f>Data!$H178</f>
        <v>Japonica</v>
      </c>
      <c r="Y181" s="41" t="e">
        <f t="shared" si="66"/>
        <v>#REF!</v>
      </c>
      <c r="Z181" s="8">
        <f t="shared" si="73"/>
        <v>10000</v>
      </c>
      <c r="AA181" s="8" t="str">
        <f t="shared" si="74"/>
        <v>Atomic Red</v>
      </c>
      <c r="AB181" s="8" t="str">
        <f t="shared" si="75"/>
        <v>M</v>
      </c>
      <c r="AC181" s="8" t="str">
        <f t="shared" si="76"/>
        <v/>
      </c>
      <c r="AD181" s="8" t="str">
        <f t="shared" si="77"/>
        <v/>
      </c>
      <c r="AE181" s="8" t="str">
        <f t="shared" si="78"/>
        <v/>
      </c>
      <c r="AF181" s="5">
        <f t="shared" si="79"/>
        <v>1953</v>
      </c>
      <c r="AG181" s="46">
        <v>178</v>
      </c>
      <c r="AH181" s="47" t="str">
        <f t="shared" si="67"/>
        <v/>
      </c>
      <c r="AI181" s="48" t="str">
        <f t="shared" si="68"/>
        <v/>
      </c>
      <c r="AK181" s="22" t="e">
        <f>TRIM(#REF!)</f>
        <v>#REF!</v>
      </c>
      <c r="AL181" s="23" t="e">
        <f>IF(#REF!=0,"",#REF!)</f>
        <v>#REF!</v>
      </c>
      <c r="AM181" s="19" t="e">
        <f>IF(#REF!=0,"",#REF!)</f>
        <v>#REF!</v>
      </c>
      <c r="AN181" s="23" t="e">
        <f>IF($AK181="","",#REF!)</f>
        <v>#REF!</v>
      </c>
      <c r="AO181" s="23" t="e">
        <f t="shared" si="80"/>
        <v>#REF!</v>
      </c>
      <c r="AP181" s="19" t="e">
        <f>IF(#REF!=0,"",#REF!)</f>
        <v>#REF!</v>
      </c>
      <c r="AQ181" s="19" t="e">
        <f>IF(#REF!=0,"",#REF!)</f>
        <v>#REF!</v>
      </c>
      <c r="AR181" s="19" t="e">
        <f>IF(#REF!=0,"",#REF!)</f>
        <v>#REF!</v>
      </c>
      <c r="AS181" s="19" t="e">
        <f>#REF!</f>
        <v>#REF!</v>
      </c>
    </row>
    <row r="182" spans="2:45" ht="19.5" thickTop="1" thickBot="1" x14ac:dyDescent="0.25">
      <c r="B182" s="20" t="str">
        <f t="shared" si="81"/>
        <v/>
      </c>
      <c r="C182" s="21" t="str">
        <f t="shared" si="82"/>
        <v/>
      </c>
      <c r="D182" s="19" t="str">
        <f t="shared" si="83"/>
        <v/>
      </c>
      <c r="E182" s="19" t="str">
        <f t="shared" si="84"/>
        <v/>
      </c>
      <c r="F182" s="19" t="str">
        <f t="shared" si="85"/>
        <v/>
      </c>
      <c r="G182" s="19" t="str">
        <f t="shared" si="86"/>
        <v/>
      </c>
      <c r="H182" s="19" t="str">
        <f t="shared" si="87"/>
        <v/>
      </c>
      <c r="I182" s="19"/>
      <c r="J182" s="19"/>
      <c r="K182" s="19" t="str">
        <f t="shared" si="69"/>
        <v/>
      </c>
      <c r="L182" s="19">
        <f t="shared" si="70"/>
        <v>10000</v>
      </c>
      <c r="M182" s="22" t="str">
        <f>TRIM(Data!$N179)</f>
        <v>Aubrey Harris</v>
      </c>
      <c r="N182" s="22" t="str">
        <f>TRIM(Data!$A179)</f>
        <v>Aubrey Harris</v>
      </c>
      <c r="O182" s="23">
        <f>IF(Data!$B179=0,"",Data!$B179)</f>
        <v>1959</v>
      </c>
      <c r="P182" s="19" t="str">
        <f>IF(Data!$C179=0,"",Data!$C179)</f>
        <v/>
      </c>
      <c r="Q182" s="23" t="str">
        <f>IF($M182="","",Data!$E179)</f>
        <v>L</v>
      </c>
      <c r="R182" s="23" t="str">
        <f t="shared" si="71"/>
        <v>L</v>
      </c>
      <c r="S182" s="23" t="str">
        <f t="shared" si="72"/>
        <v>L</v>
      </c>
      <c r="T182" s="19" t="str">
        <f>IF(Data!$F179=0,"",Data!$F179)</f>
        <v/>
      </c>
      <c r="U182" s="19" t="str">
        <f>IF(Data!$G179=0,"",Data!$G179)</f>
        <v/>
      </c>
      <c r="V182" s="19" t="str">
        <f>IF(Data!$D179=0,"",Data!$D179)</f>
        <v/>
      </c>
      <c r="W182" s="19" t="str">
        <f>Data!$H179</f>
        <v>Japonica</v>
      </c>
      <c r="Y182" s="41" t="e">
        <f t="shared" si="66"/>
        <v>#REF!</v>
      </c>
      <c r="Z182" s="8">
        <f t="shared" si="73"/>
        <v>10000</v>
      </c>
      <c r="AA182" s="8" t="str">
        <f t="shared" si="74"/>
        <v>Aubrey Harris</v>
      </c>
      <c r="AB182" s="8" t="str">
        <f t="shared" si="75"/>
        <v>L</v>
      </c>
      <c r="AC182" s="8" t="str">
        <f t="shared" si="76"/>
        <v/>
      </c>
      <c r="AD182" s="8" t="str">
        <f t="shared" si="77"/>
        <v/>
      </c>
      <c r="AE182" s="8" t="str">
        <f t="shared" si="78"/>
        <v/>
      </c>
      <c r="AF182" s="5">
        <f t="shared" si="79"/>
        <v>1959</v>
      </c>
      <c r="AG182" s="46">
        <v>179</v>
      </c>
      <c r="AH182" s="47" t="str">
        <f t="shared" si="67"/>
        <v/>
      </c>
      <c r="AI182" s="48" t="str">
        <f t="shared" si="68"/>
        <v/>
      </c>
      <c r="AK182" s="22" t="e">
        <f>TRIM(#REF!)</f>
        <v>#REF!</v>
      </c>
      <c r="AL182" s="23" t="e">
        <f>IF(#REF!=0,"",#REF!)</f>
        <v>#REF!</v>
      </c>
      <c r="AM182" s="19" t="e">
        <f>IF(#REF!=0,"",#REF!)</f>
        <v>#REF!</v>
      </c>
      <c r="AN182" s="23" t="e">
        <f>IF($AK182="","",#REF!)</f>
        <v>#REF!</v>
      </c>
      <c r="AO182" s="23" t="e">
        <f t="shared" si="80"/>
        <v>#REF!</v>
      </c>
      <c r="AP182" s="19" t="e">
        <f>IF(#REF!=0,"",#REF!)</f>
        <v>#REF!</v>
      </c>
      <c r="AQ182" s="19" t="e">
        <f>IF(#REF!=0,"",#REF!)</f>
        <v>#REF!</v>
      </c>
      <c r="AR182" s="19" t="e">
        <f>IF(#REF!=0,"",#REF!)</f>
        <v>#REF!</v>
      </c>
      <c r="AS182" s="19" t="e">
        <f>#REF!</f>
        <v>#REF!</v>
      </c>
    </row>
    <row r="183" spans="2:45" ht="19.5" thickTop="1" thickBot="1" x14ac:dyDescent="0.25">
      <c r="B183" s="20" t="str">
        <f t="shared" si="81"/>
        <v/>
      </c>
      <c r="C183" s="21" t="str">
        <f t="shared" si="82"/>
        <v/>
      </c>
      <c r="D183" s="19" t="str">
        <f t="shared" si="83"/>
        <v/>
      </c>
      <c r="E183" s="19" t="str">
        <f t="shared" si="84"/>
        <v/>
      </c>
      <c r="F183" s="19" t="str">
        <f t="shared" si="85"/>
        <v/>
      </c>
      <c r="G183" s="19" t="str">
        <f t="shared" si="86"/>
        <v/>
      </c>
      <c r="H183" s="19" t="str">
        <f t="shared" si="87"/>
        <v/>
      </c>
      <c r="I183" s="19"/>
      <c r="J183" s="19"/>
      <c r="K183" s="19" t="str">
        <f t="shared" si="69"/>
        <v/>
      </c>
      <c r="L183" s="19">
        <f t="shared" si="70"/>
        <v>10000</v>
      </c>
      <c r="M183" s="22" t="str">
        <f>TRIM(Data!$N180)</f>
        <v>Auburn Moonbright</v>
      </c>
      <c r="N183" s="22" t="str">
        <f>TRIM(Data!$A180)</f>
        <v>Auburn Moonbright</v>
      </c>
      <c r="O183" s="23">
        <f>IF(Data!$B180=0,"",Data!$B180)</f>
        <v>2017</v>
      </c>
      <c r="P183" s="19" t="str">
        <f>IF(Data!$C180=0,"",Data!$C180)</f>
        <v/>
      </c>
      <c r="Q183" s="23" t="str">
        <f>IF($M183="","",Data!$E180)</f>
        <v>VL</v>
      </c>
      <c r="R183" s="23" t="str">
        <f t="shared" si="71"/>
        <v>VL</v>
      </c>
      <c r="S183" s="23" t="str">
        <f t="shared" si="72"/>
        <v>VL</v>
      </c>
      <c r="T183" s="19" t="str">
        <f>IF(Data!$F180=0,"",Data!$F180)</f>
        <v>WHITE</v>
      </c>
      <c r="U183" s="19" t="str">
        <f>IF(Data!$G180=0,"",Data!$G180)</f>
        <v/>
      </c>
      <c r="V183" s="19" t="str">
        <f>IF(Data!$D180=0,"",Data!$D180)</f>
        <v/>
      </c>
      <c r="W183" s="19" t="str">
        <f>Data!$H180</f>
        <v>Japonica</v>
      </c>
      <c r="Y183" s="41" t="e">
        <f t="shared" si="66"/>
        <v>#REF!</v>
      </c>
      <c r="Z183" s="8">
        <f t="shared" si="73"/>
        <v>10000</v>
      </c>
      <c r="AA183" s="8" t="str">
        <f t="shared" si="74"/>
        <v>Auburn Moonbright</v>
      </c>
      <c r="AB183" s="8" t="str">
        <f t="shared" si="75"/>
        <v>VL</v>
      </c>
      <c r="AC183" s="8" t="str">
        <f t="shared" si="76"/>
        <v>WHITE</v>
      </c>
      <c r="AD183" s="8" t="str">
        <f t="shared" si="77"/>
        <v/>
      </c>
      <c r="AE183" s="8" t="str">
        <f t="shared" si="78"/>
        <v/>
      </c>
      <c r="AF183" s="5">
        <f t="shared" si="79"/>
        <v>2017</v>
      </c>
      <c r="AG183" s="46">
        <v>180</v>
      </c>
      <c r="AH183" s="47" t="str">
        <f t="shared" si="67"/>
        <v/>
      </c>
      <c r="AI183" s="48" t="str">
        <f t="shared" si="68"/>
        <v/>
      </c>
      <c r="AK183" s="22" t="e">
        <f>TRIM(#REF!)</f>
        <v>#REF!</v>
      </c>
      <c r="AL183" s="23" t="e">
        <f>IF(#REF!=0,"",#REF!)</f>
        <v>#REF!</v>
      </c>
      <c r="AM183" s="19" t="e">
        <f>IF(#REF!=0,"",#REF!)</f>
        <v>#REF!</v>
      </c>
      <c r="AN183" s="23" t="e">
        <f>IF($AK183="","",#REF!)</f>
        <v>#REF!</v>
      </c>
      <c r="AO183" s="23" t="e">
        <f t="shared" si="80"/>
        <v>#REF!</v>
      </c>
      <c r="AP183" s="19" t="e">
        <f>IF(#REF!=0,"",#REF!)</f>
        <v>#REF!</v>
      </c>
      <c r="AQ183" s="19" t="e">
        <f>IF(#REF!=0,"",#REF!)</f>
        <v>#REF!</v>
      </c>
      <c r="AR183" s="19" t="e">
        <f>IF(#REF!=0,"",#REF!)</f>
        <v>#REF!</v>
      </c>
      <c r="AS183" s="19" t="e">
        <f>#REF!</f>
        <v>#REF!</v>
      </c>
    </row>
    <row r="184" spans="2:45" ht="19.5" thickTop="1" thickBot="1" x14ac:dyDescent="0.25">
      <c r="B184" s="20" t="str">
        <f t="shared" si="81"/>
        <v/>
      </c>
      <c r="C184" s="21" t="str">
        <f t="shared" si="82"/>
        <v/>
      </c>
      <c r="D184" s="19" t="str">
        <f t="shared" si="83"/>
        <v/>
      </c>
      <c r="E184" s="19" t="str">
        <f t="shared" si="84"/>
        <v/>
      </c>
      <c r="F184" s="19" t="str">
        <f t="shared" si="85"/>
        <v/>
      </c>
      <c r="G184" s="19" t="str">
        <f t="shared" si="86"/>
        <v/>
      </c>
      <c r="H184" s="19" t="str">
        <f t="shared" si="87"/>
        <v/>
      </c>
      <c r="I184" s="19"/>
      <c r="J184" s="19"/>
      <c r="K184" s="19" t="str">
        <f t="shared" si="69"/>
        <v/>
      </c>
      <c r="L184" s="19">
        <f t="shared" si="70"/>
        <v>10000</v>
      </c>
      <c r="M184" s="22" t="str">
        <f>TRIM(Data!$N181)</f>
        <v>Auburn Sunrise</v>
      </c>
      <c r="N184" s="22" t="str">
        <f>TRIM(Data!$A181)</f>
        <v>Auburn Sunrise (R)</v>
      </c>
      <c r="O184" s="23">
        <f>IF(Data!$B181=0,"",Data!$B181)</f>
        <v>2020</v>
      </c>
      <c r="P184" s="19" t="str">
        <f>IF(Data!$C181=0,"",Data!$C181)</f>
        <v>1</v>
      </c>
      <c r="Q184" s="23" t="str">
        <f>IF($M184="","",Data!$E181)</f>
        <v>L</v>
      </c>
      <c r="R184" s="23" t="str">
        <f t="shared" si="71"/>
        <v>L</v>
      </c>
      <c r="S184" s="23" t="str">
        <f t="shared" si="72"/>
        <v>L</v>
      </c>
      <c r="T184" s="19" t="str">
        <f>IF(Data!$F181=0,"",Data!$F181)</f>
        <v/>
      </c>
      <c r="U184" s="19" t="str">
        <f>IF(Data!$G181=0,"",Data!$G181)</f>
        <v/>
      </c>
      <c r="V184" s="19" t="str">
        <f>IF(Data!$D181=0,"",Data!$D181)</f>
        <v/>
      </c>
      <c r="W184" s="19" t="str">
        <f>Data!$H181</f>
        <v>Reticulata</v>
      </c>
      <c r="Y184" s="41" t="e">
        <f t="shared" si="66"/>
        <v>#REF!</v>
      </c>
      <c r="Z184" s="8">
        <f t="shared" si="73"/>
        <v>10000</v>
      </c>
      <c r="AA184" s="8" t="str">
        <f t="shared" si="74"/>
        <v>Auburn Sunrise</v>
      </c>
      <c r="AB184" s="8" t="str">
        <f t="shared" si="75"/>
        <v>L</v>
      </c>
      <c r="AC184" s="8" t="str">
        <f t="shared" si="76"/>
        <v/>
      </c>
      <c r="AD184" s="8" t="str">
        <f t="shared" si="77"/>
        <v/>
      </c>
      <c r="AE184" s="8" t="str">
        <f t="shared" si="78"/>
        <v/>
      </c>
      <c r="AF184" s="5">
        <f t="shared" si="79"/>
        <v>2020</v>
      </c>
      <c r="AG184" s="46">
        <v>181</v>
      </c>
      <c r="AH184" s="47" t="str">
        <f t="shared" si="67"/>
        <v/>
      </c>
      <c r="AI184" s="48" t="str">
        <f t="shared" si="68"/>
        <v/>
      </c>
      <c r="AK184" s="22" t="e">
        <f>TRIM(#REF!)</f>
        <v>#REF!</v>
      </c>
      <c r="AL184" s="23" t="e">
        <f>IF(#REF!=0,"",#REF!)</f>
        <v>#REF!</v>
      </c>
      <c r="AM184" s="19" t="e">
        <f>IF(#REF!=0,"",#REF!)</f>
        <v>#REF!</v>
      </c>
      <c r="AN184" s="23" t="e">
        <f>IF($AK184="","",#REF!)</f>
        <v>#REF!</v>
      </c>
      <c r="AO184" s="23" t="e">
        <f t="shared" si="80"/>
        <v>#REF!</v>
      </c>
      <c r="AP184" s="19" t="e">
        <f>IF(#REF!=0,"",#REF!)</f>
        <v>#REF!</v>
      </c>
      <c r="AQ184" s="19" t="e">
        <f>IF(#REF!=0,"",#REF!)</f>
        <v>#REF!</v>
      </c>
      <c r="AR184" s="19" t="e">
        <f>IF(#REF!=0,"",#REF!)</f>
        <v>#REF!</v>
      </c>
      <c r="AS184" s="19" t="e">
        <f>#REF!</f>
        <v>#REF!</v>
      </c>
    </row>
    <row r="185" spans="2:45" ht="19.5" thickTop="1" thickBot="1" x14ac:dyDescent="0.25">
      <c r="B185" s="20" t="str">
        <f t="shared" si="81"/>
        <v/>
      </c>
      <c r="C185" s="21" t="str">
        <f t="shared" si="82"/>
        <v/>
      </c>
      <c r="D185" s="19" t="str">
        <f t="shared" si="83"/>
        <v/>
      </c>
      <c r="E185" s="19" t="str">
        <f t="shared" si="84"/>
        <v/>
      </c>
      <c r="F185" s="19" t="str">
        <f t="shared" si="85"/>
        <v/>
      </c>
      <c r="G185" s="19" t="str">
        <f t="shared" si="86"/>
        <v/>
      </c>
      <c r="H185" s="19" t="str">
        <f t="shared" si="87"/>
        <v/>
      </c>
      <c r="I185" s="19"/>
      <c r="J185" s="19"/>
      <c r="K185" s="19" t="str">
        <f t="shared" si="69"/>
        <v/>
      </c>
      <c r="L185" s="19">
        <f t="shared" si="70"/>
        <v>10000</v>
      </c>
      <c r="M185" s="22" t="str">
        <f>TRIM(Data!$N182)</f>
        <v>Auburn Sunset</v>
      </c>
      <c r="N185" s="22" t="str">
        <f>TRIM(Data!$A182)</f>
        <v>Auburn Sunset (R)</v>
      </c>
      <c r="O185" s="23">
        <f>IF(Data!$B182=0,"",Data!$B182)</f>
        <v>2020</v>
      </c>
      <c r="P185" s="19" t="str">
        <f>IF(Data!$C182=0,"",Data!$C182)</f>
        <v>1</v>
      </c>
      <c r="Q185" s="23" t="str">
        <f>IF($M185="","",Data!$E182)</f>
        <v>L-VL</v>
      </c>
      <c r="R185" s="23" t="str">
        <f t="shared" si="71"/>
        <v>L</v>
      </c>
      <c r="S185" s="23" t="str">
        <f t="shared" si="72"/>
        <v>L</v>
      </c>
      <c r="T185" s="19" t="str">
        <f>IF(Data!$F182=0,"",Data!$F182)</f>
        <v/>
      </c>
      <c r="U185" s="19" t="str">
        <f>IF(Data!$G182=0,"",Data!$G182)</f>
        <v/>
      </c>
      <c r="V185" s="19" t="str">
        <f>IF(Data!$D182=0,"",Data!$D182)</f>
        <v/>
      </c>
      <c r="W185" s="19" t="str">
        <f>Data!$H182</f>
        <v>Reticulata</v>
      </c>
      <c r="Y185" s="41" t="e">
        <f t="shared" si="66"/>
        <v>#REF!</v>
      </c>
      <c r="Z185" s="8">
        <f t="shared" si="73"/>
        <v>10000</v>
      </c>
      <c r="AA185" s="8" t="str">
        <f t="shared" si="74"/>
        <v>Auburn Sunset</v>
      </c>
      <c r="AB185" s="8" t="str">
        <f t="shared" si="75"/>
        <v>L</v>
      </c>
      <c r="AC185" s="8" t="str">
        <f t="shared" si="76"/>
        <v/>
      </c>
      <c r="AD185" s="8" t="str">
        <f t="shared" si="77"/>
        <v/>
      </c>
      <c r="AE185" s="8" t="str">
        <f t="shared" si="78"/>
        <v/>
      </c>
      <c r="AF185" s="5">
        <f t="shared" si="79"/>
        <v>2020</v>
      </c>
      <c r="AG185" s="46">
        <v>182</v>
      </c>
      <c r="AH185" s="47" t="str">
        <f t="shared" si="67"/>
        <v/>
      </c>
      <c r="AI185" s="48" t="str">
        <f t="shared" si="68"/>
        <v/>
      </c>
      <c r="AK185" s="22" t="e">
        <f>TRIM(#REF!)</f>
        <v>#REF!</v>
      </c>
      <c r="AL185" s="23" t="e">
        <f>IF(#REF!=0,"",#REF!)</f>
        <v>#REF!</v>
      </c>
      <c r="AM185" s="19" t="e">
        <f>IF(#REF!=0,"",#REF!)</f>
        <v>#REF!</v>
      </c>
      <c r="AN185" s="23" t="e">
        <f>IF($AK185="","",#REF!)</f>
        <v>#REF!</v>
      </c>
      <c r="AO185" s="23" t="e">
        <f t="shared" si="80"/>
        <v>#REF!</v>
      </c>
      <c r="AP185" s="19" t="e">
        <f>IF(#REF!=0,"",#REF!)</f>
        <v>#REF!</v>
      </c>
      <c r="AQ185" s="19" t="e">
        <f>IF(#REF!=0,"",#REF!)</f>
        <v>#REF!</v>
      </c>
      <c r="AR185" s="19" t="e">
        <f>IF(#REF!=0,"",#REF!)</f>
        <v>#REF!</v>
      </c>
      <c r="AS185" s="19" t="e">
        <f>#REF!</f>
        <v>#REF!</v>
      </c>
    </row>
    <row r="186" spans="2:45" ht="19.5" thickTop="1" thickBot="1" x14ac:dyDescent="0.25">
      <c r="B186" s="20" t="str">
        <f t="shared" si="81"/>
        <v/>
      </c>
      <c r="C186" s="21" t="str">
        <f t="shared" si="82"/>
        <v/>
      </c>
      <c r="D186" s="19" t="str">
        <f t="shared" si="83"/>
        <v/>
      </c>
      <c r="E186" s="19" t="str">
        <f t="shared" si="84"/>
        <v/>
      </c>
      <c r="F186" s="19" t="str">
        <f t="shared" si="85"/>
        <v/>
      </c>
      <c r="G186" s="19" t="str">
        <f t="shared" si="86"/>
        <v/>
      </c>
      <c r="H186" s="19" t="str">
        <f t="shared" si="87"/>
        <v/>
      </c>
      <c r="I186" s="19"/>
      <c r="J186" s="19"/>
      <c r="K186" s="19" t="str">
        <f t="shared" si="69"/>
        <v/>
      </c>
      <c r="L186" s="19">
        <f t="shared" si="70"/>
        <v>10000</v>
      </c>
      <c r="M186" s="22" t="str">
        <f>TRIM(Data!$N183)</f>
        <v>Auburn White (See Mrs. Bertha Harms)</v>
      </c>
      <c r="N186" s="22" t="str">
        <f>TRIM(Data!$A183)</f>
        <v>Auburn White (See Mrs. Bertha Harms)</v>
      </c>
      <c r="O186" s="23">
        <f>IF(Data!$B183=0,"",Data!$B183)</f>
        <v>1900</v>
      </c>
      <c r="P186" s="19" t="str">
        <f>IF(Data!$C183=0,"",Data!$C183)</f>
        <v>1</v>
      </c>
      <c r="Q186" s="23" t="str">
        <f>IF($M186="","",Data!$E183)</f>
        <v>L</v>
      </c>
      <c r="R186" s="23" t="str">
        <f t="shared" si="71"/>
        <v>L</v>
      </c>
      <c r="S186" s="23" t="str">
        <f t="shared" si="72"/>
        <v>L</v>
      </c>
      <c r="T186" s="19" t="str">
        <f>IF(Data!$F183=0,"",Data!$F183)</f>
        <v>WHITE</v>
      </c>
      <c r="U186" s="19" t="str">
        <f>IF(Data!$G183=0,"",Data!$G183)</f>
        <v/>
      </c>
      <c r="V186" s="19" t="str">
        <f>IF(Data!$D183=0,"",Data!$D183)</f>
        <v/>
      </c>
      <c r="W186" s="19" t="str">
        <f>Data!$H183</f>
        <v>Japonica</v>
      </c>
      <c r="Y186" s="41" t="e">
        <f t="shared" si="66"/>
        <v>#REF!</v>
      </c>
      <c r="Z186" s="8">
        <f t="shared" si="73"/>
        <v>10000</v>
      </c>
      <c r="AA186" s="8" t="str">
        <f t="shared" si="74"/>
        <v>Auburn White (See Mrs. Bertha Harms)</v>
      </c>
      <c r="AB186" s="8" t="str">
        <f t="shared" si="75"/>
        <v>L</v>
      </c>
      <c r="AC186" s="8" t="str">
        <f t="shared" si="76"/>
        <v>WHITE</v>
      </c>
      <c r="AD186" s="8" t="str">
        <f t="shared" si="77"/>
        <v/>
      </c>
      <c r="AE186" s="8" t="str">
        <f t="shared" si="78"/>
        <v/>
      </c>
      <c r="AF186" s="5">
        <f t="shared" si="79"/>
        <v>1900</v>
      </c>
      <c r="AG186" s="46">
        <v>183</v>
      </c>
      <c r="AH186" s="47" t="str">
        <f t="shared" si="67"/>
        <v/>
      </c>
      <c r="AI186" s="48" t="str">
        <f t="shared" si="68"/>
        <v/>
      </c>
      <c r="AK186" s="22" t="e">
        <f>TRIM(#REF!)</f>
        <v>#REF!</v>
      </c>
      <c r="AL186" s="23" t="e">
        <f>IF(#REF!=0,"",#REF!)</f>
        <v>#REF!</v>
      </c>
      <c r="AM186" s="19" t="e">
        <f>IF(#REF!=0,"",#REF!)</f>
        <v>#REF!</v>
      </c>
      <c r="AN186" s="23" t="e">
        <f>IF($AK186="","",#REF!)</f>
        <v>#REF!</v>
      </c>
      <c r="AO186" s="23" t="e">
        <f t="shared" si="80"/>
        <v>#REF!</v>
      </c>
      <c r="AP186" s="19" t="e">
        <f>IF(#REF!=0,"",#REF!)</f>
        <v>#REF!</v>
      </c>
      <c r="AQ186" s="19" t="e">
        <f>IF(#REF!=0,"",#REF!)</f>
        <v>#REF!</v>
      </c>
      <c r="AR186" s="19" t="e">
        <f>IF(#REF!=0,"",#REF!)</f>
        <v>#REF!</v>
      </c>
      <c r="AS186" s="19" t="e">
        <f>#REF!</f>
        <v>#REF!</v>
      </c>
    </row>
    <row r="187" spans="2:45" ht="19.5" thickTop="1" thickBot="1" x14ac:dyDescent="0.25">
      <c r="B187" s="20" t="str">
        <f t="shared" si="81"/>
        <v/>
      </c>
      <c r="C187" s="21" t="str">
        <f t="shared" si="82"/>
        <v/>
      </c>
      <c r="D187" s="19" t="str">
        <f t="shared" si="83"/>
        <v/>
      </c>
      <c r="E187" s="19" t="str">
        <f t="shared" si="84"/>
        <v/>
      </c>
      <c r="F187" s="19" t="str">
        <f t="shared" si="85"/>
        <v/>
      </c>
      <c r="G187" s="19" t="str">
        <f t="shared" si="86"/>
        <v/>
      </c>
      <c r="H187" s="19" t="str">
        <f t="shared" si="87"/>
        <v/>
      </c>
      <c r="I187" s="19"/>
      <c r="J187" s="19"/>
      <c r="K187" s="19" t="str">
        <f t="shared" si="69"/>
        <v/>
      </c>
      <c r="L187" s="19">
        <f t="shared" si="70"/>
        <v>10000</v>
      </c>
      <c r="M187" s="22" t="str">
        <f>TRIM(Data!$N184)</f>
        <v>Audrey Christine</v>
      </c>
      <c r="N187" s="22" t="str">
        <f>TRIM(Data!$A184)</f>
        <v>Audrey Christine</v>
      </c>
      <c r="O187" s="23">
        <f>IF(Data!$B184=0,"",Data!$B184)</f>
        <v>2018</v>
      </c>
      <c r="P187" s="19" t="str">
        <f>IF(Data!$C184=0,"",Data!$C184)</f>
        <v>1</v>
      </c>
      <c r="Q187" s="23" t="str">
        <f>IF($M187="","",Data!$E184)</f>
        <v>M-L</v>
      </c>
      <c r="R187" s="23" t="str">
        <f t="shared" si="71"/>
        <v>M</v>
      </c>
      <c r="S187" s="23" t="str">
        <f t="shared" si="72"/>
        <v>M</v>
      </c>
      <c r="T187" s="19" t="str">
        <f>IF(Data!$F184=0,"",Data!$F184)</f>
        <v/>
      </c>
      <c r="U187" s="19" t="str">
        <f>IF(Data!$G184=0,"",Data!$G184)</f>
        <v>FD</v>
      </c>
      <c r="V187" s="19" t="str">
        <f>IF(Data!$D184=0,"",Data!$D184)</f>
        <v/>
      </c>
      <c r="W187" s="19" t="str">
        <f>Data!$H184</f>
        <v>Japonica</v>
      </c>
      <c r="Y187" s="41" t="e">
        <f t="shared" si="66"/>
        <v>#REF!</v>
      </c>
      <c r="Z187" s="8">
        <f t="shared" si="73"/>
        <v>10000</v>
      </c>
      <c r="AA187" s="8" t="str">
        <f t="shared" si="74"/>
        <v>Audrey Christine</v>
      </c>
      <c r="AB187" s="8" t="str">
        <f t="shared" si="75"/>
        <v>M</v>
      </c>
      <c r="AC187" s="8" t="str">
        <f t="shared" si="76"/>
        <v/>
      </c>
      <c r="AD187" s="8" t="str">
        <f t="shared" si="77"/>
        <v>FD</v>
      </c>
      <c r="AE187" s="8" t="str">
        <f t="shared" si="78"/>
        <v/>
      </c>
      <c r="AF187" s="5">
        <f t="shared" si="79"/>
        <v>2018</v>
      </c>
      <c r="AG187" s="46">
        <v>184</v>
      </c>
      <c r="AH187" s="47" t="str">
        <f t="shared" si="67"/>
        <v/>
      </c>
      <c r="AI187" s="48" t="str">
        <f t="shared" si="68"/>
        <v/>
      </c>
      <c r="AK187" s="22" t="e">
        <f>TRIM(#REF!)</f>
        <v>#REF!</v>
      </c>
      <c r="AL187" s="23" t="e">
        <f>IF(#REF!=0,"",#REF!)</f>
        <v>#REF!</v>
      </c>
      <c r="AM187" s="19" t="e">
        <f>IF(#REF!=0,"",#REF!)</f>
        <v>#REF!</v>
      </c>
      <c r="AN187" s="23" t="e">
        <f>IF($AK187="","",#REF!)</f>
        <v>#REF!</v>
      </c>
      <c r="AO187" s="23" t="e">
        <f t="shared" si="80"/>
        <v>#REF!</v>
      </c>
      <c r="AP187" s="19" t="e">
        <f>IF(#REF!=0,"",#REF!)</f>
        <v>#REF!</v>
      </c>
      <c r="AQ187" s="19" t="e">
        <f>IF(#REF!=0,"",#REF!)</f>
        <v>#REF!</v>
      </c>
      <c r="AR187" s="19" t="e">
        <f>IF(#REF!=0,"",#REF!)</f>
        <v>#REF!</v>
      </c>
      <c r="AS187" s="19" t="e">
        <f>#REF!</f>
        <v>#REF!</v>
      </c>
    </row>
    <row r="188" spans="2:45" ht="19.5" thickTop="1" thickBot="1" x14ac:dyDescent="0.25">
      <c r="B188" s="20" t="str">
        <f t="shared" si="81"/>
        <v/>
      </c>
      <c r="C188" s="21" t="str">
        <f t="shared" si="82"/>
        <v/>
      </c>
      <c r="D188" s="19" t="str">
        <f t="shared" si="83"/>
        <v/>
      </c>
      <c r="E188" s="19" t="str">
        <f t="shared" si="84"/>
        <v/>
      </c>
      <c r="F188" s="19" t="str">
        <f t="shared" si="85"/>
        <v/>
      </c>
      <c r="G188" s="19" t="str">
        <f t="shared" si="86"/>
        <v/>
      </c>
      <c r="H188" s="19" t="str">
        <f t="shared" si="87"/>
        <v/>
      </c>
      <c r="I188" s="19"/>
      <c r="J188" s="19"/>
      <c r="K188" s="19" t="str">
        <f t="shared" si="69"/>
        <v/>
      </c>
      <c r="L188" s="19">
        <f t="shared" si="70"/>
        <v>10000</v>
      </c>
      <c r="M188" s="22" t="str">
        <f>TRIM(Data!$N185)</f>
        <v>Audrey Claire</v>
      </c>
      <c r="N188" s="22" t="str">
        <f>TRIM(Data!$A185)</f>
        <v>Audrey Claire</v>
      </c>
      <c r="O188" s="23">
        <f>IF(Data!$B185=0,"",Data!$B185)</f>
        <v>1990</v>
      </c>
      <c r="P188" s="19" t="str">
        <f>IF(Data!$C185=0,"",Data!$C185)</f>
        <v>1</v>
      </c>
      <c r="Q188" s="23" t="str">
        <f>IF($M188="","",Data!$E185)</f>
        <v>L</v>
      </c>
      <c r="R188" s="23" t="str">
        <f t="shared" si="71"/>
        <v>L</v>
      </c>
      <c r="S188" s="23" t="str">
        <f t="shared" si="72"/>
        <v>L</v>
      </c>
      <c r="T188" s="19" t="str">
        <f>IF(Data!$F185=0,"",Data!$F185)</f>
        <v>WHITE</v>
      </c>
      <c r="U188" s="19" t="str">
        <f>IF(Data!$G185=0,"",Data!$G185)</f>
        <v>FD</v>
      </c>
      <c r="V188" s="19" t="str">
        <f>IF(Data!$D185=0,"",Data!$D185)</f>
        <v/>
      </c>
      <c r="W188" s="19" t="str">
        <f>Data!$H185</f>
        <v>Japonica</v>
      </c>
      <c r="Y188" s="41" t="e">
        <f t="shared" si="66"/>
        <v>#REF!</v>
      </c>
      <c r="Z188" s="8">
        <f t="shared" si="73"/>
        <v>10000</v>
      </c>
      <c r="AA188" s="8" t="str">
        <f t="shared" si="74"/>
        <v>Audrey Claire</v>
      </c>
      <c r="AB188" s="8" t="str">
        <f t="shared" si="75"/>
        <v>L</v>
      </c>
      <c r="AC188" s="8" t="str">
        <f t="shared" si="76"/>
        <v>WHITE</v>
      </c>
      <c r="AD188" s="8" t="str">
        <f t="shared" si="77"/>
        <v>FD</v>
      </c>
      <c r="AE188" s="8" t="str">
        <f t="shared" si="78"/>
        <v/>
      </c>
      <c r="AF188" s="5">
        <f t="shared" si="79"/>
        <v>1990</v>
      </c>
      <c r="AG188" s="46">
        <v>185</v>
      </c>
      <c r="AH188" s="47" t="str">
        <f t="shared" si="67"/>
        <v/>
      </c>
      <c r="AI188" s="48" t="str">
        <f t="shared" si="68"/>
        <v/>
      </c>
      <c r="AK188" s="22" t="e">
        <f>TRIM(#REF!)</f>
        <v>#REF!</v>
      </c>
      <c r="AL188" s="23" t="e">
        <f>IF(#REF!=0,"",#REF!)</f>
        <v>#REF!</v>
      </c>
      <c r="AM188" s="19" t="e">
        <f>IF(#REF!=0,"",#REF!)</f>
        <v>#REF!</v>
      </c>
      <c r="AN188" s="23" t="e">
        <f>IF($AK188="","",#REF!)</f>
        <v>#REF!</v>
      </c>
      <c r="AO188" s="23" t="e">
        <f t="shared" si="80"/>
        <v>#REF!</v>
      </c>
      <c r="AP188" s="19" t="e">
        <f>IF(#REF!=0,"",#REF!)</f>
        <v>#REF!</v>
      </c>
      <c r="AQ188" s="19" t="e">
        <f>IF(#REF!=0,"",#REF!)</f>
        <v>#REF!</v>
      </c>
      <c r="AR188" s="19" t="e">
        <f>IF(#REF!=0,"",#REF!)</f>
        <v>#REF!</v>
      </c>
      <c r="AS188" s="19" t="e">
        <f>#REF!</f>
        <v>#REF!</v>
      </c>
    </row>
    <row r="189" spans="2:45" ht="19.5" thickTop="1" thickBot="1" x14ac:dyDescent="0.25">
      <c r="B189" s="20" t="str">
        <f t="shared" si="81"/>
        <v/>
      </c>
      <c r="C189" s="21" t="str">
        <f t="shared" si="82"/>
        <v/>
      </c>
      <c r="D189" s="19" t="str">
        <f t="shared" si="83"/>
        <v/>
      </c>
      <c r="E189" s="19" t="str">
        <f t="shared" si="84"/>
        <v/>
      </c>
      <c r="F189" s="19" t="str">
        <f t="shared" si="85"/>
        <v/>
      </c>
      <c r="G189" s="19" t="str">
        <f t="shared" si="86"/>
        <v/>
      </c>
      <c r="H189" s="19" t="str">
        <f t="shared" si="87"/>
        <v/>
      </c>
      <c r="I189" s="19"/>
      <c r="J189" s="19"/>
      <c r="K189" s="19" t="str">
        <f t="shared" si="69"/>
        <v/>
      </c>
      <c r="L189" s="19">
        <f t="shared" si="70"/>
        <v>10000</v>
      </c>
      <c r="M189" s="22" t="str">
        <f>TRIM(Data!$N186)</f>
        <v>Audrey Hopfer (See Adolph Audusson)</v>
      </c>
      <c r="N189" s="22" t="str">
        <f>TRIM(Data!$A186)</f>
        <v>Audrey Hopfer (See Adolph Audusson)</v>
      </c>
      <c r="O189" s="23">
        <f>IF(Data!$B186=0,"",Data!$B186)</f>
        <v>1877</v>
      </c>
      <c r="P189" s="19" t="str">
        <f>IF(Data!$C186=0,"",Data!$C186)</f>
        <v/>
      </c>
      <c r="Q189" s="23" t="str">
        <f>IF($M189="","",Data!$E186)</f>
        <v>L</v>
      </c>
      <c r="R189" s="23" t="str">
        <f t="shared" si="71"/>
        <v>L</v>
      </c>
      <c r="S189" s="23" t="str">
        <f t="shared" si="72"/>
        <v>L</v>
      </c>
      <c r="T189" s="19" t="str">
        <f>IF(Data!$F186=0,"",Data!$F186)</f>
        <v/>
      </c>
      <c r="U189" s="19" t="str">
        <f>IF(Data!$G186=0,"",Data!$G186)</f>
        <v/>
      </c>
      <c r="V189" s="19" t="str">
        <f>IF(Data!$D186=0,"",Data!$D186)</f>
        <v>ANTIQUE</v>
      </c>
      <c r="W189" s="19" t="str">
        <f>Data!$H186</f>
        <v>Japonica</v>
      </c>
      <c r="Y189" s="41" t="e">
        <f t="shared" si="66"/>
        <v>#REF!</v>
      </c>
      <c r="Z189" s="8">
        <f t="shared" si="73"/>
        <v>189</v>
      </c>
      <c r="AA189" s="8" t="str">
        <f t="shared" si="74"/>
        <v>Audrey Hopfer (See Adolph Audusson)</v>
      </c>
      <c r="AB189" s="8" t="str">
        <f t="shared" si="75"/>
        <v>L</v>
      </c>
      <c r="AC189" s="8" t="str">
        <f t="shared" si="76"/>
        <v/>
      </c>
      <c r="AD189" s="8" t="str">
        <f t="shared" si="77"/>
        <v/>
      </c>
      <c r="AE189" s="8" t="str">
        <f t="shared" si="78"/>
        <v>ANTIQUE</v>
      </c>
      <c r="AF189" s="5">
        <f t="shared" si="79"/>
        <v>1877</v>
      </c>
      <c r="AG189" s="46">
        <v>186</v>
      </c>
      <c r="AH189" s="47" t="str">
        <f t="shared" si="67"/>
        <v/>
      </c>
      <c r="AI189" s="48" t="str">
        <f t="shared" si="68"/>
        <v/>
      </c>
      <c r="AK189" s="22" t="e">
        <f>TRIM(#REF!)</f>
        <v>#REF!</v>
      </c>
      <c r="AL189" s="23" t="e">
        <f>IF(#REF!=0,"",#REF!)</f>
        <v>#REF!</v>
      </c>
      <c r="AM189" s="19" t="e">
        <f>IF(#REF!=0,"",#REF!)</f>
        <v>#REF!</v>
      </c>
      <c r="AN189" s="23" t="e">
        <f>IF($AK189="","",#REF!)</f>
        <v>#REF!</v>
      </c>
      <c r="AO189" s="23" t="e">
        <f t="shared" si="80"/>
        <v>#REF!</v>
      </c>
      <c r="AP189" s="19" t="e">
        <f>IF(#REF!=0,"",#REF!)</f>
        <v>#REF!</v>
      </c>
      <c r="AQ189" s="19" t="e">
        <f>IF(#REF!=0,"",#REF!)</f>
        <v>#REF!</v>
      </c>
      <c r="AR189" s="19" t="e">
        <f>IF(#REF!=0,"",#REF!)</f>
        <v>#REF!</v>
      </c>
      <c r="AS189" s="19" t="e">
        <f>#REF!</f>
        <v>#REF!</v>
      </c>
    </row>
    <row r="190" spans="2:45" ht="19.5" thickTop="1" thickBot="1" x14ac:dyDescent="0.25">
      <c r="B190" s="20" t="str">
        <f t="shared" si="81"/>
        <v/>
      </c>
      <c r="C190" s="21" t="str">
        <f t="shared" si="82"/>
        <v/>
      </c>
      <c r="D190" s="19" t="str">
        <f t="shared" si="83"/>
        <v/>
      </c>
      <c r="E190" s="19" t="str">
        <f t="shared" si="84"/>
        <v/>
      </c>
      <c r="F190" s="19" t="str">
        <f t="shared" si="85"/>
        <v/>
      </c>
      <c r="G190" s="19" t="str">
        <f t="shared" si="86"/>
        <v/>
      </c>
      <c r="H190" s="19" t="str">
        <f t="shared" si="87"/>
        <v/>
      </c>
      <c r="I190" s="19"/>
      <c r="J190" s="19"/>
      <c r="K190" s="19" t="str">
        <f t="shared" si="69"/>
        <v/>
      </c>
      <c r="L190" s="19">
        <f t="shared" si="70"/>
        <v>10000</v>
      </c>
      <c r="M190" s="22" t="str">
        <f>TRIM(Data!$N187)</f>
        <v>Augusta Wilson</v>
      </c>
      <c r="N190" s="22" t="str">
        <f>TRIM(Data!$A187)</f>
        <v>Augusta Wilson (Ashland Pink, St. Elmo)</v>
      </c>
      <c r="O190" s="23">
        <f>IF(Data!$B187=0,"",Data!$B187)</f>
        <v>1937</v>
      </c>
      <c r="P190" s="19" t="str">
        <f>IF(Data!$C187=0,"",Data!$C187)</f>
        <v/>
      </c>
      <c r="Q190" s="23" t="str">
        <f>IF($M190="","",Data!$E187)</f>
        <v>M</v>
      </c>
      <c r="R190" s="23" t="str">
        <f t="shared" si="71"/>
        <v>M</v>
      </c>
      <c r="S190" s="23" t="str">
        <f t="shared" si="72"/>
        <v>M</v>
      </c>
      <c r="T190" s="19" t="str">
        <f>IF(Data!$F187=0,"",Data!$F187)</f>
        <v/>
      </c>
      <c r="U190" s="19" t="str">
        <f>IF(Data!$G187=0,"",Data!$G187)</f>
        <v/>
      </c>
      <c r="V190" s="19" t="str">
        <f>IF(Data!$D187=0,"",Data!$D187)</f>
        <v/>
      </c>
      <c r="W190" s="19" t="str">
        <f>Data!$H187</f>
        <v>Japonica</v>
      </c>
      <c r="Y190" s="41" t="e">
        <f t="shared" si="66"/>
        <v>#REF!</v>
      </c>
      <c r="Z190" s="8">
        <f t="shared" si="73"/>
        <v>10000</v>
      </c>
      <c r="AA190" s="8" t="str">
        <f t="shared" si="74"/>
        <v>Augusta Wilson</v>
      </c>
      <c r="AB190" s="8" t="str">
        <f t="shared" si="75"/>
        <v>M</v>
      </c>
      <c r="AC190" s="8" t="str">
        <f t="shared" si="76"/>
        <v/>
      </c>
      <c r="AD190" s="8" t="str">
        <f t="shared" si="77"/>
        <v/>
      </c>
      <c r="AE190" s="8" t="str">
        <f t="shared" si="78"/>
        <v/>
      </c>
      <c r="AF190" s="5">
        <f t="shared" si="79"/>
        <v>1937</v>
      </c>
      <c r="AG190" s="46">
        <v>187</v>
      </c>
      <c r="AH190" s="47" t="str">
        <f t="shared" si="67"/>
        <v/>
      </c>
      <c r="AI190" s="48" t="str">
        <f t="shared" si="68"/>
        <v/>
      </c>
      <c r="AK190" s="22" t="e">
        <f>TRIM(#REF!)</f>
        <v>#REF!</v>
      </c>
      <c r="AL190" s="23" t="e">
        <f>IF(#REF!=0,"",#REF!)</f>
        <v>#REF!</v>
      </c>
      <c r="AM190" s="19" t="e">
        <f>IF(#REF!=0,"",#REF!)</f>
        <v>#REF!</v>
      </c>
      <c r="AN190" s="23" t="e">
        <f>IF($AK190="","",#REF!)</f>
        <v>#REF!</v>
      </c>
      <c r="AO190" s="23" t="e">
        <f t="shared" si="80"/>
        <v>#REF!</v>
      </c>
      <c r="AP190" s="19" t="e">
        <f>IF(#REF!=0,"",#REF!)</f>
        <v>#REF!</v>
      </c>
      <c r="AQ190" s="19" t="e">
        <f>IF(#REF!=0,"",#REF!)</f>
        <v>#REF!</v>
      </c>
      <c r="AR190" s="19" t="e">
        <f>IF(#REF!=0,"",#REF!)</f>
        <v>#REF!</v>
      </c>
      <c r="AS190" s="19" t="e">
        <f>#REF!</f>
        <v>#REF!</v>
      </c>
    </row>
    <row r="191" spans="2:45" ht="19.5" thickTop="1" thickBot="1" x14ac:dyDescent="0.25">
      <c r="B191" s="20" t="str">
        <f t="shared" si="81"/>
        <v/>
      </c>
      <c r="C191" s="21" t="str">
        <f t="shared" si="82"/>
        <v/>
      </c>
      <c r="D191" s="19" t="str">
        <f t="shared" si="83"/>
        <v/>
      </c>
      <c r="E191" s="19" t="str">
        <f t="shared" si="84"/>
        <v/>
      </c>
      <c r="F191" s="19" t="str">
        <f t="shared" si="85"/>
        <v/>
      </c>
      <c r="G191" s="19" t="str">
        <f t="shared" si="86"/>
        <v/>
      </c>
      <c r="H191" s="19" t="str">
        <f t="shared" si="87"/>
        <v/>
      </c>
      <c r="I191" s="19"/>
      <c r="J191" s="19"/>
      <c r="K191" s="19" t="str">
        <f t="shared" si="69"/>
        <v/>
      </c>
      <c r="L191" s="19">
        <f t="shared" si="70"/>
        <v>10000</v>
      </c>
      <c r="M191" s="22" t="str">
        <f>TRIM(Data!$N188)</f>
        <v>Auguste Delfosse [Belgium]</v>
      </c>
      <c r="N191" s="22" t="str">
        <f>TRIM(Data!$A188)</f>
        <v>Auguste Delfosse [Belgium]</v>
      </c>
      <c r="O191" s="23">
        <f>IF(Data!$B188=0,"",Data!$B188)</f>
        <v>1855</v>
      </c>
      <c r="P191" s="19" t="str">
        <f>IF(Data!$C188=0,"",Data!$C188)</f>
        <v/>
      </c>
      <c r="Q191" s="23" t="str">
        <f>IF($M191="","",Data!$E188)</f>
        <v>L</v>
      </c>
      <c r="R191" s="23" t="str">
        <f t="shared" si="71"/>
        <v>L</v>
      </c>
      <c r="S191" s="23" t="str">
        <f t="shared" si="72"/>
        <v>L</v>
      </c>
      <c r="T191" s="19" t="str">
        <f>IF(Data!$F188=0,"",Data!$F188)</f>
        <v/>
      </c>
      <c r="U191" s="19" t="str">
        <f>IF(Data!$G188=0,"",Data!$G188)</f>
        <v>FD</v>
      </c>
      <c r="V191" s="19" t="str">
        <f>IF(Data!$D188=0,"",Data!$D188)</f>
        <v>ANTIQUE</v>
      </c>
      <c r="W191" s="19" t="str">
        <f>Data!$H188</f>
        <v>Japonica</v>
      </c>
      <c r="Y191" s="41" t="e">
        <f t="shared" si="66"/>
        <v>#REF!</v>
      </c>
      <c r="Z191" s="8">
        <f t="shared" si="73"/>
        <v>191</v>
      </c>
      <c r="AA191" s="8" t="str">
        <f t="shared" si="74"/>
        <v>Auguste Delfosse [Belgium]</v>
      </c>
      <c r="AB191" s="8" t="str">
        <f t="shared" si="75"/>
        <v>L</v>
      </c>
      <c r="AC191" s="8" t="str">
        <f t="shared" si="76"/>
        <v/>
      </c>
      <c r="AD191" s="8" t="str">
        <f t="shared" si="77"/>
        <v>FD</v>
      </c>
      <c r="AE191" s="8" t="str">
        <f t="shared" si="78"/>
        <v>ANTIQUE</v>
      </c>
      <c r="AF191" s="5">
        <f t="shared" si="79"/>
        <v>1855</v>
      </c>
      <c r="AG191" s="46">
        <v>188</v>
      </c>
      <c r="AH191" s="47" t="str">
        <f t="shared" si="67"/>
        <v/>
      </c>
      <c r="AI191" s="48" t="str">
        <f t="shared" si="68"/>
        <v/>
      </c>
      <c r="AK191" s="22" t="e">
        <f>TRIM(#REF!)</f>
        <v>#REF!</v>
      </c>
      <c r="AL191" s="23" t="e">
        <f>IF(#REF!=0,"",#REF!)</f>
        <v>#REF!</v>
      </c>
      <c r="AM191" s="19" t="e">
        <f>IF(#REF!=0,"",#REF!)</f>
        <v>#REF!</v>
      </c>
      <c r="AN191" s="23" t="e">
        <f>IF($AK191="","",#REF!)</f>
        <v>#REF!</v>
      </c>
      <c r="AO191" s="23" t="e">
        <f t="shared" si="80"/>
        <v>#REF!</v>
      </c>
      <c r="AP191" s="19" t="e">
        <f>IF(#REF!=0,"",#REF!)</f>
        <v>#REF!</v>
      </c>
      <c r="AQ191" s="19" t="e">
        <f>IF(#REF!=0,"",#REF!)</f>
        <v>#REF!</v>
      </c>
      <c r="AR191" s="19" t="e">
        <f>IF(#REF!=0,"",#REF!)</f>
        <v>#REF!</v>
      </c>
      <c r="AS191" s="19" t="e">
        <f>#REF!</f>
        <v>#REF!</v>
      </c>
    </row>
    <row r="192" spans="2:45" ht="19.5" thickTop="1" thickBot="1" x14ac:dyDescent="0.25">
      <c r="B192" s="20" t="str">
        <f t="shared" si="81"/>
        <v/>
      </c>
      <c r="C192" s="21" t="str">
        <f t="shared" si="82"/>
        <v/>
      </c>
      <c r="D192" s="19" t="str">
        <f t="shared" si="83"/>
        <v/>
      </c>
      <c r="E192" s="19" t="str">
        <f t="shared" si="84"/>
        <v/>
      </c>
      <c r="F192" s="19" t="str">
        <f t="shared" si="85"/>
        <v/>
      </c>
      <c r="G192" s="19" t="str">
        <f t="shared" si="86"/>
        <v/>
      </c>
      <c r="H192" s="19" t="str">
        <f t="shared" si="87"/>
        <v/>
      </c>
      <c r="I192" s="19"/>
      <c r="J192" s="19"/>
      <c r="K192" s="19" t="str">
        <f t="shared" si="69"/>
        <v/>
      </c>
      <c r="L192" s="19">
        <f t="shared" si="70"/>
        <v>10000</v>
      </c>
      <c r="M192" s="22" t="str">
        <f>TRIM(Data!$N189)</f>
        <v>Aunt Jetty</v>
      </c>
      <c r="N192" s="22" t="str">
        <f>TRIM(Data!$A189)</f>
        <v>Aunt Jetty (Solid Red Gov. Mouton, Angelica)</v>
      </c>
      <c r="O192" s="23">
        <f>IF(Data!$B189=0,"",Data!$B189)</f>
        <v>1811</v>
      </c>
      <c r="P192" s="19" t="str">
        <f>IF(Data!$C189=0,"",Data!$C189)</f>
        <v>1</v>
      </c>
      <c r="Q192" s="23" t="str">
        <f>IF($M192="","",Data!$E189)</f>
        <v>M</v>
      </c>
      <c r="R192" s="23" t="str">
        <f t="shared" si="71"/>
        <v>M</v>
      </c>
      <c r="S192" s="23" t="str">
        <f t="shared" si="72"/>
        <v>M</v>
      </c>
      <c r="T192" s="19" t="str">
        <f>IF(Data!$F189=0,"",Data!$F189)</f>
        <v/>
      </c>
      <c r="U192" s="19" t="str">
        <f>IF(Data!$G189=0,"",Data!$G189)</f>
        <v/>
      </c>
      <c r="V192" s="19" t="str">
        <f>IF(Data!$D189=0,"",Data!$D189)</f>
        <v>ANTIQUE</v>
      </c>
      <c r="W192" s="19" t="str">
        <f>Data!$H189</f>
        <v>Japonica</v>
      </c>
      <c r="Y192" s="41" t="e">
        <f t="shared" si="66"/>
        <v>#REF!</v>
      </c>
      <c r="Z192" s="8">
        <f t="shared" si="73"/>
        <v>192</v>
      </c>
      <c r="AA192" s="8" t="str">
        <f t="shared" si="74"/>
        <v>Aunt Jetty</v>
      </c>
      <c r="AB192" s="8" t="str">
        <f t="shared" si="75"/>
        <v>M</v>
      </c>
      <c r="AC192" s="8" t="str">
        <f t="shared" si="76"/>
        <v/>
      </c>
      <c r="AD192" s="8" t="str">
        <f t="shared" si="77"/>
        <v/>
      </c>
      <c r="AE192" s="8" t="str">
        <f t="shared" si="78"/>
        <v>ANTIQUE</v>
      </c>
      <c r="AF192" s="5">
        <f t="shared" si="79"/>
        <v>1811</v>
      </c>
      <c r="AG192" s="46">
        <v>189</v>
      </c>
      <c r="AH192" s="47" t="str">
        <f t="shared" si="67"/>
        <v/>
      </c>
      <c r="AI192" s="48" t="str">
        <f t="shared" si="68"/>
        <v/>
      </c>
      <c r="AK192" s="22" t="e">
        <f>TRIM(#REF!)</f>
        <v>#REF!</v>
      </c>
      <c r="AL192" s="23" t="e">
        <f>IF(#REF!=0,"",#REF!)</f>
        <v>#REF!</v>
      </c>
      <c r="AM192" s="19" t="e">
        <f>IF(#REF!=0,"",#REF!)</f>
        <v>#REF!</v>
      </c>
      <c r="AN192" s="23" t="e">
        <f>IF($AK192="","",#REF!)</f>
        <v>#REF!</v>
      </c>
      <c r="AO192" s="23" t="e">
        <f t="shared" si="80"/>
        <v>#REF!</v>
      </c>
      <c r="AP192" s="19" t="e">
        <f>IF(#REF!=0,"",#REF!)</f>
        <v>#REF!</v>
      </c>
      <c r="AQ192" s="19" t="e">
        <f>IF(#REF!=0,"",#REF!)</f>
        <v>#REF!</v>
      </c>
      <c r="AR192" s="19" t="e">
        <f>IF(#REF!=0,"",#REF!)</f>
        <v>#REF!</v>
      </c>
      <c r="AS192" s="19" t="e">
        <f>#REF!</f>
        <v>#REF!</v>
      </c>
    </row>
    <row r="193" spans="2:45" ht="19.5" thickTop="1" thickBot="1" x14ac:dyDescent="0.25">
      <c r="B193" s="20" t="str">
        <f t="shared" si="81"/>
        <v/>
      </c>
      <c r="C193" s="21" t="str">
        <f t="shared" si="82"/>
        <v/>
      </c>
      <c r="D193" s="19" t="str">
        <f t="shared" si="83"/>
        <v/>
      </c>
      <c r="E193" s="19" t="str">
        <f t="shared" si="84"/>
        <v/>
      </c>
      <c r="F193" s="19" t="str">
        <f t="shared" si="85"/>
        <v/>
      </c>
      <c r="G193" s="19" t="str">
        <f t="shared" si="86"/>
        <v/>
      </c>
      <c r="H193" s="19" t="str">
        <f t="shared" si="87"/>
        <v/>
      </c>
      <c r="I193" s="19"/>
      <c r="J193" s="19"/>
      <c r="K193" s="19" t="str">
        <f t="shared" si="69"/>
        <v/>
      </c>
      <c r="L193" s="19">
        <f t="shared" si="70"/>
        <v>10000</v>
      </c>
      <c r="M193" s="22" t="str">
        <f>TRIM(Data!$N190)</f>
        <v>Aurora Borealis (See Findlandia Var.)</v>
      </c>
      <c r="N193" s="22" t="str">
        <f>TRIM(Data!$A190)</f>
        <v>Aurora Borealis (See Findlandia Var.)</v>
      </c>
      <c r="O193" s="23">
        <f>IF(Data!$B190=0,"",Data!$B190)</f>
        <v>1910</v>
      </c>
      <c r="P193" s="19" t="str">
        <f>IF(Data!$C190=0,"",Data!$C190)</f>
        <v/>
      </c>
      <c r="Q193" s="23" t="str">
        <f>IF($M193="","",Data!$E190)</f>
        <v>M</v>
      </c>
      <c r="R193" s="23" t="str">
        <f t="shared" si="71"/>
        <v>M</v>
      </c>
      <c r="S193" s="23" t="str">
        <f t="shared" si="72"/>
        <v>M</v>
      </c>
      <c r="T193" s="19" t="str">
        <f>IF(Data!$F190=0,"",Data!$F190)</f>
        <v/>
      </c>
      <c r="U193" s="19" t="str">
        <f>IF(Data!$G190=0,"",Data!$G190)</f>
        <v/>
      </c>
      <c r="V193" s="19" t="str">
        <f>IF(Data!$D190=0,"",Data!$D190)</f>
        <v/>
      </c>
      <c r="W193" s="19" t="str">
        <f>Data!$H190</f>
        <v>Japonica</v>
      </c>
      <c r="Y193" s="41" t="e">
        <f t="shared" si="66"/>
        <v>#REF!</v>
      </c>
      <c r="Z193" s="8">
        <f t="shared" si="73"/>
        <v>10000</v>
      </c>
      <c r="AA193" s="8" t="str">
        <f t="shared" si="74"/>
        <v>Aurora Borealis (See Findlandia Var.)</v>
      </c>
      <c r="AB193" s="8" t="str">
        <f t="shared" si="75"/>
        <v>M</v>
      </c>
      <c r="AC193" s="8" t="str">
        <f t="shared" si="76"/>
        <v/>
      </c>
      <c r="AD193" s="8" t="str">
        <f t="shared" si="77"/>
        <v/>
      </c>
      <c r="AE193" s="8" t="str">
        <f t="shared" si="78"/>
        <v/>
      </c>
      <c r="AF193" s="5">
        <f t="shared" si="79"/>
        <v>1910</v>
      </c>
      <c r="AG193" s="46">
        <v>190</v>
      </c>
      <c r="AH193" s="47" t="str">
        <f t="shared" si="67"/>
        <v/>
      </c>
      <c r="AI193" s="48" t="str">
        <f t="shared" si="68"/>
        <v/>
      </c>
      <c r="AK193" s="22" t="e">
        <f>TRIM(#REF!)</f>
        <v>#REF!</v>
      </c>
      <c r="AL193" s="23" t="e">
        <f>IF(#REF!=0,"",#REF!)</f>
        <v>#REF!</v>
      </c>
      <c r="AM193" s="19" t="e">
        <f>IF(#REF!=0,"",#REF!)</f>
        <v>#REF!</v>
      </c>
      <c r="AN193" s="23" t="e">
        <f>IF($AK193="","",#REF!)</f>
        <v>#REF!</v>
      </c>
      <c r="AO193" s="23" t="e">
        <f t="shared" si="80"/>
        <v>#REF!</v>
      </c>
      <c r="AP193" s="19" t="e">
        <f>IF(#REF!=0,"",#REF!)</f>
        <v>#REF!</v>
      </c>
      <c r="AQ193" s="19" t="e">
        <f>IF(#REF!=0,"",#REF!)</f>
        <v>#REF!</v>
      </c>
      <c r="AR193" s="19" t="e">
        <f>IF(#REF!=0,"",#REF!)</f>
        <v>#REF!</v>
      </c>
      <c r="AS193" s="19" t="e">
        <f>#REF!</f>
        <v>#REF!</v>
      </c>
    </row>
    <row r="194" spans="2:45" ht="19.5" thickTop="1" thickBot="1" x14ac:dyDescent="0.25">
      <c r="B194" s="20" t="str">
        <f t="shared" si="81"/>
        <v/>
      </c>
      <c r="C194" s="21" t="str">
        <f t="shared" si="82"/>
        <v/>
      </c>
      <c r="D194" s="19" t="str">
        <f t="shared" si="83"/>
        <v/>
      </c>
      <c r="E194" s="19" t="str">
        <f t="shared" si="84"/>
        <v/>
      </c>
      <c r="F194" s="19" t="str">
        <f t="shared" si="85"/>
        <v/>
      </c>
      <c r="G194" s="19" t="str">
        <f t="shared" si="86"/>
        <v/>
      </c>
      <c r="H194" s="19" t="str">
        <f t="shared" si="87"/>
        <v/>
      </c>
      <c r="I194" s="19"/>
      <c r="J194" s="19"/>
      <c r="K194" s="19" t="str">
        <f t="shared" si="69"/>
        <v/>
      </c>
      <c r="L194" s="19">
        <f t="shared" si="70"/>
        <v>10000</v>
      </c>
      <c r="M194" s="22" t="str">
        <f>TRIM(Data!$N191)</f>
        <v>Autumn Carnival</v>
      </c>
      <c r="N194" s="22" t="str">
        <f>TRIM(Data!$A191)</f>
        <v>Autumn Carnival (Sasanqua)</v>
      </c>
      <c r="O194" s="23">
        <f>IF(Data!$B191=0,"",Data!$B191)</f>
        <v>2014</v>
      </c>
      <c r="P194" s="19" t="str">
        <f>IF(Data!$C191=0,"",Data!$C191)</f>
        <v/>
      </c>
      <c r="Q194" s="23" t="str">
        <f>IF($M194="","",Data!$E191)</f>
        <v>S</v>
      </c>
      <c r="R194" s="23" t="str">
        <f t="shared" si="71"/>
        <v>S</v>
      </c>
      <c r="S194" s="23" t="str">
        <f t="shared" si="72"/>
        <v>S</v>
      </c>
      <c r="T194" s="19" t="str">
        <f>IF(Data!$F191=0,"",Data!$F191)</f>
        <v/>
      </c>
      <c r="U194" s="19" t="str">
        <f>IF(Data!$G191=0,"",Data!$G191)</f>
        <v/>
      </c>
      <c r="V194" s="19" t="str">
        <f>IF(Data!$D191=0,"",Data!$D191)</f>
        <v/>
      </c>
      <c r="W194" s="19" t="str">
        <f>Data!$H191</f>
        <v>Sasanqua</v>
      </c>
      <c r="Y194" s="41" t="e">
        <f t="shared" si="66"/>
        <v>#REF!</v>
      </c>
      <c r="Z194" s="8">
        <f t="shared" si="73"/>
        <v>10000</v>
      </c>
      <c r="AA194" s="8" t="str">
        <f t="shared" si="74"/>
        <v>Autumn Carnival</v>
      </c>
      <c r="AB194" s="8" t="str">
        <f t="shared" si="75"/>
        <v>S</v>
      </c>
      <c r="AC194" s="8" t="str">
        <f t="shared" si="76"/>
        <v/>
      </c>
      <c r="AD194" s="8" t="str">
        <f t="shared" si="77"/>
        <v/>
      </c>
      <c r="AE194" s="8" t="str">
        <f t="shared" si="78"/>
        <v/>
      </c>
      <c r="AF194" s="5">
        <f t="shared" si="79"/>
        <v>2014</v>
      </c>
      <c r="AG194" s="46">
        <v>191</v>
      </c>
      <c r="AH194" s="47" t="str">
        <f t="shared" si="67"/>
        <v/>
      </c>
      <c r="AI194" s="48" t="str">
        <f t="shared" si="68"/>
        <v/>
      </c>
      <c r="AK194" s="22" t="e">
        <f>TRIM(#REF!)</f>
        <v>#REF!</v>
      </c>
      <c r="AL194" s="23" t="e">
        <f>IF(#REF!=0,"",#REF!)</f>
        <v>#REF!</v>
      </c>
      <c r="AM194" s="19" t="e">
        <f>IF(#REF!=0,"",#REF!)</f>
        <v>#REF!</v>
      </c>
      <c r="AN194" s="23" t="e">
        <f>IF($AK194="","",#REF!)</f>
        <v>#REF!</v>
      </c>
      <c r="AO194" s="23" t="e">
        <f t="shared" si="80"/>
        <v>#REF!</v>
      </c>
      <c r="AP194" s="19" t="e">
        <f>IF(#REF!=0,"",#REF!)</f>
        <v>#REF!</v>
      </c>
      <c r="AQ194" s="19" t="e">
        <f>IF(#REF!=0,"",#REF!)</f>
        <v>#REF!</v>
      </c>
      <c r="AR194" s="19" t="e">
        <f>IF(#REF!=0,"",#REF!)</f>
        <v>#REF!</v>
      </c>
      <c r="AS194" s="19" t="e">
        <f>#REF!</f>
        <v>#REF!</v>
      </c>
    </row>
    <row r="195" spans="2:45" ht="19.5" thickTop="1" thickBot="1" x14ac:dyDescent="0.25">
      <c r="B195" s="20" t="str">
        <f t="shared" si="81"/>
        <v/>
      </c>
      <c r="C195" s="21" t="str">
        <f t="shared" si="82"/>
        <v/>
      </c>
      <c r="D195" s="19" t="str">
        <f t="shared" si="83"/>
        <v/>
      </c>
      <c r="E195" s="19" t="str">
        <f t="shared" si="84"/>
        <v/>
      </c>
      <c r="F195" s="19" t="str">
        <f t="shared" si="85"/>
        <v/>
      </c>
      <c r="G195" s="19" t="str">
        <f t="shared" si="86"/>
        <v/>
      </c>
      <c r="H195" s="19" t="str">
        <f t="shared" si="87"/>
        <v/>
      </c>
      <c r="I195" s="19"/>
      <c r="J195" s="19"/>
      <c r="K195" s="19" t="str">
        <f t="shared" si="69"/>
        <v/>
      </c>
      <c r="L195" s="19">
        <f t="shared" si="70"/>
        <v>10000</v>
      </c>
      <c r="M195" s="22" t="str">
        <f>TRIM(Data!$N192)</f>
        <v>Autumn Daze</v>
      </c>
      <c r="N195" s="22" t="str">
        <f>TRIM(Data!$A192)</f>
        <v>Autumn Daze</v>
      </c>
      <c r="O195" s="23">
        <f>IF(Data!$B192=0,"",Data!$B192)</f>
        <v>2022</v>
      </c>
      <c r="P195" s="19" t="str">
        <f>IF(Data!$C192=0,"",Data!$C192)</f>
        <v>1</v>
      </c>
      <c r="Q195" s="23" t="str">
        <f>IF($M195="","",Data!$E192)</f>
        <v>L-VL</v>
      </c>
      <c r="R195" s="23" t="str">
        <f t="shared" si="71"/>
        <v>L</v>
      </c>
      <c r="S195" s="23" t="str">
        <f t="shared" si="72"/>
        <v>L</v>
      </c>
      <c r="T195" s="19" t="str">
        <f>IF(Data!$F192=0,"",Data!$F192)</f>
        <v/>
      </c>
      <c r="U195" s="19" t="str">
        <f>IF(Data!$G192=0,"",Data!$G192)</f>
        <v>FD</v>
      </c>
      <c r="V195" s="19" t="str">
        <f>IF(Data!$D192=0,"",Data!$D192)</f>
        <v/>
      </c>
      <c r="W195" s="19" t="str">
        <f>Data!$H192</f>
        <v>Japonica</v>
      </c>
      <c r="Y195" s="41" t="e">
        <f t="shared" si="66"/>
        <v>#REF!</v>
      </c>
      <c r="Z195" s="8">
        <f t="shared" si="73"/>
        <v>10000</v>
      </c>
      <c r="AA195" s="8" t="str">
        <f t="shared" si="74"/>
        <v>Autumn Daze</v>
      </c>
      <c r="AB195" s="8" t="str">
        <f t="shared" si="75"/>
        <v>L</v>
      </c>
      <c r="AC195" s="8" t="str">
        <f t="shared" si="76"/>
        <v/>
      </c>
      <c r="AD195" s="8" t="str">
        <f t="shared" si="77"/>
        <v>FD</v>
      </c>
      <c r="AE195" s="8" t="str">
        <f t="shared" si="78"/>
        <v/>
      </c>
      <c r="AF195" s="5">
        <f t="shared" si="79"/>
        <v>2022</v>
      </c>
      <c r="AG195" s="46">
        <v>192</v>
      </c>
      <c r="AH195" s="47" t="str">
        <f t="shared" si="67"/>
        <v/>
      </c>
      <c r="AI195" s="48" t="str">
        <f t="shared" si="68"/>
        <v/>
      </c>
      <c r="AK195" s="22" t="e">
        <f>TRIM(#REF!)</f>
        <v>#REF!</v>
      </c>
      <c r="AL195" s="23" t="e">
        <f>IF(#REF!=0,"",#REF!)</f>
        <v>#REF!</v>
      </c>
      <c r="AM195" s="19" t="e">
        <f>IF(#REF!=0,"",#REF!)</f>
        <v>#REF!</v>
      </c>
      <c r="AN195" s="23" t="e">
        <f>IF($AK195="","",#REF!)</f>
        <v>#REF!</v>
      </c>
      <c r="AO195" s="23" t="e">
        <f t="shared" si="80"/>
        <v>#REF!</v>
      </c>
      <c r="AP195" s="19" t="e">
        <f>IF(#REF!=0,"",#REF!)</f>
        <v>#REF!</v>
      </c>
      <c r="AQ195" s="19" t="e">
        <f>IF(#REF!=0,"",#REF!)</f>
        <v>#REF!</v>
      </c>
      <c r="AR195" s="19" t="e">
        <f>IF(#REF!=0,"",#REF!)</f>
        <v>#REF!</v>
      </c>
      <c r="AS195" s="19" t="e">
        <f>#REF!</f>
        <v>#REF!</v>
      </c>
    </row>
    <row r="196" spans="2:45" ht="19.5" thickTop="1" thickBot="1" x14ac:dyDescent="0.25">
      <c r="B196" s="20" t="str">
        <f t="shared" ref="B196:B198" si="88">IF(ISERROR(VLOOKUP(A196,$K$4:$M$3653,3,FALSE)),"",VLOOKUP(A196,$K$4:$M$3653,3,FALSE))</f>
        <v/>
      </c>
      <c r="C196" s="21" t="str">
        <f t="shared" si="82"/>
        <v/>
      </c>
      <c r="D196" s="19" t="str">
        <f t="shared" si="83"/>
        <v/>
      </c>
      <c r="E196" s="19" t="str">
        <f t="shared" si="84"/>
        <v/>
      </c>
      <c r="F196" s="19" t="str">
        <f t="shared" si="85"/>
        <v/>
      </c>
      <c r="G196" s="19" t="str">
        <f t="shared" si="86"/>
        <v/>
      </c>
      <c r="H196" s="19" t="str">
        <f t="shared" si="87"/>
        <v/>
      </c>
      <c r="I196" s="19"/>
      <c r="J196" s="19"/>
      <c r="K196" s="19" t="str">
        <f t="shared" si="69"/>
        <v/>
      </c>
      <c r="L196" s="19">
        <f t="shared" si="70"/>
        <v>10000</v>
      </c>
      <c r="M196" s="22" t="str">
        <f>TRIM(Data!$N193)</f>
        <v>Autumn Delight</v>
      </c>
      <c r="N196" s="22" t="str">
        <f>TRIM(Data!$A193)</f>
        <v>Autumn Delight (Sasanqua)</v>
      </c>
      <c r="O196" s="23">
        <f>IF(Data!$B193=0,"",Data!$B193)</f>
        <v>2000</v>
      </c>
      <c r="P196" s="19" t="str">
        <f>IF(Data!$C193=0,"",Data!$C193)</f>
        <v>1</v>
      </c>
      <c r="Q196" s="23" t="str">
        <f>IF($M196="","",Data!$E193)</f>
        <v>M</v>
      </c>
      <c r="R196" s="23" t="str">
        <f t="shared" si="71"/>
        <v>M</v>
      </c>
      <c r="S196" s="23" t="str">
        <f t="shared" si="72"/>
        <v>M</v>
      </c>
      <c r="T196" s="19" t="str">
        <f>IF(Data!$F193=0,"",Data!$F193)</f>
        <v/>
      </c>
      <c r="U196" s="19" t="str">
        <f>IF(Data!$G193=0,"",Data!$G193)</f>
        <v/>
      </c>
      <c r="V196" s="19" t="str">
        <f>IF(Data!$D193=0,"",Data!$D193)</f>
        <v/>
      </c>
      <c r="W196" s="19" t="str">
        <f>Data!$H193</f>
        <v>Sasanqua</v>
      </c>
      <c r="Y196" s="41" t="e">
        <f t="shared" ref="Y196:Y259" si="89">RANK(Z196,Z$4:Z$3653,1)</f>
        <v>#REF!</v>
      </c>
      <c r="Z196" s="8">
        <f t="shared" si="73"/>
        <v>10000</v>
      </c>
      <c r="AA196" s="8" t="str">
        <f t="shared" si="74"/>
        <v>Autumn Delight</v>
      </c>
      <c r="AB196" s="8" t="str">
        <f t="shared" si="75"/>
        <v>M</v>
      </c>
      <c r="AC196" s="8" t="str">
        <f t="shared" si="76"/>
        <v/>
      </c>
      <c r="AD196" s="8" t="str">
        <f t="shared" si="77"/>
        <v/>
      </c>
      <c r="AE196" s="8" t="str">
        <f t="shared" si="78"/>
        <v/>
      </c>
      <c r="AF196" s="5">
        <f t="shared" si="79"/>
        <v>2000</v>
      </c>
      <c r="AG196" s="46">
        <v>193</v>
      </c>
      <c r="AH196" s="47" t="str">
        <f t="shared" ref="AH196:AH259" si="90">IF(ISERROR(VLOOKUP($AG196,$Y$4:$AE$3653,2,FALSE)),"",VLOOKUP($AG196,$Y$4:$AE$3653,3,FALSE))</f>
        <v/>
      </c>
      <c r="AI196" s="48" t="str">
        <f t="shared" ref="AI196:AI259" si="91">IF(ISERROR(VLOOKUP($AG196,$Y$4:$AE$3653,2,FALSE)),"",VLOOKUP($AG196,$Y$4:$AF$3653,8,FALSE))</f>
        <v/>
      </c>
      <c r="AK196" s="22" t="e">
        <f>TRIM(#REF!)</f>
        <v>#REF!</v>
      </c>
      <c r="AL196" s="23" t="e">
        <f>IF(#REF!=0,"",#REF!)</f>
        <v>#REF!</v>
      </c>
      <c r="AM196" s="19" t="e">
        <f>IF(#REF!=0,"",#REF!)</f>
        <v>#REF!</v>
      </c>
      <c r="AN196" s="23" t="e">
        <f>IF($AK196="","",#REF!)</f>
        <v>#REF!</v>
      </c>
      <c r="AO196" s="23" t="e">
        <f t="shared" si="80"/>
        <v>#REF!</v>
      </c>
      <c r="AP196" s="19" t="e">
        <f>IF(#REF!=0,"",#REF!)</f>
        <v>#REF!</v>
      </c>
      <c r="AQ196" s="19" t="e">
        <f>IF(#REF!=0,"",#REF!)</f>
        <v>#REF!</v>
      </c>
      <c r="AR196" s="19" t="e">
        <f>IF(#REF!=0,"",#REF!)</f>
        <v>#REF!</v>
      </c>
      <c r="AS196" s="19" t="e">
        <f>#REF!</f>
        <v>#REF!</v>
      </c>
    </row>
    <row r="197" spans="2:45" ht="19.5" thickTop="1" thickBot="1" x14ac:dyDescent="0.25">
      <c r="B197" s="20" t="str">
        <f t="shared" si="88"/>
        <v/>
      </c>
      <c r="C197" s="21" t="str">
        <f t="shared" si="82"/>
        <v/>
      </c>
      <c r="D197" s="19" t="str">
        <f t="shared" si="83"/>
        <v/>
      </c>
      <c r="E197" s="19" t="str">
        <f t="shared" si="84"/>
        <v/>
      </c>
      <c r="F197" s="19" t="str">
        <f t="shared" si="85"/>
        <v/>
      </c>
      <c r="G197" s="19" t="str">
        <f t="shared" si="86"/>
        <v/>
      </c>
      <c r="H197" s="19" t="str">
        <f t="shared" si="87"/>
        <v/>
      </c>
      <c r="I197" s="19"/>
      <c r="J197" s="19"/>
      <c r="K197" s="19" t="str">
        <f t="shared" ref="K197:K260" si="92">IF(L197=10000,"",RANK(L197,$L$4:$L$3653,1))</f>
        <v/>
      </c>
      <c r="L197" s="19">
        <f t="shared" ref="L197:L260" si="93">IF(ISERROR(SEARCH($B$2,M197)),10000,IF(SEARCH($B$2,M197)=1,SEARCH($B$2,M197)+ROW()/100000,10000))</f>
        <v>10000</v>
      </c>
      <c r="M197" s="22" t="str">
        <f>TRIM(Data!$N194)</f>
        <v>Autumn Fragrance</v>
      </c>
      <c r="N197" s="22" t="str">
        <f>TRIM(Data!$A194)</f>
        <v>Autumn Fragrance (H)</v>
      </c>
      <c r="O197" s="23">
        <f>IF(Data!$B194=0,"",Data!$B194)</f>
        <v>2002</v>
      </c>
      <c r="P197" s="19" t="str">
        <f>IF(Data!$C194=0,"",Data!$C194)</f>
        <v/>
      </c>
      <c r="Q197" s="23" t="str">
        <f>IF($M197="","",Data!$E194)</f>
        <v>M</v>
      </c>
      <c r="R197" s="23" t="str">
        <f t="shared" ref="R197:R260" si="94">IF($M197="","",IF($Q197="Min","Min",IF($Q197="Min-S",IF($J$1=1,"S","Min"),IF(OR($Q197="S",$Q197="S-M"),"S",IF(OR($Q197="M",$Q197="M-L"),"M",IF(OR($Q197="L",$Q197="L-VL"),"L",IF($Q197="VL","VL")))))))</f>
        <v>M</v>
      </c>
      <c r="S197" s="23" t="str">
        <f t="shared" ref="S197:S260" si="95">IF($J$1=1,$R197,$Q197)</f>
        <v>M</v>
      </c>
      <c r="T197" s="19" t="str">
        <f>IF(Data!$F194=0,"",Data!$F194)</f>
        <v/>
      </c>
      <c r="U197" s="19" t="str">
        <f>IF(Data!$G194=0,"",Data!$G194)</f>
        <v/>
      </c>
      <c r="V197" s="19" t="str">
        <f>IF(Data!$D194=0,"",Data!$D194)</f>
        <v/>
      </c>
      <c r="W197" s="19" t="str">
        <f>Data!$H194</f>
        <v>NRH</v>
      </c>
      <c r="Y197" s="41" t="e">
        <f t="shared" si="89"/>
        <v>#REF!</v>
      </c>
      <c r="Z197" s="8">
        <f t="shared" ref="Z197:Z260" si="96">IF($V197="ANTIQUE",IF($W197="Japonica",ROW(),10000),10000)</f>
        <v>10000</v>
      </c>
      <c r="AA197" s="8" t="str">
        <f t="shared" ref="AA197:AA260" si="97">$M197</f>
        <v>Autumn Fragrance</v>
      </c>
      <c r="AB197" s="8" t="str">
        <f t="shared" ref="AB197:AB260" si="98">$R197</f>
        <v>M</v>
      </c>
      <c r="AC197" s="8" t="str">
        <f t="shared" ref="AC197:AC260" si="99">$T197</f>
        <v/>
      </c>
      <c r="AD197" s="8" t="str">
        <f t="shared" ref="AD197:AD260" si="100">U197</f>
        <v/>
      </c>
      <c r="AE197" s="8" t="str">
        <f t="shared" ref="AE197:AE260" si="101">$V197</f>
        <v/>
      </c>
      <c r="AF197" s="5">
        <f t="shared" ref="AF197:AF260" si="102">$O197</f>
        <v>2002</v>
      </c>
      <c r="AG197" s="46">
        <v>194</v>
      </c>
      <c r="AH197" s="47" t="str">
        <f t="shared" si="90"/>
        <v/>
      </c>
      <c r="AI197" s="48" t="str">
        <f t="shared" si="91"/>
        <v/>
      </c>
      <c r="AK197" s="22" t="e">
        <f>TRIM(#REF!)</f>
        <v>#REF!</v>
      </c>
      <c r="AL197" s="23" t="e">
        <f>IF(#REF!=0,"",#REF!)</f>
        <v>#REF!</v>
      </c>
      <c r="AM197" s="19" t="e">
        <f>IF(#REF!=0,"",#REF!)</f>
        <v>#REF!</v>
      </c>
      <c r="AN197" s="23" t="e">
        <f>IF($AK197="","",#REF!)</f>
        <v>#REF!</v>
      </c>
      <c r="AO197" s="23" t="e">
        <f t="shared" ref="AO197:AO260" si="103">IF($AK197="","",IF($AN197="Min","Min",IF($AN197="Min-S",IF($J$1=1,"S","Min"),IF(OR($AN197="S",$AN197="S-M"),"S",IF(OR($AN197="M",$AN197="M-L"),"M",IF(OR($AN197="L",$AN197="L-VL"),"L",IF($AN197="VL","VL")))))))</f>
        <v>#REF!</v>
      </c>
      <c r="AP197" s="19" t="e">
        <f>IF(#REF!=0,"",#REF!)</f>
        <v>#REF!</v>
      </c>
      <c r="AQ197" s="19" t="e">
        <f>IF(#REF!=0,"",#REF!)</f>
        <v>#REF!</v>
      </c>
      <c r="AR197" s="19" t="e">
        <f>IF(#REF!=0,"",#REF!)</f>
        <v>#REF!</v>
      </c>
      <c r="AS197" s="19" t="e">
        <f>#REF!</f>
        <v>#REF!</v>
      </c>
    </row>
    <row r="198" spans="2:45" ht="19.5" thickTop="1" thickBot="1" x14ac:dyDescent="0.25">
      <c r="B198" s="20" t="str">
        <f t="shared" si="88"/>
        <v/>
      </c>
      <c r="C198" s="21" t="str">
        <f t="shared" si="82"/>
        <v/>
      </c>
      <c r="D198" s="19" t="str">
        <f t="shared" si="83"/>
        <v/>
      </c>
      <c r="E198" s="19" t="str">
        <f t="shared" si="84"/>
        <v/>
      </c>
      <c r="F198" s="19" t="str">
        <f t="shared" si="85"/>
        <v/>
      </c>
      <c r="G198" s="19" t="str">
        <f t="shared" si="86"/>
        <v/>
      </c>
      <c r="H198" s="19" t="str">
        <f t="shared" si="87"/>
        <v/>
      </c>
      <c r="I198" s="19"/>
      <c r="J198" s="19"/>
      <c r="K198" s="19" t="str">
        <f t="shared" si="92"/>
        <v/>
      </c>
      <c r="L198" s="19">
        <f t="shared" si="93"/>
        <v>10000</v>
      </c>
      <c r="M198" s="22" t="str">
        <f>TRIM(Data!$N195)</f>
        <v>Autumn Jewel</v>
      </c>
      <c r="N198" s="22" t="str">
        <f>TRIM(Data!$A195)</f>
        <v>Autumn Jewel (H)</v>
      </c>
      <c r="O198" s="23">
        <f>IF(Data!$B195=0,"",Data!$B195)</f>
        <v>2000</v>
      </c>
      <c r="P198" s="19" t="str">
        <f>IF(Data!$C195=0,"",Data!$C195)</f>
        <v>1</v>
      </c>
      <c r="Q198" s="23" t="str">
        <f>IF($M198="","",Data!$E195)</f>
        <v>M</v>
      </c>
      <c r="R198" s="23" t="str">
        <f t="shared" si="94"/>
        <v>M</v>
      </c>
      <c r="S198" s="23" t="str">
        <f t="shared" si="95"/>
        <v>M</v>
      </c>
      <c r="T198" s="19" t="str">
        <f>IF(Data!$F195=0,"",Data!$F195)</f>
        <v/>
      </c>
      <c r="U198" s="19" t="str">
        <f>IF(Data!$G195=0,"",Data!$G195)</f>
        <v>FD</v>
      </c>
      <c r="V198" s="19" t="str">
        <f>IF(Data!$D195=0,"",Data!$D195)</f>
        <v/>
      </c>
      <c r="W198" s="19" t="str">
        <f>Data!$H195</f>
        <v>NRH</v>
      </c>
      <c r="Y198" s="41" t="e">
        <f t="shared" si="89"/>
        <v>#REF!</v>
      </c>
      <c r="Z198" s="8">
        <f t="shared" si="96"/>
        <v>10000</v>
      </c>
      <c r="AA198" s="8" t="str">
        <f t="shared" si="97"/>
        <v>Autumn Jewel</v>
      </c>
      <c r="AB198" s="8" t="str">
        <f t="shared" si="98"/>
        <v>M</v>
      </c>
      <c r="AC198" s="8" t="str">
        <f t="shared" si="99"/>
        <v/>
      </c>
      <c r="AD198" s="8" t="str">
        <f t="shared" si="100"/>
        <v>FD</v>
      </c>
      <c r="AE198" s="8" t="str">
        <f t="shared" si="101"/>
        <v/>
      </c>
      <c r="AF198" s="5">
        <f t="shared" si="102"/>
        <v>2000</v>
      </c>
      <c r="AG198" s="46">
        <v>195</v>
      </c>
      <c r="AH198" s="47" t="str">
        <f t="shared" si="90"/>
        <v/>
      </c>
      <c r="AI198" s="48" t="str">
        <f t="shared" si="91"/>
        <v/>
      </c>
      <c r="AK198" s="22" t="e">
        <f>TRIM(#REF!)</f>
        <v>#REF!</v>
      </c>
      <c r="AL198" s="23" t="e">
        <f>IF(#REF!=0,"",#REF!)</f>
        <v>#REF!</v>
      </c>
      <c r="AM198" s="19" t="e">
        <f>IF(#REF!=0,"",#REF!)</f>
        <v>#REF!</v>
      </c>
      <c r="AN198" s="23" t="e">
        <f>IF($AK198="","",#REF!)</f>
        <v>#REF!</v>
      </c>
      <c r="AO198" s="23" t="e">
        <f t="shared" si="103"/>
        <v>#REF!</v>
      </c>
      <c r="AP198" s="19" t="e">
        <f>IF(#REF!=0,"",#REF!)</f>
        <v>#REF!</v>
      </c>
      <c r="AQ198" s="19" t="e">
        <f>IF(#REF!=0,"",#REF!)</f>
        <v>#REF!</v>
      </c>
      <c r="AR198" s="19" t="e">
        <f>IF(#REF!=0,"",#REF!)</f>
        <v>#REF!</v>
      </c>
      <c r="AS198" s="19" t="e">
        <f>#REF!</f>
        <v>#REF!</v>
      </c>
    </row>
    <row r="199" spans="2:45" ht="19.5" thickTop="1" thickBot="1" x14ac:dyDescent="0.25">
      <c r="D199" s="1" t="str">
        <f t="shared" ref="D199:D231" si="104">IF(ISERROR(VLOOKUP(A199,$K$4:$M$2950,3,FALSE)),"",VLOOKUP(A199,$K$4:$N$2950,4,FALSE))</f>
        <v/>
      </c>
      <c r="E199" s="1" t="str">
        <f t="shared" ref="E199:E231" si="105">IF(ISERROR(VLOOKUP(A199,$K$4:$M$2950,3,FALSE)),"",IF(VLOOKUP(A199,$K$4:$T$2950,6,FALSE)=0,"",VLOOKUP(A199,$K$4:$T$2950,6,FALSE)))</f>
        <v/>
      </c>
      <c r="K199" s="19" t="str">
        <f t="shared" si="92"/>
        <v/>
      </c>
      <c r="L199" s="19">
        <f t="shared" si="93"/>
        <v>10000</v>
      </c>
      <c r="M199" s="22" t="str">
        <f>TRIM(Data!$N196)</f>
        <v>Autumn Lantern</v>
      </c>
      <c r="N199" s="22" t="str">
        <f>TRIM(Data!$A196)</f>
        <v>Autumn Lantern</v>
      </c>
      <c r="O199" s="23">
        <f>IF(Data!$B196=0,"",Data!$B196)</f>
        <v>2004</v>
      </c>
      <c r="P199" s="19" t="str">
        <f>IF(Data!$C196=0,"",Data!$C196)</f>
        <v/>
      </c>
      <c r="Q199" s="23" t="str">
        <f>IF($M199="","",Data!$E196)</f>
        <v>M</v>
      </c>
      <c r="R199" s="23" t="str">
        <f t="shared" si="94"/>
        <v>M</v>
      </c>
      <c r="S199" s="23" t="str">
        <f t="shared" si="95"/>
        <v>M</v>
      </c>
      <c r="T199" s="19" t="str">
        <f>IF(Data!$F196=0,"",Data!$F196)</f>
        <v/>
      </c>
      <c r="U199" s="19" t="str">
        <f>IF(Data!$G196=0,"",Data!$G196)</f>
        <v/>
      </c>
      <c r="V199" s="19" t="str">
        <f>IF(Data!$D196=0,"",Data!$D196)</f>
        <v/>
      </c>
      <c r="W199" s="19" t="str">
        <f>Data!$H196</f>
        <v>Japonica</v>
      </c>
      <c r="Y199" s="41" t="e">
        <f t="shared" si="89"/>
        <v>#REF!</v>
      </c>
      <c r="Z199" s="8">
        <f t="shared" si="96"/>
        <v>10000</v>
      </c>
      <c r="AA199" s="8" t="str">
        <f t="shared" si="97"/>
        <v>Autumn Lantern</v>
      </c>
      <c r="AB199" s="8" t="str">
        <f t="shared" si="98"/>
        <v>M</v>
      </c>
      <c r="AC199" s="8" t="str">
        <f t="shared" si="99"/>
        <v/>
      </c>
      <c r="AD199" s="8" t="str">
        <f t="shared" si="100"/>
        <v/>
      </c>
      <c r="AE199" s="8" t="str">
        <f t="shared" si="101"/>
        <v/>
      </c>
      <c r="AF199" s="5">
        <f t="shared" si="102"/>
        <v>2004</v>
      </c>
      <c r="AG199" s="46">
        <v>196</v>
      </c>
      <c r="AH199" s="47" t="str">
        <f t="shared" si="90"/>
        <v/>
      </c>
      <c r="AI199" s="48" t="str">
        <f t="shared" si="91"/>
        <v/>
      </c>
      <c r="AK199" s="22" t="e">
        <f>TRIM(#REF!)</f>
        <v>#REF!</v>
      </c>
      <c r="AL199" s="23" t="e">
        <f>IF(#REF!=0,"",#REF!)</f>
        <v>#REF!</v>
      </c>
      <c r="AM199" s="19" t="e">
        <f>IF(#REF!=0,"",#REF!)</f>
        <v>#REF!</v>
      </c>
      <c r="AN199" s="23" t="e">
        <f>IF($AK199="","",#REF!)</f>
        <v>#REF!</v>
      </c>
      <c r="AO199" s="23" t="e">
        <f t="shared" si="103"/>
        <v>#REF!</v>
      </c>
      <c r="AP199" s="19" t="e">
        <f>IF(#REF!=0,"",#REF!)</f>
        <v>#REF!</v>
      </c>
      <c r="AQ199" s="19" t="e">
        <f>IF(#REF!=0,"",#REF!)</f>
        <v>#REF!</v>
      </c>
      <c r="AR199" s="19" t="e">
        <f>IF(#REF!=0,"",#REF!)</f>
        <v>#REF!</v>
      </c>
      <c r="AS199" s="19" t="e">
        <f>#REF!</f>
        <v>#REF!</v>
      </c>
    </row>
    <row r="200" spans="2:45" ht="19.5" thickTop="1" thickBot="1" x14ac:dyDescent="0.25">
      <c r="D200" s="1" t="str">
        <f t="shared" si="104"/>
        <v/>
      </c>
      <c r="E200" s="1" t="str">
        <f t="shared" si="105"/>
        <v/>
      </c>
      <c r="K200" s="19" t="str">
        <f t="shared" si="92"/>
        <v/>
      </c>
      <c r="L200" s="19">
        <f t="shared" si="93"/>
        <v>10000</v>
      </c>
      <c r="M200" s="22" t="str">
        <f>TRIM(Data!$N197)</f>
        <v>Autumn Moon (See Marie Kirk)</v>
      </c>
      <c r="N200" s="22" t="str">
        <f>TRIM(Data!$A197)</f>
        <v>Autumn Moon (See Marie Kirk) (Sasanqua)</v>
      </c>
      <c r="O200" s="23">
        <f>IF(Data!$B197=0,"",Data!$B197)</f>
        <v>1961</v>
      </c>
      <c r="P200" s="19" t="str">
        <f>IF(Data!$C197=0,"",Data!$C197)</f>
        <v/>
      </c>
      <c r="Q200" s="23" t="str">
        <f>IF($M200="","",Data!$E197)</f>
        <v>M</v>
      </c>
      <c r="R200" s="23" t="str">
        <f t="shared" si="94"/>
        <v>M</v>
      </c>
      <c r="S200" s="23" t="str">
        <f t="shared" si="95"/>
        <v>M</v>
      </c>
      <c r="T200" s="19" t="str">
        <f>IF(Data!$F197=0,"",Data!$F197)</f>
        <v/>
      </c>
      <c r="U200" s="19" t="str">
        <f>IF(Data!$G197=0,"",Data!$G197)</f>
        <v/>
      </c>
      <c r="V200" s="19" t="str">
        <f>IF(Data!$D197=0,"",Data!$D197)</f>
        <v/>
      </c>
      <c r="W200" s="19" t="str">
        <f>Data!$H197</f>
        <v>Sasanqua</v>
      </c>
      <c r="Y200" s="41" t="e">
        <f t="shared" si="89"/>
        <v>#REF!</v>
      </c>
      <c r="Z200" s="8">
        <f t="shared" si="96"/>
        <v>10000</v>
      </c>
      <c r="AA200" s="8" t="str">
        <f t="shared" si="97"/>
        <v>Autumn Moon (See Marie Kirk)</v>
      </c>
      <c r="AB200" s="8" t="str">
        <f t="shared" si="98"/>
        <v>M</v>
      </c>
      <c r="AC200" s="8" t="str">
        <f t="shared" si="99"/>
        <v/>
      </c>
      <c r="AD200" s="8" t="str">
        <f t="shared" si="100"/>
        <v/>
      </c>
      <c r="AE200" s="8" t="str">
        <f t="shared" si="101"/>
        <v/>
      </c>
      <c r="AF200" s="5">
        <f t="shared" si="102"/>
        <v>1961</v>
      </c>
      <c r="AG200" s="46">
        <v>197</v>
      </c>
      <c r="AH200" s="47" t="str">
        <f t="shared" si="90"/>
        <v/>
      </c>
      <c r="AI200" s="48" t="str">
        <f t="shared" si="91"/>
        <v/>
      </c>
      <c r="AK200" s="22" t="e">
        <f>TRIM(#REF!)</f>
        <v>#REF!</v>
      </c>
      <c r="AL200" s="23" t="e">
        <f>IF(#REF!=0,"",#REF!)</f>
        <v>#REF!</v>
      </c>
      <c r="AM200" s="19" t="e">
        <f>IF(#REF!=0,"",#REF!)</f>
        <v>#REF!</v>
      </c>
      <c r="AN200" s="23" t="e">
        <f>IF($AK200="","",#REF!)</f>
        <v>#REF!</v>
      </c>
      <c r="AO200" s="23" t="e">
        <f t="shared" si="103"/>
        <v>#REF!</v>
      </c>
      <c r="AP200" s="19" t="e">
        <f>IF(#REF!=0,"",#REF!)</f>
        <v>#REF!</v>
      </c>
      <c r="AQ200" s="19" t="e">
        <f>IF(#REF!=0,"",#REF!)</f>
        <v>#REF!</v>
      </c>
      <c r="AR200" s="19" t="e">
        <f>IF(#REF!=0,"",#REF!)</f>
        <v>#REF!</v>
      </c>
      <c r="AS200" s="19" t="e">
        <f>#REF!</f>
        <v>#REF!</v>
      </c>
    </row>
    <row r="201" spans="2:45" ht="19.5" thickTop="1" thickBot="1" x14ac:dyDescent="0.25">
      <c r="D201" s="1" t="str">
        <f t="shared" si="104"/>
        <v/>
      </c>
      <c r="E201" s="1" t="str">
        <f t="shared" si="105"/>
        <v/>
      </c>
      <c r="K201" s="19" t="str">
        <f t="shared" si="92"/>
        <v/>
      </c>
      <c r="L201" s="19">
        <f t="shared" si="93"/>
        <v>10000</v>
      </c>
      <c r="M201" s="22" t="str">
        <f>TRIM(Data!$N198)</f>
        <v>Autumn Perfection</v>
      </c>
      <c r="N201" s="22" t="str">
        <f>TRIM(Data!$A198)</f>
        <v>Autumn Perfection</v>
      </c>
      <c r="O201" s="23">
        <f>IF(Data!$B198=0,"",Data!$B198)</f>
        <v>2006</v>
      </c>
      <c r="P201" s="19" t="str">
        <f>IF(Data!$C198=0,"",Data!$C198)</f>
        <v>1</v>
      </c>
      <c r="Q201" s="23" t="str">
        <f>IF($M201="","",Data!$E198)</f>
        <v>S</v>
      </c>
      <c r="R201" s="23" t="str">
        <f t="shared" si="94"/>
        <v>S</v>
      </c>
      <c r="S201" s="23" t="str">
        <f t="shared" si="95"/>
        <v>S</v>
      </c>
      <c r="T201" s="19" t="str">
        <f>IF(Data!$F198=0,"",Data!$F198)</f>
        <v/>
      </c>
      <c r="U201" s="19" t="str">
        <f>IF(Data!$G198=0,"",Data!$G198)</f>
        <v>FD</v>
      </c>
      <c r="V201" s="19" t="str">
        <f>IF(Data!$D198=0,"",Data!$D198)</f>
        <v/>
      </c>
      <c r="W201" s="19" t="str">
        <f>Data!$H198</f>
        <v>Japonica</v>
      </c>
      <c r="Y201" s="41" t="e">
        <f t="shared" si="89"/>
        <v>#REF!</v>
      </c>
      <c r="Z201" s="8">
        <f t="shared" si="96"/>
        <v>10000</v>
      </c>
      <c r="AA201" s="8" t="str">
        <f t="shared" si="97"/>
        <v>Autumn Perfection</v>
      </c>
      <c r="AB201" s="8" t="str">
        <f t="shared" si="98"/>
        <v>S</v>
      </c>
      <c r="AC201" s="8" t="str">
        <f t="shared" si="99"/>
        <v/>
      </c>
      <c r="AD201" s="8" t="str">
        <f t="shared" si="100"/>
        <v>FD</v>
      </c>
      <c r="AE201" s="8" t="str">
        <f t="shared" si="101"/>
        <v/>
      </c>
      <c r="AF201" s="5">
        <f t="shared" si="102"/>
        <v>2006</v>
      </c>
      <c r="AG201" s="46">
        <v>198</v>
      </c>
      <c r="AH201" s="47" t="str">
        <f t="shared" si="90"/>
        <v/>
      </c>
      <c r="AI201" s="48" t="str">
        <f t="shared" si="91"/>
        <v/>
      </c>
      <c r="AK201" s="22" t="e">
        <f>TRIM(#REF!)</f>
        <v>#REF!</v>
      </c>
      <c r="AL201" s="23" t="e">
        <f>IF(#REF!=0,"",#REF!)</f>
        <v>#REF!</v>
      </c>
      <c r="AM201" s="19" t="e">
        <f>IF(#REF!=0,"",#REF!)</f>
        <v>#REF!</v>
      </c>
      <c r="AN201" s="23" t="e">
        <f>IF($AK201="","",#REF!)</f>
        <v>#REF!</v>
      </c>
      <c r="AO201" s="23" t="e">
        <f t="shared" si="103"/>
        <v>#REF!</v>
      </c>
      <c r="AP201" s="19" t="e">
        <f>IF(#REF!=0,"",#REF!)</f>
        <v>#REF!</v>
      </c>
      <c r="AQ201" s="19" t="e">
        <f>IF(#REF!=0,"",#REF!)</f>
        <v>#REF!</v>
      </c>
      <c r="AR201" s="19" t="e">
        <f>IF(#REF!=0,"",#REF!)</f>
        <v>#REF!</v>
      </c>
      <c r="AS201" s="19" t="e">
        <f>#REF!</f>
        <v>#REF!</v>
      </c>
    </row>
    <row r="202" spans="2:45" ht="19.5" thickTop="1" thickBot="1" x14ac:dyDescent="0.25">
      <c r="D202" s="1" t="str">
        <f t="shared" si="104"/>
        <v/>
      </c>
      <c r="E202" s="1" t="str">
        <f t="shared" si="105"/>
        <v/>
      </c>
      <c r="K202" s="19" t="str">
        <f t="shared" si="92"/>
        <v/>
      </c>
      <c r="L202" s="19">
        <f t="shared" si="93"/>
        <v>10000</v>
      </c>
      <c r="M202" s="22" t="str">
        <f>TRIM(Data!$N199)</f>
        <v>Autumn Pink Icicle</v>
      </c>
      <c r="N202" s="22" t="str">
        <f>TRIM(Data!$A199)</f>
        <v>Autumn Pink Icicle (H)</v>
      </c>
      <c r="O202" s="23">
        <f>IF(Data!$B199=0,"",Data!$B199)</f>
        <v>1998</v>
      </c>
      <c r="P202" s="19" t="str">
        <f>IF(Data!$C199=0,"",Data!$C199)</f>
        <v>1</v>
      </c>
      <c r="Q202" s="23" t="str">
        <f>IF($M202="","",Data!$E199)</f>
        <v>M</v>
      </c>
      <c r="R202" s="23" t="str">
        <f t="shared" si="94"/>
        <v>M</v>
      </c>
      <c r="S202" s="23" t="str">
        <f t="shared" si="95"/>
        <v>M</v>
      </c>
      <c r="T202" s="19" t="str">
        <f>IF(Data!$F199=0,"",Data!$F199)</f>
        <v/>
      </c>
      <c r="U202" s="19" t="str">
        <f>IF(Data!$G199=0,"",Data!$G199)</f>
        <v/>
      </c>
      <c r="V202" s="19" t="str">
        <f>IF(Data!$D199=0,"",Data!$D199)</f>
        <v/>
      </c>
      <c r="W202" s="19" t="str">
        <f>Data!$H199</f>
        <v>NRH</v>
      </c>
      <c r="Y202" s="41" t="e">
        <f t="shared" si="89"/>
        <v>#REF!</v>
      </c>
      <c r="Z202" s="8">
        <f t="shared" si="96"/>
        <v>10000</v>
      </c>
      <c r="AA202" s="8" t="str">
        <f t="shared" si="97"/>
        <v>Autumn Pink Icicle</v>
      </c>
      <c r="AB202" s="8" t="str">
        <f t="shared" si="98"/>
        <v>M</v>
      </c>
      <c r="AC202" s="8" t="str">
        <f t="shared" si="99"/>
        <v/>
      </c>
      <c r="AD202" s="8" t="str">
        <f t="shared" si="100"/>
        <v/>
      </c>
      <c r="AE202" s="8" t="str">
        <f t="shared" si="101"/>
        <v/>
      </c>
      <c r="AF202" s="5">
        <f t="shared" si="102"/>
        <v>1998</v>
      </c>
      <c r="AG202" s="46">
        <v>199</v>
      </c>
      <c r="AH202" s="47" t="str">
        <f t="shared" si="90"/>
        <v/>
      </c>
      <c r="AI202" s="48" t="str">
        <f t="shared" si="91"/>
        <v/>
      </c>
      <c r="AK202" s="22" t="e">
        <f>TRIM(#REF!)</f>
        <v>#REF!</v>
      </c>
      <c r="AL202" s="23" t="e">
        <f>IF(#REF!=0,"",#REF!)</f>
        <v>#REF!</v>
      </c>
      <c r="AM202" s="19" t="e">
        <f>IF(#REF!=0,"",#REF!)</f>
        <v>#REF!</v>
      </c>
      <c r="AN202" s="23" t="e">
        <f>IF($AK202="","",#REF!)</f>
        <v>#REF!</v>
      </c>
      <c r="AO202" s="23" t="e">
        <f t="shared" si="103"/>
        <v>#REF!</v>
      </c>
      <c r="AP202" s="19" t="e">
        <f>IF(#REF!=0,"",#REF!)</f>
        <v>#REF!</v>
      </c>
      <c r="AQ202" s="19" t="e">
        <f>IF(#REF!=0,"",#REF!)</f>
        <v>#REF!</v>
      </c>
      <c r="AR202" s="19" t="e">
        <f>IF(#REF!=0,"",#REF!)</f>
        <v>#REF!</v>
      </c>
      <c r="AS202" s="19" t="e">
        <f>#REF!</f>
        <v>#REF!</v>
      </c>
    </row>
    <row r="203" spans="2:45" ht="19.5" thickTop="1" thickBot="1" x14ac:dyDescent="0.25">
      <c r="D203" s="1" t="str">
        <f t="shared" si="104"/>
        <v/>
      </c>
      <c r="E203" s="1" t="str">
        <f t="shared" si="105"/>
        <v/>
      </c>
      <c r="K203" s="19" t="str">
        <f t="shared" si="92"/>
        <v/>
      </c>
      <c r="L203" s="19">
        <f t="shared" si="93"/>
        <v>10000</v>
      </c>
      <c r="M203" s="22" t="str">
        <f>TRIM(Data!$N200)</f>
        <v>Autumn Rocket</v>
      </c>
      <c r="N203" s="22" t="str">
        <f>TRIM(Data!$A200)</f>
        <v>Autumn Rocket (Sasanqua)</v>
      </c>
      <c r="O203" s="23">
        <f>IF(Data!$B200=0,"",Data!$B200)</f>
        <v>2000</v>
      </c>
      <c r="P203" s="19" t="str">
        <f>IF(Data!$C200=0,"",Data!$C200)</f>
        <v>1</v>
      </c>
      <c r="Q203" s="23" t="str">
        <f>IF($M203="","",Data!$E200)</f>
        <v>M</v>
      </c>
      <c r="R203" s="23" t="str">
        <f t="shared" si="94"/>
        <v>M</v>
      </c>
      <c r="S203" s="23" t="str">
        <f t="shared" si="95"/>
        <v>M</v>
      </c>
      <c r="T203" s="19" t="str">
        <f>IF(Data!$F200=0,"",Data!$F200)</f>
        <v/>
      </c>
      <c r="U203" s="19" t="str">
        <f>IF(Data!$G200=0,"",Data!$G200)</f>
        <v/>
      </c>
      <c r="V203" s="19" t="str">
        <f>IF(Data!$D200=0,"",Data!$D200)</f>
        <v/>
      </c>
      <c r="W203" s="19" t="str">
        <f>Data!$H200</f>
        <v>Sasanqua</v>
      </c>
      <c r="Y203" s="41" t="e">
        <f t="shared" si="89"/>
        <v>#REF!</v>
      </c>
      <c r="Z203" s="8">
        <f t="shared" si="96"/>
        <v>10000</v>
      </c>
      <c r="AA203" s="8" t="str">
        <f t="shared" si="97"/>
        <v>Autumn Rocket</v>
      </c>
      <c r="AB203" s="8" t="str">
        <f t="shared" si="98"/>
        <v>M</v>
      </c>
      <c r="AC203" s="8" t="str">
        <f t="shared" si="99"/>
        <v/>
      </c>
      <c r="AD203" s="8" t="str">
        <f t="shared" si="100"/>
        <v/>
      </c>
      <c r="AE203" s="8" t="str">
        <f t="shared" si="101"/>
        <v/>
      </c>
      <c r="AF203" s="5">
        <f t="shared" si="102"/>
        <v>2000</v>
      </c>
      <c r="AG203" s="46">
        <v>200</v>
      </c>
      <c r="AH203" s="47" t="str">
        <f t="shared" si="90"/>
        <v/>
      </c>
      <c r="AI203" s="48" t="str">
        <f t="shared" si="91"/>
        <v/>
      </c>
      <c r="AK203" s="22" t="e">
        <f>TRIM(#REF!)</f>
        <v>#REF!</v>
      </c>
      <c r="AL203" s="23" t="e">
        <f>IF(#REF!=0,"",#REF!)</f>
        <v>#REF!</v>
      </c>
      <c r="AM203" s="19" t="e">
        <f>IF(#REF!=0,"",#REF!)</f>
        <v>#REF!</v>
      </c>
      <c r="AN203" s="23" t="e">
        <f>IF($AK203="","",#REF!)</f>
        <v>#REF!</v>
      </c>
      <c r="AO203" s="23" t="e">
        <f t="shared" si="103"/>
        <v>#REF!</v>
      </c>
      <c r="AP203" s="19" t="e">
        <f>IF(#REF!=0,"",#REF!)</f>
        <v>#REF!</v>
      </c>
      <c r="AQ203" s="19" t="e">
        <f>IF(#REF!=0,"",#REF!)</f>
        <v>#REF!</v>
      </c>
      <c r="AR203" s="19" t="e">
        <f>IF(#REF!=0,"",#REF!)</f>
        <v>#REF!</v>
      </c>
      <c r="AS203" s="19" t="e">
        <f>#REF!</f>
        <v>#REF!</v>
      </c>
    </row>
    <row r="204" spans="2:45" ht="19.5" thickTop="1" thickBot="1" x14ac:dyDescent="0.25">
      <c r="D204" s="1" t="str">
        <f t="shared" si="104"/>
        <v/>
      </c>
      <c r="E204" s="1" t="str">
        <f t="shared" si="105"/>
        <v/>
      </c>
      <c r="K204" s="19" t="str">
        <f t="shared" si="92"/>
        <v/>
      </c>
      <c r="L204" s="19">
        <f t="shared" si="93"/>
        <v>10000</v>
      </c>
      <c r="M204" s="22" t="str">
        <f>TRIM(Data!$N201)</f>
        <v>Autumn Sentinel</v>
      </c>
      <c r="N204" s="22" t="str">
        <f>TRIM(Data!$A201)</f>
        <v>Autumn Sentinel (Sasanqua)</v>
      </c>
      <c r="O204" s="23">
        <f>IF(Data!$B201=0,"",Data!$B201)</f>
        <v>1999</v>
      </c>
      <c r="P204" s="19" t="str">
        <f>IF(Data!$C201=0,"",Data!$C201)</f>
        <v/>
      </c>
      <c r="Q204" s="23" t="str">
        <f>IF($M204="","",Data!$E201)</f>
        <v>Min</v>
      </c>
      <c r="R204" s="23" t="str">
        <f t="shared" si="94"/>
        <v>Min</v>
      </c>
      <c r="S204" s="23" t="str">
        <f t="shared" si="95"/>
        <v>Min</v>
      </c>
      <c r="T204" s="19" t="str">
        <f>IF(Data!$F201=0,"",Data!$F201)</f>
        <v/>
      </c>
      <c r="U204" s="19" t="str">
        <f>IF(Data!$G201=0,"",Data!$G201)</f>
        <v/>
      </c>
      <c r="V204" s="19" t="str">
        <f>IF(Data!$D201=0,"",Data!$D201)</f>
        <v/>
      </c>
      <c r="W204" s="19" t="str">
        <f>Data!$H201</f>
        <v>Sasanqua</v>
      </c>
      <c r="Y204" s="41" t="e">
        <f t="shared" si="89"/>
        <v>#REF!</v>
      </c>
      <c r="Z204" s="8">
        <f t="shared" si="96"/>
        <v>10000</v>
      </c>
      <c r="AA204" s="8" t="str">
        <f t="shared" si="97"/>
        <v>Autumn Sentinel</v>
      </c>
      <c r="AB204" s="8" t="str">
        <f t="shared" si="98"/>
        <v>Min</v>
      </c>
      <c r="AC204" s="8" t="str">
        <f t="shared" si="99"/>
        <v/>
      </c>
      <c r="AD204" s="8" t="str">
        <f t="shared" si="100"/>
        <v/>
      </c>
      <c r="AE204" s="8" t="str">
        <f t="shared" si="101"/>
        <v/>
      </c>
      <c r="AF204" s="5">
        <f t="shared" si="102"/>
        <v>1999</v>
      </c>
      <c r="AG204" s="46">
        <v>201</v>
      </c>
      <c r="AH204" s="47" t="str">
        <f t="shared" si="90"/>
        <v/>
      </c>
      <c r="AI204" s="48" t="str">
        <f t="shared" si="91"/>
        <v/>
      </c>
      <c r="AK204" s="22" t="e">
        <f>TRIM(#REF!)</f>
        <v>#REF!</v>
      </c>
      <c r="AL204" s="23" t="e">
        <f>IF(#REF!=0,"",#REF!)</f>
        <v>#REF!</v>
      </c>
      <c r="AM204" s="19" t="e">
        <f>IF(#REF!=0,"",#REF!)</f>
        <v>#REF!</v>
      </c>
      <c r="AN204" s="23" t="e">
        <f>IF($AK204="","",#REF!)</f>
        <v>#REF!</v>
      </c>
      <c r="AO204" s="23" t="e">
        <f t="shared" si="103"/>
        <v>#REF!</v>
      </c>
      <c r="AP204" s="19" t="e">
        <f>IF(#REF!=0,"",#REF!)</f>
        <v>#REF!</v>
      </c>
      <c r="AQ204" s="19" t="e">
        <f>IF(#REF!=0,"",#REF!)</f>
        <v>#REF!</v>
      </c>
      <c r="AR204" s="19" t="e">
        <f>IF(#REF!=0,"",#REF!)</f>
        <v>#REF!</v>
      </c>
      <c r="AS204" s="19" t="e">
        <f>#REF!</f>
        <v>#REF!</v>
      </c>
    </row>
    <row r="205" spans="2:45" ht="19.5" thickTop="1" thickBot="1" x14ac:dyDescent="0.25">
      <c r="D205" s="1" t="str">
        <f t="shared" si="104"/>
        <v/>
      </c>
      <c r="E205" s="1" t="str">
        <f t="shared" si="105"/>
        <v/>
      </c>
      <c r="K205" s="19" t="str">
        <f t="shared" si="92"/>
        <v/>
      </c>
      <c r="L205" s="19">
        <f t="shared" si="93"/>
        <v>10000</v>
      </c>
      <c r="M205" s="22" t="str">
        <f>TRIM(Data!$N202)</f>
        <v>Autumn Spirit</v>
      </c>
      <c r="N205" s="22" t="str">
        <f>TRIM(Data!$A202)</f>
        <v>Autumn Spirit (H)</v>
      </c>
      <c r="O205" s="23">
        <f>IF(Data!$B202=0,"",Data!$B202)</f>
        <v>2008</v>
      </c>
      <c r="P205" s="19" t="str">
        <f>IF(Data!$C202=0,"",Data!$C202)</f>
        <v>1</v>
      </c>
      <c r="Q205" s="23" t="str">
        <f>IF($M205="","",Data!$E202)</f>
        <v>S-M</v>
      </c>
      <c r="R205" s="23" t="str">
        <f t="shared" si="94"/>
        <v>S</v>
      </c>
      <c r="S205" s="23" t="str">
        <f t="shared" si="95"/>
        <v>S</v>
      </c>
      <c r="T205" s="19" t="str">
        <f>IF(Data!$F202=0,"",Data!$F202)</f>
        <v/>
      </c>
      <c r="U205" s="19" t="str">
        <f>IF(Data!$G202=0,"",Data!$G202)</f>
        <v/>
      </c>
      <c r="V205" s="19" t="str">
        <f>IF(Data!$D202=0,"",Data!$D202)</f>
        <v/>
      </c>
      <c r="W205" s="19" t="str">
        <f>Data!$H202</f>
        <v>NRH</v>
      </c>
      <c r="Y205" s="41" t="e">
        <f t="shared" si="89"/>
        <v>#REF!</v>
      </c>
      <c r="Z205" s="8">
        <f t="shared" si="96"/>
        <v>10000</v>
      </c>
      <c r="AA205" s="8" t="str">
        <f t="shared" si="97"/>
        <v>Autumn Spirit</v>
      </c>
      <c r="AB205" s="8" t="str">
        <f t="shared" si="98"/>
        <v>S</v>
      </c>
      <c r="AC205" s="8" t="str">
        <f t="shared" si="99"/>
        <v/>
      </c>
      <c r="AD205" s="8" t="str">
        <f t="shared" si="100"/>
        <v/>
      </c>
      <c r="AE205" s="8" t="str">
        <f t="shared" si="101"/>
        <v/>
      </c>
      <c r="AF205" s="5">
        <f t="shared" si="102"/>
        <v>2008</v>
      </c>
      <c r="AG205" s="46">
        <v>202</v>
      </c>
      <c r="AH205" s="47" t="str">
        <f t="shared" si="90"/>
        <v/>
      </c>
      <c r="AI205" s="48" t="str">
        <f t="shared" si="91"/>
        <v/>
      </c>
      <c r="AK205" s="22" t="e">
        <f>TRIM(#REF!)</f>
        <v>#REF!</v>
      </c>
      <c r="AL205" s="23" t="e">
        <f>IF(#REF!=0,"",#REF!)</f>
        <v>#REF!</v>
      </c>
      <c r="AM205" s="19" t="e">
        <f>IF(#REF!=0,"",#REF!)</f>
        <v>#REF!</v>
      </c>
      <c r="AN205" s="23" t="e">
        <f>IF($AK205="","",#REF!)</f>
        <v>#REF!</v>
      </c>
      <c r="AO205" s="23" t="e">
        <f t="shared" si="103"/>
        <v>#REF!</v>
      </c>
      <c r="AP205" s="19" t="e">
        <f>IF(#REF!=0,"",#REF!)</f>
        <v>#REF!</v>
      </c>
      <c r="AQ205" s="19" t="e">
        <f>IF(#REF!=0,"",#REF!)</f>
        <v>#REF!</v>
      </c>
      <c r="AR205" s="19" t="e">
        <f>IF(#REF!=0,"",#REF!)</f>
        <v>#REF!</v>
      </c>
      <c r="AS205" s="19" t="e">
        <f>#REF!</f>
        <v>#REF!</v>
      </c>
    </row>
    <row r="206" spans="2:45" ht="19.5" thickTop="1" thickBot="1" x14ac:dyDescent="0.25">
      <c r="D206" s="1" t="str">
        <f t="shared" si="104"/>
        <v/>
      </c>
      <c r="E206" s="1" t="str">
        <f t="shared" si="105"/>
        <v/>
      </c>
      <c r="K206" s="19" t="str">
        <f t="shared" si="92"/>
        <v/>
      </c>
      <c r="L206" s="19">
        <f t="shared" si="93"/>
        <v>10000</v>
      </c>
      <c r="M206" s="22" t="str">
        <f>TRIM(Data!$N203)</f>
        <v>Autumn Sunrise</v>
      </c>
      <c r="N206" s="22" t="str">
        <f>TRIM(Data!$A203)</f>
        <v>Autumn Sunrise (Sasanqua)</v>
      </c>
      <c r="O206" s="23">
        <f>IF(Data!$B203=0,"",Data!$B203)</f>
        <v>2008</v>
      </c>
      <c r="P206" s="19" t="str">
        <f>IF(Data!$C203=0,"",Data!$C203)</f>
        <v>1</v>
      </c>
      <c r="Q206" s="23" t="str">
        <f>IF($M206="","",Data!$E203)</f>
        <v>L</v>
      </c>
      <c r="R206" s="23" t="str">
        <f t="shared" si="94"/>
        <v>L</v>
      </c>
      <c r="S206" s="23" t="str">
        <f t="shared" si="95"/>
        <v>L</v>
      </c>
      <c r="T206" s="19" t="str">
        <f>IF(Data!$F203=0,"",Data!$F203)</f>
        <v/>
      </c>
      <c r="U206" s="19" t="str">
        <f>IF(Data!$G203=0,"",Data!$G203)</f>
        <v/>
      </c>
      <c r="V206" s="19" t="str">
        <f>IF(Data!$D203=0,"",Data!$D203)</f>
        <v/>
      </c>
      <c r="W206" s="19" t="str">
        <f>Data!$H203</f>
        <v>Sasanqua</v>
      </c>
      <c r="Y206" s="41" t="e">
        <f t="shared" si="89"/>
        <v>#REF!</v>
      </c>
      <c r="Z206" s="8">
        <f t="shared" si="96"/>
        <v>10000</v>
      </c>
      <c r="AA206" s="8" t="str">
        <f t="shared" si="97"/>
        <v>Autumn Sunrise</v>
      </c>
      <c r="AB206" s="8" t="str">
        <f t="shared" si="98"/>
        <v>L</v>
      </c>
      <c r="AC206" s="8" t="str">
        <f t="shared" si="99"/>
        <v/>
      </c>
      <c r="AD206" s="8" t="str">
        <f t="shared" si="100"/>
        <v/>
      </c>
      <c r="AE206" s="8" t="str">
        <f t="shared" si="101"/>
        <v/>
      </c>
      <c r="AF206" s="5">
        <f t="shared" si="102"/>
        <v>2008</v>
      </c>
      <c r="AG206" s="46">
        <v>203</v>
      </c>
      <c r="AH206" s="47" t="str">
        <f t="shared" si="90"/>
        <v/>
      </c>
      <c r="AI206" s="48" t="str">
        <f t="shared" si="91"/>
        <v/>
      </c>
      <c r="AK206" s="22" t="e">
        <f>TRIM(#REF!)</f>
        <v>#REF!</v>
      </c>
      <c r="AL206" s="23" t="e">
        <f>IF(#REF!=0,"",#REF!)</f>
        <v>#REF!</v>
      </c>
      <c r="AM206" s="19" t="e">
        <f>IF(#REF!=0,"",#REF!)</f>
        <v>#REF!</v>
      </c>
      <c r="AN206" s="23" t="e">
        <f>IF($AK206="","",#REF!)</f>
        <v>#REF!</v>
      </c>
      <c r="AO206" s="23" t="e">
        <f t="shared" si="103"/>
        <v>#REF!</v>
      </c>
      <c r="AP206" s="19" t="e">
        <f>IF(#REF!=0,"",#REF!)</f>
        <v>#REF!</v>
      </c>
      <c r="AQ206" s="19" t="e">
        <f>IF(#REF!=0,"",#REF!)</f>
        <v>#REF!</v>
      </c>
      <c r="AR206" s="19" t="e">
        <f>IF(#REF!=0,"",#REF!)</f>
        <v>#REF!</v>
      </c>
      <c r="AS206" s="19" t="e">
        <f>#REF!</f>
        <v>#REF!</v>
      </c>
    </row>
    <row r="207" spans="2:45" ht="19.5" thickTop="1" thickBot="1" x14ac:dyDescent="0.25">
      <c r="D207" s="1" t="str">
        <f t="shared" si="104"/>
        <v/>
      </c>
      <c r="E207" s="1" t="str">
        <f t="shared" si="105"/>
        <v/>
      </c>
      <c r="K207" s="19" t="str">
        <f t="shared" si="92"/>
        <v/>
      </c>
      <c r="L207" s="19">
        <f t="shared" si="93"/>
        <v>10000</v>
      </c>
      <c r="M207" s="22" t="str">
        <f>TRIM(Data!$N204)</f>
        <v>Autumn Surprise</v>
      </c>
      <c r="N207" s="22" t="str">
        <f>TRIM(Data!$A204)</f>
        <v>Autumn Surprise (Sasanqua)</v>
      </c>
      <c r="O207" s="23">
        <f>IF(Data!$B204=0,"",Data!$B204)</f>
        <v>1965</v>
      </c>
      <c r="P207" s="19" t="str">
        <f>IF(Data!$C204=0,"",Data!$C204)</f>
        <v>1</v>
      </c>
      <c r="Q207" s="23" t="str">
        <f>IF($M207="","",Data!$E204)</f>
        <v>Min</v>
      </c>
      <c r="R207" s="23" t="str">
        <f t="shared" si="94"/>
        <v>Min</v>
      </c>
      <c r="S207" s="23" t="str">
        <f t="shared" si="95"/>
        <v>Min</v>
      </c>
      <c r="T207" s="19" t="str">
        <f>IF(Data!$F204=0,"",Data!$F204)</f>
        <v/>
      </c>
      <c r="U207" s="19" t="str">
        <f>IF(Data!$G204=0,"",Data!$G204)</f>
        <v/>
      </c>
      <c r="V207" s="19" t="str">
        <f>IF(Data!$D204=0,"",Data!$D204)</f>
        <v/>
      </c>
      <c r="W207" s="19" t="str">
        <f>Data!$H204</f>
        <v>Sasanqua</v>
      </c>
      <c r="Y207" s="41" t="e">
        <f t="shared" si="89"/>
        <v>#REF!</v>
      </c>
      <c r="Z207" s="8">
        <f t="shared" si="96"/>
        <v>10000</v>
      </c>
      <c r="AA207" s="8" t="str">
        <f t="shared" si="97"/>
        <v>Autumn Surprise</v>
      </c>
      <c r="AB207" s="8" t="str">
        <f t="shared" si="98"/>
        <v>Min</v>
      </c>
      <c r="AC207" s="8" t="str">
        <f t="shared" si="99"/>
        <v/>
      </c>
      <c r="AD207" s="8" t="str">
        <f t="shared" si="100"/>
        <v/>
      </c>
      <c r="AE207" s="8" t="str">
        <f t="shared" si="101"/>
        <v/>
      </c>
      <c r="AF207" s="5">
        <f t="shared" si="102"/>
        <v>1965</v>
      </c>
      <c r="AG207" s="46">
        <v>204</v>
      </c>
      <c r="AH207" s="47" t="str">
        <f t="shared" si="90"/>
        <v/>
      </c>
      <c r="AI207" s="48" t="str">
        <f t="shared" si="91"/>
        <v/>
      </c>
      <c r="AK207" s="22" t="e">
        <f>TRIM(#REF!)</f>
        <v>#REF!</v>
      </c>
      <c r="AL207" s="23" t="e">
        <f>IF(#REF!=0,"",#REF!)</f>
        <v>#REF!</v>
      </c>
      <c r="AM207" s="19" t="e">
        <f>IF(#REF!=0,"",#REF!)</f>
        <v>#REF!</v>
      </c>
      <c r="AN207" s="23" t="e">
        <f>IF($AK207="","",#REF!)</f>
        <v>#REF!</v>
      </c>
      <c r="AO207" s="23" t="e">
        <f t="shared" si="103"/>
        <v>#REF!</v>
      </c>
      <c r="AP207" s="19" t="e">
        <f>IF(#REF!=0,"",#REF!)</f>
        <v>#REF!</v>
      </c>
      <c r="AQ207" s="19" t="e">
        <f>IF(#REF!=0,"",#REF!)</f>
        <v>#REF!</v>
      </c>
      <c r="AR207" s="19" t="e">
        <f>IF(#REF!=0,"",#REF!)</f>
        <v>#REF!</v>
      </c>
      <c r="AS207" s="19" t="e">
        <f>#REF!</f>
        <v>#REF!</v>
      </c>
    </row>
    <row r="208" spans="2:45" ht="19.5" thickTop="1" thickBot="1" x14ac:dyDescent="0.25">
      <c r="D208" s="1" t="str">
        <f t="shared" si="104"/>
        <v/>
      </c>
      <c r="E208" s="1" t="str">
        <f t="shared" si="105"/>
        <v/>
      </c>
      <c r="K208" s="19" t="str">
        <f t="shared" si="92"/>
        <v/>
      </c>
      <c r="L208" s="19">
        <f t="shared" si="93"/>
        <v>10000</v>
      </c>
      <c r="M208" s="22" t="str">
        <f>TRIM(Data!$N205)</f>
        <v>Autumn Twilight</v>
      </c>
      <c r="N208" s="22" t="str">
        <f>TRIM(Data!$A205)</f>
        <v>Autumn Twilight</v>
      </c>
      <c r="O208" s="23">
        <f>IF(Data!$B205=0,"",Data!$B205)</f>
        <v>2005</v>
      </c>
      <c r="P208" s="19" t="str">
        <f>IF(Data!$C205=0,"",Data!$C205)</f>
        <v>1</v>
      </c>
      <c r="Q208" s="23" t="str">
        <f>IF($M208="","",Data!$E205)</f>
        <v>L-VL</v>
      </c>
      <c r="R208" s="23" t="str">
        <f t="shared" si="94"/>
        <v>L</v>
      </c>
      <c r="S208" s="23" t="str">
        <f t="shared" si="95"/>
        <v>L</v>
      </c>
      <c r="T208" s="19" t="str">
        <f>IF(Data!$F205=0,"",Data!$F205)</f>
        <v/>
      </c>
      <c r="U208" s="19" t="str">
        <f>IF(Data!$G205=0,"",Data!$G205)</f>
        <v>FD</v>
      </c>
      <c r="V208" s="19" t="str">
        <f>IF(Data!$D205=0,"",Data!$D205)</f>
        <v/>
      </c>
      <c r="W208" s="19" t="str">
        <f>Data!$H205</f>
        <v>Japonica</v>
      </c>
      <c r="Y208" s="41" t="e">
        <f t="shared" si="89"/>
        <v>#REF!</v>
      </c>
      <c r="Z208" s="8">
        <f t="shared" si="96"/>
        <v>10000</v>
      </c>
      <c r="AA208" s="8" t="str">
        <f t="shared" si="97"/>
        <v>Autumn Twilight</v>
      </c>
      <c r="AB208" s="8" t="str">
        <f t="shared" si="98"/>
        <v>L</v>
      </c>
      <c r="AC208" s="8" t="str">
        <f t="shared" si="99"/>
        <v/>
      </c>
      <c r="AD208" s="8" t="str">
        <f t="shared" si="100"/>
        <v>FD</v>
      </c>
      <c r="AE208" s="8" t="str">
        <f t="shared" si="101"/>
        <v/>
      </c>
      <c r="AF208" s="5">
        <f t="shared" si="102"/>
        <v>2005</v>
      </c>
      <c r="AG208" s="46">
        <v>205</v>
      </c>
      <c r="AH208" s="47" t="str">
        <f t="shared" si="90"/>
        <v/>
      </c>
      <c r="AI208" s="48" t="str">
        <f t="shared" si="91"/>
        <v/>
      </c>
      <c r="AK208" s="22" t="e">
        <f>TRIM(#REF!)</f>
        <v>#REF!</v>
      </c>
      <c r="AL208" s="23" t="e">
        <f>IF(#REF!=0,"",#REF!)</f>
        <v>#REF!</v>
      </c>
      <c r="AM208" s="19" t="e">
        <f>IF(#REF!=0,"",#REF!)</f>
        <v>#REF!</v>
      </c>
      <c r="AN208" s="23" t="e">
        <f>IF($AK208="","",#REF!)</f>
        <v>#REF!</v>
      </c>
      <c r="AO208" s="23" t="e">
        <f t="shared" si="103"/>
        <v>#REF!</v>
      </c>
      <c r="AP208" s="19" t="e">
        <f>IF(#REF!=0,"",#REF!)</f>
        <v>#REF!</v>
      </c>
      <c r="AQ208" s="19" t="e">
        <f>IF(#REF!=0,"",#REF!)</f>
        <v>#REF!</v>
      </c>
      <c r="AR208" s="19" t="e">
        <f>IF(#REF!=0,"",#REF!)</f>
        <v>#REF!</v>
      </c>
      <c r="AS208" s="19" t="e">
        <f>#REF!</f>
        <v>#REF!</v>
      </c>
    </row>
    <row r="209" spans="4:45" ht="19.5" thickTop="1" thickBot="1" x14ac:dyDescent="0.25">
      <c r="D209" s="1" t="str">
        <f t="shared" si="104"/>
        <v/>
      </c>
      <c r="E209" s="1" t="str">
        <f t="shared" si="105"/>
        <v/>
      </c>
      <c r="K209" s="19" t="str">
        <f t="shared" si="92"/>
        <v/>
      </c>
      <c r="L209" s="19">
        <f t="shared" si="93"/>
        <v>10000</v>
      </c>
      <c r="M209" s="22" t="str">
        <f>TRIM(Data!$N206)</f>
        <v>Avalon Sunrise</v>
      </c>
      <c r="N209" s="22" t="str">
        <f>TRIM(Data!$A206)</f>
        <v>Avalon Sunrise (R)</v>
      </c>
      <c r="O209" s="23">
        <f>IF(Data!$B206=0,"",Data!$B206)</f>
        <v>1988</v>
      </c>
      <c r="P209" s="19" t="str">
        <f>IF(Data!$C206=0,"",Data!$C206)</f>
        <v>1</v>
      </c>
      <c r="Q209" s="23" t="str">
        <f>IF($M209="","",Data!$E206)</f>
        <v>S-M</v>
      </c>
      <c r="R209" s="23" t="str">
        <f t="shared" si="94"/>
        <v>S</v>
      </c>
      <c r="S209" s="23" t="str">
        <f t="shared" si="95"/>
        <v>S</v>
      </c>
      <c r="T209" s="19" t="str">
        <f>IF(Data!$F206=0,"",Data!$F206)</f>
        <v/>
      </c>
      <c r="U209" s="19" t="str">
        <f>IF(Data!$G206=0,"",Data!$G206)</f>
        <v/>
      </c>
      <c r="V209" s="19" t="str">
        <f>IF(Data!$D206=0,"",Data!$D206)</f>
        <v/>
      </c>
      <c r="W209" s="19" t="str">
        <f>Data!$H206</f>
        <v>Reticulata</v>
      </c>
      <c r="Y209" s="41" t="e">
        <f t="shared" si="89"/>
        <v>#REF!</v>
      </c>
      <c r="Z209" s="8">
        <f t="shared" si="96"/>
        <v>10000</v>
      </c>
      <c r="AA209" s="8" t="str">
        <f t="shared" si="97"/>
        <v>Avalon Sunrise</v>
      </c>
      <c r="AB209" s="8" t="str">
        <f t="shared" si="98"/>
        <v>S</v>
      </c>
      <c r="AC209" s="8" t="str">
        <f t="shared" si="99"/>
        <v/>
      </c>
      <c r="AD209" s="8" t="str">
        <f t="shared" si="100"/>
        <v/>
      </c>
      <c r="AE209" s="8" t="str">
        <f t="shared" si="101"/>
        <v/>
      </c>
      <c r="AF209" s="5">
        <f t="shared" si="102"/>
        <v>1988</v>
      </c>
      <c r="AG209" s="46">
        <v>206</v>
      </c>
      <c r="AH209" s="47" t="str">
        <f t="shared" si="90"/>
        <v/>
      </c>
      <c r="AI209" s="48" t="str">
        <f t="shared" si="91"/>
        <v/>
      </c>
      <c r="AK209" s="22" t="e">
        <f>TRIM(#REF!)</f>
        <v>#REF!</v>
      </c>
      <c r="AL209" s="23" t="e">
        <f>IF(#REF!=0,"",#REF!)</f>
        <v>#REF!</v>
      </c>
      <c r="AM209" s="19" t="e">
        <f>IF(#REF!=0,"",#REF!)</f>
        <v>#REF!</v>
      </c>
      <c r="AN209" s="23" t="e">
        <f>IF($AK209="","",#REF!)</f>
        <v>#REF!</v>
      </c>
      <c r="AO209" s="23" t="e">
        <f t="shared" si="103"/>
        <v>#REF!</v>
      </c>
      <c r="AP209" s="19" t="e">
        <f>IF(#REF!=0,"",#REF!)</f>
        <v>#REF!</v>
      </c>
      <c r="AQ209" s="19" t="e">
        <f>IF(#REF!=0,"",#REF!)</f>
        <v>#REF!</v>
      </c>
      <c r="AR209" s="19" t="e">
        <f>IF(#REF!=0,"",#REF!)</f>
        <v>#REF!</v>
      </c>
      <c r="AS209" s="19" t="e">
        <f>#REF!</f>
        <v>#REF!</v>
      </c>
    </row>
    <row r="210" spans="4:45" ht="19.5" thickTop="1" thickBot="1" x14ac:dyDescent="0.25">
      <c r="D210" s="1" t="str">
        <f t="shared" si="104"/>
        <v/>
      </c>
      <c r="E210" s="1" t="str">
        <f t="shared" si="105"/>
        <v/>
      </c>
      <c r="K210" s="19" t="str">
        <f t="shared" si="92"/>
        <v/>
      </c>
      <c r="L210" s="19">
        <f t="shared" si="93"/>
        <v>10000</v>
      </c>
      <c r="M210" s="22" t="str">
        <f>TRIM(Data!$N207)</f>
        <v>Ave Maria</v>
      </c>
      <c r="N210" s="22" t="str">
        <f>TRIM(Data!$A207)</f>
        <v>Ave Maria</v>
      </c>
      <c r="O210" s="23">
        <f>IF(Data!$B207=0,"",Data!$B207)</f>
        <v>1956</v>
      </c>
      <c r="P210" s="19" t="str">
        <f>IF(Data!$C207=0,"",Data!$C207)</f>
        <v>1</v>
      </c>
      <c r="Q210" s="23" t="str">
        <f>IF($M210="","",Data!$E207)</f>
        <v>S-M</v>
      </c>
      <c r="R210" s="23" t="str">
        <f t="shared" si="94"/>
        <v>S</v>
      </c>
      <c r="S210" s="23" t="str">
        <f t="shared" si="95"/>
        <v>S</v>
      </c>
      <c r="T210" s="19" t="str">
        <f>IF(Data!$F207=0,"",Data!$F207)</f>
        <v/>
      </c>
      <c r="U210" s="19" t="str">
        <f>IF(Data!$G207=0,"",Data!$G207)</f>
        <v>FD</v>
      </c>
      <c r="V210" s="19" t="str">
        <f>IF(Data!$D207=0,"",Data!$D207)</f>
        <v/>
      </c>
      <c r="W210" s="19" t="str">
        <f>Data!$H207</f>
        <v>Japonica</v>
      </c>
      <c r="Y210" s="41" t="e">
        <f t="shared" si="89"/>
        <v>#REF!</v>
      </c>
      <c r="Z210" s="8">
        <f t="shared" si="96"/>
        <v>10000</v>
      </c>
      <c r="AA210" s="8" t="str">
        <f t="shared" si="97"/>
        <v>Ave Maria</v>
      </c>
      <c r="AB210" s="8" t="str">
        <f t="shared" si="98"/>
        <v>S</v>
      </c>
      <c r="AC210" s="8" t="str">
        <f t="shared" si="99"/>
        <v/>
      </c>
      <c r="AD210" s="8" t="str">
        <f t="shared" si="100"/>
        <v>FD</v>
      </c>
      <c r="AE210" s="8" t="str">
        <f t="shared" si="101"/>
        <v/>
      </c>
      <c r="AF210" s="5">
        <f t="shared" si="102"/>
        <v>1956</v>
      </c>
      <c r="AG210" s="46">
        <v>207</v>
      </c>
      <c r="AH210" s="47" t="str">
        <f t="shared" si="90"/>
        <v/>
      </c>
      <c r="AI210" s="48" t="str">
        <f t="shared" si="91"/>
        <v/>
      </c>
      <c r="AK210" s="22" t="e">
        <f>TRIM(#REF!)</f>
        <v>#REF!</v>
      </c>
      <c r="AL210" s="23" t="e">
        <f>IF(#REF!=0,"",#REF!)</f>
        <v>#REF!</v>
      </c>
      <c r="AM210" s="19" t="e">
        <f>IF(#REF!=0,"",#REF!)</f>
        <v>#REF!</v>
      </c>
      <c r="AN210" s="23" t="e">
        <f>IF($AK210="","",#REF!)</f>
        <v>#REF!</v>
      </c>
      <c r="AO210" s="23" t="e">
        <f t="shared" si="103"/>
        <v>#REF!</v>
      </c>
      <c r="AP210" s="19" t="e">
        <f>IF(#REF!=0,"",#REF!)</f>
        <v>#REF!</v>
      </c>
      <c r="AQ210" s="19" t="e">
        <f>IF(#REF!=0,"",#REF!)</f>
        <v>#REF!</v>
      </c>
      <c r="AR210" s="19" t="e">
        <f>IF(#REF!=0,"",#REF!)</f>
        <v>#REF!</v>
      </c>
      <c r="AS210" s="19" t="e">
        <f>#REF!</f>
        <v>#REF!</v>
      </c>
    </row>
    <row r="211" spans="4:45" ht="19.5" thickTop="1" thickBot="1" x14ac:dyDescent="0.25">
      <c r="D211" s="1" t="str">
        <f t="shared" si="104"/>
        <v/>
      </c>
      <c r="E211" s="1" t="str">
        <f t="shared" si="105"/>
        <v/>
      </c>
      <c r="K211" s="19" t="str">
        <f t="shared" si="92"/>
        <v/>
      </c>
      <c r="L211" s="19">
        <f t="shared" si="93"/>
        <v>10000</v>
      </c>
      <c r="M211" s="22" t="str">
        <f>TRIM(Data!$N208)</f>
        <v>Avery Island (See Mathotiana Supreme Var.)</v>
      </c>
      <c r="N211" s="22" t="str">
        <f>TRIM(Data!$A208)</f>
        <v>Avery Island (See Mathotiana Supreme Var.)</v>
      </c>
      <c r="O211" s="23">
        <f>IF(Data!$B208=0,"",Data!$B208)</f>
        <v>1954</v>
      </c>
      <c r="P211" s="19" t="str">
        <f>IF(Data!$C208=0,"",Data!$C208)</f>
        <v/>
      </c>
      <c r="Q211" s="23" t="str">
        <f>IF($M211="","",Data!$E208)</f>
        <v>VL</v>
      </c>
      <c r="R211" s="23" t="str">
        <f t="shared" si="94"/>
        <v>VL</v>
      </c>
      <c r="S211" s="23" t="str">
        <f t="shared" si="95"/>
        <v>VL</v>
      </c>
      <c r="T211" s="19" t="str">
        <f>IF(Data!$F208=0,"",Data!$F208)</f>
        <v/>
      </c>
      <c r="U211" s="19" t="str">
        <f>IF(Data!$G208=0,"",Data!$G208)</f>
        <v/>
      </c>
      <c r="V211" s="19" t="str">
        <f>IF(Data!$D208=0,"",Data!$D208)</f>
        <v/>
      </c>
      <c r="W211" s="19" t="str">
        <f>Data!$H208</f>
        <v>Japonica</v>
      </c>
      <c r="Y211" s="41" t="e">
        <f t="shared" si="89"/>
        <v>#REF!</v>
      </c>
      <c r="Z211" s="8">
        <f t="shared" si="96"/>
        <v>10000</v>
      </c>
      <c r="AA211" s="8" t="str">
        <f t="shared" si="97"/>
        <v>Avery Island (See Mathotiana Supreme Var.)</v>
      </c>
      <c r="AB211" s="8" t="str">
        <f t="shared" si="98"/>
        <v>VL</v>
      </c>
      <c r="AC211" s="8" t="str">
        <f t="shared" si="99"/>
        <v/>
      </c>
      <c r="AD211" s="8" t="str">
        <f t="shared" si="100"/>
        <v/>
      </c>
      <c r="AE211" s="8" t="str">
        <f t="shared" si="101"/>
        <v/>
      </c>
      <c r="AF211" s="5">
        <f t="shared" si="102"/>
        <v>1954</v>
      </c>
      <c r="AG211" s="46">
        <v>208</v>
      </c>
      <c r="AH211" s="47" t="str">
        <f t="shared" si="90"/>
        <v/>
      </c>
      <c r="AI211" s="48" t="str">
        <f t="shared" si="91"/>
        <v/>
      </c>
      <c r="AK211" s="22" t="e">
        <f>TRIM(#REF!)</f>
        <v>#REF!</v>
      </c>
      <c r="AL211" s="23" t="e">
        <f>IF(#REF!=0,"",#REF!)</f>
        <v>#REF!</v>
      </c>
      <c r="AM211" s="19" t="e">
        <f>IF(#REF!=0,"",#REF!)</f>
        <v>#REF!</v>
      </c>
      <c r="AN211" s="23" t="e">
        <f>IF($AK211="","",#REF!)</f>
        <v>#REF!</v>
      </c>
      <c r="AO211" s="23" t="e">
        <f t="shared" si="103"/>
        <v>#REF!</v>
      </c>
      <c r="AP211" s="19" t="e">
        <f>IF(#REF!=0,"",#REF!)</f>
        <v>#REF!</v>
      </c>
      <c r="AQ211" s="19" t="e">
        <f>IF(#REF!=0,"",#REF!)</f>
        <v>#REF!</v>
      </c>
      <c r="AR211" s="19" t="e">
        <f>IF(#REF!=0,"",#REF!)</f>
        <v>#REF!</v>
      </c>
      <c r="AS211" s="19" t="e">
        <f>#REF!</f>
        <v>#REF!</v>
      </c>
    </row>
    <row r="212" spans="4:45" ht="19.5" thickTop="1" thickBot="1" x14ac:dyDescent="0.25">
      <c r="D212" s="1" t="str">
        <f t="shared" si="104"/>
        <v/>
      </c>
      <c r="E212" s="1" t="str">
        <f t="shared" si="105"/>
        <v/>
      </c>
      <c r="K212" s="19" t="str">
        <f t="shared" si="92"/>
        <v/>
      </c>
      <c r="L212" s="19">
        <f t="shared" si="93"/>
        <v>10000</v>
      </c>
      <c r="M212" s="22" t="str">
        <f>TRIM(Data!$N209)</f>
        <v>Avery Warriner</v>
      </c>
      <c r="N212" s="22" t="str">
        <f>TRIM(Data!$A209)</f>
        <v>Avery Warriner (Sasanqua)</v>
      </c>
      <c r="O212" s="23">
        <f>IF(Data!$B209=0,"",Data!$B209)</f>
        <v>2018</v>
      </c>
      <c r="P212" s="19" t="str">
        <f>IF(Data!$C209=0,"",Data!$C209)</f>
        <v>1</v>
      </c>
      <c r="Q212" s="23" t="str">
        <f>IF($M212="","",Data!$E209)</f>
        <v>S</v>
      </c>
      <c r="R212" s="23" t="str">
        <f t="shared" si="94"/>
        <v>S</v>
      </c>
      <c r="S212" s="23" t="str">
        <f t="shared" si="95"/>
        <v>S</v>
      </c>
      <c r="T212" s="19" t="str">
        <f>IF(Data!$F209=0,"",Data!$F209)</f>
        <v/>
      </c>
      <c r="U212" s="19" t="str">
        <f>IF(Data!$G209=0,"",Data!$G209)</f>
        <v/>
      </c>
      <c r="V212" s="19" t="str">
        <f>IF(Data!$D209=0,"",Data!$D209)</f>
        <v/>
      </c>
      <c r="W212" s="19" t="str">
        <f>Data!$H209</f>
        <v>Sasanqua</v>
      </c>
      <c r="Y212" s="41" t="e">
        <f t="shared" si="89"/>
        <v>#REF!</v>
      </c>
      <c r="Z212" s="8">
        <f t="shared" si="96"/>
        <v>10000</v>
      </c>
      <c r="AA212" s="8" t="str">
        <f t="shared" si="97"/>
        <v>Avery Warriner</v>
      </c>
      <c r="AB212" s="8" t="str">
        <f t="shared" si="98"/>
        <v>S</v>
      </c>
      <c r="AC212" s="8" t="str">
        <f t="shared" si="99"/>
        <v/>
      </c>
      <c r="AD212" s="8" t="str">
        <f t="shared" si="100"/>
        <v/>
      </c>
      <c r="AE212" s="8" t="str">
        <f t="shared" si="101"/>
        <v/>
      </c>
      <c r="AF212" s="5">
        <f t="shared" si="102"/>
        <v>2018</v>
      </c>
      <c r="AG212" s="46">
        <v>209</v>
      </c>
      <c r="AH212" s="47" t="str">
        <f t="shared" si="90"/>
        <v/>
      </c>
      <c r="AI212" s="48" t="str">
        <f t="shared" si="91"/>
        <v/>
      </c>
      <c r="AK212" s="22" t="e">
        <f>TRIM(#REF!)</f>
        <v>#REF!</v>
      </c>
      <c r="AL212" s="23" t="e">
        <f>IF(#REF!=0,"",#REF!)</f>
        <v>#REF!</v>
      </c>
      <c r="AM212" s="19" t="e">
        <f>IF(#REF!=0,"",#REF!)</f>
        <v>#REF!</v>
      </c>
      <c r="AN212" s="23" t="e">
        <f>IF($AK212="","",#REF!)</f>
        <v>#REF!</v>
      </c>
      <c r="AO212" s="23" t="e">
        <f t="shared" si="103"/>
        <v>#REF!</v>
      </c>
      <c r="AP212" s="19" t="e">
        <f>IF(#REF!=0,"",#REF!)</f>
        <v>#REF!</v>
      </c>
      <c r="AQ212" s="19" t="e">
        <f>IF(#REF!=0,"",#REF!)</f>
        <v>#REF!</v>
      </c>
      <c r="AR212" s="19" t="e">
        <f>IF(#REF!=0,"",#REF!)</f>
        <v>#REF!</v>
      </c>
      <c r="AS212" s="19" t="e">
        <f>#REF!</f>
        <v>#REF!</v>
      </c>
    </row>
    <row r="213" spans="4:45" ht="19.5" thickTop="1" thickBot="1" x14ac:dyDescent="0.25">
      <c r="D213" s="1" t="str">
        <f t="shared" si="104"/>
        <v/>
      </c>
      <c r="E213" s="1" t="str">
        <f t="shared" si="105"/>
        <v/>
      </c>
      <c r="K213" s="19" t="str">
        <f t="shared" si="92"/>
        <v/>
      </c>
      <c r="L213" s="19">
        <f t="shared" si="93"/>
        <v>10000</v>
      </c>
      <c r="M213" s="22" t="str">
        <f>TRIM(Data!$N210)</f>
        <v>Avis Love</v>
      </c>
      <c r="N213" s="22" t="str">
        <f>TRIM(Data!$A210)</f>
        <v>Avis Love</v>
      </c>
      <c r="O213" s="23">
        <f>IF(Data!$B210=0,"",Data!$B210)</f>
        <v>2012</v>
      </c>
      <c r="P213" s="19" t="str">
        <f>IF(Data!$C210=0,"",Data!$C210)</f>
        <v>1</v>
      </c>
      <c r="Q213" s="23" t="str">
        <f>IF($M213="","",Data!$E210)</f>
        <v>S</v>
      </c>
      <c r="R213" s="23" t="str">
        <f t="shared" si="94"/>
        <v>S</v>
      </c>
      <c r="S213" s="23" t="str">
        <f t="shared" si="95"/>
        <v>S</v>
      </c>
      <c r="T213" s="19" t="str">
        <f>IF(Data!$F210=0,"",Data!$F210)</f>
        <v/>
      </c>
      <c r="U213" s="19" t="str">
        <f>IF(Data!$G210=0,"",Data!$G210)</f>
        <v>FD</v>
      </c>
      <c r="V213" s="19" t="str">
        <f>IF(Data!$D210=0,"",Data!$D210)</f>
        <v/>
      </c>
      <c r="W213" s="19" t="str">
        <f>Data!$H210</f>
        <v>Japonica</v>
      </c>
      <c r="Y213" s="41" t="e">
        <f t="shared" si="89"/>
        <v>#REF!</v>
      </c>
      <c r="Z213" s="8">
        <f t="shared" si="96"/>
        <v>10000</v>
      </c>
      <c r="AA213" s="8" t="str">
        <f t="shared" si="97"/>
        <v>Avis Love</v>
      </c>
      <c r="AB213" s="8" t="str">
        <f t="shared" si="98"/>
        <v>S</v>
      </c>
      <c r="AC213" s="8" t="str">
        <f t="shared" si="99"/>
        <v/>
      </c>
      <c r="AD213" s="8" t="str">
        <f t="shared" si="100"/>
        <v>FD</v>
      </c>
      <c r="AE213" s="8" t="str">
        <f t="shared" si="101"/>
        <v/>
      </c>
      <c r="AF213" s="5">
        <f t="shared" si="102"/>
        <v>2012</v>
      </c>
      <c r="AG213" s="46">
        <v>210</v>
      </c>
      <c r="AH213" s="47" t="str">
        <f t="shared" si="90"/>
        <v/>
      </c>
      <c r="AI213" s="48" t="str">
        <f t="shared" si="91"/>
        <v/>
      </c>
      <c r="AK213" s="22" t="e">
        <f>TRIM(#REF!)</f>
        <v>#REF!</v>
      </c>
      <c r="AL213" s="23" t="e">
        <f>IF(#REF!=0,"",#REF!)</f>
        <v>#REF!</v>
      </c>
      <c r="AM213" s="19" t="e">
        <f>IF(#REF!=0,"",#REF!)</f>
        <v>#REF!</v>
      </c>
      <c r="AN213" s="23" t="e">
        <f>IF($AK213="","",#REF!)</f>
        <v>#REF!</v>
      </c>
      <c r="AO213" s="23" t="e">
        <f t="shared" si="103"/>
        <v>#REF!</v>
      </c>
      <c r="AP213" s="19" t="e">
        <f>IF(#REF!=0,"",#REF!)</f>
        <v>#REF!</v>
      </c>
      <c r="AQ213" s="19" t="e">
        <f>IF(#REF!=0,"",#REF!)</f>
        <v>#REF!</v>
      </c>
      <c r="AR213" s="19" t="e">
        <f>IF(#REF!=0,"",#REF!)</f>
        <v>#REF!</v>
      </c>
      <c r="AS213" s="19" t="e">
        <f>#REF!</f>
        <v>#REF!</v>
      </c>
    </row>
    <row r="214" spans="4:45" ht="19.5" thickTop="1" thickBot="1" x14ac:dyDescent="0.25">
      <c r="D214" s="1" t="str">
        <f t="shared" si="104"/>
        <v/>
      </c>
      <c r="E214" s="1" t="str">
        <f t="shared" si="105"/>
        <v/>
      </c>
      <c r="K214" s="19" t="str">
        <f t="shared" si="92"/>
        <v/>
      </c>
      <c r="L214" s="19">
        <f t="shared" si="93"/>
        <v>10000</v>
      </c>
      <c r="M214" s="22" t="str">
        <f>TRIM(Data!$N211)</f>
        <v>Ay-Ay-Ay!</v>
      </c>
      <c r="N214" s="22" t="str">
        <f>TRIM(Data!$A211)</f>
        <v>Ay-Ay-Ay!</v>
      </c>
      <c r="O214" s="23">
        <f>IF(Data!$B211=0,"",Data!$B211)</f>
        <v>1995</v>
      </c>
      <c r="P214" s="19" t="str">
        <f>IF(Data!$C211=0,"",Data!$C211)</f>
        <v>1</v>
      </c>
      <c r="Q214" s="23" t="str">
        <f>IF($M214="","",Data!$E211)</f>
        <v>M</v>
      </c>
      <c r="R214" s="23" t="str">
        <f t="shared" si="94"/>
        <v>M</v>
      </c>
      <c r="S214" s="23" t="str">
        <f t="shared" si="95"/>
        <v>M</v>
      </c>
      <c r="T214" s="19" t="str">
        <f>IF(Data!$F211=0,"",Data!$F211)</f>
        <v/>
      </c>
      <c r="U214" s="19" t="str">
        <f>IF(Data!$G211=0,"",Data!$G211)</f>
        <v/>
      </c>
      <c r="V214" s="19" t="str">
        <f>IF(Data!$D211=0,"",Data!$D211)</f>
        <v/>
      </c>
      <c r="W214" s="19" t="str">
        <f>Data!$H211</f>
        <v>Japonica</v>
      </c>
      <c r="Y214" s="41" t="e">
        <f t="shared" si="89"/>
        <v>#REF!</v>
      </c>
      <c r="Z214" s="8">
        <f t="shared" si="96"/>
        <v>10000</v>
      </c>
      <c r="AA214" s="8" t="str">
        <f t="shared" si="97"/>
        <v>Ay-Ay-Ay!</v>
      </c>
      <c r="AB214" s="8" t="str">
        <f t="shared" si="98"/>
        <v>M</v>
      </c>
      <c r="AC214" s="8" t="str">
        <f t="shared" si="99"/>
        <v/>
      </c>
      <c r="AD214" s="8" t="str">
        <f t="shared" si="100"/>
        <v/>
      </c>
      <c r="AE214" s="8" t="str">
        <f t="shared" si="101"/>
        <v/>
      </c>
      <c r="AF214" s="5">
        <f t="shared" si="102"/>
        <v>1995</v>
      </c>
      <c r="AG214" s="46">
        <v>211</v>
      </c>
      <c r="AH214" s="47" t="str">
        <f t="shared" si="90"/>
        <v/>
      </c>
      <c r="AI214" s="48" t="str">
        <f t="shared" si="91"/>
        <v/>
      </c>
      <c r="AK214" s="22" t="e">
        <f>TRIM(#REF!)</f>
        <v>#REF!</v>
      </c>
      <c r="AL214" s="23" t="e">
        <f>IF(#REF!=0,"",#REF!)</f>
        <v>#REF!</v>
      </c>
      <c r="AM214" s="19" t="e">
        <f>IF(#REF!=0,"",#REF!)</f>
        <v>#REF!</v>
      </c>
      <c r="AN214" s="23" t="e">
        <f>IF($AK214="","",#REF!)</f>
        <v>#REF!</v>
      </c>
      <c r="AO214" s="23" t="e">
        <f t="shared" si="103"/>
        <v>#REF!</v>
      </c>
      <c r="AP214" s="19" t="e">
        <f>IF(#REF!=0,"",#REF!)</f>
        <v>#REF!</v>
      </c>
      <c r="AQ214" s="19" t="e">
        <f>IF(#REF!=0,"",#REF!)</f>
        <v>#REF!</v>
      </c>
      <c r="AR214" s="19" t="e">
        <f>IF(#REF!=0,"",#REF!)</f>
        <v>#REF!</v>
      </c>
      <c r="AS214" s="19" t="e">
        <f>#REF!</f>
        <v>#REF!</v>
      </c>
    </row>
    <row r="215" spans="4:45" ht="19.5" thickTop="1" thickBot="1" x14ac:dyDescent="0.25">
      <c r="D215" s="1" t="str">
        <f t="shared" si="104"/>
        <v/>
      </c>
      <c r="E215" s="1" t="str">
        <f t="shared" si="105"/>
        <v/>
      </c>
      <c r="K215" s="19" t="str">
        <f t="shared" si="92"/>
        <v/>
      </c>
      <c r="L215" s="19">
        <f t="shared" si="93"/>
        <v>10000</v>
      </c>
      <c r="M215" s="22" t="str">
        <f>TRIM(Data!$N212)</f>
        <v>Azora</v>
      </c>
      <c r="N215" s="22" t="str">
        <f>TRIM(Data!$A212)</f>
        <v>Azora (Higo)</v>
      </c>
      <c r="O215" s="23" t="str">
        <f>IF(Data!$B212=0,"",Data!$B212)</f>
        <v/>
      </c>
      <c r="P215" s="19" t="str">
        <f>IF(Data!$C212=0,"",Data!$C212)</f>
        <v/>
      </c>
      <c r="Q215" s="23" t="str">
        <f>IF($M215="","",Data!$E212)</f>
        <v>M-L</v>
      </c>
      <c r="R215" s="23" t="str">
        <f t="shared" si="94"/>
        <v>M</v>
      </c>
      <c r="S215" s="23" t="str">
        <f t="shared" si="95"/>
        <v>M</v>
      </c>
      <c r="T215" s="19" t="str">
        <f>IF(Data!$F212=0,"",Data!$F212)</f>
        <v/>
      </c>
      <c r="U215" s="19" t="str">
        <f>IF(Data!$G212=0,"",Data!$G212)</f>
        <v/>
      </c>
      <c r="V215" s="19" t="str">
        <f>IF(Data!$D212=0,"",Data!$D212)</f>
        <v/>
      </c>
      <c r="W215" s="19" t="str">
        <f>Data!$H212</f>
        <v>Japonica [Higo]</v>
      </c>
      <c r="Y215" s="41" t="e">
        <f t="shared" si="89"/>
        <v>#REF!</v>
      </c>
      <c r="Z215" s="8">
        <f t="shared" si="96"/>
        <v>10000</v>
      </c>
      <c r="AA215" s="8" t="str">
        <f t="shared" si="97"/>
        <v>Azora</v>
      </c>
      <c r="AB215" s="8" t="str">
        <f t="shared" si="98"/>
        <v>M</v>
      </c>
      <c r="AC215" s="8" t="str">
        <f t="shared" si="99"/>
        <v/>
      </c>
      <c r="AD215" s="8" t="str">
        <f t="shared" si="100"/>
        <v/>
      </c>
      <c r="AE215" s="8" t="str">
        <f t="shared" si="101"/>
        <v/>
      </c>
      <c r="AF215" s="5" t="str">
        <f t="shared" si="102"/>
        <v/>
      </c>
      <c r="AG215" s="46">
        <v>212</v>
      </c>
      <c r="AH215" s="47" t="str">
        <f t="shared" si="90"/>
        <v/>
      </c>
      <c r="AI215" s="48" t="str">
        <f t="shared" si="91"/>
        <v/>
      </c>
      <c r="AK215" s="22" t="e">
        <f>TRIM(#REF!)</f>
        <v>#REF!</v>
      </c>
      <c r="AL215" s="23" t="e">
        <f>IF(#REF!=0,"",#REF!)</f>
        <v>#REF!</v>
      </c>
      <c r="AM215" s="19" t="e">
        <f>IF(#REF!=0,"",#REF!)</f>
        <v>#REF!</v>
      </c>
      <c r="AN215" s="23" t="e">
        <f>IF($AK215="","",#REF!)</f>
        <v>#REF!</v>
      </c>
      <c r="AO215" s="23" t="e">
        <f t="shared" si="103"/>
        <v>#REF!</v>
      </c>
      <c r="AP215" s="19" t="e">
        <f>IF(#REF!=0,"",#REF!)</f>
        <v>#REF!</v>
      </c>
      <c r="AQ215" s="19" t="e">
        <f>IF(#REF!=0,"",#REF!)</f>
        <v>#REF!</v>
      </c>
      <c r="AR215" s="19" t="e">
        <f>IF(#REF!=0,"",#REF!)</f>
        <v>#REF!</v>
      </c>
      <c r="AS215" s="19" t="e">
        <f>#REF!</f>
        <v>#REF!</v>
      </c>
    </row>
    <row r="216" spans="4:45" ht="19.5" thickTop="1" thickBot="1" x14ac:dyDescent="0.25">
      <c r="D216" s="1" t="str">
        <f t="shared" si="104"/>
        <v/>
      </c>
      <c r="E216" s="1" t="str">
        <f t="shared" si="105"/>
        <v/>
      </c>
      <c r="K216" s="19" t="str">
        <f t="shared" si="92"/>
        <v/>
      </c>
      <c r="L216" s="19">
        <f t="shared" si="93"/>
        <v>10000</v>
      </c>
      <c r="M216" s="22" t="str">
        <f>TRIM(Data!$N213)</f>
        <v>Aztec</v>
      </c>
      <c r="N216" s="22" t="str">
        <f>TRIM(Data!$A213)</f>
        <v>Aztec (R)</v>
      </c>
      <c r="O216" s="23">
        <f>IF(Data!$B213=0,"",Data!$B213)</f>
        <v>1971</v>
      </c>
      <c r="P216" s="19" t="str">
        <f>IF(Data!$C213=0,"",Data!$C213)</f>
        <v>1</v>
      </c>
      <c r="Q216" s="23" t="str">
        <f>IF($M216="","",Data!$E213)</f>
        <v>VL</v>
      </c>
      <c r="R216" s="23" t="str">
        <f t="shared" si="94"/>
        <v>VL</v>
      </c>
      <c r="S216" s="23" t="str">
        <f t="shared" si="95"/>
        <v>VL</v>
      </c>
      <c r="T216" s="19" t="str">
        <f>IF(Data!$F213=0,"",Data!$F213)</f>
        <v/>
      </c>
      <c r="U216" s="19" t="str">
        <f>IF(Data!$G213=0,"",Data!$G213)</f>
        <v/>
      </c>
      <c r="V216" s="19" t="str">
        <f>IF(Data!$D213=0,"",Data!$D213)</f>
        <v/>
      </c>
      <c r="W216" s="19" t="str">
        <f>Data!$H213</f>
        <v>Reticulata</v>
      </c>
      <c r="Y216" s="41" t="e">
        <f t="shared" si="89"/>
        <v>#REF!</v>
      </c>
      <c r="Z216" s="8">
        <f t="shared" si="96"/>
        <v>10000</v>
      </c>
      <c r="AA216" s="8" t="str">
        <f t="shared" si="97"/>
        <v>Aztec</v>
      </c>
      <c r="AB216" s="8" t="str">
        <f t="shared" si="98"/>
        <v>VL</v>
      </c>
      <c r="AC216" s="8" t="str">
        <f t="shared" si="99"/>
        <v/>
      </c>
      <c r="AD216" s="8" t="str">
        <f t="shared" si="100"/>
        <v/>
      </c>
      <c r="AE216" s="8" t="str">
        <f t="shared" si="101"/>
        <v/>
      </c>
      <c r="AF216" s="5">
        <f t="shared" si="102"/>
        <v>1971</v>
      </c>
      <c r="AG216" s="46">
        <v>213</v>
      </c>
      <c r="AH216" s="47" t="str">
        <f t="shared" si="90"/>
        <v/>
      </c>
      <c r="AI216" s="48" t="str">
        <f t="shared" si="91"/>
        <v/>
      </c>
      <c r="AK216" s="22" t="e">
        <f>TRIM(#REF!)</f>
        <v>#REF!</v>
      </c>
      <c r="AL216" s="23" t="e">
        <f>IF(#REF!=0,"",#REF!)</f>
        <v>#REF!</v>
      </c>
      <c r="AM216" s="19" t="e">
        <f>IF(#REF!=0,"",#REF!)</f>
        <v>#REF!</v>
      </c>
      <c r="AN216" s="23" t="e">
        <f>IF($AK216="","",#REF!)</f>
        <v>#REF!</v>
      </c>
      <c r="AO216" s="23" t="e">
        <f t="shared" si="103"/>
        <v>#REF!</v>
      </c>
      <c r="AP216" s="19" t="e">
        <f>IF(#REF!=0,"",#REF!)</f>
        <v>#REF!</v>
      </c>
      <c r="AQ216" s="19" t="e">
        <f>IF(#REF!=0,"",#REF!)</f>
        <v>#REF!</v>
      </c>
      <c r="AR216" s="19" t="e">
        <f>IF(#REF!=0,"",#REF!)</f>
        <v>#REF!</v>
      </c>
      <c r="AS216" s="19" t="e">
        <f>#REF!</f>
        <v>#REF!</v>
      </c>
    </row>
    <row r="217" spans="4:45" ht="19.5" thickTop="1" thickBot="1" x14ac:dyDescent="0.25">
      <c r="D217" s="1" t="str">
        <f t="shared" si="104"/>
        <v/>
      </c>
      <c r="E217" s="1" t="str">
        <f t="shared" si="105"/>
        <v/>
      </c>
      <c r="K217" s="19" t="str">
        <f t="shared" si="92"/>
        <v/>
      </c>
      <c r="L217" s="19">
        <f t="shared" si="93"/>
        <v>10000</v>
      </c>
      <c r="M217" s="22" t="str">
        <f>TRIM(Data!$N214)</f>
        <v>Aztec Warrior</v>
      </c>
      <c r="N217" s="22" t="str">
        <f>TRIM(Data!$A214)</f>
        <v>Aztec Warrior</v>
      </c>
      <c r="O217" s="23">
        <f>IF(Data!$B214=0,"",Data!$B214)</f>
        <v>1965</v>
      </c>
      <c r="P217" s="19" t="str">
        <f>IF(Data!$C214=0,"",Data!$C214)</f>
        <v>1</v>
      </c>
      <c r="Q217" s="23" t="str">
        <f>IF($M217="","",Data!$E214)</f>
        <v>L</v>
      </c>
      <c r="R217" s="23" t="str">
        <f t="shared" si="94"/>
        <v>L</v>
      </c>
      <c r="S217" s="23" t="str">
        <f t="shared" si="95"/>
        <v>L</v>
      </c>
      <c r="T217" s="19" t="str">
        <f>IF(Data!$F214=0,"",Data!$F214)</f>
        <v/>
      </c>
      <c r="U217" s="19" t="str">
        <f>IF(Data!$G214=0,"",Data!$G214)</f>
        <v/>
      </c>
      <c r="V217" s="19" t="str">
        <f>IF(Data!$D214=0,"",Data!$D214)</f>
        <v/>
      </c>
      <c r="W217" s="19" t="str">
        <f>Data!$H214</f>
        <v>Japonica</v>
      </c>
      <c r="Y217" s="41" t="e">
        <f t="shared" si="89"/>
        <v>#REF!</v>
      </c>
      <c r="Z217" s="8">
        <f t="shared" si="96"/>
        <v>10000</v>
      </c>
      <c r="AA217" s="8" t="str">
        <f t="shared" si="97"/>
        <v>Aztec Warrior</v>
      </c>
      <c r="AB217" s="8" t="str">
        <f t="shared" si="98"/>
        <v>L</v>
      </c>
      <c r="AC217" s="8" t="str">
        <f t="shared" si="99"/>
        <v/>
      </c>
      <c r="AD217" s="8" t="str">
        <f t="shared" si="100"/>
        <v/>
      </c>
      <c r="AE217" s="8" t="str">
        <f t="shared" si="101"/>
        <v/>
      </c>
      <c r="AF217" s="5">
        <f t="shared" si="102"/>
        <v>1965</v>
      </c>
      <c r="AG217" s="46">
        <v>214</v>
      </c>
      <c r="AH217" s="47" t="str">
        <f t="shared" si="90"/>
        <v/>
      </c>
      <c r="AI217" s="48" t="str">
        <f t="shared" si="91"/>
        <v/>
      </c>
      <c r="AK217" s="22" t="e">
        <f>TRIM(#REF!)</f>
        <v>#REF!</v>
      </c>
      <c r="AL217" s="23" t="e">
        <f>IF(#REF!=0,"",#REF!)</f>
        <v>#REF!</v>
      </c>
      <c r="AM217" s="19" t="e">
        <f>IF(#REF!=0,"",#REF!)</f>
        <v>#REF!</v>
      </c>
      <c r="AN217" s="23" t="e">
        <f>IF($AK217="","",#REF!)</f>
        <v>#REF!</v>
      </c>
      <c r="AO217" s="23" t="e">
        <f t="shared" si="103"/>
        <v>#REF!</v>
      </c>
      <c r="AP217" s="19" t="e">
        <f>IF(#REF!=0,"",#REF!)</f>
        <v>#REF!</v>
      </c>
      <c r="AQ217" s="19" t="e">
        <f>IF(#REF!=0,"",#REF!)</f>
        <v>#REF!</v>
      </c>
      <c r="AR217" s="19" t="e">
        <f>IF(#REF!=0,"",#REF!)</f>
        <v>#REF!</v>
      </c>
      <c r="AS217" s="19" t="e">
        <f>#REF!</f>
        <v>#REF!</v>
      </c>
    </row>
    <row r="218" spans="4:45" ht="19.5" thickTop="1" thickBot="1" x14ac:dyDescent="0.25">
      <c r="D218" s="1" t="str">
        <f t="shared" si="104"/>
        <v/>
      </c>
      <c r="E218" s="1" t="str">
        <f t="shared" si="105"/>
        <v/>
      </c>
      <c r="K218" s="19" t="str">
        <f t="shared" si="92"/>
        <v/>
      </c>
      <c r="L218" s="19">
        <f t="shared" si="93"/>
        <v>10000</v>
      </c>
      <c r="M218" s="22" t="str">
        <f>TRIM(Data!$N215)</f>
        <v>Azurea</v>
      </c>
      <c r="N218" s="22" t="str">
        <f>TRIM(Data!$A215)</f>
        <v>Azurea</v>
      </c>
      <c r="O218" s="23">
        <f>IF(Data!$B215=0,"",Data!$B215)</f>
        <v>1862</v>
      </c>
      <c r="P218" s="19" t="str">
        <f>IF(Data!$C215=0,"",Data!$C215)</f>
        <v>1</v>
      </c>
      <c r="Q218" s="23" t="str">
        <f>IF($M218="","",Data!$E215)</f>
        <v>M</v>
      </c>
      <c r="R218" s="23" t="str">
        <f t="shared" si="94"/>
        <v>M</v>
      </c>
      <c r="S218" s="23" t="str">
        <f t="shared" si="95"/>
        <v>M</v>
      </c>
      <c r="T218" s="19" t="str">
        <f>IF(Data!$F215=0,"",Data!$F215)</f>
        <v/>
      </c>
      <c r="U218" s="19" t="str">
        <f>IF(Data!$G215=0,"",Data!$G215)</f>
        <v/>
      </c>
      <c r="V218" s="19" t="str">
        <f>IF(Data!$D215=0,"",Data!$D215)</f>
        <v>ANTIQUE</v>
      </c>
      <c r="W218" s="19" t="str">
        <f>Data!$H215</f>
        <v>Japonica</v>
      </c>
      <c r="Y218" s="41" t="e">
        <f t="shared" si="89"/>
        <v>#REF!</v>
      </c>
      <c r="Z218" s="8">
        <f t="shared" si="96"/>
        <v>218</v>
      </c>
      <c r="AA218" s="8" t="str">
        <f t="shared" si="97"/>
        <v>Azurea</v>
      </c>
      <c r="AB218" s="8" t="str">
        <f t="shared" si="98"/>
        <v>M</v>
      </c>
      <c r="AC218" s="8" t="str">
        <f t="shared" si="99"/>
        <v/>
      </c>
      <c r="AD218" s="8" t="str">
        <f t="shared" si="100"/>
        <v/>
      </c>
      <c r="AE218" s="8" t="str">
        <f t="shared" si="101"/>
        <v>ANTIQUE</v>
      </c>
      <c r="AF218" s="5">
        <f t="shared" si="102"/>
        <v>1862</v>
      </c>
      <c r="AG218" s="46">
        <v>215</v>
      </c>
      <c r="AH218" s="47" t="str">
        <f t="shared" si="90"/>
        <v/>
      </c>
      <c r="AI218" s="48" t="str">
        <f t="shared" si="91"/>
        <v/>
      </c>
      <c r="AK218" s="22" t="e">
        <f>TRIM(#REF!)</f>
        <v>#REF!</v>
      </c>
      <c r="AL218" s="23" t="e">
        <f>IF(#REF!=0,"",#REF!)</f>
        <v>#REF!</v>
      </c>
      <c r="AM218" s="19" t="e">
        <f>IF(#REF!=0,"",#REF!)</f>
        <v>#REF!</v>
      </c>
      <c r="AN218" s="23" t="e">
        <f>IF($AK218="","",#REF!)</f>
        <v>#REF!</v>
      </c>
      <c r="AO218" s="23" t="e">
        <f t="shared" si="103"/>
        <v>#REF!</v>
      </c>
      <c r="AP218" s="19" t="e">
        <f>IF(#REF!=0,"",#REF!)</f>
        <v>#REF!</v>
      </c>
      <c r="AQ218" s="19" t="e">
        <f>IF(#REF!=0,"",#REF!)</f>
        <v>#REF!</v>
      </c>
      <c r="AR218" s="19" t="e">
        <f>IF(#REF!=0,"",#REF!)</f>
        <v>#REF!</v>
      </c>
      <c r="AS218" s="19" t="e">
        <f>#REF!</f>
        <v>#REF!</v>
      </c>
    </row>
    <row r="219" spans="4:45" ht="19.5" thickTop="1" thickBot="1" x14ac:dyDescent="0.25">
      <c r="D219" s="1" t="str">
        <f t="shared" si="104"/>
        <v/>
      </c>
      <c r="E219" s="1" t="str">
        <f t="shared" si="105"/>
        <v/>
      </c>
      <c r="K219" s="19" t="str">
        <f t="shared" si="92"/>
        <v/>
      </c>
      <c r="L219" s="19">
        <f t="shared" si="93"/>
        <v>10000</v>
      </c>
      <c r="M219" s="22" t="str">
        <f>TRIM(Data!$N216)</f>
        <v>Babe Harrison</v>
      </c>
      <c r="N219" s="22" t="str">
        <f>TRIM(Data!$A216)</f>
        <v>Babe Harrison</v>
      </c>
      <c r="O219" s="23">
        <f>IF(Data!$B216=0,"",Data!$B216)</f>
        <v>1954</v>
      </c>
      <c r="P219" s="19" t="str">
        <f>IF(Data!$C216=0,"",Data!$C216)</f>
        <v>1</v>
      </c>
      <c r="Q219" s="23" t="str">
        <f>IF($M219="","",Data!$E216)</f>
        <v>M</v>
      </c>
      <c r="R219" s="23" t="str">
        <f t="shared" si="94"/>
        <v>M</v>
      </c>
      <c r="S219" s="23" t="str">
        <f t="shared" si="95"/>
        <v>M</v>
      </c>
      <c r="T219" s="19" t="str">
        <f>IF(Data!$F216=0,"",Data!$F216)</f>
        <v/>
      </c>
      <c r="U219" s="19" t="str">
        <f>IF(Data!$G216=0,"",Data!$G216)</f>
        <v/>
      </c>
      <c r="V219" s="19" t="str">
        <f>IF(Data!$D216=0,"",Data!$D216)</f>
        <v/>
      </c>
      <c r="W219" s="19" t="str">
        <f>Data!$H216</f>
        <v>Japonica</v>
      </c>
      <c r="Y219" s="41" t="e">
        <f t="shared" si="89"/>
        <v>#REF!</v>
      </c>
      <c r="Z219" s="8">
        <f t="shared" si="96"/>
        <v>10000</v>
      </c>
      <c r="AA219" s="8" t="str">
        <f t="shared" si="97"/>
        <v>Babe Harrison</v>
      </c>
      <c r="AB219" s="8" t="str">
        <f t="shared" si="98"/>
        <v>M</v>
      </c>
      <c r="AC219" s="8" t="str">
        <f t="shared" si="99"/>
        <v/>
      </c>
      <c r="AD219" s="8" t="str">
        <f t="shared" si="100"/>
        <v/>
      </c>
      <c r="AE219" s="8" t="str">
        <f t="shared" si="101"/>
        <v/>
      </c>
      <c r="AF219" s="5">
        <f t="shared" si="102"/>
        <v>1954</v>
      </c>
      <c r="AG219" s="46">
        <v>216</v>
      </c>
      <c r="AH219" s="47" t="str">
        <f t="shared" si="90"/>
        <v/>
      </c>
      <c r="AI219" s="48" t="str">
        <f t="shared" si="91"/>
        <v/>
      </c>
      <c r="AK219" s="22" t="e">
        <f>TRIM(#REF!)</f>
        <v>#REF!</v>
      </c>
      <c r="AL219" s="23" t="e">
        <f>IF(#REF!=0,"",#REF!)</f>
        <v>#REF!</v>
      </c>
      <c r="AM219" s="19" t="e">
        <f>IF(#REF!=0,"",#REF!)</f>
        <v>#REF!</v>
      </c>
      <c r="AN219" s="23" t="e">
        <f>IF($AK219="","",#REF!)</f>
        <v>#REF!</v>
      </c>
      <c r="AO219" s="23" t="e">
        <f t="shared" si="103"/>
        <v>#REF!</v>
      </c>
      <c r="AP219" s="19" t="e">
        <f>IF(#REF!=0,"",#REF!)</f>
        <v>#REF!</v>
      </c>
      <c r="AQ219" s="19" t="e">
        <f>IF(#REF!=0,"",#REF!)</f>
        <v>#REF!</v>
      </c>
      <c r="AR219" s="19" t="e">
        <f>IF(#REF!=0,"",#REF!)</f>
        <v>#REF!</v>
      </c>
      <c r="AS219" s="19" t="e">
        <f>#REF!</f>
        <v>#REF!</v>
      </c>
    </row>
    <row r="220" spans="4:45" ht="19.5" thickTop="1" thickBot="1" x14ac:dyDescent="0.25">
      <c r="D220" s="1" t="str">
        <f t="shared" si="104"/>
        <v/>
      </c>
      <c r="E220" s="1" t="str">
        <f t="shared" si="105"/>
        <v/>
      </c>
      <c r="K220" s="19" t="str">
        <f t="shared" si="92"/>
        <v/>
      </c>
      <c r="L220" s="19">
        <f t="shared" si="93"/>
        <v>10000</v>
      </c>
      <c r="M220" s="22" t="str">
        <f>TRIM(Data!$N217)</f>
        <v>Babs Alsip</v>
      </c>
      <c r="N220" s="22" t="str">
        <f>TRIM(Data!$A217)</f>
        <v>Babs Alsip</v>
      </c>
      <c r="O220" s="23">
        <f>IF(Data!$B217=0,"",Data!$B217)</f>
        <v>2004</v>
      </c>
      <c r="P220" s="19" t="str">
        <f>IF(Data!$C217=0,"",Data!$C217)</f>
        <v>1</v>
      </c>
      <c r="Q220" s="23" t="str">
        <f>IF($M220="","",Data!$E217)</f>
        <v>L</v>
      </c>
      <c r="R220" s="23" t="str">
        <f t="shared" si="94"/>
        <v>L</v>
      </c>
      <c r="S220" s="23" t="str">
        <f t="shared" si="95"/>
        <v>L</v>
      </c>
      <c r="T220" s="19" t="str">
        <f>IF(Data!$F217=0,"",Data!$F217)</f>
        <v>WHITE</v>
      </c>
      <c r="U220" s="19" t="str">
        <f>IF(Data!$G217=0,"",Data!$G217)</f>
        <v/>
      </c>
      <c r="V220" s="19" t="str">
        <f>IF(Data!$D217=0,"",Data!$D217)</f>
        <v/>
      </c>
      <c r="W220" s="19" t="str">
        <f>Data!$H217</f>
        <v>Japonica</v>
      </c>
      <c r="Y220" s="41" t="e">
        <f t="shared" si="89"/>
        <v>#REF!</v>
      </c>
      <c r="Z220" s="8">
        <f t="shared" si="96"/>
        <v>10000</v>
      </c>
      <c r="AA220" s="8" t="str">
        <f t="shared" si="97"/>
        <v>Babs Alsip</v>
      </c>
      <c r="AB220" s="8" t="str">
        <f t="shared" si="98"/>
        <v>L</v>
      </c>
      <c r="AC220" s="8" t="str">
        <f t="shared" si="99"/>
        <v>WHITE</v>
      </c>
      <c r="AD220" s="8" t="str">
        <f t="shared" si="100"/>
        <v/>
      </c>
      <c r="AE220" s="8" t="str">
        <f t="shared" si="101"/>
        <v/>
      </c>
      <c r="AF220" s="5">
        <f t="shared" si="102"/>
        <v>2004</v>
      </c>
      <c r="AG220" s="46">
        <v>217</v>
      </c>
      <c r="AH220" s="47" t="str">
        <f t="shared" si="90"/>
        <v/>
      </c>
      <c r="AI220" s="48" t="str">
        <f t="shared" si="91"/>
        <v/>
      </c>
      <c r="AK220" s="22" t="e">
        <f>TRIM(#REF!)</f>
        <v>#REF!</v>
      </c>
      <c r="AL220" s="23" t="e">
        <f>IF(#REF!=0,"",#REF!)</f>
        <v>#REF!</v>
      </c>
      <c r="AM220" s="19" t="e">
        <f>IF(#REF!=0,"",#REF!)</f>
        <v>#REF!</v>
      </c>
      <c r="AN220" s="23" t="e">
        <f>IF($AK220="","",#REF!)</f>
        <v>#REF!</v>
      </c>
      <c r="AO220" s="23" t="e">
        <f t="shared" si="103"/>
        <v>#REF!</v>
      </c>
      <c r="AP220" s="19" t="e">
        <f>IF(#REF!=0,"",#REF!)</f>
        <v>#REF!</v>
      </c>
      <c r="AQ220" s="19" t="e">
        <f>IF(#REF!=0,"",#REF!)</f>
        <v>#REF!</v>
      </c>
      <c r="AR220" s="19" t="e">
        <f>IF(#REF!=0,"",#REF!)</f>
        <v>#REF!</v>
      </c>
      <c r="AS220" s="19" t="e">
        <f>#REF!</f>
        <v>#REF!</v>
      </c>
    </row>
    <row r="221" spans="4:45" ht="19.5" thickTop="1" thickBot="1" x14ac:dyDescent="0.25">
      <c r="D221" s="1" t="str">
        <f t="shared" si="104"/>
        <v/>
      </c>
      <c r="E221" s="1" t="str">
        <f t="shared" si="105"/>
        <v/>
      </c>
      <c r="K221" s="19" t="str">
        <f t="shared" si="92"/>
        <v/>
      </c>
      <c r="L221" s="19">
        <f t="shared" si="93"/>
        <v>10000</v>
      </c>
      <c r="M221" s="22" t="str">
        <f>TRIM(Data!$N218)</f>
        <v>Babs Barnette</v>
      </c>
      <c r="N221" s="22" t="str">
        <f>TRIM(Data!$A218)</f>
        <v>Babs Barnette</v>
      </c>
      <c r="O221" s="23">
        <f>IF(Data!$B218=0,"",Data!$B218)</f>
        <v>1996</v>
      </c>
      <c r="P221" s="19" t="str">
        <f>IF(Data!$C218=0,"",Data!$C218)</f>
        <v>1</v>
      </c>
      <c r="Q221" s="23" t="str">
        <f>IF($M221="","",Data!$E218)</f>
        <v>S</v>
      </c>
      <c r="R221" s="23" t="str">
        <f t="shared" si="94"/>
        <v>S</v>
      </c>
      <c r="S221" s="23" t="str">
        <f t="shared" si="95"/>
        <v>S</v>
      </c>
      <c r="T221" s="19" t="str">
        <f>IF(Data!$F218=0,"",Data!$F218)</f>
        <v/>
      </c>
      <c r="U221" s="19" t="str">
        <f>IF(Data!$G218=0,"",Data!$G218)</f>
        <v>FD</v>
      </c>
      <c r="V221" s="19" t="str">
        <f>IF(Data!$D218=0,"",Data!$D218)</f>
        <v/>
      </c>
      <c r="W221" s="19" t="str">
        <f>Data!$H218</f>
        <v>Japonica</v>
      </c>
      <c r="Y221" s="41" t="e">
        <f t="shared" si="89"/>
        <v>#REF!</v>
      </c>
      <c r="Z221" s="8">
        <f t="shared" si="96"/>
        <v>10000</v>
      </c>
      <c r="AA221" s="8" t="str">
        <f t="shared" si="97"/>
        <v>Babs Barnette</v>
      </c>
      <c r="AB221" s="8" t="str">
        <f t="shared" si="98"/>
        <v>S</v>
      </c>
      <c r="AC221" s="8" t="str">
        <f t="shared" si="99"/>
        <v/>
      </c>
      <c r="AD221" s="8" t="str">
        <f t="shared" si="100"/>
        <v>FD</v>
      </c>
      <c r="AE221" s="8" t="str">
        <f t="shared" si="101"/>
        <v/>
      </c>
      <c r="AF221" s="5">
        <f t="shared" si="102"/>
        <v>1996</v>
      </c>
      <c r="AG221" s="46">
        <v>218</v>
      </c>
      <c r="AH221" s="47" t="str">
        <f t="shared" si="90"/>
        <v/>
      </c>
      <c r="AI221" s="48" t="str">
        <f t="shared" si="91"/>
        <v/>
      </c>
      <c r="AK221" s="22" t="e">
        <f>TRIM(#REF!)</f>
        <v>#REF!</v>
      </c>
      <c r="AL221" s="23" t="e">
        <f>IF(#REF!=0,"",#REF!)</f>
        <v>#REF!</v>
      </c>
      <c r="AM221" s="19" t="e">
        <f>IF(#REF!=0,"",#REF!)</f>
        <v>#REF!</v>
      </c>
      <c r="AN221" s="23" t="e">
        <f>IF($AK221="","",#REF!)</f>
        <v>#REF!</v>
      </c>
      <c r="AO221" s="23" t="e">
        <f t="shared" si="103"/>
        <v>#REF!</v>
      </c>
      <c r="AP221" s="19" t="e">
        <f>IF(#REF!=0,"",#REF!)</f>
        <v>#REF!</v>
      </c>
      <c r="AQ221" s="19" t="e">
        <f>IF(#REF!=0,"",#REF!)</f>
        <v>#REF!</v>
      </c>
      <c r="AR221" s="19" t="e">
        <f>IF(#REF!=0,"",#REF!)</f>
        <v>#REF!</v>
      </c>
      <c r="AS221" s="19" t="e">
        <f>#REF!</f>
        <v>#REF!</v>
      </c>
    </row>
    <row r="222" spans="4:45" ht="19.5" thickTop="1" thickBot="1" x14ac:dyDescent="0.25">
      <c r="D222" s="1" t="str">
        <f t="shared" si="104"/>
        <v/>
      </c>
      <c r="E222" s="1" t="str">
        <f t="shared" si="105"/>
        <v/>
      </c>
      <c r="K222" s="19" t="str">
        <f t="shared" si="92"/>
        <v/>
      </c>
      <c r="L222" s="19">
        <f t="shared" si="93"/>
        <v>10000</v>
      </c>
      <c r="M222" s="22" t="str">
        <f>TRIM(Data!$N219)</f>
        <v>Baby Bear</v>
      </c>
      <c r="N222" s="22" t="str">
        <f>TRIM(Data!$A219)</f>
        <v>Baby Bear (H)</v>
      </c>
      <c r="O222" s="23">
        <f>IF(Data!$B219=0,"",Data!$B219)</f>
        <v>1976</v>
      </c>
      <c r="P222" s="19" t="str">
        <f>IF(Data!$C219=0,"",Data!$C219)</f>
        <v>1</v>
      </c>
      <c r="Q222" s="23" t="str">
        <f>IF($M222="","",Data!$E219)</f>
        <v>Min</v>
      </c>
      <c r="R222" s="23" t="str">
        <f t="shared" si="94"/>
        <v>Min</v>
      </c>
      <c r="S222" s="23" t="str">
        <f t="shared" si="95"/>
        <v>Min</v>
      </c>
      <c r="T222" s="19" t="str">
        <f>IF(Data!$F219=0,"",Data!$F219)</f>
        <v/>
      </c>
      <c r="U222" s="19" t="str">
        <f>IF(Data!$G219=0,"",Data!$G219)</f>
        <v/>
      </c>
      <c r="V222" s="19" t="str">
        <f>IF(Data!$D219=0,"",Data!$D219)</f>
        <v/>
      </c>
      <c r="W222" s="19" t="str">
        <f>Data!$H219</f>
        <v>NRH</v>
      </c>
      <c r="Y222" s="41" t="e">
        <f t="shared" si="89"/>
        <v>#REF!</v>
      </c>
      <c r="Z222" s="8">
        <f t="shared" si="96"/>
        <v>10000</v>
      </c>
      <c r="AA222" s="8" t="str">
        <f t="shared" si="97"/>
        <v>Baby Bear</v>
      </c>
      <c r="AB222" s="8" t="str">
        <f t="shared" si="98"/>
        <v>Min</v>
      </c>
      <c r="AC222" s="8" t="str">
        <f t="shared" si="99"/>
        <v/>
      </c>
      <c r="AD222" s="8" t="str">
        <f t="shared" si="100"/>
        <v/>
      </c>
      <c r="AE222" s="8" t="str">
        <f t="shared" si="101"/>
        <v/>
      </c>
      <c r="AF222" s="5">
        <f t="shared" si="102"/>
        <v>1976</v>
      </c>
      <c r="AG222" s="46">
        <v>219</v>
      </c>
      <c r="AH222" s="47" t="str">
        <f t="shared" si="90"/>
        <v/>
      </c>
      <c r="AI222" s="48" t="str">
        <f t="shared" si="91"/>
        <v/>
      </c>
      <c r="AK222" s="22" t="e">
        <f>TRIM(#REF!)</f>
        <v>#REF!</v>
      </c>
      <c r="AL222" s="23" t="e">
        <f>IF(#REF!=0,"",#REF!)</f>
        <v>#REF!</v>
      </c>
      <c r="AM222" s="19" t="e">
        <f>IF(#REF!=0,"",#REF!)</f>
        <v>#REF!</v>
      </c>
      <c r="AN222" s="23" t="e">
        <f>IF($AK222="","",#REF!)</f>
        <v>#REF!</v>
      </c>
      <c r="AO222" s="23" t="e">
        <f t="shared" si="103"/>
        <v>#REF!</v>
      </c>
      <c r="AP222" s="19" t="e">
        <f>IF(#REF!=0,"",#REF!)</f>
        <v>#REF!</v>
      </c>
      <c r="AQ222" s="19" t="e">
        <f>IF(#REF!=0,"",#REF!)</f>
        <v>#REF!</v>
      </c>
      <c r="AR222" s="19" t="e">
        <f>IF(#REF!=0,"",#REF!)</f>
        <v>#REF!</v>
      </c>
      <c r="AS222" s="19" t="e">
        <f>#REF!</f>
        <v>#REF!</v>
      </c>
    </row>
    <row r="223" spans="4:45" ht="19.5" thickTop="1" thickBot="1" x14ac:dyDescent="0.25">
      <c r="D223" s="1" t="str">
        <f t="shared" si="104"/>
        <v/>
      </c>
      <c r="E223" s="1" t="str">
        <f t="shared" si="105"/>
        <v/>
      </c>
      <c r="K223" s="19" t="str">
        <f t="shared" si="92"/>
        <v/>
      </c>
      <c r="L223" s="19">
        <f t="shared" si="93"/>
        <v>10000</v>
      </c>
      <c r="M223" s="22" t="str">
        <f>TRIM(Data!$N220)</f>
        <v>Baby Doll</v>
      </c>
      <c r="N223" s="22" t="str">
        <f>TRIM(Data!$A220)</f>
        <v>Baby Doll</v>
      </c>
      <c r="O223" s="23">
        <f>IF(Data!$B220=0,"",Data!$B220)</f>
        <v>1992</v>
      </c>
      <c r="P223" s="19" t="str">
        <f>IF(Data!$C220=0,"",Data!$C220)</f>
        <v>1</v>
      </c>
      <c r="Q223" s="23" t="str">
        <f>IF($M223="","",Data!$E220)</f>
        <v>Min</v>
      </c>
      <c r="R223" s="23" t="str">
        <f t="shared" si="94"/>
        <v>Min</v>
      </c>
      <c r="S223" s="23" t="str">
        <f t="shared" si="95"/>
        <v>Min</v>
      </c>
      <c r="T223" s="19" t="str">
        <f>IF(Data!$F220=0,"",Data!$F220)</f>
        <v/>
      </c>
      <c r="U223" s="19" t="str">
        <f>IF(Data!$G220=0,"",Data!$G220)</f>
        <v/>
      </c>
      <c r="V223" s="19" t="str">
        <f>IF(Data!$D220=0,"",Data!$D220)</f>
        <v/>
      </c>
      <c r="W223" s="19" t="str">
        <f>Data!$H220</f>
        <v>Japonica</v>
      </c>
      <c r="Y223" s="41" t="e">
        <f t="shared" si="89"/>
        <v>#REF!</v>
      </c>
      <c r="Z223" s="8">
        <f t="shared" si="96"/>
        <v>10000</v>
      </c>
      <c r="AA223" s="8" t="str">
        <f t="shared" si="97"/>
        <v>Baby Doll</v>
      </c>
      <c r="AB223" s="8" t="str">
        <f t="shared" si="98"/>
        <v>Min</v>
      </c>
      <c r="AC223" s="8" t="str">
        <f t="shared" si="99"/>
        <v/>
      </c>
      <c r="AD223" s="8" t="str">
        <f t="shared" si="100"/>
        <v/>
      </c>
      <c r="AE223" s="8" t="str">
        <f t="shared" si="101"/>
        <v/>
      </c>
      <c r="AF223" s="5">
        <f t="shared" si="102"/>
        <v>1992</v>
      </c>
      <c r="AG223" s="46">
        <v>220</v>
      </c>
      <c r="AH223" s="47" t="str">
        <f t="shared" si="90"/>
        <v/>
      </c>
      <c r="AI223" s="48" t="str">
        <f t="shared" si="91"/>
        <v/>
      </c>
      <c r="AK223" s="22" t="e">
        <f>TRIM(#REF!)</f>
        <v>#REF!</v>
      </c>
      <c r="AL223" s="23" t="e">
        <f>IF(#REF!=0,"",#REF!)</f>
        <v>#REF!</v>
      </c>
      <c r="AM223" s="19" t="e">
        <f>IF(#REF!=0,"",#REF!)</f>
        <v>#REF!</v>
      </c>
      <c r="AN223" s="23" t="e">
        <f>IF($AK223="","",#REF!)</f>
        <v>#REF!</v>
      </c>
      <c r="AO223" s="23" t="e">
        <f t="shared" si="103"/>
        <v>#REF!</v>
      </c>
      <c r="AP223" s="19" t="e">
        <f>IF(#REF!=0,"",#REF!)</f>
        <v>#REF!</v>
      </c>
      <c r="AQ223" s="19" t="e">
        <f>IF(#REF!=0,"",#REF!)</f>
        <v>#REF!</v>
      </c>
      <c r="AR223" s="19" t="e">
        <f>IF(#REF!=0,"",#REF!)</f>
        <v>#REF!</v>
      </c>
      <c r="AS223" s="19" t="e">
        <f>#REF!</f>
        <v>#REF!</v>
      </c>
    </row>
    <row r="224" spans="4:45" ht="19.5" thickTop="1" thickBot="1" x14ac:dyDescent="0.25">
      <c r="D224" s="1" t="str">
        <f t="shared" si="104"/>
        <v/>
      </c>
      <c r="E224" s="1" t="str">
        <f t="shared" si="105"/>
        <v/>
      </c>
      <c r="K224" s="19" t="str">
        <f t="shared" si="92"/>
        <v/>
      </c>
      <c r="L224" s="19">
        <f t="shared" si="93"/>
        <v>10000</v>
      </c>
      <c r="M224" s="22" t="str">
        <f>TRIM(Data!$N221)</f>
        <v>Baby Pearl</v>
      </c>
      <c r="N224" s="22" t="str">
        <f>TRIM(Data!$A221)</f>
        <v>Baby Pearl</v>
      </c>
      <c r="O224" s="23">
        <f>IF(Data!$B221=0,"",Data!$B221)</f>
        <v>1980</v>
      </c>
      <c r="P224" s="19" t="str">
        <f>IF(Data!$C221=0,"",Data!$C221)</f>
        <v>1</v>
      </c>
      <c r="Q224" s="23" t="str">
        <f>IF($M224="","",Data!$E221)</f>
        <v>S</v>
      </c>
      <c r="R224" s="23" t="str">
        <f t="shared" si="94"/>
        <v>S</v>
      </c>
      <c r="S224" s="23" t="str">
        <f t="shared" si="95"/>
        <v>S</v>
      </c>
      <c r="T224" s="19" t="str">
        <f>IF(Data!$F221=0,"",Data!$F221)</f>
        <v/>
      </c>
      <c r="U224" s="19" t="str">
        <f>IF(Data!$G221=0,"",Data!$G221)</f>
        <v>FD</v>
      </c>
      <c r="V224" s="19" t="str">
        <f>IF(Data!$D221=0,"",Data!$D221)</f>
        <v/>
      </c>
      <c r="W224" s="19" t="str">
        <f>Data!$H221</f>
        <v>Japonica</v>
      </c>
      <c r="Y224" s="41" t="e">
        <f t="shared" si="89"/>
        <v>#REF!</v>
      </c>
      <c r="Z224" s="8">
        <f t="shared" si="96"/>
        <v>10000</v>
      </c>
      <c r="AA224" s="8" t="str">
        <f t="shared" si="97"/>
        <v>Baby Pearl</v>
      </c>
      <c r="AB224" s="8" t="str">
        <f t="shared" si="98"/>
        <v>S</v>
      </c>
      <c r="AC224" s="8" t="str">
        <f t="shared" si="99"/>
        <v/>
      </c>
      <c r="AD224" s="8" t="str">
        <f t="shared" si="100"/>
        <v>FD</v>
      </c>
      <c r="AE224" s="8" t="str">
        <f t="shared" si="101"/>
        <v/>
      </c>
      <c r="AF224" s="5">
        <f t="shared" si="102"/>
        <v>1980</v>
      </c>
      <c r="AG224" s="46">
        <v>221</v>
      </c>
      <c r="AH224" s="47" t="str">
        <f t="shared" si="90"/>
        <v/>
      </c>
      <c r="AI224" s="48" t="str">
        <f t="shared" si="91"/>
        <v/>
      </c>
      <c r="AK224" s="22" t="e">
        <f>TRIM(#REF!)</f>
        <v>#REF!</v>
      </c>
      <c r="AL224" s="23" t="e">
        <f>IF(#REF!=0,"",#REF!)</f>
        <v>#REF!</v>
      </c>
      <c r="AM224" s="19" t="e">
        <f>IF(#REF!=0,"",#REF!)</f>
        <v>#REF!</v>
      </c>
      <c r="AN224" s="23" t="e">
        <f>IF($AK224="","",#REF!)</f>
        <v>#REF!</v>
      </c>
      <c r="AO224" s="23" t="e">
        <f t="shared" si="103"/>
        <v>#REF!</v>
      </c>
      <c r="AP224" s="19" t="e">
        <f>IF(#REF!=0,"",#REF!)</f>
        <v>#REF!</v>
      </c>
      <c r="AQ224" s="19" t="e">
        <f>IF(#REF!=0,"",#REF!)</f>
        <v>#REF!</v>
      </c>
      <c r="AR224" s="19" t="e">
        <f>IF(#REF!=0,"",#REF!)</f>
        <v>#REF!</v>
      </c>
      <c r="AS224" s="19" t="e">
        <f>#REF!</f>
        <v>#REF!</v>
      </c>
    </row>
    <row r="225" spans="4:45" ht="19.5" thickTop="1" thickBot="1" x14ac:dyDescent="0.25">
      <c r="D225" s="1" t="str">
        <f t="shared" si="104"/>
        <v/>
      </c>
      <c r="E225" s="1" t="str">
        <f t="shared" si="105"/>
        <v/>
      </c>
      <c r="K225" s="19" t="str">
        <f t="shared" si="92"/>
        <v/>
      </c>
      <c r="L225" s="19">
        <f t="shared" si="93"/>
        <v>10000</v>
      </c>
      <c r="M225" s="22" t="str">
        <f>TRIM(Data!$N222)</f>
        <v>Baby Rhodo</v>
      </c>
      <c r="N225" s="22" t="str">
        <f>TRIM(Data!$A222)</f>
        <v>Baby Rhodo (H)</v>
      </c>
      <c r="O225" s="23">
        <f>IF(Data!$B222=0,"",Data!$B222)</f>
        <v>1987</v>
      </c>
      <c r="P225" s="19" t="str">
        <f>IF(Data!$C222=0,"",Data!$C222)</f>
        <v>1</v>
      </c>
      <c r="Q225" s="23" t="str">
        <f>IF($M225="","",Data!$E222)</f>
        <v>Min</v>
      </c>
      <c r="R225" s="23" t="str">
        <f t="shared" si="94"/>
        <v>Min</v>
      </c>
      <c r="S225" s="23" t="str">
        <f t="shared" si="95"/>
        <v>Min</v>
      </c>
      <c r="T225" s="19" t="str">
        <f>IF(Data!$F222=0,"",Data!$F222)</f>
        <v/>
      </c>
      <c r="U225" s="19" t="str">
        <f>IF(Data!$G222=0,"",Data!$G222)</f>
        <v/>
      </c>
      <c r="V225" s="19" t="str">
        <f>IF(Data!$D222=0,"",Data!$D222)</f>
        <v/>
      </c>
      <c r="W225" s="19" t="str">
        <f>Data!$H222</f>
        <v>NRH</v>
      </c>
      <c r="Y225" s="41" t="e">
        <f t="shared" si="89"/>
        <v>#REF!</v>
      </c>
      <c r="Z225" s="8">
        <f t="shared" si="96"/>
        <v>10000</v>
      </c>
      <c r="AA225" s="8" t="str">
        <f t="shared" si="97"/>
        <v>Baby Rhodo</v>
      </c>
      <c r="AB225" s="8" t="str">
        <f t="shared" si="98"/>
        <v>Min</v>
      </c>
      <c r="AC225" s="8" t="str">
        <f t="shared" si="99"/>
        <v/>
      </c>
      <c r="AD225" s="8" t="str">
        <f t="shared" si="100"/>
        <v/>
      </c>
      <c r="AE225" s="8" t="str">
        <f t="shared" si="101"/>
        <v/>
      </c>
      <c r="AF225" s="5">
        <f t="shared" si="102"/>
        <v>1987</v>
      </c>
      <c r="AG225" s="46">
        <v>222</v>
      </c>
      <c r="AH225" s="47" t="str">
        <f t="shared" si="90"/>
        <v/>
      </c>
      <c r="AI225" s="48" t="str">
        <f t="shared" si="91"/>
        <v/>
      </c>
      <c r="AK225" s="22" t="e">
        <f>TRIM(#REF!)</f>
        <v>#REF!</v>
      </c>
      <c r="AL225" s="23" t="e">
        <f>IF(#REF!=0,"",#REF!)</f>
        <v>#REF!</v>
      </c>
      <c r="AM225" s="19" t="e">
        <f>IF(#REF!=0,"",#REF!)</f>
        <v>#REF!</v>
      </c>
      <c r="AN225" s="23" t="e">
        <f>IF($AK225="","",#REF!)</f>
        <v>#REF!</v>
      </c>
      <c r="AO225" s="23" t="e">
        <f t="shared" si="103"/>
        <v>#REF!</v>
      </c>
      <c r="AP225" s="19" t="e">
        <f>IF(#REF!=0,"",#REF!)</f>
        <v>#REF!</v>
      </c>
      <c r="AQ225" s="19" t="e">
        <f>IF(#REF!=0,"",#REF!)</f>
        <v>#REF!</v>
      </c>
      <c r="AR225" s="19" t="e">
        <f>IF(#REF!=0,"",#REF!)</f>
        <v>#REF!</v>
      </c>
      <c r="AS225" s="19" t="e">
        <f>#REF!</f>
        <v>#REF!</v>
      </c>
    </row>
    <row r="226" spans="4:45" ht="19.5" thickTop="1" thickBot="1" x14ac:dyDescent="0.25">
      <c r="D226" s="1" t="str">
        <f t="shared" si="104"/>
        <v/>
      </c>
      <c r="E226" s="1" t="str">
        <f t="shared" si="105"/>
        <v/>
      </c>
      <c r="K226" s="19" t="str">
        <f t="shared" si="92"/>
        <v/>
      </c>
      <c r="L226" s="19">
        <f t="shared" si="93"/>
        <v>10000</v>
      </c>
      <c r="M226" s="22" t="str">
        <f>TRIM(Data!$N223)</f>
        <v>Baby Sargent</v>
      </c>
      <c r="N226" s="22" t="str">
        <f>TRIM(Data!$A223)</f>
        <v>Baby Sargent</v>
      </c>
      <c r="O226" s="23">
        <f>IF(Data!$B223=0,"",Data!$B223)</f>
        <v>1949</v>
      </c>
      <c r="P226" s="19" t="str">
        <f>IF(Data!$C223=0,"",Data!$C223)</f>
        <v>1</v>
      </c>
      <c r="Q226" s="23" t="str">
        <f>IF($M226="","",Data!$E223)</f>
        <v>Min</v>
      </c>
      <c r="R226" s="23" t="str">
        <f t="shared" si="94"/>
        <v>Min</v>
      </c>
      <c r="S226" s="23" t="str">
        <f t="shared" si="95"/>
        <v>Min</v>
      </c>
      <c r="T226" s="19" t="str">
        <f>IF(Data!$F223=0,"",Data!$F223)</f>
        <v/>
      </c>
      <c r="U226" s="19" t="str">
        <f>IF(Data!$G223=0,"",Data!$G223)</f>
        <v/>
      </c>
      <c r="V226" s="19" t="str">
        <f>IF(Data!$D223=0,"",Data!$D223)</f>
        <v/>
      </c>
      <c r="W226" s="19" t="str">
        <f>Data!$H223</f>
        <v>Japonica</v>
      </c>
      <c r="Y226" s="41" t="e">
        <f t="shared" si="89"/>
        <v>#REF!</v>
      </c>
      <c r="Z226" s="8">
        <f t="shared" si="96"/>
        <v>10000</v>
      </c>
      <c r="AA226" s="8" t="str">
        <f t="shared" si="97"/>
        <v>Baby Sargent</v>
      </c>
      <c r="AB226" s="8" t="str">
        <f t="shared" si="98"/>
        <v>Min</v>
      </c>
      <c r="AC226" s="8" t="str">
        <f t="shared" si="99"/>
        <v/>
      </c>
      <c r="AD226" s="8" t="str">
        <f t="shared" si="100"/>
        <v/>
      </c>
      <c r="AE226" s="8" t="str">
        <f t="shared" si="101"/>
        <v/>
      </c>
      <c r="AF226" s="5">
        <f t="shared" si="102"/>
        <v>1949</v>
      </c>
      <c r="AG226" s="46">
        <v>223</v>
      </c>
      <c r="AH226" s="47" t="str">
        <f t="shared" si="90"/>
        <v/>
      </c>
      <c r="AI226" s="48" t="str">
        <f t="shared" si="91"/>
        <v/>
      </c>
      <c r="AK226" s="22" t="e">
        <f>TRIM(#REF!)</f>
        <v>#REF!</v>
      </c>
      <c r="AL226" s="23" t="e">
        <f>IF(#REF!=0,"",#REF!)</f>
        <v>#REF!</v>
      </c>
      <c r="AM226" s="19" t="e">
        <f>IF(#REF!=0,"",#REF!)</f>
        <v>#REF!</v>
      </c>
      <c r="AN226" s="23" t="e">
        <f>IF($AK226="","",#REF!)</f>
        <v>#REF!</v>
      </c>
      <c r="AO226" s="23" t="e">
        <f t="shared" si="103"/>
        <v>#REF!</v>
      </c>
      <c r="AP226" s="19" t="e">
        <f>IF(#REF!=0,"",#REF!)</f>
        <v>#REF!</v>
      </c>
      <c r="AQ226" s="19" t="e">
        <f>IF(#REF!=0,"",#REF!)</f>
        <v>#REF!</v>
      </c>
      <c r="AR226" s="19" t="e">
        <f>IF(#REF!=0,"",#REF!)</f>
        <v>#REF!</v>
      </c>
      <c r="AS226" s="19" t="e">
        <f>#REF!</f>
        <v>#REF!</v>
      </c>
    </row>
    <row r="227" spans="4:45" ht="19.5" thickTop="1" thickBot="1" x14ac:dyDescent="0.25">
      <c r="D227" s="1" t="str">
        <f t="shared" si="104"/>
        <v/>
      </c>
      <c r="E227" s="1" t="str">
        <f t="shared" si="105"/>
        <v/>
      </c>
      <c r="K227" s="19" t="str">
        <f t="shared" si="92"/>
        <v/>
      </c>
      <c r="L227" s="19">
        <f t="shared" si="93"/>
        <v>10000</v>
      </c>
      <c r="M227" s="22" t="str">
        <f>TRIM(Data!$N224)</f>
        <v>Baby Sis</v>
      </c>
      <c r="N227" s="22" t="str">
        <f>TRIM(Data!$A224)</f>
        <v>Baby Sis</v>
      </c>
      <c r="O227" s="23">
        <f>IF(Data!$B224=0,"",Data!$B224)</f>
        <v>1958</v>
      </c>
      <c r="P227" s="19" t="str">
        <f>IF(Data!$C224=0,"",Data!$C224)</f>
        <v>1</v>
      </c>
      <c r="Q227" s="23" t="str">
        <f>IF($M227="","",Data!$E224)</f>
        <v>Min</v>
      </c>
      <c r="R227" s="23" t="str">
        <f t="shared" si="94"/>
        <v>Min</v>
      </c>
      <c r="S227" s="23" t="str">
        <f t="shared" si="95"/>
        <v>Min</v>
      </c>
      <c r="T227" s="19" t="str">
        <f>IF(Data!$F224=0,"",Data!$F224)</f>
        <v/>
      </c>
      <c r="U227" s="19" t="str">
        <f>IF(Data!$G224=0,"",Data!$G224)</f>
        <v/>
      </c>
      <c r="V227" s="19" t="str">
        <f>IF(Data!$D224=0,"",Data!$D224)</f>
        <v/>
      </c>
      <c r="W227" s="19" t="str">
        <f>Data!$H224</f>
        <v>Japonica</v>
      </c>
      <c r="Y227" s="41" t="e">
        <f t="shared" si="89"/>
        <v>#REF!</v>
      </c>
      <c r="Z227" s="8">
        <f t="shared" si="96"/>
        <v>10000</v>
      </c>
      <c r="AA227" s="8" t="str">
        <f t="shared" si="97"/>
        <v>Baby Sis</v>
      </c>
      <c r="AB227" s="8" t="str">
        <f t="shared" si="98"/>
        <v>Min</v>
      </c>
      <c r="AC227" s="8" t="str">
        <f t="shared" si="99"/>
        <v/>
      </c>
      <c r="AD227" s="8" t="str">
        <f t="shared" si="100"/>
        <v/>
      </c>
      <c r="AE227" s="8" t="str">
        <f t="shared" si="101"/>
        <v/>
      </c>
      <c r="AF227" s="5">
        <f t="shared" si="102"/>
        <v>1958</v>
      </c>
      <c r="AG227" s="46">
        <v>224</v>
      </c>
      <c r="AH227" s="47" t="str">
        <f t="shared" si="90"/>
        <v/>
      </c>
      <c r="AI227" s="48" t="str">
        <f t="shared" si="91"/>
        <v/>
      </c>
      <c r="AK227" s="22" t="e">
        <f>TRIM(#REF!)</f>
        <v>#REF!</v>
      </c>
      <c r="AL227" s="23" t="e">
        <f>IF(#REF!=0,"",#REF!)</f>
        <v>#REF!</v>
      </c>
      <c r="AM227" s="19" t="e">
        <f>IF(#REF!=0,"",#REF!)</f>
        <v>#REF!</v>
      </c>
      <c r="AN227" s="23" t="e">
        <f>IF($AK227="","",#REF!)</f>
        <v>#REF!</v>
      </c>
      <c r="AO227" s="23" t="e">
        <f t="shared" si="103"/>
        <v>#REF!</v>
      </c>
      <c r="AP227" s="19" t="e">
        <f>IF(#REF!=0,"",#REF!)</f>
        <v>#REF!</v>
      </c>
      <c r="AQ227" s="19" t="e">
        <f>IF(#REF!=0,"",#REF!)</f>
        <v>#REF!</v>
      </c>
      <c r="AR227" s="19" t="e">
        <f>IF(#REF!=0,"",#REF!)</f>
        <v>#REF!</v>
      </c>
      <c r="AS227" s="19" t="e">
        <f>#REF!</f>
        <v>#REF!</v>
      </c>
    </row>
    <row r="228" spans="4:45" ht="19.5" thickTop="1" thickBot="1" x14ac:dyDescent="0.25">
      <c r="D228" s="1" t="str">
        <f t="shared" si="104"/>
        <v/>
      </c>
      <c r="E228" s="1" t="str">
        <f t="shared" si="105"/>
        <v/>
      </c>
      <c r="K228" s="19" t="str">
        <f t="shared" si="92"/>
        <v/>
      </c>
      <c r="L228" s="19">
        <f t="shared" si="93"/>
        <v>10000</v>
      </c>
      <c r="M228" s="22" t="str">
        <f>TRIM(Data!$N225)</f>
        <v>Baby Sis Blush</v>
      </c>
      <c r="N228" s="22" t="str">
        <f>TRIM(Data!$A225)</f>
        <v>Baby Sis Blush</v>
      </c>
      <c r="O228" s="23">
        <f>IF(Data!$B225=0,"",Data!$B225)</f>
        <v>1980</v>
      </c>
      <c r="P228" s="19" t="str">
        <f>IF(Data!$C225=0,"",Data!$C225)</f>
        <v>1</v>
      </c>
      <c r="Q228" s="23" t="str">
        <f>IF($M228="","",Data!$E225)</f>
        <v>Min</v>
      </c>
      <c r="R228" s="23" t="str">
        <f t="shared" si="94"/>
        <v>Min</v>
      </c>
      <c r="S228" s="23" t="str">
        <f t="shared" si="95"/>
        <v>Min</v>
      </c>
      <c r="T228" s="19" t="str">
        <f>IF(Data!$F225=0,"",Data!$F225)</f>
        <v/>
      </c>
      <c r="U228" s="19" t="str">
        <f>IF(Data!$G225=0,"",Data!$G225)</f>
        <v/>
      </c>
      <c r="V228" s="19" t="str">
        <f>IF(Data!$D225=0,"",Data!$D225)</f>
        <v/>
      </c>
      <c r="W228" s="19" t="str">
        <f>Data!$H225</f>
        <v>Japonica</v>
      </c>
      <c r="Y228" s="41" t="e">
        <f t="shared" si="89"/>
        <v>#REF!</v>
      </c>
      <c r="Z228" s="8">
        <f t="shared" si="96"/>
        <v>10000</v>
      </c>
      <c r="AA228" s="8" t="str">
        <f t="shared" si="97"/>
        <v>Baby Sis Blush</v>
      </c>
      <c r="AB228" s="8" t="str">
        <f t="shared" si="98"/>
        <v>Min</v>
      </c>
      <c r="AC228" s="8" t="str">
        <f t="shared" si="99"/>
        <v/>
      </c>
      <c r="AD228" s="8" t="str">
        <f t="shared" si="100"/>
        <v/>
      </c>
      <c r="AE228" s="8" t="str">
        <f t="shared" si="101"/>
        <v/>
      </c>
      <c r="AF228" s="5">
        <f t="shared" si="102"/>
        <v>1980</v>
      </c>
      <c r="AG228" s="46">
        <v>225</v>
      </c>
      <c r="AH228" s="47" t="str">
        <f t="shared" si="90"/>
        <v/>
      </c>
      <c r="AI228" s="48" t="str">
        <f t="shared" si="91"/>
        <v/>
      </c>
      <c r="AK228" s="22" t="e">
        <f>TRIM(#REF!)</f>
        <v>#REF!</v>
      </c>
      <c r="AL228" s="23" t="e">
        <f>IF(#REF!=0,"",#REF!)</f>
        <v>#REF!</v>
      </c>
      <c r="AM228" s="19" t="e">
        <f>IF(#REF!=0,"",#REF!)</f>
        <v>#REF!</v>
      </c>
      <c r="AN228" s="23" t="e">
        <f>IF($AK228="","",#REF!)</f>
        <v>#REF!</v>
      </c>
      <c r="AO228" s="23" t="e">
        <f t="shared" si="103"/>
        <v>#REF!</v>
      </c>
      <c r="AP228" s="19" t="e">
        <f>IF(#REF!=0,"",#REF!)</f>
        <v>#REF!</v>
      </c>
      <c r="AQ228" s="19" t="e">
        <f>IF(#REF!=0,"",#REF!)</f>
        <v>#REF!</v>
      </c>
      <c r="AR228" s="19" t="e">
        <f>IF(#REF!=0,"",#REF!)</f>
        <v>#REF!</v>
      </c>
      <c r="AS228" s="19" t="e">
        <f>#REF!</f>
        <v>#REF!</v>
      </c>
    </row>
    <row r="229" spans="4:45" ht="19.5" thickTop="1" thickBot="1" x14ac:dyDescent="0.25">
      <c r="D229" s="1" t="str">
        <f t="shared" si="104"/>
        <v/>
      </c>
      <c r="E229" s="1" t="str">
        <f t="shared" si="105"/>
        <v/>
      </c>
      <c r="K229" s="19" t="str">
        <f t="shared" si="92"/>
        <v/>
      </c>
      <c r="L229" s="19">
        <f t="shared" si="93"/>
        <v>10000</v>
      </c>
      <c r="M229" s="22" t="str">
        <f>TRIM(Data!$N226)</f>
        <v>Baby Sis Pink</v>
      </c>
      <c r="N229" s="22" t="str">
        <f>TRIM(Data!$A226)</f>
        <v>Baby Sis Pink</v>
      </c>
      <c r="O229" s="23">
        <f>IF(Data!$B226=0,"",Data!$B226)</f>
        <v>1966</v>
      </c>
      <c r="P229" s="19" t="str">
        <f>IF(Data!$C226=0,"",Data!$C226)</f>
        <v>1</v>
      </c>
      <c r="Q229" s="23" t="str">
        <f>IF($M229="","",Data!$E226)</f>
        <v>Min</v>
      </c>
      <c r="R229" s="23" t="str">
        <f t="shared" si="94"/>
        <v>Min</v>
      </c>
      <c r="S229" s="23" t="str">
        <f t="shared" si="95"/>
        <v>Min</v>
      </c>
      <c r="T229" s="19" t="str">
        <f>IF(Data!$F226=0,"",Data!$F226)</f>
        <v/>
      </c>
      <c r="U229" s="19" t="str">
        <f>IF(Data!$G226=0,"",Data!$G226)</f>
        <v/>
      </c>
      <c r="V229" s="19" t="str">
        <f>IF(Data!$D226=0,"",Data!$D226)</f>
        <v/>
      </c>
      <c r="W229" s="19" t="str">
        <f>Data!$H226</f>
        <v>Japonica</v>
      </c>
      <c r="Y229" s="41" t="e">
        <f t="shared" si="89"/>
        <v>#REF!</v>
      </c>
      <c r="Z229" s="8">
        <f t="shared" si="96"/>
        <v>10000</v>
      </c>
      <c r="AA229" s="8" t="str">
        <f t="shared" si="97"/>
        <v>Baby Sis Pink</v>
      </c>
      <c r="AB229" s="8" t="str">
        <f t="shared" si="98"/>
        <v>Min</v>
      </c>
      <c r="AC229" s="8" t="str">
        <f t="shared" si="99"/>
        <v/>
      </c>
      <c r="AD229" s="8" t="str">
        <f t="shared" si="100"/>
        <v/>
      </c>
      <c r="AE229" s="8" t="str">
        <f t="shared" si="101"/>
        <v/>
      </c>
      <c r="AF229" s="5">
        <f t="shared" si="102"/>
        <v>1966</v>
      </c>
      <c r="AG229" s="46">
        <v>226</v>
      </c>
      <c r="AH229" s="47" t="str">
        <f t="shared" si="90"/>
        <v/>
      </c>
      <c r="AI229" s="48" t="str">
        <f t="shared" si="91"/>
        <v/>
      </c>
      <c r="AK229" s="22" t="e">
        <f>TRIM(#REF!)</f>
        <v>#REF!</v>
      </c>
      <c r="AL229" s="23" t="e">
        <f>IF(#REF!=0,"",#REF!)</f>
        <v>#REF!</v>
      </c>
      <c r="AM229" s="19" t="e">
        <f>IF(#REF!=0,"",#REF!)</f>
        <v>#REF!</v>
      </c>
      <c r="AN229" s="23" t="e">
        <f>IF($AK229="","",#REF!)</f>
        <v>#REF!</v>
      </c>
      <c r="AO229" s="23" t="e">
        <f t="shared" si="103"/>
        <v>#REF!</v>
      </c>
      <c r="AP229" s="19" t="e">
        <f>IF(#REF!=0,"",#REF!)</f>
        <v>#REF!</v>
      </c>
      <c r="AQ229" s="19" t="e">
        <f>IF(#REF!=0,"",#REF!)</f>
        <v>#REF!</v>
      </c>
      <c r="AR229" s="19" t="e">
        <f>IF(#REF!=0,"",#REF!)</f>
        <v>#REF!</v>
      </c>
      <c r="AS229" s="19" t="e">
        <f>#REF!</f>
        <v>#REF!</v>
      </c>
    </row>
    <row r="230" spans="4:45" ht="19.5" thickTop="1" thickBot="1" x14ac:dyDescent="0.25">
      <c r="D230" s="1" t="str">
        <f t="shared" si="104"/>
        <v/>
      </c>
      <c r="E230" s="1" t="str">
        <f t="shared" si="105"/>
        <v/>
      </c>
      <c r="K230" s="19" t="str">
        <f t="shared" si="92"/>
        <v/>
      </c>
      <c r="L230" s="19">
        <f t="shared" si="93"/>
        <v>10000</v>
      </c>
      <c r="M230" s="22" t="str">
        <f>TRIM(Data!$N227)</f>
        <v>Baisan Xueshi</v>
      </c>
      <c r="N230" s="22" t="str">
        <f>TRIM(Data!$A227)</f>
        <v>Baisan Xueshi</v>
      </c>
      <c r="O230" s="23">
        <f>IF(Data!$B227=0,"",Data!$B227)</f>
        <v>1981</v>
      </c>
      <c r="P230" s="19" t="str">
        <f>IF(Data!$C227=0,"",Data!$C227)</f>
        <v/>
      </c>
      <c r="Q230" s="23" t="str">
        <f>IF($M230="","",Data!$E227)</f>
        <v>M</v>
      </c>
      <c r="R230" s="23" t="str">
        <f t="shared" si="94"/>
        <v>M</v>
      </c>
      <c r="S230" s="23" t="str">
        <f t="shared" si="95"/>
        <v>M</v>
      </c>
      <c r="T230" s="19" t="str">
        <f>IF(Data!$F227=0,"",Data!$F227)</f>
        <v/>
      </c>
      <c r="U230" s="19" t="str">
        <f>IF(Data!$G227=0,"",Data!$G227)</f>
        <v/>
      </c>
      <c r="V230" s="19" t="str">
        <f>IF(Data!$D227=0,"",Data!$D227)</f>
        <v/>
      </c>
      <c r="W230" s="19" t="str">
        <f>Data!$H227</f>
        <v>Japonica</v>
      </c>
      <c r="Y230" s="41" t="e">
        <f t="shared" si="89"/>
        <v>#REF!</v>
      </c>
      <c r="Z230" s="8">
        <f t="shared" si="96"/>
        <v>10000</v>
      </c>
      <c r="AA230" s="8" t="str">
        <f t="shared" si="97"/>
        <v>Baisan Xueshi</v>
      </c>
      <c r="AB230" s="8" t="str">
        <f t="shared" si="98"/>
        <v>M</v>
      </c>
      <c r="AC230" s="8" t="str">
        <f t="shared" si="99"/>
        <v/>
      </c>
      <c r="AD230" s="8" t="str">
        <f t="shared" si="100"/>
        <v/>
      </c>
      <c r="AE230" s="8" t="str">
        <f t="shared" si="101"/>
        <v/>
      </c>
      <c r="AF230" s="5">
        <f t="shared" si="102"/>
        <v>1981</v>
      </c>
      <c r="AG230" s="46">
        <v>227</v>
      </c>
      <c r="AH230" s="47" t="str">
        <f t="shared" si="90"/>
        <v/>
      </c>
      <c r="AI230" s="48" t="str">
        <f t="shared" si="91"/>
        <v/>
      </c>
      <c r="AK230" s="22" t="e">
        <f>TRIM(#REF!)</f>
        <v>#REF!</v>
      </c>
      <c r="AL230" s="23" t="e">
        <f>IF(#REF!=0,"",#REF!)</f>
        <v>#REF!</v>
      </c>
      <c r="AM230" s="19" t="e">
        <f>IF(#REF!=0,"",#REF!)</f>
        <v>#REF!</v>
      </c>
      <c r="AN230" s="23" t="e">
        <f>IF($AK230="","",#REF!)</f>
        <v>#REF!</v>
      </c>
      <c r="AO230" s="23" t="e">
        <f t="shared" si="103"/>
        <v>#REF!</v>
      </c>
      <c r="AP230" s="19" t="e">
        <f>IF(#REF!=0,"",#REF!)</f>
        <v>#REF!</v>
      </c>
      <c r="AQ230" s="19" t="e">
        <f>IF(#REF!=0,"",#REF!)</f>
        <v>#REF!</v>
      </c>
      <c r="AR230" s="19" t="e">
        <f>IF(#REF!=0,"",#REF!)</f>
        <v>#REF!</v>
      </c>
      <c r="AS230" s="19" t="e">
        <f>#REF!</f>
        <v>#REF!</v>
      </c>
    </row>
    <row r="231" spans="4:45" ht="19.5" thickTop="1" thickBot="1" x14ac:dyDescent="0.25">
      <c r="D231" s="1" t="str">
        <f t="shared" si="104"/>
        <v/>
      </c>
      <c r="E231" s="1" t="str">
        <f t="shared" si="105"/>
        <v/>
      </c>
      <c r="K231" s="19" t="str">
        <f t="shared" si="92"/>
        <v/>
      </c>
      <c r="L231" s="19">
        <f t="shared" si="93"/>
        <v>10000</v>
      </c>
      <c r="M231" s="22" t="str">
        <f>TRIM(Data!$N228)</f>
        <v>Ballerina Belle</v>
      </c>
      <c r="N231" s="22" t="str">
        <f>TRIM(Data!$A228)</f>
        <v>Ballerina Belle</v>
      </c>
      <c r="O231" s="23">
        <f>IF(Data!$B228=0,"",Data!$B228)</f>
        <v>2017</v>
      </c>
      <c r="P231" s="19" t="str">
        <f>IF(Data!$C228=0,"",Data!$C228)</f>
        <v>1</v>
      </c>
      <c r="Q231" s="23" t="str">
        <f>IF($M231="","",Data!$E228)</f>
        <v>M-L</v>
      </c>
      <c r="R231" s="23" t="str">
        <f t="shared" si="94"/>
        <v>M</v>
      </c>
      <c r="S231" s="23" t="str">
        <f t="shared" si="95"/>
        <v>M</v>
      </c>
      <c r="T231" s="19" t="str">
        <f>IF(Data!$F228=0,"",Data!$F228)</f>
        <v/>
      </c>
      <c r="U231" s="19" t="str">
        <f>IF(Data!$G228=0,"",Data!$G228)</f>
        <v/>
      </c>
      <c r="V231" s="19" t="str">
        <f>IF(Data!$D228=0,"",Data!$D228)</f>
        <v/>
      </c>
      <c r="W231" s="19" t="str">
        <f>Data!$H228</f>
        <v>Japonica</v>
      </c>
      <c r="Y231" s="41" t="e">
        <f t="shared" si="89"/>
        <v>#REF!</v>
      </c>
      <c r="Z231" s="8">
        <f t="shared" si="96"/>
        <v>10000</v>
      </c>
      <c r="AA231" s="8" t="str">
        <f t="shared" si="97"/>
        <v>Ballerina Belle</v>
      </c>
      <c r="AB231" s="8" t="str">
        <f t="shared" si="98"/>
        <v>M</v>
      </c>
      <c r="AC231" s="8" t="str">
        <f t="shared" si="99"/>
        <v/>
      </c>
      <c r="AD231" s="8" t="str">
        <f t="shared" si="100"/>
        <v/>
      </c>
      <c r="AE231" s="8" t="str">
        <f t="shared" si="101"/>
        <v/>
      </c>
      <c r="AF231" s="5">
        <f t="shared" si="102"/>
        <v>2017</v>
      </c>
      <c r="AG231" s="46">
        <v>228</v>
      </c>
      <c r="AH231" s="47" t="str">
        <f t="shared" si="90"/>
        <v/>
      </c>
      <c r="AI231" s="48" t="str">
        <f t="shared" si="91"/>
        <v/>
      </c>
      <c r="AK231" s="22" t="e">
        <f>TRIM(#REF!)</f>
        <v>#REF!</v>
      </c>
      <c r="AL231" s="23" t="e">
        <f>IF(#REF!=0,"",#REF!)</f>
        <v>#REF!</v>
      </c>
      <c r="AM231" s="19" t="e">
        <f>IF(#REF!=0,"",#REF!)</f>
        <v>#REF!</v>
      </c>
      <c r="AN231" s="23" t="e">
        <f>IF($AK231="","",#REF!)</f>
        <v>#REF!</v>
      </c>
      <c r="AO231" s="23" t="e">
        <f t="shared" si="103"/>
        <v>#REF!</v>
      </c>
      <c r="AP231" s="19" t="e">
        <f>IF(#REF!=0,"",#REF!)</f>
        <v>#REF!</v>
      </c>
      <c r="AQ231" s="19" t="e">
        <f>IF(#REF!=0,"",#REF!)</f>
        <v>#REF!</v>
      </c>
      <c r="AR231" s="19" t="e">
        <f>IF(#REF!=0,"",#REF!)</f>
        <v>#REF!</v>
      </c>
      <c r="AS231" s="19" t="e">
        <f>#REF!</f>
        <v>#REF!</v>
      </c>
    </row>
    <row r="232" spans="4:45" ht="19.5" thickTop="1" thickBot="1" x14ac:dyDescent="0.25">
      <c r="D232" s="1" t="str">
        <f t="shared" ref="D232:D295" si="106">IF(ISERROR(VLOOKUP(A232,$K$4:$M$2950,3,FALSE)),"",VLOOKUP(A232,$K$4:$N$2950,4,FALSE))</f>
        <v/>
      </c>
      <c r="E232" s="1" t="str">
        <f t="shared" ref="E232:E295" si="107">IF(ISERROR(VLOOKUP(A232,$K$4:$M$2950,3,FALSE)),"",IF(VLOOKUP(A232,$K$4:$T$2950,6,FALSE)=0,"",VLOOKUP(A232,$K$4:$T$2950,6,FALSE)))</f>
        <v/>
      </c>
      <c r="K232" s="19" t="str">
        <f t="shared" si="92"/>
        <v/>
      </c>
      <c r="L232" s="19">
        <f t="shared" si="93"/>
        <v>10000</v>
      </c>
      <c r="M232" s="22" t="str">
        <f>TRIM(Data!$N229)</f>
        <v>Ballet Dancer</v>
      </c>
      <c r="N232" s="22" t="str">
        <f>TRIM(Data!$A229)</f>
        <v>Ballet Dancer</v>
      </c>
      <c r="O232" s="23">
        <f>IF(Data!$B229=0,"",Data!$B229)</f>
        <v>1960</v>
      </c>
      <c r="P232" s="19" t="str">
        <f>IF(Data!$C229=0,"",Data!$C229)</f>
        <v>1</v>
      </c>
      <c r="Q232" s="23" t="str">
        <f>IF($M232="","",Data!$E229)</f>
        <v>M</v>
      </c>
      <c r="R232" s="23" t="str">
        <f t="shared" si="94"/>
        <v>M</v>
      </c>
      <c r="S232" s="23" t="str">
        <f t="shared" si="95"/>
        <v>M</v>
      </c>
      <c r="T232" s="19" t="str">
        <f>IF(Data!$F229=0,"",Data!$F229)</f>
        <v/>
      </c>
      <c r="U232" s="19" t="str">
        <f>IF(Data!$G229=0,"",Data!$G229)</f>
        <v/>
      </c>
      <c r="V232" s="19" t="str">
        <f>IF(Data!$D229=0,"",Data!$D229)</f>
        <v/>
      </c>
      <c r="W232" s="19" t="str">
        <f>Data!$H229</f>
        <v>Japonica</v>
      </c>
      <c r="Y232" s="41" t="e">
        <f t="shared" si="89"/>
        <v>#REF!</v>
      </c>
      <c r="Z232" s="8">
        <f t="shared" si="96"/>
        <v>10000</v>
      </c>
      <c r="AA232" s="8" t="str">
        <f t="shared" si="97"/>
        <v>Ballet Dancer</v>
      </c>
      <c r="AB232" s="8" t="str">
        <f t="shared" si="98"/>
        <v>M</v>
      </c>
      <c r="AC232" s="8" t="str">
        <f t="shared" si="99"/>
        <v/>
      </c>
      <c r="AD232" s="8" t="str">
        <f t="shared" si="100"/>
        <v/>
      </c>
      <c r="AE232" s="8" t="str">
        <f t="shared" si="101"/>
        <v/>
      </c>
      <c r="AF232" s="5">
        <f t="shared" si="102"/>
        <v>1960</v>
      </c>
      <c r="AG232" s="46">
        <v>229</v>
      </c>
      <c r="AH232" s="47" t="str">
        <f t="shared" si="90"/>
        <v/>
      </c>
      <c r="AI232" s="48" t="str">
        <f t="shared" si="91"/>
        <v/>
      </c>
      <c r="AK232" s="22" t="e">
        <f>TRIM(#REF!)</f>
        <v>#REF!</v>
      </c>
      <c r="AL232" s="23" t="e">
        <f>IF(#REF!=0,"",#REF!)</f>
        <v>#REF!</v>
      </c>
      <c r="AM232" s="19" t="e">
        <f>IF(#REF!=0,"",#REF!)</f>
        <v>#REF!</v>
      </c>
      <c r="AN232" s="23" t="e">
        <f>IF($AK232="","",#REF!)</f>
        <v>#REF!</v>
      </c>
      <c r="AO232" s="23" t="e">
        <f t="shared" si="103"/>
        <v>#REF!</v>
      </c>
      <c r="AP232" s="19" t="e">
        <f>IF(#REF!=0,"",#REF!)</f>
        <v>#REF!</v>
      </c>
      <c r="AQ232" s="19" t="e">
        <f>IF(#REF!=0,"",#REF!)</f>
        <v>#REF!</v>
      </c>
      <c r="AR232" s="19" t="e">
        <f>IF(#REF!=0,"",#REF!)</f>
        <v>#REF!</v>
      </c>
      <c r="AS232" s="19" t="e">
        <f>#REF!</f>
        <v>#REF!</v>
      </c>
    </row>
    <row r="233" spans="4:45" ht="19.5" thickTop="1" thickBot="1" x14ac:dyDescent="0.25">
      <c r="D233" s="1" t="str">
        <f t="shared" si="106"/>
        <v/>
      </c>
      <c r="E233" s="1" t="str">
        <f t="shared" si="107"/>
        <v/>
      </c>
      <c r="K233" s="19" t="str">
        <f t="shared" si="92"/>
        <v/>
      </c>
      <c r="L233" s="19">
        <f t="shared" si="93"/>
        <v>10000</v>
      </c>
      <c r="M233" s="22" t="str">
        <f>TRIM(Data!$N230)</f>
        <v>Ballet in Pink</v>
      </c>
      <c r="N233" s="22" t="str">
        <f>TRIM(Data!$A230)</f>
        <v>Ballet in Pink (H)</v>
      </c>
      <c r="O233" s="23">
        <f>IF(Data!$B230=0,"",Data!$B230)</f>
        <v>2008</v>
      </c>
      <c r="P233" s="19" t="str">
        <f>IF(Data!$C230=0,"",Data!$C230)</f>
        <v>1</v>
      </c>
      <c r="Q233" s="23" t="str">
        <f>IF($M233="","",Data!$E230)</f>
        <v>L</v>
      </c>
      <c r="R233" s="23" t="str">
        <f t="shared" si="94"/>
        <v>L</v>
      </c>
      <c r="S233" s="23" t="str">
        <f t="shared" si="95"/>
        <v>L</v>
      </c>
      <c r="T233" s="19" t="str">
        <f>IF(Data!$F230=0,"",Data!$F230)</f>
        <v/>
      </c>
      <c r="U233" s="19" t="str">
        <f>IF(Data!$G230=0,"",Data!$G230)</f>
        <v/>
      </c>
      <c r="V233" s="19" t="str">
        <f>IF(Data!$D230=0,"",Data!$D230)</f>
        <v/>
      </c>
      <c r="W233" s="19" t="str">
        <f>Data!$H230</f>
        <v>NRH</v>
      </c>
      <c r="Y233" s="41" t="e">
        <f t="shared" si="89"/>
        <v>#REF!</v>
      </c>
      <c r="Z233" s="8">
        <f t="shared" si="96"/>
        <v>10000</v>
      </c>
      <c r="AA233" s="8" t="str">
        <f t="shared" si="97"/>
        <v>Ballet in Pink</v>
      </c>
      <c r="AB233" s="8" t="str">
        <f t="shared" si="98"/>
        <v>L</v>
      </c>
      <c r="AC233" s="8" t="str">
        <f t="shared" si="99"/>
        <v/>
      </c>
      <c r="AD233" s="8" t="str">
        <f t="shared" si="100"/>
        <v/>
      </c>
      <c r="AE233" s="8" t="str">
        <f t="shared" si="101"/>
        <v/>
      </c>
      <c r="AF233" s="5">
        <f t="shared" si="102"/>
        <v>2008</v>
      </c>
      <c r="AG233" s="46">
        <v>230</v>
      </c>
      <c r="AH233" s="47" t="str">
        <f t="shared" si="90"/>
        <v/>
      </c>
      <c r="AI233" s="48" t="str">
        <f t="shared" si="91"/>
        <v/>
      </c>
      <c r="AK233" s="22" t="e">
        <f>TRIM(#REF!)</f>
        <v>#REF!</v>
      </c>
      <c r="AL233" s="23" t="e">
        <f>IF(#REF!=0,"",#REF!)</f>
        <v>#REF!</v>
      </c>
      <c r="AM233" s="19" t="e">
        <f>IF(#REF!=0,"",#REF!)</f>
        <v>#REF!</v>
      </c>
      <c r="AN233" s="23" t="e">
        <f>IF($AK233="","",#REF!)</f>
        <v>#REF!</v>
      </c>
      <c r="AO233" s="23" t="e">
        <f t="shared" si="103"/>
        <v>#REF!</v>
      </c>
      <c r="AP233" s="19" t="e">
        <f>IF(#REF!=0,"",#REF!)</f>
        <v>#REF!</v>
      </c>
      <c r="AQ233" s="19" t="e">
        <f>IF(#REF!=0,"",#REF!)</f>
        <v>#REF!</v>
      </c>
      <c r="AR233" s="19" t="e">
        <f>IF(#REF!=0,"",#REF!)</f>
        <v>#REF!</v>
      </c>
      <c r="AS233" s="19" t="e">
        <f>#REF!</f>
        <v>#REF!</v>
      </c>
    </row>
    <row r="234" spans="4:45" ht="19.5" thickTop="1" thickBot="1" x14ac:dyDescent="0.25">
      <c r="D234" s="1" t="str">
        <f t="shared" si="106"/>
        <v/>
      </c>
      <c r="E234" s="1" t="str">
        <f t="shared" si="107"/>
        <v/>
      </c>
      <c r="K234" s="19" t="str">
        <f t="shared" si="92"/>
        <v/>
      </c>
      <c r="L234" s="19">
        <f t="shared" si="93"/>
        <v>10000</v>
      </c>
      <c r="M234" s="22" t="str">
        <f>TRIM(Data!$N231)</f>
        <v>Ballet Queen</v>
      </c>
      <c r="N234" s="22" t="str">
        <f>TRIM(Data!$A231)</f>
        <v>Ballet Queen (H)</v>
      </c>
      <c r="O234" s="23">
        <f>IF(Data!$B231=0,"",Data!$B231)</f>
        <v>1975</v>
      </c>
      <c r="P234" s="19" t="str">
        <f>IF(Data!$C231=0,"",Data!$C231)</f>
        <v>1</v>
      </c>
      <c r="Q234" s="23" t="str">
        <f>IF($M234="","",Data!$E231)</f>
        <v>L</v>
      </c>
      <c r="R234" s="23" t="str">
        <f t="shared" si="94"/>
        <v>L</v>
      </c>
      <c r="S234" s="23" t="str">
        <f t="shared" si="95"/>
        <v>L</v>
      </c>
      <c r="T234" s="19" t="str">
        <f>IF(Data!$F231=0,"",Data!$F231)</f>
        <v/>
      </c>
      <c r="U234" s="19" t="str">
        <f>IF(Data!$G231=0,"",Data!$G231)</f>
        <v/>
      </c>
      <c r="V234" s="19" t="str">
        <f>IF(Data!$D231=0,"",Data!$D231)</f>
        <v/>
      </c>
      <c r="W234" s="19" t="str">
        <f>Data!$H231</f>
        <v>NRH</v>
      </c>
      <c r="Y234" s="41" t="e">
        <f t="shared" si="89"/>
        <v>#REF!</v>
      </c>
      <c r="Z234" s="8">
        <f t="shared" si="96"/>
        <v>10000</v>
      </c>
      <c r="AA234" s="8" t="str">
        <f t="shared" si="97"/>
        <v>Ballet Queen</v>
      </c>
      <c r="AB234" s="8" t="str">
        <f t="shared" si="98"/>
        <v>L</v>
      </c>
      <c r="AC234" s="8" t="str">
        <f t="shared" si="99"/>
        <v/>
      </c>
      <c r="AD234" s="8" t="str">
        <f t="shared" si="100"/>
        <v/>
      </c>
      <c r="AE234" s="8" t="str">
        <f t="shared" si="101"/>
        <v/>
      </c>
      <c r="AF234" s="5">
        <f t="shared" si="102"/>
        <v>1975</v>
      </c>
      <c r="AG234" s="46">
        <v>231</v>
      </c>
      <c r="AH234" s="47" t="str">
        <f t="shared" si="90"/>
        <v/>
      </c>
      <c r="AI234" s="48" t="str">
        <f t="shared" si="91"/>
        <v/>
      </c>
      <c r="AK234" s="22" t="e">
        <f>TRIM(#REF!)</f>
        <v>#REF!</v>
      </c>
      <c r="AL234" s="23" t="e">
        <f>IF(#REF!=0,"",#REF!)</f>
        <v>#REF!</v>
      </c>
      <c r="AM234" s="19" t="e">
        <f>IF(#REF!=0,"",#REF!)</f>
        <v>#REF!</v>
      </c>
      <c r="AN234" s="23" t="e">
        <f>IF($AK234="","",#REF!)</f>
        <v>#REF!</v>
      </c>
      <c r="AO234" s="23" t="e">
        <f t="shared" si="103"/>
        <v>#REF!</v>
      </c>
      <c r="AP234" s="19" t="e">
        <f>IF(#REF!=0,"",#REF!)</f>
        <v>#REF!</v>
      </c>
      <c r="AQ234" s="19" t="e">
        <f>IF(#REF!=0,"",#REF!)</f>
        <v>#REF!</v>
      </c>
      <c r="AR234" s="19" t="e">
        <f>IF(#REF!=0,"",#REF!)</f>
        <v>#REF!</v>
      </c>
      <c r="AS234" s="19" t="e">
        <f>#REF!</f>
        <v>#REF!</v>
      </c>
    </row>
    <row r="235" spans="4:45" ht="19.5" thickTop="1" thickBot="1" x14ac:dyDescent="0.25">
      <c r="D235" s="1" t="str">
        <f t="shared" si="106"/>
        <v/>
      </c>
      <c r="E235" s="1" t="str">
        <f t="shared" si="107"/>
        <v/>
      </c>
      <c r="K235" s="19" t="str">
        <f t="shared" si="92"/>
        <v/>
      </c>
      <c r="L235" s="19">
        <f t="shared" si="93"/>
        <v>10000</v>
      </c>
      <c r="M235" s="22" t="str">
        <f>TRIM(Data!$N232)</f>
        <v>Balustrade</v>
      </c>
      <c r="N235" s="22" t="str">
        <f>TRIM(Data!$A232)</f>
        <v>Balustrade</v>
      </c>
      <c r="O235" s="23">
        <f>IF(Data!$B232=0,"",Data!$B232)</f>
        <v>2011</v>
      </c>
      <c r="P235" s="19" t="str">
        <f>IF(Data!$C232=0,"",Data!$C232)</f>
        <v/>
      </c>
      <c r="Q235" s="23" t="str">
        <f>IF($M235="","",Data!$E232)</f>
        <v>S</v>
      </c>
      <c r="R235" s="23" t="str">
        <f t="shared" si="94"/>
        <v>S</v>
      </c>
      <c r="S235" s="23" t="str">
        <f t="shared" si="95"/>
        <v>S</v>
      </c>
      <c r="T235" s="19" t="str">
        <f>IF(Data!$F232=0,"",Data!$F232)</f>
        <v/>
      </c>
      <c r="U235" s="19" t="str">
        <f>IF(Data!$G232=0,"",Data!$G232)</f>
        <v/>
      </c>
      <c r="V235" s="19" t="str">
        <f>IF(Data!$D232=0,"",Data!$D232)</f>
        <v/>
      </c>
      <c r="W235" s="19" t="str">
        <f>Data!$H232</f>
        <v>Japonica</v>
      </c>
      <c r="Y235" s="41" t="e">
        <f t="shared" si="89"/>
        <v>#REF!</v>
      </c>
      <c r="Z235" s="8">
        <f t="shared" si="96"/>
        <v>10000</v>
      </c>
      <c r="AA235" s="8" t="str">
        <f t="shared" si="97"/>
        <v>Balustrade</v>
      </c>
      <c r="AB235" s="8" t="str">
        <f t="shared" si="98"/>
        <v>S</v>
      </c>
      <c r="AC235" s="8" t="str">
        <f t="shared" si="99"/>
        <v/>
      </c>
      <c r="AD235" s="8" t="str">
        <f t="shared" si="100"/>
        <v/>
      </c>
      <c r="AE235" s="8" t="str">
        <f t="shared" si="101"/>
        <v/>
      </c>
      <c r="AF235" s="5">
        <f t="shared" si="102"/>
        <v>2011</v>
      </c>
      <c r="AG235" s="46">
        <v>232</v>
      </c>
      <c r="AH235" s="47" t="str">
        <f t="shared" si="90"/>
        <v/>
      </c>
      <c r="AI235" s="48" t="str">
        <f t="shared" si="91"/>
        <v/>
      </c>
      <c r="AK235" s="22" t="e">
        <f>TRIM(#REF!)</f>
        <v>#REF!</v>
      </c>
      <c r="AL235" s="23" t="e">
        <f>IF(#REF!=0,"",#REF!)</f>
        <v>#REF!</v>
      </c>
      <c r="AM235" s="19" t="e">
        <f>IF(#REF!=0,"",#REF!)</f>
        <v>#REF!</v>
      </c>
      <c r="AN235" s="23" t="e">
        <f>IF($AK235="","",#REF!)</f>
        <v>#REF!</v>
      </c>
      <c r="AO235" s="23" t="e">
        <f t="shared" si="103"/>
        <v>#REF!</v>
      </c>
      <c r="AP235" s="19" t="e">
        <f>IF(#REF!=0,"",#REF!)</f>
        <v>#REF!</v>
      </c>
      <c r="AQ235" s="19" t="e">
        <f>IF(#REF!=0,"",#REF!)</f>
        <v>#REF!</v>
      </c>
      <c r="AR235" s="19" t="e">
        <f>IF(#REF!=0,"",#REF!)</f>
        <v>#REF!</v>
      </c>
      <c r="AS235" s="19" t="e">
        <f>#REF!</f>
        <v>#REF!</v>
      </c>
    </row>
    <row r="236" spans="4:45" ht="19.5" thickTop="1" thickBot="1" x14ac:dyDescent="0.25">
      <c r="D236" s="1" t="str">
        <f t="shared" si="106"/>
        <v/>
      </c>
      <c r="E236" s="1" t="str">
        <f t="shared" si="107"/>
        <v/>
      </c>
      <c r="K236" s="19" t="str">
        <f t="shared" si="92"/>
        <v/>
      </c>
      <c r="L236" s="19">
        <f t="shared" si="93"/>
        <v>10000</v>
      </c>
      <c r="M236" s="22" t="str">
        <f>TRIM(Data!$N233)</f>
        <v>Bambino</v>
      </c>
      <c r="N236" s="22" t="str">
        <f>TRIM(Data!$A233)</f>
        <v>Bambino</v>
      </c>
      <c r="O236" s="23">
        <f>IF(Data!$B233=0,"",Data!$B233)</f>
        <v>1959</v>
      </c>
      <c r="P236" s="19" t="str">
        <f>IF(Data!$C233=0,"",Data!$C233)</f>
        <v>1</v>
      </c>
      <c r="Q236" s="23" t="str">
        <f>IF($M236="","",Data!$E233)</f>
        <v>S</v>
      </c>
      <c r="R236" s="23" t="str">
        <f t="shared" si="94"/>
        <v>S</v>
      </c>
      <c r="S236" s="23" t="str">
        <f t="shared" si="95"/>
        <v>S</v>
      </c>
      <c r="T236" s="19" t="str">
        <f>IF(Data!$F233=0,"",Data!$F233)</f>
        <v/>
      </c>
      <c r="U236" s="19" t="str">
        <f>IF(Data!$G233=0,"",Data!$G233)</f>
        <v/>
      </c>
      <c r="V236" s="19" t="str">
        <f>IF(Data!$D233=0,"",Data!$D233)</f>
        <v/>
      </c>
      <c r="W236" s="19" t="str">
        <f>Data!$H233</f>
        <v>Japonica</v>
      </c>
      <c r="Y236" s="41" t="e">
        <f t="shared" si="89"/>
        <v>#REF!</v>
      </c>
      <c r="Z236" s="8">
        <f t="shared" si="96"/>
        <v>10000</v>
      </c>
      <c r="AA236" s="8" t="str">
        <f t="shared" si="97"/>
        <v>Bambino</v>
      </c>
      <c r="AB236" s="8" t="str">
        <f t="shared" si="98"/>
        <v>S</v>
      </c>
      <c r="AC236" s="8" t="str">
        <f t="shared" si="99"/>
        <v/>
      </c>
      <c r="AD236" s="8" t="str">
        <f t="shared" si="100"/>
        <v/>
      </c>
      <c r="AE236" s="8" t="str">
        <f t="shared" si="101"/>
        <v/>
      </c>
      <c r="AF236" s="5">
        <f t="shared" si="102"/>
        <v>1959</v>
      </c>
      <c r="AG236" s="46">
        <v>233</v>
      </c>
      <c r="AH236" s="47" t="str">
        <f t="shared" si="90"/>
        <v/>
      </c>
      <c r="AI236" s="48" t="str">
        <f t="shared" si="91"/>
        <v/>
      </c>
      <c r="AK236" s="22" t="e">
        <f>TRIM(#REF!)</f>
        <v>#REF!</v>
      </c>
      <c r="AL236" s="23" t="e">
        <f>IF(#REF!=0,"",#REF!)</f>
        <v>#REF!</v>
      </c>
      <c r="AM236" s="19" t="e">
        <f>IF(#REF!=0,"",#REF!)</f>
        <v>#REF!</v>
      </c>
      <c r="AN236" s="23" t="e">
        <f>IF($AK236="","",#REF!)</f>
        <v>#REF!</v>
      </c>
      <c r="AO236" s="23" t="e">
        <f t="shared" si="103"/>
        <v>#REF!</v>
      </c>
      <c r="AP236" s="19" t="e">
        <f>IF(#REF!=0,"",#REF!)</f>
        <v>#REF!</v>
      </c>
      <c r="AQ236" s="19" t="e">
        <f>IF(#REF!=0,"",#REF!)</f>
        <v>#REF!</v>
      </c>
      <c r="AR236" s="19" t="e">
        <f>IF(#REF!=0,"",#REF!)</f>
        <v>#REF!</v>
      </c>
      <c r="AS236" s="19" t="e">
        <f>#REF!</f>
        <v>#REF!</v>
      </c>
    </row>
    <row r="237" spans="4:45" ht="19.5" thickTop="1" thickBot="1" x14ac:dyDescent="0.25">
      <c r="D237" s="1" t="str">
        <f t="shared" si="106"/>
        <v/>
      </c>
      <c r="E237" s="1" t="str">
        <f t="shared" si="107"/>
        <v/>
      </c>
      <c r="K237" s="19" t="str">
        <f t="shared" si="92"/>
        <v/>
      </c>
      <c r="L237" s="19">
        <f t="shared" si="93"/>
        <v>10000</v>
      </c>
      <c r="M237" s="22" t="str">
        <f>TRIM(Data!$N234)</f>
        <v>Banyô</v>
      </c>
      <c r="N237" s="22" t="str">
        <f>TRIM(Data!$A234)</f>
        <v>Banyô (Higo)</v>
      </c>
      <c r="O237" s="23">
        <f>IF(Data!$B234=0,"",Data!$B234)</f>
        <v>1956</v>
      </c>
      <c r="P237" s="19" t="str">
        <f>IF(Data!$C234=0,"",Data!$C234)</f>
        <v/>
      </c>
      <c r="Q237" s="23" t="str">
        <f>IF($M237="","",Data!$E234)</f>
        <v>L</v>
      </c>
      <c r="R237" s="23" t="str">
        <f t="shared" si="94"/>
        <v>L</v>
      </c>
      <c r="S237" s="23" t="str">
        <f t="shared" si="95"/>
        <v>L</v>
      </c>
      <c r="T237" s="19" t="str">
        <f>IF(Data!$F234=0,"",Data!$F234)</f>
        <v/>
      </c>
      <c r="U237" s="19" t="str">
        <f>IF(Data!$G234=0,"",Data!$G234)</f>
        <v/>
      </c>
      <c r="V237" s="19" t="str">
        <f>IF(Data!$D234=0,"",Data!$D234)</f>
        <v/>
      </c>
      <c r="W237" s="19" t="str">
        <f>Data!$H234</f>
        <v>Japonica [Higo]</v>
      </c>
      <c r="Y237" s="41" t="e">
        <f t="shared" si="89"/>
        <v>#REF!</v>
      </c>
      <c r="Z237" s="8">
        <f t="shared" si="96"/>
        <v>10000</v>
      </c>
      <c r="AA237" s="8" t="str">
        <f t="shared" si="97"/>
        <v>Banyô</v>
      </c>
      <c r="AB237" s="8" t="str">
        <f t="shared" si="98"/>
        <v>L</v>
      </c>
      <c r="AC237" s="8" t="str">
        <f t="shared" si="99"/>
        <v/>
      </c>
      <c r="AD237" s="8" t="str">
        <f t="shared" si="100"/>
        <v/>
      </c>
      <c r="AE237" s="8" t="str">
        <f t="shared" si="101"/>
        <v/>
      </c>
      <c r="AF237" s="5">
        <f t="shared" si="102"/>
        <v>1956</v>
      </c>
      <c r="AG237" s="46">
        <v>234</v>
      </c>
      <c r="AH237" s="47" t="str">
        <f t="shared" si="90"/>
        <v/>
      </c>
      <c r="AI237" s="48" t="str">
        <f t="shared" si="91"/>
        <v/>
      </c>
      <c r="AK237" s="22" t="e">
        <f>TRIM(#REF!)</f>
        <v>#REF!</v>
      </c>
      <c r="AL237" s="23" t="e">
        <f>IF(#REF!=0,"",#REF!)</f>
        <v>#REF!</v>
      </c>
      <c r="AM237" s="19" t="e">
        <f>IF(#REF!=0,"",#REF!)</f>
        <v>#REF!</v>
      </c>
      <c r="AN237" s="23" t="e">
        <f>IF($AK237="","",#REF!)</f>
        <v>#REF!</v>
      </c>
      <c r="AO237" s="23" t="e">
        <f t="shared" si="103"/>
        <v>#REF!</v>
      </c>
      <c r="AP237" s="19" t="e">
        <f>IF(#REF!=0,"",#REF!)</f>
        <v>#REF!</v>
      </c>
      <c r="AQ237" s="19" t="e">
        <f>IF(#REF!=0,"",#REF!)</f>
        <v>#REF!</v>
      </c>
      <c r="AR237" s="19" t="e">
        <f>IF(#REF!=0,"",#REF!)</f>
        <v>#REF!</v>
      </c>
      <c r="AS237" s="19" t="e">
        <f>#REF!</f>
        <v>#REF!</v>
      </c>
    </row>
    <row r="238" spans="4:45" ht="19.5" thickTop="1" thickBot="1" x14ac:dyDescent="0.25">
      <c r="D238" s="1" t="str">
        <f t="shared" si="106"/>
        <v/>
      </c>
      <c r="E238" s="1" t="str">
        <f t="shared" si="107"/>
        <v/>
      </c>
      <c r="K238" s="19" t="str">
        <f t="shared" si="92"/>
        <v/>
      </c>
      <c r="L238" s="19">
        <f t="shared" si="93"/>
        <v>10000</v>
      </c>
      <c r="M238" s="22" t="str">
        <f>TRIM(Data!$N235)</f>
        <v>Barbara Butler</v>
      </c>
      <c r="N238" s="22" t="str">
        <f>TRIM(Data!$A235)</f>
        <v>Barbara Butler (R)</v>
      </c>
      <c r="O238" s="23">
        <f>IF(Data!$B235=0,"",Data!$B235)</f>
        <v>2013</v>
      </c>
      <c r="P238" s="19" t="str">
        <f>IF(Data!$C235=0,"",Data!$C235)</f>
        <v/>
      </c>
      <c r="Q238" s="23" t="str">
        <f>IF($M238="","",Data!$E235)</f>
        <v>VL</v>
      </c>
      <c r="R238" s="23" t="str">
        <f t="shared" si="94"/>
        <v>VL</v>
      </c>
      <c r="S238" s="23" t="str">
        <f t="shared" si="95"/>
        <v>VL</v>
      </c>
      <c r="T238" s="19" t="str">
        <f>IF(Data!$F235=0,"",Data!$F235)</f>
        <v/>
      </c>
      <c r="U238" s="19" t="str">
        <f>IF(Data!$G235=0,"",Data!$G235)</f>
        <v/>
      </c>
      <c r="V238" s="19" t="str">
        <f>IF(Data!$D235=0,"",Data!$D235)</f>
        <v/>
      </c>
      <c r="W238" s="19" t="str">
        <f>Data!$H235</f>
        <v>Reticulata</v>
      </c>
      <c r="Y238" s="41" t="e">
        <f t="shared" si="89"/>
        <v>#REF!</v>
      </c>
      <c r="Z238" s="8">
        <f t="shared" si="96"/>
        <v>10000</v>
      </c>
      <c r="AA238" s="8" t="str">
        <f t="shared" si="97"/>
        <v>Barbara Butler</v>
      </c>
      <c r="AB238" s="8" t="str">
        <f t="shared" si="98"/>
        <v>VL</v>
      </c>
      <c r="AC238" s="8" t="str">
        <f t="shared" si="99"/>
        <v/>
      </c>
      <c r="AD238" s="8" t="str">
        <f t="shared" si="100"/>
        <v/>
      </c>
      <c r="AE238" s="8" t="str">
        <f t="shared" si="101"/>
        <v/>
      </c>
      <c r="AF238" s="5">
        <f t="shared" si="102"/>
        <v>2013</v>
      </c>
      <c r="AG238" s="46">
        <v>235</v>
      </c>
      <c r="AH238" s="47" t="str">
        <f t="shared" si="90"/>
        <v/>
      </c>
      <c r="AI238" s="48" t="str">
        <f t="shared" si="91"/>
        <v/>
      </c>
      <c r="AK238" s="22" t="e">
        <f>TRIM(#REF!)</f>
        <v>#REF!</v>
      </c>
      <c r="AL238" s="23" t="e">
        <f>IF(#REF!=0,"",#REF!)</f>
        <v>#REF!</v>
      </c>
      <c r="AM238" s="19" t="e">
        <f>IF(#REF!=0,"",#REF!)</f>
        <v>#REF!</v>
      </c>
      <c r="AN238" s="23" t="e">
        <f>IF($AK238="","",#REF!)</f>
        <v>#REF!</v>
      </c>
      <c r="AO238" s="23" t="e">
        <f t="shared" si="103"/>
        <v>#REF!</v>
      </c>
      <c r="AP238" s="19" t="e">
        <f>IF(#REF!=0,"",#REF!)</f>
        <v>#REF!</v>
      </c>
      <c r="AQ238" s="19" t="e">
        <f>IF(#REF!=0,"",#REF!)</f>
        <v>#REF!</v>
      </c>
      <c r="AR238" s="19" t="e">
        <f>IF(#REF!=0,"",#REF!)</f>
        <v>#REF!</v>
      </c>
      <c r="AS238" s="19" t="e">
        <f>#REF!</f>
        <v>#REF!</v>
      </c>
    </row>
    <row r="239" spans="4:45" ht="19.5" thickTop="1" thickBot="1" x14ac:dyDescent="0.25">
      <c r="D239" s="1" t="str">
        <f t="shared" si="106"/>
        <v/>
      </c>
      <c r="E239" s="1" t="str">
        <f t="shared" si="107"/>
        <v/>
      </c>
      <c r="K239" s="19" t="str">
        <f t="shared" si="92"/>
        <v/>
      </c>
      <c r="L239" s="19">
        <f t="shared" si="93"/>
        <v>10000</v>
      </c>
      <c r="M239" s="22" t="str">
        <f>TRIM(Data!$N236)</f>
        <v>Barbara Clark</v>
      </c>
      <c r="N239" s="22" t="str">
        <f>TRIM(Data!$A236)</f>
        <v>Barbara Clark (R)</v>
      </c>
      <c r="O239" s="23">
        <f>IF(Data!$B236=0,"",Data!$B236)</f>
        <v>1958</v>
      </c>
      <c r="P239" s="19" t="str">
        <f>IF(Data!$C236=0,"",Data!$C236)</f>
        <v>1</v>
      </c>
      <c r="Q239" s="23" t="str">
        <f>IF($M239="","",Data!$E236)</f>
        <v>M</v>
      </c>
      <c r="R239" s="23" t="str">
        <f t="shared" si="94"/>
        <v>M</v>
      </c>
      <c r="S239" s="23" t="str">
        <f t="shared" si="95"/>
        <v>M</v>
      </c>
      <c r="T239" s="19" t="str">
        <f>IF(Data!$F236=0,"",Data!$F236)</f>
        <v/>
      </c>
      <c r="U239" s="19" t="str">
        <f>IF(Data!$G236=0,"",Data!$G236)</f>
        <v/>
      </c>
      <c r="V239" s="19" t="str">
        <f>IF(Data!$D236=0,"",Data!$D236)</f>
        <v/>
      </c>
      <c r="W239" s="19" t="str">
        <f>Data!$H236</f>
        <v>Reticulata</v>
      </c>
      <c r="Y239" s="41" t="e">
        <f t="shared" si="89"/>
        <v>#REF!</v>
      </c>
      <c r="Z239" s="8">
        <f t="shared" si="96"/>
        <v>10000</v>
      </c>
      <c r="AA239" s="8" t="str">
        <f t="shared" si="97"/>
        <v>Barbara Clark</v>
      </c>
      <c r="AB239" s="8" t="str">
        <f t="shared" si="98"/>
        <v>M</v>
      </c>
      <c r="AC239" s="8" t="str">
        <f t="shared" si="99"/>
        <v/>
      </c>
      <c r="AD239" s="8" t="str">
        <f t="shared" si="100"/>
        <v/>
      </c>
      <c r="AE239" s="8" t="str">
        <f t="shared" si="101"/>
        <v/>
      </c>
      <c r="AF239" s="5">
        <f t="shared" si="102"/>
        <v>1958</v>
      </c>
      <c r="AG239" s="46">
        <v>236</v>
      </c>
      <c r="AH239" s="47" t="str">
        <f t="shared" si="90"/>
        <v/>
      </c>
      <c r="AI239" s="48" t="str">
        <f t="shared" si="91"/>
        <v/>
      </c>
      <c r="AK239" s="22" t="e">
        <f>TRIM(#REF!)</f>
        <v>#REF!</v>
      </c>
      <c r="AL239" s="23" t="e">
        <f>IF(#REF!=0,"",#REF!)</f>
        <v>#REF!</v>
      </c>
      <c r="AM239" s="19" t="e">
        <f>IF(#REF!=0,"",#REF!)</f>
        <v>#REF!</v>
      </c>
      <c r="AN239" s="23" t="e">
        <f>IF($AK239="","",#REF!)</f>
        <v>#REF!</v>
      </c>
      <c r="AO239" s="23" t="e">
        <f t="shared" si="103"/>
        <v>#REF!</v>
      </c>
      <c r="AP239" s="19" t="e">
        <f>IF(#REF!=0,"",#REF!)</f>
        <v>#REF!</v>
      </c>
      <c r="AQ239" s="19" t="e">
        <f>IF(#REF!=0,"",#REF!)</f>
        <v>#REF!</v>
      </c>
      <c r="AR239" s="19" t="e">
        <f>IF(#REF!=0,"",#REF!)</f>
        <v>#REF!</v>
      </c>
      <c r="AS239" s="19" t="e">
        <f>#REF!</f>
        <v>#REF!</v>
      </c>
    </row>
    <row r="240" spans="4:45" ht="19.5" thickTop="1" thickBot="1" x14ac:dyDescent="0.25">
      <c r="D240" s="1" t="str">
        <f t="shared" si="106"/>
        <v/>
      </c>
      <c r="E240" s="1" t="str">
        <f t="shared" si="107"/>
        <v/>
      </c>
      <c r="K240" s="19" t="str">
        <f t="shared" si="92"/>
        <v/>
      </c>
      <c r="L240" s="19">
        <f t="shared" si="93"/>
        <v>10000</v>
      </c>
      <c r="M240" s="22" t="str">
        <f>TRIM(Data!$N237)</f>
        <v>Barbara Colbert</v>
      </c>
      <c r="N240" s="22" t="str">
        <f>TRIM(Data!$A237)</f>
        <v>Barbara Colbert</v>
      </c>
      <c r="O240" s="23">
        <f>IF(Data!$B237=0,"",Data!$B237)</f>
        <v>1968</v>
      </c>
      <c r="P240" s="19" t="str">
        <f>IF(Data!$C237=0,"",Data!$C237)</f>
        <v>1</v>
      </c>
      <c r="Q240" s="23" t="str">
        <f>IF($M240="","",Data!$E237)</f>
        <v>L</v>
      </c>
      <c r="R240" s="23" t="str">
        <f t="shared" si="94"/>
        <v>L</v>
      </c>
      <c r="S240" s="23" t="str">
        <f t="shared" si="95"/>
        <v>L</v>
      </c>
      <c r="T240" s="19" t="str">
        <f>IF(Data!$F237=0,"",Data!$F237)</f>
        <v/>
      </c>
      <c r="U240" s="19" t="str">
        <f>IF(Data!$G237=0,"",Data!$G237)</f>
        <v/>
      </c>
      <c r="V240" s="19" t="str">
        <f>IF(Data!$D237=0,"",Data!$D237)</f>
        <v/>
      </c>
      <c r="W240" s="19" t="str">
        <f>Data!$H237</f>
        <v>Japonica</v>
      </c>
      <c r="Y240" s="41" t="e">
        <f t="shared" si="89"/>
        <v>#REF!</v>
      </c>
      <c r="Z240" s="8">
        <f t="shared" si="96"/>
        <v>10000</v>
      </c>
      <c r="AA240" s="8" t="str">
        <f t="shared" si="97"/>
        <v>Barbara Colbert</v>
      </c>
      <c r="AB240" s="8" t="str">
        <f t="shared" si="98"/>
        <v>L</v>
      </c>
      <c r="AC240" s="8" t="str">
        <f t="shared" si="99"/>
        <v/>
      </c>
      <c r="AD240" s="8" t="str">
        <f t="shared" si="100"/>
        <v/>
      </c>
      <c r="AE240" s="8" t="str">
        <f t="shared" si="101"/>
        <v/>
      </c>
      <c r="AF240" s="5">
        <f t="shared" si="102"/>
        <v>1968</v>
      </c>
      <c r="AG240" s="46">
        <v>237</v>
      </c>
      <c r="AH240" s="47" t="str">
        <f t="shared" si="90"/>
        <v/>
      </c>
      <c r="AI240" s="48" t="str">
        <f t="shared" si="91"/>
        <v/>
      </c>
      <c r="AK240" s="22" t="e">
        <f>TRIM(#REF!)</f>
        <v>#REF!</v>
      </c>
      <c r="AL240" s="23" t="e">
        <f>IF(#REF!=0,"",#REF!)</f>
        <v>#REF!</v>
      </c>
      <c r="AM240" s="19" t="e">
        <f>IF(#REF!=0,"",#REF!)</f>
        <v>#REF!</v>
      </c>
      <c r="AN240" s="23" t="e">
        <f>IF($AK240="","",#REF!)</f>
        <v>#REF!</v>
      </c>
      <c r="AO240" s="23" t="e">
        <f t="shared" si="103"/>
        <v>#REF!</v>
      </c>
      <c r="AP240" s="19" t="e">
        <f>IF(#REF!=0,"",#REF!)</f>
        <v>#REF!</v>
      </c>
      <c r="AQ240" s="19" t="e">
        <f>IF(#REF!=0,"",#REF!)</f>
        <v>#REF!</v>
      </c>
      <c r="AR240" s="19" t="e">
        <f>IF(#REF!=0,"",#REF!)</f>
        <v>#REF!</v>
      </c>
      <c r="AS240" s="19" t="e">
        <f>#REF!</f>
        <v>#REF!</v>
      </c>
    </row>
    <row r="241" spans="4:45" ht="19.5" thickTop="1" thickBot="1" x14ac:dyDescent="0.25">
      <c r="D241" s="1" t="str">
        <f t="shared" si="106"/>
        <v/>
      </c>
      <c r="E241" s="1" t="str">
        <f t="shared" si="107"/>
        <v/>
      </c>
      <c r="K241" s="19" t="str">
        <f t="shared" si="92"/>
        <v/>
      </c>
      <c r="L241" s="19">
        <f t="shared" si="93"/>
        <v>10000</v>
      </c>
      <c r="M241" s="22" t="str">
        <f>TRIM(Data!$N238)</f>
        <v>Barbara Dooley</v>
      </c>
      <c r="N241" s="22" t="str">
        <f>TRIM(Data!$A238)</f>
        <v>Barbara Dooley</v>
      </c>
      <c r="O241" s="23">
        <f>IF(Data!$B238=0,"",Data!$B238)</f>
        <v>2023</v>
      </c>
      <c r="P241" s="19" t="str">
        <f>IF(Data!$C238=0,"",Data!$C238)</f>
        <v>1</v>
      </c>
      <c r="Q241" s="23" t="str">
        <f>IF($M241="","",Data!$E238)</f>
        <v>L</v>
      </c>
      <c r="R241" s="23" t="str">
        <f t="shared" si="94"/>
        <v>L</v>
      </c>
      <c r="S241" s="23" t="str">
        <f t="shared" si="95"/>
        <v>L</v>
      </c>
      <c r="T241" s="19" t="str">
        <f>IF(Data!$F238=0,"",Data!$F238)</f>
        <v/>
      </c>
      <c r="U241" s="19" t="str">
        <f>IF(Data!$G238=0,"",Data!$G238)</f>
        <v/>
      </c>
      <c r="V241" s="19" t="str">
        <f>IF(Data!$D238=0,"",Data!$D238)</f>
        <v/>
      </c>
      <c r="W241" s="19" t="str">
        <f>Data!$H238</f>
        <v>Japonica</v>
      </c>
      <c r="Y241" s="41" t="e">
        <f t="shared" si="89"/>
        <v>#REF!</v>
      </c>
      <c r="Z241" s="8">
        <f t="shared" si="96"/>
        <v>10000</v>
      </c>
      <c r="AA241" s="8" t="str">
        <f t="shared" si="97"/>
        <v>Barbara Dooley</v>
      </c>
      <c r="AB241" s="8" t="str">
        <f t="shared" si="98"/>
        <v>L</v>
      </c>
      <c r="AC241" s="8" t="str">
        <f t="shared" si="99"/>
        <v/>
      </c>
      <c r="AD241" s="8" t="str">
        <f t="shared" si="100"/>
        <v/>
      </c>
      <c r="AE241" s="8" t="str">
        <f t="shared" si="101"/>
        <v/>
      </c>
      <c r="AF241" s="5">
        <f t="shared" si="102"/>
        <v>2023</v>
      </c>
      <c r="AG241" s="46">
        <v>238</v>
      </c>
      <c r="AH241" s="47" t="str">
        <f t="shared" si="90"/>
        <v/>
      </c>
      <c r="AI241" s="48" t="str">
        <f t="shared" si="91"/>
        <v/>
      </c>
      <c r="AK241" s="22" t="e">
        <f>TRIM(#REF!)</f>
        <v>#REF!</v>
      </c>
      <c r="AL241" s="23" t="e">
        <f>IF(#REF!=0,"",#REF!)</f>
        <v>#REF!</v>
      </c>
      <c r="AM241" s="19" t="e">
        <f>IF(#REF!=0,"",#REF!)</f>
        <v>#REF!</v>
      </c>
      <c r="AN241" s="23" t="e">
        <f>IF($AK241="","",#REF!)</f>
        <v>#REF!</v>
      </c>
      <c r="AO241" s="23" t="e">
        <f t="shared" si="103"/>
        <v>#REF!</v>
      </c>
      <c r="AP241" s="19" t="e">
        <f>IF(#REF!=0,"",#REF!)</f>
        <v>#REF!</v>
      </c>
      <c r="AQ241" s="19" t="e">
        <f>IF(#REF!=0,"",#REF!)</f>
        <v>#REF!</v>
      </c>
      <c r="AR241" s="19" t="e">
        <f>IF(#REF!=0,"",#REF!)</f>
        <v>#REF!</v>
      </c>
      <c r="AS241" s="19" t="e">
        <f>#REF!</f>
        <v>#REF!</v>
      </c>
    </row>
    <row r="242" spans="4:45" ht="19.5" thickTop="1" thickBot="1" x14ac:dyDescent="0.25">
      <c r="D242" s="1" t="str">
        <f t="shared" si="106"/>
        <v/>
      </c>
      <c r="E242" s="1" t="str">
        <f t="shared" si="107"/>
        <v/>
      </c>
      <c r="K242" s="19" t="str">
        <f t="shared" si="92"/>
        <v/>
      </c>
      <c r="L242" s="19">
        <f t="shared" si="93"/>
        <v>10000</v>
      </c>
      <c r="M242" s="22" t="str">
        <f>TRIM(Data!$N239)</f>
        <v>Barbara Goff</v>
      </c>
      <c r="N242" s="22" t="str">
        <f>TRIM(Data!$A239)</f>
        <v>Barbara Goff (R)</v>
      </c>
      <c r="O242" s="23">
        <f>IF(Data!$B239=0,"",Data!$B239)</f>
        <v>2009</v>
      </c>
      <c r="P242" s="19" t="str">
        <f>IF(Data!$C239=0,"",Data!$C239)</f>
        <v>1</v>
      </c>
      <c r="Q242" s="23" t="str">
        <f>IF($M242="","",Data!$E239)</f>
        <v>VL</v>
      </c>
      <c r="R242" s="23" t="str">
        <f t="shared" si="94"/>
        <v>VL</v>
      </c>
      <c r="S242" s="23" t="str">
        <f t="shared" si="95"/>
        <v>VL</v>
      </c>
      <c r="T242" s="19" t="str">
        <f>IF(Data!$F239=0,"",Data!$F239)</f>
        <v/>
      </c>
      <c r="U242" s="19" t="str">
        <f>IF(Data!$G239=0,"",Data!$G239)</f>
        <v/>
      </c>
      <c r="V242" s="19" t="str">
        <f>IF(Data!$D239=0,"",Data!$D239)</f>
        <v/>
      </c>
      <c r="W242" s="19" t="str">
        <f>Data!$H239</f>
        <v>Reticulata</v>
      </c>
      <c r="Y242" s="41" t="e">
        <f t="shared" si="89"/>
        <v>#REF!</v>
      </c>
      <c r="Z242" s="8">
        <f t="shared" si="96"/>
        <v>10000</v>
      </c>
      <c r="AA242" s="8" t="str">
        <f t="shared" si="97"/>
        <v>Barbara Goff</v>
      </c>
      <c r="AB242" s="8" t="str">
        <f t="shared" si="98"/>
        <v>VL</v>
      </c>
      <c r="AC242" s="8" t="str">
        <f t="shared" si="99"/>
        <v/>
      </c>
      <c r="AD242" s="8" t="str">
        <f t="shared" si="100"/>
        <v/>
      </c>
      <c r="AE242" s="8" t="str">
        <f t="shared" si="101"/>
        <v/>
      </c>
      <c r="AF242" s="5">
        <f t="shared" si="102"/>
        <v>2009</v>
      </c>
      <c r="AG242" s="46">
        <v>239</v>
      </c>
      <c r="AH242" s="47" t="str">
        <f t="shared" si="90"/>
        <v/>
      </c>
      <c r="AI242" s="48" t="str">
        <f t="shared" si="91"/>
        <v/>
      </c>
      <c r="AK242" s="22" t="e">
        <f>TRIM(#REF!)</f>
        <v>#REF!</v>
      </c>
      <c r="AL242" s="23" t="e">
        <f>IF(#REF!=0,"",#REF!)</f>
        <v>#REF!</v>
      </c>
      <c r="AM242" s="19" t="e">
        <f>IF(#REF!=0,"",#REF!)</f>
        <v>#REF!</v>
      </c>
      <c r="AN242" s="23" t="e">
        <f>IF($AK242="","",#REF!)</f>
        <v>#REF!</v>
      </c>
      <c r="AO242" s="23" t="e">
        <f t="shared" si="103"/>
        <v>#REF!</v>
      </c>
      <c r="AP242" s="19" t="e">
        <f>IF(#REF!=0,"",#REF!)</f>
        <v>#REF!</v>
      </c>
      <c r="AQ242" s="19" t="e">
        <f>IF(#REF!=0,"",#REF!)</f>
        <v>#REF!</v>
      </c>
      <c r="AR242" s="19" t="e">
        <f>IF(#REF!=0,"",#REF!)</f>
        <v>#REF!</v>
      </c>
      <c r="AS242" s="19" t="e">
        <f>#REF!</f>
        <v>#REF!</v>
      </c>
    </row>
    <row r="243" spans="4:45" ht="19.5" thickTop="1" thickBot="1" x14ac:dyDescent="0.25">
      <c r="D243" s="1" t="str">
        <f t="shared" si="106"/>
        <v/>
      </c>
      <c r="E243" s="1" t="str">
        <f t="shared" si="107"/>
        <v/>
      </c>
      <c r="K243" s="19" t="str">
        <f t="shared" si="92"/>
        <v/>
      </c>
      <c r="L243" s="19">
        <f t="shared" si="93"/>
        <v>10000</v>
      </c>
      <c r="M243" s="22" t="str">
        <f>TRIM(Data!$N240)</f>
        <v>Barbara Grace</v>
      </c>
      <c r="N243" s="22" t="str">
        <f>TRIM(Data!$A240)</f>
        <v>Barbara Grace</v>
      </c>
      <c r="O243" s="23">
        <f>IF(Data!$B240=0,"",Data!$B240)</f>
        <v>2013</v>
      </c>
      <c r="P243" s="19" t="str">
        <f>IF(Data!$C240=0,"",Data!$C240)</f>
        <v>1</v>
      </c>
      <c r="Q243" s="23" t="str">
        <f>IF($M243="","",Data!$E240)</f>
        <v>L</v>
      </c>
      <c r="R243" s="23" t="str">
        <f t="shared" si="94"/>
        <v>L</v>
      </c>
      <c r="S243" s="23" t="str">
        <f t="shared" si="95"/>
        <v>L</v>
      </c>
      <c r="T243" s="19" t="str">
        <f>IF(Data!$F240=0,"",Data!$F240)</f>
        <v/>
      </c>
      <c r="U243" s="19" t="str">
        <f>IF(Data!$G240=0,"",Data!$G240)</f>
        <v/>
      </c>
      <c r="V243" s="19" t="str">
        <f>IF(Data!$D240=0,"",Data!$D240)</f>
        <v/>
      </c>
      <c r="W243" s="19" t="str">
        <f>Data!$H240</f>
        <v>Japonica</v>
      </c>
      <c r="Y243" s="41" t="e">
        <f t="shared" si="89"/>
        <v>#REF!</v>
      </c>
      <c r="Z243" s="8">
        <f t="shared" si="96"/>
        <v>10000</v>
      </c>
      <c r="AA243" s="8" t="str">
        <f t="shared" si="97"/>
        <v>Barbara Grace</v>
      </c>
      <c r="AB243" s="8" t="str">
        <f t="shared" si="98"/>
        <v>L</v>
      </c>
      <c r="AC243" s="8" t="str">
        <f t="shared" si="99"/>
        <v/>
      </c>
      <c r="AD243" s="8" t="str">
        <f t="shared" si="100"/>
        <v/>
      </c>
      <c r="AE243" s="8" t="str">
        <f t="shared" si="101"/>
        <v/>
      </c>
      <c r="AF243" s="5">
        <f t="shared" si="102"/>
        <v>2013</v>
      </c>
      <c r="AG243" s="46">
        <v>240</v>
      </c>
      <c r="AH243" s="47" t="str">
        <f t="shared" si="90"/>
        <v/>
      </c>
      <c r="AI243" s="48" t="str">
        <f t="shared" si="91"/>
        <v/>
      </c>
      <c r="AK243" s="22" t="e">
        <f>TRIM(#REF!)</f>
        <v>#REF!</v>
      </c>
      <c r="AL243" s="23" t="e">
        <f>IF(#REF!=0,"",#REF!)</f>
        <v>#REF!</v>
      </c>
      <c r="AM243" s="19" t="e">
        <f>IF(#REF!=0,"",#REF!)</f>
        <v>#REF!</v>
      </c>
      <c r="AN243" s="23" t="e">
        <f>IF($AK243="","",#REF!)</f>
        <v>#REF!</v>
      </c>
      <c r="AO243" s="23" t="e">
        <f t="shared" si="103"/>
        <v>#REF!</v>
      </c>
      <c r="AP243" s="19" t="e">
        <f>IF(#REF!=0,"",#REF!)</f>
        <v>#REF!</v>
      </c>
      <c r="AQ243" s="19" t="e">
        <f>IF(#REF!=0,"",#REF!)</f>
        <v>#REF!</v>
      </c>
      <c r="AR243" s="19" t="e">
        <f>IF(#REF!=0,"",#REF!)</f>
        <v>#REF!</v>
      </c>
      <c r="AS243" s="19" t="e">
        <f>#REF!</f>
        <v>#REF!</v>
      </c>
    </row>
    <row r="244" spans="4:45" ht="19.5" thickTop="1" thickBot="1" x14ac:dyDescent="0.25">
      <c r="D244" s="1" t="str">
        <f t="shared" si="106"/>
        <v/>
      </c>
      <c r="E244" s="1" t="str">
        <f t="shared" si="107"/>
        <v/>
      </c>
      <c r="K244" s="19" t="str">
        <f t="shared" si="92"/>
        <v/>
      </c>
      <c r="L244" s="19">
        <f t="shared" si="93"/>
        <v>10000</v>
      </c>
      <c r="M244" s="22" t="str">
        <f>TRIM(Data!$N241)</f>
        <v>Barbara Morgan</v>
      </c>
      <c r="N244" s="22" t="str">
        <f>TRIM(Data!$A241)</f>
        <v>Barbara Morgan</v>
      </c>
      <c r="O244" s="23">
        <f>IF(Data!$B241=0,"",Data!$B241)</f>
        <v>1890</v>
      </c>
      <c r="P244" s="19" t="str">
        <f>IF(Data!$C241=0,"",Data!$C241)</f>
        <v>1</v>
      </c>
      <c r="Q244" s="23" t="str">
        <f>IF($M244="","",Data!$E241)</f>
        <v>M</v>
      </c>
      <c r="R244" s="23" t="str">
        <f t="shared" si="94"/>
        <v>M</v>
      </c>
      <c r="S244" s="23" t="str">
        <f t="shared" si="95"/>
        <v>M</v>
      </c>
      <c r="T244" s="19" t="str">
        <f>IF(Data!$F241=0,"",Data!$F241)</f>
        <v/>
      </c>
      <c r="U244" s="19" t="str">
        <f>IF(Data!$G241=0,"",Data!$G241)</f>
        <v/>
      </c>
      <c r="V244" s="19" t="str">
        <f>IF(Data!$D241=0,"",Data!$D241)</f>
        <v>ANTIQUE</v>
      </c>
      <c r="W244" s="19" t="str">
        <f>Data!$H241</f>
        <v>Japonica</v>
      </c>
      <c r="Y244" s="41" t="e">
        <f t="shared" si="89"/>
        <v>#REF!</v>
      </c>
      <c r="Z244" s="8">
        <f t="shared" si="96"/>
        <v>244</v>
      </c>
      <c r="AA244" s="8" t="str">
        <f t="shared" si="97"/>
        <v>Barbara Morgan</v>
      </c>
      <c r="AB244" s="8" t="str">
        <f t="shared" si="98"/>
        <v>M</v>
      </c>
      <c r="AC244" s="8" t="str">
        <f t="shared" si="99"/>
        <v/>
      </c>
      <c r="AD244" s="8" t="str">
        <f t="shared" si="100"/>
        <v/>
      </c>
      <c r="AE244" s="8" t="str">
        <f t="shared" si="101"/>
        <v>ANTIQUE</v>
      </c>
      <c r="AF244" s="5">
        <f t="shared" si="102"/>
        <v>1890</v>
      </c>
      <c r="AG244" s="46">
        <v>241</v>
      </c>
      <c r="AH244" s="47" t="str">
        <f t="shared" si="90"/>
        <v/>
      </c>
      <c r="AI244" s="48" t="str">
        <f t="shared" si="91"/>
        <v/>
      </c>
      <c r="AK244" s="22" t="e">
        <f>TRIM(#REF!)</f>
        <v>#REF!</v>
      </c>
      <c r="AL244" s="23" t="e">
        <f>IF(#REF!=0,"",#REF!)</f>
        <v>#REF!</v>
      </c>
      <c r="AM244" s="19" t="e">
        <f>IF(#REF!=0,"",#REF!)</f>
        <v>#REF!</v>
      </c>
      <c r="AN244" s="23" t="e">
        <f>IF($AK244="","",#REF!)</f>
        <v>#REF!</v>
      </c>
      <c r="AO244" s="23" t="e">
        <f t="shared" si="103"/>
        <v>#REF!</v>
      </c>
      <c r="AP244" s="19" t="e">
        <f>IF(#REF!=0,"",#REF!)</f>
        <v>#REF!</v>
      </c>
      <c r="AQ244" s="19" t="e">
        <f>IF(#REF!=0,"",#REF!)</f>
        <v>#REF!</v>
      </c>
      <c r="AR244" s="19" t="e">
        <f>IF(#REF!=0,"",#REF!)</f>
        <v>#REF!</v>
      </c>
      <c r="AS244" s="19" t="e">
        <f>#REF!</f>
        <v>#REF!</v>
      </c>
    </row>
    <row r="245" spans="4:45" ht="19.5" thickTop="1" thickBot="1" x14ac:dyDescent="0.25">
      <c r="D245" s="1" t="str">
        <f t="shared" si="106"/>
        <v/>
      </c>
      <c r="E245" s="1" t="str">
        <f t="shared" si="107"/>
        <v/>
      </c>
      <c r="K245" s="19" t="str">
        <f t="shared" si="92"/>
        <v/>
      </c>
      <c r="L245" s="19">
        <f t="shared" si="93"/>
        <v>10000</v>
      </c>
      <c r="M245" s="22" t="str">
        <f>TRIM(Data!$N242)</f>
        <v>Barbara Sebire</v>
      </c>
      <c r="N245" s="22" t="str">
        <f>TRIM(Data!$A242)</f>
        <v>Barbara Sebire (R)</v>
      </c>
      <c r="O245" s="23">
        <f>IF(Data!$B242=0,"",Data!$B242)</f>
        <v>1985</v>
      </c>
      <c r="P245" s="19" t="str">
        <f>IF(Data!$C242=0,"",Data!$C242)</f>
        <v/>
      </c>
      <c r="Q245" s="23" t="str">
        <f>IF($M245="","",Data!$E242)</f>
        <v>VL</v>
      </c>
      <c r="R245" s="23" t="str">
        <f t="shared" si="94"/>
        <v>VL</v>
      </c>
      <c r="S245" s="23" t="str">
        <f t="shared" si="95"/>
        <v>VL</v>
      </c>
      <c r="T245" s="19" t="str">
        <f>IF(Data!$F242=0,"",Data!$F242)</f>
        <v/>
      </c>
      <c r="U245" s="19" t="str">
        <f>IF(Data!$G242=0,"",Data!$G242)</f>
        <v/>
      </c>
      <c r="V245" s="19" t="str">
        <f>IF(Data!$D242=0,"",Data!$D242)</f>
        <v/>
      </c>
      <c r="W245" s="19" t="str">
        <f>Data!$H242</f>
        <v>Reticulata</v>
      </c>
      <c r="Y245" s="41" t="e">
        <f t="shared" si="89"/>
        <v>#REF!</v>
      </c>
      <c r="Z245" s="8">
        <f t="shared" si="96"/>
        <v>10000</v>
      </c>
      <c r="AA245" s="8" t="str">
        <f t="shared" si="97"/>
        <v>Barbara Sebire</v>
      </c>
      <c r="AB245" s="8" t="str">
        <f t="shared" si="98"/>
        <v>VL</v>
      </c>
      <c r="AC245" s="8" t="str">
        <f t="shared" si="99"/>
        <v/>
      </c>
      <c r="AD245" s="8" t="str">
        <f t="shared" si="100"/>
        <v/>
      </c>
      <c r="AE245" s="8" t="str">
        <f t="shared" si="101"/>
        <v/>
      </c>
      <c r="AF245" s="5">
        <f t="shared" si="102"/>
        <v>1985</v>
      </c>
      <c r="AG245" s="46">
        <v>242</v>
      </c>
      <c r="AH245" s="47" t="str">
        <f t="shared" si="90"/>
        <v/>
      </c>
      <c r="AI245" s="48" t="str">
        <f t="shared" si="91"/>
        <v/>
      </c>
      <c r="AK245" s="22" t="e">
        <f>TRIM(#REF!)</f>
        <v>#REF!</v>
      </c>
      <c r="AL245" s="23" t="e">
        <f>IF(#REF!=0,"",#REF!)</f>
        <v>#REF!</v>
      </c>
      <c r="AM245" s="19" t="e">
        <f>IF(#REF!=0,"",#REF!)</f>
        <v>#REF!</v>
      </c>
      <c r="AN245" s="23" t="e">
        <f>IF($AK245="","",#REF!)</f>
        <v>#REF!</v>
      </c>
      <c r="AO245" s="23" t="e">
        <f t="shared" si="103"/>
        <v>#REF!</v>
      </c>
      <c r="AP245" s="19" t="e">
        <f>IF(#REF!=0,"",#REF!)</f>
        <v>#REF!</v>
      </c>
      <c r="AQ245" s="19" t="e">
        <f>IF(#REF!=0,"",#REF!)</f>
        <v>#REF!</v>
      </c>
      <c r="AR245" s="19" t="e">
        <f>IF(#REF!=0,"",#REF!)</f>
        <v>#REF!</v>
      </c>
      <c r="AS245" s="19" t="e">
        <f>#REF!</f>
        <v>#REF!</v>
      </c>
    </row>
    <row r="246" spans="4:45" ht="19.5" thickTop="1" thickBot="1" x14ac:dyDescent="0.25">
      <c r="D246" s="1" t="str">
        <f t="shared" si="106"/>
        <v/>
      </c>
      <c r="E246" s="1" t="str">
        <f t="shared" si="107"/>
        <v/>
      </c>
      <c r="K246" s="19" t="str">
        <f t="shared" si="92"/>
        <v/>
      </c>
      <c r="L246" s="19">
        <f t="shared" si="93"/>
        <v>10000</v>
      </c>
      <c r="M246" s="22" t="str">
        <f>TRIM(Data!$N243)</f>
        <v>Barney Barnard</v>
      </c>
      <c r="N246" s="22" t="str">
        <f>TRIM(Data!$A243)</f>
        <v>Barney Barnard</v>
      </c>
      <c r="O246" s="23">
        <f>IF(Data!$B243=0,"",Data!$B243)</f>
        <v>2018</v>
      </c>
      <c r="P246" s="19" t="str">
        <f>IF(Data!$C243=0,"",Data!$C243)</f>
        <v>1</v>
      </c>
      <c r="Q246" s="23" t="str">
        <f>IF($M246="","",Data!$E243)</f>
        <v>L</v>
      </c>
      <c r="R246" s="23" t="str">
        <f t="shared" si="94"/>
        <v>L</v>
      </c>
      <c r="S246" s="23" t="str">
        <f t="shared" si="95"/>
        <v>L</v>
      </c>
      <c r="T246" s="19" t="str">
        <f>IF(Data!$F243=0,"",Data!$F243)</f>
        <v/>
      </c>
      <c r="U246" s="19" t="str">
        <f>IF(Data!$G243=0,"",Data!$G243)</f>
        <v/>
      </c>
      <c r="V246" s="19" t="str">
        <f>IF(Data!$D243=0,"",Data!$D243)</f>
        <v/>
      </c>
      <c r="W246" s="19" t="str">
        <f>Data!$H243</f>
        <v>Japonica</v>
      </c>
      <c r="Y246" s="41" t="e">
        <f t="shared" si="89"/>
        <v>#REF!</v>
      </c>
      <c r="Z246" s="8">
        <f t="shared" si="96"/>
        <v>10000</v>
      </c>
      <c r="AA246" s="8" t="str">
        <f t="shared" si="97"/>
        <v>Barney Barnard</v>
      </c>
      <c r="AB246" s="8" t="str">
        <f t="shared" si="98"/>
        <v>L</v>
      </c>
      <c r="AC246" s="8" t="str">
        <f t="shared" si="99"/>
        <v/>
      </c>
      <c r="AD246" s="8" t="str">
        <f t="shared" si="100"/>
        <v/>
      </c>
      <c r="AE246" s="8" t="str">
        <f t="shared" si="101"/>
        <v/>
      </c>
      <c r="AF246" s="5">
        <f t="shared" si="102"/>
        <v>2018</v>
      </c>
      <c r="AG246" s="46">
        <v>243</v>
      </c>
      <c r="AH246" s="47" t="str">
        <f t="shared" si="90"/>
        <v/>
      </c>
      <c r="AI246" s="48" t="str">
        <f t="shared" si="91"/>
        <v/>
      </c>
      <c r="AK246" s="22" t="e">
        <f>TRIM(#REF!)</f>
        <v>#REF!</v>
      </c>
      <c r="AL246" s="23" t="e">
        <f>IF(#REF!=0,"",#REF!)</f>
        <v>#REF!</v>
      </c>
      <c r="AM246" s="19" t="e">
        <f>IF(#REF!=0,"",#REF!)</f>
        <v>#REF!</v>
      </c>
      <c r="AN246" s="23" t="e">
        <f>IF($AK246="","",#REF!)</f>
        <v>#REF!</v>
      </c>
      <c r="AO246" s="23" t="e">
        <f t="shared" si="103"/>
        <v>#REF!</v>
      </c>
      <c r="AP246" s="19" t="e">
        <f>IF(#REF!=0,"",#REF!)</f>
        <v>#REF!</v>
      </c>
      <c r="AQ246" s="19" t="e">
        <f>IF(#REF!=0,"",#REF!)</f>
        <v>#REF!</v>
      </c>
      <c r="AR246" s="19" t="e">
        <f>IF(#REF!=0,"",#REF!)</f>
        <v>#REF!</v>
      </c>
      <c r="AS246" s="19" t="e">
        <f>#REF!</f>
        <v>#REF!</v>
      </c>
    </row>
    <row r="247" spans="4:45" ht="19.5" thickTop="1" thickBot="1" x14ac:dyDescent="0.25">
      <c r="D247" s="1" t="str">
        <f t="shared" si="106"/>
        <v/>
      </c>
      <c r="E247" s="1" t="str">
        <f t="shared" si="107"/>
        <v/>
      </c>
      <c r="K247" s="19" t="str">
        <f t="shared" si="92"/>
        <v/>
      </c>
      <c r="L247" s="19">
        <f t="shared" si="93"/>
        <v>10000</v>
      </c>
      <c r="M247" s="22" t="str">
        <f>TRIM(Data!$N244)</f>
        <v>Barney's Dale</v>
      </c>
      <c r="N247" s="22" t="str">
        <f>TRIM(Data!$A244)</f>
        <v>Barney's Dale</v>
      </c>
      <c r="O247" s="23">
        <f>IF(Data!$B244=0,"",Data!$B244)</f>
        <v>2020</v>
      </c>
      <c r="P247" s="19" t="str">
        <f>IF(Data!$C244=0,"",Data!$C244)</f>
        <v>1</v>
      </c>
      <c r="Q247" s="23" t="str">
        <f>IF($M247="","",Data!$E244)</f>
        <v>M</v>
      </c>
      <c r="R247" s="23" t="str">
        <f t="shared" si="94"/>
        <v>M</v>
      </c>
      <c r="S247" s="23" t="str">
        <f t="shared" si="95"/>
        <v>M</v>
      </c>
      <c r="T247" s="19" t="str">
        <f>IF(Data!$F244=0,"",Data!$F244)</f>
        <v/>
      </c>
      <c r="U247" s="19" t="str">
        <f>IF(Data!$G244=0,"",Data!$G244)</f>
        <v>FD</v>
      </c>
      <c r="V247" s="19" t="str">
        <f>IF(Data!$D244=0,"",Data!$D244)</f>
        <v/>
      </c>
      <c r="W247" s="19" t="str">
        <f>Data!$H244</f>
        <v>Japonica</v>
      </c>
      <c r="Y247" s="41" t="e">
        <f t="shared" si="89"/>
        <v>#REF!</v>
      </c>
      <c r="Z247" s="8">
        <f t="shared" si="96"/>
        <v>10000</v>
      </c>
      <c r="AA247" s="8" t="str">
        <f t="shared" si="97"/>
        <v>Barney's Dale</v>
      </c>
      <c r="AB247" s="8" t="str">
        <f t="shared" si="98"/>
        <v>M</v>
      </c>
      <c r="AC247" s="8" t="str">
        <f t="shared" si="99"/>
        <v/>
      </c>
      <c r="AD247" s="8" t="str">
        <f t="shared" si="100"/>
        <v>FD</v>
      </c>
      <c r="AE247" s="8" t="str">
        <f t="shared" si="101"/>
        <v/>
      </c>
      <c r="AF247" s="5">
        <f t="shared" si="102"/>
        <v>2020</v>
      </c>
      <c r="AG247" s="46">
        <v>244</v>
      </c>
      <c r="AH247" s="47" t="str">
        <f t="shared" si="90"/>
        <v/>
      </c>
      <c r="AI247" s="48" t="str">
        <f t="shared" si="91"/>
        <v/>
      </c>
      <c r="AK247" s="22" t="e">
        <f>TRIM(#REF!)</f>
        <v>#REF!</v>
      </c>
      <c r="AL247" s="23" t="e">
        <f>IF(#REF!=0,"",#REF!)</f>
        <v>#REF!</v>
      </c>
      <c r="AM247" s="19" t="e">
        <f>IF(#REF!=0,"",#REF!)</f>
        <v>#REF!</v>
      </c>
      <c r="AN247" s="23" t="e">
        <f>IF($AK247="","",#REF!)</f>
        <v>#REF!</v>
      </c>
      <c r="AO247" s="23" t="e">
        <f t="shared" si="103"/>
        <v>#REF!</v>
      </c>
      <c r="AP247" s="19" t="e">
        <f>IF(#REF!=0,"",#REF!)</f>
        <v>#REF!</v>
      </c>
      <c r="AQ247" s="19" t="e">
        <f>IF(#REF!=0,"",#REF!)</f>
        <v>#REF!</v>
      </c>
      <c r="AR247" s="19" t="e">
        <f>IF(#REF!=0,"",#REF!)</f>
        <v>#REF!</v>
      </c>
      <c r="AS247" s="19" t="e">
        <f>#REF!</f>
        <v>#REF!</v>
      </c>
    </row>
    <row r="248" spans="4:45" ht="19.5" thickTop="1" thickBot="1" x14ac:dyDescent="0.25">
      <c r="D248" s="1" t="str">
        <f t="shared" si="106"/>
        <v/>
      </c>
      <c r="E248" s="1" t="str">
        <f t="shared" si="107"/>
        <v/>
      </c>
      <c r="K248" s="19" t="str">
        <f t="shared" si="92"/>
        <v/>
      </c>
      <c r="L248" s="19">
        <f t="shared" si="93"/>
        <v>10000</v>
      </c>
      <c r="M248" s="22" t="str">
        <f>TRIM(Data!$N245)</f>
        <v>Barney's Eddie</v>
      </c>
      <c r="N248" s="22" t="str">
        <f>TRIM(Data!$A245)</f>
        <v>Barney's Eddie</v>
      </c>
      <c r="O248" s="23">
        <f>IF(Data!$B245=0,"",Data!$B245)</f>
        <v>2020</v>
      </c>
      <c r="P248" s="19" t="str">
        <f>IF(Data!$C245=0,"",Data!$C245)</f>
        <v>1</v>
      </c>
      <c r="Q248" s="23" t="str">
        <f>IF($M248="","",Data!$E245)</f>
        <v>L</v>
      </c>
      <c r="R248" s="23" t="str">
        <f t="shared" si="94"/>
        <v>L</v>
      </c>
      <c r="S248" s="23" t="str">
        <f t="shared" si="95"/>
        <v>L</v>
      </c>
      <c r="T248" s="19" t="str">
        <f>IF(Data!$F245=0,"",Data!$F245)</f>
        <v/>
      </c>
      <c r="U248" s="19" t="str">
        <f>IF(Data!$G245=0,"",Data!$G245)</f>
        <v/>
      </c>
      <c r="V248" s="19" t="str">
        <f>IF(Data!$D245=0,"",Data!$D245)</f>
        <v/>
      </c>
      <c r="W248" s="19" t="str">
        <f>Data!$H245</f>
        <v>Japonica</v>
      </c>
      <c r="Y248" s="41" t="e">
        <f t="shared" si="89"/>
        <v>#REF!</v>
      </c>
      <c r="Z248" s="8">
        <f t="shared" si="96"/>
        <v>10000</v>
      </c>
      <c r="AA248" s="8" t="str">
        <f t="shared" si="97"/>
        <v>Barney's Eddie</v>
      </c>
      <c r="AB248" s="8" t="str">
        <f t="shared" si="98"/>
        <v>L</v>
      </c>
      <c r="AC248" s="8" t="str">
        <f t="shared" si="99"/>
        <v/>
      </c>
      <c r="AD248" s="8" t="str">
        <f t="shared" si="100"/>
        <v/>
      </c>
      <c r="AE248" s="8" t="str">
        <f t="shared" si="101"/>
        <v/>
      </c>
      <c r="AF248" s="5">
        <f t="shared" si="102"/>
        <v>2020</v>
      </c>
      <c r="AG248" s="46">
        <v>245</v>
      </c>
      <c r="AH248" s="47" t="str">
        <f t="shared" si="90"/>
        <v/>
      </c>
      <c r="AI248" s="48" t="str">
        <f t="shared" si="91"/>
        <v/>
      </c>
      <c r="AK248" s="22" t="e">
        <f>TRIM(#REF!)</f>
        <v>#REF!</v>
      </c>
      <c r="AL248" s="23" t="e">
        <f>IF(#REF!=0,"",#REF!)</f>
        <v>#REF!</v>
      </c>
      <c r="AM248" s="19" t="e">
        <f>IF(#REF!=0,"",#REF!)</f>
        <v>#REF!</v>
      </c>
      <c r="AN248" s="23" t="e">
        <f>IF($AK248="","",#REF!)</f>
        <v>#REF!</v>
      </c>
      <c r="AO248" s="23" t="e">
        <f t="shared" si="103"/>
        <v>#REF!</v>
      </c>
      <c r="AP248" s="19" t="e">
        <f>IF(#REF!=0,"",#REF!)</f>
        <v>#REF!</v>
      </c>
      <c r="AQ248" s="19" t="e">
        <f>IF(#REF!=0,"",#REF!)</f>
        <v>#REF!</v>
      </c>
      <c r="AR248" s="19" t="e">
        <f>IF(#REF!=0,"",#REF!)</f>
        <v>#REF!</v>
      </c>
      <c r="AS248" s="19" t="e">
        <f>#REF!</f>
        <v>#REF!</v>
      </c>
    </row>
    <row r="249" spans="4:45" ht="19.5" thickTop="1" thickBot="1" x14ac:dyDescent="0.25">
      <c r="D249" s="1" t="str">
        <f t="shared" si="106"/>
        <v/>
      </c>
      <c r="E249" s="1" t="str">
        <f t="shared" si="107"/>
        <v/>
      </c>
      <c r="K249" s="19" t="str">
        <f t="shared" si="92"/>
        <v/>
      </c>
      <c r="L249" s="19">
        <f t="shared" si="93"/>
        <v>10000</v>
      </c>
      <c r="M249" s="22" t="str">
        <f>TRIM(Data!$N246)</f>
        <v>Barney's Joe</v>
      </c>
      <c r="N249" s="22" t="str">
        <f>TRIM(Data!$A246)</f>
        <v>Barney's Joe</v>
      </c>
      <c r="O249" s="23">
        <f>IF(Data!$B246=0,"",Data!$B246)</f>
        <v>2020</v>
      </c>
      <c r="P249" s="19" t="str">
        <f>IF(Data!$C246=0,"",Data!$C246)</f>
        <v>1</v>
      </c>
      <c r="Q249" s="23" t="str">
        <f>IF($M249="","",Data!$E246)</f>
        <v>L-VL</v>
      </c>
      <c r="R249" s="23" t="str">
        <f t="shared" si="94"/>
        <v>L</v>
      </c>
      <c r="S249" s="23" t="str">
        <f t="shared" si="95"/>
        <v>L</v>
      </c>
      <c r="T249" s="19" t="str">
        <f>IF(Data!$F246=0,"",Data!$F246)</f>
        <v/>
      </c>
      <c r="U249" s="19" t="str">
        <f>IF(Data!$G246=0,"",Data!$G246)</f>
        <v/>
      </c>
      <c r="V249" s="19" t="str">
        <f>IF(Data!$D246=0,"",Data!$D246)</f>
        <v/>
      </c>
      <c r="W249" s="19" t="str">
        <f>Data!$H246</f>
        <v>Japonica</v>
      </c>
      <c r="Y249" s="41" t="e">
        <f t="shared" si="89"/>
        <v>#REF!</v>
      </c>
      <c r="Z249" s="8">
        <f t="shared" si="96"/>
        <v>10000</v>
      </c>
      <c r="AA249" s="8" t="str">
        <f t="shared" si="97"/>
        <v>Barney's Joe</v>
      </c>
      <c r="AB249" s="8" t="str">
        <f t="shared" si="98"/>
        <v>L</v>
      </c>
      <c r="AC249" s="8" t="str">
        <f t="shared" si="99"/>
        <v/>
      </c>
      <c r="AD249" s="8" t="str">
        <f t="shared" si="100"/>
        <v/>
      </c>
      <c r="AE249" s="8" t="str">
        <f t="shared" si="101"/>
        <v/>
      </c>
      <c r="AF249" s="5">
        <f t="shared" si="102"/>
        <v>2020</v>
      </c>
      <c r="AG249" s="46">
        <v>246</v>
      </c>
      <c r="AH249" s="47" t="str">
        <f t="shared" si="90"/>
        <v/>
      </c>
      <c r="AI249" s="48" t="str">
        <f t="shared" si="91"/>
        <v/>
      </c>
      <c r="AK249" s="22" t="e">
        <f>TRIM(#REF!)</f>
        <v>#REF!</v>
      </c>
      <c r="AL249" s="23" t="e">
        <f>IF(#REF!=0,"",#REF!)</f>
        <v>#REF!</v>
      </c>
      <c r="AM249" s="19" t="e">
        <f>IF(#REF!=0,"",#REF!)</f>
        <v>#REF!</v>
      </c>
      <c r="AN249" s="23" t="e">
        <f>IF($AK249="","",#REF!)</f>
        <v>#REF!</v>
      </c>
      <c r="AO249" s="23" t="e">
        <f t="shared" si="103"/>
        <v>#REF!</v>
      </c>
      <c r="AP249" s="19" t="e">
        <f>IF(#REF!=0,"",#REF!)</f>
        <v>#REF!</v>
      </c>
      <c r="AQ249" s="19" t="e">
        <f>IF(#REF!=0,"",#REF!)</f>
        <v>#REF!</v>
      </c>
      <c r="AR249" s="19" t="e">
        <f>IF(#REF!=0,"",#REF!)</f>
        <v>#REF!</v>
      </c>
      <c r="AS249" s="19" t="e">
        <f>#REF!</f>
        <v>#REF!</v>
      </c>
    </row>
    <row r="250" spans="4:45" ht="19.5" thickTop="1" thickBot="1" x14ac:dyDescent="0.25">
      <c r="D250" s="1" t="str">
        <f t="shared" si="106"/>
        <v/>
      </c>
      <c r="E250" s="1" t="str">
        <f t="shared" si="107"/>
        <v/>
      </c>
      <c r="K250" s="19" t="str">
        <f t="shared" si="92"/>
        <v/>
      </c>
      <c r="L250" s="19">
        <f t="shared" si="93"/>
        <v>10000</v>
      </c>
      <c r="M250" s="22" t="str">
        <f>TRIM(Data!$N247)</f>
        <v>Barney's Nina</v>
      </c>
      <c r="N250" s="22" t="str">
        <f>TRIM(Data!$A247)</f>
        <v>Barney's Nina</v>
      </c>
      <c r="O250" s="23">
        <f>IF(Data!$B247=0,"",Data!$B247)</f>
        <v>2020</v>
      </c>
      <c r="P250" s="19" t="str">
        <f>IF(Data!$C247=0,"",Data!$C247)</f>
        <v>1</v>
      </c>
      <c r="Q250" s="23" t="str">
        <f>IF($M250="","",Data!$E247)</f>
        <v>M-L</v>
      </c>
      <c r="R250" s="23" t="str">
        <f t="shared" si="94"/>
        <v>M</v>
      </c>
      <c r="S250" s="23" t="str">
        <f t="shared" si="95"/>
        <v>M</v>
      </c>
      <c r="T250" s="19" t="str">
        <f>IF(Data!$F247=0,"",Data!$F247)</f>
        <v/>
      </c>
      <c r="U250" s="19" t="str">
        <f>IF(Data!$G247=0,"",Data!$G247)</f>
        <v/>
      </c>
      <c r="V250" s="19" t="str">
        <f>IF(Data!$D247=0,"",Data!$D247)</f>
        <v/>
      </c>
      <c r="W250" s="19" t="str">
        <f>Data!$H247</f>
        <v>Japonica</v>
      </c>
      <c r="Y250" s="41" t="e">
        <f t="shared" si="89"/>
        <v>#REF!</v>
      </c>
      <c r="Z250" s="8">
        <f t="shared" si="96"/>
        <v>10000</v>
      </c>
      <c r="AA250" s="8" t="str">
        <f t="shared" si="97"/>
        <v>Barney's Nina</v>
      </c>
      <c r="AB250" s="8" t="str">
        <f t="shared" si="98"/>
        <v>M</v>
      </c>
      <c r="AC250" s="8" t="str">
        <f t="shared" si="99"/>
        <v/>
      </c>
      <c r="AD250" s="8" t="str">
        <f t="shared" si="100"/>
        <v/>
      </c>
      <c r="AE250" s="8" t="str">
        <f t="shared" si="101"/>
        <v/>
      </c>
      <c r="AF250" s="5">
        <f t="shared" si="102"/>
        <v>2020</v>
      </c>
      <c r="AG250" s="46">
        <v>247</v>
      </c>
      <c r="AH250" s="47" t="str">
        <f t="shared" si="90"/>
        <v/>
      </c>
      <c r="AI250" s="48" t="str">
        <f t="shared" si="91"/>
        <v/>
      </c>
      <c r="AK250" s="22" t="e">
        <f>TRIM(#REF!)</f>
        <v>#REF!</v>
      </c>
      <c r="AL250" s="23" t="e">
        <f>IF(#REF!=0,"",#REF!)</f>
        <v>#REF!</v>
      </c>
      <c r="AM250" s="19" t="e">
        <f>IF(#REF!=0,"",#REF!)</f>
        <v>#REF!</v>
      </c>
      <c r="AN250" s="23" t="e">
        <f>IF($AK250="","",#REF!)</f>
        <v>#REF!</v>
      </c>
      <c r="AO250" s="23" t="e">
        <f t="shared" si="103"/>
        <v>#REF!</v>
      </c>
      <c r="AP250" s="19" t="e">
        <f>IF(#REF!=0,"",#REF!)</f>
        <v>#REF!</v>
      </c>
      <c r="AQ250" s="19" t="e">
        <f>IF(#REF!=0,"",#REF!)</f>
        <v>#REF!</v>
      </c>
      <c r="AR250" s="19" t="e">
        <f>IF(#REF!=0,"",#REF!)</f>
        <v>#REF!</v>
      </c>
      <c r="AS250" s="19" t="e">
        <f>#REF!</f>
        <v>#REF!</v>
      </c>
    </row>
    <row r="251" spans="4:45" ht="19.5" thickTop="1" thickBot="1" x14ac:dyDescent="0.25">
      <c r="D251" s="1" t="str">
        <f t="shared" si="106"/>
        <v/>
      </c>
      <c r="E251" s="1" t="str">
        <f t="shared" si="107"/>
        <v/>
      </c>
      <c r="K251" s="19" t="str">
        <f t="shared" si="92"/>
        <v/>
      </c>
      <c r="L251" s="19">
        <f t="shared" si="93"/>
        <v>10000</v>
      </c>
      <c r="M251" s="22" t="str">
        <f>TRIM(Data!$N248)</f>
        <v>Barney's Patricia</v>
      </c>
      <c r="N251" s="22" t="str">
        <f>TRIM(Data!$A248)</f>
        <v>Barney's Patricia</v>
      </c>
      <c r="O251" s="23">
        <f>IF(Data!$B248=0,"",Data!$B248)</f>
        <v>2020</v>
      </c>
      <c r="P251" s="19" t="str">
        <f>IF(Data!$C248=0,"",Data!$C248)</f>
        <v>1</v>
      </c>
      <c r="Q251" s="23" t="str">
        <f>IF($M251="","",Data!$E248)</f>
        <v>S</v>
      </c>
      <c r="R251" s="23" t="str">
        <f t="shared" si="94"/>
        <v>S</v>
      </c>
      <c r="S251" s="23" t="str">
        <f t="shared" si="95"/>
        <v>S</v>
      </c>
      <c r="T251" s="19" t="str">
        <f>IF(Data!$F248=0,"",Data!$F248)</f>
        <v/>
      </c>
      <c r="U251" s="19" t="str">
        <f>IF(Data!$G248=0,"",Data!$G248)</f>
        <v>FD</v>
      </c>
      <c r="V251" s="19" t="str">
        <f>IF(Data!$D248=0,"",Data!$D248)</f>
        <v/>
      </c>
      <c r="W251" s="19" t="str">
        <f>Data!$H248</f>
        <v>Japonica</v>
      </c>
      <c r="Y251" s="41" t="e">
        <f t="shared" si="89"/>
        <v>#REF!</v>
      </c>
      <c r="Z251" s="8">
        <f t="shared" si="96"/>
        <v>10000</v>
      </c>
      <c r="AA251" s="8" t="str">
        <f t="shared" si="97"/>
        <v>Barney's Patricia</v>
      </c>
      <c r="AB251" s="8" t="str">
        <f t="shared" si="98"/>
        <v>S</v>
      </c>
      <c r="AC251" s="8" t="str">
        <f t="shared" si="99"/>
        <v/>
      </c>
      <c r="AD251" s="8" t="str">
        <f t="shared" si="100"/>
        <v>FD</v>
      </c>
      <c r="AE251" s="8" t="str">
        <f t="shared" si="101"/>
        <v/>
      </c>
      <c r="AF251" s="5">
        <f t="shared" si="102"/>
        <v>2020</v>
      </c>
      <c r="AG251" s="46">
        <v>248</v>
      </c>
      <c r="AH251" s="47" t="str">
        <f t="shared" si="90"/>
        <v/>
      </c>
      <c r="AI251" s="48" t="str">
        <f t="shared" si="91"/>
        <v/>
      </c>
      <c r="AK251" s="22" t="e">
        <f>TRIM(#REF!)</f>
        <v>#REF!</v>
      </c>
      <c r="AL251" s="23" t="e">
        <f>IF(#REF!=0,"",#REF!)</f>
        <v>#REF!</v>
      </c>
      <c r="AM251" s="19" t="e">
        <f>IF(#REF!=0,"",#REF!)</f>
        <v>#REF!</v>
      </c>
      <c r="AN251" s="23" t="e">
        <f>IF($AK251="","",#REF!)</f>
        <v>#REF!</v>
      </c>
      <c r="AO251" s="23" t="e">
        <f t="shared" si="103"/>
        <v>#REF!</v>
      </c>
      <c r="AP251" s="19" t="e">
        <f>IF(#REF!=0,"",#REF!)</f>
        <v>#REF!</v>
      </c>
      <c r="AQ251" s="19" t="e">
        <f>IF(#REF!=0,"",#REF!)</f>
        <v>#REF!</v>
      </c>
      <c r="AR251" s="19" t="e">
        <f>IF(#REF!=0,"",#REF!)</f>
        <v>#REF!</v>
      </c>
      <c r="AS251" s="19" t="e">
        <f>#REF!</f>
        <v>#REF!</v>
      </c>
    </row>
    <row r="252" spans="4:45" ht="19.5" thickTop="1" thickBot="1" x14ac:dyDescent="0.25">
      <c r="D252" s="1" t="str">
        <f t="shared" si="106"/>
        <v/>
      </c>
      <c r="E252" s="1" t="str">
        <f t="shared" si="107"/>
        <v/>
      </c>
      <c r="K252" s="19" t="str">
        <f t="shared" si="92"/>
        <v/>
      </c>
      <c r="L252" s="19">
        <f t="shared" si="93"/>
        <v>10000</v>
      </c>
      <c r="M252" s="22" t="str">
        <f>TRIM(Data!$N249)</f>
        <v>Barney's Trula</v>
      </c>
      <c r="N252" s="22" t="str">
        <f>TRIM(Data!$A249)</f>
        <v>Barney's Trula</v>
      </c>
      <c r="O252" s="23">
        <f>IF(Data!$B249=0,"",Data!$B249)</f>
        <v>2020</v>
      </c>
      <c r="P252" s="19" t="str">
        <f>IF(Data!$C249=0,"",Data!$C249)</f>
        <v>1</v>
      </c>
      <c r="Q252" s="23" t="str">
        <f>IF($M252="","",Data!$E249)</f>
        <v>S</v>
      </c>
      <c r="R252" s="23" t="str">
        <f t="shared" si="94"/>
        <v>S</v>
      </c>
      <c r="S252" s="23" t="str">
        <f t="shared" si="95"/>
        <v>S</v>
      </c>
      <c r="T252" s="19" t="str">
        <f>IF(Data!$F249=0,"",Data!$F249)</f>
        <v/>
      </c>
      <c r="U252" s="19" t="str">
        <f>IF(Data!$G249=0,"",Data!$G249)</f>
        <v>FD</v>
      </c>
      <c r="V252" s="19" t="str">
        <f>IF(Data!$D249=0,"",Data!$D249)</f>
        <v/>
      </c>
      <c r="W252" s="19" t="str">
        <f>Data!$H249</f>
        <v>Japonica</v>
      </c>
      <c r="Y252" s="41" t="e">
        <f t="shared" si="89"/>
        <v>#REF!</v>
      </c>
      <c r="Z252" s="8">
        <f t="shared" si="96"/>
        <v>10000</v>
      </c>
      <c r="AA252" s="8" t="str">
        <f t="shared" si="97"/>
        <v>Barney's Trula</v>
      </c>
      <c r="AB252" s="8" t="str">
        <f t="shared" si="98"/>
        <v>S</v>
      </c>
      <c r="AC252" s="8" t="str">
        <f t="shared" si="99"/>
        <v/>
      </c>
      <c r="AD252" s="8" t="str">
        <f t="shared" si="100"/>
        <v>FD</v>
      </c>
      <c r="AE252" s="8" t="str">
        <f t="shared" si="101"/>
        <v/>
      </c>
      <c r="AF252" s="5">
        <f t="shared" si="102"/>
        <v>2020</v>
      </c>
      <c r="AG252" s="46">
        <v>249</v>
      </c>
      <c r="AH252" s="47" t="str">
        <f t="shared" si="90"/>
        <v/>
      </c>
      <c r="AI252" s="48" t="str">
        <f t="shared" si="91"/>
        <v/>
      </c>
      <c r="AK252" s="22" t="e">
        <f>TRIM(#REF!)</f>
        <v>#REF!</v>
      </c>
      <c r="AL252" s="23" t="e">
        <f>IF(#REF!=0,"",#REF!)</f>
        <v>#REF!</v>
      </c>
      <c r="AM252" s="19" t="e">
        <f>IF(#REF!=0,"",#REF!)</f>
        <v>#REF!</v>
      </c>
      <c r="AN252" s="23" t="e">
        <f>IF($AK252="","",#REF!)</f>
        <v>#REF!</v>
      </c>
      <c r="AO252" s="23" t="e">
        <f t="shared" si="103"/>
        <v>#REF!</v>
      </c>
      <c r="AP252" s="19" t="e">
        <f>IF(#REF!=0,"",#REF!)</f>
        <v>#REF!</v>
      </c>
      <c r="AQ252" s="19" t="e">
        <f>IF(#REF!=0,"",#REF!)</f>
        <v>#REF!</v>
      </c>
      <c r="AR252" s="19" t="e">
        <f>IF(#REF!=0,"",#REF!)</f>
        <v>#REF!</v>
      </c>
      <c r="AS252" s="19" t="e">
        <f>#REF!</f>
        <v>#REF!</v>
      </c>
    </row>
    <row r="253" spans="4:45" ht="19.5" thickTop="1" thickBot="1" x14ac:dyDescent="0.25">
      <c r="D253" s="1" t="str">
        <f t="shared" si="106"/>
        <v/>
      </c>
      <c r="E253" s="1" t="str">
        <f t="shared" si="107"/>
        <v/>
      </c>
      <c r="K253" s="19" t="str">
        <f t="shared" si="92"/>
        <v/>
      </c>
      <c r="L253" s="19">
        <f t="shared" si="93"/>
        <v>10000</v>
      </c>
      <c r="M253" s="22" t="str">
        <f>TRIM(Data!$N250)</f>
        <v>Baronne de Bleichroeder [United States}</v>
      </c>
      <c r="N253" s="22" t="str">
        <f>TRIM(Data!$A250)</f>
        <v>Baronne de Bleichroeder [United States} (Otome-shibori)</v>
      </c>
      <c r="O253" s="23">
        <f>IF(Data!$B250=0,"",Data!$B250)</f>
        <v>1891</v>
      </c>
      <c r="P253" s="19" t="str">
        <f>IF(Data!$C250=0,"",Data!$C250)</f>
        <v/>
      </c>
      <c r="Q253" s="23" t="str">
        <f>IF($M253="","",Data!$E250)</f>
        <v>M</v>
      </c>
      <c r="R253" s="23" t="str">
        <f t="shared" si="94"/>
        <v>M</v>
      </c>
      <c r="S253" s="23" t="str">
        <f t="shared" si="95"/>
        <v>M</v>
      </c>
      <c r="T253" s="19" t="str">
        <f>IF(Data!$F250=0,"",Data!$F250)</f>
        <v/>
      </c>
      <c r="U253" s="19" t="str">
        <f>IF(Data!$G250=0,"",Data!$G250)</f>
        <v/>
      </c>
      <c r="V253" s="19" t="str">
        <f>IF(Data!$D250=0,"",Data!$D250)</f>
        <v>ANTIQUE</v>
      </c>
      <c r="W253" s="19" t="str">
        <f>Data!$H250</f>
        <v>Japonica</v>
      </c>
      <c r="Y253" s="41" t="e">
        <f t="shared" si="89"/>
        <v>#REF!</v>
      </c>
      <c r="Z253" s="8">
        <f t="shared" si="96"/>
        <v>253</v>
      </c>
      <c r="AA253" s="8" t="str">
        <f t="shared" si="97"/>
        <v>Baronne de Bleichroeder [United States}</v>
      </c>
      <c r="AB253" s="8" t="str">
        <f t="shared" si="98"/>
        <v>M</v>
      </c>
      <c r="AC253" s="8" t="str">
        <f t="shared" si="99"/>
        <v/>
      </c>
      <c r="AD253" s="8" t="str">
        <f t="shared" si="100"/>
        <v/>
      </c>
      <c r="AE253" s="8" t="str">
        <f t="shared" si="101"/>
        <v>ANTIQUE</v>
      </c>
      <c r="AF253" s="5">
        <f t="shared" si="102"/>
        <v>1891</v>
      </c>
      <c r="AG253" s="46">
        <v>250</v>
      </c>
      <c r="AH253" s="47" t="str">
        <f t="shared" si="90"/>
        <v/>
      </c>
      <c r="AI253" s="48" t="str">
        <f t="shared" si="91"/>
        <v/>
      </c>
      <c r="AK253" s="22" t="e">
        <f>TRIM(#REF!)</f>
        <v>#REF!</v>
      </c>
      <c r="AL253" s="23" t="e">
        <f>IF(#REF!=0,"",#REF!)</f>
        <v>#REF!</v>
      </c>
      <c r="AM253" s="19" t="e">
        <f>IF(#REF!=0,"",#REF!)</f>
        <v>#REF!</v>
      </c>
      <c r="AN253" s="23" t="e">
        <f>IF($AK253="","",#REF!)</f>
        <v>#REF!</v>
      </c>
      <c r="AO253" s="23" t="e">
        <f t="shared" si="103"/>
        <v>#REF!</v>
      </c>
      <c r="AP253" s="19" t="e">
        <f>IF(#REF!=0,"",#REF!)</f>
        <v>#REF!</v>
      </c>
      <c r="AQ253" s="19" t="e">
        <f>IF(#REF!=0,"",#REF!)</f>
        <v>#REF!</v>
      </c>
      <c r="AR253" s="19" t="e">
        <f>IF(#REF!=0,"",#REF!)</f>
        <v>#REF!</v>
      </c>
      <c r="AS253" s="19" t="e">
        <f>#REF!</f>
        <v>#REF!</v>
      </c>
    </row>
    <row r="254" spans="4:45" ht="19.5" thickTop="1" thickBot="1" x14ac:dyDescent="0.25">
      <c r="D254" s="1" t="str">
        <f t="shared" si="106"/>
        <v/>
      </c>
      <c r="E254" s="1" t="str">
        <f t="shared" si="107"/>
        <v/>
      </c>
      <c r="K254" s="19" t="str">
        <f t="shared" si="92"/>
        <v/>
      </c>
      <c r="L254" s="19">
        <f t="shared" si="93"/>
        <v>10000</v>
      </c>
      <c r="M254" s="22" t="str">
        <f>TRIM(Data!$N251)</f>
        <v>Bart Colbert</v>
      </c>
      <c r="N254" s="22" t="str">
        <f>TRIM(Data!$A251)</f>
        <v>Bart Colbert</v>
      </c>
      <c r="O254" s="23">
        <f>IF(Data!$B251=0,"",Data!$B251)</f>
        <v>1977</v>
      </c>
      <c r="P254" s="19" t="str">
        <f>IF(Data!$C251=0,"",Data!$C251)</f>
        <v>1</v>
      </c>
      <c r="Q254" s="23" t="str">
        <f>IF($M254="","",Data!$E251)</f>
        <v>L</v>
      </c>
      <c r="R254" s="23" t="str">
        <f t="shared" si="94"/>
        <v>L</v>
      </c>
      <c r="S254" s="23" t="str">
        <f t="shared" si="95"/>
        <v>L</v>
      </c>
      <c r="T254" s="19" t="str">
        <f>IF(Data!$F251=0,"",Data!$F251)</f>
        <v/>
      </c>
      <c r="U254" s="19" t="str">
        <f>IF(Data!$G251=0,"",Data!$G251)</f>
        <v/>
      </c>
      <c r="V254" s="19" t="str">
        <f>IF(Data!$D251=0,"",Data!$D251)</f>
        <v/>
      </c>
      <c r="W254" s="19" t="str">
        <f>Data!$H251</f>
        <v>Japonica</v>
      </c>
      <c r="Y254" s="41" t="e">
        <f t="shared" si="89"/>
        <v>#REF!</v>
      </c>
      <c r="Z254" s="8">
        <f t="shared" si="96"/>
        <v>10000</v>
      </c>
      <c r="AA254" s="8" t="str">
        <f t="shared" si="97"/>
        <v>Bart Colbert</v>
      </c>
      <c r="AB254" s="8" t="str">
        <f t="shared" si="98"/>
        <v>L</v>
      </c>
      <c r="AC254" s="8" t="str">
        <f t="shared" si="99"/>
        <v/>
      </c>
      <c r="AD254" s="8" t="str">
        <f t="shared" si="100"/>
        <v/>
      </c>
      <c r="AE254" s="8" t="str">
        <f t="shared" si="101"/>
        <v/>
      </c>
      <c r="AF254" s="5">
        <f t="shared" si="102"/>
        <v>1977</v>
      </c>
      <c r="AG254" s="46">
        <v>251</v>
      </c>
      <c r="AH254" s="47" t="str">
        <f t="shared" si="90"/>
        <v/>
      </c>
      <c r="AI254" s="48" t="str">
        <f t="shared" si="91"/>
        <v/>
      </c>
      <c r="AK254" s="22" t="e">
        <f>TRIM(#REF!)</f>
        <v>#REF!</v>
      </c>
      <c r="AL254" s="23" t="e">
        <f>IF(#REF!=0,"",#REF!)</f>
        <v>#REF!</v>
      </c>
      <c r="AM254" s="19" t="e">
        <f>IF(#REF!=0,"",#REF!)</f>
        <v>#REF!</v>
      </c>
      <c r="AN254" s="23" t="e">
        <f>IF($AK254="","",#REF!)</f>
        <v>#REF!</v>
      </c>
      <c r="AO254" s="23" t="e">
        <f t="shared" si="103"/>
        <v>#REF!</v>
      </c>
      <c r="AP254" s="19" t="e">
        <f>IF(#REF!=0,"",#REF!)</f>
        <v>#REF!</v>
      </c>
      <c r="AQ254" s="19" t="e">
        <f>IF(#REF!=0,"",#REF!)</f>
        <v>#REF!</v>
      </c>
      <c r="AR254" s="19" t="e">
        <f>IF(#REF!=0,"",#REF!)</f>
        <v>#REF!</v>
      </c>
      <c r="AS254" s="19" t="e">
        <f>#REF!</f>
        <v>#REF!</v>
      </c>
    </row>
    <row r="255" spans="4:45" ht="19.5" thickTop="1" thickBot="1" x14ac:dyDescent="0.25">
      <c r="D255" s="1" t="str">
        <f t="shared" si="106"/>
        <v/>
      </c>
      <c r="E255" s="1" t="str">
        <f t="shared" si="107"/>
        <v/>
      </c>
      <c r="K255" s="19" t="str">
        <f t="shared" si="92"/>
        <v/>
      </c>
      <c r="L255" s="19">
        <f t="shared" si="93"/>
        <v>10000</v>
      </c>
      <c r="M255" s="22" t="str">
        <f>TRIM(Data!$N252)</f>
        <v>Be Mine</v>
      </c>
      <c r="N255" s="22" t="str">
        <f>TRIM(Data!$A252)</f>
        <v>Be Mine (H)</v>
      </c>
      <c r="O255" s="23">
        <f>IF(Data!$B252=0,"",Data!$B252)</f>
        <v>2019</v>
      </c>
      <c r="P255" s="19" t="str">
        <f>IF(Data!$C252=0,"",Data!$C252)</f>
        <v>1</v>
      </c>
      <c r="Q255" s="23" t="str">
        <f>IF($M255="","",Data!$E252)</f>
        <v>L</v>
      </c>
      <c r="R255" s="23" t="str">
        <f t="shared" si="94"/>
        <v>L</v>
      </c>
      <c r="S255" s="23" t="str">
        <f t="shared" si="95"/>
        <v>L</v>
      </c>
      <c r="T255" s="19" t="str">
        <f>IF(Data!$F252=0,"",Data!$F252)</f>
        <v/>
      </c>
      <c r="U255" s="19" t="str">
        <f>IF(Data!$G252=0,"",Data!$G252)</f>
        <v/>
      </c>
      <c r="V255" s="19" t="str">
        <f>IF(Data!$D252=0,"",Data!$D252)</f>
        <v/>
      </c>
      <c r="W255" s="19" t="str">
        <f>Data!$H252</f>
        <v>NRH</v>
      </c>
      <c r="Y255" s="41" t="e">
        <f t="shared" si="89"/>
        <v>#REF!</v>
      </c>
      <c r="Z255" s="8">
        <f t="shared" si="96"/>
        <v>10000</v>
      </c>
      <c r="AA255" s="8" t="str">
        <f t="shared" si="97"/>
        <v>Be Mine</v>
      </c>
      <c r="AB255" s="8" t="str">
        <f t="shared" si="98"/>
        <v>L</v>
      </c>
      <c r="AC255" s="8" t="str">
        <f t="shared" si="99"/>
        <v/>
      </c>
      <c r="AD255" s="8" t="str">
        <f t="shared" si="100"/>
        <v/>
      </c>
      <c r="AE255" s="8" t="str">
        <f t="shared" si="101"/>
        <v/>
      </c>
      <c r="AF255" s="5">
        <f t="shared" si="102"/>
        <v>2019</v>
      </c>
      <c r="AG255" s="46">
        <v>252</v>
      </c>
      <c r="AH255" s="47" t="str">
        <f t="shared" si="90"/>
        <v/>
      </c>
      <c r="AI255" s="48" t="str">
        <f t="shared" si="91"/>
        <v/>
      </c>
      <c r="AK255" s="22" t="e">
        <f>TRIM(#REF!)</f>
        <v>#REF!</v>
      </c>
      <c r="AL255" s="23" t="e">
        <f>IF(#REF!=0,"",#REF!)</f>
        <v>#REF!</v>
      </c>
      <c r="AM255" s="19" t="e">
        <f>IF(#REF!=0,"",#REF!)</f>
        <v>#REF!</v>
      </c>
      <c r="AN255" s="23" t="e">
        <f>IF($AK255="","",#REF!)</f>
        <v>#REF!</v>
      </c>
      <c r="AO255" s="23" t="e">
        <f t="shared" si="103"/>
        <v>#REF!</v>
      </c>
      <c r="AP255" s="19" t="e">
        <f>IF(#REF!=0,"",#REF!)</f>
        <v>#REF!</v>
      </c>
      <c r="AQ255" s="19" t="e">
        <f>IF(#REF!=0,"",#REF!)</f>
        <v>#REF!</v>
      </c>
      <c r="AR255" s="19" t="e">
        <f>IF(#REF!=0,"",#REF!)</f>
        <v>#REF!</v>
      </c>
      <c r="AS255" s="19" t="e">
        <f>#REF!</f>
        <v>#REF!</v>
      </c>
    </row>
    <row r="256" spans="4:45" ht="19.5" thickTop="1" thickBot="1" x14ac:dyDescent="0.25">
      <c r="D256" s="1" t="str">
        <f t="shared" si="106"/>
        <v/>
      </c>
      <c r="E256" s="1" t="str">
        <f t="shared" si="107"/>
        <v/>
      </c>
      <c r="K256" s="19" t="str">
        <f t="shared" si="92"/>
        <v/>
      </c>
      <c r="L256" s="19">
        <f t="shared" si="93"/>
        <v>10000</v>
      </c>
      <c r="M256" s="22" t="str">
        <f>TRIM(Data!$N253)</f>
        <v>Bea Rogers</v>
      </c>
      <c r="N256" s="22" t="str">
        <f>TRIM(Data!$A253)</f>
        <v>Bea Rogers</v>
      </c>
      <c r="O256" s="23">
        <f>IF(Data!$B253=0,"",Data!$B253)</f>
        <v>1971</v>
      </c>
      <c r="P256" s="19" t="str">
        <f>IF(Data!$C253=0,"",Data!$C253)</f>
        <v/>
      </c>
      <c r="Q256" s="23" t="str">
        <f>IF($M256="","",Data!$E253)</f>
        <v>L</v>
      </c>
      <c r="R256" s="23" t="str">
        <f t="shared" si="94"/>
        <v>L</v>
      </c>
      <c r="S256" s="23" t="str">
        <f t="shared" si="95"/>
        <v>L</v>
      </c>
      <c r="T256" s="19" t="str">
        <f>IF(Data!$F253=0,"",Data!$F253)</f>
        <v>WHITE</v>
      </c>
      <c r="U256" s="19" t="str">
        <f>IF(Data!$G253=0,"",Data!$G253)</f>
        <v/>
      </c>
      <c r="V256" s="19" t="str">
        <f>IF(Data!$D253=0,"",Data!$D253)</f>
        <v/>
      </c>
      <c r="W256" s="19" t="str">
        <f>Data!$H253</f>
        <v>Japonica</v>
      </c>
      <c r="Y256" s="41" t="e">
        <f t="shared" si="89"/>
        <v>#REF!</v>
      </c>
      <c r="Z256" s="8">
        <f t="shared" si="96"/>
        <v>10000</v>
      </c>
      <c r="AA256" s="8" t="str">
        <f t="shared" si="97"/>
        <v>Bea Rogers</v>
      </c>
      <c r="AB256" s="8" t="str">
        <f t="shared" si="98"/>
        <v>L</v>
      </c>
      <c r="AC256" s="8" t="str">
        <f t="shared" si="99"/>
        <v>WHITE</v>
      </c>
      <c r="AD256" s="8" t="str">
        <f t="shared" si="100"/>
        <v/>
      </c>
      <c r="AE256" s="8" t="str">
        <f t="shared" si="101"/>
        <v/>
      </c>
      <c r="AF256" s="5">
        <f t="shared" si="102"/>
        <v>1971</v>
      </c>
      <c r="AG256" s="46">
        <v>253</v>
      </c>
      <c r="AH256" s="47" t="str">
        <f t="shared" si="90"/>
        <v/>
      </c>
      <c r="AI256" s="48" t="str">
        <f t="shared" si="91"/>
        <v/>
      </c>
      <c r="AK256" s="22" t="e">
        <f>TRIM(#REF!)</f>
        <v>#REF!</v>
      </c>
      <c r="AL256" s="23" t="e">
        <f>IF(#REF!=0,"",#REF!)</f>
        <v>#REF!</v>
      </c>
      <c r="AM256" s="19" t="e">
        <f>IF(#REF!=0,"",#REF!)</f>
        <v>#REF!</v>
      </c>
      <c r="AN256" s="23" t="e">
        <f>IF($AK256="","",#REF!)</f>
        <v>#REF!</v>
      </c>
      <c r="AO256" s="23" t="e">
        <f t="shared" si="103"/>
        <v>#REF!</v>
      </c>
      <c r="AP256" s="19" t="e">
        <f>IF(#REF!=0,"",#REF!)</f>
        <v>#REF!</v>
      </c>
      <c r="AQ256" s="19" t="e">
        <f>IF(#REF!=0,"",#REF!)</f>
        <v>#REF!</v>
      </c>
      <c r="AR256" s="19" t="e">
        <f>IF(#REF!=0,"",#REF!)</f>
        <v>#REF!</v>
      </c>
      <c r="AS256" s="19" t="e">
        <f>#REF!</f>
        <v>#REF!</v>
      </c>
    </row>
    <row r="257" spans="4:45" ht="19.5" thickTop="1" thickBot="1" x14ac:dyDescent="0.25">
      <c r="D257" s="1" t="str">
        <f t="shared" si="106"/>
        <v/>
      </c>
      <c r="E257" s="1" t="str">
        <f t="shared" si="107"/>
        <v/>
      </c>
      <c r="K257" s="19" t="str">
        <f t="shared" si="92"/>
        <v/>
      </c>
      <c r="L257" s="19">
        <f t="shared" si="93"/>
        <v>10000</v>
      </c>
      <c r="M257" s="22" t="str">
        <f>TRIM(Data!$N254)</f>
        <v>Beatrice Bisiach</v>
      </c>
      <c r="N257" s="22" t="str">
        <f>TRIM(Data!$A254)</f>
        <v>Beatrice Bisiach</v>
      </c>
      <c r="O257" s="23">
        <f>IF(Data!$B254=0,"",Data!$B254)</f>
        <v>2001</v>
      </c>
      <c r="P257" s="19" t="str">
        <f>IF(Data!$C254=0,"",Data!$C254)</f>
        <v>1</v>
      </c>
      <c r="Q257" s="23" t="str">
        <f>IF($M257="","",Data!$E254)</f>
        <v>L-VL</v>
      </c>
      <c r="R257" s="23" t="str">
        <f t="shared" si="94"/>
        <v>L</v>
      </c>
      <c r="S257" s="23" t="str">
        <f t="shared" si="95"/>
        <v>L</v>
      </c>
      <c r="T257" s="19" t="str">
        <f>IF(Data!$F254=0,"",Data!$F254)</f>
        <v/>
      </c>
      <c r="U257" s="19" t="str">
        <f>IF(Data!$G254=0,"",Data!$G254)</f>
        <v/>
      </c>
      <c r="V257" s="19" t="str">
        <f>IF(Data!$D254=0,"",Data!$D254)</f>
        <v/>
      </c>
      <c r="W257" s="19" t="str">
        <f>Data!$H254</f>
        <v>Japonica</v>
      </c>
      <c r="Y257" s="41" t="e">
        <f t="shared" si="89"/>
        <v>#REF!</v>
      </c>
      <c r="Z257" s="8">
        <f t="shared" si="96"/>
        <v>10000</v>
      </c>
      <c r="AA257" s="8" t="str">
        <f t="shared" si="97"/>
        <v>Beatrice Bisiach</v>
      </c>
      <c r="AB257" s="8" t="str">
        <f t="shared" si="98"/>
        <v>L</v>
      </c>
      <c r="AC257" s="8" t="str">
        <f t="shared" si="99"/>
        <v/>
      </c>
      <c r="AD257" s="8" t="str">
        <f t="shared" si="100"/>
        <v/>
      </c>
      <c r="AE257" s="8" t="str">
        <f t="shared" si="101"/>
        <v/>
      </c>
      <c r="AF257" s="5">
        <f t="shared" si="102"/>
        <v>2001</v>
      </c>
      <c r="AG257" s="46">
        <v>254</v>
      </c>
      <c r="AH257" s="47" t="str">
        <f t="shared" si="90"/>
        <v/>
      </c>
      <c r="AI257" s="48" t="str">
        <f t="shared" si="91"/>
        <v/>
      </c>
      <c r="AK257" s="22" t="e">
        <f>TRIM(#REF!)</f>
        <v>#REF!</v>
      </c>
      <c r="AL257" s="23" t="e">
        <f>IF(#REF!=0,"",#REF!)</f>
        <v>#REF!</v>
      </c>
      <c r="AM257" s="19" t="e">
        <f>IF(#REF!=0,"",#REF!)</f>
        <v>#REF!</v>
      </c>
      <c r="AN257" s="23" t="e">
        <f>IF($AK257="","",#REF!)</f>
        <v>#REF!</v>
      </c>
      <c r="AO257" s="23" t="e">
        <f t="shared" si="103"/>
        <v>#REF!</v>
      </c>
      <c r="AP257" s="19" t="e">
        <f>IF(#REF!=0,"",#REF!)</f>
        <v>#REF!</v>
      </c>
      <c r="AQ257" s="19" t="e">
        <f>IF(#REF!=0,"",#REF!)</f>
        <v>#REF!</v>
      </c>
      <c r="AR257" s="19" t="e">
        <f>IF(#REF!=0,"",#REF!)</f>
        <v>#REF!</v>
      </c>
      <c r="AS257" s="19" t="e">
        <f>#REF!</f>
        <v>#REF!</v>
      </c>
    </row>
    <row r="258" spans="4:45" ht="19.5" thickTop="1" thickBot="1" x14ac:dyDescent="0.25">
      <c r="D258" s="1" t="str">
        <f t="shared" si="106"/>
        <v/>
      </c>
      <c r="E258" s="1" t="str">
        <f t="shared" si="107"/>
        <v/>
      </c>
      <c r="K258" s="19" t="str">
        <f t="shared" si="92"/>
        <v/>
      </c>
      <c r="L258" s="19">
        <f t="shared" si="93"/>
        <v>10000</v>
      </c>
      <c r="M258" s="22" t="str">
        <f>TRIM(Data!$N255)</f>
        <v>Beatrix Hoyt</v>
      </c>
      <c r="N258" s="22" t="str">
        <f>TRIM(Data!$A255)</f>
        <v>Beatrix Hoyt</v>
      </c>
      <c r="O258" s="23">
        <f>IF(Data!$B255=0,"",Data!$B255)</f>
        <v>1955</v>
      </c>
      <c r="P258" s="19" t="str">
        <f>IF(Data!$C255=0,"",Data!$C255)</f>
        <v>1</v>
      </c>
      <c r="Q258" s="23" t="str">
        <f>IF($M258="","",Data!$E255)</f>
        <v>L</v>
      </c>
      <c r="R258" s="23" t="str">
        <f t="shared" si="94"/>
        <v>L</v>
      </c>
      <c r="S258" s="23" t="str">
        <f t="shared" si="95"/>
        <v>L</v>
      </c>
      <c r="T258" s="19" t="str">
        <f>IF(Data!$F255=0,"",Data!$F255)</f>
        <v/>
      </c>
      <c r="U258" s="19" t="str">
        <f>IF(Data!$G255=0,"",Data!$G255)</f>
        <v/>
      </c>
      <c r="V258" s="19" t="str">
        <f>IF(Data!$D255=0,"",Data!$D255)</f>
        <v/>
      </c>
      <c r="W258" s="19" t="str">
        <f>Data!$H255</f>
        <v>Japonica</v>
      </c>
      <c r="Y258" s="41" t="e">
        <f t="shared" si="89"/>
        <v>#REF!</v>
      </c>
      <c r="Z258" s="8">
        <f t="shared" si="96"/>
        <v>10000</v>
      </c>
      <c r="AA258" s="8" t="str">
        <f t="shared" si="97"/>
        <v>Beatrix Hoyt</v>
      </c>
      <c r="AB258" s="8" t="str">
        <f t="shared" si="98"/>
        <v>L</v>
      </c>
      <c r="AC258" s="8" t="str">
        <f t="shared" si="99"/>
        <v/>
      </c>
      <c r="AD258" s="8" t="str">
        <f t="shared" si="100"/>
        <v/>
      </c>
      <c r="AE258" s="8" t="str">
        <f t="shared" si="101"/>
        <v/>
      </c>
      <c r="AF258" s="5">
        <f t="shared" si="102"/>
        <v>1955</v>
      </c>
      <c r="AG258" s="46">
        <v>255</v>
      </c>
      <c r="AH258" s="47" t="str">
        <f t="shared" si="90"/>
        <v/>
      </c>
      <c r="AI258" s="48" t="str">
        <f t="shared" si="91"/>
        <v/>
      </c>
      <c r="AK258" s="22" t="e">
        <f>TRIM(#REF!)</f>
        <v>#REF!</v>
      </c>
      <c r="AL258" s="23" t="e">
        <f>IF(#REF!=0,"",#REF!)</f>
        <v>#REF!</v>
      </c>
      <c r="AM258" s="19" t="e">
        <f>IF(#REF!=0,"",#REF!)</f>
        <v>#REF!</v>
      </c>
      <c r="AN258" s="23" t="e">
        <f>IF($AK258="","",#REF!)</f>
        <v>#REF!</v>
      </c>
      <c r="AO258" s="23" t="e">
        <f t="shared" si="103"/>
        <v>#REF!</v>
      </c>
      <c r="AP258" s="19" t="e">
        <f>IF(#REF!=0,"",#REF!)</f>
        <v>#REF!</v>
      </c>
      <c r="AQ258" s="19" t="e">
        <f>IF(#REF!=0,"",#REF!)</f>
        <v>#REF!</v>
      </c>
      <c r="AR258" s="19" t="e">
        <f>IF(#REF!=0,"",#REF!)</f>
        <v>#REF!</v>
      </c>
      <c r="AS258" s="19" t="e">
        <f>#REF!</f>
        <v>#REF!</v>
      </c>
    </row>
    <row r="259" spans="4:45" ht="19.5" thickTop="1" thickBot="1" x14ac:dyDescent="0.25">
      <c r="D259" s="1" t="str">
        <f t="shared" si="106"/>
        <v/>
      </c>
      <c r="E259" s="1" t="str">
        <f t="shared" si="107"/>
        <v/>
      </c>
      <c r="K259" s="19" t="str">
        <f t="shared" si="92"/>
        <v/>
      </c>
      <c r="L259" s="19">
        <f t="shared" si="93"/>
        <v>10000</v>
      </c>
      <c r="M259" s="22" t="str">
        <f>TRIM(Data!$N256)</f>
        <v>Beau Geste</v>
      </c>
      <c r="N259" s="22" t="str">
        <f>TRIM(Data!$A256)</f>
        <v>Beau Geste</v>
      </c>
      <c r="O259" s="23">
        <f>IF(Data!$B256=0,"",Data!$B256)</f>
        <v>1972</v>
      </c>
      <c r="P259" s="19" t="str">
        <f>IF(Data!$C256=0,"",Data!$C256)</f>
        <v/>
      </c>
      <c r="Q259" s="23" t="str">
        <f>IF($M259="","",Data!$E256)</f>
        <v>L</v>
      </c>
      <c r="R259" s="23" t="str">
        <f t="shared" si="94"/>
        <v>L</v>
      </c>
      <c r="S259" s="23" t="str">
        <f t="shared" si="95"/>
        <v>L</v>
      </c>
      <c r="T259" s="19" t="str">
        <f>IF(Data!$F256=0,"",Data!$F256)</f>
        <v/>
      </c>
      <c r="U259" s="19" t="str">
        <f>IF(Data!$G256=0,"",Data!$G256)</f>
        <v/>
      </c>
      <c r="V259" s="19" t="str">
        <f>IF(Data!$D256=0,"",Data!$D256)</f>
        <v/>
      </c>
      <c r="W259" s="19" t="str">
        <f>Data!$H256</f>
        <v>Japonica</v>
      </c>
      <c r="Y259" s="41" t="e">
        <f t="shared" si="89"/>
        <v>#REF!</v>
      </c>
      <c r="Z259" s="8">
        <f t="shared" si="96"/>
        <v>10000</v>
      </c>
      <c r="AA259" s="8" t="str">
        <f t="shared" si="97"/>
        <v>Beau Geste</v>
      </c>
      <c r="AB259" s="8" t="str">
        <f t="shared" si="98"/>
        <v>L</v>
      </c>
      <c r="AC259" s="8" t="str">
        <f t="shared" si="99"/>
        <v/>
      </c>
      <c r="AD259" s="8" t="str">
        <f t="shared" si="100"/>
        <v/>
      </c>
      <c r="AE259" s="8" t="str">
        <f t="shared" si="101"/>
        <v/>
      </c>
      <c r="AF259" s="5">
        <f t="shared" si="102"/>
        <v>1972</v>
      </c>
      <c r="AG259" s="46">
        <v>256</v>
      </c>
      <c r="AH259" s="47" t="str">
        <f t="shared" si="90"/>
        <v/>
      </c>
      <c r="AI259" s="48" t="str">
        <f t="shared" si="91"/>
        <v/>
      </c>
      <c r="AK259" s="22" t="e">
        <f>TRIM(#REF!)</f>
        <v>#REF!</v>
      </c>
      <c r="AL259" s="23" t="e">
        <f>IF(#REF!=0,"",#REF!)</f>
        <v>#REF!</v>
      </c>
      <c r="AM259" s="19" t="e">
        <f>IF(#REF!=0,"",#REF!)</f>
        <v>#REF!</v>
      </c>
      <c r="AN259" s="23" t="e">
        <f>IF($AK259="","",#REF!)</f>
        <v>#REF!</v>
      </c>
      <c r="AO259" s="23" t="e">
        <f t="shared" si="103"/>
        <v>#REF!</v>
      </c>
      <c r="AP259" s="19" t="e">
        <f>IF(#REF!=0,"",#REF!)</f>
        <v>#REF!</v>
      </c>
      <c r="AQ259" s="19" t="e">
        <f>IF(#REF!=0,"",#REF!)</f>
        <v>#REF!</v>
      </c>
      <c r="AR259" s="19" t="e">
        <f>IF(#REF!=0,"",#REF!)</f>
        <v>#REF!</v>
      </c>
      <c r="AS259" s="19" t="e">
        <f>#REF!</f>
        <v>#REF!</v>
      </c>
    </row>
    <row r="260" spans="4:45" ht="19.5" thickTop="1" thickBot="1" x14ac:dyDescent="0.25">
      <c r="D260" s="1" t="str">
        <f t="shared" si="106"/>
        <v/>
      </c>
      <c r="E260" s="1" t="str">
        <f t="shared" si="107"/>
        <v/>
      </c>
      <c r="K260" s="19" t="str">
        <f t="shared" si="92"/>
        <v/>
      </c>
      <c r="L260" s="19">
        <f t="shared" si="93"/>
        <v>10000</v>
      </c>
      <c r="M260" s="22" t="str">
        <f>TRIM(Data!$N257)</f>
        <v>Beau Harp</v>
      </c>
      <c r="N260" s="22" t="str">
        <f>TRIM(Data!$A257)</f>
        <v>Beau Harp</v>
      </c>
      <c r="O260" s="23">
        <f>IF(Data!$B257=0,"",Data!$B257)</f>
        <v>1949</v>
      </c>
      <c r="P260" s="19" t="str">
        <f>IF(Data!$C257=0,"",Data!$C257)</f>
        <v>1</v>
      </c>
      <c r="Q260" s="23" t="str">
        <f>IF($M260="","",Data!$E257)</f>
        <v>M-L</v>
      </c>
      <c r="R260" s="23" t="str">
        <f t="shared" si="94"/>
        <v>M</v>
      </c>
      <c r="S260" s="23" t="str">
        <f t="shared" si="95"/>
        <v>M</v>
      </c>
      <c r="T260" s="19" t="str">
        <f>IF(Data!$F257=0,"",Data!$F257)</f>
        <v/>
      </c>
      <c r="U260" s="19" t="str">
        <f>IF(Data!$G257=0,"",Data!$G257)</f>
        <v/>
      </c>
      <c r="V260" s="19" t="str">
        <f>IF(Data!$D257=0,"",Data!$D257)</f>
        <v/>
      </c>
      <c r="W260" s="19" t="str">
        <f>Data!$H257</f>
        <v>Japonica</v>
      </c>
      <c r="Y260" s="41" t="e">
        <f t="shared" ref="Y260:Y323" si="108">RANK(Z260,Z$4:Z$3653,1)</f>
        <v>#REF!</v>
      </c>
      <c r="Z260" s="8">
        <f t="shared" si="96"/>
        <v>10000</v>
      </c>
      <c r="AA260" s="8" t="str">
        <f t="shared" si="97"/>
        <v>Beau Harp</v>
      </c>
      <c r="AB260" s="8" t="str">
        <f t="shared" si="98"/>
        <v>M</v>
      </c>
      <c r="AC260" s="8" t="str">
        <f t="shared" si="99"/>
        <v/>
      </c>
      <c r="AD260" s="8" t="str">
        <f t="shared" si="100"/>
        <v/>
      </c>
      <c r="AE260" s="8" t="str">
        <f t="shared" si="101"/>
        <v/>
      </c>
      <c r="AF260" s="5">
        <f t="shared" si="102"/>
        <v>1949</v>
      </c>
      <c r="AG260" s="46">
        <v>257</v>
      </c>
      <c r="AH260" s="47" t="str">
        <f t="shared" ref="AH260:AH323" si="109">IF(ISERROR(VLOOKUP($AG260,$Y$4:$AE$3653,2,FALSE)),"",VLOOKUP($AG260,$Y$4:$AE$3653,3,FALSE))</f>
        <v/>
      </c>
      <c r="AI260" s="48" t="str">
        <f t="shared" ref="AI260:AI323" si="110">IF(ISERROR(VLOOKUP($AG260,$Y$4:$AE$3653,2,FALSE)),"",VLOOKUP($AG260,$Y$4:$AF$3653,8,FALSE))</f>
        <v/>
      </c>
      <c r="AK260" s="22" t="e">
        <f>TRIM(#REF!)</f>
        <v>#REF!</v>
      </c>
      <c r="AL260" s="23" t="e">
        <f>IF(#REF!=0,"",#REF!)</f>
        <v>#REF!</v>
      </c>
      <c r="AM260" s="19" t="e">
        <f>IF(#REF!=0,"",#REF!)</f>
        <v>#REF!</v>
      </c>
      <c r="AN260" s="23" t="e">
        <f>IF($AK260="","",#REF!)</f>
        <v>#REF!</v>
      </c>
      <c r="AO260" s="23" t="e">
        <f t="shared" si="103"/>
        <v>#REF!</v>
      </c>
      <c r="AP260" s="19" t="e">
        <f>IF(#REF!=0,"",#REF!)</f>
        <v>#REF!</v>
      </c>
      <c r="AQ260" s="19" t="e">
        <f>IF(#REF!=0,"",#REF!)</f>
        <v>#REF!</v>
      </c>
      <c r="AR260" s="19" t="e">
        <f>IF(#REF!=0,"",#REF!)</f>
        <v>#REF!</v>
      </c>
      <c r="AS260" s="19" t="e">
        <f>#REF!</f>
        <v>#REF!</v>
      </c>
    </row>
    <row r="261" spans="4:45" ht="19.5" thickTop="1" thickBot="1" x14ac:dyDescent="0.25">
      <c r="D261" s="1" t="str">
        <f t="shared" si="106"/>
        <v/>
      </c>
      <c r="E261" s="1" t="str">
        <f t="shared" si="107"/>
        <v/>
      </c>
      <c r="K261" s="19" t="str">
        <f t="shared" ref="K261:K324" si="111">IF(L261=10000,"",RANK(L261,$L$4:$L$3653,1))</f>
        <v/>
      </c>
      <c r="L261" s="19">
        <f t="shared" ref="L261:L324" si="112">IF(ISERROR(SEARCH($B$2,M261)),10000,IF(SEARCH($B$2,M261)=1,SEARCH($B$2,M261)+ROW()/100000,10000))</f>
        <v>10000</v>
      </c>
      <c r="M261" s="22" t="str">
        <f>TRIM(Data!$N258)</f>
        <v>Beau Harp Var. (See Dr. John D.Bell)</v>
      </c>
      <c r="N261" s="22" t="str">
        <f>TRIM(Data!$A258)</f>
        <v>Beau Harp Var. (See Dr. John D.Bell)</v>
      </c>
      <c r="O261" s="23">
        <f>IF(Data!$B258=0,"",Data!$B258)</f>
        <v>1950</v>
      </c>
      <c r="P261" s="19" t="str">
        <f>IF(Data!$C258=0,"",Data!$C258)</f>
        <v/>
      </c>
      <c r="Q261" s="23" t="str">
        <f>IF($M261="","",Data!$E258)</f>
        <v>M-L</v>
      </c>
      <c r="R261" s="23" t="str">
        <f t="shared" ref="R261:R324" si="113">IF($M261="","",IF($Q261="Min","Min",IF($Q261="Min-S",IF($J$1=1,"S","Min"),IF(OR($Q261="S",$Q261="S-M"),"S",IF(OR($Q261="M",$Q261="M-L"),"M",IF(OR($Q261="L",$Q261="L-VL"),"L",IF($Q261="VL","VL")))))))</f>
        <v>M</v>
      </c>
      <c r="S261" s="23" t="str">
        <f t="shared" ref="S261:S324" si="114">IF($J$1=1,$R261,$Q261)</f>
        <v>M</v>
      </c>
      <c r="T261" s="19" t="str">
        <f>IF(Data!$F258=0,"",Data!$F258)</f>
        <v/>
      </c>
      <c r="U261" s="19" t="str">
        <f>IF(Data!$G258=0,"",Data!$G258)</f>
        <v/>
      </c>
      <c r="V261" s="19" t="str">
        <f>IF(Data!$D258=0,"",Data!$D258)</f>
        <v/>
      </c>
      <c r="W261" s="19" t="str">
        <f>Data!$H258</f>
        <v>Japonica</v>
      </c>
      <c r="Y261" s="41" t="e">
        <f t="shared" si="108"/>
        <v>#REF!</v>
      </c>
      <c r="Z261" s="8">
        <f t="shared" ref="Z261:Z324" si="115">IF($V261="ANTIQUE",IF($W261="Japonica",ROW(),10000),10000)</f>
        <v>10000</v>
      </c>
      <c r="AA261" s="8" t="str">
        <f t="shared" ref="AA261:AA324" si="116">$M261</f>
        <v>Beau Harp Var. (See Dr. John D.Bell)</v>
      </c>
      <c r="AB261" s="8" t="str">
        <f t="shared" ref="AB261:AB324" si="117">$R261</f>
        <v>M</v>
      </c>
      <c r="AC261" s="8" t="str">
        <f t="shared" ref="AC261:AC324" si="118">$T261</f>
        <v/>
      </c>
      <c r="AD261" s="8" t="str">
        <f t="shared" ref="AD261:AD324" si="119">U261</f>
        <v/>
      </c>
      <c r="AE261" s="8" t="str">
        <f t="shared" ref="AE261:AE324" si="120">$V261</f>
        <v/>
      </c>
      <c r="AF261" s="5">
        <f t="shared" ref="AF261:AF324" si="121">$O261</f>
        <v>1950</v>
      </c>
      <c r="AG261" s="46">
        <v>258</v>
      </c>
      <c r="AH261" s="47" t="str">
        <f t="shared" si="109"/>
        <v/>
      </c>
      <c r="AI261" s="48" t="str">
        <f t="shared" si="110"/>
        <v/>
      </c>
      <c r="AK261" s="22" t="e">
        <f>TRIM(#REF!)</f>
        <v>#REF!</v>
      </c>
      <c r="AL261" s="23" t="e">
        <f>IF(#REF!=0,"",#REF!)</f>
        <v>#REF!</v>
      </c>
      <c r="AM261" s="19" t="e">
        <f>IF(#REF!=0,"",#REF!)</f>
        <v>#REF!</v>
      </c>
      <c r="AN261" s="23" t="e">
        <f>IF($AK261="","",#REF!)</f>
        <v>#REF!</v>
      </c>
      <c r="AO261" s="23" t="e">
        <f t="shared" ref="AO261:AO324" si="122">IF($AK261="","",IF($AN261="Min","Min",IF($AN261="Min-S",IF($J$1=1,"S","Min"),IF(OR($AN261="S",$AN261="S-M"),"S",IF(OR($AN261="M",$AN261="M-L"),"M",IF(OR($AN261="L",$AN261="L-VL"),"L",IF($AN261="VL","VL")))))))</f>
        <v>#REF!</v>
      </c>
      <c r="AP261" s="19" t="e">
        <f>IF(#REF!=0,"",#REF!)</f>
        <v>#REF!</v>
      </c>
      <c r="AQ261" s="19" t="e">
        <f>IF(#REF!=0,"",#REF!)</f>
        <v>#REF!</v>
      </c>
      <c r="AR261" s="19" t="e">
        <f>IF(#REF!=0,"",#REF!)</f>
        <v>#REF!</v>
      </c>
      <c r="AS261" s="19" t="e">
        <f>#REF!</f>
        <v>#REF!</v>
      </c>
    </row>
    <row r="262" spans="4:45" ht="19.5" thickTop="1" thickBot="1" x14ac:dyDescent="0.25">
      <c r="D262" s="1" t="str">
        <f t="shared" si="106"/>
        <v/>
      </c>
      <c r="E262" s="1" t="str">
        <f t="shared" si="107"/>
        <v/>
      </c>
      <c r="K262" s="19" t="str">
        <f t="shared" si="111"/>
        <v/>
      </c>
      <c r="L262" s="19">
        <f t="shared" si="112"/>
        <v>10000</v>
      </c>
      <c r="M262" s="22" t="str">
        <f>TRIM(Data!$N259)</f>
        <v>Beautiful Day</v>
      </c>
      <c r="N262" s="22" t="str">
        <f>TRIM(Data!$A259)</f>
        <v>Beautiful Day (R)</v>
      </c>
      <c r="O262" s="23">
        <f>IF(Data!$B259=0,"",Data!$B259)</f>
        <v>2007</v>
      </c>
      <c r="P262" s="19" t="str">
        <f>IF(Data!$C259=0,"",Data!$C259)</f>
        <v>1</v>
      </c>
      <c r="Q262" s="23" t="str">
        <f>IF($M262="","",Data!$E259)</f>
        <v>M</v>
      </c>
      <c r="R262" s="23" t="str">
        <f t="shared" si="113"/>
        <v>M</v>
      </c>
      <c r="S262" s="23" t="str">
        <f t="shared" si="114"/>
        <v>M</v>
      </c>
      <c r="T262" s="19" t="str">
        <f>IF(Data!$F259=0,"",Data!$F259)</f>
        <v/>
      </c>
      <c r="U262" s="19" t="str">
        <f>IF(Data!$G259=0,"",Data!$G259)</f>
        <v>FD</v>
      </c>
      <c r="V262" s="19" t="str">
        <f>IF(Data!$D259=0,"",Data!$D259)</f>
        <v/>
      </c>
      <c r="W262" s="19" t="str">
        <f>Data!$H259</f>
        <v>Reticulata</v>
      </c>
      <c r="Y262" s="41" t="e">
        <f t="shared" si="108"/>
        <v>#REF!</v>
      </c>
      <c r="Z262" s="8">
        <f t="shared" si="115"/>
        <v>10000</v>
      </c>
      <c r="AA262" s="8" t="str">
        <f t="shared" si="116"/>
        <v>Beautiful Day</v>
      </c>
      <c r="AB262" s="8" t="str">
        <f t="shared" si="117"/>
        <v>M</v>
      </c>
      <c r="AC262" s="8" t="str">
        <f t="shared" si="118"/>
        <v/>
      </c>
      <c r="AD262" s="8" t="str">
        <f t="shared" si="119"/>
        <v>FD</v>
      </c>
      <c r="AE262" s="8" t="str">
        <f t="shared" si="120"/>
        <v/>
      </c>
      <c r="AF262" s="5">
        <f t="shared" si="121"/>
        <v>2007</v>
      </c>
      <c r="AG262" s="46">
        <v>259</v>
      </c>
      <c r="AH262" s="47" t="str">
        <f t="shared" si="109"/>
        <v/>
      </c>
      <c r="AI262" s="48" t="str">
        <f t="shared" si="110"/>
        <v/>
      </c>
      <c r="AK262" s="22" t="e">
        <f>TRIM(#REF!)</f>
        <v>#REF!</v>
      </c>
      <c r="AL262" s="23" t="e">
        <f>IF(#REF!=0,"",#REF!)</f>
        <v>#REF!</v>
      </c>
      <c r="AM262" s="19" t="e">
        <f>IF(#REF!=0,"",#REF!)</f>
        <v>#REF!</v>
      </c>
      <c r="AN262" s="23" t="e">
        <f>IF($AK262="","",#REF!)</f>
        <v>#REF!</v>
      </c>
      <c r="AO262" s="23" t="e">
        <f t="shared" si="122"/>
        <v>#REF!</v>
      </c>
      <c r="AP262" s="19" t="e">
        <f>IF(#REF!=0,"",#REF!)</f>
        <v>#REF!</v>
      </c>
      <c r="AQ262" s="19" t="e">
        <f>IF(#REF!=0,"",#REF!)</f>
        <v>#REF!</v>
      </c>
      <c r="AR262" s="19" t="e">
        <f>IF(#REF!=0,"",#REF!)</f>
        <v>#REF!</v>
      </c>
      <c r="AS262" s="19" t="e">
        <f>#REF!</f>
        <v>#REF!</v>
      </c>
    </row>
    <row r="263" spans="4:45" ht="19.5" thickTop="1" thickBot="1" x14ac:dyDescent="0.25">
      <c r="D263" s="1" t="str">
        <f t="shared" si="106"/>
        <v/>
      </c>
      <c r="E263" s="1" t="str">
        <f t="shared" si="107"/>
        <v/>
      </c>
      <c r="K263" s="19" t="str">
        <f t="shared" si="111"/>
        <v/>
      </c>
      <c r="L263" s="19">
        <f t="shared" si="112"/>
        <v>10000</v>
      </c>
      <c r="M263" s="22" t="str">
        <f>TRIM(Data!$N260)</f>
        <v>Beauty of Holland</v>
      </c>
      <c r="N263" s="22" t="str">
        <f>TRIM(Data!$A260)</f>
        <v>Beauty of Holland (C.P. Morgan, Doris Madalia)</v>
      </c>
      <c r="O263" s="23">
        <f>IF(Data!$B260=0,"",Data!$B260)</f>
        <v>1938</v>
      </c>
      <c r="P263" s="19" t="str">
        <f>IF(Data!$C260=0,"",Data!$C260)</f>
        <v>1</v>
      </c>
      <c r="Q263" s="23" t="str">
        <f>IF($M263="","",Data!$E260)</f>
        <v>M</v>
      </c>
      <c r="R263" s="23" t="str">
        <f t="shared" si="113"/>
        <v>M</v>
      </c>
      <c r="S263" s="23" t="str">
        <f t="shared" si="114"/>
        <v>M</v>
      </c>
      <c r="T263" s="19" t="str">
        <f>IF(Data!$F260=0,"",Data!$F260)</f>
        <v/>
      </c>
      <c r="U263" s="19" t="str">
        <f>IF(Data!$G260=0,"",Data!$G260)</f>
        <v/>
      </c>
      <c r="V263" s="19" t="str">
        <f>IF(Data!$D260=0,"",Data!$D260)</f>
        <v/>
      </c>
      <c r="W263" s="19" t="str">
        <f>Data!$H260</f>
        <v>Japonica</v>
      </c>
      <c r="Y263" s="41" t="e">
        <f t="shared" si="108"/>
        <v>#REF!</v>
      </c>
      <c r="Z263" s="8">
        <f t="shared" si="115"/>
        <v>10000</v>
      </c>
      <c r="AA263" s="8" t="str">
        <f t="shared" si="116"/>
        <v>Beauty of Holland</v>
      </c>
      <c r="AB263" s="8" t="str">
        <f t="shared" si="117"/>
        <v>M</v>
      </c>
      <c r="AC263" s="8" t="str">
        <f t="shared" si="118"/>
        <v/>
      </c>
      <c r="AD263" s="8" t="str">
        <f t="shared" si="119"/>
        <v/>
      </c>
      <c r="AE263" s="8" t="str">
        <f t="shared" si="120"/>
        <v/>
      </c>
      <c r="AF263" s="5">
        <f t="shared" si="121"/>
        <v>1938</v>
      </c>
      <c r="AG263" s="46">
        <v>260</v>
      </c>
      <c r="AH263" s="47" t="str">
        <f t="shared" si="109"/>
        <v/>
      </c>
      <c r="AI263" s="48" t="str">
        <f t="shared" si="110"/>
        <v/>
      </c>
      <c r="AK263" s="22" t="e">
        <f>TRIM(#REF!)</f>
        <v>#REF!</v>
      </c>
      <c r="AL263" s="23" t="e">
        <f>IF(#REF!=0,"",#REF!)</f>
        <v>#REF!</v>
      </c>
      <c r="AM263" s="19" t="e">
        <f>IF(#REF!=0,"",#REF!)</f>
        <v>#REF!</v>
      </c>
      <c r="AN263" s="23" t="e">
        <f>IF($AK263="","",#REF!)</f>
        <v>#REF!</v>
      </c>
      <c r="AO263" s="23" t="e">
        <f t="shared" si="122"/>
        <v>#REF!</v>
      </c>
      <c r="AP263" s="19" t="e">
        <f>IF(#REF!=0,"",#REF!)</f>
        <v>#REF!</v>
      </c>
      <c r="AQ263" s="19" t="e">
        <f>IF(#REF!=0,"",#REF!)</f>
        <v>#REF!</v>
      </c>
      <c r="AR263" s="19" t="e">
        <f>IF(#REF!=0,"",#REF!)</f>
        <v>#REF!</v>
      </c>
      <c r="AS263" s="19" t="e">
        <f>#REF!</f>
        <v>#REF!</v>
      </c>
    </row>
    <row r="264" spans="4:45" ht="19.5" thickTop="1" thickBot="1" x14ac:dyDescent="0.25">
      <c r="D264" s="1" t="str">
        <f t="shared" si="106"/>
        <v/>
      </c>
      <c r="E264" s="1" t="str">
        <f t="shared" si="107"/>
        <v/>
      </c>
      <c r="K264" s="19" t="str">
        <f t="shared" si="111"/>
        <v/>
      </c>
      <c r="L264" s="19">
        <f t="shared" si="112"/>
        <v>10000</v>
      </c>
      <c r="M264" s="22" t="str">
        <f>TRIM(Data!$N261)</f>
        <v>Beauty-n-Pink</v>
      </c>
      <c r="N264" s="22" t="str">
        <f>TRIM(Data!$A261)</f>
        <v>Beauty-n-Pink</v>
      </c>
      <c r="O264" s="23">
        <f>IF(Data!$B261=0,"",Data!$B261)</f>
        <v>2019</v>
      </c>
      <c r="P264" s="19" t="str">
        <f>IF(Data!$C261=0,"",Data!$C261)</f>
        <v>1</v>
      </c>
      <c r="Q264" s="23" t="str">
        <f>IF($M264="","",Data!$E261)</f>
        <v>L</v>
      </c>
      <c r="R264" s="23" t="str">
        <f t="shared" si="113"/>
        <v>L</v>
      </c>
      <c r="S264" s="23" t="str">
        <f t="shared" si="114"/>
        <v>L</v>
      </c>
      <c r="T264" s="19" t="str">
        <f>IF(Data!$F261=0,"",Data!$F261)</f>
        <v/>
      </c>
      <c r="U264" s="19" t="str">
        <f>IF(Data!$G261=0,"",Data!$G261)</f>
        <v/>
      </c>
      <c r="V264" s="19" t="str">
        <f>IF(Data!$D261=0,"",Data!$D261)</f>
        <v/>
      </c>
      <c r="W264" s="19" t="str">
        <f>Data!$H261</f>
        <v>Japonica</v>
      </c>
      <c r="Y264" s="41" t="e">
        <f t="shared" si="108"/>
        <v>#REF!</v>
      </c>
      <c r="Z264" s="8">
        <f t="shared" si="115"/>
        <v>10000</v>
      </c>
      <c r="AA264" s="8" t="str">
        <f t="shared" si="116"/>
        <v>Beauty-n-Pink</v>
      </c>
      <c r="AB264" s="8" t="str">
        <f t="shared" si="117"/>
        <v>L</v>
      </c>
      <c r="AC264" s="8" t="str">
        <f t="shared" si="118"/>
        <v/>
      </c>
      <c r="AD264" s="8" t="str">
        <f t="shared" si="119"/>
        <v/>
      </c>
      <c r="AE264" s="8" t="str">
        <f t="shared" si="120"/>
        <v/>
      </c>
      <c r="AF264" s="5">
        <f t="shared" si="121"/>
        <v>2019</v>
      </c>
      <c r="AG264" s="46">
        <v>261</v>
      </c>
      <c r="AH264" s="47" t="str">
        <f t="shared" si="109"/>
        <v/>
      </c>
      <c r="AI264" s="48" t="str">
        <f t="shared" si="110"/>
        <v/>
      </c>
      <c r="AK264" s="22" t="e">
        <f>TRIM(#REF!)</f>
        <v>#REF!</v>
      </c>
      <c r="AL264" s="23" t="e">
        <f>IF(#REF!=0,"",#REF!)</f>
        <v>#REF!</v>
      </c>
      <c r="AM264" s="19" t="e">
        <f>IF(#REF!=0,"",#REF!)</f>
        <v>#REF!</v>
      </c>
      <c r="AN264" s="23" t="e">
        <f>IF($AK264="","",#REF!)</f>
        <v>#REF!</v>
      </c>
      <c r="AO264" s="23" t="e">
        <f t="shared" si="122"/>
        <v>#REF!</v>
      </c>
      <c r="AP264" s="19" t="e">
        <f>IF(#REF!=0,"",#REF!)</f>
        <v>#REF!</v>
      </c>
      <c r="AQ264" s="19" t="e">
        <f>IF(#REF!=0,"",#REF!)</f>
        <v>#REF!</v>
      </c>
      <c r="AR264" s="19" t="e">
        <f>IF(#REF!=0,"",#REF!)</f>
        <v>#REF!</v>
      </c>
      <c r="AS264" s="19" t="e">
        <f>#REF!</f>
        <v>#REF!</v>
      </c>
    </row>
    <row r="265" spans="4:45" ht="19.5" thickTop="1" thickBot="1" x14ac:dyDescent="0.25">
      <c r="D265" s="1" t="str">
        <f t="shared" si="106"/>
        <v/>
      </c>
      <c r="E265" s="1" t="str">
        <f t="shared" si="107"/>
        <v/>
      </c>
      <c r="K265" s="19" t="str">
        <f t="shared" si="111"/>
        <v/>
      </c>
      <c r="L265" s="19">
        <f t="shared" si="112"/>
        <v>10000</v>
      </c>
      <c r="M265" s="22" t="str">
        <f>TRIM(Data!$N262)</f>
        <v>Bebe Woodward</v>
      </c>
      <c r="N265" s="22" t="str">
        <f>TRIM(Data!$A262)</f>
        <v>Bebe Woodward</v>
      </c>
      <c r="O265" s="23">
        <f>IF(Data!$B262=0,"",Data!$B262)</f>
        <v>1995</v>
      </c>
      <c r="P265" s="19" t="str">
        <f>IF(Data!$C262=0,"",Data!$C262)</f>
        <v/>
      </c>
      <c r="Q265" s="23" t="str">
        <f>IF($M265="","",Data!$E262)</f>
        <v>M-L</v>
      </c>
      <c r="R265" s="23" t="str">
        <f t="shared" si="113"/>
        <v>M</v>
      </c>
      <c r="S265" s="23" t="str">
        <f t="shared" si="114"/>
        <v>M</v>
      </c>
      <c r="T265" s="19" t="str">
        <f>IF(Data!$F262=0,"",Data!$F262)</f>
        <v/>
      </c>
      <c r="U265" s="19" t="str">
        <f>IF(Data!$G262=0,"",Data!$G262)</f>
        <v/>
      </c>
      <c r="V265" s="19" t="str">
        <f>IF(Data!$D262=0,"",Data!$D262)</f>
        <v/>
      </c>
      <c r="W265" s="19" t="str">
        <f>Data!$H262</f>
        <v>Japonica</v>
      </c>
      <c r="Y265" s="41" t="e">
        <f t="shared" si="108"/>
        <v>#REF!</v>
      </c>
      <c r="Z265" s="8">
        <f t="shared" si="115"/>
        <v>10000</v>
      </c>
      <c r="AA265" s="8" t="str">
        <f t="shared" si="116"/>
        <v>Bebe Woodward</v>
      </c>
      <c r="AB265" s="8" t="str">
        <f t="shared" si="117"/>
        <v>M</v>
      </c>
      <c r="AC265" s="8" t="str">
        <f t="shared" si="118"/>
        <v/>
      </c>
      <c r="AD265" s="8" t="str">
        <f t="shared" si="119"/>
        <v/>
      </c>
      <c r="AE265" s="8" t="str">
        <f t="shared" si="120"/>
        <v/>
      </c>
      <c r="AF265" s="5">
        <f t="shared" si="121"/>
        <v>1995</v>
      </c>
      <c r="AG265" s="46">
        <v>262</v>
      </c>
      <c r="AH265" s="47" t="str">
        <f t="shared" si="109"/>
        <v/>
      </c>
      <c r="AI265" s="48" t="str">
        <f t="shared" si="110"/>
        <v/>
      </c>
      <c r="AK265" s="22" t="e">
        <f>TRIM(#REF!)</f>
        <v>#REF!</v>
      </c>
      <c r="AL265" s="23" t="e">
        <f>IF(#REF!=0,"",#REF!)</f>
        <v>#REF!</v>
      </c>
      <c r="AM265" s="19" t="e">
        <f>IF(#REF!=0,"",#REF!)</f>
        <v>#REF!</v>
      </c>
      <c r="AN265" s="23" t="e">
        <f>IF($AK265="","",#REF!)</f>
        <v>#REF!</v>
      </c>
      <c r="AO265" s="23" t="e">
        <f t="shared" si="122"/>
        <v>#REF!</v>
      </c>
      <c r="AP265" s="19" t="e">
        <f>IF(#REF!=0,"",#REF!)</f>
        <v>#REF!</v>
      </c>
      <c r="AQ265" s="19" t="e">
        <f>IF(#REF!=0,"",#REF!)</f>
        <v>#REF!</v>
      </c>
      <c r="AR265" s="19" t="e">
        <f>IF(#REF!=0,"",#REF!)</f>
        <v>#REF!</v>
      </c>
      <c r="AS265" s="19" t="e">
        <f>#REF!</f>
        <v>#REF!</v>
      </c>
    </row>
    <row r="266" spans="4:45" ht="19.5" thickTop="1" thickBot="1" x14ac:dyDescent="0.25">
      <c r="D266" s="1" t="str">
        <f t="shared" si="106"/>
        <v/>
      </c>
      <c r="E266" s="1" t="str">
        <f t="shared" si="107"/>
        <v/>
      </c>
      <c r="K266" s="19" t="str">
        <f t="shared" si="111"/>
        <v/>
      </c>
      <c r="L266" s="19">
        <f t="shared" si="112"/>
        <v>10000</v>
      </c>
      <c r="M266" s="22" t="str">
        <f>TRIM(Data!$N263)</f>
        <v>Bebe's Best</v>
      </c>
      <c r="N266" s="22" t="str">
        <f>TRIM(Data!$A263)</f>
        <v>Bebe's Best</v>
      </c>
      <c r="O266" s="23">
        <f>IF(Data!$B263=0,"",Data!$B263)</f>
        <v>2012</v>
      </c>
      <c r="P266" s="19" t="str">
        <f>IF(Data!$C263=0,"",Data!$C263)</f>
        <v>1</v>
      </c>
      <c r="Q266" s="23" t="str">
        <f>IF($M266="","",Data!$E263)</f>
        <v>VL</v>
      </c>
      <c r="R266" s="23" t="str">
        <f t="shared" si="113"/>
        <v>VL</v>
      </c>
      <c r="S266" s="23" t="str">
        <f t="shared" si="114"/>
        <v>VL</v>
      </c>
      <c r="T266" s="19" t="str">
        <f>IF(Data!$F263=0,"",Data!$F263)</f>
        <v/>
      </c>
      <c r="U266" s="19" t="str">
        <f>IF(Data!$G263=0,"",Data!$G263)</f>
        <v/>
      </c>
      <c r="V266" s="19" t="str">
        <f>IF(Data!$D263=0,"",Data!$D263)</f>
        <v/>
      </c>
      <c r="W266" s="19" t="str">
        <f>Data!$H263</f>
        <v>Japonica</v>
      </c>
      <c r="Y266" s="41" t="e">
        <f t="shared" si="108"/>
        <v>#REF!</v>
      </c>
      <c r="Z266" s="8">
        <f t="shared" si="115"/>
        <v>10000</v>
      </c>
      <c r="AA266" s="8" t="str">
        <f t="shared" si="116"/>
        <v>Bebe's Best</v>
      </c>
      <c r="AB266" s="8" t="str">
        <f t="shared" si="117"/>
        <v>VL</v>
      </c>
      <c r="AC266" s="8" t="str">
        <f t="shared" si="118"/>
        <v/>
      </c>
      <c r="AD266" s="8" t="str">
        <f t="shared" si="119"/>
        <v/>
      </c>
      <c r="AE266" s="8" t="str">
        <f t="shared" si="120"/>
        <v/>
      </c>
      <c r="AF266" s="5">
        <f t="shared" si="121"/>
        <v>2012</v>
      </c>
      <c r="AG266" s="46">
        <v>263</v>
      </c>
      <c r="AH266" s="47" t="str">
        <f t="shared" si="109"/>
        <v/>
      </c>
      <c r="AI266" s="48" t="str">
        <f t="shared" si="110"/>
        <v/>
      </c>
      <c r="AK266" s="22" t="e">
        <f>TRIM(#REF!)</f>
        <v>#REF!</v>
      </c>
      <c r="AL266" s="23" t="e">
        <f>IF(#REF!=0,"",#REF!)</f>
        <v>#REF!</v>
      </c>
      <c r="AM266" s="19" t="e">
        <f>IF(#REF!=0,"",#REF!)</f>
        <v>#REF!</v>
      </c>
      <c r="AN266" s="23" t="e">
        <f>IF($AK266="","",#REF!)</f>
        <v>#REF!</v>
      </c>
      <c r="AO266" s="23" t="e">
        <f t="shared" si="122"/>
        <v>#REF!</v>
      </c>
      <c r="AP266" s="19" t="e">
        <f>IF(#REF!=0,"",#REF!)</f>
        <v>#REF!</v>
      </c>
      <c r="AQ266" s="19" t="e">
        <f>IF(#REF!=0,"",#REF!)</f>
        <v>#REF!</v>
      </c>
      <c r="AR266" s="19" t="e">
        <f>IF(#REF!=0,"",#REF!)</f>
        <v>#REF!</v>
      </c>
      <c r="AS266" s="19" t="e">
        <f>#REF!</f>
        <v>#REF!</v>
      </c>
    </row>
    <row r="267" spans="4:45" ht="19.5" thickTop="1" thickBot="1" x14ac:dyDescent="0.25">
      <c r="D267" s="1" t="str">
        <f t="shared" si="106"/>
        <v/>
      </c>
      <c r="E267" s="1" t="str">
        <f t="shared" si="107"/>
        <v/>
      </c>
      <c r="K267" s="19" t="str">
        <f t="shared" si="111"/>
        <v/>
      </c>
      <c r="L267" s="19">
        <f t="shared" si="112"/>
        <v>10000</v>
      </c>
      <c r="M267" s="22" t="str">
        <f>TRIM(Data!$N264)</f>
        <v>Belgium Red (See Romany)</v>
      </c>
      <c r="N267" s="22" t="str">
        <f>TRIM(Data!$A264)</f>
        <v>Belgium Red (See Romany)</v>
      </c>
      <c r="O267" s="23">
        <f>IF(Data!$B264=0,"",Data!$B264)</f>
        <v>1937</v>
      </c>
      <c r="P267" s="19" t="str">
        <f>IF(Data!$C264=0,"",Data!$C264)</f>
        <v/>
      </c>
      <c r="Q267" s="23" t="str">
        <f>IF($M267="","",Data!$E264)</f>
        <v>M</v>
      </c>
      <c r="R267" s="23" t="str">
        <f t="shared" si="113"/>
        <v>M</v>
      </c>
      <c r="S267" s="23" t="str">
        <f t="shared" si="114"/>
        <v>M</v>
      </c>
      <c r="T267" s="19" t="str">
        <f>IF(Data!$F264=0,"",Data!$F264)</f>
        <v/>
      </c>
      <c r="U267" s="19" t="str">
        <f>IF(Data!$G264=0,"",Data!$G264)</f>
        <v>FD</v>
      </c>
      <c r="V267" s="19" t="str">
        <f>IF(Data!$D264=0,"",Data!$D264)</f>
        <v/>
      </c>
      <c r="W267" s="19" t="str">
        <f>Data!$H264</f>
        <v>Japonica</v>
      </c>
      <c r="Y267" s="41" t="e">
        <f t="shared" si="108"/>
        <v>#REF!</v>
      </c>
      <c r="Z267" s="8">
        <f t="shared" si="115"/>
        <v>10000</v>
      </c>
      <c r="AA267" s="8" t="str">
        <f t="shared" si="116"/>
        <v>Belgium Red (See Romany)</v>
      </c>
      <c r="AB267" s="8" t="str">
        <f t="shared" si="117"/>
        <v>M</v>
      </c>
      <c r="AC267" s="8" t="str">
        <f t="shared" si="118"/>
        <v/>
      </c>
      <c r="AD267" s="8" t="str">
        <f t="shared" si="119"/>
        <v>FD</v>
      </c>
      <c r="AE267" s="8" t="str">
        <f t="shared" si="120"/>
        <v/>
      </c>
      <c r="AF267" s="5">
        <f t="shared" si="121"/>
        <v>1937</v>
      </c>
      <c r="AG267" s="46">
        <v>264</v>
      </c>
      <c r="AH267" s="47" t="str">
        <f t="shared" si="109"/>
        <v/>
      </c>
      <c r="AI267" s="48" t="str">
        <f t="shared" si="110"/>
        <v/>
      </c>
      <c r="AK267" s="22" t="e">
        <f>TRIM(#REF!)</f>
        <v>#REF!</v>
      </c>
      <c r="AL267" s="23" t="e">
        <f>IF(#REF!=0,"",#REF!)</f>
        <v>#REF!</v>
      </c>
      <c r="AM267" s="19" t="e">
        <f>IF(#REF!=0,"",#REF!)</f>
        <v>#REF!</v>
      </c>
      <c r="AN267" s="23" t="e">
        <f>IF($AK267="","",#REF!)</f>
        <v>#REF!</v>
      </c>
      <c r="AO267" s="23" t="e">
        <f t="shared" si="122"/>
        <v>#REF!</v>
      </c>
      <c r="AP267" s="19" t="e">
        <f>IF(#REF!=0,"",#REF!)</f>
        <v>#REF!</v>
      </c>
      <c r="AQ267" s="19" t="e">
        <f>IF(#REF!=0,"",#REF!)</f>
        <v>#REF!</v>
      </c>
      <c r="AR267" s="19" t="e">
        <f>IF(#REF!=0,"",#REF!)</f>
        <v>#REF!</v>
      </c>
      <c r="AS267" s="19" t="e">
        <f>#REF!</f>
        <v>#REF!</v>
      </c>
    </row>
    <row r="268" spans="4:45" ht="19.5" thickTop="1" thickBot="1" x14ac:dyDescent="0.25">
      <c r="D268" s="1" t="str">
        <f t="shared" si="106"/>
        <v/>
      </c>
      <c r="E268" s="1" t="str">
        <f t="shared" si="107"/>
        <v/>
      </c>
      <c r="K268" s="19" t="str">
        <f t="shared" si="111"/>
        <v/>
      </c>
      <c r="L268" s="19">
        <f t="shared" si="112"/>
        <v>10000</v>
      </c>
      <c r="M268" s="22" t="str">
        <f>TRIM(Data!$N265)</f>
        <v>Belinda Gail</v>
      </c>
      <c r="N268" s="22" t="str">
        <f>TRIM(Data!$A265)</f>
        <v>Belinda Gail</v>
      </c>
      <c r="O268" s="23">
        <f>IF(Data!$B265=0,"",Data!$B265)</f>
        <v>2010</v>
      </c>
      <c r="P268" s="19" t="str">
        <f>IF(Data!$C265=0,"",Data!$C265)</f>
        <v>1</v>
      </c>
      <c r="Q268" s="23" t="str">
        <f>IF($M268="","",Data!$E265)</f>
        <v>M</v>
      </c>
      <c r="R268" s="23" t="str">
        <f t="shared" si="113"/>
        <v>M</v>
      </c>
      <c r="S268" s="23" t="str">
        <f t="shared" si="114"/>
        <v>M</v>
      </c>
      <c r="T268" s="19" t="str">
        <f>IF(Data!$F265=0,"",Data!$F265)</f>
        <v/>
      </c>
      <c r="U268" s="19" t="str">
        <f>IF(Data!$G265=0,"",Data!$G265)</f>
        <v/>
      </c>
      <c r="V268" s="19" t="str">
        <f>IF(Data!$D265=0,"",Data!$D265)</f>
        <v/>
      </c>
      <c r="W268" s="19" t="str">
        <f>Data!$H265</f>
        <v>Japonica</v>
      </c>
      <c r="Y268" s="41" t="e">
        <f t="shared" si="108"/>
        <v>#REF!</v>
      </c>
      <c r="Z268" s="8">
        <f t="shared" si="115"/>
        <v>10000</v>
      </c>
      <c r="AA268" s="8" t="str">
        <f t="shared" si="116"/>
        <v>Belinda Gail</v>
      </c>
      <c r="AB268" s="8" t="str">
        <f t="shared" si="117"/>
        <v>M</v>
      </c>
      <c r="AC268" s="8" t="str">
        <f t="shared" si="118"/>
        <v/>
      </c>
      <c r="AD268" s="8" t="str">
        <f t="shared" si="119"/>
        <v/>
      </c>
      <c r="AE268" s="8" t="str">
        <f t="shared" si="120"/>
        <v/>
      </c>
      <c r="AF268" s="5">
        <f t="shared" si="121"/>
        <v>2010</v>
      </c>
      <c r="AG268" s="46">
        <v>265</v>
      </c>
      <c r="AH268" s="47" t="str">
        <f t="shared" si="109"/>
        <v/>
      </c>
      <c r="AI268" s="48" t="str">
        <f t="shared" si="110"/>
        <v/>
      </c>
      <c r="AK268" s="22" t="e">
        <f>TRIM(#REF!)</f>
        <v>#REF!</v>
      </c>
      <c r="AL268" s="23" t="e">
        <f>IF(#REF!=0,"",#REF!)</f>
        <v>#REF!</v>
      </c>
      <c r="AM268" s="19" t="e">
        <f>IF(#REF!=0,"",#REF!)</f>
        <v>#REF!</v>
      </c>
      <c r="AN268" s="23" t="e">
        <f>IF($AK268="","",#REF!)</f>
        <v>#REF!</v>
      </c>
      <c r="AO268" s="23" t="e">
        <f t="shared" si="122"/>
        <v>#REF!</v>
      </c>
      <c r="AP268" s="19" t="e">
        <f>IF(#REF!=0,"",#REF!)</f>
        <v>#REF!</v>
      </c>
      <c r="AQ268" s="19" t="e">
        <f>IF(#REF!=0,"",#REF!)</f>
        <v>#REF!</v>
      </c>
      <c r="AR268" s="19" t="e">
        <f>IF(#REF!=0,"",#REF!)</f>
        <v>#REF!</v>
      </c>
      <c r="AS268" s="19" t="e">
        <f>#REF!</f>
        <v>#REF!</v>
      </c>
    </row>
    <row r="269" spans="4:45" ht="19.5" thickTop="1" thickBot="1" x14ac:dyDescent="0.25">
      <c r="D269" s="1" t="str">
        <f t="shared" si="106"/>
        <v/>
      </c>
      <c r="E269" s="1" t="str">
        <f t="shared" si="107"/>
        <v/>
      </c>
      <c r="K269" s="19" t="str">
        <f t="shared" si="111"/>
        <v/>
      </c>
      <c r="L269" s="19">
        <f t="shared" si="112"/>
        <v>10000</v>
      </c>
      <c r="M269" s="22" t="str">
        <f>TRIM(Data!$N266)</f>
        <v>Bella Jinhua</v>
      </c>
      <c r="N269" s="22" t="str">
        <f>TRIM(Data!$A266)</f>
        <v>Bella Jinhua</v>
      </c>
      <c r="O269" s="23">
        <f>IF(Data!$B266=0,"",Data!$B266)</f>
        <v>2006</v>
      </c>
      <c r="P269" s="19" t="str">
        <f>IF(Data!$C266=0,"",Data!$C266)</f>
        <v>1</v>
      </c>
      <c r="Q269" s="23" t="str">
        <f>IF($M269="","",Data!$E266)</f>
        <v>M</v>
      </c>
      <c r="R269" s="23" t="str">
        <f t="shared" si="113"/>
        <v>M</v>
      </c>
      <c r="S269" s="23" t="str">
        <f t="shared" si="114"/>
        <v>M</v>
      </c>
      <c r="T269" s="19" t="str">
        <f>IF(Data!$F266=0,"",Data!$F266)</f>
        <v/>
      </c>
      <c r="U269" s="19" t="str">
        <f>IF(Data!$G266=0,"",Data!$G266)</f>
        <v>FD</v>
      </c>
      <c r="V269" s="19" t="str">
        <f>IF(Data!$D266=0,"",Data!$D266)</f>
        <v/>
      </c>
      <c r="W269" s="19" t="str">
        <f>Data!$H266</f>
        <v>Japonica</v>
      </c>
      <c r="Y269" s="41" t="e">
        <f t="shared" si="108"/>
        <v>#REF!</v>
      </c>
      <c r="Z269" s="8">
        <f t="shared" si="115"/>
        <v>10000</v>
      </c>
      <c r="AA269" s="8" t="str">
        <f t="shared" si="116"/>
        <v>Bella Jinhua</v>
      </c>
      <c r="AB269" s="8" t="str">
        <f t="shared" si="117"/>
        <v>M</v>
      </c>
      <c r="AC269" s="8" t="str">
        <f t="shared" si="118"/>
        <v/>
      </c>
      <c r="AD269" s="8" t="str">
        <f t="shared" si="119"/>
        <v>FD</v>
      </c>
      <c r="AE269" s="8" t="str">
        <f t="shared" si="120"/>
        <v/>
      </c>
      <c r="AF269" s="5">
        <f t="shared" si="121"/>
        <v>2006</v>
      </c>
      <c r="AG269" s="46">
        <v>266</v>
      </c>
      <c r="AH269" s="47" t="str">
        <f t="shared" si="109"/>
        <v/>
      </c>
      <c r="AI269" s="48" t="str">
        <f t="shared" si="110"/>
        <v/>
      </c>
      <c r="AK269" s="22" t="e">
        <f>TRIM(#REF!)</f>
        <v>#REF!</v>
      </c>
      <c r="AL269" s="23" t="e">
        <f>IF(#REF!=0,"",#REF!)</f>
        <v>#REF!</v>
      </c>
      <c r="AM269" s="19" t="e">
        <f>IF(#REF!=0,"",#REF!)</f>
        <v>#REF!</v>
      </c>
      <c r="AN269" s="23" t="e">
        <f>IF($AK269="","",#REF!)</f>
        <v>#REF!</v>
      </c>
      <c r="AO269" s="23" t="e">
        <f t="shared" si="122"/>
        <v>#REF!</v>
      </c>
      <c r="AP269" s="19" t="e">
        <f>IF(#REF!=0,"",#REF!)</f>
        <v>#REF!</v>
      </c>
      <c r="AQ269" s="19" t="e">
        <f>IF(#REF!=0,"",#REF!)</f>
        <v>#REF!</v>
      </c>
      <c r="AR269" s="19" t="e">
        <f>IF(#REF!=0,"",#REF!)</f>
        <v>#REF!</v>
      </c>
      <c r="AS269" s="19" t="e">
        <f>#REF!</f>
        <v>#REF!</v>
      </c>
    </row>
    <row r="270" spans="4:45" ht="19.5" thickTop="1" thickBot="1" x14ac:dyDescent="0.25">
      <c r="D270" s="1" t="str">
        <f t="shared" si="106"/>
        <v/>
      </c>
      <c r="E270" s="1" t="str">
        <f t="shared" si="107"/>
        <v/>
      </c>
      <c r="K270" s="19" t="str">
        <f t="shared" si="111"/>
        <v/>
      </c>
      <c r="L270" s="19">
        <f t="shared" si="112"/>
        <v>10000</v>
      </c>
      <c r="M270" s="22" t="str">
        <f>TRIM(Data!$N267)</f>
        <v>Bella Romana</v>
      </c>
      <c r="N270" s="22" t="str">
        <f>TRIM(Data!$A267)</f>
        <v>Bella Romana</v>
      </c>
      <c r="O270" s="23">
        <f>IF(Data!$B267=0,"",Data!$B267)</f>
        <v>1863</v>
      </c>
      <c r="P270" s="19" t="str">
        <f>IF(Data!$C267=0,"",Data!$C267)</f>
        <v>1</v>
      </c>
      <c r="Q270" s="23" t="str">
        <f>IF($M270="","",Data!$E267)</f>
        <v>M</v>
      </c>
      <c r="R270" s="23" t="str">
        <f t="shared" si="113"/>
        <v>M</v>
      </c>
      <c r="S270" s="23" t="str">
        <f t="shared" si="114"/>
        <v>M</v>
      </c>
      <c r="T270" s="19" t="str">
        <f>IF(Data!$F267=0,"",Data!$F267)</f>
        <v/>
      </c>
      <c r="U270" s="19" t="str">
        <f>IF(Data!$G267=0,"",Data!$G267)</f>
        <v/>
      </c>
      <c r="V270" s="19" t="str">
        <f>IF(Data!$D267=0,"",Data!$D267)</f>
        <v>ANTIQUE</v>
      </c>
      <c r="W270" s="19" t="str">
        <f>Data!$H267</f>
        <v>Japonica</v>
      </c>
      <c r="Y270" s="41" t="e">
        <f t="shared" si="108"/>
        <v>#REF!</v>
      </c>
      <c r="Z270" s="8">
        <f t="shared" si="115"/>
        <v>270</v>
      </c>
      <c r="AA270" s="8" t="str">
        <f t="shared" si="116"/>
        <v>Bella Romana</v>
      </c>
      <c r="AB270" s="8" t="str">
        <f t="shared" si="117"/>
        <v>M</v>
      </c>
      <c r="AC270" s="8" t="str">
        <f t="shared" si="118"/>
        <v/>
      </c>
      <c r="AD270" s="8" t="str">
        <f t="shared" si="119"/>
        <v/>
      </c>
      <c r="AE270" s="8" t="str">
        <f t="shared" si="120"/>
        <v>ANTIQUE</v>
      </c>
      <c r="AF270" s="5">
        <f t="shared" si="121"/>
        <v>1863</v>
      </c>
      <c r="AG270" s="46">
        <v>267</v>
      </c>
      <c r="AH270" s="47" t="str">
        <f t="shared" si="109"/>
        <v/>
      </c>
      <c r="AI270" s="48" t="str">
        <f t="shared" si="110"/>
        <v/>
      </c>
      <c r="AK270" s="22" t="e">
        <f>TRIM(#REF!)</f>
        <v>#REF!</v>
      </c>
      <c r="AL270" s="23" t="e">
        <f>IF(#REF!=0,"",#REF!)</f>
        <v>#REF!</v>
      </c>
      <c r="AM270" s="19" t="e">
        <f>IF(#REF!=0,"",#REF!)</f>
        <v>#REF!</v>
      </c>
      <c r="AN270" s="23" t="e">
        <f>IF($AK270="","",#REF!)</f>
        <v>#REF!</v>
      </c>
      <c r="AO270" s="23" t="e">
        <f t="shared" si="122"/>
        <v>#REF!</v>
      </c>
      <c r="AP270" s="19" t="e">
        <f>IF(#REF!=0,"",#REF!)</f>
        <v>#REF!</v>
      </c>
      <c r="AQ270" s="19" t="e">
        <f>IF(#REF!=0,"",#REF!)</f>
        <v>#REF!</v>
      </c>
      <c r="AR270" s="19" t="e">
        <f>IF(#REF!=0,"",#REF!)</f>
        <v>#REF!</v>
      </c>
      <c r="AS270" s="19" t="e">
        <f>#REF!</f>
        <v>#REF!</v>
      </c>
    </row>
    <row r="271" spans="4:45" ht="19.5" thickTop="1" thickBot="1" x14ac:dyDescent="0.25">
      <c r="D271" s="1" t="str">
        <f t="shared" si="106"/>
        <v/>
      </c>
      <c r="E271" s="1" t="str">
        <f t="shared" si="107"/>
        <v/>
      </c>
      <c r="K271" s="19" t="str">
        <f t="shared" si="111"/>
        <v/>
      </c>
      <c r="L271" s="19">
        <f t="shared" si="112"/>
        <v>10000</v>
      </c>
      <c r="M271" s="22" t="str">
        <f>TRIM(Data!$N268)</f>
        <v>Belle Neige</v>
      </c>
      <c r="N271" s="22" t="str">
        <f>TRIM(Data!$A268)</f>
        <v>Belle Neige</v>
      </c>
      <c r="O271" s="23">
        <f>IF(Data!$B268=0,"",Data!$B268)</f>
        <v>1840</v>
      </c>
      <c r="P271" s="19" t="str">
        <f>IF(Data!$C268=0,"",Data!$C268)</f>
        <v>1</v>
      </c>
      <c r="Q271" s="23" t="str">
        <f>IF($M271="","",Data!$E268)</f>
        <v>M</v>
      </c>
      <c r="R271" s="23" t="str">
        <f t="shared" si="113"/>
        <v>M</v>
      </c>
      <c r="S271" s="23" t="str">
        <f t="shared" si="114"/>
        <v>M</v>
      </c>
      <c r="T271" s="19" t="str">
        <f>IF(Data!$F268=0,"",Data!$F268)</f>
        <v>WHITE</v>
      </c>
      <c r="U271" s="19" t="str">
        <f>IF(Data!$G268=0,"",Data!$G268)</f>
        <v/>
      </c>
      <c r="V271" s="19" t="str">
        <f>IF(Data!$D268=0,"",Data!$D268)</f>
        <v>ANTIQUE</v>
      </c>
      <c r="W271" s="19" t="str">
        <f>Data!$H268</f>
        <v>Japonica</v>
      </c>
      <c r="Y271" s="41" t="e">
        <f t="shared" si="108"/>
        <v>#REF!</v>
      </c>
      <c r="Z271" s="8">
        <f t="shared" si="115"/>
        <v>271</v>
      </c>
      <c r="AA271" s="8" t="str">
        <f t="shared" si="116"/>
        <v>Belle Neige</v>
      </c>
      <c r="AB271" s="8" t="str">
        <f t="shared" si="117"/>
        <v>M</v>
      </c>
      <c r="AC271" s="8" t="str">
        <f t="shared" si="118"/>
        <v>WHITE</v>
      </c>
      <c r="AD271" s="8" t="str">
        <f t="shared" si="119"/>
        <v/>
      </c>
      <c r="AE271" s="8" t="str">
        <f t="shared" si="120"/>
        <v>ANTIQUE</v>
      </c>
      <c r="AF271" s="5">
        <f t="shared" si="121"/>
        <v>1840</v>
      </c>
      <c r="AG271" s="46">
        <v>268</v>
      </c>
      <c r="AH271" s="47" t="str">
        <f t="shared" si="109"/>
        <v/>
      </c>
      <c r="AI271" s="48" t="str">
        <f t="shared" si="110"/>
        <v/>
      </c>
      <c r="AK271" s="22" t="e">
        <f>TRIM(#REF!)</f>
        <v>#REF!</v>
      </c>
      <c r="AL271" s="23" t="e">
        <f>IF(#REF!=0,"",#REF!)</f>
        <v>#REF!</v>
      </c>
      <c r="AM271" s="19" t="e">
        <f>IF(#REF!=0,"",#REF!)</f>
        <v>#REF!</v>
      </c>
      <c r="AN271" s="23" t="e">
        <f>IF($AK271="","",#REF!)</f>
        <v>#REF!</v>
      </c>
      <c r="AO271" s="23" t="e">
        <f t="shared" si="122"/>
        <v>#REF!</v>
      </c>
      <c r="AP271" s="19" t="e">
        <f>IF(#REF!=0,"",#REF!)</f>
        <v>#REF!</v>
      </c>
      <c r="AQ271" s="19" t="e">
        <f>IF(#REF!=0,"",#REF!)</f>
        <v>#REF!</v>
      </c>
      <c r="AR271" s="19" t="e">
        <f>IF(#REF!=0,"",#REF!)</f>
        <v>#REF!</v>
      </c>
      <c r="AS271" s="19" t="e">
        <f>#REF!</f>
        <v>#REF!</v>
      </c>
    </row>
    <row r="272" spans="4:45" ht="19.5" thickTop="1" thickBot="1" x14ac:dyDescent="0.25">
      <c r="D272" s="1" t="str">
        <f t="shared" si="106"/>
        <v/>
      </c>
      <c r="E272" s="1" t="str">
        <f t="shared" si="107"/>
        <v/>
      </c>
      <c r="K272" s="19" t="str">
        <f t="shared" si="111"/>
        <v/>
      </c>
      <c r="L272" s="19">
        <f t="shared" si="112"/>
        <v>10000</v>
      </c>
      <c r="M272" s="22" t="str">
        <f>TRIM(Data!$N269)</f>
        <v>Belle of the Ball</v>
      </c>
      <c r="N272" s="22" t="str">
        <f>TRIM(Data!$A269)</f>
        <v>Belle of the Ball</v>
      </c>
      <c r="O272" s="23">
        <f>IF(Data!$B269=0,"",Data!$B269)</f>
        <v>1965</v>
      </c>
      <c r="P272" s="19" t="str">
        <f>IF(Data!$C269=0,"",Data!$C269)</f>
        <v/>
      </c>
      <c r="Q272" s="23" t="str">
        <f>IF($M272="","",Data!$E269)</f>
        <v>L</v>
      </c>
      <c r="R272" s="23" t="str">
        <f t="shared" si="113"/>
        <v>L</v>
      </c>
      <c r="S272" s="23" t="str">
        <f t="shared" si="114"/>
        <v>L</v>
      </c>
      <c r="T272" s="19" t="str">
        <f>IF(Data!$F269=0,"",Data!$F269)</f>
        <v/>
      </c>
      <c r="U272" s="19" t="str">
        <f>IF(Data!$G269=0,"",Data!$G269)</f>
        <v/>
      </c>
      <c r="V272" s="19" t="str">
        <f>IF(Data!$D269=0,"",Data!$D269)</f>
        <v/>
      </c>
      <c r="W272" s="19" t="str">
        <f>Data!$H269</f>
        <v>Japonica</v>
      </c>
      <c r="Y272" s="41" t="e">
        <f t="shared" si="108"/>
        <v>#REF!</v>
      </c>
      <c r="Z272" s="8">
        <f t="shared" si="115"/>
        <v>10000</v>
      </c>
      <c r="AA272" s="8" t="str">
        <f t="shared" si="116"/>
        <v>Belle of the Ball</v>
      </c>
      <c r="AB272" s="8" t="str">
        <f t="shared" si="117"/>
        <v>L</v>
      </c>
      <c r="AC272" s="8" t="str">
        <f t="shared" si="118"/>
        <v/>
      </c>
      <c r="AD272" s="8" t="str">
        <f t="shared" si="119"/>
        <v/>
      </c>
      <c r="AE272" s="8" t="str">
        <f t="shared" si="120"/>
        <v/>
      </c>
      <c r="AF272" s="5">
        <f t="shared" si="121"/>
        <v>1965</v>
      </c>
      <c r="AG272" s="46">
        <v>269</v>
      </c>
      <c r="AH272" s="47" t="str">
        <f t="shared" si="109"/>
        <v/>
      </c>
      <c r="AI272" s="48" t="str">
        <f t="shared" si="110"/>
        <v/>
      </c>
      <c r="AK272" s="22" t="e">
        <f>TRIM(#REF!)</f>
        <v>#REF!</v>
      </c>
      <c r="AL272" s="23" t="e">
        <f>IF(#REF!=0,"",#REF!)</f>
        <v>#REF!</v>
      </c>
      <c r="AM272" s="19" t="e">
        <f>IF(#REF!=0,"",#REF!)</f>
        <v>#REF!</v>
      </c>
      <c r="AN272" s="23" t="e">
        <f>IF($AK272="","",#REF!)</f>
        <v>#REF!</v>
      </c>
      <c r="AO272" s="23" t="e">
        <f t="shared" si="122"/>
        <v>#REF!</v>
      </c>
      <c r="AP272" s="19" t="e">
        <f>IF(#REF!=0,"",#REF!)</f>
        <v>#REF!</v>
      </c>
      <c r="AQ272" s="19" t="e">
        <f>IF(#REF!=0,"",#REF!)</f>
        <v>#REF!</v>
      </c>
      <c r="AR272" s="19" t="e">
        <f>IF(#REF!=0,"",#REF!)</f>
        <v>#REF!</v>
      </c>
      <c r="AS272" s="19" t="e">
        <f>#REF!</f>
        <v>#REF!</v>
      </c>
    </row>
    <row r="273" spans="4:45" ht="19.5" thickTop="1" thickBot="1" x14ac:dyDescent="0.25">
      <c r="D273" s="1" t="str">
        <f t="shared" si="106"/>
        <v/>
      </c>
      <c r="E273" s="1" t="str">
        <f t="shared" si="107"/>
        <v/>
      </c>
      <c r="K273" s="19" t="str">
        <f t="shared" si="111"/>
        <v/>
      </c>
      <c r="L273" s="19">
        <f t="shared" si="112"/>
        <v>10000</v>
      </c>
      <c r="M273" s="22" t="str">
        <f>TRIM(Data!$N270)</f>
        <v>Belle Princess</v>
      </c>
      <c r="N273" s="22" t="str">
        <f>TRIM(Data!$A270)</f>
        <v>Belle Princess (H)</v>
      </c>
      <c r="O273" s="23">
        <f>IF(Data!$B270=0,"",Data!$B270)</f>
        <v>2009</v>
      </c>
      <c r="P273" s="19" t="str">
        <f>IF(Data!$C270=0,"",Data!$C270)</f>
        <v>1</v>
      </c>
      <c r="Q273" s="23" t="str">
        <f>IF($M273="","",Data!$E270)</f>
        <v>Min</v>
      </c>
      <c r="R273" s="23" t="str">
        <f t="shared" si="113"/>
        <v>Min</v>
      </c>
      <c r="S273" s="23" t="str">
        <f t="shared" si="114"/>
        <v>Min</v>
      </c>
      <c r="T273" s="19" t="str">
        <f>IF(Data!$F270=0,"",Data!$F270)</f>
        <v/>
      </c>
      <c r="U273" s="19" t="str">
        <f>IF(Data!$G270=0,"",Data!$G270)</f>
        <v/>
      </c>
      <c r="V273" s="19" t="str">
        <f>IF(Data!$D270=0,"",Data!$D270)</f>
        <v/>
      </c>
      <c r="W273" s="19" t="str">
        <f>Data!$H270</f>
        <v>NRH</v>
      </c>
      <c r="Y273" s="41" t="e">
        <f t="shared" si="108"/>
        <v>#REF!</v>
      </c>
      <c r="Z273" s="8">
        <f t="shared" si="115"/>
        <v>10000</v>
      </c>
      <c r="AA273" s="8" t="str">
        <f t="shared" si="116"/>
        <v>Belle Princess</v>
      </c>
      <c r="AB273" s="8" t="str">
        <f t="shared" si="117"/>
        <v>Min</v>
      </c>
      <c r="AC273" s="8" t="str">
        <f t="shared" si="118"/>
        <v/>
      </c>
      <c r="AD273" s="8" t="str">
        <f t="shared" si="119"/>
        <v/>
      </c>
      <c r="AE273" s="8" t="str">
        <f t="shared" si="120"/>
        <v/>
      </c>
      <c r="AF273" s="5">
        <f t="shared" si="121"/>
        <v>2009</v>
      </c>
      <c r="AG273" s="46">
        <v>270</v>
      </c>
      <c r="AH273" s="47" t="str">
        <f t="shared" si="109"/>
        <v/>
      </c>
      <c r="AI273" s="48" t="str">
        <f t="shared" si="110"/>
        <v/>
      </c>
      <c r="AK273" s="22" t="e">
        <f>TRIM(#REF!)</f>
        <v>#REF!</v>
      </c>
      <c r="AL273" s="23" t="e">
        <f>IF(#REF!=0,"",#REF!)</f>
        <v>#REF!</v>
      </c>
      <c r="AM273" s="19" t="e">
        <f>IF(#REF!=0,"",#REF!)</f>
        <v>#REF!</v>
      </c>
      <c r="AN273" s="23" t="e">
        <f>IF($AK273="","",#REF!)</f>
        <v>#REF!</v>
      </c>
      <c r="AO273" s="23" t="e">
        <f t="shared" si="122"/>
        <v>#REF!</v>
      </c>
      <c r="AP273" s="19" t="e">
        <f>IF(#REF!=0,"",#REF!)</f>
        <v>#REF!</v>
      </c>
      <c r="AQ273" s="19" t="e">
        <f>IF(#REF!=0,"",#REF!)</f>
        <v>#REF!</v>
      </c>
      <c r="AR273" s="19" t="e">
        <f>IF(#REF!=0,"",#REF!)</f>
        <v>#REF!</v>
      </c>
      <c r="AS273" s="19" t="e">
        <f>#REF!</f>
        <v>#REF!</v>
      </c>
    </row>
    <row r="274" spans="4:45" ht="19.5" thickTop="1" thickBot="1" x14ac:dyDescent="0.25">
      <c r="D274" s="1" t="str">
        <f t="shared" si="106"/>
        <v/>
      </c>
      <c r="E274" s="1" t="str">
        <f t="shared" si="107"/>
        <v/>
      </c>
      <c r="K274" s="19" t="str">
        <f t="shared" si="111"/>
        <v/>
      </c>
      <c r="L274" s="19">
        <f t="shared" si="112"/>
        <v>10000</v>
      </c>
      <c r="M274" s="22" t="str">
        <f>TRIM(Data!$N271)</f>
        <v>Bel's Beauty</v>
      </c>
      <c r="N274" s="22" t="str">
        <f>TRIM(Data!$A271)</f>
        <v>Bel's Beauty</v>
      </c>
      <c r="O274" s="23">
        <f>IF(Data!$B271=0,"",Data!$B271)</f>
        <v>2019</v>
      </c>
      <c r="P274" s="19" t="str">
        <f>IF(Data!$C271=0,"",Data!$C271)</f>
        <v>1</v>
      </c>
      <c r="Q274" s="23" t="str">
        <f>IF($M274="","",Data!$E271)</f>
        <v>M-L</v>
      </c>
      <c r="R274" s="23" t="str">
        <f t="shared" si="113"/>
        <v>M</v>
      </c>
      <c r="S274" s="23" t="str">
        <f t="shared" si="114"/>
        <v>M</v>
      </c>
      <c r="T274" s="19" t="str">
        <f>IF(Data!$F271=0,"",Data!$F271)</f>
        <v/>
      </c>
      <c r="U274" s="19" t="str">
        <f>IF(Data!$G271=0,"",Data!$G271)</f>
        <v/>
      </c>
      <c r="V274" s="19" t="str">
        <f>IF(Data!$D271=0,"",Data!$D271)</f>
        <v/>
      </c>
      <c r="W274" s="19" t="str">
        <f>Data!$H271</f>
        <v>Japonica</v>
      </c>
      <c r="Y274" s="41" t="e">
        <f t="shared" si="108"/>
        <v>#REF!</v>
      </c>
      <c r="Z274" s="8">
        <f t="shared" si="115"/>
        <v>10000</v>
      </c>
      <c r="AA274" s="8" t="str">
        <f t="shared" si="116"/>
        <v>Bel's Beauty</v>
      </c>
      <c r="AB274" s="8" t="str">
        <f t="shared" si="117"/>
        <v>M</v>
      </c>
      <c r="AC274" s="8" t="str">
        <f t="shared" si="118"/>
        <v/>
      </c>
      <c r="AD274" s="8" t="str">
        <f t="shared" si="119"/>
        <v/>
      </c>
      <c r="AE274" s="8" t="str">
        <f t="shared" si="120"/>
        <v/>
      </c>
      <c r="AF274" s="5">
        <f t="shared" si="121"/>
        <v>2019</v>
      </c>
      <c r="AG274" s="46">
        <v>271</v>
      </c>
      <c r="AH274" s="47" t="str">
        <f t="shared" si="109"/>
        <v/>
      </c>
      <c r="AI274" s="48" t="str">
        <f t="shared" si="110"/>
        <v/>
      </c>
      <c r="AK274" s="22" t="e">
        <f>TRIM(#REF!)</f>
        <v>#REF!</v>
      </c>
      <c r="AL274" s="23" t="e">
        <f>IF(#REF!=0,"",#REF!)</f>
        <v>#REF!</v>
      </c>
      <c r="AM274" s="19" t="e">
        <f>IF(#REF!=0,"",#REF!)</f>
        <v>#REF!</v>
      </c>
      <c r="AN274" s="23" t="e">
        <f>IF($AK274="","",#REF!)</f>
        <v>#REF!</v>
      </c>
      <c r="AO274" s="23" t="e">
        <f t="shared" si="122"/>
        <v>#REF!</v>
      </c>
      <c r="AP274" s="19" t="e">
        <f>IF(#REF!=0,"",#REF!)</f>
        <v>#REF!</v>
      </c>
      <c r="AQ274" s="19" t="e">
        <f>IF(#REF!=0,"",#REF!)</f>
        <v>#REF!</v>
      </c>
      <c r="AR274" s="19" t="e">
        <f>IF(#REF!=0,"",#REF!)</f>
        <v>#REF!</v>
      </c>
      <c r="AS274" s="19" t="e">
        <f>#REF!</f>
        <v>#REF!</v>
      </c>
    </row>
    <row r="275" spans="4:45" ht="19.5" thickTop="1" thickBot="1" x14ac:dyDescent="0.25">
      <c r="D275" s="1" t="str">
        <f t="shared" si="106"/>
        <v/>
      </c>
      <c r="E275" s="1" t="str">
        <f t="shared" si="107"/>
        <v/>
      </c>
      <c r="K275" s="19" t="str">
        <f t="shared" si="111"/>
        <v/>
      </c>
      <c r="L275" s="19">
        <f t="shared" si="112"/>
        <v>10000</v>
      </c>
      <c r="M275" s="22" t="str">
        <f>TRIM(Data!$N272)</f>
        <v>Ben Fatherree</v>
      </c>
      <c r="N275" s="22" t="str">
        <f>TRIM(Data!$A272)</f>
        <v>Ben Fatherree (R)</v>
      </c>
      <c r="O275" s="23">
        <f>IF(Data!$B272=0,"",Data!$B272)</f>
        <v>1980</v>
      </c>
      <c r="P275" s="19" t="str">
        <f>IF(Data!$C272=0,"",Data!$C272)</f>
        <v/>
      </c>
      <c r="Q275" s="23" t="str">
        <f>IF($M275="","",Data!$E272)</f>
        <v>L-VL</v>
      </c>
      <c r="R275" s="23" t="str">
        <f t="shared" si="113"/>
        <v>L</v>
      </c>
      <c r="S275" s="23" t="str">
        <f t="shared" si="114"/>
        <v>L</v>
      </c>
      <c r="T275" s="19" t="str">
        <f>IF(Data!$F272=0,"",Data!$F272)</f>
        <v/>
      </c>
      <c r="U275" s="19" t="str">
        <f>IF(Data!$G272=0,"",Data!$G272)</f>
        <v/>
      </c>
      <c r="V275" s="19" t="str">
        <f>IF(Data!$D272=0,"",Data!$D272)</f>
        <v/>
      </c>
      <c r="W275" s="19" t="str">
        <f>Data!$H272</f>
        <v>Reticulata</v>
      </c>
      <c r="Y275" s="41" t="e">
        <f t="shared" si="108"/>
        <v>#REF!</v>
      </c>
      <c r="Z275" s="8">
        <f t="shared" si="115"/>
        <v>10000</v>
      </c>
      <c r="AA275" s="8" t="str">
        <f t="shared" si="116"/>
        <v>Ben Fatherree</v>
      </c>
      <c r="AB275" s="8" t="str">
        <f t="shared" si="117"/>
        <v>L</v>
      </c>
      <c r="AC275" s="8" t="str">
        <f t="shared" si="118"/>
        <v/>
      </c>
      <c r="AD275" s="8" t="str">
        <f t="shared" si="119"/>
        <v/>
      </c>
      <c r="AE275" s="8" t="str">
        <f t="shared" si="120"/>
        <v/>
      </c>
      <c r="AF275" s="5">
        <f t="shared" si="121"/>
        <v>1980</v>
      </c>
      <c r="AG275" s="46">
        <v>272</v>
      </c>
      <c r="AH275" s="47" t="str">
        <f t="shared" si="109"/>
        <v/>
      </c>
      <c r="AI275" s="48" t="str">
        <f t="shared" si="110"/>
        <v/>
      </c>
      <c r="AK275" s="22" t="e">
        <f>TRIM(#REF!)</f>
        <v>#REF!</v>
      </c>
      <c r="AL275" s="23" t="e">
        <f>IF(#REF!=0,"",#REF!)</f>
        <v>#REF!</v>
      </c>
      <c r="AM275" s="19" t="e">
        <f>IF(#REF!=0,"",#REF!)</f>
        <v>#REF!</v>
      </c>
      <c r="AN275" s="23" t="e">
        <f>IF($AK275="","",#REF!)</f>
        <v>#REF!</v>
      </c>
      <c r="AO275" s="23" t="e">
        <f t="shared" si="122"/>
        <v>#REF!</v>
      </c>
      <c r="AP275" s="19" t="e">
        <f>IF(#REF!=0,"",#REF!)</f>
        <v>#REF!</v>
      </c>
      <c r="AQ275" s="19" t="e">
        <f>IF(#REF!=0,"",#REF!)</f>
        <v>#REF!</v>
      </c>
      <c r="AR275" s="19" t="e">
        <f>IF(#REF!=0,"",#REF!)</f>
        <v>#REF!</v>
      </c>
      <c r="AS275" s="19" t="e">
        <f>#REF!</f>
        <v>#REF!</v>
      </c>
    </row>
    <row r="276" spans="4:45" ht="19.5" thickTop="1" thickBot="1" x14ac:dyDescent="0.25">
      <c r="D276" s="1" t="str">
        <f t="shared" si="106"/>
        <v/>
      </c>
      <c r="E276" s="1" t="str">
        <f t="shared" si="107"/>
        <v/>
      </c>
      <c r="K276" s="19" t="str">
        <f t="shared" si="111"/>
        <v/>
      </c>
      <c r="L276" s="19">
        <f t="shared" si="112"/>
        <v>10000</v>
      </c>
      <c r="M276" s="22" t="str">
        <f>TRIM(Data!$N273)</f>
        <v>Ben George</v>
      </c>
      <c r="N276" s="22" t="str">
        <f>TRIM(Data!$A273)</f>
        <v>Ben George</v>
      </c>
      <c r="O276" s="23">
        <f>IF(Data!$B273=0,"",Data!$B273)</f>
        <v>2007</v>
      </c>
      <c r="P276" s="19" t="str">
        <f>IF(Data!$C273=0,"",Data!$C273)</f>
        <v>1</v>
      </c>
      <c r="Q276" s="23" t="str">
        <f>IF($M276="","",Data!$E273)</f>
        <v>VL</v>
      </c>
      <c r="R276" s="23" t="str">
        <f t="shared" si="113"/>
        <v>VL</v>
      </c>
      <c r="S276" s="23" t="str">
        <f t="shared" si="114"/>
        <v>VL</v>
      </c>
      <c r="T276" s="19" t="str">
        <f>IF(Data!$F273=0,"",Data!$F273)</f>
        <v/>
      </c>
      <c r="U276" s="19" t="str">
        <f>IF(Data!$G273=0,"",Data!$G273)</f>
        <v/>
      </c>
      <c r="V276" s="19" t="str">
        <f>IF(Data!$D273=0,"",Data!$D273)</f>
        <v/>
      </c>
      <c r="W276" s="19" t="str">
        <f>Data!$H273</f>
        <v>Japonica</v>
      </c>
      <c r="Y276" s="41" t="e">
        <f t="shared" si="108"/>
        <v>#REF!</v>
      </c>
      <c r="Z276" s="8">
        <f t="shared" si="115"/>
        <v>10000</v>
      </c>
      <c r="AA276" s="8" t="str">
        <f t="shared" si="116"/>
        <v>Ben George</v>
      </c>
      <c r="AB276" s="8" t="str">
        <f t="shared" si="117"/>
        <v>VL</v>
      </c>
      <c r="AC276" s="8" t="str">
        <f t="shared" si="118"/>
        <v/>
      </c>
      <c r="AD276" s="8" t="str">
        <f t="shared" si="119"/>
        <v/>
      </c>
      <c r="AE276" s="8" t="str">
        <f t="shared" si="120"/>
        <v/>
      </c>
      <c r="AF276" s="5">
        <f t="shared" si="121"/>
        <v>2007</v>
      </c>
      <c r="AG276" s="46">
        <v>273</v>
      </c>
      <c r="AH276" s="47" t="str">
        <f t="shared" si="109"/>
        <v/>
      </c>
      <c r="AI276" s="48" t="str">
        <f t="shared" si="110"/>
        <v/>
      </c>
      <c r="AK276" s="22" t="e">
        <f>TRIM(#REF!)</f>
        <v>#REF!</v>
      </c>
      <c r="AL276" s="23" t="e">
        <f>IF(#REF!=0,"",#REF!)</f>
        <v>#REF!</v>
      </c>
      <c r="AM276" s="19" t="e">
        <f>IF(#REF!=0,"",#REF!)</f>
        <v>#REF!</v>
      </c>
      <c r="AN276" s="23" t="e">
        <f>IF($AK276="","",#REF!)</f>
        <v>#REF!</v>
      </c>
      <c r="AO276" s="23" t="e">
        <f t="shared" si="122"/>
        <v>#REF!</v>
      </c>
      <c r="AP276" s="19" t="e">
        <f>IF(#REF!=0,"",#REF!)</f>
        <v>#REF!</v>
      </c>
      <c r="AQ276" s="19" t="e">
        <f>IF(#REF!=0,"",#REF!)</f>
        <v>#REF!</v>
      </c>
      <c r="AR276" s="19" t="e">
        <f>IF(#REF!=0,"",#REF!)</f>
        <v>#REF!</v>
      </c>
      <c r="AS276" s="19" t="e">
        <f>#REF!</f>
        <v>#REF!</v>
      </c>
    </row>
    <row r="277" spans="4:45" ht="19.5" thickTop="1" thickBot="1" x14ac:dyDescent="0.25">
      <c r="D277" s="1" t="str">
        <f t="shared" si="106"/>
        <v/>
      </c>
      <c r="E277" s="1" t="str">
        <f t="shared" si="107"/>
        <v/>
      </c>
      <c r="K277" s="19" t="str">
        <f t="shared" si="111"/>
        <v/>
      </c>
      <c r="L277" s="19">
        <f t="shared" si="112"/>
        <v>10000</v>
      </c>
      <c r="M277" s="22" t="str">
        <f>TRIM(Data!$N274)</f>
        <v>Ben Parker</v>
      </c>
      <c r="N277" s="22" t="str">
        <f>TRIM(Data!$A274)</f>
        <v>Ben Parker</v>
      </c>
      <c r="O277" s="23">
        <f>IF(Data!$B274=0,"",Data!$B274)</f>
        <v>1955</v>
      </c>
      <c r="P277" s="19" t="str">
        <f>IF(Data!$C274=0,"",Data!$C274)</f>
        <v>1</v>
      </c>
      <c r="Q277" s="23" t="str">
        <f>IF($M277="","",Data!$E274)</f>
        <v>M</v>
      </c>
      <c r="R277" s="23" t="str">
        <f t="shared" si="113"/>
        <v>M</v>
      </c>
      <c r="S277" s="23" t="str">
        <f t="shared" si="114"/>
        <v>M</v>
      </c>
      <c r="T277" s="19" t="str">
        <f>IF(Data!$F274=0,"",Data!$F274)</f>
        <v/>
      </c>
      <c r="U277" s="19" t="str">
        <f>IF(Data!$G274=0,"",Data!$G274)</f>
        <v/>
      </c>
      <c r="V277" s="19" t="str">
        <f>IF(Data!$D274=0,"",Data!$D274)</f>
        <v/>
      </c>
      <c r="W277" s="19" t="str">
        <f>Data!$H274</f>
        <v>Japonica</v>
      </c>
      <c r="Y277" s="41" t="e">
        <f t="shared" si="108"/>
        <v>#REF!</v>
      </c>
      <c r="Z277" s="8">
        <f t="shared" si="115"/>
        <v>10000</v>
      </c>
      <c r="AA277" s="8" t="str">
        <f t="shared" si="116"/>
        <v>Ben Parker</v>
      </c>
      <c r="AB277" s="8" t="str">
        <f t="shared" si="117"/>
        <v>M</v>
      </c>
      <c r="AC277" s="8" t="str">
        <f t="shared" si="118"/>
        <v/>
      </c>
      <c r="AD277" s="8" t="str">
        <f t="shared" si="119"/>
        <v/>
      </c>
      <c r="AE277" s="8" t="str">
        <f t="shared" si="120"/>
        <v/>
      </c>
      <c r="AF277" s="5">
        <f t="shared" si="121"/>
        <v>1955</v>
      </c>
      <c r="AG277" s="46">
        <v>274</v>
      </c>
      <c r="AH277" s="47" t="str">
        <f t="shared" si="109"/>
        <v/>
      </c>
      <c r="AI277" s="48" t="str">
        <f t="shared" si="110"/>
        <v/>
      </c>
      <c r="AK277" s="22" t="e">
        <f>TRIM(#REF!)</f>
        <v>#REF!</v>
      </c>
      <c r="AL277" s="23" t="e">
        <f>IF(#REF!=0,"",#REF!)</f>
        <v>#REF!</v>
      </c>
      <c r="AM277" s="19" t="e">
        <f>IF(#REF!=0,"",#REF!)</f>
        <v>#REF!</v>
      </c>
      <c r="AN277" s="23" t="e">
        <f>IF($AK277="","",#REF!)</f>
        <v>#REF!</v>
      </c>
      <c r="AO277" s="23" t="e">
        <f t="shared" si="122"/>
        <v>#REF!</v>
      </c>
      <c r="AP277" s="19" t="e">
        <f>IF(#REF!=0,"",#REF!)</f>
        <v>#REF!</v>
      </c>
      <c r="AQ277" s="19" t="e">
        <f>IF(#REF!=0,"",#REF!)</f>
        <v>#REF!</v>
      </c>
      <c r="AR277" s="19" t="e">
        <f>IF(#REF!=0,"",#REF!)</f>
        <v>#REF!</v>
      </c>
      <c r="AS277" s="19" t="e">
        <f>#REF!</f>
        <v>#REF!</v>
      </c>
    </row>
    <row r="278" spans="4:45" ht="19.5" thickTop="1" thickBot="1" x14ac:dyDescent="0.25">
      <c r="D278" s="1" t="str">
        <f t="shared" si="106"/>
        <v/>
      </c>
      <c r="E278" s="1" t="str">
        <f t="shared" si="107"/>
        <v/>
      </c>
      <c r="K278" s="19" t="str">
        <f t="shared" si="111"/>
        <v/>
      </c>
      <c r="L278" s="19">
        <f t="shared" si="112"/>
        <v>10000</v>
      </c>
      <c r="M278" s="22" t="str">
        <f>TRIM(Data!$N275)</f>
        <v>Beni-arejishi (See Arajishi)</v>
      </c>
      <c r="N278" s="22" t="str">
        <f>TRIM(Data!$A275)</f>
        <v>Beni-arejishi (See Arajishi)</v>
      </c>
      <c r="O278" s="23">
        <f>IF(Data!$B275=0,"",Data!$B275)</f>
        <v>1891</v>
      </c>
      <c r="P278" s="19" t="str">
        <f>IF(Data!$C275=0,"",Data!$C275)</f>
        <v/>
      </c>
      <c r="Q278" s="23" t="str">
        <f>IF($M278="","",Data!$E275)</f>
        <v>M</v>
      </c>
      <c r="R278" s="23" t="str">
        <f t="shared" si="113"/>
        <v>M</v>
      </c>
      <c r="S278" s="23" t="str">
        <f t="shared" si="114"/>
        <v>M</v>
      </c>
      <c r="T278" s="19" t="str">
        <f>IF(Data!$F275=0,"",Data!$F275)</f>
        <v/>
      </c>
      <c r="U278" s="19" t="str">
        <f>IF(Data!$G275=0,"",Data!$G275)</f>
        <v/>
      </c>
      <c r="V278" s="19" t="str">
        <f>IF(Data!$D275=0,"",Data!$D275)</f>
        <v>ANTIQUE</v>
      </c>
      <c r="W278" s="19" t="str">
        <f>Data!$H275</f>
        <v>Japonica</v>
      </c>
      <c r="Y278" s="41" t="e">
        <f t="shared" si="108"/>
        <v>#REF!</v>
      </c>
      <c r="Z278" s="8">
        <f t="shared" si="115"/>
        <v>278</v>
      </c>
      <c r="AA278" s="8" t="str">
        <f t="shared" si="116"/>
        <v>Beni-arejishi (See Arajishi)</v>
      </c>
      <c r="AB278" s="8" t="str">
        <f t="shared" si="117"/>
        <v>M</v>
      </c>
      <c r="AC278" s="8" t="str">
        <f t="shared" si="118"/>
        <v/>
      </c>
      <c r="AD278" s="8" t="str">
        <f t="shared" si="119"/>
        <v/>
      </c>
      <c r="AE278" s="8" t="str">
        <f t="shared" si="120"/>
        <v>ANTIQUE</v>
      </c>
      <c r="AF278" s="5">
        <f t="shared" si="121"/>
        <v>1891</v>
      </c>
      <c r="AG278" s="46">
        <v>275</v>
      </c>
      <c r="AH278" s="47" t="str">
        <f t="shared" si="109"/>
        <v/>
      </c>
      <c r="AI278" s="48" t="str">
        <f t="shared" si="110"/>
        <v/>
      </c>
      <c r="AK278" s="22" t="e">
        <f>TRIM(#REF!)</f>
        <v>#REF!</v>
      </c>
      <c r="AL278" s="23" t="e">
        <f>IF(#REF!=0,"",#REF!)</f>
        <v>#REF!</v>
      </c>
      <c r="AM278" s="19" t="e">
        <f>IF(#REF!=0,"",#REF!)</f>
        <v>#REF!</v>
      </c>
      <c r="AN278" s="23" t="e">
        <f>IF($AK278="","",#REF!)</f>
        <v>#REF!</v>
      </c>
      <c r="AO278" s="23" t="e">
        <f t="shared" si="122"/>
        <v>#REF!</v>
      </c>
      <c r="AP278" s="19" t="e">
        <f>IF(#REF!=0,"",#REF!)</f>
        <v>#REF!</v>
      </c>
      <c r="AQ278" s="19" t="e">
        <f>IF(#REF!=0,"",#REF!)</f>
        <v>#REF!</v>
      </c>
      <c r="AR278" s="19" t="e">
        <f>IF(#REF!=0,"",#REF!)</f>
        <v>#REF!</v>
      </c>
      <c r="AS278" s="19" t="e">
        <f>#REF!</f>
        <v>#REF!</v>
      </c>
    </row>
    <row r="279" spans="4:45" ht="19.5" thickTop="1" thickBot="1" x14ac:dyDescent="0.25">
      <c r="D279" s="1" t="str">
        <f t="shared" si="106"/>
        <v/>
      </c>
      <c r="E279" s="1" t="str">
        <f t="shared" si="107"/>
        <v/>
      </c>
      <c r="K279" s="19" t="str">
        <f t="shared" si="111"/>
        <v/>
      </c>
      <c r="L279" s="19">
        <f t="shared" si="112"/>
        <v>10000</v>
      </c>
      <c r="M279" s="22" t="str">
        <f>TRIM(Data!$N276)</f>
        <v>Benitancho</v>
      </c>
      <c r="N279" s="22" t="str">
        <f>TRIM(Data!$A276)</f>
        <v>Benitancho (Higo)</v>
      </c>
      <c r="O279" s="23">
        <f>IF(Data!$B276=0,"",Data!$B276)</f>
        <v>1977</v>
      </c>
      <c r="P279" s="19" t="str">
        <f>IF(Data!$C276=0,"",Data!$C276)</f>
        <v>1</v>
      </c>
      <c r="Q279" s="23" t="str">
        <f>IF($M279="","",Data!$E276)</f>
        <v>M</v>
      </c>
      <c r="R279" s="23" t="str">
        <f t="shared" si="113"/>
        <v>M</v>
      </c>
      <c r="S279" s="23" t="str">
        <f t="shared" si="114"/>
        <v>M</v>
      </c>
      <c r="T279" s="19" t="str">
        <f>IF(Data!$F276=0,"",Data!$F276)</f>
        <v/>
      </c>
      <c r="U279" s="19" t="str">
        <f>IF(Data!$G276=0,"",Data!$G276)</f>
        <v/>
      </c>
      <c r="V279" s="19" t="str">
        <f>IF(Data!$D276=0,"",Data!$D276)</f>
        <v/>
      </c>
      <c r="W279" s="19" t="str">
        <f>Data!$H276</f>
        <v>Japonica [Higo]</v>
      </c>
      <c r="Y279" s="41" t="e">
        <f t="shared" si="108"/>
        <v>#REF!</v>
      </c>
      <c r="Z279" s="8">
        <f t="shared" si="115"/>
        <v>10000</v>
      </c>
      <c r="AA279" s="8" t="str">
        <f t="shared" si="116"/>
        <v>Benitancho</v>
      </c>
      <c r="AB279" s="8" t="str">
        <f t="shared" si="117"/>
        <v>M</v>
      </c>
      <c r="AC279" s="8" t="str">
        <f t="shared" si="118"/>
        <v/>
      </c>
      <c r="AD279" s="8" t="str">
        <f t="shared" si="119"/>
        <v/>
      </c>
      <c r="AE279" s="8" t="str">
        <f t="shared" si="120"/>
        <v/>
      </c>
      <c r="AF279" s="5">
        <f t="shared" si="121"/>
        <v>1977</v>
      </c>
      <c r="AG279" s="46">
        <v>276</v>
      </c>
      <c r="AH279" s="47" t="str">
        <f t="shared" si="109"/>
        <v/>
      </c>
      <c r="AI279" s="48" t="str">
        <f t="shared" si="110"/>
        <v/>
      </c>
      <c r="AK279" s="22" t="e">
        <f>TRIM(#REF!)</f>
        <v>#REF!</v>
      </c>
      <c r="AL279" s="23" t="e">
        <f>IF(#REF!=0,"",#REF!)</f>
        <v>#REF!</v>
      </c>
      <c r="AM279" s="19" t="e">
        <f>IF(#REF!=0,"",#REF!)</f>
        <v>#REF!</v>
      </c>
      <c r="AN279" s="23" t="e">
        <f>IF($AK279="","",#REF!)</f>
        <v>#REF!</v>
      </c>
      <c r="AO279" s="23" t="e">
        <f t="shared" si="122"/>
        <v>#REF!</v>
      </c>
      <c r="AP279" s="19" t="e">
        <f>IF(#REF!=0,"",#REF!)</f>
        <v>#REF!</v>
      </c>
      <c r="AQ279" s="19" t="e">
        <f>IF(#REF!=0,"",#REF!)</f>
        <v>#REF!</v>
      </c>
      <c r="AR279" s="19" t="e">
        <f>IF(#REF!=0,"",#REF!)</f>
        <v>#REF!</v>
      </c>
      <c r="AS279" s="19" t="e">
        <f>#REF!</f>
        <v>#REF!</v>
      </c>
    </row>
    <row r="280" spans="4:45" ht="19.5" thickTop="1" thickBot="1" x14ac:dyDescent="0.25">
      <c r="D280" s="1" t="str">
        <f t="shared" si="106"/>
        <v/>
      </c>
      <c r="E280" s="1" t="str">
        <f t="shared" si="107"/>
        <v/>
      </c>
      <c r="K280" s="19" t="str">
        <f t="shared" si="111"/>
        <v/>
      </c>
      <c r="L280" s="19">
        <f t="shared" si="112"/>
        <v>10000</v>
      </c>
      <c r="M280" s="22" t="str">
        <f>TRIM(Data!$N277)</f>
        <v>Benjy</v>
      </c>
      <c r="N280" s="22" t="str">
        <f>TRIM(Data!$A277)</f>
        <v>Benjy</v>
      </c>
      <c r="O280" s="23">
        <f>IF(Data!$B277=0,"",Data!$B277)</f>
        <v>1958</v>
      </c>
      <c r="P280" s="19" t="str">
        <f>IF(Data!$C277=0,"",Data!$C277)</f>
        <v/>
      </c>
      <c r="Q280" s="23" t="str">
        <f>IF($M280="","",Data!$E277)</f>
        <v>L</v>
      </c>
      <c r="R280" s="23" t="str">
        <f t="shared" si="113"/>
        <v>L</v>
      </c>
      <c r="S280" s="23" t="str">
        <f t="shared" si="114"/>
        <v>L</v>
      </c>
      <c r="T280" s="19" t="str">
        <f>IF(Data!$F277=0,"",Data!$F277)</f>
        <v/>
      </c>
      <c r="U280" s="19" t="str">
        <f>IF(Data!$G277=0,"",Data!$G277)</f>
        <v/>
      </c>
      <c r="V280" s="19" t="str">
        <f>IF(Data!$D277=0,"",Data!$D277)</f>
        <v/>
      </c>
      <c r="W280" s="19" t="str">
        <f>Data!$H277</f>
        <v>Japonica</v>
      </c>
      <c r="Y280" s="41" t="e">
        <f t="shared" si="108"/>
        <v>#REF!</v>
      </c>
      <c r="Z280" s="8">
        <f t="shared" si="115"/>
        <v>10000</v>
      </c>
      <c r="AA280" s="8" t="str">
        <f t="shared" si="116"/>
        <v>Benjy</v>
      </c>
      <c r="AB280" s="8" t="str">
        <f t="shared" si="117"/>
        <v>L</v>
      </c>
      <c r="AC280" s="8" t="str">
        <f t="shared" si="118"/>
        <v/>
      </c>
      <c r="AD280" s="8" t="str">
        <f t="shared" si="119"/>
        <v/>
      </c>
      <c r="AE280" s="8" t="str">
        <f t="shared" si="120"/>
        <v/>
      </c>
      <c r="AF280" s="5">
        <f t="shared" si="121"/>
        <v>1958</v>
      </c>
      <c r="AG280" s="46">
        <v>277</v>
      </c>
      <c r="AH280" s="47" t="str">
        <f t="shared" si="109"/>
        <v/>
      </c>
      <c r="AI280" s="48" t="str">
        <f t="shared" si="110"/>
        <v/>
      </c>
      <c r="AK280" s="22" t="e">
        <f>TRIM(#REF!)</f>
        <v>#REF!</v>
      </c>
      <c r="AL280" s="23" t="e">
        <f>IF(#REF!=0,"",#REF!)</f>
        <v>#REF!</v>
      </c>
      <c r="AM280" s="19" t="e">
        <f>IF(#REF!=0,"",#REF!)</f>
        <v>#REF!</v>
      </c>
      <c r="AN280" s="23" t="e">
        <f>IF($AK280="","",#REF!)</f>
        <v>#REF!</v>
      </c>
      <c r="AO280" s="23" t="e">
        <f t="shared" si="122"/>
        <v>#REF!</v>
      </c>
      <c r="AP280" s="19" t="e">
        <f>IF(#REF!=0,"",#REF!)</f>
        <v>#REF!</v>
      </c>
      <c r="AQ280" s="19" t="e">
        <f>IF(#REF!=0,"",#REF!)</f>
        <v>#REF!</v>
      </c>
      <c r="AR280" s="19" t="e">
        <f>IF(#REF!=0,"",#REF!)</f>
        <v>#REF!</v>
      </c>
      <c r="AS280" s="19" t="e">
        <f>#REF!</f>
        <v>#REF!</v>
      </c>
    </row>
    <row r="281" spans="4:45" ht="19.5" thickTop="1" thickBot="1" x14ac:dyDescent="0.25">
      <c r="D281" s="1" t="str">
        <f t="shared" si="106"/>
        <v/>
      </c>
      <c r="E281" s="1" t="str">
        <f t="shared" si="107"/>
        <v/>
      </c>
      <c r="K281" s="19" t="str">
        <f t="shared" si="111"/>
        <v/>
      </c>
      <c r="L281" s="19">
        <f t="shared" si="112"/>
        <v>10000</v>
      </c>
      <c r="M281" s="22" t="str">
        <f>TRIM(Data!$N278)</f>
        <v>Benten-Mrs. R. L. Wheeler</v>
      </c>
      <c r="N281" s="22" t="str">
        <f>TRIM(Data!$A278)</f>
        <v>Benten-Mrs. R. L. Wheeler</v>
      </c>
      <c r="O281" s="23">
        <f>IF(Data!$B278=0,"",Data!$B278)</f>
        <v>2015</v>
      </c>
      <c r="P281" s="19" t="str">
        <f>IF(Data!$C278=0,"",Data!$C278)</f>
        <v/>
      </c>
      <c r="Q281" s="23" t="str">
        <f>IF($M281="","",Data!$E278)</f>
        <v>M</v>
      </c>
      <c r="R281" s="23" t="str">
        <f t="shared" si="113"/>
        <v>M</v>
      </c>
      <c r="S281" s="23" t="str">
        <f t="shared" si="114"/>
        <v>M</v>
      </c>
      <c r="T281" s="19" t="str">
        <f>IF(Data!$F278=0,"",Data!$F278)</f>
        <v/>
      </c>
      <c r="U281" s="19" t="str">
        <f>IF(Data!$G278=0,"",Data!$G278)</f>
        <v>FD</v>
      </c>
      <c r="V281" s="19" t="str">
        <f>IF(Data!$D278=0,"",Data!$D278)</f>
        <v/>
      </c>
      <c r="W281" s="19" t="str">
        <f>Data!$H278</f>
        <v>Japonica</v>
      </c>
      <c r="Y281" s="41" t="e">
        <f t="shared" si="108"/>
        <v>#REF!</v>
      </c>
      <c r="Z281" s="8">
        <f t="shared" si="115"/>
        <v>10000</v>
      </c>
      <c r="AA281" s="8" t="str">
        <f t="shared" si="116"/>
        <v>Benten-Mrs. R. L. Wheeler</v>
      </c>
      <c r="AB281" s="8" t="str">
        <f t="shared" si="117"/>
        <v>M</v>
      </c>
      <c r="AC281" s="8" t="str">
        <f t="shared" si="118"/>
        <v/>
      </c>
      <c r="AD281" s="8" t="str">
        <f t="shared" si="119"/>
        <v>FD</v>
      </c>
      <c r="AE281" s="8" t="str">
        <f t="shared" si="120"/>
        <v/>
      </c>
      <c r="AF281" s="5">
        <f t="shared" si="121"/>
        <v>2015</v>
      </c>
      <c r="AG281" s="46">
        <v>278</v>
      </c>
      <c r="AH281" s="47" t="str">
        <f t="shared" si="109"/>
        <v/>
      </c>
      <c r="AI281" s="48" t="str">
        <f t="shared" si="110"/>
        <v/>
      </c>
      <c r="AK281" s="22" t="e">
        <f>TRIM(#REF!)</f>
        <v>#REF!</v>
      </c>
      <c r="AL281" s="23" t="e">
        <f>IF(#REF!=0,"",#REF!)</f>
        <v>#REF!</v>
      </c>
      <c r="AM281" s="19" t="e">
        <f>IF(#REF!=0,"",#REF!)</f>
        <v>#REF!</v>
      </c>
      <c r="AN281" s="23" t="e">
        <f>IF($AK281="","",#REF!)</f>
        <v>#REF!</v>
      </c>
      <c r="AO281" s="23" t="e">
        <f t="shared" si="122"/>
        <v>#REF!</v>
      </c>
      <c r="AP281" s="19" t="e">
        <f>IF(#REF!=0,"",#REF!)</f>
        <v>#REF!</v>
      </c>
      <c r="AQ281" s="19" t="e">
        <f>IF(#REF!=0,"",#REF!)</f>
        <v>#REF!</v>
      </c>
      <c r="AR281" s="19" t="e">
        <f>IF(#REF!=0,"",#REF!)</f>
        <v>#REF!</v>
      </c>
      <c r="AS281" s="19" t="e">
        <f>#REF!</f>
        <v>#REF!</v>
      </c>
    </row>
    <row r="282" spans="4:45" ht="19.5" thickTop="1" thickBot="1" x14ac:dyDescent="0.25">
      <c r="D282" s="1" t="str">
        <f t="shared" si="106"/>
        <v/>
      </c>
      <c r="E282" s="1" t="str">
        <f t="shared" si="107"/>
        <v/>
      </c>
      <c r="K282" s="19" t="str">
        <f t="shared" si="111"/>
        <v/>
      </c>
      <c r="L282" s="19">
        <f t="shared" si="112"/>
        <v>10000</v>
      </c>
      <c r="M282" s="22" t="str">
        <f>TRIM(Data!$N279)</f>
        <v>Berenice Beauty</v>
      </c>
      <c r="N282" s="22" t="str">
        <f>TRIM(Data!$A279)</f>
        <v>Berenice Beauty</v>
      </c>
      <c r="O282" s="23">
        <f>IF(Data!$B279=0,"",Data!$B279)</f>
        <v>1965</v>
      </c>
      <c r="P282" s="19" t="str">
        <f>IF(Data!$C279=0,"",Data!$C279)</f>
        <v>1</v>
      </c>
      <c r="Q282" s="23" t="str">
        <f>IF($M282="","",Data!$E279)</f>
        <v>M-L</v>
      </c>
      <c r="R282" s="23" t="str">
        <f t="shared" si="113"/>
        <v>M</v>
      </c>
      <c r="S282" s="23" t="str">
        <f t="shared" si="114"/>
        <v>M</v>
      </c>
      <c r="T282" s="19" t="str">
        <f>IF(Data!$F279=0,"",Data!$F279)</f>
        <v/>
      </c>
      <c r="U282" s="19" t="str">
        <f>IF(Data!$G279=0,"",Data!$G279)</f>
        <v/>
      </c>
      <c r="V282" s="19" t="str">
        <f>IF(Data!$D279=0,"",Data!$D279)</f>
        <v/>
      </c>
      <c r="W282" s="19" t="str">
        <f>Data!$H279</f>
        <v>Japonica</v>
      </c>
      <c r="Y282" s="41" t="e">
        <f t="shared" si="108"/>
        <v>#REF!</v>
      </c>
      <c r="Z282" s="8">
        <f t="shared" si="115"/>
        <v>10000</v>
      </c>
      <c r="AA282" s="8" t="str">
        <f t="shared" si="116"/>
        <v>Berenice Beauty</v>
      </c>
      <c r="AB282" s="8" t="str">
        <f t="shared" si="117"/>
        <v>M</v>
      </c>
      <c r="AC282" s="8" t="str">
        <f t="shared" si="118"/>
        <v/>
      </c>
      <c r="AD282" s="8" t="str">
        <f t="shared" si="119"/>
        <v/>
      </c>
      <c r="AE282" s="8" t="str">
        <f t="shared" si="120"/>
        <v/>
      </c>
      <c r="AF282" s="5">
        <f t="shared" si="121"/>
        <v>1965</v>
      </c>
      <c r="AG282" s="46">
        <v>279</v>
      </c>
      <c r="AH282" s="47" t="str">
        <f t="shared" si="109"/>
        <v/>
      </c>
      <c r="AI282" s="48" t="str">
        <f t="shared" si="110"/>
        <v/>
      </c>
      <c r="AK282" s="22" t="e">
        <f>TRIM(#REF!)</f>
        <v>#REF!</v>
      </c>
      <c r="AL282" s="23" t="e">
        <f>IF(#REF!=0,"",#REF!)</f>
        <v>#REF!</v>
      </c>
      <c r="AM282" s="19" t="e">
        <f>IF(#REF!=0,"",#REF!)</f>
        <v>#REF!</v>
      </c>
      <c r="AN282" s="23" t="e">
        <f>IF($AK282="","",#REF!)</f>
        <v>#REF!</v>
      </c>
      <c r="AO282" s="23" t="e">
        <f t="shared" si="122"/>
        <v>#REF!</v>
      </c>
      <c r="AP282" s="19" t="e">
        <f>IF(#REF!=0,"",#REF!)</f>
        <v>#REF!</v>
      </c>
      <c r="AQ282" s="19" t="e">
        <f>IF(#REF!=0,"",#REF!)</f>
        <v>#REF!</v>
      </c>
      <c r="AR282" s="19" t="e">
        <f>IF(#REF!=0,"",#REF!)</f>
        <v>#REF!</v>
      </c>
      <c r="AS282" s="19" t="e">
        <f>#REF!</f>
        <v>#REF!</v>
      </c>
    </row>
    <row r="283" spans="4:45" ht="19.5" thickTop="1" thickBot="1" x14ac:dyDescent="0.25">
      <c r="D283" s="1" t="str">
        <f t="shared" si="106"/>
        <v/>
      </c>
      <c r="E283" s="1" t="str">
        <f t="shared" si="107"/>
        <v/>
      </c>
      <c r="K283" s="19" t="str">
        <f t="shared" si="111"/>
        <v/>
      </c>
      <c r="L283" s="19">
        <f t="shared" si="112"/>
        <v>10000</v>
      </c>
      <c r="M283" s="22" t="str">
        <f>TRIM(Data!$N280)</f>
        <v>Berenice Boddy</v>
      </c>
      <c r="N283" s="22" t="str">
        <f>TRIM(Data!$A280)</f>
        <v>Berenice Boddy</v>
      </c>
      <c r="O283" s="23">
        <f>IF(Data!$B280=0,"",Data!$B280)</f>
        <v>1946</v>
      </c>
      <c r="P283" s="19" t="str">
        <f>IF(Data!$C280=0,"",Data!$C280)</f>
        <v>1</v>
      </c>
      <c r="Q283" s="23" t="str">
        <f>IF($M283="","",Data!$E280)</f>
        <v>M</v>
      </c>
      <c r="R283" s="23" t="str">
        <f t="shared" si="113"/>
        <v>M</v>
      </c>
      <c r="S283" s="23" t="str">
        <f t="shared" si="114"/>
        <v>M</v>
      </c>
      <c r="T283" s="19" t="str">
        <f>IF(Data!$F280=0,"",Data!$F280)</f>
        <v/>
      </c>
      <c r="U283" s="19" t="str">
        <f>IF(Data!$G280=0,"",Data!$G280)</f>
        <v/>
      </c>
      <c r="V283" s="19" t="str">
        <f>IF(Data!$D280=0,"",Data!$D280)</f>
        <v/>
      </c>
      <c r="W283" s="19" t="str">
        <f>Data!$H280</f>
        <v>Japonica</v>
      </c>
      <c r="Y283" s="41" t="e">
        <f t="shared" si="108"/>
        <v>#REF!</v>
      </c>
      <c r="Z283" s="8">
        <f t="shared" si="115"/>
        <v>10000</v>
      </c>
      <c r="AA283" s="8" t="str">
        <f t="shared" si="116"/>
        <v>Berenice Boddy</v>
      </c>
      <c r="AB283" s="8" t="str">
        <f t="shared" si="117"/>
        <v>M</v>
      </c>
      <c r="AC283" s="8" t="str">
        <f t="shared" si="118"/>
        <v/>
      </c>
      <c r="AD283" s="8" t="str">
        <f t="shared" si="119"/>
        <v/>
      </c>
      <c r="AE283" s="8" t="str">
        <f t="shared" si="120"/>
        <v/>
      </c>
      <c r="AF283" s="5">
        <f t="shared" si="121"/>
        <v>1946</v>
      </c>
      <c r="AG283" s="46">
        <v>280</v>
      </c>
      <c r="AH283" s="47" t="str">
        <f t="shared" si="109"/>
        <v/>
      </c>
      <c r="AI283" s="48" t="str">
        <f t="shared" si="110"/>
        <v/>
      </c>
      <c r="AK283" s="22" t="e">
        <f>TRIM(#REF!)</f>
        <v>#REF!</v>
      </c>
      <c r="AL283" s="23" t="e">
        <f>IF(#REF!=0,"",#REF!)</f>
        <v>#REF!</v>
      </c>
      <c r="AM283" s="19" t="e">
        <f>IF(#REF!=0,"",#REF!)</f>
        <v>#REF!</v>
      </c>
      <c r="AN283" s="23" t="e">
        <f>IF($AK283="","",#REF!)</f>
        <v>#REF!</v>
      </c>
      <c r="AO283" s="23" t="e">
        <f t="shared" si="122"/>
        <v>#REF!</v>
      </c>
      <c r="AP283" s="19" t="e">
        <f>IF(#REF!=0,"",#REF!)</f>
        <v>#REF!</v>
      </c>
      <c r="AQ283" s="19" t="e">
        <f>IF(#REF!=0,"",#REF!)</f>
        <v>#REF!</v>
      </c>
      <c r="AR283" s="19" t="e">
        <f>IF(#REF!=0,"",#REF!)</f>
        <v>#REF!</v>
      </c>
      <c r="AS283" s="19" t="e">
        <f>#REF!</f>
        <v>#REF!</v>
      </c>
    </row>
    <row r="284" spans="4:45" ht="19.5" thickTop="1" thickBot="1" x14ac:dyDescent="0.25">
      <c r="D284" s="1" t="str">
        <f t="shared" si="106"/>
        <v/>
      </c>
      <c r="E284" s="1" t="str">
        <f t="shared" si="107"/>
        <v/>
      </c>
      <c r="K284" s="19" t="str">
        <f t="shared" si="111"/>
        <v/>
      </c>
      <c r="L284" s="19">
        <f t="shared" si="112"/>
        <v>10000</v>
      </c>
      <c r="M284" s="22" t="str">
        <f>TRIM(Data!$N281)</f>
        <v>Berkeley Square (See Margherita Coleoni Var.)</v>
      </c>
      <c r="N284" s="22" t="str">
        <f>TRIM(Data!$A281)</f>
        <v>Berkeley Square (See Margherita Coleoni Var.)</v>
      </c>
      <c r="O284" s="23">
        <f>IF(Data!$B281=0,"",Data!$B281)</f>
        <v>1948</v>
      </c>
      <c r="P284" s="19" t="str">
        <f>IF(Data!$C281=0,"",Data!$C281)</f>
        <v/>
      </c>
      <c r="Q284" s="23" t="str">
        <f>IF($M284="","",Data!$E281)</f>
        <v>M</v>
      </c>
      <c r="R284" s="23" t="str">
        <f t="shared" si="113"/>
        <v>M</v>
      </c>
      <c r="S284" s="23" t="str">
        <f t="shared" si="114"/>
        <v>M</v>
      </c>
      <c r="T284" s="19" t="str">
        <f>IF(Data!$F281=0,"",Data!$F281)</f>
        <v/>
      </c>
      <c r="U284" s="19" t="str">
        <f>IF(Data!$G281=0,"",Data!$G281)</f>
        <v/>
      </c>
      <c r="V284" s="19" t="str">
        <f>IF(Data!$D281=0,"",Data!$D281)</f>
        <v/>
      </c>
      <c r="W284" s="19" t="str">
        <f>Data!$H281</f>
        <v>Japonica</v>
      </c>
      <c r="Y284" s="41" t="e">
        <f t="shared" si="108"/>
        <v>#REF!</v>
      </c>
      <c r="Z284" s="8">
        <f t="shared" si="115"/>
        <v>10000</v>
      </c>
      <c r="AA284" s="8" t="str">
        <f t="shared" si="116"/>
        <v>Berkeley Square (See Margherita Coleoni Var.)</v>
      </c>
      <c r="AB284" s="8" t="str">
        <f t="shared" si="117"/>
        <v>M</v>
      </c>
      <c r="AC284" s="8" t="str">
        <f t="shared" si="118"/>
        <v/>
      </c>
      <c r="AD284" s="8" t="str">
        <f t="shared" si="119"/>
        <v/>
      </c>
      <c r="AE284" s="8" t="str">
        <f t="shared" si="120"/>
        <v/>
      </c>
      <c r="AF284" s="5">
        <f t="shared" si="121"/>
        <v>1948</v>
      </c>
      <c r="AG284" s="46">
        <v>281</v>
      </c>
      <c r="AH284" s="47" t="str">
        <f t="shared" si="109"/>
        <v/>
      </c>
      <c r="AI284" s="48" t="str">
        <f t="shared" si="110"/>
        <v/>
      </c>
      <c r="AK284" s="22" t="e">
        <f>TRIM(#REF!)</f>
        <v>#REF!</v>
      </c>
      <c r="AL284" s="23" t="e">
        <f>IF(#REF!=0,"",#REF!)</f>
        <v>#REF!</v>
      </c>
      <c r="AM284" s="19" t="e">
        <f>IF(#REF!=0,"",#REF!)</f>
        <v>#REF!</v>
      </c>
      <c r="AN284" s="23" t="e">
        <f>IF($AK284="","",#REF!)</f>
        <v>#REF!</v>
      </c>
      <c r="AO284" s="23" t="e">
        <f t="shared" si="122"/>
        <v>#REF!</v>
      </c>
      <c r="AP284" s="19" t="e">
        <f>IF(#REF!=0,"",#REF!)</f>
        <v>#REF!</v>
      </c>
      <c r="AQ284" s="19" t="e">
        <f>IF(#REF!=0,"",#REF!)</f>
        <v>#REF!</v>
      </c>
      <c r="AR284" s="19" t="e">
        <f>IF(#REF!=0,"",#REF!)</f>
        <v>#REF!</v>
      </c>
      <c r="AS284" s="19" t="e">
        <f>#REF!</f>
        <v>#REF!</v>
      </c>
    </row>
    <row r="285" spans="4:45" ht="19.5" thickTop="1" thickBot="1" x14ac:dyDescent="0.25">
      <c r="D285" s="1" t="str">
        <f t="shared" si="106"/>
        <v/>
      </c>
      <c r="E285" s="1" t="str">
        <f t="shared" si="107"/>
        <v/>
      </c>
      <c r="K285" s="19" t="str">
        <f t="shared" si="111"/>
        <v/>
      </c>
      <c r="L285" s="19">
        <f t="shared" si="112"/>
        <v>10000</v>
      </c>
      <c r="M285" s="22" t="str">
        <f>TRIM(Data!$N282)</f>
        <v>Bernadette</v>
      </c>
      <c r="N285" s="22" t="str">
        <f>TRIM(Data!$A282)</f>
        <v>Bernadette</v>
      </c>
      <c r="O285" s="23">
        <f>IF(Data!$B282=0,"",Data!$B282)</f>
        <v>1988</v>
      </c>
      <c r="P285" s="19" t="str">
        <f>IF(Data!$C282=0,"",Data!$C282)</f>
        <v>1</v>
      </c>
      <c r="Q285" s="23" t="str">
        <f>IF($M285="","",Data!$E282)</f>
        <v>L</v>
      </c>
      <c r="R285" s="23" t="str">
        <f t="shared" si="113"/>
        <v>L</v>
      </c>
      <c r="S285" s="23" t="str">
        <f t="shared" si="114"/>
        <v>L</v>
      </c>
      <c r="T285" s="19" t="str">
        <f>IF(Data!$F282=0,"",Data!$F282)</f>
        <v/>
      </c>
      <c r="U285" s="19" t="str">
        <f>IF(Data!$G282=0,"",Data!$G282)</f>
        <v/>
      </c>
      <c r="V285" s="19" t="str">
        <f>IF(Data!$D282=0,"",Data!$D282)</f>
        <v/>
      </c>
      <c r="W285" s="19" t="str">
        <f>Data!$H282</f>
        <v>Japonica</v>
      </c>
      <c r="Y285" s="41" t="e">
        <f t="shared" si="108"/>
        <v>#REF!</v>
      </c>
      <c r="Z285" s="8">
        <f t="shared" si="115"/>
        <v>10000</v>
      </c>
      <c r="AA285" s="8" t="str">
        <f t="shared" si="116"/>
        <v>Bernadette</v>
      </c>
      <c r="AB285" s="8" t="str">
        <f t="shared" si="117"/>
        <v>L</v>
      </c>
      <c r="AC285" s="8" t="str">
        <f t="shared" si="118"/>
        <v/>
      </c>
      <c r="AD285" s="8" t="str">
        <f t="shared" si="119"/>
        <v/>
      </c>
      <c r="AE285" s="8" t="str">
        <f t="shared" si="120"/>
        <v/>
      </c>
      <c r="AF285" s="5">
        <f t="shared" si="121"/>
        <v>1988</v>
      </c>
      <c r="AG285" s="46">
        <v>282</v>
      </c>
      <c r="AH285" s="47" t="str">
        <f t="shared" si="109"/>
        <v/>
      </c>
      <c r="AI285" s="48" t="str">
        <f t="shared" si="110"/>
        <v/>
      </c>
      <c r="AK285" s="22" t="e">
        <f>TRIM(#REF!)</f>
        <v>#REF!</v>
      </c>
      <c r="AL285" s="23" t="e">
        <f>IF(#REF!=0,"",#REF!)</f>
        <v>#REF!</v>
      </c>
      <c r="AM285" s="19" t="e">
        <f>IF(#REF!=0,"",#REF!)</f>
        <v>#REF!</v>
      </c>
      <c r="AN285" s="23" t="e">
        <f>IF($AK285="","",#REF!)</f>
        <v>#REF!</v>
      </c>
      <c r="AO285" s="23" t="e">
        <f t="shared" si="122"/>
        <v>#REF!</v>
      </c>
      <c r="AP285" s="19" t="e">
        <f>IF(#REF!=0,"",#REF!)</f>
        <v>#REF!</v>
      </c>
      <c r="AQ285" s="19" t="e">
        <f>IF(#REF!=0,"",#REF!)</f>
        <v>#REF!</v>
      </c>
      <c r="AR285" s="19" t="e">
        <f>IF(#REF!=0,"",#REF!)</f>
        <v>#REF!</v>
      </c>
      <c r="AS285" s="19" t="e">
        <f>#REF!</f>
        <v>#REF!</v>
      </c>
    </row>
    <row r="286" spans="4:45" ht="19.5" thickTop="1" thickBot="1" x14ac:dyDescent="0.25">
      <c r="D286" s="1" t="str">
        <f t="shared" si="106"/>
        <v/>
      </c>
      <c r="E286" s="1" t="str">
        <f t="shared" si="107"/>
        <v/>
      </c>
      <c r="K286" s="19" t="str">
        <f t="shared" si="111"/>
        <v/>
      </c>
      <c r="L286" s="19">
        <f t="shared" si="112"/>
        <v>10000</v>
      </c>
      <c r="M286" s="22" t="str">
        <f>TRIM(Data!$N283)</f>
        <v>Bernice Owens Deal</v>
      </c>
      <c r="N286" s="22" t="str">
        <f>TRIM(Data!$A283)</f>
        <v>Bernice Owens Deal</v>
      </c>
      <c r="O286" s="23">
        <f>IF(Data!$B283=0,"",Data!$B283)</f>
        <v>2019</v>
      </c>
      <c r="P286" s="19" t="str">
        <f>IF(Data!$C283=0,"",Data!$C283)</f>
        <v>1</v>
      </c>
      <c r="Q286" s="23" t="str">
        <f>IF($M286="","",Data!$E283)</f>
        <v>S</v>
      </c>
      <c r="R286" s="23" t="str">
        <f t="shared" si="113"/>
        <v>S</v>
      </c>
      <c r="S286" s="23" t="str">
        <f t="shared" si="114"/>
        <v>S</v>
      </c>
      <c r="T286" s="19" t="str">
        <f>IF(Data!$F283=0,"",Data!$F283)</f>
        <v/>
      </c>
      <c r="U286" s="19" t="str">
        <f>IF(Data!$G283=0,"",Data!$G283)</f>
        <v/>
      </c>
      <c r="V286" s="19" t="str">
        <f>IF(Data!$D283=0,"",Data!$D283)</f>
        <v/>
      </c>
      <c r="W286" s="19" t="str">
        <f>Data!$H283</f>
        <v>Japonica</v>
      </c>
      <c r="Y286" s="41" t="e">
        <f t="shared" si="108"/>
        <v>#REF!</v>
      </c>
      <c r="Z286" s="8">
        <f t="shared" si="115"/>
        <v>10000</v>
      </c>
      <c r="AA286" s="8" t="str">
        <f t="shared" si="116"/>
        <v>Bernice Owens Deal</v>
      </c>
      <c r="AB286" s="8" t="str">
        <f t="shared" si="117"/>
        <v>S</v>
      </c>
      <c r="AC286" s="8" t="str">
        <f t="shared" si="118"/>
        <v/>
      </c>
      <c r="AD286" s="8" t="str">
        <f t="shared" si="119"/>
        <v/>
      </c>
      <c r="AE286" s="8" t="str">
        <f t="shared" si="120"/>
        <v/>
      </c>
      <c r="AF286" s="5">
        <f t="shared" si="121"/>
        <v>2019</v>
      </c>
      <c r="AG286" s="46">
        <v>283</v>
      </c>
      <c r="AH286" s="47" t="str">
        <f t="shared" si="109"/>
        <v/>
      </c>
      <c r="AI286" s="48" t="str">
        <f t="shared" si="110"/>
        <v/>
      </c>
      <c r="AK286" s="22" t="e">
        <f>TRIM(#REF!)</f>
        <v>#REF!</v>
      </c>
      <c r="AL286" s="23" t="e">
        <f>IF(#REF!=0,"",#REF!)</f>
        <v>#REF!</v>
      </c>
      <c r="AM286" s="19" t="e">
        <f>IF(#REF!=0,"",#REF!)</f>
        <v>#REF!</v>
      </c>
      <c r="AN286" s="23" t="e">
        <f>IF($AK286="","",#REF!)</f>
        <v>#REF!</v>
      </c>
      <c r="AO286" s="23" t="e">
        <f t="shared" si="122"/>
        <v>#REF!</v>
      </c>
      <c r="AP286" s="19" t="e">
        <f>IF(#REF!=0,"",#REF!)</f>
        <v>#REF!</v>
      </c>
      <c r="AQ286" s="19" t="e">
        <f>IF(#REF!=0,"",#REF!)</f>
        <v>#REF!</v>
      </c>
      <c r="AR286" s="19" t="e">
        <f>IF(#REF!=0,"",#REF!)</f>
        <v>#REF!</v>
      </c>
      <c r="AS286" s="19" t="e">
        <f>#REF!</f>
        <v>#REF!</v>
      </c>
    </row>
    <row r="287" spans="4:45" ht="19.5" thickTop="1" thickBot="1" x14ac:dyDescent="0.25">
      <c r="D287" s="1" t="str">
        <f t="shared" si="106"/>
        <v/>
      </c>
      <c r="E287" s="1" t="str">
        <f t="shared" si="107"/>
        <v/>
      </c>
      <c r="K287" s="19" t="str">
        <f t="shared" si="111"/>
        <v/>
      </c>
      <c r="L287" s="19">
        <f t="shared" si="112"/>
        <v>10000</v>
      </c>
      <c r="M287" s="22" t="str">
        <f>TRIM(Data!$N284)</f>
        <v>Bert Jones</v>
      </c>
      <c r="N287" s="22" t="str">
        <f>TRIM(Data!$A284)</f>
        <v>Bert Jones (Sasanqua)</v>
      </c>
      <c r="O287" s="23">
        <f>IF(Data!$B284=0,"",Data!$B284)</f>
        <v>1967</v>
      </c>
      <c r="P287" s="19" t="str">
        <f>IF(Data!$C284=0,"",Data!$C284)</f>
        <v>1</v>
      </c>
      <c r="Q287" s="23" t="str">
        <f>IF($M287="","",Data!$E284)</f>
        <v>M</v>
      </c>
      <c r="R287" s="23" t="str">
        <f t="shared" si="113"/>
        <v>M</v>
      </c>
      <c r="S287" s="23" t="str">
        <f t="shared" si="114"/>
        <v>M</v>
      </c>
      <c r="T287" s="19" t="str">
        <f>IF(Data!$F284=0,"",Data!$F284)</f>
        <v/>
      </c>
      <c r="U287" s="19" t="str">
        <f>IF(Data!$G284=0,"",Data!$G284)</f>
        <v/>
      </c>
      <c r="V287" s="19" t="str">
        <f>IF(Data!$D284=0,"",Data!$D284)</f>
        <v/>
      </c>
      <c r="W287" s="19" t="str">
        <f>Data!$H284</f>
        <v>Sasanqua</v>
      </c>
      <c r="Y287" s="41" t="e">
        <f t="shared" si="108"/>
        <v>#REF!</v>
      </c>
      <c r="Z287" s="8">
        <f t="shared" si="115"/>
        <v>10000</v>
      </c>
      <c r="AA287" s="8" t="str">
        <f t="shared" si="116"/>
        <v>Bert Jones</v>
      </c>
      <c r="AB287" s="8" t="str">
        <f t="shared" si="117"/>
        <v>M</v>
      </c>
      <c r="AC287" s="8" t="str">
        <f t="shared" si="118"/>
        <v/>
      </c>
      <c r="AD287" s="8" t="str">
        <f t="shared" si="119"/>
        <v/>
      </c>
      <c r="AE287" s="8" t="str">
        <f t="shared" si="120"/>
        <v/>
      </c>
      <c r="AF287" s="5">
        <f t="shared" si="121"/>
        <v>1967</v>
      </c>
      <c r="AG287" s="46">
        <v>284</v>
      </c>
      <c r="AH287" s="47" t="str">
        <f t="shared" si="109"/>
        <v/>
      </c>
      <c r="AI287" s="48" t="str">
        <f t="shared" si="110"/>
        <v/>
      </c>
      <c r="AK287" s="22" t="e">
        <f>TRIM(#REF!)</f>
        <v>#REF!</v>
      </c>
      <c r="AL287" s="23" t="e">
        <f>IF(#REF!=0,"",#REF!)</f>
        <v>#REF!</v>
      </c>
      <c r="AM287" s="19" t="e">
        <f>IF(#REF!=0,"",#REF!)</f>
        <v>#REF!</v>
      </c>
      <c r="AN287" s="23" t="e">
        <f>IF($AK287="","",#REF!)</f>
        <v>#REF!</v>
      </c>
      <c r="AO287" s="23" t="e">
        <f t="shared" si="122"/>
        <v>#REF!</v>
      </c>
      <c r="AP287" s="19" t="e">
        <f>IF(#REF!=0,"",#REF!)</f>
        <v>#REF!</v>
      </c>
      <c r="AQ287" s="19" t="e">
        <f>IF(#REF!=0,"",#REF!)</f>
        <v>#REF!</v>
      </c>
      <c r="AR287" s="19" t="e">
        <f>IF(#REF!=0,"",#REF!)</f>
        <v>#REF!</v>
      </c>
      <c r="AS287" s="19" t="e">
        <f>#REF!</f>
        <v>#REF!</v>
      </c>
    </row>
    <row r="288" spans="4:45" ht="19.5" thickTop="1" thickBot="1" x14ac:dyDescent="0.25">
      <c r="D288" s="1" t="str">
        <f t="shared" si="106"/>
        <v/>
      </c>
      <c r="E288" s="1" t="str">
        <f t="shared" si="107"/>
        <v/>
      </c>
      <c r="K288" s="19" t="str">
        <f t="shared" si="111"/>
        <v/>
      </c>
      <c r="L288" s="19">
        <f t="shared" si="112"/>
        <v>10000</v>
      </c>
      <c r="M288" s="22" t="str">
        <f>TRIM(Data!$N285)</f>
        <v>Beryl's Choice</v>
      </c>
      <c r="N288" s="22" t="str">
        <f>TRIM(Data!$A285)</f>
        <v>Beryl's Choice (R)</v>
      </c>
      <c r="O288" s="23">
        <f>IF(Data!$B285=0,"",Data!$B285)</f>
        <v>1980</v>
      </c>
      <c r="P288" s="19" t="str">
        <f>IF(Data!$C285=0,"",Data!$C285)</f>
        <v>1</v>
      </c>
      <c r="Q288" s="23" t="str">
        <f>IF($M288="","",Data!$E285)</f>
        <v>L</v>
      </c>
      <c r="R288" s="23" t="str">
        <f t="shared" si="113"/>
        <v>L</v>
      </c>
      <c r="S288" s="23" t="str">
        <f t="shared" si="114"/>
        <v>L</v>
      </c>
      <c r="T288" s="19" t="str">
        <f>IF(Data!$F285=0,"",Data!$F285)</f>
        <v/>
      </c>
      <c r="U288" s="19" t="str">
        <f>IF(Data!$G285=0,"",Data!$G285)</f>
        <v/>
      </c>
      <c r="V288" s="19" t="str">
        <f>IF(Data!$D285=0,"",Data!$D285)</f>
        <v/>
      </c>
      <c r="W288" s="19" t="str">
        <f>Data!$H285</f>
        <v>Reticulata</v>
      </c>
      <c r="Y288" s="41" t="e">
        <f t="shared" si="108"/>
        <v>#REF!</v>
      </c>
      <c r="Z288" s="8">
        <f t="shared" si="115"/>
        <v>10000</v>
      </c>
      <c r="AA288" s="8" t="str">
        <f t="shared" si="116"/>
        <v>Beryl's Choice</v>
      </c>
      <c r="AB288" s="8" t="str">
        <f t="shared" si="117"/>
        <v>L</v>
      </c>
      <c r="AC288" s="8" t="str">
        <f t="shared" si="118"/>
        <v/>
      </c>
      <c r="AD288" s="8" t="str">
        <f t="shared" si="119"/>
        <v/>
      </c>
      <c r="AE288" s="8" t="str">
        <f t="shared" si="120"/>
        <v/>
      </c>
      <c r="AF288" s="5">
        <f t="shared" si="121"/>
        <v>1980</v>
      </c>
      <c r="AG288" s="46">
        <v>285</v>
      </c>
      <c r="AH288" s="47" t="str">
        <f t="shared" si="109"/>
        <v/>
      </c>
      <c r="AI288" s="48" t="str">
        <f t="shared" si="110"/>
        <v/>
      </c>
      <c r="AK288" s="22" t="e">
        <f>TRIM(#REF!)</f>
        <v>#REF!</v>
      </c>
      <c r="AL288" s="23" t="e">
        <f>IF(#REF!=0,"",#REF!)</f>
        <v>#REF!</v>
      </c>
      <c r="AM288" s="19" t="e">
        <f>IF(#REF!=0,"",#REF!)</f>
        <v>#REF!</v>
      </c>
      <c r="AN288" s="23" t="e">
        <f>IF($AK288="","",#REF!)</f>
        <v>#REF!</v>
      </c>
      <c r="AO288" s="23" t="e">
        <f t="shared" si="122"/>
        <v>#REF!</v>
      </c>
      <c r="AP288" s="19" t="e">
        <f>IF(#REF!=0,"",#REF!)</f>
        <v>#REF!</v>
      </c>
      <c r="AQ288" s="19" t="e">
        <f>IF(#REF!=0,"",#REF!)</f>
        <v>#REF!</v>
      </c>
      <c r="AR288" s="19" t="e">
        <f>IF(#REF!=0,"",#REF!)</f>
        <v>#REF!</v>
      </c>
      <c r="AS288" s="19" t="e">
        <f>#REF!</f>
        <v>#REF!</v>
      </c>
    </row>
    <row r="289" spans="4:45" ht="19.5" thickTop="1" thickBot="1" x14ac:dyDescent="0.25">
      <c r="D289" s="1" t="str">
        <f t="shared" si="106"/>
        <v/>
      </c>
      <c r="E289" s="1" t="str">
        <f t="shared" si="107"/>
        <v/>
      </c>
      <c r="K289" s="19" t="str">
        <f t="shared" si="111"/>
        <v/>
      </c>
      <c r="L289" s="19">
        <f t="shared" si="112"/>
        <v>10000</v>
      </c>
      <c r="M289" s="22" t="str">
        <f>TRIM(Data!$N286)</f>
        <v>Bessie Battle</v>
      </c>
      <c r="N289" s="22" t="str">
        <f>TRIM(Data!$A286)</f>
        <v>Bessie Battle</v>
      </c>
      <c r="O289" s="23">
        <f>IF(Data!$B286=0,"",Data!$B286)</f>
        <v>1999</v>
      </c>
      <c r="P289" s="19" t="str">
        <f>IF(Data!$C286=0,"",Data!$C286)</f>
        <v>1</v>
      </c>
      <c r="Q289" s="23" t="str">
        <f>IF($M289="","",Data!$E286)</f>
        <v>M</v>
      </c>
      <c r="R289" s="23" t="str">
        <f t="shared" si="113"/>
        <v>M</v>
      </c>
      <c r="S289" s="23" t="str">
        <f t="shared" si="114"/>
        <v>M</v>
      </c>
      <c r="T289" s="19" t="str">
        <f>IF(Data!$F286=0,"",Data!$F286)</f>
        <v>WHITE</v>
      </c>
      <c r="U289" s="19" t="str">
        <f>IF(Data!$G286=0,"",Data!$G286)</f>
        <v/>
      </c>
      <c r="V289" s="19" t="str">
        <f>IF(Data!$D286=0,"",Data!$D286)</f>
        <v/>
      </c>
      <c r="W289" s="19" t="str">
        <f>Data!$H286</f>
        <v>Japonica</v>
      </c>
      <c r="Y289" s="41" t="e">
        <f t="shared" si="108"/>
        <v>#REF!</v>
      </c>
      <c r="Z289" s="8">
        <f t="shared" si="115"/>
        <v>10000</v>
      </c>
      <c r="AA289" s="8" t="str">
        <f t="shared" si="116"/>
        <v>Bessie Battle</v>
      </c>
      <c r="AB289" s="8" t="str">
        <f t="shared" si="117"/>
        <v>M</v>
      </c>
      <c r="AC289" s="8" t="str">
        <f t="shared" si="118"/>
        <v>WHITE</v>
      </c>
      <c r="AD289" s="8" t="str">
        <f t="shared" si="119"/>
        <v/>
      </c>
      <c r="AE289" s="8" t="str">
        <f t="shared" si="120"/>
        <v/>
      </c>
      <c r="AF289" s="5">
        <f t="shared" si="121"/>
        <v>1999</v>
      </c>
      <c r="AG289" s="46">
        <v>286</v>
      </c>
      <c r="AH289" s="47" t="str">
        <f t="shared" si="109"/>
        <v/>
      </c>
      <c r="AI289" s="48" t="str">
        <f t="shared" si="110"/>
        <v/>
      </c>
      <c r="AK289" s="22" t="e">
        <f>TRIM(#REF!)</f>
        <v>#REF!</v>
      </c>
      <c r="AL289" s="23" t="e">
        <f>IF(#REF!=0,"",#REF!)</f>
        <v>#REF!</v>
      </c>
      <c r="AM289" s="19" t="e">
        <f>IF(#REF!=0,"",#REF!)</f>
        <v>#REF!</v>
      </c>
      <c r="AN289" s="23" t="e">
        <f>IF($AK289="","",#REF!)</f>
        <v>#REF!</v>
      </c>
      <c r="AO289" s="23" t="e">
        <f t="shared" si="122"/>
        <v>#REF!</v>
      </c>
      <c r="AP289" s="19" t="e">
        <f>IF(#REF!=0,"",#REF!)</f>
        <v>#REF!</v>
      </c>
      <c r="AQ289" s="19" t="e">
        <f>IF(#REF!=0,"",#REF!)</f>
        <v>#REF!</v>
      </c>
      <c r="AR289" s="19" t="e">
        <f>IF(#REF!=0,"",#REF!)</f>
        <v>#REF!</v>
      </c>
      <c r="AS289" s="19" t="e">
        <f>#REF!</f>
        <v>#REF!</v>
      </c>
    </row>
    <row r="290" spans="4:45" ht="19.5" thickTop="1" thickBot="1" x14ac:dyDescent="0.25">
      <c r="D290" s="1" t="str">
        <f t="shared" si="106"/>
        <v/>
      </c>
      <c r="E290" s="1" t="str">
        <f t="shared" si="107"/>
        <v/>
      </c>
      <c r="K290" s="19" t="str">
        <f t="shared" si="111"/>
        <v/>
      </c>
      <c r="L290" s="19">
        <f t="shared" si="112"/>
        <v>10000</v>
      </c>
      <c r="M290" s="22" t="str">
        <f>TRIM(Data!$N287)</f>
        <v>Bessie Bowman</v>
      </c>
      <c r="N290" s="22" t="str">
        <f>TRIM(Data!$A287)</f>
        <v>Bessie Bowman</v>
      </c>
      <c r="O290" s="23">
        <f>IF(Data!$B287=0,"",Data!$B287)</f>
        <v>1957</v>
      </c>
      <c r="P290" s="19" t="str">
        <f>IF(Data!$C287=0,"",Data!$C287)</f>
        <v>1</v>
      </c>
      <c r="Q290" s="23" t="str">
        <f>IF($M290="","",Data!$E287)</f>
        <v>M</v>
      </c>
      <c r="R290" s="23" t="str">
        <f t="shared" si="113"/>
        <v>M</v>
      </c>
      <c r="S290" s="23" t="str">
        <f t="shared" si="114"/>
        <v>M</v>
      </c>
      <c r="T290" s="19" t="str">
        <f>IF(Data!$F287=0,"",Data!$F287)</f>
        <v/>
      </c>
      <c r="U290" s="19" t="str">
        <f>IF(Data!$G287=0,"",Data!$G287)</f>
        <v/>
      </c>
      <c r="V290" s="19" t="str">
        <f>IF(Data!$D287=0,"",Data!$D287)</f>
        <v/>
      </c>
      <c r="W290" s="19" t="str">
        <f>Data!$H287</f>
        <v>Japonica</v>
      </c>
      <c r="Y290" s="41" t="e">
        <f t="shared" si="108"/>
        <v>#REF!</v>
      </c>
      <c r="Z290" s="8">
        <f t="shared" si="115"/>
        <v>10000</v>
      </c>
      <c r="AA290" s="8" t="str">
        <f t="shared" si="116"/>
        <v>Bessie Bowman</v>
      </c>
      <c r="AB290" s="8" t="str">
        <f t="shared" si="117"/>
        <v>M</v>
      </c>
      <c r="AC290" s="8" t="str">
        <f t="shared" si="118"/>
        <v/>
      </c>
      <c r="AD290" s="8" t="str">
        <f t="shared" si="119"/>
        <v/>
      </c>
      <c r="AE290" s="8" t="str">
        <f t="shared" si="120"/>
        <v/>
      </c>
      <c r="AF290" s="5">
        <f t="shared" si="121"/>
        <v>1957</v>
      </c>
      <c r="AG290" s="46">
        <v>287</v>
      </c>
      <c r="AH290" s="47" t="str">
        <f t="shared" si="109"/>
        <v/>
      </c>
      <c r="AI290" s="48" t="str">
        <f t="shared" si="110"/>
        <v/>
      </c>
      <c r="AK290" s="22" t="e">
        <f>TRIM(#REF!)</f>
        <v>#REF!</v>
      </c>
      <c r="AL290" s="23" t="e">
        <f>IF(#REF!=0,"",#REF!)</f>
        <v>#REF!</v>
      </c>
      <c r="AM290" s="19" t="e">
        <f>IF(#REF!=0,"",#REF!)</f>
        <v>#REF!</v>
      </c>
      <c r="AN290" s="23" t="e">
        <f>IF($AK290="","",#REF!)</f>
        <v>#REF!</v>
      </c>
      <c r="AO290" s="23" t="e">
        <f t="shared" si="122"/>
        <v>#REF!</v>
      </c>
      <c r="AP290" s="19" t="e">
        <f>IF(#REF!=0,"",#REF!)</f>
        <v>#REF!</v>
      </c>
      <c r="AQ290" s="19" t="e">
        <f>IF(#REF!=0,"",#REF!)</f>
        <v>#REF!</v>
      </c>
      <c r="AR290" s="19" t="e">
        <f>IF(#REF!=0,"",#REF!)</f>
        <v>#REF!</v>
      </c>
      <c r="AS290" s="19" t="e">
        <f>#REF!</f>
        <v>#REF!</v>
      </c>
    </row>
    <row r="291" spans="4:45" ht="19.5" thickTop="1" thickBot="1" x14ac:dyDescent="0.25">
      <c r="D291" s="1" t="str">
        <f t="shared" si="106"/>
        <v/>
      </c>
      <c r="E291" s="1" t="str">
        <f t="shared" si="107"/>
        <v/>
      </c>
      <c r="K291" s="19" t="str">
        <f t="shared" si="111"/>
        <v/>
      </c>
      <c r="L291" s="19">
        <f t="shared" si="112"/>
        <v>10000</v>
      </c>
      <c r="M291" s="22" t="str">
        <f>TRIM(Data!$N288)</f>
        <v>Bessie Dickson</v>
      </c>
      <c r="N291" s="22" t="str">
        <f>TRIM(Data!$A288)</f>
        <v>Bessie Dickson</v>
      </c>
      <c r="O291" s="23">
        <f>IF(Data!$B288=0,"",Data!$B288)</f>
        <v>1982</v>
      </c>
      <c r="P291" s="19" t="str">
        <f>IF(Data!$C288=0,"",Data!$C288)</f>
        <v>1</v>
      </c>
      <c r="Q291" s="23" t="str">
        <f>IF($M291="","",Data!$E288)</f>
        <v>M</v>
      </c>
      <c r="R291" s="23" t="str">
        <f t="shared" si="113"/>
        <v>M</v>
      </c>
      <c r="S291" s="23" t="str">
        <f t="shared" si="114"/>
        <v>M</v>
      </c>
      <c r="T291" s="19" t="str">
        <f>IF(Data!$F288=0,"",Data!$F288)</f>
        <v>WHITE</v>
      </c>
      <c r="U291" s="19" t="str">
        <f>IF(Data!$G288=0,"",Data!$G288)</f>
        <v/>
      </c>
      <c r="V291" s="19" t="str">
        <f>IF(Data!$D288=0,"",Data!$D288)</f>
        <v/>
      </c>
      <c r="W291" s="19" t="str">
        <f>Data!$H288</f>
        <v>Japonica</v>
      </c>
      <c r="Y291" s="41" t="e">
        <f t="shared" si="108"/>
        <v>#REF!</v>
      </c>
      <c r="Z291" s="8">
        <f t="shared" si="115"/>
        <v>10000</v>
      </c>
      <c r="AA291" s="8" t="str">
        <f t="shared" si="116"/>
        <v>Bessie Dickson</v>
      </c>
      <c r="AB291" s="8" t="str">
        <f t="shared" si="117"/>
        <v>M</v>
      </c>
      <c r="AC291" s="8" t="str">
        <f t="shared" si="118"/>
        <v>WHITE</v>
      </c>
      <c r="AD291" s="8" t="str">
        <f t="shared" si="119"/>
        <v/>
      </c>
      <c r="AE291" s="8" t="str">
        <f t="shared" si="120"/>
        <v/>
      </c>
      <c r="AF291" s="5">
        <f t="shared" si="121"/>
        <v>1982</v>
      </c>
      <c r="AG291" s="46">
        <v>288</v>
      </c>
      <c r="AH291" s="47" t="str">
        <f t="shared" si="109"/>
        <v/>
      </c>
      <c r="AI291" s="48" t="str">
        <f t="shared" si="110"/>
        <v/>
      </c>
      <c r="AK291" s="22" t="e">
        <f>TRIM(#REF!)</f>
        <v>#REF!</v>
      </c>
      <c r="AL291" s="23" t="e">
        <f>IF(#REF!=0,"",#REF!)</f>
        <v>#REF!</v>
      </c>
      <c r="AM291" s="19" t="e">
        <f>IF(#REF!=0,"",#REF!)</f>
        <v>#REF!</v>
      </c>
      <c r="AN291" s="23" t="e">
        <f>IF($AK291="","",#REF!)</f>
        <v>#REF!</v>
      </c>
      <c r="AO291" s="23" t="e">
        <f t="shared" si="122"/>
        <v>#REF!</v>
      </c>
      <c r="AP291" s="19" t="e">
        <f>IF(#REF!=0,"",#REF!)</f>
        <v>#REF!</v>
      </c>
      <c r="AQ291" s="19" t="e">
        <f>IF(#REF!=0,"",#REF!)</f>
        <v>#REF!</v>
      </c>
      <c r="AR291" s="19" t="e">
        <f>IF(#REF!=0,"",#REF!)</f>
        <v>#REF!</v>
      </c>
      <c r="AS291" s="19" t="e">
        <f>#REF!</f>
        <v>#REF!</v>
      </c>
    </row>
    <row r="292" spans="4:45" ht="19.5" thickTop="1" thickBot="1" x14ac:dyDescent="0.25">
      <c r="D292" s="1" t="str">
        <f t="shared" si="106"/>
        <v/>
      </c>
      <c r="E292" s="1" t="str">
        <f t="shared" si="107"/>
        <v/>
      </c>
      <c r="K292" s="19" t="str">
        <f t="shared" si="111"/>
        <v/>
      </c>
      <c r="L292" s="19">
        <f t="shared" si="112"/>
        <v>10000</v>
      </c>
      <c r="M292" s="22" t="str">
        <f>TRIM(Data!$N289)</f>
        <v>Bessie McArthur</v>
      </c>
      <c r="N292" s="22" t="str">
        <f>TRIM(Data!$A289)</f>
        <v>Bessie McArthur</v>
      </c>
      <c r="O292" s="23">
        <f>IF(Data!$B289=0,"",Data!$B289)</f>
        <v>1943</v>
      </c>
      <c r="P292" s="19" t="str">
        <f>IF(Data!$C289=0,"",Data!$C289)</f>
        <v>1</v>
      </c>
      <c r="Q292" s="23" t="str">
        <f>IF($M292="","",Data!$E289)</f>
        <v>M</v>
      </c>
      <c r="R292" s="23" t="str">
        <f t="shared" si="113"/>
        <v>M</v>
      </c>
      <c r="S292" s="23" t="str">
        <f t="shared" si="114"/>
        <v>M</v>
      </c>
      <c r="T292" s="19" t="str">
        <f>IF(Data!$F289=0,"",Data!$F289)</f>
        <v/>
      </c>
      <c r="U292" s="19" t="str">
        <f>IF(Data!$G289=0,"",Data!$G289)</f>
        <v/>
      </c>
      <c r="V292" s="19" t="str">
        <f>IF(Data!$D289=0,"",Data!$D289)</f>
        <v/>
      </c>
      <c r="W292" s="19" t="str">
        <f>Data!$H289</f>
        <v>Japonica</v>
      </c>
      <c r="Y292" s="41" t="e">
        <f t="shared" si="108"/>
        <v>#REF!</v>
      </c>
      <c r="Z292" s="8">
        <f t="shared" si="115"/>
        <v>10000</v>
      </c>
      <c r="AA292" s="8" t="str">
        <f t="shared" si="116"/>
        <v>Bessie McArthur</v>
      </c>
      <c r="AB292" s="8" t="str">
        <f t="shared" si="117"/>
        <v>M</v>
      </c>
      <c r="AC292" s="8" t="str">
        <f t="shared" si="118"/>
        <v/>
      </c>
      <c r="AD292" s="8" t="str">
        <f t="shared" si="119"/>
        <v/>
      </c>
      <c r="AE292" s="8" t="str">
        <f t="shared" si="120"/>
        <v/>
      </c>
      <c r="AF292" s="5">
        <f t="shared" si="121"/>
        <v>1943</v>
      </c>
      <c r="AG292" s="46">
        <v>289</v>
      </c>
      <c r="AH292" s="47" t="str">
        <f t="shared" si="109"/>
        <v/>
      </c>
      <c r="AI292" s="48" t="str">
        <f t="shared" si="110"/>
        <v/>
      </c>
      <c r="AK292" s="22" t="e">
        <f>TRIM(#REF!)</f>
        <v>#REF!</v>
      </c>
      <c r="AL292" s="23" t="e">
        <f>IF(#REF!=0,"",#REF!)</f>
        <v>#REF!</v>
      </c>
      <c r="AM292" s="19" t="e">
        <f>IF(#REF!=0,"",#REF!)</f>
        <v>#REF!</v>
      </c>
      <c r="AN292" s="23" t="e">
        <f>IF($AK292="","",#REF!)</f>
        <v>#REF!</v>
      </c>
      <c r="AO292" s="23" t="e">
        <f t="shared" si="122"/>
        <v>#REF!</v>
      </c>
      <c r="AP292" s="19" t="e">
        <f>IF(#REF!=0,"",#REF!)</f>
        <v>#REF!</v>
      </c>
      <c r="AQ292" s="19" t="e">
        <f>IF(#REF!=0,"",#REF!)</f>
        <v>#REF!</v>
      </c>
      <c r="AR292" s="19" t="e">
        <f>IF(#REF!=0,"",#REF!)</f>
        <v>#REF!</v>
      </c>
      <c r="AS292" s="19" t="e">
        <f>#REF!</f>
        <v>#REF!</v>
      </c>
    </row>
    <row r="293" spans="4:45" ht="19.5" thickTop="1" thickBot="1" x14ac:dyDescent="0.25">
      <c r="D293" s="1" t="str">
        <f t="shared" si="106"/>
        <v/>
      </c>
      <c r="E293" s="1" t="str">
        <f t="shared" si="107"/>
        <v/>
      </c>
      <c r="K293" s="19" t="str">
        <f t="shared" si="111"/>
        <v/>
      </c>
      <c r="L293" s="19">
        <f t="shared" si="112"/>
        <v>10000</v>
      </c>
      <c r="M293" s="22" t="str">
        <f>TRIM(Data!$N290)</f>
        <v>Bessie Morse Bellingrath (See Toki-no-hagasane)</v>
      </c>
      <c r="N293" s="22" t="str">
        <f>TRIM(Data!$A290)</f>
        <v>Bessie Morse Bellingrath (See Toki-no-hagasane)</v>
      </c>
      <c r="O293" s="23">
        <f>IF(Data!$B290=0,"",Data!$B290)</f>
        <v>1934</v>
      </c>
      <c r="P293" s="19" t="str">
        <f>IF(Data!$C290=0,"",Data!$C290)</f>
        <v/>
      </c>
      <c r="Q293" s="23" t="str">
        <f>IF($M293="","",Data!$E290)</f>
        <v>M</v>
      </c>
      <c r="R293" s="23" t="str">
        <f t="shared" si="113"/>
        <v>M</v>
      </c>
      <c r="S293" s="23" t="str">
        <f t="shared" si="114"/>
        <v>M</v>
      </c>
      <c r="T293" s="19" t="str">
        <f>IF(Data!$F290=0,"",Data!$F290)</f>
        <v/>
      </c>
      <c r="U293" s="19" t="str">
        <f>IF(Data!$G290=0,"",Data!$G290)</f>
        <v/>
      </c>
      <c r="V293" s="19" t="str">
        <f>IF(Data!$D290=0,"",Data!$D290)</f>
        <v/>
      </c>
      <c r="W293" s="19" t="str">
        <f>Data!$H290</f>
        <v>Japonica</v>
      </c>
      <c r="Y293" s="41" t="e">
        <f t="shared" si="108"/>
        <v>#REF!</v>
      </c>
      <c r="Z293" s="8">
        <f t="shared" si="115"/>
        <v>10000</v>
      </c>
      <c r="AA293" s="8" t="str">
        <f t="shared" si="116"/>
        <v>Bessie Morse Bellingrath (See Toki-no-hagasane)</v>
      </c>
      <c r="AB293" s="8" t="str">
        <f t="shared" si="117"/>
        <v>M</v>
      </c>
      <c r="AC293" s="8" t="str">
        <f t="shared" si="118"/>
        <v/>
      </c>
      <c r="AD293" s="8" t="str">
        <f t="shared" si="119"/>
        <v/>
      </c>
      <c r="AE293" s="8" t="str">
        <f t="shared" si="120"/>
        <v/>
      </c>
      <c r="AF293" s="5">
        <f t="shared" si="121"/>
        <v>1934</v>
      </c>
      <c r="AG293" s="46">
        <v>290</v>
      </c>
      <c r="AH293" s="47" t="str">
        <f t="shared" si="109"/>
        <v/>
      </c>
      <c r="AI293" s="48" t="str">
        <f t="shared" si="110"/>
        <v/>
      </c>
      <c r="AK293" s="22" t="e">
        <f>TRIM(#REF!)</f>
        <v>#REF!</v>
      </c>
      <c r="AL293" s="23" t="e">
        <f>IF(#REF!=0,"",#REF!)</f>
        <v>#REF!</v>
      </c>
      <c r="AM293" s="19" t="e">
        <f>IF(#REF!=0,"",#REF!)</f>
        <v>#REF!</v>
      </c>
      <c r="AN293" s="23" t="e">
        <f>IF($AK293="","",#REF!)</f>
        <v>#REF!</v>
      </c>
      <c r="AO293" s="23" t="e">
        <f t="shared" si="122"/>
        <v>#REF!</v>
      </c>
      <c r="AP293" s="19" t="e">
        <f>IF(#REF!=0,"",#REF!)</f>
        <v>#REF!</v>
      </c>
      <c r="AQ293" s="19" t="e">
        <f>IF(#REF!=0,"",#REF!)</f>
        <v>#REF!</v>
      </c>
      <c r="AR293" s="19" t="e">
        <f>IF(#REF!=0,"",#REF!)</f>
        <v>#REF!</v>
      </c>
      <c r="AS293" s="19" t="e">
        <f>#REF!</f>
        <v>#REF!</v>
      </c>
    </row>
    <row r="294" spans="4:45" ht="19.5" thickTop="1" thickBot="1" x14ac:dyDescent="0.25">
      <c r="D294" s="1" t="str">
        <f t="shared" si="106"/>
        <v/>
      </c>
      <c r="E294" s="1" t="str">
        <f t="shared" si="107"/>
        <v/>
      </c>
      <c r="K294" s="19" t="str">
        <f t="shared" si="111"/>
        <v/>
      </c>
      <c r="L294" s="19">
        <f t="shared" si="112"/>
        <v>10000</v>
      </c>
      <c r="M294" s="22" t="str">
        <f>TRIM(Data!$N291)</f>
        <v>Bessie Tift</v>
      </c>
      <c r="N294" s="22" t="str">
        <f>TRIM(Data!$A291)</f>
        <v>Bessie Tift</v>
      </c>
      <c r="O294" s="23">
        <f>IF(Data!$B291=0,"",Data!$B291)</f>
        <v>2015</v>
      </c>
      <c r="P294" s="19" t="str">
        <f>IF(Data!$C291=0,"",Data!$C291)</f>
        <v>1</v>
      </c>
      <c r="Q294" s="23" t="str">
        <f>IF($M294="","",Data!$E291)</f>
        <v>M</v>
      </c>
      <c r="R294" s="23" t="str">
        <f t="shared" si="113"/>
        <v>M</v>
      </c>
      <c r="S294" s="23" t="str">
        <f t="shared" si="114"/>
        <v>M</v>
      </c>
      <c r="T294" s="19" t="str">
        <f>IF(Data!$F291=0,"",Data!$F291)</f>
        <v/>
      </c>
      <c r="U294" s="19" t="str">
        <f>IF(Data!$G291=0,"",Data!$G291)</f>
        <v/>
      </c>
      <c r="V294" s="19" t="str">
        <f>IF(Data!$D291=0,"",Data!$D291)</f>
        <v/>
      </c>
      <c r="W294" s="19" t="str">
        <f>Data!$H291</f>
        <v>Japonica</v>
      </c>
      <c r="Y294" s="41" t="e">
        <f t="shared" si="108"/>
        <v>#REF!</v>
      </c>
      <c r="Z294" s="8">
        <f t="shared" si="115"/>
        <v>10000</v>
      </c>
      <c r="AA294" s="8" t="str">
        <f t="shared" si="116"/>
        <v>Bessie Tift</v>
      </c>
      <c r="AB294" s="8" t="str">
        <f t="shared" si="117"/>
        <v>M</v>
      </c>
      <c r="AC294" s="8" t="str">
        <f t="shared" si="118"/>
        <v/>
      </c>
      <c r="AD294" s="8" t="str">
        <f t="shared" si="119"/>
        <v/>
      </c>
      <c r="AE294" s="8" t="str">
        <f t="shared" si="120"/>
        <v/>
      </c>
      <c r="AF294" s="5">
        <f t="shared" si="121"/>
        <v>2015</v>
      </c>
      <c r="AG294" s="46">
        <v>291</v>
      </c>
      <c r="AH294" s="47" t="str">
        <f t="shared" si="109"/>
        <v/>
      </c>
      <c r="AI294" s="48" t="str">
        <f t="shared" si="110"/>
        <v/>
      </c>
      <c r="AK294" s="22" t="e">
        <f>TRIM(#REF!)</f>
        <v>#REF!</v>
      </c>
      <c r="AL294" s="23" t="e">
        <f>IF(#REF!=0,"",#REF!)</f>
        <v>#REF!</v>
      </c>
      <c r="AM294" s="19" t="e">
        <f>IF(#REF!=0,"",#REF!)</f>
        <v>#REF!</v>
      </c>
      <c r="AN294" s="23" t="e">
        <f>IF($AK294="","",#REF!)</f>
        <v>#REF!</v>
      </c>
      <c r="AO294" s="23" t="e">
        <f t="shared" si="122"/>
        <v>#REF!</v>
      </c>
      <c r="AP294" s="19" t="e">
        <f>IF(#REF!=0,"",#REF!)</f>
        <v>#REF!</v>
      </c>
      <c r="AQ294" s="19" t="e">
        <f>IF(#REF!=0,"",#REF!)</f>
        <v>#REF!</v>
      </c>
      <c r="AR294" s="19" t="e">
        <f>IF(#REF!=0,"",#REF!)</f>
        <v>#REF!</v>
      </c>
      <c r="AS294" s="19" t="e">
        <f>#REF!</f>
        <v>#REF!</v>
      </c>
    </row>
    <row r="295" spans="4:45" ht="19.5" thickTop="1" thickBot="1" x14ac:dyDescent="0.25">
      <c r="D295" s="1" t="str">
        <f t="shared" si="106"/>
        <v/>
      </c>
      <c r="E295" s="1" t="str">
        <f t="shared" si="107"/>
        <v/>
      </c>
      <c r="K295" s="19" t="str">
        <f t="shared" si="111"/>
        <v/>
      </c>
      <c r="L295" s="19">
        <f t="shared" si="112"/>
        <v>10000</v>
      </c>
      <c r="M295" s="22" t="str">
        <f>TRIM(Data!$N292)</f>
        <v>Best Wishes</v>
      </c>
      <c r="N295" s="22" t="str">
        <f>TRIM(Data!$A292)</f>
        <v>Best Wishes (H)</v>
      </c>
      <c r="O295" s="23">
        <f>IF(Data!$B292=0,"",Data!$B292)</f>
        <v>2004</v>
      </c>
      <c r="P295" s="19" t="str">
        <f>IF(Data!$C292=0,"",Data!$C292)</f>
        <v/>
      </c>
      <c r="Q295" s="23" t="str">
        <f>IF($M295="","",Data!$E292)</f>
        <v>S</v>
      </c>
      <c r="R295" s="23" t="str">
        <f t="shared" si="113"/>
        <v>S</v>
      </c>
      <c r="S295" s="23" t="str">
        <f t="shared" si="114"/>
        <v>S</v>
      </c>
      <c r="T295" s="19" t="str">
        <f>IF(Data!$F292=0,"",Data!$F292)</f>
        <v/>
      </c>
      <c r="U295" s="19" t="str">
        <f>IF(Data!$G292=0,"",Data!$G292)</f>
        <v/>
      </c>
      <c r="V295" s="19" t="str">
        <f>IF(Data!$D292=0,"",Data!$D292)</f>
        <v/>
      </c>
      <c r="W295" s="19" t="str">
        <f>Data!$H292</f>
        <v>NRH</v>
      </c>
      <c r="Y295" s="41" t="e">
        <f t="shared" si="108"/>
        <v>#REF!</v>
      </c>
      <c r="Z295" s="8">
        <f t="shared" si="115"/>
        <v>10000</v>
      </c>
      <c r="AA295" s="8" t="str">
        <f t="shared" si="116"/>
        <v>Best Wishes</v>
      </c>
      <c r="AB295" s="8" t="str">
        <f t="shared" si="117"/>
        <v>S</v>
      </c>
      <c r="AC295" s="8" t="str">
        <f t="shared" si="118"/>
        <v/>
      </c>
      <c r="AD295" s="8" t="str">
        <f t="shared" si="119"/>
        <v/>
      </c>
      <c r="AE295" s="8" t="str">
        <f t="shared" si="120"/>
        <v/>
      </c>
      <c r="AF295" s="5">
        <f t="shared" si="121"/>
        <v>2004</v>
      </c>
      <c r="AG295" s="46">
        <v>292</v>
      </c>
      <c r="AH295" s="47" t="str">
        <f t="shared" si="109"/>
        <v/>
      </c>
      <c r="AI295" s="48" t="str">
        <f t="shared" si="110"/>
        <v/>
      </c>
      <c r="AK295" s="22" t="e">
        <f>TRIM(#REF!)</f>
        <v>#REF!</v>
      </c>
      <c r="AL295" s="23" t="e">
        <f>IF(#REF!=0,"",#REF!)</f>
        <v>#REF!</v>
      </c>
      <c r="AM295" s="19" t="e">
        <f>IF(#REF!=0,"",#REF!)</f>
        <v>#REF!</v>
      </c>
      <c r="AN295" s="23" t="e">
        <f>IF($AK295="","",#REF!)</f>
        <v>#REF!</v>
      </c>
      <c r="AO295" s="23" t="e">
        <f t="shared" si="122"/>
        <v>#REF!</v>
      </c>
      <c r="AP295" s="19" t="e">
        <f>IF(#REF!=0,"",#REF!)</f>
        <v>#REF!</v>
      </c>
      <c r="AQ295" s="19" t="e">
        <f>IF(#REF!=0,"",#REF!)</f>
        <v>#REF!</v>
      </c>
      <c r="AR295" s="19" t="e">
        <f>IF(#REF!=0,"",#REF!)</f>
        <v>#REF!</v>
      </c>
      <c r="AS295" s="19" t="e">
        <f>#REF!</f>
        <v>#REF!</v>
      </c>
    </row>
    <row r="296" spans="4:45" ht="19.5" thickTop="1" thickBot="1" x14ac:dyDescent="0.25">
      <c r="D296" s="1" t="str">
        <f t="shared" ref="D296:D359" si="123">IF(ISERROR(VLOOKUP(A296,$K$4:$M$2950,3,FALSE)),"",VLOOKUP(A296,$K$4:$N$2950,4,FALSE))</f>
        <v/>
      </c>
      <c r="E296" s="1" t="str">
        <f t="shared" ref="E296:E359" si="124">IF(ISERROR(VLOOKUP(A296,$K$4:$M$2950,3,FALSE)),"",IF(VLOOKUP(A296,$K$4:$T$2950,6,FALSE)=0,"",VLOOKUP(A296,$K$4:$T$2950,6,FALSE)))</f>
        <v/>
      </c>
      <c r="K296" s="19" t="str">
        <f t="shared" si="111"/>
        <v/>
      </c>
      <c r="L296" s="19">
        <f t="shared" si="112"/>
        <v>10000</v>
      </c>
      <c r="M296" s="22" t="str">
        <f>TRIM(Data!$N293)</f>
        <v>Beth Dean</v>
      </c>
      <c r="N296" s="22" t="str">
        <f>TRIM(Data!$A293)</f>
        <v>Beth Dean (R)</v>
      </c>
      <c r="O296" s="23">
        <f>IF(Data!$B293=0,"",Data!$B293)</f>
        <v>1994</v>
      </c>
      <c r="P296" s="19" t="str">
        <f>IF(Data!$C293=0,"",Data!$C293)</f>
        <v>1</v>
      </c>
      <c r="Q296" s="23" t="str">
        <f>IF($M296="","",Data!$E293)</f>
        <v>VL</v>
      </c>
      <c r="R296" s="23" t="str">
        <f t="shared" si="113"/>
        <v>VL</v>
      </c>
      <c r="S296" s="23" t="str">
        <f t="shared" si="114"/>
        <v>VL</v>
      </c>
      <c r="T296" s="19" t="str">
        <f>IF(Data!$F293=0,"",Data!$F293)</f>
        <v/>
      </c>
      <c r="U296" s="19" t="str">
        <f>IF(Data!$G293=0,"",Data!$G293)</f>
        <v/>
      </c>
      <c r="V296" s="19" t="str">
        <f>IF(Data!$D293=0,"",Data!$D293)</f>
        <v/>
      </c>
      <c r="W296" s="19" t="str">
        <f>Data!$H293</f>
        <v>Reticulata</v>
      </c>
      <c r="Y296" s="41" t="e">
        <f t="shared" si="108"/>
        <v>#REF!</v>
      </c>
      <c r="Z296" s="8">
        <f t="shared" si="115"/>
        <v>10000</v>
      </c>
      <c r="AA296" s="8" t="str">
        <f t="shared" si="116"/>
        <v>Beth Dean</v>
      </c>
      <c r="AB296" s="8" t="str">
        <f t="shared" si="117"/>
        <v>VL</v>
      </c>
      <c r="AC296" s="8" t="str">
        <f t="shared" si="118"/>
        <v/>
      </c>
      <c r="AD296" s="8" t="str">
        <f t="shared" si="119"/>
        <v/>
      </c>
      <c r="AE296" s="8" t="str">
        <f t="shared" si="120"/>
        <v/>
      </c>
      <c r="AF296" s="5">
        <f t="shared" si="121"/>
        <v>1994</v>
      </c>
      <c r="AG296" s="46">
        <v>293</v>
      </c>
      <c r="AH296" s="47" t="str">
        <f t="shared" si="109"/>
        <v/>
      </c>
      <c r="AI296" s="48" t="str">
        <f t="shared" si="110"/>
        <v/>
      </c>
      <c r="AK296" s="22" t="e">
        <f>TRIM(#REF!)</f>
        <v>#REF!</v>
      </c>
      <c r="AL296" s="23" t="e">
        <f>IF(#REF!=0,"",#REF!)</f>
        <v>#REF!</v>
      </c>
      <c r="AM296" s="19" t="e">
        <f>IF(#REF!=0,"",#REF!)</f>
        <v>#REF!</v>
      </c>
      <c r="AN296" s="23" t="e">
        <f>IF($AK296="","",#REF!)</f>
        <v>#REF!</v>
      </c>
      <c r="AO296" s="23" t="e">
        <f t="shared" si="122"/>
        <v>#REF!</v>
      </c>
      <c r="AP296" s="19" t="e">
        <f>IF(#REF!=0,"",#REF!)</f>
        <v>#REF!</v>
      </c>
      <c r="AQ296" s="19" t="e">
        <f>IF(#REF!=0,"",#REF!)</f>
        <v>#REF!</v>
      </c>
      <c r="AR296" s="19" t="e">
        <f>IF(#REF!=0,"",#REF!)</f>
        <v>#REF!</v>
      </c>
      <c r="AS296" s="19" t="e">
        <f>#REF!</f>
        <v>#REF!</v>
      </c>
    </row>
    <row r="297" spans="4:45" ht="19.5" thickTop="1" thickBot="1" x14ac:dyDescent="0.25">
      <c r="D297" s="1" t="str">
        <f t="shared" si="123"/>
        <v/>
      </c>
      <c r="E297" s="1" t="str">
        <f t="shared" si="124"/>
        <v/>
      </c>
      <c r="K297" s="19" t="str">
        <f t="shared" si="111"/>
        <v/>
      </c>
      <c r="L297" s="19">
        <f t="shared" si="112"/>
        <v>10000</v>
      </c>
      <c r="M297" s="22" t="str">
        <f>TRIM(Data!$N294)</f>
        <v>Bethany Fatherree</v>
      </c>
      <c r="N297" s="22" t="str">
        <f>TRIM(Data!$A294)</f>
        <v>Bethany Fatherree (R)</v>
      </c>
      <c r="O297" s="23">
        <f>IF(Data!$B294=0,"",Data!$B294)</f>
        <v>1980</v>
      </c>
      <c r="P297" s="19" t="str">
        <f>IF(Data!$C294=0,"",Data!$C294)</f>
        <v>1</v>
      </c>
      <c r="Q297" s="23" t="str">
        <f>IF($M297="","",Data!$E294)</f>
        <v>VL</v>
      </c>
      <c r="R297" s="23" t="str">
        <f t="shared" si="113"/>
        <v>VL</v>
      </c>
      <c r="S297" s="23" t="str">
        <f t="shared" si="114"/>
        <v>VL</v>
      </c>
      <c r="T297" s="19" t="str">
        <f>IF(Data!$F294=0,"",Data!$F294)</f>
        <v/>
      </c>
      <c r="U297" s="19" t="str">
        <f>IF(Data!$G294=0,"",Data!$G294)</f>
        <v/>
      </c>
      <c r="V297" s="19" t="str">
        <f>IF(Data!$D294=0,"",Data!$D294)</f>
        <v/>
      </c>
      <c r="W297" s="19" t="str">
        <f>Data!$H294</f>
        <v>Reticulata</v>
      </c>
      <c r="Y297" s="41" t="e">
        <f t="shared" si="108"/>
        <v>#REF!</v>
      </c>
      <c r="Z297" s="8">
        <f t="shared" si="115"/>
        <v>10000</v>
      </c>
      <c r="AA297" s="8" t="str">
        <f t="shared" si="116"/>
        <v>Bethany Fatherree</v>
      </c>
      <c r="AB297" s="8" t="str">
        <f t="shared" si="117"/>
        <v>VL</v>
      </c>
      <c r="AC297" s="8" t="str">
        <f t="shared" si="118"/>
        <v/>
      </c>
      <c r="AD297" s="8" t="str">
        <f t="shared" si="119"/>
        <v/>
      </c>
      <c r="AE297" s="8" t="str">
        <f t="shared" si="120"/>
        <v/>
      </c>
      <c r="AF297" s="5">
        <f t="shared" si="121"/>
        <v>1980</v>
      </c>
      <c r="AG297" s="46">
        <v>294</v>
      </c>
      <c r="AH297" s="47" t="str">
        <f t="shared" si="109"/>
        <v/>
      </c>
      <c r="AI297" s="48" t="str">
        <f t="shared" si="110"/>
        <v/>
      </c>
      <c r="AK297" s="22" t="e">
        <f>TRIM(#REF!)</f>
        <v>#REF!</v>
      </c>
      <c r="AL297" s="23" t="e">
        <f>IF(#REF!=0,"",#REF!)</f>
        <v>#REF!</v>
      </c>
      <c r="AM297" s="19" t="e">
        <f>IF(#REF!=0,"",#REF!)</f>
        <v>#REF!</v>
      </c>
      <c r="AN297" s="23" t="e">
        <f>IF($AK297="","",#REF!)</f>
        <v>#REF!</v>
      </c>
      <c r="AO297" s="23" t="e">
        <f t="shared" si="122"/>
        <v>#REF!</v>
      </c>
      <c r="AP297" s="19" t="e">
        <f>IF(#REF!=0,"",#REF!)</f>
        <v>#REF!</v>
      </c>
      <c r="AQ297" s="19" t="e">
        <f>IF(#REF!=0,"",#REF!)</f>
        <v>#REF!</v>
      </c>
      <c r="AR297" s="19" t="e">
        <f>IF(#REF!=0,"",#REF!)</f>
        <v>#REF!</v>
      </c>
      <c r="AS297" s="19" t="e">
        <f>#REF!</f>
        <v>#REF!</v>
      </c>
    </row>
    <row r="298" spans="4:45" ht="19.5" thickTop="1" thickBot="1" x14ac:dyDescent="0.25">
      <c r="D298" s="1" t="str">
        <f t="shared" si="123"/>
        <v/>
      </c>
      <c r="E298" s="1" t="str">
        <f t="shared" si="124"/>
        <v/>
      </c>
      <c r="K298" s="19" t="str">
        <f t="shared" si="111"/>
        <v/>
      </c>
      <c r="L298" s="19">
        <f t="shared" si="112"/>
        <v>10000</v>
      </c>
      <c r="M298" s="22" t="str">
        <f>TRIM(Data!$N295)</f>
        <v>Bethlehem Star</v>
      </c>
      <c r="N298" s="22" t="str">
        <f>TRIM(Data!$A295)</f>
        <v>Bethlehem Star</v>
      </c>
      <c r="O298" s="23">
        <f>IF(Data!$B295=0,"",Data!$B295)</f>
        <v>2016</v>
      </c>
      <c r="P298" s="19" t="str">
        <f>IF(Data!$C295=0,"",Data!$C295)</f>
        <v>1</v>
      </c>
      <c r="Q298" s="23" t="str">
        <f>IF($M298="","",Data!$E295)</f>
        <v>L</v>
      </c>
      <c r="R298" s="23" t="str">
        <f t="shared" si="113"/>
        <v>L</v>
      </c>
      <c r="S298" s="23" t="str">
        <f t="shared" si="114"/>
        <v>L</v>
      </c>
      <c r="T298" s="19" t="str">
        <f>IF(Data!$F295=0,"",Data!$F295)</f>
        <v>WHITE</v>
      </c>
      <c r="U298" s="19" t="str">
        <f>IF(Data!$G295=0,"",Data!$G295)</f>
        <v/>
      </c>
      <c r="V298" s="19" t="str">
        <f>IF(Data!$D295=0,"",Data!$D295)</f>
        <v/>
      </c>
      <c r="W298" s="19" t="str">
        <f>Data!$H295</f>
        <v>Japonica</v>
      </c>
      <c r="Y298" s="41" t="e">
        <f t="shared" si="108"/>
        <v>#REF!</v>
      </c>
      <c r="Z298" s="8">
        <f t="shared" si="115"/>
        <v>10000</v>
      </c>
      <c r="AA298" s="8" t="str">
        <f t="shared" si="116"/>
        <v>Bethlehem Star</v>
      </c>
      <c r="AB298" s="8" t="str">
        <f t="shared" si="117"/>
        <v>L</v>
      </c>
      <c r="AC298" s="8" t="str">
        <f t="shared" si="118"/>
        <v>WHITE</v>
      </c>
      <c r="AD298" s="8" t="str">
        <f t="shared" si="119"/>
        <v/>
      </c>
      <c r="AE298" s="8" t="str">
        <f t="shared" si="120"/>
        <v/>
      </c>
      <c r="AF298" s="5">
        <f t="shared" si="121"/>
        <v>2016</v>
      </c>
      <c r="AG298" s="46">
        <v>295</v>
      </c>
      <c r="AH298" s="47" t="str">
        <f t="shared" si="109"/>
        <v/>
      </c>
      <c r="AI298" s="48" t="str">
        <f t="shared" si="110"/>
        <v/>
      </c>
      <c r="AK298" s="22" t="e">
        <f>TRIM(#REF!)</f>
        <v>#REF!</v>
      </c>
      <c r="AL298" s="23" t="e">
        <f>IF(#REF!=0,"",#REF!)</f>
        <v>#REF!</v>
      </c>
      <c r="AM298" s="19" t="e">
        <f>IF(#REF!=0,"",#REF!)</f>
        <v>#REF!</v>
      </c>
      <c r="AN298" s="23" t="e">
        <f>IF($AK298="","",#REF!)</f>
        <v>#REF!</v>
      </c>
      <c r="AO298" s="23" t="e">
        <f t="shared" si="122"/>
        <v>#REF!</v>
      </c>
      <c r="AP298" s="19" t="e">
        <f>IF(#REF!=0,"",#REF!)</f>
        <v>#REF!</v>
      </c>
      <c r="AQ298" s="19" t="e">
        <f>IF(#REF!=0,"",#REF!)</f>
        <v>#REF!</v>
      </c>
      <c r="AR298" s="19" t="e">
        <f>IF(#REF!=0,"",#REF!)</f>
        <v>#REF!</v>
      </c>
      <c r="AS298" s="19" t="e">
        <f>#REF!</f>
        <v>#REF!</v>
      </c>
    </row>
    <row r="299" spans="4:45" ht="19.5" thickTop="1" thickBot="1" x14ac:dyDescent="0.25">
      <c r="D299" s="1" t="str">
        <f t="shared" si="123"/>
        <v/>
      </c>
      <c r="E299" s="1" t="str">
        <f t="shared" si="124"/>
        <v/>
      </c>
      <c r="K299" s="19" t="str">
        <f t="shared" si="111"/>
        <v/>
      </c>
      <c r="L299" s="19">
        <f t="shared" si="112"/>
        <v>10000</v>
      </c>
      <c r="M299" s="22" t="str">
        <f>TRIM(Data!$N296)</f>
        <v>Betsy</v>
      </c>
      <c r="N299" s="22" t="str">
        <f>TRIM(Data!$A296)</f>
        <v>Betsy</v>
      </c>
      <c r="O299" s="23">
        <f>IF(Data!$B296=0,"",Data!$B296)</f>
        <v>1983</v>
      </c>
      <c r="P299" s="19" t="str">
        <f>IF(Data!$C296=0,"",Data!$C296)</f>
        <v>1</v>
      </c>
      <c r="Q299" s="23" t="str">
        <f>IF($M299="","",Data!$E296)</f>
        <v>Min-S</v>
      </c>
      <c r="R299" s="23" t="str">
        <f t="shared" si="113"/>
        <v>S</v>
      </c>
      <c r="S299" s="23" t="str">
        <f t="shared" si="114"/>
        <v>S</v>
      </c>
      <c r="T299" s="19" t="str">
        <f>IF(Data!$F296=0,"",Data!$F296)</f>
        <v/>
      </c>
      <c r="U299" s="19" t="str">
        <f>IF(Data!$G296=0,"",Data!$G296)</f>
        <v/>
      </c>
      <c r="V299" s="19" t="str">
        <f>IF(Data!$D296=0,"",Data!$D296)</f>
        <v/>
      </c>
      <c r="W299" s="19" t="str">
        <f>Data!$H296</f>
        <v>Japonica</v>
      </c>
      <c r="Y299" s="41" t="e">
        <f t="shared" si="108"/>
        <v>#REF!</v>
      </c>
      <c r="Z299" s="8">
        <f t="shared" si="115"/>
        <v>10000</v>
      </c>
      <c r="AA299" s="8" t="str">
        <f t="shared" si="116"/>
        <v>Betsy</v>
      </c>
      <c r="AB299" s="8" t="str">
        <f t="shared" si="117"/>
        <v>S</v>
      </c>
      <c r="AC299" s="8" t="str">
        <f t="shared" si="118"/>
        <v/>
      </c>
      <c r="AD299" s="8" t="str">
        <f t="shared" si="119"/>
        <v/>
      </c>
      <c r="AE299" s="8" t="str">
        <f t="shared" si="120"/>
        <v/>
      </c>
      <c r="AF299" s="5">
        <f t="shared" si="121"/>
        <v>1983</v>
      </c>
      <c r="AG299" s="46">
        <v>296</v>
      </c>
      <c r="AH299" s="47" t="str">
        <f t="shared" si="109"/>
        <v/>
      </c>
      <c r="AI299" s="48" t="str">
        <f t="shared" si="110"/>
        <v/>
      </c>
      <c r="AK299" s="22" t="e">
        <f>TRIM(#REF!)</f>
        <v>#REF!</v>
      </c>
      <c r="AL299" s="23" t="e">
        <f>IF(#REF!=0,"",#REF!)</f>
        <v>#REF!</v>
      </c>
      <c r="AM299" s="19" t="e">
        <f>IF(#REF!=0,"",#REF!)</f>
        <v>#REF!</v>
      </c>
      <c r="AN299" s="23" t="e">
        <f>IF($AK299="","",#REF!)</f>
        <v>#REF!</v>
      </c>
      <c r="AO299" s="23" t="e">
        <f t="shared" si="122"/>
        <v>#REF!</v>
      </c>
      <c r="AP299" s="19" t="e">
        <f>IF(#REF!=0,"",#REF!)</f>
        <v>#REF!</v>
      </c>
      <c r="AQ299" s="19" t="e">
        <f>IF(#REF!=0,"",#REF!)</f>
        <v>#REF!</v>
      </c>
      <c r="AR299" s="19" t="e">
        <f>IF(#REF!=0,"",#REF!)</f>
        <v>#REF!</v>
      </c>
      <c r="AS299" s="19" t="e">
        <f>#REF!</f>
        <v>#REF!</v>
      </c>
    </row>
    <row r="300" spans="4:45" ht="19.5" thickTop="1" thickBot="1" x14ac:dyDescent="0.25">
      <c r="D300" s="1" t="str">
        <f t="shared" si="123"/>
        <v/>
      </c>
      <c r="E300" s="1" t="str">
        <f t="shared" si="124"/>
        <v/>
      </c>
      <c r="K300" s="19" t="str">
        <f t="shared" si="111"/>
        <v/>
      </c>
      <c r="L300" s="19">
        <f t="shared" si="112"/>
        <v>10000</v>
      </c>
      <c r="M300" s="22" t="str">
        <f>TRIM(Data!$N297)</f>
        <v>Betsy Blush</v>
      </c>
      <c r="N300" s="22" t="str">
        <f>TRIM(Data!$A297)</f>
        <v>Betsy Blush</v>
      </c>
      <c r="O300" s="23">
        <f>IF(Data!$B297=0,"",Data!$B297)</f>
        <v>1997</v>
      </c>
      <c r="P300" s="19" t="str">
        <f>IF(Data!$C297=0,"",Data!$C297)</f>
        <v>1</v>
      </c>
      <c r="Q300" s="23" t="str">
        <f>IF($M300="","",Data!$E297)</f>
        <v>Min-S</v>
      </c>
      <c r="R300" s="23" t="str">
        <f t="shared" si="113"/>
        <v>S</v>
      </c>
      <c r="S300" s="23" t="str">
        <f t="shared" si="114"/>
        <v>S</v>
      </c>
      <c r="T300" s="19" t="str">
        <f>IF(Data!$F297=0,"",Data!$F297)</f>
        <v/>
      </c>
      <c r="U300" s="19" t="str">
        <f>IF(Data!$G297=0,"",Data!$G297)</f>
        <v/>
      </c>
      <c r="V300" s="19" t="str">
        <f>IF(Data!$D297=0,"",Data!$D297)</f>
        <v/>
      </c>
      <c r="W300" s="19" t="str">
        <f>Data!$H297</f>
        <v>Japonica</v>
      </c>
      <c r="Y300" s="41" t="e">
        <f t="shared" si="108"/>
        <v>#REF!</v>
      </c>
      <c r="Z300" s="8">
        <f t="shared" si="115"/>
        <v>10000</v>
      </c>
      <c r="AA300" s="8" t="str">
        <f t="shared" si="116"/>
        <v>Betsy Blush</v>
      </c>
      <c r="AB300" s="8" t="str">
        <f t="shared" si="117"/>
        <v>S</v>
      </c>
      <c r="AC300" s="8" t="str">
        <f t="shared" si="118"/>
        <v/>
      </c>
      <c r="AD300" s="8" t="str">
        <f t="shared" si="119"/>
        <v/>
      </c>
      <c r="AE300" s="8" t="str">
        <f t="shared" si="120"/>
        <v/>
      </c>
      <c r="AF300" s="5">
        <f t="shared" si="121"/>
        <v>1997</v>
      </c>
      <c r="AG300" s="46">
        <v>297</v>
      </c>
      <c r="AH300" s="47" t="str">
        <f t="shared" si="109"/>
        <v/>
      </c>
      <c r="AI300" s="48" t="str">
        <f t="shared" si="110"/>
        <v/>
      </c>
      <c r="AK300" s="22" t="e">
        <f>TRIM(#REF!)</f>
        <v>#REF!</v>
      </c>
      <c r="AL300" s="23" t="e">
        <f>IF(#REF!=0,"",#REF!)</f>
        <v>#REF!</v>
      </c>
      <c r="AM300" s="19" t="e">
        <f>IF(#REF!=0,"",#REF!)</f>
        <v>#REF!</v>
      </c>
      <c r="AN300" s="23" t="e">
        <f>IF($AK300="","",#REF!)</f>
        <v>#REF!</v>
      </c>
      <c r="AO300" s="23" t="e">
        <f t="shared" si="122"/>
        <v>#REF!</v>
      </c>
      <c r="AP300" s="19" t="e">
        <f>IF(#REF!=0,"",#REF!)</f>
        <v>#REF!</v>
      </c>
      <c r="AQ300" s="19" t="e">
        <f>IF(#REF!=0,"",#REF!)</f>
        <v>#REF!</v>
      </c>
      <c r="AR300" s="19" t="e">
        <f>IF(#REF!=0,"",#REF!)</f>
        <v>#REF!</v>
      </c>
      <c r="AS300" s="19" t="e">
        <f>#REF!</f>
        <v>#REF!</v>
      </c>
    </row>
    <row r="301" spans="4:45" ht="19.5" thickTop="1" thickBot="1" x14ac:dyDescent="0.25">
      <c r="D301" s="1" t="str">
        <f t="shared" si="123"/>
        <v/>
      </c>
      <c r="E301" s="1" t="str">
        <f t="shared" si="124"/>
        <v/>
      </c>
      <c r="K301" s="19" t="str">
        <f t="shared" si="111"/>
        <v/>
      </c>
      <c r="L301" s="19">
        <f t="shared" si="112"/>
        <v>10000</v>
      </c>
      <c r="M301" s="22" t="str">
        <f>TRIM(Data!$N298)</f>
        <v>Bette Anne</v>
      </c>
      <c r="N301" s="22" t="str">
        <f>TRIM(Data!$A298)</f>
        <v>Bette Anne</v>
      </c>
      <c r="O301" s="23">
        <f>IF(Data!$B298=0,"",Data!$B298)</f>
        <v>2009</v>
      </c>
      <c r="P301" s="19" t="str">
        <f>IF(Data!$C298=0,"",Data!$C298)</f>
        <v>1</v>
      </c>
      <c r="Q301" s="23" t="str">
        <f>IF($M301="","",Data!$E298)</f>
        <v>M</v>
      </c>
      <c r="R301" s="23" t="str">
        <f t="shared" si="113"/>
        <v>M</v>
      </c>
      <c r="S301" s="23" t="str">
        <f t="shared" si="114"/>
        <v>M</v>
      </c>
      <c r="T301" s="19" t="str">
        <f>IF(Data!$F298=0,"",Data!$F298)</f>
        <v/>
      </c>
      <c r="U301" s="19" t="str">
        <f>IF(Data!$G298=0,"",Data!$G298)</f>
        <v/>
      </c>
      <c r="V301" s="19" t="str">
        <f>IF(Data!$D298=0,"",Data!$D298)</f>
        <v/>
      </c>
      <c r="W301" s="19" t="str">
        <f>Data!$H298</f>
        <v>Japonica</v>
      </c>
      <c r="Y301" s="41" t="e">
        <f t="shared" si="108"/>
        <v>#REF!</v>
      </c>
      <c r="Z301" s="8">
        <f t="shared" si="115"/>
        <v>10000</v>
      </c>
      <c r="AA301" s="8" t="str">
        <f t="shared" si="116"/>
        <v>Bette Anne</v>
      </c>
      <c r="AB301" s="8" t="str">
        <f t="shared" si="117"/>
        <v>M</v>
      </c>
      <c r="AC301" s="8" t="str">
        <f t="shared" si="118"/>
        <v/>
      </c>
      <c r="AD301" s="8" t="str">
        <f t="shared" si="119"/>
        <v/>
      </c>
      <c r="AE301" s="8" t="str">
        <f t="shared" si="120"/>
        <v/>
      </c>
      <c r="AF301" s="5">
        <f t="shared" si="121"/>
        <v>2009</v>
      </c>
      <c r="AG301" s="46">
        <v>298</v>
      </c>
      <c r="AH301" s="47" t="str">
        <f t="shared" si="109"/>
        <v/>
      </c>
      <c r="AI301" s="48" t="str">
        <f t="shared" si="110"/>
        <v/>
      </c>
      <c r="AK301" s="22" t="e">
        <f>TRIM(#REF!)</f>
        <v>#REF!</v>
      </c>
      <c r="AL301" s="23" t="e">
        <f>IF(#REF!=0,"",#REF!)</f>
        <v>#REF!</v>
      </c>
      <c r="AM301" s="19" t="e">
        <f>IF(#REF!=0,"",#REF!)</f>
        <v>#REF!</v>
      </c>
      <c r="AN301" s="23" t="e">
        <f>IF($AK301="","",#REF!)</f>
        <v>#REF!</v>
      </c>
      <c r="AO301" s="23" t="e">
        <f t="shared" si="122"/>
        <v>#REF!</v>
      </c>
      <c r="AP301" s="19" t="e">
        <f>IF(#REF!=0,"",#REF!)</f>
        <v>#REF!</v>
      </c>
      <c r="AQ301" s="19" t="e">
        <f>IF(#REF!=0,"",#REF!)</f>
        <v>#REF!</v>
      </c>
      <c r="AR301" s="19" t="e">
        <f>IF(#REF!=0,"",#REF!)</f>
        <v>#REF!</v>
      </c>
      <c r="AS301" s="19" t="e">
        <f>#REF!</f>
        <v>#REF!</v>
      </c>
    </row>
    <row r="302" spans="4:45" ht="19.5" thickTop="1" thickBot="1" x14ac:dyDescent="0.25">
      <c r="D302" s="1" t="str">
        <f t="shared" si="123"/>
        <v/>
      </c>
      <c r="E302" s="1" t="str">
        <f t="shared" si="124"/>
        <v/>
      </c>
      <c r="K302" s="19" t="str">
        <f t="shared" si="111"/>
        <v/>
      </c>
      <c r="L302" s="19">
        <f t="shared" si="112"/>
        <v>10000</v>
      </c>
      <c r="M302" s="22" t="str">
        <f>TRIM(Data!$N299)</f>
        <v>Bette Jean Daugharty</v>
      </c>
      <c r="N302" s="22" t="str">
        <f>TRIM(Data!$A299)</f>
        <v>Bette Jean Daugharty (R)</v>
      </c>
      <c r="O302" s="23">
        <f>IF(Data!$B299=0,"",Data!$B299)</f>
        <v>2009</v>
      </c>
      <c r="P302" s="19" t="str">
        <f>IF(Data!$C299=0,"",Data!$C299)</f>
        <v>1</v>
      </c>
      <c r="Q302" s="23" t="str">
        <f>IF($M302="","",Data!$E299)</f>
        <v>VL</v>
      </c>
      <c r="R302" s="23" t="str">
        <f t="shared" si="113"/>
        <v>VL</v>
      </c>
      <c r="S302" s="23" t="str">
        <f t="shared" si="114"/>
        <v>VL</v>
      </c>
      <c r="T302" s="19" t="str">
        <f>IF(Data!$F299=0,"",Data!$F299)</f>
        <v/>
      </c>
      <c r="U302" s="19" t="str">
        <f>IF(Data!$G299=0,"",Data!$G299)</f>
        <v/>
      </c>
      <c r="V302" s="19" t="str">
        <f>IF(Data!$D299=0,"",Data!$D299)</f>
        <v/>
      </c>
      <c r="W302" s="19" t="str">
        <f>Data!$H299</f>
        <v>Reticulata</v>
      </c>
      <c r="Y302" s="41" t="e">
        <f t="shared" si="108"/>
        <v>#REF!</v>
      </c>
      <c r="Z302" s="8">
        <f t="shared" si="115"/>
        <v>10000</v>
      </c>
      <c r="AA302" s="8" t="str">
        <f t="shared" si="116"/>
        <v>Bette Jean Daugharty</v>
      </c>
      <c r="AB302" s="8" t="str">
        <f t="shared" si="117"/>
        <v>VL</v>
      </c>
      <c r="AC302" s="8" t="str">
        <f t="shared" si="118"/>
        <v/>
      </c>
      <c r="AD302" s="8" t="str">
        <f t="shared" si="119"/>
        <v/>
      </c>
      <c r="AE302" s="8" t="str">
        <f t="shared" si="120"/>
        <v/>
      </c>
      <c r="AF302" s="5">
        <f t="shared" si="121"/>
        <v>2009</v>
      </c>
      <c r="AG302" s="46">
        <v>299</v>
      </c>
      <c r="AH302" s="47" t="str">
        <f t="shared" si="109"/>
        <v/>
      </c>
      <c r="AI302" s="48" t="str">
        <f t="shared" si="110"/>
        <v/>
      </c>
      <c r="AK302" s="22" t="e">
        <f>TRIM(#REF!)</f>
        <v>#REF!</v>
      </c>
      <c r="AL302" s="23" t="e">
        <f>IF(#REF!=0,"",#REF!)</f>
        <v>#REF!</v>
      </c>
      <c r="AM302" s="19" t="e">
        <f>IF(#REF!=0,"",#REF!)</f>
        <v>#REF!</v>
      </c>
      <c r="AN302" s="23" t="e">
        <f>IF($AK302="","",#REF!)</f>
        <v>#REF!</v>
      </c>
      <c r="AO302" s="23" t="e">
        <f t="shared" si="122"/>
        <v>#REF!</v>
      </c>
      <c r="AP302" s="19" t="e">
        <f>IF(#REF!=0,"",#REF!)</f>
        <v>#REF!</v>
      </c>
      <c r="AQ302" s="19" t="e">
        <f>IF(#REF!=0,"",#REF!)</f>
        <v>#REF!</v>
      </c>
      <c r="AR302" s="19" t="e">
        <f>IF(#REF!=0,"",#REF!)</f>
        <v>#REF!</v>
      </c>
      <c r="AS302" s="19" t="e">
        <f>#REF!</f>
        <v>#REF!</v>
      </c>
    </row>
    <row r="303" spans="4:45" ht="19.5" thickTop="1" thickBot="1" x14ac:dyDescent="0.25">
      <c r="D303" s="1" t="str">
        <f t="shared" si="123"/>
        <v/>
      </c>
      <c r="E303" s="1" t="str">
        <f t="shared" si="124"/>
        <v/>
      </c>
      <c r="K303" s="19" t="str">
        <f t="shared" si="111"/>
        <v/>
      </c>
      <c r="L303" s="19">
        <f t="shared" si="112"/>
        <v>10000</v>
      </c>
      <c r="M303" s="22" t="str">
        <f>TRIM(Data!$N300)</f>
        <v>Betts Supreme</v>
      </c>
      <c r="N303" s="22" t="str">
        <f>TRIM(Data!$A300)</f>
        <v>Betts Supreme (H)</v>
      </c>
      <c r="O303" s="23">
        <f>IF(Data!$B300=0,"",Data!$B300)</f>
        <v>1986</v>
      </c>
      <c r="P303" s="19" t="str">
        <f>IF(Data!$C300=0,"",Data!$C300)</f>
        <v>1</v>
      </c>
      <c r="Q303" s="23" t="str">
        <f>IF($M303="","",Data!$E300)</f>
        <v>L-VL</v>
      </c>
      <c r="R303" s="23" t="str">
        <f t="shared" si="113"/>
        <v>L</v>
      </c>
      <c r="S303" s="23" t="str">
        <f t="shared" si="114"/>
        <v>L</v>
      </c>
      <c r="T303" s="19" t="str">
        <f>IF(Data!$F300=0,"",Data!$F300)</f>
        <v/>
      </c>
      <c r="U303" s="19" t="str">
        <f>IF(Data!$G300=0,"",Data!$G300)</f>
        <v/>
      </c>
      <c r="V303" s="19" t="str">
        <f>IF(Data!$D300=0,"",Data!$D300)</f>
        <v/>
      </c>
      <c r="W303" s="19" t="str">
        <f>Data!$H300</f>
        <v>NRH</v>
      </c>
      <c r="Y303" s="41" t="e">
        <f t="shared" si="108"/>
        <v>#REF!</v>
      </c>
      <c r="Z303" s="8">
        <f t="shared" si="115"/>
        <v>10000</v>
      </c>
      <c r="AA303" s="8" t="str">
        <f t="shared" si="116"/>
        <v>Betts Supreme</v>
      </c>
      <c r="AB303" s="8" t="str">
        <f t="shared" si="117"/>
        <v>L</v>
      </c>
      <c r="AC303" s="8" t="str">
        <f t="shared" si="118"/>
        <v/>
      </c>
      <c r="AD303" s="8" t="str">
        <f t="shared" si="119"/>
        <v/>
      </c>
      <c r="AE303" s="8" t="str">
        <f t="shared" si="120"/>
        <v/>
      </c>
      <c r="AF303" s="5">
        <f t="shared" si="121"/>
        <v>1986</v>
      </c>
      <c r="AG303" s="46">
        <v>300</v>
      </c>
      <c r="AH303" s="47" t="str">
        <f t="shared" si="109"/>
        <v/>
      </c>
      <c r="AI303" s="48" t="str">
        <f t="shared" si="110"/>
        <v/>
      </c>
      <c r="AK303" s="22" t="e">
        <f>TRIM(#REF!)</f>
        <v>#REF!</v>
      </c>
      <c r="AL303" s="23" t="e">
        <f>IF(#REF!=0,"",#REF!)</f>
        <v>#REF!</v>
      </c>
      <c r="AM303" s="19" t="e">
        <f>IF(#REF!=0,"",#REF!)</f>
        <v>#REF!</v>
      </c>
      <c r="AN303" s="23" t="e">
        <f>IF($AK303="","",#REF!)</f>
        <v>#REF!</v>
      </c>
      <c r="AO303" s="23" t="e">
        <f t="shared" si="122"/>
        <v>#REF!</v>
      </c>
      <c r="AP303" s="19" t="e">
        <f>IF(#REF!=0,"",#REF!)</f>
        <v>#REF!</v>
      </c>
      <c r="AQ303" s="19" t="e">
        <f>IF(#REF!=0,"",#REF!)</f>
        <v>#REF!</v>
      </c>
      <c r="AR303" s="19" t="e">
        <f>IF(#REF!=0,"",#REF!)</f>
        <v>#REF!</v>
      </c>
      <c r="AS303" s="19" t="e">
        <f>#REF!</f>
        <v>#REF!</v>
      </c>
    </row>
    <row r="304" spans="4:45" ht="19.5" thickTop="1" thickBot="1" x14ac:dyDescent="0.25">
      <c r="D304" s="1" t="str">
        <f t="shared" si="123"/>
        <v/>
      </c>
      <c r="E304" s="1" t="str">
        <f t="shared" si="124"/>
        <v/>
      </c>
      <c r="K304" s="19" t="str">
        <f t="shared" si="111"/>
        <v/>
      </c>
      <c r="L304" s="19">
        <f t="shared" si="112"/>
        <v>10000</v>
      </c>
      <c r="M304" s="22" t="str">
        <f>TRIM(Data!$N301)</f>
        <v>Betty Burgess</v>
      </c>
      <c r="N304" s="22" t="str">
        <f>TRIM(Data!$A301)</f>
        <v>Betty Burgess</v>
      </c>
      <c r="O304" s="23">
        <f>IF(Data!$B301=0,"",Data!$B301)</f>
        <v>1965</v>
      </c>
      <c r="P304" s="19" t="str">
        <f>IF(Data!$C301=0,"",Data!$C301)</f>
        <v>1</v>
      </c>
      <c r="Q304" s="23" t="str">
        <f>IF($M304="","",Data!$E301)</f>
        <v>L</v>
      </c>
      <c r="R304" s="23" t="str">
        <f t="shared" si="113"/>
        <v>L</v>
      </c>
      <c r="S304" s="23" t="str">
        <f t="shared" si="114"/>
        <v>L</v>
      </c>
      <c r="T304" s="19" t="str">
        <f>IF(Data!$F301=0,"",Data!$F301)</f>
        <v/>
      </c>
      <c r="U304" s="19" t="str">
        <f>IF(Data!$G301=0,"",Data!$G301)</f>
        <v/>
      </c>
      <c r="V304" s="19" t="str">
        <f>IF(Data!$D301=0,"",Data!$D301)</f>
        <v/>
      </c>
      <c r="W304" s="19" t="str">
        <f>Data!$H301</f>
        <v>Japonica</v>
      </c>
      <c r="Y304" s="41" t="e">
        <f t="shared" si="108"/>
        <v>#REF!</v>
      </c>
      <c r="Z304" s="8">
        <f t="shared" si="115"/>
        <v>10000</v>
      </c>
      <c r="AA304" s="8" t="str">
        <f t="shared" si="116"/>
        <v>Betty Burgess</v>
      </c>
      <c r="AB304" s="8" t="str">
        <f t="shared" si="117"/>
        <v>L</v>
      </c>
      <c r="AC304" s="8" t="str">
        <f t="shared" si="118"/>
        <v/>
      </c>
      <c r="AD304" s="8" t="str">
        <f t="shared" si="119"/>
        <v/>
      </c>
      <c r="AE304" s="8" t="str">
        <f t="shared" si="120"/>
        <v/>
      </c>
      <c r="AF304" s="5">
        <f t="shared" si="121"/>
        <v>1965</v>
      </c>
      <c r="AG304" s="46">
        <v>301</v>
      </c>
      <c r="AH304" s="47" t="str">
        <f t="shared" si="109"/>
        <v/>
      </c>
      <c r="AI304" s="48" t="str">
        <f t="shared" si="110"/>
        <v/>
      </c>
      <c r="AK304" s="22" t="e">
        <f>TRIM(#REF!)</f>
        <v>#REF!</v>
      </c>
      <c r="AL304" s="23" t="e">
        <f>IF(#REF!=0,"",#REF!)</f>
        <v>#REF!</v>
      </c>
      <c r="AM304" s="19" t="e">
        <f>IF(#REF!=0,"",#REF!)</f>
        <v>#REF!</v>
      </c>
      <c r="AN304" s="23" t="e">
        <f>IF($AK304="","",#REF!)</f>
        <v>#REF!</v>
      </c>
      <c r="AO304" s="23" t="e">
        <f t="shared" si="122"/>
        <v>#REF!</v>
      </c>
      <c r="AP304" s="19" t="e">
        <f>IF(#REF!=0,"",#REF!)</f>
        <v>#REF!</v>
      </c>
      <c r="AQ304" s="19" t="e">
        <f>IF(#REF!=0,"",#REF!)</f>
        <v>#REF!</v>
      </c>
      <c r="AR304" s="19" t="e">
        <f>IF(#REF!=0,"",#REF!)</f>
        <v>#REF!</v>
      </c>
      <c r="AS304" s="19" t="e">
        <f>#REF!</f>
        <v>#REF!</v>
      </c>
    </row>
    <row r="305" spans="4:45" ht="19.5" thickTop="1" thickBot="1" x14ac:dyDescent="0.25">
      <c r="D305" s="1" t="str">
        <f t="shared" si="123"/>
        <v/>
      </c>
      <c r="E305" s="1" t="str">
        <f t="shared" si="124"/>
        <v/>
      </c>
      <c r="K305" s="19" t="str">
        <f t="shared" si="111"/>
        <v/>
      </c>
      <c r="L305" s="19">
        <f t="shared" si="112"/>
        <v>10000</v>
      </c>
      <c r="M305" s="22" t="str">
        <f>TRIM(Data!$N302)</f>
        <v>Betty Curnow</v>
      </c>
      <c r="N305" s="22" t="str">
        <f>TRIM(Data!$A302)</f>
        <v>Betty Curnow (R)</v>
      </c>
      <c r="O305" s="23">
        <f>IF(Data!$B302=0,"",Data!$B302)</f>
        <v>2021</v>
      </c>
      <c r="P305" s="19" t="str">
        <f>IF(Data!$C302=0,"",Data!$C302)</f>
        <v>1</v>
      </c>
      <c r="Q305" s="23" t="str">
        <f>IF($M305="","",Data!$E302)</f>
        <v>L</v>
      </c>
      <c r="R305" s="23" t="str">
        <f t="shared" si="113"/>
        <v>L</v>
      </c>
      <c r="S305" s="23" t="str">
        <f t="shared" si="114"/>
        <v>L</v>
      </c>
      <c r="T305" s="19" t="str">
        <f>IF(Data!$F302=0,"",Data!$F302)</f>
        <v/>
      </c>
      <c r="U305" s="19" t="str">
        <f>IF(Data!$G302=0,"",Data!$G302)</f>
        <v/>
      </c>
      <c r="V305" s="19" t="str">
        <f>IF(Data!$D302=0,"",Data!$D302)</f>
        <v/>
      </c>
      <c r="W305" s="19" t="str">
        <f>Data!$H302</f>
        <v>Reticulata</v>
      </c>
      <c r="Y305" s="41" t="e">
        <f t="shared" si="108"/>
        <v>#REF!</v>
      </c>
      <c r="Z305" s="8">
        <f t="shared" si="115"/>
        <v>10000</v>
      </c>
      <c r="AA305" s="8" t="str">
        <f t="shared" si="116"/>
        <v>Betty Curnow</v>
      </c>
      <c r="AB305" s="8" t="str">
        <f t="shared" si="117"/>
        <v>L</v>
      </c>
      <c r="AC305" s="8" t="str">
        <f t="shared" si="118"/>
        <v/>
      </c>
      <c r="AD305" s="8" t="str">
        <f t="shared" si="119"/>
        <v/>
      </c>
      <c r="AE305" s="8" t="str">
        <f t="shared" si="120"/>
        <v/>
      </c>
      <c r="AF305" s="5">
        <f t="shared" si="121"/>
        <v>2021</v>
      </c>
      <c r="AG305" s="46">
        <v>302</v>
      </c>
      <c r="AH305" s="47" t="str">
        <f t="shared" si="109"/>
        <v/>
      </c>
      <c r="AI305" s="48" t="str">
        <f t="shared" si="110"/>
        <v/>
      </c>
      <c r="AK305" s="22" t="e">
        <f>TRIM(#REF!)</f>
        <v>#REF!</v>
      </c>
      <c r="AL305" s="23" t="e">
        <f>IF(#REF!=0,"",#REF!)</f>
        <v>#REF!</v>
      </c>
      <c r="AM305" s="19" t="e">
        <f>IF(#REF!=0,"",#REF!)</f>
        <v>#REF!</v>
      </c>
      <c r="AN305" s="23" t="e">
        <f>IF($AK305="","",#REF!)</f>
        <v>#REF!</v>
      </c>
      <c r="AO305" s="23" t="e">
        <f t="shared" si="122"/>
        <v>#REF!</v>
      </c>
      <c r="AP305" s="19" t="e">
        <f>IF(#REF!=0,"",#REF!)</f>
        <v>#REF!</v>
      </c>
      <c r="AQ305" s="19" t="e">
        <f>IF(#REF!=0,"",#REF!)</f>
        <v>#REF!</v>
      </c>
      <c r="AR305" s="19" t="e">
        <f>IF(#REF!=0,"",#REF!)</f>
        <v>#REF!</v>
      </c>
      <c r="AS305" s="19" t="e">
        <f>#REF!</f>
        <v>#REF!</v>
      </c>
    </row>
    <row r="306" spans="4:45" ht="19.5" thickTop="1" thickBot="1" x14ac:dyDescent="0.25">
      <c r="D306" s="1" t="str">
        <f t="shared" si="123"/>
        <v/>
      </c>
      <c r="E306" s="1" t="str">
        <f t="shared" si="124"/>
        <v/>
      </c>
      <c r="K306" s="19" t="str">
        <f t="shared" si="111"/>
        <v/>
      </c>
      <c r="L306" s="19">
        <f t="shared" si="112"/>
        <v>10000</v>
      </c>
      <c r="M306" s="22" t="str">
        <f>TRIM(Data!$N303)</f>
        <v>Betty Drews</v>
      </c>
      <c r="N306" s="22" t="str">
        <f>TRIM(Data!$A303)</f>
        <v>Betty Drews</v>
      </c>
      <c r="O306" s="23">
        <f>IF(Data!$B303=0,"",Data!$B303)</f>
        <v>1981</v>
      </c>
      <c r="P306" s="19" t="str">
        <f>IF(Data!$C303=0,"",Data!$C303)</f>
        <v/>
      </c>
      <c r="Q306" s="23" t="str">
        <f>IF($M306="","",Data!$E303)</f>
        <v>Min</v>
      </c>
      <c r="R306" s="23" t="str">
        <f t="shared" si="113"/>
        <v>Min</v>
      </c>
      <c r="S306" s="23" t="str">
        <f t="shared" si="114"/>
        <v>Min</v>
      </c>
      <c r="T306" s="19" t="str">
        <f>IF(Data!$F303=0,"",Data!$F303)</f>
        <v/>
      </c>
      <c r="U306" s="19" t="str">
        <f>IF(Data!$G303=0,"",Data!$G303)</f>
        <v>FD</v>
      </c>
      <c r="V306" s="19" t="str">
        <f>IF(Data!$D303=0,"",Data!$D303)</f>
        <v/>
      </c>
      <c r="W306" s="19" t="str">
        <f>Data!$H303</f>
        <v>Japonica</v>
      </c>
      <c r="Y306" s="41" t="e">
        <f t="shared" si="108"/>
        <v>#REF!</v>
      </c>
      <c r="Z306" s="8">
        <f t="shared" si="115"/>
        <v>10000</v>
      </c>
      <c r="AA306" s="8" t="str">
        <f t="shared" si="116"/>
        <v>Betty Drews</v>
      </c>
      <c r="AB306" s="8" t="str">
        <f t="shared" si="117"/>
        <v>Min</v>
      </c>
      <c r="AC306" s="8" t="str">
        <f t="shared" si="118"/>
        <v/>
      </c>
      <c r="AD306" s="8" t="str">
        <f t="shared" si="119"/>
        <v>FD</v>
      </c>
      <c r="AE306" s="8" t="str">
        <f t="shared" si="120"/>
        <v/>
      </c>
      <c r="AF306" s="5">
        <f t="shared" si="121"/>
        <v>1981</v>
      </c>
      <c r="AG306" s="46">
        <v>303</v>
      </c>
      <c r="AH306" s="47" t="str">
        <f t="shared" si="109"/>
        <v/>
      </c>
      <c r="AI306" s="48" t="str">
        <f t="shared" si="110"/>
        <v/>
      </c>
      <c r="AK306" s="22" t="e">
        <f>TRIM(#REF!)</f>
        <v>#REF!</v>
      </c>
      <c r="AL306" s="23" t="e">
        <f>IF(#REF!=0,"",#REF!)</f>
        <v>#REF!</v>
      </c>
      <c r="AM306" s="19" t="e">
        <f>IF(#REF!=0,"",#REF!)</f>
        <v>#REF!</v>
      </c>
      <c r="AN306" s="23" t="e">
        <f>IF($AK306="","",#REF!)</f>
        <v>#REF!</v>
      </c>
      <c r="AO306" s="23" t="e">
        <f t="shared" si="122"/>
        <v>#REF!</v>
      </c>
      <c r="AP306" s="19" t="e">
        <f>IF(#REF!=0,"",#REF!)</f>
        <v>#REF!</v>
      </c>
      <c r="AQ306" s="19" t="e">
        <f>IF(#REF!=0,"",#REF!)</f>
        <v>#REF!</v>
      </c>
      <c r="AR306" s="19" t="e">
        <f>IF(#REF!=0,"",#REF!)</f>
        <v>#REF!</v>
      </c>
      <c r="AS306" s="19" t="e">
        <f>#REF!</f>
        <v>#REF!</v>
      </c>
    </row>
    <row r="307" spans="4:45" ht="19.5" thickTop="1" thickBot="1" x14ac:dyDescent="0.25">
      <c r="D307" s="1" t="str">
        <f t="shared" si="123"/>
        <v/>
      </c>
      <c r="E307" s="1" t="str">
        <f t="shared" si="124"/>
        <v/>
      </c>
      <c r="K307" s="19" t="str">
        <f t="shared" si="111"/>
        <v/>
      </c>
      <c r="L307" s="19">
        <f t="shared" si="112"/>
        <v>10000</v>
      </c>
      <c r="M307" s="22" t="str">
        <f>TRIM(Data!$N304)</f>
        <v>Betty Foy Sanders</v>
      </c>
      <c r="N307" s="22" t="str">
        <f>TRIM(Data!$A304)</f>
        <v>Betty Foy Sanders</v>
      </c>
      <c r="O307" s="23">
        <f>IF(Data!$B304=0,"",Data!$B304)</f>
        <v>1965</v>
      </c>
      <c r="P307" s="19" t="str">
        <f>IF(Data!$C304=0,"",Data!$C304)</f>
        <v>1</v>
      </c>
      <c r="Q307" s="23" t="str">
        <f>IF($M307="","",Data!$E304)</f>
        <v>M</v>
      </c>
      <c r="R307" s="23" t="str">
        <f t="shared" si="113"/>
        <v>M</v>
      </c>
      <c r="S307" s="23" t="str">
        <f t="shared" si="114"/>
        <v>M</v>
      </c>
      <c r="T307" s="19" t="str">
        <f>IF(Data!$F304=0,"",Data!$F304)</f>
        <v/>
      </c>
      <c r="U307" s="19" t="str">
        <f>IF(Data!$G304=0,"",Data!$G304)</f>
        <v/>
      </c>
      <c r="V307" s="19" t="str">
        <f>IF(Data!$D304=0,"",Data!$D304)</f>
        <v/>
      </c>
      <c r="W307" s="19" t="str">
        <f>Data!$H304</f>
        <v>Japonica</v>
      </c>
      <c r="Y307" s="41" t="e">
        <f t="shared" si="108"/>
        <v>#REF!</v>
      </c>
      <c r="Z307" s="8">
        <f t="shared" si="115"/>
        <v>10000</v>
      </c>
      <c r="AA307" s="8" t="str">
        <f t="shared" si="116"/>
        <v>Betty Foy Sanders</v>
      </c>
      <c r="AB307" s="8" t="str">
        <f t="shared" si="117"/>
        <v>M</v>
      </c>
      <c r="AC307" s="8" t="str">
        <f t="shared" si="118"/>
        <v/>
      </c>
      <c r="AD307" s="8" t="str">
        <f t="shared" si="119"/>
        <v/>
      </c>
      <c r="AE307" s="8" t="str">
        <f t="shared" si="120"/>
        <v/>
      </c>
      <c r="AF307" s="5">
        <f t="shared" si="121"/>
        <v>1965</v>
      </c>
      <c r="AG307" s="46">
        <v>304</v>
      </c>
      <c r="AH307" s="47" t="str">
        <f t="shared" si="109"/>
        <v/>
      </c>
      <c r="AI307" s="48" t="str">
        <f t="shared" si="110"/>
        <v/>
      </c>
      <c r="AK307" s="22" t="e">
        <f>TRIM(#REF!)</f>
        <v>#REF!</v>
      </c>
      <c r="AL307" s="23" t="e">
        <f>IF(#REF!=0,"",#REF!)</f>
        <v>#REF!</v>
      </c>
      <c r="AM307" s="19" t="e">
        <f>IF(#REF!=0,"",#REF!)</f>
        <v>#REF!</v>
      </c>
      <c r="AN307" s="23" t="e">
        <f>IF($AK307="","",#REF!)</f>
        <v>#REF!</v>
      </c>
      <c r="AO307" s="23" t="e">
        <f t="shared" si="122"/>
        <v>#REF!</v>
      </c>
      <c r="AP307" s="19" t="e">
        <f>IF(#REF!=0,"",#REF!)</f>
        <v>#REF!</v>
      </c>
      <c r="AQ307" s="19" t="e">
        <f>IF(#REF!=0,"",#REF!)</f>
        <v>#REF!</v>
      </c>
      <c r="AR307" s="19" t="e">
        <f>IF(#REF!=0,"",#REF!)</f>
        <v>#REF!</v>
      </c>
      <c r="AS307" s="19" t="e">
        <f>#REF!</f>
        <v>#REF!</v>
      </c>
    </row>
    <row r="308" spans="4:45" ht="19.5" thickTop="1" thickBot="1" x14ac:dyDescent="0.25">
      <c r="D308" s="1" t="str">
        <f t="shared" si="123"/>
        <v/>
      </c>
      <c r="E308" s="1" t="str">
        <f t="shared" si="124"/>
        <v/>
      </c>
      <c r="K308" s="19" t="str">
        <f t="shared" si="111"/>
        <v/>
      </c>
      <c r="L308" s="19">
        <f t="shared" si="112"/>
        <v>10000</v>
      </c>
      <c r="M308" s="22" t="str">
        <f>TRIM(Data!$N305)</f>
        <v>Betty Foy Sanders White</v>
      </c>
      <c r="N308" s="22" t="str">
        <f>TRIM(Data!$A305)</f>
        <v>Betty Foy Sanders White</v>
      </c>
      <c r="O308" s="23" t="str">
        <f>IF(Data!$B305=0,"",Data!$B305)</f>
        <v>Unknown</v>
      </c>
      <c r="P308" s="19" t="str">
        <f>IF(Data!$C305=0,"",Data!$C305)</f>
        <v/>
      </c>
      <c r="Q308" s="23" t="str">
        <f>IF($M308="","",Data!$E305)</f>
        <v>M</v>
      </c>
      <c r="R308" s="23" t="str">
        <f t="shared" si="113"/>
        <v>M</v>
      </c>
      <c r="S308" s="23" t="str">
        <f t="shared" si="114"/>
        <v>M</v>
      </c>
      <c r="T308" s="19" t="str">
        <f>IF(Data!$F305=0,"",Data!$F305)</f>
        <v/>
      </c>
      <c r="U308" s="19" t="str">
        <f>IF(Data!$G305=0,"",Data!$G305)</f>
        <v/>
      </c>
      <c r="V308" s="19" t="str">
        <f>IF(Data!$D305=0,"",Data!$D305)</f>
        <v/>
      </c>
      <c r="W308" s="19" t="str">
        <f>Data!$H305</f>
        <v>Japonica</v>
      </c>
      <c r="Y308" s="41" t="e">
        <f t="shared" si="108"/>
        <v>#REF!</v>
      </c>
      <c r="Z308" s="8">
        <f t="shared" si="115"/>
        <v>10000</v>
      </c>
      <c r="AA308" s="8" t="str">
        <f t="shared" si="116"/>
        <v>Betty Foy Sanders White</v>
      </c>
      <c r="AB308" s="8" t="str">
        <f t="shared" si="117"/>
        <v>M</v>
      </c>
      <c r="AC308" s="8" t="str">
        <f t="shared" si="118"/>
        <v/>
      </c>
      <c r="AD308" s="8" t="str">
        <f t="shared" si="119"/>
        <v/>
      </c>
      <c r="AE308" s="8" t="str">
        <f t="shared" si="120"/>
        <v/>
      </c>
      <c r="AF308" s="5" t="str">
        <f t="shared" si="121"/>
        <v>Unknown</v>
      </c>
      <c r="AG308" s="46">
        <v>305</v>
      </c>
      <c r="AH308" s="47" t="str">
        <f t="shared" si="109"/>
        <v/>
      </c>
      <c r="AI308" s="48" t="str">
        <f t="shared" si="110"/>
        <v/>
      </c>
      <c r="AK308" s="22" t="e">
        <f>TRIM(#REF!)</f>
        <v>#REF!</v>
      </c>
      <c r="AL308" s="23" t="e">
        <f>IF(#REF!=0,"",#REF!)</f>
        <v>#REF!</v>
      </c>
      <c r="AM308" s="19" t="e">
        <f>IF(#REF!=0,"",#REF!)</f>
        <v>#REF!</v>
      </c>
      <c r="AN308" s="23" t="e">
        <f>IF($AK308="","",#REF!)</f>
        <v>#REF!</v>
      </c>
      <c r="AO308" s="23" t="e">
        <f t="shared" si="122"/>
        <v>#REF!</v>
      </c>
      <c r="AP308" s="19" t="e">
        <f>IF(#REF!=0,"",#REF!)</f>
        <v>#REF!</v>
      </c>
      <c r="AQ308" s="19" t="e">
        <f>IF(#REF!=0,"",#REF!)</f>
        <v>#REF!</v>
      </c>
      <c r="AR308" s="19" t="e">
        <f>IF(#REF!=0,"",#REF!)</f>
        <v>#REF!</v>
      </c>
      <c r="AS308" s="19" t="e">
        <f>#REF!</f>
        <v>#REF!</v>
      </c>
    </row>
    <row r="309" spans="4:45" ht="19.5" thickTop="1" thickBot="1" x14ac:dyDescent="0.25">
      <c r="D309" s="1" t="str">
        <f t="shared" si="123"/>
        <v/>
      </c>
      <c r="E309" s="1" t="str">
        <f t="shared" si="124"/>
        <v/>
      </c>
      <c r="K309" s="19" t="str">
        <f t="shared" si="111"/>
        <v/>
      </c>
      <c r="L309" s="19">
        <f t="shared" si="112"/>
        <v>10000</v>
      </c>
      <c r="M309" s="22" t="str">
        <f>TRIM(Data!$N306)</f>
        <v>Betty Horton</v>
      </c>
      <c r="N309" s="22" t="str">
        <f>TRIM(Data!$A306)</f>
        <v>Betty Horton</v>
      </c>
      <c r="O309" s="23">
        <f>IF(Data!$B306=0,"",Data!$B306)</f>
        <v>2019</v>
      </c>
      <c r="P309" s="19" t="str">
        <f>IF(Data!$C306=0,"",Data!$C306)</f>
        <v>1</v>
      </c>
      <c r="Q309" s="23" t="str">
        <f>IF($M309="","",Data!$E306)</f>
        <v>L</v>
      </c>
      <c r="R309" s="23" t="str">
        <f t="shared" si="113"/>
        <v>L</v>
      </c>
      <c r="S309" s="23" t="str">
        <f t="shared" si="114"/>
        <v>L</v>
      </c>
      <c r="T309" s="19" t="str">
        <f>IF(Data!$F306=0,"",Data!$F306)</f>
        <v/>
      </c>
      <c r="U309" s="19" t="str">
        <f>IF(Data!$G306=0,"",Data!$G306)</f>
        <v>FD</v>
      </c>
      <c r="V309" s="19" t="str">
        <f>IF(Data!$D306=0,"",Data!$D306)</f>
        <v/>
      </c>
      <c r="W309" s="19" t="str">
        <f>Data!$H306</f>
        <v>Japonica</v>
      </c>
      <c r="Y309" s="41" t="e">
        <f t="shared" si="108"/>
        <v>#REF!</v>
      </c>
      <c r="Z309" s="8">
        <f t="shared" si="115"/>
        <v>10000</v>
      </c>
      <c r="AA309" s="8" t="str">
        <f t="shared" si="116"/>
        <v>Betty Horton</v>
      </c>
      <c r="AB309" s="8" t="str">
        <f t="shared" si="117"/>
        <v>L</v>
      </c>
      <c r="AC309" s="8" t="str">
        <f t="shared" si="118"/>
        <v/>
      </c>
      <c r="AD309" s="8" t="str">
        <f t="shared" si="119"/>
        <v>FD</v>
      </c>
      <c r="AE309" s="8" t="str">
        <f t="shared" si="120"/>
        <v/>
      </c>
      <c r="AF309" s="5">
        <f t="shared" si="121"/>
        <v>2019</v>
      </c>
      <c r="AG309" s="46">
        <v>306</v>
      </c>
      <c r="AH309" s="47" t="str">
        <f t="shared" si="109"/>
        <v/>
      </c>
      <c r="AI309" s="48" t="str">
        <f t="shared" si="110"/>
        <v/>
      </c>
      <c r="AK309" s="22" t="e">
        <f>TRIM(#REF!)</f>
        <v>#REF!</v>
      </c>
      <c r="AL309" s="23" t="e">
        <f>IF(#REF!=0,"",#REF!)</f>
        <v>#REF!</v>
      </c>
      <c r="AM309" s="19" t="e">
        <f>IF(#REF!=0,"",#REF!)</f>
        <v>#REF!</v>
      </c>
      <c r="AN309" s="23" t="e">
        <f>IF($AK309="","",#REF!)</f>
        <v>#REF!</v>
      </c>
      <c r="AO309" s="23" t="e">
        <f t="shared" si="122"/>
        <v>#REF!</v>
      </c>
      <c r="AP309" s="19" t="e">
        <f>IF(#REF!=0,"",#REF!)</f>
        <v>#REF!</v>
      </c>
      <c r="AQ309" s="19" t="e">
        <f>IF(#REF!=0,"",#REF!)</f>
        <v>#REF!</v>
      </c>
      <c r="AR309" s="19" t="e">
        <f>IF(#REF!=0,"",#REF!)</f>
        <v>#REF!</v>
      </c>
      <c r="AS309" s="19" t="e">
        <f>#REF!</f>
        <v>#REF!</v>
      </c>
    </row>
    <row r="310" spans="4:45" ht="19.5" thickTop="1" thickBot="1" x14ac:dyDescent="0.25">
      <c r="D310" s="1" t="str">
        <f t="shared" si="123"/>
        <v/>
      </c>
      <c r="E310" s="1" t="str">
        <f t="shared" si="124"/>
        <v/>
      </c>
      <c r="K310" s="19" t="str">
        <f t="shared" si="111"/>
        <v/>
      </c>
      <c r="L310" s="19">
        <f t="shared" si="112"/>
        <v>10000</v>
      </c>
      <c r="M310" s="22" t="str">
        <f>TRIM(Data!$N307)</f>
        <v>Betty Ridley</v>
      </c>
      <c r="N310" s="22" t="str">
        <f>TRIM(Data!$A307)</f>
        <v>Betty Ridley (H)</v>
      </c>
      <c r="O310" s="23">
        <f>IF(Data!$B307=0,"",Data!$B307)</f>
        <v>1973</v>
      </c>
      <c r="P310" s="19" t="str">
        <f>IF(Data!$C307=0,"",Data!$C307)</f>
        <v>1</v>
      </c>
      <c r="Q310" s="23" t="str">
        <f>IF($M310="","",Data!$E307)</f>
        <v>M-L</v>
      </c>
      <c r="R310" s="23" t="str">
        <f t="shared" si="113"/>
        <v>M</v>
      </c>
      <c r="S310" s="23" t="str">
        <f t="shared" si="114"/>
        <v>M</v>
      </c>
      <c r="T310" s="19" t="str">
        <f>IF(Data!$F307=0,"",Data!$F307)</f>
        <v/>
      </c>
      <c r="U310" s="19" t="str">
        <f>IF(Data!$G307=0,"",Data!$G307)</f>
        <v>FD</v>
      </c>
      <c r="V310" s="19" t="str">
        <f>IF(Data!$D307=0,"",Data!$D307)</f>
        <v/>
      </c>
      <c r="W310" s="19" t="str">
        <f>Data!$H307</f>
        <v>NRH</v>
      </c>
      <c r="Y310" s="41" t="e">
        <f t="shared" si="108"/>
        <v>#REF!</v>
      </c>
      <c r="Z310" s="8">
        <f t="shared" si="115"/>
        <v>10000</v>
      </c>
      <c r="AA310" s="8" t="str">
        <f t="shared" si="116"/>
        <v>Betty Ridley</v>
      </c>
      <c r="AB310" s="8" t="str">
        <f t="shared" si="117"/>
        <v>M</v>
      </c>
      <c r="AC310" s="8" t="str">
        <f t="shared" si="118"/>
        <v/>
      </c>
      <c r="AD310" s="8" t="str">
        <f t="shared" si="119"/>
        <v>FD</v>
      </c>
      <c r="AE310" s="8" t="str">
        <f t="shared" si="120"/>
        <v/>
      </c>
      <c r="AF310" s="5">
        <f t="shared" si="121"/>
        <v>1973</v>
      </c>
      <c r="AG310" s="46">
        <v>307</v>
      </c>
      <c r="AH310" s="47" t="str">
        <f t="shared" si="109"/>
        <v/>
      </c>
      <c r="AI310" s="48" t="str">
        <f t="shared" si="110"/>
        <v/>
      </c>
      <c r="AK310" s="22" t="e">
        <f>TRIM(#REF!)</f>
        <v>#REF!</v>
      </c>
      <c r="AL310" s="23" t="e">
        <f>IF(#REF!=0,"",#REF!)</f>
        <v>#REF!</v>
      </c>
      <c r="AM310" s="19" t="e">
        <f>IF(#REF!=0,"",#REF!)</f>
        <v>#REF!</v>
      </c>
      <c r="AN310" s="23" t="e">
        <f>IF($AK310="","",#REF!)</f>
        <v>#REF!</v>
      </c>
      <c r="AO310" s="23" t="e">
        <f t="shared" si="122"/>
        <v>#REF!</v>
      </c>
      <c r="AP310" s="19" t="e">
        <f>IF(#REF!=0,"",#REF!)</f>
        <v>#REF!</v>
      </c>
      <c r="AQ310" s="19" t="e">
        <f>IF(#REF!=0,"",#REF!)</f>
        <v>#REF!</v>
      </c>
      <c r="AR310" s="19" t="e">
        <f>IF(#REF!=0,"",#REF!)</f>
        <v>#REF!</v>
      </c>
      <c r="AS310" s="19" t="e">
        <f>#REF!</f>
        <v>#REF!</v>
      </c>
    </row>
    <row r="311" spans="4:45" ht="19.5" thickTop="1" thickBot="1" x14ac:dyDescent="0.25">
      <c r="D311" s="1" t="str">
        <f t="shared" si="123"/>
        <v/>
      </c>
      <c r="E311" s="1" t="str">
        <f t="shared" si="124"/>
        <v/>
      </c>
      <c r="K311" s="19" t="str">
        <f t="shared" si="111"/>
        <v/>
      </c>
      <c r="L311" s="19">
        <f t="shared" si="112"/>
        <v>10000</v>
      </c>
      <c r="M311" s="22" t="str">
        <f>TRIM(Data!$N308)</f>
        <v>Betty Sheffield</v>
      </c>
      <c r="N311" s="22" t="str">
        <f>TRIM(Data!$A308)</f>
        <v>Betty Sheffield</v>
      </c>
      <c r="O311" s="23">
        <f>IF(Data!$B308=0,"",Data!$B308)</f>
        <v>1949</v>
      </c>
      <c r="P311" s="19" t="str">
        <f>IF(Data!$C308=0,"",Data!$C308)</f>
        <v>1</v>
      </c>
      <c r="Q311" s="23" t="str">
        <f>IF($M311="","",Data!$E308)</f>
        <v>M-L</v>
      </c>
      <c r="R311" s="23" t="str">
        <f t="shared" si="113"/>
        <v>M</v>
      </c>
      <c r="S311" s="23" t="str">
        <f t="shared" si="114"/>
        <v>M</v>
      </c>
      <c r="T311" s="19" t="str">
        <f>IF(Data!$F308=0,"",Data!$F308)</f>
        <v/>
      </c>
      <c r="U311" s="19" t="str">
        <f>IF(Data!$G308=0,"",Data!$G308)</f>
        <v/>
      </c>
      <c r="V311" s="19" t="str">
        <f>IF(Data!$D308=0,"",Data!$D308)</f>
        <v/>
      </c>
      <c r="W311" s="19" t="str">
        <f>Data!$H308</f>
        <v>Japonica</v>
      </c>
      <c r="Y311" s="41" t="e">
        <f t="shared" si="108"/>
        <v>#REF!</v>
      </c>
      <c r="Z311" s="8">
        <f t="shared" si="115"/>
        <v>10000</v>
      </c>
      <c r="AA311" s="8" t="str">
        <f t="shared" si="116"/>
        <v>Betty Sheffield</v>
      </c>
      <c r="AB311" s="8" t="str">
        <f t="shared" si="117"/>
        <v>M</v>
      </c>
      <c r="AC311" s="8" t="str">
        <f t="shared" si="118"/>
        <v/>
      </c>
      <c r="AD311" s="8" t="str">
        <f t="shared" si="119"/>
        <v/>
      </c>
      <c r="AE311" s="8" t="str">
        <f t="shared" si="120"/>
        <v/>
      </c>
      <c r="AF311" s="5">
        <f t="shared" si="121"/>
        <v>1949</v>
      </c>
      <c r="AG311" s="46">
        <v>308</v>
      </c>
      <c r="AH311" s="47" t="str">
        <f t="shared" si="109"/>
        <v/>
      </c>
      <c r="AI311" s="48" t="str">
        <f t="shared" si="110"/>
        <v/>
      </c>
      <c r="AK311" s="22" t="e">
        <f>TRIM(#REF!)</f>
        <v>#REF!</v>
      </c>
      <c r="AL311" s="23" t="e">
        <f>IF(#REF!=0,"",#REF!)</f>
        <v>#REF!</v>
      </c>
      <c r="AM311" s="19" t="e">
        <f>IF(#REF!=0,"",#REF!)</f>
        <v>#REF!</v>
      </c>
      <c r="AN311" s="23" t="e">
        <f>IF($AK311="","",#REF!)</f>
        <v>#REF!</v>
      </c>
      <c r="AO311" s="23" t="e">
        <f t="shared" si="122"/>
        <v>#REF!</v>
      </c>
      <c r="AP311" s="19" t="e">
        <f>IF(#REF!=0,"",#REF!)</f>
        <v>#REF!</v>
      </c>
      <c r="AQ311" s="19" t="e">
        <f>IF(#REF!=0,"",#REF!)</f>
        <v>#REF!</v>
      </c>
      <c r="AR311" s="19" t="e">
        <f>IF(#REF!=0,"",#REF!)</f>
        <v>#REF!</v>
      </c>
      <c r="AS311" s="19" t="e">
        <f>#REF!</f>
        <v>#REF!</v>
      </c>
    </row>
    <row r="312" spans="4:45" ht="19.5" thickTop="1" thickBot="1" x14ac:dyDescent="0.25">
      <c r="D312" s="1" t="str">
        <f t="shared" si="123"/>
        <v/>
      </c>
      <c r="E312" s="1" t="str">
        <f t="shared" si="124"/>
        <v/>
      </c>
      <c r="K312" s="19" t="str">
        <f t="shared" si="111"/>
        <v/>
      </c>
      <c r="L312" s="19">
        <f t="shared" si="112"/>
        <v>10000</v>
      </c>
      <c r="M312" s="22" t="str">
        <f>TRIM(Data!$N309)</f>
        <v>Betty Sheffield Blush</v>
      </c>
      <c r="N312" s="22" t="str">
        <f>TRIM(Data!$A309)</f>
        <v>Betty Sheffield Blush</v>
      </c>
      <c r="O312" s="23">
        <f>IF(Data!$B309=0,"",Data!$B309)</f>
        <v>1958</v>
      </c>
      <c r="P312" s="19" t="str">
        <f>IF(Data!$C309=0,"",Data!$C309)</f>
        <v>1</v>
      </c>
      <c r="Q312" s="23" t="str">
        <f>IF($M312="","",Data!$E309)</f>
        <v>M-L</v>
      </c>
      <c r="R312" s="23" t="str">
        <f t="shared" si="113"/>
        <v>M</v>
      </c>
      <c r="S312" s="23" t="str">
        <f t="shared" si="114"/>
        <v>M</v>
      </c>
      <c r="T312" s="19" t="str">
        <f>IF(Data!$F309=0,"",Data!$F309)</f>
        <v/>
      </c>
      <c r="U312" s="19" t="str">
        <f>IF(Data!$G309=0,"",Data!$G309)</f>
        <v/>
      </c>
      <c r="V312" s="19" t="str">
        <f>IF(Data!$D309=0,"",Data!$D309)</f>
        <v/>
      </c>
      <c r="W312" s="19" t="str">
        <f>Data!$H309</f>
        <v>Japonica</v>
      </c>
      <c r="Y312" s="41" t="e">
        <f t="shared" si="108"/>
        <v>#REF!</v>
      </c>
      <c r="Z312" s="8">
        <f t="shared" si="115"/>
        <v>10000</v>
      </c>
      <c r="AA312" s="8" t="str">
        <f t="shared" si="116"/>
        <v>Betty Sheffield Blush</v>
      </c>
      <c r="AB312" s="8" t="str">
        <f t="shared" si="117"/>
        <v>M</v>
      </c>
      <c r="AC312" s="8" t="str">
        <f t="shared" si="118"/>
        <v/>
      </c>
      <c r="AD312" s="8" t="str">
        <f t="shared" si="119"/>
        <v/>
      </c>
      <c r="AE312" s="8" t="str">
        <f t="shared" si="120"/>
        <v/>
      </c>
      <c r="AF312" s="5">
        <f t="shared" si="121"/>
        <v>1958</v>
      </c>
      <c r="AG312" s="46">
        <v>309</v>
      </c>
      <c r="AH312" s="47" t="str">
        <f t="shared" si="109"/>
        <v/>
      </c>
      <c r="AI312" s="48" t="str">
        <f t="shared" si="110"/>
        <v/>
      </c>
      <c r="AK312" s="22" t="e">
        <f>TRIM(#REF!)</f>
        <v>#REF!</v>
      </c>
      <c r="AL312" s="23" t="e">
        <f>IF(#REF!=0,"",#REF!)</f>
        <v>#REF!</v>
      </c>
      <c r="AM312" s="19" t="e">
        <f>IF(#REF!=0,"",#REF!)</f>
        <v>#REF!</v>
      </c>
      <c r="AN312" s="23" t="e">
        <f>IF($AK312="","",#REF!)</f>
        <v>#REF!</v>
      </c>
      <c r="AO312" s="23" t="e">
        <f t="shared" si="122"/>
        <v>#REF!</v>
      </c>
      <c r="AP312" s="19" t="e">
        <f>IF(#REF!=0,"",#REF!)</f>
        <v>#REF!</v>
      </c>
      <c r="AQ312" s="19" t="e">
        <f>IF(#REF!=0,"",#REF!)</f>
        <v>#REF!</v>
      </c>
      <c r="AR312" s="19" t="e">
        <f>IF(#REF!=0,"",#REF!)</f>
        <v>#REF!</v>
      </c>
      <c r="AS312" s="19" t="e">
        <f>#REF!</f>
        <v>#REF!</v>
      </c>
    </row>
    <row r="313" spans="4:45" ht="19.5" thickTop="1" thickBot="1" x14ac:dyDescent="0.25">
      <c r="D313" s="1" t="str">
        <f t="shared" si="123"/>
        <v/>
      </c>
      <c r="E313" s="1" t="str">
        <f t="shared" si="124"/>
        <v/>
      </c>
      <c r="K313" s="19" t="str">
        <f t="shared" si="111"/>
        <v/>
      </c>
      <c r="L313" s="19">
        <f t="shared" si="112"/>
        <v>10000</v>
      </c>
      <c r="M313" s="22" t="str">
        <f>TRIM(Data!$N310)</f>
        <v>Betty Sheffield Blush Supreme</v>
      </c>
      <c r="N313" s="22" t="str">
        <f>TRIM(Data!$A310)</f>
        <v>Betty Sheffield Blush Supreme</v>
      </c>
      <c r="O313" s="23">
        <f>IF(Data!$B310=0,"",Data!$B310)</f>
        <v>1962</v>
      </c>
      <c r="P313" s="19" t="str">
        <f>IF(Data!$C310=0,"",Data!$C310)</f>
        <v>1</v>
      </c>
      <c r="Q313" s="23" t="str">
        <f>IF($M313="","",Data!$E310)</f>
        <v>M-L</v>
      </c>
      <c r="R313" s="23" t="str">
        <f t="shared" si="113"/>
        <v>M</v>
      </c>
      <c r="S313" s="23" t="str">
        <f t="shared" si="114"/>
        <v>M</v>
      </c>
      <c r="T313" s="19" t="str">
        <f>IF(Data!$F310=0,"",Data!$F310)</f>
        <v/>
      </c>
      <c r="U313" s="19" t="str">
        <f>IF(Data!$G310=0,"",Data!$G310)</f>
        <v/>
      </c>
      <c r="V313" s="19" t="str">
        <f>IF(Data!$D310=0,"",Data!$D310)</f>
        <v/>
      </c>
      <c r="W313" s="19" t="str">
        <f>Data!$H310</f>
        <v>Japonica</v>
      </c>
      <c r="Y313" s="41" t="e">
        <f t="shared" si="108"/>
        <v>#REF!</v>
      </c>
      <c r="Z313" s="8">
        <f t="shared" si="115"/>
        <v>10000</v>
      </c>
      <c r="AA313" s="8" t="str">
        <f t="shared" si="116"/>
        <v>Betty Sheffield Blush Supreme</v>
      </c>
      <c r="AB313" s="8" t="str">
        <f t="shared" si="117"/>
        <v>M</v>
      </c>
      <c r="AC313" s="8" t="str">
        <f t="shared" si="118"/>
        <v/>
      </c>
      <c r="AD313" s="8" t="str">
        <f t="shared" si="119"/>
        <v/>
      </c>
      <c r="AE313" s="8" t="str">
        <f t="shared" si="120"/>
        <v/>
      </c>
      <c r="AF313" s="5">
        <f t="shared" si="121"/>
        <v>1962</v>
      </c>
      <c r="AG313" s="46">
        <v>310</v>
      </c>
      <c r="AH313" s="47" t="str">
        <f t="shared" si="109"/>
        <v/>
      </c>
      <c r="AI313" s="48" t="str">
        <f t="shared" si="110"/>
        <v/>
      </c>
      <c r="AK313" s="22" t="e">
        <f>TRIM(#REF!)</f>
        <v>#REF!</v>
      </c>
      <c r="AL313" s="23" t="e">
        <f>IF(#REF!=0,"",#REF!)</f>
        <v>#REF!</v>
      </c>
      <c r="AM313" s="19" t="e">
        <f>IF(#REF!=0,"",#REF!)</f>
        <v>#REF!</v>
      </c>
      <c r="AN313" s="23" t="e">
        <f>IF($AK313="","",#REF!)</f>
        <v>#REF!</v>
      </c>
      <c r="AO313" s="23" t="e">
        <f t="shared" si="122"/>
        <v>#REF!</v>
      </c>
      <c r="AP313" s="19" t="e">
        <f>IF(#REF!=0,"",#REF!)</f>
        <v>#REF!</v>
      </c>
      <c r="AQ313" s="19" t="e">
        <f>IF(#REF!=0,"",#REF!)</f>
        <v>#REF!</v>
      </c>
      <c r="AR313" s="19" t="e">
        <f>IF(#REF!=0,"",#REF!)</f>
        <v>#REF!</v>
      </c>
      <c r="AS313" s="19" t="e">
        <f>#REF!</f>
        <v>#REF!</v>
      </c>
    </row>
    <row r="314" spans="4:45" ht="19.5" thickTop="1" thickBot="1" x14ac:dyDescent="0.25">
      <c r="D314" s="1" t="str">
        <f t="shared" si="123"/>
        <v/>
      </c>
      <c r="E314" s="1" t="str">
        <f t="shared" si="124"/>
        <v/>
      </c>
      <c r="K314" s="19" t="str">
        <f t="shared" si="111"/>
        <v/>
      </c>
      <c r="L314" s="19">
        <f t="shared" si="112"/>
        <v>10000</v>
      </c>
      <c r="M314" s="22" t="str">
        <f>TRIM(Data!$N311)</f>
        <v>Betty Sheffield Coral</v>
      </c>
      <c r="N314" s="22" t="str">
        <f>TRIM(Data!$A311)</f>
        <v>Betty Sheffield Coral</v>
      </c>
      <c r="O314" s="23">
        <f>IF(Data!$B311=0,"",Data!$B311)</f>
        <v>1964</v>
      </c>
      <c r="P314" s="19" t="str">
        <f>IF(Data!$C311=0,"",Data!$C311)</f>
        <v>1</v>
      </c>
      <c r="Q314" s="23" t="str">
        <f>IF($M314="","",Data!$E311)</f>
        <v>M-L</v>
      </c>
      <c r="R314" s="23" t="str">
        <f t="shared" si="113"/>
        <v>M</v>
      </c>
      <c r="S314" s="23" t="str">
        <f t="shared" si="114"/>
        <v>M</v>
      </c>
      <c r="T314" s="19" t="str">
        <f>IF(Data!$F311=0,"",Data!$F311)</f>
        <v/>
      </c>
      <c r="U314" s="19" t="str">
        <f>IF(Data!$G311=0,"",Data!$G311)</f>
        <v/>
      </c>
      <c r="V314" s="19" t="str">
        <f>IF(Data!$D311=0,"",Data!$D311)</f>
        <v/>
      </c>
      <c r="W314" s="19" t="str">
        <f>Data!$H311</f>
        <v>Japonica</v>
      </c>
      <c r="Y314" s="41" t="e">
        <f t="shared" si="108"/>
        <v>#REF!</v>
      </c>
      <c r="Z314" s="8">
        <f t="shared" si="115"/>
        <v>10000</v>
      </c>
      <c r="AA314" s="8" t="str">
        <f t="shared" si="116"/>
        <v>Betty Sheffield Coral</v>
      </c>
      <c r="AB314" s="8" t="str">
        <f t="shared" si="117"/>
        <v>M</v>
      </c>
      <c r="AC314" s="8" t="str">
        <f t="shared" si="118"/>
        <v/>
      </c>
      <c r="AD314" s="8" t="str">
        <f t="shared" si="119"/>
        <v/>
      </c>
      <c r="AE314" s="8" t="str">
        <f t="shared" si="120"/>
        <v/>
      </c>
      <c r="AF314" s="5">
        <f t="shared" si="121"/>
        <v>1964</v>
      </c>
      <c r="AG314" s="46">
        <v>311</v>
      </c>
      <c r="AH314" s="47" t="str">
        <f t="shared" si="109"/>
        <v/>
      </c>
      <c r="AI314" s="48" t="str">
        <f t="shared" si="110"/>
        <v/>
      </c>
      <c r="AK314" s="22" t="e">
        <f>TRIM(#REF!)</f>
        <v>#REF!</v>
      </c>
      <c r="AL314" s="23" t="e">
        <f>IF(#REF!=0,"",#REF!)</f>
        <v>#REF!</v>
      </c>
      <c r="AM314" s="19" t="e">
        <f>IF(#REF!=0,"",#REF!)</f>
        <v>#REF!</v>
      </c>
      <c r="AN314" s="23" t="e">
        <f>IF($AK314="","",#REF!)</f>
        <v>#REF!</v>
      </c>
      <c r="AO314" s="23" t="e">
        <f t="shared" si="122"/>
        <v>#REF!</v>
      </c>
      <c r="AP314" s="19" t="e">
        <f>IF(#REF!=0,"",#REF!)</f>
        <v>#REF!</v>
      </c>
      <c r="AQ314" s="19" t="e">
        <f>IF(#REF!=0,"",#REF!)</f>
        <v>#REF!</v>
      </c>
      <c r="AR314" s="19" t="e">
        <f>IF(#REF!=0,"",#REF!)</f>
        <v>#REF!</v>
      </c>
      <c r="AS314" s="19" t="e">
        <f>#REF!</f>
        <v>#REF!</v>
      </c>
    </row>
    <row r="315" spans="4:45" ht="19.5" thickTop="1" thickBot="1" x14ac:dyDescent="0.25">
      <c r="D315" s="1" t="str">
        <f t="shared" si="123"/>
        <v/>
      </c>
      <c r="E315" s="1" t="str">
        <f t="shared" si="124"/>
        <v/>
      </c>
      <c r="K315" s="19" t="str">
        <f t="shared" si="111"/>
        <v/>
      </c>
      <c r="L315" s="19">
        <f t="shared" si="112"/>
        <v>10000</v>
      </c>
      <c r="M315" s="22" t="str">
        <f>TRIM(Data!$N312)</f>
        <v>Betty Sheffield Dawn</v>
      </c>
      <c r="N315" s="22" t="str">
        <f>TRIM(Data!$A312)</f>
        <v>Betty Sheffield Dawn</v>
      </c>
      <c r="O315" s="23">
        <f>IF(Data!$B312=0,"",Data!$B312)</f>
        <v>1965</v>
      </c>
      <c r="P315" s="19" t="str">
        <f>IF(Data!$C312=0,"",Data!$C312)</f>
        <v>1</v>
      </c>
      <c r="Q315" s="23" t="str">
        <f>IF($M315="","",Data!$E312)</f>
        <v>M-L</v>
      </c>
      <c r="R315" s="23" t="str">
        <f t="shared" si="113"/>
        <v>M</v>
      </c>
      <c r="S315" s="23" t="str">
        <f t="shared" si="114"/>
        <v>M</v>
      </c>
      <c r="T315" s="19" t="str">
        <f>IF(Data!$F312=0,"",Data!$F312)</f>
        <v/>
      </c>
      <c r="U315" s="19" t="str">
        <f>IF(Data!$G312=0,"",Data!$G312)</f>
        <v/>
      </c>
      <c r="V315" s="19" t="str">
        <f>IF(Data!$D312=0,"",Data!$D312)</f>
        <v/>
      </c>
      <c r="W315" s="19" t="str">
        <f>Data!$H312</f>
        <v>Japonica</v>
      </c>
      <c r="Y315" s="41" t="e">
        <f t="shared" si="108"/>
        <v>#REF!</v>
      </c>
      <c r="Z315" s="8">
        <f t="shared" si="115"/>
        <v>10000</v>
      </c>
      <c r="AA315" s="8" t="str">
        <f t="shared" si="116"/>
        <v>Betty Sheffield Dawn</v>
      </c>
      <c r="AB315" s="8" t="str">
        <f t="shared" si="117"/>
        <v>M</v>
      </c>
      <c r="AC315" s="8" t="str">
        <f t="shared" si="118"/>
        <v/>
      </c>
      <c r="AD315" s="8" t="str">
        <f t="shared" si="119"/>
        <v/>
      </c>
      <c r="AE315" s="8" t="str">
        <f t="shared" si="120"/>
        <v/>
      </c>
      <c r="AF315" s="5">
        <f t="shared" si="121"/>
        <v>1965</v>
      </c>
      <c r="AG315" s="46">
        <v>312</v>
      </c>
      <c r="AH315" s="47" t="str">
        <f t="shared" si="109"/>
        <v/>
      </c>
      <c r="AI315" s="48" t="str">
        <f t="shared" si="110"/>
        <v/>
      </c>
      <c r="AK315" s="22" t="e">
        <f>TRIM(#REF!)</f>
        <v>#REF!</v>
      </c>
      <c r="AL315" s="23" t="e">
        <f>IF(#REF!=0,"",#REF!)</f>
        <v>#REF!</v>
      </c>
      <c r="AM315" s="19" t="e">
        <f>IF(#REF!=0,"",#REF!)</f>
        <v>#REF!</v>
      </c>
      <c r="AN315" s="23" t="e">
        <f>IF($AK315="","",#REF!)</f>
        <v>#REF!</v>
      </c>
      <c r="AO315" s="23" t="e">
        <f t="shared" si="122"/>
        <v>#REF!</v>
      </c>
      <c r="AP315" s="19" t="e">
        <f>IF(#REF!=0,"",#REF!)</f>
        <v>#REF!</v>
      </c>
      <c r="AQ315" s="19" t="e">
        <f>IF(#REF!=0,"",#REF!)</f>
        <v>#REF!</v>
      </c>
      <c r="AR315" s="19" t="e">
        <f>IF(#REF!=0,"",#REF!)</f>
        <v>#REF!</v>
      </c>
      <c r="AS315" s="19" t="e">
        <f>#REF!</f>
        <v>#REF!</v>
      </c>
    </row>
    <row r="316" spans="4:45" ht="19.5" thickTop="1" thickBot="1" x14ac:dyDescent="0.25">
      <c r="D316" s="1" t="str">
        <f t="shared" si="123"/>
        <v/>
      </c>
      <c r="E316" s="1" t="str">
        <f t="shared" si="124"/>
        <v/>
      </c>
      <c r="K316" s="19" t="str">
        <f t="shared" si="111"/>
        <v/>
      </c>
      <c r="L316" s="19">
        <f t="shared" si="112"/>
        <v>10000</v>
      </c>
      <c r="M316" s="22" t="str">
        <f>TRIM(Data!$N313)</f>
        <v>Betty Sheffield Dream</v>
      </c>
      <c r="N316" s="22" t="str">
        <f>TRIM(Data!$A313)</f>
        <v>Betty Sheffield Dream</v>
      </c>
      <c r="O316" s="23">
        <f>IF(Data!$B313=0,"",Data!$B313)</f>
        <v>1964</v>
      </c>
      <c r="P316" s="19" t="str">
        <f>IF(Data!$C313=0,"",Data!$C313)</f>
        <v>1</v>
      </c>
      <c r="Q316" s="23" t="str">
        <f>IF($M316="","",Data!$E313)</f>
        <v>M-L</v>
      </c>
      <c r="R316" s="23" t="str">
        <f t="shared" si="113"/>
        <v>M</v>
      </c>
      <c r="S316" s="23" t="str">
        <f t="shared" si="114"/>
        <v>M</v>
      </c>
      <c r="T316" s="19" t="str">
        <f>IF(Data!$F313=0,"",Data!$F313)</f>
        <v/>
      </c>
      <c r="U316" s="19" t="str">
        <f>IF(Data!$G313=0,"",Data!$G313)</f>
        <v/>
      </c>
      <c r="V316" s="19" t="str">
        <f>IF(Data!$D313=0,"",Data!$D313)</f>
        <v/>
      </c>
      <c r="W316" s="19" t="str">
        <f>Data!$H313</f>
        <v>Japonica</v>
      </c>
      <c r="Y316" s="41" t="e">
        <f t="shared" si="108"/>
        <v>#REF!</v>
      </c>
      <c r="Z316" s="8">
        <f t="shared" si="115"/>
        <v>10000</v>
      </c>
      <c r="AA316" s="8" t="str">
        <f t="shared" si="116"/>
        <v>Betty Sheffield Dream</v>
      </c>
      <c r="AB316" s="8" t="str">
        <f t="shared" si="117"/>
        <v>M</v>
      </c>
      <c r="AC316" s="8" t="str">
        <f t="shared" si="118"/>
        <v/>
      </c>
      <c r="AD316" s="8" t="str">
        <f t="shared" si="119"/>
        <v/>
      </c>
      <c r="AE316" s="8" t="str">
        <f t="shared" si="120"/>
        <v/>
      </c>
      <c r="AF316" s="5">
        <f t="shared" si="121"/>
        <v>1964</v>
      </c>
      <c r="AG316" s="46">
        <v>313</v>
      </c>
      <c r="AH316" s="47" t="str">
        <f t="shared" si="109"/>
        <v/>
      </c>
      <c r="AI316" s="48" t="str">
        <f t="shared" si="110"/>
        <v/>
      </c>
      <c r="AK316" s="22" t="e">
        <f>TRIM(#REF!)</f>
        <v>#REF!</v>
      </c>
      <c r="AL316" s="23" t="e">
        <f>IF(#REF!=0,"",#REF!)</f>
        <v>#REF!</v>
      </c>
      <c r="AM316" s="19" t="e">
        <f>IF(#REF!=0,"",#REF!)</f>
        <v>#REF!</v>
      </c>
      <c r="AN316" s="23" t="e">
        <f>IF($AK316="","",#REF!)</f>
        <v>#REF!</v>
      </c>
      <c r="AO316" s="23" t="e">
        <f t="shared" si="122"/>
        <v>#REF!</v>
      </c>
      <c r="AP316" s="19" t="e">
        <f>IF(#REF!=0,"",#REF!)</f>
        <v>#REF!</v>
      </c>
      <c r="AQ316" s="19" t="e">
        <f>IF(#REF!=0,"",#REF!)</f>
        <v>#REF!</v>
      </c>
      <c r="AR316" s="19" t="e">
        <f>IF(#REF!=0,"",#REF!)</f>
        <v>#REF!</v>
      </c>
      <c r="AS316" s="19" t="e">
        <f>#REF!</f>
        <v>#REF!</v>
      </c>
    </row>
    <row r="317" spans="4:45" ht="19.5" thickTop="1" thickBot="1" x14ac:dyDescent="0.25">
      <c r="D317" s="1" t="str">
        <f t="shared" si="123"/>
        <v/>
      </c>
      <c r="E317" s="1" t="str">
        <f t="shared" si="124"/>
        <v/>
      </c>
      <c r="K317" s="19" t="str">
        <f t="shared" si="111"/>
        <v/>
      </c>
      <c r="L317" s="19">
        <f t="shared" si="112"/>
        <v>10000</v>
      </c>
      <c r="M317" s="22" t="str">
        <f>TRIM(Data!$N314)</f>
        <v>Betty Sheffield Pink</v>
      </c>
      <c r="N317" s="22" t="str">
        <f>TRIM(Data!$A314)</f>
        <v>Betty Sheffield Pink</v>
      </c>
      <c r="O317" s="23">
        <f>IF(Data!$B314=0,"",Data!$B314)</f>
        <v>1957</v>
      </c>
      <c r="P317" s="19" t="str">
        <f>IF(Data!$C314=0,"",Data!$C314)</f>
        <v>1</v>
      </c>
      <c r="Q317" s="23" t="str">
        <f>IF($M317="","",Data!$E314)</f>
        <v>M-L</v>
      </c>
      <c r="R317" s="23" t="str">
        <f t="shared" si="113"/>
        <v>M</v>
      </c>
      <c r="S317" s="23" t="str">
        <f t="shared" si="114"/>
        <v>M</v>
      </c>
      <c r="T317" s="19" t="str">
        <f>IF(Data!$F314=0,"",Data!$F314)</f>
        <v/>
      </c>
      <c r="U317" s="19" t="str">
        <f>IF(Data!$G314=0,"",Data!$G314)</f>
        <v/>
      </c>
      <c r="V317" s="19" t="str">
        <f>IF(Data!$D314=0,"",Data!$D314)</f>
        <v/>
      </c>
      <c r="W317" s="19" t="str">
        <f>Data!$H314</f>
        <v>Japonica</v>
      </c>
      <c r="Y317" s="41" t="e">
        <f t="shared" si="108"/>
        <v>#REF!</v>
      </c>
      <c r="Z317" s="8">
        <f t="shared" si="115"/>
        <v>10000</v>
      </c>
      <c r="AA317" s="8" t="str">
        <f t="shared" si="116"/>
        <v>Betty Sheffield Pink</v>
      </c>
      <c r="AB317" s="8" t="str">
        <f t="shared" si="117"/>
        <v>M</v>
      </c>
      <c r="AC317" s="8" t="str">
        <f t="shared" si="118"/>
        <v/>
      </c>
      <c r="AD317" s="8" t="str">
        <f t="shared" si="119"/>
        <v/>
      </c>
      <c r="AE317" s="8" t="str">
        <f t="shared" si="120"/>
        <v/>
      </c>
      <c r="AF317" s="5">
        <f t="shared" si="121"/>
        <v>1957</v>
      </c>
      <c r="AG317" s="46">
        <v>314</v>
      </c>
      <c r="AH317" s="47" t="str">
        <f t="shared" si="109"/>
        <v/>
      </c>
      <c r="AI317" s="48" t="str">
        <f t="shared" si="110"/>
        <v/>
      </c>
      <c r="AK317" s="22" t="e">
        <f>TRIM(#REF!)</f>
        <v>#REF!</v>
      </c>
      <c r="AL317" s="23" t="e">
        <f>IF(#REF!=0,"",#REF!)</f>
        <v>#REF!</v>
      </c>
      <c r="AM317" s="19" t="e">
        <f>IF(#REF!=0,"",#REF!)</f>
        <v>#REF!</v>
      </c>
      <c r="AN317" s="23" t="e">
        <f>IF($AK317="","",#REF!)</f>
        <v>#REF!</v>
      </c>
      <c r="AO317" s="23" t="e">
        <f t="shared" si="122"/>
        <v>#REF!</v>
      </c>
      <c r="AP317" s="19" t="e">
        <f>IF(#REF!=0,"",#REF!)</f>
        <v>#REF!</v>
      </c>
      <c r="AQ317" s="19" t="e">
        <f>IF(#REF!=0,"",#REF!)</f>
        <v>#REF!</v>
      </c>
      <c r="AR317" s="19" t="e">
        <f>IF(#REF!=0,"",#REF!)</f>
        <v>#REF!</v>
      </c>
      <c r="AS317" s="19" t="e">
        <f>#REF!</f>
        <v>#REF!</v>
      </c>
    </row>
    <row r="318" spans="4:45" ht="19.5" thickTop="1" thickBot="1" x14ac:dyDescent="0.25">
      <c r="D318" s="1" t="str">
        <f t="shared" si="123"/>
        <v/>
      </c>
      <c r="E318" s="1" t="str">
        <f t="shared" si="124"/>
        <v/>
      </c>
      <c r="K318" s="19" t="str">
        <f t="shared" si="111"/>
        <v/>
      </c>
      <c r="L318" s="19">
        <f t="shared" si="112"/>
        <v>10000</v>
      </c>
      <c r="M318" s="22" t="str">
        <f>TRIM(Data!$N315)</f>
        <v>Betty Sheffield Pink Chiffon</v>
      </c>
      <c r="N318" s="22" t="str">
        <f>TRIM(Data!$A315)</f>
        <v>Betty Sheffield Pink Chiffon</v>
      </c>
      <c r="O318" s="23">
        <f>IF(Data!$B315=0,"",Data!$B315)</f>
        <v>1965</v>
      </c>
      <c r="P318" s="19" t="str">
        <f>IF(Data!$C315=0,"",Data!$C315)</f>
        <v>1</v>
      </c>
      <c r="Q318" s="23" t="str">
        <f>IF($M318="","",Data!$E315)</f>
        <v>M-L</v>
      </c>
      <c r="R318" s="23" t="str">
        <f t="shared" si="113"/>
        <v>M</v>
      </c>
      <c r="S318" s="23" t="str">
        <f t="shared" si="114"/>
        <v>M</v>
      </c>
      <c r="T318" s="19" t="str">
        <f>IF(Data!$F315=0,"",Data!$F315)</f>
        <v/>
      </c>
      <c r="U318" s="19" t="str">
        <f>IF(Data!$G315=0,"",Data!$G315)</f>
        <v/>
      </c>
      <c r="V318" s="19" t="str">
        <f>IF(Data!$D315=0,"",Data!$D315)</f>
        <v/>
      </c>
      <c r="W318" s="19" t="str">
        <f>Data!$H315</f>
        <v>Japonica</v>
      </c>
      <c r="Y318" s="41" t="e">
        <f t="shared" si="108"/>
        <v>#REF!</v>
      </c>
      <c r="Z318" s="8">
        <f t="shared" si="115"/>
        <v>10000</v>
      </c>
      <c r="AA318" s="8" t="str">
        <f t="shared" si="116"/>
        <v>Betty Sheffield Pink Chiffon</v>
      </c>
      <c r="AB318" s="8" t="str">
        <f t="shared" si="117"/>
        <v>M</v>
      </c>
      <c r="AC318" s="8" t="str">
        <f t="shared" si="118"/>
        <v/>
      </c>
      <c r="AD318" s="8" t="str">
        <f t="shared" si="119"/>
        <v/>
      </c>
      <c r="AE318" s="8" t="str">
        <f t="shared" si="120"/>
        <v/>
      </c>
      <c r="AF318" s="5">
        <f t="shared" si="121"/>
        <v>1965</v>
      </c>
      <c r="AG318" s="46">
        <v>315</v>
      </c>
      <c r="AH318" s="47" t="str">
        <f t="shared" si="109"/>
        <v/>
      </c>
      <c r="AI318" s="48" t="str">
        <f t="shared" si="110"/>
        <v/>
      </c>
      <c r="AK318" s="22" t="e">
        <f>TRIM(#REF!)</f>
        <v>#REF!</v>
      </c>
      <c r="AL318" s="23" t="e">
        <f>IF(#REF!=0,"",#REF!)</f>
        <v>#REF!</v>
      </c>
      <c r="AM318" s="19" t="e">
        <f>IF(#REF!=0,"",#REF!)</f>
        <v>#REF!</v>
      </c>
      <c r="AN318" s="23" t="e">
        <f>IF($AK318="","",#REF!)</f>
        <v>#REF!</v>
      </c>
      <c r="AO318" s="23" t="e">
        <f t="shared" si="122"/>
        <v>#REF!</v>
      </c>
      <c r="AP318" s="19" t="e">
        <f>IF(#REF!=0,"",#REF!)</f>
        <v>#REF!</v>
      </c>
      <c r="AQ318" s="19" t="e">
        <f>IF(#REF!=0,"",#REF!)</f>
        <v>#REF!</v>
      </c>
      <c r="AR318" s="19" t="e">
        <f>IF(#REF!=0,"",#REF!)</f>
        <v>#REF!</v>
      </c>
      <c r="AS318" s="19" t="e">
        <f>#REF!</f>
        <v>#REF!</v>
      </c>
    </row>
    <row r="319" spans="4:45" ht="19.5" thickTop="1" thickBot="1" x14ac:dyDescent="0.25">
      <c r="D319" s="1" t="str">
        <f t="shared" si="123"/>
        <v/>
      </c>
      <c r="E319" s="1" t="str">
        <f t="shared" si="124"/>
        <v/>
      </c>
      <c r="K319" s="19" t="str">
        <f t="shared" si="111"/>
        <v/>
      </c>
      <c r="L319" s="19">
        <f t="shared" si="112"/>
        <v>10000</v>
      </c>
      <c r="M319" s="22" t="str">
        <f>TRIM(Data!$N316)</f>
        <v>Betty Sheffield Pink Heart</v>
      </c>
      <c r="N319" s="22" t="str">
        <f>TRIM(Data!$A316)</f>
        <v>Betty Sheffield Pink Heart</v>
      </c>
      <c r="O319" s="23">
        <f>IF(Data!$B316=0,"",Data!$B316)</f>
        <v>1962</v>
      </c>
      <c r="P319" s="19" t="str">
        <f>IF(Data!$C316=0,"",Data!$C316)</f>
        <v>1</v>
      </c>
      <c r="Q319" s="23" t="str">
        <f>IF($M319="","",Data!$E316)</f>
        <v>M-L</v>
      </c>
      <c r="R319" s="23" t="str">
        <f t="shared" si="113"/>
        <v>M</v>
      </c>
      <c r="S319" s="23" t="str">
        <f t="shared" si="114"/>
        <v>M</v>
      </c>
      <c r="T319" s="19" t="str">
        <f>IF(Data!$F316=0,"",Data!$F316)</f>
        <v/>
      </c>
      <c r="U319" s="19" t="str">
        <f>IF(Data!$G316=0,"",Data!$G316)</f>
        <v/>
      </c>
      <c r="V319" s="19" t="str">
        <f>IF(Data!$D316=0,"",Data!$D316)</f>
        <v/>
      </c>
      <c r="W319" s="19" t="str">
        <f>Data!$H316</f>
        <v>Japonica</v>
      </c>
      <c r="Y319" s="41" t="e">
        <f t="shared" si="108"/>
        <v>#REF!</v>
      </c>
      <c r="Z319" s="8">
        <f t="shared" si="115"/>
        <v>10000</v>
      </c>
      <c r="AA319" s="8" t="str">
        <f t="shared" si="116"/>
        <v>Betty Sheffield Pink Heart</v>
      </c>
      <c r="AB319" s="8" t="str">
        <f t="shared" si="117"/>
        <v>M</v>
      </c>
      <c r="AC319" s="8" t="str">
        <f t="shared" si="118"/>
        <v/>
      </c>
      <c r="AD319" s="8" t="str">
        <f t="shared" si="119"/>
        <v/>
      </c>
      <c r="AE319" s="8" t="str">
        <f t="shared" si="120"/>
        <v/>
      </c>
      <c r="AF319" s="5">
        <f t="shared" si="121"/>
        <v>1962</v>
      </c>
      <c r="AG319" s="46">
        <v>316</v>
      </c>
      <c r="AH319" s="47" t="str">
        <f t="shared" si="109"/>
        <v/>
      </c>
      <c r="AI319" s="48" t="str">
        <f t="shared" si="110"/>
        <v/>
      </c>
      <c r="AK319" s="22" t="e">
        <f>TRIM(#REF!)</f>
        <v>#REF!</v>
      </c>
      <c r="AL319" s="23" t="e">
        <f>IF(#REF!=0,"",#REF!)</f>
        <v>#REF!</v>
      </c>
      <c r="AM319" s="19" t="e">
        <f>IF(#REF!=0,"",#REF!)</f>
        <v>#REF!</v>
      </c>
      <c r="AN319" s="23" t="e">
        <f>IF($AK319="","",#REF!)</f>
        <v>#REF!</v>
      </c>
      <c r="AO319" s="23" t="e">
        <f t="shared" si="122"/>
        <v>#REF!</v>
      </c>
      <c r="AP319" s="19" t="e">
        <f>IF(#REF!=0,"",#REF!)</f>
        <v>#REF!</v>
      </c>
      <c r="AQ319" s="19" t="e">
        <f>IF(#REF!=0,"",#REF!)</f>
        <v>#REF!</v>
      </c>
      <c r="AR319" s="19" t="e">
        <f>IF(#REF!=0,"",#REF!)</f>
        <v>#REF!</v>
      </c>
      <c r="AS319" s="19" t="e">
        <f>#REF!</f>
        <v>#REF!</v>
      </c>
    </row>
    <row r="320" spans="4:45" ht="19.5" thickTop="1" thickBot="1" x14ac:dyDescent="0.25">
      <c r="D320" s="1" t="str">
        <f t="shared" si="123"/>
        <v/>
      </c>
      <c r="E320" s="1" t="str">
        <f t="shared" si="124"/>
        <v/>
      </c>
      <c r="K320" s="19" t="str">
        <f t="shared" si="111"/>
        <v/>
      </c>
      <c r="L320" s="19">
        <f t="shared" si="112"/>
        <v>10000</v>
      </c>
      <c r="M320" s="22" t="str">
        <f>TRIM(Data!$N317)</f>
        <v>Betty Sheffield Silver</v>
      </c>
      <c r="N320" s="22" t="str">
        <f>TRIM(Data!$A317)</f>
        <v>Betty Sheffield Silver</v>
      </c>
      <c r="O320" s="23">
        <f>IF(Data!$B317=0,"",Data!$B317)</f>
        <v>1960</v>
      </c>
      <c r="P320" s="19" t="str">
        <f>IF(Data!$C317=0,"",Data!$C317)</f>
        <v>1</v>
      </c>
      <c r="Q320" s="23" t="str">
        <f>IF($M320="","",Data!$E317)</f>
        <v>M-L</v>
      </c>
      <c r="R320" s="23" t="str">
        <f t="shared" si="113"/>
        <v>M</v>
      </c>
      <c r="S320" s="23" t="str">
        <f t="shared" si="114"/>
        <v>M</v>
      </c>
      <c r="T320" s="19" t="str">
        <f>IF(Data!$F317=0,"",Data!$F317)</f>
        <v/>
      </c>
      <c r="U320" s="19" t="str">
        <f>IF(Data!$G317=0,"",Data!$G317)</f>
        <v/>
      </c>
      <c r="V320" s="19" t="str">
        <f>IF(Data!$D317=0,"",Data!$D317)</f>
        <v/>
      </c>
      <c r="W320" s="19" t="str">
        <f>Data!$H317</f>
        <v>Japonica</v>
      </c>
      <c r="Y320" s="41" t="e">
        <f t="shared" si="108"/>
        <v>#REF!</v>
      </c>
      <c r="Z320" s="8">
        <f t="shared" si="115"/>
        <v>10000</v>
      </c>
      <c r="AA320" s="8" t="str">
        <f t="shared" si="116"/>
        <v>Betty Sheffield Silver</v>
      </c>
      <c r="AB320" s="8" t="str">
        <f t="shared" si="117"/>
        <v>M</v>
      </c>
      <c r="AC320" s="8" t="str">
        <f t="shared" si="118"/>
        <v/>
      </c>
      <c r="AD320" s="8" t="str">
        <f t="shared" si="119"/>
        <v/>
      </c>
      <c r="AE320" s="8" t="str">
        <f t="shared" si="120"/>
        <v/>
      </c>
      <c r="AF320" s="5">
        <f t="shared" si="121"/>
        <v>1960</v>
      </c>
      <c r="AG320" s="46">
        <v>317</v>
      </c>
      <c r="AH320" s="47" t="str">
        <f t="shared" si="109"/>
        <v/>
      </c>
      <c r="AI320" s="48" t="str">
        <f t="shared" si="110"/>
        <v/>
      </c>
      <c r="AK320" s="22" t="e">
        <f>TRIM(#REF!)</f>
        <v>#REF!</v>
      </c>
      <c r="AL320" s="23" t="e">
        <f>IF(#REF!=0,"",#REF!)</f>
        <v>#REF!</v>
      </c>
      <c r="AM320" s="19" t="e">
        <f>IF(#REF!=0,"",#REF!)</f>
        <v>#REF!</v>
      </c>
      <c r="AN320" s="23" t="e">
        <f>IF($AK320="","",#REF!)</f>
        <v>#REF!</v>
      </c>
      <c r="AO320" s="23" t="e">
        <f t="shared" si="122"/>
        <v>#REF!</v>
      </c>
      <c r="AP320" s="19" t="e">
        <f>IF(#REF!=0,"",#REF!)</f>
        <v>#REF!</v>
      </c>
      <c r="AQ320" s="19" t="e">
        <f>IF(#REF!=0,"",#REF!)</f>
        <v>#REF!</v>
      </c>
      <c r="AR320" s="19" t="e">
        <f>IF(#REF!=0,"",#REF!)</f>
        <v>#REF!</v>
      </c>
      <c r="AS320" s="19" t="e">
        <f>#REF!</f>
        <v>#REF!</v>
      </c>
    </row>
    <row r="321" spans="4:45" ht="19.5" thickTop="1" thickBot="1" x14ac:dyDescent="0.25">
      <c r="D321" s="1" t="str">
        <f t="shared" si="123"/>
        <v/>
      </c>
      <c r="E321" s="1" t="str">
        <f t="shared" si="124"/>
        <v/>
      </c>
      <c r="K321" s="19" t="str">
        <f t="shared" si="111"/>
        <v/>
      </c>
      <c r="L321" s="19">
        <f t="shared" si="112"/>
        <v>10000</v>
      </c>
      <c r="M321" s="22" t="str">
        <f>TRIM(Data!$N318)</f>
        <v>Betty Sheffield Supreme</v>
      </c>
      <c r="N321" s="22" t="str">
        <f>TRIM(Data!$A318)</f>
        <v>Betty Sheffield Supreme</v>
      </c>
      <c r="O321" s="23">
        <f>IF(Data!$B318=0,"",Data!$B318)</f>
        <v>1960</v>
      </c>
      <c r="P321" s="19" t="str">
        <f>IF(Data!$C318=0,"",Data!$C318)</f>
        <v>1</v>
      </c>
      <c r="Q321" s="23" t="str">
        <f>IF($M321="","",Data!$E318)</f>
        <v>M-L</v>
      </c>
      <c r="R321" s="23" t="str">
        <f t="shared" si="113"/>
        <v>M</v>
      </c>
      <c r="S321" s="23" t="str">
        <f t="shared" si="114"/>
        <v>M</v>
      </c>
      <c r="T321" s="19" t="str">
        <f>IF(Data!$F318=0,"",Data!$F318)</f>
        <v/>
      </c>
      <c r="U321" s="19" t="str">
        <f>IF(Data!$G318=0,"",Data!$G318)</f>
        <v/>
      </c>
      <c r="V321" s="19" t="str">
        <f>IF(Data!$D318=0,"",Data!$D318)</f>
        <v/>
      </c>
      <c r="W321" s="19" t="str">
        <f>Data!$H318</f>
        <v>Japonica</v>
      </c>
      <c r="Y321" s="41" t="e">
        <f t="shared" si="108"/>
        <v>#REF!</v>
      </c>
      <c r="Z321" s="8">
        <f t="shared" si="115"/>
        <v>10000</v>
      </c>
      <c r="AA321" s="8" t="str">
        <f t="shared" si="116"/>
        <v>Betty Sheffield Supreme</v>
      </c>
      <c r="AB321" s="8" t="str">
        <f t="shared" si="117"/>
        <v>M</v>
      </c>
      <c r="AC321" s="8" t="str">
        <f t="shared" si="118"/>
        <v/>
      </c>
      <c r="AD321" s="8" t="str">
        <f t="shared" si="119"/>
        <v/>
      </c>
      <c r="AE321" s="8" t="str">
        <f t="shared" si="120"/>
        <v/>
      </c>
      <c r="AF321" s="5">
        <f t="shared" si="121"/>
        <v>1960</v>
      </c>
      <c r="AG321" s="46">
        <v>318</v>
      </c>
      <c r="AH321" s="47" t="str">
        <f t="shared" si="109"/>
        <v/>
      </c>
      <c r="AI321" s="48" t="str">
        <f t="shared" si="110"/>
        <v/>
      </c>
      <c r="AK321" s="22" t="e">
        <f>TRIM(#REF!)</f>
        <v>#REF!</v>
      </c>
      <c r="AL321" s="23" t="e">
        <f>IF(#REF!=0,"",#REF!)</f>
        <v>#REF!</v>
      </c>
      <c r="AM321" s="19" t="e">
        <f>IF(#REF!=0,"",#REF!)</f>
        <v>#REF!</v>
      </c>
      <c r="AN321" s="23" t="e">
        <f>IF($AK321="","",#REF!)</f>
        <v>#REF!</v>
      </c>
      <c r="AO321" s="23" t="e">
        <f t="shared" si="122"/>
        <v>#REF!</v>
      </c>
      <c r="AP321" s="19" t="e">
        <f>IF(#REF!=0,"",#REF!)</f>
        <v>#REF!</v>
      </c>
      <c r="AQ321" s="19" t="e">
        <f>IF(#REF!=0,"",#REF!)</f>
        <v>#REF!</v>
      </c>
      <c r="AR321" s="19" t="e">
        <f>IF(#REF!=0,"",#REF!)</f>
        <v>#REF!</v>
      </c>
      <c r="AS321" s="19" t="e">
        <f>#REF!</f>
        <v>#REF!</v>
      </c>
    </row>
    <row r="322" spans="4:45" ht="19.5" thickTop="1" thickBot="1" x14ac:dyDescent="0.25">
      <c r="D322" s="1" t="str">
        <f t="shared" si="123"/>
        <v/>
      </c>
      <c r="E322" s="1" t="str">
        <f t="shared" si="124"/>
        <v/>
      </c>
      <c r="K322" s="19" t="str">
        <f t="shared" si="111"/>
        <v/>
      </c>
      <c r="L322" s="19">
        <f t="shared" si="112"/>
        <v>10000</v>
      </c>
      <c r="M322" s="22" t="str">
        <f>TRIM(Data!$N319)</f>
        <v>Betty Sheffield White</v>
      </c>
      <c r="N322" s="22" t="str">
        <f>TRIM(Data!$A319)</f>
        <v>Betty Sheffield White</v>
      </c>
      <c r="O322" s="23">
        <f>IF(Data!$B319=0,"",Data!$B319)</f>
        <v>1980</v>
      </c>
      <c r="P322" s="19" t="str">
        <f>IF(Data!$C319=0,"",Data!$C319)</f>
        <v>1</v>
      </c>
      <c r="Q322" s="23" t="str">
        <f>IF($M322="","",Data!$E319)</f>
        <v>M-L</v>
      </c>
      <c r="R322" s="23" t="str">
        <f t="shared" si="113"/>
        <v>M</v>
      </c>
      <c r="S322" s="23" t="str">
        <f t="shared" si="114"/>
        <v>M</v>
      </c>
      <c r="T322" s="19" t="str">
        <f>IF(Data!$F319=0,"",Data!$F319)</f>
        <v>WHITE</v>
      </c>
      <c r="U322" s="19" t="str">
        <f>IF(Data!$G319=0,"",Data!$G319)</f>
        <v/>
      </c>
      <c r="V322" s="19" t="str">
        <f>IF(Data!$D319=0,"",Data!$D319)</f>
        <v/>
      </c>
      <c r="W322" s="19" t="str">
        <f>Data!$H319</f>
        <v>Japonica</v>
      </c>
      <c r="Y322" s="41" t="e">
        <f t="shared" si="108"/>
        <v>#REF!</v>
      </c>
      <c r="Z322" s="8">
        <f t="shared" si="115"/>
        <v>10000</v>
      </c>
      <c r="AA322" s="8" t="str">
        <f t="shared" si="116"/>
        <v>Betty Sheffield White</v>
      </c>
      <c r="AB322" s="8" t="str">
        <f t="shared" si="117"/>
        <v>M</v>
      </c>
      <c r="AC322" s="8" t="str">
        <f t="shared" si="118"/>
        <v>WHITE</v>
      </c>
      <c r="AD322" s="8" t="str">
        <f t="shared" si="119"/>
        <v/>
      </c>
      <c r="AE322" s="8" t="str">
        <f t="shared" si="120"/>
        <v/>
      </c>
      <c r="AF322" s="5">
        <f t="shared" si="121"/>
        <v>1980</v>
      </c>
      <c r="AG322" s="46">
        <v>319</v>
      </c>
      <c r="AH322" s="47" t="str">
        <f t="shared" si="109"/>
        <v/>
      </c>
      <c r="AI322" s="48" t="str">
        <f t="shared" si="110"/>
        <v/>
      </c>
      <c r="AK322" s="22" t="e">
        <f>TRIM(#REF!)</f>
        <v>#REF!</v>
      </c>
      <c r="AL322" s="23" t="e">
        <f>IF(#REF!=0,"",#REF!)</f>
        <v>#REF!</v>
      </c>
      <c r="AM322" s="19" t="e">
        <f>IF(#REF!=0,"",#REF!)</f>
        <v>#REF!</v>
      </c>
      <c r="AN322" s="23" t="e">
        <f>IF($AK322="","",#REF!)</f>
        <v>#REF!</v>
      </c>
      <c r="AO322" s="23" t="e">
        <f t="shared" si="122"/>
        <v>#REF!</v>
      </c>
      <c r="AP322" s="19" t="e">
        <f>IF(#REF!=0,"",#REF!)</f>
        <v>#REF!</v>
      </c>
      <c r="AQ322" s="19" t="e">
        <f>IF(#REF!=0,"",#REF!)</f>
        <v>#REF!</v>
      </c>
      <c r="AR322" s="19" t="e">
        <f>IF(#REF!=0,"",#REF!)</f>
        <v>#REF!</v>
      </c>
      <c r="AS322" s="19" t="e">
        <f>#REF!</f>
        <v>#REF!</v>
      </c>
    </row>
    <row r="323" spans="4:45" ht="19.5" thickTop="1" thickBot="1" x14ac:dyDescent="0.25">
      <c r="D323" s="1" t="str">
        <f t="shared" si="123"/>
        <v/>
      </c>
      <c r="E323" s="1" t="str">
        <f t="shared" si="124"/>
        <v/>
      </c>
      <c r="K323" s="19" t="str">
        <f t="shared" si="111"/>
        <v/>
      </c>
      <c r="L323" s="19">
        <f t="shared" si="112"/>
        <v>10000</v>
      </c>
      <c r="M323" s="22" t="str">
        <f>TRIM(Data!$N320)</f>
        <v>Betty's Beauty</v>
      </c>
      <c r="N323" s="22" t="str">
        <f>TRIM(Data!$A320)</f>
        <v>Betty's Beauty</v>
      </c>
      <c r="O323" s="23">
        <f>IF(Data!$B320=0,"",Data!$B320)</f>
        <v>1975</v>
      </c>
      <c r="P323" s="19" t="str">
        <f>IF(Data!$C320=0,"",Data!$C320)</f>
        <v>1</v>
      </c>
      <c r="Q323" s="23" t="str">
        <f>IF($M323="","",Data!$E320)</f>
        <v>M-L</v>
      </c>
      <c r="R323" s="23" t="str">
        <f t="shared" si="113"/>
        <v>M</v>
      </c>
      <c r="S323" s="23" t="str">
        <f t="shared" si="114"/>
        <v>M</v>
      </c>
      <c r="T323" s="19" t="str">
        <f>IF(Data!$F320=0,"",Data!$F320)</f>
        <v/>
      </c>
      <c r="U323" s="19" t="str">
        <f>IF(Data!$G320=0,"",Data!$G320)</f>
        <v/>
      </c>
      <c r="V323" s="19" t="str">
        <f>IF(Data!$D320=0,"",Data!$D320)</f>
        <v/>
      </c>
      <c r="W323" s="19" t="str">
        <f>Data!$H320</f>
        <v>Japonica</v>
      </c>
      <c r="Y323" s="41" t="e">
        <f t="shared" si="108"/>
        <v>#REF!</v>
      </c>
      <c r="Z323" s="8">
        <f t="shared" si="115"/>
        <v>10000</v>
      </c>
      <c r="AA323" s="8" t="str">
        <f t="shared" si="116"/>
        <v>Betty's Beauty</v>
      </c>
      <c r="AB323" s="8" t="str">
        <f t="shared" si="117"/>
        <v>M</v>
      </c>
      <c r="AC323" s="8" t="str">
        <f t="shared" si="118"/>
        <v/>
      </c>
      <c r="AD323" s="8" t="str">
        <f t="shared" si="119"/>
        <v/>
      </c>
      <c r="AE323" s="8" t="str">
        <f t="shared" si="120"/>
        <v/>
      </c>
      <c r="AF323" s="5">
        <f t="shared" si="121"/>
        <v>1975</v>
      </c>
      <c r="AG323" s="46">
        <v>320</v>
      </c>
      <c r="AH323" s="47" t="str">
        <f t="shared" si="109"/>
        <v/>
      </c>
      <c r="AI323" s="48" t="str">
        <f t="shared" si="110"/>
        <v/>
      </c>
      <c r="AK323" s="22" t="e">
        <f>TRIM(#REF!)</f>
        <v>#REF!</v>
      </c>
      <c r="AL323" s="23" t="e">
        <f>IF(#REF!=0,"",#REF!)</f>
        <v>#REF!</v>
      </c>
      <c r="AM323" s="19" t="e">
        <f>IF(#REF!=0,"",#REF!)</f>
        <v>#REF!</v>
      </c>
      <c r="AN323" s="23" t="e">
        <f>IF($AK323="","",#REF!)</f>
        <v>#REF!</v>
      </c>
      <c r="AO323" s="23" t="e">
        <f t="shared" si="122"/>
        <v>#REF!</v>
      </c>
      <c r="AP323" s="19" t="e">
        <f>IF(#REF!=0,"",#REF!)</f>
        <v>#REF!</v>
      </c>
      <c r="AQ323" s="19" t="e">
        <f>IF(#REF!=0,"",#REF!)</f>
        <v>#REF!</v>
      </c>
      <c r="AR323" s="19" t="e">
        <f>IF(#REF!=0,"",#REF!)</f>
        <v>#REF!</v>
      </c>
      <c r="AS323" s="19" t="e">
        <f>#REF!</f>
        <v>#REF!</v>
      </c>
    </row>
    <row r="324" spans="4:45" ht="19.5" thickTop="1" thickBot="1" x14ac:dyDescent="0.25">
      <c r="D324" s="1" t="str">
        <f t="shared" si="123"/>
        <v/>
      </c>
      <c r="E324" s="1" t="str">
        <f t="shared" si="124"/>
        <v/>
      </c>
      <c r="K324" s="19" t="str">
        <f t="shared" si="111"/>
        <v/>
      </c>
      <c r="L324" s="19">
        <f t="shared" si="112"/>
        <v>10000</v>
      </c>
      <c r="M324" s="22" t="str">
        <f>TRIM(Data!$N321)</f>
        <v>Betty's Pink Organdie</v>
      </c>
      <c r="N324" s="22" t="str">
        <f>TRIM(Data!$A321)</f>
        <v>Betty's Pink Organdie</v>
      </c>
      <c r="O324" s="23">
        <f>IF(Data!$B321=0,"",Data!$B321)</f>
        <v>1980</v>
      </c>
      <c r="P324" s="19" t="str">
        <f>IF(Data!$C321=0,"",Data!$C321)</f>
        <v/>
      </c>
      <c r="Q324" s="23" t="str">
        <f>IF($M324="","",Data!$E321)</f>
        <v>M-L</v>
      </c>
      <c r="R324" s="23" t="str">
        <f t="shared" si="113"/>
        <v>M</v>
      </c>
      <c r="S324" s="23" t="str">
        <f t="shared" si="114"/>
        <v>M</v>
      </c>
      <c r="T324" s="19" t="str">
        <f>IF(Data!$F321=0,"",Data!$F321)</f>
        <v/>
      </c>
      <c r="U324" s="19" t="str">
        <f>IF(Data!$G321=0,"",Data!$G321)</f>
        <v/>
      </c>
      <c r="V324" s="19" t="str">
        <f>IF(Data!$D321=0,"",Data!$D321)</f>
        <v/>
      </c>
      <c r="W324" s="19" t="str">
        <f>Data!$H321</f>
        <v>Japonica</v>
      </c>
      <c r="Y324" s="41" t="e">
        <f t="shared" ref="Y324:Y387" si="125">RANK(Z324,Z$4:Z$3653,1)</f>
        <v>#REF!</v>
      </c>
      <c r="Z324" s="8">
        <f t="shared" si="115"/>
        <v>10000</v>
      </c>
      <c r="AA324" s="8" t="str">
        <f t="shared" si="116"/>
        <v>Betty's Pink Organdie</v>
      </c>
      <c r="AB324" s="8" t="str">
        <f t="shared" si="117"/>
        <v>M</v>
      </c>
      <c r="AC324" s="8" t="str">
        <f t="shared" si="118"/>
        <v/>
      </c>
      <c r="AD324" s="8" t="str">
        <f t="shared" si="119"/>
        <v/>
      </c>
      <c r="AE324" s="8" t="str">
        <f t="shared" si="120"/>
        <v/>
      </c>
      <c r="AF324" s="5">
        <f t="shared" si="121"/>
        <v>1980</v>
      </c>
      <c r="AG324" s="46">
        <v>321</v>
      </c>
      <c r="AH324" s="47" t="str">
        <f t="shared" ref="AH324:AH387" si="126">IF(ISERROR(VLOOKUP($AG324,$Y$4:$AE$3653,2,FALSE)),"",VLOOKUP($AG324,$Y$4:$AE$3653,3,FALSE))</f>
        <v/>
      </c>
      <c r="AI324" s="48" t="str">
        <f t="shared" ref="AI324:AI387" si="127">IF(ISERROR(VLOOKUP($AG324,$Y$4:$AE$3653,2,FALSE)),"",VLOOKUP($AG324,$Y$4:$AF$3653,8,FALSE))</f>
        <v/>
      </c>
      <c r="AK324" s="22" t="e">
        <f>TRIM(#REF!)</f>
        <v>#REF!</v>
      </c>
      <c r="AL324" s="23" t="e">
        <f>IF(#REF!=0,"",#REF!)</f>
        <v>#REF!</v>
      </c>
      <c r="AM324" s="19" t="e">
        <f>IF(#REF!=0,"",#REF!)</f>
        <v>#REF!</v>
      </c>
      <c r="AN324" s="23" t="e">
        <f>IF($AK324="","",#REF!)</f>
        <v>#REF!</v>
      </c>
      <c r="AO324" s="23" t="e">
        <f t="shared" si="122"/>
        <v>#REF!</v>
      </c>
      <c r="AP324" s="19" t="e">
        <f>IF(#REF!=0,"",#REF!)</f>
        <v>#REF!</v>
      </c>
      <c r="AQ324" s="19" t="e">
        <f>IF(#REF!=0,"",#REF!)</f>
        <v>#REF!</v>
      </c>
      <c r="AR324" s="19" t="e">
        <f>IF(#REF!=0,"",#REF!)</f>
        <v>#REF!</v>
      </c>
      <c r="AS324" s="19" t="e">
        <f>#REF!</f>
        <v>#REF!</v>
      </c>
    </row>
    <row r="325" spans="4:45" ht="19.5" thickTop="1" thickBot="1" x14ac:dyDescent="0.25">
      <c r="D325" s="1" t="str">
        <f t="shared" si="123"/>
        <v/>
      </c>
      <c r="E325" s="1" t="str">
        <f t="shared" si="124"/>
        <v/>
      </c>
      <c r="K325" s="19" t="str">
        <f t="shared" ref="K325:K388" si="128">IF(L325=10000,"",RANK(L325,$L$4:$L$3653,1))</f>
        <v/>
      </c>
      <c r="L325" s="19">
        <f t="shared" ref="L325:L388" si="129">IF(ISERROR(SEARCH($B$2,M325)),10000,IF(SEARCH($B$2,M325)=1,SEARCH($B$2,M325)+ROW()/100000,10000))</f>
        <v>10000</v>
      </c>
      <c r="M325" s="22" t="str">
        <f>TRIM(Data!$N322)</f>
        <v>Beulah B. Bobe</v>
      </c>
      <c r="N325" s="22" t="str">
        <f>TRIM(Data!$A322)</f>
        <v>Beulah B. Bobe</v>
      </c>
      <c r="O325" s="23">
        <f>IF(Data!$B322=0,"",Data!$B322)</f>
        <v>2001</v>
      </c>
      <c r="P325" s="19" t="str">
        <f>IF(Data!$C322=0,"",Data!$C322)</f>
        <v>1</v>
      </c>
      <c r="Q325" s="23" t="str">
        <f>IF($M325="","",Data!$E322)</f>
        <v>L-VL</v>
      </c>
      <c r="R325" s="23" t="str">
        <f t="shared" ref="R325:R388" si="130">IF($M325="","",IF($Q325="Min","Min",IF($Q325="Min-S",IF($J$1=1,"S","Min"),IF(OR($Q325="S",$Q325="S-M"),"S",IF(OR($Q325="M",$Q325="M-L"),"M",IF(OR($Q325="L",$Q325="L-VL"),"L",IF($Q325="VL","VL")))))))</f>
        <v>L</v>
      </c>
      <c r="S325" s="23" t="str">
        <f t="shared" ref="S325:S388" si="131">IF($J$1=1,$R325,$Q325)</f>
        <v>L</v>
      </c>
      <c r="T325" s="19" t="str">
        <f>IF(Data!$F322=0,"",Data!$F322)</f>
        <v/>
      </c>
      <c r="U325" s="19" t="str">
        <f>IF(Data!$G322=0,"",Data!$G322)</f>
        <v/>
      </c>
      <c r="V325" s="19" t="str">
        <f>IF(Data!$D322=0,"",Data!$D322)</f>
        <v/>
      </c>
      <c r="W325" s="19" t="str">
        <f>Data!$H322</f>
        <v>Japonica</v>
      </c>
      <c r="Y325" s="41" t="e">
        <f t="shared" si="125"/>
        <v>#REF!</v>
      </c>
      <c r="Z325" s="8">
        <f t="shared" ref="Z325:Z388" si="132">IF($V325="ANTIQUE",IF($W325="Japonica",ROW(),10000),10000)</f>
        <v>10000</v>
      </c>
      <c r="AA325" s="8" t="str">
        <f t="shared" ref="AA325:AA388" si="133">$M325</f>
        <v>Beulah B. Bobe</v>
      </c>
      <c r="AB325" s="8" t="str">
        <f t="shared" ref="AB325:AB388" si="134">$R325</f>
        <v>L</v>
      </c>
      <c r="AC325" s="8" t="str">
        <f t="shared" ref="AC325:AC388" si="135">$T325</f>
        <v/>
      </c>
      <c r="AD325" s="8" t="str">
        <f t="shared" ref="AD325:AD388" si="136">U325</f>
        <v/>
      </c>
      <c r="AE325" s="8" t="str">
        <f t="shared" ref="AE325:AE388" si="137">$V325</f>
        <v/>
      </c>
      <c r="AF325" s="5">
        <f t="shared" ref="AF325:AF388" si="138">$O325</f>
        <v>2001</v>
      </c>
      <c r="AG325" s="46">
        <v>322</v>
      </c>
      <c r="AH325" s="47" t="str">
        <f t="shared" si="126"/>
        <v/>
      </c>
      <c r="AI325" s="48" t="str">
        <f t="shared" si="127"/>
        <v/>
      </c>
      <c r="AK325" s="22" t="e">
        <f>TRIM(#REF!)</f>
        <v>#REF!</v>
      </c>
      <c r="AL325" s="23" t="e">
        <f>IF(#REF!=0,"",#REF!)</f>
        <v>#REF!</v>
      </c>
      <c r="AM325" s="19" t="e">
        <f>IF(#REF!=0,"",#REF!)</f>
        <v>#REF!</v>
      </c>
      <c r="AN325" s="23" t="e">
        <f>IF($AK325="","",#REF!)</f>
        <v>#REF!</v>
      </c>
      <c r="AO325" s="23" t="e">
        <f t="shared" ref="AO325:AO388" si="139">IF($AK325="","",IF($AN325="Min","Min",IF($AN325="Min-S",IF($J$1=1,"S","Min"),IF(OR($AN325="S",$AN325="S-M"),"S",IF(OR($AN325="M",$AN325="M-L"),"M",IF(OR($AN325="L",$AN325="L-VL"),"L",IF($AN325="VL","VL")))))))</f>
        <v>#REF!</v>
      </c>
      <c r="AP325" s="19" t="e">
        <f>IF(#REF!=0,"",#REF!)</f>
        <v>#REF!</v>
      </c>
      <c r="AQ325" s="19" t="e">
        <f>IF(#REF!=0,"",#REF!)</f>
        <v>#REF!</v>
      </c>
      <c r="AR325" s="19" t="e">
        <f>IF(#REF!=0,"",#REF!)</f>
        <v>#REF!</v>
      </c>
      <c r="AS325" s="19" t="e">
        <f>#REF!</f>
        <v>#REF!</v>
      </c>
    </row>
    <row r="326" spans="4:45" ht="19.5" thickTop="1" thickBot="1" x14ac:dyDescent="0.25">
      <c r="D326" s="1" t="str">
        <f t="shared" si="123"/>
        <v/>
      </c>
      <c r="E326" s="1" t="str">
        <f t="shared" si="124"/>
        <v/>
      </c>
      <c r="K326" s="19" t="str">
        <f t="shared" si="128"/>
        <v/>
      </c>
      <c r="L326" s="19">
        <f t="shared" si="129"/>
        <v>10000</v>
      </c>
      <c r="M326" s="22" t="str">
        <f>TRIM(Data!$N323)</f>
        <v>Beulah Hennly</v>
      </c>
      <c r="N326" s="22" t="str">
        <f>TRIM(Data!$A323)</f>
        <v>Beulah Hennly (R)</v>
      </c>
      <c r="O326" s="23">
        <f>IF(Data!$B323=0,"",Data!$B323)</f>
        <v>2013</v>
      </c>
      <c r="P326" s="19" t="str">
        <f>IF(Data!$C323=0,"",Data!$C323)</f>
        <v>1</v>
      </c>
      <c r="Q326" s="23" t="str">
        <f>IF($M326="","",Data!$E323)</f>
        <v>L</v>
      </c>
      <c r="R326" s="23" t="str">
        <f t="shared" si="130"/>
        <v>L</v>
      </c>
      <c r="S326" s="23" t="str">
        <f t="shared" si="131"/>
        <v>L</v>
      </c>
      <c r="T326" s="19" t="str">
        <f>IF(Data!$F323=0,"",Data!$F323)</f>
        <v/>
      </c>
      <c r="U326" s="19" t="str">
        <f>IF(Data!$G323=0,"",Data!$G323)</f>
        <v/>
      </c>
      <c r="V326" s="19" t="str">
        <f>IF(Data!$D323=0,"",Data!$D323)</f>
        <v/>
      </c>
      <c r="W326" s="19" t="str">
        <f>Data!$H323</f>
        <v>Reticulata</v>
      </c>
      <c r="Y326" s="41" t="e">
        <f t="shared" si="125"/>
        <v>#REF!</v>
      </c>
      <c r="Z326" s="8">
        <f t="shared" si="132"/>
        <v>10000</v>
      </c>
      <c r="AA326" s="8" t="str">
        <f t="shared" si="133"/>
        <v>Beulah Hennly</v>
      </c>
      <c r="AB326" s="8" t="str">
        <f t="shared" si="134"/>
        <v>L</v>
      </c>
      <c r="AC326" s="8" t="str">
        <f t="shared" si="135"/>
        <v/>
      </c>
      <c r="AD326" s="8" t="str">
        <f t="shared" si="136"/>
        <v/>
      </c>
      <c r="AE326" s="8" t="str">
        <f t="shared" si="137"/>
        <v/>
      </c>
      <c r="AF326" s="5">
        <f t="shared" si="138"/>
        <v>2013</v>
      </c>
      <c r="AG326" s="46">
        <v>323</v>
      </c>
      <c r="AH326" s="47" t="str">
        <f t="shared" si="126"/>
        <v/>
      </c>
      <c r="AI326" s="48" t="str">
        <f t="shared" si="127"/>
        <v/>
      </c>
      <c r="AK326" s="22" t="e">
        <f>TRIM(#REF!)</f>
        <v>#REF!</v>
      </c>
      <c r="AL326" s="23" t="e">
        <f>IF(#REF!=0,"",#REF!)</f>
        <v>#REF!</v>
      </c>
      <c r="AM326" s="19" t="e">
        <f>IF(#REF!=0,"",#REF!)</f>
        <v>#REF!</v>
      </c>
      <c r="AN326" s="23" t="e">
        <f>IF($AK326="","",#REF!)</f>
        <v>#REF!</v>
      </c>
      <c r="AO326" s="23" t="e">
        <f t="shared" si="139"/>
        <v>#REF!</v>
      </c>
      <c r="AP326" s="19" t="e">
        <f>IF(#REF!=0,"",#REF!)</f>
        <v>#REF!</v>
      </c>
      <c r="AQ326" s="19" t="e">
        <f>IF(#REF!=0,"",#REF!)</f>
        <v>#REF!</v>
      </c>
      <c r="AR326" s="19" t="e">
        <f>IF(#REF!=0,"",#REF!)</f>
        <v>#REF!</v>
      </c>
      <c r="AS326" s="19" t="e">
        <f>#REF!</f>
        <v>#REF!</v>
      </c>
    </row>
    <row r="327" spans="4:45" ht="19.5" thickTop="1" thickBot="1" x14ac:dyDescent="0.25">
      <c r="D327" s="1" t="str">
        <f t="shared" si="123"/>
        <v/>
      </c>
      <c r="E327" s="1" t="str">
        <f t="shared" si="124"/>
        <v/>
      </c>
      <c r="K327" s="19" t="str">
        <f t="shared" si="128"/>
        <v/>
      </c>
      <c r="L327" s="19">
        <f t="shared" si="129"/>
        <v>10000</v>
      </c>
      <c r="M327" s="22" t="str">
        <f>TRIM(Data!$N324)</f>
        <v>Bev Piet</v>
      </c>
      <c r="N327" s="22" t="str">
        <f>TRIM(Data!$A324)</f>
        <v>Bev Piet (R)</v>
      </c>
      <c r="O327" s="23">
        <f>IF(Data!$B324=0,"",Data!$B324)</f>
        <v>1986</v>
      </c>
      <c r="P327" s="19" t="str">
        <f>IF(Data!$C324=0,"",Data!$C324)</f>
        <v>1</v>
      </c>
      <c r="Q327" s="23" t="str">
        <f>IF($M327="","",Data!$E324)</f>
        <v>M</v>
      </c>
      <c r="R327" s="23" t="str">
        <f t="shared" si="130"/>
        <v>M</v>
      </c>
      <c r="S327" s="23" t="str">
        <f t="shared" si="131"/>
        <v>M</v>
      </c>
      <c r="T327" s="19" t="str">
        <f>IF(Data!$F324=0,"",Data!$F324)</f>
        <v/>
      </c>
      <c r="U327" s="19" t="str">
        <f>IF(Data!$G324=0,"",Data!$G324)</f>
        <v/>
      </c>
      <c r="V327" s="19" t="str">
        <f>IF(Data!$D324=0,"",Data!$D324)</f>
        <v/>
      </c>
      <c r="W327" s="19" t="str">
        <f>Data!$H324</f>
        <v>Reticulata</v>
      </c>
      <c r="Y327" s="41" t="e">
        <f t="shared" si="125"/>
        <v>#REF!</v>
      </c>
      <c r="Z327" s="8">
        <f t="shared" si="132"/>
        <v>10000</v>
      </c>
      <c r="AA327" s="8" t="str">
        <f t="shared" si="133"/>
        <v>Bev Piet</v>
      </c>
      <c r="AB327" s="8" t="str">
        <f t="shared" si="134"/>
        <v>M</v>
      </c>
      <c r="AC327" s="8" t="str">
        <f t="shared" si="135"/>
        <v/>
      </c>
      <c r="AD327" s="8" t="str">
        <f t="shared" si="136"/>
        <v/>
      </c>
      <c r="AE327" s="8" t="str">
        <f t="shared" si="137"/>
        <v/>
      </c>
      <c r="AF327" s="5">
        <f t="shared" si="138"/>
        <v>1986</v>
      </c>
      <c r="AG327" s="46">
        <v>324</v>
      </c>
      <c r="AH327" s="47" t="str">
        <f t="shared" si="126"/>
        <v/>
      </c>
      <c r="AI327" s="48" t="str">
        <f t="shared" si="127"/>
        <v/>
      </c>
      <c r="AK327" s="22" t="e">
        <f>TRIM(#REF!)</f>
        <v>#REF!</v>
      </c>
      <c r="AL327" s="23" t="e">
        <f>IF(#REF!=0,"",#REF!)</f>
        <v>#REF!</v>
      </c>
      <c r="AM327" s="19" t="e">
        <f>IF(#REF!=0,"",#REF!)</f>
        <v>#REF!</v>
      </c>
      <c r="AN327" s="23" t="e">
        <f>IF($AK327="","",#REF!)</f>
        <v>#REF!</v>
      </c>
      <c r="AO327" s="23" t="e">
        <f t="shared" si="139"/>
        <v>#REF!</v>
      </c>
      <c r="AP327" s="19" t="e">
        <f>IF(#REF!=0,"",#REF!)</f>
        <v>#REF!</v>
      </c>
      <c r="AQ327" s="19" t="e">
        <f>IF(#REF!=0,"",#REF!)</f>
        <v>#REF!</v>
      </c>
      <c r="AR327" s="19" t="e">
        <f>IF(#REF!=0,"",#REF!)</f>
        <v>#REF!</v>
      </c>
      <c r="AS327" s="19" t="e">
        <f>#REF!</f>
        <v>#REF!</v>
      </c>
    </row>
    <row r="328" spans="4:45" ht="19.5" thickTop="1" thickBot="1" x14ac:dyDescent="0.25">
      <c r="D328" s="1" t="str">
        <f t="shared" si="123"/>
        <v/>
      </c>
      <c r="E328" s="1" t="str">
        <f t="shared" si="124"/>
        <v/>
      </c>
      <c r="K328" s="19" t="str">
        <f t="shared" si="128"/>
        <v/>
      </c>
      <c r="L328" s="19">
        <f t="shared" si="129"/>
        <v>10000</v>
      </c>
      <c r="M328" s="22" t="str">
        <f>TRIM(Data!$N325)</f>
        <v>Bev Piet's Smile</v>
      </c>
      <c r="N328" s="22" t="str">
        <f>TRIM(Data!$A325)</f>
        <v>Bev Piet's Smile</v>
      </c>
      <c r="O328" s="23">
        <f>IF(Data!$B325=0,"",Data!$B325)</f>
        <v>2008</v>
      </c>
      <c r="P328" s="19" t="str">
        <f>IF(Data!$C325=0,"",Data!$C325)</f>
        <v>1</v>
      </c>
      <c r="Q328" s="23" t="str">
        <f>IF($M328="","",Data!$E325)</f>
        <v>M-L</v>
      </c>
      <c r="R328" s="23" t="str">
        <f t="shared" si="130"/>
        <v>M</v>
      </c>
      <c r="S328" s="23" t="str">
        <f t="shared" si="131"/>
        <v>M</v>
      </c>
      <c r="T328" s="19" t="str">
        <f>IF(Data!$F325=0,"",Data!$F325)</f>
        <v/>
      </c>
      <c r="U328" s="19" t="str">
        <f>IF(Data!$G325=0,"",Data!$G325)</f>
        <v/>
      </c>
      <c r="V328" s="19" t="str">
        <f>IF(Data!$D325=0,"",Data!$D325)</f>
        <v/>
      </c>
      <c r="W328" s="19" t="str">
        <f>Data!$H325</f>
        <v>Japonica</v>
      </c>
      <c r="Y328" s="41" t="e">
        <f t="shared" si="125"/>
        <v>#REF!</v>
      </c>
      <c r="Z328" s="8">
        <f t="shared" si="132"/>
        <v>10000</v>
      </c>
      <c r="AA328" s="8" t="str">
        <f t="shared" si="133"/>
        <v>Bev Piet's Smile</v>
      </c>
      <c r="AB328" s="8" t="str">
        <f t="shared" si="134"/>
        <v>M</v>
      </c>
      <c r="AC328" s="8" t="str">
        <f t="shared" si="135"/>
        <v/>
      </c>
      <c r="AD328" s="8" t="str">
        <f t="shared" si="136"/>
        <v/>
      </c>
      <c r="AE328" s="8" t="str">
        <f t="shared" si="137"/>
        <v/>
      </c>
      <c r="AF328" s="5">
        <f t="shared" si="138"/>
        <v>2008</v>
      </c>
      <c r="AG328" s="46">
        <v>325</v>
      </c>
      <c r="AH328" s="47" t="str">
        <f t="shared" si="126"/>
        <v/>
      </c>
      <c r="AI328" s="48" t="str">
        <f t="shared" si="127"/>
        <v/>
      </c>
      <c r="AK328" s="22" t="e">
        <f>TRIM(#REF!)</f>
        <v>#REF!</v>
      </c>
      <c r="AL328" s="23" t="e">
        <f>IF(#REF!=0,"",#REF!)</f>
        <v>#REF!</v>
      </c>
      <c r="AM328" s="19" t="e">
        <f>IF(#REF!=0,"",#REF!)</f>
        <v>#REF!</v>
      </c>
      <c r="AN328" s="23" t="e">
        <f>IF($AK328="","",#REF!)</f>
        <v>#REF!</v>
      </c>
      <c r="AO328" s="23" t="e">
        <f t="shared" si="139"/>
        <v>#REF!</v>
      </c>
      <c r="AP328" s="19" t="e">
        <f>IF(#REF!=0,"",#REF!)</f>
        <v>#REF!</v>
      </c>
      <c r="AQ328" s="19" t="e">
        <f>IF(#REF!=0,"",#REF!)</f>
        <v>#REF!</v>
      </c>
      <c r="AR328" s="19" t="e">
        <f>IF(#REF!=0,"",#REF!)</f>
        <v>#REF!</v>
      </c>
      <c r="AS328" s="19" t="e">
        <f>#REF!</f>
        <v>#REF!</v>
      </c>
    </row>
    <row r="329" spans="4:45" ht="19.5" thickTop="1" thickBot="1" x14ac:dyDescent="0.25">
      <c r="D329" s="1" t="str">
        <f t="shared" si="123"/>
        <v/>
      </c>
      <c r="E329" s="1" t="str">
        <f t="shared" si="124"/>
        <v/>
      </c>
      <c r="K329" s="19" t="str">
        <f t="shared" si="128"/>
        <v/>
      </c>
      <c r="L329" s="19">
        <f t="shared" si="129"/>
        <v>10000</v>
      </c>
      <c r="M329" s="22" t="str">
        <f>TRIM(Data!$N326)</f>
        <v>Bev Ritter</v>
      </c>
      <c r="N329" s="22" t="str">
        <f>TRIM(Data!$A326)</f>
        <v>Bev Ritter</v>
      </c>
      <c r="O329" s="23">
        <f>IF(Data!$B326=0,"",Data!$B326)</f>
        <v>2010</v>
      </c>
      <c r="P329" s="19" t="str">
        <f>IF(Data!$C326=0,"",Data!$C326)</f>
        <v>1</v>
      </c>
      <c r="Q329" s="23" t="str">
        <f>IF($M329="","",Data!$E326)</f>
        <v>M</v>
      </c>
      <c r="R329" s="23" t="str">
        <f t="shared" si="130"/>
        <v>M</v>
      </c>
      <c r="S329" s="23" t="str">
        <f t="shared" si="131"/>
        <v>M</v>
      </c>
      <c r="T329" s="19" t="str">
        <f>IF(Data!$F326=0,"",Data!$F326)</f>
        <v/>
      </c>
      <c r="U329" s="19" t="str">
        <f>IF(Data!$G326=0,"",Data!$G326)</f>
        <v>FD</v>
      </c>
      <c r="V329" s="19" t="str">
        <f>IF(Data!$D326=0,"",Data!$D326)</f>
        <v/>
      </c>
      <c r="W329" s="19" t="str">
        <f>Data!$H326</f>
        <v>Japonica</v>
      </c>
      <c r="Y329" s="41" t="e">
        <f t="shared" si="125"/>
        <v>#REF!</v>
      </c>
      <c r="Z329" s="8">
        <f t="shared" si="132"/>
        <v>10000</v>
      </c>
      <c r="AA329" s="8" t="str">
        <f t="shared" si="133"/>
        <v>Bev Ritter</v>
      </c>
      <c r="AB329" s="8" t="str">
        <f t="shared" si="134"/>
        <v>M</v>
      </c>
      <c r="AC329" s="8" t="str">
        <f t="shared" si="135"/>
        <v/>
      </c>
      <c r="AD329" s="8" t="str">
        <f t="shared" si="136"/>
        <v>FD</v>
      </c>
      <c r="AE329" s="8" t="str">
        <f t="shared" si="137"/>
        <v/>
      </c>
      <c r="AF329" s="5">
        <f t="shared" si="138"/>
        <v>2010</v>
      </c>
      <c r="AG329" s="46">
        <v>326</v>
      </c>
      <c r="AH329" s="47" t="str">
        <f t="shared" si="126"/>
        <v/>
      </c>
      <c r="AI329" s="48" t="str">
        <f t="shared" si="127"/>
        <v/>
      </c>
      <c r="AK329" s="22" t="e">
        <f>TRIM(#REF!)</f>
        <v>#REF!</v>
      </c>
      <c r="AL329" s="23" t="e">
        <f>IF(#REF!=0,"",#REF!)</f>
        <v>#REF!</v>
      </c>
      <c r="AM329" s="19" t="e">
        <f>IF(#REF!=0,"",#REF!)</f>
        <v>#REF!</v>
      </c>
      <c r="AN329" s="23" t="e">
        <f>IF($AK329="","",#REF!)</f>
        <v>#REF!</v>
      </c>
      <c r="AO329" s="23" t="e">
        <f t="shared" si="139"/>
        <v>#REF!</v>
      </c>
      <c r="AP329" s="19" t="e">
        <f>IF(#REF!=0,"",#REF!)</f>
        <v>#REF!</v>
      </c>
      <c r="AQ329" s="19" t="e">
        <f>IF(#REF!=0,"",#REF!)</f>
        <v>#REF!</v>
      </c>
      <c r="AR329" s="19" t="e">
        <f>IF(#REF!=0,"",#REF!)</f>
        <v>#REF!</v>
      </c>
      <c r="AS329" s="19" t="e">
        <f>#REF!</f>
        <v>#REF!</v>
      </c>
    </row>
    <row r="330" spans="4:45" ht="19.5" thickTop="1" thickBot="1" x14ac:dyDescent="0.25">
      <c r="D330" s="1" t="str">
        <f t="shared" si="123"/>
        <v/>
      </c>
      <c r="E330" s="1" t="str">
        <f t="shared" si="124"/>
        <v/>
      </c>
      <c r="K330" s="19" t="str">
        <f t="shared" si="128"/>
        <v/>
      </c>
      <c r="L330" s="19">
        <f t="shared" si="129"/>
        <v>10000</v>
      </c>
      <c r="M330" s="22" t="str">
        <f>TRIM(Data!$N327)</f>
        <v>Bidwell</v>
      </c>
      <c r="N330" s="22" t="str">
        <f>TRIM(Data!$A327)</f>
        <v>Bidwell</v>
      </c>
      <c r="O330" s="23">
        <f>IF(Data!$B327=0,"",Data!$B327)</f>
        <v>1930</v>
      </c>
      <c r="P330" s="19" t="str">
        <f>IF(Data!$C327=0,"",Data!$C327)</f>
        <v/>
      </c>
      <c r="Q330" s="23" t="str">
        <f>IF($M330="","",Data!$E327)</f>
        <v>M</v>
      </c>
      <c r="R330" s="23" t="str">
        <f t="shared" si="130"/>
        <v>M</v>
      </c>
      <c r="S330" s="23" t="str">
        <f t="shared" si="131"/>
        <v>M</v>
      </c>
      <c r="T330" s="19" t="str">
        <f>IF(Data!$F327=0,"",Data!$F327)</f>
        <v/>
      </c>
      <c r="U330" s="19" t="str">
        <f>IF(Data!$G327=0,"",Data!$G327)</f>
        <v/>
      </c>
      <c r="V330" s="19" t="str">
        <f>IF(Data!$D327=0,"",Data!$D327)</f>
        <v/>
      </c>
      <c r="W330" s="19" t="str">
        <f>Data!$H327</f>
        <v>Japonica</v>
      </c>
      <c r="Y330" s="41" t="e">
        <f t="shared" si="125"/>
        <v>#REF!</v>
      </c>
      <c r="Z330" s="8">
        <f t="shared" si="132"/>
        <v>10000</v>
      </c>
      <c r="AA330" s="8" t="str">
        <f t="shared" si="133"/>
        <v>Bidwell</v>
      </c>
      <c r="AB330" s="8" t="str">
        <f t="shared" si="134"/>
        <v>M</v>
      </c>
      <c r="AC330" s="8" t="str">
        <f t="shared" si="135"/>
        <v/>
      </c>
      <c r="AD330" s="8" t="str">
        <f t="shared" si="136"/>
        <v/>
      </c>
      <c r="AE330" s="8" t="str">
        <f t="shared" si="137"/>
        <v/>
      </c>
      <c r="AF330" s="5">
        <f t="shared" si="138"/>
        <v>1930</v>
      </c>
      <c r="AG330" s="46">
        <v>327</v>
      </c>
      <c r="AH330" s="47" t="str">
        <f t="shared" si="126"/>
        <v/>
      </c>
      <c r="AI330" s="48" t="str">
        <f t="shared" si="127"/>
        <v/>
      </c>
      <c r="AK330" s="22" t="e">
        <f>TRIM(#REF!)</f>
        <v>#REF!</v>
      </c>
      <c r="AL330" s="23" t="e">
        <f>IF(#REF!=0,"",#REF!)</f>
        <v>#REF!</v>
      </c>
      <c r="AM330" s="19" t="e">
        <f>IF(#REF!=0,"",#REF!)</f>
        <v>#REF!</v>
      </c>
      <c r="AN330" s="23" t="e">
        <f>IF($AK330="","",#REF!)</f>
        <v>#REF!</v>
      </c>
      <c r="AO330" s="23" t="e">
        <f t="shared" si="139"/>
        <v>#REF!</v>
      </c>
      <c r="AP330" s="19" t="e">
        <f>IF(#REF!=0,"",#REF!)</f>
        <v>#REF!</v>
      </c>
      <c r="AQ330" s="19" t="e">
        <f>IF(#REF!=0,"",#REF!)</f>
        <v>#REF!</v>
      </c>
      <c r="AR330" s="19" t="e">
        <f>IF(#REF!=0,"",#REF!)</f>
        <v>#REF!</v>
      </c>
      <c r="AS330" s="19" t="e">
        <f>#REF!</f>
        <v>#REF!</v>
      </c>
    </row>
    <row r="331" spans="4:45" ht="19.5" thickTop="1" thickBot="1" x14ac:dyDescent="0.25">
      <c r="D331" s="1" t="str">
        <f t="shared" si="123"/>
        <v/>
      </c>
      <c r="E331" s="1" t="str">
        <f t="shared" si="124"/>
        <v/>
      </c>
      <c r="K331" s="19" t="str">
        <f t="shared" si="128"/>
        <v/>
      </c>
      <c r="L331" s="19">
        <f t="shared" si="129"/>
        <v>10000</v>
      </c>
      <c r="M331" s="22" t="str">
        <f>TRIM(Data!$N328)</f>
        <v>Bienville</v>
      </c>
      <c r="N331" s="22" t="str">
        <f>TRIM(Data!$A328)</f>
        <v>Bienville</v>
      </c>
      <c r="O331" s="23">
        <f>IF(Data!$B328=0,"",Data!$B328)</f>
        <v>1961</v>
      </c>
      <c r="P331" s="19" t="str">
        <f>IF(Data!$C328=0,"",Data!$C328)</f>
        <v>1</v>
      </c>
      <c r="Q331" s="23" t="str">
        <f>IF($M331="","",Data!$E328)</f>
        <v>M-L</v>
      </c>
      <c r="R331" s="23" t="str">
        <f t="shared" si="130"/>
        <v>M</v>
      </c>
      <c r="S331" s="23" t="str">
        <f t="shared" si="131"/>
        <v>M</v>
      </c>
      <c r="T331" s="19" t="str">
        <f>IF(Data!$F328=0,"",Data!$F328)</f>
        <v>WHITE</v>
      </c>
      <c r="U331" s="19" t="str">
        <f>IF(Data!$G328=0,"",Data!$G328)</f>
        <v>FD</v>
      </c>
      <c r="V331" s="19" t="str">
        <f>IF(Data!$D328=0,"",Data!$D328)</f>
        <v/>
      </c>
      <c r="W331" s="19" t="str">
        <f>Data!$H328</f>
        <v>Japonica</v>
      </c>
      <c r="Y331" s="41" t="e">
        <f t="shared" si="125"/>
        <v>#REF!</v>
      </c>
      <c r="Z331" s="8">
        <f t="shared" si="132"/>
        <v>10000</v>
      </c>
      <c r="AA331" s="8" t="str">
        <f t="shared" si="133"/>
        <v>Bienville</v>
      </c>
      <c r="AB331" s="8" t="str">
        <f t="shared" si="134"/>
        <v>M</v>
      </c>
      <c r="AC331" s="8" t="str">
        <f t="shared" si="135"/>
        <v>WHITE</v>
      </c>
      <c r="AD331" s="8" t="str">
        <f t="shared" si="136"/>
        <v>FD</v>
      </c>
      <c r="AE331" s="8" t="str">
        <f t="shared" si="137"/>
        <v/>
      </c>
      <c r="AF331" s="5">
        <f t="shared" si="138"/>
        <v>1961</v>
      </c>
      <c r="AG331" s="46">
        <v>328</v>
      </c>
      <c r="AH331" s="47" t="str">
        <f t="shared" si="126"/>
        <v/>
      </c>
      <c r="AI331" s="48" t="str">
        <f t="shared" si="127"/>
        <v/>
      </c>
      <c r="AK331" s="22" t="e">
        <f>TRIM(#REF!)</f>
        <v>#REF!</v>
      </c>
      <c r="AL331" s="23" t="e">
        <f>IF(#REF!=0,"",#REF!)</f>
        <v>#REF!</v>
      </c>
      <c r="AM331" s="19" t="e">
        <f>IF(#REF!=0,"",#REF!)</f>
        <v>#REF!</v>
      </c>
      <c r="AN331" s="23" t="e">
        <f>IF($AK331="","",#REF!)</f>
        <v>#REF!</v>
      </c>
      <c r="AO331" s="23" t="e">
        <f t="shared" si="139"/>
        <v>#REF!</v>
      </c>
      <c r="AP331" s="19" t="e">
        <f>IF(#REF!=0,"",#REF!)</f>
        <v>#REF!</v>
      </c>
      <c r="AQ331" s="19" t="e">
        <f>IF(#REF!=0,"",#REF!)</f>
        <v>#REF!</v>
      </c>
      <c r="AR331" s="19" t="e">
        <f>IF(#REF!=0,"",#REF!)</f>
        <v>#REF!</v>
      </c>
      <c r="AS331" s="19" t="e">
        <f>#REF!</f>
        <v>#REF!</v>
      </c>
    </row>
    <row r="332" spans="4:45" ht="19.5" thickTop="1" thickBot="1" x14ac:dyDescent="0.25">
      <c r="D332" s="1" t="str">
        <f t="shared" si="123"/>
        <v/>
      </c>
      <c r="E332" s="1" t="str">
        <f t="shared" si="124"/>
        <v/>
      </c>
      <c r="K332" s="19" t="str">
        <f t="shared" si="128"/>
        <v/>
      </c>
      <c r="L332" s="19">
        <f t="shared" si="129"/>
        <v>10000</v>
      </c>
      <c r="M332" s="22" t="str">
        <f>TRIM(Data!$N329)</f>
        <v>Big Apple</v>
      </c>
      <c r="N332" s="22" t="str">
        <f>TRIM(Data!$A329)</f>
        <v>Big Apple (R)</v>
      </c>
      <c r="O332" s="23">
        <f>IF(Data!$B329=0,"",Data!$B329)</f>
        <v>1984</v>
      </c>
      <c r="P332" s="19" t="str">
        <f>IF(Data!$C329=0,"",Data!$C329)</f>
        <v>1</v>
      </c>
      <c r="Q332" s="23" t="str">
        <f>IF($M332="","",Data!$E329)</f>
        <v>L-VL</v>
      </c>
      <c r="R332" s="23" t="str">
        <f t="shared" si="130"/>
        <v>L</v>
      </c>
      <c r="S332" s="23" t="str">
        <f t="shared" si="131"/>
        <v>L</v>
      </c>
      <c r="T332" s="19" t="str">
        <f>IF(Data!$F329=0,"",Data!$F329)</f>
        <v/>
      </c>
      <c r="U332" s="19" t="str">
        <f>IF(Data!$G329=0,"",Data!$G329)</f>
        <v/>
      </c>
      <c r="V332" s="19" t="str">
        <f>IF(Data!$D329=0,"",Data!$D329)</f>
        <v/>
      </c>
      <c r="W332" s="19" t="str">
        <f>Data!$H329</f>
        <v>Reticulata</v>
      </c>
      <c r="Y332" s="41" t="e">
        <f t="shared" si="125"/>
        <v>#REF!</v>
      </c>
      <c r="Z332" s="8">
        <f t="shared" si="132"/>
        <v>10000</v>
      </c>
      <c r="AA332" s="8" t="str">
        <f t="shared" si="133"/>
        <v>Big Apple</v>
      </c>
      <c r="AB332" s="8" t="str">
        <f t="shared" si="134"/>
        <v>L</v>
      </c>
      <c r="AC332" s="8" t="str">
        <f t="shared" si="135"/>
        <v/>
      </c>
      <c r="AD332" s="8" t="str">
        <f t="shared" si="136"/>
        <v/>
      </c>
      <c r="AE332" s="8" t="str">
        <f t="shared" si="137"/>
        <v/>
      </c>
      <c r="AF332" s="5">
        <f t="shared" si="138"/>
        <v>1984</v>
      </c>
      <c r="AG332" s="46">
        <v>329</v>
      </c>
      <c r="AH332" s="47" t="str">
        <f t="shared" si="126"/>
        <v/>
      </c>
      <c r="AI332" s="48" t="str">
        <f t="shared" si="127"/>
        <v/>
      </c>
      <c r="AK332" s="22" t="e">
        <f>TRIM(#REF!)</f>
        <v>#REF!</v>
      </c>
      <c r="AL332" s="23" t="e">
        <f>IF(#REF!=0,"",#REF!)</f>
        <v>#REF!</v>
      </c>
      <c r="AM332" s="19" t="e">
        <f>IF(#REF!=0,"",#REF!)</f>
        <v>#REF!</v>
      </c>
      <c r="AN332" s="23" t="e">
        <f>IF($AK332="","",#REF!)</f>
        <v>#REF!</v>
      </c>
      <c r="AO332" s="23" t="e">
        <f t="shared" si="139"/>
        <v>#REF!</v>
      </c>
      <c r="AP332" s="19" t="e">
        <f>IF(#REF!=0,"",#REF!)</f>
        <v>#REF!</v>
      </c>
      <c r="AQ332" s="19" t="e">
        <f>IF(#REF!=0,"",#REF!)</f>
        <v>#REF!</v>
      </c>
      <c r="AR332" s="19" t="e">
        <f>IF(#REF!=0,"",#REF!)</f>
        <v>#REF!</v>
      </c>
      <c r="AS332" s="19" t="e">
        <f>#REF!</f>
        <v>#REF!</v>
      </c>
    </row>
    <row r="333" spans="4:45" ht="19.5" thickTop="1" thickBot="1" x14ac:dyDescent="0.25">
      <c r="D333" s="1" t="str">
        <f t="shared" si="123"/>
        <v/>
      </c>
      <c r="E333" s="1" t="str">
        <f t="shared" si="124"/>
        <v/>
      </c>
      <c r="K333" s="19" t="str">
        <f t="shared" si="128"/>
        <v/>
      </c>
      <c r="L333" s="19">
        <f t="shared" si="129"/>
        <v>10000</v>
      </c>
      <c r="M333" s="22" t="str">
        <f>TRIM(Data!$N330)</f>
        <v>Big Beauty</v>
      </c>
      <c r="N333" s="22" t="str">
        <f>TRIM(Data!$A330)</f>
        <v>Big Beauty (Tillie Wirth)</v>
      </c>
      <c r="O333" s="23">
        <f>IF(Data!$B330=0,"",Data!$B330)</f>
        <v>1941</v>
      </c>
      <c r="P333" s="19" t="str">
        <f>IF(Data!$C330=0,"",Data!$C330)</f>
        <v>1</v>
      </c>
      <c r="Q333" s="23" t="str">
        <f>IF($M333="","",Data!$E330)</f>
        <v>L-VL</v>
      </c>
      <c r="R333" s="23" t="str">
        <f t="shared" si="130"/>
        <v>L</v>
      </c>
      <c r="S333" s="23" t="str">
        <f t="shared" si="131"/>
        <v>L</v>
      </c>
      <c r="T333" s="19" t="str">
        <f>IF(Data!$F330=0,"",Data!$F330)</f>
        <v/>
      </c>
      <c r="U333" s="19" t="str">
        <f>IF(Data!$G330=0,"",Data!$G330)</f>
        <v/>
      </c>
      <c r="V333" s="19" t="str">
        <f>IF(Data!$D330=0,"",Data!$D330)</f>
        <v/>
      </c>
      <c r="W333" s="19" t="str">
        <f>Data!$H330</f>
        <v>Japonica</v>
      </c>
      <c r="Y333" s="41" t="e">
        <f t="shared" si="125"/>
        <v>#REF!</v>
      </c>
      <c r="Z333" s="8">
        <f t="shared" si="132"/>
        <v>10000</v>
      </c>
      <c r="AA333" s="8" t="str">
        <f t="shared" si="133"/>
        <v>Big Beauty</v>
      </c>
      <c r="AB333" s="8" t="str">
        <f t="shared" si="134"/>
        <v>L</v>
      </c>
      <c r="AC333" s="8" t="str">
        <f t="shared" si="135"/>
        <v/>
      </c>
      <c r="AD333" s="8" t="str">
        <f t="shared" si="136"/>
        <v/>
      </c>
      <c r="AE333" s="8" t="str">
        <f t="shared" si="137"/>
        <v/>
      </c>
      <c r="AF333" s="5">
        <f t="shared" si="138"/>
        <v>1941</v>
      </c>
      <c r="AG333" s="46">
        <v>330</v>
      </c>
      <c r="AH333" s="47" t="str">
        <f t="shared" si="126"/>
        <v/>
      </c>
      <c r="AI333" s="48" t="str">
        <f t="shared" si="127"/>
        <v/>
      </c>
      <c r="AK333" s="22" t="e">
        <f>TRIM(#REF!)</f>
        <v>#REF!</v>
      </c>
      <c r="AL333" s="23" t="e">
        <f>IF(#REF!=0,"",#REF!)</f>
        <v>#REF!</v>
      </c>
      <c r="AM333" s="19" t="e">
        <f>IF(#REF!=0,"",#REF!)</f>
        <v>#REF!</v>
      </c>
      <c r="AN333" s="23" t="e">
        <f>IF($AK333="","",#REF!)</f>
        <v>#REF!</v>
      </c>
      <c r="AO333" s="23" t="e">
        <f t="shared" si="139"/>
        <v>#REF!</v>
      </c>
      <c r="AP333" s="19" t="e">
        <f>IF(#REF!=0,"",#REF!)</f>
        <v>#REF!</v>
      </c>
      <c r="AQ333" s="19" t="e">
        <f>IF(#REF!=0,"",#REF!)</f>
        <v>#REF!</v>
      </c>
      <c r="AR333" s="19" t="e">
        <f>IF(#REF!=0,"",#REF!)</f>
        <v>#REF!</v>
      </c>
      <c r="AS333" s="19" t="e">
        <f>#REF!</f>
        <v>#REF!</v>
      </c>
    </row>
    <row r="334" spans="4:45" ht="19.5" thickTop="1" thickBot="1" x14ac:dyDescent="0.25">
      <c r="D334" s="1" t="str">
        <f t="shared" si="123"/>
        <v/>
      </c>
      <c r="E334" s="1" t="str">
        <f t="shared" si="124"/>
        <v/>
      </c>
      <c r="K334" s="19" t="str">
        <f t="shared" si="128"/>
        <v/>
      </c>
      <c r="L334" s="19">
        <f t="shared" si="129"/>
        <v>10000</v>
      </c>
      <c r="M334" s="22" t="str">
        <f>TRIM(Data!$N331)</f>
        <v>Big Beauty Pink (See Mollie Moore Davis)</v>
      </c>
      <c r="N334" s="22" t="str">
        <f>TRIM(Data!$A331)</f>
        <v>Big Beauty Pink (See Mollie Moore Davis)</v>
      </c>
      <c r="O334" s="23">
        <f>IF(Data!$B331=0,"",Data!$B331)</f>
        <v>1946</v>
      </c>
      <c r="P334" s="19" t="str">
        <f>IF(Data!$C331=0,"",Data!$C331)</f>
        <v/>
      </c>
      <c r="Q334" s="23" t="str">
        <f>IF($M334="","",Data!$E331)</f>
        <v>L-VL</v>
      </c>
      <c r="R334" s="23" t="str">
        <f t="shared" si="130"/>
        <v>L</v>
      </c>
      <c r="S334" s="23" t="str">
        <f t="shared" si="131"/>
        <v>L</v>
      </c>
      <c r="T334" s="19" t="str">
        <f>IF(Data!$F331=0,"",Data!$F331)</f>
        <v/>
      </c>
      <c r="U334" s="19" t="str">
        <f>IF(Data!$G331=0,"",Data!$G331)</f>
        <v/>
      </c>
      <c r="V334" s="19" t="str">
        <f>IF(Data!$D331=0,"",Data!$D331)</f>
        <v/>
      </c>
      <c r="W334" s="19" t="str">
        <f>Data!$H331</f>
        <v>Japonica</v>
      </c>
      <c r="Y334" s="41" t="e">
        <f t="shared" si="125"/>
        <v>#REF!</v>
      </c>
      <c r="Z334" s="8">
        <f t="shared" si="132"/>
        <v>10000</v>
      </c>
      <c r="AA334" s="8" t="str">
        <f t="shared" si="133"/>
        <v>Big Beauty Pink (See Mollie Moore Davis)</v>
      </c>
      <c r="AB334" s="8" t="str">
        <f t="shared" si="134"/>
        <v>L</v>
      </c>
      <c r="AC334" s="8" t="str">
        <f t="shared" si="135"/>
        <v/>
      </c>
      <c r="AD334" s="8" t="str">
        <f t="shared" si="136"/>
        <v/>
      </c>
      <c r="AE334" s="8" t="str">
        <f t="shared" si="137"/>
        <v/>
      </c>
      <c r="AF334" s="5">
        <f t="shared" si="138"/>
        <v>1946</v>
      </c>
      <c r="AG334" s="46">
        <v>331</v>
      </c>
      <c r="AH334" s="47" t="str">
        <f t="shared" si="126"/>
        <v/>
      </c>
      <c r="AI334" s="48" t="str">
        <f t="shared" si="127"/>
        <v/>
      </c>
      <c r="AK334" s="22" t="e">
        <f>TRIM(#REF!)</f>
        <v>#REF!</v>
      </c>
      <c r="AL334" s="23" t="e">
        <f>IF(#REF!=0,"",#REF!)</f>
        <v>#REF!</v>
      </c>
      <c r="AM334" s="19" t="e">
        <f>IF(#REF!=0,"",#REF!)</f>
        <v>#REF!</v>
      </c>
      <c r="AN334" s="23" t="e">
        <f>IF($AK334="","",#REF!)</f>
        <v>#REF!</v>
      </c>
      <c r="AO334" s="23" t="e">
        <f t="shared" si="139"/>
        <v>#REF!</v>
      </c>
      <c r="AP334" s="19" t="e">
        <f>IF(#REF!=0,"",#REF!)</f>
        <v>#REF!</v>
      </c>
      <c r="AQ334" s="19" t="e">
        <f>IF(#REF!=0,"",#REF!)</f>
        <v>#REF!</v>
      </c>
      <c r="AR334" s="19" t="e">
        <f>IF(#REF!=0,"",#REF!)</f>
        <v>#REF!</v>
      </c>
      <c r="AS334" s="19" t="e">
        <f>#REF!</f>
        <v>#REF!</v>
      </c>
    </row>
    <row r="335" spans="4:45" ht="19.5" thickTop="1" thickBot="1" x14ac:dyDescent="0.25">
      <c r="D335" s="1" t="str">
        <f t="shared" si="123"/>
        <v/>
      </c>
      <c r="E335" s="1" t="str">
        <f t="shared" si="124"/>
        <v/>
      </c>
      <c r="K335" s="19" t="str">
        <f t="shared" si="128"/>
        <v/>
      </c>
      <c r="L335" s="19">
        <f t="shared" si="129"/>
        <v>10000</v>
      </c>
      <c r="M335" s="22" t="str">
        <f>TRIM(Data!$N332)</f>
        <v>Big Daddy</v>
      </c>
      <c r="N335" s="22" t="str">
        <f>TRIM(Data!$A332)</f>
        <v>Big Daddy (Gordy)</v>
      </c>
      <c r="O335" s="23">
        <f>IF(Data!$B332=0,"",Data!$B332)</f>
        <v>2012</v>
      </c>
      <c r="P335" s="19" t="str">
        <f>IF(Data!$C332=0,"",Data!$C332)</f>
        <v>1</v>
      </c>
      <c r="Q335" s="23" t="str">
        <f>IF($M335="","",Data!$E332)</f>
        <v>M-L</v>
      </c>
      <c r="R335" s="23" t="str">
        <f t="shared" si="130"/>
        <v>M</v>
      </c>
      <c r="S335" s="23" t="str">
        <f t="shared" si="131"/>
        <v>M</v>
      </c>
      <c r="T335" s="19" t="str">
        <f>IF(Data!$F332=0,"",Data!$F332)</f>
        <v/>
      </c>
      <c r="U335" s="19" t="str">
        <f>IF(Data!$G332=0,"",Data!$G332)</f>
        <v/>
      </c>
      <c r="V335" s="19" t="str">
        <f>IF(Data!$D332=0,"",Data!$D332)</f>
        <v/>
      </c>
      <c r="W335" s="19" t="str">
        <f>Data!$H332</f>
        <v>Japonica</v>
      </c>
      <c r="Y335" s="41" t="e">
        <f t="shared" si="125"/>
        <v>#REF!</v>
      </c>
      <c r="Z335" s="8">
        <f t="shared" si="132"/>
        <v>10000</v>
      </c>
      <c r="AA335" s="8" t="str">
        <f t="shared" si="133"/>
        <v>Big Daddy</v>
      </c>
      <c r="AB335" s="8" t="str">
        <f t="shared" si="134"/>
        <v>M</v>
      </c>
      <c r="AC335" s="8" t="str">
        <f t="shared" si="135"/>
        <v/>
      </c>
      <c r="AD335" s="8" t="str">
        <f t="shared" si="136"/>
        <v/>
      </c>
      <c r="AE335" s="8" t="str">
        <f t="shared" si="137"/>
        <v/>
      </c>
      <c r="AF335" s="5">
        <f t="shared" si="138"/>
        <v>2012</v>
      </c>
      <c r="AG335" s="46">
        <v>332</v>
      </c>
      <c r="AH335" s="47" t="str">
        <f t="shared" si="126"/>
        <v/>
      </c>
      <c r="AI335" s="48" t="str">
        <f t="shared" si="127"/>
        <v/>
      </c>
      <c r="AK335" s="22" t="e">
        <f>TRIM(#REF!)</f>
        <v>#REF!</v>
      </c>
      <c r="AL335" s="23" t="e">
        <f>IF(#REF!=0,"",#REF!)</f>
        <v>#REF!</v>
      </c>
      <c r="AM335" s="19" t="e">
        <f>IF(#REF!=0,"",#REF!)</f>
        <v>#REF!</v>
      </c>
      <c r="AN335" s="23" t="e">
        <f>IF($AK335="","",#REF!)</f>
        <v>#REF!</v>
      </c>
      <c r="AO335" s="23" t="e">
        <f t="shared" si="139"/>
        <v>#REF!</v>
      </c>
      <c r="AP335" s="19" t="e">
        <f>IF(#REF!=0,"",#REF!)</f>
        <v>#REF!</v>
      </c>
      <c r="AQ335" s="19" t="e">
        <f>IF(#REF!=0,"",#REF!)</f>
        <v>#REF!</v>
      </c>
      <c r="AR335" s="19" t="e">
        <f>IF(#REF!=0,"",#REF!)</f>
        <v>#REF!</v>
      </c>
      <c r="AS335" s="19" t="e">
        <f>#REF!</f>
        <v>#REF!</v>
      </c>
    </row>
    <row r="336" spans="4:45" ht="19.5" thickTop="1" thickBot="1" x14ac:dyDescent="0.25">
      <c r="D336" s="1" t="str">
        <f t="shared" si="123"/>
        <v/>
      </c>
      <c r="E336" s="1" t="str">
        <f t="shared" si="124"/>
        <v/>
      </c>
      <c r="K336" s="19" t="str">
        <f t="shared" si="128"/>
        <v/>
      </c>
      <c r="L336" s="19">
        <f t="shared" si="129"/>
        <v>10000</v>
      </c>
      <c r="M336" s="22" t="str">
        <f>TRIM(Data!$N333)</f>
        <v>Big Daddy (See Imperator (France))</v>
      </c>
      <c r="N336" s="22" t="str">
        <f>TRIM(Data!$A333)</f>
        <v>Big Daddy (See Imperator (France))</v>
      </c>
      <c r="O336" s="23">
        <f>IF(Data!$B333=0,"",Data!$B333)</f>
        <v>2012</v>
      </c>
      <c r="P336" s="19" t="str">
        <f>IF(Data!$C333=0,"",Data!$C333)</f>
        <v>1</v>
      </c>
      <c r="Q336" s="23" t="str">
        <f>IF($M336="","",Data!$E333)</f>
        <v>M-L</v>
      </c>
      <c r="R336" s="23" t="str">
        <f t="shared" si="130"/>
        <v>M</v>
      </c>
      <c r="S336" s="23" t="str">
        <f t="shared" si="131"/>
        <v>M</v>
      </c>
      <c r="T336" s="19" t="str">
        <f>IF(Data!$F333=0,"",Data!$F333)</f>
        <v/>
      </c>
      <c r="U336" s="19" t="str">
        <f>IF(Data!$G333=0,"",Data!$G333)</f>
        <v/>
      </c>
      <c r="V336" s="19" t="str">
        <f>IF(Data!$D333=0,"",Data!$D333)</f>
        <v/>
      </c>
      <c r="W336" s="19" t="str">
        <f>Data!$H333</f>
        <v>Japonica</v>
      </c>
      <c r="Y336" s="41" t="e">
        <f t="shared" si="125"/>
        <v>#REF!</v>
      </c>
      <c r="Z336" s="8">
        <f t="shared" si="132"/>
        <v>10000</v>
      </c>
      <c r="AA336" s="8" t="str">
        <f t="shared" si="133"/>
        <v>Big Daddy (See Imperator (France))</v>
      </c>
      <c r="AB336" s="8" t="str">
        <f t="shared" si="134"/>
        <v>M</v>
      </c>
      <c r="AC336" s="8" t="str">
        <f t="shared" si="135"/>
        <v/>
      </c>
      <c r="AD336" s="8" t="str">
        <f t="shared" si="136"/>
        <v/>
      </c>
      <c r="AE336" s="8" t="str">
        <f t="shared" si="137"/>
        <v/>
      </c>
      <c r="AF336" s="5">
        <f t="shared" si="138"/>
        <v>2012</v>
      </c>
      <c r="AG336" s="46">
        <v>333</v>
      </c>
      <c r="AH336" s="47" t="str">
        <f t="shared" si="126"/>
        <v/>
      </c>
      <c r="AI336" s="48" t="str">
        <f t="shared" si="127"/>
        <v/>
      </c>
      <c r="AK336" s="22" t="e">
        <f>TRIM(#REF!)</f>
        <v>#REF!</v>
      </c>
      <c r="AL336" s="23" t="e">
        <f>IF(#REF!=0,"",#REF!)</f>
        <v>#REF!</v>
      </c>
      <c r="AM336" s="19" t="e">
        <f>IF(#REF!=0,"",#REF!)</f>
        <v>#REF!</v>
      </c>
      <c r="AN336" s="23" t="e">
        <f>IF($AK336="","",#REF!)</f>
        <v>#REF!</v>
      </c>
      <c r="AO336" s="23" t="e">
        <f t="shared" si="139"/>
        <v>#REF!</v>
      </c>
      <c r="AP336" s="19" t="e">
        <f>IF(#REF!=0,"",#REF!)</f>
        <v>#REF!</v>
      </c>
      <c r="AQ336" s="19" t="e">
        <f>IF(#REF!=0,"",#REF!)</f>
        <v>#REF!</v>
      </c>
      <c r="AR336" s="19" t="e">
        <f>IF(#REF!=0,"",#REF!)</f>
        <v>#REF!</v>
      </c>
      <c r="AS336" s="19" t="e">
        <f>#REF!</f>
        <v>#REF!</v>
      </c>
    </row>
    <row r="337" spans="4:45" ht="19.5" thickTop="1" thickBot="1" x14ac:dyDescent="0.25">
      <c r="D337" s="1" t="str">
        <f t="shared" si="123"/>
        <v/>
      </c>
      <c r="E337" s="1" t="str">
        <f t="shared" si="124"/>
        <v/>
      </c>
      <c r="K337" s="19" t="str">
        <f t="shared" si="128"/>
        <v/>
      </c>
      <c r="L337" s="19">
        <f t="shared" si="129"/>
        <v>10000</v>
      </c>
      <c r="M337" s="22" t="str">
        <f>TRIM(Data!$N334)</f>
        <v>Big Dipper</v>
      </c>
      <c r="N337" s="22" t="str">
        <f>TRIM(Data!$A334)</f>
        <v>Big Dipper (R)</v>
      </c>
      <c r="O337" s="23">
        <f>IF(Data!$B334=0,"",Data!$B334)</f>
        <v>1987</v>
      </c>
      <c r="P337" s="19" t="str">
        <f>IF(Data!$C334=0,"",Data!$C334)</f>
        <v>1</v>
      </c>
      <c r="Q337" s="23" t="str">
        <f>IF($M337="","",Data!$E334)</f>
        <v>VL</v>
      </c>
      <c r="R337" s="23" t="str">
        <f t="shared" si="130"/>
        <v>VL</v>
      </c>
      <c r="S337" s="23" t="str">
        <f t="shared" si="131"/>
        <v>VL</v>
      </c>
      <c r="T337" s="19" t="str">
        <f>IF(Data!$F334=0,"",Data!$F334)</f>
        <v/>
      </c>
      <c r="U337" s="19" t="str">
        <f>IF(Data!$G334=0,"",Data!$G334)</f>
        <v/>
      </c>
      <c r="V337" s="19" t="str">
        <f>IF(Data!$D334=0,"",Data!$D334)</f>
        <v/>
      </c>
      <c r="W337" s="19" t="str">
        <f>Data!$H334</f>
        <v>Reticulata</v>
      </c>
      <c r="Y337" s="41" t="e">
        <f t="shared" si="125"/>
        <v>#REF!</v>
      </c>
      <c r="Z337" s="8">
        <f t="shared" si="132"/>
        <v>10000</v>
      </c>
      <c r="AA337" s="8" t="str">
        <f t="shared" si="133"/>
        <v>Big Dipper</v>
      </c>
      <c r="AB337" s="8" t="str">
        <f t="shared" si="134"/>
        <v>VL</v>
      </c>
      <c r="AC337" s="8" t="str">
        <f t="shared" si="135"/>
        <v/>
      </c>
      <c r="AD337" s="8" t="str">
        <f t="shared" si="136"/>
        <v/>
      </c>
      <c r="AE337" s="8" t="str">
        <f t="shared" si="137"/>
        <v/>
      </c>
      <c r="AF337" s="5">
        <f t="shared" si="138"/>
        <v>1987</v>
      </c>
      <c r="AG337" s="46">
        <v>334</v>
      </c>
      <c r="AH337" s="47" t="str">
        <f t="shared" si="126"/>
        <v/>
      </c>
      <c r="AI337" s="48" t="str">
        <f t="shared" si="127"/>
        <v/>
      </c>
      <c r="AK337" s="22" t="e">
        <f>TRIM(#REF!)</f>
        <v>#REF!</v>
      </c>
      <c r="AL337" s="23" t="e">
        <f>IF(#REF!=0,"",#REF!)</f>
        <v>#REF!</v>
      </c>
      <c r="AM337" s="19" t="e">
        <f>IF(#REF!=0,"",#REF!)</f>
        <v>#REF!</v>
      </c>
      <c r="AN337" s="23" t="e">
        <f>IF($AK337="","",#REF!)</f>
        <v>#REF!</v>
      </c>
      <c r="AO337" s="23" t="e">
        <f t="shared" si="139"/>
        <v>#REF!</v>
      </c>
      <c r="AP337" s="19" t="e">
        <f>IF(#REF!=0,"",#REF!)</f>
        <v>#REF!</v>
      </c>
      <c r="AQ337" s="19" t="e">
        <f>IF(#REF!=0,"",#REF!)</f>
        <v>#REF!</v>
      </c>
      <c r="AR337" s="19" t="e">
        <f>IF(#REF!=0,"",#REF!)</f>
        <v>#REF!</v>
      </c>
      <c r="AS337" s="19" t="e">
        <f>#REF!</f>
        <v>#REF!</v>
      </c>
    </row>
    <row r="338" spans="4:45" ht="19.5" thickTop="1" thickBot="1" x14ac:dyDescent="0.25">
      <c r="D338" s="1" t="str">
        <f t="shared" si="123"/>
        <v/>
      </c>
      <c r="E338" s="1" t="str">
        <f t="shared" si="124"/>
        <v/>
      </c>
      <c r="K338" s="19" t="str">
        <f t="shared" si="128"/>
        <v/>
      </c>
      <c r="L338" s="19">
        <f t="shared" si="129"/>
        <v>10000</v>
      </c>
      <c r="M338" s="22" t="str">
        <f>TRIM(Data!$N335)</f>
        <v>Big Jack</v>
      </c>
      <c r="N338" s="22" t="str">
        <f>TRIM(Data!$A335)</f>
        <v>Big Jack</v>
      </c>
      <c r="O338" s="23">
        <f>IF(Data!$B335=0,"",Data!$B335)</f>
        <v>1999</v>
      </c>
      <c r="P338" s="19" t="str">
        <f>IF(Data!$C335=0,"",Data!$C335)</f>
        <v/>
      </c>
      <c r="Q338" s="23" t="str">
        <f>IF($M338="","",Data!$E335)</f>
        <v>Min</v>
      </c>
      <c r="R338" s="23" t="str">
        <f t="shared" si="130"/>
        <v>Min</v>
      </c>
      <c r="S338" s="23" t="str">
        <f t="shared" si="131"/>
        <v>Min</v>
      </c>
      <c r="T338" s="19" t="str">
        <f>IF(Data!$F335=0,"",Data!$F335)</f>
        <v/>
      </c>
      <c r="U338" s="19" t="str">
        <f>IF(Data!$G335=0,"",Data!$G335)</f>
        <v/>
      </c>
      <c r="V338" s="19" t="str">
        <f>IF(Data!$D335=0,"",Data!$D335)</f>
        <v/>
      </c>
      <c r="W338" s="19" t="str">
        <f>Data!$H335</f>
        <v>Japonica</v>
      </c>
      <c r="Y338" s="41" t="e">
        <f t="shared" si="125"/>
        <v>#REF!</v>
      </c>
      <c r="Z338" s="8">
        <f t="shared" si="132"/>
        <v>10000</v>
      </c>
      <c r="AA338" s="8" t="str">
        <f t="shared" si="133"/>
        <v>Big Jack</v>
      </c>
      <c r="AB338" s="8" t="str">
        <f t="shared" si="134"/>
        <v>Min</v>
      </c>
      <c r="AC338" s="8" t="str">
        <f t="shared" si="135"/>
        <v/>
      </c>
      <c r="AD338" s="8" t="str">
        <f t="shared" si="136"/>
        <v/>
      </c>
      <c r="AE338" s="8" t="str">
        <f t="shared" si="137"/>
        <v/>
      </c>
      <c r="AF338" s="5">
        <f t="shared" si="138"/>
        <v>1999</v>
      </c>
      <c r="AG338" s="46">
        <v>335</v>
      </c>
      <c r="AH338" s="47" t="str">
        <f t="shared" si="126"/>
        <v/>
      </c>
      <c r="AI338" s="48" t="str">
        <f t="shared" si="127"/>
        <v/>
      </c>
      <c r="AK338" s="22" t="e">
        <f>TRIM(#REF!)</f>
        <v>#REF!</v>
      </c>
      <c r="AL338" s="23" t="e">
        <f>IF(#REF!=0,"",#REF!)</f>
        <v>#REF!</v>
      </c>
      <c r="AM338" s="19" t="e">
        <f>IF(#REF!=0,"",#REF!)</f>
        <v>#REF!</v>
      </c>
      <c r="AN338" s="23" t="e">
        <f>IF($AK338="","",#REF!)</f>
        <v>#REF!</v>
      </c>
      <c r="AO338" s="23" t="e">
        <f t="shared" si="139"/>
        <v>#REF!</v>
      </c>
      <c r="AP338" s="19" t="e">
        <f>IF(#REF!=0,"",#REF!)</f>
        <v>#REF!</v>
      </c>
      <c r="AQ338" s="19" t="e">
        <f>IF(#REF!=0,"",#REF!)</f>
        <v>#REF!</v>
      </c>
      <c r="AR338" s="19" t="e">
        <f>IF(#REF!=0,"",#REF!)</f>
        <v>#REF!</v>
      </c>
      <c r="AS338" s="19" t="e">
        <f>#REF!</f>
        <v>#REF!</v>
      </c>
    </row>
    <row r="339" spans="4:45" ht="19.5" thickTop="1" thickBot="1" x14ac:dyDescent="0.25">
      <c r="D339" s="1" t="str">
        <f t="shared" si="123"/>
        <v/>
      </c>
      <c r="E339" s="1" t="str">
        <f t="shared" si="124"/>
        <v/>
      </c>
      <c r="K339" s="19" t="str">
        <f t="shared" si="128"/>
        <v/>
      </c>
      <c r="L339" s="19">
        <f t="shared" si="129"/>
        <v>10000</v>
      </c>
      <c r="M339" s="22" t="str">
        <f>TRIM(Data!$N336)</f>
        <v>Bigg Al's</v>
      </c>
      <c r="N339" s="22" t="str">
        <f>TRIM(Data!$A336)</f>
        <v>Bigg Al's (R)</v>
      </c>
      <c r="O339" s="23">
        <f>IF(Data!$B336=0,"",Data!$B336)</f>
        <v>1999</v>
      </c>
      <c r="P339" s="19" t="str">
        <f>IF(Data!$C336=0,"",Data!$C336)</f>
        <v>1</v>
      </c>
      <c r="Q339" s="23" t="str">
        <f>IF($M339="","",Data!$E336)</f>
        <v>VL</v>
      </c>
      <c r="R339" s="23" t="str">
        <f t="shared" si="130"/>
        <v>VL</v>
      </c>
      <c r="S339" s="23" t="str">
        <f t="shared" si="131"/>
        <v>VL</v>
      </c>
      <c r="T339" s="19" t="str">
        <f>IF(Data!$F336=0,"",Data!$F336)</f>
        <v/>
      </c>
      <c r="U339" s="19" t="str">
        <f>IF(Data!$G336=0,"",Data!$G336)</f>
        <v/>
      </c>
      <c r="V339" s="19" t="str">
        <f>IF(Data!$D336=0,"",Data!$D336)</f>
        <v/>
      </c>
      <c r="W339" s="19" t="str">
        <f>Data!$H336</f>
        <v>Reticulata</v>
      </c>
      <c r="Y339" s="41" t="e">
        <f t="shared" si="125"/>
        <v>#REF!</v>
      </c>
      <c r="Z339" s="8">
        <f t="shared" si="132"/>
        <v>10000</v>
      </c>
      <c r="AA339" s="8" t="str">
        <f t="shared" si="133"/>
        <v>Bigg Al's</v>
      </c>
      <c r="AB339" s="8" t="str">
        <f t="shared" si="134"/>
        <v>VL</v>
      </c>
      <c r="AC339" s="8" t="str">
        <f t="shared" si="135"/>
        <v/>
      </c>
      <c r="AD339" s="8" t="str">
        <f t="shared" si="136"/>
        <v/>
      </c>
      <c r="AE339" s="8" t="str">
        <f t="shared" si="137"/>
        <v/>
      </c>
      <c r="AF339" s="5">
        <f t="shared" si="138"/>
        <v>1999</v>
      </c>
      <c r="AG339" s="46">
        <v>336</v>
      </c>
      <c r="AH339" s="47" t="str">
        <f t="shared" si="126"/>
        <v/>
      </c>
      <c r="AI339" s="48" t="str">
        <f t="shared" si="127"/>
        <v/>
      </c>
      <c r="AK339" s="22" t="e">
        <f>TRIM(#REF!)</f>
        <v>#REF!</v>
      </c>
      <c r="AL339" s="23" t="e">
        <f>IF(#REF!=0,"",#REF!)</f>
        <v>#REF!</v>
      </c>
      <c r="AM339" s="19" t="e">
        <f>IF(#REF!=0,"",#REF!)</f>
        <v>#REF!</v>
      </c>
      <c r="AN339" s="23" t="e">
        <f>IF($AK339="","",#REF!)</f>
        <v>#REF!</v>
      </c>
      <c r="AO339" s="23" t="e">
        <f t="shared" si="139"/>
        <v>#REF!</v>
      </c>
      <c r="AP339" s="19" t="e">
        <f>IF(#REF!=0,"",#REF!)</f>
        <v>#REF!</v>
      </c>
      <c r="AQ339" s="19" t="e">
        <f>IF(#REF!=0,"",#REF!)</f>
        <v>#REF!</v>
      </c>
      <c r="AR339" s="19" t="e">
        <f>IF(#REF!=0,"",#REF!)</f>
        <v>#REF!</v>
      </c>
      <c r="AS339" s="19" t="e">
        <f>#REF!</f>
        <v>#REF!</v>
      </c>
    </row>
    <row r="340" spans="4:45" ht="19.5" thickTop="1" thickBot="1" x14ac:dyDescent="0.25">
      <c r="D340" s="1" t="str">
        <f t="shared" si="123"/>
        <v/>
      </c>
      <c r="E340" s="1" t="str">
        <f t="shared" si="124"/>
        <v/>
      </c>
      <c r="K340" s="19" t="str">
        <f t="shared" si="128"/>
        <v/>
      </c>
      <c r="L340" s="19">
        <f t="shared" si="129"/>
        <v>10000</v>
      </c>
      <c r="M340" s="22" t="str">
        <f>TRIM(Data!$N337)</f>
        <v>Bill Arant</v>
      </c>
      <c r="N340" s="22" t="str">
        <f>TRIM(Data!$A337)</f>
        <v>Bill Arant</v>
      </c>
      <c r="O340" s="23">
        <f>IF(Data!$B337=0,"",Data!$B337)</f>
        <v>1965</v>
      </c>
      <c r="P340" s="19" t="str">
        <f>IF(Data!$C337=0,"",Data!$C337)</f>
        <v/>
      </c>
      <c r="Q340" s="23" t="str">
        <f>IF($M340="","",Data!$E337)</f>
        <v>L</v>
      </c>
      <c r="R340" s="23" t="str">
        <f t="shared" si="130"/>
        <v>L</v>
      </c>
      <c r="S340" s="23" t="str">
        <f t="shared" si="131"/>
        <v>L</v>
      </c>
      <c r="T340" s="19" t="str">
        <f>IF(Data!$F337=0,"",Data!$F337)</f>
        <v/>
      </c>
      <c r="U340" s="19" t="str">
        <f>IF(Data!$G337=0,"",Data!$G337)</f>
        <v/>
      </c>
      <c r="V340" s="19" t="str">
        <f>IF(Data!$D337=0,"",Data!$D337)</f>
        <v/>
      </c>
      <c r="W340" s="19" t="str">
        <f>Data!$H337</f>
        <v>Japonica</v>
      </c>
      <c r="Y340" s="41" t="e">
        <f t="shared" si="125"/>
        <v>#REF!</v>
      </c>
      <c r="Z340" s="8">
        <f t="shared" si="132"/>
        <v>10000</v>
      </c>
      <c r="AA340" s="8" t="str">
        <f t="shared" si="133"/>
        <v>Bill Arant</v>
      </c>
      <c r="AB340" s="8" t="str">
        <f t="shared" si="134"/>
        <v>L</v>
      </c>
      <c r="AC340" s="8" t="str">
        <f t="shared" si="135"/>
        <v/>
      </c>
      <c r="AD340" s="8" t="str">
        <f t="shared" si="136"/>
        <v/>
      </c>
      <c r="AE340" s="8" t="str">
        <f t="shared" si="137"/>
        <v/>
      </c>
      <c r="AF340" s="5">
        <f t="shared" si="138"/>
        <v>1965</v>
      </c>
      <c r="AG340" s="46">
        <v>337</v>
      </c>
      <c r="AH340" s="47" t="str">
        <f t="shared" si="126"/>
        <v/>
      </c>
      <c r="AI340" s="48" t="str">
        <f t="shared" si="127"/>
        <v/>
      </c>
      <c r="AK340" s="22" t="e">
        <f>TRIM(#REF!)</f>
        <v>#REF!</v>
      </c>
      <c r="AL340" s="23" t="e">
        <f>IF(#REF!=0,"",#REF!)</f>
        <v>#REF!</v>
      </c>
      <c r="AM340" s="19" t="e">
        <f>IF(#REF!=0,"",#REF!)</f>
        <v>#REF!</v>
      </c>
      <c r="AN340" s="23" t="e">
        <f>IF($AK340="","",#REF!)</f>
        <v>#REF!</v>
      </c>
      <c r="AO340" s="23" t="e">
        <f t="shared" si="139"/>
        <v>#REF!</v>
      </c>
      <c r="AP340" s="19" t="e">
        <f>IF(#REF!=0,"",#REF!)</f>
        <v>#REF!</v>
      </c>
      <c r="AQ340" s="19" t="e">
        <f>IF(#REF!=0,"",#REF!)</f>
        <v>#REF!</v>
      </c>
      <c r="AR340" s="19" t="e">
        <f>IF(#REF!=0,"",#REF!)</f>
        <v>#REF!</v>
      </c>
      <c r="AS340" s="19" t="e">
        <f>#REF!</f>
        <v>#REF!</v>
      </c>
    </row>
    <row r="341" spans="4:45" ht="19.5" thickTop="1" thickBot="1" x14ac:dyDescent="0.25">
      <c r="D341" s="1" t="str">
        <f t="shared" si="123"/>
        <v/>
      </c>
      <c r="E341" s="1" t="str">
        <f t="shared" si="124"/>
        <v/>
      </c>
      <c r="K341" s="19" t="str">
        <f t="shared" si="128"/>
        <v/>
      </c>
      <c r="L341" s="19">
        <f t="shared" si="129"/>
        <v>10000</v>
      </c>
      <c r="M341" s="22" t="str">
        <f>TRIM(Data!$N338)</f>
        <v>Bill Boll</v>
      </c>
      <c r="N341" s="22" t="str">
        <f>TRIM(Data!$A338)</f>
        <v>Bill Boll</v>
      </c>
      <c r="O341" s="23">
        <f>IF(Data!$B338=0,"",Data!$B338)</f>
        <v>1990</v>
      </c>
      <c r="P341" s="19" t="str">
        <f>IF(Data!$C338=0,"",Data!$C338)</f>
        <v>1</v>
      </c>
      <c r="Q341" s="23" t="str">
        <f>IF($M341="","",Data!$E338)</f>
        <v>L</v>
      </c>
      <c r="R341" s="23" t="str">
        <f t="shared" si="130"/>
        <v>L</v>
      </c>
      <c r="S341" s="23" t="str">
        <f t="shared" si="131"/>
        <v>L</v>
      </c>
      <c r="T341" s="19" t="str">
        <f>IF(Data!$F338=0,"",Data!$F338)</f>
        <v>WHITE</v>
      </c>
      <c r="U341" s="19" t="str">
        <f>IF(Data!$G338=0,"",Data!$G338)</f>
        <v/>
      </c>
      <c r="V341" s="19" t="str">
        <f>IF(Data!$D338=0,"",Data!$D338)</f>
        <v/>
      </c>
      <c r="W341" s="19" t="str">
        <f>Data!$H338</f>
        <v>Japonica</v>
      </c>
      <c r="Y341" s="41" t="e">
        <f t="shared" si="125"/>
        <v>#REF!</v>
      </c>
      <c r="Z341" s="8">
        <f t="shared" si="132"/>
        <v>10000</v>
      </c>
      <c r="AA341" s="8" t="str">
        <f t="shared" si="133"/>
        <v>Bill Boll</v>
      </c>
      <c r="AB341" s="8" t="str">
        <f t="shared" si="134"/>
        <v>L</v>
      </c>
      <c r="AC341" s="8" t="str">
        <f t="shared" si="135"/>
        <v>WHITE</v>
      </c>
      <c r="AD341" s="8" t="str">
        <f t="shared" si="136"/>
        <v/>
      </c>
      <c r="AE341" s="8" t="str">
        <f t="shared" si="137"/>
        <v/>
      </c>
      <c r="AF341" s="5">
        <f t="shared" si="138"/>
        <v>1990</v>
      </c>
      <c r="AG341" s="46">
        <v>338</v>
      </c>
      <c r="AH341" s="47" t="str">
        <f t="shared" si="126"/>
        <v/>
      </c>
      <c r="AI341" s="48" t="str">
        <f t="shared" si="127"/>
        <v/>
      </c>
      <c r="AK341" s="22" t="e">
        <f>TRIM(#REF!)</f>
        <v>#REF!</v>
      </c>
      <c r="AL341" s="23" t="e">
        <f>IF(#REF!=0,"",#REF!)</f>
        <v>#REF!</v>
      </c>
      <c r="AM341" s="19" t="e">
        <f>IF(#REF!=0,"",#REF!)</f>
        <v>#REF!</v>
      </c>
      <c r="AN341" s="23" t="e">
        <f>IF($AK341="","",#REF!)</f>
        <v>#REF!</v>
      </c>
      <c r="AO341" s="23" t="e">
        <f t="shared" si="139"/>
        <v>#REF!</v>
      </c>
      <c r="AP341" s="19" t="e">
        <f>IF(#REF!=0,"",#REF!)</f>
        <v>#REF!</v>
      </c>
      <c r="AQ341" s="19" t="e">
        <f>IF(#REF!=0,"",#REF!)</f>
        <v>#REF!</v>
      </c>
      <c r="AR341" s="19" t="e">
        <f>IF(#REF!=0,"",#REF!)</f>
        <v>#REF!</v>
      </c>
      <c r="AS341" s="19" t="e">
        <f>#REF!</f>
        <v>#REF!</v>
      </c>
    </row>
    <row r="342" spans="4:45" ht="19.5" thickTop="1" thickBot="1" x14ac:dyDescent="0.25">
      <c r="D342" s="1" t="str">
        <f t="shared" si="123"/>
        <v/>
      </c>
      <c r="E342" s="1" t="str">
        <f t="shared" si="124"/>
        <v/>
      </c>
      <c r="K342" s="19" t="str">
        <f t="shared" si="128"/>
        <v/>
      </c>
      <c r="L342" s="19">
        <f t="shared" si="129"/>
        <v>10000</v>
      </c>
      <c r="M342" s="22" t="str">
        <f>TRIM(Data!$N339)</f>
        <v>Bill Colsen</v>
      </c>
      <c r="N342" s="22" t="str">
        <f>TRIM(Data!$A339)</f>
        <v>Bill Colsen</v>
      </c>
      <c r="O342" s="23">
        <f>IF(Data!$B339=0,"",Data!$B339)</f>
        <v>1992</v>
      </c>
      <c r="P342" s="19" t="str">
        <f>IF(Data!$C339=0,"",Data!$C339)</f>
        <v>1</v>
      </c>
      <c r="Q342" s="23" t="str">
        <f>IF($M342="","",Data!$E339)</f>
        <v>L</v>
      </c>
      <c r="R342" s="23" t="str">
        <f t="shared" si="130"/>
        <v>L</v>
      </c>
      <c r="S342" s="23" t="str">
        <f t="shared" si="131"/>
        <v>L</v>
      </c>
      <c r="T342" s="19" t="str">
        <f>IF(Data!$F339=0,"",Data!$F339)</f>
        <v/>
      </c>
      <c r="U342" s="19" t="str">
        <f>IF(Data!$G339=0,"",Data!$G339)</f>
        <v/>
      </c>
      <c r="V342" s="19" t="str">
        <f>IF(Data!$D339=0,"",Data!$D339)</f>
        <v/>
      </c>
      <c r="W342" s="19" t="str">
        <f>Data!$H339</f>
        <v>Japonica</v>
      </c>
      <c r="Y342" s="41" t="e">
        <f t="shared" si="125"/>
        <v>#REF!</v>
      </c>
      <c r="Z342" s="8">
        <f t="shared" si="132"/>
        <v>10000</v>
      </c>
      <c r="AA342" s="8" t="str">
        <f t="shared" si="133"/>
        <v>Bill Colsen</v>
      </c>
      <c r="AB342" s="8" t="str">
        <f t="shared" si="134"/>
        <v>L</v>
      </c>
      <c r="AC342" s="8" t="str">
        <f t="shared" si="135"/>
        <v/>
      </c>
      <c r="AD342" s="8" t="str">
        <f t="shared" si="136"/>
        <v/>
      </c>
      <c r="AE342" s="8" t="str">
        <f t="shared" si="137"/>
        <v/>
      </c>
      <c r="AF342" s="5">
        <f t="shared" si="138"/>
        <v>1992</v>
      </c>
      <c r="AG342" s="46">
        <v>339</v>
      </c>
      <c r="AH342" s="47" t="str">
        <f t="shared" si="126"/>
        <v/>
      </c>
      <c r="AI342" s="48" t="str">
        <f t="shared" si="127"/>
        <v/>
      </c>
      <c r="AK342" s="22" t="e">
        <f>TRIM(#REF!)</f>
        <v>#REF!</v>
      </c>
      <c r="AL342" s="23" t="e">
        <f>IF(#REF!=0,"",#REF!)</f>
        <v>#REF!</v>
      </c>
      <c r="AM342" s="19" t="e">
        <f>IF(#REF!=0,"",#REF!)</f>
        <v>#REF!</v>
      </c>
      <c r="AN342" s="23" t="e">
        <f>IF($AK342="","",#REF!)</f>
        <v>#REF!</v>
      </c>
      <c r="AO342" s="23" t="e">
        <f t="shared" si="139"/>
        <v>#REF!</v>
      </c>
      <c r="AP342" s="19" t="e">
        <f>IF(#REF!=0,"",#REF!)</f>
        <v>#REF!</v>
      </c>
      <c r="AQ342" s="19" t="e">
        <f>IF(#REF!=0,"",#REF!)</f>
        <v>#REF!</v>
      </c>
      <c r="AR342" s="19" t="e">
        <f>IF(#REF!=0,"",#REF!)</f>
        <v>#REF!</v>
      </c>
      <c r="AS342" s="19" t="e">
        <f>#REF!</f>
        <v>#REF!</v>
      </c>
    </row>
    <row r="343" spans="4:45" ht="19.5" thickTop="1" thickBot="1" x14ac:dyDescent="0.25">
      <c r="D343" s="1" t="str">
        <f t="shared" si="123"/>
        <v/>
      </c>
      <c r="E343" s="1" t="str">
        <f t="shared" si="124"/>
        <v/>
      </c>
      <c r="K343" s="19" t="str">
        <f t="shared" si="128"/>
        <v/>
      </c>
      <c r="L343" s="19">
        <f t="shared" si="129"/>
        <v>10000</v>
      </c>
      <c r="M343" s="22" t="str">
        <f>TRIM(Data!$N340)</f>
        <v>Bill Curry</v>
      </c>
      <c r="N343" s="22" t="str">
        <f>TRIM(Data!$A340)</f>
        <v>Bill Curry</v>
      </c>
      <c r="O343" s="23">
        <f>IF(Data!$B340=0,"",Data!$B340)</f>
        <v>2024</v>
      </c>
      <c r="P343" s="19" t="str">
        <f>IF(Data!$C340=0,"",Data!$C340)</f>
        <v>1</v>
      </c>
      <c r="Q343" s="23" t="str">
        <f>IF($M343="","",Data!$E340)</f>
        <v>M</v>
      </c>
      <c r="R343" s="23" t="str">
        <f t="shared" si="130"/>
        <v>M</v>
      </c>
      <c r="S343" s="23" t="str">
        <f t="shared" si="131"/>
        <v>M</v>
      </c>
      <c r="T343" s="19" t="str">
        <f>IF(Data!$F340=0,"",Data!$F340)</f>
        <v/>
      </c>
      <c r="U343" s="19" t="str">
        <f>IF(Data!$G340=0,"",Data!$G340)</f>
        <v/>
      </c>
      <c r="V343" s="19" t="str">
        <f>IF(Data!$D340=0,"",Data!$D340)</f>
        <v/>
      </c>
      <c r="W343" s="19" t="str">
        <f>Data!$H340</f>
        <v>Japonica</v>
      </c>
      <c r="Y343" s="41" t="e">
        <f t="shared" si="125"/>
        <v>#REF!</v>
      </c>
      <c r="Z343" s="8">
        <f t="shared" si="132"/>
        <v>10000</v>
      </c>
      <c r="AA343" s="8" t="str">
        <f t="shared" si="133"/>
        <v>Bill Curry</v>
      </c>
      <c r="AB343" s="8" t="str">
        <f t="shared" si="134"/>
        <v>M</v>
      </c>
      <c r="AC343" s="8" t="str">
        <f t="shared" si="135"/>
        <v/>
      </c>
      <c r="AD343" s="8" t="str">
        <f t="shared" si="136"/>
        <v/>
      </c>
      <c r="AE343" s="8" t="str">
        <f t="shared" si="137"/>
        <v/>
      </c>
      <c r="AF343" s="5">
        <f t="shared" si="138"/>
        <v>2024</v>
      </c>
      <c r="AG343" s="46">
        <v>340</v>
      </c>
      <c r="AH343" s="47" t="str">
        <f t="shared" si="126"/>
        <v/>
      </c>
      <c r="AI343" s="48" t="str">
        <f t="shared" si="127"/>
        <v/>
      </c>
      <c r="AK343" s="22" t="e">
        <f>TRIM(#REF!)</f>
        <v>#REF!</v>
      </c>
      <c r="AL343" s="23" t="e">
        <f>IF(#REF!=0,"",#REF!)</f>
        <v>#REF!</v>
      </c>
      <c r="AM343" s="19" t="e">
        <f>IF(#REF!=0,"",#REF!)</f>
        <v>#REF!</v>
      </c>
      <c r="AN343" s="23" t="e">
        <f>IF($AK343="","",#REF!)</f>
        <v>#REF!</v>
      </c>
      <c r="AO343" s="23" t="e">
        <f t="shared" si="139"/>
        <v>#REF!</v>
      </c>
      <c r="AP343" s="19" t="e">
        <f>IF(#REF!=0,"",#REF!)</f>
        <v>#REF!</v>
      </c>
      <c r="AQ343" s="19" t="e">
        <f>IF(#REF!=0,"",#REF!)</f>
        <v>#REF!</v>
      </c>
      <c r="AR343" s="19" t="e">
        <f>IF(#REF!=0,"",#REF!)</f>
        <v>#REF!</v>
      </c>
      <c r="AS343" s="19" t="e">
        <f>#REF!</f>
        <v>#REF!</v>
      </c>
    </row>
    <row r="344" spans="4:45" ht="19.5" thickTop="1" thickBot="1" x14ac:dyDescent="0.25">
      <c r="D344" s="1" t="str">
        <f t="shared" si="123"/>
        <v/>
      </c>
      <c r="E344" s="1" t="str">
        <f t="shared" si="124"/>
        <v/>
      </c>
      <c r="K344" s="19" t="str">
        <f t="shared" si="128"/>
        <v/>
      </c>
      <c r="L344" s="19">
        <f t="shared" si="129"/>
        <v>10000</v>
      </c>
      <c r="M344" s="22" t="str">
        <f>TRIM(Data!$N341)</f>
        <v>Bill Fickling</v>
      </c>
      <c r="N344" s="22" t="str">
        <f>TRIM(Data!$A341)</f>
        <v>Bill Fickling (R)</v>
      </c>
      <c r="O344" s="23">
        <f>IF(Data!$B341=0,"",Data!$B341)</f>
        <v>2015</v>
      </c>
      <c r="P344" s="19" t="str">
        <f>IF(Data!$C341=0,"",Data!$C341)</f>
        <v>1</v>
      </c>
      <c r="Q344" s="23" t="str">
        <f>IF($M344="","",Data!$E341)</f>
        <v>M</v>
      </c>
      <c r="R344" s="23" t="str">
        <f t="shared" si="130"/>
        <v>M</v>
      </c>
      <c r="S344" s="23" t="str">
        <f t="shared" si="131"/>
        <v>M</v>
      </c>
      <c r="T344" s="19" t="str">
        <f>IF(Data!$F341=0,"",Data!$F341)</f>
        <v/>
      </c>
      <c r="U344" s="19" t="str">
        <f>IF(Data!$G341=0,"",Data!$G341)</f>
        <v/>
      </c>
      <c r="V344" s="19" t="str">
        <f>IF(Data!$D341=0,"",Data!$D341)</f>
        <v/>
      </c>
      <c r="W344" s="19" t="str">
        <f>Data!$H341</f>
        <v>Reticulata</v>
      </c>
      <c r="Y344" s="41" t="e">
        <f t="shared" si="125"/>
        <v>#REF!</v>
      </c>
      <c r="Z344" s="8">
        <f t="shared" si="132"/>
        <v>10000</v>
      </c>
      <c r="AA344" s="8" t="str">
        <f t="shared" si="133"/>
        <v>Bill Fickling</v>
      </c>
      <c r="AB344" s="8" t="str">
        <f t="shared" si="134"/>
        <v>M</v>
      </c>
      <c r="AC344" s="8" t="str">
        <f t="shared" si="135"/>
        <v/>
      </c>
      <c r="AD344" s="8" t="str">
        <f t="shared" si="136"/>
        <v/>
      </c>
      <c r="AE344" s="8" t="str">
        <f t="shared" si="137"/>
        <v/>
      </c>
      <c r="AF344" s="5">
        <f t="shared" si="138"/>
        <v>2015</v>
      </c>
      <c r="AG344" s="46">
        <v>341</v>
      </c>
      <c r="AH344" s="47" t="str">
        <f t="shared" si="126"/>
        <v/>
      </c>
      <c r="AI344" s="48" t="str">
        <f t="shared" si="127"/>
        <v/>
      </c>
      <c r="AK344" s="22" t="e">
        <f>TRIM(#REF!)</f>
        <v>#REF!</v>
      </c>
      <c r="AL344" s="23" t="e">
        <f>IF(#REF!=0,"",#REF!)</f>
        <v>#REF!</v>
      </c>
      <c r="AM344" s="19" t="e">
        <f>IF(#REF!=0,"",#REF!)</f>
        <v>#REF!</v>
      </c>
      <c r="AN344" s="23" t="e">
        <f>IF($AK344="","",#REF!)</f>
        <v>#REF!</v>
      </c>
      <c r="AO344" s="23" t="e">
        <f t="shared" si="139"/>
        <v>#REF!</v>
      </c>
      <c r="AP344" s="19" t="e">
        <f>IF(#REF!=0,"",#REF!)</f>
        <v>#REF!</v>
      </c>
      <c r="AQ344" s="19" t="e">
        <f>IF(#REF!=0,"",#REF!)</f>
        <v>#REF!</v>
      </c>
      <c r="AR344" s="19" t="e">
        <f>IF(#REF!=0,"",#REF!)</f>
        <v>#REF!</v>
      </c>
      <c r="AS344" s="19" t="e">
        <f>#REF!</f>
        <v>#REF!</v>
      </c>
    </row>
    <row r="345" spans="4:45" ht="19.5" thickTop="1" thickBot="1" x14ac:dyDescent="0.25">
      <c r="D345" s="1" t="str">
        <f t="shared" si="123"/>
        <v/>
      </c>
      <c r="E345" s="1" t="str">
        <f t="shared" si="124"/>
        <v/>
      </c>
      <c r="K345" s="19" t="str">
        <f t="shared" si="128"/>
        <v/>
      </c>
      <c r="L345" s="19">
        <f t="shared" si="129"/>
        <v>10000</v>
      </c>
      <c r="M345" s="22" t="str">
        <f>TRIM(Data!$N342)</f>
        <v>Bill Goertz</v>
      </c>
      <c r="N345" s="22" t="str">
        <f>TRIM(Data!$A342)</f>
        <v>Bill Goertz (R)</v>
      </c>
      <c r="O345" s="23">
        <f>IF(Data!$B342=0,"",Data!$B342)</f>
        <v>1985</v>
      </c>
      <c r="P345" s="19" t="str">
        <f>IF(Data!$C342=0,"",Data!$C342)</f>
        <v>1</v>
      </c>
      <c r="Q345" s="23" t="str">
        <f>IF($M345="","",Data!$E342)</f>
        <v>L</v>
      </c>
      <c r="R345" s="23" t="str">
        <f t="shared" si="130"/>
        <v>L</v>
      </c>
      <c r="S345" s="23" t="str">
        <f t="shared" si="131"/>
        <v>L</v>
      </c>
      <c r="T345" s="19" t="str">
        <f>IF(Data!$F342=0,"",Data!$F342)</f>
        <v/>
      </c>
      <c r="U345" s="19" t="str">
        <f>IF(Data!$G342=0,"",Data!$G342)</f>
        <v/>
      </c>
      <c r="V345" s="19" t="str">
        <f>IF(Data!$D342=0,"",Data!$D342)</f>
        <v/>
      </c>
      <c r="W345" s="19" t="str">
        <f>Data!$H342</f>
        <v>Reticulata</v>
      </c>
      <c r="Y345" s="41" t="e">
        <f t="shared" si="125"/>
        <v>#REF!</v>
      </c>
      <c r="Z345" s="8">
        <f t="shared" si="132"/>
        <v>10000</v>
      </c>
      <c r="AA345" s="8" t="str">
        <f t="shared" si="133"/>
        <v>Bill Goertz</v>
      </c>
      <c r="AB345" s="8" t="str">
        <f t="shared" si="134"/>
        <v>L</v>
      </c>
      <c r="AC345" s="8" t="str">
        <f t="shared" si="135"/>
        <v/>
      </c>
      <c r="AD345" s="8" t="str">
        <f t="shared" si="136"/>
        <v/>
      </c>
      <c r="AE345" s="8" t="str">
        <f t="shared" si="137"/>
        <v/>
      </c>
      <c r="AF345" s="5">
        <f t="shared" si="138"/>
        <v>1985</v>
      </c>
      <c r="AG345" s="46">
        <v>342</v>
      </c>
      <c r="AH345" s="47" t="str">
        <f t="shared" si="126"/>
        <v/>
      </c>
      <c r="AI345" s="48" t="str">
        <f t="shared" si="127"/>
        <v/>
      </c>
      <c r="AK345" s="22" t="e">
        <f>TRIM(#REF!)</f>
        <v>#REF!</v>
      </c>
      <c r="AL345" s="23" t="e">
        <f>IF(#REF!=0,"",#REF!)</f>
        <v>#REF!</v>
      </c>
      <c r="AM345" s="19" t="e">
        <f>IF(#REF!=0,"",#REF!)</f>
        <v>#REF!</v>
      </c>
      <c r="AN345" s="23" t="e">
        <f>IF($AK345="","",#REF!)</f>
        <v>#REF!</v>
      </c>
      <c r="AO345" s="23" t="e">
        <f t="shared" si="139"/>
        <v>#REF!</v>
      </c>
      <c r="AP345" s="19" t="e">
        <f>IF(#REF!=0,"",#REF!)</f>
        <v>#REF!</v>
      </c>
      <c r="AQ345" s="19" t="e">
        <f>IF(#REF!=0,"",#REF!)</f>
        <v>#REF!</v>
      </c>
      <c r="AR345" s="19" t="e">
        <f>IF(#REF!=0,"",#REF!)</f>
        <v>#REF!</v>
      </c>
      <c r="AS345" s="19" t="e">
        <f>#REF!</f>
        <v>#REF!</v>
      </c>
    </row>
    <row r="346" spans="4:45" ht="19.5" thickTop="1" thickBot="1" x14ac:dyDescent="0.25">
      <c r="D346" s="1" t="str">
        <f t="shared" si="123"/>
        <v/>
      </c>
      <c r="E346" s="1" t="str">
        <f t="shared" si="124"/>
        <v/>
      </c>
      <c r="K346" s="19" t="str">
        <f t="shared" si="128"/>
        <v/>
      </c>
      <c r="L346" s="19">
        <f t="shared" si="129"/>
        <v>10000</v>
      </c>
      <c r="M346" s="22" t="str">
        <f>TRIM(Data!$N343)</f>
        <v>Bill Hairston</v>
      </c>
      <c r="N346" s="22" t="str">
        <f>TRIM(Data!$A343)</f>
        <v>Bill Hairston</v>
      </c>
      <c r="O346" s="23">
        <f>IF(Data!$B343=0,"",Data!$B343)</f>
        <v>2012</v>
      </c>
      <c r="P346" s="19" t="str">
        <f>IF(Data!$C343=0,"",Data!$C343)</f>
        <v>1</v>
      </c>
      <c r="Q346" s="23" t="str">
        <f>IF($M346="","",Data!$E343)</f>
        <v>L</v>
      </c>
      <c r="R346" s="23" t="str">
        <f t="shared" si="130"/>
        <v>L</v>
      </c>
      <c r="S346" s="23" t="str">
        <f t="shared" si="131"/>
        <v>L</v>
      </c>
      <c r="T346" s="19" t="str">
        <f>IF(Data!$F343=0,"",Data!$F343)</f>
        <v/>
      </c>
      <c r="U346" s="19" t="str">
        <f>IF(Data!$G343=0,"",Data!$G343)</f>
        <v/>
      </c>
      <c r="V346" s="19" t="str">
        <f>IF(Data!$D343=0,"",Data!$D343)</f>
        <v/>
      </c>
      <c r="W346" s="19" t="str">
        <f>Data!$H343</f>
        <v>Japonica</v>
      </c>
      <c r="Y346" s="41" t="e">
        <f t="shared" si="125"/>
        <v>#REF!</v>
      </c>
      <c r="Z346" s="8">
        <f t="shared" si="132"/>
        <v>10000</v>
      </c>
      <c r="AA346" s="8" t="str">
        <f t="shared" si="133"/>
        <v>Bill Hairston</v>
      </c>
      <c r="AB346" s="8" t="str">
        <f t="shared" si="134"/>
        <v>L</v>
      </c>
      <c r="AC346" s="8" t="str">
        <f t="shared" si="135"/>
        <v/>
      </c>
      <c r="AD346" s="8" t="str">
        <f t="shared" si="136"/>
        <v/>
      </c>
      <c r="AE346" s="8" t="str">
        <f t="shared" si="137"/>
        <v/>
      </c>
      <c r="AF346" s="5">
        <f t="shared" si="138"/>
        <v>2012</v>
      </c>
      <c r="AG346" s="46">
        <v>343</v>
      </c>
      <c r="AH346" s="47" t="str">
        <f t="shared" si="126"/>
        <v/>
      </c>
      <c r="AI346" s="48" t="str">
        <f t="shared" si="127"/>
        <v/>
      </c>
      <c r="AK346" s="22" t="e">
        <f>TRIM(#REF!)</f>
        <v>#REF!</v>
      </c>
      <c r="AL346" s="23" t="e">
        <f>IF(#REF!=0,"",#REF!)</f>
        <v>#REF!</v>
      </c>
      <c r="AM346" s="19" t="e">
        <f>IF(#REF!=0,"",#REF!)</f>
        <v>#REF!</v>
      </c>
      <c r="AN346" s="23" t="e">
        <f>IF($AK346="","",#REF!)</f>
        <v>#REF!</v>
      </c>
      <c r="AO346" s="23" t="e">
        <f t="shared" si="139"/>
        <v>#REF!</v>
      </c>
      <c r="AP346" s="19" t="e">
        <f>IF(#REF!=0,"",#REF!)</f>
        <v>#REF!</v>
      </c>
      <c r="AQ346" s="19" t="e">
        <f>IF(#REF!=0,"",#REF!)</f>
        <v>#REF!</v>
      </c>
      <c r="AR346" s="19" t="e">
        <f>IF(#REF!=0,"",#REF!)</f>
        <v>#REF!</v>
      </c>
      <c r="AS346" s="19" t="e">
        <f>#REF!</f>
        <v>#REF!</v>
      </c>
    </row>
    <row r="347" spans="4:45" ht="19.5" thickTop="1" thickBot="1" x14ac:dyDescent="0.25">
      <c r="D347" s="1" t="str">
        <f t="shared" si="123"/>
        <v/>
      </c>
      <c r="E347" s="1" t="str">
        <f t="shared" si="124"/>
        <v/>
      </c>
      <c r="K347" s="19" t="str">
        <f t="shared" si="128"/>
        <v/>
      </c>
      <c r="L347" s="19">
        <f t="shared" si="129"/>
        <v>10000</v>
      </c>
      <c r="M347" s="22" t="str">
        <f>TRIM(Data!$N344)</f>
        <v>Bill Hightower</v>
      </c>
      <c r="N347" s="22" t="str">
        <f>TRIM(Data!$A344)</f>
        <v>Bill Hightower (R)</v>
      </c>
      <c r="O347" s="23">
        <f>IF(Data!$B344=0,"",Data!$B344)</f>
        <v>2020</v>
      </c>
      <c r="P347" s="19" t="str">
        <f>IF(Data!$C344=0,"",Data!$C344)</f>
        <v>1</v>
      </c>
      <c r="Q347" s="23" t="str">
        <f>IF($M347="","",Data!$E344)</f>
        <v>L</v>
      </c>
      <c r="R347" s="23" t="str">
        <f t="shared" si="130"/>
        <v>L</v>
      </c>
      <c r="S347" s="23" t="str">
        <f t="shared" si="131"/>
        <v>L</v>
      </c>
      <c r="T347" s="19" t="str">
        <f>IF(Data!$F344=0,"",Data!$F344)</f>
        <v/>
      </c>
      <c r="U347" s="19" t="str">
        <f>IF(Data!$G344=0,"",Data!$G344)</f>
        <v/>
      </c>
      <c r="V347" s="19" t="str">
        <f>IF(Data!$D344=0,"",Data!$D344)</f>
        <v/>
      </c>
      <c r="W347" s="19" t="str">
        <f>Data!$H344</f>
        <v>Reticulata</v>
      </c>
      <c r="Y347" s="41" t="e">
        <f t="shared" si="125"/>
        <v>#REF!</v>
      </c>
      <c r="Z347" s="8">
        <f t="shared" si="132"/>
        <v>10000</v>
      </c>
      <c r="AA347" s="8" t="str">
        <f t="shared" si="133"/>
        <v>Bill Hightower</v>
      </c>
      <c r="AB347" s="8" t="str">
        <f t="shared" si="134"/>
        <v>L</v>
      </c>
      <c r="AC347" s="8" t="str">
        <f t="shared" si="135"/>
        <v/>
      </c>
      <c r="AD347" s="8" t="str">
        <f t="shared" si="136"/>
        <v/>
      </c>
      <c r="AE347" s="8" t="str">
        <f t="shared" si="137"/>
        <v/>
      </c>
      <c r="AF347" s="5">
        <f t="shared" si="138"/>
        <v>2020</v>
      </c>
      <c r="AG347" s="46">
        <v>344</v>
      </c>
      <c r="AH347" s="47" t="str">
        <f t="shared" si="126"/>
        <v/>
      </c>
      <c r="AI347" s="48" t="str">
        <f t="shared" si="127"/>
        <v/>
      </c>
      <c r="AK347" s="22" t="e">
        <f>TRIM(#REF!)</f>
        <v>#REF!</v>
      </c>
      <c r="AL347" s="23" t="e">
        <f>IF(#REF!=0,"",#REF!)</f>
        <v>#REF!</v>
      </c>
      <c r="AM347" s="19" t="e">
        <f>IF(#REF!=0,"",#REF!)</f>
        <v>#REF!</v>
      </c>
      <c r="AN347" s="23" t="e">
        <f>IF($AK347="","",#REF!)</f>
        <v>#REF!</v>
      </c>
      <c r="AO347" s="23" t="e">
        <f t="shared" si="139"/>
        <v>#REF!</v>
      </c>
      <c r="AP347" s="19" t="e">
        <f>IF(#REF!=0,"",#REF!)</f>
        <v>#REF!</v>
      </c>
      <c r="AQ347" s="19" t="e">
        <f>IF(#REF!=0,"",#REF!)</f>
        <v>#REF!</v>
      </c>
      <c r="AR347" s="19" t="e">
        <f>IF(#REF!=0,"",#REF!)</f>
        <v>#REF!</v>
      </c>
      <c r="AS347" s="19" t="e">
        <f>#REF!</f>
        <v>#REF!</v>
      </c>
    </row>
    <row r="348" spans="4:45" ht="19.5" thickTop="1" thickBot="1" x14ac:dyDescent="0.25">
      <c r="D348" s="1" t="str">
        <f t="shared" si="123"/>
        <v/>
      </c>
      <c r="E348" s="1" t="str">
        <f t="shared" si="124"/>
        <v/>
      </c>
      <c r="K348" s="19" t="str">
        <f t="shared" si="128"/>
        <v/>
      </c>
      <c r="L348" s="19">
        <f t="shared" si="129"/>
        <v>10000</v>
      </c>
      <c r="M348" s="22" t="str">
        <f>TRIM(Data!$N345)</f>
        <v>Bill Howell</v>
      </c>
      <c r="N348" s="22" t="str">
        <f>TRIM(Data!$A345)</f>
        <v>Bill Howell</v>
      </c>
      <c r="O348" s="23">
        <f>IF(Data!$B345=0,"",Data!$B345)</f>
        <v>2020</v>
      </c>
      <c r="P348" s="19" t="str">
        <f>IF(Data!$C345=0,"",Data!$C345)</f>
        <v>1</v>
      </c>
      <c r="Q348" s="23" t="str">
        <f>IF($M348="","",Data!$E345)</f>
        <v>M-L</v>
      </c>
      <c r="R348" s="23" t="str">
        <f t="shared" si="130"/>
        <v>M</v>
      </c>
      <c r="S348" s="23" t="str">
        <f t="shared" si="131"/>
        <v>M</v>
      </c>
      <c r="T348" s="19" t="str">
        <f>IF(Data!$F345=0,"",Data!$F345)</f>
        <v/>
      </c>
      <c r="U348" s="19" t="str">
        <f>IF(Data!$G345=0,"",Data!$G345)</f>
        <v/>
      </c>
      <c r="V348" s="19" t="str">
        <f>IF(Data!$D345=0,"",Data!$D345)</f>
        <v/>
      </c>
      <c r="W348" s="19" t="str">
        <f>Data!$H345</f>
        <v>Japonica</v>
      </c>
      <c r="Y348" s="41" t="e">
        <f t="shared" si="125"/>
        <v>#REF!</v>
      </c>
      <c r="Z348" s="8">
        <f t="shared" si="132"/>
        <v>10000</v>
      </c>
      <c r="AA348" s="8" t="str">
        <f t="shared" si="133"/>
        <v>Bill Howell</v>
      </c>
      <c r="AB348" s="8" t="str">
        <f t="shared" si="134"/>
        <v>M</v>
      </c>
      <c r="AC348" s="8" t="str">
        <f t="shared" si="135"/>
        <v/>
      </c>
      <c r="AD348" s="8" t="str">
        <f t="shared" si="136"/>
        <v/>
      </c>
      <c r="AE348" s="8" t="str">
        <f t="shared" si="137"/>
        <v/>
      </c>
      <c r="AF348" s="5">
        <f t="shared" si="138"/>
        <v>2020</v>
      </c>
      <c r="AG348" s="46">
        <v>345</v>
      </c>
      <c r="AH348" s="47" t="str">
        <f t="shared" si="126"/>
        <v/>
      </c>
      <c r="AI348" s="48" t="str">
        <f t="shared" si="127"/>
        <v/>
      </c>
      <c r="AK348" s="22" t="e">
        <f>TRIM(#REF!)</f>
        <v>#REF!</v>
      </c>
      <c r="AL348" s="23" t="e">
        <f>IF(#REF!=0,"",#REF!)</f>
        <v>#REF!</v>
      </c>
      <c r="AM348" s="19" t="e">
        <f>IF(#REF!=0,"",#REF!)</f>
        <v>#REF!</v>
      </c>
      <c r="AN348" s="23" t="e">
        <f>IF($AK348="","",#REF!)</f>
        <v>#REF!</v>
      </c>
      <c r="AO348" s="23" t="e">
        <f t="shared" si="139"/>
        <v>#REF!</v>
      </c>
      <c r="AP348" s="19" t="e">
        <f>IF(#REF!=0,"",#REF!)</f>
        <v>#REF!</v>
      </c>
      <c r="AQ348" s="19" t="e">
        <f>IF(#REF!=0,"",#REF!)</f>
        <v>#REF!</v>
      </c>
      <c r="AR348" s="19" t="e">
        <f>IF(#REF!=0,"",#REF!)</f>
        <v>#REF!</v>
      </c>
      <c r="AS348" s="19" t="e">
        <f>#REF!</f>
        <v>#REF!</v>
      </c>
    </row>
    <row r="349" spans="4:45" ht="19.5" thickTop="1" thickBot="1" x14ac:dyDescent="0.25">
      <c r="D349" s="1" t="str">
        <f t="shared" si="123"/>
        <v/>
      </c>
      <c r="E349" s="1" t="str">
        <f t="shared" si="124"/>
        <v/>
      </c>
      <c r="K349" s="19" t="str">
        <f t="shared" si="128"/>
        <v/>
      </c>
      <c r="L349" s="19">
        <f t="shared" si="129"/>
        <v>10000</v>
      </c>
      <c r="M349" s="22" t="str">
        <f>TRIM(Data!$N346)</f>
        <v>Bill J</v>
      </c>
      <c r="N349" s="22" t="str">
        <f>TRIM(Data!$A346)</f>
        <v>Bill J</v>
      </c>
      <c r="O349" s="23">
        <f>IF(Data!$B346=0,"",Data!$B346)</f>
        <v>1956</v>
      </c>
      <c r="P349" s="19" t="str">
        <f>IF(Data!$C346=0,"",Data!$C346)</f>
        <v/>
      </c>
      <c r="Q349" s="23" t="str">
        <f>IF($M349="","",Data!$E346)</f>
        <v>L</v>
      </c>
      <c r="R349" s="23" t="str">
        <f t="shared" si="130"/>
        <v>L</v>
      </c>
      <c r="S349" s="23" t="str">
        <f t="shared" si="131"/>
        <v>L</v>
      </c>
      <c r="T349" s="19" t="str">
        <f>IF(Data!$F346=0,"",Data!$F346)</f>
        <v/>
      </c>
      <c r="U349" s="19" t="str">
        <f>IF(Data!$G346=0,"",Data!$G346)</f>
        <v/>
      </c>
      <c r="V349" s="19" t="str">
        <f>IF(Data!$D346=0,"",Data!$D346)</f>
        <v/>
      </c>
      <c r="W349" s="19" t="str">
        <f>Data!$H346</f>
        <v>Japonica</v>
      </c>
      <c r="Y349" s="41" t="e">
        <f t="shared" si="125"/>
        <v>#REF!</v>
      </c>
      <c r="Z349" s="8">
        <f t="shared" si="132"/>
        <v>10000</v>
      </c>
      <c r="AA349" s="8" t="str">
        <f t="shared" si="133"/>
        <v>Bill J</v>
      </c>
      <c r="AB349" s="8" t="str">
        <f t="shared" si="134"/>
        <v>L</v>
      </c>
      <c r="AC349" s="8" t="str">
        <f t="shared" si="135"/>
        <v/>
      </c>
      <c r="AD349" s="8" t="str">
        <f t="shared" si="136"/>
        <v/>
      </c>
      <c r="AE349" s="8" t="str">
        <f t="shared" si="137"/>
        <v/>
      </c>
      <c r="AF349" s="5">
        <f t="shared" si="138"/>
        <v>1956</v>
      </c>
      <c r="AG349" s="46">
        <v>346</v>
      </c>
      <c r="AH349" s="47" t="str">
        <f t="shared" si="126"/>
        <v/>
      </c>
      <c r="AI349" s="48" t="str">
        <f t="shared" si="127"/>
        <v/>
      </c>
      <c r="AK349" s="22" t="e">
        <f>TRIM(#REF!)</f>
        <v>#REF!</v>
      </c>
      <c r="AL349" s="23" t="e">
        <f>IF(#REF!=0,"",#REF!)</f>
        <v>#REF!</v>
      </c>
      <c r="AM349" s="19" t="e">
        <f>IF(#REF!=0,"",#REF!)</f>
        <v>#REF!</v>
      </c>
      <c r="AN349" s="23" t="e">
        <f>IF($AK349="","",#REF!)</f>
        <v>#REF!</v>
      </c>
      <c r="AO349" s="23" t="e">
        <f t="shared" si="139"/>
        <v>#REF!</v>
      </c>
      <c r="AP349" s="19" t="e">
        <f>IF(#REF!=0,"",#REF!)</f>
        <v>#REF!</v>
      </c>
      <c r="AQ349" s="19" t="e">
        <f>IF(#REF!=0,"",#REF!)</f>
        <v>#REF!</v>
      </c>
      <c r="AR349" s="19" t="e">
        <f>IF(#REF!=0,"",#REF!)</f>
        <v>#REF!</v>
      </c>
      <c r="AS349" s="19" t="e">
        <f>#REF!</f>
        <v>#REF!</v>
      </c>
    </row>
    <row r="350" spans="4:45" ht="19.5" thickTop="1" thickBot="1" x14ac:dyDescent="0.25">
      <c r="D350" s="1" t="str">
        <f t="shared" si="123"/>
        <v/>
      </c>
      <c r="E350" s="1" t="str">
        <f t="shared" si="124"/>
        <v/>
      </c>
      <c r="K350" s="19" t="str">
        <f t="shared" si="128"/>
        <v/>
      </c>
      <c r="L350" s="19">
        <f t="shared" si="129"/>
        <v>10000</v>
      </c>
      <c r="M350" s="22" t="str">
        <f>TRIM(Data!$N347)</f>
        <v>Bill Johnston</v>
      </c>
      <c r="N350" s="22" t="str">
        <f>TRIM(Data!$A347)</f>
        <v>Bill Johnston (R)</v>
      </c>
      <c r="O350" s="23">
        <f>IF(Data!$B347=0,"",Data!$B347)</f>
        <v>1981</v>
      </c>
      <c r="P350" s="19" t="str">
        <f>IF(Data!$C347=0,"",Data!$C347)</f>
        <v>1</v>
      </c>
      <c r="Q350" s="23" t="str">
        <f>IF($M350="","",Data!$E347)</f>
        <v>VL</v>
      </c>
      <c r="R350" s="23" t="str">
        <f t="shared" si="130"/>
        <v>VL</v>
      </c>
      <c r="S350" s="23" t="str">
        <f t="shared" si="131"/>
        <v>VL</v>
      </c>
      <c r="T350" s="19" t="str">
        <f>IF(Data!$F347=0,"",Data!$F347)</f>
        <v/>
      </c>
      <c r="U350" s="19" t="str">
        <f>IF(Data!$G347=0,"",Data!$G347)</f>
        <v/>
      </c>
      <c r="V350" s="19" t="str">
        <f>IF(Data!$D347=0,"",Data!$D347)</f>
        <v/>
      </c>
      <c r="W350" s="19" t="str">
        <f>Data!$H347</f>
        <v>Reticulata</v>
      </c>
      <c r="Y350" s="41" t="e">
        <f t="shared" si="125"/>
        <v>#REF!</v>
      </c>
      <c r="Z350" s="8">
        <f t="shared" si="132"/>
        <v>10000</v>
      </c>
      <c r="AA350" s="8" t="str">
        <f t="shared" si="133"/>
        <v>Bill Johnston</v>
      </c>
      <c r="AB350" s="8" t="str">
        <f t="shared" si="134"/>
        <v>VL</v>
      </c>
      <c r="AC350" s="8" t="str">
        <f t="shared" si="135"/>
        <v/>
      </c>
      <c r="AD350" s="8" t="str">
        <f t="shared" si="136"/>
        <v/>
      </c>
      <c r="AE350" s="8" t="str">
        <f t="shared" si="137"/>
        <v/>
      </c>
      <c r="AF350" s="5">
        <f t="shared" si="138"/>
        <v>1981</v>
      </c>
      <c r="AG350" s="46">
        <v>347</v>
      </c>
      <c r="AH350" s="47" t="str">
        <f t="shared" si="126"/>
        <v/>
      </c>
      <c r="AI350" s="48" t="str">
        <f t="shared" si="127"/>
        <v/>
      </c>
      <c r="AK350" s="22" t="e">
        <f>TRIM(#REF!)</f>
        <v>#REF!</v>
      </c>
      <c r="AL350" s="23" t="e">
        <f>IF(#REF!=0,"",#REF!)</f>
        <v>#REF!</v>
      </c>
      <c r="AM350" s="19" t="e">
        <f>IF(#REF!=0,"",#REF!)</f>
        <v>#REF!</v>
      </c>
      <c r="AN350" s="23" t="e">
        <f>IF($AK350="","",#REF!)</f>
        <v>#REF!</v>
      </c>
      <c r="AO350" s="23" t="e">
        <f t="shared" si="139"/>
        <v>#REF!</v>
      </c>
      <c r="AP350" s="19" t="e">
        <f>IF(#REF!=0,"",#REF!)</f>
        <v>#REF!</v>
      </c>
      <c r="AQ350" s="19" t="e">
        <f>IF(#REF!=0,"",#REF!)</f>
        <v>#REF!</v>
      </c>
      <c r="AR350" s="19" t="e">
        <f>IF(#REF!=0,"",#REF!)</f>
        <v>#REF!</v>
      </c>
      <c r="AS350" s="19" t="e">
        <f>#REF!</f>
        <v>#REF!</v>
      </c>
    </row>
    <row r="351" spans="4:45" ht="19.5" thickTop="1" thickBot="1" x14ac:dyDescent="0.25">
      <c r="D351" s="1" t="str">
        <f t="shared" si="123"/>
        <v/>
      </c>
      <c r="E351" s="1" t="str">
        <f t="shared" si="124"/>
        <v/>
      </c>
      <c r="K351" s="19" t="str">
        <f t="shared" si="128"/>
        <v/>
      </c>
      <c r="L351" s="19">
        <f t="shared" si="129"/>
        <v>10000</v>
      </c>
      <c r="M351" s="22" t="str">
        <f>TRIM(Data!$N348)</f>
        <v>Bill Quattlebaum</v>
      </c>
      <c r="N351" s="22" t="str">
        <f>TRIM(Data!$A348)</f>
        <v>Bill Quattlebaum</v>
      </c>
      <c r="O351" s="23">
        <f>IF(Data!$B348=0,"",Data!$B348)</f>
        <v>1966</v>
      </c>
      <c r="P351" s="19" t="str">
        <f>IF(Data!$C348=0,"",Data!$C348)</f>
        <v/>
      </c>
      <c r="Q351" s="23" t="str">
        <f>IF($M351="","",Data!$E348)</f>
        <v>M-L</v>
      </c>
      <c r="R351" s="23" t="str">
        <f t="shared" si="130"/>
        <v>M</v>
      </c>
      <c r="S351" s="23" t="str">
        <f t="shared" si="131"/>
        <v>M</v>
      </c>
      <c r="T351" s="19" t="str">
        <f>IF(Data!$F348=0,"",Data!$F348)</f>
        <v/>
      </c>
      <c r="U351" s="19" t="str">
        <f>IF(Data!$G348=0,"",Data!$G348)</f>
        <v/>
      </c>
      <c r="V351" s="19" t="str">
        <f>IF(Data!$D348=0,"",Data!$D348)</f>
        <v/>
      </c>
      <c r="W351" s="19" t="str">
        <f>Data!$H348</f>
        <v>Japonica</v>
      </c>
      <c r="Y351" s="41" t="e">
        <f t="shared" si="125"/>
        <v>#REF!</v>
      </c>
      <c r="Z351" s="8">
        <f t="shared" si="132"/>
        <v>10000</v>
      </c>
      <c r="AA351" s="8" t="str">
        <f t="shared" si="133"/>
        <v>Bill Quattlebaum</v>
      </c>
      <c r="AB351" s="8" t="str">
        <f t="shared" si="134"/>
        <v>M</v>
      </c>
      <c r="AC351" s="8" t="str">
        <f t="shared" si="135"/>
        <v/>
      </c>
      <c r="AD351" s="8" t="str">
        <f t="shared" si="136"/>
        <v/>
      </c>
      <c r="AE351" s="8" t="str">
        <f t="shared" si="137"/>
        <v/>
      </c>
      <c r="AF351" s="5">
        <f t="shared" si="138"/>
        <v>1966</v>
      </c>
      <c r="AG351" s="46">
        <v>348</v>
      </c>
      <c r="AH351" s="47" t="str">
        <f t="shared" si="126"/>
        <v/>
      </c>
      <c r="AI351" s="48" t="str">
        <f t="shared" si="127"/>
        <v/>
      </c>
      <c r="AK351" s="22" t="e">
        <f>TRIM(#REF!)</f>
        <v>#REF!</v>
      </c>
      <c r="AL351" s="23" t="e">
        <f>IF(#REF!=0,"",#REF!)</f>
        <v>#REF!</v>
      </c>
      <c r="AM351" s="19" t="e">
        <f>IF(#REF!=0,"",#REF!)</f>
        <v>#REF!</v>
      </c>
      <c r="AN351" s="23" t="e">
        <f>IF($AK351="","",#REF!)</f>
        <v>#REF!</v>
      </c>
      <c r="AO351" s="23" t="e">
        <f t="shared" si="139"/>
        <v>#REF!</v>
      </c>
      <c r="AP351" s="19" t="e">
        <f>IF(#REF!=0,"",#REF!)</f>
        <v>#REF!</v>
      </c>
      <c r="AQ351" s="19" t="e">
        <f>IF(#REF!=0,"",#REF!)</f>
        <v>#REF!</v>
      </c>
      <c r="AR351" s="19" t="e">
        <f>IF(#REF!=0,"",#REF!)</f>
        <v>#REF!</v>
      </c>
      <c r="AS351" s="19" t="e">
        <f>#REF!</f>
        <v>#REF!</v>
      </c>
    </row>
    <row r="352" spans="4:45" ht="19.5" thickTop="1" thickBot="1" x14ac:dyDescent="0.25">
      <c r="D352" s="1" t="str">
        <f t="shared" si="123"/>
        <v/>
      </c>
      <c r="E352" s="1" t="str">
        <f t="shared" si="124"/>
        <v/>
      </c>
      <c r="K352" s="19" t="str">
        <f t="shared" si="128"/>
        <v/>
      </c>
      <c r="L352" s="19">
        <f t="shared" si="129"/>
        <v>10000</v>
      </c>
      <c r="M352" s="22" t="str">
        <f>TRIM(Data!$N349)</f>
        <v>Bill Stout</v>
      </c>
      <c r="N352" s="22" t="str">
        <f>TRIM(Data!$A349)</f>
        <v>Bill Stout</v>
      </c>
      <c r="O352" s="23">
        <f>IF(Data!$B349=0,"",Data!$B349)</f>
        <v>1981</v>
      </c>
      <c r="P352" s="19" t="str">
        <f>IF(Data!$C349=0,"",Data!$C349)</f>
        <v>1</v>
      </c>
      <c r="Q352" s="23" t="str">
        <f>IF($M352="","",Data!$E349)</f>
        <v>S-M</v>
      </c>
      <c r="R352" s="23" t="str">
        <f t="shared" si="130"/>
        <v>S</v>
      </c>
      <c r="S352" s="23" t="str">
        <f t="shared" si="131"/>
        <v>S</v>
      </c>
      <c r="T352" s="19" t="str">
        <f>IF(Data!$F349=0,"",Data!$F349)</f>
        <v/>
      </c>
      <c r="U352" s="19" t="str">
        <f>IF(Data!$G349=0,"",Data!$G349)</f>
        <v/>
      </c>
      <c r="V352" s="19" t="str">
        <f>IF(Data!$D349=0,"",Data!$D349)</f>
        <v/>
      </c>
      <c r="W352" s="19" t="str">
        <f>Data!$H349</f>
        <v>Japonica</v>
      </c>
      <c r="Y352" s="41" t="e">
        <f t="shared" si="125"/>
        <v>#REF!</v>
      </c>
      <c r="Z352" s="8">
        <f t="shared" si="132"/>
        <v>10000</v>
      </c>
      <c r="AA352" s="8" t="str">
        <f t="shared" si="133"/>
        <v>Bill Stout</v>
      </c>
      <c r="AB352" s="8" t="str">
        <f t="shared" si="134"/>
        <v>S</v>
      </c>
      <c r="AC352" s="8" t="str">
        <f t="shared" si="135"/>
        <v/>
      </c>
      <c r="AD352" s="8" t="str">
        <f t="shared" si="136"/>
        <v/>
      </c>
      <c r="AE352" s="8" t="str">
        <f t="shared" si="137"/>
        <v/>
      </c>
      <c r="AF352" s="5">
        <f t="shared" si="138"/>
        <v>1981</v>
      </c>
      <c r="AG352" s="46">
        <v>349</v>
      </c>
      <c r="AH352" s="47" t="str">
        <f t="shared" si="126"/>
        <v/>
      </c>
      <c r="AI352" s="48" t="str">
        <f t="shared" si="127"/>
        <v/>
      </c>
      <c r="AK352" s="22" t="e">
        <f>TRIM(#REF!)</f>
        <v>#REF!</v>
      </c>
      <c r="AL352" s="23" t="e">
        <f>IF(#REF!=0,"",#REF!)</f>
        <v>#REF!</v>
      </c>
      <c r="AM352" s="19" t="e">
        <f>IF(#REF!=0,"",#REF!)</f>
        <v>#REF!</v>
      </c>
      <c r="AN352" s="23" t="e">
        <f>IF($AK352="","",#REF!)</f>
        <v>#REF!</v>
      </c>
      <c r="AO352" s="23" t="e">
        <f t="shared" si="139"/>
        <v>#REF!</v>
      </c>
      <c r="AP352" s="19" t="e">
        <f>IF(#REF!=0,"",#REF!)</f>
        <v>#REF!</v>
      </c>
      <c r="AQ352" s="19" t="e">
        <f>IF(#REF!=0,"",#REF!)</f>
        <v>#REF!</v>
      </c>
      <c r="AR352" s="19" t="e">
        <f>IF(#REF!=0,"",#REF!)</f>
        <v>#REF!</v>
      </c>
      <c r="AS352" s="19" t="e">
        <f>#REF!</f>
        <v>#REF!</v>
      </c>
    </row>
    <row r="353" spans="4:45" ht="19.5" thickTop="1" thickBot="1" x14ac:dyDescent="0.25">
      <c r="D353" s="1" t="str">
        <f t="shared" si="123"/>
        <v/>
      </c>
      <c r="E353" s="1" t="str">
        <f t="shared" si="124"/>
        <v/>
      </c>
      <c r="K353" s="19" t="str">
        <f t="shared" si="128"/>
        <v/>
      </c>
      <c r="L353" s="19">
        <f t="shared" si="129"/>
        <v>10000</v>
      </c>
      <c r="M353" s="22" t="str">
        <f>TRIM(Data!$N350)</f>
        <v>Bill Woodroof</v>
      </c>
      <c r="N353" s="22" t="str">
        <f>TRIM(Data!$A350)</f>
        <v>Bill Woodroof (R)</v>
      </c>
      <c r="O353" s="23">
        <f>IF(Data!$B350=0,"",Data!$B350)</f>
        <v>1989</v>
      </c>
      <c r="P353" s="19" t="str">
        <f>IF(Data!$C350=0,"",Data!$C350)</f>
        <v>1</v>
      </c>
      <c r="Q353" s="23" t="str">
        <f>IF($M353="","",Data!$E350)</f>
        <v>VL</v>
      </c>
      <c r="R353" s="23" t="str">
        <f t="shared" si="130"/>
        <v>VL</v>
      </c>
      <c r="S353" s="23" t="str">
        <f t="shared" si="131"/>
        <v>VL</v>
      </c>
      <c r="T353" s="19" t="str">
        <f>IF(Data!$F350=0,"",Data!$F350)</f>
        <v/>
      </c>
      <c r="U353" s="19" t="str">
        <f>IF(Data!$G350=0,"",Data!$G350)</f>
        <v/>
      </c>
      <c r="V353" s="19" t="str">
        <f>IF(Data!$D350=0,"",Data!$D350)</f>
        <v/>
      </c>
      <c r="W353" s="19" t="str">
        <f>Data!$H350</f>
        <v>Reticulata</v>
      </c>
      <c r="Y353" s="41" t="e">
        <f t="shared" si="125"/>
        <v>#REF!</v>
      </c>
      <c r="Z353" s="8">
        <f t="shared" si="132"/>
        <v>10000</v>
      </c>
      <c r="AA353" s="8" t="str">
        <f t="shared" si="133"/>
        <v>Bill Woodroof</v>
      </c>
      <c r="AB353" s="8" t="str">
        <f t="shared" si="134"/>
        <v>VL</v>
      </c>
      <c r="AC353" s="8" t="str">
        <f t="shared" si="135"/>
        <v/>
      </c>
      <c r="AD353" s="8" t="str">
        <f t="shared" si="136"/>
        <v/>
      </c>
      <c r="AE353" s="8" t="str">
        <f t="shared" si="137"/>
        <v/>
      </c>
      <c r="AF353" s="5">
        <f t="shared" si="138"/>
        <v>1989</v>
      </c>
      <c r="AG353" s="46">
        <v>350</v>
      </c>
      <c r="AH353" s="47" t="str">
        <f t="shared" si="126"/>
        <v/>
      </c>
      <c r="AI353" s="48" t="str">
        <f t="shared" si="127"/>
        <v/>
      </c>
      <c r="AK353" s="22" t="e">
        <f>TRIM(#REF!)</f>
        <v>#REF!</v>
      </c>
      <c r="AL353" s="23" t="e">
        <f>IF(#REF!=0,"",#REF!)</f>
        <v>#REF!</v>
      </c>
      <c r="AM353" s="19" t="e">
        <f>IF(#REF!=0,"",#REF!)</f>
        <v>#REF!</v>
      </c>
      <c r="AN353" s="23" t="e">
        <f>IF($AK353="","",#REF!)</f>
        <v>#REF!</v>
      </c>
      <c r="AO353" s="23" t="e">
        <f t="shared" si="139"/>
        <v>#REF!</v>
      </c>
      <c r="AP353" s="19" t="e">
        <f>IF(#REF!=0,"",#REF!)</f>
        <v>#REF!</v>
      </c>
      <c r="AQ353" s="19" t="e">
        <f>IF(#REF!=0,"",#REF!)</f>
        <v>#REF!</v>
      </c>
      <c r="AR353" s="19" t="e">
        <f>IF(#REF!=0,"",#REF!)</f>
        <v>#REF!</v>
      </c>
      <c r="AS353" s="19" t="e">
        <f>#REF!</f>
        <v>#REF!</v>
      </c>
    </row>
    <row r="354" spans="4:45" ht="19.5" thickTop="1" thickBot="1" x14ac:dyDescent="0.25">
      <c r="D354" s="1" t="str">
        <f t="shared" si="123"/>
        <v/>
      </c>
      <c r="E354" s="1" t="str">
        <f t="shared" si="124"/>
        <v/>
      </c>
      <c r="K354" s="19" t="str">
        <f t="shared" si="128"/>
        <v/>
      </c>
      <c r="L354" s="19">
        <f t="shared" si="129"/>
        <v>10000</v>
      </c>
      <c r="M354" s="22" t="str">
        <f>TRIM(Data!$N351)</f>
        <v>Bishonen</v>
      </c>
      <c r="N354" s="22" t="str">
        <f>TRIM(Data!$A351)</f>
        <v>Bishonen (Beautiful Boy)</v>
      </c>
      <c r="O354" s="23">
        <f>IF(Data!$B351=0,"",Data!$B351)</f>
        <v>1969</v>
      </c>
      <c r="P354" s="19" t="str">
        <f>IF(Data!$C351=0,"",Data!$C351)</f>
        <v/>
      </c>
      <c r="Q354" s="23" t="str">
        <f>IF($M354="","",Data!$E351)</f>
        <v>L</v>
      </c>
      <c r="R354" s="23" t="str">
        <f t="shared" si="130"/>
        <v>L</v>
      </c>
      <c r="S354" s="23" t="str">
        <f t="shared" si="131"/>
        <v>L</v>
      </c>
      <c r="T354" s="19" t="str">
        <f>IF(Data!$F351=0,"",Data!$F351)</f>
        <v/>
      </c>
      <c r="U354" s="19" t="str">
        <f>IF(Data!$G351=0,"",Data!$G351)</f>
        <v/>
      </c>
      <c r="V354" s="19" t="str">
        <f>IF(Data!$D351=0,"",Data!$D351)</f>
        <v/>
      </c>
      <c r="W354" s="19" t="str">
        <f>Data!$H351</f>
        <v>Japonica</v>
      </c>
      <c r="Y354" s="41" t="e">
        <f t="shared" si="125"/>
        <v>#REF!</v>
      </c>
      <c r="Z354" s="8">
        <f t="shared" si="132"/>
        <v>10000</v>
      </c>
      <c r="AA354" s="8" t="str">
        <f t="shared" si="133"/>
        <v>Bishonen</v>
      </c>
      <c r="AB354" s="8" t="str">
        <f t="shared" si="134"/>
        <v>L</v>
      </c>
      <c r="AC354" s="8" t="str">
        <f t="shared" si="135"/>
        <v/>
      </c>
      <c r="AD354" s="8" t="str">
        <f t="shared" si="136"/>
        <v/>
      </c>
      <c r="AE354" s="8" t="str">
        <f t="shared" si="137"/>
        <v/>
      </c>
      <c r="AF354" s="5">
        <f t="shared" si="138"/>
        <v>1969</v>
      </c>
      <c r="AG354" s="46">
        <v>351</v>
      </c>
      <c r="AH354" s="47" t="str">
        <f t="shared" si="126"/>
        <v/>
      </c>
      <c r="AI354" s="48" t="str">
        <f t="shared" si="127"/>
        <v/>
      </c>
      <c r="AK354" s="22" t="e">
        <f>TRIM(#REF!)</f>
        <v>#REF!</v>
      </c>
      <c r="AL354" s="23" t="e">
        <f>IF(#REF!=0,"",#REF!)</f>
        <v>#REF!</v>
      </c>
      <c r="AM354" s="19" t="e">
        <f>IF(#REF!=0,"",#REF!)</f>
        <v>#REF!</v>
      </c>
      <c r="AN354" s="23" t="e">
        <f>IF($AK354="","",#REF!)</f>
        <v>#REF!</v>
      </c>
      <c r="AO354" s="23" t="e">
        <f t="shared" si="139"/>
        <v>#REF!</v>
      </c>
      <c r="AP354" s="19" t="e">
        <f>IF(#REF!=0,"",#REF!)</f>
        <v>#REF!</v>
      </c>
      <c r="AQ354" s="19" t="e">
        <f>IF(#REF!=0,"",#REF!)</f>
        <v>#REF!</v>
      </c>
      <c r="AR354" s="19" t="e">
        <f>IF(#REF!=0,"",#REF!)</f>
        <v>#REF!</v>
      </c>
      <c r="AS354" s="19" t="e">
        <f>#REF!</f>
        <v>#REF!</v>
      </c>
    </row>
    <row r="355" spans="4:45" ht="19.5" thickTop="1" thickBot="1" x14ac:dyDescent="0.25">
      <c r="D355" s="1" t="str">
        <f t="shared" si="123"/>
        <v/>
      </c>
      <c r="E355" s="1" t="str">
        <f t="shared" si="124"/>
        <v/>
      </c>
      <c r="K355" s="19" t="str">
        <f t="shared" si="128"/>
        <v/>
      </c>
      <c r="L355" s="19">
        <f t="shared" si="129"/>
        <v>10000</v>
      </c>
      <c r="M355" s="22" t="str">
        <f>TRIM(Data!$N352)</f>
        <v>Bishonen</v>
      </c>
      <c r="N355" s="22" t="str">
        <f>TRIM(Data!$A352)</f>
        <v>Bishonen (Higo)</v>
      </c>
      <c r="O355" s="23">
        <f>IF(Data!$B352=0,"",Data!$B352)</f>
        <v>1969</v>
      </c>
      <c r="P355" s="19" t="str">
        <f>IF(Data!$C352=0,"",Data!$C352)</f>
        <v/>
      </c>
      <c r="Q355" s="23" t="str">
        <f>IF($M355="","",Data!$E352)</f>
        <v>L</v>
      </c>
      <c r="R355" s="23" t="str">
        <f t="shared" si="130"/>
        <v>L</v>
      </c>
      <c r="S355" s="23" t="str">
        <f t="shared" si="131"/>
        <v>L</v>
      </c>
      <c r="T355" s="19" t="str">
        <f>IF(Data!$F352=0,"",Data!$F352)</f>
        <v/>
      </c>
      <c r="U355" s="19" t="str">
        <f>IF(Data!$G352=0,"",Data!$G352)</f>
        <v/>
      </c>
      <c r="V355" s="19" t="str">
        <f>IF(Data!$D352=0,"",Data!$D352)</f>
        <v/>
      </c>
      <c r="W355" s="19" t="str">
        <f>Data!$H352</f>
        <v>Japonica [Higo]</v>
      </c>
      <c r="Y355" s="41" t="e">
        <f t="shared" si="125"/>
        <v>#REF!</v>
      </c>
      <c r="Z355" s="8">
        <f t="shared" si="132"/>
        <v>10000</v>
      </c>
      <c r="AA355" s="8" t="str">
        <f t="shared" si="133"/>
        <v>Bishonen</v>
      </c>
      <c r="AB355" s="8" t="str">
        <f t="shared" si="134"/>
        <v>L</v>
      </c>
      <c r="AC355" s="8" t="str">
        <f t="shared" si="135"/>
        <v/>
      </c>
      <c r="AD355" s="8" t="str">
        <f t="shared" si="136"/>
        <v/>
      </c>
      <c r="AE355" s="8" t="str">
        <f t="shared" si="137"/>
        <v/>
      </c>
      <c r="AF355" s="5">
        <f t="shared" si="138"/>
        <v>1969</v>
      </c>
      <c r="AG355" s="46">
        <v>352</v>
      </c>
      <c r="AH355" s="47" t="str">
        <f t="shared" si="126"/>
        <v/>
      </c>
      <c r="AI355" s="48" t="str">
        <f t="shared" si="127"/>
        <v/>
      </c>
      <c r="AK355" s="22" t="e">
        <f>TRIM(#REF!)</f>
        <v>#REF!</v>
      </c>
      <c r="AL355" s="23" t="e">
        <f>IF(#REF!=0,"",#REF!)</f>
        <v>#REF!</v>
      </c>
      <c r="AM355" s="19" t="e">
        <f>IF(#REF!=0,"",#REF!)</f>
        <v>#REF!</v>
      </c>
      <c r="AN355" s="23" t="e">
        <f>IF($AK355="","",#REF!)</f>
        <v>#REF!</v>
      </c>
      <c r="AO355" s="23" t="e">
        <f t="shared" si="139"/>
        <v>#REF!</v>
      </c>
      <c r="AP355" s="19" t="e">
        <f>IF(#REF!=0,"",#REF!)</f>
        <v>#REF!</v>
      </c>
      <c r="AQ355" s="19" t="e">
        <f>IF(#REF!=0,"",#REF!)</f>
        <v>#REF!</v>
      </c>
      <c r="AR355" s="19" t="e">
        <f>IF(#REF!=0,"",#REF!)</f>
        <v>#REF!</v>
      </c>
      <c r="AS355" s="19" t="e">
        <f>#REF!</f>
        <v>#REF!</v>
      </c>
    </row>
    <row r="356" spans="4:45" ht="19.5" thickTop="1" thickBot="1" x14ac:dyDescent="0.25">
      <c r="D356" s="1" t="str">
        <f t="shared" si="123"/>
        <v/>
      </c>
      <c r="E356" s="1" t="str">
        <f t="shared" si="124"/>
        <v/>
      </c>
      <c r="K356" s="19" t="str">
        <f t="shared" si="128"/>
        <v/>
      </c>
      <c r="L356" s="19">
        <f t="shared" si="129"/>
        <v>10000</v>
      </c>
      <c r="M356" s="22" t="str">
        <f>TRIM(Data!$N353)</f>
        <v>Black Cherry</v>
      </c>
      <c r="N356" s="22" t="str">
        <f>TRIM(Data!$A353)</f>
        <v>Black Cherry</v>
      </c>
      <c r="O356" s="23">
        <f>IF(Data!$B353=0,"",Data!$B353)</f>
        <v>2016</v>
      </c>
      <c r="P356" s="19" t="str">
        <f>IF(Data!$C353=0,"",Data!$C353)</f>
        <v>1</v>
      </c>
      <c r="Q356" s="23" t="str">
        <f>IF($M356="","",Data!$E353)</f>
        <v>L</v>
      </c>
      <c r="R356" s="23" t="str">
        <f t="shared" si="130"/>
        <v>L</v>
      </c>
      <c r="S356" s="23" t="str">
        <f t="shared" si="131"/>
        <v>L</v>
      </c>
      <c r="T356" s="19" t="str">
        <f>IF(Data!$F353=0,"",Data!$F353)</f>
        <v/>
      </c>
      <c r="U356" s="19" t="str">
        <f>IF(Data!$G353=0,"",Data!$G353)</f>
        <v/>
      </c>
      <c r="V356" s="19" t="str">
        <f>IF(Data!$D353=0,"",Data!$D353)</f>
        <v/>
      </c>
      <c r="W356" s="19" t="str">
        <f>Data!$H353</f>
        <v>Japonica</v>
      </c>
      <c r="Y356" s="41" t="e">
        <f t="shared" si="125"/>
        <v>#REF!</v>
      </c>
      <c r="Z356" s="8">
        <f t="shared" si="132"/>
        <v>10000</v>
      </c>
      <c r="AA356" s="8" t="str">
        <f t="shared" si="133"/>
        <v>Black Cherry</v>
      </c>
      <c r="AB356" s="8" t="str">
        <f t="shared" si="134"/>
        <v>L</v>
      </c>
      <c r="AC356" s="8" t="str">
        <f t="shared" si="135"/>
        <v/>
      </c>
      <c r="AD356" s="8" t="str">
        <f t="shared" si="136"/>
        <v/>
      </c>
      <c r="AE356" s="8" t="str">
        <f t="shared" si="137"/>
        <v/>
      </c>
      <c r="AF356" s="5">
        <f t="shared" si="138"/>
        <v>2016</v>
      </c>
      <c r="AG356" s="46">
        <v>353</v>
      </c>
      <c r="AH356" s="47" t="str">
        <f t="shared" si="126"/>
        <v/>
      </c>
      <c r="AI356" s="48" t="str">
        <f t="shared" si="127"/>
        <v/>
      </c>
      <c r="AK356" s="22" t="e">
        <f>TRIM(#REF!)</f>
        <v>#REF!</v>
      </c>
      <c r="AL356" s="23" t="e">
        <f>IF(#REF!=0,"",#REF!)</f>
        <v>#REF!</v>
      </c>
      <c r="AM356" s="19" t="e">
        <f>IF(#REF!=0,"",#REF!)</f>
        <v>#REF!</v>
      </c>
      <c r="AN356" s="23" t="e">
        <f>IF($AK356="","",#REF!)</f>
        <v>#REF!</v>
      </c>
      <c r="AO356" s="23" t="e">
        <f t="shared" si="139"/>
        <v>#REF!</v>
      </c>
      <c r="AP356" s="19" t="e">
        <f>IF(#REF!=0,"",#REF!)</f>
        <v>#REF!</v>
      </c>
      <c r="AQ356" s="19" t="e">
        <f>IF(#REF!=0,"",#REF!)</f>
        <v>#REF!</v>
      </c>
      <c r="AR356" s="19" t="e">
        <f>IF(#REF!=0,"",#REF!)</f>
        <v>#REF!</v>
      </c>
      <c r="AS356" s="19" t="e">
        <f>#REF!</f>
        <v>#REF!</v>
      </c>
    </row>
    <row r="357" spans="4:45" ht="19.5" thickTop="1" thickBot="1" x14ac:dyDescent="0.25">
      <c r="D357" s="1" t="str">
        <f t="shared" si="123"/>
        <v/>
      </c>
      <c r="E357" s="1" t="str">
        <f t="shared" si="124"/>
        <v/>
      </c>
      <c r="K357" s="19" t="str">
        <f t="shared" si="128"/>
        <v/>
      </c>
      <c r="L357" s="19">
        <f t="shared" si="129"/>
        <v>10000</v>
      </c>
      <c r="M357" s="22" t="str">
        <f>TRIM(Data!$N354)</f>
        <v>Black Dragon (See Koku-ryu)</v>
      </c>
      <c r="N357" s="22" t="str">
        <f>TRIM(Data!$A354)</f>
        <v>Black Dragon (See Koku-ryu)</v>
      </c>
      <c r="O357" s="23">
        <f>IF(Data!$B354=0,"",Data!$B354)</f>
        <v>1930</v>
      </c>
      <c r="P357" s="19" t="str">
        <f>IF(Data!$C354=0,"",Data!$C354)</f>
        <v/>
      </c>
      <c r="Q357" s="23" t="str">
        <f>IF($M357="","",Data!$E354)</f>
        <v>M</v>
      </c>
      <c r="R357" s="23" t="str">
        <f t="shared" si="130"/>
        <v>M</v>
      </c>
      <c r="S357" s="23" t="str">
        <f t="shared" si="131"/>
        <v>M</v>
      </c>
      <c r="T357" s="19" t="str">
        <f>IF(Data!$F354=0,"",Data!$F354)</f>
        <v/>
      </c>
      <c r="U357" s="19" t="str">
        <f>IF(Data!$G354=0,"",Data!$G354)</f>
        <v/>
      </c>
      <c r="V357" s="19" t="str">
        <f>IF(Data!$D354=0,"",Data!$D354)</f>
        <v/>
      </c>
      <c r="W357" s="19" t="str">
        <f>Data!$H354</f>
        <v>Japonica</v>
      </c>
      <c r="Y357" s="41" t="e">
        <f t="shared" si="125"/>
        <v>#REF!</v>
      </c>
      <c r="Z357" s="8">
        <f t="shared" si="132"/>
        <v>10000</v>
      </c>
      <c r="AA357" s="8" t="str">
        <f t="shared" si="133"/>
        <v>Black Dragon (See Koku-ryu)</v>
      </c>
      <c r="AB357" s="8" t="str">
        <f t="shared" si="134"/>
        <v>M</v>
      </c>
      <c r="AC357" s="8" t="str">
        <f t="shared" si="135"/>
        <v/>
      </c>
      <c r="AD357" s="8" t="str">
        <f t="shared" si="136"/>
        <v/>
      </c>
      <c r="AE357" s="8" t="str">
        <f t="shared" si="137"/>
        <v/>
      </c>
      <c r="AF357" s="5">
        <f t="shared" si="138"/>
        <v>1930</v>
      </c>
      <c r="AG357" s="46">
        <v>354</v>
      </c>
      <c r="AH357" s="47" t="str">
        <f t="shared" si="126"/>
        <v/>
      </c>
      <c r="AI357" s="48" t="str">
        <f t="shared" si="127"/>
        <v/>
      </c>
      <c r="AK357" s="22" t="e">
        <f>TRIM(#REF!)</f>
        <v>#REF!</v>
      </c>
      <c r="AL357" s="23" t="e">
        <f>IF(#REF!=0,"",#REF!)</f>
        <v>#REF!</v>
      </c>
      <c r="AM357" s="19" t="e">
        <f>IF(#REF!=0,"",#REF!)</f>
        <v>#REF!</v>
      </c>
      <c r="AN357" s="23" t="e">
        <f>IF($AK357="","",#REF!)</f>
        <v>#REF!</v>
      </c>
      <c r="AO357" s="23" t="e">
        <f t="shared" si="139"/>
        <v>#REF!</v>
      </c>
      <c r="AP357" s="19" t="e">
        <f>IF(#REF!=0,"",#REF!)</f>
        <v>#REF!</v>
      </c>
      <c r="AQ357" s="19" t="e">
        <f>IF(#REF!=0,"",#REF!)</f>
        <v>#REF!</v>
      </c>
      <c r="AR357" s="19" t="e">
        <f>IF(#REF!=0,"",#REF!)</f>
        <v>#REF!</v>
      </c>
      <c r="AS357" s="19" t="e">
        <f>#REF!</f>
        <v>#REF!</v>
      </c>
    </row>
    <row r="358" spans="4:45" ht="19.5" thickTop="1" thickBot="1" x14ac:dyDescent="0.25">
      <c r="D358" s="1" t="str">
        <f t="shared" si="123"/>
        <v/>
      </c>
      <c r="E358" s="1" t="str">
        <f t="shared" si="124"/>
        <v/>
      </c>
      <c r="K358" s="19" t="str">
        <f t="shared" si="128"/>
        <v/>
      </c>
      <c r="L358" s="19">
        <f t="shared" si="129"/>
        <v>10000</v>
      </c>
      <c r="M358" s="22" t="str">
        <f>TRIM(Data!$N355)</f>
        <v>Black Gold</v>
      </c>
      <c r="N358" s="22" t="str">
        <f>TRIM(Data!$A355)</f>
        <v>Black Gold</v>
      </c>
      <c r="O358" s="23">
        <f>IF(Data!$B355=0,"",Data!$B355)</f>
        <v>1982</v>
      </c>
      <c r="P358" s="19" t="str">
        <f>IF(Data!$C355=0,"",Data!$C355)</f>
        <v>1</v>
      </c>
      <c r="Q358" s="23" t="str">
        <f>IF($M358="","",Data!$E355)</f>
        <v>S-M</v>
      </c>
      <c r="R358" s="23" t="str">
        <f t="shared" si="130"/>
        <v>S</v>
      </c>
      <c r="S358" s="23" t="str">
        <f t="shared" si="131"/>
        <v>S</v>
      </c>
      <c r="T358" s="19" t="str">
        <f>IF(Data!$F355=0,"",Data!$F355)</f>
        <v/>
      </c>
      <c r="U358" s="19" t="str">
        <f>IF(Data!$G355=0,"",Data!$G355)</f>
        <v/>
      </c>
      <c r="V358" s="19" t="str">
        <f>IF(Data!$D355=0,"",Data!$D355)</f>
        <v/>
      </c>
      <c r="W358" s="19" t="str">
        <f>Data!$H355</f>
        <v>Japonica</v>
      </c>
      <c r="Y358" s="41" t="e">
        <f t="shared" si="125"/>
        <v>#REF!</v>
      </c>
      <c r="Z358" s="8">
        <f t="shared" si="132"/>
        <v>10000</v>
      </c>
      <c r="AA358" s="8" t="str">
        <f t="shared" si="133"/>
        <v>Black Gold</v>
      </c>
      <c r="AB358" s="8" t="str">
        <f t="shared" si="134"/>
        <v>S</v>
      </c>
      <c r="AC358" s="8" t="str">
        <f t="shared" si="135"/>
        <v/>
      </c>
      <c r="AD358" s="8" t="str">
        <f t="shared" si="136"/>
        <v/>
      </c>
      <c r="AE358" s="8" t="str">
        <f t="shared" si="137"/>
        <v/>
      </c>
      <c r="AF358" s="5">
        <f t="shared" si="138"/>
        <v>1982</v>
      </c>
      <c r="AG358" s="46">
        <v>355</v>
      </c>
      <c r="AH358" s="47" t="str">
        <f t="shared" si="126"/>
        <v/>
      </c>
      <c r="AI358" s="48" t="str">
        <f t="shared" si="127"/>
        <v/>
      </c>
      <c r="AK358" s="22" t="e">
        <f>TRIM(#REF!)</f>
        <v>#REF!</v>
      </c>
      <c r="AL358" s="23" t="e">
        <f>IF(#REF!=0,"",#REF!)</f>
        <v>#REF!</v>
      </c>
      <c r="AM358" s="19" t="e">
        <f>IF(#REF!=0,"",#REF!)</f>
        <v>#REF!</v>
      </c>
      <c r="AN358" s="23" t="e">
        <f>IF($AK358="","",#REF!)</f>
        <v>#REF!</v>
      </c>
      <c r="AO358" s="23" t="e">
        <f t="shared" si="139"/>
        <v>#REF!</v>
      </c>
      <c r="AP358" s="19" t="e">
        <f>IF(#REF!=0,"",#REF!)</f>
        <v>#REF!</v>
      </c>
      <c r="AQ358" s="19" t="e">
        <f>IF(#REF!=0,"",#REF!)</f>
        <v>#REF!</v>
      </c>
      <c r="AR358" s="19" t="e">
        <f>IF(#REF!=0,"",#REF!)</f>
        <v>#REF!</v>
      </c>
      <c r="AS358" s="19" t="e">
        <f>#REF!</f>
        <v>#REF!</v>
      </c>
    </row>
    <row r="359" spans="4:45" ht="19.5" thickTop="1" thickBot="1" x14ac:dyDescent="0.25">
      <c r="D359" s="1" t="str">
        <f t="shared" si="123"/>
        <v/>
      </c>
      <c r="E359" s="1" t="str">
        <f t="shared" si="124"/>
        <v/>
      </c>
      <c r="K359" s="19" t="str">
        <f t="shared" si="128"/>
        <v/>
      </c>
      <c r="L359" s="19">
        <f t="shared" si="129"/>
        <v>10000</v>
      </c>
      <c r="M359" s="22" t="str">
        <f>TRIM(Data!$N356)</f>
        <v>Black Knight</v>
      </c>
      <c r="N359" s="22" t="str">
        <f>TRIM(Data!$A356)</f>
        <v>Black Knight (H)</v>
      </c>
      <c r="O359" s="23">
        <f>IF(Data!$B356=0,"",Data!$B356)</f>
        <v>1965</v>
      </c>
      <c r="P359" s="19" t="str">
        <f>IF(Data!$C356=0,"",Data!$C356)</f>
        <v/>
      </c>
      <c r="Q359" s="23" t="str">
        <f>IF($M359="","",Data!$E356)</f>
        <v>L</v>
      </c>
      <c r="R359" s="23" t="str">
        <f t="shared" si="130"/>
        <v>L</v>
      </c>
      <c r="S359" s="23" t="str">
        <f t="shared" si="131"/>
        <v>L</v>
      </c>
      <c r="T359" s="19" t="str">
        <f>IF(Data!$F356=0,"",Data!$F356)</f>
        <v/>
      </c>
      <c r="U359" s="19" t="str">
        <f>IF(Data!$G356=0,"",Data!$G356)</f>
        <v/>
      </c>
      <c r="V359" s="19" t="str">
        <f>IF(Data!$D356=0,"",Data!$D356)</f>
        <v/>
      </c>
      <c r="W359" s="19" t="str">
        <f>Data!$H356</f>
        <v>NRH</v>
      </c>
      <c r="Y359" s="41" t="e">
        <f t="shared" si="125"/>
        <v>#REF!</v>
      </c>
      <c r="Z359" s="8">
        <f t="shared" si="132"/>
        <v>10000</v>
      </c>
      <c r="AA359" s="8" t="str">
        <f t="shared" si="133"/>
        <v>Black Knight</v>
      </c>
      <c r="AB359" s="8" t="str">
        <f t="shared" si="134"/>
        <v>L</v>
      </c>
      <c r="AC359" s="8" t="str">
        <f t="shared" si="135"/>
        <v/>
      </c>
      <c r="AD359" s="8" t="str">
        <f t="shared" si="136"/>
        <v/>
      </c>
      <c r="AE359" s="8" t="str">
        <f t="shared" si="137"/>
        <v/>
      </c>
      <c r="AF359" s="5">
        <f t="shared" si="138"/>
        <v>1965</v>
      </c>
      <c r="AG359" s="46">
        <v>356</v>
      </c>
      <c r="AH359" s="47" t="str">
        <f t="shared" si="126"/>
        <v/>
      </c>
      <c r="AI359" s="48" t="str">
        <f t="shared" si="127"/>
        <v/>
      </c>
      <c r="AK359" s="22" t="e">
        <f>TRIM(#REF!)</f>
        <v>#REF!</v>
      </c>
      <c r="AL359" s="23" t="e">
        <f>IF(#REF!=0,"",#REF!)</f>
        <v>#REF!</v>
      </c>
      <c r="AM359" s="19" t="e">
        <f>IF(#REF!=0,"",#REF!)</f>
        <v>#REF!</v>
      </c>
      <c r="AN359" s="23" t="e">
        <f>IF($AK359="","",#REF!)</f>
        <v>#REF!</v>
      </c>
      <c r="AO359" s="23" t="e">
        <f t="shared" si="139"/>
        <v>#REF!</v>
      </c>
      <c r="AP359" s="19" t="e">
        <f>IF(#REF!=0,"",#REF!)</f>
        <v>#REF!</v>
      </c>
      <c r="AQ359" s="19" t="e">
        <f>IF(#REF!=0,"",#REF!)</f>
        <v>#REF!</v>
      </c>
      <c r="AR359" s="19" t="e">
        <f>IF(#REF!=0,"",#REF!)</f>
        <v>#REF!</v>
      </c>
      <c r="AS359" s="19" t="e">
        <f>#REF!</f>
        <v>#REF!</v>
      </c>
    </row>
    <row r="360" spans="4:45" ht="19.5" thickTop="1" thickBot="1" x14ac:dyDescent="0.25">
      <c r="D360" s="1" t="str">
        <f t="shared" ref="D360:D423" si="140">IF(ISERROR(VLOOKUP(A360,$K$4:$M$2950,3,FALSE)),"",VLOOKUP(A360,$K$4:$N$2950,4,FALSE))</f>
        <v/>
      </c>
      <c r="E360" s="1" t="str">
        <f t="shared" ref="E360:E423" si="141">IF(ISERROR(VLOOKUP(A360,$K$4:$M$2950,3,FALSE)),"",IF(VLOOKUP(A360,$K$4:$T$2950,6,FALSE)=0,"",VLOOKUP(A360,$K$4:$T$2950,6,FALSE)))</f>
        <v/>
      </c>
      <c r="K360" s="19" t="str">
        <f t="shared" si="128"/>
        <v/>
      </c>
      <c r="L360" s="19">
        <f t="shared" si="129"/>
        <v>10000</v>
      </c>
      <c r="M360" s="22" t="str">
        <f>TRIM(Data!$N357)</f>
        <v>Black Lace</v>
      </c>
      <c r="N360" s="22" t="str">
        <f>TRIM(Data!$A357)</f>
        <v>Black Lace (R)</v>
      </c>
      <c r="O360" s="23">
        <f>IF(Data!$B357=0,"",Data!$B357)</f>
        <v>1968</v>
      </c>
      <c r="P360" s="19" t="str">
        <f>IF(Data!$C357=0,"",Data!$C357)</f>
        <v>1</v>
      </c>
      <c r="Q360" s="23" t="str">
        <f>IF($M360="","",Data!$E357)</f>
        <v>M</v>
      </c>
      <c r="R360" s="23" t="str">
        <f t="shared" si="130"/>
        <v>M</v>
      </c>
      <c r="S360" s="23" t="str">
        <f t="shared" si="131"/>
        <v>M</v>
      </c>
      <c r="T360" s="19" t="str">
        <f>IF(Data!$F357=0,"",Data!$F357)</f>
        <v/>
      </c>
      <c r="U360" s="19" t="str">
        <f>IF(Data!$G357=0,"",Data!$G357)</f>
        <v/>
      </c>
      <c r="V360" s="19" t="str">
        <f>IF(Data!$D357=0,"",Data!$D357)</f>
        <v/>
      </c>
      <c r="W360" s="19" t="str">
        <f>Data!$H357</f>
        <v>Reticulata</v>
      </c>
      <c r="Y360" s="41" t="e">
        <f t="shared" si="125"/>
        <v>#REF!</v>
      </c>
      <c r="Z360" s="8">
        <f t="shared" si="132"/>
        <v>10000</v>
      </c>
      <c r="AA360" s="8" t="str">
        <f t="shared" si="133"/>
        <v>Black Lace</v>
      </c>
      <c r="AB360" s="8" t="str">
        <f t="shared" si="134"/>
        <v>M</v>
      </c>
      <c r="AC360" s="8" t="str">
        <f t="shared" si="135"/>
        <v/>
      </c>
      <c r="AD360" s="8" t="str">
        <f t="shared" si="136"/>
        <v/>
      </c>
      <c r="AE360" s="8" t="str">
        <f t="shared" si="137"/>
        <v/>
      </c>
      <c r="AF360" s="5">
        <f t="shared" si="138"/>
        <v>1968</v>
      </c>
      <c r="AG360" s="46">
        <v>357</v>
      </c>
      <c r="AH360" s="47" t="str">
        <f t="shared" si="126"/>
        <v/>
      </c>
      <c r="AI360" s="48" t="str">
        <f t="shared" si="127"/>
        <v/>
      </c>
      <c r="AK360" s="22" t="e">
        <f>TRIM(#REF!)</f>
        <v>#REF!</v>
      </c>
      <c r="AL360" s="23" t="e">
        <f>IF(#REF!=0,"",#REF!)</f>
        <v>#REF!</v>
      </c>
      <c r="AM360" s="19" t="e">
        <f>IF(#REF!=0,"",#REF!)</f>
        <v>#REF!</v>
      </c>
      <c r="AN360" s="23" t="e">
        <f>IF($AK360="","",#REF!)</f>
        <v>#REF!</v>
      </c>
      <c r="AO360" s="23" t="e">
        <f t="shared" si="139"/>
        <v>#REF!</v>
      </c>
      <c r="AP360" s="19" t="e">
        <f>IF(#REF!=0,"",#REF!)</f>
        <v>#REF!</v>
      </c>
      <c r="AQ360" s="19" t="e">
        <f>IF(#REF!=0,"",#REF!)</f>
        <v>#REF!</v>
      </c>
      <c r="AR360" s="19" t="e">
        <f>IF(#REF!=0,"",#REF!)</f>
        <v>#REF!</v>
      </c>
      <c r="AS360" s="19" t="e">
        <f>#REF!</f>
        <v>#REF!</v>
      </c>
    </row>
    <row r="361" spans="4:45" ht="19.5" thickTop="1" thickBot="1" x14ac:dyDescent="0.25">
      <c r="D361" s="1" t="str">
        <f t="shared" si="140"/>
        <v/>
      </c>
      <c r="E361" s="1" t="str">
        <f t="shared" si="141"/>
        <v/>
      </c>
      <c r="K361" s="19" t="str">
        <f t="shared" si="128"/>
        <v/>
      </c>
      <c r="L361" s="19">
        <f t="shared" si="129"/>
        <v>10000</v>
      </c>
      <c r="M361" s="22" t="str">
        <f>TRIM(Data!$N358)</f>
        <v>Black Lace Peony</v>
      </c>
      <c r="N361" s="22" t="str">
        <f>TRIM(Data!$A358)</f>
        <v>Black Lace Peony (R)</v>
      </c>
      <c r="O361" s="23">
        <f>IF(Data!$B358=0,"",Data!$B358)</f>
        <v>1982</v>
      </c>
      <c r="P361" s="19" t="str">
        <f>IF(Data!$C358=0,"",Data!$C358)</f>
        <v>1</v>
      </c>
      <c r="Q361" s="23" t="str">
        <f>IF($M361="","",Data!$E358)</f>
        <v>M</v>
      </c>
      <c r="R361" s="23" t="str">
        <f t="shared" si="130"/>
        <v>M</v>
      </c>
      <c r="S361" s="23" t="str">
        <f t="shared" si="131"/>
        <v>M</v>
      </c>
      <c r="T361" s="19" t="str">
        <f>IF(Data!$F358=0,"",Data!$F358)</f>
        <v/>
      </c>
      <c r="U361" s="19" t="str">
        <f>IF(Data!$G358=0,"",Data!$G358)</f>
        <v/>
      </c>
      <c r="V361" s="19" t="str">
        <f>IF(Data!$D358=0,"",Data!$D358)</f>
        <v/>
      </c>
      <c r="W361" s="19" t="str">
        <f>Data!$H358</f>
        <v>Reticulata</v>
      </c>
      <c r="Y361" s="41" t="e">
        <f t="shared" si="125"/>
        <v>#REF!</v>
      </c>
      <c r="Z361" s="8">
        <f t="shared" si="132"/>
        <v>10000</v>
      </c>
      <c r="AA361" s="8" t="str">
        <f t="shared" si="133"/>
        <v>Black Lace Peony</v>
      </c>
      <c r="AB361" s="8" t="str">
        <f t="shared" si="134"/>
        <v>M</v>
      </c>
      <c r="AC361" s="8" t="str">
        <f t="shared" si="135"/>
        <v/>
      </c>
      <c r="AD361" s="8" t="str">
        <f t="shared" si="136"/>
        <v/>
      </c>
      <c r="AE361" s="8" t="str">
        <f t="shared" si="137"/>
        <v/>
      </c>
      <c r="AF361" s="5">
        <f t="shared" si="138"/>
        <v>1982</v>
      </c>
      <c r="AG361" s="46">
        <v>358</v>
      </c>
      <c r="AH361" s="47" t="str">
        <f t="shared" si="126"/>
        <v/>
      </c>
      <c r="AI361" s="48" t="str">
        <f t="shared" si="127"/>
        <v/>
      </c>
      <c r="AK361" s="22" t="e">
        <f>TRIM(#REF!)</f>
        <v>#REF!</v>
      </c>
      <c r="AL361" s="23" t="e">
        <f>IF(#REF!=0,"",#REF!)</f>
        <v>#REF!</v>
      </c>
      <c r="AM361" s="19" t="e">
        <f>IF(#REF!=0,"",#REF!)</f>
        <v>#REF!</v>
      </c>
      <c r="AN361" s="23" t="e">
        <f>IF($AK361="","",#REF!)</f>
        <v>#REF!</v>
      </c>
      <c r="AO361" s="23" t="e">
        <f t="shared" si="139"/>
        <v>#REF!</v>
      </c>
      <c r="AP361" s="19" t="e">
        <f>IF(#REF!=0,"",#REF!)</f>
        <v>#REF!</v>
      </c>
      <c r="AQ361" s="19" t="e">
        <f>IF(#REF!=0,"",#REF!)</f>
        <v>#REF!</v>
      </c>
      <c r="AR361" s="19" t="e">
        <f>IF(#REF!=0,"",#REF!)</f>
        <v>#REF!</v>
      </c>
      <c r="AS361" s="19" t="e">
        <f>#REF!</f>
        <v>#REF!</v>
      </c>
    </row>
    <row r="362" spans="4:45" ht="19.5" thickTop="1" thickBot="1" x14ac:dyDescent="0.25">
      <c r="D362" s="1" t="str">
        <f t="shared" si="140"/>
        <v/>
      </c>
      <c r="E362" s="1" t="str">
        <f t="shared" si="141"/>
        <v/>
      </c>
      <c r="K362" s="19" t="str">
        <f t="shared" si="128"/>
        <v/>
      </c>
      <c r="L362" s="19">
        <f t="shared" si="129"/>
        <v>10000</v>
      </c>
      <c r="M362" s="22" t="str">
        <f>TRIM(Data!$N359)</f>
        <v>Black Magic</v>
      </c>
      <c r="N362" s="22" t="str">
        <f>TRIM(Data!$A359)</f>
        <v>Black Magic</v>
      </c>
      <c r="O362" s="23">
        <f>IF(Data!$B359=0,"",Data!$B359)</f>
        <v>1992</v>
      </c>
      <c r="P362" s="19" t="str">
        <f>IF(Data!$C359=0,"",Data!$C359)</f>
        <v>1</v>
      </c>
      <c r="Q362" s="23" t="str">
        <f>IF($M362="","",Data!$E359)</f>
        <v>M</v>
      </c>
      <c r="R362" s="23" t="str">
        <f t="shared" si="130"/>
        <v>M</v>
      </c>
      <c r="S362" s="23" t="str">
        <f t="shared" si="131"/>
        <v>M</v>
      </c>
      <c r="T362" s="19" t="str">
        <f>IF(Data!$F359=0,"",Data!$F359)</f>
        <v/>
      </c>
      <c r="U362" s="19" t="str">
        <f>IF(Data!$G359=0,"",Data!$G359)</f>
        <v/>
      </c>
      <c r="V362" s="19" t="str">
        <f>IF(Data!$D359=0,"",Data!$D359)</f>
        <v/>
      </c>
      <c r="W362" s="19" t="str">
        <f>Data!$H359</f>
        <v>Japonica</v>
      </c>
      <c r="Y362" s="41" t="e">
        <f t="shared" si="125"/>
        <v>#REF!</v>
      </c>
      <c r="Z362" s="8">
        <f t="shared" si="132"/>
        <v>10000</v>
      </c>
      <c r="AA362" s="8" t="str">
        <f t="shared" si="133"/>
        <v>Black Magic</v>
      </c>
      <c r="AB362" s="8" t="str">
        <f t="shared" si="134"/>
        <v>M</v>
      </c>
      <c r="AC362" s="8" t="str">
        <f t="shared" si="135"/>
        <v/>
      </c>
      <c r="AD362" s="8" t="str">
        <f t="shared" si="136"/>
        <v/>
      </c>
      <c r="AE362" s="8" t="str">
        <f t="shared" si="137"/>
        <v/>
      </c>
      <c r="AF362" s="5">
        <f t="shared" si="138"/>
        <v>1992</v>
      </c>
      <c r="AG362" s="46">
        <v>359</v>
      </c>
      <c r="AH362" s="47" t="str">
        <f t="shared" si="126"/>
        <v/>
      </c>
      <c r="AI362" s="48" t="str">
        <f t="shared" si="127"/>
        <v/>
      </c>
      <c r="AK362" s="22" t="e">
        <f>TRIM(#REF!)</f>
        <v>#REF!</v>
      </c>
      <c r="AL362" s="23" t="e">
        <f>IF(#REF!=0,"",#REF!)</f>
        <v>#REF!</v>
      </c>
      <c r="AM362" s="19" t="e">
        <f>IF(#REF!=0,"",#REF!)</f>
        <v>#REF!</v>
      </c>
      <c r="AN362" s="23" t="e">
        <f>IF($AK362="","",#REF!)</f>
        <v>#REF!</v>
      </c>
      <c r="AO362" s="23" t="e">
        <f t="shared" si="139"/>
        <v>#REF!</v>
      </c>
      <c r="AP362" s="19" t="e">
        <f>IF(#REF!=0,"",#REF!)</f>
        <v>#REF!</v>
      </c>
      <c r="AQ362" s="19" t="e">
        <f>IF(#REF!=0,"",#REF!)</f>
        <v>#REF!</v>
      </c>
      <c r="AR362" s="19" t="e">
        <f>IF(#REF!=0,"",#REF!)</f>
        <v>#REF!</v>
      </c>
      <c r="AS362" s="19" t="e">
        <f>#REF!</f>
        <v>#REF!</v>
      </c>
    </row>
    <row r="363" spans="4:45" ht="19.5" thickTop="1" thickBot="1" x14ac:dyDescent="0.25">
      <c r="D363" s="1" t="str">
        <f t="shared" si="140"/>
        <v/>
      </c>
      <c r="E363" s="1" t="str">
        <f t="shared" si="141"/>
        <v/>
      </c>
      <c r="K363" s="19" t="str">
        <f t="shared" si="128"/>
        <v/>
      </c>
      <c r="L363" s="19">
        <f t="shared" si="129"/>
        <v>10000</v>
      </c>
      <c r="M363" s="22" t="str">
        <f>TRIM(Data!$N360)</f>
        <v>Black Opal</v>
      </c>
      <c r="N363" s="22" t="str">
        <f>TRIM(Data!$A360)</f>
        <v>Black Opal (H)</v>
      </c>
      <c r="O363" s="23">
        <f>IF(Data!$B360=0,"",Data!$B360)</f>
        <v>1985</v>
      </c>
      <c r="P363" s="19" t="str">
        <f>IF(Data!$C360=0,"",Data!$C360)</f>
        <v>1</v>
      </c>
      <c r="Q363" s="23" t="str">
        <f>IF($M363="","",Data!$E360)</f>
        <v>S-M</v>
      </c>
      <c r="R363" s="23" t="str">
        <f t="shared" si="130"/>
        <v>S</v>
      </c>
      <c r="S363" s="23" t="str">
        <f t="shared" si="131"/>
        <v>S</v>
      </c>
      <c r="T363" s="19" t="str">
        <f>IF(Data!$F360=0,"",Data!$F360)</f>
        <v/>
      </c>
      <c r="U363" s="19" t="str">
        <f>IF(Data!$G360=0,"",Data!$G360)</f>
        <v/>
      </c>
      <c r="V363" s="19" t="str">
        <f>IF(Data!$D360=0,"",Data!$D360)</f>
        <v/>
      </c>
      <c r="W363" s="19" t="str">
        <f>Data!$H360</f>
        <v>NRH</v>
      </c>
      <c r="Y363" s="41" t="e">
        <f t="shared" si="125"/>
        <v>#REF!</v>
      </c>
      <c r="Z363" s="8">
        <f t="shared" si="132"/>
        <v>10000</v>
      </c>
      <c r="AA363" s="8" t="str">
        <f t="shared" si="133"/>
        <v>Black Opal</v>
      </c>
      <c r="AB363" s="8" t="str">
        <f t="shared" si="134"/>
        <v>S</v>
      </c>
      <c r="AC363" s="8" t="str">
        <f t="shared" si="135"/>
        <v/>
      </c>
      <c r="AD363" s="8" t="str">
        <f t="shared" si="136"/>
        <v/>
      </c>
      <c r="AE363" s="8" t="str">
        <f t="shared" si="137"/>
        <v/>
      </c>
      <c r="AF363" s="5">
        <f t="shared" si="138"/>
        <v>1985</v>
      </c>
      <c r="AG363" s="46">
        <v>360</v>
      </c>
      <c r="AH363" s="47" t="str">
        <f t="shared" si="126"/>
        <v/>
      </c>
      <c r="AI363" s="48" t="str">
        <f t="shared" si="127"/>
        <v/>
      </c>
      <c r="AK363" s="22" t="e">
        <f>TRIM(#REF!)</f>
        <v>#REF!</v>
      </c>
      <c r="AL363" s="23" t="e">
        <f>IF(#REF!=0,"",#REF!)</f>
        <v>#REF!</v>
      </c>
      <c r="AM363" s="19" t="e">
        <f>IF(#REF!=0,"",#REF!)</f>
        <v>#REF!</v>
      </c>
      <c r="AN363" s="23" t="e">
        <f>IF($AK363="","",#REF!)</f>
        <v>#REF!</v>
      </c>
      <c r="AO363" s="23" t="e">
        <f t="shared" si="139"/>
        <v>#REF!</v>
      </c>
      <c r="AP363" s="19" t="e">
        <f>IF(#REF!=0,"",#REF!)</f>
        <v>#REF!</v>
      </c>
      <c r="AQ363" s="19" t="e">
        <f>IF(#REF!=0,"",#REF!)</f>
        <v>#REF!</v>
      </c>
      <c r="AR363" s="19" t="e">
        <f>IF(#REF!=0,"",#REF!)</f>
        <v>#REF!</v>
      </c>
      <c r="AS363" s="19" t="e">
        <f>#REF!</f>
        <v>#REF!</v>
      </c>
    </row>
    <row r="364" spans="4:45" ht="19.5" thickTop="1" thickBot="1" x14ac:dyDescent="0.25">
      <c r="D364" s="1" t="str">
        <f t="shared" si="140"/>
        <v/>
      </c>
      <c r="E364" s="1" t="str">
        <f t="shared" si="141"/>
        <v/>
      </c>
      <c r="K364" s="19" t="str">
        <f t="shared" si="128"/>
        <v/>
      </c>
      <c r="L364" s="19">
        <f t="shared" si="129"/>
        <v>10000</v>
      </c>
      <c r="M364" s="22" t="str">
        <f>TRIM(Data!$N361)</f>
        <v>Black Pearl</v>
      </c>
      <c r="N364" s="22" t="str">
        <f>TRIM(Data!$A361)</f>
        <v>Black Pearl</v>
      </c>
      <c r="O364" s="23">
        <f>IF(Data!$B361=0,"",Data!$B361)</f>
        <v>1973</v>
      </c>
      <c r="P364" s="19" t="str">
        <f>IF(Data!$C361=0,"",Data!$C361)</f>
        <v/>
      </c>
      <c r="Q364" s="23" t="str">
        <f>IF($M364="","",Data!$E361)</f>
        <v>M</v>
      </c>
      <c r="R364" s="23" t="str">
        <f t="shared" si="130"/>
        <v>M</v>
      </c>
      <c r="S364" s="23" t="str">
        <f t="shared" si="131"/>
        <v>M</v>
      </c>
      <c r="T364" s="19" t="str">
        <f>IF(Data!$F361=0,"",Data!$F361)</f>
        <v/>
      </c>
      <c r="U364" s="19" t="str">
        <f>IF(Data!$G361=0,"",Data!$G361)</f>
        <v/>
      </c>
      <c r="V364" s="19" t="str">
        <f>IF(Data!$D361=0,"",Data!$D361)</f>
        <v/>
      </c>
      <c r="W364" s="19" t="str">
        <f>Data!$H361</f>
        <v>Japonica</v>
      </c>
      <c r="Y364" s="41" t="e">
        <f t="shared" si="125"/>
        <v>#REF!</v>
      </c>
      <c r="Z364" s="8">
        <f t="shared" si="132"/>
        <v>10000</v>
      </c>
      <c r="AA364" s="8" t="str">
        <f t="shared" si="133"/>
        <v>Black Pearl</v>
      </c>
      <c r="AB364" s="8" t="str">
        <f t="shared" si="134"/>
        <v>M</v>
      </c>
      <c r="AC364" s="8" t="str">
        <f t="shared" si="135"/>
        <v/>
      </c>
      <c r="AD364" s="8" t="str">
        <f t="shared" si="136"/>
        <v/>
      </c>
      <c r="AE364" s="8" t="str">
        <f t="shared" si="137"/>
        <v/>
      </c>
      <c r="AF364" s="5">
        <f t="shared" si="138"/>
        <v>1973</v>
      </c>
      <c r="AG364" s="46">
        <v>361</v>
      </c>
      <c r="AH364" s="47" t="str">
        <f t="shared" si="126"/>
        <v/>
      </c>
      <c r="AI364" s="48" t="str">
        <f t="shared" si="127"/>
        <v/>
      </c>
      <c r="AK364" s="22" t="e">
        <f>TRIM(#REF!)</f>
        <v>#REF!</v>
      </c>
      <c r="AL364" s="23" t="e">
        <f>IF(#REF!=0,"",#REF!)</f>
        <v>#REF!</v>
      </c>
      <c r="AM364" s="19" t="e">
        <f>IF(#REF!=0,"",#REF!)</f>
        <v>#REF!</v>
      </c>
      <c r="AN364" s="23" t="e">
        <f>IF($AK364="","",#REF!)</f>
        <v>#REF!</v>
      </c>
      <c r="AO364" s="23" t="e">
        <f t="shared" si="139"/>
        <v>#REF!</v>
      </c>
      <c r="AP364" s="19" t="e">
        <f>IF(#REF!=0,"",#REF!)</f>
        <v>#REF!</v>
      </c>
      <c r="AQ364" s="19" t="e">
        <f>IF(#REF!=0,"",#REF!)</f>
        <v>#REF!</v>
      </c>
      <c r="AR364" s="19" t="e">
        <f>IF(#REF!=0,"",#REF!)</f>
        <v>#REF!</v>
      </c>
      <c r="AS364" s="19" t="e">
        <f>#REF!</f>
        <v>#REF!</v>
      </c>
    </row>
    <row r="365" spans="4:45" ht="19.5" thickTop="1" thickBot="1" x14ac:dyDescent="0.25">
      <c r="D365" s="1" t="str">
        <f t="shared" si="140"/>
        <v/>
      </c>
      <c r="E365" s="1" t="str">
        <f t="shared" si="141"/>
        <v/>
      </c>
      <c r="K365" s="19" t="str">
        <f t="shared" si="128"/>
        <v/>
      </c>
      <c r="L365" s="19">
        <f t="shared" si="129"/>
        <v>10000</v>
      </c>
      <c r="M365" s="22" t="str">
        <f>TRIM(Data!$N362)</f>
        <v>Black Red</v>
      </c>
      <c r="N365" s="22" t="str">
        <f>TRIM(Data!$A362)</f>
        <v>Black Red</v>
      </c>
      <c r="O365" s="23">
        <f>IF(Data!$B362=0,"",Data!$B362)</f>
        <v>2013</v>
      </c>
      <c r="P365" s="19" t="str">
        <f>IF(Data!$C362=0,"",Data!$C362)</f>
        <v>1</v>
      </c>
      <c r="Q365" s="23" t="str">
        <f>IF($M365="","",Data!$E362)</f>
        <v>VL</v>
      </c>
      <c r="R365" s="23" t="str">
        <f t="shared" si="130"/>
        <v>VL</v>
      </c>
      <c r="S365" s="23" t="str">
        <f t="shared" si="131"/>
        <v>VL</v>
      </c>
      <c r="T365" s="19" t="str">
        <f>IF(Data!$F362=0,"",Data!$F362)</f>
        <v/>
      </c>
      <c r="U365" s="19" t="str">
        <f>IF(Data!$G362=0,"",Data!$G362)</f>
        <v/>
      </c>
      <c r="V365" s="19" t="str">
        <f>IF(Data!$D362=0,"",Data!$D362)</f>
        <v/>
      </c>
      <c r="W365" s="19" t="str">
        <f>Data!$H362</f>
        <v>Japonica</v>
      </c>
      <c r="Y365" s="41" t="e">
        <f t="shared" si="125"/>
        <v>#REF!</v>
      </c>
      <c r="Z365" s="8">
        <f t="shared" si="132"/>
        <v>10000</v>
      </c>
      <c r="AA365" s="8" t="str">
        <f t="shared" si="133"/>
        <v>Black Red</v>
      </c>
      <c r="AB365" s="8" t="str">
        <f t="shared" si="134"/>
        <v>VL</v>
      </c>
      <c r="AC365" s="8" t="str">
        <f t="shared" si="135"/>
        <v/>
      </c>
      <c r="AD365" s="8" t="str">
        <f t="shared" si="136"/>
        <v/>
      </c>
      <c r="AE365" s="8" t="str">
        <f t="shared" si="137"/>
        <v/>
      </c>
      <c r="AF365" s="5">
        <f t="shared" si="138"/>
        <v>2013</v>
      </c>
      <c r="AG365" s="46">
        <v>362</v>
      </c>
      <c r="AH365" s="47" t="str">
        <f t="shared" si="126"/>
        <v/>
      </c>
      <c r="AI365" s="48" t="str">
        <f t="shared" si="127"/>
        <v/>
      </c>
      <c r="AK365" s="22" t="e">
        <f>TRIM(#REF!)</f>
        <v>#REF!</v>
      </c>
      <c r="AL365" s="23" t="e">
        <f>IF(#REF!=0,"",#REF!)</f>
        <v>#REF!</v>
      </c>
      <c r="AM365" s="19" t="e">
        <f>IF(#REF!=0,"",#REF!)</f>
        <v>#REF!</v>
      </c>
      <c r="AN365" s="23" t="e">
        <f>IF($AK365="","",#REF!)</f>
        <v>#REF!</v>
      </c>
      <c r="AO365" s="23" t="e">
        <f t="shared" si="139"/>
        <v>#REF!</v>
      </c>
      <c r="AP365" s="19" t="e">
        <f>IF(#REF!=0,"",#REF!)</f>
        <v>#REF!</v>
      </c>
      <c r="AQ365" s="19" t="e">
        <f>IF(#REF!=0,"",#REF!)</f>
        <v>#REF!</v>
      </c>
      <c r="AR365" s="19" t="e">
        <f>IF(#REF!=0,"",#REF!)</f>
        <v>#REF!</v>
      </c>
      <c r="AS365" s="19" t="e">
        <f>#REF!</f>
        <v>#REF!</v>
      </c>
    </row>
    <row r="366" spans="4:45" ht="19.5" thickTop="1" thickBot="1" x14ac:dyDescent="0.25">
      <c r="D366" s="1" t="str">
        <f t="shared" si="140"/>
        <v/>
      </c>
      <c r="E366" s="1" t="str">
        <f t="shared" si="141"/>
        <v/>
      </c>
      <c r="K366" s="19" t="str">
        <f t="shared" si="128"/>
        <v/>
      </c>
      <c r="L366" s="19">
        <f t="shared" si="129"/>
        <v>10000</v>
      </c>
      <c r="M366" s="22" t="str">
        <f>TRIM(Data!$N363)</f>
        <v>Black Tie</v>
      </c>
      <c r="N366" s="22" t="str">
        <f>TRIM(Data!$A363)</f>
        <v>Black Tie</v>
      </c>
      <c r="O366" s="23">
        <f>IF(Data!$B363=0,"",Data!$B363)</f>
        <v>1968</v>
      </c>
      <c r="P366" s="19" t="str">
        <f>IF(Data!$C363=0,"",Data!$C363)</f>
        <v>1</v>
      </c>
      <c r="Q366" s="23" t="str">
        <f>IF($M366="","",Data!$E363)</f>
        <v>S</v>
      </c>
      <c r="R366" s="23" t="str">
        <f t="shared" si="130"/>
        <v>S</v>
      </c>
      <c r="S366" s="23" t="str">
        <f t="shared" si="131"/>
        <v>S</v>
      </c>
      <c r="T366" s="19" t="str">
        <f>IF(Data!$F363=0,"",Data!$F363)</f>
        <v/>
      </c>
      <c r="U366" s="19" t="str">
        <f>IF(Data!$G363=0,"",Data!$G363)</f>
        <v>FD</v>
      </c>
      <c r="V366" s="19" t="str">
        <f>IF(Data!$D363=0,"",Data!$D363)</f>
        <v/>
      </c>
      <c r="W366" s="19" t="str">
        <f>Data!$H363</f>
        <v>Japonica</v>
      </c>
      <c r="Y366" s="41" t="e">
        <f t="shared" si="125"/>
        <v>#REF!</v>
      </c>
      <c r="Z366" s="8">
        <f t="shared" si="132"/>
        <v>10000</v>
      </c>
      <c r="AA366" s="8" t="str">
        <f t="shared" si="133"/>
        <v>Black Tie</v>
      </c>
      <c r="AB366" s="8" t="str">
        <f t="shared" si="134"/>
        <v>S</v>
      </c>
      <c r="AC366" s="8" t="str">
        <f t="shared" si="135"/>
        <v/>
      </c>
      <c r="AD366" s="8" t="str">
        <f t="shared" si="136"/>
        <v>FD</v>
      </c>
      <c r="AE366" s="8" t="str">
        <f t="shared" si="137"/>
        <v/>
      </c>
      <c r="AF366" s="5">
        <f t="shared" si="138"/>
        <v>1968</v>
      </c>
      <c r="AG366" s="46">
        <v>363</v>
      </c>
      <c r="AH366" s="47" t="str">
        <f t="shared" si="126"/>
        <v/>
      </c>
      <c r="AI366" s="48" t="str">
        <f t="shared" si="127"/>
        <v/>
      </c>
      <c r="AK366" s="22" t="e">
        <f>TRIM(#REF!)</f>
        <v>#REF!</v>
      </c>
      <c r="AL366" s="23" t="e">
        <f>IF(#REF!=0,"",#REF!)</f>
        <v>#REF!</v>
      </c>
      <c r="AM366" s="19" t="e">
        <f>IF(#REF!=0,"",#REF!)</f>
        <v>#REF!</v>
      </c>
      <c r="AN366" s="23" t="e">
        <f>IF($AK366="","",#REF!)</f>
        <v>#REF!</v>
      </c>
      <c r="AO366" s="23" t="e">
        <f t="shared" si="139"/>
        <v>#REF!</v>
      </c>
      <c r="AP366" s="19" t="e">
        <f>IF(#REF!=0,"",#REF!)</f>
        <v>#REF!</v>
      </c>
      <c r="AQ366" s="19" t="e">
        <f>IF(#REF!=0,"",#REF!)</f>
        <v>#REF!</v>
      </c>
      <c r="AR366" s="19" t="e">
        <f>IF(#REF!=0,"",#REF!)</f>
        <v>#REF!</v>
      </c>
      <c r="AS366" s="19" t="e">
        <f>#REF!</f>
        <v>#REF!</v>
      </c>
    </row>
    <row r="367" spans="4:45" ht="19.5" thickTop="1" thickBot="1" x14ac:dyDescent="0.25">
      <c r="D367" s="1" t="str">
        <f t="shared" si="140"/>
        <v/>
      </c>
      <c r="E367" s="1" t="str">
        <f t="shared" si="141"/>
        <v/>
      </c>
      <c r="K367" s="19" t="str">
        <f t="shared" si="128"/>
        <v/>
      </c>
      <c r="L367" s="19">
        <f t="shared" si="129"/>
        <v>10000</v>
      </c>
      <c r="M367" s="22" t="str">
        <f>TRIM(Data!$N364)</f>
        <v>Black Velvet</v>
      </c>
      <c r="N367" s="22" t="str">
        <f>TRIM(Data!$A364)</f>
        <v>Black Velvet</v>
      </c>
      <c r="O367" s="23">
        <f>IF(Data!$B364=0,"",Data!$B364)</f>
        <v>1997</v>
      </c>
      <c r="P367" s="19" t="str">
        <f>IF(Data!$C364=0,"",Data!$C364)</f>
        <v>1</v>
      </c>
      <c r="Q367" s="23" t="str">
        <f>IF($M367="","",Data!$E364)</f>
        <v>M-L</v>
      </c>
      <c r="R367" s="23" t="str">
        <f t="shared" si="130"/>
        <v>M</v>
      </c>
      <c r="S367" s="23" t="str">
        <f t="shared" si="131"/>
        <v>M</v>
      </c>
      <c r="T367" s="19" t="str">
        <f>IF(Data!$F364=0,"",Data!$F364)</f>
        <v/>
      </c>
      <c r="U367" s="19" t="str">
        <f>IF(Data!$G364=0,"",Data!$G364)</f>
        <v/>
      </c>
      <c r="V367" s="19" t="str">
        <f>IF(Data!$D364=0,"",Data!$D364)</f>
        <v/>
      </c>
      <c r="W367" s="19" t="str">
        <f>Data!$H364</f>
        <v>Japonica</v>
      </c>
      <c r="Y367" s="41" t="e">
        <f t="shared" si="125"/>
        <v>#REF!</v>
      </c>
      <c r="Z367" s="8">
        <f t="shared" si="132"/>
        <v>10000</v>
      </c>
      <c r="AA367" s="8" t="str">
        <f t="shared" si="133"/>
        <v>Black Velvet</v>
      </c>
      <c r="AB367" s="8" t="str">
        <f t="shared" si="134"/>
        <v>M</v>
      </c>
      <c r="AC367" s="8" t="str">
        <f t="shared" si="135"/>
        <v/>
      </c>
      <c r="AD367" s="8" t="str">
        <f t="shared" si="136"/>
        <v/>
      </c>
      <c r="AE367" s="8" t="str">
        <f t="shared" si="137"/>
        <v/>
      </c>
      <c r="AF367" s="5">
        <f t="shared" si="138"/>
        <v>1997</v>
      </c>
      <c r="AG367" s="46">
        <v>364</v>
      </c>
      <c r="AH367" s="47" t="str">
        <f t="shared" si="126"/>
        <v/>
      </c>
      <c r="AI367" s="48" t="str">
        <f t="shared" si="127"/>
        <v/>
      </c>
      <c r="AK367" s="22" t="e">
        <f>TRIM(#REF!)</f>
        <v>#REF!</v>
      </c>
      <c r="AL367" s="23" t="e">
        <f>IF(#REF!=0,"",#REF!)</f>
        <v>#REF!</v>
      </c>
      <c r="AM367" s="19" t="e">
        <f>IF(#REF!=0,"",#REF!)</f>
        <v>#REF!</v>
      </c>
      <c r="AN367" s="23" t="e">
        <f>IF($AK367="","",#REF!)</f>
        <v>#REF!</v>
      </c>
      <c r="AO367" s="23" t="e">
        <f t="shared" si="139"/>
        <v>#REF!</v>
      </c>
      <c r="AP367" s="19" t="e">
        <f>IF(#REF!=0,"",#REF!)</f>
        <v>#REF!</v>
      </c>
      <c r="AQ367" s="19" t="e">
        <f>IF(#REF!=0,"",#REF!)</f>
        <v>#REF!</v>
      </c>
      <c r="AR367" s="19" t="e">
        <f>IF(#REF!=0,"",#REF!)</f>
        <v>#REF!</v>
      </c>
      <c r="AS367" s="19" t="e">
        <f>#REF!</f>
        <v>#REF!</v>
      </c>
    </row>
    <row r="368" spans="4:45" ht="19.5" thickTop="1" thickBot="1" x14ac:dyDescent="0.25">
      <c r="D368" s="1" t="str">
        <f t="shared" si="140"/>
        <v/>
      </c>
      <c r="E368" s="1" t="str">
        <f t="shared" si="141"/>
        <v/>
      </c>
      <c r="K368" s="19" t="str">
        <f t="shared" si="128"/>
        <v/>
      </c>
      <c r="L368" s="19">
        <f t="shared" si="129"/>
        <v>10000</v>
      </c>
      <c r="M368" s="22" t="str">
        <f>TRIM(Data!$N365)</f>
        <v>Blaze of Glory</v>
      </c>
      <c r="N368" s="22" t="str">
        <f>TRIM(Data!$A365)</f>
        <v>Blaze of Glory</v>
      </c>
      <c r="O368" s="23">
        <f>IF(Data!$B365=0,"",Data!$B365)</f>
        <v>1965</v>
      </c>
      <c r="P368" s="19" t="str">
        <f>IF(Data!$C365=0,"",Data!$C365)</f>
        <v>1</v>
      </c>
      <c r="Q368" s="23" t="str">
        <f>IF($M368="","",Data!$E365)</f>
        <v>L</v>
      </c>
      <c r="R368" s="23" t="str">
        <f t="shared" si="130"/>
        <v>L</v>
      </c>
      <c r="S368" s="23" t="str">
        <f t="shared" si="131"/>
        <v>L</v>
      </c>
      <c r="T368" s="19" t="str">
        <f>IF(Data!$F365=0,"",Data!$F365)</f>
        <v/>
      </c>
      <c r="U368" s="19" t="str">
        <f>IF(Data!$G365=0,"",Data!$G365)</f>
        <v/>
      </c>
      <c r="V368" s="19" t="str">
        <f>IF(Data!$D365=0,"",Data!$D365)</f>
        <v/>
      </c>
      <c r="W368" s="19" t="str">
        <f>Data!$H365</f>
        <v>Japonica</v>
      </c>
      <c r="Y368" s="41" t="e">
        <f t="shared" si="125"/>
        <v>#REF!</v>
      </c>
      <c r="Z368" s="8">
        <f t="shared" si="132"/>
        <v>10000</v>
      </c>
      <c r="AA368" s="8" t="str">
        <f t="shared" si="133"/>
        <v>Blaze of Glory</v>
      </c>
      <c r="AB368" s="8" t="str">
        <f t="shared" si="134"/>
        <v>L</v>
      </c>
      <c r="AC368" s="8" t="str">
        <f t="shared" si="135"/>
        <v/>
      </c>
      <c r="AD368" s="8" t="str">
        <f t="shared" si="136"/>
        <v/>
      </c>
      <c r="AE368" s="8" t="str">
        <f t="shared" si="137"/>
        <v/>
      </c>
      <c r="AF368" s="5">
        <f t="shared" si="138"/>
        <v>1965</v>
      </c>
      <c r="AG368" s="46">
        <v>365</v>
      </c>
      <c r="AH368" s="47" t="str">
        <f t="shared" si="126"/>
        <v/>
      </c>
      <c r="AI368" s="48" t="str">
        <f t="shared" si="127"/>
        <v/>
      </c>
      <c r="AK368" s="22" t="e">
        <f>TRIM(#REF!)</f>
        <v>#REF!</v>
      </c>
      <c r="AL368" s="23" t="e">
        <f>IF(#REF!=0,"",#REF!)</f>
        <v>#REF!</v>
      </c>
      <c r="AM368" s="19" t="e">
        <f>IF(#REF!=0,"",#REF!)</f>
        <v>#REF!</v>
      </c>
      <c r="AN368" s="23" t="e">
        <f>IF($AK368="","",#REF!)</f>
        <v>#REF!</v>
      </c>
      <c r="AO368" s="23" t="e">
        <f t="shared" si="139"/>
        <v>#REF!</v>
      </c>
      <c r="AP368" s="19" t="e">
        <f>IF(#REF!=0,"",#REF!)</f>
        <v>#REF!</v>
      </c>
      <c r="AQ368" s="19" t="e">
        <f>IF(#REF!=0,"",#REF!)</f>
        <v>#REF!</v>
      </c>
      <c r="AR368" s="19" t="e">
        <f>IF(#REF!=0,"",#REF!)</f>
        <v>#REF!</v>
      </c>
      <c r="AS368" s="19" t="e">
        <f>#REF!</f>
        <v>#REF!</v>
      </c>
    </row>
    <row r="369" spans="4:45" ht="19.5" thickTop="1" thickBot="1" x14ac:dyDescent="0.25">
      <c r="D369" s="1" t="str">
        <f t="shared" si="140"/>
        <v/>
      </c>
      <c r="E369" s="1" t="str">
        <f t="shared" si="141"/>
        <v/>
      </c>
      <c r="K369" s="19" t="str">
        <f t="shared" si="128"/>
        <v/>
      </c>
      <c r="L369" s="19">
        <f t="shared" si="129"/>
        <v>10000</v>
      </c>
      <c r="M369" s="22" t="str">
        <f>TRIM(Data!$N366)</f>
        <v>Bleichroeder Pink</v>
      </c>
      <c r="N369" s="22" t="str">
        <f>TRIM(Data!$A366)</f>
        <v>Bleichroeder Pink (Baronne de Bleichroeder Pink; Casablanca; Huntington Pink)</v>
      </c>
      <c r="O369" s="23">
        <f>IF(Data!$B366=0,"",Data!$B366)</f>
        <v>1925</v>
      </c>
      <c r="P369" s="19" t="str">
        <f>IF(Data!$C366=0,"",Data!$C366)</f>
        <v>1</v>
      </c>
      <c r="Q369" s="23" t="str">
        <f>IF($M369="","",Data!$E366)</f>
        <v>M</v>
      </c>
      <c r="R369" s="23" t="str">
        <f t="shared" si="130"/>
        <v>M</v>
      </c>
      <c r="S369" s="23" t="str">
        <f t="shared" si="131"/>
        <v>M</v>
      </c>
      <c r="T369" s="19" t="str">
        <f>IF(Data!$F366=0,"",Data!$F366)</f>
        <v/>
      </c>
      <c r="U369" s="19" t="str">
        <f>IF(Data!$G366=0,"",Data!$G366)</f>
        <v>FD</v>
      </c>
      <c r="V369" s="19" t="str">
        <f>IF(Data!$D366=0,"",Data!$D366)</f>
        <v/>
      </c>
      <c r="W369" s="19" t="str">
        <f>Data!$H366</f>
        <v>Japonica</v>
      </c>
      <c r="Y369" s="41" t="e">
        <f t="shared" si="125"/>
        <v>#REF!</v>
      </c>
      <c r="Z369" s="8">
        <f t="shared" si="132"/>
        <v>10000</v>
      </c>
      <c r="AA369" s="8" t="str">
        <f t="shared" si="133"/>
        <v>Bleichroeder Pink</v>
      </c>
      <c r="AB369" s="8" t="str">
        <f t="shared" si="134"/>
        <v>M</v>
      </c>
      <c r="AC369" s="8" t="str">
        <f t="shared" si="135"/>
        <v/>
      </c>
      <c r="AD369" s="8" t="str">
        <f t="shared" si="136"/>
        <v>FD</v>
      </c>
      <c r="AE369" s="8" t="str">
        <f t="shared" si="137"/>
        <v/>
      </c>
      <c r="AF369" s="5">
        <f t="shared" si="138"/>
        <v>1925</v>
      </c>
      <c r="AG369" s="46">
        <v>366</v>
      </c>
      <c r="AH369" s="47" t="str">
        <f t="shared" si="126"/>
        <v/>
      </c>
      <c r="AI369" s="48" t="str">
        <f t="shared" si="127"/>
        <v/>
      </c>
      <c r="AK369" s="22" t="e">
        <f>TRIM(#REF!)</f>
        <v>#REF!</v>
      </c>
      <c r="AL369" s="23" t="e">
        <f>IF(#REF!=0,"",#REF!)</f>
        <v>#REF!</v>
      </c>
      <c r="AM369" s="19" t="e">
        <f>IF(#REF!=0,"",#REF!)</f>
        <v>#REF!</v>
      </c>
      <c r="AN369" s="23" t="e">
        <f>IF($AK369="","",#REF!)</f>
        <v>#REF!</v>
      </c>
      <c r="AO369" s="23" t="e">
        <f t="shared" si="139"/>
        <v>#REF!</v>
      </c>
      <c r="AP369" s="19" t="e">
        <f>IF(#REF!=0,"",#REF!)</f>
        <v>#REF!</v>
      </c>
      <c r="AQ369" s="19" t="e">
        <f>IF(#REF!=0,"",#REF!)</f>
        <v>#REF!</v>
      </c>
      <c r="AR369" s="19" t="e">
        <f>IF(#REF!=0,"",#REF!)</f>
        <v>#REF!</v>
      </c>
      <c r="AS369" s="19" t="e">
        <f>#REF!</f>
        <v>#REF!</v>
      </c>
    </row>
    <row r="370" spans="4:45" ht="19.5" thickTop="1" thickBot="1" x14ac:dyDescent="0.25">
      <c r="D370" s="1" t="str">
        <f t="shared" si="140"/>
        <v/>
      </c>
      <c r="E370" s="1" t="str">
        <f t="shared" si="141"/>
        <v/>
      </c>
      <c r="K370" s="19" t="str">
        <f t="shared" si="128"/>
        <v/>
      </c>
      <c r="L370" s="19">
        <f t="shared" si="129"/>
        <v>10000</v>
      </c>
      <c r="M370" s="22" t="str">
        <f>TRIM(Data!$N367)</f>
        <v>Blond Betty</v>
      </c>
      <c r="N370" s="22" t="str">
        <f>TRIM(Data!$A367)</f>
        <v>Blond Betty</v>
      </c>
      <c r="O370" s="23">
        <f>IF(Data!$B367=0,"",Data!$B367)</f>
        <v>1964</v>
      </c>
      <c r="P370" s="19" t="str">
        <f>IF(Data!$C367=0,"",Data!$C367)</f>
        <v>1</v>
      </c>
      <c r="Q370" s="23" t="str">
        <f>IF($M370="","",Data!$E367)</f>
        <v>M-L</v>
      </c>
      <c r="R370" s="23" t="str">
        <f t="shared" si="130"/>
        <v>M</v>
      </c>
      <c r="S370" s="23" t="str">
        <f t="shared" si="131"/>
        <v>M</v>
      </c>
      <c r="T370" s="19" t="str">
        <f>IF(Data!$F367=0,"",Data!$F367)</f>
        <v/>
      </c>
      <c r="U370" s="19" t="str">
        <f>IF(Data!$G367=0,"",Data!$G367)</f>
        <v/>
      </c>
      <c r="V370" s="19" t="str">
        <f>IF(Data!$D367=0,"",Data!$D367)</f>
        <v/>
      </c>
      <c r="W370" s="19" t="str">
        <f>Data!$H367</f>
        <v>Japonica</v>
      </c>
      <c r="Y370" s="41" t="e">
        <f t="shared" si="125"/>
        <v>#REF!</v>
      </c>
      <c r="Z370" s="8">
        <f t="shared" si="132"/>
        <v>10000</v>
      </c>
      <c r="AA370" s="8" t="str">
        <f t="shared" si="133"/>
        <v>Blond Betty</v>
      </c>
      <c r="AB370" s="8" t="str">
        <f t="shared" si="134"/>
        <v>M</v>
      </c>
      <c r="AC370" s="8" t="str">
        <f t="shared" si="135"/>
        <v/>
      </c>
      <c r="AD370" s="8" t="str">
        <f t="shared" si="136"/>
        <v/>
      </c>
      <c r="AE370" s="8" t="str">
        <f t="shared" si="137"/>
        <v/>
      </c>
      <c r="AF370" s="5">
        <f t="shared" si="138"/>
        <v>1964</v>
      </c>
      <c r="AG370" s="46">
        <v>367</v>
      </c>
      <c r="AH370" s="47" t="str">
        <f t="shared" si="126"/>
        <v/>
      </c>
      <c r="AI370" s="48" t="str">
        <f t="shared" si="127"/>
        <v/>
      </c>
      <c r="AK370" s="22" t="e">
        <f>TRIM(#REF!)</f>
        <v>#REF!</v>
      </c>
      <c r="AL370" s="23" t="e">
        <f>IF(#REF!=0,"",#REF!)</f>
        <v>#REF!</v>
      </c>
      <c r="AM370" s="19" t="e">
        <f>IF(#REF!=0,"",#REF!)</f>
        <v>#REF!</v>
      </c>
      <c r="AN370" s="23" t="e">
        <f>IF($AK370="","",#REF!)</f>
        <v>#REF!</v>
      </c>
      <c r="AO370" s="23" t="e">
        <f t="shared" si="139"/>
        <v>#REF!</v>
      </c>
      <c r="AP370" s="19" t="e">
        <f>IF(#REF!=0,"",#REF!)</f>
        <v>#REF!</v>
      </c>
      <c r="AQ370" s="19" t="e">
        <f>IF(#REF!=0,"",#REF!)</f>
        <v>#REF!</v>
      </c>
      <c r="AR370" s="19" t="e">
        <f>IF(#REF!=0,"",#REF!)</f>
        <v>#REF!</v>
      </c>
      <c r="AS370" s="19" t="e">
        <f>#REF!</f>
        <v>#REF!</v>
      </c>
    </row>
    <row r="371" spans="4:45" ht="19.5" thickTop="1" thickBot="1" x14ac:dyDescent="0.25">
      <c r="D371" s="1" t="str">
        <f t="shared" si="140"/>
        <v/>
      </c>
      <c r="E371" s="1" t="str">
        <f t="shared" si="141"/>
        <v/>
      </c>
      <c r="K371" s="19" t="str">
        <f t="shared" si="128"/>
        <v/>
      </c>
      <c r="L371" s="19">
        <f t="shared" si="129"/>
        <v>10000</v>
      </c>
      <c r="M371" s="22" t="str">
        <f>TRIM(Data!$N368)</f>
        <v>Blondy</v>
      </c>
      <c r="N371" s="22" t="str">
        <f>TRIM(Data!$A368)</f>
        <v>Blondy (H)</v>
      </c>
      <c r="O371" s="23">
        <f>IF(Data!$B368=0,"",Data!$B368)</f>
        <v>1986</v>
      </c>
      <c r="P371" s="19" t="str">
        <f>IF(Data!$C368=0,"",Data!$C368)</f>
        <v/>
      </c>
      <c r="Q371" s="23" t="str">
        <f>IF($M371="","",Data!$E368)</f>
        <v>Min</v>
      </c>
      <c r="R371" s="23" t="str">
        <f t="shared" si="130"/>
        <v>Min</v>
      </c>
      <c r="S371" s="23" t="str">
        <f t="shared" si="131"/>
        <v>Min</v>
      </c>
      <c r="T371" s="19" t="str">
        <f>IF(Data!$F368=0,"",Data!$F368)</f>
        <v>WHITE</v>
      </c>
      <c r="U371" s="19" t="str">
        <f>IF(Data!$G368=0,"",Data!$G368)</f>
        <v/>
      </c>
      <c r="V371" s="19" t="str">
        <f>IF(Data!$D368=0,"",Data!$D368)</f>
        <v/>
      </c>
      <c r="W371" s="19" t="str">
        <f>Data!$H368</f>
        <v>NRH</v>
      </c>
      <c r="Y371" s="41" t="e">
        <f t="shared" si="125"/>
        <v>#REF!</v>
      </c>
      <c r="Z371" s="8">
        <f t="shared" si="132"/>
        <v>10000</v>
      </c>
      <c r="AA371" s="8" t="str">
        <f t="shared" si="133"/>
        <v>Blondy</v>
      </c>
      <c r="AB371" s="8" t="str">
        <f t="shared" si="134"/>
        <v>Min</v>
      </c>
      <c r="AC371" s="8" t="str">
        <f t="shared" si="135"/>
        <v>WHITE</v>
      </c>
      <c r="AD371" s="8" t="str">
        <f t="shared" si="136"/>
        <v/>
      </c>
      <c r="AE371" s="8" t="str">
        <f t="shared" si="137"/>
        <v/>
      </c>
      <c r="AF371" s="5">
        <f t="shared" si="138"/>
        <v>1986</v>
      </c>
      <c r="AG371" s="46">
        <v>368</v>
      </c>
      <c r="AH371" s="47" t="str">
        <f t="shared" si="126"/>
        <v/>
      </c>
      <c r="AI371" s="48" t="str">
        <f t="shared" si="127"/>
        <v/>
      </c>
      <c r="AK371" s="22" t="e">
        <f>TRIM(#REF!)</f>
        <v>#REF!</v>
      </c>
      <c r="AL371" s="23" t="e">
        <f>IF(#REF!=0,"",#REF!)</f>
        <v>#REF!</v>
      </c>
      <c r="AM371" s="19" t="e">
        <f>IF(#REF!=0,"",#REF!)</f>
        <v>#REF!</v>
      </c>
      <c r="AN371" s="23" t="e">
        <f>IF($AK371="","",#REF!)</f>
        <v>#REF!</v>
      </c>
      <c r="AO371" s="23" t="e">
        <f t="shared" si="139"/>
        <v>#REF!</v>
      </c>
      <c r="AP371" s="19" t="e">
        <f>IF(#REF!=0,"",#REF!)</f>
        <v>#REF!</v>
      </c>
      <c r="AQ371" s="19" t="e">
        <f>IF(#REF!=0,"",#REF!)</f>
        <v>#REF!</v>
      </c>
      <c r="AR371" s="19" t="e">
        <f>IF(#REF!=0,"",#REF!)</f>
        <v>#REF!</v>
      </c>
      <c r="AS371" s="19" t="e">
        <f>#REF!</f>
        <v>#REF!</v>
      </c>
    </row>
    <row r="372" spans="4:45" ht="19.5" thickTop="1" thickBot="1" x14ac:dyDescent="0.25">
      <c r="D372" s="1" t="str">
        <f t="shared" si="140"/>
        <v/>
      </c>
      <c r="E372" s="1" t="str">
        <f t="shared" si="141"/>
        <v/>
      </c>
      <c r="K372" s="19" t="str">
        <f t="shared" si="128"/>
        <v/>
      </c>
      <c r="L372" s="19">
        <f t="shared" si="129"/>
        <v>10000</v>
      </c>
      <c r="M372" s="22" t="str">
        <f>TRIM(Data!$N369)</f>
        <v>Blood of China</v>
      </c>
      <c r="N372" s="22" t="str">
        <f>TRIM(Data!$A369)</f>
        <v>Blood of China (Victor Emmanuel, Alice Slack)</v>
      </c>
      <c r="O372" s="23">
        <f>IF(Data!$B369=0,"",Data!$B369)</f>
        <v>1928</v>
      </c>
      <c r="P372" s="19" t="str">
        <f>IF(Data!$C369=0,"",Data!$C369)</f>
        <v>1</v>
      </c>
      <c r="Q372" s="23" t="str">
        <f>IF($M372="","",Data!$E369)</f>
        <v>M</v>
      </c>
      <c r="R372" s="23" t="str">
        <f t="shared" si="130"/>
        <v>M</v>
      </c>
      <c r="S372" s="23" t="str">
        <f t="shared" si="131"/>
        <v>M</v>
      </c>
      <c r="T372" s="19" t="str">
        <f>IF(Data!$F369=0,"",Data!$F369)</f>
        <v/>
      </c>
      <c r="U372" s="19" t="str">
        <f>IF(Data!$G369=0,"",Data!$G369)</f>
        <v/>
      </c>
      <c r="V372" s="19" t="str">
        <f>IF(Data!$D369=0,"",Data!$D369)</f>
        <v/>
      </c>
      <c r="W372" s="19" t="str">
        <f>Data!$H369</f>
        <v>Japonica</v>
      </c>
      <c r="Y372" s="41" t="e">
        <f t="shared" si="125"/>
        <v>#REF!</v>
      </c>
      <c r="Z372" s="8">
        <f t="shared" si="132"/>
        <v>10000</v>
      </c>
      <c r="AA372" s="8" t="str">
        <f t="shared" si="133"/>
        <v>Blood of China</v>
      </c>
      <c r="AB372" s="8" t="str">
        <f t="shared" si="134"/>
        <v>M</v>
      </c>
      <c r="AC372" s="8" t="str">
        <f t="shared" si="135"/>
        <v/>
      </c>
      <c r="AD372" s="8" t="str">
        <f t="shared" si="136"/>
        <v/>
      </c>
      <c r="AE372" s="8" t="str">
        <f t="shared" si="137"/>
        <v/>
      </c>
      <c r="AF372" s="5">
        <f t="shared" si="138"/>
        <v>1928</v>
      </c>
      <c r="AG372" s="46">
        <v>369</v>
      </c>
      <c r="AH372" s="47" t="str">
        <f t="shared" si="126"/>
        <v/>
      </c>
      <c r="AI372" s="48" t="str">
        <f t="shared" si="127"/>
        <v/>
      </c>
      <c r="AK372" s="22" t="e">
        <f>TRIM(#REF!)</f>
        <v>#REF!</v>
      </c>
      <c r="AL372" s="23" t="e">
        <f>IF(#REF!=0,"",#REF!)</f>
        <v>#REF!</v>
      </c>
      <c r="AM372" s="19" t="e">
        <f>IF(#REF!=0,"",#REF!)</f>
        <v>#REF!</v>
      </c>
      <c r="AN372" s="23" t="e">
        <f>IF($AK372="","",#REF!)</f>
        <v>#REF!</v>
      </c>
      <c r="AO372" s="23" t="e">
        <f t="shared" si="139"/>
        <v>#REF!</v>
      </c>
      <c r="AP372" s="19" t="e">
        <f>IF(#REF!=0,"",#REF!)</f>
        <v>#REF!</v>
      </c>
      <c r="AQ372" s="19" t="e">
        <f>IF(#REF!=0,"",#REF!)</f>
        <v>#REF!</v>
      </c>
      <c r="AR372" s="19" t="e">
        <f>IF(#REF!=0,"",#REF!)</f>
        <v>#REF!</v>
      </c>
      <c r="AS372" s="19" t="e">
        <f>#REF!</f>
        <v>#REF!</v>
      </c>
    </row>
    <row r="373" spans="4:45" ht="19.5" thickTop="1" thickBot="1" x14ac:dyDescent="0.25">
      <c r="D373" s="1" t="str">
        <f t="shared" si="140"/>
        <v/>
      </c>
      <c r="E373" s="1" t="str">
        <f t="shared" si="141"/>
        <v/>
      </c>
      <c r="K373" s="19" t="str">
        <f t="shared" si="128"/>
        <v/>
      </c>
      <c r="L373" s="19">
        <f t="shared" si="129"/>
        <v>10000</v>
      </c>
      <c r="M373" s="22" t="str">
        <f>TRIM(Data!$N370)</f>
        <v>Blood of Christ (See Mathotiana Alba)</v>
      </c>
      <c r="N373" s="22" t="str">
        <f>TRIM(Data!$A370)</f>
        <v>Blood of Christ (See Mathotiana Alba)</v>
      </c>
      <c r="O373" s="23">
        <f>IF(Data!$B370=0,"",Data!$B370)</f>
        <v>1858</v>
      </c>
      <c r="P373" s="19" t="str">
        <f>IF(Data!$C370=0,"",Data!$C370)</f>
        <v/>
      </c>
      <c r="Q373" s="23" t="str">
        <f>IF($M373="","",Data!$E370)</f>
        <v>L</v>
      </c>
      <c r="R373" s="23" t="str">
        <f t="shared" si="130"/>
        <v>L</v>
      </c>
      <c r="S373" s="23" t="str">
        <f t="shared" si="131"/>
        <v>L</v>
      </c>
      <c r="T373" s="19" t="str">
        <f>IF(Data!$F370=0,"",Data!$F370)</f>
        <v/>
      </c>
      <c r="U373" s="19" t="str">
        <f>IF(Data!$G370=0,"",Data!$G370)</f>
        <v/>
      </c>
      <c r="V373" s="19" t="str">
        <f>IF(Data!$D370=0,"",Data!$D370)</f>
        <v>ANTIQUE</v>
      </c>
      <c r="W373" s="19" t="str">
        <f>Data!$H370</f>
        <v>Japonica</v>
      </c>
      <c r="Y373" s="41" t="e">
        <f t="shared" si="125"/>
        <v>#REF!</v>
      </c>
      <c r="Z373" s="8">
        <f t="shared" si="132"/>
        <v>373</v>
      </c>
      <c r="AA373" s="8" t="str">
        <f t="shared" si="133"/>
        <v>Blood of Christ (See Mathotiana Alba)</v>
      </c>
      <c r="AB373" s="8" t="str">
        <f t="shared" si="134"/>
        <v>L</v>
      </c>
      <c r="AC373" s="8" t="str">
        <f t="shared" si="135"/>
        <v/>
      </c>
      <c r="AD373" s="8" t="str">
        <f t="shared" si="136"/>
        <v/>
      </c>
      <c r="AE373" s="8" t="str">
        <f t="shared" si="137"/>
        <v>ANTIQUE</v>
      </c>
      <c r="AF373" s="5">
        <f t="shared" si="138"/>
        <v>1858</v>
      </c>
      <c r="AG373" s="46">
        <v>370</v>
      </c>
      <c r="AH373" s="47" t="str">
        <f t="shared" si="126"/>
        <v/>
      </c>
      <c r="AI373" s="48" t="str">
        <f t="shared" si="127"/>
        <v/>
      </c>
      <c r="AK373" s="22" t="e">
        <f>TRIM(#REF!)</f>
        <v>#REF!</v>
      </c>
      <c r="AL373" s="23" t="e">
        <f>IF(#REF!=0,"",#REF!)</f>
        <v>#REF!</v>
      </c>
      <c r="AM373" s="19" t="e">
        <f>IF(#REF!=0,"",#REF!)</f>
        <v>#REF!</v>
      </c>
      <c r="AN373" s="23" t="e">
        <f>IF($AK373="","",#REF!)</f>
        <v>#REF!</v>
      </c>
      <c r="AO373" s="23" t="e">
        <f t="shared" si="139"/>
        <v>#REF!</v>
      </c>
      <c r="AP373" s="19" t="e">
        <f>IF(#REF!=0,"",#REF!)</f>
        <v>#REF!</v>
      </c>
      <c r="AQ373" s="19" t="e">
        <f>IF(#REF!=0,"",#REF!)</f>
        <v>#REF!</v>
      </c>
      <c r="AR373" s="19" t="e">
        <f>IF(#REF!=0,"",#REF!)</f>
        <v>#REF!</v>
      </c>
      <c r="AS373" s="19" t="e">
        <f>#REF!</f>
        <v>#REF!</v>
      </c>
    </row>
    <row r="374" spans="4:45" ht="19.5" thickTop="1" thickBot="1" x14ac:dyDescent="0.25">
      <c r="D374" s="1" t="str">
        <f t="shared" si="140"/>
        <v/>
      </c>
      <c r="E374" s="1" t="str">
        <f t="shared" si="141"/>
        <v/>
      </c>
      <c r="K374" s="19" t="str">
        <f t="shared" si="128"/>
        <v/>
      </c>
      <c r="L374" s="19">
        <f t="shared" si="129"/>
        <v>10000</v>
      </c>
      <c r="M374" s="22" t="str">
        <f>TRIM(Data!$N371)</f>
        <v>Bloomfield</v>
      </c>
      <c r="N374" s="22" t="str">
        <f>TRIM(Data!$A371)</f>
        <v>Bloomfield (Morris)</v>
      </c>
      <c r="O374" s="23">
        <f>IF(Data!$B371=0,"",Data!$B371)</f>
        <v>1985</v>
      </c>
      <c r="P374" s="19" t="str">
        <f>IF(Data!$C371=0,"",Data!$C371)</f>
        <v>1</v>
      </c>
      <c r="Q374" s="23" t="str">
        <f>IF($M374="","",Data!$E371)</f>
        <v>S</v>
      </c>
      <c r="R374" s="23" t="str">
        <f t="shared" si="130"/>
        <v>S</v>
      </c>
      <c r="S374" s="23" t="str">
        <f t="shared" si="131"/>
        <v>S</v>
      </c>
      <c r="T374" s="19" t="str">
        <f>IF(Data!$F371=0,"",Data!$F371)</f>
        <v/>
      </c>
      <c r="U374" s="19" t="str">
        <f>IF(Data!$G371=0,"",Data!$G371)</f>
        <v/>
      </c>
      <c r="V374" s="19" t="str">
        <f>IF(Data!$D371=0,"",Data!$D371)</f>
        <v/>
      </c>
      <c r="W374" s="19" t="str">
        <f>Data!$H371</f>
        <v>Japonica</v>
      </c>
      <c r="Y374" s="41" t="e">
        <f t="shared" si="125"/>
        <v>#REF!</v>
      </c>
      <c r="Z374" s="8">
        <f t="shared" si="132"/>
        <v>10000</v>
      </c>
      <c r="AA374" s="8" t="str">
        <f t="shared" si="133"/>
        <v>Bloomfield</v>
      </c>
      <c r="AB374" s="8" t="str">
        <f t="shared" si="134"/>
        <v>S</v>
      </c>
      <c r="AC374" s="8" t="str">
        <f t="shared" si="135"/>
        <v/>
      </c>
      <c r="AD374" s="8" t="str">
        <f t="shared" si="136"/>
        <v/>
      </c>
      <c r="AE374" s="8" t="str">
        <f t="shared" si="137"/>
        <v/>
      </c>
      <c r="AF374" s="5">
        <f t="shared" si="138"/>
        <v>1985</v>
      </c>
      <c r="AG374" s="46">
        <v>371</v>
      </c>
      <c r="AH374" s="47" t="str">
        <f t="shared" si="126"/>
        <v/>
      </c>
      <c r="AI374" s="48" t="str">
        <f t="shared" si="127"/>
        <v/>
      </c>
      <c r="AK374" s="22" t="e">
        <f>TRIM(#REF!)</f>
        <v>#REF!</v>
      </c>
      <c r="AL374" s="23" t="e">
        <f>IF(#REF!=0,"",#REF!)</f>
        <v>#REF!</v>
      </c>
      <c r="AM374" s="19" t="e">
        <f>IF(#REF!=0,"",#REF!)</f>
        <v>#REF!</v>
      </c>
      <c r="AN374" s="23" t="e">
        <f>IF($AK374="","",#REF!)</f>
        <v>#REF!</v>
      </c>
      <c r="AO374" s="23" t="e">
        <f t="shared" si="139"/>
        <v>#REF!</v>
      </c>
      <c r="AP374" s="19" t="e">
        <f>IF(#REF!=0,"",#REF!)</f>
        <v>#REF!</v>
      </c>
      <c r="AQ374" s="19" t="e">
        <f>IF(#REF!=0,"",#REF!)</f>
        <v>#REF!</v>
      </c>
      <c r="AR374" s="19" t="e">
        <f>IF(#REF!=0,"",#REF!)</f>
        <v>#REF!</v>
      </c>
      <c r="AS374" s="19" t="e">
        <f>#REF!</f>
        <v>#REF!</v>
      </c>
    </row>
    <row r="375" spans="4:45" ht="19.5" thickTop="1" thickBot="1" x14ac:dyDescent="0.25">
      <c r="D375" s="1" t="str">
        <f t="shared" si="140"/>
        <v/>
      </c>
      <c r="E375" s="1" t="str">
        <f t="shared" si="141"/>
        <v/>
      </c>
      <c r="K375" s="19" t="str">
        <f t="shared" si="128"/>
        <v/>
      </c>
      <c r="L375" s="19">
        <f t="shared" si="129"/>
        <v>10000</v>
      </c>
      <c r="M375" s="22" t="str">
        <f>TRIM(Data!$N372)</f>
        <v>Bloomfield</v>
      </c>
      <c r="N375" s="22" t="str">
        <f>TRIM(Data!$A372)</f>
        <v>Bloomfield (R)</v>
      </c>
      <c r="O375" s="23">
        <f>IF(Data!$B372=0,"",Data!$B372)</f>
        <v>1985</v>
      </c>
      <c r="P375" s="19" t="str">
        <f>IF(Data!$C372=0,"",Data!$C372)</f>
        <v>1</v>
      </c>
      <c r="Q375" s="23" t="str">
        <f>IF($M375="","",Data!$E372)</f>
        <v>L-VL</v>
      </c>
      <c r="R375" s="23" t="str">
        <f t="shared" si="130"/>
        <v>L</v>
      </c>
      <c r="S375" s="23" t="str">
        <f t="shared" si="131"/>
        <v>L</v>
      </c>
      <c r="T375" s="19" t="str">
        <f>IF(Data!$F372=0,"",Data!$F372)</f>
        <v/>
      </c>
      <c r="U375" s="19" t="str">
        <f>IF(Data!$G372=0,"",Data!$G372)</f>
        <v/>
      </c>
      <c r="V375" s="19" t="str">
        <f>IF(Data!$D372=0,"",Data!$D372)</f>
        <v/>
      </c>
      <c r="W375" s="19" t="str">
        <f>Data!$H372</f>
        <v>Reticulata</v>
      </c>
      <c r="Y375" s="41" t="e">
        <f t="shared" si="125"/>
        <v>#REF!</v>
      </c>
      <c r="Z375" s="8">
        <f t="shared" si="132"/>
        <v>10000</v>
      </c>
      <c r="AA375" s="8" t="str">
        <f t="shared" si="133"/>
        <v>Bloomfield</v>
      </c>
      <c r="AB375" s="8" t="str">
        <f t="shared" si="134"/>
        <v>L</v>
      </c>
      <c r="AC375" s="8" t="str">
        <f t="shared" si="135"/>
        <v/>
      </c>
      <c r="AD375" s="8" t="str">
        <f t="shared" si="136"/>
        <v/>
      </c>
      <c r="AE375" s="8" t="str">
        <f t="shared" si="137"/>
        <v/>
      </c>
      <c r="AF375" s="5">
        <f t="shared" si="138"/>
        <v>1985</v>
      </c>
      <c r="AG375" s="46">
        <v>372</v>
      </c>
      <c r="AH375" s="47" t="str">
        <f t="shared" si="126"/>
        <v/>
      </c>
      <c r="AI375" s="48" t="str">
        <f t="shared" si="127"/>
        <v/>
      </c>
      <c r="AK375" s="22" t="e">
        <f>TRIM(#REF!)</f>
        <v>#REF!</v>
      </c>
      <c r="AL375" s="23" t="e">
        <f>IF(#REF!=0,"",#REF!)</f>
        <v>#REF!</v>
      </c>
      <c r="AM375" s="19" t="e">
        <f>IF(#REF!=0,"",#REF!)</f>
        <v>#REF!</v>
      </c>
      <c r="AN375" s="23" t="e">
        <f>IF($AK375="","",#REF!)</f>
        <v>#REF!</v>
      </c>
      <c r="AO375" s="23" t="e">
        <f t="shared" si="139"/>
        <v>#REF!</v>
      </c>
      <c r="AP375" s="19" t="e">
        <f>IF(#REF!=0,"",#REF!)</f>
        <v>#REF!</v>
      </c>
      <c r="AQ375" s="19" t="e">
        <f>IF(#REF!=0,"",#REF!)</f>
        <v>#REF!</v>
      </c>
      <c r="AR375" s="19" t="e">
        <f>IF(#REF!=0,"",#REF!)</f>
        <v>#REF!</v>
      </c>
      <c r="AS375" s="19" t="e">
        <f>#REF!</f>
        <v>#REF!</v>
      </c>
    </row>
    <row r="376" spans="4:45" ht="19.5" thickTop="1" thickBot="1" x14ac:dyDescent="0.25">
      <c r="D376" s="1" t="str">
        <f t="shared" si="140"/>
        <v/>
      </c>
      <c r="E376" s="1" t="str">
        <f t="shared" si="141"/>
        <v/>
      </c>
      <c r="K376" s="19" t="str">
        <f t="shared" si="128"/>
        <v/>
      </c>
      <c r="L376" s="19">
        <f t="shared" si="129"/>
        <v>10000</v>
      </c>
      <c r="M376" s="22" t="str">
        <f>TRIM(Data!$N373)</f>
        <v>Blue Bird</v>
      </c>
      <c r="N376" s="22" t="str">
        <f>TRIM(Data!$A373)</f>
        <v>Blue Bird (H)</v>
      </c>
      <c r="O376" s="23">
        <f>IF(Data!$B373=0,"",Data!$B373)</f>
        <v>1977</v>
      </c>
      <c r="P376" s="19" t="str">
        <f>IF(Data!$C373=0,"",Data!$C373)</f>
        <v>1</v>
      </c>
      <c r="Q376" s="23" t="str">
        <f>IF($M376="","",Data!$E373)</f>
        <v>M</v>
      </c>
      <c r="R376" s="23" t="str">
        <f t="shared" si="130"/>
        <v>M</v>
      </c>
      <c r="S376" s="23" t="str">
        <f t="shared" si="131"/>
        <v>M</v>
      </c>
      <c r="T376" s="19" t="str">
        <f>IF(Data!$F373=0,"",Data!$F373)</f>
        <v/>
      </c>
      <c r="U376" s="19" t="str">
        <f>IF(Data!$G373=0,"",Data!$G373)</f>
        <v/>
      </c>
      <c r="V376" s="19" t="str">
        <f>IF(Data!$D373=0,"",Data!$D373)</f>
        <v/>
      </c>
      <c r="W376" s="19" t="str">
        <f>Data!$H373</f>
        <v>NRH</v>
      </c>
      <c r="Y376" s="41" t="e">
        <f t="shared" si="125"/>
        <v>#REF!</v>
      </c>
      <c r="Z376" s="8">
        <f t="shared" si="132"/>
        <v>10000</v>
      </c>
      <c r="AA376" s="8" t="str">
        <f t="shared" si="133"/>
        <v>Blue Bird</v>
      </c>
      <c r="AB376" s="8" t="str">
        <f t="shared" si="134"/>
        <v>M</v>
      </c>
      <c r="AC376" s="8" t="str">
        <f t="shared" si="135"/>
        <v/>
      </c>
      <c r="AD376" s="8" t="str">
        <f t="shared" si="136"/>
        <v/>
      </c>
      <c r="AE376" s="8" t="str">
        <f t="shared" si="137"/>
        <v/>
      </c>
      <c r="AF376" s="5">
        <f t="shared" si="138"/>
        <v>1977</v>
      </c>
      <c r="AG376" s="46">
        <v>373</v>
      </c>
      <c r="AH376" s="47" t="str">
        <f t="shared" si="126"/>
        <v/>
      </c>
      <c r="AI376" s="48" t="str">
        <f t="shared" si="127"/>
        <v/>
      </c>
      <c r="AK376" s="22" t="e">
        <f>TRIM(#REF!)</f>
        <v>#REF!</v>
      </c>
      <c r="AL376" s="23" t="e">
        <f>IF(#REF!=0,"",#REF!)</f>
        <v>#REF!</v>
      </c>
      <c r="AM376" s="19" t="e">
        <f>IF(#REF!=0,"",#REF!)</f>
        <v>#REF!</v>
      </c>
      <c r="AN376" s="23" t="e">
        <f>IF($AK376="","",#REF!)</f>
        <v>#REF!</v>
      </c>
      <c r="AO376" s="23" t="e">
        <f t="shared" si="139"/>
        <v>#REF!</v>
      </c>
      <c r="AP376" s="19" t="e">
        <f>IF(#REF!=0,"",#REF!)</f>
        <v>#REF!</v>
      </c>
      <c r="AQ376" s="19" t="e">
        <f>IF(#REF!=0,"",#REF!)</f>
        <v>#REF!</v>
      </c>
      <c r="AR376" s="19" t="e">
        <f>IF(#REF!=0,"",#REF!)</f>
        <v>#REF!</v>
      </c>
      <c r="AS376" s="19" t="e">
        <f>#REF!</f>
        <v>#REF!</v>
      </c>
    </row>
    <row r="377" spans="4:45" ht="19.5" thickTop="1" thickBot="1" x14ac:dyDescent="0.25">
      <c r="D377" s="1" t="str">
        <f t="shared" si="140"/>
        <v/>
      </c>
      <c r="E377" s="1" t="str">
        <f t="shared" si="141"/>
        <v/>
      </c>
      <c r="K377" s="19" t="str">
        <f t="shared" si="128"/>
        <v/>
      </c>
      <c r="L377" s="19">
        <f t="shared" si="129"/>
        <v>10000</v>
      </c>
      <c r="M377" s="22" t="str">
        <f>TRIM(Data!$N374)</f>
        <v>Blue Danube</v>
      </c>
      <c r="N377" s="22" t="str">
        <f>TRIM(Data!$A374)</f>
        <v>Blue Danube (H)</v>
      </c>
      <c r="O377" s="23">
        <f>IF(Data!$B374=0,"",Data!$B374)</f>
        <v>1960</v>
      </c>
      <c r="P377" s="19" t="str">
        <f>IF(Data!$C374=0,"",Data!$C374)</f>
        <v>1</v>
      </c>
      <c r="Q377" s="23" t="str">
        <f>IF($M377="","",Data!$E374)</f>
        <v>M</v>
      </c>
      <c r="R377" s="23" t="str">
        <f t="shared" si="130"/>
        <v>M</v>
      </c>
      <c r="S377" s="23" t="str">
        <f t="shared" si="131"/>
        <v>M</v>
      </c>
      <c r="T377" s="19" t="str">
        <f>IF(Data!$F374=0,"",Data!$F374)</f>
        <v/>
      </c>
      <c r="U377" s="19" t="str">
        <f>IF(Data!$G374=0,"",Data!$G374)</f>
        <v/>
      </c>
      <c r="V377" s="19" t="str">
        <f>IF(Data!$D374=0,"",Data!$D374)</f>
        <v/>
      </c>
      <c r="W377" s="19" t="str">
        <f>Data!$H374</f>
        <v>NRH</v>
      </c>
      <c r="Y377" s="41" t="e">
        <f t="shared" si="125"/>
        <v>#REF!</v>
      </c>
      <c r="Z377" s="8">
        <f t="shared" si="132"/>
        <v>10000</v>
      </c>
      <c r="AA377" s="8" t="str">
        <f t="shared" si="133"/>
        <v>Blue Danube</v>
      </c>
      <c r="AB377" s="8" t="str">
        <f t="shared" si="134"/>
        <v>M</v>
      </c>
      <c r="AC377" s="8" t="str">
        <f t="shared" si="135"/>
        <v/>
      </c>
      <c r="AD377" s="8" t="str">
        <f t="shared" si="136"/>
        <v/>
      </c>
      <c r="AE377" s="8" t="str">
        <f t="shared" si="137"/>
        <v/>
      </c>
      <c r="AF377" s="5">
        <f t="shared" si="138"/>
        <v>1960</v>
      </c>
      <c r="AG377" s="46">
        <v>374</v>
      </c>
      <c r="AH377" s="47" t="str">
        <f t="shared" si="126"/>
        <v/>
      </c>
      <c r="AI377" s="48" t="str">
        <f t="shared" si="127"/>
        <v/>
      </c>
      <c r="AK377" s="22" t="e">
        <f>TRIM(#REF!)</f>
        <v>#REF!</v>
      </c>
      <c r="AL377" s="23" t="e">
        <f>IF(#REF!=0,"",#REF!)</f>
        <v>#REF!</v>
      </c>
      <c r="AM377" s="19" t="e">
        <f>IF(#REF!=0,"",#REF!)</f>
        <v>#REF!</v>
      </c>
      <c r="AN377" s="23" t="e">
        <f>IF($AK377="","",#REF!)</f>
        <v>#REF!</v>
      </c>
      <c r="AO377" s="23" t="e">
        <f t="shared" si="139"/>
        <v>#REF!</v>
      </c>
      <c r="AP377" s="19" t="e">
        <f>IF(#REF!=0,"",#REF!)</f>
        <v>#REF!</v>
      </c>
      <c r="AQ377" s="19" t="e">
        <f>IF(#REF!=0,"",#REF!)</f>
        <v>#REF!</v>
      </c>
      <c r="AR377" s="19" t="e">
        <f>IF(#REF!=0,"",#REF!)</f>
        <v>#REF!</v>
      </c>
      <c r="AS377" s="19" t="e">
        <f>#REF!</f>
        <v>#REF!</v>
      </c>
    </row>
    <row r="378" spans="4:45" ht="19.5" thickTop="1" thickBot="1" x14ac:dyDescent="0.25">
      <c r="D378" s="1" t="str">
        <f t="shared" si="140"/>
        <v/>
      </c>
      <c r="E378" s="1" t="str">
        <f t="shared" si="141"/>
        <v/>
      </c>
      <c r="K378" s="19" t="str">
        <f t="shared" si="128"/>
        <v/>
      </c>
      <c r="L378" s="19">
        <f t="shared" si="129"/>
        <v>10000</v>
      </c>
      <c r="M378" s="22" t="str">
        <f>TRIM(Data!$N375)</f>
        <v>Blue Ridge Sunset</v>
      </c>
      <c r="N378" s="22" t="str">
        <f>TRIM(Data!$A375)</f>
        <v>Blue Ridge Sunset</v>
      </c>
      <c r="O378" s="23">
        <f>IF(Data!$B375=0,"",Data!$B375)</f>
        <v>2005</v>
      </c>
      <c r="P378" s="19" t="str">
        <f>IF(Data!$C375=0,"",Data!$C375)</f>
        <v>1</v>
      </c>
      <c r="Q378" s="23" t="str">
        <f>IF($M378="","",Data!$E375)</f>
        <v>M-L</v>
      </c>
      <c r="R378" s="23" t="str">
        <f t="shared" si="130"/>
        <v>M</v>
      </c>
      <c r="S378" s="23" t="str">
        <f t="shared" si="131"/>
        <v>M</v>
      </c>
      <c r="T378" s="19" t="str">
        <f>IF(Data!$F375=0,"",Data!$F375)</f>
        <v/>
      </c>
      <c r="U378" s="19" t="str">
        <f>IF(Data!$G375=0,"",Data!$G375)</f>
        <v/>
      </c>
      <c r="V378" s="19" t="str">
        <f>IF(Data!$D375=0,"",Data!$D375)</f>
        <v/>
      </c>
      <c r="W378" s="19" t="str">
        <f>Data!$H375</f>
        <v>Japonica</v>
      </c>
      <c r="Y378" s="41" t="e">
        <f t="shared" si="125"/>
        <v>#REF!</v>
      </c>
      <c r="Z378" s="8">
        <f t="shared" si="132"/>
        <v>10000</v>
      </c>
      <c r="AA378" s="8" t="str">
        <f t="shared" si="133"/>
        <v>Blue Ridge Sunset</v>
      </c>
      <c r="AB378" s="8" t="str">
        <f t="shared" si="134"/>
        <v>M</v>
      </c>
      <c r="AC378" s="8" t="str">
        <f t="shared" si="135"/>
        <v/>
      </c>
      <c r="AD378" s="8" t="str">
        <f t="shared" si="136"/>
        <v/>
      </c>
      <c r="AE378" s="8" t="str">
        <f t="shared" si="137"/>
        <v/>
      </c>
      <c r="AF378" s="5">
        <f t="shared" si="138"/>
        <v>2005</v>
      </c>
      <c r="AG378" s="46">
        <v>375</v>
      </c>
      <c r="AH378" s="47" t="str">
        <f t="shared" si="126"/>
        <v/>
      </c>
      <c r="AI378" s="48" t="str">
        <f t="shared" si="127"/>
        <v/>
      </c>
      <c r="AK378" s="22" t="e">
        <f>TRIM(#REF!)</f>
        <v>#REF!</v>
      </c>
      <c r="AL378" s="23" t="e">
        <f>IF(#REF!=0,"",#REF!)</f>
        <v>#REF!</v>
      </c>
      <c r="AM378" s="19" t="e">
        <f>IF(#REF!=0,"",#REF!)</f>
        <v>#REF!</v>
      </c>
      <c r="AN378" s="23" t="e">
        <f>IF($AK378="","",#REF!)</f>
        <v>#REF!</v>
      </c>
      <c r="AO378" s="23" t="e">
        <f t="shared" si="139"/>
        <v>#REF!</v>
      </c>
      <c r="AP378" s="19" t="e">
        <f>IF(#REF!=0,"",#REF!)</f>
        <v>#REF!</v>
      </c>
      <c r="AQ378" s="19" t="e">
        <f>IF(#REF!=0,"",#REF!)</f>
        <v>#REF!</v>
      </c>
      <c r="AR378" s="19" t="e">
        <f>IF(#REF!=0,"",#REF!)</f>
        <v>#REF!</v>
      </c>
      <c r="AS378" s="19" t="e">
        <f>#REF!</f>
        <v>#REF!</v>
      </c>
    </row>
    <row r="379" spans="4:45" ht="19.5" thickTop="1" thickBot="1" x14ac:dyDescent="0.25">
      <c r="D379" s="1" t="str">
        <f t="shared" si="140"/>
        <v/>
      </c>
      <c r="E379" s="1" t="str">
        <f t="shared" si="141"/>
        <v/>
      </c>
      <c r="K379" s="19" t="str">
        <f t="shared" si="128"/>
        <v/>
      </c>
      <c r="L379" s="19">
        <f t="shared" si="129"/>
        <v>10000</v>
      </c>
      <c r="M379" s="22" t="str">
        <f>TRIM(Data!$N376)</f>
        <v>Blue Twilight</v>
      </c>
      <c r="N379" s="22" t="str">
        <f>TRIM(Data!$A376)</f>
        <v>Blue Twilight (R)</v>
      </c>
      <c r="O379" s="23">
        <f>IF(Data!$B376=0,"",Data!$B376)</f>
        <v>1965</v>
      </c>
      <c r="P379" s="19" t="str">
        <f>IF(Data!$C376=0,"",Data!$C376)</f>
        <v>1</v>
      </c>
      <c r="Q379" s="23" t="str">
        <f>IF($M379="","",Data!$E376)</f>
        <v>L</v>
      </c>
      <c r="R379" s="23" t="str">
        <f t="shared" si="130"/>
        <v>L</v>
      </c>
      <c r="S379" s="23" t="str">
        <f t="shared" si="131"/>
        <v>L</v>
      </c>
      <c r="T379" s="19" t="str">
        <f>IF(Data!$F376=0,"",Data!$F376)</f>
        <v/>
      </c>
      <c r="U379" s="19" t="str">
        <f>IF(Data!$G376=0,"",Data!$G376)</f>
        <v/>
      </c>
      <c r="V379" s="19" t="str">
        <f>IF(Data!$D376=0,"",Data!$D376)</f>
        <v/>
      </c>
      <c r="W379" s="19" t="str">
        <f>Data!$H376</f>
        <v>Reticulata</v>
      </c>
      <c r="Y379" s="41" t="e">
        <f t="shared" si="125"/>
        <v>#REF!</v>
      </c>
      <c r="Z379" s="8">
        <f t="shared" si="132"/>
        <v>10000</v>
      </c>
      <c r="AA379" s="8" t="str">
        <f t="shared" si="133"/>
        <v>Blue Twilight</v>
      </c>
      <c r="AB379" s="8" t="str">
        <f t="shared" si="134"/>
        <v>L</v>
      </c>
      <c r="AC379" s="8" t="str">
        <f t="shared" si="135"/>
        <v/>
      </c>
      <c r="AD379" s="8" t="str">
        <f t="shared" si="136"/>
        <v/>
      </c>
      <c r="AE379" s="8" t="str">
        <f t="shared" si="137"/>
        <v/>
      </c>
      <c r="AF379" s="5">
        <f t="shared" si="138"/>
        <v>1965</v>
      </c>
      <c r="AG379" s="46">
        <v>376</v>
      </c>
      <c r="AH379" s="47" t="str">
        <f t="shared" si="126"/>
        <v/>
      </c>
      <c r="AI379" s="48" t="str">
        <f t="shared" si="127"/>
        <v/>
      </c>
      <c r="AK379" s="22" t="e">
        <f>TRIM(#REF!)</f>
        <v>#REF!</v>
      </c>
      <c r="AL379" s="23" t="e">
        <f>IF(#REF!=0,"",#REF!)</f>
        <v>#REF!</v>
      </c>
      <c r="AM379" s="19" t="e">
        <f>IF(#REF!=0,"",#REF!)</f>
        <v>#REF!</v>
      </c>
      <c r="AN379" s="23" t="e">
        <f>IF($AK379="","",#REF!)</f>
        <v>#REF!</v>
      </c>
      <c r="AO379" s="23" t="e">
        <f t="shared" si="139"/>
        <v>#REF!</v>
      </c>
      <c r="AP379" s="19" t="e">
        <f>IF(#REF!=0,"",#REF!)</f>
        <v>#REF!</v>
      </c>
      <c r="AQ379" s="19" t="e">
        <f>IF(#REF!=0,"",#REF!)</f>
        <v>#REF!</v>
      </c>
      <c r="AR379" s="19" t="e">
        <f>IF(#REF!=0,"",#REF!)</f>
        <v>#REF!</v>
      </c>
      <c r="AS379" s="19" t="e">
        <f>#REF!</f>
        <v>#REF!</v>
      </c>
    </row>
    <row r="380" spans="4:45" ht="19.5" thickTop="1" thickBot="1" x14ac:dyDescent="0.25">
      <c r="D380" s="1" t="str">
        <f t="shared" si="140"/>
        <v/>
      </c>
      <c r="E380" s="1" t="str">
        <f t="shared" si="141"/>
        <v/>
      </c>
      <c r="K380" s="19" t="str">
        <f t="shared" si="128"/>
        <v/>
      </c>
      <c r="L380" s="19">
        <f t="shared" si="129"/>
        <v>10000</v>
      </c>
      <c r="M380" s="22" t="str">
        <f>TRIM(Data!$N377)</f>
        <v>Blush Anne</v>
      </c>
      <c r="N380" s="22" t="str">
        <f>TRIM(Data!$A377)</f>
        <v>Blush Anne</v>
      </c>
      <c r="O380" s="23">
        <f>IF(Data!$B377=0,"",Data!$B377)</f>
        <v>2005</v>
      </c>
      <c r="P380" s="19" t="str">
        <f>IF(Data!$C377=0,"",Data!$C377)</f>
        <v>1</v>
      </c>
      <c r="Q380" s="23" t="str">
        <f>IF($M380="","",Data!$E377)</f>
        <v>M</v>
      </c>
      <c r="R380" s="23" t="str">
        <f t="shared" si="130"/>
        <v>M</v>
      </c>
      <c r="S380" s="23" t="str">
        <f t="shared" si="131"/>
        <v>M</v>
      </c>
      <c r="T380" s="19" t="str">
        <f>IF(Data!$F377=0,"",Data!$F377)</f>
        <v/>
      </c>
      <c r="U380" s="19" t="str">
        <f>IF(Data!$G377=0,"",Data!$G377)</f>
        <v/>
      </c>
      <c r="V380" s="19" t="str">
        <f>IF(Data!$D377=0,"",Data!$D377)</f>
        <v/>
      </c>
      <c r="W380" s="19" t="str">
        <f>Data!$H377</f>
        <v>Japonica</v>
      </c>
      <c r="Y380" s="41" t="e">
        <f t="shared" si="125"/>
        <v>#REF!</v>
      </c>
      <c r="Z380" s="8">
        <f t="shared" si="132"/>
        <v>10000</v>
      </c>
      <c r="AA380" s="8" t="str">
        <f t="shared" si="133"/>
        <v>Blush Anne</v>
      </c>
      <c r="AB380" s="8" t="str">
        <f t="shared" si="134"/>
        <v>M</v>
      </c>
      <c r="AC380" s="8" t="str">
        <f t="shared" si="135"/>
        <v/>
      </c>
      <c r="AD380" s="8" t="str">
        <f t="shared" si="136"/>
        <v/>
      </c>
      <c r="AE380" s="8" t="str">
        <f t="shared" si="137"/>
        <v/>
      </c>
      <c r="AF380" s="5">
        <f t="shared" si="138"/>
        <v>2005</v>
      </c>
      <c r="AG380" s="46">
        <v>377</v>
      </c>
      <c r="AH380" s="47" t="str">
        <f t="shared" si="126"/>
        <v/>
      </c>
      <c r="AI380" s="48" t="str">
        <f t="shared" si="127"/>
        <v/>
      </c>
      <c r="AK380" s="22" t="e">
        <f>TRIM(#REF!)</f>
        <v>#REF!</v>
      </c>
      <c r="AL380" s="23" t="e">
        <f>IF(#REF!=0,"",#REF!)</f>
        <v>#REF!</v>
      </c>
      <c r="AM380" s="19" t="e">
        <f>IF(#REF!=0,"",#REF!)</f>
        <v>#REF!</v>
      </c>
      <c r="AN380" s="23" t="e">
        <f>IF($AK380="","",#REF!)</f>
        <v>#REF!</v>
      </c>
      <c r="AO380" s="23" t="e">
        <f t="shared" si="139"/>
        <v>#REF!</v>
      </c>
      <c r="AP380" s="19" t="e">
        <f>IF(#REF!=0,"",#REF!)</f>
        <v>#REF!</v>
      </c>
      <c r="AQ380" s="19" t="e">
        <f>IF(#REF!=0,"",#REF!)</f>
        <v>#REF!</v>
      </c>
      <c r="AR380" s="19" t="e">
        <f>IF(#REF!=0,"",#REF!)</f>
        <v>#REF!</v>
      </c>
      <c r="AS380" s="19" t="e">
        <f>#REF!</f>
        <v>#REF!</v>
      </c>
    </row>
    <row r="381" spans="4:45" ht="19.5" thickTop="1" thickBot="1" x14ac:dyDescent="0.25">
      <c r="D381" s="1" t="str">
        <f t="shared" si="140"/>
        <v/>
      </c>
      <c r="E381" s="1" t="str">
        <f t="shared" si="141"/>
        <v/>
      </c>
      <c r="K381" s="19" t="str">
        <f t="shared" si="128"/>
        <v/>
      </c>
      <c r="L381" s="19">
        <f t="shared" si="129"/>
        <v>10000</v>
      </c>
      <c r="M381" s="22" t="str">
        <f>TRIM(Data!$N378)</f>
        <v>Blush Hibiscus</v>
      </c>
      <c r="N381" s="22" t="str">
        <f>TRIM(Data!$A378)</f>
        <v>Blush Hibiscus</v>
      </c>
      <c r="O381" s="23">
        <f>IF(Data!$B378=0,"",Data!$B378)</f>
        <v>1940</v>
      </c>
      <c r="P381" s="19" t="str">
        <f>IF(Data!$C378=0,"",Data!$C378)</f>
        <v>1</v>
      </c>
      <c r="Q381" s="23" t="str">
        <f>IF($M381="","",Data!$E378)</f>
        <v>M</v>
      </c>
      <c r="R381" s="23" t="str">
        <f t="shared" si="130"/>
        <v>M</v>
      </c>
      <c r="S381" s="23" t="str">
        <f t="shared" si="131"/>
        <v>M</v>
      </c>
      <c r="T381" s="19" t="str">
        <f>IF(Data!$F378=0,"",Data!$F378)</f>
        <v/>
      </c>
      <c r="U381" s="19" t="str">
        <f>IF(Data!$G378=0,"",Data!$G378)</f>
        <v/>
      </c>
      <c r="V381" s="19" t="str">
        <f>IF(Data!$D378=0,"",Data!$D378)</f>
        <v/>
      </c>
      <c r="W381" s="19" t="str">
        <f>Data!$H378</f>
        <v>Japonica</v>
      </c>
      <c r="Y381" s="41" t="e">
        <f t="shared" si="125"/>
        <v>#REF!</v>
      </c>
      <c r="Z381" s="8">
        <f t="shared" si="132"/>
        <v>10000</v>
      </c>
      <c r="AA381" s="8" t="str">
        <f t="shared" si="133"/>
        <v>Blush Hibiscus</v>
      </c>
      <c r="AB381" s="8" t="str">
        <f t="shared" si="134"/>
        <v>M</v>
      </c>
      <c r="AC381" s="8" t="str">
        <f t="shared" si="135"/>
        <v/>
      </c>
      <c r="AD381" s="8" t="str">
        <f t="shared" si="136"/>
        <v/>
      </c>
      <c r="AE381" s="8" t="str">
        <f t="shared" si="137"/>
        <v/>
      </c>
      <c r="AF381" s="5">
        <f t="shared" si="138"/>
        <v>1940</v>
      </c>
      <c r="AG381" s="46">
        <v>378</v>
      </c>
      <c r="AH381" s="47" t="str">
        <f t="shared" si="126"/>
        <v/>
      </c>
      <c r="AI381" s="48" t="str">
        <f t="shared" si="127"/>
        <v/>
      </c>
      <c r="AK381" s="22" t="e">
        <f>TRIM(#REF!)</f>
        <v>#REF!</v>
      </c>
      <c r="AL381" s="23" t="e">
        <f>IF(#REF!=0,"",#REF!)</f>
        <v>#REF!</v>
      </c>
      <c r="AM381" s="19" t="e">
        <f>IF(#REF!=0,"",#REF!)</f>
        <v>#REF!</v>
      </c>
      <c r="AN381" s="23" t="e">
        <f>IF($AK381="","",#REF!)</f>
        <v>#REF!</v>
      </c>
      <c r="AO381" s="23" t="e">
        <f t="shared" si="139"/>
        <v>#REF!</v>
      </c>
      <c r="AP381" s="19" t="e">
        <f>IF(#REF!=0,"",#REF!)</f>
        <v>#REF!</v>
      </c>
      <c r="AQ381" s="19" t="e">
        <f>IF(#REF!=0,"",#REF!)</f>
        <v>#REF!</v>
      </c>
      <c r="AR381" s="19" t="e">
        <f>IF(#REF!=0,"",#REF!)</f>
        <v>#REF!</v>
      </c>
      <c r="AS381" s="19" t="e">
        <f>#REF!</f>
        <v>#REF!</v>
      </c>
    </row>
    <row r="382" spans="4:45" ht="19.5" thickTop="1" thickBot="1" x14ac:dyDescent="0.25">
      <c r="D382" s="1" t="str">
        <f t="shared" si="140"/>
        <v/>
      </c>
      <c r="E382" s="1" t="str">
        <f t="shared" si="141"/>
        <v/>
      </c>
      <c r="K382" s="19" t="str">
        <f t="shared" si="128"/>
        <v/>
      </c>
      <c r="L382" s="19">
        <f t="shared" si="129"/>
        <v>10000</v>
      </c>
      <c r="M382" s="22" t="str">
        <f>TRIM(Data!$N379)</f>
        <v>Blush Purity</v>
      </c>
      <c r="N382" s="22" t="str">
        <f>TRIM(Data!$A379)</f>
        <v>Blush Purity</v>
      </c>
      <c r="O382" s="23">
        <f>IF(Data!$B379=0,"",Data!$B379)</f>
        <v>2023</v>
      </c>
      <c r="P382" s="19" t="str">
        <f>IF(Data!$C379=0,"",Data!$C379)</f>
        <v>1</v>
      </c>
      <c r="Q382" s="23" t="str">
        <f>IF($M382="","",Data!$E379)</f>
        <v>M</v>
      </c>
      <c r="R382" s="23" t="str">
        <f t="shared" si="130"/>
        <v>M</v>
      </c>
      <c r="S382" s="23" t="str">
        <f t="shared" si="131"/>
        <v>M</v>
      </c>
      <c r="T382" s="19" t="str">
        <f>IF(Data!$F379=0,"",Data!$F379)</f>
        <v/>
      </c>
      <c r="U382" s="19" t="str">
        <f>IF(Data!$G379=0,"",Data!$G379)</f>
        <v/>
      </c>
      <c r="V382" s="19" t="str">
        <f>IF(Data!$D379=0,"",Data!$D379)</f>
        <v/>
      </c>
      <c r="W382" s="19" t="str">
        <f>Data!$H379</f>
        <v>Japonica</v>
      </c>
      <c r="Y382" s="41" t="e">
        <f t="shared" si="125"/>
        <v>#REF!</v>
      </c>
      <c r="Z382" s="8">
        <f t="shared" si="132"/>
        <v>10000</v>
      </c>
      <c r="AA382" s="8" t="str">
        <f t="shared" si="133"/>
        <v>Blush Purity</v>
      </c>
      <c r="AB382" s="8" t="str">
        <f t="shared" si="134"/>
        <v>M</v>
      </c>
      <c r="AC382" s="8" t="str">
        <f t="shared" si="135"/>
        <v/>
      </c>
      <c r="AD382" s="8" t="str">
        <f t="shared" si="136"/>
        <v/>
      </c>
      <c r="AE382" s="8" t="str">
        <f t="shared" si="137"/>
        <v/>
      </c>
      <c r="AF382" s="5">
        <f t="shared" si="138"/>
        <v>2023</v>
      </c>
      <c r="AG382" s="46">
        <v>379</v>
      </c>
      <c r="AH382" s="47" t="str">
        <f t="shared" si="126"/>
        <v/>
      </c>
      <c r="AI382" s="48" t="str">
        <f t="shared" si="127"/>
        <v/>
      </c>
      <c r="AK382" s="22" t="e">
        <f>TRIM(#REF!)</f>
        <v>#REF!</v>
      </c>
      <c r="AL382" s="23" t="e">
        <f>IF(#REF!=0,"",#REF!)</f>
        <v>#REF!</v>
      </c>
      <c r="AM382" s="19" t="e">
        <f>IF(#REF!=0,"",#REF!)</f>
        <v>#REF!</v>
      </c>
      <c r="AN382" s="23" t="e">
        <f>IF($AK382="","",#REF!)</f>
        <v>#REF!</v>
      </c>
      <c r="AO382" s="23" t="e">
        <f t="shared" si="139"/>
        <v>#REF!</v>
      </c>
      <c r="AP382" s="19" t="e">
        <f>IF(#REF!=0,"",#REF!)</f>
        <v>#REF!</v>
      </c>
      <c r="AQ382" s="19" t="e">
        <f>IF(#REF!=0,"",#REF!)</f>
        <v>#REF!</v>
      </c>
      <c r="AR382" s="19" t="e">
        <f>IF(#REF!=0,"",#REF!)</f>
        <v>#REF!</v>
      </c>
      <c r="AS382" s="19" t="e">
        <f>#REF!</f>
        <v>#REF!</v>
      </c>
    </row>
    <row r="383" spans="4:45" ht="19.5" thickTop="1" thickBot="1" x14ac:dyDescent="0.25">
      <c r="D383" s="1" t="str">
        <f t="shared" si="140"/>
        <v/>
      </c>
      <c r="E383" s="1" t="str">
        <f t="shared" si="141"/>
        <v/>
      </c>
      <c r="K383" s="19" t="str">
        <f t="shared" si="128"/>
        <v/>
      </c>
      <c r="L383" s="19">
        <f t="shared" si="129"/>
        <v>10000</v>
      </c>
      <c r="M383" s="22" t="str">
        <f>TRIM(Data!$N380)</f>
        <v>Blushing Beauty</v>
      </c>
      <c r="N383" s="22" t="str">
        <f>TRIM(Data!$A380)</f>
        <v>Blushing Beauty</v>
      </c>
      <c r="O383" s="23">
        <f>IF(Data!$B380=0,"",Data!$B380)</f>
        <v>1964</v>
      </c>
      <c r="P383" s="19" t="str">
        <f>IF(Data!$C380=0,"",Data!$C380)</f>
        <v>1</v>
      </c>
      <c r="Q383" s="23" t="str">
        <f>IF($M383="","",Data!$E380)</f>
        <v>M</v>
      </c>
      <c r="R383" s="23" t="str">
        <f t="shared" si="130"/>
        <v>M</v>
      </c>
      <c r="S383" s="23" t="str">
        <f t="shared" si="131"/>
        <v>M</v>
      </c>
      <c r="T383" s="19" t="str">
        <f>IF(Data!$F380=0,"",Data!$F380)</f>
        <v/>
      </c>
      <c r="U383" s="19" t="str">
        <f>IF(Data!$G380=0,"",Data!$G380)</f>
        <v/>
      </c>
      <c r="V383" s="19" t="str">
        <f>IF(Data!$D380=0,"",Data!$D380)</f>
        <v/>
      </c>
      <c r="W383" s="19" t="str">
        <f>Data!$H380</f>
        <v>Japonica</v>
      </c>
      <c r="Y383" s="41" t="e">
        <f t="shared" si="125"/>
        <v>#REF!</v>
      </c>
      <c r="Z383" s="8">
        <f t="shared" si="132"/>
        <v>10000</v>
      </c>
      <c r="AA383" s="8" t="str">
        <f t="shared" si="133"/>
        <v>Blushing Beauty</v>
      </c>
      <c r="AB383" s="8" t="str">
        <f t="shared" si="134"/>
        <v>M</v>
      </c>
      <c r="AC383" s="8" t="str">
        <f t="shared" si="135"/>
        <v/>
      </c>
      <c r="AD383" s="8" t="str">
        <f t="shared" si="136"/>
        <v/>
      </c>
      <c r="AE383" s="8" t="str">
        <f t="shared" si="137"/>
        <v/>
      </c>
      <c r="AF383" s="5">
        <f t="shared" si="138"/>
        <v>1964</v>
      </c>
      <c r="AG383" s="46">
        <v>380</v>
      </c>
      <c r="AH383" s="47" t="str">
        <f t="shared" si="126"/>
        <v/>
      </c>
      <c r="AI383" s="48" t="str">
        <f t="shared" si="127"/>
        <v/>
      </c>
      <c r="AK383" s="22" t="e">
        <f>TRIM(#REF!)</f>
        <v>#REF!</v>
      </c>
      <c r="AL383" s="23" t="e">
        <f>IF(#REF!=0,"",#REF!)</f>
        <v>#REF!</v>
      </c>
      <c r="AM383" s="19" t="e">
        <f>IF(#REF!=0,"",#REF!)</f>
        <v>#REF!</v>
      </c>
      <c r="AN383" s="23" t="e">
        <f>IF($AK383="","",#REF!)</f>
        <v>#REF!</v>
      </c>
      <c r="AO383" s="23" t="e">
        <f t="shared" si="139"/>
        <v>#REF!</v>
      </c>
      <c r="AP383" s="19" t="e">
        <f>IF(#REF!=0,"",#REF!)</f>
        <v>#REF!</v>
      </c>
      <c r="AQ383" s="19" t="e">
        <f>IF(#REF!=0,"",#REF!)</f>
        <v>#REF!</v>
      </c>
      <c r="AR383" s="19" t="e">
        <f>IF(#REF!=0,"",#REF!)</f>
        <v>#REF!</v>
      </c>
      <c r="AS383" s="19" t="e">
        <f>#REF!</f>
        <v>#REF!</v>
      </c>
    </row>
    <row r="384" spans="4:45" ht="19.5" thickTop="1" thickBot="1" x14ac:dyDescent="0.25">
      <c r="D384" s="1" t="str">
        <f t="shared" si="140"/>
        <v/>
      </c>
      <c r="E384" s="1" t="str">
        <f t="shared" si="141"/>
        <v/>
      </c>
      <c r="K384" s="19" t="str">
        <f t="shared" si="128"/>
        <v/>
      </c>
      <c r="L384" s="19">
        <f t="shared" si="129"/>
        <v>10000</v>
      </c>
      <c r="M384" s="22" t="str">
        <f>TRIM(Data!$N381)</f>
        <v>Blushing Fountains</v>
      </c>
      <c r="N384" s="22" t="str">
        <f>TRIM(Data!$A381)</f>
        <v>Blushing Fountains (H)</v>
      </c>
      <c r="O384" s="23">
        <f>IF(Data!$B381=0,"",Data!$B381)</f>
        <v>2014</v>
      </c>
      <c r="P384" s="19" t="str">
        <f>IF(Data!$C381=0,"",Data!$C381)</f>
        <v/>
      </c>
      <c r="Q384" s="23" t="str">
        <f>IF($M384="","",Data!$E381)</f>
        <v>S</v>
      </c>
      <c r="R384" s="23" t="str">
        <f t="shared" si="130"/>
        <v>S</v>
      </c>
      <c r="S384" s="23" t="str">
        <f t="shared" si="131"/>
        <v>S</v>
      </c>
      <c r="T384" s="19" t="str">
        <f>IF(Data!$F381=0,"",Data!$F381)</f>
        <v/>
      </c>
      <c r="U384" s="19" t="str">
        <f>IF(Data!$G381=0,"",Data!$G381)</f>
        <v>FD</v>
      </c>
      <c r="V384" s="19" t="str">
        <f>IF(Data!$D381=0,"",Data!$D381)</f>
        <v/>
      </c>
      <c r="W384" s="19" t="str">
        <f>Data!$H381</f>
        <v>NRH</v>
      </c>
      <c r="Y384" s="41" t="e">
        <f t="shared" si="125"/>
        <v>#REF!</v>
      </c>
      <c r="Z384" s="8">
        <f t="shared" si="132"/>
        <v>10000</v>
      </c>
      <c r="AA384" s="8" t="str">
        <f t="shared" si="133"/>
        <v>Blushing Fountains</v>
      </c>
      <c r="AB384" s="8" t="str">
        <f t="shared" si="134"/>
        <v>S</v>
      </c>
      <c r="AC384" s="8" t="str">
        <f t="shared" si="135"/>
        <v/>
      </c>
      <c r="AD384" s="8" t="str">
        <f t="shared" si="136"/>
        <v>FD</v>
      </c>
      <c r="AE384" s="8" t="str">
        <f t="shared" si="137"/>
        <v/>
      </c>
      <c r="AF384" s="5">
        <f t="shared" si="138"/>
        <v>2014</v>
      </c>
      <c r="AG384" s="46">
        <v>381</v>
      </c>
      <c r="AH384" s="47" t="str">
        <f t="shared" si="126"/>
        <v/>
      </c>
      <c r="AI384" s="48" t="str">
        <f t="shared" si="127"/>
        <v/>
      </c>
      <c r="AK384" s="22" t="e">
        <f>TRIM(#REF!)</f>
        <v>#REF!</v>
      </c>
      <c r="AL384" s="23" t="e">
        <f>IF(#REF!=0,"",#REF!)</f>
        <v>#REF!</v>
      </c>
      <c r="AM384" s="19" t="e">
        <f>IF(#REF!=0,"",#REF!)</f>
        <v>#REF!</v>
      </c>
      <c r="AN384" s="23" t="e">
        <f>IF($AK384="","",#REF!)</f>
        <v>#REF!</v>
      </c>
      <c r="AO384" s="23" t="e">
        <f t="shared" si="139"/>
        <v>#REF!</v>
      </c>
      <c r="AP384" s="19" t="e">
        <f>IF(#REF!=0,"",#REF!)</f>
        <v>#REF!</v>
      </c>
      <c r="AQ384" s="19" t="e">
        <f>IF(#REF!=0,"",#REF!)</f>
        <v>#REF!</v>
      </c>
      <c r="AR384" s="19" t="e">
        <f>IF(#REF!=0,"",#REF!)</f>
        <v>#REF!</v>
      </c>
      <c r="AS384" s="19" t="e">
        <f>#REF!</f>
        <v>#REF!</v>
      </c>
    </row>
    <row r="385" spans="4:45" ht="19.5" thickTop="1" thickBot="1" x14ac:dyDescent="0.25">
      <c r="D385" s="1" t="str">
        <f t="shared" si="140"/>
        <v/>
      </c>
      <c r="E385" s="1" t="str">
        <f t="shared" si="141"/>
        <v/>
      </c>
      <c r="K385" s="19" t="str">
        <f t="shared" si="128"/>
        <v/>
      </c>
      <c r="L385" s="19">
        <f t="shared" si="129"/>
        <v>10000</v>
      </c>
      <c r="M385" s="22" t="str">
        <f>TRIM(Data!$N382)</f>
        <v>Bob Hope</v>
      </c>
      <c r="N385" s="22" t="str">
        <f>TRIM(Data!$A382)</f>
        <v>Bob Hope</v>
      </c>
      <c r="O385" s="23">
        <f>IF(Data!$B382=0,"",Data!$B382)</f>
        <v>1972</v>
      </c>
      <c r="P385" s="19" t="str">
        <f>IF(Data!$C382=0,"",Data!$C382)</f>
        <v>1</v>
      </c>
      <c r="Q385" s="23" t="str">
        <f>IF($M385="","",Data!$E382)</f>
        <v>L</v>
      </c>
      <c r="R385" s="23" t="str">
        <f t="shared" si="130"/>
        <v>L</v>
      </c>
      <c r="S385" s="23" t="str">
        <f t="shared" si="131"/>
        <v>L</v>
      </c>
      <c r="T385" s="19" t="str">
        <f>IF(Data!$F382=0,"",Data!$F382)</f>
        <v/>
      </c>
      <c r="U385" s="19" t="str">
        <f>IF(Data!$G382=0,"",Data!$G382)</f>
        <v/>
      </c>
      <c r="V385" s="19" t="str">
        <f>IF(Data!$D382=0,"",Data!$D382)</f>
        <v/>
      </c>
      <c r="W385" s="19" t="str">
        <f>Data!$H382</f>
        <v>Japonica</v>
      </c>
      <c r="Y385" s="41" t="e">
        <f t="shared" si="125"/>
        <v>#REF!</v>
      </c>
      <c r="Z385" s="8">
        <f t="shared" si="132"/>
        <v>10000</v>
      </c>
      <c r="AA385" s="8" t="str">
        <f t="shared" si="133"/>
        <v>Bob Hope</v>
      </c>
      <c r="AB385" s="8" t="str">
        <f t="shared" si="134"/>
        <v>L</v>
      </c>
      <c r="AC385" s="8" t="str">
        <f t="shared" si="135"/>
        <v/>
      </c>
      <c r="AD385" s="8" t="str">
        <f t="shared" si="136"/>
        <v/>
      </c>
      <c r="AE385" s="8" t="str">
        <f t="shared" si="137"/>
        <v/>
      </c>
      <c r="AF385" s="5">
        <f t="shared" si="138"/>
        <v>1972</v>
      </c>
      <c r="AG385" s="46">
        <v>382</v>
      </c>
      <c r="AH385" s="47" t="str">
        <f t="shared" si="126"/>
        <v/>
      </c>
      <c r="AI385" s="48" t="str">
        <f t="shared" si="127"/>
        <v/>
      </c>
      <c r="AK385" s="22" t="e">
        <f>TRIM(#REF!)</f>
        <v>#REF!</v>
      </c>
      <c r="AL385" s="23" t="e">
        <f>IF(#REF!=0,"",#REF!)</f>
        <v>#REF!</v>
      </c>
      <c r="AM385" s="19" t="e">
        <f>IF(#REF!=0,"",#REF!)</f>
        <v>#REF!</v>
      </c>
      <c r="AN385" s="23" t="e">
        <f>IF($AK385="","",#REF!)</f>
        <v>#REF!</v>
      </c>
      <c r="AO385" s="23" t="e">
        <f t="shared" si="139"/>
        <v>#REF!</v>
      </c>
      <c r="AP385" s="19" t="e">
        <f>IF(#REF!=0,"",#REF!)</f>
        <v>#REF!</v>
      </c>
      <c r="AQ385" s="19" t="e">
        <f>IF(#REF!=0,"",#REF!)</f>
        <v>#REF!</v>
      </c>
      <c r="AR385" s="19" t="e">
        <f>IF(#REF!=0,"",#REF!)</f>
        <v>#REF!</v>
      </c>
      <c r="AS385" s="19" t="e">
        <f>#REF!</f>
        <v>#REF!</v>
      </c>
    </row>
    <row r="386" spans="4:45" ht="19.5" thickTop="1" thickBot="1" x14ac:dyDescent="0.25">
      <c r="D386" s="1" t="str">
        <f t="shared" si="140"/>
        <v/>
      </c>
      <c r="E386" s="1" t="str">
        <f t="shared" si="141"/>
        <v/>
      </c>
      <c r="K386" s="19" t="str">
        <f t="shared" si="128"/>
        <v/>
      </c>
      <c r="L386" s="19">
        <f t="shared" si="129"/>
        <v>10000</v>
      </c>
      <c r="M386" s="22" t="str">
        <f>TRIM(Data!$N383)</f>
        <v>Bobbie Fain</v>
      </c>
      <c r="N386" s="22" t="str">
        <f>TRIM(Data!$A383)</f>
        <v>Bobbie Fain</v>
      </c>
      <c r="O386" s="23">
        <f>IF(Data!$B383=0,"",Data!$B383)</f>
        <v>1988</v>
      </c>
      <c r="P386" s="19" t="str">
        <f>IF(Data!$C383=0,"",Data!$C383)</f>
        <v>1</v>
      </c>
      <c r="Q386" s="23" t="str">
        <f>IF($M386="","",Data!$E383)</f>
        <v>L</v>
      </c>
      <c r="R386" s="23" t="str">
        <f t="shared" si="130"/>
        <v>L</v>
      </c>
      <c r="S386" s="23" t="str">
        <f t="shared" si="131"/>
        <v>L</v>
      </c>
      <c r="T386" s="19" t="str">
        <f>IF(Data!$F383=0,"",Data!$F383)</f>
        <v/>
      </c>
      <c r="U386" s="19" t="str">
        <f>IF(Data!$G383=0,"",Data!$G383)</f>
        <v/>
      </c>
      <c r="V386" s="19" t="str">
        <f>IF(Data!$D383=0,"",Data!$D383)</f>
        <v/>
      </c>
      <c r="W386" s="19" t="str">
        <f>Data!$H383</f>
        <v>Japonica</v>
      </c>
      <c r="Y386" s="41" t="e">
        <f t="shared" si="125"/>
        <v>#REF!</v>
      </c>
      <c r="Z386" s="8">
        <f t="shared" si="132"/>
        <v>10000</v>
      </c>
      <c r="AA386" s="8" t="str">
        <f t="shared" si="133"/>
        <v>Bobbie Fain</v>
      </c>
      <c r="AB386" s="8" t="str">
        <f t="shared" si="134"/>
        <v>L</v>
      </c>
      <c r="AC386" s="8" t="str">
        <f t="shared" si="135"/>
        <v/>
      </c>
      <c r="AD386" s="8" t="str">
        <f t="shared" si="136"/>
        <v/>
      </c>
      <c r="AE386" s="8" t="str">
        <f t="shared" si="137"/>
        <v/>
      </c>
      <c r="AF386" s="5">
        <f t="shared" si="138"/>
        <v>1988</v>
      </c>
      <c r="AG386" s="46">
        <v>383</v>
      </c>
      <c r="AH386" s="47" t="str">
        <f t="shared" si="126"/>
        <v/>
      </c>
      <c r="AI386" s="48" t="str">
        <f t="shared" si="127"/>
        <v/>
      </c>
      <c r="AK386" s="22" t="e">
        <f>TRIM(#REF!)</f>
        <v>#REF!</v>
      </c>
      <c r="AL386" s="23" t="e">
        <f>IF(#REF!=0,"",#REF!)</f>
        <v>#REF!</v>
      </c>
      <c r="AM386" s="19" t="e">
        <f>IF(#REF!=0,"",#REF!)</f>
        <v>#REF!</v>
      </c>
      <c r="AN386" s="23" t="e">
        <f>IF($AK386="","",#REF!)</f>
        <v>#REF!</v>
      </c>
      <c r="AO386" s="23" t="e">
        <f t="shared" si="139"/>
        <v>#REF!</v>
      </c>
      <c r="AP386" s="19" t="e">
        <f>IF(#REF!=0,"",#REF!)</f>
        <v>#REF!</v>
      </c>
      <c r="AQ386" s="19" t="e">
        <f>IF(#REF!=0,"",#REF!)</f>
        <v>#REF!</v>
      </c>
      <c r="AR386" s="19" t="e">
        <f>IF(#REF!=0,"",#REF!)</f>
        <v>#REF!</v>
      </c>
      <c r="AS386" s="19" t="e">
        <f>#REF!</f>
        <v>#REF!</v>
      </c>
    </row>
    <row r="387" spans="4:45" ht="19.5" thickTop="1" thickBot="1" x14ac:dyDescent="0.25">
      <c r="D387" s="1" t="str">
        <f t="shared" si="140"/>
        <v/>
      </c>
      <c r="E387" s="1" t="str">
        <f t="shared" si="141"/>
        <v/>
      </c>
      <c r="K387" s="19" t="str">
        <f t="shared" si="128"/>
        <v/>
      </c>
      <c r="L387" s="19">
        <f t="shared" si="129"/>
        <v>10000</v>
      </c>
      <c r="M387" s="22" t="str">
        <f>TRIM(Data!$N384)</f>
        <v>Bobby Guillot (See Winifred Womack)</v>
      </c>
      <c r="N387" s="22" t="str">
        <f>TRIM(Data!$A384)</f>
        <v>Bobby Guillot (See Winifred Womack)</v>
      </c>
      <c r="O387" s="23">
        <f>IF(Data!$B384=0,"",Data!$B384)</f>
        <v>1955</v>
      </c>
      <c r="P387" s="19" t="str">
        <f>IF(Data!$C384=0,"",Data!$C384)</f>
        <v/>
      </c>
      <c r="Q387" s="23" t="str">
        <f>IF($M387="","",Data!$E384)</f>
        <v>M</v>
      </c>
      <c r="R387" s="23" t="str">
        <f t="shared" si="130"/>
        <v>M</v>
      </c>
      <c r="S387" s="23" t="str">
        <f t="shared" si="131"/>
        <v>M</v>
      </c>
      <c r="T387" s="19" t="str">
        <f>IF(Data!$F384=0,"",Data!$F384)</f>
        <v/>
      </c>
      <c r="U387" s="19" t="str">
        <f>IF(Data!$G384=0,"",Data!$G384)</f>
        <v/>
      </c>
      <c r="V387" s="19" t="str">
        <f>IF(Data!$D384=0,"",Data!$D384)</f>
        <v/>
      </c>
      <c r="W387" s="19" t="str">
        <f>Data!$H384</f>
        <v>Japonica</v>
      </c>
      <c r="Y387" s="41" t="e">
        <f t="shared" si="125"/>
        <v>#REF!</v>
      </c>
      <c r="Z387" s="8">
        <f t="shared" si="132"/>
        <v>10000</v>
      </c>
      <c r="AA387" s="8" t="str">
        <f t="shared" si="133"/>
        <v>Bobby Guillot (See Winifred Womack)</v>
      </c>
      <c r="AB387" s="8" t="str">
        <f t="shared" si="134"/>
        <v>M</v>
      </c>
      <c r="AC387" s="8" t="str">
        <f t="shared" si="135"/>
        <v/>
      </c>
      <c r="AD387" s="8" t="str">
        <f t="shared" si="136"/>
        <v/>
      </c>
      <c r="AE387" s="8" t="str">
        <f t="shared" si="137"/>
        <v/>
      </c>
      <c r="AF387" s="5">
        <f t="shared" si="138"/>
        <v>1955</v>
      </c>
      <c r="AG387" s="46">
        <v>384</v>
      </c>
      <c r="AH387" s="47" t="str">
        <f t="shared" si="126"/>
        <v/>
      </c>
      <c r="AI387" s="48" t="str">
        <f t="shared" si="127"/>
        <v/>
      </c>
      <c r="AK387" s="22" t="e">
        <f>TRIM(#REF!)</f>
        <v>#REF!</v>
      </c>
      <c r="AL387" s="23" t="e">
        <f>IF(#REF!=0,"",#REF!)</f>
        <v>#REF!</v>
      </c>
      <c r="AM387" s="19" t="e">
        <f>IF(#REF!=0,"",#REF!)</f>
        <v>#REF!</v>
      </c>
      <c r="AN387" s="23" t="e">
        <f>IF($AK387="","",#REF!)</f>
        <v>#REF!</v>
      </c>
      <c r="AO387" s="23" t="e">
        <f t="shared" si="139"/>
        <v>#REF!</v>
      </c>
      <c r="AP387" s="19" t="e">
        <f>IF(#REF!=0,"",#REF!)</f>
        <v>#REF!</v>
      </c>
      <c r="AQ387" s="19" t="e">
        <f>IF(#REF!=0,"",#REF!)</f>
        <v>#REF!</v>
      </c>
      <c r="AR387" s="19" t="e">
        <f>IF(#REF!=0,"",#REF!)</f>
        <v>#REF!</v>
      </c>
      <c r="AS387" s="19" t="e">
        <f>#REF!</f>
        <v>#REF!</v>
      </c>
    </row>
    <row r="388" spans="4:45" ht="19.5" thickTop="1" thickBot="1" x14ac:dyDescent="0.25">
      <c r="D388" s="1" t="str">
        <f t="shared" si="140"/>
        <v/>
      </c>
      <c r="E388" s="1" t="str">
        <f t="shared" si="141"/>
        <v/>
      </c>
      <c r="K388" s="19" t="str">
        <f t="shared" si="128"/>
        <v/>
      </c>
      <c r="L388" s="19">
        <f t="shared" si="129"/>
        <v>10000</v>
      </c>
      <c r="M388" s="22" t="str">
        <f>TRIM(Data!$N385)</f>
        <v>Bobby Hunter</v>
      </c>
      <c r="N388" s="22" t="str">
        <f>TRIM(Data!$A385)</f>
        <v>Bobby Hunter</v>
      </c>
      <c r="O388" s="23">
        <f>IF(Data!$B385=0,"",Data!$B385)</f>
        <v>2016</v>
      </c>
      <c r="P388" s="19" t="str">
        <f>IF(Data!$C385=0,"",Data!$C385)</f>
        <v>1</v>
      </c>
      <c r="Q388" s="23" t="str">
        <f>IF($M388="","",Data!$E385)</f>
        <v>M-L</v>
      </c>
      <c r="R388" s="23" t="str">
        <f t="shared" si="130"/>
        <v>M</v>
      </c>
      <c r="S388" s="23" t="str">
        <f t="shared" si="131"/>
        <v>M</v>
      </c>
      <c r="T388" s="19" t="str">
        <f>IF(Data!$F385=0,"",Data!$F385)</f>
        <v/>
      </c>
      <c r="U388" s="19" t="str">
        <f>IF(Data!$G385=0,"",Data!$G385)</f>
        <v/>
      </c>
      <c r="V388" s="19" t="str">
        <f>IF(Data!$D385=0,"",Data!$D385)</f>
        <v/>
      </c>
      <c r="W388" s="19" t="str">
        <f>Data!$H385</f>
        <v>Japonica</v>
      </c>
      <c r="Y388" s="41" t="e">
        <f t="shared" ref="Y388:Y451" si="142">RANK(Z388,Z$4:Z$3653,1)</f>
        <v>#REF!</v>
      </c>
      <c r="Z388" s="8">
        <f t="shared" si="132"/>
        <v>10000</v>
      </c>
      <c r="AA388" s="8" t="str">
        <f t="shared" si="133"/>
        <v>Bobby Hunter</v>
      </c>
      <c r="AB388" s="8" t="str">
        <f t="shared" si="134"/>
        <v>M</v>
      </c>
      <c r="AC388" s="8" t="str">
        <f t="shared" si="135"/>
        <v/>
      </c>
      <c r="AD388" s="8" t="str">
        <f t="shared" si="136"/>
        <v/>
      </c>
      <c r="AE388" s="8" t="str">
        <f t="shared" si="137"/>
        <v/>
      </c>
      <c r="AF388" s="5">
        <f t="shared" si="138"/>
        <v>2016</v>
      </c>
      <c r="AG388" s="46">
        <v>385</v>
      </c>
      <c r="AH388" s="47" t="str">
        <f t="shared" ref="AH388:AH451" si="143">IF(ISERROR(VLOOKUP($AG388,$Y$4:$AE$3653,2,FALSE)),"",VLOOKUP($AG388,$Y$4:$AE$3653,3,FALSE))</f>
        <v/>
      </c>
      <c r="AI388" s="48" t="str">
        <f t="shared" ref="AI388:AI451" si="144">IF(ISERROR(VLOOKUP($AG388,$Y$4:$AE$3653,2,FALSE)),"",VLOOKUP($AG388,$Y$4:$AF$3653,8,FALSE))</f>
        <v/>
      </c>
      <c r="AK388" s="22" t="e">
        <f>TRIM(#REF!)</f>
        <v>#REF!</v>
      </c>
      <c r="AL388" s="23" t="e">
        <f>IF(#REF!=0,"",#REF!)</f>
        <v>#REF!</v>
      </c>
      <c r="AM388" s="19" t="e">
        <f>IF(#REF!=0,"",#REF!)</f>
        <v>#REF!</v>
      </c>
      <c r="AN388" s="23" t="e">
        <f>IF($AK388="","",#REF!)</f>
        <v>#REF!</v>
      </c>
      <c r="AO388" s="23" t="e">
        <f t="shared" si="139"/>
        <v>#REF!</v>
      </c>
      <c r="AP388" s="19" t="e">
        <f>IF(#REF!=0,"",#REF!)</f>
        <v>#REF!</v>
      </c>
      <c r="AQ388" s="19" t="e">
        <f>IF(#REF!=0,"",#REF!)</f>
        <v>#REF!</v>
      </c>
      <c r="AR388" s="19" t="e">
        <f>IF(#REF!=0,"",#REF!)</f>
        <v>#REF!</v>
      </c>
      <c r="AS388" s="19" t="e">
        <f>#REF!</f>
        <v>#REF!</v>
      </c>
    </row>
    <row r="389" spans="4:45" ht="19.5" thickTop="1" thickBot="1" x14ac:dyDescent="0.25">
      <c r="D389" s="1" t="str">
        <f t="shared" si="140"/>
        <v/>
      </c>
      <c r="E389" s="1" t="str">
        <f t="shared" si="141"/>
        <v/>
      </c>
      <c r="K389" s="19" t="str">
        <f t="shared" ref="K389:K452" si="145">IF(L389=10000,"",RANK(L389,$L$4:$L$3653,1))</f>
        <v/>
      </c>
      <c r="L389" s="19">
        <f t="shared" ref="L389:L452" si="146">IF(ISERROR(SEARCH($B$2,M389)),10000,IF(SEARCH($B$2,M389)=1,SEARCH($B$2,M389)+ROW()/100000,10000))</f>
        <v>10000</v>
      </c>
      <c r="M389" s="22" t="str">
        <f>TRIM(Data!$N386)</f>
        <v>Bobby Moore</v>
      </c>
      <c r="N389" s="22" t="str">
        <f>TRIM(Data!$A386)</f>
        <v>Bobby Moore</v>
      </c>
      <c r="O389" s="23">
        <f>IF(Data!$B386=0,"",Data!$B386)</f>
        <v>2020</v>
      </c>
      <c r="P389" s="19" t="str">
        <f>IF(Data!$C386=0,"",Data!$C386)</f>
        <v/>
      </c>
      <c r="Q389" s="23" t="str">
        <f>IF($M389="","",Data!$E386)</f>
        <v>S-M</v>
      </c>
      <c r="R389" s="23" t="str">
        <f t="shared" ref="R389:R452" si="147">IF($M389="","",IF($Q389="Min","Min",IF($Q389="Min-S",IF($J$1=1,"S","Min"),IF(OR($Q389="S",$Q389="S-M"),"S",IF(OR($Q389="M",$Q389="M-L"),"M",IF(OR($Q389="L",$Q389="L-VL"),"L",IF($Q389="VL","VL")))))))</f>
        <v>S</v>
      </c>
      <c r="S389" s="23" t="str">
        <f t="shared" ref="S389:S452" si="148">IF($J$1=1,$R389,$Q389)</f>
        <v>S</v>
      </c>
      <c r="T389" s="19" t="str">
        <f>IF(Data!$F386=0,"",Data!$F386)</f>
        <v/>
      </c>
      <c r="U389" s="19" t="str">
        <f>IF(Data!$G386=0,"",Data!$G386)</f>
        <v/>
      </c>
      <c r="V389" s="19" t="str">
        <f>IF(Data!$D386=0,"",Data!$D386)</f>
        <v/>
      </c>
      <c r="W389" s="19" t="str">
        <f>Data!$H386</f>
        <v>Japonica</v>
      </c>
      <c r="Y389" s="41" t="e">
        <f t="shared" si="142"/>
        <v>#REF!</v>
      </c>
      <c r="Z389" s="8">
        <f t="shared" ref="Z389:Z452" si="149">IF($V389="ANTIQUE",IF($W389="Japonica",ROW(),10000),10000)</f>
        <v>10000</v>
      </c>
      <c r="AA389" s="8" t="str">
        <f t="shared" ref="AA389:AA452" si="150">$M389</f>
        <v>Bobby Moore</v>
      </c>
      <c r="AB389" s="8" t="str">
        <f t="shared" ref="AB389:AB452" si="151">$R389</f>
        <v>S</v>
      </c>
      <c r="AC389" s="8" t="str">
        <f t="shared" ref="AC389:AC452" si="152">$T389</f>
        <v/>
      </c>
      <c r="AD389" s="8" t="str">
        <f t="shared" ref="AD389:AD452" si="153">U389</f>
        <v/>
      </c>
      <c r="AE389" s="8" t="str">
        <f t="shared" ref="AE389:AE452" si="154">$V389</f>
        <v/>
      </c>
      <c r="AF389" s="5">
        <f t="shared" ref="AF389:AF452" si="155">$O389</f>
        <v>2020</v>
      </c>
      <c r="AG389" s="46">
        <v>386</v>
      </c>
      <c r="AH389" s="47" t="str">
        <f t="shared" si="143"/>
        <v/>
      </c>
      <c r="AI389" s="48" t="str">
        <f t="shared" si="144"/>
        <v/>
      </c>
      <c r="AK389" s="22" t="e">
        <f>TRIM(#REF!)</f>
        <v>#REF!</v>
      </c>
      <c r="AL389" s="23" t="e">
        <f>IF(#REF!=0,"",#REF!)</f>
        <v>#REF!</v>
      </c>
      <c r="AM389" s="19" t="e">
        <f>IF(#REF!=0,"",#REF!)</f>
        <v>#REF!</v>
      </c>
      <c r="AN389" s="23" t="e">
        <f>IF($AK389="","",#REF!)</f>
        <v>#REF!</v>
      </c>
      <c r="AO389" s="23" t="e">
        <f t="shared" ref="AO389:AO452" si="156">IF($AK389="","",IF($AN389="Min","Min",IF($AN389="Min-S",IF($J$1=1,"S","Min"),IF(OR($AN389="S",$AN389="S-M"),"S",IF(OR($AN389="M",$AN389="M-L"),"M",IF(OR($AN389="L",$AN389="L-VL"),"L",IF($AN389="VL","VL")))))))</f>
        <v>#REF!</v>
      </c>
      <c r="AP389" s="19" t="e">
        <f>IF(#REF!=0,"",#REF!)</f>
        <v>#REF!</v>
      </c>
      <c r="AQ389" s="19" t="e">
        <f>IF(#REF!=0,"",#REF!)</f>
        <v>#REF!</v>
      </c>
      <c r="AR389" s="19" t="e">
        <f>IF(#REF!=0,"",#REF!)</f>
        <v>#REF!</v>
      </c>
      <c r="AS389" s="19" t="e">
        <f>#REF!</f>
        <v>#REF!</v>
      </c>
    </row>
    <row r="390" spans="4:45" ht="19.5" thickTop="1" thickBot="1" x14ac:dyDescent="0.25">
      <c r="D390" s="1" t="str">
        <f t="shared" si="140"/>
        <v/>
      </c>
      <c r="E390" s="1" t="str">
        <f t="shared" si="141"/>
        <v/>
      </c>
      <c r="K390" s="19" t="str">
        <f t="shared" si="145"/>
        <v/>
      </c>
      <c r="L390" s="19">
        <f t="shared" si="146"/>
        <v>10000</v>
      </c>
      <c r="M390" s="22" t="str">
        <f>TRIM(Data!$N387)</f>
        <v>Bob's Tinsie</v>
      </c>
      <c r="N390" s="22" t="str">
        <f>TRIM(Data!$A387)</f>
        <v>Bob's Tinsie</v>
      </c>
      <c r="O390" s="23">
        <f>IF(Data!$B387=0,"",Data!$B387)</f>
        <v>1962</v>
      </c>
      <c r="P390" s="19" t="str">
        <f>IF(Data!$C387=0,"",Data!$C387)</f>
        <v>1</v>
      </c>
      <c r="Q390" s="23" t="str">
        <f>IF($M390="","",Data!$E387)</f>
        <v>Min-S</v>
      </c>
      <c r="R390" s="23" t="str">
        <f t="shared" si="147"/>
        <v>S</v>
      </c>
      <c r="S390" s="23" t="str">
        <f t="shared" si="148"/>
        <v>S</v>
      </c>
      <c r="T390" s="19" t="str">
        <f>IF(Data!$F387=0,"",Data!$F387)</f>
        <v/>
      </c>
      <c r="U390" s="19" t="str">
        <f>IF(Data!$G387=0,"",Data!$G387)</f>
        <v/>
      </c>
      <c r="V390" s="19" t="str">
        <f>IF(Data!$D387=0,"",Data!$D387)</f>
        <v/>
      </c>
      <c r="W390" s="19" t="str">
        <f>Data!$H387</f>
        <v>Japonica</v>
      </c>
      <c r="Y390" s="41" t="e">
        <f t="shared" si="142"/>
        <v>#REF!</v>
      </c>
      <c r="Z390" s="8">
        <f t="shared" si="149"/>
        <v>10000</v>
      </c>
      <c r="AA390" s="8" t="str">
        <f t="shared" si="150"/>
        <v>Bob's Tinsie</v>
      </c>
      <c r="AB390" s="8" t="str">
        <f t="shared" si="151"/>
        <v>S</v>
      </c>
      <c r="AC390" s="8" t="str">
        <f t="shared" si="152"/>
        <v/>
      </c>
      <c r="AD390" s="8" t="str">
        <f t="shared" si="153"/>
        <v/>
      </c>
      <c r="AE390" s="8" t="str">
        <f t="shared" si="154"/>
        <v/>
      </c>
      <c r="AF390" s="5">
        <f t="shared" si="155"/>
        <v>1962</v>
      </c>
      <c r="AG390" s="46">
        <v>387</v>
      </c>
      <c r="AH390" s="47" t="str">
        <f t="shared" si="143"/>
        <v/>
      </c>
      <c r="AI390" s="48" t="str">
        <f t="shared" si="144"/>
        <v/>
      </c>
      <c r="AK390" s="22" t="e">
        <f>TRIM(#REF!)</f>
        <v>#REF!</v>
      </c>
      <c r="AL390" s="23" t="e">
        <f>IF(#REF!=0,"",#REF!)</f>
        <v>#REF!</v>
      </c>
      <c r="AM390" s="19" t="e">
        <f>IF(#REF!=0,"",#REF!)</f>
        <v>#REF!</v>
      </c>
      <c r="AN390" s="23" t="e">
        <f>IF($AK390="","",#REF!)</f>
        <v>#REF!</v>
      </c>
      <c r="AO390" s="23" t="e">
        <f t="shared" si="156"/>
        <v>#REF!</v>
      </c>
      <c r="AP390" s="19" t="e">
        <f>IF(#REF!=0,"",#REF!)</f>
        <v>#REF!</v>
      </c>
      <c r="AQ390" s="19" t="e">
        <f>IF(#REF!=0,"",#REF!)</f>
        <v>#REF!</v>
      </c>
      <c r="AR390" s="19" t="e">
        <f>IF(#REF!=0,"",#REF!)</f>
        <v>#REF!</v>
      </c>
      <c r="AS390" s="19" t="e">
        <f>#REF!</f>
        <v>#REF!</v>
      </c>
    </row>
    <row r="391" spans="4:45" ht="19.5" thickTop="1" thickBot="1" x14ac:dyDescent="0.25">
      <c r="D391" s="1" t="str">
        <f t="shared" si="140"/>
        <v/>
      </c>
      <c r="E391" s="1" t="str">
        <f t="shared" si="141"/>
        <v/>
      </c>
      <c r="K391" s="19" t="str">
        <f t="shared" si="145"/>
        <v/>
      </c>
      <c r="L391" s="19">
        <f t="shared" si="146"/>
        <v>10000</v>
      </c>
      <c r="M391" s="22" t="str">
        <f>TRIM(Data!$N388)</f>
        <v>Boglisco</v>
      </c>
      <c r="N391" s="22" t="str">
        <f>TRIM(Data!$A388)</f>
        <v>Boglisco</v>
      </c>
      <c r="O391" s="23">
        <f>IF(Data!$B388=0,"",Data!$B388)</f>
        <v>1982</v>
      </c>
      <c r="P391" s="19" t="str">
        <f>IF(Data!$C388=0,"",Data!$C388)</f>
        <v/>
      </c>
      <c r="Q391" s="23" t="str">
        <f>IF($M391="","",Data!$E388)</f>
        <v>M</v>
      </c>
      <c r="R391" s="23" t="str">
        <f t="shared" si="147"/>
        <v>M</v>
      </c>
      <c r="S391" s="23" t="str">
        <f t="shared" si="148"/>
        <v>M</v>
      </c>
      <c r="T391" s="19" t="str">
        <f>IF(Data!$F388=0,"",Data!$F388)</f>
        <v/>
      </c>
      <c r="U391" s="19" t="str">
        <f>IF(Data!$G388=0,"",Data!$G388)</f>
        <v>FD</v>
      </c>
      <c r="V391" s="19" t="str">
        <f>IF(Data!$D388=0,"",Data!$D388)</f>
        <v/>
      </c>
      <c r="W391" s="19" t="str">
        <f>Data!$H388</f>
        <v>Japonica</v>
      </c>
      <c r="Y391" s="41" t="e">
        <f t="shared" si="142"/>
        <v>#REF!</v>
      </c>
      <c r="Z391" s="8">
        <f t="shared" si="149"/>
        <v>10000</v>
      </c>
      <c r="AA391" s="8" t="str">
        <f t="shared" si="150"/>
        <v>Boglisco</v>
      </c>
      <c r="AB391" s="8" t="str">
        <f t="shared" si="151"/>
        <v>M</v>
      </c>
      <c r="AC391" s="8" t="str">
        <f t="shared" si="152"/>
        <v/>
      </c>
      <c r="AD391" s="8" t="str">
        <f t="shared" si="153"/>
        <v>FD</v>
      </c>
      <c r="AE391" s="8" t="str">
        <f t="shared" si="154"/>
        <v/>
      </c>
      <c r="AF391" s="5">
        <f t="shared" si="155"/>
        <v>1982</v>
      </c>
      <c r="AG391" s="46">
        <v>388</v>
      </c>
      <c r="AH391" s="47" t="str">
        <f t="shared" si="143"/>
        <v/>
      </c>
      <c r="AI391" s="48" t="str">
        <f t="shared" si="144"/>
        <v/>
      </c>
      <c r="AK391" s="22" t="e">
        <f>TRIM(#REF!)</f>
        <v>#REF!</v>
      </c>
      <c r="AL391" s="23" t="e">
        <f>IF(#REF!=0,"",#REF!)</f>
        <v>#REF!</v>
      </c>
      <c r="AM391" s="19" t="e">
        <f>IF(#REF!=0,"",#REF!)</f>
        <v>#REF!</v>
      </c>
      <c r="AN391" s="23" t="e">
        <f>IF($AK391="","",#REF!)</f>
        <v>#REF!</v>
      </c>
      <c r="AO391" s="23" t="e">
        <f t="shared" si="156"/>
        <v>#REF!</v>
      </c>
      <c r="AP391" s="19" t="e">
        <f>IF(#REF!=0,"",#REF!)</f>
        <v>#REF!</v>
      </c>
      <c r="AQ391" s="19" t="e">
        <f>IF(#REF!=0,"",#REF!)</f>
        <v>#REF!</v>
      </c>
      <c r="AR391" s="19" t="e">
        <f>IF(#REF!=0,"",#REF!)</f>
        <v>#REF!</v>
      </c>
      <c r="AS391" s="19" t="e">
        <f>#REF!</f>
        <v>#REF!</v>
      </c>
    </row>
    <row r="392" spans="4:45" ht="19.5" thickTop="1" thickBot="1" x14ac:dyDescent="0.25">
      <c r="D392" s="1" t="str">
        <f t="shared" si="140"/>
        <v/>
      </c>
      <c r="E392" s="1" t="str">
        <f t="shared" si="141"/>
        <v/>
      </c>
      <c r="K392" s="19" t="str">
        <f t="shared" si="145"/>
        <v/>
      </c>
      <c r="L392" s="19">
        <f t="shared" si="146"/>
        <v>10000</v>
      </c>
      <c r="M392" s="22" t="str">
        <f>TRIM(Data!$N389)</f>
        <v>Bokuhan (See Tinsie)</v>
      </c>
      <c r="N392" s="22" t="str">
        <f>TRIM(Data!$A389)</f>
        <v>Bokuhan (See Tinsie)</v>
      </c>
      <c r="O392" s="23">
        <f>IF(Data!$B389=0,"",Data!$B389)</f>
        <v>1930</v>
      </c>
      <c r="P392" s="19" t="str">
        <f>IF(Data!$C389=0,"",Data!$C389)</f>
        <v/>
      </c>
      <c r="Q392" s="23" t="str">
        <f>IF($M392="","",Data!$E389)</f>
        <v>Min</v>
      </c>
      <c r="R392" s="23" t="str">
        <f t="shared" si="147"/>
        <v>Min</v>
      </c>
      <c r="S392" s="23" t="str">
        <f t="shared" si="148"/>
        <v>Min</v>
      </c>
      <c r="T392" s="19" t="str">
        <f>IF(Data!$F389=0,"",Data!$F389)</f>
        <v/>
      </c>
      <c r="U392" s="19" t="str">
        <f>IF(Data!$G389=0,"",Data!$G389)</f>
        <v/>
      </c>
      <c r="V392" s="19" t="str">
        <f>IF(Data!$D389=0,"",Data!$D389)</f>
        <v/>
      </c>
      <c r="W392" s="19" t="str">
        <f>Data!$H389</f>
        <v>Japonica</v>
      </c>
      <c r="Y392" s="41" t="e">
        <f t="shared" si="142"/>
        <v>#REF!</v>
      </c>
      <c r="Z392" s="8">
        <f t="shared" si="149"/>
        <v>10000</v>
      </c>
      <c r="AA392" s="8" t="str">
        <f t="shared" si="150"/>
        <v>Bokuhan (See Tinsie)</v>
      </c>
      <c r="AB392" s="8" t="str">
        <f t="shared" si="151"/>
        <v>Min</v>
      </c>
      <c r="AC392" s="8" t="str">
        <f t="shared" si="152"/>
        <v/>
      </c>
      <c r="AD392" s="8" t="str">
        <f t="shared" si="153"/>
        <v/>
      </c>
      <c r="AE392" s="8" t="str">
        <f t="shared" si="154"/>
        <v/>
      </c>
      <c r="AF392" s="5">
        <f t="shared" si="155"/>
        <v>1930</v>
      </c>
      <c r="AG392" s="46">
        <v>389</v>
      </c>
      <c r="AH392" s="47" t="str">
        <f t="shared" si="143"/>
        <v/>
      </c>
      <c r="AI392" s="48" t="str">
        <f t="shared" si="144"/>
        <v/>
      </c>
      <c r="AK392" s="22" t="e">
        <f>TRIM(#REF!)</f>
        <v>#REF!</v>
      </c>
      <c r="AL392" s="23" t="e">
        <f>IF(#REF!=0,"",#REF!)</f>
        <v>#REF!</v>
      </c>
      <c r="AM392" s="19" t="e">
        <f>IF(#REF!=0,"",#REF!)</f>
        <v>#REF!</v>
      </c>
      <c r="AN392" s="23" t="e">
        <f>IF($AK392="","",#REF!)</f>
        <v>#REF!</v>
      </c>
      <c r="AO392" s="23" t="e">
        <f t="shared" si="156"/>
        <v>#REF!</v>
      </c>
      <c r="AP392" s="19" t="e">
        <f>IF(#REF!=0,"",#REF!)</f>
        <v>#REF!</v>
      </c>
      <c r="AQ392" s="19" t="e">
        <f>IF(#REF!=0,"",#REF!)</f>
        <v>#REF!</v>
      </c>
      <c r="AR392" s="19" t="e">
        <f>IF(#REF!=0,"",#REF!)</f>
        <v>#REF!</v>
      </c>
      <c r="AS392" s="19" t="e">
        <f>#REF!</f>
        <v>#REF!</v>
      </c>
    </row>
    <row r="393" spans="4:45" ht="19.5" thickTop="1" thickBot="1" x14ac:dyDescent="0.25">
      <c r="D393" s="1" t="str">
        <f t="shared" si="140"/>
        <v/>
      </c>
      <c r="E393" s="1" t="str">
        <f t="shared" si="141"/>
        <v/>
      </c>
      <c r="K393" s="19" t="str">
        <f t="shared" si="145"/>
        <v/>
      </c>
      <c r="L393" s="19">
        <f t="shared" si="146"/>
        <v>10000</v>
      </c>
      <c r="M393" s="22" t="str">
        <f>TRIM(Data!$N390)</f>
        <v>Bolen's Pride (See Vedrine)</v>
      </c>
      <c r="N393" s="22" t="str">
        <f>TRIM(Data!$A390)</f>
        <v>Bolen's Pride (See Vedrine)</v>
      </c>
      <c r="O393" s="23">
        <f>IF(Data!$B390=0,"",Data!$B390)</f>
        <v>1900</v>
      </c>
      <c r="P393" s="19" t="str">
        <f>IF(Data!$C390=0,"",Data!$C390)</f>
        <v/>
      </c>
      <c r="Q393" s="23" t="str">
        <f>IF($M393="","",Data!$E390)</f>
        <v>M-L</v>
      </c>
      <c r="R393" s="23" t="str">
        <f t="shared" si="147"/>
        <v>M</v>
      </c>
      <c r="S393" s="23" t="str">
        <f t="shared" si="148"/>
        <v>M</v>
      </c>
      <c r="T393" s="19" t="str">
        <f>IF(Data!$F390=0,"",Data!$F390)</f>
        <v/>
      </c>
      <c r="U393" s="19" t="str">
        <f>IF(Data!$G390=0,"",Data!$G390)</f>
        <v/>
      </c>
      <c r="V393" s="19" t="str">
        <f>IF(Data!$D390=0,"",Data!$D390)</f>
        <v/>
      </c>
      <c r="W393" s="19" t="str">
        <f>Data!$H390</f>
        <v>Japonica</v>
      </c>
      <c r="Y393" s="41" t="e">
        <f t="shared" si="142"/>
        <v>#REF!</v>
      </c>
      <c r="Z393" s="8">
        <f t="shared" si="149"/>
        <v>10000</v>
      </c>
      <c r="AA393" s="8" t="str">
        <f t="shared" si="150"/>
        <v>Bolen's Pride (See Vedrine)</v>
      </c>
      <c r="AB393" s="8" t="str">
        <f t="shared" si="151"/>
        <v>M</v>
      </c>
      <c r="AC393" s="8" t="str">
        <f t="shared" si="152"/>
        <v/>
      </c>
      <c r="AD393" s="8" t="str">
        <f t="shared" si="153"/>
        <v/>
      </c>
      <c r="AE393" s="8" t="str">
        <f t="shared" si="154"/>
        <v/>
      </c>
      <c r="AF393" s="5">
        <f t="shared" si="155"/>
        <v>1900</v>
      </c>
      <c r="AG393" s="46">
        <v>390</v>
      </c>
      <c r="AH393" s="47" t="str">
        <f t="shared" si="143"/>
        <v/>
      </c>
      <c r="AI393" s="48" t="str">
        <f t="shared" si="144"/>
        <v/>
      </c>
      <c r="AK393" s="22" t="e">
        <f>TRIM(#REF!)</f>
        <v>#REF!</v>
      </c>
      <c r="AL393" s="23" t="e">
        <f>IF(#REF!=0,"",#REF!)</f>
        <v>#REF!</v>
      </c>
      <c r="AM393" s="19" t="e">
        <f>IF(#REF!=0,"",#REF!)</f>
        <v>#REF!</v>
      </c>
      <c r="AN393" s="23" t="e">
        <f>IF($AK393="","",#REF!)</f>
        <v>#REF!</v>
      </c>
      <c r="AO393" s="23" t="e">
        <f t="shared" si="156"/>
        <v>#REF!</v>
      </c>
      <c r="AP393" s="19" t="e">
        <f>IF(#REF!=0,"",#REF!)</f>
        <v>#REF!</v>
      </c>
      <c r="AQ393" s="19" t="e">
        <f>IF(#REF!=0,"",#REF!)</f>
        <v>#REF!</v>
      </c>
      <c r="AR393" s="19" t="e">
        <f>IF(#REF!=0,"",#REF!)</f>
        <v>#REF!</v>
      </c>
      <c r="AS393" s="19" t="e">
        <f>#REF!</f>
        <v>#REF!</v>
      </c>
    </row>
    <row r="394" spans="4:45" ht="19.5" thickTop="1" thickBot="1" x14ac:dyDescent="0.25">
      <c r="D394" s="1" t="str">
        <f t="shared" si="140"/>
        <v/>
      </c>
      <c r="E394" s="1" t="str">
        <f t="shared" si="141"/>
        <v/>
      </c>
      <c r="K394" s="19" t="str">
        <f t="shared" si="145"/>
        <v/>
      </c>
      <c r="L394" s="19">
        <f t="shared" si="146"/>
        <v>10000</v>
      </c>
      <c r="M394" s="22" t="str">
        <f>TRIM(Data!$N391)</f>
        <v>Bolero</v>
      </c>
      <c r="N394" s="22" t="str">
        <f>TRIM(Data!$A391)</f>
        <v>Bolero</v>
      </c>
      <c r="O394" s="23">
        <f>IF(Data!$B391=0,"",Data!$B391)</f>
        <v>1935</v>
      </c>
      <c r="P394" s="19" t="str">
        <f>IF(Data!$C391=0,"",Data!$C391)</f>
        <v/>
      </c>
      <c r="Q394" s="23" t="str">
        <f>IF($M394="","",Data!$E391)</f>
        <v>M</v>
      </c>
      <c r="R394" s="23" t="str">
        <f t="shared" si="147"/>
        <v>M</v>
      </c>
      <c r="S394" s="23" t="str">
        <f t="shared" si="148"/>
        <v>M</v>
      </c>
      <c r="T394" s="19" t="str">
        <f>IF(Data!$F391=0,"",Data!$F391)</f>
        <v/>
      </c>
      <c r="U394" s="19" t="str">
        <f>IF(Data!$G391=0,"",Data!$G391)</f>
        <v>FD</v>
      </c>
      <c r="V394" s="19" t="str">
        <f>IF(Data!$D391=0,"",Data!$D391)</f>
        <v/>
      </c>
      <c r="W394" s="19" t="str">
        <f>Data!$H391</f>
        <v>Japonica</v>
      </c>
      <c r="Y394" s="41" t="e">
        <f t="shared" si="142"/>
        <v>#REF!</v>
      </c>
      <c r="Z394" s="8">
        <f t="shared" si="149"/>
        <v>10000</v>
      </c>
      <c r="AA394" s="8" t="str">
        <f t="shared" si="150"/>
        <v>Bolero</v>
      </c>
      <c r="AB394" s="8" t="str">
        <f t="shared" si="151"/>
        <v>M</v>
      </c>
      <c r="AC394" s="8" t="str">
        <f t="shared" si="152"/>
        <v/>
      </c>
      <c r="AD394" s="8" t="str">
        <f t="shared" si="153"/>
        <v>FD</v>
      </c>
      <c r="AE394" s="8" t="str">
        <f t="shared" si="154"/>
        <v/>
      </c>
      <c r="AF394" s="5">
        <f t="shared" si="155"/>
        <v>1935</v>
      </c>
      <c r="AG394" s="46">
        <v>391</v>
      </c>
      <c r="AH394" s="47" t="str">
        <f t="shared" si="143"/>
        <v/>
      </c>
      <c r="AI394" s="48" t="str">
        <f t="shared" si="144"/>
        <v/>
      </c>
      <c r="AK394" s="22" t="e">
        <f>TRIM(#REF!)</f>
        <v>#REF!</v>
      </c>
      <c r="AL394" s="23" t="e">
        <f>IF(#REF!=0,"",#REF!)</f>
        <v>#REF!</v>
      </c>
      <c r="AM394" s="19" t="e">
        <f>IF(#REF!=0,"",#REF!)</f>
        <v>#REF!</v>
      </c>
      <c r="AN394" s="23" t="e">
        <f>IF($AK394="","",#REF!)</f>
        <v>#REF!</v>
      </c>
      <c r="AO394" s="23" t="e">
        <f t="shared" si="156"/>
        <v>#REF!</v>
      </c>
      <c r="AP394" s="19" t="e">
        <f>IF(#REF!=0,"",#REF!)</f>
        <v>#REF!</v>
      </c>
      <c r="AQ394" s="19" t="e">
        <f>IF(#REF!=0,"",#REF!)</f>
        <v>#REF!</v>
      </c>
      <c r="AR394" s="19" t="e">
        <f>IF(#REF!=0,"",#REF!)</f>
        <v>#REF!</v>
      </c>
      <c r="AS394" s="19" t="e">
        <f>#REF!</f>
        <v>#REF!</v>
      </c>
    </row>
    <row r="395" spans="4:45" ht="19.5" thickTop="1" thickBot="1" x14ac:dyDescent="0.25">
      <c r="D395" s="1" t="str">
        <f t="shared" si="140"/>
        <v/>
      </c>
      <c r="E395" s="1" t="str">
        <f t="shared" si="141"/>
        <v/>
      </c>
      <c r="K395" s="19" t="str">
        <f t="shared" si="145"/>
        <v/>
      </c>
      <c r="L395" s="19">
        <f t="shared" si="146"/>
        <v>10000</v>
      </c>
      <c r="M395" s="22" t="str">
        <f>TRIM(Data!$N392)</f>
        <v>Bomb Shell</v>
      </c>
      <c r="N395" s="22" t="str">
        <f>TRIM(Data!$A392)</f>
        <v>Bomb Shell</v>
      </c>
      <c r="O395" s="23">
        <f>IF(Data!$B392=0,"",Data!$B392)</f>
        <v>2015</v>
      </c>
      <c r="P395" s="19" t="str">
        <f>IF(Data!$C392=0,"",Data!$C392)</f>
        <v>1</v>
      </c>
      <c r="Q395" s="23" t="str">
        <f>IF($M395="","",Data!$E392)</f>
        <v>L</v>
      </c>
      <c r="R395" s="23" t="str">
        <f t="shared" si="147"/>
        <v>L</v>
      </c>
      <c r="S395" s="23" t="str">
        <f t="shared" si="148"/>
        <v>L</v>
      </c>
      <c r="T395" s="19" t="str">
        <f>IF(Data!$F392=0,"",Data!$F392)</f>
        <v/>
      </c>
      <c r="U395" s="19" t="str">
        <f>IF(Data!$G392=0,"",Data!$G392)</f>
        <v/>
      </c>
      <c r="V395" s="19" t="str">
        <f>IF(Data!$D392=0,"",Data!$D392)</f>
        <v/>
      </c>
      <c r="W395" s="19" t="str">
        <f>Data!$H392</f>
        <v>Japonica</v>
      </c>
      <c r="Y395" s="41" t="e">
        <f t="shared" si="142"/>
        <v>#REF!</v>
      </c>
      <c r="Z395" s="8">
        <f t="shared" si="149"/>
        <v>10000</v>
      </c>
      <c r="AA395" s="8" t="str">
        <f t="shared" si="150"/>
        <v>Bomb Shell</v>
      </c>
      <c r="AB395" s="8" t="str">
        <f t="shared" si="151"/>
        <v>L</v>
      </c>
      <c r="AC395" s="8" t="str">
        <f t="shared" si="152"/>
        <v/>
      </c>
      <c r="AD395" s="8" t="str">
        <f t="shared" si="153"/>
        <v/>
      </c>
      <c r="AE395" s="8" t="str">
        <f t="shared" si="154"/>
        <v/>
      </c>
      <c r="AF395" s="5">
        <f t="shared" si="155"/>
        <v>2015</v>
      </c>
      <c r="AG395" s="46">
        <v>392</v>
      </c>
      <c r="AH395" s="47" t="str">
        <f t="shared" si="143"/>
        <v/>
      </c>
      <c r="AI395" s="48" t="str">
        <f t="shared" si="144"/>
        <v/>
      </c>
      <c r="AK395" s="22" t="e">
        <f>TRIM(#REF!)</f>
        <v>#REF!</v>
      </c>
      <c r="AL395" s="23" t="e">
        <f>IF(#REF!=0,"",#REF!)</f>
        <v>#REF!</v>
      </c>
      <c r="AM395" s="19" t="e">
        <f>IF(#REF!=0,"",#REF!)</f>
        <v>#REF!</v>
      </c>
      <c r="AN395" s="23" t="e">
        <f>IF($AK395="","",#REF!)</f>
        <v>#REF!</v>
      </c>
      <c r="AO395" s="23" t="e">
        <f t="shared" si="156"/>
        <v>#REF!</v>
      </c>
      <c r="AP395" s="19" t="e">
        <f>IF(#REF!=0,"",#REF!)</f>
        <v>#REF!</v>
      </c>
      <c r="AQ395" s="19" t="e">
        <f>IF(#REF!=0,"",#REF!)</f>
        <v>#REF!</v>
      </c>
      <c r="AR395" s="19" t="e">
        <f>IF(#REF!=0,"",#REF!)</f>
        <v>#REF!</v>
      </c>
      <c r="AS395" s="19" t="e">
        <f>#REF!</f>
        <v>#REF!</v>
      </c>
    </row>
    <row r="396" spans="4:45" ht="19.5" thickTop="1" thickBot="1" x14ac:dyDescent="0.25">
      <c r="D396" s="1" t="str">
        <f t="shared" si="140"/>
        <v/>
      </c>
      <c r="E396" s="1" t="str">
        <f t="shared" si="141"/>
        <v/>
      </c>
      <c r="K396" s="19" t="str">
        <f t="shared" si="145"/>
        <v/>
      </c>
      <c r="L396" s="19">
        <f t="shared" si="146"/>
        <v>10000</v>
      </c>
      <c r="M396" s="22" t="str">
        <f>TRIM(Data!$N393)</f>
        <v>Bon Bon</v>
      </c>
      <c r="N396" s="22" t="str">
        <f>TRIM(Data!$A393)</f>
        <v>Bon Bon</v>
      </c>
      <c r="O396" s="23">
        <f>IF(Data!$B393=0,"",Data!$B393)</f>
        <v>1961</v>
      </c>
      <c r="P396" s="19" t="str">
        <f>IF(Data!$C393=0,"",Data!$C393)</f>
        <v>1</v>
      </c>
      <c r="Q396" s="23" t="str">
        <f>IF($M396="","",Data!$E393)</f>
        <v>Min-S</v>
      </c>
      <c r="R396" s="23" t="str">
        <f t="shared" si="147"/>
        <v>S</v>
      </c>
      <c r="S396" s="23" t="str">
        <f t="shared" si="148"/>
        <v>S</v>
      </c>
      <c r="T396" s="19" t="str">
        <f>IF(Data!$F393=0,"",Data!$F393)</f>
        <v/>
      </c>
      <c r="U396" s="19" t="str">
        <f>IF(Data!$G393=0,"",Data!$G393)</f>
        <v/>
      </c>
      <c r="V396" s="19" t="str">
        <f>IF(Data!$D393=0,"",Data!$D393)</f>
        <v/>
      </c>
      <c r="W396" s="19" t="str">
        <f>Data!$H393</f>
        <v>Japonica</v>
      </c>
      <c r="Y396" s="41" t="e">
        <f t="shared" si="142"/>
        <v>#REF!</v>
      </c>
      <c r="Z396" s="8">
        <f t="shared" si="149"/>
        <v>10000</v>
      </c>
      <c r="AA396" s="8" t="str">
        <f t="shared" si="150"/>
        <v>Bon Bon</v>
      </c>
      <c r="AB396" s="8" t="str">
        <f t="shared" si="151"/>
        <v>S</v>
      </c>
      <c r="AC396" s="8" t="str">
        <f t="shared" si="152"/>
        <v/>
      </c>
      <c r="AD396" s="8" t="str">
        <f t="shared" si="153"/>
        <v/>
      </c>
      <c r="AE396" s="8" t="str">
        <f t="shared" si="154"/>
        <v/>
      </c>
      <c r="AF396" s="5">
        <f t="shared" si="155"/>
        <v>1961</v>
      </c>
      <c r="AG396" s="46">
        <v>393</v>
      </c>
      <c r="AH396" s="47" t="str">
        <f t="shared" si="143"/>
        <v/>
      </c>
      <c r="AI396" s="48" t="str">
        <f t="shared" si="144"/>
        <v/>
      </c>
      <c r="AK396" s="22" t="e">
        <f>TRIM(#REF!)</f>
        <v>#REF!</v>
      </c>
      <c r="AL396" s="23" t="e">
        <f>IF(#REF!=0,"",#REF!)</f>
        <v>#REF!</v>
      </c>
      <c r="AM396" s="19" t="e">
        <f>IF(#REF!=0,"",#REF!)</f>
        <v>#REF!</v>
      </c>
      <c r="AN396" s="23" t="e">
        <f>IF($AK396="","",#REF!)</f>
        <v>#REF!</v>
      </c>
      <c r="AO396" s="23" t="e">
        <f t="shared" si="156"/>
        <v>#REF!</v>
      </c>
      <c r="AP396" s="19" t="e">
        <f>IF(#REF!=0,"",#REF!)</f>
        <v>#REF!</v>
      </c>
      <c r="AQ396" s="19" t="e">
        <f>IF(#REF!=0,"",#REF!)</f>
        <v>#REF!</v>
      </c>
      <c r="AR396" s="19" t="e">
        <f>IF(#REF!=0,"",#REF!)</f>
        <v>#REF!</v>
      </c>
      <c r="AS396" s="19" t="e">
        <f>#REF!</f>
        <v>#REF!</v>
      </c>
    </row>
    <row r="397" spans="4:45" ht="19.5" thickTop="1" thickBot="1" x14ac:dyDescent="0.25">
      <c r="D397" s="1" t="str">
        <f t="shared" si="140"/>
        <v/>
      </c>
      <c r="E397" s="1" t="str">
        <f t="shared" si="141"/>
        <v/>
      </c>
      <c r="K397" s="19" t="str">
        <f t="shared" si="145"/>
        <v/>
      </c>
      <c r="L397" s="19">
        <f t="shared" si="146"/>
        <v>10000</v>
      </c>
      <c r="M397" s="22" t="str">
        <f>TRIM(Data!$N394)</f>
        <v>Bon Bon Red</v>
      </c>
      <c r="N397" s="22" t="str">
        <f>TRIM(Data!$A394)</f>
        <v>Bon Bon Red</v>
      </c>
      <c r="O397" s="23">
        <f>IF(Data!$B394=0,"",Data!$B394)</f>
        <v>1970</v>
      </c>
      <c r="P397" s="19" t="str">
        <f>IF(Data!$C394=0,"",Data!$C394)</f>
        <v>1</v>
      </c>
      <c r="Q397" s="23" t="str">
        <f>IF($M397="","",Data!$E394)</f>
        <v>Min-s</v>
      </c>
      <c r="R397" s="23" t="str">
        <f t="shared" si="147"/>
        <v>S</v>
      </c>
      <c r="S397" s="23" t="str">
        <f t="shared" si="148"/>
        <v>S</v>
      </c>
      <c r="T397" s="19" t="str">
        <f>IF(Data!$F394=0,"",Data!$F394)</f>
        <v/>
      </c>
      <c r="U397" s="19" t="str">
        <f>IF(Data!$G394=0,"",Data!$G394)</f>
        <v/>
      </c>
      <c r="V397" s="19" t="str">
        <f>IF(Data!$D394=0,"",Data!$D394)</f>
        <v/>
      </c>
      <c r="W397" s="19" t="str">
        <f>Data!$H394</f>
        <v>Japonica</v>
      </c>
      <c r="Y397" s="41" t="e">
        <f t="shared" si="142"/>
        <v>#REF!</v>
      </c>
      <c r="Z397" s="8">
        <f t="shared" si="149"/>
        <v>10000</v>
      </c>
      <c r="AA397" s="8" t="str">
        <f t="shared" si="150"/>
        <v>Bon Bon Red</v>
      </c>
      <c r="AB397" s="8" t="str">
        <f t="shared" si="151"/>
        <v>S</v>
      </c>
      <c r="AC397" s="8" t="str">
        <f t="shared" si="152"/>
        <v/>
      </c>
      <c r="AD397" s="8" t="str">
        <f t="shared" si="153"/>
        <v/>
      </c>
      <c r="AE397" s="8" t="str">
        <f t="shared" si="154"/>
        <v/>
      </c>
      <c r="AF397" s="5">
        <f t="shared" si="155"/>
        <v>1970</v>
      </c>
      <c r="AG397" s="46">
        <v>394</v>
      </c>
      <c r="AH397" s="47" t="str">
        <f t="shared" si="143"/>
        <v/>
      </c>
      <c r="AI397" s="48" t="str">
        <f t="shared" si="144"/>
        <v/>
      </c>
      <c r="AK397" s="22" t="e">
        <f>TRIM(#REF!)</f>
        <v>#REF!</v>
      </c>
      <c r="AL397" s="23" t="e">
        <f>IF(#REF!=0,"",#REF!)</f>
        <v>#REF!</v>
      </c>
      <c r="AM397" s="19" t="e">
        <f>IF(#REF!=0,"",#REF!)</f>
        <v>#REF!</v>
      </c>
      <c r="AN397" s="23" t="e">
        <f>IF($AK397="","",#REF!)</f>
        <v>#REF!</v>
      </c>
      <c r="AO397" s="23" t="e">
        <f t="shared" si="156"/>
        <v>#REF!</v>
      </c>
      <c r="AP397" s="19" t="e">
        <f>IF(#REF!=0,"",#REF!)</f>
        <v>#REF!</v>
      </c>
      <c r="AQ397" s="19" t="e">
        <f>IF(#REF!=0,"",#REF!)</f>
        <v>#REF!</v>
      </c>
      <c r="AR397" s="19" t="e">
        <f>IF(#REF!=0,"",#REF!)</f>
        <v>#REF!</v>
      </c>
      <c r="AS397" s="19" t="e">
        <f>#REF!</f>
        <v>#REF!</v>
      </c>
    </row>
    <row r="398" spans="4:45" ht="19.5" thickTop="1" thickBot="1" x14ac:dyDescent="0.25">
      <c r="D398" s="1" t="str">
        <f t="shared" si="140"/>
        <v/>
      </c>
      <c r="E398" s="1" t="str">
        <f t="shared" si="141"/>
        <v/>
      </c>
      <c r="K398" s="19" t="str">
        <f t="shared" si="145"/>
        <v/>
      </c>
      <c r="L398" s="19">
        <f t="shared" si="146"/>
        <v>10000</v>
      </c>
      <c r="M398" s="22" t="str">
        <f>TRIM(Data!$N395)</f>
        <v>Bonanza</v>
      </c>
      <c r="N398" s="22" t="str">
        <f>TRIM(Data!$A395)</f>
        <v>Bonanza (Sasanqua)</v>
      </c>
      <c r="O398" s="23">
        <f>IF(Data!$B395=0,"",Data!$B395)</f>
        <v>1962</v>
      </c>
      <c r="P398" s="19" t="str">
        <f>IF(Data!$C395=0,"",Data!$C395)</f>
        <v>1</v>
      </c>
      <c r="Q398" s="23" t="str">
        <f>IF($M398="","",Data!$E395)</f>
        <v>M</v>
      </c>
      <c r="R398" s="23" t="str">
        <f t="shared" si="147"/>
        <v>M</v>
      </c>
      <c r="S398" s="23" t="str">
        <f t="shared" si="148"/>
        <v>M</v>
      </c>
      <c r="T398" s="19" t="str">
        <f>IF(Data!$F395=0,"",Data!$F395)</f>
        <v/>
      </c>
      <c r="U398" s="19" t="str">
        <f>IF(Data!$G395=0,"",Data!$G395)</f>
        <v/>
      </c>
      <c r="V398" s="19" t="str">
        <f>IF(Data!$D395=0,"",Data!$D395)</f>
        <v/>
      </c>
      <c r="W398" s="19" t="str">
        <f>Data!$H395</f>
        <v>Sasanqua</v>
      </c>
      <c r="Y398" s="41" t="e">
        <f t="shared" si="142"/>
        <v>#REF!</v>
      </c>
      <c r="Z398" s="8">
        <f t="shared" si="149"/>
        <v>10000</v>
      </c>
      <c r="AA398" s="8" t="str">
        <f t="shared" si="150"/>
        <v>Bonanza</v>
      </c>
      <c r="AB398" s="8" t="str">
        <f t="shared" si="151"/>
        <v>M</v>
      </c>
      <c r="AC398" s="8" t="str">
        <f t="shared" si="152"/>
        <v/>
      </c>
      <c r="AD398" s="8" t="str">
        <f t="shared" si="153"/>
        <v/>
      </c>
      <c r="AE398" s="8" t="str">
        <f t="shared" si="154"/>
        <v/>
      </c>
      <c r="AF398" s="5">
        <f t="shared" si="155"/>
        <v>1962</v>
      </c>
      <c r="AG398" s="46">
        <v>395</v>
      </c>
      <c r="AH398" s="47" t="str">
        <f t="shared" si="143"/>
        <v/>
      </c>
      <c r="AI398" s="48" t="str">
        <f t="shared" si="144"/>
        <v/>
      </c>
      <c r="AK398" s="22" t="e">
        <f>TRIM(#REF!)</f>
        <v>#REF!</v>
      </c>
      <c r="AL398" s="23" t="e">
        <f>IF(#REF!=0,"",#REF!)</f>
        <v>#REF!</v>
      </c>
      <c r="AM398" s="19" t="e">
        <f>IF(#REF!=0,"",#REF!)</f>
        <v>#REF!</v>
      </c>
      <c r="AN398" s="23" t="e">
        <f>IF($AK398="","",#REF!)</f>
        <v>#REF!</v>
      </c>
      <c r="AO398" s="23" t="e">
        <f t="shared" si="156"/>
        <v>#REF!</v>
      </c>
      <c r="AP398" s="19" t="e">
        <f>IF(#REF!=0,"",#REF!)</f>
        <v>#REF!</v>
      </c>
      <c r="AQ398" s="19" t="e">
        <f>IF(#REF!=0,"",#REF!)</f>
        <v>#REF!</v>
      </c>
      <c r="AR398" s="19" t="e">
        <f>IF(#REF!=0,"",#REF!)</f>
        <v>#REF!</v>
      </c>
      <c r="AS398" s="19" t="e">
        <f>#REF!</f>
        <v>#REF!</v>
      </c>
    </row>
    <row r="399" spans="4:45" ht="19.5" thickTop="1" thickBot="1" x14ac:dyDescent="0.25">
      <c r="D399" s="1" t="str">
        <f t="shared" si="140"/>
        <v/>
      </c>
      <c r="E399" s="1" t="str">
        <f t="shared" si="141"/>
        <v/>
      </c>
      <c r="K399" s="19" t="str">
        <f t="shared" si="145"/>
        <v/>
      </c>
      <c r="L399" s="19">
        <f t="shared" si="146"/>
        <v>10000</v>
      </c>
      <c r="M399" s="22" t="str">
        <f>TRIM(Data!$N396)</f>
        <v>Bonnie Trippe</v>
      </c>
      <c r="N399" s="22" t="str">
        <f>TRIM(Data!$A396)</f>
        <v>Bonnie Trippe</v>
      </c>
      <c r="O399" s="23">
        <f>IF(Data!$B396=0,"",Data!$B396)</f>
        <v>2018</v>
      </c>
      <c r="P399" s="19" t="str">
        <f>IF(Data!$C396=0,"",Data!$C396)</f>
        <v>1</v>
      </c>
      <c r="Q399" s="23" t="str">
        <f>IF($M399="","",Data!$E396)</f>
        <v>L</v>
      </c>
      <c r="R399" s="23" t="str">
        <f t="shared" si="147"/>
        <v>L</v>
      </c>
      <c r="S399" s="23" t="str">
        <f t="shared" si="148"/>
        <v>L</v>
      </c>
      <c r="T399" s="19" t="str">
        <f>IF(Data!$F396=0,"",Data!$F396)</f>
        <v/>
      </c>
      <c r="U399" s="19" t="str">
        <f>IF(Data!$G396=0,"",Data!$G396)</f>
        <v/>
      </c>
      <c r="V399" s="19" t="str">
        <f>IF(Data!$D396=0,"",Data!$D396)</f>
        <v/>
      </c>
      <c r="W399" s="19" t="str">
        <f>Data!$H396</f>
        <v>Japonica</v>
      </c>
      <c r="Y399" s="41" t="e">
        <f t="shared" si="142"/>
        <v>#REF!</v>
      </c>
      <c r="Z399" s="8">
        <f t="shared" si="149"/>
        <v>10000</v>
      </c>
      <c r="AA399" s="8" t="str">
        <f t="shared" si="150"/>
        <v>Bonnie Trippe</v>
      </c>
      <c r="AB399" s="8" t="str">
        <f t="shared" si="151"/>
        <v>L</v>
      </c>
      <c r="AC399" s="8" t="str">
        <f t="shared" si="152"/>
        <v/>
      </c>
      <c r="AD399" s="8" t="str">
        <f t="shared" si="153"/>
        <v/>
      </c>
      <c r="AE399" s="8" t="str">
        <f t="shared" si="154"/>
        <v/>
      </c>
      <c r="AF399" s="5">
        <f t="shared" si="155"/>
        <v>2018</v>
      </c>
      <c r="AG399" s="46">
        <v>396</v>
      </c>
      <c r="AH399" s="47" t="str">
        <f t="shared" si="143"/>
        <v/>
      </c>
      <c r="AI399" s="48" t="str">
        <f t="shared" si="144"/>
        <v/>
      </c>
      <c r="AK399" s="22" t="e">
        <f>TRIM(#REF!)</f>
        <v>#REF!</v>
      </c>
      <c r="AL399" s="23" t="e">
        <f>IF(#REF!=0,"",#REF!)</f>
        <v>#REF!</v>
      </c>
      <c r="AM399" s="19" t="e">
        <f>IF(#REF!=0,"",#REF!)</f>
        <v>#REF!</v>
      </c>
      <c r="AN399" s="23" t="e">
        <f>IF($AK399="","",#REF!)</f>
        <v>#REF!</v>
      </c>
      <c r="AO399" s="23" t="e">
        <f t="shared" si="156"/>
        <v>#REF!</v>
      </c>
      <c r="AP399" s="19" t="e">
        <f>IF(#REF!=0,"",#REF!)</f>
        <v>#REF!</v>
      </c>
      <c r="AQ399" s="19" t="e">
        <f>IF(#REF!=0,"",#REF!)</f>
        <v>#REF!</v>
      </c>
      <c r="AR399" s="19" t="e">
        <f>IF(#REF!=0,"",#REF!)</f>
        <v>#REF!</v>
      </c>
      <c r="AS399" s="19" t="e">
        <f>#REF!</f>
        <v>#REF!</v>
      </c>
    </row>
    <row r="400" spans="4:45" ht="19.5" thickTop="1" thickBot="1" x14ac:dyDescent="0.25">
      <c r="D400" s="1" t="str">
        <f t="shared" si="140"/>
        <v/>
      </c>
      <c r="E400" s="1" t="str">
        <f t="shared" si="141"/>
        <v/>
      </c>
      <c r="K400" s="19" t="str">
        <f t="shared" si="145"/>
        <v/>
      </c>
      <c r="L400" s="19">
        <f t="shared" si="146"/>
        <v>10000</v>
      </c>
      <c r="M400" s="22" t="str">
        <f>TRIM(Data!$N397)</f>
        <v>Bonsai</v>
      </c>
      <c r="N400" s="22" t="str">
        <f>TRIM(Data!$A397)</f>
        <v>Bonsai</v>
      </c>
      <c r="O400" s="23">
        <f>IF(Data!$B397=0,"",Data!$B397)</f>
        <v>1955</v>
      </c>
      <c r="P400" s="19" t="str">
        <f>IF(Data!$C397=0,"",Data!$C397)</f>
        <v/>
      </c>
      <c r="Q400" s="23" t="str">
        <f>IF($M400="","",Data!$E397)</f>
        <v>Min</v>
      </c>
      <c r="R400" s="23" t="str">
        <f t="shared" si="147"/>
        <v>Min</v>
      </c>
      <c r="S400" s="23" t="str">
        <f t="shared" si="148"/>
        <v>Min</v>
      </c>
      <c r="T400" s="19" t="str">
        <f>IF(Data!$F397=0,"",Data!$F397)</f>
        <v/>
      </c>
      <c r="U400" s="19" t="str">
        <f>IF(Data!$G397=0,"",Data!$G397)</f>
        <v/>
      </c>
      <c r="V400" s="19" t="str">
        <f>IF(Data!$D397=0,"",Data!$D397)</f>
        <v/>
      </c>
      <c r="W400" s="19" t="str">
        <f>Data!$H397</f>
        <v>Japonica</v>
      </c>
      <c r="Y400" s="41" t="e">
        <f t="shared" si="142"/>
        <v>#REF!</v>
      </c>
      <c r="Z400" s="8">
        <f t="shared" si="149"/>
        <v>10000</v>
      </c>
      <c r="AA400" s="8" t="str">
        <f t="shared" si="150"/>
        <v>Bonsai</v>
      </c>
      <c r="AB400" s="8" t="str">
        <f t="shared" si="151"/>
        <v>Min</v>
      </c>
      <c r="AC400" s="8" t="str">
        <f t="shared" si="152"/>
        <v/>
      </c>
      <c r="AD400" s="8" t="str">
        <f t="shared" si="153"/>
        <v/>
      </c>
      <c r="AE400" s="8" t="str">
        <f t="shared" si="154"/>
        <v/>
      </c>
      <c r="AF400" s="5">
        <f t="shared" si="155"/>
        <v>1955</v>
      </c>
      <c r="AG400" s="46">
        <v>397</v>
      </c>
      <c r="AH400" s="47" t="str">
        <f t="shared" si="143"/>
        <v/>
      </c>
      <c r="AI400" s="48" t="str">
        <f t="shared" si="144"/>
        <v/>
      </c>
      <c r="AK400" s="22" t="e">
        <f>TRIM(#REF!)</f>
        <v>#REF!</v>
      </c>
      <c r="AL400" s="23" t="e">
        <f>IF(#REF!=0,"",#REF!)</f>
        <v>#REF!</v>
      </c>
      <c r="AM400" s="19" t="e">
        <f>IF(#REF!=0,"",#REF!)</f>
        <v>#REF!</v>
      </c>
      <c r="AN400" s="23" t="e">
        <f>IF($AK400="","",#REF!)</f>
        <v>#REF!</v>
      </c>
      <c r="AO400" s="23" t="e">
        <f t="shared" si="156"/>
        <v>#REF!</v>
      </c>
      <c r="AP400" s="19" t="e">
        <f>IF(#REF!=0,"",#REF!)</f>
        <v>#REF!</v>
      </c>
      <c r="AQ400" s="19" t="e">
        <f>IF(#REF!=0,"",#REF!)</f>
        <v>#REF!</v>
      </c>
      <c r="AR400" s="19" t="e">
        <f>IF(#REF!=0,"",#REF!)</f>
        <v>#REF!</v>
      </c>
      <c r="AS400" s="19" t="e">
        <f>#REF!</f>
        <v>#REF!</v>
      </c>
    </row>
    <row r="401" spans="4:45" ht="19.5" thickTop="1" thickBot="1" x14ac:dyDescent="0.25">
      <c r="D401" s="1" t="str">
        <f t="shared" si="140"/>
        <v/>
      </c>
      <c r="E401" s="1" t="str">
        <f t="shared" si="141"/>
        <v/>
      </c>
      <c r="K401" s="19" t="str">
        <f t="shared" si="145"/>
        <v/>
      </c>
      <c r="L401" s="19">
        <f t="shared" si="146"/>
        <v>10000</v>
      </c>
      <c r="M401" s="22" t="str">
        <f>TRIM(Data!$N398)</f>
        <v>Boozie B</v>
      </c>
      <c r="N401" s="22" t="str">
        <f>TRIM(Data!$A398)</f>
        <v>Boozie B (H)</v>
      </c>
      <c r="O401" s="23">
        <f>IF(Data!$B398=0,"",Data!$B398)</f>
        <v>1993</v>
      </c>
      <c r="P401" s="19" t="str">
        <f>IF(Data!$C398=0,"",Data!$C398)</f>
        <v>1</v>
      </c>
      <c r="Q401" s="23" t="str">
        <f>IF($M401="","",Data!$E398)</f>
        <v>M-L</v>
      </c>
      <c r="R401" s="23" t="str">
        <f t="shared" si="147"/>
        <v>M</v>
      </c>
      <c r="S401" s="23" t="str">
        <f t="shared" si="148"/>
        <v>M</v>
      </c>
      <c r="T401" s="19" t="str">
        <f>IF(Data!$F398=0,"",Data!$F398)</f>
        <v/>
      </c>
      <c r="U401" s="19" t="str">
        <f>IF(Data!$G398=0,"",Data!$G398)</f>
        <v/>
      </c>
      <c r="V401" s="19" t="str">
        <f>IF(Data!$D398=0,"",Data!$D398)</f>
        <v/>
      </c>
      <c r="W401" s="19" t="str">
        <f>Data!$H398</f>
        <v>NRH</v>
      </c>
      <c r="Y401" s="41" t="e">
        <f t="shared" si="142"/>
        <v>#REF!</v>
      </c>
      <c r="Z401" s="8">
        <f t="shared" si="149"/>
        <v>10000</v>
      </c>
      <c r="AA401" s="8" t="str">
        <f t="shared" si="150"/>
        <v>Boozie B</v>
      </c>
      <c r="AB401" s="8" t="str">
        <f t="shared" si="151"/>
        <v>M</v>
      </c>
      <c r="AC401" s="8" t="str">
        <f t="shared" si="152"/>
        <v/>
      </c>
      <c r="AD401" s="8" t="str">
        <f t="shared" si="153"/>
        <v/>
      </c>
      <c r="AE401" s="8" t="str">
        <f t="shared" si="154"/>
        <v/>
      </c>
      <c r="AF401" s="5">
        <f t="shared" si="155"/>
        <v>1993</v>
      </c>
      <c r="AG401" s="46">
        <v>398</v>
      </c>
      <c r="AH401" s="47" t="str">
        <f t="shared" si="143"/>
        <v/>
      </c>
      <c r="AI401" s="48" t="str">
        <f t="shared" si="144"/>
        <v/>
      </c>
      <c r="AK401" s="22" t="e">
        <f>TRIM(#REF!)</f>
        <v>#REF!</v>
      </c>
      <c r="AL401" s="23" t="e">
        <f>IF(#REF!=0,"",#REF!)</f>
        <v>#REF!</v>
      </c>
      <c r="AM401" s="19" t="e">
        <f>IF(#REF!=0,"",#REF!)</f>
        <v>#REF!</v>
      </c>
      <c r="AN401" s="23" t="e">
        <f>IF($AK401="","",#REF!)</f>
        <v>#REF!</v>
      </c>
      <c r="AO401" s="23" t="e">
        <f t="shared" si="156"/>
        <v>#REF!</v>
      </c>
      <c r="AP401" s="19" t="e">
        <f>IF(#REF!=0,"",#REF!)</f>
        <v>#REF!</v>
      </c>
      <c r="AQ401" s="19" t="e">
        <f>IF(#REF!=0,"",#REF!)</f>
        <v>#REF!</v>
      </c>
      <c r="AR401" s="19" t="e">
        <f>IF(#REF!=0,"",#REF!)</f>
        <v>#REF!</v>
      </c>
      <c r="AS401" s="19" t="e">
        <f>#REF!</f>
        <v>#REF!</v>
      </c>
    </row>
    <row r="402" spans="4:45" ht="19.5" thickTop="1" thickBot="1" x14ac:dyDescent="0.25">
      <c r="D402" s="1" t="str">
        <f t="shared" si="140"/>
        <v/>
      </c>
      <c r="E402" s="1" t="str">
        <f t="shared" si="141"/>
        <v/>
      </c>
      <c r="K402" s="19" t="str">
        <f t="shared" si="145"/>
        <v/>
      </c>
      <c r="L402" s="19">
        <f t="shared" si="146"/>
        <v>10000</v>
      </c>
      <c r="M402" s="22" t="str">
        <f>TRIM(Data!$N399)</f>
        <v>Borderline Beauty</v>
      </c>
      <c r="N402" s="22" t="str">
        <f>TRIM(Data!$A399)</f>
        <v>Borderline Beauty (Hiemalis)</v>
      </c>
      <c r="O402" s="23">
        <f>IF(Data!$B399=0,"",Data!$B399)</f>
        <v>2005</v>
      </c>
      <c r="P402" s="19" t="str">
        <f>IF(Data!$C399=0,"",Data!$C399)</f>
        <v>1</v>
      </c>
      <c r="Q402" s="23" t="str">
        <f>IF($M402="","",Data!$E399)</f>
        <v>M</v>
      </c>
      <c r="R402" s="23" t="str">
        <f t="shared" si="147"/>
        <v>M</v>
      </c>
      <c r="S402" s="23" t="str">
        <f t="shared" si="148"/>
        <v>M</v>
      </c>
      <c r="T402" s="19" t="str">
        <f>IF(Data!$F399=0,"",Data!$F399)</f>
        <v/>
      </c>
      <c r="U402" s="19" t="str">
        <f>IF(Data!$G399=0,"",Data!$G399)</f>
        <v/>
      </c>
      <c r="V402" s="19" t="str">
        <f>IF(Data!$D399=0,"",Data!$D399)</f>
        <v/>
      </c>
      <c r="W402" s="19" t="str">
        <f>Data!$H399</f>
        <v>Hiemalis</v>
      </c>
      <c r="Y402" s="41" t="e">
        <f t="shared" si="142"/>
        <v>#REF!</v>
      </c>
      <c r="Z402" s="8">
        <f t="shared" si="149"/>
        <v>10000</v>
      </c>
      <c r="AA402" s="8" t="str">
        <f t="shared" si="150"/>
        <v>Borderline Beauty</v>
      </c>
      <c r="AB402" s="8" t="str">
        <f t="shared" si="151"/>
        <v>M</v>
      </c>
      <c r="AC402" s="8" t="str">
        <f t="shared" si="152"/>
        <v/>
      </c>
      <c r="AD402" s="8" t="str">
        <f t="shared" si="153"/>
        <v/>
      </c>
      <c r="AE402" s="8" t="str">
        <f t="shared" si="154"/>
        <v/>
      </c>
      <c r="AF402" s="5">
        <f t="shared" si="155"/>
        <v>2005</v>
      </c>
      <c r="AG402" s="46">
        <v>399</v>
      </c>
      <c r="AH402" s="47" t="str">
        <f t="shared" si="143"/>
        <v/>
      </c>
      <c r="AI402" s="48" t="str">
        <f t="shared" si="144"/>
        <v/>
      </c>
      <c r="AK402" s="22" t="e">
        <f>TRIM(#REF!)</f>
        <v>#REF!</v>
      </c>
      <c r="AL402" s="23" t="e">
        <f>IF(#REF!=0,"",#REF!)</f>
        <v>#REF!</v>
      </c>
      <c r="AM402" s="19" t="e">
        <f>IF(#REF!=0,"",#REF!)</f>
        <v>#REF!</v>
      </c>
      <c r="AN402" s="23" t="e">
        <f>IF($AK402="","",#REF!)</f>
        <v>#REF!</v>
      </c>
      <c r="AO402" s="23" t="e">
        <f t="shared" si="156"/>
        <v>#REF!</v>
      </c>
      <c r="AP402" s="19" t="e">
        <f>IF(#REF!=0,"",#REF!)</f>
        <v>#REF!</v>
      </c>
      <c r="AQ402" s="19" t="e">
        <f>IF(#REF!=0,"",#REF!)</f>
        <v>#REF!</v>
      </c>
      <c r="AR402" s="19" t="e">
        <f>IF(#REF!=0,"",#REF!)</f>
        <v>#REF!</v>
      </c>
      <c r="AS402" s="19" t="e">
        <f>#REF!</f>
        <v>#REF!</v>
      </c>
    </row>
    <row r="403" spans="4:45" ht="19.5" thickTop="1" thickBot="1" x14ac:dyDescent="0.25">
      <c r="D403" s="1" t="str">
        <f t="shared" si="140"/>
        <v/>
      </c>
      <c r="E403" s="1" t="str">
        <f t="shared" si="141"/>
        <v/>
      </c>
      <c r="K403" s="19" t="str">
        <f t="shared" si="145"/>
        <v/>
      </c>
      <c r="L403" s="19">
        <f t="shared" si="146"/>
        <v>10000</v>
      </c>
      <c r="M403" s="22" t="str">
        <f>TRIM(Data!$N400)</f>
        <v>Borom's Gem</v>
      </c>
      <c r="N403" s="22" t="str">
        <f>TRIM(Data!$A400)</f>
        <v>Borom's Gem</v>
      </c>
      <c r="O403" s="23">
        <f>IF(Data!$B400=0,"",Data!$B400)</f>
        <v>1983</v>
      </c>
      <c r="P403" s="19" t="str">
        <f>IF(Data!$C400=0,"",Data!$C400)</f>
        <v>1</v>
      </c>
      <c r="Q403" s="23" t="str">
        <f>IF($M403="","",Data!$E400)</f>
        <v>L-VL</v>
      </c>
      <c r="R403" s="23" t="str">
        <f t="shared" si="147"/>
        <v>L</v>
      </c>
      <c r="S403" s="23" t="str">
        <f t="shared" si="148"/>
        <v>L</v>
      </c>
      <c r="T403" s="19" t="str">
        <f>IF(Data!$F400=0,"",Data!$F400)</f>
        <v/>
      </c>
      <c r="U403" s="19" t="str">
        <f>IF(Data!$G400=0,"",Data!$G400)</f>
        <v/>
      </c>
      <c r="V403" s="19" t="str">
        <f>IF(Data!$D400=0,"",Data!$D400)</f>
        <v/>
      </c>
      <c r="W403" s="19" t="str">
        <f>Data!$H400</f>
        <v>Japonica</v>
      </c>
      <c r="Y403" s="41" t="e">
        <f t="shared" si="142"/>
        <v>#REF!</v>
      </c>
      <c r="Z403" s="8">
        <f t="shared" si="149"/>
        <v>10000</v>
      </c>
      <c r="AA403" s="8" t="str">
        <f t="shared" si="150"/>
        <v>Borom's Gem</v>
      </c>
      <c r="AB403" s="8" t="str">
        <f t="shared" si="151"/>
        <v>L</v>
      </c>
      <c r="AC403" s="8" t="str">
        <f t="shared" si="152"/>
        <v/>
      </c>
      <c r="AD403" s="8" t="str">
        <f t="shared" si="153"/>
        <v/>
      </c>
      <c r="AE403" s="8" t="str">
        <f t="shared" si="154"/>
        <v/>
      </c>
      <c r="AF403" s="5">
        <f t="shared" si="155"/>
        <v>1983</v>
      </c>
      <c r="AG403" s="46">
        <v>400</v>
      </c>
      <c r="AH403" s="47" t="str">
        <f t="shared" si="143"/>
        <v/>
      </c>
      <c r="AI403" s="48" t="str">
        <f t="shared" si="144"/>
        <v/>
      </c>
      <c r="AK403" s="22" t="e">
        <f>TRIM(#REF!)</f>
        <v>#REF!</v>
      </c>
      <c r="AL403" s="23" t="e">
        <f>IF(#REF!=0,"",#REF!)</f>
        <v>#REF!</v>
      </c>
      <c r="AM403" s="19" t="e">
        <f>IF(#REF!=0,"",#REF!)</f>
        <v>#REF!</v>
      </c>
      <c r="AN403" s="23" t="e">
        <f>IF($AK403="","",#REF!)</f>
        <v>#REF!</v>
      </c>
      <c r="AO403" s="23" t="e">
        <f t="shared" si="156"/>
        <v>#REF!</v>
      </c>
      <c r="AP403" s="19" t="e">
        <f>IF(#REF!=0,"",#REF!)</f>
        <v>#REF!</v>
      </c>
      <c r="AQ403" s="19" t="e">
        <f>IF(#REF!=0,"",#REF!)</f>
        <v>#REF!</v>
      </c>
      <c r="AR403" s="19" t="e">
        <f>IF(#REF!=0,"",#REF!)</f>
        <v>#REF!</v>
      </c>
      <c r="AS403" s="19" t="e">
        <f>#REF!</f>
        <v>#REF!</v>
      </c>
    </row>
    <row r="404" spans="4:45" ht="19.5" thickTop="1" thickBot="1" x14ac:dyDescent="0.25">
      <c r="D404" s="1" t="str">
        <f t="shared" si="140"/>
        <v/>
      </c>
      <c r="E404" s="1" t="str">
        <f t="shared" si="141"/>
        <v/>
      </c>
      <c r="K404" s="19" t="str">
        <f t="shared" si="145"/>
        <v/>
      </c>
      <c r="L404" s="19">
        <f t="shared" si="146"/>
        <v>10000</v>
      </c>
      <c r="M404" s="22" t="str">
        <f>TRIM(Data!$N401)</f>
        <v>Botan-yuki</v>
      </c>
      <c r="N404" s="22" t="str">
        <f>TRIM(Data!$A401)</f>
        <v>Botan-yuki (Rusticana)</v>
      </c>
      <c r="O404" s="23">
        <f>IF(Data!$B401=0,"",Data!$B401)</f>
        <v>1967</v>
      </c>
      <c r="P404" s="19" t="str">
        <f>IF(Data!$C401=0,"",Data!$C401)</f>
        <v>1</v>
      </c>
      <c r="Q404" s="23" t="str">
        <f>IF($M404="","",Data!$E401)</f>
        <v>Min</v>
      </c>
      <c r="R404" s="23" t="str">
        <f t="shared" si="147"/>
        <v>Min</v>
      </c>
      <c r="S404" s="23" t="str">
        <f t="shared" si="148"/>
        <v>Min</v>
      </c>
      <c r="T404" s="19" t="str">
        <f>IF(Data!$F401=0,"",Data!$F401)</f>
        <v/>
      </c>
      <c r="U404" s="19" t="str">
        <f>IF(Data!$G401=0,"",Data!$G401)</f>
        <v/>
      </c>
      <c r="V404" s="19" t="str">
        <f>IF(Data!$D401=0,"",Data!$D401)</f>
        <v/>
      </c>
      <c r="W404" s="19" t="str">
        <f>Data!$H401</f>
        <v>Specie</v>
      </c>
      <c r="Y404" s="41" t="e">
        <f t="shared" si="142"/>
        <v>#REF!</v>
      </c>
      <c r="Z404" s="8">
        <f t="shared" si="149"/>
        <v>10000</v>
      </c>
      <c r="AA404" s="8" t="str">
        <f t="shared" si="150"/>
        <v>Botan-yuki</v>
      </c>
      <c r="AB404" s="8" t="str">
        <f t="shared" si="151"/>
        <v>Min</v>
      </c>
      <c r="AC404" s="8" t="str">
        <f t="shared" si="152"/>
        <v/>
      </c>
      <c r="AD404" s="8" t="str">
        <f t="shared" si="153"/>
        <v/>
      </c>
      <c r="AE404" s="8" t="str">
        <f t="shared" si="154"/>
        <v/>
      </c>
      <c r="AF404" s="5">
        <f t="shared" si="155"/>
        <v>1967</v>
      </c>
      <c r="AG404" s="46">
        <v>401</v>
      </c>
      <c r="AH404" s="47" t="str">
        <f t="shared" si="143"/>
        <v/>
      </c>
      <c r="AI404" s="48" t="str">
        <f t="shared" si="144"/>
        <v/>
      </c>
      <c r="AK404" s="22" t="e">
        <f>TRIM(#REF!)</f>
        <v>#REF!</v>
      </c>
      <c r="AL404" s="23" t="e">
        <f>IF(#REF!=0,"",#REF!)</f>
        <v>#REF!</v>
      </c>
      <c r="AM404" s="19" t="e">
        <f>IF(#REF!=0,"",#REF!)</f>
        <v>#REF!</v>
      </c>
      <c r="AN404" s="23" t="e">
        <f>IF($AK404="","",#REF!)</f>
        <v>#REF!</v>
      </c>
      <c r="AO404" s="23" t="e">
        <f t="shared" si="156"/>
        <v>#REF!</v>
      </c>
      <c r="AP404" s="19" t="e">
        <f>IF(#REF!=0,"",#REF!)</f>
        <v>#REF!</v>
      </c>
      <c r="AQ404" s="19" t="e">
        <f>IF(#REF!=0,"",#REF!)</f>
        <v>#REF!</v>
      </c>
      <c r="AR404" s="19" t="e">
        <f>IF(#REF!=0,"",#REF!)</f>
        <v>#REF!</v>
      </c>
      <c r="AS404" s="19" t="e">
        <f>#REF!</f>
        <v>#REF!</v>
      </c>
    </row>
    <row r="405" spans="4:45" ht="19.5" thickTop="1" thickBot="1" x14ac:dyDescent="0.25">
      <c r="D405" s="1" t="str">
        <f t="shared" si="140"/>
        <v/>
      </c>
      <c r="E405" s="1" t="str">
        <f t="shared" si="141"/>
        <v/>
      </c>
      <c r="K405" s="19" t="str">
        <f t="shared" si="145"/>
        <v/>
      </c>
      <c r="L405" s="19">
        <f t="shared" si="146"/>
        <v>10000</v>
      </c>
      <c r="M405" s="22" t="str">
        <f>TRIM(Data!$N402)</f>
        <v>Boutonniere</v>
      </c>
      <c r="N405" s="22" t="str">
        <f>TRIM(Data!$A402)</f>
        <v>Boutonniere</v>
      </c>
      <c r="O405" s="23">
        <f>IF(Data!$B402=0,"",Data!$B402)</f>
        <v>1940</v>
      </c>
      <c r="P405" s="19" t="str">
        <f>IF(Data!$C402=0,"",Data!$C402)</f>
        <v>1</v>
      </c>
      <c r="Q405" s="23" t="str">
        <f>IF($M405="","",Data!$E402)</f>
        <v>Min</v>
      </c>
      <c r="R405" s="23" t="str">
        <f t="shared" si="147"/>
        <v>Min</v>
      </c>
      <c r="S405" s="23" t="str">
        <f t="shared" si="148"/>
        <v>Min</v>
      </c>
      <c r="T405" s="19" t="str">
        <f>IF(Data!$F402=0,"",Data!$F402)</f>
        <v/>
      </c>
      <c r="U405" s="19" t="str">
        <f>IF(Data!$G402=0,"",Data!$G402)</f>
        <v/>
      </c>
      <c r="V405" s="19" t="str">
        <f>IF(Data!$D402=0,"",Data!$D402)</f>
        <v/>
      </c>
      <c r="W405" s="19" t="str">
        <f>Data!$H402</f>
        <v>Japonica</v>
      </c>
      <c r="Y405" s="41" t="e">
        <f t="shared" si="142"/>
        <v>#REF!</v>
      </c>
      <c r="Z405" s="8">
        <f t="shared" si="149"/>
        <v>10000</v>
      </c>
      <c r="AA405" s="8" t="str">
        <f t="shared" si="150"/>
        <v>Boutonniere</v>
      </c>
      <c r="AB405" s="8" t="str">
        <f t="shared" si="151"/>
        <v>Min</v>
      </c>
      <c r="AC405" s="8" t="str">
        <f t="shared" si="152"/>
        <v/>
      </c>
      <c r="AD405" s="8" t="str">
        <f t="shared" si="153"/>
        <v/>
      </c>
      <c r="AE405" s="8" t="str">
        <f t="shared" si="154"/>
        <v/>
      </c>
      <c r="AF405" s="5">
        <f t="shared" si="155"/>
        <v>1940</v>
      </c>
      <c r="AG405" s="46">
        <v>402</v>
      </c>
      <c r="AH405" s="47" t="str">
        <f t="shared" si="143"/>
        <v/>
      </c>
      <c r="AI405" s="48" t="str">
        <f t="shared" si="144"/>
        <v/>
      </c>
      <c r="AK405" s="22" t="e">
        <f>TRIM(#REF!)</f>
        <v>#REF!</v>
      </c>
      <c r="AL405" s="23" t="e">
        <f>IF(#REF!=0,"",#REF!)</f>
        <v>#REF!</v>
      </c>
      <c r="AM405" s="19" t="e">
        <f>IF(#REF!=0,"",#REF!)</f>
        <v>#REF!</v>
      </c>
      <c r="AN405" s="23" t="e">
        <f>IF($AK405="","",#REF!)</f>
        <v>#REF!</v>
      </c>
      <c r="AO405" s="23" t="e">
        <f t="shared" si="156"/>
        <v>#REF!</v>
      </c>
      <c r="AP405" s="19" t="e">
        <f>IF(#REF!=0,"",#REF!)</f>
        <v>#REF!</v>
      </c>
      <c r="AQ405" s="19" t="e">
        <f>IF(#REF!=0,"",#REF!)</f>
        <v>#REF!</v>
      </c>
      <c r="AR405" s="19" t="e">
        <f>IF(#REF!=0,"",#REF!)</f>
        <v>#REF!</v>
      </c>
      <c r="AS405" s="19" t="e">
        <f>#REF!</f>
        <v>#REF!</v>
      </c>
    </row>
    <row r="406" spans="4:45" ht="19.5" thickTop="1" thickBot="1" x14ac:dyDescent="0.25">
      <c r="D406" s="1" t="str">
        <f t="shared" si="140"/>
        <v/>
      </c>
      <c r="E406" s="1" t="str">
        <f t="shared" si="141"/>
        <v/>
      </c>
      <c r="K406" s="19" t="str">
        <f t="shared" si="145"/>
        <v/>
      </c>
      <c r="L406" s="19">
        <f t="shared" si="146"/>
        <v>10000</v>
      </c>
      <c r="M406" s="22" t="str">
        <f>TRIM(Data!$N403)</f>
        <v>Brandon's Beauty</v>
      </c>
      <c r="N406" s="22" t="str">
        <f>TRIM(Data!$A403)</f>
        <v>Brandon's Beauty (H)</v>
      </c>
      <c r="O406" s="23">
        <f>IF(Data!$B403=0,"",Data!$B403)</f>
        <v>2016</v>
      </c>
      <c r="P406" s="19" t="str">
        <f>IF(Data!$C403=0,"",Data!$C403)</f>
        <v>1</v>
      </c>
      <c r="Q406" s="23" t="str">
        <f>IF($M406="","",Data!$E403)</f>
        <v>S-M</v>
      </c>
      <c r="R406" s="23" t="str">
        <f t="shared" si="147"/>
        <v>S</v>
      </c>
      <c r="S406" s="23" t="str">
        <f t="shared" si="148"/>
        <v>S</v>
      </c>
      <c r="T406" s="19" t="str">
        <f>IF(Data!$F403=0,"",Data!$F403)</f>
        <v/>
      </c>
      <c r="U406" s="19" t="str">
        <f>IF(Data!$G403=0,"",Data!$G403)</f>
        <v/>
      </c>
      <c r="V406" s="19" t="str">
        <f>IF(Data!$D403=0,"",Data!$D403)</f>
        <v/>
      </c>
      <c r="W406" s="19" t="str">
        <f>Data!$H403</f>
        <v>NRH</v>
      </c>
      <c r="Y406" s="41" t="e">
        <f t="shared" si="142"/>
        <v>#REF!</v>
      </c>
      <c r="Z406" s="8">
        <f t="shared" si="149"/>
        <v>10000</v>
      </c>
      <c r="AA406" s="8" t="str">
        <f t="shared" si="150"/>
        <v>Brandon's Beauty</v>
      </c>
      <c r="AB406" s="8" t="str">
        <f t="shared" si="151"/>
        <v>S</v>
      </c>
      <c r="AC406" s="8" t="str">
        <f t="shared" si="152"/>
        <v/>
      </c>
      <c r="AD406" s="8" t="str">
        <f t="shared" si="153"/>
        <v/>
      </c>
      <c r="AE406" s="8" t="str">
        <f t="shared" si="154"/>
        <v/>
      </c>
      <c r="AF406" s="5">
        <f t="shared" si="155"/>
        <v>2016</v>
      </c>
      <c r="AG406" s="46">
        <v>403</v>
      </c>
      <c r="AH406" s="47" t="str">
        <f t="shared" si="143"/>
        <v/>
      </c>
      <c r="AI406" s="48" t="str">
        <f t="shared" si="144"/>
        <v/>
      </c>
      <c r="AK406" s="22" t="e">
        <f>TRIM(#REF!)</f>
        <v>#REF!</v>
      </c>
      <c r="AL406" s="23" t="e">
        <f>IF(#REF!=0,"",#REF!)</f>
        <v>#REF!</v>
      </c>
      <c r="AM406" s="19" t="e">
        <f>IF(#REF!=0,"",#REF!)</f>
        <v>#REF!</v>
      </c>
      <c r="AN406" s="23" t="e">
        <f>IF($AK406="","",#REF!)</f>
        <v>#REF!</v>
      </c>
      <c r="AO406" s="23" t="e">
        <f t="shared" si="156"/>
        <v>#REF!</v>
      </c>
      <c r="AP406" s="19" t="e">
        <f>IF(#REF!=0,"",#REF!)</f>
        <v>#REF!</v>
      </c>
      <c r="AQ406" s="19" t="e">
        <f>IF(#REF!=0,"",#REF!)</f>
        <v>#REF!</v>
      </c>
      <c r="AR406" s="19" t="e">
        <f>IF(#REF!=0,"",#REF!)</f>
        <v>#REF!</v>
      </c>
      <c r="AS406" s="19" t="e">
        <f>#REF!</f>
        <v>#REF!</v>
      </c>
    </row>
    <row r="407" spans="4:45" ht="19.5" thickTop="1" thickBot="1" x14ac:dyDescent="0.25">
      <c r="D407" s="1" t="str">
        <f t="shared" si="140"/>
        <v/>
      </c>
      <c r="E407" s="1" t="str">
        <f t="shared" si="141"/>
        <v/>
      </c>
      <c r="K407" s="19" t="str">
        <f t="shared" si="145"/>
        <v/>
      </c>
      <c r="L407" s="19">
        <f t="shared" si="146"/>
        <v>10000</v>
      </c>
      <c r="M407" s="22" t="str">
        <f>TRIM(Data!$N404)</f>
        <v>Brassenie</v>
      </c>
      <c r="N407" s="22" t="str">
        <f>TRIM(Data!$A404)</f>
        <v>Brassenie</v>
      </c>
      <c r="O407" s="23">
        <f>IF(Data!$B404=0,"",Data!$B404)</f>
        <v>1935</v>
      </c>
      <c r="P407" s="19" t="str">
        <f>IF(Data!$C404=0,"",Data!$C404)</f>
        <v>1</v>
      </c>
      <c r="Q407" s="23" t="str">
        <f>IF($M407="","",Data!$E404)</f>
        <v>M</v>
      </c>
      <c r="R407" s="23" t="str">
        <f t="shared" si="147"/>
        <v>M</v>
      </c>
      <c r="S407" s="23" t="str">
        <f t="shared" si="148"/>
        <v>M</v>
      </c>
      <c r="T407" s="19" t="str">
        <f>IF(Data!$F404=0,"",Data!$F404)</f>
        <v/>
      </c>
      <c r="U407" s="19" t="str">
        <f>IF(Data!$G404=0,"",Data!$G404)</f>
        <v/>
      </c>
      <c r="V407" s="19" t="str">
        <f>IF(Data!$D404=0,"",Data!$D404)</f>
        <v/>
      </c>
      <c r="W407" s="19" t="str">
        <f>Data!$H404</f>
        <v>Japonica</v>
      </c>
      <c r="Y407" s="41" t="e">
        <f t="shared" si="142"/>
        <v>#REF!</v>
      </c>
      <c r="Z407" s="8">
        <f t="shared" si="149"/>
        <v>10000</v>
      </c>
      <c r="AA407" s="8" t="str">
        <f t="shared" si="150"/>
        <v>Brassenie</v>
      </c>
      <c r="AB407" s="8" t="str">
        <f t="shared" si="151"/>
        <v>M</v>
      </c>
      <c r="AC407" s="8" t="str">
        <f t="shared" si="152"/>
        <v/>
      </c>
      <c r="AD407" s="8" t="str">
        <f t="shared" si="153"/>
        <v/>
      </c>
      <c r="AE407" s="8" t="str">
        <f t="shared" si="154"/>
        <v/>
      </c>
      <c r="AF407" s="5">
        <f t="shared" si="155"/>
        <v>1935</v>
      </c>
      <c r="AG407" s="46">
        <v>404</v>
      </c>
      <c r="AH407" s="47" t="str">
        <f t="shared" si="143"/>
        <v/>
      </c>
      <c r="AI407" s="48" t="str">
        <f t="shared" si="144"/>
        <v/>
      </c>
      <c r="AK407" s="22" t="e">
        <f>TRIM(#REF!)</f>
        <v>#REF!</v>
      </c>
      <c r="AL407" s="23" t="e">
        <f>IF(#REF!=0,"",#REF!)</f>
        <v>#REF!</v>
      </c>
      <c r="AM407" s="19" t="e">
        <f>IF(#REF!=0,"",#REF!)</f>
        <v>#REF!</v>
      </c>
      <c r="AN407" s="23" t="e">
        <f>IF($AK407="","",#REF!)</f>
        <v>#REF!</v>
      </c>
      <c r="AO407" s="23" t="e">
        <f t="shared" si="156"/>
        <v>#REF!</v>
      </c>
      <c r="AP407" s="19" t="e">
        <f>IF(#REF!=0,"",#REF!)</f>
        <v>#REF!</v>
      </c>
      <c r="AQ407" s="19" t="e">
        <f>IF(#REF!=0,"",#REF!)</f>
        <v>#REF!</v>
      </c>
      <c r="AR407" s="19" t="e">
        <f>IF(#REF!=0,"",#REF!)</f>
        <v>#REF!</v>
      </c>
      <c r="AS407" s="19" t="e">
        <f>#REF!</f>
        <v>#REF!</v>
      </c>
    </row>
    <row r="408" spans="4:45" ht="19.5" thickTop="1" thickBot="1" x14ac:dyDescent="0.25">
      <c r="D408" s="1" t="str">
        <f t="shared" si="140"/>
        <v/>
      </c>
      <c r="E408" s="1" t="str">
        <f t="shared" si="141"/>
        <v/>
      </c>
      <c r="K408" s="19" t="str">
        <f t="shared" si="145"/>
        <v/>
      </c>
      <c r="L408" s="19">
        <f t="shared" si="146"/>
        <v>10000</v>
      </c>
      <c r="M408" s="22" t="str">
        <f>TRIM(Data!$N405)</f>
        <v>Bravo</v>
      </c>
      <c r="N408" s="22" t="str">
        <f>TRIM(Data!$A405)</f>
        <v>Bravo (R)</v>
      </c>
      <c r="O408" s="23">
        <f>IF(Data!$B405=0,"",Data!$B405)</f>
        <v>1990</v>
      </c>
      <c r="P408" s="19" t="str">
        <f>IF(Data!$C405=0,"",Data!$C405)</f>
        <v>1</v>
      </c>
      <c r="Q408" s="23" t="str">
        <f>IF($M408="","",Data!$E405)</f>
        <v>L-VL</v>
      </c>
      <c r="R408" s="23" t="str">
        <f t="shared" si="147"/>
        <v>L</v>
      </c>
      <c r="S408" s="23" t="str">
        <f t="shared" si="148"/>
        <v>L</v>
      </c>
      <c r="T408" s="19" t="str">
        <f>IF(Data!$F405=0,"",Data!$F405)</f>
        <v/>
      </c>
      <c r="U408" s="19" t="str">
        <f>IF(Data!$G405=0,"",Data!$G405)</f>
        <v/>
      </c>
      <c r="V408" s="19" t="str">
        <f>IF(Data!$D405=0,"",Data!$D405)</f>
        <v/>
      </c>
      <c r="W408" s="19" t="str">
        <f>Data!$H405</f>
        <v>Reticulata</v>
      </c>
      <c r="Y408" s="41" t="e">
        <f t="shared" si="142"/>
        <v>#REF!</v>
      </c>
      <c r="Z408" s="8">
        <f t="shared" si="149"/>
        <v>10000</v>
      </c>
      <c r="AA408" s="8" t="str">
        <f t="shared" si="150"/>
        <v>Bravo</v>
      </c>
      <c r="AB408" s="8" t="str">
        <f t="shared" si="151"/>
        <v>L</v>
      </c>
      <c r="AC408" s="8" t="str">
        <f t="shared" si="152"/>
        <v/>
      </c>
      <c r="AD408" s="8" t="str">
        <f t="shared" si="153"/>
        <v/>
      </c>
      <c r="AE408" s="8" t="str">
        <f t="shared" si="154"/>
        <v/>
      </c>
      <c r="AF408" s="5">
        <f t="shared" si="155"/>
        <v>1990</v>
      </c>
      <c r="AG408" s="46">
        <v>405</v>
      </c>
      <c r="AH408" s="47" t="str">
        <f t="shared" si="143"/>
        <v/>
      </c>
      <c r="AI408" s="48" t="str">
        <f t="shared" si="144"/>
        <v/>
      </c>
      <c r="AK408" s="22" t="e">
        <f>TRIM(#REF!)</f>
        <v>#REF!</v>
      </c>
      <c r="AL408" s="23" t="e">
        <f>IF(#REF!=0,"",#REF!)</f>
        <v>#REF!</v>
      </c>
      <c r="AM408" s="19" t="e">
        <f>IF(#REF!=0,"",#REF!)</f>
        <v>#REF!</v>
      </c>
      <c r="AN408" s="23" t="e">
        <f>IF($AK408="","",#REF!)</f>
        <v>#REF!</v>
      </c>
      <c r="AO408" s="23" t="e">
        <f t="shared" si="156"/>
        <v>#REF!</v>
      </c>
      <c r="AP408" s="19" t="e">
        <f>IF(#REF!=0,"",#REF!)</f>
        <v>#REF!</v>
      </c>
      <c r="AQ408" s="19" t="e">
        <f>IF(#REF!=0,"",#REF!)</f>
        <v>#REF!</v>
      </c>
      <c r="AR408" s="19" t="e">
        <f>IF(#REF!=0,"",#REF!)</f>
        <v>#REF!</v>
      </c>
      <c r="AS408" s="19" t="e">
        <f>#REF!</f>
        <v>#REF!</v>
      </c>
    </row>
    <row r="409" spans="4:45" ht="19.5" thickTop="1" thickBot="1" x14ac:dyDescent="0.25">
      <c r="D409" s="1" t="str">
        <f t="shared" si="140"/>
        <v/>
      </c>
      <c r="E409" s="1" t="str">
        <f t="shared" si="141"/>
        <v/>
      </c>
      <c r="K409" s="19" t="str">
        <f t="shared" si="145"/>
        <v/>
      </c>
      <c r="L409" s="19">
        <f t="shared" si="146"/>
        <v>10000</v>
      </c>
      <c r="M409" s="22" t="str">
        <f>TRIM(Data!$N406)</f>
        <v>Braxton Bragg</v>
      </c>
      <c r="N409" s="22" t="str">
        <f>TRIM(Data!$A406)</f>
        <v>Braxton Bragg (R)</v>
      </c>
      <c r="O409" s="23">
        <f>IF(Data!$B406=0,"",Data!$B406)</f>
        <v>2005</v>
      </c>
      <c r="P409" s="19" t="str">
        <f>IF(Data!$C406=0,"",Data!$C406)</f>
        <v/>
      </c>
      <c r="Q409" s="23" t="str">
        <f>IF($M409="","",Data!$E406)</f>
        <v>L</v>
      </c>
      <c r="R409" s="23" t="str">
        <f t="shared" si="147"/>
        <v>L</v>
      </c>
      <c r="S409" s="23" t="str">
        <f t="shared" si="148"/>
        <v>L</v>
      </c>
      <c r="T409" s="19" t="str">
        <f>IF(Data!$F406=0,"",Data!$F406)</f>
        <v/>
      </c>
      <c r="U409" s="19" t="str">
        <f>IF(Data!$G406=0,"",Data!$G406)</f>
        <v/>
      </c>
      <c r="V409" s="19" t="str">
        <f>IF(Data!$D406=0,"",Data!$D406)</f>
        <v/>
      </c>
      <c r="W409" s="19" t="str">
        <f>Data!$H406</f>
        <v>Reticulata</v>
      </c>
      <c r="Y409" s="41" t="e">
        <f t="shared" si="142"/>
        <v>#REF!</v>
      </c>
      <c r="Z409" s="8">
        <f t="shared" si="149"/>
        <v>10000</v>
      </c>
      <c r="AA409" s="8" t="str">
        <f t="shared" si="150"/>
        <v>Braxton Bragg</v>
      </c>
      <c r="AB409" s="8" t="str">
        <f t="shared" si="151"/>
        <v>L</v>
      </c>
      <c r="AC409" s="8" t="str">
        <f t="shared" si="152"/>
        <v/>
      </c>
      <c r="AD409" s="8" t="str">
        <f t="shared" si="153"/>
        <v/>
      </c>
      <c r="AE409" s="8" t="str">
        <f t="shared" si="154"/>
        <v/>
      </c>
      <c r="AF409" s="5">
        <f t="shared" si="155"/>
        <v>2005</v>
      </c>
      <c r="AG409" s="46">
        <v>406</v>
      </c>
      <c r="AH409" s="47" t="str">
        <f t="shared" si="143"/>
        <v/>
      </c>
      <c r="AI409" s="48" t="str">
        <f t="shared" si="144"/>
        <v/>
      </c>
      <c r="AK409" s="22" t="e">
        <f>TRIM(#REF!)</f>
        <v>#REF!</v>
      </c>
      <c r="AL409" s="23" t="e">
        <f>IF(#REF!=0,"",#REF!)</f>
        <v>#REF!</v>
      </c>
      <c r="AM409" s="19" t="e">
        <f>IF(#REF!=0,"",#REF!)</f>
        <v>#REF!</v>
      </c>
      <c r="AN409" s="23" t="e">
        <f>IF($AK409="","",#REF!)</f>
        <v>#REF!</v>
      </c>
      <c r="AO409" s="23" t="e">
        <f t="shared" si="156"/>
        <v>#REF!</v>
      </c>
      <c r="AP409" s="19" t="e">
        <f>IF(#REF!=0,"",#REF!)</f>
        <v>#REF!</v>
      </c>
      <c r="AQ409" s="19" t="e">
        <f>IF(#REF!=0,"",#REF!)</f>
        <v>#REF!</v>
      </c>
      <c r="AR409" s="19" t="e">
        <f>IF(#REF!=0,"",#REF!)</f>
        <v>#REF!</v>
      </c>
      <c r="AS409" s="19" t="e">
        <f>#REF!</f>
        <v>#REF!</v>
      </c>
    </row>
    <row r="410" spans="4:45" ht="19.5" thickTop="1" thickBot="1" x14ac:dyDescent="0.25">
      <c r="D410" s="1" t="str">
        <f t="shared" si="140"/>
        <v/>
      </c>
      <c r="E410" s="1" t="str">
        <f t="shared" si="141"/>
        <v/>
      </c>
      <c r="K410" s="19" t="str">
        <f t="shared" si="145"/>
        <v/>
      </c>
      <c r="L410" s="19">
        <f t="shared" si="146"/>
        <v>10000</v>
      </c>
      <c r="M410" s="22" t="str">
        <f>TRIM(Data!$N407)</f>
        <v>Brenda Alden</v>
      </c>
      <c r="N410" s="22" t="str">
        <f>TRIM(Data!$A407)</f>
        <v>Brenda Alden (H)</v>
      </c>
      <c r="O410" s="23">
        <f>IF(Data!$B407=0,"",Data!$B407)</f>
        <v>2021</v>
      </c>
      <c r="P410" s="19" t="str">
        <f>IF(Data!$C407=0,"",Data!$C407)</f>
        <v>1</v>
      </c>
      <c r="Q410" s="23" t="str">
        <f>IF($M410="","",Data!$E407)</f>
        <v>M</v>
      </c>
      <c r="R410" s="23" t="str">
        <f t="shared" si="147"/>
        <v>M</v>
      </c>
      <c r="S410" s="23" t="str">
        <f t="shared" si="148"/>
        <v>M</v>
      </c>
      <c r="T410" s="19" t="str">
        <f>IF(Data!$F407=0,"",Data!$F407)</f>
        <v/>
      </c>
      <c r="U410" s="19" t="str">
        <f>IF(Data!$G407=0,"",Data!$G407)</f>
        <v/>
      </c>
      <c r="V410" s="19" t="str">
        <f>IF(Data!$D407=0,"",Data!$D407)</f>
        <v/>
      </c>
      <c r="W410" s="19" t="str">
        <f>Data!$H407</f>
        <v>NRH</v>
      </c>
      <c r="Y410" s="41" t="e">
        <f t="shared" si="142"/>
        <v>#REF!</v>
      </c>
      <c r="Z410" s="8">
        <f t="shared" si="149"/>
        <v>10000</v>
      </c>
      <c r="AA410" s="8" t="str">
        <f t="shared" si="150"/>
        <v>Brenda Alden</v>
      </c>
      <c r="AB410" s="8" t="str">
        <f t="shared" si="151"/>
        <v>M</v>
      </c>
      <c r="AC410" s="8" t="str">
        <f t="shared" si="152"/>
        <v/>
      </c>
      <c r="AD410" s="8" t="str">
        <f t="shared" si="153"/>
        <v/>
      </c>
      <c r="AE410" s="8" t="str">
        <f t="shared" si="154"/>
        <v/>
      </c>
      <c r="AF410" s="5">
        <f t="shared" si="155"/>
        <v>2021</v>
      </c>
      <c r="AG410" s="46">
        <v>407</v>
      </c>
      <c r="AH410" s="47" t="str">
        <f t="shared" si="143"/>
        <v/>
      </c>
      <c r="AI410" s="48" t="str">
        <f t="shared" si="144"/>
        <v/>
      </c>
      <c r="AK410" s="22" t="e">
        <f>TRIM(#REF!)</f>
        <v>#REF!</v>
      </c>
      <c r="AL410" s="23" t="e">
        <f>IF(#REF!=0,"",#REF!)</f>
        <v>#REF!</v>
      </c>
      <c r="AM410" s="19" t="e">
        <f>IF(#REF!=0,"",#REF!)</f>
        <v>#REF!</v>
      </c>
      <c r="AN410" s="23" t="e">
        <f>IF($AK410="","",#REF!)</f>
        <v>#REF!</v>
      </c>
      <c r="AO410" s="23" t="e">
        <f t="shared" si="156"/>
        <v>#REF!</v>
      </c>
      <c r="AP410" s="19" t="e">
        <f>IF(#REF!=0,"",#REF!)</f>
        <v>#REF!</v>
      </c>
      <c r="AQ410" s="19" t="e">
        <f>IF(#REF!=0,"",#REF!)</f>
        <v>#REF!</v>
      </c>
      <c r="AR410" s="19" t="e">
        <f>IF(#REF!=0,"",#REF!)</f>
        <v>#REF!</v>
      </c>
      <c r="AS410" s="19" t="e">
        <f>#REF!</f>
        <v>#REF!</v>
      </c>
    </row>
    <row r="411" spans="4:45" ht="19.5" thickTop="1" thickBot="1" x14ac:dyDescent="0.25">
      <c r="D411" s="1" t="str">
        <f t="shared" si="140"/>
        <v/>
      </c>
      <c r="E411" s="1" t="str">
        <f t="shared" si="141"/>
        <v/>
      </c>
      <c r="K411" s="19" t="str">
        <f t="shared" si="145"/>
        <v/>
      </c>
      <c r="L411" s="19">
        <f t="shared" si="146"/>
        <v>10000</v>
      </c>
      <c r="M411" s="22" t="str">
        <f>TRIM(Data!$N408)</f>
        <v>Brenda Ann Hart</v>
      </c>
      <c r="N411" s="22" t="str">
        <f>TRIM(Data!$A408)</f>
        <v>Brenda Ann Hart</v>
      </c>
      <c r="O411" s="23">
        <f>IF(Data!$B408=0,"",Data!$B408)</f>
        <v>1978</v>
      </c>
      <c r="P411" s="19" t="str">
        <f>IF(Data!$C408=0,"",Data!$C408)</f>
        <v>1</v>
      </c>
      <c r="Q411" s="23" t="str">
        <f>IF($M411="","",Data!$E408)</f>
        <v>M</v>
      </c>
      <c r="R411" s="23" t="str">
        <f t="shared" si="147"/>
        <v>M</v>
      </c>
      <c r="S411" s="23" t="str">
        <f t="shared" si="148"/>
        <v>M</v>
      </c>
      <c r="T411" s="19" t="str">
        <f>IF(Data!$F408=0,"",Data!$F408)</f>
        <v/>
      </c>
      <c r="U411" s="19" t="str">
        <f>IF(Data!$G408=0,"",Data!$G408)</f>
        <v>FD</v>
      </c>
      <c r="V411" s="19" t="str">
        <f>IF(Data!$D408=0,"",Data!$D408)</f>
        <v/>
      </c>
      <c r="W411" s="19" t="str">
        <f>Data!$H408</f>
        <v>Japonica</v>
      </c>
      <c r="Y411" s="41" t="e">
        <f t="shared" si="142"/>
        <v>#REF!</v>
      </c>
      <c r="Z411" s="8">
        <f t="shared" si="149"/>
        <v>10000</v>
      </c>
      <c r="AA411" s="8" t="str">
        <f t="shared" si="150"/>
        <v>Brenda Ann Hart</v>
      </c>
      <c r="AB411" s="8" t="str">
        <f t="shared" si="151"/>
        <v>M</v>
      </c>
      <c r="AC411" s="8" t="str">
        <f t="shared" si="152"/>
        <v/>
      </c>
      <c r="AD411" s="8" t="str">
        <f t="shared" si="153"/>
        <v>FD</v>
      </c>
      <c r="AE411" s="8" t="str">
        <f t="shared" si="154"/>
        <v/>
      </c>
      <c r="AF411" s="5">
        <f t="shared" si="155"/>
        <v>1978</v>
      </c>
      <c r="AG411" s="46">
        <v>408</v>
      </c>
      <c r="AH411" s="47" t="str">
        <f t="shared" si="143"/>
        <v/>
      </c>
      <c r="AI411" s="48" t="str">
        <f t="shared" si="144"/>
        <v/>
      </c>
      <c r="AK411" s="22" t="e">
        <f>TRIM(#REF!)</f>
        <v>#REF!</v>
      </c>
      <c r="AL411" s="23" t="e">
        <f>IF(#REF!=0,"",#REF!)</f>
        <v>#REF!</v>
      </c>
      <c r="AM411" s="19" t="e">
        <f>IF(#REF!=0,"",#REF!)</f>
        <v>#REF!</v>
      </c>
      <c r="AN411" s="23" t="e">
        <f>IF($AK411="","",#REF!)</f>
        <v>#REF!</v>
      </c>
      <c r="AO411" s="23" t="e">
        <f t="shared" si="156"/>
        <v>#REF!</v>
      </c>
      <c r="AP411" s="19" t="e">
        <f>IF(#REF!=0,"",#REF!)</f>
        <v>#REF!</v>
      </c>
      <c r="AQ411" s="19" t="e">
        <f>IF(#REF!=0,"",#REF!)</f>
        <v>#REF!</v>
      </c>
      <c r="AR411" s="19" t="e">
        <f>IF(#REF!=0,"",#REF!)</f>
        <v>#REF!</v>
      </c>
      <c r="AS411" s="19" t="e">
        <f>#REF!</f>
        <v>#REF!</v>
      </c>
    </row>
    <row r="412" spans="4:45" ht="19.5" thickTop="1" thickBot="1" x14ac:dyDescent="0.25">
      <c r="D412" s="1" t="str">
        <f t="shared" si="140"/>
        <v/>
      </c>
      <c r="E412" s="1" t="str">
        <f t="shared" si="141"/>
        <v/>
      </c>
      <c r="K412" s="19" t="str">
        <f t="shared" si="145"/>
        <v/>
      </c>
      <c r="L412" s="19">
        <f t="shared" si="146"/>
        <v>10000</v>
      </c>
      <c r="M412" s="22" t="str">
        <f>TRIM(Data!$N409)</f>
        <v>Brenda Beach</v>
      </c>
      <c r="N412" s="22" t="str">
        <f>TRIM(Data!$A409)</f>
        <v>Brenda Beach</v>
      </c>
      <c r="O412" s="23">
        <f>IF(Data!$B409=0,"",Data!$B409)</f>
        <v>1996</v>
      </c>
      <c r="P412" s="19" t="str">
        <f>IF(Data!$C409=0,"",Data!$C409)</f>
        <v>1</v>
      </c>
      <c r="Q412" s="23" t="str">
        <f>IF($M412="","",Data!$E409)</f>
        <v>L-VL</v>
      </c>
      <c r="R412" s="23" t="str">
        <f t="shared" si="147"/>
        <v>L</v>
      </c>
      <c r="S412" s="23" t="str">
        <f t="shared" si="148"/>
        <v>L</v>
      </c>
      <c r="T412" s="19" t="str">
        <f>IF(Data!$F409=0,"",Data!$F409)</f>
        <v/>
      </c>
      <c r="U412" s="19" t="str">
        <f>IF(Data!$G409=0,"",Data!$G409)</f>
        <v/>
      </c>
      <c r="V412" s="19" t="str">
        <f>IF(Data!$D409=0,"",Data!$D409)</f>
        <v/>
      </c>
      <c r="W412" s="19" t="str">
        <f>Data!$H409</f>
        <v>Japonica</v>
      </c>
      <c r="Y412" s="41" t="e">
        <f t="shared" si="142"/>
        <v>#REF!</v>
      </c>
      <c r="Z412" s="8">
        <f t="shared" si="149"/>
        <v>10000</v>
      </c>
      <c r="AA412" s="8" t="str">
        <f t="shared" si="150"/>
        <v>Brenda Beach</v>
      </c>
      <c r="AB412" s="8" t="str">
        <f t="shared" si="151"/>
        <v>L</v>
      </c>
      <c r="AC412" s="8" t="str">
        <f t="shared" si="152"/>
        <v/>
      </c>
      <c r="AD412" s="8" t="str">
        <f t="shared" si="153"/>
        <v/>
      </c>
      <c r="AE412" s="8" t="str">
        <f t="shared" si="154"/>
        <v/>
      </c>
      <c r="AF412" s="5">
        <f t="shared" si="155"/>
        <v>1996</v>
      </c>
      <c r="AG412" s="46">
        <v>409</v>
      </c>
      <c r="AH412" s="47" t="str">
        <f t="shared" si="143"/>
        <v/>
      </c>
      <c r="AI412" s="48" t="str">
        <f t="shared" si="144"/>
        <v/>
      </c>
      <c r="AK412" s="22" t="e">
        <f>TRIM(#REF!)</f>
        <v>#REF!</v>
      </c>
      <c r="AL412" s="23" t="e">
        <f>IF(#REF!=0,"",#REF!)</f>
        <v>#REF!</v>
      </c>
      <c r="AM412" s="19" t="e">
        <f>IF(#REF!=0,"",#REF!)</f>
        <v>#REF!</v>
      </c>
      <c r="AN412" s="23" t="e">
        <f>IF($AK412="","",#REF!)</f>
        <v>#REF!</v>
      </c>
      <c r="AO412" s="23" t="e">
        <f t="shared" si="156"/>
        <v>#REF!</v>
      </c>
      <c r="AP412" s="19" t="e">
        <f>IF(#REF!=0,"",#REF!)</f>
        <v>#REF!</v>
      </c>
      <c r="AQ412" s="19" t="e">
        <f>IF(#REF!=0,"",#REF!)</f>
        <v>#REF!</v>
      </c>
      <c r="AR412" s="19" t="e">
        <f>IF(#REF!=0,"",#REF!)</f>
        <v>#REF!</v>
      </c>
      <c r="AS412" s="19" t="e">
        <f>#REF!</f>
        <v>#REF!</v>
      </c>
    </row>
    <row r="413" spans="4:45" ht="19.5" thickTop="1" thickBot="1" x14ac:dyDescent="0.25">
      <c r="D413" s="1" t="str">
        <f t="shared" si="140"/>
        <v/>
      </c>
      <c r="E413" s="1" t="str">
        <f t="shared" si="141"/>
        <v/>
      </c>
      <c r="K413" s="19" t="str">
        <f t="shared" si="145"/>
        <v/>
      </c>
      <c r="L413" s="19">
        <f t="shared" si="146"/>
        <v>10000</v>
      </c>
      <c r="M413" s="22" t="str">
        <f>TRIM(Data!$N410)</f>
        <v>Breschini's Pride</v>
      </c>
      <c r="N413" s="22" t="str">
        <f>TRIM(Data!$A410)</f>
        <v>Breschini's Pride</v>
      </c>
      <c r="O413" s="23">
        <f>IF(Data!$B410=0,"",Data!$B410)</f>
        <v>1962</v>
      </c>
      <c r="P413" s="19" t="str">
        <f>IF(Data!$C410=0,"",Data!$C410)</f>
        <v>1</v>
      </c>
      <c r="Q413" s="23" t="str">
        <f>IF($M413="","",Data!$E410)</f>
        <v>L</v>
      </c>
      <c r="R413" s="23" t="str">
        <f t="shared" si="147"/>
        <v>L</v>
      </c>
      <c r="S413" s="23" t="str">
        <f t="shared" si="148"/>
        <v>L</v>
      </c>
      <c r="T413" s="19" t="str">
        <f>IF(Data!$F410=0,"",Data!$F410)</f>
        <v/>
      </c>
      <c r="U413" s="19" t="str">
        <f>IF(Data!$G410=0,"",Data!$G410)</f>
        <v/>
      </c>
      <c r="V413" s="19" t="str">
        <f>IF(Data!$D410=0,"",Data!$D410)</f>
        <v/>
      </c>
      <c r="W413" s="19" t="str">
        <f>Data!$H410</f>
        <v>Japonica</v>
      </c>
      <c r="Y413" s="41" t="e">
        <f t="shared" si="142"/>
        <v>#REF!</v>
      </c>
      <c r="Z413" s="8">
        <f t="shared" si="149"/>
        <v>10000</v>
      </c>
      <c r="AA413" s="8" t="str">
        <f t="shared" si="150"/>
        <v>Breschini's Pride</v>
      </c>
      <c r="AB413" s="8" t="str">
        <f t="shared" si="151"/>
        <v>L</v>
      </c>
      <c r="AC413" s="8" t="str">
        <f t="shared" si="152"/>
        <v/>
      </c>
      <c r="AD413" s="8" t="str">
        <f t="shared" si="153"/>
        <v/>
      </c>
      <c r="AE413" s="8" t="str">
        <f t="shared" si="154"/>
        <v/>
      </c>
      <c r="AF413" s="5">
        <f t="shared" si="155"/>
        <v>1962</v>
      </c>
      <c r="AG413" s="46">
        <v>410</v>
      </c>
      <c r="AH413" s="47" t="str">
        <f t="shared" si="143"/>
        <v/>
      </c>
      <c r="AI413" s="48" t="str">
        <f t="shared" si="144"/>
        <v/>
      </c>
      <c r="AK413" s="22" t="e">
        <f>TRIM(#REF!)</f>
        <v>#REF!</v>
      </c>
      <c r="AL413" s="23" t="e">
        <f>IF(#REF!=0,"",#REF!)</f>
        <v>#REF!</v>
      </c>
      <c r="AM413" s="19" t="e">
        <f>IF(#REF!=0,"",#REF!)</f>
        <v>#REF!</v>
      </c>
      <c r="AN413" s="23" t="e">
        <f>IF($AK413="","",#REF!)</f>
        <v>#REF!</v>
      </c>
      <c r="AO413" s="23" t="e">
        <f t="shared" si="156"/>
        <v>#REF!</v>
      </c>
      <c r="AP413" s="19" t="e">
        <f>IF(#REF!=0,"",#REF!)</f>
        <v>#REF!</v>
      </c>
      <c r="AQ413" s="19" t="e">
        <f>IF(#REF!=0,"",#REF!)</f>
        <v>#REF!</v>
      </c>
      <c r="AR413" s="19" t="e">
        <f>IF(#REF!=0,"",#REF!)</f>
        <v>#REF!</v>
      </c>
      <c r="AS413" s="19" t="e">
        <f>#REF!</f>
        <v>#REF!</v>
      </c>
    </row>
    <row r="414" spans="4:45" ht="19.5" thickTop="1" thickBot="1" x14ac:dyDescent="0.25">
      <c r="D414" s="1" t="str">
        <f t="shared" si="140"/>
        <v/>
      </c>
      <c r="E414" s="1" t="str">
        <f t="shared" si="141"/>
        <v/>
      </c>
      <c r="K414" s="19" t="str">
        <f t="shared" si="145"/>
        <v/>
      </c>
      <c r="L414" s="19">
        <f t="shared" si="146"/>
        <v>10000</v>
      </c>
      <c r="M414" s="22" t="str">
        <f>TRIM(Data!$N411)</f>
        <v>Brian</v>
      </c>
      <c r="N414" s="22" t="str">
        <f>TRIM(Data!$A411)</f>
        <v>Brian (R)</v>
      </c>
      <c r="O414" s="23">
        <f>IF(Data!$B411=0,"",Data!$B411)</f>
        <v>1958</v>
      </c>
      <c r="P414" s="19" t="str">
        <f>IF(Data!$C411=0,"",Data!$C411)</f>
        <v>1</v>
      </c>
      <c r="Q414" s="23" t="str">
        <f>IF($M414="","",Data!$E411)</f>
        <v>M</v>
      </c>
      <c r="R414" s="23" t="str">
        <f t="shared" si="147"/>
        <v>M</v>
      </c>
      <c r="S414" s="23" t="str">
        <f t="shared" si="148"/>
        <v>M</v>
      </c>
      <c r="T414" s="19" t="str">
        <f>IF(Data!$F411=0,"",Data!$F411)</f>
        <v/>
      </c>
      <c r="U414" s="19" t="str">
        <f>IF(Data!$G411=0,"",Data!$G411)</f>
        <v/>
      </c>
      <c r="V414" s="19" t="str">
        <f>IF(Data!$D411=0,"",Data!$D411)</f>
        <v/>
      </c>
      <c r="W414" s="19" t="str">
        <f>Data!$H411</f>
        <v>Reticulata</v>
      </c>
      <c r="Y414" s="41" t="e">
        <f t="shared" si="142"/>
        <v>#REF!</v>
      </c>
      <c r="Z414" s="8">
        <f t="shared" si="149"/>
        <v>10000</v>
      </c>
      <c r="AA414" s="8" t="str">
        <f t="shared" si="150"/>
        <v>Brian</v>
      </c>
      <c r="AB414" s="8" t="str">
        <f t="shared" si="151"/>
        <v>M</v>
      </c>
      <c r="AC414" s="8" t="str">
        <f t="shared" si="152"/>
        <v/>
      </c>
      <c r="AD414" s="8" t="str">
        <f t="shared" si="153"/>
        <v/>
      </c>
      <c r="AE414" s="8" t="str">
        <f t="shared" si="154"/>
        <v/>
      </c>
      <c r="AF414" s="5">
        <f t="shared" si="155"/>
        <v>1958</v>
      </c>
      <c r="AG414" s="46">
        <v>411</v>
      </c>
      <c r="AH414" s="47" t="str">
        <f t="shared" si="143"/>
        <v/>
      </c>
      <c r="AI414" s="48" t="str">
        <f t="shared" si="144"/>
        <v/>
      </c>
      <c r="AK414" s="22" t="e">
        <f>TRIM(#REF!)</f>
        <v>#REF!</v>
      </c>
      <c r="AL414" s="23" t="e">
        <f>IF(#REF!=0,"",#REF!)</f>
        <v>#REF!</v>
      </c>
      <c r="AM414" s="19" t="e">
        <f>IF(#REF!=0,"",#REF!)</f>
        <v>#REF!</v>
      </c>
      <c r="AN414" s="23" t="e">
        <f>IF($AK414="","",#REF!)</f>
        <v>#REF!</v>
      </c>
      <c r="AO414" s="23" t="e">
        <f t="shared" si="156"/>
        <v>#REF!</v>
      </c>
      <c r="AP414" s="19" t="e">
        <f>IF(#REF!=0,"",#REF!)</f>
        <v>#REF!</v>
      </c>
      <c r="AQ414" s="19" t="e">
        <f>IF(#REF!=0,"",#REF!)</f>
        <v>#REF!</v>
      </c>
      <c r="AR414" s="19" t="e">
        <f>IF(#REF!=0,"",#REF!)</f>
        <v>#REF!</v>
      </c>
      <c r="AS414" s="19" t="e">
        <f>#REF!</f>
        <v>#REF!</v>
      </c>
    </row>
    <row r="415" spans="4:45" ht="19.5" thickTop="1" thickBot="1" x14ac:dyDescent="0.25">
      <c r="D415" s="1" t="str">
        <f t="shared" si="140"/>
        <v/>
      </c>
      <c r="E415" s="1" t="str">
        <f t="shared" si="141"/>
        <v/>
      </c>
      <c r="K415" s="19" t="str">
        <f t="shared" si="145"/>
        <v/>
      </c>
      <c r="L415" s="19">
        <f t="shared" si="146"/>
        <v>10000</v>
      </c>
      <c r="M415" s="22" t="str">
        <f>TRIM(Data!$N412)</f>
        <v>Brian Anderton</v>
      </c>
      <c r="N415" s="22" t="str">
        <f>TRIM(Data!$A412)</f>
        <v>Brian Anderton</v>
      </c>
      <c r="O415" s="23">
        <f>IF(Data!$B412=0,"",Data!$B412)</f>
        <v>2003</v>
      </c>
      <c r="P415" s="19" t="str">
        <f>IF(Data!$C412=0,"",Data!$C412)</f>
        <v/>
      </c>
      <c r="Q415" s="23" t="str">
        <f>IF($M415="","",Data!$E412)</f>
        <v>M</v>
      </c>
      <c r="R415" s="23" t="str">
        <f t="shared" si="147"/>
        <v>M</v>
      </c>
      <c r="S415" s="23" t="str">
        <f t="shared" si="148"/>
        <v>M</v>
      </c>
      <c r="T415" s="19" t="str">
        <f>IF(Data!$F412=0,"",Data!$F412)</f>
        <v/>
      </c>
      <c r="U415" s="19" t="str">
        <f>IF(Data!$G412=0,"",Data!$G412)</f>
        <v/>
      </c>
      <c r="V415" s="19" t="str">
        <f>IF(Data!$D412=0,"",Data!$D412)</f>
        <v/>
      </c>
      <c r="W415" s="19" t="str">
        <f>Data!$H412</f>
        <v>Japonica</v>
      </c>
      <c r="Y415" s="41" t="e">
        <f t="shared" si="142"/>
        <v>#REF!</v>
      </c>
      <c r="Z415" s="8">
        <f t="shared" si="149"/>
        <v>10000</v>
      </c>
      <c r="AA415" s="8" t="str">
        <f t="shared" si="150"/>
        <v>Brian Anderton</v>
      </c>
      <c r="AB415" s="8" t="str">
        <f t="shared" si="151"/>
        <v>M</v>
      </c>
      <c r="AC415" s="8" t="str">
        <f t="shared" si="152"/>
        <v/>
      </c>
      <c r="AD415" s="8" t="str">
        <f t="shared" si="153"/>
        <v/>
      </c>
      <c r="AE415" s="8" t="str">
        <f t="shared" si="154"/>
        <v/>
      </c>
      <c r="AF415" s="5">
        <f t="shared" si="155"/>
        <v>2003</v>
      </c>
      <c r="AG415" s="46">
        <v>412</v>
      </c>
      <c r="AH415" s="47" t="str">
        <f t="shared" si="143"/>
        <v/>
      </c>
      <c r="AI415" s="48" t="str">
        <f t="shared" si="144"/>
        <v/>
      </c>
      <c r="AK415" s="22" t="e">
        <f>TRIM(#REF!)</f>
        <v>#REF!</v>
      </c>
      <c r="AL415" s="23" t="e">
        <f>IF(#REF!=0,"",#REF!)</f>
        <v>#REF!</v>
      </c>
      <c r="AM415" s="19" t="e">
        <f>IF(#REF!=0,"",#REF!)</f>
        <v>#REF!</v>
      </c>
      <c r="AN415" s="23" t="e">
        <f>IF($AK415="","",#REF!)</f>
        <v>#REF!</v>
      </c>
      <c r="AO415" s="23" t="e">
        <f t="shared" si="156"/>
        <v>#REF!</v>
      </c>
      <c r="AP415" s="19" t="e">
        <f>IF(#REF!=0,"",#REF!)</f>
        <v>#REF!</v>
      </c>
      <c r="AQ415" s="19" t="e">
        <f>IF(#REF!=0,"",#REF!)</f>
        <v>#REF!</v>
      </c>
      <c r="AR415" s="19" t="e">
        <f>IF(#REF!=0,"",#REF!)</f>
        <v>#REF!</v>
      </c>
      <c r="AS415" s="19" t="e">
        <f>#REF!</f>
        <v>#REF!</v>
      </c>
    </row>
    <row r="416" spans="4:45" ht="19.5" thickTop="1" thickBot="1" x14ac:dyDescent="0.25">
      <c r="D416" s="1" t="str">
        <f t="shared" si="140"/>
        <v/>
      </c>
      <c r="E416" s="1" t="str">
        <f t="shared" si="141"/>
        <v/>
      </c>
      <c r="K416" s="19" t="str">
        <f t="shared" si="145"/>
        <v/>
      </c>
      <c r="L416" s="19">
        <f t="shared" si="146"/>
        <v>10000</v>
      </c>
      <c r="M416" s="22" t="str">
        <f>TRIM(Data!$N413)</f>
        <v>Brian's Dawn</v>
      </c>
      <c r="N416" s="22" t="str">
        <f>TRIM(Data!$A413)</f>
        <v>Brian's Dawn</v>
      </c>
      <c r="O416" s="23">
        <f>IF(Data!$B413=0,"",Data!$B413)</f>
        <v>2012</v>
      </c>
      <c r="P416" s="19" t="str">
        <f>IF(Data!$C413=0,"",Data!$C413)</f>
        <v>1</v>
      </c>
      <c r="Q416" s="23" t="str">
        <f>IF($M416="","",Data!$E413)</f>
        <v>M</v>
      </c>
      <c r="R416" s="23" t="str">
        <f t="shared" si="147"/>
        <v>M</v>
      </c>
      <c r="S416" s="23" t="str">
        <f t="shared" si="148"/>
        <v>M</v>
      </c>
      <c r="T416" s="19" t="str">
        <f>IF(Data!$F413=0,"",Data!$F413)</f>
        <v/>
      </c>
      <c r="U416" s="19" t="str">
        <f>IF(Data!$G413=0,"",Data!$G413)</f>
        <v/>
      </c>
      <c r="V416" s="19" t="str">
        <f>IF(Data!$D413=0,"",Data!$D413)</f>
        <v/>
      </c>
      <c r="W416" s="19" t="str">
        <f>Data!$H413</f>
        <v>Japonica</v>
      </c>
      <c r="Y416" s="41" t="e">
        <f t="shared" si="142"/>
        <v>#REF!</v>
      </c>
      <c r="Z416" s="8">
        <f t="shared" si="149"/>
        <v>10000</v>
      </c>
      <c r="AA416" s="8" t="str">
        <f t="shared" si="150"/>
        <v>Brian's Dawn</v>
      </c>
      <c r="AB416" s="8" t="str">
        <f t="shared" si="151"/>
        <v>M</v>
      </c>
      <c r="AC416" s="8" t="str">
        <f t="shared" si="152"/>
        <v/>
      </c>
      <c r="AD416" s="8" t="str">
        <f t="shared" si="153"/>
        <v/>
      </c>
      <c r="AE416" s="8" t="str">
        <f t="shared" si="154"/>
        <v/>
      </c>
      <c r="AF416" s="5">
        <f t="shared" si="155"/>
        <v>2012</v>
      </c>
      <c r="AG416" s="46">
        <v>413</v>
      </c>
      <c r="AH416" s="47" t="str">
        <f t="shared" si="143"/>
        <v/>
      </c>
      <c r="AI416" s="48" t="str">
        <f t="shared" si="144"/>
        <v/>
      </c>
      <c r="AK416" s="22" t="e">
        <f>TRIM(#REF!)</f>
        <v>#REF!</v>
      </c>
      <c r="AL416" s="23" t="e">
        <f>IF(#REF!=0,"",#REF!)</f>
        <v>#REF!</v>
      </c>
      <c r="AM416" s="19" t="e">
        <f>IF(#REF!=0,"",#REF!)</f>
        <v>#REF!</v>
      </c>
      <c r="AN416" s="23" t="e">
        <f>IF($AK416="","",#REF!)</f>
        <v>#REF!</v>
      </c>
      <c r="AO416" s="23" t="e">
        <f t="shared" si="156"/>
        <v>#REF!</v>
      </c>
      <c r="AP416" s="19" t="e">
        <f>IF(#REF!=0,"",#REF!)</f>
        <v>#REF!</v>
      </c>
      <c r="AQ416" s="19" t="e">
        <f>IF(#REF!=0,"",#REF!)</f>
        <v>#REF!</v>
      </c>
      <c r="AR416" s="19" t="e">
        <f>IF(#REF!=0,"",#REF!)</f>
        <v>#REF!</v>
      </c>
      <c r="AS416" s="19" t="e">
        <f>#REF!</f>
        <v>#REF!</v>
      </c>
    </row>
    <row r="417" spans="4:45" ht="19.5" thickTop="1" thickBot="1" x14ac:dyDescent="0.25">
      <c r="D417" s="1" t="str">
        <f t="shared" si="140"/>
        <v/>
      </c>
      <c r="E417" s="1" t="str">
        <f t="shared" si="141"/>
        <v/>
      </c>
      <c r="K417" s="19" t="str">
        <f t="shared" si="145"/>
        <v/>
      </c>
      <c r="L417" s="19">
        <f t="shared" si="146"/>
        <v>10000</v>
      </c>
      <c r="M417" s="22" t="str">
        <f>TRIM(Data!$N414)</f>
        <v>Bride's Blush</v>
      </c>
      <c r="N417" s="22" t="str">
        <f>TRIM(Data!$A414)</f>
        <v>Bride's Blush</v>
      </c>
      <c r="O417" s="23">
        <f>IF(Data!$B414=0,"",Data!$B414)</f>
        <v>2016</v>
      </c>
      <c r="P417" s="19" t="str">
        <f>IF(Data!$C414=0,"",Data!$C414)</f>
        <v>1</v>
      </c>
      <c r="Q417" s="23" t="str">
        <f>IF($M417="","",Data!$E414)</f>
        <v>L</v>
      </c>
      <c r="R417" s="23" t="str">
        <f t="shared" si="147"/>
        <v>L</v>
      </c>
      <c r="S417" s="23" t="str">
        <f t="shared" si="148"/>
        <v>L</v>
      </c>
      <c r="T417" s="19" t="str">
        <f>IF(Data!$F414=0,"",Data!$F414)</f>
        <v/>
      </c>
      <c r="U417" s="19" t="str">
        <f>IF(Data!$G414=0,"",Data!$G414)</f>
        <v/>
      </c>
      <c r="V417" s="19" t="str">
        <f>IF(Data!$D414=0,"",Data!$D414)</f>
        <v/>
      </c>
      <c r="W417" s="19" t="str">
        <f>Data!$H414</f>
        <v>Japonica</v>
      </c>
      <c r="Y417" s="41" t="e">
        <f t="shared" si="142"/>
        <v>#REF!</v>
      </c>
      <c r="Z417" s="8">
        <f t="shared" si="149"/>
        <v>10000</v>
      </c>
      <c r="AA417" s="8" t="str">
        <f t="shared" si="150"/>
        <v>Bride's Blush</v>
      </c>
      <c r="AB417" s="8" t="str">
        <f t="shared" si="151"/>
        <v>L</v>
      </c>
      <c r="AC417" s="8" t="str">
        <f t="shared" si="152"/>
        <v/>
      </c>
      <c r="AD417" s="8" t="str">
        <f t="shared" si="153"/>
        <v/>
      </c>
      <c r="AE417" s="8" t="str">
        <f t="shared" si="154"/>
        <v/>
      </c>
      <c r="AF417" s="5">
        <f t="shared" si="155"/>
        <v>2016</v>
      </c>
      <c r="AG417" s="46">
        <v>414</v>
      </c>
      <c r="AH417" s="47" t="str">
        <f t="shared" si="143"/>
        <v/>
      </c>
      <c r="AI417" s="48" t="str">
        <f t="shared" si="144"/>
        <v/>
      </c>
      <c r="AK417" s="22" t="e">
        <f>TRIM(#REF!)</f>
        <v>#REF!</v>
      </c>
      <c r="AL417" s="23" t="e">
        <f>IF(#REF!=0,"",#REF!)</f>
        <v>#REF!</v>
      </c>
      <c r="AM417" s="19" t="e">
        <f>IF(#REF!=0,"",#REF!)</f>
        <v>#REF!</v>
      </c>
      <c r="AN417" s="23" t="e">
        <f>IF($AK417="","",#REF!)</f>
        <v>#REF!</v>
      </c>
      <c r="AO417" s="23" t="e">
        <f t="shared" si="156"/>
        <v>#REF!</v>
      </c>
      <c r="AP417" s="19" t="e">
        <f>IF(#REF!=0,"",#REF!)</f>
        <v>#REF!</v>
      </c>
      <c r="AQ417" s="19" t="e">
        <f>IF(#REF!=0,"",#REF!)</f>
        <v>#REF!</v>
      </c>
      <c r="AR417" s="19" t="e">
        <f>IF(#REF!=0,"",#REF!)</f>
        <v>#REF!</v>
      </c>
      <c r="AS417" s="19" t="e">
        <f>#REF!</f>
        <v>#REF!</v>
      </c>
    </row>
    <row r="418" spans="4:45" ht="19.5" thickTop="1" thickBot="1" x14ac:dyDescent="0.25">
      <c r="D418" s="1" t="str">
        <f t="shared" si="140"/>
        <v/>
      </c>
      <c r="E418" s="1" t="str">
        <f t="shared" si="141"/>
        <v/>
      </c>
      <c r="K418" s="19" t="str">
        <f t="shared" si="145"/>
        <v/>
      </c>
      <c r="L418" s="19">
        <f t="shared" si="146"/>
        <v>10000</v>
      </c>
      <c r="M418" s="22" t="str">
        <f>TRIM(Data!$N415)</f>
        <v>Brie</v>
      </c>
      <c r="N418" s="22" t="str">
        <f>TRIM(Data!$A415)</f>
        <v>Brie (H)</v>
      </c>
      <c r="O418" s="23">
        <f>IF(Data!$B415=0,"",Data!$B415)</f>
        <v>2016</v>
      </c>
      <c r="P418" s="19" t="str">
        <f>IF(Data!$C415=0,"",Data!$C415)</f>
        <v/>
      </c>
      <c r="Q418" s="23" t="str">
        <f>IF($M418="","",Data!$E415)</f>
        <v>S</v>
      </c>
      <c r="R418" s="23" t="str">
        <f t="shared" si="147"/>
        <v>S</v>
      </c>
      <c r="S418" s="23" t="str">
        <f t="shared" si="148"/>
        <v>S</v>
      </c>
      <c r="T418" s="19" t="str">
        <f>IF(Data!$F415=0,"",Data!$F415)</f>
        <v/>
      </c>
      <c r="U418" s="19" t="str">
        <f>IF(Data!$G415=0,"",Data!$G415)</f>
        <v/>
      </c>
      <c r="V418" s="19" t="str">
        <f>IF(Data!$D415=0,"",Data!$D415)</f>
        <v/>
      </c>
      <c r="W418" s="19" t="str">
        <f>Data!$H415</f>
        <v>NRH</v>
      </c>
      <c r="Y418" s="41" t="e">
        <f t="shared" si="142"/>
        <v>#REF!</v>
      </c>
      <c r="Z418" s="8">
        <f t="shared" si="149"/>
        <v>10000</v>
      </c>
      <c r="AA418" s="8" t="str">
        <f t="shared" si="150"/>
        <v>Brie</v>
      </c>
      <c r="AB418" s="8" t="str">
        <f t="shared" si="151"/>
        <v>S</v>
      </c>
      <c r="AC418" s="8" t="str">
        <f t="shared" si="152"/>
        <v/>
      </c>
      <c r="AD418" s="8" t="str">
        <f t="shared" si="153"/>
        <v/>
      </c>
      <c r="AE418" s="8" t="str">
        <f t="shared" si="154"/>
        <v/>
      </c>
      <c r="AF418" s="5">
        <f t="shared" si="155"/>
        <v>2016</v>
      </c>
      <c r="AG418" s="46">
        <v>415</v>
      </c>
      <c r="AH418" s="47" t="str">
        <f t="shared" si="143"/>
        <v/>
      </c>
      <c r="AI418" s="48" t="str">
        <f t="shared" si="144"/>
        <v/>
      </c>
      <c r="AK418" s="22" t="e">
        <f>TRIM(#REF!)</f>
        <v>#REF!</v>
      </c>
      <c r="AL418" s="23" t="e">
        <f>IF(#REF!=0,"",#REF!)</f>
        <v>#REF!</v>
      </c>
      <c r="AM418" s="19" t="e">
        <f>IF(#REF!=0,"",#REF!)</f>
        <v>#REF!</v>
      </c>
      <c r="AN418" s="23" t="e">
        <f>IF($AK418="","",#REF!)</f>
        <v>#REF!</v>
      </c>
      <c r="AO418" s="23" t="e">
        <f t="shared" si="156"/>
        <v>#REF!</v>
      </c>
      <c r="AP418" s="19" t="e">
        <f>IF(#REF!=0,"",#REF!)</f>
        <v>#REF!</v>
      </c>
      <c r="AQ418" s="19" t="e">
        <f>IF(#REF!=0,"",#REF!)</f>
        <v>#REF!</v>
      </c>
      <c r="AR418" s="19" t="e">
        <f>IF(#REF!=0,"",#REF!)</f>
        <v>#REF!</v>
      </c>
      <c r="AS418" s="19" t="e">
        <f>#REF!</f>
        <v>#REF!</v>
      </c>
    </row>
    <row r="419" spans="4:45" ht="19.5" thickTop="1" thickBot="1" x14ac:dyDescent="0.25">
      <c r="D419" s="1" t="str">
        <f t="shared" si="140"/>
        <v/>
      </c>
      <c r="E419" s="1" t="str">
        <f t="shared" si="141"/>
        <v/>
      </c>
      <c r="K419" s="19" t="str">
        <f t="shared" si="145"/>
        <v/>
      </c>
      <c r="L419" s="19">
        <f t="shared" si="146"/>
        <v>10000</v>
      </c>
      <c r="M419" s="22" t="str">
        <f>TRIM(Data!$N416)</f>
        <v>Brigadoon</v>
      </c>
      <c r="N419" s="22" t="str">
        <f>TRIM(Data!$A416)</f>
        <v>Brigadoon (H)</v>
      </c>
      <c r="O419" s="23">
        <f>IF(Data!$B416=0,"",Data!$B416)</f>
        <v>1960</v>
      </c>
      <c r="P419" s="19" t="str">
        <f>IF(Data!$C416=0,"",Data!$C416)</f>
        <v>1</v>
      </c>
      <c r="Q419" s="23" t="str">
        <f>IF($M419="","",Data!$E416)</f>
        <v>M</v>
      </c>
      <c r="R419" s="23" t="str">
        <f t="shared" si="147"/>
        <v>M</v>
      </c>
      <c r="S419" s="23" t="str">
        <f t="shared" si="148"/>
        <v>M</v>
      </c>
      <c r="T419" s="19" t="str">
        <f>IF(Data!$F416=0,"",Data!$F416)</f>
        <v/>
      </c>
      <c r="U419" s="19" t="str">
        <f>IF(Data!$G416=0,"",Data!$G416)</f>
        <v/>
      </c>
      <c r="V419" s="19" t="str">
        <f>IF(Data!$D416=0,"",Data!$D416)</f>
        <v/>
      </c>
      <c r="W419" s="19" t="str">
        <f>Data!$H416</f>
        <v>NRH</v>
      </c>
      <c r="Y419" s="41" t="e">
        <f t="shared" si="142"/>
        <v>#REF!</v>
      </c>
      <c r="Z419" s="8">
        <f t="shared" si="149"/>
        <v>10000</v>
      </c>
      <c r="AA419" s="8" t="str">
        <f t="shared" si="150"/>
        <v>Brigadoon</v>
      </c>
      <c r="AB419" s="8" t="str">
        <f t="shared" si="151"/>
        <v>M</v>
      </c>
      <c r="AC419" s="8" t="str">
        <f t="shared" si="152"/>
        <v/>
      </c>
      <c r="AD419" s="8" t="str">
        <f t="shared" si="153"/>
        <v/>
      </c>
      <c r="AE419" s="8" t="str">
        <f t="shared" si="154"/>
        <v/>
      </c>
      <c r="AF419" s="5">
        <f t="shared" si="155"/>
        <v>1960</v>
      </c>
      <c r="AG419" s="46">
        <v>416</v>
      </c>
      <c r="AH419" s="47" t="str">
        <f t="shared" si="143"/>
        <v/>
      </c>
      <c r="AI419" s="48" t="str">
        <f t="shared" si="144"/>
        <v/>
      </c>
      <c r="AK419" s="22" t="e">
        <f>TRIM(#REF!)</f>
        <v>#REF!</v>
      </c>
      <c r="AL419" s="23" t="e">
        <f>IF(#REF!=0,"",#REF!)</f>
        <v>#REF!</v>
      </c>
      <c r="AM419" s="19" t="e">
        <f>IF(#REF!=0,"",#REF!)</f>
        <v>#REF!</v>
      </c>
      <c r="AN419" s="23" t="e">
        <f>IF($AK419="","",#REF!)</f>
        <v>#REF!</v>
      </c>
      <c r="AO419" s="23" t="e">
        <f t="shared" si="156"/>
        <v>#REF!</v>
      </c>
      <c r="AP419" s="19" t="e">
        <f>IF(#REF!=0,"",#REF!)</f>
        <v>#REF!</v>
      </c>
      <c r="AQ419" s="19" t="e">
        <f>IF(#REF!=0,"",#REF!)</f>
        <v>#REF!</v>
      </c>
      <c r="AR419" s="19" t="e">
        <f>IF(#REF!=0,"",#REF!)</f>
        <v>#REF!</v>
      </c>
      <c r="AS419" s="19" t="e">
        <f>#REF!</f>
        <v>#REF!</v>
      </c>
    </row>
    <row r="420" spans="4:45" ht="19.5" thickTop="1" thickBot="1" x14ac:dyDescent="0.25">
      <c r="D420" s="1" t="str">
        <f t="shared" si="140"/>
        <v/>
      </c>
      <c r="E420" s="1" t="str">
        <f t="shared" si="141"/>
        <v/>
      </c>
      <c r="K420" s="19" t="str">
        <f t="shared" si="145"/>
        <v/>
      </c>
      <c r="L420" s="19">
        <f t="shared" si="146"/>
        <v>10000</v>
      </c>
      <c r="M420" s="22" t="str">
        <f>TRIM(Data!$N417)</f>
        <v>Bright Bob</v>
      </c>
      <c r="N420" s="22" t="str">
        <f>TRIM(Data!$A417)</f>
        <v>Bright Bob</v>
      </c>
      <c r="O420" s="23">
        <f>IF(Data!$B417=0,"",Data!$B417)</f>
        <v>2005</v>
      </c>
      <c r="P420" s="19" t="str">
        <f>IF(Data!$C417=0,"",Data!$C417)</f>
        <v/>
      </c>
      <c r="Q420" s="23" t="str">
        <f>IF($M420="","",Data!$E417)</f>
        <v>M-L</v>
      </c>
      <c r="R420" s="23" t="str">
        <f t="shared" si="147"/>
        <v>M</v>
      </c>
      <c r="S420" s="23" t="str">
        <f t="shared" si="148"/>
        <v>M</v>
      </c>
      <c r="T420" s="19" t="str">
        <f>IF(Data!$F417=0,"",Data!$F417)</f>
        <v/>
      </c>
      <c r="U420" s="19" t="str">
        <f>IF(Data!$G417=0,"",Data!$G417)</f>
        <v/>
      </c>
      <c r="V420" s="19" t="str">
        <f>IF(Data!$D417=0,"",Data!$D417)</f>
        <v/>
      </c>
      <c r="W420" s="19" t="str">
        <f>Data!$H417</f>
        <v>Japonica</v>
      </c>
      <c r="Y420" s="41" t="e">
        <f t="shared" si="142"/>
        <v>#REF!</v>
      </c>
      <c r="Z420" s="8">
        <f t="shared" si="149"/>
        <v>10000</v>
      </c>
      <c r="AA420" s="8" t="str">
        <f t="shared" si="150"/>
        <v>Bright Bob</v>
      </c>
      <c r="AB420" s="8" t="str">
        <f t="shared" si="151"/>
        <v>M</v>
      </c>
      <c r="AC420" s="8" t="str">
        <f t="shared" si="152"/>
        <v/>
      </c>
      <c r="AD420" s="8" t="str">
        <f t="shared" si="153"/>
        <v/>
      </c>
      <c r="AE420" s="8" t="str">
        <f t="shared" si="154"/>
        <v/>
      </c>
      <c r="AF420" s="5">
        <f t="shared" si="155"/>
        <v>2005</v>
      </c>
      <c r="AG420" s="46">
        <v>417</v>
      </c>
      <c r="AH420" s="47" t="str">
        <f t="shared" si="143"/>
        <v/>
      </c>
      <c r="AI420" s="48" t="str">
        <f t="shared" si="144"/>
        <v/>
      </c>
      <c r="AK420" s="22" t="e">
        <f>TRIM(#REF!)</f>
        <v>#REF!</v>
      </c>
      <c r="AL420" s="23" t="e">
        <f>IF(#REF!=0,"",#REF!)</f>
        <v>#REF!</v>
      </c>
      <c r="AM420" s="19" t="e">
        <f>IF(#REF!=0,"",#REF!)</f>
        <v>#REF!</v>
      </c>
      <c r="AN420" s="23" t="e">
        <f>IF($AK420="","",#REF!)</f>
        <v>#REF!</v>
      </c>
      <c r="AO420" s="23" t="e">
        <f t="shared" si="156"/>
        <v>#REF!</v>
      </c>
      <c r="AP420" s="19" t="e">
        <f>IF(#REF!=0,"",#REF!)</f>
        <v>#REF!</v>
      </c>
      <c r="AQ420" s="19" t="e">
        <f>IF(#REF!=0,"",#REF!)</f>
        <v>#REF!</v>
      </c>
      <c r="AR420" s="19" t="e">
        <f>IF(#REF!=0,"",#REF!)</f>
        <v>#REF!</v>
      </c>
      <c r="AS420" s="19" t="e">
        <f>#REF!</f>
        <v>#REF!</v>
      </c>
    </row>
    <row r="421" spans="4:45" ht="19.5" thickTop="1" thickBot="1" x14ac:dyDescent="0.25">
      <c r="D421" s="1" t="str">
        <f t="shared" si="140"/>
        <v/>
      </c>
      <c r="E421" s="1" t="str">
        <f t="shared" si="141"/>
        <v/>
      </c>
      <c r="K421" s="19" t="str">
        <f t="shared" si="145"/>
        <v/>
      </c>
      <c r="L421" s="19">
        <f t="shared" si="146"/>
        <v>10000</v>
      </c>
      <c r="M421" s="22" t="str">
        <f>TRIM(Data!$N418)</f>
        <v>Bright Eyes</v>
      </c>
      <c r="N421" s="22" t="str">
        <f>TRIM(Data!$A418)</f>
        <v>Bright Eyes (H)</v>
      </c>
      <c r="O421" s="23">
        <f>IF(Data!$B418=0,"",Data!$B418)</f>
        <v>1989</v>
      </c>
      <c r="P421" s="19" t="str">
        <f>IF(Data!$C418=0,"",Data!$C418)</f>
        <v>1</v>
      </c>
      <c r="Q421" s="23" t="str">
        <f>IF($M421="","",Data!$E418)</f>
        <v>M</v>
      </c>
      <c r="R421" s="23" t="str">
        <f t="shared" si="147"/>
        <v>M</v>
      </c>
      <c r="S421" s="23" t="str">
        <f t="shared" si="148"/>
        <v>M</v>
      </c>
      <c r="T421" s="19" t="str">
        <f>IF(Data!$F418=0,"",Data!$F418)</f>
        <v/>
      </c>
      <c r="U421" s="19" t="str">
        <f>IF(Data!$G418=0,"",Data!$G418)</f>
        <v/>
      </c>
      <c r="V421" s="19" t="str">
        <f>IF(Data!$D418=0,"",Data!$D418)</f>
        <v/>
      </c>
      <c r="W421" s="19" t="str">
        <f>Data!$H418</f>
        <v>NRH</v>
      </c>
      <c r="Y421" s="41" t="e">
        <f t="shared" si="142"/>
        <v>#REF!</v>
      </c>
      <c r="Z421" s="8">
        <f t="shared" si="149"/>
        <v>10000</v>
      </c>
      <c r="AA421" s="8" t="str">
        <f t="shared" si="150"/>
        <v>Bright Eyes</v>
      </c>
      <c r="AB421" s="8" t="str">
        <f t="shared" si="151"/>
        <v>M</v>
      </c>
      <c r="AC421" s="8" t="str">
        <f t="shared" si="152"/>
        <v/>
      </c>
      <c r="AD421" s="8" t="str">
        <f t="shared" si="153"/>
        <v/>
      </c>
      <c r="AE421" s="8" t="str">
        <f t="shared" si="154"/>
        <v/>
      </c>
      <c r="AF421" s="5">
        <f t="shared" si="155"/>
        <v>1989</v>
      </c>
      <c r="AG421" s="46">
        <v>418</v>
      </c>
      <c r="AH421" s="47" t="str">
        <f t="shared" si="143"/>
        <v/>
      </c>
      <c r="AI421" s="48" t="str">
        <f t="shared" si="144"/>
        <v/>
      </c>
      <c r="AK421" s="22" t="e">
        <f>TRIM(#REF!)</f>
        <v>#REF!</v>
      </c>
      <c r="AL421" s="23" t="e">
        <f>IF(#REF!=0,"",#REF!)</f>
        <v>#REF!</v>
      </c>
      <c r="AM421" s="19" t="e">
        <f>IF(#REF!=0,"",#REF!)</f>
        <v>#REF!</v>
      </c>
      <c r="AN421" s="23" t="e">
        <f>IF($AK421="","",#REF!)</f>
        <v>#REF!</v>
      </c>
      <c r="AO421" s="23" t="e">
        <f t="shared" si="156"/>
        <v>#REF!</v>
      </c>
      <c r="AP421" s="19" t="e">
        <f>IF(#REF!=0,"",#REF!)</f>
        <v>#REF!</v>
      </c>
      <c r="AQ421" s="19" t="e">
        <f>IF(#REF!=0,"",#REF!)</f>
        <v>#REF!</v>
      </c>
      <c r="AR421" s="19" t="e">
        <f>IF(#REF!=0,"",#REF!)</f>
        <v>#REF!</v>
      </c>
      <c r="AS421" s="19" t="e">
        <f>#REF!</f>
        <v>#REF!</v>
      </c>
    </row>
    <row r="422" spans="4:45" ht="19.5" thickTop="1" thickBot="1" x14ac:dyDescent="0.25">
      <c r="D422" s="1" t="str">
        <f t="shared" si="140"/>
        <v/>
      </c>
      <c r="E422" s="1" t="str">
        <f t="shared" si="141"/>
        <v/>
      </c>
      <c r="K422" s="19" t="str">
        <f t="shared" si="145"/>
        <v/>
      </c>
      <c r="L422" s="19">
        <f t="shared" si="146"/>
        <v>10000</v>
      </c>
      <c r="M422" s="22" t="str">
        <f>TRIM(Data!$N419)</f>
        <v>Brilliant</v>
      </c>
      <c r="N422" s="22" t="str">
        <f>TRIM(Data!$A419)</f>
        <v>Brilliant</v>
      </c>
      <c r="O422" s="23">
        <f>IF(Data!$B419=0,"",Data!$B419)</f>
        <v>1941</v>
      </c>
      <c r="P422" s="19" t="str">
        <f>IF(Data!$C419=0,"",Data!$C419)</f>
        <v>1</v>
      </c>
      <c r="Q422" s="23" t="str">
        <f>IF($M422="","",Data!$E419)</f>
        <v>M</v>
      </c>
      <c r="R422" s="23" t="str">
        <f t="shared" si="147"/>
        <v>M</v>
      </c>
      <c r="S422" s="23" t="str">
        <f t="shared" si="148"/>
        <v>M</v>
      </c>
      <c r="T422" s="19" t="str">
        <f>IF(Data!$F419=0,"",Data!$F419)</f>
        <v/>
      </c>
      <c r="U422" s="19" t="str">
        <f>IF(Data!$G419=0,"",Data!$G419)</f>
        <v/>
      </c>
      <c r="V422" s="19" t="str">
        <f>IF(Data!$D419=0,"",Data!$D419)</f>
        <v/>
      </c>
      <c r="W422" s="19" t="str">
        <f>Data!$H419</f>
        <v>Japonica</v>
      </c>
      <c r="Y422" s="41" t="e">
        <f t="shared" si="142"/>
        <v>#REF!</v>
      </c>
      <c r="Z422" s="8">
        <f t="shared" si="149"/>
        <v>10000</v>
      </c>
      <c r="AA422" s="8" t="str">
        <f t="shared" si="150"/>
        <v>Brilliant</v>
      </c>
      <c r="AB422" s="8" t="str">
        <f t="shared" si="151"/>
        <v>M</v>
      </c>
      <c r="AC422" s="8" t="str">
        <f t="shared" si="152"/>
        <v/>
      </c>
      <c r="AD422" s="8" t="str">
        <f t="shared" si="153"/>
        <v/>
      </c>
      <c r="AE422" s="8" t="str">
        <f t="shared" si="154"/>
        <v/>
      </c>
      <c r="AF422" s="5">
        <f t="shared" si="155"/>
        <v>1941</v>
      </c>
      <c r="AG422" s="46">
        <v>419</v>
      </c>
      <c r="AH422" s="47" t="str">
        <f t="shared" si="143"/>
        <v/>
      </c>
      <c r="AI422" s="48" t="str">
        <f t="shared" si="144"/>
        <v/>
      </c>
      <c r="AK422" s="22" t="e">
        <f>TRIM(#REF!)</f>
        <v>#REF!</v>
      </c>
      <c r="AL422" s="23" t="e">
        <f>IF(#REF!=0,"",#REF!)</f>
        <v>#REF!</v>
      </c>
      <c r="AM422" s="19" t="e">
        <f>IF(#REF!=0,"",#REF!)</f>
        <v>#REF!</v>
      </c>
      <c r="AN422" s="23" t="e">
        <f>IF($AK422="","",#REF!)</f>
        <v>#REF!</v>
      </c>
      <c r="AO422" s="23" t="e">
        <f t="shared" si="156"/>
        <v>#REF!</v>
      </c>
      <c r="AP422" s="19" t="e">
        <f>IF(#REF!=0,"",#REF!)</f>
        <v>#REF!</v>
      </c>
      <c r="AQ422" s="19" t="e">
        <f>IF(#REF!=0,"",#REF!)</f>
        <v>#REF!</v>
      </c>
      <c r="AR422" s="19" t="e">
        <f>IF(#REF!=0,"",#REF!)</f>
        <v>#REF!</v>
      </c>
      <c r="AS422" s="19" t="e">
        <f>#REF!</f>
        <v>#REF!</v>
      </c>
    </row>
    <row r="423" spans="4:45" ht="19.5" thickTop="1" thickBot="1" x14ac:dyDescent="0.25">
      <c r="D423" s="1" t="str">
        <f t="shared" si="140"/>
        <v/>
      </c>
      <c r="E423" s="1" t="str">
        <f t="shared" si="141"/>
        <v/>
      </c>
      <c r="K423" s="19" t="str">
        <f t="shared" si="145"/>
        <v/>
      </c>
      <c r="L423" s="19">
        <f t="shared" si="146"/>
        <v>10000</v>
      </c>
      <c r="M423" s="22" t="str">
        <f>TRIM(Data!$N420)</f>
        <v>Brooke</v>
      </c>
      <c r="N423" s="22" t="str">
        <f>TRIM(Data!$A420)</f>
        <v>Brooke</v>
      </c>
      <c r="O423" s="23">
        <f>IF(Data!$B420=0,"",Data!$B420)</f>
        <v>1990</v>
      </c>
      <c r="P423" s="19" t="str">
        <f>IF(Data!$C420=0,"",Data!$C420)</f>
        <v>1</v>
      </c>
      <c r="Q423" s="23" t="str">
        <f>IF($M423="","",Data!$E420)</f>
        <v>S-M</v>
      </c>
      <c r="R423" s="23" t="str">
        <f t="shared" si="147"/>
        <v>S</v>
      </c>
      <c r="S423" s="23" t="str">
        <f t="shared" si="148"/>
        <v>S</v>
      </c>
      <c r="T423" s="19" t="str">
        <f>IF(Data!$F420=0,"",Data!$F420)</f>
        <v/>
      </c>
      <c r="U423" s="19" t="str">
        <f>IF(Data!$G420=0,"",Data!$G420)</f>
        <v>FD</v>
      </c>
      <c r="V423" s="19" t="str">
        <f>IF(Data!$D420=0,"",Data!$D420)</f>
        <v/>
      </c>
      <c r="W423" s="19" t="str">
        <f>Data!$H420</f>
        <v>Japonica</v>
      </c>
      <c r="Y423" s="41" t="e">
        <f t="shared" si="142"/>
        <v>#REF!</v>
      </c>
      <c r="Z423" s="8">
        <f t="shared" si="149"/>
        <v>10000</v>
      </c>
      <c r="AA423" s="8" t="str">
        <f t="shared" si="150"/>
        <v>Brooke</v>
      </c>
      <c r="AB423" s="8" t="str">
        <f t="shared" si="151"/>
        <v>S</v>
      </c>
      <c r="AC423" s="8" t="str">
        <f t="shared" si="152"/>
        <v/>
      </c>
      <c r="AD423" s="8" t="str">
        <f t="shared" si="153"/>
        <v>FD</v>
      </c>
      <c r="AE423" s="8" t="str">
        <f t="shared" si="154"/>
        <v/>
      </c>
      <c r="AF423" s="5">
        <f t="shared" si="155"/>
        <v>1990</v>
      </c>
      <c r="AG423" s="46">
        <v>420</v>
      </c>
      <c r="AH423" s="47" t="str">
        <f t="shared" si="143"/>
        <v/>
      </c>
      <c r="AI423" s="48" t="str">
        <f t="shared" si="144"/>
        <v/>
      </c>
      <c r="AK423" s="22" t="e">
        <f>TRIM(#REF!)</f>
        <v>#REF!</v>
      </c>
      <c r="AL423" s="23" t="e">
        <f>IF(#REF!=0,"",#REF!)</f>
        <v>#REF!</v>
      </c>
      <c r="AM423" s="19" t="e">
        <f>IF(#REF!=0,"",#REF!)</f>
        <v>#REF!</v>
      </c>
      <c r="AN423" s="23" t="e">
        <f>IF($AK423="","",#REF!)</f>
        <v>#REF!</v>
      </c>
      <c r="AO423" s="23" t="e">
        <f t="shared" si="156"/>
        <v>#REF!</v>
      </c>
      <c r="AP423" s="19" t="e">
        <f>IF(#REF!=0,"",#REF!)</f>
        <v>#REF!</v>
      </c>
      <c r="AQ423" s="19" t="e">
        <f>IF(#REF!=0,"",#REF!)</f>
        <v>#REF!</v>
      </c>
      <c r="AR423" s="19" t="e">
        <f>IF(#REF!=0,"",#REF!)</f>
        <v>#REF!</v>
      </c>
      <c r="AS423" s="19" t="e">
        <f>#REF!</f>
        <v>#REF!</v>
      </c>
    </row>
    <row r="424" spans="4:45" ht="19.5" thickTop="1" thickBot="1" x14ac:dyDescent="0.25">
      <c r="D424" s="1" t="str">
        <f t="shared" ref="D424:D487" si="157">IF(ISERROR(VLOOKUP(A424,$K$4:$M$2950,3,FALSE)),"",VLOOKUP(A424,$K$4:$N$2950,4,FALSE))</f>
        <v/>
      </c>
      <c r="E424" s="1" t="str">
        <f t="shared" ref="E424:E487" si="158">IF(ISERROR(VLOOKUP(A424,$K$4:$M$2950,3,FALSE)),"",IF(VLOOKUP(A424,$K$4:$T$2950,6,FALSE)=0,"",VLOOKUP(A424,$K$4:$T$2950,6,FALSE)))</f>
        <v/>
      </c>
      <c r="K424" s="19" t="str">
        <f t="shared" si="145"/>
        <v/>
      </c>
      <c r="L424" s="19">
        <f t="shared" si="146"/>
        <v>10000</v>
      </c>
      <c r="M424" s="22" t="str">
        <f>TRIM(Data!$N421)</f>
        <v>Brooke Maphis</v>
      </c>
      <c r="N424" s="22" t="str">
        <f>TRIM(Data!$A421)</f>
        <v>Brooke Maphis (R)</v>
      </c>
      <c r="O424" s="23">
        <f>IF(Data!$B421=0,"",Data!$B421)</f>
        <v>2008</v>
      </c>
      <c r="P424" s="19" t="str">
        <f>IF(Data!$C421=0,"",Data!$C421)</f>
        <v>1</v>
      </c>
      <c r="Q424" s="23" t="str">
        <f>IF($M424="","",Data!$E421)</f>
        <v>L</v>
      </c>
      <c r="R424" s="23" t="str">
        <f t="shared" si="147"/>
        <v>L</v>
      </c>
      <c r="S424" s="23" t="str">
        <f t="shared" si="148"/>
        <v>L</v>
      </c>
      <c r="T424" s="19" t="str">
        <f>IF(Data!$F421=0,"",Data!$F421)</f>
        <v/>
      </c>
      <c r="U424" s="19" t="str">
        <f>IF(Data!$G421=0,"",Data!$G421)</f>
        <v/>
      </c>
      <c r="V424" s="19" t="str">
        <f>IF(Data!$D421=0,"",Data!$D421)</f>
        <v/>
      </c>
      <c r="W424" s="19" t="str">
        <f>Data!$H421</f>
        <v>Reticulata</v>
      </c>
      <c r="Y424" s="41" t="e">
        <f t="shared" si="142"/>
        <v>#REF!</v>
      </c>
      <c r="Z424" s="8">
        <f t="shared" si="149"/>
        <v>10000</v>
      </c>
      <c r="AA424" s="8" t="str">
        <f t="shared" si="150"/>
        <v>Brooke Maphis</v>
      </c>
      <c r="AB424" s="8" t="str">
        <f t="shared" si="151"/>
        <v>L</v>
      </c>
      <c r="AC424" s="8" t="str">
        <f t="shared" si="152"/>
        <v/>
      </c>
      <c r="AD424" s="8" t="str">
        <f t="shared" si="153"/>
        <v/>
      </c>
      <c r="AE424" s="8" t="str">
        <f t="shared" si="154"/>
        <v/>
      </c>
      <c r="AF424" s="5">
        <f t="shared" si="155"/>
        <v>2008</v>
      </c>
      <c r="AG424" s="46">
        <v>421</v>
      </c>
      <c r="AH424" s="47" t="str">
        <f t="shared" si="143"/>
        <v/>
      </c>
      <c r="AI424" s="48" t="str">
        <f t="shared" si="144"/>
        <v/>
      </c>
      <c r="AK424" s="22" t="e">
        <f>TRIM(#REF!)</f>
        <v>#REF!</v>
      </c>
      <c r="AL424" s="23" t="e">
        <f>IF(#REF!=0,"",#REF!)</f>
        <v>#REF!</v>
      </c>
      <c r="AM424" s="19" t="e">
        <f>IF(#REF!=0,"",#REF!)</f>
        <v>#REF!</v>
      </c>
      <c r="AN424" s="23" t="e">
        <f>IF($AK424="","",#REF!)</f>
        <v>#REF!</v>
      </c>
      <c r="AO424" s="23" t="e">
        <f t="shared" si="156"/>
        <v>#REF!</v>
      </c>
      <c r="AP424" s="19" t="e">
        <f>IF(#REF!=0,"",#REF!)</f>
        <v>#REF!</v>
      </c>
      <c r="AQ424" s="19" t="e">
        <f>IF(#REF!=0,"",#REF!)</f>
        <v>#REF!</v>
      </c>
      <c r="AR424" s="19" t="e">
        <f>IF(#REF!=0,"",#REF!)</f>
        <v>#REF!</v>
      </c>
      <c r="AS424" s="19" t="e">
        <f>#REF!</f>
        <v>#REF!</v>
      </c>
    </row>
    <row r="425" spans="4:45" ht="19.5" thickTop="1" thickBot="1" x14ac:dyDescent="0.25">
      <c r="D425" s="1" t="str">
        <f t="shared" si="157"/>
        <v/>
      </c>
      <c r="E425" s="1" t="str">
        <f t="shared" si="158"/>
        <v/>
      </c>
      <c r="K425" s="19" t="str">
        <f t="shared" si="145"/>
        <v/>
      </c>
      <c r="L425" s="19">
        <f t="shared" si="146"/>
        <v>10000</v>
      </c>
      <c r="M425" s="22" t="str">
        <f>TRIM(Data!$N422)</f>
        <v>Brooklynia</v>
      </c>
      <c r="N425" s="22" t="str">
        <f>TRIM(Data!$A422)</f>
        <v>Brooklynia (Orton Pink)</v>
      </c>
      <c r="O425" s="23">
        <f>IF(Data!$B422=0,"",Data!$B422)</f>
        <v>1844</v>
      </c>
      <c r="P425" s="19" t="str">
        <f>IF(Data!$C422=0,"",Data!$C422)</f>
        <v>1</v>
      </c>
      <c r="Q425" s="23" t="str">
        <f>IF($M425="","",Data!$E422)</f>
        <v>M</v>
      </c>
      <c r="R425" s="23" t="str">
        <f t="shared" si="147"/>
        <v>M</v>
      </c>
      <c r="S425" s="23" t="str">
        <f t="shared" si="148"/>
        <v>M</v>
      </c>
      <c r="T425" s="19" t="str">
        <f>IF(Data!$F422=0,"",Data!$F422)</f>
        <v/>
      </c>
      <c r="U425" s="19" t="str">
        <f>IF(Data!$G422=0,"",Data!$G422)</f>
        <v>FD</v>
      </c>
      <c r="V425" s="19" t="str">
        <f>IF(Data!$D422=0,"",Data!$D422)</f>
        <v>ANTIQUE</v>
      </c>
      <c r="W425" s="19" t="str">
        <f>Data!$H422</f>
        <v>Japonica</v>
      </c>
      <c r="Y425" s="41" t="e">
        <f t="shared" si="142"/>
        <v>#REF!</v>
      </c>
      <c r="Z425" s="8">
        <f t="shared" si="149"/>
        <v>425</v>
      </c>
      <c r="AA425" s="8" t="str">
        <f t="shared" si="150"/>
        <v>Brooklynia</v>
      </c>
      <c r="AB425" s="8" t="str">
        <f t="shared" si="151"/>
        <v>M</v>
      </c>
      <c r="AC425" s="8" t="str">
        <f t="shared" si="152"/>
        <v/>
      </c>
      <c r="AD425" s="8" t="str">
        <f t="shared" si="153"/>
        <v>FD</v>
      </c>
      <c r="AE425" s="8" t="str">
        <f t="shared" si="154"/>
        <v>ANTIQUE</v>
      </c>
      <c r="AF425" s="5">
        <f t="shared" si="155"/>
        <v>1844</v>
      </c>
      <c r="AG425" s="46">
        <v>422</v>
      </c>
      <c r="AH425" s="47" t="str">
        <f t="shared" si="143"/>
        <v/>
      </c>
      <c r="AI425" s="48" t="str">
        <f t="shared" si="144"/>
        <v/>
      </c>
      <c r="AK425" s="22" t="e">
        <f>TRIM(#REF!)</f>
        <v>#REF!</v>
      </c>
      <c r="AL425" s="23" t="e">
        <f>IF(#REF!=0,"",#REF!)</f>
        <v>#REF!</v>
      </c>
      <c r="AM425" s="19" t="e">
        <f>IF(#REF!=0,"",#REF!)</f>
        <v>#REF!</v>
      </c>
      <c r="AN425" s="23" t="e">
        <f>IF($AK425="","",#REF!)</f>
        <v>#REF!</v>
      </c>
      <c r="AO425" s="23" t="e">
        <f t="shared" si="156"/>
        <v>#REF!</v>
      </c>
      <c r="AP425" s="19" t="e">
        <f>IF(#REF!=0,"",#REF!)</f>
        <v>#REF!</v>
      </c>
      <c r="AQ425" s="19" t="e">
        <f>IF(#REF!=0,"",#REF!)</f>
        <v>#REF!</v>
      </c>
      <c r="AR425" s="19" t="e">
        <f>IF(#REF!=0,"",#REF!)</f>
        <v>#REF!</v>
      </c>
      <c r="AS425" s="19" t="e">
        <f>#REF!</f>
        <v>#REF!</v>
      </c>
    </row>
    <row r="426" spans="4:45" ht="19.5" thickTop="1" thickBot="1" x14ac:dyDescent="0.25">
      <c r="D426" s="1" t="str">
        <f t="shared" si="157"/>
        <v/>
      </c>
      <c r="E426" s="1" t="str">
        <f t="shared" si="158"/>
        <v/>
      </c>
      <c r="K426" s="19" t="str">
        <f t="shared" si="145"/>
        <v/>
      </c>
      <c r="L426" s="19">
        <f t="shared" si="146"/>
        <v>10000</v>
      </c>
      <c r="M426" s="22" t="str">
        <f>TRIM(Data!$N423)</f>
        <v>Brooks</v>
      </c>
      <c r="N426" s="22" t="str">
        <f>TRIM(Data!$A423)</f>
        <v>Brooks</v>
      </c>
      <c r="O426" s="23">
        <f>IF(Data!$B423=0,"",Data!$B423)</f>
        <v>1949</v>
      </c>
      <c r="P426" s="19" t="str">
        <f>IF(Data!$C423=0,"",Data!$C423)</f>
        <v/>
      </c>
      <c r="Q426" s="23" t="str">
        <f>IF($M426="","",Data!$E423)</f>
        <v>L</v>
      </c>
      <c r="R426" s="23" t="str">
        <f t="shared" si="147"/>
        <v>L</v>
      </c>
      <c r="S426" s="23" t="str">
        <f t="shared" si="148"/>
        <v>L</v>
      </c>
      <c r="T426" s="19" t="str">
        <f>IF(Data!$F423=0,"",Data!$F423)</f>
        <v/>
      </c>
      <c r="U426" s="19" t="str">
        <f>IF(Data!$G423=0,"",Data!$G423)</f>
        <v>FD</v>
      </c>
      <c r="V426" s="19" t="str">
        <f>IF(Data!$D423=0,"",Data!$D423)</f>
        <v/>
      </c>
      <c r="W426" s="19" t="str">
        <f>Data!$H423</f>
        <v>Japonica</v>
      </c>
      <c r="Y426" s="41" t="e">
        <f t="shared" si="142"/>
        <v>#REF!</v>
      </c>
      <c r="Z426" s="8">
        <f t="shared" si="149"/>
        <v>10000</v>
      </c>
      <c r="AA426" s="8" t="str">
        <f t="shared" si="150"/>
        <v>Brooks</v>
      </c>
      <c r="AB426" s="8" t="str">
        <f t="shared" si="151"/>
        <v>L</v>
      </c>
      <c r="AC426" s="8" t="str">
        <f t="shared" si="152"/>
        <v/>
      </c>
      <c r="AD426" s="8" t="str">
        <f t="shared" si="153"/>
        <v>FD</v>
      </c>
      <c r="AE426" s="8" t="str">
        <f t="shared" si="154"/>
        <v/>
      </c>
      <c r="AF426" s="5">
        <f t="shared" si="155"/>
        <v>1949</v>
      </c>
      <c r="AG426" s="46">
        <v>423</v>
      </c>
      <c r="AH426" s="47" t="str">
        <f t="shared" si="143"/>
        <v/>
      </c>
      <c r="AI426" s="48" t="str">
        <f t="shared" si="144"/>
        <v/>
      </c>
      <c r="AK426" s="22" t="e">
        <f>TRIM(#REF!)</f>
        <v>#REF!</v>
      </c>
      <c r="AL426" s="23" t="e">
        <f>IF(#REF!=0,"",#REF!)</f>
        <v>#REF!</v>
      </c>
      <c r="AM426" s="19" t="e">
        <f>IF(#REF!=0,"",#REF!)</f>
        <v>#REF!</v>
      </c>
      <c r="AN426" s="23" t="e">
        <f>IF($AK426="","",#REF!)</f>
        <v>#REF!</v>
      </c>
      <c r="AO426" s="23" t="e">
        <f t="shared" si="156"/>
        <v>#REF!</v>
      </c>
      <c r="AP426" s="19" t="e">
        <f>IF(#REF!=0,"",#REF!)</f>
        <v>#REF!</v>
      </c>
      <c r="AQ426" s="19" t="e">
        <f>IF(#REF!=0,"",#REF!)</f>
        <v>#REF!</v>
      </c>
      <c r="AR426" s="19" t="e">
        <f>IF(#REF!=0,"",#REF!)</f>
        <v>#REF!</v>
      </c>
      <c r="AS426" s="19" t="e">
        <f>#REF!</f>
        <v>#REF!</v>
      </c>
    </row>
    <row r="427" spans="4:45" ht="19.5" thickTop="1" thickBot="1" x14ac:dyDescent="0.25">
      <c r="D427" s="1" t="str">
        <f t="shared" si="157"/>
        <v/>
      </c>
      <c r="E427" s="1" t="str">
        <f t="shared" si="158"/>
        <v/>
      </c>
      <c r="K427" s="19" t="str">
        <f t="shared" si="145"/>
        <v/>
      </c>
      <c r="L427" s="19">
        <f t="shared" si="146"/>
        <v>10000</v>
      </c>
      <c r="M427" s="22" t="str">
        <f>TRIM(Data!$N424)</f>
        <v>Brooksie's Rosea</v>
      </c>
      <c r="N427" s="22" t="str">
        <f>TRIM(Data!$A424)</f>
        <v>Brooksie's Rosea</v>
      </c>
      <c r="O427" s="23">
        <f>IF(Data!$B424=0,"",Data!$B424)</f>
        <v>1965</v>
      </c>
      <c r="P427" s="19" t="str">
        <f>IF(Data!$C424=0,"",Data!$C424)</f>
        <v>1</v>
      </c>
      <c r="Q427" s="23" t="str">
        <f>IF($M427="","",Data!$E424)</f>
        <v>L-VL</v>
      </c>
      <c r="R427" s="23" t="str">
        <f t="shared" si="147"/>
        <v>L</v>
      </c>
      <c r="S427" s="23" t="str">
        <f t="shared" si="148"/>
        <v>L</v>
      </c>
      <c r="T427" s="19" t="str">
        <f>IF(Data!$F424=0,"",Data!$F424)</f>
        <v/>
      </c>
      <c r="U427" s="19" t="str">
        <f>IF(Data!$G424=0,"",Data!$G424)</f>
        <v/>
      </c>
      <c r="V427" s="19" t="str">
        <f>IF(Data!$D424=0,"",Data!$D424)</f>
        <v/>
      </c>
      <c r="W427" s="19" t="str">
        <f>Data!$H424</f>
        <v>Japonica</v>
      </c>
      <c r="Y427" s="41" t="e">
        <f t="shared" si="142"/>
        <v>#REF!</v>
      </c>
      <c r="Z427" s="8">
        <f t="shared" si="149"/>
        <v>10000</v>
      </c>
      <c r="AA427" s="8" t="str">
        <f t="shared" si="150"/>
        <v>Brooksie's Rosea</v>
      </c>
      <c r="AB427" s="8" t="str">
        <f t="shared" si="151"/>
        <v>L</v>
      </c>
      <c r="AC427" s="8" t="str">
        <f t="shared" si="152"/>
        <v/>
      </c>
      <c r="AD427" s="8" t="str">
        <f t="shared" si="153"/>
        <v/>
      </c>
      <c r="AE427" s="8" t="str">
        <f t="shared" si="154"/>
        <v/>
      </c>
      <c r="AF427" s="5">
        <f t="shared" si="155"/>
        <v>1965</v>
      </c>
      <c r="AG427" s="46">
        <v>424</v>
      </c>
      <c r="AH427" s="47" t="str">
        <f t="shared" si="143"/>
        <v/>
      </c>
      <c r="AI427" s="48" t="str">
        <f t="shared" si="144"/>
        <v/>
      </c>
      <c r="AK427" s="22" t="e">
        <f>TRIM(#REF!)</f>
        <v>#REF!</v>
      </c>
      <c r="AL427" s="23" t="e">
        <f>IF(#REF!=0,"",#REF!)</f>
        <v>#REF!</v>
      </c>
      <c r="AM427" s="19" t="e">
        <f>IF(#REF!=0,"",#REF!)</f>
        <v>#REF!</v>
      </c>
      <c r="AN427" s="23" t="e">
        <f>IF($AK427="","",#REF!)</f>
        <v>#REF!</v>
      </c>
      <c r="AO427" s="23" t="e">
        <f t="shared" si="156"/>
        <v>#REF!</v>
      </c>
      <c r="AP427" s="19" t="e">
        <f>IF(#REF!=0,"",#REF!)</f>
        <v>#REF!</v>
      </c>
      <c r="AQ427" s="19" t="e">
        <f>IF(#REF!=0,"",#REF!)</f>
        <v>#REF!</v>
      </c>
      <c r="AR427" s="19" t="e">
        <f>IF(#REF!=0,"",#REF!)</f>
        <v>#REF!</v>
      </c>
      <c r="AS427" s="19" t="e">
        <f>#REF!</f>
        <v>#REF!</v>
      </c>
    </row>
    <row r="428" spans="4:45" ht="19.5" thickTop="1" thickBot="1" x14ac:dyDescent="0.25">
      <c r="D428" s="1" t="str">
        <f t="shared" si="157"/>
        <v/>
      </c>
      <c r="E428" s="1" t="str">
        <f t="shared" si="158"/>
        <v/>
      </c>
      <c r="K428" s="19" t="str">
        <f t="shared" si="145"/>
        <v/>
      </c>
      <c r="L428" s="19">
        <f t="shared" si="146"/>
        <v>10000</v>
      </c>
      <c r="M428" s="22" t="str">
        <f>TRIM(Data!$N425)</f>
        <v>Brother Rose</v>
      </c>
      <c r="N428" s="22" t="str">
        <f>TRIM(Data!$A425)</f>
        <v>Brother Rose</v>
      </c>
      <c r="O428" s="23">
        <f>IF(Data!$B425=0,"",Data!$B425)</f>
        <v>1976</v>
      </c>
      <c r="P428" s="19" t="str">
        <f>IF(Data!$C425=0,"",Data!$C425)</f>
        <v>1</v>
      </c>
      <c r="Q428" s="23" t="str">
        <f>IF($M428="","",Data!$E425)</f>
        <v>L</v>
      </c>
      <c r="R428" s="23" t="str">
        <f t="shared" si="147"/>
        <v>L</v>
      </c>
      <c r="S428" s="23" t="str">
        <f t="shared" si="148"/>
        <v>L</v>
      </c>
      <c r="T428" s="19" t="str">
        <f>IF(Data!$F425=0,"",Data!$F425)</f>
        <v/>
      </c>
      <c r="U428" s="19" t="str">
        <f>IF(Data!$G425=0,"",Data!$G425)</f>
        <v/>
      </c>
      <c r="V428" s="19" t="str">
        <f>IF(Data!$D425=0,"",Data!$D425)</f>
        <v/>
      </c>
      <c r="W428" s="19" t="str">
        <f>Data!$H425</f>
        <v>Japonica</v>
      </c>
      <c r="Y428" s="41" t="e">
        <f t="shared" si="142"/>
        <v>#REF!</v>
      </c>
      <c r="Z428" s="8">
        <f t="shared" si="149"/>
        <v>10000</v>
      </c>
      <c r="AA428" s="8" t="str">
        <f t="shared" si="150"/>
        <v>Brother Rose</v>
      </c>
      <c r="AB428" s="8" t="str">
        <f t="shared" si="151"/>
        <v>L</v>
      </c>
      <c r="AC428" s="8" t="str">
        <f t="shared" si="152"/>
        <v/>
      </c>
      <c r="AD428" s="8" t="str">
        <f t="shared" si="153"/>
        <v/>
      </c>
      <c r="AE428" s="8" t="str">
        <f t="shared" si="154"/>
        <v/>
      </c>
      <c r="AF428" s="5">
        <f t="shared" si="155"/>
        <v>1976</v>
      </c>
      <c r="AG428" s="46">
        <v>425</v>
      </c>
      <c r="AH428" s="47" t="str">
        <f t="shared" si="143"/>
        <v/>
      </c>
      <c r="AI428" s="48" t="str">
        <f t="shared" si="144"/>
        <v/>
      </c>
      <c r="AK428" s="22" t="e">
        <f>TRIM(#REF!)</f>
        <v>#REF!</v>
      </c>
      <c r="AL428" s="23" t="e">
        <f>IF(#REF!=0,"",#REF!)</f>
        <v>#REF!</v>
      </c>
      <c r="AM428" s="19" t="e">
        <f>IF(#REF!=0,"",#REF!)</f>
        <v>#REF!</v>
      </c>
      <c r="AN428" s="23" t="e">
        <f>IF($AK428="","",#REF!)</f>
        <v>#REF!</v>
      </c>
      <c r="AO428" s="23" t="e">
        <f t="shared" si="156"/>
        <v>#REF!</v>
      </c>
      <c r="AP428" s="19" t="e">
        <f>IF(#REF!=0,"",#REF!)</f>
        <v>#REF!</v>
      </c>
      <c r="AQ428" s="19" t="e">
        <f>IF(#REF!=0,"",#REF!)</f>
        <v>#REF!</v>
      </c>
      <c r="AR428" s="19" t="e">
        <f>IF(#REF!=0,"",#REF!)</f>
        <v>#REF!</v>
      </c>
      <c r="AS428" s="19" t="e">
        <f>#REF!</f>
        <v>#REF!</v>
      </c>
    </row>
    <row r="429" spans="4:45" ht="19.5" thickTop="1" thickBot="1" x14ac:dyDescent="0.25">
      <c r="D429" s="1" t="str">
        <f t="shared" si="157"/>
        <v/>
      </c>
      <c r="E429" s="1" t="str">
        <f t="shared" si="158"/>
        <v/>
      </c>
      <c r="K429" s="19" t="str">
        <f t="shared" si="145"/>
        <v/>
      </c>
      <c r="L429" s="19">
        <f t="shared" si="146"/>
        <v>10000</v>
      </c>
      <c r="M429" s="22" t="str">
        <f>TRIM(Data!$N426)</f>
        <v>Brozzoni Nova</v>
      </c>
      <c r="N429" s="22" t="str">
        <f>TRIM(Data!$A426)</f>
        <v>Brozzoni Nova</v>
      </c>
      <c r="O429" s="23">
        <f>IF(Data!$B426=0,"",Data!$B426)</f>
        <v>1855</v>
      </c>
      <c r="P429" s="19" t="str">
        <f>IF(Data!$C426=0,"",Data!$C426)</f>
        <v/>
      </c>
      <c r="Q429" s="23" t="str">
        <f>IF($M429="","",Data!$E426)</f>
        <v>Min</v>
      </c>
      <c r="R429" s="23" t="str">
        <f t="shared" si="147"/>
        <v>Min</v>
      </c>
      <c r="S429" s="23" t="str">
        <f t="shared" si="148"/>
        <v>Min</v>
      </c>
      <c r="T429" s="19" t="str">
        <f>IF(Data!$F426=0,"",Data!$F426)</f>
        <v/>
      </c>
      <c r="U429" s="19" t="str">
        <f>IF(Data!$G426=0,"",Data!$G426)</f>
        <v>FD</v>
      </c>
      <c r="V429" s="19" t="str">
        <f>IF(Data!$D426=0,"",Data!$D426)</f>
        <v>ANTIQUE</v>
      </c>
      <c r="W429" s="19" t="str">
        <f>Data!$H426</f>
        <v>Japonica</v>
      </c>
      <c r="Y429" s="41" t="e">
        <f t="shared" si="142"/>
        <v>#REF!</v>
      </c>
      <c r="Z429" s="8">
        <f t="shared" si="149"/>
        <v>429</v>
      </c>
      <c r="AA429" s="8" t="str">
        <f t="shared" si="150"/>
        <v>Brozzoni Nova</v>
      </c>
      <c r="AB429" s="8" t="str">
        <f t="shared" si="151"/>
        <v>Min</v>
      </c>
      <c r="AC429" s="8" t="str">
        <f t="shared" si="152"/>
        <v/>
      </c>
      <c r="AD429" s="8" t="str">
        <f t="shared" si="153"/>
        <v>FD</v>
      </c>
      <c r="AE429" s="8" t="str">
        <f t="shared" si="154"/>
        <v>ANTIQUE</v>
      </c>
      <c r="AF429" s="5">
        <f t="shared" si="155"/>
        <v>1855</v>
      </c>
      <c r="AG429" s="46">
        <v>426</v>
      </c>
      <c r="AH429" s="47" t="str">
        <f t="shared" si="143"/>
        <v/>
      </c>
      <c r="AI429" s="48" t="str">
        <f t="shared" si="144"/>
        <v/>
      </c>
      <c r="AK429" s="22" t="e">
        <f>TRIM(#REF!)</f>
        <v>#REF!</v>
      </c>
      <c r="AL429" s="23" t="e">
        <f>IF(#REF!=0,"",#REF!)</f>
        <v>#REF!</v>
      </c>
      <c r="AM429" s="19" t="e">
        <f>IF(#REF!=0,"",#REF!)</f>
        <v>#REF!</v>
      </c>
      <c r="AN429" s="23" t="e">
        <f>IF($AK429="","",#REF!)</f>
        <v>#REF!</v>
      </c>
      <c r="AO429" s="23" t="e">
        <f t="shared" si="156"/>
        <v>#REF!</v>
      </c>
      <c r="AP429" s="19" t="e">
        <f>IF(#REF!=0,"",#REF!)</f>
        <v>#REF!</v>
      </c>
      <c r="AQ429" s="19" t="e">
        <f>IF(#REF!=0,"",#REF!)</f>
        <v>#REF!</v>
      </c>
      <c r="AR429" s="19" t="e">
        <f>IF(#REF!=0,"",#REF!)</f>
        <v>#REF!</v>
      </c>
      <c r="AS429" s="19" t="e">
        <f>#REF!</f>
        <v>#REF!</v>
      </c>
    </row>
    <row r="430" spans="4:45" ht="19.5" thickTop="1" thickBot="1" x14ac:dyDescent="0.25">
      <c r="D430" s="1" t="str">
        <f t="shared" si="157"/>
        <v/>
      </c>
      <c r="E430" s="1" t="str">
        <f t="shared" si="158"/>
        <v/>
      </c>
      <c r="K430" s="19" t="str">
        <f t="shared" si="145"/>
        <v/>
      </c>
      <c r="L430" s="19">
        <f t="shared" si="146"/>
        <v>10000</v>
      </c>
      <c r="M430" s="22" t="str">
        <f>TRIM(Data!$N427)</f>
        <v>Bruce Green</v>
      </c>
      <c r="N430" s="22" t="str">
        <f>TRIM(Data!$A427)</f>
        <v>Bruce Green</v>
      </c>
      <c r="O430" s="23">
        <f>IF(Data!$B427=0,"",Data!$B427)</f>
        <v>2016</v>
      </c>
      <c r="P430" s="19" t="str">
        <f>IF(Data!$C427=0,"",Data!$C427)</f>
        <v>1</v>
      </c>
      <c r="Q430" s="23" t="str">
        <f>IF($M430="","",Data!$E427)</f>
        <v>L</v>
      </c>
      <c r="R430" s="23" t="str">
        <f t="shared" si="147"/>
        <v>L</v>
      </c>
      <c r="S430" s="23" t="str">
        <f t="shared" si="148"/>
        <v>L</v>
      </c>
      <c r="T430" s="19" t="str">
        <f>IF(Data!$F427=0,"",Data!$F427)</f>
        <v/>
      </c>
      <c r="U430" s="19" t="str">
        <f>IF(Data!$G427=0,"",Data!$G427)</f>
        <v/>
      </c>
      <c r="V430" s="19" t="str">
        <f>IF(Data!$D427=0,"",Data!$D427)</f>
        <v/>
      </c>
      <c r="W430" s="19" t="str">
        <f>Data!$H427</f>
        <v>Japonica</v>
      </c>
      <c r="Y430" s="41" t="e">
        <f t="shared" si="142"/>
        <v>#REF!</v>
      </c>
      <c r="Z430" s="8">
        <f t="shared" si="149"/>
        <v>10000</v>
      </c>
      <c r="AA430" s="8" t="str">
        <f t="shared" si="150"/>
        <v>Bruce Green</v>
      </c>
      <c r="AB430" s="8" t="str">
        <f t="shared" si="151"/>
        <v>L</v>
      </c>
      <c r="AC430" s="8" t="str">
        <f t="shared" si="152"/>
        <v/>
      </c>
      <c r="AD430" s="8" t="str">
        <f t="shared" si="153"/>
        <v/>
      </c>
      <c r="AE430" s="8" t="str">
        <f t="shared" si="154"/>
        <v/>
      </c>
      <c r="AF430" s="5">
        <f t="shared" si="155"/>
        <v>2016</v>
      </c>
      <c r="AG430" s="46">
        <v>427</v>
      </c>
      <c r="AH430" s="47" t="str">
        <f t="shared" si="143"/>
        <v/>
      </c>
      <c r="AI430" s="48" t="str">
        <f t="shared" si="144"/>
        <v/>
      </c>
      <c r="AK430" s="22" t="e">
        <f>TRIM(#REF!)</f>
        <v>#REF!</v>
      </c>
      <c r="AL430" s="23" t="e">
        <f>IF(#REF!=0,"",#REF!)</f>
        <v>#REF!</v>
      </c>
      <c r="AM430" s="19" t="e">
        <f>IF(#REF!=0,"",#REF!)</f>
        <v>#REF!</v>
      </c>
      <c r="AN430" s="23" t="e">
        <f>IF($AK430="","",#REF!)</f>
        <v>#REF!</v>
      </c>
      <c r="AO430" s="23" t="e">
        <f t="shared" si="156"/>
        <v>#REF!</v>
      </c>
      <c r="AP430" s="19" t="e">
        <f>IF(#REF!=0,"",#REF!)</f>
        <v>#REF!</v>
      </c>
      <c r="AQ430" s="19" t="e">
        <f>IF(#REF!=0,"",#REF!)</f>
        <v>#REF!</v>
      </c>
      <c r="AR430" s="19" t="e">
        <f>IF(#REF!=0,"",#REF!)</f>
        <v>#REF!</v>
      </c>
      <c r="AS430" s="19" t="e">
        <f>#REF!</f>
        <v>#REF!</v>
      </c>
    </row>
    <row r="431" spans="4:45" ht="19.5" thickTop="1" thickBot="1" x14ac:dyDescent="0.25">
      <c r="D431" s="1" t="str">
        <f t="shared" si="157"/>
        <v/>
      </c>
      <c r="E431" s="1" t="str">
        <f t="shared" si="158"/>
        <v/>
      </c>
      <c r="K431" s="19" t="str">
        <f t="shared" si="145"/>
        <v/>
      </c>
      <c r="L431" s="19">
        <f t="shared" si="146"/>
        <v>10000</v>
      </c>
      <c r="M431" s="22" t="str">
        <f>TRIM(Data!$N428)</f>
        <v>Bruce Jones</v>
      </c>
      <c r="N431" s="22" t="str">
        <f>TRIM(Data!$A428)</f>
        <v>Bruce Jones</v>
      </c>
      <c r="O431" s="23">
        <f>IF(Data!$B428=0,"",Data!$B428)</f>
        <v>2021</v>
      </c>
      <c r="P431" s="19" t="str">
        <f>IF(Data!$C428=0,"",Data!$C428)</f>
        <v>1</v>
      </c>
      <c r="Q431" s="23" t="str">
        <f>IF($M431="","",Data!$E428)</f>
        <v>L</v>
      </c>
      <c r="R431" s="23" t="str">
        <f t="shared" si="147"/>
        <v>L</v>
      </c>
      <c r="S431" s="23" t="str">
        <f t="shared" si="148"/>
        <v>L</v>
      </c>
      <c r="T431" s="19" t="str">
        <f>IF(Data!$F428=0,"",Data!$F428)</f>
        <v/>
      </c>
      <c r="U431" s="19" t="str">
        <f>IF(Data!$G428=0,"",Data!$G428)</f>
        <v/>
      </c>
      <c r="V431" s="19" t="str">
        <f>IF(Data!$D428=0,"",Data!$D428)</f>
        <v/>
      </c>
      <c r="W431" s="19" t="str">
        <f>Data!$H428</f>
        <v>Japonica</v>
      </c>
      <c r="Y431" s="41" t="e">
        <f t="shared" si="142"/>
        <v>#REF!</v>
      </c>
      <c r="Z431" s="8">
        <f t="shared" si="149"/>
        <v>10000</v>
      </c>
      <c r="AA431" s="8" t="str">
        <f t="shared" si="150"/>
        <v>Bruce Jones</v>
      </c>
      <c r="AB431" s="8" t="str">
        <f t="shared" si="151"/>
        <v>L</v>
      </c>
      <c r="AC431" s="8" t="str">
        <f t="shared" si="152"/>
        <v/>
      </c>
      <c r="AD431" s="8" t="str">
        <f t="shared" si="153"/>
        <v/>
      </c>
      <c r="AE431" s="8" t="str">
        <f t="shared" si="154"/>
        <v/>
      </c>
      <c r="AF431" s="5">
        <f t="shared" si="155"/>
        <v>2021</v>
      </c>
      <c r="AG431" s="46">
        <v>428</v>
      </c>
      <c r="AH431" s="47" t="str">
        <f t="shared" si="143"/>
        <v/>
      </c>
      <c r="AI431" s="48" t="str">
        <f t="shared" si="144"/>
        <v/>
      </c>
      <c r="AK431" s="22" t="e">
        <f>TRIM(#REF!)</f>
        <v>#REF!</v>
      </c>
      <c r="AL431" s="23" t="e">
        <f>IF(#REF!=0,"",#REF!)</f>
        <v>#REF!</v>
      </c>
      <c r="AM431" s="19" t="e">
        <f>IF(#REF!=0,"",#REF!)</f>
        <v>#REF!</v>
      </c>
      <c r="AN431" s="23" t="e">
        <f>IF($AK431="","",#REF!)</f>
        <v>#REF!</v>
      </c>
      <c r="AO431" s="23" t="e">
        <f t="shared" si="156"/>
        <v>#REF!</v>
      </c>
      <c r="AP431" s="19" t="e">
        <f>IF(#REF!=0,"",#REF!)</f>
        <v>#REF!</v>
      </c>
      <c r="AQ431" s="19" t="e">
        <f>IF(#REF!=0,"",#REF!)</f>
        <v>#REF!</v>
      </c>
      <c r="AR431" s="19" t="e">
        <f>IF(#REF!=0,"",#REF!)</f>
        <v>#REF!</v>
      </c>
      <c r="AS431" s="19" t="e">
        <f>#REF!</f>
        <v>#REF!</v>
      </c>
    </row>
    <row r="432" spans="4:45" ht="19.5" thickTop="1" thickBot="1" x14ac:dyDescent="0.25">
      <c r="D432" s="1" t="str">
        <f t="shared" si="157"/>
        <v/>
      </c>
      <c r="E432" s="1" t="str">
        <f t="shared" si="158"/>
        <v/>
      </c>
      <c r="K432" s="19" t="str">
        <f t="shared" si="145"/>
        <v/>
      </c>
      <c r="L432" s="19">
        <f t="shared" si="146"/>
        <v>10000</v>
      </c>
      <c r="M432" s="22" t="str">
        <f>TRIM(Data!$N429)</f>
        <v>Brushfield's Yellow</v>
      </c>
      <c r="N432" s="22" t="str">
        <f>TRIM(Data!$A429)</f>
        <v>Brushfield's Yellow</v>
      </c>
      <c r="O432" s="23">
        <f>IF(Data!$B429=0,"",Data!$B429)</f>
        <v>1968</v>
      </c>
      <c r="P432" s="19" t="str">
        <f>IF(Data!$C429=0,"",Data!$C429)</f>
        <v>1</v>
      </c>
      <c r="Q432" s="23" t="str">
        <f>IF($M432="","",Data!$E429)</f>
        <v>M</v>
      </c>
      <c r="R432" s="23" t="str">
        <f t="shared" si="147"/>
        <v>M</v>
      </c>
      <c r="S432" s="23" t="str">
        <f t="shared" si="148"/>
        <v>M</v>
      </c>
      <c r="T432" s="19" t="str">
        <f>IF(Data!$F429=0,"",Data!$F429)</f>
        <v/>
      </c>
      <c r="U432" s="19" t="str">
        <f>IF(Data!$G429=0,"",Data!$G429)</f>
        <v/>
      </c>
      <c r="V432" s="19" t="str">
        <f>IF(Data!$D429=0,"",Data!$D429)</f>
        <v/>
      </c>
      <c r="W432" s="19" t="str">
        <f>Data!$H429</f>
        <v>Japonica</v>
      </c>
      <c r="Y432" s="41" t="e">
        <f t="shared" si="142"/>
        <v>#REF!</v>
      </c>
      <c r="Z432" s="8">
        <f t="shared" si="149"/>
        <v>10000</v>
      </c>
      <c r="AA432" s="8" t="str">
        <f t="shared" si="150"/>
        <v>Brushfield's Yellow</v>
      </c>
      <c r="AB432" s="8" t="str">
        <f t="shared" si="151"/>
        <v>M</v>
      </c>
      <c r="AC432" s="8" t="str">
        <f t="shared" si="152"/>
        <v/>
      </c>
      <c r="AD432" s="8" t="str">
        <f t="shared" si="153"/>
        <v/>
      </c>
      <c r="AE432" s="8" t="str">
        <f t="shared" si="154"/>
        <v/>
      </c>
      <c r="AF432" s="5">
        <f t="shared" si="155"/>
        <v>1968</v>
      </c>
      <c r="AG432" s="46">
        <v>429</v>
      </c>
      <c r="AH432" s="47" t="str">
        <f t="shared" si="143"/>
        <v/>
      </c>
      <c r="AI432" s="48" t="str">
        <f t="shared" si="144"/>
        <v/>
      </c>
      <c r="AK432" s="22" t="e">
        <f>TRIM(#REF!)</f>
        <v>#REF!</v>
      </c>
      <c r="AL432" s="23" t="e">
        <f>IF(#REF!=0,"",#REF!)</f>
        <v>#REF!</v>
      </c>
      <c r="AM432" s="19" t="e">
        <f>IF(#REF!=0,"",#REF!)</f>
        <v>#REF!</v>
      </c>
      <c r="AN432" s="23" t="e">
        <f>IF($AK432="","",#REF!)</f>
        <v>#REF!</v>
      </c>
      <c r="AO432" s="23" t="e">
        <f t="shared" si="156"/>
        <v>#REF!</v>
      </c>
      <c r="AP432" s="19" t="e">
        <f>IF(#REF!=0,"",#REF!)</f>
        <v>#REF!</v>
      </c>
      <c r="AQ432" s="19" t="e">
        <f>IF(#REF!=0,"",#REF!)</f>
        <v>#REF!</v>
      </c>
      <c r="AR432" s="19" t="e">
        <f>IF(#REF!=0,"",#REF!)</f>
        <v>#REF!</v>
      </c>
      <c r="AS432" s="19" t="e">
        <f>#REF!</f>
        <v>#REF!</v>
      </c>
    </row>
    <row r="433" spans="4:45" ht="19.5" thickTop="1" thickBot="1" x14ac:dyDescent="0.25">
      <c r="D433" s="1" t="str">
        <f t="shared" si="157"/>
        <v/>
      </c>
      <c r="E433" s="1" t="str">
        <f t="shared" si="158"/>
        <v/>
      </c>
      <c r="K433" s="19" t="str">
        <f t="shared" si="145"/>
        <v/>
      </c>
      <c r="L433" s="19">
        <f t="shared" si="146"/>
        <v>10000</v>
      </c>
      <c r="M433" s="22" t="str">
        <f>TRIM(Data!$N430)</f>
        <v>Bryan Wright</v>
      </c>
      <c r="N433" s="22" t="str">
        <f>TRIM(Data!$A430)</f>
        <v>Bryan Wright</v>
      </c>
      <c r="O433" s="23">
        <f>IF(Data!$B430=0,"",Data!$B430)</f>
        <v>1950</v>
      </c>
      <c r="P433" s="19" t="str">
        <f>IF(Data!$C430=0,"",Data!$C430)</f>
        <v>1</v>
      </c>
      <c r="Q433" s="23" t="str">
        <f>IF($M433="","",Data!$E430)</f>
        <v>M</v>
      </c>
      <c r="R433" s="23" t="str">
        <f t="shared" si="147"/>
        <v>M</v>
      </c>
      <c r="S433" s="23" t="str">
        <f t="shared" si="148"/>
        <v>M</v>
      </c>
      <c r="T433" s="19" t="str">
        <f>IF(Data!$F430=0,"",Data!$F430)</f>
        <v/>
      </c>
      <c r="U433" s="19" t="str">
        <f>IF(Data!$G430=0,"",Data!$G430)</f>
        <v/>
      </c>
      <c r="V433" s="19" t="str">
        <f>IF(Data!$D430=0,"",Data!$D430)</f>
        <v/>
      </c>
      <c r="W433" s="19" t="str">
        <f>Data!$H430</f>
        <v>Japonica</v>
      </c>
      <c r="Y433" s="41" t="e">
        <f t="shared" si="142"/>
        <v>#REF!</v>
      </c>
      <c r="Z433" s="8">
        <f t="shared" si="149"/>
        <v>10000</v>
      </c>
      <c r="AA433" s="8" t="str">
        <f t="shared" si="150"/>
        <v>Bryan Wright</v>
      </c>
      <c r="AB433" s="8" t="str">
        <f t="shared" si="151"/>
        <v>M</v>
      </c>
      <c r="AC433" s="8" t="str">
        <f t="shared" si="152"/>
        <v/>
      </c>
      <c r="AD433" s="8" t="str">
        <f t="shared" si="153"/>
        <v/>
      </c>
      <c r="AE433" s="8" t="str">
        <f t="shared" si="154"/>
        <v/>
      </c>
      <c r="AF433" s="5">
        <f t="shared" si="155"/>
        <v>1950</v>
      </c>
      <c r="AG433" s="46">
        <v>430</v>
      </c>
      <c r="AH433" s="47" t="str">
        <f t="shared" si="143"/>
        <v/>
      </c>
      <c r="AI433" s="48" t="str">
        <f t="shared" si="144"/>
        <v/>
      </c>
      <c r="AK433" s="22" t="e">
        <f>TRIM(#REF!)</f>
        <v>#REF!</v>
      </c>
      <c r="AL433" s="23" t="e">
        <f>IF(#REF!=0,"",#REF!)</f>
        <v>#REF!</v>
      </c>
      <c r="AM433" s="19" t="e">
        <f>IF(#REF!=0,"",#REF!)</f>
        <v>#REF!</v>
      </c>
      <c r="AN433" s="23" t="e">
        <f>IF($AK433="","",#REF!)</f>
        <v>#REF!</v>
      </c>
      <c r="AO433" s="23" t="e">
        <f t="shared" si="156"/>
        <v>#REF!</v>
      </c>
      <c r="AP433" s="19" t="e">
        <f>IF(#REF!=0,"",#REF!)</f>
        <v>#REF!</v>
      </c>
      <c r="AQ433" s="19" t="e">
        <f>IF(#REF!=0,"",#REF!)</f>
        <v>#REF!</v>
      </c>
      <c r="AR433" s="19" t="e">
        <f>IF(#REF!=0,"",#REF!)</f>
        <v>#REF!</v>
      </c>
      <c r="AS433" s="19" t="e">
        <f>#REF!</f>
        <v>#REF!</v>
      </c>
    </row>
    <row r="434" spans="4:45" ht="19.5" thickTop="1" thickBot="1" x14ac:dyDescent="0.25">
      <c r="D434" s="1" t="str">
        <f t="shared" si="157"/>
        <v/>
      </c>
      <c r="E434" s="1" t="str">
        <f t="shared" si="158"/>
        <v/>
      </c>
      <c r="K434" s="19" t="str">
        <f t="shared" si="145"/>
        <v/>
      </c>
      <c r="L434" s="19">
        <f t="shared" si="146"/>
        <v>10000</v>
      </c>
      <c r="M434" s="22" t="str">
        <f>TRIM(Data!$N431)</f>
        <v>Bryanna Nicole</v>
      </c>
      <c r="N434" s="22" t="str">
        <f>TRIM(Data!$A431)</f>
        <v>Bryanna Nicole</v>
      </c>
      <c r="O434" s="23">
        <f>IF(Data!$B431=0,"",Data!$B431)</f>
        <v>2006</v>
      </c>
      <c r="P434" s="19" t="str">
        <f>IF(Data!$C431=0,"",Data!$C431)</f>
        <v>1</v>
      </c>
      <c r="Q434" s="23" t="str">
        <f>IF($M434="","",Data!$E431)</f>
        <v>S</v>
      </c>
      <c r="R434" s="23" t="str">
        <f t="shared" si="147"/>
        <v>S</v>
      </c>
      <c r="S434" s="23" t="str">
        <f t="shared" si="148"/>
        <v>S</v>
      </c>
      <c r="T434" s="19" t="str">
        <f>IF(Data!$F431=0,"",Data!$F431)</f>
        <v/>
      </c>
      <c r="U434" s="19" t="str">
        <f>IF(Data!$G431=0,"",Data!$G431)</f>
        <v/>
      </c>
      <c r="V434" s="19" t="str">
        <f>IF(Data!$D431=0,"",Data!$D431)</f>
        <v/>
      </c>
      <c r="W434" s="19" t="str">
        <f>Data!$H431</f>
        <v>Japonica</v>
      </c>
      <c r="Y434" s="41" t="e">
        <f t="shared" si="142"/>
        <v>#REF!</v>
      </c>
      <c r="Z434" s="8">
        <f t="shared" si="149"/>
        <v>10000</v>
      </c>
      <c r="AA434" s="8" t="str">
        <f t="shared" si="150"/>
        <v>Bryanna Nicole</v>
      </c>
      <c r="AB434" s="8" t="str">
        <f t="shared" si="151"/>
        <v>S</v>
      </c>
      <c r="AC434" s="8" t="str">
        <f t="shared" si="152"/>
        <v/>
      </c>
      <c r="AD434" s="8" t="str">
        <f t="shared" si="153"/>
        <v/>
      </c>
      <c r="AE434" s="8" t="str">
        <f t="shared" si="154"/>
        <v/>
      </c>
      <c r="AF434" s="5">
        <f t="shared" si="155"/>
        <v>2006</v>
      </c>
      <c r="AG434" s="46">
        <v>431</v>
      </c>
      <c r="AH434" s="47" t="str">
        <f t="shared" si="143"/>
        <v/>
      </c>
      <c r="AI434" s="48" t="str">
        <f t="shared" si="144"/>
        <v/>
      </c>
      <c r="AK434" s="22" t="e">
        <f>TRIM(#REF!)</f>
        <v>#REF!</v>
      </c>
      <c r="AL434" s="23" t="e">
        <f>IF(#REF!=0,"",#REF!)</f>
        <v>#REF!</v>
      </c>
      <c r="AM434" s="19" t="e">
        <f>IF(#REF!=0,"",#REF!)</f>
        <v>#REF!</v>
      </c>
      <c r="AN434" s="23" t="e">
        <f>IF($AK434="","",#REF!)</f>
        <v>#REF!</v>
      </c>
      <c r="AO434" s="23" t="e">
        <f t="shared" si="156"/>
        <v>#REF!</v>
      </c>
      <c r="AP434" s="19" t="e">
        <f>IF(#REF!=0,"",#REF!)</f>
        <v>#REF!</v>
      </c>
      <c r="AQ434" s="19" t="e">
        <f>IF(#REF!=0,"",#REF!)</f>
        <v>#REF!</v>
      </c>
      <c r="AR434" s="19" t="e">
        <f>IF(#REF!=0,"",#REF!)</f>
        <v>#REF!</v>
      </c>
      <c r="AS434" s="19" t="e">
        <f>#REF!</f>
        <v>#REF!</v>
      </c>
    </row>
    <row r="435" spans="4:45" ht="19.5" thickTop="1" thickBot="1" x14ac:dyDescent="0.25">
      <c r="D435" s="1" t="str">
        <f t="shared" si="157"/>
        <v/>
      </c>
      <c r="E435" s="1" t="str">
        <f t="shared" si="158"/>
        <v/>
      </c>
      <c r="K435" s="19" t="str">
        <f t="shared" si="145"/>
        <v/>
      </c>
      <c r="L435" s="19">
        <f t="shared" si="146"/>
        <v>10000</v>
      </c>
      <c r="M435" s="22" t="str">
        <f>TRIM(Data!$N432)</f>
        <v>Bryant White</v>
      </c>
      <c r="N435" s="22" t="str">
        <f>TRIM(Data!$A432)</f>
        <v>Bryant White (R)</v>
      </c>
      <c r="O435" s="23">
        <f>IF(Data!$B432=0,"",Data!$B432)</f>
        <v>2013</v>
      </c>
      <c r="P435" s="19" t="str">
        <f>IF(Data!$C432=0,"",Data!$C432)</f>
        <v>1</v>
      </c>
      <c r="Q435" s="23" t="str">
        <f>IF($M435="","",Data!$E432)</f>
        <v>L</v>
      </c>
      <c r="R435" s="23" t="str">
        <f t="shared" si="147"/>
        <v>L</v>
      </c>
      <c r="S435" s="23" t="str">
        <f t="shared" si="148"/>
        <v>L</v>
      </c>
      <c r="T435" s="19" t="str">
        <f>IF(Data!$F432=0,"",Data!$F432)</f>
        <v/>
      </c>
      <c r="U435" s="19" t="str">
        <f>IF(Data!$G432=0,"",Data!$G432)</f>
        <v/>
      </c>
      <c r="V435" s="19" t="str">
        <f>IF(Data!$D432=0,"",Data!$D432)</f>
        <v/>
      </c>
      <c r="W435" s="19" t="str">
        <f>Data!$H432</f>
        <v>Reticulata</v>
      </c>
      <c r="Y435" s="41" t="e">
        <f t="shared" si="142"/>
        <v>#REF!</v>
      </c>
      <c r="Z435" s="8">
        <f t="shared" si="149"/>
        <v>10000</v>
      </c>
      <c r="AA435" s="8" t="str">
        <f t="shared" si="150"/>
        <v>Bryant White</v>
      </c>
      <c r="AB435" s="8" t="str">
        <f t="shared" si="151"/>
        <v>L</v>
      </c>
      <c r="AC435" s="8" t="str">
        <f t="shared" si="152"/>
        <v/>
      </c>
      <c r="AD435" s="8" t="str">
        <f t="shared" si="153"/>
        <v/>
      </c>
      <c r="AE435" s="8" t="str">
        <f t="shared" si="154"/>
        <v/>
      </c>
      <c r="AF435" s="5">
        <f t="shared" si="155"/>
        <v>2013</v>
      </c>
      <c r="AG435" s="46">
        <v>432</v>
      </c>
      <c r="AH435" s="47" t="str">
        <f t="shared" si="143"/>
        <v/>
      </c>
      <c r="AI435" s="48" t="str">
        <f t="shared" si="144"/>
        <v/>
      </c>
      <c r="AK435" s="22" t="e">
        <f>TRIM(#REF!)</f>
        <v>#REF!</v>
      </c>
      <c r="AL435" s="23" t="e">
        <f>IF(#REF!=0,"",#REF!)</f>
        <v>#REF!</v>
      </c>
      <c r="AM435" s="19" t="e">
        <f>IF(#REF!=0,"",#REF!)</f>
        <v>#REF!</v>
      </c>
      <c r="AN435" s="23" t="e">
        <f>IF($AK435="","",#REF!)</f>
        <v>#REF!</v>
      </c>
      <c r="AO435" s="23" t="e">
        <f t="shared" si="156"/>
        <v>#REF!</v>
      </c>
      <c r="AP435" s="19" t="e">
        <f>IF(#REF!=0,"",#REF!)</f>
        <v>#REF!</v>
      </c>
      <c r="AQ435" s="19" t="e">
        <f>IF(#REF!=0,"",#REF!)</f>
        <v>#REF!</v>
      </c>
      <c r="AR435" s="19" t="e">
        <f>IF(#REF!=0,"",#REF!)</f>
        <v>#REF!</v>
      </c>
      <c r="AS435" s="19" t="e">
        <f>#REF!</f>
        <v>#REF!</v>
      </c>
    </row>
    <row r="436" spans="4:45" ht="19.5" thickTop="1" thickBot="1" x14ac:dyDescent="0.25">
      <c r="D436" s="1" t="str">
        <f t="shared" si="157"/>
        <v/>
      </c>
      <c r="E436" s="1" t="str">
        <f t="shared" si="158"/>
        <v/>
      </c>
      <c r="K436" s="19" t="str">
        <f t="shared" si="145"/>
        <v/>
      </c>
      <c r="L436" s="19">
        <f t="shared" si="146"/>
        <v>10000</v>
      </c>
      <c r="M436" s="22" t="str">
        <f>TRIM(Data!$N433)</f>
        <v>Bubble Gum</v>
      </c>
      <c r="N436" s="22" t="str">
        <f>TRIM(Data!$A433)</f>
        <v>Bubble Gum (Sasanqua)</v>
      </c>
      <c r="O436" s="23">
        <f>IF(Data!$B433=0,"",Data!$B433)</f>
        <v>2019</v>
      </c>
      <c r="P436" s="19" t="str">
        <f>IF(Data!$C433=0,"",Data!$C433)</f>
        <v>1</v>
      </c>
      <c r="Q436" s="23" t="str">
        <f>IF($M436="","",Data!$E433)</f>
        <v>M</v>
      </c>
      <c r="R436" s="23" t="str">
        <f t="shared" si="147"/>
        <v>M</v>
      </c>
      <c r="S436" s="23" t="str">
        <f t="shared" si="148"/>
        <v>M</v>
      </c>
      <c r="T436" s="19" t="str">
        <f>IF(Data!$F433=0,"",Data!$F433)</f>
        <v/>
      </c>
      <c r="U436" s="19" t="str">
        <f>IF(Data!$G433=0,"",Data!$G433)</f>
        <v/>
      </c>
      <c r="V436" s="19" t="str">
        <f>IF(Data!$D433=0,"",Data!$D433)</f>
        <v/>
      </c>
      <c r="W436" s="19" t="str">
        <f>Data!$H433</f>
        <v>Sasanqua</v>
      </c>
      <c r="Y436" s="41" t="e">
        <f t="shared" si="142"/>
        <v>#REF!</v>
      </c>
      <c r="Z436" s="8">
        <f t="shared" si="149"/>
        <v>10000</v>
      </c>
      <c r="AA436" s="8" t="str">
        <f t="shared" si="150"/>
        <v>Bubble Gum</v>
      </c>
      <c r="AB436" s="8" t="str">
        <f t="shared" si="151"/>
        <v>M</v>
      </c>
      <c r="AC436" s="8" t="str">
        <f t="shared" si="152"/>
        <v/>
      </c>
      <c r="AD436" s="8" t="str">
        <f t="shared" si="153"/>
        <v/>
      </c>
      <c r="AE436" s="8" t="str">
        <f t="shared" si="154"/>
        <v/>
      </c>
      <c r="AF436" s="5">
        <f t="shared" si="155"/>
        <v>2019</v>
      </c>
      <c r="AG436" s="46">
        <v>433</v>
      </c>
      <c r="AH436" s="47" t="str">
        <f t="shared" si="143"/>
        <v/>
      </c>
      <c r="AI436" s="48" t="str">
        <f t="shared" si="144"/>
        <v/>
      </c>
      <c r="AK436" s="22" t="e">
        <f>TRIM(#REF!)</f>
        <v>#REF!</v>
      </c>
      <c r="AL436" s="23" t="e">
        <f>IF(#REF!=0,"",#REF!)</f>
        <v>#REF!</v>
      </c>
      <c r="AM436" s="19" t="e">
        <f>IF(#REF!=0,"",#REF!)</f>
        <v>#REF!</v>
      </c>
      <c r="AN436" s="23" t="e">
        <f>IF($AK436="","",#REF!)</f>
        <v>#REF!</v>
      </c>
      <c r="AO436" s="23" t="e">
        <f t="shared" si="156"/>
        <v>#REF!</v>
      </c>
      <c r="AP436" s="19" t="e">
        <f>IF(#REF!=0,"",#REF!)</f>
        <v>#REF!</v>
      </c>
      <c r="AQ436" s="19" t="e">
        <f>IF(#REF!=0,"",#REF!)</f>
        <v>#REF!</v>
      </c>
      <c r="AR436" s="19" t="e">
        <f>IF(#REF!=0,"",#REF!)</f>
        <v>#REF!</v>
      </c>
      <c r="AS436" s="19" t="e">
        <f>#REF!</f>
        <v>#REF!</v>
      </c>
    </row>
    <row r="437" spans="4:45" ht="19.5" thickTop="1" thickBot="1" x14ac:dyDescent="0.25">
      <c r="D437" s="1" t="str">
        <f t="shared" si="157"/>
        <v/>
      </c>
      <c r="E437" s="1" t="str">
        <f t="shared" si="158"/>
        <v/>
      </c>
      <c r="K437" s="19" t="str">
        <f t="shared" si="145"/>
        <v/>
      </c>
      <c r="L437" s="19">
        <f t="shared" si="146"/>
        <v>10000</v>
      </c>
      <c r="M437" s="22" t="str">
        <f>TRIM(Data!$N434)</f>
        <v>Buddha</v>
      </c>
      <c r="N437" s="22" t="str">
        <f>TRIM(Data!$A434)</f>
        <v>Buddha (R)</v>
      </c>
      <c r="O437" s="23">
        <f>IF(Data!$B434=0,"",Data!$B434)</f>
        <v>1950</v>
      </c>
      <c r="P437" s="19" t="str">
        <f>IF(Data!$C434=0,"",Data!$C434)</f>
        <v/>
      </c>
      <c r="Q437" s="23" t="str">
        <f>IF($M437="","",Data!$E434)</f>
        <v>VL</v>
      </c>
      <c r="R437" s="23" t="str">
        <f t="shared" si="147"/>
        <v>VL</v>
      </c>
      <c r="S437" s="23" t="str">
        <f t="shared" si="148"/>
        <v>VL</v>
      </c>
      <c r="T437" s="19" t="str">
        <f>IF(Data!$F434=0,"",Data!$F434)</f>
        <v/>
      </c>
      <c r="U437" s="19" t="str">
        <f>IF(Data!$G434=0,"",Data!$G434)</f>
        <v/>
      </c>
      <c r="V437" s="19" t="str">
        <f>IF(Data!$D434=0,"",Data!$D434)</f>
        <v/>
      </c>
      <c r="W437" s="19" t="str">
        <f>Data!$H434</f>
        <v>Reticulata</v>
      </c>
      <c r="Y437" s="41" t="e">
        <f t="shared" si="142"/>
        <v>#REF!</v>
      </c>
      <c r="Z437" s="8">
        <f t="shared" si="149"/>
        <v>10000</v>
      </c>
      <c r="AA437" s="8" t="str">
        <f t="shared" si="150"/>
        <v>Buddha</v>
      </c>
      <c r="AB437" s="8" t="str">
        <f t="shared" si="151"/>
        <v>VL</v>
      </c>
      <c r="AC437" s="8" t="str">
        <f t="shared" si="152"/>
        <v/>
      </c>
      <c r="AD437" s="8" t="str">
        <f t="shared" si="153"/>
        <v/>
      </c>
      <c r="AE437" s="8" t="str">
        <f t="shared" si="154"/>
        <v/>
      </c>
      <c r="AF437" s="5">
        <f t="shared" si="155"/>
        <v>1950</v>
      </c>
      <c r="AG437" s="46">
        <v>434</v>
      </c>
      <c r="AH437" s="47" t="str">
        <f t="shared" si="143"/>
        <v/>
      </c>
      <c r="AI437" s="48" t="str">
        <f t="shared" si="144"/>
        <v/>
      </c>
      <c r="AK437" s="22" t="e">
        <f>TRIM(#REF!)</f>
        <v>#REF!</v>
      </c>
      <c r="AL437" s="23" t="e">
        <f>IF(#REF!=0,"",#REF!)</f>
        <v>#REF!</v>
      </c>
      <c r="AM437" s="19" t="e">
        <f>IF(#REF!=0,"",#REF!)</f>
        <v>#REF!</v>
      </c>
      <c r="AN437" s="23" t="e">
        <f>IF($AK437="","",#REF!)</f>
        <v>#REF!</v>
      </c>
      <c r="AO437" s="23" t="e">
        <f t="shared" si="156"/>
        <v>#REF!</v>
      </c>
      <c r="AP437" s="19" t="e">
        <f>IF(#REF!=0,"",#REF!)</f>
        <v>#REF!</v>
      </c>
      <c r="AQ437" s="19" t="e">
        <f>IF(#REF!=0,"",#REF!)</f>
        <v>#REF!</v>
      </c>
      <c r="AR437" s="19" t="e">
        <f>IF(#REF!=0,"",#REF!)</f>
        <v>#REF!</v>
      </c>
      <c r="AS437" s="19" t="e">
        <f>#REF!</f>
        <v>#REF!</v>
      </c>
    </row>
    <row r="438" spans="4:45" ht="19.5" thickTop="1" thickBot="1" x14ac:dyDescent="0.25">
      <c r="D438" s="1" t="str">
        <f t="shared" si="157"/>
        <v/>
      </c>
      <c r="E438" s="1" t="str">
        <f t="shared" si="158"/>
        <v/>
      </c>
      <c r="K438" s="19" t="str">
        <f t="shared" si="145"/>
        <v/>
      </c>
      <c r="L438" s="19">
        <f t="shared" si="146"/>
        <v>10000</v>
      </c>
      <c r="M438" s="22" t="str">
        <f>TRIM(Data!$N435)</f>
        <v>Buddie Billups</v>
      </c>
      <c r="N438" s="22" t="str">
        <f>TRIM(Data!$A435)</f>
        <v>Buddie Billups</v>
      </c>
      <c r="O438" s="23">
        <f>IF(Data!$B435=0,"",Data!$B435)</f>
        <v>1961</v>
      </c>
      <c r="P438" s="19" t="str">
        <f>IF(Data!$C435=0,"",Data!$C435)</f>
        <v/>
      </c>
      <c r="Q438" s="23" t="str">
        <f>IF($M438="","",Data!$E435)</f>
        <v>L</v>
      </c>
      <c r="R438" s="23" t="str">
        <f t="shared" si="147"/>
        <v>L</v>
      </c>
      <c r="S438" s="23" t="str">
        <f t="shared" si="148"/>
        <v>L</v>
      </c>
      <c r="T438" s="19" t="str">
        <f>IF(Data!$F435=0,"",Data!$F435)</f>
        <v/>
      </c>
      <c r="U438" s="19" t="str">
        <f>IF(Data!$G435=0,"",Data!$G435)</f>
        <v/>
      </c>
      <c r="V438" s="19" t="str">
        <f>IF(Data!$D435=0,"",Data!$D435)</f>
        <v/>
      </c>
      <c r="W438" s="19" t="str">
        <f>Data!$H435</f>
        <v>Japonica</v>
      </c>
      <c r="Y438" s="41" t="e">
        <f t="shared" si="142"/>
        <v>#REF!</v>
      </c>
      <c r="Z438" s="8">
        <f t="shared" si="149"/>
        <v>10000</v>
      </c>
      <c r="AA438" s="8" t="str">
        <f t="shared" si="150"/>
        <v>Buddie Billups</v>
      </c>
      <c r="AB438" s="8" t="str">
        <f t="shared" si="151"/>
        <v>L</v>
      </c>
      <c r="AC438" s="8" t="str">
        <f t="shared" si="152"/>
        <v/>
      </c>
      <c r="AD438" s="8" t="str">
        <f t="shared" si="153"/>
        <v/>
      </c>
      <c r="AE438" s="8" t="str">
        <f t="shared" si="154"/>
        <v/>
      </c>
      <c r="AF438" s="5">
        <f t="shared" si="155"/>
        <v>1961</v>
      </c>
      <c r="AG438" s="46">
        <v>435</v>
      </c>
      <c r="AH438" s="47" t="str">
        <f t="shared" si="143"/>
        <v/>
      </c>
      <c r="AI438" s="48" t="str">
        <f t="shared" si="144"/>
        <v/>
      </c>
      <c r="AK438" s="22" t="e">
        <f>TRIM(#REF!)</f>
        <v>#REF!</v>
      </c>
      <c r="AL438" s="23" t="e">
        <f>IF(#REF!=0,"",#REF!)</f>
        <v>#REF!</v>
      </c>
      <c r="AM438" s="19" t="e">
        <f>IF(#REF!=0,"",#REF!)</f>
        <v>#REF!</v>
      </c>
      <c r="AN438" s="23" t="e">
        <f>IF($AK438="","",#REF!)</f>
        <v>#REF!</v>
      </c>
      <c r="AO438" s="23" t="e">
        <f t="shared" si="156"/>
        <v>#REF!</v>
      </c>
      <c r="AP438" s="19" t="e">
        <f>IF(#REF!=0,"",#REF!)</f>
        <v>#REF!</v>
      </c>
      <c r="AQ438" s="19" t="e">
        <f>IF(#REF!=0,"",#REF!)</f>
        <v>#REF!</v>
      </c>
      <c r="AR438" s="19" t="e">
        <f>IF(#REF!=0,"",#REF!)</f>
        <v>#REF!</v>
      </c>
      <c r="AS438" s="19" t="e">
        <f>#REF!</f>
        <v>#REF!</v>
      </c>
    </row>
    <row r="439" spans="4:45" ht="19.5" thickTop="1" thickBot="1" x14ac:dyDescent="0.25">
      <c r="D439" s="1" t="str">
        <f t="shared" si="157"/>
        <v/>
      </c>
      <c r="E439" s="1" t="str">
        <f t="shared" si="158"/>
        <v/>
      </c>
      <c r="K439" s="19" t="str">
        <f t="shared" si="145"/>
        <v/>
      </c>
      <c r="L439" s="19">
        <f t="shared" si="146"/>
        <v>10000</v>
      </c>
      <c r="M439" s="22" t="str">
        <f>TRIM(Data!$N436)</f>
        <v>Buddy</v>
      </c>
      <c r="N439" s="22" t="str">
        <f>TRIM(Data!$A436)</f>
        <v>Buddy</v>
      </c>
      <c r="O439" s="23">
        <f>IF(Data!$B436=0,"",Data!$B436)</f>
        <v>1951</v>
      </c>
      <c r="P439" s="19" t="str">
        <f>IF(Data!$C436=0,"",Data!$C436)</f>
        <v>1</v>
      </c>
      <c r="Q439" s="23" t="str">
        <f>IF($M439="","",Data!$E436)</f>
        <v>S</v>
      </c>
      <c r="R439" s="23" t="str">
        <f t="shared" si="147"/>
        <v>S</v>
      </c>
      <c r="S439" s="23" t="str">
        <f t="shared" si="148"/>
        <v>S</v>
      </c>
      <c r="T439" s="19" t="str">
        <f>IF(Data!$F436=0,"",Data!$F436)</f>
        <v/>
      </c>
      <c r="U439" s="19" t="str">
        <f>IF(Data!$G436=0,"",Data!$G436)</f>
        <v/>
      </c>
      <c r="V439" s="19" t="str">
        <f>IF(Data!$D436=0,"",Data!$D436)</f>
        <v/>
      </c>
      <c r="W439" s="19" t="str">
        <f>Data!$H436</f>
        <v>Japonica</v>
      </c>
      <c r="Y439" s="41" t="e">
        <f t="shared" si="142"/>
        <v>#REF!</v>
      </c>
      <c r="Z439" s="8">
        <f t="shared" si="149"/>
        <v>10000</v>
      </c>
      <c r="AA439" s="8" t="str">
        <f t="shared" si="150"/>
        <v>Buddy</v>
      </c>
      <c r="AB439" s="8" t="str">
        <f t="shared" si="151"/>
        <v>S</v>
      </c>
      <c r="AC439" s="8" t="str">
        <f t="shared" si="152"/>
        <v/>
      </c>
      <c r="AD439" s="8" t="str">
        <f t="shared" si="153"/>
        <v/>
      </c>
      <c r="AE439" s="8" t="str">
        <f t="shared" si="154"/>
        <v/>
      </c>
      <c r="AF439" s="5">
        <f t="shared" si="155"/>
        <v>1951</v>
      </c>
      <c r="AG439" s="46">
        <v>436</v>
      </c>
      <c r="AH439" s="47" t="str">
        <f t="shared" si="143"/>
        <v/>
      </c>
      <c r="AI439" s="48" t="str">
        <f t="shared" si="144"/>
        <v/>
      </c>
      <c r="AK439" s="22" t="e">
        <f>TRIM(#REF!)</f>
        <v>#REF!</v>
      </c>
      <c r="AL439" s="23" t="e">
        <f>IF(#REF!=0,"",#REF!)</f>
        <v>#REF!</v>
      </c>
      <c r="AM439" s="19" t="e">
        <f>IF(#REF!=0,"",#REF!)</f>
        <v>#REF!</v>
      </c>
      <c r="AN439" s="23" t="e">
        <f>IF($AK439="","",#REF!)</f>
        <v>#REF!</v>
      </c>
      <c r="AO439" s="23" t="e">
        <f t="shared" si="156"/>
        <v>#REF!</v>
      </c>
      <c r="AP439" s="19" t="e">
        <f>IF(#REF!=0,"",#REF!)</f>
        <v>#REF!</v>
      </c>
      <c r="AQ439" s="19" t="e">
        <f>IF(#REF!=0,"",#REF!)</f>
        <v>#REF!</v>
      </c>
      <c r="AR439" s="19" t="e">
        <f>IF(#REF!=0,"",#REF!)</f>
        <v>#REF!</v>
      </c>
      <c r="AS439" s="19" t="e">
        <f>#REF!</f>
        <v>#REF!</v>
      </c>
    </row>
    <row r="440" spans="4:45" ht="19.5" thickTop="1" thickBot="1" x14ac:dyDescent="0.25">
      <c r="D440" s="1" t="str">
        <f t="shared" si="157"/>
        <v/>
      </c>
      <c r="E440" s="1" t="str">
        <f t="shared" si="158"/>
        <v/>
      </c>
      <c r="K440" s="19" t="str">
        <f t="shared" si="145"/>
        <v/>
      </c>
      <c r="L440" s="19">
        <f t="shared" si="146"/>
        <v>10000</v>
      </c>
      <c r="M440" s="22" t="str">
        <f>TRIM(Data!$N437)</f>
        <v>Buddy Bills</v>
      </c>
      <c r="N440" s="22" t="str">
        <f>TRIM(Data!$A437)</f>
        <v>Buddy Bills (R)</v>
      </c>
      <c r="O440" s="23">
        <f>IF(Data!$B437=0,"",Data!$B437)</f>
        <v>1981</v>
      </c>
      <c r="P440" s="19" t="str">
        <f>IF(Data!$C437=0,"",Data!$C437)</f>
        <v>1</v>
      </c>
      <c r="Q440" s="23" t="str">
        <f>IF($M440="","",Data!$E437)</f>
        <v>L-VL</v>
      </c>
      <c r="R440" s="23" t="str">
        <f t="shared" si="147"/>
        <v>L</v>
      </c>
      <c r="S440" s="23" t="str">
        <f t="shared" si="148"/>
        <v>L</v>
      </c>
      <c r="T440" s="19" t="str">
        <f>IF(Data!$F437=0,"",Data!$F437)</f>
        <v/>
      </c>
      <c r="U440" s="19" t="str">
        <f>IF(Data!$G437=0,"",Data!$G437)</f>
        <v/>
      </c>
      <c r="V440" s="19" t="str">
        <f>IF(Data!$D437=0,"",Data!$D437)</f>
        <v/>
      </c>
      <c r="W440" s="19" t="str">
        <f>Data!$H437</f>
        <v>Reticulata</v>
      </c>
      <c r="Y440" s="41" t="e">
        <f t="shared" si="142"/>
        <v>#REF!</v>
      </c>
      <c r="Z440" s="8">
        <f t="shared" si="149"/>
        <v>10000</v>
      </c>
      <c r="AA440" s="8" t="str">
        <f t="shared" si="150"/>
        <v>Buddy Bills</v>
      </c>
      <c r="AB440" s="8" t="str">
        <f t="shared" si="151"/>
        <v>L</v>
      </c>
      <c r="AC440" s="8" t="str">
        <f t="shared" si="152"/>
        <v/>
      </c>
      <c r="AD440" s="8" t="str">
        <f t="shared" si="153"/>
        <v/>
      </c>
      <c r="AE440" s="8" t="str">
        <f t="shared" si="154"/>
        <v/>
      </c>
      <c r="AF440" s="5">
        <f t="shared" si="155"/>
        <v>1981</v>
      </c>
      <c r="AG440" s="46">
        <v>437</v>
      </c>
      <c r="AH440" s="47" t="str">
        <f t="shared" si="143"/>
        <v/>
      </c>
      <c r="AI440" s="48" t="str">
        <f t="shared" si="144"/>
        <v/>
      </c>
      <c r="AK440" s="22" t="e">
        <f>TRIM(#REF!)</f>
        <v>#REF!</v>
      </c>
      <c r="AL440" s="23" t="e">
        <f>IF(#REF!=0,"",#REF!)</f>
        <v>#REF!</v>
      </c>
      <c r="AM440" s="19" t="e">
        <f>IF(#REF!=0,"",#REF!)</f>
        <v>#REF!</v>
      </c>
      <c r="AN440" s="23" t="e">
        <f>IF($AK440="","",#REF!)</f>
        <v>#REF!</v>
      </c>
      <c r="AO440" s="23" t="e">
        <f t="shared" si="156"/>
        <v>#REF!</v>
      </c>
      <c r="AP440" s="19" t="e">
        <f>IF(#REF!=0,"",#REF!)</f>
        <v>#REF!</v>
      </c>
      <c r="AQ440" s="19" t="e">
        <f>IF(#REF!=0,"",#REF!)</f>
        <v>#REF!</v>
      </c>
      <c r="AR440" s="19" t="e">
        <f>IF(#REF!=0,"",#REF!)</f>
        <v>#REF!</v>
      </c>
      <c r="AS440" s="19" t="e">
        <f>#REF!</f>
        <v>#REF!</v>
      </c>
    </row>
    <row r="441" spans="4:45" ht="19.5" thickTop="1" thickBot="1" x14ac:dyDescent="0.25">
      <c r="D441" s="1" t="str">
        <f t="shared" si="157"/>
        <v/>
      </c>
      <c r="E441" s="1" t="str">
        <f t="shared" si="158"/>
        <v/>
      </c>
      <c r="K441" s="19" t="str">
        <f t="shared" si="145"/>
        <v/>
      </c>
      <c r="L441" s="19">
        <f t="shared" si="146"/>
        <v>10000</v>
      </c>
      <c r="M441" s="22" t="str">
        <f>TRIM(Data!$N438)</f>
        <v>Buddy English</v>
      </c>
      <c r="N441" s="22" t="str">
        <f>TRIM(Data!$A438)</f>
        <v>Buddy English (R)</v>
      </c>
      <c r="O441" s="23">
        <f>IF(Data!$B438=0,"",Data!$B438)</f>
        <v>1998</v>
      </c>
      <c r="P441" s="19" t="str">
        <f>IF(Data!$C438=0,"",Data!$C438)</f>
        <v>1</v>
      </c>
      <c r="Q441" s="23" t="str">
        <f>IF($M441="","",Data!$E438)</f>
        <v>VL</v>
      </c>
      <c r="R441" s="23" t="str">
        <f t="shared" si="147"/>
        <v>VL</v>
      </c>
      <c r="S441" s="23" t="str">
        <f t="shared" si="148"/>
        <v>VL</v>
      </c>
      <c r="T441" s="19" t="str">
        <f>IF(Data!$F438=0,"",Data!$F438)</f>
        <v/>
      </c>
      <c r="U441" s="19" t="str">
        <f>IF(Data!$G438=0,"",Data!$G438)</f>
        <v/>
      </c>
      <c r="V441" s="19" t="str">
        <f>IF(Data!$D438=0,"",Data!$D438)</f>
        <v/>
      </c>
      <c r="W441" s="19" t="str">
        <f>Data!$H438</f>
        <v>Reticulata</v>
      </c>
      <c r="Y441" s="41" t="e">
        <f t="shared" si="142"/>
        <v>#REF!</v>
      </c>
      <c r="Z441" s="8">
        <f t="shared" si="149"/>
        <v>10000</v>
      </c>
      <c r="AA441" s="8" t="str">
        <f t="shared" si="150"/>
        <v>Buddy English</v>
      </c>
      <c r="AB441" s="8" t="str">
        <f t="shared" si="151"/>
        <v>VL</v>
      </c>
      <c r="AC441" s="8" t="str">
        <f t="shared" si="152"/>
        <v/>
      </c>
      <c r="AD441" s="8" t="str">
        <f t="shared" si="153"/>
        <v/>
      </c>
      <c r="AE441" s="8" t="str">
        <f t="shared" si="154"/>
        <v/>
      </c>
      <c r="AF441" s="5">
        <f t="shared" si="155"/>
        <v>1998</v>
      </c>
      <c r="AG441" s="46">
        <v>438</v>
      </c>
      <c r="AH441" s="47" t="str">
        <f t="shared" si="143"/>
        <v/>
      </c>
      <c r="AI441" s="48" t="str">
        <f t="shared" si="144"/>
        <v/>
      </c>
      <c r="AK441" s="22" t="e">
        <f>TRIM(#REF!)</f>
        <v>#REF!</v>
      </c>
      <c r="AL441" s="23" t="e">
        <f>IF(#REF!=0,"",#REF!)</f>
        <v>#REF!</v>
      </c>
      <c r="AM441" s="19" t="e">
        <f>IF(#REF!=0,"",#REF!)</f>
        <v>#REF!</v>
      </c>
      <c r="AN441" s="23" t="e">
        <f>IF($AK441="","",#REF!)</f>
        <v>#REF!</v>
      </c>
      <c r="AO441" s="23" t="e">
        <f t="shared" si="156"/>
        <v>#REF!</v>
      </c>
      <c r="AP441" s="19" t="e">
        <f>IF(#REF!=0,"",#REF!)</f>
        <v>#REF!</v>
      </c>
      <c r="AQ441" s="19" t="e">
        <f>IF(#REF!=0,"",#REF!)</f>
        <v>#REF!</v>
      </c>
      <c r="AR441" s="19" t="e">
        <f>IF(#REF!=0,"",#REF!)</f>
        <v>#REF!</v>
      </c>
      <c r="AS441" s="19" t="e">
        <f>#REF!</f>
        <v>#REF!</v>
      </c>
    </row>
    <row r="442" spans="4:45" ht="19.5" thickTop="1" thickBot="1" x14ac:dyDescent="0.25">
      <c r="D442" s="1" t="str">
        <f t="shared" si="157"/>
        <v/>
      </c>
      <c r="E442" s="1" t="str">
        <f t="shared" si="158"/>
        <v/>
      </c>
      <c r="K442" s="19" t="str">
        <f t="shared" si="145"/>
        <v/>
      </c>
      <c r="L442" s="19">
        <f t="shared" si="146"/>
        <v>10000</v>
      </c>
      <c r="M442" s="22" t="str">
        <f>TRIM(Data!$N439)</f>
        <v>Buff (See Lady Hume's Blush)</v>
      </c>
      <c r="N442" s="22" t="str">
        <f>TRIM(Data!$A439)</f>
        <v>Buff (See Lady Hume's Blush)</v>
      </c>
      <c r="O442" s="23">
        <f>IF(Data!$B439=0,"",Data!$B439)</f>
        <v>1806</v>
      </c>
      <c r="P442" s="19" t="str">
        <f>IF(Data!$C439=0,"",Data!$C439)</f>
        <v/>
      </c>
      <c r="Q442" s="23" t="str">
        <f>IF($M442="","",Data!$E439)</f>
        <v>S</v>
      </c>
      <c r="R442" s="23" t="str">
        <f t="shared" si="147"/>
        <v>S</v>
      </c>
      <c r="S442" s="23" t="str">
        <f t="shared" si="148"/>
        <v>S</v>
      </c>
      <c r="T442" s="19" t="str">
        <f>IF(Data!$F439=0,"",Data!$F439)</f>
        <v/>
      </c>
      <c r="U442" s="19" t="str">
        <f>IF(Data!$G439=0,"",Data!$G439)</f>
        <v>FD</v>
      </c>
      <c r="V442" s="19" t="str">
        <f>IF(Data!$D439=0,"",Data!$D439)</f>
        <v>ANTIQUE</v>
      </c>
      <c r="W442" s="19" t="str">
        <f>Data!$H439</f>
        <v>Japonica</v>
      </c>
      <c r="Y442" s="41" t="e">
        <f t="shared" si="142"/>
        <v>#REF!</v>
      </c>
      <c r="Z442" s="8">
        <f t="shared" si="149"/>
        <v>442</v>
      </c>
      <c r="AA442" s="8" t="str">
        <f t="shared" si="150"/>
        <v>Buff (See Lady Hume's Blush)</v>
      </c>
      <c r="AB442" s="8" t="str">
        <f t="shared" si="151"/>
        <v>S</v>
      </c>
      <c r="AC442" s="8" t="str">
        <f t="shared" si="152"/>
        <v/>
      </c>
      <c r="AD442" s="8" t="str">
        <f t="shared" si="153"/>
        <v>FD</v>
      </c>
      <c r="AE442" s="8" t="str">
        <f t="shared" si="154"/>
        <v>ANTIQUE</v>
      </c>
      <c r="AF442" s="5">
        <f t="shared" si="155"/>
        <v>1806</v>
      </c>
      <c r="AG442" s="46">
        <v>439</v>
      </c>
      <c r="AH442" s="47" t="str">
        <f t="shared" si="143"/>
        <v/>
      </c>
      <c r="AI442" s="48" t="str">
        <f t="shared" si="144"/>
        <v/>
      </c>
      <c r="AK442" s="22" t="e">
        <f>TRIM(#REF!)</f>
        <v>#REF!</v>
      </c>
      <c r="AL442" s="23" t="e">
        <f>IF(#REF!=0,"",#REF!)</f>
        <v>#REF!</v>
      </c>
      <c r="AM442" s="19" t="e">
        <f>IF(#REF!=0,"",#REF!)</f>
        <v>#REF!</v>
      </c>
      <c r="AN442" s="23" t="e">
        <f>IF($AK442="","",#REF!)</f>
        <v>#REF!</v>
      </c>
      <c r="AO442" s="23" t="e">
        <f t="shared" si="156"/>
        <v>#REF!</v>
      </c>
      <c r="AP442" s="19" t="e">
        <f>IF(#REF!=0,"",#REF!)</f>
        <v>#REF!</v>
      </c>
      <c r="AQ442" s="19" t="e">
        <f>IF(#REF!=0,"",#REF!)</f>
        <v>#REF!</v>
      </c>
      <c r="AR442" s="19" t="e">
        <f>IF(#REF!=0,"",#REF!)</f>
        <v>#REF!</v>
      </c>
      <c r="AS442" s="19" t="e">
        <f>#REF!</f>
        <v>#REF!</v>
      </c>
    </row>
    <row r="443" spans="4:45" ht="19.5" thickTop="1" thickBot="1" x14ac:dyDescent="0.25">
      <c r="D443" s="1" t="str">
        <f t="shared" si="157"/>
        <v/>
      </c>
      <c r="E443" s="1" t="str">
        <f t="shared" si="158"/>
        <v/>
      </c>
      <c r="K443" s="19" t="str">
        <f t="shared" si="145"/>
        <v/>
      </c>
      <c r="L443" s="19">
        <f t="shared" si="146"/>
        <v>10000</v>
      </c>
      <c r="M443" s="22" t="str">
        <f>TRIM(Data!$N440)</f>
        <v>Bunny Ears</v>
      </c>
      <c r="N443" s="22" t="str">
        <f>TRIM(Data!$A440)</f>
        <v>Bunny Ears (H)</v>
      </c>
      <c r="O443" s="23">
        <f>IF(Data!$B440=0,"",Data!$B440)</f>
        <v>1999</v>
      </c>
      <c r="P443" s="19" t="str">
        <f>IF(Data!$C440=0,"",Data!$C440)</f>
        <v>1</v>
      </c>
      <c r="Q443" s="23" t="str">
        <f>IF($M443="","",Data!$E440)</f>
        <v>Min-S</v>
      </c>
      <c r="R443" s="23" t="str">
        <f t="shared" si="147"/>
        <v>S</v>
      </c>
      <c r="S443" s="23" t="str">
        <f t="shared" si="148"/>
        <v>S</v>
      </c>
      <c r="T443" s="19" t="str">
        <f>IF(Data!$F440=0,"",Data!$F440)</f>
        <v/>
      </c>
      <c r="U443" s="19" t="str">
        <f>IF(Data!$G440=0,"",Data!$G440)</f>
        <v/>
      </c>
      <c r="V443" s="19" t="str">
        <f>IF(Data!$D440=0,"",Data!$D440)</f>
        <v/>
      </c>
      <c r="W443" s="19" t="str">
        <f>Data!$H440</f>
        <v>NRH</v>
      </c>
      <c r="Y443" s="41" t="e">
        <f t="shared" si="142"/>
        <v>#REF!</v>
      </c>
      <c r="Z443" s="8">
        <f t="shared" si="149"/>
        <v>10000</v>
      </c>
      <c r="AA443" s="8" t="str">
        <f t="shared" si="150"/>
        <v>Bunny Ears</v>
      </c>
      <c r="AB443" s="8" t="str">
        <f t="shared" si="151"/>
        <v>S</v>
      </c>
      <c r="AC443" s="8" t="str">
        <f t="shared" si="152"/>
        <v/>
      </c>
      <c r="AD443" s="8" t="str">
        <f t="shared" si="153"/>
        <v/>
      </c>
      <c r="AE443" s="8" t="str">
        <f t="shared" si="154"/>
        <v/>
      </c>
      <c r="AF443" s="5">
        <f t="shared" si="155"/>
        <v>1999</v>
      </c>
      <c r="AG443" s="46">
        <v>440</v>
      </c>
      <c r="AH443" s="47" t="str">
        <f t="shared" si="143"/>
        <v/>
      </c>
      <c r="AI443" s="48" t="str">
        <f t="shared" si="144"/>
        <v/>
      </c>
      <c r="AK443" s="22" t="e">
        <f>TRIM(#REF!)</f>
        <v>#REF!</v>
      </c>
      <c r="AL443" s="23" t="e">
        <f>IF(#REF!=0,"",#REF!)</f>
        <v>#REF!</v>
      </c>
      <c r="AM443" s="19" t="e">
        <f>IF(#REF!=0,"",#REF!)</f>
        <v>#REF!</v>
      </c>
      <c r="AN443" s="23" t="e">
        <f>IF($AK443="","",#REF!)</f>
        <v>#REF!</v>
      </c>
      <c r="AO443" s="23" t="e">
        <f t="shared" si="156"/>
        <v>#REF!</v>
      </c>
      <c r="AP443" s="19" t="e">
        <f>IF(#REF!=0,"",#REF!)</f>
        <v>#REF!</v>
      </c>
      <c r="AQ443" s="19" t="e">
        <f>IF(#REF!=0,"",#REF!)</f>
        <v>#REF!</v>
      </c>
      <c r="AR443" s="19" t="e">
        <f>IF(#REF!=0,"",#REF!)</f>
        <v>#REF!</v>
      </c>
      <c r="AS443" s="19" t="e">
        <f>#REF!</f>
        <v>#REF!</v>
      </c>
    </row>
    <row r="444" spans="4:45" ht="19.5" thickTop="1" thickBot="1" x14ac:dyDescent="0.25">
      <c r="D444" s="1" t="str">
        <f t="shared" si="157"/>
        <v/>
      </c>
      <c r="E444" s="1" t="str">
        <f t="shared" si="158"/>
        <v/>
      </c>
      <c r="K444" s="19" t="str">
        <f t="shared" si="145"/>
        <v/>
      </c>
      <c r="L444" s="19">
        <f t="shared" si="146"/>
        <v>10000</v>
      </c>
      <c r="M444" s="22" t="str">
        <f>TRIM(Data!$N441)</f>
        <v>Burgundy and Gold</v>
      </c>
      <c r="N444" s="22" t="str">
        <f>TRIM(Data!$A441)</f>
        <v>Burgundy and Gold</v>
      </c>
      <c r="O444" s="23">
        <f>IF(Data!$B441=0,"",Data!$B441)</f>
        <v>2008</v>
      </c>
      <c r="P444" s="19" t="str">
        <f>IF(Data!$C441=0,"",Data!$C441)</f>
        <v>1</v>
      </c>
      <c r="Q444" s="23" t="str">
        <f>IF($M444="","",Data!$E441)</f>
        <v>M</v>
      </c>
      <c r="R444" s="23" t="str">
        <f t="shared" si="147"/>
        <v>M</v>
      </c>
      <c r="S444" s="23" t="str">
        <f t="shared" si="148"/>
        <v>M</v>
      </c>
      <c r="T444" s="19" t="str">
        <f>IF(Data!$F441=0,"",Data!$F441)</f>
        <v/>
      </c>
      <c r="U444" s="19" t="str">
        <f>IF(Data!$G441=0,"",Data!$G441)</f>
        <v/>
      </c>
      <c r="V444" s="19" t="str">
        <f>IF(Data!$D441=0,"",Data!$D441)</f>
        <v/>
      </c>
      <c r="W444" s="19" t="str">
        <f>Data!$H441</f>
        <v>Japonica</v>
      </c>
      <c r="Y444" s="41" t="e">
        <f t="shared" si="142"/>
        <v>#REF!</v>
      </c>
      <c r="Z444" s="8">
        <f t="shared" si="149"/>
        <v>10000</v>
      </c>
      <c r="AA444" s="8" t="str">
        <f t="shared" si="150"/>
        <v>Burgundy and Gold</v>
      </c>
      <c r="AB444" s="8" t="str">
        <f t="shared" si="151"/>
        <v>M</v>
      </c>
      <c r="AC444" s="8" t="str">
        <f t="shared" si="152"/>
        <v/>
      </c>
      <c r="AD444" s="8" t="str">
        <f t="shared" si="153"/>
        <v/>
      </c>
      <c r="AE444" s="8" t="str">
        <f t="shared" si="154"/>
        <v/>
      </c>
      <c r="AF444" s="5">
        <f t="shared" si="155"/>
        <v>2008</v>
      </c>
      <c r="AG444" s="46">
        <v>441</v>
      </c>
      <c r="AH444" s="47" t="str">
        <f t="shared" si="143"/>
        <v/>
      </c>
      <c r="AI444" s="48" t="str">
        <f t="shared" si="144"/>
        <v/>
      </c>
      <c r="AK444" s="22" t="e">
        <f>TRIM(#REF!)</f>
        <v>#REF!</v>
      </c>
      <c r="AL444" s="23" t="e">
        <f>IF(#REF!=0,"",#REF!)</f>
        <v>#REF!</v>
      </c>
      <c r="AM444" s="19" t="e">
        <f>IF(#REF!=0,"",#REF!)</f>
        <v>#REF!</v>
      </c>
      <c r="AN444" s="23" t="e">
        <f>IF($AK444="","",#REF!)</f>
        <v>#REF!</v>
      </c>
      <c r="AO444" s="23" t="e">
        <f t="shared" si="156"/>
        <v>#REF!</v>
      </c>
      <c r="AP444" s="19" t="e">
        <f>IF(#REF!=0,"",#REF!)</f>
        <v>#REF!</v>
      </c>
      <c r="AQ444" s="19" t="e">
        <f>IF(#REF!=0,"",#REF!)</f>
        <v>#REF!</v>
      </c>
      <c r="AR444" s="19" t="e">
        <f>IF(#REF!=0,"",#REF!)</f>
        <v>#REF!</v>
      </c>
      <c r="AS444" s="19" t="e">
        <f>#REF!</f>
        <v>#REF!</v>
      </c>
    </row>
    <row r="445" spans="4:45" ht="19.5" thickTop="1" thickBot="1" x14ac:dyDescent="0.25">
      <c r="D445" s="1" t="str">
        <f t="shared" si="157"/>
        <v/>
      </c>
      <c r="E445" s="1" t="str">
        <f t="shared" si="158"/>
        <v/>
      </c>
      <c r="K445" s="19" t="str">
        <f t="shared" si="145"/>
        <v/>
      </c>
      <c r="L445" s="19">
        <f t="shared" si="146"/>
        <v>10000</v>
      </c>
      <c r="M445" s="22" t="str">
        <f>TRIM(Data!$N442)</f>
        <v>Burgundy Blues</v>
      </c>
      <c r="N445" s="22" t="str">
        <f>TRIM(Data!$A442)</f>
        <v>Burgundy Blues</v>
      </c>
      <c r="O445" s="23">
        <f>IF(Data!$B442=0,"",Data!$B442)</f>
        <v>2020</v>
      </c>
      <c r="P445" s="19" t="str">
        <f>IF(Data!$C442=0,"",Data!$C442)</f>
        <v>1</v>
      </c>
      <c r="Q445" s="23" t="str">
        <f>IF($M445="","",Data!$E442)</f>
        <v>M</v>
      </c>
      <c r="R445" s="23" t="str">
        <f t="shared" si="147"/>
        <v>M</v>
      </c>
      <c r="S445" s="23" t="str">
        <f t="shared" si="148"/>
        <v>M</v>
      </c>
      <c r="T445" s="19" t="str">
        <f>IF(Data!$F442=0,"",Data!$F442)</f>
        <v/>
      </c>
      <c r="U445" s="19" t="str">
        <f>IF(Data!$G442=0,"",Data!$G442)</f>
        <v/>
      </c>
      <c r="V445" s="19" t="str">
        <f>IF(Data!$D442=0,"",Data!$D442)</f>
        <v/>
      </c>
      <c r="W445" s="19" t="str">
        <f>Data!$H442</f>
        <v>Japonica</v>
      </c>
      <c r="Y445" s="41" t="e">
        <f t="shared" si="142"/>
        <v>#REF!</v>
      </c>
      <c r="Z445" s="8">
        <f t="shared" si="149"/>
        <v>10000</v>
      </c>
      <c r="AA445" s="8" t="str">
        <f t="shared" si="150"/>
        <v>Burgundy Blues</v>
      </c>
      <c r="AB445" s="8" t="str">
        <f t="shared" si="151"/>
        <v>M</v>
      </c>
      <c r="AC445" s="8" t="str">
        <f t="shared" si="152"/>
        <v/>
      </c>
      <c r="AD445" s="8" t="str">
        <f t="shared" si="153"/>
        <v/>
      </c>
      <c r="AE445" s="8" t="str">
        <f t="shared" si="154"/>
        <v/>
      </c>
      <c r="AF445" s="5">
        <f t="shared" si="155"/>
        <v>2020</v>
      </c>
      <c r="AG445" s="46">
        <v>442</v>
      </c>
      <c r="AH445" s="47" t="str">
        <f t="shared" si="143"/>
        <v/>
      </c>
      <c r="AI445" s="48" t="str">
        <f t="shared" si="144"/>
        <v/>
      </c>
      <c r="AK445" s="22" t="e">
        <f>TRIM(#REF!)</f>
        <v>#REF!</v>
      </c>
      <c r="AL445" s="23" t="e">
        <f>IF(#REF!=0,"",#REF!)</f>
        <v>#REF!</v>
      </c>
      <c r="AM445" s="19" t="e">
        <f>IF(#REF!=0,"",#REF!)</f>
        <v>#REF!</v>
      </c>
      <c r="AN445" s="23" t="e">
        <f>IF($AK445="","",#REF!)</f>
        <v>#REF!</v>
      </c>
      <c r="AO445" s="23" t="e">
        <f t="shared" si="156"/>
        <v>#REF!</v>
      </c>
      <c r="AP445" s="19" t="e">
        <f>IF(#REF!=0,"",#REF!)</f>
        <v>#REF!</v>
      </c>
      <c r="AQ445" s="19" t="e">
        <f>IF(#REF!=0,"",#REF!)</f>
        <v>#REF!</v>
      </c>
      <c r="AR445" s="19" t="e">
        <f>IF(#REF!=0,"",#REF!)</f>
        <v>#REF!</v>
      </c>
      <c r="AS445" s="19" t="e">
        <f>#REF!</f>
        <v>#REF!</v>
      </c>
    </row>
    <row r="446" spans="4:45" ht="19.5" thickTop="1" thickBot="1" x14ac:dyDescent="0.25">
      <c r="D446" s="1" t="str">
        <f t="shared" si="157"/>
        <v/>
      </c>
      <c r="E446" s="1" t="str">
        <f t="shared" si="158"/>
        <v/>
      </c>
      <c r="K446" s="19" t="str">
        <f t="shared" si="145"/>
        <v/>
      </c>
      <c r="L446" s="19">
        <f t="shared" si="146"/>
        <v>10000</v>
      </c>
      <c r="M446" s="22" t="str">
        <f>TRIM(Data!$N443)</f>
        <v>Burgundy Rose</v>
      </c>
      <c r="N446" s="22" t="str">
        <f>TRIM(Data!$A443)</f>
        <v>Burgundy Rose</v>
      </c>
      <c r="O446" s="23">
        <f>IF(Data!$B443=0,"",Data!$B443)</f>
        <v>2015</v>
      </c>
      <c r="P446" s="19" t="str">
        <f>IF(Data!$C443=0,"",Data!$C443)</f>
        <v>1</v>
      </c>
      <c r="Q446" s="23" t="str">
        <f>IF($M446="","",Data!$E443)</f>
        <v>M</v>
      </c>
      <c r="R446" s="23" t="str">
        <f t="shared" si="147"/>
        <v>M</v>
      </c>
      <c r="S446" s="23" t="str">
        <f t="shared" si="148"/>
        <v>M</v>
      </c>
      <c r="T446" s="19" t="str">
        <f>IF(Data!$F443=0,"",Data!$F443)</f>
        <v/>
      </c>
      <c r="U446" s="19" t="str">
        <f>IF(Data!$G443=0,"",Data!$G443)</f>
        <v/>
      </c>
      <c r="V446" s="19" t="str">
        <f>IF(Data!$D443=0,"",Data!$D443)</f>
        <v/>
      </c>
      <c r="W446" s="19" t="str">
        <f>Data!$H443</f>
        <v>Japonica</v>
      </c>
      <c r="Y446" s="41" t="e">
        <f t="shared" si="142"/>
        <v>#REF!</v>
      </c>
      <c r="Z446" s="8">
        <f t="shared" si="149"/>
        <v>10000</v>
      </c>
      <c r="AA446" s="8" t="str">
        <f t="shared" si="150"/>
        <v>Burgundy Rose</v>
      </c>
      <c r="AB446" s="8" t="str">
        <f t="shared" si="151"/>
        <v>M</v>
      </c>
      <c r="AC446" s="8" t="str">
        <f t="shared" si="152"/>
        <v/>
      </c>
      <c r="AD446" s="8" t="str">
        <f t="shared" si="153"/>
        <v/>
      </c>
      <c r="AE446" s="8" t="str">
        <f t="shared" si="154"/>
        <v/>
      </c>
      <c r="AF446" s="5">
        <f t="shared" si="155"/>
        <v>2015</v>
      </c>
      <c r="AG446" s="46">
        <v>443</v>
      </c>
      <c r="AH446" s="47" t="str">
        <f t="shared" si="143"/>
        <v/>
      </c>
      <c r="AI446" s="48" t="str">
        <f t="shared" si="144"/>
        <v/>
      </c>
      <c r="AK446" s="22" t="e">
        <f>TRIM(#REF!)</f>
        <v>#REF!</v>
      </c>
      <c r="AL446" s="23" t="e">
        <f>IF(#REF!=0,"",#REF!)</f>
        <v>#REF!</v>
      </c>
      <c r="AM446" s="19" t="e">
        <f>IF(#REF!=0,"",#REF!)</f>
        <v>#REF!</v>
      </c>
      <c r="AN446" s="23" t="e">
        <f>IF($AK446="","",#REF!)</f>
        <v>#REF!</v>
      </c>
      <c r="AO446" s="23" t="e">
        <f t="shared" si="156"/>
        <v>#REF!</v>
      </c>
      <c r="AP446" s="19" t="e">
        <f>IF(#REF!=0,"",#REF!)</f>
        <v>#REF!</v>
      </c>
      <c r="AQ446" s="19" t="e">
        <f>IF(#REF!=0,"",#REF!)</f>
        <v>#REF!</v>
      </c>
      <c r="AR446" s="19" t="e">
        <f>IF(#REF!=0,"",#REF!)</f>
        <v>#REF!</v>
      </c>
      <c r="AS446" s="19" t="e">
        <f>#REF!</f>
        <v>#REF!</v>
      </c>
    </row>
    <row r="447" spans="4:45" ht="19.5" thickTop="1" thickBot="1" x14ac:dyDescent="0.25">
      <c r="D447" s="1" t="str">
        <f t="shared" si="157"/>
        <v/>
      </c>
      <c r="E447" s="1" t="str">
        <f t="shared" si="158"/>
        <v/>
      </c>
      <c r="K447" s="19" t="str">
        <f t="shared" si="145"/>
        <v/>
      </c>
      <c r="L447" s="19">
        <f t="shared" si="146"/>
        <v>10000</v>
      </c>
      <c r="M447" s="22" t="str">
        <f>TRIM(Data!$N444)</f>
        <v>Butch Burton</v>
      </c>
      <c r="N447" s="22" t="str">
        <f>TRIM(Data!$A444)</f>
        <v>Butch Burton</v>
      </c>
      <c r="O447" s="23">
        <f>IF(Data!$B444=0,"",Data!$B444)</f>
        <v>2018</v>
      </c>
      <c r="P447" s="19" t="str">
        <f>IF(Data!$C444=0,"",Data!$C444)</f>
        <v>1</v>
      </c>
      <c r="Q447" s="23" t="str">
        <f>IF($M447="","",Data!$E444)</f>
        <v>L</v>
      </c>
      <c r="R447" s="23" t="str">
        <f t="shared" si="147"/>
        <v>L</v>
      </c>
      <c r="S447" s="23" t="str">
        <f t="shared" si="148"/>
        <v>L</v>
      </c>
      <c r="T447" s="19" t="str">
        <f>IF(Data!$F444=0,"",Data!$F444)</f>
        <v/>
      </c>
      <c r="U447" s="19" t="str">
        <f>IF(Data!$G444=0,"",Data!$G444)</f>
        <v/>
      </c>
      <c r="V447" s="19" t="str">
        <f>IF(Data!$D444=0,"",Data!$D444)</f>
        <v/>
      </c>
      <c r="W447" s="19" t="str">
        <f>Data!$H444</f>
        <v>Japonica</v>
      </c>
      <c r="Y447" s="41" t="e">
        <f t="shared" si="142"/>
        <v>#REF!</v>
      </c>
      <c r="Z447" s="8">
        <f t="shared" si="149"/>
        <v>10000</v>
      </c>
      <c r="AA447" s="8" t="str">
        <f t="shared" si="150"/>
        <v>Butch Burton</v>
      </c>
      <c r="AB447" s="8" t="str">
        <f t="shared" si="151"/>
        <v>L</v>
      </c>
      <c r="AC447" s="8" t="str">
        <f t="shared" si="152"/>
        <v/>
      </c>
      <c r="AD447" s="8" t="str">
        <f t="shared" si="153"/>
        <v/>
      </c>
      <c r="AE447" s="8" t="str">
        <f t="shared" si="154"/>
        <v/>
      </c>
      <c r="AF447" s="5">
        <f t="shared" si="155"/>
        <v>2018</v>
      </c>
      <c r="AG447" s="46">
        <v>444</v>
      </c>
      <c r="AH447" s="47" t="str">
        <f t="shared" si="143"/>
        <v/>
      </c>
      <c r="AI447" s="48" t="str">
        <f t="shared" si="144"/>
        <v/>
      </c>
      <c r="AK447" s="22" t="e">
        <f>TRIM(#REF!)</f>
        <v>#REF!</v>
      </c>
      <c r="AL447" s="23" t="e">
        <f>IF(#REF!=0,"",#REF!)</f>
        <v>#REF!</v>
      </c>
      <c r="AM447" s="19" t="e">
        <f>IF(#REF!=0,"",#REF!)</f>
        <v>#REF!</v>
      </c>
      <c r="AN447" s="23" t="e">
        <f>IF($AK447="","",#REF!)</f>
        <v>#REF!</v>
      </c>
      <c r="AO447" s="23" t="e">
        <f t="shared" si="156"/>
        <v>#REF!</v>
      </c>
      <c r="AP447" s="19" t="e">
        <f>IF(#REF!=0,"",#REF!)</f>
        <v>#REF!</v>
      </c>
      <c r="AQ447" s="19" t="e">
        <f>IF(#REF!=0,"",#REF!)</f>
        <v>#REF!</v>
      </c>
      <c r="AR447" s="19" t="e">
        <f>IF(#REF!=0,"",#REF!)</f>
        <v>#REF!</v>
      </c>
      <c r="AS447" s="19" t="e">
        <f>#REF!</f>
        <v>#REF!</v>
      </c>
    </row>
    <row r="448" spans="4:45" ht="19.5" thickTop="1" thickBot="1" x14ac:dyDescent="0.25">
      <c r="D448" s="1" t="str">
        <f t="shared" si="157"/>
        <v/>
      </c>
      <c r="E448" s="1" t="str">
        <f t="shared" si="158"/>
        <v/>
      </c>
      <c r="K448" s="19" t="str">
        <f t="shared" si="145"/>
        <v/>
      </c>
      <c r="L448" s="19">
        <f t="shared" si="146"/>
        <v>10000</v>
      </c>
      <c r="M448" s="22" t="str">
        <f>TRIM(Data!$N445)</f>
        <v>Butchie</v>
      </c>
      <c r="N448" s="22" t="str">
        <f>TRIM(Data!$A445)</f>
        <v>Butchie</v>
      </c>
      <c r="O448" s="23">
        <f>IF(Data!$B445=0,"",Data!$B445)</f>
        <v>1999</v>
      </c>
      <c r="P448" s="19" t="str">
        <f>IF(Data!$C445=0,"",Data!$C445)</f>
        <v>1</v>
      </c>
      <c r="Q448" s="23" t="str">
        <f>IF($M448="","",Data!$E445)</f>
        <v>VL</v>
      </c>
      <c r="R448" s="23" t="str">
        <f t="shared" si="147"/>
        <v>VL</v>
      </c>
      <c r="S448" s="23" t="str">
        <f t="shared" si="148"/>
        <v>VL</v>
      </c>
      <c r="T448" s="19" t="str">
        <f>IF(Data!$F445=0,"",Data!$F445)</f>
        <v/>
      </c>
      <c r="U448" s="19" t="str">
        <f>IF(Data!$G445=0,"",Data!$G445)</f>
        <v/>
      </c>
      <c r="V448" s="19" t="str">
        <f>IF(Data!$D445=0,"",Data!$D445)</f>
        <v/>
      </c>
      <c r="W448" s="19" t="str">
        <f>Data!$H445</f>
        <v>Japonica</v>
      </c>
      <c r="Y448" s="41" t="e">
        <f t="shared" si="142"/>
        <v>#REF!</v>
      </c>
      <c r="Z448" s="8">
        <f t="shared" si="149"/>
        <v>10000</v>
      </c>
      <c r="AA448" s="8" t="str">
        <f t="shared" si="150"/>
        <v>Butchie</v>
      </c>
      <c r="AB448" s="8" t="str">
        <f t="shared" si="151"/>
        <v>VL</v>
      </c>
      <c r="AC448" s="8" t="str">
        <f t="shared" si="152"/>
        <v/>
      </c>
      <c r="AD448" s="8" t="str">
        <f t="shared" si="153"/>
        <v/>
      </c>
      <c r="AE448" s="8" t="str">
        <f t="shared" si="154"/>
        <v/>
      </c>
      <c r="AF448" s="5">
        <f t="shared" si="155"/>
        <v>1999</v>
      </c>
      <c r="AG448" s="46">
        <v>445</v>
      </c>
      <c r="AH448" s="47" t="str">
        <f t="shared" si="143"/>
        <v/>
      </c>
      <c r="AI448" s="48" t="str">
        <f t="shared" si="144"/>
        <v/>
      </c>
      <c r="AK448" s="22" t="e">
        <f>TRIM(#REF!)</f>
        <v>#REF!</v>
      </c>
      <c r="AL448" s="23" t="e">
        <f>IF(#REF!=0,"",#REF!)</f>
        <v>#REF!</v>
      </c>
      <c r="AM448" s="19" t="e">
        <f>IF(#REF!=0,"",#REF!)</f>
        <v>#REF!</v>
      </c>
      <c r="AN448" s="23" t="e">
        <f>IF($AK448="","",#REF!)</f>
        <v>#REF!</v>
      </c>
      <c r="AO448" s="23" t="e">
        <f t="shared" si="156"/>
        <v>#REF!</v>
      </c>
      <c r="AP448" s="19" t="e">
        <f>IF(#REF!=0,"",#REF!)</f>
        <v>#REF!</v>
      </c>
      <c r="AQ448" s="19" t="e">
        <f>IF(#REF!=0,"",#REF!)</f>
        <v>#REF!</v>
      </c>
      <c r="AR448" s="19" t="e">
        <f>IF(#REF!=0,"",#REF!)</f>
        <v>#REF!</v>
      </c>
      <c r="AS448" s="19" t="e">
        <f>#REF!</f>
        <v>#REF!</v>
      </c>
    </row>
    <row r="449" spans="4:45" ht="19.5" thickTop="1" thickBot="1" x14ac:dyDescent="0.25">
      <c r="D449" s="1" t="str">
        <f t="shared" si="157"/>
        <v/>
      </c>
      <c r="E449" s="1" t="str">
        <f t="shared" si="158"/>
        <v/>
      </c>
      <c r="K449" s="19" t="str">
        <f t="shared" si="145"/>
        <v/>
      </c>
      <c r="L449" s="19">
        <f t="shared" si="146"/>
        <v>10000</v>
      </c>
      <c r="M449" s="22" t="str">
        <f>TRIM(Data!$N446)</f>
        <v>Butler's Beauty</v>
      </c>
      <c r="N449" s="22" t="str">
        <f>TRIM(Data!$A446)</f>
        <v>Butler's Beauty (Sasanqua)</v>
      </c>
      <c r="O449" s="23">
        <f>IF(Data!$B446=0,"",Data!$B446)</f>
        <v>2003</v>
      </c>
      <c r="P449" s="19" t="str">
        <f>IF(Data!$C446=0,"",Data!$C446)</f>
        <v>1</v>
      </c>
      <c r="Q449" s="23" t="str">
        <f>IF($M449="","",Data!$E446)</f>
        <v>Min-S</v>
      </c>
      <c r="R449" s="23" t="str">
        <f t="shared" si="147"/>
        <v>S</v>
      </c>
      <c r="S449" s="23" t="str">
        <f t="shared" si="148"/>
        <v>S</v>
      </c>
      <c r="T449" s="19" t="str">
        <f>IF(Data!$F446=0,"",Data!$F446)</f>
        <v/>
      </c>
      <c r="U449" s="19" t="str">
        <f>IF(Data!$G446=0,"",Data!$G446)</f>
        <v/>
      </c>
      <c r="V449" s="19" t="str">
        <f>IF(Data!$D446=0,"",Data!$D446)</f>
        <v/>
      </c>
      <c r="W449" s="19" t="str">
        <f>Data!$H446</f>
        <v>Sasanqua</v>
      </c>
      <c r="Y449" s="41" t="e">
        <f t="shared" si="142"/>
        <v>#REF!</v>
      </c>
      <c r="Z449" s="8">
        <f t="shared" si="149"/>
        <v>10000</v>
      </c>
      <c r="AA449" s="8" t="str">
        <f t="shared" si="150"/>
        <v>Butler's Beauty</v>
      </c>
      <c r="AB449" s="8" t="str">
        <f t="shared" si="151"/>
        <v>S</v>
      </c>
      <c r="AC449" s="8" t="str">
        <f t="shared" si="152"/>
        <v/>
      </c>
      <c r="AD449" s="8" t="str">
        <f t="shared" si="153"/>
        <v/>
      </c>
      <c r="AE449" s="8" t="str">
        <f t="shared" si="154"/>
        <v/>
      </c>
      <c r="AF449" s="5">
        <f t="shared" si="155"/>
        <v>2003</v>
      </c>
      <c r="AG449" s="46">
        <v>446</v>
      </c>
      <c r="AH449" s="47" t="str">
        <f t="shared" si="143"/>
        <v/>
      </c>
      <c r="AI449" s="48" t="str">
        <f t="shared" si="144"/>
        <v/>
      </c>
      <c r="AK449" s="22" t="e">
        <f>TRIM(#REF!)</f>
        <v>#REF!</v>
      </c>
      <c r="AL449" s="23" t="e">
        <f>IF(#REF!=0,"",#REF!)</f>
        <v>#REF!</v>
      </c>
      <c r="AM449" s="19" t="e">
        <f>IF(#REF!=0,"",#REF!)</f>
        <v>#REF!</v>
      </c>
      <c r="AN449" s="23" t="e">
        <f>IF($AK449="","",#REF!)</f>
        <v>#REF!</v>
      </c>
      <c r="AO449" s="23" t="e">
        <f t="shared" si="156"/>
        <v>#REF!</v>
      </c>
      <c r="AP449" s="19" t="e">
        <f>IF(#REF!=0,"",#REF!)</f>
        <v>#REF!</v>
      </c>
      <c r="AQ449" s="19" t="e">
        <f>IF(#REF!=0,"",#REF!)</f>
        <v>#REF!</v>
      </c>
      <c r="AR449" s="19" t="e">
        <f>IF(#REF!=0,"",#REF!)</f>
        <v>#REF!</v>
      </c>
      <c r="AS449" s="19" t="e">
        <f>#REF!</f>
        <v>#REF!</v>
      </c>
    </row>
    <row r="450" spans="4:45" ht="19.5" thickTop="1" thickBot="1" x14ac:dyDescent="0.25">
      <c r="D450" s="1" t="str">
        <f t="shared" si="157"/>
        <v/>
      </c>
      <c r="E450" s="1" t="str">
        <f t="shared" si="158"/>
        <v/>
      </c>
      <c r="K450" s="19" t="str">
        <f t="shared" si="145"/>
        <v/>
      </c>
      <c r="L450" s="19">
        <f t="shared" si="146"/>
        <v>10000</v>
      </c>
      <c r="M450" s="22" t="str">
        <f>TRIM(Data!$N447)</f>
        <v>Butterfly Spring</v>
      </c>
      <c r="N450" s="22" t="str">
        <f>TRIM(Data!$A447)</f>
        <v>Butterfly Spring (R)</v>
      </c>
      <c r="O450" s="23">
        <f>IF(Data!$B447=0,"",Data!$B447)</f>
        <v>2012</v>
      </c>
      <c r="P450" s="19" t="str">
        <f>IF(Data!$C447=0,"",Data!$C447)</f>
        <v>1</v>
      </c>
      <c r="Q450" s="23" t="str">
        <f>IF($M450="","",Data!$E447)</f>
        <v>L</v>
      </c>
      <c r="R450" s="23" t="str">
        <f t="shared" si="147"/>
        <v>L</v>
      </c>
      <c r="S450" s="23" t="str">
        <f t="shared" si="148"/>
        <v>L</v>
      </c>
      <c r="T450" s="19" t="str">
        <f>IF(Data!$F447=0,"",Data!$F447)</f>
        <v/>
      </c>
      <c r="U450" s="19" t="str">
        <f>IF(Data!$G447=0,"",Data!$G447)</f>
        <v>FD</v>
      </c>
      <c r="V450" s="19" t="str">
        <f>IF(Data!$D447=0,"",Data!$D447)</f>
        <v/>
      </c>
      <c r="W450" s="19" t="str">
        <f>Data!$H447</f>
        <v>Reticulata</v>
      </c>
      <c r="Y450" s="41" t="e">
        <f t="shared" si="142"/>
        <v>#REF!</v>
      </c>
      <c r="Z450" s="8">
        <f t="shared" si="149"/>
        <v>10000</v>
      </c>
      <c r="AA450" s="8" t="str">
        <f t="shared" si="150"/>
        <v>Butterfly Spring</v>
      </c>
      <c r="AB450" s="8" t="str">
        <f t="shared" si="151"/>
        <v>L</v>
      </c>
      <c r="AC450" s="8" t="str">
        <f t="shared" si="152"/>
        <v/>
      </c>
      <c r="AD450" s="8" t="str">
        <f t="shared" si="153"/>
        <v>FD</v>
      </c>
      <c r="AE450" s="8" t="str">
        <f t="shared" si="154"/>
        <v/>
      </c>
      <c r="AF450" s="5">
        <f t="shared" si="155"/>
        <v>2012</v>
      </c>
      <c r="AG450" s="46">
        <v>447</v>
      </c>
      <c r="AH450" s="47" t="str">
        <f t="shared" si="143"/>
        <v/>
      </c>
      <c r="AI450" s="48" t="str">
        <f t="shared" si="144"/>
        <v/>
      </c>
      <c r="AK450" s="22" t="e">
        <f>TRIM(#REF!)</f>
        <v>#REF!</v>
      </c>
      <c r="AL450" s="23" t="e">
        <f>IF(#REF!=0,"",#REF!)</f>
        <v>#REF!</v>
      </c>
      <c r="AM450" s="19" t="e">
        <f>IF(#REF!=0,"",#REF!)</f>
        <v>#REF!</v>
      </c>
      <c r="AN450" s="23" t="e">
        <f>IF($AK450="","",#REF!)</f>
        <v>#REF!</v>
      </c>
      <c r="AO450" s="23" t="e">
        <f t="shared" si="156"/>
        <v>#REF!</v>
      </c>
      <c r="AP450" s="19" t="e">
        <f>IF(#REF!=0,"",#REF!)</f>
        <v>#REF!</v>
      </c>
      <c r="AQ450" s="19" t="e">
        <f>IF(#REF!=0,"",#REF!)</f>
        <v>#REF!</v>
      </c>
      <c r="AR450" s="19" t="e">
        <f>IF(#REF!=0,"",#REF!)</f>
        <v>#REF!</v>
      </c>
      <c r="AS450" s="19" t="e">
        <f>#REF!</f>
        <v>#REF!</v>
      </c>
    </row>
    <row r="451" spans="4:45" ht="19.5" thickTop="1" thickBot="1" x14ac:dyDescent="0.25">
      <c r="D451" s="1" t="str">
        <f t="shared" si="157"/>
        <v/>
      </c>
      <c r="E451" s="1" t="str">
        <f t="shared" si="158"/>
        <v/>
      </c>
      <c r="K451" s="19" t="str">
        <f t="shared" si="145"/>
        <v/>
      </c>
      <c r="L451" s="19">
        <f t="shared" si="146"/>
        <v>10000</v>
      </c>
      <c r="M451" s="22" t="str">
        <f>TRIM(Data!$N448)</f>
        <v>Buttermint</v>
      </c>
      <c r="N451" s="22" t="str">
        <f>TRIM(Data!$A448)</f>
        <v>Buttermint (H)</v>
      </c>
      <c r="O451" s="23">
        <f>IF(Data!$B448=0,"",Data!$B448)</f>
        <v>1997</v>
      </c>
      <c r="P451" s="19" t="str">
        <f>IF(Data!$C448=0,"",Data!$C448)</f>
        <v>1</v>
      </c>
      <c r="Q451" s="23" t="str">
        <f>IF($M451="","",Data!$E448)</f>
        <v>Min</v>
      </c>
      <c r="R451" s="23" t="str">
        <f t="shared" si="147"/>
        <v>Min</v>
      </c>
      <c r="S451" s="23" t="str">
        <f t="shared" si="148"/>
        <v>Min</v>
      </c>
      <c r="T451" s="19" t="str">
        <f>IF(Data!$F448=0,"",Data!$F448)</f>
        <v/>
      </c>
      <c r="U451" s="19" t="str">
        <f>IF(Data!$G448=0,"",Data!$G448)</f>
        <v/>
      </c>
      <c r="V451" s="19" t="str">
        <f>IF(Data!$D448=0,"",Data!$D448)</f>
        <v/>
      </c>
      <c r="W451" s="19" t="str">
        <f>Data!$H448</f>
        <v>NRH</v>
      </c>
      <c r="Y451" s="41" t="e">
        <f t="shared" si="142"/>
        <v>#REF!</v>
      </c>
      <c r="Z451" s="8">
        <f t="shared" si="149"/>
        <v>10000</v>
      </c>
      <c r="AA451" s="8" t="str">
        <f t="shared" si="150"/>
        <v>Buttermint</v>
      </c>
      <c r="AB451" s="8" t="str">
        <f t="shared" si="151"/>
        <v>Min</v>
      </c>
      <c r="AC451" s="8" t="str">
        <f t="shared" si="152"/>
        <v/>
      </c>
      <c r="AD451" s="8" t="str">
        <f t="shared" si="153"/>
        <v/>
      </c>
      <c r="AE451" s="8" t="str">
        <f t="shared" si="154"/>
        <v/>
      </c>
      <c r="AF451" s="5">
        <f t="shared" si="155"/>
        <v>1997</v>
      </c>
      <c r="AG451" s="46">
        <v>448</v>
      </c>
      <c r="AH451" s="47" t="str">
        <f t="shared" si="143"/>
        <v/>
      </c>
      <c r="AI451" s="48" t="str">
        <f t="shared" si="144"/>
        <v/>
      </c>
      <c r="AK451" s="22" t="e">
        <f>TRIM(#REF!)</f>
        <v>#REF!</v>
      </c>
      <c r="AL451" s="23" t="e">
        <f>IF(#REF!=0,"",#REF!)</f>
        <v>#REF!</v>
      </c>
      <c r="AM451" s="19" t="e">
        <f>IF(#REF!=0,"",#REF!)</f>
        <v>#REF!</v>
      </c>
      <c r="AN451" s="23" t="e">
        <f>IF($AK451="","",#REF!)</f>
        <v>#REF!</v>
      </c>
      <c r="AO451" s="23" t="e">
        <f t="shared" si="156"/>
        <v>#REF!</v>
      </c>
      <c r="AP451" s="19" t="e">
        <f>IF(#REF!=0,"",#REF!)</f>
        <v>#REF!</v>
      </c>
      <c r="AQ451" s="19" t="e">
        <f>IF(#REF!=0,"",#REF!)</f>
        <v>#REF!</v>
      </c>
      <c r="AR451" s="19" t="e">
        <f>IF(#REF!=0,"",#REF!)</f>
        <v>#REF!</v>
      </c>
      <c r="AS451" s="19" t="e">
        <f>#REF!</f>
        <v>#REF!</v>
      </c>
    </row>
    <row r="452" spans="4:45" ht="19.5" thickTop="1" thickBot="1" x14ac:dyDescent="0.25">
      <c r="D452" s="1" t="str">
        <f t="shared" si="157"/>
        <v/>
      </c>
      <c r="E452" s="1" t="str">
        <f t="shared" si="158"/>
        <v/>
      </c>
      <c r="K452" s="19" t="str">
        <f t="shared" si="145"/>
        <v/>
      </c>
      <c r="L452" s="19">
        <f t="shared" si="146"/>
        <v>10000</v>
      </c>
      <c r="M452" s="22" t="str">
        <f>TRIM(Data!$N449)</f>
        <v>Buttons 'n Bows</v>
      </c>
      <c r="N452" s="22" t="str">
        <f>TRIM(Data!$A449)</f>
        <v>Buttons 'n Bows (H)</v>
      </c>
      <c r="O452" s="23">
        <f>IF(Data!$B449=0,"",Data!$B449)</f>
        <v>1985</v>
      </c>
      <c r="P452" s="19" t="str">
        <f>IF(Data!$C449=0,"",Data!$C449)</f>
        <v>1</v>
      </c>
      <c r="Q452" s="23" t="str">
        <f>IF($M452="","",Data!$E449)</f>
        <v>S</v>
      </c>
      <c r="R452" s="23" t="str">
        <f t="shared" si="147"/>
        <v>S</v>
      </c>
      <c r="S452" s="23" t="str">
        <f t="shared" si="148"/>
        <v>S</v>
      </c>
      <c r="T452" s="19" t="str">
        <f>IF(Data!$F449=0,"",Data!$F449)</f>
        <v/>
      </c>
      <c r="U452" s="19" t="str">
        <f>IF(Data!$G449=0,"",Data!$G449)</f>
        <v>FD</v>
      </c>
      <c r="V452" s="19" t="str">
        <f>IF(Data!$D449=0,"",Data!$D449)</f>
        <v/>
      </c>
      <c r="W452" s="19" t="str">
        <f>Data!$H449</f>
        <v>NRH</v>
      </c>
      <c r="Y452" s="41" t="e">
        <f t="shared" ref="Y452:Y515" si="159">RANK(Z452,Z$4:Z$3653,1)</f>
        <v>#REF!</v>
      </c>
      <c r="Z452" s="8">
        <f t="shared" si="149"/>
        <v>10000</v>
      </c>
      <c r="AA452" s="8" t="str">
        <f t="shared" si="150"/>
        <v>Buttons 'n Bows</v>
      </c>
      <c r="AB452" s="8" t="str">
        <f t="shared" si="151"/>
        <v>S</v>
      </c>
      <c r="AC452" s="8" t="str">
        <f t="shared" si="152"/>
        <v/>
      </c>
      <c r="AD452" s="8" t="str">
        <f t="shared" si="153"/>
        <v>FD</v>
      </c>
      <c r="AE452" s="8" t="str">
        <f t="shared" si="154"/>
        <v/>
      </c>
      <c r="AF452" s="5">
        <f t="shared" si="155"/>
        <v>1985</v>
      </c>
      <c r="AG452" s="46">
        <v>449</v>
      </c>
      <c r="AH452" s="47" t="str">
        <f t="shared" ref="AH452:AH515" si="160">IF(ISERROR(VLOOKUP($AG452,$Y$4:$AE$3653,2,FALSE)),"",VLOOKUP($AG452,$Y$4:$AE$3653,3,FALSE))</f>
        <v/>
      </c>
      <c r="AI452" s="48" t="str">
        <f t="shared" ref="AI452:AI515" si="161">IF(ISERROR(VLOOKUP($AG452,$Y$4:$AE$3653,2,FALSE)),"",VLOOKUP($AG452,$Y$4:$AF$3653,8,FALSE))</f>
        <v/>
      </c>
      <c r="AK452" s="22" t="e">
        <f>TRIM(#REF!)</f>
        <v>#REF!</v>
      </c>
      <c r="AL452" s="23" t="e">
        <f>IF(#REF!=0,"",#REF!)</f>
        <v>#REF!</v>
      </c>
      <c r="AM452" s="19" t="e">
        <f>IF(#REF!=0,"",#REF!)</f>
        <v>#REF!</v>
      </c>
      <c r="AN452" s="23" t="e">
        <f>IF($AK452="","",#REF!)</f>
        <v>#REF!</v>
      </c>
      <c r="AO452" s="23" t="e">
        <f t="shared" si="156"/>
        <v>#REF!</v>
      </c>
      <c r="AP452" s="19" t="e">
        <f>IF(#REF!=0,"",#REF!)</f>
        <v>#REF!</v>
      </c>
      <c r="AQ452" s="19" t="e">
        <f>IF(#REF!=0,"",#REF!)</f>
        <v>#REF!</v>
      </c>
      <c r="AR452" s="19" t="e">
        <f>IF(#REF!=0,"",#REF!)</f>
        <v>#REF!</v>
      </c>
      <c r="AS452" s="19" t="e">
        <f>#REF!</f>
        <v>#REF!</v>
      </c>
    </row>
    <row r="453" spans="4:45" ht="19.5" thickTop="1" thickBot="1" x14ac:dyDescent="0.25">
      <c r="D453" s="1" t="str">
        <f t="shared" si="157"/>
        <v/>
      </c>
      <c r="E453" s="1" t="str">
        <f t="shared" si="158"/>
        <v/>
      </c>
      <c r="K453" s="19" t="str">
        <f t="shared" ref="K453:K516" si="162">IF(L453=10000,"",RANK(L453,$L$4:$L$3653,1))</f>
        <v/>
      </c>
      <c r="L453" s="19">
        <f t="shared" ref="L453:L469" si="163">IF(ISERROR(SEARCH($B$2,M453)),10000,IF(SEARCH($B$2,M453)=1,SEARCH($B$2,M453)+ROW()/100000,10000))</f>
        <v>10000</v>
      </c>
      <c r="M453" s="22" t="str">
        <f>TRIM(Data!$N450)</f>
        <v>C. Allen Favrot</v>
      </c>
      <c r="N453" s="22" t="str">
        <f>TRIM(Data!$A450)</f>
        <v>C. Allen Favrot</v>
      </c>
      <c r="O453" s="23">
        <f>IF(Data!$B450=0,"",Data!$B450)</f>
        <v>2015</v>
      </c>
      <c r="P453" s="19" t="str">
        <f>IF(Data!$C450=0,"",Data!$C450)</f>
        <v>1</v>
      </c>
      <c r="Q453" s="23" t="str">
        <f>IF($M453="","",Data!$E450)</f>
        <v>L</v>
      </c>
      <c r="R453" s="23" t="str">
        <f t="shared" ref="R453:R516" si="164">IF($M453="","",IF($Q453="Min","Min",IF($Q453="Min-S",IF($J$1=1,"S","Min"),IF(OR($Q453="S",$Q453="S-M"),"S",IF(OR($Q453="M",$Q453="M-L"),"M",IF(OR($Q453="L",$Q453="L-VL"),"L",IF($Q453="VL","VL")))))))</f>
        <v>L</v>
      </c>
      <c r="S453" s="23" t="str">
        <f t="shared" ref="S453:S516" si="165">IF($J$1=1,$R453,$Q453)</f>
        <v>L</v>
      </c>
      <c r="T453" s="19" t="str">
        <f>IF(Data!$F450=0,"",Data!$F450)</f>
        <v/>
      </c>
      <c r="U453" s="19" t="str">
        <f>IF(Data!$G450=0,"",Data!$G450)</f>
        <v/>
      </c>
      <c r="V453" s="19" t="str">
        <f>IF(Data!$D450=0,"",Data!$D450)</f>
        <v/>
      </c>
      <c r="W453" s="19" t="str">
        <f>Data!$H450</f>
        <v>Japonica</v>
      </c>
      <c r="Y453" s="41" t="e">
        <f t="shared" si="159"/>
        <v>#REF!</v>
      </c>
      <c r="Z453" s="8">
        <f t="shared" ref="Z453:Z516" si="166">IF($V453="ANTIQUE",IF($W453="Japonica",ROW(),10000),10000)</f>
        <v>10000</v>
      </c>
      <c r="AA453" s="8" t="str">
        <f t="shared" ref="AA453:AA516" si="167">$M453</f>
        <v>C. Allen Favrot</v>
      </c>
      <c r="AB453" s="8" t="str">
        <f t="shared" ref="AB453:AB516" si="168">$R453</f>
        <v>L</v>
      </c>
      <c r="AC453" s="8" t="str">
        <f t="shared" ref="AC453:AC516" si="169">$T453</f>
        <v/>
      </c>
      <c r="AD453" s="8" t="str">
        <f t="shared" ref="AD453:AD469" si="170">U453</f>
        <v/>
      </c>
      <c r="AE453" s="8" t="str">
        <f t="shared" ref="AE453:AE516" si="171">$V453</f>
        <v/>
      </c>
      <c r="AF453" s="5">
        <f t="shared" ref="AF453:AF516" si="172">$O453</f>
        <v>2015</v>
      </c>
      <c r="AG453" s="46">
        <v>450</v>
      </c>
      <c r="AH453" s="47" t="str">
        <f t="shared" si="160"/>
        <v/>
      </c>
      <c r="AI453" s="48" t="str">
        <f t="shared" si="161"/>
        <v/>
      </c>
      <c r="AK453" s="22" t="e">
        <f>TRIM(#REF!)</f>
        <v>#REF!</v>
      </c>
      <c r="AL453" s="23" t="e">
        <f>IF(#REF!=0,"",#REF!)</f>
        <v>#REF!</v>
      </c>
      <c r="AM453" s="19" t="e">
        <f>IF(#REF!=0,"",#REF!)</f>
        <v>#REF!</v>
      </c>
      <c r="AN453" s="23" t="e">
        <f>IF($AK453="","",#REF!)</f>
        <v>#REF!</v>
      </c>
      <c r="AO453" s="23" t="e">
        <f t="shared" ref="AO453:AO516" si="173">IF($AK453="","",IF($AN453="Min","Min",IF($AN453="Min-S",IF($J$1=1,"S","Min"),IF(OR($AN453="S",$AN453="S-M"),"S",IF(OR($AN453="M",$AN453="M-L"),"M",IF(OR($AN453="L",$AN453="L-VL"),"L",IF($AN453="VL","VL")))))))</f>
        <v>#REF!</v>
      </c>
      <c r="AP453" s="19" t="e">
        <f>IF(#REF!=0,"",#REF!)</f>
        <v>#REF!</v>
      </c>
      <c r="AQ453" s="19" t="e">
        <f>IF(#REF!=0,"",#REF!)</f>
        <v>#REF!</v>
      </c>
      <c r="AR453" s="19" t="e">
        <f>IF(#REF!=0,"",#REF!)</f>
        <v>#REF!</v>
      </c>
      <c r="AS453" s="19" t="e">
        <f>#REF!</f>
        <v>#REF!</v>
      </c>
    </row>
    <row r="454" spans="4:45" ht="19.5" thickTop="1" thickBot="1" x14ac:dyDescent="0.25">
      <c r="D454" s="1" t="str">
        <f t="shared" si="157"/>
        <v/>
      </c>
      <c r="E454" s="1" t="str">
        <f t="shared" si="158"/>
        <v/>
      </c>
      <c r="K454" s="19" t="str">
        <f t="shared" si="162"/>
        <v/>
      </c>
      <c r="L454" s="19">
        <f t="shared" si="163"/>
        <v>10000</v>
      </c>
      <c r="M454" s="22" t="str">
        <f>TRIM(Data!$N451)</f>
        <v>Camellia amplexicaulis</v>
      </c>
      <c r="N454" s="22" t="str">
        <f>TRIM(Data!$A451)</f>
        <v>Camellia amplexicaulis (Specie)</v>
      </c>
      <c r="O454" s="23" t="str">
        <f>IF(Data!$B451=0,"",Data!$B451)</f>
        <v/>
      </c>
      <c r="P454" s="19" t="str">
        <f>IF(Data!$C451=0,"",Data!$C451)</f>
        <v>1</v>
      </c>
      <c r="Q454" s="23" t="str">
        <f>IF($M454="","",Data!$E451)</f>
        <v>S</v>
      </c>
      <c r="R454" s="23" t="str">
        <f t="shared" si="164"/>
        <v>S</v>
      </c>
      <c r="S454" s="23" t="str">
        <f t="shared" si="165"/>
        <v>S</v>
      </c>
      <c r="T454" s="19" t="str">
        <f>IF(Data!$F451=0,"",Data!$F451)</f>
        <v/>
      </c>
      <c r="U454" s="19" t="str">
        <f>IF(Data!$G451=0,"",Data!$G451)</f>
        <v/>
      </c>
      <c r="V454" s="19" t="str">
        <f>IF(Data!$D451=0,"",Data!$D451)</f>
        <v/>
      </c>
      <c r="W454" s="19" t="str">
        <f>Data!$H451</f>
        <v>Specie</v>
      </c>
      <c r="Y454" s="41" t="e">
        <f t="shared" si="159"/>
        <v>#REF!</v>
      </c>
      <c r="Z454" s="8">
        <f t="shared" si="166"/>
        <v>10000</v>
      </c>
      <c r="AA454" s="8" t="str">
        <f t="shared" si="167"/>
        <v>Camellia amplexicaulis</v>
      </c>
      <c r="AB454" s="8" t="str">
        <f t="shared" si="168"/>
        <v>S</v>
      </c>
      <c r="AC454" s="8" t="str">
        <f t="shared" si="169"/>
        <v/>
      </c>
      <c r="AD454" s="8" t="str">
        <f t="shared" si="170"/>
        <v/>
      </c>
      <c r="AE454" s="8" t="str">
        <f t="shared" si="171"/>
        <v/>
      </c>
      <c r="AF454" s="5" t="str">
        <f t="shared" si="172"/>
        <v/>
      </c>
      <c r="AG454" s="46">
        <v>451</v>
      </c>
      <c r="AH454" s="47" t="str">
        <f t="shared" si="160"/>
        <v/>
      </c>
      <c r="AI454" s="48" t="str">
        <f t="shared" si="161"/>
        <v/>
      </c>
      <c r="AK454" s="22" t="e">
        <f>TRIM(#REF!)</f>
        <v>#REF!</v>
      </c>
      <c r="AL454" s="23" t="e">
        <f>IF(#REF!=0,"",#REF!)</f>
        <v>#REF!</v>
      </c>
      <c r="AM454" s="19" t="e">
        <f>IF(#REF!=0,"",#REF!)</f>
        <v>#REF!</v>
      </c>
      <c r="AN454" s="23" t="e">
        <f>IF($AK454="","",#REF!)</f>
        <v>#REF!</v>
      </c>
      <c r="AO454" s="23" t="e">
        <f t="shared" si="173"/>
        <v>#REF!</v>
      </c>
      <c r="AP454" s="19" t="e">
        <f>IF(#REF!=0,"",#REF!)</f>
        <v>#REF!</v>
      </c>
      <c r="AQ454" s="19" t="e">
        <f>IF(#REF!=0,"",#REF!)</f>
        <v>#REF!</v>
      </c>
      <c r="AR454" s="19" t="e">
        <f>IF(#REF!=0,"",#REF!)</f>
        <v>#REF!</v>
      </c>
      <c r="AS454" s="19" t="e">
        <f>#REF!</f>
        <v>#REF!</v>
      </c>
    </row>
    <row r="455" spans="4:45" ht="19.5" thickTop="1" thickBot="1" x14ac:dyDescent="0.25">
      <c r="D455" s="1" t="str">
        <f t="shared" si="157"/>
        <v/>
      </c>
      <c r="E455" s="1" t="str">
        <f t="shared" si="158"/>
        <v/>
      </c>
      <c r="K455" s="19" t="str">
        <f t="shared" si="162"/>
        <v/>
      </c>
      <c r="L455" s="19">
        <f t="shared" si="163"/>
        <v>10000</v>
      </c>
      <c r="M455" s="22" t="str">
        <f>TRIM(Data!$N452)</f>
        <v>Camellia azalea</v>
      </c>
      <c r="N455" s="22" t="str">
        <f>TRIM(Data!$A452)</f>
        <v>Camellia azalea (Specie)</v>
      </c>
      <c r="O455" s="23" t="str">
        <f>IF(Data!$B452=0,"",Data!$B452)</f>
        <v/>
      </c>
      <c r="P455" s="19" t="str">
        <f>IF(Data!$C452=0,"",Data!$C452)</f>
        <v>1</v>
      </c>
      <c r="Q455" s="23" t="str">
        <f>IF($M455="","",Data!$E452)</f>
        <v>M</v>
      </c>
      <c r="R455" s="23" t="str">
        <f t="shared" si="164"/>
        <v>M</v>
      </c>
      <c r="S455" s="23" t="str">
        <f t="shared" si="165"/>
        <v>M</v>
      </c>
      <c r="T455" s="19" t="str">
        <f>IF(Data!$F452=0,"",Data!$F452)</f>
        <v/>
      </c>
      <c r="U455" s="19" t="str">
        <f>IF(Data!$G452=0,"",Data!$G452)</f>
        <v/>
      </c>
      <c r="V455" s="19" t="str">
        <f>IF(Data!$D452=0,"",Data!$D452)</f>
        <v/>
      </c>
      <c r="W455" s="19" t="str">
        <f>Data!$H452</f>
        <v>Specie</v>
      </c>
      <c r="Y455" s="41" t="e">
        <f t="shared" si="159"/>
        <v>#REF!</v>
      </c>
      <c r="Z455" s="8">
        <f t="shared" si="166"/>
        <v>10000</v>
      </c>
      <c r="AA455" s="8" t="str">
        <f t="shared" si="167"/>
        <v>Camellia azalea</v>
      </c>
      <c r="AB455" s="8" t="str">
        <f t="shared" si="168"/>
        <v>M</v>
      </c>
      <c r="AC455" s="8" t="str">
        <f t="shared" si="169"/>
        <v/>
      </c>
      <c r="AD455" s="8" t="str">
        <f t="shared" si="170"/>
        <v/>
      </c>
      <c r="AE455" s="8" t="str">
        <f t="shared" si="171"/>
        <v/>
      </c>
      <c r="AF455" s="5" t="str">
        <f t="shared" si="172"/>
        <v/>
      </c>
      <c r="AG455" s="46">
        <v>452</v>
      </c>
      <c r="AH455" s="47" t="str">
        <f t="shared" si="160"/>
        <v/>
      </c>
      <c r="AI455" s="48" t="str">
        <f t="shared" si="161"/>
        <v/>
      </c>
      <c r="AK455" s="22" t="e">
        <f>TRIM(#REF!)</f>
        <v>#REF!</v>
      </c>
      <c r="AL455" s="23" t="e">
        <f>IF(#REF!=0,"",#REF!)</f>
        <v>#REF!</v>
      </c>
      <c r="AM455" s="19" t="e">
        <f>IF(#REF!=0,"",#REF!)</f>
        <v>#REF!</v>
      </c>
      <c r="AN455" s="23" t="e">
        <f>IF($AK455="","",#REF!)</f>
        <v>#REF!</v>
      </c>
      <c r="AO455" s="23" t="e">
        <f t="shared" si="173"/>
        <v>#REF!</v>
      </c>
      <c r="AP455" s="19" t="e">
        <f>IF(#REF!=0,"",#REF!)</f>
        <v>#REF!</v>
      </c>
      <c r="AQ455" s="19" t="e">
        <f>IF(#REF!=0,"",#REF!)</f>
        <v>#REF!</v>
      </c>
      <c r="AR455" s="19" t="e">
        <f>IF(#REF!=0,"",#REF!)</f>
        <v>#REF!</v>
      </c>
      <c r="AS455" s="19" t="e">
        <f>#REF!</f>
        <v>#REF!</v>
      </c>
    </row>
    <row r="456" spans="4:45" ht="19.5" thickTop="1" thickBot="1" x14ac:dyDescent="0.25">
      <c r="D456" s="1" t="str">
        <f t="shared" si="157"/>
        <v/>
      </c>
      <c r="E456" s="1" t="str">
        <f t="shared" si="158"/>
        <v/>
      </c>
      <c r="K456" s="19" t="str">
        <f t="shared" si="162"/>
        <v/>
      </c>
      <c r="L456" s="19">
        <f t="shared" si="163"/>
        <v>10000</v>
      </c>
      <c r="M456" s="22" t="str">
        <f>TRIM(Data!$N453)</f>
        <v>Camellia buxifola</v>
      </c>
      <c r="N456" s="22" t="str">
        <f>TRIM(Data!$A453)</f>
        <v>Camellia buxifola (Specie)</v>
      </c>
      <c r="O456" s="23" t="str">
        <f>IF(Data!$B453=0,"",Data!$B453)</f>
        <v/>
      </c>
      <c r="P456" s="19" t="str">
        <f>IF(Data!$C453=0,"",Data!$C453)</f>
        <v/>
      </c>
      <c r="Q456" s="23" t="str">
        <f>IF($M456="","",Data!$E453)</f>
        <v>S</v>
      </c>
      <c r="R456" s="23" t="str">
        <f t="shared" si="164"/>
        <v>S</v>
      </c>
      <c r="S456" s="23" t="str">
        <f t="shared" si="165"/>
        <v>S</v>
      </c>
      <c r="T456" s="19" t="str">
        <f>IF(Data!$F453=0,"",Data!$F453)</f>
        <v/>
      </c>
      <c r="U456" s="19" t="str">
        <f>IF(Data!$G453=0,"",Data!$G453)</f>
        <v/>
      </c>
      <c r="V456" s="19" t="str">
        <f>IF(Data!$D453=0,"",Data!$D453)</f>
        <v/>
      </c>
      <c r="W456" s="19" t="str">
        <f>Data!$H453</f>
        <v>Specie</v>
      </c>
      <c r="Y456" s="41" t="e">
        <f t="shared" si="159"/>
        <v>#REF!</v>
      </c>
      <c r="Z456" s="8">
        <f t="shared" si="166"/>
        <v>10000</v>
      </c>
      <c r="AA456" s="8" t="str">
        <f t="shared" si="167"/>
        <v>Camellia buxifola</v>
      </c>
      <c r="AB456" s="8" t="str">
        <f t="shared" si="168"/>
        <v>S</v>
      </c>
      <c r="AC456" s="8" t="str">
        <f t="shared" si="169"/>
        <v/>
      </c>
      <c r="AD456" s="8" t="str">
        <f t="shared" si="170"/>
        <v/>
      </c>
      <c r="AE456" s="8" t="str">
        <f t="shared" si="171"/>
        <v/>
      </c>
      <c r="AF456" s="5" t="str">
        <f t="shared" si="172"/>
        <v/>
      </c>
      <c r="AG456" s="46">
        <v>453</v>
      </c>
      <c r="AH456" s="47" t="str">
        <f t="shared" si="160"/>
        <v/>
      </c>
      <c r="AI456" s="48" t="str">
        <f t="shared" si="161"/>
        <v/>
      </c>
      <c r="AK456" s="22" t="e">
        <f>TRIM(#REF!)</f>
        <v>#REF!</v>
      </c>
      <c r="AL456" s="23" t="e">
        <f>IF(#REF!=0,"",#REF!)</f>
        <v>#REF!</v>
      </c>
      <c r="AM456" s="19" t="e">
        <f>IF(#REF!=0,"",#REF!)</f>
        <v>#REF!</v>
      </c>
      <c r="AN456" s="23" t="e">
        <f>IF($AK456="","",#REF!)</f>
        <v>#REF!</v>
      </c>
      <c r="AO456" s="23" t="e">
        <f t="shared" si="173"/>
        <v>#REF!</v>
      </c>
      <c r="AP456" s="19" t="e">
        <f>IF(#REF!=0,"",#REF!)</f>
        <v>#REF!</v>
      </c>
      <c r="AQ456" s="19" t="e">
        <f>IF(#REF!=0,"",#REF!)</f>
        <v>#REF!</v>
      </c>
      <c r="AR456" s="19" t="e">
        <f>IF(#REF!=0,"",#REF!)</f>
        <v>#REF!</v>
      </c>
      <c r="AS456" s="19" t="e">
        <f>#REF!</f>
        <v>#REF!</v>
      </c>
    </row>
    <row r="457" spans="4:45" ht="19.5" thickTop="1" thickBot="1" x14ac:dyDescent="0.25">
      <c r="D457" s="1" t="str">
        <f t="shared" si="157"/>
        <v/>
      </c>
      <c r="E457" s="1" t="str">
        <f t="shared" si="158"/>
        <v/>
      </c>
      <c r="K457" s="19" t="str">
        <f t="shared" si="162"/>
        <v/>
      </c>
      <c r="L457" s="19">
        <f t="shared" si="163"/>
        <v>10000</v>
      </c>
      <c r="M457" s="22" t="str">
        <f>TRIM(Data!$N454)</f>
        <v>C. C. Crutcher</v>
      </c>
      <c r="N457" s="22" t="str">
        <f>TRIM(Data!$A454)</f>
        <v>C. C. Crutcher</v>
      </c>
      <c r="O457" s="23">
        <f>IF(Data!$B454=0,"",Data!$B454)</f>
        <v>1997</v>
      </c>
      <c r="P457" s="19" t="str">
        <f>IF(Data!$C454=0,"",Data!$C454)</f>
        <v>1</v>
      </c>
      <c r="Q457" s="23" t="str">
        <f>IF($M457="","",Data!$E454)</f>
        <v>L</v>
      </c>
      <c r="R457" s="23" t="str">
        <f t="shared" si="164"/>
        <v>L</v>
      </c>
      <c r="S457" s="23" t="str">
        <f t="shared" si="165"/>
        <v>L</v>
      </c>
      <c r="T457" s="19" t="str">
        <f>IF(Data!$F454=0,"",Data!$F454)</f>
        <v/>
      </c>
      <c r="U457" s="19" t="str">
        <f>IF(Data!$G454=0,"",Data!$G454)</f>
        <v/>
      </c>
      <c r="V457" s="19" t="str">
        <f>IF(Data!$D454=0,"",Data!$D454)</f>
        <v/>
      </c>
      <c r="W457" s="19" t="str">
        <f>Data!$H454</f>
        <v>Japonica</v>
      </c>
      <c r="Y457" s="41" t="e">
        <f t="shared" si="159"/>
        <v>#REF!</v>
      </c>
      <c r="Z457" s="8">
        <f t="shared" si="166"/>
        <v>10000</v>
      </c>
      <c r="AA457" s="8" t="str">
        <f t="shared" si="167"/>
        <v>C. C. Crutcher</v>
      </c>
      <c r="AB457" s="8" t="str">
        <f t="shared" si="168"/>
        <v>L</v>
      </c>
      <c r="AC457" s="8" t="str">
        <f t="shared" si="169"/>
        <v/>
      </c>
      <c r="AD457" s="8" t="str">
        <f t="shared" si="170"/>
        <v/>
      </c>
      <c r="AE457" s="8" t="str">
        <f t="shared" si="171"/>
        <v/>
      </c>
      <c r="AF457" s="5">
        <f t="shared" si="172"/>
        <v>1997</v>
      </c>
      <c r="AG457" s="46">
        <v>454</v>
      </c>
      <c r="AH457" s="47" t="str">
        <f t="shared" si="160"/>
        <v/>
      </c>
      <c r="AI457" s="48" t="str">
        <f t="shared" si="161"/>
        <v/>
      </c>
      <c r="AK457" s="22" t="e">
        <f>TRIM(#REF!)</f>
        <v>#REF!</v>
      </c>
      <c r="AL457" s="23" t="e">
        <f>IF(#REF!=0,"",#REF!)</f>
        <v>#REF!</v>
      </c>
      <c r="AM457" s="19" t="e">
        <f>IF(#REF!=0,"",#REF!)</f>
        <v>#REF!</v>
      </c>
      <c r="AN457" s="23" t="e">
        <f>IF($AK457="","",#REF!)</f>
        <v>#REF!</v>
      </c>
      <c r="AO457" s="23" t="e">
        <f t="shared" si="173"/>
        <v>#REF!</v>
      </c>
      <c r="AP457" s="19" t="e">
        <f>IF(#REF!=0,"",#REF!)</f>
        <v>#REF!</v>
      </c>
      <c r="AQ457" s="19" t="e">
        <f>IF(#REF!=0,"",#REF!)</f>
        <v>#REF!</v>
      </c>
      <c r="AR457" s="19" t="e">
        <f>IF(#REF!=0,"",#REF!)</f>
        <v>#REF!</v>
      </c>
      <c r="AS457" s="19" t="e">
        <f>#REF!</f>
        <v>#REF!</v>
      </c>
    </row>
    <row r="458" spans="4:45" ht="19.5" thickTop="1" thickBot="1" x14ac:dyDescent="0.25">
      <c r="D458" s="1" t="str">
        <f t="shared" si="157"/>
        <v/>
      </c>
      <c r="E458" s="1" t="str">
        <f t="shared" si="158"/>
        <v/>
      </c>
      <c r="K458" s="19" t="str">
        <f t="shared" si="162"/>
        <v/>
      </c>
      <c r="L458" s="19">
        <f t="shared" si="163"/>
        <v>10000</v>
      </c>
      <c r="M458" s="22" t="str">
        <f>TRIM(Data!$N455)</f>
        <v>Camellia chekiangoleosa</v>
      </c>
      <c r="N458" s="22" t="str">
        <f>TRIM(Data!$A455)</f>
        <v>Camellia chekiangoleosa (Specie)</v>
      </c>
      <c r="O458" s="23" t="str">
        <f>IF(Data!$B455=0,"",Data!$B455)</f>
        <v/>
      </c>
      <c r="P458" s="19" t="str">
        <f>IF(Data!$C455=0,"",Data!$C455)</f>
        <v>1</v>
      </c>
      <c r="Q458" s="23" t="str">
        <f>IF($M458="","",Data!$E455)</f>
        <v>L</v>
      </c>
      <c r="R458" s="23" t="str">
        <f t="shared" si="164"/>
        <v>L</v>
      </c>
      <c r="S458" s="23" t="str">
        <f t="shared" si="165"/>
        <v>L</v>
      </c>
      <c r="T458" s="19" t="str">
        <f>IF(Data!$F455=0,"",Data!$F455)</f>
        <v/>
      </c>
      <c r="U458" s="19" t="str">
        <f>IF(Data!$G455=0,"",Data!$G455)</f>
        <v/>
      </c>
      <c r="V458" s="19" t="str">
        <f>IF(Data!$D455=0,"",Data!$D455)</f>
        <v/>
      </c>
      <c r="W458" s="19" t="str">
        <f>Data!$H455</f>
        <v>Specie</v>
      </c>
      <c r="Y458" s="41" t="e">
        <f t="shared" si="159"/>
        <v>#REF!</v>
      </c>
      <c r="Z458" s="8">
        <f t="shared" si="166"/>
        <v>10000</v>
      </c>
      <c r="AA458" s="8" t="str">
        <f t="shared" si="167"/>
        <v>Camellia chekiangoleosa</v>
      </c>
      <c r="AB458" s="8" t="str">
        <f t="shared" si="168"/>
        <v>L</v>
      </c>
      <c r="AC458" s="8" t="str">
        <f t="shared" si="169"/>
        <v/>
      </c>
      <c r="AD458" s="8" t="str">
        <f t="shared" si="170"/>
        <v/>
      </c>
      <c r="AE458" s="8" t="str">
        <f t="shared" si="171"/>
        <v/>
      </c>
      <c r="AF458" s="5" t="str">
        <f t="shared" si="172"/>
        <v/>
      </c>
      <c r="AG458" s="46">
        <v>455</v>
      </c>
      <c r="AH458" s="47" t="str">
        <f t="shared" si="160"/>
        <v/>
      </c>
      <c r="AI458" s="48" t="str">
        <f t="shared" si="161"/>
        <v/>
      </c>
      <c r="AK458" s="22" t="e">
        <f>TRIM(#REF!)</f>
        <v>#REF!</v>
      </c>
      <c r="AL458" s="23" t="e">
        <f>IF(#REF!=0,"",#REF!)</f>
        <v>#REF!</v>
      </c>
      <c r="AM458" s="19" t="e">
        <f>IF(#REF!=0,"",#REF!)</f>
        <v>#REF!</v>
      </c>
      <c r="AN458" s="23" t="e">
        <f>IF($AK458="","",#REF!)</f>
        <v>#REF!</v>
      </c>
      <c r="AO458" s="23" t="e">
        <f t="shared" si="173"/>
        <v>#REF!</v>
      </c>
      <c r="AP458" s="19" t="e">
        <f>IF(#REF!=0,"",#REF!)</f>
        <v>#REF!</v>
      </c>
      <c r="AQ458" s="19" t="e">
        <f>IF(#REF!=0,"",#REF!)</f>
        <v>#REF!</v>
      </c>
      <c r="AR458" s="19" t="e">
        <f>IF(#REF!=0,"",#REF!)</f>
        <v>#REF!</v>
      </c>
      <c r="AS458" s="19" t="e">
        <f>#REF!</f>
        <v>#REF!</v>
      </c>
    </row>
    <row r="459" spans="4:45" ht="19.5" thickTop="1" thickBot="1" x14ac:dyDescent="0.25">
      <c r="D459" s="1" t="str">
        <f t="shared" si="157"/>
        <v/>
      </c>
      <c r="E459" s="1" t="str">
        <f t="shared" si="158"/>
        <v/>
      </c>
      <c r="K459" s="19" t="str">
        <f t="shared" si="162"/>
        <v/>
      </c>
      <c r="L459" s="19">
        <f t="shared" si="163"/>
        <v>10000</v>
      </c>
      <c r="M459" s="22" t="str">
        <f>TRIM(Data!$N456)</f>
        <v>Camellia chrysantha (See Camellia Nitidissima)</v>
      </c>
      <c r="N459" s="22" t="str">
        <f>TRIM(Data!$A456)</f>
        <v>Camellia chrysantha (See Camellia Nitidissima)</v>
      </c>
      <c r="O459" s="23" t="str">
        <f>IF(Data!$B456=0,"",Data!$B456)</f>
        <v/>
      </c>
      <c r="P459" s="19" t="str">
        <f>IF(Data!$C456=0,"",Data!$C456)</f>
        <v/>
      </c>
      <c r="Q459" s="23" t="str">
        <f>IF($M459="","",Data!$E456)</f>
        <v>S</v>
      </c>
      <c r="R459" s="23" t="str">
        <f t="shared" si="164"/>
        <v>S</v>
      </c>
      <c r="S459" s="23" t="str">
        <f t="shared" si="165"/>
        <v>S</v>
      </c>
      <c r="T459" s="19" t="str">
        <f>IF(Data!$F456=0,"",Data!$F456)</f>
        <v/>
      </c>
      <c r="U459" s="19" t="str">
        <f>IF(Data!$G456=0,"",Data!$G456)</f>
        <v/>
      </c>
      <c r="V459" s="19" t="str">
        <f>IF(Data!$D456=0,"",Data!$D456)</f>
        <v/>
      </c>
      <c r="W459" s="19" t="str">
        <f>Data!$H456</f>
        <v>Japonica</v>
      </c>
      <c r="Y459" s="41" t="e">
        <f t="shared" si="159"/>
        <v>#REF!</v>
      </c>
      <c r="Z459" s="8">
        <f t="shared" si="166"/>
        <v>10000</v>
      </c>
      <c r="AA459" s="8" t="str">
        <f t="shared" si="167"/>
        <v>Camellia chrysantha (See Camellia Nitidissima)</v>
      </c>
      <c r="AB459" s="8" t="str">
        <f t="shared" si="168"/>
        <v>S</v>
      </c>
      <c r="AC459" s="8" t="str">
        <f t="shared" si="169"/>
        <v/>
      </c>
      <c r="AD459" s="8" t="str">
        <f t="shared" si="170"/>
        <v/>
      </c>
      <c r="AE459" s="8" t="str">
        <f t="shared" si="171"/>
        <v/>
      </c>
      <c r="AF459" s="5" t="str">
        <f t="shared" si="172"/>
        <v/>
      </c>
      <c r="AG459" s="46">
        <v>456</v>
      </c>
      <c r="AH459" s="47" t="str">
        <f t="shared" si="160"/>
        <v/>
      </c>
      <c r="AI459" s="48" t="str">
        <f t="shared" si="161"/>
        <v/>
      </c>
      <c r="AK459" s="22" t="e">
        <f>TRIM(#REF!)</f>
        <v>#REF!</v>
      </c>
      <c r="AL459" s="23" t="e">
        <f>IF(#REF!=0,"",#REF!)</f>
        <v>#REF!</v>
      </c>
      <c r="AM459" s="19" t="e">
        <f>IF(#REF!=0,"",#REF!)</f>
        <v>#REF!</v>
      </c>
      <c r="AN459" s="23" t="e">
        <f>IF($AK459="","",#REF!)</f>
        <v>#REF!</v>
      </c>
      <c r="AO459" s="23" t="e">
        <f t="shared" si="173"/>
        <v>#REF!</v>
      </c>
      <c r="AP459" s="19" t="e">
        <f>IF(#REF!=0,"",#REF!)</f>
        <v>#REF!</v>
      </c>
      <c r="AQ459" s="19" t="e">
        <f>IF(#REF!=0,"",#REF!)</f>
        <v>#REF!</v>
      </c>
      <c r="AR459" s="19" t="e">
        <f>IF(#REF!=0,"",#REF!)</f>
        <v>#REF!</v>
      </c>
      <c r="AS459" s="19" t="e">
        <f>#REF!</f>
        <v>#REF!</v>
      </c>
    </row>
    <row r="460" spans="4:45" ht="19.5" thickTop="1" thickBot="1" x14ac:dyDescent="0.25">
      <c r="D460" s="1" t="str">
        <f t="shared" si="157"/>
        <v/>
      </c>
      <c r="E460" s="1" t="str">
        <f t="shared" si="158"/>
        <v/>
      </c>
      <c r="K460" s="19" t="str">
        <f t="shared" si="162"/>
        <v/>
      </c>
      <c r="L460" s="19">
        <f t="shared" si="163"/>
        <v>10000</v>
      </c>
      <c r="M460" s="22" t="str">
        <f>TRIM(Data!$N457)</f>
        <v>Camellia chrysanthoides</v>
      </c>
      <c r="N460" s="22" t="str">
        <f>TRIM(Data!$A457)</f>
        <v>Camellia chrysanthoides (Specie)</v>
      </c>
      <c r="O460" s="23" t="str">
        <f>IF(Data!$B457=0,"",Data!$B457)</f>
        <v/>
      </c>
      <c r="P460" s="19" t="str">
        <f>IF(Data!$C457=0,"",Data!$C457)</f>
        <v>1</v>
      </c>
      <c r="Q460" s="23" t="str">
        <f>IF($M460="","",Data!$E457)</f>
        <v>Min</v>
      </c>
      <c r="R460" s="23" t="str">
        <f t="shared" si="164"/>
        <v>Min</v>
      </c>
      <c r="S460" s="23" t="str">
        <f t="shared" si="165"/>
        <v>Min</v>
      </c>
      <c r="T460" s="19" t="str">
        <f>IF(Data!$F457=0,"",Data!$F457)</f>
        <v/>
      </c>
      <c r="U460" s="19" t="str">
        <f>IF(Data!$G457=0,"",Data!$G457)</f>
        <v/>
      </c>
      <c r="V460" s="19" t="str">
        <f>IF(Data!$D457=0,"",Data!$D457)</f>
        <v/>
      </c>
      <c r="W460" s="19" t="str">
        <f>Data!$H457</f>
        <v>Specie</v>
      </c>
      <c r="Y460" s="41" t="e">
        <f t="shared" si="159"/>
        <v>#REF!</v>
      </c>
      <c r="Z460" s="8">
        <f t="shared" si="166"/>
        <v>10000</v>
      </c>
      <c r="AA460" s="8" t="str">
        <f t="shared" si="167"/>
        <v>Camellia chrysanthoides</v>
      </c>
      <c r="AB460" s="8" t="str">
        <f t="shared" si="168"/>
        <v>Min</v>
      </c>
      <c r="AC460" s="8" t="str">
        <f t="shared" si="169"/>
        <v/>
      </c>
      <c r="AD460" s="8" t="str">
        <f t="shared" si="170"/>
        <v/>
      </c>
      <c r="AE460" s="8" t="str">
        <f t="shared" si="171"/>
        <v/>
      </c>
      <c r="AF460" s="5" t="str">
        <f t="shared" si="172"/>
        <v/>
      </c>
      <c r="AG460" s="46">
        <v>457</v>
      </c>
      <c r="AH460" s="47" t="str">
        <f t="shared" si="160"/>
        <v/>
      </c>
      <c r="AI460" s="48" t="str">
        <f t="shared" si="161"/>
        <v/>
      </c>
      <c r="AK460" s="22" t="e">
        <f>TRIM(#REF!)</f>
        <v>#REF!</v>
      </c>
      <c r="AL460" s="23" t="e">
        <f>IF(#REF!=0,"",#REF!)</f>
        <v>#REF!</v>
      </c>
      <c r="AM460" s="19" t="e">
        <f>IF(#REF!=0,"",#REF!)</f>
        <v>#REF!</v>
      </c>
      <c r="AN460" s="23" t="e">
        <f>IF($AK460="","",#REF!)</f>
        <v>#REF!</v>
      </c>
      <c r="AO460" s="23" t="e">
        <f t="shared" si="173"/>
        <v>#REF!</v>
      </c>
      <c r="AP460" s="19" t="e">
        <f>IF(#REF!=0,"",#REF!)</f>
        <v>#REF!</v>
      </c>
      <c r="AQ460" s="19" t="e">
        <f>IF(#REF!=0,"",#REF!)</f>
        <v>#REF!</v>
      </c>
      <c r="AR460" s="19" t="e">
        <f>IF(#REF!=0,"",#REF!)</f>
        <v>#REF!</v>
      </c>
      <c r="AS460" s="19" t="e">
        <f>#REF!</f>
        <v>#REF!</v>
      </c>
    </row>
    <row r="461" spans="4:45" ht="19.5" thickTop="1" thickBot="1" x14ac:dyDescent="0.25">
      <c r="D461" s="1" t="str">
        <f t="shared" si="157"/>
        <v/>
      </c>
      <c r="E461" s="1" t="str">
        <f t="shared" si="158"/>
        <v/>
      </c>
      <c r="K461" s="19" t="str">
        <f t="shared" si="162"/>
        <v/>
      </c>
      <c r="L461" s="19">
        <f t="shared" si="163"/>
        <v>10000</v>
      </c>
      <c r="M461" s="22" t="str">
        <f>TRIM(Data!$N458)</f>
        <v>Camellia chunii</v>
      </c>
      <c r="N461" s="22" t="str">
        <f>TRIM(Data!$A458)</f>
        <v>Camellia chunii (Specie)</v>
      </c>
      <c r="O461" s="23">
        <f>IF(Data!$B458=0,"",Data!$B458)</f>
        <v>2012</v>
      </c>
      <c r="P461" s="19" t="str">
        <f>IF(Data!$C458=0,"",Data!$C458)</f>
        <v>1</v>
      </c>
      <c r="Q461" s="23" t="str">
        <f>IF($M461="","",Data!$E458)</f>
        <v>S</v>
      </c>
      <c r="R461" s="23" t="str">
        <f t="shared" si="164"/>
        <v>S</v>
      </c>
      <c r="S461" s="23" t="str">
        <f t="shared" si="165"/>
        <v>S</v>
      </c>
      <c r="T461" s="19" t="str">
        <f>IF(Data!$F458=0,"",Data!$F458)</f>
        <v/>
      </c>
      <c r="U461" s="19" t="str">
        <f>IF(Data!$G458=0,"",Data!$G458)</f>
        <v/>
      </c>
      <c r="V461" s="19" t="str">
        <f>IF(Data!$D458=0,"",Data!$D458)</f>
        <v/>
      </c>
      <c r="W461" s="19" t="str">
        <f>Data!$H458</f>
        <v>Specie</v>
      </c>
      <c r="Y461" s="41" t="e">
        <f t="shared" si="159"/>
        <v>#REF!</v>
      </c>
      <c r="Z461" s="8">
        <f t="shared" si="166"/>
        <v>10000</v>
      </c>
      <c r="AA461" s="8" t="str">
        <f t="shared" si="167"/>
        <v>Camellia chunii</v>
      </c>
      <c r="AB461" s="8" t="str">
        <f t="shared" si="168"/>
        <v>S</v>
      </c>
      <c r="AC461" s="8" t="str">
        <f t="shared" si="169"/>
        <v/>
      </c>
      <c r="AD461" s="8" t="str">
        <f t="shared" si="170"/>
        <v/>
      </c>
      <c r="AE461" s="8" t="str">
        <f t="shared" si="171"/>
        <v/>
      </c>
      <c r="AF461" s="5">
        <f t="shared" si="172"/>
        <v>2012</v>
      </c>
      <c r="AG461" s="46">
        <v>458</v>
      </c>
      <c r="AH461" s="47" t="str">
        <f t="shared" si="160"/>
        <v/>
      </c>
      <c r="AI461" s="48" t="str">
        <f t="shared" si="161"/>
        <v/>
      </c>
      <c r="AK461" s="22" t="e">
        <f>TRIM(#REF!)</f>
        <v>#REF!</v>
      </c>
      <c r="AL461" s="23" t="e">
        <f>IF(#REF!=0,"",#REF!)</f>
        <v>#REF!</v>
      </c>
      <c r="AM461" s="19" t="e">
        <f>IF(#REF!=0,"",#REF!)</f>
        <v>#REF!</v>
      </c>
      <c r="AN461" s="23" t="e">
        <f>IF($AK461="","",#REF!)</f>
        <v>#REF!</v>
      </c>
      <c r="AO461" s="23" t="e">
        <f t="shared" si="173"/>
        <v>#REF!</v>
      </c>
      <c r="AP461" s="19" t="e">
        <f>IF(#REF!=0,"",#REF!)</f>
        <v>#REF!</v>
      </c>
      <c r="AQ461" s="19" t="e">
        <f>IF(#REF!=0,"",#REF!)</f>
        <v>#REF!</v>
      </c>
      <c r="AR461" s="19" t="e">
        <f>IF(#REF!=0,"",#REF!)</f>
        <v>#REF!</v>
      </c>
      <c r="AS461" s="19" t="e">
        <f>#REF!</f>
        <v>#REF!</v>
      </c>
    </row>
    <row r="462" spans="4:45" ht="19.5" thickTop="1" thickBot="1" x14ac:dyDescent="0.25">
      <c r="D462" s="1" t="str">
        <f t="shared" si="157"/>
        <v/>
      </c>
      <c r="E462" s="1" t="str">
        <f t="shared" si="158"/>
        <v/>
      </c>
      <c r="K462" s="19" t="str">
        <f t="shared" si="162"/>
        <v/>
      </c>
      <c r="L462" s="19">
        <f t="shared" si="163"/>
        <v>10000</v>
      </c>
      <c r="M462" s="22" t="str">
        <f>TRIM(Data!$N459)</f>
        <v>Camellia costei</v>
      </c>
      <c r="N462" s="22" t="str">
        <f>TRIM(Data!$A459)</f>
        <v>Camellia costei (Specie)</v>
      </c>
      <c r="O462" s="23" t="str">
        <f>IF(Data!$B459=0,"",Data!$B459)</f>
        <v/>
      </c>
      <c r="P462" s="19" t="str">
        <f>IF(Data!$C459=0,"",Data!$C459)</f>
        <v/>
      </c>
      <c r="Q462" s="23" t="str">
        <f>IF($M462="","",Data!$E459)</f>
        <v>Min</v>
      </c>
      <c r="R462" s="23" t="str">
        <f t="shared" si="164"/>
        <v>Min</v>
      </c>
      <c r="S462" s="23" t="str">
        <f t="shared" si="165"/>
        <v>Min</v>
      </c>
      <c r="T462" s="19" t="str">
        <f>IF(Data!$F459=0,"",Data!$F459)</f>
        <v/>
      </c>
      <c r="U462" s="19" t="str">
        <f>IF(Data!$G459=0,"",Data!$G459)</f>
        <v/>
      </c>
      <c r="V462" s="19" t="str">
        <f>IF(Data!$D459=0,"",Data!$D459)</f>
        <v/>
      </c>
      <c r="W462" s="19" t="str">
        <f>Data!$H459</f>
        <v>Specie</v>
      </c>
      <c r="Y462" s="41" t="e">
        <f t="shared" si="159"/>
        <v>#REF!</v>
      </c>
      <c r="Z462" s="8">
        <f t="shared" si="166"/>
        <v>10000</v>
      </c>
      <c r="AA462" s="8" t="str">
        <f t="shared" si="167"/>
        <v>Camellia costei</v>
      </c>
      <c r="AB462" s="8" t="str">
        <f t="shared" si="168"/>
        <v>Min</v>
      </c>
      <c r="AC462" s="8" t="str">
        <f t="shared" si="169"/>
        <v/>
      </c>
      <c r="AD462" s="8" t="str">
        <f t="shared" si="170"/>
        <v/>
      </c>
      <c r="AE462" s="8" t="str">
        <f t="shared" si="171"/>
        <v/>
      </c>
      <c r="AF462" s="5" t="str">
        <f t="shared" si="172"/>
        <v/>
      </c>
      <c r="AG462" s="46">
        <v>459</v>
      </c>
      <c r="AH462" s="47" t="str">
        <f t="shared" si="160"/>
        <v/>
      </c>
      <c r="AI462" s="48" t="str">
        <f t="shared" si="161"/>
        <v/>
      </c>
      <c r="AK462" s="22" t="e">
        <f>TRIM(#REF!)</f>
        <v>#REF!</v>
      </c>
      <c r="AL462" s="23" t="e">
        <f>IF(#REF!=0,"",#REF!)</f>
        <v>#REF!</v>
      </c>
      <c r="AM462" s="19" t="e">
        <f>IF(#REF!=0,"",#REF!)</f>
        <v>#REF!</v>
      </c>
      <c r="AN462" s="23" t="e">
        <f>IF($AK462="","",#REF!)</f>
        <v>#REF!</v>
      </c>
      <c r="AO462" s="23" t="e">
        <f t="shared" si="173"/>
        <v>#REF!</v>
      </c>
      <c r="AP462" s="19" t="e">
        <f>IF(#REF!=0,"",#REF!)</f>
        <v>#REF!</v>
      </c>
      <c r="AQ462" s="19" t="e">
        <f>IF(#REF!=0,"",#REF!)</f>
        <v>#REF!</v>
      </c>
      <c r="AR462" s="19" t="e">
        <f>IF(#REF!=0,"",#REF!)</f>
        <v>#REF!</v>
      </c>
      <c r="AS462" s="19" t="e">
        <f>#REF!</f>
        <v>#REF!</v>
      </c>
    </row>
    <row r="463" spans="4:45" ht="19.5" thickTop="1" thickBot="1" x14ac:dyDescent="0.25">
      <c r="D463" s="1" t="str">
        <f t="shared" si="157"/>
        <v/>
      </c>
      <c r="E463" s="1" t="str">
        <f t="shared" si="158"/>
        <v/>
      </c>
      <c r="K463" s="19" t="str">
        <f t="shared" si="162"/>
        <v/>
      </c>
      <c r="L463" s="19">
        <f t="shared" si="163"/>
        <v>10000</v>
      </c>
      <c r="M463" s="22" t="str">
        <f>TRIM(Data!$N460)</f>
        <v>Camellia cuspidata</v>
      </c>
      <c r="N463" s="22" t="str">
        <f>TRIM(Data!$A460)</f>
        <v>Camellia cuspidata (Specie)</v>
      </c>
      <c r="O463" s="23" t="str">
        <f>IF(Data!$B460=0,"",Data!$B460)</f>
        <v/>
      </c>
      <c r="P463" s="19" t="str">
        <f>IF(Data!$C460=0,"",Data!$C460)</f>
        <v>1</v>
      </c>
      <c r="Q463" s="23" t="str">
        <f>IF($M463="","",Data!$E460)</f>
        <v>Min</v>
      </c>
      <c r="R463" s="23" t="str">
        <f t="shared" si="164"/>
        <v>Min</v>
      </c>
      <c r="S463" s="23" t="str">
        <f t="shared" si="165"/>
        <v>Min</v>
      </c>
      <c r="T463" s="19" t="str">
        <f>IF(Data!$F460=0,"",Data!$F460)</f>
        <v/>
      </c>
      <c r="U463" s="19" t="str">
        <f>IF(Data!$G460=0,"",Data!$G460)</f>
        <v/>
      </c>
      <c r="V463" s="19" t="str">
        <f>IF(Data!$D460=0,"",Data!$D460)</f>
        <v/>
      </c>
      <c r="W463" s="19" t="str">
        <f>Data!$H460</f>
        <v>Specie</v>
      </c>
      <c r="Y463" s="41" t="e">
        <f t="shared" si="159"/>
        <v>#REF!</v>
      </c>
      <c r="Z463" s="8">
        <f t="shared" si="166"/>
        <v>10000</v>
      </c>
      <c r="AA463" s="8" t="str">
        <f t="shared" si="167"/>
        <v>Camellia cuspidata</v>
      </c>
      <c r="AB463" s="8" t="str">
        <f t="shared" si="168"/>
        <v>Min</v>
      </c>
      <c r="AC463" s="8" t="str">
        <f t="shared" si="169"/>
        <v/>
      </c>
      <c r="AD463" s="8" t="str">
        <f t="shared" si="170"/>
        <v/>
      </c>
      <c r="AE463" s="8" t="str">
        <f t="shared" si="171"/>
        <v/>
      </c>
      <c r="AF463" s="5" t="str">
        <f t="shared" si="172"/>
        <v/>
      </c>
      <c r="AG463" s="46">
        <v>460</v>
      </c>
      <c r="AH463" s="47" t="str">
        <f t="shared" si="160"/>
        <v/>
      </c>
      <c r="AI463" s="48" t="str">
        <f t="shared" si="161"/>
        <v/>
      </c>
      <c r="AK463" s="22" t="e">
        <f>TRIM(#REF!)</f>
        <v>#REF!</v>
      </c>
      <c r="AL463" s="23" t="e">
        <f>IF(#REF!=0,"",#REF!)</f>
        <v>#REF!</v>
      </c>
      <c r="AM463" s="19" t="e">
        <f>IF(#REF!=0,"",#REF!)</f>
        <v>#REF!</v>
      </c>
      <c r="AN463" s="23" t="e">
        <f>IF($AK463="","",#REF!)</f>
        <v>#REF!</v>
      </c>
      <c r="AO463" s="23" t="e">
        <f t="shared" si="173"/>
        <v>#REF!</v>
      </c>
      <c r="AP463" s="19" t="e">
        <f>IF(#REF!=0,"",#REF!)</f>
        <v>#REF!</v>
      </c>
      <c r="AQ463" s="19" t="e">
        <f>IF(#REF!=0,"",#REF!)</f>
        <v>#REF!</v>
      </c>
      <c r="AR463" s="19" t="e">
        <f>IF(#REF!=0,"",#REF!)</f>
        <v>#REF!</v>
      </c>
      <c r="AS463" s="19" t="e">
        <f>#REF!</f>
        <v>#REF!</v>
      </c>
    </row>
    <row r="464" spans="4:45" ht="19.5" thickTop="1" thickBot="1" x14ac:dyDescent="0.25">
      <c r="D464" s="1" t="str">
        <f t="shared" si="157"/>
        <v/>
      </c>
      <c r="E464" s="1" t="str">
        <f t="shared" si="158"/>
        <v/>
      </c>
      <c r="K464" s="19" t="str">
        <f t="shared" si="162"/>
        <v/>
      </c>
      <c r="L464" s="19">
        <f t="shared" si="163"/>
        <v>10000</v>
      </c>
      <c r="M464" s="22" t="str">
        <f>TRIM(Data!$N461)</f>
        <v>Camellia edithae</v>
      </c>
      <c r="N464" s="22" t="str">
        <f>TRIM(Data!$A461)</f>
        <v>Camellia edithae (Specie)</v>
      </c>
      <c r="O464" s="23" t="str">
        <f>IF(Data!$B461=0,"",Data!$B461)</f>
        <v/>
      </c>
      <c r="P464" s="19" t="str">
        <f>IF(Data!$C461=0,"",Data!$C461)</f>
        <v/>
      </c>
      <c r="Q464" s="23" t="str">
        <f>IF($M464="","",Data!$E461)</f>
        <v>M</v>
      </c>
      <c r="R464" s="23" t="str">
        <f t="shared" si="164"/>
        <v>M</v>
      </c>
      <c r="S464" s="23" t="str">
        <f t="shared" si="165"/>
        <v>M</v>
      </c>
      <c r="T464" s="19" t="str">
        <f>IF(Data!$F461=0,"",Data!$F461)</f>
        <v/>
      </c>
      <c r="U464" s="19" t="str">
        <f>IF(Data!$G461=0,"",Data!$G461)</f>
        <v/>
      </c>
      <c r="V464" s="19" t="str">
        <f>IF(Data!$D461=0,"",Data!$D461)</f>
        <v/>
      </c>
      <c r="W464" s="19" t="str">
        <f>Data!$H461</f>
        <v>Specie</v>
      </c>
      <c r="Y464" s="41" t="e">
        <f t="shared" si="159"/>
        <v>#REF!</v>
      </c>
      <c r="Z464" s="8">
        <f t="shared" si="166"/>
        <v>10000</v>
      </c>
      <c r="AA464" s="8" t="str">
        <f t="shared" si="167"/>
        <v>Camellia edithae</v>
      </c>
      <c r="AB464" s="8" t="str">
        <f t="shared" si="168"/>
        <v>M</v>
      </c>
      <c r="AC464" s="8" t="str">
        <f t="shared" si="169"/>
        <v/>
      </c>
      <c r="AD464" s="8" t="str">
        <f t="shared" si="170"/>
        <v/>
      </c>
      <c r="AE464" s="8" t="str">
        <f t="shared" si="171"/>
        <v/>
      </c>
      <c r="AF464" s="5" t="str">
        <f t="shared" si="172"/>
        <v/>
      </c>
      <c r="AG464" s="46">
        <v>461</v>
      </c>
      <c r="AH464" s="47" t="str">
        <f t="shared" si="160"/>
        <v/>
      </c>
      <c r="AI464" s="48" t="str">
        <f t="shared" si="161"/>
        <v/>
      </c>
      <c r="AK464" s="22" t="e">
        <f>TRIM(#REF!)</f>
        <v>#REF!</v>
      </c>
      <c r="AL464" s="23" t="e">
        <f>IF(#REF!=0,"",#REF!)</f>
        <v>#REF!</v>
      </c>
      <c r="AM464" s="19" t="e">
        <f>IF(#REF!=0,"",#REF!)</f>
        <v>#REF!</v>
      </c>
      <c r="AN464" s="23" t="e">
        <f>IF($AK464="","",#REF!)</f>
        <v>#REF!</v>
      </c>
      <c r="AO464" s="23" t="e">
        <f t="shared" si="173"/>
        <v>#REF!</v>
      </c>
      <c r="AP464" s="19" t="e">
        <f>IF(#REF!=0,"",#REF!)</f>
        <v>#REF!</v>
      </c>
      <c r="AQ464" s="19" t="e">
        <f>IF(#REF!=0,"",#REF!)</f>
        <v>#REF!</v>
      </c>
      <c r="AR464" s="19" t="e">
        <f>IF(#REF!=0,"",#REF!)</f>
        <v>#REF!</v>
      </c>
      <c r="AS464" s="19" t="e">
        <f>#REF!</f>
        <v>#REF!</v>
      </c>
    </row>
    <row r="465" spans="4:45" ht="19.5" thickTop="1" thickBot="1" x14ac:dyDescent="0.25">
      <c r="D465" s="1" t="str">
        <f t="shared" si="157"/>
        <v/>
      </c>
      <c r="E465" s="1" t="str">
        <f t="shared" si="158"/>
        <v/>
      </c>
      <c r="K465" s="19" t="str">
        <f t="shared" si="162"/>
        <v/>
      </c>
      <c r="L465" s="19">
        <f t="shared" si="163"/>
        <v>10000</v>
      </c>
      <c r="M465" s="22" t="str">
        <f>TRIM(Data!$N462)</f>
        <v>Camellia flava</v>
      </c>
      <c r="N465" s="22" t="str">
        <f>TRIM(Data!$A462)</f>
        <v>Camellia flava (Specie)</v>
      </c>
      <c r="O465" s="23">
        <f>IF(Data!$B462=0,"",Data!$B462)</f>
        <v>1994</v>
      </c>
      <c r="P465" s="19" t="str">
        <f>IF(Data!$C462=0,"",Data!$C462)</f>
        <v>1</v>
      </c>
      <c r="Q465" s="23" t="str">
        <f>IF($M465="","",Data!$E462)</f>
        <v>S</v>
      </c>
      <c r="R465" s="23" t="str">
        <f t="shared" si="164"/>
        <v>S</v>
      </c>
      <c r="S465" s="23" t="str">
        <f t="shared" si="165"/>
        <v>S</v>
      </c>
      <c r="T465" s="19" t="str">
        <f>IF(Data!$F462=0,"",Data!$F462)</f>
        <v/>
      </c>
      <c r="U465" s="19" t="str">
        <f>IF(Data!$G462=0,"",Data!$G462)</f>
        <v/>
      </c>
      <c r="V465" s="19" t="str">
        <f>IF(Data!$D462=0,"",Data!$D462)</f>
        <v/>
      </c>
      <c r="W465" s="19" t="str">
        <f>Data!$H462</f>
        <v>Specie</v>
      </c>
      <c r="Y465" s="41" t="e">
        <f t="shared" si="159"/>
        <v>#REF!</v>
      </c>
      <c r="Z465" s="8">
        <f t="shared" si="166"/>
        <v>10000</v>
      </c>
      <c r="AA465" s="8" t="str">
        <f t="shared" si="167"/>
        <v>Camellia flava</v>
      </c>
      <c r="AB465" s="8" t="str">
        <f t="shared" si="168"/>
        <v>S</v>
      </c>
      <c r="AC465" s="8" t="str">
        <f t="shared" si="169"/>
        <v/>
      </c>
      <c r="AD465" s="8" t="str">
        <f t="shared" si="170"/>
        <v/>
      </c>
      <c r="AE465" s="8" t="str">
        <f t="shared" si="171"/>
        <v/>
      </c>
      <c r="AF465" s="5">
        <f t="shared" si="172"/>
        <v>1994</v>
      </c>
      <c r="AG465" s="46">
        <v>462</v>
      </c>
      <c r="AH465" s="47" t="str">
        <f t="shared" si="160"/>
        <v/>
      </c>
      <c r="AI465" s="48" t="str">
        <f t="shared" si="161"/>
        <v/>
      </c>
      <c r="AK465" s="22" t="e">
        <f>TRIM(#REF!)</f>
        <v>#REF!</v>
      </c>
      <c r="AL465" s="23" t="e">
        <f>IF(#REF!=0,"",#REF!)</f>
        <v>#REF!</v>
      </c>
      <c r="AM465" s="19" t="e">
        <f>IF(#REF!=0,"",#REF!)</f>
        <v>#REF!</v>
      </c>
      <c r="AN465" s="23" t="e">
        <f>IF($AK465="","",#REF!)</f>
        <v>#REF!</v>
      </c>
      <c r="AO465" s="23" t="e">
        <f t="shared" si="173"/>
        <v>#REF!</v>
      </c>
      <c r="AP465" s="19" t="e">
        <f>IF(#REF!=0,"",#REF!)</f>
        <v>#REF!</v>
      </c>
      <c r="AQ465" s="19" t="e">
        <f>IF(#REF!=0,"",#REF!)</f>
        <v>#REF!</v>
      </c>
      <c r="AR465" s="19" t="e">
        <f>IF(#REF!=0,"",#REF!)</f>
        <v>#REF!</v>
      </c>
      <c r="AS465" s="19" t="e">
        <f>#REF!</f>
        <v>#REF!</v>
      </c>
    </row>
    <row r="466" spans="4:45" ht="19.5" thickTop="1" thickBot="1" x14ac:dyDescent="0.25">
      <c r="D466" s="1" t="str">
        <f t="shared" si="157"/>
        <v/>
      </c>
      <c r="E466" s="1" t="str">
        <f t="shared" si="158"/>
        <v/>
      </c>
      <c r="K466" s="19" t="str">
        <f t="shared" si="162"/>
        <v/>
      </c>
      <c r="L466" s="19">
        <f t="shared" si="163"/>
        <v>10000</v>
      </c>
      <c r="M466" s="22" t="str">
        <f>TRIM(Data!$N463)</f>
        <v>Camellia fraterna</v>
      </c>
      <c r="N466" s="22" t="str">
        <f>TRIM(Data!$A463)</f>
        <v>Camellia fraterna (Specie)</v>
      </c>
      <c r="O466" s="23" t="str">
        <f>IF(Data!$B463=0,"",Data!$B463)</f>
        <v/>
      </c>
      <c r="P466" s="19" t="str">
        <f>IF(Data!$C463=0,"",Data!$C463)</f>
        <v>1</v>
      </c>
      <c r="Q466" s="23" t="str">
        <f>IF($M466="","",Data!$E463)</f>
        <v>S</v>
      </c>
      <c r="R466" s="23" t="str">
        <f t="shared" si="164"/>
        <v>S</v>
      </c>
      <c r="S466" s="23" t="str">
        <f t="shared" si="165"/>
        <v>S</v>
      </c>
      <c r="T466" s="19" t="str">
        <f>IF(Data!$F463=0,"",Data!$F463)</f>
        <v/>
      </c>
      <c r="U466" s="19" t="str">
        <f>IF(Data!$G463=0,"",Data!$G463)</f>
        <v/>
      </c>
      <c r="V466" s="19" t="str">
        <f>IF(Data!$D463=0,"",Data!$D463)</f>
        <v/>
      </c>
      <c r="W466" s="19" t="str">
        <f>Data!$H463</f>
        <v>Specie</v>
      </c>
      <c r="Y466" s="41" t="e">
        <f t="shared" si="159"/>
        <v>#REF!</v>
      </c>
      <c r="Z466" s="8">
        <f t="shared" si="166"/>
        <v>10000</v>
      </c>
      <c r="AA466" s="8" t="str">
        <f t="shared" si="167"/>
        <v>Camellia fraterna</v>
      </c>
      <c r="AB466" s="8" t="str">
        <f t="shared" si="168"/>
        <v>S</v>
      </c>
      <c r="AC466" s="8" t="str">
        <f t="shared" si="169"/>
        <v/>
      </c>
      <c r="AD466" s="8" t="str">
        <f t="shared" si="170"/>
        <v/>
      </c>
      <c r="AE466" s="8" t="str">
        <f t="shared" si="171"/>
        <v/>
      </c>
      <c r="AF466" s="5" t="str">
        <f t="shared" si="172"/>
        <v/>
      </c>
      <c r="AG466" s="46">
        <v>463</v>
      </c>
      <c r="AH466" s="47" t="str">
        <f t="shared" si="160"/>
        <v/>
      </c>
      <c r="AI466" s="48" t="str">
        <f t="shared" si="161"/>
        <v/>
      </c>
      <c r="AK466" s="22" t="e">
        <f>TRIM(#REF!)</f>
        <v>#REF!</v>
      </c>
      <c r="AL466" s="23" t="e">
        <f>IF(#REF!=0,"",#REF!)</f>
        <v>#REF!</v>
      </c>
      <c r="AM466" s="19" t="e">
        <f>IF(#REF!=0,"",#REF!)</f>
        <v>#REF!</v>
      </c>
      <c r="AN466" s="23" t="e">
        <f>IF($AK466="","",#REF!)</f>
        <v>#REF!</v>
      </c>
      <c r="AO466" s="23" t="e">
        <f t="shared" si="173"/>
        <v>#REF!</v>
      </c>
      <c r="AP466" s="19" t="e">
        <f>IF(#REF!=0,"",#REF!)</f>
        <v>#REF!</v>
      </c>
      <c r="AQ466" s="19" t="e">
        <f>IF(#REF!=0,"",#REF!)</f>
        <v>#REF!</v>
      </c>
      <c r="AR466" s="19" t="e">
        <f>IF(#REF!=0,"",#REF!)</f>
        <v>#REF!</v>
      </c>
      <c r="AS466" s="19" t="e">
        <f>#REF!</f>
        <v>#REF!</v>
      </c>
    </row>
    <row r="467" spans="4:45" ht="19.5" thickTop="1" thickBot="1" x14ac:dyDescent="0.25">
      <c r="D467" s="1" t="str">
        <f t="shared" si="157"/>
        <v/>
      </c>
      <c r="E467" s="1" t="str">
        <f t="shared" si="158"/>
        <v/>
      </c>
      <c r="K467" s="19" t="str">
        <f t="shared" si="162"/>
        <v/>
      </c>
      <c r="L467" s="19">
        <f t="shared" si="163"/>
        <v>10000</v>
      </c>
      <c r="M467" s="22" t="str">
        <f>TRIM(Data!$N464)</f>
        <v>Camellia grandiflora</v>
      </c>
      <c r="N467" s="22" t="str">
        <f>TRIM(Data!$A464)</f>
        <v>Camellia grandiflora (Specie)</v>
      </c>
      <c r="O467" s="23" t="str">
        <f>IF(Data!$B464=0,"",Data!$B464)</f>
        <v/>
      </c>
      <c r="P467" s="19" t="str">
        <f>IF(Data!$C464=0,"",Data!$C464)</f>
        <v>1</v>
      </c>
      <c r="Q467" s="23" t="str">
        <f>IF($M467="","",Data!$E464)</f>
        <v>L</v>
      </c>
      <c r="R467" s="23" t="str">
        <f t="shared" si="164"/>
        <v>L</v>
      </c>
      <c r="S467" s="23" t="str">
        <f t="shared" si="165"/>
        <v>L</v>
      </c>
      <c r="T467" s="19" t="str">
        <f>IF(Data!$F464=0,"",Data!$F464)</f>
        <v/>
      </c>
      <c r="U467" s="19" t="str">
        <f>IF(Data!$G464=0,"",Data!$G464)</f>
        <v/>
      </c>
      <c r="V467" s="19" t="str">
        <f>IF(Data!$D464=0,"",Data!$D464)</f>
        <v/>
      </c>
      <c r="W467" s="19" t="str">
        <f>Data!$H464</f>
        <v>Specie</v>
      </c>
      <c r="Y467" s="41" t="e">
        <f t="shared" si="159"/>
        <v>#REF!</v>
      </c>
      <c r="Z467" s="8">
        <f t="shared" si="166"/>
        <v>10000</v>
      </c>
      <c r="AA467" s="8" t="str">
        <f t="shared" si="167"/>
        <v>Camellia grandiflora</v>
      </c>
      <c r="AB467" s="8" t="str">
        <f t="shared" si="168"/>
        <v>L</v>
      </c>
      <c r="AC467" s="8" t="str">
        <f t="shared" si="169"/>
        <v/>
      </c>
      <c r="AD467" s="8" t="str">
        <f t="shared" si="170"/>
        <v/>
      </c>
      <c r="AE467" s="8" t="str">
        <f t="shared" si="171"/>
        <v/>
      </c>
      <c r="AF467" s="5" t="str">
        <f t="shared" si="172"/>
        <v/>
      </c>
      <c r="AG467" s="46">
        <v>464</v>
      </c>
      <c r="AH467" s="47" t="str">
        <f t="shared" si="160"/>
        <v/>
      </c>
      <c r="AI467" s="48" t="str">
        <f t="shared" si="161"/>
        <v/>
      </c>
      <c r="AK467" s="22" t="e">
        <f>TRIM(#REF!)</f>
        <v>#REF!</v>
      </c>
      <c r="AL467" s="23" t="e">
        <f>IF(#REF!=0,"",#REF!)</f>
        <v>#REF!</v>
      </c>
      <c r="AM467" s="19" t="e">
        <f>IF(#REF!=0,"",#REF!)</f>
        <v>#REF!</v>
      </c>
      <c r="AN467" s="23" t="e">
        <f>IF($AK467="","",#REF!)</f>
        <v>#REF!</v>
      </c>
      <c r="AO467" s="23" t="e">
        <f t="shared" si="173"/>
        <v>#REF!</v>
      </c>
      <c r="AP467" s="19" t="e">
        <f>IF(#REF!=0,"",#REF!)</f>
        <v>#REF!</v>
      </c>
      <c r="AQ467" s="19" t="e">
        <f>IF(#REF!=0,"",#REF!)</f>
        <v>#REF!</v>
      </c>
      <c r="AR467" s="19" t="e">
        <f>IF(#REF!=0,"",#REF!)</f>
        <v>#REF!</v>
      </c>
      <c r="AS467" s="19" t="e">
        <f>#REF!</f>
        <v>#REF!</v>
      </c>
    </row>
    <row r="468" spans="4:45" ht="19.5" thickTop="1" thickBot="1" x14ac:dyDescent="0.25">
      <c r="D468" s="1" t="str">
        <f t="shared" si="157"/>
        <v/>
      </c>
      <c r="E468" s="1" t="str">
        <f t="shared" si="158"/>
        <v/>
      </c>
      <c r="K468" s="19" t="str">
        <f t="shared" si="162"/>
        <v/>
      </c>
      <c r="L468" s="19">
        <f t="shared" si="163"/>
        <v>10000</v>
      </c>
      <c r="M468" s="22" t="str">
        <f>TRIM(Data!$N465)</f>
        <v>Camellia granthamiana</v>
      </c>
      <c r="N468" s="22" t="str">
        <f>TRIM(Data!$A465)</f>
        <v>Camellia granthamiana (Specie)</v>
      </c>
      <c r="O468" s="23" t="str">
        <f>IF(Data!$B465=0,"",Data!$B465)</f>
        <v/>
      </c>
      <c r="P468" s="19" t="str">
        <f>IF(Data!$C465=0,"",Data!$C465)</f>
        <v>1</v>
      </c>
      <c r="Q468" s="23" t="str">
        <f>IF($M468="","",Data!$E465)</f>
        <v>VL</v>
      </c>
      <c r="R468" s="23" t="str">
        <f t="shared" si="164"/>
        <v>VL</v>
      </c>
      <c r="S468" s="23" t="str">
        <f t="shared" si="165"/>
        <v>VL</v>
      </c>
      <c r="T468" s="19" t="str">
        <f>IF(Data!$F465=0,"",Data!$F465)</f>
        <v/>
      </c>
      <c r="U468" s="19" t="str">
        <f>IF(Data!$G465=0,"",Data!$G465)</f>
        <v/>
      </c>
      <c r="V468" s="19" t="str">
        <f>IF(Data!$D465=0,"",Data!$D465)</f>
        <v/>
      </c>
      <c r="W468" s="19" t="str">
        <f>Data!$H465</f>
        <v>Specie</v>
      </c>
      <c r="Y468" s="41" t="e">
        <f t="shared" si="159"/>
        <v>#REF!</v>
      </c>
      <c r="Z468" s="8">
        <f t="shared" si="166"/>
        <v>10000</v>
      </c>
      <c r="AA468" s="8" t="str">
        <f t="shared" si="167"/>
        <v>Camellia granthamiana</v>
      </c>
      <c r="AB468" s="8" t="str">
        <f t="shared" si="168"/>
        <v>VL</v>
      </c>
      <c r="AC468" s="8" t="str">
        <f t="shared" si="169"/>
        <v/>
      </c>
      <c r="AD468" s="8" t="str">
        <f t="shared" si="170"/>
        <v/>
      </c>
      <c r="AE468" s="8" t="str">
        <f t="shared" si="171"/>
        <v/>
      </c>
      <c r="AF468" s="5" t="str">
        <f t="shared" si="172"/>
        <v/>
      </c>
      <c r="AG468" s="46">
        <v>465</v>
      </c>
      <c r="AH468" s="47" t="str">
        <f t="shared" si="160"/>
        <v/>
      </c>
      <c r="AI468" s="48" t="str">
        <f t="shared" si="161"/>
        <v/>
      </c>
      <c r="AK468" s="22" t="e">
        <f>TRIM(#REF!)</f>
        <v>#REF!</v>
      </c>
      <c r="AL468" s="23" t="e">
        <f>IF(#REF!=0,"",#REF!)</f>
        <v>#REF!</v>
      </c>
      <c r="AM468" s="19" t="e">
        <f>IF(#REF!=0,"",#REF!)</f>
        <v>#REF!</v>
      </c>
      <c r="AN468" s="23" t="e">
        <f>IF($AK468="","",#REF!)</f>
        <v>#REF!</v>
      </c>
      <c r="AO468" s="23" t="e">
        <f t="shared" si="173"/>
        <v>#REF!</v>
      </c>
      <c r="AP468" s="19" t="e">
        <f>IF(#REF!=0,"",#REF!)</f>
        <v>#REF!</v>
      </c>
      <c r="AQ468" s="19" t="e">
        <f>IF(#REF!=0,"",#REF!)</f>
        <v>#REF!</v>
      </c>
      <c r="AR468" s="19" t="e">
        <f>IF(#REF!=0,"",#REF!)</f>
        <v>#REF!</v>
      </c>
      <c r="AS468" s="19" t="e">
        <f>#REF!</f>
        <v>#REF!</v>
      </c>
    </row>
    <row r="469" spans="4:45" ht="19.5" thickTop="1" thickBot="1" x14ac:dyDescent="0.25">
      <c r="D469" s="1" t="str">
        <f t="shared" si="157"/>
        <v/>
      </c>
      <c r="E469" s="1" t="str">
        <f t="shared" si="158"/>
        <v/>
      </c>
      <c r="K469" s="19" t="str">
        <f t="shared" si="162"/>
        <v/>
      </c>
      <c r="L469" s="19">
        <f t="shared" si="163"/>
        <v>10000</v>
      </c>
      <c r="M469" s="22" t="str">
        <f>TRIM(Data!$N466)</f>
        <v>Camellia handelii</v>
      </c>
      <c r="N469" s="22" t="str">
        <f>TRIM(Data!$A466)</f>
        <v>Camellia handelii (Specie)</v>
      </c>
      <c r="O469" s="23" t="str">
        <f>IF(Data!$B466=0,"",Data!$B466)</f>
        <v/>
      </c>
      <c r="P469" s="19" t="str">
        <f>IF(Data!$C466=0,"",Data!$C466)</f>
        <v>1</v>
      </c>
      <c r="Q469" s="23" t="str">
        <f>IF($M469="","",Data!$E466)</f>
        <v>Min</v>
      </c>
      <c r="R469" s="23" t="str">
        <f t="shared" si="164"/>
        <v>Min</v>
      </c>
      <c r="S469" s="23" t="str">
        <f t="shared" si="165"/>
        <v>Min</v>
      </c>
      <c r="T469" s="19" t="str">
        <f>IF(Data!$F466=0,"",Data!$F466)</f>
        <v/>
      </c>
      <c r="U469" s="19" t="str">
        <f>IF(Data!$G466=0,"",Data!$G466)</f>
        <v/>
      </c>
      <c r="V469" s="19" t="str">
        <f>IF(Data!$D466=0,"",Data!$D466)</f>
        <v/>
      </c>
      <c r="W469" s="19" t="str">
        <f>Data!$H466</f>
        <v>Specie</v>
      </c>
      <c r="Y469" s="41" t="e">
        <f t="shared" si="159"/>
        <v>#REF!</v>
      </c>
      <c r="Z469" s="8">
        <f t="shared" si="166"/>
        <v>10000</v>
      </c>
      <c r="AA469" s="8" t="str">
        <f t="shared" si="167"/>
        <v>Camellia handelii</v>
      </c>
      <c r="AB469" s="8" t="str">
        <f t="shared" si="168"/>
        <v>Min</v>
      </c>
      <c r="AC469" s="8" t="str">
        <f t="shared" si="169"/>
        <v/>
      </c>
      <c r="AD469" s="8" t="str">
        <f t="shared" si="170"/>
        <v/>
      </c>
      <c r="AE469" s="8" t="str">
        <f t="shared" si="171"/>
        <v/>
      </c>
      <c r="AF469" s="5" t="str">
        <f t="shared" si="172"/>
        <v/>
      </c>
      <c r="AG469" s="46">
        <v>466</v>
      </c>
      <c r="AH469" s="47" t="str">
        <f t="shared" si="160"/>
        <v/>
      </c>
      <c r="AI469" s="48" t="str">
        <f t="shared" si="161"/>
        <v/>
      </c>
      <c r="AK469" s="22" t="e">
        <f>TRIM(#REF!)</f>
        <v>#REF!</v>
      </c>
      <c r="AL469" s="23" t="e">
        <f>IF(#REF!=0,"",#REF!)</f>
        <v>#REF!</v>
      </c>
      <c r="AM469" s="19" t="e">
        <f>IF(#REF!=0,"",#REF!)</f>
        <v>#REF!</v>
      </c>
      <c r="AN469" s="23" t="e">
        <f>IF($AK469="","",#REF!)</f>
        <v>#REF!</v>
      </c>
      <c r="AO469" s="23" t="e">
        <f t="shared" si="173"/>
        <v>#REF!</v>
      </c>
      <c r="AP469" s="19" t="e">
        <f>IF(#REF!=0,"",#REF!)</f>
        <v>#REF!</v>
      </c>
      <c r="AQ469" s="19" t="e">
        <f>IF(#REF!=0,"",#REF!)</f>
        <v>#REF!</v>
      </c>
      <c r="AR469" s="19" t="e">
        <f>IF(#REF!=0,"",#REF!)</f>
        <v>#REF!</v>
      </c>
      <c r="AS469" s="19" t="e">
        <f>#REF!</f>
        <v>#REF!</v>
      </c>
    </row>
    <row r="470" spans="4:45" ht="19.5" thickTop="1" thickBot="1" x14ac:dyDescent="0.25">
      <c r="D470" s="1" t="str">
        <f t="shared" si="157"/>
        <v/>
      </c>
      <c r="E470" s="1" t="str">
        <f t="shared" si="158"/>
        <v/>
      </c>
      <c r="K470" s="19" t="str">
        <f t="shared" si="162"/>
        <v/>
      </c>
      <c r="L470" s="19">
        <f t="shared" ref="L470:L533" si="174">IF(ISERROR(SEARCH($B$2,M470)),10000,IF(SEARCH($B$2,M470)=1,SEARCH($B$2,M470)+ROW()/100000,10000))</f>
        <v>10000</v>
      </c>
      <c r="M470" s="22" t="str">
        <f>TRIM(Data!$N467)</f>
        <v>Camellia lapidea</v>
      </c>
      <c r="N470" s="22" t="str">
        <f>TRIM(Data!$A467)</f>
        <v>Camellia lapidea (Specie)</v>
      </c>
      <c r="O470" s="23" t="str">
        <f>IF(Data!$B467=0,"",Data!$B467)</f>
        <v/>
      </c>
      <c r="P470" s="19" t="str">
        <f>IF(Data!$C467=0,"",Data!$C467)</f>
        <v>1</v>
      </c>
      <c r="Q470" s="23" t="str">
        <f>IF($M470="","",Data!$E467)</f>
        <v>M</v>
      </c>
      <c r="R470" s="23" t="str">
        <f t="shared" si="164"/>
        <v>M</v>
      </c>
      <c r="S470" s="23" t="str">
        <f t="shared" si="165"/>
        <v>M</v>
      </c>
      <c r="T470" s="19" t="str">
        <f>IF(Data!$F467=0,"",Data!$F467)</f>
        <v/>
      </c>
      <c r="U470" s="19" t="str">
        <f>IF(Data!$G467=0,"",Data!$G467)</f>
        <v/>
      </c>
      <c r="V470" s="19" t="str">
        <f>IF(Data!$D467=0,"",Data!$D467)</f>
        <v/>
      </c>
      <c r="W470" s="19" t="str">
        <f>Data!$H467</f>
        <v>Specie</v>
      </c>
      <c r="Y470" s="41" t="e">
        <f t="shared" si="159"/>
        <v>#REF!</v>
      </c>
      <c r="Z470" s="8">
        <f t="shared" si="166"/>
        <v>10000</v>
      </c>
      <c r="AA470" s="8" t="str">
        <f t="shared" si="167"/>
        <v>Camellia lapidea</v>
      </c>
      <c r="AB470" s="8" t="str">
        <f t="shared" si="168"/>
        <v>M</v>
      </c>
      <c r="AC470" s="8" t="str">
        <f t="shared" si="169"/>
        <v/>
      </c>
      <c r="AD470" s="8" t="str">
        <f t="shared" ref="AD470:AD533" si="175">U470</f>
        <v/>
      </c>
      <c r="AE470" s="8" t="str">
        <f t="shared" si="171"/>
        <v/>
      </c>
      <c r="AF470" s="5" t="str">
        <f t="shared" si="172"/>
        <v/>
      </c>
      <c r="AG470" s="46">
        <v>467</v>
      </c>
      <c r="AH470" s="47" t="str">
        <f t="shared" si="160"/>
        <v/>
      </c>
      <c r="AI470" s="48" t="str">
        <f t="shared" si="161"/>
        <v/>
      </c>
      <c r="AK470" s="22" t="e">
        <f>TRIM(#REF!)</f>
        <v>#REF!</v>
      </c>
      <c r="AL470" s="23" t="e">
        <f>IF(#REF!=0,"",#REF!)</f>
        <v>#REF!</v>
      </c>
      <c r="AM470" s="19" t="e">
        <f>IF(#REF!=0,"",#REF!)</f>
        <v>#REF!</v>
      </c>
      <c r="AN470" s="23" t="e">
        <f>IF($AK470="","",#REF!)</f>
        <v>#REF!</v>
      </c>
      <c r="AO470" s="23" t="e">
        <f t="shared" si="173"/>
        <v>#REF!</v>
      </c>
      <c r="AP470" s="19" t="e">
        <f>IF(#REF!=0,"",#REF!)</f>
        <v>#REF!</v>
      </c>
      <c r="AQ470" s="19" t="e">
        <f>IF(#REF!=0,"",#REF!)</f>
        <v>#REF!</v>
      </c>
      <c r="AR470" s="19" t="e">
        <f>IF(#REF!=0,"",#REF!)</f>
        <v>#REF!</v>
      </c>
      <c r="AS470" s="19" t="e">
        <f>#REF!</f>
        <v>#REF!</v>
      </c>
    </row>
    <row r="471" spans="4:45" ht="19.5" thickTop="1" thickBot="1" x14ac:dyDescent="0.25">
      <c r="D471" s="1" t="str">
        <f t="shared" si="157"/>
        <v/>
      </c>
      <c r="E471" s="1" t="str">
        <f t="shared" si="158"/>
        <v/>
      </c>
      <c r="K471" s="19" t="str">
        <f t="shared" si="162"/>
        <v/>
      </c>
      <c r="L471" s="19">
        <f t="shared" si="174"/>
        <v>10000</v>
      </c>
      <c r="M471" s="22" t="str">
        <f>TRIM(Data!$N468)</f>
        <v>Camellia longicarpa</v>
      </c>
      <c r="N471" s="22" t="str">
        <f>TRIM(Data!$A468)</f>
        <v>Camellia longicarpa (Specie)</v>
      </c>
      <c r="O471" s="23" t="str">
        <f>IF(Data!$B468=0,"",Data!$B468)</f>
        <v/>
      </c>
      <c r="P471" s="19" t="str">
        <f>IF(Data!$C468=0,"",Data!$C468)</f>
        <v/>
      </c>
      <c r="Q471" s="23" t="str">
        <f>IF($M471="","",Data!$E468)</f>
        <v>Min</v>
      </c>
      <c r="R471" s="23" t="str">
        <f t="shared" si="164"/>
        <v>Min</v>
      </c>
      <c r="S471" s="23" t="str">
        <f t="shared" si="165"/>
        <v>Min</v>
      </c>
      <c r="T471" s="19" t="str">
        <f>IF(Data!$F468=0,"",Data!$F468)</f>
        <v>WHITE</v>
      </c>
      <c r="U471" s="19" t="str">
        <f>IF(Data!$G468=0,"",Data!$G468)</f>
        <v/>
      </c>
      <c r="V471" s="19" t="str">
        <f>IF(Data!$D468=0,"",Data!$D468)</f>
        <v/>
      </c>
      <c r="W471" s="19" t="str">
        <f>Data!$H468</f>
        <v>Specie</v>
      </c>
      <c r="Y471" s="41" t="e">
        <f t="shared" si="159"/>
        <v>#REF!</v>
      </c>
      <c r="Z471" s="8">
        <f t="shared" si="166"/>
        <v>10000</v>
      </c>
      <c r="AA471" s="8" t="str">
        <f t="shared" si="167"/>
        <v>Camellia longicarpa</v>
      </c>
      <c r="AB471" s="8" t="str">
        <f t="shared" si="168"/>
        <v>Min</v>
      </c>
      <c r="AC471" s="8" t="str">
        <f t="shared" si="169"/>
        <v>WHITE</v>
      </c>
      <c r="AD471" s="8" t="str">
        <f t="shared" si="175"/>
        <v/>
      </c>
      <c r="AE471" s="8" t="str">
        <f t="shared" si="171"/>
        <v/>
      </c>
      <c r="AF471" s="5" t="str">
        <f t="shared" si="172"/>
        <v/>
      </c>
      <c r="AG471" s="46">
        <v>468</v>
      </c>
      <c r="AH471" s="47" t="str">
        <f t="shared" si="160"/>
        <v/>
      </c>
      <c r="AI471" s="48" t="str">
        <f t="shared" si="161"/>
        <v/>
      </c>
      <c r="AK471" s="22" t="e">
        <f>TRIM(#REF!)</f>
        <v>#REF!</v>
      </c>
      <c r="AL471" s="23" t="e">
        <f>IF(#REF!=0,"",#REF!)</f>
        <v>#REF!</v>
      </c>
      <c r="AM471" s="19" t="e">
        <f>IF(#REF!=0,"",#REF!)</f>
        <v>#REF!</v>
      </c>
      <c r="AN471" s="23" t="e">
        <f>IF($AK471="","",#REF!)</f>
        <v>#REF!</v>
      </c>
      <c r="AO471" s="23" t="e">
        <f t="shared" si="173"/>
        <v>#REF!</v>
      </c>
      <c r="AP471" s="19" t="e">
        <f>IF(#REF!=0,"",#REF!)</f>
        <v>#REF!</v>
      </c>
      <c r="AQ471" s="19" t="e">
        <f>IF(#REF!=0,"",#REF!)</f>
        <v>#REF!</v>
      </c>
      <c r="AR471" s="19" t="e">
        <f>IF(#REF!=0,"",#REF!)</f>
        <v>#REF!</v>
      </c>
      <c r="AS471" s="19" t="e">
        <f>#REF!</f>
        <v>#REF!</v>
      </c>
    </row>
    <row r="472" spans="4:45" ht="19.5" thickTop="1" thickBot="1" x14ac:dyDescent="0.25">
      <c r="D472" s="1" t="str">
        <f t="shared" si="157"/>
        <v/>
      </c>
      <c r="E472" s="1" t="str">
        <f t="shared" si="158"/>
        <v/>
      </c>
      <c r="K472" s="19" t="str">
        <f t="shared" si="162"/>
        <v/>
      </c>
      <c r="L472" s="19">
        <f t="shared" si="174"/>
        <v>10000</v>
      </c>
      <c r="M472" s="22" t="str">
        <f>TRIM(Data!$N469)</f>
        <v>Camellia lutchuensis</v>
      </c>
      <c r="N472" s="22" t="str">
        <f>TRIM(Data!$A469)</f>
        <v>Camellia lutchuensis (Specie)</v>
      </c>
      <c r="O472" s="23" t="str">
        <f>IF(Data!$B469=0,"",Data!$B469)</f>
        <v/>
      </c>
      <c r="P472" s="19" t="str">
        <f>IF(Data!$C469=0,"",Data!$C469)</f>
        <v>1</v>
      </c>
      <c r="Q472" s="23" t="str">
        <f>IF($M472="","",Data!$E469)</f>
        <v>S</v>
      </c>
      <c r="R472" s="23" t="str">
        <f t="shared" si="164"/>
        <v>S</v>
      </c>
      <c r="S472" s="23" t="str">
        <f t="shared" si="165"/>
        <v>S</v>
      </c>
      <c r="T472" s="19" t="str">
        <f>IF(Data!$F469=0,"",Data!$F469)</f>
        <v/>
      </c>
      <c r="U472" s="19" t="str">
        <f>IF(Data!$G469=0,"",Data!$G469)</f>
        <v/>
      </c>
      <c r="V472" s="19" t="str">
        <f>IF(Data!$D469=0,"",Data!$D469)</f>
        <v/>
      </c>
      <c r="W472" s="19" t="str">
        <f>Data!$H469</f>
        <v>Specie</v>
      </c>
      <c r="Y472" s="41" t="e">
        <f t="shared" si="159"/>
        <v>#REF!</v>
      </c>
      <c r="Z472" s="8">
        <f t="shared" si="166"/>
        <v>10000</v>
      </c>
      <c r="AA472" s="8" t="str">
        <f t="shared" si="167"/>
        <v>Camellia lutchuensis</v>
      </c>
      <c r="AB472" s="8" t="str">
        <f t="shared" si="168"/>
        <v>S</v>
      </c>
      <c r="AC472" s="8" t="str">
        <f t="shared" si="169"/>
        <v/>
      </c>
      <c r="AD472" s="8" t="str">
        <f t="shared" si="175"/>
        <v/>
      </c>
      <c r="AE472" s="8" t="str">
        <f t="shared" si="171"/>
        <v/>
      </c>
      <c r="AF472" s="5" t="str">
        <f t="shared" si="172"/>
        <v/>
      </c>
      <c r="AG472" s="46">
        <v>469</v>
      </c>
      <c r="AH472" s="47" t="str">
        <f t="shared" si="160"/>
        <v/>
      </c>
      <c r="AI472" s="48" t="str">
        <f t="shared" si="161"/>
        <v/>
      </c>
      <c r="AK472" s="22" t="e">
        <f>TRIM(#REF!)</f>
        <v>#REF!</v>
      </c>
      <c r="AL472" s="23" t="e">
        <f>IF(#REF!=0,"",#REF!)</f>
        <v>#REF!</v>
      </c>
      <c r="AM472" s="19" t="e">
        <f>IF(#REF!=0,"",#REF!)</f>
        <v>#REF!</v>
      </c>
      <c r="AN472" s="23" t="e">
        <f>IF($AK472="","",#REF!)</f>
        <v>#REF!</v>
      </c>
      <c r="AO472" s="23" t="e">
        <f t="shared" si="173"/>
        <v>#REF!</v>
      </c>
      <c r="AP472" s="19" t="e">
        <f>IF(#REF!=0,"",#REF!)</f>
        <v>#REF!</v>
      </c>
      <c r="AQ472" s="19" t="e">
        <f>IF(#REF!=0,"",#REF!)</f>
        <v>#REF!</v>
      </c>
      <c r="AR472" s="19" t="e">
        <f>IF(#REF!=0,"",#REF!)</f>
        <v>#REF!</v>
      </c>
      <c r="AS472" s="19" t="e">
        <f>#REF!</f>
        <v>#REF!</v>
      </c>
    </row>
    <row r="473" spans="4:45" ht="19.5" thickTop="1" thickBot="1" x14ac:dyDescent="0.25">
      <c r="D473" s="1" t="str">
        <f t="shared" si="157"/>
        <v/>
      </c>
      <c r="E473" s="1" t="str">
        <f t="shared" si="158"/>
        <v/>
      </c>
      <c r="K473" s="19" t="str">
        <f t="shared" si="162"/>
        <v/>
      </c>
      <c r="L473" s="19">
        <f t="shared" si="174"/>
        <v>10000</v>
      </c>
      <c r="M473" s="22" t="str">
        <f>TRIM(Data!$N470)</f>
        <v>C. M. Gordy</v>
      </c>
      <c r="N473" s="22" t="str">
        <f>TRIM(Data!$A470)</f>
        <v>C. M. Gordy</v>
      </c>
      <c r="O473" s="23">
        <f>IF(Data!$B470=0,"",Data!$B470)</f>
        <v>2013</v>
      </c>
      <c r="P473" s="19" t="str">
        <f>IF(Data!$C470=0,"",Data!$C470)</f>
        <v>1</v>
      </c>
      <c r="Q473" s="23" t="str">
        <f>IF($M473="","",Data!$E470)</f>
        <v>L</v>
      </c>
      <c r="R473" s="23" t="str">
        <f t="shared" si="164"/>
        <v>L</v>
      </c>
      <c r="S473" s="23" t="str">
        <f t="shared" si="165"/>
        <v>L</v>
      </c>
      <c r="T473" s="19" t="str">
        <f>IF(Data!$F470=0,"",Data!$F470)</f>
        <v/>
      </c>
      <c r="U473" s="19" t="str">
        <f>IF(Data!$G470=0,"",Data!$G470)</f>
        <v/>
      </c>
      <c r="V473" s="19" t="str">
        <f>IF(Data!$D470=0,"",Data!$D470)</f>
        <v/>
      </c>
      <c r="W473" s="19" t="str">
        <f>Data!$H470</f>
        <v>Japonica</v>
      </c>
      <c r="Y473" s="41" t="e">
        <f t="shared" si="159"/>
        <v>#REF!</v>
      </c>
      <c r="Z473" s="8">
        <f t="shared" si="166"/>
        <v>10000</v>
      </c>
      <c r="AA473" s="8" t="str">
        <f t="shared" si="167"/>
        <v>C. M. Gordy</v>
      </c>
      <c r="AB473" s="8" t="str">
        <f t="shared" si="168"/>
        <v>L</v>
      </c>
      <c r="AC473" s="8" t="str">
        <f t="shared" si="169"/>
        <v/>
      </c>
      <c r="AD473" s="8" t="str">
        <f t="shared" si="175"/>
        <v/>
      </c>
      <c r="AE473" s="8" t="str">
        <f t="shared" si="171"/>
        <v/>
      </c>
      <c r="AF473" s="5">
        <f t="shared" si="172"/>
        <v>2013</v>
      </c>
      <c r="AG473" s="46">
        <v>470</v>
      </c>
      <c r="AH473" s="47" t="str">
        <f t="shared" si="160"/>
        <v/>
      </c>
      <c r="AI473" s="48" t="str">
        <f t="shared" si="161"/>
        <v/>
      </c>
      <c r="AK473" s="22" t="e">
        <f>TRIM(#REF!)</f>
        <v>#REF!</v>
      </c>
      <c r="AL473" s="23" t="e">
        <f>IF(#REF!=0,"",#REF!)</f>
        <v>#REF!</v>
      </c>
      <c r="AM473" s="19" t="e">
        <f>IF(#REF!=0,"",#REF!)</f>
        <v>#REF!</v>
      </c>
      <c r="AN473" s="23" t="e">
        <f>IF($AK473="","",#REF!)</f>
        <v>#REF!</v>
      </c>
      <c r="AO473" s="23" t="e">
        <f t="shared" si="173"/>
        <v>#REF!</v>
      </c>
      <c r="AP473" s="19" t="e">
        <f>IF(#REF!=0,"",#REF!)</f>
        <v>#REF!</v>
      </c>
      <c r="AQ473" s="19" t="e">
        <f>IF(#REF!=0,"",#REF!)</f>
        <v>#REF!</v>
      </c>
      <c r="AR473" s="19" t="e">
        <f>IF(#REF!=0,"",#REF!)</f>
        <v>#REF!</v>
      </c>
      <c r="AS473" s="19" t="e">
        <f>#REF!</f>
        <v>#REF!</v>
      </c>
    </row>
    <row r="474" spans="4:45" ht="19.5" thickTop="1" thickBot="1" x14ac:dyDescent="0.25">
      <c r="D474" s="1" t="str">
        <f t="shared" si="157"/>
        <v/>
      </c>
      <c r="E474" s="1" t="str">
        <f t="shared" si="158"/>
        <v/>
      </c>
      <c r="K474" s="19" t="str">
        <f t="shared" si="162"/>
        <v/>
      </c>
      <c r="L474" s="19">
        <f t="shared" si="174"/>
        <v>10000</v>
      </c>
      <c r="M474" s="22" t="str">
        <f>TRIM(Data!$N471)</f>
        <v>C. M. Hovey</v>
      </c>
      <c r="N474" s="22" t="str">
        <f>TRIM(Data!$A471)</f>
        <v>C. M. Hovey (Colonel Fiery, William S. Hastie)</v>
      </c>
      <c r="O474" s="23">
        <f>IF(Data!$B471=0,"",Data!$B471)</f>
        <v>1853</v>
      </c>
      <c r="P474" s="19" t="str">
        <f>IF(Data!$C471=0,"",Data!$C471)</f>
        <v>1</v>
      </c>
      <c r="Q474" s="23" t="str">
        <f>IF($M474="","",Data!$E471)</f>
        <v>M</v>
      </c>
      <c r="R474" s="23" t="str">
        <f t="shared" si="164"/>
        <v>M</v>
      </c>
      <c r="S474" s="23" t="str">
        <f t="shared" si="165"/>
        <v>M</v>
      </c>
      <c r="T474" s="19" t="str">
        <f>IF(Data!$F471=0,"",Data!$F471)</f>
        <v/>
      </c>
      <c r="U474" s="19" t="str">
        <f>IF(Data!$G471=0,"",Data!$G471)</f>
        <v>FD</v>
      </c>
      <c r="V474" s="19" t="str">
        <f>IF(Data!$D471=0,"",Data!$D471)</f>
        <v>ANTIQUE</v>
      </c>
      <c r="W474" s="19" t="str">
        <f>Data!$H471</f>
        <v>Japonica</v>
      </c>
      <c r="Y474" s="41" t="e">
        <f t="shared" si="159"/>
        <v>#REF!</v>
      </c>
      <c r="Z474" s="8">
        <f t="shared" si="166"/>
        <v>474</v>
      </c>
      <c r="AA474" s="8" t="str">
        <f t="shared" si="167"/>
        <v>C. M. Hovey</v>
      </c>
      <c r="AB474" s="8" t="str">
        <f t="shared" si="168"/>
        <v>M</v>
      </c>
      <c r="AC474" s="8" t="str">
        <f t="shared" si="169"/>
        <v/>
      </c>
      <c r="AD474" s="8" t="str">
        <f t="shared" si="175"/>
        <v>FD</v>
      </c>
      <c r="AE474" s="8" t="str">
        <f t="shared" si="171"/>
        <v>ANTIQUE</v>
      </c>
      <c r="AF474" s="5">
        <f t="shared" si="172"/>
        <v>1853</v>
      </c>
      <c r="AG474" s="46">
        <v>471</v>
      </c>
      <c r="AH474" s="47" t="str">
        <f t="shared" si="160"/>
        <v/>
      </c>
      <c r="AI474" s="48" t="str">
        <f t="shared" si="161"/>
        <v/>
      </c>
      <c r="AK474" s="22" t="e">
        <f>TRIM(#REF!)</f>
        <v>#REF!</v>
      </c>
      <c r="AL474" s="23" t="e">
        <f>IF(#REF!=0,"",#REF!)</f>
        <v>#REF!</v>
      </c>
      <c r="AM474" s="19" t="e">
        <f>IF(#REF!=0,"",#REF!)</f>
        <v>#REF!</v>
      </c>
      <c r="AN474" s="23" t="e">
        <f>IF($AK474="","",#REF!)</f>
        <v>#REF!</v>
      </c>
      <c r="AO474" s="23" t="e">
        <f t="shared" si="173"/>
        <v>#REF!</v>
      </c>
      <c r="AP474" s="19" t="e">
        <f>IF(#REF!=0,"",#REF!)</f>
        <v>#REF!</v>
      </c>
      <c r="AQ474" s="19" t="e">
        <f>IF(#REF!=0,"",#REF!)</f>
        <v>#REF!</v>
      </c>
      <c r="AR474" s="19" t="e">
        <f>IF(#REF!=0,"",#REF!)</f>
        <v>#REF!</v>
      </c>
      <c r="AS474" s="19" t="e">
        <f>#REF!</f>
        <v>#REF!</v>
      </c>
    </row>
    <row r="475" spans="4:45" ht="19.5" thickTop="1" thickBot="1" x14ac:dyDescent="0.25">
      <c r="D475" s="1" t="str">
        <f t="shared" si="157"/>
        <v/>
      </c>
      <c r="E475" s="1" t="str">
        <f t="shared" si="158"/>
        <v/>
      </c>
      <c r="K475" s="19" t="str">
        <f t="shared" si="162"/>
        <v/>
      </c>
      <c r="L475" s="19">
        <f t="shared" si="174"/>
        <v>10000</v>
      </c>
      <c r="M475" s="22" t="str">
        <f>TRIM(Data!$N472)</f>
        <v>C. M. Wilson</v>
      </c>
      <c r="N475" s="22" t="str">
        <f>TRIM(Data!$A472)</f>
        <v>C. M. Wilson (Grace Burkard, Lucille Ferrell)</v>
      </c>
      <c r="O475" s="23">
        <f>IF(Data!$B472=0,"",Data!$B472)</f>
        <v>1949</v>
      </c>
      <c r="P475" s="19" t="str">
        <f>IF(Data!$C472=0,"",Data!$C472)</f>
        <v>1</v>
      </c>
      <c r="Q475" s="23" t="str">
        <f>IF($M475="","",Data!$E472)</f>
        <v>L-VL</v>
      </c>
      <c r="R475" s="23" t="str">
        <f t="shared" si="164"/>
        <v>L</v>
      </c>
      <c r="S475" s="23" t="str">
        <f t="shared" si="165"/>
        <v>L</v>
      </c>
      <c r="T475" s="19" t="str">
        <f>IF(Data!$F472=0,"",Data!$F472)</f>
        <v/>
      </c>
      <c r="U475" s="19" t="str">
        <f>IF(Data!$G472=0,"",Data!$G472)</f>
        <v/>
      </c>
      <c r="V475" s="19" t="str">
        <f>IF(Data!$D472=0,"",Data!$D472)</f>
        <v/>
      </c>
      <c r="W475" s="19" t="str">
        <f>Data!$H472</f>
        <v>Japonica</v>
      </c>
      <c r="Y475" s="41" t="e">
        <f t="shared" si="159"/>
        <v>#REF!</v>
      </c>
      <c r="Z475" s="8">
        <f t="shared" si="166"/>
        <v>10000</v>
      </c>
      <c r="AA475" s="8" t="str">
        <f t="shared" si="167"/>
        <v>C. M. Wilson</v>
      </c>
      <c r="AB475" s="8" t="str">
        <f t="shared" si="168"/>
        <v>L</v>
      </c>
      <c r="AC475" s="8" t="str">
        <f t="shared" si="169"/>
        <v/>
      </c>
      <c r="AD475" s="8" t="str">
        <f t="shared" si="175"/>
        <v/>
      </c>
      <c r="AE475" s="8" t="str">
        <f t="shared" si="171"/>
        <v/>
      </c>
      <c r="AF475" s="5">
        <f t="shared" si="172"/>
        <v>1949</v>
      </c>
      <c r="AG475" s="46">
        <v>472</v>
      </c>
      <c r="AH475" s="47" t="str">
        <f t="shared" si="160"/>
        <v/>
      </c>
      <c r="AI475" s="48" t="str">
        <f t="shared" si="161"/>
        <v/>
      </c>
      <c r="AK475" s="22" t="e">
        <f>TRIM(#REF!)</f>
        <v>#REF!</v>
      </c>
      <c r="AL475" s="23" t="e">
        <f>IF(#REF!=0,"",#REF!)</f>
        <v>#REF!</v>
      </c>
      <c r="AM475" s="19" t="e">
        <f>IF(#REF!=0,"",#REF!)</f>
        <v>#REF!</v>
      </c>
      <c r="AN475" s="23" t="e">
        <f>IF($AK475="","",#REF!)</f>
        <v>#REF!</v>
      </c>
      <c r="AO475" s="23" t="e">
        <f t="shared" si="173"/>
        <v>#REF!</v>
      </c>
      <c r="AP475" s="19" t="e">
        <f>IF(#REF!=0,"",#REF!)</f>
        <v>#REF!</v>
      </c>
      <c r="AQ475" s="19" t="e">
        <f>IF(#REF!=0,"",#REF!)</f>
        <v>#REF!</v>
      </c>
      <c r="AR475" s="19" t="e">
        <f>IF(#REF!=0,"",#REF!)</f>
        <v>#REF!</v>
      </c>
      <c r="AS475" s="19" t="e">
        <f>#REF!</f>
        <v>#REF!</v>
      </c>
    </row>
    <row r="476" spans="4:45" ht="19.5" thickTop="1" thickBot="1" x14ac:dyDescent="0.25">
      <c r="D476" s="1" t="str">
        <f t="shared" si="157"/>
        <v/>
      </c>
      <c r="E476" s="1" t="str">
        <f t="shared" si="158"/>
        <v/>
      </c>
      <c r="K476" s="19" t="str">
        <f t="shared" si="162"/>
        <v/>
      </c>
      <c r="L476" s="19">
        <f t="shared" si="174"/>
        <v>10000</v>
      </c>
      <c r="M476" s="22" t="str">
        <f>TRIM(Data!$N473)</f>
        <v>Camellia maliflora</v>
      </c>
      <c r="N476" s="22" t="str">
        <f>TRIM(Data!$A473)</f>
        <v>Camellia maliflora (Specie)</v>
      </c>
      <c r="O476" s="23" t="str">
        <f>IF(Data!$B473=0,"",Data!$B473)</f>
        <v/>
      </c>
      <c r="P476" s="19" t="str">
        <f>IF(Data!$C473=0,"",Data!$C473)</f>
        <v>1</v>
      </c>
      <c r="Q476" s="23" t="str">
        <f>IF($M476="","",Data!$E473)</f>
        <v>S</v>
      </c>
      <c r="R476" s="23" t="str">
        <f t="shared" si="164"/>
        <v>S</v>
      </c>
      <c r="S476" s="23" t="str">
        <f t="shared" si="165"/>
        <v>S</v>
      </c>
      <c r="T476" s="19" t="str">
        <f>IF(Data!$F473=0,"",Data!$F473)</f>
        <v/>
      </c>
      <c r="U476" s="19" t="str">
        <f>IF(Data!$G473=0,"",Data!$G473)</f>
        <v/>
      </c>
      <c r="V476" s="19" t="str">
        <f>IF(Data!$D473=0,"",Data!$D473)</f>
        <v/>
      </c>
      <c r="W476" s="19" t="str">
        <f>Data!$H473</f>
        <v>Specie</v>
      </c>
      <c r="Y476" s="41" t="e">
        <f t="shared" si="159"/>
        <v>#REF!</v>
      </c>
      <c r="Z476" s="8">
        <f t="shared" si="166"/>
        <v>10000</v>
      </c>
      <c r="AA476" s="8" t="str">
        <f t="shared" si="167"/>
        <v>Camellia maliflora</v>
      </c>
      <c r="AB476" s="8" t="str">
        <f t="shared" si="168"/>
        <v>S</v>
      </c>
      <c r="AC476" s="8" t="str">
        <f t="shared" si="169"/>
        <v/>
      </c>
      <c r="AD476" s="8" t="str">
        <f t="shared" si="175"/>
        <v/>
      </c>
      <c r="AE476" s="8" t="str">
        <f t="shared" si="171"/>
        <v/>
      </c>
      <c r="AF476" s="5" t="str">
        <f t="shared" si="172"/>
        <v/>
      </c>
      <c r="AG476" s="46">
        <v>473</v>
      </c>
      <c r="AH476" s="47" t="str">
        <f t="shared" si="160"/>
        <v/>
      </c>
      <c r="AI476" s="48" t="str">
        <f t="shared" si="161"/>
        <v/>
      </c>
      <c r="AK476" s="22" t="e">
        <f>TRIM(#REF!)</f>
        <v>#REF!</v>
      </c>
      <c r="AL476" s="23" t="e">
        <f>IF(#REF!=0,"",#REF!)</f>
        <v>#REF!</v>
      </c>
      <c r="AM476" s="19" t="e">
        <f>IF(#REF!=0,"",#REF!)</f>
        <v>#REF!</v>
      </c>
      <c r="AN476" s="23" t="e">
        <f>IF($AK476="","",#REF!)</f>
        <v>#REF!</v>
      </c>
      <c r="AO476" s="23" t="e">
        <f t="shared" si="173"/>
        <v>#REF!</v>
      </c>
      <c r="AP476" s="19" t="e">
        <f>IF(#REF!=0,"",#REF!)</f>
        <v>#REF!</v>
      </c>
      <c r="AQ476" s="19" t="e">
        <f>IF(#REF!=0,"",#REF!)</f>
        <v>#REF!</v>
      </c>
      <c r="AR476" s="19" t="e">
        <f>IF(#REF!=0,"",#REF!)</f>
        <v>#REF!</v>
      </c>
      <c r="AS476" s="19" t="e">
        <f>#REF!</f>
        <v>#REF!</v>
      </c>
    </row>
    <row r="477" spans="4:45" ht="19.5" thickTop="1" thickBot="1" x14ac:dyDescent="0.25">
      <c r="D477" s="1" t="str">
        <f t="shared" si="157"/>
        <v/>
      </c>
      <c r="E477" s="1" t="str">
        <f t="shared" si="158"/>
        <v/>
      </c>
      <c r="K477" s="19" t="str">
        <f t="shared" si="162"/>
        <v/>
      </c>
      <c r="L477" s="19">
        <f t="shared" si="174"/>
        <v>10000</v>
      </c>
      <c r="M477" s="22" t="str">
        <f>TRIM(Data!$N474)</f>
        <v>C. N. Hastie</v>
      </c>
      <c r="N477" s="22" t="str">
        <f>TRIM(Data!$A474)</f>
        <v>C. N. Hastie</v>
      </c>
      <c r="O477" s="23" t="str">
        <f>IF(Data!$B474=0,"",Data!$B474)</f>
        <v>1840's</v>
      </c>
      <c r="P477" s="19" t="str">
        <f>IF(Data!$C474=0,"",Data!$C474)</f>
        <v/>
      </c>
      <c r="Q477" s="23" t="str">
        <f>IF($M477="","",Data!$E474)</f>
        <v>M</v>
      </c>
      <c r="R477" s="23" t="str">
        <f t="shared" si="164"/>
        <v>M</v>
      </c>
      <c r="S477" s="23" t="str">
        <f t="shared" si="165"/>
        <v>M</v>
      </c>
      <c r="T477" s="19" t="str">
        <f>IF(Data!$F474=0,"",Data!$F474)</f>
        <v/>
      </c>
      <c r="U477" s="19" t="str">
        <f>IF(Data!$G474=0,"",Data!$G474)</f>
        <v/>
      </c>
      <c r="V477" s="19" t="str">
        <f>IF(Data!$D474=0,"",Data!$D474)</f>
        <v>ANTIQUE</v>
      </c>
      <c r="W477" s="19" t="str">
        <f>Data!$H474</f>
        <v>Japonica</v>
      </c>
      <c r="Y477" s="41" t="e">
        <f t="shared" si="159"/>
        <v>#REF!</v>
      </c>
      <c r="Z477" s="8">
        <f t="shared" si="166"/>
        <v>477</v>
      </c>
      <c r="AA477" s="8" t="str">
        <f t="shared" si="167"/>
        <v>C. N. Hastie</v>
      </c>
      <c r="AB477" s="8" t="str">
        <f t="shared" si="168"/>
        <v>M</v>
      </c>
      <c r="AC477" s="8" t="str">
        <f t="shared" si="169"/>
        <v/>
      </c>
      <c r="AD477" s="8" t="str">
        <f t="shared" si="175"/>
        <v/>
      </c>
      <c r="AE477" s="8" t="str">
        <f t="shared" si="171"/>
        <v>ANTIQUE</v>
      </c>
      <c r="AF477" s="5" t="str">
        <f t="shared" si="172"/>
        <v>1840's</v>
      </c>
      <c r="AG477" s="46">
        <v>474</v>
      </c>
      <c r="AH477" s="47" t="str">
        <f t="shared" si="160"/>
        <v/>
      </c>
      <c r="AI477" s="48" t="str">
        <f t="shared" si="161"/>
        <v/>
      </c>
      <c r="AK477" s="22" t="e">
        <f>TRIM(#REF!)</f>
        <v>#REF!</v>
      </c>
      <c r="AL477" s="23" t="e">
        <f>IF(#REF!=0,"",#REF!)</f>
        <v>#REF!</v>
      </c>
      <c r="AM477" s="19" t="e">
        <f>IF(#REF!=0,"",#REF!)</f>
        <v>#REF!</v>
      </c>
      <c r="AN477" s="23" t="e">
        <f>IF($AK477="","",#REF!)</f>
        <v>#REF!</v>
      </c>
      <c r="AO477" s="23" t="e">
        <f t="shared" si="173"/>
        <v>#REF!</v>
      </c>
      <c r="AP477" s="19" t="e">
        <f>IF(#REF!=0,"",#REF!)</f>
        <v>#REF!</v>
      </c>
      <c r="AQ477" s="19" t="e">
        <f>IF(#REF!=0,"",#REF!)</f>
        <v>#REF!</v>
      </c>
      <c r="AR477" s="19" t="e">
        <f>IF(#REF!=0,"",#REF!)</f>
        <v>#REF!</v>
      </c>
      <c r="AS477" s="19" t="e">
        <f>#REF!</f>
        <v>#REF!</v>
      </c>
    </row>
    <row r="478" spans="4:45" ht="19.5" thickTop="1" thickBot="1" x14ac:dyDescent="0.25">
      <c r="D478" s="1" t="str">
        <f t="shared" si="157"/>
        <v/>
      </c>
      <c r="E478" s="1" t="str">
        <f t="shared" si="158"/>
        <v/>
      </c>
      <c r="K478" s="19" t="str">
        <f t="shared" si="162"/>
        <v/>
      </c>
      <c r="L478" s="19">
        <f t="shared" si="174"/>
        <v>10000</v>
      </c>
      <c r="M478" s="22" t="str">
        <f>TRIM(Data!$N475)</f>
        <v>Camellia nitidissima</v>
      </c>
      <c r="N478" s="22" t="str">
        <f>TRIM(Data!$A475)</f>
        <v>Camellia nitidissima (Specie)</v>
      </c>
      <c r="O478" s="23" t="str">
        <f>IF(Data!$B475=0,"",Data!$B475)</f>
        <v/>
      </c>
      <c r="P478" s="19" t="str">
        <f>IF(Data!$C475=0,"",Data!$C475)</f>
        <v>1</v>
      </c>
      <c r="Q478" s="23" t="str">
        <f>IF($M478="","",Data!$E475)</f>
        <v>S</v>
      </c>
      <c r="R478" s="23" t="str">
        <f t="shared" si="164"/>
        <v>S</v>
      </c>
      <c r="S478" s="23" t="str">
        <f t="shared" si="165"/>
        <v>S</v>
      </c>
      <c r="T478" s="19" t="str">
        <f>IF(Data!$F475=0,"",Data!$F475)</f>
        <v/>
      </c>
      <c r="U478" s="19" t="str">
        <f>IF(Data!$G475=0,"",Data!$G475)</f>
        <v/>
      </c>
      <c r="V478" s="19" t="str">
        <f>IF(Data!$D475=0,"",Data!$D475)</f>
        <v/>
      </c>
      <c r="W478" s="19" t="str">
        <f>Data!$H475</f>
        <v>Specie</v>
      </c>
      <c r="Y478" s="41" t="e">
        <f t="shared" si="159"/>
        <v>#REF!</v>
      </c>
      <c r="Z478" s="8">
        <f t="shared" si="166"/>
        <v>10000</v>
      </c>
      <c r="AA478" s="8" t="str">
        <f t="shared" si="167"/>
        <v>Camellia nitidissima</v>
      </c>
      <c r="AB478" s="8" t="str">
        <f t="shared" si="168"/>
        <v>S</v>
      </c>
      <c r="AC478" s="8" t="str">
        <f t="shared" si="169"/>
        <v/>
      </c>
      <c r="AD478" s="8" t="str">
        <f t="shared" si="175"/>
        <v/>
      </c>
      <c r="AE478" s="8" t="str">
        <f t="shared" si="171"/>
        <v/>
      </c>
      <c r="AF478" s="5" t="str">
        <f t="shared" si="172"/>
        <v/>
      </c>
      <c r="AG478" s="46">
        <v>475</v>
      </c>
      <c r="AH478" s="47" t="str">
        <f t="shared" si="160"/>
        <v/>
      </c>
      <c r="AI478" s="48" t="str">
        <f t="shared" si="161"/>
        <v/>
      </c>
      <c r="AK478" s="22" t="e">
        <f>TRIM(#REF!)</f>
        <v>#REF!</v>
      </c>
      <c r="AL478" s="23" t="e">
        <f>IF(#REF!=0,"",#REF!)</f>
        <v>#REF!</v>
      </c>
      <c r="AM478" s="19" t="e">
        <f>IF(#REF!=0,"",#REF!)</f>
        <v>#REF!</v>
      </c>
      <c r="AN478" s="23" t="e">
        <f>IF($AK478="","",#REF!)</f>
        <v>#REF!</v>
      </c>
      <c r="AO478" s="23" t="e">
        <f t="shared" si="173"/>
        <v>#REF!</v>
      </c>
      <c r="AP478" s="19" t="e">
        <f>IF(#REF!=0,"",#REF!)</f>
        <v>#REF!</v>
      </c>
      <c r="AQ478" s="19" t="e">
        <f>IF(#REF!=0,"",#REF!)</f>
        <v>#REF!</v>
      </c>
      <c r="AR478" s="19" t="e">
        <f>IF(#REF!=0,"",#REF!)</f>
        <v>#REF!</v>
      </c>
      <c r="AS478" s="19" t="e">
        <f>#REF!</f>
        <v>#REF!</v>
      </c>
    </row>
    <row r="479" spans="4:45" ht="19.5" thickTop="1" thickBot="1" x14ac:dyDescent="0.25">
      <c r="D479" s="1" t="str">
        <f t="shared" si="157"/>
        <v/>
      </c>
      <c r="E479" s="1" t="str">
        <f t="shared" si="158"/>
        <v/>
      </c>
      <c r="K479" s="19" t="str">
        <f t="shared" si="162"/>
        <v/>
      </c>
      <c r="L479" s="19">
        <f t="shared" si="174"/>
        <v>10000</v>
      </c>
      <c r="M479" s="22" t="str">
        <f>TRIM(Data!$N476)</f>
        <v>Camellia oleifera Ruter's</v>
      </c>
      <c r="N479" s="22" t="str">
        <f>TRIM(Data!$A476)</f>
        <v>Camellia oleifera Ruter's (Specie)</v>
      </c>
      <c r="O479" s="23" t="str">
        <f>IF(Data!$B476=0,"",Data!$B476)</f>
        <v/>
      </c>
      <c r="P479" s="19" t="str">
        <f>IF(Data!$C476=0,"",Data!$C476)</f>
        <v/>
      </c>
      <c r="Q479" s="23" t="str">
        <f>IF($M479="","",Data!$E476)</f>
        <v>Min</v>
      </c>
      <c r="R479" s="23" t="str">
        <f t="shared" si="164"/>
        <v>Min</v>
      </c>
      <c r="S479" s="23" t="str">
        <f t="shared" si="165"/>
        <v>Min</v>
      </c>
      <c r="T479" s="19" t="str">
        <f>IF(Data!$F476=0,"",Data!$F476)</f>
        <v/>
      </c>
      <c r="U479" s="19" t="str">
        <f>IF(Data!$G476=0,"",Data!$G476)</f>
        <v/>
      </c>
      <c r="V479" s="19" t="str">
        <f>IF(Data!$D476=0,"",Data!$D476)</f>
        <v/>
      </c>
      <c r="W479" s="19" t="str">
        <f>Data!$H476</f>
        <v>Specie</v>
      </c>
      <c r="Y479" s="41" t="e">
        <f t="shared" si="159"/>
        <v>#REF!</v>
      </c>
      <c r="Z479" s="8">
        <f t="shared" si="166"/>
        <v>10000</v>
      </c>
      <c r="AA479" s="8" t="str">
        <f t="shared" si="167"/>
        <v>Camellia oleifera Ruter's</v>
      </c>
      <c r="AB479" s="8" t="str">
        <f t="shared" si="168"/>
        <v>Min</v>
      </c>
      <c r="AC479" s="8" t="str">
        <f t="shared" si="169"/>
        <v/>
      </c>
      <c r="AD479" s="8" t="str">
        <f t="shared" si="175"/>
        <v/>
      </c>
      <c r="AE479" s="8" t="str">
        <f t="shared" si="171"/>
        <v/>
      </c>
      <c r="AF479" s="5" t="str">
        <f t="shared" si="172"/>
        <v/>
      </c>
      <c r="AG479" s="46">
        <v>476</v>
      </c>
      <c r="AH479" s="47" t="str">
        <f t="shared" si="160"/>
        <v/>
      </c>
      <c r="AI479" s="48" t="str">
        <f t="shared" si="161"/>
        <v/>
      </c>
      <c r="AK479" s="22" t="e">
        <f>TRIM(#REF!)</f>
        <v>#REF!</v>
      </c>
      <c r="AL479" s="23" t="e">
        <f>IF(#REF!=0,"",#REF!)</f>
        <v>#REF!</v>
      </c>
      <c r="AM479" s="19" t="e">
        <f>IF(#REF!=0,"",#REF!)</f>
        <v>#REF!</v>
      </c>
      <c r="AN479" s="23" t="e">
        <f>IF($AK479="","",#REF!)</f>
        <v>#REF!</v>
      </c>
      <c r="AO479" s="23" t="e">
        <f t="shared" si="173"/>
        <v>#REF!</v>
      </c>
      <c r="AP479" s="19" t="e">
        <f>IF(#REF!=0,"",#REF!)</f>
        <v>#REF!</v>
      </c>
      <c r="AQ479" s="19" t="e">
        <f>IF(#REF!=0,"",#REF!)</f>
        <v>#REF!</v>
      </c>
      <c r="AR479" s="19" t="e">
        <f>IF(#REF!=0,"",#REF!)</f>
        <v>#REF!</v>
      </c>
      <c r="AS479" s="19" t="e">
        <f>#REF!</f>
        <v>#REF!</v>
      </c>
    </row>
    <row r="480" spans="4:45" ht="19.5" thickTop="1" thickBot="1" x14ac:dyDescent="0.25">
      <c r="D480" s="1" t="str">
        <f t="shared" si="157"/>
        <v/>
      </c>
      <c r="E480" s="1" t="str">
        <f t="shared" si="158"/>
        <v/>
      </c>
      <c r="K480" s="19" t="str">
        <f t="shared" si="162"/>
        <v/>
      </c>
      <c r="L480" s="19">
        <f t="shared" si="174"/>
        <v>10000</v>
      </c>
      <c r="M480" s="22" t="str">
        <f>TRIM(Data!$N477)</f>
        <v>C. P. Morgan (See Beauty of Holland)</v>
      </c>
      <c r="N480" s="22" t="str">
        <f>TRIM(Data!$A477)</f>
        <v>C. P. Morgan (See Beauty of Holland)</v>
      </c>
      <c r="O480" s="23">
        <f>IF(Data!$B477=0,"",Data!$B477)</f>
        <v>1938</v>
      </c>
      <c r="P480" s="19" t="str">
        <f>IF(Data!$C477=0,"",Data!$C477)</f>
        <v/>
      </c>
      <c r="Q480" s="23" t="str">
        <f>IF($M480="","",Data!$E477)</f>
        <v>M</v>
      </c>
      <c r="R480" s="23" t="str">
        <f t="shared" si="164"/>
        <v>M</v>
      </c>
      <c r="S480" s="23" t="str">
        <f t="shared" si="165"/>
        <v>M</v>
      </c>
      <c r="T480" s="19" t="str">
        <f>IF(Data!$F477=0,"",Data!$F477)</f>
        <v/>
      </c>
      <c r="U480" s="19" t="str">
        <f>IF(Data!$G477=0,"",Data!$G477)</f>
        <v/>
      </c>
      <c r="V480" s="19" t="str">
        <f>IF(Data!$D477=0,"",Data!$D477)</f>
        <v/>
      </c>
      <c r="W480" s="19" t="str">
        <f>Data!$H477</f>
        <v>Japonica</v>
      </c>
      <c r="Y480" s="41" t="e">
        <f t="shared" si="159"/>
        <v>#REF!</v>
      </c>
      <c r="Z480" s="8">
        <f t="shared" si="166"/>
        <v>10000</v>
      </c>
      <c r="AA480" s="8" t="str">
        <f t="shared" si="167"/>
        <v>C. P. Morgan (See Beauty of Holland)</v>
      </c>
      <c r="AB480" s="8" t="str">
        <f t="shared" si="168"/>
        <v>M</v>
      </c>
      <c r="AC480" s="8" t="str">
        <f t="shared" si="169"/>
        <v/>
      </c>
      <c r="AD480" s="8" t="str">
        <f t="shared" si="175"/>
        <v/>
      </c>
      <c r="AE480" s="8" t="str">
        <f t="shared" si="171"/>
        <v/>
      </c>
      <c r="AF480" s="5">
        <f t="shared" si="172"/>
        <v>1938</v>
      </c>
      <c r="AG480" s="46">
        <v>477</v>
      </c>
      <c r="AH480" s="47" t="str">
        <f t="shared" si="160"/>
        <v/>
      </c>
      <c r="AI480" s="48" t="str">
        <f t="shared" si="161"/>
        <v/>
      </c>
      <c r="AK480" s="22" t="e">
        <f>TRIM(#REF!)</f>
        <v>#REF!</v>
      </c>
      <c r="AL480" s="23" t="e">
        <f>IF(#REF!=0,"",#REF!)</f>
        <v>#REF!</v>
      </c>
      <c r="AM480" s="19" t="e">
        <f>IF(#REF!=0,"",#REF!)</f>
        <v>#REF!</v>
      </c>
      <c r="AN480" s="23" t="e">
        <f>IF($AK480="","",#REF!)</f>
        <v>#REF!</v>
      </c>
      <c r="AO480" s="23" t="e">
        <f t="shared" si="173"/>
        <v>#REF!</v>
      </c>
      <c r="AP480" s="19" t="e">
        <f>IF(#REF!=0,"",#REF!)</f>
        <v>#REF!</v>
      </c>
      <c r="AQ480" s="19" t="e">
        <f>IF(#REF!=0,"",#REF!)</f>
        <v>#REF!</v>
      </c>
      <c r="AR480" s="19" t="e">
        <f>IF(#REF!=0,"",#REF!)</f>
        <v>#REF!</v>
      </c>
      <c r="AS480" s="19" t="e">
        <f>#REF!</f>
        <v>#REF!</v>
      </c>
    </row>
    <row r="481" spans="4:45" ht="19.5" thickTop="1" thickBot="1" x14ac:dyDescent="0.25">
      <c r="D481" s="1" t="str">
        <f t="shared" si="157"/>
        <v/>
      </c>
      <c r="E481" s="1" t="str">
        <f t="shared" si="158"/>
        <v/>
      </c>
      <c r="K481" s="19" t="str">
        <f t="shared" si="162"/>
        <v/>
      </c>
      <c r="L481" s="19">
        <f t="shared" si="174"/>
        <v>10000</v>
      </c>
      <c r="M481" s="22" t="str">
        <f>TRIM(Data!$N478)</f>
        <v>Camellia pitardii var. pitardii</v>
      </c>
      <c r="N481" s="22" t="str">
        <f>TRIM(Data!$A478)</f>
        <v>Camellia pitardii var. pitardii (Specie)</v>
      </c>
      <c r="O481" s="23" t="str">
        <f>IF(Data!$B478=0,"",Data!$B478)</f>
        <v/>
      </c>
      <c r="P481" s="19" t="str">
        <f>IF(Data!$C478=0,"",Data!$C478)</f>
        <v/>
      </c>
      <c r="Q481" s="23" t="str">
        <f>IF($M481="","",Data!$E478)</f>
        <v>Min</v>
      </c>
      <c r="R481" s="23" t="str">
        <f t="shared" si="164"/>
        <v>Min</v>
      </c>
      <c r="S481" s="23" t="str">
        <f t="shared" si="165"/>
        <v>Min</v>
      </c>
      <c r="T481" s="19" t="str">
        <f>IF(Data!$F478=0,"",Data!$F478)</f>
        <v/>
      </c>
      <c r="U481" s="19" t="str">
        <f>IF(Data!$G478=0,"",Data!$G478)</f>
        <v/>
      </c>
      <c r="V481" s="19" t="str">
        <f>IF(Data!$D478=0,"",Data!$D478)</f>
        <v/>
      </c>
      <c r="W481" s="19" t="str">
        <f>Data!$H478</f>
        <v>Specie</v>
      </c>
      <c r="Y481" s="41" t="e">
        <f t="shared" si="159"/>
        <v>#REF!</v>
      </c>
      <c r="Z481" s="8">
        <f t="shared" si="166"/>
        <v>10000</v>
      </c>
      <c r="AA481" s="8" t="str">
        <f t="shared" si="167"/>
        <v>Camellia pitardii var. pitardii</v>
      </c>
      <c r="AB481" s="8" t="str">
        <f t="shared" si="168"/>
        <v>Min</v>
      </c>
      <c r="AC481" s="8" t="str">
        <f t="shared" si="169"/>
        <v/>
      </c>
      <c r="AD481" s="8" t="str">
        <f t="shared" si="175"/>
        <v/>
      </c>
      <c r="AE481" s="8" t="str">
        <f t="shared" si="171"/>
        <v/>
      </c>
      <c r="AF481" s="5" t="str">
        <f t="shared" si="172"/>
        <v/>
      </c>
      <c r="AG481" s="46">
        <v>478</v>
      </c>
      <c r="AH481" s="47" t="str">
        <f t="shared" si="160"/>
        <v/>
      </c>
      <c r="AI481" s="48" t="str">
        <f t="shared" si="161"/>
        <v/>
      </c>
      <c r="AK481" s="22" t="e">
        <f>TRIM(#REF!)</f>
        <v>#REF!</v>
      </c>
      <c r="AL481" s="23" t="e">
        <f>IF(#REF!=0,"",#REF!)</f>
        <v>#REF!</v>
      </c>
      <c r="AM481" s="19" t="e">
        <f>IF(#REF!=0,"",#REF!)</f>
        <v>#REF!</v>
      </c>
      <c r="AN481" s="23" t="e">
        <f>IF($AK481="","",#REF!)</f>
        <v>#REF!</v>
      </c>
      <c r="AO481" s="23" t="e">
        <f t="shared" si="173"/>
        <v>#REF!</v>
      </c>
      <c r="AP481" s="19" t="e">
        <f>IF(#REF!=0,"",#REF!)</f>
        <v>#REF!</v>
      </c>
      <c r="AQ481" s="19" t="e">
        <f>IF(#REF!=0,"",#REF!)</f>
        <v>#REF!</v>
      </c>
      <c r="AR481" s="19" t="e">
        <f>IF(#REF!=0,"",#REF!)</f>
        <v>#REF!</v>
      </c>
      <c r="AS481" s="19" t="e">
        <f>#REF!</f>
        <v>#REF!</v>
      </c>
    </row>
    <row r="482" spans="4:45" ht="19.5" thickTop="1" thickBot="1" x14ac:dyDescent="0.25">
      <c r="D482" s="1" t="str">
        <f t="shared" si="157"/>
        <v/>
      </c>
      <c r="E482" s="1" t="str">
        <f t="shared" si="158"/>
        <v/>
      </c>
      <c r="K482" s="19" t="str">
        <f t="shared" si="162"/>
        <v/>
      </c>
      <c r="L482" s="19">
        <f t="shared" si="174"/>
        <v>10000</v>
      </c>
      <c r="M482" s="22" t="str">
        <f>TRIM(Data!$N479)</f>
        <v>C. R. Pope</v>
      </c>
      <c r="N482" s="22" t="str">
        <f>TRIM(Data!$A479)</f>
        <v>C. R. Pope</v>
      </c>
      <c r="O482" s="23">
        <f>IF(Data!$B479=0,"",Data!$B479)</f>
        <v>2019</v>
      </c>
      <c r="P482" s="19" t="str">
        <f>IF(Data!$C479=0,"",Data!$C479)</f>
        <v>1</v>
      </c>
      <c r="Q482" s="23" t="str">
        <f>IF($M482="","",Data!$E479)</f>
        <v>M-L</v>
      </c>
      <c r="R482" s="23" t="str">
        <f t="shared" si="164"/>
        <v>M</v>
      </c>
      <c r="S482" s="23" t="str">
        <f t="shared" si="165"/>
        <v>M</v>
      </c>
      <c r="T482" s="19" t="str">
        <f>IF(Data!$F479=0,"",Data!$F479)</f>
        <v/>
      </c>
      <c r="U482" s="19" t="str">
        <f>IF(Data!$G479=0,"",Data!$G479)</f>
        <v/>
      </c>
      <c r="V482" s="19" t="str">
        <f>IF(Data!$D479=0,"",Data!$D479)</f>
        <v/>
      </c>
      <c r="W482" s="19" t="str">
        <f>Data!$H479</f>
        <v>Japonica</v>
      </c>
      <c r="Y482" s="41" t="e">
        <f t="shared" si="159"/>
        <v>#REF!</v>
      </c>
      <c r="Z482" s="8">
        <f t="shared" si="166"/>
        <v>10000</v>
      </c>
      <c r="AA482" s="8" t="str">
        <f t="shared" si="167"/>
        <v>C. R. Pope</v>
      </c>
      <c r="AB482" s="8" t="str">
        <f t="shared" si="168"/>
        <v>M</v>
      </c>
      <c r="AC482" s="8" t="str">
        <f t="shared" si="169"/>
        <v/>
      </c>
      <c r="AD482" s="8" t="str">
        <f t="shared" si="175"/>
        <v/>
      </c>
      <c r="AE482" s="8" t="str">
        <f t="shared" si="171"/>
        <v/>
      </c>
      <c r="AF482" s="5">
        <f t="shared" si="172"/>
        <v>2019</v>
      </c>
      <c r="AG482" s="46">
        <v>479</v>
      </c>
      <c r="AH482" s="47" t="str">
        <f t="shared" si="160"/>
        <v/>
      </c>
      <c r="AI482" s="48" t="str">
        <f t="shared" si="161"/>
        <v/>
      </c>
      <c r="AK482" s="22" t="e">
        <f>TRIM(#REF!)</f>
        <v>#REF!</v>
      </c>
      <c r="AL482" s="23" t="e">
        <f>IF(#REF!=0,"",#REF!)</f>
        <v>#REF!</v>
      </c>
      <c r="AM482" s="19" t="e">
        <f>IF(#REF!=0,"",#REF!)</f>
        <v>#REF!</v>
      </c>
      <c r="AN482" s="23" t="e">
        <f>IF($AK482="","",#REF!)</f>
        <v>#REF!</v>
      </c>
      <c r="AO482" s="23" t="e">
        <f t="shared" si="173"/>
        <v>#REF!</v>
      </c>
      <c r="AP482" s="19" t="e">
        <f>IF(#REF!=0,"",#REF!)</f>
        <v>#REF!</v>
      </c>
      <c r="AQ482" s="19" t="e">
        <f>IF(#REF!=0,"",#REF!)</f>
        <v>#REF!</v>
      </c>
      <c r="AR482" s="19" t="e">
        <f>IF(#REF!=0,"",#REF!)</f>
        <v>#REF!</v>
      </c>
      <c r="AS482" s="19" t="e">
        <f>#REF!</f>
        <v>#REF!</v>
      </c>
    </row>
    <row r="483" spans="4:45" ht="19.5" thickTop="1" thickBot="1" x14ac:dyDescent="0.25">
      <c r="D483" s="1" t="str">
        <f t="shared" si="157"/>
        <v/>
      </c>
      <c r="E483" s="1" t="str">
        <f t="shared" si="158"/>
        <v/>
      </c>
      <c r="K483" s="19" t="str">
        <f t="shared" si="162"/>
        <v/>
      </c>
      <c r="L483" s="19">
        <f t="shared" si="174"/>
        <v>10000</v>
      </c>
      <c r="M483" s="22" t="str">
        <f>TRIM(Data!$N480)</f>
        <v>Camellia rosaeflora</v>
      </c>
      <c r="N483" s="22" t="str">
        <f>TRIM(Data!$A480)</f>
        <v>Camellia rosaeflora (Specie)</v>
      </c>
      <c r="O483" s="23" t="str">
        <f>IF(Data!$B480=0,"",Data!$B480)</f>
        <v/>
      </c>
      <c r="P483" s="19" t="str">
        <f>IF(Data!$C480=0,"",Data!$C480)</f>
        <v>1</v>
      </c>
      <c r="Q483" s="23" t="str">
        <f>IF($M483="","",Data!$E480)</f>
        <v>Min</v>
      </c>
      <c r="R483" s="23" t="str">
        <f t="shared" si="164"/>
        <v>Min</v>
      </c>
      <c r="S483" s="23" t="str">
        <f t="shared" si="165"/>
        <v>Min</v>
      </c>
      <c r="T483" s="19" t="str">
        <f>IF(Data!$F480=0,"",Data!$F480)</f>
        <v/>
      </c>
      <c r="U483" s="19" t="str">
        <f>IF(Data!$G480=0,"",Data!$G480)</f>
        <v/>
      </c>
      <c r="V483" s="19" t="str">
        <f>IF(Data!$D480=0,"",Data!$D480)</f>
        <v/>
      </c>
      <c r="W483" s="19" t="str">
        <f>Data!$H480</f>
        <v>Specie</v>
      </c>
      <c r="Y483" s="41" t="e">
        <f t="shared" si="159"/>
        <v>#REF!</v>
      </c>
      <c r="Z483" s="8">
        <f t="shared" si="166"/>
        <v>10000</v>
      </c>
      <c r="AA483" s="8" t="str">
        <f t="shared" si="167"/>
        <v>Camellia rosaeflora</v>
      </c>
      <c r="AB483" s="8" t="str">
        <f t="shared" si="168"/>
        <v>Min</v>
      </c>
      <c r="AC483" s="8" t="str">
        <f t="shared" si="169"/>
        <v/>
      </c>
      <c r="AD483" s="8" t="str">
        <f t="shared" si="175"/>
        <v/>
      </c>
      <c r="AE483" s="8" t="str">
        <f t="shared" si="171"/>
        <v/>
      </c>
      <c r="AF483" s="5" t="str">
        <f t="shared" si="172"/>
        <v/>
      </c>
      <c r="AG483" s="46">
        <v>480</v>
      </c>
      <c r="AH483" s="47" t="str">
        <f t="shared" si="160"/>
        <v/>
      </c>
      <c r="AI483" s="48" t="str">
        <f t="shared" si="161"/>
        <v/>
      </c>
      <c r="AK483" s="22" t="e">
        <f>TRIM(#REF!)</f>
        <v>#REF!</v>
      </c>
      <c r="AL483" s="23" t="e">
        <f>IF(#REF!=0,"",#REF!)</f>
        <v>#REF!</v>
      </c>
      <c r="AM483" s="19" t="e">
        <f>IF(#REF!=0,"",#REF!)</f>
        <v>#REF!</v>
      </c>
      <c r="AN483" s="23" t="e">
        <f>IF($AK483="","",#REF!)</f>
        <v>#REF!</v>
      </c>
      <c r="AO483" s="23" t="e">
        <f t="shared" si="173"/>
        <v>#REF!</v>
      </c>
      <c r="AP483" s="19" t="e">
        <f>IF(#REF!=0,"",#REF!)</f>
        <v>#REF!</v>
      </c>
      <c r="AQ483" s="19" t="e">
        <f>IF(#REF!=0,"",#REF!)</f>
        <v>#REF!</v>
      </c>
      <c r="AR483" s="19" t="e">
        <f>IF(#REF!=0,"",#REF!)</f>
        <v>#REF!</v>
      </c>
      <c r="AS483" s="19" t="e">
        <f>#REF!</f>
        <v>#REF!</v>
      </c>
    </row>
    <row r="484" spans="4:45" ht="19.5" thickTop="1" thickBot="1" x14ac:dyDescent="0.25">
      <c r="D484" s="1" t="str">
        <f t="shared" si="157"/>
        <v/>
      </c>
      <c r="E484" s="1" t="str">
        <f t="shared" si="158"/>
        <v/>
      </c>
      <c r="K484" s="19" t="str">
        <f t="shared" si="162"/>
        <v/>
      </c>
      <c r="L484" s="19">
        <f t="shared" si="174"/>
        <v>10000</v>
      </c>
      <c r="M484" s="22" t="str">
        <f>TRIM(Data!$N481)</f>
        <v>Camellia sinensis</v>
      </c>
      <c r="N484" s="22" t="str">
        <f>TRIM(Data!$A481)</f>
        <v>Camellia sinensis (Specie)</v>
      </c>
      <c r="O484" s="23" t="str">
        <f>IF(Data!$B481=0,"",Data!$B481)</f>
        <v/>
      </c>
      <c r="P484" s="19" t="str">
        <f>IF(Data!$C481=0,"",Data!$C481)</f>
        <v>1</v>
      </c>
      <c r="Q484" s="23" t="str">
        <f>IF($M484="","",Data!$E481)</f>
        <v>S</v>
      </c>
      <c r="R484" s="23" t="str">
        <f t="shared" si="164"/>
        <v>S</v>
      </c>
      <c r="S484" s="23" t="str">
        <f t="shared" si="165"/>
        <v>S</v>
      </c>
      <c r="T484" s="19" t="str">
        <f>IF(Data!$F481=0,"",Data!$F481)</f>
        <v/>
      </c>
      <c r="U484" s="19" t="str">
        <f>IF(Data!$G481=0,"",Data!$G481)</f>
        <v/>
      </c>
      <c r="V484" s="19" t="str">
        <f>IF(Data!$D481=0,"",Data!$D481)</f>
        <v/>
      </c>
      <c r="W484" s="19" t="str">
        <f>Data!$H481</f>
        <v>Specie</v>
      </c>
      <c r="Y484" s="41" t="e">
        <f t="shared" si="159"/>
        <v>#REF!</v>
      </c>
      <c r="Z484" s="8">
        <f t="shared" si="166"/>
        <v>10000</v>
      </c>
      <c r="AA484" s="8" t="str">
        <f t="shared" si="167"/>
        <v>Camellia sinensis</v>
      </c>
      <c r="AB484" s="8" t="str">
        <f t="shared" si="168"/>
        <v>S</v>
      </c>
      <c r="AC484" s="8" t="str">
        <f t="shared" si="169"/>
        <v/>
      </c>
      <c r="AD484" s="8" t="str">
        <f t="shared" si="175"/>
        <v/>
      </c>
      <c r="AE484" s="8" t="str">
        <f t="shared" si="171"/>
        <v/>
      </c>
      <c r="AF484" s="5" t="str">
        <f t="shared" si="172"/>
        <v/>
      </c>
      <c r="AG484" s="46">
        <v>481</v>
      </c>
      <c r="AH484" s="47" t="str">
        <f t="shared" si="160"/>
        <v/>
      </c>
      <c r="AI484" s="48" t="str">
        <f t="shared" si="161"/>
        <v/>
      </c>
      <c r="AK484" s="22" t="e">
        <f>TRIM(#REF!)</f>
        <v>#REF!</v>
      </c>
      <c r="AL484" s="23" t="e">
        <f>IF(#REF!=0,"",#REF!)</f>
        <v>#REF!</v>
      </c>
      <c r="AM484" s="19" t="e">
        <f>IF(#REF!=0,"",#REF!)</f>
        <v>#REF!</v>
      </c>
      <c r="AN484" s="23" t="e">
        <f>IF($AK484="","",#REF!)</f>
        <v>#REF!</v>
      </c>
      <c r="AO484" s="23" t="e">
        <f t="shared" si="173"/>
        <v>#REF!</v>
      </c>
      <c r="AP484" s="19" t="e">
        <f>IF(#REF!=0,"",#REF!)</f>
        <v>#REF!</v>
      </c>
      <c r="AQ484" s="19" t="e">
        <f>IF(#REF!=0,"",#REF!)</f>
        <v>#REF!</v>
      </c>
      <c r="AR484" s="19" t="e">
        <f>IF(#REF!=0,"",#REF!)</f>
        <v>#REF!</v>
      </c>
      <c r="AS484" s="19" t="e">
        <f>#REF!</f>
        <v>#REF!</v>
      </c>
    </row>
    <row r="485" spans="4:45" ht="19.5" thickTop="1" thickBot="1" x14ac:dyDescent="0.25">
      <c r="D485" s="1" t="str">
        <f t="shared" si="157"/>
        <v/>
      </c>
      <c r="E485" s="1" t="str">
        <f t="shared" si="158"/>
        <v/>
      </c>
      <c r="K485" s="19" t="str">
        <f t="shared" si="162"/>
        <v/>
      </c>
      <c r="L485" s="19">
        <f t="shared" si="174"/>
        <v>10000</v>
      </c>
      <c r="M485" s="22" t="str">
        <f>TRIM(Data!$N482)</f>
        <v>Camellia tenuivalis</v>
      </c>
      <c r="N485" s="22" t="str">
        <f>TRIM(Data!$A482)</f>
        <v>Camellia tenuivalis (Specie)</v>
      </c>
      <c r="O485" s="23" t="str">
        <f>IF(Data!$B482=0,"",Data!$B482)</f>
        <v/>
      </c>
      <c r="P485" s="19" t="str">
        <f>IF(Data!$C482=0,"",Data!$C482)</f>
        <v/>
      </c>
      <c r="Q485" s="23" t="str">
        <f>IF($M485="","",Data!$E482)</f>
        <v>M</v>
      </c>
      <c r="R485" s="23" t="str">
        <f t="shared" si="164"/>
        <v>M</v>
      </c>
      <c r="S485" s="23" t="str">
        <f t="shared" si="165"/>
        <v>M</v>
      </c>
      <c r="T485" s="19" t="str">
        <f>IF(Data!$F482=0,"",Data!$F482)</f>
        <v/>
      </c>
      <c r="U485" s="19" t="str">
        <f>IF(Data!$G482=0,"",Data!$G482)</f>
        <v/>
      </c>
      <c r="V485" s="19" t="str">
        <f>IF(Data!$D482=0,"",Data!$D482)</f>
        <v/>
      </c>
      <c r="W485" s="19" t="str">
        <f>Data!$H482</f>
        <v>Specie</v>
      </c>
      <c r="Y485" s="41" t="e">
        <f t="shared" si="159"/>
        <v>#REF!</v>
      </c>
      <c r="Z485" s="8">
        <f t="shared" si="166"/>
        <v>10000</v>
      </c>
      <c r="AA485" s="8" t="str">
        <f t="shared" si="167"/>
        <v>Camellia tenuivalis</v>
      </c>
      <c r="AB485" s="8" t="str">
        <f t="shared" si="168"/>
        <v>M</v>
      </c>
      <c r="AC485" s="8" t="str">
        <f t="shared" si="169"/>
        <v/>
      </c>
      <c r="AD485" s="8" t="str">
        <f t="shared" si="175"/>
        <v/>
      </c>
      <c r="AE485" s="8" t="str">
        <f t="shared" si="171"/>
        <v/>
      </c>
      <c r="AF485" s="5" t="str">
        <f t="shared" si="172"/>
        <v/>
      </c>
      <c r="AG485" s="46">
        <v>482</v>
      </c>
      <c r="AH485" s="47" t="str">
        <f t="shared" si="160"/>
        <v/>
      </c>
      <c r="AI485" s="48" t="str">
        <f t="shared" si="161"/>
        <v/>
      </c>
      <c r="AK485" s="22" t="e">
        <f>TRIM(#REF!)</f>
        <v>#REF!</v>
      </c>
      <c r="AL485" s="23" t="e">
        <f>IF(#REF!=0,"",#REF!)</f>
        <v>#REF!</v>
      </c>
      <c r="AM485" s="19" t="e">
        <f>IF(#REF!=0,"",#REF!)</f>
        <v>#REF!</v>
      </c>
      <c r="AN485" s="23" t="e">
        <f>IF($AK485="","",#REF!)</f>
        <v>#REF!</v>
      </c>
      <c r="AO485" s="23" t="e">
        <f t="shared" si="173"/>
        <v>#REF!</v>
      </c>
      <c r="AP485" s="19" t="e">
        <f>IF(#REF!=0,"",#REF!)</f>
        <v>#REF!</v>
      </c>
      <c r="AQ485" s="19" t="e">
        <f>IF(#REF!=0,"",#REF!)</f>
        <v>#REF!</v>
      </c>
      <c r="AR485" s="19" t="e">
        <f>IF(#REF!=0,"",#REF!)</f>
        <v>#REF!</v>
      </c>
      <c r="AS485" s="19" t="e">
        <f>#REF!</f>
        <v>#REF!</v>
      </c>
    </row>
    <row r="486" spans="4:45" ht="19.5" thickTop="1" thickBot="1" x14ac:dyDescent="0.25">
      <c r="D486" s="1" t="str">
        <f t="shared" si="157"/>
        <v/>
      </c>
      <c r="E486" s="1" t="str">
        <f t="shared" si="158"/>
        <v/>
      </c>
      <c r="K486" s="19" t="str">
        <f t="shared" si="162"/>
        <v/>
      </c>
      <c r="L486" s="19">
        <f t="shared" si="174"/>
        <v>10000</v>
      </c>
      <c r="M486" s="22" t="str">
        <f>TRIM(Data!$N483)</f>
        <v>Camellia tunghinensis</v>
      </c>
      <c r="N486" s="22" t="str">
        <f>TRIM(Data!$A483)</f>
        <v>Camellia tunghinensis (Specie)</v>
      </c>
      <c r="O486" s="23" t="str">
        <f>IF(Data!$B483=0,"",Data!$B483)</f>
        <v/>
      </c>
      <c r="P486" s="19" t="str">
        <f>IF(Data!$C483=0,"",Data!$C483)</f>
        <v>1</v>
      </c>
      <c r="Q486" s="23" t="str">
        <f>IF($M486="","",Data!$E483)</f>
        <v>S</v>
      </c>
      <c r="R486" s="23" t="str">
        <f t="shared" si="164"/>
        <v>S</v>
      </c>
      <c r="S486" s="23" t="str">
        <f t="shared" si="165"/>
        <v>S</v>
      </c>
      <c r="T486" s="19" t="str">
        <f>IF(Data!$F483=0,"",Data!$F483)</f>
        <v/>
      </c>
      <c r="U486" s="19" t="str">
        <f>IF(Data!$G483=0,"",Data!$G483)</f>
        <v/>
      </c>
      <c r="V486" s="19" t="str">
        <f>IF(Data!$D483=0,"",Data!$D483)</f>
        <v/>
      </c>
      <c r="W486" s="19" t="str">
        <f>Data!$H483</f>
        <v>Specie</v>
      </c>
      <c r="Y486" s="41" t="e">
        <f t="shared" si="159"/>
        <v>#REF!</v>
      </c>
      <c r="Z486" s="8">
        <f t="shared" si="166"/>
        <v>10000</v>
      </c>
      <c r="AA486" s="8" t="str">
        <f t="shared" si="167"/>
        <v>Camellia tunghinensis</v>
      </c>
      <c r="AB486" s="8" t="str">
        <f t="shared" si="168"/>
        <v>S</v>
      </c>
      <c r="AC486" s="8" t="str">
        <f t="shared" si="169"/>
        <v/>
      </c>
      <c r="AD486" s="8" t="str">
        <f t="shared" si="175"/>
        <v/>
      </c>
      <c r="AE486" s="8" t="str">
        <f t="shared" si="171"/>
        <v/>
      </c>
      <c r="AF486" s="5" t="str">
        <f t="shared" si="172"/>
        <v/>
      </c>
      <c r="AG486" s="46">
        <v>483</v>
      </c>
      <c r="AH486" s="47" t="str">
        <f t="shared" si="160"/>
        <v/>
      </c>
      <c r="AI486" s="48" t="str">
        <f t="shared" si="161"/>
        <v/>
      </c>
      <c r="AK486" s="22" t="e">
        <f>TRIM(#REF!)</f>
        <v>#REF!</v>
      </c>
      <c r="AL486" s="23" t="e">
        <f>IF(#REF!=0,"",#REF!)</f>
        <v>#REF!</v>
      </c>
      <c r="AM486" s="19" t="e">
        <f>IF(#REF!=0,"",#REF!)</f>
        <v>#REF!</v>
      </c>
      <c r="AN486" s="23" t="e">
        <f>IF($AK486="","",#REF!)</f>
        <v>#REF!</v>
      </c>
      <c r="AO486" s="23" t="e">
        <f t="shared" si="173"/>
        <v>#REF!</v>
      </c>
      <c r="AP486" s="19" t="e">
        <f>IF(#REF!=0,"",#REF!)</f>
        <v>#REF!</v>
      </c>
      <c r="AQ486" s="19" t="e">
        <f>IF(#REF!=0,"",#REF!)</f>
        <v>#REF!</v>
      </c>
      <c r="AR486" s="19" t="e">
        <f>IF(#REF!=0,"",#REF!)</f>
        <v>#REF!</v>
      </c>
      <c r="AS486" s="19" t="e">
        <f>#REF!</f>
        <v>#REF!</v>
      </c>
    </row>
    <row r="487" spans="4:45" ht="19.5" thickTop="1" thickBot="1" x14ac:dyDescent="0.25">
      <c r="D487" s="1" t="str">
        <f t="shared" si="157"/>
        <v/>
      </c>
      <c r="E487" s="1" t="str">
        <f t="shared" si="158"/>
        <v/>
      </c>
      <c r="K487" s="19" t="str">
        <f t="shared" si="162"/>
        <v/>
      </c>
      <c r="L487" s="19">
        <f t="shared" si="174"/>
        <v>10000</v>
      </c>
      <c r="M487" s="22" t="str">
        <f>TRIM(Data!$N484)</f>
        <v>Camellia vietnamensis</v>
      </c>
      <c r="N487" s="22" t="str">
        <f>TRIM(Data!$A484)</f>
        <v>Camellia vietnamensis (Specie)</v>
      </c>
      <c r="O487" s="23" t="str">
        <f>IF(Data!$B484=0,"",Data!$B484)</f>
        <v/>
      </c>
      <c r="P487" s="19" t="str">
        <f>IF(Data!$C484=0,"",Data!$C484)</f>
        <v>1</v>
      </c>
      <c r="Q487" s="23" t="str">
        <f>IF($M487="","",Data!$E484)</f>
        <v>S</v>
      </c>
      <c r="R487" s="23" t="str">
        <f t="shared" si="164"/>
        <v>S</v>
      </c>
      <c r="S487" s="23" t="str">
        <f t="shared" si="165"/>
        <v>S</v>
      </c>
      <c r="T487" s="19" t="str">
        <f>IF(Data!$F484=0,"",Data!$F484)</f>
        <v/>
      </c>
      <c r="U487" s="19" t="str">
        <f>IF(Data!$G484=0,"",Data!$G484)</f>
        <v/>
      </c>
      <c r="V487" s="19" t="str">
        <f>IF(Data!$D484=0,"",Data!$D484)</f>
        <v/>
      </c>
      <c r="W487" s="19" t="str">
        <f>Data!$H484</f>
        <v>Specie</v>
      </c>
      <c r="Y487" s="41" t="e">
        <f t="shared" si="159"/>
        <v>#REF!</v>
      </c>
      <c r="Z487" s="8">
        <f t="shared" si="166"/>
        <v>10000</v>
      </c>
      <c r="AA487" s="8" t="str">
        <f t="shared" si="167"/>
        <v>Camellia vietnamensis</v>
      </c>
      <c r="AB487" s="8" t="str">
        <f t="shared" si="168"/>
        <v>S</v>
      </c>
      <c r="AC487" s="8" t="str">
        <f t="shared" si="169"/>
        <v/>
      </c>
      <c r="AD487" s="8" t="str">
        <f t="shared" si="175"/>
        <v/>
      </c>
      <c r="AE487" s="8" t="str">
        <f t="shared" si="171"/>
        <v/>
      </c>
      <c r="AF487" s="5" t="str">
        <f t="shared" si="172"/>
        <v/>
      </c>
      <c r="AG487" s="46">
        <v>484</v>
      </c>
      <c r="AH487" s="47" t="str">
        <f t="shared" si="160"/>
        <v/>
      </c>
      <c r="AI487" s="48" t="str">
        <f t="shared" si="161"/>
        <v/>
      </c>
      <c r="AK487" s="22" t="e">
        <f>TRIM(#REF!)</f>
        <v>#REF!</v>
      </c>
      <c r="AL487" s="23" t="e">
        <f>IF(#REF!=0,"",#REF!)</f>
        <v>#REF!</v>
      </c>
      <c r="AM487" s="19" t="e">
        <f>IF(#REF!=0,"",#REF!)</f>
        <v>#REF!</v>
      </c>
      <c r="AN487" s="23" t="e">
        <f>IF($AK487="","",#REF!)</f>
        <v>#REF!</v>
      </c>
      <c r="AO487" s="23" t="e">
        <f t="shared" si="173"/>
        <v>#REF!</v>
      </c>
      <c r="AP487" s="19" t="e">
        <f>IF(#REF!=0,"",#REF!)</f>
        <v>#REF!</v>
      </c>
      <c r="AQ487" s="19" t="e">
        <f>IF(#REF!=0,"",#REF!)</f>
        <v>#REF!</v>
      </c>
      <c r="AR487" s="19" t="e">
        <f>IF(#REF!=0,"",#REF!)</f>
        <v>#REF!</v>
      </c>
      <c r="AS487" s="19" t="e">
        <f>#REF!</f>
        <v>#REF!</v>
      </c>
    </row>
    <row r="488" spans="4:45" ht="19.5" thickTop="1" thickBot="1" x14ac:dyDescent="0.25">
      <c r="D488" s="1" t="str">
        <f t="shared" ref="D488:D551" si="176">IF(ISERROR(VLOOKUP(A488,$K$4:$M$2950,3,FALSE)),"",VLOOKUP(A488,$K$4:$N$2950,4,FALSE))</f>
        <v/>
      </c>
      <c r="E488" s="1" t="str">
        <f t="shared" ref="E488:E551" si="177">IF(ISERROR(VLOOKUP(A488,$K$4:$M$2950,3,FALSE)),"",IF(VLOOKUP(A488,$K$4:$T$2950,6,FALSE)=0,"",VLOOKUP(A488,$K$4:$T$2950,6,FALSE)))</f>
        <v/>
      </c>
      <c r="K488" s="19" t="str">
        <f t="shared" si="162"/>
        <v/>
      </c>
      <c r="L488" s="19">
        <f t="shared" si="174"/>
        <v>10000</v>
      </c>
      <c r="M488" s="22" t="str">
        <f>TRIM(Data!$N485)</f>
        <v>C. W. Swann</v>
      </c>
      <c r="N488" s="22" t="str">
        <f>TRIM(Data!$A485)</f>
        <v>C. W. Swann</v>
      </c>
      <c r="O488" s="23">
        <f>IF(Data!$B485=0,"",Data!$B485)</f>
        <v>2005</v>
      </c>
      <c r="P488" s="19" t="str">
        <f>IF(Data!$C485=0,"",Data!$C485)</f>
        <v/>
      </c>
      <c r="Q488" s="23" t="str">
        <f>IF($M488="","",Data!$E485)</f>
        <v>M</v>
      </c>
      <c r="R488" s="23" t="str">
        <f t="shared" si="164"/>
        <v>M</v>
      </c>
      <c r="S488" s="23" t="str">
        <f t="shared" si="165"/>
        <v>M</v>
      </c>
      <c r="T488" s="19" t="str">
        <f>IF(Data!$F485=0,"",Data!$F485)</f>
        <v/>
      </c>
      <c r="U488" s="19" t="str">
        <f>IF(Data!$G485=0,"",Data!$G485)</f>
        <v/>
      </c>
      <c r="V488" s="19" t="str">
        <f>IF(Data!$D485=0,"",Data!$D485)</f>
        <v/>
      </c>
      <c r="W488" s="19" t="str">
        <f>Data!$H485</f>
        <v>Japonica</v>
      </c>
      <c r="Y488" s="41" t="e">
        <f t="shared" si="159"/>
        <v>#REF!</v>
      </c>
      <c r="Z488" s="8">
        <f t="shared" si="166"/>
        <v>10000</v>
      </c>
      <c r="AA488" s="8" t="str">
        <f t="shared" si="167"/>
        <v>C. W. Swann</v>
      </c>
      <c r="AB488" s="8" t="str">
        <f t="shared" si="168"/>
        <v>M</v>
      </c>
      <c r="AC488" s="8" t="str">
        <f t="shared" si="169"/>
        <v/>
      </c>
      <c r="AD488" s="8" t="str">
        <f t="shared" si="175"/>
        <v/>
      </c>
      <c r="AE488" s="8" t="str">
        <f t="shared" si="171"/>
        <v/>
      </c>
      <c r="AF488" s="5">
        <f t="shared" si="172"/>
        <v>2005</v>
      </c>
      <c r="AG488" s="46">
        <v>485</v>
      </c>
      <c r="AH488" s="47" t="str">
        <f t="shared" si="160"/>
        <v/>
      </c>
      <c r="AI488" s="48" t="str">
        <f t="shared" si="161"/>
        <v/>
      </c>
      <c r="AK488" s="22" t="e">
        <f>TRIM(#REF!)</f>
        <v>#REF!</v>
      </c>
      <c r="AL488" s="23" t="e">
        <f>IF(#REF!=0,"",#REF!)</f>
        <v>#REF!</v>
      </c>
      <c r="AM488" s="19" t="e">
        <f>IF(#REF!=0,"",#REF!)</f>
        <v>#REF!</v>
      </c>
      <c r="AN488" s="23" t="e">
        <f>IF($AK488="","",#REF!)</f>
        <v>#REF!</v>
      </c>
      <c r="AO488" s="23" t="e">
        <f t="shared" si="173"/>
        <v>#REF!</v>
      </c>
      <c r="AP488" s="19" t="e">
        <f>IF(#REF!=0,"",#REF!)</f>
        <v>#REF!</v>
      </c>
      <c r="AQ488" s="19" t="e">
        <f>IF(#REF!=0,"",#REF!)</f>
        <v>#REF!</v>
      </c>
      <c r="AR488" s="19" t="e">
        <f>IF(#REF!=0,"",#REF!)</f>
        <v>#REF!</v>
      </c>
      <c r="AS488" s="19" t="e">
        <f>#REF!</f>
        <v>#REF!</v>
      </c>
    </row>
    <row r="489" spans="4:45" ht="19.5" thickTop="1" thickBot="1" x14ac:dyDescent="0.25">
      <c r="D489" s="1" t="str">
        <f t="shared" si="176"/>
        <v/>
      </c>
      <c r="E489" s="1" t="str">
        <f t="shared" si="177"/>
        <v/>
      </c>
      <c r="K489" s="19" t="str">
        <f t="shared" si="162"/>
        <v/>
      </c>
      <c r="L489" s="19">
        <f t="shared" si="174"/>
        <v>10000</v>
      </c>
      <c r="M489" s="22" t="str">
        <f>TRIM(Data!$N486)</f>
        <v>Camellia yushsienensis</v>
      </c>
      <c r="N489" s="22" t="str">
        <f>TRIM(Data!$A486)</f>
        <v>Camellia yushsienensis (Specie)</v>
      </c>
      <c r="O489" s="23" t="str">
        <f>IF(Data!$B486=0,"",Data!$B486)</f>
        <v/>
      </c>
      <c r="P489" s="19" t="str">
        <f>IF(Data!$C486=0,"",Data!$C486)</f>
        <v/>
      </c>
      <c r="Q489" s="23" t="str">
        <f>IF($M489="","",Data!$E486)</f>
        <v>Min-S</v>
      </c>
      <c r="R489" s="23" t="str">
        <f t="shared" si="164"/>
        <v>S</v>
      </c>
      <c r="S489" s="23" t="str">
        <f t="shared" si="165"/>
        <v>S</v>
      </c>
      <c r="T489" s="19" t="str">
        <f>IF(Data!$F486=0,"",Data!$F486)</f>
        <v/>
      </c>
      <c r="U489" s="19" t="str">
        <f>IF(Data!$G486=0,"",Data!$G486)</f>
        <v/>
      </c>
      <c r="V489" s="19" t="str">
        <f>IF(Data!$D486=0,"",Data!$D486)</f>
        <v/>
      </c>
      <c r="W489" s="19" t="str">
        <f>Data!$H486</f>
        <v>Specie</v>
      </c>
      <c r="Y489" s="41" t="e">
        <f t="shared" si="159"/>
        <v>#REF!</v>
      </c>
      <c r="Z489" s="8">
        <f t="shared" si="166"/>
        <v>10000</v>
      </c>
      <c r="AA489" s="8" t="str">
        <f t="shared" si="167"/>
        <v>Camellia yushsienensis</v>
      </c>
      <c r="AB489" s="8" t="str">
        <f t="shared" si="168"/>
        <v>S</v>
      </c>
      <c r="AC489" s="8" t="str">
        <f t="shared" si="169"/>
        <v/>
      </c>
      <c r="AD489" s="8" t="str">
        <f t="shared" si="175"/>
        <v/>
      </c>
      <c r="AE489" s="8" t="str">
        <f t="shared" si="171"/>
        <v/>
      </c>
      <c r="AF489" s="5" t="str">
        <f t="shared" si="172"/>
        <v/>
      </c>
      <c r="AG489" s="46">
        <v>486</v>
      </c>
      <c r="AH489" s="47" t="str">
        <f t="shared" si="160"/>
        <v/>
      </c>
      <c r="AI489" s="48" t="str">
        <f t="shared" si="161"/>
        <v/>
      </c>
      <c r="AK489" s="22" t="e">
        <f>TRIM(#REF!)</f>
        <v>#REF!</v>
      </c>
      <c r="AL489" s="23" t="e">
        <f>IF(#REF!=0,"",#REF!)</f>
        <v>#REF!</v>
      </c>
      <c r="AM489" s="19" t="e">
        <f>IF(#REF!=0,"",#REF!)</f>
        <v>#REF!</v>
      </c>
      <c r="AN489" s="23" t="e">
        <f>IF($AK489="","",#REF!)</f>
        <v>#REF!</v>
      </c>
      <c r="AO489" s="23" t="e">
        <f t="shared" si="173"/>
        <v>#REF!</v>
      </c>
      <c r="AP489" s="19" t="e">
        <f>IF(#REF!=0,"",#REF!)</f>
        <v>#REF!</v>
      </c>
      <c r="AQ489" s="19" t="e">
        <f>IF(#REF!=0,"",#REF!)</f>
        <v>#REF!</v>
      </c>
      <c r="AR489" s="19" t="e">
        <f>IF(#REF!=0,"",#REF!)</f>
        <v>#REF!</v>
      </c>
      <c r="AS489" s="19" t="e">
        <f>#REF!</f>
        <v>#REF!</v>
      </c>
    </row>
    <row r="490" spans="4:45" ht="19.5" thickTop="1" thickBot="1" x14ac:dyDescent="0.25">
      <c r="D490" s="1" t="str">
        <f t="shared" si="176"/>
        <v/>
      </c>
      <c r="E490" s="1" t="str">
        <f t="shared" si="177"/>
        <v/>
      </c>
      <c r="K490" s="19" t="str">
        <f t="shared" si="162"/>
        <v/>
      </c>
      <c r="L490" s="19">
        <f t="shared" si="174"/>
        <v>10000</v>
      </c>
      <c r="M490" s="22" t="str">
        <f>TRIM(Data!$N487)</f>
        <v>Cabernet</v>
      </c>
      <c r="N490" s="22" t="str">
        <f>TRIM(Data!$A487)</f>
        <v>Cabernet</v>
      </c>
      <c r="O490" s="23">
        <f>IF(Data!$B487=0,"",Data!$B487)</f>
        <v>2009</v>
      </c>
      <c r="P490" s="19" t="str">
        <f>IF(Data!$C487=0,"",Data!$C487)</f>
        <v>1</v>
      </c>
      <c r="Q490" s="23" t="str">
        <f>IF($M490="","",Data!$E487)</f>
        <v>S</v>
      </c>
      <c r="R490" s="23" t="str">
        <f t="shared" si="164"/>
        <v>S</v>
      </c>
      <c r="S490" s="23" t="str">
        <f t="shared" si="165"/>
        <v>S</v>
      </c>
      <c r="T490" s="19" t="str">
        <f>IF(Data!$F487=0,"",Data!$F487)</f>
        <v/>
      </c>
      <c r="U490" s="19" t="str">
        <f>IF(Data!$G487=0,"",Data!$G487)</f>
        <v>FD</v>
      </c>
      <c r="V490" s="19" t="str">
        <f>IF(Data!$D487=0,"",Data!$D487)</f>
        <v/>
      </c>
      <c r="W490" s="19" t="str">
        <f>Data!$H487</f>
        <v>Japonica</v>
      </c>
      <c r="Y490" s="41" t="e">
        <f t="shared" si="159"/>
        <v>#REF!</v>
      </c>
      <c r="Z490" s="8">
        <f t="shared" si="166"/>
        <v>10000</v>
      </c>
      <c r="AA490" s="8" t="str">
        <f t="shared" si="167"/>
        <v>Cabernet</v>
      </c>
      <c r="AB490" s="8" t="str">
        <f t="shared" si="168"/>
        <v>S</v>
      </c>
      <c r="AC490" s="8" t="str">
        <f t="shared" si="169"/>
        <v/>
      </c>
      <c r="AD490" s="8" t="str">
        <f t="shared" si="175"/>
        <v>FD</v>
      </c>
      <c r="AE490" s="8" t="str">
        <f t="shared" si="171"/>
        <v/>
      </c>
      <c r="AF490" s="5">
        <f t="shared" si="172"/>
        <v>2009</v>
      </c>
      <c r="AG490" s="46">
        <v>487</v>
      </c>
      <c r="AH490" s="47" t="str">
        <f t="shared" si="160"/>
        <v/>
      </c>
      <c r="AI490" s="48" t="str">
        <f t="shared" si="161"/>
        <v/>
      </c>
      <c r="AK490" s="22" t="e">
        <f>TRIM(#REF!)</f>
        <v>#REF!</v>
      </c>
      <c r="AL490" s="23" t="e">
        <f>IF(#REF!=0,"",#REF!)</f>
        <v>#REF!</v>
      </c>
      <c r="AM490" s="19" t="e">
        <f>IF(#REF!=0,"",#REF!)</f>
        <v>#REF!</v>
      </c>
      <c r="AN490" s="23" t="e">
        <f>IF($AK490="","",#REF!)</f>
        <v>#REF!</v>
      </c>
      <c r="AO490" s="23" t="e">
        <f t="shared" si="173"/>
        <v>#REF!</v>
      </c>
      <c r="AP490" s="19" t="e">
        <f>IF(#REF!=0,"",#REF!)</f>
        <v>#REF!</v>
      </c>
      <c r="AQ490" s="19" t="e">
        <f>IF(#REF!=0,"",#REF!)</f>
        <v>#REF!</v>
      </c>
      <c r="AR490" s="19" t="e">
        <f>IF(#REF!=0,"",#REF!)</f>
        <v>#REF!</v>
      </c>
      <c r="AS490" s="19" t="e">
        <f>#REF!</f>
        <v>#REF!</v>
      </c>
    </row>
    <row r="491" spans="4:45" ht="19.5" thickTop="1" thickBot="1" x14ac:dyDescent="0.25">
      <c r="D491" s="1" t="str">
        <f t="shared" si="176"/>
        <v/>
      </c>
      <c r="E491" s="1" t="str">
        <f t="shared" si="177"/>
        <v/>
      </c>
      <c r="K491" s="19" t="str">
        <f t="shared" si="162"/>
        <v/>
      </c>
      <c r="L491" s="19">
        <f t="shared" si="174"/>
        <v>10000</v>
      </c>
      <c r="M491" s="22" t="str">
        <f>TRIM(Data!$N488)</f>
        <v>Cabeza De Vaca</v>
      </c>
      <c r="N491" s="22" t="str">
        <f>TRIM(Data!$A488)</f>
        <v>Cabeza De Vaca</v>
      </c>
      <c r="O491" s="23">
        <f>IF(Data!$B488=0,"",Data!$B488)</f>
        <v>1946</v>
      </c>
      <c r="P491" s="19" t="str">
        <f>IF(Data!$C488=0,"",Data!$C488)</f>
        <v>1</v>
      </c>
      <c r="Q491" s="23" t="str">
        <f>IF($M491="","",Data!$E488)</f>
        <v>M</v>
      </c>
      <c r="R491" s="23" t="str">
        <f t="shared" si="164"/>
        <v>M</v>
      </c>
      <c r="S491" s="23" t="str">
        <f t="shared" si="165"/>
        <v>M</v>
      </c>
      <c r="T491" s="19" t="str">
        <f>IF(Data!$F488=0,"",Data!$F488)</f>
        <v/>
      </c>
      <c r="U491" s="19" t="str">
        <f>IF(Data!$G488=0,"",Data!$G488)</f>
        <v/>
      </c>
      <c r="V491" s="19" t="str">
        <f>IF(Data!$D488=0,"",Data!$D488)</f>
        <v/>
      </c>
      <c r="W491" s="19" t="str">
        <f>Data!$H488</f>
        <v>Japonica</v>
      </c>
      <c r="Y491" s="41" t="e">
        <f t="shared" si="159"/>
        <v>#REF!</v>
      </c>
      <c r="Z491" s="8">
        <f t="shared" si="166"/>
        <v>10000</v>
      </c>
      <c r="AA491" s="8" t="str">
        <f t="shared" si="167"/>
        <v>Cabeza De Vaca</v>
      </c>
      <c r="AB491" s="8" t="str">
        <f t="shared" si="168"/>
        <v>M</v>
      </c>
      <c r="AC491" s="8" t="str">
        <f t="shared" si="169"/>
        <v/>
      </c>
      <c r="AD491" s="8" t="str">
        <f t="shared" si="175"/>
        <v/>
      </c>
      <c r="AE491" s="8" t="str">
        <f t="shared" si="171"/>
        <v/>
      </c>
      <c r="AF491" s="5">
        <f t="shared" si="172"/>
        <v>1946</v>
      </c>
      <c r="AG491" s="46">
        <v>488</v>
      </c>
      <c r="AH491" s="47" t="str">
        <f t="shared" si="160"/>
        <v/>
      </c>
      <c r="AI491" s="48" t="str">
        <f t="shared" si="161"/>
        <v/>
      </c>
      <c r="AK491" s="22" t="e">
        <f>TRIM(#REF!)</f>
        <v>#REF!</v>
      </c>
      <c r="AL491" s="23" t="e">
        <f>IF(#REF!=0,"",#REF!)</f>
        <v>#REF!</v>
      </c>
      <c r="AM491" s="19" t="e">
        <f>IF(#REF!=0,"",#REF!)</f>
        <v>#REF!</v>
      </c>
      <c r="AN491" s="23" t="e">
        <f>IF($AK491="","",#REF!)</f>
        <v>#REF!</v>
      </c>
      <c r="AO491" s="23" t="e">
        <f t="shared" si="173"/>
        <v>#REF!</v>
      </c>
      <c r="AP491" s="19" t="e">
        <f>IF(#REF!=0,"",#REF!)</f>
        <v>#REF!</v>
      </c>
      <c r="AQ491" s="19" t="e">
        <f>IF(#REF!=0,"",#REF!)</f>
        <v>#REF!</v>
      </c>
      <c r="AR491" s="19" t="e">
        <f>IF(#REF!=0,"",#REF!)</f>
        <v>#REF!</v>
      </c>
      <c r="AS491" s="19" t="e">
        <f>#REF!</f>
        <v>#REF!</v>
      </c>
    </row>
    <row r="492" spans="4:45" ht="19.5" thickTop="1" thickBot="1" x14ac:dyDescent="0.25">
      <c r="D492" s="1" t="str">
        <f t="shared" si="176"/>
        <v/>
      </c>
      <c r="E492" s="1" t="str">
        <f t="shared" si="177"/>
        <v/>
      </c>
      <c r="K492" s="19" t="str">
        <f t="shared" si="162"/>
        <v/>
      </c>
      <c r="L492" s="19">
        <f t="shared" si="174"/>
        <v>10000</v>
      </c>
      <c r="M492" s="22" t="str">
        <f>TRIM(Data!$N489)</f>
        <v>Caitlin Olivia</v>
      </c>
      <c r="N492" s="22" t="str">
        <f>TRIM(Data!$A489)</f>
        <v>Caitlin Olivia (R)</v>
      </c>
      <c r="O492" s="23">
        <f>IF(Data!$B489=0,"",Data!$B489)</f>
        <v>2005</v>
      </c>
      <c r="P492" s="19" t="str">
        <f>IF(Data!$C489=0,"",Data!$C489)</f>
        <v/>
      </c>
      <c r="Q492" s="23" t="str">
        <f>IF($M492="","",Data!$E489)</f>
        <v>VL</v>
      </c>
      <c r="R492" s="23" t="str">
        <f t="shared" si="164"/>
        <v>VL</v>
      </c>
      <c r="S492" s="23" t="str">
        <f t="shared" si="165"/>
        <v>VL</v>
      </c>
      <c r="T492" s="19" t="str">
        <f>IF(Data!$F489=0,"",Data!$F489)</f>
        <v/>
      </c>
      <c r="U492" s="19" t="str">
        <f>IF(Data!$G489=0,"",Data!$G489)</f>
        <v/>
      </c>
      <c r="V492" s="19" t="str">
        <f>IF(Data!$D489=0,"",Data!$D489)</f>
        <v/>
      </c>
      <c r="W492" s="19" t="str">
        <f>Data!$H489</f>
        <v>Reticulata</v>
      </c>
      <c r="Y492" s="41" t="e">
        <f t="shared" si="159"/>
        <v>#REF!</v>
      </c>
      <c r="Z492" s="8">
        <f t="shared" si="166"/>
        <v>10000</v>
      </c>
      <c r="AA492" s="8" t="str">
        <f t="shared" si="167"/>
        <v>Caitlin Olivia</v>
      </c>
      <c r="AB492" s="8" t="str">
        <f t="shared" si="168"/>
        <v>VL</v>
      </c>
      <c r="AC492" s="8" t="str">
        <f t="shared" si="169"/>
        <v/>
      </c>
      <c r="AD492" s="8" t="str">
        <f t="shared" si="175"/>
        <v/>
      </c>
      <c r="AE492" s="8" t="str">
        <f t="shared" si="171"/>
        <v/>
      </c>
      <c r="AF492" s="5">
        <f t="shared" si="172"/>
        <v>2005</v>
      </c>
      <c r="AG492" s="46">
        <v>489</v>
      </c>
      <c r="AH492" s="47" t="str">
        <f t="shared" si="160"/>
        <v/>
      </c>
      <c r="AI492" s="48" t="str">
        <f t="shared" si="161"/>
        <v/>
      </c>
      <c r="AK492" s="22" t="e">
        <f>TRIM(#REF!)</f>
        <v>#REF!</v>
      </c>
      <c r="AL492" s="23" t="e">
        <f>IF(#REF!=0,"",#REF!)</f>
        <v>#REF!</v>
      </c>
      <c r="AM492" s="19" t="e">
        <f>IF(#REF!=0,"",#REF!)</f>
        <v>#REF!</v>
      </c>
      <c r="AN492" s="23" t="e">
        <f>IF($AK492="","",#REF!)</f>
        <v>#REF!</v>
      </c>
      <c r="AO492" s="23" t="e">
        <f t="shared" si="173"/>
        <v>#REF!</v>
      </c>
      <c r="AP492" s="19" t="e">
        <f>IF(#REF!=0,"",#REF!)</f>
        <v>#REF!</v>
      </c>
      <c r="AQ492" s="19" t="e">
        <f>IF(#REF!=0,"",#REF!)</f>
        <v>#REF!</v>
      </c>
      <c r="AR492" s="19" t="e">
        <f>IF(#REF!=0,"",#REF!)</f>
        <v>#REF!</v>
      </c>
      <c r="AS492" s="19" t="e">
        <f>#REF!</f>
        <v>#REF!</v>
      </c>
    </row>
    <row r="493" spans="4:45" ht="19.5" thickTop="1" thickBot="1" x14ac:dyDescent="0.25">
      <c r="D493" s="1" t="str">
        <f t="shared" si="176"/>
        <v/>
      </c>
      <c r="E493" s="1" t="str">
        <f t="shared" si="177"/>
        <v/>
      </c>
      <c r="K493" s="19" t="str">
        <f t="shared" si="162"/>
        <v/>
      </c>
      <c r="L493" s="19">
        <f t="shared" si="174"/>
        <v>10000</v>
      </c>
      <c r="M493" s="22" t="str">
        <f>TRIM(Data!$N490)</f>
        <v>Cajun King</v>
      </c>
      <c r="N493" s="22" t="str">
        <f>TRIM(Data!$A490)</f>
        <v>Cajun King</v>
      </c>
      <c r="O493" s="23">
        <f>IF(Data!$B490=0,"",Data!$B490)</f>
        <v>1970</v>
      </c>
      <c r="P493" s="19" t="str">
        <f>IF(Data!$C490=0,"",Data!$C490)</f>
        <v>1</v>
      </c>
      <c r="Q493" s="23" t="str">
        <f>IF($M493="","",Data!$E490)</f>
        <v>L</v>
      </c>
      <c r="R493" s="23" t="str">
        <f t="shared" si="164"/>
        <v>L</v>
      </c>
      <c r="S493" s="23" t="str">
        <f t="shared" si="165"/>
        <v>L</v>
      </c>
      <c r="T493" s="19" t="str">
        <f>IF(Data!$F490=0,"",Data!$F490)</f>
        <v/>
      </c>
      <c r="U493" s="19" t="str">
        <f>IF(Data!$G490=0,"",Data!$G490)</f>
        <v/>
      </c>
      <c r="V493" s="19" t="str">
        <f>IF(Data!$D490=0,"",Data!$D490)</f>
        <v/>
      </c>
      <c r="W493" s="19" t="str">
        <f>Data!$H490</f>
        <v>Japonica</v>
      </c>
      <c r="Y493" s="41" t="e">
        <f t="shared" si="159"/>
        <v>#REF!</v>
      </c>
      <c r="Z493" s="8">
        <f t="shared" si="166"/>
        <v>10000</v>
      </c>
      <c r="AA493" s="8" t="str">
        <f t="shared" si="167"/>
        <v>Cajun King</v>
      </c>
      <c r="AB493" s="8" t="str">
        <f t="shared" si="168"/>
        <v>L</v>
      </c>
      <c r="AC493" s="8" t="str">
        <f t="shared" si="169"/>
        <v/>
      </c>
      <c r="AD493" s="8" t="str">
        <f t="shared" si="175"/>
        <v/>
      </c>
      <c r="AE493" s="8" t="str">
        <f t="shared" si="171"/>
        <v/>
      </c>
      <c r="AF493" s="5">
        <f t="shared" si="172"/>
        <v>1970</v>
      </c>
      <c r="AG493" s="46">
        <v>490</v>
      </c>
      <c r="AH493" s="47" t="str">
        <f t="shared" si="160"/>
        <v/>
      </c>
      <c r="AI493" s="48" t="str">
        <f t="shared" si="161"/>
        <v/>
      </c>
      <c r="AK493" s="22" t="e">
        <f>TRIM(#REF!)</f>
        <v>#REF!</v>
      </c>
      <c r="AL493" s="23" t="e">
        <f>IF(#REF!=0,"",#REF!)</f>
        <v>#REF!</v>
      </c>
      <c r="AM493" s="19" t="e">
        <f>IF(#REF!=0,"",#REF!)</f>
        <v>#REF!</v>
      </c>
      <c r="AN493" s="23" t="e">
        <f>IF($AK493="","",#REF!)</f>
        <v>#REF!</v>
      </c>
      <c r="AO493" s="23" t="e">
        <f t="shared" si="173"/>
        <v>#REF!</v>
      </c>
      <c r="AP493" s="19" t="e">
        <f>IF(#REF!=0,"",#REF!)</f>
        <v>#REF!</v>
      </c>
      <c r="AQ493" s="19" t="e">
        <f>IF(#REF!=0,"",#REF!)</f>
        <v>#REF!</v>
      </c>
      <c r="AR493" s="19" t="e">
        <f>IF(#REF!=0,"",#REF!)</f>
        <v>#REF!</v>
      </c>
      <c r="AS493" s="19" t="e">
        <f>#REF!</f>
        <v>#REF!</v>
      </c>
    </row>
    <row r="494" spans="4:45" ht="19.5" thickTop="1" thickBot="1" x14ac:dyDescent="0.25">
      <c r="D494" s="1" t="str">
        <f t="shared" si="176"/>
        <v/>
      </c>
      <c r="E494" s="1" t="str">
        <f t="shared" si="177"/>
        <v/>
      </c>
      <c r="K494" s="19" t="str">
        <f t="shared" si="162"/>
        <v/>
      </c>
      <c r="L494" s="19">
        <f t="shared" si="174"/>
        <v>10000</v>
      </c>
      <c r="M494" s="22" t="str">
        <f>TRIM(Data!$N491)</f>
        <v>Calico</v>
      </c>
      <c r="N494" s="22" t="str">
        <f>TRIM(Data!$A491)</f>
        <v>Calico</v>
      </c>
      <c r="O494" s="23">
        <f>IF(Data!$B491=0,"",Data!$B491)</f>
        <v>1948</v>
      </c>
      <c r="P494" s="19" t="str">
        <f>IF(Data!$C491=0,"",Data!$C491)</f>
        <v/>
      </c>
      <c r="Q494" s="23" t="str">
        <f>IF($M494="","",Data!$E491)</f>
        <v>M</v>
      </c>
      <c r="R494" s="23" t="str">
        <f t="shared" si="164"/>
        <v>M</v>
      </c>
      <c r="S494" s="23" t="str">
        <f t="shared" si="165"/>
        <v>M</v>
      </c>
      <c r="T494" s="19" t="str">
        <f>IF(Data!$F491=0,"",Data!$F491)</f>
        <v/>
      </c>
      <c r="U494" s="19" t="str">
        <f>IF(Data!$G491=0,"",Data!$G491)</f>
        <v>FD</v>
      </c>
      <c r="V494" s="19" t="str">
        <f>IF(Data!$D491=0,"",Data!$D491)</f>
        <v/>
      </c>
      <c r="W494" s="19" t="str">
        <f>Data!$H491</f>
        <v>Japonica</v>
      </c>
      <c r="Y494" s="41" t="e">
        <f t="shared" si="159"/>
        <v>#REF!</v>
      </c>
      <c r="Z494" s="8">
        <f t="shared" si="166"/>
        <v>10000</v>
      </c>
      <c r="AA494" s="8" t="str">
        <f t="shared" si="167"/>
        <v>Calico</v>
      </c>
      <c r="AB494" s="8" t="str">
        <f t="shared" si="168"/>
        <v>M</v>
      </c>
      <c r="AC494" s="8" t="str">
        <f t="shared" si="169"/>
        <v/>
      </c>
      <c r="AD494" s="8" t="str">
        <f t="shared" si="175"/>
        <v>FD</v>
      </c>
      <c r="AE494" s="8" t="str">
        <f t="shared" si="171"/>
        <v/>
      </c>
      <c r="AF494" s="5">
        <f t="shared" si="172"/>
        <v>1948</v>
      </c>
      <c r="AG494" s="46">
        <v>491</v>
      </c>
      <c r="AH494" s="47" t="str">
        <f t="shared" si="160"/>
        <v/>
      </c>
      <c r="AI494" s="48" t="str">
        <f t="shared" si="161"/>
        <v/>
      </c>
      <c r="AK494" s="22" t="e">
        <f>TRIM(#REF!)</f>
        <v>#REF!</v>
      </c>
      <c r="AL494" s="23" t="e">
        <f>IF(#REF!=0,"",#REF!)</f>
        <v>#REF!</v>
      </c>
      <c r="AM494" s="19" t="e">
        <f>IF(#REF!=0,"",#REF!)</f>
        <v>#REF!</v>
      </c>
      <c r="AN494" s="23" t="e">
        <f>IF($AK494="","",#REF!)</f>
        <v>#REF!</v>
      </c>
      <c r="AO494" s="23" t="e">
        <f t="shared" si="173"/>
        <v>#REF!</v>
      </c>
      <c r="AP494" s="19" t="e">
        <f>IF(#REF!=0,"",#REF!)</f>
        <v>#REF!</v>
      </c>
      <c r="AQ494" s="19" t="e">
        <f>IF(#REF!=0,"",#REF!)</f>
        <v>#REF!</v>
      </c>
      <c r="AR494" s="19" t="e">
        <f>IF(#REF!=0,"",#REF!)</f>
        <v>#REF!</v>
      </c>
      <c r="AS494" s="19" t="e">
        <f>#REF!</f>
        <v>#REF!</v>
      </c>
    </row>
    <row r="495" spans="4:45" ht="19.5" thickTop="1" thickBot="1" x14ac:dyDescent="0.25">
      <c r="D495" s="1" t="str">
        <f t="shared" si="176"/>
        <v/>
      </c>
      <c r="E495" s="1" t="str">
        <f t="shared" si="177"/>
        <v/>
      </c>
      <c r="K495" s="19" t="str">
        <f t="shared" si="162"/>
        <v/>
      </c>
      <c r="L495" s="19">
        <f t="shared" si="174"/>
        <v>10000</v>
      </c>
      <c r="M495" s="22" t="str">
        <f>TRIM(Data!$N492)</f>
        <v>Calico Queen</v>
      </c>
      <c r="N495" s="22" t="str">
        <f>TRIM(Data!$A492)</f>
        <v>Calico Queen</v>
      </c>
      <c r="O495" s="23">
        <f>IF(Data!$B492=0,"",Data!$B492)</f>
        <v>1956</v>
      </c>
      <c r="P495" s="19" t="str">
        <f>IF(Data!$C492=0,"",Data!$C492)</f>
        <v>1</v>
      </c>
      <c r="Q495" s="23" t="str">
        <f>IF($M495="","",Data!$E492)</f>
        <v>M</v>
      </c>
      <c r="R495" s="23" t="str">
        <f t="shared" si="164"/>
        <v>M</v>
      </c>
      <c r="S495" s="23" t="str">
        <f t="shared" si="165"/>
        <v>M</v>
      </c>
      <c r="T495" s="19" t="str">
        <f>IF(Data!$F492=0,"",Data!$F492)</f>
        <v/>
      </c>
      <c r="U495" s="19" t="str">
        <f>IF(Data!$G492=0,"",Data!$G492)</f>
        <v/>
      </c>
      <c r="V495" s="19" t="str">
        <f>IF(Data!$D492=0,"",Data!$D492)</f>
        <v/>
      </c>
      <c r="W495" s="19" t="str">
        <f>Data!$H492</f>
        <v>Japonica</v>
      </c>
      <c r="Y495" s="41" t="e">
        <f t="shared" si="159"/>
        <v>#REF!</v>
      </c>
      <c r="Z495" s="8">
        <f t="shared" si="166"/>
        <v>10000</v>
      </c>
      <c r="AA495" s="8" t="str">
        <f t="shared" si="167"/>
        <v>Calico Queen</v>
      </c>
      <c r="AB495" s="8" t="str">
        <f t="shared" si="168"/>
        <v>M</v>
      </c>
      <c r="AC495" s="8" t="str">
        <f t="shared" si="169"/>
        <v/>
      </c>
      <c r="AD495" s="8" t="str">
        <f t="shared" si="175"/>
        <v/>
      </c>
      <c r="AE495" s="8" t="str">
        <f t="shared" si="171"/>
        <v/>
      </c>
      <c r="AF495" s="5">
        <f t="shared" si="172"/>
        <v>1956</v>
      </c>
      <c r="AG495" s="46">
        <v>492</v>
      </c>
      <c r="AH495" s="47" t="str">
        <f t="shared" si="160"/>
        <v/>
      </c>
      <c r="AI495" s="48" t="str">
        <f t="shared" si="161"/>
        <v/>
      </c>
      <c r="AK495" s="22" t="e">
        <f>TRIM(#REF!)</f>
        <v>#REF!</v>
      </c>
      <c r="AL495" s="23" t="e">
        <f>IF(#REF!=0,"",#REF!)</f>
        <v>#REF!</v>
      </c>
      <c r="AM495" s="19" t="e">
        <f>IF(#REF!=0,"",#REF!)</f>
        <v>#REF!</v>
      </c>
      <c r="AN495" s="23" t="e">
        <f>IF($AK495="","",#REF!)</f>
        <v>#REF!</v>
      </c>
      <c r="AO495" s="23" t="e">
        <f t="shared" si="173"/>
        <v>#REF!</v>
      </c>
      <c r="AP495" s="19" t="e">
        <f>IF(#REF!=0,"",#REF!)</f>
        <v>#REF!</v>
      </c>
      <c r="AQ495" s="19" t="e">
        <f>IF(#REF!=0,"",#REF!)</f>
        <v>#REF!</v>
      </c>
      <c r="AR495" s="19" t="e">
        <f>IF(#REF!=0,"",#REF!)</f>
        <v>#REF!</v>
      </c>
      <c r="AS495" s="19" t="e">
        <f>#REF!</f>
        <v>#REF!</v>
      </c>
    </row>
    <row r="496" spans="4:45" ht="19.5" thickTop="1" thickBot="1" x14ac:dyDescent="0.25">
      <c r="D496" s="1" t="str">
        <f t="shared" si="176"/>
        <v/>
      </c>
      <c r="E496" s="1" t="str">
        <f t="shared" si="177"/>
        <v/>
      </c>
      <c r="K496" s="19" t="str">
        <f t="shared" si="162"/>
        <v/>
      </c>
      <c r="L496" s="19">
        <f t="shared" si="174"/>
        <v>10000</v>
      </c>
      <c r="M496" s="22" t="str">
        <f>TRIM(Data!$N493)</f>
        <v>California</v>
      </c>
      <c r="N496" s="22" t="str">
        <f>TRIM(Data!$A493)</f>
        <v>California (Durfee Road)</v>
      </c>
      <c r="O496" s="23">
        <f>IF(Data!$B493=0,"",Data!$B493)</f>
        <v>1888</v>
      </c>
      <c r="P496" s="19" t="str">
        <f>IF(Data!$C493=0,"",Data!$C493)</f>
        <v>1</v>
      </c>
      <c r="Q496" s="23" t="str">
        <f>IF($M496="","",Data!$E493)</f>
        <v>L</v>
      </c>
      <c r="R496" s="23" t="str">
        <f t="shared" si="164"/>
        <v>L</v>
      </c>
      <c r="S496" s="23" t="str">
        <f t="shared" si="165"/>
        <v>L</v>
      </c>
      <c r="T496" s="19" t="str">
        <f>IF(Data!$F493=0,"",Data!$F493)</f>
        <v/>
      </c>
      <c r="U496" s="19" t="str">
        <f>IF(Data!$G493=0,"",Data!$G493)</f>
        <v/>
      </c>
      <c r="V496" s="19" t="str">
        <f>IF(Data!$D493=0,"",Data!$D493)</f>
        <v>ANTIQUE</v>
      </c>
      <c r="W496" s="19" t="str">
        <f>Data!$H493</f>
        <v>Japonica</v>
      </c>
      <c r="Y496" s="41" t="e">
        <f t="shared" si="159"/>
        <v>#REF!</v>
      </c>
      <c r="Z496" s="8">
        <f t="shared" si="166"/>
        <v>496</v>
      </c>
      <c r="AA496" s="8" t="str">
        <f t="shared" si="167"/>
        <v>California</v>
      </c>
      <c r="AB496" s="8" t="str">
        <f t="shared" si="168"/>
        <v>L</v>
      </c>
      <c r="AC496" s="8" t="str">
        <f t="shared" si="169"/>
        <v/>
      </c>
      <c r="AD496" s="8" t="str">
        <f t="shared" si="175"/>
        <v/>
      </c>
      <c r="AE496" s="8" t="str">
        <f t="shared" si="171"/>
        <v>ANTIQUE</v>
      </c>
      <c r="AF496" s="5">
        <f t="shared" si="172"/>
        <v>1888</v>
      </c>
      <c r="AG496" s="46">
        <v>493</v>
      </c>
      <c r="AH496" s="47" t="str">
        <f t="shared" si="160"/>
        <v/>
      </c>
      <c r="AI496" s="48" t="str">
        <f t="shared" si="161"/>
        <v/>
      </c>
      <c r="AK496" s="22" t="e">
        <f>TRIM(#REF!)</f>
        <v>#REF!</v>
      </c>
      <c r="AL496" s="23" t="e">
        <f>IF(#REF!=0,"",#REF!)</f>
        <v>#REF!</v>
      </c>
      <c r="AM496" s="19" t="e">
        <f>IF(#REF!=0,"",#REF!)</f>
        <v>#REF!</v>
      </c>
      <c r="AN496" s="23" t="e">
        <f>IF($AK496="","",#REF!)</f>
        <v>#REF!</v>
      </c>
      <c r="AO496" s="23" t="e">
        <f t="shared" si="173"/>
        <v>#REF!</v>
      </c>
      <c r="AP496" s="19" t="e">
        <f>IF(#REF!=0,"",#REF!)</f>
        <v>#REF!</v>
      </c>
      <c r="AQ496" s="19" t="e">
        <f>IF(#REF!=0,"",#REF!)</f>
        <v>#REF!</v>
      </c>
      <c r="AR496" s="19" t="e">
        <f>IF(#REF!=0,"",#REF!)</f>
        <v>#REF!</v>
      </c>
      <c r="AS496" s="19" t="e">
        <f>#REF!</f>
        <v>#REF!</v>
      </c>
    </row>
    <row r="497" spans="4:45" ht="19.5" thickTop="1" thickBot="1" x14ac:dyDescent="0.25">
      <c r="D497" s="1" t="str">
        <f t="shared" si="176"/>
        <v/>
      </c>
      <c r="E497" s="1" t="str">
        <f t="shared" si="177"/>
        <v/>
      </c>
      <c r="K497" s="19" t="str">
        <f t="shared" si="162"/>
        <v/>
      </c>
      <c r="L497" s="19">
        <f t="shared" si="174"/>
        <v>10000</v>
      </c>
      <c r="M497" s="22" t="str">
        <f>TRIM(Data!$N494)</f>
        <v>California Dawn</v>
      </c>
      <c r="N497" s="22" t="str">
        <f>TRIM(Data!$A494)</f>
        <v>California Dawn (R)</v>
      </c>
      <c r="O497" s="23">
        <f>IF(Data!$B494=0,"",Data!$B494)</f>
        <v>1987</v>
      </c>
      <c r="P497" s="19" t="str">
        <f>IF(Data!$C494=0,"",Data!$C494)</f>
        <v>1</v>
      </c>
      <c r="Q497" s="23" t="str">
        <f>IF($M497="","",Data!$E494)</f>
        <v>L</v>
      </c>
      <c r="R497" s="23" t="str">
        <f t="shared" si="164"/>
        <v>L</v>
      </c>
      <c r="S497" s="23" t="str">
        <f t="shared" si="165"/>
        <v>L</v>
      </c>
      <c r="T497" s="19" t="str">
        <f>IF(Data!$F494=0,"",Data!$F494)</f>
        <v/>
      </c>
      <c r="U497" s="19" t="str">
        <f>IF(Data!$G494=0,"",Data!$G494)</f>
        <v/>
      </c>
      <c r="V497" s="19" t="str">
        <f>IF(Data!$D494=0,"",Data!$D494)</f>
        <v/>
      </c>
      <c r="W497" s="19" t="str">
        <f>Data!$H494</f>
        <v>Reticulata</v>
      </c>
      <c r="Y497" s="41" t="e">
        <f t="shared" si="159"/>
        <v>#REF!</v>
      </c>
      <c r="Z497" s="8">
        <f t="shared" si="166"/>
        <v>10000</v>
      </c>
      <c r="AA497" s="8" t="str">
        <f t="shared" si="167"/>
        <v>California Dawn</v>
      </c>
      <c r="AB497" s="8" t="str">
        <f t="shared" si="168"/>
        <v>L</v>
      </c>
      <c r="AC497" s="8" t="str">
        <f t="shared" si="169"/>
        <v/>
      </c>
      <c r="AD497" s="8" t="str">
        <f t="shared" si="175"/>
        <v/>
      </c>
      <c r="AE497" s="8" t="str">
        <f t="shared" si="171"/>
        <v/>
      </c>
      <c r="AF497" s="5">
        <f t="shared" si="172"/>
        <v>1987</v>
      </c>
      <c r="AG497" s="46">
        <v>494</v>
      </c>
      <c r="AH497" s="47" t="str">
        <f t="shared" si="160"/>
        <v/>
      </c>
      <c r="AI497" s="48" t="str">
        <f t="shared" si="161"/>
        <v/>
      </c>
      <c r="AK497" s="22" t="e">
        <f>TRIM(#REF!)</f>
        <v>#REF!</v>
      </c>
      <c r="AL497" s="23" t="e">
        <f>IF(#REF!=0,"",#REF!)</f>
        <v>#REF!</v>
      </c>
      <c r="AM497" s="19" t="e">
        <f>IF(#REF!=0,"",#REF!)</f>
        <v>#REF!</v>
      </c>
      <c r="AN497" s="23" t="e">
        <f>IF($AK497="","",#REF!)</f>
        <v>#REF!</v>
      </c>
      <c r="AO497" s="23" t="e">
        <f t="shared" si="173"/>
        <v>#REF!</v>
      </c>
      <c r="AP497" s="19" t="e">
        <f>IF(#REF!=0,"",#REF!)</f>
        <v>#REF!</v>
      </c>
      <c r="AQ497" s="19" t="e">
        <f>IF(#REF!=0,"",#REF!)</f>
        <v>#REF!</v>
      </c>
      <c r="AR497" s="19" t="e">
        <f>IF(#REF!=0,"",#REF!)</f>
        <v>#REF!</v>
      </c>
      <c r="AS497" s="19" t="e">
        <f>#REF!</f>
        <v>#REF!</v>
      </c>
    </row>
    <row r="498" spans="4:45" ht="19.5" thickTop="1" thickBot="1" x14ac:dyDescent="0.25">
      <c r="D498" s="1" t="str">
        <f t="shared" si="176"/>
        <v/>
      </c>
      <c r="E498" s="1" t="str">
        <f t="shared" si="177"/>
        <v/>
      </c>
      <c r="K498" s="19" t="str">
        <f t="shared" si="162"/>
        <v/>
      </c>
      <c r="L498" s="19">
        <f t="shared" si="174"/>
        <v>10000</v>
      </c>
      <c r="M498" s="22" t="str">
        <f>TRIM(Data!$N495)</f>
        <v>California Fantasy</v>
      </c>
      <c r="N498" s="22" t="str">
        <f>TRIM(Data!$A495)</f>
        <v>California Fantasy (R)</v>
      </c>
      <c r="O498" s="23">
        <f>IF(Data!$B495=0,"",Data!$B495)</f>
        <v>1992</v>
      </c>
      <c r="P498" s="19" t="str">
        <f>IF(Data!$C495=0,"",Data!$C495)</f>
        <v>1</v>
      </c>
      <c r="Q498" s="23" t="str">
        <f>IF($M498="","",Data!$E495)</f>
        <v>VL</v>
      </c>
      <c r="R498" s="23" t="str">
        <f t="shared" si="164"/>
        <v>VL</v>
      </c>
      <c r="S498" s="23" t="str">
        <f t="shared" si="165"/>
        <v>VL</v>
      </c>
      <c r="T498" s="19" t="str">
        <f>IF(Data!$F495=0,"",Data!$F495)</f>
        <v/>
      </c>
      <c r="U498" s="19" t="str">
        <f>IF(Data!$G495=0,"",Data!$G495)</f>
        <v/>
      </c>
      <c r="V498" s="19" t="str">
        <f>IF(Data!$D495=0,"",Data!$D495)</f>
        <v/>
      </c>
      <c r="W498" s="19" t="str">
        <f>Data!$H495</f>
        <v>Reticulata</v>
      </c>
      <c r="Y498" s="41" t="e">
        <f t="shared" si="159"/>
        <v>#REF!</v>
      </c>
      <c r="Z498" s="8">
        <f t="shared" si="166"/>
        <v>10000</v>
      </c>
      <c r="AA498" s="8" t="str">
        <f t="shared" si="167"/>
        <v>California Fantasy</v>
      </c>
      <c r="AB498" s="8" t="str">
        <f t="shared" si="168"/>
        <v>VL</v>
      </c>
      <c r="AC498" s="8" t="str">
        <f t="shared" si="169"/>
        <v/>
      </c>
      <c r="AD498" s="8" t="str">
        <f t="shared" si="175"/>
        <v/>
      </c>
      <c r="AE498" s="8" t="str">
        <f t="shared" si="171"/>
        <v/>
      </c>
      <c r="AF498" s="5">
        <f t="shared" si="172"/>
        <v>1992</v>
      </c>
      <c r="AG498" s="46">
        <v>495</v>
      </c>
      <c r="AH498" s="47" t="str">
        <f t="shared" si="160"/>
        <v/>
      </c>
      <c r="AI498" s="48" t="str">
        <f t="shared" si="161"/>
        <v/>
      </c>
      <c r="AK498" s="22" t="e">
        <f>TRIM(#REF!)</f>
        <v>#REF!</v>
      </c>
      <c r="AL498" s="23" t="e">
        <f>IF(#REF!=0,"",#REF!)</f>
        <v>#REF!</v>
      </c>
      <c r="AM498" s="19" t="e">
        <f>IF(#REF!=0,"",#REF!)</f>
        <v>#REF!</v>
      </c>
      <c r="AN498" s="23" t="e">
        <f>IF($AK498="","",#REF!)</f>
        <v>#REF!</v>
      </c>
      <c r="AO498" s="23" t="e">
        <f t="shared" si="173"/>
        <v>#REF!</v>
      </c>
      <c r="AP498" s="19" t="e">
        <f>IF(#REF!=0,"",#REF!)</f>
        <v>#REF!</v>
      </c>
      <c r="AQ498" s="19" t="e">
        <f>IF(#REF!=0,"",#REF!)</f>
        <v>#REF!</v>
      </c>
      <c r="AR498" s="19" t="e">
        <f>IF(#REF!=0,"",#REF!)</f>
        <v>#REF!</v>
      </c>
      <c r="AS498" s="19" t="e">
        <f>#REF!</f>
        <v>#REF!</v>
      </c>
    </row>
    <row r="499" spans="4:45" ht="19.5" thickTop="1" thickBot="1" x14ac:dyDescent="0.25">
      <c r="D499" s="1" t="str">
        <f t="shared" si="176"/>
        <v/>
      </c>
      <c r="E499" s="1" t="str">
        <f t="shared" si="177"/>
        <v/>
      </c>
      <c r="K499" s="19" t="str">
        <f t="shared" si="162"/>
        <v/>
      </c>
      <c r="L499" s="19">
        <f t="shared" si="174"/>
        <v>10000</v>
      </c>
      <c r="M499" s="22" t="str">
        <f>TRIM(Data!$N496)</f>
        <v>California Sunrise</v>
      </c>
      <c r="N499" s="22" t="str">
        <f>TRIM(Data!$A496)</f>
        <v>California Sunrise (R)</v>
      </c>
      <c r="O499" s="23">
        <f>IF(Data!$B496=0,"",Data!$B496)</f>
        <v>1988</v>
      </c>
      <c r="P499" s="19" t="str">
        <f>IF(Data!$C496=0,"",Data!$C496)</f>
        <v>1</v>
      </c>
      <c r="Q499" s="23" t="str">
        <f>IF($M499="","",Data!$E496)</f>
        <v>M-L</v>
      </c>
      <c r="R499" s="23" t="str">
        <f t="shared" si="164"/>
        <v>M</v>
      </c>
      <c r="S499" s="23" t="str">
        <f t="shared" si="165"/>
        <v>M</v>
      </c>
      <c r="T499" s="19" t="str">
        <f>IF(Data!$F496=0,"",Data!$F496)</f>
        <v/>
      </c>
      <c r="U499" s="19" t="str">
        <f>IF(Data!$G496=0,"",Data!$G496)</f>
        <v/>
      </c>
      <c r="V499" s="19" t="str">
        <f>IF(Data!$D496=0,"",Data!$D496)</f>
        <v/>
      </c>
      <c r="W499" s="19" t="str">
        <f>Data!$H496</f>
        <v>Reticulata</v>
      </c>
      <c r="Y499" s="41" t="e">
        <f t="shared" si="159"/>
        <v>#REF!</v>
      </c>
      <c r="Z499" s="8">
        <f t="shared" si="166"/>
        <v>10000</v>
      </c>
      <c r="AA499" s="8" t="str">
        <f t="shared" si="167"/>
        <v>California Sunrise</v>
      </c>
      <c r="AB499" s="8" t="str">
        <f t="shared" si="168"/>
        <v>M</v>
      </c>
      <c r="AC499" s="8" t="str">
        <f t="shared" si="169"/>
        <v/>
      </c>
      <c r="AD499" s="8" t="str">
        <f t="shared" si="175"/>
        <v/>
      </c>
      <c r="AE499" s="8" t="str">
        <f t="shared" si="171"/>
        <v/>
      </c>
      <c r="AF499" s="5">
        <f t="shared" si="172"/>
        <v>1988</v>
      </c>
      <c r="AG499" s="46">
        <v>496</v>
      </c>
      <c r="AH499" s="47" t="str">
        <f t="shared" si="160"/>
        <v/>
      </c>
      <c r="AI499" s="48" t="str">
        <f t="shared" si="161"/>
        <v/>
      </c>
      <c r="AK499" s="22" t="e">
        <f>TRIM(#REF!)</f>
        <v>#REF!</v>
      </c>
      <c r="AL499" s="23" t="e">
        <f>IF(#REF!=0,"",#REF!)</f>
        <v>#REF!</v>
      </c>
      <c r="AM499" s="19" t="e">
        <f>IF(#REF!=0,"",#REF!)</f>
        <v>#REF!</v>
      </c>
      <c r="AN499" s="23" t="e">
        <f>IF($AK499="","",#REF!)</f>
        <v>#REF!</v>
      </c>
      <c r="AO499" s="23" t="e">
        <f t="shared" si="173"/>
        <v>#REF!</v>
      </c>
      <c r="AP499" s="19" t="e">
        <f>IF(#REF!=0,"",#REF!)</f>
        <v>#REF!</v>
      </c>
      <c r="AQ499" s="19" t="e">
        <f>IF(#REF!=0,"",#REF!)</f>
        <v>#REF!</v>
      </c>
      <c r="AR499" s="19" t="e">
        <f>IF(#REF!=0,"",#REF!)</f>
        <v>#REF!</v>
      </c>
      <c r="AS499" s="19" t="e">
        <f>#REF!</f>
        <v>#REF!</v>
      </c>
    </row>
    <row r="500" spans="4:45" ht="19.5" thickTop="1" thickBot="1" x14ac:dyDescent="0.25">
      <c r="D500" s="1" t="str">
        <f t="shared" si="176"/>
        <v/>
      </c>
      <c r="E500" s="1" t="str">
        <f t="shared" si="177"/>
        <v/>
      </c>
      <c r="K500" s="19" t="str">
        <f t="shared" si="162"/>
        <v/>
      </c>
      <c r="L500" s="19">
        <f t="shared" si="174"/>
        <v>10000</v>
      </c>
      <c r="M500" s="22" t="str">
        <f>TRIM(Data!$N497)</f>
        <v>California Sunset</v>
      </c>
      <c r="N500" s="22" t="str">
        <f>TRIM(Data!$A497)</f>
        <v>California Sunset (R)</v>
      </c>
      <c r="O500" s="23">
        <f>IF(Data!$B497=0,"",Data!$B497)</f>
        <v>1988</v>
      </c>
      <c r="P500" s="19" t="str">
        <f>IF(Data!$C497=0,"",Data!$C497)</f>
        <v>1</v>
      </c>
      <c r="Q500" s="23" t="str">
        <f>IF($M500="","",Data!$E497)</f>
        <v>L</v>
      </c>
      <c r="R500" s="23" t="str">
        <f t="shared" si="164"/>
        <v>L</v>
      </c>
      <c r="S500" s="23" t="str">
        <f t="shared" si="165"/>
        <v>L</v>
      </c>
      <c r="T500" s="19" t="str">
        <f>IF(Data!$F497=0,"",Data!$F497)</f>
        <v/>
      </c>
      <c r="U500" s="19" t="str">
        <f>IF(Data!$G497=0,"",Data!$G497)</f>
        <v/>
      </c>
      <c r="V500" s="19" t="str">
        <f>IF(Data!$D497=0,"",Data!$D497)</f>
        <v/>
      </c>
      <c r="W500" s="19" t="str">
        <f>Data!$H497</f>
        <v>Reticulata</v>
      </c>
      <c r="Y500" s="41" t="e">
        <f t="shared" si="159"/>
        <v>#REF!</v>
      </c>
      <c r="Z500" s="8">
        <f t="shared" si="166"/>
        <v>10000</v>
      </c>
      <c r="AA500" s="8" t="str">
        <f t="shared" si="167"/>
        <v>California Sunset</v>
      </c>
      <c r="AB500" s="8" t="str">
        <f t="shared" si="168"/>
        <v>L</v>
      </c>
      <c r="AC500" s="8" t="str">
        <f t="shared" si="169"/>
        <v/>
      </c>
      <c r="AD500" s="8" t="str">
        <f t="shared" si="175"/>
        <v/>
      </c>
      <c r="AE500" s="8" t="str">
        <f t="shared" si="171"/>
        <v/>
      </c>
      <c r="AF500" s="5">
        <f t="shared" si="172"/>
        <v>1988</v>
      </c>
      <c r="AG500" s="46">
        <v>497</v>
      </c>
      <c r="AH500" s="47" t="str">
        <f t="shared" si="160"/>
        <v/>
      </c>
      <c r="AI500" s="48" t="str">
        <f t="shared" si="161"/>
        <v/>
      </c>
      <c r="AK500" s="22" t="e">
        <f>TRIM(#REF!)</f>
        <v>#REF!</v>
      </c>
      <c r="AL500" s="23" t="e">
        <f>IF(#REF!=0,"",#REF!)</f>
        <v>#REF!</v>
      </c>
      <c r="AM500" s="19" t="e">
        <f>IF(#REF!=0,"",#REF!)</f>
        <v>#REF!</v>
      </c>
      <c r="AN500" s="23" t="e">
        <f>IF($AK500="","",#REF!)</f>
        <v>#REF!</v>
      </c>
      <c r="AO500" s="23" t="e">
        <f t="shared" si="173"/>
        <v>#REF!</v>
      </c>
      <c r="AP500" s="19" t="e">
        <f>IF(#REF!=0,"",#REF!)</f>
        <v>#REF!</v>
      </c>
      <c r="AQ500" s="19" t="e">
        <f>IF(#REF!=0,"",#REF!)</f>
        <v>#REF!</v>
      </c>
      <c r="AR500" s="19" t="e">
        <f>IF(#REF!=0,"",#REF!)</f>
        <v>#REF!</v>
      </c>
      <c r="AS500" s="19" t="e">
        <f>#REF!</f>
        <v>#REF!</v>
      </c>
    </row>
    <row r="501" spans="4:45" ht="19.5" thickTop="1" thickBot="1" x14ac:dyDescent="0.25">
      <c r="D501" s="1" t="str">
        <f t="shared" si="176"/>
        <v/>
      </c>
      <c r="E501" s="1" t="str">
        <f t="shared" si="177"/>
        <v/>
      </c>
      <c r="K501" s="19" t="str">
        <f t="shared" si="162"/>
        <v/>
      </c>
      <c r="L501" s="19">
        <f t="shared" si="174"/>
        <v>10000</v>
      </c>
      <c r="M501" s="22" t="str">
        <f>TRIM(Data!$N498)</f>
        <v>Callie (See Arajishi)</v>
      </c>
      <c r="N501" s="22" t="str">
        <f>TRIM(Data!$A498)</f>
        <v>Callie (See Arajishi)</v>
      </c>
      <c r="O501" s="23">
        <f>IF(Data!$B498=0,"",Data!$B498)</f>
        <v>1891</v>
      </c>
      <c r="P501" s="19" t="str">
        <f>IF(Data!$C498=0,"",Data!$C498)</f>
        <v/>
      </c>
      <c r="Q501" s="23" t="str">
        <f>IF($M501="","",Data!$E498)</f>
        <v>M</v>
      </c>
      <c r="R501" s="23" t="str">
        <f t="shared" si="164"/>
        <v>M</v>
      </c>
      <c r="S501" s="23" t="str">
        <f t="shared" si="165"/>
        <v>M</v>
      </c>
      <c r="T501" s="19" t="str">
        <f>IF(Data!$F498=0,"",Data!$F498)</f>
        <v/>
      </c>
      <c r="U501" s="19" t="str">
        <f>IF(Data!$G498=0,"",Data!$G498)</f>
        <v/>
      </c>
      <c r="V501" s="19" t="str">
        <f>IF(Data!$D498=0,"",Data!$D498)</f>
        <v>ANTIQUE</v>
      </c>
      <c r="W501" s="19" t="str">
        <f>Data!$H498</f>
        <v>Japonica</v>
      </c>
      <c r="Y501" s="41" t="e">
        <f t="shared" si="159"/>
        <v>#REF!</v>
      </c>
      <c r="Z501" s="8">
        <f t="shared" si="166"/>
        <v>501</v>
      </c>
      <c r="AA501" s="8" t="str">
        <f t="shared" si="167"/>
        <v>Callie (See Arajishi)</v>
      </c>
      <c r="AB501" s="8" t="str">
        <f t="shared" si="168"/>
        <v>M</v>
      </c>
      <c r="AC501" s="8" t="str">
        <f t="shared" si="169"/>
        <v/>
      </c>
      <c r="AD501" s="8" t="str">
        <f t="shared" si="175"/>
        <v/>
      </c>
      <c r="AE501" s="8" t="str">
        <f t="shared" si="171"/>
        <v>ANTIQUE</v>
      </c>
      <c r="AF501" s="5">
        <f t="shared" si="172"/>
        <v>1891</v>
      </c>
      <c r="AG501" s="46">
        <v>498</v>
      </c>
      <c r="AH501" s="47" t="str">
        <f t="shared" si="160"/>
        <v/>
      </c>
      <c r="AI501" s="48" t="str">
        <f t="shared" si="161"/>
        <v/>
      </c>
      <c r="AK501" s="22" t="e">
        <f>TRIM(#REF!)</f>
        <v>#REF!</v>
      </c>
      <c r="AL501" s="23" t="e">
        <f>IF(#REF!=0,"",#REF!)</f>
        <v>#REF!</v>
      </c>
      <c r="AM501" s="19" t="e">
        <f>IF(#REF!=0,"",#REF!)</f>
        <v>#REF!</v>
      </c>
      <c r="AN501" s="23" t="e">
        <f>IF($AK501="","",#REF!)</f>
        <v>#REF!</v>
      </c>
      <c r="AO501" s="23" t="e">
        <f t="shared" si="173"/>
        <v>#REF!</v>
      </c>
      <c r="AP501" s="19" t="e">
        <f>IF(#REF!=0,"",#REF!)</f>
        <v>#REF!</v>
      </c>
      <c r="AQ501" s="19" t="e">
        <f>IF(#REF!=0,"",#REF!)</f>
        <v>#REF!</v>
      </c>
      <c r="AR501" s="19" t="e">
        <f>IF(#REF!=0,"",#REF!)</f>
        <v>#REF!</v>
      </c>
      <c r="AS501" s="19" t="e">
        <f>#REF!</f>
        <v>#REF!</v>
      </c>
    </row>
    <row r="502" spans="4:45" ht="19.5" thickTop="1" thickBot="1" x14ac:dyDescent="0.25">
      <c r="D502" s="1" t="str">
        <f t="shared" si="176"/>
        <v/>
      </c>
      <c r="E502" s="1" t="str">
        <f t="shared" si="177"/>
        <v/>
      </c>
      <c r="K502" s="19" t="str">
        <f t="shared" si="162"/>
        <v/>
      </c>
      <c r="L502" s="19">
        <f t="shared" si="174"/>
        <v>10000</v>
      </c>
      <c r="M502" s="22" t="str">
        <f>TRIM(Data!$N499)</f>
        <v>Callie Rae</v>
      </c>
      <c r="N502" s="22" t="str">
        <f>TRIM(Data!$A499)</f>
        <v>Callie Rae</v>
      </c>
      <c r="O502" s="23">
        <f>IF(Data!$B499=0,"",Data!$B499)</f>
        <v>2021</v>
      </c>
      <c r="P502" s="19" t="str">
        <f>IF(Data!$C499=0,"",Data!$C499)</f>
        <v>1</v>
      </c>
      <c r="Q502" s="23" t="str">
        <f>IF($M502="","",Data!$E499)</f>
        <v>M-L</v>
      </c>
      <c r="R502" s="23" t="str">
        <f t="shared" si="164"/>
        <v>M</v>
      </c>
      <c r="S502" s="23" t="str">
        <f t="shared" si="165"/>
        <v>M</v>
      </c>
      <c r="T502" s="19" t="str">
        <f>IF(Data!$F499=0,"",Data!$F499)</f>
        <v/>
      </c>
      <c r="U502" s="19" t="str">
        <f>IF(Data!$G499=0,"",Data!$G499)</f>
        <v/>
      </c>
      <c r="V502" s="19" t="str">
        <f>IF(Data!$D499=0,"",Data!$D499)</f>
        <v/>
      </c>
      <c r="W502" s="19" t="str">
        <f>Data!$H499</f>
        <v>Japonica</v>
      </c>
      <c r="Y502" s="41" t="e">
        <f t="shared" si="159"/>
        <v>#REF!</v>
      </c>
      <c r="Z502" s="8">
        <f t="shared" si="166"/>
        <v>10000</v>
      </c>
      <c r="AA502" s="8" t="str">
        <f t="shared" si="167"/>
        <v>Callie Rae</v>
      </c>
      <c r="AB502" s="8" t="str">
        <f t="shared" si="168"/>
        <v>M</v>
      </c>
      <c r="AC502" s="8" t="str">
        <f t="shared" si="169"/>
        <v/>
      </c>
      <c r="AD502" s="8" t="str">
        <f t="shared" si="175"/>
        <v/>
      </c>
      <c r="AE502" s="8" t="str">
        <f t="shared" si="171"/>
        <v/>
      </c>
      <c r="AF502" s="5">
        <f t="shared" si="172"/>
        <v>2021</v>
      </c>
      <c r="AG502" s="46">
        <v>499</v>
      </c>
      <c r="AH502" s="47" t="str">
        <f t="shared" si="160"/>
        <v/>
      </c>
      <c r="AI502" s="48" t="str">
        <f t="shared" si="161"/>
        <v/>
      </c>
      <c r="AK502" s="22" t="e">
        <f>TRIM(#REF!)</f>
        <v>#REF!</v>
      </c>
      <c r="AL502" s="23" t="e">
        <f>IF(#REF!=0,"",#REF!)</f>
        <v>#REF!</v>
      </c>
      <c r="AM502" s="19" t="e">
        <f>IF(#REF!=0,"",#REF!)</f>
        <v>#REF!</v>
      </c>
      <c r="AN502" s="23" t="e">
        <f>IF($AK502="","",#REF!)</f>
        <v>#REF!</v>
      </c>
      <c r="AO502" s="23" t="e">
        <f t="shared" si="173"/>
        <v>#REF!</v>
      </c>
      <c r="AP502" s="19" t="e">
        <f>IF(#REF!=0,"",#REF!)</f>
        <v>#REF!</v>
      </c>
      <c r="AQ502" s="19" t="e">
        <f>IF(#REF!=0,"",#REF!)</f>
        <v>#REF!</v>
      </c>
      <c r="AR502" s="19" t="e">
        <f>IF(#REF!=0,"",#REF!)</f>
        <v>#REF!</v>
      </c>
      <c r="AS502" s="19" t="e">
        <f>#REF!</f>
        <v>#REF!</v>
      </c>
    </row>
    <row r="503" spans="4:45" ht="19.5" thickTop="1" thickBot="1" x14ac:dyDescent="0.25">
      <c r="D503" s="1" t="str">
        <f t="shared" si="176"/>
        <v/>
      </c>
      <c r="E503" s="1" t="str">
        <f t="shared" si="177"/>
        <v/>
      </c>
      <c r="K503" s="19" t="str">
        <f t="shared" si="162"/>
        <v/>
      </c>
      <c r="L503" s="19">
        <f t="shared" si="174"/>
        <v>10000</v>
      </c>
      <c r="M503" s="22" t="str">
        <f>TRIM(Data!$N500)</f>
        <v>Camden Park</v>
      </c>
      <c r="N503" s="22" t="str">
        <f>TRIM(Data!$A500)</f>
        <v>Camden Park (Aspasia Variegata)</v>
      </c>
      <c r="O503" s="23">
        <f>IF(Data!$B500=0,"",Data!$B500)</f>
        <v>1952</v>
      </c>
      <c r="P503" s="19" t="str">
        <f>IF(Data!$C500=0,"",Data!$C500)</f>
        <v>1</v>
      </c>
      <c r="Q503" s="23" t="str">
        <f>IF($M503="","",Data!$E500)</f>
        <v>M</v>
      </c>
      <c r="R503" s="23" t="str">
        <f t="shared" si="164"/>
        <v>M</v>
      </c>
      <c r="S503" s="23" t="str">
        <f t="shared" si="165"/>
        <v>M</v>
      </c>
      <c r="T503" s="19" t="str">
        <f>IF(Data!$F500=0,"",Data!$F500)</f>
        <v/>
      </c>
      <c r="U503" s="19" t="str">
        <f>IF(Data!$G500=0,"",Data!$G500)</f>
        <v/>
      </c>
      <c r="V503" s="19" t="str">
        <f>IF(Data!$D500=0,"",Data!$D500)</f>
        <v/>
      </c>
      <c r="W503" s="19" t="str">
        <f>Data!$H500</f>
        <v>Japonica</v>
      </c>
      <c r="Y503" s="41" t="e">
        <f t="shared" si="159"/>
        <v>#REF!</v>
      </c>
      <c r="Z503" s="8">
        <f t="shared" si="166"/>
        <v>10000</v>
      </c>
      <c r="AA503" s="8" t="str">
        <f t="shared" si="167"/>
        <v>Camden Park</v>
      </c>
      <c r="AB503" s="8" t="str">
        <f t="shared" si="168"/>
        <v>M</v>
      </c>
      <c r="AC503" s="8" t="str">
        <f t="shared" si="169"/>
        <v/>
      </c>
      <c r="AD503" s="8" t="str">
        <f t="shared" si="175"/>
        <v/>
      </c>
      <c r="AE503" s="8" t="str">
        <f t="shared" si="171"/>
        <v/>
      </c>
      <c r="AF503" s="5">
        <f t="shared" si="172"/>
        <v>1952</v>
      </c>
      <c r="AG503" s="46">
        <v>500</v>
      </c>
      <c r="AH503" s="47" t="str">
        <f t="shared" si="160"/>
        <v/>
      </c>
      <c r="AI503" s="48" t="str">
        <f t="shared" si="161"/>
        <v/>
      </c>
      <c r="AK503" s="22" t="e">
        <f>TRIM(#REF!)</f>
        <v>#REF!</v>
      </c>
      <c r="AL503" s="23" t="e">
        <f>IF(#REF!=0,"",#REF!)</f>
        <v>#REF!</v>
      </c>
      <c r="AM503" s="19" t="e">
        <f>IF(#REF!=0,"",#REF!)</f>
        <v>#REF!</v>
      </c>
      <c r="AN503" s="23" t="e">
        <f>IF($AK503="","",#REF!)</f>
        <v>#REF!</v>
      </c>
      <c r="AO503" s="23" t="e">
        <f t="shared" si="173"/>
        <v>#REF!</v>
      </c>
      <c r="AP503" s="19" t="e">
        <f>IF(#REF!=0,"",#REF!)</f>
        <v>#REF!</v>
      </c>
      <c r="AQ503" s="19" t="e">
        <f>IF(#REF!=0,"",#REF!)</f>
        <v>#REF!</v>
      </c>
      <c r="AR503" s="19" t="e">
        <f>IF(#REF!=0,"",#REF!)</f>
        <v>#REF!</v>
      </c>
      <c r="AS503" s="19" t="e">
        <f>#REF!</f>
        <v>#REF!</v>
      </c>
    </row>
    <row r="504" spans="4:45" ht="19.5" thickTop="1" thickBot="1" x14ac:dyDescent="0.25">
      <c r="D504" s="1" t="str">
        <f t="shared" si="176"/>
        <v/>
      </c>
      <c r="E504" s="1" t="str">
        <f t="shared" si="177"/>
        <v/>
      </c>
      <c r="K504" s="19" t="str">
        <f t="shared" si="162"/>
        <v/>
      </c>
      <c r="L504" s="19">
        <f t="shared" si="174"/>
        <v>10000</v>
      </c>
      <c r="M504" s="22" t="str">
        <f>TRIM(Data!$N501)</f>
        <v>Camellian (See Pink Champagne)</v>
      </c>
      <c r="N504" s="22" t="str">
        <f>TRIM(Data!$A501)</f>
        <v>Camellian (See Pink Champagne)</v>
      </c>
      <c r="O504" s="23">
        <f>IF(Data!$B501=0,"",Data!$B501)</f>
        <v>1952</v>
      </c>
      <c r="P504" s="19" t="str">
        <f>IF(Data!$C501=0,"",Data!$C501)</f>
        <v/>
      </c>
      <c r="Q504" s="23" t="str">
        <f>IF($M504="","",Data!$E501)</f>
        <v>L</v>
      </c>
      <c r="R504" s="23" t="str">
        <f t="shared" si="164"/>
        <v>L</v>
      </c>
      <c r="S504" s="23" t="str">
        <f t="shared" si="165"/>
        <v>L</v>
      </c>
      <c r="T504" s="19" t="str">
        <f>IF(Data!$F501=0,"",Data!$F501)</f>
        <v/>
      </c>
      <c r="U504" s="19" t="str">
        <f>IF(Data!$G501=0,"",Data!$G501)</f>
        <v/>
      </c>
      <c r="V504" s="19" t="str">
        <f>IF(Data!$D501=0,"",Data!$D501)</f>
        <v/>
      </c>
      <c r="W504" s="19" t="str">
        <f>Data!$H501</f>
        <v>Japonica</v>
      </c>
      <c r="Y504" s="41" t="e">
        <f t="shared" si="159"/>
        <v>#REF!</v>
      </c>
      <c r="Z504" s="8">
        <f t="shared" si="166"/>
        <v>10000</v>
      </c>
      <c r="AA504" s="8" t="str">
        <f t="shared" si="167"/>
        <v>Camellian (See Pink Champagne)</v>
      </c>
      <c r="AB504" s="8" t="str">
        <f t="shared" si="168"/>
        <v>L</v>
      </c>
      <c r="AC504" s="8" t="str">
        <f t="shared" si="169"/>
        <v/>
      </c>
      <c r="AD504" s="8" t="str">
        <f t="shared" si="175"/>
        <v/>
      </c>
      <c r="AE504" s="8" t="str">
        <f t="shared" si="171"/>
        <v/>
      </c>
      <c r="AF504" s="5">
        <f t="shared" si="172"/>
        <v>1952</v>
      </c>
      <c r="AG504" s="46">
        <v>501</v>
      </c>
      <c r="AH504" s="47" t="str">
        <f t="shared" si="160"/>
        <v/>
      </c>
      <c r="AI504" s="48" t="str">
        <f t="shared" si="161"/>
        <v/>
      </c>
      <c r="AK504" s="22" t="e">
        <f>TRIM(#REF!)</f>
        <v>#REF!</v>
      </c>
      <c r="AL504" s="23" t="e">
        <f>IF(#REF!=0,"",#REF!)</f>
        <v>#REF!</v>
      </c>
      <c r="AM504" s="19" t="e">
        <f>IF(#REF!=0,"",#REF!)</f>
        <v>#REF!</v>
      </c>
      <c r="AN504" s="23" t="e">
        <f>IF($AK504="","",#REF!)</f>
        <v>#REF!</v>
      </c>
      <c r="AO504" s="23" t="e">
        <f t="shared" si="173"/>
        <v>#REF!</v>
      </c>
      <c r="AP504" s="19" t="e">
        <f>IF(#REF!=0,"",#REF!)</f>
        <v>#REF!</v>
      </c>
      <c r="AQ504" s="19" t="e">
        <f>IF(#REF!=0,"",#REF!)</f>
        <v>#REF!</v>
      </c>
      <c r="AR504" s="19" t="e">
        <f>IF(#REF!=0,"",#REF!)</f>
        <v>#REF!</v>
      </c>
      <c r="AS504" s="19" t="e">
        <f>#REF!</f>
        <v>#REF!</v>
      </c>
    </row>
    <row r="505" spans="4:45" ht="19.5" thickTop="1" thickBot="1" x14ac:dyDescent="0.25">
      <c r="D505" s="1" t="str">
        <f t="shared" si="176"/>
        <v/>
      </c>
      <c r="E505" s="1" t="str">
        <f t="shared" si="177"/>
        <v/>
      </c>
      <c r="K505" s="19" t="str">
        <f t="shared" si="162"/>
        <v/>
      </c>
      <c r="L505" s="19">
        <f t="shared" si="174"/>
        <v>10000</v>
      </c>
      <c r="M505" s="22" t="str">
        <f>TRIM(Data!$N502)</f>
        <v>Camelot</v>
      </c>
      <c r="N505" s="22" t="str">
        <f>TRIM(Data!$A502)</f>
        <v>Camelot (R)</v>
      </c>
      <c r="O505" s="23">
        <f>IF(Data!$B502=0,"",Data!$B502)</f>
        <v>1976</v>
      </c>
      <c r="P505" s="19" t="str">
        <f>IF(Data!$C502=0,"",Data!$C502)</f>
        <v>1</v>
      </c>
      <c r="Q505" s="23" t="str">
        <f>IF($M505="","",Data!$E502)</f>
        <v>L</v>
      </c>
      <c r="R505" s="23" t="str">
        <f t="shared" si="164"/>
        <v>L</v>
      </c>
      <c r="S505" s="23" t="str">
        <f t="shared" si="165"/>
        <v>L</v>
      </c>
      <c r="T505" s="19" t="str">
        <f>IF(Data!$F502=0,"",Data!$F502)</f>
        <v/>
      </c>
      <c r="U505" s="19" t="str">
        <f>IF(Data!$G502=0,"",Data!$G502)</f>
        <v/>
      </c>
      <c r="V505" s="19" t="str">
        <f>IF(Data!$D502=0,"",Data!$D502)</f>
        <v/>
      </c>
      <c r="W505" s="19" t="str">
        <f>Data!$H502</f>
        <v>Reticulata</v>
      </c>
      <c r="Y505" s="41" t="e">
        <f t="shared" si="159"/>
        <v>#REF!</v>
      </c>
      <c r="Z505" s="8">
        <f t="shared" si="166"/>
        <v>10000</v>
      </c>
      <c r="AA505" s="8" t="str">
        <f t="shared" si="167"/>
        <v>Camelot</v>
      </c>
      <c r="AB505" s="8" t="str">
        <f t="shared" si="168"/>
        <v>L</v>
      </c>
      <c r="AC505" s="8" t="str">
        <f t="shared" si="169"/>
        <v/>
      </c>
      <c r="AD505" s="8" t="str">
        <f t="shared" si="175"/>
        <v/>
      </c>
      <c r="AE505" s="8" t="str">
        <f t="shared" si="171"/>
        <v/>
      </c>
      <c r="AF505" s="5">
        <f t="shared" si="172"/>
        <v>1976</v>
      </c>
      <c r="AG505" s="46">
        <v>502</v>
      </c>
      <c r="AH505" s="47" t="str">
        <f t="shared" si="160"/>
        <v/>
      </c>
      <c r="AI505" s="48" t="str">
        <f t="shared" si="161"/>
        <v/>
      </c>
      <c r="AK505" s="22" t="e">
        <f>TRIM(#REF!)</f>
        <v>#REF!</v>
      </c>
      <c r="AL505" s="23" t="e">
        <f>IF(#REF!=0,"",#REF!)</f>
        <v>#REF!</v>
      </c>
      <c r="AM505" s="19" t="e">
        <f>IF(#REF!=0,"",#REF!)</f>
        <v>#REF!</v>
      </c>
      <c r="AN505" s="23" t="e">
        <f>IF($AK505="","",#REF!)</f>
        <v>#REF!</v>
      </c>
      <c r="AO505" s="23" t="e">
        <f t="shared" si="173"/>
        <v>#REF!</v>
      </c>
      <c r="AP505" s="19" t="e">
        <f>IF(#REF!=0,"",#REF!)</f>
        <v>#REF!</v>
      </c>
      <c r="AQ505" s="19" t="e">
        <f>IF(#REF!=0,"",#REF!)</f>
        <v>#REF!</v>
      </c>
      <c r="AR505" s="19" t="e">
        <f>IF(#REF!=0,"",#REF!)</f>
        <v>#REF!</v>
      </c>
      <c r="AS505" s="19" t="e">
        <f>#REF!</f>
        <v>#REF!</v>
      </c>
    </row>
    <row r="506" spans="4:45" ht="19.5" thickTop="1" thickBot="1" x14ac:dyDescent="0.25">
      <c r="D506" s="1" t="str">
        <f t="shared" si="176"/>
        <v/>
      </c>
      <c r="E506" s="1" t="str">
        <f t="shared" si="177"/>
        <v/>
      </c>
      <c r="K506" s="19" t="str">
        <f t="shared" si="162"/>
        <v/>
      </c>
      <c r="L506" s="19">
        <f t="shared" si="174"/>
        <v>10000</v>
      </c>
      <c r="M506" s="22" t="str">
        <f>TRIM(Data!$N503)</f>
        <v>Cameo Pink</v>
      </c>
      <c r="N506" s="22" t="str">
        <f>TRIM(Data!$A503)</f>
        <v>Cameo Pink</v>
      </c>
      <c r="O506" s="23">
        <f>IF(Data!$B503=0,"",Data!$B503)</f>
        <v>1938</v>
      </c>
      <c r="P506" s="19" t="str">
        <f>IF(Data!$C503=0,"",Data!$C503)</f>
        <v>1</v>
      </c>
      <c r="Q506" s="23" t="str">
        <f>IF($M506="","",Data!$E503)</f>
        <v>M</v>
      </c>
      <c r="R506" s="23" t="str">
        <f t="shared" si="164"/>
        <v>M</v>
      </c>
      <c r="S506" s="23" t="str">
        <f t="shared" si="165"/>
        <v>M</v>
      </c>
      <c r="T506" s="19" t="str">
        <f>IF(Data!$F503=0,"",Data!$F503)</f>
        <v/>
      </c>
      <c r="U506" s="19" t="str">
        <f>IF(Data!$G503=0,"",Data!$G503)</f>
        <v/>
      </c>
      <c r="V506" s="19" t="str">
        <f>IF(Data!$D503=0,"",Data!$D503)</f>
        <v/>
      </c>
      <c r="W506" s="19" t="str">
        <f>Data!$H503</f>
        <v>Japonica</v>
      </c>
      <c r="Y506" s="41" t="e">
        <f t="shared" si="159"/>
        <v>#REF!</v>
      </c>
      <c r="Z506" s="8">
        <f t="shared" si="166"/>
        <v>10000</v>
      </c>
      <c r="AA506" s="8" t="str">
        <f t="shared" si="167"/>
        <v>Cameo Pink</v>
      </c>
      <c r="AB506" s="8" t="str">
        <f t="shared" si="168"/>
        <v>M</v>
      </c>
      <c r="AC506" s="8" t="str">
        <f t="shared" si="169"/>
        <v/>
      </c>
      <c r="AD506" s="8" t="str">
        <f t="shared" si="175"/>
        <v/>
      </c>
      <c r="AE506" s="8" t="str">
        <f t="shared" si="171"/>
        <v/>
      </c>
      <c r="AF506" s="5">
        <f t="shared" si="172"/>
        <v>1938</v>
      </c>
      <c r="AG506" s="46">
        <v>503</v>
      </c>
      <c r="AH506" s="47" t="str">
        <f t="shared" si="160"/>
        <v/>
      </c>
      <c r="AI506" s="48" t="str">
        <f t="shared" si="161"/>
        <v/>
      </c>
      <c r="AK506" s="22" t="e">
        <f>TRIM(#REF!)</f>
        <v>#REF!</v>
      </c>
      <c r="AL506" s="23" t="e">
        <f>IF(#REF!=0,"",#REF!)</f>
        <v>#REF!</v>
      </c>
      <c r="AM506" s="19" t="e">
        <f>IF(#REF!=0,"",#REF!)</f>
        <v>#REF!</v>
      </c>
      <c r="AN506" s="23" t="e">
        <f>IF($AK506="","",#REF!)</f>
        <v>#REF!</v>
      </c>
      <c r="AO506" s="23" t="e">
        <f t="shared" si="173"/>
        <v>#REF!</v>
      </c>
      <c r="AP506" s="19" t="e">
        <f>IF(#REF!=0,"",#REF!)</f>
        <v>#REF!</v>
      </c>
      <c r="AQ506" s="19" t="e">
        <f>IF(#REF!=0,"",#REF!)</f>
        <v>#REF!</v>
      </c>
      <c r="AR506" s="19" t="e">
        <f>IF(#REF!=0,"",#REF!)</f>
        <v>#REF!</v>
      </c>
      <c r="AS506" s="19" t="e">
        <f>#REF!</f>
        <v>#REF!</v>
      </c>
    </row>
    <row r="507" spans="4:45" ht="19.5" thickTop="1" thickBot="1" x14ac:dyDescent="0.25">
      <c r="D507" s="1" t="str">
        <f t="shared" si="176"/>
        <v/>
      </c>
      <c r="E507" s="1" t="str">
        <f t="shared" si="177"/>
        <v/>
      </c>
      <c r="K507" s="19" t="str">
        <f t="shared" si="162"/>
        <v/>
      </c>
      <c r="L507" s="19">
        <f t="shared" si="174"/>
        <v>10000</v>
      </c>
      <c r="M507" s="22" t="str">
        <f>TRIM(Data!$N504)</f>
        <v>Cameron Bean</v>
      </c>
      <c r="N507" s="22" t="str">
        <f>TRIM(Data!$A504)</f>
        <v>Cameron Bean</v>
      </c>
      <c r="O507" s="23">
        <f>IF(Data!$B504=0,"",Data!$B504)</f>
        <v>2021</v>
      </c>
      <c r="P507" s="19" t="str">
        <f>IF(Data!$C504=0,"",Data!$C504)</f>
        <v>1</v>
      </c>
      <c r="Q507" s="23" t="str">
        <f>IF($M507="","",Data!$E504)</f>
        <v>L</v>
      </c>
      <c r="R507" s="23" t="str">
        <f t="shared" si="164"/>
        <v>L</v>
      </c>
      <c r="S507" s="23" t="str">
        <f t="shared" si="165"/>
        <v>L</v>
      </c>
      <c r="T507" s="19" t="str">
        <f>IF(Data!$F504=0,"",Data!$F504)</f>
        <v/>
      </c>
      <c r="U507" s="19" t="str">
        <f>IF(Data!$G504=0,"",Data!$G504)</f>
        <v/>
      </c>
      <c r="V507" s="19" t="str">
        <f>IF(Data!$D504=0,"",Data!$D504)</f>
        <v/>
      </c>
      <c r="W507" s="19" t="str">
        <f>Data!$H504</f>
        <v>Japonica</v>
      </c>
      <c r="Y507" s="41" t="e">
        <f t="shared" si="159"/>
        <v>#REF!</v>
      </c>
      <c r="Z507" s="8">
        <f t="shared" si="166"/>
        <v>10000</v>
      </c>
      <c r="AA507" s="8" t="str">
        <f t="shared" si="167"/>
        <v>Cameron Bean</v>
      </c>
      <c r="AB507" s="8" t="str">
        <f t="shared" si="168"/>
        <v>L</v>
      </c>
      <c r="AC507" s="8" t="str">
        <f t="shared" si="169"/>
        <v/>
      </c>
      <c r="AD507" s="8" t="str">
        <f t="shared" si="175"/>
        <v/>
      </c>
      <c r="AE507" s="8" t="str">
        <f t="shared" si="171"/>
        <v/>
      </c>
      <c r="AF507" s="5">
        <f t="shared" si="172"/>
        <v>2021</v>
      </c>
      <c r="AG507" s="46">
        <v>504</v>
      </c>
      <c r="AH507" s="47" t="str">
        <f t="shared" si="160"/>
        <v/>
      </c>
      <c r="AI507" s="48" t="str">
        <f t="shared" si="161"/>
        <v/>
      </c>
      <c r="AK507" s="22" t="e">
        <f>TRIM(#REF!)</f>
        <v>#REF!</v>
      </c>
      <c r="AL507" s="23" t="e">
        <f>IF(#REF!=0,"",#REF!)</f>
        <v>#REF!</v>
      </c>
      <c r="AM507" s="19" t="e">
        <f>IF(#REF!=0,"",#REF!)</f>
        <v>#REF!</v>
      </c>
      <c r="AN507" s="23" t="e">
        <f>IF($AK507="","",#REF!)</f>
        <v>#REF!</v>
      </c>
      <c r="AO507" s="23" t="e">
        <f t="shared" si="173"/>
        <v>#REF!</v>
      </c>
      <c r="AP507" s="19" t="e">
        <f>IF(#REF!=0,"",#REF!)</f>
        <v>#REF!</v>
      </c>
      <c r="AQ507" s="19" t="e">
        <f>IF(#REF!=0,"",#REF!)</f>
        <v>#REF!</v>
      </c>
      <c r="AR507" s="19" t="e">
        <f>IF(#REF!=0,"",#REF!)</f>
        <v>#REF!</v>
      </c>
      <c r="AS507" s="19" t="e">
        <f>#REF!</f>
        <v>#REF!</v>
      </c>
    </row>
    <row r="508" spans="4:45" ht="19.5" thickTop="1" thickBot="1" x14ac:dyDescent="0.25">
      <c r="D508" s="1" t="str">
        <f t="shared" si="176"/>
        <v/>
      </c>
      <c r="E508" s="1" t="str">
        <f t="shared" si="177"/>
        <v/>
      </c>
      <c r="K508" s="19" t="str">
        <f t="shared" si="162"/>
        <v/>
      </c>
      <c r="L508" s="19">
        <f t="shared" si="174"/>
        <v>10000</v>
      </c>
      <c r="M508" s="22" t="str">
        <f>TRIM(Data!$N505)</f>
        <v>Cameron Cooper</v>
      </c>
      <c r="N508" s="22" t="str">
        <f>TRIM(Data!$A505)</f>
        <v>Cameron Cooper (R)</v>
      </c>
      <c r="O508" s="23">
        <f>IF(Data!$B505=0,"",Data!$B505)</f>
        <v>1976</v>
      </c>
      <c r="P508" s="19" t="str">
        <f>IF(Data!$C505=0,"",Data!$C505)</f>
        <v>1</v>
      </c>
      <c r="Q508" s="23" t="str">
        <f>IF($M508="","",Data!$E505)</f>
        <v>L-VL</v>
      </c>
      <c r="R508" s="23" t="str">
        <f t="shared" si="164"/>
        <v>L</v>
      </c>
      <c r="S508" s="23" t="str">
        <f t="shared" si="165"/>
        <v>L</v>
      </c>
      <c r="T508" s="19" t="str">
        <f>IF(Data!$F505=0,"",Data!$F505)</f>
        <v/>
      </c>
      <c r="U508" s="19" t="str">
        <f>IF(Data!$G505=0,"",Data!$G505)</f>
        <v/>
      </c>
      <c r="V508" s="19" t="str">
        <f>IF(Data!$D505=0,"",Data!$D505)</f>
        <v/>
      </c>
      <c r="W508" s="19" t="str">
        <f>Data!$H505</f>
        <v>Reticulata</v>
      </c>
      <c r="Y508" s="41" t="e">
        <f t="shared" si="159"/>
        <v>#REF!</v>
      </c>
      <c r="Z508" s="8">
        <f t="shared" si="166"/>
        <v>10000</v>
      </c>
      <c r="AA508" s="8" t="str">
        <f t="shared" si="167"/>
        <v>Cameron Cooper</v>
      </c>
      <c r="AB508" s="8" t="str">
        <f t="shared" si="168"/>
        <v>L</v>
      </c>
      <c r="AC508" s="8" t="str">
        <f t="shared" si="169"/>
        <v/>
      </c>
      <c r="AD508" s="8" t="str">
        <f t="shared" si="175"/>
        <v/>
      </c>
      <c r="AE508" s="8" t="str">
        <f t="shared" si="171"/>
        <v/>
      </c>
      <c r="AF508" s="5">
        <f t="shared" si="172"/>
        <v>1976</v>
      </c>
      <c r="AG508" s="46">
        <v>505</v>
      </c>
      <c r="AH508" s="47" t="str">
        <f t="shared" si="160"/>
        <v/>
      </c>
      <c r="AI508" s="48" t="str">
        <f t="shared" si="161"/>
        <v/>
      </c>
      <c r="AK508" s="22" t="e">
        <f>TRIM(#REF!)</f>
        <v>#REF!</v>
      </c>
      <c r="AL508" s="23" t="e">
        <f>IF(#REF!=0,"",#REF!)</f>
        <v>#REF!</v>
      </c>
      <c r="AM508" s="19" t="e">
        <f>IF(#REF!=0,"",#REF!)</f>
        <v>#REF!</v>
      </c>
      <c r="AN508" s="23" t="e">
        <f>IF($AK508="","",#REF!)</f>
        <v>#REF!</v>
      </c>
      <c r="AO508" s="23" t="e">
        <f t="shared" si="173"/>
        <v>#REF!</v>
      </c>
      <c r="AP508" s="19" t="e">
        <f>IF(#REF!=0,"",#REF!)</f>
        <v>#REF!</v>
      </c>
      <c r="AQ508" s="19" t="e">
        <f>IF(#REF!=0,"",#REF!)</f>
        <v>#REF!</v>
      </c>
      <c r="AR508" s="19" t="e">
        <f>IF(#REF!=0,"",#REF!)</f>
        <v>#REF!</v>
      </c>
      <c r="AS508" s="19" t="e">
        <f>#REF!</f>
        <v>#REF!</v>
      </c>
    </row>
    <row r="509" spans="4:45" ht="15.75" customHeight="1" thickTop="1" thickBot="1" x14ac:dyDescent="0.25">
      <c r="D509" s="1" t="str">
        <f t="shared" si="176"/>
        <v/>
      </c>
      <c r="E509" s="1" t="str">
        <f t="shared" si="177"/>
        <v/>
      </c>
      <c r="K509" s="19" t="str">
        <f t="shared" si="162"/>
        <v/>
      </c>
      <c r="L509" s="19">
        <f t="shared" si="174"/>
        <v>10000</v>
      </c>
      <c r="M509" s="22" t="str">
        <f>TRIM(Data!$N506)</f>
        <v>Camille</v>
      </c>
      <c r="N509" s="22" t="str">
        <f>TRIM(Data!$A506)</f>
        <v>Camille</v>
      </c>
      <c r="O509" s="23">
        <f>IF(Data!$B506=0,"",Data!$B506)</f>
        <v>2006</v>
      </c>
      <c r="P509" s="19" t="str">
        <f>IF(Data!$C506=0,"",Data!$C506)</f>
        <v>1</v>
      </c>
      <c r="Q509" s="23" t="str">
        <f>IF($M509="","",Data!$E506)</f>
        <v>L</v>
      </c>
      <c r="R509" s="23" t="str">
        <f t="shared" si="164"/>
        <v>L</v>
      </c>
      <c r="S509" s="23" t="str">
        <f t="shared" si="165"/>
        <v>L</v>
      </c>
      <c r="T509" s="19" t="str">
        <f>IF(Data!$F506=0,"",Data!$F506)</f>
        <v/>
      </c>
      <c r="U509" s="19" t="str">
        <f>IF(Data!$G506=0,"",Data!$G506)</f>
        <v>FD</v>
      </c>
      <c r="V509" s="19" t="str">
        <f>IF(Data!$D506=0,"",Data!$D506)</f>
        <v/>
      </c>
      <c r="W509" s="19" t="str">
        <f>Data!$H506</f>
        <v>Japonica</v>
      </c>
      <c r="Y509" s="41" t="e">
        <f t="shared" si="159"/>
        <v>#REF!</v>
      </c>
      <c r="Z509" s="8">
        <f t="shared" si="166"/>
        <v>10000</v>
      </c>
      <c r="AA509" s="8" t="str">
        <f t="shared" si="167"/>
        <v>Camille</v>
      </c>
      <c r="AB509" s="8" t="str">
        <f t="shared" si="168"/>
        <v>L</v>
      </c>
      <c r="AC509" s="8" t="str">
        <f t="shared" si="169"/>
        <v/>
      </c>
      <c r="AD509" s="8" t="str">
        <f t="shared" si="175"/>
        <v>FD</v>
      </c>
      <c r="AE509" s="8" t="str">
        <f t="shared" si="171"/>
        <v/>
      </c>
      <c r="AF509" s="5">
        <f t="shared" si="172"/>
        <v>2006</v>
      </c>
      <c r="AG509" s="46">
        <v>506</v>
      </c>
      <c r="AH509" s="47" t="str">
        <f t="shared" si="160"/>
        <v/>
      </c>
      <c r="AI509" s="48" t="str">
        <f t="shared" si="161"/>
        <v/>
      </c>
      <c r="AK509" s="22" t="e">
        <f>TRIM(#REF!)</f>
        <v>#REF!</v>
      </c>
      <c r="AL509" s="23" t="e">
        <f>IF(#REF!=0,"",#REF!)</f>
        <v>#REF!</v>
      </c>
      <c r="AM509" s="19" t="e">
        <f>IF(#REF!=0,"",#REF!)</f>
        <v>#REF!</v>
      </c>
      <c r="AN509" s="23" t="e">
        <f>IF($AK509="","",#REF!)</f>
        <v>#REF!</v>
      </c>
      <c r="AO509" s="23" t="e">
        <f t="shared" si="173"/>
        <v>#REF!</v>
      </c>
      <c r="AP509" s="19" t="e">
        <f>IF(#REF!=0,"",#REF!)</f>
        <v>#REF!</v>
      </c>
      <c r="AQ509" s="19" t="e">
        <f>IF(#REF!=0,"",#REF!)</f>
        <v>#REF!</v>
      </c>
      <c r="AR509" s="19" t="e">
        <f>IF(#REF!=0,"",#REF!)</f>
        <v>#REF!</v>
      </c>
      <c r="AS509" s="19" t="e">
        <f>#REF!</f>
        <v>#REF!</v>
      </c>
    </row>
    <row r="510" spans="4:45" ht="19.5" thickTop="1" thickBot="1" x14ac:dyDescent="0.25">
      <c r="D510" s="1" t="str">
        <f t="shared" si="176"/>
        <v/>
      </c>
      <c r="E510" s="1" t="str">
        <f t="shared" si="177"/>
        <v/>
      </c>
      <c r="K510" s="19" t="str">
        <f t="shared" si="162"/>
        <v/>
      </c>
      <c r="L510" s="19">
        <f t="shared" si="174"/>
        <v>10000</v>
      </c>
      <c r="M510" s="22" t="str">
        <f>TRIM(Data!$N507)</f>
        <v>Campari</v>
      </c>
      <c r="N510" s="22" t="str">
        <f>TRIM(Data!$A507)</f>
        <v>Campari</v>
      </c>
      <c r="O510" s="23">
        <f>IF(Data!$B507=0,"",Data!$B507)</f>
        <v>1966</v>
      </c>
      <c r="P510" s="19" t="str">
        <f>IF(Data!$C507=0,"",Data!$C507)</f>
        <v>1</v>
      </c>
      <c r="Q510" s="23" t="str">
        <f>IF($M510="","",Data!$E507)</f>
        <v>M</v>
      </c>
      <c r="R510" s="23" t="str">
        <f t="shared" si="164"/>
        <v>M</v>
      </c>
      <c r="S510" s="23" t="str">
        <f t="shared" si="165"/>
        <v>M</v>
      </c>
      <c r="T510" s="19" t="str">
        <f>IF(Data!$F507=0,"",Data!$F507)</f>
        <v/>
      </c>
      <c r="U510" s="19" t="str">
        <f>IF(Data!$G507=0,"",Data!$G507)</f>
        <v>FD</v>
      </c>
      <c r="V510" s="19" t="str">
        <f>IF(Data!$D507=0,"",Data!$D507)</f>
        <v/>
      </c>
      <c r="W510" s="19" t="str">
        <f>Data!$H507</f>
        <v>Japonica</v>
      </c>
      <c r="Y510" s="41" t="e">
        <f t="shared" si="159"/>
        <v>#REF!</v>
      </c>
      <c r="Z510" s="8">
        <f t="shared" si="166"/>
        <v>10000</v>
      </c>
      <c r="AA510" s="8" t="str">
        <f t="shared" si="167"/>
        <v>Campari</v>
      </c>
      <c r="AB510" s="8" t="str">
        <f t="shared" si="168"/>
        <v>M</v>
      </c>
      <c r="AC510" s="8" t="str">
        <f t="shared" si="169"/>
        <v/>
      </c>
      <c r="AD510" s="8" t="str">
        <f t="shared" si="175"/>
        <v>FD</v>
      </c>
      <c r="AE510" s="8" t="str">
        <f t="shared" si="171"/>
        <v/>
      </c>
      <c r="AF510" s="5">
        <f t="shared" si="172"/>
        <v>1966</v>
      </c>
      <c r="AG510" s="46">
        <v>507</v>
      </c>
      <c r="AH510" s="47" t="str">
        <f t="shared" si="160"/>
        <v/>
      </c>
      <c r="AI510" s="48" t="str">
        <f t="shared" si="161"/>
        <v/>
      </c>
      <c r="AK510" s="22" t="e">
        <f>TRIM(#REF!)</f>
        <v>#REF!</v>
      </c>
      <c r="AL510" s="23" t="e">
        <f>IF(#REF!=0,"",#REF!)</f>
        <v>#REF!</v>
      </c>
      <c r="AM510" s="19" t="e">
        <f>IF(#REF!=0,"",#REF!)</f>
        <v>#REF!</v>
      </c>
      <c r="AN510" s="23" t="e">
        <f>IF($AK510="","",#REF!)</f>
        <v>#REF!</v>
      </c>
      <c r="AO510" s="23" t="e">
        <f t="shared" si="173"/>
        <v>#REF!</v>
      </c>
      <c r="AP510" s="19" t="e">
        <f>IF(#REF!=0,"",#REF!)</f>
        <v>#REF!</v>
      </c>
      <c r="AQ510" s="19" t="e">
        <f>IF(#REF!=0,"",#REF!)</f>
        <v>#REF!</v>
      </c>
      <c r="AR510" s="19" t="e">
        <f>IF(#REF!=0,"",#REF!)</f>
        <v>#REF!</v>
      </c>
      <c r="AS510" s="19" t="e">
        <f>#REF!</f>
        <v>#REF!</v>
      </c>
    </row>
    <row r="511" spans="4:45" ht="19.5" thickTop="1" thickBot="1" x14ac:dyDescent="0.25">
      <c r="D511" s="1" t="str">
        <f t="shared" si="176"/>
        <v/>
      </c>
      <c r="E511" s="1" t="str">
        <f t="shared" si="177"/>
        <v/>
      </c>
      <c r="K511" s="19" t="str">
        <f t="shared" si="162"/>
        <v/>
      </c>
      <c r="L511" s="19">
        <f t="shared" si="174"/>
        <v>10000</v>
      </c>
      <c r="M511" s="22" t="str">
        <f>TRIM(Data!$N508)</f>
        <v>Campari Rose</v>
      </c>
      <c r="N511" s="22" t="str">
        <f>TRIM(Data!$A508)</f>
        <v>Campari Rose</v>
      </c>
      <c r="O511" s="23">
        <f>IF(Data!$B508=0,"",Data!$B508)</f>
        <v>1986</v>
      </c>
      <c r="P511" s="19" t="str">
        <f>IF(Data!$C508=0,"",Data!$C508)</f>
        <v/>
      </c>
      <c r="Q511" s="23" t="str">
        <f>IF($M511="","",Data!$E508)</f>
        <v>M</v>
      </c>
      <c r="R511" s="23" t="str">
        <f t="shared" si="164"/>
        <v>M</v>
      </c>
      <c r="S511" s="23" t="str">
        <f t="shared" si="165"/>
        <v>M</v>
      </c>
      <c r="T511" s="19" t="str">
        <f>IF(Data!$F508=0,"",Data!$F508)</f>
        <v/>
      </c>
      <c r="U511" s="19" t="str">
        <f>IF(Data!$G508=0,"",Data!$G508)</f>
        <v/>
      </c>
      <c r="V511" s="19" t="str">
        <f>IF(Data!$D508=0,"",Data!$D508)</f>
        <v/>
      </c>
      <c r="W511" s="19" t="str">
        <f>Data!$H508</f>
        <v>Japonica</v>
      </c>
      <c r="Y511" s="41" t="e">
        <f t="shared" si="159"/>
        <v>#REF!</v>
      </c>
      <c r="Z511" s="8">
        <f t="shared" si="166"/>
        <v>10000</v>
      </c>
      <c r="AA511" s="8" t="str">
        <f t="shared" si="167"/>
        <v>Campari Rose</v>
      </c>
      <c r="AB511" s="8" t="str">
        <f t="shared" si="168"/>
        <v>M</v>
      </c>
      <c r="AC511" s="8" t="str">
        <f t="shared" si="169"/>
        <v/>
      </c>
      <c r="AD511" s="8" t="str">
        <f t="shared" si="175"/>
        <v/>
      </c>
      <c r="AE511" s="8" t="str">
        <f t="shared" si="171"/>
        <v/>
      </c>
      <c r="AF511" s="5">
        <f t="shared" si="172"/>
        <v>1986</v>
      </c>
      <c r="AG511" s="46">
        <v>508</v>
      </c>
      <c r="AH511" s="47" t="str">
        <f t="shared" si="160"/>
        <v/>
      </c>
      <c r="AI511" s="48" t="str">
        <f t="shared" si="161"/>
        <v/>
      </c>
      <c r="AK511" s="22" t="e">
        <f>TRIM(#REF!)</f>
        <v>#REF!</v>
      </c>
      <c r="AL511" s="23" t="e">
        <f>IF(#REF!=0,"",#REF!)</f>
        <v>#REF!</v>
      </c>
      <c r="AM511" s="19" t="e">
        <f>IF(#REF!=0,"",#REF!)</f>
        <v>#REF!</v>
      </c>
      <c r="AN511" s="23" t="e">
        <f>IF($AK511="","",#REF!)</f>
        <v>#REF!</v>
      </c>
      <c r="AO511" s="23" t="e">
        <f t="shared" si="173"/>
        <v>#REF!</v>
      </c>
      <c r="AP511" s="19" t="e">
        <f>IF(#REF!=0,"",#REF!)</f>
        <v>#REF!</v>
      </c>
      <c r="AQ511" s="19" t="e">
        <f>IF(#REF!=0,"",#REF!)</f>
        <v>#REF!</v>
      </c>
      <c r="AR511" s="19" t="e">
        <f>IF(#REF!=0,"",#REF!)</f>
        <v>#REF!</v>
      </c>
      <c r="AS511" s="19" t="e">
        <f>#REF!</f>
        <v>#REF!</v>
      </c>
    </row>
    <row r="512" spans="4:45" ht="19.5" thickTop="1" thickBot="1" x14ac:dyDescent="0.25">
      <c r="D512" s="1" t="str">
        <f t="shared" si="176"/>
        <v/>
      </c>
      <c r="E512" s="1" t="str">
        <f t="shared" si="177"/>
        <v/>
      </c>
      <c r="K512" s="19" t="str">
        <f t="shared" si="162"/>
        <v/>
      </c>
      <c r="L512" s="19">
        <f t="shared" si="174"/>
        <v>10000</v>
      </c>
      <c r="M512" s="22" t="str">
        <f>TRIM(Data!$N509)</f>
        <v>Campari White</v>
      </c>
      <c r="N512" s="22" t="str">
        <f>TRIM(Data!$A509)</f>
        <v>Campari White</v>
      </c>
      <c r="O512" s="23">
        <f>IF(Data!$B509=0,"",Data!$B509)</f>
        <v>1980</v>
      </c>
      <c r="P512" s="19" t="str">
        <f>IF(Data!$C509=0,"",Data!$C509)</f>
        <v>1</v>
      </c>
      <c r="Q512" s="23" t="str">
        <f>IF($M512="","",Data!$E509)</f>
        <v>M</v>
      </c>
      <c r="R512" s="23" t="str">
        <f t="shared" si="164"/>
        <v>M</v>
      </c>
      <c r="S512" s="23" t="str">
        <f t="shared" si="165"/>
        <v>M</v>
      </c>
      <c r="T512" s="19" t="str">
        <f>IF(Data!$F509=0,"",Data!$F509)</f>
        <v>WHITE</v>
      </c>
      <c r="U512" s="19" t="str">
        <f>IF(Data!$G509=0,"",Data!$G509)</f>
        <v>FD</v>
      </c>
      <c r="V512" s="19" t="str">
        <f>IF(Data!$D509=0,"",Data!$D509)</f>
        <v/>
      </c>
      <c r="W512" s="19" t="str">
        <f>Data!$H509</f>
        <v>Japonica</v>
      </c>
      <c r="Y512" s="41" t="e">
        <f t="shared" si="159"/>
        <v>#REF!</v>
      </c>
      <c r="Z512" s="8">
        <f t="shared" si="166"/>
        <v>10000</v>
      </c>
      <c r="AA512" s="8" t="str">
        <f t="shared" si="167"/>
        <v>Campari White</v>
      </c>
      <c r="AB512" s="8" t="str">
        <f t="shared" si="168"/>
        <v>M</v>
      </c>
      <c r="AC512" s="8" t="str">
        <f t="shared" si="169"/>
        <v>WHITE</v>
      </c>
      <c r="AD512" s="8" t="str">
        <f t="shared" si="175"/>
        <v>FD</v>
      </c>
      <c r="AE512" s="8" t="str">
        <f t="shared" si="171"/>
        <v/>
      </c>
      <c r="AF512" s="5">
        <f t="shared" si="172"/>
        <v>1980</v>
      </c>
      <c r="AG512" s="46">
        <v>509</v>
      </c>
      <c r="AH512" s="47" t="str">
        <f t="shared" si="160"/>
        <v/>
      </c>
      <c r="AI512" s="48" t="str">
        <f t="shared" si="161"/>
        <v/>
      </c>
      <c r="AK512" s="22" t="e">
        <f>TRIM(#REF!)</f>
        <v>#REF!</v>
      </c>
      <c r="AL512" s="23" t="e">
        <f>IF(#REF!=0,"",#REF!)</f>
        <v>#REF!</v>
      </c>
      <c r="AM512" s="19" t="e">
        <f>IF(#REF!=0,"",#REF!)</f>
        <v>#REF!</v>
      </c>
      <c r="AN512" s="23" t="e">
        <f>IF($AK512="","",#REF!)</f>
        <v>#REF!</v>
      </c>
      <c r="AO512" s="23" t="e">
        <f t="shared" si="173"/>
        <v>#REF!</v>
      </c>
      <c r="AP512" s="19" t="e">
        <f>IF(#REF!=0,"",#REF!)</f>
        <v>#REF!</v>
      </c>
      <c r="AQ512" s="19" t="e">
        <f>IF(#REF!=0,"",#REF!)</f>
        <v>#REF!</v>
      </c>
      <c r="AR512" s="19" t="e">
        <f>IF(#REF!=0,"",#REF!)</f>
        <v>#REF!</v>
      </c>
      <c r="AS512" s="19" t="e">
        <f>#REF!</f>
        <v>#REF!</v>
      </c>
    </row>
    <row r="513" spans="4:45" ht="19.5" thickTop="1" thickBot="1" x14ac:dyDescent="0.25">
      <c r="D513" s="1" t="str">
        <f t="shared" si="176"/>
        <v/>
      </c>
      <c r="E513" s="1" t="str">
        <f t="shared" si="177"/>
        <v/>
      </c>
      <c r="K513" s="19" t="str">
        <f t="shared" si="162"/>
        <v/>
      </c>
      <c r="L513" s="19">
        <f t="shared" si="174"/>
        <v>10000</v>
      </c>
      <c r="M513" s="22" t="str">
        <f>TRIM(Data!$N510)</f>
        <v>Campbell Ashley</v>
      </c>
      <c r="N513" s="22" t="str">
        <f>TRIM(Data!$A510)</f>
        <v>Campbell Ashley</v>
      </c>
      <c r="O513" s="23">
        <f>IF(Data!$B510=0,"",Data!$B510)</f>
        <v>1941</v>
      </c>
      <c r="P513" s="19" t="str">
        <f>IF(Data!$C510=0,"",Data!$C510)</f>
        <v>1</v>
      </c>
      <c r="Q513" s="23" t="str">
        <f>IF($M513="","",Data!$E510)</f>
        <v>M</v>
      </c>
      <c r="R513" s="23" t="str">
        <f t="shared" si="164"/>
        <v>M</v>
      </c>
      <c r="S513" s="23" t="str">
        <f t="shared" si="165"/>
        <v>M</v>
      </c>
      <c r="T513" s="19" t="str">
        <f>IF(Data!$F510=0,"",Data!$F510)</f>
        <v/>
      </c>
      <c r="U513" s="19" t="str">
        <f>IF(Data!$G510=0,"",Data!$G510)</f>
        <v/>
      </c>
      <c r="V513" s="19" t="str">
        <f>IF(Data!$D510=0,"",Data!$D510)</f>
        <v/>
      </c>
      <c r="W513" s="19" t="str">
        <f>Data!$H510</f>
        <v>Japonica</v>
      </c>
      <c r="Y513" s="41" t="e">
        <f t="shared" si="159"/>
        <v>#REF!</v>
      </c>
      <c r="Z513" s="8">
        <f t="shared" si="166"/>
        <v>10000</v>
      </c>
      <c r="AA513" s="8" t="str">
        <f t="shared" si="167"/>
        <v>Campbell Ashley</v>
      </c>
      <c r="AB513" s="8" t="str">
        <f t="shared" si="168"/>
        <v>M</v>
      </c>
      <c r="AC513" s="8" t="str">
        <f t="shared" si="169"/>
        <v/>
      </c>
      <c r="AD513" s="8" t="str">
        <f t="shared" si="175"/>
        <v/>
      </c>
      <c r="AE513" s="8" t="str">
        <f t="shared" si="171"/>
        <v/>
      </c>
      <c r="AF513" s="5">
        <f t="shared" si="172"/>
        <v>1941</v>
      </c>
      <c r="AG513" s="46">
        <v>510</v>
      </c>
      <c r="AH513" s="47" t="str">
        <f t="shared" si="160"/>
        <v/>
      </c>
      <c r="AI513" s="48" t="str">
        <f t="shared" si="161"/>
        <v/>
      </c>
      <c r="AK513" s="22" t="e">
        <f>TRIM(#REF!)</f>
        <v>#REF!</v>
      </c>
      <c r="AL513" s="23" t="e">
        <f>IF(#REF!=0,"",#REF!)</f>
        <v>#REF!</v>
      </c>
      <c r="AM513" s="19" t="e">
        <f>IF(#REF!=0,"",#REF!)</f>
        <v>#REF!</v>
      </c>
      <c r="AN513" s="23" t="e">
        <f>IF($AK513="","",#REF!)</f>
        <v>#REF!</v>
      </c>
      <c r="AO513" s="23" t="e">
        <f t="shared" si="173"/>
        <v>#REF!</v>
      </c>
      <c r="AP513" s="19" t="e">
        <f>IF(#REF!=0,"",#REF!)</f>
        <v>#REF!</v>
      </c>
      <c r="AQ513" s="19" t="e">
        <f>IF(#REF!=0,"",#REF!)</f>
        <v>#REF!</v>
      </c>
      <c r="AR513" s="19" t="e">
        <f>IF(#REF!=0,"",#REF!)</f>
        <v>#REF!</v>
      </c>
      <c r="AS513" s="19" t="e">
        <f>#REF!</f>
        <v>#REF!</v>
      </c>
    </row>
    <row r="514" spans="4:45" ht="19.5" thickTop="1" thickBot="1" x14ac:dyDescent="0.25">
      <c r="D514" s="1" t="str">
        <f t="shared" si="176"/>
        <v/>
      </c>
      <c r="E514" s="1" t="str">
        <f t="shared" si="177"/>
        <v/>
      </c>
      <c r="K514" s="19" t="str">
        <f t="shared" si="162"/>
        <v/>
      </c>
      <c r="L514" s="19">
        <f t="shared" si="174"/>
        <v>10000</v>
      </c>
      <c r="M514" s="22" t="str">
        <f>TRIM(Data!$N511)</f>
        <v>Campbelli (See Margherita Coleoni)</v>
      </c>
      <c r="N514" s="22" t="str">
        <f>TRIM(Data!$A511)</f>
        <v>Campbelli (See Margherita Coleoni)</v>
      </c>
      <c r="O514" s="23">
        <f>IF(Data!$B511=0,"",Data!$B511)</f>
        <v>1859</v>
      </c>
      <c r="P514" s="19" t="str">
        <f>IF(Data!$C511=0,"",Data!$C511)</f>
        <v/>
      </c>
      <c r="Q514" s="23" t="str">
        <f>IF($M514="","",Data!$E511)</f>
        <v>M</v>
      </c>
      <c r="R514" s="23" t="str">
        <f t="shared" si="164"/>
        <v>M</v>
      </c>
      <c r="S514" s="23" t="str">
        <f t="shared" si="165"/>
        <v>M</v>
      </c>
      <c r="T514" s="19" t="str">
        <f>IF(Data!$F511=0,"",Data!$F511)</f>
        <v/>
      </c>
      <c r="U514" s="19" t="str">
        <f>IF(Data!$G511=0,"",Data!$G511)</f>
        <v/>
      </c>
      <c r="V514" s="19" t="str">
        <f>IF(Data!$D511=0,"",Data!$D511)</f>
        <v>ANTIQUE</v>
      </c>
      <c r="W514" s="19" t="str">
        <f>Data!$H511</f>
        <v>Japonica</v>
      </c>
      <c r="Y514" s="41" t="e">
        <f t="shared" si="159"/>
        <v>#REF!</v>
      </c>
      <c r="Z514" s="8">
        <f t="shared" si="166"/>
        <v>514</v>
      </c>
      <c r="AA514" s="8" t="str">
        <f t="shared" si="167"/>
        <v>Campbelli (See Margherita Coleoni)</v>
      </c>
      <c r="AB514" s="8" t="str">
        <f t="shared" si="168"/>
        <v>M</v>
      </c>
      <c r="AC514" s="8" t="str">
        <f t="shared" si="169"/>
        <v/>
      </c>
      <c r="AD514" s="8" t="str">
        <f t="shared" si="175"/>
        <v/>
      </c>
      <c r="AE514" s="8" t="str">
        <f t="shared" si="171"/>
        <v>ANTIQUE</v>
      </c>
      <c r="AF514" s="5">
        <f t="shared" si="172"/>
        <v>1859</v>
      </c>
      <c r="AG514" s="46">
        <v>511</v>
      </c>
      <c r="AH514" s="47" t="str">
        <f t="shared" si="160"/>
        <v/>
      </c>
      <c r="AI514" s="48" t="str">
        <f t="shared" si="161"/>
        <v/>
      </c>
      <c r="AK514" s="22" t="e">
        <f>TRIM(#REF!)</f>
        <v>#REF!</v>
      </c>
      <c r="AL514" s="23" t="e">
        <f>IF(#REF!=0,"",#REF!)</f>
        <v>#REF!</v>
      </c>
      <c r="AM514" s="19" t="e">
        <f>IF(#REF!=0,"",#REF!)</f>
        <v>#REF!</v>
      </c>
      <c r="AN514" s="23" t="e">
        <f>IF($AK514="","",#REF!)</f>
        <v>#REF!</v>
      </c>
      <c r="AO514" s="23" t="e">
        <f t="shared" si="173"/>
        <v>#REF!</v>
      </c>
      <c r="AP514" s="19" t="e">
        <f>IF(#REF!=0,"",#REF!)</f>
        <v>#REF!</v>
      </c>
      <c r="AQ514" s="19" t="e">
        <f>IF(#REF!=0,"",#REF!)</f>
        <v>#REF!</v>
      </c>
      <c r="AR514" s="19" t="e">
        <f>IF(#REF!=0,"",#REF!)</f>
        <v>#REF!</v>
      </c>
      <c r="AS514" s="19" t="e">
        <f>#REF!</f>
        <v>#REF!</v>
      </c>
    </row>
    <row r="515" spans="4:45" ht="19.5" thickTop="1" thickBot="1" x14ac:dyDescent="0.25">
      <c r="D515" s="1" t="str">
        <f t="shared" si="176"/>
        <v/>
      </c>
      <c r="E515" s="1" t="str">
        <f t="shared" si="177"/>
        <v/>
      </c>
      <c r="K515" s="19" t="str">
        <f t="shared" si="162"/>
        <v/>
      </c>
      <c r="L515" s="19">
        <f t="shared" si="174"/>
        <v>10000</v>
      </c>
      <c r="M515" s="22" t="str">
        <f>TRIM(Data!$N512)</f>
        <v>Can Can</v>
      </c>
      <c r="N515" s="22" t="str">
        <f>TRIM(Data!$A512)</f>
        <v>Can Can</v>
      </c>
      <c r="O515" s="23">
        <f>IF(Data!$B512=0,"",Data!$B512)</f>
        <v>1961</v>
      </c>
      <c r="P515" s="19" t="str">
        <f>IF(Data!$C512=0,"",Data!$C512)</f>
        <v>1</v>
      </c>
      <c r="Q515" s="23" t="str">
        <f>IF($M515="","",Data!$E512)</f>
        <v>M</v>
      </c>
      <c r="R515" s="23" t="str">
        <f t="shared" si="164"/>
        <v>M</v>
      </c>
      <c r="S515" s="23" t="str">
        <f t="shared" si="165"/>
        <v>M</v>
      </c>
      <c r="T515" s="19" t="str">
        <f>IF(Data!$F512=0,"",Data!$F512)</f>
        <v/>
      </c>
      <c r="U515" s="19" t="str">
        <f>IF(Data!$G512=0,"",Data!$G512)</f>
        <v/>
      </c>
      <c r="V515" s="19" t="str">
        <f>IF(Data!$D512=0,"",Data!$D512)</f>
        <v/>
      </c>
      <c r="W515" s="19" t="str">
        <f>Data!$H512</f>
        <v>Japonica</v>
      </c>
      <c r="Y515" s="41" t="e">
        <f t="shared" si="159"/>
        <v>#REF!</v>
      </c>
      <c r="Z515" s="8">
        <f t="shared" si="166"/>
        <v>10000</v>
      </c>
      <c r="AA515" s="8" t="str">
        <f t="shared" si="167"/>
        <v>Can Can</v>
      </c>
      <c r="AB515" s="8" t="str">
        <f t="shared" si="168"/>
        <v>M</v>
      </c>
      <c r="AC515" s="8" t="str">
        <f t="shared" si="169"/>
        <v/>
      </c>
      <c r="AD515" s="8" t="str">
        <f t="shared" si="175"/>
        <v/>
      </c>
      <c r="AE515" s="8" t="str">
        <f t="shared" si="171"/>
        <v/>
      </c>
      <c r="AF515" s="5">
        <f t="shared" si="172"/>
        <v>1961</v>
      </c>
      <c r="AG515" s="46">
        <v>512</v>
      </c>
      <c r="AH515" s="47" t="str">
        <f t="shared" si="160"/>
        <v/>
      </c>
      <c r="AI515" s="48" t="str">
        <f t="shared" si="161"/>
        <v/>
      </c>
      <c r="AK515" s="22" t="e">
        <f>TRIM(#REF!)</f>
        <v>#REF!</v>
      </c>
      <c r="AL515" s="23" t="e">
        <f>IF(#REF!=0,"",#REF!)</f>
        <v>#REF!</v>
      </c>
      <c r="AM515" s="19" t="e">
        <f>IF(#REF!=0,"",#REF!)</f>
        <v>#REF!</v>
      </c>
      <c r="AN515" s="23" t="e">
        <f>IF($AK515="","",#REF!)</f>
        <v>#REF!</v>
      </c>
      <c r="AO515" s="23" t="e">
        <f t="shared" si="173"/>
        <v>#REF!</v>
      </c>
      <c r="AP515" s="19" t="e">
        <f>IF(#REF!=0,"",#REF!)</f>
        <v>#REF!</v>
      </c>
      <c r="AQ515" s="19" t="e">
        <f>IF(#REF!=0,"",#REF!)</f>
        <v>#REF!</v>
      </c>
      <c r="AR515" s="19" t="e">
        <f>IF(#REF!=0,"",#REF!)</f>
        <v>#REF!</v>
      </c>
      <c r="AS515" s="19" t="e">
        <f>#REF!</f>
        <v>#REF!</v>
      </c>
    </row>
    <row r="516" spans="4:45" ht="19.5" thickTop="1" thickBot="1" x14ac:dyDescent="0.25">
      <c r="D516" s="1" t="str">
        <f t="shared" si="176"/>
        <v/>
      </c>
      <c r="E516" s="1" t="str">
        <f t="shared" si="177"/>
        <v/>
      </c>
      <c r="K516" s="19" t="str">
        <f t="shared" si="162"/>
        <v/>
      </c>
      <c r="L516" s="19">
        <f t="shared" si="174"/>
        <v>10000</v>
      </c>
      <c r="M516" s="22" t="str">
        <f>TRIM(Data!$N513)</f>
        <v>Candidissima</v>
      </c>
      <c r="N516" s="22" t="str">
        <f>TRIM(Data!$A513)</f>
        <v>Candidissima</v>
      </c>
      <c r="O516" s="23">
        <f>IF(Data!$B513=0,"",Data!$B513)</f>
        <v>1930</v>
      </c>
      <c r="P516" s="19" t="str">
        <f>IF(Data!$C513=0,"",Data!$C513)</f>
        <v>1</v>
      </c>
      <c r="Q516" s="23" t="str">
        <f>IF($M516="","",Data!$E513)</f>
        <v>M</v>
      </c>
      <c r="R516" s="23" t="str">
        <f t="shared" si="164"/>
        <v>M</v>
      </c>
      <c r="S516" s="23" t="str">
        <f t="shared" si="165"/>
        <v>M</v>
      </c>
      <c r="T516" s="19" t="str">
        <f>IF(Data!$F513=0,"",Data!$F513)</f>
        <v>WHITE</v>
      </c>
      <c r="U516" s="19" t="str">
        <f>IF(Data!$G513=0,"",Data!$G513)</f>
        <v>FD</v>
      </c>
      <c r="V516" s="19" t="str">
        <f>IF(Data!$D513=0,"",Data!$D513)</f>
        <v/>
      </c>
      <c r="W516" s="19" t="str">
        <f>Data!$H513</f>
        <v>Japonica</v>
      </c>
      <c r="Y516" s="41" t="e">
        <f t="shared" ref="Y516:Y579" si="178">RANK(Z516,Z$4:Z$3653,1)</f>
        <v>#REF!</v>
      </c>
      <c r="Z516" s="8">
        <f t="shared" si="166"/>
        <v>10000</v>
      </c>
      <c r="AA516" s="8" t="str">
        <f t="shared" si="167"/>
        <v>Candidissima</v>
      </c>
      <c r="AB516" s="8" t="str">
        <f t="shared" si="168"/>
        <v>M</v>
      </c>
      <c r="AC516" s="8" t="str">
        <f t="shared" si="169"/>
        <v>WHITE</v>
      </c>
      <c r="AD516" s="8" t="str">
        <f t="shared" si="175"/>
        <v>FD</v>
      </c>
      <c r="AE516" s="8" t="str">
        <f t="shared" si="171"/>
        <v/>
      </c>
      <c r="AF516" s="5">
        <f t="shared" si="172"/>
        <v>1930</v>
      </c>
      <c r="AG516" s="46">
        <v>513</v>
      </c>
      <c r="AH516" s="47" t="str">
        <f t="shared" ref="AH516:AH579" si="179">IF(ISERROR(VLOOKUP($AG516,$Y$4:$AE$3653,2,FALSE)),"",VLOOKUP($AG516,$Y$4:$AE$3653,3,FALSE))</f>
        <v/>
      </c>
      <c r="AI516" s="48" t="str">
        <f t="shared" ref="AI516:AI579" si="180">IF(ISERROR(VLOOKUP($AG516,$Y$4:$AE$3653,2,FALSE)),"",VLOOKUP($AG516,$Y$4:$AF$3653,8,FALSE))</f>
        <v/>
      </c>
      <c r="AK516" s="22" t="e">
        <f>TRIM(#REF!)</f>
        <v>#REF!</v>
      </c>
      <c r="AL516" s="23" t="e">
        <f>IF(#REF!=0,"",#REF!)</f>
        <v>#REF!</v>
      </c>
      <c r="AM516" s="19" t="e">
        <f>IF(#REF!=0,"",#REF!)</f>
        <v>#REF!</v>
      </c>
      <c r="AN516" s="23" t="e">
        <f>IF($AK516="","",#REF!)</f>
        <v>#REF!</v>
      </c>
      <c r="AO516" s="23" t="e">
        <f t="shared" si="173"/>
        <v>#REF!</v>
      </c>
      <c r="AP516" s="19" t="e">
        <f>IF(#REF!=0,"",#REF!)</f>
        <v>#REF!</v>
      </c>
      <c r="AQ516" s="19" t="e">
        <f>IF(#REF!=0,"",#REF!)</f>
        <v>#REF!</v>
      </c>
      <c r="AR516" s="19" t="e">
        <f>IF(#REF!=0,"",#REF!)</f>
        <v>#REF!</v>
      </c>
      <c r="AS516" s="19" t="e">
        <f>#REF!</f>
        <v>#REF!</v>
      </c>
    </row>
    <row r="517" spans="4:45" ht="19.5" thickTop="1" thickBot="1" x14ac:dyDescent="0.25">
      <c r="D517" s="1" t="str">
        <f t="shared" si="176"/>
        <v/>
      </c>
      <c r="E517" s="1" t="str">
        <f t="shared" si="177"/>
        <v/>
      </c>
      <c r="K517" s="19" t="str">
        <f t="shared" ref="K517:K580" si="181">IF(L517=10000,"",RANK(L517,$L$4:$L$3653,1))</f>
        <v/>
      </c>
      <c r="L517" s="19">
        <f t="shared" si="174"/>
        <v>10000</v>
      </c>
      <c r="M517" s="22" t="str">
        <f>TRIM(Data!$N514)</f>
        <v>Candy Apple</v>
      </c>
      <c r="N517" s="22" t="str">
        <f>TRIM(Data!$A514)</f>
        <v>Candy Apple</v>
      </c>
      <c r="O517" s="23">
        <f>IF(Data!$B514=0,"",Data!$B514)</f>
        <v>1991</v>
      </c>
      <c r="P517" s="19" t="str">
        <f>IF(Data!$C514=0,"",Data!$C514)</f>
        <v>1</v>
      </c>
      <c r="Q517" s="23" t="str">
        <f>IF($M517="","",Data!$E514)</f>
        <v>M-L</v>
      </c>
      <c r="R517" s="23" t="str">
        <f t="shared" ref="R517:R580" si="182">IF($M517="","",IF($Q517="Min","Min",IF($Q517="Min-S",IF($J$1=1,"S","Min"),IF(OR($Q517="S",$Q517="S-M"),"S",IF(OR($Q517="M",$Q517="M-L"),"M",IF(OR($Q517="L",$Q517="L-VL"),"L",IF($Q517="VL","VL")))))))</f>
        <v>M</v>
      </c>
      <c r="S517" s="23" t="str">
        <f t="shared" ref="S517:S580" si="183">IF($J$1=1,$R517,$Q517)</f>
        <v>M</v>
      </c>
      <c r="T517" s="19" t="str">
        <f>IF(Data!$F514=0,"",Data!$F514)</f>
        <v/>
      </c>
      <c r="U517" s="19" t="str">
        <f>IF(Data!$G514=0,"",Data!$G514)</f>
        <v/>
      </c>
      <c r="V517" s="19" t="str">
        <f>IF(Data!$D514=0,"",Data!$D514)</f>
        <v/>
      </c>
      <c r="W517" s="19" t="str">
        <f>Data!$H514</f>
        <v>Japonica</v>
      </c>
      <c r="Y517" s="41" t="e">
        <f t="shared" si="178"/>
        <v>#REF!</v>
      </c>
      <c r="Z517" s="8">
        <f t="shared" ref="Z517:Z580" si="184">IF($V517="ANTIQUE",IF($W517="Japonica",ROW(),10000),10000)</f>
        <v>10000</v>
      </c>
      <c r="AA517" s="8" t="str">
        <f t="shared" ref="AA517:AA580" si="185">$M517</f>
        <v>Candy Apple</v>
      </c>
      <c r="AB517" s="8" t="str">
        <f t="shared" ref="AB517:AB580" si="186">$R517</f>
        <v>M</v>
      </c>
      <c r="AC517" s="8" t="str">
        <f t="shared" ref="AC517:AC580" si="187">$T517</f>
        <v/>
      </c>
      <c r="AD517" s="8" t="str">
        <f t="shared" si="175"/>
        <v/>
      </c>
      <c r="AE517" s="8" t="str">
        <f t="shared" ref="AE517:AE580" si="188">$V517</f>
        <v/>
      </c>
      <c r="AF517" s="5">
        <f t="shared" ref="AF517:AF580" si="189">$O517</f>
        <v>1991</v>
      </c>
      <c r="AG517" s="46">
        <v>514</v>
      </c>
      <c r="AH517" s="47" t="str">
        <f t="shared" si="179"/>
        <v/>
      </c>
      <c r="AI517" s="48" t="str">
        <f t="shared" si="180"/>
        <v/>
      </c>
      <c r="AK517" s="22" t="e">
        <f>TRIM(#REF!)</f>
        <v>#REF!</v>
      </c>
      <c r="AL517" s="23" t="e">
        <f>IF(#REF!=0,"",#REF!)</f>
        <v>#REF!</v>
      </c>
      <c r="AM517" s="19" t="e">
        <f>IF(#REF!=0,"",#REF!)</f>
        <v>#REF!</v>
      </c>
      <c r="AN517" s="23" t="e">
        <f>IF($AK517="","",#REF!)</f>
        <v>#REF!</v>
      </c>
      <c r="AO517" s="23" t="e">
        <f t="shared" ref="AO517:AO580" si="190">IF($AK517="","",IF($AN517="Min","Min",IF($AN517="Min-S",IF($J$1=1,"S","Min"),IF(OR($AN517="S",$AN517="S-M"),"S",IF(OR($AN517="M",$AN517="M-L"),"M",IF(OR($AN517="L",$AN517="L-VL"),"L",IF($AN517="VL","VL")))))))</f>
        <v>#REF!</v>
      </c>
      <c r="AP517" s="19" t="e">
        <f>IF(#REF!=0,"",#REF!)</f>
        <v>#REF!</v>
      </c>
      <c r="AQ517" s="19" t="e">
        <f>IF(#REF!=0,"",#REF!)</f>
        <v>#REF!</v>
      </c>
      <c r="AR517" s="19" t="e">
        <f>IF(#REF!=0,"",#REF!)</f>
        <v>#REF!</v>
      </c>
      <c r="AS517" s="19" t="e">
        <f>#REF!</f>
        <v>#REF!</v>
      </c>
    </row>
    <row r="518" spans="4:45" ht="19.5" thickTop="1" thickBot="1" x14ac:dyDescent="0.25">
      <c r="D518" s="1" t="str">
        <f t="shared" si="176"/>
        <v/>
      </c>
      <c r="E518" s="1" t="str">
        <f t="shared" si="177"/>
        <v/>
      </c>
      <c r="K518" s="19" t="str">
        <f t="shared" si="181"/>
        <v/>
      </c>
      <c r="L518" s="19">
        <f t="shared" si="174"/>
        <v>10000</v>
      </c>
      <c r="M518" s="22" t="str">
        <f>TRIM(Data!$N515)</f>
        <v>Candy Cane</v>
      </c>
      <c r="N518" s="22" t="str">
        <f>TRIM(Data!$A515)</f>
        <v>Candy Cane</v>
      </c>
      <c r="O518" s="23">
        <f>IF(Data!$B515=0,"",Data!$B515)</f>
        <v>1963</v>
      </c>
      <c r="P518" s="19" t="str">
        <f>IF(Data!$C515=0,"",Data!$C515)</f>
        <v>1</v>
      </c>
      <c r="Q518" s="23" t="str">
        <f>IF($M518="","",Data!$E515)</f>
        <v>M</v>
      </c>
      <c r="R518" s="23" t="str">
        <f t="shared" si="182"/>
        <v>M</v>
      </c>
      <c r="S518" s="23" t="str">
        <f t="shared" si="183"/>
        <v>M</v>
      </c>
      <c r="T518" s="19" t="str">
        <f>IF(Data!$F515=0,"",Data!$F515)</f>
        <v/>
      </c>
      <c r="U518" s="19" t="str">
        <f>IF(Data!$G515=0,"",Data!$G515)</f>
        <v/>
      </c>
      <c r="V518" s="19" t="str">
        <f>IF(Data!$D515=0,"",Data!$D515)</f>
        <v/>
      </c>
      <c r="W518" s="19" t="str">
        <f>Data!$H515</f>
        <v>Japonica</v>
      </c>
      <c r="Y518" s="41" t="e">
        <f t="shared" si="178"/>
        <v>#REF!</v>
      </c>
      <c r="Z518" s="8">
        <f t="shared" si="184"/>
        <v>10000</v>
      </c>
      <c r="AA518" s="8" t="str">
        <f t="shared" si="185"/>
        <v>Candy Cane</v>
      </c>
      <c r="AB518" s="8" t="str">
        <f t="shared" si="186"/>
        <v>M</v>
      </c>
      <c r="AC518" s="8" t="str">
        <f t="shared" si="187"/>
        <v/>
      </c>
      <c r="AD518" s="8" t="str">
        <f t="shared" si="175"/>
        <v/>
      </c>
      <c r="AE518" s="8" t="str">
        <f t="shared" si="188"/>
        <v/>
      </c>
      <c r="AF518" s="5">
        <f t="shared" si="189"/>
        <v>1963</v>
      </c>
      <c r="AG518" s="46">
        <v>515</v>
      </c>
      <c r="AH518" s="47" t="str">
        <f t="shared" si="179"/>
        <v/>
      </c>
      <c r="AI518" s="48" t="str">
        <f t="shared" si="180"/>
        <v/>
      </c>
      <c r="AK518" s="22" t="e">
        <f>TRIM(#REF!)</f>
        <v>#REF!</v>
      </c>
      <c r="AL518" s="23" t="e">
        <f>IF(#REF!=0,"",#REF!)</f>
        <v>#REF!</v>
      </c>
      <c r="AM518" s="19" t="e">
        <f>IF(#REF!=0,"",#REF!)</f>
        <v>#REF!</v>
      </c>
      <c r="AN518" s="23" t="e">
        <f>IF($AK518="","",#REF!)</f>
        <v>#REF!</v>
      </c>
      <c r="AO518" s="23" t="e">
        <f t="shared" si="190"/>
        <v>#REF!</v>
      </c>
      <c r="AP518" s="19" t="e">
        <f>IF(#REF!=0,"",#REF!)</f>
        <v>#REF!</v>
      </c>
      <c r="AQ518" s="19" t="e">
        <f>IF(#REF!=0,"",#REF!)</f>
        <v>#REF!</v>
      </c>
      <c r="AR518" s="19" t="e">
        <f>IF(#REF!=0,"",#REF!)</f>
        <v>#REF!</v>
      </c>
      <c r="AS518" s="19" t="e">
        <f>#REF!</f>
        <v>#REF!</v>
      </c>
    </row>
    <row r="519" spans="4:45" ht="19.5" thickTop="1" thickBot="1" x14ac:dyDescent="0.25">
      <c r="D519" s="1" t="str">
        <f t="shared" si="176"/>
        <v/>
      </c>
      <c r="E519" s="1" t="str">
        <f t="shared" si="177"/>
        <v/>
      </c>
      <c r="K519" s="19" t="str">
        <f t="shared" si="181"/>
        <v/>
      </c>
      <c r="L519" s="19">
        <f t="shared" si="174"/>
        <v>10000</v>
      </c>
      <c r="M519" s="22" t="str">
        <f>TRIM(Data!$N516)</f>
        <v>Candy Mint</v>
      </c>
      <c r="N519" s="22" t="str">
        <f>TRIM(Data!$A516)</f>
        <v>Candy Mint</v>
      </c>
      <c r="O519" s="23">
        <f>IF(Data!$B516=0,"",Data!$B516)</f>
        <v>1987</v>
      </c>
      <c r="P519" s="19" t="str">
        <f>IF(Data!$C516=0,"",Data!$C516)</f>
        <v>1</v>
      </c>
      <c r="Q519" s="23" t="str">
        <f>IF($M519="","",Data!$E516)</f>
        <v>Min-S</v>
      </c>
      <c r="R519" s="23" t="str">
        <f t="shared" si="182"/>
        <v>S</v>
      </c>
      <c r="S519" s="23" t="str">
        <f t="shared" si="183"/>
        <v>S</v>
      </c>
      <c r="T519" s="19" t="str">
        <f>IF(Data!$F516=0,"",Data!$F516)</f>
        <v/>
      </c>
      <c r="U519" s="19" t="str">
        <f>IF(Data!$G516=0,"",Data!$G516)</f>
        <v/>
      </c>
      <c r="V519" s="19" t="str">
        <f>IF(Data!$D516=0,"",Data!$D516)</f>
        <v/>
      </c>
      <c r="W519" s="19" t="str">
        <f>Data!$H516</f>
        <v>Japonica</v>
      </c>
      <c r="Y519" s="41" t="e">
        <f t="shared" si="178"/>
        <v>#REF!</v>
      </c>
      <c r="Z519" s="8">
        <f t="shared" si="184"/>
        <v>10000</v>
      </c>
      <c r="AA519" s="8" t="str">
        <f t="shared" si="185"/>
        <v>Candy Mint</v>
      </c>
      <c r="AB519" s="8" t="str">
        <f t="shared" si="186"/>
        <v>S</v>
      </c>
      <c r="AC519" s="8" t="str">
        <f t="shared" si="187"/>
        <v/>
      </c>
      <c r="AD519" s="8" t="str">
        <f t="shared" si="175"/>
        <v/>
      </c>
      <c r="AE519" s="8" t="str">
        <f t="shared" si="188"/>
        <v/>
      </c>
      <c r="AF519" s="5">
        <f t="shared" si="189"/>
        <v>1987</v>
      </c>
      <c r="AG519" s="46">
        <v>516</v>
      </c>
      <c r="AH519" s="47" t="str">
        <f t="shared" si="179"/>
        <v/>
      </c>
      <c r="AI519" s="48" t="str">
        <f t="shared" si="180"/>
        <v/>
      </c>
      <c r="AK519" s="22" t="e">
        <f>TRIM(#REF!)</f>
        <v>#REF!</v>
      </c>
      <c r="AL519" s="23" t="e">
        <f>IF(#REF!=0,"",#REF!)</f>
        <v>#REF!</v>
      </c>
      <c r="AM519" s="19" t="e">
        <f>IF(#REF!=0,"",#REF!)</f>
        <v>#REF!</v>
      </c>
      <c r="AN519" s="23" t="e">
        <f>IF($AK519="","",#REF!)</f>
        <v>#REF!</v>
      </c>
      <c r="AO519" s="23" t="e">
        <f t="shared" si="190"/>
        <v>#REF!</v>
      </c>
      <c r="AP519" s="19" t="e">
        <f>IF(#REF!=0,"",#REF!)</f>
        <v>#REF!</v>
      </c>
      <c r="AQ519" s="19" t="e">
        <f>IF(#REF!=0,"",#REF!)</f>
        <v>#REF!</v>
      </c>
      <c r="AR519" s="19" t="e">
        <f>IF(#REF!=0,"",#REF!)</f>
        <v>#REF!</v>
      </c>
      <c r="AS519" s="19" t="e">
        <f>#REF!</f>
        <v>#REF!</v>
      </c>
    </row>
    <row r="520" spans="4:45" ht="19.5" thickTop="1" thickBot="1" x14ac:dyDescent="0.25">
      <c r="D520" s="1" t="str">
        <f t="shared" si="176"/>
        <v/>
      </c>
      <c r="E520" s="1" t="str">
        <f t="shared" si="177"/>
        <v/>
      </c>
      <c r="K520" s="19" t="str">
        <f t="shared" si="181"/>
        <v/>
      </c>
      <c r="L520" s="19">
        <f t="shared" si="174"/>
        <v>10000</v>
      </c>
      <c r="M520" s="22" t="str">
        <f>TRIM(Data!$N517)</f>
        <v>Candy Stripe</v>
      </c>
      <c r="N520" s="22" t="str">
        <f>TRIM(Data!$A517)</f>
        <v>Candy Stripe</v>
      </c>
      <c r="O520" s="23">
        <f>IF(Data!$B517=0,"",Data!$B517)</f>
        <v>1965</v>
      </c>
      <c r="P520" s="19" t="str">
        <f>IF(Data!$C517=0,"",Data!$C517)</f>
        <v/>
      </c>
      <c r="Q520" s="23" t="str">
        <f>IF($M520="","",Data!$E517)</f>
        <v>M</v>
      </c>
      <c r="R520" s="23" t="str">
        <f t="shared" si="182"/>
        <v>M</v>
      </c>
      <c r="S520" s="23" t="str">
        <f t="shared" si="183"/>
        <v>M</v>
      </c>
      <c r="T520" s="19" t="str">
        <f>IF(Data!$F517=0,"",Data!$F517)</f>
        <v/>
      </c>
      <c r="U520" s="19" t="str">
        <f>IF(Data!$G517=0,"",Data!$G517)</f>
        <v/>
      </c>
      <c r="V520" s="19" t="str">
        <f>IF(Data!$D517=0,"",Data!$D517)</f>
        <v/>
      </c>
      <c r="W520" s="19" t="str">
        <f>Data!$H517</f>
        <v>Japonica</v>
      </c>
      <c r="Y520" s="41" t="e">
        <f t="shared" si="178"/>
        <v>#REF!</v>
      </c>
      <c r="Z520" s="8">
        <f t="shared" si="184"/>
        <v>10000</v>
      </c>
      <c r="AA520" s="8" t="str">
        <f t="shared" si="185"/>
        <v>Candy Stripe</v>
      </c>
      <c r="AB520" s="8" t="str">
        <f t="shared" si="186"/>
        <v>M</v>
      </c>
      <c r="AC520" s="8" t="str">
        <f t="shared" si="187"/>
        <v/>
      </c>
      <c r="AD520" s="8" t="str">
        <f t="shared" si="175"/>
        <v/>
      </c>
      <c r="AE520" s="8" t="str">
        <f t="shared" si="188"/>
        <v/>
      </c>
      <c r="AF520" s="5">
        <f t="shared" si="189"/>
        <v>1965</v>
      </c>
      <c r="AG520" s="46">
        <v>517</v>
      </c>
      <c r="AH520" s="47" t="str">
        <f t="shared" si="179"/>
        <v/>
      </c>
      <c r="AI520" s="48" t="str">
        <f t="shared" si="180"/>
        <v/>
      </c>
      <c r="AK520" s="22" t="e">
        <f>TRIM(#REF!)</f>
        <v>#REF!</v>
      </c>
      <c r="AL520" s="23" t="e">
        <f>IF(#REF!=0,"",#REF!)</f>
        <v>#REF!</v>
      </c>
      <c r="AM520" s="19" t="e">
        <f>IF(#REF!=0,"",#REF!)</f>
        <v>#REF!</v>
      </c>
      <c r="AN520" s="23" t="e">
        <f>IF($AK520="","",#REF!)</f>
        <v>#REF!</v>
      </c>
      <c r="AO520" s="23" t="e">
        <f t="shared" si="190"/>
        <v>#REF!</v>
      </c>
      <c r="AP520" s="19" t="e">
        <f>IF(#REF!=0,"",#REF!)</f>
        <v>#REF!</v>
      </c>
      <c r="AQ520" s="19" t="e">
        <f>IF(#REF!=0,"",#REF!)</f>
        <v>#REF!</v>
      </c>
      <c r="AR520" s="19" t="e">
        <f>IF(#REF!=0,"",#REF!)</f>
        <v>#REF!</v>
      </c>
      <c r="AS520" s="19" t="e">
        <f>#REF!</f>
        <v>#REF!</v>
      </c>
    </row>
    <row r="521" spans="4:45" ht="19.5" thickTop="1" thickBot="1" x14ac:dyDescent="0.25">
      <c r="D521" s="1" t="str">
        <f t="shared" si="176"/>
        <v/>
      </c>
      <c r="E521" s="1" t="str">
        <f t="shared" si="177"/>
        <v/>
      </c>
      <c r="K521" s="19" t="str">
        <f t="shared" si="181"/>
        <v/>
      </c>
      <c r="L521" s="19">
        <f t="shared" si="174"/>
        <v>10000</v>
      </c>
      <c r="M521" s="22" t="str">
        <f>TRIM(Data!$N518)</f>
        <v>Cappy Durden Var.</v>
      </c>
      <c r="N521" s="22" t="str">
        <f>TRIM(Data!$A518)</f>
        <v>Cappy Durden Var.</v>
      </c>
      <c r="O521" s="23">
        <f>IF(Data!$B518=0,"",Data!$B518)</f>
        <v>1990</v>
      </c>
      <c r="P521" s="19" t="str">
        <f>IF(Data!$C518=0,"",Data!$C518)</f>
        <v/>
      </c>
      <c r="Q521" s="23" t="str">
        <f>IF($M521="","",Data!$E518)</f>
        <v>L</v>
      </c>
      <c r="R521" s="23" t="str">
        <f t="shared" si="182"/>
        <v>L</v>
      </c>
      <c r="S521" s="23" t="str">
        <f t="shared" si="183"/>
        <v>L</v>
      </c>
      <c r="T521" s="19" t="str">
        <f>IF(Data!$F518=0,"",Data!$F518)</f>
        <v/>
      </c>
      <c r="U521" s="19" t="str">
        <f>IF(Data!$G518=0,"",Data!$G518)</f>
        <v/>
      </c>
      <c r="V521" s="19" t="str">
        <f>IF(Data!$D518=0,"",Data!$D518)</f>
        <v/>
      </c>
      <c r="W521" s="19" t="str">
        <f>Data!$H518</f>
        <v>Japonica</v>
      </c>
      <c r="Y521" s="41" t="e">
        <f t="shared" si="178"/>
        <v>#REF!</v>
      </c>
      <c r="Z521" s="8">
        <f t="shared" si="184"/>
        <v>10000</v>
      </c>
      <c r="AA521" s="8" t="str">
        <f t="shared" si="185"/>
        <v>Cappy Durden Var.</v>
      </c>
      <c r="AB521" s="8" t="str">
        <f t="shared" si="186"/>
        <v>L</v>
      </c>
      <c r="AC521" s="8" t="str">
        <f t="shared" si="187"/>
        <v/>
      </c>
      <c r="AD521" s="8" t="str">
        <f t="shared" si="175"/>
        <v/>
      </c>
      <c r="AE521" s="8" t="str">
        <f t="shared" si="188"/>
        <v/>
      </c>
      <c r="AF521" s="5">
        <f t="shared" si="189"/>
        <v>1990</v>
      </c>
      <c r="AG521" s="46">
        <v>518</v>
      </c>
      <c r="AH521" s="47" t="str">
        <f t="shared" si="179"/>
        <v/>
      </c>
      <c r="AI521" s="48" t="str">
        <f t="shared" si="180"/>
        <v/>
      </c>
      <c r="AK521" s="22" t="e">
        <f>TRIM(#REF!)</f>
        <v>#REF!</v>
      </c>
      <c r="AL521" s="23" t="e">
        <f>IF(#REF!=0,"",#REF!)</f>
        <v>#REF!</v>
      </c>
      <c r="AM521" s="19" t="e">
        <f>IF(#REF!=0,"",#REF!)</f>
        <v>#REF!</v>
      </c>
      <c r="AN521" s="23" t="e">
        <f>IF($AK521="","",#REF!)</f>
        <v>#REF!</v>
      </c>
      <c r="AO521" s="23" t="e">
        <f t="shared" si="190"/>
        <v>#REF!</v>
      </c>
      <c r="AP521" s="19" t="e">
        <f>IF(#REF!=0,"",#REF!)</f>
        <v>#REF!</v>
      </c>
      <c r="AQ521" s="19" t="e">
        <f>IF(#REF!=0,"",#REF!)</f>
        <v>#REF!</v>
      </c>
      <c r="AR521" s="19" t="e">
        <f>IF(#REF!=0,"",#REF!)</f>
        <v>#REF!</v>
      </c>
      <c r="AS521" s="19" t="e">
        <f>#REF!</f>
        <v>#REF!</v>
      </c>
    </row>
    <row r="522" spans="4:45" ht="19.5" thickTop="1" thickBot="1" x14ac:dyDescent="0.25">
      <c r="D522" s="1" t="str">
        <f t="shared" si="176"/>
        <v/>
      </c>
      <c r="E522" s="1" t="str">
        <f t="shared" si="177"/>
        <v/>
      </c>
      <c r="K522" s="19" t="str">
        <f t="shared" si="181"/>
        <v/>
      </c>
      <c r="L522" s="19">
        <f t="shared" si="174"/>
        <v>10000</v>
      </c>
      <c r="M522" s="22" t="str">
        <f>TRIM(Data!$N519)</f>
        <v>Capricci</v>
      </c>
      <c r="N522" s="22" t="str">
        <f>TRIM(Data!$A519)</f>
        <v>Capricci</v>
      </c>
      <c r="O522" s="23">
        <f>IF(Data!$B519=0,"",Data!$B519)</f>
        <v>2001</v>
      </c>
      <c r="P522" s="19" t="str">
        <f>IF(Data!$C519=0,"",Data!$C519)</f>
        <v>1</v>
      </c>
      <c r="Q522" s="23" t="str">
        <f>IF($M522="","",Data!$E519)</f>
        <v>M-L</v>
      </c>
      <c r="R522" s="23" t="str">
        <f t="shared" si="182"/>
        <v>M</v>
      </c>
      <c r="S522" s="23" t="str">
        <f t="shared" si="183"/>
        <v>M</v>
      </c>
      <c r="T522" s="19" t="str">
        <f>IF(Data!$F519=0,"",Data!$F519)</f>
        <v/>
      </c>
      <c r="U522" s="19" t="str">
        <f>IF(Data!$G519=0,"",Data!$G519)</f>
        <v/>
      </c>
      <c r="V522" s="19" t="str">
        <f>IF(Data!$D519=0,"",Data!$D519)</f>
        <v/>
      </c>
      <c r="W522" s="19" t="str">
        <f>Data!$H519</f>
        <v>Japonica</v>
      </c>
      <c r="Y522" s="41" t="e">
        <f t="shared" si="178"/>
        <v>#REF!</v>
      </c>
      <c r="Z522" s="8">
        <f t="shared" si="184"/>
        <v>10000</v>
      </c>
      <c r="AA522" s="8" t="str">
        <f t="shared" si="185"/>
        <v>Capricci</v>
      </c>
      <c r="AB522" s="8" t="str">
        <f t="shared" si="186"/>
        <v>M</v>
      </c>
      <c r="AC522" s="8" t="str">
        <f t="shared" si="187"/>
        <v/>
      </c>
      <c r="AD522" s="8" t="str">
        <f t="shared" si="175"/>
        <v/>
      </c>
      <c r="AE522" s="8" t="str">
        <f t="shared" si="188"/>
        <v/>
      </c>
      <c r="AF522" s="5">
        <f t="shared" si="189"/>
        <v>2001</v>
      </c>
      <c r="AG522" s="46">
        <v>519</v>
      </c>
      <c r="AH522" s="47" t="str">
        <f t="shared" si="179"/>
        <v/>
      </c>
      <c r="AI522" s="48" t="str">
        <f t="shared" si="180"/>
        <v/>
      </c>
      <c r="AK522" s="22" t="e">
        <f>TRIM(#REF!)</f>
        <v>#REF!</v>
      </c>
      <c r="AL522" s="23" t="e">
        <f>IF(#REF!=0,"",#REF!)</f>
        <v>#REF!</v>
      </c>
      <c r="AM522" s="19" t="e">
        <f>IF(#REF!=0,"",#REF!)</f>
        <v>#REF!</v>
      </c>
      <c r="AN522" s="23" t="e">
        <f>IF($AK522="","",#REF!)</f>
        <v>#REF!</v>
      </c>
      <c r="AO522" s="23" t="e">
        <f t="shared" si="190"/>
        <v>#REF!</v>
      </c>
      <c r="AP522" s="19" t="e">
        <f>IF(#REF!=0,"",#REF!)</f>
        <v>#REF!</v>
      </c>
      <c r="AQ522" s="19" t="e">
        <f>IF(#REF!=0,"",#REF!)</f>
        <v>#REF!</v>
      </c>
      <c r="AR522" s="19" t="e">
        <f>IF(#REF!=0,"",#REF!)</f>
        <v>#REF!</v>
      </c>
      <c r="AS522" s="19" t="e">
        <f>#REF!</f>
        <v>#REF!</v>
      </c>
    </row>
    <row r="523" spans="4:45" ht="19.5" thickTop="1" thickBot="1" x14ac:dyDescent="0.25">
      <c r="D523" s="1" t="str">
        <f t="shared" si="176"/>
        <v/>
      </c>
      <c r="E523" s="1" t="str">
        <f t="shared" si="177"/>
        <v/>
      </c>
      <c r="K523" s="19" t="str">
        <f t="shared" si="181"/>
        <v/>
      </c>
      <c r="L523" s="19">
        <f t="shared" si="174"/>
        <v>10000</v>
      </c>
      <c r="M523" s="22" t="str">
        <f>TRIM(Data!$N520)</f>
        <v>Capricci Blush Stripe</v>
      </c>
      <c r="N523" s="22" t="str">
        <f>TRIM(Data!$A520)</f>
        <v>Capricci Blush Stripe</v>
      </c>
      <c r="O523" s="23">
        <f>IF(Data!$B520=0,"",Data!$B520)</f>
        <v>2006</v>
      </c>
      <c r="P523" s="19" t="str">
        <f>IF(Data!$C520=0,"",Data!$C520)</f>
        <v>1</v>
      </c>
      <c r="Q523" s="23" t="str">
        <f>IF($M523="","",Data!$E520)</f>
        <v>M-L</v>
      </c>
      <c r="R523" s="23" t="str">
        <f t="shared" si="182"/>
        <v>M</v>
      </c>
      <c r="S523" s="23" t="str">
        <f t="shared" si="183"/>
        <v>M</v>
      </c>
      <c r="T523" s="19" t="str">
        <f>IF(Data!$F520=0,"",Data!$F520)</f>
        <v/>
      </c>
      <c r="U523" s="19" t="str">
        <f>IF(Data!$G520=0,"",Data!$G520)</f>
        <v/>
      </c>
      <c r="V523" s="19" t="str">
        <f>IF(Data!$D520=0,"",Data!$D520)</f>
        <v/>
      </c>
      <c r="W523" s="19" t="str">
        <f>Data!$H520</f>
        <v>Japonica</v>
      </c>
      <c r="Y523" s="41" t="e">
        <f t="shared" si="178"/>
        <v>#REF!</v>
      </c>
      <c r="Z523" s="8">
        <f t="shared" si="184"/>
        <v>10000</v>
      </c>
      <c r="AA523" s="8" t="str">
        <f t="shared" si="185"/>
        <v>Capricci Blush Stripe</v>
      </c>
      <c r="AB523" s="8" t="str">
        <f t="shared" si="186"/>
        <v>M</v>
      </c>
      <c r="AC523" s="8" t="str">
        <f t="shared" si="187"/>
        <v/>
      </c>
      <c r="AD523" s="8" t="str">
        <f t="shared" si="175"/>
        <v/>
      </c>
      <c r="AE523" s="8" t="str">
        <f t="shared" si="188"/>
        <v/>
      </c>
      <c r="AF523" s="5">
        <f t="shared" si="189"/>
        <v>2006</v>
      </c>
      <c r="AG523" s="46">
        <v>520</v>
      </c>
      <c r="AH523" s="47" t="str">
        <f t="shared" si="179"/>
        <v/>
      </c>
      <c r="AI523" s="48" t="str">
        <f t="shared" si="180"/>
        <v/>
      </c>
      <c r="AK523" s="22" t="e">
        <f>TRIM(#REF!)</f>
        <v>#REF!</v>
      </c>
      <c r="AL523" s="23" t="e">
        <f>IF(#REF!=0,"",#REF!)</f>
        <v>#REF!</v>
      </c>
      <c r="AM523" s="19" t="e">
        <f>IF(#REF!=0,"",#REF!)</f>
        <v>#REF!</v>
      </c>
      <c r="AN523" s="23" t="e">
        <f>IF($AK523="","",#REF!)</f>
        <v>#REF!</v>
      </c>
      <c r="AO523" s="23" t="e">
        <f t="shared" si="190"/>
        <v>#REF!</v>
      </c>
      <c r="AP523" s="19" t="e">
        <f>IF(#REF!=0,"",#REF!)</f>
        <v>#REF!</v>
      </c>
      <c r="AQ523" s="19" t="e">
        <f>IF(#REF!=0,"",#REF!)</f>
        <v>#REF!</v>
      </c>
      <c r="AR523" s="19" t="e">
        <f>IF(#REF!=0,"",#REF!)</f>
        <v>#REF!</v>
      </c>
      <c r="AS523" s="19" t="e">
        <f>#REF!</f>
        <v>#REF!</v>
      </c>
    </row>
    <row r="524" spans="4:45" ht="19.5" thickTop="1" thickBot="1" x14ac:dyDescent="0.25">
      <c r="D524" s="1" t="str">
        <f t="shared" si="176"/>
        <v/>
      </c>
      <c r="E524" s="1" t="str">
        <f t="shared" si="177"/>
        <v/>
      </c>
      <c r="K524" s="19" t="str">
        <f t="shared" si="181"/>
        <v/>
      </c>
      <c r="L524" s="19">
        <f t="shared" si="174"/>
        <v>10000</v>
      </c>
      <c r="M524" s="22" t="str">
        <f>TRIM(Data!$N521)</f>
        <v>Capricci Red</v>
      </c>
      <c r="N524" s="22" t="str">
        <f>TRIM(Data!$A521)</f>
        <v>Capricci Red</v>
      </c>
      <c r="O524" s="23" t="str">
        <f>IF(Data!$B521=0,"",Data!$B521)</f>
        <v/>
      </c>
      <c r="P524" s="19" t="str">
        <f>IF(Data!$C521=0,"",Data!$C521)</f>
        <v/>
      </c>
      <c r="Q524" s="23" t="str">
        <f>IF($M524="","",Data!$E521)</f>
        <v>M-L</v>
      </c>
      <c r="R524" s="23" t="str">
        <f t="shared" si="182"/>
        <v>M</v>
      </c>
      <c r="S524" s="23" t="str">
        <f t="shared" si="183"/>
        <v>M</v>
      </c>
      <c r="T524" s="19" t="str">
        <f>IF(Data!$F521=0,"",Data!$F521)</f>
        <v/>
      </c>
      <c r="U524" s="19" t="str">
        <f>IF(Data!$G521=0,"",Data!$G521)</f>
        <v/>
      </c>
      <c r="V524" s="19" t="str">
        <f>IF(Data!$D521=0,"",Data!$D521)</f>
        <v/>
      </c>
      <c r="W524" s="19" t="str">
        <f>Data!$H521</f>
        <v>Japonica</v>
      </c>
      <c r="Y524" s="41" t="e">
        <f t="shared" si="178"/>
        <v>#REF!</v>
      </c>
      <c r="Z524" s="8">
        <f t="shared" si="184"/>
        <v>10000</v>
      </c>
      <c r="AA524" s="8" t="str">
        <f t="shared" si="185"/>
        <v>Capricci Red</v>
      </c>
      <c r="AB524" s="8" t="str">
        <f t="shared" si="186"/>
        <v>M</v>
      </c>
      <c r="AC524" s="8" t="str">
        <f t="shared" si="187"/>
        <v/>
      </c>
      <c r="AD524" s="8" t="str">
        <f t="shared" si="175"/>
        <v/>
      </c>
      <c r="AE524" s="8" t="str">
        <f t="shared" si="188"/>
        <v/>
      </c>
      <c r="AF524" s="5" t="str">
        <f t="shared" si="189"/>
        <v/>
      </c>
      <c r="AG524" s="46">
        <v>521</v>
      </c>
      <c r="AH524" s="47" t="str">
        <f t="shared" si="179"/>
        <v/>
      </c>
      <c r="AI524" s="48" t="str">
        <f t="shared" si="180"/>
        <v/>
      </c>
      <c r="AK524" s="22" t="e">
        <f>TRIM(#REF!)</f>
        <v>#REF!</v>
      </c>
      <c r="AL524" s="23" t="e">
        <f>IF(#REF!=0,"",#REF!)</f>
        <v>#REF!</v>
      </c>
      <c r="AM524" s="19" t="e">
        <f>IF(#REF!=0,"",#REF!)</f>
        <v>#REF!</v>
      </c>
      <c r="AN524" s="23" t="e">
        <f>IF($AK524="","",#REF!)</f>
        <v>#REF!</v>
      </c>
      <c r="AO524" s="23" t="e">
        <f t="shared" si="190"/>
        <v>#REF!</v>
      </c>
      <c r="AP524" s="19" t="e">
        <f>IF(#REF!=0,"",#REF!)</f>
        <v>#REF!</v>
      </c>
      <c r="AQ524" s="19" t="e">
        <f>IF(#REF!=0,"",#REF!)</f>
        <v>#REF!</v>
      </c>
      <c r="AR524" s="19" t="e">
        <f>IF(#REF!=0,"",#REF!)</f>
        <v>#REF!</v>
      </c>
      <c r="AS524" s="19" t="e">
        <f>#REF!</f>
        <v>#REF!</v>
      </c>
    </row>
    <row r="525" spans="4:45" ht="19.5" thickTop="1" thickBot="1" x14ac:dyDescent="0.25">
      <c r="D525" s="1" t="str">
        <f t="shared" si="176"/>
        <v/>
      </c>
      <c r="E525" s="1" t="str">
        <f t="shared" si="177"/>
        <v/>
      </c>
      <c r="K525" s="19" t="str">
        <f t="shared" si="181"/>
        <v/>
      </c>
      <c r="L525" s="19">
        <f t="shared" si="174"/>
        <v>10000</v>
      </c>
      <c r="M525" s="22" t="str">
        <f>TRIM(Data!$N522)</f>
        <v>Capt. Doug Simon</v>
      </c>
      <c r="N525" s="22" t="str">
        <f>TRIM(Data!$A522)</f>
        <v>Capt. Doug Simon</v>
      </c>
      <c r="O525" s="23">
        <f>IF(Data!$B522=0,"",Data!$B522)</f>
        <v>2017</v>
      </c>
      <c r="P525" s="19" t="str">
        <f>IF(Data!$C522=0,"",Data!$C522)</f>
        <v>1</v>
      </c>
      <c r="Q525" s="23" t="str">
        <f>IF($M525="","",Data!$E522)</f>
        <v>M</v>
      </c>
      <c r="R525" s="23" t="str">
        <f t="shared" si="182"/>
        <v>M</v>
      </c>
      <c r="S525" s="23" t="str">
        <f t="shared" si="183"/>
        <v>M</v>
      </c>
      <c r="T525" s="19" t="str">
        <f>IF(Data!$F522=0,"",Data!$F522)</f>
        <v/>
      </c>
      <c r="U525" s="19" t="str">
        <f>IF(Data!$G522=0,"",Data!$G522)</f>
        <v/>
      </c>
      <c r="V525" s="19" t="str">
        <f>IF(Data!$D522=0,"",Data!$D522)</f>
        <v/>
      </c>
      <c r="W525" s="19" t="str">
        <f>Data!$H522</f>
        <v>Japonica</v>
      </c>
      <c r="Y525" s="41" t="e">
        <f t="shared" si="178"/>
        <v>#REF!</v>
      </c>
      <c r="Z525" s="8">
        <f t="shared" si="184"/>
        <v>10000</v>
      </c>
      <c r="AA525" s="8" t="str">
        <f t="shared" si="185"/>
        <v>Capt. Doug Simon</v>
      </c>
      <c r="AB525" s="8" t="str">
        <f t="shared" si="186"/>
        <v>M</v>
      </c>
      <c r="AC525" s="8" t="str">
        <f t="shared" si="187"/>
        <v/>
      </c>
      <c r="AD525" s="8" t="str">
        <f t="shared" si="175"/>
        <v/>
      </c>
      <c r="AE525" s="8" t="str">
        <f t="shared" si="188"/>
        <v/>
      </c>
      <c r="AF525" s="5">
        <f t="shared" si="189"/>
        <v>2017</v>
      </c>
      <c r="AG525" s="46">
        <v>522</v>
      </c>
      <c r="AH525" s="47" t="str">
        <f t="shared" si="179"/>
        <v/>
      </c>
      <c r="AI525" s="48" t="str">
        <f t="shared" si="180"/>
        <v/>
      </c>
      <c r="AK525" s="22" t="e">
        <f>TRIM(#REF!)</f>
        <v>#REF!</v>
      </c>
      <c r="AL525" s="23" t="e">
        <f>IF(#REF!=0,"",#REF!)</f>
        <v>#REF!</v>
      </c>
      <c r="AM525" s="19" t="e">
        <f>IF(#REF!=0,"",#REF!)</f>
        <v>#REF!</v>
      </c>
      <c r="AN525" s="23" t="e">
        <f>IF($AK525="","",#REF!)</f>
        <v>#REF!</v>
      </c>
      <c r="AO525" s="23" t="e">
        <f t="shared" si="190"/>
        <v>#REF!</v>
      </c>
      <c r="AP525" s="19" t="e">
        <f>IF(#REF!=0,"",#REF!)</f>
        <v>#REF!</v>
      </c>
      <c r="AQ525" s="19" t="e">
        <f>IF(#REF!=0,"",#REF!)</f>
        <v>#REF!</v>
      </c>
      <c r="AR525" s="19" t="e">
        <f>IF(#REF!=0,"",#REF!)</f>
        <v>#REF!</v>
      </c>
      <c r="AS525" s="19" t="e">
        <f>#REF!</f>
        <v>#REF!</v>
      </c>
    </row>
    <row r="526" spans="4:45" ht="19.5" thickTop="1" thickBot="1" x14ac:dyDescent="0.25">
      <c r="D526" s="1" t="str">
        <f t="shared" si="176"/>
        <v/>
      </c>
      <c r="E526" s="1" t="str">
        <f t="shared" si="177"/>
        <v/>
      </c>
      <c r="K526" s="19" t="str">
        <f t="shared" si="181"/>
        <v/>
      </c>
      <c r="L526" s="19">
        <f t="shared" si="174"/>
        <v>10000</v>
      </c>
      <c r="M526" s="22" t="str">
        <f>TRIM(Data!$N523)</f>
        <v>Captain Martin's Favorite</v>
      </c>
      <c r="N526" s="22" t="str">
        <f>TRIM(Data!$A523)</f>
        <v>Captain Martin's Favorite</v>
      </c>
      <c r="O526" s="23">
        <f>IF(Data!$B523=0,"",Data!$B523)</f>
        <v>1860</v>
      </c>
      <c r="P526" s="19" t="str">
        <f>IF(Data!$C523=0,"",Data!$C523)</f>
        <v>1</v>
      </c>
      <c r="Q526" s="23" t="str">
        <f>IF($M526="","",Data!$E523)</f>
        <v>M</v>
      </c>
      <c r="R526" s="23" t="str">
        <f t="shared" si="182"/>
        <v>M</v>
      </c>
      <c r="S526" s="23" t="str">
        <f t="shared" si="183"/>
        <v>M</v>
      </c>
      <c r="T526" s="19" t="str">
        <f>IF(Data!$F523=0,"",Data!$F523)</f>
        <v/>
      </c>
      <c r="U526" s="19" t="str">
        <f>IF(Data!$G523=0,"",Data!$G523)</f>
        <v/>
      </c>
      <c r="V526" s="19" t="str">
        <f>IF(Data!$D523=0,"",Data!$D523)</f>
        <v>ANTIQUE</v>
      </c>
      <c r="W526" s="19" t="str">
        <f>Data!$H523</f>
        <v>Japonica</v>
      </c>
      <c r="Y526" s="41" t="e">
        <f t="shared" si="178"/>
        <v>#REF!</v>
      </c>
      <c r="Z526" s="8">
        <f t="shared" si="184"/>
        <v>526</v>
      </c>
      <c r="AA526" s="8" t="str">
        <f t="shared" si="185"/>
        <v>Captain Martin's Favorite</v>
      </c>
      <c r="AB526" s="8" t="str">
        <f t="shared" si="186"/>
        <v>M</v>
      </c>
      <c r="AC526" s="8" t="str">
        <f t="shared" si="187"/>
        <v/>
      </c>
      <c r="AD526" s="8" t="str">
        <f t="shared" si="175"/>
        <v/>
      </c>
      <c r="AE526" s="8" t="str">
        <f t="shared" si="188"/>
        <v>ANTIQUE</v>
      </c>
      <c r="AF526" s="5">
        <f t="shared" si="189"/>
        <v>1860</v>
      </c>
      <c r="AG526" s="46">
        <v>523</v>
      </c>
      <c r="AH526" s="47" t="str">
        <f t="shared" si="179"/>
        <v/>
      </c>
      <c r="AI526" s="48" t="str">
        <f t="shared" si="180"/>
        <v/>
      </c>
      <c r="AK526" s="22" t="e">
        <f>TRIM(#REF!)</f>
        <v>#REF!</v>
      </c>
      <c r="AL526" s="23" t="e">
        <f>IF(#REF!=0,"",#REF!)</f>
        <v>#REF!</v>
      </c>
      <c r="AM526" s="19" t="e">
        <f>IF(#REF!=0,"",#REF!)</f>
        <v>#REF!</v>
      </c>
      <c r="AN526" s="23" t="e">
        <f>IF($AK526="","",#REF!)</f>
        <v>#REF!</v>
      </c>
      <c r="AO526" s="23" t="e">
        <f t="shared" si="190"/>
        <v>#REF!</v>
      </c>
      <c r="AP526" s="19" t="e">
        <f>IF(#REF!=0,"",#REF!)</f>
        <v>#REF!</v>
      </c>
      <c r="AQ526" s="19" t="e">
        <f>IF(#REF!=0,"",#REF!)</f>
        <v>#REF!</v>
      </c>
      <c r="AR526" s="19" t="e">
        <f>IF(#REF!=0,"",#REF!)</f>
        <v>#REF!</v>
      </c>
      <c r="AS526" s="19" t="e">
        <f>#REF!</f>
        <v>#REF!</v>
      </c>
    </row>
    <row r="527" spans="4:45" ht="19.5" thickTop="1" thickBot="1" x14ac:dyDescent="0.25">
      <c r="D527" s="1" t="str">
        <f t="shared" si="176"/>
        <v/>
      </c>
      <c r="E527" s="1" t="str">
        <f t="shared" si="177"/>
        <v/>
      </c>
      <c r="K527" s="19" t="str">
        <f t="shared" si="181"/>
        <v/>
      </c>
      <c r="L527" s="19">
        <f t="shared" si="174"/>
        <v>10000</v>
      </c>
      <c r="M527" s="22" t="str">
        <f>TRIM(Data!$N524)</f>
        <v>Captain Rawes</v>
      </c>
      <c r="N527" s="22" t="str">
        <f>TRIM(Data!$A524)</f>
        <v>Captain Rawes (R)</v>
      </c>
      <c r="O527" s="23">
        <f>IF(Data!$B524=0,"",Data!$B524)</f>
        <v>1820</v>
      </c>
      <c r="P527" s="19" t="str">
        <f>IF(Data!$C524=0,"",Data!$C524)</f>
        <v>1</v>
      </c>
      <c r="Q527" s="23" t="str">
        <f>IF($M527="","",Data!$E524)</f>
        <v>VL</v>
      </c>
      <c r="R527" s="23" t="str">
        <f t="shared" si="182"/>
        <v>VL</v>
      </c>
      <c r="S527" s="23" t="str">
        <f t="shared" si="183"/>
        <v>VL</v>
      </c>
      <c r="T527" s="19" t="str">
        <f>IF(Data!$F524=0,"",Data!$F524)</f>
        <v/>
      </c>
      <c r="U527" s="19" t="str">
        <f>IF(Data!$G524=0,"",Data!$G524)</f>
        <v/>
      </c>
      <c r="V527" s="19" t="str">
        <f>IF(Data!$D524=0,"",Data!$D524)</f>
        <v>ANTIQUE</v>
      </c>
      <c r="W527" s="19" t="str">
        <f>Data!$H524</f>
        <v>Reticulata</v>
      </c>
      <c r="Y527" s="41" t="e">
        <f t="shared" si="178"/>
        <v>#REF!</v>
      </c>
      <c r="Z527" s="8">
        <f t="shared" si="184"/>
        <v>10000</v>
      </c>
      <c r="AA527" s="8" t="str">
        <f t="shared" si="185"/>
        <v>Captain Rawes</v>
      </c>
      <c r="AB527" s="8" t="str">
        <f t="shared" si="186"/>
        <v>VL</v>
      </c>
      <c r="AC527" s="8" t="str">
        <f t="shared" si="187"/>
        <v/>
      </c>
      <c r="AD527" s="8" t="str">
        <f t="shared" si="175"/>
        <v/>
      </c>
      <c r="AE527" s="8" t="str">
        <f t="shared" si="188"/>
        <v>ANTIQUE</v>
      </c>
      <c r="AF527" s="5">
        <f t="shared" si="189"/>
        <v>1820</v>
      </c>
      <c r="AG527" s="46">
        <v>524</v>
      </c>
      <c r="AH527" s="47" t="str">
        <f t="shared" si="179"/>
        <v/>
      </c>
      <c r="AI527" s="48" t="str">
        <f t="shared" si="180"/>
        <v/>
      </c>
      <c r="AK527" s="22" t="e">
        <f>TRIM(#REF!)</f>
        <v>#REF!</v>
      </c>
      <c r="AL527" s="23" t="e">
        <f>IF(#REF!=0,"",#REF!)</f>
        <v>#REF!</v>
      </c>
      <c r="AM527" s="19" t="e">
        <f>IF(#REF!=0,"",#REF!)</f>
        <v>#REF!</v>
      </c>
      <c r="AN527" s="23" t="e">
        <f>IF($AK527="","",#REF!)</f>
        <v>#REF!</v>
      </c>
      <c r="AO527" s="23" t="e">
        <f t="shared" si="190"/>
        <v>#REF!</v>
      </c>
      <c r="AP527" s="19" t="e">
        <f>IF(#REF!=0,"",#REF!)</f>
        <v>#REF!</v>
      </c>
      <c r="AQ527" s="19" t="e">
        <f>IF(#REF!=0,"",#REF!)</f>
        <v>#REF!</v>
      </c>
      <c r="AR527" s="19" t="e">
        <f>IF(#REF!=0,"",#REF!)</f>
        <v>#REF!</v>
      </c>
      <c r="AS527" s="19" t="e">
        <f>#REF!</f>
        <v>#REF!</v>
      </c>
    </row>
    <row r="528" spans="4:45" ht="19.5" thickTop="1" thickBot="1" x14ac:dyDescent="0.25">
      <c r="D528" s="1" t="str">
        <f t="shared" si="176"/>
        <v/>
      </c>
      <c r="E528" s="1" t="str">
        <f t="shared" si="177"/>
        <v/>
      </c>
      <c r="K528" s="19" t="str">
        <f t="shared" si="181"/>
        <v/>
      </c>
      <c r="L528" s="19">
        <f t="shared" si="174"/>
        <v>10000</v>
      </c>
      <c r="M528" s="22" t="str">
        <f>TRIM(Data!$N525)</f>
        <v>Captured Enriches</v>
      </c>
      <c r="N528" s="22" t="str">
        <f>TRIM(Data!$A525)</f>
        <v>Captured Enriches (H)</v>
      </c>
      <c r="O528" s="23">
        <f>IF(Data!$B525=0,"",Data!$B525)</f>
        <v>1983</v>
      </c>
      <c r="P528" s="19" t="str">
        <f>IF(Data!$C525=0,"",Data!$C525)</f>
        <v/>
      </c>
      <c r="Q528" s="23" t="str">
        <f>IF($M528="","",Data!$E525)</f>
        <v>Min</v>
      </c>
      <c r="R528" s="23" t="str">
        <f t="shared" si="182"/>
        <v>Min</v>
      </c>
      <c r="S528" s="23" t="str">
        <f t="shared" si="183"/>
        <v>Min</v>
      </c>
      <c r="T528" s="19" t="str">
        <f>IF(Data!$F525=0,"",Data!$F525)</f>
        <v/>
      </c>
      <c r="U528" s="19" t="str">
        <f>IF(Data!$G525=0,"",Data!$G525)</f>
        <v/>
      </c>
      <c r="V528" s="19" t="str">
        <f>IF(Data!$D525=0,"",Data!$D525)</f>
        <v/>
      </c>
      <c r="W528" s="19" t="str">
        <f>Data!$H525</f>
        <v>NRH</v>
      </c>
      <c r="Y528" s="41" t="e">
        <f t="shared" si="178"/>
        <v>#REF!</v>
      </c>
      <c r="Z528" s="8">
        <f t="shared" si="184"/>
        <v>10000</v>
      </c>
      <c r="AA528" s="8" t="str">
        <f t="shared" si="185"/>
        <v>Captured Enriches</v>
      </c>
      <c r="AB528" s="8" t="str">
        <f t="shared" si="186"/>
        <v>Min</v>
      </c>
      <c r="AC528" s="8" t="str">
        <f t="shared" si="187"/>
        <v/>
      </c>
      <c r="AD528" s="8" t="str">
        <f t="shared" si="175"/>
        <v/>
      </c>
      <c r="AE528" s="8" t="str">
        <f t="shared" si="188"/>
        <v/>
      </c>
      <c r="AF528" s="5">
        <f t="shared" si="189"/>
        <v>1983</v>
      </c>
      <c r="AG528" s="46">
        <v>525</v>
      </c>
      <c r="AH528" s="47" t="str">
        <f t="shared" si="179"/>
        <v/>
      </c>
      <c r="AI528" s="48" t="str">
        <f t="shared" si="180"/>
        <v/>
      </c>
      <c r="AK528" s="22" t="e">
        <f>TRIM(#REF!)</f>
        <v>#REF!</v>
      </c>
      <c r="AL528" s="23" t="e">
        <f>IF(#REF!=0,"",#REF!)</f>
        <v>#REF!</v>
      </c>
      <c r="AM528" s="19" t="e">
        <f>IF(#REF!=0,"",#REF!)</f>
        <v>#REF!</v>
      </c>
      <c r="AN528" s="23" t="e">
        <f>IF($AK528="","",#REF!)</f>
        <v>#REF!</v>
      </c>
      <c r="AO528" s="23" t="e">
        <f t="shared" si="190"/>
        <v>#REF!</v>
      </c>
      <c r="AP528" s="19" t="e">
        <f>IF(#REF!=0,"",#REF!)</f>
        <v>#REF!</v>
      </c>
      <c r="AQ528" s="19" t="e">
        <f>IF(#REF!=0,"",#REF!)</f>
        <v>#REF!</v>
      </c>
      <c r="AR528" s="19" t="e">
        <f>IF(#REF!=0,"",#REF!)</f>
        <v>#REF!</v>
      </c>
      <c r="AS528" s="19" t="e">
        <f>#REF!</f>
        <v>#REF!</v>
      </c>
    </row>
    <row r="529" spans="4:45" ht="19.5" thickTop="1" thickBot="1" x14ac:dyDescent="0.25">
      <c r="D529" s="1" t="str">
        <f t="shared" si="176"/>
        <v/>
      </c>
      <c r="E529" s="1" t="str">
        <f t="shared" si="177"/>
        <v/>
      </c>
      <c r="K529" s="19" t="str">
        <f t="shared" si="181"/>
        <v/>
      </c>
      <c r="L529" s="19">
        <f t="shared" si="174"/>
        <v>10000</v>
      </c>
      <c r="M529" s="22" t="str">
        <f>TRIM(Data!$N526)</f>
        <v>Cara Mia</v>
      </c>
      <c r="N529" s="22" t="str">
        <f>TRIM(Data!$A526)</f>
        <v>Cara Mia</v>
      </c>
      <c r="O529" s="23">
        <f>IF(Data!$B526=0,"",Data!$B526)</f>
        <v>1960</v>
      </c>
      <c r="P529" s="19" t="str">
        <f>IF(Data!$C526=0,"",Data!$C526)</f>
        <v>1</v>
      </c>
      <c r="Q529" s="23" t="str">
        <f>IF($M529="","",Data!$E526)</f>
        <v>M-L</v>
      </c>
      <c r="R529" s="23" t="str">
        <f t="shared" si="182"/>
        <v>M</v>
      </c>
      <c r="S529" s="23" t="str">
        <f t="shared" si="183"/>
        <v>M</v>
      </c>
      <c r="T529" s="19" t="str">
        <f>IF(Data!$F526=0,"",Data!$F526)</f>
        <v/>
      </c>
      <c r="U529" s="19" t="str">
        <f>IF(Data!$G526=0,"",Data!$G526)</f>
        <v/>
      </c>
      <c r="V529" s="19" t="str">
        <f>IF(Data!$D526=0,"",Data!$D526)</f>
        <v/>
      </c>
      <c r="W529" s="19" t="str">
        <f>Data!$H526</f>
        <v>Japonica</v>
      </c>
      <c r="Y529" s="41" t="e">
        <f t="shared" si="178"/>
        <v>#REF!</v>
      </c>
      <c r="Z529" s="8">
        <f t="shared" si="184"/>
        <v>10000</v>
      </c>
      <c r="AA529" s="8" t="str">
        <f t="shared" si="185"/>
        <v>Cara Mia</v>
      </c>
      <c r="AB529" s="8" t="str">
        <f t="shared" si="186"/>
        <v>M</v>
      </c>
      <c r="AC529" s="8" t="str">
        <f t="shared" si="187"/>
        <v/>
      </c>
      <c r="AD529" s="8" t="str">
        <f t="shared" si="175"/>
        <v/>
      </c>
      <c r="AE529" s="8" t="str">
        <f t="shared" si="188"/>
        <v/>
      </c>
      <c r="AF529" s="5">
        <f t="shared" si="189"/>
        <v>1960</v>
      </c>
      <c r="AG529" s="46">
        <v>526</v>
      </c>
      <c r="AH529" s="47" t="str">
        <f t="shared" si="179"/>
        <v/>
      </c>
      <c r="AI529" s="48" t="str">
        <f t="shared" si="180"/>
        <v/>
      </c>
      <c r="AK529" s="22" t="e">
        <f>TRIM(#REF!)</f>
        <v>#REF!</v>
      </c>
      <c r="AL529" s="23" t="e">
        <f>IF(#REF!=0,"",#REF!)</f>
        <v>#REF!</v>
      </c>
      <c r="AM529" s="19" t="e">
        <f>IF(#REF!=0,"",#REF!)</f>
        <v>#REF!</v>
      </c>
      <c r="AN529" s="23" t="e">
        <f>IF($AK529="","",#REF!)</f>
        <v>#REF!</v>
      </c>
      <c r="AO529" s="23" t="e">
        <f t="shared" si="190"/>
        <v>#REF!</v>
      </c>
      <c r="AP529" s="19" t="e">
        <f>IF(#REF!=0,"",#REF!)</f>
        <v>#REF!</v>
      </c>
      <c r="AQ529" s="19" t="e">
        <f>IF(#REF!=0,"",#REF!)</f>
        <v>#REF!</v>
      </c>
      <c r="AR529" s="19" t="e">
        <f>IF(#REF!=0,"",#REF!)</f>
        <v>#REF!</v>
      </c>
      <c r="AS529" s="19" t="e">
        <f>#REF!</f>
        <v>#REF!</v>
      </c>
    </row>
    <row r="530" spans="4:45" ht="19.5" thickTop="1" thickBot="1" x14ac:dyDescent="0.25">
      <c r="D530" s="1" t="str">
        <f t="shared" si="176"/>
        <v/>
      </c>
      <c r="E530" s="1" t="str">
        <f t="shared" si="177"/>
        <v/>
      </c>
      <c r="K530" s="19" t="str">
        <f t="shared" si="181"/>
        <v/>
      </c>
      <c r="L530" s="19">
        <f t="shared" si="174"/>
        <v>10000</v>
      </c>
      <c r="M530" s="22" t="str">
        <f>TRIM(Data!$N527)</f>
        <v>Cardinal Richelieu</v>
      </c>
      <c r="N530" s="22" t="str">
        <f>TRIM(Data!$A527)</f>
        <v>Cardinal Richelieu</v>
      </c>
      <c r="O530" s="23">
        <f>IF(Data!$B527=0,"",Data!$B527)</f>
        <v>1800</v>
      </c>
      <c r="P530" s="19" t="str">
        <f>IF(Data!$C527=0,"",Data!$C527)</f>
        <v>1</v>
      </c>
      <c r="Q530" s="23" t="str">
        <f>IF($M530="","",Data!$E527)</f>
        <v>M</v>
      </c>
      <c r="R530" s="23" t="str">
        <f t="shared" si="182"/>
        <v>M</v>
      </c>
      <c r="S530" s="23" t="str">
        <f t="shared" si="183"/>
        <v>M</v>
      </c>
      <c r="T530" s="19" t="str">
        <f>IF(Data!$F527=0,"",Data!$F527)</f>
        <v/>
      </c>
      <c r="U530" s="19" t="str">
        <f>IF(Data!$G527=0,"",Data!$G527)</f>
        <v/>
      </c>
      <c r="V530" s="19" t="str">
        <f>IF(Data!$D527=0,"",Data!$D527)</f>
        <v>ANTIQUE</v>
      </c>
      <c r="W530" s="19" t="str">
        <f>Data!$H527</f>
        <v>Japonica</v>
      </c>
      <c r="Y530" s="41" t="e">
        <f t="shared" si="178"/>
        <v>#REF!</v>
      </c>
      <c r="Z530" s="8">
        <f t="shared" si="184"/>
        <v>530</v>
      </c>
      <c r="AA530" s="8" t="str">
        <f t="shared" si="185"/>
        <v>Cardinal Richelieu</v>
      </c>
      <c r="AB530" s="8" t="str">
        <f t="shared" si="186"/>
        <v>M</v>
      </c>
      <c r="AC530" s="8" t="str">
        <f t="shared" si="187"/>
        <v/>
      </c>
      <c r="AD530" s="8" t="str">
        <f t="shared" si="175"/>
        <v/>
      </c>
      <c r="AE530" s="8" t="str">
        <f t="shared" si="188"/>
        <v>ANTIQUE</v>
      </c>
      <c r="AF530" s="5">
        <f t="shared" si="189"/>
        <v>1800</v>
      </c>
      <c r="AG530" s="46">
        <v>527</v>
      </c>
      <c r="AH530" s="47" t="str">
        <f t="shared" si="179"/>
        <v/>
      </c>
      <c r="AI530" s="48" t="str">
        <f t="shared" si="180"/>
        <v/>
      </c>
      <c r="AK530" s="22" t="e">
        <f>TRIM(#REF!)</f>
        <v>#REF!</v>
      </c>
      <c r="AL530" s="23" t="e">
        <f>IF(#REF!=0,"",#REF!)</f>
        <v>#REF!</v>
      </c>
      <c r="AM530" s="19" t="e">
        <f>IF(#REF!=0,"",#REF!)</f>
        <v>#REF!</v>
      </c>
      <c r="AN530" s="23" t="e">
        <f>IF($AK530="","",#REF!)</f>
        <v>#REF!</v>
      </c>
      <c r="AO530" s="23" t="e">
        <f t="shared" si="190"/>
        <v>#REF!</v>
      </c>
      <c r="AP530" s="19" t="e">
        <f>IF(#REF!=0,"",#REF!)</f>
        <v>#REF!</v>
      </c>
      <c r="AQ530" s="19" t="e">
        <f>IF(#REF!=0,"",#REF!)</f>
        <v>#REF!</v>
      </c>
      <c r="AR530" s="19" t="e">
        <f>IF(#REF!=0,"",#REF!)</f>
        <v>#REF!</v>
      </c>
      <c r="AS530" s="19" t="e">
        <f>#REF!</f>
        <v>#REF!</v>
      </c>
    </row>
    <row r="531" spans="4:45" ht="19.5" thickTop="1" thickBot="1" x14ac:dyDescent="0.25">
      <c r="D531" s="1" t="str">
        <f t="shared" si="176"/>
        <v/>
      </c>
      <c r="E531" s="1" t="str">
        <f t="shared" si="177"/>
        <v/>
      </c>
      <c r="K531" s="19" t="str">
        <f t="shared" si="181"/>
        <v/>
      </c>
      <c r="L531" s="19">
        <f t="shared" si="174"/>
        <v>10000</v>
      </c>
      <c r="M531" s="22" t="str">
        <f>TRIM(Data!$N528)</f>
        <v>Cardinal's Cap</v>
      </c>
      <c r="N531" s="22" t="str">
        <f>TRIM(Data!$A528)</f>
        <v>Cardinal's Cap</v>
      </c>
      <c r="O531" s="23">
        <f>IF(Data!$B528=0,"",Data!$B528)</f>
        <v>1961</v>
      </c>
      <c r="P531" s="19" t="str">
        <f>IF(Data!$C528=0,"",Data!$C528)</f>
        <v>1</v>
      </c>
      <c r="Q531" s="23" t="str">
        <f>IF($M531="","",Data!$E528)</f>
        <v>Min-S</v>
      </c>
      <c r="R531" s="23" t="str">
        <f t="shared" si="182"/>
        <v>S</v>
      </c>
      <c r="S531" s="23" t="str">
        <f t="shared" si="183"/>
        <v>S</v>
      </c>
      <c r="T531" s="19" t="str">
        <f>IF(Data!$F528=0,"",Data!$F528)</f>
        <v/>
      </c>
      <c r="U531" s="19" t="str">
        <f>IF(Data!$G528=0,"",Data!$G528)</f>
        <v/>
      </c>
      <c r="V531" s="19" t="str">
        <f>IF(Data!$D528=0,"",Data!$D528)</f>
        <v/>
      </c>
      <c r="W531" s="19" t="str">
        <f>Data!$H528</f>
        <v>Japonica</v>
      </c>
      <c r="Y531" s="41" t="e">
        <f t="shared" si="178"/>
        <v>#REF!</v>
      </c>
      <c r="Z531" s="8">
        <f t="shared" si="184"/>
        <v>10000</v>
      </c>
      <c r="AA531" s="8" t="str">
        <f t="shared" si="185"/>
        <v>Cardinal's Cap</v>
      </c>
      <c r="AB531" s="8" t="str">
        <f t="shared" si="186"/>
        <v>S</v>
      </c>
      <c r="AC531" s="8" t="str">
        <f t="shared" si="187"/>
        <v/>
      </c>
      <c r="AD531" s="8" t="str">
        <f t="shared" si="175"/>
        <v/>
      </c>
      <c r="AE531" s="8" t="str">
        <f t="shared" si="188"/>
        <v/>
      </c>
      <c r="AF531" s="5">
        <f t="shared" si="189"/>
        <v>1961</v>
      </c>
      <c r="AG531" s="46">
        <v>528</v>
      </c>
      <c r="AH531" s="47" t="str">
        <f t="shared" si="179"/>
        <v/>
      </c>
      <c r="AI531" s="48" t="str">
        <f t="shared" si="180"/>
        <v/>
      </c>
      <c r="AK531" s="22" t="e">
        <f>TRIM(#REF!)</f>
        <v>#REF!</v>
      </c>
      <c r="AL531" s="23" t="e">
        <f>IF(#REF!=0,"",#REF!)</f>
        <v>#REF!</v>
      </c>
      <c r="AM531" s="19" t="e">
        <f>IF(#REF!=0,"",#REF!)</f>
        <v>#REF!</v>
      </c>
      <c r="AN531" s="23" t="e">
        <f>IF($AK531="","",#REF!)</f>
        <v>#REF!</v>
      </c>
      <c r="AO531" s="23" t="e">
        <f t="shared" si="190"/>
        <v>#REF!</v>
      </c>
      <c r="AP531" s="19" t="e">
        <f>IF(#REF!=0,"",#REF!)</f>
        <v>#REF!</v>
      </c>
      <c r="AQ531" s="19" t="e">
        <f>IF(#REF!=0,"",#REF!)</f>
        <v>#REF!</v>
      </c>
      <c r="AR531" s="19" t="e">
        <f>IF(#REF!=0,"",#REF!)</f>
        <v>#REF!</v>
      </c>
      <c r="AS531" s="19" t="e">
        <f>#REF!</f>
        <v>#REF!</v>
      </c>
    </row>
    <row r="532" spans="4:45" ht="19.5" thickTop="1" thickBot="1" x14ac:dyDescent="0.25">
      <c r="D532" s="1" t="str">
        <f t="shared" si="176"/>
        <v/>
      </c>
      <c r="E532" s="1" t="str">
        <f t="shared" si="177"/>
        <v/>
      </c>
      <c r="K532" s="19" t="str">
        <f t="shared" si="181"/>
        <v/>
      </c>
      <c r="L532" s="19">
        <f t="shared" si="174"/>
        <v>10000</v>
      </c>
      <c r="M532" s="22" t="str">
        <f>TRIM(Data!$N529)</f>
        <v>Carl L. Allen Jr.</v>
      </c>
      <c r="N532" s="22" t="str">
        <f>TRIM(Data!$A529)</f>
        <v>Carl L. Allen Jr.</v>
      </c>
      <c r="O532" s="23">
        <f>IF(Data!$B529=0,"",Data!$B529)</f>
        <v>1999</v>
      </c>
      <c r="P532" s="19" t="str">
        <f>IF(Data!$C529=0,"",Data!$C529)</f>
        <v/>
      </c>
      <c r="Q532" s="23" t="str">
        <f>IF($M532="","",Data!$E529)</f>
        <v>M</v>
      </c>
      <c r="R532" s="23" t="str">
        <f t="shared" si="182"/>
        <v>M</v>
      </c>
      <c r="S532" s="23" t="str">
        <f t="shared" si="183"/>
        <v>M</v>
      </c>
      <c r="T532" s="19" t="str">
        <f>IF(Data!$F529=0,"",Data!$F529)</f>
        <v/>
      </c>
      <c r="U532" s="19" t="str">
        <f>IF(Data!$G529=0,"",Data!$G529)</f>
        <v/>
      </c>
      <c r="V532" s="19" t="str">
        <f>IF(Data!$D529=0,"",Data!$D529)</f>
        <v/>
      </c>
      <c r="W532" s="19" t="str">
        <f>Data!$H529</f>
        <v>Japonica</v>
      </c>
      <c r="Y532" s="41" t="e">
        <f t="shared" si="178"/>
        <v>#REF!</v>
      </c>
      <c r="Z532" s="8">
        <f t="shared" si="184"/>
        <v>10000</v>
      </c>
      <c r="AA532" s="8" t="str">
        <f t="shared" si="185"/>
        <v>Carl L. Allen Jr.</v>
      </c>
      <c r="AB532" s="8" t="str">
        <f t="shared" si="186"/>
        <v>M</v>
      </c>
      <c r="AC532" s="8" t="str">
        <f t="shared" si="187"/>
        <v/>
      </c>
      <c r="AD532" s="8" t="str">
        <f t="shared" si="175"/>
        <v/>
      </c>
      <c r="AE532" s="8" t="str">
        <f t="shared" si="188"/>
        <v/>
      </c>
      <c r="AF532" s="5">
        <f t="shared" si="189"/>
        <v>1999</v>
      </c>
      <c r="AG532" s="46">
        <v>529</v>
      </c>
      <c r="AH532" s="47" t="str">
        <f t="shared" si="179"/>
        <v/>
      </c>
      <c r="AI532" s="48" t="str">
        <f t="shared" si="180"/>
        <v/>
      </c>
      <c r="AK532" s="22" t="e">
        <f>TRIM(#REF!)</f>
        <v>#REF!</v>
      </c>
      <c r="AL532" s="23" t="e">
        <f>IF(#REF!=0,"",#REF!)</f>
        <v>#REF!</v>
      </c>
      <c r="AM532" s="19" t="e">
        <f>IF(#REF!=0,"",#REF!)</f>
        <v>#REF!</v>
      </c>
      <c r="AN532" s="23" t="e">
        <f>IF($AK532="","",#REF!)</f>
        <v>#REF!</v>
      </c>
      <c r="AO532" s="23" t="e">
        <f t="shared" si="190"/>
        <v>#REF!</v>
      </c>
      <c r="AP532" s="19" t="e">
        <f>IF(#REF!=0,"",#REF!)</f>
        <v>#REF!</v>
      </c>
      <c r="AQ532" s="19" t="e">
        <f>IF(#REF!=0,"",#REF!)</f>
        <v>#REF!</v>
      </c>
      <c r="AR532" s="19" t="e">
        <f>IF(#REF!=0,"",#REF!)</f>
        <v>#REF!</v>
      </c>
      <c r="AS532" s="19" t="e">
        <f>#REF!</f>
        <v>#REF!</v>
      </c>
    </row>
    <row r="533" spans="4:45" ht="19.5" thickTop="1" thickBot="1" x14ac:dyDescent="0.25">
      <c r="D533" s="1" t="str">
        <f t="shared" si="176"/>
        <v/>
      </c>
      <c r="E533" s="1" t="str">
        <f t="shared" si="177"/>
        <v/>
      </c>
      <c r="K533" s="19" t="str">
        <f t="shared" si="181"/>
        <v/>
      </c>
      <c r="L533" s="19">
        <f t="shared" si="174"/>
        <v>10000</v>
      </c>
      <c r="M533" s="22" t="str">
        <f>TRIM(Data!$N530)</f>
        <v>Carl Randolph Maphis</v>
      </c>
      <c r="N533" s="22" t="str">
        <f>TRIM(Data!$A530)</f>
        <v>Carl Randolph Maphis (R)</v>
      </c>
      <c r="O533" s="23">
        <f>IF(Data!$B530=0,"",Data!$B530)</f>
        <v>2020</v>
      </c>
      <c r="P533" s="19" t="str">
        <f>IF(Data!$C530=0,"",Data!$C530)</f>
        <v>1</v>
      </c>
      <c r="Q533" s="23" t="str">
        <f>IF($M533="","",Data!$E530)</f>
        <v>VL</v>
      </c>
      <c r="R533" s="23" t="str">
        <f t="shared" si="182"/>
        <v>VL</v>
      </c>
      <c r="S533" s="23" t="str">
        <f t="shared" si="183"/>
        <v>VL</v>
      </c>
      <c r="T533" s="19" t="str">
        <f>IF(Data!$F530=0,"",Data!$F530)</f>
        <v/>
      </c>
      <c r="U533" s="19" t="str">
        <f>IF(Data!$G530=0,"",Data!$G530)</f>
        <v/>
      </c>
      <c r="V533" s="19" t="str">
        <f>IF(Data!$D530=0,"",Data!$D530)</f>
        <v/>
      </c>
      <c r="W533" s="19" t="str">
        <f>Data!$H530</f>
        <v>Reticulata</v>
      </c>
      <c r="Y533" s="41" t="e">
        <f t="shared" si="178"/>
        <v>#REF!</v>
      </c>
      <c r="Z533" s="8">
        <f t="shared" si="184"/>
        <v>10000</v>
      </c>
      <c r="AA533" s="8" t="str">
        <f t="shared" si="185"/>
        <v>Carl Randolph Maphis</v>
      </c>
      <c r="AB533" s="8" t="str">
        <f t="shared" si="186"/>
        <v>VL</v>
      </c>
      <c r="AC533" s="8" t="str">
        <f t="shared" si="187"/>
        <v/>
      </c>
      <c r="AD533" s="8" t="str">
        <f t="shared" si="175"/>
        <v/>
      </c>
      <c r="AE533" s="8" t="str">
        <f t="shared" si="188"/>
        <v/>
      </c>
      <c r="AF533" s="5">
        <f t="shared" si="189"/>
        <v>2020</v>
      </c>
      <c r="AG533" s="46">
        <v>530</v>
      </c>
      <c r="AH533" s="47" t="str">
        <f t="shared" si="179"/>
        <v/>
      </c>
      <c r="AI533" s="48" t="str">
        <f t="shared" si="180"/>
        <v/>
      </c>
      <c r="AK533" s="22" t="e">
        <f>TRIM(#REF!)</f>
        <v>#REF!</v>
      </c>
      <c r="AL533" s="23" t="e">
        <f>IF(#REF!=0,"",#REF!)</f>
        <v>#REF!</v>
      </c>
      <c r="AM533" s="19" t="e">
        <f>IF(#REF!=0,"",#REF!)</f>
        <v>#REF!</v>
      </c>
      <c r="AN533" s="23" t="e">
        <f>IF($AK533="","",#REF!)</f>
        <v>#REF!</v>
      </c>
      <c r="AO533" s="23" t="e">
        <f t="shared" si="190"/>
        <v>#REF!</v>
      </c>
      <c r="AP533" s="19" t="e">
        <f>IF(#REF!=0,"",#REF!)</f>
        <v>#REF!</v>
      </c>
      <c r="AQ533" s="19" t="e">
        <f>IF(#REF!=0,"",#REF!)</f>
        <v>#REF!</v>
      </c>
      <c r="AR533" s="19" t="e">
        <f>IF(#REF!=0,"",#REF!)</f>
        <v>#REF!</v>
      </c>
      <c r="AS533" s="19" t="e">
        <f>#REF!</f>
        <v>#REF!</v>
      </c>
    </row>
    <row r="534" spans="4:45" ht="19.5" thickTop="1" thickBot="1" x14ac:dyDescent="0.25">
      <c r="D534" s="1" t="str">
        <f t="shared" si="176"/>
        <v/>
      </c>
      <c r="E534" s="1" t="str">
        <f t="shared" si="177"/>
        <v/>
      </c>
      <c r="K534" s="19" t="str">
        <f t="shared" si="181"/>
        <v/>
      </c>
      <c r="L534" s="19">
        <f t="shared" ref="L534:L597" si="191">IF(ISERROR(SEARCH($B$2,M534)),10000,IF(SEARCH($B$2,M534)=1,SEARCH($B$2,M534)+ROW()/100000,10000))</f>
        <v>10000</v>
      </c>
      <c r="M534" s="22" t="str">
        <f>TRIM(Data!$N531)</f>
        <v>Carl Tourje</v>
      </c>
      <c r="N534" s="22" t="str">
        <f>TRIM(Data!$A531)</f>
        <v>Carl Tourje (R)</v>
      </c>
      <c r="O534" s="23">
        <f>IF(Data!$B531=0,"",Data!$B531)</f>
        <v>1960</v>
      </c>
      <c r="P534" s="19" t="str">
        <f>IF(Data!$C531=0,"",Data!$C531)</f>
        <v>1</v>
      </c>
      <c r="Q534" s="23" t="str">
        <f>IF($M534="","",Data!$E531)</f>
        <v>L</v>
      </c>
      <c r="R534" s="23" t="str">
        <f t="shared" si="182"/>
        <v>L</v>
      </c>
      <c r="S534" s="23" t="str">
        <f t="shared" si="183"/>
        <v>L</v>
      </c>
      <c r="T534" s="19" t="str">
        <f>IF(Data!$F531=0,"",Data!$F531)</f>
        <v/>
      </c>
      <c r="U534" s="19" t="str">
        <f>IF(Data!$G531=0,"",Data!$G531)</f>
        <v/>
      </c>
      <c r="V534" s="19" t="str">
        <f>IF(Data!$D531=0,"",Data!$D531)</f>
        <v/>
      </c>
      <c r="W534" s="19" t="str">
        <f>Data!$H531</f>
        <v>Reticulata</v>
      </c>
      <c r="Y534" s="41" t="e">
        <f t="shared" si="178"/>
        <v>#REF!</v>
      </c>
      <c r="Z534" s="8">
        <f t="shared" si="184"/>
        <v>10000</v>
      </c>
      <c r="AA534" s="8" t="str">
        <f t="shared" si="185"/>
        <v>Carl Tourje</v>
      </c>
      <c r="AB534" s="8" t="str">
        <f t="shared" si="186"/>
        <v>L</v>
      </c>
      <c r="AC534" s="8" t="str">
        <f t="shared" si="187"/>
        <v/>
      </c>
      <c r="AD534" s="8" t="str">
        <f t="shared" ref="AD534:AD597" si="192">U534</f>
        <v/>
      </c>
      <c r="AE534" s="8" t="str">
        <f t="shared" si="188"/>
        <v/>
      </c>
      <c r="AF534" s="5">
        <f t="shared" si="189"/>
        <v>1960</v>
      </c>
      <c r="AG534" s="46">
        <v>531</v>
      </c>
      <c r="AH534" s="47" t="str">
        <f t="shared" si="179"/>
        <v/>
      </c>
      <c r="AI534" s="48" t="str">
        <f t="shared" si="180"/>
        <v/>
      </c>
      <c r="AK534" s="22" t="e">
        <f>TRIM(#REF!)</f>
        <v>#REF!</v>
      </c>
      <c r="AL534" s="23" t="e">
        <f>IF(#REF!=0,"",#REF!)</f>
        <v>#REF!</v>
      </c>
      <c r="AM534" s="19" t="e">
        <f>IF(#REF!=0,"",#REF!)</f>
        <v>#REF!</v>
      </c>
      <c r="AN534" s="23" t="e">
        <f>IF($AK534="","",#REF!)</f>
        <v>#REF!</v>
      </c>
      <c r="AO534" s="23" t="e">
        <f t="shared" si="190"/>
        <v>#REF!</v>
      </c>
      <c r="AP534" s="19" t="e">
        <f>IF(#REF!=0,"",#REF!)</f>
        <v>#REF!</v>
      </c>
      <c r="AQ534" s="19" t="e">
        <f>IF(#REF!=0,"",#REF!)</f>
        <v>#REF!</v>
      </c>
      <c r="AR534" s="19" t="e">
        <f>IF(#REF!=0,"",#REF!)</f>
        <v>#REF!</v>
      </c>
      <c r="AS534" s="19" t="e">
        <f>#REF!</f>
        <v>#REF!</v>
      </c>
    </row>
    <row r="535" spans="4:45" ht="19.5" thickTop="1" thickBot="1" x14ac:dyDescent="0.25">
      <c r="D535" s="1" t="str">
        <f t="shared" si="176"/>
        <v/>
      </c>
      <c r="E535" s="1" t="str">
        <f t="shared" si="177"/>
        <v/>
      </c>
      <c r="K535" s="19" t="str">
        <f t="shared" si="181"/>
        <v/>
      </c>
      <c r="L535" s="19">
        <f t="shared" si="191"/>
        <v>10000</v>
      </c>
      <c r="M535" s="22" t="str">
        <f>TRIM(Data!$N532)</f>
        <v>Carla Dossett Var.</v>
      </c>
      <c r="N535" s="22" t="str">
        <f>TRIM(Data!$A532)</f>
        <v>Carla Dossett Var.</v>
      </c>
      <c r="O535" s="23">
        <f>IF(Data!$B532=0,"",Data!$B532)</f>
        <v>2016</v>
      </c>
      <c r="P535" s="19" t="str">
        <f>IF(Data!$C532=0,"",Data!$C532)</f>
        <v/>
      </c>
      <c r="Q535" s="23" t="str">
        <f>IF($M535="","",Data!$E532)</f>
        <v>M</v>
      </c>
      <c r="R535" s="23" t="str">
        <f t="shared" si="182"/>
        <v>M</v>
      </c>
      <c r="S535" s="23" t="str">
        <f t="shared" si="183"/>
        <v>M</v>
      </c>
      <c r="T535" s="19" t="str">
        <f>IF(Data!$F532=0,"",Data!$F532)</f>
        <v/>
      </c>
      <c r="U535" s="19" t="str">
        <f>IF(Data!$G532=0,"",Data!$G532)</f>
        <v/>
      </c>
      <c r="V535" s="19" t="str">
        <f>IF(Data!$D532=0,"",Data!$D532)</f>
        <v/>
      </c>
      <c r="W535" s="19" t="str">
        <f>Data!$H532</f>
        <v>Japonica</v>
      </c>
      <c r="Y535" s="41" t="e">
        <f t="shared" si="178"/>
        <v>#REF!</v>
      </c>
      <c r="Z535" s="8">
        <f t="shared" si="184"/>
        <v>10000</v>
      </c>
      <c r="AA535" s="8" t="str">
        <f t="shared" si="185"/>
        <v>Carla Dossett Var.</v>
      </c>
      <c r="AB535" s="8" t="str">
        <f t="shared" si="186"/>
        <v>M</v>
      </c>
      <c r="AC535" s="8" t="str">
        <f t="shared" si="187"/>
        <v/>
      </c>
      <c r="AD535" s="8" t="str">
        <f t="shared" si="192"/>
        <v/>
      </c>
      <c r="AE535" s="8" t="str">
        <f t="shared" si="188"/>
        <v/>
      </c>
      <c r="AF535" s="5">
        <f t="shared" si="189"/>
        <v>2016</v>
      </c>
      <c r="AG535" s="46">
        <v>532</v>
      </c>
      <c r="AH535" s="47" t="str">
        <f t="shared" si="179"/>
        <v/>
      </c>
      <c r="AI535" s="48" t="str">
        <f t="shared" si="180"/>
        <v/>
      </c>
      <c r="AK535" s="22" t="e">
        <f>TRIM(#REF!)</f>
        <v>#REF!</v>
      </c>
      <c r="AL535" s="23" t="e">
        <f>IF(#REF!=0,"",#REF!)</f>
        <v>#REF!</v>
      </c>
      <c r="AM535" s="19" t="e">
        <f>IF(#REF!=0,"",#REF!)</f>
        <v>#REF!</v>
      </c>
      <c r="AN535" s="23" t="e">
        <f>IF($AK535="","",#REF!)</f>
        <v>#REF!</v>
      </c>
      <c r="AO535" s="23" t="e">
        <f t="shared" si="190"/>
        <v>#REF!</v>
      </c>
      <c r="AP535" s="19" t="e">
        <f>IF(#REF!=0,"",#REF!)</f>
        <v>#REF!</v>
      </c>
      <c r="AQ535" s="19" t="e">
        <f>IF(#REF!=0,"",#REF!)</f>
        <v>#REF!</v>
      </c>
      <c r="AR535" s="19" t="e">
        <f>IF(#REF!=0,"",#REF!)</f>
        <v>#REF!</v>
      </c>
      <c r="AS535" s="19" t="e">
        <f>#REF!</f>
        <v>#REF!</v>
      </c>
    </row>
    <row r="536" spans="4:45" ht="19.5" thickTop="1" thickBot="1" x14ac:dyDescent="0.25">
      <c r="D536" s="1" t="str">
        <f t="shared" si="176"/>
        <v/>
      </c>
      <c r="E536" s="1" t="str">
        <f t="shared" si="177"/>
        <v/>
      </c>
      <c r="K536" s="19" t="str">
        <f t="shared" si="181"/>
        <v/>
      </c>
      <c r="L536" s="19">
        <f t="shared" si="191"/>
        <v>10000</v>
      </c>
      <c r="M536" s="22" t="str">
        <f>TRIM(Data!$N533)</f>
        <v>Carlton Maryott</v>
      </c>
      <c r="N536" s="22" t="str">
        <f>TRIM(Data!$A533)</f>
        <v>Carlton Maryott</v>
      </c>
      <c r="O536" s="23">
        <f>IF(Data!$B533=0,"",Data!$B533)</f>
        <v>1999</v>
      </c>
      <c r="P536" s="19" t="str">
        <f>IF(Data!$C533=0,"",Data!$C533)</f>
        <v>1</v>
      </c>
      <c r="Q536" s="23" t="str">
        <f>IF($M536="","",Data!$E533)</f>
        <v>M-L</v>
      </c>
      <c r="R536" s="23" t="str">
        <f t="shared" si="182"/>
        <v>M</v>
      </c>
      <c r="S536" s="23" t="str">
        <f t="shared" si="183"/>
        <v>M</v>
      </c>
      <c r="T536" s="19" t="str">
        <f>IF(Data!$F533=0,"",Data!$F533)</f>
        <v/>
      </c>
      <c r="U536" s="19" t="str">
        <f>IF(Data!$G533=0,"",Data!$G533)</f>
        <v/>
      </c>
      <c r="V536" s="19" t="str">
        <f>IF(Data!$D533=0,"",Data!$D533)</f>
        <v/>
      </c>
      <c r="W536" s="19" t="str">
        <f>Data!$H533</f>
        <v>Japonica</v>
      </c>
      <c r="Y536" s="41" t="e">
        <f t="shared" si="178"/>
        <v>#REF!</v>
      </c>
      <c r="Z536" s="8">
        <f t="shared" si="184"/>
        <v>10000</v>
      </c>
      <c r="AA536" s="8" t="str">
        <f t="shared" si="185"/>
        <v>Carlton Maryott</v>
      </c>
      <c r="AB536" s="8" t="str">
        <f t="shared" si="186"/>
        <v>M</v>
      </c>
      <c r="AC536" s="8" t="str">
        <f t="shared" si="187"/>
        <v/>
      </c>
      <c r="AD536" s="8" t="str">
        <f t="shared" si="192"/>
        <v/>
      </c>
      <c r="AE536" s="8" t="str">
        <f t="shared" si="188"/>
        <v/>
      </c>
      <c r="AF536" s="5">
        <f t="shared" si="189"/>
        <v>1999</v>
      </c>
      <c r="AG536" s="46">
        <v>533</v>
      </c>
      <c r="AH536" s="47" t="str">
        <f t="shared" si="179"/>
        <v/>
      </c>
      <c r="AI536" s="48" t="str">
        <f t="shared" si="180"/>
        <v/>
      </c>
      <c r="AK536" s="22" t="e">
        <f>TRIM(#REF!)</f>
        <v>#REF!</v>
      </c>
      <c r="AL536" s="23" t="e">
        <f>IF(#REF!=0,"",#REF!)</f>
        <v>#REF!</v>
      </c>
      <c r="AM536" s="19" t="e">
        <f>IF(#REF!=0,"",#REF!)</f>
        <v>#REF!</v>
      </c>
      <c r="AN536" s="23" t="e">
        <f>IF($AK536="","",#REF!)</f>
        <v>#REF!</v>
      </c>
      <c r="AO536" s="23" t="e">
        <f t="shared" si="190"/>
        <v>#REF!</v>
      </c>
      <c r="AP536" s="19" t="e">
        <f>IF(#REF!=0,"",#REF!)</f>
        <v>#REF!</v>
      </c>
      <c r="AQ536" s="19" t="e">
        <f>IF(#REF!=0,"",#REF!)</f>
        <v>#REF!</v>
      </c>
      <c r="AR536" s="19" t="e">
        <f>IF(#REF!=0,"",#REF!)</f>
        <v>#REF!</v>
      </c>
      <c r="AS536" s="19" t="e">
        <f>#REF!</f>
        <v>#REF!</v>
      </c>
    </row>
    <row r="537" spans="4:45" ht="19.5" thickTop="1" thickBot="1" x14ac:dyDescent="0.25">
      <c r="D537" s="1" t="str">
        <f t="shared" si="176"/>
        <v/>
      </c>
      <c r="E537" s="1" t="str">
        <f t="shared" si="177"/>
        <v/>
      </c>
      <c r="K537" s="19" t="str">
        <f t="shared" si="181"/>
        <v/>
      </c>
      <c r="L537" s="19">
        <f t="shared" si="191"/>
        <v>10000</v>
      </c>
      <c r="M537" s="22" t="str">
        <f>TRIM(Data!$N534)</f>
        <v>Carnation (See Rose Emery)</v>
      </c>
      <c r="N537" s="22" t="str">
        <f>TRIM(Data!$A534)</f>
        <v>Carnation (See Rose Emery)</v>
      </c>
      <c r="O537" s="23">
        <f>IF(Data!$B534=0,"",Data!$B534)</f>
        <v>1837</v>
      </c>
      <c r="P537" s="19" t="str">
        <f>IF(Data!$C534=0,"",Data!$C534)</f>
        <v/>
      </c>
      <c r="Q537" s="23" t="str">
        <f>IF($M537="","",Data!$E534)</f>
        <v>S</v>
      </c>
      <c r="R537" s="23" t="str">
        <f t="shared" si="182"/>
        <v>S</v>
      </c>
      <c r="S537" s="23" t="str">
        <f t="shared" si="183"/>
        <v>S</v>
      </c>
      <c r="T537" s="19" t="str">
        <f>IF(Data!$F534=0,"",Data!$F534)</f>
        <v/>
      </c>
      <c r="U537" s="19" t="str">
        <f>IF(Data!$G534=0,"",Data!$G534)</f>
        <v/>
      </c>
      <c r="V537" s="19" t="str">
        <f>IF(Data!$D534=0,"",Data!$D534)</f>
        <v>ANTIQUE</v>
      </c>
      <c r="W537" s="19" t="str">
        <f>Data!$H534</f>
        <v>Japonica</v>
      </c>
      <c r="Y537" s="41" t="e">
        <f t="shared" si="178"/>
        <v>#REF!</v>
      </c>
      <c r="Z537" s="8">
        <f t="shared" si="184"/>
        <v>537</v>
      </c>
      <c r="AA537" s="8" t="str">
        <f t="shared" si="185"/>
        <v>Carnation (See Rose Emery)</v>
      </c>
      <c r="AB537" s="8" t="str">
        <f t="shared" si="186"/>
        <v>S</v>
      </c>
      <c r="AC537" s="8" t="str">
        <f t="shared" si="187"/>
        <v/>
      </c>
      <c r="AD537" s="8" t="str">
        <f t="shared" si="192"/>
        <v/>
      </c>
      <c r="AE537" s="8" t="str">
        <f t="shared" si="188"/>
        <v>ANTIQUE</v>
      </c>
      <c r="AF537" s="5">
        <f t="shared" si="189"/>
        <v>1837</v>
      </c>
      <c r="AG537" s="46">
        <v>534</v>
      </c>
      <c r="AH537" s="47" t="str">
        <f t="shared" si="179"/>
        <v/>
      </c>
      <c r="AI537" s="48" t="str">
        <f t="shared" si="180"/>
        <v/>
      </c>
      <c r="AK537" s="22" t="e">
        <f>TRIM(#REF!)</f>
        <v>#REF!</v>
      </c>
      <c r="AL537" s="23" t="e">
        <f>IF(#REF!=0,"",#REF!)</f>
        <v>#REF!</v>
      </c>
      <c r="AM537" s="19" t="e">
        <f>IF(#REF!=0,"",#REF!)</f>
        <v>#REF!</v>
      </c>
      <c r="AN537" s="23" t="e">
        <f>IF($AK537="","",#REF!)</f>
        <v>#REF!</v>
      </c>
      <c r="AO537" s="23" t="e">
        <f t="shared" si="190"/>
        <v>#REF!</v>
      </c>
      <c r="AP537" s="19" t="e">
        <f>IF(#REF!=0,"",#REF!)</f>
        <v>#REF!</v>
      </c>
      <c r="AQ537" s="19" t="e">
        <f>IF(#REF!=0,"",#REF!)</f>
        <v>#REF!</v>
      </c>
      <c r="AR537" s="19" t="e">
        <f>IF(#REF!=0,"",#REF!)</f>
        <v>#REF!</v>
      </c>
      <c r="AS537" s="19" t="e">
        <f>#REF!</f>
        <v>#REF!</v>
      </c>
    </row>
    <row r="538" spans="4:45" ht="19.5" thickTop="1" thickBot="1" x14ac:dyDescent="0.25">
      <c r="D538" s="1" t="str">
        <f t="shared" si="176"/>
        <v/>
      </c>
      <c r="E538" s="1" t="str">
        <f t="shared" si="177"/>
        <v/>
      </c>
      <c r="K538" s="19" t="str">
        <f t="shared" si="181"/>
        <v/>
      </c>
      <c r="L538" s="19">
        <f t="shared" si="191"/>
        <v>10000</v>
      </c>
      <c r="M538" s="22" t="str">
        <f>TRIM(Data!$N535)</f>
        <v>Carnival Queen</v>
      </c>
      <c r="N538" s="22" t="str">
        <f>TRIM(Data!$A535)</f>
        <v>Carnival Queen</v>
      </c>
      <c r="O538" s="23">
        <f>IF(Data!$B535=0,"",Data!$B535)</f>
        <v>1969</v>
      </c>
      <c r="P538" s="19" t="str">
        <f>IF(Data!$C535=0,"",Data!$C535)</f>
        <v>1</v>
      </c>
      <c r="Q538" s="23" t="str">
        <f>IF($M538="","",Data!$E535)</f>
        <v>L-VL</v>
      </c>
      <c r="R538" s="23" t="str">
        <f t="shared" si="182"/>
        <v>L</v>
      </c>
      <c r="S538" s="23" t="str">
        <f t="shared" si="183"/>
        <v>L</v>
      </c>
      <c r="T538" s="19" t="str">
        <f>IF(Data!$F535=0,"",Data!$F535)</f>
        <v/>
      </c>
      <c r="U538" s="19" t="str">
        <f>IF(Data!$G535=0,"",Data!$G535)</f>
        <v/>
      </c>
      <c r="V538" s="19" t="str">
        <f>IF(Data!$D535=0,"",Data!$D535)</f>
        <v/>
      </c>
      <c r="W538" s="19" t="str">
        <f>Data!$H535</f>
        <v>Japonica</v>
      </c>
      <c r="Y538" s="41" t="e">
        <f t="shared" si="178"/>
        <v>#REF!</v>
      </c>
      <c r="Z538" s="8">
        <f t="shared" si="184"/>
        <v>10000</v>
      </c>
      <c r="AA538" s="8" t="str">
        <f t="shared" si="185"/>
        <v>Carnival Queen</v>
      </c>
      <c r="AB538" s="8" t="str">
        <f t="shared" si="186"/>
        <v>L</v>
      </c>
      <c r="AC538" s="8" t="str">
        <f t="shared" si="187"/>
        <v/>
      </c>
      <c r="AD538" s="8" t="str">
        <f t="shared" si="192"/>
        <v/>
      </c>
      <c r="AE538" s="8" t="str">
        <f t="shared" si="188"/>
        <v/>
      </c>
      <c r="AF538" s="5">
        <f t="shared" si="189"/>
        <v>1969</v>
      </c>
      <c r="AG538" s="46">
        <v>535</v>
      </c>
      <c r="AH538" s="47" t="str">
        <f t="shared" si="179"/>
        <v/>
      </c>
      <c r="AI538" s="48" t="str">
        <f t="shared" si="180"/>
        <v/>
      </c>
      <c r="AK538" s="22" t="e">
        <f>TRIM(#REF!)</f>
        <v>#REF!</v>
      </c>
      <c r="AL538" s="23" t="e">
        <f>IF(#REF!=0,"",#REF!)</f>
        <v>#REF!</v>
      </c>
      <c r="AM538" s="19" t="e">
        <f>IF(#REF!=0,"",#REF!)</f>
        <v>#REF!</v>
      </c>
      <c r="AN538" s="23" t="e">
        <f>IF($AK538="","",#REF!)</f>
        <v>#REF!</v>
      </c>
      <c r="AO538" s="23" t="e">
        <f t="shared" si="190"/>
        <v>#REF!</v>
      </c>
      <c r="AP538" s="19" t="e">
        <f>IF(#REF!=0,"",#REF!)</f>
        <v>#REF!</v>
      </c>
      <c r="AQ538" s="19" t="e">
        <f>IF(#REF!=0,"",#REF!)</f>
        <v>#REF!</v>
      </c>
      <c r="AR538" s="19" t="e">
        <f>IF(#REF!=0,"",#REF!)</f>
        <v>#REF!</v>
      </c>
      <c r="AS538" s="19" t="e">
        <f>#REF!</f>
        <v>#REF!</v>
      </c>
    </row>
    <row r="539" spans="4:45" ht="19.5" thickTop="1" thickBot="1" x14ac:dyDescent="0.25">
      <c r="D539" s="1" t="str">
        <f t="shared" si="176"/>
        <v/>
      </c>
      <c r="E539" s="1" t="str">
        <f t="shared" si="177"/>
        <v/>
      </c>
      <c r="K539" s="19" t="str">
        <f t="shared" si="181"/>
        <v/>
      </c>
      <c r="L539" s="19">
        <f t="shared" si="191"/>
        <v>10000</v>
      </c>
      <c r="M539" s="22" t="str">
        <f>TRIM(Data!$N536)</f>
        <v>Carol Ann</v>
      </c>
      <c r="N539" s="22" t="str">
        <f>TRIM(Data!$A536)</f>
        <v>Carol Ann (H)</v>
      </c>
      <c r="O539" s="23">
        <f>IF(Data!$B536=0,"",Data!$B536)</f>
        <v>2023</v>
      </c>
      <c r="P539" s="19" t="str">
        <f>IF(Data!$C536=0,"",Data!$C536)</f>
        <v>1</v>
      </c>
      <c r="Q539" s="23" t="str">
        <f>IF($M539="","",Data!$E536)</f>
        <v>M-L</v>
      </c>
      <c r="R539" s="23" t="str">
        <f t="shared" si="182"/>
        <v>M</v>
      </c>
      <c r="S539" s="23" t="str">
        <f t="shared" si="183"/>
        <v>M</v>
      </c>
      <c r="T539" s="19" t="str">
        <f>IF(Data!$F536=0,"",Data!$F536)</f>
        <v/>
      </c>
      <c r="U539" s="19" t="str">
        <f>IF(Data!$G536=0,"",Data!$G536)</f>
        <v/>
      </c>
      <c r="V539" s="19" t="str">
        <f>IF(Data!$D536=0,"",Data!$D536)</f>
        <v/>
      </c>
      <c r="W539" s="19" t="str">
        <f>Data!$H536</f>
        <v>NRH</v>
      </c>
      <c r="Y539" s="41" t="e">
        <f t="shared" si="178"/>
        <v>#REF!</v>
      </c>
      <c r="Z539" s="8">
        <f t="shared" si="184"/>
        <v>10000</v>
      </c>
      <c r="AA539" s="8" t="str">
        <f t="shared" si="185"/>
        <v>Carol Ann</v>
      </c>
      <c r="AB539" s="8" t="str">
        <f t="shared" si="186"/>
        <v>M</v>
      </c>
      <c r="AC539" s="8" t="str">
        <f t="shared" si="187"/>
        <v/>
      </c>
      <c r="AD539" s="8" t="str">
        <f t="shared" si="192"/>
        <v/>
      </c>
      <c r="AE539" s="8" t="str">
        <f t="shared" si="188"/>
        <v/>
      </c>
      <c r="AF539" s="5">
        <f t="shared" si="189"/>
        <v>2023</v>
      </c>
      <c r="AG539" s="46">
        <v>536</v>
      </c>
      <c r="AH539" s="47" t="str">
        <f t="shared" si="179"/>
        <v/>
      </c>
      <c r="AI539" s="48" t="str">
        <f t="shared" si="180"/>
        <v/>
      </c>
      <c r="AK539" s="22" t="e">
        <f>TRIM(#REF!)</f>
        <v>#REF!</v>
      </c>
      <c r="AL539" s="23" t="e">
        <f>IF(#REF!=0,"",#REF!)</f>
        <v>#REF!</v>
      </c>
      <c r="AM539" s="19" t="e">
        <f>IF(#REF!=0,"",#REF!)</f>
        <v>#REF!</v>
      </c>
      <c r="AN539" s="23" t="e">
        <f>IF($AK539="","",#REF!)</f>
        <v>#REF!</v>
      </c>
      <c r="AO539" s="23" t="e">
        <f t="shared" si="190"/>
        <v>#REF!</v>
      </c>
      <c r="AP539" s="19" t="e">
        <f>IF(#REF!=0,"",#REF!)</f>
        <v>#REF!</v>
      </c>
      <c r="AQ539" s="19" t="e">
        <f>IF(#REF!=0,"",#REF!)</f>
        <v>#REF!</v>
      </c>
      <c r="AR539" s="19" t="e">
        <f>IF(#REF!=0,"",#REF!)</f>
        <v>#REF!</v>
      </c>
      <c r="AS539" s="19" t="e">
        <f>#REF!</f>
        <v>#REF!</v>
      </c>
    </row>
    <row r="540" spans="4:45" ht="19.5" thickTop="1" thickBot="1" x14ac:dyDescent="0.25">
      <c r="D540" s="1" t="str">
        <f t="shared" si="176"/>
        <v/>
      </c>
      <c r="E540" s="1" t="str">
        <f t="shared" si="177"/>
        <v/>
      </c>
      <c r="K540" s="19" t="str">
        <f t="shared" si="181"/>
        <v/>
      </c>
      <c r="L540" s="19">
        <f t="shared" si="191"/>
        <v>10000</v>
      </c>
      <c r="M540" s="22" t="str">
        <f>TRIM(Data!$N537)</f>
        <v>Carol Holland</v>
      </c>
      <c r="N540" s="22" t="str">
        <f>TRIM(Data!$A537)</f>
        <v>Carol Holland (R)</v>
      </c>
      <c r="O540" s="23">
        <f>IF(Data!$B537=0,"",Data!$B537)</f>
        <v>1988</v>
      </c>
      <c r="P540" s="19" t="str">
        <f>IF(Data!$C537=0,"",Data!$C537)</f>
        <v>1</v>
      </c>
      <c r="Q540" s="23" t="str">
        <f>IF($M540="","",Data!$E537)</f>
        <v>L</v>
      </c>
      <c r="R540" s="23" t="str">
        <f t="shared" si="182"/>
        <v>L</v>
      </c>
      <c r="S540" s="23" t="str">
        <f t="shared" si="183"/>
        <v>L</v>
      </c>
      <c r="T540" s="19" t="str">
        <f>IF(Data!$F537=0,"",Data!$F537)</f>
        <v/>
      </c>
      <c r="U540" s="19" t="str">
        <f>IF(Data!$G537=0,"",Data!$G537)</f>
        <v/>
      </c>
      <c r="V540" s="19" t="str">
        <f>IF(Data!$D537=0,"",Data!$D537)</f>
        <v/>
      </c>
      <c r="W540" s="19" t="str">
        <f>Data!$H537</f>
        <v>Reticulata</v>
      </c>
      <c r="Y540" s="41" t="e">
        <f t="shared" si="178"/>
        <v>#REF!</v>
      </c>
      <c r="Z540" s="8">
        <f t="shared" si="184"/>
        <v>10000</v>
      </c>
      <c r="AA540" s="8" t="str">
        <f t="shared" si="185"/>
        <v>Carol Holland</v>
      </c>
      <c r="AB540" s="8" t="str">
        <f t="shared" si="186"/>
        <v>L</v>
      </c>
      <c r="AC540" s="8" t="str">
        <f t="shared" si="187"/>
        <v/>
      </c>
      <c r="AD540" s="8" t="str">
        <f t="shared" si="192"/>
        <v/>
      </c>
      <c r="AE540" s="8" t="str">
        <f t="shared" si="188"/>
        <v/>
      </c>
      <c r="AF540" s="5">
        <f t="shared" si="189"/>
        <v>1988</v>
      </c>
      <c r="AG540" s="46">
        <v>537</v>
      </c>
      <c r="AH540" s="47" t="str">
        <f t="shared" si="179"/>
        <v/>
      </c>
      <c r="AI540" s="48" t="str">
        <f t="shared" si="180"/>
        <v/>
      </c>
      <c r="AK540" s="22" t="e">
        <f>TRIM(#REF!)</f>
        <v>#REF!</v>
      </c>
      <c r="AL540" s="23" t="e">
        <f>IF(#REF!=0,"",#REF!)</f>
        <v>#REF!</v>
      </c>
      <c r="AM540" s="19" t="e">
        <f>IF(#REF!=0,"",#REF!)</f>
        <v>#REF!</v>
      </c>
      <c r="AN540" s="23" t="e">
        <f>IF($AK540="","",#REF!)</f>
        <v>#REF!</v>
      </c>
      <c r="AO540" s="23" t="e">
        <f t="shared" si="190"/>
        <v>#REF!</v>
      </c>
      <c r="AP540" s="19" t="e">
        <f>IF(#REF!=0,"",#REF!)</f>
        <v>#REF!</v>
      </c>
      <c r="AQ540" s="19" t="e">
        <f>IF(#REF!=0,"",#REF!)</f>
        <v>#REF!</v>
      </c>
      <c r="AR540" s="19" t="e">
        <f>IF(#REF!=0,"",#REF!)</f>
        <v>#REF!</v>
      </c>
      <c r="AS540" s="19" t="e">
        <f>#REF!</f>
        <v>#REF!</v>
      </c>
    </row>
    <row r="541" spans="4:45" ht="19.5" thickTop="1" thickBot="1" x14ac:dyDescent="0.25">
      <c r="D541" s="1" t="str">
        <f t="shared" si="176"/>
        <v/>
      </c>
      <c r="E541" s="1" t="str">
        <f t="shared" si="177"/>
        <v/>
      </c>
      <c r="K541" s="19" t="str">
        <f t="shared" si="181"/>
        <v/>
      </c>
      <c r="L541" s="19">
        <f t="shared" si="191"/>
        <v>10000</v>
      </c>
      <c r="M541" s="22" t="str">
        <f>TRIM(Data!$N538)</f>
        <v>Carol Humphrey</v>
      </c>
      <c r="N541" s="22" t="str">
        <f>TRIM(Data!$A538)</f>
        <v>Carol Humphrey</v>
      </c>
      <c r="O541" s="23">
        <f>IF(Data!$B538=0,"",Data!$B538)</f>
        <v>1984</v>
      </c>
      <c r="P541" s="19" t="str">
        <f>IF(Data!$C538=0,"",Data!$C538)</f>
        <v/>
      </c>
      <c r="Q541" s="23" t="str">
        <f>IF($M541="","",Data!$E538)</f>
        <v>M-L</v>
      </c>
      <c r="R541" s="23" t="str">
        <f t="shared" si="182"/>
        <v>M</v>
      </c>
      <c r="S541" s="23" t="str">
        <f t="shared" si="183"/>
        <v>M</v>
      </c>
      <c r="T541" s="19" t="str">
        <f>IF(Data!$F538=0,"",Data!$F538)</f>
        <v/>
      </c>
      <c r="U541" s="19" t="str">
        <f>IF(Data!$G538=0,"",Data!$G538)</f>
        <v/>
      </c>
      <c r="V541" s="19" t="str">
        <f>IF(Data!$D538=0,"",Data!$D538)</f>
        <v/>
      </c>
      <c r="W541" s="19" t="str">
        <f>Data!$H538</f>
        <v>Japonica</v>
      </c>
      <c r="Y541" s="41" t="e">
        <f t="shared" si="178"/>
        <v>#REF!</v>
      </c>
      <c r="Z541" s="8">
        <f t="shared" si="184"/>
        <v>10000</v>
      </c>
      <c r="AA541" s="8" t="str">
        <f t="shared" si="185"/>
        <v>Carol Humphrey</v>
      </c>
      <c r="AB541" s="8" t="str">
        <f t="shared" si="186"/>
        <v>M</v>
      </c>
      <c r="AC541" s="8" t="str">
        <f t="shared" si="187"/>
        <v/>
      </c>
      <c r="AD541" s="8" t="str">
        <f t="shared" si="192"/>
        <v/>
      </c>
      <c r="AE541" s="8" t="str">
        <f t="shared" si="188"/>
        <v/>
      </c>
      <c r="AF541" s="5">
        <f t="shared" si="189"/>
        <v>1984</v>
      </c>
      <c r="AG541" s="46">
        <v>538</v>
      </c>
      <c r="AH541" s="47" t="str">
        <f t="shared" si="179"/>
        <v/>
      </c>
      <c r="AI541" s="48" t="str">
        <f t="shared" si="180"/>
        <v/>
      </c>
      <c r="AK541" s="22" t="e">
        <f>TRIM(#REF!)</f>
        <v>#REF!</v>
      </c>
      <c r="AL541" s="23" t="e">
        <f>IF(#REF!=0,"",#REF!)</f>
        <v>#REF!</v>
      </c>
      <c r="AM541" s="19" t="e">
        <f>IF(#REF!=0,"",#REF!)</f>
        <v>#REF!</v>
      </c>
      <c r="AN541" s="23" t="e">
        <f>IF($AK541="","",#REF!)</f>
        <v>#REF!</v>
      </c>
      <c r="AO541" s="23" t="e">
        <f t="shared" si="190"/>
        <v>#REF!</v>
      </c>
      <c r="AP541" s="19" t="e">
        <f>IF(#REF!=0,"",#REF!)</f>
        <v>#REF!</v>
      </c>
      <c r="AQ541" s="19" t="e">
        <f>IF(#REF!=0,"",#REF!)</f>
        <v>#REF!</v>
      </c>
      <c r="AR541" s="19" t="e">
        <f>IF(#REF!=0,"",#REF!)</f>
        <v>#REF!</v>
      </c>
      <c r="AS541" s="19" t="e">
        <f>#REF!</f>
        <v>#REF!</v>
      </c>
    </row>
    <row r="542" spans="4:45" ht="19.5" thickTop="1" thickBot="1" x14ac:dyDescent="0.25">
      <c r="D542" s="1" t="str">
        <f t="shared" si="176"/>
        <v/>
      </c>
      <c r="E542" s="1" t="str">
        <f t="shared" si="177"/>
        <v/>
      </c>
      <c r="K542" s="19" t="str">
        <f t="shared" si="181"/>
        <v/>
      </c>
      <c r="L542" s="19">
        <f t="shared" si="191"/>
        <v>10000</v>
      </c>
      <c r="M542" s="22" t="str">
        <f>TRIM(Data!$N539)</f>
        <v>Carol Selph</v>
      </c>
      <c r="N542" s="22" t="str">
        <f>TRIM(Data!$A539)</f>
        <v>Carol Selph (R)</v>
      </c>
      <c r="O542" s="23">
        <f>IF(Data!$B539=0,"",Data!$B539)</f>
        <v>2023</v>
      </c>
      <c r="P542" s="19" t="str">
        <f>IF(Data!$C539=0,"",Data!$C539)</f>
        <v>1</v>
      </c>
      <c r="Q542" s="23" t="str">
        <f>IF($M542="","",Data!$E539)</f>
        <v>VL</v>
      </c>
      <c r="R542" s="23" t="str">
        <f t="shared" si="182"/>
        <v>VL</v>
      </c>
      <c r="S542" s="23" t="str">
        <f t="shared" si="183"/>
        <v>VL</v>
      </c>
      <c r="T542" s="19" t="str">
        <f>IF(Data!$F539=0,"",Data!$F539)</f>
        <v/>
      </c>
      <c r="U542" s="19" t="str">
        <f>IF(Data!$G539=0,"",Data!$G539)</f>
        <v/>
      </c>
      <c r="V542" s="19" t="str">
        <f>IF(Data!$D539=0,"",Data!$D539)</f>
        <v/>
      </c>
      <c r="W542" s="19" t="str">
        <f>Data!$H539</f>
        <v>Reticulata</v>
      </c>
      <c r="Y542" s="41" t="e">
        <f t="shared" si="178"/>
        <v>#REF!</v>
      </c>
      <c r="Z542" s="8">
        <f t="shared" si="184"/>
        <v>10000</v>
      </c>
      <c r="AA542" s="8" t="str">
        <f t="shared" si="185"/>
        <v>Carol Selph</v>
      </c>
      <c r="AB542" s="8" t="str">
        <f t="shared" si="186"/>
        <v>VL</v>
      </c>
      <c r="AC542" s="8" t="str">
        <f t="shared" si="187"/>
        <v/>
      </c>
      <c r="AD542" s="8" t="str">
        <f t="shared" si="192"/>
        <v/>
      </c>
      <c r="AE542" s="8" t="str">
        <f t="shared" si="188"/>
        <v/>
      </c>
      <c r="AF542" s="5">
        <f t="shared" si="189"/>
        <v>2023</v>
      </c>
      <c r="AG542" s="46">
        <v>539</v>
      </c>
      <c r="AH542" s="47" t="str">
        <f t="shared" si="179"/>
        <v/>
      </c>
      <c r="AI542" s="48" t="str">
        <f t="shared" si="180"/>
        <v/>
      </c>
      <c r="AK542" s="22" t="e">
        <f>TRIM(#REF!)</f>
        <v>#REF!</v>
      </c>
      <c r="AL542" s="23" t="e">
        <f>IF(#REF!=0,"",#REF!)</f>
        <v>#REF!</v>
      </c>
      <c r="AM542" s="19" t="e">
        <f>IF(#REF!=0,"",#REF!)</f>
        <v>#REF!</v>
      </c>
      <c r="AN542" s="23" t="e">
        <f>IF($AK542="","",#REF!)</f>
        <v>#REF!</v>
      </c>
      <c r="AO542" s="23" t="e">
        <f t="shared" si="190"/>
        <v>#REF!</v>
      </c>
      <c r="AP542" s="19" t="e">
        <f>IF(#REF!=0,"",#REF!)</f>
        <v>#REF!</v>
      </c>
      <c r="AQ542" s="19" t="e">
        <f>IF(#REF!=0,"",#REF!)</f>
        <v>#REF!</v>
      </c>
      <c r="AR542" s="19" t="e">
        <f>IF(#REF!=0,"",#REF!)</f>
        <v>#REF!</v>
      </c>
      <c r="AS542" s="19" t="e">
        <f>#REF!</f>
        <v>#REF!</v>
      </c>
    </row>
    <row r="543" spans="4:45" ht="19.5" thickTop="1" thickBot="1" x14ac:dyDescent="0.25">
      <c r="D543" s="1" t="str">
        <f t="shared" si="176"/>
        <v/>
      </c>
      <c r="E543" s="1" t="str">
        <f t="shared" si="177"/>
        <v/>
      </c>
      <c r="K543" s="19" t="str">
        <f t="shared" si="181"/>
        <v/>
      </c>
      <c r="L543" s="19">
        <f t="shared" si="191"/>
        <v>10000</v>
      </c>
      <c r="M543" s="22" t="str">
        <f>TRIM(Data!$N540)</f>
        <v>Caro-Lan</v>
      </c>
      <c r="N543" s="22" t="str">
        <f>TRIM(Data!$A540)</f>
        <v>Caro-Lan</v>
      </c>
      <c r="O543" s="23">
        <f>IF(Data!$B540=0,"",Data!$B540)</f>
        <v>2006</v>
      </c>
      <c r="P543" s="19" t="str">
        <f>IF(Data!$C540=0,"",Data!$C540)</f>
        <v>1</v>
      </c>
      <c r="Q543" s="23" t="str">
        <f>IF($M543="","",Data!$E540)</f>
        <v>M</v>
      </c>
      <c r="R543" s="23" t="str">
        <f t="shared" si="182"/>
        <v>M</v>
      </c>
      <c r="S543" s="23" t="str">
        <f t="shared" si="183"/>
        <v>M</v>
      </c>
      <c r="T543" s="19" t="str">
        <f>IF(Data!$F540=0,"",Data!$F540)</f>
        <v/>
      </c>
      <c r="U543" s="19" t="str">
        <f>IF(Data!$G540=0,"",Data!$G540)</f>
        <v>FD</v>
      </c>
      <c r="V543" s="19" t="str">
        <f>IF(Data!$D540=0,"",Data!$D540)</f>
        <v/>
      </c>
      <c r="W543" s="19" t="str">
        <f>Data!$H540</f>
        <v>Japonica</v>
      </c>
      <c r="Y543" s="41" t="e">
        <f t="shared" si="178"/>
        <v>#REF!</v>
      </c>
      <c r="Z543" s="8">
        <f t="shared" si="184"/>
        <v>10000</v>
      </c>
      <c r="AA543" s="8" t="str">
        <f t="shared" si="185"/>
        <v>Caro-Lan</v>
      </c>
      <c r="AB543" s="8" t="str">
        <f t="shared" si="186"/>
        <v>M</v>
      </c>
      <c r="AC543" s="8" t="str">
        <f t="shared" si="187"/>
        <v/>
      </c>
      <c r="AD543" s="8" t="str">
        <f t="shared" si="192"/>
        <v>FD</v>
      </c>
      <c r="AE543" s="8" t="str">
        <f t="shared" si="188"/>
        <v/>
      </c>
      <c r="AF543" s="5">
        <f t="shared" si="189"/>
        <v>2006</v>
      </c>
      <c r="AG543" s="46">
        <v>540</v>
      </c>
      <c r="AH543" s="47" t="str">
        <f t="shared" si="179"/>
        <v/>
      </c>
      <c r="AI543" s="48" t="str">
        <f t="shared" si="180"/>
        <v/>
      </c>
      <c r="AK543" s="22" t="e">
        <f>TRIM(#REF!)</f>
        <v>#REF!</v>
      </c>
      <c r="AL543" s="23" t="e">
        <f>IF(#REF!=0,"",#REF!)</f>
        <v>#REF!</v>
      </c>
      <c r="AM543" s="19" t="e">
        <f>IF(#REF!=0,"",#REF!)</f>
        <v>#REF!</v>
      </c>
      <c r="AN543" s="23" t="e">
        <f>IF($AK543="","",#REF!)</f>
        <v>#REF!</v>
      </c>
      <c r="AO543" s="23" t="e">
        <f t="shared" si="190"/>
        <v>#REF!</v>
      </c>
      <c r="AP543" s="19" t="e">
        <f>IF(#REF!=0,"",#REF!)</f>
        <v>#REF!</v>
      </c>
      <c r="AQ543" s="19" t="e">
        <f>IF(#REF!=0,"",#REF!)</f>
        <v>#REF!</v>
      </c>
      <c r="AR543" s="19" t="e">
        <f>IF(#REF!=0,"",#REF!)</f>
        <v>#REF!</v>
      </c>
      <c r="AS543" s="19" t="e">
        <f>#REF!</f>
        <v>#REF!</v>
      </c>
    </row>
    <row r="544" spans="4:45" ht="19.5" thickTop="1" thickBot="1" x14ac:dyDescent="0.25">
      <c r="D544" s="1" t="str">
        <f t="shared" si="176"/>
        <v/>
      </c>
      <c r="E544" s="1" t="str">
        <f t="shared" si="177"/>
        <v/>
      </c>
      <c r="K544" s="19" t="str">
        <f t="shared" si="181"/>
        <v/>
      </c>
      <c r="L544" s="19">
        <f t="shared" si="191"/>
        <v>10000</v>
      </c>
      <c r="M544" s="22" t="str">
        <f>TRIM(Data!$N541)</f>
        <v>Caroline Browne</v>
      </c>
      <c r="N544" s="22" t="str">
        <f>TRIM(Data!$A541)</f>
        <v>Caroline Browne</v>
      </c>
      <c r="O544" s="23">
        <f>IF(Data!$B541=0,"",Data!$B541)</f>
        <v>1956</v>
      </c>
      <c r="P544" s="19" t="str">
        <f>IF(Data!$C541=0,"",Data!$C541)</f>
        <v>1</v>
      </c>
      <c r="Q544" s="23" t="str">
        <f>IF($M544="","",Data!$E541)</f>
        <v>L</v>
      </c>
      <c r="R544" s="23" t="str">
        <f t="shared" si="182"/>
        <v>L</v>
      </c>
      <c r="S544" s="23" t="str">
        <f t="shared" si="183"/>
        <v>L</v>
      </c>
      <c r="T544" s="19" t="str">
        <f>IF(Data!$F541=0,"",Data!$F541)</f>
        <v/>
      </c>
      <c r="U544" s="19" t="str">
        <f>IF(Data!$G541=0,"",Data!$G541)</f>
        <v/>
      </c>
      <c r="V544" s="19" t="str">
        <f>IF(Data!$D541=0,"",Data!$D541)</f>
        <v/>
      </c>
      <c r="W544" s="19" t="str">
        <f>Data!$H541</f>
        <v>Japonica</v>
      </c>
      <c r="Y544" s="41" t="e">
        <f t="shared" si="178"/>
        <v>#REF!</v>
      </c>
      <c r="Z544" s="8">
        <f t="shared" si="184"/>
        <v>10000</v>
      </c>
      <c r="AA544" s="8" t="str">
        <f t="shared" si="185"/>
        <v>Caroline Browne</v>
      </c>
      <c r="AB544" s="8" t="str">
        <f t="shared" si="186"/>
        <v>L</v>
      </c>
      <c r="AC544" s="8" t="str">
        <f t="shared" si="187"/>
        <v/>
      </c>
      <c r="AD544" s="8" t="str">
        <f t="shared" si="192"/>
        <v/>
      </c>
      <c r="AE544" s="8" t="str">
        <f t="shared" si="188"/>
        <v/>
      </c>
      <c r="AF544" s="5">
        <f t="shared" si="189"/>
        <v>1956</v>
      </c>
      <c r="AG544" s="46">
        <v>541</v>
      </c>
      <c r="AH544" s="47" t="str">
        <f t="shared" si="179"/>
        <v/>
      </c>
      <c r="AI544" s="48" t="str">
        <f t="shared" si="180"/>
        <v/>
      </c>
      <c r="AK544" s="22" t="e">
        <f>TRIM(#REF!)</f>
        <v>#REF!</v>
      </c>
      <c r="AL544" s="23" t="e">
        <f>IF(#REF!=0,"",#REF!)</f>
        <v>#REF!</v>
      </c>
      <c r="AM544" s="19" t="e">
        <f>IF(#REF!=0,"",#REF!)</f>
        <v>#REF!</v>
      </c>
      <c r="AN544" s="23" t="e">
        <f>IF($AK544="","",#REF!)</f>
        <v>#REF!</v>
      </c>
      <c r="AO544" s="23" t="e">
        <f t="shared" si="190"/>
        <v>#REF!</v>
      </c>
      <c r="AP544" s="19" t="e">
        <f>IF(#REF!=0,"",#REF!)</f>
        <v>#REF!</v>
      </c>
      <c r="AQ544" s="19" t="e">
        <f>IF(#REF!=0,"",#REF!)</f>
        <v>#REF!</v>
      </c>
      <c r="AR544" s="19" t="e">
        <f>IF(#REF!=0,"",#REF!)</f>
        <v>#REF!</v>
      </c>
      <c r="AS544" s="19" t="e">
        <f>#REF!</f>
        <v>#REF!</v>
      </c>
    </row>
    <row r="545" spans="4:45" ht="19.5" thickTop="1" thickBot="1" x14ac:dyDescent="0.25">
      <c r="D545" s="1" t="str">
        <f t="shared" si="176"/>
        <v/>
      </c>
      <c r="E545" s="1" t="str">
        <f t="shared" si="177"/>
        <v/>
      </c>
      <c r="K545" s="19" t="str">
        <f t="shared" si="181"/>
        <v/>
      </c>
      <c r="L545" s="19">
        <f t="shared" si="191"/>
        <v>10000</v>
      </c>
      <c r="M545" s="22" t="str">
        <f>TRIM(Data!$N542)</f>
        <v>Carol's Katie</v>
      </c>
      <c r="N545" s="22" t="str">
        <f>TRIM(Data!$A542)</f>
        <v>Carol's Katie</v>
      </c>
      <c r="O545" s="23">
        <f>IF(Data!$B542=0,"",Data!$B542)</f>
        <v>2013</v>
      </c>
      <c r="P545" s="19" t="str">
        <f>IF(Data!$C542=0,"",Data!$C542)</f>
        <v>1</v>
      </c>
      <c r="Q545" s="23" t="str">
        <f>IF($M545="","",Data!$E542)</f>
        <v>M</v>
      </c>
      <c r="R545" s="23" t="str">
        <f t="shared" si="182"/>
        <v>M</v>
      </c>
      <c r="S545" s="23" t="str">
        <f t="shared" si="183"/>
        <v>M</v>
      </c>
      <c r="T545" s="19" t="str">
        <f>IF(Data!$F542=0,"",Data!$F542)</f>
        <v/>
      </c>
      <c r="U545" s="19" t="str">
        <f>IF(Data!$G542=0,"",Data!$G542)</f>
        <v/>
      </c>
      <c r="V545" s="19" t="str">
        <f>IF(Data!$D542=0,"",Data!$D542)</f>
        <v/>
      </c>
      <c r="W545" s="19" t="str">
        <f>Data!$H542</f>
        <v>Japonica</v>
      </c>
      <c r="Y545" s="41" t="e">
        <f t="shared" si="178"/>
        <v>#REF!</v>
      </c>
      <c r="Z545" s="8">
        <f t="shared" si="184"/>
        <v>10000</v>
      </c>
      <c r="AA545" s="8" t="str">
        <f t="shared" si="185"/>
        <v>Carol's Katie</v>
      </c>
      <c r="AB545" s="8" t="str">
        <f t="shared" si="186"/>
        <v>M</v>
      </c>
      <c r="AC545" s="8" t="str">
        <f t="shared" si="187"/>
        <v/>
      </c>
      <c r="AD545" s="8" t="str">
        <f t="shared" si="192"/>
        <v/>
      </c>
      <c r="AE545" s="8" t="str">
        <f t="shared" si="188"/>
        <v/>
      </c>
      <c r="AF545" s="5">
        <f t="shared" si="189"/>
        <v>2013</v>
      </c>
      <c r="AG545" s="46">
        <v>542</v>
      </c>
      <c r="AH545" s="47" t="str">
        <f t="shared" si="179"/>
        <v/>
      </c>
      <c r="AI545" s="48" t="str">
        <f t="shared" si="180"/>
        <v/>
      </c>
      <c r="AK545" s="22" t="e">
        <f>TRIM(#REF!)</f>
        <v>#REF!</v>
      </c>
      <c r="AL545" s="23" t="e">
        <f>IF(#REF!=0,"",#REF!)</f>
        <v>#REF!</v>
      </c>
      <c r="AM545" s="19" t="e">
        <f>IF(#REF!=0,"",#REF!)</f>
        <v>#REF!</v>
      </c>
      <c r="AN545" s="23" t="e">
        <f>IF($AK545="","",#REF!)</f>
        <v>#REF!</v>
      </c>
      <c r="AO545" s="23" t="e">
        <f t="shared" si="190"/>
        <v>#REF!</v>
      </c>
      <c r="AP545" s="19" t="e">
        <f>IF(#REF!=0,"",#REF!)</f>
        <v>#REF!</v>
      </c>
      <c r="AQ545" s="19" t="e">
        <f>IF(#REF!=0,"",#REF!)</f>
        <v>#REF!</v>
      </c>
      <c r="AR545" s="19" t="e">
        <f>IF(#REF!=0,"",#REF!)</f>
        <v>#REF!</v>
      </c>
      <c r="AS545" s="19" t="e">
        <f>#REF!</f>
        <v>#REF!</v>
      </c>
    </row>
    <row r="546" spans="4:45" ht="19.5" thickTop="1" thickBot="1" x14ac:dyDescent="0.25">
      <c r="D546" s="1" t="str">
        <f t="shared" si="176"/>
        <v/>
      </c>
      <c r="E546" s="1" t="str">
        <f t="shared" si="177"/>
        <v/>
      </c>
      <c r="K546" s="19" t="str">
        <f t="shared" si="181"/>
        <v/>
      </c>
      <c r="L546" s="19">
        <f t="shared" si="191"/>
        <v>10000</v>
      </c>
      <c r="M546" s="22" t="str">
        <f>TRIM(Data!$N543)</f>
        <v>Carol's Tama</v>
      </c>
      <c r="N546" s="22" t="str">
        <f>TRIM(Data!$A543)</f>
        <v>Carol's Tama</v>
      </c>
      <c r="O546" s="23">
        <f>IF(Data!$B543=0,"",Data!$B543)</f>
        <v>2020</v>
      </c>
      <c r="P546" s="19" t="str">
        <f>IF(Data!$C543=0,"",Data!$C543)</f>
        <v>1</v>
      </c>
      <c r="Q546" s="23" t="str">
        <f>IF($M546="","",Data!$E543)</f>
        <v>S</v>
      </c>
      <c r="R546" s="23" t="str">
        <f t="shared" si="182"/>
        <v>S</v>
      </c>
      <c r="S546" s="23" t="str">
        <f t="shared" si="183"/>
        <v>S</v>
      </c>
      <c r="T546" s="19" t="str">
        <f>IF(Data!$F543=0,"",Data!$F543)</f>
        <v/>
      </c>
      <c r="U546" s="19" t="str">
        <f>IF(Data!$G543=0,"",Data!$G543)</f>
        <v/>
      </c>
      <c r="V546" s="19" t="str">
        <f>IF(Data!$D543=0,"",Data!$D543)</f>
        <v/>
      </c>
      <c r="W546" s="19" t="str">
        <f>Data!$H543</f>
        <v>Japonica</v>
      </c>
      <c r="Y546" s="41" t="e">
        <f t="shared" si="178"/>
        <v>#REF!</v>
      </c>
      <c r="Z546" s="8">
        <f t="shared" si="184"/>
        <v>10000</v>
      </c>
      <c r="AA546" s="8" t="str">
        <f t="shared" si="185"/>
        <v>Carol's Tama</v>
      </c>
      <c r="AB546" s="8" t="str">
        <f t="shared" si="186"/>
        <v>S</v>
      </c>
      <c r="AC546" s="8" t="str">
        <f t="shared" si="187"/>
        <v/>
      </c>
      <c r="AD546" s="8" t="str">
        <f t="shared" si="192"/>
        <v/>
      </c>
      <c r="AE546" s="8" t="str">
        <f t="shared" si="188"/>
        <v/>
      </c>
      <c r="AF546" s="5">
        <f t="shared" si="189"/>
        <v>2020</v>
      </c>
      <c r="AG546" s="46">
        <v>543</v>
      </c>
      <c r="AH546" s="47" t="str">
        <f t="shared" si="179"/>
        <v/>
      </c>
      <c r="AI546" s="48" t="str">
        <f t="shared" si="180"/>
        <v/>
      </c>
      <c r="AK546" s="22" t="e">
        <f>TRIM(#REF!)</f>
        <v>#REF!</v>
      </c>
      <c r="AL546" s="23" t="e">
        <f>IF(#REF!=0,"",#REF!)</f>
        <v>#REF!</v>
      </c>
      <c r="AM546" s="19" t="e">
        <f>IF(#REF!=0,"",#REF!)</f>
        <v>#REF!</v>
      </c>
      <c r="AN546" s="23" t="e">
        <f>IF($AK546="","",#REF!)</f>
        <v>#REF!</v>
      </c>
      <c r="AO546" s="23" t="e">
        <f t="shared" si="190"/>
        <v>#REF!</v>
      </c>
      <c r="AP546" s="19" t="e">
        <f>IF(#REF!=0,"",#REF!)</f>
        <v>#REF!</v>
      </c>
      <c r="AQ546" s="19" t="e">
        <f>IF(#REF!=0,"",#REF!)</f>
        <v>#REF!</v>
      </c>
      <c r="AR546" s="19" t="e">
        <f>IF(#REF!=0,"",#REF!)</f>
        <v>#REF!</v>
      </c>
      <c r="AS546" s="19" t="e">
        <f>#REF!</f>
        <v>#REF!</v>
      </c>
    </row>
    <row r="547" spans="4:45" ht="19.5" thickTop="1" thickBot="1" x14ac:dyDescent="0.25">
      <c r="D547" s="1" t="str">
        <f t="shared" si="176"/>
        <v/>
      </c>
      <c r="E547" s="1" t="str">
        <f t="shared" si="177"/>
        <v/>
      </c>
      <c r="K547" s="19" t="str">
        <f t="shared" si="181"/>
        <v/>
      </c>
      <c r="L547" s="19">
        <f t="shared" si="191"/>
        <v>10000</v>
      </c>
      <c r="M547" s="22" t="str">
        <f>TRIM(Data!$N544)</f>
        <v>Carolyn Dickson</v>
      </c>
      <c r="N547" s="22" t="str">
        <f>TRIM(Data!$A544)</f>
        <v>Carolyn Dickson</v>
      </c>
      <c r="O547" s="23">
        <f>IF(Data!$B544=0,"",Data!$B544)</f>
        <v>1999</v>
      </c>
      <c r="P547" s="19" t="str">
        <f>IF(Data!$C544=0,"",Data!$C544)</f>
        <v>1</v>
      </c>
      <c r="Q547" s="23" t="str">
        <f>IF($M547="","",Data!$E544)</f>
        <v>M-L</v>
      </c>
      <c r="R547" s="23" t="str">
        <f t="shared" si="182"/>
        <v>M</v>
      </c>
      <c r="S547" s="23" t="str">
        <f t="shared" si="183"/>
        <v>M</v>
      </c>
      <c r="T547" s="19" t="str">
        <f>IF(Data!$F544=0,"",Data!$F544)</f>
        <v/>
      </c>
      <c r="U547" s="19" t="str">
        <f>IF(Data!$G544=0,"",Data!$G544)</f>
        <v/>
      </c>
      <c r="V547" s="19" t="str">
        <f>IF(Data!$D544=0,"",Data!$D544)</f>
        <v/>
      </c>
      <c r="W547" s="19" t="str">
        <f>Data!$H544</f>
        <v>Japonica</v>
      </c>
      <c r="Y547" s="41" t="e">
        <f t="shared" si="178"/>
        <v>#REF!</v>
      </c>
      <c r="Z547" s="8">
        <f t="shared" si="184"/>
        <v>10000</v>
      </c>
      <c r="AA547" s="8" t="str">
        <f t="shared" si="185"/>
        <v>Carolyn Dickson</v>
      </c>
      <c r="AB547" s="8" t="str">
        <f t="shared" si="186"/>
        <v>M</v>
      </c>
      <c r="AC547" s="8" t="str">
        <f t="shared" si="187"/>
        <v/>
      </c>
      <c r="AD547" s="8" t="str">
        <f t="shared" si="192"/>
        <v/>
      </c>
      <c r="AE547" s="8" t="str">
        <f t="shared" si="188"/>
        <v/>
      </c>
      <c r="AF547" s="5">
        <f t="shared" si="189"/>
        <v>1999</v>
      </c>
      <c r="AG547" s="46">
        <v>544</v>
      </c>
      <c r="AH547" s="47" t="str">
        <f t="shared" si="179"/>
        <v/>
      </c>
      <c r="AI547" s="48" t="str">
        <f t="shared" si="180"/>
        <v/>
      </c>
      <c r="AK547" s="22" t="e">
        <f>TRIM(#REF!)</f>
        <v>#REF!</v>
      </c>
      <c r="AL547" s="23" t="e">
        <f>IF(#REF!=0,"",#REF!)</f>
        <v>#REF!</v>
      </c>
      <c r="AM547" s="19" t="e">
        <f>IF(#REF!=0,"",#REF!)</f>
        <v>#REF!</v>
      </c>
      <c r="AN547" s="23" t="e">
        <f>IF($AK547="","",#REF!)</f>
        <v>#REF!</v>
      </c>
      <c r="AO547" s="23" t="e">
        <f t="shared" si="190"/>
        <v>#REF!</v>
      </c>
      <c r="AP547" s="19" t="e">
        <f>IF(#REF!=0,"",#REF!)</f>
        <v>#REF!</v>
      </c>
      <c r="AQ547" s="19" t="e">
        <f>IF(#REF!=0,"",#REF!)</f>
        <v>#REF!</v>
      </c>
      <c r="AR547" s="19" t="e">
        <f>IF(#REF!=0,"",#REF!)</f>
        <v>#REF!</v>
      </c>
      <c r="AS547" s="19" t="e">
        <f>#REF!</f>
        <v>#REF!</v>
      </c>
    </row>
    <row r="548" spans="4:45" ht="19.5" thickTop="1" thickBot="1" x14ac:dyDescent="0.25">
      <c r="D548" s="1" t="str">
        <f t="shared" si="176"/>
        <v/>
      </c>
      <c r="E548" s="1" t="str">
        <f t="shared" si="177"/>
        <v/>
      </c>
      <c r="K548" s="19" t="str">
        <f t="shared" si="181"/>
        <v/>
      </c>
      <c r="L548" s="19">
        <f t="shared" si="191"/>
        <v>10000</v>
      </c>
      <c r="M548" s="22" t="str">
        <f>TRIM(Data!$N545)</f>
        <v>Carolyn Maree</v>
      </c>
      <c r="N548" s="22" t="str">
        <f>TRIM(Data!$A545)</f>
        <v>Carolyn Maree</v>
      </c>
      <c r="O548" s="23">
        <f>IF(Data!$B545=0,"",Data!$B545)</f>
        <v>1977</v>
      </c>
      <c r="P548" s="19" t="str">
        <f>IF(Data!$C545=0,"",Data!$C545)</f>
        <v>1</v>
      </c>
      <c r="Q548" s="23" t="str">
        <f>IF($M548="","",Data!$E545)</f>
        <v>M</v>
      </c>
      <c r="R548" s="23" t="str">
        <f t="shared" si="182"/>
        <v>M</v>
      </c>
      <c r="S548" s="23" t="str">
        <f t="shared" si="183"/>
        <v>M</v>
      </c>
      <c r="T548" s="19" t="str">
        <f>IF(Data!$F545=0,"",Data!$F545)</f>
        <v/>
      </c>
      <c r="U548" s="19" t="str">
        <f>IF(Data!$G545=0,"",Data!$G545)</f>
        <v/>
      </c>
      <c r="V548" s="19" t="str">
        <f>IF(Data!$D545=0,"",Data!$D545)</f>
        <v/>
      </c>
      <c r="W548" s="19" t="str">
        <f>Data!$H545</f>
        <v>Japonica</v>
      </c>
      <c r="Y548" s="41" t="e">
        <f t="shared" si="178"/>
        <v>#REF!</v>
      </c>
      <c r="Z548" s="8">
        <f t="shared" si="184"/>
        <v>10000</v>
      </c>
      <c r="AA548" s="8" t="str">
        <f t="shared" si="185"/>
        <v>Carolyn Maree</v>
      </c>
      <c r="AB548" s="8" t="str">
        <f t="shared" si="186"/>
        <v>M</v>
      </c>
      <c r="AC548" s="8" t="str">
        <f t="shared" si="187"/>
        <v/>
      </c>
      <c r="AD548" s="8" t="str">
        <f t="shared" si="192"/>
        <v/>
      </c>
      <c r="AE548" s="8" t="str">
        <f t="shared" si="188"/>
        <v/>
      </c>
      <c r="AF548" s="5">
        <f t="shared" si="189"/>
        <v>1977</v>
      </c>
      <c r="AG548" s="46">
        <v>545</v>
      </c>
      <c r="AH548" s="47" t="str">
        <f t="shared" si="179"/>
        <v/>
      </c>
      <c r="AI548" s="48" t="str">
        <f t="shared" si="180"/>
        <v/>
      </c>
      <c r="AK548" s="22" t="e">
        <f>TRIM(#REF!)</f>
        <v>#REF!</v>
      </c>
      <c r="AL548" s="23" t="e">
        <f>IF(#REF!=0,"",#REF!)</f>
        <v>#REF!</v>
      </c>
      <c r="AM548" s="19" t="e">
        <f>IF(#REF!=0,"",#REF!)</f>
        <v>#REF!</v>
      </c>
      <c r="AN548" s="23" t="e">
        <f>IF($AK548="","",#REF!)</f>
        <v>#REF!</v>
      </c>
      <c r="AO548" s="23" t="e">
        <f t="shared" si="190"/>
        <v>#REF!</v>
      </c>
      <c r="AP548" s="19" t="e">
        <f>IF(#REF!=0,"",#REF!)</f>
        <v>#REF!</v>
      </c>
      <c r="AQ548" s="19" t="e">
        <f>IF(#REF!=0,"",#REF!)</f>
        <v>#REF!</v>
      </c>
      <c r="AR548" s="19" t="e">
        <f>IF(#REF!=0,"",#REF!)</f>
        <v>#REF!</v>
      </c>
      <c r="AS548" s="19" t="e">
        <f>#REF!</f>
        <v>#REF!</v>
      </c>
    </row>
    <row r="549" spans="4:45" ht="19.5" thickTop="1" thickBot="1" x14ac:dyDescent="0.25">
      <c r="D549" s="1" t="str">
        <f t="shared" si="176"/>
        <v/>
      </c>
      <c r="E549" s="1" t="str">
        <f t="shared" si="177"/>
        <v/>
      </c>
      <c r="K549" s="19" t="str">
        <f t="shared" si="181"/>
        <v/>
      </c>
      <c r="L549" s="19">
        <f t="shared" si="191"/>
        <v>10000</v>
      </c>
      <c r="M549" s="22" t="str">
        <f>TRIM(Data!$N546)</f>
        <v>Carolyn Oyler</v>
      </c>
      <c r="N549" s="22" t="str">
        <f>TRIM(Data!$A546)</f>
        <v>Carolyn Oyler</v>
      </c>
      <c r="O549" s="23">
        <f>IF(Data!$B546=0,"",Data!$B546)</f>
        <v>2018</v>
      </c>
      <c r="P549" s="19" t="str">
        <f>IF(Data!$C546=0,"",Data!$C546)</f>
        <v>1</v>
      </c>
      <c r="Q549" s="23" t="str">
        <f>IF($M549="","",Data!$E546)</f>
        <v>L</v>
      </c>
      <c r="R549" s="23" t="str">
        <f t="shared" si="182"/>
        <v>L</v>
      </c>
      <c r="S549" s="23" t="str">
        <f t="shared" si="183"/>
        <v>L</v>
      </c>
      <c r="T549" s="19" t="str">
        <f>IF(Data!$F546=0,"",Data!$F546)</f>
        <v/>
      </c>
      <c r="U549" s="19" t="str">
        <f>IF(Data!$G546=0,"",Data!$G546)</f>
        <v/>
      </c>
      <c r="V549" s="19" t="str">
        <f>IF(Data!$D546=0,"",Data!$D546)</f>
        <v/>
      </c>
      <c r="W549" s="19" t="str">
        <f>Data!$H546</f>
        <v>Japonica</v>
      </c>
      <c r="Y549" s="41" t="e">
        <f t="shared" si="178"/>
        <v>#REF!</v>
      </c>
      <c r="Z549" s="8">
        <f t="shared" si="184"/>
        <v>10000</v>
      </c>
      <c r="AA549" s="8" t="str">
        <f t="shared" si="185"/>
        <v>Carolyn Oyler</v>
      </c>
      <c r="AB549" s="8" t="str">
        <f t="shared" si="186"/>
        <v>L</v>
      </c>
      <c r="AC549" s="8" t="str">
        <f t="shared" si="187"/>
        <v/>
      </c>
      <c r="AD549" s="8" t="str">
        <f t="shared" si="192"/>
        <v/>
      </c>
      <c r="AE549" s="8" t="str">
        <f t="shared" si="188"/>
        <v/>
      </c>
      <c r="AF549" s="5">
        <f t="shared" si="189"/>
        <v>2018</v>
      </c>
      <c r="AG549" s="46">
        <v>546</v>
      </c>
      <c r="AH549" s="47" t="str">
        <f t="shared" si="179"/>
        <v/>
      </c>
      <c r="AI549" s="48" t="str">
        <f t="shared" si="180"/>
        <v/>
      </c>
      <c r="AK549" s="22" t="e">
        <f>TRIM(#REF!)</f>
        <v>#REF!</v>
      </c>
      <c r="AL549" s="23" t="e">
        <f>IF(#REF!=0,"",#REF!)</f>
        <v>#REF!</v>
      </c>
      <c r="AM549" s="19" t="e">
        <f>IF(#REF!=0,"",#REF!)</f>
        <v>#REF!</v>
      </c>
      <c r="AN549" s="23" t="e">
        <f>IF($AK549="","",#REF!)</f>
        <v>#REF!</v>
      </c>
      <c r="AO549" s="23" t="e">
        <f t="shared" si="190"/>
        <v>#REF!</v>
      </c>
      <c r="AP549" s="19" t="e">
        <f>IF(#REF!=0,"",#REF!)</f>
        <v>#REF!</v>
      </c>
      <c r="AQ549" s="19" t="e">
        <f>IF(#REF!=0,"",#REF!)</f>
        <v>#REF!</v>
      </c>
      <c r="AR549" s="19" t="e">
        <f>IF(#REF!=0,"",#REF!)</f>
        <v>#REF!</v>
      </c>
      <c r="AS549" s="19" t="e">
        <f>#REF!</f>
        <v>#REF!</v>
      </c>
    </row>
    <row r="550" spans="4:45" ht="19.5" thickTop="1" thickBot="1" x14ac:dyDescent="0.25">
      <c r="D550" s="1" t="str">
        <f t="shared" si="176"/>
        <v/>
      </c>
      <c r="E550" s="1" t="str">
        <f t="shared" si="177"/>
        <v/>
      </c>
      <c r="K550" s="19" t="str">
        <f t="shared" si="181"/>
        <v/>
      </c>
      <c r="L550" s="19">
        <f t="shared" si="191"/>
        <v>10000</v>
      </c>
      <c r="M550" s="22" t="str">
        <f>TRIM(Data!$N547)</f>
        <v>Carolyn Phillips</v>
      </c>
      <c r="N550" s="22" t="str">
        <f>TRIM(Data!$A547)</f>
        <v>Carolyn Phillips (R)</v>
      </c>
      <c r="O550" s="23">
        <f>IF(Data!$B547=0,"",Data!$B547)</f>
        <v>2008</v>
      </c>
      <c r="P550" s="19" t="str">
        <f>IF(Data!$C547=0,"",Data!$C547)</f>
        <v>1</v>
      </c>
      <c r="Q550" s="23" t="str">
        <f>IF($M550="","",Data!$E547)</f>
        <v>VL</v>
      </c>
      <c r="R550" s="23" t="str">
        <f t="shared" si="182"/>
        <v>VL</v>
      </c>
      <c r="S550" s="23" t="str">
        <f t="shared" si="183"/>
        <v>VL</v>
      </c>
      <c r="T550" s="19" t="str">
        <f>IF(Data!$F547=0,"",Data!$F547)</f>
        <v/>
      </c>
      <c r="U550" s="19" t="str">
        <f>IF(Data!$G547=0,"",Data!$G547)</f>
        <v/>
      </c>
      <c r="V550" s="19" t="str">
        <f>IF(Data!$D547=0,"",Data!$D547)</f>
        <v/>
      </c>
      <c r="W550" s="19" t="str">
        <f>Data!$H547</f>
        <v>Reticulata</v>
      </c>
      <c r="Y550" s="41" t="e">
        <f t="shared" si="178"/>
        <v>#REF!</v>
      </c>
      <c r="Z550" s="8">
        <f t="shared" si="184"/>
        <v>10000</v>
      </c>
      <c r="AA550" s="8" t="str">
        <f t="shared" si="185"/>
        <v>Carolyn Phillips</v>
      </c>
      <c r="AB550" s="8" t="str">
        <f t="shared" si="186"/>
        <v>VL</v>
      </c>
      <c r="AC550" s="8" t="str">
        <f t="shared" si="187"/>
        <v/>
      </c>
      <c r="AD550" s="8" t="str">
        <f t="shared" si="192"/>
        <v/>
      </c>
      <c r="AE550" s="8" t="str">
        <f t="shared" si="188"/>
        <v/>
      </c>
      <c r="AF550" s="5">
        <f t="shared" si="189"/>
        <v>2008</v>
      </c>
      <c r="AG550" s="46">
        <v>547</v>
      </c>
      <c r="AH550" s="47" t="str">
        <f t="shared" si="179"/>
        <v/>
      </c>
      <c r="AI550" s="48" t="str">
        <f t="shared" si="180"/>
        <v/>
      </c>
      <c r="AK550" s="22" t="e">
        <f>TRIM(#REF!)</f>
        <v>#REF!</v>
      </c>
      <c r="AL550" s="23" t="e">
        <f>IF(#REF!=0,"",#REF!)</f>
        <v>#REF!</v>
      </c>
      <c r="AM550" s="19" t="e">
        <f>IF(#REF!=0,"",#REF!)</f>
        <v>#REF!</v>
      </c>
      <c r="AN550" s="23" t="e">
        <f>IF($AK550="","",#REF!)</f>
        <v>#REF!</v>
      </c>
      <c r="AO550" s="23" t="e">
        <f t="shared" si="190"/>
        <v>#REF!</v>
      </c>
      <c r="AP550" s="19" t="e">
        <f>IF(#REF!=0,"",#REF!)</f>
        <v>#REF!</v>
      </c>
      <c r="AQ550" s="19" t="e">
        <f>IF(#REF!=0,"",#REF!)</f>
        <v>#REF!</v>
      </c>
      <c r="AR550" s="19" t="e">
        <f>IF(#REF!=0,"",#REF!)</f>
        <v>#REF!</v>
      </c>
      <c r="AS550" s="19" t="e">
        <f>#REF!</f>
        <v>#REF!</v>
      </c>
    </row>
    <row r="551" spans="4:45" ht="19.5" thickTop="1" thickBot="1" x14ac:dyDescent="0.25">
      <c r="D551" s="1" t="str">
        <f t="shared" si="176"/>
        <v/>
      </c>
      <c r="E551" s="1" t="str">
        <f t="shared" si="177"/>
        <v/>
      </c>
      <c r="K551" s="19" t="str">
        <f t="shared" si="181"/>
        <v/>
      </c>
      <c r="L551" s="19">
        <f t="shared" si="191"/>
        <v>10000</v>
      </c>
      <c r="M551" s="22" t="str">
        <f>TRIM(Data!$N548)</f>
        <v>Carrie Lou</v>
      </c>
      <c r="N551" s="22" t="str">
        <f>TRIM(Data!$A548)</f>
        <v>Carrie Lou</v>
      </c>
      <c r="O551" s="23">
        <f>IF(Data!$B548=0,"",Data!$B548)</f>
        <v>2011</v>
      </c>
      <c r="P551" s="19" t="str">
        <f>IF(Data!$C548=0,"",Data!$C548)</f>
        <v>1</v>
      </c>
      <c r="Q551" s="23" t="str">
        <f>IF($M551="","",Data!$E548)</f>
        <v>L</v>
      </c>
      <c r="R551" s="23" t="str">
        <f t="shared" si="182"/>
        <v>L</v>
      </c>
      <c r="S551" s="23" t="str">
        <f t="shared" si="183"/>
        <v>L</v>
      </c>
      <c r="T551" s="19" t="str">
        <f>IF(Data!$F548=0,"",Data!$F548)</f>
        <v/>
      </c>
      <c r="U551" s="19" t="str">
        <f>IF(Data!$G548=0,"",Data!$G548)</f>
        <v/>
      </c>
      <c r="V551" s="19" t="str">
        <f>IF(Data!$D548=0,"",Data!$D548)</f>
        <v/>
      </c>
      <c r="W551" s="19" t="str">
        <f>Data!$H548</f>
        <v>Japonica</v>
      </c>
      <c r="Y551" s="41" t="e">
        <f t="shared" si="178"/>
        <v>#REF!</v>
      </c>
      <c r="Z551" s="8">
        <f t="shared" si="184"/>
        <v>10000</v>
      </c>
      <c r="AA551" s="8" t="str">
        <f t="shared" si="185"/>
        <v>Carrie Lou</v>
      </c>
      <c r="AB551" s="8" t="str">
        <f t="shared" si="186"/>
        <v>L</v>
      </c>
      <c r="AC551" s="8" t="str">
        <f t="shared" si="187"/>
        <v/>
      </c>
      <c r="AD551" s="8" t="str">
        <f t="shared" si="192"/>
        <v/>
      </c>
      <c r="AE551" s="8" t="str">
        <f t="shared" si="188"/>
        <v/>
      </c>
      <c r="AF551" s="5">
        <f t="shared" si="189"/>
        <v>2011</v>
      </c>
      <c r="AG551" s="46">
        <v>548</v>
      </c>
      <c r="AH551" s="47" t="str">
        <f t="shared" si="179"/>
        <v/>
      </c>
      <c r="AI551" s="48" t="str">
        <f t="shared" si="180"/>
        <v/>
      </c>
      <c r="AK551" s="22" t="e">
        <f>TRIM(#REF!)</f>
        <v>#REF!</v>
      </c>
      <c r="AL551" s="23" t="e">
        <f>IF(#REF!=0,"",#REF!)</f>
        <v>#REF!</v>
      </c>
      <c r="AM551" s="19" t="e">
        <f>IF(#REF!=0,"",#REF!)</f>
        <v>#REF!</v>
      </c>
      <c r="AN551" s="23" t="e">
        <f>IF($AK551="","",#REF!)</f>
        <v>#REF!</v>
      </c>
      <c r="AO551" s="23" t="e">
        <f t="shared" si="190"/>
        <v>#REF!</v>
      </c>
      <c r="AP551" s="19" t="e">
        <f>IF(#REF!=0,"",#REF!)</f>
        <v>#REF!</v>
      </c>
      <c r="AQ551" s="19" t="e">
        <f>IF(#REF!=0,"",#REF!)</f>
        <v>#REF!</v>
      </c>
      <c r="AR551" s="19" t="e">
        <f>IF(#REF!=0,"",#REF!)</f>
        <v>#REF!</v>
      </c>
      <c r="AS551" s="19" t="e">
        <f>#REF!</f>
        <v>#REF!</v>
      </c>
    </row>
    <row r="552" spans="4:45" ht="19.5" thickTop="1" thickBot="1" x14ac:dyDescent="0.25">
      <c r="D552" s="1" t="str">
        <f t="shared" ref="D552:D615" si="193">IF(ISERROR(VLOOKUP(A552,$K$4:$M$2950,3,FALSE)),"",VLOOKUP(A552,$K$4:$N$2950,4,FALSE))</f>
        <v/>
      </c>
      <c r="E552" s="1" t="str">
        <f t="shared" ref="E552:E615" si="194">IF(ISERROR(VLOOKUP(A552,$K$4:$M$2950,3,FALSE)),"",IF(VLOOKUP(A552,$K$4:$T$2950,6,FALSE)=0,"",VLOOKUP(A552,$K$4:$T$2950,6,FALSE)))</f>
        <v/>
      </c>
      <c r="K552" s="19" t="str">
        <f t="shared" si="181"/>
        <v/>
      </c>
      <c r="L552" s="19">
        <f t="shared" si="191"/>
        <v>10000</v>
      </c>
      <c r="M552" s="22" t="str">
        <f>TRIM(Data!$N549)</f>
        <v>Carroll Waller</v>
      </c>
      <c r="N552" s="22" t="str">
        <f>TRIM(Data!$A549)</f>
        <v>Carroll Waller</v>
      </c>
      <c r="O552" s="23">
        <f>IF(Data!$B549=0,"",Data!$B549)</f>
        <v>1999</v>
      </c>
      <c r="P552" s="19" t="str">
        <f>IF(Data!$C549=0,"",Data!$C549)</f>
        <v>1</v>
      </c>
      <c r="Q552" s="23" t="str">
        <f>IF($M552="","",Data!$E549)</f>
        <v>L</v>
      </c>
      <c r="R552" s="23" t="str">
        <f t="shared" si="182"/>
        <v>L</v>
      </c>
      <c r="S552" s="23" t="str">
        <f t="shared" si="183"/>
        <v>L</v>
      </c>
      <c r="T552" s="19" t="str">
        <f>IF(Data!$F549=0,"",Data!$F549)</f>
        <v/>
      </c>
      <c r="U552" s="19" t="str">
        <f>IF(Data!$G549=0,"",Data!$G549)</f>
        <v/>
      </c>
      <c r="V552" s="19" t="str">
        <f>IF(Data!$D549=0,"",Data!$D549)</f>
        <v/>
      </c>
      <c r="W552" s="19" t="str">
        <f>Data!$H549</f>
        <v>Japonica</v>
      </c>
      <c r="Y552" s="41" t="e">
        <f t="shared" si="178"/>
        <v>#REF!</v>
      </c>
      <c r="Z552" s="8">
        <f t="shared" si="184"/>
        <v>10000</v>
      </c>
      <c r="AA552" s="8" t="str">
        <f t="shared" si="185"/>
        <v>Carroll Waller</v>
      </c>
      <c r="AB552" s="8" t="str">
        <f t="shared" si="186"/>
        <v>L</v>
      </c>
      <c r="AC552" s="8" t="str">
        <f t="shared" si="187"/>
        <v/>
      </c>
      <c r="AD552" s="8" t="str">
        <f t="shared" si="192"/>
        <v/>
      </c>
      <c r="AE552" s="8" t="str">
        <f t="shared" si="188"/>
        <v/>
      </c>
      <c r="AF552" s="5">
        <f t="shared" si="189"/>
        <v>1999</v>
      </c>
      <c r="AG552" s="46">
        <v>549</v>
      </c>
      <c r="AH552" s="47" t="str">
        <f t="shared" si="179"/>
        <v/>
      </c>
      <c r="AI552" s="48" t="str">
        <f t="shared" si="180"/>
        <v/>
      </c>
      <c r="AK552" s="22" t="e">
        <f>TRIM(#REF!)</f>
        <v>#REF!</v>
      </c>
      <c r="AL552" s="23" t="e">
        <f>IF(#REF!=0,"",#REF!)</f>
        <v>#REF!</v>
      </c>
      <c r="AM552" s="19" t="e">
        <f>IF(#REF!=0,"",#REF!)</f>
        <v>#REF!</v>
      </c>
      <c r="AN552" s="23" t="e">
        <f>IF($AK552="","",#REF!)</f>
        <v>#REF!</v>
      </c>
      <c r="AO552" s="23" t="e">
        <f t="shared" si="190"/>
        <v>#REF!</v>
      </c>
      <c r="AP552" s="19" t="e">
        <f>IF(#REF!=0,"",#REF!)</f>
        <v>#REF!</v>
      </c>
      <c r="AQ552" s="19" t="e">
        <f>IF(#REF!=0,"",#REF!)</f>
        <v>#REF!</v>
      </c>
      <c r="AR552" s="19" t="e">
        <f>IF(#REF!=0,"",#REF!)</f>
        <v>#REF!</v>
      </c>
      <c r="AS552" s="19" t="e">
        <f>#REF!</f>
        <v>#REF!</v>
      </c>
    </row>
    <row r="553" spans="4:45" ht="19.5" thickTop="1" thickBot="1" x14ac:dyDescent="0.25">
      <c r="D553" s="1" t="str">
        <f t="shared" si="193"/>
        <v/>
      </c>
      <c r="E553" s="1" t="str">
        <f t="shared" si="194"/>
        <v/>
      </c>
      <c r="K553" s="19" t="str">
        <f t="shared" si="181"/>
        <v/>
      </c>
      <c r="L553" s="19">
        <f t="shared" si="191"/>
        <v>10000</v>
      </c>
      <c r="M553" s="22" t="str">
        <f>TRIM(Data!$N550)</f>
        <v>Carroll's Legacy</v>
      </c>
      <c r="N553" s="22" t="str">
        <f>TRIM(Data!$A550)</f>
        <v>Carroll's Legacy (R)</v>
      </c>
      <c r="O553" s="23">
        <f>IF(Data!$B550=0,"",Data!$B550)</f>
        <v>2023</v>
      </c>
      <c r="P553" s="19" t="str">
        <f>IF(Data!$C550=0,"",Data!$C550)</f>
        <v>1</v>
      </c>
      <c r="Q553" s="23" t="str">
        <f>IF($M553="","",Data!$E550)</f>
        <v>M-L</v>
      </c>
      <c r="R553" s="23" t="str">
        <f t="shared" si="182"/>
        <v>M</v>
      </c>
      <c r="S553" s="23" t="str">
        <f t="shared" si="183"/>
        <v>M</v>
      </c>
      <c r="T553" s="19" t="str">
        <f>IF(Data!$F550=0,"",Data!$F550)</f>
        <v/>
      </c>
      <c r="U553" s="19" t="str">
        <f>IF(Data!$G550=0,"",Data!$G550)</f>
        <v/>
      </c>
      <c r="V553" s="19" t="str">
        <f>IF(Data!$D550=0,"",Data!$D550)</f>
        <v/>
      </c>
      <c r="W553" s="19" t="str">
        <f>Data!$H550</f>
        <v>Reticulata</v>
      </c>
      <c r="Y553" s="41" t="e">
        <f t="shared" si="178"/>
        <v>#REF!</v>
      </c>
      <c r="Z553" s="8">
        <f t="shared" si="184"/>
        <v>10000</v>
      </c>
      <c r="AA553" s="8" t="str">
        <f t="shared" si="185"/>
        <v>Carroll's Legacy</v>
      </c>
      <c r="AB553" s="8" t="str">
        <f t="shared" si="186"/>
        <v>M</v>
      </c>
      <c r="AC553" s="8" t="str">
        <f t="shared" si="187"/>
        <v/>
      </c>
      <c r="AD553" s="8" t="str">
        <f t="shared" si="192"/>
        <v/>
      </c>
      <c r="AE553" s="8" t="str">
        <f t="shared" si="188"/>
        <v/>
      </c>
      <c r="AF553" s="5">
        <f t="shared" si="189"/>
        <v>2023</v>
      </c>
      <c r="AG553" s="46">
        <v>550</v>
      </c>
      <c r="AH553" s="47" t="str">
        <f t="shared" si="179"/>
        <v/>
      </c>
      <c r="AI553" s="48" t="str">
        <f t="shared" si="180"/>
        <v/>
      </c>
      <c r="AK553" s="22" t="e">
        <f>TRIM(#REF!)</f>
        <v>#REF!</v>
      </c>
      <c r="AL553" s="23" t="e">
        <f>IF(#REF!=0,"",#REF!)</f>
        <v>#REF!</v>
      </c>
      <c r="AM553" s="19" t="e">
        <f>IF(#REF!=0,"",#REF!)</f>
        <v>#REF!</v>
      </c>
      <c r="AN553" s="23" t="e">
        <f>IF($AK553="","",#REF!)</f>
        <v>#REF!</v>
      </c>
      <c r="AO553" s="23" t="e">
        <f t="shared" si="190"/>
        <v>#REF!</v>
      </c>
      <c r="AP553" s="19" t="e">
        <f>IF(#REF!=0,"",#REF!)</f>
        <v>#REF!</v>
      </c>
      <c r="AQ553" s="19" t="e">
        <f>IF(#REF!=0,"",#REF!)</f>
        <v>#REF!</v>
      </c>
      <c r="AR553" s="19" t="e">
        <f>IF(#REF!=0,"",#REF!)</f>
        <v>#REF!</v>
      </c>
      <c r="AS553" s="19" t="e">
        <f>#REF!</f>
        <v>#REF!</v>
      </c>
    </row>
    <row r="554" spans="4:45" ht="19.5" thickTop="1" thickBot="1" x14ac:dyDescent="0.25">
      <c r="D554" s="1" t="str">
        <f t="shared" si="193"/>
        <v/>
      </c>
      <c r="E554" s="1" t="str">
        <f t="shared" si="194"/>
        <v/>
      </c>
      <c r="K554" s="19" t="str">
        <f t="shared" si="181"/>
        <v/>
      </c>
      <c r="L554" s="19">
        <f t="shared" si="191"/>
        <v>10000</v>
      </c>
      <c r="M554" s="22" t="str">
        <f>TRIM(Data!$N551)</f>
        <v>Carter's Sunburst</v>
      </c>
      <c r="N554" s="22" t="str">
        <f>TRIM(Data!$A551)</f>
        <v>Carter's Sunburst</v>
      </c>
      <c r="O554" s="23">
        <f>IF(Data!$B551=0,"",Data!$B551)</f>
        <v>1959</v>
      </c>
      <c r="P554" s="19" t="str">
        <f>IF(Data!$C551=0,"",Data!$C551)</f>
        <v>1</v>
      </c>
      <c r="Q554" s="23" t="str">
        <f>IF($M554="","",Data!$E551)</f>
        <v>L-VL</v>
      </c>
      <c r="R554" s="23" t="str">
        <f t="shared" si="182"/>
        <v>L</v>
      </c>
      <c r="S554" s="23" t="str">
        <f t="shared" si="183"/>
        <v>L</v>
      </c>
      <c r="T554" s="19" t="str">
        <f>IF(Data!$F551=0,"",Data!$F551)</f>
        <v/>
      </c>
      <c r="U554" s="19" t="str">
        <f>IF(Data!$G551=0,"",Data!$G551)</f>
        <v/>
      </c>
      <c r="V554" s="19" t="str">
        <f>IF(Data!$D551=0,"",Data!$D551)</f>
        <v/>
      </c>
      <c r="W554" s="19" t="str">
        <f>Data!$H551</f>
        <v>Japonica</v>
      </c>
      <c r="Y554" s="41" t="e">
        <f t="shared" si="178"/>
        <v>#REF!</v>
      </c>
      <c r="Z554" s="8">
        <f t="shared" si="184"/>
        <v>10000</v>
      </c>
      <c r="AA554" s="8" t="str">
        <f t="shared" si="185"/>
        <v>Carter's Sunburst</v>
      </c>
      <c r="AB554" s="8" t="str">
        <f t="shared" si="186"/>
        <v>L</v>
      </c>
      <c r="AC554" s="8" t="str">
        <f t="shared" si="187"/>
        <v/>
      </c>
      <c r="AD554" s="8" t="str">
        <f t="shared" si="192"/>
        <v/>
      </c>
      <c r="AE554" s="8" t="str">
        <f t="shared" si="188"/>
        <v/>
      </c>
      <c r="AF554" s="5">
        <f t="shared" si="189"/>
        <v>1959</v>
      </c>
      <c r="AG554" s="46">
        <v>551</v>
      </c>
      <c r="AH554" s="47" t="str">
        <f t="shared" si="179"/>
        <v/>
      </c>
      <c r="AI554" s="48" t="str">
        <f t="shared" si="180"/>
        <v/>
      </c>
      <c r="AK554" s="22" t="e">
        <f>TRIM(#REF!)</f>
        <v>#REF!</v>
      </c>
      <c r="AL554" s="23" t="e">
        <f>IF(#REF!=0,"",#REF!)</f>
        <v>#REF!</v>
      </c>
      <c r="AM554" s="19" t="e">
        <f>IF(#REF!=0,"",#REF!)</f>
        <v>#REF!</v>
      </c>
      <c r="AN554" s="23" t="e">
        <f>IF($AK554="","",#REF!)</f>
        <v>#REF!</v>
      </c>
      <c r="AO554" s="23" t="e">
        <f t="shared" si="190"/>
        <v>#REF!</v>
      </c>
      <c r="AP554" s="19" t="e">
        <f>IF(#REF!=0,"",#REF!)</f>
        <v>#REF!</v>
      </c>
      <c r="AQ554" s="19" t="e">
        <f>IF(#REF!=0,"",#REF!)</f>
        <v>#REF!</v>
      </c>
      <c r="AR554" s="19" t="e">
        <f>IF(#REF!=0,"",#REF!)</f>
        <v>#REF!</v>
      </c>
      <c r="AS554" s="19" t="e">
        <f>#REF!</f>
        <v>#REF!</v>
      </c>
    </row>
    <row r="555" spans="4:45" ht="19.5" thickTop="1" thickBot="1" x14ac:dyDescent="0.25">
      <c r="D555" s="1" t="str">
        <f t="shared" si="193"/>
        <v/>
      </c>
      <c r="E555" s="1" t="str">
        <f t="shared" si="194"/>
        <v/>
      </c>
      <c r="K555" s="19" t="str">
        <f t="shared" si="181"/>
        <v/>
      </c>
      <c r="L555" s="19">
        <f t="shared" si="191"/>
        <v>10000</v>
      </c>
      <c r="M555" s="22" t="str">
        <f>TRIM(Data!$N552)</f>
        <v>Carter's Sunburst Blush</v>
      </c>
      <c r="N555" s="22" t="str">
        <f>TRIM(Data!$A552)</f>
        <v>Carter's Sunburst Blush</v>
      </c>
      <c r="O555" s="23">
        <f>IF(Data!$B552=0,"",Data!$B552)</f>
        <v>1977</v>
      </c>
      <c r="P555" s="19" t="str">
        <f>IF(Data!$C552=0,"",Data!$C552)</f>
        <v>1</v>
      </c>
      <c r="Q555" s="23" t="str">
        <f>IF($M555="","",Data!$E552)</f>
        <v>L-VL</v>
      </c>
      <c r="R555" s="23" t="str">
        <f t="shared" si="182"/>
        <v>L</v>
      </c>
      <c r="S555" s="23" t="str">
        <f t="shared" si="183"/>
        <v>L</v>
      </c>
      <c r="T555" s="19" t="str">
        <f>IF(Data!$F552=0,"",Data!$F552)</f>
        <v/>
      </c>
      <c r="U555" s="19" t="str">
        <f>IF(Data!$G552=0,"",Data!$G552)</f>
        <v/>
      </c>
      <c r="V555" s="19" t="str">
        <f>IF(Data!$D552=0,"",Data!$D552)</f>
        <v/>
      </c>
      <c r="W555" s="19" t="str">
        <f>Data!$H552</f>
        <v>Japonica</v>
      </c>
      <c r="Y555" s="41" t="e">
        <f t="shared" si="178"/>
        <v>#REF!</v>
      </c>
      <c r="Z555" s="8">
        <f t="shared" si="184"/>
        <v>10000</v>
      </c>
      <c r="AA555" s="8" t="str">
        <f t="shared" si="185"/>
        <v>Carter's Sunburst Blush</v>
      </c>
      <c r="AB555" s="8" t="str">
        <f t="shared" si="186"/>
        <v>L</v>
      </c>
      <c r="AC555" s="8" t="str">
        <f t="shared" si="187"/>
        <v/>
      </c>
      <c r="AD555" s="8" t="str">
        <f t="shared" si="192"/>
        <v/>
      </c>
      <c r="AE555" s="8" t="str">
        <f t="shared" si="188"/>
        <v/>
      </c>
      <c r="AF555" s="5">
        <f t="shared" si="189"/>
        <v>1977</v>
      </c>
      <c r="AG555" s="46">
        <v>552</v>
      </c>
      <c r="AH555" s="47" t="str">
        <f t="shared" si="179"/>
        <v/>
      </c>
      <c r="AI555" s="48" t="str">
        <f t="shared" si="180"/>
        <v/>
      </c>
      <c r="AK555" s="22" t="e">
        <f>TRIM(#REF!)</f>
        <v>#REF!</v>
      </c>
      <c r="AL555" s="23" t="e">
        <f>IF(#REF!=0,"",#REF!)</f>
        <v>#REF!</v>
      </c>
      <c r="AM555" s="19" t="e">
        <f>IF(#REF!=0,"",#REF!)</f>
        <v>#REF!</v>
      </c>
      <c r="AN555" s="23" t="e">
        <f>IF($AK555="","",#REF!)</f>
        <v>#REF!</v>
      </c>
      <c r="AO555" s="23" t="e">
        <f t="shared" si="190"/>
        <v>#REF!</v>
      </c>
      <c r="AP555" s="19" t="e">
        <f>IF(#REF!=0,"",#REF!)</f>
        <v>#REF!</v>
      </c>
      <c r="AQ555" s="19" t="e">
        <f>IF(#REF!=0,"",#REF!)</f>
        <v>#REF!</v>
      </c>
      <c r="AR555" s="19" t="e">
        <f>IF(#REF!=0,"",#REF!)</f>
        <v>#REF!</v>
      </c>
      <c r="AS555" s="19" t="e">
        <f>#REF!</f>
        <v>#REF!</v>
      </c>
    </row>
    <row r="556" spans="4:45" ht="19.5" thickTop="1" thickBot="1" x14ac:dyDescent="0.25">
      <c r="D556" s="1" t="str">
        <f t="shared" si="193"/>
        <v/>
      </c>
      <c r="E556" s="1" t="str">
        <f t="shared" si="194"/>
        <v/>
      </c>
      <c r="K556" s="19" t="str">
        <f t="shared" si="181"/>
        <v/>
      </c>
      <c r="L556" s="19">
        <f t="shared" si="191"/>
        <v>10000</v>
      </c>
      <c r="M556" s="22" t="str">
        <f>TRIM(Data!$N553)</f>
        <v>Carter's Sunburst Pink</v>
      </c>
      <c r="N556" s="22" t="str">
        <f>TRIM(Data!$A553)</f>
        <v>Carter's Sunburst Pink</v>
      </c>
      <c r="O556" s="23">
        <f>IF(Data!$B553=0,"",Data!$B553)</f>
        <v>1964</v>
      </c>
      <c r="P556" s="19" t="str">
        <f>IF(Data!$C553=0,"",Data!$C553)</f>
        <v>1</v>
      </c>
      <c r="Q556" s="23" t="str">
        <f>IF($M556="","",Data!$E553)</f>
        <v>L-VL</v>
      </c>
      <c r="R556" s="23" t="str">
        <f t="shared" si="182"/>
        <v>L</v>
      </c>
      <c r="S556" s="23" t="str">
        <f t="shared" si="183"/>
        <v>L</v>
      </c>
      <c r="T556" s="19" t="str">
        <f>IF(Data!$F553=0,"",Data!$F553)</f>
        <v/>
      </c>
      <c r="U556" s="19" t="str">
        <f>IF(Data!$G553=0,"",Data!$G553)</f>
        <v/>
      </c>
      <c r="V556" s="19" t="str">
        <f>IF(Data!$D553=0,"",Data!$D553)</f>
        <v/>
      </c>
      <c r="W556" s="19" t="str">
        <f>Data!$H553</f>
        <v>Japonica</v>
      </c>
      <c r="Y556" s="41" t="e">
        <f t="shared" si="178"/>
        <v>#REF!</v>
      </c>
      <c r="Z556" s="8">
        <f t="shared" si="184"/>
        <v>10000</v>
      </c>
      <c r="AA556" s="8" t="str">
        <f t="shared" si="185"/>
        <v>Carter's Sunburst Pink</v>
      </c>
      <c r="AB556" s="8" t="str">
        <f t="shared" si="186"/>
        <v>L</v>
      </c>
      <c r="AC556" s="8" t="str">
        <f t="shared" si="187"/>
        <v/>
      </c>
      <c r="AD556" s="8" t="str">
        <f t="shared" si="192"/>
        <v/>
      </c>
      <c r="AE556" s="8" t="str">
        <f t="shared" si="188"/>
        <v/>
      </c>
      <c r="AF556" s="5">
        <f t="shared" si="189"/>
        <v>1964</v>
      </c>
      <c r="AG556" s="46">
        <v>553</v>
      </c>
      <c r="AH556" s="47" t="str">
        <f t="shared" si="179"/>
        <v/>
      </c>
      <c r="AI556" s="48" t="str">
        <f t="shared" si="180"/>
        <v/>
      </c>
      <c r="AK556" s="22" t="e">
        <f>TRIM(#REF!)</f>
        <v>#REF!</v>
      </c>
      <c r="AL556" s="23" t="e">
        <f>IF(#REF!=0,"",#REF!)</f>
        <v>#REF!</v>
      </c>
      <c r="AM556" s="19" t="e">
        <f>IF(#REF!=0,"",#REF!)</f>
        <v>#REF!</v>
      </c>
      <c r="AN556" s="23" t="e">
        <f>IF($AK556="","",#REF!)</f>
        <v>#REF!</v>
      </c>
      <c r="AO556" s="23" t="e">
        <f t="shared" si="190"/>
        <v>#REF!</v>
      </c>
      <c r="AP556" s="19" t="e">
        <f>IF(#REF!=0,"",#REF!)</f>
        <v>#REF!</v>
      </c>
      <c r="AQ556" s="19" t="e">
        <f>IF(#REF!=0,"",#REF!)</f>
        <v>#REF!</v>
      </c>
      <c r="AR556" s="19" t="e">
        <f>IF(#REF!=0,"",#REF!)</f>
        <v>#REF!</v>
      </c>
      <c r="AS556" s="19" t="e">
        <f>#REF!</f>
        <v>#REF!</v>
      </c>
    </row>
    <row r="557" spans="4:45" ht="19.5" thickTop="1" thickBot="1" x14ac:dyDescent="0.25">
      <c r="D557" s="1" t="str">
        <f t="shared" si="193"/>
        <v/>
      </c>
      <c r="E557" s="1" t="str">
        <f t="shared" si="194"/>
        <v/>
      </c>
      <c r="K557" s="19" t="str">
        <f t="shared" si="181"/>
        <v/>
      </c>
      <c r="L557" s="19">
        <f t="shared" si="191"/>
        <v>10000</v>
      </c>
      <c r="M557" s="22" t="str">
        <f>TRIM(Data!$N554)</f>
        <v>Carter's Sunburst Special</v>
      </c>
      <c r="N557" s="22" t="str">
        <f>TRIM(Data!$A554)</f>
        <v>Carter's Sunburst Special</v>
      </c>
      <c r="O557" s="23">
        <f>IF(Data!$B554=0,"",Data!$B554)</f>
        <v>2014</v>
      </c>
      <c r="P557" s="19" t="str">
        <f>IF(Data!$C554=0,"",Data!$C554)</f>
        <v>1</v>
      </c>
      <c r="Q557" s="23" t="str">
        <f>IF($M557="","",Data!$E554)</f>
        <v>L-VL</v>
      </c>
      <c r="R557" s="23" t="str">
        <f t="shared" si="182"/>
        <v>L</v>
      </c>
      <c r="S557" s="23" t="str">
        <f t="shared" si="183"/>
        <v>L</v>
      </c>
      <c r="T557" s="19" t="str">
        <f>IF(Data!$F554=0,"",Data!$F554)</f>
        <v/>
      </c>
      <c r="U557" s="19" t="str">
        <f>IF(Data!$G554=0,"",Data!$G554)</f>
        <v/>
      </c>
      <c r="V557" s="19" t="str">
        <f>IF(Data!$D554=0,"",Data!$D554)</f>
        <v/>
      </c>
      <c r="W557" s="19" t="str">
        <f>Data!$H554</f>
        <v>Japonica</v>
      </c>
      <c r="Y557" s="41" t="e">
        <f t="shared" si="178"/>
        <v>#REF!</v>
      </c>
      <c r="Z557" s="8">
        <f t="shared" si="184"/>
        <v>10000</v>
      </c>
      <c r="AA557" s="8" t="str">
        <f t="shared" si="185"/>
        <v>Carter's Sunburst Special</v>
      </c>
      <c r="AB557" s="8" t="str">
        <f t="shared" si="186"/>
        <v>L</v>
      </c>
      <c r="AC557" s="8" t="str">
        <f t="shared" si="187"/>
        <v/>
      </c>
      <c r="AD557" s="8" t="str">
        <f t="shared" si="192"/>
        <v/>
      </c>
      <c r="AE557" s="8" t="str">
        <f t="shared" si="188"/>
        <v/>
      </c>
      <c r="AF557" s="5">
        <f t="shared" si="189"/>
        <v>2014</v>
      </c>
      <c r="AG557" s="46">
        <v>554</v>
      </c>
      <c r="AH557" s="47" t="str">
        <f t="shared" si="179"/>
        <v/>
      </c>
      <c r="AI557" s="48" t="str">
        <f t="shared" si="180"/>
        <v/>
      </c>
      <c r="AK557" s="22" t="e">
        <f>TRIM(#REF!)</f>
        <v>#REF!</v>
      </c>
      <c r="AL557" s="23" t="e">
        <f>IF(#REF!=0,"",#REF!)</f>
        <v>#REF!</v>
      </c>
      <c r="AM557" s="19" t="e">
        <f>IF(#REF!=0,"",#REF!)</f>
        <v>#REF!</v>
      </c>
      <c r="AN557" s="23" t="e">
        <f>IF($AK557="","",#REF!)</f>
        <v>#REF!</v>
      </c>
      <c r="AO557" s="23" t="e">
        <f t="shared" si="190"/>
        <v>#REF!</v>
      </c>
      <c r="AP557" s="19" t="e">
        <f>IF(#REF!=0,"",#REF!)</f>
        <v>#REF!</v>
      </c>
      <c r="AQ557" s="19" t="e">
        <f>IF(#REF!=0,"",#REF!)</f>
        <v>#REF!</v>
      </c>
      <c r="AR557" s="19" t="e">
        <f>IF(#REF!=0,"",#REF!)</f>
        <v>#REF!</v>
      </c>
      <c r="AS557" s="19" t="e">
        <f>#REF!</f>
        <v>#REF!</v>
      </c>
    </row>
    <row r="558" spans="4:45" ht="19.5" thickTop="1" thickBot="1" x14ac:dyDescent="0.25">
      <c r="D558" s="1" t="str">
        <f t="shared" si="193"/>
        <v/>
      </c>
      <c r="E558" s="1" t="str">
        <f t="shared" si="194"/>
        <v/>
      </c>
      <c r="K558" s="19" t="str">
        <f t="shared" si="181"/>
        <v/>
      </c>
      <c r="L558" s="19">
        <f t="shared" si="191"/>
        <v>10000</v>
      </c>
      <c r="M558" s="22" t="str">
        <f>TRIM(Data!$N555)</f>
        <v>Carter's Sunburst Sweetheart</v>
      </c>
      <c r="N558" s="22" t="str">
        <f>TRIM(Data!$A555)</f>
        <v>Carter's Sunburst Sweetheart</v>
      </c>
      <c r="O558" s="23">
        <f>IF(Data!$B555=0,"",Data!$B555)</f>
        <v>1982</v>
      </c>
      <c r="P558" s="19" t="str">
        <f>IF(Data!$C555=0,"",Data!$C555)</f>
        <v>1</v>
      </c>
      <c r="Q558" s="23" t="str">
        <f>IF($M558="","",Data!$E555)</f>
        <v>L-VL</v>
      </c>
      <c r="R558" s="23" t="str">
        <f t="shared" si="182"/>
        <v>L</v>
      </c>
      <c r="S558" s="23" t="str">
        <f t="shared" si="183"/>
        <v>L</v>
      </c>
      <c r="T558" s="19" t="str">
        <f>IF(Data!$F555=0,"",Data!$F555)</f>
        <v/>
      </c>
      <c r="U558" s="19" t="str">
        <f>IF(Data!$G555=0,"",Data!$G555)</f>
        <v/>
      </c>
      <c r="V558" s="19" t="str">
        <f>IF(Data!$D555=0,"",Data!$D555)</f>
        <v/>
      </c>
      <c r="W558" s="19" t="str">
        <f>Data!$H555</f>
        <v>Japonica</v>
      </c>
      <c r="Y558" s="41" t="e">
        <f t="shared" si="178"/>
        <v>#REF!</v>
      </c>
      <c r="Z558" s="8">
        <f t="shared" si="184"/>
        <v>10000</v>
      </c>
      <c r="AA558" s="8" t="str">
        <f t="shared" si="185"/>
        <v>Carter's Sunburst Sweetheart</v>
      </c>
      <c r="AB558" s="8" t="str">
        <f t="shared" si="186"/>
        <v>L</v>
      </c>
      <c r="AC558" s="8" t="str">
        <f t="shared" si="187"/>
        <v/>
      </c>
      <c r="AD558" s="8" t="str">
        <f t="shared" si="192"/>
        <v/>
      </c>
      <c r="AE558" s="8" t="str">
        <f t="shared" si="188"/>
        <v/>
      </c>
      <c r="AF558" s="5">
        <f t="shared" si="189"/>
        <v>1982</v>
      </c>
      <c r="AG558" s="46">
        <v>555</v>
      </c>
      <c r="AH558" s="47" t="str">
        <f t="shared" si="179"/>
        <v/>
      </c>
      <c r="AI558" s="48" t="str">
        <f t="shared" si="180"/>
        <v/>
      </c>
      <c r="AK558" s="22" t="e">
        <f>TRIM(#REF!)</f>
        <v>#REF!</v>
      </c>
      <c r="AL558" s="23" t="e">
        <f>IF(#REF!=0,"",#REF!)</f>
        <v>#REF!</v>
      </c>
      <c r="AM558" s="19" t="e">
        <f>IF(#REF!=0,"",#REF!)</f>
        <v>#REF!</v>
      </c>
      <c r="AN558" s="23" t="e">
        <f>IF($AK558="","",#REF!)</f>
        <v>#REF!</v>
      </c>
      <c r="AO558" s="23" t="e">
        <f t="shared" si="190"/>
        <v>#REF!</v>
      </c>
      <c r="AP558" s="19" t="e">
        <f>IF(#REF!=0,"",#REF!)</f>
        <v>#REF!</v>
      </c>
      <c r="AQ558" s="19" t="e">
        <f>IF(#REF!=0,"",#REF!)</f>
        <v>#REF!</v>
      </c>
      <c r="AR558" s="19" t="e">
        <f>IF(#REF!=0,"",#REF!)</f>
        <v>#REF!</v>
      </c>
      <c r="AS558" s="19" t="e">
        <f>#REF!</f>
        <v>#REF!</v>
      </c>
    </row>
    <row r="559" spans="4:45" ht="19.5" thickTop="1" thickBot="1" x14ac:dyDescent="0.25">
      <c r="D559" s="1" t="str">
        <f t="shared" si="193"/>
        <v/>
      </c>
      <c r="E559" s="1" t="str">
        <f t="shared" si="194"/>
        <v/>
      </c>
      <c r="K559" s="19" t="str">
        <f t="shared" si="181"/>
        <v/>
      </c>
      <c r="L559" s="19">
        <f t="shared" si="191"/>
        <v>10000</v>
      </c>
      <c r="M559" s="22" t="str">
        <f>TRIM(Data!$N556)</f>
        <v>Carvain's Silk Moire</v>
      </c>
      <c r="N559" s="22" t="str">
        <f>TRIM(Data!$A556)</f>
        <v>Carvain's Silk Moire</v>
      </c>
      <c r="O559" s="23">
        <f>IF(Data!$B556=0,"",Data!$B556)</f>
        <v>1971</v>
      </c>
      <c r="P559" s="19" t="str">
        <f>IF(Data!$C556=0,"",Data!$C556)</f>
        <v>1</v>
      </c>
      <c r="Q559" s="23" t="str">
        <f>IF($M559="","",Data!$E556)</f>
        <v>M</v>
      </c>
      <c r="R559" s="23" t="str">
        <f t="shared" si="182"/>
        <v>M</v>
      </c>
      <c r="S559" s="23" t="str">
        <f t="shared" si="183"/>
        <v>M</v>
      </c>
      <c r="T559" s="19" t="str">
        <f>IF(Data!$F556=0,"",Data!$F556)</f>
        <v/>
      </c>
      <c r="U559" s="19" t="str">
        <f>IF(Data!$G556=0,"",Data!$G556)</f>
        <v/>
      </c>
      <c r="V559" s="19" t="str">
        <f>IF(Data!$D556=0,"",Data!$D556)</f>
        <v/>
      </c>
      <c r="W559" s="19" t="str">
        <f>Data!$H556</f>
        <v>Japonica</v>
      </c>
      <c r="Y559" s="41" t="e">
        <f t="shared" si="178"/>
        <v>#REF!</v>
      </c>
      <c r="Z559" s="8">
        <f t="shared" si="184"/>
        <v>10000</v>
      </c>
      <c r="AA559" s="8" t="str">
        <f t="shared" si="185"/>
        <v>Carvain's Silk Moire</v>
      </c>
      <c r="AB559" s="8" t="str">
        <f t="shared" si="186"/>
        <v>M</v>
      </c>
      <c r="AC559" s="8" t="str">
        <f t="shared" si="187"/>
        <v/>
      </c>
      <c r="AD559" s="8" t="str">
        <f t="shared" si="192"/>
        <v/>
      </c>
      <c r="AE559" s="8" t="str">
        <f t="shared" si="188"/>
        <v/>
      </c>
      <c r="AF559" s="5">
        <f t="shared" si="189"/>
        <v>1971</v>
      </c>
      <c r="AG559" s="46">
        <v>556</v>
      </c>
      <c r="AH559" s="47" t="str">
        <f t="shared" si="179"/>
        <v/>
      </c>
      <c r="AI559" s="48" t="str">
        <f t="shared" si="180"/>
        <v/>
      </c>
      <c r="AK559" s="22" t="e">
        <f>TRIM(#REF!)</f>
        <v>#REF!</v>
      </c>
      <c r="AL559" s="23" t="e">
        <f>IF(#REF!=0,"",#REF!)</f>
        <v>#REF!</v>
      </c>
      <c r="AM559" s="19" t="e">
        <f>IF(#REF!=0,"",#REF!)</f>
        <v>#REF!</v>
      </c>
      <c r="AN559" s="23" t="e">
        <f>IF($AK559="","",#REF!)</f>
        <v>#REF!</v>
      </c>
      <c r="AO559" s="23" t="e">
        <f t="shared" si="190"/>
        <v>#REF!</v>
      </c>
      <c r="AP559" s="19" t="e">
        <f>IF(#REF!=0,"",#REF!)</f>
        <v>#REF!</v>
      </c>
      <c r="AQ559" s="19" t="e">
        <f>IF(#REF!=0,"",#REF!)</f>
        <v>#REF!</v>
      </c>
      <c r="AR559" s="19" t="e">
        <f>IF(#REF!=0,"",#REF!)</f>
        <v>#REF!</v>
      </c>
      <c r="AS559" s="19" t="e">
        <f>#REF!</f>
        <v>#REF!</v>
      </c>
    </row>
    <row r="560" spans="4:45" ht="19.5" thickTop="1" thickBot="1" x14ac:dyDescent="0.25">
      <c r="D560" s="1" t="str">
        <f t="shared" si="193"/>
        <v/>
      </c>
      <c r="E560" s="1" t="str">
        <f t="shared" si="194"/>
        <v/>
      </c>
      <c r="K560" s="19" t="str">
        <f t="shared" si="181"/>
        <v/>
      </c>
      <c r="L560" s="19">
        <f t="shared" si="191"/>
        <v>10000</v>
      </c>
      <c r="M560" s="22" t="str">
        <f>TRIM(Data!$N557)</f>
        <v>Cassandra</v>
      </c>
      <c r="N560" s="22" t="str">
        <f>TRIM(Data!$A557)</f>
        <v>Cassandra (Chandlerii Magniflora)</v>
      </c>
      <c r="O560" s="23">
        <f>IF(Data!$B557=0,"",Data!$B557)</f>
        <v>1850</v>
      </c>
      <c r="P560" s="19" t="str">
        <f>IF(Data!$C557=0,"",Data!$C557)</f>
        <v/>
      </c>
      <c r="Q560" s="23" t="str">
        <f>IF($M560="","",Data!$E557)</f>
        <v>L</v>
      </c>
      <c r="R560" s="23" t="str">
        <f t="shared" si="182"/>
        <v>L</v>
      </c>
      <c r="S560" s="23" t="str">
        <f t="shared" si="183"/>
        <v>L</v>
      </c>
      <c r="T560" s="19" t="str">
        <f>IF(Data!$F557=0,"",Data!$F557)</f>
        <v/>
      </c>
      <c r="U560" s="19" t="str">
        <f>IF(Data!$G557=0,"",Data!$G557)</f>
        <v/>
      </c>
      <c r="V560" s="19" t="str">
        <f>IF(Data!$D557=0,"",Data!$D557)</f>
        <v>ANTIQUE</v>
      </c>
      <c r="W560" s="19" t="str">
        <f>Data!$H557</f>
        <v>Japonica</v>
      </c>
      <c r="Y560" s="41" t="e">
        <f t="shared" si="178"/>
        <v>#REF!</v>
      </c>
      <c r="Z560" s="8">
        <f t="shared" si="184"/>
        <v>560</v>
      </c>
      <c r="AA560" s="8" t="str">
        <f t="shared" si="185"/>
        <v>Cassandra</v>
      </c>
      <c r="AB560" s="8" t="str">
        <f t="shared" si="186"/>
        <v>L</v>
      </c>
      <c r="AC560" s="8" t="str">
        <f t="shared" si="187"/>
        <v/>
      </c>
      <c r="AD560" s="8" t="str">
        <f t="shared" si="192"/>
        <v/>
      </c>
      <c r="AE560" s="8" t="str">
        <f t="shared" si="188"/>
        <v>ANTIQUE</v>
      </c>
      <c r="AF560" s="5">
        <f t="shared" si="189"/>
        <v>1850</v>
      </c>
      <c r="AG560" s="46">
        <v>557</v>
      </c>
      <c r="AH560" s="47" t="str">
        <f t="shared" si="179"/>
        <v/>
      </c>
      <c r="AI560" s="48" t="str">
        <f t="shared" si="180"/>
        <v/>
      </c>
      <c r="AK560" s="22" t="e">
        <f>TRIM(#REF!)</f>
        <v>#REF!</v>
      </c>
      <c r="AL560" s="23" t="e">
        <f>IF(#REF!=0,"",#REF!)</f>
        <v>#REF!</v>
      </c>
      <c r="AM560" s="19" t="e">
        <f>IF(#REF!=0,"",#REF!)</f>
        <v>#REF!</v>
      </c>
      <c r="AN560" s="23" t="e">
        <f>IF($AK560="","",#REF!)</f>
        <v>#REF!</v>
      </c>
      <c r="AO560" s="23" t="e">
        <f t="shared" si="190"/>
        <v>#REF!</v>
      </c>
      <c r="AP560" s="19" t="e">
        <f>IF(#REF!=0,"",#REF!)</f>
        <v>#REF!</v>
      </c>
      <c r="AQ560" s="19" t="e">
        <f>IF(#REF!=0,"",#REF!)</f>
        <v>#REF!</v>
      </c>
      <c r="AR560" s="19" t="e">
        <f>IF(#REF!=0,"",#REF!)</f>
        <v>#REF!</v>
      </c>
      <c r="AS560" s="19" t="e">
        <f>#REF!</f>
        <v>#REF!</v>
      </c>
    </row>
    <row r="561" spans="4:45" ht="19.5" thickTop="1" thickBot="1" x14ac:dyDescent="0.25">
      <c r="D561" s="1" t="str">
        <f t="shared" si="193"/>
        <v/>
      </c>
      <c r="E561" s="1" t="str">
        <f t="shared" si="194"/>
        <v/>
      </c>
      <c r="K561" s="19" t="str">
        <f t="shared" si="181"/>
        <v/>
      </c>
      <c r="L561" s="19">
        <f t="shared" si="191"/>
        <v>10000</v>
      </c>
      <c r="M561" s="22" t="str">
        <f>TRIM(Data!$N558)</f>
        <v>Catherine Cathcart</v>
      </c>
      <c r="N561" s="22" t="str">
        <f>TRIM(Data!$A558)</f>
        <v>Catherine Cathcart (Leila, Lord Darby)</v>
      </c>
      <c r="O561" s="23">
        <f>IF(Data!$B558=0,"",Data!$B558)</f>
        <v>1940</v>
      </c>
      <c r="P561" s="19" t="str">
        <f>IF(Data!$C558=0,"",Data!$C558)</f>
        <v>1</v>
      </c>
      <c r="Q561" s="23" t="str">
        <f>IF($M561="","",Data!$E558)</f>
        <v>M</v>
      </c>
      <c r="R561" s="23" t="str">
        <f t="shared" si="182"/>
        <v>M</v>
      </c>
      <c r="S561" s="23" t="str">
        <f t="shared" si="183"/>
        <v>M</v>
      </c>
      <c r="T561" s="19" t="str">
        <f>IF(Data!$F558=0,"",Data!$F558)</f>
        <v/>
      </c>
      <c r="U561" s="19" t="str">
        <f>IF(Data!$G558=0,"",Data!$G558)</f>
        <v>FD</v>
      </c>
      <c r="V561" s="19" t="str">
        <f>IF(Data!$D558=0,"",Data!$D558)</f>
        <v/>
      </c>
      <c r="W561" s="19" t="str">
        <f>Data!$H558</f>
        <v>Japonica</v>
      </c>
      <c r="Y561" s="41" t="e">
        <f t="shared" si="178"/>
        <v>#REF!</v>
      </c>
      <c r="Z561" s="8">
        <f t="shared" si="184"/>
        <v>10000</v>
      </c>
      <c r="AA561" s="8" t="str">
        <f t="shared" si="185"/>
        <v>Catherine Cathcart</v>
      </c>
      <c r="AB561" s="8" t="str">
        <f t="shared" si="186"/>
        <v>M</v>
      </c>
      <c r="AC561" s="8" t="str">
        <f t="shared" si="187"/>
        <v/>
      </c>
      <c r="AD561" s="8" t="str">
        <f t="shared" si="192"/>
        <v>FD</v>
      </c>
      <c r="AE561" s="8" t="str">
        <f t="shared" si="188"/>
        <v/>
      </c>
      <c r="AF561" s="5">
        <f t="shared" si="189"/>
        <v>1940</v>
      </c>
      <c r="AG561" s="46">
        <v>558</v>
      </c>
      <c r="AH561" s="47" t="str">
        <f t="shared" si="179"/>
        <v/>
      </c>
      <c r="AI561" s="48" t="str">
        <f t="shared" si="180"/>
        <v/>
      </c>
      <c r="AK561" s="22" t="e">
        <f>TRIM(#REF!)</f>
        <v>#REF!</v>
      </c>
      <c r="AL561" s="23" t="e">
        <f>IF(#REF!=0,"",#REF!)</f>
        <v>#REF!</v>
      </c>
      <c r="AM561" s="19" t="e">
        <f>IF(#REF!=0,"",#REF!)</f>
        <v>#REF!</v>
      </c>
      <c r="AN561" s="23" t="e">
        <f>IF($AK561="","",#REF!)</f>
        <v>#REF!</v>
      </c>
      <c r="AO561" s="23" t="e">
        <f t="shared" si="190"/>
        <v>#REF!</v>
      </c>
      <c r="AP561" s="19" t="e">
        <f>IF(#REF!=0,"",#REF!)</f>
        <v>#REF!</v>
      </c>
      <c r="AQ561" s="19" t="e">
        <f>IF(#REF!=0,"",#REF!)</f>
        <v>#REF!</v>
      </c>
      <c r="AR561" s="19" t="e">
        <f>IF(#REF!=0,"",#REF!)</f>
        <v>#REF!</v>
      </c>
      <c r="AS561" s="19" t="e">
        <f>#REF!</f>
        <v>#REF!</v>
      </c>
    </row>
    <row r="562" spans="4:45" ht="19.5" thickTop="1" thickBot="1" x14ac:dyDescent="0.25">
      <c r="D562" s="1" t="str">
        <f t="shared" si="193"/>
        <v/>
      </c>
      <c r="E562" s="1" t="str">
        <f t="shared" si="194"/>
        <v/>
      </c>
      <c r="K562" s="19" t="str">
        <f t="shared" si="181"/>
        <v/>
      </c>
      <c r="L562" s="19">
        <f t="shared" si="191"/>
        <v>10000</v>
      </c>
      <c r="M562" s="22" t="str">
        <f>TRIM(Data!$N559)</f>
        <v>Catherine Hall</v>
      </c>
      <c r="N562" s="22" t="str">
        <f>TRIM(Data!$A559)</f>
        <v>Catherine Hall</v>
      </c>
      <c r="O562" s="23">
        <f>IF(Data!$B559=0,"",Data!$B559)</f>
        <v>2007</v>
      </c>
      <c r="P562" s="19" t="str">
        <f>IF(Data!$C559=0,"",Data!$C559)</f>
        <v>1</v>
      </c>
      <c r="Q562" s="23" t="str">
        <f>IF($M562="","",Data!$E559)</f>
        <v>L</v>
      </c>
      <c r="R562" s="23" t="str">
        <f t="shared" si="182"/>
        <v>L</v>
      </c>
      <c r="S562" s="23" t="str">
        <f t="shared" si="183"/>
        <v>L</v>
      </c>
      <c r="T562" s="19" t="str">
        <f>IF(Data!$F559=0,"",Data!$F559)</f>
        <v/>
      </c>
      <c r="U562" s="19" t="str">
        <f>IF(Data!$G559=0,"",Data!$G559)</f>
        <v/>
      </c>
      <c r="V562" s="19" t="str">
        <f>IF(Data!$D559=0,"",Data!$D559)</f>
        <v/>
      </c>
      <c r="W562" s="19" t="str">
        <f>Data!$H559</f>
        <v>Japonica</v>
      </c>
      <c r="Y562" s="41" t="e">
        <f t="shared" si="178"/>
        <v>#REF!</v>
      </c>
      <c r="Z562" s="8">
        <f t="shared" si="184"/>
        <v>10000</v>
      </c>
      <c r="AA562" s="8" t="str">
        <f t="shared" si="185"/>
        <v>Catherine Hall</v>
      </c>
      <c r="AB562" s="8" t="str">
        <f t="shared" si="186"/>
        <v>L</v>
      </c>
      <c r="AC562" s="8" t="str">
        <f t="shared" si="187"/>
        <v/>
      </c>
      <c r="AD562" s="8" t="str">
        <f t="shared" si="192"/>
        <v/>
      </c>
      <c r="AE562" s="8" t="str">
        <f t="shared" si="188"/>
        <v/>
      </c>
      <c r="AF562" s="5">
        <f t="shared" si="189"/>
        <v>2007</v>
      </c>
      <c r="AG562" s="46">
        <v>559</v>
      </c>
      <c r="AH562" s="47" t="str">
        <f t="shared" si="179"/>
        <v/>
      </c>
      <c r="AI562" s="48" t="str">
        <f t="shared" si="180"/>
        <v/>
      </c>
      <c r="AK562" s="22" t="e">
        <f>TRIM(#REF!)</f>
        <v>#REF!</v>
      </c>
      <c r="AL562" s="23" t="e">
        <f>IF(#REF!=0,"",#REF!)</f>
        <v>#REF!</v>
      </c>
      <c r="AM562" s="19" t="e">
        <f>IF(#REF!=0,"",#REF!)</f>
        <v>#REF!</v>
      </c>
      <c r="AN562" s="23" t="e">
        <f>IF($AK562="","",#REF!)</f>
        <v>#REF!</v>
      </c>
      <c r="AO562" s="23" t="e">
        <f t="shared" si="190"/>
        <v>#REF!</v>
      </c>
      <c r="AP562" s="19" t="e">
        <f>IF(#REF!=0,"",#REF!)</f>
        <v>#REF!</v>
      </c>
      <c r="AQ562" s="19" t="e">
        <f>IF(#REF!=0,"",#REF!)</f>
        <v>#REF!</v>
      </c>
      <c r="AR562" s="19" t="e">
        <f>IF(#REF!=0,"",#REF!)</f>
        <v>#REF!</v>
      </c>
      <c r="AS562" s="19" t="e">
        <f>#REF!</f>
        <v>#REF!</v>
      </c>
    </row>
    <row r="563" spans="4:45" ht="19.5" thickTop="1" thickBot="1" x14ac:dyDescent="0.25">
      <c r="D563" s="1" t="str">
        <f t="shared" si="193"/>
        <v/>
      </c>
      <c r="E563" s="1" t="str">
        <f t="shared" si="194"/>
        <v/>
      </c>
      <c r="K563" s="19" t="str">
        <f t="shared" si="181"/>
        <v/>
      </c>
      <c r="L563" s="19">
        <f t="shared" si="191"/>
        <v>10000</v>
      </c>
      <c r="M563" s="22" t="str">
        <f>TRIM(Data!$N560)</f>
        <v>Cathy Dolan</v>
      </c>
      <c r="N563" s="22" t="str">
        <f>TRIM(Data!$A560)</f>
        <v>Cathy Dolan</v>
      </c>
      <c r="O563" s="23">
        <f>IF(Data!$B560=0,"",Data!$B560)</f>
        <v>2021</v>
      </c>
      <c r="P563" s="19" t="str">
        <f>IF(Data!$C560=0,"",Data!$C560)</f>
        <v>1</v>
      </c>
      <c r="Q563" s="23" t="str">
        <f>IF($M563="","",Data!$E560)</f>
        <v>L-VL</v>
      </c>
      <c r="R563" s="23" t="str">
        <f t="shared" si="182"/>
        <v>L</v>
      </c>
      <c r="S563" s="23" t="str">
        <f t="shared" si="183"/>
        <v>L</v>
      </c>
      <c r="T563" s="19" t="str">
        <f>IF(Data!$F560=0,"",Data!$F560)</f>
        <v/>
      </c>
      <c r="U563" s="19" t="str">
        <f>IF(Data!$G560=0,"",Data!$G560)</f>
        <v/>
      </c>
      <c r="V563" s="19" t="str">
        <f>IF(Data!$D560=0,"",Data!$D560)</f>
        <v/>
      </c>
      <c r="W563" s="19" t="str">
        <f>Data!$H560</f>
        <v>Japonica</v>
      </c>
      <c r="Y563" s="41" t="e">
        <f t="shared" si="178"/>
        <v>#REF!</v>
      </c>
      <c r="Z563" s="8">
        <f t="shared" si="184"/>
        <v>10000</v>
      </c>
      <c r="AA563" s="8" t="str">
        <f t="shared" si="185"/>
        <v>Cathy Dolan</v>
      </c>
      <c r="AB563" s="8" t="str">
        <f t="shared" si="186"/>
        <v>L</v>
      </c>
      <c r="AC563" s="8" t="str">
        <f t="shared" si="187"/>
        <v/>
      </c>
      <c r="AD563" s="8" t="str">
        <f t="shared" si="192"/>
        <v/>
      </c>
      <c r="AE563" s="8" t="str">
        <f t="shared" si="188"/>
        <v/>
      </c>
      <c r="AF563" s="5">
        <f t="shared" si="189"/>
        <v>2021</v>
      </c>
      <c r="AG563" s="46">
        <v>560</v>
      </c>
      <c r="AH563" s="47" t="str">
        <f t="shared" si="179"/>
        <v/>
      </c>
      <c r="AI563" s="48" t="str">
        <f t="shared" si="180"/>
        <v/>
      </c>
      <c r="AK563" s="22" t="e">
        <f>TRIM(#REF!)</f>
        <v>#REF!</v>
      </c>
      <c r="AL563" s="23" t="e">
        <f>IF(#REF!=0,"",#REF!)</f>
        <v>#REF!</v>
      </c>
      <c r="AM563" s="19" t="e">
        <f>IF(#REF!=0,"",#REF!)</f>
        <v>#REF!</v>
      </c>
      <c r="AN563" s="23" t="e">
        <f>IF($AK563="","",#REF!)</f>
        <v>#REF!</v>
      </c>
      <c r="AO563" s="23" t="e">
        <f t="shared" si="190"/>
        <v>#REF!</v>
      </c>
      <c r="AP563" s="19" t="e">
        <f>IF(#REF!=0,"",#REF!)</f>
        <v>#REF!</v>
      </c>
      <c r="AQ563" s="19" t="e">
        <f>IF(#REF!=0,"",#REF!)</f>
        <v>#REF!</v>
      </c>
      <c r="AR563" s="19" t="e">
        <f>IF(#REF!=0,"",#REF!)</f>
        <v>#REF!</v>
      </c>
      <c r="AS563" s="19" t="e">
        <f>#REF!</f>
        <v>#REF!</v>
      </c>
    </row>
    <row r="564" spans="4:45" ht="19.5" thickTop="1" thickBot="1" x14ac:dyDescent="0.25">
      <c r="D564" s="1" t="str">
        <f t="shared" si="193"/>
        <v/>
      </c>
      <c r="E564" s="1" t="str">
        <f t="shared" si="194"/>
        <v/>
      </c>
      <c r="K564" s="19" t="str">
        <f t="shared" si="181"/>
        <v/>
      </c>
      <c r="L564" s="19">
        <f t="shared" si="191"/>
        <v>10000</v>
      </c>
      <c r="M564" s="22" t="str">
        <f>TRIM(Data!$N561)</f>
        <v>Cathy Jones</v>
      </c>
      <c r="N564" s="22" t="str">
        <f>TRIM(Data!$A561)</f>
        <v>Cathy Jones</v>
      </c>
      <c r="O564" s="23">
        <f>IF(Data!$B561=0,"",Data!$B561)</f>
        <v>2002</v>
      </c>
      <c r="P564" s="19" t="str">
        <f>IF(Data!$C561=0,"",Data!$C561)</f>
        <v>1</v>
      </c>
      <c r="Q564" s="23" t="str">
        <f>IF($M564="","",Data!$E561)</f>
        <v>M</v>
      </c>
      <c r="R564" s="23" t="str">
        <f t="shared" si="182"/>
        <v>M</v>
      </c>
      <c r="S564" s="23" t="str">
        <f t="shared" si="183"/>
        <v>M</v>
      </c>
      <c r="T564" s="19" t="str">
        <f>IF(Data!$F561=0,"",Data!$F561)</f>
        <v/>
      </c>
      <c r="U564" s="19" t="str">
        <f>IF(Data!$G561=0,"",Data!$G561)</f>
        <v>FD</v>
      </c>
      <c r="V564" s="19" t="str">
        <f>IF(Data!$D561=0,"",Data!$D561)</f>
        <v/>
      </c>
      <c r="W564" s="19" t="str">
        <f>Data!$H561</f>
        <v>Japonica</v>
      </c>
      <c r="Y564" s="41" t="e">
        <f t="shared" si="178"/>
        <v>#REF!</v>
      </c>
      <c r="Z564" s="8">
        <f t="shared" si="184"/>
        <v>10000</v>
      </c>
      <c r="AA564" s="8" t="str">
        <f t="shared" si="185"/>
        <v>Cathy Jones</v>
      </c>
      <c r="AB564" s="8" t="str">
        <f t="shared" si="186"/>
        <v>M</v>
      </c>
      <c r="AC564" s="8" t="str">
        <f t="shared" si="187"/>
        <v/>
      </c>
      <c r="AD564" s="8" t="str">
        <f t="shared" si="192"/>
        <v>FD</v>
      </c>
      <c r="AE564" s="8" t="str">
        <f t="shared" si="188"/>
        <v/>
      </c>
      <c r="AF564" s="5">
        <f t="shared" si="189"/>
        <v>2002</v>
      </c>
      <c r="AG564" s="46">
        <v>561</v>
      </c>
      <c r="AH564" s="47" t="str">
        <f t="shared" si="179"/>
        <v/>
      </c>
      <c r="AI564" s="48" t="str">
        <f t="shared" si="180"/>
        <v/>
      </c>
      <c r="AK564" s="22" t="e">
        <f>TRIM(#REF!)</f>
        <v>#REF!</v>
      </c>
      <c r="AL564" s="23" t="e">
        <f>IF(#REF!=0,"",#REF!)</f>
        <v>#REF!</v>
      </c>
      <c r="AM564" s="19" t="e">
        <f>IF(#REF!=0,"",#REF!)</f>
        <v>#REF!</v>
      </c>
      <c r="AN564" s="23" t="e">
        <f>IF($AK564="","",#REF!)</f>
        <v>#REF!</v>
      </c>
      <c r="AO564" s="23" t="e">
        <f t="shared" si="190"/>
        <v>#REF!</v>
      </c>
      <c r="AP564" s="19" t="e">
        <f>IF(#REF!=0,"",#REF!)</f>
        <v>#REF!</v>
      </c>
      <c r="AQ564" s="19" t="e">
        <f>IF(#REF!=0,"",#REF!)</f>
        <v>#REF!</v>
      </c>
      <c r="AR564" s="19" t="e">
        <f>IF(#REF!=0,"",#REF!)</f>
        <v>#REF!</v>
      </c>
      <c r="AS564" s="19" t="e">
        <f>#REF!</f>
        <v>#REF!</v>
      </c>
    </row>
    <row r="565" spans="4:45" ht="19.5" thickTop="1" thickBot="1" x14ac:dyDescent="0.25">
      <c r="D565" s="1" t="str">
        <f t="shared" si="193"/>
        <v/>
      </c>
      <c r="E565" s="1" t="str">
        <f t="shared" si="194"/>
        <v/>
      </c>
      <c r="K565" s="19" t="str">
        <f t="shared" si="181"/>
        <v/>
      </c>
      <c r="L565" s="19">
        <f t="shared" si="191"/>
        <v>10000</v>
      </c>
      <c r="M565" s="22" t="str">
        <f>TRIM(Data!$N562)</f>
        <v>Cay McKenzie</v>
      </c>
      <c r="N565" s="22" t="str">
        <f>TRIM(Data!$A562)</f>
        <v>Cay McKenzie</v>
      </c>
      <c r="O565" s="23">
        <f>IF(Data!$B562=0,"",Data!$B562)</f>
        <v>1970</v>
      </c>
      <c r="P565" s="19" t="str">
        <f>IF(Data!$C562=0,"",Data!$C562)</f>
        <v>1</v>
      </c>
      <c r="Q565" s="23" t="str">
        <f>IF($M565="","",Data!$E562)</f>
        <v>L</v>
      </c>
      <c r="R565" s="23" t="str">
        <f t="shared" si="182"/>
        <v>L</v>
      </c>
      <c r="S565" s="23" t="str">
        <f t="shared" si="183"/>
        <v>L</v>
      </c>
      <c r="T565" s="19" t="str">
        <f>IF(Data!$F562=0,"",Data!$F562)</f>
        <v/>
      </c>
      <c r="U565" s="19" t="str">
        <f>IF(Data!$G562=0,"",Data!$G562)</f>
        <v/>
      </c>
      <c r="V565" s="19" t="str">
        <f>IF(Data!$D562=0,"",Data!$D562)</f>
        <v/>
      </c>
      <c r="W565" s="19" t="str">
        <f>Data!$H562</f>
        <v>Japonica</v>
      </c>
      <c r="Y565" s="41" t="e">
        <f t="shared" si="178"/>
        <v>#REF!</v>
      </c>
      <c r="Z565" s="8">
        <f t="shared" si="184"/>
        <v>10000</v>
      </c>
      <c r="AA565" s="8" t="str">
        <f t="shared" si="185"/>
        <v>Cay McKenzie</v>
      </c>
      <c r="AB565" s="8" t="str">
        <f t="shared" si="186"/>
        <v>L</v>
      </c>
      <c r="AC565" s="8" t="str">
        <f t="shared" si="187"/>
        <v/>
      </c>
      <c r="AD565" s="8" t="str">
        <f t="shared" si="192"/>
        <v/>
      </c>
      <c r="AE565" s="8" t="str">
        <f t="shared" si="188"/>
        <v/>
      </c>
      <c r="AF565" s="5">
        <f t="shared" si="189"/>
        <v>1970</v>
      </c>
      <c r="AG565" s="46">
        <v>562</v>
      </c>
      <c r="AH565" s="47" t="str">
        <f t="shared" si="179"/>
        <v/>
      </c>
      <c r="AI565" s="48" t="str">
        <f t="shared" si="180"/>
        <v/>
      </c>
      <c r="AK565" s="22" t="e">
        <f>TRIM(#REF!)</f>
        <v>#REF!</v>
      </c>
      <c r="AL565" s="23" t="e">
        <f>IF(#REF!=0,"",#REF!)</f>
        <v>#REF!</v>
      </c>
      <c r="AM565" s="19" t="e">
        <f>IF(#REF!=0,"",#REF!)</f>
        <v>#REF!</v>
      </c>
      <c r="AN565" s="23" t="e">
        <f>IF($AK565="","",#REF!)</f>
        <v>#REF!</v>
      </c>
      <c r="AO565" s="23" t="e">
        <f t="shared" si="190"/>
        <v>#REF!</v>
      </c>
      <c r="AP565" s="19" t="e">
        <f>IF(#REF!=0,"",#REF!)</f>
        <v>#REF!</v>
      </c>
      <c r="AQ565" s="19" t="e">
        <f>IF(#REF!=0,"",#REF!)</f>
        <v>#REF!</v>
      </c>
      <c r="AR565" s="19" t="e">
        <f>IF(#REF!=0,"",#REF!)</f>
        <v>#REF!</v>
      </c>
      <c r="AS565" s="19" t="e">
        <f>#REF!</f>
        <v>#REF!</v>
      </c>
    </row>
    <row r="566" spans="4:45" ht="19.5" thickTop="1" thickBot="1" x14ac:dyDescent="0.25">
      <c r="D566" s="1" t="str">
        <f t="shared" si="193"/>
        <v/>
      </c>
      <c r="E566" s="1" t="str">
        <f t="shared" si="194"/>
        <v/>
      </c>
      <c r="K566" s="19" t="str">
        <f t="shared" si="181"/>
        <v/>
      </c>
      <c r="L566" s="19">
        <f t="shared" si="191"/>
        <v>10000</v>
      </c>
      <c r="M566" s="22" t="str">
        <f>TRIM(Data!$N563)</f>
        <v>CDR Donald Oyler</v>
      </c>
      <c r="N566" s="22" t="str">
        <f>TRIM(Data!$A563)</f>
        <v>CDR Donald Oyler</v>
      </c>
      <c r="O566" s="23">
        <f>IF(Data!$B563=0,"",Data!$B563)</f>
        <v>2019</v>
      </c>
      <c r="P566" s="19" t="str">
        <f>IF(Data!$C563=0,"",Data!$C563)</f>
        <v>1</v>
      </c>
      <c r="Q566" s="23" t="str">
        <f>IF($M566="","",Data!$E563)</f>
        <v>M</v>
      </c>
      <c r="R566" s="23" t="str">
        <f t="shared" si="182"/>
        <v>M</v>
      </c>
      <c r="S566" s="23" t="str">
        <f t="shared" si="183"/>
        <v>M</v>
      </c>
      <c r="T566" s="19" t="str">
        <f>IF(Data!$F563=0,"",Data!$F563)</f>
        <v/>
      </c>
      <c r="U566" s="19" t="str">
        <f>IF(Data!$G563=0,"",Data!$G563)</f>
        <v/>
      </c>
      <c r="V566" s="19" t="str">
        <f>IF(Data!$D563=0,"",Data!$D563)</f>
        <v/>
      </c>
      <c r="W566" s="19" t="str">
        <f>Data!$H563</f>
        <v>Japonica</v>
      </c>
      <c r="Y566" s="41" t="e">
        <f t="shared" si="178"/>
        <v>#REF!</v>
      </c>
      <c r="Z566" s="8">
        <f t="shared" si="184"/>
        <v>10000</v>
      </c>
      <c r="AA566" s="8" t="str">
        <f t="shared" si="185"/>
        <v>CDR Donald Oyler</v>
      </c>
      <c r="AB566" s="8" t="str">
        <f t="shared" si="186"/>
        <v>M</v>
      </c>
      <c r="AC566" s="8" t="str">
        <f t="shared" si="187"/>
        <v/>
      </c>
      <c r="AD566" s="8" t="str">
        <f t="shared" si="192"/>
        <v/>
      </c>
      <c r="AE566" s="8" t="str">
        <f t="shared" si="188"/>
        <v/>
      </c>
      <c r="AF566" s="5">
        <f t="shared" si="189"/>
        <v>2019</v>
      </c>
      <c r="AG566" s="46">
        <v>563</v>
      </c>
      <c r="AH566" s="47" t="str">
        <f t="shared" si="179"/>
        <v/>
      </c>
      <c r="AI566" s="48" t="str">
        <f t="shared" si="180"/>
        <v/>
      </c>
      <c r="AK566" s="22" t="e">
        <f>TRIM(#REF!)</f>
        <v>#REF!</v>
      </c>
      <c r="AL566" s="23" t="e">
        <f>IF(#REF!=0,"",#REF!)</f>
        <v>#REF!</v>
      </c>
      <c r="AM566" s="19" t="e">
        <f>IF(#REF!=0,"",#REF!)</f>
        <v>#REF!</v>
      </c>
      <c r="AN566" s="23" t="e">
        <f>IF($AK566="","",#REF!)</f>
        <v>#REF!</v>
      </c>
      <c r="AO566" s="23" t="e">
        <f t="shared" si="190"/>
        <v>#REF!</v>
      </c>
      <c r="AP566" s="19" t="e">
        <f>IF(#REF!=0,"",#REF!)</f>
        <v>#REF!</v>
      </c>
      <c r="AQ566" s="19" t="e">
        <f>IF(#REF!=0,"",#REF!)</f>
        <v>#REF!</v>
      </c>
      <c r="AR566" s="19" t="e">
        <f>IF(#REF!=0,"",#REF!)</f>
        <v>#REF!</v>
      </c>
      <c r="AS566" s="19" t="e">
        <f>#REF!</f>
        <v>#REF!</v>
      </c>
    </row>
    <row r="567" spans="4:45" ht="19.5" thickTop="1" thickBot="1" x14ac:dyDescent="0.25">
      <c r="D567" s="1" t="str">
        <f t="shared" si="193"/>
        <v/>
      </c>
      <c r="E567" s="1" t="str">
        <f t="shared" si="194"/>
        <v/>
      </c>
      <c r="K567" s="19" t="str">
        <f t="shared" si="181"/>
        <v/>
      </c>
      <c r="L567" s="19">
        <f t="shared" si="191"/>
        <v>10000</v>
      </c>
      <c r="M567" s="22" t="str">
        <f>TRIM(Data!$N564)</f>
        <v>Cecella</v>
      </c>
      <c r="N567" s="22" t="str">
        <f>TRIM(Data!$A564)</f>
        <v>Cecella</v>
      </c>
      <c r="O567" s="23">
        <f>IF(Data!$B564=0,"",Data!$B564)</f>
        <v>1948</v>
      </c>
      <c r="P567" s="19" t="str">
        <f>IF(Data!$C564=0,"",Data!$C564)</f>
        <v/>
      </c>
      <c r="Q567" s="23" t="str">
        <f>IF($M567="","",Data!$E564)</f>
        <v>M</v>
      </c>
      <c r="R567" s="23" t="str">
        <f t="shared" si="182"/>
        <v>M</v>
      </c>
      <c r="S567" s="23" t="str">
        <f t="shared" si="183"/>
        <v>M</v>
      </c>
      <c r="T567" s="19" t="str">
        <f>IF(Data!$F564=0,"",Data!$F564)</f>
        <v/>
      </c>
      <c r="U567" s="19" t="str">
        <f>IF(Data!$G564=0,"",Data!$G564)</f>
        <v/>
      </c>
      <c r="V567" s="19" t="str">
        <f>IF(Data!$D564=0,"",Data!$D564)</f>
        <v/>
      </c>
      <c r="W567" s="19" t="str">
        <f>Data!$H564</f>
        <v>Japonica</v>
      </c>
      <c r="Y567" s="41" t="e">
        <f t="shared" si="178"/>
        <v>#REF!</v>
      </c>
      <c r="Z567" s="8">
        <f t="shared" si="184"/>
        <v>10000</v>
      </c>
      <c r="AA567" s="8" t="str">
        <f t="shared" si="185"/>
        <v>Cecella</v>
      </c>
      <c r="AB567" s="8" t="str">
        <f t="shared" si="186"/>
        <v>M</v>
      </c>
      <c r="AC567" s="8" t="str">
        <f t="shared" si="187"/>
        <v/>
      </c>
      <c r="AD567" s="8" t="str">
        <f t="shared" si="192"/>
        <v/>
      </c>
      <c r="AE567" s="8" t="str">
        <f t="shared" si="188"/>
        <v/>
      </c>
      <c r="AF567" s="5">
        <f t="shared" si="189"/>
        <v>1948</v>
      </c>
      <c r="AG567" s="46">
        <v>564</v>
      </c>
      <c r="AH567" s="47" t="str">
        <f t="shared" si="179"/>
        <v/>
      </c>
      <c r="AI567" s="48" t="str">
        <f t="shared" si="180"/>
        <v/>
      </c>
      <c r="AK567" s="22" t="e">
        <f>TRIM(#REF!)</f>
        <v>#REF!</v>
      </c>
      <c r="AL567" s="23" t="e">
        <f>IF(#REF!=0,"",#REF!)</f>
        <v>#REF!</v>
      </c>
      <c r="AM567" s="19" t="e">
        <f>IF(#REF!=0,"",#REF!)</f>
        <v>#REF!</v>
      </c>
      <c r="AN567" s="23" t="e">
        <f>IF($AK567="","",#REF!)</f>
        <v>#REF!</v>
      </c>
      <c r="AO567" s="23" t="e">
        <f t="shared" si="190"/>
        <v>#REF!</v>
      </c>
      <c r="AP567" s="19" t="e">
        <f>IF(#REF!=0,"",#REF!)</f>
        <v>#REF!</v>
      </c>
      <c r="AQ567" s="19" t="e">
        <f>IF(#REF!=0,"",#REF!)</f>
        <v>#REF!</v>
      </c>
      <c r="AR567" s="19" t="e">
        <f>IF(#REF!=0,"",#REF!)</f>
        <v>#REF!</v>
      </c>
      <c r="AS567" s="19" t="e">
        <f>#REF!</f>
        <v>#REF!</v>
      </c>
    </row>
    <row r="568" spans="4:45" ht="19.5" thickTop="1" thickBot="1" x14ac:dyDescent="0.25">
      <c r="D568" s="1" t="str">
        <f t="shared" si="193"/>
        <v/>
      </c>
      <c r="E568" s="1" t="str">
        <f t="shared" si="194"/>
        <v/>
      </c>
      <c r="K568" s="19" t="str">
        <f t="shared" si="181"/>
        <v/>
      </c>
      <c r="L568" s="19">
        <f t="shared" si="191"/>
        <v>10000</v>
      </c>
      <c r="M568" s="22" t="str">
        <f>TRIM(Data!$N565)</f>
        <v>Cecil Beard</v>
      </c>
      <c r="N568" s="22" t="str">
        <f>TRIM(Data!$A565)</f>
        <v>Cecil Beard</v>
      </c>
      <c r="O568" s="23">
        <f>IF(Data!$B565=0,"",Data!$B565)</f>
        <v>1994</v>
      </c>
      <c r="P568" s="19" t="str">
        <f>IF(Data!$C565=0,"",Data!$C565)</f>
        <v>1</v>
      </c>
      <c r="Q568" s="23" t="str">
        <f>IF($M568="","",Data!$E565)</f>
        <v>L</v>
      </c>
      <c r="R568" s="23" t="str">
        <f t="shared" si="182"/>
        <v>L</v>
      </c>
      <c r="S568" s="23" t="str">
        <f t="shared" si="183"/>
        <v>L</v>
      </c>
      <c r="T568" s="19" t="str">
        <f>IF(Data!$F565=0,"",Data!$F565)</f>
        <v/>
      </c>
      <c r="U568" s="19" t="str">
        <f>IF(Data!$G565=0,"",Data!$G565)</f>
        <v/>
      </c>
      <c r="V568" s="19" t="str">
        <f>IF(Data!$D565=0,"",Data!$D565)</f>
        <v/>
      </c>
      <c r="W568" s="19" t="str">
        <f>Data!$H565</f>
        <v>Japonica</v>
      </c>
      <c r="Y568" s="41" t="e">
        <f t="shared" si="178"/>
        <v>#REF!</v>
      </c>
      <c r="Z568" s="8">
        <f t="shared" si="184"/>
        <v>10000</v>
      </c>
      <c r="AA568" s="8" t="str">
        <f t="shared" si="185"/>
        <v>Cecil Beard</v>
      </c>
      <c r="AB568" s="8" t="str">
        <f t="shared" si="186"/>
        <v>L</v>
      </c>
      <c r="AC568" s="8" t="str">
        <f t="shared" si="187"/>
        <v/>
      </c>
      <c r="AD568" s="8" t="str">
        <f t="shared" si="192"/>
        <v/>
      </c>
      <c r="AE568" s="8" t="str">
        <f t="shared" si="188"/>
        <v/>
      </c>
      <c r="AF568" s="5">
        <f t="shared" si="189"/>
        <v>1994</v>
      </c>
      <c r="AG568" s="46">
        <v>565</v>
      </c>
      <c r="AH568" s="47" t="str">
        <f t="shared" si="179"/>
        <v/>
      </c>
      <c r="AI568" s="48" t="str">
        <f t="shared" si="180"/>
        <v/>
      </c>
      <c r="AK568" s="22" t="e">
        <f>TRIM(#REF!)</f>
        <v>#REF!</v>
      </c>
      <c r="AL568" s="23" t="e">
        <f>IF(#REF!=0,"",#REF!)</f>
        <v>#REF!</v>
      </c>
      <c r="AM568" s="19" t="e">
        <f>IF(#REF!=0,"",#REF!)</f>
        <v>#REF!</v>
      </c>
      <c r="AN568" s="23" t="e">
        <f>IF($AK568="","",#REF!)</f>
        <v>#REF!</v>
      </c>
      <c r="AO568" s="23" t="e">
        <f t="shared" si="190"/>
        <v>#REF!</v>
      </c>
      <c r="AP568" s="19" t="e">
        <f>IF(#REF!=0,"",#REF!)</f>
        <v>#REF!</v>
      </c>
      <c r="AQ568" s="19" t="e">
        <f>IF(#REF!=0,"",#REF!)</f>
        <v>#REF!</v>
      </c>
      <c r="AR568" s="19" t="e">
        <f>IF(#REF!=0,"",#REF!)</f>
        <v>#REF!</v>
      </c>
      <c r="AS568" s="19" t="e">
        <f>#REF!</f>
        <v>#REF!</v>
      </c>
    </row>
    <row r="569" spans="4:45" ht="19.5" thickTop="1" thickBot="1" x14ac:dyDescent="0.25">
      <c r="D569" s="1" t="str">
        <f t="shared" si="193"/>
        <v/>
      </c>
      <c r="E569" s="1" t="str">
        <f t="shared" si="194"/>
        <v/>
      </c>
      <c r="K569" s="19" t="str">
        <f t="shared" si="181"/>
        <v/>
      </c>
      <c r="L569" s="19">
        <f t="shared" si="191"/>
        <v>10000</v>
      </c>
      <c r="M569" s="22" t="str">
        <f>TRIM(Data!$N566)</f>
        <v>Cecile</v>
      </c>
      <c r="N569" s="22" t="str">
        <f>TRIM(Data!$A566)</f>
        <v>Cecile</v>
      </c>
      <c r="O569" s="23">
        <f>IF(Data!$B566=0,"",Data!$B566)</f>
        <v>1966</v>
      </c>
      <c r="P569" s="19" t="str">
        <f>IF(Data!$C566=0,"",Data!$C566)</f>
        <v/>
      </c>
      <c r="Q569" s="23" t="str">
        <f>IF($M569="","",Data!$E566)</f>
        <v>M</v>
      </c>
      <c r="R569" s="23" t="str">
        <f t="shared" si="182"/>
        <v>M</v>
      </c>
      <c r="S569" s="23" t="str">
        <f t="shared" si="183"/>
        <v>M</v>
      </c>
      <c r="T569" s="19" t="str">
        <f>IF(Data!$F566=0,"",Data!$F566)</f>
        <v/>
      </c>
      <c r="U569" s="19" t="str">
        <f>IF(Data!$G566=0,"",Data!$G566)</f>
        <v/>
      </c>
      <c r="V569" s="19" t="str">
        <f>IF(Data!$D566=0,"",Data!$D566)</f>
        <v/>
      </c>
      <c r="W569" s="19" t="str">
        <f>Data!$H566</f>
        <v>Japonica</v>
      </c>
      <c r="Y569" s="41" t="e">
        <f t="shared" si="178"/>
        <v>#REF!</v>
      </c>
      <c r="Z569" s="8">
        <f t="shared" si="184"/>
        <v>10000</v>
      </c>
      <c r="AA569" s="8" t="str">
        <f t="shared" si="185"/>
        <v>Cecile</v>
      </c>
      <c r="AB569" s="8" t="str">
        <f t="shared" si="186"/>
        <v>M</v>
      </c>
      <c r="AC569" s="8" t="str">
        <f t="shared" si="187"/>
        <v/>
      </c>
      <c r="AD569" s="8" t="str">
        <f t="shared" si="192"/>
        <v/>
      </c>
      <c r="AE569" s="8" t="str">
        <f t="shared" si="188"/>
        <v/>
      </c>
      <c r="AF569" s="5">
        <f t="shared" si="189"/>
        <v>1966</v>
      </c>
      <c r="AG569" s="46">
        <v>566</v>
      </c>
      <c r="AH569" s="47" t="str">
        <f t="shared" si="179"/>
        <v/>
      </c>
      <c r="AI569" s="48" t="str">
        <f t="shared" si="180"/>
        <v/>
      </c>
      <c r="AK569" s="22" t="e">
        <f>TRIM(#REF!)</f>
        <v>#REF!</v>
      </c>
      <c r="AL569" s="23" t="e">
        <f>IF(#REF!=0,"",#REF!)</f>
        <v>#REF!</v>
      </c>
      <c r="AM569" s="19" t="e">
        <f>IF(#REF!=0,"",#REF!)</f>
        <v>#REF!</v>
      </c>
      <c r="AN569" s="23" t="e">
        <f>IF($AK569="","",#REF!)</f>
        <v>#REF!</v>
      </c>
      <c r="AO569" s="23" t="e">
        <f t="shared" si="190"/>
        <v>#REF!</v>
      </c>
      <c r="AP569" s="19" t="e">
        <f>IF(#REF!=0,"",#REF!)</f>
        <v>#REF!</v>
      </c>
      <c r="AQ569" s="19" t="e">
        <f>IF(#REF!=0,"",#REF!)</f>
        <v>#REF!</v>
      </c>
      <c r="AR569" s="19" t="e">
        <f>IF(#REF!=0,"",#REF!)</f>
        <v>#REF!</v>
      </c>
      <c r="AS569" s="19" t="e">
        <f>#REF!</f>
        <v>#REF!</v>
      </c>
    </row>
    <row r="570" spans="4:45" ht="19.5" thickTop="1" thickBot="1" x14ac:dyDescent="0.25">
      <c r="D570" s="1" t="str">
        <f t="shared" si="193"/>
        <v/>
      </c>
      <c r="E570" s="1" t="str">
        <f t="shared" si="194"/>
        <v/>
      </c>
      <c r="K570" s="19" t="str">
        <f t="shared" si="181"/>
        <v/>
      </c>
      <c r="L570" s="19">
        <f t="shared" si="191"/>
        <v>10000</v>
      </c>
      <c r="M570" s="22" t="str">
        <f>TRIM(Data!$N567)</f>
        <v>Cecile Brunazzi</v>
      </c>
      <c r="N570" s="22" t="str">
        <f>TRIM(Data!$A567)</f>
        <v>Cecile Brunazzi</v>
      </c>
      <c r="O570" s="23">
        <f>IF(Data!$B567=0,"",Data!$B567)</f>
        <v>1957</v>
      </c>
      <c r="P570" s="19" t="str">
        <f>IF(Data!$C567=0,"",Data!$C567)</f>
        <v>1</v>
      </c>
      <c r="Q570" s="23" t="str">
        <f>IF($M570="","",Data!$E567)</f>
        <v>M</v>
      </c>
      <c r="R570" s="23" t="str">
        <f t="shared" si="182"/>
        <v>M</v>
      </c>
      <c r="S570" s="23" t="str">
        <f t="shared" si="183"/>
        <v>M</v>
      </c>
      <c r="T570" s="19" t="str">
        <f>IF(Data!$F567=0,"",Data!$F567)</f>
        <v/>
      </c>
      <c r="U570" s="19" t="str">
        <f>IF(Data!$G567=0,"",Data!$G567)</f>
        <v/>
      </c>
      <c r="V570" s="19" t="str">
        <f>IF(Data!$D567=0,"",Data!$D567)</f>
        <v/>
      </c>
      <c r="W570" s="19" t="str">
        <f>Data!$H567</f>
        <v>Japonica</v>
      </c>
      <c r="Y570" s="41" t="e">
        <f t="shared" si="178"/>
        <v>#REF!</v>
      </c>
      <c r="Z570" s="8">
        <f t="shared" si="184"/>
        <v>10000</v>
      </c>
      <c r="AA570" s="8" t="str">
        <f t="shared" si="185"/>
        <v>Cecile Brunazzi</v>
      </c>
      <c r="AB570" s="8" t="str">
        <f t="shared" si="186"/>
        <v>M</v>
      </c>
      <c r="AC570" s="8" t="str">
        <f t="shared" si="187"/>
        <v/>
      </c>
      <c r="AD570" s="8" t="str">
        <f t="shared" si="192"/>
        <v/>
      </c>
      <c r="AE570" s="8" t="str">
        <f t="shared" si="188"/>
        <v/>
      </c>
      <c r="AF570" s="5">
        <f t="shared" si="189"/>
        <v>1957</v>
      </c>
      <c r="AG570" s="46">
        <v>567</v>
      </c>
      <c r="AH570" s="47" t="str">
        <f t="shared" si="179"/>
        <v/>
      </c>
      <c r="AI570" s="48" t="str">
        <f t="shared" si="180"/>
        <v/>
      </c>
      <c r="AK570" s="22" t="e">
        <f>TRIM(#REF!)</f>
        <v>#REF!</v>
      </c>
      <c r="AL570" s="23" t="e">
        <f>IF(#REF!=0,"",#REF!)</f>
        <v>#REF!</v>
      </c>
      <c r="AM570" s="19" t="e">
        <f>IF(#REF!=0,"",#REF!)</f>
        <v>#REF!</v>
      </c>
      <c r="AN570" s="23" t="e">
        <f>IF($AK570="","",#REF!)</f>
        <v>#REF!</v>
      </c>
      <c r="AO570" s="23" t="e">
        <f t="shared" si="190"/>
        <v>#REF!</v>
      </c>
      <c r="AP570" s="19" t="e">
        <f>IF(#REF!=0,"",#REF!)</f>
        <v>#REF!</v>
      </c>
      <c r="AQ570" s="19" t="e">
        <f>IF(#REF!=0,"",#REF!)</f>
        <v>#REF!</v>
      </c>
      <c r="AR570" s="19" t="e">
        <f>IF(#REF!=0,"",#REF!)</f>
        <v>#REF!</v>
      </c>
      <c r="AS570" s="19" t="e">
        <f>#REF!</f>
        <v>#REF!</v>
      </c>
    </row>
    <row r="571" spans="4:45" ht="19.5" thickTop="1" thickBot="1" x14ac:dyDescent="0.25">
      <c r="D571" s="1" t="str">
        <f t="shared" si="193"/>
        <v/>
      </c>
      <c r="E571" s="1" t="str">
        <f t="shared" si="194"/>
        <v/>
      </c>
      <c r="K571" s="19" t="str">
        <f t="shared" si="181"/>
        <v/>
      </c>
      <c r="L571" s="19">
        <f t="shared" si="191"/>
        <v>10000</v>
      </c>
      <c r="M571" s="22" t="str">
        <f>TRIM(Data!$N568)</f>
        <v>Cecilia</v>
      </c>
      <c r="N571" s="22" t="str">
        <f>TRIM(Data!$A568)</f>
        <v>Cecilia (Sasanqua)</v>
      </c>
      <c r="O571" s="23">
        <f>IF(Data!$B568=0,"",Data!$B568)</f>
        <v>2008</v>
      </c>
      <c r="P571" s="19" t="str">
        <f>IF(Data!$C568=0,"",Data!$C568)</f>
        <v>1</v>
      </c>
      <c r="Q571" s="23" t="str">
        <f>IF($M571="","",Data!$E568)</f>
        <v>L</v>
      </c>
      <c r="R571" s="23" t="str">
        <f t="shared" si="182"/>
        <v>L</v>
      </c>
      <c r="S571" s="23" t="str">
        <f t="shared" si="183"/>
        <v>L</v>
      </c>
      <c r="T571" s="19" t="str">
        <f>IF(Data!$F568=0,"",Data!$F568)</f>
        <v/>
      </c>
      <c r="U571" s="19" t="str">
        <f>IF(Data!$G568=0,"",Data!$G568)</f>
        <v/>
      </c>
      <c r="V571" s="19" t="str">
        <f>IF(Data!$D568=0,"",Data!$D568)</f>
        <v/>
      </c>
      <c r="W571" s="19" t="str">
        <f>Data!$H568</f>
        <v>Sasanqua</v>
      </c>
      <c r="Y571" s="41" t="e">
        <f t="shared" si="178"/>
        <v>#REF!</v>
      </c>
      <c r="Z571" s="8">
        <f t="shared" si="184"/>
        <v>10000</v>
      </c>
      <c r="AA571" s="8" t="str">
        <f t="shared" si="185"/>
        <v>Cecilia</v>
      </c>
      <c r="AB571" s="8" t="str">
        <f t="shared" si="186"/>
        <v>L</v>
      </c>
      <c r="AC571" s="8" t="str">
        <f t="shared" si="187"/>
        <v/>
      </c>
      <c r="AD571" s="8" t="str">
        <f t="shared" si="192"/>
        <v/>
      </c>
      <c r="AE571" s="8" t="str">
        <f t="shared" si="188"/>
        <v/>
      </c>
      <c r="AF571" s="5">
        <f t="shared" si="189"/>
        <v>2008</v>
      </c>
      <c r="AG571" s="46">
        <v>568</v>
      </c>
      <c r="AH571" s="47" t="str">
        <f t="shared" si="179"/>
        <v/>
      </c>
      <c r="AI571" s="48" t="str">
        <f t="shared" si="180"/>
        <v/>
      </c>
      <c r="AK571" s="22" t="e">
        <f>TRIM(#REF!)</f>
        <v>#REF!</v>
      </c>
      <c r="AL571" s="23" t="e">
        <f>IF(#REF!=0,"",#REF!)</f>
        <v>#REF!</v>
      </c>
      <c r="AM571" s="19" t="e">
        <f>IF(#REF!=0,"",#REF!)</f>
        <v>#REF!</v>
      </c>
      <c r="AN571" s="23" t="e">
        <f>IF($AK571="","",#REF!)</f>
        <v>#REF!</v>
      </c>
      <c r="AO571" s="23" t="e">
        <f t="shared" si="190"/>
        <v>#REF!</v>
      </c>
      <c r="AP571" s="19" t="e">
        <f>IF(#REF!=0,"",#REF!)</f>
        <v>#REF!</v>
      </c>
      <c r="AQ571" s="19" t="e">
        <f>IF(#REF!=0,"",#REF!)</f>
        <v>#REF!</v>
      </c>
      <c r="AR571" s="19" t="e">
        <f>IF(#REF!=0,"",#REF!)</f>
        <v>#REF!</v>
      </c>
      <c r="AS571" s="19" t="e">
        <f>#REF!</f>
        <v>#REF!</v>
      </c>
    </row>
    <row r="572" spans="4:45" ht="19.5" thickTop="1" thickBot="1" x14ac:dyDescent="0.25">
      <c r="D572" s="1" t="str">
        <f t="shared" si="193"/>
        <v/>
      </c>
      <c r="E572" s="1" t="str">
        <f t="shared" si="194"/>
        <v/>
      </c>
      <c r="K572" s="19" t="str">
        <f t="shared" si="181"/>
        <v/>
      </c>
      <c r="L572" s="19">
        <f t="shared" si="191"/>
        <v>10000</v>
      </c>
      <c r="M572" s="22" t="str">
        <f>TRIM(Data!$N569)</f>
        <v>Celebrity</v>
      </c>
      <c r="N572" s="22" t="str">
        <f>TRIM(Data!$A569)</f>
        <v>Celebrity</v>
      </c>
      <c r="O572" s="23">
        <f>IF(Data!$B569=0,"",Data!$B569)</f>
        <v>1959</v>
      </c>
      <c r="P572" s="19" t="str">
        <f>IF(Data!$C569=0,"",Data!$C569)</f>
        <v>1</v>
      </c>
      <c r="Q572" s="23" t="str">
        <f>IF($M572="","",Data!$E569)</f>
        <v>M</v>
      </c>
      <c r="R572" s="23" t="str">
        <f t="shared" si="182"/>
        <v>M</v>
      </c>
      <c r="S572" s="23" t="str">
        <f t="shared" si="183"/>
        <v>M</v>
      </c>
      <c r="T572" s="19" t="str">
        <f>IF(Data!$F569=0,"",Data!$F569)</f>
        <v/>
      </c>
      <c r="U572" s="19" t="str">
        <f>IF(Data!$G569=0,"",Data!$G569)</f>
        <v/>
      </c>
      <c r="V572" s="19" t="str">
        <f>IF(Data!$D569=0,"",Data!$D569)</f>
        <v/>
      </c>
      <c r="W572" s="19" t="str">
        <f>Data!$H569</f>
        <v>Japonica</v>
      </c>
      <c r="Y572" s="41" t="e">
        <f t="shared" si="178"/>
        <v>#REF!</v>
      </c>
      <c r="Z572" s="8">
        <f t="shared" si="184"/>
        <v>10000</v>
      </c>
      <c r="AA572" s="8" t="str">
        <f t="shared" si="185"/>
        <v>Celebrity</v>
      </c>
      <c r="AB572" s="8" t="str">
        <f t="shared" si="186"/>
        <v>M</v>
      </c>
      <c r="AC572" s="8" t="str">
        <f t="shared" si="187"/>
        <v/>
      </c>
      <c r="AD572" s="8" t="str">
        <f t="shared" si="192"/>
        <v/>
      </c>
      <c r="AE572" s="8" t="str">
        <f t="shared" si="188"/>
        <v/>
      </c>
      <c r="AF572" s="5">
        <f t="shared" si="189"/>
        <v>1959</v>
      </c>
      <c r="AG572" s="46">
        <v>569</v>
      </c>
      <c r="AH572" s="47" t="str">
        <f t="shared" si="179"/>
        <v/>
      </c>
      <c r="AI572" s="48" t="str">
        <f t="shared" si="180"/>
        <v/>
      </c>
      <c r="AK572" s="22" t="e">
        <f>TRIM(#REF!)</f>
        <v>#REF!</v>
      </c>
      <c r="AL572" s="23" t="e">
        <f>IF(#REF!=0,"",#REF!)</f>
        <v>#REF!</v>
      </c>
      <c r="AM572" s="19" t="e">
        <f>IF(#REF!=0,"",#REF!)</f>
        <v>#REF!</v>
      </c>
      <c r="AN572" s="23" t="e">
        <f>IF($AK572="","",#REF!)</f>
        <v>#REF!</v>
      </c>
      <c r="AO572" s="23" t="e">
        <f t="shared" si="190"/>
        <v>#REF!</v>
      </c>
      <c r="AP572" s="19" t="e">
        <f>IF(#REF!=0,"",#REF!)</f>
        <v>#REF!</v>
      </c>
      <c r="AQ572" s="19" t="e">
        <f>IF(#REF!=0,"",#REF!)</f>
        <v>#REF!</v>
      </c>
      <c r="AR572" s="19" t="e">
        <f>IF(#REF!=0,"",#REF!)</f>
        <v>#REF!</v>
      </c>
      <c r="AS572" s="19" t="e">
        <f>#REF!</f>
        <v>#REF!</v>
      </c>
    </row>
    <row r="573" spans="4:45" ht="19.5" thickTop="1" thickBot="1" x14ac:dyDescent="0.25">
      <c r="D573" s="1" t="str">
        <f t="shared" si="193"/>
        <v/>
      </c>
      <c r="E573" s="1" t="str">
        <f t="shared" si="194"/>
        <v/>
      </c>
      <c r="K573" s="19" t="str">
        <f t="shared" si="181"/>
        <v/>
      </c>
      <c r="L573" s="19">
        <f t="shared" si="191"/>
        <v>10000</v>
      </c>
      <c r="M573" s="22" t="str">
        <f>TRIM(Data!$N570)</f>
        <v>Celeste M. Richard</v>
      </c>
      <c r="N573" s="22" t="str">
        <f>TRIM(Data!$A570)</f>
        <v>Celeste M. Richard</v>
      </c>
      <c r="O573" s="23">
        <f>IF(Data!$B570=0,"",Data!$B570)</f>
        <v>2020</v>
      </c>
      <c r="P573" s="19" t="str">
        <f>IF(Data!$C570=0,"",Data!$C570)</f>
        <v>1</v>
      </c>
      <c r="Q573" s="23" t="str">
        <f>IF($M573="","",Data!$E570)</f>
        <v>L</v>
      </c>
      <c r="R573" s="23" t="str">
        <f t="shared" si="182"/>
        <v>L</v>
      </c>
      <c r="S573" s="23" t="str">
        <f t="shared" si="183"/>
        <v>L</v>
      </c>
      <c r="T573" s="19" t="str">
        <f>IF(Data!$F570=0,"",Data!$F570)</f>
        <v/>
      </c>
      <c r="U573" s="19" t="str">
        <f>IF(Data!$G570=0,"",Data!$G570)</f>
        <v/>
      </c>
      <c r="V573" s="19" t="str">
        <f>IF(Data!$D570=0,"",Data!$D570)</f>
        <v/>
      </c>
      <c r="W573" s="19" t="str">
        <f>Data!$H570</f>
        <v>Japonica</v>
      </c>
      <c r="Y573" s="41" t="e">
        <f t="shared" si="178"/>
        <v>#REF!</v>
      </c>
      <c r="Z573" s="8">
        <f t="shared" si="184"/>
        <v>10000</v>
      </c>
      <c r="AA573" s="8" t="str">
        <f t="shared" si="185"/>
        <v>Celeste M. Richard</v>
      </c>
      <c r="AB573" s="8" t="str">
        <f t="shared" si="186"/>
        <v>L</v>
      </c>
      <c r="AC573" s="8" t="str">
        <f t="shared" si="187"/>
        <v/>
      </c>
      <c r="AD573" s="8" t="str">
        <f t="shared" si="192"/>
        <v/>
      </c>
      <c r="AE573" s="8" t="str">
        <f t="shared" si="188"/>
        <v/>
      </c>
      <c r="AF573" s="5">
        <f t="shared" si="189"/>
        <v>2020</v>
      </c>
      <c r="AG573" s="46">
        <v>570</v>
      </c>
      <c r="AH573" s="47" t="str">
        <f t="shared" si="179"/>
        <v/>
      </c>
      <c r="AI573" s="48" t="str">
        <f t="shared" si="180"/>
        <v/>
      </c>
      <c r="AK573" s="22" t="e">
        <f>TRIM(#REF!)</f>
        <v>#REF!</v>
      </c>
      <c r="AL573" s="23" t="e">
        <f>IF(#REF!=0,"",#REF!)</f>
        <v>#REF!</v>
      </c>
      <c r="AM573" s="19" t="e">
        <f>IF(#REF!=0,"",#REF!)</f>
        <v>#REF!</v>
      </c>
      <c r="AN573" s="23" t="e">
        <f>IF($AK573="","",#REF!)</f>
        <v>#REF!</v>
      </c>
      <c r="AO573" s="23" t="e">
        <f t="shared" si="190"/>
        <v>#REF!</v>
      </c>
      <c r="AP573" s="19" t="e">
        <f>IF(#REF!=0,"",#REF!)</f>
        <v>#REF!</v>
      </c>
      <c r="AQ573" s="19" t="e">
        <f>IF(#REF!=0,"",#REF!)</f>
        <v>#REF!</v>
      </c>
      <c r="AR573" s="19" t="e">
        <f>IF(#REF!=0,"",#REF!)</f>
        <v>#REF!</v>
      </c>
      <c r="AS573" s="19" t="e">
        <f>#REF!</f>
        <v>#REF!</v>
      </c>
    </row>
    <row r="574" spans="4:45" ht="19.5" thickTop="1" thickBot="1" x14ac:dyDescent="0.25">
      <c r="D574" s="1" t="str">
        <f t="shared" si="193"/>
        <v/>
      </c>
      <c r="E574" s="1" t="str">
        <f t="shared" si="194"/>
        <v/>
      </c>
      <c r="K574" s="19" t="str">
        <f t="shared" si="181"/>
        <v/>
      </c>
      <c r="L574" s="19">
        <f t="shared" si="191"/>
        <v>10000</v>
      </c>
      <c r="M574" s="22" t="str">
        <f>TRIM(Data!$N571)</f>
        <v>Cereus Gardeners</v>
      </c>
      <c r="N574" s="22" t="str">
        <f>TRIM(Data!$A571)</f>
        <v>Cereus Gardeners</v>
      </c>
      <c r="O574" s="23">
        <f>IF(Data!$B571=0,"",Data!$B571)</f>
        <v>1995</v>
      </c>
      <c r="P574" s="19" t="str">
        <f>IF(Data!$C571=0,"",Data!$C571)</f>
        <v/>
      </c>
      <c r="Q574" s="23" t="str">
        <f>IF($M574="","",Data!$E571)</f>
        <v>M</v>
      </c>
      <c r="R574" s="23" t="str">
        <f t="shared" si="182"/>
        <v>M</v>
      </c>
      <c r="S574" s="23" t="str">
        <f t="shared" si="183"/>
        <v>M</v>
      </c>
      <c r="T574" s="19" t="str">
        <f>IF(Data!$F571=0,"",Data!$F571)</f>
        <v/>
      </c>
      <c r="U574" s="19" t="str">
        <f>IF(Data!$G571=0,"",Data!$G571)</f>
        <v>FD</v>
      </c>
      <c r="V574" s="19" t="str">
        <f>IF(Data!$D571=0,"",Data!$D571)</f>
        <v/>
      </c>
      <c r="W574" s="19" t="str">
        <f>Data!$H571</f>
        <v>Japonica</v>
      </c>
      <c r="Y574" s="41" t="e">
        <f t="shared" si="178"/>
        <v>#REF!</v>
      </c>
      <c r="Z574" s="8">
        <f t="shared" si="184"/>
        <v>10000</v>
      </c>
      <c r="AA574" s="8" t="str">
        <f t="shared" si="185"/>
        <v>Cereus Gardeners</v>
      </c>
      <c r="AB574" s="8" t="str">
        <f t="shared" si="186"/>
        <v>M</v>
      </c>
      <c r="AC574" s="8" t="str">
        <f t="shared" si="187"/>
        <v/>
      </c>
      <c r="AD574" s="8" t="str">
        <f t="shared" si="192"/>
        <v>FD</v>
      </c>
      <c r="AE574" s="8" t="str">
        <f t="shared" si="188"/>
        <v/>
      </c>
      <c r="AF574" s="5">
        <f t="shared" si="189"/>
        <v>1995</v>
      </c>
      <c r="AG574" s="46">
        <v>571</v>
      </c>
      <c r="AH574" s="47" t="str">
        <f t="shared" si="179"/>
        <v/>
      </c>
      <c r="AI574" s="48" t="str">
        <f t="shared" si="180"/>
        <v/>
      </c>
      <c r="AK574" s="22" t="e">
        <f>TRIM(#REF!)</f>
        <v>#REF!</v>
      </c>
      <c r="AL574" s="23" t="e">
        <f>IF(#REF!=0,"",#REF!)</f>
        <v>#REF!</v>
      </c>
      <c r="AM574" s="19" t="e">
        <f>IF(#REF!=0,"",#REF!)</f>
        <v>#REF!</v>
      </c>
      <c r="AN574" s="23" t="e">
        <f>IF($AK574="","",#REF!)</f>
        <v>#REF!</v>
      </c>
      <c r="AO574" s="23" t="e">
        <f t="shared" si="190"/>
        <v>#REF!</v>
      </c>
      <c r="AP574" s="19" t="e">
        <f>IF(#REF!=0,"",#REF!)</f>
        <v>#REF!</v>
      </c>
      <c r="AQ574" s="19" t="e">
        <f>IF(#REF!=0,"",#REF!)</f>
        <v>#REF!</v>
      </c>
      <c r="AR574" s="19" t="e">
        <f>IF(#REF!=0,"",#REF!)</f>
        <v>#REF!</v>
      </c>
      <c r="AS574" s="19" t="e">
        <f>#REF!</f>
        <v>#REF!</v>
      </c>
    </row>
    <row r="575" spans="4:45" ht="19.5" thickTop="1" thickBot="1" x14ac:dyDescent="0.25">
      <c r="D575" s="1" t="str">
        <f t="shared" si="193"/>
        <v/>
      </c>
      <c r="E575" s="1" t="str">
        <f t="shared" si="194"/>
        <v/>
      </c>
      <c r="K575" s="19" t="str">
        <f t="shared" si="181"/>
        <v/>
      </c>
      <c r="L575" s="19">
        <f t="shared" si="191"/>
        <v>10000</v>
      </c>
      <c r="M575" s="22" t="str">
        <f>TRIM(Data!$N572)</f>
        <v>Challenger</v>
      </c>
      <c r="N575" s="22" t="str">
        <f>TRIM(Data!$A572)</f>
        <v>Challenger</v>
      </c>
      <c r="O575" s="23">
        <f>IF(Data!$B572=0,"",Data!$B572)</f>
        <v>1944</v>
      </c>
      <c r="P575" s="19" t="str">
        <f>IF(Data!$C572=0,"",Data!$C572)</f>
        <v>1</v>
      </c>
      <c r="Q575" s="23" t="str">
        <f>IF($M575="","",Data!$E572)</f>
        <v>M</v>
      </c>
      <c r="R575" s="23" t="str">
        <f t="shared" si="182"/>
        <v>M</v>
      </c>
      <c r="S575" s="23" t="str">
        <f t="shared" si="183"/>
        <v>M</v>
      </c>
      <c r="T575" s="19" t="str">
        <f>IF(Data!$F572=0,"",Data!$F572)</f>
        <v/>
      </c>
      <c r="U575" s="19" t="str">
        <f>IF(Data!$G572=0,"",Data!$G572)</f>
        <v/>
      </c>
      <c r="V575" s="19" t="str">
        <f>IF(Data!$D572=0,"",Data!$D572)</f>
        <v/>
      </c>
      <c r="W575" s="19" t="str">
        <f>Data!$H572</f>
        <v>Japonica</v>
      </c>
      <c r="Y575" s="41" t="e">
        <f t="shared" si="178"/>
        <v>#REF!</v>
      </c>
      <c r="Z575" s="8">
        <f t="shared" si="184"/>
        <v>10000</v>
      </c>
      <c r="AA575" s="8" t="str">
        <f t="shared" si="185"/>
        <v>Challenger</v>
      </c>
      <c r="AB575" s="8" t="str">
        <f t="shared" si="186"/>
        <v>M</v>
      </c>
      <c r="AC575" s="8" t="str">
        <f t="shared" si="187"/>
        <v/>
      </c>
      <c r="AD575" s="8" t="str">
        <f t="shared" si="192"/>
        <v/>
      </c>
      <c r="AE575" s="8" t="str">
        <f t="shared" si="188"/>
        <v/>
      </c>
      <c r="AF575" s="5">
        <f t="shared" si="189"/>
        <v>1944</v>
      </c>
      <c r="AG575" s="46">
        <v>572</v>
      </c>
      <c r="AH575" s="47" t="str">
        <f t="shared" si="179"/>
        <v/>
      </c>
      <c r="AI575" s="48" t="str">
        <f t="shared" si="180"/>
        <v/>
      </c>
      <c r="AK575" s="22" t="e">
        <f>TRIM(#REF!)</f>
        <v>#REF!</v>
      </c>
      <c r="AL575" s="23" t="e">
        <f>IF(#REF!=0,"",#REF!)</f>
        <v>#REF!</v>
      </c>
      <c r="AM575" s="19" t="e">
        <f>IF(#REF!=0,"",#REF!)</f>
        <v>#REF!</v>
      </c>
      <c r="AN575" s="23" t="e">
        <f>IF($AK575="","",#REF!)</f>
        <v>#REF!</v>
      </c>
      <c r="AO575" s="23" t="e">
        <f t="shared" si="190"/>
        <v>#REF!</v>
      </c>
      <c r="AP575" s="19" t="e">
        <f>IF(#REF!=0,"",#REF!)</f>
        <v>#REF!</v>
      </c>
      <c r="AQ575" s="19" t="e">
        <f>IF(#REF!=0,"",#REF!)</f>
        <v>#REF!</v>
      </c>
      <c r="AR575" s="19" t="e">
        <f>IF(#REF!=0,"",#REF!)</f>
        <v>#REF!</v>
      </c>
      <c r="AS575" s="19" t="e">
        <f>#REF!</f>
        <v>#REF!</v>
      </c>
    </row>
    <row r="576" spans="4:45" ht="19.5" thickTop="1" thickBot="1" x14ac:dyDescent="0.25">
      <c r="D576" s="1" t="str">
        <f t="shared" si="193"/>
        <v/>
      </c>
      <c r="E576" s="1" t="str">
        <f t="shared" si="194"/>
        <v/>
      </c>
      <c r="K576" s="19" t="str">
        <f t="shared" si="181"/>
        <v/>
      </c>
      <c r="L576" s="19">
        <f t="shared" si="191"/>
        <v>10000</v>
      </c>
      <c r="M576" s="22" t="str">
        <f>TRIM(Data!$N573)</f>
        <v>Chandleri Elegans (See Elegans [Chandler] Variegated)</v>
      </c>
      <c r="N576" s="22" t="str">
        <f>TRIM(Data!$A573)</f>
        <v>Chandleri Elegans (See Elegans [Chandler] Variegated)</v>
      </c>
      <c r="O576" s="23">
        <f>IF(Data!$B573=0,"",Data!$B573)</f>
        <v>1946</v>
      </c>
      <c r="P576" s="19" t="str">
        <f>IF(Data!$C573=0,"",Data!$C573)</f>
        <v/>
      </c>
      <c r="Q576" s="23" t="str">
        <f>IF($M576="","",Data!$E573)</f>
        <v>L-VL</v>
      </c>
      <c r="R576" s="23" t="str">
        <f t="shared" si="182"/>
        <v>L</v>
      </c>
      <c r="S576" s="23" t="str">
        <f t="shared" si="183"/>
        <v>L</v>
      </c>
      <c r="T576" s="19" t="str">
        <f>IF(Data!$F573=0,"",Data!$F573)</f>
        <v/>
      </c>
      <c r="U576" s="19" t="str">
        <f>IF(Data!$G573=0,"",Data!$G573)</f>
        <v/>
      </c>
      <c r="V576" s="19" t="str">
        <f>IF(Data!$D573=0,"",Data!$D573)</f>
        <v/>
      </c>
      <c r="W576" s="19" t="str">
        <f>Data!$H573</f>
        <v>Japonica</v>
      </c>
      <c r="Y576" s="41" t="e">
        <f t="shared" si="178"/>
        <v>#REF!</v>
      </c>
      <c r="Z576" s="8">
        <f t="shared" si="184"/>
        <v>10000</v>
      </c>
      <c r="AA576" s="8" t="str">
        <f t="shared" si="185"/>
        <v>Chandleri Elegans (See Elegans [Chandler] Variegated)</v>
      </c>
      <c r="AB576" s="8" t="str">
        <f t="shared" si="186"/>
        <v>L</v>
      </c>
      <c r="AC576" s="8" t="str">
        <f t="shared" si="187"/>
        <v/>
      </c>
      <c r="AD576" s="8" t="str">
        <f t="shared" si="192"/>
        <v/>
      </c>
      <c r="AE576" s="8" t="str">
        <f t="shared" si="188"/>
        <v/>
      </c>
      <c r="AF576" s="5">
        <f t="shared" si="189"/>
        <v>1946</v>
      </c>
      <c r="AG576" s="46">
        <v>573</v>
      </c>
      <c r="AH576" s="47" t="str">
        <f t="shared" si="179"/>
        <v/>
      </c>
      <c r="AI576" s="48" t="str">
        <f t="shared" si="180"/>
        <v/>
      </c>
      <c r="AK576" s="22" t="e">
        <f>TRIM(#REF!)</f>
        <v>#REF!</v>
      </c>
      <c r="AL576" s="23" t="e">
        <f>IF(#REF!=0,"",#REF!)</f>
        <v>#REF!</v>
      </c>
      <c r="AM576" s="19" t="e">
        <f>IF(#REF!=0,"",#REF!)</f>
        <v>#REF!</v>
      </c>
      <c r="AN576" s="23" t="e">
        <f>IF($AK576="","",#REF!)</f>
        <v>#REF!</v>
      </c>
      <c r="AO576" s="23" t="e">
        <f t="shared" si="190"/>
        <v>#REF!</v>
      </c>
      <c r="AP576" s="19" t="e">
        <f>IF(#REF!=0,"",#REF!)</f>
        <v>#REF!</v>
      </c>
      <c r="AQ576" s="19" t="e">
        <f>IF(#REF!=0,"",#REF!)</f>
        <v>#REF!</v>
      </c>
      <c r="AR576" s="19" t="e">
        <f>IF(#REF!=0,"",#REF!)</f>
        <v>#REF!</v>
      </c>
      <c r="AS576" s="19" t="e">
        <f>#REF!</f>
        <v>#REF!</v>
      </c>
    </row>
    <row r="577" spans="4:45" ht="19.5" thickTop="1" thickBot="1" x14ac:dyDescent="0.25">
      <c r="D577" s="1" t="str">
        <f t="shared" si="193"/>
        <v/>
      </c>
      <c r="E577" s="1" t="str">
        <f t="shared" si="194"/>
        <v/>
      </c>
      <c r="K577" s="19" t="str">
        <f t="shared" si="181"/>
        <v/>
      </c>
      <c r="L577" s="19">
        <f t="shared" si="191"/>
        <v>10000</v>
      </c>
      <c r="M577" s="22" t="str">
        <f>TRIM(Data!$N574)</f>
        <v>Chang's Temple</v>
      </c>
      <c r="N577" s="22" t="str">
        <f>TRIM(Data!$A574)</f>
        <v>Chang's Temple (R)</v>
      </c>
      <c r="O577" s="23">
        <f>IF(Data!$B574=0,"",Data!$B574)</f>
        <v>1964</v>
      </c>
      <c r="P577" s="19" t="str">
        <f>IF(Data!$C574=0,"",Data!$C574)</f>
        <v>1</v>
      </c>
      <c r="Q577" s="23" t="str">
        <f>IF($M577="","",Data!$E574)</f>
        <v>VL</v>
      </c>
      <c r="R577" s="23" t="str">
        <f t="shared" si="182"/>
        <v>VL</v>
      </c>
      <c r="S577" s="23" t="str">
        <f t="shared" si="183"/>
        <v>VL</v>
      </c>
      <c r="T577" s="19" t="str">
        <f>IF(Data!$F574=0,"",Data!$F574)</f>
        <v/>
      </c>
      <c r="U577" s="19" t="str">
        <f>IF(Data!$G574=0,"",Data!$G574)</f>
        <v/>
      </c>
      <c r="V577" s="19" t="str">
        <f>IF(Data!$D574=0,"",Data!$D574)</f>
        <v/>
      </c>
      <c r="W577" s="19" t="str">
        <f>Data!$H574</f>
        <v>Reticulata</v>
      </c>
      <c r="Y577" s="41" t="e">
        <f t="shared" si="178"/>
        <v>#REF!</v>
      </c>
      <c r="Z577" s="8">
        <f t="shared" si="184"/>
        <v>10000</v>
      </c>
      <c r="AA577" s="8" t="str">
        <f t="shared" si="185"/>
        <v>Chang's Temple</v>
      </c>
      <c r="AB577" s="8" t="str">
        <f t="shared" si="186"/>
        <v>VL</v>
      </c>
      <c r="AC577" s="8" t="str">
        <f t="shared" si="187"/>
        <v/>
      </c>
      <c r="AD577" s="8" t="str">
        <f t="shared" si="192"/>
        <v/>
      </c>
      <c r="AE577" s="8" t="str">
        <f t="shared" si="188"/>
        <v/>
      </c>
      <c r="AF577" s="5">
        <f t="shared" si="189"/>
        <v>1964</v>
      </c>
      <c r="AG577" s="46">
        <v>574</v>
      </c>
      <c r="AH577" s="47" t="str">
        <f t="shared" si="179"/>
        <v/>
      </c>
      <c r="AI577" s="48" t="str">
        <f t="shared" si="180"/>
        <v/>
      </c>
      <c r="AK577" s="22" t="e">
        <f>TRIM(#REF!)</f>
        <v>#REF!</v>
      </c>
      <c r="AL577" s="23" t="e">
        <f>IF(#REF!=0,"",#REF!)</f>
        <v>#REF!</v>
      </c>
      <c r="AM577" s="19" t="e">
        <f>IF(#REF!=0,"",#REF!)</f>
        <v>#REF!</v>
      </c>
      <c r="AN577" s="23" t="e">
        <f>IF($AK577="","",#REF!)</f>
        <v>#REF!</v>
      </c>
      <c r="AO577" s="23" t="e">
        <f t="shared" si="190"/>
        <v>#REF!</v>
      </c>
      <c r="AP577" s="19" t="e">
        <f>IF(#REF!=0,"",#REF!)</f>
        <v>#REF!</v>
      </c>
      <c r="AQ577" s="19" t="e">
        <f>IF(#REF!=0,"",#REF!)</f>
        <v>#REF!</v>
      </c>
      <c r="AR577" s="19" t="e">
        <f>IF(#REF!=0,"",#REF!)</f>
        <v>#REF!</v>
      </c>
      <c r="AS577" s="19" t="e">
        <f>#REF!</f>
        <v>#REF!</v>
      </c>
    </row>
    <row r="578" spans="4:45" ht="19.5" thickTop="1" thickBot="1" x14ac:dyDescent="0.25">
      <c r="D578" s="1" t="str">
        <f t="shared" si="193"/>
        <v/>
      </c>
      <c r="E578" s="1" t="str">
        <f t="shared" si="194"/>
        <v/>
      </c>
      <c r="K578" s="19" t="str">
        <f t="shared" si="181"/>
        <v/>
      </c>
      <c r="L578" s="19">
        <f t="shared" si="191"/>
        <v>10000</v>
      </c>
      <c r="M578" s="22" t="str">
        <f>TRIM(Data!$N575)</f>
        <v>Chansonette</v>
      </c>
      <c r="N578" s="22" t="str">
        <f>TRIM(Data!$A575)</f>
        <v>Chansonette (Hiemalis)</v>
      </c>
      <c r="O578" s="23">
        <f>IF(Data!$B575=0,"",Data!$B575)</f>
        <v>1958</v>
      </c>
      <c r="P578" s="19" t="str">
        <f>IF(Data!$C575=0,"",Data!$C575)</f>
        <v>1</v>
      </c>
      <c r="Q578" s="23" t="str">
        <f>IF($M578="","",Data!$E575)</f>
        <v>M</v>
      </c>
      <c r="R578" s="23" t="str">
        <f t="shared" si="182"/>
        <v>M</v>
      </c>
      <c r="S578" s="23" t="str">
        <f t="shared" si="183"/>
        <v>M</v>
      </c>
      <c r="T578" s="19" t="str">
        <f>IF(Data!$F575=0,"",Data!$F575)</f>
        <v/>
      </c>
      <c r="U578" s="19" t="str">
        <f>IF(Data!$G575=0,"",Data!$G575)</f>
        <v/>
      </c>
      <c r="V578" s="19" t="str">
        <f>IF(Data!$D575=0,"",Data!$D575)</f>
        <v/>
      </c>
      <c r="W578" s="19" t="str">
        <f>Data!$H575</f>
        <v>Hiemalis</v>
      </c>
      <c r="Y578" s="41" t="e">
        <f t="shared" si="178"/>
        <v>#REF!</v>
      </c>
      <c r="Z578" s="8">
        <f t="shared" si="184"/>
        <v>10000</v>
      </c>
      <c r="AA578" s="8" t="str">
        <f t="shared" si="185"/>
        <v>Chansonette</v>
      </c>
      <c r="AB578" s="8" t="str">
        <f t="shared" si="186"/>
        <v>M</v>
      </c>
      <c r="AC578" s="8" t="str">
        <f t="shared" si="187"/>
        <v/>
      </c>
      <c r="AD578" s="8" t="str">
        <f t="shared" si="192"/>
        <v/>
      </c>
      <c r="AE578" s="8" t="str">
        <f t="shared" si="188"/>
        <v/>
      </c>
      <c r="AF578" s="5">
        <f t="shared" si="189"/>
        <v>1958</v>
      </c>
      <c r="AG578" s="46">
        <v>575</v>
      </c>
      <c r="AH578" s="47" t="str">
        <f t="shared" si="179"/>
        <v/>
      </c>
      <c r="AI578" s="48" t="str">
        <f t="shared" si="180"/>
        <v/>
      </c>
      <c r="AK578" s="22" t="e">
        <f>TRIM(#REF!)</f>
        <v>#REF!</v>
      </c>
      <c r="AL578" s="23" t="e">
        <f>IF(#REF!=0,"",#REF!)</f>
        <v>#REF!</v>
      </c>
      <c r="AM578" s="19" t="e">
        <f>IF(#REF!=0,"",#REF!)</f>
        <v>#REF!</v>
      </c>
      <c r="AN578" s="23" t="e">
        <f>IF($AK578="","",#REF!)</f>
        <v>#REF!</v>
      </c>
      <c r="AO578" s="23" t="e">
        <f t="shared" si="190"/>
        <v>#REF!</v>
      </c>
      <c r="AP578" s="19" t="e">
        <f>IF(#REF!=0,"",#REF!)</f>
        <v>#REF!</v>
      </c>
      <c r="AQ578" s="19" t="e">
        <f>IF(#REF!=0,"",#REF!)</f>
        <v>#REF!</v>
      </c>
      <c r="AR578" s="19" t="e">
        <f>IF(#REF!=0,"",#REF!)</f>
        <v>#REF!</v>
      </c>
      <c r="AS578" s="19" t="e">
        <f>#REF!</f>
        <v>#REF!</v>
      </c>
    </row>
    <row r="579" spans="4:45" ht="19.5" thickTop="1" thickBot="1" x14ac:dyDescent="0.25">
      <c r="D579" s="1" t="str">
        <f t="shared" si="193"/>
        <v/>
      </c>
      <c r="E579" s="1" t="str">
        <f t="shared" si="194"/>
        <v/>
      </c>
      <c r="K579" s="19" t="str">
        <f t="shared" si="181"/>
        <v/>
      </c>
      <c r="L579" s="19">
        <f t="shared" si="191"/>
        <v>10000</v>
      </c>
      <c r="M579" s="22" t="str">
        <f>TRIM(Data!$N576)</f>
        <v>Chapel Bells</v>
      </c>
      <c r="N579" s="22" t="str">
        <f>TRIM(Data!$A576)</f>
        <v>Chapel Bells</v>
      </c>
      <c r="O579" s="23">
        <f>IF(Data!$B576=0,"",Data!$B576)</f>
        <v>1965</v>
      </c>
      <c r="P579" s="19" t="str">
        <f>IF(Data!$C576=0,"",Data!$C576)</f>
        <v/>
      </c>
      <c r="Q579" s="23" t="str">
        <f>IF($M579="","",Data!$E576)</f>
        <v>M-L</v>
      </c>
      <c r="R579" s="23" t="str">
        <f t="shared" si="182"/>
        <v>M</v>
      </c>
      <c r="S579" s="23" t="str">
        <f t="shared" si="183"/>
        <v>M</v>
      </c>
      <c r="T579" s="19" t="str">
        <f>IF(Data!$F576=0,"",Data!$F576)</f>
        <v>WHITE</v>
      </c>
      <c r="U579" s="19" t="str">
        <f>IF(Data!$G576=0,"",Data!$G576)</f>
        <v/>
      </c>
      <c r="V579" s="19" t="str">
        <f>IF(Data!$D576=0,"",Data!$D576)</f>
        <v/>
      </c>
      <c r="W579" s="19" t="str">
        <f>Data!$H576</f>
        <v>Japonica</v>
      </c>
      <c r="Y579" s="41" t="e">
        <f t="shared" si="178"/>
        <v>#REF!</v>
      </c>
      <c r="Z579" s="8">
        <f t="shared" si="184"/>
        <v>10000</v>
      </c>
      <c r="AA579" s="8" t="str">
        <f t="shared" si="185"/>
        <v>Chapel Bells</v>
      </c>
      <c r="AB579" s="8" t="str">
        <f t="shared" si="186"/>
        <v>M</v>
      </c>
      <c r="AC579" s="8" t="str">
        <f t="shared" si="187"/>
        <v>WHITE</v>
      </c>
      <c r="AD579" s="8" t="str">
        <f t="shared" si="192"/>
        <v/>
      </c>
      <c r="AE579" s="8" t="str">
        <f t="shared" si="188"/>
        <v/>
      </c>
      <c r="AF579" s="5">
        <f t="shared" si="189"/>
        <v>1965</v>
      </c>
      <c r="AG579" s="46">
        <v>576</v>
      </c>
      <c r="AH579" s="47" t="str">
        <f t="shared" si="179"/>
        <v/>
      </c>
      <c r="AI579" s="48" t="str">
        <f t="shared" si="180"/>
        <v/>
      </c>
      <c r="AK579" s="22" t="e">
        <f>TRIM(#REF!)</f>
        <v>#REF!</v>
      </c>
      <c r="AL579" s="23" t="e">
        <f>IF(#REF!=0,"",#REF!)</f>
        <v>#REF!</v>
      </c>
      <c r="AM579" s="19" t="e">
        <f>IF(#REF!=0,"",#REF!)</f>
        <v>#REF!</v>
      </c>
      <c r="AN579" s="23" t="e">
        <f>IF($AK579="","",#REF!)</f>
        <v>#REF!</v>
      </c>
      <c r="AO579" s="23" t="e">
        <f t="shared" si="190"/>
        <v>#REF!</v>
      </c>
      <c r="AP579" s="19" t="e">
        <f>IF(#REF!=0,"",#REF!)</f>
        <v>#REF!</v>
      </c>
      <c r="AQ579" s="19" t="e">
        <f>IF(#REF!=0,"",#REF!)</f>
        <v>#REF!</v>
      </c>
      <c r="AR579" s="19" t="e">
        <f>IF(#REF!=0,"",#REF!)</f>
        <v>#REF!</v>
      </c>
      <c r="AS579" s="19" t="e">
        <f>#REF!</f>
        <v>#REF!</v>
      </c>
    </row>
    <row r="580" spans="4:45" ht="19.5" thickTop="1" thickBot="1" x14ac:dyDescent="0.25">
      <c r="D580" s="1" t="str">
        <f t="shared" si="193"/>
        <v/>
      </c>
      <c r="E580" s="1" t="str">
        <f t="shared" si="194"/>
        <v/>
      </c>
      <c r="K580" s="19" t="str">
        <f t="shared" si="181"/>
        <v/>
      </c>
      <c r="L580" s="19">
        <f t="shared" si="191"/>
        <v>10000</v>
      </c>
      <c r="M580" s="22" t="str">
        <f>TRIM(Data!$N577)</f>
        <v>Charlean</v>
      </c>
      <c r="N580" s="22" t="str">
        <f>TRIM(Data!$A577)</f>
        <v>Charlean (H)</v>
      </c>
      <c r="O580" s="23">
        <f>IF(Data!$B577=0,"",Data!$B577)</f>
        <v>1963</v>
      </c>
      <c r="P580" s="19" t="str">
        <f>IF(Data!$C577=0,"",Data!$C577)</f>
        <v>1</v>
      </c>
      <c r="Q580" s="23" t="str">
        <f>IF($M580="","",Data!$E577)</f>
        <v>L</v>
      </c>
      <c r="R580" s="23" t="str">
        <f t="shared" si="182"/>
        <v>L</v>
      </c>
      <c r="S580" s="23" t="str">
        <f t="shared" si="183"/>
        <v>L</v>
      </c>
      <c r="T580" s="19" t="str">
        <f>IF(Data!$F577=0,"",Data!$F577)</f>
        <v/>
      </c>
      <c r="U580" s="19" t="str">
        <f>IF(Data!$G577=0,"",Data!$G577)</f>
        <v/>
      </c>
      <c r="V580" s="19" t="str">
        <f>IF(Data!$D577=0,"",Data!$D577)</f>
        <v/>
      </c>
      <c r="W580" s="19" t="str">
        <f>Data!$H577</f>
        <v>NRH</v>
      </c>
      <c r="Y580" s="41" t="e">
        <f t="shared" ref="Y580:Y643" si="195">RANK(Z580,Z$4:Z$3653,1)</f>
        <v>#REF!</v>
      </c>
      <c r="Z580" s="8">
        <f t="shared" si="184"/>
        <v>10000</v>
      </c>
      <c r="AA580" s="8" t="str">
        <f t="shared" si="185"/>
        <v>Charlean</v>
      </c>
      <c r="AB580" s="8" t="str">
        <f t="shared" si="186"/>
        <v>L</v>
      </c>
      <c r="AC580" s="8" t="str">
        <f t="shared" si="187"/>
        <v/>
      </c>
      <c r="AD580" s="8" t="str">
        <f t="shared" si="192"/>
        <v/>
      </c>
      <c r="AE580" s="8" t="str">
        <f t="shared" si="188"/>
        <v/>
      </c>
      <c r="AF580" s="5">
        <f t="shared" si="189"/>
        <v>1963</v>
      </c>
      <c r="AG580" s="46">
        <v>577</v>
      </c>
      <c r="AH580" s="47" t="str">
        <f t="shared" ref="AH580:AH643" si="196">IF(ISERROR(VLOOKUP($AG580,$Y$4:$AE$3653,2,FALSE)),"",VLOOKUP($AG580,$Y$4:$AE$3653,3,FALSE))</f>
        <v/>
      </c>
      <c r="AI580" s="48" t="str">
        <f t="shared" ref="AI580:AI643" si="197">IF(ISERROR(VLOOKUP($AG580,$Y$4:$AE$3653,2,FALSE)),"",VLOOKUP($AG580,$Y$4:$AF$3653,8,FALSE))</f>
        <v/>
      </c>
      <c r="AK580" s="22" t="e">
        <f>TRIM(#REF!)</f>
        <v>#REF!</v>
      </c>
      <c r="AL580" s="23" t="e">
        <f>IF(#REF!=0,"",#REF!)</f>
        <v>#REF!</v>
      </c>
      <c r="AM580" s="19" t="e">
        <f>IF(#REF!=0,"",#REF!)</f>
        <v>#REF!</v>
      </c>
      <c r="AN580" s="23" t="e">
        <f>IF($AK580="","",#REF!)</f>
        <v>#REF!</v>
      </c>
      <c r="AO580" s="23" t="e">
        <f t="shared" si="190"/>
        <v>#REF!</v>
      </c>
      <c r="AP580" s="19" t="e">
        <f>IF(#REF!=0,"",#REF!)</f>
        <v>#REF!</v>
      </c>
      <c r="AQ580" s="19" t="e">
        <f>IF(#REF!=0,"",#REF!)</f>
        <v>#REF!</v>
      </c>
      <c r="AR580" s="19" t="e">
        <f>IF(#REF!=0,"",#REF!)</f>
        <v>#REF!</v>
      </c>
      <c r="AS580" s="19" t="e">
        <f>#REF!</f>
        <v>#REF!</v>
      </c>
    </row>
    <row r="581" spans="4:45" ht="19.5" thickTop="1" thickBot="1" x14ac:dyDescent="0.25">
      <c r="D581" s="1" t="str">
        <f t="shared" si="193"/>
        <v/>
      </c>
      <c r="E581" s="1" t="str">
        <f t="shared" si="194"/>
        <v/>
      </c>
      <c r="K581" s="19" t="str">
        <f t="shared" ref="K581:K644" si="198">IF(L581=10000,"",RANK(L581,$L$4:$L$3653,1))</f>
        <v/>
      </c>
      <c r="L581" s="19">
        <f t="shared" si="191"/>
        <v>10000</v>
      </c>
      <c r="M581" s="22" t="str">
        <f>TRIM(Data!$N578)</f>
        <v>Charlene Ellison</v>
      </c>
      <c r="N581" s="22" t="str">
        <f>TRIM(Data!$A578)</f>
        <v>Charlene Ellison</v>
      </c>
      <c r="O581" s="23">
        <f>IF(Data!$B578=0,"",Data!$B578)</f>
        <v>2021</v>
      </c>
      <c r="P581" s="19" t="str">
        <f>IF(Data!$C578=0,"",Data!$C578)</f>
        <v>1</v>
      </c>
      <c r="Q581" s="23" t="str">
        <f>IF($M581="","",Data!$E578)</f>
        <v>L</v>
      </c>
      <c r="R581" s="23" t="str">
        <f t="shared" ref="R581:R644" si="199">IF($M581="","",IF($Q581="Min","Min",IF($Q581="Min-S",IF($J$1=1,"S","Min"),IF(OR($Q581="S",$Q581="S-M"),"S",IF(OR($Q581="M",$Q581="M-L"),"M",IF(OR($Q581="L",$Q581="L-VL"),"L",IF($Q581="VL","VL")))))))</f>
        <v>L</v>
      </c>
      <c r="S581" s="23" t="str">
        <f t="shared" ref="S581:S644" si="200">IF($J$1=1,$R581,$Q581)</f>
        <v>L</v>
      </c>
      <c r="T581" s="19" t="str">
        <f>IF(Data!$F578=0,"",Data!$F578)</f>
        <v/>
      </c>
      <c r="U581" s="19" t="str">
        <f>IF(Data!$G578=0,"",Data!$G578)</f>
        <v/>
      </c>
      <c r="V581" s="19" t="str">
        <f>IF(Data!$D578=0,"",Data!$D578)</f>
        <v/>
      </c>
      <c r="W581" s="19" t="str">
        <f>Data!$H578</f>
        <v>Japonica</v>
      </c>
      <c r="Y581" s="41" t="e">
        <f t="shared" si="195"/>
        <v>#REF!</v>
      </c>
      <c r="Z581" s="8">
        <f t="shared" ref="Z581:Z644" si="201">IF($V581="ANTIQUE",IF($W581="Japonica",ROW(),10000),10000)</f>
        <v>10000</v>
      </c>
      <c r="AA581" s="8" t="str">
        <f t="shared" ref="AA581:AA644" si="202">$M581</f>
        <v>Charlene Ellison</v>
      </c>
      <c r="AB581" s="8" t="str">
        <f t="shared" ref="AB581:AB644" si="203">$R581</f>
        <v>L</v>
      </c>
      <c r="AC581" s="8" t="str">
        <f t="shared" ref="AC581:AC644" si="204">$T581</f>
        <v/>
      </c>
      <c r="AD581" s="8" t="str">
        <f t="shared" si="192"/>
        <v/>
      </c>
      <c r="AE581" s="8" t="str">
        <f t="shared" ref="AE581:AE644" si="205">$V581</f>
        <v/>
      </c>
      <c r="AF581" s="5">
        <f t="shared" ref="AF581:AF644" si="206">$O581</f>
        <v>2021</v>
      </c>
      <c r="AG581" s="46">
        <v>578</v>
      </c>
      <c r="AH581" s="47" t="str">
        <f t="shared" si="196"/>
        <v/>
      </c>
      <c r="AI581" s="48" t="str">
        <f t="shared" si="197"/>
        <v/>
      </c>
      <c r="AK581" s="22" t="e">
        <f>TRIM(#REF!)</f>
        <v>#REF!</v>
      </c>
      <c r="AL581" s="23" t="e">
        <f>IF(#REF!=0,"",#REF!)</f>
        <v>#REF!</v>
      </c>
      <c r="AM581" s="19" t="e">
        <f>IF(#REF!=0,"",#REF!)</f>
        <v>#REF!</v>
      </c>
      <c r="AN581" s="23" t="e">
        <f>IF($AK581="","",#REF!)</f>
        <v>#REF!</v>
      </c>
      <c r="AO581" s="23" t="e">
        <f t="shared" ref="AO581:AO644" si="207">IF($AK581="","",IF($AN581="Min","Min",IF($AN581="Min-S",IF($J$1=1,"S","Min"),IF(OR($AN581="S",$AN581="S-M"),"S",IF(OR($AN581="M",$AN581="M-L"),"M",IF(OR($AN581="L",$AN581="L-VL"),"L",IF($AN581="VL","VL")))))))</f>
        <v>#REF!</v>
      </c>
      <c r="AP581" s="19" t="e">
        <f>IF(#REF!=0,"",#REF!)</f>
        <v>#REF!</v>
      </c>
      <c r="AQ581" s="19" t="e">
        <f>IF(#REF!=0,"",#REF!)</f>
        <v>#REF!</v>
      </c>
      <c r="AR581" s="19" t="e">
        <f>IF(#REF!=0,"",#REF!)</f>
        <v>#REF!</v>
      </c>
      <c r="AS581" s="19" t="e">
        <f>#REF!</f>
        <v>#REF!</v>
      </c>
    </row>
    <row r="582" spans="4:45" ht="19.5" thickTop="1" thickBot="1" x14ac:dyDescent="0.25">
      <c r="D582" s="1" t="str">
        <f t="shared" si="193"/>
        <v/>
      </c>
      <c r="E582" s="1" t="str">
        <f t="shared" si="194"/>
        <v/>
      </c>
      <c r="K582" s="19" t="str">
        <f t="shared" si="198"/>
        <v/>
      </c>
      <c r="L582" s="19">
        <f t="shared" si="191"/>
        <v>10000</v>
      </c>
      <c r="M582" s="22" t="str">
        <f>TRIM(Data!$N579)</f>
        <v>Charlene Whiddon</v>
      </c>
      <c r="N582" s="22" t="str">
        <f>TRIM(Data!$A579)</f>
        <v>Charlene Whiddon</v>
      </c>
      <c r="O582" s="23">
        <f>IF(Data!$B579=0,"",Data!$B579)</f>
        <v>2021</v>
      </c>
      <c r="P582" s="19" t="str">
        <f>IF(Data!$C579=0,"",Data!$C579)</f>
        <v>1</v>
      </c>
      <c r="Q582" s="23" t="str">
        <f>IF($M582="","",Data!$E579)</f>
        <v>VL</v>
      </c>
      <c r="R582" s="23" t="str">
        <f t="shared" si="199"/>
        <v>VL</v>
      </c>
      <c r="S582" s="23" t="str">
        <f t="shared" si="200"/>
        <v>VL</v>
      </c>
      <c r="T582" s="19" t="str">
        <f>IF(Data!$F579=0,"",Data!$F579)</f>
        <v/>
      </c>
      <c r="U582" s="19" t="str">
        <f>IF(Data!$G579=0,"",Data!$G579)</f>
        <v/>
      </c>
      <c r="V582" s="19" t="str">
        <f>IF(Data!$D579=0,"",Data!$D579)</f>
        <v/>
      </c>
      <c r="W582" s="19" t="str">
        <f>Data!$H579</f>
        <v>Japonica</v>
      </c>
      <c r="Y582" s="41" t="e">
        <f t="shared" si="195"/>
        <v>#REF!</v>
      </c>
      <c r="Z582" s="8">
        <f t="shared" si="201"/>
        <v>10000</v>
      </c>
      <c r="AA582" s="8" t="str">
        <f t="shared" si="202"/>
        <v>Charlene Whiddon</v>
      </c>
      <c r="AB582" s="8" t="str">
        <f t="shared" si="203"/>
        <v>VL</v>
      </c>
      <c r="AC582" s="8" t="str">
        <f t="shared" si="204"/>
        <v/>
      </c>
      <c r="AD582" s="8" t="str">
        <f t="shared" si="192"/>
        <v/>
      </c>
      <c r="AE582" s="8" t="str">
        <f t="shared" si="205"/>
        <v/>
      </c>
      <c r="AF582" s="5">
        <f t="shared" si="206"/>
        <v>2021</v>
      </c>
      <c r="AG582" s="46">
        <v>579</v>
      </c>
      <c r="AH582" s="47" t="str">
        <f t="shared" si="196"/>
        <v/>
      </c>
      <c r="AI582" s="48" t="str">
        <f t="shared" si="197"/>
        <v/>
      </c>
      <c r="AK582" s="22" t="e">
        <f>TRIM(#REF!)</f>
        <v>#REF!</v>
      </c>
      <c r="AL582" s="23" t="e">
        <f>IF(#REF!=0,"",#REF!)</f>
        <v>#REF!</v>
      </c>
      <c r="AM582" s="19" t="e">
        <f>IF(#REF!=0,"",#REF!)</f>
        <v>#REF!</v>
      </c>
      <c r="AN582" s="23" t="e">
        <f>IF($AK582="","",#REF!)</f>
        <v>#REF!</v>
      </c>
      <c r="AO582" s="23" t="e">
        <f t="shared" si="207"/>
        <v>#REF!</v>
      </c>
      <c r="AP582" s="19" t="e">
        <f>IF(#REF!=0,"",#REF!)</f>
        <v>#REF!</v>
      </c>
      <c r="AQ582" s="19" t="e">
        <f>IF(#REF!=0,"",#REF!)</f>
        <v>#REF!</v>
      </c>
      <c r="AR582" s="19" t="e">
        <f>IF(#REF!=0,"",#REF!)</f>
        <v>#REF!</v>
      </c>
      <c r="AS582" s="19" t="e">
        <f>#REF!</f>
        <v>#REF!</v>
      </c>
    </row>
    <row r="583" spans="4:45" ht="19.5" thickTop="1" thickBot="1" x14ac:dyDescent="0.25">
      <c r="D583" s="1" t="str">
        <f t="shared" si="193"/>
        <v/>
      </c>
      <c r="E583" s="1" t="str">
        <f t="shared" si="194"/>
        <v/>
      </c>
      <c r="K583" s="19" t="str">
        <f t="shared" si="198"/>
        <v/>
      </c>
      <c r="L583" s="19">
        <f t="shared" si="191"/>
        <v>10000</v>
      </c>
      <c r="M583" s="22" t="str">
        <f>TRIM(Data!$N580)</f>
        <v>Charles Augustus Jones</v>
      </c>
      <c r="N583" s="22" t="str">
        <f>TRIM(Data!$A580)</f>
        <v>Charles Augustus Jones</v>
      </c>
      <c r="O583" s="23">
        <f>IF(Data!$B580=0,"",Data!$B580)</f>
        <v>2005</v>
      </c>
      <c r="P583" s="19" t="str">
        <f>IF(Data!$C580=0,"",Data!$C580)</f>
        <v>1</v>
      </c>
      <c r="Q583" s="23" t="str">
        <f>IF($M583="","",Data!$E580)</f>
        <v>M</v>
      </c>
      <c r="R583" s="23" t="str">
        <f t="shared" si="199"/>
        <v>M</v>
      </c>
      <c r="S583" s="23" t="str">
        <f t="shared" si="200"/>
        <v>M</v>
      </c>
      <c r="T583" s="19" t="str">
        <f>IF(Data!$F580=0,"",Data!$F580)</f>
        <v/>
      </c>
      <c r="U583" s="19" t="str">
        <f>IF(Data!$G580=0,"",Data!$G580)</f>
        <v/>
      </c>
      <c r="V583" s="19" t="str">
        <f>IF(Data!$D580=0,"",Data!$D580)</f>
        <v/>
      </c>
      <c r="W583" s="19" t="str">
        <f>Data!$H580</f>
        <v>Japonica</v>
      </c>
      <c r="Y583" s="41" t="e">
        <f t="shared" si="195"/>
        <v>#REF!</v>
      </c>
      <c r="Z583" s="8">
        <f t="shared" si="201"/>
        <v>10000</v>
      </c>
      <c r="AA583" s="8" t="str">
        <f t="shared" si="202"/>
        <v>Charles Augustus Jones</v>
      </c>
      <c r="AB583" s="8" t="str">
        <f t="shared" si="203"/>
        <v>M</v>
      </c>
      <c r="AC583" s="8" t="str">
        <f t="shared" si="204"/>
        <v/>
      </c>
      <c r="AD583" s="8" t="str">
        <f t="shared" si="192"/>
        <v/>
      </c>
      <c r="AE583" s="8" t="str">
        <f t="shared" si="205"/>
        <v/>
      </c>
      <c r="AF583" s="5">
        <f t="shared" si="206"/>
        <v>2005</v>
      </c>
      <c r="AG583" s="46">
        <v>580</v>
      </c>
      <c r="AH583" s="47" t="str">
        <f t="shared" si="196"/>
        <v/>
      </c>
      <c r="AI583" s="48" t="str">
        <f t="shared" si="197"/>
        <v/>
      </c>
      <c r="AK583" s="22" t="e">
        <f>TRIM(#REF!)</f>
        <v>#REF!</v>
      </c>
      <c r="AL583" s="23" t="e">
        <f>IF(#REF!=0,"",#REF!)</f>
        <v>#REF!</v>
      </c>
      <c r="AM583" s="19" t="e">
        <f>IF(#REF!=0,"",#REF!)</f>
        <v>#REF!</v>
      </c>
      <c r="AN583" s="23" t="e">
        <f>IF($AK583="","",#REF!)</f>
        <v>#REF!</v>
      </c>
      <c r="AO583" s="23" t="e">
        <f t="shared" si="207"/>
        <v>#REF!</v>
      </c>
      <c r="AP583" s="19" t="e">
        <f>IF(#REF!=0,"",#REF!)</f>
        <v>#REF!</v>
      </c>
      <c r="AQ583" s="19" t="e">
        <f>IF(#REF!=0,"",#REF!)</f>
        <v>#REF!</v>
      </c>
      <c r="AR583" s="19" t="e">
        <f>IF(#REF!=0,"",#REF!)</f>
        <v>#REF!</v>
      </c>
      <c r="AS583" s="19" t="e">
        <f>#REF!</f>
        <v>#REF!</v>
      </c>
    </row>
    <row r="584" spans="4:45" ht="19.5" thickTop="1" thickBot="1" x14ac:dyDescent="0.25">
      <c r="D584" s="1" t="str">
        <f t="shared" si="193"/>
        <v/>
      </c>
      <c r="E584" s="1" t="str">
        <f t="shared" si="194"/>
        <v/>
      </c>
      <c r="K584" s="19" t="str">
        <f t="shared" si="198"/>
        <v/>
      </c>
      <c r="L584" s="19">
        <f t="shared" si="191"/>
        <v>10000</v>
      </c>
      <c r="M584" s="22" t="str">
        <f>TRIM(Data!$N581)</f>
        <v>Charles F. O'Malley</v>
      </c>
      <c r="N584" s="22" t="str">
        <f>TRIM(Data!$A581)</f>
        <v>Charles F. O'Malley</v>
      </c>
      <c r="O584" s="23">
        <f>IF(Data!$B581=0,"",Data!$B581)</f>
        <v>1989</v>
      </c>
      <c r="P584" s="19" t="str">
        <f>IF(Data!$C581=0,"",Data!$C581)</f>
        <v>1</v>
      </c>
      <c r="Q584" s="23" t="str">
        <f>IF($M584="","",Data!$E581)</f>
        <v>L</v>
      </c>
      <c r="R584" s="23" t="str">
        <f t="shared" si="199"/>
        <v>L</v>
      </c>
      <c r="S584" s="23" t="str">
        <f t="shared" si="200"/>
        <v>L</v>
      </c>
      <c r="T584" s="19" t="str">
        <f>IF(Data!$F581=0,"",Data!$F581)</f>
        <v/>
      </c>
      <c r="U584" s="19" t="str">
        <f>IF(Data!$G581=0,"",Data!$G581)</f>
        <v>FD</v>
      </c>
      <c r="V584" s="19" t="str">
        <f>IF(Data!$D581=0,"",Data!$D581)</f>
        <v/>
      </c>
      <c r="W584" s="19" t="str">
        <f>Data!$H581</f>
        <v>Japonica</v>
      </c>
      <c r="Y584" s="41" t="e">
        <f t="shared" si="195"/>
        <v>#REF!</v>
      </c>
      <c r="Z584" s="8">
        <f t="shared" si="201"/>
        <v>10000</v>
      </c>
      <c r="AA584" s="8" t="str">
        <f t="shared" si="202"/>
        <v>Charles F. O'Malley</v>
      </c>
      <c r="AB584" s="8" t="str">
        <f t="shared" si="203"/>
        <v>L</v>
      </c>
      <c r="AC584" s="8" t="str">
        <f t="shared" si="204"/>
        <v/>
      </c>
      <c r="AD584" s="8" t="str">
        <f t="shared" si="192"/>
        <v>FD</v>
      </c>
      <c r="AE584" s="8" t="str">
        <f t="shared" si="205"/>
        <v/>
      </c>
      <c r="AF584" s="5">
        <f t="shared" si="206"/>
        <v>1989</v>
      </c>
      <c r="AG584" s="46">
        <v>581</v>
      </c>
      <c r="AH584" s="47" t="str">
        <f t="shared" si="196"/>
        <v/>
      </c>
      <c r="AI584" s="48" t="str">
        <f t="shared" si="197"/>
        <v/>
      </c>
      <c r="AK584" s="22" t="e">
        <f>TRIM(#REF!)</f>
        <v>#REF!</v>
      </c>
      <c r="AL584" s="23" t="e">
        <f>IF(#REF!=0,"",#REF!)</f>
        <v>#REF!</v>
      </c>
      <c r="AM584" s="19" t="e">
        <f>IF(#REF!=0,"",#REF!)</f>
        <v>#REF!</v>
      </c>
      <c r="AN584" s="23" t="e">
        <f>IF($AK584="","",#REF!)</f>
        <v>#REF!</v>
      </c>
      <c r="AO584" s="23" t="e">
        <f t="shared" si="207"/>
        <v>#REF!</v>
      </c>
      <c r="AP584" s="19" t="e">
        <f>IF(#REF!=0,"",#REF!)</f>
        <v>#REF!</v>
      </c>
      <c r="AQ584" s="19" t="e">
        <f>IF(#REF!=0,"",#REF!)</f>
        <v>#REF!</v>
      </c>
      <c r="AR584" s="19" t="e">
        <f>IF(#REF!=0,"",#REF!)</f>
        <v>#REF!</v>
      </c>
      <c r="AS584" s="19" t="e">
        <f>#REF!</f>
        <v>#REF!</v>
      </c>
    </row>
    <row r="585" spans="4:45" ht="19.5" thickTop="1" thickBot="1" x14ac:dyDescent="0.25">
      <c r="D585" s="1" t="str">
        <f t="shared" si="193"/>
        <v/>
      </c>
      <c r="E585" s="1" t="str">
        <f t="shared" si="194"/>
        <v/>
      </c>
      <c r="K585" s="19" t="str">
        <f t="shared" si="198"/>
        <v/>
      </c>
      <c r="L585" s="19">
        <f t="shared" si="191"/>
        <v>10000</v>
      </c>
      <c r="M585" s="22" t="str">
        <f>TRIM(Data!$N582)</f>
        <v>Charles Thomas</v>
      </c>
      <c r="N585" s="22" t="str">
        <f>TRIM(Data!$A582)</f>
        <v>Charles Thomas</v>
      </c>
      <c r="O585" s="23">
        <f>IF(Data!$B582=0,"",Data!$B582)</f>
        <v>1998</v>
      </c>
      <c r="P585" s="19" t="str">
        <f>IF(Data!$C582=0,"",Data!$C582)</f>
        <v>1</v>
      </c>
      <c r="Q585" s="23" t="str">
        <f>IF($M585="","",Data!$E582)</f>
        <v>S</v>
      </c>
      <c r="R585" s="23" t="str">
        <f t="shared" si="199"/>
        <v>S</v>
      </c>
      <c r="S585" s="23" t="str">
        <f t="shared" si="200"/>
        <v>S</v>
      </c>
      <c r="T585" s="19" t="str">
        <f>IF(Data!$F582=0,"",Data!$F582)</f>
        <v/>
      </c>
      <c r="U585" s="19" t="str">
        <f>IF(Data!$G582=0,"",Data!$G582)</f>
        <v/>
      </c>
      <c r="V585" s="19" t="str">
        <f>IF(Data!$D582=0,"",Data!$D582)</f>
        <v/>
      </c>
      <c r="W585" s="19" t="str">
        <f>Data!$H582</f>
        <v>Japonica</v>
      </c>
      <c r="Y585" s="41" t="e">
        <f t="shared" si="195"/>
        <v>#REF!</v>
      </c>
      <c r="Z585" s="8">
        <f t="shared" si="201"/>
        <v>10000</v>
      </c>
      <c r="AA585" s="8" t="str">
        <f t="shared" si="202"/>
        <v>Charles Thomas</v>
      </c>
      <c r="AB585" s="8" t="str">
        <f t="shared" si="203"/>
        <v>S</v>
      </c>
      <c r="AC585" s="8" t="str">
        <f t="shared" si="204"/>
        <v/>
      </c>
      <c r="AD585" s="8" t="str">
        <f t="shared" si="192"/>
        <v/>
      </c>
      <c r="AE585" s="8" t="str">
        <f t="shared" si="205"/>
        <v/>
      </c>
      <c r="AF585" s="5">
        <f t="shared" si="206"/>
        <v>1998</v>
      </c>
      <c r="AG585" s="46">
        <v>582</v>
      </c>
      <c r="AH585" s="47" t="str">
        <f t="shared" si="196"/>
        <v/>
      </c>
      <c r="AI585" s="48" t="str">
        <f t="shared" si="197"/>
        <v/>
      </c>
      <c r="AK585" s="22" t="e">
        <f>TRIM(#REF!)</f>
        <v>#REF!</v>
      </c>
      <c r="AL585" s="23" t="e">
        <f>IF(#REF!=0,"",#REF!)</f>
        <v>#REF!</v>
      </c>
      <c r="AM585" s="19" t="e">
        <f>IF(#REF!=0,"",#REF!)</f>
        <v>#REF!</v>
      </c>
      <c r="AN585" s="23" t="e">
        <f>IF($AK585="","",#REF!)</f>
        <v>#REF!</v>
      </c>
      <c r="AO585" s="23" t="e">
        <f t="shared" si="207"/>
        <v>#REF!</v>
      </c>
      <c r="AP585" s="19" t="e">
        <f>IF(#REF!=0,"",#REF!)</f>
        <v>#REF!</v>
      </c>
      <c r="AQ585" s="19" t="e">
        <f>IF(#REF!=0,"",#REF!)</f>
        <v>#REF!</v>
      </c>
      <c r="AR585" s="19" t="e">
        <f>IF(#REF!=0,"",#REF!)</f>
        <v>#REF!</v>
      </c>
      <c r="AS585" s="19" t="e">
        <f>#REF!</f>
        <v>#REF!</v>
      </c>
    </row>
    <row r="586" spans="4:45" ht="19.5" thickTop="1" thickBot="1" x14ac:dyDescent="0.25">
      <c r="D586" s="1" t="str">
        <f t="shared" si="193"/>
        <v/>
      </c>
      <c r="E586" s="1" t="str">
        <f t="shared" si="194"/>
        <v/>
      </c>
      <c r="K586" s="19" t="str">
        <f t="shared" si="198"/>
        <v/>
      </c>
      <c r="L586" s="19">
        <f t="shared" si="191"/>
        <v>10000</v>
      </c>
      <c r="M586" s="22" t="str">
        <f>TRIM(Data!$N583)</f>
        <v>Charles Turner</v>
      </c>
      <c r="N586" s="22" t="str">
        <f>TRIM(Data!$A583)</f>
        <v>Charles Turner</v>
      </c>
      <c r="O586" s="23">
        <f>IF(Data!$B583=0,"",Data!$B583)</f>
        <v>1954</v>
      </c>
      <c r="P586" s="19" t="str">
        <f>IF(Data!$C583=0,"",Data!$C583)</f>
        <v>1</v>
      </c>
      <c r="Q586" s="23" t="str">
        <f>IF($M586="","",Data!$E583)</f>
        <v>L</v>
      </c>
      <c r="R586" s="23" t="str">
        <f t="shared" si="199"/>
        <v>L</v>
      </c>
      <c r="S586" s="23" t="str">
        <f t="shared" si="200"/>
        <v>L</v>
      </c>
      <c r="T586" s="19" t="str">
        <f>IF(Data!$F583=0,"",Data!$F583)</f>
        <v/>
      </c>
      <c r="U586" s="19" t="str">
        <f>IF(Data!$G583=0,"",Data!$G583)</f>
        <v/>
      </c>
      <c r="V586" s="19" t="str">
        <f>IF(Data!$D583=0,"",Data!$D583)</f>
        <v/>
      </c>
      <c r="W586" s="19" t="str">
        <f>Data!$H583</f>
        <v>Japonica</v>
      </c>
      <c r="Y586" s="41" t="e">
        <f t="shared" si="195"/>
        <v>#REF!</v>
      </c>
      <c r="Z586" s="8">
        <f t="shared" si="201"/>
        <v>10000</v>
      </c>
      <c r="AA586" s="8" t="str">
        <f t="shared" si="202"/>
        <v>Charles Turner</v>
      </c>
      <c r="AB586" s="8" t="str">
        <f t="shared" si="203"/>
        <v>L</v>
      </c>
      <c r="AC586" s="8" t="str">
        <f t="shared" si="204"/>
        <v/>
      </c>
      <c r="AD586" s="8" t="str">
        <f t="shared" si="192"/>
        <v/>
      </c>
      <c r="AE586" s="8" t="str">
        <f t="shared" si="205"/>
        <v/>
      </c>
      <c r="AF586" s="5">
        <f t="shared" si="206"/>
        <v>1954</v>
      </c>
      <c r="AG586" s="46">
        <v>583</v>
      </c>
      <c r="AH586" s="47" t="str">
        <f t="shared" si="196"/>
        <v/>
      </c>
      <c r="AI586" s="48" t="str">
        <f t="shared" si="197"/>
        <v/>
      </c>
      <c r="AK586" s="22" t="e">
        <f>TRIM(#REF!)</f>
        <v>#REF!</v>
      </c>
      <c r="AL586" s="23" t="e">
        <f>IF(#REF!=0,"",#REF!)</f>
        <v>#REF!</v>
      </c>
      <c r="AM586" s="19" t="e">
        <f>IF(#REF!=0,"",#REF!)</f>
        <v>#REF!</v>
      </c>
      <c r="AN586" s="23" t="e">
        <f>IF($AK586="","",#REF!)</f>
        <v>#REF!</v>
      </c>
      <c r="AO586" s="23" t="e">
        <f t="shared" si="207"/>
        <v>#REF!</v>
      </c>
      <c r="AP586" s="19" t="e">
        <f>IF(#REF!=0,"",#REF!)</f>
        <v>#REF!</v>
      </c>
      <c r="AQ586" s="19" t="e">
        <f>IF(#REF!=0,"",#REF!)</f>
        <v>#REF!</v>
      </c>
      <c r="AR586" s="19" t="e">
        <f>IF(#REF!=0,"",#REF!)</f>
        <v>#REF!</v>
      </c>
      <c r="AS586" s="19" t="e">
        <f>#REF!</f>
        <v>#REF!</v>
      </c>
    </row>
    <row r="587" spans="4:45" ht="19.5" thickTop="1" thickBot="1" x14ac:dyDescent="0.25">
      <c r="D587" s="1" t="str">
        <f t="shared" si="193"/>
        <v/>
      </c>
      <c r="E587" s="1" t="str">
        <f t="shared" si="194"/>
        <v/>
      </c>
      <c r="K587" s="19" t="str">
        <f t="shared" si="198"/>
        <v/>
      </c>
      <c r="L587" s="19">
        <f t="shared" si="191"/>
        <v>10000</v>
      </c>
      <c r="M587" s="22" t="str">
        <f>TRIM(Data!$N584)</f>
        <v>Charlie Adams</v>
      </c>
      <c r="N587" s="22" t="str">
        <f>TRIM(Data!$A584)</f>
        <v>Charlie Adams</v>
      </c>
      <c r="O587" s="23">
        <f>IF(Data!$B584=0,"",Data!$B584)</f>
        <v>2013</v>
      </c>
      <c r="P587" s="19" t="str">
        <f>IF(Data!$C584=0,"",Data!$C584)</f>
        <v>1</v>
      </c>
      <c r="Q587" s="23" t="str">
        <f>IF($M587="","",Data!$E584)</f>
        <v>L</v>
      </c>
      <c r="R587" s="23" t="str">
        <f t="shared" si="199"/>
        <v>L</v>
      </c>
      <c r="S587" s="23" t="str">
        <f t="shared" si="200"/>
        <v>L</v>
      </c>
      <c r="T587" s="19" t="str">
        <f>IF(Data!$F584=0,"",Data!$F584)</f>
        <v/>
      </c>
      <c r="U587" s="19" t="str">
        <f>IF(Data!$G584=0,"",Data!$G584)</f>
        <v/>
      </c>
      <c r="V587" s="19" t="str">
        <f>IF(Data!$D584=0,"",Data!$D584)</f>
        <v/>
      </c>
      <c r="W587" s="19" t="str">
        <f>Data!$H584</f>
        <v>Japonica</v>
      </c>
      <c r="Y587" s="41" t="e">
        <f t="shared" si="195"/>
        <v>#REF!</v>
      </c>
      <c r="Z587" s="8">
        <f t="shared" si="201"/>
        <v>10000</v>
      </c>
      <c r="AA587" s="8" t="str">
        <f t="shared" si="202"/>
        <v>Charlie Adams</v>
      </c>
      <c r="AB587" s="8" t="str">
        <f t="shared" si="203"/>
        <v>L</v>
      </c>
      <c r="AC587" s="8" t="str">
        <f t="shared" si="204"/>
        <v/>
      </c>
      <c r="AD587" s="8" t="str">
        <f t="shared" si="192"/>
        <v/>
      </c>
      <c r="AE587" s="8" t="str">
        <f t="shared" si="205"/>
        <v/>
      </c>
      <c r="AF587" s="5">
        <f t="shared" si="206"/>
        <v>2013</v>
      </c>
      <c r="AG587" s="46">
        <v>584</v>
      </c>
      <c r="AH587" s="47" t="str">
        <f t="shared" si="196"/>
        <v/>
      </c>
      <c r="AI587" s="48" t="str">
        <f t="shared" si="197"/>
        <v/>
      </c>
      <c r="AK587" s="22" t="e">
        <f>TRIM(#REF!)</f>
        <v>#REF!</v>
      </c>
      <c r="AL587" s="23" t="e">
        <f>IF(#REF!=0,"",#REF!)</f>
        <v>#REF!</v>
      </c>
      <c r="AM587" s="19" t="e">
        <f>IF(#REF!=0,"",#REF!)</f>
        <v>#REF!</v>
      </c>
      <c r="AN587" s="23" t="e">
        <f>IF($AK587="","",#REF!)</f>
        <v>#REF!</v>
      </c>
      <c r="AO587" s="23" t="e">
        <f t="shared" si="207"/>
        <v>#REF!</v>
      </c>
      <c r="AP587" s="19" t="e">
        <f>IF(#REF!=0,"",#REF!)</f>
        <v>#REF!</v>
      </c>
      <c r="AQ587" s="19" t="e">
        <f>IF(#REF!=0,"",#REF!)</f>
        <v>#REF!</v>
      </c>
      <c r="AR587" s="19" t="e">
        <f>IF(#REF!=0,"",#REF!)</f>
        <v>#REF!</v>
      </c>
      <c r="AS587" s="19" t="e">
        <f>#REF!</f>
        <v>#REF!</v>
      </c>
    </row>
    <row r="588" spans="4:45" ht="19.5" thickTop="1" thickBot="1" x14ac:dyDescent="0.25">
      <c r="D588" s="1" t="str">
        <f t="shared" si="193"/>
        <v/>
      </c>
      <c r="E588" s="1" t="str">
        <f t="shared" si="194"/>
        <v/>
      </c>
      <c r="K588" s="19" t="str">
        <f t="shared" si="198"/>
        <v/>
      </c>
      <c r="L588" s="19">
        <f t="shared" si="191"/>
        <v>10000</v>
      </c>
      <c r="M588" s="22" t="str">
        <f>TRIM(Data!$N585)</f>
        <v>Charlie Bettes</v>
      </c>
      <c r="N588" s="22" t="str">
        <f>TRIM(Data!$A585)</f>
        <v>Charlie Bettes</v>
      </c>
      <c r="O588" s="23">
        <f>IF(Data!$B585=0,"",Data!$B585)</f>
        <v>1960</v>
      </c>
      <c r="P588" s="19" t="str">
        <f>IF(Data!$C585=0,"",Data!$C585)</f>
        <v>1</v>
      </c>
      <c r="Q588" s="23" t="str">
        <f>IF($M588="","",Data!$E585)</f>
        <v>L-VL</v>
      </c>
      <c r="R588" s="23" t="str">
        <f t="shared" si="199"/>
        <v>L</v>
      </c>
      <c r="S588" s="23" t="str">
        <f t="shared" si="200"/>
        <v>L</v>
      </c>
      <c r="T588" s="19" t="str">
        <f>IF(Data!$F585=0,"",Data!$F585)</f>
        <v>WHITE</v>
      </c>
      <c r="U588" s="19" t="str">
        <f>IF(Data!$G585=0,"",Data!$G585)</f>
        <v/>
      </c>
      <c r="V588" s="19" t="str">
        <f>IF(Data!$D585=0,"",Data!$D585)</f>
        <v/>
      </c>
      <c r="W588" s="19" t="str">
        <f>Data!$H585</f>
        <v>Japonica</v>
      </c>
      <c r="Y588" s="41" t="e">
        <f t="shared" si="195"/>
        <v>#REF!</v>
      </c>
      <c r="Z588" s="8">
        <f t="shared" si="201"/>
        <v>10000</v>
      </c>
      <c r="AA588" s="8" t="str">
        <f t="shared" si="202"/>
        <v>Charlie Bettes</v>
      </c>
      <c r="AB588" s="8" t="str">
        <f t="shared" si="203"/>
        <v>L</v>
      </c>
      <c r="AC588" s="8" t="str">
        <f t="shared" si="204"/>
        <v>WHITE</v>
      </c>
      <c r="AD588" s="8" t="str">
        <f t="shared" si="192"/>
        <v/>
      </c>
      <c r="AE588" s="8" t="str">
        <f t="shared" si="205"/>
        <v/>
      </c>
      <c r="AF588" s="5">
        <f t="shared" si="206"/>
        <v>1960</v>
      </c>
      <c r="AG588" s="46">
        <v>585</v>
      </c>
      <c r="AH588" s="47" t="str">
        <f t="shared" si="196"/>
        <v/>
      </c>
      <c r="AI588" s="48" t="str">
        <f t="shared" si="197"/>
        <v/>
      </c>
      <c r="AK588" s="22" t="e">
        <f>TRIM(#REF!)</f>
        <v>#REF!</v>
      </c>
      <c r="AL588" s="23" t="e">
        <f>IF(#REF!=0,"",#REF!)</f>
        <v>#REF!</v>
      </c>
      <c r="AM588" s="19" t="e">
        <f>IF(#REF!=0,"",#REF!)</f>
        <v>#REF!</v>
      </c>
      <c r="AN588" s="23" t="e">
        <f>IF($AK588="","",#REF!)</f>
        <v>#REF!</v>
      </c>
      <c r="AO588" s="23" t="e">
        <f t="shared" si="207"/>
        <v>#REF!</v>
      </c>
      <c r="AP588" s="19" t="e">
        <f>IF(#REF!=0,"",#REF!)</f>
        <v>#REF!</v>
      </c>
      <c r="AQ588" s="19" t="e">
        <f>IF(#REF!=0,"",#REF!)</f>
        <v>#REF!</v>
      </c>
      <c r="AR588" s="19" t="e">
        <f>IF(#REF!=0,"",#REF!)</f>
        <v>#REF!</v>
      </c>
      <c r="AS588" s="19" t="e">
        <f>#REF!</f>
        <v>#REF!</v>
      </c>
    </row>
    <row r="589" spans="4:45" ht="19.5" thickTop="1" thickBot="1" x14ac:dyDescent="0.25">
      <c r="D589" s="1" t="str">
        <f t="shared" si="193"/>
        <v/>
      </c>
      <c r="E589" s="1" t="str">
        <f t="shared" si="194"/>
        <v/>
      </c>
      <c r="K589" s="19" t="str">
        <f t="shared" si="198"/>
        <v/>
      </c>
      <c r="L589" s="19">
        <f t="shared" si="191"/>
        <v>10000</v>
      </c>
      <c r="M589" s="22" t="str">
        <f>TRIM(Data!$N586)</f>
        <v>Charlie Bush</v>
      </c>
      <c r="N589" s="22" t="str">
        <f>TRIM(Data!$A586)</f>
        <v>Charlie Bush (R)</v>
      </c>
      <c r="O589" s="23">
        <f>IF(Data!$B586=0,"",Data!$B586)</f>
        <v>1995</v>
      </c>
      <c r="P589" s="19" t="str">
        <f>IF(Data!$C586=0,"",Data!$C586)</f>
        <v/>
      </c>
      <c r="Q589" s="23" t="str">
        <f>IF($M589="","",Data!$E586)</f>
        <v>VL</v>
      </c>
      <c r="R589" s="23" t="str">
        <f t="shared" si="199"/>
        <v>VL</v>
      </c>
      <c r="S589" s="23" t="str">
        <f t="shared" si="200"/>
        <v>VL</v>
      </c>
      <c r="T589" s="19" t="str">
        <f>IF(Data!$F586=0,"",Data!$F586)</f>
        <v/>
      </c>
      <c r="U589" s="19" t="str">
        <f>IF(Data!$G586=0,"",Data!$G586)</f>
        <v/>
      </c>
      <c r="V589" s="19" t="str">
        <f>IF(Data!$D586=0,"",Data!$D586)</f>
        <v/>
      </c>
      <c r="W589" s="19" t="str">
        <f>Data!$H586</f>
        <v>Reticulata</v>
      </c>
      <c r="Y589" s="41" t="e">
        <f t="shared" si="195"/>
        <v>#REF!</v>
      </c>
      <c r="Z589" s="8">
        <f t="shared" si="201"/>
        <v>10000</v>
      </c>
      <c r="AA589" s="8" t="str">
        <f t="shared" si="202"/>
        <v>Charlie Bush</v>
      </c>
      <c r="AB589" s="8" t="str">
        <f t="shared" si="203"/>
        <v>VL</v>
      </c>
      <c r="AC589" s="8" t="str">
        <f t="shared" si="204"/>
        <v/>
      </c>
      <c r="AD589" s="8" t="str">
        <f t="shared" si="192"/>
        <v/>
      </c>
      <c r="AE589" s="8" t="str">
        <f t="shared" si="205"/>
        <v/>
      </c>
      <c r="AF589" s="5">
        <f t="shared" si="206"/>
        <v>1995</v>
      </c>
      <c r="AG589" s="46">
        <v>586</v>
      </c>
      <c r="AH589" s="47" t="str">
        <f t="shared" si="196"/>
        <v/>
      </c>
      <c r="AI589" s="48" t="str">
        <f t="shared" si="197"/>
        <v/>
      </c>
      <c r="AK589" s="22" t="e">
        <f>TRIM(#REF!)</f>
        <v>#REF!</v>
      </c>
      <c r="AL589" s="23" t="e">
        <f>IF(#REF!=0,"",#REF!)</f>
        <v>#REF!</v>
      </c>
      <c r="AM589" s="19" t="e">
        <f>IF(#REF!=0,"",#REF!)</f>
        <v>#REF!</v>
      </c>
      <c r="AN589" s="23" t="e">
        <f>IF($AK589="","",#REF!)</f>
        <v>#REF!</v>
      </c>
      <c r="AO589" s="23" t="e">
        <f t="shared" si="207"/>
        <v>#REF!</v>
      </c>
      <c r="AP589" s="19" t="e">
        <f>IF(#REF!=0,"",#REF!)</f>
        <v>#REF!</v>
      </c>
      <c r="AQ589" s="19" t="e">
        <f>IF(#REF!=0,"",#REF!)</f>
        <v>#REF!</v>
      </c>
      <c r="AR589" s="19" t="e">
        <f>IF(#REF!=0,"",#REF!)</f>
        <v>#REF!</v>
      </c>
      <c r="AS589" s="19" t="e">
        <f>#REF!</f>
        <v>#REF!</v>
      </c>
    </row>
    <row r="590" spans="4:45" ht="19.5" thickTop="1" thickBot="1" x14ac:dyDescent="0.25">
      <c r="D590" s="1" t="str">
        <f t="shared" si="193"/>
        <v/>
      </c>
      <c r="E590" s="1" t="str">
        <f t="shared" si="194"/>
        <v/>
      </c>
      <c r="K590" s="19" t="str">
        <f t="shared" si="198"/>
        <v/>
      </c>
      <c r="L590" s="19">
        <f t="shared" si="191"/>
        <v>10000</v>
      </c>
      <c r="M590" s="22" t="str">
        <f>TRIM(Data!$N587)</f>
        <v>Charlie Mason</v>
      </c>
      <c r="N590" s="22" t="str">
        <f>TRIM(Data!$A587)</f>
        <v>Charlie Mason</v>
      </c>
      <c r="O590" s="23">
        <f>IF(Data!$B587=0,"",Data!$B587)</f>
        <v>1980</v>
      </c>
      <c r="P590" s="19" t="str">
        <f>IF(Data!$C587=0,"",Data!$C587)</f>
        <v>1</v>
      </c>
      <c r="Q590" s="23" t="str">
        <f>IF($M590="","",Data!$E587)</f>
        <v>L</v>
      </c>
      <c r="R590" s="23" t="str">
        <f t="shared" si="199"/>
        <v>L</v>
      </c>
      <c r="S590" s="23" t="str">
        <f t="shared" si="200"/>
        <v>L</v>
      </c>
      <c r="T590" s="19" t="str">
        <f>IF(Data!$F587=0,"",Data!$F587)</f>
        <v/>
      </c>
      <c r="U590" s="19" t="str">
        <f>IF(Data!$G587=0,"",Data!$G587)</f>
        <v/>
      </c>
      <c r="V590" s="19" t="str">
        <f>IF(Data!$D587=0,"",Data!$D587)</f>
        <v/>
      </c>
      <c r="W590" s="19" t="str">
        <f>Data!$H587</f>
        <v>Japonica</v>
      </c>
      <c r="Y590" s="41" t="e">
        <f t="shared" si="195"/>
        <v>#REF!</v>
      </c>
      <c r="Z590" s="8">
        <f t="shared" si="201"/>
        <v>10000</v>
      </c>
      <c r="AA590" s="8" t="str">
        <f t="shared" si="202"/>
        <v>Charlie Mason</v>
      </c>
      <c r="AB590" s="8" t="str">
        <f t="shared" si="203"/>
        <v>L</v>
      </c>
      <c r="AC590" s="8" t="str">
        <f t="shared" si="204"/>
        <v/>
      </c>
      <c r="AD590" s="8" t="str">
        <f t="shared" si="192"/>
        <v/>
      </c>
      <c r="AE590" s="8" t="str">
        <f t="shared" si="205"/>
        <v/>
      </c>
      <c r="AF590" s="5">
        <f t="shared" si="206"/>
        <v>1980</v>
      </c>
      <c r="AG590" s="46">
        <v>587</v>
      </c>
      <c r="AH590" s="47" t="str">
        <f t="shared" si="196"/>
        <v/>
      </c>
      <c r="AI590" s="48" t="str">
        <f t="shared" si="197"/>
        <v/>
      </c>
      <c r="AK590" s="22" t="e">
        <f>TRIM(#REF!)</f>
        <v>#REF!</v>
      </c>
      <c r="AL590" s="23" t="e">
        <f>IF(#REF!=0,"",#REF!)</f>
        <v>#REF!</v>
      </c>
      <c r="AM590" s="19" t="e">
        <f>IF(#REF!=0,"",#REF!)</f>
        <v>#REF!</v>
      </c>
      <c r="AN590" s="23" t="e">
        <f>IF($AK590="","",#REF!)</f>
        <v>#REF!</v>
      </c>
      <c r="AO590" s="23" t="e">
        <f t="shared" si="207"/>
        <v>#REF!</v>
      </c>
      <c r="AP590" s="19" t="e">
        <f>IF(#REF!=0,"",#REF!)</f>
        <v>#REF!</v>
      </c>
      <c r="AQ590" s="19" t="e">
        <f>IF(#REF!=0,"",#REF!)</f>
        <v>#REF!</v>
      </c>
      <c r="AR590" s="19" t="e">
        <f>IF(#REF!=0,"",#REF!)</f>
        <v>#REF!</v>
      </c>
      <c r="AS590" s="19" t="e">
        <f>#REF!</f>
        <v>#REF!</v>
      </c>
    </row>
    <row r="591" spans="4:45" ht="19.5" thickTop="1" thickBot="1" x14ac:dyDescent="0.25">
      <c r="D591" s="1" t="str">
        <f t="shared" si="193"/>
        <v/>
      </c>
      <c r="E591" s="1" t="str">
        <f t="shared" si="194"/>
        <v/>
      </c>
      <c r="K591" s="19" t="str">
        <f t="shared" si="198"/>
        <v/>
      </c>
      <c r="L591" s="19">
        <f t="shared" si="191"/>
        <v>10000</v>
      </c>
      <c r="M591" s="22" t="str">
        <f>TRIM(Data!$N588)</f>
        <v>Charlie V</v>
      </c>
      <c r="N591" s="22" t="str">
        <f>TRIM(Data!$A588)</f>
        <v>Charlie V</v>
      </c>
      <c r="O591" s="23">
        <f>IF(Data!$B588=0,"",Data!$B588)</f>
        <v>2009</v>
      </c>
      <c r="P591" s="19" t="str">
        <f>IF(Data!$C588=0,"",Data!$C588)</f>
        <v/>
      </c>
      <c r="Q591" s="23" t="str">
        <f>IF($M591="","",Data!$E588)</f>
        <v>M</v>
      </c>
      <c r="R591" s="23" t="str">
        <f t="shared" si="199"/>
        <v>M</v>
      </c>
      <c r="S591" s="23" t="str">
        <f t="shared" si="200"/>
        <v>M</v>
      </c>
      <c r="T591" s="19" t="str">
        <f>IF(Data!$F588=0,"",Data!$F588)</f>
        <v/>
      </c>
      <c r="U591" s="19" t="str">
        <f>IF(Data!$G588=0,"",Data!$G588)</f>
        <v/>
      </c>
      <c r="V591" s="19" t="str">
        <f>IF(Data!$D588=0,"",Data!$D588)</f>
        <v/>
      </c>
      <c r="W591" s="19" t="str">
        <f>Data!$H588</f>
        <v>Japonica</v>
      </c>
      <c r="Y591" s="41" t="e">
        <f t="shared" si="195"/>
        <v>#REF!</v>
      </c>
      <c r="Z591" s="8">
        <f t="shared" si="201"/>
        <v>10000</v>
      </c>
      <c r="AA591" s="8" t="str">
        <f t="shared" si="202"/>
        <v>Charlie V</v>
      </c>
      <c r="AB591" s="8" t="str">
        <f t="shared" si="203"/>
        <v>M</v>
      </c>
      <c r="AC591" s="8" t="str">
        <f t="shared" si="204"/>
        <v/>
      </c>
      <c r="AD591" s="8" t="str">
        <f t="shared" si="192"/>
        <v/>
      </c>
      <c r="AE591" s="8" t="str">
        <f t="shared" si="205"/>
        <v/>
      </c>
      <c r="AF591" s="5">
        <f t="shared" si="206"/>
        <v>2009</v>
      </c>
      <c r="AG591" s="46">
        <v>588</v>
      </c>
      <c r="AH591" s="47" t="str">
        <f t="shared" si="196"/>
        <v/>
      </c>
      <c r="AI591" s="48" t="str">
        <f t="shared" si="197"/>
        <v/>
      </c>
      <c r="AK591" s="22" t="e">
        <f>TRIM(#REF!)</f>
        <v>#REF!</v>
      </c>
      <c r="AL591" s="23" t="e">
        <f>IF(#REF!=0,"",#REF!)</f>
        <v>#REF!</v>
      </c>
      <c r="AM591" s="19" t="e">
        <f>IF(#REF!=0,"",#REF!)</f>
        <v>#REF!</v>
      </c>
      <c r="AN591" s="23" t="e">
        <f>IF($AK591="","",#REF!)</f>
        <v>#REF!</v>
      </c>
      <c r="AO591" s="23" t="e">
        <f t="shared" si="207"/>
        <v>#REF!</v>
      </c>
      <c r="AP591" s="19" t="e">
        <f>IF(#REF!=0,"",#REF!)</f>
        <v>#REF!</v>
      </c>
      <c r="AQ591" s="19" t="e">
        <f>IF(#REF!=0,"",#REF!)</f>
        <v>#REF!</v>
      </c>
      <c r="AR591" s="19" t="e">
        <f>IF(#REF!=0,"",#REF!)</f>
        <v>#REF!</v>
      </c>
      <c r="AS591" s="19" t="e">
        <f>#REF!</f>
        <v>#REF!</v>
      </c>
    </row>
    <row r="592" spans="4:45" ht="19.5" thickTop="1" thickBot="1" x14ac:dyDescent="0.25">
      <c r="D592" s="1" t="str">
        <f t="shared" si="193"/>
        <v/>
      </c>
      <c r="E592" s="1" t="str">
        <f t="shared" si="194"/>
        <v/>
      </c>
      <c r="K592" s="19" t="str">
        <f t="shared" si="198"/>
        <v/>
      </c>
      <c r="L592" s="19">
        <f t="shared" si="191"/>
        <v>10000</v>
      </c>
      <c r="M592" s="22" t="str">
        <f>TRIM(Data!$N589)</f>
        <v>Charlie's Jeanne</v>
      </c>
      <c r="N592" s="22" t="str">
        <f>TRIM(Data!$A589)</f>
        <v>Charlie's Jeanne</v>
      </c>
      <c r="O592" s="23">
        <f>IF(Data!$B589=0,"",Data!$B589)</f>
        <v>2018</v>
      </c>
      <c r="P592" s="19" t="str">
        <f>IF(Data!$C589=0,"",Data!$C589)</f>
        <v>1</v>
      </c>
      <c r="Q592" s="23" t="str">
        <f>IF($M592="","",Data!$E589)</f>
        <v>VL</v>
      </c>
      <c r="R592" s="23" t="str">
        <f t="shared" si="199"/>
        <v>VL</v>
      </c>
      <c r="S592" s="23" t="str">
        <f t="shared" si="200"/>
        <v>VL</v>
      </c>
      <c r="T592" s="19" t="str">
        <f>IF(Data!$F589=0,"",Data!$F589)</f>
        <v/>
      </c>
      <c r="U592" s="19" t="str">
        <f>IF(Data!$G589=0,"",Data!$G589)</f>
        <v/>
      </c>
      <c r="V592" s="19" t="str">
        <f>IF(Data!$D589=0,"",Data!$D589)</f>
        <v/>
      </c>
      <c r="W592" s="19" t="str">
        <f>Data!$H589</f>
        <v>Japonica</v>
      </c>
      <c r="Y592" s="41" t="e">
        <f t="shared" si="195"/>
        <v>#REF!</v>
      </c>
      <c r="Z592" s="8">
        <f t="shared" si="201"/>
        <v>10000</v>
      </c>
      <c r="AA592" s="8" t="str">
        <f t="shared" si="202"/>
        <v>Charlie's Jeanne</v>
      </c>
      <c r="AB592" s="8" t="str">
        <f t="shared" si="203"/>
        <v>VL</v>
      </c>
      <c r="AC592" s="8" t="str">
        <f t="shared" si="204"/>
        <v/>
      </c>
      <c r="AD592" s="8" t="str">
        <f t="shared" si="192"/>
        <v/>
      </c>
      <c r="AE592" s="8" t="str">
        <f t="shared" si="205"/>
        <v/>
      </c>
      <c r="AF592" s="5">
        <f t="shared" si="206"/>
        <v>2018</v>
      </c>
      <c r="AG592" s="46">
        <v>589</v>
      </c>
      <c r="AH592" s="47" t="str">
        <f t="shared" si="196"/>
        <v/>
      </c>
      <c r="AI592" s="48" t="str">
        <f t="shared" si="197"/>
        <v/>
      </c>
      <c r="AK592" s="22" t="e">
        <f>TRIM(#REF!)</f>
        <v>#REF!</v>
      </c>
      <c r="AL592" s="23" t="e">
        <f>IF(#REF!=0,"",#REF!)</f>
        <v>#REF!</v>
      </c>
      <c r="AM592" s="19" t="e">
        <f>IF(#REF!=0,"",#REF!)</f>
        <v>#REF!</v>
      </c>
      <c r="AN592" s="23" t="e">
        <f>IF($AK592="","",#REF!)</f>
        <v>#REF!</v>
      </c>
      <c r="AO592" s="23" t="e">
        <f t="shared" si="207"/>
        <v>#REF!</v>
      </c>
      <c r="AP592" s="19" t="e">
        <f>IF(#REF!=0,"",#REF!)</f>
        <v>#REF!</v>
      </c>
      <c r="AQ592" s="19" t="e">
        <f>IF(#REF!=0,"",#REF!)</f>
        <v>#REF!</v>
      </c>
      <c r="AR592" s="19" t="e">
        <f>IF(#REF!=0,"",#REF!)</f>
        <v>#REF!</v>
      </c>
      <c r="AS592" s="19" t="e">
        <f>#REF!</f>
        <v>#REF!</v>
      </c>
    </row>
    <row r="593" spans="4:45" ht="19.5" thickTop="1" thickBot="1" x14ac:dyDescent="0.25">
      <c r="D593" s="1" t="str">
        <f t="shared" si="193"/>
        <v/>
      </c>
      <c r="E593" s="1" t="str">
        <f t="shared" si="194"/>
        <v/>
      </c>
      <c r="K593" s="19" t="str">
        <f t="shared" si="198"/>
        <v/>
      </c>
      <c r="L593" s="19">
        <f t="shared" si="191"/>
        <v>10000</v>
      </c>
      <c r="M593" s="22" t="str">
        <f>TRIM(Data!$N590)</f>
        <v>Charlotte Blount</v>
      </c>
      <c r="N593" s="22" t="str">
        <f>TRIM(Data!$A590)</f>
        <v>Charlotte Blount</v>
      </c>
      <c r="O593" s="23">
        <f>IF(Data!$B590=0,"",Data!$B590)</f>
        <v>1981</v>
      </c>
      <c r="P593" s="19" t="str">
        <f>IF(Data!$C590=0,"",Data!$C590)</f>
        <v>1</v>
      </c>
      <c r="Q593" s="23" t="str">
        <f>IF($M593="","",Data!$E590)</f>
        <v>L</v>
      </c>
      <c r="R593" s="23" t="str">
        <f t="shared" si="199"/>
        <v>L</v>
      </c>
      <c r="S593" s="23" t="str">
        <f t="shared" si="200"/>
        <v>L</v>
      </c>
      <c r="T593" s="19" t="str">
        <f>IF(Data!$F590=0,"",Data!$F590)</f>
        <v/>
      </c>
      <c r="U593" s="19" t="str">
        <f>IF(Data!$G590=0,"",Data!$G590)</f>
        <v/>
      </c>
      <c r="V593" s="19" t="str">
        <f>IF(Data!$D590=0,"",Data!$D590)</f>
        <v/>
      </c>
      <c r="W593" s="19" t="str">
        <f>Data!$H590</f>
        <v>Japonica</v>
      </c>
      <c r="Y593" s="41" t="e">
        <f t="shared" si="195"/>
        <v>#REF!</v>
      </c>
      <c r="Z593" s="8">
        <f t="shared" si="201"/>
        <v>10000</v>
      </c>
      <c r="AA593" s="8" t="str">
        <f t="shared" si="202"/>
        <v>Charlotte Blount</v>
      </c>
      <c r="AB593" s="8" t="str">
        <f t="shared" si="203"/>
        <v>L</v>
      </c>
      <c r="AC593" s="8" t="str">
        <f t="shared" si="204"/>
        <v/>
      </c>
      <c r="AD593" s="8" t="str">
        <f t="shared" si="192"/>
        <v/>
      </c>
      <c r="AE593" s="8" t="str">
        <f t="shared" si="205"/>
        <v/>
      </c>
      <c r="AF593" s="5">
        <f t="shared" si="206"/>
        <v>1981</v>
      </c>
      <c r="AG593" s="46">
        <v>590</v>
      </c>
      <c r="AH593" s="47" t="str">
        <f t="shared" si="196"/>
        <v/>
      </c>
      <c r="AI593" s="48" t="str">
        <f t="shared" si="197"/>
        <v/>
      </c>
      <c r="AK593" s="22" t="e">
        <f>TRIM(#REF!)</f>
        <v>#REF!</v>
      </c>
      <c r="AL593" s="23" t="e">
        <f>IF(#REF!=0,"",#REF!)</f>
        <v>#REF!</v>
      </c>
      <c r="AM593" s="19" t="e">
        <f>IF(#REF!=0,"",#REF!)</f>
        <v>#REF!</v>
      </c>
      <c r="AN593" s="23" t="e">
        <f>IF($AK593="","",#REF!)</f>
        <v>#REF!</v>
      </c>
      <c r="AO593" s="23" t="e">
        <f t="shared" si="207"/>
        <v>#REF!</v>
      </c>
      <c r="AP593" s="19" t="e">
        <f>IF(#REF!=0,"",#REF!)</f>
        <v>#REF!</v>
      </c>
      <c r="AQ593" s="19" t="e">
        <f>IF(#REF!=0,"",#REF!)</f>
        <v>#REF!</v>
      </c>
      <c r="AR593" s="19" t="e">
        <f>IF(#REF!=0,"",#REF!)</f>
        <v>#REF!</v>
      </c>
      <c r="AS593" s="19" t="e">
        <f>#REF!</f>
        <v>#REF!</v>
      </c>
    </row>
    <row r="594" spans="4:45" ht="19.5" thickTop="1" thickBot="1" x14ac:dyDescent="0.25">
      <c r="D594" s="1" t="str">
        <f t="shared" si="193"/>
        <v/>
      </c>
      <c r="E594" s="1" t="str">
        <f t="shared" si="194"/>
        <v/>
      </c>
      <c r="K594" s="19" t="str">
        <f t="shared" si="198"/>
        <v/>
      </c>
      <c r="L594" s="19">
        <f t="shared" si="191"/>
        <v>10000</v>
      </c>
      <c r="M594" s="22" t="str">
        <f>TRIM(Data!$N591)</f>
        <v>Charlotte Bradford</v>
      </c>
      <c r="N594" s="22" t="str">
        <f>TRIM(Data!$A591)</f>
        <v>Charlotte Bradford</v>
      </c>
      <c r="O594" s="23">
        <f>IF(Data!$B591=0,"",Data!$B591)</f>
        <v>1950</v>
      </c>
      <c r="P594" s="19" t="str">
        <f>IF(Data!$C591=0,"",Data!$C591)</f>
        <v>1</v>
      </c>
      <c r="Q594" s="23" t="str">
        <f>IF($M594="","",Data!$E591)</f>
        <v>M</v>
      </c>
      <c r="R594" s="23" t="str">
        <f t="shared" si="199"/>
        <v>M</v>
      </c>
      <c r="S594" s="23" t="str">
        <f t="shared" si="200"/>
        <v>M</v>
      </c>
      <c r="T594" s="19" t="str">
        <f>IF(Data!$F591=0,"",Data!$F591)</f>
        <v/>
      </c>
      <c r="U594" s="19" t="str">
        <f>IF(Data!$G591=0,"",Data!$G591)</f>
        <v/>
      </c>
      <c r="V594" s="19" t="str">
        <f>IF(Data!$D591=0,"",Data!$D591)</f>
        <v/>
      </c>
      <c r="W594" s="19" t="str">
        <f>Data!$H591</f>
        <v>Japonica</v>
      </c>
      <c r="Y594" s="41" t="e">
        <f t="shared" si="195"/>
        <v>#REF!</v>
      </c>
      <c r="Z594" s="8">
        <f t="shared" si="201"/>
        <v>10000</v>
      </c>
      <c r="AA594" s="8" t="str">
        <f t="shared" si="202"/>
        <v>Charlotte Bradford</v>
      </c>
      <c r="AB594" s="8" t="str">
        <f t="shared" si="203"/>
        <v>M</v>
      </c>
      <c r="AC594" s="8" t="str">
        <f t="shared" si="204"/>
        <v/>
      </c>
      <c r="AD594" s="8" t="str">
        <f t="shared" si="192"/>
        <v/>
      </c>
      <c r="AE594" s="8" t="str">
        <f t="shared" si="205"/>
        <v/>
      </c>
      <c r="AF594" s="5">
        <f t="shared" si="206"/>
        <v>1950</v>
      </c>
      <c r="AG594" s="46">
        <v>591</v>
      </c>
      <c r="AH594" s="47" t="str">
        <f t="shared" si="196"/>
        <v/>
      </c>
      <c r="AI594" s="48" t="str">
        <f t="shared" si="197"/>
        <v/>
      </c>
      <c r="AK594" s="22" t="e">
        <f>TRIM(#REF!)</f>
        <v>#REF!</v>
      </c>
      <c r="AL594" s="23" t="e">
        <f>IF(#REF!=0,"",#REF!)</f>
        <v>#REF!</v>
      </c>
      <c r="AM594" s="19" t="e">
        <f>IF(#REF!=0,"",#REF!)</f>
        <v>#REF!</v>
      </c>
      <c r="AN594" s="23" t="e">
        <f>IF($AK594="","",#REF!)</f>
        <v>#REF!</v>
      </c>
      <c r="AO594" s="23" t="e">
        <f t="shared" si="207"/>
        <v>#REF!</v>
      </c>
      <c r="AP594" s="19" t="e">
        <f>IF(#REF!=0,"",#REF!)</f>
        <v>#REF!</v>
      </c>
      <c r="AQ594" s="19" t="e">
        <f>IF(#REF!=0,"",#REF!)</f>
        <v>#REF!</v>
      </c>
      <c r="AR594" s="19" t="e">
        <f>IF(#REF!=0,"",#REF!)</f>
        <v>#REF!</v>
      </c>
      <c r="AS594" s="19" t="e">
        <f>#REF!</f>
        <v>#REF!</v>
      </c>
    </row>
    <row r="595" spans="4:45" ht="19.5" thickTop="1" thickBot="1" x14ac:dyDescent="0.25">
      <c r="D595" s="1" t="str">
        <f t="shared" si="193"/>
        <v/>
      </c>
      <c r="E595" s="1" t="str">
        <f t="shared" si="194"/>
        <v/>
      </c>
      <c r="K595" s="19" t="str">
        <f t="shared" si="198"/>
        <v/>
      </c>
      <c r="L595" s="19">
        <f t="shared" si="191"/>
        <v>10000</v>
      </c>
      <c r="M595" s="22" t="str">
        <f>TRIM(Data!$N592)</f>
        <v>Charlotte Grace</v>
      </c>
      <c r="N595" s="22" t="str">
        <f>TRIM(Data!$A592)</f>
        <v>Charlotte Grace</v>
      </c>
      <c r="O595" s="23">
        <f>IF(Data!$B592=0,"",Data!$B592)</f>
        <v>2020</v>
      </c>
      <c r="P595" s="19" t="str">
        <f>IF(Data!$C592=0,"",Data!$C592)</f>
        <v>1</v>
      </c>
      <c r="Q595" s="23" t="str">
        <f>IF($M595="","",Data!$E592)</f>
        <v>S</v>
      </c>
      <c r="R595" s="23" t="str">
        <f t="shared" si="199"/>
        <v>S</v>
      </c>
      <c r="S595" s="23" t="str">
        <f t="shared" si="200"/>
        <v>S</v>
      </c>
      <c r="T595" s="19" t="str">
        <f>IF(Data!$F592=0,"",Data!$F592)</f>
        <v/>
      </c>
      <c r="U595" s="19" t="str">
        <f>IF(Data!$G592=0,"",Data!$G592)</f>
        <v/>
      </c>
      <c r="V595" s="19" t="str">
        <f>IF(Data!$D592=0,"",Data!$D592)</f>
        <v/>
      </c>
      <c r="W595" s="19" t="str">
        <f>Data!$H592</f>
        <v>Japonica</v>
      </c>
      <c r="Y595" s="41" t="e">
        <f t="shared" si="195"/>
        <v>#REF!</v>
      </c>
      <c r="Z595" s="8">
        <f t="shared" si="201"/>
        <v>10000</v>
      </c>
      <c r="AA595" s="8" t="str">
        <f t="shared" si="202"/>
        <v>Charlotte Grace</v>
      </c>
      <c r="AB595" s="8" t="str">
        <f t="shared" si="203"/>
        <v>S</v>
      </c>
      <c r="AC595" s="8" t="str">
        <f t="shared" si="204"/>
        <v/>
      </c>
      <c r="AD595" s="8" t="str">
        <f t="shared" si="192"/>
        <v/>
      </c>
      <c r="AE595" s="8" t="str">
        <f t="shared" si="205"/>
        <v/>
      </c>
      <c r="AF595" s="5">
        <f t="shared" si="206"/>
        <v>2020</v>
      </c>
      <c r="AG595" s="46">
        <v>592</v>
      </c>
      <c r="AH595" s="47" t="str">
        <f t="shared" si="196"/>
        <v/>
      </c>
      <c r="AI595" s="48" t="str">
        <f t="shared" si="197"/>
        <v/>
      </c>
      <c r="AK595" s="22" t="e">
        <f>TRIM(#REF!)</f>
        <v>#REF!</v>
      </c>
      <c r="AL595" s="23" t="e">
        <f>IF(#REF!=0,"",#REF!)</f>
        <v>#REF!</v>
      </c>
      <c r="AM595" s="19" t="e">
        <f>IF(#REF!=0,"",#REF!)</f>
        <v>#REF!</v>
      </c>
      <c r="AN595" s="23" t="e">
        <f>IF($AK595="","",#REF!)</f>
        <v>#REF!</v>
      </c>
      <c r="AO595" s="23" t="e">
        <f t="shared" si="207"/>
        <v>#REF!</v>
      </c>
      <c r="AP595" s="19" t="e">
        <f>IF(#REF!=0,"",#REF!)</f>
        <v>#REF!</v>
      </c>
      <c r="AQ595" s="19" t="e">
        <f>IF(#REF!=0,"",#REF!)</f>
        <v>#REF!</v>
      </c>
      <c r="AR595" s="19" t="e">
        <f>IF(#REF!=0,"",#REF!)</f>
        <v>#REF!</v>
      </c>
      <c r="AS595" s="19" t="e">
        <f>#REF!</f>
        <v>#REF!</v>
      </c>
    </row>
    <row r="596" spans="4:45" ht="19.5" thickTop="1" thickBot="1" x14ac:dyDescent="0.25">
      <c r="D596" s="1" t="str">
        <f t="shared" si="193"/>
        <v/>
      </c>
      <c r="E596" s="1" t="str">
        <f t="shared" si="194"/>
        <v/>
      </c>
      <c r="K596" s="19" t="str">
        <f t="shared" si="198"/>
        <v/>
      </c>
      <c r="L596" s="19">
        <f t="shared" si="191"/>
        <v>10000</v>
      </c>
      <c r="M596" s="22" t="str">
        <f>TRIM(Data!$N593)</f>
        <v>Charlotte Johnson</v>
      </c>
      <c r="N596" s="22" t="str">
        <f>TRIM(Data!$A593)</f>
        <v>Charlotte Johnson</v>
      </c>
      <c r="O596" s="23">
        <f>IF(Data!$B593=0,"",Data!$B593)</f>
        <v>1980</v>
      </c>
      <c r="P596" s="19" t="str">
        <f>IF(Data!$C593=0,"",Data!$C593)</f>
        <v/>
      </c>
      <c r="Q596" s="23" t="str">
        <f>IF($M596="","",Data!$E593)</f>
        <v>L</v>
      </c>
      <c r="R596" s="23" t="str">
        <f t="shared" si="199"/>
        <v>L</v>
      </c>
      <c r="S596" s="23" t="str">
        <f t="shared" si="200"/>
        <v>L</v>
      </c>
      <c r="T596" s="19" t="str">
        <f>IF(Data!$F593=0,"",Data!$F593)</f>
        <v/>
      </c>
      <c r="U596" s="19" t="str">
        <f>IF(Data!$G593=0,"",Data!$G593)</f>
        <v/>
      </c>
      <c r="V596" s="19" t="str">
        <f>IF(Data!$D593=0,"",Data!$D593)</f>
        <v/>
      </c>
      <c r="W596" s="19" t="str">
        <f>Data!$H593</f>
        <v>Japonica</v>
      </c>
      <c r="Y596" s="41" t="e">
        <f t="shared" si="195"/>
        <v>#REF!</v>
      </c>
      <c r="Z596" s="8">
        <f t="shared" si="201"/>
        <v>10000</v>
      </c>
      <c r="AA596" s="8" t="str">
        <f t="shared" si="202"/>
        <v>Charlotte Johnson</v>
      </c>
      <c r="AB596" s="8" t="str">
        <f t="shared" si="203"/>
        <v>L</v>
      </c>
      <c r="AC596" s="8" t="str">
        <f t="shared" si="204"/>
        <v/>
      </c>
      <c r="AD596" s="8" t="str">
        <f t="shared" si="192"/>
        <v/>
      </c>
      <c r="AE596" s="8" t="str">
        <f t="shared" si="205"/>
        <v/>
      </c>
      <c r="AF596" s="5">
        <f t="shared" si="206"/>
        <v>1980</v>
      </c>
      <c r="AG596" s="46">
        <v>593</v>
      </c>
      <c r="AH596" s="47" t="str">
        <f t="shared" si="196"/>
        <v/>
      </c>
      <c r="AI596" s="48" t="str">
        <f t="shared" si="197"/>
        <v/>
      </c>
      <c r="AK596" s="22" t="e">
        <f>TRIM(#REF!)</f>
        <v>#REF!</v>
      </c>
      <c r="AL596" s="23" t="e">
        <f>IF(#REF!=0,"",#REF!)</f>
        <v>#REF!</v>
      </c>
      <c r="AM596" s="19" t="e">
        <f>IF(#REF!=0,"",#REF!)</f>
        <v>#REF!</v>
      </c>
      <c r="AN596" s="23" t="e">
        <f>IF($AK596="","",#REF!)</f>
        <v>#REF!</v>
      </c>
      <c r="AO596" s="23" t="e">
        <f t="shared" si="207"/>
        <v>#REF!</v>
      </c>
      <c r="AP596" s="19" t="e">
        <f>IF(#REF!=0,"",#REF!)</f>
        <v>#REF!</v>
      </c>
      <c r="AQ596" s="19" t="e">
        <f>IF(#REF!=0,"",#REF!)</f>
        <v>#REF!</v>
      </c>
      <c r="AR596" s="19" t="e">
        <f>IF(#REF!=0,"",#REF!)</f>
        <v>#REF!</v>
      </c>
      <c r="AS596" s="19" t="e">
        <f>#REF!</f>
        <v>#REF!</v>
      </c>
    </row>
    <row r="597" spans="4:45" ht="19.5" thickTop="1" thickBot="1" x14ac:dyDescent="0.25">
      <c r="D597" s="1" t="str">
        <f t="shared" si="193"/>
        <v/>
      </c>
      <c r="E597" s="1" t="str">
        <f t="shared" si="194"/>
        <v/>
      </c>
      <c r="K597" s="19" t="str">
        <f t="shared" si="198"/>
        <v/>
      </c>
      <c r="L597" s="19">
        <f t="shared" si="191"/>
        <v>10000</v>
      </c>
      <c r="M597" s="22" t="str">
        <f>TRIM(Data!$N594)</f>
        <v>Charlotte Jones</v>
      </c>
      <c r="N597" s="22" t="str">
        <f>TRIM(Data!$A594)</f>
        <v>Charlotte Jones (R)</v>
      </c>
      <c r="O597" s="23">
        <f>IF(Data!$B594=0,"",Data!$B594)</f>
        <v>2018</v>
      </c>
      <c r="P597" s="19" t="str">
        <f>IF(Data!$C594=0,"",Data!$C594)</f>
        <v>1</v>
      </c>
      <c r="Q597" s="23" t="str">
        <f>IF($M597="","",Data!$E594)</f>
        <v>L</v>
      </c>
      <c r="R597" s="23" t="str">
        <f t="shared" si="199"/>
        <v>L</v>
      </c>
      <c r="S597" s="23" t="str">
        <f t="shared" si="200"/>
        <v>L</v>
      </c>
      <c r="T597" s="19" t="str">
        <f>IF(Data!$F594=0,"",Data!$F594)</f>
        <v/>
      </c>
      <c r="U597" s="19" t="str">
        <f>IF(Data!$G594=0,"",Data!$G594)</f>
        <v/>
      </c>
      <c r="V597" s="19" t="str">
        <f>IF(Data!$D594=0,"",Data!$D594)</f>
        <v/>
      </c>
      <c r="W597" s="19" t="str">
        <f>Data!$H594</f>
        <v>Reticulata</v>
      </c>
      <c r="Y597" s="41" t="e">
        <f t="shared" si="195"/>
        <v>#REF!</v>
      </c>
      <c r="Z597" s="8">
        <f t="shared" si="201"/>
        <v>10000</v>
      </c>
      <c r="AA597" s="8" t="str">
        <f t="shared" si="202"/>
        <v>Charlotte Jones</v>
      </c>
      <c r="AB597" s="8" t="str">
        <f t="shared" si="203"/>
        <v>L</v>
      </c>
      <c r="AC597" s="8" t="str">
        <f t="shared" si="204"/>
        <v/>
      </c>
      <c r="AD597" s="8" t="str">
        <f t="shared" si="192"/>
        <v/>
      </c>
      <c r="AE597" s="8" t="str">
        <f t="shared" si="205"/>
        <v/>
      </c>
      <c r="AF597" s="5">
        <f t="shared" si="206"/>
        <v>2018</v>
      </c>
      <c r="AG597" s="46">
        <v>594</v>
      </c>
      <c r="AH597" s="47" t="str">
        <f t="shared" si="196"/>
        <v/>
      </c>
      <c r="AI597" s="48" t="str">
        <f t="shared" si="197"/>
        <v/>
      </c>
      <c r="AK597" s="22" t="e">
        <f>TRIM(#REF!)</f>
        <v>#REF!</v>
      </c>
      <c r="AL597" s="23" t="e">
        <f>IF(#REF!=0,"",#REF!)</f>
        <v>#REF!</v>
      </c>
      <c r="AM597" s="19" t="e">
        <f>IF(#REF!=0,"",#REF!)</f>
        <v>#REF!</v>
      </c>
      <c r="AN597" s="23" t="e">
        <f>IF($AK597="","",#REF!)</f>
        <v>#REF!</v>
      </c>
      <c r="AO597" s="23" t="e">
        <f t="shared" si="207"/>
        <v>#REF!</v>
      </c>
      <c r="AP597" s="19" t="e">
        <f>IF(#REF!=0,"",#REF!)</f>
        <v>#REF!</v>
      </c>
      <c r="AQ597" s="19" t="e">
        <f>IF(#REF!=0,"",#REF!)</f>
        <v>#REF!</v>
      </c>
      <c r="AR597" s="19" t="e">
        <f>IF(#REF!=0,"",#REF!)</f>
        <v>#REF!</v>
      </c>
      <c r="AS597" s="19" t="e">
        <f>#REF!</f>
        <v>#REF!</v>
      </c>
    </row>
    <row r="598" spans="4:45" ht="19.5" thickTop="1" thickBot="1" x14ac:dyDescent="0.25">
      <c r="D598" s="1" t="str">
        <f t="shared" si="193"/>
        <v/>
      </c>
      <c r="E598" s="1" t="str">
        <f t="shared" si="194"/>
        <v/>
      </c>
      <c r="K598" s="19" t="str">
        <f t="shared" si="198"/>
        <v/>
      </c>
      <c r="L598" s="19">
        <f t="shared" ref="L598:L661" si="208">IF(ISERROR(SEARCH($B$2,M598)),10000,IF(SEARCH($B$2,M598)=1,SEARCH($B$2,M598)+ROW()/100000,10000))</f>
        <v>10000</v>
      </c>
      <c r="M598" s="22" t="str">
        <f>TRIM(Data!$N595)</f>
        <v>Charsy</v>
      </c>
      <c r="N598" s="22" t="str">
        <f>TRIM(Data!$A595)</f>
        <v>Charsy (H)</v>
      </c>
      <c r="O598" s="23">
        <f>IF(Data!$B595=0,"",Data!$B595)</f>
        <v>2015</v>
      </c>
      <c r="P598" s="19" t="str">
        <f>IF(Data!$C595=0,"",Data!$C595)</f>
        <v>1</v>
      </c>
      <c r="Q598" s="23" t="str">
        <f>IF($M598="","",Data!$E595)</f>
        <v>S-M</v>
      </c>
      <c r="R598" s="23" t="str">
        <f t="shared" si="199"/>
        <v>S</v>
      </c>
      <c r="S598" s="23" t="str">
        <f t="shared" si="200"/>
        <v>S</v>
      </c>
      <c r="T598" s="19" t="str">
        <f>IF(Data!$F595=0,"",Data!$F595)</f>
        <v/>
      </c>
      <c r="U598" s="19" t="str">
        <f>IF(Data!$G595=0,"",Data!$G595)</f>
        <v/>
      </c>
      <c r="V598" s="19" t="str">
        <f>IF(Data!$D595=0,"",Data!$D595)</f>
        <v/>
      </c>
      <c r="W598" s="19" t="str">
        <f>Data!$H595</f>
        <v>NRH</v>
      </c>
      <c r="Y598" s="41" t="e">
        <f t="shared" si="195"/>
        <v>#REF!</v>
      </c>
      <c r="Z598" s="8">
        <f t="shared" si="201"/>
        <v>10000</v>
      </c>
      <c r="AA598" s="8" t="str">
        <f t="shared" si="202"/>
        <v>Charsy</v>
      </c>
      <c r="AB598" s="8" t="str">
        <f t="shared" si="203"/>
        <v>S</v>
      </c>
      <c r="AC598" s="8" t="str">
        <f t="shared" si="204"/>
        <v/>
      </c>
      <c r="AD598" s="8" t="str">
        <f t="shared" ref="AD598:AD661" si="209">U598</f>
        <v/>
      </c>
      <c r="AE598" s="8" t="str">
        <f t="shared" si="205"/>
        <v/>
      </c>
      <c r="AF598" s="5">
        <f t="shared" si="206"/>
        <v>2015</v>
      </c>
      <c r="AG598" s="46">
        <v>595</v>
      </c>
      <c r="AH598" s="47" t="str">
        <f t="shared" si="196"/>
        <v/>
      </c>
      <c r="AI598" s="48" t="str">
        <f t="shared" si="197"/>
        <v/>
      </c>
      <c r="AK598" s="22" t="e">
        <f>TRIM(#REF!)</f>
        <v>#REF!</v>
      </c>
      <c r="AL598" s="23" t="e">
        <f>IF(#REF!=0,"",#REF!)</f>
        <v>#REF!</v>
      </c>
      <c r="AM598" s="19" t="e">
        <f>IF(#REF!=0,"",#REF!)</f>
        <v>#REF!</v>
      </c>
      <c r="AN598" s="23" t="e">
        <f>IF($AK598="","",#REF!)</f>
        <v>#REF!</v>
      </c>
      <c r="AO598" s="23" t="e">
        <f t="shared" si="207"/>
        <v>#REF!</v>
      </c>
      <c r="AP598" s="19" t="e">
        <f>IF(#REF!=0,"",#REF!)</f>
        <v>#REF!</v>
      </c>
      <c r="AQ598" s="19" t="e">
        <f>IF(#REF!=0,"",#REF!)</f>
        <v>#REF!</v>
      </c>
      <c r="AR598" s="19" t="e">
        <f>IF(#REF!=0,"",#REF!)</f>
        <v>#REF!</v>
      </c>
      <c r="AS598" s="19" t="e">
        <f>#REF!</f>
        <v>#REF!</v>
      </c>
    </row>
    <row r="599" spans="4:45" ht="19.5" thickTop="1" thickBot="1" x14ac:dyDescent="0.25">
      <c r="D599" s="1" t="str">
        <f t="shared" si="193"/>
        <v/>
      </c>
      <c r="E599" s="1" t="str">
        <f t="shared" si="194"/>
        <v/>
      </c>
      <c r="K599" s="19" t="str">
        <f t="shared" si="198"/>
        <v/>
      </c>
      <c r="L599" s="19">
        <f t="shared" si="208"/>
        <v>10000</v>
      </c>
      <c r="M599" s="22" t="str">
        <f>TRIM(Data!$N596)</f>
        <v>Cheap Frills</v>
      </c>
      <c r="N599" s="22" t="str">
        <f>TRIM(Data!$A596)</f>
        <v>Cheap Frills (R)</v>
      </c>
      <c r="O599" s="23">
        <f>IF(Data!$B596=0,"",Data!$B596)</f>
        <v>2007</v>
      </c>
      <c r="P599" s="19" t="str">
        <f>IF(Data!$C596=0,"",Data!$C596)</f>
        <v/>
      </c>
      <c r="Q599" s="23" t="str">
        <f>IF($M599="","",Data!$E596)</f>
        <v>M</v>
      </c>
      <c r="R599" s="23" t="str">
        <f t="shared" si="199"/>
        <v>M</v>
      </c>
      <c r="S599" s="23" t="str">
        <f t="shared" si="200"/>
        <v>M</v>
      </c>
      <c r="T599" s="19" t="str">
        <f>IF(Data!$F596=0,"",Data!$F596)</f>
        <v/>
      </c>
      <c r="U599" s="19" t="str">
        <f>IF(Data!$G596=0,"",Data!$G596)</f>
        <v/>
      </c>
      <c r="V599" s="19" t="str">
        <f>IF(Data!$D596=0,"",Data!$D596)</f>
        <v/>
      </c>
      <c r="W599" s="19" t="str">
        <f>Data!$H596</f>
        <v>Reticulata</v>
      </c>
      <c r="Y599" s="41" t="e">
        <f t="shared" si="195"/>
        <v>#REF!</v>
      </c>
      <c r="Z599" s="8">
        <f t="shared" si="201"/>
        <v>10000</v>
      </c>
      <c r="AA599" s="8" t="str">
        <f t="shared" si="202"/>
        <v>Cheap Frills</v>
      </c>
      <c r="AB599" s="8" t="str">
        <f t="shared" si="203"/>
        <v>M</v>
      </c>
      <c r="AC599" s="8" t="str">
        <f t="shared" si="204"/>
        <v/>
      </c>
      <c r="AD599" s="8" t="str">
        <f t="shared" si="209"/>
        <v/>
      </c>
      <c r="AE599" s="8" t="str">
        <f t="shared" si="205"/>
        <v/>
      </c>
      <c r="AF599" s="5">
        <f t="shared" si="206"/>
        <v>2007</v>
      </c>
      <c r="AG599" s="46">
        <v>596</v>
      </c>
      <c r="AH599" s="47" t="str">
        <f t="shared" si="196"/>
        <v/>
      </c>
      <c r="AI599" s="48" t="str">
        <f t="shared" si="197"/>
        <v/>
      </c>
      <c r="AK599" s="22" t="e">
        <f>TRIM(#REF!)</f>
        <v>#REF!</v>
      </c>
      <c r="AL599" s="23" t="e">
        <f>IF(#REF!=0,"",#REF!)</f>
        <v>#REF!</v>
      </c>
      <c r="AM599" s="19" t="e">
        <f>IF(#REF!=0,"",#REF!)</f>
        <v>#REF!</v>
      </c>
      <c r="AN599" s="23" t="e">
        <f>IF($AK599="","",#REF!)</f>
        <v>#REF!</v>
      </c>
      <c r="AO599" s="23" t="e">
        <f t="shared" si="207"/>
        <v>#REF!</v>
      </c>
      <c r="AP599" s="19" t="e">
        <f>IF(#REF!=0,"",#REF!)</f>
        <v>#REF!</v>
      </c>
      <c r="AQ599" s="19" t="e">
        <f>IF(#REF!=0,"",#REF!)</f>
        <v>#REF!</v>
      </c>
      <c r="AR599" s="19" t="e">
        <f>IF(#REF!=0,"",#REF!)</f>
        <v>#REF!</v>
      </c>
      <c r="AS599" s="19" t="e">
        <f>#REF!</f>
        <v>#REF!</v>
      </c>
    </row>
    <row r="600" spans="4:45" ht="19.5" thickTop="1" thickBot="1" x14ac:dyDescent="0.25">
      <c r="D600" s="1" t="str">
        <f t="shared" si="193"/>
        <v/>
      </c>
      <c r="E600" s="1" t="str">
        <f t="shared" si="194"/>
        <v/>
      </c>
      <c r="K600" s="19" t="str">
        <f t="shared" si="198"/>
        <v/>
      </c>
      <c r="L600" s="19">
        <f t="shared" si="208"/>
        <v>10000</v>
      </c>
      <c r="M600" s="22" t="str">
        <f>TRIM(Data!$N597)</f>
        <v>Cheerful</v>
      </c>
      <c r="N600" s="22" t="str">
        <f>TRIM(Data!$A597)</f>
        <v>Cheerful (Lucida, Hi-otome, Beni-otome)</v>
      </c>
      <c r="O600" s="23">
        <f>IF(Data!$B597=0,"",Data!$B597)</f>
        <v>1884</v>
      </c>
      <c r="P600" s="19" t="str">
        <f>IF(Data!$C597=0,"",Data!$C597)</f>
        <v>1</v>
      </c>
      <c r="Q600" s="23" t="str">
        <f>IF($M600="","",Data!$E597)</f>
        <v>M</v>
      </c>
      <c r="R600" s="23" t="str">
        <f t="shared" si="199"/>
        <v>M</v>
      </c>
      <c r="S600" s="23" t="str">
        <f t="shared" si="200"/>
        <v>M</v>
      </c>
      <c r="T600" s="19" t="str">
        <f>IF(Data!$F597=0,"",Data!$F597)</f>
        <v/>
      </c>
      <c r="U600" s="19" t="str">
        <f>IF(Data!$G597=0,"",Data!$G597)</f>
        <v/>
      </c>
      <c r="V600" s="19" t="str">
        <f>IF(Data!$D597=0,"",Data!$D597)</f>
        <v>ANTIQUE</v>
      </c>
      <c r="W600" s="19" t="str">
        <f>Data!$H597</f>
        <v>Japonica</v>
      </c>
      <c r="Y600" s="41" t="e">
        <f t="shared" si="195"/>
        <v>#REF!</v>
      </c>
      <c r="Z600" s="8">
        <f t="shared" si="201"/>
        <v>600</v>
      </c>
      <c r="AA600" s="8" t="str">
        <f t="shared" si="202"/>
        <v>Cheerful</v>
      </c>
      <c r="AB600" s="8" t="str">
        <f t="shared" si="203"/>
        <v>M</v>
      </c>
      <c r="AC600" s="8" t="str">
        <f t="shared" si="204"/>
        <v/>
      </c>
      <c r="AD600" s="8" t="str">
        <f t="shared" si="209"/>
        <v/>
      </c>
      <c r="AE600" s="8" t="str">
        <f t="shared" si="205"/>
        <v>ANTIQUE</v>
      </c>
      <c r="AF600" s="5">
        <f t="shared" si="206"/>
        <v>1884</v>
      </c>
      <c r="AG600" s="46">
        <v>597</v>
      </c>
      <c r="AH600" s="47" t="str">
        <f t="shared" si="196"/>
        <v/>
      </c>
      <c r="AI600" s="48" t="str">
        <f t="shared" si="197"/>
        <v/>
      </c>
      <c r="AK600" s="22" t="e">
        <f>TRIM(#REF!)</f>
        <v>#REF!</v>
      </c>
      <c r="AL600" s="23" t="e">
        <f>IF(#REF!=0,"",#REF!)</f>
        <v>#REF!</v>
      </c>
      <c r="AM600" s="19" t="e">
        <f>IF(#REF!=0,"",#REF!)</f>
        <v>#REF!</v>
      </c>
      <c r="AN600" s="23" t="e">
        <f>IF($AK600="","",#REF!)</f>
        <v>#REF!</v>
      </c>
      <c r="AO600" s="23" t="e">
        <f t="shared" si="207"/>
        <v>#REF!</v>
      </c>
      <c r="AP600" s="19" t="e">
        <f>IF(#REF!=0,"",#REF!)</f>
        <v>#REF!</v>
      </c>
      <c r="AQ600" s="19" t="e">
        <f>IF(#REF!=0,"",#REF!)</f>
        <v>#REF!</v>
      </c>
      <c r="AR600" s="19" t="e">
        <f>IF(#REF!=0,"",#REF!)</f>
        <v>#REF!</v>
      </c>
      <c r="AS600" s="19" t="e">
        <f>#REF!</f>
        <v>#REF!</v>
      </c>
    </row>
    <row r="601" spans="4:45" ht="19.5" thickTop="1" thickBot="1" x14ac:dyDescent="0.25">
      <c r="D601" s="1" t="str">
        <f t="shared" si="193"/>
        <v/>
      </c>
      <c r="E601" s="1" t="str">
        <f t="shared" si="194"/>
        <v/>
      </c>
      <c r="K601" s="19" t="str">
        <f t="shared" si="198"/>
        <v/>
      </c>
      <c r="L601" s="19">
        <f t="shared" si="208"/>
        <v>10000</v>
      </c>
      <c r="M601" s="22" t="str">
        <f>TRIM(Data!$N598)</f>
        <v>Cheerfulness (See Cheerful)</v>
      </c>
      <c r="N601" s="22" t="str">
        <f>TRIM(Data!$A598)</f>
        <v>Cheerfulness (See Cheerful)</v>
      </c>
      <c r="O601" s="23">
        <f>IF(Data!$B598=0,"",Data!$B598)</f>
        <v>1884</v>
      </c>
      <c r="P601" s="19" t="str">
        <f>IF(Data!$C598=0,"",Data!$C598)</f>
        <v/>
      </c>
      <c r="Q601" s="23" t="str">
        <f>IF($M601="","",Data!$E598)</f>
        <v>M</v>
      </c>
      <c r="R601" s="23" t="str">
        <f t="shared" si="199"/>
        <v>M</v>
      </c>
      <c r="S601" s="23" t="str">
        <f t="shared" si="200"/>
        <v>M</v>
      </c>
      <c r="T601" s="19" t="str">
        <f>IF(Data!$F598=0,"",Data!$F598)</f>
        <v/>
      </c>
      <c r="U601" s="19" t="str">
        <f>IF(Data!$G598=0,"",Data!$G598)</f>
        <v/>
      </c>
      <c r="V601" s="19" t="str">
        <f>IF(Data!$D598=0,"",Data!$D598)</f>
        <v>ANTIQUE</v>
      </c>
      <c r="W601" s="19" t="str">
        <f>Data!$H598</f>
        <v>Japonica</v>
      </c>
      <c r="Y601" s="41" t="e">
        <f t="shared" si="195"/>
        <v>#REF!</v>
      </c>
      <c r="Z601" s="8">
        <f t="shared" si="201"/>
        <v>601</v>
      </c>
      <c r="AA601" s="8" t="str">
        <f t="shared" si="202"/>
        <v>Cheerfulness (See Cheerful)</v>
      </c>
      <c r="AB601" s="8" t="str">
        <f t="shared" si="203"/>
        <v>M</v>
      </c>
      <c r="AC601" s="8" t="str">
        <f t="shared" si="204"/>
        <v/>
      </c>
      <c r="AD601" s="8" t="str">
        <f t="shared" si="209"/>
        <v/>
      </c>
      <c r="AE601" s="8" t="str">
        <f t="shared" si="205"/>
        <v>ANTIQUE</v>
      </c>
      <c r="AF601" s="5">
        <f t="shared" si="206"/>
        <v>1884</v>
      </c>
      <c r="AG601" s="46">
        <v>598</v>
      </c>
      <c r="AH601" s="47" t="str">
        <f t="shared" si="196"/>
        <v/>
      </c>
      <c r="AI601" s="48" t="str">
        <f t="shared" si="197"/>
        <v/>
      </c>
      <c r="AK601" s="22" t="e">
        <f>TRIM(#REF!)</f>
        <v>#REF!</v>
      </c>
      <c r="AL601" s="23" t="e">
        <f>IF(#REF!=0,"",#REF!)</f>
        <v>#REF!</v>
      </c>
      <c r="AM601" s="19" t="e">
        <f>IF(#REF!=0,"",#REF!)</f>
        <v>#REF!</v>
      </c>
      <c r="AN601" s="23" t="e">
        <f>IF($AK601="","",#REF!)</f>
        <v>#REF!</v>
      </c>
      <c r="AO601" s="23" t="e">
        <f t="shared" si="207"/>
        <v>#REF!</v>
      </c>
      <c r="AP601" s="19" t="e">
        <f>IF(#REF!=0,"",#REF!)</f>
        <v>#REF!</v>
      </c>
      <c r="AQ601" s="19" t="e">
        <f>IF(#REF!=0,"",#REF!)</f>
        <v>#REF!</v>
      </c>
      <c r="AR601" s="19" t="e">
        <f>IF(#REF!=0,"",#REF!)</f>
        <v>#REF!</v>
      </c>
      <c r="AS601" s="19" t="e">
        <f>#REF!</f>
        <v>#REF!</v>
      </c>
    </row>
    <row r="602" spans="4:45" ht="19.5" thickTop="1" thickBot="1" x14ac:dyDescent="0.25">
      <c r="D602" s="1" t="str">
        <f t="shared" si="193"/>
        <v/>
      </c>
      <c r="E602" s="1" t="str">
        <f t="shared" si="194"/>
        <v/>
      </c>
      <c r="K602" s="19" t="str">
        <f t="shared" si="198"/>
        <v/>
      </c>
      <c r="L602" s="19">
        <f t="shared" si="208"/>
        <v>10000</v>
      </c>
      <c r="M602" s="22" t="str">
        <f>TRIM(Data!$N599)</f>
        <v>Cheerleader</v>
      </c>
      <c r="N602" s="22" t="str">
        <f>TRIM(Data!$A599)</f>
        <v>Cheerleader (Touchdown)</v>
      </c>
      <c r="O602" s="23">
        <f>IF(Data!$B599=0,"",Data!$B599)</f>
        <v>1965</v>
      </c>
      <c r="P602" s="19" t="str">
        <f>IF(Data!$C599=0,"",Data!$C599)</f>
        <v>1</v>
      </c>
      <c r="Q602" s="23" t="str">
        <f>IF($M602="","",Data!$E599)</f>
        <v>L-VL</v>
      </c>
      <c r="R602" s="23" t="str">
        <f t="shared" si="199"/>
        <v>L</v>
      </c>
      <c r="S602" s="23" t="str">
        <f t="shared" si="200"/>
        <v>L</v>
      </c>
      <c r="T602" s="19" t="str">
        <f>IF(Data!$F599=0,"",Data!$F599)</f>
        <v/>
      </c>
      <c r="U602" s="19" t="str">
        <f>IF(Data!$G599=0,"",Data!$G599)</f>
        <v/>
      </c>
      <c r="V602" s="19" t="str">
        <f>IF(Data!$D599=0,"",Data!$D599)</f>
        <v/>
      </c>
      <c r="W602" s="19" t="str">
        <f>Data!$H599</f>
        <v>Japonica</v>
      </c>
      <c r="Y602" s="41" t="e">
        <f t="shared" si="195"/>
        <v>#REF!</v>
      </c>
      <c r="Z602" s="8">
        <f t="shared" si="201"/>
        <v>10000</v>
      </c>
      <c r="AA602" s="8" t="str">
        <f t="shared" si="202"/>
        <v>Cheerleader</v>
      </c>
      <c r="AB602" s="8" t="str">
        <f t="shared" si="203"/>
        <v>L</v>
      </c>
      <c r="AC602" s="8" t="str">
        <f t="shared" si="204"/>
        <v/>
      </c>
      <c r="AD602" s="8" t="str">
        <f t="shared" si="209"/>
        <v/>
      </c>
      <c r="AE602" s="8" t="str">
        <f t="shared" si="205"/>
        <v/>
      </c>
      <c r="AF602" s="5">
        <f t="shared" si="206"/>
        <v>1965</v>
      </c>
      <c r="AG602" s="46">
        <v>599</v>
      </c>
      <c r="AH602" s="47" t="str">
        <f t="shared" si="196"/>
        <v/>
      </c>
      <c r="AI602" s="48" t="str">
        <f t="shared" si="197"/>
        <v/>
      </c>
      <c r="AK602" s="22" t="e">
        <f>TRIM(#REF!)</f>
        <v>#REF!</v>
      </c>
      <c r="AL602" s="23" t="e">
        <f>IF(#REF!=0,"",#REF!)</f>
        <v>#REF!</v>
      </c>
      <c r="AM602" s="19" t="e">
        <f>IF(#REF!=0,"",#REF!)</f>
        <v>#REF!</v>
      </c>
      <c r="AN602" s="23" t="e">
        <f>IF($AK602="","",#REF!)</f>
        <v>#REF!</v>
      </c>
      <c r="AO602" s="23" t="e">
        <f t="shared" si="207"/>
        <v>#REF!</v>
      </c>
      <c r="AP602" s="19" t="e">
        <f>IF(#REF!=0,"",#REF!)</f>
        <v>#REF!</v>
      </c>
      <c r="AQ602" s="19" t="e">
        <f>IF(#REF!=0,"",#REF!)</f>
        <v>#REF!</v>
      </c>
      <c r="AR602" s="19" t="e">
        <f>IF(#REF!=0,"",#REF!)</f>
        <v>#REF!</v>
      </c>
      <c r="AS602" s="19" t="e">
        <f>#REF!</f>
        <v>#REF!</v>
      </c>
    </row>
    <row r="603" spans="4:45" ht="19.5" thickTop="1" thickBot="1" x14ac:dyDescent="0.25">
      <c r="D603" s="1" t="str">
        <f t="shared" si="193"/>
        <v/>
      </c>
      <c r="E603" s="1" t="str">
        <f t="shared" si="194"/>
        <v/>
      </c>
      <c r="K603" s="19" t="str">
        <f t="shared" si="198"/>
        <v/>
      </c>
      <c r="L603" s="19">
        <f t="shared" si="208"/>
        <v>10000</v>
      </c>
      <c r="M603" s="22" t="str">
        <f>TRIM(Data!$N600)</f>
        <v>Cherie Shirah</v>
      </c>
      <c r="N603" s="22" t="str">
        <f>TRIM(Data!$A600)</f>
        <v>Cherie Shirah</v>
      </c>
      <c r="O603" s="23">
        <f>IF(Data!$B600=0,"",Data!$B600)</f>
        <v>2005</v>
      </c>
      <c r="P603" s="19" t="str">
        <f>IF(Data!$C600=0,"",Data!$C600)</f>
        <v>1</v>
      </c>
      <c r="Q603" s="23" t="str">
        <f>IF($M603="","",Data!$E600)</f>
        <v>M-L</v>
      </c>
      <c r="R603" s="23" t="str">
        <f t="shared" si="199"/>
        <v>M</v>
      </c>
      <c r="S603" s="23" t="str">
        <f t="shared" si="200"/>
        <v>M</v>
      </c>
      <c r="T603" s="19" t="str">
        <f>IF(Data!$F600=0,"",Data!$F600)</f>
        <v/>
      </c>
      <c r="U603" s="19" t="str">
        <f>IF(Data!$G600=0,"",Data!$G600)</f>
        <v>FD</v>
      </c>
      <c r="V603" s="19" t="str">
        <f>IF(Data!$D600=0,"",Data!$D600)</f>
        <v/>
      </c>
      <c r="W603" s="19" t="str">
        <f>Data!$H600</f>
        <v>Japonica</v>
      </c>
      <c r="Y603" s="41" t="e">
        <f t="shared" si="195"/>
        <v>#REF!</v>
      </c>
      <c r="Z603" s="8">
        <f t="shared" si="201"/>
        <v>10000</v>
      </c>
      <c r="AA603" s="8" t="str">
        <f t="shared" si="202"/>
        <v>Cherie Shirah</v>
      </c>
      <c r="AB603" s="8" t="str">
        <f t="shared" si="203"/>
        <v>M</v>
      </c>
      <c r="AC603" s="8" t="str">
        <f t="shared" si="204"/>
        <v/>
      </c>
      <c r="AD603" s="8" t="str">
        <f t="shared" si="209"/>
        <v>FD</v>
      </c>
      <c r="AE603" s="8" t="str">
        <f t="shared" si="205"/>
        <v/>
      </c>
      <c r="AF603" s="5">
        <f t="shared" si="206"/>
        <v>2005</v>
      </c>
      <c r="AG603" s="46">
        <v>600</v>
      </c>
      <c r="AH603" s="47" t="str">
        <f t="shared" si="196"/>
        <v/>
      </c>
      <c r="AI603" s="48" t="str">
        <f t="shared" si="197"/>
        <v/>
      </c>
      <c r="AK603" s="22" t="e">
        <f>TRIM(#REF!)</f>
        <v>#REF!</v>
      </c>
      <c r="AL603" s="23" t="e">
        <f>IF(#REF!=0,"",#REF!)</f>
        <v>#REF!</v>
      </c>
      <c r="AM603" s="19" t="e">
        <f>IF(#REF!=0,"",#REF!)</f>
        <v>#REF!</v>
      </c>
      <c r="AN603" s="23" t="e">
        <f>IF($AK603="","",#REF!)</f>
        <v>#REF!</v>
      </c>
      <c r="AO603" s="23" t="e">
        <f t="shared" si="207"/>
        <v>#REF!</v>
      </c>
      <c r="AP603" s="19" t="e">
        <f>IF(#REF!=0,"",#REF!)</f>
        <v>#REF!</v>
      </c>
      <c r="AQ603" s="19" t="e">
        <f>IF(#REF!=0,"",#REF!)</f>
        <v>#REF!</v>
      </c>
      <c r="AR603" s="19" t="e">
        <f>IF(#REF!=0,"",#REF!)</f>
        <v>#REF!</v>
      </c>
      <c r="AS603" s="19" t="e">
        <f>#REF!</f>
        <v>#REF!</v>
      </c>
    </row>
    <row r="604" spans="4:45" ht="19.5" thickTop="1" thickBot="1" x14ac:dyDescent="0.25">
      <c r="D604" s="1" t="str">
        <f t="shared" si="193"/>
        <v/>
      </c>
      <c r="E604" s="1" t="str">
        <f t="shared" si="194"/>
        <v/>
      </c>
      <c r="K604" s="19" t="str">
        <f t="shared" si="198"/>
        <v/>
      </c>
      <c r="L604" s="19">
        <f t="shared" si="208"/>
        <v>10000</v>
      </c>
      <c r="M604" s="22" t="str">
        <f>TRIM(Data!$N601)</f>
        <v>Cherries Jubilee</v>
      </c>
      <c r="N604" s="22" t="str">
        <f>TRIM(Data!$A601)</f>
        <v>Cherries Jubilee</v>
      </c>
      <c r="O604" s="23">
        <f>IF(Data!$B601=0,"",Data!$B601)</f>
        <v>1983</v>
      </c>
      <c r="P604" s="19" t="str">
        <f>IF(Data!$C601=0,"",Data!$C601)</f>
        <v>1</v>
      </c>
      <c r="Q604" s="23" t="str">
        <f>IF($M604="","",Data!$E601)</f>
        <v>M</v>
      </c>
      <c r="R604" s="23" t="str">
        <f t="shared" si="199"/>
        <v>M</v>
      </c>
      <c r="S604" s="23" t="str">
        <f t="shared" si="200"/>
        <v>M</v>
      </c>
      <c r="T604" s="19" t="str">
        <f>IF(Data!$F601=0,"",Data!$F601)</f>
        <v/>
      </c>
      <c r="U604" s="19" t="str">
        <f>IF(Data!$G601=0,"",Data!$G601)</f>
        <v/>
      </c>
      <c r="V604" s="19" t="str">
        <f>IF(Data!$D601=0,"",Data!$D601)</f>
        <v/>
      </c>
      <c r="W604" s="19" t="str">
        <f>Data!$H601</f>
        <v>Japonica</v>
      </c>
      <c r="Y604" s="41" t="e">
        <f t="shared" si="195"/>
        <v>#REF!</v>
      </c>
      <c r="Z604" s="8">
        <f t="shared" si="201"/>
        <v>10000</v>
      </c>
      <c r="AA604" s="8" t="str">
        <f t="shared" si="202"/>
        <v>Cherries Jubilee</v>
      </c>
      <c r="AB604" s="8" t="str">
        <f t="shared" si="203"/>
        <v>M</v>
      </c>
      <c r="AC604" s="8" t="str">
        <f t="shared" si="204"/>
        <v/>
      </c>
      <c r="AD604" s="8" t="str">
        <f t="shared" si="209"/>
        <v/>
      </c>
      <c r="AE604" s="8" t="str">
        <f t="shared" si="205"/>
        <v/>
      </c>
      <c r="AF604" s="5">
        <f t="shared" si="206"/>
        <v>1983</v>
      </c>
      <c r="AG604" s="46">
        <v>601</v>
      </c>
      <c r="AH604" s="47" t="str">
        <f t="shared" si="196"/>
        <v/>
      </c>
      <c r="AI604" s="48" t="str">
        <f t="shared" si="197"/>
        <v/>
      </c>
      <c r="AK604" s="22" t="e">
        <f>TRIM(#REF!)</f>
        <v>#REF!</v>
      </c>
      <c r="AL604" s="23" t="e">
        <f>IF(#REF!=0,"",#REF!)</f>
        <v>#REF!</v>
      </c>
      <c r="AM604" s="19" t="e">
        <f>IF(#REF!=0,"",#REF!)</f>
        <v>#REF!</v>
      </c>
      <c r="AN604" s="23" t="e">
        <f>IF($AK604="","",#REF!)</f>
        <v>#REF!</v>
      </c>
      <c r="AO604" s="23" t="e">
        <f t="shared" si="207"/>
        <v>#REF!</v>
      </c>
      <c r="AP604" s="19" t="e">
        <f>IF(#REF!=0,"",#REF!)</f>
        <v>#REF!</v>
      </c>
      <c r="AQ604" s="19" t="e">
        <f>IF(#REF!=0,"",#REF!)</f>
        <v>#REF!</v>
      </c>
      <c r="AR604" s="19" t="e">
        <f>IF(#REF!=0,"",#REF!)</f>
        <v>#REF!</v>
      </c>
      <c r="AS604" s="19" t="e">
        <f>#REF!</f>
        <v>#REF!</v>
      </c>
    </row>
    <row r="605" spans="4:45" ht="19.5" thickTop="1" thickBot="1" x14ac:dyDescent="0.25">
      <c r="D605" s="1" t="str">
        <f t="shared" si="193"/>
        <v/>
      </c>
      <c r="E605" s="1" t="str">
        <f t="shared" si="194"/>
        <v/>
      </c>
      <c r="K605" s="19" t="str">
        <f t="shared" si="198"/>
        <v/>
      </c>
      <c r="L605" s="19">
        <f t="shared" si="208"/>
        <v>10000</v>
      </c>
      <c r="M605" s="22" t="str">
        <f>TRIM(Data!$N602)</f>
        <v>Cheryl Hunter</v>
      </c>
      <c r="N605" s="22" t="str">
        <f>TRIM(Data!$A602)</f>
        <v>Cheryl Hunter</v>
      </c>
      <c r="O605" s="23">
        <f>IF(Data!$B602=0,"",Data!$B602)</f>
        <v>2013</v>
      </c>
      <c r="P605" s="19" t="str">
        <f>IF(Data!$C602=0,"",Data!$C602)</f>
        <v>1</v>
      </c>
      <c r="Q605" s="23" t="str">
        <f>IF($M605="","",Data!$E602)</f>
        <v>VL</v>
      </c>
      <c r="R605" s="23" t="str">
        <f t="shared" si="199"/>
        <v>VL</v>
      </c>
      <c r="S605" s="23" t="str">
        <f t="shared" si="200"/>
        <v>VL</v>
      </c>
      <c r="T605" s="19" t="str">
        <f>IF(Data!$F602=0,"",Data!$F602)</f>
        <v/>
      </c>
      <c r="U605" s="19" t="str">
        <f>IF(Data!$G602=0,"",Data!$G602)</f>
        <v/>
      </c>
      <c r="V605" s="19" t="str">
        <f>IF(Data!$D602=0,"",Data!$D602)</f>
        <v/>
      </c>
      <c r="W605" s="19" t="str">
        <f>Data!$H602</f>
        <v>Japonica</v>
      </c>
      <c r="Y605" s="41" t="e">
        <f t="shared" si="195"/>
        <v>#REF!</v>
      </c>
      <c r="Z605" s="8">
        <f t="shared" si="201"/>
        <v>10000</v>
      </c>
      <c r="AA605" s="8" t="str">
        <f t="shared" si="202"/>
        <v>Cheryl Hunter</v>
      </c>
      <c r="AB605" s="8" t="str">
        <f t="shared" si="203"/>
        <v>VL</v>
      </c>
      <c r="AC605" s="8" t="str">
        <f t="shared" si="204"/>
        <v/>
      </c>
      <c r="AD605" s="8" t="str">
        <f t="shared" si="209"/>
        <v/>
      </c>
      <c r="AE605" s="8" t="str">
        <f t="shared" si="205"/>
        <v/>
      </c>
      <c r="AF605" s="5">
        <f t="shared" si="206"/>
        <v>2013</v>
      </c>
      <c r="AG605" s="46">
        <v>602</v>
      </c>
      <c r="AH605" s="47" t="str">
        <f t="shared" si="196"/>
        <v/>
      </c>
      <c r="AI605" s="48" t="str">
        <f t="shared" si="197"/>
        <v/>
      </c>
      <c r="AK605" s="22" t="e">
        <f>TRIM(#REF!)</f>
        <v>#REF!</v>
      </c>
      <c r="AL605" s="23" t="e">
        <f>IF(#REF!=0,"",#REF!)</f>
        <v>#REF!</v>
      </c>
      <c r="AM605" s="19" t="e">
        <f>IF(#REF!=0,"",#REF!)</f>
        <v>#REF!</v>
      </c>
      <c r="AN605" s="23" t="e">
        <f>IF($AK605="","",#REF!)</f>
        <v>#REF!</v>
      </c>
      <c r="AO605" s="23" t="e">
        <f t="shared" si="207"/>
        <v>#REF!</v>
      </c>
      <c r="AP605" s="19" t="e">
        <f>IF(#REF!=0,"",#REF!)</f>
        <v>#REF!</v>
      </c>
      <c r="AQ605" s="19" t="e">
        <f>IF(#REF!=0,"",#REF!)</f>
        <v>#REF!</v>
      </c>
      <c r="AR605" s="19" t="e">
        <f>IF(#REF!=0,"",#REF!)</f>
        <v>#REF!</v>
      </c>
      <c r="AS605" s="19" t="e">
        <f>#REF!</f>
        <v>#REF!</v>
      </c>
    </row>
    <row r="606" spans="4:45" ht="19.5" thickTop="1" thickBot="1" x14ac:dyDescent="0.25">
      <c r="D606" s="1" t="str">
        <f t="shared" si="193"/>
        <v/>
      </c>
      <c r="E606" s="1" t="str">
        <f t="shared" si="194"/>
        <v/>
      </c>
      <c r="K606" s="19" t="str">
        <f t="shared" si="198"/>
        <v/>
      </c>
      <c r="L606" s="19">
        <f t="shared" si="208"/>
        <v>10000</v>
      </c>
      <c r="M606" s="22" t="str">
        <f>TRIM(Data!$N603)</f>
        <v>Cheryl Thompson</v>
      </c>
      <c r="N606" s="22" t="str">
        <f>TRIM(Data!$A603)</f>
        <v>Cheryl Thompson</v>
      </c>
      <c r="O606" s="23">
        <f>IF(Data!$B603=0,"",Data!$B603)</f>
        <v>2015</v>
      </c>
      <c r="P606" s="19" t="str">
        <f>IF(Data!$C603=0,"",Data!$C603)</f>
        <v>1</v>
      </c>
      <c r="Q606" s="23" t="str">
        <f>IF($M606="","",Data!$E603)</f>
        <v>L</v>
      </c>
      <c r="R606" s="23" t="str">
        <f t="shared" si="199"/>
        <v>L</v>
      </c>
      <c r="S606" s="23" t="str">
        <f t="shared" si="200"/>
        <v>L</v>
      </c>
      <c r="T606" s="19" t="str">
        <f>IF(Data!$F603=0,"",Data!$F603)</f>
        <v/>
      </c>
      <c r="U606" s="19" t="str">
        <f>IF(Data!$G603=0,"",Data!$G603)</f>
        <v/>
      </c>
      <c r="V606" s="19" t="str">
        <f>IF(Data!$D603=0,"",Data!$D603)</f>
        <v/>
      </c>
      <c r="W606" s="19" t="str">
        <f>Data!$H603</f>
        <v>Japonica</v>
      </c>
      <c r="Y606" s="41" t="e">
        <f t="shared" si="195"/>
        <v>#REF!</v>
      </c>
      <c r="Z606" s="8">
        <f t="shared" si="201"/>
        <v>10000</v>
      </c>
      <c r="AA606" s="8" t="str">
        <f t="shared" si="202"/>
        <v>Cheryl Thompson</v>
      </c>
      <c r="AB606" s="8" t="str">
        <f t="shared" si="203"/>
        <v>L</v>
      </c>
      <c r="AC606" s="8" t="str">
        <f t="shared" si="204"/>
        <v/>
      </c>
      <c r="AD606" s="8" t="str">
        <f t="shared" si="209"/>
        <v/>
      </c>
      <c r="AE606" s="8" t="str">
        <f t="shared" si="205"/>
        <v/>
      </c>
      <c r="AF606" s="5">
        <f t="shared" si="206"/>
        <v>2015</v>
      </c>
      <c r="AG606" s="46">
        <v>603</v>
      </c>
      <c r="AH606" s="47" t="str">
        <f t="shared" si="196"/>
        <v/>
      </c>
      <c r="AI606" s="48" t="str">
        <f t="shared" si="197"/>
        <v/>
      </c>
      <c r="AK606" s="22" t="e">
        <f>TRIM(#REF!)</f>
        <v>#REF!</v>
      </c>
      <c r="AL606" s="23" t="e">
        <f>IF(#REF!=0,"",#REF!)</f>
        <v>#REF!</v>
      </c>
      <c r="AM606" s="19" t="e">
        <f>IF(#REF!=0,"",#REF!)</f>
        <v>#REF!</v>
      </c>
      <c r="AN606" s="23" t="e">
        <f>IF($AK606="","",#REF!)</f>
        <v>#REF!</v>
      </c>
      <c r="AO606" s="23" t="e">
        <f t="shared" si="207"/>
        <v>#REF!</v>
      </c>
      <c r="AP606" s="19" t="e">
        <f>IF(#REF!=0,"",#REF!)</f>
        <v>#REF!</v>
      </c>
      <c r="AQ606" s="19" t="e">
        <f>IF(#REF!=0,"",#REF!)</f>
        <v>#REF!</v>
      </c>
      <c r="AR606" s="19" t="e">
        <f>IF(#REF!=0,"",#REF!)</f>
        <v>#REF!</v>
      </c>
      <c r="AS606" s="19" t="e">
        <f>#REF!</f>
        <v>#REF!</v>
      </c>
    </row>
    <row r="607" spans="4:45" ht="19.5" thickTop="1" thickBot="1" x14ac:dyDescent="0.25">
      <c r="D607" s="1" t="str">
        <f t="shared" si="193"/>
        <v/>
      </c>
      <c r="E607" s="1" t="str">
        <f t="shared" si="194"/>
        <v/>
      </c>
      <c r="K607" s="19" t="str">
        <f t="shared" si="198"/>
        <v/>
      </c>
      <c r="L607" s="19">
        <f t="shared" si="208"/>
        <v>10000</v>
      </c>
      <c r="M607" s="22" t="str">
        <f>TRIM(Data!$N604)</f>
        <v>Cheryll Lynn</v>
      </c>
      <c r="N607" s="22" t="str">
        <f>TRIM(Data!$A604)</f>
        <v>Cheryll Lynn</v>
      </c>
      <c r="O607" s="23">
        <f>IF(Data!$B604=0,"",Data!$B604)</f>
        <v>1965</v>
      </c>
      <c r="P607" s="19" t="str">
        <f>IF(Data!$C604=0,"",Data!$C604)</f>
        <v>1</v>
      </c>
      <c r="Q607" s="23" t="str">
        <f>IF($M607="","",Data!$E604)</f>
        <v>M-L</v>
      </c>
      <c r="R607" s="23" t="str">
        <f t="shared" si="199"/>
        <v>M</v>
      </c>
      <c r="S607" s="23" t="str">
        <f t="shared" si="200"/>
        <v>M</v>
      </c>
      <c r="T607" s="19" t="str">
        <f>IF(Data!$F604=0,"",Data!$F604)</f>
        <v/>
      </c>
      <c r="U607" s="19" t="str">
        <f>IF(Data!$G604=0,"",Data!$G604)</f>
        <v>FD</v>
      </c>
      <c r="V607" s="19" t="str">
        <f>IF(Data!$D604=0,"",Data!$D604)</f>
        <v/>
      </c>
      <c r="W607" s="19" t="str">
        <f>Data!$H604</f>
        <v>Japonica</v>
      </c>
      <c r="Y607" s="41" t="e">
        <f t="shared" si="195"/>
        <v>#REF!</v>
      </c>
      <c r="Z607" s="8">
        <f t="shared" si="201"/>
        <v>10000</v>
      </c>
      <c r="AA607" s="8" t="str">
        <f t="shared" si="202"/>
        <v>Cheryll Lynn</v>
      </c>
      <c r="AB607" s="8" t="str">
        <f t="shared" si="203"/>
        <v>M</v>
      </c>
      <c r="AC607" s="8" t="str">
        <f t="shared" si="204"/>
        <v/>
      </c>
      <c r="AD607" s="8" t="str">
        <f t="shared" si="209"/>
        <v>FD</v>
      </c>
      <c r="AE607" s="8" t="str">
        <f t="shared" si="205"/>
        <v/>
      </c>
      <c r="AF607" s="5">
        <f t="shared" si="206"/>
        <v>1965</v>
      </c>
      <c r="AG607" s="46">
        <v>604</v>
      </c>
      <c r="AH607" s="47" t="str">
        <f t="shared" si="196"/>
        <v/>
      </c>
      <c r="AI607" s="48" t="str">
        <f t="shared" si="197"/>
        <v/>
      </c>
      <c r="AK607" s="22" t="e">
        <f>TRIM(#REF!)</f>
        <v>#REF!</v>
      </c>
      <c r="AL607" s="23" t="e">
        <f>IF(#REF!=0,"",#REF!)</f>
        <v>#REF!</v>
      </c>
      <c r="AM607" s="19" t="e">
        <f>IF(#REF!=0,"",#REF!)</f>
        <v>#REF!</v>
      </c>
      <c r="AN607" s="23" t="e">
        <f>IF($AK607="","",#REF!)</f>
        <v>#REF!</v>
      </c>
      <c r="AO607" s="23" t="e">
        <f t="shared" si="207"/>
        <v>#REF!</v>
      </c>
      <c r="AP607" s="19" t="e">
        <f>IF(#REF!=0,"",#REF!)</f>
        <v>#REF!</v>
      </c>
      <c r="AQ607" s="19" t="e">
        <f>IF(#REF!=0,"",#REF!)</f>
        <v>#REF!</v>
      </c>
      <c r="AR607" s="19" t="e">
        <f>IF(#REF!=0,"",#REF!)</f>
        <v>#REF!</v>
      </c>
      <c r="AS607" s="19" t="e">
        <f>#REF!</f>
        <v>#REF!</v>
      </c>
    </row>
    <row r="608" spans="4:45" ht="19.5" thickTop="1" thickBot="1" x14ac:dyDescent="0.25">
      <c r="D608" s="1" t="str">
        <f t="shared" si="193"/>
        <v/>
      </c>
      <c r="E608" s="1" t="str">
        <f t="shared" si="194"/>
        <v/>
      </c>
      <c r="K608" s="19" t="str">
        <f t="shared" si="198"/>
        <v/>
      </c>
      <c r="L608" s="19">
        <f t="shared" si="208"/>
        <v>10000</v>
      </c>
      <c r="M608" s="22" t="str">
        <f>TRIM(Data!$N605)</f>
        <v>Chester D. Bellamy</v>
      </c>
      <c r="N608" s="22" t="str">
        <f>TRIM(Data!$A605)</f>
        <v>Chester D. Bellamy</v>
      </c>
      <c r="O608" s="23">
        <f>IF(Data!$B605=0,"",Data!$B605)</f>
        <v>2016</v>
      </c>
      <c r="P608" s="19" t="str">
        <f>IF(Data!$C605=0,"",Data!$C605)</f>
        <v>1</v>
      </c>
      <c r="Q608" s="23" t="str">
        <f>IF($M608="","",Data!$E605)</f>
        <v>L</v>
      </c>
      <c r="R608" s="23" t="str">
        <f t="shared" si="199"/>
        <v>L</v>
      </c>
      <c r="S608" s="23" t="str">
        <f t="shared" si="200"/>
        <v>L</v>
      </c>
      <c r="T608" s="19" t="str">
        <f>IF(Data!$F605=0,"",Data!$F605)</f>
        <v/>
      </c>
      <c r="U608" s="19" t="str">
        <f>IF(Data!$G605=0,"",Data!$G605)</f>
        <v/>
      </c>
      <c r="V608" s="19" t="str">
        <f>IF(Data!$D605=0,"",Data!$D605)</f>
        <v/>
      </c>
      <c r="W608" s="19" t="str">
        <f>Data!$H605</f>
        <v>Japonica</v>
      </c>
      <c r="Y608" s="41" t="e">
        <f t="shared" si="195"/>
        <v>#REF!</v>
      </c>
      <c r="Z608" s="8">
        <f t="shared" si="201"/>
        <v>10000</v>
      </c>
      <c r="AA608" s="8" t="str">
        <f t="shared" si="202"/>
        <v>Chester D. Bellamy</v>
      </c>
      <c r="AB608" s="8" t="str">
        <f t="shared" si="203"/>
        <v>L</v>
      </c>
      <c r="AC608" s="8" t="str">
        <f t="shared" si="204"/>
        <v/>
      </c>
      <c r="AD608" s="8" t="str">
        <f t="shared" si="209"/>
        <v/>
      </c>
      <c r="AE608" s="8" t="str">
        <f t="shared" si="205"/>
        <v/>
      </c>
      <c r="AF608" s="5">
        <f t="shared" si="206"/>
        <v>2016</v>
      </c>
      <c r="AG608" s="46">
        <v>605</v>
      </c>
      <c r="AH608" s="47" t="str">
        <f t="shared" si="196"/>
        <v/>
      </c>
      <c r="AI608" s="48" t="str">
        <f t="shared" si="197"/>
        <v/>
      </c>
      <c r="AK608" s="22" t="e">
        <f>TRIM(#REF!)</f>
        <v>#REF!</v>
      </c>
      <c r="AL608" s="23" t="e">
        <f>IF(#REF!=0,"",#REF!)</f>
        <v>#REF!</v>
      </c>
      <c r="AM608" s="19" t="e">
        <f>IF(#REF!=0,"",#REF!)</f>
        <v>#REF!</v>
      </c>
      <c r="AN608" s="23" t="e">
        <f>IF($AK608="","",#REF!)</f>
        <v>#REF!</v>
      </c>
      <c r="AO608" s="23" t="e">
        <f t="shared" si="207"/>
        <v>#REF!</v>
      </c>
      <c r="AP608" s="19" t="e">
        <f>IF(#REF!=0,"",#REF!)</f>
        <v>#REF!</v>
      </c>
      <c r="AQ608" s="19" t="e">
        <f>IF(#REF!=0,"",#REF!)</f>
        <v>#REF!</v>
      </c>
      <c r="AR608" s="19" t="e">
        <f>IF(#REF!=0,"",#REF!)</f>
        <v>#REF!</v>
      </c>
      <c r="AS608" s="19" t="e">
        <f>#REF!</f>
        <v>#REF!</v>
      </c>
    </row>
    <row r="609" spans="4:45" ht="19.5" thickTop="1" thickBot="1" x14ac:dyDescent="0.25">
      <c r="D609" s="1" t="str">
        <f t="shared" si="193"/>
        <v/>
      </c>
      <c r="E609" s="1" t="str">
        <f t="shared" si="194"/>
        <v/>
      </c>
      <c r="K609" s="19" t="str">
        <f t="shared" si="198"/>
        <v/>
      </c>
      <c r="L609" s="19">
        <f t="shared" si="208"/>
        <v>10000</v>
      </c>
      <c r="M609" s="22" t="str">
        <f>TRIM(Data!$N606)</f>
        <v>Chie Tarumoto</v>
      </c>
      <c r="N609" s="22" t="str">
        <f>TRIM(Data!$A606)</f>
        <v>Chie Tarumoto</v>
      </c>
      <c r="O609" s="23">
        <f>IF(Data!$B606=0,"",Data!$B606)</f>
        <v>1977</v>
      </c>
      <c r="P609" s="19" t="str">
        <f>IF(Data!$C606=0,"",Data!$C606)</f>
        <v>1</v>
      </c>
      <c r="Q609" s="23" t="str">
        <f>IF($M609="","",Data!$E606)</f>
        <v>M</v>
      </c>
      <c r="R609" s="23" t="str">
        <f t="shared" si="199"/>
        <v>M</v>
      </c>
      <c r="S609" s="23" t="str">
        <f t="shared" si="200"/>
        <v>M</v>
      </c>
      <c r="T609" s="19" t="str">
        <f>IF(Data!$F606=0,"",Data!$F606)</f>
        <v/>
      </c>
      <c r="U609" s="19" t="str">
        <f>IF(Data!$G606=0,"",Data!$G606)</f>
        <v>FD</v>
      </c>
      <c r="V609" s="19" t="str">
        <f>IF(Data!$D606=0,"",Data!$D606)</f>
        <v/>
      </c>
      <c r="W609" s="19" t="str">
        <f>Data!$H606</f>
        <v>Japonica</v>
      </c>
      <c r="Y609" s="41" t="e">
        <f t="shared" si="195"/>
        <v>#REF!</v>
      </c>
      <c r="Z609" s="8">
        <f t="shared" si="201"/>
        <v>10000</v>
      </c>
      <c r="AA609" s="8" t="str">
        <f t="shared" si="202"/>
        <v>Chie Tarumoto</v>
      </c>
      <c r="AB609" s="8" t="str">
        <f t="shared" si="203"/>
        <v>M</v>
      </c>
      <c r="AC609" s="8" t="str">
        <f t="shared" si="204"/>
        <v/>
      </c>
      <c r="AD609" s="8" t="str">
        <f t="shared" si="209"/>
        <v>FD</v>
      </c>
      <c r="AE609" s="8" t="str">
        <f t="shared" si="205"/>
        <v/>
      </c>
      <c r="AF609" s="5">
        <f t="shared" si="206"/>
        <v>1977</v>
      </c>
      <c r="AG609" s="46">
        <v>606</v>
      </c>
      <c r="AH609" s="47" t="str">
        <f t="shared" si="196"/>
        <v/>
      </c>
      <c r="AI609" s="48" t="str">
        <f t="shared" si="197"/>
        <v/>
      </c>
      <c r="AK609" s="22" t="e">
        <f>TRIM(#REF!)</f>
        <v>#REF!</v>
      </c>
      <c r="AL609" s="23" t="e">
        <f>IF(#REF!=0,"",#REF!)</f>
        <v>#REF!</v>
      </c>
      <c r="AM609" s="19" t="e">
        <f>IF(#REF!=0,"",#REF!)</f>
        <v>#REF!</v>
      </c>
      <c r="AN609" s="23" t="e">
        <f>IF($AK609="","",#REF!)</f>
        <v>#REF!</v>
      </c>
      <c r="AO609" s="23" t="e">
        <f t="shared" si="207"/>
        <v>#REF!</v>
      </c>
      <c r="AP609" s="19" t="e">
        <f>IF(#REF!=0,"",#REF!)</f>
        <v>#REF!</v>
      </c>
      <c r="AQ609" s="19" t="e">
        <f>IF(#REF!=0,"",#REF!)</f>
        <v>#REF!</v>
      </c>
      <c r="AR609" s="19" t="e">
        <f>IF(#REF!=0,"",#REF!)</f>
        <v>#REF!</v>
      </c>
      <c r="AS609" s="19" t="e">
        <f>#REF!</f>
        <v>#REF!</v>
      </c>
    </row>
    <row r="610" spans="4:45" ht="19.5" thickTop="1" thickBot="1" x14ac:dyDescent="0.25">
      <c r="D610" s="1" t="str">
        <f t="shared" si="193"/>
        <v/>
      </c>
      <c r="E610" s="1" t="str">
        <f t="shared" si="194"/>
        <v/>
      </c>
      <c r="K610" s="19" t="str">
        <f t="shared" si="198"/>
        <v/>
      </c>
      <c r="L610" s="19">
        <f t="shared" si="208"/>
        <v>10000</v>
      </c>
      <c r="M610" s="22" t="str">
        <f>TRIM(Data!$N607)</f>
        <v>Chief Arnold</v>
      </c>
      <c r="N610" s="22" t="str">
        <f>TRIM(Data!$A607)</f>
        <v>Chief Arnold</v>
      </c>
      <c r="O610" s="23">
        <f>IF(Data!$B607=0,"",Data!$B607)</f>
        <v>2009</v>
      </c>
      <c r="P610" s="19" t="str">
        <f>IF(Data!$C607=0,"",Data!$C607)</f>
        <v>1</v>
      </c>
      <c r="Q610" s="23" t="str">
        <f>IF($M610="","",Data!$E607)</f>
        <v>L-VL</v>
      </c>
      <c r="R610" s="23" t="str">
        <f t="shared" si="199"/>
        <v>L</v>
      </c>
      <c r="S610" s="23" t="str">
        <f t="shared" si="200"/>
        <v>L</v>
      </c>
      <c r="T610" s="19" t="str">
        <f>IF(Data!$F607=0,"",Data!$F607)</f>
        <v/>
      </c>
      <c r="U610" s="19" t="str">
        <f>IF(Data!$G607=0,"",Data!$G607)</f>
        <v/>
      </c>
      <c r="V610" s="19" t="str">
        <f>IF(Data!$D607=0,"",Data!$D607)</f>
        <v/>
      </c>
      <c r="W610" s="19" t="str">
        <f>Data!$H607</f>
        <v>Japonica</v>
      </c>
      <c r="Y610" s="41" t="e">
        <f t="shared" si="195"/>
        <v>#REF!</v>
      </c>
      <c r="Z610" s="8">
        <f t="shared" si="201"/>
        <v>10000</v>
      </c>
      <c r="AA610" s="8" t="str">
        <f t="shared" si="202"/>
        <v>Chief Arnold</v>
      </c>
      <c r="AB610" s="8" t="str">
        <f t="shared" si="203"/>
        <v>L</v>
      </c>
      <c r="AC610" s="8" t="str">
        <f t="shared" si="204"/>
        <v/>
      </c>
      <c r="AD610" s="8" t="str">
        <f t="shared" si="209"/>
        <v/>
      </c>
      <c r="AE610" s="8" t="str">
        <f t="shared" si="205"/>
        <v/>
      </c>
      <c r="AF610" s="5">
        <f t="shared" si="206"/>
        <v>2009</v>
      </c>
      <c r="AG610" s="46">
        <v>607</v>
      </c>
      <c r="AH610" s="47" t="str">
        <f t="shared" si="196"/>
        <v/>
      </c>
      <c r="AI610" s="48" t="str">
        <f t="shared" si="197"/>
        <v/>
      </c>
      <c r="AK610" s="22" t="e">
        <f>TRIM(#REF!)</f>
        <v>#REF!</v>
      </c>
      <c r="AL610" s="23" t="e">
        <f>IF(#REF!=0,"",#REF!)</f>
        <v>#REF!</v>
      </c>
      <c r="AM610" s="19" t="e">
        <f>IF(#REF!=0,"",#REF!)</f>
        <v>#REF!</v>
      </c>
      <c r="AN610" s="23" t="e">
        <f>IF($AK610="","",#REF!)</f>
        <v>#REF!</v>
      </c>
      <c r="AO610" s="23" t="e">
        <f t="shared" si="207"/>
        <v>#REF!</v>
      </c>
      <c r="AP610" s="19" t="e">
        <f>IF(#REF!=0,"",#REF!)</f>
        <v>#REF!</v>
      </c>
      <c r="AQ610" s="19" t="e">
        <f>IF(#REF!=0,"",#REF!)</f>
        <v>#REF!</v>
      </c>
      <c r="AR610" s="19" t="e">
        <f>IF(#REF!=0,"",#REF!)</f>
        <v>#REF!</v>
      </c>
      <c r="AS610" s="19" t="e">
        <f>#REF!</f>
        <v>#REF!</v>
      </c>
    </row>
    <row r="611" spans="4:45" ht="19.5" thickTop="1" thickBot="1" x14ac:dyDescent="0.25">
      <c r="D611" s="1" t="str">
        <f t="shared" si="193"/>
        <v/>
      </c>
      <c r="E611" s="1" t="str">
        <f t="shared" si="194"/>
        <v/>
      </c>
      <c r="K611" s="19" t="str">
        <f t="shared" si="198"/>
        <v/>
      </c>
      <c r="L611" s="19">
        <f t="shared" si="208"/>
        <v>10000</v>
      </c>
      <c r="M611" s="22" t="str">
        <f>TRIM(Data!$N608)</f>
        <v>Chikushi-no-haru</v>
      </c>
      <c r="N611" s="22" t="str">
        <f>TRIM(Data!$A608)</f>
        <v>Chikushi-no-haru</v>
      </c>
      <c r="O611" s="23">
        <f>IF(Data!$B608=0,"",Data!$B608)</f>
        <v>1970</v>
      </c>
      <c r="P611" s="19" t="str">
        <f>IF(Data!$C608=0,"",Data!$C608)</f>
        <v/>
      </c>
      <c r="Q611" s="23" t="str">
        <f>IF($M611="","",Data!$E608)</f>
        <v>L</v>
      </c>
      <c r="R611" s="23" t="str">
        <f t="shared" si="199"/>
        <v>L</v>
      </c>
      <c r="S611" s="23" t="str">
        <f t="shared" si="200"/>
        <v>L</v>
      </c>
      <c r="T611" s="19" t="str">
        <f>IF(Data!$F608=0,"",Data!$F608)</f>
        <v/>
      </c>
      <c r="U611" s="19" t="str">
        <f>IF(Data!$G608=0,"",Data!$G608)</f>
        <v/>
      </c>
      <c r="V611" s="19" t="str">
        <f>IF(Data!$D608=0,"",Data!$D608)</f>
        <v/>
      </c>
      <c r="W611" s="19" t="str">
        <f>Data!$H608</f>
        <v>Japonica</v>
      </c>
      <c r="Y611" s="41" t="e">
        <f t="shared" si="195"/>
        <v>#REF!</v>
      </c>
      <c r="Z611" s="8">
        <f t="shared" si="201"/>
        <v>10000</v>
      </c>
      <c r="AA611" s="8" t="str">
        <f t="shared" si="202"/>
        <v>Chikushi-no-haru</v>
      </c>
      <c r="AB611" s="8" t="str">
        <f t="shared" si="203"/>
        <v>L</v>
      </c>
      <c r="AC611" s="8" t="str">
        <f t="shared" si="204"/>
        <v/>
      </c>
      <c r="AD611" s="8" t="str">
        <f t="shared" si="209"/>
        <v/>
      </c>
      <c r="AE611" s="8" t="str">
        <f t="shared" si="205"/>
        <v/>
      </c>
      <c r="AF611" s="5">
        <f t="shared" si="206"/>
        <v>1970</v>
      </c>
      <c r="AG611" s="46">
        <v>608</v>
      </c>
      <c r="AH611" s="47" t="str">
        <f t="shared" si="196"/>
        <v/>
      </c>
      <c r="AI611" s="48" t="str">
        <f t="shared" si="197"/>
        <v/>
      </c>
      <c r="AK611" s="22" t="e">
        <f>TRIM(#REF!)</f>
        <v>#REF!</v>
      </c>
      <c r="AL611" s="23" t="e">
        <f>IF(#REF!=0,"",#REF!)</f>
        <v>#REF!</v>
      </c>
      <c r="AM611" s="19" t="e">
        <f>IF(#REF!=0,"",#REF!)</f>
        <v>#REF!</v>
      </c>
      <c r="AN611" s="23" t="e">
        <f>IF($AK611="","",#REF!)</f>
        <v>#REF!</v>
      </c>
      <c r="AO611" s="23" t="e">
        <f t="shared" si="207"/>
        <v>#REF!</v>
      </c>
      <c r="AP611" s="19" t="e">
        <f>IF(#REF!=0,"",#REF!)</f>
        <v>#REF!</v>
      </c>
      <c r="AQ611" s="19" t="e">
        <f>IF(#REF!=0,"",#REF!)</f>
        <v>#REF!</v>
      </c>
      <c r="AR611" s="19" t="e">
        <f>IF(#REF!=0,"",#REF!)</f>
        <v>#REF!</v>
      </c>
      <c r="AS611" s="19" t="e">
        <f>#REF!</f>
        <v>#REF!</v>
      </c>
    </row>
    <row r="612" spans="4:45" ht="19.5" thickTop="1" thickBot="1" x14ac:dyDescent="0.25">
      <c r="D612" s="1" t="str">
        <f t="shared" si="193"/>
        <v/>
      </c>
      <c r="E612" s="1" t="str">
        <f t="shared" si="194"/>
        <v/>
      </c>
      <c r="K612" s="19" t="str">
        <f t="shared" si="198"/>
        <v/>
      </c>
      <c r="L612" s="19">
        <f t="shared" si="208"/>
        <v>10000</v>
      </c>
      <c r="M612" s="22" t="str">
        <f>TRIM(Data!$N609)</f>
        <v>China Doll</v>
      </c>
      <c r="N612" s="22" t="str">
        <f>TRIM(Data!$A609)</f>
        <v>China Doll</v>
      </c>
      <c r="O612" s="23">
        <f>IF(Data!$B609=0,"",Data!$B609)</f>
        <v>1958</v>
      </c>
      <c r="P612" s="19" t="str">
        <f>IF(Data!$C609=0,"",Data!$C609)</f>
        <v>1</v>
      </c>
      <c r="Q612" s="23" t="str">
        <f>IF($M612="","",Data!$E609)</f>
        <v>M-L</v>
      </c>
      <c r="R612" s="23" t="str">
        <f t="shared" si="199"/>
        <v>M</v>
      </c>
      <c r="S612" s="23" t="str">
        <f t="shared" si="200"/>
        <v>M</v>
      </c>
      <c r="T612" s="19" t="str">
        <f>IF(Data!$F609=0,"",Data!$F609)</f>
        <v/>
      </c>
      <c r="U612" s="19" t="str">
        <f>IF(Data!$G609=0,"",Data!$G609)</f>
        <v/>
      </c>
      <c r="V612" s="19" t="str">
        <f>IF(Data!$D609=0,"",Data!$D609)</f>
        <v/>
      </c>
      <c r="W612" s="19" t="str">
        <f>Data!$H609</f>
        <v>Japonica</v>
      </c>
      <c r="Y612" s="41" t="e">
        <f t="shared" si="195"/>
        <v>#REF!</v>
      </c>
      <c r="Z612" s="8">
        <f t="shared" si="201"/>
        <v>10000</v>
      </c>
      <c r="AA612" s="8" t="str">
        <f t="shared" si="202"/>
        <v>China Doll</v>
      </c>
      <c r="AB612" s="8" t="str">
        <f t="shared" si="203"/>
        <v>M</v>
      </c>
      <c r="AC612" s="8" t="str">
        <f t="shared" si="204"/>
        <v/>
      </c>
      <c r="AD612" s="8" t="str">
        <f t="shared" si="209"/>
        <v/>
      </c>
      <c r="AE612" s="8" t="str">
        <f t="shared" si="205"/>
        <v/>
      </c>
      <c r="AF612" s="5">
        <f t="shared" si="206"/>
        <v>1958</v>
      </c>
      <c r="AG612" s="46">
        <v>609</v>
      </c>
      <c r="AH612" s="47" t="str">
        <f t="shared" si="196"/>
        <v/>
      </c>
      <c r="AI612" s="48" t="str">
        <f t="shared" si="197"/>
        <v/>
      </c>
      <c r="AK612" s="22" t="e">
        <f>TRIM(#REF!)</f>
        <v>#REF!</v>
      </c>
      <c r="AL612" s="23" t="e">
        <f>IF(#REF!=0,"",#REF!)</f>
        <v>#REF!</v>
      </c>
      <c r="AM612" s="19" t="e">
        <f>IF(#REF!=0,"",#REF!)</f>
        <v>#REF!</v>
      </c>
      <c r="AN612" s="23" t="e">
        <f>IF($AK612="","",#REF!)</f>
        <v>#REF!</v>
      </c>
      <c r="AO612" s="23" t="e">
        <f t="shared" si="207"/>
        <v>#REF!</v>
      </c>
      <c r="AP612" s="19" t="e">
        <f>IF(#REF!=0,"",#REF!)</f>
        <v>#REF!</v>
      </c>
      <c r="AQ612" s="19" t="e">
        <f>IF(#REF!=0,"",#REF!)</f>
        <v>#REF!</v>
      </c>
      <c r="AR612" s="19" t="e">
        <f>IF(#REF!=0,"",#REF!)</f>
        <v>#REF!</v>
      </c>
      <c r="AS612" s="19" t="e">
        <f>#REF!</f>
        <v>#REF!</v>
      </c>
    </row>
    <row r="613" spans="4:45" ht="19.5" thickTop="1" thickBot="1" x14ac:dyDescent="0.25">
      <c r="D613" s="1" t="str">
        <f t="shared" si="193"/>
        <v/>
      </c>
      <c r="E613" s="1" t="str">
        <f t="shared" si="194"/>
        <v/>
      </c>
      <c r="K613" s="19" t="str">
        <f t="shared" si="198"/>
        <v/>
      </c>
      <c r="L613" s="19">
        <f t="shared" si="208"/>
        <v>10000</v>
      </c>
      <c r="M613" s="22" t="str">
        <f>TRIM(Data!$N610)</f>
        <v>China Lady</v>
      </c>
      <c r="N613" s="22" t="str">
        <f>TRIM(Data!$A610)</f>
        <v>China Lady (R)</v>
      </c>
      <c r="O613" s="23">
        <f>IF(Data!$B610=0,"",Data!$B610)</f>
        <v>1968</v>
      </c>
      <c r="P613" s="19" t="str">
        <f>IF(Data!$C610=0,"",Data!$C610)</f>
        <v>1</v>
      </c>
      <c r="Q613" s="23" t="str">
        <f>IF($M613="","",Data!$E610)</f>
        <v>VL</v>
      </c>
      <c r="R613" s="23" t="str">
        <f t="shared" si="199"/>
        <v>VL</v>
      </c>
      <c r="S613" s="23" t="str">
        <f t="shared" si="200"/>
        <v>VL</v>
      </c>
      <c r="T613" s="19" t="str">
        <f>IF(Data!$F610=0,"",Data!$F610)</f>
        <v/>
      </c>
      <c r="U613" s="19" t="str">
        <f>IF(Data!$G610=0,"",Data!$G610)</f>
        <v/>
      </c>
      <c r="V613" s="19" t="str">
        <f>IF(Data!$D610=0,"",Data!$D610)</f>
        <v/>
      </c>
      <c r="W613" s="19" t="str">
        <f>Data!$H610</f>
        <v>Reticulata</v>
      </c>
      <c r="Y613" s="41" t="e">
        <f t="shared" si="195"/>
        <v>#REF!</v>
      </c>
      <c r="Z613" s="8">
        <f t="shared" si="201"/>
        <v>10000</v>
      </c>
      <c r="AA613" s="8" t="str">
        <f t="shared" si="202"/>
        <v>China Lady</v>
      </c>
      <c r="AB613" s="8" t="str">
        <f t="shared" si="203"/>
        <v>VL</v>
      </c>
      <c r="AC613" s="8" t="str">
        <f t="shared" si="204"/>
        <v/>
      </c>
      <c r="AD613" s="8" t="str">
        <f t="shared" si="209"/>
        <v/>
      </c>
      <c r="AE613" s="8" t="str">
        <f t="shared" si="205"/>
        <v/>
      </c>
      <c r="AF613" s="5">
        <f t="shared" si="206"/>
        <v>1968</v>
      </c>
      <c r="AG613" s="46">
        <v>610</v>
      </c>
      <c r="AH613" s="47" t="str">
        <f t="shared" si="196"/>
        <v/>
      </c>
      <c r="AI613" s="48" t="str">
        <f t="shared" si="197"/>
        <v/>
      </c>
      <c r="AK613" s="22" t="e">
        <f>TRIM(#REF!)</f>
        <v>#REF!</v>
      </c>
      <c r="AL613" s="23" t="e">
        <f>IF(#REF!=0,"",#REF!)</f>
        <v>#REF!</v>
      </c>
      <c r="AM613" s="19" t="e">
        <f>IF(#REF!=0,"",#REF!)</f>
        <v>#REF!</v>
      </c>
      <c r="AN613" s="23" t="e">
        <f>IF($AK613="","",#REF!)</f>
        <v>#REF!</v>
      </c>
      <c r="AO613" s="23" t="e">
        <f t="shared" si="207"/>
        <v>#REF!</v>
      </c>
      <c r="AP613" s="19" t="e">
        <f>IF(#REF!=0,"",#REF!)</f>
        <v>#REF!</v>
      </c>
      <c r="AQ613" s="19" t="e">
        <f>IF(#REF!=0,"",#REF!)</f>
        <v>#REF!</v>
      </c>
      <c r="AR613" s="19" t="e">
        <f>IF(#REF!=0,"",#REF!)</f>
        <v>#REF!</v>
      </c>
      <c r="AS613" s="19" t="e">
        <f>#REF!</f>
        <v>#REF!</v>
      </c>
    </row>
    <row r="614" spans="4:45" ht="19.5" thickTop="1" thickBot="1" x14ac:dyDescent="0.25">
      <c r="D614" s="1" t="str">
        <f t="shared" si="193"/>
        <v/>
      </c>
      <c r="E614" s="1" t="str">
        <f t="shared" si="194"/>
        <v/>
      </c>
      <c r="K614" s="19" t="str">
        <f t="shared" si="198"/>
        <v/>
      </c>
      <c r="L614" s="19">
        <f t="shared" si="208"/>
        <v>10000</v>
      </c>
      <c r="M614" s="22" t="str">
        <f>TRIM(Data!$N611)</f>
        <v>Chintz (See Sarasa)</v>
      </c>
      <c r="N614" s="22" t="str">
        <f>TRIM(Data!$A611)</f>
        <v>Chintz (See Sarasa)</v>
      </c>
      <c r="O614" s="23">
        <f>IF(Data!$B611=0,"",Data!$B611)</f>
        <v>1939</v>
      </c>
      <c r="P614" s="19" t="str">
        <f>IF(Data!$C611=0,"",Data!$C611)</f>
        <v/>
      </c>
      <c r="Q614" s="23" t="str">
        <f>IF($M614="","",Data!$E611)</f>
        <v>M-L</v>
      </c>
      <c r="R614" s="23" t="str">
        <f t="shared" si="199"/>
        <v>M</v>
      </c>
      <c r="S614" s="23" t="str">
        <f t="shared" si="200"/>
        <v>M</v>
      </c>
      <c r="T614" s="19" t="str">
        <f>IF(Data!$F611=0,"",Data!$F611)</f>
        <v/>
      </c>
      <c r="U614" s="19" t="str">
        <f>IF(Data!$G611=0,"",Data!$G611)</f>
        <v/>
      </c>
      <c r="V614" s="19" t="str">
        <f>IF(Data!$D611=0,"",Data!$D611)</f>
        <v/>
      </c>
      <c r="W614" s="19" t="str">
        <f>Data!$H611</f>
        <v>Japonica</v>
      </c>
      <c r="Y614" s="41" t="e">
        <f t="shared" si="195"/>
        <v>#REF!</v>
      </c>
      <c r="Z614" s="8">
        <f t="shared" si="201"/>
        <v>10000</v>
      </c>
      <c r="AA614" s="8" t="str">
        <f t="shared" si="202"/>
        <v>Chintz (See Sarasa)</v>
      </c>
      <c r="AB614" s="8" t="str">
        <f t="shared" si="203"/>
        <v>M</v>
      </c>
      <c r="AC614" s="8" t="str">
        <f t="shared" si="204"/>
        <v/>
      </c>
      <c r="AD614" s="8" t="str">
        <f t="shared" si="209"/>
        <v/>
      </c>
      <c r="AE614" s="8" t="str">
        <f t="shared" si="205"/>
        <v/>
      </c>
      <c r="AF614" s="5">
        <f t="shared" si="206"/>
        <v>1939</v>
      </c>
      <c r="AG614" s="46">
        <v>611</v>
      </c>
      <c r="AH614" s="47" t="str">
        <f t="shared" si="196"/>
        <v/>
      </c>
      <c r="AI614" s="48" t="str">
        <f t="shared" si="197"/>
        <v/>
      </c>
      <c r="AK614" s="22" t="e">
        <f>TRIM(#REF!)</f>
        <v>#REF!</v>
      </c>
      <c r="AL614" s="23" t="e">
        <f>IF(#REF!=0,"",#REF!)</f>
        <v>#REF!</v>
      </c>
      <c r="AM614" s="19" t="e">
        <f>IF(#REF!=0,"",#REF!)</f>
        <v>#REF!</v>
      </c>
      <c r="AN614" s="23" t="e">
        <f>IF($AK614="","",#REF!)</f>
        <v>#REF!</v>
      </c>
      <c r="AO614" s="23" t="e">
        <f t="shared" si="207"/>
        <v>#REF!</v>
      </c>
      <c r="AP614" s="19" t="e">
        <f>IF(#REF!=0,"",#REF!)</f>
        <v>#REF!</v>
      </c>
      <c r="AQ614" s="19" t="e">
        <f>IF(#REF!=0,"",#REF!)</f>
        <v>#REF!</v>
      </c>
      <c r="AR614" s="19" t="e">
        <f>IF(#REF!=0,"",#REF!)</f>
        <v>#REF!</v>
      </c>
      <c r="AS614" s="19" t="e">
        <f>#REF!</f>
        <v>#REF!</v>
      </c>
    </row>
    <row r="615" spans="4:45" ht="19.5" thickTop="1" thickBot="1" x14ac:dyDescent="0.25">
      <c r="D615" s="1" t="str">
        <f t="shared" si="193"/>
        <v/>
      </c>
      <c r="E615" s="1" t="str">
        <f t="shared" si="194"/>
        <v/>
      </c>
      <c r="K615" s="19" t="str">
        <f t="shared" si="198"/>
        <v/>
      </c>
      <c r="L615" s="19">
        <f t="shared" si="208"/>
        <v>10000</v>
      </c>
      <c r="M615" s="22" t="str">
        <f>TRIM(Data!$N612)</f>
        <v>Chiri-tsubaki</v>
      </c>
      <c r="N615" s="22" t="str">
        <f>TRIM(Data!$A612)</f>
        <v>Chiri-tsubaki (Hiemalis)</v>
      </c>
      <c r="O615" s="23">
        <f>IF(Data!$B612=0,"",Data!$B612)</f>
        <v>1976</v>
      </c>
      <c r="P615" s="19" t="str">
        <f>IF(Data!$C612=0,"",Data!$C612)</f>
        <v/>
      </c>
      <c r="Q615" s="23" t="str">
        <f>IF($M615="","",Data!$E612)</f>
        <v>S</v>
      </c>
      <c r="R615" s="23" t="str">
        <f t="shared" si="199"/>
        <v>S</v>
      </c>
      <c r="S615" s="23" t="str">
        <f t="shared" si="200"/>
        <v>S</v>
      </c>
      <c r="T615" s="19" t="str">
        <f>IF(Data!$F612=0,"",Data!$F612)</f>
        <v/>
      </c>
      <c r="U615" s="19" t="str">
        <f>IF(Data!$G612=0,"",Data!$G612)</f>
        <v/>
      </c>
      <c r="V615" s="19" t="str">
        <f>IF(Data!$D612=0,"",Data!$D612)</f>
        <v/>
      </c>
      <c r="W615" s="19" t="str">
        <f>Data!$H612</f>
        <v>Hiemalis</v>
      </c>
      <c r="Y615" s="41" t="e">
        <f t="shared" si="195"/>
        <v>#REF!</v>
      </c>
      <c r="Z615" s="8">
        <f t="shared" si="201"/>
        <v>10000</v>
      </c>
      <c r="AA615" s="8" t="str">
        <f t="shared" si="202"/>
        <v>Chiri-tsubaki</v>
      </c>
      <c r="AB615" s="8" t="str">
        <f t="shared" si="203"/>
        <v>S</v>
      </c>
      <c r="AC615" s="8" t="str">
        <f t="shared" si="204"/>
        <v/>
      </c>
      <c r="AD615" s="8" t="str">
        <f t="shared" si="209"/>
        <v/>
      </c>
      <c r="AE615" s="8" t="str">
        <f t="shared" si="205"/>
        <v/>
      </c>
      <c r="AF615" s="5">
        <f t="shared" si="206"/>
        <v>1976</v>
      </c>
      <c r="AG615" s="46">
        <v>612</v>
      </c>
      <c r="AH615" s="47" t="str">
        <f t="shared" si="196"/>
        <v/>
      </c>
      <c r="AI615" s="48" t="str">
        <f t="shared" si="197"/>
        <v/>
      </c>
      <c r="AK615" s="22" t="e">
        <f>TRIM(#REF!)</f>
        <v>#REF!</v>
      </c>
      <c r="AL615" s="23" t="e">
        <f>IF(#REF!=0,"",#REF!)</f>
        <v>#REF!</v>
      </c>
      <c r="AM615" s="19" t="e">
        <f>IF(#REF!=0,"",#REF!)</f>
        <v>#REF!</v>
      </c>
      <c r="AN615" s="23" t="e">
        <f>IF($AK615="","",#REF!)</f>
        <v>#REF!</v>
      </c>
      <c r="AO615" s="23" t="e">
        <f t="shared" si="207"/>
        <v>#REF!</v>
      </c>
      <c r="AP615" s="19" t="e">
        <f>IF(#REF!=0,"",#REF!)</f>
        <v>#REF!</v>
      </c>
      <c r="AQ615" s="19" t="e">
        <f>IF(#REF!=0,"",#REF!)</f>
        <v>#REF!</v>
      </c>
      <c r="AR615" s="19" t="e">
        <f>IF(#REF!=0,"",#REF!)</f>
        <v>#REF!</v>
      </c>
      <c r="AS615" s="19" t="e">
        <f>#REF!</f>
        <v>#REF!</v>
      </c>
    </row>
    <row r="616" spans="4:45" ht="19.5" thickTop="1" thickBot="1" x14ac:dyDescent="0.25">
      <c r="D616" s="1" t="str">
        <f t="shared" ref="D616:D679" si="210">IF(ISERROR(VLOOKUP(A616,$K$4:$M$2950,3,FALSE)),"",VLOOKUP(A616,$K$4:$N$2950,4,FALSE))</f>
        <v/>
      </c>
      <c r="E616" s="1" t="str">
        <f t="shared" ref="E616:E679" si="211">IF(ISERROR(VLOOKUP(A616,$K$4:$M$2950,3,FALSE)),"",IF(VLOOKUP(A616,$K$4:$T$2950,6,FALSE)=0,"",VLOOKUP(A616,$K$4:$T$2950,6,FALSE)))</f>
        <v/>
      </c>
      <c r="K616" s="19" t="str">
        <f t="shared" si="198"/>
        <v/>
      </c>
      <c r="L616" s="19">
        <f t="shared" si="208"/>
        <v>10000</v>
      </c>
      <c r="M616" s="22" t="str">
        <f>TRIM(Data!$N613)</f>
        <v>Chiyoda-nishiki</v>
      </c>
      <c r="N616" s="22" t="str">
        <f>TRIM(Data!$A613)</f>
        <v>Chiyoda-nishiki (Princess Bacahachie)</v>
      </c>
      <c r="O616" s="23">
        <f>IF(Data!$B613=0,"",Data!$B613)</f>
        <v>1935</v>
      </c>
      <c r="P616" s="19" t="str">
        <f>IF(Data!$C613=0,"",Data!$C613)</f>
        <v>1</v>
      </c>
      <c r="Q616" s="23" t="str">
        <f>IF($M616="","",Data!$E613)</f>
        <v>M</v>
      </c>
      <c r="R616" s="23" t="str">
        <f t="shared" si="199"/>
        <v>M</v>
      </c>
      <c r="S616" s="23" t="str">
        <f t="shared" si="200"/>
        <v>M</v>
      </c>
      <c r="T616" s="19" t="str">
        <f>IF(Data!$F613=0,"",Data!$F613)</f>
        <v/>
      </c>
      <c r="U616" s="19" t="str">
        <f>IF(Data!$G613=0,"",Data!$G613)</f>
        <v/>
      </c>
      <c r="V616" s="19" t="str">
        <f>IF(Data!$D613=0,"",Data!$D613)</f>
        <v/>
      </c>
      <c r="W616" s="19" t="str">
        <f>Data!$H613</f>
        <v>Japonica</v>
      </c>
      <c r="Y616" s="41" t="e">
        <f t="shared" si="195"/>
        <v>#REF!</v>
      </c>
      <c r="Z616" s="8">
        <f t="shared" si="201"/>
        <v>10000</v>
      </c>
      <c r="AA616" s="8" t="str">
        <f t="shared" si="202"/>
        <v>Chiyoda-nishiki</v>
      </c>
      <c r="AB616" s="8" t="str">
        <f t="shared" si="203"/>
        <v>M</v>
      </c>
      <c r="AC616" s="8" t="str">
        <f t="shared" si="204"/>
        <v/>
      </c>
      <c r="AD616" s="8" t="str">
        <f t="shared" si="209"/>
        <v/>
      </c>
      <c r="AE616" s="8" t="str">
        <f t="shared" si="205"/>
        <v/>
      </c>
      <c r="AF616" s="5">
        <f t="shared" si="206"/>
        <v>1935</v>
      </c>
      <c r="AG616" s="46">
        <v>613</v>
      </c>
      <c r="AH616" s="47" t="str">
        <f t="shared" si="196"/>
        <v/>
      </c>
      <c r="AI616" s="48" t="str">
        <f t="shared" si="197"/>
        <v/>
      </c>
      <c r="AK616" s="22" t="e">
        <f>TRIM(#REF!)</f>
        <v>#REF!</v>
      </c>
      <c r="AL616" s="23" t="e">
        <f>IF(#REF!=0,"",#REF!)</f>
        <v>#REF!</v>
      </c>
      <c r="AM616" s="19" t="e">
        <f>IF(#REF!=0,"",#REF!)</f>
        <v>#REF!</v>
      </c>
      <c r="AN616" s="23" t="e">
        <f>IF($AK616="","",#REF!)</f>
        <v>#REF!</v>
      </c>
      <c r="AO616" s="23" t="e">
        <f t="shared" si="207"/>
        <v>#REF!</v>
      </c>
      <c r="AP616" s="19" t="e">
        <f>IF(#REF!=0,"",#REF!)</f>
        <v>#REF!</v>
      </c>
      <c r="AQ616" s="19" t="e">
        <f>IF(#REF!=0,"",#REF!)</f>
        <v>#REF!</v>
      </c>
      <c r="AR616" s="19" t="e">
        <f>IF(#REF!=0,"",#REF!)</f>
        <v>#REF!</v>
      </c>
      <c r="AS616" s="19" t="e">
        <f>#REF!</f>
        <v>#REF!</v>
      </c>
    </row>
    <row r="617" spans="4:45" ht="19.5" thickTop="1" thickBot="1" x14ac:dyDescent="0.25">
      <c r="D617" s="1" t="str">
        <f t="shared" si="210"/>
        <v/>
      </c>
      <c r="E617" s="1" t="str">
        <f t="shared" si="211"/>
        <v/>
      </c>
      <c r="K617" s="19" t="str">
        <f t="shared" si="198"/>
        <v/>
      </c>
      <c r="L617" s="19">
        <f t="shared" si="208"/>
        <v>10000</v>
      </c>
      <c r="M617" s="22" t="str">
        <f>TRIM(Data!$N614)</f>
        <v>Choice Fragrance</v>
      </c>
      <c r="N617" s="22" t="str">
        <f>TRIM(Data!$A614)</f>
        <v>Choice Fragrance (H)</v>
      </c>
      <c r="O617" s="23">
        <f>IF(Data!$B614=0,"",Data!$B614)</f>
        <v>2002</v>
      </c>
      <c r="P617" s="19" t="str">
        <f>IF(Data!$C614=0,"",Data!$C614)</f>
        <v/>
      </c>
      <c r="Q617" s="23" t="str">
        <f>IF($M617="","",Data!$E614)</f>
        <v>M</v>
      </c>
      <c r="R617" s="23" t="str">
        <f t="shared" si="199"/>
        <v>M</v>
      </c>
      <c r="S617" s="23" t="str">
        <f t="shared" si="200"/>
        <v>M</v>
      </c>
      <c r="T617" s="19" t="str">
        <f>IF(Data!$F614=0,"",Data!$F614)</f>
        <v/>
      </c>
      <c r="U617" s="19" t="str">
        <f>IF(Data!$G614=0,"",Data!$G614)</f>
        <v/>
      </c>
      <c r="V617" s="19" t="str">
        <f>IF(Data!$D614=0,"",Data!$D614)</f>
        <v/>
      </c>
      <c r="W617" s="19" t="str">
        <f>Data!$H614</f>
        <v>NRH</v>
      </c>
      <c r="Y617" s="41" t="e">
        <f t="shared" si="195"/>
        <v>#REF!</v>
      </c>
      <c r="Z617" s="8">
        <f t="shared" si="201"/>
        <v>10000</v>
      </c>
      <c r="AA617" s="8" t="str">
        <f t="shared" si="202"/>
        <v>Choice Fragrance</v>
      </c>
      <c r="AB617" s="8" t="str">
        <f t="shared" si="203"/>
        <v>M</v>
      </c>
      <c r="AC617" s="8" t="str">
        <f t="shared" si="204"/>
        <v/>
      </c>
      <c r="AD617" s="8" t="str">
        <f t="shared" si="209"/>
        <v/>
      </c>
      <c r="AE617" s="8" t="str">
        <f t="shared" si="205"/>
        <v/>
      </c>
      <c r="AF617" s="5">
        <f t="shared" si="206"/>
        <v>2002</v>
      </c>
      <c r="AG617" s="46">
        <v>614</v>
      </c>
      <c r="AH617" s="47" t="str">
        <f t="shared" si="196"/>
        <v/>
      </c>
      <c r="AI617" s="48" t="str">
        <f t="shared" si="197"/>
        <v/>
      </c>
      <c r="AK617" s="22" t="e">
        <f>TRIM(#REF!)</f>
        <v>#REF!</v>
      </c>
      <c r="AL617" s="23" t="e">
        <f>IF(#REF!=0,"",#REF!)</f>
        <v>#REF!</v>
      </c>
      <c r="AM617" s="19" t="e">
        <f>IF(#REF!=0,"",#REF!)</f>
        <v>#REF!</v>
      </c>
      <c r="AN617" s="23" t="e">
        <f>IF($AK617="","",#REF!)</f>
        <v>#REF!</v>
      </c>
      <c r="AO617" s="23" t="e">
        <f t="shared" si="207"/>
        <v>#REF!</v>
      </c>
      <c r="AP617" s="19" t="e">
        <f>IF(#REF!=0,"",#REF!)</f>
        <v>#REF!</v>
      </c>
      <c r="AQ617" s="19" t="e">
        <f>IF(#REF!=0,"",#REF!)</f>
        <v>#REF!</v>
      </c>
      <c r="AR617" s="19" t="e">
        <f>IF(#REF!=0,"",#REF!)</f>
        <v>#REF!</v>
      </c>
      <c r="AS617" s="19" t="e">
        <f>#REF!</f>
        <v>#REF!</v>
      </c>
    </row>
    <row r="618" spans="4:45" ht="19.5" thickTop="1" thickBot="1" x14ac:dyDescent="0.25">
      <c r="D618" s="1" t="str">
        <f t="shared" si="210"/>
        <v/>
      </c>
      <c r="E618" s="1" t="str">
        <f t="shared" si="211"/>
        <v/>
      </c>
      <c r="K618" s="19" t="str">
        <f t="shared" si="198"/>
        <v/>
      </c>
      <c r="L618" s="19">
        <f t="shared" si="208"/>
        <v>10000</v>
      </c>
      <c r="M618" s="22" t="str">
        <f>TRIM(Data!$N615)</f>
        <v>Choji Guruma</v>
      </c>
      <c r="N618" s="22" t="str">
        <f>TRIM(Data!$A615)</f>
        <v>Choji Guruma (Sasanqua)</v>
      </c>
      <c r="O618" s="23">
        <f>IF(Data!$B615=0,"",Data!$B615)</f>
        <v>1789</v>
      </c>
      <c r="P618" s="19" t="str">
        <f>IF(Data!$C615=0,"",Data!$C615)</f>
        <v/>
      </c>
      <c r="Q618" s="23" t="str">
        <f>IF($M618="","",Data!$E615)</f>
        <v>Min</v>
      </c>
      <c r="R618" s="23" t="str">
        <f t="shared" si="199"/>
        <v>Min</v>
      </c>
      <c r="S618" s="23" t="str">
        <f t="shared" si="200"/>
        <v>Min</v>
      </c>
      <c r="T618" s="19" t="str">
        <f>IF(Data!$F615=0,"",Data!$F615)</f>
        <v/>
      </c>
      <c r="U618" s="19" t="str">
        <f>IF(Data!$G615=0,"",Data!$G615)</f>
        <v/>
      </c>
      <c r="V618" s="19" t="str">
        <f>IF(Data!$D615=0,"",Data!$D615)</f>
        <v>ANTIQUE</v>
      </c>
      <c r="W618" s="19" t="str">
        <f>Data!$H615</f>
        <v>Sasanqua</v>
      </c>
      <c r="Y618" s="41" t="e">
        <f t="shared" si="195"/>
        <v>#REF!</v>
      </c>
      <c r="Z618" s="8">
        <f t="shared" si="201"/>
        <v>10000</v>
      </c>
      <c r="AA618" s="8" t="str">
        <f t="shared" si="202"/>
        <v>Choji Guruma</v>
      </c>
      <c r="AB618" s="8" t="str">
        <f t="shared" si="203"/>
        <v>Min</v>
      </c>
      <c r="AC618" s="8" t="str">
        <f t="shared" si="204"/>
        <v/>
      </c>
      <c r="AD618" s="8" t="str">
        <f t="shared" si="209"/>
        <v/>
      </c>
      <c r="AE618" s="8" t="str">
        <f t="shared" si="205"/>
        <v>ANTIQUE</v>
      </c>
      <c r="AF618" s="5">
        <f t="shared" si="206"/>
        <v>1789</v>
      </c>
      <c r="AG618" s="46">
        <v>615</v>
      </c>
      <c r="AH618" s="47" t="str">
        <f t="shared" si="196"/>
        <v/>
      </c>
      <c r="AI618" s="48" t="str">
        <f t="shared" si="197"/>
        <v/>
      </c>
      <c r="AK618" s="22" t="e">
        <f>TRIM(#REF!)</f>
        <v>#REF!</v>
      </c>
      <c r="AL618" s="23" t="e">
        <f>IF(#REF!=0,"",#REF!)</f>
        <v>#REF!</v>
      </c>
      <c r="AM618" s="19" t="e">
        <f>IF(#REF!=0,"",#REF!)</f>
        <v>#REF!</v>
      </c>
      <c r="AN618" s="23" t="e">
        <f>IF($AK618="","",#REF!)</f>
        <v>#REF!</v>
      </c>
      <c r="AO618" s="23" t="e">
        <f t="shared" si="207"/>
        <v>#REF!</v>
      </c>
      <c r="AP618" s="19" t="e">
        <f>IF(#REF!=0,"",#REF!)</f>
        <v>#REF!</v>
      </c>
      <c r="AQ618" s="19" t="e">
        <f>IF(#REF!=0,"",#REF!)</f>
        <v>#REF!</v>
      </c>
      <c r="AR618" s="19" t="e">
        <f>IF(#REF!=0,"",#REF!)</f>
        <v>#REF!</v>
      </c>
      <c r="AS618" s="19" t="e">
        <f>#REF!</f>
        <v>#REF!</v>
      </c>
    </row>
    <row r="619" spans="4:45" ht="19.5" thickTop="1" thickBot="1" x14ac:dyDescent="0.25">
      <c r="D619" s="1" t="str">
        <f t="shared" si="210"/>
        <v/>
      </c>
      <c r="E619" s="1" t="str">
        <f t="shared" si="211"/>
        <v/>
      </c>
      <c r="K619" s="19" t="str">
        <f t="shared" si="198"/>
        <v/>
      </c>
      <c r="L619" s="19">
        <f t="shared" si="208"/>
        <v>10000</v>
      </c>
      <c r="M619" s="22" t="str">
        <f>TRIM(Data!$N616)</f>
        <v>Chôju-raku</v>
      </c>
      <c r="N619" s="22" t="str">
        <f>TRIM(Data!$A616)</f>
        <v>Chôju-raku (Higo)</v>
      </c>
      <c r="O619" s="23" t="str">
        <f>IF(Data!$B616=0,"",Data!$B616)</f>
        <v/>
      </c>
      <c r="P619" s="19" t="str">
        <f>IF(Data!$C616=0,"",Data!$C616)</f>
        <v/>
      </c>
      <c r="Q619" s="23" t="str">
        <f>IF($M619="","",Data!$E616)</f>
        <v>M</v>
      </c>
      <c r="R619" s="23" t="str">
        <f t="shared" si="199"/>
        <v>M</v>
      </c>
      <c r="S619" s="23" t="str">
        <f t="shared" si="200"/>
        <v>M</v>
      </c>
      <c r="T619" s="19" t="str">
        <f>IF(Data!$F616=0,"",Data!$F616)</f>
        <v/>
      </c>
      <c r="U619" s="19" t="str">
        <f>IF(Data!$G616=0,"",Data!$G616)</f>
        <v/>
      </c>
      <c r="V619" s="19" t="str">
        <f>IF(Data!$D616=0,"",Data!$D616)</f>
        <v/>
      </c>
      <c r="W619" s="19" t="str">
        <f>Data!$H616</f>
        <v>Japonica [Higo]</v>
      </c>
      <c r="Y619" s="41" t="e">
        <f t="shared" si="195"/>
        <v>#REF!</v>
      </c>
      <c r="Z619" s="8">
        <f t="shared" si="201"/>
        <v>10000</v>
      </c>
      <c r="AA619" s="8" t="str">
        <f t="shared" si="202"/>
        <v>Chôju-raku</v>
      </c>
      <c r="AB619" s="8" t="str">
        <f t="shared" si="203"/>
        <v>M</v>
      </c>
      <c r="AC619" s="8" t="str">
        <f t="shared" si="204"/>
        <v/>
      </c>
      <c r="AD619" s="8" t="str">
        <f t="shared" si="209"/>
        <v/>
      </c>
      <c r="AE619" s="8" t="str">
        <f t="shared" si="205"/>
        <v/>
      </c>
      <c r="AF619" s="5" t="str">
        <f t="shared" si="206"/>
        <v/>
      </c>
      <c r="AG619" s="46">
        <v>616</v>
      </c>
      <c r="AH619" s="47" t="str">
        <f t="shared" si="196"/>
        <v/>
      </c>
      <c r="AI619" s="48" t="str">
        <f t="shared" si="197"/>
        <v/>
      </c>
      <c r="AK619" s="22" t="e">
        <f>TRIM(#REF!)</f>
        <v>#REF!</v>
      </c>
      <c r="AL619" s="23" t="e">
        <f>IF(#REF!=0,"",#REF!)</f>
        <v>#REF!</v>
      </c>
      <c r="AM619" s="19" t="e">
        <f>IF(#REF!=0,"",#REF!)</f>
        <v>#REF!</v>
      </c>
      <c r="AN619" s="23" t="e">
        <f>IF($AK619="","",#REF!)</f>
        <v>#REF!</v>
      </c>
      <c r="AO619" s="23" t="e">
        <f t="shared" si="207"/>
        <v>#REF!</v>
      </c>
      <c r="AP619" s="19" t="e">
        <f>IF(#REF!=0,"",#REF!)</f>
        <v>#REF!</v>
      </c>
      <c r="AQ619" s="19" t="e">
        <f>IF(#REF!=0,"",#REF!)</f>
        <v>#REF!</v>
      </c>
      <c r="AR619" s="19" t="e">
        <f>IF(#REF!=0,"",#REF!)</f>
        <v>#REF!</v>
      </c>
      <c r="AS619" s="19" t="e">
        <f>#REF!</f>
        <v>#REF!</v>
      </c>
    </row>
    <row r="620" spans="4:45" ht="19.5" thickTop="1" thickBot="1" x14ac:dyDescent="0.25">
      <c r="D620" s="1" t="str">
        <f t="shared" si="210"/>
        <v/>
      </c>
      <c r="E620" s="1" t="str">
        <f t="shared" si="211"/>
        <v/>
      </c>
      <c r="K620" s="19" t="str">
        <f t="shared" si="198"/>
        <v/>
      </c>
      <c r="L620" s="19">
        <f t="shared" si="208"/>
        <v>10000</v>
      </c>
      <c r="M620" s="22" t="str">
        <f>TRIM(Data!$N617)</f>
        <v>Chongjei (See Adoring Pure)</v>
      </c>
      <c r="N620" s="22" t="str">
        <f>TRIM(Data!$A617)</f>
        <v>Chongjei (R) (See Adoring Pure)</v>
      </c>
      <c r="O620" s="23">
        <f>IF(Data!$B617=0,"",Data!$B617)</f>
        <v>1972</v>
      </c>
      <c r="P620" s="19" t="str">
        <f>IF(Data!$C617=0,"",Data!$C617)</f>
        <v/>
      </c>
      <c r="Q620" s="23" t="str">
        <f>IF($M620="","",Data!$E617)</f>
        <v>VL</v>
      </c>
      <c r="R620" s="23" t="str">
        <f t="shared" si="199"/>
        <v>VL</v>
      </c>
      <c r="S620" s="23" t="str">
        <f t="shared" si="200"/>
        <v>VL</v>
      </c>
      <c r="T620" s="19" t="str">
        <f>IF(Data!$F617=0,"",Data!$F617)</f>
        <v/>
      </c>
      <c r="U620" s="19" t="str">
        <f>IF(Data!$G617=0,"",Data!$G617)</f>
        <v/>
      </c>
      <c r="V620" s="19" t="str">
        <f>IF(Data!$D617=0,"",Data!$D617)</f>
        <v/>
      </c>
      <c r="W620" s="19" t="str">
        <f>Data!$H617</f>
        <v>Reticulata</v>
      </c>
      <c r="Y620" s="41" t="e">
        <f t="shared" si="195"/>
        <v>#REF!</v>
      </c>
      <c r="Z620" s="8">
        <f t="shared" si="201"/>
        <v>10000</v>
      </c>
      <c r="AA620" s="8" t="str">
        <f t="shared" si="202"/>
        <v>Chongjei (See Adoring Pure)</v>
      </c>
      <c r="AB620" s="8" t="str">
        <f t="shared" si="203"/>
        <v>VL</v>
      </c>
      <c r="AC620" s="8" t="str">
        <f t="shared" si="204"/>
        <v/>
      </c>
      <c r="AD620" s="8" t="str">
        <f t="shared" si="209"/>
        <v/>
      </c>
      <c r="AE620" s="8" t="str">
        <f t="shared" si="205"/>
        <v/>
      </c>
      <c r="AF620" s="5">
        <f t="shared" si="206"/>
        <v>1972</v>
      </c>
      <c r="AG620" s="46">
        <v>617</v>
      </c>
      <c r="AH620" s="47" t="str">
        <f t="shared" si="196"/>
        <v/>
      </c>
      <c r="AI620" s="48" t="str">
        <f t="shared" si="197"/>
        <v/>
      </c>
      <c r="AK620" s="22" t="e">
        <f>TRIM(#REF!)</f>
        <v>#REF!</v>
      </c>
      <c r="AL620" s="23" t="e">
        <f>IF(#REF!=0,"",#REF!)</f>
        <v>#REF!</v>
      </c>
      <c r="AM620" s="19" t="e">
        <f>IF(#REF!=0,"",#REF!)</f>
        <v>#REF!</v>
      </c>
      <c r="AN620" s="23" t="e">
        <f>IF($AK620="","",#REF!)</f>
        <v>#REF!</v>
      </c>
      <c r="AO620" s="23" t="e">
        <f t="shared" si="207"/>
        <v>#REF!</v>
      </c>
      <c r="AP620" s="19" t="e">
        <f>IF(#REF!=0,"",#REF!)</f>
        <v>#REF!</v>
      </c>
      <c r="AQ620" s="19" t="e">
        <f>IF(#REF!=0,"",#REF!)</f>
        <v>#REF!</v>
      </c>
      <c r="AR620" s="19" t="e">
        <f>IF(#REF!=0,"",#REF!)</f>
        <v>#REF!</v>
      </c>
      <c r="AS620" s="19" t="e">
        <f>#REF!</f>
        <v>#REF!</v>
      </c>
    </row>
    <row r="621" spans="4:45" ht="19.5" thickTop="1" thickBot="1" x14ac:dyDescent="0.25">
      <c r="D621" s="1" t="str">
        <f t="shared" si="210"/>
        <v/>
      </c>
      <c r="E621" s="1" t="str">
        <f t="shared" si="211"/>
        <v/>
      </c>
      <c r="K621" s="19" t="str">
        <f t="shared" si="198"/>
        <v/>
      </c>
      <c r="L621" s="19">
        <f t="shared" si="208"/>
        <v>10000</v>
      </c>
      <c r="M621" s="22" t="str">
        <f>TRIM(Data!$N618)</f>
        <v>Chow's Han-Ling</v>
      </c>
      <c r="N621" s="22" t="str">
        <f>TRIM(Data!$A618)</f>
        <v>Chow's Han-Ling</v>
      </c>
      <c r="O621" s="23">
        <f>IF(Data!$B618=0,"",Data!$B618)</f>
        <v>1971</v>
      </c>
      <c r="P621" s="19" t="str">
        <f>IF(Data!$C618=0,"",Data!$C618)</f>
        <v>1</v>
      </c>
      <c r="Q621" s="23" t="str">
        <f>IF($M621="","",Data!$E618)</f>
        <v>L-VL</v>
      </c>
      <c r="R621" s="23" t="str">
        <f t="shared" si="199"/>
        <v>L</v>
      </c>
      <c r="S621" s="23" t="str">
        <f t="shared" si="200"/>
        <v>L</v>
      </c>
      <c r="T621" s="19" t="str">
        <f>IF(Data!$F618=0,"",Data!$F618)</f>
        <v/>
      </c>
      <c r="U621" s="19" t="str">
        <f>IF(Data!$G618=0,"",Data!$G618)</f>
        <v/>
      </c>
      <c r="V621" s="19" t="str">
        <f>IF(Data!$D618=0,"",Data!$D618)</f>
        <v/>
      </c>
      <c r="W621" s="19" t="str">
        <f>Data!$H618</f>
        <v>Japonica</v>
      </c>
      <c r="Y621" s="41" t="e">
        <f t="shared" si="195"/>
        <v>#REF!</v>
      </c>
      <c r="Z621" s="8">
        <f t="shared" si="201"/>
        <v>10000</v>
      </c>
      <c r="AA621" s="8" t="str">
        <f t="shared" si="202"/>
        <v>Chow's Han-Ling</v>
      </c>
      <c r="AB621" s="8" t="str">
        <f t="shared" si="203"/>
        <v>L</v>
      </c>
      <c r="AC621" s="8" t="str">
        <f t="shared" si="204"/>
        <v/>
      </c>
      <c r="AD621" s="8" t="str">
        <f t="shared" si="209"/>
        <v/>
      </c>
      <c r="AE621" s="8" t="str">
        <f t="shared" si="205"/>
        <v/>
      </c>
      <c r="AF621" s="5">
        <f t="shared" si="206"/>
        <v>1971</v>
      </c>
      <c r="AG621" s="46">
        <v>618</v>
      </c>
      <c r="AH621" s="47" t="str">
        <f t="shared" si="196"/>
        <v/>
      </c>
      <c r="AI621" s="48" t="str">
        <f t="shared" si="197"/>
        <v/>
      </c>
      <c r="AK621" s="22" t="e">
        <f>TRIM(#REF!)</f>
        <v>#REF!</v>
      </c>
      <c r="AL621" s="23" t="e">
        <f>IF(#REF!=0,"",#REF!)</f>
        <v>#REF!</v>
      </c>
      <c r="AM621" s="19" t="e">
        <f>IF(#REF!=0,"",#REF!)</f>
        <v>#REF!</v>
      </c>
      <c r="AN621" s="23" t="e">
        <f>IF($AK621="","",#REF!)</f>
        <v>#REF!</v>
      </c>
      <c r="AO621" s="23" t="e">
        <f t="shared" si="207"/>
        <v>#REF!</v>
      </c>
      <c r="AP621" s="19" t="e">
        <f>IF(#REF!=0,"",#REF!)</f>
        <v>#REF!</v>
      </c>
      <c r="AQ621" s="19" t="e">
        <f>IF(#REF!=0,"",#REF!)</f>
        <v>#REF!</v>
      </c>
      <c r="AR621" s="19" t="e">
        <f>IF(#REF!=0,"",#REF!)</f>
        <v>#REF!</v>
      </c>
      <c r="AS621" s="19" t="e">
        <f>#REF!</f>
        <v>#REF!</v>
      </c>
    </row>
    <row r="622" spans="4:45" ht="19.5" thickTop="1" thickBot="1" x14ac:dyDescent="0.25">
      <c r="D622" s="1" t="str">
        <f t="shared" si="210"/>
        <v/>
      </c>
      <c r="E622" s="1" t="str">
        <f t="shared" si="211"/>
        <v/>
      </c>
      <c r="K622" s="19" t="str">
        <f t="shared" si="198"/>
        <v/>
      </c>
      <c r="L622" s="19">
        <f t="shared" si="208"/>
        <v>10000</v>
      </c>
      <c r="M622" s="22" t="str">
        <f>TRIM(Data!$N619)</f>
        <v>Chris Bergamini</v>
      </c>
      <c r="N622" s="22" t="str">
        <f>TRIM(Data!$A619)</f>
        <v>Chris Bergamini</v>
      </c>
      <c r="O622" s="23">
        <f>IF(Data!$B619=0,"",Data!$B619)</f>
        <v>1999</v>
      </c>
      <c r="P622" s="19" t="str">
        <f>IF(Data!$C619=0,"",Data!$C619)</f>
        <v>1</v>
      </c>
      <c r="Q622" s="23" t="str">
        <f>IF($M622="","",Data!$E619)</f>
        <v>Min-S</v>
      </c>
      <c r="R622" s="23" t="str">
        <f t="shared" si="199"/>
        <v>S</v>
      </c>
      <c r="S622" s="23" t="str">
        <f t="shared" si="200"/>
        <v>S</v>
      </c>
      <c r="T622" s="19" t="str">
        <f>IF(Data!$F619=0,"",Data!$F619)</f>
        <v/>
      </c>
      <c r="U622" s="19" t="str">
        <f>IF(Data!$G619=0,"",Data!$G619)</f>
        <v/>
      </c>
      <c r="V622" s="19" t="str">
        <f>IF(Data!$D619=0,"",Data!$D619)</f>
        <v/>
      </c>
      <c r="W622" s="19" t="str">
        <f>Data!$H619</f>
        <v>Japonica</v>
      </c>
      <c r="Y622" s="41" t="e">
        <f t="shared" si="195"/>
        <v>#REF!</v>
      </c>
      <c r="Z622" s="8">
        <f t="shared" si="201"/>
        <v>10000</v>
      </c>
      <c r="AA622" s="8" t="str">
        <f t="shared" si="202"/>
        <v>Chris Bergamini</v>
      </c>
      <c r="AB622" s="8" t="str">
        <f t="shared" si="203"/>
        <v>S</v>
      </c>
      <c r="AC622" s="8" t="str">
        <f t="shared" si="204"/>
        <v/>
      </c>
      <c r="AD622" s="8" t="str">
        <f t="shared" si="209"/>
        <v/>
      </c>
      <c r="AE622" s="8" t="str">
        <f t="shared" si="205"/>
        <v/>
      </c>
      <c r="AF622" s="5">
        <f t="shared" si="206"/>
        <v>1999</v>
      </c>
      <c r="AG622" s="46">
        <v>619</v>
      </c>
      <c r="AH622" s="47" t="str">
        <f t="shared" si="196"/>
        <v/>
      </c>
      <c r="AI622" s="48" t="str">
        <f t="shared" si="197"/>
        <v/>
      </c>
      <c r="AK622" s="22" t="e">
        <f>TRIM(#REF!)</f>
        <v>#REF!</v>
      </c>
      <c r="AL622" s="23" t="e">
        <f>IF(#REF!=0,"",#REF!)</f>
        <v>#REF!</v>
      </c>
      <c r="AM622" s="19" t="e">
        <f>IF(#REF!=0,"",#REF!)</f>
        <v>#REF!</v>
      </c>
      <c r="AN622" s="23" t="e">
        <f>IF($AK622="","",#REF!)</f>
        <v>#REF!</v>
      </c>
      <c r="AO622" s="23" t="e">
        <f t="shared" si="207"/>
        <v>#REF!</v>
      </c>
      <c r="AP622" s="19" t="e">
        <f>IF(#REF!=0,"",#REF!)</f>
        <v>#REF!</v>
      </c>
      <c r="AQ622" s="19" t="e">
        <f>IF(#REF!=0,"",#REF!)</f>
        <v>#REF!</v>
      </c>
      <c r="AR622" s="19" t="e">
        <f>IF(#REF!=0,"",#REF!)</f>
        <v>#REF!</v>
      </c>
      <c r="AS622" s="19" t="e">
        <f>#REF!</f>
        <v>#REF!</v>
      </c>
    </row>
    <row r="623" spans="4:45" ht="19.5" thickTop="1" thickBot="1" x14ac:dyDescent="0.25">
      <c r="D623" s="1" t="str">
        <f t="shared" si="210"/>
        <v/>
      </c>
      <c r="E623" s="1" t="str">
        <f t="shared" si="211"/>
        <v/>
      </c>
      <c r="K623" s="19" t="str">
        <f t="shared" si="198"/>
        <v/>
      </c>
      <c r="L623" s="19">
        <f t="shared" si="208"/>
        <v>10000</v>
      </c>
      <c r="M623" s="22" t="str">
        <f>TRIM(Data!$N620)</f>
        <v>Chris Bergamini Red</v>
      </c>
      <c r="N623" s="22" t="str">
        <f>TRIM(Data!$A620)</f>
        <v>Chris Bergamini Red</v>
      </c>
      <c r="O623" s="23">
        <f>IF(Data!$B620=0,"",Data!$B620)</f>
        <v>2001</v>
      </c>
      <c r="P623" s="19" t="str">
        <f>IF(Data!$C620=0,"",Data!$C620)</f>
        <v/>
      </c>
      <c r="Q623" s="23" t="str">
        <f>IF($M623="","",Data!$E620)</f>
        <v>Min-S</v>
      </c>
      <c r="R623" s="23" t="str">
        <f t="shared" si="199"/>
        <v>S</v>
      </c>
      <c r="S623" s="23" t="str">
        <f t="shared" si="200"/>
        <v>S</v>
      </c>
      <c r="T623" s="19" t="str">
        <f>IF(Data!$F620=0,"",Data!$F620)</f>
        <v/>
      </c>
      <c r="U623" s="19" t="str">
        <f>IF(Data!$G620=0,"",Data!$G620)</f>
        <v/>
      </c>
      <c r="V623" s="19" t="str">
        <f>IF(Data!$D620=0,"",Data!$D620)</f>
        <v/>
      </c>
      <c r="W623" s="19" t="str">
        <f>Data!$H620</f>
        <v>Japonica</v>
      </c>
      <c r="Y623" s="41" t="e">
        <f t="shared" si="195"/>
        <v>#REF!</v>
      </c>
      <c r="Z623" s="8">
        <f t="shared" si="201"/>
        <v>10000</v>
      </c>
      <c r="AA623" s="8" t="str">
        <f t="shared" si="202"/>
        <v>Chris Bergamini Red</v>
      </c>
      <c r="AB623" s="8" t="str">
        <f t="shared" si="203"/>
        <v>S</v>
      </c>
      <c r="AC623" s="8" t="str">
        <f t="shared" si="204"/>
        <v/>
      </c>
      <c r="AD623" s="8" t="str">
        <f t="shared" si="209"/>
        <v/>
      </c>
      <c r="AE623" s="8" t="str">
        <f t="shared" si="205"/>
        <v/>
      </c>
      <c r="AF623" s="5">
        <f t="shared" si="206"/>
        <v>2001</v>
      </c>
      <c r="AG623" s="46">
        <v>620</v>
      </c>
      <c r="AH623" s="47" t="str">
        <f t="shared" si="196"/>
        <v/>
      </c>
      <c r="AI623" s="48" t="str">
        <f t="shared" si="197"/>
        <v/>
      </c>
      <c r="AK623" s="22" t="e">
        <f>TRIM(#REF!)</f>
        <v>#REF!</v>
      </c>
      <c r="AL623" s="23" t="e">
        <f>IF(#REF!=0,"",#REF!)</f>
        <v>#REF!</v>
      </c>
      <c r="AM623" s="19" t="e">
        <f>IF(#REF!=0,"",#REF!)</f>
        <v>#REF!</v>
      </c>
      <c r="AN623" s="23" t="e">
        <f>IF($AK623="","",#REF!)</f>
        <v>#REF!</v>
      </c>
      <c r="AO623" s="23" t="e">
        <f t="shared" si="207"/>
        <v>#REF!</v>
      </c>
      <c r="AP623" s="19" t="e">
        <f>IF(#REF!=0,"",#REF!)</f>
        <v>#REF!</v>
      </c>
      <c r="AQ623" s="19" t="e">
        <f>IF(#REF!=0,"",#REF!)</f>
        <v>#REF!</v>
      </c>
      <c r="AR623" s="19" t="e">
        <f>IF(#REF!=0,"",#REF!)</f>
        <v>#REF!</v>
      </c>
      <c r="AS623" s="19" t="e">
        <f>#REF!</f>
        <v>#REF!</v>
      </c>
    </row>
    <row r="624" spans="4:45" ht="19.5" thickTop="1" thickBot="1" x14ac:dyDescent="0.25">
      <c r="D624" s="1" t="str">
        <f t="shared" si="210"/>
        <v/>
      </c>
      <c r="E624" s="1" t="str">
        <f t="shared" si="211"/>
        <v/>
      </c>
      <c r="K624" s="19" t="str">
        <f t="shared" si="198"/>
        <v/>
      </c>
      <c r="L624" s="19">
        <f t="shared" si="208"/>
        <v>10000</v>
      </c>
      <c r="M624" s="22" t="str">
        <f>TRIM(Data!$N621)</f>
        <v>Chris Lee</v>
      </c>
      <c r="N624" s="22" t="str">
        <f>TRIM(Data!$A621)</f>
        <v>Chris Lee</v>
      </c>
      <c r="O624" s="23">
        <f>IF(Data!$B621=0,"",Data!$B621)</f>
        <v>1992</v>
      </c>
      <c r="P624" s="19" t="str">
        <f>IF(Data!$C621=0,"",Data!$C621)</f>
        <v/>
      </c>
      <c r="Q624" s="23" t="str">
        <f>IF($M624="","",Data!$E621)</f>
        <v>M</v>
      </c>
      <c r="R624" s="23" t="str">
        <f t="shared" si="199"/>
        <v>M</v>
      </c>
      <c r="S624" s="23" t="str">
        <f t="shared" si="200"/>
        <v>M</v>
      </c>
      <c r="T624" s="19" t="str">
        <f>IF(Data!$F621=0,"",Data!$F621)</f>
        <v/>
      </c>
      <c r="U624" s="19" t="str">
        <f>IF(Data!$G621=0,"",Data!$G621)</f>
        <v/>
      </c>
      <c r="V624" s="19" t="str">
        <f>IF(Data!$D621=0,"",Data!$D621)</f>
        <v/>
      </c>
      <c r="W624" s="19" t="str">
        <f>Data!$H621</f>
        <v>Japonica</v>
      </c>
      <c r="Y624" s="41" t="e">
        <f t="shared" si="195"/>
        <v>#REF!</v>
      </c>
      <c r="Z624" s="8">
        <f t="shared" si="201"/>
        <v>10000</v>
      </c>
      <c r="AA624" s="8" t="str">
        <f t="shared" si="202"/>
        <v>Chris Lee</v>
      </c>
      <c r="AB624" s="8" t="str">
        <f t="shared" si="203"/>
        <v>M</v>
      </c>
      <c r="AC624" s="8" t="str">
        <f t="shared" si="204"/>
        <v/>
      </c>
      <c r="AD624" s="8" t="str">
        <f t="shared" si="209"/>
        <v/>
      </c>
      <c r="AE624" s="8" t="str">
        <f t="shared" si="205"/>
        <v/>
      </c>
      <c r="AF624" s="5">
        <f t="shared" si="206"/>
        <v>1992</v>
      </c>
      <c r="AG624" s="46">
        <v>621</v>
      </c>
      <c r="AH624" s="47" t="str">
        <f t="shared" si="196"/>
        <v/>
      </c>
      <c r="AI624" s="48" t="str">
        <f t="shared" si="197"/>
        <v/>
      </c>
      <c r="AK624" s="22" t="e">
        <f>TRIM(#REF!)</f>
        <v>#REF!</v>
      </c>
      <c r="AL624" s="23" t="e">
        <f>IF(#REF!=0,"",#REF!)</f>
        <v>#REF!</v>
      </c>
      <c r="AM624" s="19" t="e">
        <f>IF(#REF!=0,"",#REF!)</f>
        <v>#REF!</v>
      </c>
      <c r="AN624" s="23" t="e">
        <f>IF($AK624="","",#REF!)</f>
        <v>#REF!</v>
      </c>
      <c r="AO624" s="23" t="e">
        <f t="shared" si="207"/>
        <v>#REF!</v>
      </c>
      <c r="AP624" s="19" t="e">
        <f>IF(#REF!=0,"",#REF!)</f>
        <v>#REF!</v>
      </c>
      <c r="AQ624" s="19" t="e">
        <f>IF(#REF!=0,"",#REF!)</f>
        <v>#REF!</v>
      </c>
      <c r="AR624" s="19" t="e">
        <f>IF(#REF!=0,"",#REF!)</f>
        <v>#REF!</v>
      </c>
      <c r="AS624" s="19" t="e">
        <f>#REF!</f>
        <v>#REF!</v>
      </c>
    </row>
    <row r="625" spans="4:45" ht="19.5" thickTop="1" thickBot="1" x14ac:dyDescent="0.25">
      <c r="D625" s="1" t="str">
        <f t="shared" si="210"/>
        <v/>
      </c>
      <c r="E625" s="1" t="str">
        <f t="shared" si="211"/>
        <v/>
      </c>
      <c r="K625" s="19" t="str">
        <f t="shared" si="198"/>
        <v/>
      </c>
      <c r="L625" s="19">
        <f t="shared" si="208"/>
        <v>10000</v>
      </c>
      <c r="M625" s="22" t="str">
        <f>TRIM(Data!$N622)</f>
        <v>Chrisandrea</v>
      </c>
      <c r="N625" s="22" t="str">
        <f>TRIM(Data!$A622)</f>
        <v>Chrisandrea</v>
      </c>
      <c r="O625" s="23">
        <f>IF(Data!$B622=0,"",Data!$B622)</f>
        <v>2021</v>
      </c>
      <c r="P625" s="19" t="str">
        <f>IF(Data!$C622=0,"",Data!$C622)</f>
        <v>1</v>
      </c>
      <c r="Q625" s="23" t="str">
        <f>IF($M625="","",Data!$E622)</f>
        <v>L</v>
      </c>
      <c r="R625" s="23" t="str">
        <f t="shared" si="199"/>
        <v>L</v>
      </c>
      <c r="S625" s="23" t="str">
        <f t="shared" si="200"/>
        <v>L</v>
      </c>
      <c r="T625" s="19" t="str">
        <f>IF(Data!$F622=0,"",Data!$F622)</f>
        <v/>
      </c>
      <c r="U625" s="19" t="str">
        <f>IF(Data!$G622=0,"",Data!$G622)</f>
        <v/>
      </c>
      <c r="V625" s="19" t="str">
        <f>IF(Data!$D622=0,"",Data!$D622)</f>
        <v/>
      </c>
      <c r="W625" s="19" t="str">
        <f>Data!$H622</f>
        <v>Japonica</v>
      </c>
      <c r="Y625" s="41" t="e">
        <f t="shared" si="195"/>
        <v>#REF!</v>
      </c>
      <c r="Z625" s="8">
        <f t="shared" si="201"/>
        <v>10000</v>
      </c>
      <c r="AA625" s="8" t="str">
        <f t="shared" si="202"/>
        <v>Chrisandrea</v>
      </c>
      <c r="AB625" s="8" t="str">
        <f t="shared" si="203"/>
        <v>L</v>
      </c>
      <c r="AC625" s="8" t="str">
        <f t="shared" si="204"/>
        <v/>
      </c>
      <c r="AD625" s="8" t="str">
        <f t="shared" si="209"/>
        <v/>
      </c>
      <c r="AE625" s="8" t="str">
        <f t="shared" si="205"/>
        <v/>
      </c>
      <c r="AF625" s="5">
        <f t="shared" si="206"/>
        <v>2021</v>
      </c>
      <c r="AG625" s="46">
        <v>622</v>
      </c>
      <c r="AH625" s="47" t="str">
        <f t="shared" si="196"/>
        <v/>
      </c>
      <c r="AI625" s="48" t="str">
        <f t="shared" si="197"/>
        <v/>
      </c>
      <c r="AK625" s="22" t="e">
        <f>TRIM(#REF!)</f>
        <v>#REF!</v>
      </c>
      <c r="AL625" s="23" t="e">
        <f>IF(#REF!=0,"",#REF!)</f>
        <v>#REF!</v>
      </c>
      <c r="AM625" s="19" t="e">
        <f>IF(#REF!=0,"",#REF!)</f>
        <v>#REF!</v>
      </c>
      <c r="AN625" s="23" t="e">
        <f>IF($AK625="","",#REF!)</f>
        <v>#REF!</v>
      </c>
      <c r="AO625" s="23" t="e">
        <f t="shared" si="207"/>
        <v>#REF!</v>
      </c>
      <c r="AP625" s="19" t="e">
        <f>IF(#REF!=0,"",#REF!)</f>
        <v>#REF!</v>
      </c>
      <c r="AQ625" s="19" t="e">
        <f>IF(#REF!=0,"",#REF!)</f>
        <v>#REF!</v>
      </c>
      <c r="AR625" s="19" t="e">
        <f>IF(#REF!=0,"",#REF!)</f>
        <v>#REF!</v>
      </c>
      <c r="AS625" s="19" t="e">
        <f>#REF!</f>
        <v>#REF!</v>
      </c>
    </row>
    <row r="626" spans="4:45" ht="19.5" thickTop="1" thickBot="1" x14ac:dyDescent="0.25">
      <c r="D626" s="1" t="str">
        <f t="shared" si="210"/>
        <v/>
      </c>
      <c r="E626" s="1" t="str">
        <f t="shared" si="211"/>
        <v/>
      </c>
      <c r="K626" s="19" t="str">
        <f t="shared" si="198"/>
        <v/>
      </c>
      <c r="L626" s="19">
        <f t="shared" si="208"/>
        <v>10000</v>
      </c>
      <c r="M626" s="22" t="str">
        <f>TRIM(Data!$N623)</f>
        <v>Chrissie</v>
      </c>
      <c r="N626" s="22" t="str">
        <f>TRIM(Data!$A623)</f>
        <v>Chrissie</v>
      </c>
      <c r="O626" s="23">
        <f>IF(Data!$B623=0,"",Data!$B623)</f>
        <v>1950</v>
      </c>
      <c r="P626" s="19" t="str">
        <f>IF(Data!$C623=0,"",Data!$C623)</f>
        <v/>
      </c>
      <c r="Q626" s="23" t="str">
        <f>IF($M626="","",Data!$E623)</f>
        <v>M</v>
      </c>
      <c r="R626" s="23" t="str">
        <f t="shared" si="199"/>
        <v>M</v>
      </c>
      <c r="S626" s="23" t="str">
        <f t="shared" si="200"/>
        <v>M</v>
      </c>
      <c r="T626" s="19" t="str">
        <f>IF(Data!$F623=0,"",Data!$F623)</f>
        <v>WHITE</v>
      </c>
      <c r="U626" s="19" t="str">
        <f>IF(Data!$G623=0,"",Data!$G623)</f>
        <v/>
      </c>
      <c r="V626" s="19" t="str">
        <f>IF(Data!$D623=0,"",Data!$D623)</f>
        <v/>
      </c>
      <c r="W626" s="19" t="str">
        <f>Data!$H623</f>
        <v>Japonica</v>
      </c>
      <c r="Y626" s="41" t="e">
        <f t="shared" si="195"/>
        <v>#REF!</v>
      </c>
      <c r="Z626" s="8">
        <f t="shared" si="201"/>
        <v>10000</v>
      </c>
      <c r="AA626" s="8" t="str">
        <f t="shared" si="202"/>
        <v>Chrissie</v>
      </c>
      <c r="AB626" s="8" t="str">
        <f t="shared" si="203"/>
        <v>M</v>
      </c>
      <c r="AC626" s="8" t="str">
        <f t="shared" si="204"/>
        <v>WHITE</v>
      </c>
      <c r="AD626" s="8" t="str">
        <f t="shared" si="209"/>
        <v/>
      </c>
      <c r="AE626" s="8" t="str">
        <f t="shared" si="205"/>
        <v/>
      </c>
      <c r="AF626" s="5">
        <f t="shared" si="206"/>
        <v>1950</v>
      </c>
      <c r="AG626" s="46">
        <v>623</v>
      </c>
      <c r="AH626" s="47" t="str">
        <f t="shared" si="196"/>
        <v/>
      </c>
      <c r="AI626" s="48" t="str">
        <f t="shared" si="197"/>
        <v/>
      </c>
      <c r="AK626" s="22" t="e">
        <f>TRIM(#REF!)</f>
        <v>#REF!</v>
      </c>
      <c r="AL626" s="23" t="e">
        <f>IF(#REF!=0,"",#REF!)</f>
        <v>#REF!</v>
      </c>
      <c r="AM626" s="19" t="e">
        <f>IF(#REF!=0,"",#REF!)</f>
        <v>#REF!</v>
      </c>
      <c r="AN626" s="23" t="e">
        <f>IF($AK626="","",#REF!)</f>
        <v>#REF!</v>
      </c>
      <c r="AO626" s="23" t="e">
        <f t="shared" si="207"/>
        <v>#REF!</v>
      </c>
      <c r="AP626" s="19" t="e">
        <f>IF(#REF!=0,"",#REF!)</f>
        <v>#REF!</v>
      </c>
      <c r="AQ626" s="19" t="e">
        <f>IF(#REF!=0,"",#REF!)</f>
        <v>#REF!</v>
      </c>
      <c r="AR626" s="19" t="e">
        <f>IF(#REF!=0,"",#REF!)</f>
        <v>#REF!</v>
      </c>
      <c r="AS626" s="19" t="e">
        <f>#REF!</f>
        <v>#REF!</v>
      </c>
    </row>
    <row r="627" spans="4:45" ht="19.5" thickTop="1" thickBot="1" x14ac:dyDescent="0.25">
      <c r="D627" s="1" t="str">
        <f t="shared" si="210"/>
        <v/>
      </c>
      <c r="E627" s="1" t="str">
        <f t="shared" si="211"/>
        <v/>
      </c>
      <c r="K627" s="19" t="str">
        <f t="shared" si="198"/>
        <v/>
      </c>
      <c r="L627" s="19">
        <f t="shared" si="208"/>
        <v>10000</v>
      </c>
      <c r="M627" s="22" t="str">
        <f>TRIM(Data!$N624)</f>
        <v>Chrissie's Retic</v>
      </c>
      <c r="N627" s="22" t="str">
        <f>TRIM(Data!$A624)</f>
        <v>Chrissie's Retic (R)</v>
      </c>
      <c r="O627" s="23">
        <f>IF(Data!$B624=0,"",Data!$B624)</f>
        <v>1987</v>
      </c>
      <c r="P627" s="19" t="str">
        <f>IF(Data!$C624=0,"",Data!$C624)</f>
        <v>1</v>
      </c>
      <c r="Q627" s="23" t="str">
        <f>IF($M627="","",Data!$E624)</f>
        <v>VL</v>
      </c>
      <c r="R627" s="23" t="str">
        <f t="shared" si="199"/>
        <v>VL</v>
      </c>
      <c r="S627" s="23" t="str">
        <f t="shared" si="200"/>
        <v>VL</v>
      </c>
      <c r="T627" s="19" t="str">
        <f>IF(Data!$F624=0,"",Data!$F624)</f>
        <v/>
      </c>
      <c r="U627" s="19" t="str">
        <f>IF(Data!$G624=0,"",Data!$G624)</f>
        <v/>
      </c>
      <c r="V627" s="19" t="str">
        <f>IF(Data!$D624=0,"",Data!$D624)</f>
        <v/>
      </c>
      <c r="W627" s="19" t="str">
        <f>Data!$H624</f>
        <v>Reticulata</v>
      </c>
      <c r="Y627" s="41" t="e">
        <f t="shared" si="195"/>
        <v>#REF!</v>
      </c>
      <c r="Z627" s="8">
        <f t="shared" si="201"/>
        <v>10000</v>
      </c>
      <c r="AA627" s="8" t="str">
        <f t="shared" si="202"/>
        <v>Chrissie's Retic</v>
      </c>
      <c r="AB627" s="8" t="str">
        <f t="shared" si="203"/>
        <v>VL</v>
      </c>
      <c r="AC627" s="8" t="str">
        <f t="shared" si="204"/>
        <v/>
      </c>
      <c r="AD627" s="8" t="str">
        <f t="shared" si="209"/>
        <v/>
      </c>
      <c r="AE627" s="8" t="str">
        <f t="shared" si="205"/>
        <v/>
      </c>
      <c r="AF627" s="5">
        <f t="shared" si="206"/>
        <v>1987</v>
      </c>
      <c r="AG627" s="46">
        <v>624</v>
      </c>
      <c r="AH627" s="47" t="str">
        <f t="shared" si="196"/>
        <v/>
      </c>
      <c r="AI627" s="48" t="str">
        <f t="shared" si="197"/>
        <v/>
      </c>
      <c r="AK627" s="22" t="e">
        <f>TRIM(#REF!)</f>
        <v>#REF!</v>
      </c>
      <c r="AL627" s="23" t="e">
        <f>IF(#REF!=0,"",#REF!)</f>
        <v>#REF!</v>
      </c>
      <c r="AM627" s="19" t="e">
        <f>IF(#REF!=0,"",#REF!)</f>
        <v>#REF!</v>
      </c>
      <c r="AN627" s="23" t="e">
        <f>IF($AK627="","",#REF!)</f>
        <v>#REF!</v>
      </c>
      <c r="AO627" s="23" t="e">
        <f t="shared" si="207"/>
        <v>#REF!</v>
      </c>
      <c r="AP627" s="19" t="e">
        <f>IF(#REF!=0,"",#REF!)</f>
        <v>#REF!</v>
      </c>
      <c r="AQ627" s="19" t="e">
        <f>IF(#REF!=0,"",#REF!)</f>
        <v>#REF!</v>
      </c>
      <c r="AR627" s="19" t="e">
        <f>IF(#REF!=0,"",#REF!)</f>
        <v>#REF!</v>
      </c>
      <c r="AS627" s="19" t="e">
        <f>#REF!</f>
        <v>#REF!</v>
      </c>
    </row>
    <row r="628" spans="4:45" ht="19.5" thickTop="1" thickBot="1" x14ac:dyDescent="0.25">
      <c r="D628" s="1" t="str">
        <f t="shared" si="210"/>
        <v/>
      </c>
      <c r="E628" s="1" t="str">
        <f t="shared" si="211"/>
        <v/>
      </c>
      <c r="K628" s="19" t="str">
        <f t="shared" si="198"/>
        <v/>
      </c>
      <c r="L628" s="19">
        <f t="shared" si="208"/>
        <v>10000</v>
      </c>
      <c r="M628" s="22" t="str">
        <f>TRIM(Data!$N625)</f>
        <v>Christeline</v>
      </c>
      <c r="N628" s="22" t="str">
        <f>TRIM(Data!$A625)</f>
        <v>Christeline</v>
      </c>
      <c r="O628" s="23">
        <f>IF(Data!$B625=0,"",Data!$B625)</f>
        <v>2004</v>
      </c>
      <c r="P628" s="19" t="str">
        <f>IF(Data!$C625=0,"",Data!$C625)</f>
        <v/>
      </c>
      <c r="Q628" s="23" t="str">
        <f>IF($M628="","",Data!$E625)</f>
        <v>M</v>
      </c>
      <c r="R628" s="23" t="str">
        <f t="shared" si="199"/>
        <v>M</v>
      </c>
      <c r="S628" s="23" t="str">
        <f t="shared" si="200"/>
        <v>M</v>
      </c>
      <c r="T628" s="19" t="str">
        <f>IF(Data!$F625=0,"",Data!$F625)</f>
        <v/>
      </c>
      <c r="U628" s="19" t="str">
        <f>IF(Data!$G625=0,"",Data!$G625)</f>
        <v/>
      </c>
      <c r="V628" s="19" t="str">
        <f>IF(Data!$D625=0,"",Data!$D625)</f>
        <v/>
      </c>
      <c r="W628" s="19" t="str">
        <f>Data!$H625</f>
        <v>Japonica</v>
      </c>
      <c r="Y628" s="41" t="e">
        <f t="shared" si="195"/>
        <v>#REF!</v>
      </c>
      <c r="Z628" s="8">
        <f t="shared" si="201"/>
        <v>10000</v>
      </c>
      <c r="AA628" s="8" t="str">
        <f t="shared" si="202"/>
        <v>Christeline</v>
      </c>
      <c r="AB628" s="8" t="str">
        <f t="shared" si="203"/>
        <v>M</v>
      </c>
      <c r="AC628" s="8" t="str">
        <f t="shared" si="204"/>
        <v/>
      </c>
      <c r="AD628" s="8" t="str">
        <f t="shared" si="209"/>
        <v/>
      </c>
      <c r="AE628" s="8" t="str">
        <f t="shared" si="205"/>
        <v/>
      </c>
      <c r="AF628" s="5">
        <f t="shared" si="206"/>
        <v>2004</v>
      </c>
      <c r="AG628" s="46">
        <v>625</v>
      </c>
      <c r="AH628" s="47" t="str">
        <f t="shared" si="196"/>
        <v/>
      </c>
      <c r="AI628" s="48" t="str">
        <f t="shared" si="197"/>
        <v/>
      </c>
      <c r="AK628" s="22" t="e">
        <f>TRIM(#REF!)</f>
        <v>#REF!</v>
      </c>
      <c r="AL628" s="23" t="e">
        <f>IF(#REF!=0,"",#REF!)</f>
        <v>#REF!</v>
      </c>
      <c r="AM628" s="19" t="e">
        <f>IF(#REF!=0,"",#REF!)</f>
        <v>#REF!</v>
      </c>
      <c r="AN628" s="23" t="e">
        <f>IF($AK628="","",#REF!)</f>
        <v>#REF!</v>
      </c>
      <c r="AO628" s="23" t="e">
        <f t="shared" si="207"/>
        <v>#REF!</v>
      </c>
      <c r="AP628" s="19" t="e">
        <f>IF(#REF!=0,"",#REF!)</f>
        <v>#REF!</v>
      </c>
      <c r="AQ628" s="19" t="e">
        <f>IF(#REF!=0,"",#REF!)</f>
        <v>#REF!</v>
      </c>
      <c r="AR628" s="19" t="e">
        <f>IF(#REF!=0,"",#REF!)</f>
        <v>#REF!</v>
      </c>
      <c r="AS628" s="19" t="e">
        <f>#REF!</f>
        <v>#REF!</v>
      </c>
    </row>
    <row r="629" spans="4:45" ht="19.5" thickTop="1" thickBot="1" x14ac:dyDescent="0.25">
      <c r="D629" s="1" t="str">
        <f t="shared" si="210"/>
        <v/>
      </c>
      <c r="E629" s="1" t="str">
        <f t="shared" si="211"/>
        <v/>
      </c>
      <c r="K629" s="19" t="str">
        <f t="shared" si="198"/>
        <v/>
      </c>
      <c r="L629" s="19">
        <f t="shared" si="208"/>
        <v>10000</v>
      </c>
      <c r="M629" s="22" t="str">
        <f>TRIM(Data!$N626)</f>
        <v>Christine Collins</v>
      </c>
      <c r="N629" s="22" t="str">
        <f>TRIM(Data!$A626)</f>
        <v>Christine Collins</v>
      </c>
      <c r="O629" s="23">
        <f>IF(Data!$B626=0,"",Data!$B626)</f>
        <v>2011</v>
      </c>
      <c r="P629" s="19" t="str">
        <f>IF(Data!$C626=0,"",Data!$C626)</f>
        <v>1</v>
      </c>
      <c r="Q629" s="23" t="str">
        <f>IF($M629="","",Data!$E626)</f>
        <v>M-L</v>
      </c>
      <c r="R629" s="23" t="str">
        <f t="shared" si="199"/>
        <v>M</v>
      </c>
      <c r="S629" s="23" t="str">
        <f t="shared" si="200"/>
        <v>M</v>
      </c>
      <c r="T629" s="19" t="str">
        <f>IF(Data!$F626=0,"",Data!$F626)</f>
        <v/>
      </c>
      <c r="U629" s="19" t="str">
        <f>IF(Data!$G626=0,"",Data!$G626)</f>
        <v/>
      </c>
      <c r="V629" s="19" t="str">
        <f>IF(Data!$D626=0,"",Data!$D626)</f>
        <v/>
      </c>
      <c r="W629" s="19" t="str">
        <f>Data!$H626</f>
        <v>Japonica</v>
      </c>
      <c r="Y629" s="41" t="e">
        <f t="shared" si="195"/>
        <v>#REF!</v>
      </c>
      <c r="Z629" s="8">
        <f t="shared" si="201"/>
        <v>10000</v>
      </c>
      <c r="AA629" s="8" t="str">
        <f t="shared" si="202"/>
        <v>Christine Collins</v>
      </c>
      <c r="AB629" s="8" t="str">
        <f t="shared" si="203"/>
        <v>M</v>
      </c>
      <c r="AC629" s="8" t="str">
        <f t="shared" si="204"/>
        <v/>
      </c>
      <c r="AD629" s="8" t="str">
        <f t="shared" si="209"/>
        <v/>
      </c>
      <c r="AE629" s="8" t="str">
        <f t="shared" si="205"/>
        <v/>
      </c>
      <c r="AF629" s="5">
        <f t="shared" si="206"/>
        <v>2011</v>
      </c>
      <c r="AG629" s="46">
        <v>626</v>
      </c>
      <c r="AH629" s="47" t="str">
        <f t="shared" si="196"/>
        <v/>
      </c>
      <c r="AI629" s="48" t="str">
        <f t="shared" si="197"/>
        <v/>
      </c>
      <c r="AK629" s="22" t="e">
        <f>TRIM(#REF!)</f>
        <v>#REF!</v>
      </c>
      <c r="AL629" s="23" t="e">
        <f>IF(#REF!=0,"",#REF!)</f>
        <v>#REF!</v>
      </c>
      <c r="AM629" s="19" t="e">
        <f>IF(#REF!=0,"",#REF!)</f>
        <v>#REF!</v>
      </c>
      <c r="AN629" s="23" t="e">
        <f>IF($AK629="","",#REF!)</f>
        <v>#REF!</v>
      </c>
      <c r="AO629" s="23" t="e">
        <f t="shared" si="207"/>
        <v>#REF!</v>
      </c>
      <c r="AP629" s="19" t="e">
        <f>IF(#REF!=0,"",#REF!)</f>
        <v>#REF!</v>
      </c>
      <c r="AQ629" s="19" t="e">
        <f>IF(#REF!=0,"",#REF!)</f>
        <v>#REF!</v>
      </c>
      <c r="AR629" s="19" t="e">
        <f>IF(#REF!=0,"",#REF!)</f>
        <v>#REF!</v>
      </c>
      <c r="AS629" s="19" t="e">
        <f>#REF!</f>
        <v>#REF!</v>
      </c>
    </row>
    <row r="630" spans="4:45" ht="19.5" thickTop="1" thickBot="1" x14ac:dyDescent="0.25">
      <c r="D630" s="1" t="str">
        <f t="shared" si="210"/>
        <v/>
      </c>
      <c r="E630" s="1" t="str">
        <f t="shared" si="211"/>
        <v/>
      </c>
      <c r="K630" s="19" t="str">
        <f t="shared" si="198"/>
        <v/>
      </c>
      <c r="L630" s="19">
        <f t="shared" si="208"/>
        <v>10000</v>
      </c>
      <c r="M630" s="22" t="str">
        <f>TRIM(Data!$N627)</f>
        <v>Christine Dodd</v>
      </c>
      <c r="N630" s="22" t="str">
        <f>TRIM(Data!$A627)</f>
        <v>Christine Dodd</v>
      </c>
      <c r="O630" s="23">
        <f>IF(Data!$B627=0,"",Data!$B627)</f>
        <v>1999</v>
      </c>
      <c r="P630" s="19" t="str">
        <f>IF(Data!$C627=0,"",Data!$C627)</f>
        <v/>
      </c>
      <c r="Q630" s="23" t="str">
        <f>IF($M630="","",Data!$E627)</f>
        <v>VL</v>
      </c>
      <c r="R630" s="23" t="str">
        <f t="shared" si="199"/>
        <v>VL</v>
      </c>
      <c r="S630" s="23" t="str">
        <f t="shared" si="200"/>
        <v>VL</v>
      </c>
      <c r="T630" s="19" t="str">
        <f>IF(Data!$F627=0,"",Data!$F627)</f>
        <v/>
      </c>
      <c r="U630" s="19" t="str">
        <f>IF(Data!$G627=0,"",Data!$G627)</f>
        <v/>
      </c>
      <c r="V630" s="19" t="str">
        <f>IF(Data!$D627=0,"",Data!$D627)</f>
        <v/>
      </c>
      <c r="W630" s="19" t="str">
        <f>Data!$H627</f>
        <v>Japonica</v>
      </c>
      <c r="Y630" s="41" t="e">
        <f t="shared" si="195"/>
        <v>#REF!</v>
      </c>
      <c r="Z630" s="8">
        <f t="shared" si="201"/>
        <v>10000</v>
      </c>
      <c r="AA630" s="8" t="str">
        <f t="shared" si="202"/>
        <v>Christine Dodd</v>
      </c>
      <c r="AB630" s="8" t="str">
        <f t="shared" si="203"/>
        <v>VL</v>
      </c>
      <c r="AC630" s="8" t="str">
        <f t="shared" si="204"/>
        <v/>
      </c>
      <c r="AD630" s="8" t="str">
        <f t="shared" si="209"/>
        <v/>
      </c>
      <c r="AE630" s="8" t="str">
        <f t="shared" si="205"/>
        <v/>
      </c>
      <c r="AF630" s="5">
        <f t="shared" si="206"/>
        <v>1999</v>
      </c>
      <c r="AG630" s="46">
        <v>627</v>
      </c>
      <c r="AH630" s="47" t="str">
        <f t="shared" si="196"/>
        <v/>
      </c>
      <c r="AI630" s="48" t="str">
        <f t="shared" si="197"/>
        <v/>
      </c>
      <c r="AK630" s="22" t="e">
        <f>TRIM(#REF!)</f>
        <v>#REF!</v>
      </c>
      <c r="AL630" s="23" t="e">
        <f>IF(#REF!=0,"",#REF!)</f>
        <v>#REF!</v>
      </c>
      <c r="AM630" s="19" t="e">
        <f>IF(#REF!=0,"",#REF!)</f>
        <v>#REF!</v>
      </c>
      <c r="AN630" s="23" t="e">
        <f>IF($AK630="","",#REF!)</f>
        <v>#REF!</v>
      </c>
      <c r="AO630" s="23" t="e">
        <f t="shared" si="207"/>
        <v>#REF!</v>
      </c>
      <c r="AP630" s="19" t="e">
        <f>IF(#REF!=0,"",#REF!)</f>
        <v>#REF!</v>
      </c>
      <c r="AQ630" s="19" t="e">
        <f>IF(#REF!=0,"",#REF!)</f>
        <v>#REF!</v>
      </c>
      <c r="AR630" s="19" t="e">
        <f>IF(#REF!=0,"",#REF!)</f>
        <v>#REF!</v>
      </c>
      <c r="AS630" s="19" t="e">
        <f>#REF!</f>
        <v>#REF!</v>
      </c>
    </row>
    <row r="631" spans="4:45" ht="19.5" thickTop="1" thickBot="1" x14ac:dyDescent="0.25">
      <c r="D631" s="1" t="str">
        <f t="shared" si="210"/>
        <v/>
      </c>
      <c r="E631" s="1" t="str">
        <f t="shared" si="211"/>
        <v/>
      </c>
      <c r="K631" s="19" t="str">
        <f t="shared" si="198"/>
        <v/>
      </c>
      <c r="L631" s="19">
        <f t="shared" si="208"/>
        <v>10000</v>
      </c>
      <c r="M631" s="22" t="str">
        <f>TRIM(Data!$N628)</f>
        <v>Christine G.</v>
      </c>
      <c r="N631" s="22" t="str">
        <f>TRIM(Data!$A628)</f>
        <v>Christine G.</v>
      </c>
      <c r="O631" s="23">
        <f>IF(Data!$B628=0,"",Data!$B628)</f>
        <v>1980</v>
      </c>
      <c r="P631" s="19" t="str">
        <f>IF(Data!$C628=0,"",Data!$C628)</f>
        <v/>
      </c>
      <c r="Q631" s="23" t="str">
        <f>IF($M631="","",Data!$E628)</f>
        <v>L</v>
      </c>
      <c r="R631" s="23" t="str">
        <f t="shared" si="199"/>
        <v>L</v>
      </c>
      <c r="S631" s="23" t="str">
        <f t="shared" si="200"/>
        <v>L</v>
      </c>
      <c r="T631" s="19" t="str">
        <f>IF(Data!$F628=0,"",Data!$F628)</f>
        <v/>
      </c>
      <c r="U631" s="19" t="str">
        <f>IF(Data!$G628=0,"",Data!$G628)</f>
        <v/>
      </c>
      <c r="V631" s="19" t="str">
        <f>IF(Data!$D628=0,"",Data!$D628)</f>
        <v/>
      </c>
      <c r="W631" s="19" t="str">
        <f>Data!$H628</f>
        <v>Japonica</v>
      </c>
      <c r="Y631" s="41" t="e">
        <f t="shared" si="195"/>
        <v>#REF!</v>
      </c>
      <c r="Z631" s="8">
        <f t="shared" si="201"/>
        <v>10000</v>
      </c>
      <c r="AA631" s="8" t="str">
        <f t="shared" si="202"/>
        <v>Christine G.</v>
      </c>
      <c r="AB631" s="8" t="str">
        <f t="shared" si="203"/>
        <v>L</v>
      </c>
      <c r="AC631" s="8" t="str">
        <f t="shared" si="204"/>
        <v/>
      </c>
      <c r="AD631" s="8" t="str">
        <f t="shared" si="209"/>
        <v/>
      </c>
      <c r="AE631" s="8" t="str">
        <f t="shared" si="205"/>
        <v/>
      </c>
      <c r="AF631" s="5">
        <f t="shared" si="206"/>
        <v>1980</v>
      </c>
      <c r="AG631" s="46">
        <v>628</v>
      </c>
      <c r="AH631" s="47" t="str">
        <f t="shared" si="196"/>
        <v/>
      </c>
      <c r="AI631" s="48" t="str">
        <f t="shared" si="197"/>
        <v/>
      </c>
      <c r="AK631" s="22" t="e">
        <f>TRIM(#REF!)</f>
        <v>#REF!</v>
      </c>
      <c r="AL631" s="23" t="e">
        <f>IF(#REF!=0,"",#REF!)</f>
        <v>#REF!</v>
      </c>
      <c r="AM631" s="19" t="e">
        <f>IF(#REF!=0,"",#REF!)</f>
        <v>#REF!</v>
      </c>
      <c r="AN631" s="23" t="e">
        <f>IF($AK631="","",#REF!)</f>
        <v>#REF!</v>
      </c>
      <c r="AO631" s="23" t="e">
        <f t="shared" si="207"/>
        <v>#REF!</v>
      </c>
      <c r="AP631" s="19" t="e">
        <f>IF(#REF!=0,"",#REF!)</f>
        <v>#REF!</v>
      </c>
      <c r="AQ631" s="19" t="e">
        <f>IF(#REF!=0,"",#REF!)</f>
        <v>#REF!</v>
      </c>
      <c r="AR631" s="19" t="e">
        <f>IF(#REF!=0,"",#REF!)</f>
        <v>#REF!</v>
      </c>
      <c r="AS631" s="19" t="e">
        <f>#REF!</f>
        <v>#REF!</v>
      </c>
    </row>
    <row r="632" spans="4:45" ht="19.5" thickTop="1" thickBot="1" x14ac:dyDescent="0.25">
      <c r="D632" s="1" t="str">
        <f t="shared" si="210"/>
        <v/>
      </c>
      <c r="E632" s="1" t="str">
        <f t="shared" si="211"/>
        <v/>
      </c>
      <c r="K632" s="19" t="str">
        <f t="shared" si="198"/>
        <v/>
      </c>
      <c r="L632" s="19">
        <f t="shared" si="208"/>
        <v>10000</v>
      </c>
      <c r="M632" s="22" t="str">
        <f>TRIM(Data!$N629)</f>
        <v>Christine Gonos</v>
      </c>
      <c r="N632" s="22" t="str">
        <f>TRIM(Data!$A629)</f>
        <v>Christine Gonos (R)</v>
      </c>
      <c r="O632" s="23">
        <f>IF(Data!$B629=0,"",Data!$B629)</f>
        <v>1994</v>
      </c>
      <c r="P632" s="19" t="str">
        <f>IF(Data!$C629=0,"",Data!$C629)</f>
        <v>1</v>
      </c>
      <c r="Q632" s="23" t="str">
        <f>IF($M632="","",Data!$E629)</f>
        <v>L-VL</v>
      </c>
      <c r="R632" s="23" t="str">
        <f t="shared" si="199"/>
        <v>L</v>
      </c>
      <c r="S632" s="23" t="str">
        <f t="shared" si="200"/>
        <v>L</v>
      </c>
      <c r="T632" s="19" t="str">
        <f>IF(Data!$F629=0,"",Data!$F629)</f>
        <v/>
      </c>
      <c r="U632" s="19" t="str">
        <f>IF(Data!$G629=0,"",Data!$G629)</f>
        <v/>
      </c>
      <c r="V632" s="19" t="str">
        <f>IF(Data!$D629=0,"",Data!$D629)</f>
        <v/>
      </c>
      <c r="W632" s="19" t="str">
        <f>Data!$H629</f>
        <v>Reticulata</v>
      </c>
      <c r="Y632" s="41" t="e">
        <f t="shared" si="195"/>
        <v>#REF!</v>
      </c>
      <c r="Z632" s="8">
        <f t="shared" si="201"/>
        <v>10000</v>
      </c>
      <c r="AA632" s="8" t="str">
        <f t="shared" si="202"/>
        <v>Christine Gonos</v>
      </c>
      <c r="AB632" s="8" t="str">
        <f t="shared" si="203"/>
        <v>L</v>
      </c>
      <c r="AC632" s="8" t="str">
        <f t="shared" si="204"/>
        <v/>
      </c>
      <c r="AD632" s="8" t="str">
        <f t="shared" si="209"/>
        <v/>
      </c>
      <c r="AE632" s="8" t="str">
        <f t="shared" si="205"/>
        <v/>
      </c>
      <c r="AF632" s="5">
        <f t="shared" si="206"/>
        <v>1994</v>
      </c>
      <c r="AG632" s="46">
        <v>629</v>
      </c>
      <c r="AH632" s="47" t="str">
        <f t="shared" si="196"/>
        <v/>
      </c>
      <c r="AI632" s="48" t="str">
        <f t="shared" si="197"/>
        <v/>
      </c>
      <c r="AK632" s="22" t="e">
        <f>TRIM(#REF!)</f>
        <v>#REF!</v>
      </c>
      <c r="AL632" s="23" t="e">
        <f>IF(#REF!=0,"",#REF!)</f>
        <v>#REF!</v>
      </c>
      <c r="AM632" s="19" t="e">
        <f>IF(#REF!=0,"",#REF!)</f>
        <v>#REF!</v>
      </c>
      <c r="AN632" s="23" t="e">
        <f>IF($AK632="","",#REF!)</f>
        <v>#REF!</v>
      </c>
      <c r="AO632" s="23" t="e">
        <f t="shared" si="207"/>
        <v>#REF!</v>
      </c>
      <c r="AP632" s="19" t="e">
        <f>IF(#REF!=0,"",#REF!)</f>
        <v>#REF!</v>
      </c>
      <c r="AQ632" s="19" t="e">
        <f>IF(#REF!=0,"",#REF!)</f>
        <v>#REF!</v>
      </c>
      <c r="AR632" s="19" t="e">
        <f>IF(#REF!=0,"",#REF!)</f>
        <v>#REF!</v>
      </c>
      <c r="AS632" s="19" t="e">
        <f>#REF!</f>
        <v>#REF!</v>
      </c>
    </row>
    <row r="633" spans="4:45" ht="19.5" thickTop="1" thickBot="1" x14ac:dyDescent="0.25">
      <c r="D633" s="1" t="str">
        <f t="shared" si="210"/>
        <v/>
      </c>
      <c r="E633" s="1" t="str">
        <f t="shared" si="211"/>
        <v/>
      </c>
      <c r="K633" s="19" t="str">
        <f t="shared" si="198"/>
        <v/>
      </c>
      <c r="L633" s="19">
        <f t="shared" si="208"/>
        <v>10000</v>
      </c>
      <c r="M633" s="22" t="str">
        <f>TRIM(Data!$N630)</f>
        <v>Christine Lee</v>
      </c>
      <c r="N633" s="22" t="str">
        <f>TRIM(Data!$A630)</f>
        <v>Christine Lee</v>
      </c>
      <c r="O633" s="23">
        <f>IF(Data!$B630=0,"",Data!$B630)</f>
        <v>1937</v>
      </c>
      <c r="P633" s="19" t="str">
        <f>IF(Data!$C630=0,"",Data!$C630)</f>
        <v>1</v>
      </c>
      <c r="Q633" s="23" t="str">
        <f>IF($M633="","",Data!$E630)</f>
        <v>M</v>
      </c>
      <c r="R633" s="23" t="str">
        <f t="shared" si="199"/>
        <v>M</v>
      </c>
      <c r="S633" s="23" t="str">
        <f t="shared" si="200"/>
        <v>M</v>
      </c>
      <c r="T633" s="19" t="str">
        <f>IF(Data!$F630=0,"",Data!$F630)</f>
        <v/>
      </c>
      <c r="U633" s="19" t="str">
        <f>IF(Data!$G630=0,"",Data!$G630)</f>
        <v/>
      </c>
      <c r="V633" s="19" t="str">
        <f>IF(Data!$D630=0,"",Data!$D630)</f>
        <v/>
      </c>
      <c r="W633" s="19" t="str">
        <f>Data!$H630</f>
        <v>Japonica</v>
      </c>
      <c r="Y633" s="41" t="e">
        <f t="shared" si="195"/>
        <v>#REF!</v>
      </c>
      <c r="Z633" s="8">
        <f t="shared" si="201"/>
        <v>10000</v>
      </c>
      <c r="AA633" s="8" t="str">
        <f t="shared" si="202"/>
        <v>Christine Lee</v>
      </c>
      <c r="AB633" s="8" t="str">
        <f t="shared" si="203"/>
        <v>M</v>
      </c>
      <c r="AC633" s="8" t="str">
        <f t="shared" si="204"/>
        <v/>
      </c>
      <c r="AD633" s="8" t="str">
        <f t="shared" si="209"/>
        <v/>
      </c>
      <c r="AE633" s="8" t="str">
        <f t="shared" si="205"/>
        <v/>
      </c>
      <c r="AF633" s="5">
        <f t="shared" si="206"/>
        <v>1937</v>
      </c>
      <c r="AG633" s="46">
        <v>630</v>
      </c>
      <c r="AH633" s="47" t="str">
        <f t="shared" si="196"/>
        <v/>
      </c>
      <c r="AI633" s="48" t="str">
        <f t="shared" si="197"/>
        <v/>
      </c>
      <c r="AK633" s="22" t="e">
        <f>TRIM(#REF!)</f>
        <v>#REF!</v>
      </c>
      <c r="AL633" s="23" t="e">
        <f>IF(#REF!=0,"",#REF!)</f>
        <v>#REF!</v>
      </c>
      <c r="AM633" s="19" t="e">
        <f>IF(#REF!=0,"",#REF!)</f>
        <v>#REF!</v>
      </c>
      <c r="AN633" s="23" t="e">
        <f>IF($AK633="","",#REF!)</f>
        <v>#REF!</v>
      </c>
      <c r="AO633" s="23" t="e">
        <f t="shared" si="207"/>
        <v>#REF!</v>
      </c>
      <c r="AP633" s="19" t="e">
        <f>IF(#REF!=0,"",#REF!)</f>
        <v>#REF!</v>
      </c>
      <c r="AQ633" s="19" t="e">
        <f>IF(#REF!=0,"",#REF!)</f>
        <v>#REF!</v>
      </c>
      <c r="AR633" s="19" t="e">
        <f>IF(#REF!=0,"",#REF!)</f>
        <v>#REF!</v>
      </c>
      <c r="AS633" s="19" t="e">
        <f>#REF!</f>
        <v>#REF!</v>
      </c>
    </row>
    <row r="634" spans="4:45" ht="19.5" thickTop="1" thickBot="1" x14ac:dyDescent="0.25">
      <c r="D634" s="1" t="str">
        <f t="shared" si="210"/>
        <v/>
      </c>
      <c r="E634" s="1" t="str">
        <f t="shared" si="211"/>
        <v/>
      </c>
      <c r="K634" s="19" t="str">
        <f t="shared" si="198"/>
        <v/>
      </c>
      <c r="L634" s="19">
        <f t="shared" si="208"/>
        <v>10000</v>
      </c>
      <c r="M634" s="22" t="str">
        <f>TRIM(Data!$N631)</f>
        <v>Christmas Beauty</v>
      </c>
      <c r="N634" s="22" t="str">
        <f>TRIM(Data!$A631)</f>
        <v>Christmas Beauty</v>
      </c>
      <c r="O634" s="23">
        <f>IF(Data!$B631=0,"",Data!$B631)</f>
        <v>1958</v>
      </c>
      <c r="P634" s="19" t="str">
        <f>IF(Data!$C631=0,"",Data!$C631)</f>
        <v>1</v>
      </c>
      <c r="Q634" s="23" t="str">
        <f>IF($M634="","",Data!$E631)</f>
        <v>L</v>
      </c>
      <c r="R634" s="23" t="str">
        <f t="shared" si="199"/>
        <v>L</v>
      </c>
      <c r="S634" s="23" t="str">
        <f t="shared" si="200"/>
        <v>L</v>
      </c>
      <c r="T634" s="19" t="str">
        <f>IF(Data!$F631=0,"",Data!$F631)</f>
        <v/>
      </c>
      <c r="U634" s="19" t="str">
        <f>IF(Data!$G631=0,"",Data!$G631)</f>
        <v/>
      </c>
      <c r="V634" s="19" t="str">
        <f>IF(Data!$D631=0,"",Data!$D631)</f>
        <v/>
      </c>
      <c r="W634" s="19" t="str">
        <f>Data!$H631</f>
        <v>Japonica</v>
      </c>
      <c r="Y634" s="41" t="e">
        <f t="shared" si="195"/>
        <v>#REF!</v>
      </c>
      <c r="Z634" s="8">
        <f t="shared" si="201"/>
        <v>10000</v>
      </c>
      <c r="AA634" s="8" t="str">
        <f t="shared" si="202"/>
        <v>Christmas Beauty</v>
      </c>
      <c r="AB634" s="8" t="str">
        <f t="shared" si="203"/>
        <v>L</v>
      </c>
      <c r="AC634" s="8" t="str">
        <f t="shared" si="204"/>
        <v/>
      </c>
      <c r="AD634" s="8" t="str">
        <f t="shared" si="209"/>
        <v/>
      </c>
      <c r="AE634" s="8" t="str">
        <f t="shared" si="205"/>
        <v/>
      </c>
      <c r="AF634" s="5">
        <f t="shared" si="206"/>
        <v>1958</v>
      </c>
      <c r="AG634" s="46">
        <v>631</v>
      </c>
      <c r="AH634" s="47" t="str">
        <f t="shared" si="196"/>
        <v/>
      </c>
      <c r="AI634" s="48" t="str">
        <f t="shared" si="197"/>
        <v/>
      </c>
      <c r="AK634" s="22" t="e">
        <f>TRIM(#REF!)</f>
        <v>#REF!</v>
      </c>
      <c r="AL634" s="23" t="e">
        <f>IF(#REF!=0,"",#REF!)</f>
        <v>#REF!</v>
      </c>
      <c r="AM634" s="19" t="e">
        <f>IF(#REF!=0,"",#REF!)</f>
        <v>#REF!</v>
      </c>
      <c r="AN634" s="23" t="e">
        <f>IF($AK634="","",#REF!)</f>
        <v>#REF!</v>
      </c>
      <c r="AO634" s="23" t="e">
        <f t="shared" si="207"/>
        <v>#REF!</v>
      </c>
      <c r="AP634" s="19" t="e">
        <f>IF(#REF!=0,"",#REF!)</f>
        <v>#REF!</v>
      </c>
      <c r="AQ634" s="19" t="e">
        <f>IF(#REF!=0,"",#REF!)</f>
        <v>#REF!</v>
      </c>
      <c r="AR634" s="19" t="e">
        <f>IF(#REF!=0,"",#REF!)</f>
        <v>#REF!</v>
      </c>
      <c r="AS634" s="19" t="e">
        <f>#REF!</f>
        <v>#REF!</v>
      </c>
    </row>
    <row r="635" spans="4:45" ht="19.5" thickTop="1" thickBot="1" x14ac:dyDescent="0.25">
      <c r="D635" s="1" t="str">
        <f t="shared" si="210"/>
        <v/>
      </c>
      <c r="E635" s="1" t="str">
        <f t="shared" si="211"/>
        <v/>
      </c>
      <c r="K635" s="19" t="str">
        <f t="shared" si="198"/>
        <v/>
      </c>
      <c r="L635" s="19">
        <f t="shared" si="208"/>
        <v>10000</v>
      </c>
      <c r="M635" s="22" t="str">
        <f>TRIM(Data!$N632)</f>
        <v>Christmas Carol</v>
      </c>
      <c r="N635" s="22" t="str">
        <f>TRIM(Data!$A632)</f>
        <v>Christmas Carol (Vernalis)</v>
      </c>
      <c r="O635" s="23">
        <f>IF(Data!$B632=0,"",Data!$B632)</f>
        <v>2020</v>
      </c>
      <c r="P635" s="19" t="str">
        <f>IF(Data!$C632=0,"",Data!$C632)</f>
        <v>1</v>
      </c>
      <c r="Q635" s="23" t="str">
        <f>IF($M635="","",Data!$E632)</f>
        <v>M</v>
      </c>
      <c r="R635" s="23" t="str">
        <f t="shared" si="199"/>
        <v>M</v>
      </c>
      <c r="S635" s="23" t="str">
        <f t="shared" si="200"/>
        <v>M</v>
      </c>
      <c r="T635" s="19" t="str">
        <f>IF(Data!$F632=0,"",Data!$F632)</f>
        <v/>
      </c>
      <c r="U635" s="19" t="str">
        <f>IF(Data!$G632=0,"",Data!$G632)</f>
        <v/>
      </c>
      <c r="V635" s="19" t="str">
        <f>IF(Data!$D632=0,"",Data!$D632)</f>
        <v/>
      </c>
      <c r="W635" s="19" t="str">
        <f>Data!$H632</f>
        <v>Vernalis</v>
      </c>
      <c r="Y635" s="41" t="e">
        <f t="shared" si="195"/>
        <v>#REF!</v>
      </c>
      <c r="Z635" s="8">
        <f t="shared" si="201"/>
        <v>10000</v>
      </c>
      <c r="AA635" s="8" t="str">
        <f t="shared" si="202"/>
        <v>Christmas Carol</v>
      </c>
      <c r="AB635" s="8" t="str">
        <f t="shared" si="203"/>
        <v>M</v>
      </c>
      <c r="AC635" s="8" t="str">
        <f t="shared" si="204"/>
        <v/>
      </c>
      <c r="AD635" s="8" t="str">
        <f t="shared" si="209"/>
        <v/>
      </c>
      <c r="AE635" s="8" t="str">
        <f t="shared" si="205"/>
        <v/>
      </c>
      <c r="AF635" s="5">
        <f t="shared" si="206"/>
        <v>2020</v>
      </c>
      <c r="AG635" s="46">
        <v>632</v>
      </c>
      <c r="AH635" s="47" t="str">
        <f t="shared" si="196"/>
        <v/>
      </c>
      <c r="AI635" s="48" t="str">
        <f t="shared" si="197"/>
        <v/>
      </c>
      <c r="AK635" s="22" t="e">
        <f>TRIM(#REF!)</f>
        <v>#REF!</v>
      </c>
      <c r="AL635" s="23" t="e">
        <f>IF(#REF!=0,"",#REF!)</f>
        <v>#REF!</v>
      </c>
      <c r="AM635" s="19" t="e">
        <f>IF(#REF!=0,"",#REF!)</f>
        <v>#REF!</v>
      </c>
      <c r="AN635" s="23" t="e">
        <f>IF($AK635="","",#REF!)</f>
        <v>#REF!</v>
      </c>
      <c r="AO635" s="23" t="e">
        <f t="shared" si="207"/>
        <v>#REF!</v>
      </c>
      <c r="AP635" s="19" t="e">
        <f>IF(#REF!=0,"",#REF!)</f>
        <v>#REF!</v>
      </c>
      <c r="AQ635" s="19" t="e">
        <f>IF(#REF!=0,"",#REF!)</f>
        <v>#REF!</v>
      </c>
      <c r="AR635" s="19" t="e">
        <f>IF(#REF!=0,"",#REF!)</f>
        <v>#REF!</v>
      </c>
      <c r="AS635" s="19" t="e">
        <f>#REF!</f>
        <v>#REF!</v>
      </c>
    </row>
    <row r="636" spans="4:45" ht="19.5" thickTop="1" thickBot="1" x14ac:dyDescent="0.25">
      <c r="D636" s="1" t="str">
        <f t="shared" si="210"/>
        <v/>
      </c>
      <c r="E636" s="1" t="str">
        <f t="shared" si="211"/>
        <v/>
      </c>
      <c r="K636" s="19" t="str">
        <f t="shared" si="198"/>
        <v/>
      </c>
      <c r="L636" s="19">
        <f t="shared" si="208"/>
        <v>10000</v>
      </c>
      <c r="M636" s="22" t="str">
        <f>TRIM(Data!$N633)</f>
        <v>Christmas Cheer</v>
      </c>
      <c r="N636" s="22" t="str">
        <f>TRIM(Data!$A633)</f>
        <v>Christmas Cheer</v>
      </c>
      <c r="O636" s="23">
        <f>IF(Data!$B633=0,"",Data!$B633)</f>
        <v>1930</v>
      </c>
      <c r="P636" s="19" t="str">
        <f>IF(Data!$C633=0,"",Data!$C633)</f>
        <v>1</v>
      </c>
      <c r="Q636" s="23" t="str">
        <f>IF($M636="","",Data!$E633)</f>
        <v>M</v>
      </c>
      <c r="R636" s="23" t="str">
        <f t="shared" si="199"/>
        <v>M</v>
      </c>
      <c r="S636" s="23" t="str">
        <f t="shared" si="200"/>
        <v>M</v>
      </c>
      <c r="T636" s="19" t="str">
        <f>IF(Data!$F633=0,"",Data!$F633)</f>
        <v/>
      </c>
      <c r="U636" s="19" t="str">
        <f>IF(Data!$G633=0,"",Data!$G633)</f>
        <v/>
      </c>
      <c r="V636" s="19" t="str">
        <f>IF(Data!$D633=0,"",Data!$D633)</f>
        <v/>
      </c>
      <c r="W636" s="19" t="str">
        <f>Data!$H633</f>
        <v>Japonica</v>
      </c>
      <c r="Y636" s="41" t="e">
        <f t="shared" si="195"/>
        <v>#REF!</v>
      </c>
      <c r="Z636" s="8">
        <f t="shared" si="201"/>
        <v>10000</v>
      </c>
      <c r="AA636" s="8" t="str">
        <f t="shared" si="202"/>
        <v>Christmas Cheer</v>
      </c>
      <c r="AB636" s="8" t="str">
        <f t="shared" si="203"/>
        <v>M</v>
      </c>
      <c r="AC636" s="8" t="str">
        <f t="shared" si="204"/>
        <v/>
      </c>
      <c r="AD636" s="8" t="str">
        <f t="shared" si="209"/>
        <v/>
      </c>
      <c r="AE636" s="8" t="str">
        <f t="shared" si="205"/>
        <v/>
      </c>
      <c r="AF636" s="5">
        <f t="shared" si="206"/>
        <v>1930</v>
      </c>
      <c r="AG636" s="46">
        <v>633</v>
      </c>
      <c r="AH636" s="47" t="str">
        <f t="shared" si="196"/>
        <v/>
      </c>
      <c r="AI636" s="48" t="str">
        <f t="shared" si="197"/>
        <v/>
      </c>
      <c r="AK636" s="22" t="e">
        <f>TRIM(#REF!)</f>
        <v>#REF!</v>
      </c>
      <c r="AL636" s="23" t="e">
        <f>IF(#REF!=0,"",#REF!)</f>
        <v>#REF!</v>
      </c>
      <c r="AM636" s="19" t="e">
        <f>IF(#REF!=0,"",#REF!)</f>
        <v>#REF!</v>
      </c>
      <c r="AN636" s="23" t="e">
        <f>IF($AK636="","",#REF!)</f>
        <v>#REF!</v>
      </c>
      <c r="AO636" s="23" t="e">
        <f t="shared" si="207"/>
        <v>#REF!</v>
      </c>
      <c r="AP636" s="19" t="e">
        <f>IF(#REF!=0,"",#REF!)</f>
        <v>#REF!</v>
      </c>
      <c r="AQ636" s="19" t="e">
        <f>IF(#REF!=0,"",#REF!)</f>
        <v>#REF!</v>
      </c>
      <c r="AR636" s="19" t="e">
        <f>IF(#REF!=0,"",#REF!)</f>
        <v>#REF!</v>
      </c>
      <c r="AS636" s="19" t="e">
        <f>#REF!</f>
        <v>#REF!</v>
      </c>
    </row>
    <row r="637" spans="4:45" ht="19.5" thickTop="1" thickBot="1" x14ac:dyDescent="0.25">
      <c r="D637" s="1" t="str">
        <f t="shared" si="210"/>
        <v/>
      </c>
      <c r="E637" s="1" t="str">
        <f t="shared" si="211"/>
        <v/>
      </c>
      <c r="K637" s="19" t="str">
        <f t="shared" si="198"/>
        <v/>
      </c>
      <c r="L637" s="19">
        <f t="shared" si="208"/>
        <v>10000</v>
      </c>
      <c r="M637" s="22" t="str">
        <f>TRIM(Data!$N634)</f>
        <v>Christmas Cheer Used Name</v>
      </c>
      <c r="N637" s="22" t="str">
        <f>TRIM(Data!$A634)</f>
        <v>Christmas Cheer Used Name</v>
      </c>
      <c r="O637" s="23">
        <f>IF(Data!$B634=0,"",Data!$B634)</f>
        <v>2019</v>
      </c>
      <c r="P637" s="19" t="str">
        <f>IF(Data!$C634=0,"",Data!$C634)</f>
        <v/>
      </c>
      <c r="Q637" s="23" t="str">
        <f>IF($M637="","",Data!$E634)</f>
        <v>M</v>
      </c>
      <c r="R637" s="23" t="str">
        <f t="shared" si="199"/>
        <v>M</v>
      </c>
      <c r="S637" s="23" t="str">
        <f t="shared" si="200"/>
        <v>M</v>
      </c>
      <c r="T637" s="19" t="str">
        <f>IF(Data!$F634=0,"",Data!$F634)</f>
        <v/>
      </c>
      <c r="U637" s="19" t="str">
        <f>IF(Data!$G634=0,"",Data!$G634)</f>
        <v/>
      </c>
      <c r="V637" s="19" t="str">
        <f>IF(Data!$D634=0,"",Data!$D634)</f>
        <v/>
      </c>
      <c r="W637" s="19" t="str">
        <f>Data!$H634</f>
        <v>Japonica</v>
      </c>
      <c r="Y637" s="41" t="e">
        <f t="shared" si="195"/>
        <v>#REF!</v>
      </c>
      <c r="Z637" s="8">
        <f t="shared" si="201"/>
        <v>10000</v>
      </c>
      <c r="AA637" s="8" t="str">
        <f t="shared" si="202"/>
        <v>Christmas Cheer Used Name</v>
      </c>
      <c r="AB637" s="8" t="str">
        <f t="shared" si="203"/>
        <v>M</v>
      </c>
      <c r="AC637" s="8" t="str">
        <f t="shared" si="204"/>
        <v/>
      </c>
      <c r="AD637" s="8" t="str">
        <f t="shared" si="209"/>
        <v/>
      </c>
      <c r="AE637" s="8" t="str">
        <f t="shared" si="205"/>
        <v/>
      </c>
      <c r="AF637" s="5">
        <f t="shared" si="206"/>
        <v>2019</v>
      </c>
      <c r="AG637" s="46">
        <v>634</v>
      </c>
      <c r="AH637" s="47" t="str">
        <f t="shared" si="196"/>
        <v/>
      </c>
      <c r="AI637" s="48" t="str">
        <f t="shared" si="197"/>
        <v/>
      </c>
      <c r="AK637" s="22" t="e">
        <f>TRIM(#REF!)</f>
        <v>#REF!</v>
      </c>
      <c r="AL637" s="23" t="e">
        <f>IF(#REF!=0,"",#REF!)</f>
        <v>#REF!</v>
      </c>
      <c r="AM637" s="19" t="e">
        <f>IF(#REF!=0,"",#REF!)</f>
        <v>#REF!</v>
      </c>
      <c r="AN637" s="23" t="e">
        <f>IF($AK637="","",#REF!)</f>
        <v>#REF!</v>
      </c>
      <c r="AO637" s="23" t="e">
        <f t="shared" si="207"/>
        <v>#REF!</v>
      </c>
      <c r="AP637" s="19" t="e">
        <f>IF(#REF!=0,"",#REF!)</f>
        <v>#REF!</v>
      </c>
      <c r="AQ637" s="19" t="e">
        <f>IF(#REF!=0,"",#REF!)</f>
        <v>#REF!</v>
      </c>
      <c r="AR637" s="19" t="e">
        <f>IF(#REF!=0,"",#REF!)</f>
        <v>#REF!</v>
      </c>
      <c r="AS637" s="19" t="e">
        <f>#REF!</f>
        <v>#REF!</v>
      </c>
    </row>
    <row r="638" spans="4:45" ht="19.5" thickTop="1" thickBot="1" x14ac:dyDescent="0.25">
      <c r="D638" s="1" t="str">
        <f t="shared" si="210"/>
        <v/>
      </c>
      <c r="E638" s="1" t="str">
        <f t="shared" si="211"/>
        <v/>
      </c>
      <c r="K638" s="19" t="str">
        <f t="shared" si="198"/>
        <v/>
      </c>
      <c r="L638" s="19">
        <f t="shared" si="208"/>
        <v>10000</v>
      </c>
      <c r="M638" s="22" t="str">
        <f>TRIM(Data!$N635)</f>
        <v>Christmas Eve</v>
      </c>
      <c r="N638" s="22" t="str">
        <f>TRIM(Data!$A635)</f>
        <v>Christmas Eve (R)</v>
      </c>
      <c r="O638" s="23">
        <f>IF(Data!$B635=0,"",Data!$B635)</f>
        <v>2008</v>
      </c>
      <c r="P638" s="19" t="str">
        <f>IF(Data!$C635=0,"",Data!$C635)</f>
        <v>1</v>
      </c>
      <c r="Q638" s="23" t="str">
        <f>IF($M638="","",Data!$E635)</f>
        <v>L</v>
      </c>
      <c r="R638" s="23" t="str">
        <f t="shared" si="199"/>
        <v>L</v>
      </c>
      <c r="S638" s="23" t="str">
        <f t="shared" si="200"/>
        <v>L</v>
      </c>
      <c r="T638" s="19" t="str">
        <f>IF(Data!$F635=0,"",Data!$F635)</f>
        <v/>
      </c>
      <c r="U638" s="19" t="str">
        <f>IF(Data!$G635=0,"",Data!$G635)</f>
        <v/>
      </c>
      <c r="V638" s="19" t="str">
        <f>IF(Data!$D635=0,"",Data!$D635)</f>
        <v/>
      </c>
      <c r="W638" s="19" t="str">
        <f>Data!$H635</f>
        <v>Reticulata</v>
      </c>
      <c r="Y638" s="41" t="e">
        <f t="shared" si="195"/>
        <v>#REF!</v>
      </c>
      <c r="Z638" s="8">
        <f t="shared" si="201"/>
        <v>10000</v>
      </c>
      <c r="AA638" s="8" t="str">
        <f t="shared" si="202"/>
        <v>Christmas Eve</v>
      </c>
      <c r="AB638" s="8" t="str">
        <f t="shared" si="203"/>
        <v>L</v>
      </c>
      <c r="AC638" s="8" t="str">
        <f t="shared" si="204"/>
        <v/>
      </c>
      <c r="AD638" s="8" t="str">
        <f t="shared" si="209"/>
        <v/>
      </c>
      <c r="AE638" s="8" t="str">
        <f t="shared" si="205"/>
        <v/>
      </c>
      <c r="AF638" s="5">
        <f t="shared" si="206"/>
        <v>2008</v>
      </c>
      <c r="AG638" s="46">
        <v>635</v>
      </c>
      <c r="AH638" s="47" t="str">
        <f t="shared" si="196"/>
        <v/>
      </c>
      <c r="AI638" s="48" t="str">
        <f t="shared" si="197"/>
        <v/>
      </c>
      <c r="AK638" s="22" t="e">
        <f>TRIM(#REF!)</f>
        <v>#REF!</v>
      </c>
      <c r="AL638" s="23" t="e">
        <f>IF(#REF!=0,"",#REF!)</f>
        <v>#REF!</v>
      </c>
      <c r="AM638" s="19" t="e">
        <f>IF(#REF!=0,"",#REF!)</f>
        <v>#REF!</v>
      </c>
      <c r="AN638" s="23" t="e">
        <f>IF($AK638="","",#REF!)</f>
        <v>#REF!</v>
      </c>
      <c r="AO638" s="23" t="e">
        <f t="shared" si="207"/>
        <v>#REF!</v>
      </c>
      <c r="AP638" s="19" t="e">
        <f>IF(#REF!=0,"",#REF!)</f>
        <v>#REF!</v>
      </c>
      <c r="AQ638" s="19" t="e">
        <f>IF(#REF!=0,"",#REF!)</f>
        <v>#REF!</v>
      </c>
      <c r="AR638" s="19" t="e">
        <f>IF(#REF!=0,"",#REF!)</f>
        <v>#REF!</v>
      </c>
      <c r="AS638" s="19" t="e">
        <f>#REF!</f>
        <v>#REF!</v>
      </c>
    </row>
    <row r="639" spans="4:45" ht="19.5" thickTop="1" thickBot="1" x14ac:dyDescent="0.25">
      <c r="D639" s="1" t="str">
        <f t="shared" si="210"/>
        <v/>
      </c>
      <c r="E639" s="1" t="str">
        <f t="shared" si="211"/>
        <v/>
      </c>
      <c r="K639" s="19" t="str">
        <f t="shared" si="198"/>
        <v/>
      </c>
      <c r="L639" s="19">
        <f t="shared" si="208"/>
        <v>10000</v>
      </c>
      <c r="M639" s="22" t="str">
        <f>TRIM(Data!$N636)</f>
        <v>Christmas Peony</v>
      </c>
      <c r="N639" s="22" t="str">
        <f>TRIM(Data!$A636)</f>
        <v>Christmas Peony</v>
      </c>
      <c r="O639" s="23">
        <f>IF(Data!$B636=0,"",Data!$B636)</f>
        <v>1955</v>
      </c>
      <c r="P639" s="19" t="str">
        <f>IF(Data!$C636=0,"",Data!$C636)</f>
        <v/>
      </c>
      <c r="Q639" s="23" t="str">
        <f>IF($M639="","",Data!$E636)</f>
        <v>M</v>
      </c>
      <c r="R639" s="23" t="str">
        <f t="shared" si="199"/>
        <v>M</v>
      </c>
      <c r="S639" s="23" t="str">
        <f t="shared" si="200"/>
        <v>M</v>
      </c>
      <c r="T639" s="19" t="str">
        <f>IF(Data!$F636=0,"",Data!$F636)</f>
        <v/>
      </c>
      <c r="U639" s="19" t="str">
        <f>IF(Data!$G636=0,"",Data!$G636)</f>
        <v/>
      </c>
      <c r="V639" s="19" t="str">
        <f>IF(Data!$D636=0,"",Data!$D636)</f>
        <v/>
      </c>
      <c r="W639" s="19" t="str">
        <f>Data!$H636</f>
        <v>Japonica</v>
      </c>
      <c r="Y639" s="41" t="e">
        <f t="shared" si="195"/>
        <v>#REF!</v>
      </c>
      <c r="Z639" s="8">
        <f t="shared" si="201"/>
        <v>10000</v>
      </c>
      <c r="AA639" s="8" t="str">
        <f t="shared" si="202"/>
        <v>Christmas Peony</v>
      </c>
      <c r="AB639" s="8" t="str">
        <f t="shared" si="203"/>
        <v>M</v>
      </c>
      <c r="AC639" s="8" t="str">
        <f t="shared" si="204"/>
        <v/>
      </c>
      <c r="AD639" s="8" t="str">
        <f t="shared" si="209"/>
        <v/>
      </c>
      <c r="AE639" s="8" t="str">
        <f t="shared" si="205"/>
        <v/>
      </c>
      <c r="AF639" s="5">
        <f t="shared" si="206"/>
        <v>1955</v>
      </c>
      <c r="AG639" s="46">
        <v>636</v>
      </c>
      <c r="AH639" s="47" t="str">
        <f t="shared" si="196"/>
        <v/>
      </c>
      <c r="AI639" s="48" t="str">
        <f t="shared" si="197"/>
        <v/>
      </c>
      <c r="AK639" s="22" t="e">
        <f>TRIM(#REF!)</f>
        <v>#REF!</v>
      </c>
      <c r="AL639" s="23" t="e">
        <f>IF(#REF!=0,"",#REF!)</f>
        <v>#REF!</v>
      </c>
      <c r="AM639" s="19" t="e">
        <f>IF(#REF!=0,"",#REF!)</f>
        <v>#REF!</v>
      </c>
      <c r="AN639" s="23" t="e">
        <f>IF($AK639="","",#REF!)</f>
        <v>#REF!</v>
      </c>
      <c r="AO639" s="23" t="e">
        <f t="shared" si="207"/>
        <v>#REF!</v>
      </c>
      <c r="AP639" s="19" t="e">
        <f>IF(#REF!=0,"",#REF!)</f>
        <v>#REF!</v>
      </c>
      <c r="AQ639" s="19" t="e">
        <f>IF(#REF!=0,"",#REF!)</f>
        <v>#REF!</v>
      </c>
      <c r="AR639" s="19" t="e">
        <f>IF(#REF!=0,"",#REF!)</f>
        <v>#REF!</v>
      </c>
      <c r="AS639" s="19" t="e">
        <f>#REF!</f>
        <v>#REF!</v>
      </c>
    </row>
    <row r="640" spans="4:45" ht="19.5" thickTop="1" thickBot="1" x14ac:dyDescent="0.25">
      <c r="D640" s="1" t="str">
        <f t="shared" si="210"/>
        <v/>
      </c>
      <c r="E640" s="1" t="str">
        <f t="shared" si="211"/>
        <v/>
      </c>
      <c r="K640" s="19" t="str">
        <f t="shared" si="198"/>
        <v/>
      </c>
      <c r="L640" s="19">
        <f t="shared" si="208"/>
        <v>10000</v>
      </c>
      <c r="M640" s="22" t="str">
        <f>TRIM(Data!$N637)</f>
        <v>Christmas Rose</v>
      </c>
      <c r="N640" s="22" t="str">
        <f>TRIM(Data!$A637)</f>
        <v>Christmas Rose (H)</v>
      </c>
      <c r="O640" s="23">
        <f>IF(Data!$B637=0,"",Data!$B637)</f>
        <v>1988</v>
      </c>
      <c r="P640" s="19" t="str">
        <f>IF(Data!$C637=0,"",Data!$C637)</f>
        <v>1</v>
      </c>
      <c r="Q640" s="23" t="str">
        <f>IF($M640="","",Data!$E637)</f>
        <v>M</v>
      </c>
      <c r="R640" s="23" t="str">
        <f t="shared" si="199"/>
        <v>M</v>
      </c>
      <c r="S640" s="23" t="str">
        <f t="shared" si="200"/>
        <v>M</v>
      </c>
      <c r="T640" s="19" t="str">
        <f>IF(Data!$F637=0,"",Data!$F637)</f>
        <v/>
      </c>
      <c r="U640" s="19" t="str">
        <f>IF(Data!$G637=0,"",Data!$G637)</f>
        <v/>
      </c>
      <c r="V640" s="19" t="str">
        <f>IF(Data!$D637=0,"",Data!$D637)</f>
        <v/>
      </c>
      <c r="W640" s="19" t="str">
        <f>Data!$H637</f>
        <v>NRH</v>
      </c>
      <c r="Y640" s="41" t="e">
        <f t="shared" si="195"/>
        <v>#REF!</v>
      </c>
      <c r="Z640" s="8">
        <f t="shared" si="201"/>
        <v>10000</v>
      </c>
      <c r="AA640" s="8" t="str">
        <f t="shared" si="202"/>
        <v>Christmas Rose</v>
      </c>
      <c r="AB640" s="8" t="str">
        <f t="shared" si="203"/>
        <v>M</v>
      </c>
      <c r="AC640" s="8" t="str">
        <f t="shared" si="204"/>
        <v/>
      </c>
      <c r="AD640" s="8" t="str">
        <f t="shared" si="209"/>
        <v/>
      </c>
      <c r="AE640" s="8" t="str">
        <f t="shared" si="205"/>
        <v/>
      </c>
      <c r="AF640" s="5">
        <f t="shared" si="206"/>
        <v>1988</v>
      </c>
      <c r="AG640" s="46">
        <v>637</v>
      </c>
      <c r="AH640" s="47" t="str">
        <f t="shared" si="196"/>
        <v/>
      </c>
      <c r="AI640" s="48" t="str">
        <f t="shared" si="197"/>
        <v/>
      </c>
      <c r="AK640" s="22" t="e">
        <f>TRIM(#REF!)</f>
        <v>#REF!</v>
      </c>
      <c r="AL640" s="23" t="e">
        <f>IF(#REF!=0,"",#REF!)</f>
        <v>#REF!</v>
      </c>
      <c r="AM640" s="19" t="e">
        <f>IF(#REF!=0,"",#REF!)</f>
        <v>#REF!</v>
      </c>
      <c r="AN640" s="23" t="e">
        <f>IF($AK640="","",#REF!)</f>
        <v>#REF!</v>
      </c>
      <c r="AO640" s="23" t="e">
        <f t="shared" si="207"/>
        <v>#REF!</v>
      </c>
      <c r="AP640" s="19" t="e">
        <f>IF(#REF!=0,"",#REF!)</f>
        <v>#REF!</v>
      </c>
      <c r="AQ640" s="19" t="e">
        <f>IF(#REF!=0,"",#REF!)</f>
        <v>#REF!</v>
      </c>
      <c r="AR640" s="19" t="e">
        <f>IF(#REF!=0,"",#REF!)</f>
        <v>#REF!</v>
      </c>
      <c r="AS640" s="19" t="e">
        <f>#REF!</f>
        <v>#REF!</v>
      </c>
    </row>
    <row r="641" spans="4:45" ht="19.5" thickTop="1" thickBot="1" x14ac:dyDescent="0.25">
      <c r="D641" s="1" t="str">
        <f t="shared" si="210"/>
        <v/>
      </c>
      <c r="E641" s="1" t="str">
        <f t="shared" si="211"/>
        <v/>
      </c>
      <c r="K641" s="19" t="str">
        <f t="shared" si="198"/>
        <v/>
      </c>
      <c r="L641" s="19">
        <f t="shared" si="208"/>
        <v>10000</v>
      </c>
      <c r="M641" s="22" t="str">
        <f>TRIM(Data!$N638)</f>
        <v>Chrysanthemum Petal</v>
      </c>
      <c r="N641" s="22" t="str">
        <f>TRIM(Data!$A638)</f>
        <v>Chrysanthemum Petal (R)</v>
      </c>
      <c r="O641" s="23">
        <f>IF(Data!$B638=0,"",Data!$B638)</f>
        <v>1948</v>
      </c>
      <c r="P641" s="19" t="str">
        <f>IF(Data!$C638=0,"",Data!$C638)</f>
        <v>1</v>
      </c>
      <c r="Q641" s="23" t="str">
        <f>IF($M641="","",Data!$E638)</f>
        <v>M</v>
      </c>
      <c r="R641" s="23" t="str">
        <f t="shared" si="199"/>
        <v>M</v>
      </c>
      <c r="S641" s="23" t="str">
        <f t="shared" si="200"/>
        <v>M</v>
      </c>
      <c r="T641" s="19" t="str">
        <f>IF(Data!$F638=0,"",Data!$F638)</f>
        <v/>
      </c>
      <c r="U641" s="19" t="str">
        <f>IF(Data!$G638=0,"",Data!$G638)</f>
        <v/>
      </c>
      <c r="V641" s="19" t="str">
        <f>IF(Data!$D638=0,"",Data!$D638)</f>
        <v/>
      </c>
      <c r="W641" s="19" t="str">
        <f>Data!$H638</f>
        <v>Reticulata</v>
      </c>
      <c r="Y641" s="41" t="e">
        <f t="shared" si="195"/>
        <v>#REF!</v>
      </c>
      <c r="Z641" s="8">
        <f t="shared" si="201"/>
        <v>10000</v>
      </c>
      <c r="AA641" s="8" t="str">
        <f t="shared" si="202"/>
        <v>Chrysanthemum Petal</v>
      </c>
      <c r="AB641" s="8" t="str">
        <f t="shared" si="203"/>
        <v>M</v>
      </c>
      <c r="AC641" s="8" t="str">
        <f t="shared" si="204"/>
        <v/>
      </c>
      <c r="AD641" s="8" t="str">
        <f t="shared" si="209"/>
        <v/>
      </c>
      <c r="AE641" s="8" t="str">
        <f t="shared" si="205"/>
        <v/>
      </c>
      <c r="AF641" s="5">
        <f t="shared" si="206"/>
        <v>1948</v>
      </c>
      <c r="AG641" s="46">
        <v>638</v>
      </c>
      <c r="AH641" s="47" t="str">
        <f t="shared" si="196"/>
        <v/>
      </c>
      <c r="AI641" s="48" t="str">
        <f t="shared" si="197"/>
        <v/>
      </c>
      <c r="AK641" s="22" t="e">
        <f>TRIM(#REF!)</f>
        <v>#REF!</v>
      </c>
      <c r="AL641" s="23" t="e">
        <f>IF(#REF!=0,"",#REF!)</f>
        <v>#REF!</v>
      </c>
      <c r="AM641" s="19" t="e">
        <f>IF(#REF!=0,"",#REF!)</f>
        <v>#REF!</v>
      </c>
      <c r="AN641" s="23" t="e">
        <f>IF($AK641="","",#REF!)</f>
        <v>#REF!</v>
      </c>
      <c r="AO641" s="23" t="e">
        <f t="shared" si="207"/>
        <v>#REF!</v>
      </c>
      <c r="AP641" s="19" t="e">
        <f>IF(#REF!=0,"",#REF!)</f>
        <v>#REF!</v>
      </c>
      <c r="AQ641" s="19" t="e">
        <f>IF(#REF!=0,"",#REF!)</f>
        <v>#REF!</v>
      </c>
      <c r="AR641" s="19" t="e">
        <f>IF(#REF!=0,"",#REF!)</f>
        <v>#REF!</v>
      </c>
      <c r="AS641" s="19" t="e">
        <f>#REF!</f>
        <v>#REF!</v>
      </c>
    </row>
    <row r="642" spans="4:45" ht="19.5" thickTop="1" thickBot="1" x14ac:dyDescent="0.25">
      <c r="D642" s="1" t="str">
        <f t="shared" si="210"/>
        <v/>
      </c>
      <c r="E642" s="1" t="str">
        <f t="shared" si="211"/>
        <v/>
      </c>
      <c r="K642" s="19" t="str">
        <f t="shared" si="198"/>
        <v/>
      </c>
      <c r="L642" s="19">
        <f t="shared" si="208"/>
        <v>10000</v>
      </c>
      <c r="M642" s="22" t="str">
        <f>TRIM(Data!$N639)</f>
        <v>Chuck Ritter</v>
      </c>
      <c r="N642" s="22" t="str">
        <f>TRIM(Data!$A639)</f>
        <v>Chuck Ritter (R)</v>
      </c>
      <c r="O642" s="23">
        <f>IF(Data!$B639=0,"",Data!$B639)</f>
        <v>2015</v>
      </c>
      <c r="P642" s="19" t="str">
        <f>IF(Data!$C639=0,"",Data!$C639)</f>
        <v>1</v>
      </c>
      <c r="Q642" s="23" t="str">
        <f>IF($M642="","",Data!$E639)</f>
        <v>L</v>
      </c>
      <c r="R642" s="23" t="str">
        <f t="shared" si="199"/>
        <v>L</v>
      </c>
      <c r="S642" s="23" t="str">
        <f t="shared" si="200"/>
        <v>L</v>
      </c>
      <c r="T642" s="19" t="str">
        <f>IF(Data!$F639=0,"",Data!$F639)</f>
        <v/>
      </c>
      <c r="U642" s="19" t="str">
        <f>IF(Data!$G639=0,"",Data!$G639)</f>
        <v/>
      </c>
      <c r="V642" s="19" t="str">
        <f>IF(Data!$D639=0,"",Data!$D639)</f>
        <v/>
      </c>
      <c r="W642" s="19" t="str">
        <f>Data!$H639</f>
        <v>Reticulata</v>
      </c>
      <c r="Y642" s="41" t="e">
        <f t="shared" si="195"/>
        <v>#REF!</v>
      </c>
      <c r="Z642" s="8">
        <f t="shared" si="201"/>
        <v>10000</v>
      </c>
      <c r="AA642" s="8" t="str">
        <f t="shared" si="202"/>
        <v>Chuck Ritter</v>
      </c>
      <c r="AB642" s="8" t="str">
        <f t="shared" si="203"/>
        <v>L</v>
      </c>
      <c r="AC642" s="8" t="str">
        <f t="shared" si="204"/>
        <v/>
      </c>
      <c r="AD642" s="8" t="str">
        <f t="shared" si="209"/>
        <v/>
      </c>
      <c r="AE642" s="8" t="str">
        <f t="shared" si="205"/>
        <v/>
      </c>
      <c r="AF642" s="5">
        <f t="shared" si="206"/>
        <v>2015</v>
      </c>
      <c r="AG642" s="46">
        <v>639</v>
      </c>
      <c r="AH642" s="47" t="str">
        <f t="shared" si="196"/>
        <v/>
      </c>
      <c r="AI642" s="48" t="str">
        <f t="shared" si="197"/>
        <v/>
      </c>
      <c r="AK642" s="22" t="e">
        <f>TRIM(#REF!)</f>
        <v>#REF!</v>
      </c>
      <c r="AL642" s="23" t="e">
        <f>IF(#REF!=0,"",#REF!)</f>
        <v>#REF!</v>
      </c>
      <c r="AM642" s="19" t="e">
        <f>IF(#REF!=0,"",#REF!)</f>
        <v>#REF!</v>
      </c>
      <c r="AN642" s="23" t="e">
        <f>IF($AK642="","",#REF!)</f>
        <v>#REF!</v>
      </c>
      <c r="AO642" s="23" t="e">
        <f t="shared" si="207"/>
        <v>#REF!</v>
      </c>
      <c r="AP642" s="19" t="e">
        <f>IF(#REF!=0,"",#REF!)</f>
        <v>#REF!</v>
      </c>
      <c r="AQ642" s="19" t="e">
        <f>IF(#REF!=0,"",#REF!)</f>
        <v>#REF!</v>
      </c>
      <c r="AR642" s="19" t="e">
        <f>IF(#REF!=0,"",#REF!)</f>
        <v>#REF!</v>
      </c>
      <c r="AS642" s="19" t="e">
        <f>#REF!</f>
        <v>#REF!</v>
      </c>
    </row>
    <row r="643" spans="4:45" ht="19.5" thickTop="1" thickBot="1" x14ac:dyDescent="0.25">
      <c r="D643" s="1" t="str">
        <f t="shared" si="210"/>
        <v/>
      </c>
      <c r="E643" s="1" t="str">
        <f t="shared" si="211"/>
        <v/>
      </c>
      <c r="K643" s="19" t="str">
        <f t="shared" si="198"/>
        <v/>
      </c>
      <c r="L643" s="19">
        <f t="shared" si="208"/>
        <v>10000</v>
      </c>
      <c r="M643" s="22" t="str">
        <f>TRIM(Data!$N640)</f>
        <v>Chuck's Magic</v>
      </c>
      <c r="N643" s="22" t="str">
        <f>TRIM(Data!$A640)</f>
        <v>Chuck's Magic</v>
      </c>
      <c r="O643" s="23">
        <f>IF(Data!$B640=0,"",Data!$B640)</f>
        <v>2015</v>
      </c>
      <c r="P643" s="19" t="str">
        <f>IF(Data!$C640=0,"",Data!$C640)</f>
        <v>1</v>
      </c>
      <c r="Q643" s="23" t="str">
        <f>IF($M643="","",Data!$E640)</f>
        <v>M</v>
      </c>
      <c r="R643" s="23" t="str">
        <f t="shared" si="199"/>
        <v>M</v>
      </c>
      <c r="S643" s="23" t="str">
        <f t="shared" si="200"/>
        <v>M</v>
      </c>
      <c r="T643" s="19" t="str">
        <f>IF(Data!$F640=0,"",Data!$F640)</f>
        <v/>
      </c>
      <c r="U643" s="19" t="str">
        <f>IF(Data!$G640=0,"",Data!$G640)</f>
        <v/>
      </c>
      <c r="V643" s="19" t="str">
        <f>IF(Data!$D640=0,"",Data!$D640)</f>
        <v/>
      </c>
      <c r="W643" s="19" t="str">
        <f>Data!$H640</f>
        <v>Japonica</v>
      </c>
      <c r="Y643" s="41" t="e">
        <f t="shared" si="195"/>
        <v>#REF!</v>
      </c>
      <c r="Z643" s="8">
        <f t="shared" si="201"/>
        <v>10000</v>
      </c>
      <c r="AA643" s="8" t="str">
        <f t="shared" si="202"/>
        <v>Chuck's Magic</v>
      </c>
      <c r="AB643" s="8" t="str">
        <f t="shared" si="203"/>
        <v>M</v>
      </c>
      <c r="AC643" s="8" t="str">
        <f t="shared" si="204"/>
        <v/>
      </c>
      <c r="AD643" s="8" t="str">
        <f t="shared" si="209"/>
        <v/>
      </c>
      <c r="AE643" s="8" t="str">
        <f t="shared" si="205"/>
        <v/>
      </c>
      <c r="AF643" s="5">
        <f t="shared" si="206"/>
        <v>2015</v>
      </c>
      <c r="AG643" s="46">
        <v>640</v>
      </c>
      <c r="AH643" s="47" t="str">
        <f t="shared" si="196"/>
        <v/>
      </c>
      <c r="AI643" s="48" t="str">
        <f t="shared" si="197"/>
        <v/>
      </c>
      <c r="AK643" s="22" t="e">
        <f>TRIM(#REF!)</f>
        <v>#REF!</v>
      </c>
      <c r="AL643" s="23" t="e">
        <f>IF(#REF!=0,"",#REF!)</f>
        <v>#REF!</v>
      </c>
      <c r="AM643" s="19" t="e">
        <f>IF(#REF!=0,"",#REF!)</f>
        <v>#REF!</v>
      </c>
      <c r="AN643" s="23" t="e">
        <f>IF($AK643="","",#REF!)</f>
        <v>#REF!</v>
      </c>
      <c r="AO643" s="23" t="e">
        <f t="shared" si="207"/>
        <v>#REF!</v>
      </c>
      <c r="AP643" s="19" t="e">
        <f>IF(#REF!=0,"",#REF!)</f>
        <v>#REF!</v>
      </c>
      <c r="AQ643" s="19" t="e">
        <f>IF(#REF!=0,"",#REF!)</f>
        <v>#REF!</v>
      </c>
      <c r="AR643" s="19" t="e">
        <f>IF(#REF!=0,"",#REF!)</f>
        <v>#REF!</v>
      </c>
      <c r="AS643" s="19" t="e">
        <f>#REF!</f>
        <v>#REF!</v>
      </c>
    </row>
    <row r="644" spans="4:45" ht="19.5" thickTop="1" thickBot="1" x14ac:dyDescent="0.25">
      <c r="D644" s="1" t="str">
        <f t="shared" si="210"/>
        <v/>
      </c>
      <c r="E644" s="1" t="str">
        <f t="shared" si="211"/>
        <v/>
      </c>
      <c r="K644" s="19" t="str">
        <f t="shared" si="198"/>
        <v/>
      </c>
      <c r="L644" s="19">
        <f t="shared" si="208"/>
        <v>10000</v>
      </c>
      <c r="M644" s="22" t="str">
        <f>TRIM(Data!$N641)</f>
        <v>Chujohaku</v>
      </c>
      <c r="N644" s="22" t="str">
        <f>TRIM(Data!$A641)</f>
        <v>Chujohaku</v>
      </c>
      <c r="O644" s="23">
        <f>IF(Data!$B641=0,"",Data!$B641)</f>
        <v>1934</v>
      </c>
      <c r="P644" s="19" t="str">
        <f>IF(Data!$C641=0,"",Data!$C641)</f>
        <v>1</v>
      </c>
      <c r="Q644" s="23" t="str">
        <f>IF($M644="","",Data!$E641)</f>
        <v>L</v>
      </c>
      <c r="R644" s="23" t="str">
        <f t="shared" si="199"/>
        <v>L</v>
      </c>
      <c r="S644" s="23" t="str">
        <f t="shared" si="200"/>
        <v>L</v>
      </c>
      <c r="T644" s="19" t="str">
        <f>IF(Data!$F641=0,"",Data!$F641)</f>
        <v>WHITE</v>
      </c>
      <c r="U644" s="19" t="str">
        <f>IF(Data!$G641=0,"",Data!$G641)</f>
        <v/>
      </c>
      <c r="V644" s="19" t="str">
        <f>IF(Data!$D641=0,"",Data!$D641)</f>
        <v/>
      </c>
      <c r="W644" s="19" t="str">
        <f>Data!$H641</f>
        <v>Japonica</v>
      </c>
      <c r="Y644" s="41" t="e">
        <f t="shared" ref="Y644:Y707" si="212">RANK(Z644,Z$4:Z$3653,1)</f>
        <v>#REF!</v>
      </c>
      <c r="Z644" s="8">
        <f t="shared" si="201"/>
        <v>10000</v>
      </c>
      <c r="AA644" s="8" t="str">
        <f t="shared" si="202"/>
        <v>Chujohaku</v>
      </c>
      <c r="AB644" s="8" t="str">
        <f t="shared" si="203"/>
        <v>L</v>
      </c>
      <c r="AC644" s="8" t="str">
        <f t="shared" si="204"/>
        <v>WHITE</v>
      </c>
      <c r="AD644" s="8" t="str">
        <f t="shared" si="209"/>
        <v/>
      </c>
      <c r="AE644" s="8" t="str">
        <f t="shared" si="205"/>
        <v/>
      </c>
      <c r="AF644" s="5">
        <f t="shared" si="206"/>
        <v>1934</v>
      </c>
      <c r="AG644" s="46">
        <v>641</v>
      </c>
      <c r="AH644" s="47" t="str">
        <f t="shared" ref="AH644:AH707" si="213">IF(ISERROR(VLOOKUP($AG644,$Y$4:$AE$3653,2,FALSE)),"",VLOOKUP($AG644,$Y$4:$AE$3653,3,FALSE))</f>
        <v/>
      </c>
      <c r="AI644" s="48" t="str">
        <f t="shared" ref="AI644:AI707" si="214">IF(ISERROR(VLOOKUP($AG644,$Y$4:$AE$3653,2,FALSE)),"",VLOOKUP($AG644,$Y$4:$AF$3653,8,FALSE))</f>
        <v/>
      </c>
      <c r="AK644" s="22" t="e">
        <f>TRIM(#REF!)</f>
        <v>#REF!</v>
      </c>
      <c r="AL644" s="23" t="e">
        <f>IF(#REF!=0,"",#REF!)</f>
        <v>#REF!</v>
      </c>
      <c r="AM644" s="19" t="e">
        <f>IF(#REF!=0,"",#REF!)</f>
        <v>#REF!</v>
      </c>
      <c r="AN644" s="23" t="e">
        <f>IF($AK644="","",#REF!)</f>
        <v>#REF!</v>
      </c>
      <c r="AO644" s="23" t="e">
        <f t="shared" si="207"/>
        <v>#REF!</v>
      </c>
      <c r="AP644" s="19" t="e">
        <f>IF(#REF!=0,"",#REF!)</f>
        <v>#REF!</v>
      </c>
      <c r="AQ644" s="19" t="e">
        <f>IF(#REF!=0,"",#REF!)</f>
        <v>#REF!</v>
      </c>
      <c r="AR644" s="19" t="e">
        <f>IF(#REF!=0,"",#REF!)</f>
        <v>#REF!</v>
      </c>
      <c r="AS644" s="19" t="e">
        <f>#REF!</f>
        <v>#REF!</v>
      </c>
    </row>
    <row r="645" spans="4:45" ht="19.5" thickTop="1" thickBot="1" x14ac:dyDescent="0.25">
      <c r="D645" s="1" t="str">
        <f t="shared" si="210"/>
        <v/>
      </c>
      <c r="E645" s="1" t="str">
        <f t="shared" si="211"/>
        <v/>
      </c>
      <c r="K645" s="19" t="str">
        <f t="shared" ref="K645:K708" si="215">IF(L645=10000,"",RANK(L645,$L$4:$L$3653,1))</f>
        <v/>
      </c>
      <c r="L645" s="19">
        <f t="shared" si="208"/>
        <v>10000</v>
      </c>
      <c r="M645" s="22" t="str">
        <f>TRIM(Data!$N642)</f>
        <v>Chûjôshiro</v>
      </c>
      <c r="N645" s="22" t="str">
        <f>TRIM(Data!$A642)</f>
        <v>Chûjôshiro (Higo)</v>
      </c>
      <c r="O645" s="23">
        <f>IF(Data!$B642=0,"",Data!$B642)</f>
        <v>1912</v>
      </c>
      <c r="P645" s="19" t="str">
        <f>IF(Data!$C642=0,"",Data!$C642)</f>
        <v/>
      </c>
      <c r="Q645" s="23" t="str">
        <f>IF($M645="","",Data!$E642)</f>
        <v>M</v>
      </c>
      <c r="R645" s="23" t="str">
        <f t="shared" ref="R645:R708" si="216">IF($M645="","",IF($Q645="Min","Min",IF($Q645="Min-S",IF($J$1=1,"S","Min"),IF(OR($Q645="S",$Q645="S-M"),"S",IF(OR($Q645="M",$Q645="M-L"),"M",IF(OR($Q645="L",$Q645="L-VL"),"L",IF($Q645="VL","VL")))))))</f>
        <v>M</v>
      </c>
      <c r="S645" s="23" t="str">
        <f t="shared" ref="S645:S708" si="217">IF($J$1=1,$R645,$Q645)</f>
        <v>M</v>
      </c>
      <c r="T645" s="19" t="str">
        <f>IF(Data!$F642=0,"",Data!$F642)</f>
        <v/>
      </c>
      <c r="U645" s="19" t="str">
        <f>IF(Data!$G642=0,"",Data!$G642)</f>
        <v/>
      </c>
      <c r="V645" s="19" t="str">
        <f>IF(Data!$D642=0,"",Data!$D642)</f>
        <v/>
      </c>
      <c r="W645" s="19" t="str">
        <f>Data!$H642</f>
        <v>Japonica [Higo]</v>
      </c>
      <c r="Y645" s="41" t="e">
        <f t="shared" si="212"/>
        <v>#REF!</v>
      </c>
      <c r="Z645" s="8">
        <f t="shared" ref="Z645:Z708" si="218">IF($V645="ANTIQUE",IF($W645="Japonica",ROW(),10000),10000)</f>
        <v>10000</v>
      </c>
      <c r="AA645" s="8" t="str">
        <f t="shared" ref="AA645:AA708" si="219">$M645</f>
        <v>Chûjôshiro</v>
      </c>
      <c r="AB645" s="8" t="str">
        <f t="shared" ref="AB645:AB708" si="220">$R645</f>
        <v>M</v>
      </c>
      <c r="AC645" s="8" t="str">
        <f t="shared" ref="AC645:AC708" si="221">$T645</f>
        <v/>
      </c>
      <c r="AD645" s="8" t="str">
        <f t="shared" si="209"/>
        <v/>
      </c>
      <c r="AE645" s="8" t="str">
        <f t="shared" ref="AE645:AE708" si="222">$V645</f>
        <v/>
      </c>
      <c r="AF645" s="5">
        <f t="shared" ref="AF645:AF708" si="223">$O645</f>
        <v>1912</v>
      </c>
      <c r="AG645" s="46">
        <v>642</v>
      </c>
      <c r="AH645" s="47" t="str">
        <f t="shared" si="213"/>
        <v/>
      </c>
      <c r="AI645" s="48" t="str">
        <f t="shared" si="214"/>
        <v/>
      </c>
      <c r="AK645" s="22" t="e">
        <f>TRIM(#REF!)</f>
        <v>#REF!</v>
      </c>
      <c r="AL645" s="23" t="e">
        <f>IF(#REF!=0,"",#REF!)</f>
        <v>#REF!</v>
      </c>
      <c r="AM645" s="19" t="e">
        <f>IF(#REF!=0,"",#REF!)</f>
        <v>#REF!</v>
      </c>
      <c r="AN645" s="23" t="e">
        <f>IF($AK645="","",#REF!)</f>
        <v>#REF!</v>
      </c>
      <c r="AO645" s="23" t="e">
        <f t="shared" ref="AO645:AO708" si="224">IF($AK645="","",IF($AN645="Min","Min",IF($AN645="Min-S",IF($J$1=1,"S","Min"),IF(OR($AN645="S",$AN645="S-M"),"S",IF(OR($AN645="M",$AN645="M-L"),"M",IF(OR($AN645="L",$AN645="L-VL"),"L",IF($AN645="VL","VL")))))))</f>
        <v>#REF!</v>
      </c>
      <c r="AP645" s="19" t="e">
        <f>IF(#REF!=0,"",#REF!)</f>
        <v>#REF!</v>
      </c>
      <c r="AQ645" s="19" t="e">
        <f>IF(#REF!=0,"",#REF!)</f>
        <v>#REF!</v>
      </c>
      <c r="AR645" s="19" t="e">
        <f>IF(#REF!=0,"",#REF!)</f>
        <v>#REF!</v>
      </c>
      <c r="AS645" s="19" t="e">
        <f>#REF!</f>
        <v>#REF!</v>
      </c>
    </row>
    <row r="646" spans="4:45" ht="19.5" thickTop="1" thickBot="1" x14ac:dyDescent="0.25">
      <c r="D646" s="1" t="str">
        <f t="shared" si="210"/>
        <v/>
      </c>
      <c r="E646" s="1" t="str">
        <f t="shared" si="211"/>
        <v/>
      </c>
      <c r="K646" s="19" t="str">
        <f t="shared" si="215"/>
        <v/>
      </c>
      <c r="L646" s="19">
        <f t="shared" si="208"/>
        <v>10000</v>
      </c>
      <c r="M646" s="22" t="str">
        <f>TRIM(Data!$N643)</f>
        <v>Chuxiong Gold</v>
      </c>
      <c r="N646" s="22" t="str">
        <f>TRIM(Data!$A643)</f>
        <v>Chuxiong Gold (R)</v>
      </c>
      <c r="O646" s="23">
        <f>IF(Data!$B643=0,"",Data!$B643)</f>
        <v>2004</v>
      </c>
      <c r="P646" s="19" t="str">
        <f>IF(Data!$C643=0,"",Data!$C643)</f>
        <v>1</v>
      </c>
      <c r="Q646" s="23" t="str">
        <f>IF($M646="","",Data!$E643)</f>
        <v>VL</v>
      </c>
      <c r="R646" s="23" t="str">
        <f t="shared" si="216"/>
        <v>VL</v>
      </c>
      <c r="S646" s="23" t="str">
        <f t="shared" si="217"/>
        <v>VL</v>
      </c>
      <c r="T646" s="19" t="str">
        <f>IF(Data!$F643=0,"",Data!$F643)</f>
        <v/>
      </c>
      <c r="U646" s="19" t="str">
        <f>IF(Data!$G643=0,"",Data!$G643)</f>
        <v/>
      </c>
      <c r="V646" s="19" t="str">
        <f>IF(Data!$D643=0,"",Data!$D643)</f>
        <v/>
      </c>
      <c r="W646" s="19" t="str">
        <f>Data!$H643</f>
        <v>Reticulata</v>
      </c>
      <c r="Y646" s="41" t="e">
        <f t="shared" si="212"/>
        <v>#REF!</v>
      </c>
      <c r="Z646" s="8">
        <f t="shared" si="218"/>
        <v>10000</v>
      </c>
      <c r="AA646" s="8" t="str">
        <f t="shared" si="219"/>
        <v>Chuxiong Gold</v>
      </c>
      <c r="AB646" s="8" t="str">
        <f t="shared" si="220"/>
        <v>VL</v>
      </c>
      <c r="AC646" s="8" t="str">
        <f t="shared" si="221"/>
        <v/>
      </c>
      <c r="AD646" s="8" t="str">
        <f t="shared" si="209"/>
        <v/>
      </c>
      <c r="AE646" s="8" t="str">
        <f t="shared" si="222"/>
        <v/>
      </c>
      <c r="AF646" s="5">
        <f t="shared" si="223"/>
        <v>2004</v>
      </c>
      <c r="AG646" s="46">
        <v>643</v>
      </c>
      <c r="AH646" s="47" t="str">
        <f t="shared" si="213"/>
        <v/>
      </c>
      <c r="AI646" s="48" t="str">
        <f t="shared" si="214"/>
        <v/>
      </c>
      <c r="AK646" s="22" t="e">
        <f>TRIM(#REF!)</f>
        <v>#REF!</v>
      </c>
      <c r="AL646" s="23" t="e">
        <f>IF(#REF!=0,"",#REF!)</f>
        <v>#REF!</v>
      </c>
      <c r="AM646" s="19" t="e">
        <f>IF(#REF!=0,"",#REF!)</f>
        <v>#REF!</v>
      </c>
      <c r="AN646" s="23" t="e">
        <f>IF($AK646="","",#REF!)</f>
        <v>#REF!</v>
      </c>
      <c r="AO646" s="23" t="e">
        <f t="shared" si="224"/>
        <v>#REF!</v>
      </c>
      <c r="AP646" s="19" t="e">
        <f>IF(#REF!=0,"",#REF!)</f>
        <v>#REF!</v>
      </c>
      <c r="AQ646" s="19" t="e">
        <f>IF(#REF!=0,"",#REF!)</f>
        <v>#REF!</v>
      </c>
      <c r="AR646" s="19" t="e">
        <f>IF(#REF!=0,"",#REF!)</f>
        <v>#REF!</v>
      </c>
      <c r="AS646" s="19" t="e">
        <f>#REF!</f>
        <v>#REF!</v>
      </c>
    </row>
    <row r="647" spans="4:45" ht="19.5" thickTop="1" thickBot="1" x14ac:dyDescent="0.25">
      <c r="D647" s="1" t="str">
        <f t="shared" si="210"/>
        <v/>
      </c>
      <c r="E647" s="1" t="str">
        <f t="shared" si="211"/>
        <v/>
      </c>
      <c r="K647" s="19" t="str">
        <f t="shared" si="215"/>
        <v/>
      </c>
      <c r="L647" s="19">
        <f t="shared" si="208"/>
        <v>10000</v>
      </c>
      <c r="M647" s="22" t="str">
        <f>TRIM(Data!$N644)</f>
        <v>Cile Mitchell</v>
      </c>
      <c r="N647" s="22" t="str">
        <f>TRIM(Data!$A644)</f>
        <v>Cile Mitchell (H)</v>
      </c>
      <c r="O647" s="23">
        <f>IF(Data!$B644=0,"",Data!$B644)</f>
        <v>1992</v>
      </c>
      <c r="P647" s="19" t="str">
        <f>IF(Data!$C644=0,"",Data!$C644)</f>
        <v>1</v>
      </c>
      <c r="Q647" s="23" t="str">
        <f>IF($M647="","",Data!$E644)</f>
        <v>L</v>
      </c>
      <c r="R647" s="23" t="str">
        <f t="shared" si="216"/>
        <v>L</v>
      </c>
      <c r="S647" s="23" t="str">
        <f t="shared" si="217"/>
        <v>L</v>
      </c>
      <c r="T647" s="19" t="str">
        <f>IF(Data!$F644=0,"",Data!$F644)</f>
        <v/>
      </c>
      <c r="U647" s="19" t="str">
        <f>IF(Data!$G644=0,"",Data!$G644)</f>
        <v/>
      </c>
      <c r="V647" s="19" t="str">
        <f>IF(Data!$D644=0,"",Data!$D644)</f>
        <v/>
      </c>
      <c r="W647" s="19" t="str">
        <f>Data!$H644</f>
        <v>NRH</v>
      </c>
      <c r="Y647" s="41" t="e">
        <f t="shared" si="212"/>
        <v>#REF!</v>
      </c>
      <c r="Z647" s="8">
        <f t="shared" si="218"/>
        <v>10000</v>
      </c>
      <c r="AA647" s="8" t="str">
        <f t="shared" si="219"/>
        <v>Cile Mitchell</v>
      </c>
      <c r="AB647" s="8" t="str">
        <f t="shared" si="220"/>
        <v>L</v>
      </c>
      <c r="AC647" s="8" t="str">
        <f t="shared" si="221"/>
        <v/>
      </c>
      <c r="AD647" s="8" t="str">
        <f t="shared" si="209"/>
        <v/>
      </c>
      <c r="AE647" s="8" t="str">
        <f t="shared" si="222"/>
        <v/>
      </c>
      <c r="AF647" s="5">
        <f t="shared" si="223"/>
        <v>1992</v>
      </c>
      <c r="AG647" s="46">
        <v>644</v>
      </c>
      <c r="AH647" s="47" t="str">
        <f t="shared" si="213"/>
        <v/>
      </c>
      <c r="AI647" s="48" t="str">
        <f t="shared" si="214"/>
        <v/>
      </c>
      <c r="AK647" s="22" t="e">
        <f>TRIM(#REF!)</f>
        <v>#REF!</v>
      </c>
      <c r="AL647" s="23" t="e">
        <f>IF(#REF!=0,"",#REF!)</f>
        <v>#REF!</v>
      </c>
      <c r="AM647" s="19" t="e">
        <f>IF(#REF!=0,"",#REF!)</f>
        <v>#REF!</v>
      </c>
      <c r="AN647" s="23" t="e">
        <f>IF($AK647="","",#REF!)</f>
        <v>#REF!</v>
      </c>
      <c r="AO647" s="23" t="e">
        <f t="shared" si="224"/>
        <v>#REF!</v>
      </c>
      <c r="AP647" s="19" t="e">
        <f>IF(#REF!=0,"",#REF!)</f>
        <v>#REF!</v>
      </c>
      <c r="AQ647" s="19" t="e">
        <f>IF(#REF!=0,"",#REF!)</f>
        <v>#REF!</v>
      </c>
      <c r="AR647" s="19" t="e">
        <f>IF(#REF!=0,"",#REF!)</f>
        <v>#REF!</v>
      </c>
      <c r="AS647" s="19" t="e">
        <f>#REF!</f>
        <v>#REF!</v>
      </c>
    </row>
    <row r="648" spans="4:45" ht="19.5" thickTop="1" thickBot="1" x14ac:dyDescent="0.25">
      <c r="D648" s="1" t="str">
        <f t="shared" si="210"/>
        <v/>
      </c>
      <c r="E648" s="1" t="str">
        <f t="shared" si="211"/>
        <v/>
      </c>
      <c r="K648" s="19" t="str">
        <f t="shared" si="215"/>
        <v/>
      </c>
      <c r="L648" s="19">
        <f t="shared" si="208"/>
        <v>10000</v>
      </c>
      <c r="M648" s="22" t="str">
        <f>TRIM(Data!$N645)</f>
        <v>Cile Watford</v>
      </c>
      <c r="N648" s="22" t="str">
        <f>TRIM(Data!$A645)</f>
        <v>Cile Watford</v>
      </c>
      <c r="O648" s="23">
        <f>IF(Data!$B645=0,"",Data!$B645)</f>
        <v>2009</v>
      </c>
      <c r="P648" s="19" t="str">
        <f>IF(Data!$C645=0,"",Data!$C645)</f>
        <v>1</v>
      </c>
      <c r="Q648" s="23" t="str">
        <f>IF($M648="","",Data!$E645)</f>
        <v>M</v>
      </c>
      <c r="R648" s="23" t="str">
        <f t="shared" si="216"/>
        <v>M</v>
      </c>
      <c r="S648" s="23" t="str">
        <f t="shared" si="217"/>
        <v>M</v>
      </c>
      <c r="T648" s="19" t="str">
        <f>IF(Data!$F645=0,"",Data!$F645)</f>
        <v>WHITE</v>
      </c>
      <c r="U648" s="19" t="str">
        <f>IF(Data!$G645=0,"",Data!$G645)</f>
        <v/>
      </c>
      <c r="V648" s="19" t="str">
        <f>IF(Data!$D645=0,"",Data!$D645)</f>
        <v/>
      </c>
      <c r="W648" s="19" t="str">
        <f>Data!$H645</f>
        <v>Japonica</v>
      </c>
      <c r="Y648" s="41" t="e">
        <f t="shared" si="212"/>
        <v>#REF!</v>
      </c>
      <c r="Z648" s="8">
        <f t="shared" si="218"/>
        <v>10000</v>
      </c>
      <c r="AA648" s="8" t="str">
        <f t="shared" si="219"/>
        <v>Cile Watford</v>
      </c>
      <c r="AB648" s="8" t="str">
        <f t="shared" si="220"/>
        <v>M</v>
      </c>
      <c r="AC648" s="8" t="str">
        <f t="shared" si="221"/>
        <v>WHITE</v>
      </c>
      <c r="AD648" s="8" t="str">
        <f t="shared" si="209"/>
        <v/>
      </c>
      <c r="AE648" s="8" t="str">
        <f t="shared" si="222"/>
        <v/>
      </c>
      <c r="AF648" s="5">
        <f t="shared" si="223"/>
        <v>2009</v>
      </c>
      <c r="AG648" s="46">
        <v>645</v>
      </c>
      <c r="AH648" s="47" t="str">
        <f t="shared" si="213"/>
        <v/>
      </c>
      <c r="AI648" s="48" t="str">
        <f t="shared" si="214"/>
        <v/>
      </c>
      <c r="AK648" s="22" t="e">
        <f>TRIM(#REF!)</f>
        <v>#REF!</v>
      </c>
      <c r="AL648" s="23" t="e">
        <f>IF(#REF!=0,"",#REF!)</f>
        <v>#REF!</v>
      </c>
      <c r="AM648" s="19" t="e">
        <f>IF(#REF!=0,"",#REF!)</f>
        <v>#REF!</v>
      </c>
      <c r="AN648" s="23" t="e">
        <f>IF($AK648="","",#REF!)</f>
        <v>#REF!</v>
      </c>
      <c r="AO648" s="23" t="e">
        <f t="shared" si="224"/>
        <v>#REF!</v>
      </c>
      <c r="AP648" s="19" t="e">
        <f>IF(#REF!=0,"",#REF!)</f>
        <v>#REF!</v>
      </c>
      <c r="AQ648" s="19" t="e">
        <f>IF(#REF!=0,"",#REF!)</f>
        <v>#REF!</v>
      </c>
      <c r="AR648" s="19" t="e">
        <f>IF(#REF!=0,"",#REF!)</f>
        <v>#REF!</v>
      </c>
      <c r="AS648" s="19" t="e">
        <f>#REF!</f>
        <v>#REF!</v>
      </c>
    </row>
    <row r="649" spans="4:45" ht="19.5" thickTop="1" thickBot="1" x14ac:dyDescent="0.25">
      <c r="D649" s="1" t="str">
        <f t="shared" si="210"/>
        <v/>
      </c>
      <c r="E649" s="1" t="str">
        <f t="shared" si="211"/>
        <v/>
      </c>
      <c r="K649" s="19" t="str">
        <f t="shared" si="215"/>
        <v/>
      </c>
      <c r="L649" s="19">
        <f t="shared" si="208"/>
        <v>10000</v>
      </c>
      <c r="M649" s="22" t="str">
        <f>TRIM(Data!$N646)</f>
        <v>Cinderella</v>
      </c>
      <c r="N649" s="22" t="str">
        <f>TRIM(Data!$A646)</f>
        <v>Cinderella</v>
      </c>
      <c r="O649" s="23">
        <f>IF(Data!$B646=0,"",Data!$B646)</f>
        <v>1955</v>
      </c>
      <c r="P649" s="19" t="str">
        <f>IF(Data!$C646=0,"",Data!$C646)</f>
        <v>1</v>
      </c>
      <c r="Q649" s="23" t="str">
        <f>IF($M649="","",Data!$E646)</f>
        <v>M</v>
      </c>
      <c r="R649" s="23" t="str">
        <f t="shared" si="216"/>
        <v>M</v>
      </c>
      <c r="S649" s="23" t="str">
        <f t="shared" si="217"/>
        <v>M</v>
      </c>
      <c r="T649" s="19" t="str">
        <f>IF(Data!$F646=0,"",Data!$F646)</f>
        <v/>
      </c>
      <c r="U649" s="19" t="str">
        <f>IF(Data!$G646=0,"",Data!$G646)</f>
        <v/>
      </c>
      <c r="V649" s="19" t="str">
        <f>IF(Data!$D646=0,"",Data!$D646)</f>
        <v/>
      </c>
      <c r="W649" s="19" t="str">
        <f>Data!$H646</f>
        <v>Japonica</v>
      </c>
      <c r="Y649" s="41" t="e">
        <f t="shared" si="212"/>
        <v>#REF!</v>
      </c>
      <c r="Z649" s="8">
        <f t="shared" si="218"/>
        <v>10000</v>
      </c>
      <c r="AA649" s="8" t="str">
        <f t="shared" si="219"/>
        <v>Cinderella</v>
      </c>
      <c r="AB649" s="8" t="str">
        <f t="shared" si="220"/>
        <v>M</v>
      </c>
      <c r="AC649" s="8" t="str">
        <f t="shared" si="221"/>
        <v/>
      </c>
      <c r="AD649" s="8" t="str">
        <f t="shared" si="209"/>
        <v/>
      </c>
      <c r="AE649" s="8" t="str">
        <f t="shared" si="222"/>
        <v/>
      </c>
      <c r="AF649" s="5">
        <f t="shared" si="223"/>
        <v>1955</v>
      </c>
      <c r="AG649" s="46">
        <v>646</v>
      </c>
      <c r="AH649" s="47" t="str">
        <f t="shared" si="213"/>
        <v/>
      </c>
      <c r="AI649" s="48" t="str">
        <f t="shared" si="214"/>
        <v/>
      </c>
      <c r="AK649" s="22" t="e">
        <f>TRIM(#REF!)</f>
        <v>#REF!</v>
      </c>
      <c r="AL649" s="23" t="e">
        <f>IF(#REF!=0,"",#REF!)</f>
        <v>#REF!</v>
      </c>
      <c r="AM649" s="19" t="e">
        <f>IF(#REF!=0,"",#REF!)</f>
        <v>#REF!</v>
      </c>
      <c r="AN649" s="23" t="e">
        <f>IF($AK649="","",#REF!)</f>
        <v>#REF!</v>
      </c>
      <c r="AO649" s="23" t="e">
        <f t="shared" si="224"/>
        <v>#REF!</v>
      </c>
      <c r="AP649" s="19" t="e">
        <f>IF(#REF!=0,"",#REF!)</f>
        <v>#REF!</v>
      </c>
      <c r="AQ649" s="19" t="e">
        <f>IF(#REF!=0,"",#REF!)</f>
        <v>#REF!</v>
      </c>
      <c r="AR649" s="19" t="e">
        <f>IF(#REF!=0,"",#REF!)</f>
        <v>#REF!</v>
      </c>
      <c r="AS649" s="19" t="e">
        <f>#REF!</f>
        <v>#REF!</v>
      </c>
    </row>
    <row r="650" spans="4:45" ht="19.5" thickTop="1" thickBot="1" x14ac:dyDescent="0.25">
      <c r="D650" s="1" t="str">
        <f t="shared" si="210"/>
        <v/>
      </c>
      <c r="E650" s="1" t="str">
        <f t="shared" si="211"/>
        <v/>
      </c>
      <c r="K650" s="19" t="str">
        <f t="shared" si="215"/>
        <v/>
      </c>
      <c r="L650" s="19">
        <f t="shared" si="208"/>
        <v>10000</v>
      </c>
      <c r="M650" s="22" t="str">
        <f>TRIM(Data!$N647)</f>
        <v>Cindy Kendrick</v>
      </c>
      <c r="N650" s="22" t="str">
        <f>TRIM(Data!$A647)</f>
        <v>Cindy Kendrick (R)</v>
      </c>
      <c r="O650" s="23">
        <f>IF(Data!$B647=0,"",Data!$B647)</f>
        <v>2008</v>
      </c>
      <c r="P650" s="19" t="str">
        <f>IF(Data!$C647=0,"",Data!$C647)</f>
        <v>1</v>
      </c>
      <c r="Q650" s="23" t="str">
        <f>IF($M650="","",Data!$E647)</f>
        <v>VL</v>
      </c>
      <c r="R650" s="23" t="str">
        <f t="shared" si="216"/>
        <v>VL</v>
      </c>
      <c r="S650" s="23" t="str">
        <f t="shared" si="217"/>
        <v>VL</v>
      </c>
      <c r="T650" s="19" t="str">
        <f>IF(Data!$F647=0,"",Data!$F647)</f>
        <v/>
      </c>
      <c r="U650" s="19" t="str">
        <f>IF(Data!$G647=0,"",Data!$G647)</f>
        <v/>
      </c>
      <c r="V650" s="19" t="str">
        <f>IF(Data!$D647=0,"",Data!$D647)</f>
        <v/>
      </c>
      <c r="W650" s="19" t="str">
        <f>Data!$H647</f>
        <v>Reticulata</v>
      </c>
      <c r="Y650" s="41" t="e">
        <f t="shared" si="212"/>
        <v>#REF!</v>
      </c>
      <c r="Z650" s="8">
        <f t="shared" si="218"/>
        <v>10000</v>
      </c>
      <c r="AA650" s="8" t="str">
        <f t="shared" si="219"/>
        <v>Cindy Kendrick</v>
      </c>
      <c r="AB650" s="8" t="str">
        <f t="shared" si="220"/>
        <v>VL</v>
      </c>
      <c r="AC650" s="8" t="str">
        <f t="shared" si="221"/>
        <v/>
      </c>
      <c r="AD650" s="8" t="str">
        <f t="shared" si="209"/>
        <v/>
      </c>
      <c r="AE650" s="8" t="str">
        <f t="shared" si="222"/>
        <v/>
      </c>
      <c r="AF650" s="5">
        <f t="shared" si="223"/>
        <v>2008</v>
      </c>
      <c r="AG650" s="46">
        <v>647</v>
      </c>
      <c r="AH650" s="47" t="str">
        <f t="shared" si="213"/>
        <v/>
      </c>
      <c r="AI650" s="48" t="str">
        <f t="shared" si="214"/>
        <v/>
      </c>
      <c r="AK650" s="22" t="e">
        <f>TRIM(#REF!)</f>
        <v>#REF!</v>
      </c>
      <c r="AL650" s="23" t="e">
        <f>IF(#REF!=0,"",#REF!)</f>
        <v>#REF!</v>
      </c>
      <c r="AM650" s="19" t="e">
        <f>IF(#REF!=0,"",#REF!)</f>
        <v>#REF!</v>
      </c>
      <c r="AN650" s="23" t="e">
        <f>IF($AK650="","",#REF!)</f>
        <v>#REF!</v>
      </c>
      <c r="AO650" s="23" t="e">
        <f t="shared" si="224"/>
        <v>#REF!</v>
      </c>
      <c r="AP650" s="19" t="e">
        <f>IF(#REF!=0,"",#REF!)</f>
        <v>#REF!</v>
      </c>
      <c r="AQ650" s="19" t="e">
        <f>IF(#REF!=0,"",#REF!)</f>
        <v>#REF!</v>
      </c>
      <c r="AR650" s="19" t="e">
        <f>IF(#REF!=0,"",#REF!)</f>
        <v>#REF!</v>
      </c>
      <c r="AS650" s="19" t="e">
        <f>#REF!</f>
        <v>#REF!</v>
      </c>
    </row>
    <row r="651" spans="4:45" ht="19.5" thickTop="1" thickBot="1" x14ac:dyDescent="0.25">
      <c r="D651" s="1" t="str">
        <f t="shared" si="210"/>
        <v/>
      </c>
      <c r="E651" s="1" t="str">
        <f t="shared" si="211"/>
        <v/>
      </c>
      <c r="K651" s="19" t="str">
        <f t="shared" si="215"/>
        <v/>
      </c>
      <c r="L651" s="19">
        <f t="shared" si="208"/>
        <v>10000</v>
      </c>
      <c r="M651" s="22" t="str">
        <f>TRIM(Data!$N648)</f>
        <v>Cinnamon Cindy</v>
      </c>
      <c r="N651" s="22" t="str">
        <f>TRIM(Data!$A648)</f>
        <v>Cinnamon Cindy (H)</v>
      </c>
      <c r="O651" s="23">
        <f>IF(Data!$B648=0,"",Data!$B648)</f>
        <v>1973</v>
      </c>
      <c r="P651" s="19" t="str">
        <f>IF(Data!$C648=0,"",Data!$C648)</f>
        <v>1</v>
      </c>
      <c r="Q651" s="23" t="str">
        <f>IF($M651="","",Data!$E648)</f>
        <v>Min</v>
      </c>
      <c r="R651" s="23" t="str">
        <f t="shared" si="216"/>
        <v>Min</v>
      </c>
      <c r="S651" s="23" t="str">
        <f t="shared" si="217"/>
        <v>Min</v>
      </c>
      <c r="T651" s="19" t="str">
        <f>IF(Data!$F648=0,"",Data!$F648)</f>
        <v/>
      </c>
      <c r="U651" s="19" t="str">
        <f>IF(Data!$G648=0,"",Data!$G648)</f>
        <v/>
      </c>
      <c r="V651" s="19" t="str">
        <f>IF(Data!$D648=0,"",Data!$D648)</f>
        <v/>
      </c>
      <c r="W651" s="19" t="str">
        <f>Data!$H648</f>
        <v>NRH</v>
      </c>
      <c r="Y651" s="41" t="e">
        <f t="shared" si="212"/>
        <v>#REF!</v>
      </c>
      <c r="Z651" s="8">
        <f t="shared" si="218"/>
        <v>10000</v>
      </c>
      <c r="AA651" s="8" t="str">
        <f t="shared" si="219"/>
        <v>Cinnamon Cindy</v>
      </c>
      <c r="AB651" s="8" t="str">
        <f t="shared" si="220"/>
        <v>Min</v>
      </c>
      <c r="AC651" s="8" t="str">
        <f t="shared" si="221"/>
        <v/>
      </c>
      <c r="AD651" s="8" t="str">
        <f t="shared" si="209"/>
        <v/>
      </c>
      <c r="AE651" s="8" t="str">
        <f t="shared" si="222"/>
        <v/>
      </c>
      <c r="AF651" s="5">
        <f t="shared" si="223"/>
        <v>1973</v>
      </c>
      <c r="AG651" s="46">
        <v>648</v>
      </c>
      <c r="AH651" s="47" t="str">
        <f t="shared" si="213"/>
        <v/>
      </c>
      <c r="AI651" s="48" t="str">
        <f t="shared" si="214"/>
        <v/>
      </c>
      <c r="AK651" s="22" t="e">
        <f>TRIM(#REF!)</f>
        <v>#REF!</v>
      </c>
      <c r="AL651" s="23" t="e">
        <f>IF(#REF!=0,"",#REF!)</f>
        <v>#REF!</v>
      </c>
      <c r="AM651" s="19" t="e">
        <f>IF(#REF!=0,"",#REF!)</f>
        <v>#REF!</v>
      </c>
      <c r="AN651" s="23" t="e">
        <f>IF($AK651="","",#REF!)</f>
        <v>#REF!</v>
      </c>
      <c r="AO651" s="23" t="e">
        <f t="shared" si="224"/>
        <v>#REF!</v>
      </c>
      <c r="AP651" s="19" t="e">
        <f>IF(#REF!=0,"",#REF!)</f>
        <v>#REF!</v>
      </c>
      <c r="AQ651" s="19" t="e">
        <f>IF(#REF!=0,"",#REF!)</f>
        <v>#REF!</v>
      </c>
      <c r="AR651" s="19" t="e">
        <f>IF(#REF!=0,"",#REF!)</f>
        <v>#REF!</v>
      </c>
      <c r="AS651" s="19" t="e">
        <f>#REF!</f>
        <v>#REF!</v>
      </c>
    </row>
    <row r="652" spans="4:45" ht="19.5" thickTop="1" thickBot="1" x14ac:dyDescent="0.25">
      <c r="D652" s="1" t="str">
        <f t="shared" si="210"/>
        <v/>
      </c>
      <c r="E652" s="1" t="str">
        <f t="shared" si="211"/>
        <v/>
      </c>
      <c r="K652" s="19" t="str">
        <f t="shared" si="215"/>
        <v/>
      </c>
      <c r="L652" s="19">
        <f t="shared" si="208"/>
        <v>10000</v>
      </c>
      <c r="M652" s="22" t="str">
        <f>TRIM(Data!$N649)</f>
        <v>Cinnamon Scentsation</v>
      </c>
      <c r="N652" s="22" t="str">
        <f>TRIM(Data!$A649)</f>
        <v>Cinnamon Scentsation (H)</v>
      </c>
      <c r="O652" s="23">
        <f>IF(Data!$B649=0,"",Data!$B649)</f>
        <v>1995</v>
      </c>
      <c r="P652" s="19" t="str">
        <f>IF(Data!$C649=0,"",Data!$C649)</f>
        <v>1</v>
      </c>
      <c r="Q652" s="23" t="str">
        <f>IF($M652="","",Data!$E649)</f>
        <v>S</v>
      </c>
      <c r="R652" s="23" t="str">
        <f t="shared" si="216"/>
        <v>S</v>
      </c>
      <c r="S652" s="23" t="str">
        <f t="shared" si="217"/>
        <v>S</v>
      </c>
      <c r="T652" s="19" t="str">
        <f>IF(Data!$F649=0,"",Data!$F649)</f>
        <v/>
      </c>
      <c r="U652" s="19" t="str">
        <f>IF(Data!$G649=0,"",Data!$G649)</f>
        <v/>
      </c>
      <c r="V652" s="19" t="str">
        <f>IF(Data!$D649=0,"",Data!$D649)</f>
        <v/>
      </c>
      <c r="W652" s="19" t="str">
        <f>Data!$H649</f>
        <v>NRH</v>
      </c>
      <c r="Y652" s="41" t="e">
        <f t="shared" si="212"/>
        <v>#REF!</v>
      </c>
      <c r="Z652" s="8">
        <f t="shared" si="218"/>
        <v>10000</v>
      </c>
      <c r="AA652" s="8" t="str">
        <f t="shared" si="219"/>
        <v>Cinnamon Scentsation</v>
      </c>
      <c r="AB652" s="8" t="str">
        <f t="shared" si="220"/>
        <v>S</v>
      </c>
      <c r="AC652" s="8" t="str">
        <f t="shared" si="221"/>
        <v/>
      </c>
      <c r="AD652" s="8" t="str">
        <f t="shared" si="209"/>
        <v/>
      </c>
      <c r="AE652" s="8" t="str">
        <f t="shared" si="222"/>
        <v/>
      </c>
      <c r="AF652" s="5">
        <f t="shared" si="223"/>
        <v>1995</v>
      </c>
      <c r="AG652" s="46">
        <v>649</v>
      </c>
      <c r="AH652" s="47" t="str">
        <f t="shared" si="213"/>
        <v/>
      </c>
      <c r="AI652" s="48" t="str">
        <f t="shared" si="214"/>
        <v/>
      </c>
      <c r="AK652" s="22" t="e">
        <f>TRIM(#REF!)</f>
        <v>#REF!</v>
      </c>
      <c r="AL652" s="23" t="e">
        <f>IF(#REF!=0,"",#REF!)</f>
        <v>#REF!</v>
      </c>
      <c r="AM652" s="19" t="e">
        <f>IF(#REF!=0,"",#REF!)</f>
        <v>#REF!</v>
      </c>
      <c r="AN652" s="23" t="e">
        <f>IF($AK652="","",#REF!)</f>
        <v>#REF!</v>
      </c>
      <c r="AO652" s="23" t="e">
        <f t="shared" si="224"/>
        <v>#REF!</v>
      </c>
      <c r="AP652" s="19" t="e">
        <f>IF(#REF!=0,"",#REF!)</f>
        <v>#REF!</v>
      </c>
      <c r="AQ652" s="19" t="e">
        <f>IF(#REF!=0,"",#REF!)</f>
        <v>#REF!</v>
      </c>
      <c r="AR652" s="19" t="e">
        <f>IF(#REF!=0,"",#REF!)</f>
        <v>#REF!</v>
      </c>
      <c r="AS652" s="19" t="e">
        <f>#REF!</f>
        <v>#REF!</v>
      </c>
    </row>
    <row r="653" spans="4:45" ht="19.5" thickTop="1" thickBot="1" x14ac:dyDescent="0.25">
      <c r="D653" s="1" t="str">
        <f t="shared" si="210"/>
        <v/>
      </c>
      <c r="E653" s="1" t="str">
        <f t="shared" si="211"/>
        <v/>
      </c>
      <c r="K653" s="19" t="str">
        <f t="shared" si="215"/>
        <v/>
      </c>
      <c r="L653" s="19">
        <f t="shared" si="208"/>
        <v>10000</v>
      </c>
      <c r="M653" s="22" t="str">
        <f>TRIM(Data!$N650)</f>
        <v>Circus</v>
      </c>
      <c r="N653" s="22" t="str">
        <f>TRIM(Data!$A650)</f>
        <v>Circus</v>
      </c>
      <c r="O653" s="23">
        <f>IF(Data!$B650=0,"",Data!$B650)</f>
        <v>2020</v>
      </c>
      <c r="P653" s="19" t="str">
        <f>IF(Data!$C650=0,"",Data!$C650)</f>
        <v>1</v>
      </c>
      <c r="Q653" s="23" t="str">
        <f>IF($M653="","",Data!$E650)</f>
        <v>L-VL</v>
      </c>
      <c r="R653" s="23" t="str">
        <f t="shared" si="216"/>
        <v>L</v>
      </c>
      <c r="S653" s="23" t="str">
        <f t="shared" si="217"/>
        <v>L</v>
      </c>
      <c r="T653" s="19" t="str">
        <f>IF(Data!$F650=0,"",Data!$F650)</f>
        <v/>
      </c>
      <c r="U653" s="19" t="str">
        <f>IF(Data!$G650=0,"",Data!$G650)</f>
        <v/>
      </c>
      <c r="V653" s="19" t="str">
        <f>IF(Data!$D650=0,"",Data!$D650)</f>
        <v/>
      </c>
      <c r="W653" s="19" t="str">
        <f>Data!$H650</f>
        <v>Japonica</v>
      </c>
      <c r="Y653" s="41" t="e">
        <f t="shared" si="212"/>
        <v>#REF!</v>
      </c>
      <c r="Z653" s="8">
        <f t="shared" si="218"/>
        <v>10000</v>
      </c>
      <c r="AA653" s="8" t="str">
        <f t="shared" si="219"/>
        <v>Circus</v>
      </c>
      <c r="AB653" s="8" t="str">
        <f t="shared" si="220"/>
        <v>L</v>
      </c>
      <c r="AC653" s="8" t="str">
        <f t="shared" si="221"/>
        <v/>
      </c>
      <c r="AD653" s="8" t="str">
        <f t="shared" si="209"/>
        <v/>
      </c>
      <c r="AE653" s="8" t="str">
        <f t="shared" si="222"/>
        <v/>
      </c>
      <c r="AF653" s="5">
        <f t="shared" si="223"/>
        <v>2020</v>
      </c>
      <c r="AG653" s="46">
        <v>650</v>
      </c>
      <c r="AH653" s="47" t="str">
        <f t="shared" si="213"/>
        <v/>
      </c>
      <c r="AI653" s="48" t="str">
        <f t="shared" si="214"/>
        <v/>
      </c>
      <c r="AK653" s="22" t="e">
        <f>TRIM(#REF!)</f>
        <v>#REF!</v>
      </c>
      <c r="AL653" s="23" t="e">
        <f>IF(#REF!=0,"",#REF!)</f>
        <v>#REF!</v>
      </c>
      <c r="AM653" s="19" t="e">
        <f>IF(#REF!=0,"",#REF!)</f>
        <v>#REF!</v>
      </c>
      <c r="AN653" s="23" t="e">
        <f>IF($AK653="","",#REF!)</f>
        <v>#REF!</v>
      </c>
      <c r="AO653" s="23" t="e">
        <f t="shared" si="224"/>
        <v>#REF!</v>
      </c>
      <c r="AP653" s="19" t="e">
        <f>IF(#REF!=0,"",#REF!)</f>
        <v>#REF!</v>
      </c>
      <c r="AQ653" s="19" t="e">
        <f>IF(#REF!=0,"",#REF!)</f>
        <v>#REF!</v>
      </c>
      <c r="AR653" s="19" t="e">
        <f>IF(#REF!=0,"",#REF!)</f>
        <v>#REF!</v>
      </c>
      <c r="AS653" s="19" t="e">
        <f>#REF!</f>
        <v>#REF!</v>
      </c>
    </row>
    <row r="654" spans="4:45" ht="19.5" thickTop="1" thickBot="1" x14ac:dyDescent="0.25">
      <c r="D654" s="1" t="str">
        <f t="shared" si="210"/>
        <v/>
      </c>
      <c r="E654" s="1" t="str">
        <f t="shared" si="211"/>
        <v/>
      </c>
      <c r="K654" s="19" t="str">
        <f t="shared" si="215"/>
        <v/>
      </c>
      <c r="L654" s="19">
        <f t="shared" si="208"/>
        <v>10000</v>
      </c>
      <c r="M654" s="22" t="str">
        <f>TRIM(Data!$N651)</f>
        <v>Circus Girl</v>
      </c>
      <c r="N654" s="22" t="str">
        <f>TRIM(Data!$A651)</f>
        <v>Circus Girl</v>
      </c>
      <c r="O654" s="23">
        <f>IF(Data!$B651=0,"",Data!$B651)</f>
        <v>1958</v>
      </c>
      <c r="P654" s="19" t="str">
        <f>IF(Data!$C651=0,"",Data!$C651)</f>
        <v>1</v>
      </c>
      <c r="Q654" s="23" t="str">
        <f>IF($M654="","",Data!$E651)</f>
        <v>L</v>
      </c>
      <c r="R654" s="23" t="str">
        <f t="shared" si="216"/>
        <v>L</v>
      </c>
      <c r="S654" s="23" t="str">
        <f t="shared" si="217"/>
        <v>L</v>
      </c>
      <c r="T654" s="19" t="str">
        <f>IF(Data!$F651=0,"",Data!$F651)</f>
        <v/>
      </c>
      <c r="U654" s="19" t="str">
        <f>IF(Data!$G651=0,"",Data!$G651)</f>
        <v/>
      </c>
      <c r="V654" s="19" t="str">
        <f>IF(Data!$D651=0,"",Data!$D651)</f>
        <v/>
      </c>
      <c r="W654" s="19" t="str">
        <f>Data!$H651</f>
        <v>Japonica</v>
      </c>
      <c r="Y654" s="41" t="e">
        <f t="shared" si="212"/>
        <v>#REF!</v>
      </c>
      <c r="Z654" s="8">
        <f t="shared" si="218"/>
        <v>10000</v>
      </c>
      <c r="AA654" s="8" t="str">
        <f t="shared" si="219"/>
        <v>Circus Girl</v>
      </c>
      <c r="AB654" s="8" t="str">
        <f t="shared" si="220"/>
        <v>L</v>
      </c>
      <c r="AC654" s="8" t="str">
        <f t="shared" si="221"/>
        <v/>
      </c>
      <c r="AD654" s="8" t="str">
        <f t="shared" si="209"/>
        <v/>
      </c>
      <c r="AE654" s="8" t="str">
        <f t="shared" si="222"/>
        <v/>
      </c>
      <c r="AF654" s="5">
        <f t="shared" si="223"/>
        <v>1958</v>
      </c>
      <c r="AG654" s="46">
        <v>651</v>
      </c>
      <c r="AH654" s="47" t="str">
        <f t="shared" si="213"/>
        <v/>
      </c>
      <c r="AI654" s="48" t="str">
        <f t="shared" si="214"/>
        <v/>
      </c>
      <c r="AK654" s="22" t="e">
        <f>TRIM(#REF!)</f>
        <v>#REF!</v>
      </c>
      <c r="AL654" s="23" t="e">
        <f>IF(#REF!=0,"",#REF!)</f>
        <v>#REF!</v>
      </c>
      <c r="AM654" s="19" t="e">
        <f>IF(#REF!=0,"",#REF!)</f>
        <v>#REF!</v>
      </c>
      <c r="AN654" s="23" t="e">
        <f>IF($AK654="","",#REF!)</f>
        <v>#REF!</v>
      </c>
      <c r="AO654" s="23" t="e">
        <f t="shared" si="224"/>
        <v>#REF!</v>
      </c>
      <c r="AP654" s="19" t="e">
        <f>IF(#REF!=0,"",#REF!)</f>
        <v>#REF!</v>
      </c>
      <c r="AQ654" s="19" t="e">
        <f>IF(#REF!=0,"",#REF!)</f>
        <v>#REF!</v>
      </c>
      <c r="AR654" s="19" t="e">
        <f>IF(#REF!=0,"",#REF!)</f>
        <v>#REF!</v>
      </c>
      <c r="AS654" s="19" t="e">
        <f>#REF!</f>
        <v>#REF!</v>
      </c>
    </row>
    <row r="655" spans="4:45" ht="19.5" thickTop="1" thickBot="1" x14ac:dyDescent="0.25">
      <c r="D655" s="1" t="str">
        <f t="shared" si="210"/>
        <v/>
      </c>
      <c r="E655" s="1" t="str">
        <f t="shared" si="211"/>
        <v/>
      </c>
      <c r="K655" s="19" t="str">
        <f t="shared" si="215"/>
        <v/>
      </c>
      <c r="L655" s="19">
        <f t="shared" si="208"/>
        <v>10000</v>
      </c>
      <c r="M655" s="22" t="str">
        <f>TRIM(Data!$N652)</f>
        <v>Cissy Purvis</v>
      </c>
      <c r="N655" s="22" t="str">
        <f>TRIM(Data!$A652)</f>
        <v>Cissy Purvis</v>
      </c>
      <c r="O655" s="23">
        <f>IF(Data!$B652=0,"",Data!$B652)</f>
        <v>1979</v>
      </c>
      <c r="P655" s="19" t="str">
        <f>IF(Data!$C652=0,"",Data!$C652)</f>
        <v/>
      </c>
      <c r="Q655" s="23" t="str">
        <f>IF($M655="","",Data!$E652)</f>
        <v>L</v>
      </c>
      <c r="R655" s="23" t="str">
        <f t="shared" si="216"/>
        <v>L</v>
      </c>
      <c r="S655" s="23" t="str">
        <f t="shared" si="217"/>
        <v>L</v>
      </c>
      <c r="T655" s="19" t="str">
        <f>IF(Data!$F652=0,"",Data!$F652)</f>
        <v/>
      </c>
      <c r="U655" s="19" t="str">
        <f>IF(Data!$G652=0,"",Data!$G652)</f>
        <v/>
      </c>
      <c r="V655" s="19" t="str">
        <f>IF(Data!$D652=0,"",Data!$D652)</f>
        <v/>
      </c>
      <c r="W655" s="19" t="str">
        <f>Data!$H652</f>
        <v>Japonica</v>
      </c>
      <c r="Y655" s="41" t="e">
        <f t="shared" si="212"/>
        <v>#REF!</v>
      </c>
      <c r="Z655" s="8">
        <f t="shared" si="218"/>
        <v>10000</v>
      </c>
      <c r="AA655" s="8" t="str">
        <f t="shared" si="219"/>
        <v>Cissy Purvis</v>
      </c>
      <c r="AB655" s="8" t="str">
        <f t="shared" si="220"/>
        <v>L</v>
      </c>
      <c r="AC655" s="8" t="str">
        <f t="shared" si="221"/>
        <v/>
      </c>
      <c r="AD655" s="8" t="str">
        <f t="shared" si="209"/>
        <v/>
      </c>
      <c r="AE655" s="8" t="str">
        <f t="shared" si="222"/>
        <v/>
      </c>
      <c r="AF655" s="5">
        <f t="shared" si="223"/>
        <v>1979</v>
      </c>
      <c r="AG655" s="46">
        <v>652</v>
      </c>
      <c r="AH655" s="47" t="str">
        <f t="shared" si="213"/>
        <v/>
      </c>
      <c r="AI655" s="48" t="str">
        <f t="shared" si="214"/>
        <v/>
      </c>
      <c r="AK655" s="22" t="e">
        <f>TRIM(#REF!)</f>
        <v>#REF!</v>
      </c>
      <c r="AL655" s="23" t="e">
        <f>IF(#REF!=0,"",#REF!)</f>
        <v>#REF!</v>
      </c>
      <c r="AM655" s="19" t="e">
        <f>IF(#REF!=0,"",#REF!)</f>
        <v>#REF!</v>
      </c>
      <c r="AN655" s="23" t="e">
        <f>IF($AK655="","",#REF!)</f>
        <v>#REF!</v>
      </c>
      <c r="AO655" s="23" t="e">
        <f t="shared" si="224"/>
        <v>#REF!</v>
      </c>
      <c r="AP655" s="19" t="e">
        <f>IF(#REF!=0,"",#REF!)</f>
        <v>#REF!</v>
      </c>
      <c r="AQ655" s="19" t="e">
        <f>IF(#REF!=0,"",#REF!)</f>
        <v>#REF!</v>
      </c>
      <c r="AR655" s="19" t="e">
        <f>IF(#REF!=0,"",#REF!)</f>
        <v>#REF!</v>
      </c>
      <c r="AS655" s="19" t="e">
        <f>#REF!</f>
        <v>#REF!</v>
      </c>
    </row>
    <row r="656" spans="4:45" ht="19.5" thickTop="1" thickBot="1" x14ac:dyDescent="0.25">
      <c r="D656" s="1" t="str">
        <f t="shared" si="210"/>
        <v/>
      </c>
      <c r="E656" s="1" t="str">
        <f t="shared" si="211"/>
        <v/>
      </c>
      <c r="K656" s="19" t="str">
        <f t="shared" si="215"/>
        <v/>
      </c>
      <c r="L656" s="19">
        <f t="shared" si="208"/>
        <v>10000</v>
      </c>
      <c r="M656" s="22" t="str">
        <f>TRIM(Data!$N653)</f>
        <v>City of Newberg</v>
      </c>
      <c r="N656" s="22" t="str">
        <f>TRIM(Data!$A653)</f>
        <v>City of Newberg (R)</v>
      </c>
      <c r="O656" s="23">
        <f>IF(Data!$B653=0,"",Data!$B653)</f>
        <v>2018</v>
      </c>
      <c r="P656" s="19" t="str">
        <f>IF(Data!$C653=0,"",Data!$C653)</f>
        <v>1</v>
      </c>
      <c r="Q656" s="23" t="str">
        <f>IF($M656="","",Data!$E653)</f>
        <v>VL</v>
      </c>
      <c r="R656" s="23" t="str">
        <f t="shared" si="216"/>
        <v>VL</v>
      </c>
      <c r="S656" s="23" t="str">
        <f t="shared" si="217"/>
        <v>VL</v>
      </c>
      <c r="T656" s="19" t="str">
        <f>IF(Data!$F653=0,"",Data!$F653)</f>
        <v/>
      </c>
      <c r="U656" s="19" t="str">
        <f>IF(Data!$G653=0,"",Data!$G653)</f>
        <v/>
      </c>
      <c r="V656" s="19" t="str">
        <f>IF(Data!$D653=0,"",Data!$D653)</f>
        <v/>
      </c>
      <c r="W656" s="19" t="str">
        <f>Data!$H653</f>
        <v>Reticulata</v>
      </c>
      <c r="Y656" s="41" t="e">
        <f t="shared" si="212"/>
        <v>#REF!</v>
      </c>
      <c r="Z656" s="8">
        <f t="shared" si="218"/>
        <v>10000</v>
      </c>
      <c r="AA656" s="8" t="str">
        <f t="shared" si="219"/>
        <v>City of Newberg</v>
      </c>
      <c r="AB656" s="8" t="str">
        <f t="shared" si="220"/>
        <v>VL</v>
      </c>
      <c r="AC656" s="8" t="str">
        <f t="shared" si="221"/>
        <v/>
      </c>
      <c r="AD656" s="8" t="str">
        <f t="shared" si="209"/>
        <v/>
      </c>
      <c r="AE656" s="8" t="str">
        <f t="shared" si="222"/>
        <v/>
      </c>
      <c r="AF656" s="5">
        <f t="shared" si="223"/>
        <v>2018</v>
      </c>
      <c r="AG656" s="46">
        <v>653</v>
      </c>
      <c r="AH656" s="47" t="str">
        <f t="shared" si="213"/>
        <v/>
      </c>
      <c r="AI656" s="48" t="str">
        <f t="shared" si="214"/>
        <v/>
      </c>
      <c r="AK656" s="22" t="e">
        <f>TRIM(#REF!)</f>
        <v>#REF!</v>
      </c>
      <c r="AL656" s="23" t="e">
        <f>IF(#REF!=0,"",#REF!)</f>
        <v>#REF!</v>
      </c>
      <c r="AM656" s="19" t="e">
        <f>IF(#REF!=0,"",#REF!)</f>
        <v>#REF!</v>
      </c>
      <c r="AN656" s="23" t="e">
        <f>IF($AK656="","",#REF!)</f>
        <v>#REF!</v>
      </c>
      <c r="AO656" s="23" t="e">
        <f t="shared" si="224"/>
        <v>#REF!</v>
      </c>
      <c r="AP656" s="19" t="e">
        <f>IF(#REF!=0,"",#REF!)</f>
        <v>#REF!</v>
      </c>
      <c r="AQ656" s="19" t="e">
        <f>IF(#REF!=0,"",#REF!)</f>
        <v>#REF!</v>
      </c>
      <c r="AR656" s="19" t="e">
        <f>IF(#REF!=0,"",#REF!)</f>
        <v>#REF!</v>
      </c>
      <c r="AS656" s="19" t="e">
        <f>#REF!</f>
        <v>#REF!</v>
      </c>
    </row>
    <row r="657" spans="4:45" ht="19.5" thickTop="1" thickBot="1" x14ac:dyDescent="0.25">
      <c r="D657" s="1" t="str">
        <f t="shared" si="210"/>
        <v/>
      </c>
      <c r="E657" s="1" t="str">
        <f t="shared" si="211"/>
        <v/>
      </c>
      <c r="K657" s="19" t="str">
        <f t="shared" si="215"/>
        <v/>
      </c>
      <c r="L657" s="19">
        <f t="shared" si="208"/>
        <v>10000</v>
      </c>
      <c r="M657" s="22" t="str">
        <f>TRIM(Data!$N654)</f>
        <v>Clair Gothard</v>
      </c>
      <c r="N657" s="22" t="str">
        <f>TRIM(Data!$A654)</f>
        <v>Clair Gothard</v>
      </c>
      <c r="O657" s="23">
        <f>IF(Data!$B654=0,"",Data!$B654)</f>
        <v>1992</v>
      </c>
      <c r="P657" s="19" t="str">
        <f>IF(Data!$C654=0,"",Data!$C654)</f>
        <v>1</v>
      </c>
      <c r="Q657" s="23" t="str">
        <f>IF($M657="","",Data!$E654)</f>
        <v>M</v>
      </c>
      <c r="R657" s="23" t="str">
        <f t="shared" si="216"/>
        <v>M</v>
      </c>
      <c r="S657" s="23" t="str">
        <f t="shared" si="217"/>
        <v>M</v>
      </c>
      <c r="T657" s="19" t="str">
        <f>IF(Data!$F654=0,"",Data!$F654)</f>
        <v/>
      </c>
      <c r="U657" s="19" t="str">
        <f>IF(Data!$G654=0,"",Data!$G654)</f>
        <v>FD</v>
      </c>
      <c r="V657" s="19" t="str">
        <f>IF(Data!$D654=0,"",Data!$D654)</f>
        <v/>
      </c>
      <c r="W657" s="19" t="str">
        <f>Data!$H654</f>
        <v>Japonica</v>
      </c>
      <c r="Y657" s="41" t="e">
        <f t="shared" si="212"/>
        <v>#REF!</v>
      </c>
      <c r="Z657" s="8">
        <f t="shared" si="218"/>
        <v>10000</v>
      </c>
      <c r="AA657" s="8" t="str">
        <f t="shared" si="219"/>
        <v>Clair Gothard</v>
      </c>
      <c r="AB657" s="8" t="str">
        <f t="shared" si="220"/>
        <v>M</v>
      </c>
      <c r="AC657" s="8" t="str">
        <f t="shared" si="221"/>
        <v/>
      </c>
      <c r="AD657" s="8" t="str">
        <f t="shared" si="209"/>
        <v>FD</v>
      </c>
      <c r="AE657" s="8" t="str">
        <f t="shared" si="222"/>
        <v/>
      </c>
      <c r="AF657" s="5">
        <f t="shared" si="223"/>
        <v>1992</v>
      </c>
      <c r="AG657" s="46">
        <v>654</v>
      </c>
      <c r="AH657" s="47" t="str">
        <f t="shared" si="213"/>
        <v/>
      </c>
      <c r="AI657" s="48" t="str">
        <f t="shared" si="214"/>
        <v/>
      </c>
      <c r="AK657" s="22" t="e">
        <f>TRIM(#REF!)</f>
        <v>#REF!</v>
      </c>
      <c r="AL657" s="23" t="e">
        <f>IF(#REF!=0,"",#REF!)</f>
        <v>#REF!</v>
      </c>
      <c r="AM657" s="19" t="e">
        <f>IF(#REF!=0,"",#REF!)</f>
        <v>#REF!</v>
      </c>
      <c r="AN657" s="23" t="e">
        <f>IF($AK657="","",#REF!)</f>
        <v>#REF!</v>
      </c>
      <c r="AO657" s="23" t="e">
        <f t="shared" si="224"/>
        <v>#REF!</v>
      </c>
      <c r="AP657" s="19" t="e">
        <f>IF(#REF!=0,"",#REF!)</f>
        <v>#REF!</v>
      </c>
      <c r="AQ657" s="19" t="e">
        <f>IF(#REF!=0,"",#REF!)</f>
        <v>#REF!</v>
      </c>
      <c r="AR657" s="19" t="e">
        <f>IF(#REF!=0,"",#REF!)</f>
        <v>#REF!</v>
      </c>
      <c r="AS657" s="19" t="e">
        <f>#REF!</f>
        <v>#REF!</v>
      </c>
    </row>
    <row r="658" spans="4:45" ht="19.5" thickTop="1" thickBot="1" x14ac:dyDescent="0.25">
      <c r="D658" s="1" t="str">
        <f t="shared" si="210"/>
        <v/>
      </c>
      <c r="E658" s="1" t="str">
        <f t="shared" si="211"/>
        <v/>
      </c>
      <c r="K658" s="19" t="str">
        <f t="shared" si="215"/>
        <v/>
      </c>
      <c r="L658" s="19">
        <f t="shared" si="208"/>
        <v>10000</v>
      </c>
      <c r="M658" s="22" t="str">
        <f>TRIM(Data!$N655)</f>
        <v>Clare Tomlinson</v>
      </c>
      <c r="N658" s="22" t="str">
        <f>TRIM(Data!$A655)</f>
        <v>Clare Tomlinson</v>
      </c>
      <c r="O658" s="23">
        <f>IF(Data!$B655=0,"",Data!$B655)</f>
        <v>2013</v>
      </c>
      <c r="P658" s="19" t="str">
        <f>IF(Data!$C655=0,"",Data!$C655)</f>
        <v>1</v>
      </c>
      <c r="Q658" s="23" t="str">
        <f>IF($M658="","",Data!$E655)</f>
        <v>L-VL</v>
      </c>
      <c r="R658" s="23" t="str">
        <f t="shared" si="216"/>
        <v>L</v>
      </c>
      <c r="S658" s="23" t="str">
        <f t="shared" si="217"/>
        <v>L</v>
      </c>
      <c r="T658" s="19" t="str">
        <f>IF(Data!$F655=0,"",Data!$F655)</f>
        <v/>
      </c>
      <c r="U658" s="19" t="str">
        <f>IF(Data!$G655=0,"",Data!$G655)</f>
        <v/>
      </c>
      <c r="V658" s="19" t="str">
        <f>IF(Data!$D655=0,"",Data!$D655)</f>
        <v/>
      </c>
      <c r="W658" s="19" t="str">
        <f>Data!$H655</f>
        <v>Japonica</v>
      </c>
      <c r="Y658" s="41" t="e">
        <f t="shared" si="212"/>
        <v>#REF!</v>
      </c>
      <c r="Z658" s="8">
        <f t="shared" si="218"/>
        <v>10000</v>
      </c>
      <c r="AA658" s="8" t="str">
        <f t="shared" si="219"/>
        <v>Clare Tomlinson</v>
      </c>
      <c r="AB658" s="8" t="str">
        <f t="shared" si="220"/>
        <v>L</v>
      </c>
      <c r="AC658" s="8" t="str">
        <f t="shared" si="221"/>
        <v/>
      </c>
      <c r="AD658" s="8" t="str">
        <f t="shared" si="209"/>
        <v/>
      </c>
      <c r="AE658" s="8" t="str">
        <f t="shared" si="222"/>
        <v/>
      </c>
      <c r="AF658" s="5">
        <f t="shared" si="223"/>
        <v>2013</v>
      </c>
      <c r="AG658" s="46">
        <v>655</v>
      </c>
      <c r="AH658" s="47" t="str">
        <f t="shared" si="213"/>
        <v/>
      </c>
      <c r="AI658" s="48" t="str">
        <f t="shared" si="214"/>
        <v/>
      </c>
      <c r="AK658" s="22" t="e">
        <f>TRIM(#REF!)</f>
        <v>#REF!</v>
      </c>
      <c r="AL658" s="23" t="e">
        <f>IF(#REF!=0,"",#REF!)</f>
        <v>#REF!</v>
      </c>
      <c r="AM658" s="19" t="e">
        <f>IF(#REF!=0,"",#REF!)</f>
        <v>#REF!</v>
      </c>
      <c r="AN658" s="23" t="e">
        <f>IF($AK658="","",#REF!)</f>
        <v>#REF!</v>
      </c>
      <c r="AO658" s="23" t="e">
        <f t="shared" si="224"/>
        <v>#REF!</v>
      </c>
      <c r="AP658" s="19" t="e">
        <f>IF(#REF!=0,"",#REF!)</f>
        <v>#REF!</v>
      </c>
      <c r="AQ658" s="19" t="e">
        <f>IF(#REF!=0,"",#REF!)</f>
        <v>#REF!</v>
      </c>
      <c r="AR658" s="19" t="e">
        <f>IF(#REF!=0,"",#REF!)</f>
        <v>#REF!</v>
      </c>
      <c r="AS658" s="19" t="e">
        <f>#REF!</f>
        <v>#REF!</v>
      </c>
    </row>
    <row r="659" spans="4:45" ht="19.5" thickTop="1" thickBot="1" x14ac:dyDescent="0.25">
      <c r="D659" s="1" t="str">
        <f t="shared" si="210"/>
        <v/>
      </c>
      <c r="E659" s="1" t="str">
        <f t="shared" si="211"/>
        <v/>
      </c>
      <c r="K659" s="19" t="str">
        <f t="shared" si="215"/>
        <v/>
      </c>
      <c r="L659" s="19">
        <f t="shared" si="208"/>
        <v>10000</v>
      </c>
      <c r="M659" s="22" t="str">
        <f>TRIM(Data!$N656)</f>
        <v>Clarise Carleton</v>
      </c>
      <c r="N659" s="22" t="str">
        <f>TRIM(Data!$A656)</f>
        <v>Clarise Carleton</v>
      </c>
      <c r="O659" s="23">
        <f>IF(Data!$B656=0,"",Data!$B656)</f>
        <v>1955</v>
      </c>
      <c r="P659" s="19" t="str">
        <f>IF(Data!$C656=0,"",Data!$C656)</f>
        <v>1</v>
      </c>
      <c r="Q659" s="23" t="str">
        <f>IF($M659="","",Data!$E656)</f>
        <v>L-VL</v>
      </c>
      <c r="R659" s="23" t="str">
        <f t="shared" si="216"/>
        <v>L</v>
      </c>
      <c r="S659" s="23" t="str">
        <f t="shared" si="217"/>
        <v>L</v>
      </c>
      <c r="T659" s="19" t="str">
        <f>IF(Data!$F656=0,"",Data!$F656)</f>
        <v/>
      </c>
      <c r="U659" s="19" t="str">
        <f>IF(Data!$G656=0,"",Data!$G656)</f>
        <v/>
      </c>
      <c r="V659" s="19" t="str">
        <f>IF(Data!$D656=0,"",Data!$D656)</f>
        <v/>
      </c>
      <c r="W659" s="19" t="str">
        <f>Data!$H656</f>
        <v>Japonica</v>
      </c>
      <c r="Y659" s="41" t="e">
        <f t="shared" si="212"/>
        <v>#REF!</v>
      </c>
      <c r="Z659" s="8">
        <f t="shared" si="218"/>
        <v>10000</v>
      </c>
      <c r="AA659" s="8" t="str">
        <f t="shared" si="219"/>
        <v>Clarise Carleton</v>
      </c>
      <c r="AB659" s="8" t="str">
        <f t="shared" si="220"/>
        <v>L</v>
      </c>
      <c r="AC659" s="8" t="str">
        <f t="shared" si="221"/>
        <v/>
      </c>
      <c r="AD659" s="8" t="str">
        <f t="shared" si="209"/>
        <v/>
      </c>
      <c r="AE659" s="8" t="str">
        <f t="shared" si="222"/>
        <v/>
      </c>
      <c r="AF659" s="5">
        <f t="shared" si="223"/>
        <v>1955</v>
      </c>
      <c r="AG659" s="46">
        <v>656</v>
      </c>
      <c r="AH659" s="47" t="str">
        <f t="shared" si="213"/>
        <v/>
      </c>
      <c r="AI659" s="48" t="str">
        <f t="shared" si="214"/>
        <v/>
      </c>
      <c r="AK659" s="22" t="e">
        <f>TRIM(#REF!)</f>
        <v>#REF!</v>
      </c>
      <c r="AL659" s="23" t="e">
        <f>IF(#REF!=0,"",#REF!)</f>
        <v>#REF!</v>
      </c>
      <c r="AM659" s="19" t="e">
        <f>IF(#REF!=0,"",#REF!)</f>
        <v>#REF!</v>
      </c>
      <c r="AN659" s="23" t="e">
        <f>IF($AK659="","",#REF!)</f>
        <v>#REF!</v>
      </c>
      <c r="AO659" s="23" t="e">
        <f t="shared" si="224"/>
        <v>#REF!</v>
      </c>
      <c r="AP659" s="19" t="e">
        <f>IF(#REF!=0,"",#REF!)</f>
        <v>#REF!</v>
      </c>
      <c r="AQ659" s="19" t="e">
        <f>IF(#REF!=0,"",#REF!)</f>
        <v>#REF!</v>
      </c>
      <c r="AR659" s="19" t="e">
        <f>IF(#REF!=0,"",#REF!)</f>
        <v>#REF!</v>
      </c>
      <c r="AS659" s="19" t="e">
        <f>#REF!</f>
        <v>#REF!</v>
      </c>
    </row>
    <row r="660" spans="4:45" ht="19.5" thickTop="1" thickBot="1" x14ac:dyDescent="0.25">
      <c r="D660" s="1" t="str">
        <f t="shared" si="210"/>
        <v/>
      </c>
      <c r="E660" s="1" t="str">
        <f t="shared" si="211"/>
        <v/>
      </c>
      <c r="K660" s="19" t="str">
        <f t="shared" si="215"/>
        <v/>
      </c>
      <c r="L660" s="19">
        <f t="shared" si="208"/>
        <v>10000</v>
      </c>
      <c r="M660" s="22" t="str">
        <f>TRIM(Data!$N657)</f>
        <v>Claritas Alba</v>
      </c>
      <c r="N660" s="22" t="str">
        <f>TRIM(Data!$A657)</f>
        <v>Claritas Alba</v>
      </c>
      <c r="O660" s="23">
        <f>IF(Data!$B657=0,"",Data!$B657)</f>
        <v>1800</v>
      </c>
      <c r="P660" s="19" t="str">
        <f>IF(Data!$C657=0,"",Data!$C657)</f>
        <v>1</v>
      </c>
      <c r="Q660" s="23" t="str">
        <f>IF($M660="","",Data!$E657)</f>
        <v>M</v>
      </c>
      <c r="R660" s="23" t="str">
        <f t="shared" si="216"/>
        <v>M</v>
      </c>
      <c r="S660" s="23" t="str">
        <f t="shared" si="217"/>
        <v>M</v>
      </c>
      <c r="T660" s="19" t="str">
        <f>IF(Data!$F657=0,"",Data!$F657)</f>
        <v>WHITE</v>
      </c>
      <c r="U660" s="19" t="str">
        <f>IF(Data!$G657=0,"",Data!$G657)</f>
        <v/>
      </c>
      <c r="V660" s="19" t="str">
        <f>IF(Data!$D657=0,"",Data!$D657)</f>
        <v>ANTIQUE</v>
      </c>
      <c r="W660" s="19" t="str">
        <f>Data!$H657</f>
        <v>Japonica</v>
      </c>
      <c r="Y660" s="41" t="e">
        <f t="shared" si="212"/>
        <v>#REF!</v>
      </c>
      <c r="Z660" s="8">
        <f t="shared" si="218"/>
        <v>660</v>
      </c>
      <c r="AA660" s="8" t="str">
        <f t="shared" si="219"/>
        <v>Claritas Alba</v>
      </c>
      <c r="AB660" s="8" t="str">
        <f t="shared" si="220"/>
        <v>M</v>
      </c>
      <c r="AC660" s="8" t="str">
        <f t="shared" si="221"/>
        <v>WHITE</v>
      </c>
      <c r="AD660" s="8" t="str">
        <f t="shared" si="209"/>
        <v/>
      </c>
      <c r="AE660" s="8" t="str">
        <f t="shared" si="222"/>
        <v>ANTIQUE</v>
      </c>
      <c r="AF660" s="5">
        <f t="shared" si="223"/>
        <v>1800</v>
      </c>
      <c r="AG660" s="46">
        <v>657</v>
      </c>
      <c r="AH660" s="47" t="str">
        <f t="shared" si="213"/>
        <v/>
      </c>
      <c r="AI660" s="48" t="str">
        <f t="shared" si="214"/>
        <v/>
      </c>
      <c r="AK660" s="22" t="e">
        <f>TRIM(#REF!)</f>
        <v>#REF!</v>
      </c>
      <c r="AL660" s="23" t="e">
        <f>IF(#REF!=0,"",#REF!)</f>
        <v>#REF!</v>
      </c>
      <c r="AM660" s="19" t="e">
        <f>IF(#REF!=0,"",#REF!)</f>
        <v>#REF!</v>
      </c>
      <c r="AN660" s="23" t="e">
        <f>IF($AK660="","",#REF!)</f>
        <v>#REF!</v>
      </c>
      <c r="AO660" s="23" t="e">
        <f t="shared" si="224"/>
        <v>#REF!</v>
      </c>
      <c r="AP660" s="19" t="e">
        <f>IF(#REF!=0,"",#REF!)</f>
        <v>#REF!</v>
      </c>
      <c r="AQ660" s="19" t="e">
        <f>IF(#REF!=0,"",#REF!)</f>
        <v>#REF!</v>
      </c>
      <c r="AR660" s="19" t="e">
        <f>IF(#REF!=0,"",#REF!)</f>
        <v>#REF!</v>
      </c>
      <c r="AS660" s="19" t="e">
        <f>#REF!</f>
        <v>#REF!</v>
      </c>
    </row>
    <row r="661" spans="4:45" ht="19.5" thickTop="1" thickBot="1" x14ac:dyDescent="0.25">
      <c r="D661" s="1" t="str">
        <f t="shared" si="210"/>
        <v/>
      </c>
      <c r="E661" s="1" t="str">
        <f t="shared" si="211"/>
        <v/>
      </c>
      <c r="K661" s="19" t="str">
        <f t="shared" si="215"/>
        <v/>
      </c>
      <c r="L661" s="19">
        <f t="shared" si="208"/>
        <v>10000</v>
      </c>
      <c r="M661" s="22" t="str">
        <f>TRIM(Data!$N658)</f>
        <v>Clark Hubbs</v>
      </c>
      <c r="N661" s="22" t="str">
        <f>TRIM(Data!$A658)</f>
        <v>Clark Hubbs</v>
      </c>
      <c r="O661" s="23">
        <f>IF(Data!$B658=0,"",Data!$B658)</f>
        <v>1960</v>
      </c>
      <c r="P661" s="19" t="str">
        <f>IF(Data!$C658=0,"",Data!$C658)</f>
        <v>1</v>
      </c>
      <c r="Q661" s="23" t="str">
        <f>IF($M661="","",Data!$E658)</f>
        <v>L</v>
      </c>
      <c r="R661" s="23" t="str">
        <f t="shared" si="216"/>
        <v>L</v>
      </c>
      <c r="S661" s="23" t="str">
        <f t="shared" si="217"/>
        <v>L</v>
      </c>
      <c r="T661" s="19" t="str">
        <f>IF(Data!$F658=0,"",Data!$F658)</f>
        <v/>
      </c>
      <c r="U661" s="19" t="str">
        <f>IF(Data!$G658=0,"",Data!$G658)</f>
        <v/>
      </c>
      <c r="V661" s="19" t="str">
        <f>IF(Data!$D658=0,"",Data!$D658)</f>
        <v/>
      </c>
      <c r="W661" s="19" t="str">
        <f>Data!$H658</f>
        <v>Japonica</v>
      </c>
      <c r="Y661" s="41" t="e">
        <f t="shared" si="212"/>
        <v>#REF!</v>
      </c>
      <c r="Z661" s="8">
        <f t="shared" si="218"/>
        <v>10000</v>
      </c>
      <c r="AA661" s="8" t="str">
        <f t="shared" si="219"/>
        <v>Clark Hubbs</v>
      </c>
      <c r="AB661" s="8" t="str">
        <f t="shared" si="220"/>
        <v>L</v>
      </c>
      <c r="AC661" s="8" t="str">
        <f t="shared" si="221"/>
        <v/>
      </c>
      <c r="AD661" s="8" t="str">
        <f t="shared" si="209"/>
        <v/>
      </c>
      <c r="AE661" s="8" t="str">
        <f t="shared" si="222"/>
        <v/>
      </c>
      <c r="AF661" s="5">
        <f t="shared" si="223"/>
        <v>1960</v>
      </c>
      <c r="AG661" s="46">
        <v>658</v>
      </c>
      <c r="AH661" s="47" t="str">
        <f t="shared" si="213"/>
        <v/>
      </c>
      <c r="AI661" s="48" t="str">
        <f t="shared" si="214"/>
        <v/>
      </c>
      <c r="AK661" s="22" t="e">
        <f>TRIM(#REF!)</f>
        <v>#REF!</v>
      </c>
      <c r="AL661" s="23" t="e">
        <f>IF(#REF!=0,"",#REF!)</f>
        <v>#REF!</v>
      </c>
      <c r="AM661" s="19" t="e">
        <f>IF(#REF!=0,"",#REF!)</f>
        <v>#REF!</v>
      </c>
      <c r="AN661" s="23" t="e">
        <f>IF($AK661="","",#REF!)</f>
        <v>#REF!</v>
      </c>
      <c r="AO661" s="23" t="e">
        <f t="shared" si="224"/>
        <v>#REF!</v>
      </c>
      <c r="AP661" s="19" t="e">
        <f>IF(#REF!=0,"",#REF!)</f>
        <v>#REF!</v>
      </c>
      <c r="AQ661" s="19" t="e">
        <f>IF(#REF!=0,"",#REF!)</f>
        <v>#REF!</v>
      </c>
      <c r="AR661" s="19" t="e">
        <f>IF(#REF!=0,"",#REF!)</f>
        <v>#REF!</v>
      </c>
      <c r="AS661" s="19" t="e">
        <f>#REF!</f>
        <v>#REF!</v>
      </c>
    </row>
    <row r="662" spans="4:45" ht="19.5" thickTop="1" thickBot="1" x14ac:dyDescent="0.25">
      <c r="D662" s="1" t="str">
        <f t="shared" si="210"/>
        <v/>
      </c>
      <c r="E662" s="1" t="str">
        <f t="shared" si="211"/>
        <v/>
      </c>
      <c r="K662" s="19" t="str">
        <f t="shared" si="215"/>
        <v/>
      </c>
      <c r="L662" s="19">
        <f t="shared" ref="L662:L725" si="225">IF(ISERROR(SEARCH($B$2,M662)),10000,IF(SEARCH($B$2,M662)=1,SEARCH($B$2,M662)+ROW()/100000,10000))</f>
        <v>10000</v>
      </c>
      <c r="M662" s="22" t="str">
        <f>TRIM(Data!$N659)</f>
        <v>Clarke's Red (See Sarah Frost)</v>
      </c>
      <c r="N662" s="22" t="str">
        <f>TRIM(Data!$A659)</f>
        <v>Clarke's Red (See Sarah Frost)</v>
      </c>
      <c r="O662" s="23">
        <f>IF(Data!$B659=0,"",Data!$B659)</f>
        <v>1841</v>
      </c>
      <c r="P662" s="19" t="str">
        <f>IF(Data!$C659=0,"",Data!$C659)</f>
        <v/>
      </c>
      <c r="Q662" s="23" t="str">
        <f>IF($M662="","",Data!$E659)</f>
        <v>M</v>
      </c>
      <c r="R662" s="23" t="str">
        <f t="shared" si="216"/>
        <v>M</v>
      </c>
      <c r="S662" s="23" t="str">
        <f t="shared" si="217"/>
        <v>M</v>
      </c>
      <c r="T662" s="19" t="str">
        <f>IF(Data!$F659=0,"",Data!$F659)</f>
        <v/>
      </c>
      <c r="U662" s="19" t="str">
        <f>IF(Data!$G659=0,"",Data!$G659)</f>
        <v>FD</v>
      </c>
      <c r="V662" s="19" t="str">
        <f>IF(Data!$D659=0,"",Data!$D659)</f>
        <v>ANTIQUE</v>
      </c>
      <c r="W662" s="19" t="str">
        <f>Data!$H659</f>
        <v>Japonica</v>
      </c>
      <c r="Y662" s="41" t="e">
        <f t="shared" si="212"/>
        <v>#REF!</v>
      </c>
      <c r="Z662" s="8">
        <f t="shared" si="218"/>
        <v>662</v>
      </c>
      <c r="AA662" s="8" t="str">
        <f t="shared" si="219"/>
        <v>Clarke's Red (See Sarah Frost)</v>
      </c>
      <c r="AB662" s="8" t="str">
        <f t="shared" si="220"/>
        <v>M</v>
      </c>
      <c r="AC662" s="8" t="str">
        <f t="shared" si="221"/>
        <v/>
      </c>
      <c r="AD662" s="8" t="str">
        <f t="shared" ref="AD662:AD725" si="226">U662</f>
        <v>FD</v>
      </c>
      <c r="AE662" s="8" t="str">
        <f t="shared" si="222"/>
        <v>ANTIQUE</v>
      </c>
      <c r="AF662" s="5">
        <f t="shared" si="223"/>
        <v>1841</v>
      </c>
      <c r="AG662" s="46">
        <v>659</v>
      </c>
      <c r="AH662" s="47" t="str">
        <f t="shared" si="213"/>
        <v/>
      </c>
      <c r="AI662" s="48" t="str">
        <f t="shared" si="214"/>
        <v/>
      </c>
      <c r="AK662" s="22" t="e">
        <f>TRIM(#REF!)</f>
        <v>#REF!</v>
      </c>
      <c r="AL662" s="23" t="e">
        <f>IF(#REF!=0,"",#REF!)</f>
        <v>#REF!</v>
      </c>
      <c r="AM662" s="19" t="e">
        <f>IF(#REF!=0,"",#REF!)</f>
        <v>#REF!</v>
      </c>
      <c r="AN662" s="23" t="e">
        <f>IF($AK662="","",#REF!)</f>
        <v>#REF!</v>
      </c>
      <c r="AO662" s="23" t="e">
        <f t="shared" si="224"/>
        <v>#REF!</v>
      </c>
      <c r="AP662" s="19" t="e">
        <f>IF(#REF!=0,"",#REF!)</f>
        <v>#REF!</v>
      </c>
      <c r="AQ662" s="19" t="e">
        <f>IF(#REF!=0,"",#REF!)</f>
        <v>#REF!</v>
      </c>
      <c r="AR662" s="19" t="e">
        <f>IF(#REF!=0,"",#REF!)</f>
        <v>#REF!</v>
      </c>
      <c r="AS662" s="19" t="e">
        <f>#REF!</f>
        <v>#REF!</v>
      </c>
    </row>
    <row r="663" spans="4:45" ht="19.5" thickTop="1" thickBot="1" x14ac:dyDescent="0.25">
      <c r="D663" s="1" t="str">
        <f t="shared" si="210"/>
        <v/>
      </c>
      <c r="E663" s="1" t="str">
        <f t="shared" si="211"/>
        <v/>
      </c>
      <c r="K663" s="19" t="str">
        <f t="shared" si="215"/>
        <v/>
      </c>
      <c r="L663" s="19">
        <f t="shared" si="225"/>
        <v>10000</v>
      </c>
      <c r="M663" s="22" t="str">
        <f>TRIM(Data!$N660)</f>
        <v>Class of 1958</v>
      </c>
      <c r="N663" s="22" t="str">
        <f>TRIM(Data!$A660)</f>
        <v>Class of 1958</v>
      </c>
      <c r="O663" s="23">
        <f>IF(Data!$B660=0,"",Data!$B660)</f>
        <v>2019</v>
      </c>
      <c r="P663" s="19" t="str">
        <f>IF(Data!$C660=0,"",Data!$C660)</f>
        <v>1</v>
      </c>
      <c r="Q663" s="23" t="str">
        <f>IF($M663="","",Data!$E660)</f>
        <v>L</v>
      </c>
      <c r="R663" s="23" t="str">
        <f t="shared" si="216"/>
        <v>L</v>
      </c>
      <c r="S663" s="23" t="str">
        <f t="shared" si="217"/>
        <v>L</v>
      </c>
      <c r="T663" s="19" t="str">
        <f>IF(Data!$F660=0,"",Data!$F660)</f>
        <v/>
      </c>
      <c r="U663" s="19" t="str">
        <f>IF(Data!$G660=0,"",Data!$G660)</f>
        <v/>
      </c>
      <c r="V663" s="19" t="str">
        <f>IF(Data!$D660=0,"",Data!$D660)</f>
        <v/>
      </c>
      <c r="W663" s="19" t="str">
        <f>Data!$H660</f>
        <v>Japonica</v>
      </c>
      <c r="Y663" s="41" t="e">
        <f t="shared" si="212"/>
        <v>#REF!</v>
      </c>
      <c r="Z663" s="8">
        <f t="shared" si="218"/>
        <v>10000</v>
      </c>
      <c r="AA663" s="8" t="str">
        <f t="shared" si="219"/>
        <v>Class of 1958</v>
      </c>
      <c r="AB663" s="8" t="str">
        <f t="shared" si="220"/>
        <v>L</v>
      </c>
      <c r="AC663" s="8" t="str">
        <f t="shared" si="221"/>
        <v/>
      </c>
      <c r="AD663" s="8" t="str">
        <f t="shared" si="226"/>
        <v/>
      </c>
      <c r="AE663" s="8" t="str">
        <f t="shared" si="222"/>
        <v/>
      </c>
      <c r="AF663" s="5">
        <f t="shared" si="223"/>
        <v>2019</v>
      </c>
      <c r="AG663" s="46">
        <v>660</v>
      </c>
      <c r="AH663" s="47" t="str">
        <f t="shared" si="213"/>
        <v/>
      </c>
      <c r="AI663" s="48" t="str">
        <f t="shared" si="214"/>
        <v/>
      </c>
      <c r="AK663" s="22" t="e">
        <f>TRIM(#REF!)</f>
        <v>#REF!</v>
      </c>
      <c r="AL663" s="23" t="e">
        <f>IF(#REF!=0,"",#REF!)</f>
        <v>#REF!</v>
      </c>
      <c r="AM663" s="19" t="e">
        <f>IF(#REF!=0,"",#REF!)</f>
        <v>#REF!</v>
      </c>
      <c r="AN663" s="23" t="e">
        <f>IF($AK663="","",#REF!)</f>
        <v>#REF!</v>
      </c>
      <c r="AO663" s="23" t="e">
        <f t="shared" si="224"/>
        <v>#REF!</v>
      </c>
      <c r="AP663" s="19" t="e">
        <f>IF(#REF!=0,"",#REF!)</f>
        <v>#REF!</v>
      </c>
      <c r="AQ663" s="19" t="e">
        <f>IF(#REF!=0,"",#REF!)</f>
        <v>#REF!</v>
      </c>
      <c r="AR663" s="19" t="e">
        <f>IF(#REF!=0,"",#REF!)</f>
        <v>#REF!</v>
      </c>
      <c r="AS663" s="19" t="e">
        <f>#REF!</f>
        <v>#REF!</v>
      </c>
    </row>
    <row r="664" spans="4:45" ht="19.5" thickTop="1" thickBot="1" x14ac:dyDescent="0.25">
      <c r="D664" s="1" t="str">
        <f t="shared" si="210"/>
        <v/>
      </c>
      <c r="E664" s="1" t="str">
        <f t="shared" si="211"/>
        <v/>
      </c>
      <c r="K664" s="19" t="str">
        <f t="shared" si="215"/>
        <v/>
      </c>
      <c r="L664" s="19">
        <f t="shared" si="225"/>
        <v>10000</v>
      </c>
      <c r="M664" s="22" t="str">
        <f>TRIM(Data!$N661)</f>
        <v>Classic Pink</v>
      </c>
      <c r="N664" s="22" t="str">
        <f>TRIM(Data!$A661)</f>
        <v>Classic Pink</v>
      </c>
      <c r="O664" s="23">
        <f>IF(Data!$B661=0,"",Data!$B661)</f>
        <v>2008</v>
      </c>
      <c r="P664" s="19" t="str">
        <f>IF(Data!$C661=0,"",Data!$C661)</f>
        <v>1</v>
      </c>
      <c r="Q664" s="23" t="str">
        <f>IF($M664="","",Data!$E661)</f>
        <v>M</v>
      </c>
      <c r="R664" s="23" t="str">
        <f t="shared" si="216"/>
        <v>M</v>
      </c>
      <c r="S664" s="23" t="str">
        <f t="shared" si="217"/>
        <v>M</v>
      </c>
      <c r="T664" s="19" t="str">
        <f>IF(Data!$F661=0,"",Data!$F661)</f>
        <v/>
      </c>
      <c r="U664" s="19" t="str">
        <f>IF(Data!$G661=0,"",Data!$G661)</f>
        <v>FD</v>
      </c>
      <c r="V664" s="19" t="str">
        <f>IF(Data!$D661=0,"",Data!$D661)</f>
        <v/>
      </c>
      <c r="W664" s="19" t="str">
        <f>Data!$H661</f>
        <v>Japonica</v>
      </c>
      <c r="Y664" s="41" t="e">
        <f t="shared" si="212"/>
        <v>#REF!</v>
      </c>
      <c r="Z664" s="8">
        <f t="shared" si="218"/>
        <v>10000</v>
      </c>
      <c r="AA664" s="8" t="str">
        <f t="shared" si="219"/>
        <v>Classic Pink</v>
      </c>
      <c r="AB664" s="8" t="str">
        <f t="shared" si="220"/>
        <v>M</v>
      </c>
      <c r="AC664" s="8" t="str">
        <f t="shared" si="221"/>
        <v/>
      </c>
      <c r="AD664" s="8" t="str">
        <f t="shared" si="226"/>
        <v>FD</v>
      </c>
      <c r="AE664" s="8" t="str">
        <f t="shared" si="222"/>
        <v/>
      </c>
      <c r="AF664" s="5">
        <f t="shared" si="223"/>
        <v>2008</v>
      </c>
      <c r="AG664" s="46">
        <v>661</v>
      </c>
      <c r="AH664" s="47" t="str">
        <f t="shared" si="213"/>
        <v/>
      </c>
      <c r="AI664" s="48" t="str">
        <f t="shared" si="214"/>
        <v/>
      </c>
      <c r="AK664" s="22" t="e">
        <f>TRIM(#REF!)</f>
        <v>#REF!</v>
      </c>
      <c r="AL664" s="23" t="e">
        <f>IF(#REF!=0,"",#REF!)</f>
        <v>#REF!</v>
      </c>
      <c r="AM664" s="19" t="e">
        <f>IF(#REF!=0,"",#REF!)</f>
        <v>#REF!</v>
      </c>
      <c r="AN664" s="23" t="e">
        <f>IF($AK664="","",#REF!)</f>
        <v>#REF!</v>
      </c>
      <c r="AO664" s="23" t="e">
        <f t="shared" si="224"/>
        <v>#REF!</v>
      </c>
      <c r="AP664" s="19" t="e">
        <f>IF(#REF!=0,"",#REF!)</f>
        <v>#REF!</v>
      </c>
      <c r="AQ664" s="19" t="e">
        <f>IF(#REF!=0,"",#REF!)</f>
        <v>#REF!</v>
      </c>
      <c r="AR664" s="19" t="e">
        <f>IF(#REF!=0,"",#REF!)</f>
        <v>#REF!</v>
      </c>
      <c r="AS664" s="19" t="e">
        <f>#REF!</f>
        <v>#REF!</v>
      </c>
    </row>
    <row r="665" spans="4:45" ht="19.5" thickTop="1" thickBot="1" x14ac:dyDescent="0.25">
      <c r="D665" s="1" t="str">
        <f t="shared" si="210"/>
        <v/>
      </c>
      <c r="E665" s="1" t="str">
        <f t="shared" si="211"/>
        <v/>
      </c>
      <c r="K665" s="19" t="str">
        <f t="shared" si="215"/>
        <v/>
      </c>
      <c r="L665" s="19">
        <f t="shared" si="225"/>
        <v>10000</v>
      </c>
      <c r="M665" s="22" t="str">
        <f>TRIM(Data!$N662)</f>
        <v>Claudia M. Bates</v>
      </c>
      <c r="N665" s="22" t="str">
        <f>TRIM(Data!$A662)</f>
        <v>Claudia M. Bates</v>
      </c>
      <c r="O665" s="23">
        <f>IF(Data!$B662=0,"",Data!$B662)</f>
        <v>2022</v>
      </c>
      <c r="P665" s="19" t="str">
        <f>IF(Data!$C662=0,"",Data!$C662)</f>
        <v>1</v>
      </c>
      <c r="Q665" s="23" t="str">
        <f>IF($M665="","",Data!$E662)</f>
        <v>M</v>
      </c>
      <c r="R665" s="23" t="str">
        <f t="shared" si="216"/>
        <v>M</v>
      </c>
      <c r="S665" s="23" t="str">
        <f t="shared" si="217"/>
        <v>M</v>
      </c>
      <c r="T665" s="19" t="str">
        <f>IF(Data!$F662=0,"",Data!$F662)</f>
        <v/>
      </c>
      <c r="U665" s="19" t="str">
        <f>IF(Data!$G662=0,"",Data!$G662)</f>
        <v/>
      </c>
      <c r="V665" s="19" t="str">
        <f>IF(Data!$D662=0,"",Data!$D662)</f>
        <v/>
      </c>
      <c r="W665" s="19" t="str">
        <f>Data!$H662</f>
        <v>Japonica</v>
      </c>
      <c r="Y665" s="41" t="e">
        <f t="shared" si="212"/>
        <v>#REF!</v>
      </c>
      <c r="Z665" s="8">
        <f t="shared" si="218"/>
        <v>10000</v>
      </c>
      <c r="AA665" s="8" t="str">
        <f t="shared" si="219"/>
        <v>Claudia M. Bates</v>
      </c>
      <c r="AB665" s="8" t="str">
        <f t="shared" si="220"/>
        <v>M</v>
      </c>
      <c r="AC665" s="8" t="str">
        <f t="shared" si="221"/>
        <v/>
      </c>
      <c r="AD665" s="8" t="str">
        <f t="shared" si="226"/>
        <v/>
      </c>
      <c r="AE665" s="8" t="str">
        <f t="shared" si="222"/>
        <v/>
      </c>
      <c r="AF665" s="5">
        <f t="shared" si="223"/>
        <v>2022</v>
      </c>
      <c r="AG665" s="46">
        <v>662</v>
      </c>
      <c r="AH665" s="47" t="str">
        <f t="shared" si="213"/>
        <v/>
      </c>
      <c r="AI665" s="48" t="str">
        <f t="shared" si="214"/>
        <v/>
      </c>
      <c r="AK665" s="22" t="e">
        <f>TRIM(#REF!)</f>
        <v>#REF!</v>
      </c>
      <c r="AL665" s="23" t="e">
        <f>IF(#REF!=0,"",#REF!)</f>
        <v>#REF!</v>
      </c>
      <c r="AM665" s="19" t="e">
        <f>IF(#REF!=0,"",#REF!)</f>
        <v>#REF!</v>
      </c>
      <c r="AN665" s="23" t="e">
        <f>IF($AK665="","",#REF!)</f>
        <v>#REF!</v>
      </c>
      <c r="AO665" s="23" t="e">
        <f t="shared" si="224"/>
        <v>#REF!</v>
      </c>
      <c r="AP665" s="19" t="e">
        <f>IF(#REF!=0,"",#REF!)</f>
        <v>#REF!</v>
      </c>
      <c r="AQ665" s="19" t="e">
        <f>IF(#REF!=0,"",#REF!)</f>
        <v>#REF!</v>
      </c>
      <c r="AR665" s="19" t="e">
        <f>IF(#REF!=0,"",#REF!)</f>
        <v>#REF!</v>
      </c>
      <c r="AS665" s="19" t="e">
        <f>#REF!</f>
        <v>#REF!</v>
      </c>
    </row>
    <row r="666" spans="4:45" ht="19.5" thickTop="1" thickBot="1" x14ac:dyDescent="0.25">
      <c r="D666" s="1" t="str">
        <f t="shared" si="210"/>
        <v/>
      </c>
      <c r="E666" s="1" t="str">
        <f t="shared" si="211"/>
        <v/>
      </c>
      <c r="K666" s="19" t="str">
        <f t="shared" si="215"/>
        <v/>
      </c>
      <c r="L666" s="19">
        <f t="shared" si="225"/>
        <v>10000</v>
      </c>
      <c r="M666" s="22" t="str">
        <f>TRIM(Data!$N663)</f>
        <v>Claudia Phelps</v>
      </c>
      <c r="N666" s="22" t="str">
        <f>TRIM(Data!$A663)</f>
        <v>Claudia Phelps (Coral Duchess,Tillie Rice)</v>
      </c>
      <c r="O666" s="23">
        <f>IF(Data!$B663=0,"",Data!$B663)</f>
        <v>1948</v>
      </c>
      <c r="P666" s="19" t="str">
        <f>IF(Data!$C663=0,"",Data!$C663)</f>
        <v>1</v>
      </c>
      <c r="Q666" s="23" t="str">
        <f>IF($M666="","",Data!$E663)</f>
        <v>L</v>
      </c>
      <c r="R666" s="23" t="str">
        <f t="shared" si="216"/>
        <v>L</v>
      </c>
      <c r="S666" s="23" t="str">
        <f t="shared" si="217"/>
        <v>L</v>
      </c>
      <c r="T666" s="19" t="str">
        <f>IF(Data!$F663=0,"",Data!$F663)</f>
        <v/>
      </c>
      <c r="U666" s="19" t="str">
        <f>IF(Data!$G663=0,"",Data!$G663)</f>
        <v/>
      </c>
      <c r="V666" s="19" t="str">
        <f>IF(Data!$D663=0,"",Data!$D663)</f>
        <v/>
      </c>
      <c r="W666" s="19" t="str">
        <f>Data!$H663</f>
        <v>Japonica</v>
      </c>
      <c r="Y666" s="41" t="e">
        <f t="shared" si="212"/>
        <v>#REF!</v>
      </c>
      <c r="Z666" s="8">
        <f t="shared" si="218"/>
        <v>10000</v>
      </c>
      <c r="AA666" s="8" t="str">
        <f t="shared" si="219"/>
        <v>Claudia Phelps</v>
      </c>
      <c r="AB666" s="8" t="str">
        <f t="shared" si="220"/>
        <v>L</v>
      </c>
      <c r="AC666" s="8" t="str">
        <f t="shared" si="221"/>
        <v/>
      </c>
      <c r="AD666" s="8" t="str">
        <f t="shared" si="226"/>
        <v/>
      </c>
      <c r="AE666" s="8" t="str">
        <f t="shared" si="222"/>
        <v/>
      </c>
      <c r="AF666" s="5">
        <f t="shared" si="223"/>
        <v>1948</v>
      </c>
      <c r="AG666" s="46">
        <v>663</v>
      </c>
      <c r="AH666" s="47" t="str">
        <f t="shared" si="213"/>
        <v/>
      </c>
      <c r="AI666" s="48" t="str">
        <f t="shared" si="214"/>
        <v/>
      </c>
      <c r="AK666" s="22" t="e">
        <f>TRIM(#REF!)</f>
        <v>#REF!</v>
      </c>
      <c r="AL666" s="23" t="e">
        <f>IF(#REF!=0,"",#REF!)</f>
        <v>#REF!</v>
      </c>
      <c r="AM666" s="19" t="e">
        <f>IF(#REF!=0,"",#REF!)</f>
        <v>#REF!</v>
      </c>
      <c r="AN666" s="23" t="e">
        <f>IF($AK666="","",#REF!)</f>
        <v>#REF!</v>
      </c>
      <c r="AO666" s="23" t="e">
        <f t="shared" si="224"/>
        <v>#REF!</v>
      </c>
      <c r="AP666" s="19" t="e">
        <f>IF(#REF!=0,"",#REF!)</f>
        <v>#REF!</v>
      </c>
      <c r="AQ666" s="19" t="e">
        <f>IF(#REF!=0,"",#REF!)</f>
        <v>#REF!</v>
      </c>
      <c r="AR666" s="19" t="e">
        <f>IF(#REF!=0,"",#REF!)</f>
        <v>#REF!</v>
      </c>
      <c r="AS666" s="19" t="e">
        <f>#REF!</f>
        <v>#REF!</v>
      </c>
    </row>
    <row r="667" spans="4:45" ht="19.5" thickTop="1" thickBot="1" x14ac:dyDescent="0.25">
      <c r="D667" s="1" t="str">
        <f t="shared" si="210"/>
        <v/>
      </c>
      <c r="E667" s="1" t="str">
        <f t="shared" si="211"/>
        <v/>
      </c>
      <c r="K667" s="19" t="str">
        <f t="shared" si="215"/>
        <v/>
      </c>
      <c r="L667" s="19">
        <f t="shared" si="225"/>
        <v>10000</v>
      </c>
      <c r="M667" s="22" t="str">
        <f>TRIM(Data!$N664)</f>
        <v>Claudia Vanis</v>
      </c>
      <c r="N667" s="22" t="str">
        <f>TRIM(Data!$A664)</f>
        <v>Claudia Vanis</v>
      </c>
      <c r="O667" s="23">
        <f>IF(Data!$B664=0,"",Data!$B664)</f>
        <v>1999</v>
      </c>
      <c r="P667" s="19" t="str">
        <f>IF(Data!$C664=0,"",Data!$C664)</f>
        <v>1</v>
      </c>
      <c r="Q667" s="23" t="str">
        <f>IF($M667="","",Data!$E664)</f>
        <v>L</v>
      </c>
      <c r="R667" s="23" t="str">
        <f t="shared" si="216"/>
        <v>L</v>
      </c>
      <c r="S667" s="23" t="str">
        <f t="shared" si="217"/>
        <v>L</v>
      </c>
      <c r="T667" s="19" t="str">
        <f>IF(Data!$F664=0,"",Data!$F664)</f>
        <v/>
      </c>
      <c r="U667" s="19" t="str">
        <f>IF(Data!$G664=0,"",Data!$G664)</f>
        <v/>
      </c>
      <c r="V667" s="19" t="str">
        <f>IF(Data!$D664=0,"",Data!$D664)</f>
        <v/>
      </c>
      <c r="W667" s="19" t="str">
        <f>Data!$H664</f>
        <v>Japonica</v>
      </c>
      <c r="Y667" s="41" t="e">
        <f t="shared" si="212"/>
        <v>#REF!</v>
      </c>
      <c r="Z667" s="8">
        <f t="shared" si="218"/>
        <v>10000</v>
      </c>
      <c r="AA667" s="8" t="str">
        <f t="shared" si="219"/>
        <v>Claudia Vanis</v>
      </c>
      <c r="AB667" s="8" t="str">
        <f t="shared" si="220"/>
        <v>L</v>
      </c>
      <c r="AC667" s="8" t="str">
        <f t="shared" si="221"/>
        <v/>
      </c>
      <c r="AD667" s="8" t="str">
        <f t="shared" si="226"/>
        <v/>
      </c>
      <c r="AE667" s="8" t="str">
        <f t="shared" si="222"/>
        <v/>
      </c>
      <c r="AF667" s="5">
        <f t="shared" si="223"/>
        <v>1999</v>
      </c>
      <c r="AG667" s="46">
        <v>664</v>
      </c>
      <c r="AH667" s="47" t="str">
        <f t="shared" si="213"/>
        <v/>
      </c>
      <c r="AI667" s="48" t="str">
        <f t="shared" si="214"/>
        <v/>
      </c>
      <c r="AK667" s="22" t="e">
        <f>TRIM(#REF!)</f>
        <v>#REF!</v>
      </c>
      <c r="AL667" s="23" t="e">
        <f>IF(#REF!=0,"",#REF!)</f>
        <v>#REF!</v>
      </c>
      <c r="AM667" s="19" t="e">
        <f>IF(#REF!=0,"",#REF!)</f>
        <v>#REF!</v>
      </c>
      <c r="AN667" s="23" t="e">
        <f>IF($AK667="","",#REF!)</f>
        <v>#REF!</v>
      </c>
      <c r="AO667" s="23" t="e">
        <f t="shared" si="224"/>
        <v>#REF!</v>
      </c>
      <c r="AP667" s="19" t="e">
        <f>IF(#REF!=0,"",#REF!)</f>
        <v>#REF!</v>
      </c>
      <c r="AQ667" s="19" t="e">
        <f>IF(#REF!=0,"",#REF!)</f>
        <v>#REF!</v>
      </c>
      <c r="AR667" s="19" t="e">
        <f>IF(#REF!=0,"",#REF!)</f>
        <v>#REF!</v>
      </c>
      <c r="AS667" s="19" t="e">
        <f>#REF!</f>
        <v>#REF!</v>
      </c>
    </row>
    <row r="668" spans="4:45" ht="19.5" thickTop="1" thickBot="1" x14ac:dyDescent="0.25">
      <c r="D668" s="1" t="str">
        <f t="shared" si="210"/>
        <v/>
      </c>
      <c r="E668" s="1" t="str">
        <f t="shared" si="211"/>
        <v/>
      </c>
      <c r="K668" s="19" t="str">
        <f t="shared" si="215"/>
        <v/>
      </c>
      <c r="L668" s="19">
        <f t="shared" si="225"/>
        <v>10000</v>
      </c>
      <c r="M668" s="22" t="str">
        <f>TRIM(Data!$N665)</f>
        <v>Clayton Classic</v>
      </c>
      <c r="N668" s="22" t="str">
        <f>TRIM(Data!$A665)</f>
        <v>Clayton Classic</v>
      </c>
      <c r="O668" s="23">
        <f>IF(Data!$B665=0,"",Data!$B665)</f>
        <v>1995</v>
      </c>
      <c r="P668" s="19" t="str">
        <f>IF(Data!$C665=0,"",Data!$C665)</f>
        <v>1</v>
      </c>
      <c r="Q668" s="23" t="str">
        <f>IF($M668="","",Data!$E665)</f>
        <v>L</v>
      </c>
      <c r="R668" s="23" t="str">
        <f t="shared" si="216"/>
        <v>L</v>
      </c>
      <c r="S668" s="23" t="str">
        <f t="shared" si="217"/>
        <v>L</v>
      </c>
      <c r="T668" s="19" t="str">
        <f>IF(Data!$F665=0,"",Data!$F665)</f>
        <v/>
      </c>
      <c r="U668" s="19" t="str">
        <f>IF(Data!$G665=0,"",Data!$G665)</f>
        <v>FD</v>
      </c>
      <c r="V668" s="19" t="str">
        <f>IF(Data!$D665=0,"",Data!$D665)</f>
        <v/>
      </c>
      <c r="W668" s="19" t="str">
        <f>Data!$H665</f>
        <v>Japonica</v>
      </c>
      <c r="Y668" s="41" t="e">
        <f t="shared" si="212"/>
        <v>#REF!</v>
      </c>
      <c r="Z668" s="8">
        <f t="shared" si="218"/>
        <v>10000</v>
      </c>
      <c r="AA668" s="8" t="str">
        <f t="shared" si="219"/>
        <v>Clayton Classic</v>
      </c>
      <c r="AB668" s="8" t="str">
        <f t="shared" si="220"/>
        <v>L</v>
      </c>
      <c r="AC668" s="8" t="str">
        <f t="shared" si="221"/>
        <v/>
      </c>
      <c r="AD668" s="8" t="str">
        <f t="shared" si="226"/>
        <v>FD</v>
      </c>
      <c r="AE668" s="8" t="str">
        <f t="shared" si="222"/>
        <v/>
      </c>
      <c r="AF668" s="5">
        <f t="shared" si="223"/>
        <v>1995</v>
      </c>
      <c r="AG668" s="46">
        <v>665</v>
      </c>
      <c r="AH668" s="47" t="str">
        <f t="shared" si="213"/>
        <v/>
      </c>
      <c r="AI668" s="48" t="str">
        <f t="shared" si="214"/>
        <v/>
      </c>
      <c r="AK668" s="22" t="e">
        <f>TRIM(#REF!)</f>
        <v>#REF!</v>
      </c>
      <c r="AL668" s="23" t="e">
        <f>IF(#REF!=0,"",#REF!)</f>
        <v>#REF!</v>
      </c>
      <c r="AM668" s="19" t="e">
        <f>IF(#REF!=0,"",#REF!)</f>
        <v>#REF!</v>
      </c>
      <c r="AN668" s="23" t="e">
        <f>IF($AK668="","",#REF!)</f>
        <v>#REF!</v>
      </c>
      <c r="AO668" s="23" t="e">
        <f t="shared" si="224"/>
        <v>#REF!</v>
      </c>
      <c r="AP668" s="19" t="e">
        <f>IF(#REF!=0,"",#REF!)</f>
        <v>#REF!</v>
      </c>
      <c r="AQ668" s="19" t="e">
        <f>IF(#REF!=0,"",#REF!)</f>
        <v>#REF!</v>
      </c>
      <c r="AR668" s="19" t="e">
        <f>IF(#REF!=0,"",#REF!)</f>
        <v>#REF!</v>
      </c>
      <c r="AS668" s="19" t="e">
        <f>#REF!</f>
        <v>#REF!</v>
      </c>
    </row>
    <row r="669" spans="4:45" ht="19.5" thickTop="1" thickBot="1" x14ac:dyDescent="0.25">
      <c r="D669" s="1" t="str">
        <f t="shared" si="210"/>
        <v/>
      </c>
      <c r="E669" s="1" t="str">
        <f t="shared" si="211"/>
        <v/>
      </c>
      <c r="K669" s="19" t="str">
        <f t="shared" si="215"/>
        <v/>
      </c>
      <c r="L669" s="19">
        <f t="shared" si="225"/>
        <v>10000</v>
      </c>
      <c r="M669" s="22" t="str">
        <f>TRIM(Data!$N666)</f>
        <v>Clayton Mathis</v>
      </c>
      <c r="N669" s="22" t="str">
        <f>TRIM(Data!$A666)</f>
        <v>Clayton Mathis (R)</v>
      </c>
      <c r="O669" s="23">
        <f>IF(Data!$B666=0,"",Data!$B666)</f>
        <v>2022</v>
      </c>
      <c r="P669" s="19" t="str">
        <f>IF(Data!$C666=0,"",Data!$C666)</f>
        <v>1</v>
      </c>
      <c r="Q669" s="23" t="str">
        <f>IF($M669="","",Data!$E666)</f>
        <v>L-VL</v>
      </c>
      <c r="R669" s="23" t="str">
        <f t="shared" si="216"/>
        <v>L</v>
      </c>
      <c r="S669" s="23" t="str">
        <f t="shared" si="217"/>
        <v>L</v>
      </c>
      <c r="T669" s="19" t="str">
        <f>IF(Data!$F666=0,"",Data!$F666)</f>
        <v/>
      </c>
      <c r="U669" s="19" t="str">
        <f>IF(Data!$G666=0,"",Data!$G666)</f>
        <v/>
      </c>
      <c r="V669" s="19" t="str">
        <f>IF(Data!$D666=0,"",Data!$D666)</f>
        <v/>
      </c>
      <c r="W669" s="19" t="str">
        <f>Data!$H666</f>
        <v>Reticulata</v>
      </c>
      <c r="Y669" s="41" t="e">
        <f t="shared" si="212"/>
        <v>#REF!</v>
      </c>
      <c r="Z669" s="8">
        <f t="shared" si="218"/>
        <v>10000</v>
      </c>
      <c r="AA669" s="8" t="str">
        <f t="shared" si="219"/>
        <v>Clayton Mathis</v>
      </c>
      <c r="AB669" s="8" t="str">
        <f t="shared" si="220"/>
        <v>L</v>
      </c>
      <c r="AC669" s="8" t="str">
        <f t="shared" si="221"/>
        <v/>
      </c>
      <c r="AD669" s="8" t="str">
        <f t="shared" si="226"/>
        <v/>
      </c>
      <c r="AE669" s="8" t="str">
        <f t="shared" si="222"/>
        <v/>
      </c>
      <c r="AF669" s="5">
        <f t="shared" si="223"/>
        <v>2022</v>
      </c>
      <c r="AG669" s="46">
        <v>666</v>
      </c>
      <c r="AH669" s="47" t="str">
        <f t="shared" si="213"/>
        <v/>
      </c>
      <c r="AI669" s="48" t="str">
        <f t="shared" si="214"/>
        <v/>
      </c>
      <c r="AK669" s="22" t="e">
        <f>TRIM(#REF!)</f>
        <v>#REF!</v>
      </c>
      <c r="AL669" s="23" t="e">
        <f>IF(#REF!=0,"",#REF!)</f>
        <v>#REF!</v>
      </c>
      <c r="AM669" s="19" t="e">
        <f>IF(#REF!=0,"",#REF!)</f>
        <v>#REF!</v>
      </c>
      <c r="AN669" s="23" t="e">
        <f>IF($AK669="","",#REF!)</f>
        <v>#REF!</v>
      </c>
      <c r="AO669" s="23" t="e">
        <f t="shared" si="224"/>
        <v>#REF!</v>
      </c>
      <c r="AP669" s="19" t="e">
        <f>IF(#REF!=0,"",#REF!)</f>
        <v>#REF!</v>
      </c>
      <c r="AQ669" s="19" t="e">
        <f>IF(#REF!=0,"",#REF!)</f>
        <v>#REF!</v>
      </c>
      <c r="AR669" s="19" t="e">
        <f>IF(#REF!=0,"",#REF!)</f>
        <v>#REF!</v>
      </c>
      <c r="AS669" s="19" t="e">
        <f>#REF!</f>
        <v>#REF!</v>
      </c>
    </row>
    <row r="670" spans="4:45" ht="19.5" thickTop="1" thickBot="1" x14ac:dyDescent="0.25">
      <c r="D670" s="1" t="str">
        <f t="shared" si="210"/>
        <v/>
      </c>
      <c r="E670" s="1" t="str">
        <f t="shared" si="211"/>
        <v/>
      </c>
      <c r="K670" s="19" t="str">
        <f t="shared" si="215"/>
        <v/>
      </c>
      <c r="L670" s="19">
        <f t="shared" si="225"/>
        <v>10000</v>
      </c>
      <c r="M670" s="22" t="str">
        <f>TRIM(Data!$N667)</f>
        <v>Cleo Akins</v>
      </c>
      <c r="N670" s="22" t="str">
        <f>TRIM(Data!$A667)</f>
        <v>Cleo Akins</v>
      </c>
      <c r="O670" s="23">
        <f>IF(Data!$B667=0,"",Data!$B667)</f>
        <v>1988</v>
      </c>
      <c r="P670" s="19" t="str">
        <f>IF(Data!$C667=0,"",Data!$C667)</f>
        <v>1</v>
      </c>
      <c r="Q670" s="23" t="str">
        <f>IF($M670="","",Data!$E667)</f>
        <v>L</v>
      </c>
      <c r="R670" s="23" t="str">
        <f t="shared" si="216"/>
        <v>L</v>
      </c>
      <c r="S670" s="23" t="str">
        <f t="shared" si="217"/>
        <v>L</v>
      </c>
      <c r="T670" s="19" t="str">
        <f>IF(Data!$F667=0,"",Data!$F667)</f>
        <v/>
      </c>
      <c r="U670" s="19" t="str">
        <f>IF(Data!$G667=0,"",Data!$G667)</f>
        <v/>
      </c>
      <c r="V670" s="19" t="str">
        <f>IF(Data!$D667=0,"",Data!$D667)</f>
        <v/>
      </c>
      <c r="W670" s="19" t="str">
        <f>Data!$H667</f>
        <v>Japonica</v>
      </c>
      <c r="Y670" s="41" t="e">
        <f t="shared" si="212"/>
        <v>#REF!</v>
      </c>
      <c r="Z670" s="8">
        <f t="shared" si="218"/>
        <v>10000</v>
      </c>
      <c r="AA670" s="8" t="str">
        <f t="shared" si="219"/>
        <v>Cleo Akins</v>
      </c>
      <c r="AB670" s="8" t="str">
        <f t="shared" si="220"/>
        <v>L</v>
      </c>
      <c r="AC670" s="8" t="str">
        <f t="shared" si="221"/>
        <v/>
      </c>
      <c r="AD670" s="8" t="str">
        <f t="shared" si="226"/>
        <v/>
      </c>
      <c r="AE670" s="8" t="str">
        <f t="shared" si="222"/>
        <v/>
      </c>
      <c r="AF670" s="5">
        <f t="shared" si="223"/>
        <v>1988</v>
      </c>
      <c r="AG670" s="46">
        <v>667</v>
      </c>
      <c r="AH670" s="47" t="str">
        <f t="shared" si="213"/>
        <v/>
      </c>
      <c r="AI670" s="48" t="str">
        <f t="shared" si="214"/>
        <v/>
      </c>
      <c r="AK670" s="22" t="e">
        <f>TRIM(#REF!)</f>
        <v>#REF!</v>
      </c>
      <c r="AL670" s="23" t="e">
        <f>IF(#REF!=0,"",#REF!)</f>
        <v>#REF!</v>
      </c>
      <c r="AM670" s="19" t="e">
        <f>IF(#REF!=0,"",#REF!)</f>
        <v>#REF!</v>
      </c>
      <c r="AN670" s="23" t="e">
        <f>IF($AK670="","",#REF!)</f>
        <v>#REF!</v>
      </c>
      <c r="AO670" s="23" t="e">
        <f t="shared" si="224"/>
        <v>#REF!</v>
      </c>
      <c r="AP670" s="19" t="e">
        <f>IF(#REF!=0,"",#REF!)</f>
        <v>#REF!</v>
      </c>
      <c r="AQ670" s="19" t="e">
        <f>IF(#REF!=0,"",#REF!)</f>
        <v>#REF!</v>
      </c>
      <c r="AR670" s="19" t="e">
        <f>IF(#REF!=0,"",#REF!)</f>
        <v>#REF!</v>
      </c>
      <c r="AS670" s="19" t="e">
        <f>#REF!</f>
        <v>#REF!</v>
      </c>
    </row>
    <row r="671" spans="4:45" ht="19.5" thickTop="1" thickBot="1" x14ac:dyDescent="0.25">
      <c r="D671" s="1" t="str">
        <f t="shared" si="210"/>
        <v/>
      </c>
      <c r="E671" s="1" t="str">
        <f t="shared" si="211"/>
        <v/>
      </c>
      <c r="K671" s="19" t="str">
        <f t="shared" si="215"/>
        <v/>
      </c>
      <c r="L671" s="19">
        <f t="shared" si="225"/>
        <v>10000</v>
      </c>
      <c r="M671" s="22" t="str">
        <f>TRIM(Data!$N668)</f>
        <v>Cleo Gliddon Arras</v>
      </c>
      <c r="N671" s="22" t="str">
        <f>TRIM(Data!$A668)</f>
        <v>Cleo Gliddon Arras</v>
      </c>
      <c r="O671" s="23">
        <f>IF(Data!$B668=0,"",Data!$B668)</f>
        <v>2008</v>
      </c>
      <c r="P671" s="19" t="str">
        <f>IF(Data!$C668=0,"",Data!$C668)</f>
        <v>1</v>
      </c>
      <c r="Q671" s="23" t="str">
        <f>IF($M671="","",Data!$E668)</f>
        <v>M</v>
      </c>
      <c r="R671" s="23" t="str">
        <f t="shared" si="216"/>
        <v>M</v>
      </c>
      <c r="S671" s="23" t="str">
        <f t="shared" si="217"/>
        <v>M</v>
      </c>
      <c r="T671" s="19" t="str">
        <f>IF(Data!$F668=0,"",Data!$F668)</f>
        <v/>
      </c>
      <c r="U671" s="19" t="str">
        <f>IF(Data!$G668=0,"",Data!$G668)</f>
        <v>FD</v>
      </c>
      <c r="V671" s="19" t="str">
        <f>IF(Data!$D668=0,"",Data!$D668)</f>
        <v/>
      </c>
      <c r="W671" s="19" t="str">
        <f>Data!$H668</f>
        <v>Japonica</v>
      </c>
      <c r="Y671" s="41" t="e">
        <f t="shared" si="212"/>
        <v>#REF!</v>
      </c>
      <c r="Z671" s="8">
        <f t="shared" si="218"/>
        <v>10000</v>
      </c>
      <c r="AA671" s="8" t="str">
        <f t="shared" si="219"/>
        <v>Cleo Gliddon Arras</v>
      </c>
      <c r="AB671" s="8" t="str">
        <f t="shared" si="220"/>
        <v>M</v>
      </c>
      <c r="AC671" s="8" t="str">
        <f t="shared" si="221"/>
        <v/>
      </c>
      <c r="AD671" s="8" t="str">
        <f t="shared" si="226"/>
        <v>FD</v>
      </c>
      <c r="AE671" s="8" t="str">
        <f t="shared" si="222"/>
        <v/>
      </c>
      <c r="AF671" s="5">
        <f t="shared" si="223"/>
        <v>2008</v>
      </c>
      <c r="AG671" s="46">
        <v>668</v>
      </c>
      <c r="AH671" s="47" t="str">
        <f t="shared" si="213"/>
        <v/>
      </c>
      <c r="AI671" s="48" t="str">
        <f t="shared" si="214"/>
        <v/>
      </c>
      <c r="AK671" s="22" t="e">
        <f>TRIM(#REF!)</f>
        <v>#REF!</v>
      </c>
      <c r="AL671" s="23" t="e">
        <f>IF(#REF!=0,"",#REF!)</f>
        <v>#REF!</v>
      </c>
      <c r="AM671" s="19" t="e">
        <f>IF(#REF!=0,"",#REF!)</f>
        <v>#REF!</v>
      </c>
      <c r="AN671" s="23" t="e">
        <f>IF($AK671="","",#REF!)</f>
        <v>#REF!</v>
      </c>
      <c r="AO671" s="23" t="e">
        <f t="shared" si="224"/>
        <v>#REF!</v>
      </c>
      <c r="AP671" s="19" t="e">
        <f>IF(#REF!=0,"",#REF!)</f>
        <v>#REF!</v>
      </c>
      <c r="AQ671" s="19" t="e">
        <f>IF(#REF!=0,"",#REF!)</f>
        <v>#REF!</v>
      </c>
      <c r="AR671" s="19" t="e">
        <f>IF(#REF!=0,"",#REF!)</f>
        <v>#REF!</v>
      </c>
      <c r="AS671" s="19" t="e">
        <f>#REF!</f>
        <v>#REF!</v>
      </c>
    </row>
    <row r="672" spans="4:45" ht="19.5" thickTop="1" thickBot="1" x14ac:dyDescent="0.25">
      <c r="D672" s="1" t="str">
        <f t="shared" si="210"/>
        <v/>
      </c>
      <c r="E672" s="1" t="str">
        <f t="shared" si="211"/>
        <v/>
      </c>
      <c r="K672" s="19" t="str">
        <f t="shared" si="215"/>
        <v/>
      </c>
      <c r="L672" s="19">
        <f t="shared" si="225"/>
        <v>10000</v>
      </c>
      <c r="M672" s="22" t="str">
        <f>TRIM(Data!$N669)</f>
        <v>Cleo Wittie (See Vedrine)</v>
      </c>
      <c r="N672" s="22" t="str">
        <f>TRIM(Data!$A669)</f>
        <v>Cleo Wittie (See Vedrine)</v>
      </c>
      <c r="O672" s="23">
        <f>IF(Data!$B669=0,"",Data!$B669)</f>
        <v>1900</v>
      </c>
      <c r="P672" s="19" t="str">
        <f>IF(Data!$C669=0,"",Data!$C669)</f>
        <v/>
      </c>
      <c r="Q672" s="23" t="str">
        <f>IF($M672="","",Data!$E669)</f>
        <v>M-L</v>
      </c>
      <c r="R672" s="23" t="str">
        <f t="shared" si="216"/>
        <v>M</v>
      </c>
      <c r="S672" s="23" t="str">
        <f t="shared" si="217"/>
        <v>M</v>
      </c>
      <c r="T672" s="19" t="str">
        <f>IF(Data!$F669=0,"",Data!$F669)</f>
        <v/>
      </c>
      <c r="U672" s="19" t="str">
        <f>IF(Data!$G669=0,"",Data!$G669)</f>
        <v/>
      </c>
      <c r="V672" s="19" t="str">
        <f>IF(Data!$D669=0,"",Data!$D669)</f>
        <v/>
      </c>
      <c r="W672" s="19" t="str">
        <f>Data!$H669</f>
        <v>Japonica</v>
      </c>
      <c r="Y672" s="41" t="e">
        <f t="shared" si="212"/>
        <v>#REF!</v>
      </c>
      <c r="Z672" s="8">
        <f t="shared" si="218"/>
        <v>10000</v>
      </c>
      <c r="AA672" s="8" t="str">
        <f t="shared" si="219"/>
        <v>Cleo Wittie (See Vedrine)</v>
      </c>
      <c r="AB672" s="8" t="str">
        <f t="shared" si="220"/>
        <v>M</v>
      </c>
      <c r="AC672" s="8" t="str">
        <f t="shared" si="221"/>
        <v/>
      </c>
      <c r="AD672" s="8" t="str">
        <f t="shared" si="226"/>
        <v/>
      </c>
      <c r="AE672" s="8" t="str">
        <f t="shared" si="222"/>
        <v/>
      </c>
      <c r="AF672" s="5">
        <f t="shared" si="223"/>
        <v>1900</v>
      </c>
      <c r="AG672" s="46">
        <v>669</v>
      </c>
      <c r="AH672" s="47" t="str">
        <f t="shared" si="213"/>
        <v/>
      </c>
      <c r="AI672" s="48" t="str">
        <f t="shared" si="214"/>
        <v/>
      </c>
      <c r="AK672" s="22" t="e">
        <f>TRIM(#REF!)</f>
        <v>#REF!</v>
      </c>
      <c r="AL672" s="23" t="e">
        <f>IF(#REF!=0,"",#REF!)</f>
        <v>#REF!</v>
      </c>
      <c r="AM672" s="19" t="e">
        <f>IF(#REF!=0,"",#REF!)</f>
        <v>#REF!</v>
      </c>
      <c r="AN672" s="23" t="e">
        <f>IF($AK672="","",#REF!)</f>
        <v>#REF!</v>
      </c>
      <c r="AO672" s="23" t="e">
        <f t="shared" si="224"/>
        <v>#REF!</v>
      </c>
      <c r="AP672" s="19" t="e">
        <f>IF(#REF!=0,"",#REF!)</f>
        <v>#REF!</v>
      </c>
      <c r="AQ672" s="19" t="e">
        <f>IF(#REF!=0,"",#REF!)</f>
        <v>#REF!</v>
      </c>
      <c r="AR672" s="19" t="e">
        <f>IF(#REF!=0,"",#REF!)</f>
        <v>#REF!</v>
      </c>
      <c r="AS672" s="19" t="e">
        <f>#REF!</f>
        <v>#REF!</v>
      </c>
    </row>
    <row r="673" spans="4:45" ht="19.5" thickTop="1" thickBot="1" x14ac:dyDescent="0.25">
      <c r="D673" s="1" t="str">
        <f t="shared" si="210"/>
        <v/>
      </c>
      <c r="E673" s="1" t="str">
        <f t="shared" si="211"/>
        <v/>
      </c>
      <c r="K673" s="19" t="str">
        <f t="shared" si="215"/>
        <v/>
      </c>
      <c r="L673" s="19">
        <f t="shared" si="225"/>
        <v>10000</v>
      </c>
      <c r="M673" s="22" t="str">
        <f>TRIM(Data!$N670)</f>
        <v>Cleopatra</v>
      </c>
      <c r="N673" s="22" t="str">
        <f>TRIM(Data!$A670)</f>
        <v>Cleopatra (Sasanqua)</v>
      </c>
      <c r="O673" s="23">
        <f>IF(Data!$B670=0,"",Data!$B670)</f>
        <v>1929</v>
      </c>
      <c r="P673" s="19" t="str">
        <f>IF(Data!$C670=0,"",Data!$C670)</f>
        <v>1</v>
      </c>
      <c r="Q673" s="23" t="str">
        <f>IF($M673="","",Data!$E670)</f>
        <v>M</v>
      </c>
      <c r="R673" s="23" t="str">
        <f t="shared" si="216"/>
        <v>M</v>
      </c>
      <c r="S673" s="23" t="str">
        <f t="shared" si="217"/>
        <v>M</v>
      </c>
      <c r="T673" s="19" t="str">
        <f>IF(Data!$F670=0,"",Data!$F670)</f>
        <v/>
      </c>
      <c r="U673" s="19" t="str">
        <f>IF(Data!$G670=0,"",Data!$G670)</f>
        <v/>
      </c>
      <c r="V673" s="19" t="str">
        <f>IF(Data!$D670=0,"",Data!$D670)</f>
        <v/>
      </c>
      <c r="W673" s="19" t="str">
        <f>Data!$H670</f>
        <v>Sasanqua</v>
      </c>
      <c r="Y673" s="41" t="e">
        <f t="shared" si="212"/>
        <v>#REF!</v>
      </c>
      <c r="Z673" s="8">
        <f t="shared" si="218"/>
        <v>10000</v>
      </c>
      <c r="AA673" s="8" t="str">
        <f t="shared" si="219"/>
        <v>Cleopatra</v>
      </c>
      <c r="AB673" s="8" t="str">
        <f t="shared" si="220"/>
        <v>M</v>
      </c>
      <c r="AC673" s="8" t="str">
        <f t="shared" si="221"/>
        <v/>
      </c>
      <c r="AD673" s="8" t="str">
        <f t="shared" si="226"/>
        <v/>
      </c>
      <c r="AE673" s="8" t="str">
        <f t="shared" si="222"/>
        <v/>
      </c>
      <c r="AF673" s="5">
        <f t="shared" si="223"/>
        <v>1929</v>
      </c>
      <c r="AG673" s="46">
        <v>670</v>
      </c>
      <c r="AH673" s="47" t="str">
        <f t="shared" si="213"/>
        <v/>
      </c>
      <c r="AI673" s="48" t="str">
        <f t="shared" si="214"/>
        <v/>
      </c>
      <c r="AK673" s="22" t="e">
        <f>TRIM(#REF!)</f>
        <v>#REF!</v>
      </c>
      <c r="AL673" s="23" t="e">
        <f>IF(#REF!=0,"",#REF!)</f>
        <v>#REF!</v>
      </c>
      <c r="AM673" s="19" t="e">
        <f>IF(#REF!=0,"",#REF!)</f>
        <v>#REF!</v>
      </c>
      <c r="AN673" s="23" t="e">
        <f>IF($AK673="","",#REF!)</f>
        <v>#REF!</v>
      </c>
      <c r="AO673" s="23" t="e">
        <f t="shared" si="224"/>
        <v>#REF!</v>
      </c>
      <c r="AP673" s="19" t="e">
        <f>IF(#REF!=0,"",#REF!)</f>
        <v>#REF!</v>
      </c>
      <c r="AQ673" s="19" t="e">
        <f>IF(#REF!=0,"",#REF!)</f>
        <v>#REF!</v>
      </c>
      <c r="AR673" s="19" t="e">
        <f>IF(#REF!=0,"",#REF!)</f>
        <v>#REF!</v>
      </c>
      <c r="AS673" s="19" t="e">
        <f>#REF!</f>
        <v>#REF!</v>
      </c>
    </row>
    <row r="674" spans="4:45" ht="19.5" thickTop="1" thickBot="1" x14ac:dyDescent="0.25">
      <c r="D674" s="1" t="str">
        <f t="shared" si="210"/>
        <v/>
      </c>
      <c r="E674" s="1" t="str">
        <f t="shared" si="211"/>
        <v/>
      </c>
      <c r="K674" s="19" t="str">
        <f t="shared" si="215"/>
        <v/>
      </c>
      <c r="L674" s="19">
        <f t="shared" si="225"/>
        <v>10000</v>
      </c>
      <c r="M674" s="22" t="str">
        <f>TRIM(Data!$N671)</f>
        <v>Cleve James</v>
      </c>
      <c r="N674" s="22" t="str">
        <f>TRIM(Data!$A671)</f>
        <v>Cleve James</v>
      </c>
      <c r="O674" s="23">
        <f>IF(Data!$B671=0,"",Data!$B671)</f>
        <v>1974</v>
      </c>
      <c r="P674" s="19" t="str">
        <f>IF(Data!$C671=0,"",Data!$C671)</f>
        <v>1</v>
      </c>
      <c r="Q674" s="23" t="str">
        <f>IF($M674="","",Data!$E671)</f>
        <v>L-VL</v>
      </c>
      <c r="R674" s="23" t="str">
        <f t="shared" si="216"/>
        <v>L</v>
      </c>
      <c r="S674" s="23" t="str">
        <f t="shared" si="217"/>
        <v>L</v>
      </c>
      <c r="T674" s="19" t="str">
        <f>IF(Data!$F671=0,"",Data!$F671)</f>
        <v/>
      </c>
      <c r="U674" s="19" t="str">
        <f>IF(Data!$G671=0,"",Data!$G671)</f>
        <v/>
      </c>
      <c r="V674" s="19" t="str">
        <f>IF(Data!$D671=0,"",Data!$D671)</f>
        <v/>
      </c>
      <c r="W674" s="19" t="str">
        <f>Data!$H671</f>
        <v>Japonica</v>
      </c>
      <c r="Y674" s="41" t="e">
        <f t="shared" si="212"/>
        <v>#REF!</v>
      </c>
      <c r="Z674" s="8">
        <f t="shared" si="218"/>
        <v>10000</v>
      </c>
      <c r="AA674" s="8" t="str">
        <f t="shared" si="219"/>
        <v>Cleve James</v>
      </c>
      <c r="AB674" s="8" t="str">
        <f t="shared" si="220"/>
        <v>L</v>
      </c>
      <c r="AC674" s="8" t="str">
        <f t="shared" si="221"/>
        <v/>
      </c>
      <c r="AD674" s="8" t="str">
        <f t="shared" si="226"/>
        <v/>
      </c>
      <c r="AE674" s="8" t="str">
        <f t="shared" si="222"/>
        <v/>
      </c>
      <c r="AF674" s="5">
        <f t="shared" si="223"/>
        <v>1974</v>
      </c>
      <c r="AG674" s="46">
        <v>671</v>
      </c>
      <c r="AH674" s="47" t="str">
        <f t="shared" si="213"/>
        <v/>
      </c>
      <c r="AI674" s="48" t="str">
        <f t="shared" si="214"/>
        <v/>
      </c>
      <c r="AK674" s="22" t="e">
        <f>TRIM(#REF!)</f>
        <v>#REF!</v>
      </c>
      <c r="AL674" s="23" t="e">
        <f>IF(#REF!=0,"",#REF!)</f>
        <v>#REF!</v>
      </c>
      <c r="AM674" s="19" t="e">
        <f>IF(#REF!=0,"",#REF!)</f>
        <v>#REF!</v>
      </c>
      <c r="AN674" s="23" t="e">
        <f>IF($AK674="","",#REF!)</f>
        <v>#REF!</v>
      </c>
      <c r="AO674" s="23" t="e">
        <f t="shared" si="224"/>
        <v>#REF!</v>
      </c>
      <c r="AP674" s="19" t="e">
        <f>IF(#REF!=0,"",#REF!)</f>
        <v>#REF!</v>
      </c>
      <c r="AQ674" s="19" t="e">
        <f>IF(#REF!=0,"",#REF!)</f>
        <v>#REF!</v>
      </c>
      <c r="AR674" s="19" t="e">
        <f>IF(#REF!=0,"",#REF!)</f>
        <v>#REF!</v>
      </c>
      <c r="AS674" s="19" t="e">
        <f>#REF!</f>
        <v>#REF!</v>
      </c>
    </row>
    <row r="675" spans="4:45" ht="19.5" thickTop="1" thickBot="1" x14ac:dyDescent="0.25">
      <c r="D675" s="1" t="str">
        <f t="shared" si="210"/>
        <v/>
      </c>
      <c r="E675" s="1" t="str">
        <f t="shared" si="211"/>
        <v/>
      </c>
      <c r="K675" s="19" t="str">
        <f t="shared" si="215"/>
        <v/>
      </c>
      <c r="L675" s="19">
        <f t="shared" si="225"/>
        <v>10000</v>
      </c>
      <c r="M675" s="22" t="str">
        <f>TRIM(Data!$N672)</f>
        <v>Cliff Harris</v>
      </c>
      <c r="N675" s="22" t="str">
        <f>TRIM(Data!$A672)</f>
        <v>Cliff Harris (Her Majesty Queen Eliz. II Var.)</v>
      </c>
      <c r="O675" s="23">
        <f>IF(Data!$B672=0,"",Data!$B672)</f>
        <v>1959</v>
      </c>
      <c r="P675" s="19" t="str">
        <f>IF(Data!$C672=0,"",Data!$C672)</f>
        <v/>
      </c>
      <c r="Q675" s="23" t="str">
        <f>IF($M675="","",Data!$E672)</f>
        <v>M-L</v>
      </c>
      <c r="R675" s="23" t="str">
        <f t="shared" si="216"/>
        <v>M</v>
      </c>
      <c r="S675" s="23" t="str">
        <f t="shared" si="217"/>
        <v>M</v>
      </c>
      <c r="T675" s="19" t="str">
        <f>IF(Data!$F672=0,"",Data!$F672)</f>
        <v/>
      </c>
      <c r="U675" s="19" t="str">
        <f>IF(Data!$G672=0,"",Data!$G672)</f>
        <v/>
      </c>
      <c r="V675" s="19" t="str">
        <f>IF(Data!$D672=0,"",Data!$D672)</f>
        <v/>
      </c>
      <c r="W675" s="19" t="str">
        <f>Data!$H672</f>
        <v>Japonica</v>
      </c>
      <c r="Y675" s="41" t="e">
        <f t="shared" si="212"/>
        <v>#REF!</v>
      </c>
      <c r="Z675" s="8">
        <f t="shared" si="218"/>
        <v>10000</v>
      </c>
      <c r="AA675" s="8" t="str">
        <f t="shared" si="219"/>
        <v>Cliff Harris</v>
      </c>
      <c r="AB675" s="8" t="str">
        <f t="shared" si="220"/>
        <v>M</v>
      </c>
      <c r="AC675" s="8" t="str">
        <f t="shared" si="221"/>
        <v/>
      </c>
      <c r="AD675" s="8" t="str">
        <f t="shared" si="226"/>
        <v/>
      </c>
      <c r="AE675" s="8" t="str">
        <f t="shared" si="222"/>
        <v/>
      </c>
      <c r="AF675" s="5">
        <f t="shared" si="223"/>
        <v>1959</v>
      </c>
      <c r="AG675" s="46">
        <v>672</v>
      </c>
      <c r="AH675" s="47" t="str">
        <f t="shared" si="213"/>
        <v/>
      </c>
      <c r="AI675" s="48" t="str">
        <f t="shared" si="214"/>
        <v/>
      </c>
      <c r="AK675" s="22" t="e">
        <f>TRIM(#REF!)</f>
        <v>#REF!</v>
      </c>
      <c r="AL675" s="23" t="e">
        <f>IF(#REF!=0,"",#REF!)</f>
        <v>#REF!</v>
      </c>
      <c r="AM675" s="19" t="e">
        <f>IF(#REF!=0,"",#REF!)</f>
        <v>#REF!</v>
      </c>
      <c r="AN675" s="23" t="e">
        <f>IF($AK675="","",#REF!)</f>
        <v>#REF!</v>
      </c>
      <c r="AO675" s="23" t="e">
        <f t="shared" si="224"/>
        <v>#REF!</v>
      </c>
      <c r="AP675" s="19" t="e">
        <f>IF(#REF!=0,"",#REF!)</f>
        <v>#REF!</v>
      </c>
      <c r="AQ675" s="19" t="e">
        <f>IF(#REF!=0,"",#REF!)</f>
        <v>#REF!</v>
      </c>
      <c r="AR675" s="19" t="e">
        <f>IF(#REF!=0,"",#REF!)</f>
        <v>#REF!</v>
      </c>
      <c r="AS675" s="19" t="e">
        <f>#REF!</f>
        <v>#REF!</v>
      </c>
    </row>
    <row r="676" spans="4:45" ht="19.5" thickTop="1" thickBot="1" x14ac:dyDescent="0.25">
      <c r="D676" s="1" t="str">
        <f t="shared" si="210"/>
        <v/>
      </c>
      <c r="E676" s="1" t="str">
        <f t="shared" si="211"/>
        <v/>
      </c>
      <c r="K676" s="19" t="str">
        <f t="shared" si="215"/>
        <v/>
      </c>
      <c r="L676" s="19">
        <f t="shared" si="225"/>
        <v>10000</v>
      </c>
      <c r="M676" s="22" t="str">
        <f>TRIM(Data!$N673)</f>
        <v>Clifford Wendell Sebring</v>
      </c>
      <c r="N676" s="22" t="str">
        <f>TRIM(Data!$A673)</f>
        <v>Clifford Wendell Sebring</v>
      </c>
      <c r="O676" s="23">
        <f>IF(Data!$B673=0,"",Data!$B673)</f>
        <v>2019</v>
      </c>
      <c r="P676" s="19" t="str">
        <f>IF(Data!$C673=0,"",Data!$C673)</f>
        <v>1</v>
      </c>
      <c r="Q676" s="23" t="str">
        <f>IF($M676="","",Data!$E673)</f>
        <v>M-L</v>
      </c>
      <c r="R676" s="23" t="str">
        <f t="shared" si="216"/>
        <v>M</v>
      </c>
      <c r="S676" s="23" t="str">
        <f t="shared" si="217"/>
        <v>M</v>
      </c>
      <c r="T676" s="19" t="str">
        <f>IF(Data!$F673=0,"",Data!$F673)</f>
        <v/>
      </c>
      <c r="U676" s="19" t="str">
        <f>IF(Data!$G673=0,"",Data!$G673)</f>
        <v/>
      </c>
      <c r="V676" s="19" t="str">
        <f>IF(Data!$D673=0,"",Data!$D673)</f>
        <v/>
      </c>
      <c r="W676" s="19" t="str">
        <f>Data!$H673</f>
        <v>Japonica</v>
      </c>
      <c r="Y676" s="41" t="e">
        <f t="shared" si="212"/>
        <v>#REF!</v>
      </c>
      <c r="Z676" s="8">
        <f t="shared" si="218"/>
        <v>10000</v>
      </c>
      <c r="AA676" s="8" t="str">
        <f t="shared" si="219"/>
        <v>Clifford Wendell Sebring</v>
      </c>
      <c r="AB676" s="8" t="str">
        <f t="shared" si="220"/>
        <v>M</v>
      </c>
      <c r="AC676" s="8" t="str">
        <f t="shared" si="221"/>
        <v/>
      </c>
      <c r="AD676" s="8" t="str">
        <f t="shared" si="226"/>
        <v/>
      </c>
      <c r="AE676" s="8" t="str">
        <f t="shared" si="222"/>
        <v/>
      </c>
      <c r="AF676" s="5">
        <f t="shared" si="223"/>
        <v>2019</v>
      </c>
      <c r="AG676" s="46">
        <v>673</v>
      </c>
      <c r="AH676" s="47" t="str">
        <f t="shared" si="213"/>
        <v/>
      </c>
      <c r="AI676" s="48" t="str">
        <f t="shared" si="214"/>
        <v/>
      </c>
      <c r="AK676" s="22" t="e">
        <f>TRIM(#REF!)</f>
        <v>#REF!</v>
      </c>
      <c r="AL676" s="23" t="e">
        <f>IF(#REF!=0,"",#REF!)</f>
        <v>#REF!</v>
      </c>
      <c r="AM676" s="19" t="e">
        <f>IF(#REF!=0,"",#REF!)</f>
        <v>#REF!</v>
      </c>
      <c r="AN676" s="23" t="e">
        <f>IF($AK676="","",#REF!)</f>
        <v>#REF!</v>
      </c>
      <c r="AO676" s="23" t="e">
        <f t="shared" si="224"/>
        <v>#REF!</v>
      </c>
      <c r="AP676" s="19" t="e">
        <f>IF(#REF!=0,"",#REF!)</f>
        <v>#REF!</v>
      </c>
      <c r="AQ676" s="19" t="e">
        <f>IF(#REF!=0,"",#REF!)</f>
        <v>#REF!</v>
      </c>
      <c r="AR676" s="19" t="e">
        <f>IF(#REF!=0,"",#REF!)</f>
        <v>#REF!</v>
      </c>
      <c r="AS676" s="19" t="e">
        <f>#REF!</f>
        <v>#REF!</v>
      </c>
    </row>
    <row r="677" spans="4:45" ht="19.5" thickTop="1" thickBot="1" x14ac:dyDescent="0.25">
      <c r="D677" s="1" t="str">
        <f t="shared" si="210"/>
        <v/>
      </c>
      <c r="E677" s="1" t="str">
        <f t="shared" si="211"/>
        <v/>
      </c>
      <c r="K677" s="19" t="str">
        <f t="shared" si="215"/>
        <v/>
      </c>
      <c r="L677" s="19">
        <f t="shared" si="225"/>
        <v>10000</v>
      </c>
      <c r="M677" s="22" t="str">
        <f>TRIM(Data!$N674)</f>
        <v>Cloisonne</v>
      </c>
      <c r="N677" s="22" t="str">
        <f>TRIM(Data!$A674)</f>
        <v>Cloisonne</v>
      </c>
      <c r="O677" s="23">
        <f>IF(Data!$B674=0,"",Data!$B674)</f>
        <v>1988</v>
      </c>
      <c r="P677" s="19" t="str">
        <f>IF(Data!$C674=0,"",Data!$C674)</f>
        <v>1</v>
      </c>
      <c r="Q677" s="23" t="str">
        <f>IF($M677="","",Data!$E674)</f>
        <v>M-L</v>
      </c>
      <c r="R677" s="23" t="str">
        <f t="shared" si="216"/>
        <v>M</v>
      </c>
      <c r="S677" s="23" t="str">
        <f t="shared" si="217"/>
        <v>M</v>
      </c>
      <c r="T677" s="19" t="str">
        <f>IF(Data!$F674=0,"",Data!$F674)</f>
        <v/>
      </c>
      <c r="U677" s="19" t="str">
        <f>IF(Data!$G674=0,"",Data!$G674)</f>
        <v/>
      </c>
      <c r="V677" s="19" t="str">
        <f>IF(Data!$D674=0,"",Data!$D674)</f>
        <v/>
      </c>
      <c r="W677" s="19" t="str">
        <f>Data!$H674</f>
        <v>Japonica</v>
      </c>
      <c r="Y677" s="41" t="e">
        <f t="shared" si="212"/>
        <v>#REF!</v>
      </c>
      <c r="Z677" s="8">
        <f t="shared" si="218"/>
        <v>10000</v>
      </c>
      <c r="AA677" s="8" t="str">
        <f t="shared" si="219"/>
        <v>Cloisonne</v>
      </c>
      <c r="AB677" s="8" t="str">
        <f t="shared" si="220"/>
        <v>M</v>
      </c>
      <c r="AC677" s="8" t="str">
        <f t="shared" si="221"/>
        <v/>
      </c>
      <c r="AD677" s="8" t="str">
        <f t="shared" si="226"/>
        <v/>
      </c>
      <c r="AE677" s="8" t="str">
        <f t="shared" si="222"/>
        <v/>
      </c>
      <c r="AF677" s="5">
        <f t="shared" si="223"/>
        <v>1988</v>
      </c>
      <c r="AG677" s="46">
        <v>674</v>
      </c>
      <c r="AH677" s="47" t="str">
        <f t="shared" si="213"/>
        <v/>
      </c>
      <c r="AI677" s="48" t="str">
        <f t="shared" si="214"/>
        <v/>
      </c>
      <c r="AK677" s="22" t="e">
        <f>TRIM(#REF!)</f>
        <v>#REF!</v>
      </c>
      <c r="AL677" s="23" t="e">
        <f>IF(#REF!=0,"",#REF!)</f>
        <v>#REF!</v>
      </c>
      <c r="AM677" s="19" t="e">
        <f>IF(#REF!=0,"",#REF!)</f>
        <v>#REF!</v>
      </c>
      <c r="AN677" s="23" t="e">
        <f>IF($AK677="","",#REF!)</f>
        <v>#REF!</v>
      </c>
      <c r="AO677" s="23" t="e">
        <f t="shared" si="224"/>
        <v>#REF!</v>
      </c>
      <c r="AP677" s="19" t="e">
        <f>IF(#REF!=0,"",#REF!)</f>
        <v>#REF!</v>
      </c>
      <c r="AQ677" s="19" t="e">
        <f>IF(#REF!=0,"",#REF!)</f>
        <v>#REF!</v>
      </c>
      <c r="AR677" s="19" t="e">
        <f>IF(#REF!=0,"",#REF!)</f>
        <v>#REF!</v>
      </c>
      <c r="AS677" s="19" t="e">
        <f>#REF!</f>
        <v>#REF!</v>
      </c>
    </row>
    <row r="678" spans="4:45" ht="19.5" thickTop="1" thickBot="1" x14ac:dyDescent="0.25">
      <c r="D678" s="1" t="str">
        <f t="shared" si="210"/>
        <v/>
      </c>
      <c r="E678" s="1" t="str">
        <f t="shared" si="211"/>
        <v/>
      </c>
      <c r="K678" s="19" t="str">
        <f t="shared" si="215"/>
        <v/>
      </c>
      <c r="L678" s="19">
        <f t="shared" si="225"/>
        <v>10000</v>
      </c>
      <c r="M678" s="22" t="str">
        <f>TRIM(Data!$N675)</f>
        <v>Clower White</v>
      </c>
      <c r="N678" s="22" t="str">
        <f>TRIM(Data!$A675)</f>
        <v>Clower White</v>
      </c>
      <c r="O678" s="23">
        <f>IF(Data!$B675=0,"",Data!$B675)</f>
        <v>1949</v>
      </c>
      <c r="P678" s="19" t="str">
        <f>IF(Data!$C675=0,"",Data!$C675)</f>
        <v>1</v>
      </c>
      <c r="Q678" s="23" t="str">
        <f>IF($M678="","",Data!$E675)</f>
        <v>M</v>
      </c>
      <c r="R678" s="23" t="str">
        <f t="shared" si="216"/>
        <v>M</v>
      </c>
      <c r="S678" s="23" t="str">
        <f t="shared" si="217"/>
        <v>M</v>
      </c>
      <c r="T678" s="19" t="str">
        <f>IF(Data!$F675=0,"",Data!$F675)</f>
        <v>WHITE</v>
      </c>
      <c r="U678" s="19" t="str">
        <f>IF(Data!$G675=0,"",Data!$G675)</f>
        <v/>
      </c>
      <c r="V678" s="19" t="str">
        <f>IF(Data!$D675=0,"",Data!$D675)</f>
        <v/>
      </c>
      <c r="W678" s="19" t="str">
        <f>Data!$H675</f>
        <v>Japonica</v>
      </c>
      <c r="Y678" s="41" t="e">
        <f t="shared" si="212"/>
        <v>#REF!</v>
      </c>
      <c r="Z678" s="8">
        <f t="shared" si="218"/>
        <v>10000</v>
      </c>
      <c r="AA678" s="8" t="str">
        <f t="shared" si="219"/>
        <v>Clower White</v>
      </c>
      <c r="AB678" s="8" t="str">
        <f t="shared" si="220"/>
        <v>M</v>
      </c>
      <c r="AC678" s="8" t="str">
        <f t="shared" si="221"/>
        <v>WHITE</v>
      </c>
      <c r="AD678" s="8" t="str">
        <f t="shared" si="226"/>
        <v/>
      </c>
      <c r="AE678" s="8" t="str">
        <f t="shared" si="222"/>
        <v/>
      </c>
      <c r="AF678" s="5">
        <f t="shared" si="223"/>
        <v>1949</v>
      </c>
      <c r="AG678" s="46">
        <v>675</v>
      </c>
      <c r="AH678" s="47" t="str">
        <f t="shared" si="213"/>
        <v/>
      </c>
      <c r="AI678" s="48" t="str">
        <f t="shared" si="214"/>
        <v/>
      </c>
      <c r="AK678" s="22" t="e">
        <f>TRIM(#REF!)</f>
        <v>#REF!</v>
      </c>
      <c r="AL678" s="23" t="e">
        <f>IF(#REF!=0,"",#REF!)</f>
        <v>#REF!</v>
      </c>
      <c r="AM678" s="19" t="e">
        <f>IF(#REF!=0,"",#REF!)</f>
        <v>#REF!</v>
      </c>
      <c r="AN678" s="23" t="e">
        <f>IF($AK678="","",#REF!)</f>
        <v>#REF!</v>
      </c>
      <c r="AO678" s="23" t="e">
        <f t="shared" si="224"/>
        <v>#REF!</v>
      </c>
      <c r="AP678" s="19" t="e">
        <f>IF(#REF!=0,"",#REF!)</f>
        <v>#REF!</v>
      </c>
      <c r="AQ678" s="19" t="e">
        <f>IF(#REF!=0,"",#REF!)</f>
        <v>#REF!</v>
      </c>
      <c r="AR678" s="19" t="e">
        <f>IF(#REF!=0,"",#REF!)</f>
        <v>#REF!</v>
      </c>
      <c r="AS678" s="19" t="e">
        <f>#REF!</f>
        <v>#REF!</v>
      </c>
    </row>
    <row r="679" spans="4:45" ht="19.5" thickTop="1" thickBot="1" x14ac:dyDescent="0.25">
      <c r="D679" s="1" t="str">
        <f t="shared" si="210"/>
        <v/>
      </c>
      <c r="E679" s="1" t="str">
        <f t="shared" si="211"/>
        <v/>
      </c>
      <c r="K679" s="19" t="str">
        <f t="shared" si="215"/>
        <v/>
      </c>
      <c r="L679" s="19">
        <f t="shared" si="225"/>
        <v>10000</v>
      </c>
      <c r="M679" s="22" t="str">
        <f>TRIM(Data!$N676)</f>
        <v>Clown</v>
      </c>
      <c r="N679" s="22" t="str">
        <f>TRIM(Data!$A676)</f>
        <v>Clown</v>
      </c>
      <c r="O679" s="23">
        <f>IF(Data!$B676=0,"",Data!$B676)</f>
        <v>1960</v>
      </c>
      <c r="P679" s="19" t="str">
        <f>IF(Data!$C676=0,"",Data!$C676)</f>
        <v>1</v>
      </c>
      <c r="Q679" s="23" t="str">
        <f>IF($M679="","",Data!$E676)</f>
        <v>M</v>
      </c>
      <c r="R679" s="23" t="str">
        <f t="shared" si="216"/>
        <v>M</v>
      </c>
      <c r="S679" s="23" t="str">
        <f t="shared" si="217"/>
        <v>M</v>
      </c>
      <c r="T679" s="19" t="str">
        <f>IF(Data!$F676=0,"",Data!$F676)</f>
        <v/>
      </c>
      <c r="U679" s="19" t="str">
        <f>IF(Data!$G676=0,"",Data!$G676)</f>
        <v/>
      </c>
      <c r="V679" s="19" t="str">
        <f>IF(Data!$D676=0,"",Data!$D676)</f>
        <v/>
      </c>
      <c r="W679" s="19" t="str">
        <f>Data!$H676</f>
        <v>Japonica</v>
      </c>
      <c r="Y679" s="41" t="e">
        <f t="shared" si="212"/>
        <v>#REF!</v>
      </c>
      <c r="Z679" s="8">
        <f t="shared" si="218"/>
        <v>10000</v>
      </c>
      <c r="AA679" s="8" t="str">
        <f t="shared" si="219"/>
        <v>Clown</v>
      </c>
      <c r="AB679" s="8" t="str">
        <f t="shared" si="220"/>
        <v>M</v>
      </c>
      <c r="AC679" s="8" t="str">
        <f t="shared" si="221"/>
        <v/>
      </c>
      <c r="AD679" s="8" t="str">
        <f t="shared" si="226"/>
        <v/>
      </c>
      <c r="AE679" s="8" t="str">
        <f t="shared" si="222"/>
        <v/>
      </c>
      <c r="AF679" s="5">
        <f t="shared" si="223"/>
        <v>1960</v>
      </c>
      <c r="AG679" s="46">
        <v>676</v>
      </c>
      <c r="AH679" s="47" t="str">
        <f t="shared" si="213"/>
        <v/>
      </c>
      <c r="AI679" s="48" t="str">
        <f t="shared" si="214"/>
        <v/>
      </c>
      <c r="AK679" s="22" t="e">
        <f>TRIM(#REF!)</f>
        <v>#REF!</v>
      </c>
      <c r="AL679" s="23" t="e">
        <f>IF(#REF!=0,"",#REF!)</f>
        <v>#REF!</v>
      </c>
      <c r="AM679" s="19" t="e">
        <f>IF(#REF!=0,"",#REF!)</f>
        <v>#REF!</v>
      </c>
      <c r="AN679" s="23" t="e">
        <f>IF($AK679="","",#REF!)</f>
        <v>#REF!</v>
      </c>
      <c r="AO679" s="23" t="e">
        <f t="shared" si="224"/>
        <v>#REF!</v>
      </c>
      <c r="AP679" s="19" t="e">
        <f>IF(#REF!=0,"",#REF!)</f>
        <v>#REF!</v>
      </c>
      <c r="AQ679" s="19" t="e">
        <f>IF(#REF!=0,"",#REF!)</f>
        <v>#REF!</v>
      </c>
      <c r="AR679" s="19" t="e">
        <f>IF(#REF!=0,"",#REF!)</f>
        <v>#REF!</v>
      </c>
      <c r="AS679" s="19" t="e">
        <f>#REF!</f>
        <v>#REF!</v>
      </c>
    </row>
    <row r="680" spans="4:45" ht="19.5" thickTop="1" thickBot="1" x14ac:dyDescent="0.25">
      <c r="D680" s="1" t="str">
        <f t="shared" ref="D680:D743" si="227">IF(ISERROR(VLOOKUP(A680,$K$4:$M$2950,3,FALSE)),"",VLOOKUP(A680,$K$4:$N$2950,4,FALSE))</f>
        <v/>
      </c>
      <c r="E680" s="1" t="str">
        <f t="shared" ref="E680:E743" si="228">IF(ISERROR(VLOOKUP(A680,$K$4:$M$2950,3,FALSE)),"",IF(VLOOKUP(A680,$K$4:$T$2950,6,FALSE)=0,"",VLOOKUP(A680,$K$4:$T$2950,6,FALSE)))</f>
        <v/>
      </c>
      <c r="K680" s="19" t="str">
        <f t="shared" si="215"/>
        <v/>
      </c>
      <c r="L680" s="19">
        <f t="shared" si="225"/>
        <v>10000</v>
      </c>
      <c r="M680" s="22" t="str">
        <f>TRIM(Data!$N677)</f>
        <v>Coach Mathis</v>
      </c>
      <c r="N680" s="22" t="str">
        <f>TRIM(Data!$A677)</f>
        <v>Coach Mathis</v>
      </c>
      <c r="O680" s="23">
        <f>IF(Data!$B677=0,"",Data!$B677)</f>
        <v>2019</v>
      </c>
      <c r="P680" s="19" t="str">
        <f>IF(Data!$C677=0,"",Data!$C677)</f>
        <v>1</v>
      </c>
      <c r="Q680" s="23" t="str">
        <f>IF($M680="","",Data!$E677)</f>
        <v>M-L</v>
      </c>
      <c r="R680" s="23" t="str">
        <f t="shared" si="216"/>
        <v>M</v>
      </c>
      <c r="S680" s="23" t="str">
        <f t="shared" si="217"/>
        <v>M</v>
      </c>
      <c r="T680" s="19" t="str">
        <f>IF(Data!$F677=0,"",Data!$F677)</f>
        <v/>
      </c>
      <c r="U680" s="19" t="str">
        <f>IF(Data!$G677=0,"",Data!$G677)</f>
        <v/>
      </c>
      <c r="V680" s="19" t="str">
        <f>IF(Data!$D677=0,"",Data!$D677)</f>
        <v/>
      </c>
      <c r="W680" s="19" t="str">
        <f>Data!$H677</f>
        <v>Japonica</v>
      </c>
      <c r="Y680" s="41" t="e">
        <f t="shared" si="212"/>
        <v>#REF!</v>
      </c>
      <c r="Z680" s="8">
        <f t="shared" si="218"/>
        <v>10000</v>
      </c>
      <c r="AA680" s="8" t="str">
        <f t="shared" si="219"/>
        <v>Coach Mathis</v>
      </c>
      <c r="AB680" s="8" t="str">
        <f t="shared" si="220"/>
        <v>M</v>
      </c>
      <c r="AC680" s="8" t="str">
        <f t="shared" si="221"/>
        <v/>
      </c>
      <c r="AD680" s="8" t="str">
        <f t="shared" si="226"/>
        <v/>
      </c>
      <c r="AE680" s="8" t="str">
        <f t="shared" si="222"/>
        <v/>
      </c>
      <c r="AF680" s="5">
        <f t="shared" si="223"/>
        <v>2019</v>
      </c>
      <c r="AG680" s="46">
        <v>677</v>
      </c>
      <c r="AH680" s="47" t="str">
        <f t="shared" si="213"/>
        <v/>
      </c>
      <c r="AI680" s="48" t="str">
        <f t="shared" si="214"/>
        <v/>
      </c>
      <c r="AK680" s="22" t="e">
        <f>TRIM(#REF!)</f>
        <v>#REF!</v>
      </c>
      <c r="AL680" s="23" t="e">
        <f>IF(#REF!=0,"",#REF!)</f>
        <v>#REF!</v>
      </c>
      <c r="AM680" s="19" t="e">
        <f>IF(#REF!=0,"",#REF!)</f>
        <v>#REF!</v>
      </c>
      <c r="AN680" s="23" t="e">
        <f>IF($AK680="","",#REF!)</f>
        <v>#REF!</v>
      </c>
      <c r="AO680" s="23" t="e">
        <f t="shared" si="224"/>
        <v>#REF!</v>
      </c>
      <c r="AP680" s="19" t="e">
        <f>IF(#REF!=0,"",#REF!)</f>
        <v>#REF!</v>
      </c>
      <c r="AQ680" s="19" t="e">
        <f>IF(#REF!=0,"",#REF!)</f>
        <v>#REF!</v>
      </c>
      <c r="AR680" s="19" t="e">
        <f>IF(#REF!=0,"",#REF!)</f>
        <v>#REF!</v>
      </c>
      <c r="AS680" s="19" t="e">
        <f>#REF!</f>
        <v>#REF!</v>
      </c>
    </row>
    <row r="681" spans="4:45" ht="19.5" thickTop="1" thickBot="1" x14ac:dyDescent="0.25">
      <c r="D681" s="1" t="str">
        <f t="shared" si="227"/>
        <v/>
      </c>
      <c r="E681" s="1" t="str">
        <f t="shared" si="228"/>
        <v/>
      </c>
      <c r="K681" s="19" t="str">
        <f t="shared" si="215"/>
        <v/>
      </c>
      <c r="L681" s="19">
        <f t="shared" si="225"/>
        <v>10000</v>
      </c>
      <c r="M681" s="22" t="str">
        <f>TRIM(Data!$N678)</f>
        <v>Coed</v>
      </c>
      <c r="N681" s="22" t="str">
        <f>TRIM(Data!$A678)</f>
        <v>Coed</v>
      </c>
      <c r="O681" s="23">
        <f>IF(Data!$B678=0,"",Data!$B678)</f>
        <v>1962</v>
      </c>
      <c r="P681" s="19" t="str">
        <f>IF(Data!$C678=0,"",Data!$C678)</f>
        <v>1</v>
      </c>
      <c r="Q681" s="23" t="str">
        <f>IF($M681="","",Data!$E678)</f>
        <v>M-L</v>
      </c>
      <c r="R681" s="23" t="str">
        <f t="shared" si="216"/>
        <v>M</v>
      </c>
      <c r="S681" s="23" t="str">
        <f t="shared" si="217"/>
        <v>M</v>
      </c>
      <c r="T681" s="19" t="str">
        <f>IF(Data!$F678=0,"",Data!$F678)</f>
        <v/>
      </c>
      <c r="U681" s="19" t="str">
        <f>IF(Data!$G678=0,"",Data!$G678)</f>
        <v/>
      </c>
      <c r="V681" s="19" t="str">
        <f>IF(Data!$D678=0,"",Data!$D678)</f>
        <v/>
      </c>
      <c r="W681" s="19" t="str">
        <f>Data!$H678</f>
        <v>Japonica</v>
      </c>
      <c r="Y681" s="41" t="e">
        <f t="shared" si="212"/>
        <v>#REF!</v>
      </c>
      <c r="Z681" s="8">
        <f t="shared" si="218"/>
        <v>10000</v>
      </c>
      <c r="AA681" s="8" t="str">
        <f t="shared" si="219"/>
        <v>Coed</v>
      </c>
      <c r="AB681" s="8" t="str">
        <f t="shared" si="220"/>
        <v>M</v>
      </c>
      <c r="AC681" s="8" t="str">
        <f t="shared" si="221"/>
        <v/>
      </c>
      <c r="AD681" s="8" t="str">
        <f t="shared" si="226"/>
        <v/>
      </c>
      <c r="AE681" s="8" t="str">
        <f t="shared" si="222"/>
        <v/>
      </c>
      <c r="AF681" s="5">
        <f t="shared" si="223"/>
        <v>1962</v>
      </c>
      <c r="AG681" s="46">
        <v>678</v>
      </c>
      <c r="AH681" s="47" t="str">
        <f t="shared" si="213"/>
        <v/>
      </c>
      <c r="AI681" s="48" t="str">
        <f t="shared" si="214"/>
        <v/>
      </c>
      <c r="AK681" s="22" t="e">
        <f>TRIM(#REF!)</f>
        <v>#REF!</v>
      </c>
      <c r="AL681" s="23" t="e">
        <f>IF(#REF!=0,"",#REF!)</f>
        <v>#REF!</v>
      </c>
      <c r="AM681" s="19" t="e">
        <f>IF(#REF!=0,"",#REF!)</f>
        <v>#REF!</v>
      </c>
      <c r="AN681" s="23" t="e">
        <f>IF($AK681="","",#REF!)</f>
        <v>#REF!</v>
      </c>
      <c r="AO681" s="23" t="e">
        <f t="shared" si="224"/>
        <v>#REF!</v>
      </c>
      <c r="AP681" s="19" t="e">
        <f>IF(#REF!=0,"",#REF!)</f>
        <v>#REF!</v>
      </c>
      <c r="AQ681" s="19" t="e">
        <f>IF(#REF!=0,"",#REF!)</f>
        <v>#REF!</v>
      </c>
      <c r="AR681" s="19" t="e">
        <f>IF(#REF!=0,"",#REF!)</f>
        <v>#REF!</v>
      </c>
      <c r="AS681" s="19" t="e">
        <f>#REF!</f>
        <v>#REF!</v>
      </c>
    </row>
    <row r="682" spans="4:45" ht="19.5" thickTop="1" thickBot="1" x14ac:dyDescent="0.25">
      <c r="D682" s="1" t="str">
        <f t="shared" si="227"/>
        <v/>
      </c>
      <c r="E682" s="1" t="str">
        <f t="shared" si="228"/>
        <v/>
      </c>
      <c r="K682" s="19" t="str">
        <f t="shared" si="215"/>
        <v/>
      </c>
      <c r="L682" s="19">
        <f t="shared" si="225"/>
        <v>10000</v>
      </c>
      <c r="M682" s="22" t="str">
        <f>TRIM(Data!$N679)</f>
        <v>Col. R. D. Hicks</v>
      </c>
      <c r="N682" s="22" t="str">
        <f>TRIM(Data!$A679)</f>
        <v>Col. R. D. Hicks (H)</v>
      </c>
      <c r="O682" s="23">
        <f>IF(Data!$B679=0,"",Data!$B679)</f>
        <v>1982</v>
      </c>
      <c r="P682" s="19" t="str">
        <f>IF(Data!$C679=0,"",Data!$C679)</f>
        <v>1</v>
      </c>
      <c r="Q682" s="23" t="str">
        <f>IF($M682="","",Data!$E679)</f>
        <v>M</v>
      </c>
      <c r="R682" s="23" t="str">
        <f t="shared" si="216"/>
        <v>M</v>
      </c>
      <c r="S682" s="23" t="str">
        <f t="shared" si="217"/>
        <v>M</v>
      </c>
      <c r="T682" s="19" t="str">
        <f>IF(Data!$F679=0,"",Data!$F679)</f>
        <v/>
      </c>
      <c r="U682" s="19" t="str">
        <f>IF(Data!$G679=0,"",Data!$G679)</f>
        <v/>
      </c>
      <c r="V682" s="19" t="str">
        <f>IF(Data!$D679=0,"",Data!$D679)</f>
        <v/>
      </c>
      <c r="W682" s="19" t="str">
        <f>Data!$H679</f>
        <v>NRH</v>
      </c>
      <c r="Y682" s="41" t="e">
        <f t="shared" si="212"/>
        <v>#REF!</v>
      </c>
      <c r="Z682" s="8">
        <f t="shared" si="218"/>
        <v>10000</v>
      </c>
      <c r="AA682" s="8" t="str">
        <f t="shared" si="219"/>
        <v>Col. R. D. Hicks</v>
      </c>
      <c r="AB682" s="8" t="str">
        <f t="shared" si="220"/>
        <v>M</v>
      </c>
      <c r="AC682" s="8" t="str">
        <f t="shared" si="221"/>
        <v/>
      </c>
      <c r="AD682" s="8" t="str">
        <f t="shared" si="226"/>
        <v/>
      </c>
      <c r="AE682" s="8" t="str">
        <f t="shared" si="222"/>
        <v/>
      </c>
      <c r="AF682" s="5">
        <f t="shared" si="223"/>
        <v>1982</v>
      </c>
      <c r="AG682" s="46">
        <v>679</v>
      </c>
      <c r="AH682" s="47" t="str">
        <f t="shared" si="213"/>
        <v/>
      </c>
      <c r="AI682" s="48" t="str">
        <f t="shared" si="214"/>
        <v/>
      </c>
      <c r="AK682" s="22" t="e">
        <f>TRIM(#REF!)</f>
        <v>#REF!</v>
      </c>
      <c r="AL682" s="23" t="e">
        <f>IF(#REF!=0,"",#REF!)</f>
        <v>#REF!</v>
      </c>
      <c r="AM682" s="19" t="e">
        <f>IF(#REF!=0,"",#REF!)</f>
        <v>#REF!</v>
      </c>
      <c r="AN682" s="23" t="e">
        <f>IF($AK682="","",#REF!)</f>
        <v>#REF!</v>
      </c>
      <c r="AO682" s="23" t="e">
        <f t="shared" si="224"/>
        <v>#REF!</v>
      </c>
      <c r="AP682" s="19" t="e">
        <f>IF(#REF!=0,"",#REF!)</f>
        <v>#REF!</v>
      </c>
      <c r="AQ682" s="19" t="e">
        <f>IF(#REF!=0,"",#REF!)</f>
        <v>#REF!</v>
      </c>
      <c r="AR682" s="19" t="e">
        <f>IF(#REF!=0,"",#REF!)</f>
        <v>#REF!</v>
      </c>
      <c r="AS682" s="19" t="e">
        <f>#REF!</f>
        <v>#REF!</v>
      </c>
    </row>
    <row r="683" spans="4:45" ht="19.5" thickTop="1" thickBot="1" x14ac:dyDescent="0.25">
      <c r="D683" s="1" t="str">
        <f t="shared" si="227"/>
        <v/>
      </c>
      <c r="E683" s="1" t="str">
        <f t="shared" si="228"/>
        <v/>
      </c>
      <c r="K683" s="19" t="str">
        <f t="shared" si="215"/>
        <v/>
      </c>
      <c r="L683" s="19">
        <f t="shared" si="225"/>
        <v>10000</v>
      </c>
      <c r="M683" s="22" t="str">
        <f>TRIM(Data!$N680)</f>
        <v>Colin J Garrett</v>
      </c>
      <c r="N683" s="22" t="str">
        <f>TRIM(Data!$A680)</f>
        <v>Colin J Garrett (R)</v>
      </c>
      <c r="O683" s="23">
        <f>IF(Data!$B680=0,"",Data!$B680)</f>
        <v>2005</v>
      </c>
      <c r="P683" s="19" t="str">
        <f>IF(Data!$C680=0,"",Data!$C680)</f>
        <v/>
      </c>
      <c r="Q683" s="23" t="str">
        <f>IF($M683="","",Data!$E680)</f>
        <v>L</v>
      </c>
      <c r="R683" s="23" t="str">
        <f t="shared" si="216"/>
        <v>L</v>
      </c>
      <c r="S683" s="23" t="str">
        <f t="shared" si="217"/>
        <v>L</v>
      </c>
      <c r="T683" s="19" t="str">
        <f>IF(Data!$F680=0,"",Data!$F680)</f>
        <v/>
      </c>
      <c r="U683" s="19" t="str">
        <f>IF(Data!$G680=0,"",Data!$G680)</f>
        <v/>
      </c>
      <c r="V683" s="19" t="str">
        <f>IF(Data!$D680=0,"",Data!$D680)</f>
        <v/>
      </c>
      <c r="W683" s="19" t="str">
        <f>Data!$H680</f>
        <v>Reticulata</v>
      </c>
      <c r="Y683" s="41" t="e">
        <f t="shared" si="212"/>
        <v>#REF!</v>
      </c>
      <c r="Z683" s="8">
        <f t="shared" si="218"/>
        <v>10000</v>
      </c>
      <c r="AA683" s="8" t="str">
        <f t="shared" si="219"/>
        <v>Colin J Garrett</v>
      </c>
      <c r="AB683" s="8" t="str">
        <f t="shared" si="220"/>
        <v>L</v>
      </c>
      <c r="AC683" s="8" t="str">
        <f t="shared" si="221"/>
        <v/>
      </c>
      <c r="AD683" s="8" t="str">
        <f t="shared" si="226"/>
        <v/>
      </c>
      <c r="AE683" s="8" t="str">
        <f t="shared" si="222"/>
        <v/>
      </c>
      <c r="AF683" s="5">
        <f t="shared" si="223"/>
        <v>2005</v>
      </c>
      <c r="AG683" s="46">
        <v>680</v>
      </c>
      <c r="AH683" s="47" t="str">
        <f t="shared" si="213"/>
        <v/>
      </c>
      <c r="AI683" s="48" t="str">
        <f t="shared" si="214"/>
        <v/>
      </c>
      <c r="AK683" s="22" t="e">
        <f>TRIM(#REF!)</f>
        <v>#REF!</v>
      </c>
      <c r="AL683" s="23" t="e">
        <f>IF(#REF!=0,"",#REF!)</f>
        <v>#REF!</v>
      </c>
      <c r="AM683" s="19" t="e">
        <f>IF(#REF!=0,"",#REF!)</f>
        <v>#REF!</v>
      </c>
      <c r="AN683" s="23" t="e">
        <f>IF($AK683="","",#REF!)</f>
        <v>#REF!</v>
      </c>
      <c r="AO683" s="23" t="e">
        <f t="shared" si="224"/>
        <v>#REF!</v>
      </c>
      <c r="AP683" s="19" t="e">
        <f>IF(#REF!=0,"",#REF!)</f>
        <v>#REF!</v>
      </c>
      <c r="AQ683" s="19" t="e">
        <f>IF(#REF!=0,"",#REF!)</f>
        <v>#REF!</v>
      </c>
      <c r="AR683" s="19" t="e">
        <f>IF(#REF!=0,"",#REF!)</f>
        <v>#REF!</v>
      </c>
      <c r="AS683" s="19" t="e">
        <f>#REF!</f>
        <v>#REF!</v>
      </c>
    </row>
    <row r="684" spans="4:45" ht="19.5" thickTop="1" thickBot="1" x14ac:dyDescent="0.25">
      <c r="D684" s="1" t="str">
        <f t="shared" si="227"/>
        <v/>
      </c>
      <c r="E684" s="1" t="str">
        <f t="shared" si="228"/>
        <v/>
      </c>
      <c r="K684" s="19" t="str">
        <f t="shared" si="215"/>
        <v/>
      </c>
      <c r="L684" s="19">
        <f t="shared" si="225"/>
        <v>10000</v>
      </c>
      <c r="M684" s="22" t="str">
        <f>TRIM(Data!$N681)</f>
        <v>Colletii</v>
      </c>
      <c r="N684" s="22" t="str">
        <f>TRIM(Data!$A681)</f>
        <v>Colletii (Colletii Maculata, Girard Debaillon)</v>
      </c>
      <c r="O684" s="23">
        <f>IF(Data!$B681=0,"",Data!$B681)</f>
        <v>1843</v>
      </c>
      <c r="P684" s="19" t="str">
        <f>IF(Data!$C681=0,"",Data!$C681)</f>
        <v>1</v>
      </c>
      <c r="Q684" s="23" t="str">
        <f>IF($M684="","",Data!$E681)</f>
        <v>S-M</v>
      </c>
      <c r="R684" s="23" t="str">
        <f t="shared" si="216"/>
        <v>S</v>
      </c>
      <c r="S684" s="23" t="str">
        <f t="shared" si="217"/>
        <v>S</v>
      </c>
      <c r="T684" s="19" t="str">
        <f>IF(Data!$F681=0,"",Data!$F681)</f>
        <v/>
      </c>
      <c r="U684" s="19" t="str">
        <f>IF(Data!$G681=0,"",Data!$G681)</f>
        <v/>
      </c>
      <c r="V684" s="19" t="str">
        <f>IF(Data!$D681=0,"",Data!$D681)</f>
        <v>ANTIQUE</v>
      </c>
      <c r="W684" s="19" t="str">
        <f>Data!$H681</f>
        <v>Japonica</v>
      </c>
      <c r="Y684" s="41" t="e">
        <f t="shared" si="212"/>
        <v>#REF!</v>
      </c>
      <c r="Z684" s="8">
        <f t="shared" si="218"/>
        <v>684</v>
      </c>
      <c r="AA684" s="8" t="str">
        <f t="shared" si="219"/>
        <v>Colletii</v>
      </c>
      <c r="AB684" s="8" t="str">
        <f t="shared" si="220"/>
        <v>S</v>
      </c>
      <c r="AC684" s="8" t="str">
        <f t="shared" si="221"/>
        <v/>
      </c>
      <c r="AD684" s="8" t="str">
        <f t="shared" si="226"/>
        <v/>
      </c>
      <c r="AE684" s="8" t="str">
        <f t="shared" si="222"/>
        <v>ANTIQUE</v>
      </c>
      <c r="AF684" s="5">
        <f t="shared" si="223"/>
        <v>1843</v>
      </c>
      <c r="AG684" s="46">
        <v>681</v>
      </c>
      <c r="AH684" s="47" t="str">
        <f t="shared" si="213"/>
        <v/>
      </c>
      <c r="AI684" s="48" t="str">
        <f t="shared" si="214"/>
        <v/>
      </c>
      <c r="AK684" s="22" t="e">
        <f>TRIM(#REF!)</f>
        <v>#REF!</v>
      </c>
      <c r="AL684" s="23" t="e">
        <f>IF(#REF!=0,"",#REF!)</f>
        <v>#REF!</v>
      </c>
      <c r="AM684" s="19" t="e">
        <f>IF(#REF!=0,"",#REF!)</f>
        <v>#REF!</v>
      </c>
      <c r="AN684" s="23" t="e">
        <f>IF($AK684="","",#REF!)</f>
        <v>#REF!</v>
      </c>
      <c r="AO684" s="23" t="e">
        <f t="shared" si="224"/>
        <v>#REF!</v>
      </c>
      <c r="AP684" s="19" t="e">
        <f>IF(#REF!=0,"",#REF!)</f>
        <v>#REF!</v>
      </c>
      <c r="AQ684" s="19" t="e">
        <f>IF(#REF!=0,"",#REF!)</f>
        <v>#REF!</v>
      </c>
      <c r="AR684" s="19" t="e">
        <f>IF(#REF!=0,"",#REF!)</f>
        <v>#REF!</v>
      </c>
      <c r="AS684" s="19" t="e">
        <f>#REF!</f>
        <v>#REF!</v>
      </c>
    </row>
    <row r="685" spans="4:45" ht="19.5" thickTop="1" thickBot="1" x14ac:dyDescent="0.25">
      <c r="D685" s="1" t="str">
        <f t="shared" si="227"/>
        <v/>
      </c>
      <c r="E685" s="1" t="str">
        <f t="shared" si="228"/>
        <v/>
      </c>
      <c r="K685" s="19" t="str">
        <f t="shared" si="215"/>
        <v/>
      </c>
      <c r="L685" s="19">
        <f t="shared" si="225"/>
        <v>10000</v>
      </c>
      <c r="M685" s="22" t="str">
        <f>TRIM(Data!$N682)</f>
        <v>Colonel Firey (See C. M. Hovey)</v>
      </c>
      <c r="N685" s="22" t="str">
        <f>TRIM(Data!$A682)</f>
        <v>Colonel Firey (See C. M. Hovey)</v>
      </c>
      <c r="O685" s="23">
        <f>IF(Data!$B682=0,"",Data!$B682)</f>
        <v>1853</v>
      </c>
      <c r="P685" s="19" t="str">
        <f>IF(Data!$C682=0,"",Data!$C682)</f>
        <v/>
      </c>
      <c r="Q685" s="23" t="str">
        <f>IF($M685="","",Data!$E682)</f>
        <v>M</v>
      </c>
      <c r="R685" s="23" t="str">
        <f t="shared" si="216"/>
        <v>M</v>
      </c>
      <c r="S685" s="23" t="str">
        <f t="shared" si="217"/>
        <v>M</v>
      </c>
      <c r="T685" s="19" t="str">
        <f>IF(Data!$F682=0,"",Data!$F682)</f>
        <v/>
      </c>
      <c r="U685" s="19" t="str">
        <f>IF(Data!$G682=0,"",Data!$G682)</f>
        <v>FD</v>
      </c>
      <c r="V685" s="19" t="str">
        <f>IF(Data!$D682=0,"",Data!$D682)</f>
        <v>ANTIQUE</v>
      </c>
      <c r="W685" s="19" t="str">
        <f>Data!$H682</f>
        <v>Japonica</v>
      </c>
      <c r="Y685" s="41" t="e">
        <f t="shared" si="212"/>
        <v>#REF!</v>
      </c>
      <c r="Z685" s="8">
        <f t="shared" si="218"/>
        <v>685</v>
      </c>
      <c r="AA685" s="8" t="str">
        <f t="shared" si="219"/>
        <v>Colonel Firey (See C. M. Hovey)</v>
      </c>
      <c r="AB685" s="8" t="str">
        <f t="shared" si="220"/>
        <v>M</v>
      </c>
      <c r="AC685" s="8" t="str">
        <f t="shared" si="221"/>
        <v/>
      </c>
      <c r="AD685" s="8" t="str">
        <f t="shared" si="226"/>
        <v>FD</v>
      </c>
      <c r="AE685" s="8" t="str">
        <f t="shared" si="222"/>
        <v>ANTIQUE</v>
      </c>
      <c r="AF685" s="5">
        <f t="shared" si="223"/>
        <v>1853</v>
      </c>
      <c r="AG685" s="46">
        <v>682</v>
      </c>
      <c r="AH685" s="47" t="str">
        <f t="shared" si="213"/>
        <v/>
      </c>
      <c r="AI685" s="48" t="str">
        <f t="shared" si="214"/>
        <v/>
      </c>
      <c r="AK685" s="22" t="e">
        <f>TRIM(#REF!)</f>
        <v>#REF!</v>
      </c>
      <c r="AL685" s="23" t="e">
        <f>IF(#REF!=0,"",#REF!)</f>
        <v>#REF!</v>
      </c>
      <c r="AM685" s="19" t="e">
        <f>IF(#REF!=0,"",#REF!)</f>
        <v>#REF!</v>
      </c>
      <c r="AN685" s="23" t="e">
        <f>IF($AK685="","",#REF!)</f>
        <v>#REF!</v>
      </c>
      <c r="AO685" s="23" t="e">
        <f t="shared" si="224"/>
        <v>#REF!</v>
      </c>
      <c r="AP685" s="19" t="e">
        <f>IF(#REF!=0,"",#REF!)</f>
        <v>#REF!</v>
      </c>
      <c r="AQ685" s="19" t="e">
        <f>IF(#REF!=0,"",#REF!)</f>
        <v>#REF!</v>
      </c>
      <c r="AR685" s="19" t="e">
        <f>IF(#REF!=0,"",#REF!)</f>
        <v>#REF!</v>
      </c>
      <c r="AS685" s="19" t="e">
        <f>#REF!</f>
        <v>#REF!</v>
      </c>
    </row>
    <row r="686" spans="4:45" ht="19.5" thickTop="1" thickBot="1" x14ac:dyDescent="0.25">
      <c r="D686" s="1" t="str">
        <f t="shared" si="227"/>
        <v/>
      </c>
      <c r="E686" s="1" t="str">
        <f t="shared" si="228"/>
        <v/>
      </c>
      <c r="K686" s="19" t="str">
        <f t="shared" si="215"/>
        <v/>
      </c>
      <c r="L686" s="19">
        <f t="shared" si="225"/>
        <v>10000</v>
      </c>
      <c r="M686" s="22" t="str">
        <f>TRIM(Data!$N683)</f>
        <v>Colonel Richard Hooton</v>
      </c>
      <c r="N686" s="22" t="str">
        <f>TRIM(Data!$A683)</f>
        <v>Colonel Richard Hooton (R)</v>
      </c>
      <c r="O686" s="23">
        <f>IF(Data!$B683=0,"",Data!$B683)</f>
        <v>2023</v>
      </c>
      <c r="P686" s="19" t="str">
        <f>IF(Data!$C683=0,"",Data!$C683)</f>
        <v>1</v>
      </c>
      <c r="Q686" s="23" t="str">
        <f>IF($M686="","",Data!$E683)</f>
        <v>L</v>
      </c>
      <c r="R686" s="23" t="str">
        <f t="shared" si="216"/>
        <v>L</v>
      </c>
      <c r="S686" s="23" t="str">
        <f t="shared" si="217"/>
        <v>L</v>
      </c>
      <c r="T686" s="19" t="str">
        <f>IF(Data!$F683=0,"",Data!$F683)</f>
        <v/>
      </c>
      <c r="U686" s="19" t="str">
        <f>IF(Data!$G683=0,"",Data!$G683)</f>
        <v/>
      </c>
      <c r="V686" s="19" t="str">
        <f>IF(Data!$D683=0,"",Data!$D683)</f>
        <v/>
      </c>
      <c r="W686" s="19" t="str">
        <f>Data!$H683</f>
        <v>Reticulata</v>
      </c>
      <c r="Y686" s="41" t="e">
        <f t="shared" si="212"/>
        <v>#REF!</v>
      </c>
      <c r="Z686" s="8">
        <f t="shared" si="218"/>
        <v>10000</v>
      </c>
      <c r="AA686" s="8" t="str">
        <f t="shared" si="219"/>
        <v>Colonel Richard Hooton</v>
      </c>
      <c r="AB686" s="8" t="str">
        <f t="shared" si="220"/>
        <v>L</v>
      </c>
      <c r="AC686" s="8" t="str">
        <f t="shared" si="221"/>
        <v/>
      </c>
      <c r="AD686" s="8" t="str">
        <f t="shared" si="226"/>
        <v/>
      </c>
      <c r="AE686" s="8" t="str">
        <f t="shared" si="222"/>
        <v/>
      </c>
      <c r="AF686" s="5">
        <f t="shared" si="223"/>
        <v>2023</v>
      </c>
      <c r="AG686" s="46">
        <v>683</v>
      </c>
      <c r="AH686" s="47" t="str">
        <f t="shared" si="213"/>
        <v/>
      </c>
      <c r="AI686" s="48" t="str">
        <f t="shared" si="214"/>
        <v/>
      </c>
      <c r="AK686" s="22" t="e">
        <f>TRIM(#REF!)</f>
        <v>#REF!</v>
      </c>
      <c r="AL686" s="23" t="e">
        <f>IF(#REF!=0,"",#REF!)</f>
        <v>#REF!</v>
      </c>
      <c r="AM686" s="19" t="e">
        <f>IF(#REF!=0,"",#REF!)</f>
        <v>#REF!</v>
      </c>
      <c r="AN686" s="23" t="e">
        <f>IF($AK686="","",#REF!)</f>
        <v>#REF!</v>
      </c>
      <c r="AO686" s="23" t="e">
        <f t="shared" si="224"/>
        <v>#REF!</v>
      </c>
      <c r="AP686" s="19" t="e">
        <f>IF(#REF!=0,"",#REF!)</f>
        <v>#REF!</v>
      </c>
      <c r="AQ686" s="19" t="e">
        <f>IF(#REF!=0,"",#REF!)</f>
        <v>#REF!</v>
      </c>
      <c r="AR686" s="19" t="e">
        <f>IF(#REF!=0,"",#REF!)</f>
        <v>#REF!</v>
      </c>
      <c r="AS686" s="19" t="e">
        <f>#REF!</f>
        <v>#REF!</v>
      </c>
    </row>
    <row r="687" spans="4:45" ht="19.5" thickTop="1" thickBot="1" x14ac:dyDescent="0.25">
      <c r="D687" s="1" t="str">
        <f t="shared" si="227"/>
        <v/>
      </c>
      <c r="E687" s="1" t="str">
        <f t="shared" si="228"/>
        <v/>
      </c>
      <c r="K687" s="19" t="str">
        <f t="shared" si="215"/>
        <v/>
      </c>
      <c r="L687" s="19">
        <f t="shared" si="225"/>
        <v>10000</v>
      </c>
      <c r="M687" s="22" t="str">
        <f>TRIM(Data!$N684)</f>
        <v>Colonial Lady</v>
      </c>
      <c r="N687" s="22" t="str">
        <f>TRIM(Data!$A684)</f>
        <v>Colonial Lady (Whte Jordn's Pride, Crystal Lake, Striped)</v>
      </c>
      <c r="O687" s="23">
        <f>IF(Data!$B684=0,"",Data!$B684)</f>
        <v>1938</v>
      </c>
      <c r="P687" s="19" t="str">
        <f>IF(Data!$C684=0,"",Data!$C684)</f>
        <v>1</v>
      </c>
      <c r="Q687" s="23" t="str">
        <f>IF($M687="","",Data!$E684)</f>
        <v>M</v>
      </c>
      <c r="R687" s="23" t="str">
        <f t="shared" si="216"/>
        <v>M</v>
      </c>
      <c r="S687" s="23" t="str">
        <f t="shared" si="217"/>
        <v>M</v>
      </c>
      <c r="T687" s="19" t="str">
        <f>IF(Data!$F684=0,"",Data!$F684)</f>
        <v/>
      </c>
      <c r="U687" s="19" t="str">
        <f>IF(Data!$G684=0,"",Data!$G684)</f>
        <v/>
      </c>
      <c r="V687" s="19" t="str">
        <f>IF(Data!$D684=0,"",Data!$D684)</f>
        <v/>
      </c>
      <c r="W687" s="19" t="str">
        <f>Data!$H684</f>
        <v>Japonica</v>
      </c>
      <c r="Y687" s="41" t="e">
        <f t="shared" si="212"/>
        <v>#REF!</v>
      </c>
      <c r="Z687" s="8">
        <f t="shared" si="218"/>
        <v>10000</v>
      </c>
      <c r="AA687" s="8" t="str">
        <f t="shared" si="219"/>
        <v>Colonial Lady</v>
      </c>
      <c r="AB687" s="8" t="str">
        <f t="shared" si="220"/>
        <v>M</v>
      </c>
      <c r="AC687" s="8" t="str">
        <f t="shared" si="221"/>
        <v/>
      </c>
      <c r="AD687" s="8" t="str">
        <f t="shared" si="226"/>
        <v/>
      </c>
      <c r="AE687" s="8" t="str">
        <f t="shared" si="222"/>
        <v/>
      </c>
      <c r="AF687" s="5">
        <f t="shared" si="223"/>
        <v>1938</v>
      </c>
      <c r="AG687" s="46">
        <v>684</v>
      </c>
      <c r="AH687" s="47" t="str">
        <f t="shared" si="213"/>
        <v/>
      </c>
      <c r="AI687" s="48" t="str">
        <f t="shared" si="214"/>
        <v/>
      </c>
      <c r="AK687" s="22" t="e">
        <f>TRIM(#REF!)</f>
        <v>#REF!</v>
      </c>
      <c r="AL687" s="23" t="e">
        <f>IF(#REF!=0,"",#REF!)</f>
        <v>#REF!</v>
      </c>
      <c r="AM687" s="19" t="e">
        <f>IF(#REF!=0,"",#REF!)</f>
        <v>#REF!</v>
      </c>
      <c r="AN687" s="23" t="e">
        <f>IF($AK687="","",#REF!)</f>
        <v>#REF!</v>
      </c>
      <c r="AO687" s="23" t="e">
        <f t="shared" si="224"/>
        <v>#REF!</v>
      </c>
      <c r="AP687" s="19" t="e">
        <f>IF(#REF!=0,"",#REF!)</f>
        <v>#REF!</v>
      </c>
      <c r="AQ687" s="19" t="e">
        <f>IF(#REF!=0,"",#REF!)</f>
        <v>#REF!</v>
      </c>
      <c r="AR687" s="19" t="e">
        <f>IF(#REF!=0,"",#REF!)</f>
        <v>#REF!</v>
      </c>
      <c r="AS687" s="19" t="e">
        <f>#REF!</f>
        <v>#REF!</v>
      </c>
    </row>
    <row r="688" spans="4:45" ht="19.5" thickTop="1" thickBot="1" x14ac:dyDescent="0.25">
      <c r="D688" s="1" t="str">
        <f t="shared" si="227"/>
        <v/>
      </c>
      <c r="E688" s="1" t="str">
        <f t="shared" si="228"/>
        <v/>
      </c>
      <c r="K688" s="19" t="str">
        <f t="shared" si="215"/>
        <v/>
      </c>
      <c r="L688" s="19">
        <f t="shared" si="225"/>
        <v>10000</v>
      </c>
      <c r="M688" s="22" t="str">
        <f>TRIM(Data!$N685)</f>
        <v>Comber's Pride</v>
      </c>
      <c r="N688" s="22" t="str">
        <f>TRIM(Data!$A685)</f>
        <v>Comber's Pride (R)</v>
      </c>
      <c r="O688" s="23">
        <f>IF(Data!$B685=0,"",Data!$B685)</f>
        <v>1995</v>
      </c>
      <c r="P688" s="19" t="str">
        <f>IF(Data!$C685=0,"",Data!$C685)</f>
        <v>1</v>
      </c>
      <c r="Q688" s="23" t="str">
        <f>IF($M688="","",Data!$E685)</f>
        <v>VL</v>
      </c>
      <c r="R688" s="23" t="str">
        <f t="shared" si="216"/>
        <v>VL</v>
      </c>
      <c r="S688" s="23" t="str">
        <f t="shared" si="217"/>
        <v>VL</v>
      </c>
      <c r="T688" s="19" t="str">
        <f>IF(Data!$F685=0,"",Data!$F685)</f>
        <v/>
      </c>
      <c r="U688" s="19" t="str">
        <f>IF(Data!$G685=0,"",Data!$G685)</f>
        <v/>
      </c>
      <c r="V688" s="19" t="str">
        <f>IF(Data!$D685=0,"",Data!$D685)</f>
        <v/>
      </c>
      <c r="W688" s="19" t="str">
        <f>Data!$H685</f>
        <v>Reticulata</v>
      </c>
      <c r="Y688" s="41" t="e">
        <f t="shared" si="212"/>
        <v>#REF!</v>
      </c>
      <c r="Z688" s="8">
        <f t="shared" si="218"/>
        <v>10000</v>
      </c>
      <c r="AA688" s="8" t="str">
        <f t="shared" si="219"/>
        <v>Comber's Pride</v>
      </c>
      <c r="AB688" s="8" t="str">
        <f t="shared" si="220"/>
        <v>VL</v>
      </c>
      <c r="AC688" s="8" t="str">
        <f t="shared" si="221"/>
        <v/>
      </c>
      <c r="AD688" s="8" t="str">
        <f t="shared" si="226"/>
        <v/>
      </c>
      <c r="AE688" s="8" t="str">
        <f t="shared" si="222"/>
        <v/>
      </c>
      <c r="AF688" s="5">
        <f t="shared" si="223"/>
        <v>1995</v>
      </c>
      <c r="AG688" s="46">
        <v>685</v>
      </c>
      <c r="AH688" s="47" t="str">
        <f t="shared" si="213"/>
        <v/>
      </c>
      <c r="AI688" s="48" t="str">
        <f t="shared" si="214"/>
        <v/>
      </c>
      <c r="AK688" s="22" t="e">
        <f>TRIM(#REF!)</f>
        <v>#REF!</v>
      </c>
      <c r="AL688" s="23" t="e">
        <f>IF(#REF!=0,"",#REF!)</f>
        <v>#REF!</v>
      </c>
      <c r="AM688" s="19" t="e">
        <f>IF(#REF!=0,"",#REF!)</f>
        <v>#REF!</v>
      </c>
      <c r="AN688" s="23" t="e">
        <f>IF($AK688="","",#REF!)</f>
        <v>#REF!</v>
      </c>
      <c r="AO688" s="23" t="e">
        <f t="shared" si="224"/>
        <v>#REF!</v>
      </c>
      <c r="AP688" s="19" t="e">
        <f>IF(#REF!=0,"",#REF!)</f>
        <v>#REF!</v>
      </c>
      <c r="AQ688" s="19" t="e">
        <f>IF(#REF!=0,"",#REF!)</f>
        <v>#REF!</v>
      </c>
      <c r="AR688" s="19" t="e">
        <f>IF(#REF!=0,"",#REF!)</f>
        <v>#REF!</v>
      </c>
      <c r="AS688" s="19" t="e">
        <f>#REF!</f>
        <v>#REF!</v>
      </c>
    </row>
    <row r="689" spans="4:45" ht="19.5" thickTop="1" thickBot="1" x14ac:dyDescent="0.25">
      <c r="D689" s="1" t="str">
        <f t="shared" si="227"/>
        <v/>
      </c>
      <c r="E689" s="1" t="str">
        <f t="shared" si="228"/>
        <v/>
      </c>
      <c r="K689" s="19" t="str">
        <f t="shared" si="215"/>
        <v/>
      </c>
      <c r="L689" s="19">
        <f t="shared" si="225"/>
        <v>10000</v>
      </c>
      <c r="M689" s="22" t="str">
        <f>TRIM(Data!$N686)</f>
        <v>Commander Edward Fredrickson</v>
      </c>
      <c r="N689" s="22" t="str">
        <f>TRIM(Data!$A686)</f>
        <v>Commander Edward Fredrickson (H)</v>
      </c>
      <c r="O689" s="23">
        <f>IF(Data!$B686=0,"",Data!$B686)</f>
        <v>2013</v>
      </c>
      <c r="P689" s="19" t="str">
        <f>IF(Data!$C686=0,"",Data!$C686)</f>
        <v>1</v>
      </c>
      <c r="Q689" s="23" t="str">
        <f>IF($M689="","",Data!$E686)</f>
        <v>Min</v>
      </c>
      <c r="R689" s="23" t="str">
        <f t="shared" si="216"/>
        <v>Min</v>
      </c>
      <c r="S689" s="23" t="str">
        <f t="shared" si="217"/>
        <v>Min</v>
      </c>
      <c r="T689" s="19" t="str">
        <f>IF(Data!$F686=0,"",Data!$F686)</f>
        <v/>
      </c>
      <c r="U689" s="19" t="str">
        <f>IF(Data!$G686=0,"",Data!$G686)</f>
        <v/>
      </c>
      <c r="V689" s="19" t="str">
        <f>IF(Data!$D686=0,"",Data!$D686)</f>
        <v/>
      </c>
      <c r="W689" s="19" t="str">
        <f>Data!$H686</f>
        <v>NRH</v>
      </c>
      <c r="Y689" s="41" t="e">
        <f t="shared" si="212"/>
        <v>#REF!</v>
      </c>
      <c r="Z689" s="8">
        <f t="shared" si="218"/>
        <v>10000</v>
      </c>
      <c r="AA689" s="8" t="str">
        <f t="shared" si="219"/>
        <v>Commander Edward Fredrickson</v>
      </c>
      <c r="AB689" s="8" t="str">
        <f t="shared" si="220"/>
        <v>Min</v>
      </c>
      <c r="AC689" s="8" t="str">
        <f t="shared" si="221"/>
        <v/>
      </c>
      <c r="AD689" s="8" t="str">
        <f t="shared" si="226"/>
        <v/>
      </c>
      <c r="AE689" s="8" t="str">
        <f t="shared" si="222"/>
        <v/>
      </c>
      <c r="AF689" s="5">
        <f t="shared" si="223"/>
        <v>2013</v>
      </c>
      <c r="AG689" s="46">
        <v>686</v>
      </c>
      <c r="AH689" s="47" t="str">
        <f t="shared" si="213"/>
        <v/>
      </c>
      <c r="AI689" s="48" t="str">
        <f t="shared" si="214"/>
        <v/>
      </c>
      <c r="AK689" s="22" t="e">
        <f>TRIM(#REF!)</f>
        <v>#REF!</v>
      </c>
      <c r="AL689" s="23" t="e">
        <f>IF(#REF!=0,"",#REF!)</f>
        <v>#REF!</v>
      </c>
      <c r="AM689" s="19" t="e">
        <f>IF(#REF!=0,"",#REF!)</f>
        <v>#REF!</v>
      </c>
      <c r="AN689" s="23" t="e">
        <f>IF($AK689="","",#REF!)</f>
        <v>#REF!</v>
      </c>
      <c r="AO689" s="23" t="e">
        <f t="shared" si="224"/>
        <v>#REF!</v>
      </c>
      <c r="AP689" s="19" t="e">
        <f>IF(#REF!=0,"",#REF!)</f>
        <v>#REF!</v>
      </c>
      <c r="AQ689" s="19" t="e">
        <f>IF(#REF!=0,"",#REF!)</f>
        <v>#REF!</v>
      </c>
      <c r="AR689" s="19" t="e">
        <f>IF(#REF!=0,"",#REF!)</f>
        <v>#REF!</v>
      </c>
      <c r="AS689" s="19" t="e">
        <f>#REF!</f>
        <v>#REF!</v>
      </c>
    </row>
    <row r="690" spans="4:45" ht="19.5" thickTop="1" thickBot="1" x14ac:dyDescent="0.25">
      <c r="D690" s="1" t="str">
        <f t="shared" si="227"/>
        <v/>
      </c>
      <c r="E690" s="1" t="str">
        <f t="shared" si="228"/>
        <v/>
      </c>
      <c r="K690" s="19" t="str">
        <f t="shared" si="215"/>
        <v/>
      </c>
      <c r="L690" s="19">
        <f t="shared" si="225"/>
        <v>10000</v>
      </c>
      <c r="M690" s="22" t="str">
        <f>TRIM(Data!$N687)</f>
        <v>Commander Mulroy</v>
      </c>
      <c r="N690" s="22" t="str">
        <f>TRIM(Data!$A687)</f>
        <v>Commander Mulroy</v>
      </c>
      <c r="O690" s="23">
        <f>IF(Data!$B687=0,"",Data!$B687)</f>
        <v>1961</v>
      </c>
      <c r="P690" s="19" t="str">
        <f>IF(Data!$C687=0,"",Data!$C687)</f>
        <v>1</v>
      </c>
      <c r="Q690" s="23" t="str">
        <f>IF($M690="","",Data!$E687)</f>
        <v>M</v>
      </c>
      <c r="R690" s="23" t="str">
        <f t="shared" si="216"/>
        <v>M</v>
      </c>
      <c r="S690" s="23" t="str">
        <f t="shared" si="217"/>
        <v>M</v>
      </c>
      <c r="T690" s="19" t="str">
        <f>IF(Data!$F687=0,"",Data!$F687)</f>
        <v/>
      </c>
      <c r="U690" s="19" t="str">
        <f>IF(Data!$G687=0,"",Data!$G687)</f>
        <v>FD</v>
      </c>
      <c r="V690" s="19" t="str">
        <f>IF(Data!$D687=0,"",Data!$D687)</f>
        <v/>
      </c>
      <c r="W690" s="19" t="str">
        <f>Data!$H687</f>
        <v>Japonica</v>
      </c>
      <c r="Y690" s="41" t="e">
        <f t="shared" si="212"/>
        <v>#REF!</v>
      </c>
      <c r="Z690" s="8">
        <f t="shared" si="218"/>
        <v>10000</v>
      </c>
      <c r="AA690" s="8" t="str">
        <f t="shared" si="219"/>
        <v>Commander Mulroy</v>
      </c>
      <c r="AB690" s="8" t="str">
        <f t="shared" si="220"/>
        <v>M</v>
      </c>
      <c r="AC690" s="8" t="str">
        <f t="shared" si="221"/>
        <v/>
      </c>
      <c r="AD690" s="8" t="str">
        <f t="shared" si="226"/>
        <v>FD</v>
      </c>
      <c r="AE690" s="8" t="str">
        <f t="shared" si="222"/>
        <v/>
      </c>
      <c r="AF690" s="5">
        <f t="shared" si="223"/>
        <v>1961</v>
      </c>
      <c r="AG690" s="46">
        <v>687</v>
      </c>
      <c r="AH690" s="47" t="str">
        <f t="shared" si="213"/>
        <v/>
      </c>
      <c r="AI690" s="48" t="str">
        <f t="shared" si="214"/>
        <v/>
      </c>
      <c r="AK690" s="22" t="e">
        <f>TRIM(#REF!)</f>
        <v>#REF!</v>
      </c>
      <c r="AL690" s="23" t="e">
        <f>IF(#REF!=0,"",#REF!)</f>
        <v>#REF!</v>
      </c>
      <c r="AM690" s="19" t="e">
        <f>IF(#REF!=0,"",#REF!)</f>
        <v>#REF!</v>
      </c>
      <c r="AN690" s="23" t="e">
        <f>IF($AK690="","",#REF!)</f>
        <v>#REF!</v>
      </c>
      <c r="AO690" s="23" t="e">
        <f t="shared" si="224"/>
        <v>#REF!</v>
      </c>
      <c r="AP690" s="19" t="e">
        <f>IF(#REF!=0,"",#REF!)</f>
        <v>#REF!</v>
      </c>
      <c r="AQ690" s="19" t="e">
        <f>IF(#REF!=0,"",#REF!)</f>
        <v>#REF!</v>
      </c>
      <c r="AR690" s="19" t="e">
        <f>IF(#REF!=0,"",#REF!)</f>
        <v>#REF!</v>
      </c>
      <c r="AS690" s="19" t="e">
        <f>#REF!</f>
        <v>#REF!</v>
      </c>
    </row>
    <row r="691" spans="4:45" ht="19.5" thickTop="1" thickBot="1" x14ac:dyDescent="0.25">
      <c r="D691" s="1" t="str">
        <f t="shared" si="227"/>
        <v/>
      </c>
      <c r="E691" s="1" t="str">
        <f t="shared" si="228"/>
        <v/>
      </c>
      <c r="K691" s="19" t="str">
        <f t="shared" si="215"/>
        <v/>
      </c>
      <c r="L691" s="19">
        <f t="shared" si="225"/>
        <v>10000</v>
      </c>
      <c r="M691" s="22" t="str">
        <f>TRIM(Data!$N688)</f>
        <v>Commanding General Fredrickson</v>
      </c>
      <c r="N691" s="22" t="str">
        <f>TRIM(Data!$A688)</f>
        <v>Commanding General Fredrickson</v>
      </c>
      <c r="O691" s="23">
        <f>IF(Data!$B688=0,"",Data!$B688)</f>
        <v>2013</v>
      </c>
      <c r="P691" s="19" t="str">
        <f>IF(Data!$C688=0,"",Data!$C688)</f>
        <v>1</v>
      </c>
      <c r="Q691" s="23" t="str">
        <f>IF($M691="","",Data!$E688)</f>
        <v>S</v>
      </c>
      <c r="R691" s="23" t="str">
        <f t="shared" si="216"/>
        <v>S</v>
      </c>
      <c r="S691" s="23" t="str">
        <f t="shared" si="217"/>
        <v>S</v>
      </c>
      <c r="T691" s="19" t="str">
        <f>IF(Data!$F688=0,"",Data!$F688)</f>
        <v/>
      </c>
      <c r="U691" s="19" t="str">
        <f>IF(Data!$G688=0,"",Data!$G688)</f>
        <v/>
      </c>
      <c r="V691" s="19" t="str">
        <f>IF(Data!$D688=0,"",Data!$D688)</f>
        <v/>
      </c>
      <c r="W691" s="19" t="str">
        <f>Data!$H688</f>
        <v>Japonica</v>
      </c>
      <c r="Y691" s="41" t="e">
        <f t="shared" si="212"/>
        <v>#REF!</v>
      </c>
      <c r="Z691" s="8">
        <f t="shared" si="218"/>
        <v>10000</v>
      </c>
      <c r="AA691" s="8" t="str">
        <f t="shared" si="219"/>
        <v>Commanding General Fredrickson</v>
      </c>
      <c r="AB691" s="8" t="str">
        <f t="shared" si="220"/>
        <v>S</v>
      </c>
      <c r="AC691" s="8" t="str">
        <f t="shared" si="221"/>
        <v/>
      </c>
      <c r="AD691" s="8" t="str">
        <f t="shared" si="226"/>
        <v/>
      </c>
      <c r="AE691" s="8" t="str">
        <f t="shared" si="222"/>
        <v/>
      </c>
      <c r="AF691" s="5">
        <f t="shared" si="223"/>
        <v>2013</v>
      </c>
      <c r="AG691" s="46">
        <v>688</v>
      </c>
      <c r="AH691" s="47" t="str">
        <f t="shared" si="213"/>
        <v/>
      </c>
      <c r="AI691" s="48" t="str">
        <f t="shared" si="214"/>
        <v/>
      </c>
      <c r="AK691" s="22" t="e">
        <f>TRIM(#REF!)</f>
        <v>#REF!</v>
      </c>
      <c r="AL691" s="23" t="e">
        <f>IF(#REF!=0,"",#REF!)</f>
        <v>#REF!</v>
      </c>
      <c r="AM691" s="19" t="e">
        <f>IF(#REF!=0,"",#REF!)</f>
        <v>#REF!</v>
      </c>
      <c r="AN691" s="23" t="e">
        <f>IF($AK691="","",#REF!)</f>
        <v>#REF!</v>
      </c>
      <c r="AO691" s="23" t="e">
        <f t="shared" si="224"/>
        <v>#REF!</v>
      </c>
      <c r="AP691" s="19" t="e">
        <f>IF(#REF!=0,"",#REF!)</f>
        <v>#REF!</v>
      </c>
      <c r="AQ691" s="19" t="e">
        <f>IF(#REF!=0,"",#REF!)</f>
        <v>#REF!</v>
      </c>
      <c r="AR691" s="19" t="e">
        <f>IF(#REF!=0,"",#REF!)</f>
        <v>#REF!</v>
      </c>
      <c r="AS691" s="19" t="e">
        <f>#REF!</f>
        <v>#REF!</v>
      </c>
    </row>
    <row r="692" spans="4:45" ht="19.5" thickTop="1" thickBot="1" x14ac:dyDescent="0.25">
      <c r="D692" s="1" t="str">
        <f t="shared" si="227"/>
        <v/>
      </c>
      <c r="E692" s="1" t="str">
        <f t="shared" si="228"/>
        <v/>
      </c>
      <c r="K692" s="19" t="str">
        <f t="shared" si="215"/>
        <v/>
      </c>
      <c r="L692" s="19">
        <f t="shared" si="225"/>
        <v>10000</v>
      </c>
      <c r="M692" s="22" t="str">
        <f>TRIM(Data!$N689)</f>
        <v>Comte de Nesselrode [MG]</v>
      </c>
      <c r="N692" s="22" t="str">
        <f>TRIM(Data!$A689)</f>
        <v>Comte de Nesselrode [MG]</v>
      </c>
      <c r="O692" s="23">
        <f>IF(Data!$B689=0,"",Data!$B689)</f>
        <v>1937</v>
      </c>
      <c r="P692" s="19" t="str">
        <f>IF(Data!$C689=0,"",Data!$C689)</f>
        <v/>
      </c>
      <c r="Q692" s="23" t="str">
        <f>IF($M692="","",Data!$E689)</f>
        <v>M</v>
      </c>
      <c r="R692" s="23" t="str">
        <f t="shared" si="216"/>
        <v>M</v>
      </c>
      <c r="S692" s="23" t="str">
        <f t="shared" si="217"/>
        <v>M</v>
      </c>
      <c r="T692" s="19" t="str">
        <f>IF(Data!$F689=0,"",Data!$F689)</f>
        <v/>
      </c>
      <c r="U692" s="19" t="str">
        <f>IF(Data!$G689=0,"",Data!$G689)</f>
        <v/>
      </c>
      <c r="V692" s="19" t="str">
        <f>IF(Data!$D689=0,"",Data!$D689)</f>
        <v/>
      </c>
      <c r="W692" s="19" t="str">
        <f>Data!$H689</f>
        <v>Japonica</v>
      </c>
      <c r="Y692" s="41" t="e">
        <f t="shared" si="212"/>
        <v>#REF!</v>
      </c>
      <c r="Z692" s="8">
        <f t="shared" si="218"/>
        <v>10000</v>
      </c>
      <c r="AA692" s="8" t="str">
        <f t="shared" si="219"/>
        <v>Comte de Nesselrode [MG]</v>
      </c>
      <c r="AB692" s="8" t="str">
        <f t="shared" si="220"/>
        <v>M</v>
      </c>
      <c r="AC692" s="8" t="str">
        <f t="shared" si="221"/>
        <v/>
      </c>
      <c r="AD692" s="8" t="str">
        <f t="shared" si="226"/>
        <v/>
      </c>
      <c r="AE692" s="8" t="str">
        <f t="shared" si="222"/>
        <v/>
      </c>
      <c r="AF692" s="5">
        <f t="shared" si="223"/>
        <v>1937</v>
      </c>
      <c r="AG692" s="46">
        <v>689</v>
      </c>
      <c r="AH692" s="47" t="str">
        <f t="shared" si="213"/>
        <v/>
      </c>
      <c r="AI692" s="48" t="str">
        <f t="shared" si="214"/>
        <v/>
      </c>
      <c r="AK692" s="22" t="e">
        <f>TRIM(#REF!)</f>
        <v>#REF!</v>
      </c>
      <c r="AL692" s="23" t="e">
        <f>IF(#REF!=0,"",#REF!)</f>
        <v>#REF!</v>
      </c>
      <c r="AM692" s="19" t="e">
        <f>IF(#REF!=0,"",#REF!)</f>
        <v>#REF!</v>
      </c>
      <c r="AN692" s="23" t="e">
        <f>IF($AK692="","",#REF!)</f>
        <v>#REF!</v>
      </c>
      <c r="AO692" s="23" t="e">
        <f t="shared" si="224"/>
        <v>#REF!</v>
      </c>
      <c r="AP692" s="19" t="e">
        <f>IF(#REF!=0,"",#REF!)</f>
        <v>#REF!</v>
      </c>
      <c r="AQ692" s="19" t="e">
        <f>IF(#REF!=0,"",#REF!)</f>
        <v>#REF!</v>
      </c>
      <c r="AR692" s="19" t="e">
        <f>IF(#REF!=0,"",#REF!)</f>
        <v>#REF!</v>
      </c>
      <c r="AS692" s="19" t="e">
        <f>#REF!</f>
        <v>#REF!</v>
      </c>
    </row>
    <row r="693" spans="4:45" ht="19.5" thickTop="1" thickBot="1" x14ac:dyDescent="0.25">
      <c r="D693" s="1" t="str">
        <f t="shared" si="227"/>
        <v/>
      </c>
      <c r="E693" s="1" t="str">
        <f t="shared" si="228"/>
        <v/>
      </c>
      <c r="K693" s="19" t="str">
        <f t="shared" si="215"/>
        <v/>
      </c>
      <c r="L693" s="19">
        <f t="shared" si="225"/>
        <v>10000</v>
      </c>
      <c r="M693" s="22" t="str">
        <f>TRIM(Data!$N690)</f>
        <v>Confetti</v>
      </c>
      <c r="N693" s="22" t="str">
        <f>TRIM(Data!$A690)</f>
        <v>Confetti</v>
      </c>
      <c r="O693" s="23">
        <f>IF(Data!$B690=0,"",Data!$B690)</f>
        <v>1971</v>
      </c>
      <c r="P693" s="19" t="str">
        <f>IF(Data!$C690=0,"",Data!$C690)</f>
        <v>1</v>
      </c>
      <c r="Q693" s="23" t="str">
        <f>IF($M693="","",Data!$E690)</f>
        <v>Min-S</v>
      </c>
      <c r="R693" s="23" t="str">
        <f t="shared" si="216"/>
        <v>S</v>
      </c>
      <c r="S693" s="23" t="str">
        <f t="shared" si="217"/>
        <v>S</v>
      </c>
      <c r="T693" s="19" t="str">
        <f>IF(Data!$F690=0,"",Data!$F690)</f>
        <v/>
      </c>
      <c r="U693" s="19" t="str">
        <f>IF(Data!$G690=0,"",Data!$G690)</f>
        <v/>
      </c>
      <c r="V693" s="19" t="str">
        <f>IF(Data!$D690=0,"",Data!$D690)</f>
        <v/>
      </c>
      <c r="W693" s="19" t="str">
        <f>Data!$H690</f>
        <v>Japonica</v>
      </c>
      <c r="Y693" s="41" t="e">
        <f t="shared" si="212"/>
        <v>#REF!</v>
      </c>
      <c r="Z693" s="8">
        <f t="shared" si="218"/>
        <v>10000</v>
      </c>
      <c r="AA693" s="8" t="str">
        <f t="shared" si="219"/>
        <v>Confetti</v>
      </c>
      <c r="AB693" s="8" t="str">
        <f t="shared" si="220"/>
        <v>S</v>
      </c>
      <c r="AC693" s="8" t="str">
        <f t="shared" si="221"/>
        <v/>
      </c>
      <c r="AD693" s="8" t="str">
        <f t="shared" si="226"/>
        <v/>
      </c>
      <c r="AE693" s="8" t="str">
        <f t="shared" si="222"/>
        <v/>
      </c>
      <c r="AF693" s="5">
        <f t="shared" si="223"/>
        <v>1971</v>
      </c>
      <c r="AG693" s="46">
        <v>690</v>
      </c>
      <c r="AH693" s="47" t="str">
        <f t="shared" si="213"/>
        <v/>
      </c>
      <c r="AI693" s="48" t="str">
        <f t="shared" si="214"/>
        <v/>
      </c>
      <c r="AK693" s="22" t="e">
        <f>TRIM(#REF!)</f>
        <v>#REF!</v>
      </c>
      <c r="AL693" s="23" t="e">
        <f>IF(#REF!=0,"",#REF!)</f>
        <v>#REF!</v>
      </c>
      <c r="AM693" s="19" t="e">
        <f>IF(#REF!=0,"",#REF!)</f>
        <v>#REF!</v>
      </c>
      <c r="AN693" s="23" t="e">
        <f>IF($AK693="","",#REF!)</f>
        <v>#REF!</v>
      </c>
      <c r="AO693" s="23" t="e">
        <f t="shared" si="224"/>
        <v>#REF!</v>
      </c>
      <c r="AP693" s="19" t="e">
        <f>IF(#REF!=0,"",#REF!)</f>
        <v>#REF!</v>
      </c>
      <c r="AQ693" s="19" t="e">
        <f>IF(#REF!=0,"",#REF!)</f>
        <v>#REF!</v>
      </c>
      <c r="AR693" s="19" t="e">
        <f>IF(#REF!=0,"",#REF!)</f>
        <v>#REF!</v>
      </c>
      <c r="AS693" s="19" t="e">
        <f>#REF!</f>
        <v>#REF!</v>
      </c>
    </row>
    <row r="694" spans="4:45" ht="19.5" thickTop="1" thickBot="1" x14ac:dyDescent="0.25">
      <c r="D694" s="1" t="str">
        <f t="shared" si="227"/>
        <v/>
      </c>
      <c r="E694" s="1" t="str">
        <f t="shared" si="228"/>
        <v/>
      </c>
      <c r="K694" s="19" t="str">
        <f t="shared" si="215"/>
        <v/>
      </c>
      <c r="L694" s="19">
        <f t="shared" si="225"/>
        <v>10000</v>
      </c>
      <c r="M694" s="22" t="str">
        <f>TRIM(Data!$N691)</f>
        <v>Confetti Blush</v>
      </c>
      <c r="N694" s="22" t="str">
        <f>TRIM(Data!$A691)</f>
        <v>Confetti Blush</v>
      </c>
      <c r="O694" s="23">
        <f>IF(Data!$B691=0,"",Data!$B691)</f>
        <v>1971</v>
      </c>
      <c r="P694" s="19" t="str">
        <f>IF(Data!$C691=0,"",Data!$C691)</f>
        <v>1</v>
      </c>
      <c r="Q694" s="23" t="str">
        <f>IF($M694="","",Data!$E691)</f>
        <v>Min-S</v>
      </c>
      <c r="R694" s="23" t="str">
        <f t="shared" si="216"/>
        <v>S</v>
      </c>
      <c r="S694" s="23" t="str">
        <f t="shared" si="217"/>
        <v>S</v>
      </c>
      <c r="T694" s="19" t="str">
        <f>IF(Data!$F691=0,"",Data!$F691)</f>
        <v/>
      </c>
      <c r="U694" s="19" t="str">
        <f>IF(Data!$G691=0,"",Data!$G691)</f>
        <v/>
      </c>
      <c r="V694" s="19" t="str">
        <f>IF(Data!$D691=0,"",Data!$D691)</f>
        <v/>
      </c>
      <c r="W694" s="19" t="str">
        <f>Data!$H691</f>
        <v>Japonica</v>
      </c>
      <c r="Y694" s="41" t="e">
        <f t="shared" si="212"/>
        <v>#REF!</v>
      </c>
      <c r="Z694" s="8">
        <f t="shared" si="218"/>
        <v>10000</v>
      </c>
      <c r="AA694" s="8" t="str">
        <f t="shared" si="219"/>
        <v>Confetti Blush</v>
      </c>
      <c r="AB694" s="8" t="str">
        <f t="shared" si="220"/>
        <v>S</v>
      </c>
      <c r="AC694" s="8" t="str">
        <f t="shared" si="221"/>
        <v/>
      </c>
      <c r="AD694" s="8" t="str">
        <f t="shared" si="226"/>
        <v/>
      </c>
      <c r="AE694" s="8" t="str">
        <f t="shared" si="222"/>
        <v/>
      </c>
      <c r="AF694" s="5">
        <f t="shared" si="223"/>
        <v>1971</v>
      </c>
      <c r="AG694" s="46">
        <v>691</v>
      </c>
      <c r="AH694" s="47" t="str">
        <f t="shared" si="213"/>
        <v/>
      </c>
      <c r="AI694" s="48" t="str">
        <f t="shared" si="214"/>
        <v/>
      </c>
      <c r="AK694" s="22" t="e">
        <f>TRIM(#REF!)</f>
        <v>#REF!</v>
      </c>
      <c r="AL694" s="23" t="e">
        <f>IF(#REF!=0,"",#REF!)</f>
        <v>#REF!</v>
      </c>
      <c r="AM694" s="19" t="e">
        <f>IF(#REF!=0,"",#REF!)</f>
        <v>#REF!</v>
      </c>
      <c r="AN694" s="23" t="e">
        <f>IF($AK694="","",#REF!)</f>
        <v>#REF!</v>
      </c>
      <c r="AO694" s="23" t="e">
        <f t="shared" si="224"/>
        <v>#REF!</v>
      </c>
      <c r="AP694" s="19" t="e">
        <f>IF(#REF!=0,"",#REF!)</f>
        <v>#REF!</v>
      </c>
      <c r="AQ694" s="19" t="e">
        <f>IF(#REF!=0,"",#REF!)</f>
        <v>#REF!</v>
      </c>
      <c r="AR694" s="19" t="e">
        <f>IF(#REF!=0,"",#REF!)</f>
        <v>#REF!</v>
      </c>
      <c r="AS694" s="19" t="e">
        <f>#REF!</f>
        <v>#REF!</v>
      </c>
    </row>
    <row r="695" spans="4:45" ht="19.5" thickTop="1" thickBot="1" x14ac:dyDescent="0.25">
      <c r="D695" s="1" t="str">
        <f t="shared" si="227"/>
        <v/>
      </c>
      <c r="E695" s="1" t="str">
        <f t="shared" si="228"/>
        <v/>
      </c>
      <c r="K695" s="19" t="str">
        <f t="shared" si="215"/>
        <v/>
      </c>
      <c r="L695" s="19">
        <f t="shared" si="225"/>
        <v>10000</v>
      </c>
      <c r="M695" s="22" t="str">
        <f>TRIM(Data!$N692)</f>
        <v>Conquistador</v>
      </c>
      <c r="N695" s="22" t="str">
        <f>TRIM(Data!$A692)</f>
        <v>Conquistador</v>
      </c>
      <c r="O695" s="23">
        <f>IF(Data!$B692=0,"",Data!$B692)</f>
        <v>1959</v>
      </c>
      <c r="P695" s="19" t="str">
        <f>IF(Data!$C692=0,"",Data!$C692)</f>
        <v/>
      </c>
      <c r="Q695" s="23" t="str">
        <f>IF($M695="","",Data!$E692)</f>
        <v>L</v>
      </c>
      <c r="R695" s="23" t="str">
        <f t="shared" si="216"/>
        <v>L</v>
      </c>
      <c r="S695" s="23" t="str">
        <f t="shared" si="217"/>
        <v>L</v>
      </c>
      <c r="T695" s="19" t="str">
        <f>IF(Data!$F692=0,"",Data!$F692)</f>
        <v/>
      </c>
      <c r="U695" s="19" t="str">
        <f>IF(Data!$G692=0,"",Data!$G692)</f>
        <v/>
      </c>
      <c r="V695" s="19" t="str">
        <f>IF(Data!$D692=0,"",Data!$D692)</f>
        <v/>
      </c>
      <c r="W695" s="19" t="str">
        <f>Data!$H692</f>
        <v>Japonica</v>
      </c>
      <c r="Y695" s="41" t="e">
        <f t="shared" si="212"/>
        <v>#REF!</v>
      </c>
      <c r="Z695" s="8">
        <f t="shared" si="218"/>
        <v>10000</v>
      </c>
      <c r="AA695" s="8" t="str">
        <f t="shared" si="219"/>
        <v>Conquistador</v>
      </c>
      <c r="AB695" s="8" t="str">
        <f t="shared" si="220"/>
        <v>L</v>
      </c>
      <c r="AC695" s="8" t="str">
        <f t="shared" si="221"/>
        <v/>
      </c>
      <c r="AD695" s="8" t="str">
        <f t="shared" si="226"/>
        <v/>
      </c>
      <c r="AE695" s="8" t="str">
        <f t="shared" si="222"/>
        <v/>
      </c>
      <c r="AF695" s="5">
        <f t="shared" si="223"/>
        <v>1959</v>
      </c>
      <c r="AG695" s="46">
        <v>692</v>
      </c>
      <c r="AH695" s="47" t="str">
        <f t="shared" si="213"/>
        <v/>
      </c>
      <c r="AI695" s="48" t="str">
        <f t="shared" si="214"/>
        <v/>
      </c>
      <c r="AK695" s="22" t="e">
        <f>TRIM(#REF!)</f>
        <v>#REF!</v>
      </c>
      <c r="AL695" s="23" t="e">
        <f>IF(#REF!=0,"",#REF!)</f>
        <v>#REF!</v>
      </c>
      <c r="AM695" s="19" t="e">
        <f>IF(#REF!=0,"",#REF!)</f>
        <v>#REF!</v>
      </c>
      <c r="AN695" s="23" t="e">
        <f>IF($AK695="","",#REF!)</f>
        <v>#REF!</v>
      </c>
      <c r="AO695" s="23" t="e">
        <f t="shared" si="224"/>
        <v>#REF!</v>
      </c>
      <c r="AP695" s="19" t="e">
        <f>IF(#REF!=0,"",#REF!)</f>
        <v>#REF!</v>
      </c>
      <c r="AQ695" s="19" t="e">
        <f>IF(#REF!=0,"",#REF!)</f>
        <v>#REF!</v>
      </c>
      <c r="AR695" s="19" t="e">
        <f>IF(#REF!=0,"",#REF!)</f>
        <v>#REF!</v>
      </c>
      <c r="AS695" s="19" t="e">
        <f>#REF!</f>
        <v>#REF!</v>
      </c>
    </row>
    <row r="696" spans="4:45" ht="19.5" thickTop="1" thickBot="1" x14ac:dyDescent="0.25">
      <c r="D696" s="1" t="str">
        <f t="shared" si="227"/>
        <v/>
      </c>
      <c r="E696" s="1" t="str">
        <f t="shared" si="228"/>
        <v/>
      </c>
      <c r="K696" s="19" t="str">
        <f t="shared" si="215"/>
        <v/>
      </c>
      <c r="L696" s="19">
        <f t="shared" si="225"/>
        <v>10000</v>
      </c>
      <c r="M696" s="22" t="str">
        <f>TRIM(Data!$N693)</f>
        <v>Conrad Hilton</v>
      </c>
      <c r="N696" s="22" t="str">
        <f>TRIM(Data!$A693)</f>
        <v>Conrad Hilton (White High Hat)</v>
      </c>
      <c r="O696" s="23">
        <f>IF(Data!$B693=0,"",Data!$B693)</f>
        <v>1955</v>
      </c>
      <c r="P696" s="19" t="str">
        <f>IF(Data!$C693=0,"",Data!$C693)</f>
        <v>1</v>
      </c>
      <c r="Q696" s="23" t="str">
        <f>IF($M696="","",Data!$E693)</f>
        <v>M-L</v>
      </c>
      <c r="R696" s="23" t="str">
        <f t="shared" si="216"/>
        <v>M</v>
      </c>
      <c r="S696" s="23" t="str">
        <f t="shared" si="217"/>
        <v>M</v>
      </c>
      <c r="T696" s="19" t="str">
        <f>IF(Data!$F693=0,"",Data!$F693)</f>
        <v>WHITE</v>
      </c>
      <c r="U696" s="19" t="str">
        <f>IF(Data!$G693=0,"",Data!$G693)</f>
        <v/>
      </c>
      <c r="V696" s="19" t="str">
        <f>IF(Data!$D693=0,"",Data!$D693)</f>
        <v/>
      </c>
      <c r="W696" s="19" t="str">
        <f>Data!$H693</f>
        <v>Japonica</v>
      </c>
      <c r="Y696" s="41" t="e">
        <f t="shared" si="212"/>
        <v>#REF!</v>
      </c>
      <c r="Z696" s="8">
        <f t="shared" si="218"/>
        <v>10000</v>
      </c>
      <c r="AA696" s="8" t="str">
        <f t="shared" si="219"/>
        <v>Conrad Hilton</v>
      </c>
      <c r="AB696" s="8" t="str">
        <f t="shared" si="220"/>
        <v>M</v>
      </c>
      <c r="AC696" s="8" t="str">
        <f t="shared" si="221"/>
        <v>WHITE</v>
      </c>
      <c r="AD696" s="8" t="str">
        <f t="shared" si="226"/>
        <v/>
      </c>
      <c r="AE696" s="8" t="str">
        <f t="shared" si="222"/>
        <v/>
      </c>
      <c r="AF696" s="5">
        <f t="shared" si="223"/>
        <v>1955</v>
      </c>
      <c r="AG696" s="46">
        <v>693</v>
      </c>
      <c r="AH696" s="47" t="str">
        <f t="shared" si="213"/>
        <v/>
      </c>
      <c r="AI696" s="48" t="str">
        <f t="shared" si="214"/>
        <v/>
      </c>
      <c r="AK696" s="22" t="e">
        <f>TRIM(#REF!)</f>
        <v>#REF!</v>
      </c>
      <c r="AL696" s="23" t="e">
        <f>IF(#REF!=0,"",#REF!)</f>
        <v>#REF!</v>
      </c>
      <c r="AM696" s="19" t="e">
        <f>IF(#REF!=0,"",#REF!)</f>
        <v>#REF!</v>
      </c>
      <c r="AN696" s="23" t="e">
        <f>IF($AK696="","",#REF!)</f>
        <v>#REF!</v>
      </c>
      <c r="AO696" s="23" t="e">
        <f t="shared" si="224"/>
        <v>#REF!</v>
      </c>
      <c r="AP696" s="19" t="e">
        <f>IF(#REF!=0,"",#REF!)</f>
        <v>#REF!</v>
      </c>
      <c r="AQ696" s="19" t="e">
        <f>IF(#REF!=0,"",#REF!)</f>
        <v>#REF!</v>
      </c>
      <c r="AR696" s="19" t="e">
        <f>IF(#REF!=0,"",#REF!)</f>
        <v>#REF!</v>
      </c>
      <c r="AS696" s="19" t="e">
        <f>#REF!</f>
        <v>#REF!</v>
      </c>
    </row>
    <row r="697" spans="4:45" ht="19.5" thickTop="1" thickBot="1" x14ac:dyDescent="0.25">
      <c r="D697" s="1" t="str">
        <f t="shared" si="227"/>
        <v/>
      </c>
      <c r="E697" s="1" t="str">
        <f t="shared" si="228"/>
        <v/>
      </c>
      <c r="K697" s="19" t="str">
        <f t="shared" si="215"/>
        <v/>
      </c>
      <c r="L697" s="19">
        <f t="shared" si="225"/>
        <v>10000</v>
      </c>
      <c r="M697" s="22" t="str">
        <f>TRIM(Data!$N694)</f>
        <v>Constellation</v>
      </c>
      <c r="N697" s="22" t="str">
        <f>TRIM(Data!$A694)</f>
        <v>Constellation</v>
      </c>
      <c r="O697" s="23" t="str">
        <f>IF(Data!$B694=0,"",Data!$B694)</f>
        <v>1840's</v>
      </c>
      <c r="P697" s="19" t="str">
        <f>IF(Data!$C694=0,"",Data!$C694)</f>
        <v/>
      </c>
      <c r="Q697" s="23" t="str">
        <f>IF($M697="","",Data!$E694)</f>
        <v>M</v>
      </c>
      <c r="R697" s="23" t="str">
        <f t="shared" si="216"/>
        <v>M</v>
      </c>
      <c r="S697" s="23" t="str">
        <f t="shared" si="217"/>
        <v>M</v>
      </c>
      <c r="T697" s="19" t="str">
        <f>IF(Data!$F694=0,"",Data!$F694)</f>
        <v/>
      </c>
      <c r="U697" s="19" t="str">
        <f>IF(Data!$G694=0,"",Data!$G694)</f>
        <v>FD</v>
      </c>
      <c r="V697" s="19" t="str">
        <f>IF(Data!$D694=0,"",Data!$D694)</f>
        <v>ANTIQUE</v>
      </c>
      <c r="W697" s="19" t="str">
        <f>Data!$H694</f>
        <v>Japonica</v>
      </c>
      <c r="Y697" s="41" t="e">
        <f t="shared" si="212"/>
        <v>#REF!</v>
      </c>
      <c r="Z697" s="8">
        <f t="shared" si="218"/>
        <v>697</v>
      </c>
      <c r="AA697" s="8" t="str">
        <f t="shared" si="219"/>
        <v>Constellation</v>
      </c>
      <c r="AB697" s="8" t="str">
        <f t="shared" si="220"/>
        <v>M</v>
      </c>
      <c r="AC697" s="8" t="str">
        <f t="shared" si="221"/>
        <v/>
      </c>
      <c r="AD697" s="8" t="str">
        <f t="shared" si="226"/>
        <v>FD</v>
      </c>
      <c r="AE697" s="8" t="str">
        <f t="shared" si="222"/>
        <v>ANTIQUE</v>
      </c>
      <c r="AF697" s="5" t="str">
        <f t="shared" si="223"/>
        <v>1840's</v>
      </c>
      <c r="AG697" s="46">
        <v>694</v>
      </c>
      <c r="AH697" s="47" t="str">
        <f t="shared" si="213"/>
        <v/>
      </c>
      <c r="AI697" s="48" t="str">
        <f t="shared" si="214"/>
        <v/>
      </c>
      <c r="AK697" s="22" t="e">
        <f>TRIM(#REF!)</f>
        <v>#REF!</v>
      </c>
      <c r="AL697" s="23" t="e">
        <f>IF(#REF!=0,"",#REF!)</f>
        <v>#REF!</v>
      </c>
      <c r="AM697" s="19" t="e">
        <f>IF(#REF!=0,"",#REF!)</f>
        <v>#REF!</v>
      </c>
      <c r="AN697" s="23" t="e">
        <f>IF($AK697="","",#REF!)</f>
        <v>#REF!</v>
      </c>
      <c r="AO697" s="23" t="e">
        <f t="shared" si="224"/>
        <v>#REF!</v>
      </c>
      <c r="AP697" s="19" t="e">
        <f>IF(#REF!=0,"",#REF!)</f>
        <v>#REF!</v>
      </c>
      <c r="AQ697" s="19" t="e">
        <f>IF(#REF!=0,"",#REF!)</f>
        <v>#REF!</v>
      </c>
      <c r="AR697" s="19" t="e">
        <f>IF(#REF!=0,"",#REF!)</f>
        <v>#REF!</v>
      </c>
      <c r="AS697" s="19" t="e">
        <f>#REF!</f>
        <v>#REF!</v>
      </c>
    </row>
    <row r="698" spans="4:45" ht="19.5" thickTop="1" thickBot="1" x14ac:dyDescent="0.25">
      <c r="D698" s="1" t="str">
        <f t="shared" si="227"/>
        <v/>
      </c>
      <c r="E698" s="1" t="str">
        <f t="shared" si="228"/>
        <v/>
      </c>
      <c r="K698" s="19" t="str">
        <f t="shared" si="215"/>
        <v/>
      </c>
      <c r="L698" s="19">
        <f t="shared" si="225"/>
        <v>10000</v>
      </c>
      <c r="M698" s="22" t="str">
        <f>TRIM(Data!$N695)</f>
        <v>Contessa Lavinia Maggi</v>
      </c>
      <c r="N698" s="22" t="str">
        <f>TRIM(Data!$A695)</f>
        <v>Contessa Lavinia Maggi</v>
      </c>
      <c r="O698" s="23">
        <f>IF(Data!$B695=0,"",Data!$B695)</f>
        <v>1860</v>
      </c>
      <c r="P698" s="19" t="str">
        <f>IF(Data!$C695=0,"",Data!$C695)</f>
        <v/>
      </c>
      <c r="Q698" s="23" t="str">
        <f>IF($M698="","",Data!$E695)</f>
        <v>M</v>
      </c>
      <c r="R698" s="23" t="str">
        <f t="shared" si="216"/>
        <v>M</v>
      </c>
      <c r="S698" s="23" t="str">
        <f t="shared" si="217"/>
        <v>M</v>
      </c>
      <c r="T698" s="19" t="str">
        <f>IF(Data!$F695=0,"",Data!$F695)</f>
        <v/>
      </c>
      <c r="U698" s="19" t="str">
        <f>IF(Data!$G695=0,"",Data!$G695)</f>
        <v>FD</v>
      </c>
      <c r="V698" s="19" t="str">
        <f>IF(Data!$D695=0,"",Data!$D695)</f>
        <v>ANTIQUE</v>
      </c>
      <c r="W698" s="19" t="str">
        <f>Data!$H695</f>
        <v>Japonica</v>
      </c>
      <c r="Y698" s="41" t="e">
        <f t="shared" si="212"/>
        <v>#REF!</v>
      </c>
      <c r="Z698" s="8">
        <f t="shared" si="218"/>
        <v>698</v>
      </c>
      <c r="AA698" s="8" t="str">
        <f t="shared" si="219"/>
        <v>Contessa Lavinia Maggi</v>
      </c>
      <c r="AB698" s="8" t="str">
        <f t="shared" si="220"/>
        <v>M</v>
      </c>
      <c r="AC698" s="8" t="str">
        <f t="shared" si="221"/>
        <v/>
      </c>
      <c r="AD698" s="8" t="str">
        <f t="shared" si="226"/>
        <v>FD</v>
      </c>
      <c r="AE698" s="8" t="str">
        <f t="shared" si="222"/>
        <v>ANTIQUE</v>
      </c>
      <c r="AF698" s="5">
        <f t="shared" si="223"/>
        <v>1860</v>
      </c>
      <c r="AG698" s="46">
        <v>695</v>
      </c>
      <c r="AH698" s="47" t="str">
        <f t="shared" si="213"/>
        <v/>
      </c>
      <c r="AI698" s="48" t="str">
        <f t="shared" si="214"/>
        <v/>
      </c>
      <c r="AK698" s="22" t="e">
        <f>TRIM(#REF!)</f>
        <v>#REF!</v>
      </c>
      <c r="AL698" s="23" t="e">
        <f>IF(#REF!=0,"",#REF!)</f>
        <v>#REF!</v>
      </c>
      <c r="AM698" s="19" t="e">
        <f>IF(#REF!=0,"",#REF!)</f>
        <v>#REF!</v>
      </c>
      <c r="AN698" s="23" t="e">
        <f>IF($AK698="","",#REF!)</f>
        <v>#REF!</v>
      </c>
      <c r="AO698" s="23" t="e">
        <f t="shared" si="224"/>
        <v>#REF!</v>
      </c>
      <c r="AP698" s="19" t="e">
        <f>IF(#REF!=0,"",#REF!)</f>
        <v>#REF!</v>
      </c>
      <c r="AQ698" s="19" t="e">
        <f>IF(#REF!=0,"",#REF!)</f>
        <v>#REF!</v>
      </c>
      <c r="AR698" s="19" t="e">
        <f>IF(#REF!=0,"",#REF!)</f>
        <v>#REF!</v>
      </c>
      <c r="AS698" s="19" t="e">
        <f>#REF!</f>
        <v>#REF!</v>
      </c>
    </row>
    <row r="699" spans="4:45" ht="19.5" thickTop="1" thickBot="1" x14ac:dyDescent="0.25">
      <c r="D699" s="1" t="str">
        <f t="shared" si="227"/>
        <v/>
      </c>
      <c r="E699" s="1" t="str">
        <f t="shared" si="228"/>
        <v/>
      </c>
      <c r="K699" s="19" t="str">
        <f t="shared" si="215"/>
        <v/>
      </c>
      <c r="L699" s="19">
        <f t="shared" si="225"/>
        <v>10000</v>
      </c>
      <c r="M699" s="22" t="str">
        <f>TRIM(Data!$N696)</f>
        <v>Cool Breeze</v>
      </c>
      <c r="N699" s="22" t="str">
        <f>TRIM(Data!$A696)</f>
        <v>Cool Breeze (Sasanqua)</v>
      </c>
      <c r="O699" s="23">
        <f>IF(Data!$B696=0,"",Data!$B696)</f>
        <v>2016</v>
      </c>
      <c r="P699" s="19" t="str">
        <f>IF(Data!$C696=0,"",Data!$C696)</f>
        <v>1</v>
      </c>
      <c r="Q699" s="23" t="str">
        <f>IF($M699="","",Data!$E696)</f>
        <v>M</v>
      </c>
      <c r="R699" s="23" t="str">
        <f t="shared" si="216"/>
        <v>M</v>
      </c>
      <c r="S699" s="23" t="str">
        <f t="shared" si="217"/>
        <v>M</v>
      </c>
      <c r="T699" s="19" t="str">
        <f>IF(Data!$F696=0,"",Data!$F696)</f>
        <v>WHITE</v>
      </c>
      <c r="U699" s="19" t="str">
        <f>IF(Data!$G696=0,"",Data!$G696)</f>
        <v/>
      </c>
      <c r="V699" s="19" t="str">
        <f>IF(Data!$D696=0,"",Data!$D696)</f>
        <v/>
      </c>
      <c r="W699" s="19" t="str">
        <f>Data!$H696</f>
        <v>Sasanqua</v>
      </c>
      <c r="Y699" s="41" t="e">
        <f t="shared" si="212"/>
        <v>#REF!</v>
      </c>
      <c r="Z699" s="8">
        <f t="shared" si="218"/>
        <v>10000</v>
      </c>
      <c r="AA699" s="8" t="str">
        <f t="shared" si="219"/>
        <v>Cool Breeze</v>
      </c>
      <c r="AB699" s="8" t="str">
        <f t="shared" si="220"/>
        <v>M</v>
      </c>
      <c r="AC699" s="8" t="str">
        <f t="shared" si="221"/>
        <v>WHITE</v>
      </c>
      <c r="AD699" s="8" t="str">
        <f t="shared" si="226"/>
        <v/>
      </c>
      <c r="AE699" s="8" t="str">
        <f t="shared" si="222"/>
        <v/>
      </c>
      <c r="AF699" s="5">
        <f t="shared" si="223"/>
        <v>2016</v>
      </c>
      <c r="AG699" s="46">
        <v>696</v>
      </c>
      <c r="AH699" s="47" t="str">
        <f t="shared" si="213"/>
        <v/>
      </c>
      <c r="AI699" s="48" t="str">
        <f t="shared" si="214"/>
        <v/>
      </c>
      <c r="AK699" s="22" t="e">
        <f>TRIM(#REF!)</f>
        <v>#REF!</v>
      </c>
      <c r="AL699" s="23" t="e">
        <f>IF(#REF!=0,"",#REF!)</f>
        <v>#REF!</v>
      </c>
      <c r="AM699" s="19" t="e">
        <f>IF(#REF!=0,"",#REF!)</f>
        <v>#REF!</v>
      </c>
      <c r="AN699" s="23" t="e">
        <f>IF($AK699="","",#REF!)</f>
        <v>#REF!</v>
      </c>
      <c r="AO699" s="23" t="e">
        <f t="shared" si="224"/>
        <v>#REF!</v>
      </c>
      <c r="AP699" s="19" t="e">
        <f>IF(#REF!=0,"",#REF!)</f>
        <v>#REF!</v>
      </c>
      <c r="AQ699" s="19" t="e">
        <f>IF(#REF!=0,"",#REF!)</f>
        <v>#REF!</v>
      </c>
      <c r="AR699" s="19" t="e">
        <f>IF(#REF!=0,"",#REF!)</f>
        <v>#REF!</v>
      </c>
      <c r="AS699" s="19" t="e">
        <f>#REF!</f>
        <v>#REF!</v>
      </c>
    </row>
    <row r="700" spans="4:45" ht="19.5" thickTop="1" thickBot="1" x14ac:dyDescent="0.25">
      <c r="D700" s="1" t="str">
        <f t="shared" si="227"/>
        <v/>
      </c>
      <c r="E700" s="1" t="str">
        <f t="shared" si="228"/>
        <v/>
      </c>
      <c r="K700" s="19" t="str">
        <f t="shared" si="215"/>
        <v/>
      </c>
      <c r="L700" s="19">
        <f t="shared" si="225"/>
        <v>10000</v>
      </c>
      <c r="M700" s="22" t="str">
        <f>TRIM(Data!$N697)</f>
        <v>Cooper Powers</v>
      </c>
      <c r="N700" s="22" t="str">
        <f>TRIM(Data!$A697)</f>
        <v>Cooper Powers</v>
      </c>
      <c r="O700" s="23">
        <f>IF(Data!$B697=0,"",Data!$B697)</f>
        <v>1958</v>
      </c>
      <c r="P700" s="19" t="str">
        <f>IF(Data!$C697=0,"",Data!$C697)</f>
        <v/>
      </c>
      <c r="Q700" s="23" t="str">
        <f>IF($M700="","",Data!$E697)</f>
        <v>L</v>
      </c>
      <c r="R700" s="23" t="str">
        <f t="shared" si="216"/>
        <v>L</v>
      </c>
      <c r="S700" s="23" t="str">
        <f t="shared" si="217"/>
        <v>L</v>
      </c>
      <c r="T700" s="19" t="str">
        <f>IF(Data!$F697=0,"",Data!$F697)</f>
        <v/>
      </c>
      <c r="U700" s="19" t="str">
        <f>IF(Data!$G697=0,"",Data!$G697)</f>
        <v/>
      </c>
      <c r="V700" s="19" t="str">
        <f>IF(Data!$D697=0,"",Data!$D697)</f>
        <v/>
      </c>
      <c r="W700" s="19" t="str">
        <f>Data!$H697</f>
        <v>Japonica</v>
      </c>
      <c r="Y700" s="41" t="e">
        <f t="shared" si="212"/>
        <v>#REF!</v>
      </c>
      <c r="Z700" s="8">
        <f t="shared" si="218"/>
        <v>10000</v>
      </c>
      <c r="AA700" s="8" t="str">
        <f t="shared" si="219"/>
        <v>Cooper Powers</v>
      </c>
      <c r="AB700" s="8" t="str">
        <f t="shared" si="220"/>
        <v>L</v>
      </c>
      <c r="AC700" s="8" t="str">
        <f t="shared" si="221"/>
        <v/>
      </c>
      <c r="AD700" s="8" t="str">
        <f t="shared" si="226"/>
        <v/>
      </c>
      <c r="AE700" s="8" t="str">
        <f t="shared" si="222"/>
        <v/>
      </c>
      <c r="AF700" s="5">
        <f t="shared" si="223"/>
        <v>1958</v>
      </c>
      <c r="AG700" s="46">
        <v>697</v>
      </c>
      <c r="AH700" s="47" t="str">
        <f t="shared" si="213"/>
        <v/>
      </c>
      <c r="AI700" s="48" t="str">
        <f t="shared" si="214"/>
        <v/>
      </c>
      <c r="AK700" s="22" t="e">
        <f>TRIM(#REF!)</f>
        <v>#REF!</v>
      </c>
      <c r="AL700" s="23" t="e">
        <f>IF(#REF!=0,"",#REF!)</f>
        <v>#REF!</v>
      </c>
      <c r="AM700" s="19" t="e">
        <f>IF(#REF!=0,"",#REF!)</f>
        <v>#REF!</v>
      </c>
      <c r="AN700" s="23" t="e">
        <f>IF($AK700="","",#REF!)</f>
        <v>#REF!</v>
      </c>
      <c r="AO700" s="23" t="e">
        <f t="shared" si="224"/>
        <v>#REF!</v>
      </c>
      <c r="AP700" s="19" t="e">
        <f>IF(#REF!=0,"",#REF!)</f>
        <v>#REF!</v>
      </c>
      <c r="AQ700" s="19" t="e">
        <f>IF(#REF!=0,"",#REF!)</f>
        <v>#REF!</v>
      </c>
      <c r="AR700" s="19" t="e">
        <f>IF(#REF!=0,"",#REF!)</f>
        <v>#REF!</v>
      </c>
      <c r="AS700" s="19" t="e">
        <f>#REF!</f>
        <v>#REF!</v>
      </c>
    </row>
    <row r="701" spans="4:45" ht="19.5" thickTop="1" thickBot="1" x14ac:dyDescent="0.25">
      <c r="D701" s="1" t="str">
        <f t="shared" si="227"/>
        <v/>
      </c>
      <c r="E701" s="1" t="str">
        <f t="shared" si="228"/>
        <v/>
      </c>
      <c r="K701" s="19" t="str">
        <f t="shared" si="215"/>
        <v/>
      </c>
      <c r="L701" s="19">
        <f t="shared" si="225"/>
        <v>10000</v>
      </c>
      <c r="M701" s="22" t="str">
        <f>TRIM(Data!$N698)</f>
        <v>Coral Bouquet</v>
      </c>
      <c r="N701" s="22" t="str">
        <f>TRIM(Data!$A698)</f>
        <v>Coral Bouquet (H)</v>
      </c>
      <c r="O701" s="23">
        <f>IF(Data!$B698=0,"",Data!$B698)</f>
        <v>2006</v>
      </c>
      <c r="P701" s="19" t="str">
        <f>IF(Data!$C698=0,"",Data!$C698)</f>
        <v>1</v>
      </c>
      <c r="Q701" s="23" t="str">
        <f>IF($M701="","",Data!$E698)</f>
        <v>M-L</v>
      </c>
      <c r="R701" s="23" t="str">
        <f t="shared" si="216"/>
        <v>M</v>
      </c>
      <c r="S701" s="23" t="str">
        <f t="shared" si="217"/>
        <v>M</v>
      </c>
      <c r="T701" s="19" t="str">
        <f>IF(Data!$F698=0,"",Data!$F698)</f>
        <v/>
      </c>
      <c r="U701" s="19" t="str">
        <f>IF(Data!$G698=0,"",Data!$G698)</f>
        <v/>
      </c>
      <c r="V701" s="19" t="str">
        <f>IF(Data!$D698=0,"",Data!$D698)</f>
        <v/>
      </c>
      <c r="W701" s="19" t="str">
        <f>Data!$H698</f>
        <v>NRH</v>
      </c>
      <c r="Y701" s="41" t="e">
        <f t="shared" si="212"/>
        <v>#REF!</v>
      </c>
      <c r="Z701" s="8">
        <f t="shared" si="218"/>
        <v>10000</v>
      </c>
      <c r="AA701" s="8" t="str">
        <f t="shared" si="219"/>
        <v>Coral Bouquet</v>
      </c>
      <c r="AB701" s="8" t="str">
        <f t="shared" si="220"/>
        <v>M</v>
      </c>
      <c r="AC701" s="8" t="str">
        <f t="shared" si="221"/>
        <v/>
      </c>
      <c r="AD701" s="8" t="str">
        <f t="shared" si="226"/>
        <v/>
      </c>
      <c r="AE701" s="8" t="str">
        <f t="shared" si="222"/>
        <v/>
      </c>
      <c r="AF701" s="5">
        <f t="shared" si="223"/>
        <v>2006</v>
      </c>
      <c r="AG701" s="46">
        <v>698</v>
      </c>
      <c r="AH701" s="47" t="str">
        <f t="shared" si="213"/>
        <v/>
      </c>
      <c r="AI701" s="48" t="str">
        <f t="shared" si="214"/>
        <v/>
      </c>
      <c r="AK701" s="22" t="e">
        <f>TRIM(#REF!)</f>
        <v>#REF!</v>
      </c>
      <c r="AL701" s="23" t="e">
        <f>IF(#REF!=0,"",#REF!)</f>
        <v>#REF!</v>
      </c>
      <c r="AM701" s="19" t="e">
        <f>IF(#REF!=0,"",#REF!)</f>
        <v>#REF!</v>
      </c>
      <c r="AN701" s="23" t="e">
        <f>IF($AK701="","",#REF!)</f>
        <v>#REF!</v>
      </c>
      <c r="AO701" s="23" t="e">
        <f t="shared" si="224"/>
        <v>#REF!</v>
      </c>
      <c r="AP701" s="19" t="e">
        <f>IF(#REF!=0,"",#REF!)</f>
        <v>#REF!</v>
      </c>
      <c r="AQ701" s="19" t="e">
        <f>IF(#REF!=0,"",#REF!)</f>
        <v>#REF!</v>
      </c>
      <c r="AR701" s="19" t="e">
        <f>IF(#REF!=0,"",#REF!)</f>
        <v>#REF!</v>
      </c>
      <c r="AS701" s="19" t="e">
        <f>#REF!</f>
        <v>#REF!</v>
      </c>
    </row>
    <row r="702" spans="4:45" ht="19.5" thickTop="1" thickBot="1" x14ac:dyDescent="0.25">
      <c r="D702" s="1" t="str">
        <f t="shared" si="227"/>
        <v/>
      </c>
      <c r="E702" s="1" t="str">
        <f t="shared" si="228"/>
        <v/>
      </c>
      <c r="K702" s="19" t="str">
        <f t="shared" si="215"/>
        <v/>
      </c>
      <c r="L702" s="19">
        <f t="shared" si="225"/>
        <v>10000</v>
      </c>
      <c r="M702" s="22" t="str">
        <f>TRIM(Data!$N699)</f>
        <v>Coral Delight</v>
      </c>
      <c r="N702" s="22" t="str">
        <f>TRIM(Data!$A699)</f>
        <v>Coral Delight (H)</v>
      </c>
      <c r="O702" s="23">
        <f>IF(Data!$B699=0,"",Data!$B699)</f>
        <v>1975</v>
      </c>
      <c r="P702" s="19" t="str">
        <f>IF(Data!$C699=0,"",Data!$C699)</f>
        <v>1</v>
      </c>
      <c r="Q702" s="23" t="str">
        <f>IF($M702="","",Data!$E699)</f>
        <v>S-M</v>
      </c>
      <c r="R702" s="23" t="str">
        <f t="shared" si="216"/>
        <v>S</v>
      </c>
      <c r="S702" s="23" t="str">
        <f t="shared" si="217"/>
        <v>S</v>
      </c>
      <c r="T702" s="19" t="str">
        <f>IF(Data!$F699=0,"",Data!$F699)</f>
        <v/>
      </c>
      <c r="U702" s="19" t="str">
        <f>IF(Data!$G699=0,"",Data!$G699)</f>
        <v/>
      </c>
      <c r="V702" s="19" t="str">
        <f>IF(Data!$D699=0,"",Data!$D699)</f>
        <v/>
      </c>
      <c r="W702" s="19" t="str">
        <f>Data!$H699</f>
        <v>NRH</v>
      </c>
      <c r="Y702" s="41" t="e">
        <f t="shared" si="212"/>
        <v>#REF!</v>
      </c>
      <c r="Z702" s="8">
        <f t="shared" si="218"/>
        <v>10000</v>
      </c>
      <c r="AA702" s="8" t="str">
        <f t="shared" si="219"/>
        <v>Coral Delight</v>
      </c>
      <c r="AB702" s="8" t="str">
        <f t="shared" si="220"/>
        <v>S</v>
      </c>
      <c r="AC702" s="8" t="str">
        <f t="shared" si="221"/>
        <v/>
      </c>
      <c r="AD702" s="8" t="str">
        <f t="shared" si="226"/>
        <v/>
      </c>
      <c r="AE702" s="8" t="str">
        <f t="shared" si="222"/>
        <v/>
      </c>
      <c r="AF702" s="5">
        <f t="shared" si="223"/>
        <v>1975</v>
      </c>
      <c r="AG702" s="46">
        <v>699</v>
      </c>
      <c r="AH702" s="47" t="str">
        <f t="shared" si="213"/>
        <v/>
      </c>
      <c r="AI702" s="48" t="str">
        <f t="shared" si="214"/>
        <v/>
      </c>
      <c r="AK702" s="22" t="e">
        <f>TRIM(#REF!)</f>
        <v>#REF!</v>
      </c>
      <c r="AL702" s="23" t="e">
        <f>IF(#REF!=0,"",#REF!)</f>
        <v>#REF!</v>
      </c>
      <c r="AM702" s="19" t="e">
        <f>IF(#REF!=0,"",#REF!)</f>
        <v>#REF!</v>
      </c>
      <c r="AN702" s="23" t="e">
        <f>IF($AK702="","",#REF!)</f>
        <v>#REF!</v>
      </c>
      <c r="AO702" s="23" t="e">
        <f t="shared" si="224"/>
        <v>#REF!</v>
      </c>
      <c r="AP702" s="19" t="e">
        <f>IF(#REF!=0,"",#REF!)</f>
        <v>#REF!</v>
      </c>
      <c r="AQ702" s="19" t="e">
        <f>IF(#REF!=0,"",#REF!)</f>
        <v>#REF!</v>
      </c>
      <c r="AR702" s="19" t="e">
        <f>IF(#REF!=0,"",#REF!)</f>
        <v>#REF!</v>
      </c>
      <c r="AS702" s="19" t="e">
        <f>#REF!</f>
        <v>#REF!</v>
      </c>
    </row>
    <row r="703" spans="4:45" ht="19.5" thickTop="1" thickBot="1" x14ac:dyDescent="0.25">
      <c r="D703" s="1" t="str">
        <f t="shared" si="227"/>
        <v/>
      </c>
      <c r="E703" s="1" t="str">
        <f t="shared" si="228"/>
        <v/>
      </c>
      <c r="K703" s="19" t="str">
        <f t="shared" si="215"/>
        <v/>
      </c>
      <c r="L703" s="19">
        <f t="shared" si="225"/>
        <v>10000</v>
      </c>
      <c r="M703" s="22" t="str">
        <f>TRIM(Data!$N700)</f>
        <v>Coral Duchess (See Claudia Phelps)</v>
      </c>
      <c r="N703" s="22" t="str">
        <f>TRIM(Data!$A700)</f>
        <v>Coral Duchess (See Claudia Phelps)</v>
      </c>
      <c r="O703" s="23">
        <f>IF(Data!$B700=0,"",Data!$B700)</f>
        <v>1948</v>
      </c>
      <c r="P703" s="19" t="str">
        <f>IF(Data!$C700=0,"",Data!$C700)</f>
        <v/>
      </c>
      <c r="Q703" s="23" t="str">
        <f>IF($M703="","",Data!$E700)</f>
        <v>L</v>
      </c>
      <c r="R703" s="23" t="str">
        <f t="shared" si="216"/>
        <v>L</v>
      </c>
      <c r="S703" s="23" t="str">
        <f t="shared" si="217"/>
        <v>L</v>
      </c>
      <c r="T703" s="19" t="str">
        <f>IF(Data!$F700=0,"",Data!$F700)</f>
        <v/>
      </c>
      <c r="U703" s="19" t="str">
        <f>IF(Data!$G700=0,"",Data!$G700)</f>
        <v/>
      </c>
      <c r="V703" s="19" t="str">
        <f>IF(Data!$D700=0,"",Data!$D700)</f>
        <v/>
      </c>
      <c r="W703" s="19" t="str">
        <f>Data!$H700</f>
        <v>Japonica</v>
      </c>
      <c r="Y703" s="41" t="e">
        <f t="shared" si="212"/>
        <v>#REF!</v>
      </c>
      <c r="Z703" s="8">
        <f t="shared" si="218"/>
        <v>10000</v>
      </c>
      <c r="AA703" s="8" t="str">
        <f t="shared" si="219"/>
        <v>Coral Duchess (See Claudia Phelps)</v>
      </c>
      <c r="AB703" s="8" t="str">
        <f t="shared" si="220"/>
        <v>L</v>
      </c>
      <c r="AC703" s="8" t="str">
        <f t="shared" si="221"/>
        <v/>
      </c>
      <c r="AD703" s="8" t="str">
        <f t="shared" si="226"/>
        <v/>
      </c>
      <c r="AE703" s="8" t="str">
        <f t="shared" si="222"/>
        <v/>
      </c>
      <c r="AF703" s="5">
        <f t="shared" si="223"/>
        <v>1948</v>
      </c>
      <c r="AG703" s="46">
        <v>700</v>
      </c>
      <c r="AH703" s="47" t="str">
        <f t="shared" si="213"/>
        <v/>
      </c>
      <c r="AI703" s="48" t="str">
        <f t="shared" si="214"/>
        <v/>
      </c>
      <c r="AK703" s="22" t="e">
        <f>TRIM(#REF!)</f>
        <v>#REF!</v>
      </c>
      <c r="AL703" s="23" t="e">
        <f>IF(#REF!=0,"",#REF!)</f>
        <v>#REF!</v>
      </c>
      <c r="AM703" s="19" t="e">
        <f>IF(#REF!=0,"",#REF!)</f>
        <v>#REF!</v>
      </c>
      <c r="AN703" s="23" t="e">
        <f>IF($AK703="","",#REF!)</f>
        <v>#REF!</v>
      </c>
      <c r="AO703" s="23" t="e">
        <f t="shared" si="224"/>
        <v>#REF!</v>
      </c>
      <c r="AP703" s="19" t="e">
        <f>IF(#REF!=0,"",#REF!)</f>
        <v>#REF!</v>
      </c>
      <c r="AQ703" s="19" t="e">
        <f>IF(#REF!=0,"",#REF!)</f>
        <v>#REF!</v>
      </c>
      <c r="AR703" s="19" t="e">
        <f>IF(#REF!=0,"",#REF!)</f>
        <v>#REF!</v>
      </c>
      <c r="AS703" s="19" t="e">
        <f>#REF!</f>
        <v>#REF!</v>
      </c>
    </row>
    <row r="704" spans="4:45" ht="19.5" thickTop="1" thickBot="1" x14ac:dyDescent="0.25">
      <c r="D704" s="1" t="str">
        <f t="shared" si="227"/>
        <v/>
      </c>
      <c r="E704" s="1" t="str">
        <f t="shared" si="228"/>
        <v/>
      </c>
      <c r="K704" s="19" t="str">
        <f t="shared" si="215"/>
        <v/>
      </c>
      <c r="L704" s="19">
        <f t="shared" si="225"/>
        <v>10000</v>
      </c>
      <c r="M704" s="22" t="str">
        <f>TRIM(Data!$N701)</f>
        <v>Coral Pink Lotus</v>
      </c>
      <c r="N704" s="22" t="str">
        <f>TRIM(Data!$A701)</f>
        <v>Coral Pink Lotus</v>
      </c>
      <c r="O704" s="23">
        <f>IF(Data!$B701=0,"",Data!$B701)</f>
        <v>1955</v>
      </c>
      <c r="P704" s="19" t="str">
        <f>IF(Data!$C701=0,"",Data!$C701)</f>
        <v>1</v>
      </c>
      <c r="Q704" s="23" t="str">
        <f>IF($M704="","",Data!$E701)</f>
        <v>VL</v>
      </c>
      <c r="R704" s="23" t="str">
        <f t="shared" si="216"/>
        <v>VL</v>
      </c>
      <c r="S704" s="23" t="str">
        <f t="shared" si="217"/>
        <v>VL</v>
      </c>
      <c r="T704" s="19" t="str">
        <f>IF(Data!$F701=0,"",Data!$F701)</f>
        <v/>
      </c>
      <c r="U704" s="19" t="str">
        <f>IF(Data!$G701=0,"",Data!$G701)</f>
        <v/>
      </c>
      <c r="V704" s="19" t="str">
        <f>IF(Data!$D701=0,"",Data!$D701)</f>
        <v/>
      </c>
      <c r="W704" s="19" t="str">
        <f>Data!$H701</f>
        <v>Japonica</v>
      </c>
      <c r="Y704" s="41" t="e">
        <f t="shared" si="212"/>
        <v>#REF!</v>
      </c>
      <c r="Z704" s="8">
        <f t="shared" si="218"/>
        <v>10000</v>
      </c>
      <c r="AA704" s="8" t="str">
        <f t="shared" si="219"/>
        <v>Coral Pink Lotus</v>
      </c>
      <c r="AB704" s="8" t="str">
        <f t="shared" si="220"/>
        <v>VL</v>
      </c>
      <c r="AC704" s="8" t="str">
        <f t="shared" si="221"/>
        <v/>
      </c>
      <c r="AD704" s="8" t="str">
        <f t="shared" si="226"/>
        <v/>
      </c>
      <c r="AE704" s="8" t="str">
        <f t="shared" si="222"/>
        <v/>
      </c>
      <c r="AF704" s="5">
        <f t="shared" si="223"/>
        <v>1955</v>
      </c>
      <c r="AG704" s="46">
        <v>701</v>
      </c>
      <c r="AH704" s="47" t="str">
        <f t="shared" si="213"/>
        <v/>
      </c>
      <c r="AI704" s="48" t="str">
        <f t="shared" si="214"/>
        <v/>
      </c>
      <c r="AK704" s="22" t="e">
        <f>TRIM(#REF!)</f>
        <v>#REF!</v>
      </c>
      <c r="AL704" s="23" t="e">
        <f>IF(#REF!=0,"",#REF!)</f>
        <v>#REF!</v>
      </c>
      <c r="AM704" s="19" t="e">
        <f>IF(#REF!=0,"",#REF!)</f>
        <v>#REF!</v>
      </c>
      <c r="AN704" s="23" t="e">
        <f>IF($AK704="","",#REF!)</f>
        <v>#REF!</v>
      </c>
      <c r="AO704" s="23" t="e">
        <f t="shared" si="224"/>
        <v>#REF!</v>
      </c>
      <c r="AP704" s="19" t="e">
        <f>IF(#REF!=0,"",#REF!)</f>
        <v>#REF!</v>
      </c>
      <c r="AQ704" s="19" t="e">
        <f>IF(#REF!=0,"",#REF!)</f>
        <v>#REF!</v>
      </c>
      <c r="AR704" s="19" t="e">
        <f>IF(#REF!=0,"",#REF!)</f>
        <v>#REF!</v>
      </c>
      <c r="AS704" s="19" t="e">
        <f>#REF!</f>
        <v>#REF!</v>
      </c>
    </row>
    <row r="705" spans="4:45" ht="19.5" thickTop="1" thickBot="1" x14ac:dyDescent="0.25">
      <c r="D705" s="1" t="str">
        <f t="shared" si="227"/>
        <v/>
      </c>
      <c r="E705" s="1" t="str">
        <f t="shared" si="228"/>
        <v/>
      </c>
      <c r="K705" s="19" t="str">
        <f t="shared" si="215"/>
        <v/>
      </c>
      <c r="L705" s="19">
        <f t="shared" si="225"/>
        <v>10000</v>
      </c>
      <c r="M705" s="22" t="str">
        <f>TRIM(Data!$N702)</f>
        <v>Coral Queen</v>
      </c>
      <c r="N705" s="22" t="str">
        <f>TRIM(Data!$A702)</f>
        <v>Coral Queen</v>
      </c>
      <c r="O705" s="23">
        <f>IF(Data!$B702=0,"",Data!$B702)</f>
        <v>1963</v>
      </c>
      <c r="P705" s="19" t="str">
        <f>IF(Data!$C702=0,"",Data!$C702)</f>
        <v>1</v>
      </c>
      <c r="Q705" s="23" t="str">
        <f>IF($M705="","",Data!$E702)</f>
        <v>M-L</v>
      </c>
      <c r="R705" s="23" t="str">
        <f t="shared" si="216"/>
        <v>M</v>
      </c>
      <c r="S705" s="23" t="str">
        <f t="shared" si="217"/>
        <v>M</v>
      </c>
      <c r="T705" s="19" t="str">
        <f>IF(Data!$F702=0,"",Data!$F702)</f>
        <v/>
      </c>
      <c r="U705" s="19" t="str">
        <f>IF(Data!$G702=0,"",Data!$G702)</f>
        <v/>
      </c>
      <c r="V705" s="19" t="str">
        <f>IF(Data!$D702=0,"",Data!$D702)</f>
        <v/>
      </c>
      <c r="W705" s="19" t="str">
        <f>Data!$H702</f>
        <v>Japonica</v>
      </c>
      <c r="Y705" s="41" t="e">
        <f t="shared" si="212"/>
        <v>#REF!</v>
      </c>
      <c r="Z705" s="8">
        <f t="shared" si="218"/>
        <v>10000</v>
      </c>
      <c r="AA705" s="8" t="str">
        <f t="shared" si="219"/>
        <v>Coral Queen</v>
      </c>
      <c r="AB705" s="8" t="str">
        <f t="shared" si="220"/>
        <v>M</v>
      </c>
      <c r="AC705" s="8" t="str">
        <f t="shared" si="221"/>
        <v/>
      </c>
      <c r="AD705" s="8" t="str">
        <f t="shared" si="226"/>
        <v/>
      </c>
      <c r="AE705" s="8" t="str">
        <f t="shared" si="222"/>
        <v/>
      </c>
      <c r="AF705" s="5">
        <f t="shared" si="223"/>
        <v>1963</v>
      </c>
      <c r="AG705" s="46">
        <v>702</v>
      </c>
      <c r="AH705" s="47" t="str">
        <f t="shared" si="213"/>
        <v/>
      </c>
      <c r="AI705" s="48" t="str">
        <f t="shared" si="214"/>
        <v/>
      </c>
      <c r="AK705" s="22" t="e">
        <f>TRIM(#REF!)</f>
        <v>#REF!</v>
      </c>
      <c r="AL705" s="23" t="e">
        <f>IF(#REF!=0,"",#REF!)</f>
        <v>#REF!</v>
      </c>
      <c r="AM705" s="19" t="e">
        <f>IF(#REF!=0,"",#REF!)</f>
        <v>#REF!</v>
      </c>
      <c r="AN705" s="23" t="e">
        <f>IF($AK705="","",#REF!)</f>
        <v>#REF!</v>
      </c>
      <c r="AO705" s="23" t="e">
        <f t="shared" si="224"/>
        <v>#REF!</v>
      </c>
      <c r="AP705" s="19" t="e">
        <f>IF(#REF!=0,"",#REF!)</f>
        <v>#REF!</v>
      </c>
      <c r="AQ705" s="19" t="e">
        <f>IF(#REF!=0,"",#REF!)</f>
        <v>#REF!</v>
      </c>
      <c r="AR705" s="19" t="e">
        <f>IF(#REF!=0,"",#REF!)</f>
        <v>#REF!</v>
      </c>
      <c r="AS705" s="19" t="e">
        <f>#REF!</f>
        <v>#REF!</v>
      </c>
    </row>
    <row r="706" spans="4:45" ht="19.5" thickTop="1" thickBot="1" x14ac:dyDescent="0.25">
      <c r="D706" s="1" t="str">
        <f t="shared" si="227"/>
        <v/>
      </c>
      <c r="E706" s="1" t="str">
        <f t="shared" si="228"/>
        <v/>
      </c>
      <c r="K706" s="19" t="str">
        <f t="shared" si="215"/>
        <v/>
      </c>
      <c r="L706" s="19">
        <f t="shared" si="225"/>
        <v>10000</v>
      </c>
      <c r="M706" s="22" t="str">
        <f>TRIM(Data!$N703)</f>
        <v>Corinne Sebire</v>
      </c>
      <c r="N706" s="22" t="str">
        <f>TRIM(Data!$A703)</f>
        <v>Corinne Sebire (R)</v>
      </c>
      <c r="O706" s="23">
        <f>IF(Data!$B703=0,"",Data!$B703)</f>
        <v>1976</v>
      </c>
      <c r="P706" s="19" t="str">
        <f>IF(Data!$C703=0,"",Data!$C703)</f>
        <v>1</v>
      </c>
      <c r="Q706" s="23" t="str">
        <f>IF($M706="","",Data!$E703)</f>
        <v>VL</v>
      </c>
      <c r="R706" s="23" t="str">
        <f t="shared" si="216"/>
        <v>VL</v>
      </c>
      <c r="S706" s="23" t="str">
        <f t="shared" si="217"/>
        <v>VL</v>
      </c>
      <c r="T706" s="19" t="str">
        <f>IF(Data!$F703=0,"",Data!$F703)</f>
        <v/>
      </c>
      <c r="U706" s="19" t="str">
        <f>IF(Data!$G703=0,"",Data!$G703)</f>
        <v/>
      </c>
      <c r="V706" s="19" t="str">
        <f>IF(Data!$D703=0,"",Data!$D703)</f>
        <v/>
      </c>
      <c r="W706" s="19" t="str">
        <f>Data!$H703</f>
        <v>Reticulata</v>
      </c>
      <c r="Y706" s="41" t="e">
        <f t="shared" si="212"/>
        <v>#REF!</v>
      </c>
      <c r="Z706" s="8">
        <f t="shared" si="218"/>
        <v>10000</v>
      </c>
      <c r="AA706" s="8" t="str">
        <f t="shared" si="219"/>
        <v>Corinne Sebire</v>
      </c>
      <c r="AB706" s="8" t="str">
        <f t="shared" si="220"/>
        <v>VL</v>
      </c>
      <c r="AC706" s="8" t="str">
        <f t="shared" si="221"/>
        <v/>
      </c>
      <c r="AD706" s="8" t="str">
        <f t="shared" si="226"/>
        <v/>
      </c>
      <c r="AE706" s="8" t="str">
        <f t="shared" si="222"/>
        <v/>
      </c>
      <c r="AF706" s="5">
        <f t="shared" si="223"/>
        <v>1976</v>
      </c>
      <c r="AG706" s="46">
        <v>703</v>
      </c>
      <c r="AH706" s="47" t="str">
        <f t="shared" si="213"/>
        <v/>
      </c>
      <c r="AI706" s="48" t="str">
        <f t="shared" si="214"/>
        <v/>
      </c>
      <c r="AK706" s="22" t="e">
        <f>TRIM(#REF!)</f>
        <v>#REF!</v>
      </c>
      <c r="AL706" s="23" t="e">
        <f>IF(#REF!=0,"",#REF!)</f>
        <v>#REF!</v>
      </c>
      <c r="AM706" s="19" t="e">
        <f>IF(#REF!=0,"",#REF!)</f>
        <v>#REF!</v>
      </c>
      <c r="AN706" s="23" t="e">
        <f>IF($AK706="","",#REF!)</f>
        <v>#REF!</v>
      </c>
      <c r="AO706" s="23" t="e">
        <f t="shared" si="224"/>
        <v>#REF!</v>
      </c>
      <c r="AP706" s="19" t="e">
        <f>IF(#REF!=0,"",#REF!)</f>
        <v>#REF!</v>
      </c>
      <c r="AQ706" s="19" t="e">
        <f>IF(#REF!=0,"",#REF!)</f>
        <v>#REF!</v>
      </c>
      <c r="AR706" s="19" t="e">
        <f>IF(#REF!=0,"",#REF!)</f>
        <v>#REF!</v>
      </c>
      <c r="AS706" s="19" t="e">
        <f>#REF!</f>
        <v>#REF!</v>
      </c>
    </row>
    <row r="707" spans="4:45" ht="19.5" thickTop="1" thickBot="1" x14ac:dyDescent="0.25">
      <c r="D707" s="1" t="str">
        <f t="shared" si="227"/>
        <v/>
      </c>
      <c r="E707" s="1" t="str">
        <f t="shared" si="228"/>
        <v/>
      </c>
      <c r="K707" s="19" t="str">
        <f t="shared" si="215"/>
        <v/>
      </c>
      <c r="L707" s="19">
        <f t="shared" si="225"/>
        <v>10000</v>
      </c>
      <c r="M707" s="22" t="str">
        <f>TRIM(Data!$N704)</f>
        <v>Cornelia Walden</v>
      </c>
      <c r="N707" s="22" t="str">
        <f>TRIM(Data!$A704)</f>
        <v>Cornelia Walden</v>
      </c>
      <c r="O707" s="23">
        <f>IF(Data!$B704=0,"",Data!$B704)</f>
        <v>1970</v>
      </c>
      <c r="P707" s="19" t="str">
        <f>IF(Data!$C704=0,"",Data!$C704)</f>
        <v>1</v>
      </c>
      <c r="Q707" s="23" t="str">
        <f>IF($M707="","",Data!$E704)</f>
        <v>L</v>
      </c>
      <c r="R707" s="23" t="str">
        <f t="shared" si="216"/>
        <v>L</v>
      </c>
      <c r="S707" s="23" t="str">
        <f t="shared" si="217"/>
        <v>L</v>
      </c>
      <c r="T707" s="19" t="str">
        <f>IF(Data!$F704=0,"",Data!$F704)</f>
        <v/>
      </c>
      <c r="U707" s="19" t="str">
        <f>IF(Data!$G704=0,"",Data!$G704)</f>
        <v/>
      </c>
      <c r="V707" s="19" t="str">
        <f>IF(Data!$D704=0,"",Data!$D704)</f>
        <v/>
      </c>
      <c r="W707" s="19" t="str">
        <f>Data!$H704</f>
        <v>Japonica</v>
      </c>
      <c r="Y707" s="41" t="e">
        <f t="shared" si="212"/>
        <v>#REF!</v>
      </c>
      <c r="Z707" s="8">
        <f t="shared" si="218"/>
        <v>10000</v>
      </c>
      <c r="AA707" s="8" t="str">
        <f t="shared" si="219"/>
        <v>Cornelia Walden</v>
      </c>
      <c r="AB707" s="8" t="str">
        <f t="shared" si="220"/>
        <v>L</v>
      </c>
      <c r="AC707" s="8" t="str">
        <f t="shared" si="221"/>
        <v/>
      </c>
      <c r="AD707" s="8" t="str">
        <f t="shared" si="226"/>
        <v/>
      </c>
      <c r="AE707" s="8" t="str">
        <f t="shared" si="222"/>
        <v/>
      </c>
      <c r="AF707" s="5">
        <f t="shared" si="223"/>
        <v>1970</v>
      </c>
      <c r="AG707" s="46">
        <v>704</v>
      </c>
      <c r="AH707" s="47" t="str">
        <f t="shared" si="213"/>
        <v/>
      </c>
      <c r="AI707" s="48" t="str">
        <f t="shared" si="214"/>
        <v/>
      </c>
      <c r="AK707" s="22" t="e">
        <f>TRIM(#REF!)</f>
        <v>#REF!</v>
      </c>
      <c r="AL707" s="23" t="e">
        <f>IF(#REF!=0,"",#REF!)</f>
        <v>#REF!</v>
      </c>
      <c r="AM707" s="19" t="e">
        <f>IF(#REF!=0,"",#REF!)</f>
        <v>#REF!</v>
      </c>
      <c r="AN707" s="23" t="e">
        <f>IF($AK707="","",#REF!)</f>
        <v>#REF!</v>
      </c>
      <c r="AO707" s="23" t="e">
        <f t="shared" si="224"/>
        <v>#REF!</v>
      </c>
      <c r="AP707" s="19" t="e">
        <f>IF(#REF!=0,"",#REF!)</f>
        <v>#REF!</v>
      </c>
      <c r="AQ707" s="19" t="e">
        <f>IF(#REF!=0,"",#REF!)</f>
        <v>#REF!</v>
      </c>
      <c r="AR707" s="19" t="e">
        <f>IF(#REF!=0,"",#REF!)</f>
        <v>#REF!</v>
      </c>
      <c r="AS707" s="19" t="e">
        <f>#REF!</f>
        <v>#REF!</v>
      </c>
    </row>
    <row r="708" spans="4:45" ht="19.5" thickTop="1" thickBot="1" x14ac:dyDescent="0.25">
      <c r="D708" s="1" t="str">
        <f t="shared" si="227"/>
        <v/>
      </c>
      <c r="E708" s="1" t="str">
        <f t="shared" si="228"/>
        <v/>
      </c>
      <c r="K708" s="19" t="str">
        <f t="shared" si="215"/>
        <v/>
      </c>
      <c r="L708" s="19">
        <f t="shared" si="225"/>
        <v>10000</v>
      </c>
      <c r="M708" s="22" t="str">
        <f>TRIM(Data!$N705)</f>
        <v>Cornelian</v>
      </c>
      <c r="N708" s="22" t="str">
        <f>TRIM(Data!$A705)</f>
        <v>Cornelian (R)</v>
      </c>
      <c r="O708" s="23">
        <f>IF(Data!$B705=0,"",Data!$B705)</f>
        <v>1948</v>
      </c>
      <c r="P708" s="19" t="str">
        <f>IF(Data!$C705=0,"",Data!$C705)</f>
        <v>1</v>
      </c>
      <c r="Q708" s="23" t="str">
        <f>IF($M708="","",Data!$E705)</f>
        <v>L-VL</v>
      </c>
      <c r="R708" s="23" t="str">
        <f t="shared" si="216"/>
        <v>L</v>
      </c>
      <c r="S708" s="23" t="str">
        <f t="shared" si="217"/>
        <v>L</v>
      </c>
      <c r="T708" s="19" t="str">
        <f>IF(Data!$F705=0,"",Data!$F705)</f>
        <v/>
      </c>
      <c r="U708" s="19" t="str">
        <f>IF(Data!$G705=0,"",Data!$G705)</f>
        <v/>
      </c>
      <c r="V708" s="19" t="str">
        <f>IF(Data!$D705=0,"",Data!$D705)</f>
        <v/>
      </c>
      <c r="W708" s="19" t="str">
        <f>Data!$H705</f>
        <v>Reticulata</v>
      </c>
      <c r="Y708" s="41" t="e">
        <f t="shared" ref="Y708:Y771" si="229">RANK(Z708,Z$4:Z$3653,1)</f>
        <v>#REF!</v>
      </c>
      <c r="Z708" s="8">
        <f t="shared" si="218"/>
        <v>10000</v>
      </c>
      <c r="AA708" s="8" t="str">
        <f t="shared" si="219"/>
        <v>Cornelian</v>
      </c>
      <c r="AB708" s="8" t="str">
        <f t="shared" si="220"/>
        <v>L</v>
      </c>
      <c r="AC708" s="8" t="str">
        <f t="shared" si="221"/>
        <v/>
      </c>
      <c r="AD708" s="8" t="str">
        <f t="shared" si="226"/>
        <v/>
      </c>
      <c r="AE708" s="8" t="str">
        <f t="shared" si="222"/>
        <v/>
      </c>
      <c r="AF708" s="5">
        <f t="shared" si="223"/>
        <v>1948</v>
      </c>
      <c r="AG708" s="46">
        <v>705</v>
      </c>
      <c r="AH708" s="47" t="str">
        <f t="shared" ref="AH708:AH771" si="230">IF(ISERROR(VLOOKUP($AG708,$Y$4:$AE$3653,2,FALSE)),"",VLOOKUP($AG708,$Y$4:$AE$3653,3,FALSE))</f>
        <v/>
      </c>
      <c r="AI708" s="48" t="str">
        <f t="shared" ref="AI708:AI771" si="231">IF(ISERROR(VLOOKUP($AG708,$Y$4:$AE$3653,2,FALSE)),"",VLOOKUP($AG708,$Y$4:$AF$3653,8,FALSE))</f>
        <v/>
      </c>
      <c r="AK708" s="22" t="e">
        <f>TRIM(#REF!)</f>
        <v>#REF!</v>
      </c>
      <c r="AL708" s="23" t="e">
        <f>IF(#REF!=0,"",#REF!)</f>
        <v>#REF!</v>
      </c>
      <c r="AM708" s="19" t="e">
        <f>IF(#REF!=0,"",#REF!)</f>
        <v>#REF!</v>
      </c>
      <c r="AN708" s="23" t="e">
        <f>IF($AK708="","",#REF!)</f>
        <v>#REF!</v>
      </c>
      <c r="AO708" s="23" t="e">
        <f t="shared" si="224"/>
        <v>#REF!</v>
      </c>
      <c r="AP708" s="19" t="e">
        <f>IF(#REF!=0,"",#REF!)</f>
        <v>#REF!</v>
      </c>
      <c r="AQ708" s="19" t="e">
        <f>IF(#REF!=0,"",#REF!)</f>
        <v>#REF!</v>
      </c>
      <c r="AR708" s="19" t="e">
        <f>IF(#REF!=0,"",#REF!)</f>
        <v>#REF!</v>
      </c>
      <c r="AS708" s="19" t="e">
        <f>#REF!</f>
        <v>#REF!</v>
      </c>
    </row>
    <row r="709" spans="4:45" ht="19.5" thickTop="1" thickBot="1" x14ac:dyDescent="0.25">
      <c r="D709" s="1" t="str">
        <f t="shared" si="227"/>
        <v/>
      </c>
      <c r="E709" s="1" t="str">
        <f t="shared" si="228"/>
        <v/>
      </c>
      <c r="K709" s="19" t="str">
        <f t="shared" ref="K709:K772" si="232">IF(L709=10000,"",RANK(L709,$L$4:$L$3653,1))</f>
        <v/>
      </c>
      <c r="L709" s="19">
        <f t="shared" si="225"/>
        <v>10000</v>
      </c>
      <c r="M709" s="22" t="str">
        <f>TRIM(Data!$N706)</f>
        <v>Corolyn Oyler</v>
      </c>
      <c r="N709" s="22" t="str">
        <f>TRIM(Data!$A706)</f>
        <v>Corolyn Oyler</v>
      </c>
      <c r="O709" s="23">
        <f>IF(Data!$B706=0,"",Data!$B706)</f>
        <v>2018</v>
      </c>
      <c r="P709" s="19" t="str">
        <f>IF(Data!$C706=0,"",Data!$C706)</f>
        <v/>
      </c>
      <c r="Q709" s="23" t="str">
        <f>IF($M709="","",Data!$E706)</f>
        <v>L</v>
      </c>
      <c r="R709" s="23" t="str">
        <f t="shared" ref="R709:R772" si="233">IF($M709="","",IF($Q709="Min","Min",IF($Q709="Min-S",IF($J$1=1,"S","Min"),IF(OR($Q709="S",$Q709="S-M"),"S",IF(OR($Q709="M",$Q709="M-L"),"M",IF(OR($Q709="L",$Q709="L-VL"),"L",IF($Q709="VL","VL")))))))</f>
        <v>L</v>
      </c>
      <c r="S709" s="23" t="str">
        <f t="shared" ref="S709:S772" si="234">IF($J$1=1,$R709,$Q709)</f>
        <v>L</v>
      </c>
      <c r="T709" s="19" t="str">
        <f>IF(Data!$F706=0,"",Data!$F706)</f>
        <v/>
      </c>
      <c r="U709" s="19" t="str">
        <f>IF(Data!$G706=0,"",Data!$G706)</f>
        <v/>
      </c>
      <c r="V709" s="19" t="str">
        <f>IF(Data!$D706=0,"",Data!$D706)</f>
        <v/>
      </c>
      <c r="W709" s="19" t="str">
        <f>Data!$H706</f>
        <v>Japonica</v>
      </c>
      <c r="Y709" s="41" t="e">
        <f t="shared" si="229"/>
        <v>#REF!</v>
      </c>
      <c r="Z709" s="8">
        <f t="shared" ref="Z709:Z772" si="235">IF($V709="ANTIQUE",IF($W709="Japonica",ROW(),10000),10000)</f>
        <v>10000</v>
      </c>
      <c r="AA709" s="8" t="str">
        <f t="shared" ref="AA709:AA772" si="236">$M709</f>
        <v>Corolyn Oyler</v>
      </c>
      <c r="AB709" s="8" t="str">
        <f t="shared" ref="AB709:AB772" si="237">$R709</f>
        <v>L</v>
      </c>
      <c r="AC709" s="8" t="str">
        <f t="shared" ref="AC709:AC772" si="238">$T709</f>
        <v/>
      </c>
      <c r="AD709" s="8" t="str">
        <f t="shared" si="226"/>
        <v/>
      </c>
      <c r="AE709" s="8" t="str">
        <f t="shared" ref="AE709:AE772" si="239">$V709</f>
        <v/>
      </c>
      <c r="AF709" s="5">
        <f t="shared" ref="AF709:AF772" si="240">$O709</f>
        <v>2018</v>
      </c>
      <c r="AG709" s="46">
        <v>706</v>
      </c>
      <c r="AH709" s="47" t="str">
        <f t="shared" si="230"/>
        <v/>
      </c>
      <c r="AI709" s="48" t="str">
        <f t="shared" si="231"/>
        <v/>
      </c>
      <c r="AK709" s="22" t="e">
        <f>TRIM(#REF!)</f>
        <v>#REF!</v>
      </c>
      <c r="AL709" s="23" t="e">
        <f>IF(#REF!=0,"",#REF!)</f>
        <v>#REF!</v>
      </c>
      <c r="AM709" s="19" t="e">
        <f>IF(#REF!=0,"",#REF!)</f>
        <v>#REF!</v>
      </c>
      <c r="AN709" s="23" t="e">
        <f>IF($AK709="","",#REF!)</f>
        <v>#REF!</v>
      </c>
      <c r="AO709" s="23" t="e">
        <f t="shared" ref="AO709:AO772" si="241">IF($AK709="","",IF($AN709="Min","Min",IF($AN709="Min-S",IF($J$1=1,"S","Min"),IF(OR($AN709="S",$AN709="S-M"),"S",IF(OR($AN709="M",$AN709="M-L"),"M",IF(OR($AN709="L",$AN709="L-VL"),"L",IF($AN709="VL","VL")))))))</f>
        <v>#REF!</v>
      </c>
      <c r="AP709" s="19" t="e">
        <f>IF(#REF!=0,"",#REF!)</f>
        <v>#REF!</v>
      </c>
      <c r="AQ709" s="19" t="e">
        <f>IF(#REF!=0,"",#REF!)</f>
        <v>#REF!</v>
      </c>
      <c r="AR709" s="19" t="e">
        <f>IF(#REF!=0,"",#REF!)</f>
        <v>#REF!</v>
      </c>
      <c r="AS709" s="19" t="e">
        <f>#REF!</f>
        <v>#REF!</v>
      </c>
    </row>
    <row r="710" spans="4:45" ht="19.5" thickTop="1" thickBot="1" x14ac:dyDescent="0.25">
      <c r="D710" s="1" t="str">
        <f t="shared" si="227"/>
        <v/>
      </c>
      <c r="E710" s="1" t="str">
        <f t="shared" si="228"/>
        <v/>
      </c>
      <c r="K710" s="19" t="str">
        <f t="shared" si="232"/>
        <v/>
      </c>
      <c r="L710" s="19">
        <f t="shared" si="225"/>
        <v>10000</v>
      </c>
      <c r="M710" s="22" t="str">
        <f>TRIM(Data!$N707)</f>
        <v>Coronation [United States]</v>
      </c>
      <c r="N710" s="22" t="str">
        <f>TRIM(Data!$A707)</f>
        <v>Coronation [United States]</v>
      </c>
      <c r="O710" s="23">
        <f>IF(Data!$B707=0,"",Data!$B707)</f>
        <v>1954</v>
      </c>
      <c r="P710" s="19" t="str">
        <f>IF(Data!$C707=0,"",Data!$C707)</f>
        <v>1</v>
      </c>
      <c r="Q710" s="23" t="str">
        <f>IF($M710="","",Data!$E707)</f>
        <v>VL</v>
      </c>
      <c r="R710" s="23" t="str">
        <f t="shared" si="233"/>
        <v>VL</v>
      </c>
      <c r="S710" s="23" t="str">
        <f t="shared" si="234"/>
        <v>VL</v>
      </c>
      <c r="T710" s="19" t="str">
        <f>IF(Data!$F707=0,"",Data!$F707)</f>
        <v>WHITE</v>
      </c>
      <c r="U710" s="19" t="str">
        <f>IF(Data!$G707=0,"",Data!$G707)</f>
        <v/>
      </c>
      <c r="V710" s="19" t="str">
        <f>IF(Data!$D707=0,"",Data!$D707)</f>
        <v/>
      </c>
      <c r="W710" s="19" t="str">
        <f>Data!$H707</f>
        <v>Japonica</v>
      </c>
      <c r="Y710" s="41" t="e">
        <f t="shared" si="229"/>
        <v>#REF!</v>
      </c>
      <c r="Z710" s="8">
        <f t="shared" si="235"/>
        <v>10000</v>
      </c>
      <c r="AA710" s="8" t="str">
        <f t="shared" si="236"/>
        <v>Coronation [United States]</v>
      </c>
      <c r="AB710" s="8" t="str">
        <f t="shared" si="237"/>
        <v>VL</v>
      </c>
      <c r="AC710" s="8" t="str">
        <f t="shared" si="238"/>
        <v>WHITE</v>
      </c>
      <c r="AD710" s="8" t="str">
        <f t="shared" si="226"/>
        <v/>
      </c>
      <c r="AE710" s="8" t="str">
        <f t="shared" si="239"/>
        <v/>
      </c>
      <c r="AF710" s="5">
        <f t="shared" si="240"/>
        <v>1954</v>
      </c>
      <c r="AG710" s="46">
        <v>707</v>
      </c>
      <c r="AH710" s="47" t="str">
        <f t="shared" si="230"/>
        <v/>
      </c>
      <c r="AI710" s="48" t="str">
        <f t="shared" si="231"/>
        <v/>
      </c>
      <c r="AK710" s="22" t="e">
        <f>TRIM(#REF!)</f>
        <v>#REF!</v>
      </c>
      <c r="AL710" s="23" t="e">
        <f>IF(#REF!=0,"",#REF!)</f>
        <v>#REF!</v>
      </c>
      <c r="AM710" s="19" t="e">
        <f>IF(#REF!=0,"",#REF!)</f>
        <v>#REF!</v>
      </c>
      <c r="AN710" s="23" t="e">
        <f>IF($AK710="","",#REF!)</f>
        <v>#REF!</v>
      </c>
      <c r="AO710" s="23" t="e">
        <f t="shared" si="241"/>
        <v>#REF!</v>
      </c>
      <c r="AP710" s="19" t="e">
        <f>IF(#REF!=0,"",#REF!)</f>
        <v>#REF!</v>
      </c>
      <c r="AQ710" s="19" t="e">
        <f>IF(#REF!=0,"",#REF!)</f>
        <v>#REF!</v>
      </c>
      <c r="AR710" s="19" t="e">
        <f>IF(#REF!=0,"",#REF!)</f>
        <v>#REF!</v>
      </c>
      <c r="AS710" s="19" t="e">
        <f>#REF!</f>
        <v>#REF!</v>
      </c>
    </row>
    <row r="711" spans="4:45" ht="19.5" thickTop="1" thickBot="1" x14ac:dyDescent="0.25">
      <c r="D711" s="1" t="str">
        <f t="shared" si="227"/>
        <v/>
      </c>
      <c r="E711" s="1" t="str">
        <f t="shared" si="228"/>
        <v/>
      </c>
      <c r="K711" s="19" t="str">
        <f t="shared" si="232"/>
        <v/>
      </c>
      <c r="L711" s="19">
        <f t="shared" si="225"/>
        <v>10000</v>
      </c>
      <c r="M711" s="22" t="str">
        <f>TRIM(Data!$N708)</f>
        <v>Corry Van Gasteren</v>
      </c>
      <c r="N711" s="22" t="str">
        <f>TRIM(Data!$A708)</f>
        <v>Corry Van Gasteren (R)</v>
      </c>
      <c r="O711" s="23">
        <f>IF(Data!$B708=0,"",Data!$B708)</f>
        <v>1974</v>
      </c>
      <c r="P711" s="19" t="str">
        <f>IF(Data!$C708=0,"",Data!$C708)</f>
        <v>1</v>
      </c>
      <c r="Q711" s="23" t="str">
        <f>IF($M711="","",Data!$E708)</f>
        <v>L-VL</v>
      </c>
      <c r="R711" s="23" t="str">
        <f t="shared" si="233"/>
        <v>L</v>
      </c>
      <c r="S711" s="23" t="str">
        <f t="shared" si="234"/>
        <v>L</v>
      </c>
      <c r="T711" s="19" t="str">
        <f>IF(Data!$F708=0,"",Data!$F708)</f>
        <v/>
      </c>
      <c r="U711" s="19" t="str">
        <f>IF(Data!$G708=0,"",Data!$G708)</f>
        <v/>
      </c>
      <c r="V711" s="19" t="str">
        <f>IF(Data!$D708=0,"",Data!$D708)</f>
        <v/>
      </c>
      <c r="W711" s="19" t="str">
        <f>Data!$H708</f>
        <v>Reticulata</v>
      </c>
      <c r="Y711" s="41" t="e">
        <f t="shared" si="229"/>
        <v>#REF!</v>
      </c>
      <c r="Z711" s="8">
        <f t="shared" si="235"/>
        <v>10000</v>
      </c>
      <c r="AA711" s="8" t="str">
        <f t="shared" si="236"/>
        <v>Corry Van Gasteren</v>
      </c>
      <c r="AB711" s="8" t="str">
        <f t="shared" si="237"/>
        <v>L</v>
      </c>
      <c r="AC711" s="8" t="str">
        <f t="shared" si="238"/>
        <v/>
      </c>
      <c r="AD711" s="8" t="str">
        <f t="shared" si="226"/>
        <v/>
      </c>
      <c r="AE711" s="8" t="str">
        <f t="shared" si="239"/>
        <v/>
      </c>
      <c r="AF711" s="5">
        <f t="shared" si="240"/>
        <v>1974</v>
      </c>
      <c r="AG711" s="46">
        <v>708</v>
      </c>
      <c r="AH711" s="47" t="str">
        <f t="shared" si="230"/>
        <v/>
      </c>
      <c r="AI711" s="48" t="str">
        <f t="shared" si="231"/>
        <v/>
      </c>
      <c r="AK711" s="22" t="e">
        <f>TRIM(#REF!)</f>
        <v>#REF!</v>
      </c>
      <c r="AL711" s="23" t="e">
        <f>IF(#REF!=0,"",#REF!)</f>
        <v>#REF!</v>
      </c>
      <c r="AM711" s="19" t="e">
        <f>IF(#REF!=0,"",#REF!)</f>
        <v>#REF!</v>
      </c>
      <c r="AN711" s="23" t="e">
        <f>IF($AK711="","",#REF!)</f>
        <v>#REF!</v>
      </c>
      <c r="AO711" s="23" t="e">
        <f t="shared" si="241"/>
        <v>#REF!</v>
      </c>
      <c r="AP711" s="19" t="e">
        <f>IF(#REF!=0,"",#REF!)</f>
        <v>#REF!</v>
      </c>
      <c r="AQ711" s="19" t="e">
        <f>IF(#REF!=0,"",#REF!)</f>
        <v>#REF!</v>
      </c>
      <c r="AR711" s="19" t="e">
        <f>IF(#REF!=0,"",#REF!)</f>
        <v>#REF!</v>
      </c>
      <c r="AS711" s="19" t="e">
        <f>#REF!</f>
        <v>#REF!</v>
      </c>
    </row>
    <row r="712" spans="4:45" ht="19.5" thickTop="1" thickBot="1" x14ac:dyDescent="0.25">
      <c r="D712" s="1" t="str">
        <f t="shared" si="227"/>
        <v/>
      </c>
      <c r="E712" s="1" t="str">
        <f t="shared" si="228"/>
        <v/>
      </c>
      <c r="K712" s="19" t="str">
        <f t="shared" si="232"/>
        <v/>
      </c>
      <c r="L712" s="19">
        <f t="shared" si="225"/>
        <v>10000</v>
      </c>
      <c r="M712" s="22" t="str">
        <f>TRIM(Data!$N709)</f>
        <v>Cottage Queen</v>
      </c>
      <c r="N712" s="22" t="str">
        <f>TRIM(Data!$A709)</f>
        <v>Cottage Queen (R)</v>
      </c>
      <c r="O712" s="23">
        <f>IF(Data!$B709=0,"",Data!$B709)</f>
        <v>2007</v>
      </c>
      <c r="P712" s="19" t="str">
        <f>IF(Data!$C709=0,"",Data!$C709)</f>
        <v/>
      </c>
      <c r="Q712" s="23" t="str">
        <f>IF($M712="","",Data!$E709)</f>
        <v>M</v>
      </c>
      <c r="R712" s="23" t="str">
        <f t="shared" si="233"/>
        <v>M</v>
      </c>
      <c r="S712" s="23" t="str">
        <f t="shared" si="234"/>
        <v>M</v>
      </c>
      <c r="T712" s="19" t="str">
        <f>IF(Data!$F709=0,"",Data!$F709)</f>
        <v/>
      </c>
      <c r="U712" s="19" t="str">
        <f>IF(Data!$G709=0,"",Data!$G709)</f>
        <v/>
      </c>
      <c r="V712" s="19" t="str">
        <f>IF(Data!$D709=0,"",Data!$D709)</f>
        <v/>
      </c>
      <c r="W712" s="19" t="str">
        <f>Data!$H709</f>
        <v>Reticulata</v>
      </c>
      <c r="Y712" s="41" t="e">
        <f t="shared" si="229"/>
        <v>#REF!</v>
      </c>
      <c r="Z712" s="8">
        <f t="shared" si="235"/>
        <v>10000</v>
      </c>
      <c r="AA712" s="8" t="str">
        <f t="shared" si="236"/>
        <v>Cottage Queen</v>
      </c>
      <c r="AB712" s="8" t="str">
        <f t="shared" si="237"/>
        <v>M</v>
      </c>
      <c r="AC712" s="8" t="str">
        <f t="shared" si="238"/>
        <v/>
      </c>
      <c r="AD712" s="8" t="str">
        <f t="shared" si="226"/>
        <v/>
      </c>
      <c r="AE712" s="8" t="str">
        <f t="shared" si="239"/>
        <v/>
      </c>
      <c r="AF712" s="5">
        <f t="shared" si="240"/>
        <v>2007</v>
      </c>
      <c r="AG712" s="46">
        <v>709</v>
      </c>
      <c r="AH712" s="47" t="str">
        <f t="shared" si="230"/>
        <v/>
      </c>
      <c r="AI712" s="48" t="str">
        <f t="shared" si="231"/>
        <v/>
      </c>
      <c r="AK712" s="22" t="e">
        <f>TRIM(#REF!)</f>
        <v>#REF!</v>
      </c>
      <c r="AL712" s="23" t="e">
        <f>IF(#REF!=0,"",#REF!)</f>
        <v>#REF!</v>
      </c>
      <c r="AM712" s="19" t="e">
        <f>IF(#REF!=0,"",#REF!)</f>
        <v>#REF!</v>
      </c>
      <c r="AN712" s="23" t="e">
        <f>IF($AK712="","",#REF!)</f>
        <v>#REF!</v>
      </c>
      <c r="AO712" s="23" t="e">
        <f t="shared" si="241"/>
        <v>#REF!</v>
      </c>
      <c r="AP712" s="19" t="e">
        <f>IF(#REF!=0,"",#REF!)</f>
        <v>#REF!</v>
      </c>
      <c r="AQ712" s="19" t="e">
        <f>IF(#REF!=0,"",#REF!)</f>
        <v>#REF!</v>
      </c>
      <c r="AR712" s="19" t="e">
        <f>IF(#REF!=0,"",#REF!)</f>
        <v>#REF!</v>
      </c>
      <c r="AS712" s="19" t="e">
        <f>#REF!</f>
        <v>#REF!</v>
      </c>
    </row>
    <row r="713" spans="4:45" ht="19.5" thickTop="1" thickBot="1" x14ac:dyDescent="0.25">
      <c r="D713" s="1" t="str">
        <f t="shared" si="227"/>
        <v/>
      </c>
      <c r="E713" s="1" t="str">
        <f t="shared" si="228"/>
        <v/>
      </c>
      <c r="K713" s="19" t="str">
        <f t="shared" si="232"/>
        <v/>
      </c>
      <c r="L713" s="19">
        <f t="shared" si="225"/>
        <v>10000</v>
      </c>
      <c r="M713" s="22" t="str">
        <f>TRIM(Data!$N710)</f>
        <v>Cotton Candy</v>
      </c>
      <c r="N713" s="22" t="str">
        <f>TRIM(Data!$A710)</f>
        <v>Cotton Candy (Sasanqua)</v>
      </c>
      <c r="O713" s="23">
        <f>IF(Data!$B710=0,"",Data!$B710)</f>
        <v>1955</v>
      </c>
      <c r="P713" s="19" t="str">
        <f>IF(Data!$C710=0,"",Data!$C710)</f>
        <v>1</v>
      </c>
      <c r="Q713" s="23" t="str">
        <f>IF($M713="","",Data!$E710)</f>
        <v>M</v>
      </c>
      <c r="R713" s="23" t="str">
        <f t="shared" si="233"/>
        <v>M</v>
      </c>
      <c r="S713" s="23" t="str">
        <f t="shared" si="234"/>
        <v>M</v>
      </c>
      <c r="T713" s="19" t="str">
        <f>IF(Data!$F710=0,"",Data!$F710)</f>
        <v/>
      </c>
      <c r="U713" s="19" t="str">
        <f>IF(Data!$G710=0,"",Data!$G710)</f>
        <v/>
      </c>
      <c r="V713" s="19" t="str">
        <f>IF(Data!$D710=0,"",Data!$D710)</f>
        <v/>
      </c>
      <c r="W713" s="19" t="str">
        <f>Data!$H710</f>
        <v>Sasanqua</v>
      </c>
      <c r="Y713" s="41" t="e">
        <f t="shared" si="229"/>
        <v>#REF!</v>
      </c>
      <c r="Z713" s="8">
        <f t="shared" si="235"/>
        <v>10000</v>
      </c>
      <c r="AA713" s="8" t="str">
        <f t="shared" si="236"/>
        <v>Cotton Candy</v>
      </c>
      <c r="AB713" s="8" t="str">
        <f t="shared" si="237"/>
        <v>M</v>
      </c>
      <c r="AC713" s="8" t="str">
        <f t="shared" si="238"/>
        <v/>
      </c>
      <c r="AD713" s="8" t="str">
        <f t="shared" si="226"/>
        <v/>
      </c>
      <c r="AE713" s="8" t="str">
        <f t="shared" si="239"/>
        <v/>
      </c>
      <c r="AF713" s="5">
        <f t="shared" si="240"/>
        <v>1955</v>
      </c>
      <c r="AG713" s="46">
        <v>710</v>
      </c>
      <c r="AH713" s="47" t="str">
        <f t="shared" si="230"/>
        <v/>
      </c>
      <c r="AI713" s="48" t="str">
        <f t="shared" si="231"/>
        <v/>
      </c>
      <c r="AK713" s="22" t="e">
        <f>TRIM(#REF!)</f>
        <v>#REF!</v>
      </c>
      <c r="AL713" s="23" t="e">
        <f>IF(#REF!=0,"",#REF!)</f>
        <v>#REF!</v>
      </c>
      <c r="AM713" s="19" t="e">
        <f>IF(#REF!=0,"",#REF!)</f>
        <v>#REF!</v>
      </c>
      <c r="AN713" s="23" t="e">
        <f>IF($AK713="","",#REF!)</f>
        <v>#REF!</v>
      </c>
      <c r="AO713" s="23" t="e">
        <f t="shared" si="241"/>
        <v>#REF!</v>
      </c>
      <c r="AP713" s="19" t="e">
        <f>IF(#REF!=0,"",#REF!)</f>
        <v>#REF!</v>
      </c>
      <c r="AQ713" s="19" t="e">
        <f>IF(#REF!=0,"",#REF!)</f>
        <v>#REF!</v>
      </c>
      <c r="AR713" s="19" t="e">
        <f>IF(#REF!=0,"",#REF!)</f>
        <v>#REF!</v>
      </c>
      <c r="AS713" s="19" t="e">
        <f>#REF!</f>
        <v>#REF!</v>
      </c>
    </row>
    <row r="714" spans="4:45" ht="19.5" thickTop="1" thickBot="1" x14ac:dyDescent="0.25">
      <c r="D714" s="1" t="str">
        <f t="shared" si="227"/>
        <v/>
      </c>
      <c r="E714" s="1" t="str">
        <f t="shared" si="228"/>
        <v/>
      </c>
      <c r="K714" s="19" t="str">
        <f t="shared" si="232"/>
        <v/>
      </c>
      <c r="L714" s="19">
        <f t="shared" si="225"/>
        <v>10000</v>
      </c>
      <c r="M714" s="22" t="str">
        <f>TRIM(Data!$N711)</f>
        <v>Country Doctor</v>
      </c>
      <c r="N714" s="22" t="str">
        <f>TRIM(Data!$A711)</f>
        <v>Country Doctor</v>
      </c>
      <c r="O714" s="23">
        <f>IF(Data!$B711=0,"",Data!$B711)</f>
        <v>1957</v>
      </c>
      <c r="P714" s="19" t="str">
        <f>IF(Data!$C711=0,"",Data!$C711)</f>
        <v>1</v>
      </c>
      <c r="Q714" s="23" t="str">
        <f>IF($M714="","",Data!$E711)</f>
        <v>L</v>
      </c>
      <c r="R714" s="23" t="str">
        <f t="shared" si="233"/>
        <v>L</v>
      </c>
      <c r="S714" s="23" t="str">
        <f t="shared" si="234"/>
        <v>L</v>
      </c>
      <c r="T714" s="19" t="str">
        <f>IF(Data!$F711=0,"",Data!$F711)</f>
        <v/>
      </c>
      <c r="U714" s="19" t="str">
        <f>IF(Data!$G711=0,"",Data!$G711)</f>
        <v/>
      </c>
      <c r="V714" s="19" t="str">
        <f>IF(Data!$D711=0,"",Data!$D711)</f>
        <v/>
      </c>
      <c r="W714" s="19" t="str">
        <f>Data!$H711</f>
        <v>Japonica</v>
      </c>
      <c r="Y714" s="41" t="e">
        <f t="shared" si="229"/>
        <v>#REF!</v>
      </c>
      <c r="Z714" s="8">
        <f t="shared" si="235"/>
        <v>10000</v>
      </c>
      <c r="AA714" s="8" t="str">
        <f t="shared" si="236"/>
        <v>Country Doctor</v>
      </c>
      <c r="AB714" s="8" t="str">
        <f t="shared" si="237"/>
        <v>L</v>
      </c>
      <c r="AC714" s="8" t="str">
        <f t="shared" si="238"/>
        <v/>
      </c>
      <c r="AD714" s="8" t="str">
        <f t="shared" si="226"/>
        <v/>
      </c>
      <c r="AE714" s="8" t="str">
        <f t="shared" si="239"/>
        <v/>
      </c>
      <c r="AF714" s="5">
        <f t="shared" si="240"/>
        <v>1957</v>
      </c>
      <c r="AG714" s="46">
        <v>711</v>
      </c>
      <c r="AH714" s="47" t="str">
        <f t="shared" si="230"/>
        <v/>
      </c>
      <c r="AI714" s="48" t="str">
        <f t="shared" si="231"/>
        <v/>
      </c>
      <c r="AK714" s="22" t="e">
        <f>TRIM(#REF!)</f>
        <v>#REF!</v>
      </c>
      <c r="AL714" s="23" t="e">
        <f>IF(#REF!=0,"",#REF!)</f>
        <v>#REF!</v>
      </c>
      <c r="AM714" s="19" t="e">
        <f>IF(#REF!=0,"",#REF!)</f>
        <v>#REF!</v>
      </c>
      <c r="AN714" s="23" t="e">
        <f>IF($AK714="","",#REF!)</f>
        <v>#REF!</v>
      </c>
      <c r="AO714" s="23" t="e">
        <f t="shared" si="241"/>
        <v>#REF!</v>
      </c>
      <c r="AP714" s="19" t="e">
        <f>IF(#REF!=0,"",#REF!)</f>
        <v>#REF!</v>
      </c>
      <c r="AQ714" s="19" t="e">
        <f>IF(#REF!=0,"",#REF!)</f>
        <v>#REF!</v>
      </c>
      <c r="AR714" s="19" t="e">
        <f>IF(#REF!=0,"",#REF!)</f>
        <v>#REF!</v>
      </c>
      <c r="AS714" s="19" t="e">
        <f>#REF!</f>
        <v>#REF!</v>
      </c>
    </row>
    <row r="715" spans="4:45" ht="19.5" thickTop="1" thickBot="1" x14ac:dyDescent="0.25">
      <c r="D715" s="1" t="str">
        <f t="shared" si="227"/>
        <v/>
      </c>
      <c r="E715" s="1" t="str">
        <f t="shared" si="228"/>
        <v/>
      </c>
      <c r="K715" s="19" t="str">
        <f t="shared" si="232"/>
        <v/>
      </c>
      <c r="L715" s="19">
        <f t="shared" si="225"/>
        <v>10000</v>
      </c>
      <c r="M715" s="22" t="str">
        <f>TRIM(Data!$N712)</f>
        <v>Courtney Dossett</v>
      </c>
      <c r="N715" s="22" t="str">
        <f>TRIM(Data!$A712)</f>
        <v>Courtney Dossett</v>
      </c>
      <c r="O715" s="23">
        <f>IF(Data!$B712=0,"",Data!$B712)</f>
        <v>2016</v>
      </c>
      <c r="P715" s="19" t="str">
        <f>IF(Data!$C712=0,"",Data!$C712)</f>
        <v>1</v>
      </c>
      <c r="Q715" s="23" t="str">
        <f>IF($M715="","",Data!$E712)</f>
        <v>Min</v>
      </c>
      <c r="R715" s="23" t="str">
        <f t="shared" si="233"/>
        <v>Min</v>
      </c>
      <c r="S715" s="23" t="str">
        <f t="shared" si="234"/>
        <v>Min</v>
      </c>
      <c r="T715" s="19" t="str">
        <f>IF(Data!$F712=0,"",Data!$F712)</f>
        <v>WHITE</v>
      </c>
      <c r="U715" s="19" t="str">
        <f>IF(Data!$G712=0,"",Data!$G712)</f>
        <v>FD</v>
      </c>
      <c r="V715" s="19" t="str">
        <f>IF(Data!$D712=0,"",Data!$D712)</f>
        <v/>
      </c>
      <c r="W715" s="19" t="str">
        <f>Data!$H712</f>
        <v>Japonica</v>
      </c>
      <c r="Y715" s="41" t="e">
        <f t="shared" si="229"/>
        <v>#REF!</v>
      </c>
      <c r="Z715" s="8">
        <f t="shared" si="235"/>
        <v>10000</v>
      </c>
      <c r="AA715" s="8" t="str">
        <f t="shared" si="236"/>
        <v>Courtney Dossett</v>
      </c>
      <c r="AB715" s="8" t="str">
        <f t="shared" si="237"/>
        <v>Min</v>
      </c>
      <c r="AC715" s="8" t="str">
        <f t="shared" si="238"/>
        <v>WHITE</v>
      </c>
      <c r="AD715" s="8" t="str">
        <f t="shared" si="226"/>
        <v>FD</v>
      </c>
      <c r="AE715" s="8" t="str">
        <f t="shared" si="239"/>
        <v/>
      </c>
      <c r="AF715" s="5">
        <f t="shared" si="240"/>
        <v>2016</v>
      </c>
      <c r="AG715" s="46">
        <v>712</v>
      </c>
      <c r="AH715" s="47" t="str">
        <f t="shared" si="230"/>
        <v/>
      </c>
      <c r="AI715" s="48" t="str">
        <f t="shared" si="231"/>
        <v/>
      </c>
      <c r="AK715" s="22" t="e">
        <f>TRIM(#REF!)</f>
        <v>#REF!</v>
      </c>
      <c r="AL715" s="23" t="e">
        <f>IF(#REF!=0,"",#REF!)</f>
        <v>#REF!</v>
      </c>
      <c r="AM715" s="19" t="e">
        <f>IF(#REF!=0,"",#REF!)</f>
        <v>#REF!</v>
      </c>
      <c r="AN715" s="23" t="e">
        <f>IF($AK715="","",#REF!)</f>
        <v>#REF!</v>
      </c>
      <c r="AO715" s="23" t="e">
        <f t="shared" si="241"/>
        <v>#REF!</v>
      </c>
      <c r="AP715" s="19" t="e">
        <f>IF(#REF!=0,"",#REF!)</f>
        <v>#REF!</v>
      </c>
      <c r="AQ715" s="19" t="e">
        <f>IF(#REF!=0,"",#REF!)</f>
        <v>#REF!</v>
      </c>
      <c r="AR715" s="19" t="e">
        <f>IF(#REF!=0,"",#REF!)</f>
        <v>#REF!</v>
      </c>
      <c r="AS715" s="19" t="e">
        <f>#REF!</f>
        <v>#REF!</v>
      </c>
    </row>
    <row r="716" spans="4:45" ht="19.5" thickTop="1" thickBot="1" x14ac:dyDescent="0.25">
      <c r="D716" s="1" t="str">
        <f t="shared" si="227"/>
        <v/>
      </c>
      <c r="E716" s="1" t="str">
        <f t="shared" si="228"/>
        <v/>
      </c>
      <c r="K716" s="19" t="str">
        <f t="shared" si="232"/>
        <v/>
      </c>
      <c r="L716" s="19">
        <f t="shared" si="225"/>
        <v>10000</v>
      </c>
      <c r="M716" s="22" t="str">
        <f>TRIM(Data!$N713)</f>
        <v>Courtney Hall</v>
      </c>
      <c r="N716" s="22" t="str">
        <f>TRIM(Data!$A713)</f>
        <v>Courtney Hall</v>
      </c>
      <c r="O716" s="23">
        <f>IF(Data!$B713=0,"",Data!$B713)</f>
        <v>1996</v>
      </c>
      <c r="P716" s="19" t="str">
        <f>IF(Data!$C713=0,"",Data!$C713)</f>
        <v>1</v>
      </c>
      <c r="Q716" s="23" t="str">
        <f>IF($M716="","",Data!$E713)</f>
        <v>M</v>
      </c>
      <c r="R716" s="23" t="str">
        <f t="shared" si="233"/>
        <v>M</v>
      </c>
      <c r="S716" s="23" t="str">
        <f t="shared" si="234"/>
        <v>M</v>
      </c>
      <c r="T716" s="19" t="str">
        <f>IF(Data!$F713=0,"",Data!$F713)</f>
        <v>WHITE</v>
      </c>
      <c r="U716" s="19" t="str">
        <f>IF(Data!$G713=0,"",Data!$G713)</f>
        <v>FD</v>
      </c>
      <c r="V716" s="19" t="str">
        <f>IF(Data!$D713=0,"",Data!$D713)</f>
        <v/>
      </c>
      <c r="W716" s="19" t="str">
        <f>Data!$H713</f>
        <v>Japonica</v>
      </c>
      <c r="Y716" s="41" t="e">
        <f t="shared" si="229"/>
        <v>#REF!</v>
      </c>
      <c r="Z716" s="8">
        <f t="shared" si="235"/>
        <v>10000</v>
      </c>
      <c r="AA716" s="8" t="str">
        <f t="shared" si="236"/>
        <v>Courtney Hall</v>
      </c>
      <c r="AB716" s="8" t="str">
        <f t="shared" si="237"/>
        <v>M</v>
      </c>
      <c r="AC716" s="8" t="str">
        <f t="shared" si="238"/>
        <v>WHITE</v>
      </c>
      <c r="AD716" s="8" t="str">
        <f t="shared" si="226"/>
        <v>FD</v>
      </c>
      <c r="AE716" s="8" t="str">
        <f t="shared" si="239"/>
        <v/>
      </c>
      <c r="AF716" s="5">
        <f t="shared" si="240"/>
        <v>1996</v>
      </c>
      <c r="AG716" s="46">
        <v>713</v>
      </c>
      <c r="AH716" s="47" t="str">
        <f t="shared" si="230"/>
        <v/>
      </c>
      <c r="AI716" s="48" t="str">
        <f t="shared" si="231"/>
        <v/>
      </c>
      <c r="AK716" s="22" t="e">
        <f>TRIM(#REF!)</f>
        <v>#REF!</v>
      </c>
      <c r="AL716" s="23" t="e">
        <f>IF(#REF!=0,"",#REF!)</f>
        <v>#REF!</v>
      </c>
      <c r="AM716" s="19" t="e">
        <f>IF(#REF!=0,"",#REF!)</f>
        <v>#REF!</v>
      </c>
      <c r="AN716" s="23" t="e">
        <f>IF($AK716="","",#REF!)</f>
        <v>#REF!</v>
      </c>
      <c r="AO716" s="23" t="e">
        <f t="shared" si="241"/>
        <v>#REF!</v>
      </c>
      <c r="AP716" s="19" t="e">
        <f>IF(#REF!=0,"",#REF!)</f>
        <v>#REF!</v>
      </c>
      <c r="AQ716" s="19" t="e">
        <f>IF(#REF!=0,"",#REF!)</f>
        <v>#REF!</v>
      </c>
      <c r="AR716" s="19" t="e">
        <f>IF(#REF!=0,"",#REF!)</f>
        <v>#REF!</v>
      </c>
      <c r="AS716" s="19" t="e">
        <f>#REF!</f>
        <v>#REF!</v>
      </c>
    </row>
    <row r="717" spans="4:45" ht="19.5" thickTop="1" thickBot="1" x14ac:dyDescent="0.25">
      <c r="D717" s="1" t="str">
        <f t="shared" si="227"/>
        <v/>
      </c>
      <c r="E717" s="1" t="str">
        <f t="shared" si="228"/>
        <v/>
      </c>
      <c r="K717" s="19" t="str">
        <f t="shared" si="232"/>
        <v/>
      </c>
      <c r="L717" s="19">
        <f t="shared" si="225"/>
        <v>10000</v>
      </c>
      <c r="M717" s="22" t="str">
        <f>TRIM(Data!$N714)</f>
        <v>Cover Girl</v>
      </c>
      <c r="N717" s="22" t="str">
        <f>TRIM(Data!$A714)</f>
        <v>Cover Girl</v>
      </c>
      <c r="O717" s="23">
        <f>IF(Data!$B714=0,"",Data!$B714)</f>
        <v>1965</v>
      </c>
      <c r="P717" s="19" t="str">
        <f>IF(Data!$C714=0,"",Data!$C714)</f>
        <v>1</v>
      </c>
      <c r="Q717" s="23" t="str">
        <f>IF($M717="","",Data!$E714)</f>
        <v>M</v>
      </c>
      <c r="R717" s="23" t="str">
        <f t="shared" si="233"/>
        <v>M</v>
      </c>
      <c r="S717" s="23" t="str">
        <f t="shared" si="234"/>
        <v>M</v>
      </c>
      <c r="T717" s="19" t="str">
        <f>IF(Data!$F714=0,"",Data!$F714)</f>
        <v/>
      </c>
      <c r="U717" s="19" t="str">
        <f>IF(Data!$G714=0,"",Data!$G714)</f>
        <v/>
      </c>
      <c r="V717" s="19" t="str">
        <f>IF(Data!$D714=0,"",Data!$D714)</f>
        <v/>
      </c>
      <c r="W717" s="19" t="str">
        <f>Data!$H714</f>
        <v>Japonica</v>
      </c>
      <c r="Y717" s="41" t="e">
        <f t="shared" si="229"/>
        <v>#REF!</v>
      </c>
      <c r="Z717" s="8">
        <f t="shared" si="235"/>
        <v>10000</v>
      </c>
      <c r="AA717" s="8" t="str">
        <f t="shared" si="236"/>
        <v>Cover Girl</v>
      </c>
      <c r="AB717" s="8" t="str">
        <f t="shared" si="237"/>
        <v>M</v>
      </c>
      <c r="AC717" s="8" t="str">
        <f t="shared" si="238"/>
        <v/>
      </c>
      <c r="AD717" s="8" t="str">
        <f t="shared" si="226"/>
        <v/>
      </c>
      <c r="AE717" s="8" t="str">
        <f t="shared" si="239"/>
        <v/>
      </c>
      <c r="AF717" s="5">
        <f t="shared" si="240"/>
        <v>1965</v>
      </c>
      <c r="AG717" s="46">
        <v>714</v>
      </c>
      <c r="AH717" s="47" t="str">
        <f t="shared" si="230"/>
        <v/>
      </c>
      <c r="AI717" s="48" t="str">
        <f t="shared" si="231"/>
        <v/>
      </c>
      <c r="AK717" s="22" t="e">
        <f>TRIM(#REF!)</f>
        <v>#REF!</v>
      </c>
      <c r="AL717" s="23" t="e">
        <f>IF(#REF!=0,"",#REF!)</f>
        <v>#REF!</v>
      </c>
      <c r="AM717" s="19" t="e">
        <f>IF(#REF!=0,"",#REF!)</f>
        <v>#REF!</v>
      </c>
      <c r="AN717" s="23" t="e">
        <f>IF($AK717="","",#REF!)</f>
        <v>#REF!</v>
      </c>
      <c r="AO717" s="23" t="e">
        <f t="shared" si="241"/>
        <v>#REF!</v>
      </c>
      <c r="AP717" s="19" t="e">
        <f>IF(#REF!=0,"",#REF!)</f>
        <v>#REF!</v>
      </c>
      <c r="AQ717" s="19" t="e">
        <f>IF(#REF!=0,"",#REF!)</f>
        <v>#REF!</v>
      </c>
      <c r="AR717" s="19" t="e">
        <f>IF(#REF!=0,"",#REF!)</f>
        <v>#REF!</v>
      </c>
      <c r="AS717" s="19" t="e">
        <f>#REF!</f>
        <v>#REF!</v>
      </c>
    </row>
    <row r="718" spans="4:45" ht="19.5" thickTop="1" thickBot="1" x14ac:dyDescent="0.25">
      <c r="D718" s="1" t="str">
        <f t="shared" si="227"/>
        <v/>
      </c>
      <c r="E718" s="1" t="str">
        <f t="shared" si="228"/>
        <v/>
      </c>
      <c r="K718" s="19" t="str">
        <f t="shared" si="232"/>
        <v/>
      </c>
      <c r="L718" s="19">
        <f t="shared" si="225"/>
        <v>10000</v>
      </c>
      <c r="M718" s="22" t="str">
        <f>TRIM(Data!$N715)</f>
        <v>Covina</v>
      </c>
      <c r="N718" s="22" t="str">
        <f>TRIM(Data!$A715)</f>
        <v>Covina</v>
      </c>
      <c r="O718" s="23">
        <f>IF(Data!$B715=0,"",Data!$B715)</f>
        <v>1888</v>
      </c>
      <c r="P718" s="19" t="str">
        <f>IF(Data!$C715=0,"",Data!$C715)</f>
        <v>1</v>
      </c>
      <c r="Q718" s="23" t="str">
        <f>IF($M718="","",Data!$E715)</f>
        <v>S-M</v>
      </c>
      <c r="R718" s="23" t="str">
        <f t="shared" si="233"/>
        <v>S</v>
      </c>
      <c r="S718" s="23" t="str">
        <f t="shared" si="234"/>
        <v>S</v>
      </c>
      <c r="T718" s="19" t="str">
        <f>IF(Data!$F715=0,"",Data!$F715)</f>
        <v/>
      </c>
      <c r="U718" s="19" t="str">
        <f>IF(Data!$G715=0,"",Data!$G715)</f>
        <v/>
      </c>
      <c r="V718" s="19" t="str">
        <f>IF(Data!$D715=0,"",Data!$D715)</f>
        <v>ANTIQUE</v>
      </c>
      <c r="W718" s="19" t="str">
        <f>Data!$H715</f>
        <v>Japonica</v>
      </c>
      <c r="Y718" s="41" t="e">
        <f t="shared" si="229"/>
        <v>#REF!</v>
      </c>
      <c r="Z718" s="8">
        <f t="shared" si="235"/>
        <v>718</v>
      </c>
      <c r="AA718" s="8" t="str">
        <f t="shared" si="236"/>
        <v>Covina</v>
      </c>
      <c r="AB718" s="8" t="str">
        <f t="shared" si="237"/>
        <v>S</v>
      </c>
      <c r="AC718" s="8" t="str">
        <f t="shared" si="238"/>
        <v/>
      </c>
      <c r="AD718" s="8" t="str">
        <f t="shared" si="226"/>
        <v/>
      </c>
      <c r="AE718" s="8" t="str">
        <f t="shared" si="239"/>
        <v>ANTIQUE</v>
      </c>
      <c r="AF718" s="5">
        <f t="shared" si="240"/>
        <v>1888</v>
      </c>
      <c r="AG718" s="46">
        <v>715</v>
      </c>
      <c r="AH718" s="47" t="str">
        <f t="shared" si="230"/>
        <v/>
      </c>
      <c r="AI718" s="48" t="str">
        <f t="shared" si="231"/>
        <v/>
      </c>
      <c r="AK718" s="22" t="e">
        <f>TRIM(#REF!)</f>
        <v>#REF!</v>
      </c>
      <c r="AL718" s="23" t="e">
        <f>IF(#REF!=0,"",#REF!)</f>
        <v>#REF!</v>
      </c>
      <c r="AM718" s="19" t="e">
        <f>IF(#REF!=0,"",#REF!)</f>
        <v>#REF!</v>
      </c>
      <c r="AN718" s="23" t="e">
        <f>IF($AK718="","",#REF!)</f>
        <v>#REF!</v>
      </c>
      <c r="AO718" s="23" t="e">
        <f t="shared" si="241"/>
        <v>#REF!</v>
      </c>
      <c r="AP718" s="19" t="e">
        <f>IF(#REF!=0,"",#REF!)</f>
        <v>#REF!</v>
      </c>
      <c r="AQ718" s="19" t="e">
        <f>IF(#REF!=0,"",#REF!)</f>
        <v>#REF!</v>
      </c>
      <c r="AR718" s="19" t="e">
        <f>IF(#REF!=0,"",#REF!)</f>
        <v>#REF!</v>
      </c>
      <c r="AS718" s="19" t="e">
        <f>#REF!</f>
        <v>#REF!</v>
      </c>
    </row>
    <row r="719" spans="4:45" ht="19.5" thickTop="1" thickBot="1" x14ac:dyDescent="0.25">
      <c r="D719" s="1" t="str">
        <f t="shared" si="227"/>
        <v/>
      </c>
      <c r="E719" s="1" t="str">
        <f t="shared" si="228"/>
        <v/>
      </c>
      <c r="K719" s="19" t="str">
        <f t="shared" si="232"/>
        <v/>
      </c>
      <c r="L719" s="19">
        <f t="shared" si="225"/>
        <v>10000</v>
      </c>
      <c r="M719" s="22" t="str">
        <f>TRIM(Data!$N716)</f>
        <v>Covington</v>
      </c>
      <c r="N719" s="22" t="str">
        <f>TRIM(Data!$A716)</f>
        <v>Covington (Sasanqua)</v>
      </c>
      <c r="O719" s="23">
        <f>IF(Data!$B716=0,"",Data!$B716)</f>
        <v>1952</v>
      </c>
      <c r="P719" s="19" t="str">
        <f>IF(Data!$C716=0,"",Data!$C716)</f>
        <v/>
      </c>
      <c r="Q719" s="23" t="str">
        <f>IF($M719="","",Data!$E716)</f>
        <v>M-L</v>
      </c>
      <c r="R719" s="23" t="str">
        <f t="shared" si="233"/>
        <v>M</v>
      </c>
      <c r="S719" s="23" t="str">
        <f t="shared" si="234"/>
        <v>M</v>
      </c>
      <c r="T719" s="19" t="str">
        <f>IF(Data!$F716=0,"",Data!$F716)</f>
        <v/>
      </c>
      <c r="U719" s="19" t="str">
        <f>IF(Data!$G716=0,"",Data!$G716)</f>
        <v/>
      </c>
      <c r="V719" s="19" t="str">
        <f>IF(Data!$D716=0,"",Data!$D716)</f>
        <v/>
      </c>
      <c r="W719" s="19" t="str">
        <f>Data!$H716</f>
        <v>Sasanqua</v>
      </c>
      <c r="Y719" s="41" t="e">
        <f t="shared" si="229"/>
        <v>#REF!</v>
      </c>
      <c r="Z719" s="8">
        <f t="shared" si="235"/>
        <v>10000</v>
      </c>
      <c r="AA719" s="8" t="str">
        <f t="shared" si="236"/>
        <v>Covington</v>
      </c>
      <c r="AB719" s="8" t="str">
        <f t="shared" si="237"/>
        <v>M</v>
      </c>
      <c r="AC719" s="8" t="str">
        <f t="shared" si="238"/>
        <v/>
      </c>
      <c r="AD719" s="8" t="str">
        <f t="shared" si="226"/>
        <v/>
      </c>
      <c r="AE719" s="8" t="str">
        <f t="shared" si="239"/>
        <v/>
      </c>
      <c r="AF719" s="5">
        <f t="shared" si="240"/>
        <v>1952</v>
      </c>
      <c r="AG719" s="46">
        <v>716</v>
      </c>
      <c r="AH719" s="47" t="str">
        <f t="shared" si="230"/>
        <v/>
      </c>
      <c r="AI719" s="48" t="str">
        <f t="shared" si="231"/>
        <v/>
      </c>
      <c r="AK719" s="22" t="e">
        <f>TRIM(#REF!)</f>
        <v>#REF!</v>
      </c>
      <c r="AL719" s="23" t="e">
        <f>IF(#REF!=0,"",#REF!)</f>
        <v>#REF!</v>
      </c>
      <c r="AM719" s="19" t="e">
        <f>IF(#REF!=0,"",#REF!)</f>
        <v>#REF!</v>
      </c>
      <c r="AN719" s="23" t="e">
        <f>IF($AK719="","",#REF!)</f>
        <v>#REF!</v>
      </c>
      <c r="AO719" s="23" t="e">
        <f t="shared" si="241"/>
        <v>#REF!</v>
      </c>
      <c r="AP719" s="19" t="e">
        <f>IF(#REF!=0,"",#REF!)</f>
        <v>#REF!</v>
      </c>
      <c r="AQ719" s="19" t="e">
        <f>IF(#REF!=0,"",#REF!)</f>
        <v>#REF!</v>
      </c>
      <c r="AR719" s="19" t="e">
        <f>IF(#REF!=0,"",#REF!)</f>
        <v>#REF!</v>
      </c>
      <c r="AS719" s="19" t="e">
        <f>#REF!</f>
        <v>#REF!</v>
      </c>
    </row>
    <row r="720" spans="4:45" ht="19.5" thickTop="1" thickBot="1" x14ac:dyDescent="0.25">
      <c r="D720" s="1" t="str">
        <f t="shared" si="227"/>
        <v/>
      </c>
      <c r="E720" s="1" t="str">
        <f t="shared" si="228"/>
        <v/>
      </c>
      <c r="K720" s="19" t="str">
        <f t="shared" si="232"/>
        <v/>
      </c>
      <c r="L720" s="19">
        <f t="shared" si="225"/>
        <v>10000</v>
      </c>
      <c r="M720" s="22" t="str">
        <f>TRIM(Data!$N717)</f>
        <v>Crazy Sue</v>
      </c>
      <c r="N720" s="22" t="str">
        <f>TRIM(Data!$A717)</f>
        <v>Crazy Sue</v>
      </c>
      <c r="O720" s="23">
        <f>IF(Data!$B717=0,"",Data!$B717)</f>
        <v>1995</v>
      </c>
      <c r="P720" s="19" t="str">
        <f>IF(Data!$C717=0,"",Data!$C717)</f>
        <v>1</v>
      </c>
      <c r="Q720" s="23" t="str">
        <f>IF($M720="","",Data!$E717)</f>
        <v>M</v>
      </c>
      <c r="R720" s="23" t="str">
        <f t="shared" si="233"/>
        <v>M</v>
      </c>
      <c r="S720" s="23" t="str">
        <f t="shared" si="234"/>
        <v>M</v>
      </c>
      <c r="T720" s="19" t="str">
        <f>IF(Data!$F717=0,"",Data!$F717)</f>
        <v/>
      </c>
      <c r="U720" s="19" t="str">
        <f>IF(Data!$G717=0,"",Data!$G717)</f>
        <v/>
      </c>
      <c r="V720" s="19" t="str">
        <f>IF(Data!$D717=0,"",Data!$D717)</f>
        <v/>
      </c>
      <c r="W720" s="19" t="str">
        <f>Data!$H717</f>
        <v>Japonica</v>
      </c>
      <c r="Y720" s="41" t="e">
        <f t="shared" si="229"/>
        <v>#REF!</v>
      </c>
      <c r="Z720" s="8">
        <f t="shared" si="235"/>
        <v>10000</v>
      </c>
      <c r="AA720" s="8" t="str">
        <f t="shared" si="236"/>
        <v>Crazy Sue</v>
      </c>
      <c r="AB720" s="8" t="str">
        <f t="shared" si="237"/>
        <v>M</v>
      </c>
      <c r="AC720" s="8" t="str">
        <f t="shared" si="238"/>
        <v/>
      </c>
      <c r="AD720" s="8" t="str">
        <f t="shared" si="226"/>
        <v/>
      </c>
      <c r="AE720" s="8" t="str">
        <f t="shared" si="239"/>
        <v/>
      </c>
      <c r="AF720" s="5">
        <f t="shared" si="240"/>
        <v>1995</v>
      </c>
      <c r="AG720" s="46">
        <v>717</v>
      </c>
      <c r="AH720" s="47" t="str">
        <f t="shared" si="230"/>
        <v/>
      </c>
      <c r="AI720" s="48" t="str">
        <f t="shared" si="231"/>
        <v/>
      </c>
      <c r="AK720" s="22" t="e">
        <f>TRIM(#REF!)</f>
        <v>#REF!</v>
      </c>
      <c r="AL720" s="23" t="e">
        <f>IF(#REF!=0,"",#REF!)</f>
        <v>#REF!</v>
      </c>
      <c r="AM720" s="19" t="e">
        <f>IF(#REF!=0,"",#REF!)</f>
        <v>#REF!</v>
      </c>
      <c r="AN720" s="23" t="e">
        <f>IF($AK720="","",#REF!)</f>
        <v>#REF!</v>
      </c>
      <c r="AO720" s="23" t="e">
        <f t="shared" si="241"/>
        <v>#REF!</v>
      </c>
      <c r="AP720" s="19" t="e">
        <f>IF(#REF!=0,"",#REF!)</f>
        <v>#REF!</v>
      </c>
      <c r="AQ720" s="19" t="e">
        <f>IF(#REF!=0,"",#REF!)</f>
        <v>#REF!</v>
      </c>
      <c r="AR720" s="19" t="e">
        <f>IF(#REF!=0,"",#REF!)</f>
        <v>#REF!</v>
      </c>
      <c r="AS720" s="19" t="e">
        <f>#REF!</f>
        <v>#REF!</v>
      </c>
    </row>
    <row r="721" spans="4:45" ht="19.5" thickTop="1" thickBot="1" x14ac:dyDescent="0.25">
      <c r="D721" s="1" t="str">
        <f t="shared" si="227"/>
        <v/>
      </c>
      <c r="E721" s="1" t="str">
        <f t="shared" si="228"/>
        <v/>
      </c>
      <c r="K721" s="19" t="str">
        <f t="shared" si="232"/>
        <v/>
      </c>
      <c r="L721" s="19">
        <f t="shared" si="225"/>
        <v>10000</v>
      </c>
      <c r="M721" s="22" t="str">
        <f>TRIM(Data!$N718)</f>
        <v>Cream Puff</v>
      </c>
      <c r="N721" s="22" t="str">
        <f>TRIM(Data!$A718)</f>
        <v>Cream Puff</v>
      </c>
      <c r="O721" s="23">
        <f>IF(Data!$B718=0,"",Data!$B718)</f>
        <v>1986</v>
      </c>
      <c r="P721" s="19" t="str">
        <f>IF(Data!$C718=0,"",Data!$C718)</f>
        <v/>
      </c>
      <c r="Q721" s="23" t="str">
        <f>IF($M721="","",Data!$E718)</f>
        <v>M</v>
      </c>
      <c r="R721" s="23" t="str">
        <f t="shared" si="233"/>
        <v>M</v>
      </c>
      <c r="S721" s="23" t="str">
        <f t="shared" si="234"/>
        <v>M</v>
      </c>
      <c r="T721" s="19" t="str">
        <f>IF(Data!$F718=0,"",Data!$F718)</f>
        <v>WHITE</v>
      </c>
      <c r="U721" s="19" t="str">
        <f>IF(Data!$G718=0,"",Data!$G718)</f>
        <v/>
      </c>
      <c r="V721" s="19" t="str">
        <f>IF(Data!$D718=0,"",Data!$D718)</f>
        <v/>
      </c>
      <c r="W721" s="19" t="str">
        <f>Data!$H718</f>
        <v>Japonica</v>
      </c>
      <c r="Y721" s="41" t="e">
        <f t="shared" si="229"/>
        <v>#REF!</v>
      </c>
      <c r="Z721" s="8">
        <f t="shared" si="235"/>
        <v>10000</v>
      </c>
      <c r="AA721" s="8" t="str">
        <f t="shared" si="236"/>
        <v>Cream Puff</v>
      </c>
      <c r="AB721" s="8" t="str">
        <f t="shared" si="237"/>
        <v>M</v>
      </c>
      <c r="AC721" s="8" t="str">
        <f t="shared" si="238"/>
        <v>WHITE</v>
      </c>
      <c r="AD721" s="8" t="str">
        <f t="shared" si="226"/>
        <v/>
      </c>
      <c r="AE721" s="8" t="str">
        <f t="shared" si="239"/>
        <v/>
      </c>
      <c r="AF721" s="5">
        <f t="shared" si="240"/>
        <v>1986</v>
      </c>
      <c r="AG721" s="46">
        <v>718</v>
      </c>
      <c r="AH721" s="47" t="str">
        <f t="shared" si="230"/>
        <v/>
      </c>
      <c r="AI721" s="48" t="str">
        <f t="shared" si="231"/>
        <v/>
      </c>
      <c r="AK721" s="22" t="e">
        <f>TRIM(#REF!)</f>
        <v>#REF!</v>
      </c>
      <c r="AL721" s="23" t="e">
        <f>IF(#REF!=0,"",#REF!)</f>
        <v>#REF!</v>
      </c>
      <c r="AM721" s="19" t="e">
        <f>IF(#REF!=0,"",#REF!)</f>
        <v>#REF!</v>
      </c>
      <c r="AN721" s="23" t="e">
        <f>IF($AK721="","",#REF!)</f>
        <v>#REF!</v>
      </c>
      <c r="AO721" s="23" t="e">
        <f t="shared" si="241"/>
        <v>#REF!</v>
      </c>
      <c r="AP721" s="19" t="e">
        <f>IF(#REF!=0,"",#REF!)</f>
        <v>#REF!</v>
      </c>
      <c r="AQ721" s="19" t="e">
        <f>IF(#REF!=0,"",#REF!)</f>
        <v>#REF!</v>
      </c>
      <c r="AR721" s="19" t="e">
        <f>IF(#REF!=0,"",#REF!)</f>
        <v>#REF!</v>
      </c>
      <c r="AS721" s="19" t="e">
        <f>#REF!</f>
        <v>#REF!</v>
      </c>
    </row>
    <row r="722" spans="4:45" ht="19.5" thickTop="1" thickBot="1" x14ac:dyDescent="0.25">
      <c r="D722" s="1" t="str">
        <f t="shared" si="227"/>
        <v/>
      </c>
      <c r="E722" s="1" t="str">
        <f t="shared" si="228"/>
        <v/>
      </c>
      <c r="K722" s="19" t="str">
        <f t="shared" si="232"/>
        <v/>
      </c>
      <c r="L722" s="19">
        <f t="shared" si="225"/>
        <v>10000</v>
      </c>
      <c r="M722" s="22" t="str">
        <f>TRIM(Data!$N719)</f>
        <v>Creighton Delight</v>
      </c>
      <c r="N722" s="22" t="str">
        <f>TRIM(Data!$A719)</f>
        <v>Creighton Delight (R)</v>
      </c>
      <c r="O722" s="23">
        <f>IF(Data!$B719=0,"",Data!$B719)</f>
        <v>2016</v>
      </c>
      <c r="P722" s="19" t="str">
        <f>IF(Data!$C719=0,"",Data!$C719)</f>
        <v>1</v>
      </c>
      <c r="Q722" s="23" t="str">
        <f>IF($M722="","",Data!$E719)</f>
        <v>VL</v>
      </c>
      <c r="R722" s="23" t="str">
        <f t="shared" si="233"/>
        <v>VL</v>
      </c>
      <c r="S722" s="23" t="str">
        <f t="shared" si="234"/>
        <v>VL</v>
      </c>
      <c r="T722" s="19" t="str">
        <f>IF(Data!$F719=0,"",Data!$F719)</f>
        <v/>
      </c>
      <c r="U722" s="19" t="str">
        <f>IF(Data!$G719=0,"",Data!$G719)</f>
        <v/>
      </c>
      <c r="V722" s="19" t="str">
        <f>IF(Data!$D719=0,"",Data!$D719)</f>
        <v/>
      </c>
      <c r="W722" s="19" t="str">
        <f>Data!$H719</f>
        <v>Reticulata</v>
      </c>
      <c r="Y722" s="41" t="e">
        <f t="shared" si="229"/>
        <v>#REF!</v>
      </c>
      <c r="Z722" s="8">
        <f t="shared" si="235"/>
        <v>10000</v>
      </c>
      <c r="AA722" s="8" t="str">
        <f t="shared" si="236"/>
        <v>Creighton Delight</v>
      </c>
      <c r="AB722" s="8" t="str">
        <f t="shared" si="237"/>
        <v>VL</v>
      </c>
      <c r="AC722" s="8" t="str">
        <f t="shared" si="238"/>
        <v/>
      </c>
      <c r="AD722" s="8" t="str">
        <f t="shared" si="226"/>
        <v/>
      </c>
      <c r="AE722" s="8" t="str">
        <f t="shared" si="239"/>
        <v/>
      </c>
      <c r="AF722" s="5">
        <f t="shared" si="240"/>
        <v>2016</v>
      </c>
      <c r="AG722" s="46">
        <v>719</v>
      </c>
      <c r="AH722" s="47" t="str">
        <f t="shared" si="230"/>
        <v/>
      </c>
      <c r="AI722" s="48" t="str">
        <f t="shared" si="231"/>
        <v/>
      </c>
      <c r="AK722" s="22" t="e">
        <f>TRIM(#REF!)</f>
        <v>#REF!</v>
      </c>
      <c r="AL722" s="23" t="e">
        <f>IF(#REF!=0,"",#REF!)</f>
        <v>#REF!</v>
      </c>
      <c r="AM722" s="19" t="e">
        <f>IF(#REF!=0,"",#REF!)</f>
        <v>#REF!</v>
      </c>
      <c r="AN722" s="23" t="e">
        <f>IF($AK722="","",#REF!)</f>
        <v>#REF!</v>
      </c>
      <c r="AO722" s="23" t="e">
        <f t="shared" si="241"/>
        <v>#REF!</v>
      </c>
      <c r="AP722" s="19" t="e">
        <f>IF(#REF!=0,"",#REF!)</f>
        <v>#REF!</v>
      </c>
      <c r="AQ722" s="19" t="e">
        <f>IF(#REF!=0,"",#REF!)</f>
        <v>#REF!</v>
      </c>
      <c r="AR722" s="19" t="e">
        <f>IF(#REF!=0,"",#REF!)</f>
        <v>#REF!</v>
      </c>
      <c r="AS722" s="19" t="e">
        <f>#REF!</f>
        <v>#REF!</v>
      </c>
    </row>
    <row r="723" spans="4:45" ht="19.5" thickTop="1" thickBot="1" x14ac:dyDescent="0.25">
      <c r="D723" s="1" t="str">
        <f t="shared" si="227"/>
        <v/>
      </c>
      <c r="E723" s="1" t="str">
        <f t="shared" si="228"/>
        <v/>
      </c>
      <c r="K723" s="19" t="str">
        <f t="shared" si="232"/>
        <v/>
      </c>
      <c r="L723" s="19">
        <f t="shared" si="225"/>
        <v>10000</v>
      </c>
      <c r="M723" s="22" t="str">
        <f>TRIM(Data!$N720)</f>
        <v>Crimson Candles</v>
      </c>
      <c r="N723" s="22" t="str">
        <f>TRIM(Data!$A720)</f>
        <v>Crimson Candles (R)</v>
      </c>
      <c r="O723" s="23">
        <f>IF(Data!$B720=0,"",Data!$B720)</f>
        <v>1995</v>
      </c>
      <c r="P723" s="19" t="str">
        <f>IF(Data!$C720=0,"",Data!$C720)</f>
        <v>1</v>
      </c>
      <c r="Q723" s="23" t="str">
        <f>IF($M723="","",Data!$E720)</f>
        <v>S</v>
      </c>
      <c r="R723" s="23" t="str">
        <f t="shared" si="233"/>
        <v>S</v>
      </c>
      <c r="S723" s="23" t="str">
        <f t="shared" si="234"/>
        <v>S</v>
      </c>
      <c r="T723" s="19" t="str">
        <f>IF(Data!$F720=0,"",Data!$F720)</f>
        <v/>
      </c>
      <c r="U723" s="19" t="str">
        <f>IF(Data!$G720=0,"",Data!$G720)</f>
        <v/>
      </c>
      <c r="V723" s="19" t="str">
        <f>IF(Data!$D720=0,"",Data!$D720)</f>
        <v/>
      </c>
      <c r="W723" s="19" t="str">
        <f>Data!$H720</f>
        <v>Reticulata</v>
      </c>
      <c r="Y723" s="41" t="e">
        <f t="shared" si="229"/>
        <v>#REF!</v>
      </c>
      <c r="Z723" s="8">
        <f t="shared" si="235"/>
        <v>10000</v>
      </c>
      <c r="AA723" s="8" t="str">
        <f t="shared" si="236"/>
        <v>Crimson Candles</v>
      </c>
      <c r="AB723" s="8" t="str">
        <f t="shared" si="237"/>
        <v>S</v>
      </c>
      <c r="AC723" s="8" t="str">
        <f t="shared" si="238"/>
        <v/>
      </c>
      <c r="AD723" s="8" t="str">
        <f t="shared" si="226"/>
        <v/>
      </c>
      <c r="AE723" s="8" t="str">
        <f t="shared" si="239"/>
        <v/>
      </c>
      <c r="AF723" s="5">
        <f t="shared" si="240"/>
        <v>1995</v>
      </c>
      <c r="AG723" s="46">
        <v>720</v>
      </c>
      <c r="AH723" s="47" t="str">
        <f t="shared" si="230"/>
        <v/>
      </c>
      <c r="AI723" s="48" t="str">
        <f t="shared" si="231"/>
        <v/>
      </c>
      <c r="AK723" s="22" t="e">
        <f>TRIM(#REF!)</f>
        <v>#REF!</v>
      </c>
      <c r="AL723" s="23" t="e">
        <f>IF(#REF!=0,"",#REF!)</f>
        <v>#REF!</v>
      </c>
      <c r="AM723" s="19" t="e">
        <f>IF(#REF!=0,"",#REF!)</f>
        <v>#REF!</v>
      </c>
      <c r="AN723" s="23" t="e">
        <f>IF($AK723="","",#REF!)</f>
        <v>#REF!</v>
      </c>
      <c r="AO723" s="23" t="e">
        <f t="shared" si="241"/>
        <v>#REF!</v>
      </c>
      <c r="AP723" s="19" t="e">
        <f>IF(#REF!=0,"",#REF!)</f>
        <v>#REF!</v>
      </c>
      <c r="AQ723" s="19" t="e">
        <f>IF(#REF!=0,"",#REF!)</f>
        <v>#REF!</v>
      </c>
      <c r="AR723" s="19" t="e">
        <f>IF(#REF!=0,"",#REF!)</f>
        <v>#REF!</v>
      </c>
      <c r="AS723" s="19" t="e">
        <f>#REF!</f>
        <v>#REF!</v>
      </c>
    </row>
    <row r="724" spans="4:45" ht="19.5" thickTop="1" thickBot="1" x14ac:dyDescent="0.25">
      <c r="D724" s="1" t="str">
        <f t="shared" si="227"/>
        <v/>
      </c>
      <c r="E724" s="1" t="str">
        <f t="shared" si="228"/>
        <v/>
      </c>
      <c r="K724" s="19" t="str">
        <f t="shared" si="232"/>
        <v/>
      </c>
      <c r="L724" s="19">
        <f t="shared" si="225"/>
        <v>10000</v>
      </c>
      <c r="M724" s="22" t="str">
        <f>TRIM(Data!$N721)</f>
        <v>Crimson Crown</v>
      </c>
      <c r="N724" s="22" t="str">
        <f>TRIM(Data!$A721)</f>
        <v>Crimson Crown (R)</v>
      </c>
      <c r="O724" s="23">
        <f>IF(Data!$B721=0,"",Data!$B721)</f>
        <v>1965</v>
      </c>
      <c r="P724" s="19" t="str">
        <f>IF(Data!$C721=0,"",Data!$C721)</f>
        <v/>
      </c>
      <c r="Q724" s="23" t="str">
        <f>IF($M724="","",Data!$E721)</f>
        <v>L</v>
      </c>
      <c r="R724" s="23" t="str">
        <f t="shared" si="233"/>
        <v>L</v>
      </c>
      <c r="S724" s="23" t="str">
        <f t="shared" si="234"/>
        <v>L</v>
      </c>
      <c r="T724" s="19" t="str">
        <f>IF(Data!$F721=0,"",Data!$F721)</f>
        <v/>
      </c>
      <c r="U724" s="19" t="str">
        <f>IF(Data!$G721=0,"",Data!$G721)</f>
        <v/>
      </c>
      <c r="V724" s="19" t="str">
        <f>IF(Data!$D721=0,"",Data!$D721)</f>
        <v/>
      </c>
      <c r="W724" s="19" t="str">
        <f>Data!$H721</f>
        <v>Reticulata</v>
      </c>
      <c r="Y724" s="41" t="e">
        <f t="shared" si="229"/>
        <v>#REF!</v>
      </c>
      <c r="Z724" s="8">
        <f t="shared" si="235"/>
        <v>10000</v>
      </c>
      <c r="AA724" s="8" t="str">
        <f t="shared" si="236"/>
        <v>Crimson Crown</v>
      </c>
      <c r="AB724" s="8" t="str">
        <f t="shared" si="237"/>
        <v>L</v>
      </c>
      <c r="AC724" s="8" t="str">
        <f t="shared" si="238"/>
        <v/>
      </c>
      <c r="AD724" s="8" t="str">
        <f t="shared" si="226"/>
        <v/>
      </c>
      <c r="AE724" s="8" t="str">
        <f t="shared" si="239"/>
        <v/>
      </c>
      <c r="AF724" s="5">
        <f t="shared" si="240"/>
        <v>1965</v>
      </c>
      <c r="AG724" s="46">
        <v>721</v>
      </c>
      <c r="AH724" s="47" t="str">
        <f t="shared" si="230"/>
        <v/>
      </c>
      <c r="AI724" s="48" t="str">
        <f t="shared" si="231"/>
        <v/>
      </c>
      <c r="AK724" s="22" t="e">
        <f>TRIM(#REF!)</f>
        <v>#REF!</v>
      </c>
      <c r="AL724" s="23" t="e">
        <f>IF(#REF!=0,"",#REF!)</f>
        <v>#REF!</v>
      </c>
      <c r="AM724" s="19" t="e">
        <f>IF(#REF!=0,"",#REF!)</f>
        <v>#REF!</v>
      </c>
      <c r="AN724" s="23" t="e">
        <f>IF($AK724="","",#REF!)</f>
        <v>#REF!</v>
      </c>
      <c r="AO724" s="23" t="e">
        <f t="shared" si="241"/>
        <v>#REF!</v>
      </c>
      <c r="AP724" s="19" t="e">
        <f>IF(#REF!=0,"",#REF!)</f>
        <v>#REF!</v>
      </c>
      <c r="AQ724" s="19" t="e">
        <f>IF(#REF!=0,"",#REF!)</f>
        <v>#REF!</v>
      </c>
      <c r="AR724" s="19" t="e">
        <f>IF(#REF!=0,"",#REF!)</f>
        <v>#REF!</v>
      </c>
      <c r="AS724" s="19" t="e">
        <f>#REF!</f>
        <v>#REF!</v>
      </c>
    </row>
    <row r="725" spans="4:45" ht="19.5" thickTop="1" thickBot="1" x14ac:dyDescent="0.25">
      <c r="D725" s="1" t="str">
        <f t="shared" si="227"/>
        <v/>
      </c>
      <c r="E725" s="1" t="str">
        <f t="shared" si="228"/>
        <v/>
      </c>
      <c r="K725" s="19" t="str">
        <f t="shared" si="232"/>
        <v/>
      </c>
      <c r="L725" s="19">
        <f t="shared" si="225"/>
        <v>10000</v>
      </c>
      <c r="M725" s="22" t="str">
        <f>TRIM(Data!$N722)</f>
        <v>Crimson Robe</v>
      </c>
      <c r="N725" s="22" t="str">
        <f>TRIM(Data!$A722)</f>
        <v>Crimson Robe (R)</v>
      </c>
      <c r="O725" s="23">
        <f>IF(Data!$B722=0,"",Data!$B722)</f>
        <v>1948</v>
      </c>
      <c r="P725" s="19" t="str">
        <f>IF(Data!$C722=0,"",Data!$C722)</f>
        <v>1</v>
      </c>
      <c r="Q725" s="23" t="str">
        <f>IF($M725="","",Data!$E722)</f>
        <v>VL</v>
      </c>
      <c r="R725" s="23" t="str">
        <f t="shared" si="233"/>
        <v>VL</v>
      </c>
      <c r="S725" s="23" t="str">
        <f t="shared" si="234"/>
        <v>VL</v>
      </c>
      <c r="T725" s="19" t="str">
        <f>IF(Data!$F722=0,"",Data!$F722)</f>
        <v/>
      </c>
      <c r="U725" s="19" t="str">
        <f>IF(Data!$G722=0,"",Data!$G722)</f>
        <v/>
      </c>
      <c r="V725" s="19" t="str">
        <f>IF(Data!$D722=0,"",Data!$D722)</f>
        <v/>
      </c>
      <c r="W725" s="19" t="str">
        <f>Data!$H722</f>
        <v>Reticulata</v>
      </c>
      <c r="Y725" s="41" t="e">
        <f t="shared" si="229"/>
        <v>#REF!</v>
      </c>
      <c r="Z725" s="8">
        <f t="shared" si="235"/>
        <v>10000</v>
      </c>
      <c r="AA725" s="8" t="str">
        <f t="shared" si="236"/>
        <v>Crimson Robe</v>
      </c>
      <c r="AB725" s="8" t="str">
        <f t="shared" si="237"/>
        <v>VL</v>
      </c>
      <c r="AC725" s="8" t="str">
        <f t="shared" si="238"/>
        <v/>
      </c>
      <c r="AD725" s="8" t="str">
        <f t="shared" si="226"/>
        <v/>
      </c>
      <c r="AE725" s="8" t="str">
        <f t="shared" si="239"/>
        <v/>
      </c>
      <c r="AF725" s="5">
        <f t="shared" si="240"/>
        <v>1948</v>
      </c>
      <c r="AG725" s="46">
        <v>722</v>
      </c>
      <c r="AH725" s="47" t="str">
        <f t="shared" si="230"/>
        <v/>
      </c>
      <c r="AI725" s="48" t="str">
        <f t="shared" si="231"/>
        <v/>
      </c>
      <c r="AK725" s="22" t="e">
        <f>TRIM(#REF!)</f>
        <v>#REF!</v>
      </c>
      <c r="AL725" s="23" t="e">
        <f>IF(#REF!=0,"",#REF!)</f>
        <v>#REF!</v>
      </c>
      <c r="AM725" s="19" t="e">
        <f>IF(#REF!=0,"",#REF!)</f>
        <v>#REF!</v>
      </c>
      <c r="AN725" s="23" t="e">
        <f>IF($AK725="","",#REF!)</f>
        <v>#REF!</v>
      </c>
      <c r="AO725" s="23" t="e">
        <f t="shared" si="241"/>
        <v>#REF!</v>
      </c>
      <c r="AP725" s="19" t="e">
        <f>IF(#REF!=0,"",#REF!)</f>
        <v>#REF!</v>
      </c>
      <c r="AQ725" s="19" t="e">
        <f>IF(#REF!=0,"",#REF!)</f>
        <v>#REF!</v>
      </c>
      <c r="AR725" s="19" t="e">
        <f>IF(#REF!=0,"",#REF!)</f>
        <v>#REF!</v>
      </c>
      <c r="AS725" s="19" t="e">
        <f>#REF!</f>
        <v>#REF!</v>
      </c>
    </row>
    <row r="726" spans="4:45" ht="19.5" thickTop="1" thickBot="1" x14ac:dyDescent="0.25">
      <c r="D726" s="1" t="str">
        <f t="shared" si="227"/>
        <v/>
      </c>
      <c r="E726" s="1" t="str">
        <f t="shared" si="228"/>
        <v/>
      </c>
      <c r="K726" s="19" t="str">
        <f t="shared" si="232"/>
        <v/>
      </c>
      <c r="L726" s="19">
        <f t="shared" ref="L726:L789" si="242">IF(ISERROR(SEARCH($B$2,M726)),10000,IF(SEARCH($B$2,M726)=1,SEARCH($B$2,M726)+ROW()/100000,10000))</f>
        <v>10000</v>
      </c>
      <c r="M726" s="22" t="str">
        <f>TRIM(Data!$N723)</f>
        <v>Crinoline</v>
      </c>
      <c r="N726" s="22" t="str">
        <f>TRIM(Data!$A723)</f>
        <v>Crinoline (R)</v>
      </c>
      <c r="O726" s="23">
        <f>IF(Data!$B723=0,"",Data!$B723)</f>
        <v>1985</v>
      </c>
      <c r="P726" s="19" t="str">
        <f>IF(Data!$C723=0,"",Data!$C723)</f>
        <v>1</v>
      </c>
      <c r="Q726" s="23" t="str">
        <f>IF($M726="","",Data!$E723)</f>
        <v>L-VL</v>
      </c>
      <c r="R726" s="23" t="str">
        <f t="shared" si="233"/>
        <v>L</v>
      </c>
      <c r="S726" s="23" t="str">
        <f t="shared" si="234"/>
        <v>L</v>
      </c>
      <c r="T726" s="19" t="str">
        <f>IF(Data!$F723=0,"",Data!$F723)</f>
        <v/>
      </c>
      <c r="U726" s="19" t="str">
        <f>IF(Data!$G723=0,"",Data!$G723)</f>
        <v/>
      </c>
      <c r="V726" s="19" t="str">
        <f>IF(Data!$D723=0,"",Data!$D723)</f>
        <v/>
      </c>
      <c r="W726" s="19" t="str">
        <f>Data!$H723</f>
        <v>Reticulata</v>
      </c>
      <c r="Y726" s="41" t="e">
        <f t="shared" si="229"/>
        <v>#REF!</v>
      </c>
      <c r="Z726" s="8">
        <f t="shared" si="235"/>
        <v>10000</v>
      </c>
      <c r="AA726" s="8" t="str">
        <f t="shared" si="236"/>
        <v>Crinoline</v>
      </c>
      <c r="AB726" s="8" t="str">
        <f t="shared" si="237"/>
        <v>L</v>
      </c>
      <c r="AC726" s="8" t="str">
        <f t="shared" si="238"/>
        <v/>
      </c>
      <c r="AD726" s="8" t="str">
        <f t="shared" ref="AD726:AD789" si="243">U726</f>
        <v/>
      </c>
      <c r="AE726" s="8" t="str">
        <f t="shared" si="239"/>
        <v/>
      </c>
      <c r="AF726" s="5">
        <f t="shared" si="240"/>
        <v>1985</v>
      </c>
      <c r="AG726" s="46">
        <v>723</v>
      </c>
      <c r="AH726" s="47" t="str">
        <f t="shared" si="230"/>
        <v/>
      </c>
      <c r="AI726" s="48" t="str">
        <f t="shared" si="231"/>
        <v/>
      </c>
      <c r="AK726" s="22" t="e">
        <f>TRIM(#REF!)</f>
        <v>#REF!</v>
      </c>
      <c r="AL726" s="23" t="e">
        <f>IF(#REF!=0,"",#REF!)</f>
        <v>#REF!</v>
      </c>
      <c r="AM726" s="19" t="e">
        <f>IF(#REF!=0,"",#REF!)</f>
        <v>#REF!</v>
      </c>
      <c r="AN726" s="23" t="e">
        <f>IF($AK726="","",#REF!)</f>
        <v>#REF!</v>
      </c>
      <c r="AO726" s="23" t="e">
        <f t="shared" si="241"/>
        <v>#REF!</v>
      </c>
      <c r="AP726" s="19" t="e">
        <f>IF(#REF!=0,"",#REF!)</f>
        <v>#REF!</v>
      </c>
      <c r="AQ726" s="19" t="e">
        <f>IF(#REF!=0,"",#REF!)</f>
        <v>#REF!</v>
      </c>
      <c r="AR726" s="19" t="e">
        <f>IF(#REF!=0,"",#REF!)</f>
        <v>#REF!</v>
      </c>
      <c r="AS726" s="19" t="e">
        <f>#REF!</f>
        <v>#REF!</v>
      </c>
    </row>
    <row r="727" spans="4:45" ht="19.5" thickTop="1" thickBot="1" x14ac:dyDescent="0.25">
      <c r="D727" s="1" t="str">
        <f t="shared" si="227"/>
        <v/>
      </c>
      <c r="E727" s="1" t="str">
        <f t="shared" si="228"/>
        <v/>
      </c>
      <c r="K727" s="19" t="str">
        <f t="shared" si="232"/>
        <v/>
      </c>
      <c r="L727" s="19">
        <f t="shared" si="242"/>
        <v>10000</v>
      </c>
      <c r="M727" s="22" t="str">
        <f>TRIM(Data!$N724)</f>
        <v>Crusselle</v>
      </c>
      <c r="N727" s="22" t="str">
        <f>TRIM(Data!$A724)</f>
        <v>Crusselle</v>
      </c>
      <c r="O727" s="23">
        <f>IF(Data!$B724=0,"",Data!$B724)</f>
        <v>1957</v>
      </c>
      <c r="P727" s="19" t="str">
        <f>IF(Data!$C724=0,"",Data!$C724)</f>
        <v>1</v>
      </c>
      <c r="Q727" s="23" t="str">
        <f>IF($M727="","",Data!$E724)</f>
        <v>M</v>
      </c>
      <c r="R727" s="23" t="str">
        <f t="shared" si="233"/>
        <v>M</v>
      </c>
      <c r="S727" s="23" t="str">
        <f t="shared" si="234"/>
        <v>M</v>
      </c>
      <c r="T727" s="19" t="str">
        <f>IF(Data!$F724=0,"",Data!$F724)</f>
        <v/>
      </c>
      <c r="U727" s="19" t="str">
        <f>IF(Data!$G724=0,"",Data!$G724)</f>
        <v/>
      </c>
      <c r="V727" s="19" t="str">
        <f>IF(Data!$D724=0,"",Data!$D724)</f>
        <v/>
      </c>
      <c r="W727" s="19" t="str">
        <f>Data!$H724</f>
        <v>Japonica</v>
      </c>
      <c r="Y727" s="41" t="e">
        <f t="shared" si="229"/>
        <v>#REF!</v>
      </c>
      <c r="Z727" s="8">
        <f t="shared" si="235"/>
        <v>10000</v>
      </c>
      <c r="AA727" s="8" t="str">
        <f t="shared" si="236"/>
        <v>Crusselle</v>
      </c>
      <c r="AB727" s="8" t="str">
        <f t="shared" si="237"/>
        <v>M</v>
      </c>
      <c r="AC727" s="8" t="str">
        <f t="shared" si="238"/>
        <v/>
      </c>
      <c r="AD727" s="8" t="str">
        <f t="shared" si="243"/>
        <v/>
      </c>
      <c r="AE727" s="8" t="str">
        <f t="shared" si="239"/>
        <v/>
      </c>
      <c r="AF727" s="5">
        <f t="shared" si="240"/>
        <v>1957</v>
      </c>
      <c r="AG727" s="46">
        <v>724</v>
      </c>
      <c r="AH727" s="47" t="str">
        <f t="shared" si="230"/>
        <v/>
      </c>
      <c r="AI727" s="48" t="str">
        <f t="shared" si="231"/>
        <v/>
      </c>
      <c r="AK727" s="22" t="e">
        <f>TRIM(#REF!)</f>
        <v>#REF!</v>
      </c>
      <c r="AL727" s="23" t="e">
        <f>IF(#REF!=0,"",#REF!)</f>
        <v>#REF!</v>
      </c>
      <c r="AM727" s="19" t="e">
        <f>IF(#REF!=0,"",#REF!)</f>
        <v>#REF!</v>
      </c>
      <c r="AN727" s="23" t="e">
        <f>IF($AK727="","",#REF!)</f>
        <v>#REF!</v>
      </c>
      <c r="AO727" s="23" t="e">
        <f t="shared" si="241"/>
        <v>#REF!</v>
      </c>
      <c r="AP727" s="19" t="e">
        <f>IF(#REF!=0,"",#REF!)</f>
        <v>#REF!</v>
      </c>
      <c r="AQ727" s="19" t="e">
        <f>IF(#REF!=0,"",#REF!)</f>
        <v>#REF!</v>
      </c>
      <c r="AR727" s="19" t="e">
        <f>IF(#REF!=0,"",#REF!)</f>
        <v>#REF!</v>
      </c>
      <c r="AS727" s="19" t="e">
        <f>#REF!</f>
        <v>#REF!</v>
      </c>
    </row>
    <row r="728" spans="4:45" ht="19.5" thickTop="1" thickBot="1" x14ac:dyDescent="0.25">
      <c r="D728" s="1" t="str">
        <f t="shared" si="227"/>
        <v/>
      </c>
      <c r="E728" s="1" t="str">
        <f t="shared" si="228"/>
        <v/>
      </c>
      <c r="K728" s="19" t="str">
        <f t="shared" si="232"/>
        <v/>
      </c>
      <c r="L728" s="19">
        <f t="shared" si="242"/>
        <v>10000</v>
      </c>
      <c r="M728" s="22" t="str">
        <f>TRIM(Data!$N725)</f>
        <v>Crystal City</v>
      </c>
      <c r="N728" s="22" t="str">
        <f>TRIM(Data!$A725)</f>
        <v>Crystal City (R)</v>
      </c>
      <c r="O728" s="23">
        <f>IF(Data!$B725=0,"",Data!$B725)</f>
        <v>1974</v>
      </c>
      <c r="P728" s="19" t="str">
        <f>IF(Data!$C725=0,"",Data!$C725)</f>
        <v>1</v>
      </c>
      <c r="Q728" s="23" t="str">
        <f>IF($M728="","",Data!$E725)</f>
        <v>L-VL</v>
      </c>
      <c r="R728" s="23" t="str">
        <f t="shared" si="233"/>
        <v>L</v>
      </c>
      <c r="S728" s="23" t="str">
        <f t="shared" si="234"/>
        <v>L</v>
      </c>
      <c r="T728" s="19" t="str">
        <f>IF(Data!$F725=0,"",Data!$F725)</f>
        <v/>
      </c>
      <c r="U728" s="19" t="str">
        <f>IF(Data!$G725=0,"",Data!$G725)</f>
        <v/>
      </c>
      <c r="V728" s="19" t="str">
        <f>IF(Data!$D725=0,"",Data!$D725)</f>
        <v/>
      </c>
      <c r="W728" s="19" t="str">
        <f>Data!$H725</f>
        <v>Reticulata</v>
      </c>
      <c r="Y728" s="41" t="e">
        <f t="shared" si="229"/>
        <v>#REF!</v>
      </c>
      <c r="Z728" s="8">
        <f t="shared" si="235"/>
        <v>10000</v>
      </c>
      <c r="AA728" s="8" t="str">
        <f t="shared" si="236"/>
        <v>Crystal City</v>
      </c>
      <c r="AB728" s="8" t="str">
        <f t="shared" si="237"/>
        <v>L</v>
      </c>
      <c r="AC728" s="8" t="str">
        <f t="shared" si="238"/>
        <v/>
      </c>
      <c r="AD728" s="8" t="str">
        <f t="shared" si="243"/>
        <v/>
      </c>
      <c r="AE728" s="8" t="str">
        <f t="shared" si="239"/>
        <v/>
      </c>
      <c r="AF728" s="5">
        <f t="shared" si="240"/>
        <v>1974</v>
      </c>
      <c r="AG728" s="46">
        <v>725</v>
      </c>
      <c r="AH728" s="47" t="str">
        <f t="shared" si="230"/>
        <v/>
      </c>
      <c r="AI728" s="48" t="str">
        <f t="shared" si="231"/>
        <v/>
      </c>
      <c r="AK728" s="22" t="e">
        <f>TRIM(#REF!)</f>
        <v>#REF!</v>
      </c>
      <c r="AL728" s="23" t="e">
        <f>IF(#REF!=0,"",#REF!)</f>
        <v>#REF!</v>
      </c>
      <c r="AM728" s="19" t="e">
        <f>IF(#REF!=0,"",#REF!)</f>
        <v>#REF!</v>
      </c>
      <c r="AN728" s="23" t="e">
        <f>IF($AK728="","",#REF!)</f>
        <v>#REF!</v>
      </c>
      <c r="AO728" s="23" t="e">
        <f t="shared" si="241"/>
        <v>#REF!</v>
      </c>
      <c r="AP728" s="19" t="e">
        <f>IF(#REF!=0,"",#REF!)</f>
        <v>#REF!</v>
      </c>
      <c r="AQ728" s="19" t="e">
        <f>IF(#REF!=0,"",#REF!)</f>
        <v>#REF!</v>
      </c>
      <c r="AR728" s="19" t="e">
        <f>IF(#REF!=0,"",#REF!)</f>
        <v>#REF!</v>
      </c>
      <c r="AS728" s="19" t="e">
        <f>#REF!</f>
        <v>#REF!</v>
      </c>
    </row>
    <row r="729" spans="4:45" ht="19.5" thickTop="1" thickBot="1" x14ac:dyDescent="0.25">
      <c r="D729" s="1" t="str">
        <f t="shared" si="227"/>
        <v/>
      </c>
      <c r="E729" s="1" t="str">
        <f t="shared" si="228"/>
        <v/>
      </c>
      <c r="K729" s="19" t="str">
        <f t="shared" si="232"/>
        <v/>
      </c>
      <c r="L729" s="19">
        <f t="shared" si="242"/>
        <v>10000</v>
      </c>
      <c r="M729" s="22" t="str">
        <f>TRIM(Data!$N726)</f>
        <v>Crystal Lake (See Colonial Lady)</v>
      </c>
      <c r="N729" s="22" t="str">
        <f>TRIM(Data!$A726)</f>
        <v>Crystal Lake (See Colonial Lady)</v>
      </c>
      <c r="O729" s="23">
        <f>IF(Data!$B726=0,"",Data!$B726)</f>
        <v>1938</v>
      </c>
      <c r="P729" s="19" t="str">
        <f>IF(Data!$C726=0,"",Data!$C726)</f>
        <v/>
      </c>
      <c r="Q729" s="23" t="str">
        <f>IF($M729="","",Data!$E726)</f>
        <v>M</v>
      </c>
      <c r="R729" s="23" t="str">
        <f t="shared" si="233"/>
        <v>M</v>
      </c>
      <c r="S729" s="23" t="str">
        <f t="shared" si="234"/>
        <v>M</v>
      </c>
      <c r="T729" s="19" t="str">
        <f>IF(Data!$F726=0,"",Data!$F726)</f>
        <v/>
      </c>
      <c r="U729" s="19" t="str">
        <f>IF(Data!$G726=0,"",Data!$G726)</f>
        <v/>
      </c>
      <c r="V729" s="19" t="str">
        <f>IF(Data!$D726=0,"",Data!$D726)</f>
        <v/>
      </c>
      <c r="W729" s="19" t="str">
        <f>Data!$H726</f>
        <v>Japonica</v>
      </c>
      <c r="Y729" s="41" t="e">
        <f t="shared" si="229"/>
        <v>#REF!</v>
      </c>
      <c r="Z729" s="8">
        <f t="shared" si="235"/>
        <v>10000</v>
      </c>
      <c r="AA729" s="8" t="str">
        <f t="shared" si="236"/>
        <v>Crystal Lake (See Colonial Lady)</v>
      </c>
      <c r="AB729" s="8" t="str">
        <f t="shared" si="237"/>
        <v>M</v>
      </c>
      <c r="AC729" s="8" t="str">
        <f t="shared" si="238"/>
        <v/>
      </c>
      <c r="AD729" s="8" t="str">
        <f t="shared" si="243"/>
        <v/>
      </c>
      <c r="AE729" s="8" t="str">
        <f t="shared" si="239"/>
        <v/>
      </c>
      <c r="AF729" s="5">
        <f t="shared" si="240"/>
        <v>1938</v>
      </c>
      <c r="AG729" s="46">
        <v>726</v>
      </c>
      <c r="AH729" s="47" t="str">
        <f t="shared" si="230"/>
        <v/>
      </c>
      <c r="AI729" s="48" t="str">
        <f t="shared" si="231"/>
        <v/>
      </c>
      <c r="AK729" s="22" t="e">
        <f>TRIM(#REF!)</f>
        <v>#REF!</v>
      </c>
      <c r="AL729" s="23" t="e">
        <f>IF(#REF!=0,"",#REF!)</f>
        <v>#REF!</v>
      </c>
      <c r="AM729" s="19" t="e">
        <f>IF(#REF!=0,"",#REF!)</f>
        <v>#REF!</v>
      </c>
      <c r="AN729" s="23" t="e">
        <f>IF($AK729="","",#REF!)</f>
        <v>#REF!</v>
      </c>
      <c r="AO729" s="23" t="e">
        <f t="shared" si="241"/>
        <v>#REF!</v>
      </c>
      <c r="AP729" s="19" t="e">
        <f>IF(#REF!=0,"",#REF!)</f>
        <v>#REF!</v>
      </c>
      <c r="AQ729" s="19" t="e">
        <f>IF(#REF!=0,"",#REF!)</f>
        <v>#REF!</v>
      </c>
      <c r="AR729" s="19" t="e">
        <f>IF(#REF!=0,"",#REF!)</f>
        <v>#REF!</v>
      </c>
      <c r="AS729" s="19" t="e">
        <f>#REF!</f>
        <v>#REF!</v>
      </c>
    </row>
    <row r="730" spans="4:45" ht="19.5" thickTop="1" thickBot="1" x14ac:dyDescent="0.25">
      <c r="D730" s="1" t="str">
        <f t="shared" si="227"/>
        <v/>
      </c>
      <c r="E730" s="1" t="str">
        <f t="shared" si="228"/>
        <v/>
      </c>
      <c r="K730" s="19" t="str">
        <f t="shared" si="232"/>
        <v/>
      </c>
      <c r="L730" s="19">
        <f t="shared" si="242"/>
        <v>10000</v>
      </c>
      <c r="M730" s="22" t="str">
        <f>TRIM(Data!$N727)</f>
        <v>Cullen W. Coates</v>
      </c>
      <c r="N730" s="22" t="str">
        <f>TRIM(Data!$A727)</f>
        <v>Cullen W. Coates (R)</v>
      </c>
      <c r="O730" s="23">
        <f>IF(Data!$B727=0,"",Data!$B727)</f>
        <v>1999</v>
      </c>
      <c r="P730" s="19" t="str">
        <f>IF(Data!$C727=0,"",Data!$C727)</f>
        <v>1</v>
      </c>
      <c r="Q730" s="23" t="str">
        <f>IF($M730="","",Data!$E727)</f>
        <v>L</v>
      </c>
      <c r="R730" s="23" t="str">
        <f t="shared" si="233"/>
        <v>L</v>
      </c>
      <c r="S730" s="23" t="str">
        <f t="shared" si="234"/>
        <v>L</v>
      </c>
      <c r="T730" s="19" t="str">
        <f>IF(Data!$F727=0,"",Data!$F727)</f>
        <v/>
      </c>
      <c r="U730" s="19" t="str">
        <f>IF(Data!$G727=0,"",Data!$G727)</f>
        <v/>
      </c>
      <c r="V730" s="19" t="str">
        <f>IF(Data!$D727=0,"",Data!$D727)</f>
        <v/>
      </c>
      <c r="W730" s="19" t="str">
        <f>Data!$H727</f>
        <v>Reticulata</v>
      </c>
      <c r="Y730" s="41" t="e">
        <f t="shared" si="229"/>
        <v>#REF!</v>
      </c>
      <c r="Z730" s="8">
        <f t="shared" si="235"/>
        <v>10000</v>
      </c>
      <c r="AA730" s="8" t="str">
        <f t="shared" si="236"/>
        <v>Cullen W. Coates</v>
      </c>
      <c r="AB730" s="8" t="str">
        <f t="shared" si="237"/>
        <v>L</v>
      </c>
      <c r="AC730" s="8" t="str">
        <f t="shared" si="238"/>
        <v/>
      </c>
      <c r="AD730" s="8" t="str">
        <f t="shared" si="243"/>
        <v/>
      </c>
      <c r="AE730" s="8" t="str">
        <f t="shared" si="239"/>
        <v/>
      </c>
      <c r="AF730" s="5">
        <f t="shared" si="240"/>
        <v>1999</v>
      </c>
      <c r="AG730" s="46">
        <v>727</v>
      </c>
      <c r="AH730" s="47" t="str">
        <f t="shared" si="230"/>
        <v/>
      </c>
      <c r="AI730" s="48" t="str">
        <f t="shared" si="231"/>
        <v/>
      </c>
      <c r="AK730" s="22" t="e">
        <f>TRIM(#REF!)</f>
        <v>#REF!</v>
      </c>
      <c r="AL730" s="23" t="e">
        <f>IF(#REF!=0,"",#REF!)</f>
        <v>#REF!</v>
      </c>
      <c r="AM730" s="19" t="e">
        <f>IF(#REF!=0,"",#REF!)</f>
        <v>#REF!</v>
      </c>
      <c r="AN730" s="23" t="e">
        <f>IF($AK730="","",#REF!)</f>
        <v>#REF!</v>
      </c>
      <c r="AO730" s="23" t="e">
        <f t="shared" si="241"/>
        <v>#REF!</v>
      </c>
      <c r="AP730" s="19" t="e">
        <f>IF(#REF!=0,"",#REF!)</f>
        <v>#REF!</v>
      </c>
      <c r="AQ730" s="19" t="e">
        <f>IF(#REF!=0,"",#REF!)</f>
        <v>#REF!</v>
      </c>
      <c r="AR730" s="19" t="e">
        <f>IF(#REF!=0,"",#REF!)</f>
        <v>#REF!</v>
      </c>
      <c r="AS730" s="19" t="e">
        <f>#REF!</f>
        <v>#REF!</v>
      </c>
    </row>
    <row r="731" spans="4:45" ht="19.5" thickTop="1" thickBot="1" x14ac:dyDescent="0.25">
      <c r="D731" s="1" t="str">
        <f t="shared" si="227"/>
        <v/>
      </c>
      <c r="E731" s="1" t="str">
        <f t="shared" si="228"/>
        <v/>
      </c>
      <c r="K731" s="19" t="str">
        <f t="shared" si="232"/>
        <v/>
      </c>
      <c r="L731" s="19">
        <f t="shared" si="242"/>
        <v>10000</v>
      </c>
      <c r="M731" s="22" t="str">
        <f>TRIM(Data!$N728)</f>
        <v>Cup of Beauty [United States]</v>
      </c>
      <c r="N731" s="22" t="str">
        <f>TRIM(Data!$A728)</f>
        <v>Cup of Beauty [United States]</v>
      </c>
      <c r="O731" s="23">
        <f>IF(Data!$B728=0,"",Data!$B728)</f>
        <v>1850</v>
      </c>
      <c r="P731" s="19" t="str">
        <f>IF(Data!$C728=0,"",Data!$C728)</f>
        <v>1</v>
      </c>
      <c r="Q731" s="23" t="str">
        <f>IF($M731="","",Data!$E728)</f>
        <v>L</v>
      </c>
      <c r="R731" s="23" t="str">
        <f t="shared" si="233"/>
        <v>L</v>
      </c>
      <c r="S731" s="23" t="str">
        <f t="shared" si="234"/>
        <v>L</v>
      </c>
      <c r="T731" s="19" t="str">
        <f>IF(Data!$F728=0,"",Data!$F728)</f>
        <v/>
      </c>
      <c r="U731" s="19" t="str">
        <f>IF(Data!$G728=0,"",Data!$G728)</f>
        <v>FD</v>
      </c>
      <c r="V731" s="19" t="str">
        <f>IF(Data!$D728=0,"",Data!$D728)</f>
        <v>ANTIQUE</v>
      </c>
      <c r="W731" s="19" t="str">
        <f>Data!$H728</f>
        <v>Japonica</v>
      </c>
      <c r="Y731" s="41" t="e">
        <f t="shared" si="229"/>
        <v>#REF!</v>
      </c>
      <c r="Z731" s="8">
        <f t="shared" si="235"/>
        <v>731</v>
      </c>
      <c r="AA731" s="8" t="str">
        <f t="shared" si="236"/>
        <v>Cup of Beauty [United States]</v>
      </c>
      <c r="AB731" s="8" t="str">
        <f t="shared" si="237"/>
        <v>L</v>
      </c>
      <c r="AC731" s="8" t="str">
        <f t="shared" si="238"/>
        <v/>
      </c>
      <c r="AD731" s="8" t="str">
        <f t="shared" si="243"/>
        <v>FD</v>
      </c>
      <c r="AE731" s="8" t="str">
        <f t="shared" si="239"/>
        <v>ANTIQUE</v>
      </c>
      <c r="AF731" s="5">
        <f t="shared" si="240"/>
        <v>1850</v>
      </c>
      <c r="AG731" s="46">
        <v>728</v>
      </c>
      <c r="AH731" s="47" t="str">
        <f t="shared" si="230"/>
        <v/>
      </c>
      <c r="AI731" s="48" t="str">
        <f t="shared" si="231"/>
        <v/>
      </c>
      <c r="AK731" s="22" t="e">
        <f>TRIM(#REF!)</f>
        <v>#REF!</v>
      </c>
      <c r="AL731" s="23" t="e">
        <f>IF(#REF!=0,"",#REF!)</f>
        <v>#REF!</v>
      </c>
      <c r="AM731" s="19" t="e">
        <f>IF(#REF!=0,"",#REF!)</f>
        <v>#REF!</v>
      </c>
      <c r="AN731" s="23" t="e">
        <f>IF($AK731="","",#REF!)</f>
        <v>#REF!</v>
      </c>
      <c r="AO731" s="23" t="e">
        <f t="shared" si="241"/>
        <v>#REF!</v>
      </c>
      <c r="AP731" s="19" t="e">
        <f>IF(#REF!=0,"",#REF!)</f>
        <v>#REF!</v>
      </c>
      <c r="AQ731" s="19" t="e">
        <f>IF(#REF!=0,"",#REF!)</f>
        <v>#REF!</v>
      </c>
      <c r="AR731" s="19" t="e">
        <f>IF(#REF!=0,"",#REF!)</f>
        <v>#REF!</v>
      </c>
      <c r="AS731" s="19" t="e">
        <f>#REF!</f>
        <v>#REF!</v>
      </c>
    </row>
    <row r="732" spans="4:45" ht="19.5" thickTop="1" thickBot="1" x14ac:dyDescent="0.25">
      <c r="D732" s="1" t="str">
        <f t="shared" si="227"/>
        <v/>
      </c>
      <c r="E732" s="1" t="str">
        <f t="shared" si="228"/>
        <v/>
      </c>
      <c r="K732" s="19" t="str">
        <f t="shared" si="232"/>
        <v/>
      </c>
      <c r="L732" s="19">
        <f t="shared" si="242"/>
        <v>10000</v>
      </c>
      <c r="M732" s="22" t="str">
        <f>TRIM(Data!$N729)</f>
        <v>Cup of Crème</v>
      </c>
      <c r="N732" s="22" t="str">
        <f>TRIM(Data!$A729)</f>
        <v>Cup of Crème</v>
      </c>
      <c r="O732" s="23">
        <f>IF(Data!$B729=0,"",Data!$B729)</f>
        <v>2020</v>
      </c>
      <c r="P732" s="19" t="str">
        <f>IF(Data!$C729=0,"",Data!$C729)</f>
        <v/>
      </c>
      <c r="Q732" s="23" t="str">
        <f>IF($M732="","",Data!$E729)</f>
        <v>S</v>
      </c>
      <c r="R732" s="23" t="str">
        <f t="shared" si="233"/>
        <v>S</v>
      </c>
      <c r="S732" s="23" t="str">
        <f t="shared" si="234"/>
        <v>S</v>
      </c>
      <c r="T732" s="19" t="str">
        <f>IF(Data!$F729=0,"",Data!$F729)</f>
        <v/>
      </c>
      <c r="U732" s="19" t="str">
        <f>IF(Data!$G729=0,"",Data!$G729)</f>
        <v/>
      </c>
      <c r="V732" s="19" t="str">
        <f>IF(Data!$D729=0,"",Data!$D729)</f>
        <v/>
      </c>
      <c r="W732" s="19" t="str">
        <f>Data!$H729</f>
        <v>Japonica</v>
      </c>
      <c r="Y732" s="41" t="e">
        <f t="shared" si="229"/>
        <v>#REF!</v>
      </c>
      <c r="Z732" s="8">
        <f t="shared" si="235"/>
        <v>10000</v>
      </c>
      <c r="AA732" s="8" t="str">
        <f t="shared" si="236"/>
        <v>Cup of Crème</v>
      </c>
      <c r="AB732" s="8" t="str">
        <f t="shared" si="237"/>
        <v>S</v>
      </c>
      <c r="AC732" s="8" t="str">
        <f t="shared" si="238"/>
        <v/>
      </c>
      <c r="AD732" s="8" t="str">
        <f t="shared" si="243"/>
        <v/>
      </c>
      <c r="AE732" s="8" t="str">
        <f t="shared" si="239"/>
        <v/>
      </c>
      <c r="AF732" s="5">
        <f t="shared" si="240"/>
        <v>2020</v>
      </c>
      <c r="AG732" s="46">
        <v>729</v>
      </c>
      <c r="AH732" s="47" t="str">
        <f t="shared" si="230"/>
        <v/>
      </c>
      <c r="AI732" s="48" t="str">
        <f t="shared" si="231"/>
        <v/>
      </c>
      <c r="AK732" s="22" t="e">
        <f>TRIM(#REF!)</f>
        <v>#REF!</v>
      </c>
      <c r="AL732" s="23" t="e">
        <f>IF(#REF!=0,"",#REF!)</f>
        <v>#REF!</v>
      </c>
      <c r="AM732" s="19" t="e">
        <f>IF(#REF!=0,"",#REF!)</f>
        <v>#REF!</v>
      </c>
      <c r="AN732" s="23" t="e">
        <f>IF($AK732="","",#REF!)</f>
        <v>#REF!</v>
      </c>
      <c r="AO732" s="23" t="e">
        <f t="shared" si="241"/>
        <v>#REF!</v>
      </c>
      <c r="AP732" s="19" t="e">
        <f>IF(#REF!=0,"",#REF!)</f>
        <v>#REF!</v>
      </c>
      <c r="AQ732" s="19" t="e">
        <f>IF(#REF!=0,"",#REF!)</f>
        <v>#REF!</v>
      </c>
      <c r="AR732" s="19" t="e">
        <f>IF(#REF!=0,"",#REF!)</f>
        <v>#REF!</v>
      </c>
      <c r="AS732" s="19" t="e">
        <f>#REF!</f>
        <v>#REF!</v>
      </c>
    </row>
    <row r="733" spans="4:45" ht="19.5" thickTop="1" thickBot="1" x14ac:dyDescent="0.25">
      <c r="D733" s="1" t="str">
        <f t="shared" si="227"/>
        <v/>
      </c>
      <c r="E733" s="1" t="str">
        <f t="shared" si="228"/>
        <v/>
      </c>
      <c r="K733" s="19" t="str">
        <f t="shared" si="232"/>
        <v/>
      </c>
      <c r="L733" s="19">
        <f t="shared" si="242"/>
        <v>10000</v>
      </c>
      <c r="M733" s="22" t="str">
        <f>TRIM(Data!$N730)</f>
        <v>Cupcake</v>
      </c>
      <c r="N733" s="22" t="str">
        <f>TRIM(Data!$A730)</f>
        <v>Cupcake (H)</v>
      </c>
      <c r="O733" s="23">
        <f>IF(Data!$B730=0,"",Data!$B730)</f>
        <v>2006</v>
      </c>
      <c r="P733" s="19" t="str">
        <f>IF(Data!$C730=0,"",Data!$C730)</f>
        <v>1</v>
      </c>
      <c r="Q733" s="23" t="str">
        <f>IF($M733="","",Data!$E730)</f>
        <v>S</v>
      </c>
      <c r="R733" s="23" t="str">
        <f t="shared" si="233"/>
        <v>S</v>
      </c>
      <c r="S733" s="23" t="str">
        <f t="shared" si="234"/>
        <v>S</v>
      </c>
      <c r="T733" s="19" t="str">
        <f>IF(Data!$F730=0,"",Data!$F730)</f>
        <v/>
      </c>
      <c r="U733" s="19" t="str">
        <f>IF(Data!$G730=0,"",Data!$G730)</f>
        <v/>
      </c>
      <c r="V733" s="19" t="str">
        <f>IF(Data!$D730=0,"",Data!$D730)</f>
        <v/>
      </c>
      <c r="W733" s="19" t="str">
        <f>Data!$H730</f>
        <v>NRH</v>
      </c>
      <c r="Y733" s="41" t="e">
        <f t="shared" si="229"/>
        <v>#REF!</v>
      </c>
      <c r="Z733" s="8">
        <f t="shared" si="235"/>
        <v>10000</v>
      </c>
      <c r="AA733" s="8" t="str">
        <f t="shared" si="236"/>
        <v>Cupcake</v>
      </c>
      <c r="AB733" s="8" t="str">
        <f t="shared" si="237"/>
        <v>S</v>
      </c>
      <c r="AC733" s="8" t="str">
        <f t="shared" si="238"/>
        <v/>
      </c>
      <c r="AD733" s="8" t="str">
        <f t="shared" si="243"/>
        <v/>
      </c>
      <c r="AE733" s="8" t="str">
        <f t="shared" si="239"/>
        <v/>
      </c>
      <c r="AF733" s="5">
        <f t="shared" si="240"/>
        <v>2006</v>
      </c>
      <c r="AG733" s="46">
        <v>730</v>
      </c>
      <c r="AH733" s="47" t="str">
        <f t="shared" si="230"/>
        <v/>
      </c>
      <c r="AI733" s="48" t="str">
        <f t="shared" si="231"/>
        <v/>
      </c>
      <c r="AK733" s="22" t="e">
        <f>TRIM(#REF!)</f>
        <v>#REF!</v>
      </c>
      <c r="AL733" s="23" t="e">
        <f>IF(#REF!=0,"",#REF!)</f>
        <v>#REF!</v>
      </c>
      <c r="AM733" s="19" t="e">
        <f>IF(#REF!=0,"",#REF!)</f>
        <v>#REF!</v>
      </c>
      <c r="AN733" s="23" t="e">
        <f>IF($AK733="","",#REF!)</f>
        <v>#REF!</v>
      </c>
      <c r="AO733" s="23" t="e">
        <f t="shared" si="241"/>
        <v>#REF!</v>
      </c>
      <c r="AP733" s="19" t="e">
        <f>IF(#REF!=0,"",#REF!)</f>
        <v>#REF!</v>
      </c>
      <c r="AQ733" s="19" t="e">
        <f>IF(#REF!=0,"",#REF!)</f>
        <v>#REF!</v>
      </c>
      <c r="AR733" s="19" t="e">
        <f>IF(#REF!=0,"",#REF!)</f>
        <v>#REF!</v>
      </c>
      <c r="AS733" s="19" t="e">
        <f>#REF!</f>
        <v>#REF!</v>
      </c>
    </row>
    <row r="734" spans="4:45" ht="19.5" thickTop="1" thickBot="1" x14ac:dyDescent="0.25">
      <c r="D734" s="1" t="str">
        <f t="shared" si="227"/>
        <v/>
      </c>
      <c r="E734" s="1" t="str">
        <f t="shared" si="228"/>
        <v/>
      </c>
      <c r="K734" s="19" t="str">
        <f t="shared" si="232"/>
        <v/>
      </c>
      <c r="L734" s="19">
        <f t="shared" si="242"/>
        <v>10000</v>
      </c>
      <c r="M734" s="22" t="str">
        <f>TRIM(Data!$N731)</f>
        <v>Curly Lady</v>
      </c>
      <c r="N734" s="22" t="str">
        <f>TRIM(Data!$A731)</f>
        <v>Curly Lady</v>
      </c>
      <c r="O734" s="23">
        <f>IF(Data!$B731=0,"",Data!$B731)</f>
        <v>2008</v>
      </c>
      <c r="P734" s="19" t="str">
        <f>IF(Data!$C731=0,"",Data!$C731)</f>
        <v/>
      </c>
      <c r="Q734" s="23" t="str">
        <f>IF($M734="","",Data!$E731)</f>
        <v>M</v>
      </c>
      <c r="R734" s="23" t="str">
        <f t="shared" si="233"/>
        <v>M</v>
      </c>
      <c r="S734" s="23" t="str">
        <f t="shared" si="234"/>
        <v>M</v>
      </c>
      <c r="T734" s="19" t="str">
        <f>IF(Data!$F731=0,"",Data!$F731)</f>
        <v/>
      </c>
      <c r="U734" s="19" t="str">
        <f>IF(Data!$G731=0,"",Data!$G731)</f>
        <v/>
      </c>
      <c r="V734" s="19" t="str">
        <f>IF(Data!$D731=0,"",Data!$D731)</f>
        <v/>
      </c>
      <c r="W734" s="19" t="str">
        <f>Data!$H731</f>
        <v>Japonica</v>
      </c>
      <c r="Y734" s="41" t="e">
        <f t="shared" si="229"/>
        <v>#REF!</v>
      </c>
      <c r="Z734" s="8">
        <f t="shared" si="235"/>
        <v>10000</v>
      </c>
      <c r="AA734" s="8" t="str">
        <f t="shared" si="236"/>
        <v>Curly Lady</v>
      </c>
      <c r="AB734" s="8" t="str">
        <f t="shared" si="237"/>
        <v>M</v>
      </c>
      <c r="AC734" s="8" t="str">
        <f t="shared" si="238"/>
        <v/>
      </c>
      <c r="AD734" s="8" t="str">
        <f t="shared" si="243"/>
        <v/>
      </c>
      <c r="AE734" s="8" t="str">
        <f t="shared" si="239"/>
        <v/>
      </c>
      <c r="AF734" s="5">
        <f t="shared" si="240"/>
        <v>2008</v>
      </c>
      <c r="AG734" s="46">
        <v>731</v>
      </c>
      <c r="AH734" s="47" t="str">
        <f t="shared" si="230"/>
        <v/>
      </c>
      <c r="AI734" s="48" t="str">
        <f t="shared" si="231"/>
        <v/>
      </c>
      <c r="AK734" s="22" t="e">
        <f>TRIM(#REF!)</f>
        <v>#REF!</v>
      </c>
      <c r="AL734" s="23" t="e">
        <f>IF(#REF!=0,"",#REF!)</f>
        <v>#REF!</v>
      </c>
      <c r="AM734" s="19" t="e">
        <f>IF(#REF!=0,"",#REF!)</f>
        <v>#REF!</v>
      </c>
      <c r="AN734" s="23" t="e">
        <f>IF($AK734="","",#REF!)</f>
        <v>#REF!</v>
      </c>
      <c r="AO734" s="23" t="e">
        <f t="shared" si="241"/>
        <v>#REF!</v>
      </c>
      <c r="AP734" s="19" t="e">
        <f>IF(#REF!=0,"",#REF!)</f>
        <v>#REF!</v>
      </c>
      <c r="AQ734" s="19" t="e">
        <f>IF(#REF!=0,"",#REF!)</f>
        <v>#REF!</v>
      </c>
      <c r="AR734" s="19" t="e">
        <f>IF(#REF!=0,"",#REF!)</f>
        <v>#REF!</v>
      </c>
      <c r="AS734" s="19" t="e">
        <f>#REF!</f>
        <v>#REF!</v>
      </c>
    </row>
    <row r="735" spans="4:45" ht="19.5" thickTop="1" thickBot="1" x14ac:dyDescent="0.25">
      <c r="D735" s="1" t="str">
        <f t="shared" si="227"/>
        <v/>
      </c>
      <c r="E735" s="1" t="str">
        <f t="shared" si="228"/>
        <v/>
      </c>
      <c r="K735" s="19" t="str">
        <f t="shared" si="232"/>
        <v/>
      </c>
      <c r="L735" s="19">
        <f t="shared" si="242"/>
        <v>10000</v>
      </c>
      <c r="M735" s="22" t="str">
        <f>TRIM(Data!$N732)</f>
        <v>Curtain Call</v>
      </c>
      <c r="N735" s="22" t="str">
        <f>TRIM(Data!$A732)</f>
        <v>Curtain Call (R)</v>
      </c>
      <c r="O735" s="23">
        <f>IF(Data!$B732=0,"",Data!$B732)</f>
        <v>1979</v>
      </c>
      <c r="P735" s="19" t="str">
        <f>IF(Data!$C732=0,"",Data!$C732)</f>
        <v>1</v>
      </c>
      <c r="Q735" s="23" t="str">
        <f>IF($M735="","",Data!$E732)</f>
        <v>VL</v>
      </c>
      <c r="R735" s="23" t="str">
        <f t="shared" si="233"/>
        <v>VL</v>
      </c>
      <c r="S735" s="23" t="str">
        <f t="shared" si="234"/>
        <v>VL</v>
      </c>
      <c r="T735" s="19" t="str">
        <f>IF(Data!$F732=0,"",Data!$F732)</f>
        <v/>
      </c>
      <c r="U735" s="19" t="str">
        <f>IF(Data!$G732=0,"",Data!$G732)</f>
        <v/>
      </c>
      <c r="V735" s="19" t="str">
        <f>IF(Data!$D732=0,"",Data!$D732)</f>
        <v/>
      </c>
      <c r="W735" s="19" t="str">
        <f>Data!$H732</f>
        <v>Reticulata</v>
      </c>
      <c r="Y735" s="41" t="e">
        <f t="shared" si="229"/>
        <v>#REF!</v>
      </c>
      <c r="Z735" s="8">
        <f t="shared" si="235"/>
        <v>10000</v>
      </c>
      <c r="AA735" s="8" t="str">
        <f t="shared" si="236"/>
        <v>Curtain Call</v>
      </c>
      <c r="AB735" s="8" t="str">
        <f t="shared" si="237"/>
        <v>VL</v>
      </c>
      <c r="AC735" s="8" t="str">
        <f t="shared" si="238"/>
        <v/>
      </c>
      <c r="AD735" s="8" t="str">
        <f t="shared" si="243"/>
        <v/>
      </c>
      <c r="AE735" s="8" t="str">
        <f t="shared" si="239"/>
        <v/>
      </c>
      <c r="AF735" s="5">
        <f t="shared" si="240"/>
        <v>1979</v>
      </c>
      <c r="AG735" s="46">
        <v>732</v>
      </c>
      <c r="AH735" s="47" t="str">
        <f t="shared" si="230"/>
        <v/>
      </c>
      <c r="AI735" s="48" t="str">
        <f t="shared" si="231"/>
        <v/>
      </c>
      <c r="AK735" s="22" t="e">
        <f>TRIM(#REF!)</f>
        <v>#REF!</v>
      </c>
      <c r="AL735" s="23" t="e">
        <f>IF(#REF!=0,"",#REF!)</f>
        <v>#REF!</v>
      </c>
      <c r="AM735" s="19" t="e">
        <f>IF(#REF!=0,"",#REF!)</f>
        <v>#REF!</v>
      </c>
      <c r="AN735" s="23" t="e">
        <f>IF($AK735="","",#REF!)</f>
        <v>#REF!</v>
      </c>
      <c r="AO735" s="23" t="e">
        <f t="shared" si="241"/>
        <v>#REF!</v>
      </c>
      <c r="AP735" s="19" t="e">
        <f>IF(#REF!=0,"",#REF!)</f>
        <v>#REF!</v>
      </c>
      <c r="AQ735" s="19" t="e">
        <f>IF(#REF!=0,"",#REF!)</f>
        <v>#REF!</v>
      </c>
      <c r="AR735" s="19" t="e">
        <f>IF(#REF!=0,"",#REF!)</f>
        <v>#REF!</v>
      </c>
      <c r="AS735" s="19" t="e">
        <f>#REF!</f>
        <v>#REF!</v>
      </c>
    </row>
    <row r="736" spans="4:45" ht="19.5" thickTop="1" thickBot="1" x14ac:dyDescent="0.25">
      <c r="D736" s="1" t="str">
        <f t="shared" si="227"/>
        <v/>
      </c>
      <c r="E736" s="1" t="str">
        <f t="shared" si="228"/>
        <v/>
      </c>
      <c r="K736" s="19" t="str">
        <f t="shared" si="232"/>
        <v/>
      </c>
      <c r="L736" s="19">
        <f t="shared" si="242"/>
        <v>10000</v>
      </c>
      <c r="M736" s="22" t="str">
        <f>TRIM(Data!$N733)</f>
        <v>Cutey Pie</v>
      </c>
      <c r="N736" s="22" t="str">
        <f>TRIM(Data!$A733)</f>
        <v>Cutey Pie</v>
      </c>
      <c r="O736" s="23">
        <f>IF(Data!$B733=0,"",Data!$B733)</f>
        <v>1975</v>
      </c>
      <c r="P736" s="19" t="str">
        <f>IF(Data!$C733=0,"",Data!$C733)</f>
        <v/>
      </c>
      <c r="Q736" s="23" t="str">
        <f>IF($M736="","",Data!$E733)</f>
        <v>Min</v>
      </c>
      <c r="R736" s="23" t="str">
        <f t="shared" si="233"/>
        <v>Min</v>
      </c>
      <c r="S736" s="23" t="str">
        <f t="shared" si="234"/>
        <v>Min</v>
      </c>
      <c r="T736" s="19" t="str">
        <f>IF(Data!$F733=0,"",Data!$F733)</f>
        <v/>
      </c>
      <c r="U736" s="19" t="str">
        <f>IF(Data!$G733=0,"",Data!$G733)</f>
        <v/>
      </c>
      <c r="V736" s="19" t="str">
        <f>IF(Data!$D733=0,"",Data!$D733)</f>
        <v/>
      </c>
      <c r="W736" s="19" t="str">
        <f>Data!$H733</f>
        <v>Japonica</v>
      </c>
      <c r="Y736" s="41" t="e">
        <f t="shared" si="229"/>
        <v>#REF!</v>
      </c>
      <c r="Z736" s="8">
        <f t="shared" si="235"/>
        <v>10000</v>
      </c>
      <c r="AA736" s="8" t="str">
        <f t="shared" si="236"/>
        <v>Cutey Pie</v>
      </c>
      <c r="AB736" s="8" t="str">
        <f t="shared" si="237"/>
        <v>Min</v>
      </c>
      <c r="AC736" s="8" t="str">
        <f t="shared" si="238"/>
        <v/>
      </c>
      <c r="AD736" s="8" t="str">
        <f t="shared" si="243"/>
        <v/>
      </c>
      <c r="AE736" s="8" t="str">
        <f t="shared" si="239"/>
        <v/>
      </c>
      <c r="AF736" s="5">
        <f t="shared" si="240"/>
        <v>1975</v>
      </c>
      <c r="AG736" s="46">
        <v>733</v>
      </c>
      <c r="AH736" s="47" t="str">
        <f t="shared" si="230"/>
        <v/>
      </c>
      <c r="AI736" s="48" t="str">
        <f t="shared" si="231"/>
        <v/>
      </c>
      <c r="AK736" s="22" t="e">
        <f>TRIM(#REF!)</f>
        <v>#REF!</v>
      </c>
      <c r="AL736" s="23" t="e">
        <f>IF(#REF!=0,"",#REF!)</f>
        <v>#REF!</v>
      </c>
      <c r="AM736" s="19" t="e">
        <f>IF(#REF!=0,"",#REF!)</f>
        <v>#REF!</v>
      </c>
      <c r="AN736" s="23" t="e">
        <f>IF($AK736="","",#REF!)</f>
        <v>#REF!</v>
      </c>
      <c r="AO736" s="23" t="e">
        <f t="shared" si="241"/>
        <v>#REF!</v>
      </c>
      <c r="AP736" s="19" t="e">
        <f>IF(#REF!=0,"",#REF!)</f>
        <v>#REF!</v>
      </c>
      <c r="AQ736" s="19" t="e">
        <f>IF(#REF!=0,"",#REF!)</f>
        <v>#REF!</v>
      </c>
      <c r="AR736" s="19" t="e">
        <f>IF(#REF!=0,"",#REF!)</f>
        <v>#REF!</v>
      </c>
      <c r="AS736" s="19" t="e">
        <f>#REF!</f>
        <v>#REF!</v>
      </c>
    </row>
    <row r="737" spans="4:45" ht="19.5" thickTop="1" thickBot="1" x14ac:dyDescent="0.25">
      <c r="D737" s="1" t="str">
        <f t="shared" si="227"/>
        <v/>
      </c>
      <c r="E737" s="1" t="str">
        <f t="shared" si="228"/>
        <v/>
      </c>
      <c r="K737" s="19" t="str">
        <f t="shared" si="232"/>
        <v/>
      </c>
      <c r="L737" s="19">
        <f t="shared" si="242"/>
        <v>10000</v>
      </c>
      <c r="M737" s="22" t="str">
        <f>TRIM(Data!$N734)</f>
        <v>Cutie Buttons</v>
      </c>
      <c r="N737" s="22" t="str">
        <f>TRIM(Data!$A734)</f>
        <v>Cutie Buttons</v>
      </c>
      <c r="O737" s="23">
        <f>IF(Data!$B734=0,"",Data!$B734)</f>
        <v>2016</v>
      </c>
      <c r="P737" s="19" t="str">
        <f>IF(Data!$C734=0,"",Data!$C734)</f>
        <v>1</v>
      </c>
      <c r="Q737" s="23" t="str">
        <f>IF($M737="","",Data!$E734)</f>
        <v>S</v>
      </c>
      <c r="R737" s="23" t="str">
        <f t="shared" si="233"/>
        <v>S</v>
      </c>
      <c r="S737" s="23" t="str">
        <f t="shared" si="234"/>
        <v>S</v>
      </c>
      <c r="T737" s="19" t="str">
        <f>IF(Data!$F734=0,"",Data!$F734)</f>
        <v>WHITE</v>
      </c>
      <c r="U737" s="19" t="str">
        <f>IF(Data!$G734=0,"",Data!$G734)</f>
        <v/>
      </c>
      <c r="V737" s="19" t="str">
        <f>IF(Data!$D734=0,"",Data!$D734)</f>
        <v/>
      </c>
      <c r="W737" s="19" t="str">
        <f>Data!$H734</f>
        <v>Japonica</v>
      </c>
      <c r="Y737" s="41" t="e">
        <f t="shared" si="229"/>
        <v>#REF!</v>
      </c>
      <c r="Z737" s="8">
        <f t="shared" si="235"/>
        <v>10000</v>
      </c>
      <c r="AA737" s="8" t="str">
        <f t="shared" si="236"/>
        <v>Cutie Buttons</v>
      </c>
      <c r="AB737" s="8" t="str">
        <f t="shared" si="237"/>
        <v>S</v>
      </c>
      <c r="AC737" s="8" t="str">
        <f t="shared" si="238"/>
        <v>WHITE</v>
      </c>
      <c r="AD737" s="8" t="str">
        <f t="shared" si="243"/>
        <v/>
      </c>
      <c r="AE737" s="8" t="str">
        <f t="shared" si="239"/>
        <v/>
      </c>
      <c r="AF737" s="5">
        <f t="shared" si="240"/>
        <v>2016</v>
      </c>
      <c r="AG737" s="46">
        <v>734</v>
      </c>
      <c r="AH737" s="47" t="str">
        <f t="shared" si="230"/>
        <v/>
      </c>
      <c r="AI737" s="48" t="str">
        <f t="shared" si="231"/>
        <v/>
      </c>
      <c r="AK737" s="22" t="e">
        <f>TRIM(#REF!)</f>
        <v>#REF!</v>
      </c>
      <c r="AL737" s="23" t="e">
        <f>IF(#REF!=0,"",#REF!)</f>
        <v>#REF!</v>
      </c>
      <c r="AM737" s="19" t="e">
        <f>IF(#REF!=0,"",#REF!)</f>
        <v>#REF!</v>
      </c>
      <c r="AN737" s="23" t="e">
        <f>IF($AK737="","",#REF!)</f>
        <v>#REF!</v>
      </c>
      <c r="AO737" s="23" t="e">
        <f t="shared" si="241"/>
        <v>#REF!</v>
      </c>
      <c r="AP737" s="19" t="e">
        <f>IF(#REF!=0,"",#REF!)</f>
        <v>#REF!</v>
      </c>
      <c r="AQ737" s="19" t="e">
        <f>IF(#REF!=0,"",#REF!)</f>
        <v>#REF!</v>
      </c>
      <c r="AR737" s="19" t="e">
        <f>IF(#REF!=0,"",#REF!)</f>
        <v>#REF!</v>
      </c>
      <c r="AS737" s="19" t="e">
        <f>#REF!</f>
        <v>#REF!</v>
      </c>
    </row>
    <row r="738" spans="4:45" ht="19.5" thickTop="1" thickBot="1" x14ac:dyDescent="0.25">
      <c r="D738" s="1" t="str">
        <f t="shared" si="227"/>
        <v/>
      </c>
      <c r="E738" s="1" t="str">
        <f t="shared" si="228"/>
        <v/>
      </c>
      <c r="K738" s="19" t="str">
        <f t="shared" si="232"/>
        <v/>
      </c>
      <c r="L738" s="19">
        <f t="shared" si="242"/>
        <v>10000</v>
      </c>
      <c r="M738" s="22" t="str">
        <f>TRIM(Data!$N735)</f>
        <v>Da Qio (See Zhanqun Lady)</v>
      </c>
      <c r="N738" s="22" t="str">
        <f>TRIM(Data!$A735)</f>
        <v>Da Qio (R) (See Zhanqun Lady)</v>
      </c>
      <c r="O738" s="23">
        <f>IF(Data!$B735=0,"",Data!$B735)</f>
        <v>2012</v>
      </c>
      <c r="P738" s="19" t="str">
        <f>IF(Data!$C735=0,"",Data!$C735)</f>
        <v/>
      </c>
      <c r="Q738" s="23" t="str">
        <f>IF($M738="","",Data!$E735)</f>
        <v>L-VL</v>
      </c>
      <c r="R738" s="23" t="str">
        <f t="shared" si="233"/>
        <v>L</v>
      </c>
      <c r="S738" s="23" t="str">
        <f t="shared" si="234"/>
        <v>L</v>
      </c>
      <c r="T738" s="19" t="str">
        <f>IF(Data!$F735=0,"",Data!$F735)</f>
        <v/>
      </c>
      <c r="U738" s="19" t="str">
        <f>IF(Data!$G735=0,"",Data!$G735)</f>
        <v/>
      </c>
      <c r="V738" s="19" t="str">
        <f>IF(Data!$D735=0,"",Data!$D735)</f>
        <v/>
      </c>
      <c r="W738" s="19" t="str">
        <f>Data!$H735</f>
        <v>Reticulata</v>
      </c>
      <c r="Y738" s="41" t="e">
        <f t="shared" si="229"/>
        <v>#REF!</v>
      </c>
      <c r="Z738" s="8">
        <f t="shared" si="235"/>
        <v>10000</v>
      </c>
      <c r="AA738" s="8" t="str">
        <f t="shared" si="236"/>
        <v>Da Qio (See Zhanqun Lady)</v>
      </c>
      <c r="AB738" s="8" t="str">
        <f t="shared" si="237"/>
        <v>L</v>
      </c>
      <c r="AC738" s="8" t="str">
        <f t="shared" si="238"/>
        <v/>
      </c>
      <c r="AD738" s="8" t="str">
        <f t="shared" si="243"/>
        <v/>
      </c>
      <c r="AE738" s="8" t="str">
        <f t="shared" si="239"/>
        <v/>
      </c>
      <c r="AF738" s="5">
        <f t="shared" si="240"/>
        <v>2012</v>
      </c>
      <c r="AG738" s="46">
        <v>735</v>
      </c>
      <c r="AH738" s="47" t="str">
        <f t="shared" si="230"/>
        <v/>
      </c>
      <c r="AI738" s="48" t="str">
        <f t="shared" si="231"/>
        <v/>
      </c>
      <c r="AK738" s="22" t="e">
        <f>TRIM(#REF!)</f>
        <v>#REF!</v>
      </c>
      <c r="AL738" s="23" t="e">
        <f>IF(#REF!=0,"",#REF!)</f>
        <v>#REF!</v>
      </c>
      <c r="AM738" s="19" t="e">
        <f>IF(#REF!=0,"",#REF!)</f>
        <v>#REF!</v>
      </c>
      <c r="AN738" s="23" t="e">
        <f>IF($AK738="","",#REF!)</f>
        <v>#REF!</v>
      </c>
      <c r="AO738" s="23" t="e">
        <f t="shared" si="241"/>
        <v>#REF!</v>
      </c>
      <c r="AP738" s="19" t="e">
        <f>IF(#REF!=0,"",#REF!)</f>
        <v>#REF!</v>
      </c>
      <c r="AQ738" s="19" t="e">
        <f>IF(#REF!=0,"",#REF!)</f>
        <v>#REF!</v>
      </c>
      <c r="AR738" s="19" t="e">
        <f>IF(#REF!=0,"",#REF!)</f>
        <v>#REF!</v>
      </c>
      <c r="AS738" s="19" t="e">
        <f>#REF!</f>
        <v>#REF!</v>
      </c>
    </row>
    <row r="739" spans="4:45" ht="19.5" thickTop="1" thickBot="1" x14ac:dyDescent="0.25">
      <c r="D739" s="1" t="str">
        <f t="shared" si="227"/>
        <v/>
      </c>
      <c r="E739" s="1" t="str">
        <f t="shared" si="228"/>
        <v/>
      </c>
      <c r="K739" s="19" t="str">
        <f t="shared" si="232"/>
        <v/>
      </c>
      <c r="L739" s="19">
        <f t="shared" si="242"/>
        <v>10000</v>
      </c>
      <c r="M739" s="22" t="str">
        <f>TRIM(Data!$N736)</f>
        <v>Dabney's Star</v>
      </c>
      <c r="N739" s="22" t="str">
        <f>TRIM(Data!$A736)</f>
        <v>Dabney's Star (Vernalis)</v>
      </c>
      <c r="O739" s="23">
        <f>IF(Data!$B736=0,"",Data!$B736)</f>
        <v>2012</v>
      </c>
      <c r="P739" s="19" t="str">
        <f>IF(Data!$C736=0,"",Data!$C736)</f>
        <v>1</v>
      </c>
      <c r="Q739" s="23" t="str">
        <f>IF($M739="","",Data!$E736)</f>
        <v>L</v>
      </c>
      <c r="R739" s="23" t="str">
        <f t="shared" si="233"/>
        <v>L</v>
      </c>
      <c r="S739" s="23" t="str">
        <f t="shared" si="234"/>
        <v>L</v>
      </c>
      <c r="T739" s="19" t="str">
        <f>IF(Data!$F736=0,"",Data!$F736)</f>
        <v/>
      </c>
      <c r="U739" s="19" t="str">
        <f>IF(Data!$G736=0,"",Data!$G736)</f>
        <v/>
      </c>
      <c r="V739" s="19" t="str">
        <f>IF(Data!$D736=0,"",Data!$D736)</f>
        <v/>
      </c>
      <c r="W739" s="19" t="str">
        <f>Data!$H736</f>
        <v>Vernalis</v>
      </c>
      <c r="Y739" s="41" t="e">
        <f t="shared" si="229"/>
        <v>#REF!</v>
      </c>
      <c r="Z739" s="8">
        <f t="shared" si="235"/>
        <v>10000</v>
      </c>
      <c r="AA739" s="8" t="str">
        <f t="shared" si="236"/>
        <v>Dabney's Star</v>
      </c>
      <c r="AB739" s="8" t="str">
        <f t="shared" si="237"/>
        <v>L</v>
      </c>
      <c r="AC739" s="8" t="str">
        <f t="shared" si="238"/>
        <v/>
      </c>
      <c r="AD739" s="8" t="str">
        <f t="shared" si="243"/>
        <v/>
      </c>
      <c r="AE739" s="8" t="str">
        <f t="shared" si="239"/>
        <v/>
      </c>
      <c r="AF739" s="5">
        <f t="shared" si="240"/>
        <v>2012</v>
      </c>
      <c r="AG739" s="46">
        <v>736</v>
      </c>
      <c r="AH739" s="47" t="str">
        <f t="shared" si="230"/>
        <v/>
      </c>
      <c r="AI739" s="48" t="str">
        <f t="shared" si="231"/>
        <v/>
      </c>
      <c r="AK739" s="22" t="e">
        <f>TRIM(#REF!)</f>
        <v>#REF!</v>
      </c>
      <c r="AL739" s="23" t="e">
        <f>IF(#REF!=0,"",#REF!)</f>
        <v>#REF!</v>
      </c>
      <c r="AM739" s="19" t="e">
        <f>IF(#REF!=0,"",#REF!)</f>
        <v>#REF!</v>
      </c>
      <c r="AN739" s="23" t="e">
        <f>IF($AK739="","",#REF!)</f>
        <v>#REF!</v>
      </c>
      <c r="AO739" s="23" t="e">
        <f t="shared" si="241"/>
        <v>#REF!</v>
      </c>
      <c r="AP739" s="19" t="e">
        <f>IF(#REF!=0,"",#REF!)</f>
        <v>#REF!</v>
      </c>
      <c r="AQ739" s="19" t="e">
        <f>IF(#REF!=0,"",#REF!)</f>
        <v>#REF!</v>
      </c>
      <c r="AR739" s="19" t="e">
        <f>IF(#REF!=0,"",#REF!)</f>
        <v>#REF!</v>
      </c>
      <c r="AS739" s="19" t="e">
        <f>#REF!</f>
        <v>#REF!</v>
      </c>
    </row>
    <row r="740" spans="4:45" ht="19.5" thickTop="1" thickBot="1" x14ac:dyDescent="0.25">
      <c r="D740" s="1" t="str">
        <f t="shared" si="227"/>
        <v/>
      </c>
      <c r="E740" s="1" t="str">
        <f t="shared" si="228"/>
        <v/>
      </c>
      <c r="K740" s="19" t="str">
        <f t="shared" si="232"/>
        <v/>
      </c>
      <c r="L740" s="19">
        <f t="shared" si="242"/>
        <v>10000</v>
      </c>
      <c r="M740" s="22" t="str">
        <f>TRIM(Data!$N737)</f>
        <v>Daddy Mac</v>
      </c>
      <c r="N740" s="22" t="str">
        <f>TRIM(Data!$A737)</f>
        <v>Daddy Mac</v>
      </c>
      <c r="O740" s="23">
        <f>IF(Data!$B737=0,"",Data!$B737)</f>
        <v>2009</v>
      </c>
      <c r="P740" s="19" t="str">
        <f>IF(Data!$C737=0,"",Data!$C737)</f>
        <v>1</v>
      </c>
      <c r="Q740" s="23" t="str">
        <f>IF($M740="","",Data!$E737)</f>
        <v>L</v>
      </c>
      <c r="R740" s="23" t="str">
        <f t="shared" si="233"/>
        <v>L</v>
      </c>
      <c r="S740" s="23" t="str">
        <f t="shared" si="234"/>
        <v>L</v>
      </c>
      <c r="T740" s="19" t="str">
        <f>IF(Data!$F737=0,"",Data!$F737)</f>
        <v/>
      </c>
      <c r="U740" s="19" t="str">
        <f>IF(Data!$G737=0,"",Data!$G737)</f>
        <v/>
      </c>
      <c r="V740" s="19" t="str">
        <f>IF(Data!$D737=0,"",Data!$D737)</f>
        <v/>
      </c>
      <c r="W740" s="19" t="str">
        <f>Data!$H737</f>
        <v>Japonica</v>
      </c>
      <c r="Y740" s="41" t="e">
        <f t="shared" si="229"/>
        <v>#REF!</v>
      </c>
      <c r="Z740" s="8">
        <f t="shared" si="235"/>
        <v>10000</v>
      </c>
      <c r="AA740" s="8" t="str">
        <f t="shared" si="236"/>
        <v>Daddy Mac</v>
      </c>
      <c r="AB740" s="8" t="str">
        <f t="shared" si="237"/>
        <v>L</v>
      </c>
      <c r="AC740" s="8" t="str">
        <f t="shared" si="238"/>
        <v/>
      </c>
      <c r="AD740" s="8" t="str">
        <f t="shared" si="243"/>
        <v/>
      </c>
      <c r="AE740" s="8" t="str">
        <f t="shared" si="239"/>
        <v/>
      </c>
      <c r="AF740" s="5">
        <f t="shared" si="240"/>
        <v>2009</v>
      </c>
      <c r="AG740" s="46">
        <v>737</v>
      </c>
      <c r="AH740" s="47" t="str">
        <f t="shared" si="230"/>
        <v/>
      </c>
      <c r="AI740" s="48" t="str">
        <f t="shared" si="231"/>
        <v/>
      </c>
      <c r="AK740" s="22" t="e">
        <f>TRIM(#REF!)</f>
        <v>#REF!</v>
      </c>
      <c r="AL740" s="23" t="e">
        <f>IF(#REF!=0,"",#REF!)</f>
        <v>#REF!</v>
      </c>
      <c r="AM740" s="19" t="e">
        <f>IF(#REF!=0,"",#REF!)</f>
        <v>#REF!</v>
      </c>
      <c r="AN740" s="23" t="e">
        <f>IF($AK740="","",#REF!)</f>
        <v>#REF!</v>
      </c>
      <c r="AO740" s="23" t="e">
        <f t="shared" si="241"/>
        <v>#REF!</v>
      </c>
      <c r="AP740" s="19" t="e">
        <f>IF(#REF!=0,"",#REF!)</f>
        <v>#REF!</v>
      </c>
      <c r="AQ740" s="19" t="e">
        <f>IF(#REF!=0,"",#REF!)</f>
        <v>#REF!</v>
      </c>
      <c r="AR740" s="19" t="e">
        <f>IF(#REF!=0,"",#REF!)</f>
        <v>#REF!</v>
      </c>
      <c r="AS740" s="19" t="e">
        <f>#REF!</f>
        <v>#REF!</v>
      </c>
    </row>
    <row r="741" spans="4:45" ht="19.5" thickTop="1" thickBot="1" x14ac:dyDescent="0.25">
      <c r="D741" s="1" t="str">
        <f t="shared" si="227"/>
        <v/>
      </c>
      <c r="E741" s="1" t="str">
        <f t="shared" si="228"/>
        <v/>
      </c>
      <c r="K741" s="19" t="str">
        <f t="shared" si="232"/>
        <v/>
      </c>
      <c r="L741" s="19">
        <f t="shared" si="242"/>
        <v>10000</v>
      </c>
      <c r="M741" s="22" t="str">
        <f>TRIM(Data!$N738)</f>
        <v>Daddy's Girl</v>
      </c>
      <c r="N741" s="22" t="str">
        <f>TRIM(Data!$A738)</f>
        <v>Daddy's Girl</v>
      </c>
      <c r="O741" s="23">
        <f>IF(Data!$B738=0,"",Data!$B738)</f>
        <v>2019</v>
      </c>
      <c r="P741" s="19" t="str">
        <f>IF(Data!$C738=0,"",Data!$C738)</f>
        <v>1</v>
      </c>
      <c r="Q741" s="23" t="str">
        <f>IF($M741="","",Data!$E738)</f>
        <v>M-L</v>
      </c>
      <c r="R741" s="23" t="str">
        <f t="shared" si="233"/>
        <v>M</v>
      </c>
      <c r="S741" s="23" t="str">
        <f t="shared" si="234"/>
        <v>M</v>
      </c>
      <c r="T741" s="19" t="str">
        <f>IF(Data!$F738=0,"",Data!$F738)</f>
        <v/>
      </c>
      <c r="U741" s="19" t="str">
        <f>IF(Data!$G738=0,"",Data!$G738)</f>
        <v/>
      </c>
      <c r="V741" s="19" t="str">
        <f>IF(Data!$D738=0,"",Data!$D738)</f>
        <v/>
      </c>
      <c r="W741" s="19" t="str">
        <f>Data!$H738</f>
        <v>Japonica</v>
      </c>
      <c r="Y741" s="41" t="e">
        <f t="shared" si="229"/>
        <v>#REF!</v>
      </c>
      <c r="Z741" s="8">
        <f t="shared" si="235"/>
        <v>10000</v>
      </c>
      <c r="AA741" s="8" t="str">
        <f t="shared" si="236"/>
        <v>Daddy's Girl</v>
      </c>
      <c r="AB741" s="8" t="str">
        <f t="shared" si="237"/>
        <v>M</v>
      </c>
      <c r="AC741" s="8" t="str">
        <f t="shared" si="238"/>
        <v/>
      </c>
      <c r="AD741" s="8" t="str">
        <f t="shared" si="243"/>
        <v/>
      </c>
      <c r="AE741" s="8" t="str">
        <f t="shared" si="239"/>
        <v/>
      </c>
      <c r="AF741" s="5">
        <f t="shared" si="240"/>
        <v>2019</v>
      </c>
      <c r="AG741" s="46">
        <v>738</v>
      </c>
      <c r="AH741" s="47" t="str">
        <f t="shared" si="230"/>
        <v/>
      </c>
      <c r="AI741" s="48" t="str">
        <f t="shared" si="231"/>
        <v/>
      </c>
      <c r="AK741" s="22" t="e">
        <f>TRIM(#REF!)</f>
        <v>#REF!</v>
      </c>
      <c r="AL741" s="23" t="e">
        <f>IF(#REF!=0,"",#REF!)</f>
        <v>#REF!</v>
      </c>
      <c r="AM741" s="19" t="e">
        <f>IF(#REF!=0,"",#REF!)</f>
        <v>#REF!</v>
      </c>
      <c r="AN741" s="23" t="e">
        <f>IF($AK741="","",#REF!)</f>
        <v>#REF!</v>
      </c>
      <c r="AO741" s="23" t="e">
        <f t="shared" si="241"/>
        <v>#REF!</v>
      </c>
      <c r="AP741" s="19" t="e">
        <f>IF(#REF!=0,"",#REF!)</f>
        <v>#REF!</v>
      </c>
      <c r="AQ741" s="19" t="e">
        <f>IF(#REF!=0,"",#REF!)</f>
        <v>#REF!</v>
      </c>
      <c r="AR741" s="19" t="e">
        <f>IF(#REF!=0,"",#REF!)</f>
        <v>#REF!</v>
      </c>
      <c r="AS741" s="19" t="e">
        <f>#REF!</f>
        <v>#REF!</v>
      </c>
    </row>
    <row r="742" spans="4:45" ht="19.5" thickTop="1" thickBot="1" x14ac:dyDescent="0.25">
      <c r="D742" s="1" t="str">
        <f t="shared" si="227"/>
        <v/>
      </c>
      <c r="E742" s="1" t="str">
        <f t="shared" si="228"/>
        <v/>
      </c>
      <c r="K742" s="19" t="str">
        <f t="shared" si="232"/>
        <v/>
      </c>
      <c r="L742" s="19">
        <f t="shared" si="242"/>
        <v>10000</v>
      </c>
      <c r="M742" s="22" t="str">
        <f>TRIM(Data!$N739)</f>
        <v>Dad's Pink</v>
      </c>
      <c r="N742" s="22" t="str">
        <f>TRIM(Data!$A739)</f>
        <v>Dad's Pink</v>
      </c>
      <c r="O742" s="23">
        <f>IF(Data!$B739=0,"",Data!$B739)</f>
        <v>2011</v>
      </c>
      <c r="P742" s="19" t="str">
        <f>IF(Data!$C739=0,"",Data!$C739)</f>
        <v>1</v>
      </c>
      <c r="Q742" s="23" t="str">
        <f>IF($M742="","",Data!$E739)</f>
        <v>M</v>
      </c>
      <c r="R742" s="23" t="str">
        <f t="shared" si="233"/>
        <v>M</v>
      </c>
      <c r="S742" s="23" t="str">
        <f t="shared" si="234"/>
        <v>M</v>
      </c>
      <c r="T742" s="19" t="str">
        <f>IF(Data!$F739=0,"",Data!$F739)</f>
        <v/>
      </c>
      <c r="U742" s="19" t="str">
        <f>IF(Data!$G739=0,"",Data!$G739)</f>
        <v>FD</v>
      </c>
      <c r="V742" s="19" t="str">
        <f>IF(Data!$D739=0,"",Data!$D739)</f>
        <v/>
      </c>
      <c r="W742" s="19" t="str">
        <f>Data!$H739</f>
        <v>Japonica</v>
      </c>
      <c r="Y742" s="41" t="e">
        <f t="shared" si="229"/>
        <v>#REF!</v>
      </c>
      <c r="Z742" s="8">
        <f t="shared" si="235"/>
        <v>10000</v>
      </c>
      <c r="AA742" s="8" t="str">
        <f t="shared" si="236"/>
        <v>Dad's Pink</v>
      </c>
      <c r="AB742" s="8" t="str">
        <f t="shared" si="237"/>
        <v>M</v>
      </c>
      <c r="AC742" s="8" t="str">
        <f t="shared" si="238"/>
        <v/>
      </c>
      <c r="AD742" s="8" t="str">
        <f t="shared" si="243"/>
        <v>FD</v>
      </c>
      <c r="AE742" s="8" t="str">
        <f t="shared" si="239"/>
        <v/>
      </c>
      <c r="AF742" s="5">
        <f t="shared" si="240"/>
        <v>2011</v>
      </c>
      <c r="AG742" s="46">
        <v>739</v>
      </c>
      <c r="AH742" s="47" t="str">
        <f t="shared" si="230"/>
        <v/>
      </c>
      <c r="AI742" s="48" t="str">
        <f t="shared" si="231"/>
        <v/>
      </c>
      <c r="AK742" s="22" t="e">
        <f>TRIM(#REF!)</f>
        <v>#REF!</v>
      </c>
      <c r="AL742" s="23" t="e">
        <f>IF(#REF!=0,"",#REF!)</f>
        <v>#REF!</v>
      </c>
      <c r="AM742" s="19" t="e">
        <f>IF(#REF!=0,"",#REF!)</f>
        <v>#REF!</v>
      </c>
      <c r="AN742" s="23" t="e">
        <f>IF($AK742="","",#REF!)</f>
        <v>#REF!</v>
      </c>
      <c r="AO742" s="23" t="e">
        <f t="shared" si="241"/>
        <v>#REF!</v>
      </c>
      <c r="AP742" s="19" t="e">
        <f>IF(#REF!=0,"",#REF!)</f>
        <v>#REF!</v>
      </c>
      <c r="AQ742" s="19" t="e">
        <f>IF(#REF!=0,"",#REF!)</f>
        <v>#REF!</v>
      </c>
      <c r="AR742" s="19" t="e">
        <f>IF(#REF!=0,"",#REF!)</f>
        <v>#REF!</v>
      </c>
      <c r="AS742" s="19" t="e">
        <f>#REF!</f>
        <v>#REF!</v>
      </c>
    </row>
    <row r="743" spans="4:45" ht="19.5" thickTop="1" thickBot="1" x14ac:dyDescent="0.25">
      <c r="D743" s="1" t="str">
        <f t="shared" si="227"/>
        <v/>
      </c>
      <c r="E743" s="1" t="str">
        <f t="shared" si="228"/>
        <v/>
      </c>
      <c r="K743" s="19" t="str">
        <f t="shared" si="232"/>
        <v/>
      </c>
      <c r="L743" s="19">
        <f t="shared" si="242"/>
        <v>10000</v>
      </c>
      <c r="M743" s="22" t="str">
        <f>TRIM(Data!$N740)</f>
        <v>Dahlohnega</v>
      </c>
      <c r="N743" s="22" t="str">
        <f>TRIM(Data!$A740)</f>
        <v>Dahlohnega</v>
      </c>
      <c r="O743" s="23">
        <f>IF(Data!$B740=0,"",Data!$B740)</f>
        <v>1986</v>
      </c>
      <c r="P743" s="19" t="str">
        <f>IF(Data!$C740=0,"",Data!$C740)</f>
        <v>1</v>
      </c>
      <c r="Q743" s="23" t="str">
        <f>IF($M743="","",Data!$E740)</f>
        <v>S-M</v>
      </c>
      <c r="R743" s="23" t="str">
        <f t="shared" si="233"/>
        <v>S</v>
      </c>
      <c r="S743" s="23" t="str">
        <f t="shared" si="234"/>
        <v>S</v>
      </c>
      <c r="T743" s="19" t="str">
        <f>IF(Data!$F740=0,"",Data!$F740)</f>
        <v/>
      </c>
      <c r="U743" s="19" t="str">
        <f>IF(Data!$G740=0,"",Data!$G740)</f>
        <v>FD</v>
      </c>
      <c r="V743" s="19" t="str">
        <f>IF(Data!$D740=0,"",Data!$D740)</f>
        <v/>
      </c>
      <c r="W743" s="19" t="str">
        <f>Data!$H740</f>
        <v>Japonica</v>
      </c>
      <c r="Y743" s="41" t="e">
        <f t="shared" si="229"/>
        <v>#REF!</v>
      </c>
      <c r="Z743" s="8">
        <f t="shared" si="235"/>
        <v>10000</v>
      </c>
      <c r="AA743" s="8" t="str">
        <f t="shared" si="236"/>
        <v>Dahlohnega</v>
      </c>
      <c r="AB743" s="8" t="str">
        <f t="shared" si="237"/>
        <v>S</v>
      </c>
      <c r="AC743" s="8" t="str">
        <f t="shared" si="238"/>
        <v/>
      </c>
      <c r="AD743" s="8" t="str">
        <f t="shared" si="243"/>
        <v>FD</v>
      </c>
      <c r="AE743" s="8" t="str">
        <f t="shared" si="239"/>
        <v/>
      </c>
      <c r="AF743" s="5">
        <f t="shared" si="240"/>
        <v>1986</v>
      </c>
      <c r="AG743" s="46">
        <v>740</v>
      </c>
      <c r="AH743" s="47" t="str">
        <f t="shared" si="230"/>
        <v/>
      </c>
      <c r="AI743" s="48" t="str">
        <f t="shared" si="231"/>
        <v/>
      </c>
      <c r="AK743" s="22" t="e">
        <f>TRIM(#REF!)</f>
        <v>#REF!</v>
      </c>
      <c r="AL743" s="23" t="e">
        <f>IF(#REF!=0,"",#REF!)</f>
        <v>#REF!</v>
      </c>
      <c r="AM743" s="19" t="e">
        <f>IF(#REF!=0,"",#REF!)</f>
        <v>#REF!</v>
      </c>
      <c r="AN743" s="23" t="e">
        <f>IF($AK743="","",#REF!)</f>
        <v>#REF!</v>
      </c>
      <c r="AO743" s="23" t="e">
        <f t="shared" si="241"/>
        <v>#REF!</v>
      </c>
      <c r="AP743" s="19" t="e">
        <f>IF(#REF!=0,"",#REF!)</f>
        <v>#REF!</v>
      </c>
      <c r="AQ743" s="19" t="e">
        <f>IF(#REF!=0,"",#REF!)</f>
        <v>#REF!</v>
      </c>
      <c r="AR743" s="19" t="e">
        <f>IF(#REF!=0,"",#REF!)</f>
        <v>#REF!</v>
      </c>
      <c r="AS743" s="19" t="e">
        <f>#REF!</f>
        <v>#REF!</v>
      </c>
    </row>
    <row r="744" spans="4:45" ht="19.5" thickTop="1" thickBot="1" x14ac:dyDescent="0.25">
      <c r="D744" s="1" t="str">
        <f t="shared" ref="D744:D807" si="244">IF(ISERROR(VLOOKUP(A744,$K$4:$M$2950,3,FALSE)),"",VLOOKUP(A744,$K$4:$N$2950,4,FALSE))</f>
        <v/>
      </c>
      <c r="E744" s="1" t="str">
        <f t="shared" ref="E744:E807" si="245">IF(ISERROR(VLOOKUP(A744,$K$4:$M$2950,3,FALSE)),"",IF(VLOOKUP(A744,$K$4:$T$2950,6,FALSE)=0,"",VLOOKUP(A744,$K$4:$T$2950,6,FALSE)))</f>
        <v/>
      </c>
      <c r="K744" s="19" t="str">
        <f t="shared" si="232"/>
        <v/>
      </c>
      <c r="L744" s="19">
        <f t="shared" si="242"/>
        <v>10000</v>
      </c>
      <c r="M744" s="22" t="str">
        <f>TRIM(Data!$N741)</f>
        <v>Daijokan</v>
      </c>
      <c r="N744" s="22" t="str">
        <f>TRIM(Data!$A741)</f>
        <v>Daijokan (Large Castle Crown)</v>
      </c>
      <c r="O744" s="23">
        <f>IF(Data!$B741=0,"",Data!$B741)</f>
        <v>1964</v>
      </c>
      <c r="P744" s="19" t="str">
        <f>IF(Data!$C741=0,"",Data!$C741)</f>
        <v>1</v>
      </c>
      <c r="Q744" s="23" t="str">
        <f>IF($M744="","",Data!$E741)</f>
        <v>L-VL</v>
      </c>
      <c r="R744" s="23" t="str">
        <f t="shared" si="233"/>
        <v>L</v>
      </c>
      <c r="S744" s="23" t="str">
        <f t="shared" si="234"/>
        <v>L</v>
      </c>
      <c r="T744" s="19" t="str">
        <f>IF(Data!$F741=0,"",Data!$F741)</f>
        <v>WHITE</v>
      </c>
      <c r="U744" s="19" t="str">
        <f>IF(Data!$G741=0,"",Data!$G741)</f>
        <v/>
      </c>
      <c r="V744" s="19" t="str">
        <f>IF(Data!$D741=0,"",Data!$D741)</f>
        <v/>
      </c>
      <c r="W744" s="19" t="str">
        <f>Data!$H741</f>
        <v>Japonica</v>
      </c>
      <c r="Y744" s="41" t="e">
        <f t="shared" si="229"/>
        <v>#REF!</v>
      </c>
      <c r="Z744" s="8">
        <f t="shared" si="235"/>
        <v>10000</v>
      </c>
      <c r="AA744" s="8" t="str">
        <f t="shared" si="236"/>
        <v>Daijokan</v>
      </c>
      <c r="AB744" s="8" t="str">
        <f t="shared" si="237"/>
        <v>L</v>
      </c>
      <c r="AC744" s="8" t="str">
        <f t="shared" si="238"/>
        <v>WHITE</v>
      </c>
      <c r="AD744" s="8" t="str">
        <f t="shared" si="243"/>
        <v/>
      </c>
      <c r="AE744" s="8" t="str">
        <f t="shared" si="239"/>
        <v/>
      </c>
      <c r="AF744" s="5">
        <f t="shared" si="240"/>
        <v>1964</v>
      </c>
      <c r="AG744" s="46">
        <v>741</v>
      </c>
      <c r="AH744" s="47" t="str">
        <f t="shared" si="230"/>
        <v/>
      </c>
      <c r="AI744" s="48" t="str">
        <f t="shared" si="231"/>
        <v/>
      </c>
      <c r="AK744" s="22" t="e">
        <f>TRIM(#REF!)</f>
        <v>#REF!</v>
      </c>
      <c r="AL744" s="23" t="e">
        <f>IF(#REF!=0,"",#REF!)</f>
        <v>#REF!</v>
      </c>
      <c r="AM744" s="19" t="e">
        <f>IF(#REF!=0,"",#REF!)</f>
        <v>#REF!</v>
      </c>
      <c r="AN744" s="23" t="e">
        <f>IF($AK744="","",#REF!)</f>
        <v>#REF!</v>
      </c>
      <c r="AO744" s="23" t="e">
        <f t="shared" si="241"/>
        <v>#REF!</v>
      </c>
      <c r="AP744" s="19" t="e">
        <f>IF(#REF!=0,"",#REF!)</f>
        <v>#REF!</v>
      </c>
      <c r="AQ744" s="19" t="e">
        <f>IF(#REF!=0,"",#REF!)</f>
        <v>#REF!</v>
      </c>
      <c r="AR744" s="19" t="e">
        <f>IF(#REF!=0,"",#REF!)</f>
        <v>#REF!</v>
      </c>
      <c r="AS744" s="19" t="e">
        <f>#REF!</f>
        <v>#REF!</v>
      </c>
    </row>
    <row r="745" spans="4:45" ht="19.5" thickTop="1" thickBot="1" x14ac:dyDescent="0.25">
      <c r="D745" s="1" t="str">
        <f t="shared" si="244"/>
        <v/>
      </c>
      <c r="E745" s="1" t="str">
        <f t="shared" si="245"/>
        <v/>
      </c>
      <c r="K745" s="19" t="str">
        <f t="shared" si="232"/>
        <v/>
      </c>
      <c r="L745" s="19">
        <f t="shared" si="242"/>
        <v>10000</v>
      </c>
      <c r="M745" s="22" t="str">
        <f>TRIM(Data!$N742)</f>
        <v>Daikagura</v>
      </c>
      <c r="N745" s="22" t="str">
        <f>TRIM(Data!$A742)</f>
        <v>Daikagura (Idaten-shibori, Kiyosu, Daikagura Ward)</v>
      </c>
      <c r="O745" s="23">
        <f>IF(Data!$B742=0,"",Data!$B742)</f>
        <v>1891</v>
      </c>
      <c r="P745" s="19" t="str">
        <f>IF(Data!$C742=0,"",Data!$C742)</f>
        <v>1</v>
      </c>
      <c r="Q745" s="23" t="str">
        <f>IF($M745="","",Data!$E742)</f>
        <v>M-L</v>
      </c>
      <c r="R745" s="23" t="str">
        <f t="shared" si="233"/>
        <v>M</v>
      </c>
      <c r="S745" s="23" t="str">
        <f t="shared" si="234"/>
        <v>M</v>
      </c>
      <c r="T745" s="19" t="str">
        <f>IF(Data!$F742=0,"",Data!$F742)</f>
        <v/>
      </c>
      <c r="U745" s="19" t="str">
        <f>IF(Data!$G742=0,"",Data!$G742)</f>
        <v/>
      </c>
      <c r="V745" s="19" t="str">
        <f>IF(Data!$D742=0,"",Data!$D742)</f>
        <v>ANTIQUE</v>
      </c>
      <c r="W745" s="19" t="str">
        <f>Data!$H742</f>
        <v>Japonica</v>
      </c>
      <c r="Y745" s="41" t="e">
        <f t="shared" si="229"/>
        <v>#REF!</v>
      </c>
      <c r="Z745" s="8">
        <f t="shared" si="235"/>
        <v>745</v>
      </c>
      <c r="AA745" s="8" t="str">
        <f t="shared" si="236"/>
        <v>Daikagura</v>
      </c>
      <c r="AB745" s="8" t="str">
        <f t="shared" si="237"/>
        <v>M</v>
      </c>
      <c r="AC745" s="8" t="str">
        <f t="shared" si="238"/>
        <v/>
      </c>
      <c r="AD745" s="8" t="str">
        <f t="shared" si="243"/>
        <v/>
      </c>
      <c r="AE745" s="8" t="str">
        <f t="shared" si="239"/>
        <v>ANTIQUE</v>
      </c>
      <c r="AF745" s="5">
        <f t="shared" si="240"/>
        <v>1891</v>
      </c>
      <c r="AG745" s="46">
        <v>742</v>
      </c>
      <c r="AH745" s="47" t="str">
        <f t="shared" si="230"/>
        <v/>
      </c>
      <c r="AI745" s="48" t="str">
        <f t="shared" si="231"/>
        <v/>
      </c>
      <c r="AK745" s="22" t="e">
        <f>TRIM(#REF!)</f>
        <v>#REF!</v>
      </c>
      <c r="AL745" s="23" t="e">
        <f>IF(#REF!=0,"",#REF!)</f>
        <v>#REF!</v>
      </c>
      <c r="AM745" s="19" t="e">
        <f>IF(#REF!=0,"",#REF!)</f>
        <v>#REF!</v>
      </c>
      <c r="AN745" s="23" t="e">
        <f>IF($AK745="","",#REF!)</f>
        <v>#REF!</v>
      </c>
      <c r="AO745" s="23" t="e">
        <f t="shared" si="241"/>
        <v>#REF!</v>
      </c>
      <c r="AP745" s="19" t="e">
        <f>IF(#REF!=0,"",#REF!)</f>
        <v>#REF!</v>
      </c>
      <c r="AQ745" s="19" t="e">
        <f>IF(#REF!=0,"",#REF!)</f>
        <v>#REF!</v>
      </c>
      <c r="AR745" s="19" t="e">
        <f>IF(#REF!=0,"",#REF!)</f>
        <v>#REF!</v>
      </c>
      <c r="AS745" s="19" t="e">
        <f>#REF!</f>
        <v>#REF!</v>
      </c>
    </row>
    <row r="746" spans="4:45" ht="19.5" thickTop="1" thickBot="1" x14ac:dyDescent="0.25">
      <c r="D746" s="1" t="str">
        <f t="shared" si="244"/>
        <v/>
      </c>
      <c r="E746" s="1" t="str">
        <f t="shared" si="245"/>
        <v/>
      </c>
      <c r="K746" s="19" t="str">
        <f t="shared" si="232"/>
        <v/>
      </c>
      <c r="L746" s="19">
        <f t="shared" si="242"/>
        <v>10000</v>
      </c>
      <c r="M746" s="22" t="str">
        <f>TRIM(Data!$N743)</f>
        <v>Daintiness</v>
      </c>
      <c r="N746" s="22" t="str">
        <f>TRIM(Data!$A743)</f>
        <v>Daintiness (H)</v>
      </c>
      <c r="O746" s="23">
        <f>IF(Data!$B743=0,"",Data!$B743)</f>
        <v>1975</v>
      </c>
      <c r="P746" s="19" t="str">
        <f>IF(Data!$C743=0,"",Data!$C743)</f>
        <v>1</v>
      </c>
      <c r="Q746" s="23" t="str">
        <f>IF($M746="","",Data!$E743)</f>
        <v>L</v>
      </c>
      <c r="R746" s="23" t="str">
        <f t="shared" si="233"/>
        <v>L</v>
      </c>
      <c r="S746" s="23" t="str">
        <f t="shared" si="234"/>
        <v>L</v>
      </c>
      <c r="T746" s="19" t="str">
        <f>IF(Data!$F743=0,"",Data!$F743)</f>
        <v/>
      </c>
      <c r="U746" s="19" t="str">
        <f>IF(Data!$G743=0,"",Data!$G743)</f>
        <v/>
      </c>
      <c r="V746" s="19" t="str">
        <f>IF(Data!$D743=0,"",Data!$D743)</f>
        <v/>
      </c>
      <c r="W746" s="19" t="str">
        <f>Data!$H743</f>
        <v>NRH</v>
      </c>
      <c r="Y746" s="41" t="e">
        <f t="shared" si="229"/>
        <v>#REF!</v>
      </c>
      <c r="Z746" s="8">
        <f t="shared" si="235"/>
        <v>10000</v>
      </c>
      <c r="AA746" s="8" t="str">
        <f t="shared" si="236"/>
        <v>Daintiness</v>
      </c>
      <c r="AB746" s="8" t="str">
        <f t="shared" si="237"/>
        <v>L</v>
      </c>
      <c r="AC746" s="8" t="str">
        <f t="shared" si="238"/>
        <v/>
      </c>
      <c r="AD746" s="8" t="str">
        <f t="shared" si="243"/>
        <v/>
      </c>
      <c r="AE746" s="8" t="str">
        <f t="shared" si="239"/>
        <v/>
      </c>
      <c r="AF746" s="5">
        <f t="shared" si="240"/>
        <v>1975</v>
      </c>
      <c r="AG746" s="46">
        <v>743</v>
      </c>
      <c r="AH746" s="47" t="str">
        <f t="shared" si="230"/>
        <v/>
      </c>
      <c r="AI746" s="48" t="str">
        <f t="shared" si="231"/>
        <v/>
      </c>
      <c r="AK746" s="22" t="e">
        <f>TRIM(#REF!)</f>
        <v>#REF!</v>
      </c>
      <c r="AL746" s="23" t="e">
        <f>IF(#REF!=0,"",#REF!)</f>
        <v>#REF!</v>
      </c>
      <c r="AM746" s="19" t="e">
        <f>IF(#REF!=0,"",#REF!)</f>
        <v>#REF!</v>
      </c>
      <c r="AN746" s="23" t="e">
        <f>IF($AK746="","",#REF!)</f>
        <v>#REF!</v>
      </c>
      <c r="AO746" s="23" t="e">
        <f t="shared" si="241"/>
        <v>#REF!</v>
      </c>
      <c r="AP746" s="19" t="e">
        <f>IF(#REF!=0,"",#REF!)</f>
        <v>#REF!</v>
      </c>
      <c r="AQ746" s="19" t="e">
        <f>IF(#REF!=0,"",#REF!)</f>
        <v>#REF!</v>
      </c>
      <c r="AR746" s="19" t="e">
        <f>IF(#REF!=0,"",#REF!)</f>
        <v>#REF!</v>
      </c>
      <c r="AS746" s="19" t="e">
        <f>#REF!</f>
        <v>#REF!</v>
      </c>
    </row>
    <row r="747" spans="4:45" ht="19.5" thickTop="1" thickBot="1" x14ac:dyDescent="0.25">
      <c r="D747" s="1" t="str">
        <f t="shared" si="244"/>
        <v/>
      </c>
      <c r="E747" s="1" t="str">
        <f t="shared" si="245"/>
        <v/>
      </c>
      <c r="K747" s="19" t="str">
        <f t="shared" si="232"/>
        <v/>
      </c>
      <c r="L747" s="19">
        <f t="shared" si="242"/>
        <v>10000</v>
      </c>
      <c r="M747" s="22" t="str">
        <f>TRIM(Data!$N744)</f>
        <v>Dainty Maiden</v>
      </c>
      <c r="N747" s="22" t="str">
        <f>TRIM(Data!$A744)</f>
        <v>Dainty Maiden</v>
      </c>
      <c r="O747" s="23">
        <f>IF(Data!$B744=0,"",Data!$B744)</f>
        <v>1952</v>
      </c>
      <c r="P747" s="19" t="str">
        <f>IF(Data!$C744=0,"",Data!$C744)</f>
        <v/>
      </c>
      <c r="Q747" s="23" t="str">
        <f>IF($M747="","",Data!$E744)</f>
        <v>M</v>
      </c>
      <c r="R747" s="23" t="str">
        <f t="shared" si="233"/>
        <v>M</v>
      </c>
      <c r="S747" s="23" t="str">
        <f t="shared" si="234"/>
        <v>M</v>
      </c>
      <c r="T747" s="19" t="str">
        <f>IF(Data!$F744=0,"",Data!$F744)</f>
        <v/>
      </c>
      <c r="U747" s="19" t="str">
        <f>IF(Data!$G744=0,"",Data!$G744)</f>
        <v/>
      </c>
      <c r="V747" s="19" t="str">
        <f>IF(Data!$D744=0,"",Data!$D744)</f>
        <v/>
      </c>
      <c r="W747" s="19" t="str">
        <f>Data!$H744</f>
        <v>Japonica</v>
      </c>
      <c r="Y747" s="41" t="e">
        <f t="shared" si="229"/>
        <v>#REF!</v>
      </c>
      <c r="Z747" s="8">
        <f t="shared" si="235"/>
        <v>10000</v>
      </c>
      <c r="AA747" s="8" t="str">
        <f t="shared" si="236"/>
        <v>Dainty Maiden</v>
      </c>
      <c r="AB747" s="8" t="str">
        <f t="shared" si="237"/>
        <v>M</v>
      </c>
      <c r="AC747" s="8" t="str">
        <f t="shared" si="238"/>
        <v/>
      </c>
      <c r="AD747" s="8" t="str">
        <f t="shared" si="243"/>
        <v/>
      </c>
      <c r="AE747" s="8" t="str">
        <f t="shared" si="239"/>
        <v/>
      </c>
      <c r="AF747" s="5">
        <f t="shared" si="240"/>
        <v>1952</v>
      </c>
      <c r="AG747" s="46">
        <v>744</v>
      </c>
      <c r="AH747" s="47" t="str">
        <f t="shared" si="230"/>
        <v/>
      </c>
      <c r="AI747" s="48" t="str">
        <f t="shared" si="231"/>
        <v/>
      </c>
      <c r="AK747" s="22" t="e">
        <f>TRIM(#REF!)</f>
        <v>#REF!</v>
      </c>
      <c r="AL747" s="23" t="e">
        <f>IF(#REF!=0,"",#REF!)</f>
        <v>#REF!</v>
      </c>
      <c r="AM747" s="19" t="e">
        <f>IF(#REF!=0,"",#REF!)</f>
        <v>#REF!</v>
      </c>
      <c r="AN747" s="23" t="e">
        <f>IF($AK747="","",#REF!)</f>
        <v>#REF!</v>
      </c>
      <c r="AO747" s="23" t="e">
        <f t="shared" si="241"/>
        <v>#REF!</v>
      </c>
      <c r="AP747" s="19" t="e">
        <f>IF(#REF!=0,"",#REF!)</f>
        <v>#REF!</v>
      </c>
      <c r="AQ747" s="19" t="e">
        <f>IF(#REF!=0,"",#REF!)</f>
        <v>#REF!</v>
      </c>
      <c r="AR747" s="19" t="e">
        <f>IF(#REF!=0,"",#REF!)</f>
        <v>#REF!</v>
      </c>
      <c r="AS747" s="19" t="e">
        <f>#REF!</f>
        <v>#REF!</v>
      </c>
    </row>
    <row r="748" spans="4:45" ht="19.5" thickTop="1" thickBot="1" x14ac:dyDescent="0.25">
      <c r="D748" s="1" t="str">
        <f t="shared" si="244"/>
        <v/>
      </c>
      <c r="E748" s="1" t="str">
        <f t="shared" si="245"/>
        <v/>
      </c>
      <c r="K748" s="19" t="str">
        <f t="shared" si="232"/>
        <v/>
      </c>
      <c r="L748" s="19">
        <f t="shared" si="242"/>
        <v>10000</v>
      </c>
      <c r="M748" s="22" t="str">
        <f>TRIM(Data!$N745)</f>
        <v>Dainty Pink Star</v>
      </c>
      <c r="N748" s="22" t="str">
        <f>TRIM(Data!$A745)</f>
        <v>Dainty Pink Star (R)</v>
      </c>
      <c r="O748" s="23">
        <f>IF(Data!$B745=0,"",Data!$B745)</f>
        <v>2019</v>
      </c>
      <c r="P748" s="19" t="str">
        <f>IF(Data!$C745=0,"",Data!$C745)</f>
        <v>1</v>
      </c>
      <c r="Q748" s="23" t="str">
        <f>IF($M748="","",Data!$E745)</f>
        <v>S</v>
      </c>
      <c r="R748" s="23" t="str">
        <f t="shared" si="233"/>
        <v>S</v>
      </c>
      <c r="S748" s="23" t="str">
        <f t="shared" si="234"/>
        <v>S</v>
      </c>
      <c r="T748" s="19" t="str">
        <f>IF(Data!$F745=0,"",Data!$F745)</f>
        <v/>
      </c>
      <c r="U748" s="19" t="str">
        <f>IF(Data!$G745=0,"",Data!$G745)</f>
        <v/>
      </c>
      <c r="V748" s="19" t="str">
        <f>IF(Data!$D745=0,"",Data!$D745)</f>
        <v/>
      </c>
      <c r="W748" s="19" t="str">
        <f>Data!$H745</f>
        <v>Reticulata</v>
      </c>
      <c r="Y748" s="41" t="e">
        <f t="shared" si="229"/>
        <v>#REF!</v>
      </c>
      <c r="Z748" s="8">
        <f t="shared" si="235"/>
        <v>10000</v>
      </c>
      <c r="AA748" s="8" t="str">
        <f t="shared" si="236"/>
        <v>Dainty Pink Star</v>
      </c>
      <c r="AB748" s="8" t="str">
        <f t="shared" si="237"/>
        <v>S</v>
      </c>
      <c r="AC748" s="8" t="str">
        <f t="shared" si="238"/>
        <v/>
      </c>
      <c r="AD748" s="8" t="str">
        <f t="shared" si="243"/>
        <v/>
      </c>
      <c r="AE748" s="8" t="str">
        <f t="shared" si="239"/>
        <v/>
      </c>
      <c r="AF748" s="5">
        <f t="shared" si="240"/>
        <v>2019</v>
      </c>
      <c r="AG748" s="46">
        <v>745</v>
      </c>
      <c r="AH748" s="47" t="str">
        <f t="shared" si="230"/>
        <v/>
      </c>
      <c r="AI748" s="48" t="str">
        <f t="shared" si="231"/>
        <v/>
      </c>
      <c r="AK748" s="22" t="e">
        <f>TRIM(#REF!)</f>
        <v>#REF!</v>
      </c>
      <c r="AL748" s="23" t="e">
        <f>IF(#REF!=0,"",#REF!)</f>
        <v>#REF!</v>
      </c>
      <c r="AM748" s="19" t="e">
        <f>IF(#REF!=0,"",#REF!)</f>
        <v>#REF!</v>
      </c>
      <c r="AN748" s="23" t="e">
        <f>IF($AK748="","",#REF!)</f>
        <v>#REF!</v>
      </c>
      <c r="AO748" s="23" t="e">
        <f t="shared" si="241"/>
        <v>#REF!</v>
      </c>
      <c r="AP748" s="19" t="e">
        <f>IF(#REF!=0,"",#REF!)</f>
        <v>#REF!</v>
      </c>
      <c r="AQ748" s="19" t="e">
        <f>IF(#REF!=0,"",#REF!)</f>
        <v>#REF!</v>
      </c>
      <c r="AR748" s="19" t="e">
        <f>IF(#REF!=0,"",#REF!)</f>
        <v>#REF!</v>
      </c>
      <c r="AS748" s="19" t="e">
        <f>#REF!</f>
        <v>#REF!</v>
      </c>
    </row>
    <row r="749" spans="4:45" ht="19.5" thickTop="1" thickBot="1" x14ac:dyDescent="0.25">
      <c r="D749" s="1" t="str">
        <f t="shared" si="244"/>
        <v/>
      </c>
      <c r="E749" s="1" t="str">
        <f t="shared" si="245"/>
        <v/>
      </c>
      <c r="K749" s="19" t="str">
        <f t="shared" si="232"/>
        <v/>
      </c>
      <c r="L749" s="19">
        <f t="shared" si="242"/>
        <v>10000</v>
      </c>
      <c r="M749" s="22" t="str">
        <f>TRIM(Data!$N746)</f>
        <v>Daisy Eagleson</v>
      </c>
      <c r="N749" s="22" t="str">
        <f>TRIM(Data!$A746)</f>
        <v>Daisy Eagleson</v>
      </c>
      <c r="O749" s="23">
        <f>IF(Data!$B746=0,"",Data!$B746)</f>
        <v>1961</v>
      </c>
      <c r="P749" s="19" t="str">
        <f>IF(Data!$C746=0,"",Data!$C746)</f>
        <v>1</v>
      </c>
      <c r="Q749" s="23" t="str">
        <f>IF($M749="","",Data!$E746)</f>
        <v>Min</v>
      </c>
      <c r="R749" s="23" t="str">
        <f t="shared" si="233"/>
        <v>Min</v>
      </c>
      <c r="S749" s="23" t="str">
        <f t="shared" si="234"/>
        <v>Min</v>
      </c>
      <c r="T749" s="19" t="str">
        <f>IF(Data!$F746=0,"",Data!$F746)</f>
        <v/>
      </c>
      <c r="U749" s="19" t="str">
        <f>IF(Data!$G746=0,"",Data!$G746)</f>
        <v/>
      </c>
      <c r="V749" s="19" t="str">
        <f>IF(Data!$D746=0,"",Data!$D746)</f>
        <v/>
      </c>
      <c r="W749" s="19" t="str">
        <f>Data!$H746</f>
        <v>Japonica</v>
      </c>
      <c r="Y749" s="41" t="e">
        <f t="shared" si="229"/>
        <v>#REF!</v>
      </c>
      <c r="Z749" s="8">
        <f t="shared" si="235"/>
        <v>10000</v>
      </c>
      <c r="AA749" s="8" t="str">
        <f t="shared" si="236"/>
        <v>Daisy Eagleson</v>
      </c>
      <c r="AB749" s="8" t="str">
        <f t="shared" si="237"/>
        <v>Min</v>
      </c>
      <c r="AC749" s="8" t="str">
        <f t="shared" si="238"/>
        <v/>
      </c>
      <c r="AD749" s="8" t="str">
        <f t="shared" si="243"/>
        <v/>
      </c>
      <c r="AE749" s="8" t="str">
        <f t="shared" si="239"/>
        <v/>
      </c>
      <c r="AF749" s="5">
        <f t="shared" si="240"/>
        <v>1961</v>
      </c>
      <c r="AG749" s="46">
        <v>746</v>
      </c>
      <c r="AH749" s="47" t="str">
        <f t="shared" si="230"/>
        <v/>
      </c>
      <c r="AI749" s="48" t="str">
        <f t="shared" si="231"/>
        <v/>
      </c>
      <c r="AK749" s="22" t="e">
        <f>TRIM(#REF!)</f>
        <v>#REF!</v>
      </c>
      <c r="AL749" s="23" t="e">
        <f>IF(#REF!=0,"",#REF!)</f>
        <v>#REF!</v>
      </c>
      <c r="AM749" s="19" t="e">
        <f>IF(#REF!=0,"",#REF!)</f>
        <v>#REF!</v>
      </c>
      <c r="AN749" s="23" t="e">
        <f>IF($AK749="","",#REF!)</f>
        <v>#REF!</v>
      </c>
      <c r="AO749" s="23" t="e">
        <f t="shared" si="241"/>
        <v>#REF!</v>
      </c>
      <c r="AP749" s="19" t="e">
        <f>IF(#REF!=0,"",#REF!)</f>
        <v>#REF!</v>
      </c>
      <c r="AQ749" s="19" t="e">
        <f>IF(#REF!=0,"",#REF!)</f>
        <v>#REF!</v>
      </c>
      <c r="AR749" s="19" t="e">
        <f>IF(#REF!=0,"",#REF!)</f>
        <v>#REF!</v>
      </c>
      <c r="AS749" s="19" t="e">
        <f>#REF!</f>
        <v>#REF!</v>
      </c>
    </row>
    <row r="750" spans="4:45" ht="19.5" thickTop="1" thickBot="1" x14ac:dyDescent="0.25">
      <c r="D750" s="1" t="str">
        <f t="shared" si="244"/>
        <v/>
      </c>
      <c r="E750" s="1" t="str">
        <f t="shared" si="245"/>
        <v/>
      </c>
      <c r="K750" s="19" t="str">
        <f t="shared" si="232"/>
        <v/>
      </c>
      <c r="L750" s="19">
        <f t="shared" si="242"/>
        <v>10000</v>
      </c>
      <c r="M750" s="22" t="str">
        <f>TRIM(Data!$N747)</f>
        <v>Daitairin</v>
      </c>
      <c r="N750" s="22" t="str">
        <f>TRIM(Data!$A747)</f>
        <v>Daitairin (Higo)</v>
      </c>
      <c r="O750" s="23">
        <f>IF(Data!$B747=0,"",Data!$B747)</f>
        <v>1941</v>
      </c>
      <c r="P750" s="19" t="str">
        <f>IF(Data!$C747=0,"",Data!$C747)</f>
        <v>1</v>
      </c>
      <c r="Q750" s="23" t="str">
        <f>IF($M750="","",Data!$E747)</f>
        <v>L</v>
      </c>
      <c r="R750" s="23" t="str">
        <f t="shared" si="233"/>
        <v>L</v>
      </c>
      <c r="S750" s="23" t="str">
        <f t="shared" si="234"/>
        <v>L</v>
      </c>
      <c r="T750" s="19" t="str">
        <f>IF(Data!$F747=0,"",Data!$F747)</f>
        <v/>
      </c>
      <c r="U750" s="19" t="str">
        <f>IF(Data!$G747=0,"",Data!$G747)</f>
        <v/>
      </c>
      <c r="V750" s="19" t="str">
        <f>IF(Data!$D747=0,"",Data!$D747)</f>
        <v/>
      </c>
      <c r="W750" s="19" t="str">
        <f>Data!$H747</f>
        <v>Japonica [Higo]</v>
      </c>
      <c r="Y750" s="41" t="e">
        <f t="shared" si="229"/>
        <v>#REF!</v>
      </c>
      <c r="Z750" s="8">
        <f t="shared" si="235"/>
        <v>10000</v>
      </c>
      <c r="AA750" s="8" t="str">
        <f t="shared" si="236"/>
        <v>Daitairin</v>
      </c>
      <c r="AB750" s="8" t="str">
        <f t="shared" si="237"/>
        <v>L</v>
      </c>
      <c r="AC750" s="8" t="str">
        <f t="shared" si="238"/>
        <v/>
      </c>
      <c r="AD750" s="8" t="str">
        <f t="shared" si="243"/>
        <v/>
      </c>
      <c r="AE750" s="8" t="str">
        <f t="shared" si="239"/>
        <v/>
      </c>
      <c r="AF750" s="5">
        <f t="shared" si="240"/>
        <v>1941</v>
      </c>
      <c r="AG750" s="46">
        <v>747</v>
      </c>
      <c r="AH750" s="47" t="str">
        <f t="shared" si="230"/>
        <v/>
      </c>
      <c r="AI750" s="48" t="str">
        <f t="shared" si="231"/>
        <v/>
      </c>
      <c r="AK750" s="22" t="e">
        <f>TRIM(#REF!)</f>
        <v>#REF!</v>
      </c>
      <c r="AL750" s="23" t="e">
        <f>IF(#REF!=0,"",#REF!)</f>
        <v>#REF!</v>
      </c>
      <c r="AM750" s="19" t="e">
        <f>IF(#REF!=0,"",#REF!)</f>
        <v>#REF!</v>
      </c>
      <c r="AN750" s="23" t="e">
        <f>IF($AK750="","",#REF!)</f>
        <v>#REF!</v>
      </c>
      <c r="AO750" s="23" t="e">
        <f t="shared" si="241"/>
        <v>#REF!</v>
      </c>
      <c r="AP750" s="19" t="e">
        <f>IF(#REF!=0,"",#REF!)</f>
        <v>#REF!</v>
      </c>
      <c r="AQ750" s="19" t="e">
        <f>IF(#REF!=0,"",#REF!)</f>
        <v>#REF!</v>
      </c>
      <c r="AR750" s="19" t="e">
        <f>IF(#REF!=0,"",#REF!)</f>
        <v>#REF!</v>
      </c>
      <c r="AS750" s="19" t="e">
        <f>#REF!</f>
        <v>#REF!</v>
      </c>
    </row>
    <row r="751" spans="4:45" ht="19.5" thickTop="1" thickBot="1" x14ac:dyDescent="0.25">
      <c r="D751" s="1" t="str">
        <f t="shared" si="244"/>
        <v/>
      </c>
      <c r="E751" s="1" t="str">
        <f t="shared" si="245"/>
        <v/>
      </c>
      <c r="K751" s="19" t="str">
        <f t="shared" si="232"/>
        <v/>
      </c>
      <c r="L751" s="19">
        <f t="shared" si="242"/>
        <v>10000</v>
      </c>
      <c r="M751" s="22" t="str">
        <f>TRIM(Data!$N748)</f>
        <v>Dakota Var.</v>
      </c>
      <c r="N751" s="22" t="str">
        <f>TRIM(Data!$A748)</f>
        <v>Dakota Var.</v>
      </c>
      <c r="O751" s="23">
        <f>IF(Data!$B748=0,"",Data!$B748)</f>
        <v>2004</v>
      </c>
      <c r="P751" s="19" t="str">
        <f>IF(Data!$C748=0,"",Data!$C748)</f>
        <v/>
      </c>
      <c r="Q751" s="23" t="str">
        <f>IF($M751="","",Data!$E748)</f>
        <v>M</v>
      </c>
      <c r="R751" s="23" t="str">
        <f t="shared" si="233"/>
        <v>M</v>
      </c>
      <c r="S751" s="23" t="str">
        <f t="shared" si="234"/>
        <v>M</v>
      </c>
      <c r="T751" s="19" t="str">
        <f>IF(Data!$F748=0,"",Data!$F748)</f>
        <v/>
      </c>
      <c r="U751" s="19" t="str">
        <f>IF(Data!$G748=0,"",Data!$G748)</f>
        <v/>
      </c>
      <c r="V751" s="19" t="str">
        <f>IF(Data!$D748=0,"",Data!$D748)</f>
        <v/>
      </c>
      <c r="W751" s="19" t="str">
        <f>Data!$H748</f>
        <v>Japonica</v>
      </c>
      <c r="Y751" s="41" t="e">
        <f t="shared" si="229"/>
        <v>#REF!</v>
      </c>
      <c r="Z751" s="8">
        <f t="shared" si="235"/>
        <v>10000</v>
      </c>
      <c r="AA751" s="8" t="str">
        <f t="shared" si="236"/>
        <v>Dakota Var.</v>
      </c>
      <c r="AB751" s="8" t="str">
        <f t="shared" si="237"/>
        <v>M</v>
      </c>
      <c r="AC751" s="8" t="str">
        <f t="shared" si="238"/>
        <v/>
      </c>
      <c r="AD751" s="8" t="str">
        <f t="shared" si="243"/>
        <v/>
      </c>
      <c r="AE751" s="8" t="str">
        <f t="shared" si="239"/>
        <v/>
      </c>
      <c r="AF751" s="5">
        <f t="shared" si="240"/>
        <v>2004</v>
      </c>
      <c r="AG751" s="46">
        <v>748</v>
      </c>
      <c r="AH751" s="47" t="str">
        <f t="shared" si="230"/>
        <v/>
      </c>
      <c r="AI751" s="48" t="str">
        <f t="shared" si="231"/>
        <v/>
      </c>
      <c r="AK751" s="22" t="e">
        <f>TRIM(#REF!)</f>
        <v>#REF!</v>
      </c>
      <c r="AL751" s="23" t="e">
        <f>IF(#REF!=0,"",#REF!)</f>
        <v>#REF!</v>
      </c>
      <c r="AM751" s="19" t="e">
        <f>IF(#REF!=0,"",#REF!)</f>
        <v>#REF!</v>
      </c>
      <c r="AN751" s="23" t="e">
        <f>IF($AK751="","",#REF!)</f>
        <v>#REF!</v>
      </c>
      <c r="AO751" s="23" t="e">
        <f t="shared" si="241"/>
        <v>#REF!</v>
      </c>
      <c r="AP751" s="19" t="e">
        <f>IF(#REF!=0,"",#REF!)</f>
        <v>#REF!</v>
      </c>
      <c r="AQ751" s="19" t="e">
        <f>IF(#REF!=0,"",#REF!)</f>
        <v>#REF!</v>
      </c>
      <c r="AR751" s="19" t="e">
        <f>IF(#REF!=0,"",#REF!)</f>
        <v>#REF!</v>
      </c>
      <c r="AS751" s="19" t="e">
        <f>#REF!</f>
        <v>#REF!</v>
      </c>
    </row>
    <row r="752" spans="4:45" ht="19.5" thickTop="1" thickBot="1" x14ac:dyDescent="0.25">
      <c r="D752" s="1" t="str">
        <f t="shared" si="244"/>
        <v/>
      </c>
      <c r="E752" s="1" t="str">
        <f t="shared" si="245"/>
        <v/>
      </c>
      <c r="K752" s="19" t="str">
        <f t="shared" si="232"/>
        <v/>
      </c>
      <c r="L752" s="19">
        <f t="shared" si="242"/>
        <v>10000</v>
      </c>
      <c r="M752" s="22" t="str">
        <f>TRIM(Data!$N749)</f>
        <v>Dale Fitzgerald</v>
      </c>
      <c r="N752" s="22" t="str">
        <f>TRIM(Data!$A749)</f>
        <v>Dale Fitzgerald</v>
      </c>
      <c r="O752" s="23">
        <f>IF(Data!$B749=0,"",Data!$B749)</f>
        <v>2007</v>
      </c>
      <c r="P752" s="19" t="str">
        <f>IF(Data!$C749=0,"",Data!$C749)</f>
        <v>1</v>
      </c>
      <c r="Q752" s="23" t="str">
        <f>IF($M752="","",Data!$E749)</f>
        <v>L</v>
      </c>
      <c r="R752" s="23" t="str">
        <f t="shared" si="233"/>
        <v>L</v>
      </c>
      <c r="S752" s="23" t="str">
        <f t="shared" si="234"/>
        <v>L</v>
      </c>
      <c r="T752" s="19" t="str">
        <f>IF(Data!$F749=0,"",Data!$F749)</f>
        <v/>
      </c>
      <c r="U752" s="19" t="str">
        <f>IF(Data!$G749=0,"",Data!$G749)</f>
        <v/>
      </c>
      <c r="V752" s="19" t="str">
        <f>IF(Data!$D749=0,"",Data!$D749)</f>
        <v/>
      </c>
      <c r="W752" s="19" t="str">
        <f>Data!$H749</f>
        <v>Japonica</v>
      </c>
      <c r="Y752" s="41" t="e">
        <f t="shared" si="229"/>
        <v>#REF!</v>
      </c>
      <c r="Z752" s="8">
        <f t="shared" si="235"/>
        <v>10000</v>
      </c>
      <c r="AA752" s="8" t="str">
        <f t="shared" si="236"/>
        <v>Dale Fitzgerald</v>
      </c>
      <c r="AB752" s="8" t="str">
        <f t="shared" si="237"/>
        <v>L</v>
      </c>
      <c r="AC752" s="8" t="str">
        <f t="shared" si="238"/>
        <v/>
      </c>
      <c r="AD752" s="8" t="str">
        <f t="shared" si="243"/>
        <v/>
      </c>
      <c r="AE752" s="8" t="str">
        <f t="shared" si="239"/>
        <v/>
      </c>
      <c r="AF752" s="5">
        <f t="shared" si="240"/>
        <v>2007</v>
      </c>
      <c r="AG752" s="46">
        <v>749</v>
      </c>
      <c r="AH752" s="47" t="str">
        <f t="shared" si="230"/>
        <v/>
      </c>
      <c r="AI752" s="48" t="str">
        <f t="shared" si="231"/>
        <v/>
      </c>
      <c r="AK752" s="22" t="e">
        <f>TRIM(#REF!)</f>
        <v>#REF!</v>
      </c>
      <c r="AL752" s="23" t="e">
        <f>IF(#REF!=0,"",#REF!)</f>
        <v>#REF!</v>
      </c>
      <c r="AM752" s="19" t="e">
        <f>IF(#REF!=0,"",#REF!)</f>
        <v>#REF!</v>
      </c>
      <c r="AN752" s="23" t="e">
        <f>IF($AK752="","",#REF!)</f>
        <v>#REF!</v>
      </c>
      <c r="AO752" s="23" t="e">
        <f t="shared" si="241"/>
        <v>#REF!</v>
      </c>
      <c r="AP752" s="19" t="e">
        <f>IF(#REF!=0,"",#REF!)</f>
        <v>#REF!</v>
      </c>
      <c r="AQ752" s="19" t="e">
        <f>IF(#REF!=0,"",#REF!)</f>
        <v>#REF!</v>
      </c>
      <c r="AR752" s="19" t="e">
        <f>IF(#REF!=0,"",#REF!)</f>
        <v>#REF!</v>
      </c>
      <c r="AS752" s="19" t="e">
        <f>#REF!</f>
        <v>#REF!</v>
      </c>
    </row>
    <row r="753" spans="4:45" ht="19.5" thickTop="1" thickBot="1" x14ac:dyDescent="0.25">
      <c r="D753" s="1" t="str">
        <f t="shared" si="244"/>
        <v/>
      </c>
      <c r="E753" s="1" t="str">
        <f t="shared" si="245"/>
        <v/>
      </c>
      <c r="K753" s="19" t="str">
        <f t="shared" si="232"/>
        <v/>
      </c>
      <c r="L753" s="19">
        <f t="shared" si="242"/>
        <v>10000</v>
      </c>
      <c r="M753" s="22" t="str">
        <f>TRIM(Data!$N750)</f>
        <v>Dalu Jinqu Variegated</v>
      </c>
      <c r="N753" s="22" t="str">
        <f>TRIM(Data!$A750)</f>
        <v>Dalu Jinqu Variegated (Edithae)</v>
      </c>
      <c r="O753" s="23">
        <f>IF(Data!$B750=0,"",Data!$B750)</f>
        <v>2019</v>
      </c>
      <c r="P753" s="19" t="str">
        <f>IF(Data!$C750=0,"",Data!$C750)</f>
        <v/>
      </c>
      <c r="Q753" s="23" t="str">
        <f>IF($M753="","",Data!$E750)</f>
        <v>S-M</v>
      </c>
      <c r="R753" s="23" t="str">
        <f t="shared" si="233"/>
        <v>S</v>
      </c>
      <c r="S753" s="23" t="str">
        <f t="shared" si="234"/>
        <v>S</v>
      </c>
      <c r="T753" s="19" t="str">
        <f>IF(Data!$F750=0,"",Data!$F750)</f>
        <v/>
      </c>
      <c r="U753" s="19" t="str">
        <f>IF(Data!$G750=0,"",Data!$G750)</f>
        <v>FD</v>
      </c>
      <c r="V753" s="19" t="str">
        <f>IF(Data!$D750=0,"",Data!$D750)</f>
        <v/>
      </c>
      <c r="W753" s="19" t="str">
        <f>Data!$H750</f>
        <v>Specie</v>
      </c>
      <c r="Y753" s="41" t="e">
        <f t="shared" si="229"/>
        <v>#REF!</v>
      </c>
      <c r="Z753" s="8">
        <f t="shared" si="235"/>
        <v>10000</v>
      </c>
      <c r="AA753" s="8" t="str">
        <f t="shared" si="236"/>
        <v>Dalu Jinqu Variegated</v>
      </c>
      <c r="AB753" s="8" t="str">
        <f t="shared" si="237"/>
        <v>S</v>
      </c>
      <c r="AC753" s="8" t="str">
        <f t="shared" si="238"/>
        <v/>
      </c>
      <c r="AD753" s="8" t="str">
        <f t="shared" si="243"/>
        <v>FD</v>
      </c>
      <c r="AE753" s="8" t="str">
        <f t="shared" si="239"/>
        <v/>
      </c>
      <c r="AF753" s="5">
        <f t="shared" si="240"/>
        <v>2019</v>
      </c>
      <c r="AG753" s="46">
        <v>750</v>
      </c>
      <c r="AH753" s="47" t="str">
        <f t="shared" si="230"/>
        <v/>
      </c>
      <c r="AI753" s="48" t="str">
        <f t="shared" si="231"/>
        <v/>
      </c>
      <c r="AK753" s="22" t="e">
        <f>TRIM(#REF!)</f>
        <v>#REF!</v>
      </c>
      <c r="AL753" s="23" t="e">
        <f>IF(#REF!=0,"",#REF!)</f>
        <v>#REF!</v>
      </c>
      <c r="AM753" s="19" t="e">
        <f>IF(#REF!=0,"",#REF!)</f>
        <v>#REF!</v>
      </c>
      <c r="AN753" s="23" t="e">
        <f>IF($AK753="","",#REF!)</f>
        <v>#REF!</v>
      </c>
      <c r="AO753" s="23" t="e">
        <f t="shared" si="241"/>
        <v>#REF!</v>
      </c>
      <c r="AP753" s="19" t="e">
        <f>IF(#REF!=0,"",#REF!)</f>
        <v>#REF!</v>
      </c>
      <c r="AQ753" s="19" t="e">
        <f>IF(#REF!=0,"",#REF!)</f>
        <v>#REF!</v>
      </c>
      <c r="AR753" s="19" t="e">
        <f>IF(#REF!=0,"",#REF!)</f>
        <v>#REF!</v>
      </c>
      <c r="AS753" s="19" t="e">
        <f>#REF!</f>
        <v>#REF!</v>
      </c>
    </row>
    <row r="754" spans="4:45" ht="19.5" thickTop="1" thickBot="1" x14ac:dyDescent="0.25">
      <c r="D754" s="1" t="str">
        <f t="shared" si="244"/>
        <v/>
      </c>
      <c r="E754" s="1" t="str">
        <f t="shared" si="245"/>
        <v/>
      </c>
      <c r="K754" s="19" t="str">
        <f t="shared" si="232"/>
        <v/>
      </c>
      <c r="L754" s="19">
        <f t="shared" si="242"/>
        <v>10000</v>
      </c>
      <c r="M754" s="22" t="str">
        <f>TRIM(Data!$N751)</f>
        <v>Dalu Jiuqu</v>
      </c>
      <c r="N754" s="22" t="str">
        <f>TRIM(Data!$A751)</f>
        <v>Dalu Jiuqu (Edithae)</v>
      </c>
      <c r="O754" s="23">
        <f>IF(Data!$B751=0,"",Data!$B751)</f>
        <v>2007</v>
      </c>
      <c r="P754" s="19" t="str">
        <f>IF(Data!$C751=0,"",Data!$C751)</f>
        <v>1</v>
      </c>
      <c r="Q754" s="23" t="str">
        <f>IF($M754="","",Data!$E751)</f>
        <v>S-M</v>
      </c>
      <c r="R754" s="23" t="str">
        <f t="shared" si="233"/>
        <v>S</v>
      </c>
      <c r="S754" s="23" t="str">
        <f t="shared" si="234"/>
        <v>S</v>
      </c>
      <c r="T754" s="19" t="str">
        <f>IF(Data!$F751=0,"",Data!$F751)</f>
        <v/>
      </c>
      <c r="U754" s="19" t="str">
        <f>IF(Data!$G751=0,"",Data!$G751)</f>
        <v>FD</v>
      </c>
      <c r="V754" s="19" t="str">
        <f>IF(Data!$D751=0,"",Data!$D751)</f>
        <v/>
      </c>
      <c r="W754" s="19" t="str">
        <f>Data!$H751</f>
        <v>Specie</v>
      </c>
      <c r="Y754" s="41" t="e">
        <f t="shared" si="229"/>
        <v>#REF!</v>
      </c>
      <c r="Z754" s="8">
        <f t="shared" si="235"/>
        <v>10000</v>
      </c>
      <c r="AA754" s="8" t="str">
        <f t="shared" si="236"/>
        <v>Dalu Jiuqu</v>
      </c>
      <c r="AB754" s="8" t="str">
        <f t="shared" si="237"/>
        <v>S</v>
      </c>
      <c r="AC754" s="8" t="str">
        <f t="shared" si="238"/>
        <v/>
      </c>
      <c r="AD754" s="8" t="str">
        <f t="shared" si="243"/>
        <v>FD</v>
      </c>
      <c r="AE754" s="8" t="str">
        <f t="shared" si="239"/>
        <v/>
      </c>
      <c r="AF754" s="5">
        <f t="shared" si="240"/>
        <v>2007</v>
      </c>
      <c r="AG754" s="46">
        <v>751</v>
      </c>
      <c r="AH754" s="47" t="str">
        <f t="shared" si="230"/>
        <v/>
      </c>
      <c r="AI754" s="48" t="str">
        <f t="shared" si="231"/>
        <v/>
      </c>
      <c r="AK754" s="22" t="e">
        <f>TRIM(#REF!)</f>
        <v>#REF!</v>
      </c>
      <c r="AL754" s="23" t="e">
        <f>IF(#REF!=0,"",#REF!)</f>
        <v>#REF!</v>
      </c>
      <c r="AM754" s="19" t="e">
        <f>IF(#REF!=0,"",#REF!)</f>
        <v>#REF!</v>
      </c>
      <c r="AN754" s="23" t="e">
        <f>IF($AK754="","",#REF!)</f>
        <v>#REF!</v>
      </c>
      <c r="AO754" s="23" t="e">
        <f t="shared" si="241"/>
        <v>#REF!</v>
      </c>
      <c r="AP754" s="19" t="e">
        <f>IF(#REF!=0,"",#REF!)</f>
        <v>#REF!</v>
      </c>
      <c r="AQ754" s="19" t="e">
        <f>IF(#REF!=0,"",#REF!)</f>
        <v>#REF!</v>
      </c>
      <c r="AR754" s="19" t="e">
        <f>IF(#REF!=0,"",#REF!)</f>
        <v>#REF!</v>
      </c>
      <c r="AS754" s="19" t="e">
        <f>#REF!</f>
        <v>#REF!</v>
      </c>
    </row>
    <row r="755" spans="4:45" ht="19.5" thickTop="1" thickBot="1" x14ac:dyDescent="0.25">
      <c r="D755" s="1" t="str">
        <f t="shared" si="244"/>
        <v/>
      </c>
      <c r="E755" s="1" t="str">
        <f t="shared" si="245"/>
        <v/>
      </c>
      <c r="K755" s="19" t="str">
        <f t="shared" si="232"/>
        <v/>
      </c>
      <c r="L755" s="19">
        <f t="shared" si="242"/>
        <v>10000</v>
      </c>
      <c r="M755" s="22" t="str">
        <f>TRIM(Data!$N752)</f>
        <v>Dame Silvia</v>
      </c>
      <c r="N755" s="22" t="str">
        <f>TRIM(Data!$A752)</f>
        <v>Dame Silvia (H)</v>
      </c>
      <c r="O755" s="23">
        <f>IF(Data!$B752=0,"",Data!$B752)</f>
        <v>2002</v>
      </c>
      <c r="P755" s="19" t="str">
        <f>IF(Data!$C752=0,"",Data!$C752)</f>
        <v/>
      </c>
      <c r="Q755" s="23" t="str">
        <f>IF($M755="","",Data!$E752)</f>
        <v>M</v>
      </c>
      <c r="R755" s="23" t="str">
        <f t="shared" si="233"/>
        <v>M</v>
      </c>
      <c r="S755" s="23" t="str">
        <f t="shared" si="234"/>
        <v>M</v>
      </c>
      <c r="T755" s="19" t="str">
        <f>IF(Data!$F752=0,"",Data!$F752)</f>
        <v/>
      </c>
      <c r="U755" s="19" t="str">
        <f>IF(Data!$G752=0,"",Data!$G752)</f>
        <v/>
      </c>
      <c r="V755" s="19" t="str">
        <f>IF(Data!$D752=0,"",Data!$D752)</f>
        <v/>
      </c>
      <c r="W755" s="19" t="str">
        <f>Data!$H752</f>
        <v>NRH</v>
      </c>
      <c r="Y755" s="41" t="e">
        <f t="shared" si="229"/>
        <v>#REF!</v>
      </c>
      <c r="Z755" s="8">
        <f t="shared" si="235"/>
        <v>10000</v>
      </c>
      <c r="AA755" s="8" t="str">
        <f t="shared" si="236"/>
        <v>Dame Silvia</v>
      </c>
      <c r="AB755" s="8" t="str">
        <f t="shared" si="237"/>
        <v>M</v>
      </c>
      <c r="AC755" s="8" t="str">
        <f t="shared" si="238"/>
        <v/>
      </c>
      <c r="AD755" s="8" t="str">
        <f t="shared" si="243"/>
        <v/>
      </c>
      <c r="AE755" s="8" t="str">
        <f t="shared" si="239"/>
        <v/>
      </c>
      <c r="AF755" s="5">
        <f t="shared" si="240"/>
        <v>2002</v>
      </c>
      <c r="AG755" s="46">
        <v>752</v>
      </c>
      <c r="AH755" s="47" t="str">
        <f t="shared" si="230"/>
        <v/>
      </c>
      <c r="AI755" s="48" t="str">
        <f t="shared" si="231"/>
        <v/>
      </c>
      <c r="AK755" s="22" t="e">
        <f>TRIM(#REF!)</f>
        <v>#REF!</v>
      </c>
      <c r="AL755" s="23" t="e">
        <f>IF(#REF!=0,"",#REF!)</f>
        <v>#REF!</v>
      </c>
      <c r="AM755" s="19" t="e">
        <f>IF(#REF!=0,"",#REF!)</f>
        <v>#REF!</v>
      </c>
      <c r="AN755" s="23" t="e">
        <f>IF($AK755="","",#REF!)</f>
        <v>#REF!</v>
      </c>
      <c r="AO755" s="23" t="e">
        <f t="shared" si="241"/>
        <v>#REF!</v>
      </c>
      <c r="AP755" s="19" t="e">
        <f>IF(#REF!=0,"",#REF!)</f>
        <v>#REF!</v>
      </c>
      <c r="AQ755" s="19" t="e">
        <f>IF(#REF!=0,"",#REF!)</f>
        <v>#REF!</v>
      </c>
      <c r="AR755" s="19" t="e">
        <f>IF(#REF!=0,"",#REF!)</f>
        <v>#REF!</v>
      </c>
      <c r="AS755" s="19" t="e">
        <f>#REF!</f>
        <v>#REF!</v>
      </c>
    </row>
    <row r="756" spans="4:45" ht="19.5" thickTop="1" thickBot="1" x14ac:dyDescent="0.25">
      <c r="D756" s="1" t="str">
        <f t="shared" si="244"/>
        <v/>
      </c>
      <c r="E756" s="1" t="str">
        <f t="shared" si="245"/>
        <v/>
      </c>
      <c r="K756" s="19" t="str">
        <f t="shared" si="232"/>
        <v/>
      </c>
      <c r="L756" s="19">
        <f t="shared" si="242"/>
        <v>10000</v>
      </c>
      <c r="M756" s="22" t="str">
        <f>TRIM(Data!$N753)</f>
        <v>Damozel</v>
      </c>
      <c r="N756" s="22" t="str">
        <f>TRIM(Data!$A753)</f>
        <v>Damozel</v>
      </c>
      <c r="O756" s="23" t="str">
        <f>IF(Data!$B753=0,"",Data!$B753)</f>
        <v>1800's - Late</v>
      </c>
      <c r="P756" s="19" t="str">
        <f>IF(Data!$C753=0,"",Data!$C753)</f>
        <v/>
      </c>
      <c r="Q756" s="23" t="str">
        <f>IF($M756="","",Data!$E753)</f>
        <v>M</v>
      </c>
      <c r="R756" s="23" t="str">
        <f t="shared" si="233"/>
        <v>M</v>
      </c>
      <c r="S756" s="23" t="str">
        <f t="shared" si="234"/>
        <v>M</v>
      </c>
      <c r="T756" s="19" t="str">
        <f>IF(Data!$F753=0,"",Data!$F753)</f>
        <v/>
      </c>
      <c r="U756" s="19" t="str">
        <f>IF(Data!$G753=0,"",Data!$G753)</f>
        <v/>
      </c>
      <c r="V756" s="19" t="str">
        <f>IF(Data!$D753=0,"",Data!$D753)</f>
        <v>ANTIQUE</v>
      </c>
      <c r="W756" s="19" t="str">
        <f>Data!$H753</f>
        <v>Japonica</v>
      </c>
      <c r="Y756" s="41" t="e">
        <f t="shared" si="229"/>
        <v>#REF!</v>
      </c>
      <c r="Z756" s="8">
        <f t="shared" si="235"/>
        <v>756</v>
      </c>
      <c r="AA756" s="8" t="str">
        <f t="shared" si="236"/>
        <v>Damozel</v>
      </c>
      <c r="AB756" s="8" t="str">
        <f t="shared" si="237"/>
        <v>M</v>
      </c>
      <c r="AC756" s="8" t="str">
        <f t="shared" si="238"/>
        <v/>
      </c>
      <c r="AD756" s="8" t="str">
        <f t="shared" si="243"/>
        <v/>
      </c>
      <c r="AE756" s="8" t="str">
        <f t="shared" si="239"/>
        <v>ANTIQUE</v>
      </c>
      <c r="AF756" s="5" t="str">
        <f t="shared" si="240"/>
        <v>1800's - Late</v>
      </c>
      <c r="AG756" s="46">
        <v>753</v>
      </c>
      <c r="AH756" s="47" t="str">
        <f t="shared" si="230"/>
        <v/>
      </c>
      <c r="AI756" s="48" t="str">
        <f t="shared" si="231"/>
        <v/>
      </c>
      <c r="AK756" s="22" t="e">
        <f>TRIM(#REF!)</f>
        <v>#REF!</v>
      </c>
      <c r="AL756" s="23" t="e">
        <f>IF(#REF!=0,"",#REF!)</f>
        <v>#REF!</v>
      </c>
      <c r="AM756" s="19" t="e">
        <f>IF(#REF!=0,"",#REF!)</f>
        <v>#REF!</v>
      </c>
      <c r="AN756" s="23" t="e">
        <f>IF($AK756="","",#REF!)</f>
        <v>#REF!</v>
      </c>
      <c r="AO756" s="23" t="e">
        <f t="shared" si="241"/>
        <v>#REF!</v>
      </c>
      <c r="AP756" s="19" t="e">
        <f>IF(#REF!=0,"",#REF!)</f>
        <v>#REF!</v>
      </c>
      <c r="AQ756" s="19" t="e">
        <f>IF(#REF!=0,"",#REF!)</f>
        <v>#REF!</v>
      </c>
      <c r="AR756" s="19" t="e">
        <f>IF(#REF!=0,"",#REF!)</f>
        <v>#REF!</v>
      </c>
      <c r="AS756" s="19" t="e">
        <f>#REF!</f>
        <v>#REF!</v>
      </c>
    </row>
    <row r="757" spans="4:45" ht="19.5" thickTop="1" thickBot="1" x14ac:dyDescent="0.25">
      <c r="D757" s="1" t="str">
        <f t="shared" si="244"/>
        <v/>
      </c>
      <c r="E757" s="1" t="str">
        <f t="shared" si="245"/>
        <v/>
      </c>
      <c r="K757" s="19" t="str">
        <f t="shared" si="232"/>
        <v/>
      </c>
      <c r="L757" s="19">
        <f t="shared" si="242"/>
        <v>10000</v>
      </c>
      <c r="M757" s="22" t="str">
        <f>TRIM(Data!$N754)</f>
        <v>Dana Homeyer</v>
      </c>
      <c r="N757" s="22" t="str">
        <f>TRIM(Data!$A754)</f>
        <v>Dana Homeyer (R)</v>
      </c>
      <c r="O757" s="23">
        <f>IF(Data!$B754=0,"",Data!$B754)</f>
        <v>1989</v>
      </c>
      <c r="P757" s="19" t="str">
        <f>IF(Data!$C754=0,"",Data!$C754)</f>
        <v>1</v>
      </c>
      <c r="Q757" s="23" t="str">
        <f>IF($M757="","",Data!$E754)</f>
        <v>L-VL</v>
      </c>
      <c r="R757" s="23" t="str">
        <f t="shared" si="233"/>
        <v>L</v>
      </c>
      <c r="S757" s="23" t="str">
        <f t="shared" si="234"/>
        <v>L</v>
      </c>
      <c r="T757" s="19" t="str">
        <f>IF(Data!$F754=0,"",Data!$F754)</f>
        <v/>
      </c>
      <c r="U757" s="19" t="str">
        <f>IF(Data!$G754=0,"",Data!$G754)</f>
        <v/>
      </c>
      <c r="V757" s="19" t="str">
        <f>IF(Data!$D754=0,"",Data!$D754)</f>
        <v/>
      </c>
      <c r="W757" s="19" t="str">
        <f>Data!$H754</f>
        <v>Reticulata</v>
      </c>
      <c r="Y757" s="41" t="e">
        <f t="shared" si="229"/>
        <v>#REF!</v>
      </c>
      <c r="Z757" s="8">
        <f t="shared" si="235"/>
        <v>10000</v>
      </c>
      <c r="AA757" s="8" t="str">
        <f t="shared" si="236"/>
        <v>Dana Homeyer</v>
      </c>
      <c r="AB757" s="8" t="str">
        <f t="shared" si="237"/>
        <v>L</v>
      </c>
      <c r="AC757" s="8" t="str">
        <f t="shared" si="238"/>
        <v/>
      </c>
      <c r="AD757" s="8" t="str">
        <f t="shared" si="243"/>
        <v/>
      </c>
      <c r="AE757" s="8" t="str">
        <f t="shared" si="239"/>
        <v/>
      </c>
      <c r="AF757" s="5">
        <f t="shared" si="240"/>
        <v>1989</v>
      </c>
      <c r="AG757" s="46">
        <v>754</v>
      </c>
      <c r="AH757" s="47" t="str">
        <f t="shared" si="230"/>
        <v/>
      </c>
      <c r="AI757" s="48" t="str">
        <f t="shared" si="231"/>
        <v/>
      </c>
      <c r="AK757" s="22" t="e">
        <f>TRIM(#REF!)</f>
        <v>#REF!</v>
      </c>
      <c r="AL757" s="23" t="e">
        <f>IF(#REF!=0,"",#REF!)</f>
        <v>#REF!</v>
      </c>
      <c r="AM757" s="19" t="e">
        <f>IF(#REF!=0,"",#REF!)</f>
        <v>#REF!</v>
      </c>
      <c r="AN757" s="23" t="e">
        <f>IF($AK757="","",#REF!)</f>
        <v>#REF!</v>
      </c>
      <c r="AO757" s="23" t="e">
        <f t="shared" si="241"/>
        <v>#REF!</v>
      </c>
      <c r="AP757" s="19" t="e">
        <f>IF(#REF!=0,"",#REF!)</f>
        <v>#REF!</v>
      </c>
      <c r="AQ757" s="19" t="e">
        <f>IF(#REF!=0,"",#REF!)</f>
        <v>#REF!</v>
      </c>
      <c r="AR757" s="19" t="e">
        <f>IF(#REF!=0,"",#REF!)</f>
        <v>#REF!</v>
      </c>
      <c r="AS757" s="19" t="e">
        <f>#REF!</f>
        <v>#REF!</v>
      </c>
    </row>
    <row r="758" spans="4:45" ht="19.5" thickTop="1" thickBot="1" x14ac:dyDescent="0.25">
      <c r="D758" s="1" t="str">
        <f t="shared" si="244"/>
        <v/>
      </c>
      <c r="E758" s="1" t="str">
        <f t="shared" si="245"/>
        <v/>
      </c>
      <c r="K758" s="19" t="str">
        <f t="shared" si="232"/>
        <v/>
      </c>
      <c r="L758" s="19">
        <f t="shared" si="242"/>
        <v>10000</v>
      </c>
      <c r="M758" s="22" t="str">
        <f>TRIM(Data!$N755)</f>
        <v>Danatta Merryday</v>
      </c>
      <c r="N758" s="22" t="str">
        <f>TRIM(Data!$A755)</f>
        <v>Danatta Merryday</v>
      </c>
      <c r="O758" s="23">
        <f>IF(Data!$B755=0,"",Data!$B755)</f>
        <v>2017</v>
      </c>
      <c r="P758" s="19" t="str">
        <f>IF(Data!$C755=0,"",Data!$C755)</f>
        <v>1</v>
      </c>
      <c r="Q758" s="23" t="str">
        <f>IF($M758="","",Data!$E755)</f>
        <v>M</v>
      </c>
      <c r="R758" s="23" t="str">
        <f t="shared" si="233"/>
        <v>M</v>
      </c>
      <c r="S758" s="23" t="str">
        <f t="shared" si="234"/>
        <v>M</v>
      </c>
      <c r="T758" s="19" t="str">
        <f>IF(Data!$F755=0,"",Data!$F755)</f>
        <v/>
      </c>
      <c r="U758" s="19" t="str">
        <f>IF(Data!$G755=0,"",Data!$G755)</f>
        <v/>
      </c>
      <c r="V758" s="19" t="str">
        <f>IF(Data!$D755=0,"",Data!$D755)</f>
        <v/>
      </c>
      <c r="W758" s="19" t="str">
        <f>Data!$H755</f>
        <v>Japonica</v>
      </c>
      <c r="Y758" s="41" t="e">
        <f t="shared" si="229"/>
        <v>#REF!</v>
      </c>
      <c r="Z758" s="8">
        <f t="shared" si="235"/>
        <v>10000</v>
      </c>
      <c r="AA758" s="8" t="str">
        <f t="shared" si="236"/>
        <v>Danatta Merryday</v>
      </c>
      <c r="AB758" s="8" t="str">
        <f t="shared" si="237"/>
        <v>M</v>
      </c>
      <c r="AC758" s="8" t="str">
        <f t="shared" si="238"/>
        <v/>
      </c>
      <c r="AD758" s="8" t="str">
        <f t="shared" si="243"/>
        <v/>
      </c>
      <c r="AE758" s="8" t="str">
        <f t="shared" si="239"/>
        <v/>
      </c>
      <c r="AF758" s="5">
        <f t="shared" si="240"/>
        <v>2017</v>
      </c>
      <c r="AG758" s="46">
        <v>755</v>
      </c>
      <c r="AH758" s="47" t="str">
        <f t="shared" si="230"/>
        <v/>
      </c>
      <c r="AI758" s="48" t="str">
        <f t="shared" si="231"/>
        <v/>
      </c>
      <c r="AK758" s="22" t="e">
        <f>TRIM(#REF!)</f>
        <v>#REF!</v>
      </c>
      <c r="AL758" s="23" t="e">
        <f>IF(#REF!=0,"",#REF!)</f>
        <v>#REF!</v>
      </c>
      <c r="AM758" s="19" t="e">
        <f>IF(#REF!=0,"",#REF!)</f>
        <v>#REF!</v>
      </c>
      <c r="AN758" s="23" t="e">
        <f>IF($AK758="","",#REF!)</f>
        <v>#REF!</v>
      </c>
      <c r="AO758" s="23" t="e">
        <f t="shared" si="241"/>
        <v>#REF!</v>
      </c>
      <c r="AP758" s="19" t="e">
        <f>IF(#REF!=0,"",#REF!)</f>
        <v>#REF!</v>
      </c>
      <c r="AQ758" s="19" t="e">
        <f>IF(#REF!=0,"",#REF!)</f>
        <v>#REF!</v>
      </c>
      <c r="AR758" s="19" t="e">
        <f>IF(#REF!=0,"",#REF!)</f>
        <v>#REF!</v>
      </c>
      <c r="AS758" s="19" t="e">
        <f>#REF!</f>
        <v>#REF!</v>
      </c>
    </row>
    <row r="759" spans="4:45" ht="19.5" thickTop="1" thickBot="1" x14ac:dyDescent="0.25">
      <c r="D759" s="1" t="str">
        <f t="shared" si="244"/>
        <v/>
      </c>
      <c r="E759" s="1" t="str">
        <f t="shared" si="245"/>
        <v/>
      </c>
      <c r="K759" s="19" t="str">
        <f t="shared" si="232"/>
        <v/>
      </c>
      <c r="L759" s="19">
        <f t="shared" si="242"/>
        <v>10000</v>
      </c>
      <c r="M759" s="22" t="str">
        <f>TRIM(Data!$N756)</f>
        <v>Dancing Blaze</v>
      </c>
      <c r="N759" s="22" t="str">
        <f>TRIM(Data!$A756)</f>
        <v>Dancing Blaze (H)</v>
      </c>
      <c r="O759" s="23">
        <f>IF(Data!$B756=0,"",Data!$B756)</f>
        <v>2010</v>
      </c>
      <c r="P759" s="19" t="str">
        <f>IF(Data!$C756=0,"",Data!$C756)</f>
        <v>1</v>
      </c>
      <c r="Q759" s="23" t="str">
        <f>IF($M759="","",Data!$E756)</f>
        <v>M</v>
      </c>
      <c r="R759" s="23" t="str">
        <f t="shared" si="233"/>
        <v>M</v>
      </c>
      <c r="S759" s="23" t="str">
        <f t="shared" si="234"/>
        <v>M</v>
      </c>
      <c r="T759" s="19" t="str">
        <f>IF(Data!$F756=0,"",Data!$F756)</f>
        <v/>
      </c>
      <c r="U759" s="19" t="str">
        <f>IF(Data!$G756=0,"",Data!$G756)</f>
        <v/>
      </c>
      <c r="V759" s="19" t="str">
        <f>IF(Data!$D756=0,"",Data!$D756)</f>
        <v/>
      </c>
      <c r="W759" s="19" t="str">
        <f>Data!$H756</f>
        <v>NRH</v>
      </c>
      <c r="Y759" s="41" t="e">
        <f t="shared" si="229"/>
        <v>#REF!</v>
      </c>
      <c r="Z759" s="8">
        <f t="shared" si="235"/>
        <v>10000</v>
      </c>
      <c r="AA759" s="8" t="str">
        <f t="shared" si="236"/>
        <v>Dancing Blaze</v>
      </c>
      <c r="AB759" s="8" t="str">
        <f t="shared" si="237"/>
        <v>M</v>
      </c>
      <c r="AC759" s="8" t="str">
        <f t="shared" si="238"/>
        <v/>
      </c>
      <c r="AD759" s="8" t="str">
        <f t="shared" si="243"/>
        <v/>
      </c>
      <c r="AE759" s="8" t="str">
        <f t="shared" si="239"/>
        <v/>
      </c>
      <c r="AF759" s="5">
        <f t="shared" si="240"/>
        <v>2010</v>
      </c>
      <c r="AG759" s="46">
        <v>756</v>
      </c>
      <c r="AH759" s="47" t="str">
        <f t="shared" si="230"/>
        <v/>
      </c>
      <c r="AI759" s="48" t="str">
        <f t="shared" si="231"/>
        <v/>
      </c>
      <c r="AK759" s="22" t="e">
        <f>TRIM(#REF!)</f>
        <v>#REF!</v>
      </c>
      <c r="AL759" s="23" t="e">
        <f>IF(#REF!=0,"",#REF!)</f>
        <v>#REF!</v>
      </c>
      <c r="AM759" s="19" t="e">
        <f>IF(#REF!=0,"",#REF!)</f>
        <v>#REF!</v>
      </c>
      <c r="AN759" s="23" t="e">
        <f>IF($AK759="","",#REF!)</f>
        <v>#REF!</v>
      </c>
      <c r="AO759" s="23" t="e">
        <f t="shared" si="241"/>
        <v>#REF!</v>
      </c>
      <c r="AP759" s="19" t="e">
        <f>IF(#REF!=0,"",#REF!)</f>
        <v>#REF!</v>
      </c>
      <c r="AQ759" s="19" t="e">
        <f>IF(#REF!=0,"",#REF!)</f>
        <v>#REF!</v>
      </c>
      <c r="AR759" s="19" t="e">
        <f>IF(#REF!=0,"",#REF!)</f>
        <v>#REF!</v>
      </c>
      <c r="AS759" s="19" t="e">
        <f>#REF!</f>
        <v>#REF!</v>
      </c>
    </row>
    <row r="760" spans="4:45" ht="19.5" thickTop="1" thickBot="1" x14ac:dyDescent="0.25">
      <c r="D760" s="1" t="str">
        <f t="shared" si="244"/>
        <v/>
      </c>
      <c r="E760" s="1" t="str">
        <f t="shared" si="245"/>
        <v/>
      </c>
      <c r="K760" s="19" t="str">
        <f t="shared" si="232"/>
        <v/>
      </c>
      <c r="L760" s="19">
        <f t="shared" si="242"/>
        <v>10000</v>
      </c>
      <c r="M760" s="22" t="str">
        <f>TRIM(Data!$N757)</f>
        <v>Dancing Flame</v>
      </c>
      <c r="N760" s="22" t="str">
        <f>TRIM(Data!$A757)</f>
        <v>Dancing Flame (H)</v>
      </c>
      <c r="O760" s="23">
        <f>IF(Data!$B757=0,"",Data!$B757)</f>
        <v>2010</v>
      </c>
      <c r="P760" s="19" t="str">
        <f>IF(Data!$C757=0,"",Data!$C757)</f>
        <v>1</v>
      </c>
      <c r="Q760" s="23" t="str">
        <f>IF($M760="","",Data!$E757)</f>
        <v>M</v>
      </c>
      <c r="R760" s="23" t="str">
        <f t="shared" si="233"/>
        <v>M</v>
      </c>
      <c r="S760" s="23" t="str">
        <f t="shared" si="234"/>
        <v>M</v>
      </c>
      <c r="T760" s="19" t="str">
        <f>IF(Data!$F757=0,"",Data!$F757)</f>
        <v/>
      </c>
      <c r="U760" s="19" t="str">
        <f>IF(Data!$G757=0,"",Data!$G757)</f>
        <v/>
      </c>
      <c r="V760" s="19" t="str">
        <f>IF(Data!$D757=0,"",Data!$D757)</f>
        <v/>
      </c>
      <c r="W760" s="19" t="str">
        <f>Data!$H757</f>
        <v>NRH</v>
      </c>
      <c r="Y760" s="41" t="e">
        <f t="shared" si="229"/>
        <v>#REF!</v>
      </c>
      <c r="Z760" s="8">
        <f t="shared" si="235"/>
        <v>10000</v>
      </c>
      <c r="AA760" s="8" t="str">
        <f t="shared" si="236"/>
        <v>Dancing Flame</v>
      </c>
      <c r="AB760" s="8" t="str">
        <f t="shared" si="237"/>
        <v>M</v>
      </c>
      <c r="AC760" s="8" t="str">
        <f t="shared" si="238"/>
        <v/>
      </c>
      <c r="AD760" s="8" t="str">
        <f t="shared" si="243"/>
        <v/>
      </c>
      <c r="AE760" s="8" t="str">
        <f t="shared" si="239"/>
        <v/>
      </c>
      <c r="AF760" s="5">
        <f t="shared" si="240"/>
        <v>2010</v>
      </c>
      <c r="AG760" s="46">
        <v>757</v>
      </c>
      <c r="AH760" s="47" t="str">
        <f t="shared" si="230"/>
        <v/>
      </c>
      <c r="AI760" s="48" t="str">
        <f t="shared" si="231"/>
        <v/>
      </c>
      <c r="AK760" s="22" t="e">
        <f>TRIM(#REF!)</f>
        <v>#REF!</v>
      </c>
      <c r="AL760" s="23" t="e">
        <f>IF(#REF!=0,"",#REF!)</f>
        <v>#REF!</v>
      </c>
      <c r="AM760" s="19" t="e">
        <f>IF(#REF!=0,"",#REF!)</f>
        <v>#REF!</v>
      </c>
      <c r="AN760" s="23" t="e">
        <f>IF($AK760="","",#REF!)</f>
        <v>#REF!</v>
      </c>
      <c r="AO760" s="23" t="e">
        <f t="shared" si="241"/>
        <v>#REF!</v>
      </c>
      <c r="AP760" s="19" t="e">
        <f>IF(#REF!=0,"",#REF!)</f>
        <v>#REF!</v>
      </c>
      <c r="AQ760" s="19" t="e">
        <f>IF(#REF!=0,"",#REF!)</f>
        <v>#REF!</v>
      </c>
      <c r="AR760" s="19" t="e">
        <f>IF(#REF!=0,"",#REF!)</f>
        <v>#REF!</v>
      </c>
      <c r="AS760" s="19" t="e">
        <f>#REF!</f>
        <v>#REF!</v>
      </c>
    </row>
    <row r="761" spans="4:45" ht="19.5" thickTop="1" thickBot="1" x14ac:dyDescent="0.25">
      <c r="D761" s="1" t="str">
        <f t="shared" si="244"/>
        <v/>
      </c>
      <c r="E761" s="1" t="str">
        <f t="shared" si="245"/>
        <v/>
      </c>
      <c r="K761" s="19" t="str">
        <f t="shared" si="232"/>
        <v/>
      </c>
      <c r="L761" s="19">
        <f t="shared" si="242"/>
        <v>10000</v>
      </c>
      <c r="M761" s="22" t="str">
        <f>TRIM(Data!$N758)</f>
        <v>Dante (See Kagiri)</v>
      </c>
      <c r="N761" s="22" t="str">
        <f>TRIM(Data!$A758)</f>
        <v>Dante (See Kagiri)</v>
      </c>
      <c r="O761" s="23">
        <f>IF(Data!$B758=0,"",Data!$B758)</f>
        <v>1891</v>
      </c>
      <c r="P761" s="19" t="str">
        <f>IF(Data!$C758=0,"",Data!$C758)</f>
        <v/>
      </c>
      <c r="Q761" s="23" t="str">
        <f>IF($M761="","",Data!$E758)</f>
        <v>M</v>
      </c>
      <c r="R761" s="23" t="str">
        <f t="shared" si="233"/>
        <v>M</v>
      </c>
      <c r="S761" s="23" t="str">
        <f t="shared" si="234"/>
        <v>M</v>
      </c>
      <c r="T761" s="19" t="str">
        <f>IF(Data!$F758=0,"",Data!$F758)</f>
        <v>WHITE</v>
      </c>
      <c r="U761" s="19" t="str">
        <f>IF(Data!$G758=0,"",Data!$G758)</f>
        <v/>
      </c>
      <c r="V761" s="19" t="str">
        <f>IF(Data!$D758=0,"",Data!$D758)</f>
        <v>ANTIQUE</v>
      </c>
      <c r="W761" s="19" t="str">
        <f>Data!$H758</f>
        <v>Japonica</v>
      </c>
      <c r="Y761" s="41" t="e">
        <f t="shared" si="229"/>
        <v>#REF!</v>
      </c>
      <c r="Z761" s="8">
        <f t="shared" si="235"/>
        <v>761</v>
      </c>
      <c r="AA761" s="8" t="str">
        <f t="shared" si="236"/>
        <v>Dante (See Kagiri)</v>
      </c>
      <c r="AB761" s="8" t="str">
        <f t="shared" si="237"/>
        <v>M</v>
      </c>
      <c r="AC761" s="8" t="str">
        <f t="shared" si="238"/>
        <v>WHITE</v>
      </c>
      <c r="AD761" s="8" t="str">
        <f t="shared" si="243"/>
        <v/>
      </c>
      <c r="AE761" s="8" t="str">
        <f t="shared" si="239"/>
        <v>ANTIQUE</v>
      </c>
      <c r="AF761" s="5">
        <f t="shared" si="240"/>
        <v>1891</v>
      </c>
      <c r="AG761" s="46">
        <v>758</v>
      </c>
      <c r="AH761" s="47" t="str">
        <f t="shared" si="230"/>
        <v/>
      </c>
      <c r="AI761" s="48" t="str">
        <f t="shared" si="231"/>
        <v/>
      </c>
      <c r="AK761" s="22" t="e">
        <f>TRIM(#REF!)</f>
        <v>#REF!</v>
      </c>
      <c r="AL761" s="23" t="e">
        <f>IF(#REF!=0,"",#REF!)</f>
        <v>#REF!</v>
      </c>
      <c r="AM761" s="19" t="e">
        <f>IF(#REF!=0,"",#REF!)</f>
        <v>#REF!</v>
      </c>
      <c r="AN761" s="23" t="e">
        <f>IF($AK761="","",#REF!)</f>
        <v>#REF!</v>
      </c>
      <c r="AO761" s="23" t="e">
        <f t="shared" si="241"/>
        <v>#REF!</v>
      </c>
      <c r="AP761" s="19" t="e">
        <f>IF(#REF!=0,"",#REF!)</f>
        <v>#REF!</v>
      </c>
      <c r="AQ761" s="19" t="e">
        <f>IF(#REF!=0,"",#REF!)</f>
        <v>#REF!</v>
      </c>
      <c r="AR761" s="19" t="e">
        <f>IF(#REF!=0,"",#REF!)</f>
        <v>#REF!</v>
      </c>
      <c r="AS761" s="19" t="e">
        <f>#REF!</f>
        <v>#REF!</v>
      </c>
    </row>
    <row r="762" spans="4:45" ht="19.5" thickTop="1" thickBot="1" x14ac:dyDescent="0.25">
      <c r="D762" s="1" t="str">
        <f t="shared" si="244"/>
        <v/>
      </c>
      <c r="E762" s="1" t="str">
        <f t="shared" si="245"/>
        <v/>
      </c>
      <c r="K762" s="19" t="str">
        <f t="shared" si="232"/>
        <v/>
      </c>
      <c r="L762" s="19">
        <f t="shared" si="242"/>
        <v>10000</v>
      </c>
      <c r="M762" s="22" t="str">
        <f>TRIM(Data!$N759)</f>
        <v>Dante's Inferno</v>
      </c>
      <c r="N762" s="22" t="str">
        <f>TRIM(Data!$A759)</f>
        <v>Dante's Inferno</v>
      </c>
      <c r="O762" s="23">
        <f>IF(Data!$B759=0,"",Data!$B759)</f>
        <v>1951</v>
      </c>
      <c r="P762" s="19" t="str">
        <f>IF(Data!$C759=0,"",Data!$C759)</f>
        <v>1</v>
      </c>
      <c r="Q762" s="23" t="str">
        <f>IF($M762="","",Data!$E759)</f>
        <v>M</v>
      </c>
      <c r="R762" s="23" t="str">
        <f t="shared" si="233"/>
        <v>M</v>
      </c>
      <c r="S762" s="23" t="str">
        <f t="shared" si="234"/>
        <v>M</v>
      </c>
      <c r="T762" s="19" t="str">
        <f>IF(Data!$F759=0,"",Data!$F759)</f>
        <v/>
      </c>
      <c r="U762" s="19" t="str">
        <f>IF(Data!$G759=0,"",Data!$G759)</f>
        <v/>
      </c>
      <c r="V762" s="19" t="str">
        <f>IF(Data!$D759=0,"",Data!$D759)</f>
        <v/>
      </c>
      <c r="W762" s="19" t="str">
        <f>Data!$H759</f>
        <v>Japonica</v>
      </c>
      <c r="Y762" s="41" t="e">
        <f t="shared" si="229"/>
        <v>#REF!</v>
      </c>
      <c r="Z762" s="8">
        <f t="shared" si="235"/>
        <v>10000</v>
      </c>
      <c r="AA762" s="8" t="str">
        <f t="shared" si="236"/>
        <v>Dante's Inferno</v>
      </c>
      <c r="AB762" s="8" t="str">
        <f t="shared" si="237"/>
        <v>M</v>
      </c>
      <c r="AC762" s="8" t="str">
        <f t="shared" si="238"/>
        <v/>
      </c>
      <c r="AD762" s="8" t="str">
        <f t="shared" si="243"/>
        <v/>
      </c>
      <c r="AE762" s="8" t="str">
        <f t="shared" si="239"/>
        <v/>
      </c>
      <c r="AF762" s="5">
        <f t="shared" si="240"/>
        <v>1951</v>
      </c>
      <c r="AG762" s="46">
        <v>759</v>
      </c>
      <c r="AH762" s="47" t="str">
        <f t="shared" si="230"/>
        <v/>
      </c>
      <c r="AI762" s="48" t="str">
        <f t="shared" si="231"/>
        <v/>
      </c>
      <c r="AK762" s="22" t="e">
        <f>TRIM(#REF!)</f>
        <v>#REF!</v>
      </c>
      <c r="AL762" s="23" t="e">
        <f>IF(#REF!=0,"",#REF!)</f>
        <v>#REF!</v>
      </c>
      <c r="AM762" s="19" t="e">
        <f>IF(#REF!=0,"",#REF!)</f>
        <v>#REF!</v>
      </c>
      <c r="AN762" s="23" t="e">
        <f>IF($AK762="","",#REF!)</f>
        <v>#REF!</v>
      </c>
      <c r="AO762" s="23" t="e">
        <f t="shared" si="241"/>
        <v>#REF!</v>
      </c>
      <c r="AP762" s="19" t="e">
        <f>IF(#REF!=0,"",#REF!)</f>
        <v>#REF!</v>
      </c>
      <c r="AQ762" s="19" t="e">
        <f>IF(#REF!=0,"",#REF!)</f>
        <v>#REF!</v>
      </c>
      <c r="AR762" s="19" t="e">
        <f>IF(#REF!=0,"",#REF!)</f>
        <v>#REF!</v>
      </c>
      <c r="AS762" s="19" t="e">
        <f>#REF!</f>
        <v>#REF!</v>
      </c>
    </row>
    <row r="763" spans="4:45" ht="19.5" thickTop="1" thickBot="1" x14ac:dyDescent="0.25">
      <c r="D763" s="1" t="str">
        <f t="shared" si="244"/>
        <v/>
      </c>
      <c r="E763" s="1" t="str">
        <f t="shared" si="245"/>
        <v/>
      </c>
      <c r="K763" s="19" t="str">
        <f t="shared" si="232"/>
        <v/>
      </c>
      <c r="L763" s="19">
        <f t="shared" si="242"/>
        <v>10000</v>
      </c>
      <c r="M763" s="22" t="str">
        <f>TRIM(Data!$N760)</f>
        <v>Darby</v>
      </c>
      <c r="N763" s="22" t="str">
        <f>TRIM(Data!$A760)</f>
        <v>Darby</v>
      </c>
      <c r="O763" s="23">
        <f>IF(Data!$B760=0,"",Data!$B760)</f>
        <v>2017</v>
      </c>
      <c r="P763" s="19" t="str">
        <f>IF(Data!$C760=0,"",Data!$C760)</f>
        <v>1</v>
      </c>
      <c r="Q763" s="23" t="str">
        <f>IF($M763="","",Data!$E760)</f>
        <v>M</v>
      </c>
      <c r="R763" s="23" t="str">
        <f t="shared" si="233"/>
        <v>M</v>
      </c>
      <c r="S763" s="23" t="str">
        <f t="shared" si="234"/>
        <v>M</v>
      </c>
      <c r="T763" s="19" t="str">
        <f>IF(Data!$F760=0,"",Data!$F760)</f>
        <v/>
      </c>
      <c r="U763" s="19" t="str">
        <f>IF(Data!$G760=0,"",Data!$G760)</f>
        <v/>
      </c>
      <c r="V763" s="19" t="str">
        <f>IF(Data!$D760=0,"",Data!$D760)</f>
        <v/>
      </c>
      <c r="W763" s="19" t="str">
        <f>Data!$H760</f>
        <v>Japonica</v>
      </c>
      <c r="Y763" s="41" t="e">
        <f t="shared" si="229"/>
        <v>#REF!</v>
      </c>
      <c r="Z763" s="8">
        <f t="shared" si="235"/>
        <v>10000</v>
      </c>
      <c r="AA763" s="8" t="str">
        <f t="shared" si="236"/>
        <v>Darby</v>
      </c>
      <c r="AB763" s="8" t="str">
        <f t="shared" si="237"/>
        <v>M</v>
      </c>
      <c r="AC763" s="8" t="str">
        <f t="shared" si="238"/>
        <v/>
      </c>
      <c r="AD763" s="8" t="str">
        <f t="shared" si="243"/>
        <v/>
      </c>
      <c r="AE763" s="8" t="str">
        <f t="shared" si="239"/>
        <v/>
      </c>
      <c r="AF763" s="5">
        <f t="shared" si="240"/>
        <v>2017</v>
      </c>
      <c r="AG763" s="46">
        <v>760</v>
      </c>
      <c r="AH763" s="47" t="str">
        <f t="shared" si="230"/>
        <v/>
      </c>
      <c r="AI763" s="48" t="str">
        <f t="shared" si="231"/>
        <v/>
      </c>
      <c r="AK763" s="22" t="e">
        <f>TRIM(#REF!)</f>
        <v>#REF!</v>
      </c>
      <c r="AL763" s="23" t="e">
        <f>IF(#REF!=0,"",#REF!)</f>
        <v>#REF!</v>
      </c>
      <c r="AM763" s="19" t="e">
        <f>IF(#REF!=0,"",#REF!)</f>
        <v>#REF!</v>
      </c>
      <c r="AN763" s="23" t="e">
        <f>IF($AK763="","",#REF!)</f>
        <v>#REF!</v>
      </c>
      <c r="AO763" s="23" t="e">
        <f t="shared" si="241"/>
        <v>#REF!</v>
      </c>
      <c r="AP763" s="19" t="e">
        <f>IF(#REF!=0,"",#REF!)</f>
        <v>#REF!</v>
      </c>
      <c r="AQ763" s="19" t="e">
        <f>IF(#REF!=0,"",#REF!)</f>
        <v>#REF!</v>
      </c>
      <c r="AR763" s="19" t="e">
        <f>IF(#REF!=0,"",#REF!)</f>
        <v>#REF!</v>
      </c>
      <c r="AS763" s="19" t="e">
        <f>#REF!</f>
        <v>#REF!</v>
      </c>
    </row>
    <row r="764" spans="4:45" ht="19.5" thickTop="1" thickBot="1" x14ac:dyDescent="0.25">
      <c r="D764" s="1" t="str">
        <f t="shared" si="244"/>
        <v/>
      </c>
      <c r="E764" s="1" t="str">
        <f t="shared" si="245"/>
        <v/>
      </c>
      <c r="K764" s="19" t="str">
        <f t="shared" si="232"/>
        <v/>
      </c>
      <c r="L764" s="19">
        <f t="shared" si="242"/>
        <v>10000</v>
      </c>
      <c r="M764" s="22" t="str">
        <f>TRIM(Data!$N761)</f>
        <v>Dark of Night</v>
      </c>
      <c r="N764" s="22" t="str">
        <f>TRIM(Data!$A761)</f>
        <v>Dark of Night</v>
      </c>
      <c r="O764" s="23">
        <f>IF(Data!$B761=0,"",Data!$B761)</f>
        <v>2009</v>
      </c>
      <c r="P764" s="19" t="str">
        <f>IF(Data!$C761=0,"",Data!$C761)</f>
        <v>1</v>
      </c>
      <c r="Q764" s="23" t="str">
        <f>IF($M764="","",Data!$E761)</f>
        <v>M</v>
      </c>
      <c r="R764" s="23" t="str">
        <f t="shared" si="233"/>
        <v>M</v>
      </c>
      <c r="S764" s="23" t="str">
        <f t="shared" si="234"/>
        <v>M</v>
      </c>
      <c r="T764" s="19" t="str">
        <f>IF(Data!$F761=0,"",Data!$F761)</f>
        <v/>
      </c>
      <c r="U764" s="19" t="str">
        <f>IF(Data!$G761=0,"",Data!$G761)</f>
        <v/>
      </c>
      <c r="V764" s="19" t="str">
        <f>IF(Data!$D761=0,"",Data!$D761)</f>
        <v/>
      </c>
      <c r="W764" s="19" t="str">
        <f>Data!$H761</f>
        <v>Japonica</v>
      </c>
      <c r="Y764" s="41" t="e">
        <f t="shared" si="229"/>
        <v>#REF!</v>
      </c>
      <c r="Z764" s="8">
        <f t="shared" si="235"/>
        <v>10000</v>
      </c>
      <c r="AA764" s="8" t="str">
        <f t="shared" si="236"/>
        <v>Dark of Night</v>
      </c>
      <c r="AB764" s="8" t="str">
        <f t="shared" si="237"/>
        <v>M</v>
      </c>
      <c r="AC764" s="8" t="str">
        <f t="shared" si="238"/>
        <v/>
      </c>
      <c r="AD764" s="8" t="str">
        <f t="shared" si="243"/>
        <v/>
      </c>
      <c r="AE764" s="8" t="str">
        <f t="shared" si="239"/>
        <v/>
      </c>
      <c r="AF764" s="5">
        <f t="shared" si="240"/>
        <v>2009</v>
      </c>
      <c r="AG764" s="46">
        <v>761</v>
      </c>
      <c r="AH764" s="47" t="str">
        <f t="shared" si="230"/>
        <v/>
      </c>
      <c r="AI764" s="48" t="str">
        <f t="shared" si="231"/>
        <v/>
      </c>
      <c r="AK764" s="22" t="e">
        <f>TRIM(#REF!)</f>
        <v>#REF!</v>
      </c>
      <c r="AL764" s="23" t="e">
        <f>IF(#REF!=0,"",#REF!)</f>
        <v>#REF!</v>
      </c>
      <c r="AM764" s="19" t="e">
        <f>IF(#REF!=0,"",#REF!)</f>
        <v>#REF!</v>
      </c>
      <c r="AN764" s="23" t="e">
        <f>IF($AK764="","",#REF!)</f>
        <v>#REF!</v>
      </c>
      <c r="AO764" s="23" t="e">
        <f t="shared" si="241"/>
        <v>#REF!</v>
      </c>
      <c r="AP764" s="19" t="e">
        <f>IF(#REF!=0,"",#REF!)</f>
        <v>#REF!</v>
      </c>
      <c r="AQ764" s="19" t="e">
        <f>IF(#REF!=0,"",#REF!)</f>
        <v>#REF!</v>
      </c>
      <c r="AR764" s="19" t="e">
        <f>IF(#REF!=0,"",#REF!)</f>
        <v>#REF!</v>
      </c>
      <c r="AS764" s="19" t="e">
        <f>#REF!</f>
        <v>#REF!</v>
      </c>
    </row>
    <row r="765" spans="4:45" ht="19.5" thickTop="1" thickBot="1" x14ac:dyDescent="0.25">
      <c r="D765" s="1" t="str">
        <f t="shared" si="244"/>
        <v/>
      </c>
      <c r="E765" s="1" t="str">
        <f t="shared" si="245"/>
        <v/>
      </c>
      <c r="K765" s="19" t="str">
        <f t="shared" si="232"/>
        <v/>
      </c>
      <c r="L765" s="19">
        <f t="shared" si="242"/>
        <v>10000</v>
      </c>
      <c r="M765" s="22" t="str">
        <f>TRIM(Data!$N762)</f>
        <v>Darleen Grace</v>
      </c>
      <c r="N765" s="22" t="str">
        <f>TRIM(Data!$A762)</f>
        <v>Darleen Grace</v>
      </c>
      <c r="O765" s="23">
        <f>IF(Data!$B762=0,"",Data!$B762)</f>
        <v>2013</v>
      </c>
      <c r="P765" s="19" t="str">
        <f>IF(Data!$C762=0,"",Data!$C762)</f>
        <v>1</v>
      </c>
      <c r="Q765" s="23" t="str">
        <f>IF($M765="","",Data!$E762)</f>
        <v>M</v>
      </c>
      <c r="R765" s="23" t="str">
        <f t="shared" si="233"/>
        <v>M</v>
      </c>
      <c r="S765" s="23" t="str">
        <f t="shared" si="234"/>
        <v>M</v>
      </c>
      <c r="T765" s="19" t="str">
        <f>IF(Data!$F762=0,"",Data!$F762)</f>
        <v/>
      </c>
      <c r="U765" s="19" t="str">
        <f>IF(Data!$G762=0,"",Data!$G762)</f>
        <v/>
      </c>
      <c r="V765" s="19" t="str">
        <f>IF(Data!$D762=0,"",Data!$D762)</f>
        <v/>
      </c>
      <c r="W765" s="19" t="str">
        <f>Data!$H762</f>
        <v>Japonica</v>
      </c>
      <c r="Y765" s="41" t="e">
        <f t="shared" si="229"/>
        <v>#REF!</v>
      </c>
      <c r="Z765" s="8">
        <f t="shared" si="235"/>
        <v>10000</v>
      </c>
      <c r="AA765" s="8" t="str">
        <f t="shared" si="236"/>
        <v>Darleen Grace</v>
      </c>
      <c r="AB765" s="8" t="str">
        <f t="shared" si="237"/>
        <v>M</v>
      </c>
      <c r="AC765" s="8" t="str">
        <f t="shared" si="238"/>
        <v/>
      </c>
      <c r="AD765" s="8" t="str">
        <f t="shared" si="243"/>
        <v/>
      </c>
      <c r="AE765" s="8" t="str">
        <f t="shared" si="239"/>
        <v/>
      </c>
      <c r="AF765" s="5">
        <f t="shared" si="240"/>
        <v>2013</v>
      </c>
      <c r="AG765" s="46">
        <v>762</v>
      </c>
      <c r="AH765" s="47" t="str">
        <f t="shared" si="230"/>
        <v/>
      </c>
      <c r="AI765" s="48" t="str">
        <f t="shared" si="231"/>
        <v/>
      </c>
      <c r="AK765" s="22" t="e">
        <f>TRIM(#REF!)</f>
        <v>#REF!</v>
      </c>
      <c r="AL765" s="23" t="e">
        <f>IF(#REF!=0,"",#REF!)</f>
        <v>#REF!</v>
      </c>
      <c r="AM765" s="19" t="e">
        <f>IF(#REF!=0,"",#REF!)</f>
        <v>#REF!</v>
      </c>
      <c r="AN765" s="23" t="e">
        <f>IF($AK765="","",#REF!)</f>
        <v>#REF!</v>
      </c>
      <c r="AO765" s="23" t="e">
        <f t="shared" si="241"/>
        <v>#REF!</v>
      </c>
      <c r="AP765" s="19" t="e">
        <f>IF(#REF!=0,"",#REF!)</f>
        <v>#REF!</v>
      </c>
      <c r="AQ765" s="19" t="e">
        <f>IF(#REF!=0,"",#REF!)</f>
        <v>#REF!</v>
      </c>
      <c r="AR765" s="19" t="e">
        <f>IF(#REF!=0,"",#REF!)</f>
        <v>#REF!</v>
      </c>
      <c r="AS765" s="19" t="e">
        <f>#REF!</f>
        <v>#REF!</v>
      </c>
    </row>
    <row r="766" spans="4:45" ht="19.5" thickTop="1" thickBot="1" x14ac:dyDescent="0.25">
      <c r="D766" s="1" t="str">
        <f t="shared" si="244"/>
        <v/>
      </c>
      <c r="E766" s="1" t="str">
        <f t="shared" si="245"/>
        <v/>
      </c>
      <c r="K766" s="19" t="str">
        <f t="shared" si="232"/>
        <v/>
      </c>
      <c r="L766" s="19">
        <f t="shared" si="242"/>
        <v>10000</v>
      </c>
      <c r="M766" s="22" t="str">
        <f>TRIM(Data!$N763)</f>
        <v>Darleen Stoner</v>
      </c>
      <c r="N766" s="22" t="str">
        <f>TRIM(Data!$A763)</f>
        <v>Darleen Stoner (H)</v>
      </c>
      <c r="O766" s="23">
        <f>IF(Data!$B763=0,"",Data!$B763)</f>
        <v>2006</v>
      </c>
      <c r="P766" s="19" t="str">
        <f>IF(Data!$C763=0,"",Data!$C763)</f>
        <v>1</v>
      </c>
      <c r="Q766" s="23" t="str">
        <f>IF($M766="","",Data!$E763)</f>
        <v>M-L</v>
      </c>
      <c r="R766" s="23" t="str">
        <f t="shared" si="233"/>
        <v>M</v>
      </c>
      <c r="S766" s="23" t="str">
        <f t="shared" si="234"/>
        <v>M</v>
      </c>
      <c r="T766" s="19" t="str">
        <f>IF(Data!$F763=0,"",Data!$F763)</f>
        <v/>
      </c>
      <c r="U766" s="19" t="str">
        <f>IF(Data!$G763=0,"",Data!$G763)</f>
        <v/>
      </c>
      <c r="V766" s="19" t="str">
        <f>IF(Data!$D763=0,"",Data!$D763)</f>
        <v/>
      </c>
      <c r="W766" s="19" t="str">
        <f>Data!$H763</f>
        <v>NRH</v>
      </c>
      <c r="Y766" s="41" t="e">
        <f t="shared" si="229"/>
        <v>#REF!</v>
      </c>
      <c r="Z766" s="8">
        <f t="shared" si="235"/>
        <v>10000</v>
      </c>
      <c r="AA766" s="8" t="str">
        <f t="shared" si="236"/>
        <v>Darleen Stoner</v>
      </c>
      <c r="AB766" s="8" t="str">
        <f t="shared" si="237"/>
        <v>M</v>
      </c>
      <c r="AC766" s="8" t="str">
        <f t="shared" si="238"/>
        <v/>
      </c>
      <c r="AD766" s="8" t="str">
        <f t="shared" si="243"/>
        <v/>
      </c>
      <c r="AE766" s="8" t="str">
        <f t="shared" si="239"/>
        <v/>
      </c>
      <c r="AF766" s="5">
        <f t="shared" si="240"/>
        <v>2006</v>
      </c>
      <c r="AG766" s="46">
        <v>763</v>
      </c>
      <c r="AH766" s="47" t="str">
        <f t="shared" si="230"/>
        <v/>
      </c>
      <c r="AI766" s="48" t="str">
        <f t="shared" si="231"/>
        <v/>
      </c>
      <c r="AK766" s="22" t="e">
        <f>TRIM(#REF!)</f>
        <v>#REF!</v>
      </c>
      <c r="AL766" s="23" t="e">
        <f>IF(#REF!=0,"",#REF!)</f>
        <v>#REF!</v>
      </c>
      <c r="AM766" s="19" t="e">
        <f>IF(#REF!=0,"",#REF!)</f>
        <v>#REF!</v>
      </c>
      <c r="AN766" s="23" t="e">
        <f>IF($AK766="","",#REF!)</f>
        <v>#REF!</v>
      </c>
      <c r="AO766" s="23" t="e">
        <f t="shared" si="241"/>
        <v>#REF!</v>
      </c>
      <c r="AP766" s="19" t="e">
        <f>IF(#REF!=0,"",#REF!)</f>
        <v>#REF!</v>
      </c>
      <c r="AQ766" s="19" t="e">
        <f>IF(#REF!=0,"",#REF!)</f>
        <v>#REF!</v>
      </c>
      <c r="AR766" s="19" t="e">
        <f>IF(#REF!=0,"",#REF!)</f>
        <v>#REF!</v>
      </c>
      <c r="AS766" s="19" t="e">
        <f>#REF!</f>
        <v>#REF!</v>
      </c>
    </row>
    <row r="767" spans="4:45" ht="19.5" thickTop="1" thickBot="1" x14ac:dyDescent="0.25">
      <c r="D767" s="1" t="str">
        <f t="shared" si="244"/>
        <v/>
      </c>
      <c r="E767" s="1" t="str">
        <f t="shared" si="245"/>
        <v/>
      </c>
      <c r="K767" s="19" t="str">
        <f t="shared" si="232"/>
        <v/>
      </c>
      <c r="L767" s="19">
        <f t="shared" si="242"/>
        <v>10000</v>
      </c>
      <c r="M767" s="22" t="str">
        <f>TRIM(Data!$N764)</f>
        <v>Daughter's Red</v>
      </c>
      <c r="N767" s="22" t="str">
        <f>TRIM(Data!$A764)</f>
        <v>Daughter's Red (H) (Nu'erhong)</v>
      </c>
      <c r="O767" s="23">
        <f>IF(Data!$B764=0,"",Data!$B764)</f>
        <v>2008</v>
      </c>
      <c r="P767" s="19" t="str">
        <f>IF(Data!$C764=0,"",Data!$C764)</f>
        <v>1</v>
      </c>
      <c r="Q767" s="23" t="str">
        <f>IF($M767="","",Data!$E764)</f>
        <v>L</v>
      </c>
      <c r="R767" s="23" t="str">
        <f t="shared" si="233"/>
        <v>L</v>
      </c>
      <c r="S767" s="23" t="str">
        <f t="shared" si="234"/>
        <v>L</v>
      </c>
      <c r="T767" s="19" t="str">
        <f>IF(Data!$F764=0,"",Data!$F764)</f>
        <v/>
      </c>
      <c r="U767" s="19" t="str">
        <f>IF(Data!$G764=0,"",Data!$G764)</f>
        <v/>
      </c>
      <c r="V767" s="19" t="str">
        <f>IF(Data!$D764=0,"",Data!$D764)</f>
        <v/>
      </c>
      <c r="W767" s="19" t="str">
        <f>Data!$H764</f>
        <v>NRH</v>
      </c>
      <c r="Y767" s="41" t="e">
        <f t="shared" si="229"/>
        <v>#REF!</v>
      </c>
      <c r="Z767" s="8">
        <f t="shared" si="235"/>
        <v>10000</v>
      </c>
      <c r="AA767" s="8" t="str">
        <f t="shared" si="236"/>
        <v>Daughter's Red</v>
      </c>
      <c r="AB767" s="8" t="str">
        <f t="shared" si="237"/>
        <v>L</v>
      </c>
      <c r="AC767" s="8" t="str">
        <f t="shared" si="238"/>
        <v/>
      </c>
      <c r="AD767" s="8" t="str">
        <f t="shared" si="243"/>
        <v/>
      </c>
      <c r="AE767" s="8" t="str">
        <f t="shared" si="239"/>
        <v/>
      </c>
      <c r="AF767" s="5">
        <f t="shared" si="240"/>
        <v>2008</v>
      </c>
      <c r="AG767" s="46">
        <v>764</v>
      </c>
      <c r="AH767" s="47" t="str">
        <f t="shared" si="230"/>
        <v/>
      </c>
      <c r="AI767" s="48" t="str">
        <f t="shared" si="231"/>
        <v/>
      </c>
      <c r="AK767" s="22" t="e">
        <f>TRIM(#REF!)</f>
        <v>#REF!</v>
      </c>
      <c r="AL767" s="23" t="e">
        <f>IF(#REF!=0,"",#REF!)</f>
        <v>#REF!</v>
      </c>
      <c r="AM767" s="19" t="e">
        <f>IF(#REF!=0,"",#REF!)</f>
        <v>#REF!</v>
      </c>
      <c r="AN767" s="23" t="e">
        <f>IF($AK767="","",#REF!)</f>
        <v>#REF!</v>
      </c>
      <c r="AO767" s="23" t="e">
        <f t="shared" si="241"/>
        <v>#REF!</v>
      </c>
      <c r="AP767" s="19" t="e">
        <f>IF(#REF!=0,"",#REF!)</f>
        <v>#REF!</v>
      </c>
      <c r="AQ767" s="19" t="e">
        <f>IF(#REF!=0,"",#REF!)</f>
        <v>#REF!</v>
      </c>
      <c r="AR767" s="19" t="e">
        <f>IF(#REF!=0,"",#REF!)</f>
        <v>#REF!</v>
      </c>
      <c r="AS767" s="19" t="e">
        <f>#REF!</f>
        <v>#REF!</v>
      </c>
    </row>
    <row r="768" spans="4:45" ht="19.5" thickTop="1" thickBot="1" x14ac:dyDescent="0.25">
      <c r="D768" s="1" t="str">
        <f t="shared" si="244"/>
        <v/>
      </c>
      <c r="E768" s="1" t="str">
        <f t="shared" si="245"/>
        <v/>
      </c>
      <c r="K768" s="19" t="str">
        <f t="shared" si="232"/>
        <v/>
      </c>
      <c r="L768" s="19">
        <f t="shared" si="242"/>
        <v>10000</v>
      </c>
      <c r="M768" s="22" t="str">
        <f>TRIM(Data!$N765)</f>
        <v>Dautel's Supreme</v>
      </c>
      <c r="N768" s="22" t="str">
        <f>TRIM(Data!$A765)</f>
        <v>Dautel's Supreme</v>
      </c>
      <c r="O768" s="23">
        <f>IF(Data!$B765=0,"",Data!$B765)</f>
        <v>1961</v>
      </c>
      <c r="P768" s="19" t="str">
        <f>IF(Data!$C765=0,"",Data!$C765)</f>
        <v>1</v>
      </c>
      <c r="Q768" s="23" t="str">
        <f>IF($M768="","",Data!$E765)</f>
        <v>L-VL</v>
      </c>
      <c r="R768" s="23" t="str">
        <f t="shared" si="233"/>
        <v>L</v>
      </c>
      <c r="S768" s="23" t="str">
        <f t="shared" si="234"/>
        <v>L</v>
      </c>
      <c r="T768" s="19" t="str">
        <f>IF(Data!$F765=0,"",Data!$F765)</f>
        <v/>
      </c>
      <c r="U768" s="19" t="str">
        <f>IF(Data!$G765=0,"",Data!$G765)</f>
        <v/>
      </c>
      <c r="V768" s="19" t="str">
        <f>IF(Data!$D765=0,"",Data!$D765)</f>
        <v/>
      </c>
      <c r="W768" s="19" t="str">
        <f>Data!$H765</f>
        <v>Japonica</v>
      </c>
      <c r="Y768" s="41" t="e">
        <f t="shared" si="229"/>
        <v>#REF!</v>
      </c>
      <c r="Z768" s="8">
        <f t="shared" si="235"/>
        <v>10000</v>
      </c>
      <c r="AA768" s="8" t="str">
        <f t="shared" si="236"/>
        <v>Dautel's Supreme</v>
      </c>
      <c r="AB768" s="8" t="str">
        <f t="shared" si="237"/>
        <v>L</v>
      </c>
      <c r="AC768" s="8" t="str">
        <f t="shared" si="238"/>
        <v/>
      </c>
      <c r="AD768" s="8" t="str">
        <f t="shared" si="243"/>
        <v/>
      </c>
      <c r="AE768" s="8" t="str">
        <f t="shared" si="239"/>
        <v/>
      </c>
      <c r="AF768" s="5">
        <f t="shared" si="240"/>
        <v>1961</v>
      </c>
      <c r="AG768" s="46">
        <v>765</v>
      </c>
      <c r="AH768" s="47" t="str">
        <f t="shared" si="230"/>
        <v/>
      </c>
      <c r="AI768" s="48" t="str">
        <f t="shared" si="231"/>
        <v/>
      </c>
      <c r="AK768" s="22" t="e">
        <f>TRIM(#REF!)</f>
        <v>#REF!</v>
      </c>
      <c r="AL768" s="23" t="e">
        <f>IF(#REF!=0,"",#REF!)</f>
        <v>#REF!</v>
      </c>
      <c r="AM768" s="19" t="e">
        <f>IF(#REF!=0,"",#REF!)</f>
        <v>#REF!</v>
      </c>
      <c r="AN768" s="23" t="e">
        <f>IF($AK768="","",#REF!)</f>
        <v>#REF!</v>
      </c>
      <c r="AO768" s="23" t="e">
        <f t="shared" si="241"/>
        <v>#REF!</v>
      </c>
      <c r="AP768" s="19" t="e">
        <f>IF(#REF!=0,"",#REF!)</f>
        <v>#REF!</v>
      </c>
      <c r="AQ768" s="19" t="e">
        <f>IF(#REF!=0,"",#REF!)</f>
        <v>#REF!</v>
      </c>
      <c r="AR768" s="19" t="e">
        <f>IF(#REF!=0,"",#REF!)</f>
        <v>#REF!</v>
      </c>
      <c r="AS768" s="19" t="e">
        <f>#REF!</f>
        <v>#REF!</v>
      </c>
    </row>
    <row r="769" spans="4:45" ht="19.5" thickTop="1" thickBot="1" x14ac:dyDescent="0.25">
      <c r="D769" s="1" t="str">
        <f t="shared" si="244"/>
        <v/>
      </c>
      <c r="E769" s="1" t="str">
        <f t="shared" si="245"/>
        <v/>
      </c>
      <c r="K769" s="19" t="str">
        <f t="shared" si="232"/>
        <v/>
      </c>
      <c r="L769" s="19">
        <f t="shared" si="242"/>
        <v>10000</v>
      </c>
      <c r="M769" s="22" t="str">
        <f>TRIM(Data!$N766)</f>
        <v>Dave's Weeper</v>
      </c>
      <c r="N769" s="22" t="str">
        <f>TRIM(Data!$A766)</f>
        <v>Dave's Weeper (H)</v>
      </c>
      <c r="O769" s="23">
        <f>IF(Data!$B766=0,"",Data!$B766)</f>
        <v>1996</v>
      </c>
      <c r="P769" s="19" t="str">
        <f>IF(Data!$C766=0,"",Data!$C766)</f>
        <v>1</v>
      </c>
      <c r="Q769" s="23" t="str">
        <f>IF($M769="","",Data!$E766)</f>
        <v>Min</v>
      </c>
      <c r="R769" s="23" t="str">
        <f t="shared" si="233"/>
        <v>Min</v>
      </c>
      <c r="S769" s="23" t="str">
        <f t="shared" si="234"/>
        <v>Min</v>
      </c>
      <c r="T769" s="19" t="str">
        <f>IF(Data!$F766=0,"",Data!$F766)</f>
        <v/>
      </c>
      <c r="U769" s="19" t="str">
        <f>IF(Data!$G766=0,"",Data!$G766)</f>
        <v/>
      </c>
      <c r="V769" s="19" t="str">
        <f>IF(Data!$D766=0,"",Data!$D766)</f>
        <v/>
      </c>
      <c r="W769" s="19" t="str">
        <f>Data!$H766</f>
        <v>NRH</v>
      </c>
      <c r="Y769" s="41" t="e">
        <f t="shared" si="229"/>
        <v>#REF!</v>
      </c>
      <c r="Z769" s="8">
        <f t="shared" si="235"/>
        <v>10000</v>
      </c>
      <c r="AA769" s="8" t="str">
        <f t="shared" si="236"/>
        <v>Dave's Weeper</v>
      </c>
      <c r="AB769" s="8" t="str">
        <f t="shared" si="237"/>
        <v>Min</v>
      </c>
      <c r="AC769" s="8" t="str">
        <f t="shared" si="238"/>
        <v/>
      </c>
      <c r="AD769" s="8" t="str">
        <f t="shared" si="243"/>
        <v/>
      </c>
      <c r="AE769" s="8" t="str">
        <f t="shared" si="239"/>
        <v/>
      </c>
      <c r="AF769" s="5">
        <f t="shared" si="240"/>
        <v>1996</v>
      </c>
      <c r="AG769" s="46">
        <v>766</v>
      </c>
      <c r="AH769" s="47" t="str">
        <f t="shared" si="230"/>
        <v/>
      </c>
      <c r="AI769" s="48" t="str">
        <f t="shared" si="231"/>
        <v/>
      </c>
      <c r="AK769" s="22" t="e">
        <f>TRIM(#REF!)</f>
        <v>#REF!</v>
      </c>
      <c r="AL769" s="23" t="e">
        <f>IF(#REF!=0,"",#REF!)</f>
        <v>#REF!</v>
      </c>
      <c r="AM769" s="19" t="e">
        <f>IF(#REF!=0,"",#REF!)</f>
        <v>#REF!</v>
      </c>
      <c r="AN769" s="23" t="e">
        <f>IF($AK769="","",#REF!)</f>
        <v>#REF!</v>
      </c>
      <c r="AO769" s="23" t="e">
        <f t="shared" si="241"/>
        <v>#REF!</v>
      </c>
      <c r="AP769" s="19" t="e">
        <f>IF(#REF!=0,"",#REF!)</f>
        <v>#REF!</v>
      </c>
      <c r="AQ769" s="19" t="e">
        <f>IF(#REF!=0,"",#REF!)</f>
        <v>#REF!</v>
      </c>
      <c r="AR769" s="19" t="e">
        <f>IF(#REF!=0,"",#REF!)</f>
        <v>#REF!</v>
      </c>
      <c r="AS769" s="19" t="e">
        <f>#REF!</f>
        <v>#REF!</v>
      </c>
    </row>
    <row r="770" spans="4:45" ht="19.5" thickTop="1" thickBot="1" x14ac:dyDescent="0.25">
      <c r="D770" s="1" t="str">
        <f t="shared" si="244"/>
        <v/>
      </c>
      <c r="E770" s="1" t="str">
        <f t="shared" si="245"/>
        <v/>
      </c>
      <c r="K770" s="19" t="str">
        <f t="shared" si="232"/>
        <v/>
      </c>
      <c r="L770" s="19">
        <f t="shared" si="242"/>
        <v>10000</v>
      </c>
      <c r="M770" s="22" t="str">
        <f>TRIM(Data!$N767)</f>
        <v>David Bellamy</v>
      </c>
      <c r="N770" s="22" t="str">
        <f>TRIM(Data!$A767)</f>
        <v>David Bellamy (R)</v>
      </c>
      <c r="O770" s="23">
        <f>IF(Data!$B767=0,"",Data!$B767)</f>
        <v>2018</v>
      </c>
      <c r="P770" s="19" t="str">
        <f>IF(Data!$C767=0,"",Data!$C767)</f>
        <v>1</v>
      </c>
      <c r="Q770" s="23" t="str">
        <f>IF($M770="","",Data!$E767)</f>
        <v>L-VL</v>
      </c>
      <c r="R770" s="23" t="str">
        <f t="shared" si="233"/>
        <v>L</v>
      </c>
      <c r="S770" s="23" t="str">
        <f t="shared" si="234"/>
        <v>L</v>
      </c>
      <c r="T770" s="19" t="str">
        <f>IF(Data!$F767=0,"",Data!$F767)</f>
        <v/>
      </c>
      <c r="U770" s="19" t="str">
        <f>IF(Data!$G767=0,"",Data!$G767)</f>
        <v/>
      </c>
      <c r="V770" s="19" t="str">
        <f>IF(Data!$D767=0,"",Data!$D767)</f>
        <v/>
      </c>
      <c r="W770" s="19" t="str">
        <f>Data!$H767</f>
        <v>Reticulata</v>
      </c>
      <c r="Y770" s="41" t="e">
        <f t="shared" si="229"/>
        <v>#REF!</v>
      </c>
      <c r="Z770" s="8">
        <f t="shared" si="235"/>
        <v>10000</v>
      </c>
      <c r="AA770" s="8" t="str">
        <f t="shared" si="236"/>
        <v>David Bellamy</v>
      </c>
      <c r="AB770" s="8" t="str">
        <f t="shared" si="237"/>
        <v>L</v>
      </c>
      <c r="AC770" s="8" t="str">
        <f t="shared" si="238"/>
        <v/>
      </c>
      <c r="AD770" s="8" t="str">
        <f t="shared" si="243"/>
        <v/>
      </c>
      <c r="AE770" s="8" t="str">
        <f t="shared" si="239"/>
        <v/>
      </c>
      <c r="AF770" s="5">
        <f t="shared" si="240"/>
        <v>2018</v>
      </c>
      <c r="AG770" s="46">
        <v>767</v>
      </c>
      <c r="AH770" s="47" t="str">
        <f t="shared" si="230"/>
        <v/>
      </c>
      <c r="AI770" s="48" t="str">
        <f t="shared" si="231"/>
        <v/>
      </c>
      <c r="AK770" s="22" t="e">
        <f>TRIM(#REF!)</f>
        <v>#REF!</v>
      </c>
      <c r="AL770" s="23" t="e">
        <f>IF(#REF!=0,"",#REF!)</f>
        <v>#REF!</v>
      </c>
      <c r="AM770" s="19" t="e">
        <f>IF(#REF!=0,"",#REF!)</f>
        <v>#REF!</v>
      </c>
      <c r="AN770" s="23" t="e">
        <f>IF($AK770="","",#REF!)</f>
        <v>#REF!</v>
      </c>
      <c r="AO770" s="23" t="e">
        <f t="shared" si="241"/>
        <v>#REF!</v>
      </c>
      <c r="AP770" s="19" t="e">
        <f>IF(#REF!=0,"",#REF!)</f>
        <v>#REF!</v>
      </c>
      <c r="AQ770" s="19" t="e">
        <f>IF(#REF!=0,"",#REF!)</f>
        <v>#REF!</v>
      </c>
      <c r="AR770" s="19" t="e">
        <f>IF(#REF!=0,"",#REF!)</f>
        <v>#REF!</v>
      </c>
      <c r="AS770" s="19" t="e">
        <f>#REF!</f>
        <v>#REF!</v>
      </c>
    </row>
    <row r="771" spans="4:45" ht="19.5" thickTop="1" thickBot="1" x14ac:dyDescent="0.25">
      <c r="D771" s="1" t="str">
        <f t="shared" si="244"/>
        <v/>
      </c>
      <c r="E771" s="1" t="str">
        <f t="shared" si="245"/>
        <v/>
      </c>
      <c r="K771" s="19" t="str">
        <f t="shared" si="232"/>
        <v/>
      </c>
      <c r="L771" s="19">
        <f t="shared" si="242"/>
        <v>10000</v>
      </c>
      <c r="M771" s="22" t="str">
        <f>TRIM(Data!$N768)</f>
        <v>David Feathers</v>
      </c>
      <c r="N771" s="22" t="str">
        <f>TRIM(Data!$A768)</f>
        <v>David Feathers (R)</v>
      </c>
      <c r="O771" s="23">
        <f>IF(Data!$B768=0,"",Data!$B768)</f>
        <v>2003</v>
      </c>
      <c r="P771" s="19" t="str">
        <f>IF(Data!$C768=0,"",Data!$C768)</f>
        <v>1</v>
      </c>
      <c r="Q771" s="23" t="str">
        <f>IF($M771="","",Data!$E768)</f>
        <v>L-VL</v>
      </c>
      <c r="R771" s="23" t="str">
        <f t="shared" si="233"/>
        <v>L</v>
      </c>
      <c r="S771" s="23" t="str">
        <f t="shared" si="234"/>
        <v>L</v>
      </c>
      <c r="T771" s="19" t="str">
        <f>IF(Data!$F768=0,"",Data!$F768)</f>
        <v/>
      </c>
      <c r="U771" s="19" t="str">
        <f>IF(Data!$G768=0,"",Data!$G768)</f>
        <v/>
      </c>
      <c r="V771" s="19" t="str">
        <f>IF(Data!$D768=0,"",Data!$D768)</f>
        <v/>
      </c>
      <c r="W771" s="19" t="str">
        <f>Data!$H768</f>
        <v>Reticulata</v>
      </c>
      <c r="Y771" s="41" t="e">
        <f t="shared" si="229"/>
        <v>#REF!</v>
      </c>
      <c r="Z771" s="8">
        <f t="shared" si="235"/>
        <v>10000</v>
      </c>
      <c r="AA771" s="8" t="str">
        <f t="shared" si="236"/>
        <v>David Feathers</v>
      </c>
      <c r="AB771" s="8" t="str">
        <f t="shared" si="237"/>
        <v>L</v>
      </c>
      <c r="AC771" s="8" t="str">
        <f t="shared" si="238"/>
        <v/>
      </c>
      <c r="AD771" s="8" t="str">
        <f t="shared" si="243"/>
        <v/>
      </c>
      <c r="AE771" s="8" t="str">
        <f t="shared" si="239"/>
        <v/>
      </c>
      <c r="AF771" s="5">
        <f t="shared" si="240"/>
        <v>2003</v>
      </c>
      <c r="AG771" s="46">
        <v>768</v>
      </c>
      <c r="AH771" s="47" t="str">
        <f t="shared" si="230"/>
        <v/>
      </c>
      <c r="AI771" s="48" t="str">
        <f t="shared" si="231"/>
        <v/>
      </c>
      <c r="AK771" s="22" t="e">
        <f>TRIM(#REF!)</f>
        <v>#REF!</v>
      </c>
      <c r="AL771" s="23" t="e">
        <f>IF(#REF!=0,"",#REF!)</f>
        <v>#REF!</v>
      </c>
      <c r="AM771" s="19" t="e">
        <f>IF(#REF!=0,"",#REF!)</f>
        <v>#REF!</v>
      </c>
      <c r="AN771" s="23" t="e">
        <f>IF($AK771="","",#REF!)</f>
        <v>#REF!</v>
      </c>
      <c r="AO771" s="23" t="e">
        <f t="shared" si="241"/>
        <v>#REF!</v>
      </c>
      <c r="AP771" s="19" t="e">
        <f>IF(#REF!=0,"",#REF!)</f>
        <v>#REF!</v>
      </c>
      <c r="AQ771" s="19" t="e">
        <f>IF(#REF!=0,"",#REF!)</f>
        <v>#REF!</v>
      </c>
      <c r="AR771" s="19" t="e">
        <f>IF(#REF!=0,"",#REF!)</f>
        <v>#REF!</v>
      </c>
      <c r="AS771" s="19" t="e">
        <f>#REF!</f>
        <v>#REF!</v>
      </c>
    </row>
    <row r="772" spans="4:45" ht="19.5" thickTop="1" thickBot="1" x14ac:dyDescent="0.25">
      <c r="D772" s="1" t="str">
        <f t="shared" si="244"/>
        <v/>
      </c>
      <c r="E772" s="1" t="str">
        <f t="shared" si="245"/>
        <v/>
      </c>
      <c r="K772" s="19" t="str">
        <f t="shared" si="232"/>
        <v/>
      </c>
      <c r="L772" s="19">
        <f t="shared" si="242"/>
        <v>10000</v>
      </c>
      <c r="M772" s="22" t="str">
        <f>TRIM(Data!$N769)</f>
        <v>David Gerbing</v>
      </c>
      <c r="N772" s="22" t="str">
        <f>TRIM(Data!$A769)</f>
        <v>David Gerbing</v>
      </c>
      <c r="O772" s="23">
        <f>IF(Data!$B769=0,"",Data!$B769)</f>
        <v>1943</v>
      </c>
      <c r="P772" s="19" t="str">
        <f>IF(Data!$C769=0,"",Data!$C769)</f>
        <v/>
      </c>
      <c r="Q772" s="23" t="str">
        <f>IF($M772="","",Data!$E769)</f>
        <v>M</v>
      </c>
      <c r="R772" s="23" t="str">
        <f t="shared" si="233"/>
        <v>M</v>
      </c>
      <c r="S772" s="23" t="str">
        <f t="shared" si="234"/>
        <v>M</v>
      </c>
      <c r="T772" s="19" t="str">
        <f>IF(Data!$F769=0,"",Data!$F769)</f>
        <v/>
      </c>
      <c r="U772" s="19" t="str">
        <f>IF(Data!$G769=0,"",Data!$G769)</f>
        <v/>
      </c>
      <c r="V772" s="19" t="str">
        <f>IF(Data!$D769=0,"",Data!$D769)</f>
        <v/>
      </c>
      <c r="W772" s="19" t="str">
        <f>Data!$H769</f>
        <v>Japonica</v>
      </c>
      <c r="Y772" s="41" t="e">
        <f t="shared" ref="Y772:Y835" si="246">RANK(Z772,Z$4:Z$3653,1)</f>
        <v>#REF!</v>
      </c>
      <c r="Z772" s="8">
        <f t="shared" si="235"/>
        <v>10000</v>
      </c>
      <c r="AA772" s="8" t="str">
        <f t="shared" si="236"/>
        <v>David Gerbing</v>
      </c>
      <c r="AB772" s="8" t="str">
        <f t="shared" si="237"/>
        <v>M</v>
      </c>
      <c r="AC772" s="8" t="str">
        <f t="shared" si="238"/>
        <v/>
      </c>
      <c r="AD772" s="8" t="str">
        <f t="shared" si="243"/>
        <v/>
      </c>
      <c r="AE772" s="8" t="str">
        <f t="shared" si="239"/>
        <v/>
      </c>
      <c r="AF772" s="5">
        <f t="shared" si="240"/>
        <v>1943</v>
      </c>
      <c r="AG772" s="46">
        <v>769</v>
      </c>
      <c r="AH772" s="47" t="str">
        <f t="shared" ref="AH772:AH835" si="247">IF(ISERROR(VLOOKUP($AG772,$Y$4:$AE$3653,2,FALSE)),"",VLOOKUP($AG772,$Y$4:$AE$3653,3,FALSE))</f>
        <v/>
      </c>
      <c r="AI772" s="48" t="str">
        <f t="shared" ref="AI772:AI835" si="248">IF(ISERROR(VLOOKUP($AG772,$Y$4:$AE$3653,2,FALSE)),"",VLOOKUP($AG772,$Y$4:$AF$3653,8,FALSE))</f>
        <v/>
      </c>
      <c r="AK772" s="22" t="e">
        <f>TRIM(#REF!)</f>
        <v>#REF!</v>
      </c>
      <c r="AL772" s="23" t="e">
        <f>IF(#REF!=0,"",#REF!)</f>
        <v>#REF!</v>
      </c>
      <c r="AM772" s="19" t="e">
        <f>IF(#REF!=0,"",#REF!)</f>
        <v>#REF!</v>
      </c>
      <c r="AN772" s="23" t="e">
        <f>IF($AK772="","",#REF!)</f>
        <v>#REF!</v>
      </c>
      <c r="AO772" s="23" t="e">
        <f t="shared" si="241"/>
        <v>#REF!</v>
      </c>
      <c r="AP772" s="19" t="e">
        <f>IF(#REF!=0,"",#REF!)</f>
        <v>#REF!</v>
      </c>
      <c r="AQ772" s="19" t="e">
        <f>IF(#REF!=0,"",#REF!)</f>
        <v>#REF!</v>
      </c>
      <c r="AR772" s="19" t="e">
        <f>IF(#REF!=0,"",#REF!)</f>
        <v>#REF!</v>
      </c>
      <c r="AS772" s="19" t="e">
        <f>#REF!</f>
        <v>#REF!</v>
      </c>
    </row>
    <row r="773" spans="4:45" ht="19.5" thickTop="1" thickBot="1" x14ac:dyDescent="0.25">
      <c r="D773" s="1" t="str">
        <f t="shared" si="244"/>
        <v/>
      </c>
      <c r="E773" s="1" t="str">
        <f t="shared" si="245"/>
        <v/>
      </c>
      <c r="K773" s="19" t="str">
        <f t="shared" ref="K773:K836" si="249">IF(L773=10000,"",RANK(L773,$L$4:$L$3653,1))</f>
        <v/>
      </c>
      <c r="L773" s="19">
        <f t="shared" si="242"/>
        <v>10000</v>
      </c>
      <c r="M773" s="22" t="str">
        <f>TRIM(Data!$N770)</f>
        <v>David Ratcliff</v>
      </c>
      <c r="N773" s="22" t="str">
        <f>TRIM(Data!$A770)</f>
        <v>David Ratcliff</v>
      </c>
      <c r="O773" s="23">
        <f>IF(Data!$B770=0,"",Data!$B770)</f>
        <v>1995</v>
      </c>
      <c r="P773" s="19" t="str">
        <f>IF(Data!$C770=0,"",Data!$C770)</f>
        <v/>
      </c>
      <c r="Q773" s="23" t="str">
        <f>IF($M773="","",Data!$E770)</f>
        <v>L</v>
      </c>
      <c r="R773" s="23" t="str">
        <f t="shared" ref="R773:R836" si="250">IF($M773="","",IF($Q773="Min","Min",IF($Q773="Min-S",IF($J$1=1,"S","Min"),IF(OR($Q773="S",$Q773="S-M"),"S",IF(OR($Q773="M",$Q773="M-L"),"M",IF(OR($Q773="L",$Q773="L-VL"),"L",IF($Q773="VL","VL")))))))</f>
        <v>L</v>
      </c>
      <c r="S773" s="23" t="str">
        <f t="shared" ref="S773:S836" si="251">IF($J$1=1,$R773,$Q773)</f>
        <v>L</v>
      </c>
      <c r="T773" s="19" t="str">
        <f>IF(Data!$F770=0,"",Data!$F770)</f>
        <v/>
      </c>
      <c r="U773" s="19" t="str">
        <f>IF(Data!$G770=0,"",Data!$G770)</f>
        <v/>
      </c>
      <c r="V773" s="19" t="str">
        <f>IF(Data!$D770=0,"",Data!$D770)</f>
        <v/>
      </c>
      <c r="W773" s="19" t="str">
        <f>Data!$H770</f>
        <v>Japonica</v>
      </c>
      <c r="Y773" s="41" t="e">
        <f t="shared" si="246"/>
        <v>#REF!</v>
      </c>
      <c r="Z773" s="8">
        <f t="shared" ref="Z773:Z836" si="252">IF($V773="ANTIQUE",IF($W773="Japonica",ROW(),10000),10000)</f>
        <v>10000</v>
      </c>
      <c r="AA773" s="8" t="str">
        <f t="shared" ref="AA773:AA836" si="253">$M773</f>
        <v>David Ratcliff</v>
      </c>
      <c r="AB773" s="8" t="str">
        <f t="shared" ref="AB773:AB836" si="254">$R773</f>
        <v>L</v>
      </c>
      <c r="AC773" s="8" t="str">
        <f t="shared" ref="AC773:AC836" si="255">$T773</f>
        <v/>
      </c>
      <c r="AD773" s="8" t="str">
        <f t="shared" si="243"/>
        <v/>
      </c>
      <c r="AE773" s="8" t="str">
        <f t="shared" ref="AE773:AE836" si="256">$V773</f>
        <v/>
      </c>
      <c r="AF773" s="5">
        <f t="shared" ref="AF773:AF836" si="257">$O773</f>
        <v>1995</v>
      </c>
      <c r="AG773" s="46">
        <v>770</v>
      </c>
      <c r="AH773" s="47" t="str">
        <f t="shared" si="247"/>
        <v/>
      </c>
      <c r="AI773" s="48" t="str">
        <f t="shared" si="248"/>
        <v/>
      </c>
      <c r="AK773" s="22" t="e">
        <f>TRIM(#REF!)</f>
        <v>#REF!</v>
      </c>
      <c r="AL773" s="23" t="e">
        <f>IF(#REF!=0,"",#REF!)</f>
        <v>#REF!</v>
      </c>
      <c r="AM773" s="19" t="e">
        <f>IF(#REF!=0,"",#REF!)</f>
        <v>#REF!</v>
      </c>
      <c r="AN773" s="23" t="e">
        <f>IF($AK773="","",#REF!)</f>
        <v>#REF!</v>
      </c>
      <c r="AO773" s="23" t="e">
        <f t="shared" ref="AO773:AO836" si="258">IF($AK773="","",IF($AN773="Min","Min",IF($AN773="Min-S",IF($J$1=1,"S","Min"),IF(OR($AN773="S",$AN773="S-M"),"S",IF(OR($AN773="M",$AN773="M-L"),"M",IF(OR($AN773="L",$AN773="L-VL"),"L",IF($AN773="VL","VL")))))))</f>
        <v>#REF!</v>
      </c>
      <c r="AP773" s="19" t="e">
        <f>IF(#REF!=0,"",#REF!)</f>
        <v>#REF!</v>
      </c>
      <c r="AQ773" s="19" t="e">
        <f>IF(#REF!=0,"",#REF!)</f>
        <v>#REF!</v>
      </c>
      <c r="AR773" s="19" t="e">
        <f>IF(#REF!=0,"",#REF!)</f>
        <v>#REF!</v>
      </c>
      <c r="AS773" s="19" t="e">
        <f>#REF!</f>
        <v>#REF!</v>
      </c>
    </row>
    <row r="774" spans="4:45" ht="19.5" thickTop="1" thickBot="1" x14ac:dyDescent="0.25">
      <c r="D774" s="1" t="str">
        <f t="shared" si="244"/>
        <v/>
      </c>
      <c r="E774" s="1" t="str">
        <f t="shared" si="245"/>
        <v/>
      </c>
      <c r="K774" s="19" t="str">
        <f t="shared" si="249"/>
        <v/>
      </c>
      <c r="L774" s="19">
        <f t="shared" si="242"/>
        <v>10000</v>
      </c>
      <c r="M774" s="22" t="str">
        <f>TRIM(Data!$N771)</f>
        <v>David Wirth</v>
      </c>
      <c r="N774" s="22" t="str">
        <f>TRIM(Data!$A771)</f>
        <v>David Wirth</v>
      </c>
      <c r="O774" s="23">
        <f>IF(Data!$B771=0,"",Data!$B771)</f>
        <v>1955</v>
      </c>
      <c r="P774" s="19" t="str">
        <f>IF(Data!$C771=0,"",Data!$C771)</f>
        <v>1</v>
      </c>
      <c r="Q774" s="23" t="str">
        <f>IF($M774="","",Data!$E771)</f>
        <v>L</v>
      </c>
      <c r="R774" s="23" t="str">
        <f t="shared" si="250"/>
        <v>L</v>
      </c>
      <c r="S774" s="23" t="str">
        <f t="shared" si="251"/>
        <v>L</v>
      </c>
      <c r="T774" s="19" t="str">
        <f>IF(Data!$F771=0,"",Data!$F771)</f>
        <v/>
      </c>
      <c r="U774" s="19" t="str">
        <f>IF(Data!$G771=0,"",Data!$G771)</f>
        <v/>
      </c>
      <c r="V774" s="19" t="str">
        <f>IF(Data!$D771=0,"",Data!$D771)</f>
        <v/>
      </c>
      <c r="W774" s="19" t="str">
        <f>Data!$H771</f>
        <v>Japonica</v>
      </c>
      <c r="Y774" s="41" t="e">
        <f t="shared" si="246"/>
        <v>#REF!</v>
      </c>
      <c r="Z774" s="8">
        <f t="shared" si="252"/>
        <v>10000</v>
      </c>
      <c r="AA774" s="8" t="str">
        <f t="shared" si="253"/>
        <v>David Wirth</v>
      </c>
      <c r="AB774" s="8" t="str">
        <f t="shared" si="254"/>
        <v>L</v>
      </c>
      <c r="AC774" s="8" t="str">
        <f t="shared" si="255"/>
        <v/>
      </c>
      <c r="AD774" s="8" t="str">
        <f t="shared" si="243"/>
        <v/>
      </c>
      <c r="AE774" s="8" t="str">
        <f t="shared" si="256"/>
        <v/>
      </c>
      <c r="AF774" s="5">
        <f t="shared" si="257"/>
        <v>1955</v>
      </c>
      <c r="AG774" s="46">
        <v>771</v>
      </c>
      <c r="AH774" s="47" t="str">
        <f t="shared" si="247"/>
        <v/>
      </c>
      <c r="AI774" s="48" t="str">
        <f t="shared" si="248"/>
        <v/>
      </c>
      <c r="AK774" s="22" t="e">
        <f>TRIM(#REF!)</f>
        <v>#REF!</v>
      </c>
      <c r="AL774" s="23" t="e">
        <f>IF(#REF!=0,"",#REF!)</f>
        <v>#REF!</v>
      </c>
      <c r="AM774" s="19" t="e">
        <f>IF(#REF!=0,"",#REF!)</f>
        <v>#REF!</v>
      </c>
      <c r="AN774" s="23" t="e">
        <f>IF($AK774="","",#REF!)</f>
        <v>#REF!</v>
      </c>
      <c r="AO774" s="23" t="e">
        <f t="shared" si="258"/>
        <v>#REF!</v>
      </c>
      <c r="AP774" s="19" t="e">
        <f>IF(#REF!=0,"",#REF!)</f>
        <v>#REF!</v>
      </c>
      <c r="AQ774" s="19" t="e">
        <f>IF(#REF!=0,"",#REF!)</f>
        <v>#REF!</v>
      </c>
      <c r="AR774" s="19" t="e">
        <f>IF(#REF!=0,"",#REF!)</f>
        <v>#REF!</v>
      </c>
      <c r="AS774" s="19" t="e">
        <f>#REF!</f>
        <v>#REF!</v>
      </c>
    </row>
    <row r="775" spans="4:45" ht="19.5" thickTop="1" thickBot="1" x14ac:dyDescent="0.25">
      <c r="D775" s="1" t="str">
        <f t="shared" si="244"/>
        <v/>
      </c>
      <c r="E775" s="1" t="str">
        <f t="shared" si="245"/>
        <v/>
      </c>
      <c r="K775" s="19" t="str">
        <f t="shared" si="249"/>
        <v/>
      </c>
      <c r="L775" s="19">
        <f t="shared" si="242"/>
        <v>10000</v>
      </c>
      <c r="M775" s="22" t="str">
        <f>TRIM(Data!$N772)</f>
        <v>Dawn (See Akebono)</v>
      </c>
      <c r="N775" s="22" t="str">
        <f>TRIM(Data!$A772)</f>
        <v>Dawn (See Akebono)</v>
      </c>
      <c r="O775" s="23">
        <f>IF(Data!$B772=0,"",Data!$B772)</f>
        <v>1917</v>
      </c>
      <c r="P775" s="19" t="str">
        <f>IF(Data!$C772=0,"",Data!$C772)</f>
        <v/>
      </c>
      <c r="Q775" s="23" t="str">
        <f>IF($M775="","",Data!$E772)</f>
        <v>M</v>
      </c>
      <c r="R775" s="23" t="str">
        <f t="shared" si="250"/>
        <v>M</v>
      </c>
      <c r="S775" s="23" t="str">
        <f t="shared" si="251"/>
        <v>M</v>
      </c>
      <c r="T775" s="19" t="str">
        <f>IF(Data!$F772=0,"",Data!$F772)</f>
        <v/>
      </c>
      <c r="U775" s="19" t="str">
        <f>IF(Data!$G772=0,"",Data!$G772)</f>
        <v/>
      </c>
      <c r="V775" s="19" t="str">
        <f>IF(Data!$D772=0,"",Data!$D772)</f>
        <v/>
      </c>
      <c r="W775" s="19" t="str">
        <f>Data!$H772</f>
        <v>Japonica</v>
      </c>
      <c r="Y775" s="41" t="e">
        <f t="shared" si="246"/>
        <v>#REF!</v>
      </c>
      <c r="Z775" s="8">
        <f t="shared" si="252"/>
        <v>10000</v>
      </c>
      <c r="AA775" s="8" t="str">
        <f t="shared" si="253"/>
        <v>Dawn (See Akebono)</v>
      </c>
      <c r="AB775" s="8" t="str">
        <f t="shared" si="254"/>
        <v>M</v>
      </c>
      <c r="AC775" s="8" t="str">
        <f t="shared" si="255"/>
        <v/>
      </c>
      <c r="AD775" s="8" t="str">
        <f t="shared" si="243"/>
        <v/>
      </c>
      <c r="AE775" s="8" t="str">
        <f t="shared" si="256"/>
        <v/>
      </c>
      <c r="AF775" s="5">
        <f t="shared" si="257"/>
        <v>1917</v>
      </c>
      <c r="AG775" s="46">
        <v>772</v>
      </c>
      <c r="AH775" s="47" t="str">
        <f t="shared" si="247"/>
        <v/>
      </c>
      <c r="AI775" s="48" t="str">
        <f t="shared" si="248"/>
        <v/>
      </c>
      <c r="AK775" s="22" t="e">
        <f>TRIM(#REF!)</f>
        <v>#REF!</v>
      </c>
      <c r="AL775" s="23" t="e">
        <f>IF(#REF!=0,"",#REF!)</f>
        <v>#REF!</v>
      </c>
      <c r="AM775" s="19" t="e">
        <f>IF(#REF!=0,"",#REF!)</f>
        <v>#REF!</v>
      </c>
      <c r="AN775" s="23" t="e">
        <f>IF($AK775="","",#REF!)</f>
        <v>#REF!</v>
      </c>
      <c r="AO775" s="23" t="e">
        <f t="shared" si="258"/>
        <v>#REF!</v>
      </c>
      <c r="AP775" s="19" t="e">
        <f>IF(#REF!=0,"",#REF!)</f>
        <v>#REF!</v>
      </c>
      <c r="AQ775" s="19" t="e">
        <f>IF(#REF!=0,"",#REF!)</f>
        <v>#REF!</v>
      </c>
      <c r="AR775" s="19" t="e">
        <f>IF(#REF!=0,"",#REF!)</f>
        <v>#REF!</v>
      </c>
      <c r="AS775" s="19" t="e">
        <f>#REF!</f>
        <v>#REF!</v>
      </c>
    </row>
    <row r="776" spans="4:45" ht="19.5" thickTop="1" thickBot="1" x14ac:dyDescent="0.25">
      <c r="D776" s="1" t="str">
        <f t="shared" si="244"/>
        <v/>
      </c>
      <c r="E776" s="1" t="str">
        <f t="shared" si="245"/>
        <v/>
      </c>
      <c r="K776" s="19" t="str">
        <f t="shared" si="249"/>
        <v/>
      </c>
      <c r="L776" s="19">
        <f t="shared" si="242"/>
        <v>10000</v>
      </c>
      <c r="M776" s="22" t="str">
        <f>TRIM(Data!$N773)</f>
        <v>Dawn Lynn</v>
      </c>
      <c r="N776" s="22" t="str">
        <f>TRIM(Data!$A773)</f>
        <v>Dawn Lynn</v>
      </c>
      <c r="O776" s="23">
        <f>IF(Data!$B773=0,"",Data!$B773)</f>
        <v>1994</v>
      </c>
      <c r="P776" s="19" t="str">
        <f>IF(Data!$C773=0,"",Data!$C773)</f>
        <v>1</v>
      </c>
      <c r="Q776" s="23" t="str">
        <f>IF($M776="","",Data!$E773)</f>
        <v>M</v>
      </c>
      <c r="R776" s="23" t="str">
        <f t="shared" si="250"/>
        <v>M</v>
      </c>
      <c r="S776" s="23" t="str">
        <f t="shared" si="251"/>
        <v>M</v>
      </c>
      <c r="T776" s="19" t="str">
        <f>IF(Data!$F773=0,"",Data!$F773)</f>
        <v/>
      </c>
      <c r="U776" s="19" t="str">
        <f>IF(Data!$G773=0,"",Data!$G773)</f>
        <v/>
      </c>
      <c r="V776" s="19" t="str">
        <f>IF(Data!$D773=0,"",Data!$D773)</f>
        <v/>
      </c>
      <c r="W776" s="19" t="str">
        <f>Data!$H773</f>
        <v>Japonica</v>
      </c>
      <c r="Y776" s="41" t="e">
        <f t="shared" si="246"/>
        <v>#REF!</v>
      </c>
      <c r="Z776" s="8">
        <f t="shared" si="252"/>
        <v>10000</v>
      </c>
      <c r="AA776" s="8" t="str">
        <f t="shared" si="253"/>
        <v>Dawn Lynn</v>
      </c>
      <c r="AB776" s="8" t="str">
        <f t="shared" si="254"/>
        <v>M</v>
      </c>
      <c r="AC776" s="8" t="str">
        <f t="shared" si="255"/>
        <v/>
      </c>
      <c r="AD776" s="8" t="str">
        <f t="shared" si="243"/>
        <v/>
      </c>
      <c r="AE776" s="8" t="str">
        <f t="shared" si="256"/>
        <v/>
      </c>
      <c r="AF776" s="5">
        <f t="shared" si="257"/>
        <v>1994</v>
      </c>
      <c r="AG776" s="46">
        <v>773</v>
      </c>
      <c r="AH776" s="47" t="str">
        <f t="shared" si="247"/>
        <v/>
      </c>
      <c r="AI776" s="48" t="str">
        <f t="shared" si="248"/>
        <v/>
      </c>
      <c r="AK776" s="22" t="e">
        <f>TRIM(#REF!)</f>
        <v>#REF!</v>
      </c>
      <c r="AL776" s="23" t="e">
        <f>IF(#REF!=0,"",#REF!)</f>
        <v>#REF!</v>
      </c>
      <c r="AM776" s="19" t="e">
        <f>IF(#REF!=0,"",#REF!)</f>
        <v>#REF!</v>
      </c>
      <c r="AN776" s="23" t="e">
        <f>IF($AK776="","",#REF!)</f>
        <v>#REF!</v>
      </c>
      <c r="AO776" s="23" t="e">
        <f t="shared" si="258"/>
        <v>#REF!</v>
      </c>
      <c r="AP776" s="19" t="e">
        <f>IF(#REF!=0,"",#REF!)</f>
        <v>#REF!</v>
      </c>
      <c r="AQ776" s="19" t="e">
        <f>IF(#REF!=0,"",#REF!)</f>
        <v>#REF!</v>
      </c>
      <c r="AR776" s="19" t="e">
        <f>IF(#REF!=0,"",#REF!)</f>
        <v>#REF!</v>
      </c>
      <c r="AS776" s="19" t="e">
        <f>#REF!</f>
        <v>#REF!</v>
      </c>
    </row>
    <row r="777" spans="4:45" ht="19.5" thickTop="1" thickBot="1" x14ac:dyDescent="0.25">
      <c r="D777" s="1" t="str">
        <f t="shared" si="244"/>
        <v/>
      </c>
      <c r="E777" s="1" t="str">
        <f t="shared" si="245"/>
        <v/>
      </c>
      <c r="K777" s="19" t="str">
        <f t="shared" si="249"/>
        <v/>
      </c>
      <c r="L777" s="19">
        <f t="shared" si="242"/>
        <v>10000</v>
      </c>
      <c r="M777" s="22" t="str">
        <f>TRIM(Data!$N774)</f>
        <v>Dawn of Creation</v>
      </c>
      <c r="N777" s="22" t="str">
        <f>TRIM(Data!$A774)</f>
        <v>Dawn of Creation (H)</v>
      </c>
      <c r="O777" s="23">
        <f>IF(Data!$B774=0,"",Data!$B774)</f>
        <v>2011</v>
      </c>
      <c r="P777" s="19" t="str">
        <f>IF(Data!$C774=0,"",Data!$C774)</f>
        <v>1</v>
      </c>
      <c r="Q777" s="23" t="str">
        <f>IF($M777="","",Data!$E774)</f>
        <v>L</v>
      </c>
      <c r="R777" s="23" t="str">
        <f t="shared" si="250"/>
        <v>L</v>
      </c>
      <c r="S777" s="23" t="str">
        <f t="shared" si="251"/>
        <v>L</v>
      </c>
      <c r="T777" s="19" t="str">
        <f>IF(Data!$F774=0,"",Data!$F774)</f>
        <v/>
      </c>
      <c r="U777" s="19" t="str">
        <f>IF(Data!$G774=0,"",Data!$G774)</f>
        <v/>
      </c>
      <c r="V777" s="19" t="str">
        <f>IF(Data!$D774=0,"",Data!$D774)</f>
        <v/>
      </c>
      <c r="W777" s="19" t="str">
        <f>Data!$H774</f>
        <v>NRH</v>
      </c>
      <c r="Y777" s="41" t="e">
        <f t="shared" si="246"/>
        <v>#REF!</v>
      </c>
      <c r="Z777" s="8">
        <f t="shared" si="252"/>
        <v>10000</v>
      </c>
      <c r="AA777" s="8" t="str">
        <f t="shared" si="253"/>
        <v>Dawn of Creation</v>
      </c>
      <c r="AB777" s="8" t="str">
        <f t="shared" si="254"/>
        <v>L</v>
      </c>
      <c r="AC777" s="8" t="str">
        <f t="shared" si="255"/>
        <v/>
      </c>
      <c r="AD777" s="8" t="str">
        <f t="shared" si="243"/>
        <v/>
      </c>
      <c r="AE777" s="8" t="str">
        <f t="shared" si="256"/>
        <v/>
      </c>
      <c r="AF777" s="5">
        <f t="shared" si="257"/>
        <v>2011</v>
      </c>
      <c r="AG777" s="46">
        <v>774</v>
      </c>
      <c r="AH777" s="47" t="str">
        <f t="shared" si="247"/>
        <v/>
      </c>
      <c r="AI777" s="48" t="str">
        <f t="shared" si="248"/>
        <v/>
      </c>
      <c r="AK777" s="22" t="e">
        <f>TRIM(#REF!)</f>
        <v>#REF!</v>
      </c>
      <c r="AL777" s="23" t="e">
        <f>IF(#REF!=0,"",#REF!)</f>
        <v>#REF!</v>
      </c>
      <c r="AM777" s="19" t="e">
        <f>IF(#REF!=0,"",#REF!)</f>
        <v>#REF!</v>
      </c>
      <c r="AN777" s="23" t="e">
        <f>IF($AK777="","",#REF!)</f>
        <v>#REF!</v>
      </c>
      <c r="AO777" s="23" t="e">
        <f t="shared" si="258"/>
        <v>#REF!</v>
      </c>
      <c r="AP777" s="19" t="e">
        <f>IF(#REF!=0,"",#REF!)</f>
        <v>#REF!</v>
      </c>
      <c r="AQ777" s="19" t="e">
        <f>IF(#REF!=0,"",#REF!)</f>
        <v>#REF!</v>
      </c>
      <c r="AR777" s="19" t="e">
        <f>IF(#REF!=0,"",#REF!)</f>
        <v>#REF!</v>
      </c>
      <c r="AS777" s="19" t="e">
        <f>#REF!</f>
        <v>#REF!</v>
      </c>
    </row>
    <row r="778" spans="4:45" ht="19.5" thickTop="1" thickBot="1" x14ac:dyDescent="0.25">
      <c r="D778" s="1" t="str">
        <f t="shared" si="244"/>
        <v/>
      </c>
      <c r="E778" s="1" t="str">
        <f t="shared" si="245"/>
        <v/>
      </c>
      <c r="K778" s="19" t="str">
        <f t="shared" si="249"/>
        <v/>
      </c>
      <c r="L778" s="19">
        <f t="shared" si="242"/>
        <v>10000</v>
      </c>
      <c r="M778" s="22" t="str">
        <f>TRIM(Data!$N775)</f>
        <v>Dawn's Early Light</v>
      </c>
      <c r="N778" s="22" t="str">
        <f>TRIM(Data!$A775)</f>
        <v>Dawn's Early Light</v>
      </c>
      <c r="O778" s="23">
        <f>IF(Data!$B775=0,"",Data!$B775)</f>
        <v>1985</v>
      </c>
      <c r="P778" s="19" t="str">
        <f>IF(Data!$C775=0,"",Data!$C775)</f>
        <v>1</v>
      </c>
      <c r="Q778" s="23" t="str">
        <f>IF($M778="","",Data!$E775)</f>
        <v>M-L</v>
      </c>
      <c r="R778" s="23" t="str">
        <f t="shared" si="250"/>
        <v>M</v>
      </c>
      <c r="S778" s="23" t="str">
        <f t="shared" si="251"/>
        <v>M</v>
      </c>
      <c r="T778" s="19" t="str">
        <f>IF(Data!$F775=0,"",Data!$F775)</f>
        <v/>
      </c>
      <c r="U778" s="19" t="str">
        <f>IF(Data!$G775=0,"",Data!$G775)</f>
        <v/>
      </c>
      <c r="V778" s="19" t="str">
        <f>IF(Data!$D775=0,"",Data!$D775)</f>
        <v/>
      </c>
      <c r="W778" s="19" t="str">
        <f>Data!$H775</f>
        <v>Japonica</v>
      </c>
      <c r="Y778" s="41" t="e">
        <f t="shared" si="246"/>
        <v>#REF!</v>
      </c>
      <c r="Z778" s="8">
        <f t="shared" si="252"/>
        <v>10000</v>
      </c>
      <c r="AA778" s="8" t="str">
        <f t="shared" si="253"/>
        <v>Dawn's Early Light</v>
      </c>
      <c r="AB778" s="8" t="str">
        <f t="shared" si="254"/>
        <v>M</v>
      </c>
      <c r="AC778" s="8" t="str">
        <f t="shared" si="255"/>
        <v/>
      </c>
      <c r="AD778" s="8" t="str">
        <f t="shared" si="243"/>
        <v/>
      </c>
      <c r="AE778" s="8" t="str">
        <f t="shared" si="256"/>
        <v/>
      </c>
      <c r="AF778" s="5">
        <f t="shared" si="257"/>
        <v>1985</v>
      </c>
      <c r="AG778" s="46">
        <v>775</v>
      </c>
      <c r="AH778" s="47" t="str">
        <f t="shared" si="247"/>
        <v/>
      </c>
      <c r="AI778" s="48" t="str">
        <f t="shared" si="248"/>
        <v/>
      </c>
      <c r="AK778" s="22" t="e">
        <f>TRIM(#REF!)</f>
        <v>#REF!</v>
      </c>
      <c r="AL778" s="23" t="e">
        <f>IF(#REF!=0,"",#REF!)</f>
        <v>#REF!</v>
      </c>
      <c r="AM778" s="19" t="e">
        <f>IF(#REF!=0,"",#REF!)</f>
        <v>#REF!</v>
      </c>
      <c r="AN778" s="23" t="e">
        <f>IF($AK778="","",#REF!)</f>
        <v>#REF!</v>
      </c>
      <c r="AO778" s="23" t="e">
        <f t="shared" si="258"/>
        <v>#REF!</v>
      </c>
      <c r="AP778" s="19" t="e">
        <f>IF(#REF!=0,"",#REF!)</f>
        <v>#REF!</v>
      </c>
      <c r="AQ778" s="19" t="e">
        <f>IF(#REF!=0,"",#REF!)</f>
        <v>#REF!</v>
      </c>
      <c r="AR778" s="19" t="e">
        <f>IF(#REF!=0,"",#REF!)</f>
        <v>#REF!</v>
      </c>
      <c r="AS778" s="19" t="e">
        <f>#REF!</f>
        <v>#REF!</v>
      </c>
    </row>
    <row r="779" spans="4:45" ht="19.5" thickTop="1" thickBot="1" x14ac:dyDescent="0.25">
      <c r="D779" s="1" t="str">
        <f t="shared" si="244"/>
        <v/>
      </c>
      <c r="E779" s="1" t="str">
        <f t="shared" si="245"/>
        <v/>
      </c>
      <c r="K779" s="19" t="str">
        <f t="shared" si="249"/>
        <v/>
      </c>
      <c r="L779" s="19">
        <f t="shared" si="242"/>
        <v>10000</v>
      </c>
      <c r="M779" s="22" t="str">
        <f>TRIM(Data!$N776)</f>
        <v>Daybreak</v>
      </c>
      <c r="N779" s="22" t="str">
        <f>TRIM(Data!$A776)</f>
        <v>Daybreak</v>
      </c>
      <c r="O779" s="23" t="str">
        <f>IF(Data!$B776=0,"",Data!$B776)</f>
        <v>1800's - Late</v>
      </c>
      <c r="P779" s="19" t="str">
        <f>IF(Data!$C776=0,"",Data!$C776)</f>
        <v>1</v>
      </c>
      <c r="Q779" s="23" t="str">
        <f>IF($M779="","",Data!$E776)</f>
        <v>M</v>
      </c>
      <c r="R779" s="23" t="str">
        <f t="shared" si="250"/>
        <v>M</v>
      </c>
      <c r="S779" s="23" t="str">
        <f t="shared" si="251"/>
        <v>M</v>
      </c>
      <c r="T779" s="19" t="str">
        <f>IF(Data!$F776=0,"",Data!$F776)</f>
        <v/>
      </c>
      <c r="U779" s="19" t="str">
        <f>IF(Data!$G776=0,"",Data!$G776)</f>
        <v/>
      </c>
      <c r="V779" s="19" t="str">
        <f>IF(Data!$D776=0,"",Data!$D776)</f>
        <v>ANTIQUE</v>
      </c>
      <c r="W779" s="19" t="str">
        <f>Data!$H776</f>
        <v>Japonica</v>
      </c>
      <c r="Y779" s="41" t="e">
        <f t="shared" si="246"/>
        <v>#REF!</v>
      </c>
      <c r="Z779" s="8">
        <f t="shared" si="252"/>
        <v>779</v>
      </c>
      <c r="AA779" s="8" t="str">
        <f t="shared" si="253"/>
        <v>Daybreak</v>
      </c>
      <c r="AB779" s="8" t="str">
        <f t="shared" si="254"/>
        <v>M</v>
      </c>
      <c r="AC779" s="8" t="str">
        <f t="shared" si="255"/>
        <v/>
      </c>
      <c r="AD779" s="8" t="str">
        <f t="shared" si="243"/>
        <v/>
      </c>
      <c r="AE779" s="8" t="str">
        <f t="shared" si="256"/>
        <v>ANTIQUE</v>
      </c>
      <c r="AF779" s="5" t="str">
        <f t="shared" si="257"/>
        <v>1800's - Late</v>
      </c>
      <c r="AG779" s="46">
        <v>776</v>
      </c>
      <c r="AH779" s="47" t="str">
        <f t="shared" si="247"/>
        <v/>
      </c>
      <c r="AI779" s="48" t="str">
        <f t="shared" si="248"/>
        <v/>
      </c>
      <c r="AK779" s="22" t="e">
        <f>TRIM(#REF!)</f>
        <v>#REF!</v>
      </c>
      <c r="AL779" s="23" t="e">
        <f>IF(#REF!=0,"",#REF!)</f>
        <v>#REF!</v>
      </c>
      <c r="AM779" s="19" t="e">
        <f>IF(#REF!=0,"",#REF!)</f>
        <v>#REF!</v>
      </c>
      <c r="AN779" s="23" t="e">
        <f>IF($AK779="","",#REF!)</f>
        <v>#REF!</v>
      </c>
      <c r="AO779" s="23" t="e">
        <f t="shared" si="258"/>
        <v>#REF!</v>
      </c>
      <c r="AP779" s="19" t="e">
        <f>IF(#REF!=0,"",#REF!)</f>
        <v>#REF!</v>
      </c>
      <c r="AQ779" s="19" t="e">
        <f>IF(#REF!=0,"",#REF!)</f>
        <v>#REF!</v>
      </c>
      <c r="AR779" s="19" t="e">
        <f>IF(#REF!=0,"",#REF!)</f>
        <v>#REF!</v>
      </c>
      <c r="AS779" s="19" t="e">
        <f>#REF!</f>
        <v>#REF!</v>
      </c>
    </row>
    <row r="780" spans="4:45" ht="19.5" thickTop="1" thickBot="1" x14ac:dyDescent="0.25">
      <c r="D780" s="1" t="str">
        <f t="shared" si="244"/>
        <v/>
      </c>
      <c r="E780" s="1" t="str">
        <f t="shared" si="245"/>
        <v/>
      </c>
      <c r="K780" s="19" t="str">
        <f t="shared" si="249"/>
        <v/>
      </c>
      <c r="L780" s="19">
        <f t="shared" si="242"/>
        <v>10000</v>
      </c>
      <c r="M780" s="22" t="str">
        <f>TRIM(Data!$N777)</f>
        <v>Daydream</v>
      </c>
      <c r="N780" s="22" t="str">
        <f>TRIM(Data!$A777)</f>
        <v>Daydream (Sasanqua)</v>
      </c>
      <c r="O780" s="23" t="str">
        <f>IF(Data!$B777=0,"",Data!$B777)</f>
        <v/>
      </c>
      <c r="P780" s="19" t="str">
        <f>IF(Data!$C777=0,"",Data!$C777)</f>
        <v>1</v>
      </c>
      <c r="Q780" s="23" t="str">
        <f>IF($M780="","",Data!$E777)</f>
        <v>M</v>
      </c>
      <c r="R780" s="23" t="str">
        <f t="shared" si="250"/>
        <v>M</v>
      </c>
      <c r="S780" s="23" t="str">
        <f t="shared" si="251"/>
        <v>M</v>
      </c>
      <c r="T780" s="19" t="str">
        <f>IF(Data!$F777=0,"",Data!$F777)</f>
        <v/>
      </c>
      <c r="U780" s="19" t="str">
        <f>IF(Data!$G777=0,"",Data!$G777)</f>
        <v/>
      </c>
      <c r="V780" s="19" t="str">
        <f>IF(Data!$D777=0,"",Data!$D777)</f>
        <v/>
      </c>
      <c r="W780" s="19" t="str">
        <f>Data!$H777</f>
        <v>Sasanqua</v>
      </c>
      <c r="Y780" s="41" t="e">
        <f t="shared" si="246"/>
        <v>#REF!</v>
      </c>
      <c r="Z780" s="8">
        <f t="shared" si="252"/>
        <v>10000</v>
      </c>
      <c r="AA780" s="8" t="str">
        <f t="shared" si="253"/>
        <v>Daydream</v>
      </c>
      <c r="AB780" s="8" t="str">
        <f t="shared" si="254"/>
        <v>M</v>
      </c>
      <c r="AC780" s="8" t="str">
        <f t="shared" si="255"/>
        <v/>
      </c>
      <c r="AD780" s="8" t="str">
        <f t="shared" si="243"/>
        <v/>
      </c>
      <c r="AE780" s="8" t="str">
        <f t="shared" si="256"/>
        <v/>
      </c>
      <c r="AF780" s="5" t="str">
        <f t="shared" si="257"/>
        <v/>
      </c>
      <c r="AG780" s="46">
        <v>777</v>
      </c>
      <c r="AH780" s="47" t="str">
        <f t="shared" si="247"/>
        <v/>
      </c>
      <c r="AI780" s="48" t="str">
        <f t="shared" si="248"/>
        <v/>
      </c>
      <c r="AK780" s="22" t="e">
        <f>TRIM(#REF!)</f>
        <v>#REF!</v>
      </c>
      <c r="AL780" s="23" t="e">
        <f>IF(#REF!=0,"",#REF!)</f>
        <v>#REF!</v>
      </c>
      <c r="AM780" s="19" t="e">
        <f>IF(#REF!=0,"",#REF!)</f>
        <v>#REF!</v>
      </c>
      <c r="AN780" s="23" t="e">
        <f>IF($AK780="","",#REF!)</f>
        <v>#REF!</v>
      </c>
      <c r="AO780" s="23" t="e">
        <f t="shared" si="258"/>
        <v>#REF!</v>
      </c>
      <c r="AP780" s="19" t="e">
        <f>IF(#REF!=0,"",#REF!)</f>
        <v>#REF!</v>
      </c>
      <c r="AQ780" s="19" t="e">
        <f>IF(#REF!=0,"",#REF!)</f>
        <v>#REF!</v>
      </c>
      <c r="AR780" s="19" t="e">
        <f>IF(#REF!=0,"",#REF!)</f>
        <v>#REF!</v>
      </c>
      <c r="AS780" s="19" t="e">
        <f>#REF!</f>
        <v>#REF!</v>
      </c>
    </row>
    <row r="781" spans="4:45" ht="19.5" thickTop="1" thickBot="1" x14ac:dyDescent="0.25">
      <c r="D781" s="1" t="str">
        <f t="shared" si="244"/>
        <v/>
      </c>
      <c r="E781" s="1" t="str">
        <f t="shared" si="245"/>
        <v/>
      </c>
      <c r="K781" s="19" t="str">
        <f t="shared" si="249"/>
        <v/>
      </c>
      <c r="L781" s="19">
        <f t="shared" si="242"/>
        <v>10000</v>
      </c>
      <c r="M781" s="22" t="str">
        <f>TRIM(Data!$N778)</f>
        <v>Daydream Believer</v>
      </c>
      <c r="N781" s="22" t="str">
        <f>TRIM(Data!$A778)</f>
        <v>Daydream Believer (Sasanqua)</v>
      </c>
      <c r="O781" s="23">
        <f>IF(Data!$B778=0,"",Data!$B778)</f>
        <v>2000</v>
      </c>
      <c r="P781" s="19" t="str">
        <f>IF(Data!$C778=0,"",Data!$C778)</f>
        <v>1</v>
      </c>
      <c r="Q781" s="23" t="str">
        <f>IF($M781="","",Data!$E778)</f>
        <v>M</v>
      </c>
      <c r="R781" s="23" t="str">
        <f t="shared" si="250"/>
        <v>M</v>
      </c>
      <c r="S781" s="23" t="str">
        <f t="shared" si="251"/>
        <v>M</v>
      </c>
      <c r="T781" s="19" t="str">
        <f>IF(Data!$F778=0,"",Data!$F778)</f>
        <v/>
      </c>
      <c r="U781" s="19" t="str">
        <f>IF(Data!$G778=0,"",Data!$G778)</f>
        <v/>
      </c>
      <c r="V781" s="19" t="str">
        <f>IF(Data!$D778=0,"",Data!$D778)</f>
        <v/>
      </c>
      <c r="W781" s="19" t="str">
        <f>Data!$H778</f>
        <v>Sasanqua</v>
      </c>
      <c r="Y781" s="41" t="e">
        <f t="shared" si="246"/>
        <v>#REF!</v>
      </c>
      <c r="Z781" s="8">
        <f t="shared" si="252"/>
        <v>10000</v>
      </c>
      <c r="AA781" s="8" t="str">
        <f t="shared" si="253"/>
        <v>Daydream Believer</v>
      </c>
      <c r="AB781" s="8" t="str">
        <f t="shared" si="254"/>
        <v>M</v>
      </c>
      <c r="AC781" s="8" t="str">
        <f t="shared" si="255"/>
        <v/>
      </c>
      <c r="AD781" s="8" t="str">
        <f t="shared" si="243"/>
        <v/>
      </c>
      <c r="AE781" s="8" t="str">
        <f t="shared" si="256"/>
        <v/>
      </c>
      <c r="AF781" s="5">
        <f t="shared" si="257"/>
        <v>2000</v>
      </c>
      <c r="AG781" s="46">
        <v>778</v>
      </c>
      <c r="AH781" s="47" t="str">
        <f t="shared" si="247"/>
        <v/>
      </c>
      <c r="AI781" s="48" t="str">
        <f t="shared" si="248"/>
        <v/>
      </c>
      <c r="AK781" s="22" t="e">
        <f>TRIM(#REF!)</f>
        <v>#REF!</v>
      </c>
      <c r="AL781" s="23" t="e">
        <f>IF(#REF!=0,"",#REF!)</f>
        <v>#REF!</v>
      </c>
      <c r="AM781" s="19" t="e">
        <f>IF(#REF!=0,"",#REF!)</f>
        <v>#REF!</v>
      </c>
      <c r="AN781" s="23" t="e">
        <f>IF($AK781="","",#REF!)</f>
        <v>#REF!</v>
      </c>
      <c r="AO781" s="23" t="e">
        <f t="shared" si="258"/>
        <v>#REF!</v>
      </c>
      <c r="AP781" s="19" t="e">
        <f>IF(#REF!=0,"",#REF!)</f>
        <v>#REF!</v>
      </c>
      <c r="AQ781" s="19" t="e">
        <f>IF(#REF!=0,"",#REF!)</f>
        <v>#REF!</v>
      </c>
      <c r="AR781" s="19" t="e">
        <f>IF(#REF!=0,"",#REF!)</f>
        <v>#REF!</v>
      </c>
      <c r="AS781" s="19" t="e">
        <f>#REF!</f>
        <v>#REF!</v>
      </c>
    </row>
    <row r="782" spans="4:45" ht="19.5" thickTop="1" thickBot="1" x14ac:dyDescent="0.25">
      <c r="D782" s="1" t="str">
        <f t="shared" si="244"/>
        <v/>
      </c>
      <c r="E782" s="1" t="str">
        <f t="shared" si="245"/>
        <v/>
      </c>
      <c r="K782" s="19" t="str">
        <f t="shared" si="249"/>
        <v/>
      </c>
      <c r="L782" s="19">
        <f t="shared" si="242"/>
        <v>10000</v>
      </c>
      <c r="M782" s="22" t="str">
        <f>TRIM(Data!$N779)</f>
        <v>Dazzle</v>
      </c>
      <c r="N782" s="22" t="str">
        <f>TRIM(Data!$A779)</f>
        <v>Dazzle</v>
      </c>
      <c r="O782" s="23">
        <f>IF(Data!$B779=0,"",Data!$B779)</f>
        <v>1964</v>
      </c>
      <c r="P782" s="19" t="str">
        <f>IF(Data!$C779=0,"",Data!$C779)</f>
        <v/>
      </c>
      <c r="Q782" s="23" t="str">
        <f>IF($M782="","",Data!$E779)</f>
        <v>L</v>
      </c>
      <c r="R782" s="23" t="str">
        <f t="shared" si="250"/>
        <v>L</v>
      </c>
      <c r="S782" s="23" t="str">
        <f t="shared" si="251"/>
        <v>L</v>
      </c>
      <c r="T782" s="19" t="str">
        <f>IF(Data!$F779=0,"",Data!$F779)</f>
        <v/>
      </c>
      <c r="U782" s="19" t="str">
        <f>IF(Data!$G779=0,"",Data!$G779)</f>
        <v/>
      </c>
      <c r="V782" s="19" t="str">
        <f>IF(Data!$D779=0,"",Data!$D779)</f>
        <v/>
      </c>
      <c r="W782" s="19" t="str">
        <f>Data!$H779</f>
        <v>Japonica</v>
      </c>
      <c r="Y782" s="41" t="e">
        <f t="shared" si="246"/>
        <v>#REF!</v>
      </c>
      <c r="Z782" s="8">
        <f t="shared" si="252"/>
        <v>10000</v>
      </c>
      <c r="AA782" s="8" t="str">
        <f t="shared" si="253"/>
        <v>Dazzle</v>
      </c>
      <c r="AB782" s="8" t="str">
        <f t="shared" si="254"/>
        <v>L</v>
      </c>
      <c r="AC782" s="8" t="str">
        <f t="shared" si="255"/>
        <v/>
      </c>
      <c r="AD782" s="8" t="str">
        <f t="shared" si="243"/>
        <v/>
      </c>
      <c r="AE782" s="8" t="str">
        <f t="shared" si="256"/>
        <v/>
      </c>
      <c r="AF782" s="5">
        <f t="shared" si="257"/>
        <v>1964</v>
      </c>
      <c r="AG782" s="46">
        <v>779</v>
      </c>
      <c r="AH782" s="47" t="str">
        <f t="shared" si="247"/>
        <v/>
      </c>
      <c r="AI782" s="48" t="str">
        <f t="shared" si="248"/>
        <v/>
      </c>
      <c r="AK782" s="22" t="e">
        <f>TRIM(#REF!)</f>
        <v>#REF!</v>
      </c>
      <c r="AL782" s="23" t="e">
        <f>IF(#REF!=0,"",#REF!)</f>
        <v>#REF!</v>
      </c>
      <c r="AM782" s="19" t="e">
        <f>IF(#REF!=0,"",#REF!)</f>
        <v>#REF!</v>
      </c>
      <c r="AN782" s="23" t="e">
        <f>IF($AK782="","",#REF!)</f>
        <v>#REF!</v>
      </c>
      <c r="AO782" s="23" t="e">
        <f t="shared" si="258"/>
        <v>#REF!</v>
      </c>
      <c r="AP782" s="19" t="e">
        <f>IF(#REF!=0,"",#REF!)</f>
        <v>#REF!</v>
      </c>
      <c r="AQ782" s="19" t="e">
        <f>IF(#REF!=0,"",#REF!)</f>
        <v>#REF!</v>
      </c>
      <c r="AR782" s="19" t="e">
        <f>IF(#REF!=0,"",#REF!)</f>
        <v>#REF!</v>
      </c>
      <c r="AS782" s="19" t="e">
        <f>#REF!</f>
        <v>#REF!</v>
      </c>
    </row>
    <row r="783" spans="4:45" ht="19.5" thickTop="1" thickBot="1" x14ac:dyDescent="0.25">
      <c r="D783" s="1" t="str">
        <f t="shared" si="244"/>
        <v/>
      </c>
      <c r="E783" s="1" t="str">
        <f t="shared" si="245"/>
        <v/>
      </c>
      <c r="K783" s="19" t="str">
        <f t="shared" si="249"/>
        <v/>
      </c>
      <c r="L783" s="19">
        <f t="shared" si="242"/>
        <v>10000</v>
      </c>
      <c r="M783" s="22" t="str">
        <f>TRIM(Data!$N780)</f>
        <v>Dazzler</v>
      </c>
      <c r="N783" s="22" t="str">
        <f>TRIM(Data!$A780)</f>
        <v>Dazzler (Hiemalis)</v>
      </c>
      <c r="O783" s="23">
        <f>IF(Data!$B780=0,"",Data!$B780)</f>
        <v>1960</v>
      </c>
      <c r="P783" s="19" t="str">
        <f>IF(Data!$C780=0,"",Data!$C780)</f>
        <v>1</v>
      </c>
      <c r="Q783" s="23" t="str">
        <f>IF($M783="","",Data!$E780)</f>
        <v>M</v>
      </c>
      <c r="R783" s="23" t="str">
        <f t="shared" si="250"/>
        <v>M</v>
      </c>
      <c r="S783" s="23" t="str">
        <f t="shared" si="251"/>
        <v>M</v>
      </c>
      <c r="T783" s="19" t="str">
        <f>IF(Data!$F780=0,"",Data!$F780)</f>
        <v/>
      </c>
      <c r="U783" s="19" t="str">
        <f>IF(Data!$G780=0,"",Data!$G780)</f>
        <v/>
      </c>
      <c r="V783" s="19" t="str">
        <f>IF(Data!$D780=0,"",Data!$D780)</f>
        <v/>
      </c>
      <c r="W783" s="19" t="str">
        <f>Data!$H780</f>
        <v>Hiemalis</v>
      </c>
      <c r="Y783" s="41" t="e">
        <f t="shared" si="246"/>
        <v>#REF!</v>
      </c>
      <c r="Z783" s="8">
        <f t="shared" si="252"/>
        <v>10000</v>
      </c>
      <c r="AA783" s="8" t="str">
        <f t="shared" si="253"/>
        <v>Dazzler</v>
      </c>
      <c r="AB783" s="8" t="str">
        <f t="shared" si="254"/>
        <v>M</v>
      </c>
      <c r="AC783" s="8" t="str">
        <f t="shared" si="255"/>
        <v/>
      </c>
      <c r="AD783" s="8" t="str">
        <f t="shared" si="243"/>
        <v/>
      </c>
      <c r="AE783" s="8" t="str">
        <f t="shared" si="256"/>
        <v/>
      </c>
      <c r="AF783" s="5">
        <f t="shared" si="257"/>
        <v>1960</v>
      </c>
      <c r="AG783" s="46">
        <v>780</v>
      </c>
      <c r="AH783" s="47" t="str">
        <f t="shared" si="247"/>
        <v/>
      </c>
      <c r="AI783" s="48" t="str">
        <f t="shared" si="248"/>
        <v/>
      </c>
      <c r="AK783" s="22" t="e">
        <f>TRIM(#REF!)</f>
        <v>#REF!</v>
      </c>
      <c r="AL783" s="23" t="e">
        <f>IF(#REF!=0,"",#REF!)</f>
        <v>#REF!</v>
      </c>
      <c r="AM783" s="19" t="e">
        <f>IF(#REF!=0,"",#REF!)</f>
        <v>#REF!</v>
      </c>
      <c r="AN783" s="23" t="e">
        <f>IF($AK783="","",#REF!)</f>
        <v>#REF!</v>
      </c>
      <c r="AO783" s="23" t="e">
        <f t="shared" si="258"/>
        <v>#REF!</v>
      </c>
      <c r="AP783" s="19" t="e">
        <f>IF(#REF!=0,"",#REF!)</f>
        <v>#REF!</v>
      </c>
      <c r="AQ783" s="19" t="e">
        <f>IF(#REF!=0,"",#REF!)</f>
        <v>#REF!</v>
      </c>
      <c r="AR783" s="19" t="e">
        <f>IF(#REF!=0,"",#REF!)</f>
        <v>#REF!</v>
      </c>
      <c r="AS783" s="19" t="e">
        <f>#REF!</f>
        <v>#REF!</v>
      </c>
    </row>
    <row r="784" spans="4:45" ht="19.5" thickTop="1" thickBot="1" x14ac:dyDescent="0.25">
      <c r="D784" s="1" t="str">
        <f t="shared" si="244"/>
        <v/>
      </c>
      <c r="E784" s="1" t="str">
        <f t="shared" si="245"/>
        <v/>
      </c>
      <c r="K784" s="19" t="str">
        <f t="shared" si="249"/>
        <v/>
      </c>
      <c r="L784" s="19">
        <f t="shared" si="242"/>
        <v>10000</v>
      </c>
      <c r="M784" s="22" t="str">
        <f>TRIM(Data!$N781)</f>
        <v>Deacon Dodd (See Kumasaka)</v>
      </c>
      <c r="N784" s="22" t="str">
        <f>TRIM(Data!$A781)</f>
        <v>Deacon Dodd (See Kumasaka)</v>
      </c>
      <c r="O784" s="23">
        <f>IF(Data!$B781=0,"",Data!$B781)</f>
        <v>1896</v>
      </c>
      <c r="P784" s="19" t="str">
        <f>IF(Data!$C781=0,"",Data!$C781)</f>
        <v/>
      </c>
      <c r="Q784" s="23" t="str">
        <f>IF($M784="","",Data!$E781)</f>
        <v>M</v>
      </c>
      <c r="R784" s="23" t="str">
        <f t="shared" si="250"/>
        <v>M</v>
      </c>
      <c r="S784" s="23" t="str">
        <f t="shared" si="251"/>
        <v>M</v>
      </c>
      <c r="T784" s="19" t="str">
        <f>IF(Data!$F781=0,"",Data!$F781)</f>
        <v/>
      </c>
      <c r="U784" s="19" t="str">
        <f>IF(Data!$G781=0,"",Data!$G781)</f>
        <v/>
      </c>
      <c r="V784" s="19" t="str">
        <f>IF(Data!$D781=0,"",Data!$D781)</f>
        <v>ANTIQUE</v>
      </c>
      <c r="W784" s="19" t="str">
        <f>Data!$H781</f>
        <v>Japonica</v>
      </c>
      <c r="Y784" s="41" t="e">
        <f t="shared" si="246"/>
        <v>#REF!</v>
      </c>
      <c r="Z784" s="8">
        <f t="shared" si="252"/>
        <v>784</v>
      </c>
      <c r="AA784" s="8" t="str">
        <f t="shared" si="253"/>
        <v>Deacon Dodd (See Kumasaka)</v>
      </c>
      <c r="AB784" s="8" t="str">
        <f t="shared" si="254"/>
        <v>M</v>
      </c>
      <c r="AC784" s="8" t="str">
        <f t="shared" si="255"/>
        <v/>
      </c>
      <c r="AD784" s="8" t="str">
        <f t="shared" si="243"/>
        <v/>
      </c>
      <c r="AE784" s="8" t="str">
        <f t="shared" si="256"/>
        <v>ANTIQUE</v>
      </c>
      <c r="AF784" s="5">
        <f t="shared" si="257"/>
        <v>1896</v>
      </c>
      <c r="AG784" s="46">
        <v>781</v>
      </c>
      <c r="AH784" s="47" t="str">
        <f t="shared" si="247"/>
        <v/>
      </c>
      <c r="AI784" s="48" t="str">
        <f t="shared" si="248"/>
        <v/>
      </c>
      <c r="AK784" s="22" t="e">
        <f>TRIM(#REF!)</f>
        <v>#REF!</v>
      </c>
      <c r="AL784" s="23" t="e">
        <f>IF(#REF!=0,"",#REF!)</f>
        <v>#REF!</v>
      </c>
      <c r="AM784" s="19" t="e">
        <f>IF(#REF!=0,"",#REF!)</f>
        <v>#REF!</v>
      </c>
      <c r="AN784" s="23" t="e">
        <f>IF($AK784="","",#REF!)</f>
        <v>#REF!</v>
      </c>
      <c r="AO784" s="23" t="e">
        <f t="shared" si="258"/>
        <v>#REF!</v>
      </c>
      <c r="AP784" s="19" t="e">
        <f>IF(#REF!=0,"",#REF!)</f>
        <v>#REF!</v>
      </c>
      <c r="AQ784" s="19" t="e">
        <f>IF(#REF!=0,"",#REF!)</f>
        <v>#REF!</v>
      </c>
      <c r="AR784" s="19" t="e">
        <f>IF(#REF!=0,"",#REF!)</f>
        <v>#REF!</v>
      </c>
      <c r="AS784" s="19" t="e">
        <f>#REF!</f>
        <v>#REF!</v>
      </c>
    </row>
    <row r="785" spans="4:45" ht="19.5" thickTop="1" thickBot="1" x14ac:dyDescent="0.25">
      <c r="D785" s="1" t="str">
        <f t="shared" si="244"/>
        <v/>
      </c>
      <c r="E785" s="1" t="str">
        <f t="shared" si="245"/>
        <v/>
      </c>
      <c r="K785" s="19" t="str">
        <f t="shared" si="249"/>
        <v/>
      </c>
      <c r="L785" s="19">
        <f t="shared" si="242"/>
        <v>10000</v>
      </c>
      <c r="M785" s="22" t="str">
        <f>TRIM(Data!$N782)</f>
        <v>Deacon Willie Leach</v>
      </c>
      <c r="N785" s="22" t="str">
        <f>TRIM(Data!$A782)</f>
        <v>Deacon Willie Leach</v>
      </c>
      <c r="O785" s="23">
        <f>IF(Data!$B782=0,"",Data!$B782)</f>
        <v>2020</v>
      </c>
      <c r="P785" s="19" t="str">
        <f>IF(Data!$C782=0,"",Data!$C782)</f>
        <v>1</v>
      </c>
      <c r="Q785" s="23" t="str">
        <f>IF($M785="","",Data!$E782)</f>
        <v>M</v>
      </c>
      <c r="R785" s="23" t="str">
        <f t="shared" si="250"/>
        <v>M</v>
      </c>
      <c r="S785" s="23" t="str">
        <f t="shared" si="251"/>
        <v>M</v>
      </c>
      <c r="T785" s="19" t="str">
        <f>IF(Data!$F782=0,"",Data!$F782)</f>
        <v/>
      </c>
      <c r="U785" s="19" t="str">
        <f>IF(Data!$G782=0,"",Data!$G782)</f>
        <v/>
      </c>
      <c r="V785" s="19" t="str">
        <f>IF(Data!$D782=0,"",Data!$D782)</f>
        <v/>
      </c>
      <c r="W785" s="19" t="str">
        <f>Data!$H782</f>
        <v>Japonica</v>
      </c>
      <c r="Y785" s="41" t="e">
        <f t="shared" si="246"/>
        <v>#REF!</v>
      </c>
      <c r="Z785" s="8">
        <f t="shared" si="252"/>
        <v>10000</v>
      </c>
      <c r="AA785" s="8" t="str">
        <f t="shared" si="253"/>
        <v>Deacon Willie Leach</v>
      </c>
      <c r="AB785" s="8" t="str">
        <f t="shared" si="254"/>
        <v>M</v>
      </c>
      <c r="AC785" s="8" t="str">
        <f t="shared" si="255"/>
        <v/>
      </c>
      <c r="AD785" s="8" t="str">
        <f t="shared" si="243"/>
        <v/>
      </c>
      <c r="AE785" s="8" t="str">
        <f t="shared" si="256"/>
        <v/>
      </c>
      <c r="AF785" s="5">
        <f t="shared" si="257"/>
        <v>2020</v>
      </c>
      <c r="AG785" s="46">
        <v>782</v>
      </c>
      <c r="AH785" s="47" t="str">
        <f t="shared" si="247"/>
        <v/>
      </c>
      <c r="AI785" s="48" t="str">
        <f t="shared" si="248"/>
        <v/>
      </c>
      <c r="AK785" s="22" t="e">
        <f>TRIM(#REF!)</f>
        <v>#REF!</v>
      </c>
      <c r="AL785" s="23" t="e">
        <f>IF(#REF!=0,"",#REF!)</f>
        <v>#REF!</v>
      </c>
      <c r="AM785" s="19" t="e">
        <f>IF(#REF!=0,"",#REF!)</f>
        <v>#REF!</v>
      </c>
      <c r="AN785" s="23" t="e">
        <f>IF($AK785="","",#REF!)</f>
        <v>#REF!</v>
      </c>
      <c r="AO785" s="23" t="e">
        <f t="shared" si="258"/>
        <v>#REF!</v>
      </c>
      <c r="AP785" s="19" t="e">
        <f>IF(#REF!=0,"",#REF!)</f>
        <v>#REF!</v>
      </c>
      <c r="AQ785" s="19" t="e">
        <f>IF(#REF!=0,"",#REF!)</f>
        <v>#REF!</v>
      </c>
      <c r="AR785" s="19" t="e">
        <f>IF(#REF!=0,"",#REF!)</f>
        <v>#REF!</v>
      </c>
      <c r="AS785" s="19" t="e">
        <f>#REF!</f>
        <v>#REF!</v>
      </c>
    </row>
    <row r="786" spans="4:45" ht="19.5" thickTop="1" thickBot="1" x14ac:dyDescent="0.25">
      <c r="D786" s="1" t="str">
        <f t="shared" si="244"/>
        <v/>
      </c>
      <c r="E786" s="1" t="str">
        <f t="shared" si="245"/>
        <v/>
      </c>
      <c r="K786" s="19" t="str">
        <f t="shared" si="249"/>
        <v/>
      </c>
      <c r="L786" s="19">
        <f t="shared" si="242"/>
        <v>10000</v>
      </c>
      <c r="M786" s="22" t="str">
        <f>TRIM(Data!$N783)</f>
        <v>Deane's Darling</v>
      </c>
      <c r="N786" s="22" t="str">
        <f>TRIM(Data!$A783)</f>
        <v>Deane's Darling</v>
      </c>
      <c r="O786" s="23">
        <f>IF(Data!$B783=0,"",Data!$B783)</f>
        <v>2003</v>
      </c>
      <c r="P786" s="19" t="str">
        <f>IF(Data!$C783=0,"",Data!$C783)</f>
        <v>1</v>
      </c>
      <c r="Q786" s="23" t="str">
        <f>IF($M786="","",Data!$E783)</f>
        <v>S-M</v>
      </c>
      <c r="R786" s="23" t="str">
        <f t="shared" si="250"/>
        <v>S</v>
      </c>
      <c r="S786" s="23" t="str">
        <f t="shared" si="251"/>
        <v>S</v>
      </c>
      <c r="T786" s="19" t="str">
        <f>IF(Data!$F783=0,"",Data!$F783)</f>
        <v/>
      </c>
      <c r="U786" s="19" t="str">
        <f>IF(Data!$G783=0,"",Data!$G783)</f>
        <v/>
      </c>
      <c r="V786" s="19" t="str">
        <f>IF(Data!$D783=0,"",Data!$D783)</f>
        <v/>
      </c>
      <c r="W786" s="19" t="str">
        <f>Data!$H783</f>
        <v>Japonica</v>
      </c>
      <c r="Y786" s="41" t="e">
        <f t="shared" si="246"/>
        <v>#REF!</v>
      </c>
      <c r="Z786" s="8">
        <f t="shared" si="252"/>
        <v>10000</v>
      </c>
      <c r="AA786" s="8" t="str">
        <f t="shared" si="253"/>
        <v>Deane's Darling</v>
      </c>
      <c r="AB786" s="8" t="str">
        <f t="shared" si="254"/>
        <v>S</v>
      </c>
      <c r="AC786" s="8" t="str">
        <f t="shared" si="255"/>
        <v/>
      </c>
      <c r="AD786" s="8" t="str">
        <f t="shared" si="243"/>
        <v/>
      </c>
      <c r="AE786" s="8" t="str">
        <f t="shared" si="256"/>
        <v/>
      </c>
      <c r="AF786" s="5">
        <f t="shared" si="257"/>
        <v>2003</v>
      </c>
      <c r="AG786" s="46">
        <v>783</v>
      </c>
      <c r="AH786" s="47" t="str">
        <f t="shared" si="247"/>
        <v/>
      </c>
      <c r="AI786" s="48" t="str">
        <f t="shared" si="248"/>
        <v/>
      </c>
      <c r="AK786" s="22" t="e">
        <f>TRIM(#REF!)</f>
        <v>#REF!</v>
      </c>
      <c r="AL786" s="23" t="e">
        <f>IF(#REF!=0,"",#REF!)</f>
        <v>#REF!</v>
      </c>
      <c r="AM786" s="19" t="e">
        <f>IF(#REF!=0,"",#REF!)</f>
        <v>#REF!</v>
      </c>
      <c r="AN786" s="23" t="e">
        <f>IF($AK786="","",#REF!)</f>
        <v>#REF!</v>
      </c>
      <c r="AO786" s="23" t="e">
        <f t="shared" si="258"/>
        <v>#REF!</v>
      </c>
      <c r="AP786" s="19" t="e">
        <f>IF(#REF!=0,"",#REF!)</f>
        <v>#REF!</v>
      </c>
      <c r="AQ786" s="19" t="e">
        <f>IF(#REF!=0,"",#REF!)</f>
        <v>#REF!</v>
      </c>
      <c r="AR786" s="19" t="e">
        <f>IF(#REF!=0,"",#REF!)</f>
        <v>#REF!</v>
      </c>
      <c r="AS786" s="19" t="e">
        <f>#REF!</f>
        <v>#REF!</v>
      </c>
    </row>
    <row r="787" spans="4:45" ht="19.5" thickTop="1" thickBot="1" x14ac:dyDescent="0.25">
      <c r="D787" s="1" t="str">
        <f t="shared" si="244"/>
        <v/>
      </c>
      <c r="E787" s="1" t="str">
        <f t="shared" si="245"/>
        <v/>
      </c>
      <c r="K787" s="19" t="str">
        <f t="shared" si="249"/>
        <v/>
      </c>
      <c r="L787" s="19">
        <f t="shared" si="242"/>
        <v>10000</v>
      </c>
      <c r="M787" s="22" t="str">
        <f>TRIM(Data!$N784)</f>
        <v>Deanna J.</v>
      </c>
      <c r="N787" s="22" t="str">
        <f>TRIM(Data!$A784)</f>
        <v>Deanna J.</v>
      </c>
      <c r="O787" s="23">
        <f>IF(Data!$B784=0,"",Data!$B784)</f>
        <v>1997</v>
      </c>
      <c r="P787" s="19" t="str">
        <f>IF(Data!$C784=0,"",Data!$C784)</f>
        <v>1</v>
      </c>
      <c r="Q787" s="23" t="str">
        <f>IF($M787="","",Data!$E784)</f>
        <v>L</v>
      </c>
      <c r="R787" s="23" t="str">
        <f t="shared" si="250"/>
        <v>L</v>
      </c>
      <c r="S787" s="23" t="str">
        <f t="shared" si="251"/>
        <v>L</v>
      </c>
      <c r="T787" s="19" t="str">
        <f>IF(Data!$F784=0,"",Data!$F784)</f>
        <v/>
      </c>
      <c r="U787" s="19" t="str">
        <f>IF(Data!$G784=0,"",Data!$G784)</f>
        <v/>
      </c>
      <c r="V787" s="19" t="str">
        <f>IF(Data!$D784=0,"",Data!$D784)</f>
        <v/>
      </c>
      <c r="W787" s="19" t="str">
        <f>Data!$H784</f>
        <v>Japonica</v>
      </c>
      <c r="Y787" s="41" t="e">
        <f t="shared" si="246"/>
        <v>#REF!</v>
      </c>
      <c r="Z787" s="8">
        <f t="shared" si="252"/>
        <v>10000</v>
      </c>
      <c r="AA787" s="8" t="str">
        <f t="shared" si="253"/>
        <v>Deanna J.</v>
      </c>
      <c r="AB787" s="8" t="str">
        <f t="shared" si="254"/>
        <v>L</v>
      </c>
      <c r="AC787" s="8" t="str">
        <f t="shared" si="255"/>
        <v/>
      </c>
      <c r="AD787" s="8" t="str">
        <f t="shared" si="243"/>
        <v/>
      </c>
      <c r="AE787" s="8" t="str">
        <f t="shared" si="256"/>
        <v/>
      </c>
      <c r="AF787" s="5">
        <f t="shared" si="257"/>
        <v>1997</v>
      </c>
      <c r="AG787" s="46">
        <v>784</v>
      </c>
      <c r="AH787" s="47" t="str">
        <f t="shared" si="247"/>
        <v/>
      </c>
      <c r="AI787" s="48" t="str">
        <f t="shared" si="248"/>
        <v/>
      </c>
      <c r="AK787" s="22" t="e">
        <f>TRIM(#REF!)</f>
        <v>#REF!</v>
      </c>
      <c r="AL787" s="23" t="e">
        <f>IF(#REF!=0,"",#REF!)</f>
        <v>#REF!</v>
      </c>
      <c r="AM787" s="19" t="e">
        <f>IF(#REF!=0,"",#REF!)</f>
        <v>#REF!</v>
      </c>
      <c r="AN787" s="23" t="e">
        <f>IF($AK787="","",#REF!)</f>
        <v>#REF!</v>
      </c>
      <c r="AO787" s="23" t="e">
        <f t="shared" si="258"/>
        <v>#REF!</v>
      </c>
      <c r="AP787" s="19" t="e">
        <f>IF(#REF!=0,"",#REF!)</f>
        <v>#REF!</v>
      </c>
      <c r="AQ787" s="19" t="e">
        <f>IF(#REF!=0,"",#REF!)</f>
        <v>#REF!</v>
      </c>
      <c r="AR787" s="19" t="e">
        <f>IF(#REF!=0,"",#REF!)</f>
        <v>#REF!</v>
      </c>
      <c r="AS787" s="19" t="e">
        <f>#REF!</f>
        <v>#REF!</v>
      </c>
    </row>
    <row r="788" spans="4:45" ht="19.5" thickTop="1" thickBot="1" x14ac:dyDescent="0.25">
      <c r="D788" s="1" t="str">
        <f t="shared" si="244"/>
        <v/>
      </c>
      <c r="E788" s="1" t="str">
        <f t="shared" si="245"/>
        <v/>
      </c>
      <c r="K788" s="19" t="str">
        <f t="shared" si="249"/>
        <v/>
      </c>
      <c r="L788" s="19">
        <f t="shared" si="242"/>
        <v>10000</v>
      </c>
      <c r="M788" s="22" t="str">
        <f>TRIM(Data!$N785)</f>
        <v>Dear Jenny</v>
      </c>
      <c r="N788" s="22" t="str">
        <f>TRIM(Data!$A785)</f>
        <v>Dear Jenny</v>
      </c>
      <c r="O788" s="23">
        <f>IF(Data!$B785=0,"",Data!$B785)</f>
        <v>1959</v>
      </c>
      <c r="P788" s="19" t="str">
        <f>IF(Data!$C785=0,"",Data!$C785)</f>
        <v>1</v>
      </c>
      <c r="Q788" s="23" t="str">
        <f>IF($M788="","",Data!$E785)</f>
        <v>L</v>
      </c>
      <c r="R788" s="23" t="str">
        <f t="shared" si="250"/>
        <v>L</v>
      </c>
      <c r="S788" s="23" t="str">
        <f t="shared" si="251"/>
        <v>L</v>
      </c>
      <c r="T788" s="19" t="str">
        <f>IF(Data!$F785=0,"",Data!$F785)</f>
        <v>WHITE</v>
      </c>
      <c r="U788" s="19" t="str">
        <f>IF(Data!$G785=0,"",Data!$G785)</f>
        <v/>
      </c>
      <c r="V788" s="19" t="str">
        <f>IF(Data!$D785=0,"",Data!$D785)</f>
        <v/>
      </c>
      <c r="W788" s="19" t="str">
        <f>Data!$H785</f>
        <v>Japonica</v>
      </c>
      <c r="Y788" s="41" t="e">
        <f t="shared" si="246"/>
        <v>#REF!</v>
      </c>
      <c r="Z788" s="8">
        <f t="shared" si="252"/>
        <v>10000</v>
      </c>
      <c r="AA788" s="8" t="str">
        <f t="shared" si="253"/>
        <v>Dear Jenny</v>
      </c>
      <c r="AB788" s="8" t="str">
        <f t="shared" si="254"/>
        <v>L</v>
      </c>
      <c r="AC788" s="8" t="str">
        <f t="shared" si="255"/>
        <v>WHITE</v>
      </c>
      <c r="AD788" s="8" t="str">
        <f t="shared" si="243"/>
        <v/>
      </c>
      <c r="AE788" s="8" t="str">
        <f t="shared" si="256"/>
        <v/>
      </c>
      <c r="AF788" s="5">
        <f t="shared" si="257"/>
        <v>1959</v>
      </c>
      <c r="AG788" s="46">
        <v>785</v>
      </c>
      <c r="AH788" s="47" t="str">
        <f t="shared" si="247"/>
        <v/>
      </c>
      <c r="AI788" s="48" t="str">
        <f t="shared" si="248"/>
        <v/>
      </c>
      <c r="AK788" s="22" t="e">
        <f>TRIM(#REF!)</f>
        <v>#REF!</v>
      </c>
      <c r="AL788" s="23" t="e">
        <f>IF(#REF!=0,"",#REF!)</f>
        <v>#REF!</v>
      </c>
      <c r="AM788" s="19" t="e">
        <f>IF(#REF!=0,"",#REF!)</f>
        <v>#REF!</v>
      </c>
      <c r="AN788" s="23" t="e">
        <f>IF($AK788="","",#REF!)</f>
        <v>#REF!</v>
      </c>
      <c r="AO788" s="23" t="e">
        <f t="shared" si="258"/>
        <v>#REF!</v>
      </c>
      <c r="AP788" s="19" t="e">
        <f>IF(#REF!=0,"",#REF!)</f>
        <v>#REF!</v>
      </c>
      <c r="AQ788" s="19" t="e">
        <f>IF(#REF!=0,"",#REF!)</f>
        <v>#REF!</v>
      </c>
      <c r="AR788" s="19" t="e">
        <f>IF(#REF!=0,"",#REF!)</f>
        <v>#REF!</v>
      </c>
      <c r="AS788" s="19" t="e">
        <f>#REF!</f>
        <v>#REF!</v>
      </c>
    </row>
    <row r="789" spans="4:45" ht="19.5" thickTop="1" thickBot="1" x14ac:dyDescent="0.25">
      <c r="D789" s="1" t="str">
        <f t="shared" si="244"/>
        <v/>
      </c>
      <c r="E789" s="1" t="str">
        <f t="shared" si="245"/>
        <v/>
      </c>
      <c r="K789" s="19" t="str">
        <f t="shared" si="249"/>
        <v/>
      </c>
      <c r="L789" s="19">
        <f t="shared" si="242"/>
        <v>10000</v>
      </c>
      <c r="M789" s="22" t="str">
        <f>TRIM(Data!$N786)</f>
        <v>Dearest (See Finlandia)</v>
      </c>
      <c r="N789" s="22" t="str">
        <f>TRIM(Data!$A786)</f>
        <v>Dearest (See Finlandia)</v>
      </c>
      <c r="O789" s="23">
        <f>IF(Data!$B786=0,"",Data!$B786)</f>
        <v>1910</v>
      </c>
      <c r="P789" s="19" t="str">
        <f>IF(Data!$C786=0,"",Data!$C786)</f>
        <v/>
      </c>
      <c r="Q789" s="23" t="str">
        <f>IF($M789="","",Data!$E786)</f>
        <v>M</v>
      </c>
      <c r="R789" s="23" t="str">
        <f t="shared" si="250"/>
        <v>M</v>
      </c>
      <c r="S789" s="23" t="str">
        <f t="shared" si="251"/>
        <v>M</v>
      </c>
      <c r="T789" s="19" t="str">
        <f>IF(Data!$F786=0,"",Data!$F786)</f>
        <v>WHITE</v>
      </c>
      <c r="U789" s="19" t="str">
        <f>IF(Data!$G786=0,"",Data!$G786)</f>
        <v/>
      </c>
      <c r="V789" s="19" t="str">
        <f>IF(Data!$D786=0,"",Data!$D786)</f>
        <v/>
      </c>
      <c r="W789" s="19" t="str">
        <f>Data!$H786</f>
        <v>Japonica</v>
      </c>
      <c r="Y789" s="41" t="e">
        <f t="shared" si="246"/>
        <v>#REF!</v>
      </c>
      <c r="Z789" s="8">
        <f t="shared" si="252"/>
        <v>10000</v>
      </c>
      <c r="AA789" s="8" t="str">
        <f t="shared" si="253"/>
        <v>Dearest (See Finlandia)</v>
      </c>
      <c r="AB789" s="8" t="str">
        <f t="shared" si="254"/>
        <v>M</v>
      </c>
      <c r="AC789" s="8" t="str">
        <f t="shared" si="255"/>
        <v>WHITE</v>
      </c>
      <c r="AD789" s="8" t="str">
        <f t="shared" si="243"/>
        <v/>
      </c>
      <c r="AE789" s="8" t="str">
        <f t="shared" si="256"/>
        <v/>
      </c>
      <c r="AF789" s="5">
        <f t="shared" si="257"/>
        <v>1910</v>
      </c>
      <c r="AG789" s="46">
        <v>786</v>
      </c>
      <c r="AH789" s="47" t="str">
        <f t="shared" si="247"/>
        <v/>
      </c>
      <c r="AI789" s="48" t="str">
        <f t="shared" si="248"/>
        <v/>
      </c>
      <c r="AK789" s="22" t="e">
        <f>TRIM(#REF!)</f>
        <v>#REF!</v>
      </c>
      <c r="AL789" s="23" t="e">
        <f>IF(#REF!=0,"",#REF!)</f>
        <v>#REF!</v>
      </c>
      <c r="AM789" s="19" t="e">
        <f>IF(#REF!=0,"",#REF!)</f>
        <v>#REF!</v>
      </c>
      <c r="AN789" s="23" t="e">
        <f>IF($AK789="","",#REF!)</f>
        <v>#REF!</v>
      </c>
      <c r="AO789" s="23" t="e">
        <f t="shared" si="258"/>
        <v>#REF!</v>
      </c>
      <c r="AP789" s="19" t="e">
        <f>IF(#REF!=0,"",#REF!)</f>
        <v>#REF!</v>
      </c>
      <c r="AQ789" s="19" t="e">
        <f>IF(#REF!=0,"",#REF!)</f>
        <v>#REF!</v>
      </c>
      <c r="AR789" s="19" t="e">
        <f>IF(#REF!=0,"",#REF!)</f>
        <v>#REF!</v>
      </c>
      <c r="AS789" s="19" t="e">
        <f>#REF!</f>
        <v>#REF!</v>
      </c>
    </row>
    <row r="790" spans="4:45" ht="19.5" thickTop="1" thickBot="1" x14ac:dyDescent="0.25">
      <c r="D790" s="1" t="str">
        <f t="shared" si="244"/>
        <v/>
      </c>
      <c r="E790" s="1" t="str">
        <f t="shared" si="245"/>
        <v/>
      </c>
      <c r="K790" s="19" t="str">
        <f t="shared" si="249"/>
        <v/>
      </c>
      <c r="L790" s="19">
        <f t="shared" ref="L790:L853" si="259">IF(ISERROR(SEARCH($B$2,M790)),10000,IF(SEARCH($B$2,M790)=1,SEARCH($B$2,M790)+ROW()/100000,10000))</f>
        <v>10000</v>
      </c>
      <c r="M790" s="22" t="str">
        <f>TRIM(Data!$N787)</f>
        <v>Debbie</v>
      </c>
      <c r="N790" s="22" t="str">
        <f>TRIM(Data!$A787)</f>
        <v>Debbie (H)</v>
      </c>
      <c r="O790" s="23">
        <f>IF(Data!$B787=0,"",Data!$B787)</f>
        <v>1965</v>
      </c>
      <c r="P790" s="19" t="str">
        <f>IF(Data!$C787=0,"",Data!$C787)</f>
        <v>1</v>
      </c>
      <c r="Q790" s="23" t="str">
        <f>IF($M790="","",Data!$E787)</f>
        <v>M</v>
      </c>
      <c r="R790" s="23" t="str">
        <f t="shared" si="250"/>
        <v>M</v>
      </c>
      <c r="S790" s="23" t="str">
        <f t="shared" si="251"/>
        <v>M</v>
      </c>
      <c r="T790" s="19" t="str">
        <f>IF(Data!$F787=0,"",Data!$F787)</f>
        <v/>
      </c>
      <c r="U790" s="19" t="str">
        <f>IF(Data!$G787=0,"",Data!$G787)</f>
        <v/>
      </c>
      <c r="V790" s="19" t="str">
        <f>IF(Data!$D787=0,"",Data!$D787)</f>
        <v/>
      </c>
      <c r="W790" s="19" t="str">
        <f>Data!$H787</f>
        <v>NRH</v>
      </c>
      <c r="Y790" s="41" t="e">
        <f t="shared" si="246"/>
        <v>#REF!</v>
      </c>
      <c r="Z790" s="8">
        <f t="shared" si="252"/>
        <v>10000</v>
      </c>
      <c r="AA790" s="8" t="str">
        <f t="shared" si="253"/>
        <v>Debbie</v>
      </c>
      <c r="AB790" s="8" t="str">
        <f t="shared" si="254"/>
        <v>M</v>
      </c>
      <c r="AC790" s="8" t="str">
        <f t="shared" si="255"/>
        <v/>
      </c>
      <c r="AD790" s="8" t="str">
        <f t="shared" ref="AD790:AD853" si="260">U790</f>
        <v/>
      </c>
      <c r="AE790" s="8" t="str">
        <f t="shared" si="256"/>
        <v/>
      </c>
      <c r="AF790" s="5">
        <f t="shared" si="257"/>
        <v>1965</v>
      </c>
      <c r="AG790" s="46">
        <v>787</v>
      </c>
      <c r="AH790" s="47" t="str">
        <f t="shared" si="247"/>
        <v/>
      </c>
      <c r="AI790" s="48" t="str">
        <f t="shared" si="248"/>
        <v/>
      </c>
      <c r="AK790" s="22" t="e">
        <f>TRIM(#REF!)</f>
        <v>#REF!</v>
      </c>
      <c r="AL790" s="23" t="e">
        <f>IF(#REF!=0,"",#REF!)</f>
        <v>#REF!</v>
      </c>
      <c r="AM790" s="19" t="e">
        <f>IF(#REF!=0,"",#REF!)</f>
        <v>#REF!</v>
      </c>
      <c r="AN790" s="23" t="e">
        <f>IF($AK790="","",#REF!)</f>
        <v>#REF!</v>
      </c>
      <c r="AO790" s="23" t="e">
        <f t="shared" si="258"/>
        <v>#REF!</v>
      </c>
      <c r="AP790" s="19" t="e">
        <f>IF(#REF!=0,"",#REF!)</f>
        <v>#REF!</v>
      </c>
      <c r="AQ790" s="19" t="e">
        <f>IF(#REF!=0,"",#REF!)</f>
        <v>#REF!</v>
      </c>
      <c r="AR790" s="19" t="e">
        <f>IF(#REF!=0,"",#REF!)</f>
        <v>#REF!</v>
      </c>
      <c r="AS790" s="19" t="e">
        <f>#REF!</f>
        <v>#REF!</v>
      </c>
    </row>
    <row r="791" spans="4:45" ht="19.5" thickTop="1" thickBot="1" x14ac:dyDescent="0.25">
      <c r="D791" s="1" t="str">
        <f t="shared" si="244"/>
        <v/>
      </c>
      <c r="E791" s="1" t="str">
        <f t="shared" si="245"/>
        <v/>
      </c>
      <c r="K791" s="19" t="str">
        <f t="shared" si="249"/>
        <v/>
      </c>
      <c r="L791" s="19">
        <f t="shared" si="259"/>
        <v>10000</v>
      </c>
      <c r="M791" s="22" t="str">
        <f>TRIM(Data!$N788)</f>
        <v>Debbie Smith</v>
      </c>
      <c r="N791" s="22" t="str">
        <f>TRIM(Data!$A788)</f>
        <v>Debbie Smith (R)</v>
      </c>
      <c r="O791" s="23">
        <f>IF(Data!$B788=0,"",Data!$B788)</f>
        <v>2023</v>
      </c>
      <c r="P791" s="19" t="str">
        <f>IF(Data!$C788=0,"",Data!$C788)</f>
        <v>1</v>
      </c>
      <c r="Q791" s="23" t="str">
        <f>IF($M791="","",Data!$E788)</f>
        <v>VL</v>
      </c>
      <c r="R791" s="23" t="str">
        <f t="shared" si="250"/>
        <v>VL</v>
      </c>
      <c r="S791" s="23" t="str">
        <f t="shared" si="251"/>
        <v>VL</v>
      </c>
      <c r="T791" s="19" t="str">
        <f>IF(Data!$F788=0,"",Data!$F788)</f>
        <v/>
      </c>
      <c r="U791" s="19" t="str">
        <f>IF(Data!$G788=0,"",Data!$G788)</f>
        <v/>
      </c>
      <c r="V791" s="19" t="str">
        <f>IF(Data!$D788=0,"",Data!$D788)</f>
        <v/>
      </c>
      <c r="W791" s="19" t="str">
        <f>Data!$H788</f>
        <v>Reticulata</v>
      </c>
      <c r="Y791" s="41" t="e">
        <f t="shared" si="246"/>
        <v>#REF!</v>
      </c>
      <c r="Z791" s="8">
        <f t="shared" si="252"/>
        <v>10000</v>
      </c>
      <c r="AA791" s="8" t="str">
        <f t="shared" si="253"/>
        <v>Debbie Smith</v>
      </c>
      <c r="AB791" s="8" t="str">
        <f t="shared" si="254"/>
        <v>VL</v>
      </c>
      <c r="AC791" s="8" t="str">
        <f t="shared" si="255"/>
        <v/>
      </c>
      <c r="AD791" s="8" t="str">
        <f t="shared" si="260"/>
        <v/>
      </c>
      <c r="AE791" s="8" t="str">
        <f t="shared" si="256"/>
        <v/>
      </c>
      <c r="AF791" s="5">
        <f t="shared" si="257"/>
        <v>2023</v>
      </c>
      <c r="AG791" s="46">
        <v>788</v>
      </c>
      <c r="AH791" s="47" t="str">
        <f t="shared" si="247"/>
        <v/>
      </c>
      <c r="AI791" s="48" t="str">
        <f t="shared" si="248"/>
        <v/>
      </c>
      <c r="AK791" s="22" t="e">
        <f>TRIM(#REF!)</f>
        <v>#REF!</v>
      </c>
      <c r="AL791" s="23" t="e">
        <f>IF(#REF!=0,"",#REF!)</f>
        <v>#REF!</v>
      </c>
      <c r="AM791" s="19" t="e">
        <f>IF(#REF!=0,"",#REF!)</f>
        <v>#REF!</v>
      </c>
      <c r="AN791" s="23" t="e">
        <f>IF($AK791="","",#REF!)</f>
        <v>#REF!</v>
      </c>
      <c r="AO791" s="23" t="e">
        <f t="shared" si="258"/>
        <v>#REF!</v>
      </c>
      <c r="AP791" s="19" t="e">
        <f>IF(#REF!=0,"",#REF!)</f>
        <v>#REF!</v>
      </c>
      <c r="AQ791" s="19" t="e">
        <f>IF(#REF!=0,"",#REF!)</f>
        <v>#REF!</v>
      </c>
      <c r="AR791" s="19" t="e">
        <f>IF(#REF!=0,"",#REF!)</f>
        <v>#REF!</v>
      </c>
      <c r="AS791" s="19" t="e">
        <f>#REF!</f>
        <v>#REF!</v>
      </c>
    </row>
    <row r="792" spans="4:45" ht="19.5" thickTop="1" thickBot="1" x14ac:dyDescent="0.25">
      <c r="D792" s="1" t="str">
        <f t="shared" si="244"/>
        <v/>
      </c>
      <c r="E792" s="1" t="str">
        <f t="shared" si="245"/>
        <v/>
      </c>
      <c r="K792" s="19" t="str">
        <f t="shared" si="249"/>
        <v/>
      </c>
      <c r="L792" s="19">
        <f t="shared" si="259"/>
        <v>10000</v>
      </c>
      <c r="M792" s="22" t="str">
        <f>TRIM(Data!$N789)</f>
        <v>Debbie's Carnation</v>
      </c>
      <c r="N792" s="22" t="str">
        <f>TRIM(Data!$A789)</f>
        <v>Debbie's Carnation (H)</v>
      </c>
      <c r="O792" s="23">
        <f>IF(Data!$B789=0,"",Data!$B789)</f>
        <v>1984</v>
      </c>
      <c r="P792" s="19" t="str">
        <f>IF(Data!$C789=0,"",Data!$C789)</f>
        <v>1</v>
      </c>
      <c r="Q792" s="23" t="str">
        <f>IF($M792="","",Data!$E789)</f>
        <v>M</v>
      </c>
      <c r="R792" s="23" t="str">
        <f t="shared" si="250"/>
        <v>M</v>
      </c>
      <c r="S792" s="23" t="str">
        <f t="shared" si="251"/>
        <v>M</v>
      </c>
      <c r="T792" s="19" t="str">
        <f>IF(Data!$F789=0,"",Data!$F789)</f>
        <v/>
      </c>
      <c r="U792" s="19" t="str">
        <f>IF(Data!$G789=0,"",Data!$G789)</f>
        <v/>
      </c>
      <c r="V792" s="19" t="str">
        <f>IF(Data!$D789=0,"",Data!$D789)</f>
        <v/>
      </c>
      <c r="W792" s="19" t="str">
        <f>Data!$H789</f>
        <v>NRH</v>
      </c>
      <c r="Y792" s="41" t="e">
        <f t="shared" si="246"/>
        <v>#REF!</v>
      </c>
      <c r="Z792" s="8">
        <f t="shared" si="252"/>
        <v>10000</v>
      </c>
      <c r="AA792" s="8" t="str">
        <f t="shared" si="253"/>
        <v>Debbie's Carnation</v>
      </c>
      <c r="AB792" s="8" t="str">
        <f t="shared" si="254"/>
        <v>M</v>
      </c>
      <c r="AC792" s="8" t="str">
        <f t="shared" si="255"/>
        <v/>
      </c>
      <c r="AD792" s="8" t="str">
        <f t="shared" si="260"/>
        <v/>
      </c>
      <c r="AE792" s="8" t="str">
        <f t="shared" si="256"/>
        <v/>
      </c>
      <c r="AF792" s="5">
        <f t="shared" si="257"/>
        <v>1984</v>
      </c>
      <c r="AG792" s="46">
        <v>789</v>
      </c>
      <c r="AH792" s="47" t="str">
        <f t="shared" si="247"/>
        <v/>
      </c>
      <c r="AI792" s="48" t="str">
        <f t="shared" si="248"/>
        <v/>
      </c>
      <c r="AK792" s="22" t="e">
        <f>TRIM(#REF!)</f>
        <v>#REF!</v>
      </c>
      <c r="AL792" s="23" t="e">
        <f>IF(#REF!=0,"",#REF!)</f>
        <v>#REF!</v>
      </c>
      <c r="AM792" s="19" t="e">
        <f>IF(#REF!=0,"",#REF!)</f>
        <v>#REF!</v>
      </c>
      <c r="AN792" s="23" t="e">
        <f>IF($AK792="","",#REF!)</f>
        <v>#REF!</v>
      </c>
      <c r="AO792" s="23" t="e">
        <f t="shared" si="258"/>
        <v>#REF!</v>
      </c>
      <c r="AP792" s="19" t="e">
        <f>IF(#REF!=0,"",#REF!)</f>
        <v>#REF!</v>
      </c>
      <c r="AQ792" s="19" t="e">
        <f>IF(#REF!=0,"",#REF!)</f>
        <v>#REF!</v>
      </c>
      <c r="AR792" s="19" t="e">
        <f>IF(#REF!=0,"",#REF!)</f>
        <v>#REF!</v>
      </c>
      <c r="AS792" s="19" t="e">
        <f>#REF!</f>
        <v>#REF!</v>
      </c>
    </row>
    <row r="793" spans="4:45" ht="19.5" thickTop="1" thickBot="1" x14ac:dyDescent="0.25">
      <c r="D793" s="1" t="str">
        <f t="shared" si="244"/>
        <v/>
      </c>
      <c r="E793" s="1" t="str">
        <f t="shared" si="245"/>
        <v/>
      </c>
      <c r="K793" s="19" t="str">
        <f t="shared" si="249"/>
        <v/>
      </c>
      <c r="L793" s="19">
        <f t="shared" si="259"/>
        <v>10000</v>
      </c>
      <c r="M793" s="22" t="str">
        <f>TRIM(Data!$N790)</f>
        <v>Debo</v>
      </c>
      <c r="N793" s="22" t="str">
        <f>TRIM(Data!$A790)</f>
        <v>Debo (H)</v>
      </c>
      <c r="O793" s="23">
        <f>IF(Data!$B790=0,"",Data!$B790)</f>
        <v>1998</v>
      </c>
      <c r="P793" s="19" t="str">
        <f>IF(Data!$C790=0,"",Data!$C790)</f>
        <v/>
      </c>
      <c r="Q793" s="23" t="str">
        <f>IF($M793="","",Data!$E790)</f>
        <v>M</v>
      </c>
      <c r="R793" s="23" t="str">
        <f t="shared" si="250"/>
        <v>M</v>
      </c>
      <c r="S793" s="23" t="str">
        <f t="shared" si="251"/>
        <v>M</v>
      </c>
      <c r="T793" s="19" t="str">
        <f>IF(Data!$F790=0,"",Data!$F790)</f>
        <v/>
      </c>
      <c r="U793" s="19" t="str">
        <f>IF(Data!$G790=0,"",Data!$G790)</f>
        <v/>
      </c>
      <c r="V793" s="19" t="str">
        <f>IF(Data!$D790=0,"",Data!$D790)</f>
        <v/>
      </c>
      <c r="W793" s="19" t="str">
        <f>Data!$H790</f>
        <v>NRH</v>
      </c>
      <c r="Y793" s="41" t="e">
        <f t="shared" si="246"/>
        <v>#REF!</v>
      </c>
      <c r="Z793" s="8">
        <f t="shared" si="252"/>
        <v>10000</v>
      </c>
      <c r="AA793" s="8" t="str">
        <f t="shared" si="253"/>
        <v>Debo</v>
      </c>
      <c r="AB793" s="8" t="str">
        <f t="shared" si="254"/>
        <v>M</v>
      </c>
      <c r="AC793" s="8" t="str">
        <f t="shared" si="255"/>
        <v/>
      </c>
      <c r="AD793" s="8" t="str">
        <f t="shared" si="260"/>
        <v/>
      </c>
      <c r="AE793" s="8" t="str">
        <f t="shared" si="256"/>
        <v/>
      </c>
      <c r="AF793" s="5">
        <f t="shared" si="257"/>
        <v>1998</v>
      </c>
      <c r="AG793" s="46">
        <v>790</v>
      </c>
      <c r="AH793" s="47" t="str">
        <f t="shared" si="247"/>
        <v/>
      </c>
      <c r="AI793" s="48" t="str">
        <f t="shared" si="248"/>
        <v/>
      </c>
      <c r="AK793" s="22" t="e">
        <f>TRIM(#REF!)</f>
        <v>#REF!</v>
      </c>
      <c r="AL793" s="23" t="e">
        <f>IF(#REF!=0,"",#REF!)</f>
        <v>#REF!</v>
      </c>
      <c r="AM793" s="19" t="e">
        <f>IF(#REF!=0,"",#REF!)</f>
        <v>#REF!</v>
      </c>
      <c r="AN793" s="23" t="e">
        <f>IF($AK793="","",#REF!)</f>
        <v>#REF!</v>
      </c>
      <c r="AO793" s="23" t="e">
        <f t="shared" si="258"/>
        <v>#REF!</v>
      </c>
      <c r="AP793" s="19" t="e">
        <f>IF(#REF!=0,"",#REF!)</f>
        <v>#REF!</v>
      </c>
      <c r="AQ793" s="19" t="e">
        <f>IF(#REF!=0,"",#REF!)</f>
        <v>#REF!</v>
      </c>
      <c r="AR793" s="19" t="e">
        <f>IF(#REF!=0,"",#REF!)</f>
        <v>#REF!</v>
      </c>
      <c r="AS793" s="19" t="e">
        <f>#REF!</f>
        <v>#REF!</v>
      </c>
    </row>
    <row r="794" spans="4:45" ht="19.5" thickTop="1" thickBot="1" x14ac:dyDescent="0.25">
      <c r="D794" s="1" t="str">
        <f t="shared" si="244"/>
        <v/>
      </c>
      <c r="E794" s="1" t="str">
        <f t="shared" si="245"/>
        <v/>
      </c>
      <c r="K794" s="19" t="str">
        <f t="shared" si="249"/>
        <v/>
      </c>
      <c r="L794" s="19">
        <f t="shared" si="259"/>
        <v>10000</v>
      </c>
      <c r="M794" s="22" t="str">
        <f>TRIM(Data!$N791)</f>
        <v>Debonair</v>
      </c>
      <c r="N794" s="22" t="str">
        <f>TRIM(Data!$A791)</f>
        <v>Debonair</v>
      </c>
      <c r="O794" s="23" t="str">
        <f>IF(Data!$B791=0,"",Data!$B791)</f>
        <v>1840's</v>
      </c>
      <c r="P794" s="19" t="str">
        <f>IF(Data!$C791=0,"",Data!$C791)</f>
        <v/>
      </c>
      <c r="Q794" s="23" t="str">
        <f>IF($M794="","",Data!$E791)</f>
        <v>S</v>
      </c>
      <c r="R794" s="23" t="str">
        <f t="shared" si="250"/>
        <v>S</v>
      </c>
      <c r="S794" s="23" t="str">
        <f t="shared" si="251"/>
        <v>S</v>
      </c>
      <c r="T794" s="19" t="str">
        <f>IF(Data!$F791=0,"",Data!$F791)</f>
        <v/>
      </c>
      <c r="U794" s="19" t="str">
        <f>IF(Data!$G791=0,"",Data!$G791)</f>
        <v/>
      </c>
      <c r="V794" s="19" t="str">
        <f>IF(Data!$D791=0,"",Data!$D791)</f>
        <v>ANTIQUE</v>
      </c>
      <c r="W794" s="19" t="str">
        <f>Data!$H791</f>
        <v>Japonica</v>
      </c>
      <c r="Y794" s="41" t="e">
        <f t="shared" si="246"/>
        <v>#REF!</v>
      </c>
      <c r="Z794" s="8">
        <f t="shared" si="252"/>
        <v>794</v>
      </c>
      <c r="AA794" s="8" t="str">
        <f t="shared" si="253"/>
        <v>Debonair</v>
      </c>
      <c r="AB794" s="8" t="str">
        <f t="shared" si="254"/>
        <v>S</v>
      </c>
      <c r="AC794" s="8" t="str">
        <f t="shared" si="255"/>
        <v/>
      </c>
      <c r="AD794" s="8" t="str">
        <f t="shared" si="260"/>
        <v/>
      </c>
      <c r="AE794" s="8" t="str">
        <f t="shared" si="256"/>
        <v>ANTIQUE</v>
      </c>
      <c r="AF794" s="5" t="str">
        <f t="shared" si="257"/>
        <v>1840's</v>
      </c>
      <c r="AG794" s="46">
        <v>791</v>
      </c>
      <c r="AH794" s="47" t="str">
        <f t="shared" si="247"/>
        <v/>
      </c>
      <c r="AI794" s="48" t="str">
        <f t="shared" si="248"/>
        <v/>
      </c>
      <c r="AK794" s="22" t="e">
        <f>TRIM(#REF!)</f>
        <v>#REF!</v>
      </c>
      <c r="AL794" s="23" t="e">
        <f>IF(#REF!=0,"",#REF!)</f>
        <v>#REF!</v>
      </c>
      <c r="AM794" s="19" t="e">
        <f>IF(#REF!=0,"",#REF!)</f>
        <v>#REF!</v>
      </c>
      <c r="AN794" s="23" t="e">
        <f>IF($AK794="","",#REF!)</f>
        <v>#REF!</v>
      </c>
      <c r="AO794" s="23" t="e">
        <f t="shared" si="258"/>
        <v>#REF!</v>
      </c>
      <c r="AP794" s="19" t="e">
        <f>IF(#REF!=0,"",#REF!)</f>
        <v>#REF!</v>
      </c>
      <c r="AQ794" s="19" t="e">
        <f>IF(#REF!=0,"",#REF!)</f>
        <v>#REF!</v>
      </c>
      <c r="AR794" s="19" t="e">
        <f>IF(#REF!=0,"",#REF!)</f>
        <v>#REF!</v>
      </c>
      <c r="AS794" s="19" t="e">
        <f>#REF!</f>
        <v>#REF!</v>
      </c>
    </row>
    <row r="795" spans="4:45" ht="19.5" thickTop="1" thickBot="1" x14ac:dyDescent="0.25">
      <c r="D795" s="1" t="str">
        <f t="shared" si="244"/>
        <v/>
      </c>
      <c r="E795" s="1" t="str">
        <f t="shared" si="245"/>
        <v/>
      </c>
      <c r="K795" s="19" t="str">
        <f t="shared" si="249"/>
        <v/>
      </c>
      <c r="L795" s="19">
        <f t="shared" si="259"/>
        <v>10000</v>
      </c>
      <c r="M795" s="22" t="str">
        <f>TRIM(Data!$N792)</f>
        <v>Debut</v>
      </c>
      <c r="N795" s="22" t="str">
        <f>TRIM(Data!$A792)</f>
        <v>Debut (R)</v>
      </c>
      <c r="O795" s="23">
        <f>IF(Data!$B792=0,"",Data!$B792)</f>
        <v>1977</v>
      </c>
      <c r="P795" s="19" t="str">
        <f>IF(Data!$C792=0,"",Data!$C792)</f>
        <v>1</v>
      </c>
      <c r="Q795" s="23" t="str">
        <f>IF($M795="","",Data!$E792)</f>
        <v>VL</v>
      </c>
      <c r="R795" s="23" t="str">
        <f t="shared" si="250"/>
        <v>VL</v>
      </c>
      <c r="S795" s="23" t="str">
        <f t="shared" si="251"/>
        <v>VL</v>
      </c>
      <c r="T795" s="19" t="str">
        <f>IF(Data!$F792=0,"",Data!$F792)</f>
        <v/>
      </c>
      <c r="U795" s="19" t="str">
        <f>IF(Data!$G792=0,"",Data!$G792)</f>
        <v/>
      </c>
      <c r="V795" s="19" t="str">
        <f>IF(Data!$D792=0,"",Data!$D792)</f>
        <v/>
      </c>
      <c r="W795" s="19" t="str">
        <f>Data!$H792</f>
        <v>Reticulata</v>
      </c>
      <c r="Y795" s="41" t="e">
        <f t="shared" si="246"/>
        <v>#REF!</v>
      </c>
      <c r="Z795" s="8">
        <f t="shared" si="252"/>
        <v>10000</v>
      </c>
      <c r="AA795" s="8" t="str">
        <f t="shared" si="253"/>
        <v>Debut</v>
      </c>
      <c r="AB795" s="8" t="str">
        <f t="shared" si="254"/>
        <v>VL</v>
      </c>
      <c r="AC795" s="8" t="str">
        <f t="shared" si="255"/>
        <v/>
      </c>
      <c r="AD795" s="8" t="str">
        <f t="shared" si="260"/>
        <v/>
      </c>
      <c r="AE795" s="8" t="str">
        <f t="shared" si="256"/>
        <v/>
      </c>
      <c r="AF795" s="5">
        <f t="shared" si="257"/>
        <v>1977</v>
      </c>
      <c r="AG795" s="46">
        <v>792</v>
      </c>
      <c r="AH795" s="47" t="str">
        <f t="shared" si="247"/>
        <v/>
      </c>
      <c r="AI795" s="48" t="str">
        <f t="shared" si="248"/>
        <v/>
      </c>
      <c r="AK795" s="22" t="e">
        <f>TRIM(#REF!)</f>
        <v>#REF!</v>
      </c>
      <c r="AL795" s="23" t="e">
        <f>IF(#REF!=0,"",#REF!)</f>
        <v>#REF!</v>
      </c>
      <c r="AM795" s="19" t="e">
        <f>IF(#REF!=0,"",#REF!)</f>
        <v>#REF!</v>
      </c>
      <c r="AN795" s="23" t="e">
        <f>IF($AK795="","",#REF!)</f>
        <v>#REF!</v>
      </c>
      <c r="AO795" s="23" t="e">
        <f t="shared" si="258"/>
        <v>#REF!</v>
      </c>
      <c r="AP795" s="19" t="e">
        <f>IF(#REF!=0,"",#REF!)</f>
        <v>#REF!</v>
      </c>
      <c r="AQ795" s="19" t="e">
        <f>IF(#REF!=0,"",#REF!)</f>
        <v>#REF!</v>
      </c>
      <c r="AR795" s="19" t="e">
        <f>IF(#REF!=0,"",#REF!)</f>
        <v>#REF!</v>
      </c>
      <c r="AS795" s="19" t="e">
        <f>#REF!</f>
        <v>#REF!</v>
      </c>
    </row>
    <row r="796" spans="4:45" ht="19.5" thickTop="1" thickBot="1" x14ac:dyDescent="0.25">
      <c r="D796" s="1" t="str">
        <f t="shared" si="244"/>
        <v/>
      </c>
      <c r="E796" s="1" t="str">
        <f t="shared" si="245"/>
        <v/>
      </c>
      <c r="K796" s="19" t="str">
        <f t="shared" si="249"/>
        <v/>
      </c>
      <c r="L796" s="19">
        <f t="shared" si="259"/>
        <v>10000</v>
      </c>
      <c r="M796" s="22" t="str">
        <f>TRIM(Data!$N793)</f>
        <v>Debutante</v>
      </c>
      <c r="N796" s="22" t="str">
        <f>TRIM(Data!$A793)</f>
        <v>Debutante (Sara C. Hastie)</v>
      </c>
      <c r="O796" s="23">
        <f>IF(Data!$B793=0,"",Data!$B793)</f>
        <v>1900</v>
      </c>
      <c r="P796" s="19" t="str">
        <f>IF(Data!$C793=0,"",Data!$C793)</f>
        <v>1</v>
      </c>
      <c r="Q796" s="23" t="str">
        <f>IF($M796="","",Data!$E793)</f>
        <v>M</v>
      </c>
      <c r="R796" s="23" t="str">
        <f t="shared" si="250"/>
        <v>M</v>
      </c>
      <c r="S796" s="23" t="str">
        <f t="shared" si="251"/>
        <v>M</v>
      </c>
      <c r="T796" s="19" t="str">
        <f>IF(Data!$F793=0,"",Data!$F793)</f>
        <v/>
      </c>
      <c r="U796" s="19" t="str">
        <f>IF(Data!$G793=0,"",Data!$G793)</f>
        <v/>
      </c>
      <c r="V796" s="19" t="str">
        <f>IF(Data!$D793=0,"",Data!$D793)</f>
        <v/>
      </c>
      <c r="W796" s="19" t="str">
        <f>Data!$H793</f>
        <v>Japonica</v>
      </c>
      <c r="Y796" s="41" t="e">
        <f t="shared" si="246"/>
        <v>#REF!</v>
      </c>
      <c r="Z796" s="8">
        <f t="shared" si="252"/>
        <v>10000</v>
      </c>
      <c r="AA796" s="8" t="str">
        <f t="shared" si="253"/>
        <v>Debutante</v>
      </c>
      <c r="AB796" s="8" t="str">
        <f t="shared" si="254"/>
        <v>M</v>
      </c>
      <c r="AC796" s="8" t="str">
        <f t="shared" si="255"/>
        <v/>
      </c>
      <c r="AD796" s="8" t="str">
        <f t="shared" si="260"/>
        <v/>
      </c>
      <c r="AE796" s="8" t="str">
        <f t="shared" si="256"/>
        <v/>
      </c>
      <c r="AF796" s="5">
        <f t="shared" si="257"/>
        <v>1900</v>
      </c>
      <c r="AG796" s="46">
        <v>793</v>
      </c>
      <c r="AH796" s="47" t="str">
        <f t="shared" si="247"/>
        <v/>
      </c>
      <c r="AI796" s="48" t="str">
        <f t="shared" si="248"/>
        <v/>
      </c>
      <c r="AK796" s="22" t="e">
        <f>TRIM(#REF!)</f>
        <v>#REF!</v>
      </c>
      <c r="AL796" s="23" t="e">
        <f>IF(#REF!=0,"",#REF!)</f>
        <v>#REF!</v>
      </c>
      <c r="AM796" s="19" t="e">
        <f>IF(#REF!=0,"",#REF!)</f>
        <v>#REF!</v>
      </c>
      <c r="AN796" s="23" t="e">
        <f>IF($AK796="","",#REF!)</f>
        <v>#REF!</v>
      </c>
      <c r="AO796" s="23" t="e">
        <f t="shared" si="258"/>
        <v>#REF!</v>
      </c>
      <c r="AP796" s="19" t="e">
        <f>IF(#REF!=0,"",#REF!)</f>
        <v>#REF!</v>
      </c>
      <c r="AQ796" s="19" t="e">
        <f>IF(#REF!=0,"",#REF!)</f>
        <v>#REF!</v>
      </c>
      <c r="AR796" s="19" t="e">
        <f>IF(#REF!=0,"",#REF!)</f>
        <v>#REF!</v>
      </c>
      <c r="AS796" s="19" t="e">
        <f>#REF!</f>
        <v>#REF!</v>
      </c>
    </row>
    <row r="797" spans="4:45" ht="19.5" thickTop="1" thickBot="1" x14ac:dyDescent="0.25">
      <c r="D797" s="1" t="str">
        <f t="shared" si="244"/>
        <v/>
      </c>
      <c r="E797" s="1" t="str">
        <f t="shared" si="245"/>
        <v/>
      </c>
      <c r="K797" s="19" t="str">
        <f t="shared" si="249"/>
        <v/>
      </c>
      <c r="L797" s="19">
        <f t="shared" si="259"/>
        <v>10000</v>
      </c>
      <c r="M797" s="22" t="str">
        <f>TRIM(Data!$N794)</f>
        <v>Debutante-Benten</v>
      </c>
      <c r="N797" s="22" t="str">
        <f>TRIM(Data!$A794)</f>
        <v>Debutante-Benten</v>
      </c>
      <c r="O797" s="23">
        <f>IF(Data!$B794=0,"",Data!$B794)</f>
        <v>2002</v>
      </c>
      <c r="P797" s="19" t="str">
        <f>IF(Data!$C794=0,"",Data!$C794)</f>
        <v/>
      </c>
      <c r="Q797" s="23" t="str">
        <f>IF($M797="","",Data!$E794)</f>
        <v>S-M</v>
      </c>
      <c r="R797" s="23" t="str">
        <f t="shared" si="250"/>
        <v>S</v>
      </c>
      <c r="S797" s="23" t="str">
        <f t="shared" si="251"/>
        <v>S</v>
      </c>
      <c r="T797" s="19" t="str">
        <f>IF(Data!$F794=0,"",Data!$F794)</f>
        <v/>
      </c>
      <c r="U797" s="19" t="str">
        <f>IF(Data!$G794=0,"",Data!$G794)</f>
        <v/>
      </c>
      <c r="V797" s="19" t="str">
        <f>IF(Data!$D794=0,"",Data!$D794)</f>
        <v/>
      </c>
      <c r="W797" s="19" t="str">
        <f>Data!$H794</f>
        <v>Japonica</v>
      </c>
      <c r="Y797" s="41" t="e">
        <f t="shared" si="246"/>
        <v>#REF!</v>
      </c>
      <c r="Z797" s="8">
        <f t="shared" si="252"/>
        <v>10000</v>
      </c>
      <c r="AA797" s="8" t="str">
        <f t="shared" si="253"/>
        <v>Debutante-Benten</v>
      </c>
      <c r="AB797" s="8" t="str">
        <f t="shared" si="254"/>
        <v>S</v>
      </c>
      <c r="AC797" s="8" t="str">
        <f t="shared" si="255"/>
        <v/>
      </c>
      <c r="AD797" s="8" t="str">
        <f t="shared" si="260"/>
        <v/>
      </c>
      <c r="AE797" s="8" t="str">
        <f t="shared" si="256"/>
        <v/>
      </c>
      <c r="AF797" s="5">
        <f t="shared" si="257"/>
        <v>2002</v>
      </c>
      <c r="AG797" s="46">
        <v>794</v>
      </c>
      <c r="AH797" s="47" t="str">
        <f t="shared" si="247"/>
        <v/>
      </c>
      <c r="AI797" s="48" t="str">
        <f t="shared" si="248"/>
        <v/>
      </c>
      <c r="AK797" s="22" t="e">
        <f>TRIM(#REF!)</f>
        <v>#REF!</v>
      </c>
      <c r="AL797" s="23" t="e">
        <f>IF(#REF!=0,"",#REF!)</f>
        <v>#REF!</v>
      </c>
      <c r="AM797" s="19" t="e">
        <f>IF(#REF!=0,"",#REF!)</f>
        <v>#REF!</v>
      </c>
      <c r="AN797" s="23" t="e">
        <f>IF($AK797="","",#REF!)</f>
        <v>#REF!</v>
      </c>
      <c r="AO797" s="23" t="e">
        <f t="shared" si="258"/>
        <v>#REF!</v>
      </c>
      <c r="AP797" s="19" t="e">
        <f>IF(#REF!=0,"",#REF!)</f>
        <v>#REF!</v>
      </c>
      <c r="AQ797" s="19" t="e">
        <f>IF(#REF!=0,"",#REF!)</f>
        <v>#REF!</v>
      </c>
      <c r="AR797" s="19" t="e">
        <f>IF(#REF!=0,"",#REF!)</f>
        <v>#REF!</v>
      </c>
      <c r="AS797" s="19" t="e">
        <f>#REF!</f>
        <v>#REF!</v>
      </c>
    </row>
    <row r="798" spans="4:45" ht="19.5" thickTop="1" thickBot="1" x14ac:dyDescent="0.25">
      <c r="D798" s="1" t="str">
        <f t="shared" si="244"/>
        <v/>
      </c>
      <c r="E798" s="1" t="str">
        <f t="shared" si="245"/>
        <v/>
      </c>
      <c r="K798" s="19" t="str">
        <f t="shared" si="249"/>
        <v/>
      </c>
      <c r="L798" s="19">
        <f t="shared" si="259"/>
        <v>10000</v>
      </c>
      <c r="M798" s="22" t="str">
        <f>TRIM(Data!$N795)</f>
        <v>December Rose</v>
      </c>
      <c r="N798" s="22" t="str">
        <f>TRIM(Data!$A795)</f>
        <v>December Rose (Vernalis)</v>
      </c>
      <c r="O798" s="23">
        <f>IF(Data!$B795=0,"",Data!$B795)</f>
        <v>2002</v>
      </c>
      <c r="P798" s="19" t="str">
        <f>IF(Data!$C795=0,"",Data!$C795)</f>
        <v>1</v>
      </c>
      <c r="Q798" s="23" t="str">
        <f>IF($M798="","",Data!$E795)</f>
        <v>M-L</v>
      </c>
      <c r="R798" s="23" t="str">
        <f t="shared" si="250"/>
        <v>M</v>
      </c>
      <c r="S798" s="23" t="str">
        <f t="shared" si="251"/>
        <v>M</v>
      </c>
      <c r="T798" s="19" t="str">
        <f>IF(Data!$F795=0,"",Data!$F795)</f>
        <v/>
      </c>
      <c r="U798" s="19" t="str">
        <f>IF(Data!$G795=0,"",Data!$G795)</f>
        <v/>
      </c>
      <c r="V798" s="19" t="str">
        <f>IF(Data!$D795=0,"",Data!$D795)</f>
        <v/>
      </c>
      <c r="W798" s="19" t="str">
        <f>Data!$H795</f>
        <v>Vernalis</v>
      </c>
      <c r="Y798" s="41" t="e">
        <f t="shared" si="246"/>
        <v>#REF!</v>
      </c>
      <c r="Z798" s="8">
        <f t="shared" si="252"/>
        <v>10000</v>
      </c>
      <c r="AA798" s="8" t="str">
        <f t="shared" si="253"/>
        <v>December Rose</v>
      </c>
      <c r="AB798" s="8" t="str">
        <f t="shared" si="254"/>
        <v>M</v>
      </c>
      <c r="AC798" s="8" t="str">
        <f t="shared" si="255"/>
        <v/>
      </c>
      <c r="AD798" s="8" t="str">
        <f t="shared" si="260"/>
        <v/>
      </c>
      <c r="AE798" s="8" t="str">
        <f t="shared" si="256"/>
        <v/>
      </c>
      <c r="AF798" s="5">
        <f t="shared" si="257"/>
        <v>2002</v>
      </c>
      <c r="AG798" s="46">
        <v>795</v>
      </c>
      <c r="AH798" s="47" t="str">
        <f t="shared" si="247"/>
        <v/>
      </c>
      <c r="AI798" s="48" t="str">
        <f t="shared" si="248"/>
        <v/>
      </c>
      <c r="AK798" s="22" t="e">
        <f>TRIM(#REF!)</f>
        <v>#REF!</v>
      </c>
      <c r="AL798" s="23" t="e">
        <f>IF(#REF!=0,"",#REF!)</f>
        <v>#REF!</v>
      </c>
      <c r="AM798" s="19" t="e">
        <f>IF(#REF!=0,"",#REF!)</f>
        <v>#REF!</v>
      </c>
      <c r="AN798" s="23" t="e">
        <f>IF($AK798="","",#REF!)</f>
        <v>#REF!</v>
      </c>
      <c r="AO798" s="23" t="e">
        <f t="shared" si="258"/>
        <v>#REF!</v>
      </c>
      <c r="AP798" s="19" t="e">
        <f>IF(#REF!=0,"",#REF!)</f>
        <v>#REF!</v>
      </c>
      <c r="AQ798" s="19" t="e">
        <f>IF(#REF!=0,"",#REF!)</f>
        <v>#REF!</v>
      </c>
      <c r="AR798" s="19" t="e">
        <f>IF(#REF!=0,"",#REF!)</f>
        <v>#REF!</v>
      </c>
      <c r="AS798" s="19" t="e">
        <f>#REF!</f>
        <v>#REF!</v>
      </c>
    </row>
    <row r="799" spans="4:45" ht="19.5" thickTop="1" thickBot="1" x14ac:dyDescent="0.25">
      <c r="D799" s="1" t="str">
        <f t="shared" si="244"/>
        <v/>
      </c>
      <c r="E799" s="1" t="str">
        <f t="shared" si="245"/>
        <v/>
      </c>
      <c r="K799" s="19" t="str">
        <f t="shared" si="249"/>
        <v/>
      </c>
      <c r="L799" s="19">
        <f t="shared" si="259"/>
        <v>10000</v>
      </c>
      <c r="M799" s="22" t="str">
        <f>TRIM(Data!$N796)</f>
        <v>Dee Davis</v>
      </c>
      <c r="N799" s="22" t="str">
        <f>TRIM(Data!$A796)</f>
        <v>Dee Davis</v>
      </c>
      <c r="O799" s="23">
        <f>IF(Data!$B796=0,"",Data!$B796)</f>
        <v>1976</v>
      </c>
      <c r="P799" s="19" t="str">
        <f>IF(Data!$C796=0,"",Data!$C796)</f>
        <v>1</v>
      </c>
      <c r="Q799" s="23" t="str">
        <f>IF($M799="","",Data!$E796)</f>
        <v>M</v>
      </c>
      <c r="R799" s="23" t="str">
        <f t="shared" si="250"/>
        <v>M</v>
      </c>
      <c r="S799" s="23" t="str">
        <f t="shared" si="251"/>
        <v>M</v>
      </c>
      <c r="T799" s="19" t="str">
        <f>IF(Data!$F796=0,"",Data!$F796)</f>
        <v/>
      </c>
      <c r="U799" s="19" t="str">
        <f>IF(Data!$G796=0,"",Data!$G796)</f>
        <v/>
      </c>
      <c r="V799" s="19" t="str">
        <f>IF(Data!$D796=0,"",Data!$D796)</f>
        <v/>
      </c>
      <c r="W799" s="19" t="str">
        <f>Data!$H796</f>
        <v>Japonica</v>
      </c>
      <c r="Y799" s="41" t="e">
        <f t="shared" si="246"/>
        <v>#REF!</v>
      </c>
      <c r="Z799" s="8">
        <f t="shared" si="252"/>
        <v>10000</v>
      </c>
      <c r="AA799" s="8" t="str">
        <f t="shared" si="253"/>
        <v>Dee Davis</v>
      </c>
      <c r="AB799" s="8" t="str">
        <f t="shared" si="254"/>
        <v>M</v>
      </c>
      <c r="AC799" s="8" t="str">
        <f t="shared" si="255"/>
        <v/>
      </c>
      <c r="AD799" s="8" t="str">
        <f t="shared" si="260"/>
        <v/>
      </c>
      <c r="AE799" s="8" t="str">
        <f t="shared" si="256"/>
        <v/>
      </c>
      <c r="AF799" s="5">
        <f t="shared" si="257"/>
        <v>1976</v>
      </c>
      <c r="AG799" s="46">
        <v>796</v>
      </c>
      <c r="AH799" s="47" t="str">
        <f t="shared" si="247"/>
        <v/>
      </c>
      <c r="AI799" s="48" t="str">
        <f t="shared" si="248"/>
        <v/>
      </c>
      <c r="AK799" s="22" t="e">
        <f>TRIM(#REF!)</f>
        <v>#REF!</v>
      </c>
      <c r="AL799" s="23" t="e">
        <f>IF(#REF!=0,"",#REF!)</f>
        <v>#REF!</v>
      </c>
      <c r="AM799" s="19" t="e">
        <f>IF(#REF!=0,"",#REF!)</f>
        <v>#REF!</v>
      </c>
      <c r="AN799" s="23" t="e">
        <f>IF($AK799="","",#REF!)</f>
        <v>#REF!</v>
      </c>
      <c r="AO799" s="23" t="e">
        <f t="shared" si="258"/>
        <v>#REF!</v>
      </c>
      <c r="AP799" s="19" t="e">
        <f>IF(#REF!=0,"",#REF!)</f>
        <v>#REF!</v>
      </c>
      <c r="AQ799" s="19" t="e">
        <f>IF(#REF!=0,"",#REF!)</f>
        <v>#REF!</v>
      </c>
      <c r="AR799" s="19" t="e">
        <f>IF(#REF!=0,"",#REF!)</f>
        <v>#REF!</v>
      </c>
      <c r="AS799" s="19" t="e">
        <f>#REF!</f>
        <v>#REF!</v>
      </c>
    </row>
    <row r="800" spans="4:45" ht="19.5" thickTop="1" thickBot="1" x14ac:dyDescent="0.25">
      <c r="D800" s="1" t="str">
        <f t="shared" si="244"/>
        <v/>
      </c>
      <c r="E800" s="1" t="str">
        <f t="shared" si="245"/>
        <v/>
      </c>
      <c r="K800" s="19" t="str">
        <f t="shared" si="249"/>
        <v/>
      </c>
      <c r="L800" s="19">
        <f t="shared" si="259"/>
        <v>10000</v>
      </c>
      <c r="M800" s="22" t="str">
        <f>TRIM(Data!$N797)</f>
        <v>Deen Day</v>
      </c>
      <c r="N800" s="22" t="str">
        <f>TRIM(Data!$A797)</f>
        <v>Deen Day</v>
      </c>
      <c r="O800" s="23">
        <f>IF(Data!$B797=0,"",Data!$B797)</f>
        <v>1989</v>
      </c>
      <c r="P800" s="19" t="str">
        <f>IF(Data!$C797=0,"",Data!$C797)</f>
        <v>1</v>
      </c>
      <c r="Q800" s="23" t="str">
        <f>IF($M800="","",Data!$E797)</f>
        <v>L-VL</v>
      </c>
      <c r="R800" s="23" t="str">
        <f t="shared" si="250"/>
        <v>L</v>
      </c>
      <c r="S800" s="23" t="str">
        <f t="shared" si="251"/>
        <v>L</v>
      </c>
      <c r="T800" s="19" t="str">
        <f>IF(Data!$F797=0,"",Data!$F797)</f>
        <v>WHITE</v>
      </c>
      <c r="U800" s="19" t="str">
        <f>IF(Data!$G797=0,"",Data!$G797)</f>
        <v/>
      </c>
      <c r="V800" s="19" t="str">
        <f>IF(Data!$D797=0,"",Data!$D797)</f>
        <v/>
      </c>
      <c r="W800" s="19" t="str">
        <f>Data!$H797</f>
        <v>Japonica</v>
      </c>
      <c r="Y800" s="41" t="e">
        <f t="shared" si="246"/>
        <v>#REF!</v>
      </c>
      <c r="Z800" s="8">
        <f t="shared" si="252"/>
        <v>10000</v>
      </c>
      <c r="AA800" s="8" t="str">
        <f t="shared" si="253"/>
        <v>Deen Day</v>
      </c>
      <c r="AB800" s="8" t="str">
        <f t="shared" si="254"/>
        <v>L</v>
      </c>
      <c r="AC800" s="8" t="str">
        <f t="shared" si="255"/>
        <v>WHITE</v>
      </c>
      <c r="AD800" s="8" t="str">
        <f t="shared" si="260"/>
        <v/>
      </c>
      <c r="AE800" s="8" t="str">
        <f t="shared" si="256"/>
        <v/>
      </c>
      <c r="AF800" s="5">
        <f t="shared" si="257"/>
        <v>1989</v>
      </c>
      <c r="AG800" s="46">
        <v>797</v>
      </c>
      <c r="AH800" s="47" t="str">
        <f t="shared" si="247"/>
        <v/>
      </c>
      <c r="AI800" s="48" t="str">
        <f t="shared" si="248"/>
        <v/>
      </c>
      <c r="AK800" s="22" t="e">
        <f>TRIM(#REF!)</f>
        <v>#REF!</v>
      </c>
      <c r="AL800" s="23" t="e">
        <f>IF(#REF!=0,"",#REF!)</f>
        <v>#REF!</v>
      </c>
      <c r="AM800" s="19" t="e">
        <f>IF(#REF!=0,"",#REF!)</f>
        <v>#REF!</v>
      </c>
      <c r="AN800" s="23" t="e">
        <f>IF($AK800="","",#REF!)</f>
        <v>#REF!</v>
      </c>
      <c r="AO800" s="23" t="e">
        <f t="shared" si="258"/>
        <v>#REF!</v>
      </c>
      <c r="AP800" s="19" t="e">
        <f>IF(#REF!=0,"",#REF!)</f>
        <v>#REF!</v>
      </c>
      <c r="AQ800" s="19" t="e">
        <f>IF(#REF!=0,"",#REF!)</f>
        <v>#REF!</v>
      </c>
      <c r="AR800" s="19" t="e">
        <f>IF(#REF!=0,"",#REF!)</f>
        <v>#REF!</v>
      </c>
      <c r="AS800" s="19" t="e">
        <f>#REF!</f>
        <v>#REF!</v>
      </c>
    </row>
    <row r="801" spans="4:45" ht="19.5" thickTop="1" thickBot="1" x14ac:dyDescent="0.25">
      <c r="D801" s="1" t="str">
        <f t="shared" si="244"/>
        <v/>
      </c>
      <c r="E801" s="1" t="str">
        <f t="shared" si="245"/>
        <v/>
      </c>
      <c r="K801" s="19" t="str">
        <f t="shared" si="249"/>
        <v/>
      </c>
      <c r="L801" s="19">
        <f t="shared" si="259"/>
        <v>10000</v>
      </c>
      <c r="M801" s="22" t="str">
        <f>TRIM(Data!$N798)</f>
        <v>Deep Purple Dream</v>
      </c>
      <c r="N801" s="22" t="str">
        <f>TRIM(Data!$A798)</f>
        <v>Deep Purple Dream</v>
      </c>
      <c r="O801" s="23">
        <f>IF(Data!$B798=0,"",Data!$B798)</f>
        <v>2008</v>
      </c>
      <c r="P801" s="19" t="str">
        <f>IF(Data!$C798=0,"",Data!$C798)</f>
        <v>1</v>
      </c>
      <c r="Q801" s="23" t="str">
        <f>IF($M801="","",Data!$E798)</f>
        <v>M</v>
      </c>
      <c r="R801" s="23" t="str">
        <f t="shared" si="250"/>
        <v>M</v>
      </c>
      <c r="S801" s="23" t="str">
        <f t="shared" si="251"/>
        <v>M</v>
      </c>
      <c r="T801" s="19" t="str">
        <f>IF(Data!$F798=0,"",Data!$F798)</f>
        <v/>
      </c>
      <c r="U801" s="19" t="str">
        <f>IF(Data!$G798=0,"",Data!$G798)</f>
        <v/>
      </c>
      <c r="V801" s="19" t="str">
        <f>IF(Data!$D798=0,"",Data!$D798)</f>
        <v/>
      </c>
      <c r="W801" s="19" t="str">
        <f>Data!$H798</f>
        <v>Japonica</v>
      </c>
      <c r="Y801" s="41" t="e">
        <f t="shared" si="246"/>
        <v>#REF!</v>
      </c>
      <c r="Z801" s="8">
        <f t="shared" si="252"/>
        <v>10000</v>
      </c>
      <c r="AA801" s="8" t="str">
        <f t="shared" si="253"/>
        <v>Deep Purple Dream</v>
      </c>
      <c r="AB801" s="8" t="str">
        <f t="shared" si="254"/>
        <v>M</v>
      </c>
      <c r="AC801" s="8" t="str">
        <f t="shared" si="255"/>
        <v/>
      </c>
      <c r="AD801" s="8" t="str">
        <f t="shared" si="260"/>
        <v/>
      </c>
      <c r="AE801" s="8" t="str">
        <f t="shared" si="256"/>
        <v/>
      </c>
      <c r="AF801" s="5">
        <f t="shared" si="257"/>
        <v>2008</v>
      </c>
      <c r="AG801" s="46">
        <v>798</v>
      </c>
      <c r="AH801" s="47" t="str">
        <f t="shared" si="247"/>
        <v/>
      </c>
      <c r="AI801" s="48" t="str">
        <f t="shared" si="248"/>
        <v/>
      </c>
      <c r="AK801" s="22" t="e">
        <f>TRIM(#REF!)</f>
        <v>#REF!</v>
      </c>
      <c r="AL801" s="23" t="e">
        <f>IF(#REF!=0,"",#REF!)</f>
        <v>#REF!</v>
      </c>
      <c r="AM801" s="19" t="e">
        <f>IF(#REF!=0,"",#REF!)</f>
        <v>#REF!</v>
      </c>
      <c r="AN801" s="23" t="e">
        <f>IF($AK801="","",#REF!)</f>
        <v>#REF!</v>
      </c>
      <c r="AO801" s="23" t="e">
        <f t="shared" si="258"/>
        <v>#REF!</v>
      </c>
      <c r="AP801" s="19" t="e">
        <f>IF(#REF!=0,"",#REF!)</f>
        <v>#REF!</v>
      </c>
      <c r="AQ801" s="19" t="e">
        <f>IF(#REF!=0,"",#REF!)</f>
        <v>#REF!</v>
      </c>
      <c r="AR801" s="19" t="e">
        <f>IF(#REF!=0,"",#REF!)</f>
        <v>#REF!</v>
      </c>
      <c r="AS801" s="19" t="e">
        <f>#REF!</f>
        <v>#REF!</v>
      </c>
    </row>
    <row r="802" spans="4:45" ht="19.5" thickTop="1" thickBot="1" x14ac:dyDescent="0.25">
      <c r="D802" s="1" t="str">
        <f t="shared" si="244"/>
        <v/>
      </c>
      <c r="E802" s="1" t="str">
        <f t="shared" si="245"/>
        <v/>
      </c>
      <c r="K802" s="19" t="str">
        <f t="shared" si="249"/>
        <v/>
      </c>
      <c r="L802" s="19">
        <f t="shared" si="259"/>
        <v>10000</v>
      </c>
      <c r="M802" s="22" t="str">
        <f>TRIM(Data!$N799)</f>
        <v>Deep Secret</v>
      </c>
      <c r="N802" s="22" t="str">
        <f>TRIM(Data!$A799)</f>
        <v>Deep Secret</v>
      </c>
      <c r="O802" s="23">
        <f>IF(Data!$B799=0,"",Data!$B799)</f>
        <v>1991</v>
      </c>
      <c r="P802" s="19" t="str">
        <f>IF(Data!$C799=0,"",Data!$C799)</f>
        <v>1</v>
      </c>
      <c r="Q802" s="23" t="str">
        <f>IF($M802="","",Data!$E799)</f>
        <v>M-L</v>
      </c>
      <c r="R802" s="23" t="str">
        <f t="shared" si="250"/>
        <v>M</v>
      </c>
      <c r="S802" s="23" t="str">
        <f t="shared" si="251"/>
        <v>M</v>
      </c>
      <c r="T802" s="19" t="str">
        <f>IF(Data!$F799=0,"",Data!$F799)</f>
        <v/>
      </c>
      <c r="U802" s="19" t="str">
        <f>IF(Data!$G799=0,"",Data!$G799)</f>
        <v/>
      </c>
      <c r="V802" s="19" t="str">
        <f>IF(Data!$D799=0,"",Data!$D799)</f>
        <v/>
      </c>
      <c r="W802" s="19" t="str">
        <f>Data!$H799</f>
        <v>Japonica</v>
      </c>
      <c r="Y802" s="41" t="e">
        <f t="shared" si="246"/>
        <v>#REF!</v>
      </c>
      <c r="Z802" s="8">
        <f t="shared" si="252"/>
        <v>10000</v>
      </c>
      <c r="AA802" s="8" t="str">
        <f t="shared" si="253"/>
        <v>Deep Secret</v>
      </c>
      <c r="AB802" s="8" t="str">
        <f t="shared" si="254"/>
        <v>M</v>
      </c>
      <c r="AC802" s="8" t="str">
        <f t="shared" si="255"/>
        <v/>
      </c>
      <c r="AD802" s="8" t="str">
        <f t="shared" si="260"/>
        <v/>
      </c>
      <c r="AE802" s="8" t="str">
        <f t="shared" si="256"/>
        <v/>
      </c>
      <c r="AF802" s="5">
        <f t="shared" si="257"/>
        <v>1991</v>
      </c>
      <c r="AG802" s="46">
        <v>799</v>
      </c>
      <c r="AH802" s="47" t="str">
        <f t="shared" si="247"/>
        <v/>
      </c>
      <c r="AI802" s="48" t="str">
        <f t="shared" si="248"/>
        <v/>
      </c>
      <c r="AK802" s="22" t="e">
        <f>TRIM(#REF!)</f>
        <v>#REF!</v>
      </c>
      <c r="AL802" s="23" t="e">
        <f>IF(#REF!=0,"",#REF!)</f>
        <v>#REF!</v>
      </c>
      <c r="AM802" s="19" t="e">
        <f>IF(#REF!=0,"",#REF!)</f>
        <v>#REF!</v>
      </c>
      <c r="AN802" s="23" t="e">
        <f>IF($AK802="","",#REF!)</f>
        <v>#REF!</v>
      </c>
      <c r="AO802" s="23" t="e">
        <f t="shared" si="258"/>
        <v>#REF!</v>
      </c>
      <c r="AP802" s="19" t="e">
        <f>IF(#REF!=0,"",#REF!)</f>
        <v>#REF!</v>
      </c>
      <c r="AQ802" s="19" t="e">
        <f>IF(#REF!=0,"",#REF!)</f>
        <v>#REF!</v>
      </c>
      <c r="AR802" s="19" t="e">
        <f>IF(#REF!=0,"",#REF!)</f>
        <v>#REF!</v>
      </c>
      <c r="AS802" s="19" t="e">
        <f>#REF!</f>
        <v>#REF!</v>
      </c>
    </row>
    <row r="803" spans="4:45" ht="19.5" thickTop="1" thickBot="1" x14ac:dyDescent="0.25">
      <c r="D803" s="1" t="str">
        <f t="shared" si="244"/>
        <v/>
      </c>
      <c r="E803" s="1" t="str">
        <f t="shared" si="245"/>
        <v/>
      </c>
      <c r="K803" s="19" t="str">
        <f t="shared" si="249"/>
        <v/>
      </c>
      <c r="L803" s="19">
        <f t="shared" si="259"/>
        <v>10000</v>
      </c>
      <c r="M803" s="22" t="str">
        <f>TRIM(Data!$N800)</f>
        <v>Delectissima [MG]</v>
      </c>
      <c r="N803" s="22" t="str">
        <f>TRIM(Data!$A800)</f>
        <v>Delectissima [MG]</v>
      </c>
      <c r="O803" s="23">
        <f>IF(Data!$B800=0,"",Data!$B800)</f>
        <v>1900</v>
      </c>
      <c r="P803" s="19" t="str">
        <f>IF(Data!$C800=0,"",Data!$C800)</f>
        <v/>
      </c>
      <c r="Q803" s="23" t="str">
        <f>IF($M803="","",Data!$E800)</f>
        <v>M</v>
      </c>
      <c r="R803" s="23" t="str">
        <f t="shared" si="250"/>
        <v>M</v>
      </c>
      <c r="S803" s="23" t="str">
        <f t="shared" si="251"/>
        <v>M</v>
      </c>
      <c r="T803" s="19" t="str">
        <f>IF(Data!$F800=0,"",Data!$F800)</f>
        <v/>
      </c>
      <c r="U803" s="19" t="str">
        <f>IF(Data!$G800=0,"",Data!$G800)</f>
        <v/>
      </c>
      <c r="V803" s="19" t="str">
        <f>IF(Data!$D800=0,"",Data!$D800)</f>
        <v/>
      </c>
      <c r="W803" s="19" t="str">
        <f>Data!$H800</f>
        <v>Japonica</v>
      </c>
      <c r="Y803" s="41" t="e">
        <f t="shared" si="246"/>
        <v>#REF!</v>
      </c>
      <c r="Z803" s="8">
        <f t="shared" si="252"/>
        <v>10000</v>
      </c>
      <c r="AA803" s="8" t="str">
        <f t="shared" si="253"/>
        <v>Delectissima [MG]</v>
      </c>
      <c r="AB803" s="8" t="str">
        <f t="shared" si="254"/>
        <v>M</v>
      </c>
      <c r="AC803" s="8" t="str">
        <f t="shared" si="255"/>
        <v/>
      </c>
      <c r="AD803" s="8" t="str">
        <f t="shared" si="260"/>
        <v/>
      </c>
      <c r="AE803" s="8" t="str">
        <f t="shared" si="256"/>
        <v/>
      </c>
      <c r="AF803" s="5">
        <f t="shared" si="257"/>
        <v>1900</v>
      </c>
      <c r="AG803" s="46">
        <v>800</v>
      </c>
      <c r="AH803" s="47" t="str">
        <f t="shared" si="247"/>
        <v/>
      </c>
      <c r="AI803" s="48" t="str">
        <f t="shared" si="248"/>
        <v/>
      </c>
      <c r="AK803" s="22" t="e">
        <f>TRIM(#REF!)</f>
        <v>#REF!</v>
      </c>
      <c r="AL803" s="23" t="e">
        <f>IF(#REF!=0,"",#REF!)</f>
        <v>#REF!</v>
      </c>
      <c r="AM803" s="19" t="e">
        <f>IF(#REF!=0,"",#REF!)</f>
        <v>#REF!</v>
      </c>
      <c r="AN803" s="23" t="e">
        <f>IF($AK803="","",#REF!)</f>
        <v>#REF!</v>
      </c>
      <c r="AO803" s="23" t="e">
        <f t="shared" si="258"/>
        <v>#REF!</v>
      </c>
      <c r="AP803" s="19" t="e">
        <f>IF(#REF!=0,"",#REF!)</f>
        <v>#REF!</v>
      </c>
      <c r="AQ803" s="19" t="e">
        <f>IF(#REF!=0,"",#REF!)</f>
        <v>#REF!</v>
      </c>
      <c r="AR803" s="19" t="e">
        <f>IF(#REF!=0,"",#REF!)</f>
        <v>#REF!</v>
      </c>
      <c r="AS803" s="19" t="e">
        <f>#REF!</f>
        <v>#REF!</v>
      </c>
    </row>
    <row r="804" spans="4:45" ht="19.5" thickTop="1" thickBot="1" x14ac:dyDescent="0.25">
      <c r="D804" s="1" t="str">
        <f t="shared" si="244"/>
        <v/>
      </c>
      <c r="E804" s="1" t="str">
        <f t="shared" si="245"/>
        <v/>
      </c>
      <c r="K804" s="19" t="str">
        <f t="shared" si="249"/>
        <v/>
      </c>
      <c r="L804" s="19">
        <f t="shared" si="259"/>
        <v>10000</v>
      </c>
      <c r="M804" s="22" t="str">
        <f>TRIM(Data!$N801)</f>
        <v>Delightfully Pink</v>
      </c>
      <c r="N804" s="22" t="str">
        <f>TRIM(Data!$A801)</f>
        <v>Delightfully Pink (H)</v>
      </c>
      <c r="O804" s="23">
        <f>IF(Data!$B801=0,"",Data!$B801)</f>
        <v>2021</v>
      </c>
      <c r="P804" s="19" t="str">
        <f>IF(Data!$C801=0,"",Data!$C801)</f>
        <v>1</v>
      </c>
      <c r="Q804" s="23" t="str">
        <f>IF($M804="","",Data!$E801)</f>
        <v>M-L</v>
      </c>
      <c r="R804" s="23" t="str">
        <f t="shared" si="250"/>
        <v>M</v>
      </c>
      <c r="S804" s="23" t="str">
        <f t="shared" si="251"/>
        <v>M</v>
      </c>
      <c r="T804" s="19" t="str">
        <f>IF(Data!$F801=0,"",Data!$F801)</f>
        <v/>
      </c>
      <c r="U804" s="19" t="str">
        <f>IF(Data!$G801=0,"",Data!$G801)</f>
        <v/>
      </c>
      <c r="V804" s="19" t="str">
        <f>IF(Data!$D801=0,"",Data!$D801)</f>
        <v/>
      </c>
      <c r="W804" s="19" t="str">
        <f>Data!$H801</f>
        <v>NRH</v>
      </c>
      <c r="Y804" s="41" t="e">
        <f t="shared" si="246"/>
        <v>#REF!</v>
      </c>
      <c r="Z804" s="8">
        <f t="shared" si="252"/>
        <v>10000</v>
      </c>
      <c r="AA804" s="8" t="str">
        <f t="shared" si="253"/>
        <v>Delightfully Pink</v>
      </c>
      <c r="AB804" s="8" t="str">
        <f t="shared" si="254"/>
        <v>M</v>
      </c>
      <c r="AC804" s="8" t="str">
        <f t="shared" si="255"/>
        <v/>
      </c>
      <c r="AD804" s="8" t="str">
        <f t="shared" si="260"/>
        <v/>
      </c>
      <c r="AE804" s="8" t="str">
        <f t="shared" si="256"/>
        <v/>
      </c>
      <c r="AF804" s="5">
        <f t="shared" si="257"/>
        <v>2021</v>
      </c>
      <c r="AG804" s="46">
        <v>801</v>
      </c>
      <c r="AH804" s="47" t="str">
        <f t="shared" si="247"/>
        <v/>
      </c>
      <c r="AI804" s="48" t="str">
        <f t="shared" si="248"/>
        <v/>
      </c>
      <c r="AK804" s="22" t="e">
        <f>TRIM(#REF!)</f>
        <v>#REF!</v>
      </c>
      <c r="AL804" s="23" t="e">
        <f>IF(#REF!=0,"",#REF!)</f>
        <v>#REF!</v>
      </c>
      <c r="AM804" s="19" t="e">
        <f>IF(#REF!=0,"",#REF!)</f>
        <v>#REF!</v>
      </c>
      <c r="AN804" s="23" t="e">
        <f>IF($AK804="","",#REF!)</f>
        <v>#REF!</v>
      </c>
      <c r="AO804" s="23" t="e">
        <f t="shared" si="258"/>
        <v>#REF!</v>
      </c>
      <c r="AP804" s="19" t="e">
        <f>IF(#REF!=0,"",#REF!)</f>
        <v>#REF!</v>
      </c>
      <c r="AQ804" s="19" t="e">
        <f>IF(#REF!=0,"",#REF!)</f>
        <v>#REF!</v>
      </c>
      <c r="AR804" s="19" t="e">
        <f>IF(#REF!=0,"",#REF!)</f>
        <v>#REF!</v>
      </c>
      <c r="AS804" s="19" t="e">
        <f>#REF!</f>
        <v>#REF!</v>
      </c>
    </row>
    <row r="805" spans="4:45" ht="19.5" thickTop="1" thickBot="1" x14ac:dyDescent="0.25">
      <c r="D805" s="1" t="str">
        <f t="shared" si="244"/>
        <v/>
      </c>
      <c r="E805" s="1" t="str">
        <f t="shared" si="245"/>
        <v/>
      </c>
      <c r="K805" s="19" t="str">
        <f t="shared" si="249"/>
        <v/>
      </c>
      <c r="L805" s="19">
        <f t="shared" si="259"/>
        <v>10000</v>
      </c>
      <c r="M805" s="22" t="str">
        <f>TRIM(Data!$N802)</f>
        <v>Delores Edwards</v>
      </c>
      <c r="N805" s="22" t="str">
        <f>TRIM(Data!$A802)</f>
        <v>Delores Edwards (H)</v>
      </c>
      <c r="O805" s="23">
        <f>IF(Data!$B802=0,"",Data!$B802)</f>
        <v>1989</v>
      </c>
      <c r="P805" s="19" t="str">
        <f>IF(Data!$C802=0,"",Data!$C802)</f>
        <v>1</v>
      </c>
      <c r="Q805" s="23" t="str">
        <f>IF($M805="","",Data!$E802)</f>
        <v>L</v>
      </c>
      <c r="R805" s="23" t="str">
        <f t="shared" si="250"/>
        <v>L</v>
      </c>
      <c r="S805" s="23" t="str">
        <f t="shared" si="251"/>
        <v>L</v>
      </c>
      <c r="T805" s="19" t="str">
        <f>IF(Data!$F802=0,"",Data!$F802)</f>
        <v/>
      </c>
      <c r="U805" s="19" t="str">
        <f>IF(Data!$G802=0,"",Data!$G802)</f>
        <v/>
      </c>
      <c r="V805" s="19" t="str">
        <f>IF(Data!$D802=0,"",Data!$D802)</f>
        <v/>
      </c>
      <c r="W805" s="19" t="str">
        <f>Data!$H802</f>
        <v>NRH</v>
      </c>
      <c r="Y805" s="41" t="e">
        <f t="shared" si="246"/>
        <v>#REF!</v>
      </c>
      <c r="Z805" s="8">
        <f t="shared" si="252"/>
        <v>10000</v>
      </c>
      <c r="AA805" s="8" t="str">
        <f t="shared" si="253"/>
        <v>Delores Edwards</v>
      </c>
      <c r="AB805" s="8" t="str">
        <f t="shared" si="254"/>
        <v>L</v>
      </c>
      <c r="AC805" s="8" t="str">
        <f t="shared" si="255"/>
        <v/>
      </c>
      <c r="AD805" s="8" t="str">
        <f t="shared" si="260"/>
        <v/>
      </c>
      <c r="AE805" s="8" t="str">
        <f t="shared" si="256"/>
        <v/>
      </c>
      <c r="AF805" s="5">
        <f t="shared" si="257"/>
        <v>1989</v>
      </c>
      <c r="AG805" s="46">
        <v>802</v>
      </c>
      <c r="AH805" s="47" t="str">
        <f t="shared" si="247"/>
        <v/>
      </c>
      <c r="AI805" s="48" t="str">
        <f t="shared" si="248"/>
        <v/>
      </c>
      <c r="AK805" s="22" t="e">
        <f>TRIM(#REF!)</f>
        <v>#REF!</v>
      </c>
      <c r="AL805" s="23" t="e">
        <f>IF(#REF!=0,"",#REF!)</f>
        <v>#REF!</v>
      </c>
      <c r="AM805" s="19" t="e">
        <f>IF(#REF!=0,"",#REF!)</f>
        <v>#REF!</v>
      </c>
      <c r="AN805" s="23" t="e">
        <f>IF($AK805="","",#REF!)</f>
        <v>#REF!</v>
      </c>
      <c r="AO805" s="23" t="e">
        <f t="shared" si="258"/>
        <v>#REF!</v>
      </c>
      <c r="AP805" s="19" t="e">
        <f>IF(#REF!=0,"",#REF!)</f>
        <v>#REF!</v>
      </c>
      <c r="AQ805" s="19" t="e">
        <f>IF(#REF!=0,"",#REF!)</f>
        <v>#REF!</v>
      </c>
      <c r="AR805" s="19" t="e">
        <f>IF(#REF!=0,"",#REF!)</f>
        <v>#REF!</v>
      </c>
      <c r="AS805" s="19" t="e">
        <f>#REF!</f>
        <v>#REF!</v>
      </c>
    </row>
    <row r="806" spans="4:45" ht="19.5" thickTop="1" thickBot="1" x14ac:dyDescent="0.25">
      <c r="D806" s="1" t="str">
        <f t="shared" si="244"/>
        <v/>
      </c>
      <c r="E806" s="1" t="str">
        <f t="shared" si="245"/>
        <v/>
      </c>
      <c r="K806" s="19" t="str">
        <f t="shared" si="249"/>
        <v/>
      </c>
      <c r="L806" s="19">
        <f t="shared" si="259"/>
        <v>10000</v>
      </c>
      <c r="M806" s="22" t="str">
        <f>TRIM(Data!$N803)</f>
        <v>Delores Thompson</v>
      </c>
      <c r="N806" s="22" t="str">
        <f>TRIM(Data!$A803)</f>
        <v>Delores Thompson</v>
      </c>
      <c r="O806" s="23">
        <f>IF(Data!$B803=0,"",Data!$B803)</f>
        <v>1988</v>
      </c>
      <c r="P806" s="19" t="str">
        <f>IF(Data!$C803=0,"",Data!$C803)</f>
        <v>1</v>
      </c>
      <c r="Q806" s="23" t="str">
        <f>IF($M806="","",Data!$E803)</f>
        <v>S</v>
      </c>
      <c r="R806" s="23" t="str">
        <f t="shared" si="250"/>
        <v>S</v>
      </c>
      <c r="S806" s="23" t="str">
        <f t="shared" si="251"/>
        <v>S</v>
      </c>
      <c r="T806" s="19" t="str">
        <f>IF(Data!$F803=0,"",Data!$F803)</f>
        <v/>
      </c>
      <c r="U806" s="19" t="str">
        <f>IF(Data!$G803=0,"",Data!$G803)</f>
        <v/>
      </c>
      <c r="V806" s="19" t="str">
        <f>IF(Data!$D803=0,"",Data!$D803)</f>
        <v/>
      </c>
      <c r="W806" s="19" t="str">
        <f>Data!$H803</f>
        <v>Japonica</v>
      </c>
      <c r="Y806" s="41" t="e">
        <f t="shared" si="246"/>
        <v>#REF!</v>
      </c>
      <c r="Z806" s="8">
        <f t="shared" si="252"/>
        <v>10000</v>
      </c>
      <c r="AA806" s="8" t="str">
        <f t="shared" si="253"/>
        <v>Delores Thompson</v>
      </c>
      <c r="AB806" s="8" t="str">
        <f t="shared" si="254"/>
        <v>S</v>
      </c>
      <c r="AC806" s="8" t="str">
        <f t="shared" si="255"/>
        <v/>
      </c>
      <c r="AD806" s="8" t="str">
        <f t="shared" si="260"/>
        <v/>
      </c>
      <c r="AE806" s="8" t="str">
        <f t="shared" si="256"/>
        <v/>
      </c>
      <c r="AF806" s="5">
        <f t="shared" si="257"/>
        <v>1988</v>
      </c>
      <c r="AG806" s="46">
        <v>803</v>
      </c>
      <c r="AH806" s="47" t="str">
        <f t="shared" si="247"/>
        <v/>
      </c>
      <c r="AI806" s="48" t="str">
        <f t="shared" si="248"/>
        <v/>
      </c>
      <c r="AK806" s="22" t="e">
        <f>TRIM(#REF!)</f>
        <v>#REF!</v>
      </c>
      <c r="AL806" s="23" t="e">
        <f>IF(#REF!=0,"",#REF!)</f>
        <v>#REF!</v>
      </c>
      <c r="AM806" s="19" t="e">
        <f>IF(#REF!=0,"",#REF!)</f>
        <v>#REF!</v>
      </c>
      <c r="AN806" s="23" t="e">
        <f>IF($AK806="","",#REF!)</f>
        <v>#REF!</v>
      </c>
      <c r="AO806" s="23" t="e">
        <f t="shared" si="258"/>
        <v>#REF!</v>
      </c>
      <c r="AP806" s="19" t="e">
        <f>IF(#REF!=0,"",#REF!)</f>
        <v>#REF!</v>
      </c>
      <c r="AQ806" s="19" t="e">
        <f>IF(#REF!=0,"",#REF!)</f>
        <v>#REF!</v>
      </c>
      <c r="AR806" s="19" t="e">
        <f>IF(#REF!=0,"",#REF!)</f>
        <v>#REF!</v>
      </c>
      <c r="AS806" s="19" t="e">
        <f>#REF!</f>
        <v>#REF!</v>
      </c>
    </row>
    <row r="807" spans="4:45" ht="19.5" thickTop="1" thickBot="1" x14ac:dyDescent="0.25">
      <c r="D807" s="1" t="str">
        <f t="shared" si="244"/>
        <v/>
      </c>
      <c r="E807" s="1" t="str">
        <f t="shared" si="245"/>
        <v/>
      </c>
      <c r="K807" s="19" t="str">
        <f t="shared" si="249"/>
        <v/>
      </c>
      <c r="L807" s="19">
        <f t="shared" si="259"/>
        <v>10000</v>
      </c>
      <c r="M807" s="22" t="str">
        <f>TRIM(Data!$N804)</f>
        <v>Delphine</v>
      </c>
      <c r="N807" s="22" t="str">
        <f>TRIM(Data!$A804)</f>
        <v>Delphine</v>
      </c>
      <c r="O807" s="23" t="str">
        <f>IF(Data!$B804=0,"",Data!$B804)</f>
        <v>1800's - Late</v>
      </c>
      <c r="P807" s="19" t="str">
        <f>IF(Data!$C804=0,"",Data!$C804)</f>
        <v/>
      </c>
      <c r="Q807" s="23" t="str">
        <f>IF($M807="","",Data!$E804)</f>
        <v>L</v>
      </c>
      <c r="R807" s="23" t="str">
        <f t="shared" si="250"/>
        <v>L</v>
      </c>
      <c r="S807" s="23" t="str">
        <f t="shared" si="251"/>
        <v>L</v>
      </c>
      <c r="T807" s="19" t="str">
        <f>IF(Data!$F804=0,"",Data!$F804)</f>
        <v/>
      </c>
      <c r="U807" s="19" t="str">
        <f>IF(Data!$G804=0,"",Data!$G804)</f>
        <v/>
      </c>
      <c r="V807" s="19" t="str">
        <f>IF(Data!$D804=0,"",Data!$D804)</f>
        <v>ANTIQUE</v>
      </c>
      <c r="W807" s="19" t="str">
        <f>Data!$H804</f>
        <v>Japonica</v>
      </c>
      <c r="Y807" s="41" t="e">
        <f t="shared" si="246"/>
        <v>#REF!</v>
      </c>
      <c r="Z807" s="8">
        <f t="shared" si="252"/>
        <v>807</v>
      </c>
      <c r="AA807" s="8" t="str">
        <f t="shared" si="253"/>
        <v>Delphine</v>
      </c>
      <c r="AB807" s="8" t="str">
        <f t="shared" si="254"/>
        <v>L</v>
      </c>
      <c r="AC807" s="8" t="str">
        <f t="shared" si="255"/>
        <v/>
      </c>
      <c r="AD807" s="8" t="str">
        <f t="shared" si="260"/>
        <v/>
      </c>
      <c r="AE807" s="8" t="str">
        <f t="shared" si="256"/>
        <v>ANTIQUE</v>
      </c>
      <c r="AF807" s="5" t="str">
        <f t="shared" si="257"/>
        <v>1800's - Late</v>
      </c>
      <c r="AG807" s="46">
        <v>804</v>
      </c>
      <c r="AH807" s="47" t="str">
        <f t="shared" si="247"/>
        <v/>
      </c>
      <c r="AI807" s="48" t="str">
        <f t="shared" si="248"/>
        <v/>
      </c>
      <c r="AK807" s="22" t="e">
        <f>TRIM(#REF!)</f>
        <v>#REF!</v>
      </c>
      <c r="AL807" s="23" t="e">
        <f>IF(#REF!=0,"",#REF!)</f>
        <v>#REF!</v>
      </c>
      <c r="AM807" s="19" t="e">
        <f>IF(#REF!=0,"",#REF!)</f>
        <v>#REF!</v>
      </c>
      <c r="AN807" s="23" t="e">
        <f>IF($AK807="","",#REF!)</f>
        <v>#REF!</v>
      </c>
      <c r="AO807" s="23" t="e">
        <f t="shared" si="258"/>
        <v>#REF!</v>
      </c>
      <c r="AP807" s="19" t="e">
        <f>IF(#REF!=0,"",#REF!)</f>
        <v>#REF!</v>
      </c>
      <c r="AQ807" s="19" t="e">
        <f>IF(#REF!=0,"",#REF!)</f>
        <v>#REF!</v>
      </c>
      <c r="AR807" s="19" t="e">
        <f>IF(#REF!=0,"",#REF!)</f>
        <v>#REF!</v>
      </c>
      <c r="AS807" s="19" t="e">
        <f>#REF!</f>
        <v>#REF!</v>
      </c>
    </row>
    <row r="808" spans="4:45" ht="19.5" thickTop="1" thickBot="1" x14ac:dyDescent="0.25">
      <c r="D808" s="1" t="str">
        <f t="shared" ref="D808:D871" si="261">IF(ISERROR(VLOOKUP(A808,$K$4:$M$2950,3,FALSE)),"",VLOOKUP(A808,$K$4:$N$2950,4,FALSE))</f>
        <v/>
      </c>
      <c r="E808" s="1" t="str">
        <f t="shared" ref="E808:E871" si="262">IF(ISERROR(VLOOKUP(A808,$K$4:$M$2950,3,FALSE)),"",IF(VLOOKUP(A808,$K$4:$T$2950,6,FALSE)=0,"",VLOOKUP(A808,$K$4:$T$2950,6,FALSE)))</f>
        <v/>
      </c>
      <c r="K808" s="19" t="str">
        <f t="shared" si="249"/>
        <v/>
      </c>
      <c r="L808" s="19">
        <f t="shared" si="259"/>
        <v>10000</v>
      </c>
      <c r="M808" s="22" t="str">
        <f>TRIM(Data!$N805)</f>
        <v>Delphine Johnson</v>
      </c>
      <c r="N808" s="22" t="str">
        <f>TRIM(Data!$A805)</f>
        <v>Delphine Johnson</v>
      </c>
      <c r="O808" s="23">
        <f>IF(Data!$B805=0,"",Data!$B805)</f>
        <v>1999</v>
      </c>
      <c r="P808" s="19" t="str">
        <f>IF(Data!$C805=0,"",Data!$C805)</f>
        <v>1</v>
      </c>
      <c r="Q808" s="23" t="str">
        <f>IF($M808="","",Data!$E805)</f>
        <v>M</v>
      </c>
      <c r="R808" s="23" t="str">
        <f t="shared" si="250"/>
        <v>M</v>
      </c>
      <c r="S808" s="23" t="str">
        <f t="shared" si="251"/>
        <v>M</v>
      </c>
      <c r="T808" s="19" t="str">
        <f>IF(Data!$F805=0,"",Data!$F805)</f>
        <v/>
      </c>
      <c r="U808" s="19" t="str">
        <f>IF(Data!$G805=0,"",Data!$G805)</f>
        <v>FD</v>
      </c>
      <c r="V808" s="19" t="str">
        <f>IF(Data!$D805=0,"",Data!$D805)</f>
        <v/>
      </c>
      <c r="W808" s="19" t="str">
        <f>Data!$H805</f>
        <v>Japonica</v>
      </c>
      <c r="Y808" s="41" t="e">
        <f t="shared" si="246"/>
        <v>#REF!</v>
      </c>
      <c r="Z808" s="8">
        <f t="shared" si="252"/>
        <v>10000</v>
      </c>
      <c r="AA808" s="8" t="str">
        <f t="shared" si="253"/>
        <v>Delphine Johnson</v>
      </c>
      <c r="AB808" s="8" t="str">
        <f t="shared" si="254"/>
        <v>M</v>
      </c>
      <c r="AC808" s="8" t="str">
        <f t="shared" si="255"/>
        <v/>
      </c>
      <c r="AD808" s="8" t="str">
        <f t="shared" si="260"/>
        <v>FD</v>
      </c>
      <c r="AE808" s="8" t="str">
        <f t="shared" si="256"/>
        <v/>
      </c>
      <c r="AF808" s="5">
        <f t="shared" si="257"/>
        <v>1999</v>
      </c>
      <c r="AG808" s="46">
        <v>805</v>
      </c>
      <c r="AH808" s="47" t="str">
        <f t="shared" si="247"/>
        <v/>
      </c>
      <c r="AI808" s="48" t="str">
        <f t="shared" si="248"/>
        <v/>
      </c>
      <c r="AK808" s="22" t="e">
        <f>TRIM(#REF!)</f>
        <v>#REF!</v>
      </c>
      <c r="AL808" s="23" t="e">
        <f>IF(#REF!=0,"",#REF!)</f>
        <v>#REF!</v>
      </c>
      <c r="AM808" s="19" t="e">
        <f>IF(#REF!=0,"",#REF!)</f>
        <v>#REF!</v>
      </c>
      <c r="AN808" s="23" t="e">
        <f>IF($AK808="","",#REF!)</f>
        <v>#REF!</v>
      </c>
      <c r="AO808" s="23" t="e">
        <f t="shared" si="258"/>
        <v>#REF!</v>
      </c>
      <c r="AP808" s="19" t="e">
        <f>IF(#REF!=0,"",#REF!)</f>
        <v>#REF!</v>
      </c>
      <c r="AQ808" s="19" t="e">
        <f>IF(#REF!=0,"",#REF!)</f>
        <v>#REF!</v>
      </c>
      <c r="AR808" s="19" t="e">
        <f>IF(#REF!=0,"",#REF!)</f>
        <v>#REF!</v>
      </c>
      <c r="AS808" s="19" t="e">
        <f>#REF!</f>
        <v>#REF!</v>
      </c>
    </row>
    <row r="809" spans="4:45" ht="19.5" thickTop="1" thickBot="1" x14ac:dyDescent="0.25">
      <c r="D809" s="1" t="str">
        <f t="shared" si="261"/>
        <v/>
      </c>
      <c r="E809" s="1" t="str">
        <f t="shared" si="262"/>
        <v/>
      </c>
      <c r="K809" s="19" t="str">
        <f t="shared" si="249"/>
        <v/>
      </c>
      <c r="L809" s="19">
        <f t="shared" si="259"/>
        <v>10000</v>
      </c>
      <c r="M809" s="22" t="str">
        <f>TRIM(Data!$N806)</f>
        <v>Delta Dawn</v>
      </c>
      <c r="N809" s="22" t="str">
        <f>TRIM(Data!$A806)</f>
        <v>Delta Dawn (R)</v>
      </c>
      <c r="O809" s="23">
        <f>IF(Data!$B806=0,"",Data!$B806)</f>
        <v>1980</v>
      </c>
      <c r="P809" s="19" t="str">
        <f>IF(Data!$C806=0,"",Data!$C806)</f>
        <v>1</v>
      </c>
      <c r="Q809" s="23" t="str">
        <f>IF($M809="","",Data!$E806)</f>
        <v>VL</v>
      </c>
      <c r="R809" s="23" t="str">
        <f t="shared" si="250"/>
        <v>VL</v>
      </c>
      <c r="S809" s="23" t="str">
        <f t="shared" si="251"/>
        <v>VL</v>
      </c>
      <c r="T809" s="19" t="str">
        <f>IF(Data!$F806=0,"",Data!$F806)</f>
        <v/>
      </c>
      <c r="U809" s="19" t="str">
        <f>IF(Data!$G806=0,"",Data!$G806)</f>
        <v/>
      </c>
      <c r="V809" s="19" t="str">
        <f>IF(Data!$D806=0,"",Data!$D806)</f>
        <v/>
      </c>
      <c r="W809" s="19" t="str">
        <f>Data!$H806</f>
        <v>Reticulata</v>
      </c>
      <c r="Y809" s="41" t="e">
        <f t="shared" si="246"/>
        <v>#REF!</v>
      </c>
      <c r="Z809" s="8">
        <f t="shared" si="252"/>
        <v>10000</v>
      </c>
      <c r="AA809" s="8" t="str">
        <f t="shared" si="253"/>
        <v>Delta Dawn</v>
      </c>
      <c r="AB809" s="8" t="str">
        <f t="shared" si="254"/>
        <v>VL</v>
      </c>
      <c r="AC809" s="8" t="str">
        <f t="shared" si="255"/>
        <v/>
      </c>
      <c r="AD809" s="8" t="str">
        <f t="shared" si="260"/>
        <v/>
      </c>
      <c r="AE809" s="8" t="str">
        <f t="shared" si="256"/>
        <v/>
      </c>
      <c r="AF809" s="5">
        <f t="shared" si="257"/>
        <v>1980</v>
      </c>
      <c r="AG809" s="46">
        <v>806</v>
      </c>
      <c r="AH809" s="47" t="str">
        <f t="shared" si="247"/>
        <v/>
      </c>
      <c r="AI809" s="48" t="str">
        <f t="shared" si="248"/>
        <v/>
      </c>
      <c r="AK809" s="22" t="e">
        <f>TRIM(#REF!)</f>
        <v>#REF!</v>
      </c>
      <c r="AL809" s="23" t="e">
        <f>IF(#REF!=0,"",#REF!)</f>
        <v>#REF!</v>
      </c>
      <c r="AM809" s="19" t="e">
        <f>IF(#REF!=0,"",#REF!)</f>
        <v>#REF!</v>
      </c>
      <c r="AN809" s="23" t="e">
        <f>IF($AK809="","",#REF!)</f>
        <v>#REF!</v>
      </c>
      <c r="AO809" s="23" t="e">
        <f t="shared" si="258"/>
        <v>#REF!</v>
      </c>
      <c r="AP809" s="19" t="e">
        <f>IF(#REF!=0,"",#REF!)</f>
        <v>#REF!</v>
      </c>
      <c r="AQ809" s="19" t="e">
        <f>IF(#REF!=0,"",#REF!)</f>
        <v>#REF!</v>
      </c>
      <c r="AR809" s="19" t="e">
        <f>IF(#REF!=0,"",#REF!)</f>
        <v>#REF!</v>
      </c>
      <c r="AS809" s="19" t="e">
        <f>#REF!</f>
        <v>#REF!</v>
      </c>
    </row>
    <row r="810" spans="4:45" ht="19.5" thickTop="1" thickBot="1" x14ac:dyDescent="0.25">
      <c r="D810" s="1" t="str">
        <f t="shared" si="261"/>
        <v/>
      </c>
      <c r="E810" s="1" t="str">
        <f t="shared" si="262"/>
        <v/>
      </c>
      <c r="K810" s="19" t="str">
        <f t="shared" si="249"/>
        <v/>
      </c>
      <c r="L810" s="19">
        <f t="shared" si="259"/>
        <v>10000</v>
      </c>
      <c r="M810" s="22" t="str">
        <f>TRIM(Data!$N807)</f>
        <v>Demi-tasse</v>
      </c>
      <c r="N810" s="22" t="str">
        <f>TRIM(Data!$A807)</f>
        <v>Demi-tasse</v>
      </c>
      <c r="O810" s="23">
        <f>IF(Data!$B807=0,"",Data!$B807)</f>
        <v>1962</v>
      </c>
      <c r="P810" s="19" t="str">
        <f>IF(Data!$C807=0,"",Data!$C807)</f>
        <v>1</v>
      </c>
      <c r="Q810" s="23" t="str">
        <f>IF($M810="","",Data!$E807)</f>
        <v>S-M</v>
      </c>
      <c r="R810" s="23" t="str">
        <f t="shared" si="250"/>
        <v>S</v>
      </c>
      <c r="S810" s="23" t="str">
        <f t="shared" si="251"/>
        <v>S</v>
      </c>
      <c r="T810" s="19" t="str">
        <f>IF(Data!$F807=0,"",Data!$F807)</f>
        <v/>
      </c>
      <c r="U810" s="19" t="str">
        <f>IF(Data!$G807=0,"",Data!$G807)</f>
        <v/>
      </c>
      <c r="V810" s="19" t="str">
        <f>IF(Data!$D807=0,"",Data!$D807)</f>
        <v/>
      </c>
      <c r="W810" s="19" t="str">
        <f>Data!$H807</f>
        <v>Japonica</v>
      </c>
      <c r="Y810" s="41" t="e">
        <f t="shared" si="246"/>
        <v>#REF!</v>
      </c>
      <c r="Z810" s="8">
        <f t="shared" si="252"/>
        <v>10000</v>
      </c>
      <c r="AA810" s="8" t="str">
        <f t="shared" si="253"/>
        <v>Demi-tasse</v>
      </c>
      <c r="AB810" s="8" t="str">
        <f t="shared" si="254"/>
        <v>S</v>
      </c>
      <c r="AC810" s="8" t="str">
        <f t="shared" si="255"/>
        <v/>
      </c>
      <c r="AD810" s="8" t="str">
        <f t="shared" si="260"/>
        <v/>
      </c>
      <c r="AE810" s="8" t="str">
        <f t="shared" si="256"/>
        <v/>
      </c>
      <c r="AF810" s="5">
        <f t="shared" si="257"/>
        <v>1962</v>
      </c>
      <c r="AG810" s="46">
        <v>807</v>
      </c>
      <c r="AH810" s="47" t="str">
        <f t="shared" si="247"/>
        <v/>
      </c>
      <c r="AI810" s="48" t="str">
        <f t="shared" si="248"/>
        <v/>
      </c>
      <c r="AK810" s="22" t="e">
        <f>TRIM(#REF!)</f>
        <v>#REF!</v>
      </c>
      <c r="AL810" s="23" t="e">
        <f>IF(#REF!=0,"",#REF!)</f>
        <v>#REF!</v>
      </c>
      <c r="AM810" s="19" t="e">
        <f>IF(#REF!=0,"",#REF!)</f>
        <v>#REF!</v>
      </c>
      <c r="AN810" s="23" t="e">
        <f>IF($AK810="","",#REF!)</f>
        <v>#REF!</v>
      </c>
      <c r="AO810" s="23" t="e">
        <f t="shared" si="258"/>
        <v>#REF!</v>
      </c>
      <c r="AP810" s="19" t="e">
        <f>IF(#REF!=0,"",#REF!)</f>
        <v>#REF!</v>
      </c>
      <c r="AQ810" s="19" t="e">
        <f>IF(#REF!=0,"",#REF!)</f>
        <v>#REF!</v>
      </c>
      <c r="AR810" s="19" t="e">
        <f>IF(#REF!=0,"",#REF!)</f>
        <v>#REF!</v>
      </c>
      <c r="AS810" s="19" t="e">
        <f>#REF!</f>
        <v>#REF!</v>
      </c>
    </row>
    <row r="811" spans="4:45" ht="19.5" thickTop="1" thickBot="1" x14ac:dyDescent="0.25">
      <c r="D811" s="1" t="str">
        <f t="shared" si="261"/>
        <v/>
      </c>
      <c r="E811" s="1" t="str">
        <f t="shared" si="262"/>
        <v/>
      </c>
      <c r="K811" s="19" t="str">
        <f t="shared" si="249"/>
        <v/>
      </c>
      <c r="L811" s="19">
        <f t="shared" si="259"/>
        <v>10000</v>
      </c>
      <c r="M811" s="22" t="str">
        <f>TRIM(Data!$N808)</f>
        <v>Demure</v>
      </c>
      <c r="N811" s="22" t="str">
        <f>TRIM(Data!$A808)</f>
        <v>Demure (H)</v>
      </c>
      <c r="O811" s="23">
        <f>IF(Data!$B808=0,"",Data!$B808)</f>
        <v>1955</v>
      </c>
      <c r="P811" s="19" t="str">
        <f>IF(Data!$C808=0,"",Data!$C808)</f>
        <v>1</v>
      </c>
      <c r="Q811" s="23" t="str">
        <f>IF($M811="","",Data!$E808)</f>
        <v>S</v>
      </c>
      <c r="R811" s="23" t="str">
        <f t="shared" si="250"/>
        <v>S</v>
      </c>
      <c r="S811" s="23" t="str">
        <f t="shared" si="251"/>
        <v>S</v>
      </c>
      <c r="T811" s="19" t="str">
        <f>IF(Data!$F808=0,"",Data!$F808)</f>
        <v/>
      </c>
      <c r="U811" s="19" t="str">
        <f>IF(Data!$G808=0,"",Data!$G808)</f>
        <v/>
      </c>
      <c r="V811" s="19" t="str">
        <f>IF(Data!$D808=0,"",Data!$D808)</f>
        <v/>
      </c>
      <c r="W811" s="19" t="str">
        <f>Data!$H808</f>
        <v>NRH</v>
      </c>
      <c r="Y811" s="41" t="e">
        <f t="shared" si="246"/>
        <v>#REF!</v>
      </c>
      <c r="Z811" s="8">
        <f t="shared" si="252"/>
        <v>10000</v>
      </c>
      <c r="AA811" s="8" t="str">
        <f t="shared" si="253"/>
        <v>Demure</v>
      </c>
      <c r="AB811" s="8" t="str">
        <f t="shared" si="254"/>
        <v>S</v>
      </c>
      <c r="AC811" s="8" t="str">
        <f t="shared" si="255"/>
        <v/>
      </c>
      <c r="AD811" s="8" t="str">
        <f t="shared" si="260"/>
        <v/>
      </c>
      <c r="AE811" s="8" t="str">
        <f t="shared" si="256"/>
        <v/>
      </c>
      <c r="AF811" s="5">
        <f t="shared" si="257"/>
        <v>1955</v>
      </c>
      <c r="AG811" s="46">
        <v>808</v>
      </c>
      <c r="AH811" s="47" t="str">
        <f t="shared" si="247"/>
        <v/>
      </c>
      <c r="AI811" s="48" t="str">
        <f t="shared" si="248"/>
        <v/>
      </c>
      <c r="AK811" s="22" t="e">
        <f>TRIM(#REF!)</f>
        <v>#REF!</v>
      </c>
      <c r="AL811" s="23" t="e">
        <f>IF(#REF!=0,"",#REF!)</f>
        <v>#REF!</v>
      </c>
      <c r="AM811" s="19" t="e">
        <f>IF(#REF!=0,"",#REF!)</f>
        <v>#REF!</v>
      </c>
      <c r="AN811" s="23" t="e">
        <f>IF($AK811="","",#REF!)</f>
        <v>#REF!</v>
      </c>
      <c r="AO811" s="23" t="e">
        <f t="shared" si="258"/>
        <v>#REF!</v>
      </c>
      <c r="AP811" s="19" t="e">
        <f>IF(#REF!=0,"",#REF!)</f>
        <v>#REF!</v>
      </c>
      <c r="AQ811" s="19" t="e">
        <f>IF(#REF!=0,"",#REF!)</f>
        <v>#REF!</v>
      </c>
      <c r="AR811" s="19" t="e">
        <f>IF(#REF!=0,"",#REF!)</f>
        <v>#REF!</v>
      </c>
      <c r="AS811" s="19" t="e">
        <f>#REF!</f>
        <v>#REF!</v>
      </c>
    </row>
    <row r="812" spans="4:45" ht="19.5" thickTop="1" thickBot="1" x14ac:dyDescent="0.25">
      <c r="D812" s="1" t="str">
        <f t="shared" si="261"/>
        <v/>
      </c>
      <c r="E812" s="1" t="str">
        <f t="shared" si="262"/>
        <v/>
      </c>
      <c r="K812" s="19" t="str">
        <f t="shared" si="249"/>
        <v/>
      </c>
      <c r="L812" s="19">
        <f t="shared" si="259"/>
        <v>10000</v>
      </c>
      <c r="M812" s="22" t="str">
        <f>TRIM(Data!$N809)</f>
        <v>Den Burton</v>
      </c>
      <c r="N812" s="22" t="str">
        <f>TRIM(Data!$A809)</f>
        <v>Den Burton (R)</v>
      </c>
      <c r="O812" s="23">
        <f>IF(Data!$B809=0,"",Data!$B809)</f>
        <v>1999</v>
      </c>
      <c r="P812" s="19" t="str">
        <f>IF(Data!$C809=0,"",Data!$C809)</f>
        <v>1</v>
      </c>
      <c r="Q812" s="23" t="str">
        <f>IF($M812="","",Data!$E809)</f>
        <v>VL</v>
      </c>
      <c r="R812" s="23" t="str">
        <f t="shared" si="250"/>
        <v>VL</v>
      </c>
      <c r="S812" s="23" t="str">
        <f t="shared" si="251"/>
        <v>VL</v>
      </c>
      <c r="T812" s="19" t="str">
        <f>IF(Data!$F809=0,"",Data!$F809)</f>
        <v/>
      </c>
      <c r="U812" s="19" t="str">
        <f>IF(Data!$G809=0,"",Data!$G809)</f>
        <v/>
      </c>
      <c r="V812" s="19" t="str">
        <f>IF(Data!$D809=0,"",Data!$D809)</f>
        <v/>
      </c>
      <c r="W812" s="19" t="str">
        <f>Data!$H809</f>
        <v>Reticulata</v>
      </c>
      <c r="Y812" s="41" t="e">
        <f t="shared" si="246"/>
        <v>#REF!</v>
      </c>
      <c r="Z812" s="8">
        <f t="shared" si="252"/>
        <v>10000</v>
      </c>
      <c r="AA812" s="8" t="str">
        <f t="shared" si="253"/>
        <v>Den Burton</v>
      </c>
      <c r="AB812" s="8" t="str">
        <f t="shared" si="254"/>
        <v>VL</v>
      </c>
      <c r="AC812" s="8" t="str">
        <f t="shared" si="255"/>
        <v/>
      </c>
      <c r="AD812" s="8" t="str">
        <f t="shared" si="260"/>
        <v/>
      </c>
      <c r="AE812" s="8" t="str">
        <f t="shared" si="256"/>
        <v/>
      </c>
      <c r="AF812" s="5">
        <f t="shared" si="257"/>
        <v>1999</v>
      </c>
      <c r="AG812" s="46">
        <v>809</v>
      </c>
      <c r="AH812" s="47" t="str">
        <f t="shared" si="247"/>
        <v/>
      </c>
      <c r="AI812" s="48" t="str">
        <f t="shared" si="248"/>
        <v/>
      </c>
      <c r="AK812" s="22" t="e">
        <f>TRIM(#REF!)</f>
        <v>#REF!</v>
      </c>
      <c r="AL812" s="23" t="e">
        <f>IF(#REF!=0,"",#REF!)</f>
        <v>#REF!</v>
      </c>
      <c r="AM812" s="19" t="e">
        <f>IF(#REF!=0,"",#REF!)</f>
        <v>#REF!</v>
      </c>
      <c r="AN812" s="23" t="e">
        <f>IF($AK812="","",#REF!)</f>
        <v>#REF!</v>
      </c>
      <c r="AO812" s="23" t="e">
        <f t="shared" si="258"/>
        <v>#REF!</v>
      </c>
      <c r="AP812" s="19" t="e">
        <f>IF(#REF!=0,"",#REF!)</f>
        <v>#REF!</v>
      </c>
      <c r="AQ812" s="19" t="e">
        <f>IF(#REF!=0,"",#REF!)</f>
        <v>#REF!</v>
      </c>
      <c r="AR812" s="19" t="e">
        <f>IF(#REF!=0,"",#REF!)</f>
        <v>#REF!</v>
      </c>
      <c r="AS812" s="19" t="e">
        <f>#REF!</f>
        <v>#REF!</v>
      </c>
    </row>
    <row r="813" spans="4:45" ht="19.5" thickTop="1" thickBot="1" x14ac:dyDescent="0.25">
      <c r="D813" s="1" t="str">
        <f t="shared" si="261"/>
        <v/>
      </c>
      <c r="E813" s="1" t="str">
        <f t="shared" si="262"/>
        <v/>
      </c>
      <c r="K813" s="19" t="str">
        <f t="shared" si="249"/>
        <v/>
      </c>
      <c r="L813" s="19">
        <f t="shared" si="259"/>
        <v>10000</v>
      </c>
      <c r="M813" s="22" t="str">
        <f>TRIM(Data!$N810)</f>
        <v>Dennis Vaughn</v>
      </c>
      <c r="N813" s="22" t="str">
        <f>TRIM(Data!$A810)</f>
        <v>Dennis Vaughn</v>
      </c>
      <c r="O813" s="23">
        <f>IF(Data!$B810=0,"",Data!$B810)</f>
        <v>1982</v>
      </c>
      <c r="P813" s="19" t="str">
        <f>IF(Data!$C810=0,"",Data!$C810)</f>
        <v>1</v>
      </c>
      <c r="Q813" s="23" t="str">
        <f>IF($M813="","",Data!$E810)</f>
        <v>L</v>
      </c>
      <c r="R813" s="23" t="str">
        <f t="shared" si="250"/>
        <v>L</v>
      </c>
      <c r="S813" s="23" t="str">
        <f t="shared" si="251"/>
        <v>L</v>
      </c>
      <c r="T813" s="19" t="str">
        <f>IF(Data!$F810=0,"",Data!$F810)</f>
        <v/>
      </c>
      <c r="U813" s="19" t="str">
        <f>IF(Data!$G810=0,"",Data!$G810)</f>
        <v>FD</v>
      </c>
      <c r="V813" s="19" t="str">
        <f>IF(Data!$D810=0,"",Data!$D810)</f>
        <v/>
      </c>
      <c r="W813" s="19" t="str">
        <f>Data!$H810</f>
        <v>Japonica</v>
      </c>
      <c r="Y813" s="41" t="e">
        <f t="shared" si="246"/>
        <v>#REF!</v>
      </c>
      <c r="Z813" s="8">
        <f t="shared" si="252"/>
        <v>10000</v>
      </c>
      <c r="AA813" s="8" t="str">
        <f t="shared" si="253"/>
        <v>Dennis Vaughn</v>
      </c>
      <c r="AB813" s="8" t="str">
        <f t="shared" si="254"/>
        <v>L</v>
      </c>
      <c r="AC813" s="8" t="str">
        <f t="shared" si="255"/>
        <v/>
      </c>
      <c r="AD813" s="8" t="str">
        <f t="shared" si="260"/>
        <v>FD</v>
      </c>
      <c r="AE813" s="8" t="str">
        <f t="shared" si="256"/>
        <v/>
      </c>
      <c r="AF813" s="5">
        <f t="shared" si="257"/>
        <v>1982</v>
      </c>
      <c r="AG813" s="46">
        <v>810</v>
      </c>
      <c r="AH813" s="47" t="str">
        <f t="shared" si="247"/>
        <v/>
      </c>
      <c r="AI813" s="48" t="str">
        <f t="shared" si="248"/>
        <v/>
      </c>
      <c r="AK813" s="22" t="e">
        <f>TRIM(#REF!)</f>
        <v>#REF!</v>
      </c>
      <c r="AL813" s="23" t="e">
        <f>IF(#REF!=0,"",#REF!)</f>
        <v>#REF!</v>
      </c>
      <c r="AM813" s="19" t="e">
        <f>IF(#REF!=0,"",#REF!)</f>
        <v>#REF!</v>
      </c>
      <c r="AN813" s="23" t="e">
        <f>IF($AK813="","",#REF!)</f>
        <v>#REF!</v>
      </c>
      <c r="AO813" s="23" t="e">
        <f t="shared" si="258"/>
        <v>#REF!</v>
      </c>
      <c r="AP813" s="19" t="e">
        <f>IF(#REF!=0,"",#REF!)</f>
        <v>#REF!</v>
      </c>
      <c r="AQ813" s="19" t="e">
        <f>IF(#REF!=0,"",#REF!)</f>
        <v>#REF!</v>
      </c>
      <c r="AR813" s="19" t="e">
        <f>IF(#REF!=0,"",#REF!)</f>
        <v>#REF!</v>
      </c>
      <c r="AS813" s="19" t="e">
        <f>#REF!</f>
        <v>#REF!</v>
      </c>
    </row>
    <row r="814" spans="4:45" ht="19.5" thickTop="1" thickBot="1" x14ac:dyDescent="0.25">
      <c r="D814" s="1" t="str">
        <f t="shared" si="261"/>
        <v/>
      </c>
      <c r="E814" s="1" t="str">
        <f t="shared" si="262"/>
        <v/>
      </c>
      <c r="K814" s="19" t="str">
        <f t="shared" si="249"/>
        <v/>
      </c>
      <c r="L814" s="19">
        <f t="shared" si="259"/>
        <v>10000</v>
      </c>
      <c r="M814" s="22" t="str">
        <f>TRIM(Data!$N811)</f>
        <v>Derbyana</v>
      </c>
      <c r="N814" s="22" t="str">
        <f>TRIM(Data!$A811)</f>
        <v>Derbyana (Tasse de Beau, Zachary Taylor)</v>
      </c>
      <c r="O814" s="23">
        <f>IF(Data!$B811=0,"",Data!$B811)</f>
        <v>1838</v>
      </c>
      <c r="P814" s="19" t="str">
        <f>IF(Data!$C811=0,"",Data!$C811)</f>
        <v>1</v>
      </c>
      <c r="Q814" s="23" t="str">
        <f>IF($M814="","",Data!$E811)</f>
        <v>M</v>
      </c>
      <c r="R814" s="23" t="str">
        <f t="shared" si="250"/>
        <v>M</v>
      </c>
      <c r="S814" s="23" t="str">
        <f t="shared" si="251"/>
        <v>M</v>
      </c>
      <c r="T814" s="19" t="str">
        <f>IF(Data!$F811=0,"",Data!$F811)</f>
        <v/>
      </c>
      <c r="U814" s="19" t="str">
        <f>IF(Data!$G811=0,"",Data!$G811)</f>
        <v/>
      </c>
      <c r="V814" s="19" t="str">
        <f>IF(Data!$D811=0,"",Data!$D811)</f>
        <v>ANTIQUE</v>
      </c>
      <c r="W814" s="19" t="str">
        <f>Data!$H811</f>
        <v>Japonica</v>
      </c>
      <c r="Y814" s="41" t="e">
        <f t="shared" si="246"/>
        <v>#REF!</v>
      </c>
      <c r="Z814" s="8">
        <f t="shared" si="252"/>
        <v>814</v>
      </c>
      <c r="AA814" s="8" t="str">
        <f t="shared" si="253"/>
        <v>Derbyana</v>
      </c>
      <c r="AB814" s="8" t="str">
        <f t="shared" si="254"/>
        <v>M</v>
      </c>
      <c r="AC814" s="8" t="str">
        <f t="shared" si="255"/>
        <v/>
      </c>
      <c r="AD814" s="8" t="str">
        <f t="shared" si="260"/>
        <v/>
      </c>
      <c r="AE814" s="8" t="str">
        <f t="shared" si="256"/>
        <v>ANTIQUE</v>
      </c>
      <c r="AF814" s="5">
        <f t="shared" si="257"/>
        <v>1838</v>
      </c>
      <c r="AG814" s="46">
        <v>811</v>
      </c>
      <c r="AH814" s="47" t="str">
        <f t="shared" si="247"/>
        <v/>
      </c>
      <c r="AI814" s="48" t="str">
        <f t="shared" si="248"/>
        <v/>
      </c>
      <c r="AK814" s="22" t="e">
        <f>TRIM(#REF!)</f>
        <v>#REF!</v>
      </c>
      <c r="AL814" s="23" t="e">
        <f>IF(#REF!=0,"",#REF!)</f>
        <v>#REF!</v>
      </c>
      <c r="AM814" s="19" t="e">
        <f>IF(#REF!=0,"",#REF!)</f>
        <v>#REF!</v>
      </c>
      <c r="AN814" s="23" t="e">
        <f>IF($AK814="","",#REF!)</f>
        <v>#REF!</v>
      </c>
      <c r="AO814" s="23" t="e">
        <f t="shared" si="258"/>
        <v>#REF!</v>
      </c>
      <c r="AP814" s="19" t="e">
        <f>IF(#REF!=0,"",#REF!)</f>
        <v>#REF!</v>
      </c>
      <c r="AQ814" s="19" t="e">
        <f>IF(#REF!=0,"",#REF!)</f>
        <v>#REF!</v>
      </c>
      <c r="AR814" s="19" t="e">
        <f>IF(#REF!=0,"",#REF!)</f>
        <v>#REF!</v>
      </c>
      <c r="AS814" s="19" t="e">
        <f>#REF!</f>
        <v>#REF!</v>
      </c>
    </row>
    <row r="815" spans="4:45" ht="19.5" thickTop="1" thickBot="1" x14ac:dyDescent="0.25">
      <c r="D815" s="1" t="str">
        <f t="shared" si="261"/>
        <v/>
      </c>
      <c r="E815" s="1" t="str">
        <f t="shared" si="262"/>
        <v/>
      </c>
      <c r="K815" s="19" t="str">
        <f t="shared" si="249"/>
        <v/>
      </c>
      <c r="L815" s="19">
        <f t="shared" si="259"/>
        <v>10000</v>
      </c>
      <c r="M815" s="22" t="str">
        <f>TRIM(Data!$N812)</f>
        <v>Desert Moon</v>
      </c>
      <c r="N815" s="22" t="str">
        <f>TRIM(Data!$A812)</f>
        <v>Desert Moon (R)</v>
      </c>
      <c r="O815" s="23">
        <f>IF(Data!$B812=0,"",Data!$B812)</f>
        <v>1989</v>
      </c>
      <c r="P815" s="19" t="str">
        <f>IF(Data!$C812=0,"",Data!$C812)</f>
        <v>1</v>
      </c>
      <c r="Q815" s="23" t="str">
        <f>IF($M815="","",Data!$E812)</f>
        <v>L-VL</v>
      </c>
      <c r="R815" s="23" t="str">
        <f t="shared" si="250"/>
        <v>L</v>
      </c>
      <c r="S815" s="23" t="str">
        <f t="shared" si="251"/>
        <v>L</v>
      </c>
      <c r="T815" s="19" t="str">
        <f>IF(Data!$F812=0,"",Data!$F812)</f>
        <v/>
      </c>
      <c r="U815" s="19" t="str">
        <f>IF(Data!$G812=0,"",Data!$G812)</f>
        <v/>
      </c>
      <c r="V815" s="19" t="str">
        <f>IF(Data!$D812=0,"",Data!$D812)</f>
        <v/>
      </c>
      <c r="W815" s="19" t="str">
        <f>Data!$H812</f>
        <v>Reticulata</v>
      </c>
      <c r="Y815" s="41" t="e">
        <f t="shared" si="246"/>
        <v>#REF!</v>
      </c>
      <c r="Z815" s="8">
        <f t="shared" si="252"/>
        <v>10000</v>
      </c>
      <c r="AA815" s="8" t="str">
        <f t="shared" si="253"/>
        <v>Desert Moon</v>
      </c>
      <c r="AB815" s="8" t="str">
        <f t="shared" si="254"/>
        <v>L</v>
      </c>
      <c r="AC815" s="8" t="str">
        <f t="shared" si="255"/>
        <v/>
      </c>
      <c r="AD815" s="8" t="str">
        <f t="shared" si="260"/>
        <v/>
      </c>
      <c r="AE815" s="8" t="str">
        <f t="shared" si="256"/>
        <v/>
      </c>
      <c r="AF815" s="5">
        <f t="shared" si="257"/>
        <v>1989</v>
      </c>
      <c r="AG815" s="46">
        <v>812</v>
      </c>
      <c r="AH815" s="47" t="str">
        <f t="shared" si="247"/>
        <v/>
      </c>
      <c r="AI815" s="48" t="str">
        <f t="shared" si="248"/>
        <v/>
      </c>
      <c r="AK815" s="22" t="e">
        <f>TRIM(#REF!)</f>
        <v>#REF!</v>
      </c>
      <c r="AL815" s="23" t="e">
        <f>IF(#REF!=0,"",#REF!)</f>
        <v>#REF!</v>
      </c>
      <c r="AM815" s="19" t="e">
        <f>IF(#REF!=0,"",#REF!)</f>
        <v>#REF!</v>
      </c>
      <c r="AN815" s="23" t="e">
        <f>IF($AK815="","",#REF!)</f>
        <v>#REF!</v>
      </c>
      <c r="AO815" s="23" t="e">
        <f t="shared" si="258"/>
        <v>#REF!</v>
      </c>
      <c r="AP815" s="19" t="e">
        <f>IF(#REF!=0,"",#REF!)</f>
        <v>#REF!</v>
      </c>
      <c r="AQ815" s="19" t="e">
        <f>IF(#REF!=0,"",#REF!)</f>
        <v>#REF!</v>
      </c>
      <c r="AR815" s="19" t="e">
        <f>IF(#REF!=0,"",#REF!)</f>
        <v>#REF!</v>
      </c>
      <c r="AS815" s="19" t="e">
        <f>#REF!</f>
        <v>#REF!</v>
      </c>
    </row>
    <row r="816" spans="4:45" ht="19.5" thickTop="1" thickBot="1" x14ac:dyDescent="0.25">
      <c r="D816" s="1" t="str">
        <f t="shared" si="261"/>
        <v/>
      </c>
      <c r="E816" s="1" t="str">
        <f t="shared" si="262"/>
        <v/>
      </c>
      <c r="K816" s="19" t="str">
        <f t="shared" si="249"/>
        <v/>
      </c>
      <c r="L816" s="19">
        <f t="shared" si="259"/>
        <v>10000</v>
      </c>
      <c r="M816" s="22" t="str">
        <f>TRIM(Data!$N813)</f>
        <v>Desert Sunset</v>
      </c>
      <c r="N816" s="22" t="str">
        <f>TRIM(Data!$A813)</f>
        <v>Desert Sunset</v>
      </c>
      <c r="O816" s="23">
        <f>IF(Data!$B813=0,"",Data!$B813)</f>
        <v>2013</v>
      </c>
      <c r="P816" s="19" t="str">
        <f>IF(Data!$C813=0,"",Data!$C813)</f>
        <v>1</v>
      </c>
      <c r="Q816" s="23" t="str">
        <f>IF($M816="","",Data!$E813)</f>
        <v>L</v>
      </c>
      <c r="R816" s="23" t="str">
        <f t="shared" si="250"/>
        <v>L</v>
      </c>
      <c r="S816" s="23" t="str">
        <f t="shared" si="251"/>
        <v>L</v>
      </c>
      <c r="T816" s="19" t="str">
        <f>IF(Data!$F813=0,"",Data!$F813)</f>
        <v/>
      </c>
      <c r="U816" s="19" t="str">
        <f>IF(Data!$G813=0,"",Data!$G813)</f>
        <v/>
      </c>
      <c r="V816" s="19" t="str">
        <f>IF(Data!$D813=0,"",Data!$D813)</f>
        <v/>
      </c>
      <c r="W816" s="19" t="str">
        <f>Data!$H813</f>
        <v>Japonica</v>
      </c>
      <c r="Y816" s="41" t="e">
        <f t="shared" si="246"/>
        <v>#REF!</v>
      </c>
      <c r="Z816" s="8">
        <f t="shared" si="252"/>
        <v>10000</v>
      </c>
      <c r="AA816" s="8" t="str">
        <f t="shared" si="253"/>
        <v>Desert Sunset</v>
      </c>
      <c r="AB816" s="8" t="str">
        <f t="shared" si="254"/>
        <v>L</v>
      </c>
      <c r="AC816" s="8" t="str">
        <f t="shared" si="255"/>
        <v/>
      </c>
      <c r="AD816" s="8" t="str">
        <f t="shared" si="260"/>
        <v/>
      </c>
      <c r="AE816" s="8" t="str">
        <f t="shared" si="256"/>
        <v/>
      </c>
      <c r="AF816" s="5">
        <f t="shared" si="257"/>
        <v>2013</v>
      </c>
      <c r="AG816" s="46">
        <v>813</v>
      </c>
      <c r="AH816" s="47" t="str">
        <f t="shared" si="247"/>
        <v/>
      </c>
      <c r="AI816" s="48" t="str">
        <f t="shared" si="248"/>
        <v/>
      </c>
      <c r="AK816" s="22" t="e">
        <f>TRIM(#REF!)</f>
        <v>#REF!</v>
      </c>
      <c r="AL816" s="23" t="e">
        <f>IF(#REF!=0,"",#REF!)</f>
        <v>#REF!</v>
      </c>
      <c r="AM816" s="19" t="e">
        <f>IF(#REF!=0,"",#REF!)</f>
        <v>#REF!</v>
      </c>
      <c r="AN816" s="23" t="e">
        <f>IF($AK816="","",#REF!)</f>
        <v>#REF!</v>
      </c>
      <c r="AO816" s="23" t="e">
        <f t="shared" si="258"/>
        <v>#REF!</v>
      </c>
      <c r="AP816" s="19" t="e">
        <f>IF(#REF!=0,"",#REF!)</f>
        <v>#REF!</v>
      </c>
      <c r="AQ816" s="19" t="e">
        <f>IF(#REF!=0,"",#REF!)</f>
        <v>#REF!</v>
      </c>
      <c r="AR816" s="19" t="e">
        <f>IF(#REF!=0,"",#REF!)</f>
        <v>#REF!</v>
      </c>
      <c r="AS816" s="19" t="e">
        <f>#REF!</f>
        <v>#REF!</v>
      </c>
    </row>
    <row r="817" spans="4:45" ht="19.5" thickTop="1" thickBot="1" x14ac:dyDescent="0.25">
      <c r="D817" s="1" t="str">
        <f t="shared" si="261"/>
        <v/>
      </c>
      <c r="E817" s="1" t="str">
        <f t="shared" si="262"/>
        <v/>
      </c>
      <c r="K817" s="19" t="str">
        <f t="shared" si="249"/>
        <v/>
      </c>
      <c r="L817" s="19">
        <f t="shared" si="259"/>
        <v>10000</v>
      </c>
      <c r="M817" s="22" t="str">
        <f>TRIM(Data!$N814)</f>
        <v>Desire</v>
      </c>
      <c r="N817" s="22" t="str">
        <f>TRIM(Data!$A814)</f>
        <v>Desire</v>
      </c>
      <c r="O817" s="23">
        <f>IF(Data!$B814=0,"",Data!$B814)</f>
        <v>1977</v>
      </c>
      <c r="P817" s="19" t="str">
        <f>IF(Data!$C814=0,"",Data!$C814)</f>
        <v>1</v>
      </c>
      <c r="Q817" s="23" t="str">
        <f>IF($M817="","",Data!$E814)</f>
        <v>M</v>
      </c>
      <c r="R817" s="23" t="str">
        <f t="shared" si="250"/>
        <v>M</v>
      </c>
      <c r="S817" s="23" t="str">
        <f t="shared" si="251"/>
        <v>M</v>
      </c>
      <c r="T817" s="19" t="str">
        <f>IF(Data!$F814=0,"",Data!$F814)</f>
        <v/>
      </c>
      <c r="U817" s="19" t="str">
        <f>IF(Data!$G814=0,"",Data!$G814)</f>
        <v>FD</v>
      </c>
      <c r="V817" s="19" t="str">
        <f>IF(Data!$D814=0,"",Data!$D814)</f>
        <v/>
      </c>
      <c r="W817" s="19" t="str">
        <f>Data!$H814</f>
        <v>Japonica</v>
      </c>
      <c r="Y817" s="41" t="e">
        <f t="shared" si="246"/>
        <v>#REF!</v>
      </c>
      <c r="Z817" s="8">
        <f t="shared" si="252"/>
        <v>10000</v>
      </c>
      <c r="AA817" s="8" t="str">
        <f t="shared" si="253"/>
        <v>Desire</v>
      </c>
      <c r="AB817" s="8" t="str">
        <f t="shared" si="254"/>
        <v>M</v>
      </c>
      <c r="AC817" s="8" t="str">
        <f t="shared" si="255"/>
        <v/>
      </c>
      <c r="AD817" s="8" t="str">
        <f t="shared" si="260"/>
        <v>FD</v>
      </c>
      <c r="AE817" s="8" t="str">
        <f t="shared" si="256"/>
        <v/>
      </c>
      <c r="AF817" s="5">
        <f t="shared" si="257"/>
        <v>1977</v>
      </c>
      <c r="AG817" s="46">
        <v>814</v>
      </c>
      <c r="AH817" s="47" t="str">
        <f t="shared" si="247"/>
        <v/>
      </c>
      <c r="AI817" s="48" t="str">
        <f t="shared" si="248"/>
        <v/>
      </c>
      <c r="AK817" s="22" t="e">
        <f>TRIM(#REF!)</f>
        <v>#REF!</v>
      </c>
      <c r="AL817" s="23" t="e">
        <f>IF(#REF!=0,"",#REF!)</f>
        <v>#REF!</v>
      </c>
      <c r="AM817" s="19" t="e">
        <f>IF(#REF!=0,"",#REF!)</f>
        <v>#REF!</v>
      </c>
      <c r="AN817" s="23" t="e">
        <f>IF($AK817="","",#REF!)</f>
        <v>#REF!</v>
      </c>
      <c r="AO817" s="23" t="e">
        <f t="shared" si="258"/>
        <v>#REF!</v>
      </c>
      <c r="AP817" s="19" t="e">
        <f>IF(#REF!=0,"",#REF!)</f>
        <v>#REF!</v>
      </c>
      <c r="AQ817" s="19" t="e">
        <f>IF(#REF!=0,"",#REF!)</f>
        <v>#REF!</v>
      </c>
      <c r="AR817" s="19" t="e">
        <f>IF(#REF!=0,"",#REF!)</f>
        <v>#REF!</v>
      </c>
      <c r="AS817" s="19" t="e">
        <f>#REF!</f>
        <v>#REF!</v>
      </c>
    </row>
    <row r="818" spans="4:45" ht="19.5" thickTop="1" thickBot="1" x14ac:dyDescent="0.25">
      <c r="D818" s="1" t="str">
        <f t="shared" si="261"/>
        <v/>
      </c>
      <c r="E818" s="1" t="str">
        <f t="shared" si="262"/>
        <v/>
      </c>
      <c r="K818" s="19" t="str">
        <f t="shared" si="249"/>
        <v/>
      </c>
      <c r="L818" s="19">
        <f t="shared" si="259"/>
        <v>10000</v>
      </c>
      <c r="M818" s="22" t="str">
        <f>TRIM(Data!$N815)</f>
        <v>Destiny</v>
      </c>
      <c r="N818" s="22" t="str">
        <f>TRIM(Data!$A815)</f>
        <v>Destiny</v>
      </c>
      <c r="O818" s="23">
        <f>IF(Data!$B815=0,"",Data!$B815)</f>
        <v>1955</v>
      </c>
      <c r="P818" s="19" t="str">
        <f>IF(Data!$C815=0,"",Data!$C815)</f>
        <v>1</v>
      </c>
      <c r="Q818" s="23" t="str">
        <f>IF($M818="","",Data!$E815)</f>
        <v>L</v>
      </c>
      <c r="R818" s="23" t="str">
        <f t="shared" si="250"/>
        <v>L</v>
      </c>
      <c r="S818" s="23" t="str">
        <f t="shared" si="251"/>
        <v>L</v>
      </c>
      <c r="T818" s="19" t="str">
        <f>IF(Data!$F815=0,"",Data!$F815)</f>
        <v/>
      </c>
      <c r="U818" s="19" t="str">
        <f>IF(Data!$G815=0,"",Data!$G815)</f>
        <v/>
      </c>
      <c r="V818" s="19" t="str">
        <f>IF(Data!$D815=0,"",Data!$D815)</f>
        <v/>
      </c>
      <c r="W818" s="19" t="str">
        <f>Data!$H815</f>
        <v>Japonica</v>
      </c>
      <c r="Y818" s="41" t="e">
        <f t="shared" si="246"/>
        <v>#REF!</v>
      </c>
      <c r="Z818" s="8">
        <f t="shared" si="252"/>
        <v>10000</v>
      </c>
      <c r="AA818" s="8" t="str">
        <f t="shared" si="253"/>
        <v>Destiny</v>
      </c>
      <c r="AB818" s="8" t="str">
        <f t="shared" si="254"/>
        <v>L</v>
      </c>
      <c r="AC818" s="8" t="str">
        <f t="shared" si="255"/>
        <v/>
      </c>
      <c r="AD818" s="8" t="str">
        <f t="shared" si="260"/>
        <v/>
      </c>
      <c r="AE818" s="8" t="str">
        <f t="shared" si="256"/>
        <v/>
      </c>
      <c r="AF818" s="5">
        <f t="shared" si="257"/>
        <v>1955</v>
      </c>
      <c r="AG818" s="46">
        <v>815</v>
      </c>
      <c r="AH818" s="47" t="str">
        <f t="shared" si="247"/>
        <v/>
      </c>
      <c r="AI818" s="48" t="str">
        <f t="shared" si="248"/>
        <v/>
      </c>
      <c r="AK818" s="22" t="e">
        <f>TRIM(#REF!)</f>
        <v>#REF!</v>
      </c>
      <c r="AL818" s="23" t="e">
        <f>IF(#REF!=0,"",#REF!)</f>
        <v>#REF!</v>
      </c>
      <c r="AM818" s="19" t="e">
        <f>IF(#REF!=0,"",#REF!)</f>
        <v>#REF!</v>
      </c>
      <c r="AN818" s="23" t="e">
        <f>IF($AK818="","",#REF!)</f>
        <v>#REF!</v>
      </c>
      <c r="AO818" s="23" t="e">
        <f t="shared" si="258"/>
        <v>#REF!</v>
      </c>
      <c r="AP818" s="19" t="e">
        <f>IF(#REF!=0,"",#REF!)</f>
        <v>#REF!</v>
      </c>
      <c r="AQ818" s="19" t="e">
        <f>IF(#REF!=0,"",#REF!)</f>
        <v>#REF!</v>
      </c>
      <c r="AR818" s="19" t="e">
        <f>IF(#REF!=0,"",#REF!)</f>
        <v>#REF!</v>
      </c>
      <c r="AS818" s="19" t="e">
        <f>#REF!</f>
        <v>#REF!</v>
      </c>
    </row>
    <row r="819" spans="4:45" ht="19.5" thickTop="1" thickBot="1" x14ac:dyDescent="0.25">
      <c r="D819" s="1" t="str">
        <f t="shared" si="261"/>
        <v/>
      </c>
      <c r="E819" s="1" t="str">
        <f t="shared" si="262"/>
        <v/>
      </c>
      <c r="K819" s="19" t="str">
        <f t="shared" si="249"/>
        <v/>
      </c>
      <c r="L819" s="19">
        <f t="shared" si="259"/>
        <v>10000</v>
      </c>
      <c r="M819" s="22" t="str">
        <f>TRIM(Data!$N816)</f>
        <v>Dewatairin (See Daitairin))</v>
      </c>
      <c r="N819" s="22" t="str">
        <f>TRIM(Data!$A816)</f>
        <v>Dewatairin (See Daitairin))</v>
      </c>
      <c r="O819" s="23">
        <f>IF(Data!$B816=0,"",Data!$B816)</f>
        <v>1941</v>
      </c>
      <c r="P819" s="19" t="str">
        <f>IF(Data!$C816=0,"",Data!$C816)</f>
        <v/>
      </c>
      <c r="Q819" s="23" t="str">
        <f>IF($M819="","",Data!$E816)</f>
        <v>L</v>
      </c>
      <c r="R819" s="23" t="str">
        <f t="shared" si="250"/>
        <v>L</v>
      </c>
      <c r="S819" s="23" t="str">
        <f t="shared" si="251"/>
        <v>L</v>
      </c>
      <c r="T819" s="19" t="str">
        <f>IF(Data!$F816=0,"",Data!$F816)</f>
        <v/>
      </c>
      <c r="U819" s="19" t="str">
        <f>IF(Data!$G816=0,"",Data!$G816)</f>
        <v/>
      </c>
      <c r="V819" s="19" t="str">
        <f>IF(Data!$D816=0,"",Data!$D816)</f>
        <v/>
      </c>
      <c r="W819" s="19" t="str">
        <f>Data!$H816</f>
        <v>Japonica</v>
      </c>
      <c r="Y819" s="41" t="e">
        <f t="shared" si="246"/>
        <v>#REF!</v>
      </c>
      <c r="Z819" s="8">
        <f t="shared" si="252"/>
        <v>10000</v>
      </c>
      <c r="AA819" s="8" t="str">
        <f t="shared" si="253"/>
        <v>Dewatairin (See Daitairin))</v>
      </c>
      <c r="AB819" s="8" t="str">
        <f t="shared" si="254"/>
        <v>L</v>
      </c>
      <c r="AC819" s="8" t="str">
        <f t="shared" si="255"/>
        <v/>
      </c>
      <c r="AD819" s="8" t="str">
        <f t="shared" si="260"/>
        <v/>
      </c>
      <c r="AE819" s="8" t="str">
        <f t="shared" si="256"/>
        <v/>
      </c>
      <c r="AF819" s="5">
        <f t="shared" si="257"/>
        <v>1941</v>
      </c>
      <c r="AG819" s="46">
        <v>816</v>
      </c>
      <c r="AH819" s="47" t="str">
        <f t="shared" si="247"/>
        <v/>
      </c>
      <c r="AI819" s="48" t="str">
        <f t="shared" si="248"/>
        <v/>
      </c>
      <c r="AK819" s="22" t="e">
        <f>TRIM(#REF!)</f>
        <v>#REF!</v>
      </c>
      <c r="AL819" s="23" t="e">
        <f>IF(#REF!=0,"",#REF!)</f>
        <v>#REF!</v>
      </c>
      <c r="AM819" s="19" t="e">
        <f>IF(#REF!=0,"",#REF!)</f>
        <v>#REF!</v>
      </c>
      <c r="AN819" s="23" t="e">
        <f>IF($AK819="","",#REF!)</f>
        <v>#REF!</v>
      </c>
      <c r="AO819" s="23" t="e">
        <f t="shared" si="258"/>
        <v>#REF!</v>
      </c>
      <c r="AP819" s="19" t="e">
        <f>IF(#REF!=0,"",#REF!)</f>
        <v>#REF!</v>
      </c>
      <c r="AQ819" s="19" t="e">
        <f>IF(#REF!=0,"",#REF!)</f>
        <v>#REF!</v>
      </c>
      <c r="AR819" s="19" t="e">
        <f>IF(#REF!=0,"",#REF!)</f>
        <v>#REF!</v>
      </c>
      <c r="AS819" s="19" t="e">
        <f>#REF!</f>
        <v>#REF!</v>
      </c>
    </row>
    <row r="820" spans="4:45" ht="19.5" thickTop="1" thickBot="1" x14ac:dyDescent="0.25">
      <c r="D820" s="1" t="str">
        <f t="shared" si="261"/>
        <v/>
      </c>
      <c r="E820" s="1" t="str">
        <f t="shared" si="262"/>
        <v/>
      </c>
      <c r="K820" s="19" t="str">
        <f t="shared" si="249"/>
        <v/>
      </c>
      <c r="L820" s="19">
        <f t="shared" si="259"/>
        <v>10000</v>
      </c>
      <c r="M820" s="22" t="str">
        <f>TRIM(Data!$N817)</f>
        <v>Diamond Head</v>
      </c>
      <c r="N820" s="22" t="str">
        <f>TRIM(Data!$A817)</f>
        <v>Diamond Head (R)</v>
      </c>
      <c r="O820" s="23">
        <f>IF(Data!$B817=0,"",Data!$B817)</f>
        <v>1961</v>
      </c>
      <c r="P820" s="19" t="str">
        <f>IF(Data!$C817=0,"",Data!$C817)</f>
        <v>1</v>
      </c>
      <c r="Q820" s="23" t="str">
        <f>IF($M820="","",Data!$E817)</f>
        <v>L</v>
      </c>
      <c r="R820" s="23" t="str">
        <f t="shared" si="250"/>
        <v>L</v>
      </c>
      <c r="S820" s="23" t="str">
        <f t="shared" si="251"/>
        <v>L</v>
      </c>
      <c r="T820" s="19" t="str">
        <f>IF(Data!$F817=0,"",Data!$F817)</f>
        <v/>
      </c>
      <c r="U820" s="19" t="str">
        <f>IF(Data!$G817=0,"",Data!$G817)</f>
        <v/>
      </c>
      <c r="V820" s="19" t="str">
        <f>IF(Data!$D817=0,"",Data!$D817)</f>
        <v/>
      </c>
      <c r="W820" s="19" t="str">
        <f>Data!$H817</f>
        <v>Reticulata</v>
      </c>
      <c r="Y820" s="41" t="e">
        <f t="shared" si="246"/>
        <v>#REF!</v>
      </c>
      <c r="Z820" s="8">
        <f t="shared" si="252"/>
        <v>10000</v>
      </c>
      <c r="AA820" s="8" t="str">
        <f t="shared" si="253"/>
        <v>Diamond Head</v>
      </c>
      <c r="AB820" s="8" t="str">
        <f t="shared" si="254"/>
        <v>L</v>
      </c>
      <c r="AC820" s="8" t="str">
        <f t="shared" si="255"/>
        <v/>
      </c>
      <c r="AD820" s="8" t="str">
        <f t="shared" si="260"/>
        <v/>
      </c>
      <c r="AE820" s="8" t="str">
        <f t="shared" si="256"/>
        <v/>
      </c>
      <c r="AF820" s="5">
        <f t="shared" si="257"/>
        <v>1961</v>
      </c>
      <c r="AG820" s="46">
        <v>817</v>
      </c>
      <c r="AH820" s="47" t="str">
        <f t="shared" si="247"/>
        <v/>
      </c>
      <c r="AI820" s="48" t="str">
        <f t="shared" si="248"/>
        <v/>
      </c>
      <c r="AK820" s="22" t="e">
        <f>TRIM(#REF!)</f>
        <v>#REF!</v>
      </c>
      <c r="AL820" s="23" t="e">
        <f>IF(#REF!=0,"",#REF!)</f>
        <v>#REF!</v>
      </c>
      <c r="AM820" s="19" t="e">
        <f>IF(#REF!=0,"",#REF!)</f>
        <v>#REF!</v>
      </c>
      <c r="AN820" s="23" t="e">
        <f>IF($AK820="","",#REF!)</f>
        <v>#REF!</v>
      </c>
      <c r="AO820" s="23" t="e">
        <f t="shared" si="258"/>
        <v>#REF!</v>
      </c>
      <c r="AP820" s="19" t="e">
        <f>IF(#REF!=0,"",#REF!)</f>
        <v>#REF!</v>
      </c>
      <c r="AQ820" s="19" t="e">
        <f>IF(#REF!=0,"",#REF!)</f>
        <v>#REF!</v>
      </c>
      <c r="AR820" s="19" t="e">
        <f>IF(#REF!=0,"",#REF!)</f>
        <v>#REF!</v>
      </c>
      <c r="AS820" s="19" t="e">
        <f>#REF!</f>
        <v>#REF!</v>
      </c>
    </row>
    <row r="821" spans="4:45" ht="19.5" thickTop="1" thickBot="1" x14ac:dyDescent="0.25">
      <c r="D821" s="1" t="str">
        <f t="shared" si="261"/>
        <v/>
      </c>
      <c r="E821" s="1" t="str">
        <f t="shared" si="262"/>
        <v/>
      </c>
      <c r="K821" s="19" t="str">
        <f t="shared" si="249"/>
        <v/>
      </c>
      <c r="L821" s="19">
        <f t="shared" si="259"/>
        <v>10000</v>
      </c>
      <c r="M821" s="22" t="str">
        <f>TRIM(Data!$N818)</f>
        <v>Dianne Dickson Reynolds</v>
      </c>
      <c r="N821" s="22" t="str">
        <f>TRIM(Data!$A818)</f>
        <v>Dianne Dickson Reynolds</v>
      </c>
      <c r="O821" s="23">
        <f>IF(Data!$B818=0,"",Data!$B818)</f>
        <v>2019</v>
      </c>
      <c r="P821" s="19" t="str">
        <f>IF(Data!$C818=0,"",Data!$C818)</f>
        <v>1</v>
      </c>
      <c r="Q821" s="23" t="str">
        <f>IF($M821="","",Data!$E818)</f>
        <v>L</v>
      </c>
      <c r="R821" s="23" t="str">
        <f t="shared" si="250"/>
        <v>L</v>
      </c>
      <c r="S821" s="23" t="str">
        <f t="shared" si="251"/>
        <v>L</v>
      </c>
      <c r="T821" s="19" t="str">
        <f>IF(Data!$F818=0,"",Data!$F818)</f>
        <v/>
      </c>
      <c r="U821" s="19" t="str">
        <f>IF(Data!$G818=0,"",Data!$G818)</f>
        <v>FD</v>
      </c>
      <c r="V821" s="19" t="str">
        <f>IF(Data!$D818=0,"",Data!$D818)</f>
        <v/>
      </c>
      <c r="W821" s="19" t="str">
        <f>Data!$H818</f>
        <v>Japonica</v>
      </c>
      <c r="Y821" s="41" t="e">
        <f t="shared" si="246"/>
        <v>#REF!</v>
      </c>
      <c r="Z821" s="8">
        <f t="shared" si="252"/>
        <v>10000</v>
      </c>
      <c r="AA821" s="8" t="str">
        <f t="shared" si="253"/>
        <v>Dianne Dickson Reynolds</v>
      </c>
      <c r="AB821" s="8" t="str">
        <f t="shared" si="254"/>
        <v>L</v>
      </c>
      <c r="AC821" s="8" t="str">
        <f t="shared" si="255"/>
        <v/>
      </c>
      <c r="AD821" s="8" t="str">
        <f t="shared" si="260"/>
        <v>FD</v>
      </c>
      <c r="AE821" s="8" t="str">
        <f t="shared" si="256"/>
        <v/>
      </c>
      <c r="AF821" s="5">
        <f t="shared" si="257"/>
        <v>2019</v>
      </c>
      <c r="AG821" s="46">
        <v>818</v>
      </c>
      <c r="AH821" s="47" t="str">
        <f t="shared" si="247"/>
        <v/>
      </c>
      <c r="AI821" s="48" t="str">
        <f t="shared" si="248"/>
        <v/>
      </c>
      <c r="AK821" s="22" t="e">
        <f>TRIM(#REF!)</f>
        <v>#REF!</v>
      </c>
      <c r="AL821" s="23" t="e">
        <f>IF(#REF!=0,"",#REF!)</f>
        <v>#REF!</v>
      </c>
      <c r="AM821" s="19" t="e">
        <f>IF(#REF!=0,"",#REF!)</f>
        <v>#REF!</v>
      </c>
      <c r="AN821" s="23" t="e">
        <f>IF($AK821="","",#REF!)</f>
        <v>#REF!</v>
      </c>
      <c r="AO821" s="23" t="e">
        <f t="shared" si="258"/>
        <v>#REF!</v>
      </c>
      <c r="AP821" s="19" t="e">
        <f>IF(#REF!=0,"",#REF!)</f>
        <v>#REF!</v>
      </c>
      <c r="AQ821" s="19" t="e">
        <f>IF(#REF!=0,"",#REF!)</f>
        <v>#REF!</v>
      </c>
      <c r="AR821" s="19" t="e">
        <f>IF(#REF!=0,"",#REF!)</f>
        <v>#REF!</v>
      </c>
      <c r="AS821" s="19" t="e">
        <f>#REF!</f>
        <v>#REF!</v>
      </c>
    </row>
    <row r="822" spans="4:45" ht="19.5" thickTop="1" thickBot="1" x14ac:dyDescent="0.25">
      <c r="D822" s="1" t="str">
        <f t="shared" si="261"/>
        <v/>
      </c>
      <c r="E822" s="1" t="str">
        <f t="shared" si="262"/>
        <v/>
      </c>
      <c r="K822" s="19" t="str">
        <f t="shared" si="249"/>
        <v/>
      </c>
      <c r="L822" s="19">
        <f t="shared" si="259"/>
        <v>10000</v>
      </c>
      <c r="M822" s="22" t="str">
        <f>TRIM(Data!$N819)</f>
        <v>Dick Dodd</v>
      </c>
      <c r="N822" s="22" t="str">
        <f>TRIM(Data!$A819)</f>
        <v>Dick Dodd</v>
      </c>
      <c r="O822" s="23">
        <f>IF(Data!$B819=0,"",Data!$B819)</f>
        <v>1998</v>
      </c>
      <c r="P822" s="19" t="str">
        <f>IF(Data!$C819=0,"",Data!$C819)</f>
        <v>1</v>
      </c>
      <c r="Q822" s="23" t="str">
        <f>IF($M822="","",Data!$E819)</f>
        <v>L</v>
      </c>
      <c r="R822" s="23" t="str">
        <f t="shared" si="250"/>
        <v>L</v>
      </c>
      <c r="S822" s="23" t="str">
        <f t="shared" si="251"/>
        <v>L</v>
      </c>
      <c r="T822" s="19" t="str">
        <f>IF(Data!$F819=0,"",Data!$F819)</f>
        <v/>
      </c>
      <c r="U822" s="19" t="str">
        <f>IF(Data!$G819=0,"",Data!$G819)</f>
        <v/>
      </c>
      <c r="V822" s="19" t="str">
        <f>IF(Data!$D819=0,"",Data!$D819)</f>
        <v/>
      </c>
      <c r="W822" s="19" t="str">
        <f>Data!$H819</f>
        <v>Japonica</v>
      </c>
      <c r="Y822" s="41" t="e">
        <f t="shared" si="246"/>
        <v>#REF!</v>
      </c>
      <c r="Z822" s="8">
        <f t="shared" si="252"/>
        <v>10000</v>
      </c>
      <c r="AA822" s="8" t="str">
        <f t="shared" si="253"/>
        <v>Dick Dodd</v>
      </c>
      <c r="AB822" s="8" t="str">
        <f t="shared" si="254"/>
        <v>L</v>
      </c>
      <c r="AC822" s="8" t="str">
        <f t="shared" si="255"/>
        <v/>
      </c>
      <c r="AD822" s="8" t="str">
        <f t="shared" si="260"/>
        <v/>
      </c>
      <c r="AE822" s="8" t="str">
        <f t="shared" si="256"/>
        <v/>
      </c>
      <c r="AF822" s="5">
        <f t="shared" si="257"/>
        <v>1998</v>
      </c>
      <c r="AG822" s="46">
        <v>819</v>
      </c>
      <c r="AH822" s="47" t="str">
        <f t="shared" si="247"/>
        <v/>
      </c>
      <c r="AI822" s="48" t="str">
        <f t="shared" si="248"/>
        <v/>
      </c>
      <c r="AK822" s="22" t="e">
        <f>TRIM(#REF!)</f>
        <v>#REF!</v>
      </c>
      <c r="AL822" s="23" t="e">
        <f>IF(#REF!=0,"",#REF!)</f>
        <v>#REF!</v>
      </c>
      <c r="AM822" s="19" t="e">
        <f>IF(#REF!=0,"",#REF!)</f>
        <v>#REF!</v>
      </c>
      <c r="AN822" s="23" t="e">
        <f>IF($AK822="","",#REF!)</f>
        <v>#REF!</v>
      </c>
      <c r="AO822" s="23" t="e">
        <f t="shared" si="258"/>
        <v>#REF!</v>
      </c>
      <c r="AP822" s="19" t="e">
        <f>IF(#REF!=0,"",#REF!)</f>
        <v>#REF!</v>
      </c>
      <c r="AQ822" s="19" t="e">
        <f>IF(#REF!=0,"",#REF!)</f>
        <v>#REF!</v>
      </c>
      <c r="AR822" s="19" t="e">
        <f>IF(#REF!=0,"",#REF!)</f>
        <v>#REF!</v>
      </c>
      <c r="AS822" s="19" t="e">
        <f>#REF!</f>
        <v>#REF!</v>
      </c>
    </row>
    <row r="823" spans="4:45" ht="19.5" thickTop="1" thickBot="1" x14ac:dyDescent="0.25">
      <c r="D823" s="1" t="str">
        <f t="shared" si="261"/>
        <v/>
      </c>
      <c r="E823" s="1" t="str">
        <f t="shared" si="262"/>
        <v/>
      </c>
      <c r="K823" s="19" t="str">
        <f t="shared" si="249"/>
        <v/>
      </c>
      <c r="L823" s="19">
        <f t="shared" si="259"/>
        <v>10000</v>
      </c>
      <c r="M823" s="22" t="str">
        <f>TRIM(Data!$N820)</f>
        <v>Dick Goodson</v>
      </c>
      <c r="N823" s="22" t="str">
        <f>TRIM(Data!$A820)</f>
        <v>Dick Goodson (R)</v>
      </c>
      <c r="O823" s="23">
        <f>IF(Data!$B820=0,"",Data!$B820)</f>
        <v>1979</v>
      </c>
      <c r="P823" s="19" t="str">
        <f>IF(Data!$C820=0,"",Data!$C820)</f>
        <v>1</v>
      </c>
      <c r="Q823" s="23" t="str">
        <f>IF($M823="","",Data!$E820)</f>
        <v>L-VL</v>
      </c>
      <c r="R823" s="23" t="str">
        <f t="shared" si="250"/>
        <v>L</v>
      </c>
      <c r="S823" s="23" t="str">
        <f t="shared" si="251"/>
        <v>L</v>
      </c>
      <c r="T823" s="19" t="str">
        <f>IF(Data!$F820=0,"",Data!$F820)</f>
        <v/>
      </c>
      <c r="U823" s="19" t="str">
        <f>IF(Data!$G820=0,"",Data!$G820)</f>
        <v/>
      </c>
      <c r="V823" s="19" t="str">
        <f>IF(Data!$D820=0,"",Data!$D820)</f>
        <v/>
      </c>
      <c r="W823" s="19" t="str">
        <f>Data!$H820</f>
        <v>Reticulata</v>
      </c>
      <c r="Y823" s="41" t="e">
        <f t="shared" si="246"/>
        <v>#REF!</v>
      </c>
      <c r="Z823" s="8">
        <f t="shared" si="252"/>
        <v>10000</v>
      </c>
      <c r="AA823" s="8" t="str">
        <f t="shared" si="253"/>
        <v>Dick Goodson</v>
      </c>
      <c r="AB823" s="8" t="str">
        <f t="shared" si="254"/>
        <v>L</v>
      </c>
      <c r="AC823" s="8" t="str">
        <f t="shared" si="255"/>
        <v/>
      </c>
      <c r="AD823" s="8" t="str">
        <f t="shared" si="260"/>
        <v/>
      </c>
      <c r="AE823" s="8" t="str">
        <f t="shared" si="256"/>
        <v/>
      </c>
      <c r="AF823" s="5">
        <f t="shared" si="257"/>
        <v>1979</v>
      </c>
      <c r="AG823" s="46">
        <v>820</v>
      </c>
      <c r="AH823" s="47" t="str">
        <f t="shared" si="247"/>
        <v/>
      </c>
      <c r="AI823" s="48" t="str">
        <f t="shared" si="248"/>
        <v/>
      </c>
      <c r="AK823" s="22" t="e">
        <f>TRIM(#REF!)</f>
        <v>#REF!</v>
      </c>
      <c r="AL823" s="23" t="e">
        <f>IF(#REF!=0,"",#REF!)</f>
        <v>#REF!</v>
      </c>
      <c r="AM823" s="19" t="e">
        <f>IF(#REF!=0,"",#REF!)</f>
        <v>#REF!</v>
      </c>
      <c r="AN823" s="23" t="e">
        <f>IF($AK823="","",#REF!)</f>
        <v>#REF!</v>
      </c>
      <c r="AO823" s="23" t="e">
        <f t="shared" si="258"/>
        <v>#REF!</v>
      </c>
      <c r="AP823" s="19" t="e">
        <f>IF(#REF!=0,"",#REF!)</f>
        <v>#REF!</v>
      </c>
      <c r="AQ823" s="19" t="e">
        <f>IF(#REF!=0,"",#REF!)</f>
        <v>#REF!</v>
      </c>
      <c r="AR823" s="19" t="e">
        <f>IF(#REF!=0,"",#REF!)</f>
        <v>#REF!</v>
      </c>
      <c r="AS823" s="19" t="e">
        <f>#REF!</f>
        <v>#REF!</v>
      </c>
    </row>
    <row r="824" spans="4:45" ht="19.5" thickTop="1" thickBot="1" x14ac:dyDescent="0.25">
      <c r="D824" s="1" t="str">
        <f t="shared" si="261"/>
        <v/>
      </c>
      <c r="E824" s="1" t="str">
        <f t="shared" si="262"/>
        <v/>
      </c>
      <c r="K824" s="19" t="str">
        <f t="shared" si="249"/>
        <v/>
      </c>
      <c r="L824" s="19">
        <f t="shared" si="259"/>
        <v>10000</v>
      </c>
      <c r="M824" s="22" t="str">
        <f>TRIM(Data!$N821)</f>
        <v>Dick Hardison</v>
      </c>
      <c r="N824" s="22" t="str">
        <f>TRIM(Data!$A821)</f>
        <v>Dick Hardison</v>
      </c>
      <c r="O824" s="23">
        <f>IF(Data!$B821=0,"",Data!$B821)</f>
        <v>1997</v>
      </c>
      <c r="P824" s="19" t="str">
        <f>IF(Data!$C821=0,"",Data!$C821)</f>
        <v>1</v>
      </c>
      <c r="Q824" s="23" t="str">
        <f>IF($M824="","",Data!$E821)</f>
        <v>M-L</v>
      </c>
      <c r="R824" s="23" t="str">
        <f t="shared" si="250"/>
        <v>M</v>
      </c>
      <c r="S824" s="23" t="str">
        <f t="shared" si="251"/>
        <v>M</v>
      </c>
      <c r="T824" s="19" t="str">
        <f>IF(Data!$F821=0,"",Data!$F821)</f>
        <v/>
      </c>
      <c r="U824" s="19" t="str">
        <f>IF(Data!$G821=0,"",Data!$G821)</f>
        <v>FD</v>
      </c>
      <c r="V824" s="19" t="str">
        <f>IF(Data!$D821=0,"",Data!$D821)</f>
        <v/>
      </c>
      <c r="W824" s="19" t="str">
        <f>Data!$H821</f>
        <v>Japonica</v>
      </c>
      <c r="Y824" s="41" t="e">
        <f t="shared" si="246"/>
        <v>#REF!</v>
      </c>
      <c r="Z824" s="8">
        <f t="shared" si="252"/>
        <v>10000</v>
      </c>
      <c r="AA824" s="8" t="str">
        <f t="shared" si="253"/>
        <v>Dick Hardison</v>
      </c>
      <c r="AB824" s="8" t="str">
        <f t="shared" si="254"/>
        <v>M</v>
      </c>
      <c r="AC824" s="8" t="str">
        <f t="shared" si="255"/>
        <v/>
      </c>
      <c r="AD824" s="8" t="str">
        <f t="shared" si="260"/>
        <v>FD</v>
      </c>
      <c r="AE824" s="8" t="str">
        <f t="shared" si="256"/>
        <v/>
      </c>
      <c r="AF824" s="5">
        <f t="shared" si="257"/>
        <v>1997</v>
      </c>
      <c r="AG824" s="46">
        <v>821</v>
      </c>
      <c r="AH824" s="47" t="str">
        <f t="shared" si="247"/>
        <v/>
      </c>
      <c r="AI824" s="48" t="str">
        <f t="shared" si="248"/>
        <v/>
      </c>
      <c r="AK824" s="22" t="e">
        <f>TRIM(#REF!)</f>
        <v>#REF!</v>
      </c>
      <c r="AL824" s="23" t="e">
        <f>IF(#REF!=0,"",#REF!)</f>
        <v>#REF!</v>
      </c>
      <c r="AM824" s="19" t="e">
        <f>IF(#REF!=0,"",#REF!)</f>
        <v>#REF!</v>
      </c>
      <c r="AN824" s="23" t="e">
        <f>IF($AK824="","",#REF!)</f>
        <v>#REF!</v>
      </c>
      <c r="AO824" s="23" t="e">
        <f t="shared" si="258"/>
        <v>#REF!</v>
      </c>
      <c r="AP824" s="19" t="e">
        <f>IF(#REF!=0,"",#REF!)</f>
        <v>#REF!</v>
      </c>
      <c r="AQ824" s="19" t="e">
        <f>IF(#REF!=0,"",#REF!)</f>
        <v>#REF!</v>
      </c>
      <c r="AR824" s="19" t="e">
        <f>IF(#REF!=0,"",#REF!)</f>
        <v>#REF!</v>
      </c>
      <c r="AS824" s="19" t="e">
        <f>#REF!</f>
        <v>#REF!</v>
      </c>
    </row>
    <row r="825" spans="4:45" ht="19.5" thickTop="1" thickBot="1" x14ac:dyDescent="0.25">
      <c r="D825" s="1" t="str">
        <f t="shared" si="261"/>
        <v/>
      </c>
      <c r="E825" s="1" t="str">
        <f t="shared" si="262"/>
        <v/>
      </c>
      <c r="K825" s="19" t="str">
        <f t="shared" si="249"/>
        <v/>
      </c>
      <c r="L825" s="19">
        <f t="shared" si="259"/>
        <v>10000</v>
      </c>
      <c r="M825" s="22" t="str">
        <f>TRIM(Data!$N822)</f>
        <v>Diddy Mealing</v>
      </c>
      <c r="N825" s="22" t="str">
        <f>TRIM(Data!$A822)</f>
        <v>Diddy Mealing</v>
      </c>
      <c r="O825" s="23">
        <f>IF(Data!$B822=0,"",Data!$B822)</f>
        <v>1948</v>
      </c>
      <c r="P825" s="19" t="str">
        <f>IF(Data!$C822=0,"",Data!$C822)</f>
        <v>1</v>
      </c>
      <c r="Q825" s="23" t="str">
        <f>IF($M825="","",Data!$E822)</f>
        <v>M</v>
      </c>
      <c r="R825" s="23" t="str">
        <f t="shared" si="250"/>
        <v>M</v>
      </c>
      <c r="S825" s="23" t="str">
        <f t="shared" si="251"/>
        <v>M</v>
      </c>
      <c r="T825" s="19" t="str">
        <f>IF(Data!$F822=0,"",Data!$F822)</f>
        <v/>
      </c>
      <c r="U825" s="19" t="str">
        <f>IF(Data!$G822=0,"",Data!$G822)</f>
        <v/>
      </c>
      <c r="V825" s="19" t="str">
        <f>IF(Data!$D822=0,"",Data!$D822)</f>
        <v/>
      </c>
      <c r="W825" s="19" t="str">
        <f>Data!$H822</f>
        <v>Japonica</v>
      </c>
      <c r="Y825" s="41" t="e">
        <f t="shared" si="246"/>
        <v>#REF!</v>
      </c>
      <c r="Z825" s="8">
        <f t="shared" si="252"/>
        <v>10000</v>
      </c>
      <c r="AA825" s="8" t="str">
        <f t="shared" si="253"/>
        <v>Diddy Mealing</v>
      </c>
      <c r="AB825" s="8" t="str">
        <f t="shared" si="254"/>
        <v>M</v>
      </c>
      <c r="AC825" s="8" t="str">
        <f t="shared" si="255"/>
        <v/>
      </c>
      <c r="AD825" s="8" t="str">
        <f t="shared" si="260"/>
        <v/>
      </c>
      <c r="AE825" s="8" t="str">
        <f t="shared" si="256"/>
        <v/>
      </c>
      <c r="AF825" s="5">
        <f t="shared" si="257"/>
        <v>1948</v>
      </c>
      <c r="AG825" s="46">
        <v>822</v>
      </c>
      <c r="AH825" s="47" t="str">
        <f t="shared" si="247"/>
        <v/>
      </c>
      <c r="AI825" s="48" t="str">
        <f t="shared" si="248"/>
        <v/>
      </c>
      <c r="AK825" s="22" t="e">
        <f>TRIM(#REF!)</f>
        <v>#REF!</v>
      </c>
      <c r="AL825" s="23" t="e">
        <f>IF(#REF!=0,"",#REF!)</f>
        <v>#REF!</v>
      </c>
      <c r="AM825" s="19" t="e">
        <f>IF(#REF!=0,"",#REF!)</f>
        <v>#REF!</v>
      </c>
      <c r="AN825" s="23" t="e">
        <f>IF($AK825="","",#REF!)</f>
        <v>#REF!</v>
      </c>
      <c r="AO825" s="23" t="e">
        <f t="shared" si="258"/>
        <v>#REF!</v>
      </c>
      <c r="AP825" s="19" t="e">
        <f>IF(#REF!=0,"",#REF!)</f>
        <v>#REF!</v>
      </c>
      <c r="AQ825" s="19" t="e">
        <f>IF(#REF!=0,"",#REF!)</f>
        <v>#REF!</v>
      </c>
      <c r="AR825" s="19" t="e">
        <f>IF(#REF!=0,"",#REF!)</f>
        <v>#REF!</v>
      </c>
      <c r="AS825" s="19" t="e">
        <f>#REF!</f>
        <v>#REF!</v>
      </c>
    </row>
    <row r="826" spans="4:45" ht="19.5" thickTop="1" thickBot="1" x14ac:dyDescent="0.25">
      <c r="D826" s="1" t="str">
        <f t="shared" si="261"/>
        <v/>
      </c>
      <c r="E826" s="1" t="str">
        <f t="shared" si="262"/>
        <v/>
      </c>
      <c r="K826" s="19" t="str">
        <f t="shared" si="249"/>
        <v/>
      </c>
      <c r="L826" s="19">
        <f t="shared" si="259"/>
        <v>10000</v>
      </c>
      <c r="M826" s="22" t="str">
        <f>TRIM(Data!$N823)</f>
        <v>Diddy Mealing Peony</v>
      </c>
      <c r="N826" s="22" t="str">
        <f>TRIM(Data!$A823)</f>
        <v>Diddy Mealing Peony</v>
      </c>
      <c r="O826" s="23">
        <f>IF(Data!$B823=0,"",Data!$B823)</f>
        <v>1973</v>
      </c>
      <c r="P826" s="19" t="str">
        <f>IF(Data!$C823=0,"",Data!$C823)</f>
        <v/>
      </c>
      <c r="Q826" s="23" t="str">
        <f>IF($M826="","",Data!$E823)</f>
        <v>M</v>
      </c>
      <c r="R826" s="23" t="str">
        <f t="shared" si="250"/>
        <v>M</v>
      </c>
      <c r="S826" s="23" t="str">
        <f t="shared" si="251"/>
        <v>M</v>
      </c>
      <c r="T826" s="19" t="str">
        <f>IF(Data!$F823=0,"",Data!$F823)</f>
        <v/>
      </c>
      <c r="U826" s="19" t="str">
        <f>IF(Data!$G823=0,"",Data!$G823)</f>
        <v/>
      </c>
      <c r="V826" s="19" t="str">
        <f>IF(Data!$D823=0,"",Data!$D823)</f>
        <v/>
      </c>
      <c r="W826" s="19" t="str">
        <f>Data!$H823</f>
        <v>Japonica</v>
      </c>
      <c r="Y826" s="41" t="e">
        <f t="shared" si="246"/>
        <v>#REF!</v>
      </c>
      <c r="Z826" s="8">
        <f t="shared" si="252"/>
        <v>10000</v>
      </c>
      <c r="AA826" s="8" t="str">
        <f t="shared" si="253"/>
        <v>Diddy Mealing Peony</v>
      </c>
      <c r="AB826" s="8" t="str">
        <f t="shared" si="254"/>
        <v>M</v>
      </c>
      <c r="AC826" s="8" t="str">
        <f t="shared" si="255"/>
        <v/>
      </c>
      <c r="AD826" s="8" t="str">
        <f t="shared" si="260"/>
        <v/>
      </c>
      <c r="AE826" s="8" t="str">
        <f t="shared" si="256"/>
        <v/>
      </c>
      <c r="AF826" s="5">
        <f t="shared" si="257"/>
        <v>1973</v>
      </c>
      <c r="AG826" s="46">
        <v>823</v>
      </c>
      <c r="AH826" s="47" t="str">
        <f t="shared" si="247"/>
        <v/>
      </c>
      <c r="AI826" s="48" t="str">
        <f t="shared" si="248"/>
        <v/>
      </c>
      <c r="AK826" s="22" t="e">
        <f>TRIM(#REF!)</f>
        <v>#REF!</v>
      </c>
      <c r="AL826" s="23" t="e">
        <f>IF(#REF!=0,"",#REF!)</f>
        <v>#REF!</v>
      </c>
      <c r="AM826" s="19" t="e">
        <f>IF(#REF!=0,"",#REF!)</f>
        <v>#REF!</v>
      </c>
      <c r="AN826" s="23" t="e">
        <f>IF($AK826="","",#REF!)</f>
        <v>#REF!</v>
      </c>
      <c r="AO826" s="23" t="e">
        <f t="shared" si="258"/>
        <v>#REF!</v>
      </c>
      <c r="AP826" s="19" t="e">
        <f>IF(#REF!=0,"",#REF!)</f>
        <v>#REF!</v>
      </c>
      <c r="AQ826" s="19" t="e">
        <f>IF(#REF!=0,"",#REF!)</f>
        <v>#REF!</v>
      </c>
      <c r="AR826" s="19" t="e">
        <f>IF(#REF!=0,"",#REF!)</f>
        <v>#REF!</v>
      </c>
      <c r="AS826" s="19" t="e">
        <f>#REF!</f>
        <v>#REF!</v>
      </c>
    </row>
    <row r="827" spans="4:45" ht="19.5" thickTop="1" thickBot="1" x14ac:dyDescent="0.25">
      <c r="D827" s="1" t="str">
        <f t="shared" si="261"/>
        <v/>
      </c>
      <c r="E827" s="1" t="str">
        <f t="shared" si="262"/>
        <v/>
      </c>
      <c r="K827" s="19" t="str">
        <f t="shared" si="249"/>
        <v/>
      </c>
      <c r="L827" s="19">
        <f t="shared" si="259"/>
        <v>10000</v>
      </c>
      <c r="M827" s="22" t="str">
        <f>TRIM(Data!$N824)</f>
        <v>Diddy's Pink Organdie</v>
      </c>
      <c r="N827" s="22" t="str">
        <f>TRIM(Data!$A824)</f>
        <v>Diddy's Pink Organdie</v>
      </c>
      <c r="O827" s="23">
        <f>IF(Data!$B824=0,"",Data!$B824)</f>
        <v>1953</v>
      </c>
      <c r="P827" s="19" t="str">
        <f>IF(Data!$C824=0,"",Data!$C824)</f>
        <v>1</v>
      </c>
      <c r="Q827" s="23" t="str">
        <f>IF($M827="","",Data!$E824)</f>
        <v>M</v>
      </c>
      <c r="R827" s="23" t="str">
        <f t="shared" si="250"/>
        <v>M</v>
      </c>
      <c r="S827" s="23" t="str">
        <f t="shared" si="251"/>
        <v>M</v>
      </c>
      <c r="T827" s="19" t="str">
        <f>IF(Data!$F824=0,"",Data!$F824)</f>
        <v/>
      </c>
      <c r="U827" s="19" t="str">
        <f>IF(Data!$G824=0,"",Data!$G824)</f>
        <v/>
      </c>
      <c r="V827" s="19" t="str">
        <f>IF(Data!$D824=0,"",Data!$D824)</f>
        <v/>
      </c>
      <c r="W827" s="19" t="str">
        <f>Data!$H824</f>
        <v>Japonica</v>
      </c>
      <c r="Y827" s="41" t="e">
        <f t="shared" si="246"/>
        <v>#REF!</v>
      </c>
      <c r="Z827" s="8">
        <f t="shared" si="252"/>
        <v>10000</v>
      </c>
      <c r="AA827" s="8" t="str">
        <f t="shared" si="253"/>
        <v>Diddy's Pink Organdie</v>
      </c>
      <c r="AB827" s="8" t="str">
        <f t="shared" si="254"/>
        <v>M</v>
      </c>
      <c r="AC827" s="8" t="str">
        <f t="shared" si="255"/>
        <v/>
      </c>
      <c r="AD827" s="8" t="str">
        <f t="shared" si="260"/>
        <v/>
      </c>
      <c r="AE827" s="8" t="str">
        <f t="shared" si="256"/>
        <v/>
      </c>
      <c r="AF827" s="5">
        <f t="shared" si="257"/>
        <v>1953</v>
      </c>
      <c r="AG827" s="46">
        <v>824</v>
      </c>
      <c r="AH827" s="47" t="str">
        <f t="shared" si="247"/>
        <v/>
      </c>
      <c r="AI827" s="48" t="str">
        <f t="shared" si="248"/>
        <v/>
      </c>
      <c r="AK827" s="22" t="e">
        <f>TRIM(#REF!)</f>
        <v>#REF!</v>
      </c>
      <c r="AL827" s="23" t="e">
        <f>IF(#REF!=0,"",#REF!)</f>
        <v>#REF!</v>
      </c>
      <c r="AM827" s="19" t="e">
        <f>IF(#REF!=0,"",#REF!)</f>
        <v>#REF!</v>
      </c>
      <c r="AN827" s="23" t="e">
        <f>IF($AK827="","",#REF!)</f>
        <v>#REF!</v>
      </c>
      <c r="AO827" s="23" t="e">
        <f t="shared" si="258"/>
        <v>#REF!</v>
      </c>
      <c r="AP827" s="19" t="e">
        <f>IF(#REF!=0,"",#REF!)</f>
        <v>#REF!</v>
      </c>
      <c r="AQ827" s="19" t="e">
        <f>IF(#REF!=0,"",#REF!)</f>
        <v>#REF!</v>
      </c>
      <c r="AR827" s="19" t="e">
        <f>IF(#REF!=0,"",#REF!)</f>
        <v>#REF!</v>
      </c>
      <c r="AS827" s="19" t="e">
        <f>#REF!</f>
        <v>#REF!</v>
      </c>
    </row>
    <row r="828" spans="4:45" ht="19.5" thickTop="1" thickBot="1" x14ac:dyDescent="0.25">
      <c r="D828" s="1" t="str">
        <f t="shared" si="261"/>
        <v/>
      </c>
      <c r="E828" s="1" t="str">
        <f t="shared" si="262"/>
        <v/>
      </c>
      <c r="K828" s="19" t="str">
        <f t="shared" si="249"/>
        <v/>
      </c>
      <c r="L828" s="19">
        <f t="shared" si="259"/>
        <v>10000</v>
      </c>
      <c r="M828" s="22" t="str">
        <f>TRIM(Data!$N825)</f>
        <v>Dido</v>
      </c>
      <c r="N828" s="22" t="str">
        <f>TRIM(Data!$A825)</f>
        <v>Dido</v>
      </c>
      <c r="O828" s="23">
        <f>IF(Data!$B825=0,"",Data!$B825)</f>
        <v>1861</v>
      </c>
      <c r="P828" s="19" t="str">
        <f>IF(Data!$C825=0,"",Data!$C825)</f>
        <v/>
      </c>
      <c r="Q828" s="23" t="str">
        <f>IF($M828="","",Data!$E825)</f>
        <v>M</v>
      </c>
      <c r="R828" s="23" t="str">
        <f t="shared" si="250"/>
        <v>M</v>
      </c>
      <c r="S828" s="23" t="str">
        <f t="shared" si="251"/>
        <v>M</v>
      </c>
      <c r="T828" s="19" t="str">
        <f>IF(Data!$F825=0,"",Data!$F825)</f>
        <v>WHITE</v>
      </c>
      <c r="U828" s="19" t="str">
        <f>IF(Data!$G825=0,"",Data!$G825)</f>
        <v/>
      </c>
      <c r="V828" s="19" t="str">
        <f>IF(Data!$D825=0,"",Data!$D825)</f>
        <v>ANTIQUE</v>
      </c>
      <c r="W828" s="19" t="str">
        <f>Data!$H825</f>
        <v>Japonica</v>
      </c>
      <c r="Y828" s="41" t="e">
        <f t="shared" si="246"/>
        <v>#REF!</v>
      </c>
      <c r="Z828" s="8">
        <f t="shared" si="252"/>
        <v>828</v>
      </c>
      <c r="AA828" s="8" t="str">
        <f t="shared" si="253"/>
        <v>Dido</v>
      </c>
      <c r="AB828" s="8" t="str">
        <f t="shared" si="254"/>
        <v>M</v>
      </c>
      <c r="AC828" s="8" t="str">
        <f t="shared" si="255"/>
        <v>WHITE</v>
      </c>
      <c r="AD828" s="8" t="str">
        <f t="shared" si="260"/>
        <v/>
      </c>
      <c r="AE828" s="8" t="str">
        <f t="shared" si="256"/>
        <v>ANTIQUE</v>
      </c>
      <c r="AF828" s="5">
        <f t="shared" si="257"/>
        <v>1861</v>
      </c>
      <c r="AG828" s="46">
        <v>825</v>
      </c>
      <c r="AH828" s="47" t="str">
        <f t="shared" si="247"/>
        <v/>
      </c>
      <c r="AI828" s="48" t="str">
        <f t="shared" si="248"/>
        <v/>
      </c>
      <c r="AK828" s="22" t="e">
        <f>TRIM(#REF!)</f>
        <v>#REF!</v>
      </c>
      <c r="AL828" s="23" t="e">
        <f>IF(#REF!=0,"",#REF!)</f>
        <v>#REF!</v>
      </c>
      <c r="AM828" s="19" t="e">
        <f>IF(#REF!=0,"",#REF!)</f>
        <v>#REF!</v>
      </c>
      <c r="AN828" s="23" t="e">
        <f>IF($AK828="","",#REF!)</f>
        <v>#REF!</v>
      </c>
      <c r="AO828" s="23" t="e">
        <f t="shared" si="258"/>
        <v>#REF!</v>
      </c>
      <c r="AP828" s="19" t="e">
        <f>IF(#REF!=0,"",#REF!)</f>
        <v>#REF!</v>
      </c>
      <c r="AQ828" s="19" t="e">
        <f>IF(#REF!=0,"",#REF!)</f>
        <v>#REF!</v>
      </c>
      <c r="AR828" s="19" t="e">
        <f>IF(#REF!=0,"",#REF!)</f>
        <v>#REF!</v>
      </c>
      <c r="AS828" s="19" t="e">
        <f>#REF!</f>
        <v>#REF!</v>
      </c>
    </row>
    <row r="829" spans="4:45" ht="19.5" thickTop="1" thickBot="1" x14ac:dyDescent="0.25">
      <c r="D829" s="1" t="str">
        <f t="shared" si="261"/>
        <v/>
      </c>
      <c r="E829" s="1" t="str">
        <f t="shared" si="262"/>
        <v/>
      </c>
      <c r="K829" s="19" t="str">
        <f t="shared" si="249"/>
        <v/>
      </c>
      <c r="L829" s="19">
        <f t="shared" si="259"/>
        <v>10000</v>
      </c>
      <c r="M829" s="22" t="str">
        <f>TRIM(Data!$N826)</f>
        <v>Dinh Swanson</v>
      </c>
      <c r="N829" s="22" t="str">
        <f>TRIM(Data!$A826)</f>
        <v>Dinh Swanson</v>
      </c>
      <c r="O829" s="23">
        <f>IF(Data!$B826=0,"",Data!$B826)</f>
        <v>2021</v>
      </c>
      <c r="P829" s="19" t="str">
        <f>IF(Data!$C826=0,"",Data!$C826)</f>
        <v>1</v>
      </c>
      <c r="Q829" s="23" t="str">
        <f>IF($M829="","",Data!$E826)</f>
        <v>L</v>
      </c>
      <c r="R829" s="23" t="str">
        <f t="shared" si="250"/>
        <v>L</v>
      </c>
      <c r="S829" s="23" t="str">
        <f t="shared" si="251"/>
        <v>L</v>
      </c>
      <c r="T829" s="19" t="str">
        <f>IF(Data!$F826=0,"",Data!$F826)</f>
        <v/>
      </c>
      <c r="U829" s="19" t="str">
        <f>IF(Data!$G826=0,"",Data!$G826)</f>
        <v/>
      </c>
      <c r="V829" s="19" t="str">
        <f>IF(Data!$D826=0,"",Data!$D826)</f>
        <v/>
      </c>
      <c r="W829" s="19" t="str">
        <f>Data!$H826</f>
        <v>Japonica</v>
      </c>
      <c r="Y829" s="41" t="e">
        <f t="shared" si="246"/>
        <v>#REF!</v>
      </c>
      <c r="Z829" s="8">
        <f t="shared" si="252"/>
        <v>10000</v>
      </c>
      <c r="AA829" s="8" t="str">
        <f t="shared" si="253"/>
        <v>Dinh Swanson</v>
      </c>
      <c r="AB829" s="8" t="str">
        <f t="shared" si="254"/>
        <v>L</v>
      </c>
      <c r="AC829" s="8" t="str">
        <f t="shared" si="255"/>
        <v/>
      </c>
      <c r="AD829" s="8" t="str">
        <f t="shared" si="260"/>
        <v/>
      </c>
      <c r="AE829" s="8" t="str">
        <f t="shared" si="256"/>
        <v/>
      </c>
      <c r="AF829" s="5">
        <f t="shared" si="257"/>
        <v>2021</v>
      </c>
      <c r="AG829" s="46">
        <v>826</v>
      </c>
      <c r="AH829" s="47" t="str">
        <f t="shared" si="247"/>
        <v/>
      </c>
      <c r="AI829" s="48" t="str">
        <f t="shared" si="248"/>
        <v/>
      </c>
      <c r="AK829" s="22" t="e">
        <f>TRIM(#REF!)</f>
        <v>#REF!</v>
      </c>
      <c r="AL829" s="23" t="e">
        <f>IF(#REF!=0,"",#REF!)</f>
        <v>#REF!</v>
      </c>
      <c r="AM829" s="19" t="e">
        <f>IF(#REF!=0,"",#REF!)</f>
        <v>#REF!</v>
      </c>
      <c r="AN829" s="23" t="e">
        <f>IF($AK829="","",#REF!)</f>
        <v>#REF!</v>
      </c>
      <c r="AO829" s="23" t="e">
        <f t="shared" si="258"/>
        <v>#REF!</v>
      </c>
      <c r="AP829" s="19" t="e">
        <f>IF(#REF!=0,"",#REF!)</f>
        <v>#REF!</v>
      </c>
      <c r="AQ829" s="19" t="e">
        <f>IF(#REF!=0,"",#REF!)</f>
        <v>#REF!</v>
      </c>
      <c r="AR829" s="19" t="e">
        <f>IF(#REF!=0,"",#REF!)</f>
        <v>#REF!</v>
      </c>
      <c r="AS829" s="19" t="e">
        <f>#REF!</f>
        <v>#REF!</v>
      </c>
    </row>
    <row r="830" spans="4:45" ht="19.5" thickTop="1" thickBot="1" x14ac:dyDescent="0.25">
      <c r="D830" s="1" t="str">
        <f t="shared" si="261"/>
        <v/>
      </c>
      <c r="E830" s="1" t="str">
        <f t="shared" si="262"/>
        <v/>
      </c>
      <c r="K830" s="19" t="str">
        <f t="shared" si="249"/>
        <v/>
      </c>
      <c r="L830" s="19">
        <f t="shared" si="259"/>
        <v>10000</v>
      </c>
      <c r="M830" s="22" t="str">
        <f>TRIM(Data!$N827)</f>
        <v>Dinh's Velvet</v>
      </c>
      <c r="N830" s="22" t="str">
        <f>TRIM(Data!$A827)</f>
        <v>Dinh's Velvet</v>
      </c>
      <c r="O830" s="23">
        <f>IF(Data!$B827=0,"",Data!$B827)</f>
        <v>2023</v>
      </c>
      <c r="P830" s="19" t="str">
        <f>IF(Data!$C827=0,"",Data!$C827)</f>
        <v>1</v>
      </c>
      <c r="Q830" s="23" t="str">
        <f>IF($M830="","",Data!$E827)</f>
        <v>M</v>
      </c>
      <c r="R830" s="23" t="str">
        <f t="shared" si="250"/>
        <v>M</v>
      </c>
      <c r="S830" s="23" t="str">
        <f t="shared" si="251"/>
        <v>M</v>
      </c>
      <c r="T830" s="19" t="str">
        <f>IF(Data!$F827=0,"",Data!$F827)</f>
        <v/>
      </c>
      <c r="U830" s="19" t="str">
        <f>IF(Data!$G827=0,"",Data!$G827)</f>
        <v/>
      </c>
      <c r="V830" s="19" t="str">
        <f>IF(Data!$D827=0,"",Data!$D827)</f>
        <v/>
      </c>
      <c r="W830" s="19" t="str">
        <f>Data!$H827</f>
        <v>Japonica</v>
      </c>
      <c r="Y830" s="41" t="e">
        <f t="shared" si="246"/>
        <v>#REF!</v>
      </c>
      <c r="Z830" s="8">
        <f t="shared" si="252"/>
        <v>10000</v>
      </c>
      <c r="AA830" s="8" t="str">
        <f t="shared" si="253"/>
        <v>Dinh's Velvet</v>
      </c>
      <c r="AB830" s="8" t="str">
        <f t="shared" si="254"/>
        <v>M</v>
      </c>
      <c r="AC830" s="8" t="str">
        <f t="shared" si="255"/>
        <v/>
      </c>
      <c r="AD830" s="8" t="str">
        <f t="shared" si="260"/>
        <v/>
      </c>
      <c r="AE830" s="8" t="str">
        <f t="shared" si="256"/>
        <v/>
      </c>
      <c r="AF830" s="5">
        <f t="shared" si="257"/>
        <v>2023</v>
      </c>
      <c r="AG830" s="46">
        <v>827</v>
      </c>
      <c r="AH830" s="47" t="str">
        <f t="shared" si="247"/>
        <v/>
      </c>
      <c r="AI830" s="48" t="str">
        <f t="shared" si="248"/>
        <v/>
      </c>
      <c r="AK830" s="22" t="e">
        <f>TRIM(#REF!)</f>
        <v>#REF!</v>
      </c>
      <c r="AL830" s="23" t="e">
        <f>IF(#REF!=0,"",#REF!)</f>
        <v>#REF!</v>
      </c>
      <c r="AM830" s="19" t="e">
        <f>IF(#REF!=0,"",#REF!)</f>
        <v>#REF!</v>
      </c>
      <c r="AN830" s="23" t="e">
        <f>IF($AK830="","",#REF!)</f>
        <v>#REF!</v>
      </c>
      <c r="AO830" s="23" t="e">
        <f t="shared" si="258"/>
        <v>#REF!</v>
      </c>
      <c r="AP830" s="19" t="e">
        <f>IF(#REF!=0,"",#REF!)</f>
        <v>#REF!</v>
      </c>
      <c r="AQ830" s="19" t="e">
        <f>IF(#REF!=0,"",#REF!)</f>
        <v>#REF!</v>
      </c>
      <c r="AR830" s="19" t="e">
        <f>IF(#REF!=0,"",#REF!)</f>
        <v>#REF!</v>
      </c>
      <c r="AS830" s="19" t="e">
        <f>#REF!</f>
        <v>#REF!</v>
      </c>
    </row>
    <row r="831" spans="4:45" ht="19.5" thickTop="1" thickBot="1" x14ac:dyDescent="0.25">
      <c r="D831" s="1" t="str">
        <f t="shared" si="261"/>
        <v/>
      </c>
      <c r="E831" s="1" t="str">
        <f t="shared" si="262"/>
        <v/>
      </c>
      <c r="K831" s="19" t="str">
        <f t="shared" si="249"/>
        <v/>
      </c>
      <c r="L831" s="19">
        <f t="shared" si="259"/>
        <v>10000</v>
      </c>
      <c r="M831" s="22" t="str">
        <f>TRIM(Data!$N828)</f>
        <v>Dixie Belle</v>
      </c>
      <c r="N831" s="22" t="str">
        <f>TRIM(Data!$A828)</f>
        <v>Dixie Belle</v>
      </c>
      <c r="O831" s="23">
        <f>IF(Data!$B828=0,"",Data!$B828)</f>
        <v>1980</v>
      </c>
      <c r="P831" s="19" t="str">
        <f>IF(Data!$C828=0,"",Data!$C828)</f>
        <v/>
      </c>
      <c r="Q831" s="23" t="str">
        <f>IF($M831="","",Data!$E828)</f>
        <v>L</v>
      </c>
      <c r="R831" s="23" t="str">
        <f t="shared" si="250"/>
        <v>L</v>
      </c>
      <c r="S831" s="23" t="str">
        <f t="shared" si="251"/>
        <v>L</v>
      </c>
      <c r="T831" s="19" t="str">
        <f>IF(Data!$F828=0,"",Data!$F828)</f>
        <v/>
      </c>
      <c r="U831" s="19" t="str">
        <f>IF(Data!$G828=0,"",Data!$G828)</f>
        <v/>
      </c>
      <c r="V831" s="19" t="str">
        <f>IF(Data!$D828=0,"",Data!$D828)</f>
        <v/>
      </c>
      <c r="W831" s="19" t="str">
        <f>Data!$H828</f>
        <v>Japonica</v>
      </c>
      <c r="Y831" s="41" t="e">
        <f t="shared" si="246"/>
        <v>#REF!</v>
      </c>
      <c r="Z831" s="8">
        <f t="shared" si="252"/>
        <v>10000</v>
      </c>
      <c r="AA831" s="8" t="str">
        <f t="shared" si="253"/>
        <v>Dixie Belle</v>
      </c>
      <c r="AB831" s="8" t="str">
        <f t="shared" si="254"/>
        <v>L</v>
      </c>
      <c r="AC831" s="8" t="str">
        <f t="shared" si="255"/>
        <v/>
      </c>
      <c r="AD831" s="8" t="str">
        <f t="shared" si="260"/>
        <v/>
      </c>
      <c r="AE831" s="8" t="str">
        <f t="shared" si="256"/>
        <v/>
      </c>
      <c r="AF831" s="5">
        <f t="shared" si="257"/>
        <v>1980</v>
      </c>
      <c r="AG831" s="46">
        <v>828</v>
      </c>
      <c r="AH831" s="47" t="str">
        <f t="shared" si="247"/>
        <v/>
      </c>
      <c r="AI831" s="48" t="str">
        <f t="shared" si="248"/>
        <v/>
      </c>
      <c r="AK831" s="22" t="e">
        <f>TRIM(#REF!)</f>
        <v>#REF!</v>
      </c>
      <c r="AL831" s="23" t="e">
        <f>IF(#REF!=0,"",#REF!)</f>
        <v>#REF!</v>
      </c>
      <c r="AM831" s="19" t="e">
        <f>IF(#REF!=0,"",#REF!)</f>
        <v>#REF!</v>
      </c>
      <c r="AN831" s="23" t="e">
        <f>IF($AK831="","",#REF!)</f>
        <v>#REF!</v>
      </c>
      <c r="AO831" s="23" t="e">
        <f t="shared" si="258"/>
        <v>#REF!</v>
      </c>
      <c r="AP831" s="19" t="e">
        <f>IF(#REF!=0,"",#REF!)</f>
        <v>#REF!</v>
      </c>
      <c r="AQ831" s="19" t="e">
        <f>IF(#REF!=0,"",#REF!)</f>
        <v>#REF!</v>
      </c>
      <c r="AR831" s="19" t="e">
        <f>IF(#REF!=0,"",#REF!)</f>
        <v>#REF!</v>
      </c>
      <c r="AS831" s="19" t="e">
        <f>#REF!</f>
        <v>#REF!</v>
      </c>
    </row>
    <row r="832" spans="4:45" ht="19.5" thickTop="1" thickBot="1" x14ac:dyDescent="0.25">
      <c r="D832" s="1" t="str">
        <f t="shared" si="261"/>
        <v/>
      </c>
      <c r="E832" s="1" t="str">
        <f t="shared" si="262"/>
        <v/>
      </c>
      <c r="K832" s="19" t="str">
        <f t="shared" si="249"/>
        <v/>
      </c>
      <c r="L832" s="19">
        <f t="shared" si="259"/>
        <v>10000</v>
      </c>
      <c r="M832" s="22" t="str">
        <f>TRIM(Data!$N829)</f>
        <v>Dixie Knight</v>
      </c>
      <c r="N832" s="22" t="str">
        <f>TRIM(Data!$A829)</f>
        <v>Dixie Knight</v>
      </c>
      <c r="O832" s="23">
        <f>IF(Data!$B829=0,"",Data!$B829)</f>
        <v>1955</v>
      </c>
      <c r="P832" s="19" t="str">
        <f>IF(Data!$C829=0,"",Data!$C829)</f>
        <v>1</v>
      </c>
      <c r="Q832" s="23" t="str">
        <f>IF($M832="","",Data!$E829)</f>
        <v>M</v>
      </c>
      <c r="R832" s="23" t="str">
        <f t="shared" si="250"/>
        <v>M</v>
      </c>
      <c r="S832" s="23" t="str">
        <f t="shared" si="251"/>
        <v>M</v>
      </c>
      <c r="T832" s="19" t="str">
        <f>IF(Data!$F829=0,"",Data!$F829)</f>
        <v/>
      </c>
      <c r="U832" s="19" t="str">
        <f>IF(Data!$G829=0,"",Data!$G829)</f>
        <v/>
      </c>
      <c r="V832" s="19" t="str">
        <f>IF(Data!$D829=0,"",Data!$D829)</f>
        <v/>
      </c>
      <c r="W832" s="19" t="str">
        <f>Data!$H829</f>
        <v>Japonica</v>
      </c>
      <c r="Y832" s="41" t="e">
        <f t="shared" si="246"/>
        <v>#REF!</v>
      </c>
      <c r="Z832" s="8">
        <f t="shared" si="252"/>
        <v>10000</v>
      </c>
      <c r="AA832" s="8" t="str">
        <f t="shared" si="253"/>
        <v>Dixie Knight</v>
      </c>
      <c r="AB832" s="8" t="str">
        <f t="shared" si="254"/>
        <v>M</v>
      </c>
      <c r="AC832" s="8" t="str">
        <f t="shared" si="255"/>
        <v/>
      </c>
      <c r="AD832" s="8" t="str">
        <f t="shared" si="260"/>
        <v/>
      </c>
      <c r="AE832" s="8" t="str">
        <f t="shared" si="256"/>
        <v/>
      </c>
      <c r="AF832" s="5">
        <f t="shared" si="257"/>
        <v>1955</v>
      </c>
      <c r="AG832" s="46">
        <v>829</v>
      </c>
      <c r="AH832" s="47" t="str">
        <f t="shared" si="247"/>
        <v/>
      </c>
      <c r="AI832" s="48" t="str">
        <f t="shared" si="248"/>
        <v/>
      </c>
      <c r="AK832" s="22" t="e">
        <f>TRIM(#REF!)</f>
        <v>#REF!</v>
      </c>
      <c r="AL832" s="23" t="e">
        <f>IF(#REF!=0,"",#REF!)</f>
        <v>#REF!</v>
      </c>
      <c r="AM832" s="19" t="e">
        <f>IF(#REF!=0,"",#REF!)</f>
        <v>#REF!</v>
      </c>
      <c r="AN832" s="23" t="e">
        <f>IF($AK832="","",#REF!)</f>
        <v>#REF!</v>
      </c>
      <c r="AO832" s="23" t="e">
        <f t="shared" si="258"/>
        <v>#REF!</v>
      </c>
      <c r="AP832" s="19" t="e">
        <f>IF(#REF!=0,"",#REF!)</f>
        <v>#REF!</v>
      </c>
      <c r="AQ832" s="19" t="e">
        <f>IF(#REF!=0,"",#REF!)</f>
        <v>#REF!</v>
      </c>
      <c r="AR832" s="19" t="e">
        <f>IF(#REF!=0,"",#REF!)</f>
        <v>#REF!</v>
      </c>
      <c r="AS832" s="19" t="e">
        <f>#REF!</f>
        <v>#REF!</v>
      </c>
    </row>
    <row r="833" spans="4:45" ht="19.5" thickTop="1" thickBot="1" x14ac:dyDescent="0.25">
      <c r="D833" s="1" t="str">
        <f t="shared" si="261"/>
        <v/>
      </c>
      <c r="E833" s="1" t="str">
        <f t="shared" si="262"/>
        <v/>
      </c>
      <c r="K833" s="19" t="str">
        <f t="shared" si="249"/>
        <v/>
      </c>
      <c r="L833" s="19">
        <f t="shared" si="259"/>
        <v>10000</v>
      </c>
      <c r="M833" s="22" t="str">
        <f>TRIM(Data!$N830)</f>
        <v>Dixie Knight Supreme</v>
      </c>
      <c r="N833" s="22" t="str">
        <f>TRIM(Data!$A830)</f>
        <v>Dixie Knight Supreme</v>
      </c>
      <c r="O833" s="23">
        <f>IF(Data!$B830=0,"",Data!$B830)</f>
        <v>1961</v>
      </c>
      <c r="P833" s="19" t="str">
        <f>IF(Data!$C830=0,"",Data!$C830)</f>
        <v>1</v>
      </c>
      <c r="Q833" s="23" t="str">
        <f>IF($M833="","",Data!$E830)</f>
        <v>M</v>
      </c>
      <c r="R833" s="23" t="str">
        <f t="shared" si="250"/>
        <v>M</v>
      </c>
      <c r="S833" s="23" t="str">
        <f t="shared" si="251"/>
        <v>M</v>
      </c>
      <c r="T833" s="19" t="str">
        <f>IF(Data!$F830=0,"",Data!$F830)</f>
        <v/>
      </c>
      <c r="U833" s="19" t="str">
        <f>IF(Data!$G830=0,"",Data!$G830)</f>
        <v/>
      </c>
      <c r="V833" s="19" t="str">
        <f>IF(Data!$D830=0,"",Data!$D830)</f>
        <v/>
      </c>
      <c r="W833" s="19" t="str">
        <f>Data!$H830</f>
        <v>Japonica</v>
      </c>
      <c r="Y833" s="41" t="e">
        <f t="shared" si="246"/>
        <v>#REF!</v>
      </c>
      <c r="Z833" s="8">
        <f t="shared" si="252"/>
        <v>10000</v>
      </c>
      <c r="AA833" s="8" t="str">
        <f t="shared" si="253"/>
        <v>Dixie Knight Supreme</v>
      </c>
      <c r="AB833" s="8" t="str">
        <f t="shared" si="254"/>
        <v>M</v>
      </c>
      <c r="AC833" s="8" t="str">
        <f t="shared" si="255"/>
        <v/>
      </c>
      <c r="AD833" s="8" t="str">
        <f t="shared" si="260"/>
        <v/>
      </c>
      <c r="AE833" s="8" t="str">
        <f t="shared" si="256"/>
        <v/>
      </c>
      <c r="AF833" s="5">
        <f t="shared" si="257"/>
        <v>1961</v>
      </c>
      <c r="AG833" s="46">
        <v>830</v>
      </c>
      <c r="AH833" s="47" t="str">
        <f t="shared" si="247"/>
        <v/>
      </c>
      <c r="AI833" s="48" t="str">
        <f t="shared" si="248"/>
        <v/>
      </c>
      <c r="AK833" s="22" t="e">
        <f>TRIM(#REF!)</f>
        <v>#REF!</v>
      </c>
      <c r="AL833" s="23" t="e">
        <f>IF(#REF!=0,"",#REF!)</f>
        <v>#REF!</v>
      </c>
      <c r="AM833" s="19" t="e">
        <f>IF(#REF!=0,"",#REF!)</f>
        <v>#REF!</v>
      </c>
      <c r="AN833" s="23" t="e">
        <f>IF($AK833="","",#REF!)</f>
        <v>#REF!</v>
      </c>
      <c r="AO833" s="23" t="e">
        <f t="shared" si="258"/>
        <v>#REF!</v>
      </c>
      <c r="AP833" s="19" t="e">
        <f>IF(#REF!=0,"",#REF!)</f>
        <v>#REF!</v>
      </c>
      <c r="AQ833" s="19" t="e">
        <f>IF(#REF!=0,"",#REF!)</f>
        <v>#REF!</v>
      </c>
      <c r="AR833" s="19" t="e">
        <f>IF(#REF!=0,"",#REF!)</f>
        <v>#REF!</v>
      </c>
      <c r="AS833" s="19" t="e">
        <f>#REF!</f>
        <v>#REF!</v>
      </c>
    </row>
    <row r="834" spans="4:45" ht="19.5" thickTop="1" thickBot="1" x14ac:dyDescent="0.25">
      <c r="D834" s="1" t="str">
        <f t="shared" si="261"/>
        <v/>
      </c>
      <c r="E834" s="1" t="str">
        <f t="shared" si="262"/>
        <v/>
      </c>
      <c r="K834" s="19" t="str">
        <f t="shared" si="249"/>
        <v/>
      </c>
      <c r="L834" s="19">
        <f t="shared" si="259"/>
        <v>10000</v>
      </c>
      <c r="M834" s="22" t="str">
        <f>TRIM(Data!$N831)</f>
        <v>Dixierama</v>
      </c>
      <c r="N834" s="22" t="str">
        <f>TRIM(Data!$A831)</f>
        <v>Dixierama</v>
      </c>
      <c r="O834" s="23">
        <f>IF(Data!$B831=0,"",Data!$B831)</f>
        <v>1960</v>
      </c>
      <c r="P834" s="19" t="str">
        <f>IF(Data!$C831=0,"",Data!$C831)</f>
        <v/>
      </c>
      <c r="Q834" s="23" t="str">
        <f>IF($M834="","",Data!$E831)</f>
        <v>L</v>
      </c>
      <c r="R834" s="23" t="str">
        <f t="shared" si="250"/>
        <v>L</v>
      </c>
      <c r="S834" s="23" t="str">
        <f t="shared" si="251"/>
        <v>L</v>
      </c>
      <c r="T834" s="19" t="str">
        <f>IF(Data!$F831=0,"",Data!$F831)</f>
        <v/>
      </c>
      <c r="U834" s="19" t="str">
        <f>IF(Data!$G831=0,"",Data!$G831)</f>
        <v/>
      </c>
      <c r="V834" s="19" t="str">
        <f>IF(Data!$D831=0,"",Data!$D831)</f>
        <v/>
      </c>
      <c r="W834" s="19" t="str">
        <f>Data!$H831</f>
        <v>Japonica</v>
      </c>
      <c r="Y834" s="41" t="e">
        <f t="shared" si="246"/>
        <v>#REF!</v>
      </c>
      <c r="Z834" s="8">
        <f t="shared" si="252"/>
        <v>10000</v>
      </c>
      <c r="AA834" s="8" t="str">
        <f t="shared" si="253"/>
        <v>Dixierama</v>
      </c>
      <c r="AB834" s="8" t="str">
        <f t="shared" si="254"/>
        <v>L</v>
      </c>
      <c r="AC834" s="8" t="str">
        <f t="shared" si="255"/>
        <v/>
      </c>
      <c r="AD834" s="8" t="str">
        <f t="shared" si="260"/>
        <v/>
      </c>
      <c r="AE834" s="8" t="str">
        <f t="shared" si="256"/>
        <v/>
      </c>
      <c r="AF834" s="5">
        <f t="shared" si="257"/>
        <v>1960</v>
      </c>
      <c r="AG834" s="46">
        <v>831</v>
      </c>
      <c r="AH834" s="47" t="str">
        <f t="shared" si="247"/>
        <v/>
      </c>
      <c r="AI834" s="48" t="str">
        <f t="shared" si="248"/>
        <v/>
      </c>
      <c r="AK834" s="22" t="e">
        <f>TRIM(#REF!)</f>
        <v>#REF!</v>
      </c>
      <c r="AL834" s="23" t="e">
        <f>IF(#REF!=0,"",#REF!)</f>
        <v>#REF!</v>
      </c>
      <c r="AM834" s="19" t="e">
        <f>IF(#REF!=0,"",#REF!)</f>
        <v>#REF!</v>
      </c>
      <c r="AN834" s="23" t="e">
        <f>IF($AK834="","",#REF!)</f>
        <v>#REF!</v>
      </c>
      <c r="AO834" s="23" t="e">
        <f t="shared" si="258"/>
        <v>#REF!</v>
      </c>
      <c r="AP834" s="19" t="e">
        <f>IF(#REF!=0,"",#REF!)</f>
        <v>#REF!</v>
      </c>
      <c r="AQ834" s="19" t="e">
        <f>IF(#REF!=0,"",#REF!)</f>
        <v>#REF!</v>
      </c>
      <c r="AR834" s="19" t="e">
        <f>IF(#REF!=0,"",#REF!)</f>
        <v>#REF!</v>
      </c>
      <c r="AS834" s="19" t="e">
        <f>#REF!</f>
        <v>#REF!</v>
      </c>
    </row>
    <row r="835" spans="4:45" ht="19.5" thickTop="1" thickBot="1" x14ac:dyDescent="0.25">
      <c r="D835" s="1" t="str">
        <f t="shared" si="261"/>
        <v/>
      </c>
      <c r="E835" s="1" t="str">
        <f t="shared" si="262"/>
        <v/>
      </c>
      <c r="K835" s="19" t="str">
        <f t="shared" si="249"/>
        <v/>
      </c>
      <c r="L835" s="19">
        <f t="shared" si="259"/>
        <v>10000</v>
      </c>
      <c r="M835" s="22" t="str">
        <f>TRIM(Data!$N832)</f>
        <v>Dobro</v>
      </c>
      <c r="N835" s="22" t="str">
        <f>TRIM(Data!$A832)</f>
        <v>Dobro (R)</v>
      </c>
      <c r="O835" s="23">
        <f>IF(Data!$B832=0,"",Data!$B832)</f>
        <v>1992</v>
      </c>
      <c r="P835" s="19" t="str">
        <f>IF(Data!$C832=0,"",Data!$C832)</f>
        <v>1</v>
      </c>
      <c r="Q835" s="23" t="str">
        <f>IF($M835="","",Data!$E832)</f>
        <v>VL</v>
      </c>
      <c r="R835" s="23" t="str">
        <f t="shared" si="250"/>
        <v>VL</v>
      </c>
      <c r="S835" s="23" t="str">
        <f t="shared" si="251"/>
        <v>VL</v>
      </c>
      <c r="T835" s="19" t="str">
        <f>IF(Data!$F832=0,"",Data!$F832)</f>
        <v/>
      </c>
      <c r="U835" s="19" t="str">
        <f>IF(Data!$G832=0,"",Data!$G832)</f>
        <v/>
      </c>
      <c r="V835" s="19" t="str">
        <f>IF(Data!$D832=0,"",Data!$D832)</f>
        <v/>
      </c>
      <c r="W835" s="19" t="str">
        <f>Data!$H832</f>
        <v>Reticulata</v>
      </c>
      <c r="Y835" s="41" t="e">
        <f t="shared" si="246"/>
        <v>#REF!</v>
      </c>
      <c r="Z835" s="8">
        <f t="shared" si="252"/>
        <v>10000</v>
      </c>
      <c r="AA835" s="8" t="str">
        <f t="shared" si="253"/>
        <v>Dobro</v>
      </c>
      <c r="AB835" s="8" t="str">
        <f t="shared" si="254"/>
        <v>VL</v>
      </c>
      <c r="AC835" s="8" t="str">
        <f t="shared" si="255"/>
        <v/>
      </c>
      <c r="AD835" s="8" t="str">
        <f t="shared" si="260"/>
        <v/>
      </c>
      <c r="AE835" s="8" t="str">
        <f t="shared" si="256"/>
        <v/>
      </c>
      <c r="AF835" s="5">
        <f t="shared" si="257"/>
        <v>1992</v>
      </c>
      <c r="AG835" s="46">
        <v>832</v>
      </c>
      <c r="AH835" s="47" t="str">
        <f t="shared" si="247"/>
        <v/>
      </c>
      <c r="AI835" s="48" t="str">
        <f t="shared" si="248"/>
        <v/>
      </c>
      <c r="AK835" s="22" t="e">
        <f>TRIM(#REF!)</f>
        <v>#REF!</v>
      </c>
      <c r="AL835" s="23" t="e">
        <f>IF(#REF!=0,"",#REF!)</f>
        <v>#REF!</v>
      </c>
      <c r="AM835" s="19" t="e">
        <f>IF(#REF!=0,"",#REF!)</f>
        <v>#REF!</v>
      </c>
      <c r="AN835" s="23" t="e">
        <f>IF($AK835="","",#REF!)</f>
        <v>#REF!</v>
      </c>
      <c r="AO835" s="23" t="e">
        <f t="shared" si="258"/>
        <v>#REF!</v>
      </c>
      <c r="AP835" s="19" t="e">
        <f>IF(#REF!=0,"",#REF!)</f>
        <v>#REF!</v>
      </c>
      <c r="AQ835" s="19" t="e">
        <f>IF(#REF!=0,"",#REF!)</f>
        <v>#REF!</v>
      </c>
      <c r="AR835" s="19" t="e">
        <f>IF(#REF!=0,"",#REF!)</f>
        <v>#REF!</v>
      </c>
      <c r="AS835" s="19" t="e">
        <f>#REF!</f>
        <v>#REF!</v>
      </c>
    </row>
    <row r="836" spans="4:45" ht="19.5" thickTop="1" thickBot="1" x14ac:dyDescent="0.25">
      <c r="D836" s="1" t="str">
        <f t="shared" si="261"/>
        <v/>
      </c>
      <c r="E836" s="1" t="str">
        <f t="shared" si="262"/>
        <v/>
      </c>
      <c r="K836" s="19" t="str">
        <f t="shared" si="249"/>
        <v/>
      </c>
      <c r="L836" s="19">
        <f t="shared" si="259"/>
        <v>10000</v>
      </c>
      <c r="M836" s="22" t="str">
        <f>TRIM(Data!$N833)</f>
        <v>Doc Glausier</v>
      </c>
      <c r="N836" s="22" t="str">
        <f>TRIM(Data!$A833)</f>
        <v>Doc Glausier</v>
      </c>
      <c r="O836" s="23">
        <f>IF(Data!$B833=0,"",Data!$B833)</f>
        <v>1970</v>
      </c>
      <c r="P836" s="19" t="str">
        <f>IF(Data!$C833=0,"",Data!$C833)</f>
        <v>1</v>
      </c>
      <c r="Q836" s="23" t="str">
        <f>IF($M836="","",Data!$E833)</f>
        <v>S</v>
      </c>
      <c r="R836" s="23" t="str">
        <f t="shared" si="250"/>
        <v>S</v>
      </c>
      <c r="S836" s="23" t="str">
        <f t="shared" si="251"/>
        <v>S</v>
      </c>
      <c r="T836" s="19" t="str">
        <f>IF(Data!$F833=0,"",Data!$F833)</f>
        <v/>
      </c>
      <c r="U836" s="19" t="str">
        <f>IF(Data!$G833=0,"",Data!$G833)</f>
        <v/>
      </c>
      <c r="V836" s="19" t="str">
        <f>IF(Data!$D833=0,"",Data!$D833)</f>
        <v/>
      </c>
      <c r="W836" s="19" t="str">
        <f>Data!$H833</f>
        <v>Japonica</v>
      </c>
      <c r="Y836" s="41" t="e">
        <f t="shared" ref="Y836:Y899" si="263">RANK(Z836,Z$4:Z$3653,1)</f>
        <v>#REF!</v>
      </c>
      <c r="Z836" s="8">
        <f t="shared" si="252"/>
        <v>10000</v>
      </c>
      <c r="AA836" s="8" t="str">
        <f t="shared" si="253"/>
        <v>Doc Glausier</v>
      </c>
      <c r="AB836" s="8" t="str">
        <f t="shared" si="254"/>
        <v>S</v>
      </c>
      <c r="AC836" s="8" t="str">
        <f t="shared" si="255"/>
        <v/>
      </c>
      <c r="AD836" s="8" t="str">
        <f t="shared" si="260"/>
        <v/>
      </c>
      <c r="AE836" s="8" t="str">
        <f t="shared" si="256"/>
        <v/>
      </c>
      <c r="AF836" s="5">
        <f t="shared" si="257"/>
        <v>1970</v>
      </c>
      <c r="AG836" s="46">
        <v>833</v>
      </c>
      <c r="AH836" s="47" t="str">
        <f t="shared" ref="AH836:AH899" si="264">IF(ISERROR(VLOOKUP($AG836,$Y$4:$AE$3653,2,FALSE)),"",VLOOKUP($AG836,$Y$4:$AE$3653,3,FALSE))</f>
        <v/>
      </c>
      <c r="AI836" s="48" t="str">
        <f t="shared" ref="AI836:AI899" si="265">IF(ISERROR(VLOOKUP($AG836,$Y$4:$AE$3653,2,FALSE)),"",VLOOKUP($AG836,$Y$4:$AF$3653,8,FALSE))</f>
        <v/>
      </c>
      <c r="AK836" s="22" t="e">
        <f>TRIM(#REF!)</f>
        <v>#REF!</v>
      </c>
      <c r="AL836" s="23" t="e">
        <f>IF(#REF!=0,"",#REF!)</f>
        <v>#REF!</v>
      </c>
      <c r="AM836" s="19" t="e">
        <f>IF(#REF!=0,"",#REF!)</f>
        <v>#REF!</v>
      </c>
      <c r="AN836" s="23" t="e">
        <f>IF($AK836="","",#REF!)</f>
        <v>#REF!</v>
      </c>
      <c r="AO836" s="23" t="e">
        <f t="shared" si="258"/>
        <v>#REF!</v>
      </c>
      <c r="AP836" s="19" t="e">
        <f>IF(#REF!=0,"",#REF!)</f>
        <v>#REF!</v>
      </c>
      <c r="AQ836" s="19" t="e">
        <f>IF(#REF!=0,"",#REF!)</f>
        <v>#REF!</v>
      </c>
      <c r="AR836" s="19" t="e">
        <f>IF(#REF!=0,"",#REF!)</f>
        <v>#REF!</v>
      </c>
      <c r="AS836" s="19" t="e">
        <f>#REF!</f>
        <v>#REF!</v>
      </c>
    </row>
    <row r="837" spans="4:45" ht="19.5" thickTop="1" thickBot="1" x14ac:dyDescent="0.25">
      <c r="D837" s="1" t="str">
        <f t="shared" si="261"/>
        <v/>
      </c>
      <c r="E837" s="1" t="str">
        <f t="shared" si="262"/>
        <v/>
      </c>
      <c r="K837" s="19" t="str">
        <f t="shared" ref="K837:K900" si="266">IF(L837=10000,"",RANK(L837,$L$4:$L$3653,1))</f>
        <v/>
      </c>
      <c r="L837" s="19">
        <f t="shared" si="259"/>
        <v>10000</v>
      </c>
      <c r="M837" s="22" t="str">
        <f>TRIM(Data!$N834)</f>
        <v>Dody's Delight</v>
      </c>
      <c r="N837" s="22" t="str">
        <f>TRIM(Data!$A834)</f>
        <v>Dody's Delight</v>
      </c>
      <c r="O837" s="23">
        <f>IF(Data!$B834=0,"",Data!$B834)</f>
        <v>2004</v>
      </c>
      <c r="P837" s="19" t="str">
        <f>IF(Data!$C834=0,"",Data!$C834)</f>
        <v>1</v>
      </c>
      <c r="Q837" s="23" t="str">
        <f>IF($M837="","",Data!$E834)</f>
        <v>VL</v>
      </c>
      <c r="R837" s="23" t="str">
        <f t="shared" ref="R837:R900" si="267">IF($M837="","",IF($Q837="Min","Min",IF($Q837="Min-S",IF($J$1=1,"S","Min"),IF(OR($Q837="S",$Q837="S-M"),"S",IF(OR($Q837="M",$Q837="M-L"),"M",IF(OR($Q837="L",$Q837="L-VL"),"L",IF($Q837="VL","VL")))))))</f>
        <v>VL</v>
      </c>
      <c r="S837" s="23" t="str">
        <f t="shared" ref="S837:S900" si="268">IF($J$1=1,$R837,$Q837)</f>
        <v>VL</v>
      </c>
      <c r="T837" s="19" t="str">
        <f>IF(Data!$F834=0,"",Data!$F834)</f>
        <v/>
      </c>
      <c r="U837" s="19" t="str">
        <f>IF(Data!$G834=0,"",Data!$G834)</f>
        <v/>
      </c>
      <c r="V837" s="19" t="str">
        <f>IF(Data!$D834=0,"",Data!$D834)</f>
        <v/>
      </c>
      <c r="W837" s="19" t="str">
        <f>Data!$H834</f>
        <v>Japonica</v>
      </c>
      <c r="Y837" s="41" t="e">
        <f t="shared" si="263"/>
        <v>#REF!</v>
      </c>
      <c r="Z837" s="8">
        <f t="shared" ref="Z837:Z900" si="269">IF($V837="ANTIQUE",IF($W837="Japonica",ROW(),10000),10000)</f>
        <v>10000</v>
      </c>
      <c r="AA837" s="8" t="str">
        <f t="shared" ref="AA837:AA900" si="270">$M837</f>
        <v>Dody's Delight</v>
      </c>
      <c r="AB837" s="8" t="str">
        <f t="shared" ref="AB837:AB900" si="271">$R837</f>
        <v>VL</v>
      </c>
      <c r="AC837" s="8" t="str">
        <f t="shared" ref="AC837:AC900" si="272">$T837</f>
        <v/>
      </c>
      <c r="AD837" s="8" t="str">
        <f t="shared" si="260"/>
        <v/>
      </c>
      <c r="AE837" s="8" t="str">
        <f t="shared" ref="AE837:AE900" si="273">$V837</f>
        <v/>
      </c>
      <c r="AF837" s="5">
        <f t="shared" ref="AF837:AF900" si="274">$O837</f>
        <v>2004</v>
      </c>
      <c r="AG837" s="46">
        <v>834</v>
      </c>
      <c r="AH837" s="47" t="str">
        <f t="shared" si="264"/>
        <v/>
      </c>
      <c r="AI837" s="48" t="str">
        <f t="shared" si="265"/>
        <v/>
      </c>
      <c r="AK837" s="22" t="e">
        <f>TRIM(#REF!)</f>
        <v>#REF!</v>
      </c>
      <c r="AL837" s="23" t="e">
        <f>IF(#REF!=0,"",#REF!)</f>
        <v>#REF!</v>
      </c>
      <c r="AM837" s="19" t="e">
        <f>IF(#REF!=0,"",#REF!)</f>
        <v>#REF!</v>
      </c>
      <c r="AN837" s="23" t="e">
        <f>IF($AK837="","",#REF!)</f>
        <v>#REF!</v>
      </c>
      <c r="AO837" s="23" t="e">
        <f t="shared" ref="AO837:AO900" si="275">IF($AK837="","",IF($AN837="Min","Min",IF($AN837="Min-S",IF($J$1=1,"S","Min"),IF(OR($AN837="S",$AN837="S-M"),"S",IF(OR($AN837="M",$AN837="M-L"),"M",IF(OR($AN837="L",$AN837="L-VL"),"L",IF($AN837="VL","VL")))))))</f>
        <v>#REF!</v>
      </c>
      <c r="AP837" s="19" t="e">
        <f>IF(#REF!=0,"",#REF!)</f>
        <v>#REF!</v>
      </c>
      <c r="AQ837" s="19" t="e">
        <f>IF(#REF!=0,"",#REF!)</f>
        <v>#REF!</v>
      </c>
      <c r="AR837" s="19" t="e">
        <f>IF(#REF!=0,"",#REF!)</f>
        <v>#REF!</v>
      </c>
      <c r="AS837" s="19" t="e">
        <f>#REF!</f>
        <v>#REF!</v>
      </c>
    </row>
    <row r="838" spans="4:45" ht="19.5" thickTop="1" thickBot="1" x14ac:dyDescent="0.25">
      <c r="D838" s="1" t="str">
        <f t="shared" si="261"/>
        <v/>
      </c>
      <c r="E838" s="1" t="str">
        <f t="shared" si="262"/>
        <v/>
      </c>
      <c r="K838" s="19" t="str">
        <f t="shared" si="266"/>
        <v/>
      </c>
      <c r="L838" s="19">
        <f t="shared" si="259"/>
        <v>10000</v>
      </c>
      <c r="M838" s="22" t="str">
        <f>TRIM(Data!$N835)</f>
        <v>Dolly Bowen</v>
      </c>
      <c r="N838" s="22" t="str">
        <f>TRIM(Data!$A835)</f>
        <v>Dolly Bowen (Moss Point Red)</v>
      </c>
      <c r="O838" s="23">
        <f>IF(Data!$B835=0,"",Data!$B835)</f>
        <v>1959</v>
      </c>
      <c r="P838" s="19" t="str">
        <f>IF(Data!$C835=0,"",Data!$C835)</f>
        <v>1</v>
      </c>
      <c r="Q838" s="23" t="str">
        <f>IF($M838="","",Data!$E835)</f>
        <v>L</v>
      </c>
      <c r="R838" s="23" t="str">
        <f t="shared" si="267"/>
        <v>L</v>
      </c>
      <c r="S838" s="23" t="str">
        <f t="shared" si="268"/>
        <v>L</v>
      </c>
      <c r="T838" s="19" t="str">
        <f>IF(Data!$F835=0,"",Data!$F835)</f>
        <v/>
      </c>
      <c r="U838" s="19" t="str">
        <f>IF(Data!$G835=0,"",Data!$G835)</f>
        <v/>
      </c>
      <c r="V838" s="19" t="str">
        <f>IF(Data!$D835=0,"",Data!$D835)</f>
        <v/>
      </c>
      <c r="W838" s="19" t="str">
        <f>Data!$H835</f>
        <v>Japonica</v>
      </c>
      <c r="Y838" s="41" t="e">
        <f t="shared" si="263"/>
        <v>#REF!</v>
      </c>
      <c r="Z838" s="8">
        <f t="shared" si="269"/>
        <v>10000</v>
      </c>
      <c r="AA838" s="8" t="str">
        <f t="shared" si="270"/>
        <v>Dolly Bowen</v>
      </c>
      <c r="AB838" s="8" t="str">
        <f t="shared" si="271"/>
        <v>L</v>
      </c>
      <c r="AC838" s="8" t="str">
        <f t="shared" si="272"/>
        <v/>
      </c>
      <c r="AD838" s="8" t="str">
        <f t="shared" si="260"/>
        <v/>
      </c>
      <c r="AE838" s="8" t="str">
        <f t="shared" si="273"/>
        <v/>
      </c>
      <c r="AF838" s="5">
        <f t="shared" si="274"/>
        <v>1959</v>
      </c>
      <c r="AG838" s="46">
        <v>835</v>
      </c>
      <c r="AH838" s="47" t="str">
        <f t="shared" si="264"/>
        <v/>
      </c>
      <c r="AI838" s="48" t="str">
        <f t="shared" si="265"/>
        <v/>
      </c>
      <c r="AK838" s="22" t="e">
        <f>TRIM(#REF!)</f>
        <v>#REF!</v>
      </c>
      <c r="AL838" s="23" t="e">
        <f>IF(#REF!=0,"",#REF!)</f>
        <v>#REF!</v>
      </c>
      <c r="AM838" s="19" t="e">
        <f>IF(#REF!=0,"",#REF!)</f>
        <v>#REF!</v>
      </c>
      <c r="AN838" s="23" t="e">
        <f>IF($AK838="","",#REF!)</f>
        <v>#REF!</v>
      </c>
      <c r="AO838" s="23" t="e">
        <f t="shared" si="275"/>
        <v>#REF!</v>
      </c>
      <c r="AP838" s="19" t="e">
        <f>IF(#REF!=0,"",#REF!)</f>
        <v>#REF!</v>
      </c>
      <c r="AQ838" s="19" t="e">
        <f>IF(#REF!=0,"",#REF!)</f>
        <v>#REF!</v>
      </c>
      <c r="AR838" s="19" t="e">
        <f>IF(#REF!=0,"",#REF!)</f>
        <v>#REF!</v>
      </c>
      <c r="AS838" s="19" t="e">
        <f>#REF!</f>
        <v>#REF!</v>
      </c>
    </row>
    <row r="839" spans="4:45" ht="19.5" thickTop="1" thickBot="1" x14ac:dyDescent="0.25">
      <c r="D839" s="1" t="str">
        <f t="shared" si="261"/>
        <v/>
      </c>
      <c r="E839" s="1" t="str">
        <f t="shared" si="262"/>
        <v/>
      </c>
      <c r="K839" s="19" t="str">
        <f t="shared" si="266"/>
        <v/>
      </c>
      <c r="L839" s="19">
        <f t="shared" si="259"/>
        <v>10000</v>
      </c>
      <c r="M839" s="22" t="str">
        <f>TRIM(Data!$N836)</f>
        <v>Dolly Dyer</v>
      </c>
      <c r="N839" s="22" t="str">
        <f>TRIM(Data!$A836)</f>
        <v>Dolly Dyer</v>
      </c>
      <c r="O839" s="23">
        <f>IF(Data!$B836=0,"",Data!$B836)</f>
        <v>1973</v>
      </c>
      <c r="P839" s="19" t="str">
        <f>IF(Data!$C836=0,"",Data!$C836)</f>
        <v/>
      </c>
      <c r="Q839" s="23" t="str">
        <f>IF($M839="","",Data!$E836)</f>
        <v>Min</v>
      </c>
      <c r="R839" s="23" t="str">
        <f t="shared" si="267"/>
        <v>Min</v>
      </c>
      <c r="S839" s="23" t="str">
        <f t="shared" si="268"/>
        <v>Min</v>
      </c>
      <c r="T839" s="19" t="str">
        <f>IF(Data!$F836=0,"",Data!$F836)</f>
        <v/>
      </c>
      <c r="U839" s="19" t="str">
        <f>IF(Data!$G836=0,"",Data!$G836)</f>
        <v/>
      </c>
      <c r="V839" s="19" t="str">
        <f>IF(Data!$D836=0,"",Data!$D836)</f>
        <v/>
      </c>
      <c r="W839" s="19" t="str">
        <f>Data!$H836</f>
        <v>Japonica</v>
      </c>
      <c r="Y839" s="41" t="e">
        <f t="shared" si="263"/>
        <v>#REF!</v>
      </c>
      <c r="Z839" s="8">
        <f t="shared" si="269"/>
        <v>10000</v>
      </c>
      <c r="AA839" s="8" t="str">
        <f t="shared" si="270"/>
        <v>Dolly Dyer</v>
      </c>
      <c r="AB839" s="8" t="str">
        <f t="shared" si="271"/>
        <v>Min</v>
      </c>
      <c r="AC839" s="8" t="str">
        <f t="shared" si="272"/>
        <v/>
      </c>
      <c r="AD839" s="8" t="str">
        <f t="shared" si="260"/>
        <v/>
      </c>
      <c r="AE839" s="8" t="str">
        <f t="shared" si="273"/>
        <v/>
      </c>
      <c r="AF839" s="5">
        <f t="shared" si="274"/>
        <v>1973</v>
      </c>
      <c r="AG839" s="46">
        <v>836</v>
      </c>
      <c r="AH839" s="47" t="str">
        <f t="shared" si="264"/>
        <v/>
      </c>
      <c r="AI839" s="48" t="str">
        <f t="shared" si="265"/>
        <v/>
      </c>
      <c r="AK839" s="22" t="e">
        <f>TRIM(#REF!)</f>
        <v>#REF!</v>
      </c>
      <c r="AL839" s="23" t="e">
        <f>IF(#REF!=0,"",#REF!)</f>
        <v>#REF!</v>
      </c>
      <c r="AM839" s="19" t="e">
        <f>IF(#REF!=0,"",#REF!)</f>
        <v>#REF!</v>
      </c>
      <c r="AN839" s="23" t="e">
        <f>IF($AK839="","",#REF!)</f>
        <v>#REF!</v>
      </c>
      <c r="AO839" s="23" t="e">
        <f t="shared" si="275"/>
        <v>#REF!</v>
      </c>
      <c r="AP839" s="19" t="e">
        <f>IF(#REF!=0,"",#REF!)</f>
        <v>#REF!</v>
      </c>
      <c r="AQ839" s="19" t="e">
        <f>IF(#REF!=0,"",#REF!)</f>
        <v>#REF!</v>
      </c>
      <c r="AR839" s="19" t="e">
        <f>IF(#REF!=0,"",#REF!)</f>
        <v>#REF!</v>
      </c>
      <c r="AS839" s="19" t="e">
        <f>#REF!</f>
        <v>#REF!</v>
      </c>
    </row>
    <row r="840" spans="4:45" ht="19.5" thickTop="1" thickBot="1" x14ac:dyDescent="0.25">
      <c r="D840" s="1" t="str">
        <f t="shared" si="261"/>
        <v/>
      </c>
      <c r="E840" s="1" t="str">
        <f t="shared" si="262"/>
        <v/>
      </c>
      <c r="K840" s="19" t="str">
        <f t="shared" si="266"/>
        <v/>
      </c>
      <c r="L840" s="19">
        <f t="shared" si="259"/>
        <v>10000</v>
      </c>
      <c r="M840" s="22" t="str">
        <f>TRIM(Data!$N837)</f>
        <v>Dolly Parler</v>
      </c>
      <c r="N840" s="22" t="str">
        <f>TRIM(Data!$A837)</f>
        <v>Dolly Parler</v>
      </c>
      <c r="O840" s="23">
        <f>IF(Data!$B837=0,"",Data!$B837)</f>
        <v>1977</v>
      </c>
      <c r="P840" s="19" t="str">
        <f>IF(Data!$C837=0,"",Data!$C837)</f>
        <v>1</v>
      </c>
      <c r="Q840" s="23" t="str">
        <f>IF($M840="","",Data!$E837)</f>
        <v>L</v>
      </c>
      <c r="R840" s="23" t="str">
        <f t="shared" si="267"/>
        <v>L</v>
      </c>
      <c r="S840" s="23" t="str">
        <f t="shared" si="268"/>
        <v>L</v>
      </c>
      <c r="T840" s="19" t="str">
        <f>IF(Data!$F837=0,"",Data!$F837)</f>
        <v/>
      </c>
      <c r="U840" s="19" t="str">
        <f>IF(Data!$G837=0,"",Data!$G837)</f>
        <v/>
      </c>
      <c r="V840" s="19" t="str">
        <f>IF(Data!$D837=0,"",Data!$D837)</f>
        <v/>
      </c>
      <c r="W840" s="19" t="str">
        <f>Data!$H837</f>
        <v>Japonica</v>
      </c>
      <c r="Y840" s="41" t="e">
        <f t="shared" si="263"/>
        <v>#REF!</v>
      </c>
      <c r="Z840" s="8">
        <f t="shared" si="269"/>
        <v>10000</v>
      </c>
      <c r="AA840" s="8" t="str">
        <f t="shared" si="270"/>
        <v>Dolly Parler</v>
      </c>
      <c r="AB840" s="8" t="str">
        <f t="shared" si="271"/>
        <v>L</v>
      </c>
      <c r="AC840" s="8" t="str">
        <f t="shared" si="272"/>
        <v/>
      </c>
      <c r="AD840" s="8" t="str">
        <f t="shared" si="260"/>
        <v/>
      </c>
      <c r="AE840" s="8" t="str">
        <f t="shared" si="273"/>
        <v/>
      </c>
      <c r="AF840" s="5">
        <f t="shared" si="274"/>
        <v>1977</v>
      </c>
      <c r="AG840" s="46">
        <v>837</v>
      </c>
      <c r="AH840" s="47" t="str">
        <f t="shared" si="264"/>
        <v/>
      </c>
      <c r="AI840" s="48" t="str">
        <f t="shared" si="265"/>
        <v/>
      </c>
      <c r="AK840" s="22" t="e">
        <f>TRIM(#REF!)</f>
        <v>#REF!</v>
      </c>
      <c r="AL840" s="23" t="e">
        <f>IF(#REF!=0,"",#REF!)</f>
        <v>#REF!</v>
      </c>
      <c r="AM840" s="19" t="e">
        <f>IF(#REF!=0,"",#REF!)</f>
        <v>#REF!</v>
      </c>
      <c r="AN840" s="23" t="e">
        <f>IF($AK840="","",#REF!)</f>
        <v>#REF!</v>
      </c>
      <c r="AO840" s="23" t="e">
        <f t="shared" si="275"/>
        <v>#REF!</v>
      </c>
      <c r="AP840" s="19" t="e">
        <f>IF(#REF!=0,"",#REF!)</f>
        <v>#REF!</v>
      </c>
      <c r="AQ840" s="19" t="e">
        <f>IF(#REF!=0,"",#REF!)</f>
        <v>#REF!</v>
      </c>
      <c r="AR840" s="19" t="e">
        <f>IF(#REF!=0,"",#REF!)</f>
        <v>#REF!</v>
      </c>
      <c r="AS840" s="19" t="e">
        <f>#REF!</f>
        <v>#REF!</v>
      </c>
    </row>
    <row r="841" spans="4:45" ht="19.5" thickTop="1" thickBot="1" x14ac:dyDescent="0.25">
      <c r="D841" s="1" t="str">
        <f t="shared" si="261"/>
        <v/>
      </c>
      <c r="E841" s="1" t="str">
        <f t="shared" si="262"/>
        <v/>
      </c>
      <c r="K841" s="19" t="str">
        <f t="shared" si="266"/>
        <v/>
      </c>
      <c r="L841" s="19">
        <f t="shared" si="259"/>
        <v>10000</v>
      </c>
      <c r="M841" s="22" t="str">
        <f>TRIM(Data!$N838)</f>
        <v>Dolores Hope</v>
      </c>
      <c r="N841" s="22" t="str">
        <f>TRIM(Data!$A838)</f>
        <v>Dolores Hope (R)</v>
      </c>
      <c r="O841" s="23">
        <f>IF(Data!$B838=0,"",Data!$B838)</f>
        <v>1971</v>
      </c>
      <c r="P841" s="19" t="str">
        <f>IF(Data!$C838=0,"",Data!$C838)</f>
        <v>1</v>
      </c>
      <c r="Q841" s="23" t="str">
        <f>IF($M841="","",Data!$E838)</f>
        <v>VL</v>
      </c>
      <c r="R841" s="23" t="str">
        <f t="shared" si="267"/>
        <v>VL</v>
      </c>
      <c r="S841" s="23" t="str">
        <f t="shared" si="268"/>
        <v>VL</v>
      </c>
      <c r="T841" s="19" t="str">
        <f>IF(Data!$F838=0,"",Data!$F838)</f>
        <v/>
      </c>
      <c r="U841" s="19" t="str">
        <f>IF(Data!$G838=0,"",Data!$G838)</f>
        <v/>
      </c>
      <c r="V841" s="19" t="str">
        <f>IF(Data!$D838=0,"",Data!$D838)</f>
        <v/>
      </c>
      <c r="W841" s="19" t="str">
        <f>Data!$H838</f>
        <v>Reticulata</v>
      </c>
      <c r="Y841" s="41" t="e">
        <f t="shared" si="263"/>
        <v>#REF!</v>
      </c>
      <c r="Z841" s="8">
        <f t="shared" si="269"/>
        <v>10000</v>
      </c>
      <c r="AA841" s="8" t="str">
        <f t="shared" si="270"/>
        <v>Dolores Hope</v>
      </c>
      <c r="AB841" s="8" t="str">
        <f t="shared" si="271"/>
        <v>VL</v>
      </c>
      <c r="AC841" s="8" t="str">
        <f t="shared" si="272"/>
        <v/>
      </c>
      <c r="AD841" s="8" t="str">
        <f t="shared" si="260"/>
        <v/>
      </c>
      <c r="AE841" s="8" t="str">
        <f t="shared" si="273"/>
        <v/>
      </c>
      <c r="AF841" s="5">
        <f t="shared" si="274"/>
        <v>1971</v>
      </c>
      <c r="AG841" s="46">
        <v>838</v>
      </c>
      <c r="AH841" s="47" t="str">
        <f t="shared" si="264"/>
        <v/>
      </c>
      <c r="AI841" s="48" t="str">
        <f t="shared" si="265"/>
        <v/>
      </c>
      <c r="AK841" s="22" t="e">
        <f>TRIM(#REF!)</f>
        <v>#REF!</v>
      </c>
      <c r="AL841" s="23" t="e">
        <f>IF(#REF!=0,"",#REF!)</f>
        <v>#REF!</v>
      </c>
      <c r="AM841" s="19" t="e">
        <f>IF(#REF!=0,"",#REF!)</f>
        <v>#REF!</v>
      </c>
      <c r="AN841" s="23" t="e">
        <f>IF($AK841="","",#REF!)</f>
        <v>#REF!</v>
      </c>
      <c r="AO841" s="23" t="e">
        <f t="shared" si="275"/>
        <v>#REF!</v>
      </c>
      <c r="AP841" s="19" t="e">
        <f>IF(#REF!=0,"",#REF!)</f>
        <v>#REF!</v>
      </c>
      <c r="AQ841" s="19" t="e">
        <f>IF(#REF!=0,"",#REF!)</f>
        <v>#REF!</v>
      </c>
      <c r="AR841" s="19" t="e">
        <f>IF(#REF!=0,"",#REF!)</f>
        <v>#REF!</v>
      </c>
      <c r="AS841" s="19" t="e">
        <f>#REF!</f>
        <v>#REF!</v>
      </c>
    </row>
    <row r="842" spans="4:45" ht="19.5" thickTop="1" thickBot="1" x14ac:dyDescent="0.25">
      <c r="D842" s="1" t="str">
        <f t="shared" si="261"/>
        <v/>
      </c>
      <c r="E842" s="1" t="str">
        <f t="shared" si="262"/>
        <v/>
      </c>
      <c r="K842" s="19" t="str">
        <f t="shared" si="266"/>
        <v/>
      </c>
      <c r="L842" s="19">
        <f t="shared" si="259"/>
        <v>10000</v>
      </c>
      <c r="M842" s="22" t="str">
        <f>TRIM(Data!$N839)</f>
        <v>Dominic DiTomasso</v>
      </c>
      <c r="N842" s="22" t="str">
        <f>TRIM(Data!$A839)</f>
        <v>Dominic DiTomasso</v>
      </c>
      <c r="O842" s="23">
        <f>IF(Data!$B839=0,"",Data!$B839)</f>
        <v>2005</v>
      </c>
      <c r="P842" s="19" t="str">
        <f>IF(Data!$C839=0,"",Data!$C839)</f>
        <v>1</v>
      </c>
      <c r="Q842" s="23" t="str">
        <f>IF($M842="","",Data!$E839)</f>
        <v>M-L</v>
      </c>
      <c r="R842" s="23" t="str">
        <f t="shared" si="267"/>
        <v>M</v>
      </c>
      <c r="S842" s="23" t="str">
        <f t="shared" si="268"/>
        <v>M</v>
      </c>
      <c r="T842" s="19" t="str">
        <f>IF(Data!$F839=0,"",Data!$F839)</f>
        <v/>
      </c>
      <c r="U842" s="19" t="str">
        <f>IF(Data!$G839=0,"",Data!$G839)</f>
        <v/>
      </c>
      <c r="V842" s="19" t="str">
        <f>IF(Data!$D839=0,"",Data!$D839)</f>
        <v/>
      </c>
      <c r="W842" s="19" t="str">
        <f>Data!$H839</f>
        <v>Japonica</v>
      </c>
      <c r="Y842" s="41" t="e">
        <f t="shared" si="263"/>
        <v>#REF!</v>
      </c>
      <c r="Z842" s="8">
        <f t="shared" si="269"/>
        <v>10000</v>
      </c>
      <c r="AA842" s="8" t="str">
        <f t="shared" si="270"/>
        <v>Dominic DiTomasso</v>
      </c>
      <c r="AB842" s="8" t="str">
        <f t="shared" si="271"/>
        <v>M</v>
      </c>
      <c r="AC842" s="8" t="str">
        <f t="shared" si="272"/>
        <v/>
      </c>
      <c r="AD842" s="8" t="str">
        <f t="shared" si="260"/>
        <v/>
      </c>
      <c r="AE842" s="8" t="str">
        <f t="shared" si="273"/>
        <v/>
      </c>
      <c r="AF842" s="5">
        <f t="shared" si="274"/>
        <v>2005</v>
      </c>
      <c r="AG842" s="46">
        <v>839</v>
      </c>
      <c r="AH842" s="47" t="str">
        <f t="shared" si="264"/>
        <v/>
      </c>
      <c r="AI842" s="48" t="str">
        <f t="shared" si="265"/>
        <v/>
      </c>
      <c r="AK842" s="22" t="e">
        <f>TRIM(#REF!)</f>
        <v>#REF!</v>
      </c>
      <c r="AL842" s="23" t="e">
        <f>IF(#REF!=0,"",#REF!)</f>
        <v>#REF!</v>
      </c>
      <c r="AM842" s="19" t="e">
        <f>IF(#REF!=0,"",#REF!)</f>
        <v>#REF!</v>
      </c>
      <c r="AN842" s="23" t="e">
        <f>IF($AK842="","",#REF!)</f>
        <v>#REF!</v>
      </c>
      <c r="AO842" s="23" t="e">
        <f t="shared" si="275"/>
        <v>#REF!</v>
      </c>
      <c r="AP842" s="19" t="e">
        <f>IF(#REF!=0,"",#REF!)</f>
        <v>#REF!</v>
      </c>
      <c r="AQ842" s="19" t="e">
        <f>IF(#REF!=0,"",#REF!)</f>
        <v>#REF!</v>
      </c>
      <c r="AR842" s="19" t="e">
        <f>IF(#REF!=0,"",#REF!)</f>
        <v>#REF!</v>
      </c>
      <c r="AS842" s="19" t="e">
        <f>#REF!</f>
        <v>#REF!</v>
      </c>
    </row>
    <row r="843" spans="4:45" ht="19.5" thickTop="1" thickBot="1" x14ac:dyDescent="0.25">
      <c r="D843" s="1" t="str">
        <f t="shared" si="261"/>
        <v/>
      </c>
      <c r="E843" s="1" t="str">
        <f t="shared" si="262"/>
        <v/>
      </c>
      <c r="K843" s="19" t="str">
        <f t="shared" si="266"/>
        <v/>
      </c>
      <c r="L843" s="19">
        <f t="shared" si="259"/>
        <v>10000</v>
      </c>
      <c r="M843" s="22" t="str">
        <f>TRIM(Data!$N840)</f>
        <v>Domoto's Petite</v>
      </c>
      <c r="N843" s="22" t="str">
        <f>TRIM(Data!$A840)</f>
        <v>Domoto's Petite</v>
      </c>
      <c r="O843" s="23">
        <f>IF(Data!$B840=0,"",Data!$B840)</f>
        <v>1997</v>
      </c>
      <c r="P843" s="19" t="str">
        <f>IF(Data!$C840=0,"",Data!$C840)</f>
        <v>1</v>
      </c>
      <c r="Q843" s="23" t="str">
        <f>IF($M843="","",Data!$E840)</f>
        <v>Min</v>
      </c>
      <c r="R843" s="23" t="str">
        <f t="shared" si="267"/>
        <v>Min</v>
      </c>
      <c r="S843" s="23" t="str">
        <f t="shared" si="268"/>
        <v>Min</v>
      </c>
      <c r="T843" s="19" t="str">
        <f>IF(Data!$F840=0,"",Data!$F840)</f>
        <v/>
      </c>
      <c r="U843" s="19" t="str">
        <f>IF(Data!$G840=0,"",Data!$G840)</f>
        <v/>
      </c>
      <c r="V843" s="19" t="str">
        <f>IF(Data!$D840=0,"",Data!$D840)</f>
        <v/>
      </c>
      <c r="W843" s="19" t="str">
        <f>Data!$H840</f>
        <v>Japonica</v>
      </c>
      <c r="Y843" s="41" t="e">
        <f t="shared" si="263"/>
        <v>#REF!</v>
      </c>
      <c r="Z843" s="8">
        <f t="shared" si="269"/>
        <v>10000</v>
      </c>
      <c r="AA843" s="8" t="str">
        <f t="shared" si="270"/>
        <v>Domoto's Petite</v>
      </c>
      <c r="AB843" s="8" t="str">
        <f t="shared" si="271"/>
        <v>Min</v>
      </c>
      <c r="AC843" s="8" t="str">
        <f t="shared" si="272"/>
        <v/>
      </c>
      <c r="AD843" s="8" t="str">
        <f t="shared" si="260"/>
        <v/>
      </c>
      <c r="AE843" s="8" t="str">
        <f t="shared" si="273"/>
        <v/>
      </c>
      <c r="AF843" s="5">
        <f t="shared" si="274"/>
        <v>1997</v>
      </c>
      <c r="AG843" s="46">
        <v>840</v>
      </c>
      <c r="AH843" s="47" t="str">
        <f t="shared" si="264"/>
        <v/>
      </c>
      <c r="AI843" s="48" t="str">
        <f t="shared" si="265"/>
        <v/>
      </c>
      <c r="AK843" s="22" t="e">
        <f>TRIM(#REF!)</f>
        <v>#REF!</v>
      </c>
      <c r="AL843" s="23" t="e">
        <f>IF(#REF!=0,"",#REF!)</f>
        <v>#REF!</v>
      </c>
      <c r="AM843" s="19" t="e">
        <f>IF(#REF!=0,"",#REF!)</f>
        <v>#REF!</v>
      </c>
      <c r="AN843" s="23" t="e">
        <f>IF($AK843="","",#REF!)</f>
        <v>#REF!</v>
      </c>
      <c r="AO843" s="23" t="e">
        <f t="shared" si="275"/>
        <v>#REF!</v>
      </c>
      <c r="AP843" s="19" t="e">
        <f>IF(#REF!=0,"",#REF!)</f>
        <v>#REF!</v>
      </c>
      <c r="AQ843" s="19" t="e">
        <f>IF(#REF!=0,"",#REF!)</f>
        <v>#REF!</v>
      </c>
      <c r="AR843" s="19" t="e">
        <f>IF(#REF!=0,"",#REF!)</f>
        <v>#REF!</v>
      </c>
      <c r="AS843" s="19" t="e">
        <f>#REF!</f>
        <v>#REF!</v>
      </c>
    </row>
    <row r="844" spans="4:45" ht="19.5" thickTop="1" thickBot="1" x14ac:dyDescent="0.25">
      <c r="D844" s="1" t="str">
        <f t="shared" si="261"/>
        <v/>
      </c>
      <c r="E844" s="1" t="str">
        <f t="shared" si="262"/>
        <v/>
      </c>
      <c r="K844" s="19" t="str">
        <f t="shared" si="266"/>
        <v/>
      </c>
      <c r="L844" s="19">
        <f t="shared" si="259"/>
        <v>10000</v>
      </c>
      <c r="M844" s="22" t="str">
        <f>TRIM(Data!$N841)</f>
        <v>Don Bergamini</v>
      </c>
      <c r="N844" s="22" t="str">
        <f>TRIM(Data!$A841)</f>
        <v>Don Bergamini (R)</v>
      </c>
      <c r="O844" s="23">
        <f>IF(Data!$B841=0,"",Data!$B841)</f>
        <v>2020</v>
      </c>
      <c r="P844" s="19" t="str">
        <f>IF(Data!$C841=0,"",Data!$C841)</f>
        <v>1</v>
      </c>
      <c r="Q844" s="23" t="str">
        <f>IF($M844="","",Data!$E841)</f>
        <v>M-L</v>
      </c>
      <c r="R844" s="23" t="str">
        <f t="shared" si="267"/>
        <v>M</v>
      </c>
      <c r="S844" s="23" t="str">
        <f t="shared" si="268"/>
        <v>M</v>
      </c>
      <c r="T844" s="19" t="str">
        <f>IF(Data!$F841=0,"",Data!$F841)</f>
        <v/>
      </c>
      <c r="U844" s="19" t="str">
        <f>IF(Data!$G841=0,"",Data!$G841)</f>
        <v/>
      </c>
      <c r="V844" s="19" t="str">
        <f>IF(Data!$D841=0,"",Data!$D841)</f>
        <v/>
      </c>
      <c r="W844" s="19" t="str">
        <f>Data!$H841</f>
        <v>Reticulata</v>
      </c>
      <c r="Y844" s="41" t="e">
        <f t="shared" si="263"/>
        <v>#REF!</v>
      </c>
      <c r="Z844" s="8">
        <f t="shared" si="269"/>
        <v>10000</v>
      </c>
      <c r="AA844" s="8" t="str">
        <f t="shared" si="270"/>
        <v>Don Bergamini</v>
      </c>
      <c r="AB844" s="8" t="str">
        <f t="shared" si="271"/>
        <v>M</v>
      </c>
      <c r="AC844" s="8" t="str">
        <f t="shared" si="272"/>
        <v/>
      </c>
      <c r="AD844" s="8" t="str">
        <f t="shared" si="260"/>
        <v/>
      </c>
      <c r="AE844" s="8" t="str">
        <f t="shared" si="273"/>
        <v/>
      </c>
      <c r="AF844" s="5">
        <f t="shared" si="274"/>
        <v>2020</v>
      </c>
      <c r="AG844" s="46">
        <v>841</v>
      </c>
      <c r="AH844" s="47" t="str">
        <f t="shared" si="264"/>
        <v/>
      </c>
      <c r="AI844" s="48" t="str">
        <f t="shared" si="265"/>
        <v/>
      </c>
      <c r="AK844" s="22" t="e">
        <f>TRIM(#REF!)</f>
        <v>#REF!</v>
      </c>
      <c r="AL844" s="23" t="e">
        <f>IF(#REF!=0,"",#REF!)</f>
        <v>#REF!</v>
      </c>
      <c r="AM844" s="19" t="e">
        <f>IF(#REF!=0,"",#REF!)</f>
        <v>#REF!</v>
      </c>
      <c r="AN844" s="23" t="e">
        <f>IF($AK844="","",#REF!)</f>
        <v>#REF!</v>
      </c>
      <c r="AO844" s="23" t="e">
        <f t="shared" si="275"/>
        <v>#REF!</v>
      </c>
      <c r="AP844" s="19" t="e">
        <f>IF(#REF!=0,"",#REF!)</f>
        <v>#REF!</v>
      </c>
      <c r="AQ844" s="19" t="e">
        <f>IF(#REF!=0,"",#REF!)</f>
        <v>#REF!</v>
      </c>
      <c r="AR844" s="19" t="e">
        <f>IF(#REF!=0,"",#REF!)</f>
        <v>#REF!</v>
      </c>
      <c r="AS844" s="19" t="e">
        <f>#REF!</f>
        <v>#REF!</v>
      </c>
    </row>
    <row r="845" spans="4:45" ht="19.5" thickTop="1" thickBot="1" x14ac:dyDescent="0.25">
      <c r="D845" s="1" t="str">
        <f t="shared" si="261"/>
        <v/>
      </c>
      <c r="E845" s="1" t="str">
        <f t="shared" si="262"/>
        <v/>
      </c>
      <c r="K845" s="19" t="str">
        <f t="shared" si="266"/>
        <v/>
      </c>
      <c r="L845" s="19">
        <f t="shared" si="259"/>
        <v>10000</v>
      </c>
      <c r="M845" s="22" t="str">
        <f>TRIM(Data!$N842)</f>
        <v>Don Estes</v>
      </c>
      <c r="N845" s="22" t="str">
        <f>TRIM(Data!$A842)</f>
        <v>Don Estes (H)</v>
      </c>
      <c r="O845" s="23">
        <f>IF(Data!$B842=0,"",Data!$B842)</f>
        <v>2018</v>
      </c>
      <c r="P845" s="19" t="str">
        <f>IF(Data!$C842=0,"",Data!$C842)</f>
        <v>1</v>
      </c>
      <c r="Q845" s="23" t="str">
        <f>IF($M845="","",Data!$E842)</f>
        <v>M</v>
      </c>
      <c r="R845" s="23" t="str">
        <f t="shared" si="267"/>
        <v>M</v>
      </c>
      <c r="S845" s="23" t="str">
        <f t="shared" si="268"/>
        <v>M</v>
      </c>
      <c r="T845" s="19" t="str">
        <f>IF(Data!$F842=0,"",Data!$F842)</f>
        <v/>
      </c>
      <c r="U845" s="19" t="str">
        <f>IF(Data!$G842=0,"",Data!$G842)</f>
        <v>FD</v>
      </c>
      <c r="V845" s="19" t="str">
        <f>IF(Data!$D842=0,"",Data!$D842)</f>
        <v/>
      </c>
      <c r="W845" s="19" t="str">
        <f>Data!$H842</f>
        <v>NRH</v>
      </c>
      <c r="Y845" s="41" t="e">
        <f t="shared" si="263"/>
        <v>#REF!</v>
      </c>
      <c r="Z845" s="8">
        <f t="shared" si="269"/>
        <v>10000</v>
      </c>
      <c r="AA845" s="8" t="str">
        <f t="shared" si="270"/>
        <v>Don Estes</v>
      </c>
      <c r="AB845" s="8" t="str">
        <f t="shared" si="271"/>
        <v>M</v>
      </c>
      <c r="AC845" s="8" t="str">
        <f t="shared" si="272"/>
        <v/>
      </c>
      <c r="AD845" s="8" t="str">
        <f t="shared" si="260"/>
        <v>FD</v>
      </c>
      <c r="AE845" s="8" t="str">
        <f t="shared" si="273"/>
        <v/>
      </c>
      <c r="AF845" s="5">
        <f t="shared" si="274"/>
        <v>2018</v>
      </c>
      <c r="AG845" s="46">
        <v>842</v>
      </c>
      <c r="AH845" s="47" t="str">
        <f t="shared" si="264"/>
        <v/>
      </c>
      <c r="AI845" s="48" t="str">
        <f t="shared" si="265"/>
        <v/>
      </c>
      <c r="AK845" s="22" t="e">
        <f>TRIM(#REF!)</f>
        <v>#REF!</v>
      </c>
      <c r="AL845" s="23" t="e">
        <f>IF(#REF!=0,"",#REF!)</f>
        <v>#REF!</v>
      </c>
      <c r="AM845" s="19" t="e">
        <f>IF(#REF!=0,"",#REF!)</f>
        <v>#REF!</v>
      </c>
      <c r="AN845" s="23" t="e">
        <f>IF($AK845="","",#REF!)</f>
        <v>#REF!</v>
      </c>
      <c r="AO845" s="23" t="e">
        <f t="shared" si="275"/>
        <v>#REF!</v>
      </c>
      <c r="AP845" s="19" t="e">
        <f>IF(#REF!=0,"",#REF!)</f>
        <v>#REF!</v>
      </c>
      <c r="AQ845" s="19" t="e">
        <f>IF(#REF!=0,"",#REF!)</f>
        <v>#REF!</v>
      </c>
      <c r="AR845" s="19" t="e">
        <f>IF(#REF!=0,"",#REF!)</f>
        <v>#REF!</v>
      </c>
      <c r="AS845" s="19" t="e">
        <f>#REF!</f>
        <v>#REF!</v>
      </c>
    </row>
    <row r="846" spans="4:45" ht="19.5" thickTop="1" thickBot="1" x14ac:dyDescent="0.25">
      <c r="D846" s="1" t="str">
        <f t="shared" si="261"/>
        <v/>
      </c>
      <c r="E846" s="1" t="str">
        <f t="shared" si="262"/>
        <v/>
      </c>
      <c r="K846" s="19" t="str">
        <f t="shared" si="266"/>
        <v/>
      </c>
      <c r="L846" s="19">
        <f t="shared" si="259"/>
        <v>10000</v>
      </c>
      <c r="M846" s="22" t="str">
        <f>TRIM(Data!$N843)</f>
        <v>Dona Herzillia de Frietas Magalhaes</v>
      </c>
      <c r="N846" s="22" t="str">
        <f>TRIM(Data!$A843)</f>
        <v>Dona Herzillia de Frietas Magalhaes</v>
      </c>
      <c r="O846" s="23">
        <f>IF(Data!$B843=0,"",Data!$B843)</f>
        <v>1946</v>
      </c>
      <c r="P846" s="19" t="str">
        <f>IF(Data!$C843=0,"",Data!$C843)</f>
        <v/>
      </c>
      <c r="Q846" s="23" t="str">
        <f>IF($M846="","",Data!$E843)</f>
        <v>M</v>
      </c>
      <c r="R846" s="23" t="str">
        <f t="shared" si="267"/>
        <v>M</v>
      </c>
      <c r="S846" s="23" t="str">
        <f t="shared" si="268"/>
        <v>M</v>
      </c>
      <c r="T846" s="19" t="str">
        <f>IF(Data!$F843=0,"",Data!$F843)</f>
        <v/>
      </c>
      <c r="U846" s="19" t="str">
        <f>IF(Data!$G843=0,"",Data!$G843)</f>
        <v/>
      </c>
      <c r="V846" s="19" t="str">
        <f>IF(Data!$D843=0,"",Data!$D843)</f>
        <v/>
      </c>
      <c r="W846" s="19" t="str">
        <f>Data!$H843</f>
        <v>Japonica</v>
      </c>
      <c r="Y846" s="41" t="e">
        <f t="shared" si="263"/>
        <v>#REF!</v>
      </c>
      <c r="Z846" s="8">
        <f t="shared" si="269"/>
        <v>10000</v>
      </c>
      <c r="AA846" s="8" t="str">
        <f t="shared" si="270"/>
        <v>Dona Herzillia de Frietas Magalhaes</v>
      </c>
      <c r="AB846" s="8" t="str">
        <f t="shared" si="271"/>
        <v>M</v>
      </c>
      <c r="AC846" s="8" t="str">
        <f t="shared" si="272"/>
        <v/>
      </c>
      <c r="AD846" s="8" t="str">
        <f t="shared" si="260"/>
        <v/>
      </c>
      <c r="AE846" s="8" t="str">
        <f t="shared" si="273"/>
        <v/>
      </c>
      <c r="AF846" s="5">
        <f t="shared" si="274"/>
        <v>1946</v>
      </c>
      <c r="AG846" s="46">
        <v>843</v>
      </c>
      <c r="AH846" s="47" t="str">
        <f t="shared" si="264"/>
        <v/>
      </c>
      <c r="AI846" s="48" t="str">
        <f t="shared" si="265"/>
        <v/>
      </c>
      <c r="AK846" s="22" t="e">
        <f>TRIM(#REF!)</f>
        <v>#REF!</v>
      </c>
      <c r="AL846" s="23" t="e">
        <f>IF(#REF!=0,"",#REF!)</f>
        <v>#REF!</v>
      </c>
      <c r="AM846" s="19" t="e">
        <f>IF(#REF!=0,"",#REF!)</f>
        <v>#REF!</v>
      </c>
      <c r="AN846" s="23" t="e">
        <f>IF($AK846="","",#REF!)</f>
        <v>#REF!</v>
      </c>
      <c r="AO846" s="23" t="e">
        <f t="shared" si="275"/>
        <v>#REF!</v>
      </c>
      <c r="AP846" s="19" t="e">
        <f>IF(#REF!=0,"",#REF!)</f>
        <v>#REF!</v>
      </c>
      <c r="AQ846" s="19" t="e">
        <f>IF(#REF!=0,"",#REF!)</f>
        <v>#REF!</v>
      </c>
      <c r="AR846" s="19" t="e">
        <f>IF(#REF!=0,"",#REF!)</f>
        <v>#REF!</v>
      </c>
      <c r="AS846" s="19" t="e">
        <f>#REF!</f>
        <v>#REF!</v>
      </c>
    </row>
    <row r="847" spans="4:45" ht="19.5" thickTop="1" thickBot="1" x14ac:dyDescent="0.25">
      <c r="D847" s="1" t="str">
        <f t="shared" si="261"/>
        <v/>
      </c>
      <c r="E847" s="1" t="str">
        <f t="shared" si="262"/>
        <v/>
      </c>
      <c r="K847" s="19" t="str">
        <f t="shared" si="266"/>
        <v/>
      </c>
      <c r="L847" s="19">
        <f t="shared" si="259"/>
        <v>10000</v>
      </c>
      <c r="M847" s="22" t="str">
        <f>TRIM(Data!$N844)</f>
        <v>Donation</v>
      </c>
      <c r="N847" s="22" t="str">
        <f>TRIM(Data!$A844)</f>
        <v>Donation (H)</v>
      </c>
      <c r="O847" s="23">
        <f>IF(Data!$B844=0,"",Data!$B844)</f>
        <v>1941</v>
      </c>
      <c r="P847" s="19" t="str">
        <f>IF(Data!$C844=0,"",Data!$C844)</f>
        <v>1</v>
      </c>
      <c r="Q847" s="23" t="str">
        <f>IF($M847="","",Data!$E844)</f>
        <v>M-L</v>
      </c>
      <c r="R847" s="23" t="str">
        <f t="shared" si="267"/>
        <v>M</v>
      </c>
      <c r="S847" s="23" t="str">
        <f t="shared" si="268"/>
        <v>M</v>
      </c>
      <c r="T847" s="19" t="str">
        <f>IF(Data!$F844=0,"",Data!$F844)</f>
        <v/>
      </c>
      <c r="U847" s="19" t="str">
        <f>IF(Data!$G844=0,"",Data!$G844)</f>
        <v/>
      </c>
      <c r="V847" s="19" t="str">
        <f>IF(Data!$D844=0,"",Data!$D844)</f>
        <v/>
      </c>
      <c r="W847" s="19" t="str">
        <f>Data!$H844</f>
        <v>NRH</v>
      </c>
      <c r="Y847" s="41" t="e">
        <f t="shared" si="263"/>
        <v>#REF!</v>
      </c>
      <c r="Z847" s="8">
        <f t="shared" si="269"/>
        <v>10000</v>
      </c>
      <c r="AA847" s="8" t="str">
        <f t="shared" si="270"/>
        <v>Donation</v>
      </c>
      <c r="AB847" s="8" t="str">
        <f t="shared" si="271"/>
        <v>M</v>
      </c>
      <c r="AC847" s="8" t="str">
        <f t="shared" si="272"/>
        <v/>
      </c>
      <c r="AD847" s="8" t="str">
        <f t="shared" si="260"/>
        <v/>
      </c>
      <c r="AE847" s="8" t="str">
        <f t="shared" si="273"/>
        <v/>
      </c>
      <c r="AF847" s="5">
        <f t="shared" si="274"/>
        <v>1941</v>
      </c>
      <c r="AG847" s="46">
        <v>844</v>
      </c>
      <c r="AH847" s="47" t="str">
        <f t="shared" si="264"/>
        <v/>
      </c>
      <c r="AI847" s="48" t="str">
        <f t="shared" si="265"/>
        <v/>
      </c>
      <c r="AK847" s="22" t="e">
        <f>TRIM(#REF!)</f>
        <v>#REF!</v>
      </c>
      <c r="AL847" s="23" t="e">
        <f>IF(#REF!=0,"",#REF!)</f>
        <v>#REF!</v>
      </c>
      <c r="AM847" s="19" t="e">
        <f>IF(#REF!=0,"",#REF!)</f>
        <v>#REF!</v>
      </c>
      <c r="AN847" s="23" t="e">
        <f>IF($AK847="","",#REF!)</f>
        <v>#REF!</v>
      </c>
      <c r="AO847" s="23" t="e">
        <f t="shared" si="275"/>
        <v>#REF!</v>
      </c>
      <c r="AP847" s="19" t="e">
        <f>IF(#REF!=0,"",#REF!)</f>
        <v>#REF!</v>
      </c>
      <c r="AQ847" s="19" t="e">
        <f>IF(#REF!=0,"",#REF!)</f>
        <v>#REF!</v>
      </c>
      <c r="AR847" s="19" t="e">
        <f>IF(#REF!=0,"",#REF!)</f>
        <v>#REF!</v>
      </c>
      <c r="AS847" s="19" t="e">
        <f>#REF!</f>
        <v>#REF!</v>
      </c>
    </row>
    <row r="848" spans="4:45" ht="19.5" thickTop="1" thickBot="1" x14ac:dyDescent="0.25">
      <c r="D848" s="1" t="str">
        <f t="shared" si="261"/>
        <v/>
      </c>
      <c r="E848" s="1" t="str">
        <f t="shared" si="262"/>
        <v/>
      </c>
      <c r="K848" s="19" t="str">
        <f t="shared" si="266"/>
        <v/>
      </c>
      <c r="L848" s="19">
        <f t="shared" si="259"/>
        <v>10000</v>
      </c>
      <c r="M848" s="22" t="str">
        <f>TRIM(Data!$N845)</f>
        <v>Donckelarii</v>
      </c>
      <c r="N848" s="22" t="str">
        <f>TRIM(Data!$A845)</f>
        <v>Donckelarii</v>
      </c>
      <c r="O848" s="23">
        <f>IF(Data!$B845=0,"",Data!$B845)</f>
        <v>1834</v>
      </c>
      <c r="P848" s="19" t="str">
        <f>IF(Data!$C845=0,"",Data!$C845)</f>
        <v>1</v>
      </c>
      <c r="Q848" s="23" t="str">
        <f>IF($M848="","",Data!$E845)</f>
        <v>M-L</v>
      </c>
      <c r="R848" s="23" t="str">
        <f t="shared" si="267"/>
        <v>M</v>
      </c>
      <c r="S848" s="23" t="str">
        <f t="shared" si="268"/>
        <v>M</v>
      </c>
      <c r="T848" s="19" t="str">
        <f>IF(Data!$F845=0,"",Data!$F845)</f>
        <v/>
      </c>
      <c r="U848" s="19" t="str">
        <f>IF(Data!$G845=0,"",Data!$G845)</f>
        <v/>
      </c>
      <c r="V848" s="19" t="str">
        <f>IF(Data!$D845=0,"",Data!$D845)</f>
        <v>ANTIQUE</v>
      </c>
      <c r="W848" s="19" t="str">
        <f>Data!$H845</f>
        <v>Japonica</v>
      </c>
      <c r="Y848" s="41" t="e">
        <f t="shared" si="263"/>
        <v>#REF!</v>
      </c>
      <c r="Z848" s="8">
        <f t="shared" si="269"/>
        <v>848</v>
      </c>
      <c r="AA848" s="8" t="str">
        <f t="shared" si="270"/>
        <v>Donckelarii</v>
      </c>
      <c r="AB848" s="8" t="str">
        <f t="shared" si="271"/>
        <v>M</v>
      </c>
      <c r="AC848" s="8" t="str">
        <f t="shared" si="272"/>
        <v/>
      </c>
      <c r="AD848" s="8" t="str">
        <f t="shared" si="260"/>
        <v/>
      </c>
      <c r="AE848" s="8" t="str">
        <f t="shared" si="273"/>
        <v>ANTIQUE</v>
      </c>
      <c r="AF848" s="5">
        <f t="shared" si="274"/>
        <v>1834</v>
      </c>
      <c r="AG848" s="46">
        <v>845</v>
      </c>
      <c r="AH848" s="47" t="str">
        <f t="shared" si="264"/>
        <v/>
      </c>
      <c r="AI848" s="48" t="str">
        <f t="shared" si="265"/>
        <v/>
      </c>
      <c r="AK848" s="22" t="e">
        <f>TRIM(#REF!)</f>
        <v>#REF!</v>
      </c>
      <c r="AL848" s="23" t="e">
        <f>IF(#REF!=0,"",#REF!)</f>
        <v>#REF!</v>
      </c>
      <c r="AM848" s="19" t="e">
        <f>IF(#REF!=0,"",#REF!)</f>
        <v>#REF!</v>
      </c>
      <c r="AN848" s="23" t="e">
        <f>IF($AK848="","",#REF!)</f>
        <v>#REF!</v>
      </c>
      <c r="AO848" s="23" t="e">
        <f t="shared" si="275"/>
        <v>#REF!</v>
      </c>
      <c r="AP848" s="19" t="e">
        <f>IF(#REF!=0,"",#REF!)</f>
        <v>#REF!</v>
      </c>
      <c r="AQ848" s="19" t="e">
        <f>IF(#REF!=0,"",#REF!)</f>
        <v>#REF!</v>
      </c>
      <c r="AR848" s="19" t="e">
        <f>IF(#REF!=0,"",#REF!)</f>
        <v>#REF!</v>
      </c>
      <c r="AS848" s="19" t="e">
        <f>#REF!</f>
        <v>#REF!</v>
      </c>
    </row>
    <row r="849" spans="4:45" ht="19.5" thickTop="1" thickBot="1" x14ac:dyDescent="0.25">
      <c r="D849" s="1" t="str">
        <f t="shared" si="261"/>
        <v/>
      </c>
      <c r="E849" s="1" t="str">
        <f t="shared" si="262"/>
        <v/>
      </c>
      <c r="K849" s="19" t="str">
        <f t="shared" si="266"/>
        <v/>
      </c>
      <c r="L849" s="19">
        <f t="shared" si="259"/>
        <v>10000</v>
      </c>
      <c r="M849" s="22" t="str">
        <f>TRIM(Data!$N846)</f>
        <v>Donckelarii Red (See Eugene Bolen)</v>
      </c>
      <c r="N849" s="22" t="str">
        <f>TRIM(Data!$A846)</f>
        <v>Donckelarii Red (See Eugene Bolen)</v>
      </c>
      <c r="O849" s="23">
        <f>IF(Data!$B846=0,"",Data!$B846)</f>
        <v>1945</v>
      </c>
      <c r="P849" s="19" t="str">
        <f>IF(Data!$C846=0,"",Data!$C846)</f>
        <v/>
      </c>
      <c r="Q849" s="23" t="str">
        <f>IF($M849="","",Data!$E846)</f>
        <v>L</v>
      </c>
      <c r="R849" s="23" t="str">
        <f t="shared" si="267"/>
        <v>L</v>
      </c>
      <c r="S849" s="23" t="str">
        <f t="shared" si="268"/>
        <v>L</v>
      </c>
      <c r="T849" s="19" t="str">
        <f>IF(Data!$F846=0,"",Data!$F846)</f>
        <v/>
      </c>
      <c r="U849" s="19" t="str">
        <f>IF(Data!$G846=0,"",Data!$G846)</f>
        <v/>
      </c>
      <c r="V849" s="19" t="str">
        <f>IF(Data!$D846=0,"",Data!$D846)</f>
        <v/>
      </c>
      <c r="W849" s="19" t="str">
        <f>Data!$H846</f>
        <v>Japonica</v>
      </c>
      <c r="Y849" s="41" t="e">
        <f t="shared" si="263"/>
        <v>#REF!</v>
      </c>
      <c r="Z849" s="8">
        <f t="shared" si="269"/>
        <v>10000</v>
      </c>
      <c r="AA849" s="8" t="str">
        <f t="shared" si="270"/>
        <v>Donckelarii Red (See Eugene Bolen)</v>
      </c>
      <c r="AB849" s="8" t="str">
        <f t="shared" si="271"/>
        <v>L</v>
      </c>
      <c r="AC849" s="8" t="str">
        <f t="shared" si="272"/>
        <v/>
      </c>
      <c r="AD849" s="8" t="str">
        <f t="shared" si="260"/>
        <v/>
      </c>
      <c r="AE849" s="8" t="str">
        <f t="shared" si="273"/>
        <v/>
      </c>
      <c r="AF849" s="5">
        <f t="shared" si="274"/>
        <v>1945</v>
      </c>
      <c r="AG849" s="46">
        <v>846</v>
      </c>
      <c r="AH849" s="47" t="str">
        <f t="shared" si="264"/>
        <v/>
      </c>
      <c r="AI849" s="48" t="str">
        <f t="shared" si="265"/>
        <v/>
      </c>
      <c r="AK849" s="22" t="e">
        <f>TRIM(#REF!)</f>
        <v>#REF!</v>
      </c>
      <c r="AL849" s="23" t="e">
        <f>IF(#REF!=0,"",#REF!)</f>
        <v>#REF!</v>
      </c>
      <c r="AM849" s="19" t="e">
        <f>IF(#REF!=0,"",#REF!)</f>
        <v>#REF!</v>
      </c>
      <c r="AN849" s="23" t="e">
        <f>IF($AK849="","",#REF!)</f>
        <v>#REF!</v>
      </c>
      <c r="AO849" s="23" t="e">
        <f t="shared" si="275"/>
        <v>#REF!</v>
      </c>
      <c r="AP849" s="19" t="e">
        <f>IF(#REF!=0,"",#REF!)</f>
        <v>#REF!</v>
      </c>
      <c r="AQ849" s="19" t="e">
        <f>IF(#REF!=0,"",#REF!)</f>
        <v>#REF!</v>
      </c>
      <c r="AR849" s="19" t="e">
        <f>IF(#REF!=0,"",#REF!)</f>
        <v>#REF!</v>
      </c>
      <c r="AS849" s="19" t="e">
        <f>#REF!</f>
        <v>#REF!</v>
      </c>
    </row>
    <row r="850" spans="4:45" ht="19.5" thickTop="1" thickBot="1" x14ac:dyDescent="0.25">
      <c r="D850" s="1" t="str">
        <f t="shared" si="261"/>
        <v/>
      </c>
      <c r="E850" s="1" t="str">
        <f t="shared" si="262"/>
        <v/>
      </c>
      <c r="K850" s="19" t="str">
        <f t="shared" si="266"/>
        <v/>
      </c>
      <c r="L850" s="19">
        <f t="shared" si="259"/>
        <v>10000</v>
      </c>
      <c r="M850" s="22" t="str">
        <f>TRIM(Data!$N847)</f>
        <v>Don-Mac</v>
      </c>
      <c r="N850" s="22" t="str">
        <f>TRIM(Data!$A847)</f>
        <v>Don-Mac</v>
      </c>
      <c r="O850" s="23">
        <f>IF(Data!$B847=0,"",Data!$B847)</f>
        <v>1956</v>
      </c>
      <c r="P850" s="19" t="str">
        <f>IF(Data!$C847=0,"",Data!$C847)</f>
        <v>1</v>
      </c>
      <c r="Q850" s="23" t="str">
        <f>IF($M850="","",Data!$E847)</f>
        <v>M-L</v>
      </c>
      <c r="R850" s="23" t="str">
        <f t="shared" si="267"/>
        <v>M</v>
      </c>
      <c r="S850" s="23" t="str">
        <f t="shared" si="268"/>
        <v>M</v>
      </c>
      <c r="T850" s="19" t="str">
        <f>IF(Data!$F847=0,"",Data!$F847)</f>
        <v/>
      </c>
      <c r="U850" s="19" t="str">
        <f>IF(Data!$G847=0,"",Data!$G847)</f>
        <v/>
      </c>
      <c r="V850" s="19" t="str">
        <f>IF(Data!$D847=0,"",Data!$D847)</f>
        <v/>
      </c>
      <c r="W850" s="19" t="str">
        <f>Data!$H847</f>
        <v>Japonica</v>
      </c>
      <c r="Y850" s="41" t="e">
        <f t="shared" si="263"/>
        <v>#REF!</v>
      </c>
      <c r="Z850" s="8">
        <f t="shared" si="269"/>
        <v>10000</v>
      </c>
      <c r="AA850" s="8" t="str">
        <f t="shared" si="270"/>
        <v>Don-Mac</v>
      </c>
      <c r="AB850" s="8" t="str">
        <f t="shared" si="271"/>
        <v>M</v>
      </c>
      <c r="AC850" s="8" t="str">
        <f t="shared" si="272"/>
        <v/>
      </c>
      <c r="AD850" s="8" t="str">
        <f t="shared" si="260"/>
        <v/>
      </c>
      <c r="AE850" s="8" t="str">
        <f t="shared" si="273"/>
        <v/>
      </c>
      <c r="AF850" s="5">
        <f t="shared" si="274"/>
        <v>1956</v>
      </c>
      <c r="AG850" s="46">
        <v>847</v>
      </c>
      <c r="AH850" s="47" t="str">
        <f t="shared" si="264"/>
        <v/>
      </c>
      <c r="AI850" s="48" t="str">
        <f t="shared" si="265"/>
        <v/>
      </c>
      <c r="AK850" s="22" t="e">
        <f>TRIM(#REF!)</f>
        <v>#REF!</v>
      </c>
      <c r="AL850" s="23" t="e">
        <f>IF(#REF!=0,"",#REF!)</f>
        <v>#REF!</v>
      </c>
      <c r="AM850" s="19" t="e">
        <f>IF(#REF!=0,"",#REF!)</f>
        <v>#REF!</v>
      </c>
      <c r="AN850" s="23" t="e">
        <f>IF($AK850="","",#REF!)</f>
        <v>#REF!</v>
      </c>
      <c r="AO850" s="23" t="e">
        <f t="shared" si="275"/>
        <v>#REF!</v>
      </c>
      <c r="AP850" s="19" t="e">
        <f>IF(#REF!=0,"",#REF!)</f>
        <v>#REF!</v>
      </c>
      <c r="AQ850" s="19" t="e">
        <f>IF(#REF!=0,"",#REF!)</f>
        <v>#REF!</v>
      </c>
      <c r="AR850" s="19" t="e">
        <f>IF(#REF!=0,"",#REF!)</f>
        <v>#REF!</v>
      </c>
      <c r="AS850" s="19" t="e">
        <f>#REF!</f>
        <v>#REF!</v>
      </c>
    </row>
    <row r="851" spans="4:45" ht="19.5" thickTop="1" thickBot="1" x14ac:dyDescent="0.25">
      <c r="D851" s="1" t="str">
        <f t="shared" si="261"/>
        <v/>
      </c>
      <c r="E851" s="1" t="str">
        <f t="shared" si="262"/>
        <v/>
      </c>
      <c r="K851" s="19" t="str">
        <f t="shared" si="266"/>
        <v/>
      </c>
      <c r="L851" s="19">
        <f t="shared" si="259"/>
        <v>10000</v>
      </c>
      <c r="M851" s="22" t="str">
        <f>TRIM(Data!$N848)</f>
        <v>Donna Blair</v>
      </c>
      <c r="N851" s="22" t="str">
        <f>TRIM(Data!$A848)</f>
        <v>Donna Blair (R)</v>
      </c>
      <c r="O851" s="23">
        <f>IF(Data!$B848=0,"",Data!$B848)</f>
        <v>1981</v>
      </c>
      <c r="P851" s="19" t="str">
        <f>IF(Data!$C848=0,"",Data!$C848)</f>
        <v>1</v>
      </c>
      <c r="Q851" s="23" t="str">
        <f>IF($M851="","",Data!$E848)</f>
        <v>VL</v>
      </c>
      <c r="R851" s="23" t="str">
        <f t="shared" si="267"/>
        <v>VL</v>
      </c>
      <c r="S851" s="23" t="str">
        <f t="shared" si="268"/>
        <v>VL</v>
      </c>
      <c r="T851" s="19" t="str">
        <f>IF(Data!$F848=0,"",Data!$F848)</f>
        <v/>
      </c>
      <c r="U851" s="19" t="str">
        <f>IF(Data!$G848=0,"",Data!$G848)</f>
        <v/>
      </c>
      <c r="V851" s="19" t="str">
        <f>IF(Data!$D848=0,"",Data!$D848)</f>
        <v/>
      </c>
      <c r="W851" s="19" t="str">
        <f>Data!$H848</f>
        <v>Reticulata</v>
      </c>
      <c r="Y851" s="41" t="e">
        <f t="shared" si="263"/>
        <v>#REF!</v>
      </c>
      <c r="Z851" s="8">
        <f t="shared" si="269"/>
        <v>10000</v>
      </c>
      <c r="AA851" s="8" t="str">
        <f t="shared" si="270"/>
        <v>Donna Blair</v>
      </c>
      <c r="AB851" s="8" t="str">
        <f t="shared" si="271"/>
        <v>VL</v>
      </c>
      <c r="AC851" s="8" t="str">
        <f t="shared" si="272"/>
        <v/>
      </c>
      <c r="AD851" s="8" t="str">
        <f t="shared" si="260"/>
        <v/>
      </c>
      <c r="AE851" s="8" t="str">
        <f t="shared" si="273"/>
        <v/>
      </c>
      <c r="AF851" s="5">
        <f t="shared" si="274"/>
        <v>1981</v>
      </c>
      <c r="AG851" s="46">
        <v>848</v>
      </c>
      <c r="AH851" s="47" t="str">
        <f t="shared" si="264"/>
        <v/>
      </c>
      <c r="AI851" s="48" t="str">
        <f t="shared" si="265"/>
        <v/>
      </c>
      <c r="AK851" s="22" t="e">
        <f>TRIM(#REF!)</f>
        <v>#REF!</v>
      </c>
      <c r="AL851" s="23" t="e">
        <f>IF(#REF!=0,"",#REF!)</f>
        <v>#REF!</v>
      </c>
      <c r="AM851" s="19" t="e">
        <f>IF(#REF!=0,"",#REF!)</f>
        <v>#REF!</v>
      </c>
      <c r="AN851" s="23" t="e">
        <f>IF($AK851="","",#REF!)</f>
        <v>#REF!</v>
      </c>
      <c r="AO851" s="23" t="e">
        <f t="shared" si="275"/>
        <v>#REF!</v>
      </c>
      <c r="AP851" s="19" t="e">
        <f>IF(#REF!=0,"",#REF!)</f>
        <v>#REF!</v>
      </c>
      <c r="AQ851" s="19" t="e">
        <f>IF(#REF!=0,"",#REF!)</f>
        <v>#REF!</v>
      </c>
      <c r="AR851" s="19" t="e">
        <f>IF(#REF!=0,"",#REF!)</f>
        <v>#REF!</v>
      </c>
      <c r="AS851" s="19" t="e">
        <f>#REF!</f>
        <v>#REF!</v>
      </c>
    </row>
    <row r="852" spans="4:45" ht="19.5" thickTop="1" thickBot="1" x14ac:dyDescent="0.25">
      <c r="D852" s="1" t="str">
        <f t="shared" si="261"/>
        <v/>
      </c>
      <c r="E852" s="1" t="str">
        <f t="shared" si="262"/>
        <v/>
      </c>
      <c r="K852" s="19" t="str">
        <f t="shared" si="266"/>
        <v/>
      </c>
      <c r="L852" s="19">
        <f t="shared" si="259"/>
        <v>10000</v>
      </c>
      <c r="M852" s="22" t="str">
        <f>TRIM(Data!$N849)</f>
        <v>Donna Kaye (See Arrabella)</v>
      </c>
      <c r="N852" s="22" t="str">
        <f>TRIM(Data!$A849)</f>
        <v>Donna Kaye (See Arrabella)</v>
      </c>
      <c r="O852" s="23">
        <f>IF(Data!$B849=0,"",Data!$B849)</f>
        <v>1949</v>
      </c>
      <c r="P852" s="19" t="str">
        <f>IF(Data!$C849=0,"",Data!$C849)</f>
        <v/>
      </c>
      <c r="Q852" s="23" t="str">
        <f>IF($M852="","",Data!$E849)</f>
        <v>M</v>
      </c>
      <c r="R852" s="23" t="str">
        <f t="shared" si="267"/>
        <v>M</v>
      </c>
      <c r="S852" s="23" t="str">
        <f t="shared" si="268"/>
        <v>M</v>
      </c>
      <c r="T852" s="19" t="str">
        <f>IF(Data!$F849=0,"",Data!$F849)</f>
        <v/>
      </c>
      <c r="U852" s="19" t="str">
        <f>IF(Data!$G849=0,"",Data!$G849)</f>
        <v/>
      </c>
      <c r="V852" s="19" t="str">
        <f>IF(Data!$D849=0,"",Data!$D849)</f>
        <v/>
      </c>
      <c r="W852" s="19" t="str">
        <f>Data!$H849</f>
        <v>Japonica</v>
      </c>
      <c r="Y852" s="41" t="e">
        <f t="shared" si="263"/>
        <v>#REF!</v>
      </c>
      <c r="Z852" s="8">
        <f t="shared" si="269"/>
        <v>10000</v>
      </c>
      <c r="AA852" s="8" t="str">
        <f t="shared" si="270"/>
        <v>Donna Kaye (See Arrabella)</v>
      </c>
      <c r="AB852" s="8" t="str">
        <f t="shared" si="271"/>
        <v>M</v>
      </c>
      <c r="AC852" s="8" t="str">
        <f t="shared" si="272"/>
        <v/>
      </c>
      <c r="AD852" s="8" t="str">
        <f t="shared" si="260"/>
        <v/>
      </c>
      <c r="AE852" s="8" t="str">
        <f t="shared" si="273"/>
        <v/>
      </c>
      <c r="AF852" s="5">
        <f t="shared" si="274"/>
        <v>1949</v>
      </c>
      <c r="AG852" s="46">
        <v>849</v>
      </c>
      <c r="AH852" s="47" t="str">
        <f t="shared" si="264"/>
        <v/>
      </c>
      <c r="AI852" s="48" t="str">
        <f t="shared" si="265"/>
        <v/>
      </c>
      <c r="AK852" s="22" t="e">
        <f>TRIM(#REF!)</f>
        <v>#REF!</v>
      </c>
      <c r="AL852" s="23" t="e">
        <f>IF(#REF!=0,"",#REF!)</f>
        <v>#REF!</v>
      </c>
      <c r="AM852" s="19" t="e">
        <f>IF(#REF!=0,"",#REF!)</f>
        <v>#REF!</v>
      </c>
      <c r="AN852" s="23" t="e">
        <f>IF($AK852="","",#REF!)</f>
        <v>#REF!</v>
      </c>
      <c r="AO852" s="23" t="e">
        <f t="shared" si="275"/>
        <v>#REF!</v>
      </c>
      <c r="AP852" s="19" t="e">
        <f>IF(#REF!=0,"",#REF!)</f>
        <v>#REF!</v>
      </c>
      <c r="AQ852" s="19" t="e">
        <f>IF(#REF!=0,"",#REF!)</f>
        <v>#REF!</v>
      </c>
      <c r="AR852" s="19" t="e">
        <f>IF(#REF!=0,"",#REF!)</f>
        <v>#REF!</v>
      </c>
      <c r="AS852" s="19" t="e">
        <f>#REF!</f>
        <v>#REF!</v>
      </c>
    </row>
    <row r="853" spans="4:45" ht="19.5" thickTop="1" thickBot="1" x14ac:dyDescent="0.25">
      <c r="D853" s="1" t="str">
        <f t="shared" si="261"/>
        <v/>
      </c>
      <c r="E853" s="1" t="str">
        <f t="shared" si="262"/>
        <v/>
      </c>
      <c r="K853" s="19" t="str">
        <f t="shared" si="266"/>
        <v/>
      </c>
      <c r="L853" s="19">
        <f t="shared" si="259"/>
        <v>10000</v>
      </c>
      <c r="M853" s="22" t="str">
        <f>TRIM(Data!$N850)</f>
        <v>Donna Lyn</v>
      </c>
      <c r="N853" s="22" t="str">
        <f>TRIM(Data!$A850)</f>
        <v>Donna Lyn</v>
      </c>
      <c r="O853" s="23">
        <f>IF(Data!$B850=0,"",Data!$B850)</f>
        <v>1979</v>
      </c>
      <c r="P853" s="19" t="str">
        <f>IF(Data!$C850=0,"",Data!$C850)</f>
        <v>1</v>
      </c>
      <c r="Q853" s="23" t="str">
        <f>IF($M853="","",Data!$E850)</f>
        <v>M</v>
      </c>
      <c r="R853" s="23" t="str">
        <f t="shared" si="267"/>
        <v>M</v>
      </c>
      <c r="S853" s="23" t="str">
        <f t="shared" si="268"/>
        <v>M</v>
      </c>
      <c r="T853" s="19" t="str">
        <f>IF(Data!$F850=0,"",Data!$F850)</f>
        <v/>
      </c>
      <c r="U853" s="19" t="str">
        <f>IF(Data!$G850=0,"",Data!$G850)</f>
        <v/>
      </c>
      <c r="V853" s="19" t="str">
        <f>IF(Data!$D850=0,"",Data!$D850)</f>
        <v/>
      </c>
      <c r="W853" s="19" t="str">
        <f>Data!$H850</f>
        <v>Japonica</v>
      </c>
      <c r="Y853" s="41" t="e">
        <f t="shared" si="263"/>
        <v>#REF!</v>
      </c>
      <c r="Z853" s="8">
        <f t="shared" si="269"/>
        <v>10000</v>
      </c>
      <c r="AA853" s="8" t="str">
        <f t="shared" si="270"/>
        <v>Donna Lyn</v>
      </c>
      <c r="AB853" s="8" t="str">
        <f t="shared" si="271"/>
        <v>M</v>
      </c>
      <c r="AC853" s="8" t="str">
        <f t="shared" si="272"/>
        <v/>
      </c>
      <c r="AD853" s="8" t="str">
        <f t="shared" si="260"/>
        <v/>
      </c>
      <c r="AE853" s="8" t="str">
        <f t="shared" si="273"/>
        <v/>
      </c>
      <c r="AF853" s="5">
        <f t="shared" si="274"/>
        <v>1979</v>
      </c>
      <c r="AG853" s="46">
        <v>850</v>
      </c>
      <c r="AH853" s="47" t="str">
        <f t="shared" si="264"/>
        <v/>
      </c>
      <c r="AI853" s="48" t="str">
        <f t="shared" si="265"/>
        <v/>
      </c>
      <c r="AK853" s="22" t="e">
        <f>TRIM(#REF!)</f>
        <v>#REF!</v>
      </c>
      <c r="AL853" s="23" t="e">
        <f>IF(#REF!=0,"",#REF!)</f>
        <v>#REF!</v>
      </c>
      <c r="AM853" s="19" t="e">
        <f>IF(#REF!=0,"",#REF!)</f>
        <v>#REF!</v>
      </c>
      <c r="AN853" s="23" t="e">
        <f>IF($AK853="","",#REF!)</f>
        <v>#REF!</v>
      </c>
      <c r="AO853" s="23" t="e">
        <f t="shared" si="275"/>
        <v>#REF!</v>
      </c>
      <c r="AP853" s="19" t="e">
        <f>IF(#REF!=0,"",#REF!)</f>
        <v>#REF!</v>
      </c>
      <c r="AQ853" s="19" t="e">
        <f>IF(#REF!=0,"",#REF!)</f>
        <v>#REF!</v>
      </c>
      <c r="AR853" s="19" t="e">
        <f>IF(#REF!=0,"",#REF!)</f>
        <v>#REF!</v>
      </c>
      <c r="AS853" s="19" t="e">
        <f>#REF!</f>
        <v>#REF!</v>
      </c>
    </row>
    <row r="854" spans="4:45" ht="19.5" thickTop="1" thickBot="1" x14ac:dyDescent="0.25">
      <c r="D854" s="1" t="str">
        <f t="shared" si="261"/>
        <v/>
      </c>
      <c r="E854" s="1" t="str">
        <f t="shared" si="262"/>
        <v/>
      </c>
      <c r="K854" s="19" t="str">
        <f t="shared" si="266"/>
        <v/>
      </c>
      <c r="L854" s="19">
        <f t="shared" ref="L854:L917" si="276">IF(ISERROR(SEARCH($B$2,M854)),10000,IF(SEARCH($B$2,M854)=1,SEARCH($B$2,M854)+ROW()/100000,10000))</f>
        <v>10000</v>
      </c>
      <c r="M854" s="22" t="str">
        <f>TRIM(Data!$N851)</f>
        <v>Donna Newton</v>
      </c>
      <c r="N854" s="22" t="str">
        <f>TRIM(Data!$A851)</f>
        <v>Donna Newton</v>
      </c>
      <c r="O854" s="23">
        <f>IF(Data!$B851=0,"",Data!$B851)</f>
        <v>1979</v>
      </c>
      <c r="P854" s="19" t="str">
        <f>IF(Data!$C851=0,"",Data!$C851)</f>
        <v/>
      </c>
      <c r="Q854" s="23" t="str">
        <f>IF($M854="","",Data!$E851)</f>
        <v>L</v>
      </c>
      <c r="R854" s="23" t="str">
        <f t="shared" si="267"/>
        <v>L</v>
      </c>
      <c r="S854" s="23" t="str">
        <f t="shared" si="268"/>
        <v>L</v>
      </c>
      <c r="T854" s="19" t="str">
        <f>IF(Data!$F851=0,"",Data!$F851)</f>
        <v>WHITE</v>
      </c>
      <c r="U854" s="19" t="str">
        <f>IF(Data!$G851=0,"",Data!$G851)</f>
        <v/>
      </c>
      <c r="V854" s="19" t="str">
        <f>IF(Data!$D851=0,"",Data!$D851)</f>
        <v/>
      </c>
      <c r="W854" s="19" t="str">
        <f>Data!$H851</f>
        <v>Japonica</v>
      </c>
      <c r="Y854" s="41" t="e">
        <f t="shared" si="263"/>
        <v>#REF!</v>
      </c>
      <c r="Z854" s="8">
        <f t="shared" si="269"/>
        <v>10000</v>
      </c>
      <c r="AA854" s="8" t="str">
        <f t="shared" si="270"/>
        <v>Donna Newton</v>
      </c>
      <c r="AB854" s="8" t="str">
        <f t="shared" si="271"/>
        <v>L</v>
      </c>
      <c r="AC854" s="8" t="str">
        <f t="shared" si="272"/>
        <v>WHITE</v>
      </c>
      <c r="AD854" s="8" t="str">
        <f t="shared" ref="AD854:AD917" si="277">U854</f>
        <v/>
      </c>
      <c r="AE854" s="8" t="str">
        <f t="shared" si="273"/>
        <v/>
      </c>
      <c r="AF854" s="5">
        <f t="shared" si="274"/>
        <v>1979</v>
      </c>
      <c r="AG854" s="46">
        <v>851</v>
      </c>
      <c r="AH854" s="47" t="str">
        <f t="shared" si="264"/>
        <v/>
      </c>
      <c r="AI854" s="48" t="str">
        <f t="shared" si="265"/>
        <v/>
      </c>
      <c r="AK854" s="22" t="e">
        <f>TRIM(#REF!)</f>
        <v>#REF!</v>
      </c>
      <c r="AL854" s="23" t="e">
        <f>IF(#REF!=0,"",#REF!)</f>
        <v>#REF!</v>
      </c>
      <c r="AM854" s="19" t="e">
        <f>IF(#REF!=0,"",#REF!)</f>
        <v>#REF!</v>
      </c>
      <c r="AN854" s="23" t="e">
        <f>IF($AK854="","",#REF!)</f>
        <v>#REF!</v>
      </c>
      <c r="AO854" s="23" t="e">
        <f t="shared" si="275"/>
        <v>#REF!</v>
      </c>
      <c r="AP854" s="19" t="e">
        <f>IF(#REF!=0,"",#REF!)</f>
        <v>#REF!</v>
      </c>
      <c r="AQ854" s="19" t="e">
        <f>IF(#REF!=0,"",#REF!)</f>
        <v>#REF!</v>
      </c>
      <c r="AR854" s="19" t="e">
        <f>IF(#REF!=0,"",#REF!)</f>
        <v>#REF!</v>
      </c>
      <c r="AS854" s="19" t="e">
        <f>#REF!</f>
        <v>#REF!</v>
      </c>
    </row>
    <row r="855" spans="4:45" ht="19.5" thickTop="1" thickBot="1" x14ac:dyDescent="0.25">
      <c r="D855" s="1" t="str">
        <f t="shared" si="261"/>
        <v/>
      </c>
      <c r="E855" s="1" t="str">
        <f t="shared" si="262"/>
        <v/>
      </c>
      <c r="K855" s="19" t="str">
        <f t="shared" si="266"/>
        <v/>
      </c>
      <c r="L855" s="19">
        <f t="shared" si="276"/>
        <v>10000</v>
      </c>
      <c r="M855" s="22" t="str">
        <f>TRIM(Data!$N852)</f>
        <v>Donna Rita</v>
      </c>
      <c r="N855" s="22" t="str">
        <f>TRIM(Data!$A852)</f>
        <v>Donna Rita (H)</v>
      </c>
      <c r="O855" s="23">
        <f>IF(Data!$B852=0,"",Data!$B852)</f>
        <v>1993</v>
      </c>
      <c r="P855" s="19" t="str">
        <f>IF(Data!$C852=0,"",Data!$C852)</f>
        <v>1</v>
      </c>
      <c r="Q855" s="23" t="str">
        <f>IF($M855="","",Data!$E852)</f>
        <v>S</v>
      </c>
      <c r="R855" s="23" t="str">
        <f t="shared" si="267"/>
        <v>S</v>
      </c>
      <c r="S855" s="23" t="str">
        <f t="shared" si="268"/>
        <v>S</v>
      </c>
      <c r="T855" s="19" t="str">
        <f>IF(Data!$F852=0,"",Data!$F852)</f>
        <v/>
      </c>
      <c r="U855" s="19" t="str">
        <f>IF(Data!$G852=0,"",Data!$G852)</f>
        <v/>
      </c>
      <c r="V855" s="19" t="str">
        <f>IF(Data!$D852=0,"",Data!$D852)</f>
        <v/>
      </c>
      <c r="W855" s="19" t="str">
        <f>Data!$H852</f>
        <v>NRH</v>
      </c>
      <c r="Y855" s="41" t="e">
        <f t="shared" si="263"/>
        <v>#REF!</v>
      </c>
      <c r="Z855" s="8">
        <f t="shared" si="269"/>
        <v>10000</v>
      </c>
      <c r="AA855" s="8" t="str">
        <f t="shared" si="270"/>
        <v>Donna Rita</v>
      </c>
      <c r="AB855" s="8" t="str">
        <f t="shared" si="271"/>
        <v>S</v>
      </c>
      <c r="AC855" s="8" t="str">
        <f t="shared" si="272"/>
        <v/>
      </c>
      <c r="AD855" s="8" t="str">
        <f t="shared" si="277"/>
        <v/>
      </c>
      <c r="AE855" s="8" t="str">
        <f t="shared" si="273"/>
        <v/>
      </c>
      <c r="AF855" s="5">
        <f t="shared" si="274"/>
        <v>1993</v>
      </c>
      <c r="AG855" s="46">
        <v>852</v>
      </c>
      <c r="AH855" s="47" t="str">
        <f t="shared" si="264"/>
        <v/>
      </c>
      <c r="AI855" s="48" t="str">
        <f t="shared" si="265"/>
        <v/>
      </c>
      <c r="AK855" s="22" t="e">
        <f>TRIM(#REF!)</f>
        <v>#REF!</v>
      </c>
      <c r="AL855" s="23" t="e">
        <f>IF(#REF!=0,"",#REF!)</f>
        <v>#REF!</v>
      </c>
      <c r="AM855" s="19" t="e">
        <f>IF(#REF!=0,"",#REF!)</f>
        <v>#REF!</v>
      </c>
      <c r="AN855" s="23" t="e">
        <f>IF($AK855="","",#REF!)</f>
        <v>#REF!</v>
      </c>
      <c r="AO855" s="23" t="e">
        <f t="shared" si="275"/>
        <v>#REF!</v>
      </c>
      <c r="AP855" s="19" t="e">
        <f>IF(#REF!=0,"",#REF!)</f>
        <v>#REF!</v>
      </c>
      <c r="AQ855" s="19" t="e">
        <f>IF(#REF!=0,"",#REF!)</f>
        <v>#REF!</v>
      </c>
      <c r="AR855" s="19" t="e">
        <f>IF(#REF!=0,"",#REF!)</f>
        <v>#REF!</v>
      </c>
      <c r="AS855" s="19" t="e">
        <f>#REF!</f>
        <v>#REF!</v>
      </c>
    </row>
    <row r="856" spans="4:45" ht="19.5" thickTop="1" thickBot="1" x14ac:dyDescent="0.25">
      <c r="D856" s="1" t="str">
        <f t="shared" si="261"/>
        <v/>
      </c>
      <c r="E856" s="1" t="str">
        <f t="shared" si="262"/>
        <v/>
      </c>
      <c r="K856" s="19" t="str">
        <f t="shared" si="266"/>
        <v/>
      </c>
      <c r="L856" s="19">
        <f t="shared" si="276"/>
        <v>10000</v>
      </c>
      <c r="M856" s="22" t="str">
        <f>TRIM(Data!$N853)</f>
        <v>Donnan's Dream</v>
      </c>
      <c r="N856" s="22" t="str">
        <f>TRIM(Data!$A853)</f>
        <v>Donnan's Dream</v>
      </c>
      <c r="O856" s="23">
        <f>IF(Data!$B853=0,"",Data!$B853)</f>
        <v>1984</v>
      </c>
      <c r="P856" s="19" t="str">
        <f>IF(Data!$C853=0,"",Data!$C853)</f>
        <v>1</v>
      </c>
      <c r="Q856" s="23" t="str">
        <f>IF($M856="","",Data!$E853)</f>
        <v>M-L</v>
      </c>
      <c r="R856" s="23" t="str">
        <f t="shared" si="267"/>
        <v>M</v>
      </c>
      <c r="S856" s="23" t="str">
        <f t="shared" si="268"/>
        <v>M</v>
      </c>
      <c r="T856" s="19" t="str">
        <f>IF(Data!$F853=0,"",Data!$F853)</f>
        <v/>
      </c>
      <c r="U856" s="19" t="str">
        <f>IF(Data!$G853=0,"",Data!$G853)</f>
        <v>FD</v>
      </c>
      <c r="V856" s="19" t="str">
        <f>IF(Data!$D853=0,"",Data!$D853)</f>
        <v/>
      </c>
      <c r="W856" s="19" t="str">
        <f>Data!$H853</f>
        <v>Japonica</v>
      </c>
      <c r="Y856" s="41" t="e">
        <f t="shared" si="263"/>
        <v>#REF!</v>
      </c>
      <c r="Z856" s="8">
        <f t="shared" si="269"/>
        <v>10000</v>
      </c>
      <c r="AA856" s="8" t="str">
        <f t="shared" si="270"/>
        <v>Donnan's Dream</v>
      </c>
      <c r="AB856" s="8" t="str">
        <f t="shared" si="271"/>
        <v>M</v>
      </c>
      <c r="AC856" s="8" t="str">
        <f t="shared" si="272"/>
        <v/>
      </c>
      <c r="AD856" s="8" t="str">
        <f t="shared" si="277"/>
        <v>FD</v>
      </c>
      <c r="AE856" s="8" t="str">
        <f t="shared" si="273"/>
        <v/>
      </c>
      <c r="AF856" s="5">
        <f t="shared" si="274"/>
        <v>1984</v>
      </c>
      <c r="AG856" s="46">
        <v>853</v>
      </c>
      <c r="AH856" s="47" t="str">
        <f t="shared" si="264"/>
        <v/>
      </c>
      <c r="AI856" s="48" t="str">
        <f t="shared" si="265"/>
        <v/>
      </c>
      <c r="AK856" s="22" t="e">
        <f>TRIM(#REF!)</f>
        <v>#REF!</v>
      </c>
      <c r="AL856" s="23" t="e">
        <f>IF(#REF!=0,"",#REF!)</f>
        <v>#REF!</v>
      </c>
      <c r="AM856" s="19" t="e">
        <f>IF(#REF!=0,"",#REF!)</f>
        <v>#REF!</v>
      </c>
      <c r="AN856" s="23" t="e">
        <f>IF($AK856="","",#REF!)</f>
        <v>#REF!</v>
      </c>
      <c r="AO856" s="23" t="e">
        <f t="shared" si="275"/>
        <v>#REF!</v>
      </c>
      <c r="AP856" s="19" t="e">
        <f>IF(#REF!=0,"",#REF!)</f>
        <v>#REF!</v>
      </c>
      <c r="AQ856" s="19" t="e">
        <f>IF(#REF!=0,"",#REF!)</f>
        <v>#REF!</v>
      </c>
      <c r="AR856" s="19" t="e">
        <f>IF(#REF!=0,"",#REF!)</f>
        <v>#REF!</v>
      </c>
      <c r="AS856" s="19" t="e">
        <f>#REF!</f>
        <v>#REF!</v>
      </c>
    </row>
    <row r="857" spans="4:45" ht="19.5" thickTop="1" thickBot="1" x14ac:dyDescent="0.25">
      <c r="D857" s="1" t="str">
        <f t="shared" si="261"/>
        <v/>
      </c>
      <c r="E857" s="1" t="str">
        <f t="shared" si="262"/>
        <v/>
      </c>
      <c r="K857" s="19" t="str">
        <f t="shared" si="266"/>
        <v/>
      </c>
      <c r="L857" s="19">
        <f t="shared" si="276"/>
        <v>10000</v>
      </c>
      <c r="M857" s="22" t="str">
        <f>TRIM(Data!$N854)</f>
        <v>Dora Elise</v>
      </c>
      <c r="N857" s="22" t="str">
        <f>TRIM(Data!$A854)</f>
        <v>Dora Elise (R)</v>
      </c>
      <c r="O857" s="23">
        <f>IF(Data!$B854=0,"",Data!$B854)</f>
        <v>1974</v>
      </c>
      <c r="P857" s="19" t="str">
        <f>IF(Data!$C854=0,"",Data!$C854)</f>
        <v/>
      </c>
      <c r="Q857" s="23" t="str">
        <f>IF($M857="","",Data!$E854)</f>
        <v>L</v>
      </c>
      <c r="R857" s="23" t="str">
        <f t="shared" si="267"/>
        <v>L</v>
      </c>
      <c r="S857" s="23" t="str">
        <f t="shared" si="268"/>
        <v>L</v>
      </c>
      <c r="T857" s="19" t="str">
        <f>IF(Data!$F854=0,"",Data!$F854)</f>
        <v/>
      </c>
      <c r="U857" s="19" t="str">
        <f>IF(Data!$G854=0,"",Data!$G854)</f>
        <v/>
      </c>
      <c r="V857" s="19" t="str">
        <f>IF(Data!$D854=0,"",Data!$D854)</f>
        <v/>
      </c>
      <c r="W857" s="19" t="str">
        <f>Data!$H854</f>
        <v>Reticulata</v>
      </c>
      <c r="Y857" s="41" t="e">
        <f t="shared" si="263"/>
        <v>#REF!</v>
      </c>
      <c r="Z857" s="8">
        <f t="shared" si="269"/>
        <v>10000</v>
      </c>
      <c r="AA857" s="8" t="str">
        <f t="shared" si="270"/>
        <v>Dora Elise</v>
      </c>
      <c r="AB857" s="8" t="str">
        <f t="shared" si="271"/>
        <v>L</v>
      </c>
      <c r="AC857" s="8" t="str">
        <f t="shared" si="272"/>
        <v/>
      </c>
      <c r="AD857" s="8" t="str">
        <f t="shared" si="277"/>
        <v/>
      </c>
      <c r="AE857" s="8" t="str">
        <f t="shared" si="273"/>
        <v/>
      </c>
      <c r="AF857" s="5">
        <f t="shared" si="274"/>
        <v>1974</v>
      </c>
      <c r="AG857" s="46">
        <v>854</v>
      </c>
      <c r="AH857" s="47" t="str">
        <f t="shared" si="264"/>
        <v/>
      </c>
      <c r="AI857" s="48" t="str">
        <f t="shared" si="265"/>
        <v/>
      </c>
      <c r="AK857" s="22" t="e">
        <f>TRIM(#REF!)</f>
        <v>#REF!</v>
      </c>
      <c r="AL857" s="23" t="e">
        <f>IF(#REF!=0,"",#REF!)</f>
        <v>#REF!</v>
      </c>
      <c r="AM857" s="19" t="e">
        <f>IF(#REF!=0,"",#REF!)</f>
        <v>#REF!</v>
      </c>
      <c r="AN857" s="23" t="e">
        <f>IF($AK857="","",#REF!)</f>
        <v>#REF!</v>
      </c>
      <c r="AO857" s="23" t="e">
        <f t="shared" si="275"/>
        <v>#REF!</v>
      </c>
      <c r="AP857" s="19" t="e">
        <f>IF(#REF!=0,"",#REF!)</f>
        <v>#REF!</v>
      </c>
      <c r="AQ857" s="19" t="e">
        <f>IF(#REF!=0,"",#REF!)</f>
        <v>#REF!</v>
      </c>
      <c r="AR857" s="19" t="e">
        <f>IF(#REF!=0,"",#REF!)</f>
        <v>#REF!</v>
      </c>
      <c r="AS857" s="19" t="e">
        <f>#REF!</f>
        <v>#REF!</v>
      </c>
    </row>
    <row r="858" spans="4:45" ht="19.5" thickTop="1" thickBot="1" x14ac:dyDescent="0.25">
      <c r="D858" s="1" t="str">
        <f t="shared" si="261"/>
        <v/>
      </c>
      <c r="E858" s="1" t="str">
        <f t="shared" si="262"/>
        <v/>
      </c>
      <c r="K858" s="19" t="str">
        <f t="shared" si="266"/>
        <v/>
      </c>
      <c r="L858" s="19">
        <f t="shared" si="276"/>
        <v>10000</v>
      </c>
      <c r="M858" s="22" t="str">
        <f>TRIM(Data!$N855)</f>
        <v>Dora Lee</v>
      </c>
      <c r="N858" s="22" t="str">
        <f>TRIM(Data!$A855)</f>
        <v>Dora Lee (R)</v>
      </c>
      <c r="O858" s="23">
        <f>IF(Data!$B855=0,"",Data!$B855)</f>
        <v>2008</v>
      </c>
      <c r="P858" s="19" t="str">
        <f>IF(Data!$C855=0,"",Data!$C855)</f>
        <v>1</v>
      </c>
      <c r="Q858" s="23" t="str">
        <f>IF($M858="","",Data!$E855)</f>
        <v>VL</v>
      </c>
      <c r="R858" s="23" t="str">
        <f t="shared" si="267"/>
        <v>VL</v>
      </c>
      <c r="S858" s="23" t="str">
        <f t="shared" si="268"/>
        <v>VL</v>
      </c>
      <c r="T858" s="19" t="str">
        <f>IF(Data!$F855=0,"",Data!$F855)</f>
        <v/>
      </c>
      <c r="U858" s="19" t="str">
        <f>IF(Data!$G855=0,"",Data!$G855)</f>
        <v/>
      </c>
      <c r="V858" s="19" t="str">
        <f>IF(Data!$D855=0,"",Data!$D855)</f>
        <v/>
      </c>
      <c r="W858" s="19" t="str">
        <f>Data!$H855</f>
        <v>Reticulata</v>
      </c>
      <c r="Y858" s="41" t="e">
        <f t="shared" si="263"/>
        <v>#REF!</v>
      </c>
      <c r="Z858" s="8">
        <f t="shared" si="269"/>
        <v>10000</v>
      </c>
      <c r="AA858" s="8" t="str">
        <f t="shared" si="270"/>
        <v>Dora Lee</v>
      </c>
      <c r="AB858" s="8" t="str">
        <f t="shared" si="271"/>
        <v>VL</v>
      </c>
      <c r="AC858" s="8" t="str">
        <f t="shared" si="272"/>
        <v/>
      </c>
      <c r="AD858" s="8" t="str">
        <f t="shared" si="277"/>
        <v/>
      </c>
      <c r="AE858" s="8" t="str">
        <f t="shared" si="273"/>
        <v/>
      </c>
      <c r="AF858" s="5">
        <f t="shared" si="274"/>
        <v>2008</v>
      </c>
      <c r="AG858" s="46">
        <v>855</v>
      </c>
      <c r="AH858" s="47" t="str">
        <f t="shared" si="264"/>
        <v/>
      </c>
      <c r="AI858" s="48" t="str">
        <f t="shared" si="265"/>
        <v/>
      </c>
      <c r="AK858" s="22" t="e">
        <f>TRIM(#REF!)</f>
        <v>#REF!</v>
      </c>
      <c r="AL858" s="23" t="e">
        <f>IF(#REF!=0,"",#REF!)</f>
        <v>#REF!</v>
      </c>
      <c r="AM858" s="19" t="e">
        <f>IF(#REF!=0,"",#REF!)</f>
        <v>#REF!</v>
      </c>
      <c r="AN858" s="23" t="e">
        <f>IF($AK858="","",#REF!)</f>
        <v>#REF!</v>
      </c>
      <c r="AO858" s="23" t="e">
        <f t="shared" si="275"/>
        <v>#REF!</v>
      </c>
      <c r="AP858" s="19" t="e">
        <f>IF(#REF!=0,"",#REF!)</f>
        <v>#REF!</v>
      </c>
      <c r="AQ858" s="19" t="e">
        <f>IF(#REF!=0,"",#REF!)</f>
        <v>#REF!</v>
      </c>
      <c r="AR858" s="19" t="e">
        <f>IF(#REF!=0,"",#REF!)</f>
        <v>#REF!</v>
      </c>
      <c r="AS858" s="19" t="e">
        <f>#REF!</f>
        <v>#REF!</v>
      </c>
    </row>
    <row r="859" spans="4:45" ht="19.5" thickTop="1" thickBot="1" x14ac:dyDescent="0.25">
      <c r="D859" s="1" t="str">
        <f t="shared" si="261"/>
        <v/>
      </c>
      <c r="E859" s="1" t="str">
        <f t="shared" si="262"/>
        <v/>
      </c>
      <c r="K859" s="19" t="str">
        <f t="shared" si="266"/>
        <v/>
      </c>
      <c r="L859" s="19">
        <f t="shared" si="276"/>
        <v>10000</v>
      </c>
      <c r="M859" s="22" t="str">
        <f>TRIM(Data!$N856)</f>
        <v>Doris Ellis</v>
      </c>
      <c r="N859" s="22" t="str">
        <f>TRIM(Data!$A856)</f>
        <v>Doris Ellis</v>
      </c>
      <c r="O859" s="23">
        <f>IF(Data!$B856=0,"",Data!$B856)</f>
        <v>1969</v>
      </c>
      <c r="P859" s="19" t="str">
        <f>IF(Data!$C856=0,"",Data!$C856)</f>
        <v>1</v>
      </c>
      <c r="Q859" s="23" t="str">
        <f>IF($M859="","",Data!$E856)</f>
        <v>M</v>
      </c>
      <c r="R859" s="23" t="str">
        <f t="shared" si="267"/>
        <v>M</v>
      </c>
      <c r="S859" s="23" t="str">
        <f t="shared" si="268"/>
        <v>M</v>
      </c>
      <c r="T859" s="19" t="str">
        <f>IF(Data!$F856=0,"",Data!$F856)</f>
        <v/>
      </c>
      <c r="U859" s="19" t="str">
        <f>IF(Data!$G856=0,"",Data!$G856)</f>
        <v>FD</v>
      </c>
      <c r="V859" s="19" t="str">
        <f>IF(Data!$D856=0,"",Data!$D856)</f>
        <v/>
      </c>
      <c r="W859" s="19" t="str">
        <f>Data!$H856</f>
        <v>Japonica</v>
      </c>
      <c r="Y859" s="41" t="e">
        <f t="shared" si="263"/>
        <v>#REF!</v>
      </c>
      <c r="Z859" s="8">
        <f t="shared" si="269"/>
        <v>10000</v>
      </c>
      <c r="AA859" s="8" t="str">
        <f t="shared" si="270"/>
        <v>Doris Ellis</v>
      </c>
      <c r="AB859" s="8" t="str">
        <f t="shared" si="271"/>
        <v>M</v>
      </c>
      <c r="AC859" s="8" t="str">
        <f t="shared" si="272"/>
        <v/>
      </c>
      <c r="AD859" s="8" t="str">
        <f t="shared" si="277"/>
        <v>FD</v>
      </c>
      <c r="AE859" s="8" t="str">
        <f t="shared" si="273"/>
        <v/>
      </c>
      <c r="AF859" s="5">
        <f t="shared" si="274"/>
        <v>1969</v>
      </c>
      <c r="AG859" s="46">
        <v>856</v>
      </c>
      <c r="AH859" s="47" t="str">
        <f t="shared" si="264"/>
        <v/>
      </c>
      <c r="AI859" s="48" t="str">
        <f t="shared" si="265"/>
        <v/>
      </c>
      <c r="AK859" s="22" t="e">
        <f>TRIM(#REF!)</f>
        <v>#REF!</v>
      </c>
      <c r="AL859" s="23" t="e">
        <f>IF(#REF!=0,"",#REF!)</f>
        <v>#REF!</v>
      </c>
      <c r="AM859" s="19" t="e">
        <f>IF(#REF!=0,"",#REF!)</f>
        <v>#REF!</v>
      </c>
      <c r="AN859" s="23" t="e">
        <f>IF($AK859="","",#REF!)</f>
        <v>#REF!</v>
      </c>
      <c r="AO859" s="23" t="e">
        <f t="shared" si="275"/>
        <v>#REF!</v>
      </c>
      <c r="AP859" s="19" t="e">
        <f>IF(#REF!=0,"",#REF!)</f>
        <v>#REF!</v>
      </c>
      <c r="AQ859" s="19" t="e">
        <f>IF(#REF!=0,"",#REF!)</f>
        <v>#REF!</v>
      </c>
      <c r="AR859" s="19" t="e">
        <f>IF(#REF!=0,"",#REF!)</f>
        <v>#REF!</v>
      </c>
      <c r="AS859" s="19" t="e">
        <f>#REF!</f>
        <v>#REF!</v>
      </c>
    </row>
    <row r="860" spans="4:45" ht="19.5" thickTop="1" thickBot="1" x14ac:dyDescent="0.25">
      <c r="D860" s="1" t="str">
        <f t="shared" si="261"/>
        <v/>
      </c>
      <c r="E860" s="1" t="str">
        <f t="shared" si="262"/>
        <v/>
      </c>
      <c r="K860" s="19" t="str">
        <f t="shared" si="266"/>
        <v/>
      </c>
      <c r="L860" s="19">
        <f t="shared" si="276"/>
        <v>10000</v>
      </c>
      <c r="M860" s="22" t="str">
        <f>TRIM(Data!$N857)</f>
        <v>Doris Ellis Pink</v>
      </c>
      <c r="N860" s="22" t="str">
        <f>TRIM(Data!$A857)</f>
        <v>Doris Ellis Pink</v>
      </c>
      <c r="O860" s="23">
        <f>IF(Data!$B857=0,"",Data!$B857)</f>
        <v>1978</v>
      </c>
      <c r="P860" s="19" t="str">
        <f>IF(Data!$C857=0,"",Data!$C857)</f>
        <v>1</v>
      </c>
      <c r="Q860" s="23" t="str">
        <f>IF($M860="","",Data!$E857)</f>
        <v>M</v>
      </c>
      <c r="R860" s="23" t="str">
        <f t="shared" si="267"/>
        <v>M</v>
      </c>
      <c r="S860" s="23" t="str">
        <f t="shared" si="268"/>
        <v>M</v>
      </c>
      <c r="T860" s="19" t="str">
        <f>IF(Data!$F857=0,"",Data!$F857)</f>
        <v/>
      </c>
      <c r="U860" s="19" t="str">
        <f>IF(Data!$G857=0,"",Data!$G857)</f>
        <v/>
      </c>
      <c r="V860" s="19" t="str">
        <f>IF(Data!$D857=0,"",Data!$D857)</f>
        <v/>
      </c>
      <c r="W860" s="19" t="str">
        <f>Data!$H857</f>
        <v>Japonica</v>
      </c>
      <c r="Y860" s="41" t="e">
        <f t="shared" si="263"/>
        <v>#REF!</v>
      </c>
      <c r="Z860" s="8">
        <f t="shared" si="269"/>
        <v>10000</v>
      </c>
      <c r="AA860" s="8" t="str">
        <f t="shared" si="270"/>
        <v>Doris Ellis Pink</v>
      </c>
      <c r="AB860" s="8" t="str">
        <f t="shared" si="271"/>
        <v>M</v>
      </c>
      <c r="AC860" s="8" t="str">
        <f t="shared" si="272"/>
        <v/>
      </c>
      <c r="AD860" s="8" t="str">
        <f t="shared" si="277"/>
        <v/>
      </c>
      <c r="AE860" s="8" t="str">
        <f t="shared" si="273"/>
        <v/>
      </c>
      <c r="AF860" s="5">
        <f t="shared" si="274"/>
        <v>1978</v>
      </c>
      <c r="AG860" s="46">
        <v>857</v>
      </c>
      <c r="AH860" s="47" t="str">
        <f t="shared" si="264"/>
        <v/>
      </c>
      <c r="AI860" s="48" t="str">
        <f t="shared" si="265"/>
        <v/>
      </c>
      <c r="AK860" s="22" t="e">
        <f>TRIM(#REF!)</f>
        <v>#REF!</v>
      </c>
      <c r="AL860" s="23" t="e">
        <f>IF(#REF!=0,"",#REF!)</f>
        <v>#REF!</v>
      </c>
      <c r="AM860" s="19" t="e">
        <f>IF(#REF!=0,"",#REF!)</f>
        <v>#REF!</v>
      </c>
      <c r="AN860" s="23" t="e">
        <f>IF($AK860="","",#REF!)</f>
        <v>#REF!</v>
      </c>
      <c r="AO860" s="23" t="e">
        <f t="shared" si="275"/>
        <v>#REF!</v>
      </c>
      <c r="AP860" s="19" t="e">
        <f>IF(#REF!=0,"",#REF!)</f>
        <v>#REF!</v>
      </c>
      <c r="AQ860" s="19" t="e">
        <f>IF(#REF!=0,"",#REF!)</f>
        <v>#REF!</v>
      </c>
      <c r="AR860" s="19" t="e">
        <f>IF(#REF!=0,"",#REF!)</f>
        <v>#REF!</v>
      </c>
      <c r="AS860" s="19" t="e">
        <f>#REF!</f>
        <v>#REF!</v>
      </c>
    </row>
    <row r="861" spans="4:45" ht="19.5" thickTop="1" thickBot="1" x14ac:dyDescent="0.25">
      <c r="D861" s="1" t="str">
        <f t="shared" si="261"/>
        <v/>
      </c>
      <c r="E861" s="1" t="str">
        <f t="shared" si="262"/>
        <v/>
      </c>
      <c r="K861" s="19" t="str">
        <f t="shared" si="266"/>
        <v/>
      </c>
      <c r="L861" s="19">
        <f t="shared" si="276"/>
        <v>10000</v>
      </c>
      <c r="M861" s="22" t="str">
        <f>TRIM(Data!$N858)</f>
        <v>Doris Freeman</v>
      </c>
      <c r="N861" s="22" t="str">
        <f>TRIM(Data!$A858)</f>
        <v>Doris Freeman</v>
      </c>
      <c r="O861" s="23">
        <f>IF(Data!$B858=0,"",Data!$B858)</f>
        <v>1956</v>
      </c>
      <c r="P861" s="19" t="str">
        <f>IF(Data!$C858=0,"",Data!$C858)</f>
        <v>1</v>
      </c>
      <c r="Q861" s="23" t="str">
        <f>IF($M861="","",Data!$E858)</f>
        <v>L</v>
      </c>
      <c r="R861" s="23" t="str">
        <f t="shared" si="267"/>
        <v>L</v>
      </c>
      <c r="S861" s="23" t="str">
        <f t="shared" si="268"/>
        <v>L</v>
      </c>
      <c r="T861" s="19" t="str">
        <f>IF(Data!$F858=0,"",Data!$F858)</f>
        <v/>
      </c>
      <c r="U861" s="19" t="str">
        <f>IF(Data!$G858=0,"",Data!$G858)</f>
        <v/>
      </c>
      <c r="V861" s="19" t="str">
        <f>IF(Data!$D858=0,"",Data!$D858)</f>
        <v/>
      </c>
      <c r="W861" s="19" t="str">
        <f>Data!$H858</f>
        <v>Japonica</v>
      </c>
      <c r="Y861" s="41" t="e">
        <f t="shared" si="263"/>
        <v>#REF!</v>
      </c>
      <c r="Z861" s="8">
        <f t="shared" si="269"/>
        <v>10000</v>
      </c>
      <c r="AA861" s="8" t="str">
        <f t="shared" si="270"/>
        <v>Doris Freeman</v>
      </c>
      <c r="AB861" s="8" t="str">
        <f t="shared" si="271"/>
        <v>L</v>
      </c>
      <c r="AC861" s="8" t="str">
        <f t="shared" si="272"/>
        <v/>
      </c>
      <c r="AD861" s="8" t="str">
        <f t="shared" si="277"/>
        <v/>
      </c>
      <c r="AE861" s="8" t="str">
        <f t="shared" si="273"/>
        <v/>
      </c>
      <c r="AF861" s="5">
        <f t="shared" si="274"/>
        <v>1956</v>
      </c>
      <c r="AG861" s="46">
        <v>858</v>
      </c>
      <c r="AH861" s="47" t="str">
        <f t="shared" si="264"/>
        <v/>
      </c>
      <c r="AI861" s="48" t="str">
        <f t="shared" si="265"/>
        <v/>
      </c>
      <c r="AK861" s="22" t="e">
        <f>TRIM(#REF!)</f>
        <v>#REF!</v>
      </c>
      <c r="AL861" s="23" t="e">
        <f>IF(#REF!=0,"",#REF!)</f>
        <v>#REF!</v>
      </c>
      <c r="AM861" s="19" t="e">
        <f>IF(#REF!=0,"",#REF!)</f>
        <v>#REF!</v>
      </c>
      <c r="AN861" s="23" t="e">
        <f>IF($AK861="","",#REF!)</f>
        <v>#REF!</v>
      </c>
      <c r="AO861" s="23" t="e">
        <f t="shared" si="275"/>
        <v>#REF!</v>
      </c>
      <c r="AP861" s="19" t="e">
        <f>IF(#REF!=0,"",#REF!)</f>
        <v>#REF!</v>
      </c>
      <c r="AQ861" s="19" t="e">
        <f>IF(#REF!=0,"",#REF!)</f>
        <v>#REF!</v>
      </c>
      <c r="AR861" s="19" t="e">
        <f>IF(#REF!=0,"",#REF!)</f>
        <v>#REF!</v>
      </c>
      <c r="AS861" s="19" t="e">
        <f>#REF!</f>
        <v>#REF!</v>
      </c>
    </row>
    <row r="862" spans="4:45" ht="19.5" thickTop="1" thickBot="1" x14ac:dyDescent="0.25">
      <c r="D862" s="1" t="str">
        <f t="shared" si="261"/>
        <v/>
      </c>
      <c r="E862" s="1" t="str">
        <f t="shared" si="262"/>
        <v/>
      </c>
      <c r="K862" s="19" t="str">
        <f t="shared" si="266"/>
        <v/>
      </c>
      <c r="L862" s="19">
        <f t="shared" si="276"/>
        <v>10000</v>
      </c>
      <c r="M862" s="22" t="str">
        <f>TRIM(Data!$N859)</f>
        <v>Doris Madalia (See Beauty of Holland)</v>
      </c>
      <c r="N862" s="22" t="str">
        <f>TRIM(Data!$A859)</f>
        <v>Doris Madalia (See Beauty of Holland)</v>
      </c>
      <c r="O862" s="23">
        <f>IF(Data!$B859=0,"",Data!$B859)</f>
        <v>1938</v>
      </c>
      <c r="P862" s="19" t="str">
        <f>IF(Data!$C859=0,"",Data!$C859)</f>
        <v/>
      </c>
      <c r="Q862" s="23" t="str">
        <f>IF($M862="","",Data!$E859)</f>
        <v>M</v>
      </c>
      <c r="R862" s="23" t="str">
        <f t="shared" si="267"/>
        <v>M</v>
      </c>
      <c r="S862" s="23" t="str">
        <f t="shared" si="268"/>
        <v>M</v>
      </c>
      <c r="T862" s="19" t="str">
        <f>IF(Data!$F859=0,"",Data!$F859)</f>
        <v/>
      </c>
      <c r="U862" s="19" t="str">
        <f>IF(Data!$G859=0,"",Data!$G859)</f>
        <v/>
      </c>
      <c r="V862" s="19" t="str">
        <f>IF(Data!$D859=0,"",Data!$D859)</f>
        <v/>
      </c>
      <c r="W862" s="19" t="str">
        <f>Data!$H859</f>
        <v>Japonica</v>
      </c>
      <c r="Y862" s="41" t="e">
        <f t="shared" si="263"/>
        <v>#REF!</v>
      </c>
      <c r="Z862" s="8">
        <f t="shared" si="269"/>
        <v>10000</v>
      </c>
      <c r="AA862" s="8" t="str">
        <f t="shared" si="270"/>
        <v>Doris Madalia (See Beauty of Holland)</v>
      </c>
      <c r="AB862" s="8" t="str">
        <f t="shared" si="271"/>
        <v>M</v>
      </c>
      <c r="AC862" s="8" t="str">
        <f t="shared" si="272"/>
        <v/>
      </c>
      <c r="AD862" s="8" t="str">
        <f t="shared" si="277"/>
        <v/>
      </c>
      <c r="AE862" s="8" t="str">
        <f t="shared" si="273"/>
        <v/>
      </c>
      <c r="AF862" s="5">
        <f t="shared" si="274"/>
        <v>1938</v>
      </c>
      <c r="AG862" s="46">
        <v>859</v>
      </c>
      <c r="AH862" s="47" t="str">
        <f t="shared" si="264"/>
        <v/>
      </c>
      <c r="AI862" s="48" t="str">
        <f t="shared" si="265"/>
        <v/>
      </c>
      <c r="AK862" s="22" t="e">
        <f>TRIM(#REF!)</f>
        <v>#REF!</v>
      </c>
      <c r="AL862" s="23" t="e">
        <f>IF(#REF!=0,"",#REF!)</f>
        <v>#REF!</v>
      </c>
      <c r="AM862" s="19" t="e">
        <f>IF(#REF!=0,"",#REF!)</f>
        <v>#REF!</v>
      </c>
      <c r="AN862" s="23" t="e">
        <f>IF($AK862="","",#REF!)</f>
        <v>#REF!</v>
      </c>
      <c r="AO862" s="23" t="e">
        <f t="shared" si="275"/>
        <v>#REF!</v>
      </c>
      <c r="AP862" s="19" t="e">
        <f>IF(#REF!=0,"",#REF!)</f>
        <v>#REF!</v>
      </c>
      <c r="AQ862" s="19" t="e">
        <f>IF(#REF!=0,"",#REF!)</f>
        <v>#REF!</v>
      </c>
      <c r="AR862" s="19" t="e">
        <f>IF(#REF!=0,"",#REF!)</f>
        <v>#REF!</v>
      </c>
      <c r="AS862" s="19" t="e">
        <f>#REF!</f>
        <v>#REF!</v>
      </c>
    </row>
    <row r="863" spans="4:45" ht="19.5" thickTop="1" thickBot="1" x14ac:dyDescent="0.25">
      <c r="D863" s="1" t="str">
        <f t="shared" si="261"/>
        <v/>
      </c>
      <c r="E863" s="1" t="str">
        <f t="shared" si="262"/>
        <v/>
      </c>
      <c r="K863" s="19" t="str">
        <f t="shared" si="266"/>
        <v/>
      </c>
      <c r="L863" s="19">
        <f t="shared" si="276"/>
        <v>10000</v>
      </c>
      <c r="M863" s="22" t="str">
        <f>TRIM(Data!$N860)</f>
        <v>Doris Mae</v>
      </c>
      <c r="N863" s="22" t="str">
        <f>TRIM(Data!$A860)</f>
        <v>Doris Mae (R)</v>
      </c>
      <c r="O863" s="23">
        <f>IF(Data!$B860=0,"",Data!$B860)</f>
        <v>2016</v>
      </c>
      <c r="P863" s="19" t="str">
        <f>IF(Data!$C860=0,"",Data!$C860)</f>
        <v>1</v>
      </c>
      <c r="Q863" s="23" t="str">
        <f>IF($M863="","",Data!$E860)</f>
        <v>M</v>
      </c>
      <c r="R863" s="23" t="str">
        <f t="shared" si="267"/>
        <v>M</v>
      </c>
      <c r="S863" s="23" t="str">
        <f t="shared" si="268"/>
        <v>M</v>
      </c>
      <c r="T863" s="19" t="str">
        <f>IF(Data!$F860=0,"",Data!$F860)</f>
        <v/>
      </c>
      <c r="U863" s="19" t="str">
        <f>IF(Data!$G860=0,"",Data!$G860)</f>
        <v/>
      </c>
      <c r="V863" s="19" t="str">
        <f>IF(Data!$D860=0,"",Data!$D860)</f>
        <v/>
      </c>
      <c r="W863" s="19" t="str">
        <f>Data!$H860</f>
        <v>Reticulata</v>
      </c>
      <c r="Y863" s="41" t="e">
        <f t="shared" si="263"/>
        <v>#REF!</v>
      </c>
      <c r="Z863" s="8">
        <f t="shared" si="269"/>
        <v>10000</v>
      </c>
      <c r="AA863" s="8" t="str">
        <f t="shared" si="270"/>
        <v>Doris Mae</v>
      </c>
      <c r="AB863" s="8" t="str">
        <f t="shared" si="271"/>
        <v>M</v>
      </c>
      <c r="AC863" s="8" t="str">
        <f t="shared" si="272"/>
        <v/>
      </c>
      <c r="AD863" s="8" t="str">
        <f t="shared" si="277"/>
        <v/>
      </c>
      <c r="AE863" s="8" t="str">
        <f t="shared" si="273"/>
        <v/>
      </c>
      <c r="AF863" s="5">
        <f t="shared" si="274"/>
        <v>2016</v>
      </c>
      <c r="AG863" s="46">
        <v>860</v>
      </c>
      <c r="AH863" s="47" t="str">
        <f t="shared" si="264"/>
        <v/>
      </c>
      <c r="AI863" s="48" t="str">
        <f t="shared" si="265"/>
        <v/>
      </c>
      <c r="AK863" s="22" t="e">
        <f>TRIM(#REF!)</f>
        <v>#REF!</v>
      </c>
      <c r="AL863" s="23" t="e">
        <f>IF(#REF!=0,"",#REF!)</f>
        <v>#REF!</v>
      </c>
      <c r="AM863" s="19" t="e">
        <f>IF(#REF!=0,"",#REF!)</f>
        <v>#REF!</v>
      </c>
      <c r="AN863" s="23" t="e">
        <f>IF($AK863="","",#REF!)</f>
        <v>#REF!</v>
      </c>
      <c r="AO863" s="23" t="e">
        <f t="shared" si="275"/>
        <v>#REF!</v>
      </c>
      <c r="AP863" s="19" t="e">
        <f>IF(#REF!=0,"",#REF!)</f>
        <v>#REF!</v>
      </c>
      <c r="AQ863" s="19" t="e">
        <f>IF(#REF!=0,"",#REF!)</f>
        <v>#REF!</v>
      </c>
      <c r="AR863" s="19" t="e">
        <f>IF(#REF!=0,"",#REF!)</f>
        <v>#REF!</v>
      </c>
      <c r="AS863" s="19" t="e">
        <f>#REF!</f>
        <v>#REF!</v>
      </c>
    </row>
    <row r="864" spans="4:45" ht="19.5" thickTop="1" thickBot="1" x14ac:dyDescent="0.25">
      <c r="D864" s="1" t="str">
        <f t="shared" si="261"/>
        <v/>
      </c>
      <c r="E864" s="1" t="str">
        <f t="shared" si="262"/>
        <v/>
      </c>
      <c r="K864" s="19" t="str">
        <f t="shared" si="266"/>
        <v/>
      </c>
      <c r="L864" s="19">
        <f t="shared" si="276"/>
        <v>10000</v>
      </c>
      <c r="M864" s="22" t="str">
        <f>TRIM(Data!$N861)</f>
        <v>Doris Stone</v>
      </c>
      <c r="N864" s="22" t="str">
        <f>TRIM(Data!$A861)</f>
        <v>Doris Stone</v>
      </c>
      <c r="O864" s="23">
        <f>IF(Data!$B861=0,"",Data!$B861)</f>
        <v>2000</v>
      </c>
      <c r="P864" s="19" t="str">
        <f>IF(Data!$C861=0,"",Data!$C861)</f>
        <v>1</v>
      </c>
      <c r="Q864" s="23" t="str">
        <f>IF($M864="","",Data!$E861)</f>
        <v>L-VL</v>
      </c>
      <c r="R864" s="23" t="str">
        <f t="shared" si="267"/>
        <v>L</v>
      </c>
      <c r="S864" s="23" t="str">
        <f t="shared" si="268"/>
        <v>L</v>
      </c>
      <c r="T864" s="19" t="str">
        <f>IF(Data!$F861=0,"",Data!$F861)</f>
        <v/>
      </c>
      <c r="U864" s="19" t="str">
        <f>IF(Data!$G861=0,"",Data!$G861)</f>
        <v/>
      </c>
      <c r="V864" s="19" t="str">
        <f>IF(Data!$D861=0,"",Data!$D861)</f>
        <v/>
      </c>
      <c r="W864" s="19" t="str">
        <f>Data!$H861</f>
        <v>Japonica</v>
      </c>
      <c r="Y864" s="41" t="e">
        <f t="shared" si="263"/>
        <v>#REF!</v>
      </c>
      <c r="Z864" s="8">
        <f t="shared" si="269"/>
        <v>10000</v>
      </c>
      <c r="AA864" s="8" t="str">
        <f t="shared" si="270"/>
        <v>Doris Stone</v>
      </c>
      <c r="AB864" s="8" t="str">
        <f t="shared" si="271"/>
        <v>L</v>
      </c>
      <c r="AC864" s="8" t="str">
        <f t="shared" si="272"/>
        <v/>
      </c>
      <c r="AD864" s="8" t="str">
        <f t="shared" si="277"/>
        <v/>
      </c>
      <c r="AE864" s="8" t="str">
        <f t="shared" si="273"/>
        <v/>
      </c>
      <c r="AF864" s="5">
        <f t="shared" si="274"/>
        <v>2000</v>
      </c>
      <c r="AG864" s="46">
        <v>861</v>
      </c>
      <c r="AH864" s="47" t="str">
        <f t="shared" si="264"/>
        <v/>
      </c>
      <c r="AI864" s="48" t="str">
        <f t="shared" si="265"/>
        <v/>
      </c>
      <c r="AK864" s="22" t="e">
        <f>TRIM(#REF!)</f>
        <v>#REF!</v>
      </c>
      <c r="AL864" s="23" t="e">
        <f>IF(#REF!=0,"",#REF!)</f>
        <v>#REF!</v>
      </c>
      <c r="AM864" s="19" t="e">
        <f>IF(#REF!=0,"",#REF!)</f>
        <v>#REF!</v>
      </c>
      <c r="AN864" s="23" t="e">
        <f>IF($AK864="","",#REF!)</f>
        <v>#REF!</v>
      </c>
      <c r="AO864" s="23" t="e">
        <f t="shared" si="275"/>
        <v>#REF!</v>
      </c>
      <c r="AP864" s="19" t="e">
        <f>IF(#REF!=0,"",#REF!)</f>
        <v>#REF!</v>
      </c>
      <c r="AQ864" s="19" t="e">
        <f>IF(#REF!=0,"",#REF!)</f>
        <v>#REF!</v>
      </c>
      <c r="AR864" s="19" t="e">
        <f>IF(#REF!=0,"",#REF!)</f>
        <v>#REF!</v>
      </c>
      <c r="AS864" s="19" t="e">
        <f>#REF!</f>
        <v>#REF!</v>
      </c>
    </row>
    <row r="865" spans="4:45" ht="19.5" thickTop="1" thickBot="1" x14ac:dyDescent="0.25">
      <c r="D865" s="1" t="str">
        <f t="shared" si="261"/>
        <v/>
      </c>
      <c r="E865" s="1" t="str">
        <f t="shared" si="262"/>
        <v/>
      </c>
      <c r="K865" s="19" t="str">
        <f t="shared" si="266"/>
        <v/>
      </c>
      <c r="L865" s="19">
        <f t="shared" si="276"/>
        <v>10000</v>
      </c>
      <c r="M865" s="22" t="str">
        <f>TRIM(Data!$N862)</f>
        <v>Dorothy Aimee</v>
      </c>
      <c r="N865" s="22" t="str">
        <f>TRIM(Data!$A862)</f>
        <v>Dorothy Aimee (H)</v>
      </c>
      <c r="O865" s="23">
        <f>IF(Data!$B862=0,"",Data!$B862)</f>
        <v>2004</v>
      </c>
      <c r="P865" s="19" t="str">
        <f>IF(Data!$C862=0,"",Data!$C862)</f>
        <v/>
      </c>
      <c r="Q865" s="23" t="str">
        <f>IF($M865="","",Data!$E862)</f>
        <v>Min</v>
      </c>
      <c r="R865" s="23" t="str">
        <f t="shared" si="267"/>
        <v>Min</v>
      </c>
      <c r="S865" s="23" t="str">
        <f t="shared" si="268"/>
        <v>Min</v>
      </c>
      <c r="T865" s="19" t="str">
        <f>IF(Data!$F862=0,"",Data!$F862)</f>
        <v/>
      </c>
      <c r="U865" s="19" t="str">
        <f>IF(Data!$G862=0,"",Data!$G862)</f>
        <v/>
      </c>
      <c r="V865" s="19" t="str">
        <f>IF(Data!$D862=0,"",Data!$D862)</f>
        <v/>
      </c>
      <c r="W865" s="19" t="str">
        <f>Data!$H862</f>
        <v>NRH</v>
      </c>
      <c r="Y865" s="41" t="e">
        <f t="shared" si="263"/>
        <v>#REF!</v>
      </c>
      <c r="Z865" s="8">
        <f t="shared" si="269"/>
        <v>10000</v>
      </c>
      <c r="AA865" s="8" t="str">
        <f t="shared" si="270"/>
        <v>Dorothy Aimee</v>
      </c>
      <c r="AB865" s="8" t="str">
        <f t="shared" si="271"/>
        <v>Min</v>
      </c>
      <c r="AC865" s="8" t="str">
        <f t="shared" si="272"/>
        <v/>
      </c>
      <c r="AD865" s="8" t="str">
        <f t="shared" si="277"/>
        <v/>
      </c>
      <c r="AE865" s="8" t="str">
        <f t="shared" si="273"/>
        <v/>
      </c>
      <c r="AF865" s="5">
        <f t="shared" si="274"/>
        <v>2004</v>
      </c>
      <c r="AG865" s="46">
        <v>862</v>
      </c>
      <c r="AH865" s="47" t="str">
        <f t="shared" si="264"/>
        <v/>
      </c>
      <c r="AI865" s="48" t="str">
        <f t="shared" si="265"/>
        <v/>
      </c>
      <c r="AK865" s="22" t="e">
        <f>TRIM(#REF!)</f>
        <v>#REF!</v>
      </c>
      <c r="AL865" s="23" t="e">
        <f>IF(#REF!=0,"",#REF!)</f>
        <v>#REF!</v>
      </c>
      <c r="AM865" s="19" t="e">
        <f>IF(#REF!=0,"",#REF!)</f>
        <v>#REF!</v>
      </c>
      <c r="AN865" s="23" t="e">
        <f>IF($AK865="","",#REF!)</f>
        <v>#REF!</v>
      </c>
      <c r="AO865" s="23" t="e">
        <f t="shared" si="275"/>
        <v>#REF!</v>
      </c>
      <c r="AP865" s="19" t="e">
        <f>IF(#REF!=0,"",#REF!)</f>
        <v>#REF!</v>
      </c>
      <c r="AQ865" s="19" t="e">
        <f>IF(#REF!=0,"",#REF!)</f>
        <v>#REF!</v>
      </c>
      <c r="AR865" s="19" t="e">
        <f>IF(#REF!=0,"",#REF!)</f>
        <v>#REF!</v>
      </c>
      <c r="AS865" s="19" t="e">
        <f>#REF!</f>
        <v>#REF!</v>
      </c>
    </row>
    <row r="866" spans="4:45" ht="19.5" thickTop="1" thickBot="1" x14ac:dyDescent="0.25">
      <c r="D866" s="1" t="str">
        <f t="shared" si="261"/>
        <v/>
      </c>
      <c r="E866" s="1" t="str">
        <f t="shared" si="262"/>
        <v/>
      </c>
      <c r="K866" s="19" t="str">
        <f t="shared" si="266"/>
        <v/>
      </c>
      <c r="L866" s="19">
        <f t="shared" si="276"/>
        <v>10000</v>
      </c>
      <c r="M866" s="22" t="str">
        <f>TRIM(Data!$N863)</f>
        <v>Dorothy Ashley</v>
      </c>
      <c r="N866" s="22" t="str">
        <f>TRIM(Data!$A863)</f>
        <v>Dorothy Ashley</v>
      </c>
      <c r="O866" s="23">
        <f>IF(Data!$B863=0,"",Data!$B863)</f>
        <v>1959</v>
      </c>
      <c r="P866" s="19" t="str">
        <f>IF(Data!$C863=0,"",Data!$C863)</f>
        <v/>
      </c>
      <c r="Q866" s="23" t="str">
        <f>IF($M866="","",Data!$E863)</f>
        <v>L</v>
      </c>
      <c r="R866" s="23" t="str">
        <f t="shared" si="267"/>
        <v>L</v>
      </c>
      <c r="S866" s="23" t="str">
        <f t="shared" si="268"/>
        <v>L</v>
      </c>
      <c r="T866" s="19" t="str">
        <f>IF(Data!$F863=0,"",Data!$F863)</f>
        <v/>
      </c>
      <c r="U866" s="19" t="str">
        <f>IF(Data!$G863=0,"",Data!$G863)</f>
        <v/>
      </c>
      <c r="V866" s="19" t="str">
        <f>IF(Data!$D863=0,"",Data!$D863)</f>
        <v/>
      </c>
      <c r="W866" s="19" t="str">
        <f>Data!$H863</f>
        <v>Japonica</v>
      </c>
      <c r="Y866" s="41" t="e">
        <f t="shared" si="263"/>
        <v>#REF!</v>
      </c>
      <c r="Z866" s="8">
        <f t="shared" si="269"/>
        <v>10000</v>
      </c>
      <c r="AA866" s="8" t="str">
        <f t="shared" si="270"/>
        <v>Dorothy Ashley</v>
      </c>
      <c r="AB866" s="8" t="str">
        <f t="shared" si="271"/>
        <v>L</v>
      </c>
      <c r="AC866" s="8" t="str">
        <f t="shared" si="272"/>
        <v/>
      </c>
      <c r="AD866" s="8" t="str">
        <f t="shared" si="277"/>
        <v/>
      </c>
      <c r="AE866" s="8" t="str">
        <f t="shared" si="273"/>
        <v/>
      </c>
      <c r="AF866" s="5">
        <f t="shared" si="274"/>
        <v>1959</v>
      </c>
      <c r="AG866" s="46">
        <v>863</v>
      </c>
      <c r="AH866" s="47" t="str">
        <f t="shared" si="264"/>
        <v/>
      </c>
      <c r="AI866" s="48" t="str">
        <f t="shared" si="265"/>
        <v/>
      </c>
      <c r="AK866" s="22" t="e">
        <f>TRIM(#REF!)</f>
        <v>#REF!</v>
      </c>
      <c r="AL866" s="23" t="e">
        <f>IF(#REF!=0,"",#REF!)</f>
        <v>#REF!</v>
      </c>
      <c r="AM866" s="19" t="e">
        <f>IF(#REF!=0,"",#REF!)</f>
        <v>#REF!</v>
      </c>
      <c r="AN866" s="23" t="e">
        <f>IF($AK866="","",#REF!)</f>
        <v>#REF!</v>
      </c>
      <c r="AO866" s="23" t="e">
        <f t="shared" si="275"/>
        <v>#REF!</v>
      </c>
      <c r="AP866" s="19" t="e">
        <f>IF(#REF!=0,"",#REF!)</f>
        <v>#REF!</v>
      </c>
      <c r="AQ866" s="19" t="e">
        <f>IF(#REF!=0,"",#REF!)</f>
        <v>#REF!</v>
      </c>
      <c r="AR866" s="19" t="e">
        <f>IF(#REF!=0,"",#REF!)</f>
        <v>#REF!</v>
      </c>
      <c r="AS866" s="19" t="e">
        <f>#REF!</f>
        <v>#REF!</v>
      </c>
    </row>
    <row r="867" spans="4:45" ht="19.5" thickTop="1" thickBot="1" x14ac:dyDescent="0.25">
      <c r="D867" s="1" t="str">
        <f t="shared" si="261"/>
        <v/>
      </c>
      <c r="E867" s="1" t="str">
        <f t="shared" si="262"/>
        <v/>
      </c>
      <c r="K867" s="19" t="str">
        <f t="shared" si="266"/>
        <v/>
      </c>
      <c r="L867" s="19">
        <f t="shared" si="276"/>
        <v>10000</v>
      </c>
      <c r="M867" s="22" t="str">
        <f>TRIM(Data!$N864)</f>
        <v>Dorothy B. Decuers</v>
      </c>
      <c r="N867" s="22" t="str">
        <f>TRIM(Data!$A864)</f>
        <v>Dorothy B. Decuers</v>
      </c>
      <c r="O867" s="23">
        <f>IF(Data!$B864=0,"",Data!$B864)</f>
        <v>2008</v>
      </c>
      <c r="P867" s="19" t="str">
        <f>IF(Data!$C864=0,"",Data!$C864)</f>
        <v>1</v>
      </c>
      <c r="Q867" s="23" t="str">
        <f>IF($M867="","",Data!$E864)</f>
        <v>M-L</v>
      </c>
      <c r="R867" s="23" t="str">
        <f t="shared" si="267"/>
        <v>M</v>
      </c>
      <c r="S867" s="23" t="str">
        <f t="shared" si="268"/>
        <v>M</v>
      </c>
      <c r="T867" s="19" t="str">
        <f>IF(Data!$F864=0,"",Data!$F864)</f>
        <v/>
      </c>
      <c r="U867" s="19" t="str">
        <f>IF(Data!$G864=0,"",Data!$G864)</f>
        <v/>
      </c>
      <c r="V867" s="19" t="str">
        <f>IF(Data!$D864=0,"",Data!$D864)</f>
        <v/>
      </c>
      <c r="W867" s="19" t="str">
        <f>Data!$H864</f>
        <v>Japonica</v>
      </c>
      <c r="Y867" s="41" t="e">
        <f t="shared" si="263"/>
        <v>#REF!</v>
      </c>
      <c r="Z867" s="8">
        <f t="shared" si="269"/>
        <v>10000</v>
      </c>
      <c r="AA867" s="8" t="str">
        <f t="shared" si="270"/>
        <v>Dorothy B. Decuers</v>
      </c>
      <c r="AB867" s="8" t="str">
        <f t="shared" si="271"/>
        <v>M</v>
      </c>
      <c r="AC867" s="8" t="str">
        <f t="shared" si="272"/>
        <v/>
      </c>
      <c r="AD867" s="8" t="str">
        <f t="shared" si="277"/>
        <v/>
      </c>
      <c r="AE867" s="8" t="str">
        <f t="shared" si="273"/>
        <v/>
      </c>
      <c r="AF867" s="5">
        <f t="shared" si="274"/>
        <v>2008</v>
      </c>
      <c r="AG867" s="46">
        <v>864</v>
      </c>
      <c r="AH867" s="47" t="str">
        <f t="shared" si="264"/>
        <v/>
      </c>
      <c r="AI867" s="48" t="str">
        <f t="shared" si="265"/>
        <v/>
      </c>
      <c r="AK867" s="22" t="e">
        <f>TRIM(#REF!)</f>
        <v>#REF!</v>
      </c>
      <c r="AL867" s="23" t="e">
        <f>IF(#REF!=0,"",#REF!)</f>
        <v>#REF!</v>
      </c>
      <c r="AM867" s="19" t="e">
        <f>IF(#REF!=0,"",#REF!)</f>
        <v>#REF!</v>
      </c>
      <c r="AN867" s="23" t="e">
        <f>IF($AK867="","",#REF!)</f>
        <v>#REF!</v>
      </c>
      <c r="AO867" s="23" t="e">
        <f t="shared" si="275"/>
        <v>#REF!</v>
      </c>
      <c r="AP867" s="19" t="e">
        <f>IF(#REF!=0,"",#REF!)</f>
        <v>#REF!</v>
      </c>
      <c r="AQ867" s="19" t="e">
        <f>IF(#REF!=0,"",#REF!)</f>
        <v>#REF!</v>
      </c>
      <c r="AR867" s="19" t="e">
        <f>IF(#REF!=0,"",#REF!)</f>
        <v>#REF!</v>
      </c>
      <c r="AS867" s="19" t="e">
        <f>#REF!</f>
        <v>#REF!</v>
      </c>
    </row>
    <row r="868" spans="4:45" ht="19.5" thickTop="1" thickBot="1" x14ac:dyDescent="0.25">
      <c r="D868" s="1" t="str">
        <f t="shared" si="261"/>
        <v/>
      </c>
      <c r="E868" s="1" t="str">
        <f t="shared" si="262"/>
        <v/>
      </c>
      <c r="K868" s="19" t="str">
        <f t="shared" si="266"/>
        <v/>
      </c>
      <c r="L868" s="19">
        <f t="shared" si="276"/>
        <v>10000</v>
      </c>
      <c r="M868" s="22" t="str">
        <f>TRIM(Data!$N865)</f>
        <v>Dorothy Chester</v>
      </c>
      <c r="N868" s="22" t="str">
        <f>TRIM(Data!$A865)</f>
        <v>Dorothy Chester</v>
      </c>
      <c r="O868" s="23">
        <f>IF(Data!$B865=0,"",Data!$B865)</f>
        <v>1979</v>
      </c>
      <c r="P868" s="19" t="str">
        <f>IF(Data!$C865=0,"",Data!$C865)</f>
        <v>1</v>
      </c>
      <c r="Q868" s="23" t="str">
        <f>IF($M868="","",Data!$E865)</f>
        <v>L</v>
      </c>
      <c r="R868" s="23" t="str">
        <f t="shared" si="267"/>
        <v>L</v>
      </c>
      <c r="S868" s="23" t="str">
        <f t="shared" si="268"/>
        <v>L</v>
      </c>
      <c r="T868" s="19" t="str">
        <f>IF(Data!$F865=0,"",Data!$F865)</f>
        <v>WHITE</v>
      </c>
      <c r="U868" s="19" t="str">
        <f>IF(Data!$G865=0,"",Data!$G865)</f>
        <v/>
      </c>
      <c r="V868" s="19" t="str">
        <f>IF(Data!$D865=0,"",Data!$D865)</f>
        <v/>
      </c>
      <c r="W868" s="19" t="str">
        <f>Data!$H865</f>
        <v>Japonica</v>
      </c>
      <c r="Y868" s="41" t="e">
        <f t="shared" si="263"/>
        <v>#REF!</v>
      </c>
      <c r="Z868" s="8">
        <f t="shared" si="269"/>
        <v>10000</v>
      </c>
      <c r="AA868" s="8" t="str">
        <f t="shared" si="270"/>
        <v>Dorothy Chester</v>
      </c>
      <c r="AB868" s="8" t="str">
        <f t="shared" si="271"/>
        <v>L</v>
      </c>
      <c r="AC868" s="8" t="str">
        <f t="shared" si="272"/>
        <v>WHITE</v>
      </c>
      <c r="AD868" s="8" t="str">
        <f t="shared" si="277"/>
        <v/>
      </c>
      <c r="AE868" s="8" t="str">
        <f t="shared" si="273"/>
        <v/>
      </c>
      <c r="AF868" s="5">
        <f t="shared" si="274"/>
        <v>1979</v>
      </c>
      <c r="AG868" s="46">
        <v>865</v>
      </c>
      <c r="AH868" s="47" t="str">
        <f t="shared" si="264"/>
        <v/>
      </c>
      <c r="AI868" s="48" t="str">
        <f t="shared" si="265"/>
        <v/>
      </c>
      <c r="AK868" s="22" t="e">
        <f>TRIM(#REF!)</f>
        <v>#REF!</v>
      </c>
      <c r="AL868" s="23" t="e">
        <f>IF(#REF!=0,"",#REF!)</f>
        <v>#REF!</v>
      </c>
      <c r="AM868" s="19" t="e">
        <f>IF(#REF!=0,"",#REF!)</f>
        <v>#REF!</v>
      </c>
      <c r="AN868" s="23" t="e">
        <f>IF($AK868="","",#REF!)</f>
        <v>#REF!</v>
      </c>
      <c r="AO868" s="23" t="e">
        <f t="shared" si="275"/>
        <v>#REF!</v>
      </c>
      <c r="AP868" s="19" t="e">
        <f>IF(#REF!=0,"",#REF!)</f>
        <v>#REF!</v>
      </c>
      <c r="AQ868" s="19" t="e">
        <f>IF(#REF!=0,"",#REF!)</f>
        <v>#REF!</v>
      </c>
      <c r="AR868" s="19" t="e">
        <f>IF(#REF!=0,"",#REF!)</f>
        <v>#REF!</v>
      </c>
      <c r="AS868" s="19" t="e">
        <f>#REF!</f>
        <v>#REF!</v>
      </c>
    </row>
    <row r="869" spans="4:45" ht="19.5" thickTop="1" thickBot="1" x14ac:dyDescent="0.25">
      <c r="D869" s="1" t="str">
        <f t="shared" si="261"/>
        <v/>
      </c>
      <c r="E869" s="1" t="str">
        <f t="shared" si="262"/>
        <v/>
      </c>
      <c r="K869" s="19" t="str">
        <f t="shared" si="266"/>
        <v/>
      </c>
      <c r="L869" s="19">
        <f t="shared" si="276"/>
        <v>10000</v>
      </c>
      <c r="M869" s="22" t="str">
        <f>TRIM(Data!$N866)</f>
        <v>Dorothy Copeland</v>
      </c>
      <c r="N869" s="22" t="str">
        <f>TRIM(Data!$A866)</f>
        <v>Dorothy Copeland</v>
      </c>
      <c r="O869" s="23">
        <f>IF(Data!$B866=0,"",Data!$B866)</f>
        <v>1971</v>
      </c>
      <c r="P869" s="19" t="str">
        <f>IF(Data!$C866=0,"",Data!$C866)</f>
        <v>1</v>
      </c>
      <c r="Q869" s="23" t="str">
        <f>IF($M869="","",Data!$E866)</f>
        <v>M-L</v>
      </c>
      <c r="R869" s="23" t="str">
        <f t="shared" si="267"/>
        <v>M</v>
      </c>
      <c r="S869" s="23" t="str">
        <f t="shared" si="268"/>
        <v>M</v>
      </c>
      <c r="T869" s="19" t="str">
        <f>IF(Data!$F866=0,"",Data!$F866)</f>
        <v>WHITE</v>
      </c>
      <c r="U869" s="19" t="str">
        <f>IF(Data!$G866=0,"",Data!$G866)</f>
        <v/>
      </c>
      <c r="V869" s="19" t="str">
        <f>IF(Data!$D866=0,"",Data!$D866)</f>
        <v/>
      </c>
      <c r="W869" s="19" t="str">
        <f>Data!$H866</f>
        <v>Japonica</v>
      </c>
      <c r="Y869" s="41" t="e">
        <f t="shared" si="263"/>
        <v>#REF!</v>
      </c>
      <c r="Z869" s="8">
        <f t="shared" si="269"/>
        <v>10000</v>
      </c>
      <c r="AA869" s="8" t="str">
        <f t="shared" si="270"/>
        <v>Dorothy Copeland</v>
      </c>
      <c r="AB869" s="8" t="str">
        <f t="shared" si="271"/>
        <v>M</v>
      </c>
      <c r="AC869" s="8" t="str">
        <f t="shared" si="272"/>
        <v>WHITE</v>
      </c>
      <c r="AD869" s="8" t="str">
        <f t="shared" si="277"/>
        <v/>
      </c>
      <c r="AE869" s="8" t="str">
        <f t="shared" si="273"/>
        <v/>
      </c>
      <c r="AF869" s="5">
        <f t="shared" si="274"/>
        <v>1971</v>
      </c>
      <c r="AG869" s="46">
        <v>866</v>
      </c>
      <c r="AH869" s="47" t="str">
        <f t="shared" si="264"/>
        <v/>
      </c>
      <c r="AI869" s="48" t="str">
        <f t="shared" si="265"/>
        <v/>
      </c>
      <c r="AK869" s="22" t="e">
        <f>TRIM(#REF!)</f>
        <v>#REF!</v>
      </c>
      <c r="AL869" s="23" t="e">
        <f>IF(#REF!=0,"",#REF!)</f>
        <v>#REF!</v>
      </c>
      <c r="AM869" s="19" t="e">
        <f>IF(#REF!=0,"",#REF!)</f>
        <v>#REF!</v>
      </c>
      <c r="AN869" s="23" t="e">
        <f>IF($AK869="","",#REF!)</f>
        <v>#REF!</v>
      </c>
      <c r="AO869" s="23" t="e">
        <f t="shared" si="275"/>
        <v>#REF!</v>
      </c>
      <c r="AP869" s="19" t="e">
        <f>IF(#REF!=0,"",#REF!)</f>
        <v>#REF!</v>
      </c>
      <c r="AQ869" s="19" t="e">
        <f>IF(#REF!=0,"",#REF!)</f>
        <v>#REF!</v>
      </c>
      <c r="AR869" s="19" t="e">
        <f>IF(#REF!=0,"",#REF!)</f>
        <v>#REF!</v>
      </c>
      <c r="AS869" s="19" t="e">
        <f>#REF!</f>
        <v>#REF!</v>
      </c>
    </row>
    <row r="870" spans="4:45" ht="19.5" thickTop="1" thickBot="1" x14ac:dyDescent="0.25">
      <c r="D870" s="1" t="str">
        <f t="shared" si="261"/>
        <v/>
      </c>
      <c r="E870" s="1" t="str">
        <f t="shared" si="262"/>
        <v/>
      </c>
      <c r="K870" s="19" t="str">
        <f t="shared" si="266"/>
        <v/>
      </c>
      <c r="L870" s="19">
        <f t="shared" si="276"/>
        <v>10000</v>
      </c>
      <c r="M870" s="22" t="str">
        <f>TRIM(Data!$N867)</f>
        <v>Dorothy Hills</v>
      </c>
      <c r="N870" s="22" t="str">
        <f>TRIM(Data!$A867)</f>
        <v>Dorothy Hills</v>
      </c>
      <c r="O870" s="23">
        <f>IF(Data!$B867=0,"",Data!$B867)</f>
        <v>1976</v>
      </c>
      <c r="P870" s="19" t="str">
        <f>IF(Data!$C867=0,"",Data!$C867)</f>
        <v>1</v>
      </c>
      <c r="Q870" s="23" t="str">
        <f>IF($M870="","",Data!$E867)</f>
        <v>M</v>
      </c>
      <c r="R870" s="23" t="str">
        <f t="shared" si="267"/>
        <v>M</v>
      </c>
      <c r="S870" s="23" t="str">
        <f t="shared" si="268"/>
        <v>M</v>
      </c>
      <c r="T870" s="19" t="str">
        <f>IF(Data!$F867=0,"",Data!$F867)</f>
        <v/>
      </c>
      <c r="U870" s="19" t="str">
        <f>IF(Data!$G867=0,"",Data!$G867)</f>
        <v>FD</v>
      </c>
      <c r="V870" s="19" t="str">
        <f>IF(Data!$D867=0,"",Data!$D867)</f>
        <v/>
      </c>
      <c r="W870" s="19" t="str">
        <f>Data!$H867</f>
        <v>Japonica</v>
      </c>
      <c r="Y870" s="41" t="e">
        <f t="shared" si="263"/>
        <v>#REF!</v>
      </c>
      <c r="Z870" s="8">
        <f t="shared" si="269"/>
        <v>10000</v>
      </c>
      <c r="AA870" s="8" t="str">
        <f t="shared" si="270"/>
        <v>Dorothy Hills</v>
      </c>
      <c r="AB870" s="8" t="str">
        <f t="shared" si="271"/>
        <v>M</v>
      </c>
      <c r="AC870" s="8" t="str">
        <f t="shared" si="272"/>
        <v/>
      </c>
      <c r="AD870" s="8" t="str">
        <f t="shared" si="277"/>
        <v>FD</v>
      </c>
      <c r="AE870" s="8" t="str">
        <f t="shared" si="273"/>
        <v/>
      </c>
      <c r="AF870" s="5">
        <f t="shared" si="274"/>
        <v>1976</v>
      </c>
      <c r="AG870" s="46">
        <v>867</v>
      </c>
      <c r="AH870" s="47" t="str">
        <f t="shared" si="264"/>
        <v/>
      </c>
      <c r="AI870" s="48" t="str">
        <f t="shared" si="265"/>
        <v/>
      </c>
      <c r="AK870" s="22" t="e">
        <f>TRIM(#REF!)</f>
        <v>#REF!</v>
      </c>
      <c r="AL870" s="23" t="e">
        <f>IF(#REF!=0,"",#REF!)</f>
        <v>#REF!</v>
      </c>
      <c r="AM870" s="19" t="e">
        <f>IF(#REF!=0,"",#REF!)</f>
        <v>#REF!</v>
      </c>
      <c r="AN870" s="23" t="e">
        <f>IF($AK870="","",#REF!)</f>
        <v>#REF!</v>
      </c>
      <c r="AO870" s="23" t="e">
        <f t="shared" si="275"/>
        <v>#REF!</v>
      </c>
      <c r="AP870" s="19" t="e">
        <f>IF(#REF!=0,"",#REF!)</f>
        <v>#REF!</v>
      </c>
      <c r="AQ870" s="19" t="e">
        <f>IF(#REF!=0,"",#REF!)</f>
        <v>#REF!</v>
      </c>
      <c r="AR870" s="19" t="e">
        <f>IF(#REF!=0,"",#REF!)</f>
        <v>#REF!</v>
      </c>
      <c r="AS870" s="19" t="e">
        <f>#REF!</f>
        <v>#REF!</v>
      </c>
    </row>
    <row r="871" spans="4:45" ht="19.5" thickTop="1" thickBot="1" x14ac:dyDescent="0.25">
      <c r="D871" s="1" t="str">
        <f t="shared" si="261"/>
        <v/>
      </c>
      <c r="E871" s="1" t="str">
        <f t="shared" si="262"/>
        <v/>
      </c>
      <c r="K871" s="19" t="str">
        <f t="shared" si="266"/>
        <v/>
      </c>
      <c r="L871" s="19">
        <f t="shared" si="276"/>
        <v>10000</v>
      </c>
      <c r="M871" s="22" t="str">
        <f>TRIM(Data!$N868)</f>
        <v>Dorothy L. Chattin</v>
      </c>
      <c r="N871" s="22" t="str">
        <f>TRIM(Data!$A868)</f>
        <v>Dorothy L. Chattin</v>
      </c>
      <c r="O871" s="23">
        <f>IF(Data!$B868=0,"",Data!$B868)</f>
        <v>2008</v>
      </c>
      <c r="P871" s="19" t="str">
        <f>IF(Data!$C868=0,"",Data!$C868)</f>
        <v>1</v>
      </c>
      <c r="Q871" s="23" t="str">
        <f>IF($M871="","",Data!$E868)</f>
        <v>M</v>
      </c>
      <c r="R871" s="23" t="str">
        <f t="shared" si="267"/>
        <v>M</v>
      </c>
      <c r="S871" s="23" t="str">
        <f t="shared" si="268"/>
        <v>M</v>
      </c>
      <c r="T871" s="19" t="str">
        <f>IF(Data!$F868=0,"",Data!$F868)</f>
        <v/>
      </c>
      <c r="U871" s="19" t="str">
        <f>IF(Data!$G868=0,"",Data!$G868)</f>
        <v>FD</v>
      </c>
      <c r="V871" s="19" t="str">
        <f>IF(Data!$D868=0,"",Data!$D868)</f>
        <v/>
      </c>
      <c r="W871" s="19" t="str">
        <f>Data!$H868</f>
        <v>Japonica</v>
      </c>
      <c r="Y871" s="41" t="e">
        <f t="shared" si="263"/>
        <v>#REF!</v>
      </c>
      <c r="Z871" s="8">
        <f t="shared" si="269"/>
        <v>10000</v>
      </c>
      <c r="AA871" s="8" t="str">
        <f t="shared" si="270"/>
        <v>Dorothy L. Chattin</v>
      </c>
      <c r="AB871" s="8" t="str">
        <f t="shared" si="271"/>
        <v>M</v>
      </c>
      <c r="AC871" s="8" t="str">
        <f t="shared" si="272"/>
        <v/>
      </c>
      <c r="AD871" s="8" t="str">
        <f t="shared" si="277"/>
        <v>FD</v>
      </c>
      <c r="AE871" s="8" t="str">
        <f t="shared" si="273"/>
        <v/>
      </c>
      <c r="AF871" s="5">
        <f t="shared" si="274"/>
        <v>2008</v>
      </c>
      <c r="AG871" s="46">
        <v>868</v>
      </c>
      <c r="AH871" s="47" t="str">
        <f t="shared" si="264"/>
        <v/>
      </c>
      <c r="AI871" s="48" t="str">
        <f t="shared" si="265"/>
        <v/>
      </c>
      <c r="AK871" s="22" t="e">
        <f>TRIM(#REF!)</f>
        <v>#REF!</v>
      </c>
      <c r="AL871" s="23" t="e">
        <f>IF(#REF!=0,"",#REF!)</f>
        <v>#REF!</v>
      </c>
      <c r="AM871" s="19" t="e">
        <f>IF(#REF!=0,"",#REF!)</f>
        <v>#REF!</v>
      </c>
      <c r="AN871" s="23" t="e">
        <f>IF($AK871="","",#REF!)</f>
        <v>#REF!</v>
      </c>
      <c r="AO871" s="23" t="e">
        <f t="shared" si="275"/>
        <v>#REF!</v>
      </c>
      <c r="AP871" s="19" t="e">
        <f>IF(#REF!=0,"",#REF!)</f>
        <v>#REF!</v>
      </c>
      <c r="AQ871" s="19" t="e">
        <f>IF(#REF!=0,"",#REF!)</f>
        <v>#REF!</v>
      </c>
      <c r="AR871" s="19" t="e">
        <f>IF(#REF!=0,"",#REF!)</f>
        <v>#REF!</v>
      </c>
      <c r="AS871" s="19" t="e">
        <f>#REF!</f>
        <v>#REF!</v>
      </c>
    </row>
    <row r="872" spans="4:45" ht="19.5" thickTop="1" thickBot="1" x14ac:dyDescent="0.25">
      <c r="D872" s="1" t="str">
        <f t="shared" ref="D872:D935" si="278">IF(ISERROR(VLOOKUP(A872,$K$4:$M$2950,3,FALSE)),"",VLOOKUP(A872,$K$4:$N$2950,4,FALSE))</f>
        <v/>
      </c>
      <c r="E872" s="1" t="str">
        <f t="shared" ref="E872:E935" si="279">IF(ISERROR(VLOOKUP(A872,$K$4:$M$2950,3,FALSE)),"",IF(VLOOKUP(A872,$K$4:$T$2950,6,FALSE)=0,"",VLOOKUP(A872,$K$4:$T$2950,6,FALSE)))</f>
        <v/>
      </c>
      <c r="K872" s="19" t="str">
        <f t="shared" si="266"/>
        <v/>
      </c>
      <c r="L872" s="19">
        <f t="shared" si="276"/>
        <v>10000</v>
      </c>
      <c r="M872" s="22" t="str">
        <f>TRIM(Data!$N869)</f>
        <v>Dorothy Mac</v>
      </c>
      <c r="N872" s="22" t="str">
        <f>TRIM(Data!$A869)</f>
        <v>Dorothy Mac</v>
      </c>
      <c r="O872" s="23">
        <f>IF(Data!$B869=0,"",Data!$B869)</f>
        <v>1948</v>
      </c>
      <c r="P872" s="19" t="str">
        <f>IF(Data!$C869=0,"",Data!$C869)</f>
        <v>1</v>
      </c>
      <c r="Q872" s="23" t="str">
        <f>IF($M872="","",Data!$E869)</f>
        <v>M</v>
      </c>
      <c r="R872" s="23" t="str">
        <f t="shared" si="267"/>
        <v>M</v>
      </c>
      <c r="S872" s="23" t="str">
        <f t="shared" si="268"/>
        <v>M</v>
      </c>
      <c r="T872" s="19" t="str">
        <f>IF(Data!$F869=0,"",Data!$F869)</f>
        <v>WHITE</v>
      </c>
      <c r="U872" s="19" t="str">
        <f>IF(Data!$G869=0,"",Data!$G869)</f>
        <v/>
      </c>
      <c r="V872" s="19" t="str">
        <f>IF(Data!$D869=0,"",Data!$D869)</f>
        <v/>
      </c>
      <c r="W872" s="19" t="str">
        <f>Data!$H869</f>
        <v>Japonica</v>
      </c>
      <c r="Y872" s="41" t="e">
        <f t="shared" si="263"/>
        <v>#REF!</v>
      </c>
      <c r="Z872" s="8">
        <f t="shared" si="269"/>
        <v>10000</v>
      </c>
      <c r="AA872" s="8" t="str">
        <f t="shared" si="270"/>
        <v>Dorothy Mac</v>
      </c>
      <c r="AB872" s="8" t="str">
        <f t="shared" si="271"/>
        <v>M</v>
      </c>
      <c r="AC872" s="8" t="str">
        <f t="shared" si="272"/>
        <v>WHITE</v>
      </c>
      <c r="AD872" s="8" t="str">
        <f t="shared" si="277"/>
        <v/>
      </c>
      <c r="AE872" s="8" t="str">
        <f t="shared" si="273"/>
        <v/>
      </c>
      <c r="AF872" s="5">
        <f t="shared" si="274"/>
        <v>1948</v>
      </c>
      <c r="AG872" s="46">
        <v>869</v>
      </c>
      <c r="AH872" s="47" t="str">
        <f t="shared" si="264"/>
        <v/>
      </c>
      <c r="AI872" s="48" t="str">
        <f t="shared" si="265"/>
        <v/>
      </c>
      <c r="AK872" s="22" t="e">
        <f>TRIM(#REF!)</f>
        <v>#REF!</v>
      </c>
      <c r="AL872" s="23" t="e">
        <f>IF(#REF!=0,"",#REF!)</f>
        <v>#REF!</v>
      </c>
      <c r="AM872" s="19" t="e">
        <f>IF(#REF!=0,"",#REF!)</f>
        <v>#REF!</v>
      </c>
      <c r="AN872" s="23" t="e">
        <f>IF($AK872="","",#REF!)</f>
        <v>#REF!</v>
      </c>
      <c r="AO872" s="23" t="e">
        <f t="shared" si="275"/>
        <v>#REF!</v>
      </c>
      <c r="AP872" s="19" t="e">
        <f>IF(#REF!=0,"",#REF!)</f>
        <v>#REF!</v>
      </c>
      <c r="AQ872" s="19" t="e">
        <f>IF(#REF!=0,"",#REF!)</f>
        <v>#REF!</v>
      </c>
      <c r="AR872" s="19" t="e">
        <f>IF(#REF!=0,"",#REF!)</f>
        <v>#REF!</v>
      </c>
      <c r="AS872" s="19" t="e">
        <f>#REF!</f>
        <v>#REF!</v>
      </c>
    </row>
    <row r="873" spans="4:45" ht="19.5" thickTop="1" thickBot="1" x14ac:dyDescent="0.25">
      <c r="D873" s="1" t="str">
        <f t="shared" si="278"/>
        <v/>
      </c>
      <c r="E873" s="1" t="str">
        <f t="shared" si="279"/>
        <v/>
      </c>
      <c r="K873" s="19" t="str">
        <f t="shared" si="266"/>
        <v/>
      </c>
      <c r="L873" s="19">
        <f t="shared" si="276"/>
        <v>10000</v>
      </c>
      <c r="M873" s="22" t="str">
        <f>TRIM(Data!$N870)</f>
        <v>Dorothy Parker (See Emmett Pfingstl)</v>
      </c>
      <c r="N873" s="22" t="str">
        <f>TRIM(Data!$A870)</f>
        <v>Dorothy Parker (See Emmett Pfingstl)</v>
      </c>
      <c r="O873" s="23">
        <f>IF(Data!$B870=0,"",Data!$B870)</f>
        <v>1950</v>
      </c>
      <c r="P873" s="19" t="str">
        <f>IF(Data!$C870=0,"",Data!$C870)</f>
        <v/>
      </c>
      <c r="Q873" s="23" t="str">
        <f>IF($M873="","",Data!$E870)</f>
        <v>M-L</v>
      </c>
      <c r="R873" s="23" t="str">
        <f t="shared" si="267"/>
        <v>M</v>
      </c>
      <c r="S873" s="23" t="str">
        <f t="shared" si="268"/>
        <v>M</v>
      </c>
      <c r="T873" s="19" t="str">
        <f>IF(Data!$F870=0,"",Data!$F870)</f>
        <v/>
      </c>
      <c r="U873" s="19" t="str">
        <f>IF(Data!$G870=0,"",Data!$G870)</f>
        <v/>
      </c>
      <c r="V873" s="19" t="str">
        <f>IF(Data!$D870=0,"",Data!$D870)</f>
        <v/>
      </c>
      <c r="W873" s="19" t="str">
        <f>Data!$H870</f>
        <v>Japonica</v>
      </c>
      <c r="Y873" s="41" t="e">
        <f t="shared" si="263"/>
        <v>#REF!</v>
      </c>
      <c r="Z873" s="8">
        <f t="shared" si="269"/>
        <v>10000</v>
      </c>
      <c r="AA873" s="8" t="str">
        <f t="shared" si="270"/>
        <v>Dorothy Parker (See Emmett Pfingstl)</v>
      </c>
      <c r="AB873" s="8" t="str">
        <f t="shared" si="271"/>
        <v>M</v>
      </c>
      <c r="AC873" s="8" t="str">
        <f t="shared" si="272"/>
        <v/>
      </c>
      <c r="AD873" s="8" t="str">
        <f t="shared" si="277"/>
        <v/>
      </c>
      <c r="AE873" s="8" t="str">
        <f t="shared" si="273"/>
        <v/>
      </c>
      <c r="AF873" s="5">
        <f t="shared" si="274"/>
        <v>1950</v>
      </c>
      <c r="AG873" s="46">
        <v>870</v>
      </c>
      <c r="AH873" s="47" t="str">
        <f t="shared" si="264"/>
        <v/>
      </c>
      <c r="AI873" s="48" t="str">
        <f t="shared" si="265"/>
        <v/>
      </c>
      <c r="AK873" s="22" t="e">
        <f>TRIM(#REF!)</f>
        <v>#REF!</v>
      </c>
      <c r="AL873" s="23" t="e">
        <f>IF(#REF!=0,"",#REF!)</f>
        <v>#REF!</v>
      </c>
      <c r="AM873" s="19" t="e">
        <f>IF(#REF!=0,"",#REF!)</f>
        <v>#REF!</v>
      </c>
      <c r="AN873" s="23" t="e">
        <f>IF($AK873="","",#REF!)</f>
        <v>#REF!</v>
      </c>
      <c r="AO873" s="23" t="e">
        <f t="shared" si="275"/>
        <v>#REF!</v>
      </c>
      <c r="AP873" s="19" t="e">
        <f>IF(#REF!=0,"",#REF!)</f>
        <v>#REF!</v>
      </c>
      <c r="AQ873" s="19" t="e">
        <f>IF(#REF!=0,"",#REF!)</f>
        <v>#REF!</v>
      </c>
      <c r="AR873" s="19" t="e">
        <f>IF(#REF!=0,"",#REF!)</f>
        <v>#REF!</v>
      </c>
      <c r="AS873" s="19" t="e">
        <f>#REF!</f>
        <v>#REF!</v>
      </c>
    </row>
    <row r="874" spans="4:45" ht="19.5" thickTop="1" thickBot="1" x14ac:dyDescent="0.25">
      <c r="D874" s="1" t="str">
        <f t="shared" si="278"/>
        <v/>
      </c>
      <c r="E874" s="1" t="str">
        <f t="shared" si="279"/>
        <v/>
      </c>
      <c r="K874" s="19" t="str">
        <f t="shared" si="266"/>
        <v/>
      </c>
      <c r="L874" s="19">
        <f t="shared" si="276"/>
        <v>10000</v>
      </c>
      <c r="M874" s="22" t="str">
        <f>TRIM(Data!$N871)</f>
        <v>Dorothy Rose</v>
      </c>
      <c r="N874" s="22" t="str">
        <f>TRIM(Data!$A871)</f>
        <v>Dorothy Rose</v>
      </c>
      <c r="O874" s="23">
        <f>IF(Data!$B871=0,"",Data!$B871)</f>
        <v>1956</v>
      </c>
      <c r="P874" s="19" t="str">
        <f>IF(Data!$C871=0,"",Data!$C871)</f>
        <v>1</v>
      </c>
      <c r="Q874" s="23" t="str">
        <f>IF($M874="","",Data!$E871)</f>
        <v>M</v>
      </c>
      <c r="R874" s="23" t="str">
        <f t="shared" si="267"/>
        <v>M</v>
      </c>
      <c r="S874" s="23" t="str">
        <f t="shared" si="268"/>
        <v>M</v>
      </c>
      <c r="T874" s="19" t="str">
        <f>IF(Data!$F871=0,"",Data!$F871)</f>
        <v/>
      </c>
      <c r="U874" s="19" t="str">
        <f>IF(Data!$G871=0,"",Data!$G871)</f>
        <v/>
      </c>
      <c r="V874" s="19" t="str">
        <f>IF(Data!$D871=0,"",Data!$D871)</f>
        <v/>
      </c>
      <c r="W874" s="19" t="str">
        <f>Data!$H871</f>
        <v>Japonica</v>
      </c>
      <c r="Y874" s="41" t="e">
        <f t="shared" si="263"/>
        <v>#REF!</v>
      </c>
      <c r="Z874" s="8">
        <f t="shared" si="269"/>
        <v>10000</v>
      </c>
      <c r="AA874" s="8" t="str">
        <f t="shared" si="270"/>
        <v>Dorothy Rose</v>
      </c>
      <c r="AB874" s="8" t="str">
        <f t="shared" si="271"/>
        <v>M</v>
      </c>
      <c r="AC874" s="8" t="str">
        <f t="shared" si="272"/>
        <v/>
      </c>
      <c r="AD874" s="8" t="str">
        <f t="shared" si="277"/>
        <v/>
      </c>
      <c r="AE874" s="8" t="str">
        <f t="shared" si="273"/>
        <v/>
      </c>
      <c r="AF874" s="5">
        <f t="shared" si="274"/>
        <v>1956</v>
      </c>
      <c r="AG874" s="46">
        <v>871</v>
      </c>
      <c r="AH874" s="47" t="str">
        <f t="shared" si="264"/>
        <v/>
      </c>
      <c r="AI874" s="48" t="str">
        <f t="shared" si="265"/>
        <v/>
      </c>
      <c r="AK874" s="22" t="e">
        <f>TRIM(#REF!)</f>
        <v>#REF!</v>
      </c>
      <c r="AL874" s="23" t="e">
        <f>IF(#REF!=0,"",#REF!)</f>
        <v>#REF!</v>
      </c>
      <c r="AM874" s="19" t="e">
        <f>IF(#REF!=0,"",#REF!)</f>
        <v>#REF!</v>
      </c>
      <c r="AN874" s="23" t="e">
        <f>IF($AK874="","",#REF!)</f>
        <v>#REF!</v>
      </c>
      <c r="AO874" s="23" t="e">
        <f t="shared" si="275"/>
        <v>#REF!</v>
      </c>
      <c r="AP874" s="19" t="e">
        <f>IF(#REF!=0,"",#REF!)</f>
        <v>#REF!</v>
      </c>
      <c r="AQ874" s="19" t="e">
        <f>IF(#REF!=0,"",#REF!)</f>
        <v>#REF!</v>
      </c>
      <c r="AR874" s="19" t="e">
        <f>IF(#REF!=0,"",#REF!)</f>
        <v>#REF!</v>
      </c>
      <c r="AS874" s="19" t="e">
        <f>#REF!</f>
        <v>#REF!</v>
      </c>
    </row>
    <row r="875" spans="4:45" ht="19.5" thickTop="1" thickBot="1" x14ac:dyDescent="0.25">
      <c r="D875" s="1" t="str">
        <f t="shared" si="278"/>
        <v/>
      </c>
      <c r="E875" s="1" t="str">
        <f t="shared" si="279"/>
        <v/>
      </c>
      <c r="K875" s="19" t="str">
        <f t="shared" si="266"/>
        <v/>
      </c>
      <c r="L875" s="19">
        <f t="shared" si="276"/>
        <v>10000</v>
      </c>
      <c r="M875" s="22" t="str">
        <f>TRIM(Data!$N872)</f>
        <v>Dorothy Tillett</v>
      </c>
      <c r="N875" s="22" t="str">
        <f>TRIM(Data!$A872)</f>
        <v>Dorothy Tillett</v>
      </c>
      <c r="O875" s="23">
        <f>IF(Data!$B872=0,"",Data!$B872)</f>
        <v>1980</v>
      </c>
      <c r="P875" s="19" t="str">
        <f>IF(Data!$C872=0,"",Data!$C872)</f>
        <v>1</v>
      </c>
      <c r="Q875" s="23" t="str">
        <f>IF($M875="","",Data!$E872)</f>
        <v>Min-S</v>
      </c>
      <c r="R875" s="23" t="str">
        <f t="shared" si="267"/>
        <v>S</v>
      </c>
      <c r="S875" s="23" t="str">
        <f t="shared" si="268"/>
        <v>S</v>
      </c>
      <c r="T875" s="19" t="str">
        <f>IF(Data!$F872=0,"",Data!$F872)</f>
        <v>WHITE</v>
      </c>
      <c r="U875" s="19" t="str">
        <f>IF(Data!$G872=0,"",Data!$G872)</f>
        <v>FD</v>
      </c>
      <c r="V875" s="19" t="str">
        <f>IF(Data!$D872=0,"",Data!$D872)</f>
        <v/>
      </c>
      <c r="W875" s="19" t="str">
        <f>Data!$H872</f>
        <v>Japonica</v>
      </c>
      <c r="Y875" s="41" t="e">
        <f t="shared" si="263"/>
        <v>#REF!</v>
      </c>
      <c r="Z875" s="8">
        <f t="shared" si="269"/>
        <v>10000</v>
      </c>
      <c r="AA875" s="8" t="str">
        <f t="shared" si="270"/>
        <v>Dorothy Tillett</v>
      </c>
      <c r="AB875" s="8" t="str">
        <f t="shared" si="271"/>
        <v>S</v>
      </c>
      <c r="AC875" s="8" t="str">
        <f t="shared" si="272"/>
        <v>WHITE</v>
      </c>
      <c r="AD875" s="8" t="str">
        <f t="shared" si="277"/>
        <v>FD</v>
      </c>
      <c r="AE875" s="8" t="str">
        <f t="shared" si="273"/>
        <v/>
      </c>
      <c r="AF875" s="5">
        <f t="shared" si="274"/>
        <v>1980</v>
      </c>
      <c r="AG875" s="46">
        <v>872</v>
      </c>
      <c r="AH875" s="47" t="str">
        <f t="shared" si="264"/>
        <v/>
      </c>
      <c r="AI875" s="48" t="str">
        <f t="shared" si="265"/>
        <v/>
      </c>
      <c r="AK875" s="22" t="e">
        <f>TRIM(#REF!)</f>
        <v>#REF!</v>
      </c>
      <c r="AL875" s="23" t="e">
        <f>IF(#REF!=0,"",#REF!)</f>
        <v>#REF!</v>
      </c>
      <c r="AM875" s="19" t="e">
        <f>IF(#REF!=0,"",#REF!)</f>
        <v>#REF!</v>
      </c>
      <c r="AN875" s="23" t="e">
        <f>IF($AK875="","",#REF!)</f>
        <v>#REF!</v>
      </c>
      <c r="AO875" s="23" t="e">
        <f t="shared" si="275"/>
        <v>#REF!</v>
      </c>
      <c r="AP875" s="19" t="e">
        <f>IF(#REF!=0,"",#REF!)</f>
        <v>#REF!</v>
      </c>
      <c r="AQ875" s="19" t="e">
        <f>IF(#REF!=0,"",#REF!)</f>
        <v>#REF!</v>
      </c>
      <c r="AR875" s="19" t="e">
        <f>IF(#REF!=0,"",#REF!)</f>
        <v>#REF!</v>
      </c>
      <c r="AS875" s="19" t="e">
        <f>#REF!</f>
        <v>#REF!</v>
      </c>
    </row>
    <row r="876" spans="4:45" ht="19.5" thickTop="1" thickBot="1" x14ac:dyDescent="0.25">
      <c r="D876" s="1" t="str">
        <f t="shared" si="278"/>
        <v/>
      </c>
      <c r="E876" s="1" t="str">
        <f t="shared" si="279"/>
        <v/>
      </c>
      <c r="K876" s="19" t="str">
        <f t="shared" si="266"/>
        <v/>
      </c>
      <c r="L876" s="19">
        <f t="shared" si="276"/>
        <v>10000</v>
      </c>
      <c r="M876" s="22" t="str">
        <f>TRIM(Data!$N873)</f>
        <v>Dorothy Zerkowsky</v>
      </c>
      <c r="N876" s="22" t="str">
        <f>TRIM(Data!$A873)</f>
        <v>Dorothy Zerkowsky</v>
      </c>
      <c r="O876" s="23">
        <f>IF(Data!$B873=0,"",Data!$B873)</f>
        <v>1973</v>
      </c>
      <c r="P876" s="19" t="str">
        <f>IF(Data!$C873=0,"",Data!$C873)</f>
        <v/>
      </c>
      <c r="Q876" s="23" t="str">
        <f>IF($M876="","",Data!$E873)</f>
        <v>L</v>
      </c>
      <c r="R876" s="23" t="str">
        <f t="shared" si="267"/>
        <v>L</v>
      </c>
      <c r="S876" s="23" t="str">
        <f t="shared" si="268"/>
        <v>L</v>
      </c>
      <c r="T876" s="19" t="str">
        <f>IF(Data!$F873=0,"",Data!$F873)</f>
        <v/>
      </c>
      <c r="U876" s="19" t="str">
        <f>IF(Data!$G873=0,"",Data!$G873)</f>
        <v/>
      </c>
      <c r="V876" s="19" t="str">
        <f>IF(Data!$D873=0,"",Data!$D873)</f>
        <v/>
      </c>
      <c r="W876" s="19" t="str">
        <f>Data!$H873</f>
        <v>Japonica</v>
      </c>
      <c r="Y876" s="41" t="e">
        <f t="shared" si="263"/>
        <v>#REF!</v>
      </c>
      <c r="Z876" s="8">
        <f t="shared" si="269"/>
        <v>10000</v>
      </c>
      <c r="AA876" s="8" t="str">
        <f t="shared" si="270"/>
        <v>Dorothy Zerkowsky</v>
      </c>
      <c r="AB876" s="8" t="str">
        <f t="shared" si="271"/>
        <v>L</v>
      </c>
      <c r="AC876" s="8" t="str">
        <f t="shared" si="272"/>
        <v/>
      </c>
      <c r="AD876" s="8" t="str">
        <f t="shared" si="277"/>
        <v/>
      </c>
      <c r="AE876" s="8" t="str">
        <f t="shared" si="273"/>
        <v/>
      </c>
      <c r="AF876" s="5">
        <f t="shared" si="274"/>
        <v>1973</v>
      </c>
      <c r="AG876" s="46">
        <v>873</v>
      </c>
      <c r="AH876" s="47" t="str">
        <f t="shared" si="264"/>
        <v/>
      </c>
      <c r="AI876" s="48" t="str">
        <f t="shared" si="265"/>
        <v/>
      </c>
      <c r="AK876" s="22" t="e">
        <f>TRIM(#REF!)</f>
        <v>#REF!</v>
      </c>
      <c r="AL876" s="23" t="e">
        <f>IF(#REF!=0,"",#REF!)</f>
        <v>#REF!</v>
      </c>
      <c r="AM876" s="19" t="e">
        <f>IF(#REF!=0,"",#REF!)</f>
        <v>#REF!</v>
      </c>
      <c r="AN876" s="23" t="e">
        <f>IF($AK876="","",#REF!)</f>
        <v>#REF!</v>
      </c>
      <c r="AO876" s="23" t="e">
        <f t="shared" si="275"/>
        <v>#REF!</v>
      </c>
      <c r="AP876" s="19" t="e">
        <f>IF(#REF!=0,"",#REF!)</f>
        <v>#REF!</v>
      </c>
      <c r="AQ876" s="19" t="e">
        <f>IF(#REF!=0,"",#REF!)</f>
        <v>#REF!</v>
      </c>
      <c r="AR876" s="19" t="e">
        <f>IF(#REF!=0,"",#REF!)</f>
        <v>#REF!</v>
      </c>
      <c r="AS876" s="19" t="e">
        <f>#REF!</f>
        <v>#REF!</v>
      </c>
    </row>
    <row r="877" spans="4:45" ht="19.5" thickTop="1" thickBot="1" x14ac:dyDescent="0.25">
      <c r="D877" s="1" t="str">
        <f t="shared" si="278"/>
        <v/>
      </c>
      <c r="E877" s="1" t="str">
        <f t="shared" si="279"/>
        <v/>
      </c>
      <c r="K877" s="19" t="str">
        <f t="shared" si="266"/>
        <v/>
      </c>
      <c r="L877" s="19">
        <f t="shared" si="276"/>
        <v>10000</v>
      </c>
      <c r="M877" s="22" t="str">
        <f>TRIM(Data!$N874)</f>
        <v>Dorothy's Folly</v>
      </c>
      <c r="N877" s="22" t="str">
        <f>TRIM(Data!$A874)</f>
        <v>Dorothy's Folly</v>
      </c>
      <c r="O877" s="23">
        <f>IF(Data!$B874=0,"",Data!$B874)</f>
        <v>1998</v>
      </c>
      <c r="P877" s="19" t="str">
        <f>IF(Data!$C874=0,"",Data!$C874)</f>
        <v/>
      </c>
      <c r="Q877" s="23" t="str">
        <f>IF($M877="","",Data!$E874)</f>
        <v>M</v>
      </c>
      <c r="R877" s="23" t="str">
        <f t="shared" si="267"/>
        <v>M</v>
      </c>
      <c r="S877" s="23" t="str">
        <f t="shared" si="268"/>
        <v>M</v>
      </c>
      <c r="T877" s="19" t="str">
        <f>IF(Data!$F874=0,"",Data!$F874)</f>
        <v/>
      </c>
      <c r="U877" s="19" t="str">
        <f>IF(Data!$G874=0,"",Data!$G874)</f>
        <v/>
      </c>
      <c r="V877" s="19" t="str">
        <f>IF(Data!$D874=0,"",Data!$D874)</f>
        <v/>
      </c>
      <c r="W877" s="19" t="str">
        <f>Data!$H874</f>
        <v>Japonica</v>
      </c>
      <c r="Y877" s="41" t="e">
        <f t="shared" si="263"/>
        <v>#REF!</v>
      </c>
      <c r="Z877" s="8">
        <f t="shared" si="269"/>
        <v>10000</v>
      </c>
      <c r="AA877" s="8" t="str">
        <f t="shared" si="270"/>
        <v>Dorothy's Folly</v>
      </c>
      <c r="AB877" s="8" t="str">
        <f t="shared" si="271"/>
        <v>M</v>
      </c>
      <c r="AC877" s="8" t="str">
        <f t="shared" si="272"/>
        <v/>
      </c>
      <c r="AD877" s="8" t="str">
        <f t="shared" si="277"/>
        <v/>
      </c>
      <c r="AE877" s="8" t="str">
        <f t="shared" si="273"/>
        <v/>
      </c>
      <c r="AF877" s="5">
        <f t="shared" si="274"/>
        <v>1998</v>
      </c>
      <c r="AG877" s="46">
        <v>874</v>
      </c>
      <c r="AH877" s="47" t="str">
        <f t="shared" si="264"/>
        <v/>
      </c>
      <c r="AI877" s="48" t="str">
        <f t="shared" si="265"/>
        <v/>
      </c>
      <c r="AK877" s="22" t="e">
        <f>TRIM(#REF!)</f>
        <v>#REF!</v>
      </c>
      <c r="AL877" s="23" t="e">
        <f>IF(#REF!=0,"",#REF!)</f>
        <v>#REF!</v>
      </c>
      <c r="AM877" s="19" t="e">
        <f>IF(#REF!=0,"",#REF!)</f>
        <v>#REF!</v>
      </c>
      <c r="AN877" s="23" t="e">
        <f>IF($AK877="","",#REF!)</f>
        <v>#REF!</v>
      </c>
      <c r="AO877" s="23" t="e">
        <f t="shared" si="275"/>
        <v>#REF!</v>
      </c>
      <c r="AP877" s="19" t="e">
        <f>IF(#REF!=0,"",#REF!)</f>
        <v>#REF!</v>
      </c>
      <c r="AQ877" s="19" t="e">
        <f>IF(#REF!=0,"",#REF!)</f>
        <v>#REF!</v>
      </c>
      <c r="AR877" s="19" t="e">
        <f>IF(#REF!=0,"",#REF!)</f>
        <v>#REF!</v>
      </c>
      <c r="AS877" s="19" t="e">
        <f>#REF!</f>
        <v>#REF!</v>
      </c>
    </row>
    <row r="878" spans="4:45" ht="19.5" thickTop="1" thickBot="1" x14ac:dyDescent="0.25">
      <c r="D878" s="1" t="str">
        <f t="shared" si="278"/>
        <v/>
      </c>
      <c r="E878" s="1" t="str">
        <f t="shared" si="279"/>
        <v/>
      </c>
      <c r="K878" s="19" t="str">
        <f t="shared" si="266"/>
        <v/>
      </c>
      <c r="L878" s="19">
        <f t="shared" si="276"/>
        <v>10000</v>
      </c>
      <c r="M878" s="22" t="str">
        <f>TRIM(Data!$N875)</f>
        <v>Dot Spengler</v>
      </c>
      <c r="N878" s="22" t="str">
        <f>TRIM(Data!$A875)</f>
        <v>Dot Spengler (R)</v>
      </c>
      <c r="O878" s="23">
        <f>IF(Data!$B875=0,"",Data!$B875)</f>
        <v>1977</v>
      </c>
      <c r="P878" s="19" t="str">
        <f>IF(Data!$C875=0,"",Data!$C875)</f>
        <v>1</v>
      </c>
      <c r="Q878" s="23" t="str">
        <f>IF($M878="","",Data!$E875)</f>
        <v>S</v>
      </c>
      <c r="R878" s="23" t="str">
        <f t="shared" si="267"/>
        <v>S</v>
      </c>
      <c r="S878" s="23" t="str">
        <f t="shared" si="268"/>
        <v>S</v>
      </c>
      <c r="T878" s="19" t="str">
        <f>IF(Data!$F875=0,"",Data!$F875)</f>
        <v/>
      </c>
      <c r="U878" s="19" t="str">
        <f>IF(Data!$G875=0,"",Data!$G875)</f>
        <v/>
      </c>
      <c r="V878" s="19" t="str">
        <f>IF(Data!$D875=0,"",Data!$D875)</f>
        <v/>
      </c>
      <c r="W878" s="19" t="str">
        <f>Data!$H875</f>
        <v>Reticulata</v>
      </c>
      <c r="Y878" s="41" t="e">
        <f t="shared" si="263"/>
        <v>#REF!</v>
      </c>
      <c r="Z878" s="8">
        <f t="shared" si="269"/>
        <v>10000</v>
      </c>
      <c r="AA878" s="8" t="str">
        <f t="shared" si="270"/>
        <v>Dot Spengler</v>
      </c>
      <c r="AB878" s="8" t="str">
        <f t="shared" si="271"/>
        <v>S</v>
      </c>
      <c r="AC878" s="8" t="str">
        <f t="shared" si="272"/>
        <v/>
      </c>
      <c r="AD878" s="8" t="str">
        <f t="shared" si="277"/>
        <v/>
      </c>
      <c r="AE878" s="8" t="str">
        <f t="shared" si="273"/>
        <v/>
      </c>
      <c r="AF878" s="5">
        <f t="shared" si="274"/>
        <v>1977</v>
      </c>
      <c r="AG878" s="46">
        <v>875</v>
      </c>
      <c r="AH878" s="47" t="str">
        <f t="shared" si="264"/>
        <v/>
      </c>
      <c r="AI878" s="48" t="str">
        <f t="shared" si="265"/>
        <v/>
      </c>
      <c r="AK878" s="22" t="e">
        <f>TRIM(#REF!)</f>
        <v>#REF!</v>
      </c>
      <c r="AL878" s="23" t="e">
        <f>IF(#REF!=0,"",#REF!)</f>
        <v>#REF!</v>
      </c>
      <c r="AM878" s="19" t="e">
        <f>IF(#REF!=0,"",#REF!)</f>
        <v>#REF!</v>
      </c>
      <c r="AN878" s="23" t="e">
        <f>IF($AK878="","",#REF!)</f>
        <v>#REF!</v>
      </c>
      <c r="AO878" s="23" t="e">
        <f t="shared" si="275"/>
        <v>#REF!</v>
      </c>
      <c r="AP878" s="19" t="e">
        <f>IF(#REF!=0,"",#REF!)</f>
        <v>#REF!</v>
      </c>
      <c r="AQ878" s="19" t="e">
        <f>IF(#REF!=0,"",#REF!)</f>
        <v>#REF!</v>
      </c>
      <c r="AR878" s="19" t="e">
        <f>IF(#REF!=0,"",#REF!)</f>
        <v>#REF!</v>
      </c>
      <c r="AS878" s="19" t="e">
        <f>#REF!</f>
        <v>#REF!</v>
      </c>
    </row>
    <row r="879" spans="4:45" ht="19.5" thickTop="1" thickBot="1" x14ac:dyDescent="0.25">
      <c r="D879" s="1" t="str">
        <f t="shared" si="278"/>
        <v/>
      </c>
      <c r="E879" s="1" t="str">
        <f t="shared" si="279"/>
        <v/>
      </c>
      <c r="K879" s="19" t="str">
        <f t="shared" si="266"/>
        <v/>
      </c>
      <c r="L879" s="19">
        <f t="shared" si="276"/>
        <v>10000</v>
      </c>
      <c r="M879" s="22" t="str">
        <f>TRIM(Data!$N876)</f>
        <v>Double Rainbow</v>
      </c>
      <c r="N879" s="22" t="str">
        <f>TRIM(Data!$A876)</f>
        <v>Double Rainbow (Sasanqua)</v>
      </c>
      <c r="O879" s="23" t="str">
        <f>IF(Data!$B876=0,"",Data!$B876)</f>
        <v>Unknown</v>
      </c>
      <c r="P879" s="19" t="str">
        <f>IF(Data!$C876=0,"",Data!$C876)</f>
        <v>1</v>
      </c>
      <c r="Q879" s="23" t="str">
        <f>IF($M879="","",Data!$E876)</f>
        <v>S-M</v>
      </c>
      <c r="R879" s="23" t="str">
        <f t="shared" si="267"/>
        <v>S</v>
      </c>
      <c r="S879" s="23" t="str">
        <f t="shared" si="268"/>
        <v>S</v>
      </c>
      <c r="T879" s="19" t="str">
        <f>IF(Data!$F876=0,"",Data!$F876)</f>
        <v/>
      </c>
      <c r="U879" s="19" t="str">
        <f>IF(Data!$G876=0,"",Data!$G876)</f>
        <v/>
      </c>
      <c r="V879" s="19" t="str">
        <f>IF(Data!$D876=0,"",Data!$D876)</f>
        <v/>
      </c>
      <c r="W879" s="19" t="str">
        <f>Data!$H876</f>
        <v>Sasanqua</v>
      </c>
      <c r="Y879" s="41" t="e">
        <f t="shared" si="263"/>
        <v>#REF!</v>
      </c>
      <c r="Z879" s="8">
        <f t="shared" si="269"/>
        <v>10000</v>
      </c>
      <c r="AA879" s="8" t="str">
        <f t="shared" si="270"/>
        <v>Double Rainbow</v>
      </c>
      <c r="AB879" s="8" t="str">
        <f t="shared" si="271"/>
        <v>S</v>
      </c>
      <c r="AC879" s="8" t="str">
        <f t="shared" si="272"/>
        <v/>
      </c>
      <c r="AD879" s="8" t="str">
        <f t="shared" si="277"/>
        <v/>
      </c>
      <c r="AE879" s="8" t="str">
        <f t="shared" si="273"/>
        <v/>
      </c>
      <c r="AF879" s="5" t="str">
        <f t="shared" si="274"/>
        <v>Unknown</v>
      </c>
      <c r="AG879" s="46">
        <v>876</v>
      </c>
      <c r="AH879" s="47" t="str">
        <f t="shared" si="264"/>
        <v/>
      </c>
      <c r="AI879" s="48" t="str">
        <f t="shared" si="265"/>
        <v/>
      </c>
      <c r="AK879" s="22" t="e">
        <f>TRIM(#REF!)</f>
        <v>#REF!</v>
      </c>
      <c r="AL879" s="23" t="e">
        <f>IF(#REF!=0,"",#REF!)</f>
        <v>#REF!</v>
      </c>
      <c r="AM879" s="19" t="e">
        <f>IF(#REF!=0,"",#REF!)</f>
        <v>#REF!</v>
      </c>
      <c r="AN879" s="23" t="e">
        <f>IF($AK879="","",#REF!)</f>
        <v>#REF!</v>
      </c>
      <c r="AO879" s="23" t="e">
        <f t="shared" si="275"/>
        <v>#REF!</v>
      </c>
      <c r="AP879" s="19" t="e">
        <f>IF(#REF!=0,"",#REF!)</f>
        <v>#REF!</v>
      </c>
      <c r="AQ879" s="19" t="e">
        <f>IF(#REF!=0,"",#REF!)</f>
        <v>#REF!</v>
      </c>
      <c r="AR879" s="19" t="e">
        <f>IF(#REF!=0,"",#REF!)</f>
        <v>#REF!</v>
      </c>
      <c r="AS879" s="19" t="e">
        <f>#REF!</f>
        <v>#REF!</v>
      </c>
    </row>
    <row r="880" spans="4:45" ht="19.5" thickTop="1" thickBot="1" x14ac:dyDescent="0.25">
      <c r="D880" s="1" t="str">
        <f t="shared" si="278"/>
        <v/>
      </c>
      <c r="E880" s="1" t="str">
        <f t="shared" si="279"/>
        <v/>
      </c>
      <c r="K880" s="19" t="str">
        <f t="shared" si="266"/>
        <v/>
      </c>
      <c r="L880" s="19">
        <f t="shared" si="276"/>
        <v>10000</v>
      </c>
      <c r="M880" s="22" t="str">
        <f>TRIM(Data!$N877)</f>
        <v>Douglas Potter</v>
      </c>
      <c r="N880" s="22" t="str">
        <f>TRIM(Data!$A877)</f>
        <v>Douglas Potter</v>
      </c>
      <c r="O880" s="23">
        <f>IF(Data!$B877=0,"",Data!$B877)</f>
        <v>1977</v>
      </c>
      <c r="P880" s="19" t="str">
        <f>IF(Data!$C877=0,"",Data!$C877)</f>
        <v/>
      </c>
      <c r="Q880" s="23" t="str">
        <f>IF($M880="","",Data!$E877)</f>
        <v>L</v>
      </c>
      <c r="R880" s="23" t="str">
        <f t="shared" si="267"/>
        <v>L</v>
      </c>
      <c r="S880" s="23" t="str">
        <f t="shared" si="268"/>
        <v>L</v>
      </c>
      <c r="T880" s="19" t="str">
        <f>IF(Data!$F877=0,"",Data!$F877)</f>
        <v/>
      </c>
      <c r="U880" s="19" t="str">
        <f>IF(Data!$G877=0,"",Data!$G877)</f>
        <v/>
      </c>
      <c r="V880" s="19" t="str">
        <f>IF(Data!$D877=0,"",Data!$D877)</f>
        <v/>
      </c>
      <c r="W880" s="19" t="str">
        <f>Data!$H877</f>
        <v>Japonica</v>
      </c>
      <c r="Y880" s="41" t="e">
        <f t="shared" si="263"/>
        <v>#REF!</v>
      </c>
      <c r="Z880" s="8">
        <f t="shared" si="269"/>
        <v>10000</v>
      </c>
      <c r="AA880" s="8" t="str">
        <f t="shared" si="270"/>
        <v>Douglas Potter</v>
      </c>
      <c r="AB880" s="8" t="str">
        <f t="shared" si="271"/>
        <v>L</v>
      </c>
      <c r="AC880" s="8" t="str">
        <f t="shared" si="272"/>
        <v/>
      </c>
      <c r="AD880" s="8" t="str">
        <f t="shared" si="277"/>
        <v/>
      </c>
      <c r="AE880" s="8" t="str">
        <f t="shared" si="273"/>
        <v/>
      </c>
      <c r="AF880" s="5">
        <f t="shared" si="274"/>
        <v>1977</v>
      </c>
      <c r="AG880" s="46">
        <v>877</v>
      </c>
      <c r="AH880" s="47" t="str">
        <f t="shared" si="264"/>
        <v/>
      </c>
      <c r="AI880" s="48" t="str">
        <f t="shared" si="265"/>
        <v/>
      </c>
      <c r="AK880" s="22" t="e">
        <f>TRIM(#REF!)</f>
        <v>#REF!</v>
      </c>
      <c r="AL880" s="23" t="e">
        <f>IF(#REF!=0,"",#REF!)</f>
        <v>#REF!</v>
      </c>
      <c r="AM880" s="19" t="e">
        <f>IF(#REF!=0,"",#REF!)</f>
        <v>#REF!</v>
      </c>
      <c r="AN880" s="23" t="e">
        <f>IF($AK880="","",#REF!)</f>
        <v>#REF!</v>
      </c>
      <c r="AO880" s="23" t="e">
        <f t="shared" si="275"/>
        <v>#REF!</v>
      </c>
      <c r="AP880" s="19" t="e">
        <f>IF(#REF!=0,"",#REF!)</f>
        <v>#REF!</v>
      </c>
      <c r="AQ880" s="19" t="e">
        <f>IF(#REF!=0,"",#REF!)</f>
        <v>#REF!</v>
      </c>
      <c r="AR880" s="19" t="e">
        <f>IF(#REF!=0,"",#REF!)</f>
        <v>#REF!</v>
      </c>
      <c r="AS880" s="19" t="e">
        <f>#REF!</f>
        <v>#REF!</v>
      </c>
    </row>
    <row r="881" spans="4:45" ht="19.5" thickTop="1" thickBot="1" x14ac:dyDescent="0.25">
      <c r="D881" s="1" t="str">
        <f t="shared" si="278"/>
        <v/>
      </c>
      <c r="E881" s="1" t="str">
        <f t="shared" si="279"/>
        <v/>
      </c>
      <c r="K881" s="19" t="str">
        <f t="shared" si="266"/>
        <v/>
      </c>
      <c r="L881" s="19">
        <f t="shared" si="276"/>
        <v>10000</v>
      </c>
      <c r="M881" s="22" t="str">
        <f>TRIM(Data!$N878)</f>
        <v>Dr. Annette Thomas</v>
      </c>
      <c r="N881" s="22" t="str">
        <f>TRIM(Data!$A878)</f>
        <v>Dr. Annette Thomas (R)</v>
      </c>
      <c r="O881" s="23">
        <f>IF(Data!$B878=0,"",Data!$B878)</f>
        <v>2015</v>
      </c>
      <c r="P881" s="19" t="str">
        <f>IF(Data!$C878=0,"",Data!$C878)</f>
        <v>1</v>
      </c>
      <c r="Q881" s="23" t="str">
        <f>IF($M881="","",Data!$E878)</f>
        <v>VL</v>
      </c>
      <c r="R881" s="23" t="str">
        <f t="shared" si="267"/>
        <v>VL</v>
      </c>
      <c r="S881" s="23" t="str">
        <f t="shared" si="268"/>
        <v>VL</v>
      </c>
      <c r="T881" s="19" t="str">
        <f>IF(Data!$F878=0,"",Data!$F878)</f>
        <v/>
      </c>
      <c r="U881" s="19" t="str">
        <f>IF(Data!$G878=0,"",Data!$G878)</f>
        <v/>
      </c>
      <c r="V881" s="19" t="str">
        <f>IF(Data!$D878=0,"",Data!$D878)</f>
        <v/>
      </c>
      <c r="W881" s="19" t="str">
        <f>Data!$H878</f>
        <v>Reticulata</v>
      </c>
      <c r="Y881" s="41" t="e">
        <f t="shared" si="263"/>
        <v>#REF!</v>
      </c>
      <c r="Z881" s="8">
        <f t="shared" si="269"/>
        <v>10000</v>
      </c>
      <c r="AA881" s="8" t="str">
        <f t="shared" si="270"/>
        <v>Dr. Annette Thomas</v>
      </c>
      <c r="AB881" s="8" t="str">
        <f t="shared" si="271"/>
        <v>VL</v>
      </c>
      <c r="AC881" s="8" t="str">
        <f t="shared" si="272"/>
        <v/>
      </c>
      <c r="AD881" s="8" t="str">
        <f t="shared" si="277"/>
        <v/>
      </c>
      <c r="AE881" s="8" t="str">
        <f t="shared" si="273"/>
        <v/>
      </c>
      <c r="AF881" s="5">
        <f t="shared" si="274"/>
        <v>2015</v>
      </c>
      <c r="AG881" s="46">
        <v>878</v>
      </c>
      <c r="AH881" s="47" t="str">
        <f t="shared" si="264"/>
        <v/>
      </c>
      <c r="AI881" s="48" t="str">
        <f t="shared" si="265"/>
        <v/>
      </c>
      <c r="AK881" s="22" t="e">
        <f>TRIM(#REF!)</f>
        <v>#REF!</v>
      </c>
      <c r="AL881" s="23" t="e">
        <f>IF(#REF!=0,"",#REF!)</f>
        <v>#REF!</v>
      </c>
      <c r="AM881" s="19" t="e">
        <f>IF(#REF!=0,"",#REF!)</f>
        <v>#REF!</v>
      </c>
      <c r="AN881" s="23" t="e">
        <f>IF($AK881="","",#REF!)</f>
        <v>#REF!</v>
      </c>
      <c r="AO881" s="23" t="e">
        <f t="shared" si="275"/>
        <v>#REF!</v>
      </c>
      <c r="AP881" s="19" t="e">
        <f>IF(#REF!=0,"",#REF!)</f>
        <v>#REF!</v>
      </c>
      <c r="AQ881" s="19" t="e">
        <f>IF(#REF!=0,"",#REF!)</f>
        <v>#REF!</v>
      </c>
      <c r="AR881" s="19" t="e">
        <f>IF(#REF!=0,"",#REF!)</f>
        <v>#REF!</v>
      </c>
      <c r="AS881" s="19" t="e">
        <f>#REF!</f>
        <v>#REF!</v>
      </c>
    </row>
    <row r="882" spans="4:45" ht="19.5" thickTop="1" thickBot="1" x14ac:dyDescent="0.25">
      <c r="D882" s="1" t="str">
        <f t="shared" si="278"/>
        <v/>
      </c>
      <c r="E882" s="1" t="str">
        <f t="shared" si="279"/>
        <v/>
      </c>
      <c r="K882" s="19" t="str">
        <f t="shared" si="266"/>
        <v/>
      </c>
      <c r="L882" s="19">
        <f t="shared" si="276"/>
        <v>10000</v>
      </c>
      <c r="M882" s="22" t="str">
        <f>TRIM(Data!$N879)</f>
        <v>Dr. Bill Harrison</v>
      </c>
      <c r="N882" s="22" t="str">
        <f>TRIM(Data!$A879)</f>
        <v>Dr. Bill Harrison</v>
      </c>
      <c r="O882" s="23">
        <f>IF(Data!$B879=0,"",Data!$B879)</f>
        <v>1960</v>
      </c>
      <c r="P882" s="19" t="str">
        <f>IF(Data!$C879=0,"",Data!$C879)</f>
        <v>1</v>
      </c>
      <c r="Q882" s="23" t="str">
        <f>IF($M882="","",Data!$E879)</f>
        <v>L</v>
      </c>
      <c r="R882" s="23" t="str">
        <f t="shared" si="267"/>
        <v>L</v>
      </c>
      <c r="S882" s="23" t="str">
        <f t="shared" si="268"/>
        <v>L</v>
      </c>
      <c r="T882" s="19" t="str">
        <f>IF(Data!$F879=0,"",Data!$F879)</f>
        <v/>
      </c>
      <c r="U882" s="19" t="str">
        <f>IF(Data!$G879=0,"",Data!$G879)</f>
        <v/>
      </c>
      <c r="V882" s="19" t="str">
        <f>IF(Data!$D879=0,"",Data!$D879)</f>
        <v/>
      </c>
      <c r="W882" s="19" t="str">
        <f>Data!$H879</f>
        <v>Japonica</v>
      </c>
      <c r="Y882" s="41" t="e">
        <f t="shared" si="263"/>
        <v>#REF!</v>
      </c>
      <c r="Z882" s="8">
        <f t="shared" si="269"/>
        <v>10000</v>
      </c>
      <c r="AA882" s="8" t="str">
        <f t="shared" si="270"/>
        <v>Dr. Bill Harrison</v>
      </c>
      <c r="AB882" s="8" t="str">
        <f t="shared" si="271"/>
        <v>L</v>
      </c>
      <c r="AC882" s="8" t="str">
        <f t="shared" si="272"/>
        <v/>
      </c>
      <c r="AD882" s="8" t="str">
        <f t="shared" si="277"/>
        <v/>
      </c>
      <c r="AE882" s="8" t="str">
        <f t="shared" si="273"/>
        <v/>
      </c>
      <c r="AF882" s="5">
        <f t="shared" si="274"/>
        <v>1960</v>
      </c>
      <c r="AG882" s="46">
        <v>879</v>
      </c>
      <c r="AH882" s="47" t="str">
        <f t="shared" si="264"/>
        <v/>
      </c>
      <c r="AI882" s="48" t="str">
        <f t="shared" si="265"/>
        <v/>
      </c>
      <c r="AK882" s="22" t="e">
        <f>TRIM(#REF!)</f>
        <v>#REF!</v>
      </c>
      <c r="AL882" s="23" t="e">
        <f>IF(#REF!=0,"",#REF!)</f>
        <v>#REF!</v>
      </c>
      <c r="AM882" s="19" t="e">
        <f>IF(#REF!=0,"",#REF!)</f>
        <v>#REF!</v>
      </c>
      <c r="AN882" s="23" t="e">
        <f>IF($AK882="","",#REF!)</f>
        <v>#REF!</v>
      </c>
      <c r="AO882" s="23" t="e">
        <f t="shared" si="275"/>
        <v>#REF!</v>
      </c>
      <c r="AP882" s="19" t="e">
        <f>IF(#REF!=0,"",#REF!)</f>
        <v>#REF!</v>
      </c>
      <c r="AQ882" s="19" t="e">
        <f>IF(#REF!=0,"",#REF!)</f>
        <v>#REF!</v>
      </c>
      <c r="AR882" s="19" t="e">
        <f>IF(#REF!=0,"",#REF!)</f>
        <v>#REF!</v>
      </c>
      <c r="AS882" s="19" t="e">
        <f>#REF!</f>
        <v>#REF!</v>
      </c>
    </row>
    <row r="883" spans="4:45" ht="19.5" thickTop="1" thickBot="1" x14ac:dyDescent="0.25">
      <c r="D883" s="1" t="str">
        <f t="shared" si="278"/>
        <v/>
      </c>
      <c r="E883" s="1" t="str">
        <f t="shared" si="279"/>
        <v/>
      </c>
      <c r="K883" s="19" t="str">
        <f t="shared" si="266"/>
        <v/>
      </c>
      <c r="L883" s="19">
        <f t="shared" si="276"/>
        <v>10000</v>
      </c>
      <c r="M883" s="22" t="str">
        <f>TRIM(Data!$N880)</f>
        <v>Dr. Bob Withers</v>
      </c>
      <c r="N883" s="22" t="str">
        <f>TRIM(Data!$A880)</f>
        <v>Dr. Bob Withers (R)</v>
      </c>
      <c r="O883" s="23">
        <f>IF(Data!$B880=0,"",Data!$B880)</f>
        <v>2000</v>
      </c>
      <c r="P883" s="19" t="str">
        <f>IF(Data!$C880=0,"",Data!$C880)</f>
        <v>1</v>
      </c>
      <c r="Q883" s="23" t="str">
        <f>IF($M883="","",Data!$E880)</f>
        <v>VL</v>
      </c>
      <c r="R883" s="23" t="str">
        <f t="shared" si="267"/>
        <v>VL</v>
      </c>
      <c r="S883" s="23" t="str">
        <f t="shared" si="268"/>
        <v>VL</v>
      </c>
      <c r="T883" s="19" t="str">
        <f>IF(Data!$F880=0,"",Data!$F880)</f>
        <v/>
      </c>
      <c r="U883" s="19" t="str">
        <f>IF(Data!$G880=0,"",Data!$G880)</f>
        <v/>
      </c>
      <c r="V883" s="19" t="str">
        <f>IF(Data!$D880=0,"",Data!$D880)</f>
        <v/>
      </c>
      <c r="W883" s="19" t="str">
        <f>Data!$H880</f>
        <v>Reticulata</v>
      </c>
      <c r="Y883" s="41" t="e">
        <f t="shared" si="263"/>
        <v>#REF!</v>
      </c>
      <c r="Z883" s="8">
        <f t="shared" si="269"/>
        <v>10000</v>
      </c>
      <c r="AA883" s="8" t="str">
        <f t="shared" si="270"/>
        <v>Dr. Bob Withers</v>
      </c>
      <c r="AB883" s="8" t="str">
        <f t="shared" si="271"/>
        <v>VL</v>
      </c>
      <c r="AC883" s="8" t="str">
        <f t="shared" si="272"/>
        <v/>
      </c>
      <c r="AD883" s="8" t="str">
        <f t="shared" si="277"/>
        <v/>
      </c>
      <c r="AE883" s="8" t="str">
        <f t="shared" si="273"/>
        <v/>
      </c>
      <c r="AF883" s="5">
        <f t="shared" si="274"/>
        <v>2000</v>
      </c>
      <c r="AG883" s="46">
        <v>880</v>
      </c>
      <c r="AH883" s="47" t="str">
        <f t="shared" si="264"/>
        <v/>
      </c>
      <c r="AI883" s="48" t="str">
        <f t="shared" si="265"/>
        <v/>
      </c>
      <c r="AK883" s="22" t="e">
        <f>TRIM(#REF!)</f>
        <v>#REF!</v>
      </c>
      <c r="AL883" s="23" t="e">
        <f>IF(#REF!=0,"",#REF!)</f>
        <v>#REF!</v>
      </c>
      <c r="AM883" s="19" t="e">
        <f>IF(#REF!=0,"",#REF!)</f>
        <v>#REF!</v>
      </c>
      <c r="AN883" s="23" t="e">
        <f>IF($AK883="","",#REF!)</f>
        <v>#REF!</v>
      </c>
      <c r="AO883" s="23" t="e">
        <f t="shared" si="275"/>
        <v>#REF!</v>
      </c>
      <c r="AP883" s="19" t="e">
        <f>IF(#REF!=0,"",#REF!)</f>
        <v>#REF!</v>
      </c>
      <c r="AQ883" s="19" t="e">
        <f>IF(#REF!=0,"",#REF!)</f>
        <v>#REF!</v>
      </c>
      <c r="AR883" s="19" t="e">
        <f>IF(#REF!=0,"",#REF!)</f>
        <v>#REF!</v>
      </c>
      <c r="AS883" s="19" t="e">
        <f>#REF!</f>
        <v>#REF!</v>
      </c>
    </row>
    <row r="884" spans="4:45" ht="19.5" thickTop="1" thickBot="1" x14ac:dyDescent="0.25">
      <c r="D884" s="1" t="str">
        <f t="shared" si="278"/>
        <v/>
      </c>
      <c r="E884" s="1" t="str">
        <f t="shared" si="279"/>
        <v/>
      </c>
      <c r="K884" s="19" t="str">
        <f t="shared" si="266"/>
        <v/>
      </c>
      <c r="L884" s="19">
        <f t="shared" si="276"/>
        <v>10000</v>
      </c>
      <c r="M884" s="22" t="str">
        <f>TRIM(Data!$N881)</f>
        <v>Dr. Brian Doak</v>
      </c>
      <c r="N884" s="22" t="str">
        <f>TRIM(Data!$A881)</f>
        <v>Dr. Brian Doak (R)</v>
      </c>
      <c r="O884" s="23">
        <f>IF(Data!$B881=0,"",Data!$B881)</f>
        <v>1974</v>
      </c>
      <c r="P884" s="19" t="str">
        <f>IF(Data!$C881=0,"",Data!$C881)</f>
        <v>1</v>
      </c>
      <c r="Q884" s="23" t="str">
        <f>IF($M884="","",Data!$E881)</f>
        <v>VL</v>
      </c>
      <c r="R884" s="23" t="str">
        <f t="shared" si="267"/>
        <v>VL</v>
      </c>
      <c r="S884" s="23" t="str">
        <f t="shared" si="268"/>
        <v>VL</v>
      </c>
      <c r="T884" s="19" t="str">
        <f>IF(Data!$F881=0,"",Data!$F881)</f>
        <v/>
      </c>
      <c r="U884" s="19" t="str">
        <f>IF(Data!$G881=0,"",Data!$G881)</f>
        <v/>
      </c>
      <c r="V884" s="19" t="str">
        <f>IF(Data!$D881=0,"",Data!$D881)</f>
        <v/>
      </c>
      <c r="W884" s="19" t="str">
        <f>Data!$H881</f>
        <v>Reticulata</v>
      </c>
      <c r="Y884" s="41" t="e">
        <f t="shared" si="263"/>
        <v>#REF!</v>
      </c>
      <c r="Z884" s="8">
        <f t="shared" si="269"/>
        <v>10000</v>
      </c>
      <c r="AA884" s="8" t="str">
        <f t="shared" si="270"/>
        <v>Dr. Brian Doak</v>
      </c>
      <c r="AB884" s="8" t="str">
        <f t="shared" si="271"/>
        <v>VL</v>
      </c>
      <c r="AC884" s="8" t="str">
        <f t="shared" si="272"/>
        <v/>
      </c>
      <c r="AD884" s="8" t="str">
        <f t="shared" si="277"/>
        <v/>
      </c>
      <c r="AE884" s="8" t="str">
        <f t="shared" si="273"/>
        <v/>
      </c>
      <c r="AF884" s="5">
        <f t="shared" si="274"/>
        <v>1974</v>
      </c>
      <c r="AG884" s="46">
        <v>881</v>
      </c>
      <c r="AH884" s="47" t="str">
        <f t="shared" si="264"/>
        <v/>
      </c>
      <c r="AI884" s="48" t="str">
        <f t="shared" si="265"/>
        <v/>
      </c>
      <c r="AK884" s="22" t="e">
        <f>TRIM(#REF!)</f>
        <v>#REF!</v>
      </c>
      <c r="AL884" s="23" t="e">
        <f>IF(#REF!=0,"",#REF!)</f>
        <v>#REF!</v>
      </c>
      <c r="AM884" s="19" t="e">
        <f>IF(#REF!=0,"",#REF!)</f>
        <v>#REF!</v>
      </c>
      <c r="AN884" s="23" t="e">
        <f>IF($AK884="","",#REF!)</f>
        <v>#REF!</v>
      </c>
      <c r="AO884" s="23" t="e">
        <f t="shared" si="275"/>
        <v>#REF!</v>
      </c>
      <c r="AP884" s="19" t="e">
        <f>IF(#REF!=0,"",#REF!)</f>
        <v>#REF!</v>
      </c>
      <c r="AQ884" s="19" t="e">
        <f>IF(#REF!=0,"",#REF!)</f>
        <v>#REF!</v>
      </c>
      <c r="AR884" s="19" t="e">
        <f>IF(#REF!=0,"",#REF!)</f>
        <v>#REF!</v>
      </c>
      <c r="AS884" s="19" t="e">
        <f>#REF!</f>
        <v>#REF!</v>
      </c>
    </row>
    <row r="885" spans="4:45" ht="19.5" thickTop="1" thickBot="1" x14ac:dyDescent="0.25">
      <c r="D885" s="1" t="str">
        <f t="shared" si="278"/>
        <v/>
      </c>
      <c r="E885" s="1" t="str">
        <f t="shared" si="279"/>
        <v/>
      </c>
      <c r="K885" s="19" t="str">
        <f t="shared" si="266"/>
        <v/>
      </c>
      <c r="L885" s="19">
        <f t="shared" si="276"/>
        <v>10000</v>
      </c>
      <c r="M885" s="22" t="str">
        <f>TRIM(Data!$N882)</f>
        <v>Dr. Burnside</v>
      </c>
      <c r="N885" s="22" t="str">
        <f>TRIM(Data!$A882)</f>
        <v>Dr. Burnside</v>
      </c>
      <c r="O885" s="23">
        <f>IF(Data!$B882=0,"",Data!$B882)</f>
        <v>1962</v>
      </c>
      <c r="P885" s="19" t="str">
        <f>IF(Data!$C882=0,"",Data!$C882)</f>
        <v>1</v>
      </c>
      <c r="Q885" s="23" t="str">
        <f>IF($M885="","",Data!$E882)</f>
        <v>M-L</v>
      </c>
      <c r="R885" s="23" t="str">
        <f t="shared" si="267"/>
        <v>M</v>
      </c>
      <c r="S885" s="23" t="str">
        <f t="shared" si="268"/>
        <v>M</v>
      </c>
      <c r="T885" s="19" t="str">
        <f>IF(Data!$F882=0,"",Data!$F882)</f>
        <v/>
      </c>
      <c r="U885" s="19" t="str">
        <f>IF(Data!$G882=0,"",Data!$G882)</f>
        <v/>
      </c>
      <c r="V885" s="19" t="str">
        <f>IF(Data!$D882=0,"",Data!$D882)</f>
        <v/>
      </c>
      <c r="W885" s="19" t="str">
        <f>Data!$H882</f>
        <v>Japonica</v>
      </c>
      <c r="Y885" s="41" t="e">
        <f t="shared" si="263"/>
        <v>#REF!</v>
      </c>
      <c r="Z885" s="8">
        <f t="shared" si="269"/>
        <v>10000</v>
      </c>
      <c r="AA885" s="8" t="str">
        <f t="shared" si="270"/>
        <v>Dr. Burnside</v>
      </c>
      <c r="AB885" s="8" t="str">
        <f t="shared" si="271"/>
        <v>M</v>
      </c>
      <c r="AC885" s="8" t="str">
        <f t="shared" si="272"/>
        <v/>
      </c>
      <c r="AD885" s="8" t="str">
        <f t="shared" si="277"/>
        <v/>
      </c>
      <c r="AE885" s="8" t="str">
        <f t="shared" si="273"/>
        <v/>
      </c>
      <c r="AF885" s="5">
        <f t="shared" si="274"/>
        <v>1962</v>
      </c>
      <c r="AG885" s="46">
        <v>882</v>
      </c>
      <c r="AH885" s="47" t="str">
        <f t="shared" si="264"/>
        <v/>
      </c>
      <c r="AI885" s="48" t="str">
        <f t="shared" si="265"/>
        <v/>
      </c>
      <c r="AK885" s="22" t="e">
        <f>TRIM(#REF!)</f>
        <v>#REF!</v>
      </c>
      <c r="AL885" s="23" t="e">
        <f>IF(#REF!=0,"",#REF!)</f>
        <v>#REF!</v>
      </c>
      <c r="AM885" s="19" t="e">
        <f>IF(#REF!=0,"",#REF!)</f>
        <v>#REF!</v>
      </c>
      <c r="AN885" s="23" t="e">
        <f>IF($AK885="","",#REF!)</f>
        <v>#REF!</v>
      </c>
      <c r="AO885" s="23" t="e">
        <f t="shared" si="275"/>
        <v>#REF!</v>
      </c>
      <c r="AP885" s="19" t="e">
        <f>IF(#REF!=0,"",#REF!)</f>
        <v>#REF!</v>
      </c>
      <c r="AQ885" s="19" t="e">
        <f>IF(#REF!=0,"",#REF!)</f>
        <v>#REF!</v>
      </c>
      <c r="AR885" s="19" t="e">
        <f>IF(#REF!=0,"",#REF!)</f>
        <v>#REF!</v>
      </c>
      <c r="AS885" s="19" t="e">
        <f>#REF!</f>
        <v>#REF!</v>
      </c>
    </row>
    <row r="886" spans="4:45" ht="19.5" thickTop="1" thickBot="1" x14ac:dyDescent="0.25">
      <c r="D886" s="1" t="str">
        <f t="shared" si="278"/>
        <v/>
      </c>
      <c r="E886" s="1" t="str">
        <f t="shared" si="279"/>
        <v/>
      </c>
      <c r="K886" s="19" t="str">
        <f t="shared" si="266"/>
        <v/>
      </c>
      <c r="L886" s="19">
        <f t="shared" si="276"/>
        <v>10000</v>
      </c>
      <c r="M886" s="22" t="str">
        <f>TRIM(Data!$N883)</f>
        <v>Dr. Carl Beard</v>
      </c>
      <c r="N886" s="22" t="str">
        <f>TRIM(Data!$A883)</f>
        <v>Dr. Carl Beard</v>
      </c>
      <c r="O886" s="23">
        <f>IF(Data!$B883=0,"",Data!$B883)</f>
        <v>1996</v>
      </c>
      <c r="P886" s="19" t="str">
        <f>IF(Data!$C883=0,"",Data!$C883)</f>
        <v/>
      </c>
      <c r="Q886" s="23" t="str">
        <f>IF($M886="","",Data!$E883)</f>
        <v>L</v>
      </c>
      <c r="R886" s="23" t="str">
        <f t="shared" si="267"/>
        <v>L</v>
      </c>
      <c r="S886" s="23" t="str">
        <f t="shared" si="268"/>
        <v>L</v>
      </c>
      <c r="T886" s="19" t="str">
        <f>IF(Data!$F883=0,"",Data!$F883)</f>
        <v/>
      </c>
      <c r="U886" s="19" t="str">
        <f>IF(Data!$G883=0,"",Data!$G883)</f>
        <v/>
      </c>
      <c r="V886" s="19" t="str">
        <f>IF(Data!$D883=0,"",Data!$D883)</f>
        <v/>
      </c>
      <c r="W886" s="19" t="str">
        <f>Data!$H883</f>
        <v>Japonica</v>
      </c>
      <c r="Y886" s="41" t="e">
        <f t="shared" si="263"/>
        <v>#REF!</v>
      </c>
      <c r="Z886" s="8">
        <f t="shared" si="269"/>
        <v>10000</v>
      </c>
      <c r="AA886" s="8" t="str">
        <f t="shared" si="270"/>
        <v>Dr. Carl Beard</v>
      </c>
      <c r="AB886" s="8" t="str">
        <f t="shared" si="271"/>
        <v>L</v>
      </c>
      <c r="AC886" s="8" t="str">
        <f t="shared" si="272"/>
        <v/>
      </c>
      <c r="AD886" s="8" t="str">
        <f t="shared" si="277"/>
        <v/>
      </c>
      <c r="AE886" s="8" t="str">
        <f t="shared" si="273"/>
        <v/>
      </c>
      <c r="AF886" s="5">
        <f t="shared" si="274"/>
        <v>1996</v>
      </c>
      <c r="AG886" s="46">
        <v>883</v>
      </c>
      <c r="AH886" s="47" t="str">
        <f t="shared" si="264"/>
        <v/>
      </c>
      <c r="AI886" s="48" t="str">
        <f t="shared" si="265"/>
        <v/>
      </c>
      <c r="AK886" s="22" t="e">
        <f>TRIM(#REF!)</f>
        <v>#REF!</v>
      </c>
      <c r="AL886" s="23" t="e">
        <f>IF(#REF!=0,"",#REF!)</f>
        <v>#REF!</v>
      </c>
      <c r="AM886" s="19" t="e">
        <f>IF(#REF!=0,"",#REF!)</f>
        <v>#REF!</v>
      </c>
      <c r="AN886" s="23" t="e">
        <f>IF($AK886="","",#REF!)</f>
        <v>#REF!</v>
      </c>
      <c r="AO886" s="23" t="e">
        <f t="shared" si="275"/>
        <v>#REF!</v>
      </c>
      <c r="AP886" s="19" t="e">
        <f>IF(#REF!=0,"",#REF!)</f>
        <v>#REF!</v>
      </c>
      <c r="AQ886" s="19" t="e">
        <f>IF(#REF!=0,"",#REF!)</f>
        <v>#REF!</v>
      </c>
      <c r="AR886" s="19" t="e">
        <f>IF(#REF!=0,"",#REF!)</f>
        <v>#REF!</v>
      </c>
      <c r="AS886" s="19" t="e">
        <f>#REF!</f>
        <v>#REF!</v>
      </c>
    </row>
    <row r="887" spans="4:45" ht="19.5" thickTop="1" thickBot="1" x14ac:dyDescent="0.25">
      <c r="D887" s="1" t="str">
        <f t="shared" si="278"/>
        <v/>
      </c>
      <c r="E887" s="1" t="str">
        <f t="shared" si="279"/>
        <v/>
      </c>
      <c r="K887" s="19" t="str">
        <f t="shared" si="266"/>
        <v/>
      </c>
      <c r="L887" s="19">
        <f t="shared" si="276"/>
        <v>10000</v>
      </c>
      <c r="M887" s="22" t="str">
        <f>TRIM(Data!$N884)</f>
        <v>Dr. Clifford Parks</v>
      </c>
      <c r="N887" s="22" t="str">
        <f>TRIM(Data!$A884)</f>
        <v>Dr. Clifford Parks (R)</v>
      </c>
      <c r="O887" s="23">
        <f>IF(Data!$B884=0,"",Data!$B884)</f>
        <v>1971</v>
      </c>
      <c r="P887" s="19" t="str">
        <f>IF(Data!$C884=0,"",Data!$C884)</f>
        <v>1</v>
      </c>
      <c r="Q887" s="23" t="str">
        <f>IF($M887="","",Data!$E884)</f>
        <v>VL</v>
      </c>
      <c r="R887" s="23" t="str">
        <f t="shared" si="267"/>
        <v>VL</v>
      </c>
      <c r="S887" s="23" t="str">
        <f t="shared" si="268"/>
        <v>VL</v>
      </c>
      <c r="T887" s="19" t="str">
        <f>IF(Data!$F884=0,"",Data!$F884)</f>
        <v/>
      </c>
      <c r="U887" s="19" t="str">
        <f>IF(Data!$G884=0,"",Data!$G884)</f>
        <v/>
      </c>
      <c r="V887" s="19" t="str">
        <f>IF(Data!$D884=0,"",Data!$D884)</f>
        <v/>
      </c>
      <c r="W887" s="19" t="str">
        <f>Data!$H884</f>
        <v>Reticulata</v>
      </c>
      <c r="Y887" s="41" t="e">
        <f t="shared" si="263"/>
        <v>#REF!</v>
      </c>
      <c r="Z887" s="8">
        <f t="shared" si="269"/>
        <v>10000</v>
      </c>
      <c r="AA887" s="8" t="str">
        <f t="shared" si="270"/>
        <v>Dr. Clifford Parks</v>
      </c>
      <c r="AB887" s="8" t="str">
        <f t="shared" si="271"/>
        <v>VL</v>
      </c>
      <c r="AC887" s="8" t="str">
        <f t="shared" si="272"/>
        <v/>
      </c>
      <c r="AD887" s="8" t="str">
        <f t="shared" si="277"/>
        <v/>
      </c>
      <c r="AE887" s="8" t="str">
        <f t="shared" si="273"/>
        <v/>
      </c>
      <c r="AF887" s="5">
        <f t="shared" si="274"/>
        <v>1971</v>
      </c>
      <c r="AG887" s="46">
        <v>884</v>
      </c>
      <c r="AH887" s="47" t="str">
        <f t="shared" si="264"/>
        <v/>
      </c>
      <c r="AI887" s="48" t="str">
        <f t="shared" si="265"/>
        <v/>
      </c>
      <c r="AK887" s="22" t="e">
        <f>TRIM(#REF!)</f>
        <v>#REF!</v>
      </c>
      <c r="AL887" s="23" t="e">
        <f>IF(#REF!=0,"",#REF!)</f>
        <v>#REF!</v>
      </c>
      <c r="AM887" s="19" t="e">
        <f>IF(#REF!=0,"",#REF!)</f>
        <v>#REF!</v>
      </c>
      <c r="AN887" s="23" t="e">
        <f>IF($AK887="","",#REF!)</f>
        <v>#REF!</v>
      </c>
      <c r="AO887" s="23" t="e">
        <f t="shared" si="275"/>
        <v>#REF!</v>
      </c>
      <c r="AP887" s="19" t="e">
        <f>IF(#REF!=0,"",#REF!)</f>
        <v>#REF!</v>
      </c>
      <c r="AQ887" s="19" t="e">
        <f>IF(#REF!=0,"",#REF!)</f>
        <v>#REF!</v>
      </c>
      <c r="AR887" s="19" t="e">
        <f>IF(#REF!=0,"",#REF!)</f>
        <v>#REF!</v>
      </c>
      <c r="AS887" s="19" t="e">
        <f>#REF!</f>
        <v>#REF!</v>
      </c>
    </row>
    <row r="888" spans="4:45" ht="19.5" thickTop="1" thickBot="1" x14ac:dyDescent="0.25">
      <c r="D888" s="1" t="str">
        <f t="shared" si="278"/>
        <v/>
      </c>
      <c r="E888" s="1" t="str">
        <f t="shared" si="279"/>
        <v/>
      </c>
      <c r="K888" s="19" t="str">
        <f t="shared" si="266"/>
        <v/>
      </c>
      <c r="L888" s="19">
        <f t="shared" si="276"/>
        <v>10000</v>
      </c>
      <c r="M888" s="22" t="str">
        <f>TRIM(Data!$N885)</f>
        <v>Dr. Cy. Echols</v>
      </c>
      <c r="N888" s="22" t="str">
        <f>TRIM(Data!$A885)</f>
        <v>Dr. Cy. Echols</v>
      </c>
      <c r="O888" s="23">
        <f>IF(Data!$B885=0,"",Data!$B885)</f>
        <v>1986</v>
      </c>
      <c r="P888" s="19" t="str">
        <f>IF(Data!$C885=0,"",Data!$C885)</f>
        <v>1</v>
      </c>
      <c r="Q888" s="23" t="str">
        <f>IF($M888="","",Data!$E885)</f>
        <v>L</v>
      </c>
      <c r="R888" s="23" t="str">
        <f t="shared" si="267"/>
        <v>L</v>
      </c>
      <c r="S888" s="23" t="str">
        <f t="shared" si="268"/>
        <v>L</v>
      </c>
      <c r="T888" s="19" t="str">
        <f>IF(Data!$F885=0,"",Data!$F885)</f>
        <v/>
      </c>
      <c r="U888" s="19" t="str">
        <f>IF(Data!$G885=0,"",Data!$G885)</f>
        <v/>
      </c>
      <c r="V888" s="19" t="str">
        <f>IF(Data!$D885=0,"",Data!$D885)</f>
        <v/>
      </c>
      <c r="W888" s="19" t="str">
        <f>Data!$H885</f>
        <v>Japonica</v>
      </c>
      <c r="Y888" s="41" t="e">
        <f t="shared" si="263"/>
        <v>#REF!</v>
      </c>
      <c r="Z888" s="8">
        <f t="shared" si="269"/>
        <v>10000</v>
      </c>
      <c r="AA888" s="8" t="str">
        <f t="shared" si="270"/>
        <v>Dr. Cy. Echols</v>
      </c>
      <c r="AB888" s="8" t="str">
        <f t="shared" si="271"/>
        <v>L</v>
      </c>
      <c r="AC888" s="8" t="str">
        <f t="shared" si="272"/>
        <v/>
      </c>
      <c r="AD888" s="8" t="str">
        <f t="shared" si="277"/>
        <v/>
      </c>
      <c r="AE888" s="8" t="str">
        <f t="shared" si="273"/>
        <v/>
      </c>
      <c r="AF888" s="5">
        <f t="shared" si="274"/>
        <v>1986</v>
      </c>
      <c r="AG888" s="46">
        <v>885</v>
      </c>
      <c r="AH888" s="47" t="str">
        <f t="shared" si="264"/>
        <v/>
      </c>
      <c r="AI888" s="48" t="str">
        <f t="shared" si="265"/>
        <v/>
      </c>
      <c r="AK888" s="22" t="e">
        <f>TRIM(#REF!)</f>
        <v>#REF!</v>
      </c>
      <c r="AL888" s="23" t="e">
        <f>IF(#REF!=0,"",#REF!)</f>
        <v>#REF!</v>
      </c>
      <c r="AM888" s="19" t="e">
        <f>IF(#REF!=0,"",#REF!)</f>
        <v>#REF!</v>
      </c>
      <c r="AN888" s="23" t="e">
        <f>IF($AK888="","",#REF!)</f>
        <v>#REF!</v>
      </c>
      <c r="AO888" s="23" t="e">
        <f t="shared" si="275"/>
        <v>#REF!</v>
      </c>
      <c r="AP888" s="19" t="e">
        <f>IF(#REF!=0,"",#REF!)</f>
        <v>#REF!</v>
      </c>
      <c r="AQ888" s="19" t="e">
        <f>IF(#REF!=0,"",#REF!)</f>
        <v>#REF!</v>
      </c>
      <c r="AR888" s="19" t="e">
        <f>IF(#REF!=0,"",#REF!)</f>
        <v>#REF!</v>
      </c>
      <c r="AS888" s="19" t="e">
        <f>#REF!</f>
        <v>#REF!</v>
      </c>
    </row>
    <row r="889" spans="4:45" ht="19.5" thickTop="1" thickBot="1" x14ac:dyDescent="0.25">
      <c r="D889" s="1" t="str">
        <f t="shared" si="278"/>
        <v/>
      </c>
      <c r="E889" s="1" t="str">
        <f t="shared" si="279"/>
        <v/>
      </c>
      <c r="K889" s="19" t="str">
        <f t="shared" si="266"/>
        <v/>
      </c>
      <c r="L889" s="19">
        <f t="shared" si="276"/>
        <v>10000</v>
      </c>
      <c r="M889" s="22" t="str">
        <f>TRIM(Data!$N886)</f>
        <v>Dr. Dan Nathan</v>
      </c>
      <c r="N889" s="22" t="str">
        <f>TRIM(Data!$A886)</f>
        <v>Dr. Dan Nathan (R)</v>
      </c>
      <c r="O889" s="23">
        <f>IF(Data!$B886=0,"",Data!$B886)</f>
        <v>1981</v>
      </c>
      <c r="P889" s="19" t="str">
        <f>IF(Data!$C886=0,"",Data!$C886)</f>
        <v/>
      </c>
      <c r="Q889" s="23" t="str">
        <f>IF($M889="","",Data!$E886)</f>
        <v>L-VL</v>
      </c>
      <c r="R889" s="23" t="str">
        <f t="shared" si="267"/>
        <v>L</v>
      </c>
      <c r="S889" s="23" t="str">
        <f t="shared" si="268"/>
        <v>L</v>
      </c>
      <c r="T889" s="19" t="str">
        <f>IF(Data!$F886=0,"",Data!$F886)</f>
        <v/>
      </c>
      <c r="U889" s="19" t="str">
        <f>IF(Data!$G886=0,"",Data!$G886)</f>
        <v/>
      </c>
      <c r="V889" s="19" t="str">
        <f>IF(Data!$D886=0,"",Data!$D886)</f>
        <v/>
      </c>
      <c r="W889" s="19" t="str">
        <f>Data!$H886</f>
        <v>Reticulata</v>
      </c>
      <c r="Y889" s="41" t="e">
        <f t="shared" si="263"/>
        <v>#REF!</v>
      </c>
      <c r="Z889" s="8">
        <f t="shared" si="269"/>
        <v>10000</v>
      </c>
      <c r="AA889" s="8" t="str">
        <f t="shared" si="270"/>
        <v>Dr. Dan Nathan</v>
      </c>
      <c r="AB889" s="8" t="str">
        <f t="shared" si="271"/>
        <v>L</v>
      </c>
      <c r="AC889" s="8" t="str">
        <f t="shared" si="272"/>
        <v/>
      </c>
      <c r="AD889" s="8" t="str">
        <f t="shared" si="277"/>
        <v/>
      </c>
      <c r="AE889" s="8" t="str">
        <f t="shared" si="273"/>
        <v/>
      </c>
      <c r="AF889" s="5">
        <f t="shared" si="274"/>
        <v>1981</v>
      </c>
      <c r="AG889" s="46">
        <v>886</v>
      </c>
      <c r="AH889" s="47" t="str">
        <f t="shared" si="264"/>
        <v/>
      </c>
      <c r="AI889" s="48" t="str">
        <f t="shared" si="265"/>
        <v/>
      </c>
      <c r="AK889" s="22" t="e">
        <f>TRIM(#REF!)</f>
        <v>#REF!</v>
      </c>
      <c r="AL889" s="23" t="e">
        <f>IF(#REF!=0,"",#REF!)</f>
        <v>#REF!</v>
      </c>
      <c r="AM889" s="19" t="e">
        <f>IF(#REF!=0,"",#REF!)</f>
        <v>#REF!</v>
      </c>
      <c r="AN889" s="23" t="e">
        <f>IF($AK889="","",#REF!)</f>
        <v>#REF!</v>
      </c>
      <c r="AO889" s="23" t="e">
        <f t="shared" si="275"/>
        <v>#REF!</v>
      </c>
      <c r="AP889" s="19" t="e">
        <f>IF(#REF!=0,"",#REF!)</f>
        <v>#REF!</v>
      </c>
      <c r="AQ889" s="19" t="e">
        <f>IF(#REF!=0,"",#REF!)</f>
        <v>#REF!</v>
      </c>
      <c r="AR889" s="19" t="e">
        <f>IF(#REF!=0,"",#REF!)</f>
        <v>#REF!</v>
      </c>
      <c r="AS889" s="19" t="e">
        <f>#REF!</f>
        <v>#REF!</v>
      </c>
    </row>
    <row r="890" spans="4:45" ht="19.5" thickTop="1" thickBot="1" x14ac:dyDescent="0.25">
      <c r="D890" s="1" t="str">
        <f t="shared" si="278"/>
        <v/>
      </c>
      <c r="E890" s="1" t="str">
        <f t="shared" si="279"/>
        <v/>
      </c>
      <c r="K890" s="19" t="str">
        <f t="shared" si="266"/>
        <v/>
      </c>
      <c r="L890" s="19">
        <f t="shared" si="276"/>
        <v>10000</v>
      </c>
      <c r="M890" s="22" t="str">
        <f>TRIM(Data!$N887)</f>
        <v>Dr. Dan Nathan Supreme</v>
      </c>
      <c r="N890" s="22" t="str">
        <f>TRIM(Data!$A887)</f>
        <v>Dr. Dan Nathan Supreme (R)</v>
      </c>
      <c r="O890" s="23">
        <f>IF(Data!$B887=0,"",Data!$B887)</f>
        <v>1991</v>
      </c>
      <c r="P890" s="19" t="str">
        <f>IF(Data!$C887=0,"",Data!$C887)</f>
        <v>1</v>
      </c>
      <c r="Q890" s="23" t="str">
        <f>IF($M890="","",Data!$E887)</f>
        <v>L-VL</v>
      </c>
      <c r="R890" s="23" t="str">
        <f t="shared" si="267"/>
        <v>L</v>
      </c>
      <c r="S890" s="23" t="str">
        <f t="shared" si="268"/>
        <v>L</v>
      </c>
      <c r="T890" s="19" t="str">
        <f>IF(Data!$F887=0,"",Data!$F887)</f>
        <v/>
      </c>
      <c r="U890" s="19" t="str">
        <f>IF(Data!$G887=0,"",Data!$G887)</f>
        <v/>
      </c>
      <c r="V890" s="19" t="str">
        <f>IF(Data!$D887=0,"",Data!$D887)</f>
        <v/>
      </c>
      <c r="W890" s="19" t="str">
        <f>Data!$H887</f>
        <v>Reticulata</v>
      </c>
      <c r="Y890" s="41" t="e">
        <f t="shared" si="263"/>
        <v>#REF!</v>
      </c>
      <c r="Z890" s="8">
        <f t="shared" si="269"/>
        <v>10000</v>
      </c>
      <c r="AA890" s="8" t="str">
        <f t="shared" si="270"/>
        <v>Dr. Dan Nathan Supreme</v>
      </c>
      <c r="AB890" s="8" t="str">
        <f t="shared" si="271"/>
        <v>L</v>
      </c>
      <c r="AC890" s="8" t="str">
        <f t="shared" si="272"/>
        <v/>
      </c>
      <c r="AD890" s="8" t="str">
        <f t="shared" si="277"/>
        <v/>
      </c>
      <c r="AE890" s="8" t="str">
        <f t="shared" si="273"/>
        <v/>
      </c>
      <c r="AF890" s="5">
        <f t="shared" si="274"/>
        <v>1991</v>
      </c>
      <c r="AG890" s="46">
        <v>887</v>
      </c>
      <c r="AH890" s="47" t="str">
        <f t="shared" si="264"/>
        <v/>
      </c>
      <c r="AI890" s="48" t="str">
        <f t="shared" si="265"/>
        <v/>
      </c>
      <c r="AK890" s="22" t="e">
        <f>TRIM(#REF!)</f>
        <v>#REF!</v>
      </c>
      <c r="AL890" s="23" t="e">
        <f>IF(#REF!=0,"",#REF!)</f>
        <v>#REF!</v>
      </c>
      <c r="AM890" s="19" t="e">
        <f>IF(#REF!=0,"",#REF!)</f>
        <v>#REF!</v>
      </c>
      <c r="AN890" s="23" t="e">
        <f>IF($AK890="","",#REF!)</f>
        <v>#REF!</v>
      </c>
      <c r="AO890" s="23" t="e">
        <f t="shared" si="275"/>
        <v>#REF!</v>
      </c>
      <c r="AP890" s="19" t="e">
        <f>IF(#REF!=0,"",#REF!)</f>
        <v>#REF!</v>
      </c>
      <c r="AQ890" s="19" t="e">
        <f>IF(#REF!=0,"",#REF!)</f>
        <v>#REF!</v>
      </c>
      <c r="AR890" s="19" t="e">
        <f>IF(#REF!=0,"",#REF!)</f>
        <v>#REF!</v>
      </c>
      <c r="AS890" s="19" t="e">
        <f>#REF!</f>
        <v>#REF!</v>
      </c>
    </row>
    <row r="891" spans="4:45" ht="19.5" thickTop="1" thickBot="1" x14ac:dyDescent="0.25">
      <c r="D891" s="1" t="str">
        <f t="shared" si="278"/>
        <v/>
      </c>
      <c r="E891" s="1" t="str">
        <f t="shared" si="279"/>
        <v/>
      </c>
      <c r="K891" s="19" t="str">
        <f t="shared" si="266"/>
        <v/>
      </c>
      <c r="L891" s="19">
        <f t="shared" si="276"/>
        <v>10000</v>
      </c>
      <c r="M891" s="22" t="str">
        <f>TRIM(Data!$N888)</f>
        <v>Dr. David Sloan</v>
      </c>
      <c r="N891" s="22" t="str">
        <f>TRIM(Data!$A888)</f>
        <v>Dr. David Sloan</v>
      </c>
      <c r="O891" s="23">
        <f>IF(Data!$B888=0,"",Data!$B888)</f>
        <v>1981</v>
      </c>
      <c r="P891" s="19" t="str">
        <f>IF(Data!$C888=0,"",Data!$C888)</f>
        <v>1</v>
      </c>
      <c r="Q891" s="23" t="str">
        <f>IF($M891="","",Data!$E888)</f>
        <v>M</v>
      </c>
      <c r="R891" s="23" t="str">
        <f t="shared" si="267"/>
        <v>M</v>
      </c>
      <c r="S891" s="23" t="str">
        <f t="shared" si="268"/>
        <v>M</v>
      </c>
      <c r="T891" s="19" t="str">
        <f>IF(Data!$F888=0,"",Data!$F888)</f>
        <v>WHITE</v>
      </c>
      <c r="U891" s="19" t="str">
        <f>IF(Data!$G888=0,"",Data!$G888)</f>
        <v>FD</v>
      </c>
      <c r="V891" s="19" t="str">
        <f>IF(Data!$D888=0,"",Data!$D888)</f>
        <v/>
      </c>
      <c r="W891" s="19" t="str">
        <f>Data!$H888</f>
        <v>Japonica</v>
      </c>
      <c r="Y891" s="41" t="e">
        <f t="shared" si="263"/>
        <v>#REF!</v>
      </c>
      <c r="Z891" s="8">
        <f t="shared" si="269"/>
        <v>10000</v>
      </c>
      <c r="AA891" s="8" t="str">
        <f t="shared" si="270"/>
        <v>Dr. David Sloan</v>
      </c>
      <c r="AB891" s="8" t="str">
        <f t="shared" si="271"/>
        <v>M</v>
      </c>
      <c r="AC891" s="8" t="str">
        <f t="shared" si="272"/>
        <v>WHITE</v>
      </c>
      <c r="AD891" s="8" t="str">
        <f t="shared" si="277"/>
        <v>FD</v>
      </c>
      <c r="AE891" s="8" t="str">
        <f t="shared" si="273"/>
        <v/>
      </c>
      <c r="AF891" s="5">
        <f t="shared" si="274"/>
        <v>1981</v>
      </c>
      <c r="AG891" s="46">
        <v>888</v>
      </c>
      <c r="AH891" s="47" t="str">
        <f t="shared" si="264"/>
        <v/>
      </c>
      <c r="AI891" s="48" t="str">
        <f t="shared" si="265"/>
        <v/>
      </c>
      <c r="AK891" s="22" t="e">
        <f>TRIM(#REF!)</f>
        <v>#REF!</v>
      </c>
      <c r="AL891" s="23" t="e">
        <f>IF(#REF!=0,"",#REF!)</f>
        <v>#REF!</v>
      </c>
      <c r="AM891" s="19" t="e">
        <f>IF(#REF!=0,"",#REF!)</f>
        <v>#REF!</v>
      </c>
      <c r="AN891" s="23" t="e">
        <f>IF($AK891="","",#REF!)</f>
        <v>#REF!</v>
      </c>
      <c r="AO891" s="23" t="e">
        <f t="shared" si="275"/>
        <v>#REF!</v>
      </c>
      <c r="AP891" s="19" t="e">
        <f>IF(#REF!=0,"",#REF!)</f>
        <v>#REF!</v>
      </c>
      <c r="AQ891" s="19" t="e">
        <f>IF(#REF!=0,"",#REF!)</f>
        <v>#REF!</v>
      </c>
      <c r="AR891" s="19" t="e">
        <f>IF(#REF!=0,"",#REF!)</f>
        <v>#REF!</v>
      </c>
      <c r="AS891" s="19" t="e">
        <f>#REF!</f>
        <v>#REF!</v>
      </c>
    </row>
    <row r="892" spans="4:45" ht="19.5" thickTop="1" thickBot="1" x14ac:dyDescent="0.25">
      <c r="D892" s="1" t="str">
        <f t="shared" si="278"/>
        <v/>
      </c>
      <c r="E892" s="1" t="str">
        <f t="shared" si="279"/>
        <v/>
      </c>
      <c r="K892" s="19" t="str">
        <f t="shared" si="266"/>
        <v/>
      </c>
      <c r="L892" s="19">
        <f t="shared" si="276"/>
        <v>10000</v>
      </c>
      <c r="M892" s="22" t="str">
        <f>TRIM(Data!$N889)</f>
        <v>Dr. Doreen Clark</v>
      </c>
      <c r="N892" s="22" t="str">
        <f>TRIM(Data!$A889)</f>
        <v>Dr. Doreen Clark (R)</v>
      </c>
      <c r="O892" s="23">
        <f>IF(Data!$B889=0,"",Data!$B889)</f>
        <v>2002</v>
      </c>
      <c r="P892" s="19" t="str">
        <f>IF(Data!$C889=0,"",Data!$C889)</f>
        <v/>
      </c>
      <c r="Q892" s="23" t="str">
        <f>IF($M892="","",Data!$E889)</f>
        <v>VL</v>
      </c>
      <c r="R892" s="23" t="str">
        <f t="shared" si="267"/>
        <v>VL</v>
      </c>
      <c r="S892" s="23" t="str">
        <f t="shared" si="268"/>
        <v>VL</v>
      </c>
      <c r="T892" s="19" t="str">
        <f>IF(Data!$F889=0,"",Data!$F889)</f>
        <v/>
      </c>
      <c r="U892" s="19" t="str">
        <f>IF(Data!$G889=0,"",Data!$G889)</f>
        <v/>
      </c>
      <c r="V892" s="19" t="str">
        <f>IF(Data!$D889=0,"",Data!$D889)</f>
        <v/>
      </c>
      <c r="W892" s="19" t="str">
        <f>Data!$H889</f>
        <v>Reticulata</v>
      </c>
      <c r="Y892" s="41" t="e">
        <f t="shared" si="263"/>
        <v>#REF!</v>
      </c>
      <c r="Z892" s="8">
        <f t="shared" si="269"/>
        <v>10000</v>
      </c>
      <c r="AA892" s="8" t="str">
        <f t="shared" si="270"/>
        <v>Dr. Doreen Clark</v>
      </c>
      <c r="AB892" s="8" t="str">
        <f t="shared" si="271"/>
        <v>VL</v>
      </c>
      <c r="AC892" s="8" t="str">
        <f t="shared" si="272"/>
        <v/>
      </c>
      <c r="AD892" s="8" t="str">
        <f t="shared" si="277"/>
        <v/>
      </c>
      <c r="AE892" s="8" t="str">
        <f t="shared" si="273"/>
        <v/>
      </c>
      <c r="AF892" s="5">
        <f t="shared" si="274"/>
        <v>2002</v>
      </c>
      <c r="AG892" s="46">
        <v>889</v>
      </c>
      <c r="AH892" s="47" t="str">
        <f t="shared" si="264"/>
        <v/>
      </c>
      <c r="AI892" s="48" t="str">
        <f t="shared" si="265"/>
        <v/>
      </c>
      <c r="AK892" s="22" t="e">
        <f>TRIM(#REF!)</f>
        <v>#REF!</v>
      </c>
      <c r="AL892" s="23" t="e">
        <f>IF(#REF!=0,"",#REF!)</f>
        <v>#REF!</v>
      </c>
      <c r="AM892" s="19" t="e">
        <f>IF(#REF!=0,"",#REF!)</f>
        <v>#REF!</v>
      </c>
      <c r="AN892" s="23" t="e">
        <f>IF($AK892="","",#REF!)</f>
        <v>#REF!</v>
      </c>
      <c r="AO892" s="23" t="e">
        <f t="shared" si="275"/>
        <v>#REF!</v>
      </c>
      <c r="AP892" s="19" t="e">
        <f>IF(#REF!=0,"",#REF!)</f>
        <v>#REF!</v>
      </c>
      <c r="AQ892" s="19" t="e">
        <f>IF(#REF!=0,"",#REF!)</f>
        <v>#REF!</v>
      </c>
      <c r="AR892" s="19" t="e">
        <f>IF(#REF!=0,"",#REF!)</f>
        <v>#REF!</v>
      </c>
      <c r="AS892" s="19" t="e">
        <f>#REF!</f>
        <v>#REF!</v>
      </c>
    </row>
    <row r="893" spans="4:45" ht="19.5" thickTop="1" thickBot="1" x14ac:dyDescent="0.25">
      <c r="D893" s="1" t="str">
        <f t="shared" si="278"/>
        <v/>
      </c>
      <c r="E893" s="1" t="str">
        <f t="shared" si="279"/>
        <v/>
      </c>
      <c r="K893" s="19" t="str">
        <f t="shared" si="266"/>
        <v/>
      </c>
      <c r="L893" s="19">
        <f t="shared" si="276"/>
        <v>10000</v>
      </c>
      <c r="M893" s="22" t="str">
        <f>TRIM(Data!$N890)</f>
        <v>Dr. Edward Porubsky</v>
      </c>
      <c r="N893" s="22" t="str">
        <f>TRIM(Data!$A890)</f>
        <v>Dr. Edward Porubsky</v>
      </c>
      <c r="O893" s="23">
        <f>IF(Data!$B890=0,"",Data!$B890)</f>
        <v>2001</v>
      </c>
      <c r="P893" s="19" t="str">
        <f>IF(Data!$C890=0,"",Data!$C890)</f>
        <v>1</v>
      </c>
      <c r="Q893" s="23" t="str">
        <f>IF($M893="","",Data!$E890)</f>
        <v>VL</v>
      </c>
      <c r="R893" s="23" t="str">
        <f t="shared" si="267"/>
        <v>VL</v>
      </c>
      <c r="S893" s="23" t="str">
        <f t="shared" si="268"/>
        <v>VL</v>
      </c>
      <c r="T893" s="19" t="str">
        <f>IF(Data!$F890=0,"",Data!$F890)</f>
        <v/>
      </c>
      <c r="U893" s="19" t="str">
        <f>IF(Data!$G890=0,"",Data!$G890)</f>
        <v/>
      </c>
      <c r="V893" s="19" t="str">
        <f>IF(Data!$D890=0,"",Data!$D890)</f>
        <v/>
      </c>
      <c r="W893" s="19" t="str">
        <f>Data!$H890</f>
        <v>Japonica</v>
      </c>
      <c r="Y893" s="41" t="e">
        <f t="shared" si="263"/>
        <v>#REF!</v>
      </c>
      <c r="Z893" s="8">
        <f t="shared" si="269"/>
        <v>10000</v>
      </c>
      <c r="AA893" s="8" t="str">
        <f t="shared" si="270"/>
        <v>Dr. Edward Porubsky</v>
      </c>
      <c r="AB893" s="8" t="str">
        <f t="shared" si="271"/>
        <v>VL</v>
      </c>
      <c r="AC893" s="8" t="str">
        <f t="shared" si="272"/>
        <v/>
      </c>
      <c r="AD893" s="8" t="str">
        <f t="shared" si="277"/>
        <v/>
      </c>
      <c r="AE893" s="8" t="str">
        <f t="shared" si="273"/>
        <v/>
      </c>
      <c r="AF893" s="5">
        <f t="shared" si="274"/>
        <v>2001</v>
      </c>
      <c r="AG893" s="46">
        <v>890</v>
      </c>
      <c r="AH893" s="47" t="str">
        <f t="shared" si="264"/>
        <v/>
      </c>
      <c r="AI893" s="48" t="str">
        <f t="shared" si="265"/>
        <v/>
      </c>
      <c r="AK893" s="22" t="e">
        <f>TRIM(#REF!)</f>
        <v>#REF!</v>
      </c>
      <c r="AL893" s="23" t="e">
        <f>IF(#REF!=0,"",#REF!)</f>
        <v>#REF!</v>
      </c>
      <c r="AM893" s="19" t="e">
        <f>IF(#REF!=0,"",#REF!)</f>
        <v>#REF!</v>
      </c>
      <c r="AN893" s="23" t="e">
        <f>IF($AK893="","",#REF!)</f>
        <v>#REF!</v>
      </c>
      <c r="AO893" s="23" t="e">
        <f t="shared" si="275"/>
        <v>#REF!</v>
      </c>
      <c r="AP893" s="19" t="e">
        <f>IF(#REF!=0,"",#REF!)</f>
        <v>#REF!</v>
      </c>
      <c r="AQ893" s="19" t="e">
        <f>IF(#REF!=0,"",#REF!)</f>
        <v>#REF!</v>
      </c>
      <c r="AR893" s="19" t="e">
        <f>IF(#REF!=0,"",#REF!)</f>
        <v>#REF!</v>
      </c>
      <c r="AS893" s="19" t="e">
        <f>#REF!</f>
        <v>#REF!</v>
      </c>
    </row>
    <row r="894" spans="4:45" ht="19.5" thickTop="1" thickBot="1" x14ac:dyDescent="0.25">
      <c r="D894" s="1" t="str">
        <f t="shared" si="278"/>
        <v/>
      </c>
      <c r="E894" s="1" t="str">
        <f t="shared" si="279"/>
        <v/>
      </c>
      <c r="K894" s="19" t="str">
        <f t="shared" si="266"/>
        <v/>
      </c>
      <c r="L894" s="19">
        <f t="shared" si="276"/>
        <v>10000</v>
      </c>
      <c r="M894" s="22" t="str">
        <f>TRIM(Data!$N891)</f>
        <v>Dr. Emil Carroll</v>
      </c>
      <c r="N894" s="22" t="str">
        <f>TRIM(Data!$A891)</f>
        <v>Dr. Emil Carroll (R)</v>
      </c>
      <c r="O894" s="23">
        <f>IF(Data!$B891=0,"",Data!$B891)</f>
        <v>1983</v>
      </c>
      <c r="P894" s="19" t="str">
        <f>IF(Data!$C891=0,"",Data!$C891)</f>
        <v>1</v>
      </c>
      <c r="Q894" s="23" t="str">
        <f>IF($M894="","",Data!$E891)</f>
        <v>L-VL</v>
      </c>
      <c r="R894" s="23" t="str">
        <f t="shared" si="267"/>
        <v>L</v>
      </c>
      <c r="S894" s="23" t="str">
        <f t="shared" si="268"/>
        <v>L</v>
      </c>
      <c r="T894" s="19" t="str">
        <f>IF(Data!$F891=0,"",Data!$F891)</f>
        <v/>
      </c>
      <c r="U894" s="19" t="str">
        <f>IF(Data!$G891=0,"",Data!$G891)</f>
        <v/>
      </c>
      <c r="V894" s="19" t="str">
        <f>IF(Data!$D891=0,"",Data!$D891)</f>
        <v/>
      </c>
      <c r="W894" s="19" t="str">
        <f>Data!$H891</f>
        <v>Reticulata</v>
      </c>
      <c r="Y894" s="41" t="e">
        <f t="shared" si="263"/>
        <v>#REF!</v>
      </c>
      <c r="Z894" s="8">
        <f t="shared" si="269"/>
        <v>10000</v>
      </c>
      <c r="AA894" s="8" t="str">
        <f t="shared" si="270"/>
        <v>Dr. Emil Carroll</v>
      </c>
      <c r="AB894" s="8" t="str">
        <f t="shared" si="271"/>
        <v>L</v>
      </c>
      <c r="AC894" s="8" t="str">
        <f t="shared" si="272"/>
        <v/>
      </c>
      <c r="AD894" s="8" t="str">
        <f t="shared" si="277"/>
        <v/>
      </c>
      <c r="AE894" s="8" t="str">
        <f t="shared" si="273"/>
        <v/>
      </c>
      <c r="AF894" s="5">
        <f t="shared" si="274"/>
        <v>1983</v>
      </c>
      <c r="AG894" s="46">
        <v>891</v>
      </c>
      <c r="AH894" s="47" t="str">
        <f t="shared" si="264"/>
        <v/>
      </c>
      <c r="AI894" s="48" t="str">
        <f t="shared" si="265"/>
        <v/>
      </c>
      <c r="AK894" s="22" t="e">
        <f>TRIM(#REF!)</f>
        <v>#REF!</v>
      </c>
      <c r="AL894" s="23" t="e">
        <f>IF(#REF!=0,"",#REF!)</f>
        <v>#REF!</v>
      </c>
      <c r="AM894" s="19" t="e">
        <f>IF(#REF!=0,"",#REF!)</f>
        <v>#REF!</v>
      </c>
      <c r="AN894" s="23" t="e">
        <f>IF($AK894="","",#REF!)</f>
        <v>#REF!</v>
      </c>
      <c r="AO894" s="23" t="e">
        <f t="shared" si="275"/>
        <v>#REF!</v>
      </c>
      <c r="AP894" s="19" t="e">
        <f>IF(#REF!=0,"",#REF!)</f>
        <v>#REF!</v>
      </c>
      <c r="AQ894" s="19" t="e">
        <f>IF(#REF!=0,"",#REF!)</f>
        <v>#REF!</v>
      </c>
      <c r="AR894" s="19" t="e">
        <f>IF(#REF!=0,"",#REF!)</f>
        <v>#REF!</v>
      </c>
      <c r="AS894" s="19" t="e">
        <f>#REF!</f>
        <v>#REF!</v>
      </c>
    </row>
    <row r="895" spans="4:45" ht="19.5" thickTop="1" thickBot="1" x14ac:dyDescent="0.25">
      <c r="D895" s="1" t="str">
        <f t="shared" si="278"/>
        <v/>
      </c>
      <c r="E895" s="1" t="str">
        <f t="shared" si="279"/>
        <v/>
      </c>
      <c r="K895" s="19" t="str">
        <f t="shared" si="266"/>
        <v/>
      </c>
      <c r="L895" s="19">
        <f t="shared" si="276"/>
        <v>10000</v>
      </c>
      <c r="M895" s="22" t="str">
        <f>TRIM(Data!$N892)</f>
        <v>Dr. Frank Wilson</v>
      </c>
      <c r="N895" s="22" t="str">
        <f>TRIM(Data!$A892)</f>
        <v>Dr. Frank Wilson</v>
      </c>
      <c r="O895" s="23">
        <f>IF(Data!$B892=0,"",Data!$B892)</f>
        <v>2013</v>
      </c>
      <c r="P895" s="19" t="str">
        <f>IF(Data!$C892=0,"",Data!$C892)</f>
        <v>1</v>
      </c>
      <c r="Q895" s="23" t="str">
        <f>IF($M895="","",Data!$E892)</f>
        <v>S</v>
      </c>
      <c r="R895" s="23" t="str">
        <f t="shared" si="267"/>
        <v>S</v>
      </c>
      <c r="S895" s="23" t="str">
        <f t="shared" si="268"/>
        <v>S</v>
      </c>
      <c r="T895" s="19" t="str">
        <f>IF(Data!$F892=0,"",Data!$F892)</f>
        <v/>
      </c>
      <c r="U895" s="19" t="str">
        <f>IF(Data!$G892=0,"",Data!$G892)</f>
        <v>FD</v>
      </c>
      <c r="V895" s="19" t="str">
        <f>IF(Data!$D892=0,"",Data!$D892)</f>
        <v/>
      </c>
      <c r="W895" s="19" t="str">
        <f>Data!$H892</f>
        <v>Japonica</v>
      </c>
      <c r="Y895" s="41" t="e">
        <f t="shared" si="263"/>
        <v>#REF!</v>
      </c>
      <c r="Z895" s="8">
        <f t="shared" si="269"/>
        <v>10000</v>
      </c>
      <c r="AA895" s="8" t="str">
        <f t="shared" si="270"/>
        <v>Dr. Frank Wilson</v>
      </c>
      <c r="AB895" s="8" t="str">
        <f t="shared" si="271"/>
        <v>S</v>
      </c>
      <c r="AC895" s="8" t="str">
        <f t="shared" si="272"/>
        <v/>
      </c>
      <c r="AD895" s="8" t="str">
        <f t="shared" si="277"/>
        <v>FD</v>
      </c>
      <c r="AE895" s="8" t="str">
        <f t="shared" si="273"/>
        <v/>
      </c>
      <c r="AF895" s="5">
        <f t="shared" si="274"/>
        <v>2013</v>
      </c>
      <c r="AG895" s="46">
        <v>892</v>
      </c>
      <c r="AH895" s="47" t="str">
        <f t="shared" si="264"/>
        <v/>
      </c>
      <c r="AI895" s="48" t="str">
        <f t="shared" si="265"/>
        <v/>
      </c>
      <c r="AK895" s="22" t="e">
        <f>TRIM(#REF!)</f>
        <v>#REF!</v>
      </c>
      <c r="AL895" s="23" t="e">
        <f>IF(#REF!=0,"",#REF!)</f>
        <v>#REF!</v>
      </c>
      <c r="AM895" s="19" t="e">
        <f>IF(#REF!=0,"",#REF!)</f>
        <v>#REF!</v>
      </c>
      <c r="AN895" s="23" t="e">
        <f>IF($AK895="","",#REF!)</f>
        <v>#REF!</v>
      </c>
      <c r="AO895" s="23" t="e">
        <f t="shared" si="275"/>
        <v>#REF!</v>
      </c>
      <c r="AP895" s="19" t="e">
        <f>IF(#REF!=0,"",#REF!)</f>
        <v>#REF!</v>
      </c>
      <c r="AQ895" s="19" t="e">
        <f>IF(#REF!=0,"",#REF!)</f>
        <v>#REF!</v>
      </c>
      <c r="AR895" s="19" t="e">
        <f>IF(#REF!=0,"",#REF!)</f>
        <v>#REF!</v>
      </c>
      <c r="AS895" s="19" t="e">
        <f>#REF!</f>
        <v>#REF!</v>
      </c>
    </row>
    <row r="896" spans="4:45" ht="19.5" thickTop="1" thickBot="1" x14ac:dyDescent="0.25">
      <c r="D896" s="1" t="str">
        <f t="shared" si="278"/>
        <v/>
      </c>
      <c r="E896" s="1" t="str">
        <f t="shared" si="279"/>
        <v/>
      </c>
      <c r="K896" s="19" t="str">
        <f t="shared" si="266"/>
        <v/>
      </c>
      <c r="L896" s="19">
        <f t="shared" si="276"/>
        <v>10000</v>
      </c>
      <c r="M896" s="22" t="str">
        <f>TRIM(Data!$N893)</f>
        <v>Dr. Fred E. Heitman</v>
      </c>
      <c r="N896" s="22" t="str">
        <f>TRIM(Data!$A893)</f>
        <v>Dr. Fred E. Heitman (R)</v>
      </c>
      <c r="O896" s="23">
        <f>IF(Data!$B893=0,"",Data!$B893)</f>
        <v>1995</v>
      </c>
      <c r="P896" s="19" t="str">
        <f>IF(Data!$C893=0,"",Data!$C893)</f>
        <v>1</v>
      </c>
      <c r="Q896" s="23" t="str">
        <f>IF($M896="","",Data!$E893)</f>
        <v>VL</v>
      </c>
      <c r="R896" s="23" t="str">
        <f t="shared" si="267"/>
        <v>VL</v>
      </c>
      <c r="S896" s="23" t="str">
        <f t="shared" si="268"/>
        <v>VL</v>
      </c>
      <c r="T896" s="19" t="str">
        <f>IF(Data!$F893=0,"",Data!$F893)</f>
        <v/>
      </c>
      <c r="U896" s="19" t="str">
        <f>IF(Data!$G893=0,"",Data!$G893)</f>
        <v/>
      </c>
      <c r="V896" s="19" t="str">
        <f>IF(Data!$D893=0,"",Data!$D893)</f>
        <v/>
      </c>
      <c r="W896" s="19" t="str">
        <f>Data!$H893</f>
        <v>Reticulata</v>
      </c>
      <c r="Y896" s="41" t="e">
        <f t="shared" si="263"/>
        <v>#REF!</v>
      </c>
      <c r="Z896" s="8">
        <f t="shared" si="269"/>
        <v>10000</v>
      </c>
      <c r="AA896" s="8" t="str">
        <f t="shared" si="270"/>
        <v>Dr. Fred E. Heitman</v>
      </c>
      <c r="AB896" s="8" t="str">
        <f t="shared" si="271"/>
        <v>VL</v>
      </c>
      <c r="AC896" s="8" t="str">
        <f t="shared" si="272"/>
        <v/>
      </c>
      <c r="AD896" s="8" t="str">
        <f t="shared" si="277"/>
        <v/>
      </c>
      <c r="AE896" s="8" t="str">
        <f t="shared" si="273"/>
        <v/>
      </c>
      <c r="AF896" s="5">
        <f t="shared" si="274"/>
        <v>1995</v>
      </c>
      <c r="AG896" s="46">
        <v>893</v>
      </c>
      <c r="AH896" s="47" t="str">
        <f t="shared" si="264"/>
        <v/>
      </c>
      <c r="AI896" s="48" t="str">
        <f t="shared" si="265"/>
        <v/>
      </c>
      <c r="AK896" s="22" t="e">
        <f>TRIM(#REF!)</f>
        <v>#REF!</v>
      </c>
      <c r="AL896" s="23" t="e">
        <f>IF(#REF!=0,"",#REF!)</f>
        <v>#REF!</v>
      </c>
      <c r="AM896" s="19" t="e">
        <f>IF(#REF!=0,"",#REF!)</f>
        <v>#REF!</v>
      </c>
      <c r="AN896" s="23" t="e">
        <f>IF($AK896="","",#REF!)</f>
        <v>#REF!</v>
      </c>
      <c r="AO896" s="23" t="e">
        <f t="shared" si="275"/>
        <v>#REF!</v>
      </c>
      <c r="AP896" s="19" t="e">
        <f>IF(#REF!=0,"",#REF!)</f>
        <v>#REF!</v>
      </c>
      <c r="AQ896" s="19" t="e">
        <f>IF(#REF!=0,"",#REF!)</f>
        <v>#REF!</v>
      </c>
      <c r="AR896" s="19" t="e">
        <f>IF(#REF!=0,"",#REF!)</f>
        <v>#REF!</v>
      </c>
      <c r="AS896" s="19" t="e">
        <f>#REF!</f>
        <v>#REF!</v>
      </c>
    </row>
    <row r="897" spans="4:45" ht="19.5" thickTop="1" thickBot="1" x14ac:dyDescent="0.25">
      <c r="D897" s="1" t="str">
        <f t="shared" si="278"/>
        <v/>
      </c>
      <c r="E897" s="1" t="str">
        <f t="shared" si="279"/>
        <v/>
      </c>
      <c r="K897" s="19" t="str">
        <f t="shared" si="266"/>
        <v/>
      </c>
      <c r="L897" s="19">
        <f t="shared" si="276"/>
        <v>10000</v>
      </c>
      <c r="M897" s="22" t="str">
        <f>TRIM(Data!$N894)</f>
        <v>Dr. Geechee</v>
      </c>
      <c r="N897" s="22" t="str">
        <f>TRIM(Data!$A894)</f>
        <v>Dr. Geechee</v>
      </c>
      <c r="O897" s="23">
        <f>IF(Data!$B894=0,"",Data!$B894)</f>
        <v>1968</v>
      </c>
      <c r="P897" s="19" t="str">
        <f>IF(Data!$C894=0,"",Data!$C894)</f>
        <v/>
      </c>
      <c r="Q897" s="23" t="str">
        <f>IF($M897="","",Data!$E894)</f>
        <v>VL</v>
      </c>
      <c r="R897" s="23" t="str">
        <f t="shared" si="267"/>
        <v>VL</v>
      </c>
      <c r="S897" s="23" t="str">
        <f t="shared" si="268"/>
        <v>VL</v>
      </c>
      <c r="T897" s="19" t="str">
        <f>IF(Data!$F894=0,"",Data!$F894)</f>
        <v/>
      </c>
      <c r="U897" s="19" t="str">
        <f>IF(Data!$G894=0,"",Data!$G894)</f>
        <v/>
      </c>
      <c r="V897" s="19" t="str">
        <f>IF(Data!$D894=0,"",Data!$D894)</f>
        <v/>
      </c>
      <c r="W897" s="19" t="str">
        <f>Data!$H894</f>
        <v>Japonica</v>
      </c>
      <c r="Y897" s="41" t="e">
        <f t="shared" si="263"/>
        <v>#REF!</v>
      </c>
      <c r="Z897" s="8">
        <f t="shared" si="269"/>
        <v>10000</v>
      </c>
      <c r="AA897" s="8" t="str">
        <f t="shared" si="270"/>
        <v>Dr. Geechee</v>
      </c>
      <c r="AB897" s="8" t="str">
        <f t="shared" si="271"/>
        <v>VL</v>
      </c>
      <c r="AC897" s="8" t="str">
        <f t="shared" si="272"/>
        <v/>
      </c>
      <c r="AD897" s="8" t="str">
        <f t="shared" si="277"/>
        <v/>
      </c>
      <c r="AE897" s="8" t="str">
        <f t="shared" si="273"/>
        <v/>
      </c>
      <c r="AF897" s="5">
        <f t="shared" si="274"/>
        <v>1968</v>
      </c>
      <c r="AG897" s="46">
        <v>894</v>
      </c>
      <c r="AH897" s="47" t="str">
        <f t="shared" si="264"/>
        <v/>
      </c>
      <c r="AI897" s="48" t="str">
        <f t="shared" si="265"/>
        <v/>
      </c>
      <c r="AK897" s="22" t="e">
        <f>TRIM(#REF!)</f>
        <v>#REF!</v>
      </c>
      <c r="AL897" s="23" t="e">
        <f>IF(#REF!=0,"",#REF!)</f>
        <v>#REF!</v>
      </c>
      <c r="AM897" s="19" t="e">
        <f>IF(#REF!=0,"",#REF!)</f>
        <v>#REF!</v>
      </c>
      <c r="AN897" s="23" t="e">
        <f>IF($AK897="","",#REF!)</f>
        <v>#REF!</v>
      </c>
      <c r="AO897" s="23" t="e">
        <f t="shared" si="275"/>
        <v>#REF!</v>
      </c>
      <c r="AP897" s="19" t="e">
        <f>IF(#REF!=0,"",#REF!)</f>
        <v>#REF!</v>
      </c>
      <c r="AQ897" s="19" t="e">
        <f>IF(#REF!=0,"",#REF!)</f>
        <v>#REF!</v>
      </c>
      <c r="AR897" s="19" t="e">
        <f>IF(#REF!=0,"",#REF!)</f>
        <v>#REF!</v>
      </c>
      <c r="AS897" s="19" t="e">
        <f>#REF!</f>
        <v>#REF!</v>
      </c>
    </row>
    <row r="898" spans="4:45" ht="19.5" thickTop="1" thickBot="1" x14ac:dyDescent="0.25">
      <c r="D898" s="1" t="str">
        <f t="shared" si="278"/>
        <v/>
      </c>
      <c r="E898" s="1" t="str">
        <f t="shared" si="279"/>
        <v/>
      </c>
      <c r="K898" s="19" t="str">
        <f t="shared" si="266"/>
        <v/>
      </c>
      <c r="L898" s="19">
        <f t="shared" si="276"/>
        <v>10000</v>
      </c>
      <c r="M898" s="22" t="str">
        <f>TRIM(Data!$N895)</f>
        <v>Dr. Henry B. Harvey</v>
      </c>
      <c r="N898" s="22" t="str">
        <f>TRIM(Data!$A895)</f>
        <v>Dr. Henry B. Harvey</v>
      </c>
      <c r="O898" s="23">
        <f>IF(Data!$B895=0,"",Data!$B895)</f>
        <v>1995</v>
      </c>
      <c r="P898" s="19" t="str">
        <f>IF(Data!$C895=0,"",Data!$C895)</f>
        <v>1</v>
      </c>
      <c r="Q898" s="23" t="str">
        <f>IF($M898="","",Data!$E895)</f>
        <v>S</v>
      </c>
      <c r="R898" s="23" t="str">
        <f t="shared" si="267"/>
        <v>S</v>
      </c>
      <c r="S898" s="23" t="str">
        <f t="shared" si="268"/>
        <v>S</v>
      </c>
      <c r="T898" s="19" t="str">
        <f>IF(Data!$F895=0,"",Data!$F895)</f>
        <v/>
      </c>
      <c r="U898" s="19" t="str">
        <f>IF(Data!$G895=0,"",Data!$G895)</f>
        <v>FD</v>
      </c>
      <c r="V898" s="19" t="str">
        <f>IF(Data!$D895=0,"",Data!$D895)</f>
        <v/>
      </c>
      <c r="W898" s="19" t="str">
        <f>Data!$H895</f>
        <v>Japonica</v>
      </c>
      <c r="Y898" s="41" t="e">
        <f t="shared" si="263"/>
        <v>#REF!</v>
      </c>
      <c r="Z898" s="8">
        <f t="shared" si="269"/>
        <v>10000</v>
      </c>
      <c r="AA898" s="8" t="str">
        <f t="shared" si="270"/>
        <v>Dr. Henry B. Harvey</v>
      </c>
      <c r="AB898" s="8" t="str">
        <f t="shared" si="271"/>
        <v>S</v>
      </c>
      <c r="AC898" s="8" t="str">
        <f t="shared" si="272"/>
        <v/>
      </c>
      <c r="AD898" s="8" t="str">
        <f t="shared" si="277"/>
        <v>FD</v>
      </c>
      <c r="AE898" s="8" t="str">
        <f t="shared" si="273"/>
        <v/>
      </c>
      <c r="AF898" s="5">
        <f t="shared" si="274"/>
        <v>1995</v>
      </c>
      <c r="AG898" s="46">
        <v>895</v>
      </c>
      <c r="AH898" s="47" t="str">
        <f t="shared" si="264"/>
        <v/>
      </c>
      <c r="AI898" s="48" t="str">
        <f t="shared" si="265"/>
        <v/>
      </c>
      <c r="AK898" s="22" t="e">
        <f>TRIM(#REF!)</f>
        <v>#REF!</v>
      </c>
      <c r="AL898" s="23" t="e">
        <f>IF(#REF!=0,"",#REF!)</f>
        <v>#REF!</v>
      </c>
      <c r="AM898" s="19" t="e">
        <f>IF(#REF!=0,"",#REF!)</f>
        <v>#REF!</v>
      </c>
      <c r="AN898" s="23" t="e">
        <f>IF($AK898="","",#REF!)</f>
        <v>#REF!</v>
      </c>
      <c r="AO898" s="23" t="e">
        <f t="shared" si="275"/>
        <v>#REF!</v>
      </c>
      <c r="AP898" s="19" t="e">
        <f>IF(#REF!=0,"",#REF!)</f>
        <v>#REF!</v>
      </c>
      <c r="AQ898" s="19" t="e">
        <f>IF(#REF!=0,"",#REF!)</f>
        <v>#REF!</v>
      </c>
      <c r="AR898" s="19" t="e">
        <f>IF(#REF!=0,"",#REF!)</f>
        <v>#REF!</v>
      </c>
      <c r="AS898" s="19" t="e">
        <f>#REF!</f>
        <v>#REF!</v>
      </c>
    </row>
    <row r="899" spans="4:45" ht="19.5" thickTop="1" thickBot="1" x14ac:dyDescent="0.25">
      <c r="D899" s="1" t="str">
        <f t="shared" si="278"/>
        <v/>
      </c>
      <c r="E899" s="1" t="str">
        <f t="shared" si="279"/>
        <v/>
      </c>
      <c r="K899" s="19" t="str">
        <f t="shared" si="266"/>
        <v/>
      </c>
      <c r="L899" s="19">
        <f t="shared" si="276"/>
        <v>10000</v>
      </c>
      <c r="M899" s="22" t="str">
        <f>TRIM(Data!$N896)</f>
        <v>Dr. Huffman</v>
      </c>
      <c r="N899" s="22" t="str">
        <f>TRIM(Data!$A896)</f>
        <v>Dr. Huffman</v>
      </c>
      <c r="O899" s="23">
        <f>IF(Data!$B896=0,"",Data!$B896)</f>
        <v>1965</v>
      </c>
      <c r="P899" s="19" t="str">
        <f>IF(Data!$C896=0,"",Data!$C896)</f>
        <v/>
      </c>
      <c r="Q899" s="23" t="str">
        <f>IF($M899="","",Data!$E896)</f>
        <v>L</v>
      </c>
      <c r="R899" s="23" t="str">
        <f t="shared" si="267"/>
        <v>L</v>
      </c>
      <c r="S899" s="23" t="str">
        <f t="shared" si="268"/>
        <v>L</v>
      </c>
      <c r="T899" s="19" t="str">
        <f>IF(Data!$F896=0,"",Data!$F896)</f>
        <v/>
      </c>
      <c r="U899" s="19" t="str">
        <f>IF(Data!$G896=0,"",Data!$G896)</f>
        <v/>
      </c>
      <c r="V899" s="19" t="str">
        <f>IF(Data!$D896=0,"",Data!$D896)</f>
        <v/>
      </c>
      <c r="W899" s="19" t="str">
        <f>Data!$H896</f>
        <v>Japonica</v>
      </c>
      <c r="Y899" s="41" t="e">
        <f t="shared" si="263"/>
        <v>#REF!</v>
      </c>
      <c r="Z899" s="8">
        <f t="shared" si="269"/>
        <v>10000</v>
      </c>
      <c r="AA899" s="8" t="str">
        <f t="shared" si="270"/>
        <v>Dr. Huffman</v>
      </c>
      <c r="AB899" s="8" t="str">
        <f t="shared" si="271"/>
        <v>L</v>
      </c>
      <c r="AC899" s="8" t="str">
        <f t="shared" si="272"/>
        <v/>
      </c>
      <c r="AD899" s="8" t="str">
        <f t="shared" si="277"/>
        <v/>
      </c>
      <c r="AE899" s="8" t="str">
        <f t="shared" si="273"/>
        <v/>
      </c>
      <c r="AF899" s="5">
        <f t="shared" si="274"/>
        <v>1965</v>
      </c>
      <c r="AG899" s="46">
        <v>896</v>
      </c>
      <c r="AH899" s="47" t="str">
        <f t="shared" si="264"/>
        <v/>
      </c>
      <c r="AI899" s="48" t="str">
        <f t="shared" si="265"/>
        <v/>
      </c>
      <c r="AK899" s="22" t="e">
        <f>TRIM(#REF!)</f>
        <v>#REF!</v>
      </c>
      <c r="AL899" s="23" t="e">
        <f>IF(#REF!=0,"",#REF!)</f>
        <v>#REF!</v>
      </c>
      <c r="AM899" s="19" t="e">
        <f>IF(#REF!=0,"",#REF!)</f>
        <v>#REF!</v>
      </c>
      <c r="AN899" s="23" t="e">
        <f>IF($AK899="","",#REF!)</f>
        <v>#REF!</v>
      </c>
      <c r="AO899" s="23" t="e">
        <f t="shared" si="275"/>
        <v>#REF!</v>
      </c>
      <c r="AP899" s="19" t="e">
        <f>IF(#REF!=0,"",#REF!)</f>
        <v>#REF!</v>
      </c>
      <c r="AQ899" s="19" t="e">
        <f>IF(#REF!=0,"",#REF!)</f>
        <v>#REF!</v>
      </c>
      <c r="AR899" s="19" t="e">
        <f>IF(#REF!=0,"",#REF!)</f>
        <v>#REF!</v>
      </c>
      <c r="AS899" s="19" t="e">
        <f>#REF!</f>
        <v>#REF!</v>
      </c>
    </row>
    <row r="900" spans="4:45" ht="19.5" thickTop="1" thickBot="1" x14ac:dyDescent="0.25">
      <c r="D900" s="1" t="str">
        <f t="shared" si="278"/>
        <v/>
      </c>
      <c r="E900" s="1" t="str">
        <f t="shared" si="279"/>
        <v/>
      </c>
      <c r="K900" s="19" t="str">
        <f t="shared" si="266"/>
        <v/>
      </c>
      <c r="L900" s="19">
        <f t="shared" si="276"/>
        <v>10000</v>
      </c>
      <c r="M900" s="22" t="str">
        <f>TRIM(Data!$N897)</f>
        <v>Dr. J. C. Raulston</v>
      </c>
      <c r="N900" s="22" t="str">
        <f>TRIM(Data!$A897)</f>
        <v>Dr. J. C. Raulston</v>
      </c>
      <c r="O900" s="23">
        <f>IF(Data!$B897=0,"",Data!$B897)</f>
        <v>1998</v>
      </c>
      <c r="P900" s="19" t="str">
        <f>IF(Data!$C897=0,"",Data!$C897)</f>
        <v>1</v>
      </c>
      <c r="Q900" s="23" t="str">
        <f>IF($M900="","",Data!$E897)</f>
        <v>VL</v>
      </c>
      <c r="R900" s="23" t="str">
        <f t="shared" si="267"/>
        <v>VL</v>
      </c>
      <c r="S900" s="23" t="str">
        <f t="shared" si="268"/>
        <v>VL</v>
      </c>
      <c r="T900" s="19" t="str">
        <f>IF(Data!$F897=0,"",Data!$F897)</f>
        <v/>
      </c>
      <c r="U900" s="19" t="str">
        <f>IF(Data!$G897=0,"",Data!$G897)</f>
        <v/>
      </c>
      <c r="V900" s="19" t="str">
        <f>IF(Data!$D897=0,"",Data!$D897)</f>
        <v/>
      </c>
      <c r="W900" s="19" t="str">
        <f>Data!$H897</f>
        <v>Japonica</v>
      </c>
      <c r="Y900" s="41" t="e">
        <f t="shared" ref="Y900:Y963" si="280">RANK(Z900,Z$4:Z$3653,1)</f>
        <v>#REF!</v>
      </c>
      <c r="Z900" s="8">
        <f t="shared" si="269"/>
        <v>10000</v>
      </c>
      <c r="AA900" s="8" t="str">
        <f t="shared" si="270"/>
        <v>Dr. J. C. Raulston</v>
      </c>
      <c r="AB900" s="8" t="str">
        <f t="shared" si="271"/>
        <v>VL</v>
      </c>
      <c r="AC900" s="8" t="str">
        <f t="shared" si="272"/>
        <v/>
      </c>
      <c r="AD900" s="8" t="str">
        <f t="shared" si="277"/>
        <v/>
      </c>
      <c r="AE900" s="8" t="str">
        <f t="shared" si="273"/>
        <v/>
      </c>
      <c r="AF900" s="5">
        <f t="shared" si="274"/>
        <v>1998</v>
      </c>
      <c r="AG900" s="46">
        <v>897</v>
      </c>
      <c r="AH900" s="47" t="str">
        <f t="shared" ref="AH900:AH963" si="281">IF(ISERROR(VLOOKUP($AG900,$Y$4:$AE$3653,2,FALSE)),"",VLOOKUP($AG900,$Y$4:$AE$3653,3,FALSE))</f>
        <v/>
      </c>
      <c r="AI900" s="48" t="str">
        <f t="shared" ref="AI900:AI963" si="282">IF(ISERROR(VLOOKUP($AG900,$Y$4:$AE$3653,2,FALSE)),"",VLOOKUP($AG900,$Y$4:$AF$3653,8,FALSE))</f>
        <v/>
      </c>
      <c r="AK900" s="22" t="e">
        <f>TRIM(#REF!)</f>
        <v>#REF!</v>
      </c>
      <c r="AL900" s="23" t="e">
        <f>IF(#REF!=0,"",#REF!)</f>
        <v>#REF!</v>
      </c>
      <c r="AM900" s="19" t="e">
        <f>IF(#REF!=0,"",#REF!)</f>
        <v>#REF!</v>
      </c>
      <c r="AN900" s="23" t="e">
        <f>IF($AK900="","",#REF!)</f>
        <v>#REF!</v>
      </c>
      <c r="AO900" s="23" t="e">
        <f t="shared" si="275"/>
        <v>#REF!</v>
      </c>
      <c r="AP900" s="19" t="e">
        <f>IF(#REF!=0,"",#REF!)</f>
        <v>#REF!</v>
      </c>
      <c r="AQ900" s="19" t="e">
        <f>IF(#REF!=0,"",#REF!)</f>
        <v>#REF!</v>
      </c>
      <c r="AR900" s="19" t="e">
        <f>IF(#REF!=0,"",#REF!)</f>
        <v>#REF!</v>
      </c>
      <c r="AS900" s="19" t="e">
        <f>#REF!</f>
        <v>#REF!</v>
      </c>
    </row>
    <row r="901" spans="4:45" ht="19.5" thickTop="1" thickBot="1" x14ac:dyDescent="0.25">
      <c r="D901" s="1" t="str">
        <f t="shared" si="278"/>
        <v/>
      </c>
      <c r="E901" s="1" t="str">
        <f t="shared" si="279"/>
        <v/>
      </c>
      <c r="K901" s="19" t="str">
        <f t="shared" ref="K901:K964" si="283">IF(L901=10000,"",RANK(L901,$L$4:$L$3653,1))</f>
        <v/>
      </c>
      <c r="L901" s="19">
        <f t="shared" si="276"/>
        <v>10000</v>
      </c>
      <c r="M901" s="22" t="str">
        <f>TRIM(Data!$N898)</f>
        <v>Dr. J. M. Howell</v>
      </c>
      <c r="N901" s="22" t="str">
        <f>TRIM(Data!$A898)</f>
        <v>Dr. J. M. Howell</v>
      </c>
      <c r="O901" s="23">
        <f>IF(Data!$B898=0,"",Data!$B898)</f>
        <v>1986</v>
      </c>
      <c r="P901" s="19" t="str">
        <f>IF(Data!$C898=0,"",Data!$C898)</f>
        <v/>
      </c>
      <c r="Q901" s="23" t="str">
        <f>IF($M901="","",Data!$E898)</f>
        <v>L</v>
      </c>
      <c r="R901" s="23" t="str">
        <f t="shared" ref="R901:R964" si="284">IF($M901="","",IF($Q901="Min","Min",IF($Q901="Min-S",IF($J$1=1,"S","Min"),IF(OR($Q901="S",$Q901="S-M"),"S",IF(OR($Q901="M",$Q901="M-L"),"M",IF(OR($Q901="L",$Q901="L-VL"),"L",IF($Q901="VL","VL")))))))</f>
        <v>L</v>
      </c>
      <c r="S901" s="23" t="str">
        <f t="shared" ref="S901:S964" si="285">IF($J$1=1,$R901,$Q901)</f>
        <v>L</v>
      </c>
      <c r="T901" s="19" t="str">
        <f>IF(Data!$F898=0,"",Data!$F898)</f>
        <v>WHITE</v>
      </c>
      <c r="U901" s="19" t="str">
        <f>IF(Data!$G898=0,"",Data!$G898)</f>
        <v/>
      </c>
      <c r="V901" s="19" t="str">
        <f>IF(Data!$D898=0,"",Data!$D898)</f>
        <v/>
      </c>
      <c r="W901" s="19" t="str">
        <f>Data!$H898</f>
        <v>Japonica</v>
      </c>
      <c r="Y901" s="41" t="e">
        <f t="shared" si="280"/>
        <v>#REF!</v>
      </c>
      <c r="Z901" s="8">
        <f t="shared" ref="Z901:Z964" si="286">IF($V901="ANTIQUE",IF($W901="Japonica",ROW(),10000),10000)</f>
        <v>10000</v>
      </c>
      <c r="AA901" s="8" t="str">
        <f t="shared" ref="AA901:AA964" si="287">$M901</f>
        <v>Dr. J. M. Howell</v>
      </c>
      <c r="AB901" s="8" t="str">
        <f t="shared" ref="AB901:AB964" si="288">$R901</f>
        <v>L</v>
      </c>
      <c r="AC901" s="8" t="str">
        <f t="shared" ref="AC901:AC964" si="289">$T901</f>
        <v>WHITE</v>
      </c>
      <c r="AD901" s="8" t="str">
        <f t="shared" si="277"/>
        <v/>
      </c>
      <c r="AE901" s="8" t="str">
        <f t="shared" ref="AE901:AE964" si="290">$V901</f>
        <v/>
      </c>
      <c r="AF901" s="5">
        <f t="shared" ref="AF901:AF964" si="291">$O901</f>
        <v>1986</v>
      </c>
      <c r="AG901" s="46">
        <v>898</v>
      </c>
      <c r="AH901" s="47" t="str">
        <f t="shared" si="281"/>
        <v/>
      </c>
      <c r="AI901" s="48" t="str">
        <f t="shared" si="282"/>
        <v/>
      </c>
      <c r="AK901" s="22" t="e">
        <f>TRIM(#REF!)</f>
        <v>#REF!</v>
      </c>
      <c r="AL901" s="23" t="e">
        <f>IF(#REF!=0,"",#REF!)</f>
        <v>#REF!</v>
      </c>
      <c r="AM901" s="19" t="e">
        <f>IF(#REF!=0,"",#REF!)</f>
        <v>#REF!</v>
      </c>
      <c r="AN901" s="23" t="e">
        <f>IF($AK901="","",#REF!)</f>
        <v>#REF!</v>
      </c>
      <c r="AO901" s="23" t="e">
        <f t="shared" ref="AO901:AO964" si="292">IF($AK901="","",IF($AN901="Min","Min",IF($AN901="Min-S",IF($J$1=1,"S","Min"),IF(OR($AN901="S",$AN901="S-M"),"S",IF(OR($AN901="M",$AN901="M-L"),"M",IF(OR($AN901="L",$AN901="L-VL"),"L",IF($AN901="VL","VL")))))))</f>
        <v>#REF!</v>
      </c>
      <c r="AP901" s="19" t="e">
        <f>IF(#REF!=0,"",#REF!)</f>
        <v>#REF!</v>
      </c>
      <c r="AQ901" s="19" t="e">
        <f>IF(#REF!=0,"",#REF!)</f>
        <v>#REF!</v>
      </c>
      <c r="AR901" s="19" t="e">
        <f>IF(#REF!=0,"",#REF!)</f>
        <v>#REF!</v>
      </c>
      <c r="AS901" s="19" t="e">
        <f>#REF!</f>
        <v>#REF!</v>
      </c>
    </row>
    <row r="902" spans="4:45" ht="19.5" thickTop="1" thickBot="1" x14ac:dyDescent="0.25">
      <c r="D902" s="1" t="str">
        <f t="shared" si="278"/>
        <v/>
      </c>
      <c r="E902" s="1" t="str">
        <f t="shared" si="279"/>
        <v/>
      </c>
      <c r="K902" s="19" t="str">
        <f t="shared" si="283"/>
        <v/>
      </c>
      <c r="L902" s="19">
        <f t="shared" si="276"/>
        <v>10000</v>
      </c>
      <c r="M902" s="22" t="str">
        <f>TRIM(Data!$N899)</f>
        <v>Dr. J. V. Knapp</v>
      </c>
      <c r="N902" s="22" t="str">
        <f>TRIM(Data!$A899)</f>
        <v>Dr. J. V. Knapp</v>
      </c>
      <c r="O902" s="23">
        <f>IF(Data!$B899=0,"",Data!$B899)</f>
        <v>1956</v>
      </c>
      <c r="P902" s="19" t="str">
        <f>IF(Data!$C899=0,"",Data!$C899)</f>
        <v>1</v>
      </c>
      <c r="Q902" s="23" t="str">
        <f>IF($M902="","",Data!$E899)</f>
        <v>M</v>
      </c>
      <c r="R902" s="23" t="str">
        <f t="shared" si="284"/>
        <v>M</v>
      </c>
      <c r="S902" s="23" t="str">
        <f t="shared" si="285"/>
        <v>M</v>
      </c>
      <c r="T902" s="19" t="str">
        <f>IF(Data!$F899=0,"",Data!$F899)</f>
        <v/>
      </c>
      <c r="U902" s="19" t="str">
        <f>IF(Data!$G899=0,"",Data!$G899)</f>
        <v/>
      </c>
      <c r="V902" s="19" t="str">
        <f>IF(Data!$D899=0,"",Data!$D899)</f>
        <v/>
      </c>
      <c r="W902" s="19" t="str">
        <f>Data!$H899</f>
        <v>Japonica</v>
      </c>
      <c r="Y902" s="41" t="e">
        <f t="shared" si="280"/>
        <v>#REF!</v>
      </c>
      <c r="Z902" s="8">
        <f t="shared" si="286"/>
        <v>10000</v>
      </c>
      <c r="AA902" s="8" t="str">
        <f t="shared" si="287"/>
        <v>Dr. J. V. Knapp</v>
      </c>
      <c r="AB902" s="8" t="str">
        <f t="shared" si="288"/>
        <v>M</v>
      </c>
      <c r="AC902" s="8" t="str">
        <f t="shared" si="289"/>
        <v/>
      </c>
      <c r="AD902" s="8" t="str">
        <f t="shared" si="277"/>
        <v/>
      </c>
      <c r="AE902" s="8" t="str">
        <f t="shared" si="290"/>
        <v/>
      </c>
      <c r="AF902" s="5">
        <f t="shared" si="291"/>
        <v>1956</v>
      </c>
      <c r="AG902" s="46">
        <v>899</v>
      </c>
      <c r="AH902" s="47" t="str">
        <f t="shared" si="281"/>
        <v/>
      </c>
      <c r="AI902" s="48" t="str">
        <f t="shared" si="282"/>
        <v/>
      </c>
      <c r="AK902" s="22" t="e">
        <f>TRIM(#REF!)</f>
        <v>#REF!</v>
      </c>
      <c r="AL902" s="23" t="e">
        <f>IF(#REF!=0,"",#REF!)</f>
        <v>#REF!</v>
      </c>
      <c r="AM902" s="19" t="e">
        <f>IF(#REF!=0,"",#REF!)</f>
        <v>#REF!</v>
      </c>
      <c r="AN902" s="23" t="e">
        <f>IF($AK902="","",#REF!)</f>
        <v>#REF!</v>
      </c>
      <c r="AO902" s="23" t="e">
        <f t="shared" si="292"/>
        <v>#REF!</v>
      </c>
      <c r="AP902" s="19" t="e">
        <f>IF(#REF!=0,"",#REF!)</f>
        <v>#REF!</v>
      </c>
      <c r="AQ902" s="19" t="e">
        <f>IF(#REF!=0,"",#REF!)</f>
        <v>#REF!</v>
      </c>
      <c r="AR902" s="19" t="e">
        <f>IF(#REF!=0,"",#REF!)</f>
        <v>#REF!</v>
      </c>
      <c r="AS902" s="19" t="e">
        <f>#REF!</f>
        <v>#REF!</v>
      </c>
    </row>
    <row r="903" spans="4:45" ht="19.5" thickTop="1" thickBot="1" x14ac:dyDescent="0.25">
      <c r="D903" s="1" t="str">
        <f t="shared" si="278"/>
        <v/>
      </c>
      <c r="E903" s="1" t="str">
        <f t="shared" si="279"/>
        <v/>
      </c>
      <c r="K903" s="19" t="str">
        <f t="shared" si="283"/>
        <v/>
      </c>
      <c r="L903" s="19">
        <f t="shared" si="276"/>
        <v>10000</v>
      </c>
      <c r="M903" s="22" t="str">
        <f>TRIM(Data!$N900)</f>
        <v>Dr. John D. Bell</v>
      </c>
      <c r="N903" s="22" t="str">
        <f>TRIM(Data!$A900)</f>
        <v>Dr. John D. Bell (Beau Harp Var.)</v>
      </c>
      <c r="O903" s="23">
        <f>IF(Data!$B900=0,"",Data!$B900)</f>
        <v>1950</v>
      </c>
      <c r="P903" s="19" t="str">
        <f>IF(Data!$C900=0,"",Data!$C900)</f>
        <v>1</v>
      </c>
      <c r="Q903" s="23" t="str">
        <f>IF($M903="","",Data!$E900)</f>
        <v>M-L</v>
      </c>
      <c r="R903" s="23" t="str">
        <f t="shared" si="284"/>
        <v>M</v>
      </c>
      <c r="S903" s="23" t="str">
        <f t="shared" si="285"/>
        <v>M</v>
      </c>
      <c r="T903" s="19" t="str">
        <f>IF(Data!$F900=0,"",Data!$F900)</f>
        <v/>
      </c>
      <c r="U903" s="19" t="str">
        <f>IF(Data!$G900=0,"",Data!$G900)</f>
        <v/>
      </c>
      <c r="V903" s="19" t="str">
        <f>IF(Data!$D900=0,"",Data!$D900)</f>
        <v/>
      </c>
      <c r="W903" s="19" t="str">
        <f>Data!$H900</f>
        <v>Japonica</v>
      </c>
      <c r="Y903" s="41" t="e">
        <f t="shared" si="280"/>
        <v>#REF!</v>
      </c>
      <c r="Z903" s="8">
        <f t="shared" si="286"/>
        <v>10000</v>
      </c>
      <c r="AA903" s="8" t="str">
        <f t="shared" si="287"/>
        <v>Dr. John D. Bell</v>
      </c>
      <c r="AB903" s="8" t="str">
        <f t="shared" si="288"/>
        <v>M</v>
      </c>
      <c r="AC903" s="8" t="str">
        <f t="shared" si="289"/>
        <v/>
      </c>
      <c r="AD903" s="8" t="str">
        <f t="shared" si="277"/>
        <v/>
      </c>
      <c r="AE903" s="8" t="str">
        <f t="shared" si="290"/>
        <v/>
      </c>
      <c r="AF903" s="5">
        <f t="shared" si="291"/>
        <v>1950</v>
      </c>
      <c r="AG903" s="46">
        <v>900</v>
      </c>
      <c r="AH903" s="47" t="str">
        <f t="shared" si="281"/>
        <v/>
      </c>
      <c r="AI903" s="48" t="str">
        <f t="shared" si="282"/>
        <v/>
      </c>
      <c r="AK903" s="22" t="e">
        <f>TRIM(#REF!)</f>
        <v>#REF!</v>
      </c>
      <c r="AL903" s="23" t="e">
        <f>IF(#REF!=0,"",#REF!)</f>
        <v>#REF!</v>
      </c>
      <c r="AM903" s="19" t="e">
        <f>IF(#REF!=0,"",#REF!)</f>
        <v>#REF!</v>
      </c>
      <c r="AN903" s="23" t="e">
        <f>IF($AK903="","",#REF!)</f>
        <v>#REF!</v>
      </c>
      <c r="AO903" s="23" t="e">
        <f t="shared" si="292"/>
        <v>#REF!</v>
      </c>
      <c r="AP903" s="19" t="e">
        <f>IF(#REF!=0,"",#REF!)</f>
        <v>#REF!</v>
      </c>
      <c r="AQ903" s="19" t="e">
        <f>IF(#REF!=0,"",#REF!)</f>
        <v>#REF!</v>
      </c>
      <c r="AR903" s="19" t="e">
        <f>IF(#REF!=0,"",#REF!)</f>
        <v>#REF!</v>
      </c>
      <c r="AS903" s="19" t="e">
        <f>#REF!</f>
        <v>#REF!</v>
      </c>
    </row>
    <row r="904" spans="4:45" ht="19.5" thickTop="1" thickBot="1" x14ac:dyDescent="0.25">
      <c r="D904" s="1" t="str">
        <f t="shared" si="278"/>
        <v/>
      </c>
      <c r="E904" s="1" t="str">
        <f t="shared" si="279"/>
        <v/>
      </c>
      <c r="K904" s="19" t="str">
        <f t="shared" si="283"/>
        <v/>
      </c>
      <c r="L904" s="19">
        <f t="shared" si="276"/>
        <v>10000</v>
      </c>
      <c r="M904" s="22" t="str">
        <f>TRIM(Data!$N901)</f>
        <v>Dr. John S. Avant</v>
      </c>
      <c r="N904" s="22" t="str">
        <f>TRIM(Data!$A901)</f>
        <v>Dr. John S. Avant (R)</v>
      </c>
      <c r="O904" s="23">
        <f>IF(Data!$B901=0,"",Data!$B901)</f>
        <v>2022</v>
      </c>
      <c r="P904" s="19" t="str">
        <f>IF(Data!$C901=0,"",Data!$C901)</f>
        <v/>
      </c>
      <c r="Q904" s="23" t="str">
        <f>IF($M904="","",Data!$E901)</f>
        <v>L</v>
      </c>
      <c r="R904" s="23" t="str">
        <f t="shared" si="284"/>
        <v>L</v>
      </c>
      <c r="S904" s="23" t="str">
        <f t="shared" si="285"/>
        <v>L</v>
      </c>
      <c r="T904" s="19" t="str">
        <f>IF(Data!$F901=0,"",Data!$F901)</f>
        <v/>
      </c>
      <c r="U904" s="19" t="str">
        <f>IF(Data!$G901=0,"",Data!$G901)</f>
        <v/>
      </c>
      <c r="V904" s="19" t="str">
        <f>IF(Data!$D901=0,"",Data!$D901)</f>
        <v/>
      </c>
      <c r="W904" s="19" t="str">
        <f>Data!$H901</f>
        <v>Reticulata</v>
      </c>
      <c r="Y904" s="41" t="e">
        <f t="shared" si="280"/>
        <v>#REF!</v>
      </c>
      <c r="Z904" s="8">
        <f t="shared" si="286"/>
        <v>10000</v>
      </c>
      <c r="AA904" s="8" t="str">
        <f t="shared" si="287"/>
        <v>Dr. John S. Avant</v>
      </c>
      <c r="AB904" s="8" t="str">
        <f t="shared" si="288"/>
        <v>L</v>
      </c>
      <c r="AC904" s="8" t="str">
        <f t="shared" si="289"/>
        <v/>
      </c>
      <c r="AD904" s="8" t="str">
        <f t="shared" si="277"/>
        <v/>
      </c>
      <c r="AE904" s="8" t="str">
        <f t="shared" si="290"/>
        <v/>
      </c>
      <c r="AF904" s="5">
        <f t="shared" si="291"/>
        <v>2022</v>
      </c>
      <c r="AG904" s="46">
        <v>901</v>
      </c>
      <c r="AH904" s="47" t="str">
        <f t="shared" si="281"/>
        <v/>
      </c>
      <c r="AI904" s="48" t="str">
        <f t="shared" si="282"/>
        <v/>
      </c>
      <c r="AK904" s="22" t="e">
        <f>TRIM(#REF!)</f>
        <v>#REF!</v>
      </c>
      <c r="AL904" s="23" t="e">
        <f>IF(#REF!=0,"",#REF!)</f>
        <v>#REF!</v>
      </c>
      <c r="AM904" s="19" t="e">
        <f>IF(#REF!=0,"",#REF!)</f>
        <v>#REF!</v>
      </c>
      <c r="AN904" s="23" t="e">
        <f>IF($AK904="","",#REF!)</f>
        <v>#REF!</v>
      </c>
      <c r="AO904" s="23" t="e">
        <f t="shared" si="292"/>
        <v>#REF!</v>
      </c>
      <c r="AP904" s="19" t="e">
        <f>IF(#REF!=0,"",#REF!)</f>
        <v>#REF!</v>
      </c>
      <c r="AQ904" s="19" t="e">
        <f>IF(#REF!=0,"",#REF!)</f>
        <v>#REF!</v>
      </c>
      <c r="AR904" s="19" t="e">
        <f>IF(#REF!=0,"",#REF!)</f>
        <v>#REF!</v>
      </c>
      <c r="AS904" s="19" t="e">
        <f>#REF!</f>
        <v>#REF!</v>
      </c>
    </row>
    <row r="905" spans="4:45" ht="19.5" thickTop="1" thickBot="1" x14ac:dyDescent="0.25">
      <c r="D905" s="1" t="str">
        <f t="shared" si="278"/>
        <v/>
      </c>
      <c r="E905" s="1" t="str">
        <f t="shared" si="279"/>
        <v/>
      </c>
      <c r="K905" s="19" t="str">
        <f t="shared" si="283"/>
        <v/>
      </c>
      <c r="L905" s="19">
        <f t="shared" si="276"/>
        <v>10000</v>
      </c>
      <c r="M905" s="22" t="str">
        <f>TRIM(Data!$N902)</f>
        <v>Dr. Jon Bailey</v>
      </c>
      <c r="N905" s="22" t="str">
        <f>TRIM(Data!$A902)</f>
        <v>Dr. Jon Bailey</v>
      </c>
      <c r="O905" s="23">
        <f>IF(Data!$B902=0,"",Data!$B902)</f>
        <v>2017</v>
      </c>
      <c r="P905" s="19" t="str">
        <f>IF(Data!$C902=0,"",Data!$C902)</f>
        <v>1</v>
      </c>
      <c r="Q905" s="23" t="str">
        <f>IF($M905="","",Data!$E902)</f>
        <v>L</v>
      </c>
      <c r="R905" s="23" t="str">
        <f t="shared" si="284"/>
        <v>L</v>
      </c>
      <c r="S905" s="23" t="str">
        <f t="shared" si="285"/>
        <v>L</v>
      </c>
      <c r="T905" s="19" t="str">
        <f>IF(Data!$F902=0,"",Data!$F902)</f>
        <v/>
      </c>
      <c r="U905" s="19" t="str">
        <f>IF(Data!$G902=0,"",Data!$G902)</f>
        <v/>
      </c>
      <c r="V905" s="19" t="str">
        <f>IF(Data!$D902=0,"",Data!$D902)</f>
        <v/>
      </c>
      <c r="W905" s="19" t="str">
        <f>Data!$H902</f>
        <v>Japonica</v>
      </c>
      <c r="Y905" s="41" t="e">
        <f t="shared" si="280"/>
        <v>#REF!</v>
      </c>
      <c r="Z905" s="8">
        <f t="shared" si="286"/>
        <v>10000</v>
      </c>
      <c r="AA905" s="8" t="str">
        <f t="shared" si="287"/>
        <v>Dr. Jon Bailey</v>
      </c>
      <c r="AB905" s="8" t="str">
        <f t="shared" si="288"/>
        <v>L</v>
      </c>
      <c r="AC905" s="8" t="str">
        <f t="shared" si="289"/>
        <v/>
      </c>
      <c r="AD905" s="8" t="str">
        <f t="shared" si="277"/>
        <v/>
      </c>
      <c r="AE905" s="8" t="str">
        <f t="shared" si="290"/>
        <v/>
      </c>
      <c r="AF905" s="5">
        <f t="shared" si="291"/>
        <v>2017</v>
      </c>
      <c r="AG905" s="46">
        <v>902</v>
      </c>
      <c r="AH905" s="47" t="str">
        <f t="shared" si="281"/>
        <v/>
      </c>
      <c r="AI905" s="48" t="str">
        <f t="shared" si="282"/>
        <v/>
      </c>
      <c r="AK905" s="22" t="e">
        <f>TRIM(#REF!)</f>
        <v>#REF!</v>
      </c>
      <c r="AL905" s="23" t="e">
        <f>IF(#REF!=0,"",#REF!)</f>
        <v>#REF!</v>
      </c>
      <c r="AM905" s="19" t="e">
        <f>IF(#REF!=0,"",#REF!)</f>
        <v>#REF!</v>
      </c>
      <c r="AN905" s="23" t="e">
        <f>IF($AK905="","",#REF!)</f>
        <v>#REF!</v>
      </c>
      <c r="AO905" s="23" t="e">
        <f t="shared" si="292"/>
        <v>#REF!</v>
      </c>
      <c r="AP905" s="19" t="e">
        <f>IF(#REF!=0,"",#REF!)</f>
        <v>#REF!</v>
      </c>
      <c r="AQ905" s="19" t="e">
        <f>IF(#REF!=0,"",#REF!)</f>
        <v>#REF!</v>
      </c>
      <c r="AR905" s="19" t="e">
        <f>IF(#REF!=0,"",#REF!)</f>
        <v>#REF!</v>
      </c>
      <c r="AS905" s="19" t="e">
        <f>#REF!</f>
        <v>#REF!</v>
      </c>
    </row>
    <row r="906" spans="4:45" ht="19.5" thickTop="1" thickBot="1" x14ac:dyDescent="0.25">
      <c r="D906" s="1" t="str">
        <f t="shared" si="278"/>
        <v/>
      </c>
      <c r="E906" s="1" t="str">
        <f t="shared" si="279"/>
        <v/>
      </c>
      <c r="K906" s="19" t="str">
        <f t="shared" si="283"/>
        <v/>
      </c>
      <c r="L906" s="19">
        <f t="shared" si="276"/>
        <v>10000</v>
      </c>
      <c r="M906" s="22" t="str">
        <f>TRIM(Data!$N903)</f>
        <v>Dr. Judge</v>
      </c>
      <c r="N906" s="22" t="str">
        <f>TRIM(Data!$A903)</f>
        <v>Dr. Judge</v>
      </c>
      <c r="O906" s="23">
        <f>IF(Data!$B903=0,"",Data!$B903)</f>
        <v>1995</v>
      </c>
      <c r="P906" s="19" t="str">
        <f>IF(Data!$C903=0,"",Data!$C903)</f>
        <v/>
      </c>
      <c r="Q906" s="23" t="str">
        <f>IF($M906="","",Data!$E903)</f>
        <v>M</v>
      </c>
      <c r="R906" s="23" t="str">
        <f t="shared" si="284"/>
        <v>M</v>
      </c>
      <c r="S906" s="23" t="str">
        <f t="shared" si="285"/>
        <v>M</v>
      </c>
      <c r="T906" s="19" t="str">
        <f>IF(Data!$F903=0,"",Data!$F903)</f>
        <v/>
      </c>
      <c r="U906" s="19" t="str">
        <f>IF(Data!$G903=0,"",Data!$G903)</f>
        <v/>
      </c>
      <c r="V906" s="19" t="str">
        <f>IF(Data!$D903=0,"",Data!$D903)</f>
        <v/>
      </c>
      <c r="W906" s="19" t="str">
        <f>Data!$H903</f>
        <v>Japonica</v>
      </c>
      <c r="Y906" s="41" t="e">
        <f t="shared" si="280"/>
        <v>#REF!</v>
      </c>
      <c r="Z906" s="8">
        <f t="shared" si="286"/>
        <v>10000</v>
      </c>
      <c r="AA906" s="8" t="str">
        <f t="shared" si="287"/>
        <v>Dr. Judge</v>
      </c>
      <c r="AB906" s="8" t="str">
        <f t="shared" si="288"/>
        <v>M</v>
      </c>
      <c r="AC906" s="8" t="str">
        <f t="shared" si="289"/>
        <v/>
      </c>
      <c r="AD906" s="8" t="str">
        <f t="shared" si="277"/>
        <v/>
      </c>
      <c r="AE906" s="8" t="str">
        <f t="shared" si="290"/>
        <v/>
      </c>
      <c r="AF906" s="5">
        <f t="shared" si="291"/>
        <v>1995</v>
      </c>
      <c r="AG906" s="46">
        <v>903</v>
      </c>
      <c r="AH906" s="47" t="str">
        <f t="shared" si="281"/>
        <v/>
      </c>
      <c r="AI906" s="48" t="str">
        <f t="shared" si="282"/>
        <v/>
      </c>
      <c r="AK906" s="22" t="e">
        <f>TRIM(#REF!)</f>
        <v>#REF!</v>
      </c>
      <c r="AL906" s="23" t="e">
        <f>IF(#REF!=0,"",#REF!)</f>
        <v>#REF!</v>
      </c>
      <c r="AM906" s="19" t="e">
        <f>IF(#REF!=0,"",#REF!)</f>
        <v>#REF!</v>
      </c>
      <c r="AN906" s="23" t="e">
        <f>IF($AK906="","",#REF!)</f>
        <v>#REF!</v>
      </c>
      <c r="AO906" s="23" t="e">
        <f t="shared" si="292"/>
        <v>#REF!</v>
      </c>
      <c r="AP906" s="19" t="e">
        <f>IF(#REF!=0,"",#REF!)</f>
        <v>#REF!</v>
      </c>
      <c r="AQ906" s="19" t="e">
        <f>IF(#REF!=0,"",#REF!)</f>
        <v>#REF!</v>
      </c>
      <c r="AR906" s="19" t="e">
        <f>IF(#REF!=0,"",#REF!)</f>
        <v>#REF!</v>
      </c>
      <c r="AS906" s="19" t="e">
        <f>#REF!</f>
        <v>#REF!</v>
      </c>
    </row>
    <row r="907" spans="4:45" ht="19.5" thickTop="1" thickBot="1" x14ac:dyDescent="0.25">
      <c r="D907" s="1" t="str">
        <f t="shared" si="278"/>
        <v/>
      </c>
      <c r="E907" s="1" t="str">
        <f t="shared" si="279"/>
        <v/>
      </c>
      <c r="K907" s="19" t="str">
        <f t="shared" si="283"/>
        <v/>
      </c>
      <c r="L907" s="19">
        <f t="shared" si="276"/>
        <v>10000</v>
      </c>
      <c r="M907" s="22" t="str">
        <f>TRIM(Data!$N904)</f>
        <v>Dr. Karl Horn</v>
      </c>
      <c r="N907" s="22" t="str">
        <f>TRIM(Data!$A904)</f>
        <v>Dr. Karl Horn</v>
      </c>
      <c r="O907" s="23">
        <f>IF(Data!$B904=0,"",Data!$B904)</f>
        <v>2013</v>
      </c>
      <c r="P907" s="19" t="str">
        <f>IF(Data!$C904=0,"",Data!$C904)</f>
        <v>1</v>
      </c>
      <c r="Q907" s="23" t="str">
        <f>IF($M907="","",Data!$E904)</f>
        <v>M</v>
      </c>
      <c r="R907" s="23" t="str">
        <f t="shared" si="284"/>
        <v>M</v>
      </c>
      <c r="S907" s="23" t="str">
        <f t="shared" si="285"/>
        <v>M</v>
      </c>
      <c r="T907" s="19" t="str">
        <f>IF(Data!$F904=0,"",Data!$F904)</f>
        <v>WHITE</v>
      </c>
      <c r="U907" s="19" t="str">
        <f>IF(Data!$G904=0,"",Data!$G904)</f>
        <v>FD</v>
      </c>
      <c r="V907" s="19" t="str">
        <f>IF(Data!$D904=0,"",Data!$D904)</f>
        <v/>
      </c>
      <c r="W907" s="19" t="str">
        <f>Data!$H904</f>
        <v>Japonica</v>
      </c>
      <c r="Y907" s="41" t="e">
        <f t="shared" si="280"/>
        <v>#REF!</v>
      </c>
      <c r="Z907" s="8">
        <f t="shared" si="286"/>
        <v>10000</v>
      </c>
      <c r="AA907" s="8" t="str">
        <f t="shared" si="287"/>
        <v>Dr. Karl Horn</v>
      </c>
      <c r="AB907" s="8" t="str">
        <f t="shared" si="288"/>
        <v>M</v>
      </c>
      <c r="AC907" s="8" t="str">
        <f t="shared" si="289"/>
        <v>WHITE</v>
      </c>
      <c r="AD907" s="8" t="str">
        <f t="shared" si="277"/>
        <v>FD</v>
      </c>
      <c r="AE907" s="8" t="str">
        <f t="shared" si="290"/>
        <v/>
      </c>
      <c r="AF907" s="5">
        <f t="shared" si="291"/>
        <v>2013</v>
      </c>
      <c r="AG907" s="46">
        <v>904</v>
      </c>
      <c r="AH907" s="47" t="str">
        <f t="shared" si="281"/>
        <v/>
      </c>
      <c r="AI907" s="48" t="str">
        <f t="shared" si="282"/>
        <v/>
      </c>
      <c r="AK907" s="22" t="e">
        <f>TRIM(#REF!)</f>
        <v>#REF!</v>
      </c>
      <c r="AL907" s="23" t="e">
        <f>IF(#REF!=0,"",#REF!)</f>
        <v>#REF!</v>
      </c>
      <c r="AM907" s="19" t="e">
        <f>IF(#REF!=0,"",#REF!)</f>
        <v>#REF!</v>
      </c>
      <c r="AN907" s="23" t="e">
        <f>IF($AK907="","",#REF!)</f>
        <v>#REF!</v>
      </c>
      <c r="AO907" s="23" t="e">
        <f t="shared" si="292"/>
        <v>#REF!</v>
      </c>
      <c r="AP907" s="19" t="e">
        <f>IF(#REF!=0,"",#REF!)</f>
        <v>#REF!</v>
      </c>
      <c r="AQ907" s="19" t="e">
        <f>IF(#REF!=0,"",#REF!)</f>
        <v>#REF!</v>
      </c>
      <c r="AR907" s="19" t="e">
        <f>IF(#REF!=0,"",#REF!)</f>
        <v>#REF!</v>
      </c>
      <c r="AS907" s="19" t="e">
        <f>#REF!</f>
        <v>#REF!</v>
      </c>
    </row>
    <row r="908" spans="4:45" ht="19.5" thickTop="1" thickBot="1" x14ac:dyDescent="0.25">
      <c r="D908" s="1" t="str">
        <f t="shared" si="278"/>
        <v/>
      </c>
      <c r="E908" s="1" t="str">
        <f t="shared" si="279"/>
        <v/>
      </c>
      <c r="K908" s="19" t="str">
        <f t="shared" si="283"/>
        <v/>
      </c>
      <c r="L908" s="19">
        <f t="shared" si="276"/>
        <v>10000</v>
      </c>
      <c r="M908" s="22" t="str">
        <f>TRIM(Data!$N905)</f>
        <v>Dr. King</v>
      </c>
      <c r="N908" s="22" t="str">
        <f>TRIM(Data!$A905)</f>
        <v>Dr. King</v>
      </c>
      <c r="O908" s="23">
        <f>IF(Data!$B905=0,"",Data!$B905)</f>
        <v>1945</v>
      </c>
      <c r="P908" s="19" t="str">
        <f>IF(Data!$C905=0,"",Data!$C905)</f>
        <v>1</v>
      </c>
      <c r="Q908" s="23" t="str">
        <f>IF($M908="","",Data!$E905)</f>
        <v>L</v>
      </c>
      <c r="R908" s="23" t="str">
        <f t="shared" si="284"/>
        <v>L</v>
      </c>
      <c r="S908" s="23" t="str">
        <f t="shared" si="285"/>
        <v>L</v>
      </c>
      <c r="T908" s="19" t="str">
        <f>IF(Data!$F905=0,"",Data!$F905)</f>
        <v/>
      </c>
      <c r="U908" s="19" t="str">
        <f>IF(Data!$G905=0,"",Data!$G905)</f>
        <v/>
      </c>
      <c r="V908" s="19" t="str">
        <f>IF(Data!$D905=0,"",Data!$D905)</f>
        <v/>
      </c>
      <c r="W908" s="19" t="str">
        <f>Data!$H905</f>
        <v>Japonica</v>
      </c>
      <c r="Y908" s="41" t="e">
        <f t="shared" si="280"/>
        <v>#REF!</v>
      </c>
      <c r="Z908" s="8">
        <f t="shared" si="286"/>
        <v>10000</v>
      </c>
      <c r="AA908" s="8" t="str">
        <f t="shared" si="287"/>
        <v>Dr. King</v>
      </c>
      <c r="AB908" s="8" t="str">
        <f t="shared" si="288"/>
        <v>L</v>
      </c>
      <c r="AC908" s="8" t="str">
        <f t="shared" si="289"/>
        <v/>
      </c>
      <c r="AD908" s="8" t="str">
        <f t="shared" si="277"/>
        <v/>
      </c>
      <c r="AE908" s="8" t="str">
        <f t="shared" si="290"/>
        <v/>
      </c>
      <c r="AF908" s="5">
        <f t="shared" si="291"/>
        <v>1945</v>
      </c>
      <c r="AG908" s="46">
        <v>905</v>
      </c>
      <c r="AH908" s="47" t="str">
        <f t="shared" si="281"/>
        <v/>
      </c>
      <c r="AI908" s="48" t="str">
        <f t="shared" si="282"/>
        <v/>
      </c>
      <c r="AK908" s="22" t="e">
        <f>TRIM(#REF!)</f>
        <v>#REF!</v>
      </c>
      <c r="AL908" s="23" t="e">
        <f>IF(#REF!=0,"",#REF!)</f>
        <v>#REF!</v>
      </c>
      <c r="AM908" s="19" t="e">
        <f>IF(#REF!=0,"",#REF!)</f>
        <v>#REF!</v>
      </c>
      <c r="AN908" s="23" t="e">
        <f>IF($AK908="","",#REF!)</f>
        <v>#REF!</v>
      </c>
      <c r="AO908" s="23" t="e">
        <f t="shared" si="292"/>
        <v>#REF!</v>
      </c>
      <c r="AP908" s="19" t="e">
        <f>IF(#REF!=0,"",#REF!)</f>
        <v>#REF!</v>
      </c>
      <c r="AQ908" s="19" t="e">
        <f>IF(#REF!=0,"",#REF!)</f>
        <v>#REF!</v>
      </c>
      <c r="AR908" s="19" t="e">
        <f>IF(#REF!=0,"",#REF!)</f>
        <v>#REF!</v>
      </c>
      <c r="AS908" s="19" t="e">
        <f>#REF!</f>
        <v>#REF!</v>
      </c>
    </row>
    <row r="909" spans="4:45" ht="19.5" thickTop="1" thickBot="1" x14ac:dyDescent="0.25">
      <c r="D909" s="1" t="str">
        <f t="shared" si="278"/>
        <v/>
      </c>
      <c r="E909" s="1" t="str">
        <f t="shared" si="279"/>
        <v/>
      </c>
      <c r="K909" s="19" t="str">
        <f t="shared" si="283"/>
        <v/>
      </c>
      <c r="L909" s="19">
        <f t="shared" si="276"/>
        <v>10000</v>
      </c>
      <c r="M909" s="22" t="str">
        <f>TRIM(Data!$N906)</f>
        <v>Dr. Lilyan Hanchey</v>
      </c>
      <c r="N909" s="22" t="str">
        <f>TRIM(Data!$A906)</f>
        <v>Dr. Lilyan Hanchey</v>
      </c>
      <c r="O909" s="23">
        <f>IF(Data!$B906=0,"",Data!$B906)</f>
        <v>1976</v>
      </c>
      <c r="P909" s="19" t="str">
        <f>IF(Data!$C906=0,"",Data!$C906)</f>
        <v>1</v>
      </c>
      <c r="Q909" s="23" t="str">
        <f>IF($M909="","",Data!$E906)</f>
        <v>M</v>
      </c>
      <c r="R909" s="23" t="str">
        <f t="shared" si="284"/>
        <v>M</v>
      </c>
      <c r="S909" s="23" t="str">
        <f t="shared" si="285"/>
        <v>M</v>
      </c>
      <c r="T909" s="19" t="str">
        <f>IF(Data!$F906=0,"",Data!$F906)</f>
        <v/>
      </c>
      <c r="U909" s="19" t="str">
        <f>IF(Data!$G906=0,"",Data!$G906)</f>
        <v>FD</v>
      </c>
      <c r="V909" s="19" t="str">
        <f>IF(Data!$D906=0,"",Data!$D906)</f>
        <v/>
      </c>
      <c r="W909" s="19" t="str">
        <f>Data!$H906</f>
        <v>Japonica</v>
      </c>
      <c r="Y909" s="41" t="e">
        <f t="shared" si="280"/>
        <v>#REF!</v>
      </c>
      <c r="Z909" s="8">
        <f t="shared" si="286"/>
        <v>10000</v>
      </c>
      <c r="AA909" s="8" t="str">
        <f t="shared" si="287"/>
        <v>Dr. Lilyan Hanchey</v>
      </c>
      <c r="AB909" s="8" t="str">
        <f t="shared" si="288"/>
        <v>M</v>
      </c>
      <c r="AC909" s="8" t="str">
        <f t="shared" si="289"/>
        <v/>
      </c>
      <c r="AD909" s="8" t="str">
        <f t="shared" si="277"/>
        <v>FD</v>
      </c>
      <c r="AE909" s="8" t="str">
        <f t="shared" si="290"/>
        <v/>
      </c>
      <c r="AF909" s="5">
        <f t="shared" si="291"/>
        <v>1976</v>
      </c>
      <c r="AG909" s="46">
        <v>906</v>
      </c>
      <c r="AH909" s="47" t="str">
        <f t="shared" si="281"/>
        <v/>
      </c>
      <c r="AI909" s="48" t="str">
        <f t="shared" si="282"/>
        <v/>
      </c>
      <c r="AK909" s="22" t="e">
        <f>TRIM(#REF!)</f>
        <v>#REF!</v>
      </c>
      <c r="AL909" s="23" t="e">
        <f>IF(#REF!=0,"",#REF!)</f>
        <v>#REF!</v>
      </c>
      <c r="AM909" s="19" t="e">
        <f>IF(#REF!=0,"",#REF!)</f>
        <v>#REF!</v>
      </c>
      <c r="AN909" s="23" t="e">
        <f>IF($AK909="","",#REF!)</f>
        <v>#REF!</v>
      </c>
      <c r="AO909" s="23" t="e">
        <f t="shared" si="292"/>
        <v>#REF!</v>
      </c>
      <c r="AP909" s="19" t="e">
        <f>IF(#REF!=0,"",#REF!)</f>
        <v>#REF!</v>
      </c>
      <c r="AQ909" s="19" t="e">
        <f>IF(#REF!=0,"",#REF!)</f>
        <v>#REF!</v>
      </c>
      <c r="AR909" s="19" t="e">
        <f>IF(#REF!=0,"",#REF!)</f>
        <v>#REF!</v>
      </c>
      <c r="AS909" s="19" t="e">
        <f>#REF!</f>
        <v>#REF!</v>
      </c>
    </row>
    <row r="910" spans="4:45" ht="19.5" thickTop="1" thickBot="1" x14ac:dyDescent="0.25">
      <c r="D910" s="1" t="str">
        <f t="shared" si="278"/>
        <v/>
      </c>
      <c r="E910" s="1" t="str">
        <f t="shared" si="279"/>
        <v/>
      </c>
      <c r="K910" s="19" t="str">
        <f t="shared" si="283"/>
        <v/>
      </c>
      <c r="L910" s="19">
        <f t="shared" si="276"/>
        <v>10000</v>
      </c>
      <c r="M910" s="22" t="str">
        <f>TRIM(Data!$N907)</f>
        <v>Dr. Louis Polizzi</v>
      </c>
      <c r="N910" s="22" t="str">
        <f>TRIM(Data!$A907)</f>
        <v>Dr. Louis Polizzi (R)</v>
      </c>
      <c r="O910" s="23">
        <f>IF(Data!$B907=0,"",Data!$B907)</f>
        <v>1969</v>
      </c>
      <c r="P910" s="19" t="str">
        <f>IF(Data!$C907=0,"",Data!$C907)</f>
        <v>1</v>
      </c>
      <c r="Q910" s="23" t="str">
        <f>IF($M910="","",Data!$E907)</f>
        <v>M</v>
      </c>
      <c r="R910" s="23" t="str">
        <f t="shared" si="284"/>
        <v>M</v>
      </c>
      <c r="S910" s="23" t="str">
        <f t="shared" si="285"/>
        <v>M</v>
      </c>
      <c r="T910" s="19" t="str">
        <f>IF(Data!$F907=0,"",Data!$F907)</f>
        <v/>
      </c>
      <c r="U910" s="19" t="str">
        <f>IF(Data!$G907=0,"",Data!$G907)</f>
        <v/>
      </c>
      <c r="V910" s="19" t="str">
        <f>IF(Data!$D907=0,"",Data!$D907)</f>
        <v/>
      </c>
      <c r="W910" s="19" t="str">
        <f>Data!$H907</f>
        <v>Reticulata</v>
      </c>
      <c r="Y910" s="41" t="e">
        <f t="shared" si="280"/>
        <v>#REF!</v>
      </c>
      <c r="Z910" s="8">
        <f t="shared" si="286"/>
        <v>10000</v>
      </c>
      <c r="AA910" s="8" t="str">
        <f t="shared" si="287"/>
        <v>Dr. Louis Polizzi</v>
      </c>
      <c r="AB910" s="8" t="str">
        <f t="shared" si="288"/>
        <v>M</v>
      </c>
      <c r="AC910" s="8" t="str">
        <f t="shared" si="289"/>
        <v/>
      </c>
      <c r="AD910" s="8" t="str">
        <f t="shared" si="277"/>
        <v/>
      </c>
      <c r="AE910" s="8" t="str">
        <f t="shared" si="290"/>
        <v/>
      </c>
      <c r="AF910" s="5">
        <f t="shared" si="291"/>
        <v>1969</v>
      </c>
      <c r="AG910" s="46">
        <v>907</v>
      </c>
      <c r="AH910" s="47" t="str">
        <f t="shared" si="281"/>
        <v/>
      </c>
      <c r="AI910" s="48" t="str">
        <f t="shared" si="282"/>
        <v/>
      </c>
      <c r="AK910" s="22" t="e">
        <f>TRIM(#REF!)</f>
        <v>#REF!</v>
      </c>
      <c r="AL910" s="23" t="e">
        <f>IF(#REF!=0,"",#REF!)</f>
        <v>#REF!</v>
      </c>
      <c r="AM910" s="19" t="e">
        <f>IF(#REF!=0,"",#REF!)</f>
        <v>#REF!</v>
      </c>
      <c r="AN910" s="23" t="e">
        <f>IF($AK910="","",#REF!)</f>
        <v>#REF!</v>
      </c>
      <c r="AO910" s="23" t="e">
        <f t="shared" si="292"/>
        <v>#REF!</v>
      </c>
      <c r="AP910" s="19" t="e">
        <f>IF(#REF!=0,"",#REF!)</f>
        <v>#REF!</v>
      </c>
      <c r="AQ910" s="19" t="e">
        <f>IF(#REF!=0,"",#REF!)</f>
        <v>#REF!</v>
      </c>
      <c r="AR910" s="19" t="e">
        <f>IF(#REF!=0,"",#REF!)</f>
        <v>#REF!</v>
      </c>
      <c r="AS910" s="19" t="e">
        <f>#REF!</f>
        <v>#REF!</v>
      </c>
    </row>
    <row r="911" spans="4:45" ht="19.5" thickTop="1" thickBot="1" x14ac:dyDescent="0.25">
      <c r="D911" s="1" t="str">
        <f t="shared" si="278"/>
        <v/>
      </c>
      <c r="E911" s="1" t="str">
        <f t="shared" si="279"/>
        <v/>
      </c>
      <c r="K911" s="19" t="str">
        <f t="shared" si="283"/>
        <v/>
      </c>
      <c r="L911" s="19">
        <f t="shared" si="276"/>
        <v>10000</v>
      </c>
      <c r="M911" s="22" t="str">
        <f>TRIM(Data!$N908)</f>
        <v>Dr. Mary Burch</v>
      </c>
      <c r="N911" s="22" t="str">
        <f>TRIM(Data!$A908)</f>
        <v>Dr. Mary Burch</v>
      </c>
      <c r="O911" s="23">
        <f>IF(Data!$B908=0,"",Data!$B908)</f>
        <v>2018</v>
      </c>
      <c r="P911" s="19" t="str">
        <f>IF(Data!$C908=0,"",Data!$C908)</f>
        <v>1</v>
      </c>
      <c r="Q911" s="23" t="str">
        <f>IF($M911="","",Data!$E908)</f>
        <v>L</v>
      </c>
      <c r="R911" s="23" t="str">
        <f t="shared" si="284"/>
        <v>L</v>
      </c>
      <c r="S911" s="23" t="str">
        <f t="shared" si="285"/>
        <v>L</v>
      </c>
      <c r="T911" s="19" t="str">
        <f>IF(Data!$F908=0,"",Data!$F908)</f>
        <v>WHITE</v>
      </c>
      <c r="U911" s="19" t="str">
        <f>IF(Data!$G908=0,"",Data!$G908)</f>
        <v/>
      </c>
      <c r="V911" s="19" t="str">
        <f>IF(Data!$D908=0,"",Data!$D908)</f>
        <v/>
      </c>
      <c r="W911" s="19" t="str">
        <f>Data!$H908</f>
        <v>Japonica</v>
      </c>
      <c r="Y911" s="41" t="e">
        <f t="shared" si="280"/>
        <v>#REF!</v>
      </c>
      <c r="Z911" s="8">
        <f t="shared" si="286"/>
        <v>10000</v>
      </c>
      <c r="AA911" s="8" t="str">
        <f t="shared" si="287"/>
        <v>Dr. Mary Burch</v>
      </c>
      <c r="AB911" s="8" t="str">
        <f t="shared" si="288"/>
        <v>L</v>
      </c>
      <c r="AC911" s="8" t="str">
        <f t="shared" si="289"/>
        <v>WHITE</v>
      </c>
      <c r="AD911" s="8" t="str">
        <f t="shared" si="277"/>
        <v/>
      </c>
      <c r="AE911" s="8" t="str">
        <f t="shared" si="290"/>
        <v/>
      </c>
      <c r="AF911" s="5">
        <f t="shared" si="291"/>
        <v>2018</v>
      </c>
      <c r="AG911" s="46">
        <v>908</v>
      </c>
      <c r="AH911" s="47" t="str">
        <f t="shared" si="281"/>
        <v/>
      </c>
      <c r="AI911" s="48" t="str">
        <f t="shared" si="282"/>
        <v/>
      </c>
      <c r="AK911" s="22" t="e">
        <f>TRIM(#REF!)</f>
        <v>#REF!</v>
      </c>
      <c r="AL911" s="23" t="e">
        <f>IF(#REF!=0,"",#REF!)</f>
        <v>#REF!</v>
      </c>
      <c r="AM911" s="19" t="e">
        <f>IF(#REF!=0,"",#REF!)</f>
        <v>#REF!</v>
      </c>
      <c r="AN911" s="23" t="e">
        <f>IF($AK911="","",#REF!)</f>
        <v>#REF!</v>
      </c>
      <c r="AO911" s="23" t="e">
        <f t="shared" si="292"/>
        <v>#REF!</v>
      </c>
      <c r="AP911" s="19" t="e">
        <f>IF(#REF!=0,"",#REF!)</f>
        <v>#REF!</v>
      </c>
      <c r="AQ911" s="19" t="e">
        <f>IF(#REF!=0,"",#REF!)</f>
        <v>#REF!</v>
      </c>
      <c r="AR911" s="19" t="e">
        <f>IF(#REF!=0,"",#REF!)</f>
        <v>#REF!</v>
      </c>
      <c r="AS911" s="19" t="e">
        <f>#REF!</f>
        <v>#REF!</v>
      </c>
    </row>
    <row r="912" spans="4:45" ht="19.5" thickTop="1" thickBot="1" x14ac:dyDescent="0.25">
      <c r="D912" s="1" t="str">
        <f t="shared" si="278"/>
        <v/>
      </c>
      <c r="E912" s="1" t="str">
        <f t="shared" si="279"/>
        <v/>
      </c>
      <c r="K912" s="19" t="str">
        <f t="shared" si="283"/>
        <v/>
      </c>
      <c r="L912" s="19">
        <f t="shared" si="276"/>
        <v>10000</v>
      </c>
      <c r="M912" s="22" t="str">
        <f>TRIM(Data!$N909)</f>
        <v>Dr. Pam</v>
      </c>
      <c r="N912" s="22" t="str">
        <f>TRIM(Data!$A909)</f>
        <v>Dr. Pam</v>
      </c>
      <c r="O912" s="23">
        <f>IF(Data!$B909=0,"",Data!$B909)</f>
        <v>2021</v>
      </c>
      <c r="P912" s="19" t="str">
        <f>IF(Data!$C909=0,"",Data!$C909)</f>
        <v>1</v>
      </c>
      <c r="Q912" s="23" t="str">
        <f>IF($M912="","",Data!$E909)</f>
        <v>L</v>
      </c>
      <c r="R912" s="23" t="str">
        <f t="shared" si="284"/>
        <v>L</v>
      </c>
      <c r="S912" s="23" t="str">
        <f t="shared" si="285"/>
        <v>L</v>
      </c>
      <c r="T912" s="19" t="str">
        <f>IF(Data!$F909=0,"",Data!$F909)</f>
        <v/>
      </c>
      <c r="U912" s="19" t="str">
        <f>IF(Data!$G909=0,"",Data!$G909)</f>
        <v/>
      </c>
      <c r="V912" s="19" t="str">
        <f>IF(Data!$D909=0,"",Data!$D909)</f>
        <v/>
      </c>
      <c r="W912" s="19" t="str">
        <f>Data!$H909</f>
        <v>Japonica</v>
      </c>
      <c r="Y912" s="41" t="e">
        <f t="shared" si="280"/>
        <v>#REF!</v>
      </c>
      <c r="Z912" s="8">
        <f t="shared" si="286"/>
        <v>10000</v>
      </c>
      <c r="AA912" s="8" t="str">
        <f t="shared" si="287"/>
        <v>Dr. Pam</v>
      </c>
      <c r="AB912" s="8" t="str">
        <f t="shared" si="288"/>
        <v>L</v>
      </c>
      <c r="AC912" s="8" t="str">
        <f t="shared" si="289"/>
        <v/>
      </c>
      <c r="AD912" s="8" t="str">
        <f t="shared" si="277"/>
        <v/>
      </c>
      <c r="AE912" s="8" t="str">
        <f t="shared" si="290"/>
        <v/>
      </c>
      <c r="AF912" s="5">
        <f t="shared" si="291"/>
        <v>2021</v>
      </c>
      <c r="AG912" s="46">
        <v>909</v>
      </c>
      <c r="AH912" s="47" t="str">
        <f t="shared" si="281"/>
        <v/>
      </c>
      <c r="AI912" s="48" t="str">
        <f t="shared" si="282"/>
        <v/>
      </c>
      <c r="AK912" s="22" t="e">
        <f>TRIM(#REF!)</f>
        <v>#REF!</v>
      </c>
      <c r="AL912" s="23" t="e">
        <f>IF(#REF!=0,"",#REF!)</f>
        <v>#REF!</v>
      </c>
      <c r="AM912" s="19" t="e">
        <f>IF(#REF!=0,"",#REF!)</f>
        <v>#REF!</v>
      </c>
      <c r="AN912" s="23" t="e">
        <f>IF($AK912="","",#REF!)</f>
        <v>#REF!</v>
      </c>
      <c r="AO912" s="23" t="e">
        <f t="shared" si="292"/>
        <v>#REF!</v>
      </c>
      <c r="AP912" s="19" t="e">
        <f>IF(#REF!=0,"",#REF!)</f>
        <v>#REF!</v>
      </c>
      <c r="AQ912" s="19" t="e">
        <f>IF(#REF!=0,"",#REF!)</f>
        <v>#REF!</v>
      </c>
      <c r="AR912" s="19" t="e">
        <f>IF(#REF!=0,"",#REF!)</f>
        <v>#REF!</v>
      </c>
      <c r="AS912" s="19" t="e">
        <f>#REF!</f>
        <v>#REF!</v>
      </c>
    </row>
    <row r="913" spans="4:45" ht="19.5" thickTop="1" thickBot="1" x14ac:dyDescent="0.25">
      <c r="D913" s="1" t="str">
        <f t="shared" si="278"/>
        <v/>
      </c>
      <c r="E913" s="1" t="str">
        <f t="shared" si="279"/>
        <v/>
      </c>
      <c r="K913" s="19" t="str">
        <f t="shared" si="283"/>
        <v/>
      </c>
      <c r="L913" s="19">
        <f t="shared" si="276"/>
        <v>10000</v>
      </c>
      <c r="M913" s="22" t="str">
        <f>TRIM(Data!$N910)</f>
        <v>Dr. Paul Sanders</v>
      </c>
      <c r="N913" s="22" t="str">
        <f>TRIM(Data!$A910)</f>
        <v>Dr. Paul Sanders</v>
      </c>
      <c r="O913" s="23">
        <f>IF(Data!$B910=0,"",Data!$B910)</f>
        <v>1959</v>
      </c>
      <c r="P913" s="19" t="str">
        <f>IF(Data!$C910=0,"",Data!$C910)</f>
        <v/>
      </c>
      <c r="Q913" s="23" t="str">
        <f>IF($M913="","",Data!$E910)</f>
        <v>L</v>
      </c>
      <c r="R913" s="23" t="str">
        <f t="shared" si="284"/>
        <v>L</v>
      </c>
      <c r="S913" s="23" t="str">
        <f t="shared" si="285"/>
        <v>L</v>
      </c>
      <c r="T913" s="19" t="str">
        <f>IF(Data!$F910=0,"",Data!$F910)</f>
        <v/>
      </c>
      <c r="U913" s="19" t="str">
        <f>IF(Data!$G910=0,"",Data!$G910)</f>
        <v/>
      </c>
      <c r="V913" s="19" t="str">
        <f>IF(Data!$D910=0,"",Data!$D910)</f>
        <v/>
      </c>
      <c r="W913" s="19" t="str">
        <f>Data!$H910</f>
        <v>Japonica</v>
      </c>
      <c r="Y913" s="41" t="e">
        <f t="shared" si="280"/>
        <v>#REF!</v>
      </c>
      <c r="Z913" s="8">
        <f t="shared" si="286"/>
        <v>10000</v>
      </c>
      <c r="AA913" s="8" t="str">
        <f t="shared" si="287"/>
        <v>Dr. Paul Sanders</v>
      </c>
      <c r="AB913" s="8" t="str">
        <f t="shared" si="288"/>
        <v>L</v>
      </c>
      <c r="AC913" s="8" t="str">
        <f t="shared" si="289"/>
        <v/>
      </c>
      <c r="AD913" s="8" t="str">
        <f t="shared" si="277"/>
        <v/>
      </c>
      <c r="AE913" s="8" t="str">
        <f t="shared" si="290"/>
        <v/>
      </c>
      <c r="AF913" s="5">
        <f t="shared" si="291"/>
        <v>1959</v>
      </c>
      <c r="AG913" s="46">
        <v>910</v>
      </c>
      <c r="AH913" s="47" t="str">
        <f t="shared" si="281"/>
        <v/>
      </c>
      <c r="AI913" s="48" t="str">
        <f t="shared" si="282"/>
        <v/>
      </c>
      <c r="AK913" s="22" t="e">
        <f>TRIM(#REF!)</f>
        <v>#REF!</v>
      </c>
      <c r="AL913" s="23" t="e">
        <f>IF(#REF!=0,"",#REF!)</f>
        <v>#REF!</v>
      </c>
      <c r="AM913" s="19" t="e">
        <f>IF(#REF!=0,"",#REF!)</f>
        <v>#REF!</v>
      </c>
      <c r="AN913" s="23" t="e">
        <f>IF($AK913="","",#REF!)</f>
        <v>#REF!</v>
      </c>
      <c r="AO913" s="23" t="e">
        <f t="shared" si="292"/>
        <v>#REF!</v>
      </c>
      <c r="AP913" s="19" t="e">
        <f>IF(#REF!=0,"",#REF!)</f>
        <v>#REF!</v>
      </c>
      <c r="AQ913" s="19" t="e">
        <f>IF(#REF!=0,"",#REF!)</f>
        <v>#REF!</v>
      </c>
      <c r="AR913" s="19" t="e">
        <f>IF(#REF!=0,"",#REF!)</f>
        <v>#REF!</v>
      </c>
      <c r="AS913" s="19" t="e">
        <f>#REF!</f>
        <v>#REF!</v>
      </c>
    </row>
    <row r="914" spans="4:45" ht="19.5" thickTop="1" thickBot="1" x14ac:dyDescent="0.25">
      <c r="D914" s="1" t="str">
        <f t="shared" si="278"/>
        <v/>
      </c>
      <c r="E914" s="1" t="str">
        <f t="shared" si="279"/>
        <v/>
      </c>
      <c r="K914" s="19" t="str">
        <f t="shared" si="283"/>
        <v/>
      </c>
      <c r="L914" s="19">
        <f t="shared" si="276"/>
        <v>10000</v>
      </c>
      <c r="M914" s="22" t="str">
        <f>TRIM(Data!$N911)</f>
        <v>Dr. Richard Hardison</v>
      </c>
      <c r="N914" s="22" t="str">
        <f>TRIM(Data!$A911)</f>
        <v>Dr. Richard Hardison</v>
      </c>
      <c r="O914" s="23">
        <f>IF(Data!$B911=0,"",Data!$B911)</f>
        <v>2015</v>
      </c>
      <c r="P914" s="19" t="str">
        <f>IF(Data!$C911=0,"",Data!$C911)</f>
        <v>1</v>
      </c>
      <c r="Q914" s="23" t="str">
        <f>IF($M914="","",Data!$E911)</f>
        <v>L</v>
      </c>
      <c r="R914" s="23" t="str">
        <f t="shared" si="284"/>
        <v>L</v>
      </c>
      <c r="S914" s="23" t="str">
        <f t="shared" si="285"/>
        <v>L</v>
      </c>
      <c r="T914" s="19" t="str">
        <f>IF(Data!$F911=0,"",Data!$F911)</f>
        <v/>
      </c>
      <c r="U914" s="19" t="str">
        <f>IF(Data!$G911=0,"",Data!$G911)</f>
        <v/>
      </c>
      <c r="V914" s="19" t="str">
        <f>IF(Data!$D911=0,"",Data!$D911)</f>
        <v/>
      </c>
      <c r="W914" s="19" t="str">
        <f>Data!$H911</f>
        <v>Japonica</v>
      </c>
      <c r="Y914" s="41" t="e">
        <f t="shared" si="280"/>
        <v>#REF!</v>
      </c>
      <c r="Z914" s="8">
        <f t="shared" si="286"/>
        <v>10000</v>
      </c>
      <c r="AA914" s="8" t="str">
        <f t="shared" si="287"/>
        <v>Dr. Richard Hardison</v>
      </c>
      <c r="AB914" s="8" t="str">
        <f t="shared" si="288"/>
        <v>L</v>
      </c>
      <c r="AC914" s="8" t="str">
        <f t="shared" si="289"/>
        <v/>
      </c>
      <c r="AD914" s="8" t="str">
        <f t="shared" si="277"/>
        <v/>
      </c>
      <c r="AE914" s="8" t="str">
        <f t="shared" si="290"/>
        <v/>
      </c>
      <c r="AF914" s="5">
        <f t="shared" si="291"/>
        <v>2015</v>
      </c>
      <c r="AG914" s="46">
        <v>911</v>
      </c>
      <c r="AH914" s="47" t="str">
        <f t="shared" si="281"/>
        <v/>
      </c>
      <c r="AI914" s="48" t="str">
        <f t="shared" si="282"/>
        <v/>
      </c>
      <c r="AK914" s="22" t="e">
        <f>TRIM(#REF!)</f>
        <v>#REF!</v>
      </c>
      <c r="AL914" s="23" t="e">
        <f>IF(#REF!=0,"",#REF!)</f>
        <v>#REF!</v>
      </c>
      <c r="AM914" s="19" t="e">
        <f>IF(#REF!=0,"",#REF!)</f>
        <v>#REF!</v>
      </c>
      <c r="AN914" s="23" t="e">
        <f>IF($AK914="","",#REF!)</f>
        <v>#REF!</v>
      </c>
      <c r="AO914" s="23" t="e">
        <f t="shared" si="292"/>
        <v>#REF!</v>
      </c>
      <c r="AP914" s="19" t="e">
        <f>IF(#REF!=0,"",#REF!)</f>
        <v>#REF!</v>
      </c>
      <c r="AQ914" s="19" t="e">
        <f>IF(#REF!=0,"",#REF!)</f>
        <v>#REF!</v>
      </c>
      <c r="AR914" s="19" t="e">
        <f>IF(#REF!=0,"",#REF!)</f>
        <v>#REF!</v>
      </c>
      <c r="AS914" s="19" t="e">
        <f>#REF!</f>
        <v>#REF!</v>
      </c>
    </row>
    <row r="915" spans="4:45" ht="19.5" thickTop="1" thickBot="1" x14ac:dyDescent="0.25">
      <c r="D915" s="1" t="str">
        <f t="shared" si="278"/>
        <v/>
      </c>
      <c r="E915" s="1" t="str">
        <f t="shared" si="279"/>
        <v/>
      </c>
      <c r="K915" s="19" t="str">
        <f t="shared" si="283"/>
        <v/>
      </c>
      <c r="L915" s="19">
        <f t="shared" si="276"/>
        <v>10000</v>
      </c>
      <c r="M915" s="22" t="str">
        <f>TRIM(Data!$N912)</f>
        <v>Dr. Robert E. Schwartz</v>
      </c>
      <c r="N915" s="22" t="str">
        <f>TRIM(Data!$A912)</f>
        <v>Dr. Robert E. Schwartz</v>
      </c>
      <c r="O915" s="23">
        <f>IF(Data!$B912=0,"",Data!$B912)</f>
        <v>1957</v>
      </c>
      <c r="P915" s="19" t="str">
        <f>IF(Data!$C912=0,"",Data!$C912)</f>
        <v>1</v>
      </c>
      <c r="Q915" s="23" t="str">
        <f>IF($M915="","",Data!$E912)</f>
        <v>M-L</v>
      </c>
      <c r="R915" s="23" t="str">
        <f t="shared" si="284"/>
        <v>M</v>
      </c>
      <c r="S915" s="23" t="str">
        <f t="shared" si="285"/>
        <v>M</v>
      </c>
      <c r="T915" s="19" t="str">
        <f>IF(Data!$F912=0,"",Data!$F912)</f>
        <v/>
      </c>
      <c r="U915" s="19" t="str">
        <f>IF(Data!$G912=0,"",Data!$G912)</f>
        <v/>
      </c>
      <c r="V915" s="19" t="str">
        <f>IF(Data!$D912=0,"",Data!$D912)</f>
        <v/>
      </c>
      <c r="W915" s="19" t="str">
        <f>Data!$H912</f>
        <v>Japonica</v>
      </c>
      <c r="Y915" s="41" t="e">
        <f t="shared" si="280"/>
        <v>#REF!</v>
      </c>
      <c r="Z915" s="8">
        <f t="shared" si="286"/>
        <v>10000</v>
      </c>
      <c r="AA915" s="8" t="str">
        <f t="shared" si="287"/>
        <v>Dr. Robert E. Schwartz</v>
      </c>
      <c r="AB915" s="8" t="str">
        <f t="shared" si="288"/>
        <v>M</v>
      </c>
      <c r="AC915" s="8" t="str">
        <f t="shared" si="289"/>
        <v/>
      </c>
      <c r="AD915" s="8" t="str">
        <f t="shared" si="277"/>
        <v/>
      </c>
      <c r="AE915" s="8" t="str">
        <f t="shared" si="290"/>
        <v/>
      </c>
      <c r="AF915" s="5">
        <f t="shared" si="291"/>
        <v>1957</v>
      </c>
      <c r="AG915" s="46">
        <v>912</v>
      </c>
      <c r="AH915" s="47" t="str">
        <f t="shared" si="281"/>
        <v/>
      </c>
      <c r="AI915" s="48" t="str">
        <f t="shared" si="282"/>
        <v/>
      </c>
      <c r="AK915" s="22" t="e">
        <f>TRIM(#REF!)</f>
        <v>#REF!</v>
      </c>
      <c r="AL915" s="23" t="e">
        <f>IF(#REF!=0,"",#REF!)</f>
        <v>#REF!</v>
      </c>
      <c r="AM915" s="19" t="e">
        <f>IF(#REF!=0,"",#REF!)</f>
        <v>#REF!</v>
      </c>
      <c r="AN915" s="23" t="e">
        <f>IF($AK915="","",#REF!)</f>
        <v>#REF!</v>
      </c>
      <c r="AO915" s="23" t="e">
        <f t="shared" si="292"/>
        <v>#REF!</v>
      </c>
      <c r="AP915" s="19" t="e">
        <f>IF(#REF!=0,"",#REF!)</f>
        <v>#REF!</v>
      </c>
      <c r="AQ915" s="19" t="e">
        <f>IF(#REF!=0,"",#REF!)</f>
        <v>#REF!</v>
      </c>
      <c r="AR915" s="19" t="e">
        <f>IF(#REF!=0,"",#REF!)</f>
        <v>#REF!</v>
      </c>
      <c r="AS915" s="19" t="e">
        <f>#REF!</f>
        <v>#REF!</v>
      </c>
    </row>
    <row r="916" spans="4:45" ht="19.5" thickTop="1" thickBot="1" x14ac:dyDescent="0.25">
      <c r="D916" s="1" t="str">
        <f t="shared" si="278"/>
        <v/>
      </c>
      <c r="E916" s="1" t="str">
        <f t="shared" si="279"/>
        <v/>
      </c>
      <c r="K916" s="19" t="str">
        <f t="shared" si="283"/>
        <v/>
      </c>
      <c r="L916" s="19">
        <f t="shared" si="276"/>
        <v>10000</v>
      </c>
      <c r="M916" s="22" t="str">
        <f>TRIM(Data!$N913)</f>
        <v>Dr. T. E. Pierson</v>
      </c>
      <c r="N916" s="22" t="str">
        <f>TRIM(Data!$A913)</f>
        <v>Dr. T. E. Pierson (R)</v>
      </c>
      <c r="O916" s="23">
        <f>IF(Data!$B913=0,"",Data!$B913)</f>
        <v>1982</v>
      </c>
      <c r="P916" s="19" t="str">
        <f>IF(Data!$C913=0,"",Data!$C913)</f>
        <v>1</v>
      </c>
      <c r="Q916" s="23" t="str">
        <f>IF($M916="","",Data!$E913)</f>
        <v>VL</v>
      </c>
      <c r="R916" s="23" t="str">
        <f t="shared" si="284"/>
        <v>VL</v>
      </c>
      <c r="S916" s="23" t="str">
        <f t="shared" si="285"/>
        <v>VL</v>
      </c>
      <c r="T916" s="19" t="str">
        <f>IF(Data!$F913=0,"",Data!$F913)</f>
        <v/>
      </c>
      <c r="U916" s="19" t="str">
        <f>IF(Data!$G913=0,"",Data!$G913)</f>
        <v/>
      </c>
      <c r="V916" s="19" t="str">
        <f>IF(Data!$D913=0,"",Data!$D913)</f>
        <v/>
      </c>
      <c r="W916" s="19" t="str">
        <f>Data!$H913</f>
        <v>Reticulata</v>
      </c>
      <c r="Y916" s="41" t="e">
        <f t="shared" si="280"/>
        <v>#REF!</v>
      </c>
      <c r="Z916" s="8">
        <f t="shared" si="286"/>
        <v>10000</v>
      </c>
      <c r="AA916" s="8" t="str">
        <f t="shared" si="287"/>
        <v>Dr. T. E. Pierson</v>
      </c>
      <c r="AB916" s="8" t="str">
        <f t="shared" si="288"/>
        <v>VL</v>
      </c>
      <c r="AC916" s="8" t="str">
        <f t="shared" si="289"/>
        <v/>
      </c>
      <c r="AD916" s="8" t="str">
        <f t="shared" si="277"/>
        <v/>
      </c>
      <c r="AE916" s="8" t="str">
        <f t="shared" si="290"/>
        <v/>
      </c>
      <c r="AF916" s="5">
        <f t="shared" si="291"/>
        <v>1982</v>
      </c>
      <c r="AG916" s="46">
        <v>913</v>
      </c>
      <c r="AH916" s="47" t="str">
        <f t="shared" si="281"/>
        <v/>
      </c>
      <c r="AI916" s="48" t="str">
        <f t="shared" si="282"/>
        <v/>
      </c>
      <c r="AK916" s="22" t="e">
        <f>TRIM(#REF!)</f>
        <v>#REF!</v>
      </c>
      <c r="AL916" s="23" t="e">
        <f>IF(#REF!=0,"",#REF!)</f>
        <v>#REF!</v>
      </c>
      <c r="AM916" s="19" t="e">
        <f>IF(#REF!=0,"",#REF!)</f>
        <v>#REF!</v>
      </c>
      <c r="AN916" s="23" t="e">
        <f>IF($AK916="","",#REF!)</f>
        <v>#REF!</v>
      </c>
      <c r="AO916" s="23" t="e">
        <f t="shared" si="292"/>
        <v>#REF!</v>
      </c>
      <c r="AP916" s="19" t="e">
        <f>IF(#REF!=0,"",#REF!)</f>
        <v>#REF!</v>
      </c>
      <c r="AQ916" s="19" t="e">
        <f>IF(#REF!=0,"",#REF!)</f>
        <v>#REF!</v>
      </c>
      <c r="AR916" s="19" t="e">
        <f>IF(#REF!=0,"",#REF!)</f>
        <v>#REF!</v>
      </c>
      <c r="AS916" s="19" t="e">
        <f>#REF!</f>
        <v>#REF!</v>
      </c>
    </row>
    <row r="917" spans="4:45" ht="19.5" thickTop="1" thickBot="1" x14ac:dyDescent="0.25">
      <c r="D917" s="1" t="str">
        <f t="shared" si="278"/>
        <v/>
      </c>
      <c r="E917" s="1" t="str">
        <f t="shared" si="279"/>
        <v/>
      </c>
      <c r="K917" s="19" t="str">
        <f t="shared" si="283"/>
        <v/>
      </c>
      <c r="L917" s="19">
        <f t="shared" si="276"/>
        <v>10000</v>
      </c>
      <c r="M917" s="22" t="str">
        <f>TRIM(Data!$N914)</f>
        <v>Dr. Tinsley</v>
      </c>
      <c r="N917" s="22" t="str">
        <f>TRIM(Data!$A914)</f>
        <v>Dr. Tinsley</v>
      </c>
      <c r="O917" s="23">
        <f>IF(Data!$B914=0,"",Data!$B914)</f>
        <v>1949</v>
      </c>
      <c r="P917" s="19" t="str">
        <f>IF(Data!$C914=0,"",Data!$C914)</f>
        <v>1</v>
      </c>
      <c r="Q917" s="23" t="str">
        <f>IF($M917="","",Data!$E914)</f>
        <v>M</v>
      </c>
      <c r="R917" s="23" t="str">
        <f t="shared" si="284"/>
        <v>M</v>
      </c>
      <c r="S917" s="23" t="str">
        <f t="shared" si="285"/>
        <v>M</v>
      </c>
      <c r="T917" s="19" t="str">
        <f>IF(Data!$F914=0,"",Data!$F914)</f>
        <v/>
      </c>
      <c r="U917" s="19" t="str">
        <f>IF(Data!$G914=0,"",Data!$G914)</f>
        <v/>
      </c>
      <c r="V917" s="19" t="str">
        <f>IF(Data!$D914=0,"",Data!$D914)</f>
        <v/>
      </c>
      <c r="W917" s="19" t="str">
        <f>Data!$H914</f>
        <v>Japonica</v>
      </c>
      <c r="Y917" s="41" t="e">
        <f t="shared" si="280"/>
        <v>#REF!</v>
      </c>
      <c r="Z917" s="8">
        <f t="shared" si="286"/>
        <v>10000</v>
      </c>
      <c r="AA917" s="8" t="str">
        <f t="shared" si="287"/>
        <v>Dr. Tinsley</v>
      </c>
      <c r="AB917" s="8" t="str">
        <f t="shared" si="288"/>
        <v>M</v>
      </c>
      <c r="AC917" s="8" t="str">
        <f t="shared" si="289"/>
        <v/>
      </c>
      <c r="AD917" s="8" t="str">
        <f t="shared" si="277"/>
        <v/>
      </c>
      <c r="AE917" s="8" t="str">
        <f t="shared" si="290"/>
        <v/>
      </c>
      <c r="AF917" s="5">
        <f t="shared" si="291"/>
        <v>1949</v>
      </c>
      <c r="AG917" s="46">
        <v>914</v>
      </c>
      <c r="AH917" s="47" t="str">
        <f t="shared" si="281"/>
        <v/>
      </c>
      <c r="AI917" s="48" t="str">
        <f t="shared" si="282"/>
        <v/>
      </c>
      <c r="AK917" s="22" t="e">
        <f>TRIM(#REF!)</f>
        <v>#REF!</v>
      </c>
      <c r="AL917" s="23" t="e">
        <f>IF(#REF!=0,"",#REF!)</f>
        <v>#REF!</v>
      </c>
      <c r="AM917" s="19" t="e">
        <f>IF(#REF!=0,"",#REF!)</f>
        <v>#REF!</v>
      </c>
      <c r="AN917" s="23" t="e">
        <f>IF($AK917="","",#REF!)</f>
        <v>#REF!</v>
      </c>
      <c r="AO917" s="23" t="e">
        <f t="shared" si="292"/>
        <v>#REF!</v>
      </c>
      <c r="AP917" s="19" t="e">
        <f>IF(#REF!=0,"",#REF!)</f>
        <v>#REF!</v>
      </c>
      <c r="AQ917" s="19" t="e">
        <f>IF(#REF!=0,"",#REF!)</f>
        <v>#REF!</v>
      </c>
      <c r="AR917" s="19" t="e">
        <f>IF(#REF!=0,"",#REF!)</f>
        <v>#REF!</v>
      </c>
      <c r="AS917" s="19" t="e">
        <f>#REF!</f>
        <v>#REF!</v>
      </c>
    </row>
    <row r="918" spans="4:45" ht="19.5" thickTop="1" thickBot="1" x14ac:dyDescent="0.25">
      <c r="D918" s="1" t="str">
        <f t="shared" si="278"/>
        <v/>
      </c>
      <c r="E918" s="1" t="str">
        <f t="shared" si="279"/>
        <v/>
      </c>
      <c r="K918" s="19" t="str">
        <f t="shared" si="283"/>
        <v/>
      </c>
      <c r="L918" s="19">
        <f t="shared" ref="L918:L981" si="293">IF(ISERROR(SEARCH($B$2,M918)),10000,IF(SEARCH($B$2,M918)=1,SEARCH($B$2,M918)+ROW()/100000,10000))</f>
        <v>10000</v>
      </c>
      <c r="M918" s="22" t="str">
        <f>TRIM(Data!$N915)</f>
        <v>Dr. W. G. Lee</v>
      </c>
      <c r="N918" s="22" t="str">
        <f>TRIM(Data!$A915)</f>
        <v>Dr. W. G. Lee</v>
      </c>
      <c r="O918" s="23">
        <f>IF(Data!$B915=0,"",Data!$B915)</f>
        <v>1947</v>
      </c>
      <c r="P918" s="19" t="str">
        <f>IF(Data!$C915=0,"",Data!$C915)</f>
        <v>1</v>
      </c>
      <c r="Q918" s="23" t="str">
        <f>IF($M918="","",Data!$E915)</f>
        <v>M</v>
      </c>
      <c r="R918" s="23" t="str">
        <f t="shared" si="284"/>
        <v>M</v>
      </c>
      <c r="S918" s="23" t="str">
        <f t="shared" si="285"/>
        <v>M</v>
      </c>
      <c r="T918" s="19" t="str">
        <f>IF(Data!$F915=0,"",Data!$F915)</f>
        <v/>
      </c>
      <c r="U918" s="19" t="str">
        <f>IF(Data!$G915=0,"",Data!$G915)</f>
        <v/>
      </c>
      <c r="V918" s="19" t="str">
        <f>IF(Data!$D915=0,"",Data!$D915)</f>
        <v/>
      </c>
      <c r="W918" s="19" t="str">
        <f>Data!$H915</f>
        <v>Japonica</v>
      </c>
      <c r="Y918" s="41" t="e">
        <f t="shared" si="280"/>
        <v>#REF!</v>
      </c>
      <c r="Z918" s="8">
        <f t="shared" si="286"/>
        <v>10000</v>
      </c>
      <c r="AA918" s="8" t="str">
        <f t="shared" si="287"/>
        <v>Dr. W. G. Lee</v>
      </c>
      <c r="AB918" s="8" t="str">
        <f t="shared" si="288"/>
        <v>M</v>
      </c>
      <c r="AC918" s="8" t="str">
        <f t="shared" si="289"/>
        <v/>
      </c>
      <c r="AD918" s="8" t="str">
        <f t="shared" ref="AD918:AD981" si="294">U918</f>
        <v/>
      </c>
      <c r="AE918" s="8" t="str">
        <f t="shared" si="290"/>
        <v/>
      </c>
      <c r="AF918" s="5">
        <f t="shared" si="291"/>
        <v>1947</v>
      </c>
      <c r="AG918" s="46">
        <v>915</v>
      </c>
      <c r="AH918" s="47" t="str">
        <f t="shared" si="281"/>
        <v/>
      </c>
      <c r="AI918" s="48" t="str">
        <f t="shared" si="282"/>
        <v/>
      </c>
      <c r="AK918" s="22" t="e">
        <f>TRIM(#REF!)</f>
        <v>#REF!</v>
      </c>
      <c r="AL918" s="23" t="e">
        <f>IF(#REF!=0,"",#REF!)</f>
        <v>#REF!</v>
      </c>
      <c r="AM918" s="19" t="e">
        <f>IF(#REF!=0,"",#REF!)</f>
        <v>#REF!</v>
      </c>
      <c r="AN918" s="23" t="e">
        <f>IF($AK918="","",#REF!)</f>
        <v>#REF!</v>
      </c>
      <c r="AO918" s="23" t="e">
        <f t="shared" si="292"/>
        <v>#REF!</v>
      </c>
      <c r="AP918" s="19" t="e">
        <f>IF(#REF!=0,"",#REF!)</f>
        <v>#REF!</v>
      </c>
      <c r="AQ918" s="19" t="e">
        <f>IF(#REF!=0,"",#REF!)</f>
        <v>#REF!</v>
      </c>
      <c r="AR918" s="19" t="e">
        <f>IF(#REF!=0,"",#REF!)</f>
        <v>#REF!</v>
      </c>
      <c r="AS918" s="19" t="e">
        <f>#REF!</f>
        <v>#REF!</v>
      </c>
    </row>
    <row r="919" spans="4:45" ht="19.5" thickTop="1" thickBot="1" x14ac:dyDescent="0.25">
      <c r="D919" s="1" t="str">
        <f t="shared" si="278"/>
        <v/>
      </c>
      <c r="E919" s="1" t="str">
        <f t="shared" si="279"/>
        <v/>
      </c>
      <c r="K919" s="19" t="str">
        <f t="shared" si="283"/>
        <v/>
      </c>
      <c r="L919" s="19">
        <f t="shared" si="293"/>
        <v>10000</v>
      </c>
      <c r="M919" s="22" t="str">
        <f>TRIM(Data!$N916)</f>
        <v>Dr. Zhivago</v>
      </c>
      <c r="N919" s="22" t="str">
        <f>TRIM(Data!$A916)</f>
        <v>Dr. Zhivago (H)</v>
      </c>
      <c r="O919" s="23">
        <f>IF(Data!$B916=0,"",Data!$B916)</f>
        <v>1980</v>
      </c>
      <c r="P919" s="19" t="str">
        <f>IF(Data!$C916=0,"",Data!$C916)</f>
        <v>1</v>
      </c>
      <c r="Q919" s="23" t="str">
        <f>IF($M919="","",Data!$E916)</f>
        <v>M</v>
      </c>
      <c r="R919" s="23" t="str">
        <f t="shared" si="284"/>
        <v>M</v>
      </c>
      <c r="S919" s="23" t="str">
        <f t="shared" si="285"/>
        <v>M</v>
      </c>
      <c r="T919" s="19" t="str">
        <f>IF(Data!$F916=0,"",Data!$F916)</f>
        <v/>
      </c>
      <c r="U919" s="19" t="str">
        <f>IF(Data!$G916=0,"",Data!$G916)</f>
        <v/>
      </c>
      <c r="V919" s="19" t="str">
        <f>IF(Data!$D916=0,"",Data!$D916)</f>
        <v/>
      </c>
      <c r="W919" s="19" t="str">
        <f>Data!$H916</f>
        <v>NRH</v>
      </c>
      <c r="Y919" s="41" t="e">
        <f t="shared" si="280"/>
        <v>#REF!</v>
      </c>
      <c r="Z919" s="8">
        <f t="shared" si="286"/>
        <v>10000</v>
      </c>
      <c r="AA919" s="8" t="str">
        <f t="shared" si="287"/>
        <v>Dr. Zhivago</v>
      </c>
      <c r="AB919" s="8" t="str">
        <f t="shared" si="288"/>
        <v>M</v>
      </c>
      <c r="AC919" s="8" t="str">
        <f t="shared" si="289"/>
        <v/>
      </c>
      <c r="AD919" s="8" t="str">
        <f t="shared" si="294"/>
        <v/>
      </c>
      <c r="AE919" s="8" t="str">
        <f t="shared" si="290"/>
        <v/>
      </c>
      <c r="AF919" s="5">
        <f t="shared" si="291"/>
        <v>1980</v>
      </c>
      <c r="AG919" s="46">
        <v>916</v>
      </c>
      <c r="AH919" s="47" t="str">
        <f t="shared" si="281"/>
        <v/>
      </c>
      <c r="AI919" s="48" t="str">
        <f t="shared" si="282"/>
        <v/>
      </c>
      <c r="AK919" s="22" t="e">
        <f>TRIM(#REF!)</f>
        <v>#REF!</v>
      </c>
      <c r="AL919" s="23" t="e">
        <f>IF(#REF!=0,"",#REF!)</f>
        <v>#REF!</v>
      </c>
      <c r="AM919" s="19" t="e">
        <f>IF(#REF!=0,"",#REF!)</f>
        <v>#REF!</v>
      </c>
      <c r="AN919" s="23" t="e">
        <f>IF($AK919="","",#REF!)</f>
        <v>#REF!</v>
      </c>
      <c r="AO919" s="23" t="e">
        <f t="shared" si="292"/>
        <v>#REF!</v>
      </c>
      <c r="AP919" s="19" t="e">
        <f>IF(#REF!=0,"",#REF!)</f>
        <v>#REF!</v>
      </c>
      <c r="AQ919" s="19" t="e">
        <f>IF(#REF!=0,"",#REF!)</f>
        <v>#REF!</v>
      </c>
      <c r="AR919" s="19" t="e">
        <f>IF(#REF!=0,"",#REF!)</f>
        <v>#REF!</v>
      </c>
      <c r="AS919" s="19" t="e">
        <f>#REF!</f>
        <v>#REF!</v>
      </c>
    </row>
    <row r="920" spans="4:45" ht="19.5" thickTop="1" thickBot="1" x14ac:dyDescent="0.25">
      <c r="D920" s="1" t="str">
        <f t="shared" si="278"/>
        <v/>
      </c>
      <c r="E920" s="1" t="str">
        <f t="shared" si="279"/>
        <v/>
      </c>
      <c r="K920" s="19" t="str">
        <f t="shared" si="283"/>
        <v/>
      </c>
      <c r="L920" s="19">
        <f t="shared" si="293"/>
        <v>10000</v>
      </c>
      <c r="M920" s="22" t="str">
        <f>TRIM(Data!$N917)</f>
        <v>Dr.Alfred Aguero</v>
      </c>
      <c r="N920" s="22" t="str">
        <f>TRIM(Data!$A917)</f>
        <v>Dr.Alfred Aguero</v>
      </c>
      <c r="O920" s="23">
        <f>IF(Data!$B917=0,"",Data!$B917)</f>
        <v>2019</v>
      </c>
      <c r="P920" s="19" t="str">
        <f>IF(Data!$C917=0,"",Data!$C917)</f>
        <v/>
      </c>
      <c r="Q920" s="23" t="str">
        <f>IF($M920="","",Data!$E917)</f>
        <v>L</v>
      </c>
      <c r="R920" s="23" t="str">
        <f t="shared" si="284"/>
        <v>L</v>
      </c>
      <c r="S920" s="23" t="str">
        <f t="shared" si="285"/>
        <v>L</v>
      </c>
      <c r="T920" s="19" t="str">
        <f>IF(Data!$F917=0,"",Data!$F917)</f>
        <v/>
      </c>
      <c r="U920" s="19" t="str">
        <f>IF(Data!$G917=0,"",Data!$G917)</f>
        <v/>
      </c>
      <c r="V920" s="19" t="str">
        <f>IF(Data!$D917=0,"",Data!$D917)</f>
        <v/>
      </c>
      <c r="W920" s="19" t="str">
        <f>Data!$H917</f>
        <v>Japonica</v>
      </c>
      <c r="Y920" s="41" t="e">
        <f t="shared" si="280"/>
        <v>#REF!</v>
      </c>
      <c r="Z920" s="8">
        <f t="shared" si="286"/>
        <v>10000</v>
      </c>
      <c r="AA920" s="8" t="str">
        <f t="shared" si="287"/>
        <v>Dr.Alfred Aguero</v>
      </c>
      <c r="AB920" s="8" t="str">
        <f t="shared" si="288"/>
        <v>L</v>
      </c>
      <c r="AC920" s="8" t="str">
        <f t="shared" si="289"/>
        <v/>
      </c>
      <c r="AD920" s="8" t="str">
        <f t="shared" si="294"/>
        <v/>
      </c>
      <c r="AE920" s="8" t="str">
        <f t="shared" si="290"/>
        <v/>
      </c>
      <c r="AF920" s="5">
        <f t="shared" si="291"/>
        <v>2019</v>
      </c>
      <c r="AG920" s="46">
        <v>917</v>
      </c>
      <c r="AH920" s="47" t="str">
        <f t="shared" si="281"/>
        <v/>
      </c>
      <c r="AI920" s="48" t="str">
        <f t="shared" si="282"/>
        <v/>
      </c>
      <c r="AK920" s="22" t="e">
        <f>TRIM(#REF!)</f>
        <v>#REF!</v>
      </c>
      <c r="AL920" s="23" t="e">
        <f>IF(#REF!=0,"",#REF!)</f>
        <v>#REF!</v>
      </c>
      <c r="AM920" s="19" t="e">
        <f>IF(#REF!=0,"",#REF!)</f>
        <v>#REF!</v>
      </c>
      <c r="AN920" s="23" t="e">
        <f>IF($AK920="","",#REF!)</f>
        <v>#REF!</v>
      </c>
      <c r="AO920" s="23" t="e">
        <f t="shared" si="292"/>
        <v>#REF!</v>
      </c>
      <c r="AP920" s="19" t="e">
        <f>IF(#REF!=0,"",#REF!)</f>
        <v>#REF!</v>
      </c>
      <c r="AQ920" s="19" t="e">
        <f>IF(#REF!=0,"",#REF!)</f>
        <v>#REF!</v>
      </c>
      <c r="AR920" s="19" t="e">
        <f>IF(#REF!=0,"",#REF!)</f>
        <v>#REF!</v>
      </c>
      <c r="AS920" s="19" t="e">
        <f>#REF!</f>
        <v>#REF!</v>
      </c>
    </row>
    <row r="921" spans="4:45" ht="19.5" thickTop="1" thickBot="1" x14ac:dyDescent="0.25">
      <c r="D921" s="1" t="str">
        <f t="shared" si="278"/>
        <v/>
      </c>
      <c r="E921" s="1" t="str">
        <f t="shared" si="279"/>
        <v/>
      </c>
      <c r="K921" s="19" t="str">
        <f t="shared" si="283"/>
        <v/>
      </c>
      <c r="L921" s="19">
        <f t="shared" si="293"/>
        <v>10000</v>
      </c>
      <c r="M921" s="22" t="str">
        <f>TRIM(Data!$N918)</f>
        <v>Dragon Fireball</v>
      </c>
      <c r="N921" s="22" t="str">
        <f>TRIM(Data!$A918)</f>
        <v>Dragon Fireball (H)</v>
      </c>
      <c r="O921" s="23">
        <f>IF(Data!$B918=0,"",Data!$B918)</f>
        <v>2008</v>
      </c>
      <c r="P921" s="19" t="str">
        <f>IF(Data!$C918=0,"",Data!$C918)</f>
        <v>1</v>
      </c>
      <c r="Q921" s="23" t="str">
        <f>IF($M921="","",Data!$E918)</f>
        <v>S-M</v>
      </c>
      <c r="R921" s="23" t="str">
        <f t="shared" si="284"/>
        <v>S</v>
      </c>
      <c r="S921" s="23" t="str">
        <f t="shared" si="285"/>
        <v>S</v>
      </c>
      <c r="T921" s="19" t="str">
        <f>IF(Data!$F918=0,"",Data!$F918)</f>
        <v/>
      </c>
      <c r="U921" s="19" t="str">
        <f>IF(Data!$G918=0,"",Data!$G918)</f>
        <v/>
      </c>
      <c r="V921" s="19" t="str">
        <f>IF(Data!$D918=0,"",Data!$D918)</f>
        <v/>
      </c>
      <c r="W921" s="19" t="str">
        <f>Data!$H918</f>
        <v>NRH</v>
      </c>
      <c r="Y921" s="41" t="e">
        <f t="shared" si="280"/>
        <v>#REF!</v>
      </c>
      <c r="Z921" s="8">
        <f t="shared" si="286"/>
        <v>10000</v>
      </c>
      <c r="AA921" s="8" t="str">
        <f t="shared" si="287"/>
        <v>Dragon Fireball</v>
      </c>
      <c r="AB921" s="8" t="str">
        <f t="shared" si="288"/>
        <v>S</v>
      </c>
      <c r="AC921" s="8" t="str">
        <f t="shared" si="289"/>
        <v/>
      </c>
      <c r="AD921" s="8" t="str">
        <f t="shared" si="294"/>
        <v/>
      </c>
      <c r="AE921" s="8" t="str">
        <f t="shared" si="290"/>
        <v/>
      </c>
      <c r="AF921" s="5">
        <f t="shared" si="291"/>
        <v>2008</v>
      </c>
      <c r="AG921" s="46">
        <v>918</v>
      </c>
      <c r="AH921" s="47" t="str">
        <f t="shared" si="281"/>
        <v/>
      </c>
      <c r="AI921" s="48" t="str">
        <f t="shared" si="282"/>
        <v/>
      </c>
      <c r="AK921" s="22" t="e">
        <f>TRIM(#REF!)</f>
        <v>#REF!</v>
      </c>
      <c r="AL921" s="23" t="e">
        <f>IF(#REF!=0,"",#REF!)</f>
        <v>#REF!</v>
      </c>
      <c r="AM921" s="19" t="e">
        <f>IF(#REF!=0,"",#REF!)</f>
        <v>#REF!</v>
      </c>
      <c r="AN921" s="23" t="e">
        <f>IF($AK921="","",#REF!)</f>
        <v>#REF!</v>
      </c>
      <c r="AO921" s="23" t="e">
        <f t="shared" si="292"/>
        <v>#REF!</v>
      </c>
      <c r="AP921" s="19" t="e">
        <f>IF(#REF!=0,"",#REF!)</f>
        <v>#REF!</v>
      </c>
      <c r="AQ921" s="19" t="e">
        <f>IF(#REF!=0,"",#REF!)</f>
        <v>#REF!</v>
      </c>
      <c r="AR921" s="19" t="e">
        <f>IF(#REF!=0,"",#REF!)</f>
        <v>#REF!</v>
      </c>
      <c r="AS921" s="19" t="e">
        <f>#REF!</f>
        <v>#REF!</v>
      </c>
    </row>
    <row r="922" spans="4:45" ht="19.5" thickTop="1" thickBot="1" x14ac:dyDescent="0.25">
      <c r="D922" s="1" t="str">
        <f t="shared" si="278"/>
        <v/>
      </c>
      <c r="E922" s="1" t="str">
        <f t="shared" si="279"/>
        <v/>
      </c>
      <c r="K922" s="19" t="str">
        <f t="shared" si="283"/>
        <v/>
      </c>
      <c r="L922" s="19">
        <f t="shared" si="293"/>
        <v>10000</v>
      </c>
      <c r="M922" s="22" t="str">
        <f>TRIM(Data!$N919)</f>
        <v>Drama Girl</v>
      </c>
      <c r="N922" s="22" t="str">
        <f>TRIM(Data!$A919)</f>
        <v>Drama Girl</v>
      </c>
      <c r="O922" s="23">
        <f>IF(Data!$B919=0,"",Data!$B919)</f>
        <v>1950</v>
      </c>
      <c r="P922" s="19" t="str">
        <f>IF(Data!$C919=0,"",Data!$C919)</f>
        <v>1</v>
      </c>
      <c r="Q922" s="23" t="str">
        <f>IF($M922="","",Data!$E919)</f>
        <v>VL</v>
      </c>
      <c r="R922" s="23" t="str">
        <f t="shared" si="284"/>
        <v>VL</v>
      </c>
      <c r="S922" s="23" t="str">
        <f t="shared" si="285"/>
        <v>VL</v>
      </c>
      <c r="T922" s="19" t="str">
        <f>IF(Data!$F919=0,"",Data!$F919)</f>
        <v/>
      </c>
      <c r="U922" s="19" t="str">
        <f>IF(Data!$G919=0,"",Data!$G919)</f>
        <v/>
      </c>
      <c r="V922" s="19" t="str">
        <f>IF(Data!$D919=0,"",Data!$D919)</f>
        <v/>
      </c>
      <c r="W922" s="19" t="str">
        <f>Data!$H919</f>
        <v>Japonica</v>
      </c>
      <c r="Y922" s="41" t="e">
        <f t="shared" si="280"/>
        <v>#REF!</v>
      </c>
      <c r="Z922" s="8">
        <f t="shared" si="286"/>
        <v>10000</v>
      </c>
      <c r="AA922" s="8" t="str">
        <f t="shared" si="287"/>
        <v>Drama Girl</v>
      </c>
      <c r="AB922" s="8" t="str">
        <f t="shared" si="288"/>
        <v>VL</v>
      </c>
      <c r="AC922" s="8" t="str">
        <f t="shared" si="289"/>
        <v/>
      </c>
      <c r="AD922" s="8" t="str">
        <f t="shared" si="294"/>
        <v/>
      </c>
      <c r="AE922" s="8" t="str">
        <f t="shared" si="290"/>
        <v/>
      </c>
      <c r="AF922" s="5">
        <f t="shared" si="291"/>
        <v>1950</v>
      </c>
      <c r="AG922" s="46">
        <v>919</v>
      </c>
      <c r="AH922" s="47" t="str">
        <f t="shared" si="281"/>
        <v/>
      </c>
      <c r="AI922" s="48" t="str">
        <f t="shared" si="282"/>
        <v/>
      </c>
      <c r="AK922" s="22" t="e">
        <f>TRIM(#REF!)</f>
        <v>#REF!</v>
      </c>
      <c r="AL922" s="23" t="e">
        <f>IF(#REF!=0,"",#REF!)</f>
        <v>#REF!</v>
      </c>
      <c r="AM922" s="19" t="e">
        <f>IF(#REF!=0,"",#REF!)</f>
        <v>#REF!</v>
      </c>
      <c r="AN922" s="23" t="e">
        <f>IF($AK922="","",#REF!)</f>
        <v>#REF!</v>
      </c>
      <c r="AO922" s="23" t="e">
        <f t="shared" si="292"/>
        <v>#REF!</v>
      </c>
      <c r="AP922" s="19" t="e">
        <f>IF(#REF!=0,"",#REF!)</f>
        <v>#REF!</v>
      </c>
      <c r="AQ922" s="19" t="e">
        <f>IF(#REF!=0,"",#REF!)</f>
        <v>#REF!</v>
      </c>
      <c r="AR922" s="19" t="e">
        <f>IF(#REF!=0,"",#REF!)</f>
        <v>#REF!</v>
      </c>
      <c r="AS922" s="19" t="e">
        <f>#REF!</f>
        <v>#REF!</v>
      </c>
    </row>
    <row r="923" spans="4:45" ht="19.5" thickTop="1" thickBot="1" x14ac:dyDescent="0.25">
      <c r="D923" s="1" t="str">
        <f t="shared" si="278"/>
        <v/>
      </c>
      <c r="E923" s="1" t="str">
        <f t="shared" si="279"/>
        <v/>
      </c>
      <c r="K923" s="19" t="str">
        <f t="shared" si="283"/>
        <v/>
      </c>
      <c r="L923" s="19">
        <f t="shared" si="293"/>
        <v>10000</v>
      </c>
      <c r="M923" s="22" t="str">
        <f>TRIM(Data!$N920)</f>
        <v>Drama Girl Tison</v>
      </c>
      <c r="N923" s="22" t="str">
        <f>TRIM(Data!$A920)</f>
        <v>Drama Girl Tison</v>
      </c>
      <c r="O923" s="23">
        <f>IF(Data!$B920=0,"",Data!$B920)</f>
        <v>2008</v>
      </c>
      <c r="P923" s="19" t="str">
        <f>IF(Data!$C920=0,"",Data!$C920)</f>
        <v>1</v>
      </c>
      <c r="Q923" s="23" t="str">
        <f>IF($M923="","",Data!$E920)</f>
        <v>VL</v>
      </c>
      <c r="R923" s="23" t="str">
        <f t="shared" si="284"/>
        <v>VL</v>
      </c>
      <c r="S923" s="23" t="str">
        <f t="shared" si="285"/>
        <v>VL</v>
      </c>
      <c r="T923" s="19" t="str">
        <f>IF(Data!$F920=0,"",Data!$F920)</f>
        <v/>
      </c>
      <c r="U923" s="19" t="str">
        <f>IF(Data!$G920=0,"",Data!$G920)</f>
        <v/>
      </c>
      <c r="V923" s="19" t="str">
        <f>IF(Data!$D920=0,"",Data!$D920)</f>
        <v/>
      </c>
      <c r="W923" s="19" t="str">
        <f>Data!$H920</f>
        <v>Japonica</v>
      </c>
      <c r="Y923" s="41" t="e">
        <f t="shared" si="280"/>
        <v>#REF!</v>
      </c>
      <c r="Z923" s="8">
        <f t="shared" si="286"/>
        <v>10000</v>
      </c>
      <c r="AA923" s="8" t="str">
        <f t="shared" si="287"/>
        <v>Drama Girl Tison</v>
      </c>
      <c r="AB923" s="8" t="str">
        <f t="shared" si="288"/>
        <v>VL</v>
      </c>
      <c r="AC923" s="8" t="str">
        <f t="shared" si="289"/>
        <v/>
      </c>
      <c r="AD923" s="8" t="str">
        <f t="shared" si="294"/>
        <v/>
      </c>
      <c r="AE923" s="8" t="str">
        <f t="shared" si="290"/>
        <v/>
      </c>
      <c r="AF923" s="5">
        <f t="shared" si="291"/>
        <v>2008</v>
      </c>
      <c r="AG923" s="46">
        <v>920</v>
      </c>
      <c r="AH923" s="47" t="str">
        <f t="shared" si="281"/>
        <v/>
      </c>
      <c r="AI923" s="48" t="str">
        <f t="shared" si="282"/>
        <v/>
      </c>
      <c r="AK923" s="22" t="e">
        <f>TRIM(#REF!)</f>
        <v>#REF!</v>
      </c>
      <c r="AL923" s="23" t="e">
        <f>IF(#REF!=0,"",#REF!)</f>
        <v>#REF!</v>
      </c>
      <c r="AM923" s="19" t="e">
        <f>IF(#REF!=0,"",#REF!)</f>
        <v>#REF!</v>
      </c>
      <c r="AN923" s="23" t="e">
        <f>IF($AK923="","",#REF!)</f>
        <v>#REF!</v>
      </c>
      <c r="AO923" s="23" t="e">
        <f t="shared" si="292"/>
        <v>#REF!</v>
      </c>
      <c r="AP923" s="19" t="e">
        <f>IF(#REF!=0,"",#REF!)</f>
        <v>#REF!</v>
      </c>
      <c r="AQ923" s="19" t="e">
        <f>IF(#REF!=0,"",#REF!)</f>
        <v>#REF!</v>
      </c>
      <c r="AR923" s="19" t="e">
        <f>IF(#REF!=0,"",#REF!)</f>
        <v>#REF!</v>
      </c>
      <c r="AS923" s="19" t="e">
        <f>#REF!</f>
        <v>#REF!</v>
      </c>
    </row>
    <row r="924" spans="4:45" ht="19.5" thickTop="1" thickBot="1" x14ac:dyDescent="0.25">
      <c r="D924" s="1" t="str">
        <f t="shared" si="278"/>
        <v/>
      </c>
      <c r="E924" s="1" t="str">
        <f t="shared" si="279"/>
        <v/>
      </c>
      <c r="K924" s="19" t="str">
        <f t="shared" si="283"/>
        <v/>
      </c>
      <c r="L924" s="19">
        <f t="shared" si="293"/>
        <v>10000</v>
      </c>
      <c r="M924" s="22" t="str">
        <f>TRIM(Data!$N921)</f>
        <v>Dream Angel</v>
      </c>
      <c r="N924" s="22" t="str">
        <f>TRIM(Data!$A921)</f>
        <v>Dream Angel (H)</v>
      </c>
      <c r="O924" s="23">
        <f>IF(Data!$B921=0,"",Data!$B921)</f>
        <v>2013</v>
      </c>
      <c r="P924" s="19" t="str">
        <f>IF(Data!$C921=0,"",Data!$C921)</f>
        <v/>
      </c>
      <c r="Q924" s="23" t="str">
        <f>IF($M924="","",Data!$E921)</f>
        <v>S</v>
      </c>
      <c r="R924" s="23" t="str">
        <f t="shared" si="284"/>
        <v>S</v>
      </c>
      <c r="S924" s="23" t="str">
        <f t="shared" si="285"/>
        <v>S</v>
      </c>
      <c r="T924" s="19" t="str">
        <f>IF(Data!$F921=0,"",Data!$F921)</f>
        <v/>
      </c>
      <c r="U924" s="19" t="str">
        <f>IF(Data!$G921=0,"",Data!$G921)</f>
        <v/>
      </c>
      <c r="V924" s="19" t="str">
        <f>IF(Data!$D921=0,"",Data!$D921)</f>
        <v/>
      </c>
      <c r="W924" s="19" t="str">
        <f>Data!$H921</f>
        <v>NRH</v>
      </c>
      <c r="Y924" s="41" t="e">
        <f t="shared" si="280"/>
        <v>#REF!</v>
      </c>
      <c r="Z924" s="8">
        <f t="shared" si="286"/>
        <v>10000</v>
      </c>
      <c r="AA924" s="8" t="str">
        <f t="shared" si="287"/>
        <v>Dream Angel</v>
      </c>
      <c r="AB924" s="8" t="str">
        <f t="shared" si="288"/>
        <v>S</v>
      </c>
      <c r="AC924" s="8" t="str">
        <f t="shared" si="289"/>
        <v/>
      </c>
      <c r="AD924" s="8" t="str">
        <f t="shared" si="294"/>
        <v/>
      </c>
      <c r="AE924" s="8" t="str">
        <f t="shared" si="290"/>
        <v/>
      </c>
      <c r="AF924" s="5">
        <f t="shared" si="291"/>
        <v>2013</v>
      </c>
      <c r="AG924" s="46">
        <v>921</v>
      </c>
      <c r="AH924" s="47" t="str">
        <f t="shared" si="281"/>
        <v/>
      </c>
      <c r="AI924" s="48" t="str">
        <f t="shared" si="282"/>
        <v/>
      </c>
      <c r="AK924" s="22" t="e">
        <f>TRIM(#REF!)</f>
        <v>#REF!</v>
      </c>
      <c r="AL924" s="23" t="e">
        <f>IF(#REF!=0,"",#REF!)</f>
        <v>#REF!</v>
      </c>
      <c r="AM924" s="19" t="e">
        <f>IF(#REF!=0,"",#REF!)</f>
        <v>#REF!</v>
      </c>
      <c r="AN924" s="23" t="e">
        <f>IF($AK924="","",#REF!)</f>
        <v>#REF!</v>
      </c>
      <c r="AO924" s="23" t="e">
        <f t="shared" si="292"/>
        <v>#REF!</v>
      </c>
      <c r="AP924" s="19" t="e">
        <f>IF(#REF!=0,"",#REF!)</f>
        <v>#REF!</v>
      </c>
      <c r="AQ924" s="19" t="e">
        <f>IF(#REF!=0,"",#REF!)</f>
        <v>#REF!</v>
      </c>
      <c r="AR924" s="19" t="e">
        <f>IF(#REF!=0,"",#REF!)</f>
        <v>#REF!</v>
      </c>
      <c r="AS924" s="19" t="e">
        <f>#REF!</f>
        <v>#REF!</v>
      </c>
    </row>
    <row r="925" spans="4:45" ht="19.5" thickTop="1" thickBot="1" x14ac:dyDescent="0.25">
      <c r="D925" s="1" t="str">
        <f t="shared" si="278"/>
        <v/>
      </c>
      <c r="E925" s="1" t="str">
        <f t="shared" si="279"/>
        <v/>
      </c>
      <c r="K925" s="19" t="str">
        <f t="shared" si="283"/>
        <v/>
      </c>
      <c r="L925" s="19">
        <f t="shared" si="293"/>
        <v>10000</v>
      </c>
      <c r="M925" s="22" t="str">
        <f>TRIM(Data!$N922)</f>
        <v>Dream Boat</v>
      </c>
      <c r="N925" s="22" t="str">
        <f>TRIM(Data!$A922)</f>
        <v>Dream Boat (H)</v>
      </c>
      <c r="O925" s="23">
        <f>IF(Data!$B922=0,"",Data!$B922)</f>
        <v>1976</v>
      </c>
      <c r="P925" s="19" t="str">
        <f>IF(Data!$C922=0,"",Data!$C922)</f>
        <v>1</v>
      </c>
      <c r="Q925" s="23" t="str">
        <f>IF($M925="","",Data!$E922)</f>
        <v>M-L</v>
      </c>
      <c r="R925" s="23" t="str">
        <f t="shared" si="284"/>
        <v>M</v>
      </c>
      <c r="S925" s="23" t="str">
        <f t="shared" si="285"/>
        <v>M</v>
      </c>
      <c r="T925" s="19" t="str">
        <f>IF(Data!$F922=0,"",Data!$F922)</f>
        <v/>
      </c>
      <c r="U925" s="19" t="str">
        <f>IF(Data!$G922=0,"",Data!$G922)</f>
        <v>FD</v>
      </c>
      <c r="V925" s="19" t="str">
        <f>IF(Data!$D922=0,"",Data!$D922)</f>
        <v/>
      </c>
      <c r="W925" s="19" t="str">
        <f>Data!$H922</f>
        <v>NRH</v>
      </c>
      <c r="Y925" s="41" t="e">
        <f t="shared" si="280"/>
        <v>#REF!</v>
      </c>
      <c r="Z925" s="8">
        <f t="shared" si="286"/>
        <v>10000</v>
      </c>
      <c r="AA925" s="8" t="str">
        <f t="shared" si="287"/>
        <v>Dream Boat</v>
      </c>
      <c r="AB925" s="8" t="str">
        <f t="shared" si="288"/>
        <v>M</v>
      </c>
      <c r="AC925" s="8" t="str">
        <f t="shared" si="289"/>
        <v/>
      </c>
      <c r="AD925" s="8" t="str">
        <f t="shared" si="294"/>
        <v>FD</v>
      </c>
      <c r="AE925" s="8" t="str">
        <f t="shared" si="290"/>
        <v/>
      </c>
      <c r="AF925" s="5">
        <f t="shared" si="291"/>
        <v>1976</v>
      </c>
      <c r="AG925" s="46">
        <v>922</v>
      </c>
      <c r="AH925" s="47" t="str">
        <f t="shared" si="281"/>
        <v/>
      </c>
      <c r="AI925" s="48" t="str">
        <f t="shared" si="282"/>
        <v/>
      </c>
      <c r="AK925" s="22" t="e">
        <f>TRIM(#REF!)</f>
        <v>#REF!</v>
      </c>
      <c r="AL925" s="23" t="e">
        <f>IF(#REF!=0,"",#REF!)</f>
        <v>#REF!</v>
      </c>
      <c r="AM925" s="19" t="e">
        <f>IF(#REF!=0,"",#REF!)</f>
        <v>#REF!</v>
      </c>
      <c r="AN925" s="23" t="e">
        <f>IF($AK925="","",#REF!)</f>
        <v>#REF!</v>
      </c>
      <c r="AO925" s="23" t="e">
        <f t="shared" si="292"/>
        <v>#REF!</v>
      </c>
      <c r="AP925" s="19" t="e">
        <f>IF(#REF!=0,"",#REF!)</f>
        <v>#REF!</v>
      </c>
      <c r="AQ925" s="19" t="e">
        <f>IF(#REF!=0,"",#REF!)</f>
        <v>#REF!</v>
      </c>
      <c r="AR925" s="19" t="e">
        <f>IF(#REF!=0,"",#REF!)</f>
        <v>#REF!</v>
      </c>
      <c r="AS925" s="19" t="e">
        <f>#REF!</f>
        <v>#REF!</v>
      </c>
    </row>
    <row r="926" spans="4:45" ht="19.5" thickTop="1" thickBot="1" x14ac:dyDescent="0.25">
      <c r="D926" s="1" t="str">
        <f t="shared" si="278"/>
        <v/>
      </c>
      <c r="E926" s="1" t="str">
        <f t="shared" si="279"/>
        <v/>
      </c>
      <c r="K926" s="19" t="str">
        <f t="shared" si="283"/>
        <v/>
      </c>
      <c r="L926" s="19">
        <f t="shared" si="293"/>
        <v>10000</v>
      </c>
      <c r="M926" s="22" t="str">
        <f>TRIM(Data!$N923)</f>
        <v>Dream Castle</v>
      </c>
      <c r="N926" s="22" t="str">
        <f>TRIM(Data!$A923)</f>
        <v>Dream Castle (R)</v>
      </c>
      <c r="O926" s="23">
        <f>IF(Data!$B923=0,"",Data!$B923)</f>
        <v>1972</v>
      </c>
      <c r="P926" s="19" t="str">
        <f>IF(Data!$C923=0,"",Data!$C923)</f>
        <v>1</v>
      </c>
      <c r="Q926" s="23" t="str">
        <f>IF($M926="","",Data!$E923)</f>
        <v>VL</v>
      </c>
      <c r="R926" s="23" t="str">
        <f t="shared" si="284"/>
        <v>VL</v>
      </c>
      <c r="S926" s="23" t="str">
        <f t="shared" si="285"/>
        <v>VL</v>
      </c>
      <c r="T926" s="19" t="str">
        <f>IF(Data!$F923=0,"",Data!$F923)</f>
        <v/>
      </c>
      <c r="U926" s="19" t="str">
        <f>IF(Data!$G923=0,"",Data!$G923)</f>
        <v/>
      </c>
      <c r="V926" s="19" t="str">
        <f>IF(Data!$D923=0,"",Data!$D923)</f>
        <v/>
      </c>
      <c r="W926" s="19" t="str">
        <f>Data!$H923</f>
        <v>Reticulata</v>
      </c>
      <c r="Y926" s="41" t="e">
        <f t="shared" si="280"/>
        <v>#REF!</v>
      </c>
      <c r="Z926" s="8">
        <f t="shared" si="286"/>
        <v>10000</v>
      </c>
      <c r="AA926" s="8" t="str">
        <f t="shared" si="287"/>
        <v>Dream Castle</v>
      </c>
      <c r="AB926" s="8" t="str">
        <f t="shared" si="288"/>
        <v>VL</v>
      </c>
      <c r="AC926" s="8" t="str">
        <f t="shared" si="289"/>
        <v/>
      </c>
      <c r="AD926" s="8" t="str">
        <f t="shared" si="294"/>
        <v/>
      </c>
      <c r="AE926" s="8" t="str">
        <f t="shared" si="290"/>
        <v/>
      </c>
      <c r="AF926" s="5">
        <f t="shared" si="291"/>
        <v>1972</v>
      </c>
      <c r="AG926" s="46">
        <v>923</v>
      </c>
      <c r="AH926" s="47" t="str">
        <f t="shared" si="281"/>
        <v/>
      </c>
      <c r="AI926" s="48" t="str">
        <f t="shared" si="282"/>
        <v/>
      </c>
      <c r="AK926" s="22" t="e">
        <f>TRIM(#REF!)</f>
        <v>#REF!</v>
      </c>
      <c r="AL926" s="23" t="e">
        <f>IF(#REF!=0,"",#REF!)</f>
        <v>#REF!</v>
      </c>
      <c r="AM926" s="19" t="e">
        <f>IF(#REF!=0,"",#REF!)</f>
        <v>#REF!</v>
      </c>
      <c r="AN926" s="23" t="e">
        <f>IF($AK926="","",#REF!)</f>
        <v>#REF!</v>
      </c>
      <c r="AO926" s="23" t="e">
        <f t="shared" si="292"/>
        <v>#REF!</v>
      </c>
      <c r="AP926" s="19" t="e">
        <f>IF(#REF!=0,"",#REF!)</f>
        <v>#REF!</v>
      </c>
      <c r="AQ926" s="19" t="e">
        <f>IF(#REF!=0,"",#REF!)</f>
        <v>#REF!</v>
      </c>
      <c r="AR926" s="19" t="e">
        <f>IF(#REF!=0,"",#REF!)</f>
        <v>#REF!</v>
      </c>
      <c r="AS926" s="19" t="e">
        <f>#REF!</f>
        <v>#REF!</v>
      </c>
    </row>
    <row r="927" spans="4:45" ht="19.5" thickTop="1" thickBot="1" x14ac:dyDescent="0.25">
      <c r="D927" s="1" t="str">
        <f t="shared" si="278"/>
        <v/>
      </c>
      <c r="E927" s="1" t="str">
        <f t="shared" si="279"/>
        <v/>
      </c>
      <c r="K927" s="19" t="str">
        <f t="shared" si="283"/>
        <v/>
      </c>
      <c r="L927" s="19">
        <f t="shared" si="293"/>
        <v>10000</v>
      </c>
      <c r="M927" s="22" t="str">
        <f>TRIM(Data!$N924)</f>
        <v>Dream Girl</v>
      </c>
      <c r="N927" s="22" t="str">
        <f>TRIM(Data!$A924)</f>
        <v>Dream Girl (R)</v>
      </c>
      <c r="O927" s="23">
        <f>IF(Data!$B924=0,"",Data!$B924)</f>
        <v>1965</v>
      </c>
      <c r="P927" s="19" t="str">
        <f>IF(Data!$C924=0,"",Data!$C924)</f>
        <v>1</v>
      </c>
      <c r="Q927" s="23" t="str">
        <f>IF($M927="","",Data!$E924)</f>
        <v>L-VL</v>
      </c>
      <c r="R927" s="23" t="str">
        <f t="shared" si="284"/>
        <v>L</v>
      </c>
      <c r="S927" s="23" t="str">
        <f t="shared" si="285"/>
        <v>L</v>
      </c>
      <c r="T927" s="19" t="str">
        <f>IF(Data!$F924=0,"",Data!$F924)</f>
        <v/>
      </c>
      <c r="U927" s="19" t="str">
        <f>IF(Data!$G924=0,"",Data!$G924)</f>
        <v/>
      </c>
      <c r="V927" s="19" t="str">
        <f>IF(Data!$D924=0,"",Data!$D924)</f>
        <v/>
      </c>
      <c r="W927" s="19" t="str">
        <f>Data!$H924</f>
        <v>Reticulata</v>
      </c>
      <c r="Y927" s="41" t="e">
        <f t="shared" si="280"/>
        <v>#REF!</v>
      </c>
      <c r="Z927" s="8">
        <f t="shared" si="286"/>
        <v>10000</v>
      </c>
      <c r="AA927" s="8" t="str">
        <f t="shared" si="287"/>
        <v>Dream Girl</v>
      </c>
      <c r="AB927" s="8" t="str">
        <f t="shared" si="288"/>
        <v>L</v>
      </c>
      <c r="AC927" s="8" t="str">
        <f t="shared" si="289"/>
        <v/>
      </c>
      <c r="AD927" s="8" t="str">
        <f t="shared" si="294"/>
        <v/>
      </c>
      <c r="AE927" s="8" t="str">
        <f t="shared" si="290"/>
        <v/>
      </c>
      <c r="AF927" s="5">
        <f t="shared" si="291"/>
        <v>1965</v>
      </c>
      <c r="AG927" s="46">
        <v>924</v>
      </c>
      <c r="AH927" s="47" t="str">
        <f t="shared" si="281"/>
        <v/>
      </c>
      <c r="AI927" s="48" t="str">
        <f t="shared" si="282"/>
        <v/>
      </c>
      <c r="AK927" s="22" t="e">
        <f>TRIM(#REF!)</f>
        <v>#REF!</v>
      </c>
      <c r="AL927" s="23" t="e">
        <f>IF(#REF!=0,"",#REF!)</f>
        <v>#REF!</v>
      </c>
      <c r="AM927" s="19" t="e">
        <f>IF(#REF!=0,"",#REF!)</f>
        <v>#REF!</v>
      </c>
      <c r="AN927" s="23" t="e">
        <f>IF($AK927="","",#REF!)</f>
        <v>#REF!</v>
      </c>
      <c r="AO927" s="23" t="e">
        <f t="shared" si="292"/>
        <v>#REF!</v>
      </c>
      <c r="AP927" s="19" t="e">
        <f>IF(#REF!=0,"",#REF!)</f>
        <v>#REF!</v>
      </c>
      <c r="AQ927" s="19" t="e">
        <f>IF(#REF!=0,"",#REF!)</f>
        <v>#REF!</v>
      </c>
      <c r="AR927" s="19" t="e">
        <f>IF(#REF!=0,"",#REF!)</f>
        <v>#REF!</v>
      </c>
      <c r="AS927" s="19" t="e">
        <f>#REF!</f>
        <v>#REF!</v>
      </c>
    </row>
    <row r="928" spans="4:45" ht="19.5" thickTop="1" thickBot="1" x14ac:dyDescent="0.25">
      <c r="D928" s="1" t="str">
        <f t="shared" si="278"/>
        <v/>
      </c>
      <c r="E928" s="1" t="str">
        <f t="shared" si="279"/>
        <v/>
      </c>
      <c r="K928" s="19" t="str">
        <f t="shared" si="283"/>
        <v/>
      </c>
      <c r="L928" s="19">
        <f t="shared" si="293"/>
        <v>10000</v>
      </c>
      <c r="M928" s="22" t="str">
        <f>TRIM(Data!$N925)</f>
        <v>Dream Quilt</v>
      </c>
      <c r="N928" s="22" t="str">
        <f>TRIM(Data!$A925)</f>
        <v>Dream Quilt (H)</v>
      </c>
      <c r="O928" s="23">
        <f>IF(Data!$B925=0,"",Data!$B925)</f>
        <v>2013</v>
      </c>
      <c r="P928" s="19" t="str">
        <f>IF(Data!$C925=0,"",Data!$C925)</f>
        <v>1</v>
      </c>
      <c r="Q928" s="23" t="str">
        <f>IF($M928="","",Data!$E925)</f>
        <v>M</v>
      </c>
      <c r="R928" s="23" t="str">
        <f t="shared" si="284"/>
        <v>M</v>
      </c>
      <c r="S928" s="23" t="str">
        <f t="shared" si="285"/>
        <v>M</v>
      </c>
      <c r="T928" s="19" t="str">
        <f>IF(Data!$F925=0,"",Data!$F925)</f>
        <v/>
      </c>
      <c r="U928" s="19" t="str">
        <f>IF(Data!$G925=0,"",Data!$G925)</f>
        <v/>
      </c>
      <c r="V928" s="19" t="str">
        <f>IF(Data!$D925=0,"",Data!$D925)</f>
        <v/>
      </c>
      <c r="W928" s="19" t="str">
        <f>Data!$H925</f>
        <v>NRH</v>
      </c>
      <c r="Y928" s="41" t="e">
        <f t="shared" si="280"/>
        <v>#REF!</v>
      </c>
      <c r="Z928" s="8">
        <f t="shared" si="286"/>
        <v>10000</v>
      </c>
      <c r="AA928" s="8" t="str">
        <f t="shared" si="287"/>
        <v>Dream Quilt</v>
      </c>
      <c r="AB928" s="8" t="str">
        <f t="shared" si="288"/>
        <v>M</v>
      </c>
      <c r="AC928" s="8" t="str">
        <f t="shared" si="289"/>
        <v/>
      </c>
      <c r="AD928" s="8" t="str">
        <f t="shared" si="294"/>
        <v/>
      </c>
      <c r="AE928" s="8" t="str">
        <f t="shared" si="290"/>
        <v/>
      </c>
      <c r="AF928" s="5">
        <f t="shared" si="291"/>
        <v>2013</v>
      </c>
      <c r="AG928" s="46">
        <v>925</v>
      </c>
      <c r="AH928" s="47" t="str">
        <f t="shared" si="281"/>
        <v/>
      </c>
      <c r="AI928" s="48" t="str">
        <f t="shared" si="282"/>
        <v/>
      </c>
      <c r="AK928" s="22" t="e">
        <f>TRIM(#REF!)</f>
        <v>#REF!</v>
      </c>
      <c r="AL928" s="23" t="e">
        <f>IF(#REF!=0,"",#REF!)</f>
        <v>#REF!</v>
      </c>
      <c r="AM928" s="19" t="e">
        <f>IF(#REF!=0,"",#REF!)</f>
        <v>#REF!</v>
      </c>
      <c r="AN928" s="23" t="e">
        <f>IF($AK928="","",#REF!)</f>
        <v>#REF!</v>
      </c>
      <c r="AO928" s="23" t="e">
        <f t="shared" si="292"/>
        <v>#REF!</v>
      </c>
      <c r="AP928" s="19" t="e">
        <f>IF(#REF!=0,"",#REF!)</f>
        <v>#REF!</v>
      </c>
      <c r="AQ928" s="19" t="e">
        <f>IF(#REF!=0,"",#REF!)</f>
        <v>#REF!</v>
      </c>
      <c r="AR928" s="19" t="e">
        <f>IF(#REF!=0,"",#REF!)</f>
        <v>#REF!</v>
      </c>
      <c r="AS928" s="19" t="e">
        <f>#REF!</f>
        <v>#REF!</v>
      </c>
    </row>
    <row r="929" spans="4:45" ht="19.5" thickTop="1" thickBot="1" x14ac:dyDescent="0.25">
      <c r="D929" s="1" t="str">
        <f t="shared" si="278"/>
        <v/>
      </c>
      <c r="E929" s="1" t="str">
        <f t="shared" si="279"/>
        <v/>
      </c>
      <c r="K929" s="19" t="str">
        <f t="shared" si="283"/>
        <v/>
      </c>
      <c r="L929" s="19">
        <f t="shared" si="293"/>
        <v>10000</v>
      </c>
      <c r="M929" s="22" t="str">
        <f>TRIM(Data!$N926)</f>
        <v>Dream Team</v>
      </c>
      <c r="N929" s="22" t="str">
        <f>TRIM(Data!$A926)</f>
        <v>Dream Team (H)</v>
      </c>
      <c r="O929" s="23">
        <f>IF(Data!$B926=0,"",Data!$B926)</f>
        <v>2012</v>
      </c>
      <c r="P929" s="19" t="str">
        <f>IF(Data!$C926=0,"",Data!$C926)</f>
        <v/>
      </c>
      <c r="Q929" s="23" t="str">
        <f>IF($M929="","",Data!$E926)</f>
        <v>M</v>
      </c>
      <c r="R929" s="23" t="str">
        <f t="shared" si="284"/>
        <v>M</v>
      </c>
      <c r="S929" s="23" t="str">
        <f t="shared" si="285"/>
        <v>M</v>
      </c>
      <c r="T929" s="19" t="str">
        <f>IF(Data!$F926=0,"",Data!$F926)</f>
        <v/>
      </c>
      <c r="U929" s="19" t="str">
        <f>IF(Data!$G926=0,"",Data!$G926)</f>
        <v/>
      </c>
      <c r="V929" s="19" t="str">
        <f>IF(Data!$D926=0,"",Data!$D926)</f>
        <v/>
      </c>
      <c r="W929" s="19" t="str">
        <f>Data!$H926</f>
        <v>NRH</v>
      </c>
      <c r="Y929" s="41" t="e">
        <f t="shared" si="280"/>
        <v>#REF!</v>
      </c>
      <c r="Z929" s="8">
        <f t="shared" si="286"/>
        <v>10000</v>
      </c>
      <c r="AA929" s="8" t="str">
        <f t="shared" si="287"/>
        <v>Dream Team</v>
      </c>
      <c r="AB929" s="8" t="str">
        <f t="shared" si="288"/>
        <v>M</v>
      </c>
      <c r="AC929" s="8" t="str">
        <f t="shared" si="289"/>
        <v/>
      </c>
      <c r="AD929" s="8" t="str">
        <f t="shared" si="294"/>
        <v/>
      </c>
      <c r="AE929" s="8" t="str">
        <f t="shared" si="290"/>
        <v/>
      </c>
      <c r="AF929" s="5">
        <f t="shared" si="291"/>
        <v>2012</v>
      </c>
      <c r="AG929" s="46">
        <v>926</v>
      </c>
      <c r="AH929" s="47" t="str">
        <f t="shared" si="281"/>
        <v/>
      </c>
      <c r="AI929" s="48" t="str">
        <f t="shared" si="282"/>
        <v/>
      </c>
      <c r="AK929" s="22" t="e">
        <f>TRIM(#REF!)</f>
        <v>#REF!</v>
      </c>
      <c r="AL929" s="23" t="e">
        <f>IF(#REF!=0,"",#REF!)</f>
        <v>#REF!</v>
      </c>
      <c r="AM929" s="19" t="e">
        <f>IF(#REF!=0,"",#REF!)</f>
        <v>#REF!</v>
      </c>
      <c r="AN929" s="23" t="e">
        <f>IF($AK929="","",#REF!)</f>
        <v>#REF!</v>
      </c>
      <c r="AO929" s="23" t="e">
        <f t="shared" si="292"/>
        <v>#REF!</v>
      </c>
      <c r="AP929" s="19" t="e">
        <f>IF(#REF!=0,"",#REF!)</f>
        <v>#REF!</v>
      </c>
      <c r="AQ929" s="19" t="e">
        <f>IF(#REF!=0,"",#REF!)</f>
        <v>#REF!</v>
      </c>
      <c r="AR929" s="19" t="e">
        <f>IF(#REF!=0,"",#REF!)</f>
        <v>#REF!</v>
      </c>
      <c r="AS929" s="19" t="e">
        <f>#REF!</f>
        <v>#REF!</v>
      </c>
    </row>
    <row r="930" spans="4:45" ht="19.5" thickTop="1" thickBot="1" x14ac:dyDescent="0.25">
      <c r="D930" s="1" t="str">
        <f t="shared" si="278"/>
        <v/>
      </c>
      <c r="E930" s="1" t="str">
        <f t="shared" si="279"/>
        <v/>
      </c>
      <c r="K930" s="19" t="str">
        <f t="shared" si="283"/>
        <v/>
      </c>
      <c r="L930" s="19">
        <f t="shared" si="293"/>
        <v>10000</v>
      </c>
      <c r="M930" s="22" t="str">
        <f>TRIM(Data!$N927)</f>
        <v>Dream Weaver</v>
      </c>
      <c r="N930" s="22" t="str">
        <f>TRIM(Data!$A927)</f>
        <v>Dream Weaver (H)</v>
      </c>
      <c r="O930" s="23">
        <f>IF(Data!$B927=0,"",Data!$B927)</f>
        <v>2015</v>
      </c>
      <c r="P930" s="19" t="str">
        <f>IF(Data!$C927=0,"",Data!$C927)</f>
        <v>1</v>
      </c>
      <c r="Q930" s="23" t="str">
        <f>IF($M930="","",Data!$E927)</f>
        <v>M-L</v>
      </c>
      <c r="R930" s="23" t="str">
        <f t="shared" si="284"/>
        <v>M</v>
      </c>
      <c r="S930" s="23" t="str">
        <f t="shared" si="285"/>
        <v>M</v>
      </c>
      <c r="T930" s="19" t="str">
        <f>IF(Data!$F927=0,"",Data!$F927)</f>
        <v/>
      </c>
      <c r="U930" s="19" t="str">
        <f>IF(Data!$G927=0,"",Data!$G927)</f>
        <v/>
      </c>
      <c r="V930" s="19" t="str">
        <f>IF(Data!$D927=0,"",Data!$D927)</f>
        <v/>
      </c>
      <c r="W930" s="19" t="str">
        <f>Data!$H927</f>
        <v>NRH</v>
      </c>
      <c r="Y930" s="41" t="e">
        <f t="shared" si="280"/>
        <v>#REF!</v>
      </c>
      <c r="Z930" s="8">
        <f t="shared" si="286"/>
        <v>10000</v>
      </c>
      <c r="AA930" s="8" t="str">
        <f t="shared" si="287"/>
        <v>Dream Weaver</v>
      </c>
      <c r="AB930" s="8" t="str">
        <f t="shared" si="288"/>
        <v>M</v>
      </c>
      <c r="AC930" s="8" t="str">
        <f t="shared" si="289"/>
        <v/>
      </c>
      <c r="AD930" s="8" t="str">
        <f t="shared" si="294"/>
        <v/>
      </c>
      <c r="AE930" s="8" t="str">
        <f t="shared" si="290"/>
        <v/>
      </c>
      <c r="AF930" s="5">
        <f t="shared" si="291"/>
        <v>2015</v>
      </c>
      <c r="AG930" s="46">
        <v>927</v>
      </c>
      <c r="AH930" s="47" t="str">
        <f t="shared" si="281"/>
        <v/>
      </c>
      <c r="AI930" s="48" t="str">
        <f t="shared" si="282"/>
        <v/>
      </c>
      <c r="AK930" s="22" t="e">
        <f>TRIM(#REF!)</f>
        <v>#REF!</v>
      </c>
      <c r="AL930" s="23" t="e">
        <f>IF(#REF!=0,"",#REF!)</f>
        <v>#REF!</v>
      </c>
      <c r="AM930" s="19" t="e">
        <f>IF(#REF!=0,"",#REF!)</f>
        <v>#REF!</v>
      </c>
      <c r="AN930" s="23" t="e">
        <f>IF($AK930="","",#REF!)</f>
        <v>#REF!</v>
      </c>
      <c r="AO930" s="23" t="e">
        <f t="shared" si="292"/>
        <v>#REF!</v>
      </c>
      <c r="AP930" s="19" t="e">
        <f>IF(#REF!=0,"",#REF!)</f>
        <v>#REF!</v>
      </c>
      <c r="AQ930" s="19" t="e">
        <f>IF(#REF!=0,"",#REF!)</f>
        <v>#REF!</v>
      </c>
      <c r="AR930" s="19" t="e">
        <f>IF(#REF!=0,"",#REF!)</f>
        <v>#REF!</v>
      </c>
      <c r="AS930" s="19" t="e">
        <f>#REF!</f>
        <v>#REF!</v>
      </c>
    </row>
    <row r="931" spans="4:45" ht="19.5" thickTop="1" thickBot="1" x14ac:dyDescent="0.25">
      <c r="D931" s="1" t="str">
        <f t="shared" si="278"/>
        <v/>
      </c>
      <c r="E931" s="1" t="str">
        <f t="shared" si="279"/>
        <v/>
      </c>
      <c r="K931" s="19" t="str">
        <f t="shared" si="283"/>
        <v/>
      </c>
      <c r="L931" s="19">
        <f t="shared" si="293"/>
        <v>10000</v>
      </c>
      <c r="M931" s="22" t="str">
        <f>TRIM(Data!$N928)</f>
        <v>Dresden China</v>
      </c>
      <c r="N931" s="22" t="str">
        <f>TRIM(Data!$A928)</f>
        <v>Dresden China (H)</v>
      </c>
      <c r="O931" s="23">
        <f>IF(Data!$B928=0,"",Data!$B928)</f>
        <v>1980</v>
      </c>
      <c r="P931" s="19" t="str">
        <f>IF(Data!$C928=0,"",Data!$C928)</f>
        <v>1</v>
      </c>
      <c r="Q931" s="23" t="str">
        <f>IF($M931="","",Data!$E928)</f>
        <v>L</v>
      </c>
      <c r="R931" s="23" t="str">
        <f t="shared" si="284"/>
        <v>L</v>
      </c>
      <c r="S931" s="23" t="str">
        <f t="shared" si="285"/>
        <v>L</v>
      </c>
      <c r="T931" s="19" t="str">
        <f>IF(Data!$F928=0,"",Data!$F928)</f>
        <v/>
      </c>
      <c r="U931" s="19" t="str">
        <f>IF(Data!$G928=0,"",Data!$G928)</f>
        <v/>
      </c>
      <c r="V931" s="19" t="str">
        <f>IF(Data!$D928=0,"",Data!$D928)</f>
        <v/>
      </c>
      <c r="W931" s="19" t="str">
        <f>Data!$H928</f>
        <v>NRH</v>
      </c>
      <c r="Y931" s="41" t="e">
        <f t="shared" si="280"/>
        <v>#REF!</v>
      </c>
      <c r="Z931" s="8">
        <f t="shared" si="286"/>
        <v>10000</v>
      </c>
      <c r="AA931" s="8" t="str">
        <f t="shared" si="287"/>
        <v>Dresden China</v>
      </c>
      <c r="AB931" s="8" t="str">
        <f t="shared" si="288"/>
        <v>L</v>
      </c>
      <c r="AC931" s="8" t="str">
        <f t="shared" si="289"/>
        <v/>
      </c>
      <c r="AD931" s="8" t="str">
        <f t="shared" si="294"/>
        <v/>
      </c>
      <c r="AE931" s="8" t="str">
        <f t="shared" si="290"/>
        <v/>
      </c>
      <c r="AF931" s="5">
        <f t="shared" si="291"/>
        <v>1980</v>
      </c>
      <c r="AG931" s="46">
        <v>928</v>
      </c>
      <c r="AH931" s="47" t="str">
        <f t="shared" si="281"/>
        <v/>
      </c>
      <c r="AI931" s="48" t="str">
        <f t="shared" si="282"/>
        <v/>
      </c>
      <c r="AK931" s="22" t="e">
        <f>TRIM(#REF!)</f>
        <v>#REF!</v>
      </c>
      <c r="AL931" s="23" t="e">
        <f>IF(#REF!=0,"",#REF!)</f>
        <v>#REF!</v>
      </c>
      <c r="AM931" s="19" t="e">
        <f>IF(#REF!=0,"",#REF!)</f>
        <v>#REF!</v>
      </c>
      <c r="AN931" s="23" t="e">
        <f>IF($AK931="","",#REF!)</f>
        <v>#REF!</v>
      </c>
      <c r="AO931" s="23" t="e">
        <f t="shared" si="292"/>
        <v>#REF!</v>
      </c>
      <c r="AP931" s="19" t="e">
        <f>IF(#REF!=0,"",#REF!)</f>
        <v>#REF!</v>
      </c>
      <c r="AQ931" s="19" t="e">
        <f>IF(#REF!=0,"",#REF!)</f>
        <v>#REF!</v>
      </c>
      <c r="AR931" s="19" t="e">
        <f>IF(#REF!=0,"",#REF!)</f>
        <v>#REF!</v>
      </c>
      <c r="AS931" s="19" t="e">
        <f>#REF!</f>
        <v>#REF!</v>
      </c>
    </row>
    <row r="932" spans="4:45" ht="19.5" thickTop="1" thickBot="1" x14ac:dyDescent="0.25">
      <c r="D932" s="1" t="str">
        <f t="shared" si="278"/>
        <v/>
      </c>
      <c r="E932" s="1" t="str">
        <f t="shared" si="279"/>
        <v/>
      </c>
      <c r="K932" s="19" t="str">
        <f t="shared" si="283"/>
        <v/>
      </c>
      <c r="L932" s="19">
        <f t="shared" si="293"/>
        <v>10000</v>
      </c>
      <c r="M932" s="22" t="str">
        <f>TRIM(Data!$N929)</f>
        <v>Driftwood (See Margaret McCown)</v>
      </c>
      <c r="N932" s="22" t="str">
        <f>TRIM(Data!$A929)</f>
        <v>Driftwood (See Margaret McCown)</v>
      </c>
      <c r="O932" s="23">
        <f>IF(Data!$B929=0,"",Data!$B929)</f>
        <v>1957</v>
      </c>
      <c r="P932" s="19" t="str">
        <f>IF(Data!$C929=0,"",Data!$C929)</f>
        <v/>
      </c>
      <c r="Q932" s="23" t="str">
        <f>IF($M932="","",Data!$E929)</f>
        <v>M</v>
      </c>
      <c r="R932" s="23" t="str">
        <f t="shared" si="284"/>
        <v>M</v>
      </c>
      <c r="S932" s="23" t="str">
        <f t="shared" si="285"/>
        <v>M</v>
      </c>
      <c r="T932" s="19" t="str">
        <f>IF(Data!$F929=0,"",Data!$F929)</f>
        <v/>
      </c>
      <c r="U932" s="19" t="str">
        <f>IF(Data!$G929=0,"",Data!$G929)</f>
        <v/>
      </c>
      <c r="V932" s="19" t="str">
        <f>IF(Data!$D929=0,"",Data!$D929)</f>
        <v/>
      </c>
      <c r="W932" s="19" t="str">
        <f>Data!$H929</f>
        <v>Japonica</v>
      </c>
      <c r="Y932" s="41" t="e">
        <f t="shared" si="280"/>
        <v>#REF!</v>
      </c>
      <c r="Z932" s="8">
        <f t="shared" si="286"/>
        <v>10000</v>
      </c>
      <c r="AA932" s="8" t="str">
        <f t="shared" si="287"/>
        <v>Driftwood (See Margaret McCown)</v>
      </c>
      <c r="AB932" s="8" t="str">
        <f t="shared" si="288"/>
        <v>M</v>
      </c>
      <c r="AC932" s="8" t="str">
        <f t="shared" si="289"/>
        <v/>
      </c>
      <c r="AD932" s="8" t="str">
        <f t="shared" si="294"/>
        <v/>
      </c>
      <c r="AE932" s="8" t="str">
        <f t="shared" si="290"/>
        <v/>
      </c>
      <c r="AF932" s="5">
        <f t="shared" si="291"/>
        <v>1957</v>
      </c>
      <c r="AG932" s="46">
        <v>929</v>
      </c>
      <c r="AH932" s="47" t="str">
        <f t="shared" si="281"/>
        <v/>
      </c>
      <c r="AI932" s="48" t="str">
        <f t="shared" si="282"/>
        <v/>
      </c>
      <c r="AK932" s="22" t="e">
        <f>TRIM(#REF!)</f>
        <v>#REF!</v>
      </c>
      <c r="AL932" s="23" t="e">
        <f>IF(#REF!=0,"",#REF!)</f>
        <v>#REF!</v>
      </c>
      <c r="AM932" s="19" t="e">
        <f>IF(#REF!=0,"",#REF!)</f>
        <v>#REF!</v>
      </c>
      <c r="AN932" s="23" t="e">
        <f>IF($AK932="","",#REF!)</f>
        <v>#REF!</v>
      </c>
      <c r="AO932" s="23" t="e">
        <f t="shared" si="292"/>
        <v>#REF!</v>
      </c>
      <c r="AP932" s="19" t="e">
        <f>IF(#REF!=0,"",#REF!)</f>
        <v>#REF!</v>
      </c>
      <c r="AQ932" s="19" t="e">
        <f>IF(#REF!=0,"",#REF!)</f>
        <v>#REF!</v>
      </c>
      <c r="AR932" s="19" t="e">
        <f>IF(#REF!=0,"",#REF!)</f>
        <v>#REF!</v>
      </c>
      <c r="AS932" s="19" t="e">
        <f>#REF!</f>
        <v>#REF!</v>
      </c>
    </row>
    <row r="933" spans="4:45" ht="19.5" thickTop="1" thickBot="1" x14ac:dyDescent="0.25">
      <c r="D933" s="1" t="str">
        <f t="shared" si="278"/>
        <v/>
      </c>
      <c r="E933" s="1" t="str">
        <f t="shared" si="279"/>
        <v/>
      </c>
      <c r="K933" s="19" t="str">
        <f t="shared" si="283"/>
        <v/>
      </c>
      <c r="L933" s="19">
        <f t="shared" si="293"/>
        <v>10000</v>
      </c>
      <c r="M933" s="22" t="str">
        <f>TRIM(Data!$N930)</f>
        <v>Dryade</v>
      </c>
      <c r="N933" s="22" t="str">
        <f>TRIM(Data!$A930)</f>
        <v>Dryade (Iride)</v>
      </c>
      <c r="O933" s="23">
        <f>IF(Data!$B930=0,"",Data!$B930)</f>
        <v>1849</v>
      </c>
      <c r="P933" s="19" t="str">
        <f>IF(Data!$C930=0,"",Data!$C930)</f>
        <v>1</v>
      </c>
      <c r="Q933" s="23" t="str">
        <f>IF($M933="","",Data!$E930)</f>
        <v>Min</v>
      </c>
      <c r="R933" s="23" t="str">
        <f t="shared" si="284"/>
        <v>Min</v>
      </c>
      <c r="S933" s="23" t="str">
        <f t="shared" si="285"/>
        <v>Min</v>
      </c>
      <c r="T933" s="19" t="str">
        <f>IF(Data!$F930=0,"",Data!$F930)</f>
        <v/>
      </c>
      <c r="U933" s="19" t="str">
        <f>IF(Data!$G930=0,"",Data!$G930)</f>
        <v>FD</v>
      </c>
      <c r="V933" s="19" t="str">
        <f>IF(Data!$D930=0,"",Data!$D930)</f>
        <v>ANTIQUE</v>
      </c>
      <c r="W933" s="19" t="str">
        <f>Data!$H930</f>
        <v>Japonica</v>
      </c>
      <c r="Y933" s="41" t="e">
        <f t="shared" si="280"/>
        <v>#REF!</v>
      </c>
      <c r="Z933" s="8">
        <f t="shared" si="286"/>
        <v>933</v>
      </c>
      <c r="AA933" s="8" t="str">
        <f t="shared" si="287"/>
        <v>Dryade</v>
      </c>
      <c r="AB933" s="8" t="str">
        <f t="shared" si="288"/>
        <v>Min</v>
      </c>
      <c r="AC933" s="8" t="str">
        <f t="shared" si="289"/>
        <v/>
      </c>
      <c r="AD933" s="8" t="str">
        <f t="shared" si="294"/>
        <v>FD</v>
      </c>
      <c r="AE933" s="8" t="str">
        <f t="shared" si="290"/>
        <v>ANTIQUE</v>
      </c>
      <c r="AF933" s="5">
        <f t="shared" si="291"/>
        <v>1849</v>
      </c>
      <c r="AG933" s="46">
        <v>930</v>
      </c>
      <c r="AH933" s="47" t="str">
        <f t="shared" si="281"/>
        <v/>
      </c>
      <c r="AI933" s="48" t="str">
        <f t="shared" si="282"/>
        <v/>
      </c>
      <c r="AK933" s="22" t="e">
        <f>TRIM(#REF!)</f>
        <v>#REF!</v>
      </c>
      <c r="AL933" s="23" t="e">
        <f>IF(#REF!=0,"",#REF!)</f>
        <v>#REF!</v>
      </c>
      <c r="AM933" s="19" t="e">
        <f>IF(#REF!=0,"",#REF!)</f>
        <v>#REF!</v>
      </c>
      <c r="AN933" s="23" t="e">
        <f>IF($AK933="","",#REF!)</f>
        <v>#REF!</v>
      </c>
      <c r="AO933" s="23" t="e">
        <f t="shared" si="292"/>
        <v>#REF!</v>
      </c>
      <c r="AP933" s="19" t="e">
        <f>IF(#REF!=0,"",#REF!)</f>
        <v>#REF!</v>
      </c>
      <c r="AQ933" s="19" t="e">
        <f>IF(#REF!=0,"",#REF!)</f>
        <v>#REF!</v>
      </c>
      <c r="AR933" s="19" t="e">
        <f>IF(#REF!=0,"",#REF!)</f>
        <v>#REF!</v>
      </c>
      <c r="AS933" s="19" t="e">
        <f>#REF!</f>
        <v>#REF!</v>
      </c>
    </row>
    <row r="934" spans="4:45" ht="19.5" thickTop="1" thickBot="1" x14ac:dyDescent="0.25">
      <c r="D934" s="1" t="str">
        <f t="shared" si="278"/>
        <v/>
      </c>
      <c r="E934" s="1" t="str">
        <f t="shared" si="279"/>
        <v/>
      </c>
      <c r="K934" s="19" t="str">
        <f t="shared" si="283"/>
        <v/>
      </c>
      <c r="L934" s="19">
        <f t="shared" si="293"/>
        <v>10000</v>
      </c>
      <c r="M934" s="22" t="str">
        <f>TRIM(Data!$N931)</f>
        <v>Dubonnet</v>
      </c>
      <c r="N934" s="22" t="str">
        <f>TRIM(Data!$A931)</f>
        <v>Dubonnet</v>
      </c>
      <c r="O934" s="23">
        <f>IF(Data!$B931=0,"",Data!$B931)</f>
        <v>1952</v>
      </c>
      <c r="P934" s="19" t="str">
        <f>IF(Data!$C931=0,"",Data!$C931)</f>
        <v/>
      </c>
      <c r="Q934" s="23" t="str">
        <f>IF($M934="","",Data!$E931)</f>
        <v>M</v>
      </c>
      <c r="R934" s="23" t="str">
        <f t="shared" si="284"/>
        <v>M</v>
      </c>
      <c r="S934" s="23" t="str">
        <f t="shared" si="285"/>
        <v>M</v>
      </c>
      <c r="T934" s="19" t="str">
        <f>IF(Data!$F931=0,"",Data!$F931)</f>
        <v/>
      </c>
      <c r="U934" s="19" t="str">
        <f>IF(Data!$G931=0,"",Data!$G931)</f>
        <v/>
      </c>
      <c r="V934" s="19" t="str">
        <f>IF(Data!$D931=0,"",Data!$D931)</f>
        <v/>
      </c>
      <c r="W934" s="19" t="str">
        <f>Data!$H931</f>
        <v>Japonica</v>
      </c>
      <c r="Y934" s="41" t="e">
        <f t="shared" si="280"/>
        <v>#REF!</v>
      </c>
      <c r="Z934" s="8">
        <f t="shared" si="286"/>
        <v>10000</v>
      </c>
      <c r="AA934" s="8" t="str">
        <f t="shared" si="287"/>
        <v>Dubonnet</v>
      </c>
      <c r="AB934" s="8" t="str">
        <f t="shared" si="288"/>
        <v>M</v>
      </c>
      <c r="AC934" s="8" t="str">
        <f t="shared" si="289"/>
        <v/>
      </c>
      <c r="AD934" s="8" t="str">
        <f t="shared" si="294"/>
        <v/>
      </c>
      <c r="AE934" s="8" t="str">
        <f t="shared" si="290"/>
        <v/>
      </c>
      <c r="AF934" s="5">
        <f t="shared" si="291"/>
        <v>1952</v>
      </c>
      <c r="AG934" s="46">
        <v>931</v>
      </c>
      <c r="AH934" s="47" t="str">
        <f t="shared" si="281"/>
        <v/>
      </c>
      <c r="AI934" s="48" t="str">
        <f t="shared" si="282"/>
        <v/>
      </c>
      <c r="AK934" s="22" t="e">
        <f>TRIM(#REF!)</f>
        <v>#REF!</v>
      </c>
      <c r="AL934" s="23" t="e">
        <f>IF(#REF!=0,"",#REF!)</f>
        <v>#REF!</v>
      </c>
      <c r="AM934" s="19" t="e">
        <f>IF(#REF!=0,"",#REF!)</f>
        <v>#REF!</v>
      </c>
      <c r="AN934" s="23" t="e">
        <f>IF($AK934="","",#REF!)</f>
        <v>#REF!</v>
      </c>
      <c r="AO934" s="23" t="e">
        <f t="shared" si="292"/>
        <v>#REF!</v>
      </c>
      <c r="AP934" s="19" t="e">
        <f>IF(#REF!=0,"",#REF!)</f>
        <v>#REF!</v>
      </c>
      <c r="AQ934" s="19" t="e">
        <f>IF(#REF!=0,"",#REF!)</f>
        <v>#REF!</v>
      </c>
      <c r="AR934" s="19" t="e">
        <f>IF(#REF!=0,"",#REF!)</f>
        <v>#REF!</v>
      </c>
      <c r="AS934" s="19" t="e">
        <f>#REF!</f>
        <v>#REF!</v>
      </c>
    </row>
    <row r="935" spans="4:45" ht="19.5" thickTop="1" thickBot="1" x14ac:dyDescent="0.25">
      <c r="D935" s="1" t="str">
        <f t="shared" si="278"/>
        <v/>
      </c>
      <c r="E935" s="1" t="str">
        <f t="shared" si="279"/>
        <v/>
      </c>
      <c r="K935" s="19" t="str">
        <f t="shared" si="283"/>
        <v/>
      </c>
      <c r="L935" s="19">
        <f t="shared" si="293"/>
        <v>10000</v>
      </c>
      <c r="M935" s="22" t="str">
        <f>TRIM(Data!$N932)</f>
        <v>Duc de Brabant</v>
      </c>
      <c r="N935" s="22" t="str">
        <f>TRIM(Data!$A932)</f>
        <v>Duc de Brabant</v>
      </c>
      <c r="O935" s="23">
        <f>IF(Data!$B932=0,"",Data!$B932)</f>
        <v>1851</v>
      </c>
      <c r="P935" s="19" t="str">
        <f>IF(Data!$C932=0,"",Data!$C932)</f>
        <v>1</v>
      </c>
      <c r="Q935" s="23" t="str">
        <f>IF($M935="","",Data!$E932)</f>
        <v>M</v>
      </c>
      <c r="R935" s="23" t="str">
        <f t="shared" si="284"/>
        <v>M</v>
      </c>
      <c r="S935" s="23" t="str">
        <f t="shared" si="285"/>
        <v>M</v>
      </c>
      <c r="T935" s="19" t="str">
        <f>IF(Data!$F932=0,"",Data!$F932)</f>
        <v/>
      </c>
      <c r="U935" s="19" t="str">
        <f>IF(Data!$G932=0,"",Data!$G932)</f>
        <v/>
      </c>
      <c r="V935" s="19" t="str">
        <f>IF(Data!$D932=0,"",Data!$D932)</f>
        <v>ANTIQUE</v>
      </c>
      <c r="W935" s="19" t="str">
        <f>Data!$H932</f>
        <v>Japonica</v>
      </c>
      <c r="Y935" s="41" t="e">
        <f t="shared" si="280"/>
        <v>#REF!</v>
      </c>
      <c r="Z935" s="8">
        <f t="shared" si="286"/>
        <v>935</v>
      </c>
      <c r="AA935" s="8" t="str">
        <f t="shared" si="287"/>
        <v>Duc de Brabant</v>
      </c>
      <c r="AB935" s="8" t="str">
        <f t="shared" si="288"/>
        <v>M</v>
      </c>
      <c r="AC935" s="8" t="str">
        <f t="shared" si="289"/>
        <v/>
      </c>
      <c r="AD935" s="8" t="str">
        <f t="shared" si="294"/>
        <v/>
      </c>
      <c r="AE935" s="8" t="str">
        <f t="shared" si="290"/>
        <v>ANTIQUE</v>
      </c>
      <c r="AF935" s="5">
        <f t="shared" si="291"/>
        <v>1851</v>
      </c>
      <c r="AG935" s="46">
        <v>932</v>
      </c>
      <c r="AH935" s="47" t="str">
        <f t="shared" si="281"/>
        <v/>
      </c>
      <c r="AI935" s="48" t="str">
        <f t="shared" si="282"/>
        <v/>
      </c>
      <c r="AK935" s="22" t="e">
        <f>TRIM(#REF!)</f>
        <v>#REF!</v>
      </c>
      <c r="AL935" s="23" t="e">
        <f>IF(#REF!=0,"",#REF!)</f>
        <v>#REF!</v>
      </c>
      <c r="AM935" s="19" t="e">
        <f>IF(#REF!=0,"",#REF!)</f>
        <v>#REF!</v>
      </c>
      <c r="AN935" s="23" t="e">
        <f>IF($AK935="","",#REF!)</f>
        <v>#REF!</v>
      </c>
      <c r="AO935" s="23" t="e">
        <f t="shared" si="292"/>
        <v>#REF!</v>
      </c>
      <c r="AP935" s="19" t="e">
        <f>IF(#REF!=0,"",#REF!)</f>
        <v>#REF!</v>
      </c>
      <c r="AQ935" s="19" t="e">
        <f>IF(#REF!=0,"",#REF!)</f>
        <v>#REF!</v>
      </c>
      <c r="AR935" s="19" t="e">
        <f>IF(#REF!=0,"",#REF!)</f>
        <v>#REF!</v>
      </c>
      <c r="AS935" s="19" t="e">
        <f>#REF!</f>
        <v>#REF!</v>
      </c>
    </row>
    <row r="936" spans="4:45" ht="19.5" thickTop="1" thickBot="1" x14ac:dyDescent="0.25">
      <c r="D936" s="1" t="str">
        <f t="shared" ref="D936:D999" si="295">IF(ISERROR(VLOOKUP(A936,$K$4:$M$2950,3,FALSE)),"",VLOOKUP(A936,$K$4:$N$2950,4,FALSE))</f>
        <v/>
      </c>
      <c r="E936" s="1" t="str">
        <f t="shared" ref="E936:E999" si="296">IF(ISERROR(VLOOKUP(A936,$K$4:$M$2950,3,FALSE)),"",IF(VLOOKUP(A936,$K$4:$T$2950,6,FALSE)=0,"",VLOOKUP(A936,$K$4:$T$2950,6,FALSE)))</f>
        <v/>
      </c>
      <c r="K936" s="19" t="str">
        <f t="shared" si="283"/>
        <v/>
      </c>
      <c r="L936" s="19">
        <f t="shared" si="293"/>
        <v>10000</v>
      </c>
      <c r="M936" s="22" t="str">
        <f>TRIM(Data!$N933)</f>
        <v>Duc d'Orleans (See Marguerite Gouillon)</v>
      </c>
      <c r="N936" s="22" t="str">
        <f>TRIM(Data!$A933)</f>
        <v>Duc d'Orleans (See Marguerite Gouillon)</v>
      </c>
      <c r="O936" s="23">
        <f>IF(Data!$B933=0,"",Data!$B933)</f>
        <v>1850</v>
      </c>
      <c r="P936" s="19" t="str">
        <f>IF(Data!$C933=0,"",Data!$C933)</f>
        <v/>
      </c>
      <c r="Q936" s="23" t="str">
        <f>IF($M936="","",Data!$E933)</f>
        <v>M</v>
      </c>
      <c r="R936" s="23" t="str">
        <f t="shared" si="284"/>
        <v>M</v>
      </c>
      <c r="S936" s="23" t="str">
        <f t="shared" si="285"/>
        <v>M</v>
      </c>
      <c r="T936" s="19" t="str">
        <f>IF(Data!$F933=0,"",Data!$F933)</f>
        <v/>
      </c>
      <c r="U936" s="19" t="str">
        <f>IF(Data!$G933=0,"",Data!$G933)</f>
        <v/>
      </c>
      <c r="V936" s="19" t="str">
        <f>IF(Data!$D933=0,"",Data!$D933)</f>
        <v>ANTIQUE</v>
      </c>
      <c r="W936" s="19" t="str">
        <f>Data!$H933</f>
        <v>Japonica</v>
      </c>
      <c r="Y936" s="41" t="e">
        <f t="shared" si="280"/>
        <v>#REF!</v>
      </c>
      <c r="Z936" s="8">
        <f t="shared" si="286"/>
        <v>936</v>
      </c>
      <c r="AA936" s="8" t="str">
        <f t="shared" si="287"/>
        <v>Duc d'Orleans (See Marguerite Gouillon)</v>
      </c>
      <c r="AB936" s="8" t="str">
        <f t="shared" si="288"/>
        <v>M</v>
      </c>
      <c r="AC936" s="8" t="str">
        <f t="shared" si="289"/>
        <v/>
      </c>
      <c r="AD936" s="8" t="str">
        <f t="shared" si="294"/>
        <v/>
      </c>
      <c r="AE936" s="8" t="str">
        <f t="shared" si="290"/>
        <v>ANTIQUE</v>
      </c>
      <c r="AF936" s="5">
        <f t="shared" si="291"/>
        <v>1850</v>
      </c>
      <c r="AG936" s="46">
        <v>933</v>
      </c>
      <c r="AH936" s="47" t="str">
        <f t="shared" si="281"/>
        <v/>
      </c>
      <c r="AI936" s="48" t="str">
        <f t="shared" si="282"/>
        <v/>
      </c>
      <c r="AK936" s="22" t="e">
        <f>TRIM(#REF!)</f>
        <v>#REF!</v>
      </c>
      <c r="AL936" s="23" t="e">
        <f>IF(#REF!=0,"",#REF!)</f>
        <v>#REF!</v>
      </c>
      <c r="AM936" s="19" t="e">
        <f>IF(#REF!=0,"",#REF!)</f>
        <v>#REF!</v>
      </c>
      <c r="AN936" s="23" t="e">
        <f>IF($AK936="","",#REF!)</f>
        <v>#REF!</v>
      </c>
      <c r="AO936" s="23" t="e">
        <f t="shared" si="292"/>
        <v>#REF!</v>
      </c>
      <c r="AP936" s="19" t="e">
        <f>IF(#REF!=0,"",#REF!)</f>
        <v>#REF!</v>
      </c>
      <c r="AQ936" s="19" t="e">
        <f>IF(#REF!=0,"",#REF!)</f>
        <v>#REF!</v>
      </c>
      <c r="AR936" s="19" t="e">
        <f>IF(#REF!=0,"",#REF!)</f>
        <v>#REF!</v>
      </c>
      <c r="AS936" s="19" t="e">
        <f>#REF!</f>
        <v>#REF!</v>
      </c>
    </row>
    <row r="937" spans="4:45" ht="19.5" thickTop="1" thickBot="1" x14ac:dyDescent="0.25">
      <c r="D937" s="1" t="str">
        <f t="shared" si="295"/>
        <v/>
      </c>
      <c r="E937" s="1" t="str">
        <f t="shared" si="296"/>
        <v/>
      </c>
      <c r="K937" s="19" t="str">
        <f t="shared" si="283"/>
        <v/>
      </c>
      <c r="L937" s="19">
        <f t="shared" si="293"/>
        <v>10000</v>
      </c>
      <c r="M937" s="22" t="str">
        <f>TRIM(Data!$N934)</f>
        <v>Duchess of Covington</v>
      </c>
      <c r="N937" s="22" t="str">
        <f>TRIM(Data!$A934)</f>
        <v>Duchess of Covington</v>
      </c>
      <c r="O937" s="23">
        <f>IF(Data!$B934=0,"",Data!$B934)</f>
        <v>1953</v>
      </c>
      <c r="P937" s="19" t="str">
        <f>IF(Data!$C934=0,"",Data!$C934)</f>
        <v>1</v>
      </c>
      <c r="Q937" s="23" t="str">
        <f>IF($M937="","",Data!$E934)</f>
        <v>L</v>
      </c>
      <c r="R937" s="23" t="str">
        <f t="shared" si="284"/>
        <v>L</v>
      </c>
      <c r="S937" s="23" t="str">
        <f t="shared" si="285"/>
        <v>L</v>
      </c>
      <c r="T937" s="19" t="str">
        <f>IF(Data!$F934=0,"",Data!$F934)</f>
        <v/>
      </c>
      <c r="U937" s="19" t="str">
        <f>IF(Data!$G934=0,"",Data!$G934)</f>
        <v/>
      </c>
      <c r="V937" s="19" t="str">
        <f>IF(Data!$D934=0,"",Data!$D934)</f>
        <v/>
      </c>
      <c r="W937" s="19" t="str">
        <f>Data!$H934</f>
        <v>Japonica</v>
      </c>
      <c r="Y937" s="41" t="e">
        <f t="shared" si="280"/>
        <v>#REF!</v>
      </c>
      <c r="Z937" s="8">
        <f t="shared" si="286"/>
        <v>10000</v>
      </c>
      <c r="AA937" s="8" t="str">
        <f t="shared" si="287"/>
        <v>Duchess of Covington</v>
      </c>
      <c r="AB937" s="8" t="str">
        <f t="shared" si="288"/>
        <v>L</v>
      </c>
      <c r="AC937" s="8" t="str">
        <f t="shared" si="289"/>
        <v/>
      </c>
      <c r="AD937" s="8" t="str">
        <f t="shared" si="294"/>
        <v/>
      </c>
      <c r="AE937" s="8" t="str">
        <f t="shared" si="290"/>
        <v/>
      </c>
      <c r="AF937" s="5">
        <f t="shared" si="291"/>
        <v>1953</v>
      </c>
      <c r="AG937" s="46">
        <v>934</v>
      </c>
      <c r="AH937" s="47" t="str">
        <f t="shared" si="281"/>
        <v/>
      </c>
      <c r="AI937" s="48" t="str">
        <f t="shared" si="282"/>
        <v/>
      </c>
      <c r="AK937" s="22" t="e">
        <f>TRIM(#REF!)</f>
        <v>#REF!</v>
      </c>
      <c r="AL937" s="23" t="e">
        <f>IF(#REF!=0,"",#REF!)</f>
        <v>#REF!</v>
      </c>
      <c r="AM937" s="19" t="e">
        <f>IF(#REF!=0,"",#REF!)</f>
        <v>#REF!</v>
      </c>
      <c r="AN937" s="23" t="e">
        <f>IF($AK937="","",#REF!)</f>
        <v>#REF!</v>
      </c>
      <c r="AO937" s="23" t="e">
        <f t="shared" si="292"/>
        <v>#REF!</v>
      </c>
      <c r="AP937" s="19" t="e">
        <f>IF(#REF!=0,"",#REF!)</f>
        <v>#REF!</v>
      </c>
      <c r="AQ937" s="19" t="e">
        <f>IF(#REF!=0,"",#REF!)</f>
        <v>#REF!</v>
      </c>
      <c r="AR937" s="19" t="e">
        <f>IF(#REF!=0,"",#REF!)</f>
        <v>#REF!</v>
      </c>
      <c r="AS937" s="19" t="e">
        <f>#REF!</f>
        <v>#REF!</v>
      </c>
    </row>
    <row r="938" spans="4:45" ht="19.5" thickTop="1" thickBot="1" x14ac:dyDescent="0.25">
      <c r="D938" s="1" t="str">
        <f t="shared" si="295"/>
        <v/>
      </c>
      <c r="E938" s="1" t="str">
        <f t="shared" si="296"/>
        <v/>
      </c>
      <c r="K938" s="19" t="str">
        <f t="shared" si="283"/>
        <v/>
      </c>
      <c r="L938" s="19">
        <f t="shared" si="293"/>
        <v>10000</v>
      </c>
      <c r="M938" s="22" t="str">
        <f>TRIM(Data!$N935)</f>
        <v>Duchess of Sutherland</v>
      </c>
      <c r="N938" s="22" t="str">
        <f>TRIM(Data!$A935)</f>
        <v>Duchess of Sutherland</v>
      </c>
      <c r="O938" s="23">
        <f>IF(Data!$B935=0,"",Data!$B935)</f>
        <v>1800</v>
      </c>
      <c r="P938" s="19" t="str">
        <f>IF(Data!$C935=0,"",Data!$C935)</f>
        <v/>
      </c>
      <c r="Q938" s="23" t="str">
        <f>IF($M938="","",Data!$E935)</f>
        <v>L</v>
      </c>
      <c r="R938" s="23" t="str">
        <f t="shared" si="284"/>
        <v>L</v>
      </c>
      <c r="S938" s="23" t="str">
        <f t="shared" si="285"/>
        <v>L</v>
      </c>
      <c r="T938" s="19" t="str">
        <f>IF(Data!$F935=0,"",Data!$F935)</f>
        <v/>
      </c>
      <c r="U938" s="19" t="str">
        <f>IF(Data!$G935=0,"",Data!$G935)</f>
        <v/>
      </c>
      <c r="V938" s="19" t="str">
        <f>IF(Data!$D935=0,"",Data!$D935)</f>
        <v>ANTIQUE</v>
      </c>
      <c r="W938" s="19" t="str">
        <f>Data!$H935</f>
        <v>Japonica</v>
      </c>
      <c r="Y938" s="41" t="e">
        <f t="shared" si="280"/>
        <v>#REF!</v>
      </c>
      <c r="Z938" s="8">
        <f t="shared" si="286"/>
        <v>938</v>
      </c>
      <c r="AA938" s="8" t="str">
        <f t="shared" si="287"/>
        <v>Duchess of Sutherland</v>
      </c>
      <c r="AB938" s="8" t="str">
        <f t="shared" si="288"/>
        <v>L</v>
      </c>
      <c r="AC938" s="8" t="str">
        <f t="shared" si="289"/>
        <v/>
      </c>
      <c r="AD938" s="8" t="str">
        <f t="shared" si="294"/>
        <v/>
      </c>
      <c r="AE938" s="8" t="str">
        <f t="shared" si="290"/>
        <v>ANTIQUE</v>
      </c>
      <c r="AF938" s="5">
        <f t="shared" si="291"/>
        <v>1800</v>
      </c>
      <c r="AG938" s="46">
        <v>935</v>
      </c>
      <c r="AH938" s="47" t="str">
        <f t="shared" si="281"/>
        <v/>
      </c>
      <c r="AI938" s="48" t="str">
        <f t="shared" si="282"/>
        <v/>
      </c>
      <c r="AK938" s="22" t="e">
        <f>TRIM(#REF!)</f>
        <v>#REF!</v>
      </c>
      <c r="AL938" s="23" t="e">
        <f>IF(#REF!=0,"",#REF!)</f>
        <v>#REF!</v>
      </c>
      <c r="AM938" s="19" t="e">
        <f>IF(#REF!=0,"",#REF!)</f>
        <v>#REF!</v>
      </c>
      <c r="AN938" s="23" t="e">
        <f>IF($AK938="","",#REF!)</f>
        <v>#REF!</v>
      </c>
      <c r="AO938" s="23" t="e">
        <f t="shared" si="292"/>
        <v>#REF!</v>
      </c>
      <c r="AP938" s="19" t="e">
        <f>IF(#REF!=0,"",#REF!)</f>
        <v>#REF!</v>
      </c>
      <c r="AQ938" s="19" t="e">
        <f>IF(#REF!=0,"",#REF!)</f>
        <v>#REF!</v>
      </c>
      <c r="AR938" s="19" t="e">
        <f>IF(#REF!=0,"",#REF!)</f>
        <v>#REF!</v>
      </c>
      <c r="AS938" s="19" t="e">
        <f>#REF!</f>
        <v>#REF!</v>
      </c>
    </row>
    <row r="939" spans="4:45" ht="19.5" thickTop="1" thickBot="1" x14ac:dyDescent="0.25">
      <c r="D939" s="1" t="str">
        <f t="shared" si="295"/>
        <v/>
      </c>
      <c r="E939" s="1" t="str">
        <f t="shared" si="296"/>
        <v/>
      </c>
      <c r="K939" s="19" t="str">
        <f t="shared" si="283"/>
        <v/>
      </c>
      <c r="L939" s="19">
        <f t="shared" si="293"/>
        <v>10000</v>
      </c>
      <c r="M939" s="22" t="str">
        <f>TRIM(Data!$N936)</f>
        <v>Duchess of Windsor</v>
      </c>
      <c r="N939" s="22" t="str">
        <f>TRIM(Data!$A936)</f>
        <v>Duchess of Windsor</v>
      </c>
      <c r="O939" s="23">
        <f>IF(Data!$B936=0,"",Data!$B936)</f>
        <v>1942</v>
      </c>
      <c r="P939" s="19" t="str">
        <f>IF(Data!$C936=0,"",Data!$C936)</f>
        <v/>
      </c>
      <c r="Q939" s="23" t="str">
        <f>IF($M939="","",Data!$E936)</f>
        <v>M</v>
      </c>
      <c r="R939" s="23" t="str">
        <f t="shared" si="284"/>
        <v>M</v>
      </c>
      <c r="S939" s="23" t="str">
        <f t="shared" si="285"/>
        <v>M</v>
      </c>
      <c r="T939" s="19" t="str">
        <f>IF(Data!$F936=0,"",Data!$F936)</f>
        <v>WHITE</v>
      </c>
      <c r="U939" s="19" t="str">
        <f>IF(Data!$G936=0,"",Data!$G936)</f>
        <v/>
      </c>
      <c r="V939" s="19" t="str">
        <f>IF(Data!$D936=0,"",Data!$D936)</f>
        <v/>
      </c>
      <c r="W939" s="19" t="str">
        <f>Data!$H936</f>
        <v>Japonica</v>
      </c>
      <c r="Y939" s="41" t="e">
        <f t="shared" si="280"/>
        <v>#REF!</v>
      </c>
      <c r="Z939" s="8">
        <f t="shared" si="286"/>
        <v>10000</v>
      </c>
      <c r="AA939" s="8" t="str">
        <f t="shared" si="287"/>
        <v>Duchess of Windsor</v>
      </c>
      <c r="AB939" s="8" t="str">
        <f t="shared" si="288"/>
        <v>M</v>
      </c>
      <c r="AC939" s="8" t="str">
        <f t="shared" si="289"/>
        <v>WHITE</v>
      </c>
      <c r="AD939" s="8" t="str">
        <f t="shared" si="294"/>
        <v/>
      </c>
      <c r="AE939" s="8" t="str">
        <f t="shared" si="290"/>
        <v/>
      </c>
      <c r="AF939" s="5">
        <f t="shared" si="291"/>
        <v>1942</v>
      </c>
      <c r="AG939" s="46">
        <v>936</v>
      </c>
      <c r="AH939" s="47" t="str">
        <f t="shared" si="281"/>
        <v/>
      </c>
      <c r="AI939" s="48" t="str">
        <f t="shared" si="282"/>
        <v/>
      </c>
      <c r="AK939" s="22" t="e">
        <f>TRIM(#REF!)</f>
        <v>#REF!</v>
      </c>
      <c r="AL939" s="23" t="e">
        <f>IF(#REF!=0,"",#REF!)</f>
        <v>#REF!</v>
      </c>
      <c r="AM939" s="19" t="e">
        <f>IF(#REF!=0,"",#REF!)</f>
        <v>#REF!</v>
      </c>
      <c r="AN939" s="23" t="e">
        <f>IF($AK939="","",#REF!)</f>
        <v>#REF!</v>
      </c>
      <c r="AO939" s="23" t="e">
        <f t="shared" si="292"/>
        <v>#REF!</v>
      </c>
      <c r="AP939" s="19" t="e">
        <f>IF(#REF!=0,"",#REF!)</f>
        <v>#REF!</v>
      </c>
      <c r="AQ939" s="19" t="e">
        <f>IF(#REF!=0,"",#REF!)</f>
        <v>#REF!</v>
      </c>
      <c r="AR939" s="19" t="e">
        <f>IF(#REF!=0,"",#REF!)</f>
        <v>#REF!</v>
      </c>
      <c r="AS939" s="19" t="e">
        <f>#REF!</f>
        <v>#REF!</v>
      </c>
    </row>
    <row r="940" spans="4:45" ht="19.5" thickTop="1" thickBot="1" x14ac:dyDescent="0.25">
      <c r="D940" s="1" t="str">
        <f t="shared" si="295"/>
        <v/>
      </c>
      <c r="E940" s="1" t="str">
        <f t="shared" si="296"/>
        <v/>
      </c>
      <c r="K940" s="19" t="str">
        <f t="shared" si="283"/>
        <v/>
      </c>
      <c r="L940" s="19">
        <f t="shared" si="293"/>
        <v>10000</v>
      </c>
      <c r="M940" s="22" t="str">
        <f>TRIM(Data!$N937)</f>
        <v>Duchess of York (See Lady Loch)</v>
      </c>
      <c r="N940" s="22" t="str">
        <f>TRIM(Data!$A937)</f>
        <v>Duchess of York (See Lady Loch)</v>
      </c>
      <c r="O940" s="23">
        <f>IF(Data!$B937=0,"",Data!$B937)</f>
        <v>1898</v>
      </c>
      <c r="P940" s="19" t="str">
        <f>IF(Data!$C937=0,"",Data!$C937)</f>
        <v/>
      </c>
      <c r="Q940" s="23" t="str">
        <f>IF($M940="","",Data!$E937)</f>
        <v>M</v>
      </c>
      <c r="R940" s="23" t="str">
        <f t="shared" si="284"/>
        <v>M</v>
      </c>
      <c r="S940" s="23" t="str">
        <f t="shared" si="285"/>
        <v>M</v>
      </c>
      <c r="T940" s="19" t="str">
        <f>IF(Data!$F937=0,"",Data!$F937)</f>
        <v/>
      </c>
      <c r="U940" s="19" t="str">
        <f>IF(Data!$G937=0,"",Data!$G937)</f>
        <v/>
      </c>
      <c r="V940" s="19" t="str">
        <f>IF(Data!$D937=0,"",Data!$D937)</f>
        <v>ANTIQUE</v>
      </c>
      <c r="W940" s="19" t="str">
        <f>Data!$H937</f>
        <v>Japonica</v>
      </c>
      <c r="Y940" s="41" t="e">
        <f t="shared" si="280"/>
        <v>#REF!</v>
      </c>
      <c r="Z940" s="8">
        <f t="shared" si="286"/>
        <v>940</v>
      </c>
      <c r="AA940" s="8" t="str">
        <f t="shared" si="287"/>
        <v>Duchess of York (See Lady Loch)</v>
      </c>
      <c r="AB940" s="8" t="str">
        <f t="shared" si="288"/>
        <v>M</v>
      </c>
      <c r="AC940" s="8" t="str">
        <f t="shared" si="289"/>
        <v/>
      </c>
      <c r="AD940" s="8" t="str">
        <f t="shared" si="294"/>
        <v/>
      </c>
      <c r="AE940" s="8" t="str">
        <f t="shared" si="290"/>
        <v>ANTIQUE</v>
      </c>
      <c r="AF940" s="5">
        <f t="shared" si="291"/>
        <v>1898</v>
      </c>
      <c r="AG940" s="46">
        <v>937</v>
      </c>
      <c r="AH940" s="47" t="str">
        <f t="shared" si="281"/>
        <v/>
      </c>
      <c r="AI940" s="48" t="str">
        <f t="shared" si="282"/>
        <v/>
      </c>
      <c r="AK940" s="22" t="e">
        <f>TRIM(#REF!)</f>
        <v>#REF!</v>
      </c>
      <c r="AL940" s="23" t="e">
        <f>IF(#REF!=0,"",#REF!)</f>
        <v>#REF!</v>
      </c>
      <c r="AM940" s="19" t="e">
        <f>IF(#REF!=0,"",#REF!)</f>
        <v>#REF!</v>
      </c>
      <c r="AN940" s="23" t="e">
        <f>IF($AK940="","",#REF!)</f>
        <v>#REF!</v>
      </c>
      <c r="AO940" s="23" t="e">
        <f t="shared" si="292"/>
        <v>#REF!</v>
      </c>
      <c r="AP940" s="19" t="e">
        <f>IF(#REF!=0,"",#REF!)</f>
        <v>#REF!</v>
      </c>
      <c r="AQ940" s="19" t="e">
        <f>IF(#REF!=0,"",#REF!)</f>
        <v>#REF!</v>
      </c>
      <c r="AR940" s="19" t="e">
        <f>IF(#REF!=0,"",#REF!)</f>
        <v>#REF!</v>
      </c>
      <c r="AS940" s="19" t="e">
        <f>#REF!</f>
        <v>#REF!</v>
      </c>
    </row>
    <row r="941" spans="4:45" ht="19.5" thickTop="1" thickBot="1" x14ac:dyDescent="0.25">
      <c r="D941" s="1" t="str">
        <f t="shared" si="295"/>
        <v/>
      </c>
      <c r="E941" s="1" t="str">
        <f t="shared" si="296"/>
        <v/>
      </c>
      <c r="K941" s="19" t="str">
        <f t="shared" si="283"/>
        <v/>
      </c>
      <c r="L941" s="19">
        <f t="shared" si="293"/>
        <v>10000</v>
      </c>
      <c r="M941" s="22" t="str">
        <f>TRIM(Data!$N938)</f>
        <v>Duchesse De Rohan</v>
      </c>
      <c r="N941" s="22" t="str">
        <f>TRIM(Data!$A938)</f>
        <v>Duchesse De Rohan</v>
      </c>
      <c r="O941" s="23">
        <f>IF(Data!$B938=0,"",Data!$B938)</f>
        <v>1874</v>
      </c>
      <c r="P941" s="19" t="str">
        <f>IF(Data!$C938=0,"",Data!$C938)</f>
        <v>1</v>
      </c>
      <c r="Q941" s="23" t="str">
        <f>IF($M941="","",Data!$E938)</f>
        <v>M</v>
      </c>
      <c r="R941" s="23" t="str">
        <f t="shared" si="284"/>
        <v>M</v>
      </c>
      <c r="S941" s="23" t="str">
        <f t="shared" si="285"/>
        <v>M</v>
      </c>
      <c r="T941" s="19" t="str">
        <f>IF(Data!$F938=0,"",Data!$F938)</f>
        <v/>
      </c>
      <c r="U941" s="19" t="str">
        <f>IF(Data!$G938=0,"",Data!$G938)</f>
        <v/>
      </c>
      <c r="V941" s="19" t="str">
        <f>IF(Data!$D938=0,"",Data!$D938)</f>
        <v>ANTIQUE</v>
      </c>
      <c r="W941" s="19" t="str">
        <f>Data!$H938</f>
        <v>Japonica</v>
      </c>
      <c r="Y941" s="41" t="e">
        <f t="shared" si="280"/>
        <v>#REF!</v>
      </c>
      <c r="Z941" s="8">
        <f t="shared" si="286"/>
        <v>941</v>
      </c>
      <c r="AA941" s="8" t="str">
        <f t="shared" si="287"/>
        <v>Duchesse De Rohan</v>
      </c>
      <c r="AB941" s="8" t="str">
        <f t="shared" si="288"/>
        <v>M</v>
      </c>
      <c r="AC941" s="8" t="str">
        <f t="shared" si="289"/>
        <v/>
      </c>
      <c r="AD941" s="8" t="str">
        <f t="shared" si="294"/>
        <v/>
      </c>
      <c r="AE941" s="8" t="str">
        <f t="shared" si="290"/>
        <v>ANTIQUE</v>
      </c>
      <c r="AF941" s="5">
        <f t="shared" si="291"/>
        <v>1874</v>
      </c>
      <c r="AG941" s="46">
        <v>938</v>
      </c>
      <c r="AH941" s="47" t="str">
        <f t="shared" si="281"/>
        <v/>
      </c>
      <c r="AI941" s="48" t="str">
        <f t="shared" si="282"/>
        <v/>
      </c>
      <c r="AK941" s="22" t="e">
        <f>TRIM(#REF!)</f>
        <v>#REF!</v>
      </c>
      <c r="AL941" s="23" t="e">
        <f>IF(#REF!=0,"",#REF!)</f>
        <v>#REF!</v>
      </c>
      <c r="AM941" s="19" t="e">
        <f>IF(#REF!=0,"",#REF!)</f>
        <v>#REF!</v>
      </c>
      <c r="AN941" s="23" t="e">
        <f>IF($AK941="","",#REF!)</f>
        <v>#REF!</v>
      </c>
      <c r="AO941" s="23" t="e">
        <f t="shared" si="292"/>
        <v>#REF!</v>
      </c>
      <c r="AP941" s="19" t="e">
        <f>IF(#REF!=0,"",#REF!)</f>
        <v>#REF!</v>
      </c>
      <c r="AQ941" s="19" t="e">
        <f>IF(#REF!=0,"",#REF!)</f>
        <v>#REF!</v>
      </c>
      <c r="AR941" s="19" t="e">
        <f>IF(#REF!=0,"",#REF!)</f>
        <v>#REF!</v>
      </c>
      <c r="AS941" s="19" t="e">
        <f>#REF!</f>
        <v>#REF!</v>
      </c>
    </row>
    <row r="942" spans="4:45" ht="19.5" thickTop="1" thickBot="1" x14ac:dyDescent="0.25">
      <c r="D942" s="1" t="str">
        <f t="shared" si="295"/>
        <v/>
      </c>
      <c r="E942" s="1" t="str">
        <f t="shared" si="296"/>
        <v/>
      </c>
      <c r="K942" s="19" t="str">
        <f t="shared" si="283"/>
        <v/>
      </c>
      <c r="L942" s="19">
        <f t="shared" si="293"/>
        <v>10000</v>
      </c>
      <c r="M942" s="22" t="str">
        <f>TRIM(Data!$N939)</f>
        <v>Duchesse Decazes</v>
      </c>
      <c r="N942" s="22" t="str">
        <f>TRIM(Data!$A939)</f>
        <v>Duchesse Decazes</v>
      </c>
      <c r="O942" s="23">
        <f>IF(Data!$B939=0,"",Data!$B939)</f>
        <v>1908</v>
      </c>
      <c r="P942" s="19" t="str">
        <f>IF(Data!$C939=0,"",Data!$C939)</f>
        <v>1</v>
      </c>
      <c r="Q942" s="23" t="str">
        <f>IF($M942="","",Data!$E939)</f>
        <v>M</v>
      </c>
      <c r="R942" s="23" t="str">
        <f t="shared" si="284"/>
        <v>M</v>
      </c>
      <c r="S942" s="23" t="str">
        <f t="shared" si="285"/>
        <v>M</v>
      </c>
      <c r="T942" s="19" t="str">
        <f>IF(Data!$F939=0,"",Data!$F939)</f>
        <v/>
      </c>
      <c r="U942" s="19" t="str">
        <f>IF(Data!$G939=0,"",Data!$G939)</f>
        <v/>
      </c>
      <c r="V942" s="19" t="str">
        <f>IF(Data!$D939=0,"",Data!$D939)</f>
        <v/>
      </c>
      <c r="W942" s="19" t="str">
        <f>Data!$H939</f>
        <v>Japonica</v>
      </c>
      <c r="Y942" s="41" t="e">
        <f t="shared" si="280"/>
        <v>#REF!</v>
      </c>
      <c r="Z942" s="8">
        <f t="shared" si="286"/>
        <v>10000</v>
      </c>
      <c r="AA942" s="8" t="str">
        <f t="shared" si="287"/>
        <v>Duchesse Decazes</v>
      </c>
      <c r="AB942" s="8" t="str">
        <f t="shared" si="288"/>
        <v>M</v>
      </c>
      <c r="AC942" s="8" t="str">
        <f t="shared" si="289"/>
        <v/>
      </c>
      <c r="AD942" s="8" t="str">
        <f t="shared" si="294"/>
        <v/>
      </c>
      <c r="AE942" s="8" t="str">
        <f t="shared" si="290"/>
        <v/>
      </c>
      <c r="AF942" s="5">
        <f t="shared" si="291"/>
        <v>1908</v>
      </c>
      <c r="AG942" s="46">
        <v>939</v>
      </c>
      <c r="AH942" s="47" t="str">
        <f t="shared" si="281"/>
        <v/>
      </c>
      <c r="AI942" s="48" t="str">
        <f t="shared" si="282"/>
        <v/>
      </c>
      <c r="AK942" s="22" t="e">
        <f>TRIM(#REF!)</f>
        <v>#REF!</v>
      </c>
      <c r="AL942" s="23" t="e">
        <f>IF(#REF!=0,"",#REF!)</f>
        <v>#REF!</v>
      </c>
      <c r="AM942" s="19" t="e">
        <f>IF(#REF!=0,"",#REF!)</f>
        <v>#REF!</v>
      </c>
      <c r="AN942" s="23" t="e">
        <f>IF($AK942="","",#REF!)</f>
        <v>#REF!</v>
      </c>
      <c r="AO942" s="23" t="e">
        <f t="shared" si="292"/>
        <v>#REF!</v>
      </c>
      <c r="AP942" s="19" t="e">
        <f>IF(#REF!=0,"",#REF!)</f>
        <v>#REF!</v>
      </c>
      <c r="AQ942" s="19" t="e">
        <f>IF(#REF!=0,"",#REF!)</f>
        <v>#REF!</v>
      </c>
      <c r="AR942" s="19" t="e">
        <f>IF(#REF!=0,"",#REF!)</f>
        <v>#REF!</v>
      </c>
      <c r="AS942" s="19" t="e">
        <f>#REF!</f>
        <v>#REF!</v>
      </c>
    </row>
    <row r="943" spans="4:45" ht="19.5" thickTop="1" thickBot="1" x14ac:dyDescent="0.25">
      <c r="D943" s="1" t="str">
        <f t="shared" si="295"/>
        <v/>
      </c>
      <c r="E943" s="1" t="str">
        <f t="shared" si="296"/>
        <v/>
      </c>
      <c r="K943" s="19" t="str">
        <f t="shared" si="283"/>
        <v/>
      </c>
      <c r="L943" s="19">
        <f t="shared" si="293"/>
        <v>10000</v>
      </c>
      <c r="M943" s="22" t="str">
        <f>TRIM(Data!$N940)</f>
        <v>Duchesse D'Orleans</v>
      </c>
      <c r="N943" s="22" t="str">
        <f>TRIM(Data!$A940)</f>
        <v>Duchesse D'Orleans</v>
      </c>
      <c r="O943" s="23">
        <f>IF(Data!$B940=0,"",Data!$B940)</f>
        <v>1843</v>
      </c>
      <c r="P943" s="19" t="str">
        <f>IF(Data!$C940=0,"",Data!$C940)</f>
        <v/>
      </c>
      <c r="Q943" s="23" t="str">
        <f>IF($M943="","",Data!$E940)</f>
        <v>M</v>
      </c>
      <c r="R943" s="23" t="str">
        <f t="shared" si="284"/>
        <v>M</v>
      </c>
      <c r="S943" s="23" t="str">
        <f t="shared" si="285"/>
        <v>M</v>
      </c>
      <c r="T943" s="19" t="str">
        <f>IF(Data!$F940=0,"",Data!$F940)</f>
        <v/>
      </c>
      <c r="U943" s="19" t="str">
        <f>IF(Data!$G940=0,"",Data!$G940)</f>
        <v/>
      </c>
      <c r="V943" s="19" t="str">
        <f>IF(Data!$D940=0,"",Data!$D940)</f>
        <v>ANTIQUE</v>
      </c>
      <c r="W943" s="19" t="str">
        <f>Data!$H940</f>
        <v>Japonica</v>
      </c>
      <c r="Y943" s="41" t="e">
        <f t="shared" si="280"/>
        <v>#REF!</v>
      </c>
      <c r="Z943" s="8">
        <f t="shared" si="286"/>
        <v>943</v>
      </c>
      <c r="AA943" s="8" t="str">
        <f t="shared" si="287"/>
        <v>Duchesse D'Orleans</v>
      </c>
      <c r="AB943" s="8" t="str">
        <f t="shared" si="288"/>
        <v>M</v>
      </c>
      <c r="AC943" s="8" t="str">
        <f t="shared" si="289"/>
        <v/>
      </c>
      <c r="AD943" s="8" t="str">
        <f t="shared" si="294"/>
        <v/>
      </c>
      <c r="AE943" s="8" t="str">
        <f t="shared" si="290"/>
        <v>ANTIQUE</v>
      </c>
      <c r="AF943" s="5">
        <f t="shared" si="291"/>
        <v>1843</v>
      </c>
      <c r="AG943" s="46">
        <v>940</v>
      </c>
      <c r="AH943" s="47" t="str">
        <f t="shared" si="281"/>
        <v/>
      </c>
      <c r="AI943" s="48" t="str">
        <f t="shared" si="282"/>
        <v/>
      </c>
      <c r="AK943" s="22" t="e">
        <f>TRIM(#REF!)</f>
        <v>#REF!</v>
      </c>
      <c r="AL943" s="23" t="e">
        <f>IF(#REF!=0,"",#REF!)</f>
        <v>#REF!</v>
      </c>
      <c r="AM943" s="19" t="e">
        <f>IF(#REF!=0,"",#REF!)</f>
        <v>#REF!</v>
      </c>
      <c r="AN943" s="23" t="e">
        <f>IF($AK943="","",#REF!)</f>
        <v>#REF!</v>
      </c>
      <c r="AO943" s="23" t="e">
        <f t="shared" si="292"/>
        <v>#REF!</v>
      </c>
      <c r="AP943" s="19" t="e">
        <f>IF(#REF!=0,"",#REF!)</f>
        <v>#REF!</v>
      </c>
      <c r="AQ943" s="19" t="e">
        <f>IF(#REF!=0,"",#REF!)</f>
        <v>#REF!</v>
      </c>
      <c r="AR943" s="19" t="e">
        <f>IF(#REF!=0,"",#REF!)</f>
        <v>#REF!</v>
      </c>
      <c r="AS943" s="19" t="e">
        <f>#REF!</f>
        <v>#REF!</v>
      </c>
    </row>
    <row r="944" spans="4:45" ht="19.5" thickTop="1" thickBot="1" x14ac:dyDescent="0.25">
      <c r="D944" s="1" t="str">
        <f t="shared" si="295"/>
        <v/>
      </c>
      <c r="E944" s="1" t="str">
        <f t="shared" si="296"/>
        <v/>
      </c>
      <c r="K944" s="19" t="str">
        <f t="shared" si="283"/>
        <v/>
      </c>
      <c r="L944" s="19">
        <f t="shared" si="293"/>
        <v>10000</v>
      </c>
      <c r="M944" s="22" t="str">
        <f>TRIM(Data!$N941)</f>
        <v>Dudley Boudreaux</v>
      </c>
      <c r="N944" s="22" t="str">
        <f>TRIM(Data!$A941)</f>
        <v>Dudley Boudreaux</v>
      </c>
      <c r="O944" s="23">
        <f>IF(Data!$B941=0,"",Data!$B941)</f>
        <v>2003</v>
      </c>
      <c r="P944" s="19" t="str">
        <f>IF(Data!$C941=0,"",Data!$C941)</f>
        <v>1</v>
      </c>
      <c r="Q944" s="23" t="str">
        <f>IF($M944="","",Data!$E941)</f>
        <v>M</v>
      </c>
      <c r="R944" s="23" t="str">
        <f t="shared" si="284"/>
        <v>M</v>
      </c>
      <c r="S944" s="23" t="str">
        <f t="shared" si="285"/>
        <v>M</v>
      </c>
      <c r="T944" s="19" t="str">
        <f>IF(Data!$F941=0,"",Data!$F941)</f>
        <v>WHITE</v>
      </c>
      <c r="U944" s="19" t="str">
        <f>IF(Data!$G941=0,"",Data!$G941)</f>
        <v/>
      </c>
      <c r="V944" s="19" t="str">
        <f>IF(Data!$D941=0,"",Data!$D941)</f>
        <v/>
      </c>
      <c r="W944" s="19" t="str">
        <f>Data!$H941</f>
        <v>Japonica</v>
      </c>
      <c r="Y944" s="41" t="e">
        <f t="shared" si="280"/>
        <v>#REF!</v>
      </c>
      <c r="Z944" s="8">
        <f t="shared" si="286"/>
        <v>10000</v>
      </c>
      <c r="AA944" s="8" t="str">
        <f t="shared" si="287"/>
        <v>Dudley Boudreaux</v>
      </c>
      <c r="AB944" s="8" t="str">
        <f t="shared" si="288"/>
        <v>M</v>
      </c>
      <c r="AC944" s="8" t="str">
        <f t="shared" si="289"/>
        <v>WHITE</v>
      </c>
      <c r="AD944" s="8" t="str">
        <f t="shared" si="294"/>
        <v/>
      </c>
      <c r="AE944" s="8" t="str">
        <f t="shared" si="290"/>
        <v/>
      </c>
      <c r="AF944" s="5">
        <f t="shared" si="291"/>
        <v>2003</v>
      </c>
      <c r="AG944" s="46">
        <v>941</v>
      </c>
      <c r="AH944" s="47" t="str">
        <f t="shared" si="281"/>
        <v/>
      </c>
      <c r="AI944" s="48" t="str">
        <f t="shared" si="282"/>
        <v/>
      </c>
      <c r="AK944" s="22" t="e">
        <f>TRIM(#REF!)</f>
        <v>#REF!</v>
      </c>
      <c r="AL944" s="23" t="e">
        <f>IF(#REF!=0,"",#REF!)</f>
        <v>#REF!</v>
      </c>
      <c r="AM944" s="19" t="e">
        <f>IF(#REF!=0,"",#REF!)</f>
        <v>#REF!</v>
      </c>
      <c r="AN944" s="23" t="e">
        <f>IF($AK944="","",#REF!)</f>
        <v>#REF!</v>
      </c>
      <c r="AO944" s="23" t="e">
        <f t="shared" si="292"/>
        <v>#REF!</v>
      </c>
      <c r="AP944" s="19" t="e">
        <f>IF(#REF!=0,"",#REF!)</f>
        <v>#REF!</v>
      </c>
      <c r="AQ944" s="19" t="e">
        <f>IF(#REF!=0,"",#REF!)</f>
        <v>#REF!</v>
      </c>
      <c r="AR944" s="19" t="e">
        <f>IF(#REF!=0,"",#REF!)</f>
        <v>#REF!</v>
      </c>
      <c r="AS944" s="19" t="e">
        <f>#REF!</f>
        <v>#REF!</v>
      </c>
    </row>
    <row r="945" spans="4:45" ht="19.5" thickTop="1" thickBot="1" x14ac:dyDescent="0.25">
      <c r="D945" s="1" t="str">
        <f t="shared" si="295"/>
        <v/>
      </c>
      <c r="E945" s="1" t="str">
        <f t="shared" si="296"/>
        <v/>
      </c>
      <c r="K945" s="19" t="str">
        <f t="shared" si="283"/>
        <v/>
      </c>
      <c r="L945" s="19">
        <f t="shared" si="293"/>
        <v>10000</v>
      </c>
      <c r="M945" s="22" t="str">
        <f>TRIM(Data!$N942)</f>
        <v>Duke of Burgundy</v>
      </c>
      <c r="N945" s="22" t="str">
        <f>TRIM(Data!$A942)</f>
        <v>Duke of Burgundy</v>
      </c>
      <c r="O945" s="23">
        <f>IF(Data!$B942=0,"",Data!$B942)</f>
        <v>1944</v>
      </c>
      <c r="P945" s="19" t="str">
        <f>IF(Data!$C942=0,"",Data!$C942)</f>
        <v>1</v>
      </c>
      <c r="Q945" s="23" t="str">
        <f>IF($M945="","",Data!$E942)</f>
        <v>L</v>
      </c>
      <c r="R945" s="23" t="str">
        <f t="shared" si="284"/>
        <v>L</v>
      </c>
      <c r="S945" s="23" t="str">
        <f t="shared" si="285"/>
        <v>L</v>
      </c>
      <c r="T945" s="19" t="str">
        <f>IF(Data!$F942=0,"",Data!$F942)</f>
        <v/>
      </c>
      <c r="U945" s="19" t="str">
        <f>IF(Data!$G942=0,"",Data!$G942)</f>
        <v/>
      </c>
      <c r="V945" s="19" t="str">
        <f>IF(Data!$D942=0,"",Data!$D942)</f>
        <v/>
      </c>
      <c r="W945" s="19" t="str">
        <f>Data!$H942</f>
        <v>Japonica</v>
      </c>
      <c r="Y945" s="41" t="e">
        <f t="shared" si="280"/>
        <v>#REF!</v>
      </c>
      <c r="Z945" s="8">
        <f t="shared" si="286"/>
        <v>10000</v>
      </c>
      <c r="AA945" s="8" t="str">
        <f t="shared" si="287"/>
        <v>Duke of Burgundy</v>
      </c>
      <c r="AB945" s="8" t="str">
        <f t="shared" si="288"/>
        <v>L</v>
      </c>
      <c r="AC945" s="8" t="str">
        <f t="shared" si="289"/>
        <v/>
      </c>
      <c r="AD945" s="8" t="str">
        <f t="shared" si="294"/>
        <v/>
      </c>
      <c r="AE945" s="8" t="str">
        <f t="shared" si="290"/>
        <v/>
      </c>
      <c r="AF945" s="5">
        <f t="shared" si="291"/>
        <v>1944</v>
      </c>
      <c r="AG945" s="46">
        <v>942</v>
      </c>
      <c r="AH945" s="47" t="str">
        <f t="shared" si="281"/>
        <v/>
      </c>
      <c r="AI945" s="48" t="str">
        <f t="shared" si="282"/>
        <v/>
      </c>
      <c r="AK945" s="22" t="e">
        <f>TRIM(#REF!)</f>
        <v>#REF!</v>
      </c>
      <c r="AL945" s="23" t="e">
        <f>IF(#REF!=0,"",#REF!)</f>
        <v>#REF!</v>
      </c>
      <c r="AM945" s="19" t="e">
        <f>IF(#REF!=0,"",#REF!)</f>
        <v>#REF!</v>
      </c>
      <c r="AN945" s="23" t="e">
        <f>IF($AK945="","",#REF!)</f>
        <v>#REF!</v>
      </c>
      <c r="AO945" s="23" t="e">
        <f t="shared" si="292"/>
        <v>#REF!</v>
      </c>
      <c r="AP945" s="19" t="e">
        <f>IF(#REF!=0,"",#REF!)</f>
        <v>#REF!</v>
      </c>
      <c r="AQ945" s="19" t="e">
        <f>IF(#REF!=0,"",#REF!)</f>
        <v>#REF!</v>
      </c>
      <c r="AR945" s="19" t="e">
        <f>IF(#REF!=0,"",#REF!)</f>
        <v>#REF!</v>
      </c>
      <c r="AS945" s="19" t="e">
        <f>#REF!</f>
        <v>#REF!</v>
      </c>
    </row>
    <row r="946" spans="4:45" ht="19.5" thickTop="1" thickBot="1" x14ac:dyDescent="0.25">
      <c r="D946" s="1" t="str">
        <f t="shared" si="295"/>
        <v/>
      </c>
      <c r="E946" s="1" t="str">
        <f t="shared" si="296"/>
        <v/>
      </c>
      <c r="K946" s="19" t="str">
        <f t="shared" si="283"/>
        <v/>
      </c>
      <c r="L946" s="19">
        <f t="shared" si="293"/>
        <v>10000</v>
      </c>
      <c r="M946" s="22" t="str">
        <f>TRIM(Data!$N943)</f>
        <v>Duke of Wellington</v>
      </c>
      <c r="N946" s="22" t="str">
        <f>TRIM(Data!$A943)</f>
        <v>Duke of Wellington</v>
      </c>
      <c r="O946" s="23">
        <f>IF(Data!$B943=0,"",Data!$B943)</f>
        <v>1848</v>
      </c>
      <c r="P946" s="19" t="str">
        <f>IF(Data!$C943=0,"",Data!$C943)</f>
        <v>1</v>
      </c>
      <c r="Q946" s="23" t="str">
        <f>IF($M946="","",Data!$E943)</f>
        <v>L</v>
      </c>
      <c r="R946" s="23" t="str">
        <f t="shared" si="284"/>
        <v>L</v>
      </c>
      <c r="S946" s="23" t="str">
        <f t="shared" si="285"/>
        <v>L</v>
      </c>
      <c r="T946" s="19" t="str">
        <f>IF(Data!$F943=0,"",Data!$F943)</f>
        <v/>
      </c>
      <c r="U946" s="19" t="str">
        <f>IF(Data!$G943=0,"",Data!$G943)</f>
        <v/>
      </c>
      <c r="V946" s="19" t="str">
        <f>IF(Data!$D943=0,"",Data!$D943)</f>
        <v>ANTIQUE</v>
      </c>
      <c r="W946" s="19" t="str">
        <f>Data!$H943</f>
        <v>Japonica</v>
      </c>
      <c r="Y946" s="41" t="e">
        <f t="shared" si="280"/>
        <v>#REF!</v>
      </c>
      <c r="Z946" s="8">
        <f t="shared" si="286"/>
        <v>946</v>
      </c>
      <c r="AA946" s="8" t="str">
        <f t="shared" si="287"/>
        <v>Duke of Wellington</v>
      </c>
      <c r="AB946" s="8" t="str">
        <f t="shared" si="288"/>
        <v>L</v>
      </c>
      <c r="AC946" s="8" t="str">
        <f t="shared" si="289"/>
        <v/>
      </c>
      <c r="AD946" s="8" t="str">
        <f t="shared" si="294"/>
        <v/>
      </c>
      <c r="AE946" s="8" t="str">
        <f t="shared" si="290"/>
        <v>ANTIQUE</v>
      </c>
      <c r="AF946" s="5">
        <f t="shared" si="291"/>
        <v>1848</v>
      </c>
      <c r="AG946" s="46">
        <v>943</v>
      </c>
      <c r="AH946" s="47" t="str">
        <f t="shared" si="281"/>
        <v/>
      </c>
      <c r="AI946" s="48" t="str">
        <f t="shared" si="282"/>
        <v/>
      </c>
      <c r="AK946" s="22" t="e">
        <f>TRIM(#REF!)</f>
        <v>#REF!</v>
      </c>
      <c r="AL946" s="23" t="e">
        <f>IF(#REF!=0,"",#REF!)</f>
        <v>#REF!</v>
      </c>
      <c r="AM946" s="19" t="e">
        <f>IF(#REF!=0,"",#REF!)</f>
        <v>#REF!</v>
      </c>
      <c r="AN946" s="23" t="e">
        <f>IF($AK946="","",#REF!)</f>
        <v>#REF!</v>
      </c>
      <c r="AO946" s="23" t="e">
        <f t="shared" si="292"/>
        <v>#REF!</v>
      </c>
      <c r="AP946" s="19" t="e">
        <f>IF(#REF!=0,"",#REF!)</f>
        <v>#REF!</v>
      </c>
      <c r="AQ946" s="19" t="e">
        <f>IF(#REF!=0,"",#REF!)</f>
        <v>#REF!</v>
      </c>
      <c r="AR946" s="19" t="e">
        <f>IF(#REF!=0,"",#REF!)</f>
        <v>#REF!</v>
      </c>
      <c r="AS946" s="19" t="e">
        <f>#REF!</f>
        <v>#REF!</v>
      </c>
    </row>
    <row r="947" spans="4:45" ht="19.5" thickTop="1" thickBot="1" x14ac:dyDescent="0.25">
      <c r="D947" s="1" t="str">
        <f t="shared" si="295"/>
        <v/>
      </c>
      <c r="E947" s="1" t="str">
        <f t="shared" si="296"/>
        <v/>
      </c>
      <c r="K947" s="19" t="str">
        <f t="shared" si="283"/>
        <v/>
      </c>
      <c r="L947" s="19">
        <f t="shared" si="293"/>
        <v>10000</v>
      </c>
      <c r="M947" s="22" t="str">
        <f>TRIM(Data!$N944)</f>
        <v>Duke of York (See Otahuhu Beauty)</v>
      </c>
      <c r="N947" s="22" t="str">
        <f>TRIM(Data!$A944)</f>
        <v>Duke of York (See Otahuhu Beauty)</v>
      </c>
      <c r="O947" s="23">
        <f>IF(Data!$B944=0,"",Data!$B944)</f>
        <v>1904</v>
      </c>
      <c r="P947" s="19" t="str">
        <f>IF(Data!$C944=0,"",Data!$C944)</f>
        <v/>
      </c>
      <c r="Q947" s="23" t="str">
        <f>IF($M947="","",Data!$E944)</f>
        <v>M</v>
      </c>
      <c r="R947" s="23" t="str">
        <f t="shared" si="284"/>
        <v>M</v>
      </c>
      <c r="S947" s="23" t="str">
        <f t="shared" si="285"/>
        <v>M</v>
      </c>
      <c r="T947" s="19" t="str">
        <f>IF(Data!$F944=0,"",Data!$F944)</f>
        <v/>
      </c>
      <c r="U947" s="19" t="str">
        <f>IF(Data!$G944=0,"",Data!$G944)</f>
        <v/>
      </c>
      <c r="V947" s="19" t="str">
        <f>IF(Data!$D944=0,"",Data!$D944)</f>
        <v/>
      </c>
      <c r="W947" s="19" t="str">
        <f>Data!$H944</f>
        <v>Japonica</v>
      </c>
      <c r="Y947" s="41" t="e">
        <f t="shared" si="280"/>
        <v>#REF!</v>
      </c>
      <c r="Z947" s="8">
        <f t="shared" si="286"/>
        <v>10000</v>
      </c>
      <c r="AA947" s="8" t="str">
        <f t="shared" si="287"/>
        <v>Duke of York (See Otahuhu Beauty)</v>
      </c>
      <c r="AB947" s="8" t="str">
        <f t="shared" si="288"/>
        <v>M</v>
      </c>
      <c r="AC947" s="8" t="str">
        <f t="shared" si="289"/>
        <v/>
      </c>
      <c r="AD947" s="8" t="str">
        <f t="shared" si="294"/>
        <v/>
      </c>
      <c r="AE947" s="8" t="str">
        <f t="shared" si="290"/>
        <v/>
      </c>
      <c r="AF947" s="5">
        <f t="shared" si="291"/>
        <v>1904</v>
      </c>
      <c r="AG947" s="46">
        <v>944</v>
      </c>
      <c r="AH947" s="47" t="str">
        <f t="shared" si="281"/>
        <v/>
      </c>
      <c r="AI947" s="48" t="str">
        <f t="shared" si="282"/>
        <v/>
      </c>
      <c r="AK947" s="22" t="e">
        <f>TRIM(#REF!)</f>
        <v>#REF!</v>
      </c>
      <c r="AL947" s="23" t="e">
        <f>IF(#REF!=0,"",#REF!)</f>
        <v>#REF!</v>
      </c>
      <c r="AM947" s="19" t="e">
        <f>IF(#REF!=0,"",#REF!)</f>
        <v>#REF!</v>
      </c>
      <c r="AN947" s="23" t="e">
        <f>IF($AK947="","",#REF!)</f>
        <v>#REF!</v>
      </c>
      <c r="AO947" s="23" t="e">
        <f t="shared" si="292"/>
        <v>#REF!</v>
      </c>
      <c r="AP947" s="19" t="e">
        <f>IF(#REF!=0,"",#REF!)</f>
        <v>#REF!</v>
      </c>
      <c r="AQ947" s="19" t="e">
        <f>IF(#REF!=0,"",#REF!)</f>
        <v>#REF!</v>
      </c>
      <c r="AR947" s="19" t="e">
        <f>IF(#REF!=0,"",#REF!)</f>
        <v>#REF!</v>
      </c>
      <c r="AS947" s="19" t="e">
        <f>#REF!</f>
        <v>#REF!</v>
      </c>
    </row>
    <row r="948" spans="4:45" ht="19.5" thickTop="1" thickBot="1" x14ac:dyDescent="0.25">
      <c r="D948" s="1" t="str">
        <f t="shared" si="295"/>
        <v/>
      </c>
      <c r="E948" s="1" t="str">
        <f t="shared" si="296"/>
        <v/>
      </c>
      <c r="K948" s="19" t="str">
        <f t="shared" si="283"/>
        <v/>
      </c>
      <c r="L948" s="19">
        <f t="shared" si="293"/>
        <v>10000</v>
      </c>
      <c r="M948" s="22" t="str">
        <f>TRIM(Data!$N945)</f>
        <v>Dusty</v>
      </c>
      <c r="N948" s="22" t="str">
        <f>TRIM(Data!$A945)</f>
        <v>Dusty</v>
      </c>
      <c r="O948" s="23">
        <f>IF(Data!$B945=0,"",Data!$B945)</f>
        <v>1986</v>
      </c>
      <c r="P948" s="19" t="str">
        <f>IF(Data!$C945=0,"",Data!$C945)</f>
        <v>1</v>
      </c>
      <c r="Q948" s="23" t="str">
        <f>IF($M948="","",Data!$E945)</f>
        <v>L</v>
      </c>
      <c r="R948" s="23" t="str">
        <f t="shared" si="284"/>
        <v>L</v>
      </c>
      <c r="S948" s="23" t="str">
        <f t="shared" si="285"/>
        <v>L</v>
      </c>
      <c r="T948" s="19" t="str">
        <f>IF(Data!$F945=0,"",Data!$F945)</f>
        <v/>
      </c>
      <c r="U948" s="19" t="str">
        <f>IF(Data!$G945=0,"",Data!$G945)</f>
        <v>FD</v>
      </c>
      <c r="V948" s="19" t="str">
        <f>IF(Data!$D945=0,"",Data!$D945)</f>
        <v/>
      </c>
      <c r="W948" s="19" t="str">
        <f>Data!$H945</f>
        <v>Japonica</v>
      </c>
      <c r="Y948" s="41" t="e">
        <f t="shared" si="280"/>
        <v>#REF!</v>
      </c>
      <c r="Z948" s="8">
        <f t="shared" si="286"/>
        <v>10000</v>
      </c>
      <c r="AA948" s="8" t="str">
        <f t="shared" si="287"/>
        <v>Dusty</v>
      </c>
      <c r="AB948" s="8" t="str">
        <f t="shared" si="288"/>
        <v>L</v>
      </c>
      <c r="AC948" s="8" t="str">
        <f t="shared" si="289"/>
        <v/>
      </c>
      <c r="AD948" s="8" t="str">
        <f t="shared" si="294"/>
        <v>FD</v>
      </c>
      <c r="AE948" s="8" t="str">
        <f t="shared" si="290"/>
        <v/>
      </c>
      <c r="AF948" s="5">
        <f t="shared" si="291"/>
        <v>1986</v>
      </c>
      <c r="AG948" s="46">
        <v>945</v>
      </c>
      <c r="AH948" s="47" t="str">
        <f t="shared" si="281"/>
        <v/>
      </c>
      <c r="AI948" s="48" t="str">
        <f t="shared" si="282"/>
        <v/>
      </c>
      <c r="AK948" s="22" t="e">
        <f>TRIM(#REF!)</f>
        <v>#REF!</v>
      </c>
      <c r="AL948" s="23" t="e">
        <f>IF(#REF!=0,"",#REF!)</f>
        <v>#REF!</v>
      </c>
      <c r="AM948" s="19" t="e">
        <f>IF(#REF!=0,"",#REF!)</f>
        <v>#REF!</v>
      </c>
      <c r="AN948" s="23" t="e">
        <f>IF($AK948="","",#REF!)</f>
        <v>#REF!</v>
      </c>
      <c r="AO948" s="23" t="e">
        <f t="shared" si="292"/>
        <v>#REF!</v>
      </c>
      <c r="AP948" s="19" t="e">
        <f>IF(#REF!=0,"",#REF!)</f>
        <v>#REF!</v>
      </c>
      <c r="AQ948" s="19" t="e">
        <f>IF(#REF!=0,"",#REF!)</f>
        <v>#REF!</v>
      </c>
      <c r="AR948" s="19" t="e">
        <f>IF(#REF!=0,"",#REF!)</f>
        <v>#REF!</v>
      </c>
      <c r="AS948" s="19" t="e">
        <f>#REF!</f>
        <v>#REF!</v>
      </c>
    </row>
    <row r="949" spans="4:45" ht="19.5" thickTop="1" thickBot="1" x14ac:dyDescent="0.25">
      <c r="D949" s="1" t="str">
        <f t="shared" si="295"/>
        <v/>
      </c>
      <c r="E949" s="1" t="str">
        <f t="shared" si="296"/>
        <v/>
      </c>
      <c r="K949" s="19" t="str">
        <f t="shared" si="283"/>
        <v/>
      </c>
      <c r="L949" s="19">
        <f t="shared" si="293"/>
        <v>10000</v>
      </c>
      <c r="M949" s="22" t="str">
        <f>TRIM(Data!$N946)</f>
        <v>Dusty Wellborn</v>
      </c>
      <c r="N949" s="22" t="str">
        <f>TRIM(Data!$A946)</f>
        <v>Dusty Wellborn</v>
      </c>
      <c r="O949" s="23">
        <f>IF(Data!$B946=0,"",Data!$B946)</f>
        <v>2017</v>
      </c>
      <c r="P949" s="19" t="str">
        <f>IF(Data!$C946=0,"",Data!$C946)</f>
        <v>1</v>
      </c>
      <c r="Q949" s="23" t="str">
        <f>IF($M949="","",Data!$E946)</f>
        <v>M</v>
      </c>
      <c r="R949" s="23" t="str">
        <f t="shared" si="284"/>
        <v>M</v>
      </c>
      <c r="S949" s="23" t="str">
        <f t="shared" si="285"/>
        <v>M</v>
      </c>
      <c r="T949" s="19" t="str">
        <f>IF(Data!$F946=0,"",Data!$F946)</f>
        <v/>
      </c>
      <c r="U949" s="19" t="str">
        <f>IF(Data!$G946=0,"",Data!$G946)</f>
        <v/>
      </c>
      <c r="V949" s="19" t="str">
        <f>IF(Data!$D946=0,"",Data!$D946)</f>
        <v/>
      </c>
      <c r="W949" s="19" t="str">
        <f>Data!$H946</f>
        <v>Japonica</v>
      </c>
      <c r="Y949" s="41" t="e">
        <f t="shared" si="280"/>
        <v>#REF!</v>
      </c>
      <c r="Z949" s="8">
        <f t="shared" si="286"/>
        <v>10000</v>
      </c>
      <c r="AA949" s="8" t="str">
        <f t="shared" si="287"/>
        <v>Dusty Wellborn</v>
      </c>
      <c r="AB949" s="8" t="str">
        <f t="shared" si="288"/>
        <v>M</v>
      </c>
      <c r="AC949" s="8" t="str">
        <f t="shared" si="289"/>
        <v/>
      </c>
      <c r="AD949" s="8" t="str">
        <f t="shared" si="294"/>
        <v/>
      </c>
      <c r="AE949" s="8" t="str">
        <f t="shared" si="290"/>
        <v/>
      </c>
      <c r="AF949" s="5">
        <f t="shared" si="291"/>
        <v>2017</v>
      </c>
      <c r="AG949" s="46">
        <v>946</v>
      </c>
      <c r="AH949" s="47" t="str">
        <f t="shared" si="281"/>
        <v/>
      </c>
      <c r="AI949" s="48" t="str">
        <f t="shared" si="282"/>
        <v/>
      </c>
      <c r="AK949" s="22" t="e">
        <f>TRIM(#REF!)</f>
        <v>#REF!</v>
      </c>
      <c r="AL949" s="23" t="e">
        <f>IF(#REF!=0,"",#REF!)</f>
        <v>#REF!</v>
      </c>
      <c r="AM949" s="19" t="e">
        <f>IF(#REF!=0,"",#REF!)</f>
        <v>#REF!</v>
      </c>
      <c r="AN949" s="23" t="e">
        <f>IF($AK949="","",#REF!)</f>
        <v>#REF!</v>
      </c>
      <c r="AO949" s="23" t="e">
        <f t="shared" si="292"/>
        <v>#REF!</v>
      </c>
      <c r="AP949" s="19" t="e">
        <f>IF(#REF!=0,"",#REF!)</f>
        <v>#REF!</v>
      </c>
      <c r="AQ949" s="19" t="e">
        <f>IF(#REF!=0,"",#REF!)</f>
        <v>#REF!</v>
      </c>
      <c r="AR949" s="19" t="e">
        <f>IF(#REF!=0,"",#REF!)</f>
        <v>#REF!</v>
      </c>
      <c r="AS949" s="19" t="e">
        <f>#REF!</f>
        <v>#REF!</v>
      </c>
    </row>
    <row r="950" spans="4:45" ht="19.5" thickTop="1" thickBot="1" x14ac:dyDescent="0.25">
      <c r="D950" s="1" t="str">
        <f t="shared" si="295"/>
        <v/>
      </c>
      <c r="E950" s="1" t="str">
        <f t="shared" si="296"/>
        <v/>
      </c>
      <c r="K950" s="19" t="str">
        <f t="shared" si="283"/>
        <v/>
      </c>
      <c r="L950" s="19">
        <f t="shared" si="293"/>
        <v>10000</v>
      </c>
      <c r="M950" s="22" t="str">
        <f>TRIM(Data!$N947)</f>
        <v>Dwarf Shishi</v>
      </c>
      <c r="N950" s="22" t="str">
        <f>TRIM(Data!$A947)</f>
        <v>Dwarf Shishi (Sasanqua)</v>
      </c>
      <c r="O950" s="23">
        <f>IF(Data!$B947=0,"",Data!$B947)</f>
        <v>1988</v>
      </c>
      <c r="P950" s="19" t="str">
        <f>IF(Data!$C947=0,"",Data!$C947)</f>
        <v>1</v>
      </c>
      <c r="Q950" s="23" t="str">
        <f>IF($M950="","",Data!$E947)</f>
        <v>Min</v>
      </c>
      <c r="R950" s="23" t="str">
        <f t="shared" si="284"/>
        <v>Min</v>
      </c>
      <c r="S950" s="23" t="str">
        <f t="shared" si="285"/>
        <v>Min</v>
      </c>
      <c r="T950" s="19" t="str">
        <f>IF(Data!$F947=0,"",Data!$F947)</f>
        <v/>
      </c>
      <c r="U950" s="19" t="str">
        <f>IF(Data!$G947=0,"",Data!$G947)</f>
        <v/>
      </c>
      <c r="V950" s="19" t="str">
        <f>IF(Data!$D947=0,"",Data!$D947)</f>
        <v/>
      </c>
      <c r="W950" s="19" t="str">
        <f>Data!$H947</f>
        <v>Sasanqua</v>
      </c>
      <c r="Y950" s="41" t="e">
        <f t="shared" si="280"/>
        <v>#REF!</v>
      </c>
      <c r="Z950" s="8">
        <f t="shared" si="286"/>
        <v>10000</v>
      </c>
      <c r="AA950" s="8" t="str">
        <f t="shared" si="287"/>
        <v>Dwarf Shishi</v>
      </c>
      <c r="AB950" s="8" t="str">
        <f t="shared" si="288"/>
        <v>Min</v>
      </c>
      <c r="AC950" s="8" t="str">
        <f t="shared" si="289"/>
        <v/>
      </c>
      <c r="AD950" s="8" t="str">
        <f t="shared" si="294"/>
        <v/>
      </c>
      <c r="AE950" s="8" t="str">
        <f t="shared" si="290"/>
        <v/>
      </c>
      <c r="AF950" s="5">
        <f t="shared" si="291"/>
        <v>1988</v>
      </c>
      <c r="AG950" s="46">
        <v>947</v>
      </c>
      <c r="AH950" s="47" t="str">
        <f t="shared" si="281"/>
        <v/>
      </c>
      <c r="AI950" s="48" t="str">
        <f t="shared" si="282"/>
        <v/>
      </c>
      <c r="AK950" s="22" t="e">
        <f>TRIM(#REF!)</f>
        <v>#REF!</v>
      </c>
      <c r="AL950" s="23" t="e">
        <f>IF(#REF!=0,"",#REF!)</f>
        <v>#REF!</v>
      </c>
      <c r="AM950" s="19" t="e">
        <f>IF(#REF!=0,"",#REF!)</f>
        <v>#REF!</v>
      </c>
      <c r="AN950" s="23" t="e">
        <f>IF($AK950="","",#REF!)</f>
        <v>#REF!</v>
      </c>
      <c r="AO950" s="23" t="e">
        <f t="shared" si="292"/>
        <v>#REF!</v>
      </c>
      <c r="AP950" s="19" t="e">
        <f>IF(#REF!=0,"",#REF!)</f>
        <v>#REF!</v>
      </c>
      <c r="AQ950" s="19" t="e">
        <f>IF(#REF!=0,"",#REF!)</f>
        <v>#REF!</v>
      </c>
      <c r="AR950" s="19" t="e">
        <f>IF(#REF!=0,"",#REF!)</f>
        <v>#REF!</v>
      </c>
      <c r="AS950" s="19" t="e">
        <f>#REF!</f>
        <v>#REF!</v>
      </c>
    </row>
    <row r="951" spans="4:45" ht="19.5" thickTop="1" thickBot="1" x14ac:dyDescent="0.25">
      <c r="D951" s="1" t="str">
        <f t="shared" si="295"/>
        <v/>
      </c>
      <c r="E951" s="1" t="str">
        <f t="shared" si="296"/>
        <v/>
      </c>
      <c r="K951" s="19" t="str">
        <f t="shared" si="283"/>
        <v/>
      </c>
      <c r="L951" s="19">
        <f t="shared" si="293"/>
        <v>10000</v>
      </c>
      <c r="M951" s="22" t="str">
        <f>TRIM(Data!$N948)</f>
        <v>Dwarf Shishi White</v>
      </c>
      <c r="N951" s="22" t="str">
        <f>TRIM(Data!$A948)</f>
        <v>Dwarf Shishi White (Sasanqua)</v>
      </c>
      <c r="O951" s="23">
        <f>IF(Data!$B948=0,"",Data!$B948)</f>
        <v>1997</v>
      </c>
      <c r="P951" s="19" t="str">
        <f>IF(Data!$C948=0,"",Data!$C948)</f>
        <v>1</v>
      </c>
      <c r="Q951" s="23" t="str">
        <f>IF($M951="","",Data!$E948)</f>
        <v>Min</v>
      </c>
      <c r="R951" s="23" t="str">
        <f t="shared" si="284"/>
        <v>Min</v>
      </c>
      <c r="S951" s="23" t="str">
        <f t="shared" si="285"/>
        <v>Min</v>
      </c>
      <c r="T951" s="19" t="str">
        <f>IF(Data!$F948=0,"",Data!$F948)</f>
        <v/>
      </c>
      <c r="U951" s="19" t="str">
        <f>IF(Data!$G948=0,"",Data!$G948)</f>
        <v/>
      </c>
      <c r="V951" s="19" t="str">
        <f>IF(Data!$D948=0,"",Data!$D948)</f>
        <v/>
      </c>
      <c r="W951" s="19" t="str">
        <f>Data!$H948</f>
        <v>Sasanqua</v>
      </c>
      <c r="Y951" s="41" t="e">
        <f t="shared" si="280"/>
        <v>#REF!</v>
      </c>
      <c r="Z951" s="8">
        <f t="shared" si="286"/>
        <v>10000</v>
      </c>
      <c r="AA951" s="8" t="str">
        <f t="shared" si="287"/>
        <v>Dwarf Shishi White</v>
      </c>
      <c r="AB951" s="8" t="str">
        <f t="shared" si="288"/>
        <v>Min</v>
      </c>
      <c r="AC951" s="8" t="str">
        <f t="shared" si="289"/>
        <v/>
      </c>
      <c r="AD951" s="8" t="str">
        <f t="shared" si="294"/>
        <v/>
      </c>
      <c r="AE951" s="8" t="str">
        <f t="shared" si="290"/>
        <v/>
      </c>
      <c r="AF951" s="5">
        <f t="shared" si="291"/>
        <v>1997</v>
      </c>
      <c r="AG951" s="46">
        <v>948</v>
      </c>
      <c r="AH951" s="47" t="str">
        <f t="shared" si="281"/>
        <v/>
      </c>
      <c r="AI951" s="48" t="str">
        <f t="shared" si="282"/>
        <v/>
      </c>
      <c r="AK951" s="22" t="e">
        <f>TRIM(#REF!)</f>
        <v>#REF!</v>
      </c>
      <c r="AL951" s="23" t="e">
        <f>IF(#REF!=0,"",#REF!)</f>
        <v>#REF!</v>
      </c>
      <c r="AM951" s="19" t="e">
        <f>IF(#REF!=0,"",#REF!)</f>
        <v>#REF!</v>
      </c>
      <c r="AN951" s="23" t="e">
        <f>IF($AK951="","",#REF!)</f>
        <v>#REF!</v>
      </c>
      <c r="AO951" s="23" t="e">
        <f t="shared" si="292"/>
        <v>#REF!</v>
      </c>
      <c r="AP951" s="19" t="e">
        <f>IF(#REF!=0,"",#REF!)</f>
        <v>#REF!</v>
      </c>
      <c r="AQ951" s="19" t="e">
        <f>IF(#REF!=0,"",#REF!)</f>
        <v>#REF!</v>
      </c>
      <c r="AR951" s="19" t="e">
        <f>IF(#REF!=0,"",#REF!)</f>
        <v>#REF!</v>
      </c>
      <c r="AS951" s="19" t="e">
        <f>#REF!</f>
        <v>#REF!</v>
      </c>
    </row>
    <row r="952" spans="4:45" ht="19.5" thickTop="1" thickBot="1" x14ac:dyDescent="0.25">
      <c r="D952" s="1" t="str">
        <f t="shared" si="295"/>
        <v/>
      </c>
      <c r="E952" s="1" t="str">
        <f t="shared" si="296"/>
        <v/>
      </c>
      <c r="K952" s="19" t="str">
        <f t="shared" si="283"/>
        <v/>
      </c>
      <c r="L952" s="19">
        <f t="shared" si="293"/>
        <v>10000</v>
      </c>
      <c r="M952" s="22" t="str">
        <f>TRIM(Data!$N949)</f>
        <v>Dynasty</v>
      </c>
      <c r="N952" s="22" t="str">
        <f>TRIM(Data!$A949)</f>
        <v>Dynasty (R)</v>
      </c>
      <c r="O952" s="23">
        <f>IF(Data!$B949=0,"",Data!$B949)</f>
        <v>1985</v>
      </c>
      <c r="P952" s="19" t="str">
        <f>IF(Data!$C949=0,"",Data!$C949)</f>
        <v>1</v>
      </c>
      <c r="Q952" s="23" t="str">
        <f>IF($M952="","",Data!$E949)</f>
        <v>VL</v>
      </c>
      <c r="R952" s="23" t="str">
        <f t="shared" si="284"/>
        <v>VL</v>
      </c>
      <c r="S952" s="23" t="str">
        <f t="shared" si="285"/>
        <v>VL</v>
      </c>
      <c r="T952" s="19" t="str">
        <f>IF(Data!$F949=0,"",Data!$F949)</f>
        <v/>
      </c>
      <c r="U952" s="19" t="str">
        <f>IF(Data!$G949=0,"",Data!$G949)</f>
        <v/>
      </c>
      <c r="V952" s="19" t="str">
        <f>IF(Data!$D949=0,"",Data!$D949)</f>
        <v/>
      </c>
      <c r="W952" s="19" t="str">
        <f>Data!$H949</f>
        <v>Reticulata</v>
      </c>
      <c r="Y952" s="41" t="e">
        <f t="shared" si="280"/>
        <v>#REF!</v>
      </c>
      <c r="Z952" s="8">
        <f t="shared" si="286"/>
        <v>10000</v>
      </c>
      <c r="AA952" s="8" t="str">
        <f t="shared" si="287"/>
        <v>Dynasty</v>
      </c>
      <c r="AB952" s="8" t="str">
        <f t="shared" si="288"/>
        <v>VL</v>
      </c>
      <c r="AC952" s="8" t="str">
        <f t="shared" si="289"/>
        <v/>
      </c>
      <c r="AD952" s="8" t="str">
        <f t="shared" si="294"/>
        <v/>
      </c>
      <c r="AE952" s="8" t="str">
        <f t="shared" si="290"/>
        <v/>
      </c>
      <c r="AF952" s="5">
        <f t="shared" si="291"/>
        <v>1985</v>
      </c>
      <c r="AG952" s="46">
        <v>949</v>
      </c>
      <c r="AH952" s="47" t="str">
        <f t="shared" si="281"/>
        <v/>
      </c>
      <c r="AI952" s="48" t="str">
        <f t="shared" si="282"/>
        <v/>
      </c>
      <c r="AK952" s="22" t="e">
        <f>TRIM(#REF!)</f>
        <v>#REF!</v>
      </c>
      <c r="AL952" s="23" t="e">
        <f>IF(#REF!=0,"",#REF!)</f>
        <v>#REF!</v>
      </c>
      <c r="AM952" s="19" t="e">
        <f>IF(#REF!=0,"",#REF!)</f>
        <v>#REF!</v>
      </c>
      <c r="AN952" s="23" t="e">
        <f>IF($AK952="","",#REF!)</f>
        <v>#REF!</v>
      </c>
      <c r="AO952" s="23" t="e">
        <f t="shared" si="292"/>
        <v>#REF!</v>
      </c>
      <c r="AP952" s="19" t="e">
        <f>IF(#REF!=0,"",#REF!)</f>
        <v>#REF!</v>
      </c>
      <c r="AQ952" s="19" t="e">
        <f>IF(#REF!=0,"",#REF!)</f>
        <v>#REF!</v>
      </c>
      <c r="AR952" s="19" t="e">
        <f>IF(#REF!=0,"",#REF!)</f>
        <v>#REF!</v>
      </c>
      <c r="AS952" s="19" t="e">
        <f>#REF!</f>
        <v>#REF!</v>
      </c>
    </row>
    <row r="953" spans="4:45" ht="19.5" thickTop="1" thickBot="1" x14ac:dyDescent="0.25">
      <c r="D953" s="1" t="str">
        <f t="shared" si="295"/>
        <v/>
      </c>
      <c r="E953" s="1" t="str">
        <f t="shared" si="296"/>
        <v/>
      </c>
      <c r="K953" s="19" t="str">
        <f t="shared" si="283"/>
        <v/>
      </c>
      <c r="L953" s="19">
        <f t="shared" si="293"/>
        <v>10000</v>
      </c>
      <c r="M953" s="22" t="str">
        <f>TRIM(Data!$N950)</f>
        <v>E. G. Waterhouse</v>
      </c>
      <c r="N953" s="22" t="str">
        <f>TRIM(Data!$A950)</f>
        <v>E. G. Waterhouse (H)</v>
      </c>
      <c r="O953" s="23">
        <f>IF(Data!$B950=0,"",Data!$B950)</f>
        <v>1954</v>
      </c>
      <c r="P953" s="19" t="str">
        <f>IF(Data!$C950=0,"",Data!$C950)</f>
        <v>1</v>
      </c>
      <c r="Q953" s="23" t="str">
        <f>IF($M953="","",Data!$E950)</f>
        <v>M</v>
      </c>
      <c r="R953" s="23" t="str">
        <f t="shared" si="284"/>
        <v>M</v>
      </c>
      <c r="S953" s="23" t="str">
        <f t="shared" si="285"/>
        <v>M</v>
      </c>
      <c r="T953" s="19" t="str">
        <f>IF(Data!$F950=0,"",Data!$F950)</f>
        <v/>
      </c>
      <c r="U953" s="19" t="str">
        <f>IF(Data!$G950=0,"",Data!$G950)</f>
        <v>FD</v>
      </c>
      <c r="V953" s="19" t="str">
        <f>IF(Data!$D950=0,"",Data!$D950)</f>
        <v/>
      </c>
      <c r="W953" s="19" t="str">
        <f>Data!$H950</f>
        <v>NRH</v>
      </c>
      <c r="Y953" s="41" t="e">
        <f t="shared" si="280"/>
        <v>#REF!</v>
      </c>
      <c r="Z953" s="8">
        <f t="shared" si="286"/>
        <v>10000</v>
      </c>
      <c r="AA953" s="8" t="str">
        <f t="shared" si="287"/>
        <v>E. G. Waterhouse</v>
      </c>
      <c r="AB953" s="8" t="str">
        <f t="shared" si="288"/>
        <v>M</v>
      </c>
      <c r="AC953" s="8" t="str">
        <f t="shared" si="289"/>
        <v/>
      </c>
      <c r="AD953" s="8" t="str">
        <f t="shared" si="294"/>
        <v>FD</v>
      </c>
      <c r="AE953" s="8" t="str">
        <f t="shared" si="290"/>
        <v/>
      </c>
      <c r="AF953" s="5">
        <f t="shared" si="291"/>
        <v>1954</v>
      </c>
      <c r="AG953" s="46">
        <v>950</v>
      </c>
      <c r="AH953" s="47" t="str">
        <f t="shared" si="281"/>
        <v/>
      </c>
      <c r="AI953" s="48" t="str">
        <f t="shared" si="282"/>
        <v/>
      </c>
      <c r="AK953" s="22" t="e">
        <f>TRIM(#REF!)</f>
        <v>#REF!</v>
      </c>
      <c r="AL953" s="23" t="e">
        <f>IF(#REF!=0,"",#REF!)</f>
        <v>#REF!</v>
      </c>
      <c r="AM953" s="19" t="e">
        <f>IF(#REF!=0,"",#REF!)</f>
        <v>#REF!</v>
      </c>
      <c r="AN953" s="23" t="e">
        <f>IF($AK953="","",#REF!)</f>
        <v>#REF!</v>
      </c>
      <c r="AO953" s="23" t="e">
        <f t="shared" si="292"/>
        <v>#REF!</v>
      </c>
      <c r="AP953" s="19" t="e">
        <f>IF(#REF!=0,"",#REF!)</f>
        <v>#REF!</v>
      </c>
      <c r="AQ953" s="19" t="e">
        <f>IF(#REF!=0,"",#REF!)</f>
        <v>#REF!</v>
      </c>
      <c r="AR953" s="19" t="e">
        <f>IF(#REF!=0,"",#REF!)</f>
        <v>#REF!</v>
      </c>
      <c r="AS953" s="19" t="e">
        <f>#REF!</f>
        <v>#REF!</v>
      </c>
    </row>
    <row r="954" spans="4:45" ht="19.5" thickTop="1" thickBot="1" x14ac:dyDescent="0.25">
      <c r="D954" s="1" t="str">
        <f t="shared" si="295"/>
        <v/>
      </c>
      <c r="E954" s="1" t="str">
        <f t="shared" si="296"/>
        <v/>
      </c>
      <c r="K954" s="19" t="str">
        <f t="shared" si="283"/>
        <v/>
      </c>
      <c r="L954" s="19">
        <f t="shared" si="293"/>
        <v>10000</v>
      </c>
      <c r="M954" s="22" t="str">
        <f>TRIM(Data!$N951)</f>
        <v>Early Autumn</v>
      </c>
      <c r="N954" s="22" t="str">
        <f>TRIM(Data!$A951)</f>
        <v>Early Autumn</v>
      </c>
      <c r="O954" s="23">
        <f>IF(Data!$B951=0,"",Data!$B951)</f>
        <v>2001</v>
      </c>
      <c r="P954" s="19" t="str">
        <f>IF(Data!$C951=0,"",Data!$C951)</f>
        <v>1</v>
      </c>
      <c r="Q954" s="23" t="str">
        <f>IF($M954="","",Data!$E951)</f>
        <v>M</v>
      </c>
      <c r="R954" s="23" t="str">
        <f t="shared" si="284"/>
        <v>M</v>
      </c>
      <c r="S954" s="23" t="str">
        <f t="shared" si="285"/>
        <v>M</v>
      </c>
      <c r="T954" s="19" t="str">
        <f>IF(Data!$F951=0,"",Data!$F951)</f>
        <v/>
      </c>
      <c r="U954" s="19" t="str">
        <f>IF(Data!$G951=0,"",Data!$G951)</f>
        <v>FD</v>
      </c>
      <c r="V954" s="19" t="str">
        <f>IF(Data!$D951=0,"",Data!$D951)</f>
        <v/>
      </c>
      <c r="W954" s="19" t="str">
        <f>Data!$H951</f>
        <v>Japonica</v>
      </c>
      <c r="Y954" s="41" t="e">
        <f t="shared" si="280"/>
        <v>#REF!</v>
      </c>
      <c r="Z954" s="8">
        <f t="shared" si="286"/>
        <v>10000</v>
      </c>
      <c r="AA954" s="8" t="str">
        <f t="shared" si="287"/>
        <v>Early Autumn</v>
      </c>
      <c r="AB954" s="8" t="str">
        <f t="shared" si="288"/>
        <v>M</v>
      </c>
      <c r="AC954" s="8" t="str">
        <f t="shared" si="289"/>
        <v/>
      </c>
      <c r="AD954" s="8" t="str">
        <f t="shared" si="294"/>
        <v>FD</v>
      </c>
      <c r="AE954" s="8" t="str">
        <f t="shared" si="290"/>
        <v/>
      </c>
      <c r="AF954" s="5">
        <f t="shared" si="291"/>
        <v>2001</v>
      </c>
      <c r="AG954" s="46">
        <v>951</v>
      </c>
      <c r="AH954" s="47" t="str">
        <f t="shared" si="281"/>
        <v/>
      </c>
      <c r="AI954" s="48" t="str">
        <f t="shared" si="282"/>
        <v/>
      </c>
      <c r="AK954" s="22" t="e">
        <f>TRIM(#REF!)</f>
        <v>#REF!</v>
      </c>
      <c r="AL954" s="23" t="e">
        <f>IF(#REF!=0,"",#REF!)</f>
        <v>#REF!</v>
      </c>
      <c r="AM954" s="19" t="e">
        <f>IF(#REF!=0,"",#REF!)</f>
        <v>#REF!</v>
      </c>
      <c r="AN954" s="23" t="e">
        <f>IF($AK954="","",#REF!)</f>
        <v>#REF!</v>
      </c>
      <c r="AO954" s="23" t="e">
        <f t="shared" si="292"/>
        <v>#REF!</v>
      </c>
      <c r="AP954" s="19" t="e">
        <f>IF(#REF!=0,"",#REF!)</f>
        <v>#REF!</v>
      </c>
      <c r="AQ954" s="19" t="e">
        <f>IF(#REF!=0,"",#REF!)</f>
        <v>#REF!</v>
      </c>
      <c r="AR954" s="19" t="e">
        <f>IF(#REF!=0,"",#REF!)</f>
        <v>#REF!</v>
      </c>
      <c r="AS954" s="19" t="e">
        <f>#REF!</f>
        <v>#REF!</v>
      </c>
    </row>
    <row r="955" spans="4:45" ht="19.5" thickTop="1" thickBot="1" x14ac:dyDescent="0.25">
      <c r="D955" s="1" t="str">
        <f t="shared" si="295"/>
        <v/>
      </c>
      <c r="E955" s="1" t="str">
        <f t="shared" si="296"/>
        <v/>
      </c>
      <c r="K955" s="19" t="str">
        <f t="shared" si="283"/>
        <v/>
      </c>
      <c r="L955" s="19">
        <f t="shared" si="293"/>
        <v>10000</v>
      </c>
      <c r="M955" s="22" t="str">
        <f>TRIM(Data!$N952)</f>
        <v>Early Crimson</v>
      </c>
      <c r="N955" s="22" t="str">
        <f>TRIM(Data!$A952)</f>
        <v>Early Crimson (R)</v>
      </c>
      <c r="O955" s="23">
        <f>IF(Data!$B952=0,"",Data!$B952)</f>
        <v>1964</v>
      </c>
      <c r="P955" s="19" t="str">
        <f>IF(Data!$C952=0,"",Data!$C952)</f>
        <v/>
      </c>
      <c r="Q955" s="23" t="str">
        <f>IF($M955="","",Data!$E952)</f>
        <v>L-VL</v>
      </c>
      <c r="R955" s="23" t="str">
        <f t="shared" si="284"/>
        <v>L</v>
      </c>
      <c r="S955" s="23" t="str">
        <f t="shared" si="285"/>
        <v>L</v>
      </c>
      <c r="T955" s="19" t="str">
        <f>IF(Data!$F952=0,"",Data!$F952)</f>
        <v/>
      </c>
      <c r="U955" s="19" t="str">
        <f>IF(Data!$G952=0,"",Data!$G952)</f>
        <v/>
      </c>
      <c r="V955" s="19" t="str">
        <f>IF(Data!$D952=0,"",Data!$D952)</f>
        <v/>
      </c>
      <c r="W955" s="19" t="str">
        <f>Data!$H952</f>
        <v>Reticulata</v>
      </c>
      <c r="Y955" s="41" t="e">
        <f t="shared" si="280"/>
        <v>#REF!</v>
      </c>
      <c r="Z955" s="8">
        <f t="shared" si="286"/>
        <v>10000</v>
      </c>
      <c r="AA955" s="8" t="str">
        <f t="shared" si="287"/>
        <v>Early Crimson</v>
      </c>
      <c r="AB955" s="8" t="str">
        <f t="shared" si="288"/>
        <v>L</v>
      </c>
      <c r="AC955" s="8" t="str">
        <f t="shared" si="289"/>
        <v/>
      </c>
      <c r="AD955" s="8" t="str">
        <f t="shared" si="294"/>
        <v/>
      </c>
      <c r="AE955" s="8" t="str">
        <f t="shared" si="290"/>
        <v/>
      </c>
      <c r="AF955" s="5">
        <f t="shared" si="291"/>
        <v>1964</v>
      </c>
      <c r="AG955" s="46">
        <v>952</v>
      </c>
      <c r="AH955" s="47" t="str">
        <f t="shared" si="281"/>
        <v/>
      </c>
      <c r="AI955" s="48" t="str">
        <f t="shared" si="282"/>
        <v/>
      </c>
      <c r="AK955" s="22" t="e">
        <f>TRIM(#REF!)</f>
        <v>#REF!</v>
      </c>
      <c r="AL955" s="23" t="e">
        <f>IF(#REF!=0,"",#REF!)</f>
        <v>#REF!</v>
      </c>
      <c r="AM955" s="19" t="e">
        <f>IF(#REF!=0,"",#REF!)</f>
        <v>#REF!</v>
      </c>
      <c r="AN955" s="23" t="e">
        <f>IF($AK955="","",#REF!)</f>
        <v>#REF!</v>
      </c>
      <c r="AO955" s="23" t="e">
        <f t="shared" si="292"/>
        <v>#REF!</v>
      </c>
      <c r="AP955" s="19" t="e">
        <f>IF(#REF!=0,"",#REF!)</f>
        <v>#REF!</v>
      </c>
      <c r="AQ955" s="19" t="e">
        <f>IF(#REF!=0,"",#REF!)</f>
        <v>#REF!</v>
      </c>
      <c r="AR955" s="19" t="e">
        <f>IF(#REF!=0,"",#REF!)</f>
        <v>#REF!</v>
      </c>
      <c r="AS955" s="19" t="e">
        <f>#REF!</f>
        <v>#REF!</v>
      </c>
    </row>
    <row r="956" spans="4:45" ht="19.5" thickTop="1" thickBot="1" x14ac:dyDescent="0.25">
      <c r="D956" s="1" t="str">
        <f t="shared" si="295"/>
        <v/>
      </c>
      <c r="E956" s="1" t="str">
        <f t="shared" si="296"/>
        <v/>
      </c>
      <c r="K956" s="19" t="str">
        <f t="shared" si="283"/>
        <v/>
      </c>
      <c r="L956" s="19">
        <f t="shared" si="293"/>
        <v>10000</v>
      </c>
      <c r="M956" s="22" t="str">
        <f>TRIM(Data!$N953)</f>
        <v>Early Girly</v>
      </c>
      <c r="N956" s="22" t="str">
        <f>TRIM(Data!$A953)</f>
        <v>Early Girly (R)</v>
      </c>
      <c r="O956" s="23">
        <f>IF(Data!$B953=0,"",Data!$B953)</f>
        <v>1996</v>
      </c>
      <c r="P956" s="19" t="str">
        <f>IF(Data!$C953=0,"",Data!$C953)</f>
        <v>1</v>
      </c>
      <c r="Q956" s="23" t="str">
        <f>IF($M956="","",Data!$E953)</f>
        <v>VL</v>
      </c>
      <c r="R956" s="23" t="str">
        <f t="shared" si="284"/>
        <v>VL</v>
      </c>
      <c r="S956" s="23" t="str">
        <f t="shared" si="285"/>
        <v>VL</v>
      </c>
      <c r="T956" s="19" t="str">
        <f>IF(Data!$F953=0,"",Data!$F953)</f>
        <v/>
      </c>
      <c r="U956" s="19" t="str">
        <f>IF(Data!$G953=0,"",Data!$G953)</f>
        <v/>
      </c>
      <c r="V956" s="19" t="str">
        <f>IF(Data!$D953=0,"",Data!$D953)</f>
        <v/>
      </c>
      <c r="W956" s="19" t="str">
        <f>Data!$H953</f>
        <v>Reticulata</v>
      </c>
      <c r="Y956" s="41" t="e">
        <f t="shared" si="280"/>
        <v>#REF!</v>
      </c>
      <c r="Z956" s="8">
        <f t="shared" si="286"/>
        <v>10000</v>
      </c>
      <c r="AA956" s="8" t="str">
        <f t="shared" si="287"/>
        <v>Early Girly</v>
      </c>
      <c r="AB956" s="8" t="str">
        <f t="shared" si="288"/>
        <v>VL</v>
      </c>
      <c r="AC956" s="8" t="str">
        <f t="shared" si="289"/>
        <v/>
      </c>
      <c r="AD956" s="8" t="str">
        <f t="shared" si="294"/>
        <v/>
      </c>
      <c r="AE956" s="8" t="str">
        <f t="shared" si="290"/>
        <v/>
      </c>
      <c r="AF956" s="5">
        <f t="shared" si="291"/>
        <v>1996</v>
      </c>
      <c r="AG956" s="46">
        <v>953</v>
      </c>
      <c r="AH956" s="47" t="str">
        <f t="shared" si="281"/>
        <v/>
      </c>
      <c r="AI956" s="48" t="str">
        <f t="shared" si="282"/>
        <v/>
      </c>
      <c r="AK956" s="22" t="e">
        <f>TRIM(#REF!)</f>
        <v>#REF!</v>
      </c>
      <c r="AL956" s="23" t="e">
        <f>IF(#REF!=0,"",#REF!)</f>
        <v>#REF!</v>
      </c>
      <c r="AM956" s="19" t="e">
        <f>IF(#REF!=0,"",#REF!)</f>
        <v>#REF!</v>
      </c>
      <c r="AN956" s="23" t="e">
        <f>IF($AK956="","",#REF!)</f>
        <v>#REF!</v>
      </c>
      <c r="AO956" s="23" t="e">
        <f t="shared" si="292"/>
        <v>#REF!</v>
      </c>
      <c r="AP956" s="19" t="e">
        <f>IF(#REF!=0,"",#REF!)</f>
        <v>#REF!</v>
      </c>
      <c r="AQ956" s="19" t="e">
        <f>IF(#REF!=0,"",#REF!)</f>
        <v>#REF!</v>
      </c>
      <c r="AR956" s="19" t="e">
        <f>IF(#REF!=0,"",#REF!)</f>
        <v>#REF!</v>
      </c>
      <c r="AS956" s="19" t="e">
        <f>#REF!</f>
        <v>#REF!</v>
      </c>
    </row>
    <row r="957" spans="4:45" ht="19.5" thickTop="1" thickBot="1" x14ac:dyDescent="0.25">
      <c r="D957" s="1" t="str">
        <f t="shared" si="295"/>
        <v/>
      </c>
      <c r="E957" s="1" t="str">
        <f t="shared" si="296"/>
        <v/>
      </c>
      <c r="K957" s="19" t="str">
        <f t="shared" si="283"/>
        <v/>
      </c>
      <c r="L957" s="19">
        <f t="shared" si="293"/>
        <v>10000</v>
      </c>
      <c r="M957" s="22" t="str">
        <f>TRIM(Data!$N954)</f>
        <v>Early Pearly</v>
      </c>
      <c r="N957" s="22" t="str">
        <f>TRIM(Data!$A954)</f>
        <v>Early Pearly (Sasanqua)</v>
      </c>
      <c r="O957" s="23">
        <f>IF(Data!$B954=0,"",Data!$B954)</f>
        <v>1992</v>
      </c>
      <c r="P957" s="19" t="str">
        <f>IF(Data!$C954=0,"",Data!$C954)</f>
        <v>1</v>
      </c>
      <c r="Q957" s="23" t="str">
        <f>IF($M957="","",Data!$E954)</f>
        <v>S</v>
      </c>
      <c r="R957" s="23" t="str">
        <f t="shared" si="284"/>
        <v>S</v>
      </c>
      <c r="S957" s="23" t="str">
        <f t="shared" si="285"/>
        <v>S</v>
      </c>
      <c r="T957" s="19" t="str">
        <f>IF(Data!$F954=0,"",Data!$F954)</f>
        <v/>
      </c>
      <c r="U957" s="19" t="str">
        <f>IF(Data!$G954=0,"",Data!$G954)</f>
        <v>FD</v>
      </c>
      <c r="V957" s="19" t="str">
        <f>IF(Data!$D954=0,"",Data!$D954)</f>
        <v/>
      </c>
      <c r="W957" s="19" t="str">
        <f>Data!$H954</f>
        <v>Sasanqua</v>
      </c>
      <c r="Y957" s="41" t="e">
        <f t="shared" si="280"/>
        <v>#REF!</v>
      </c>
      <c r="Z957" s="8">
        <f t="shared" si="286"/>
        <v>10000</v>
      </c>
      <c r="AA957" s="8" t="str">
        <f t="shared" si="287"/>
        <v>Early Pearly</v>
      </c>
      <c r="AB957" s="8" t="str">
        <f t="shared" si="288"/>
        <v>S</v>
      </c>
      <c r="AC957" s="8" t="str">
        <f t="shared" si="289"/>
        <v/>
      </c>
      <c r="AD957" s="8" t="str">
        <f t="shared" si="294"/>
        <v>FD</v>
      </c>
      <c r="AE957" s="8" t="str">
        <f t="shared" si="290"/>
        <v/>
      </c>
      <c r="AF957" s="5">
        <f t="shared" si="291"/>
        <v>1992</v>
      </c>
      <c r="AG957" s="46">
        <v>954</v>
      </c>
      <c r="AH957" s="47" t="str">
        <f t="shared" si="281"/>
        <v/>
      </c>
      <c r="AI957" s="48" t="str">
        <f t="shared" si="282"/>
        <v/>
      </c>
      <c r="AK957" s="22" t="e">
        <f>TRIM(#REF!)</f>
        <v>#REF!</v>
      </c>
      <c r="AL957" s="23" t="e">
        <f>IF(#REF!=0,"",#REF!)</f>
        <v>#REF!</v>
      </c>
      <c r="AM957" s="19" t="e">
        <f>IF(#REF!=0,"",#REF!)</f>
        <v>#REF!</v>
      </c>
      <c r="AN957" s="23" t="e">
        <f>IF($AK957="","",#REF!)</f>
        <v>#REF!</v>
      </c>
      <c r="AO957" s="23" t="e">
        <f t="shared" si="292"/>
        <v>#REF!</v>
      </c>
      <c r="AP957" s="19" t="e">
        <f>IF(#REF!=0,"",#REF!)</f>
        <v>#REF!</v>
      </c>
      <c r="AQ957" s="19" t="e">
        <f>IF(#REF!=0,"",#REF!)</f>
        <v>#REF!</v>
      </c>
      <c r="AR957" s="19" t="e">
        <f>IF(#REF!=0,"",#REF!)</f>
        <v>#REF!</v>
      </c>
      <c r="AS957" s="19" t="e">
        <f>#REF!</f>
        <v>#REF!</v>
      </c>
    </row>
    <row r="958" spans="4:45" ht="19.5" thickTop="1" thickBot="1" x14ac:dyDescent="0.25">
      <c r="D958" s="1" t="str">
        <f t="shared" si="295"/>
        <v/>
      </c>
      <c r="E958" s="1" t="str">
        <f t="shared" si="296"/>
        <v/>
      </c>
      <c r="K958" s="19" t="str">
        <f t="shared" si="283"/>
        <v/>
      </c>
      <c r="L958" s="19">
        <f t="shared" si="293"/>
        <v>10000</v>
      </c>
      <c r="M958" s="22" t="str">
        <f>TRIM(Data!$N955)</f>
        <v>Early Peony</v>
      </c>
      <c r="N958" s="22" t="str">
        <f>TRIM(Data!$A955)</f>
        <v>Early Peony (R)</v>
      </c>
      <c r="O958" s="23">
        <f>IF(Data!$B955=0,"",Data!$B955)</f>
        <v>1964</v>
      </c>
      <c r="P958" s="19" t="str">
        <f>IF(Data!$C955=0,"",Data!$C955)</f>
        <v/>
      </c>
      <c r="Q958" s="23" t="str">
        <f>IF($M958="","",Data!$E955)</f>
        <v>L</v>
      </c>
      <c r="R958" s="23" t="str">
        <f t="shared" si="284"/>
        <v>L</v>
      </c>
      <c r="S958" s="23" t="str">
        <f t="shared" si="285"/>
        <v>L</v>
      </c>
      <c r="T958" s="19" t="str">
        <f>IF(Data!$F955=0,"",Data!$F955)</f>
        <v/>
      </c>
      <c r="U958" s="19" t="str">
        <f>IF(Data!$G955=0,"",Data!$G955)</f>
        <v/>
      </c>
      <c r="V958" s="19" t="str">
        <f>IF(Data!$D955=0,"",Data!$D955)</f>
        <v/>
      </c>
      <c r="W958" s="19" t="str">
        <f>Data!$H955</f>
        <v>Reticulata</v>
      </c>
      <c r="Y958" s="41" t="e">
        <f t="shared" si="280"/>
        <v>#REF!</v>
      </c>
      <c r="Z958" s="8">
        <f t="shared" si="286"/>
        <v>10000</v>
      </c>
      <c r="AA958" s="8" t="str">
        <f t="shared" si="287"/>
        <v>Early Peony</v>
      </c>
      <c r="AB958" s="8" t="str">
        <f t="shared" si="288"/>
        <v>L</v>
      </c>
      <c r="AC958" s="8" t="str">
        <f t="shared" si="289"/>
        <v/>
      </c>
      <c r="AD958" s="8" t="str">
        <f t="shared" si="294"/>
        <v/>
      </c>
      <c r="AE958" s="8" t="str">
        <f t="shared" si="290"/>
        <v/>
      </c>
      <c r="AF958" s="5">
        <f t="shared" si="291"/>
        <v>1964</v>
      </c>
      <c r="AG958" s="46">
        <v>955</v>
      </c>
      <c r="AH958" s="47" t="str">
        <f t="shared" si="281"/>
        <v/>
      </c>
      <c r="AI958" s="48" t="str">
        <f t="shared" si="282"/>
        <v/>
      </c>
      <c r="AK958" s="22" t="e">
        <f>TRIM(#REF!)</f>
        <v>#REF!</v>
      </c>
      <c r="AL958" s="23" t="e">
        <f>IF(#REF!=0,"",#REF!)</f>
        <v>#REF!</v>
      </c>
      <c r="AM958" s="19" t="e">
        <f>IF(#REF!=0,"",#REF!)</f>
        <v>#REF!</v>
      </c>
      <c r="AN958" s="23" t="e">
        <f>IF($AK958="","",#REF!)</f>
        <v>#REF!</v>
      </c>
      <c r="AO958" s="23" t="e">
        <f t="shared" si="292"/>
        <v>#REF!</v>
      </c>
      <c r="AP958" s="19" t="e">
        <f>IF(#REF!=0,"",#REF!)</f>
        <v>#REF!</v>
      </c>
      <c r="AQ958" s="19" t="e">
        <f>IF(#REF!=0,"",#REF!)</f>
        <v>#REF!</v>
      </c>
      <c r="AR958" s="19" t="e">
        <f>IF(#REF!=0,"",#REF!)</f>
        <v>#REF!</v>
      </c>
      <c r="AS958" s="19" t="e">
        <f>#REF!</f>
        <v>#REF!</v>
      </c>
    </row>
    <row r="959" spans="4:45" ht="19.5" thickTop="1" thickBot="1" x14ac:dyDescent="0.25">
      <c r="D959" s="1" t="str">
        <f t="shared" si="295"/>
        <v/>
      </c>
      <c r="E959" s="1" t="str">
        <f t="shared" si="296"/>
        <v/>
      </c>
      <c r="K959" s="19" t="str">
        <f t="shared" si="283"/>
        <v/>
      </c>
      <c r="L959" s="19">
        <f t="shared" si="293"/>
        <v>10000</v>
      </c>
      <c r="M959" s="22" t="str">
        <f>TRIM(Data!$N956)</f>
        <v>Easter Basket</v>
      </c>
      <c r="N959" s="22" t="str">
        <f>TRIM(Data!$A956)</f>
        <v>Easter Basket</v>
      </c>
      <c r="O959" s="23">
        <f>IF(Data!$B956=0,"",Data!$B956)</f>
        <v>2017</v>
      </c>
      <c r="P959" s="19" t="str">
        <f>IF(Data!$C956=0,"",Data!$C956)</f>
        <v>1</v>
      </c>
      <c r="Q959" s="23" t="str">
        <f>IF($M959="","",Data!$E956)</f>
        <v>S-M</v>
      </c>
      <c r="R959" s="23" t="str">
        <f t="shared" si="284"/>
        <v>S</v>
      </c>
      <c r="S959" s="23" t="str">
        <f t="shared" si="285"/>
        <v>S</v>
      </c>
      <c r="T959" s="19" t="str">
        <f>IF(Data!$F956=0,"",Data!$F956)</f>
        <v/>
      </c>
      <c r="U959" s="19" t="str">
        <f>IF(Data!$G956=0,"",Data!$G956)</f>
        <v/>
      </c>
      <c r="V959" s="19" t="str">
        <f>IF(Data!$D956=0,"",Data!$D956)</f>
        <v/>
      </c>
      <c r="W959" s="19" t="str">
        <f>Data!$H956</f>
        <v>Japonica</v>
      </c>
      <c r="Y959" s="41" t="e">
        <f t="shared" si="280"/>
        <v>#REF!</v>
      </c>
      <c r="Z959" s="8">
        <f t="shared" si="286"/>
        <v>10000</v>
      </c>
      <c r="AA959" s="8" t="str">
        <f t="shared" si="287"/>
        <v>Easter Basket</v>
      </c>
      <c r="AB959" s="8" t="str">
        <f t="shared" si="288"/>
        <v>S</v>
      </c>
      <c r="AC959" s="8" t="str">
        <f t="shared" si="289"/>
        <v/>
      </c>
      <c r="AD959" s="8" t="str">
        <f t="shared" si="294"/>
        <v/>
      </c>
      <c r="AE959" s="8" t="str">
        <f t="shared" si="290"/>
        <v/>
      </c>
      <c r="AF959" s="5">
        <f t="shared" si="291"/>
        <v>2017</v>
      </c>
      <c r="AG959" s="46">
        <v>956</v>
      </c>
      <c r="AH959" s="47" t="str">
        <f t="shared" si="281"/>
        <v/>
      </c>
      <c r="AI959" s="48" t="str">
        <f t="shared" si="282"/>
        <v/>
      </c>
      <c r="AK959" s="22" t="e">
        <f>TRIM(#REF!)</f>
        <v>#REF!</v>
      </c>
      <c r="AL959" s="23" t="e">
        <f>IF(#REF!=0,"",#REF!)</f>
        <v>#REF!</v>
      </c>
      <c r="AM959" s="19" t="e">
        <f>IF(#REF!=0,"",#REF!)</f>
        <v>#REF!</v>
      </c>
      <c r="AN959" s="23" t="e">
        <f>IF($AK959="","",#REF!)</f>
        <v>#REF!</v>
      </c>
      <c r="AO959" s="23" t="e">
        <f t="shared" si="292"/>
        <v>#REF!</v>
      </c>
      <c r="AP959" s="19" t="e">
        <f>IF(#REF!=0,"",#REF!)</f>
        <v>#REF!</v>
      </c>
      <c r="AQ959" s="19" t="e">
        <f>IF(#REF!=0,"",#REF!)</f>
        <v>#REF!</v>
      </c>
      <c r="AR959" s="19" t="e">
        <f>IF(#REF!=0,"",#REF!)</f>
        <v>#REF!</v>
      </c>
      <c r="AS959" s="19" t="e">
        <f>#REF!</f>
        <v>#REF!</v>
      </c>
    </row>
    <row r="960" spans="4:45" ht="19.5" thickTop="1" thickBot="1" x14ac:dyDescent="0.25">
      <c r="D960" s="1" t="str">
        <f t="shared" si="295"/>
        <v/>
      </c>
      <c r="E960" s="1" t="str">
        <f t="shared" si="296"/>
        <v/>
      </c>
      <c r="K960" s="19" t="str">
        <f t="shared" si="283"/>
        <v/>
      </c>
      <c r="L960" s="19">
        <f t="shared" si="293"/>
        <v>10000</v>
      </c>
      <c r="M960" s="22" t="str">
        <f>TRIM(Data!$N957)</f>
        <v>Easter Morn</v>
      </c>
      <c r="N960" s="22" t="str">
        <f>TRIM(Data!$A957)</f>
        <v>Easter Morn</v>
      </c>
      <c r="O960" s="23">
        <f>IF(Data!$B957=0,"",Data!$B957)</f>
        <v>1965</v>
      </c>
      <c r="P960" s="19" t="str">
        <f>IF(Data!$C957=0,"",Data!$C957)</f>
        <v>1</v>
      </c>
      <c r="Q960" s="23" t="str">
        <f>IF($M960="","",Data!$E957)</f>
        <v>VL</v>
      </c>
      <c r="R960" s="23" t="str">
        <f t="shared" si="284"/>
        <v>VL</v>
      </c>
      <c r="S960" s="23" t="str">
        <f t="shared" si="285"/>
        <v>VL</v>
      </c>
      <c r="T960" s="19" t="str">
        <f>IF(Data!$F957=0,"",Data!$F957)</f>
        <v/>
      </c>
      <c r="U960" s="19" t="str">
        <f>IF(Data!$G957=0,"",Data!$G957)</f>
        <v/>
      </c>
      <c r="V960" s="19" t="str">
        <f>IF(Data!$D957=0,"",Data!$D957)</f>
        <v/>
      </c>
      <c r="W960" s="19" t="str">
        <f>Data!$H957</f>
        <v>Japonica</v>
      </c>
      <c r="Y960" s="41" t="e">
        <f t="shared" si="280"/>
        <v>#REF!</v>
      </c>
      <c r="Z960" s="8">
        <f t="shared" si="286"/>
        <v>10000</v>
      </c>
      <c r="AA960" s="8" t="str">
        <f t="shared" si="287"/>
        <v>Easter Morn</v>
      </c>
      <c r="AB960" s="8" t="str">
        <f t="shared" si="288"/>
        <v>VL</v>
      </c>
      <c r="AC960" s="8" t="str">
        <f t="shared" si="289"/>
        <v/>
      </c>
      <c r="AD960" s="8" t="str">
        <f t="shared" si="294"/>
        <v/>
      </c>
      <c r="AE960" s="8" t="str">
        <f t="shared" si="290"/>
        <v/>
      </c>
      <c r="AF960" s="5">
        <f t="shared" si="291"/>
        <v>1965</v>
      </c>
      <c r="AG960" s="46">
        <v>957</v>
      </c>
      <c r="AH960" s="47" t="str">
        <f t="shared" si="281"/>
        <v/>
      </c>
      <c r="AI960" s="48" t="str">
        <f t="shared" si="282"/>
        <v/>
      </c>
      <c r="AK960" s="22" t="e">
        <f>TRIM(#REF!)</f>
        <v>#REF!</v>
      </c>
      <c r="AL960" s="23" t="e">
        <f>IF(#REF!=0,"",#REF!)</f>
        <v>#REF!</v>
      </c>
      <c r="AM960" s="19" t="e">
        <f>IF(#REF!=0,"",#REF!)</f>
        <v>#REF!</v>
      </c>
      <c r="AN960" s="23" t="e">
        <f>IF($AK960="","",#REF!)</f>
        <v>#REF!</v>
      </c>
      <c r="AO960" s="23" t="e">
        <f t="shared" si="292"/>
        <v>#REF!</v>
      </c>
      <c r="AP960" s="19" t="e">
        <f>IF(#REF!=0,"",#REF!)</f>
        <v>#REF!</v>
      </c>
      <c r="AQ960" s="19" t="e">
        <f>IF(#REF!=0,"",#REF!)</f>
        <v>#REF!</v>
      </c>
      <c r="AR960" s="19" t="e">
        <f>IF(#REF!=0,"",#REF!)</f>
        <v>#REF!</v>
      </c>
      <c r="AS960" s="19" t="e">
        <f>#REF!</f>
        <v>#REF!</v>
      </c>
    </row>
    <row r="961" spans="4:45" ht="19.5" thickTop="1" thickBot="1" x14ac:dyDescent="0.25">
      <c r="D961" s="1" t="str">
        <f t="shared" si="295"/>
        <v/>
      </c>
      <c r="E961" s="1" t="str">
        <f t="shared" si="296"/>
        <v/>
      </c>
      <c r="K961" s="19" t="str">
        <f t="shared" si="283"/>
        <v/>
      </c>
      <c r="L961" s="19">
        <f t="shared" si="293"/>
        <v>10000</v>
      </c>
      <c r="M961" s="22" t="str">
        <f>TRIM(Data!$N958)</f>
        <v>Easter Parade</v>
      </c>
      <c r="N961" s="22" t="str">
        <f>TRIM(Data!$A958)</f>
        <v>Easter Parade</v>
      </c>
      <c r="O961" s="23">
        <f>IF(Data!$B958=0,"",Data!$B958)</f>
        <v>1964</v>
      </c>
      <c r="P961" s="19" t="str">
        <f>IF(Data!$C958=0,"",Data!$C958)</f>
        <v/>
      </c>
      <c r="Q961" s="23" t="str">
        <f>IF($M961="","",Data!$E958)</f>
        <v>M</v>
      </c>
      <c r="R961" s="23" t="str">
        <f t="shared" si="284"/>
        <v>M</v>
      </c>
      <c r="S961" s="23" t="str">
        <f t="shared" si="285"/>
        <v>M</v>
      </c>
      <c r="T961" s="19" t="str">
        <f>IF(Data!$F958=0,"",Data!$F958)</f>
        <v/>
      </c>
      <c r="U961" s="19" t="str">
        <f>IF(Data!$G958=0,"",Data!$G958)</f>
        <v>FD</v>
      </c>
      <c r="V961" s="19" t="str">
        <f>IF(Data!$D958=0,"",Data!$D958)</f>
        <v/>
      </c>
      <c r="W961" s="19" t="str">
        <f>Data!$H958</f>
        <v>Japonica</v>
      </c>
      <c r="Y961" s="41" t="e">
        <f t="shared" si="280"/>
        <v>#REF!</v>
      </c>
      <c r="Z961" s="8">
        <f t="shared" si="286"/>
        <v>10000</v>
      </c>
      <c r="AA961" s="8" t="str">
        <f t="shared" si="287"/>
        <v>Easter Parade</v>
      </c>
      <c r="AB961" s="8" t="str">
        <f t="shared" si="288"/>
        <v>M</v>
      </c>
      <c r="AC961" s="8" t="str">
        <f t="shared" si="289"/>
        <v/>
      </c>
      <c r="AD961" s="8" t="str">
        <f t="shared" si="294"/>
        <v>FD</v>
      </c>
      <c r="AE961" s="8" t="str">
        <f t="shared" si="290"/>
        <v/>
      </c>
      <c r="AF961" s="5">
        <f t="shared" si="291"/>
        <v>1964</v>
      </c>
      <c r="AG961" s="46">
        <v>958</v>
      </c>
      <c r="AH961" s="47" t="str">
        <f t="shared" si="281"/>
        <v/>
      </c>
      <c r="AI961" s="48" t="str">
        <f t="shared" si="282"/>
        <v/>
      </c>
      <c r="AK961" s="22" t="e">
        <f>TRIM(#REF!)</f>
        <v>#REF!</v>
      </c>
      <c r="AL961" s="23" t="e">
        <f>IF(#REF!=0,"",#REF!)</f>
        <v>#REF!</v>
      </c>
      <c r="AM961" s="19" t="e">
        <f>IF(#REF!=0,"",#REF!)</f>
        <v>#REF!</v>
      </c>
      <c r="AN961" s="23" t="e">
        <f>IF($AK961="","",#REF!)</f>
        <v>#REF!</v>
      </c>
      <c r="AO961" s="23" t="e">
        <f t="shared" si="292"/>
        <v>#REF!</v>
      </c>
      <c r="AP961" s="19" t="e">
        <f>IF(#REF!=0,"",#REF!)</f>
        <v>#REF!</v>
      </c>
      <c r="AQ961" s="19" t="e">
        <f>IF(#REF!=0,"",#REF!)</f>
        <v>#REF!</v>
      </c>
      <c r="AR961" s="19" t="e">
        <f>IF(#REF!=0,"",#REF!)</f>
        <v>#REF!</v>
      </c>
      <c r="AS961" s="19" t="e">
        <f>#REF!</f>
        <v>#REF!</v>
      </c>
    </row>
    <row r="962" spans="4:45" ht="19.5" thickTop="1" thickBot="1" x14ac:dyDescent="0.25">
      <c r="D962" s="1" t="str">
        <f t="shared" si="295"/>
        <v/>
      </c>
      <c r="E962" s="1" t="str">
        <f t="shared" si="296"/>
        <v/>
      </c>
      <c r="K962" s="19" t="str">
        <f t="shared" si="283"/>
        <v/>
      </c>
      <c r="L962" s="19">
        <f t="shared" si="293"/>
        <v>10000</v>
      </c>
      <c r="M962" s="22" t="str">
        <f>TRIM(Data!$N959)</f>
        <v>Eastertide</v>
      </c>
      <c r="N962" s="22" t="str">
        <f>TRIM(Data!$A959)</f>
        <v>Eastertide</v>
      </c>
      <c r="O962" s="23">
        <f>IF(Data!$B959=0,"",Data!$B959)</f>
        <v>1949</v>
      </c>
      <c r="P962" s="19" t="str">
        <f>IF(Data!$C959=0,"",Data!$C959)</f>
        <v/>
      </c>
      <c r="Q962" s="23" t="str">
        <f>IF($M962="","",Data!$E959)</f>
        <v>M</v>
      </c>
      <c r="R962" s="23" t="str">
        <f t="shared" si="284"/>
        <v>M</v>
      </c>
      <c r="S962" s="23" t="str">
        <f t="shared" si="285"/>
        <v>M</v>
      </c>
      <c r="T962" s="19" t="str">
        <f>IF(Data!$F959=0,"",Data!$F959)</f>
        <v>WHITE</v>
      </c>
      <c r="U962" s="19" t="str">
        <f>IF(Data!$G959=0,"",Data!$G959)</f>
        <v/>
      </c>
      <c r="V962" s="19" t="str">
        <f>IF(Data!$D959=0,"",Data!$D959)</f>
        <v/>
      </c>
      <c r="W962" s="19" t="str">
        <f>Data!$H959</f>
        <v>Japonica</v>
      </c>
      <c r="Y962" s="41" t="e">
        <f t="shared" si="280"/>
        <v>#REF!</v>
      </c>
      <c r="Z962" s="8">
        <f t="shared" si="286"/>
        <v>10000</v>
      </c>
      <c r="AA962" s="8" t="str">
        <f t="shared" si="287"/>
        <v>Eastertide</v>
      </c>
      <c r="AB962" s="8" t="str">
        <f t="shared" si="288"/>
        <v>M</v>
      </c>
      <c r="AC962" s="8" t="str">
        <f t="shared" si="289"/>
        <v>WHITE</v>
      </c>
      <c r="AD962" s="8" t="str">
        <f t="shared" si="294"/>
        <v/>
      </c>
      <c r="AE962" s="8" t="str">
        <f t="shared" si="290"/>
        <v/>
      </c>
      <c r="AF962" s="5">
        <f t="shared" si="291"/>
        <v>1949</v>
      </c>
      <c r="AG962" s="46">
        <v>959</v>
      </c>
      <c r="AH962" s="47" t="str">
        <f t="shared" si="281"/>
        <v/>
      </c>
      <c r="AI962" s="48" t="str">
        <f t="shared" si="282"/>
        <v/>
      </c>
      <c r="AK962" s="22" t="e">
        <f>TRIM(#REF!)</f>
        <v>#REF!</v>
      </c>
      <c r="AL962" s="23" t="e">
        <f>IF(#REF!=0,"",#REF!)</f>
        <v>#REF!</v>
      </c>
      <c r="AM962" s="19" t="e">
        <f>IF(#REF!=0,"",#REF!)</f>
        <v>#REF!</v>
      </c>
      <c r="AN962" s="23" t="e">
        <f>IF($AK962="","",#REF!)</f>
        <v>#REF!</v>
      </c>
      <c r="AO962" s="23" t="e">
        <f t="shared" si="292"/>
        <v>#REF!</v>
      </c>
      <c r="AP962" s="19" t="e">
        <f>IF(#REF!=0,"",#REF!)</f>
        <v>#REF!</v>
      </c>
      <c r="AQ962" s="19" t="e">
        <f>IF(#REF!=0,"",#REF!)</f>
        <v>#REF!</v>
      </c>
      <c r="AR962" s="19" t="e">
        <f>IF(#REF!=0,"",#REF!)</f>
        <v>#REF!</v>
      </c>
      <c r="AS962" s="19" t="e">
        <f>#REF!</f>
        <v>#REF!</v>
      </c>
    </row>
    <row r="963" spans="4:45" ht="19.5" thickTop="1" thickBot="1" x14ac:dyDescent="0.25">
      <c r="D963" s="1" t="str">
        <f t="shared" si="295"/>
        <v/>
      </c>
      <c r="E963" s="1" t="str">
        <f t="shared" si="296"/>
        <v/>
      </c>
      <c r="K963" s="19" t="str">
        <f t="shared" si="283"/>
        <v/>
      </c>
      <c r="L963" s="19">
        <f t="shared" si="293"/>
        <v>10000</v>
      </c>
      <c r="M963" s="22" t="str">
        <f>TRIM(Data!$N960)</f>
        <v>Ecclefield</v>
      </c>
      <c r="N963" s="22" t="str">
        <f>TRIM(Data!$A960)</f>
        <v>Ecclefield</v>
      </c>
      <c r="O963" s="23">
        <f>IF(Data!$B960=0,"",Data!$B960)</f>
        <v>1959</v>
      </c>
      <c r="P963" s="19" t="str">
        <f>IF(Data!$C960=0,"",Data!$C960)</f>
        <v>1</v>
      </c>
      <c r="Q963" s="23" t="str">
        <f>IF($M963="","",Data!$E960)</f>
        <v>L-VL</v>
      </c>
      <c r="R963" s="23" t="str">
        <f t="shared" si="284"/>
        <v>L</v>
      </c>
      <c r="S963" s="23" t="str">
        <f t="shared" si="285"/>
        <v>L</v>
      </c>
      <c r="T963" s="19" t="str">
        <f>IF(Data!$F960=0,"",Data!$F960)</f>
        <v>WHITE</v>
      </c>
      <c r="U963" s="19" t="str">
        <f>IF(Data!$G960=0,"",Data!$G960)</f>
        <v/>
      </c>
      <c r="V963" s="19" t="str">
        <f>IF(Data!$D960=0,"",Data!$D960)</f>
        <v/>
      </c>
      <c r="W963" s="19" t="str">
        <f>Data!$H960</f>
        <v>Japonica</v>
      </c>
      <c r="Y963" s="41" t="e">
        <f t="shared" si="280"/>
        <v>#REF!</v>
      </c>
      <c r="Z963" s="8">
        <f t="shared" si="286"/>
        <v>10000</v>
      </c>
      <c r="AA963" s="8" t="str">
        <f t="shared" si="287"/>
        <v>Ecclefield</v>
      </c>
      <c r="AB963" s="8" t="str">
        <f t="shared" si="288"/>
        <v>L</v>
      </c>
      <c r="AC963" s="8" t="str">
        <f t="shared" si="289"/>
        <v>WHITE</v>
      </c>
      <c r="AD963" s="8" t="str">
        <f t="shared" si="294"/>
        <v/>
      </c>
      <c r="AE963" s="8" t="str">
        <f t="shared" si="290"/>
        <v/>
      </c>
      <c r="AF963" s="5">
        <f t="shared" si="291"/>
        <v>1959</v>
      </c>
      <c r="AG963" s="46">
        <v>960</v>
      </c>
      <c r="AH963" s="47" t="str">
        <f t="shared" si="281"/>
        <v/>
      </c>
      <c r="AI963" s="48" t="str">
        <f t="shared" si="282"/>
        <v/>
      </c>
      <c r="AK963" s="22" t="e">
        <f>TRIM(#REF!)</f>
        <v>#REF!</v>
      </c>
      <c r="AL963" s="23" t="e">
        <f>IF(#REF!=0,"",#REF!)</f>
        <v>#REF!</v>
      </c>
      <c r="AM963" s="19" t="e">
        <f>IF(#REF!=0,"",#REF!)</f>
        <v>#REF!</v>
      </c>
      <c r="AN963" s="23" t="e">
        <f>IF($AK963="","",#REF!)</f>
        <v>#REF!</v>
      </c>
      <c r="AO963" s="23" t="e">
        <f t="shared" si="292"/>
        <v>#REF!</v>
      </c>
      <c r="AP963" s="19" t="e">
        <f>IF(#REF!=0,"",#REF!)</f>
        <v>#REF!</v>
      </c>
      <c r="AQ963" s="19" t="e">
        <f>IF(#REF!=0,"",#REF!)</f>
        <v>#REF!</v>
      </c>
      <c r="AR963" s="19" t="e">
        <f>IF(#REF!=0,"",#REF!)</f>
        <v>#REF!</v>
      </c>
      <c r="AS963" s="19" t="e">
        <f>#REF!</f>
        <v>#REF!</v>
      </c>
    </row>
    <row r="964" spans="4:45" ht="19.5" thickTop="1" thickBot="1" x14ac:dyDescent="0.25">
      <c r="D964" s="1" t="str">
        <f t="shared" si="295"/>
        <v/>
      </c>
      <c r="E964" s="1" t="str">
        <f t="shared" si="296"/>
        <v/>
      </c>
      <c r="K964" s="19" t="str">
        <f t="shared" si="283"/>
        <v/>
      </c>
      <c r="L964" s="19">
        <f t="shared" si="293"/>
        <v>10000</v>
      </c>
      <c r="M964" s="22" t="str">
        <f>TRIM(Data!$N961)</f>
        <v>Ed Alsip</v>
      </c>
      <c r="N964" s="22" t="str">
        <f>TRIM(Data!$A961)</f>
        <v>Ed Alsip</v>
      </c>
      <c r="O964" s="23">
        <f>IF(Data!$B961=0,"",Data!$B961)</f>
        <v>2005</v>
      </c>
      <c r="P964" s="19" t="str">
        <f>IF(Data!$C961=0,"",Data!$C961)</f>
        <v>1</v>
      </c>
      <c r="Q964" s="23" t="str">
        <f>IF($M964="","",Data!$E961)</f>
        <v>S-M</v>
      </c>
      <c r="R964" s="23" t="str">
        <f t="shared" si="284"/>
        <v>S</v>
      </c>
      <c r="S964" s="23" t="str">
        <f t="shared" si="285"/>
        <v>S</v>
      </c>
      <c r="T964" s="19" t="str">
        <f>IF(Data!$F961=0,"",Data!$F961)</f>
        <v/>
      </c>
      <c r="U964" s="19" t="str">
        <f>IF(Data!$G961=0,"",Data!$G961)</f>
        <v>FD</v>
      </c>
      <c r="V964" s="19" t="str">
        <f>IF(Data!$D961=0,"",Data!$D961)</f>
        <v/>
      </c>
      <c r="W964" s="19" t="str">
        <f>Data!$H961</f>
        <v>Japonica</v>
      </c>
      <c r="Y964" s="41" t="e">
        <f t="shared" ref="Y964:Y1027" si="297">RANK(Z964,Z$4:Z$3653,1)</f>
        <v>#REF!</v>
      </c>
      <c r="Z964" s="8">
        <f t="shared" si="286"/>
        <v>10000</v>
      </c>
      <c r="AA964" s="8" t="str">
        <f t="shared" si="287"/>
        <v>Ed Alsip</v>
      </c>
      <c r="AB964" s="8" t="str">
        <f t="shared" si="288"/>
        <v>S</v>
      </c>
      <c r="AC964" s="8" t="str">
        <f t="shared" si="289"/>
        <v/>
      </c>
      <c r="AD964" s="8" t="str">
        <f t="shared" si="294"/>
        <v>FD</v>
      </c>
      <c r="AE964" s="8" t="str">
        <f t="shared" si="290"/>
        <v/>
      </c>
      <c r="AF964" s="5">
        <f t="shared" si="291"/>
        <v>2005</v>
      </c>
      <c r="AG964" s="46">
        <v>961</v>
      </c>
      <c r="AH964" s="47" t="str">
        <f t="shared" ref="AH964:AH1027" si="298">IF(ISERROR(VLOOKUP($AG964,$Y$4:$AE$3653,2,FALSE)),"",VLOOKUP($AG964,$Y$4:$AE$3653,3,FALSE))</f>
        <v/>
      </c>
      <c r="AI964" s="48" t="str">
        <f t="shared" ref="AI964:AI1027" si="299">IF(ISERROR(VLOOKUP($AG964,$Y$4:$AE$3653,2,FALSE)),"",VLOOKUP($AG964,$Y$4:$AF$3653,8,FALSE))</f>
        <v/>
      </c>
      <c r="AK964" s="22" t="e">
        <f>TRIM(#REF!)</f>
        <v>#REF!</v>
      </c>
      <c r="AL964" s="23" t="e">
        <f>IF(#REF!=0,"",#REF!)</f>
        <v>#REF!</v>
      </c>
      <c r="AM964" s="19" t="e">
        <f>IF(#REF!=0,"",#REF!)</f>
        <v>#REF!</v>
      </c>
      <c r="AN964" s="23" t="e">
        <f>IF($AK964="","",#REF!)</f>
        <v>#REF!</v>
      </c>
      <c r="AO964" s="23" t="e">
        <f t="shared" si="292"/>
        <v>#REF!</v>
      </c>
      <c r="AP964" s="19" t="e">
        <f>IF(#REF!=0,"",#REF!)</f>
        <v>#REF!</v>
      </c>
      <c r="AQ964" s="19" t="e">
        <f>IF(#REF!=0,"",#REF!)</f>
        <v>#REF!</v>
      </c>
      <c r="AR964" s="19" t="e">
        <f>IF(#REF!=0,"",#REF!)</f>
        <v>#REF!</v>
      </c>
      <c r="AS964" s="19" t="e">
        <f>#REF!</f>
        <v>#REF!</v>
      </c>
    </row>
    <row r="965" spans="4:45" ht="19.5" thickTop="1" thickBot="1" x14ac:dyDescent="0.25">
      <c r="D965" s="1" t="str">
        <f t="shared" si="295"/>
        <v/>
      </c>
      <c r="E965" s="1" t="str">
        <f t="shared" si="296"/>
        <v/>
      </c>
      <c r="K965" s="19" t="str">
        <f t="shared" ref="K965:K1028" si="300">IF(L965=10000,"",RANK(L965,$L$4:$L$3653,1))</f>
        <v/>
      </c>
      <c r="L965" s="19">
        <f t="shared" si="293"/>
        <v>10000</v>
      </c>
      <c r="M965" s="22" t="str">
        <f>TRIM(Data!$N962)</f>
        <v>Ed Combatalade</v>
      </c>
      <c r="N965" s="22" t="str">
        <f>TRIM(Data!$A962)</f>
        <v>Ed Combatalade</v>
      </c>
      <c r="O965" s="23">
        <f>IF(Data!$B962=0,"",Data!$B962)</f>
        <v>1977</v>
      </c>
      <c r="P965" s="19" t="str">
        <f>IF(Data!$C962=0,"",Data!$C962)</f>
        <v>1</v>
      </c>
      <c r="Q965" s="23" t="str">
        <f>IF($M965="","",Data!$E962)</f>
        <v>M</v>
      </c>
      <c r="R965" s="23" t="str">
        <f t="shared" ref="R965:R1028" si="301">IF($M965="","",IF($Q965="Min","Min",IF($Q965="Min-S",IF($J$1=1,"S","Min"),IF(OR($Q965="S",$Q965="S-M"),"S",IF(OR($Q965="M",$Q965="M-L"),"M",IF(OR($Q965="L",$Q965="L-VL"),"L",IF($Q965="VL","VL")))))))</f>
        <v>M</v>
      </c>
      <c r="S965" s="23" t="str">
        <f t="shared" ref="S965:S1028" si="302">IF($J$1=1,$R965,$Q965)</f>
        <v>M</v>
      </c>
      <c r="T965" s="19" t="str">
        <f>IF(Data!$F962=0,"",Data!$F962)</f>
        <v/>
      </c>
      <c r="U965" s="19" t="str">
        <f>IF(Data!$G962=0,"",Data!$G962)</f>
        <v>FD</v>
      </c>
      <c r="V965" s="19" t="str">
        <f>IF(Data!$D962=0,"",Data!$D962)</f>
        <v/>
      </c>
      <c r="W965" s="19" t="str">
        <f>Data!$H962</f>
        <v>Japonica</v>
      </c>
      <c r="Y965" s="41" t="e">
        <f t="shared" si="297"/>
        <v>#REF!</v>
      </c>
      <c r="Z965" s="8">
        <f t="shared" ref="Z965:Z1028" si="303">IF($V965="ANTIQUE",IF($W965="Japonica",ROW(),10000),10000)</f>
        <v>10000</v>
      </c>
      <c r="AA965" s="8" t="str">
        <f t="shared" ref="AA965:AA1028" si="304">$M965</f>
        <v>Ed Combatalade</v>
      </c>
      <c r="AB965" s="8" t="str">
        <f t="shared" ref="AB965:AB1028" si="305">$R965</f>
        <v>M</v>
      </c>
      <c r="AC965" s="8" t="str">
        <f t="shared" ref="AC965:AC1028" si="306">$T965</f>
        <v/>
      </c>
      <c r="AD965" s="8" t="str">
        <f t="shared" si="294"/>
        <v>FD</v>
      </c>
      <c r="AE965" s="8" t="str">
        <f t="shared" ref="AE965:AE1028" si="307">$V965</f>
        <v/>
      </c>
      <c r="AF965" s="5">
        <f t="shared" ref="AF965:AF1028" si="308">$O965</f>
        <v>1977</v>
      </c>
      <c r="AG965" s="46">
        <v>962</v>
      </c>
      <c r="AH965" s="47" t="str">
        <f t="shared" si="298"/>
        <v/>
      </c>
      <c r="AI965" s="48" t="str">
        <f t="shared" si="299"/>
        <v/>
      </c>
      <c r="AK965" s="22" t="e">
        <f>TRIM(#REF!)</f>
        <v>#REF!</v>
      </c>
      <c r="AL965" s="23" t="e">
        <f>IF(#REF!=0,"",#REF!)</f>
        <v>#REF!</v>
      </c>
      <c r="AM965" s="19" t="e">
        <f>IF(#REF!=0,"",#REF!)</f>
        <v>#REF!</v>
      </c>
      <c r="AN965" s="23" t="e">
        <f>IF($AK965="","",#REF!)</f>
        <v>#REF!</v>
      </c>
      <c r="AO965" s="23" t="e">
        <f t="shared" ref="AO965:AO1028" si="309">IF($AK965="","",IF($AN965="Min","Min",IF($AN965="Min-S",IF($J$1=1,"S","Min"),IF(OR($AN965="S",$AN965="S-M"),"S",IF(OR($AN965="M",$AN965="M-L"),"M",IF(OR($AN965="L",$AN965="L-VL"),"L",IF($AN965="VL","VL")))))))</f>
        <v>#REF!</v>
      </c>
      <c r="AP965" s="19" t="e">
        <f>IF(#REF!=0,"",#REF!)</f>
        <v>#REF!</v>
      </c>
      <c r="AQ965" s="19" t="e">
        <f>IF(#REF!=0,"",#REF!)</f>
        <v>#REF!</v>
      </c>
      <c r="AR965" s="19" t="e">
        <f>IF(#REF!=0,"",#REF!)</f>
        <v>#REF!</v>
      </c>
      <c r="AS965" s="19" t="e">
        <f>#REF!</f>
        <v>#REF!</v>
      </c>
    </row>
    <row r="966" spans="4:45" ht="19.5" thickTop="1" thickBot="1" x14ac:dyDescent="0.25">
      <c r="D966" s="1" t="str">
        <f t="shared" si="295"/>
        <v/>
      </c>
      <c r="E966" s="1" t="str">
        <f t="shared" si="296"/>
        <v/>
      </c>
      <c r="K966" s="19" t="str">
        <f t="shared" si="300"/>
        <v/>
      </c>
      <c r="L966" s="19">
        <f t="shared" si="293"/>
        <v>10000</v>
      </c>
      <c r="M966" s="22" t="str">
        <f>TRIM(Data!$N963)</f>
        <v>Ed Powers</v>
      </c>
      <c r="N966" s="22" t="str">
        <f>TRIM(Data!$A963)</f>
        <v>Ed Powers</v>
      </c>
      <c r="O966" s="23">
        <f>IF(Data!$B963=0,"",Data!$B963)</f>
        <v>2006</v>
      </c>
      <c r="P966" s="19" t="str">
        <f>IF(Data!$C963=0,"",Data!$C963)</f>
        <v>1</v>
      </c>
      <c r="Q966" s="23" t="str">
        <f>IF($M966="","",Data!$E963)</f>
        <v>L</v>
      </c>
      <c r="R966" s="23" t="str">
        <f t="shared" si="301"/>
        <v>L</v>
      </c>
      <c r="S966" s="23" t="str">
        <f t="shared" si="302"/>
        <v>L</v>
      </c>
      <c r="T966" s="19" t="str">
        <f>IF(Data!$F963=0,"",Data!$F963)</f>
        <v/>
      </c>
      <c r="U966" s="19" t="str">
        <f>IF(Data!$G963=0,"",Data!$G963)</f>
        <v/>
      </c>
      <c r="V966" s="19" t="str">
        <f>IF(Data!$D963=0,"",Data!$D963)</f>
        <v/>
      </c>
      <c r="W966" s="19" t="str">
        <f>Data!$H963</f>
        <v>Japonica</v>
      </c>
      <c r="Y966" s="41" t="e">
        <f t="shared" si="297"/>
        <v>#REF!</v>
      </c>
      <c r="Z966" s="8">
        <f t="shared" si="303"/>
        <v>10000</v>
      </c>
      <c r="AA966" s="8" t="str">
        <f t="shared" si="304"/>
        <v>Ed Powers</v>
      </c>
      <c r="AB966" s="8" t="str">
        <f t="shared" si="305"/>
        <v>L</v>
      </c>
      <c r="AC966" s="8" t="str">
        <f t="shared" si="306"/>
        <v/>
      </c>
      <c r="AD966" s="8" t="str">
        <f t="shared" si="294"/>
        <v/>
      </c>
      <c r="AE966" s="8" t="str">
        <f t="shared" si="307"/>
        <v/>
      </c>
      <c r="AF966" s="5">
        <f t="shared" si="308"/>
        <v>2006</v>
      </c>
      <c r="AG966" s="46">
        <v>963</v>
      </c>
      <c r="AH966" s="47" t="str">
        <f t="shared" si="298"/>
        <v/>
      </c>
      <c r="AI966" s="48" t="str">
        <f t="shared" si="299"/>
        <v/>
      </c>
      <c r="AK966" s="22" t="e">
        <f>TRIM(#REF!)</f>
        <v>#REF!</v>
      </c>
      <c r="AL966" s="23" t="e">
        <f>IF(#REF!=0,"",#REF!)</f>
        <v>#REF!</v>
      </c>
      <c r="AM966" s="19" t="e">
        <f>IF(#REF!=0,"",#REF!)</f>
        <v>#REF!</v>
      </c>
      <c r="AN966" s="23" t="e">
        <f>IF($AK966="","",#REF!)</f>
        <v>#REF!</v>
      </c>
      <c r="AO966" s="23" t="e">
        <f t="shared" si="309"/>
        <v>#REF!</v>
      </c>
      <c r="AP966" s="19" t="e">
        <f>IF(#REF!=0,"",#REF!)</f>
        <v>#REF!</v>
      </c>
      <c r="AQ966" s="19" t="e">
        <f>IF(#REF!=0,"",#REF!)</f>
        <v>#REF!</v>
      </c>
      <c r="AR966" s="19" t="e">
        <f>IF(#REF!=0,"",#REF!)</f>
        <v>#REF!</v>
      </c>
      <c r="AS966" s="19" t="e">
        <f>#REF!</f>
        <v>#REF!</v>
      </c>
    </row>
    <row r="967" spans="4:45" ht="19.5" thickTop="1" thickBot="1" x14ac:dyDescent="0.25">
      <c r="D967" s="1" t="str">
        <f t="shared" si="295"/>
        <v/>
      </c>
      <c r="E967" s="1" t="str">
        <f t="shared" si="296"/>
        <v/>
      </c>
      <c r="K967" s="19" t="str">
        <f t="shared" si="300"/>
        <v/>
      </c>
      <c r="L967" s="19">
        <f t="shared" si="293"/>
        <v>10000</v>
      </c>
      <c r="M967" s="22" t="str">
        <f>TRIM(Data!$N964)</f>
        <v>Eddie Gilley</v>
      </c>
      <c r="N967" s="22" t="str">
        <f>TRIM(Data!$A964)</f>
        <v>Eddie Gilley</v>
      </c>
      <c r="O967" s="23">
        <f>IF(Data!$B964=0,"",Data!$B964)</f>
        <v>1974</v>
      </c>
      <c r="P967" s="19" t="str">
        <f>IF(Data!$C964=0,"",Data!$C964)</f>
        <v/>
      </c>
      <c r="Q967" s="23" t="str">
        <f>IF($M967="","",Data!$E964)</f>
        <v>L</v>
      </c>
      <c r="R967" s="23" t="str">
        <f t="shared" si="301"/>
        <v>L</v>
      </c>
      <c r="S967" s="23" t="str">
        <f t="shared" si="302"/>
        <v>L</v>
      </c>
      <c r="T967" s="19" t="str">
        <f>IF(Data!$F964=0,"",Data!$F964)</f>
        <v/>
      </c>
      <c r="U967" s="19" t="str">
        <f>IF(Data!$G964=0,"",Data!$G964)</f>
        <v/>
      </c>
      <c r="V967" s="19" t="str">
        <f>IF(Data!$D964=0,"",Data!$D964)</f>
        <v/>
      </c>
      <c r="W967" s="19" t="str">
        <f>Data!$H964</f>
        <v>Japonica</v>
      </c>
      <c r="Y967" s="41" t="e">
        <f t="shared" si="297"/>
        <v>#REF!</v>
      </c>
      <c r="Z967" s="8">
        <f t="shared" si="303"/>
        <v>10000</v>
      </c>
      <c r="AA967" s="8" t="str">
        <f t="shared" si="304"/>
        <v>Eddie Gilley</v>
      </c>
      <c r="AB967" s="8" t="str">
        <f t="shared" si="305"/>
        <v>L</v>
      </c>
      <c r="AC967" s="8" t="str">
        <f t="shared" si="306"/>
        <v/>
      </c>
      <c r="AD967" s="8" t="str">
        <f t="shared" si="294"/>
        <v/>
      </c>
      <c r="AE967" s="8" t="str">
        <f t="shared" si="307"/>
        <v/>
      </c>
      <c r="AF967" s="5">
        <f t="shared" si="308"/>
        <v>1974</v>
      </c>
      <c r="AG967" s="46">
        <v>964</v>
      </c>
      <c r="AH967" s="47" t="str">
        <f t="shared" si="298"/>
        <v/>
      </c>
      <c r="AI967" s="48" t="str">
        <f t="shared" si="299"/>
        <v/>
      </c>
      <c r="AK967" s="22" t="e">
        <f>TRIM(#REF!)</f>
        <v>#REF!</v>
      </c>
      <c r="AL967" s="23" t="e">
        <f>IF(#REF!=0,"",#REF!)</f>
        <v>#REF!</v>
      </c>
      <c r="AM967" s="19" t="e">
        <f>IF(#REF!=0,"",#REF!)</f>
        <v>#REF!</v>
      </c>
      <c r="AN967" s="23" t="e">
        <f>IF($AK967="","",#REF!)</f>
        <v>#REF!</v>
      </c>
      <c r="AO967" s="23" t="e">
        <f t="shared" si="309"/>
        <v>#REF!</v>
      </c>
      <c r="AP967" s="19" t="e">
        <f>IF(#REF!=0,"",#REF!)</f>
        <v>#REF!</v>
      </c>
      <c r="AQ967" s="19" t="e">
        <f>IF(#REF!=0,"",#REF!)</f>
        <v>#REF!</v>
      </c>
      <c r="AR967" s="19" t="e">
        <f>IF(#REF!=0,"",#REF!)</f>
        <v>#REF!</v>
      </c>
      <c r="AS967" s="19" t="e">
        <f>#REF!</f>
        <v>#REF!</v>
      </c>
    </row>
    <row r="968" spans="4:45" ht="19.5" thickTop="1" thickBot="1" x14ac:dyDescent="0.25">
      <c r="D968" s="1" t="str">
        <f t="shared" si="295"/>
        <v/>
      </c>
      <c r="E968" s="1" t="str">
        <f t="shared" si="296"/>
        <v/>
      </c>
      <c r="K968" s="19" t="str">
        <f t="shared" si="300"/>
        <v/>
      </c>
      <c r="L968" s="19">
        <f t="shared" si="293"/>
        <v>10000</v>
      </c>
      <c r="M968" s="22" t="str">
        <f>TRIM(Data!$N965)</f>
        <v>Edelweiss</v>
      </c>
      <c r="N968" s="22" t="str">
        <f>TRIM(Data!$A965)</f>
        <v>Edelweiss</v>
      </c>
      <c r="O968" s="23">
        <f>IF(Data!$B965=0,"",Data!$B965)</f>
        <v>1956</v>
      </c>
      <c r="P968" s="19" t="str">
        <f>IF(Data!$C965=0,"",Data!$C965)</f>
        <v>1</v>
      </c>
      <c r="Q968" s="23" t="str">
        <f>IF($M968="","",Data!$E965)</f>
        <v>L</v>
      </c>
      <c r="R968" s="23" t="str">
        <f t="shared" si="301"/>
        <v>L</v>
      </c>
      <c r="S968" s="23" t="str">
        <f t="shared" si="302"/>
        <v>L</v>
      </c>
      <c r="T968" s="19" t="str">
        <f>IF(Data!$F965=0,"",Data!$F965)</f>
        <v>WHITE</v>
      </c>
      <c r="U968" s="19" t="str">
        <f>IF(Data!$G965=0,"",Data!$G965)</f>
        <v/>
      </c>
      <c r="V968" s="19" t="str">
        <f>IF(Data!$D965=0,"",Data!$D965)</f>
        <v/>
      </c>
      <c r="W968" s="19" t="str">
        <f>Data!$H965</f>
        <v>Japonica</v>
      </c>
      <c r="Y968" s="41" t="e">
        <f t="shared" si="297"/>
        <v>#REF!</v>
      </c>
      <c r="Z968" s="8">
        <f t="shared" si="303"/>
        <v>10000</v>
      </c>
      <c r="AA968" s="8" t="str">
        <f t="shared" si="304"/>
        <v>Edelweiss</v>
      </c>
      <c r="AB968" s="8" t="str">
        <f t="shared" si="305"/>
        <v>L</v>
      </c>
      <c r="AC968" s="8" t="str">
        <f t="shared" si="306"/>
        <v>WHITE</v>
      </c>
      <c r="AD968" s="8" t="str">
        <f t="shared" si="294"/>
        <v/>
      </c>
      <c r="AE968" s="8" t="str">
        <f t="shared" si="307"/>
        <v/>
      </c>
      <c r="AF968" s="5">
        <f t="shared" si="308"/>
        <v>1956</v>
      </c>
      <c r="AG968" s="46">
        <v>965</v>
      </c>
      <c r="AH968" s="47" t="str">
        <f t="shared" si="298"/>
        <v/>
      </c>
      <c r="AI968" s="48" t="str">
        <f t="shared" si="299"/>
        <v/>
      </c>
      <c r="AK968" s="22" t="e">
        <f>TRIM(#REF!)</f>
        <v>#REF!</v>
      </c>
      <c r="AL968" s="23" t="e">
        <f>IF(#REF!=0,"",#REF!)</f>
        <v>#REF!</v>
      </c>
      <c r="AM968" s="19" t="e">
        <f>IF(#REF!=0,"",#REF!)</f>
        <v>#REF!</v>
      </c>
      <c r="AN968" s="23" t="e">
        <f>IF($AK968="","",#REF!)</f>
        <v>#REF!</v>
      </c>
      <c r="AO968" s="23" t="e">
        <f t="shared" si="309"/>
        <v>#REF!</v>
      </c>
      <c r="AP968" s="19" t="e">
        <f>IF(#REF!=0,"",#REF!)</f>
        <v>#REF!</v>
      </c>
      <c r="AQ968" s="19" t="e">
        <f>IF(#REF!=0,"",#REF!)</f>
        <v>#REF!</v>
      </c>
      <c r="AR968" s="19" t="e">
        <f>IF(#REF!=0,"",#REF!)</f>
        <v>#REF!</v>
      </c>
      <c r="AS968" s="19" t="e">
        <f>#REF!</f>
        <v>#REF!</v>
      </c>
    </row>
    <row r="969" spans="4:45" ht="19.5" thickTop="1" thickBot="1" x14ac:dyDescent="0.25">
      <c r="D969" s="1" t="str">
        <f t="shared" si="295"/>
        <v/>
      </c>
      <c r="E969" s="1" t="str">
        <f t="shared" si="296"/>
        <v/>
      </c>
      <c r="K969" s="19" t="str">
        <f t="shared" si="300"/>
        <v/>
      </c>
      <c r="L969" s="19">
        <f t="shared" si="293"/>
        <v>10000</v>
      </c>
      <c r="M969" s="22" t="str">
        <f>TRIM(Data!$N966)</f>
        <v>Edith</v>
      </c>
      <c r="N969" s="22" t="str">
        <f>TRIM(Data!$A966)</f>
        <v>Edith</v>
      </c>
      <c r="O969" s="23">
        <f>IF(Data!$B966=0,"",Data!$B966)</f>
        <v>1877</v>
      </c>
      <c r="P969" s="19" t="str">
        <f>IF(Data!$C966=0,"",Data!$C966)</f>
        <v/>
      </c>
      <c r="Q969" s="23" t="str">
        <f>IF($M969="","",Data!$E966)</f>
        <v>L</v>
      </c>
      <c r="R969" s="23" t="str">
        <f t="shared" si="301"/>
        <v>L</v>
      </c>
      <c r="S969" s="23" t="str">
        <f t="shared" si="302"/>
        <v>L</v>
      </c>
      <c r="T969" s="19" t="str">
        <f>IF(Data!$F966=0,"",Data!$F966)</f>
        <v/>
      </c>
      <c r="U969" s="19" t="str">
        <f>IF(Data!$G966=0,"",Data!$G966)</f>
        <v/>
      </c>
      <c r="V969" s="19" t="str">
        <f>IF(Data!$D966=0,"",Data!$D966)</f>
        <v>ANTIQUE</v>
      </c>
      <c r="W969" s="19" t="str">
        <f>Data!$H966</f>
        <v>Japonica</v>
      </c>
      <c r="Y969" s="41" t="e">
        <f t="shared" si="297"/>
        <v>#REF!</v>
      </c>
      <c r="Z969" s="8">
        <f t="shared" si="303"/>
        <v>969</v>
      </c>
      <c r="AA969" s="8" t="str">
        <f t="shared" si="304"/>
        <v>Edith</v>
      </c>
      <c r="AB969" s="8" t="str">
        <f t="shared" si="305"/>
        <v>L</v>
      </c>
      <c r="AC969" s="8" t="str">
        <f t="shared" si="306"/>
        <v/>
      </c>
      <c r="AD969" s="8" t="str">
        <f t="shared" si="294"/>
        <v/>
      </c>
      <c r="AE969" s="8" t="str">
        <f t="shared" si="307"/>
        <v>ANTIQUE</v>
      </c>
      <c r="AF969" s="5">
        <f t="shared" si="308"/>
        <v>1877</v>
      </c>
      <c r="AG969" s="46">
        <v>966</v>
      </c>
      <c r="AH969" s="47" t="str">
        <f t="shared" si="298"/>
        <v/>
      </c>
      <c r="AI969" s="48" t="str">
        <f t="shared" si="299"/>
        <v/>
      </c>
      <c r="AK969" s="22" t="e">
        <f>TRIM(#REF!)</f>
        <v>#REF!</v>
      </c>
      <c r="AL969" s="23" t="e">
        <f>IF(#REF!=0,"",#REF!)</f>
        <v>#REF!</v>
      </c>
      <c r="AM969" s="19" t="e">
        <f>IF(#REF!=0,"",#REF!)</f>
        <v>#REF!</v>
      </c>
      <c r="AN969" s="23" t="e">
        <f>IF($AK969="","",#REF!)</f>
        <v>#REF!</v>
      </c>
      <c r="AO969" s="23" t="e">
        <f t="shared" si="309"/>
        <v>#REF!</v>
      </c>
      <c r="AP969" s="19" t="e">
        <f>IF(#REF!=0,"",#REF!)</f>
        <v>#REF!</v>
      </c>
      <c r="AQ969" s="19" t="e">
        <f>IF(#REF!=0,"",#REF!)</f>
        <v>#REF!</v>
      </c>
      <c r="AR969" s="19" t="e">
        <f>IF(#REF!=0,"",#REF!)</f>
        <v>#REF!</v>
      </c>
      <c r="AS969" s="19" t="e">
        <f>#REF!</f>
        <v>#REF!</v>
      </c>
    </row>
    <row r="970" spans="4:45" ht="19.5" thickTop="1" thickBot="1" x14ac:dyDescent="0.25">
      <c r="D970" s="1" t="str">
        <f t="shared" si="295"/>
        <v/>
      </c>
      <c r="E970" s="1" t="str">
        <f t="shared" si="296"/>
        <v/>
      </c>
      <c r="K970" s="19" t="str">
        <f t="shared" si="300"/>
        <v/>
      </c>
      <c r="L970" s="19">
        <f t="shared" si="293"/>
        <v>10000</v>
      </c>
      <c r="M970" s="22" t="str">
        <f>TRIM(Data!$N967)</f>
        <v>Edith Griner</v>
      </c>
      <c r="N970" s="22" t="str">
        <f>TRIM(Data!$A967)</f>
        <v>Edith Griner</v>
      </c>
      <c r="O970" s="23">
        <f>IF(Data!$B967=0,"",Data!$B967)</f>
        <v>2024</v>
      </c>
      <c r="P970" s="19" t="str">
        <f>IF(Data!$C967=0,"",Data!$C967)</f>
        <v>1</v>
      </c>
      <c r="Q970" s="23" t="str">
        <f>IF($M970="","",Data!$E967)</f>
        <v>S</v>
      </c>
      <c r="R970" s="23" t="str">
        <f t="shared" si="301"/>
        <v>S</v>
      </c>
      <c r="S970" s="23" t="str">
        <f t="shared" si="302"/>
        <v>S</v>
      </c>
      <c r="T970" s="19" t="str">
        <f>IF(Data!$F967=0,"",Data!$F967)</f>
        <v/>
      </c>
      <c r="U970" s="19" t="str">
        <f>IF(Data!$G967=0,"",Data!$G967)</f>
        <v/>
      </c>
      <c r="V970" s="19" t="str">
        <f>IF(Data!$D967=0,"",Data!$D967)</f>
        <v/>
      </c>
      <c r="W970" s="19" t="str">
        <f>Data!$H967</f>
        <v>Japonica</v>
      </c>
      <c r="Y970" s="41" t="e">
        <f t="shared" si="297"/>
        <v>#REF!</v>
      </c>
      <c r="Z970" s="8">
        <f t="shared" si="303"/>
        <v>10000</v>
      </c>
      <c r="AA970" s="8" t="str">
        <f t="shared" si="304"/>
        <v>Edith Griner</v>
      </c>
      <c r="AB970" s="8" t="str">
        <f t="shared" si="305"/>
        <v>S</v>
      </c>
      <c r="AC970" s="8" t="str">
        <f t="shared" si="306"/>
        <v/>
      </c>
      <c r="AD970" s="8" t="str">
        <f t="shared" si="294"/>
        <v/>
      </c>
      <c r="AE970" s="8" t="str">
        <f t="shared" si="307"/>
        <v/>
      </c>
      <c r="AF970" s="5">
        <f t="shared" si="308"/>
        <v>2024</v>
      </c>
      <c r="AG970" s="46">
        <v>967</v>
      </c>
      <c r="AH970" s="47" t="str">
        <f t="shared" si="298"/>
        <v/>
      </c>
      <c r="AI970" s="48" t="str">
        <f t="shared" si="299"/>
        <v/>
      </c>
      <c r="AK970" s="22" t="e">
        <f>TRIM(#REF!)</f>
        <v>#REF!</v>
      </c>
      <c r="AL970" s="23" t="e">
        <f>IF(#REF!=0,"",#REF!)</f>
        <v>#REF!</v>
      </c>
      <c r="AM970" s="19" t="e">
        <f>IF(#REF!=0,"",#REF!)</f>
        <v>#REF!</v>
      </c>
      <c r="AN970" s="23" t="e">
        <f>IF($AK970="","",#REF!)</f>
        <v>#REF!</v>
      </c>
      <c r="AO970" s="23" t="e">
        <f t="shared" si="309"/>
        <v>#REF!</v>
      </c>
      <c r="AP970" s="19" t="e">
        <f>IF(#REF!=0,"",#REF!)</f>
        <v>#REF!</v>
      </c>
      <c r="AQ970" s="19" t="e">
        <f>IF(#REF!=0,"",#REF!)</f>
        <v>#REF!</v>
      </c>
      <c r="AR970" s="19" t="e">
        <f>IF(#REF!=0,"",#REF!)</f>
        <v>#REF!</v>
      </c>
      <c r="AS970" s="19" t="e">
        <f>#REF!</f>
        <v>#REF!</v>
      </c>
    </row>
    <row r="971" spans="4:45" ht="19.5" thickTop="1" thickBot="1" x14ac:dyDescent="0.25">
      <c r="D971" s="1" t="str">
        <f t="shared" si="295"/>
        <v/>
      </c>
      <c r="E971" s="1" t="str">
        <f t="shared" si="296"/>
        <v/>
      </c>
      <c r="K971" s="19" t="str">
        <f t="shared" si="300"/>
        <v/>
      </c>
      <c r="L971" s="19">
        <f t="shared" si="293"/>
        <v>10000</v>
      </c>
      <c r="M971" s="22" t="str">
        <f>TRIM(Data!$N968)</f>
        <v>Edith Hall</v>
      </c>
      <c r="N971" s="22" t="str">
        <f>TRIM(Data!$A968)</f>
        <v>Edith Hall</v>
      </c>
      <c r="O971" s="23">
        <f>IF(Data!$B968=0,"",Data!$B968)</f>
        <v>1979</v>
      </c>
      <c r="P971" s="19" t="str">
        <f>IF(Data!$C968=0,"",Data!$C968)</f>
        <v/>
      </c>
      <c r="Q971" s="23" t="str">
        <f>IF($M971="","",Data!$E968)</f>
        <v>L</v>
      </c>
      <c r="R971" s="23" t="str">
        <f t="shared" si="301"/>
        <v>L</v>
      </c>
      <c r="S971" s="23" t="str">
        <f t="shared" si="302"/>
        <v>L</v>
      </c>
      <c r="T971" s="19" t="str">
        <f>IF(Data!$F968=0,"",Data!$F968)</f>
        <v/>
      </c>
      <c r="U971" s="19" t="str">
        <f>IF(Data!$G968=0,"",Data!$G968)</f>
        <v/>
      </c>
      <c r="V971" s="19" t="str">
        <f>IF(Data!$D968=0,"",Data!$D968)</f>
        <v/>
      </c>
      <c r="W971" s="19" t="str">
        <f>Data!$H968</f>
        <v>Japonica</v>
      </c>
      <c r="Y971" s="41" t="e">
        <f t="shared" si="297"/>
        <v>#REF!</v>
      </c>
      <c r="Z971" s="8">
        <f t="shared" si="303"/>
        <v>10000</v>
      </c>
      <c r="AA971" s="8" t="str">
        <f t="shared" si="304"/>
        <v>Edith Hall</v>
      </c>
      <c r="AB971" s="8" t="str">
        <f t="shared" si="305"/>
        <v>L</v>
      </c>
      <c r="AC971" s="8" t="str">
        <f t="shared" si="306"/>
        <v/>
      </c>
      <c r="AD971" s="8" t="str">
        <f t="shared" si="294"/>
        <v/>
      </c>
      <c r="AE971" s="8" t="str">
        <f t="shared" si="307"/>
        <v/>
      </c>
      <c r="AF971" s="5">
        <f t="shared" si="308"/>
        <v>1979</v>
      </c>
      <c r="AG971" s="46">
        <v>968</v>
      </c>
      <c r="AH971" s="47" t="str">
        <f t="shared" si="298"/>
        <v/>
      </c>
      <c r="AI971" s="48" t="str">
        <f t="shared" si="299"/>
        <v/>
      </c>
      <c r="AK971" s="22" t="e">
        <f>TRIM(#REF!)</f>
        <v>#REF!</v>
      </c>
      <c r="AL971" s="23" t="e">
        <f>IF(#REF!=0,"",#REF!)</f>
        <v>#REF!</v>
      </c>
      <c r="AM971" s="19" t="e">
        <f>IF(#REF!=0,"",#REF!)</f>
        <v>#REF!</v>
      </c>
      <c r="AN971" s="23" t="e">
        <f>IF($AK971="","",#REF!)</f>
        <v>#REF!</v>
      </c>
      <c r="AO971" s="23" t="e">
        <f t="shared" si="309"/>
        <v>#REF!</v>
      </c>
      <c r="AP971" s="19" t="e">
        <f>IF(#REF!=0,"",#REF!)</f>
        <v>#REF!</v>
      </c>
      <c r="AQ971" s="19" t="e">
        <f>IF(#REF!=0,"",#REF!)</f>
        <v>#REF!</v>
      </c>
      <c r="AR971" s="19" t="e">
        <f>IF(#REF!=0,"",#REF!)</f>
        <v>#REF!</v>
      </c>
      <c r="AS971" s="19" t="e">
        <f>#REF!</f>
        <v>#REF!</v>
      </c>
    </row>
    <row r="972" spans="4:45" ht="19.5" thickTop="1" thickBot="1" x14ac:dyDescent="0.25">
      <c r="D972" s="1" t="str">
        <f t="shared" si="295"/>
        <v/>
      </c>
      <c r="E972" s="1" t="str">
        <f t="shared" si="296"/>
        <v/>
      </c>
      <c r="K972" s="19" t="str">
        <f t="shared" si="300"/>
        <v/>
      </c>
      <c r="L972" s="19">
        <f t="shared" si="293"/>
        <v>10000</v>
      </c>
      <c r="M972" s="22" t="str">
        <f>TRIM(Data!$N969)</f>
        <v>Edith Mazzei</v>
      </c>
      <c r="N972" s="22" t="str">
        <f>TRIM(Data!$A969)</f>
        <v>Edith Mazzei (R)</v>
      </c>
      <c r="O972" s="23">
        <f>IF(Data!$B969=0,"",Data!$B969)</f>
        <v>1982</v>
      </c>
      <c r="P972" s="19" t="str">
        <f>IF(Data!$C969=0,"",Data!$C969)</f>
        <v>1</v>
      </c>
      <c r="Q972" s="23" t="str">
        <f>IF($M972="","",Data!$E969)</f>
        <v>L-VL</v>
      </c>
      <c r="R972" s="23" t="str">
        <f t="shared" si="301"/>
        <v>L</v>
      </c>
      <c r="S972" s="23" t="str">
        <f t="shared" si="302"/>
        <v>L</v>
      </c>
      <c r="T972" s="19" t="str">
        <f>IF(Data!$F969=0,"",Data!$F969)</f>
        <v/>
      </c>
      <c r="U972" s="19" t="str">
        <f>IF(Data!$G969=0,"",Data!$G969)</f>
        <v/>
      </c>
      <c r="V972" s="19" t="str">
        <f>IF(Data!$D969=0,"",Data!$D969)</f>
        <v/>
      </c>
      <c r="W972" s="19" t="str">
        <f>Data!$H969</f>
        <v>Reticulata</v>
      </c>
      <c r="Y972" s="41" t="e">
        <f t="shared" si="297"/>
        <v>#REF!</v>
      </c>
      <c r="Z972" s="8">
        <f t="shared" si="303"/>
        <v>10000</v>
      </c>
      <c r="AA972" s="8" t="str">
        <f t="shared" si="304"/>
        <v>Edith Mazzei</v>
      </c>
      <c r="AB972" s="8" t="str">
        <f t="shared" si="305"/>
        <v>L</v>
      </c>
      <c r="AC972" s="8" t="str">
        <f t="shared" si="306"/>
        <v/>
      </c>
      <c r="AD972" s="8" t="str">
        <f t="shared" si="294"/>
        <v/>
      </c>
      <c r="AE972" s="8" t="str">
        <f t="shared" si="307"/>
        <v/>
      </c>
      <c r="AF972" s="5">
        <f t="shared" si="308"/>
        <v>1982</v>
      </c>
      <c r="AG972" s="46">
        <v>969</v>
      </c>
      <c r="AH972" s="47" t="str">
        <f t="shared" si="298"/>
        <v/>
      </c>
      <c r="AI972" s="48" t="str">
        <f t="shared" si="299"/>
        <v/>
      </c>
      <c r="AK972" s="22" t="e">
        <f>TRIM(#REF!)</f>
        <v>#REF!</v>
      </c>
      <c r="AL972" s="23" t="e">
        <f>IF(#REF!=0,"",#REF!)</f>
        <v>#REF!</v>
      </c>
      <c r="AM972" s="19" t="e">
        <f>IF(#REF!=0,"",#REF!)</f>
        <v>#REF!</v>
      </c>
      <c r="AN972" s="23" t="e">
        <f>IF($AK972="","",#REF!)</f>
        <v>#REF!</v>
      </c>
      <c r="AO972" s="23" t="e">
        <f t="shared" si="309"/>
        <v>#REF!</v>
      </c>
      <c r="AP972" s="19" t="e">
        <f>IF(#REF!=0,"",#REF!)</f>
        <v>#REF!</v>
      </c>
      <c r="AQ972" s="19" t="e">
        <f>IF(#REF!=0,"",#REF!)</f>
        <v>#REF!</v>
      </c>
      <c r="AR972" s="19" t="e">
        <f>IF(#REF!=0,"",#REF!)</f>
        <v>#REF!</v>
      </c>
      <c r="AS972" s="19" t="e">
        <f>#REF!</f>
        <v>#REF!</v>
      </c>
    </row>
    <row r="973" spans="4:45" ht="19.5" thickTop="1" thickBot="1" x14ac:dyDescent="0.25">
      <c r="D973" s="1" t="str">
        <f t="shared" si="295"/>
        <v/>
      </c>
      <c r="E973" s="1" t="str">
        <f t="shared" si="296"/>
        <v/>
      </c>
      <c r="K973" s="19" t="str">
        <f t="shared" si="300"/>
        <v/>
      </c>
      <c r="L973" s="19">
        <f t="shared" si="293"/>
        <v>10000</v>
      </c>
      <c r="M973" s="22" t="str">
        <f>TRIM(Data!$N970)</f>
        <v>Edmund B.</v>
      </c>
      <c r="N973" s="22" t="str">
        <f>TRIM(Data!$A970)</f>
        <v>Edmund B.</v>
      </c>
      <c r="O973" s="23">
        <f>IF(Data!$B970=0,"",Data!$B970)</f>
        <v>1959</v>
      </c>
      <c r="P973" s="19" t="str">
        <f>IF(Data!$C970=0,"",Data!$C970)</f>
        <v>1</v>
      </c>
      <c r="Q973" s="23" t="str">
        <f>IF($M973="","",Data!$E970)</f>
        <v>L</v>
      </c>
      <c r="R973" s="23" t="str">
        <f t="shared" si="301"/>
        <v>L</v>
      </c>
      <c r="S973" s="23" t="str">
        <f t="shared" si="302"/>
        <v>L</v>
      </c>
      <c r="T973" s="19" t="str">
        <f>IF(Data!$F970=0,"",Data!$F970)</f>
        <v/>
      </c>
      <c r="U973" s="19" t="str">
        <f>IF(Data!$G970=0,"",Data!$G970)</f>
        <v/>
      </c>
      <c r="V973" s="19" t="str">
        <f>IF(Data!$D970=0,"",Data!$D970)</f>
        <v/>
      </c>
      <c r="W973" s="19" t="str">
        <f>Data!$H970</f>
        <v>Japonica</v>
      </c>
      <c r="Y973" s="41" t="e">
        <f t="shared" si="297"/>
        <v>#REF!</v>
      </c>
      <c r="Z973" s="8">
        <f t="shared" si="303"/>
        <v>10000</v>
      </c>
      <c r="AA973" s="8" t="str">
        <f t="shared" si="304"/>
        <v>Edmund B.</v>
      </c>
      <c r="AB973" s="8" t="str">
        <f t="shared" si="305"/>
        <v>L</v>
      </c>
      <c r="AC973" s="8" t="str">
        <f t="shared" si="306"/>
        <v/>
      </c>
      <c r="AD973" s="8" t="str">
        <f t="shared" si="294"/>
        <v/>
      </c>
      <c r="AE973" s="8" t="str">
        <f t="shared" si="307"/>
        <v/>
      </c>
      <c r="AF973" s="5">
        <f t="shared" si="308"/>
        <v>1959</v>
      </c>
      <c r="AG973" s="46">
        <v>970</v>
      </c>
      <c r="AH973" s="47" t="str">
        <f t="shared" si="298"/>
        <v/>
      </c>
      <c r="AI973" s="48" t="str">
        <f t="shared" si="299"/>
        <v/>
      </c>
      <c r="AK973" s="22" t="e">
        <f>TRIM(#REF!)</f>
        <v>#REF!</v>
      </c>
      <c r="AL973" s="23" t="e">
        <f>IF(#REF!=0,"",#REF!)</f>
        <v>#REF!</v>
      </c>
      <c r="AM973" s="19" t="e">
        <f>IF(#REF!=0,"",#REF!)</f>
        <v>#REF!</v>
      </c>
      <c r="AN973" s="23" t="e">
        <f>IF($AK973="","",#REF!)</f>
        <v>#REF!</v>
      </c>
      <c r="AO973" s="23" t="e">
        <f t="shared" si="309"/>
        <v>#REF!</v>
      </c>
      <c r="AP973" s="19" t="e">
        <f>IF(#REF!=0,"",#REF!)</f>
        <v>#REF!</v>
      </c>
      <c r="AQ973" s="19" t="e">
        <f>IF(#REF!=0,"",#REF!)</f>
        <v>#REF!</v>
      </c>
      <c r="AR973" s="19" t="e">
        <f>IF(#REF!=0,"",#REF!)</f>
        <v>#REF!</v>
      </c>
      <c r="AS973" s="19" t="e">
        <f>#REF!</f>
        <v>#REF!</v>
      </c>
    </row>
    <row r="974" spans="4:45" ht="19.5" thickTop="1" thickBot="1" x14ac:dyDescent="0.25">
      <c r="D974" s="1" t="str">
        <f t="shared" si="295"/>
        <v/>
      </c>
      <c r="E974" s="1" t="str">
        <f t="shared" si="296"/>
        <v/>
      </c>
      <c r="K974" s="19" t="str">
        <f t="shared" si="300"/>
        <v/>
      </c>
      <c r="L974" s="19">
        <f t="shared" si="293"/>
        <v>10000</v>
      </c>
      <c r="M974" s="22" t="str">
        <f>TRIM(Data!$N971)</f>
        <v>Edna Bass</v>
      </c>
      <c r="N974" s="22" t="str">
        <f>TRIM(Data!$A971)</f>
        <v>Edna Bass</v>
      </c>
      <c r="O974" s="23">
        <f>IF(Data!$B971=0,"",Data!$B971)</f>
        <v>1992</v>
      </c>
      <c r="P974" s="19" t="str">
        <f>IF(Data!$C971=0,"",Data!$C971)</f>
        <v>1</v>
      </c>
      <c r="Q974" s="23" t="str">
        <f>IF($M974="","",Data!$E971)</f>
        <v>VL</v>
      </c>
      <c r="R974" s="23" t="str">
        <f t="shared" si="301"/>
        <v>VL</v>
      </c>
      <c r="S974" s="23" t="str">
        <f t="shared" si="302"/>
        <v>VL</v>
      </c>
      <c r="T974" s="19" t="str">
        <f>IF(Data!$F971=0,"",Data!$F971)</f>
        <v/>
      </c>
      <c r="U974" s="19" t="str">
        <f>IF(Data!$G971=0,"",Data!$G971)</f>
        <v/>
      </c>
      <c r="V974" s="19" t="str">
        <f>IF(Data!$D971=0,"",Data!$D971)</f>
        <v/>
      </c>
      <c r="W974" s="19" t="str">
        <f>Data!$H971</f>
        <v>Japonica</v>
      </c>
      <c r="Y974" s="41" t="e">
        <f t="shared" si="297"/>
        <v>#REF!</v>
      </c>
      <c r="Z974" s="8">
        <f t="shared" si="303"/>
        <v>10000</v>
      </c>
      <c r="AA974" s="8" t="str">
        <f t="shared" si="304"/>
        <v>Edna Bass</v>
      </c>
      <c r="AB974" s="8" t="str">
        <f t="shared" si="305"/>
        <v>VL</v>
      </c>
      <c r="AC974" s="8" t="str">
        <f t="shared" si="306"/>
        <v/>
      </c>
      <c r="AD974" s="8" t="str">
        <f t="shared" si="294"/>
        <v/>
      </c>
      <c r="AE974" s="8" t="str">
        <f t="shared" si="307"/>
        <v/>
      </c>
      <c r="AF974" s="5">
        <f t="shared" si="308"/>
        <v>1992</v>
      </c>
      <c r="AG974" s="46">
        <v>971</v>
      </c>
      <c r="AH974" s="47" t="str">
        <f t="shared" si="298"/>
        <v/>
      </c>
      <c r="AI974" s="48" t="str">
        <f t="shared" si="299"/>
        <v/>
      </c>
      <c r="AK974" s="22" t="e">
        <f>TRIM(#REF!)</f>
        <v>#REF!</v>
      </c>
      <c r="AL974" s="23" t="e">
        <f>IF(#REF!=0,"",#REF!)</f>
        <v>#REF!</v>
      </c>
      <c r="AM974" s="19" t="e">
        <f>IF(#REF!=0,"",#REF!)</f>
        <v>#REF!</v>
      </c>
      <c r="AN974" s="23" t="e">
        <f>IF($AK974="","",#REF!)</f>
        <v>#REF!</v>
      </c>
      <c r="AO974" s="23" t="e">
        <f t="shared" si="309"/>
        <v>#REF!</v>
      </c>
      <c r="AP974" s="19" t="e">
        <f>IF(#REF!=0,"",#REF!)</f>
        <v>#REF!</v>
      </c>
      <c r="AQ974" s="19" t="e">
        <f>IF(#REF!=0,"",#REF!)</f>
        <v>#REF!</v>
      </c>
      <c r="AR974" s="19" t="e">
        <f>IF(#REF!=0,"",#REF!)</f>
        <v>#REF!</v>
      </c>
      <c r="AS974" s="19" t="e">
        <f>#REF!</f>
        <v>#REF!</v>
      </c>
    </row>
    <row r="975" spans="4:45" ht="19.5" thickTop="1" thickBot="1" x14ac:dyDescent="0.25">
      <c r="D975" s="1" t="str">
        <f t="shared" si="295"/>
        <v/>
      </c>
      <c r="E975" s="1" t="str">
        <f t="shared" si="296"/>
        <v/>
      </c>
      <c r="K975" s="19" t="str">
        <f t="shared" si="300"/>
        <v/>
      </c>
      <c r="L975" s="19">
        <f t="shared" si="293"/>
        <v>10000</v>
      </c>
      <c r="M975" s="22" t="str">
        <f>TRIM(Data!$N972)</f>
        <v>Edna Butler</v>
      </c>
      <c r="N975" s="22" t="str">
        <f>TRIM(Data!$A972)</f>
        <v>Edna Butler (Sasanqua)</v>
      </c>
      <c r="O975" s="23">
        <f>IF(Data!$B972=0,"",Data!$B972)</f>
        <v>1966</v>
      </c>
      <c r="P975" s="19" t="str">
        <f>IF(Data!$C972=0,"",Data!$C972)</f>
        <v/>
      </c>
      <c r="Q975" s="23" t="str">
        <f>IF($M975="","",Data!$E972)</f>
        <v>M</v>
      </c>
      <c r="R975" s="23" t="str">
        <f t="shared" si="301"/>
        <v>M</v>
      </c>
      <c r="S975" s="23" t="str">
        <f t="shared" si="302"/>
        <v>M</v>
      </c>
      <c r="T975" s="19" t="str">
        <f>IF(Data!$F972=0,"",Data!$F972)</f>
        <v/>
      </c>
      <c r="U975" s="19" t="str">
        <f>IF(Data!$G972=0,"",Data!$G972)</f>
        <v/>
      </c>
      <c r="V975" s="19" t="str">
        <f>IF(Data!$D972=0,"",Data!$D972)</f>
        <v/>
      </c>
      <c r="W975" s="19" t="str">
        <f>Data!$H972</f>
        <v>Sasanqua</v>
      </c>
      <c r="Y975" s="41" t="e">
        <f t="shared" si="297"/>
        <v>#REF!</v>
      </c>
      <c r="Z975" s="8">
        <f t="shared" si="303"/>
        <v>10000</v>
      </c>
      <c r="AA975" s="8" t="str">
        <f t="shared" si="304"/>
        <v>Edna Butler</v>
      </c>
      <c r="AB975" s="8" t="str">
        <f t="shared" si="305"/>
        <v>M</v>
      </c>
      <c r="AC975" s="8" t="str">
        <f t="shared" si="306"/>
        <v/>
      </c>
      <c r="AD975" s="8" t="str">
        <f t="shared" si="294"/>
        <v/>
      </c>
      <c r="AE975" s="8" t="str">
        <f t="shared" si="307"/>
        <v/>
      </c>
      <c r="AF975" s="5">
        <f t="shared" si="308"/>
        <v>1966</v>
      </c>
      <c r="AG975" s="46">
        <v>972</v>
      </c>
      <c r="AH975" s="47" t="str">
        <f t="shared" si="298"/>
        <v/>
      </c>
      <c r="AI975" s="48" t="str">
        <f t="shared" si="299"/>
        <v/>
      </c>
      <c r="AK975" s="22" t="e">
        <f>TRIM(#REF!)</f>
        <v>#REF!</v>
      </c>
      <c r="AL975" s="23" t="e">
        <f>IF(#REF!=0,"",#REF!)</f>
        <v>#REF!</v>
      </c>
      <c r="AM975" s="19" t="e">
        <f>IF(#REF!=0,"",#REF!)</f>
        <v>#REF!</v>
      </c>
      <c r="AN975" s="23" t="e">
        <f>IF($AK975="","",#REF!)</f>
        <v>#REF!</v>
      </c>
      <c r="AO975" s="23" t="e">
        <f t="shared" si="309"/>
        <v>#REF!</v>
      </c>
      <c r="AP975" s="19" t="e">
        <f>IF(#REF!=0,"",#REF!)</f>
        <v>#REF!</v>
      </c>
      <c r="AQ975" s="19" t="e">
        <f>IF(#REF!=0,"",#REF!)</f>
        <v>#REF!</v>
      </c>
      <c r="AR975" s="19" t="e">
        <f>IF(#REF!=0,"",#REF!)</f>
        <v>#REF!</v>
      </c>
      <c r="AS975" s="19" t="e">
        <f>#REF!</f>
        <v>#REF!</v>
      </c>
    </row>
    <row r="976" spans="4:45" ht="19.5" thickTop="1" thickBot="1" x14ac:dyDescent="0.25">
      <c r="D976" s="1" t="str">
        <f t="shared" si="295"/>
        <v/>
      </c>
      <c r="E976" s="1" t="str">
        <f t="shared" si="296"/>
        <v/>
      </c>
      <c r="K976" s="19" t="str">
        <f t="shared" si="300"/>
        <v/>
      </c>
      <c r="L976" s="19">
        <f t="shared" si="293"/>
        <v>10000</v>
      </c>
      <c r="M976" s="22" t="str">
        <f>TRIM(Data!$N973)</f>
        <v>Edna Campbell</v>
      </c>
      <c r="N976" s="22" t="str">
        <f>TRIM(Data!$A973)</f>
        <v>Edna Campbell</v>
      </c>
      <c r="O976" s="23">
        <f>IF(Data!$B973=0,"",Data!$B973)</f>
        <v>1954</v>
      </c>
      <c r="P976" s="19" t="str">
        <f>IF(Data!$C973=0,"",Data!$C973)</f>
        <v>1</v>
      </c>
      <c r="Q976" s="23" t="str">
        <f>IF($M976="","",Data!$E973)</f>
        <v>M</v>
      </c>
      <c r="R976" s="23" t="str">
        <f t="shared" si="301"/>
        <v>M</v>
      </c>
      <c r="S976" s="23" t="str">
        <f t="shared" si="302"/>
        <v>M</v>
      </c>
      <c r="T976" s="19" t="str">
        <f>IF(Data!$F973=0,"",Data!$F973)</f>
        <v/>
      </c>
      <c r="U976" s="19" t="str">
        <f>IF(Data!$G973=0,"",Data!$G973)</f>
        <v/>
      </c>
      <c r="V976" s="19" t="str">
        <f>IF(Data!$D973=0,"",Data!$D973)</f>
        <v/>
      </c>
      <c r="W976" s="19" t="str">
        <f>Data!$H973</f>
        <v>Japonica</v>
      </c>
      <c r="Y976" s="41" t="e">
        <f t="shared" si="297"/>
        <v>#REF!</v>
      </c>
      <c r="Z976" s="8">
        <f t="shared" si="303"/>
        <v>10000</v>
      </c>
      <c r="AA976" s="8" t="str">
        <f t="shared" si="304"/>
        <v>Edna Campbell</v>
      </c>
      <c r="AB976" s="8" t="str">
        <f t="shared" si="305"/>
        <v>M</v>
      </c>
      <c r="AC976" s="8" t="str">
        <f t="shared" si="306"/>
        <v/>
      </c>
      <c r="AD976" s="8" t="str">
        <f t="shared" si="294"/>
        <v/>
      </c>
      <c r="AE976" s="8" t="str">
        <f t="shared" si="307"/>
        <v/>
      </c>
      <c r="AF976" s="5">
        <f t="shared" si="308"/>
        <v>1954</v>
      </c>
      <c r="AG976" s="46">
        <v>973</v>
      </c>
      <c r="AH976" s="47" t="str">
        <f t="shared" si="298"/>
        <v/>
      </c>
      <c r="AI976" s="48" t="str">
        <f t="shared" si="299"/>
        <v/>
      </c>
      <c r="AK976" s="22" t="e">
        <f>TRIM(#REF!)</f>
        <v>#REF!</v>
      </c>
      <c r="AL976" s="23" t="e">
        <f>IF(#REF!=0,"",#REF!)</f>
        <v>#REF!</v>
      </c>
      <c r="AM976" s="19" t="e">
        <f>IF(#REF!=0,"",#REF!)</f>
        <v>#REF!</v>
      </c>
      <c r="AN976" s="23" t="e">
        <f>IF($AK976="","",#REF!)</f>
        <v>#REF!</v>
      </c>
      <c r="AO976" s="23" t="e">
        <f t="shared" si="309"/>
        <v>#REF!</v>
      </c>
      <c r="AP976" s="19" t="e">
        <f>IF(#REF!=0,"",#REF!)</f>
        <v>#REF!</v>
      </c>
      <c r="AQ976" s="19" t="e">
        <f>IF(#REF!=0,"",#REF!)</f>
        <v>#REF!</v>
      </c>
      <c r="AR976" s="19" t="e">
        <f>IF(#REF!=0,"",#REF!)</f>
        <v>#REF!</v>
      </c>
      <c r="AS976" s="19" t="e">
        <f>#REF!</f>
        <v>#REF!</v>
      </c>
    </row>
    <row r="977" spans="4:45" ht="19.5" thickTop="1" thickBot="1" x14ac:dyDescent="0.25">
      <c r="D977" s="1" t="str">
        <f t="shared" si="295"/>
        <v/>
      </c>
      <c r="E977" s="1" t="str">
        <f t="shared" si="296"/>
        <v/>
      </c>
      <c r="K977" s="19" t="str">
        <f t="shared" si="300"/>
        <v/>
      </c>
      <c r="L977" s="19">
        <f t="shared" si="293"/>
        <v>10000</v>
      </c>
      <c r="M977" s="22" t="str">
        <f>TRIM(Data!$N974)</f>
        <v>Edna Deadwyler</v>
      </c>
      <c r="N977" s="22" t="str">
        <f>TRIM(Data!$A974)</f>
        <v>Edna Deadwyler</v>
      </c>
      <c r="O977" s="23">
        <f>IF(Data!$B974=0,"",Data!$B974)</f>
        <v>1964</v>
      </c>
      <c r="P977" s="19" t="str">
        <f>IF(Data!$C974=0,"",Data!$C974)</f>
        <v>1</v>
      </c>
      <c r="Q977" s="23" t="str">
        <f>IF($M977="","",Data!$E974)</f>
        <v>L</v>
      </c>
      <c r="R977" s="23" t="str">
        <f t="shared" si="301"/>
        <v>L</v>
      </c>
      <c r="S977" s="23" t="str">
        <f t="shared" si="302"/>
        <v>L</v>
      </c>
      <c r="T977" s="19" t="str">
        <f>IF(Data!$F974=0,"",Data!$F974)</f>
        <v/>
      </c>
      <c r="U977" s="19" t="str">
        <f>IF(Data!$G974=0,"",Data!$G974)</f>
        <v/>
      </c>
      <c r="V977" s="19" t="str">
        <f>IF(Data!$D974=0,"",Data!$D974)</f>
        <v/>
      </c>
      <c r="W977" s="19" t="str">
        <f>Data!$H974</f>
        <v>Japonica</v>
      </c>
      <c r="Y977" s="41" t="e">
        <f t="shared" si="297"/>
        <v>#REF!</v>
      </c>
      <c r="Z977" s="8">
        <f t="shared" si="303"/>
        <v>10000</v>
      </c>
      <c r="AA977" s="8" t="str">
        <f t="shared" si="304"/>
        <v>Edna Deadwyler</v>
      </c>
      <c r="AB977" s="8" t="str">
        <f t="shared" si="305"/>
        <v>L</v>
      </c>
      <c r="AC977" s="8" t="str">
        <f t="shared" si="306"/>
        <v/>
      </c>
      <c r="AD977" s="8" t="str">
        <f t="shared" si="294"/>
        <v/>
      </c>
      <c r="AE977" s="8" t="str">
        <f t="shared" si="307"/>
        <v/>
      </c>
      <c r="AF977" s="5">
        <f t="shared" si="308"/>
        <v>1964</v>
      </c>
      <c r="AG977" s="46">
        <v>974</v>
      </c>
      <c r="AH977" s="47" t="str">
        <f t="shared" si="298"/>
        <v/>
      </c>
      <c r="AI977" s="48" t="str">
        <f t="shared" si="299"/>
        <v/>
      </c>
      <c r="AK977" s="22" t="e">
        <f>TRIM(#REF!)</f>
        <v>#REF!</v>
      </c>
      <c r="AL977" s="23" t="e">
        <f>IF(#REF!=0,"",#REF!)</f>
        <v>#REF!</v>
      </c>
      <c r="AM977" s="19" t="e">
        <f>IF(#REF!=0,"",#REF!)</f>
        <v>#REF!</v>
      </c>
      <c r="AN977" s="23" t="e">
        <f>IF($AK977="","",#REF!)</f>
        <v>#REF!</v>
      </c>
      <c r="AO977" s="23" t="e">
        <f t="shared" si="309"/>
        <v>#REF!</v>
      </c>
      <c r="AP977" s="19" t="e">
        <f>IF(#REF!=0,"",#REF!)</f>
        <v>#REF!</v>
      </c>
      <c r="AQ977" s="19" t="e">
        <f>IF(#REF!=0,"",#REF!)</f>
        <v>#REF!</v>
      </c>
      <c r="AR977" s="19" t="e">
        <f>IF(#REF!=0,"",#REF!)</f>
        <v>#REF!</v>
      </c>
      <c r="AS977" s="19" t="e">
        <f>#REF!</f>
        <v>#REF!</v>
      </c>
    </row>
    <row r="978" spans="4:45" ht="19.5" thickTop="1" thickBot="1" x14ac:dyDescent="0.25">
      <c r="D978" s="1" t="str">
        <f t="shared" si="295"/>
        <v/>
      </c>
      <c r="E978" s="1" t="str">
        <f t="shared" si="296"/>
        <v/>
      </c>
      <c r="K978" s="19" t="str">
        <f t="shared" si="300"/>
        <v/>
      </c>
      <c r="L978" s="19">
        <f t="shared" si="293"/>
        <v>10000</v>
      </c>
      <c r="M978" s="22" t="str">
        <f>TRIM(Data!$N975)</f>
        <v>Edward Billing (See Lady Loch)</v>
      </c>
      <c r="N978" s="22" t="str">
        <f>TRIM(Data!$A975)</f>
        <v>Edward Billing (See Lady Loch)</v>
      </c>
      <c r="O978" s="23">
        <f>IF(Data!$B975=0,"",Data!$B975)</f>
        <v>1898</v>
      </c>
      <c r="P978" s="19" t="str">
        <f>IF(Data!$C975=0,"",Data!$C975)</f>
        <v/>
      </c>
      <c r="Q978" s="23" t="str">
        <f>IF($M978="","",Data!$E975)</f>
        <v>M</v>
      </c>
      <c r="R978" s="23" t="str">
        <f t="shared" si="301"/>
        <v>M</v>
      </c>
      <c r="S978" s="23" t="str">
        <f t="shared" si="302"/>
        <v>M</v>
      </c>
      <c r="T978" s="19" t="str">
        <f>IF(Data!$F975=0,"",Data!$F975)</f>
        <v/>
      </c>
      <c r="U978" s="19" t="str">
        <f>IF(Data!$G975=0,"",Data!$G975)</f>
        <v/>
      </c>
      <c r="V978" s="19" t="str">
        <f>IF(Data!$D975=0,"",Data!$D975)</f>
        <v>ANTIQUE</v>
      </c>
      <c r="W978" s="19" t="str">
        <f>Data!$H975</f>
        <v>Japonica</v>
      </c>
      <c r="Y978" s="41" t="e">
        <f t="shared" si="297"/>
        <v>#REF!</v>
      </c>
      <c r="Z978" s="8">
        <f t="shared" si="303"/>
        <v>978</v>
      </c>
      <c r="AA978" s="8" t="str">
        <f t="shared" si="304"/>
        <v>Edward Billing (See Lady Loch)</v>
      </c>
      <c r="AB978" s="8" t="str">
        <f t="shared" si="305"/>
        <v>M</v>
      </c>
      <c r="AC978" s="8" t="str">
        <f t="shared" si="306"/>
        <v/>
      </c>
      <c r="AD978" s="8" t="str">
        <f t="shared" si="294"/>
        <v/>
      </c>
      <c r="AE978" s="8" t="str">
        <f t="shared" si="307"/>
        <v>ANTIQUE</v>
      </c>
      <c r="AF978" s="5">
        <f t="shared" si="308"/>
        <v>1898</v>
      </c>
      <c r="AG978" s="46">
        <v>975</v>
      </c>
      <c r="AH978" s="47" t="str">
        <f t="shared" si="298"/>
        <v/>
      </c>
      <c r="AI978" s="48" t="str">
        <f t="shared" si="299"/>
        <v/>
      </c>
      <c r="AK978" s="22" t="e">
        <f>TRIM(#REF!)</f>
        <v>#REF!</v>
      </c>
      <c r="AL978" s="23" t="e">
        <f>IF(#REF!=0,"",#REF!)</f>
        <v>#REF!</v>
      </c>
      <c r="AM978" s="19" t="e">
        <f>IF(#REF!=0,"",#REF!)</f>
        <v>#REF!</v>
      </c>
      <c r="AN978" s="23" t="e">
        <f>IF($AK978="","",#REF!)</f>
        <v>#REF!</v>
      </c>
      <c r="AO978" s="23" t="e">
        <f t="shared" si="309"/>
        <v>#REF!</v>
      </c>
      <c r="AP978" s="19" t="e">
        <f>IF(#REF!=0,"",#REF!)</f>
        <v>#REF!</v>
      </c>
      <c r="AQ978" s="19" t="e">
        <f>IF(#REF!=0,"",#REF!)</f>
        <v>#REF!</v>
      </c>
      <c r="AR978" s="19" t="e">
        <f>IF(#REF!=0,"",#REF!)</f>
        <v>#REF!</v>
      </c>
      <c r="AS978" s="19" t="e">
        <f>#REF!</f>
        <v>#REF!</v>
      </c>
    </row>
    <row r="979" spans="4:45" ht="19.5" thickTop="1" thickBot="1" x14ac:dyDescent="0.25">
      <c r="D979" s="1" t="str">
        <f t="shared" si="295"/>
        <v/>
      </c>
      <c r="E979" s="1" t="str">
        <f t="shared" si="296"/>
        <v/>
      </c>
      <c r="K979" s="19" t="str">
        <f t="shared" si="300"/>
        <v/>
      </c>
      <c r="L979" s="19">
        <f t="shared" si="293"/>
        <v>10000</v>
      </c>
      <c r="M979" s="22" t="str">
        <f>TRIM(Data!$N976)</f>
        <v>Edward Cole</v>
      </c>
      <c r="N979" s="22" t="str">
        <f>TRIM(Data!$A976)</f>
        <v>Edward Cole</v>
      </c>
      <c r="O979" s="23">
        <f>IF(Data!$B976=0,"",Data!$B976)</f>
        <v>1945</v>
      </c>
      <c r="P979" s="19" t="str">
        <f>IF(Data!$C976=0,"",Data!$C976)</f>
        <v/>
      </c>
      <c r="Q979" s="23" t="str">
        <f>IF($M979="","",Data!$E976)</f>
        <v>M</v>
      </c>
      <c r="R979" s="23" t="str">
        <f t="shared" si="301"/>
        <v>M</v>
      </c>
      <c r="S979" s="23" t="str">
        <f t="shared" si="302"/>
        <v>M</v>
      </c>
      <c r="T979" s="19" t="str">
        <f>IF(Data!$F976=0,"",Data!$F976)</f>
        <v/>
      </c>
      <c r="U979" s="19" t="str">
        <f>IF(Data!$G976=0,"",Data!$G976)</f>
        <v/>
      </c>
      <c r="V979" s="19" t="str">
        <f>IF(Data!$D976=0,"",Data!$D976)</f>
        <v/>
      </c>
      <c r="W979" s="19" t="str">
        <f>Data!$H976</f>
        <v>Japonica</v>
      </c>
      <c r="Y979" s="41" t="e">
        <f t="shared" si="297"/>
        <v>#REF!</v>
      </c>
      <c r="Z979" s="8">
        <f t="shared" si="303"/>
        <v>10000</v>
      </c>
      <c r="AA979" s="8" t="str">
        <f t="shared" si="304"/>
        <v>Edward Cole</v>
      </c>
      <c r="AB979" s="8" t="str">
        <f t="shared" si="305"/>
        <v>M</v>
      </c>
      <c r="AC979" s="8" t="str">
        <f t="shared" si="306"/>
        <v/>
      </c>
      <c r="AD979" s="8" t="str">
        <f t="shared" si="294"/>
        <v/>
      </c>
      <c r="AE979" s="8" t="str">
        <f t="shared" si="307"/>
        <v/>
      </c>
      <c r="AF979" s="5">
        <f t="shared" si="308"/>
        <v>1945</v>
      </c>
      <c r="AG979" s="46">
        <v>976</v>
      </c>
      <c r="AH979" s="47" t="str">
        <f t="shared" si="298"/>
        <v/>
      </c>
      <c r="AI979" s="48" t="str">
        <f t="shared" si="299"/>
        <v/>
      </c>
      <c r="AK979" s="22" t="e">
        <f>TRIM(#REF!)</f>
        <v>#REF!</v>
      </c>
      <c r="AL979" s="23" t="e">
        <f>IF(#REF!=0,"",#REF!)</f>
        <v>#REF!</v>
      </c>
      <c r="AM979" s="19" t="e">
        <f>IF(#REF!=0,"",#REF!)</f>
        <v>#REF!</v>
      </c>
      <c r="AN979" s="23" t="e">
        <f>IF($AK979="","",#REF!)</f>
        <v>#REF!</v>
      </c>
      <c r="AO979" s="23" t="e">
        <f t="shared" si="309"/>
        <v>#REF!</v>
      </c>
      <c r="AP979" s="19" t="e">
        <f>IF(#REF!=0,"",#REF!)</f>
        <v>#REF!</v>
      </c>
      <c r="AQ979" s="19" t="e">
        <f>IF(#REF!=0,"",#REF!)</f>
        <v>#REF!</v>
      </c>
      <c r="AR979" s="19" t="e">
        <f>IF(#REF!=0,"",#REF!)</f>
        <v>#REF!</v>
      </c>
      <c r="AS979" s="19" t="e">
        <f>#REF!</f>
        <v>#REF!</v>
      </c>
    </row>
    <row r="980" spans="4:45" ht="19.5" thickTop="1" thickBot="1" x14ac:dyDescent="0.25">
      <c r="D980" s="1" t="str">
        <f t="shared" si="295"/>
        <v/>
      </c>
      <c r="E980" s="1" t="str">
        <f t="shared" si="296"/>
        <v/>
      </c>
      <c r="K980" s="19" t="str">
        <f t="shared" si="300"/>
        <v/>
      </c>
      <c r="L980" s="19">
        <f t="shared" si="293"/>
        <v>10000</v>
      </c>
      <c r="M980" s="22" t="str">
        <f>TRIM(Data!$N977)</f>
        <v>Edward Marshall Boehm</v>
      </c>
      <c r="N980" s="22" t="str">
        <f>TRIM(Data!$A977)</f>
        <v>Edward Marshall Boehm (H)</v>
      </c>
      <c r="O980" s="23">
        <f>IF(Data!$B977=0,"",Data!$B977)</f>
        <v>1978</v>
      </c>
      <c r="P980" s="19" t="str">
        <f>IF(Data!$C977=0,"",Data!$C977)</f>
        <v>1</v>
      </c>
      <c r="Q980" s="23" t="str">
        <f>IF($M980="","",Data!$E977)</f>
        <v>L</v>
      </c>
      <c r="R980" s="23" t="str">
        <f t="shared" si="301"/>
        <v>L</v>
      </c>
      <c r="S980" s="23" t="str">
        <f t="shared" si="302"/>
        <v>L</v>
      </c>
      <c r="T980" s="19" t="str">
        <f>IF(Data!$F977=0,"",Data!$F977)</f>
        <v/>
      </c>
      <c r="U980" s="19" t="str">
        <f>IF(Data!$G977=0,"",Data!$G977)</f>
        <v/>
      </c>
      <c r="V980" s="19" t="str">
        <f>IF(Data!$D977=0,"",Data!$D977)</f>
        <v/>
      </c>
      <c r="W980" s="19" t="str">
        <f>Data!$H977</f>
        <v>NRH</v>
      </c>
      <c r="Y980" s="41" t="e">
        <f t="shared" si="297"/>
        <v>#REF!</v>
      </c>
      <c r="Z980" s="8">
        <f t="shared" si="303"/>
        <v>10000</v>
      </c>
      <c r="AA980" s="8" t="str">
        <f t="shared" si="304"/>
        <v>Edward Marshall Boehm</v>
      </c>
      <c r="AB980" s="8" t="str">
        <f t="shared" si="305"/>
        <v>L</v>
      </c>
      <c r="AC980" s="8" t="str">
        <f t="shared" si="306"/>
        <v/>
      </c>
      <c r="AD980" s="8" t="str">
        <f t="shared" si="294"/>
        <v/>
      </c>
      <c r="AE980" s="8" t="str">
        <f t="shared" si="307"/>
        <v/>
      </c>
      <c r="AF980" s="5">
        <f t="shared" si="308"/>
        <v>1978</v>
      </c>
      <c r="AG980" s="46">
        <v>977</v>
      </c>
      <c r="AH980" s="47" t="str">
        <f t="shared" si="298"/>
        <v/>
      </c>
      <c r="AI980" s="48" t="str">
        <f t="shared" si="299"/>
        <v/>
      </c>
      <c r="AK980" s="22" t="e">
        <f>TRIM(#REF!)</f>
        <v>#REF!</v>
      </c>
      <c r="AL980" s="23" t="e">
        <f>IF(#REF!=0,"",#REF!)</f>
        <v>#REF!</v>
      </c>
      <c r="AM980" s="19" t="e">
        <f>IF(#REF!=0,"",#REF!)</f>
        <v>#REF!</v>
      </c>
      <c r="AN980" s="23" t="e">
        <f>IF($AK980="","",#REF!)</f>
        <v>#REF!</v>
      </c>
      <c r="AO980" s="23" t="e">
        <f t="shared" si="309"/>
        <v>#REF!</v>
      </c>
      <c r="AP980" s="19" t="e">
        <f>IF(#REF!=0,"",#REF!)</f>
        <v>#REF!</v>
      </c>
      <c r="AQ980" s="19" t="e">
        <f>IF(#REF!=0,"",#REF!)</f>
        <v>#REF!</v>
      </c>
      <c r="AR980" s="19" t="e">
        <f>IF(#REF!=0,"",#REF!)</f>
        <v>#REF!</v>
      </c>
      <c r="AS980" s="19" t="e">
        <f>#REF!</f>
        <v>#REF!</v>
      </c>
    </row>
    <row r="981" spans="4:45" ht="19.5" thickTop="1" thickBot="1" x14ac:dyDescent="0.25">
      <c r="D981" s="1" t="str">
        <f t="shared" si="295"/>
        <v/>
      </c>
      <c r="E981" s="1" t="str">
        <f t="shared" si="296"/>
        <v/>
      </c>
      <c r="K981" s="19" t="str">
        <f t="shared" si="300"/>
        <v/>
      </c>
      <c r="L981" s="19">
        <f t="shared" si="293"/>
        <v>10000</v>
      </c>
      <c r="M981" s="22" t="str">
        <f>TRIM(Data!$N978)</f>
        <v>Edwin H. Folk</v>
      </c>
      <c r="N981" s="22" t="str">
        <f>TRIM(Data!$A978)</f>
        <v>Edwin H. Folk</v>
      </c>
      <c r="O981" s="23">
        <f>IF(Data!$B978=0,"",Data!$B978)</f>
        <v>1948</v>
      </c>
      <c r="P981" s="19" t="str">
        <f>IF(Data!$C978=0,"",Data!$C978)</f>
        <v>1</v>
      </c>
      <c r="Q981" s="23" t="str">
        <f>IF($M981="","",Data!$E978)</f>
        <v>L</v>
      </c>
      <c r="R981" s="23" t="str">
        <f t="shared" si="301"/>
        <v>L</v>
      </c>
      <c r="S981" s="23" t="str">
        <f t="shared" si="302"/>
        <v>L</v>
      </c>
      <c r="T981" s="19" t="str">
        <f>IF(Data!$F978=0,"",Data!$F978)</f>
        <v/>
      </c>
      <c r="U981" s="19" t="str">
        <f>IF(Data!$G978=0,"",Data!$G978)</f>
        <v/>
      </c>
      <c r="V981" s="19" t="str">
        <f>IF(Data!$D978=0,"",Data!$D978)</f>
        <v/>
      </c>
      <c r="W981" s="19" t="str">
        <f>Data!$H978</f>
        <v>Japonica</v>
      </c>
      <c r="Y981" s="41" t="e">
        <f t="shared" si="297"/>
        <v>#REF!</v>
      </c>
      <c r="Z981" s="8">
        <f t="shared" si="303"/>
        <v>10000</v>
      </c>
      <c r="AA981" s="8" t="str">
        <f t="shared" si="304"/>
        <v>Edwin H. Folk</v>
      </c>
      <c r="AB981" s="8" t="str">
        <f t="shared" si="305"/>
        <v>L</v>
      </c>
      <c r="AC981" s="8" t="str">
        <f t="shared" si="306"/>
        <v/>
      </c>
      <c r="AD981" s="8" t="str">
        <f t="shared" si="294"/>
        <v/>
      </c>
      <c r="AE981" s="8" t="str">
        <f t="shared" si="307"/>
        <v/>
      </c>
      <c r="AF981" s="5">
        <f t="shared" si="308"/>
        <v>1948</v>
      </c>
      <c r="AG981" s="46">
        <v>978</v>
      </c>
      <c r="AH981" s="47" t="str">
        <f t="shared" si="298"/>
        <v/>
      </c>
      <c r="AI981" s="48" t="str">
        <f t="shared" si="299"/>
        <v/>
      </c>
      <c r="AK981" s="22" t="e">
        <f>TRIM(#REF!)</f>
        <v>#REF!</v>
      </c>
      <c r="AL981" s="23" t="e">
        <f>IF(#REF!=0,"",#REF!)</f>
        <v>#REF!</v>
      </c>
      <c r="AM981" s="19" t="e">
        <f>IF(#REF!=0,"",#REF!)</f>
        <v>#REF!</v>
      </c>
      <c r="AN981" s="23" t="e">
        <f>IF($AK981="","",#REF!)</f>
        <v>#REF!</v>
      </c>
      <c r="AO981" s="23" t="e">
        <f t="shared" si="309"/>
        <v>#REF!</v>
      </c>
      <c r="AP981" s="19" t="e">
        <f>IF(#REF!=0,"",#REF!)</f>
        <v>#REF!</v>
      </c>
      <c r="AQ981" s="19" t="e">
        <f>IF(#REF!=0,"",#REF!)</f>
        <v>#REF!</v>
      </c>
      <c r="AR981" s="19" t="e">
        <f>IF(#REF!=0,"",#REF!)</f>
        <v>#REF!</v>
      </c>
      <c r="AS981" s="19" t="e">
        <f>#REF!</f>
        <v>#REF!</v>
      </c>
    </row>
    <row r="982" spans="4:45" ht="19.5" thickTop="1" thickBot="1" x14ac:dyDescent="0.25">
      <c r="D982" s="1" t="str">
        <f t="shared" si="295"/>
        <v/>
      </c>
      <c r="E982" s="1" t="str">
        <f t="shared" si="296"/>
        <v/>
      </c>
      <c r="K982" s="19" t="str">
        <f t="shared" si="300"/>
        <v/>
      </c>
      <c r="L982" s="19">
        <f t="shared" ref="L982:L1045" si="310">IF(ISERROR(SEARCH($B$2,M982)),10000,IF(SEARCH($B$2,M982)=1,SEARCH($B$2,M982)+ROW()/100000,10000))</f>
        <v>10000</v>
      </c>
      <c r="M982" s="22" t="str">
        <f>TRIM(Data!$N979)</f>
        <v>Edwin S. Northrup</v>
      </c>
      <c r="N982" s="22" t="str">
        <f>TRIM(Data!$A979)</f>
        <v>Edwin S. Northrup</v>
      </c>
      <c r="O982" s="23">
        <f>IF(Data!$B979=0,"",Data!$B979)</f>
        <v>1950</v>
      </c>
      <c r="P982" s="19" t="str">
        <f>IF(Data!$C979=0,"",Data!$C979)</f>
        <v/>
      </c>
      <c r="Q982" s="23" t="str">
        <f>IF($M982="","",Data!$E979)</f>
        <v>L</v>
      </c>
      <c r="R982" s="23" t="str">
        <f t="shared" si="301"/>
        <v>L</v>
      </c>
      <c r="S982" s="23" t="str">
        <f t="shared" si="302"/>
        <v>L</v>
      </c>
      <c r="T982" s="19" t="str">
        <f>IF(Data!$F979=0,"",Data!$F979)</f>
        <v>WHITE</v>
      </c>
      <c r="U982" s="19" t="str">
        <f>IF(Data!$G979=0,"",Data!$G979)</f>
        <v/>
      </c>
      <c r="V982" s="19" t="str">
        <f>IF(Data!$D979=0,"",Data!$D979)</f>
        <v/>
      </c>
      <c r="W982" s="19" t="str">
        <f>Data!$H979</f>
        <v>Japonica</v>
      </c>
      <c r="Y982" s="41" t="e">
        <f t="shared" si="297"/>
        <v>#REF!</v>
      </c>
      <c r="Z982" s="8">
        <f t="shared" si="303"/>
        <v>10000</v>
      </c>
      <c r="AA982" s="8" t="str">
        <f t="shared" si="304"/>
        <v>Edwin S. Northrup</v>
      </c>
      <c r="AB982" s="8" t="str">
        <f t="shared" si="305"/>
        <v>L</v>
      </c>
      <c r="AC982" s="8" t="str">
        <f t="shared" si="306"/>
        <v>WHITE</v>
      </c>
      <c r="AD982" s="8" t="str">
        <f t="shared" ref="AD982:AD1045" si="311">U982</f>
        <v/>
      </c>
      <c r="AE982" s="8" t="str">
        <f t="shared" si="307"/>
        <v/>
      </c>
      <c r="AF982" s="5">
        <f t="shared" si="308"/>
        <v>1950</v>
      </c>
      <c r="AG982" s="46">
        <v>979</v>
      </c>
      <c r="AH982" s="47" t="str">
        <f t="shared" si="298"/>
        <v/>
      </c>
      <c r="AI982" s="48" t="str">
        <f t="shared" si="299"/>
        <v/>
      </c>
      <c r="AK982" s="22" t="e">
        <f>TRIM(#REF!)</f>
        <v>#REF!</v>
      </c>
      <c r="AL982" s="23" t="e">
        <f>IF(#REF!=0,"",#REF!)</f>
        <v>#REF!</v>
      </c>
      <c r="AM982" s="19" t="e">
        <f>IF(#REF!=0,"",#REF!)</f>
        <v>#REF!</v>
      </c>
      <c r="AN982" s="23" t="e">
        <f>IF($AK982="","",#REF!)</f>
        <v>#REF!</v>
      </c>
      <c r="AO982" s="23" t="e">
        <f t="shared" si="309"/>
        <v>#REF!</v>
      </c>
      <c r="AP982" s="19" t="e">
        <f>IF(#REF!=0,"",#REF!)</f>
        <v>#REF!</v>
      </c>
      <c r="AQ982" s="19" t="e">
        <f>IF(#REF!=0,"",#REF!)</f>
        <v>#REF!</v>
      </c>
      <c r="AR982" s="19" t="e">
        <f>IF(#REF!=0,"",#REF!)</f>
        <v>#REF!</v>
      </c>
      <c r="AS982" s="19" t="e">
        <f>#REF!</f>
        <v>#REF!</v>
      </c>
    </row>
    <row r="983" spans="4:45" ht="19.5" thickTop="1" thickBot="1" x14ac:dyDescent="0.25">
      <c r="D983" s="1" t="str">
        <f t="shared" si="295"/>
        <v/>
      </c>
      <c r="E983" s="1" t="str">
        <f t="shared" si="296"/>
        <v/>
      </c>
      <c r="K983" s="19" t="str">
        <f t="shared" si="300"/>
        <v/>
      </c>
      <c r="L983" s="19">
        <f t="shared" si="310"/>
        <v>10000</v>
      </c>
      <c r="M983" s="22" t="str">
        <f>TRIM(Data!$N980)</f>
        <v>Egao</v>
      </c>
      <c r="N983" s="22" t="str">
        <f>TRIM(Data!$A980)</f>
        <v>Egao (Higo)</v>
      </c>
      <c r="O983" s="23" t="str">
        <f>IF(Data!$B980=0,"",Data!$B980)</f>
        <v/>
      </c>
      <c r="P983" s="19" t="str">
        <f>IF(Data!$C980=0,"",Data!$C980)</f>
        <v>1</v>
      </c>
      <c r="Q983" s="23" t="str">
        <f>IF($M983="","",Data!$E980)</f>
        <v>L</v>
      </c>
      <c r="R983" s="23" t="str">
        <f t="shared" si="301"/>
        <v>L</v>
      </c>
      <c r="S983" s="23" t="str">
        <f t="shared" si="302"/>
        <v>L</v>
      </c>
      <c r="T983" s="19" t="str">
        <f>IF(Data!$F980=0,"",Data!$F980)</f>
        <v/>
      </c>
      <c r="U983" s="19" t="str">
        <f>IF(Data!$G980=0,"",Data!$G980)</f>
        <v/>
      </c>
      <c r="V983" s="19" t="str">
        <f>IF(Data!$D980=0,"",Data!$D980)</f>
        <v/>
      </c>
      <c r="W983" s="19" t="str">
        <f>Data!$H980</f>
        <v>Japonica [Higo]</v>
      </c>
      <c r="Y983" s="41" t="e">
        <f t="shared" si="297"/>
        <v>#REF!</v>
      </c>
      <c r="Z983" s="8">
        <f t="shared" si="303"/>
        <v>10000</v>
      </c>
      <c r="AA983" s="8" t="str">
        <f t="shared" si="304"/>
        <v>Egao</v>
      </c>
      <c r="AB983" s="8" t="str">
        <f t="shared" si="305"/>
        <v>L</v>
      </c>
      <c r="AC983" s="8" t="str">
        <f t="shared" si="306"/>
        <v/>
      </c>
      <c r="AD983" s="8" t="str">
        <f t="shared" si="311"/>
        <v/>
      </c>
      <c r="AE983" s="8" t="str">
        <f t="shared" si="307"/>
        <v/>
      </c>
      <c r="AF983" s="5" t="str">
        <f t="shared" si="308"/>
        <v/>
      </c>
      <c r="AG983" s="46">
        <v>980</v>
      </c>
      <c r="AH983" s="47" t="str">
        <f t="shared" si="298"/>
        <v/>
      </c>
      <c r="AI983" s="48" t="str">
        <f t="shared" si="299"/>
        <v/>
      </c>
      <c r="AK983" s="22" t="e">
        <f>TRIM(#REF!)</f>
        <v>#REF!</v>
      </c>
      <c r="AL983" s="23" t="e">
        <f>IF(#REF!=0,"",#REF!)</f>
        <v>#REF!</v>
      </c>
      <c r="AM983" s="19" t="e">
        <f>IF(#REF!=0,"",#REF!)</f>
        <v>#REF!</v>
      </c>
      <c r="AN983" s="23" t="e">
        <f>IF($AK983="","",#REF!)</f>
        <v>#REF!</v>
      </c>
      <c r="AO983" s="23" t="e">
        <f t="shared" si="309"/>
        <v>#REF!</v>
      </c>
      <c r="AP983" s="19" t="e">
        <f>IF(#REF!=0,"",#REF!)</f>
        <v>#REF!</v>
      </c>
      <c r="AQ983" s="19" t="e">
        <f>IF(#REF!=0,"",#REF!)</f>
        <v>#REF!</v>
      </c>
      <c r="AR983" s="19" t="e">
        <f>IF(#REF!=0,"",#REF!)</f>
        <v>#REF!</v>
      </c>
      <c r="AS983" s="19" t="e">
        <f>#REF!</f>
        <v>#REF!</v>
      </c>
    </row>
    <row r="984" spans="4:45" ht="19.5" thickTop="1" thickBot="1" x14ac:dyDescent="0.25">
      <c r="D984" s="1" t="str">
        <f t="shared" si="295"/>
        <v/>
      </c>
      <c r="E984" s="1" t="str">
        <f t="shared" si="296"/>
        <v/>
      </c>
      <c r="K984" s="19" t="str">
        <f t="shared" si="300"/>
        <v/>
      </c>
      <c r="L984" s="19">
        <f t="shared" si="310"/>
        <v>10000</v>
      </c>
      <c r="M984" s="22" t="str">
        <f>TRIM(Data!$N981)</f>
        <v>Egao</v>
      </c>
      <c r="N984" s="22" t="str">
        <f>TRIM(Data!$A981)</f>
        <v>Egao (Vernalis)</v>
      </c>
      <c r="O984" s="23">
        <f>IF(Data!$B981=0,"",Data!$B981)</f>
        <v>1977</v>
      </c>
      <c r="P984" s="19" t="str">
        <f>IF(Data!$C981=0,"",Data!$C981)</f>
        <v>1</v>
      </c>
      <c r="Q984" s="23" t="str">
        <f>IF($M984="","",Data!$E981)</f>
        <v>M-L</v>
      </c>
      <c r="R984" s="23" t="str">
        <f t="shared" si="301"/>
        <v>M</v>
      </c>
      <c r="S984" s="23" t="str">
        <f t="shared" si="302"/>
        <v>M</v>
      </c>
      <c r="T984" s="19" t="str">
        <f>IF(Data!$F981=0,"",Data!$F981)</f>
        <v/>
      </c>
      <c r="U984" s="19" t="str">
        <f>IF(Data!$G981=0,"",Data!$G981)</f>
        <v/>
      </c>
      <c r="V984" s="19" t="str">
        <f>IF(Data!$D981=0,"",Data!$D981)</f>
        <v/>
      </c>
      <c r="W984" s="19" t="str">
        <f>Data!$H981</f>
        <v>Vernalis</v>
      </c>
      <c r="Y984" s="41" t="e">
        <f t="shared" si="297"/>
        <v>#REF!</v>
      </c>
      <c r="Z984" s="8">
        <f t="shared" si="303"/>
        <v>10000</v>
      </c>
      <c r="AA984" s="8" t="str">
        <f t="shared" si="304"/>
        <v>Egao</v>
      </c>
      <c r="AB984" s="8" t="str">
        <f t="shared" si="305"/>
        <v>M</v>
      </c>
      <c r="AC984" s="8" t="str">
        <f t="shared" si="306"/>
        <v/>
      </c>
      <c r="AD984" s="8" t="str">
        <f t="shared" si="311"/>
        <v/>
      </c>
      <c r="AE984" s="8" t="str">
        <f t="shared" si="307"/>
        <v/>
      </c>
      <c r="AF984" s="5">
        <f t="shared" si="308"/>
        <v>1977</v>
      </c>
      <c r="AG984" s="46">
        <v>981</v>
      </c>
      <c r="AH984" s="47" t="str">
        <f t="shared" si="298"/>
        <v/>
      </c>
      <c r="AI984" s="48" t="str">
        <f t="shared" si="299"/>
        <v/>
      </c>
      <c r="AK984" s="22" t="e">
        <f>TRIM(#REF!)</f>
        <v>#REF!</v>
      </c>
      <c r="AL984" s="23" t="e">
        <f>IF(#REF!=0,"",#REF!)</f>
        <v>#REF!</v>
      </c>
      <c r="AM984" s="19" t="e">
        <f>IF(#REF!=0,"",#REF!)</f>
        <v>#REF!</v>
      </c>
      <c r="AN984" s="23" t="e">
        <f>IF($AK984="","",#REF!)</f>
        <v>#REF!</v>
      </c>
      <c r="AO984" s="23" t="e">
        <f t="shared" si="309"/>
        <v>#REF!</v>
      </c>
      <c r="AP984" s="19" t="e">
        <f>IF(#REF!=0,"",#REF!)</f>
        <v>#REF!</v>
      </c>
      <c r="AQ984" s="19" t="e">
        <f>IF(#REF!=0,"",#REF!)</f>
        <v>#REF!</v>
      </c>
      <c r="AR984" s="19" t="e">
        <f>IF(#REF!=0,"",#REF!)</f>
        <v>#REF!</v>
      </c>
      <c r="AS984" s="19" t="e">
        <f>#REF!</f>
        <v>#REF!</v>
      </c>
    </row>
    <row r="985" spans="4:45" ht="19.5" thickTop="1" thickBot="1" x14ac:dyDescent="0.25">
      <c r="D985" s="1" t="str">
        <f t="shared" si="295"/>
        <v/>
      </c>
      <c r="E985" s="1" t="str">
        <f t="shared" si="296"/>
        <v/>
      </c>
      <c r="K985" s="19" t="str">
        <f t="shared" si="300"/>
        <v/>
      </c>
      <c r="L985" s="19">
        <f t="shared" si="310"/>
        <v>10000</v>
      </c>
      <c r="M985" s="22" t="str">
        <f>TRIM(Data!$N982)</f>
        <v>Egao Corkscrew</v>
      </c>
      <c r="N985" s="22" t="str">
        <f>TRIM(Data!$A982)</f>
        <v>Egao Corkscrew (Vernalis)</v>
      </c>
      <c r="O985" s="23">
        <f>IF(Data!$B982=0,"",Data!$B982)</f>
        <v>2000</v>
      </c>
      <c r="P985" s="19" t="str">
        <f>IF(Data!$C982=0,"",Data!$C982)</f>
        <v>1</v>
      </c>
      <c r="Q985" s="23" t="str">
        <f>IF($M985="","",Data!$E982)</f>
        <v>S-M</v>
      </c>
      <c r="R985" s="23" t="str">
        <f t="shared" si="301"/>
        <v>S</v>
      </c>
      <c r="S985" s="23" t="str">
        <f t="shared" si="302"/>
        <v>S</v>
      </c>
      <c r="T985" s="19" t="str">
        <f>IF(Data!$F982=0,"",Data!$F982)</f>
        <v/>
      </c>
      <c r="U985" s="19" t="str">
        <f>IF(Data!$G982=0,"",Data!$G982)</f>
        <v/>
      </c>
      <c r="V985" s="19" t="str">
        <f>IF(Data!$D982=0,"",Data!$D982)</f>
        <v/>
      </c>
      <c r="W985" s="19" t="str">
        <f>Data!$H982</f>
        <v>Vernalis</v>
      </c>
      <c r="Y985" s="41" t="e">
        <f t="shared" si="297"/>
        <v>#REF!</v>
      </c>
      <c r="Z985" s="8">
        <f t="shared" si="303"/>
        <v>10000</v>
      </c>
      <c r="AA985" s="8" t="str">
        <f t="shared" si="304"/>
        <v>Egao Corkscrew</v>
      </c>
      <c r="AB985" s="8" t="str">
        <f t="shared" si="305"/>
        <v>S</v>
      </c>
      <c r="AC985" s="8" t="str">
        <f t="shared" si="306"/>
        <v/>
      </c>
      <c r="AD985" s="8" t="str">
        <f t="shared" si="311"/>
        <v/>
      </c>
      <c r="AE985" s="8" t="str">
        <f t="shared" si="307"/>
        <v/>
      </c>
      <c r="AF985" s="5">
        <f t="shared" si="308"/>
        <v>2000</v>
      </c>
      <c r="AG985" s="46">
        <v>982</v>
      </c>
      <c r="AH985" s="47" t="str">
        <f t="shared" si="298"/>
        <v/>
      </c>
      <c r="AI985" s="48" t="str">
        <f t="shared" si="299"/>
        <v/>
      </c>
      <c r="AK985" s="22" t="e">
        <f>TRIM(#REF!)</f>
        <v>#REF!</v>
      </c>
      <c r="AL985" s="23" t="e">
        <f>IF(#REF!=0,"",#REF!)</f>
        <v>#REF!</v>
      </c>
      <c r="AM985" s="19" t="e">
        <f>IF(#REF!=0,"",#REF!)</f>
        <v>#REF!</v>
      </c>
      <c r="AN985" s="23" t="e">
        <f>IF($AK985="","",#REF!)</f>
        <v>#REF!</v>
      </c>
      <c r="AO985" s="23" t="e">
        <f t="shared" si="309"/>
        <v>#REF!</v>
      </c>
      <c r="AP985" s="19" t="e">
        <f>IF(#REF!=0,"",#REF!)</f>
        <v>#REF!</v>
      </c>
      <c r="AQ985" s="19" t="e">
        <f>IF(#REF!=0,"",#REF!)</f>
        <v>#REF!</v>
      </c>
      <c r="AR985" s="19" t="e">
        <f>IF(#REF!=0,"",#REF!)</f>
        <v>#REF!</v>
      </c>
      <c r="AS985" s="19" t="e">
        <f>#REF!</f>
        <v>#REF!</v>
      </c>
    </row>
    <row r="986" spans="4:45" ht="19.5" thickTop="1" thickBot="1" x14ac:dyDescent="0.25">
      <c r="D986" s="1" t="str">
        <f t="shared" si="295"/>
        <v/>
      </c>
      <c r="E986" s="1" t="str">
        <f t="shared" si="296"/>
        <v/>
      </c>
      <c r="K986" s="19" t="str">
        <f t="shared" si="300"/>
        <v/>
      </c>
      <c r="L986" s="19">
        <f t="shared" si="310"/>
        <v>10000</v>
      </c>
      <c r="M986" s="22" t="str">
        <f>TRIM(Data!$N983)</f>
        <v>Egao Formal Pink</v>
      </c>
      <c r="N986" s="22" t="str">
        <f>TRIM(Data!$A983)</f>
        <v>Egao Formal Pink (Vernalis)</v>
      </c>
      <c r="O986" s="23">
        <f>IF(Data!$B983=0,"",Data!$B983)</f>
        <v>2011</v>
      </c>
      <c r="P986" s="19" t="str">
        <f>IF(Data!$C983=0,"",Data!$C983)</f>
        <v/>
      </c>
      <c r="Q986" s="23" t="str">
        <f>IF($M986="","",Data!$E983)</f>
        <v>M</v>
      </c>
      <c r="R986" s="23" t="str">
        <f t="shared" si="301"/>
        <v>M</v>
      </c>
      <c r="S986" s="23" t="str">
        <f t="shared" si="302"/>
        <v>M</v>
      </c>
      <c r="T986" s="19" t="str">
        <f>IF(Data!$F983=0,"",Data!$F983)</f>
        <v/>
      </c>
      <c r="U986" s="19" t="str">
        <f>IF(Data!$G983=0,"",Data!$G983)</f>
        <v>FD</v>
      </c>
      <c r="V986" s="19" t="str">
        <f>IF(Data!$D983=0,"",Data!$D983)</f>
        <v/>
      </c>
      <c r="W986" s="19" t="str">
        <f>Data!$H983</f>
        <v>Vernalis</v>
      </c>
      <c r="Y986" s="41" t="e">
        <f t="shared" si="297"/>
        <v>#REF!</v>
      </c>
      <c r="Z986" s="8">
        <f t="shared" si="303"/>
        <v>10000</v>
      </c>
      <c r="AA986" s="8" t="str">
        <f t="shared" si="304"/>
        <v>Egao Formal Pink</v>
      </c>
      <c r="AB986" s="8" t="str">
        <f t="shared" si="305"/>
        <v>M</v>
      </c>
      <c r="AC986" s="8" t="str">
        <f t="shared" si="306"/>
        <v/>
      </c>
      <c r="AD986" s="8" t="str">
        <f t="shared" si="311"/>
        <v>FD</v>
      </c>
      <c r="AE986" s="8" t="str">
        <f t="shared" si="307"/>
        <v/>
      </c>
      <c r="AF986" s="5">
        <f t="shared" si="308"/>
        <v>2011</v>
      </c>
      <c r="AG986" s="46">
        <v>983</v>
      </c>
      <c r="AH986" s="47" t="str">
        <f t="shared" si="298"/>
        <v/>
      </c>
      <c r="AI986" s="48" t="str">
        <f t="shared" si="299"/>
        <v/>
      </c>
      <c r="AK986" s="22" t="e">
        <f>TRIM(#REF!)</f>
        <v>#REF!</v>
      </c>
      <c r="AL986" s="23" t="e">
        <f>IF(#REF!=0,"",#REF!)</f>
        <v>#REF!</v>
      </c>
      <c r="AM986" s="19" t="e">
        <f>IF(#REF!=0,"",#REF!)</f>
        <v>#REF!</v>
      </c>
      <c r="AN986" s="23" t="e">
        <f>IF($AK986="","",#REF!)</f>
        <v>#REF!</v>
      </c>
      <c r="AO986" s="23" t="e">
        <f t="shared" si="309"/>
        <v>#REF!</v>
      </c>
      <c r="AP986" s="19" t="e">
        <f>IF(#REF!=0,"",#REF!)</f>
        <v>#REF!</v>
      </c>
      <c r="AQ986" s="19" t="e">
        <f>IF(#REF!=0,"",#REF!)</f>
        <v>#REF!</v>
      </c>
      <c r="AR986" s="19" t="e">
        <f>IF(#REF!=0,"",#REF!)</f>
        <v>#REF!</v>
      </c>
      <c r="AS986" s="19" t="e">
        <f>#REF!</f>
        <v>#REF!</v>
      </c>
    </row>
    <row r="987" spans="4:45" ht="19.5" thickTop="1" thickBot="1" x14ac:dyDescent="0.25">
      <c r="D987" s="1" t="str">
        <f t="shared" si="295"/>
        <v/>
      </c>
      <c r="E987" s="1" t="str">
        <f t="shared" si="296"/>
        <v/>
      </c>
      <c r="K987" s="19" t="str">
        <f t="shared" si="300"/>
        <v/>
      </c>
      <c r="L987" s="19">
        <f t="shared" si="310"/>
        <v>10000</v>
      </c>
      <c r="M987" s="22" t="str">
        <f>TRIM(Data!$N984)</f>
        <v>Egao- Japonica</v>
      </c>
      <c r="N987" s="22" t="str">
        <f>TRIM(Data!$A984)</f>
        <v>Egao- Japonica (Not to be confused with Egao-Vernalis)</v>
      </c>
      <c r="O987" s="23">
        <f>IF(Data!$B984=0,"",Data!$B984)</f>
        <v>1964</v>
      </c>
      <c r="P987" s="19" t="str">
        <f>IF(Data!$C984=0,"",Data!$C984)</f>
        <v/>
      </c>
      <c r="Q987" s="23" t="str">
        <f>IF($M987="","",Data!$E984)</f>
        <v>L</v>
      </c>
      <c r="R987" s="23" t="str">
        <f t="shared" si="301"/>
        <v>L</v>
      </c>
      <c r="S987" s="23" t="str">
        <f t="shared" si="302"/>
        <v>L</v>
      </c>
      <c r="T987" s="19" t="str">
        <f>IF(Data!$F984=0,"",Data!$F984)</f>
        <v/>
      </c>
      <c r="U987" s="19" t="str">
        <f>IF(Data!$G984=0,"",Data!$G984)</f>
        <v/>
      </c>
      <c r="V987" s="19" t="str">
        <f>IF(Data!$D984=0,"",Data!$D984)</f>
        <v/>
      </c>
      <c r="W987" s="19" t="str">
        <f>Data!$H984</f>
        <v>Japonica</v>
      </c>
      <c r="Y987" s="41" t="e">
        <f t="shared" si="297"/>
        <v>#REF!</v>
      </c>
      <c r="Z987" s="8">
        <f t="shared" si="303"/>
        <v>10000</v>
      </c>
      <c r="AA987" s="8" t="str">
        <f t="shared" si="304"/>
        <v>Egao- Japonica</v>
      </c>
      <c r="AB987" s="8" t="str">
        <f t="shared" si="305"/>
        <v>L</v>
      </c>
      <c r="AC987" s="8" t="str">
        <f t="shared" si="306"/>
        <v/>
      </c>
      <c r="AD987" s="8" t="str">
        <f t="shared" si="311"/>
        <v/>
      </c>
      <c r="AE987" s="8" t="str">
        <f t="shared" si="307"/>
        <v/>
      </c>
      <c r="AF987" s="5">
        <f t="shared" si="308"/>
        <v>1964</v>
      </c>
      <c r="AG987" s="46">
        <v>984</v>
      </c>
      <c r="AH987" s="47" t="str">
        <f t="shared" si="298"/>
        <v/>
      </c>
      <c r="AI987" s="48" t="str">
        <f t="shared" si="299"/>
        <v/>
      </c>
      <c r="AK987" s="22" t="e">
        <f>TRIM(#REF!)</f>
        <v>#REF!</v>
      </c>
      <c r="AL987" s="23" t="e">
        <f>IF(#REF!=0,"",#REF!)</f>
        <v>#REF!</v>
      </c>
      <c r="AM987" s="19" t="e">
        <f>IF(#REF!=0,"",#REF!)</f>
        <v>#REF!</v>
      </c>
      <c r="AN987" s="23" t="e">
        <f>IF($AK987="","",#REF!)</f>
        <v>#REF!</v>
      </c>
      <c r="AO987" s="23" t="e">
        <f t="shared" si="309"/>
        <v>#REF!</v>
      </c>
      <c r="AP987" s="19" t="e">
        <f>IF(#REF!=0,"",#REF!)</f>
        <v>#REF!</v>
      </c>
      <c r="AQ987" s="19" t="e">
        <f>IF(#REF!=0,"",#REF!)</f>
        <v>#REF!</v>
      </c>
      <c r="AR987" s="19" t="e">
        <f>IF(#REF!=0,"",#REF!)</f>
        <v>#REF!</v>
      </c>
      <c r="AS987" s="19" t="e">
        <f>#REF!</f>
        <v>#REF!</v>
      </c>
    </row>
    <row r="988" spans="4:45" ht="19.5" thickTop="1" thickBot="1" x14ac:dyDescent="0.25">
      <c r="D988" s="1" t="str">
        <f t="shared" si="295"/>
        <v/>
      </c>
      <c r="E988" s="1" t="str">
        <f t="shared" si="296"/>
        <v/>
      </c>
      <c r="K988" s="19" t="str">
        <f t="shared" si="300"/>
        <v/>
      </c>
      <c r="L988" s="19">
        <f t="shared" si="310"/>
        <v>10000</v>
      </c>
      <c r="M988" s="22" t="str">
        <f>TRIM(Data!$N985)</f>
        <v>Eighteen Scholars</v>
      </c>
      <c r="N988" s="22" t="str">
        <f>TRIM(Data!$A985)</f>
        <v>Eighteen Scholars</v>
      </c>
      <c r="O988" s="23">
        <f>IF(Data!$B985=0,"",Data!$B985)</f>
        <v>1955</v>
      </c>
      <c r="P988" s="19" t="str">
        <f>IF(Data!$C985=0,"",Data!$C985)</f>
        <v>1</v>
      </c>
      <c r="Q988" s="23" t="str">
        <f>IF($M988="","",Data!$E985)</f>
        <v>M</v>
      </c>
      <c r="R988" s="23" t="str">
        <f t="shared" si="301"/>
        <v>M</v>
      </c>
      <c r="S988" s="23" t="str">
        <f t="shared" si="302"/>
        <v>M</v>
      </c>
      <c r="T988" s="19" t="str">
        <f>IF(Data!$F985=0,"",Data!$F985)</f>
        <v/>
      </c>
      <c r="U988" s="19" t="str">
        <f>IF(Data!$G985=0,"",Data!$G985)</f>
        <v>FD</v>
      </c>
      <c r="V988" s="19" t="str">
        <f>IF(Data!$D985=0,"",Data!$D985)</f>
        <v/>
      </c>
      <c r="W988" s="19" t="str">
        <f>Data!$H985</f>
        <v>Japonica</v>
      </c>
      <c r="Y988" s="41" t="e">
        <f t="shared" si="297"/>
        <v>#REF!</v>
      </c>
      <c r="Z988" s="8">
        <f t="shared" si="303"/>
        <v>10000</v>
      </c>
      <c r="AA988" s="8" t="str">
        <f t="shared" si="304"/>
        <v>Eighteen Scholars</v>
      </c>
      <c r="AB988" s="8" t="str">
        <f t="shared" si="305"/>
        <v>M</v>
      </c>
      <c r="AC988" s="8" t="str">
        <f t="shared" si="306"/>
        <v/>
      </c>
      <c r="AD988" s="8" t="str">
        <f t="shared" si="311"/>
        <v>FD</v>
      </c>
      <c r="AE988" s="8" t="str">
        <f t="shared" si="307"/>
        <v/>
      </c>
      <c r="AF988" s="5">
        <f t="shared" si="308"/>
        <v>1955</v>
      </c>
      <c r="AG988" s="46">
        <v>985</v>
      </c>
      <c r="AH988" s="47" t="str">
        <f t="shared" si="298"/>
        <v/>
      </c>
      <c r="AI988" s="48" t="str">
        <f t="shared" si="299"/>
        <v/>
      </c>
      <c r="AK988" s="22" t="e">
        <f>TRIM(#REF!)</f>
        <v>#REF!</v>
      </c>
      <c r="AL988" s="23" t="e">
        <f>IF(#REF!=0,"",#REF!)</f>
        <v>#REF!</v>
      </c>
      <c r="AM988" s="19" t="e">
        <f>IF(#REF!=0,"",#REF!)</f>
        <v>#REF!</v>
      </c>
      <c r="AN988" s="23" t="e">
        <f>IF($AK988="","",#REF!)</f>
        <v>#REF!</v>
      </c>
      <c r="AO988" s="23" t="e">
        <f t="shared" si="309"/>
        <v>#REF!</v>
      </c>
      <c r="AP988" s="19" t="e">
        <f>IF(#REF!=0,"",#REF!)</f>
        <v>#REF!</v>
      </c>
      <c r="AQ988" s="19" t="e">
        <f>IF(#REF!=0,"",#REF!)</f>
        <v>#REF!</v>
      </c>
      <c r="AR988" s="19" t="e">
        <f>IF(#REF!=0,"",#REF!)</f>
        <v>#REF!</v>
      </c>
      <c r="AS988" s="19" t="e">
        <f>#REF!</f>
        <v>#REF!</v>
      </c>
    </row>
    <row r="989" spans="4:45" ht="19.5" thickTop="1" thickBot="1" x14ac:dyDescent="0.25">
      <c r="D989" s="1" t="str">
        <f t="shared" si="295"/>
        <v/>
      </c>
      <c r="E989" s="1" t="str">
        <f t="shared" si="296"/>
        <v/>
      </c>
      <c r="K989" s="19" t="str">
        <f t="shared" si="300"/>
        <v/>
      </c>
      <c r="L989" s="19">
        <f t="shared" si="310"/>
        <v>10000</v>
      </c>
      <c r="M989" s="22" t="str">
        <f>TRIM(Data!$N986)</f>
        <v>Eighteen Year-Old Maiden</v>
      </c>
      <c r="N989" s="22" t="str">
        <f>TRIM(Data!$A986)</f>
        <v>Eighteen Year-Old Maiden (R)</v>
      </c>
      <c r="O989" s="23">
        <f>IF(Data!$B986=0,"",Data!$B986)</f>
        <v>2012</v>
      </c>
      <c r="P989" s="19" t="str">
        <f>IF(Data!$C986=0,"",Data!$C986)</f>
        <v>1</v>
      </c>
      <c r="Q989" s="23" t="str">
        <f>IF($M989="","",Data!$E986)</f>
        <v>L</v>
      </c>
      <c r="R989" s="23" t="str">
        <f t="shared" si="301"/>
        <v>L</v>
      </c>
      <c r="S989" s="23" t="str">
        <f t="shared" si="302"/>
        <v>L</v>
      </c>
      <c r="T989" s="19" t="str">
        <f>IF(Data!$F986=0,"",Data!$F986)</f>
        <v/>
      </c>
      <c r="U989" s="19" t="str">
        <f>IF(Data!$G986=0,"",Data!$G986)</f>
        <v/>
      </c>
      <c r="V989" s="19" t="str">
        <f>IF(Data!$D986=0,"",Data!$D986)</f>
        <v/>
      </c>
      <c r="W989" s="19" t="str">
        <f>Data!$H986</f>
        <v>Reticulata</v>
      </c>
      <c r="Y989" s="41" t="e">
        <f t="shared" si="297"/>
        <v>#REF!</v>
      </c>
      <c r="Z989" s="8">
        <f t="shared" si="303"/>
        <v>10000</v>
      </c>
      <c r="AA989" s="8" t="str">
        <f t="shared" si="304"/>
        <v>Eighteen Year-Old Maiden</v>
      </c>
      <c r="AB989" s="8" t="str">
        <f t="shared" si="305"/>
        <v>L</v>
      </c>
      <c r="AC989" s="8" t="str">
        <f t="shared" si="306"/>
        <v/>
      </c>
      <c r="AD989" s="8" t="str">
        <f t="shared" si="311"/>
        <v/>
      </c>
      <c r="AE989" s="8" t="str">
        <f t="shared" si="307"/>
        <v/>
      </c>
      <c r="AF989" s="5">
        <f t="shared" si="308"/>
        <v>2012</v>
      </c>
      <c r="AG989" s="46">
        <v>986</v>
      </c>
      <c r="AH989" s="47" t="str">
        <f t="shared" si="298"/>
        <v/>
      </c>
      <c r="AI989" s="48" t="str">
        <f t="shared" si="299"/>
        <v/>
      </c>
      <c r="AK989" s="22" t="e">
        <f>TRIM(#REF!)</f>
        <v>#REF!</v>
      </c>
      <c r="AL989" s="23" t="e">
        <f>IF(#REF!=0,"",#REF!)</f>
        <v>#REF!</v>
      </c>
      <c r="AM989" s="19" t="e">
        <f>IF(#REF!=0,"",#REF!)</f>
        <v>#REF!</v>
      </c>
      <c r="AN989" s="23" t="e">
        <f>IF($AK989="","",#REF!)</f>
        <v>#REF!</v>
      </c>
      <c r="AO989" s="23" t="e">
        <f t="shared" si="309"/>
        <v>#REF!</v>
      </c>
      <c r="AP989" s="19" t="e">
        <f>IF(#REF!=0,"",#REF!)</f>
        <v>#REF!</v>
      </c>
      <c r="AQ989" s="19" t="e">
        <f>IF(#REF!=0,"",#REF!)</f>
        <v>#REF!</v>
      </c>
      <c r="AR989" s="19" t="e">
        <f>IF(#REF!=0,"",#REF!)</f>
        <v>#REF!</v>
      </c>
      <c r="AS989" s="19" t="e">
        <f>#REF!</f>
        <v>#REF!</v>
      </c>
    </row>
    <row r="990" spans="4:45" ht="19.5" thickTop="1" thickBot="1" x14ac:dyDescent="0.25">
      <c r="D990" s="1" t="str">
        <f t="shared" si="295"/>
        <v/>
      </c>
      <c r="E990" s="1" t="str">
        <f t="shared" si="296"/>
        <v/>
      </c>
      <c r="K990" s="19" t="str">
        <f t="shared" si="300"/>
        <v/>
      </c>
      <c r="L990" s="19">
        <f t="shared" si="310"/>
        <v>10000</v>
      </c>
      <c r="M990" s="22" t="str">
        <f>TRIM(Data!$N987)</f>
        <v>Eileen Crocker Hart</v>
      </c>
      <c r="N990" s="22" t="str">
        <f>TRIM(Data!$A987)</f>
        <v>Eileen Crocker Hart</v>
      </c>
      <c r="O990" s="23">
        <f>IF(Data!$B987=0,"",Data!$B987)</f>
        <v>2022</v>
      </c>
      <c r="P990" s="19" t="str">
        <f>IF(Data!$C987=0,"",Data!$C987)</f>
        <v>1</v>
      </c>
      <c r="Q990" s="23" t="str">
        <f>IF($M990="","",Data!$E987)</f>
        <v>L</v>
      </c>
      <c r="R990" s="23" t="str">
        <f t="shared" si="301"/>
        <v>L</v>
      </c>
      <c r="S990" s="23" t="str">
        <f t="shared" si="302"/>
        <v>L</v>
      </c>
      <c r="T990" s="19" t="str">
        <f>IF(Data!$F987=0,"",Data!$F987)</f>
        <v/>
      </c>
      <c r="U990" s="19" t="str">
        <f>IF(Data!$G987=0,"",Data!$G987)</f>
        <v/>
      </c>
      <c r="V990" s="19" t="str">
        <f>IF(Data!$D987=0,"",Data!$D987)</f>
        <v/>
      </c>
      <c r="W990" s="19" t="str">
        <f>Data!$H987</f>
        <v>Japonica</v>
      </c>
      <c r="Y990" s="41" t="e">
        <f t="shared" si="297"/>
        <v>#REF!</v>
      </c>
      <c r="Z990" s="8">
        <f t="shared" si="303"/>
        <v>10000</v>
      </c>
      <c r="AA990" s="8" t="str">
        <f t="shared" si="304"/>
        <v>Eileen Crocker Hart</v>
      </c>
      <c r="AB990" s="8" t="str">
        <f t="shared" si="305"/>
        <v>L</v>
      </c>
      <c r="AC990" s="8" t="str">
        <f t="shared" si="306"/>
        <v/>
      </c>
      <c r="AD990" s="8" t="str">
        <f t="shared" si="311"/>
        <v/>
      </c>
      <c r="AE990" s="8" t="str">
        <f t="shared" si="307"/>
        <v/>
      </c>
      <c r="AF990" s="5">
        <f t="shared" si="308"/>
        <v>2022</v>
      </c>
      <c r="AG990" s="46">
        <v>987</v>
      </c>
      <c r="AH990" s="47" t="str">
        <f t="shared" si="298"/>
        <v/>
      </c>
      <c r="AI990" s="48" t="str">
        <f t="shared" si="299"/>
        <v/>
      </c>
      <c r="AK990" s="22" t="e">
        <f>TRIM(#REF!)</f>
        <v>#REF!</v>
      </c>
      <c r="AL990" s="23" t="e">
        <f>IF(#REF!=0,"",#REF!)</f>
        <v>#REF!</v>
      </c>
      <c r="AM990" s="19" t="e">
        <f>IF(#REF!=0,"",#REF!)</f>
        <v>#REF!</v>
      </c>
      <c r="AN990" s="23" t="e">
        <f>IF($AK990="","",#REF!)</f>
        <v>#REF!</v>
      </c>
      <c r="AO990" s="23" t="e">
        <f t="shared" si="309"/>
        <v>#REF!</v>
      </c>
      <c r="AP990" s="19" t="e">
        <f>IF(#REF!=0,"",#REF!)</f>
        <v>#REF!</v>
      </c>
      <c r="AQ990" s="19" t="e">
        <f>IF(#REF!=0,"",#REF!)</f>
        <v>#REF!</v>
      </c>
      <c r="AR990" s="19" t="e">
        <f>IF(#REF!=0,"",#REF!)</f>
        <v>#REF!</v>
      </c>
      <c r="AS990" s="19" t="e">
        <f>#REF!</f>
        <v>#REF!</v>
      </c>
    </row>
    <row r="991" spans="4:45" ht="19.5" thickTop="1" thickBot="1" x14ac:dyDescent="0.25">
      <c r="D991" s="1" t="str">
        <f t="shared" si="295"/>
        <v/>
      </c>
      <c r="E991" s="1" t="str">
        <f t="shared" si="296"/>
        <v/>
      </c>
      <c r="K991" s="19" t="str">
        <f t="shared" si="300"/>
        <v/>
      </c>
      <c r="L991" s="19">
        <f t="shared" si="310"/>
        <v>10000</v>
      </c>
      <c r="M991" s="22" t="str">
        <f>TRIM(Data!$N988)</f>
        <v>Eileen Weidman</v>
      </c>
      <c r="N991" s="22" t="str">
        <f>TRIM(Data!$A988)</f>
        <v>Eileen Weidman</v>
      </c>
      <c r="O991" s="23">
        <f>IF(Data!$B988=0,"",Data!$B988)</f>
        <v>2019</v>
      </c>
      <c r="P991" s="19" t="str">
        <f>IF(Data!$C988=0,"",Data!$C988)</f>
        <v>1</v>
      </c>
      <c r="Q991" s="23" t="str">
        <f>IF($M991="","",Data!$E988)</f>
        <v>L</v>
      </c>
      <c r="R991" s="23" t="str">
        <f t="shared" si="301"/>
        <v>L</v>
      </c>
      <c r="S991" s="23" t="str">
        <f t="shared" si="302"/>
        <v>L</v>
      </c>
      <c r="T991" s="19" t="str">
        <f>IF(Data!$F988=0,"",Data!$F988)</f>
        <v/>
      </c>
      <c r="U991" s="19" t="str">
        <f>IF(Data!$G988=0,"",Data!$G988)</f>
        <v/>
      </c>
      <c r="V991" s="19" t="str">
        <f>IF(Data!$D988=0,"",Data!$D988)</f>
        <v/>
      </c>
      <c r="W991" s="19" t="str">
        <f>Data!$H988</f>
        <v>Japonica</v>
      </c>
      <c r="Y991" s="41" t="e">
        <f t="shared" si="297"/>
        <v>#REF!</v>
      </c>
      <c r="Z991" s="8">
        <f t="shared" si="303"/>
        <v>10000</v>
      </c>
      <c r="AA991" s="8" t="str">
        <f t="shared" si="304"/>
        <v>Eileen Weidman</v>
      </c>
      <c r="AB991" s="8" t="str">
        <f t="shared" si="305"/>
        <v>L</v>
      </c>
      <c r="AC991" s="8" t="str">
        <f t="shared" si="306"/>
        <v/>
      </c>
      <c r="AD991" s="8" t="str">
        <f t="shared" si="311"/>
        <v/>
      </c>
      <c r="AE991" s="8" t="str">
        <f t="shared" si="307"/>
        <v/>
      </c>
      <c r="AF991" s="5">
        <f t="shared" si="308"/>
        <v>2019</v>
      </c>
      <c r="AG991" s="46">
        <v>988</v>
      </c>
      <c r="AH991" s="47" t="str">
        <f t="shared" si="298"/>
        <v/>
      </c>
      <c r="AI991" s="48" t="str">
        <f t="shared" si="299"/>
        <v/>
      </c>
      <c r="AK991" s="22" t="e">
        <f>TRIM(#REF!)</f>
        <v>#REF!</v>
      </c>
      <c r="AL991" s="23" t="e">
        <f>IF(#REF!=0,"",#REF!)</f>
        <v>#REF!</v>
      </c>
      <c r="AM991" s="19" t="e">
        <f>IF(#REF!=0,"",#REF!)</f>
        <v>#REF!</v>
      </c>
      <c r="AN991" s="23" t="e">
        <f>IF($AK991="","",#REF!)</f>
        <v>#REF!</v>
      </c>
      <c r="AO991" s="23" t="e">
        <f t="shared" si="309"/>
        <v>#REF!</v>
      </c>
      <c r="AP991" s="19" t="e">
        <f>IF(#REF!=0,"",#REF!)</f>
        <v>#REF!</v>
      </c>
      <c r="AQ991" s="19" t="e">
        <f>IF(#REF!=0,"",#REF!)</f>
        <v>#REF!</v>
      </c>
      <c r="AR991" s="19" t="e">
        <f>IF(#REF!=0,"",#REF!)</f>
        <v>#REF!</v>
      </c>
      <c r="AS991" s="19" t="e">
        <f>#REF!</f>
        <v>#REF!</v>
      </c>
    </row>
    <row r="992" spans="4:45" ht="19.5" thickTop="1" thickBot="1" x14ac:dyDescent="0.25">
      <c r="D992" s="1" t="str">
        <f t="shared" si="295"/>
        <v/>
      </c>
      <c r="E992" s="1" t="str">
        <f t="shared" si="296"/>
        <v/>
      </c>
      <c r="K992" s="19" t="str">
        <f t="shared" si="300"/>
        <v/>
      </c>
      <c r="L992" s="19">
        <f t="shared" si="310"/>
        <v>10000</v>
      </c>
      <c r="M992" s="22" t="str">
        <f>TRIM(Data!$N989)</f>
        <v>Eileen's Smile</v>
      </c>
      <c r="N992" s="22" t="str">
        <f>TRIM(Data!$A989)</f>
        <v>Eileen's Smile (R)</v>
      </c>
      <c r="O992" s="23">
        <f>IF(Data!$B989=0,"",Data!$B989)</f>
        <v>2021</v>
      </c>
      <c r="P992" s="19" t="str">
        <f>IF(Data!$C989=0,"",Data!$C989)</f>
        <v>1</v>
      </c>
      <c r="Q992" s="23" t="str">
        <f>IF($M992="","",Data!$E989)</f>
        <v>L</v>
      </c>
      <c r="R992" s="23" t="str">
        <f t="shared" si="301"/>
        <v>L</v>
      </c>
      <c r="S992" s="23" t="str">
        <f t="shared" si="302"/>
        <v>L</v>
      </c>
      <c r="T992" s="19" t="str">
        <f>IF(Data!$F989=0,"",Data!$F989)</f>
        <v/>
      </c>
      <c r="U992" s="19" t="str">
        <f>IF(Data!$G989=0,"",Data!$G989)</f>
        <v/>
      </c>
      <c r="V992" s="19" t="str">
        <f>IF(Data!$D989=0,"",Data!$D989)</f>
        <v/>
      </c>
      <c r="W992" s="19" t="str">
        <f>Data!$H989</f>
        <v>Reticulata</v>
      </c>
      <c r="Y992" s="41" t="e">
        <f t="shared" si="297"/>
        <v>#REF!</v>
      </c>
      <c r="Z992" s="8">
        <f t="shared" si="303"/>
        <v>10000</v>
      </c>
      <c r="AA992" s="8" t="str">
        <f t="shared" si="304"/>
        <v>Eileen's Smile</v>
      </c>
      <c r="AB992" s="8" t="str">
        <f t="shared" si="305"/>
        <v>L</v>
      </c>
      <c r="AC992" s="8" t="str">
        <f t="shared" si="306"/>
        <v/>
      </c>
      <c r="AD992" s="8" t="str">
        <f t="shared" si="311"/>
        <v/>
      </c>
      <c r="AE992" s="8" t="str">
        <f t="shared" si="307"/>
        <v/>
      </c>
      <c r="AF992" s="5">
        <f t="shared" si="308"/>
        <v>2021</v>
      </c>
      <c r="AG992" s="46">
        <v>989</v>
      </c>
      <c r="AH992" s="47" t="str">
        <f t="shared" si="298"/>
        <v/>
      </c>
      <c r="AI992" s="48" t="str">
        <f t="shared" si="299"/>
        <v/>
      </c>
      <c r="AK992" s="22" t="e">
        <f>TRIM(#REF!)</f>
        <v>#REF!</v>
      </c>
      <c r="AL992" s="23" t="e">
        <f>IF(#REF!=0,"",#REF!)</f>
        <v>#REF!</v>
      </c>
      <c r="AM992" s="19" t="e">
        <f>IF(#REF!=0,"",#REF!)</f>
        <v>#REF!</v>
      </c>
      <c r="AN992" s="23" t="e">
        <f>IF($AK992="","",#REF!)</f>
        <v>#REF!</v>
      </c>
      <c r="AO992" s="23" t="e">
        <f t="shared" si="309"/>
        <v>#REF!</v>
      </c>
      <c r="AP992" s="19" t="e">
        <f>IF(#REF!=0,"",#REF!)</f>
        <v>#REF!</v>
      </c>
      <c r="AQ992" s="19" t="e">
        <f>IF(#REF!=0,"",#REF!)</f>
        <v>#REF!</v>
      </c>
      <c r="AR992" s="19" t="e">
        <f>IF(#REF!=0,"",#REF!)</f>
        <v>#REF!</v>
      </c>
      <c r="AS992" s="19" t="e">
        <f>#REF!</f>
        <v>#REF!</v>
      </c>
    </row>
    <row r="993" spans="4:45" ht="19.5" thickTop="1" thickBot="1" x14ac:dyDescent="0.25">
      <c r="D993" s="1" t="str">
        <f t="shared" si="295"/>
        <v/>
      </c>
      <c r="E993" s="1" t="str">
        <f t="shared" si="296"/>
        <v/>
      </c>
      <c r="K993" s="19" t="str">
        <f t="shared" si="300"/>
        <v/>
      </c>
      <c r="L993" s="19">
        <f t="shared" si="310"/>
        <v>10000</v>
      </c>
      <c r="M993" s="22" t="str">
        <f>TRIM(Data!$N990)</f>
        <v>El Diablo Rojo</v>
      </c>
      <c r="N993" s="22" t="str">
        <f>TRIM(Data!$A990)</f>
        <v>El Diablo Rojo</v>
      </c>
      <c r="O993" s="23">
        <f>IF(Data!$B990=0,"",Data!$B990)</f>
        <v>2016</v>
      </c>
      <c r="P993" s="19" t="str">
        <f>IF(Data!$C990=0,"",Data!$C990)</f>
        <v>1</v>
      </c>
      <c r="Q993" s="23" t="str">
        <f>IF($M993="","",Data!$E990)</f>
        <v>L</v>
      </c>
      <c r="R993" s="23" t="str">
        <f t="shared" si="301"/>
        <v>L</v>
      </c>
      <c r="S993" s="23" t="str">
        <f t="shared" si="302"/>
        <v>L</v>
      </c>
      <c r="T993" s="19" t="str">
        <f>IF(Data!$F990=0,"",Data!$F990)</f>
        <v/>
      </c>
      <c r="U993" s="19" t="str">
        <f>IF(Data!$G990=0,"",Data!$G990)</f>
        <v/>
      </c>
      <c r="V993" s="19" t="str">
        <f>IF(Data!$D990=0,"",Data!$D990)</f>
        <v/>
      </c>
      <c r="W993" s="19" t="str">
        <f>Data!$H990</f>
        <v>Japonica</v>
      </c>
      <c r="Y993" s="41" t="e">
        <f t="shared" si="297"/>
        <v>#REF!</v>
      </c>
      <c r="Z993" s="8">
        <f t="shared" si="303"/>
        <v>10000</v>
      </c>
      <c r="AA993" s="8" t="str">
        <f t="shared" si="304"/>
        <v>El Diablo Rojo</v>
      </c>
      <c r="AB993" s="8" t="str">
        <f t="shared" si="305"/>
        <v>L</v>
      </c>
      <c r="AC993" s="8" t="str">
        <f t="shared" si="306"/>
        <v/>
      </c>
      <c r="AD993" s="8" t="str">
        <f t="shared" si="311"/>
        <v/>
      </c>
      <c r="AE993" s="8" t="str">
        <f t="shared" si="307"/>
        <v/>
      </c>
      <c r="AF993" s="5">
        <f t="shared" si="308"/>
        <v>2016</v>
      </c>
      <c r="AG993" s="46">
        <v>990</v>
      </c>
      <c r="AH993" s="47" t="str">
        <f t="shared" si="298"/>
        <v/>
      </c>
      <c r="AI993" s="48" t="str">
        <f t="shared" si="299"/>
        <v/>
      </c>
      <c r="AK993" s="22" t="e">
        <f>TRIM(#REF!)</f>
        <v>#REF!</v>
      </c>
      <c r="AL993" s="23" t="e">
        <f>IF(#REF!=0,"",#REF!)</f>
        <v>#REF!</v>
      </c>
      <c r="AM993" s="19" t="e">
        <f>IF(#REF!=0,"",#REF!)</f>
        <v>#REF!</v>
      </c>
      <c r="AN993" s="23" t="e">
        <f>IF($AK993="","",#REF!)</f>
        <v>#REF!</v>
      </c>
      <c r="AO993" s="23" t="e">
        <f t="shared" si="309"/>
        <v>#REF!</v>
      </c>
      <c r="AP993" s="19" t="e">
        <f>IF(#REF!=0,"",#REF!)</f>
        <v>#REF!</v>
      </c>
      <c r="AQ993" s="19" t="e">
        <f>IF(#REF!=0,"",#REF!)</f>
        <v>#REF!</v>
      </c>
      <c r="AR993" s="19" t="e">
        <f>IF(#REF!=0,"",#REF!)</f>
        <v>#REF!</v>
      </c>
      <c r="AS993" s="19" t="e">
        <f>#REF!</f>
        <v>#REF!</v>
      </c>
    </row>
    <row r="994" spans="4:45" ht="19.5" thickTop="1" thickBot="1" x14ac:dyDescent="0.25">
      <c r="D994" s="1" t="str">
        <f t="shared" si="295"/>
        <v/>
      </c>
      <c r="E994" s="1" t="str">
        <f t="shared" si="296"/>
        <v/>
      </c>
      <c r="K994" s="19" t="str">
        <f t="shared" si="300"/>
        <v/>
      </c>
      <c r="L994" s="19">
        <f t="shared" si="310"/>
        <v>10000</v>
      </c>
      <c r="M994" s="22" t="str">
        <f>TRIM(Data!$N991)</f>
        <v>El Dorado</v>
      </c>
      <c r="N994" s="22" t="str">
        <f>TRIM(Data!$A991)</f>
        <v>El Dorado (H)</v>
      </c>
      <c r="O994" s="23">
        <f>IF(Data!$B991=0,"",Data!$B991)</f>
        <v>1967</v>
      </c>
      <c r="P994" s="19" t="str">
        <f>IF(Data!$C991=0,"",Data!$C991)</f>
        <v>1</v>
      </c>
      <c r="Q994" s="23" t="str">
        <f>IF($M994="","",Data!$E991)</f>
        <v>L</v>
      </c>
      <c r="R994" s="23" t="str">
        <f t="shared" si="301"/>
        <v>L</v>
      </c>
      <c r="S994" s="23" t="str">
        <f t="shared" si="302"/>
        <v>L</v>
      </c>
      <c r="T994" s="19" t="str">
        <f>IF(Data!$F991=0,"",Data!$F991)</f>
        <v/>
      </c>
      <c r="U994" s="19" t="str">
        <f>IF(Data!$G991=0,"",Data!$G991)</f>
        <v/>
      </c>
      <c r="V994" s="19" t="str">
        <f>IF(Data!$D991=0,"",Data!$D991)</f>
        <v/>
      </c>
      <c r="W994" s="19" t="str">
        <f>Data!$H991</f>
        <v>NRH</v>
      </c>
      <c r="Y994" s="41" t="e">
        <f t="shared" si="297"/>
        <v>#REF!</v>
      </c>
      <c r="Z994" s="8">
        <f t="shared" si="303"/>
        <v>10000</v>
      </c>
      <c r="AA994" s="8" t="str">
        <f t="shared" si="304"/>
        <v>El Dorado</v>
      </c>
      <c r="AB994" s="8" t="str">
        <f t="shared" si="305"/>
        <v>L</v>
      </c>
      <c r="AC994" s="8" t="str">
        <f t="shared" si="306"/>
        <v/>
      </c>
      <c r="AD994" s="8" t="str">
        <f t="shared" si="311"/>
        <v/>
      </c>
      <c r="AE994" s="8" t="str">
        <f t="shared" si="307"/>
        <v/>
      </c>
      <c r="AF994" s="5">
        <f t="shared" si="308"/>
        <v>1967</v>
      </c>
      <c r="AG994" s="46">
        <v>991</v>
      </c>
      <c r="AH994" s="47" t="str">
        <f t="shared" si="298"/>
        <v/>
      </c>
      <c r="AI994" s="48" t="str">
        <f t="shared" si="299"/>
        <v/>
      </c>
      <c r="AK994" s="22" t="e">
        <f>TRIM(#REF!)</f>
        <v>#REF!</v>
      </c>
      <c r="AL994" s="23" t="e">
        <f>IF(#REF!=0,"",#REF!)</f>
        <v>#REF!</v>
      </c>
      <c r="AM994" s="19" t="e">
        <f>IF(#REF!=0,"",#REF!)</f>
        <v>#REF!</v>
      </c>
      <c r="AN994" s="23" t="e">
        <f>IF($AK994="","",#REF!)</f>
        <v>#REF!</v>
      </c>
      <c r="AO994" s="23" t="e">
        <f t="shared" si="309"/>
        <v>#REF!</v>
      </c>
      <c r="AP994" s="19" t="e">
        <f>IF(#REF!=0,"",#REF!)</f>
        <v>#REF!</v>
      </c>
      <c r="AQ994" s="19" t="e">
        <f>IF(#REF!=0,"",#REF!)</f>
        <v>#REF!</v>
      </c>
      <c r="AR994" s="19" t="e">
        <f>IF(#REF!=0,"",#REF!)</f>
        <v>#REF!</v>
      </c>
      <c r="AS994" s="19" t="e">
        <f>#REF!</f>
        <v>#REF!</v>
      </c>
    </row>
    <row r="995" spans="4:45" ht="19.5" thickTop="1" thickBot="1" x14ac:dyDescent="0.25">
      <c r="D995" s="1" t="str">
        <f t="shared" si="295"/>
        <v/>
      </c>
      <c r="E995" s="1" t="str">
        <f t="shared" si="296"/>
        <v/>
      </c>
      <c r="K995" s="19" t="str">
        <f t="shared" si="300"/>
        <v/>
      </c>
      <c r="L995" s="19">
        <f t="shared" si="310"/>
        <v>10000</v>
      </c>
      <c r="M995" s="22" t="str">
        <f>TRIM(Data!$N992)</f>
        <v>El Matador</v>
      </c>
      <c r="N995" s="22" t="str">
        <f>TRIM(Data!$A992)</f>
        <v>El Matador</v>
      </c>
      <c r="O995" s="23">
        <f>IF(Data!$B992=0,"",Data!$B992)</f>
        <v>1962</v>
      </c>
      <c r="P995" s="19" t="str">
        <f>IF(Data!$C992=0,"",Data!$C992)</f>
        <v/>
      </c>
      <c r="Q995" s="23" t="str">
        <f>IF($M995="","",Data!$E992)</f>
        <v>L</v>
      </c>
      <c r="R995" s="23" t="str">
        <f t="shared" si="301"/>
        <v>L</v>
      </c>
      <c r="S995" s="23" t="str">
        <f t="shared" si="302"/>
        <v>L</v>
      </c>
      <c r="T995" s="19" t="str">
        <f>IF(Data!$F992=0,"",Data!$F992)</f>
        <v/>
      </c>
      <c r="U995" s="19" t="str">
        <f>IF(Data!$G992=0,"",Data!$G992)</f>
        <v/>
      </c>
      <c r="V995" s="19" t="str">
        <f>IF(Data!$D992=0,"",Data!$D992)</f>
        <v/>
      </c>
      <c r="W995" s="19" t="str">
        <f>Data!$H992</f>
        <v>Japonica</v>
      </c>
      <c r="Y995" s="41" t="e">
        <f t="shared" si="297"/>
        <v>#REF!</v>
      </c>
      <c r="Z995" s="8">
        <f t="shared" si="303"/>
        <v>10000</v>
      </c>
      <c r="AA995" s="8" t="str">
        <f t="shared" si="304"/>
        <v>El Matador</v>
      </c>
      <c r="AB995" s="8" t="str">
        <f t="shared" si="305"/>
        <v>L</v>
      </c>
      <c r="AC995" s="8" t="str">
        <f t="shared" si="306"/>
        <v/>
      </c>
      <c r="AD995" s="8" t="str">
        <f t="shared" si="311"/>
        <v/>
      </c>
      <c r="AE995" s="8" t="str">
        <f t="shared" si="307"/>
        <v/>
      </c>
      <c r="AF995" s="5">
        <f t="shared" si="308"/>
        <v>1962</v>
      </c>
      <c r="AG995" s="46">
        <v>992</v>
      </c>
      <c r="AH995" s="47" t="str">
        <f t="shared" si="298"/>
        <v/>
      </c>
      <c r="AI995" s="48" t="str">
        <f t="shared" si="299"/>
        <v/>
      </c>
      <c r="AK995" s="22" t="e">
        <f>TRIM(#REF!)</f>
        <v>#REF!</v>
      </c>
      <c r="AL995" s="23" t="e">
        <f>IF(#REF!=0,"",#REF!)</f>
        <v>#REF!</v>
      </c>
      <c r="AM995" s="19" t="e">
        <f>IF(#REF!=0,"",#REF!)</f>
        <v>#REF!</v>
      </c>
      <c r="AN995" s="23" t="e">
        <f>IF($AK995="","",#REF!)</f>
        <v>#REF!</v>
      </c>
      <c r="AO995" s="23" t="e">
        <f t="shared" si="309"/>
        <v>#REF!</v>
      </c>
      <c r="AP995" s="19" t="e">
        <f>IF(#REF!=0,"",#REF!)</f>
        <v>#REF!</v>
      </c>
      <c r="AQ995" s="19" t="e">
        <f>IF(#REF!=0,"",#REF!)</f>
        <v>#REF!</v>
      </c>
      <c r="AR995" s="19" t="e">
        <f>IF(#REF!=0,"",#REF!)</f>
        <v>#REF!</v>
      </c>
      <c r="AS995" s="19" t="e">
        <f>#REF!</f>
        <v>#REF!</v>
      </c>
    </row>
    <row r="996" spans="4:45" ht="19.5" thickTop="1" thickBot="1" x14ac:dyDescent="0.25">
      <c r="D996" s="1" t="str">
        <f t="shared" si="295"/>
        <v/>
      </c>
      <c r="E996" s="1" t="str">
        <f t="shared" si="296"/>
        <v/>
      </c>
      <c r="K996" s="19" t="str">
        <f t="shared" si="300"/>
        <v/>
      </c>
      <c r="L996" s="19">
        <f t="shared" si="310"/>
        <v>10000</v>
      </c>
      <c r="M996" s="22" t="str">
        <f>TRIM(Data!$N993)</f>
        <v>El Rojo</v>
      </c>
      <c r="N996" s="22" t="str">
        <f>TRIM(Data!$A993)</f>
        <v>El Rojo</v>
      </c>
      <c r="O996" s="23">
        <f>IF(Data!$B993=0,"",Data!$B993)</f>
        <v>1972</v>
      </c>
      <c r="P996" s="19" t="str">
        <f>IF(Data!$C993=0,"",Data!$C993)</f>
        <v>1</v>
      </c>
      <c r="Q996" s="23" t="str">
        <f>IF($M996="","",Data!$E993)</f>
        <v>M</v>
      </c>
      <c r="R996" s="23" t="str">
        <f t="shared" si="301"/>
        <v>M</v>
      </c>
      <c r="S996" s="23" t="str">
        <f t="shared" si="302"/>
        <v>M</v>
      </c>
      <c r="T996" s="19" t="str">
        <f>IF(Data!$F993=0,"",Data!$F993)</f>
        <v/>
      </c>
      <c r="U996" s="19" t="str">
        <f>IF(Data!$G993=0,"",Data!$G993)</f>
        <v/>
      </c>
      <c r="V996" s="19" t="str">
        <f>IF(Data!$D993=0,"",Data!$D993)</f>
        <v/>
      </c>
      <c r="W996" s="19" t="str">
        <f>Data!$H993</f>
        <v>Japonica</v>
      </c>
      <c r="Y996" s="41" t="e">
        <f t="shared" si="297"/>
        <v>#REF!</v>
      </c>
      <c r="Z996" s="8">
        <f t="shared" si="303"/>
        <v>10000</v>
      </c>
      <c r="AA996" s="8" t="str">
        <f t="shared" si="304"/>
        <v>El Rojo</v>
      </c>
      <c r="AB996" s="8" t="str">
        <f t="shared" si="305"/>
        <v>M</v>
      </c>
      <c r="AC996" s="8" t="str">
        <f t="shared" si="306"/>
        <v/>
      </c>
      <c r="AD996" s="8" t="str">
        <f t="shared" si="311"/>
        <v/>
      </c>
      <c r="AE996" s="8" t="str">
        <f t="shared" si="307"/>
        <v/>
      </c>
      <c r="AF996" s="5">
        <f t="shared" si="308"/>
        <v>1972</v>
      </c>
      <c r="AG996" s="46">
        <v>993</v>
      </c>
      <c r="AH996" s="47" t="str">
        <f t="shared" si="298"/>
        <v/>
      </c>
      <c r="AI996" s="48" t="str">
        <f t="shared" si="299"/>
        <v/>
      </c>
      <c r="AK996" s="22" t="e">
        <f>TRIM(#REF!)</f>
        <v>#REF!</v>
      </c>
      <c r="AL996" s="23" t="e">
        <f>IF(#REF!=0,"",#REF!)</f>
        <v>#REF!</v>
      </c>
      <c r="AM996" s="19" t="e">
        <f>IF(#REF!=0,"",#REF!)</f>
        <v>#REF!</v>
      </c>
      <c r="AN996" s="23" t="e">
        <f>IF($AK996="","",#REF!)</f>
        <v>#REF!</v>
      </c>
      <c r="AO996" s="23" t="e">
        <f t="shared" si="309"/>
        <v>#REF!</v>
      </c>
      <c r="AP996" s="19" t="e">
        <f>IF(#REF!=0,"",#REF!)</f>
        <v>#REF!</v>
      </c>
      <c r="AQ996" s="19" t="e">
        <f>IF(#REF!=0,"",#REF!)</f>
        <v>#REF!</v>
      </c>
      <c r="AR996" s="19" t="e">
        <f>IF(#REF!=0,"",#REF!)</f>
        <v>#REF!</v>
      </c>
      <c r="AS996" s="19" t="e">
        <f>#REF!</f>
        <v>#REF!</v>
      </c>
    </row>
    <row r="997" spans="4:45" ht="19.5" thickTop="1" thickBot="1" x14ac:dyDescent="0.25">
      <c r="D997" s="1" t="str">
        <f t="shared" si="295"/>
        <v/>
      </c>
      <c r="E997" s="1" t="str">
        <f t="shared" si="296"/>
        <v/>
      </c>
      <c r="K997" s="19" t="str">
        <f t="shared" si="300"/>
        <v/>
      </c>
      <c r="L997" s="19">
        <f t="shared" si="310"/>
        <v>10000</v>
      </c>
      <c r="M997" s="22" t="str">
        <f>TRIM(Data!$N994)</f>
        <v>Elaine</v>
      </c>
      <c r="N997" s="22" t="str">
        <f>TRIM(Data!$A994)</f>
        <v>Elaine (R)</v>
      </c>
      <c r="O997" s="23">
        <f>IF(Data!$B994=0,"",Data!$B994)</f>
        <v>2013</v>
      </c>
      <c r="P997" s="19" t="str">
        <f>IF(Data!$C994=0,"",Data!$C994)</f>
        <v>1</v>
      </c>
      <c r="Q997" s="23" t="str">
        <f>IF($M997="","",Data!$E994)</f>
        <v>VL</v>
      </c>
      <c r="R997" s="23" t="str">
        <f t="shared" si="301"/>
        <v>VL</v>
      </c>
      <c r="S997" s="23" t="str">
        <f t="shared" si="302"/>
        <v>VL</v>
      </c>
      <c r="T997" s="19" t="str">
        <f>IF(Data!$F994=0,"",Data!$F994)</f>
        <v/>
      </c>
      <c r="U997" s="19" t="str">
        <f>IF(Data!$G994=0,"",Data!$G994)</f>
        <v/>
      </c>
      <c r="V997" s="19" t="str">
        <f>IF(Data!$D994=0,"",Data!$D994)</f>
        <v/>
      </c>
      <c r="W997" s="19" t="str">
        <f>Data!$H994</f>
        <v>Reticulata</v>
      </c>
      <c r="Y997" s="41" t="e">
        <f t="shared" si="297"/>
        <v>#REF!</v>
      </c>
      <c r="Z997" s="8">
        <f t="shared" si="303"/>
        <v>10000</v>
      </c>
      <c r="AA997" s="8" t="str">
        <f t="shared" si="304"/>
        <v>Elaine</v>
      </c>
      <c r="AB997" s="8" t="str">
        <f t="shared" si="305"/>
        <v>VL</v>
      </c>
      <c r="AC997" s="8" t="str">
        <f t="shared" si="306"/>
        <v/>
      </c>
      <c r="AD997" s="8" t="str">
        <f t="shared" si="311"/>
        <v/>
      </c>
      <c r="AE997" s="8" t="str">
        <f t="shared" si="307"/>
        <v/>
      </c>
      <c r="AF997" s="5">
        <f t="shared" si="308"/>
        <v>2013</v>
      </c>
      <c r="AG997" s="46">
        <v>994</v>
      </c>
      <c r="AH997" s="47" t="str">
        <f t="shared" si="298"/>
        <v/>
      </c>
      <c r="AI997" s="48" t="str">
        <f t="shared" si="299"/>
        <v/>
      </c>
      <c r="AK997" s="22" t="e">
        <f>TRIM(#REF!)</f>
        <v>#REF!</v>
      </c>
      <c r="AL997" s="23" t="e">
        <f>IF(#REF!=0,"",#REF!)</f>
        <v>#REF!</v>
      </c>
      <c r="AM997" s="19" t="e">
        <f>IF(#REF!=0,"",#REF!)</f>
        <v>#REF!</v>
      </c>
      <c r="AN997" s="23" t="e">
        <f>IF($AK997="","",#REF!)</f>
        <v>#REF!</v>
      </c>
      <c r="AO997" s="23" t="e">
        <f t="shared" si="309"/>
        <v>#REF!</v>
      </c>
      <c r="AP997" s="19" t="e">
        <f>IF(#REF!=0,"",#REF!)</f>
        <v>#REF!</v>
      </c>
      <c r="AQ997" s="19" t="e">
        <f>IF(#REF!=0,"",#REF!)</f>
        <v>#REF!</v>
      </c>
      <c r="AR997" s="19" t="e">
        <f>IF(#REF!=0,"",#REF!)</f>
        <v>#REF!</v>
      </c>
      <c r="AS997" s="19" t="e">
        <f>#REF!</f>
        <v>#REF!</v>
      </c>
    </row>
    <row r="998" spans="4:45" ht="19.5" thickTop="1" thickBot="1" x14ac:dyDescent="0.25">
      <c r="D998" s="1" t="str">
        <f t="shared" si="295"/>
        <v/>
      </c>
      <c r="E998" s="1" t="str">
        <f t="shared" si="296"/>
        <v/>
      </c>
      <c r="K998" s="19" t="str">
        <f t="shared" si="300"/>
        <v/>
      </c>
      <c r="L998" s="19">
        <f t="shared" si="310"/>
        <v>10000</v>
      </c>
      <c r="M998" s="22" t="str">
        <f>TRIM(Data!$N995)</f>
        <v>Elaine Lee</v>
      </c>
      <c r="N998" s="22" t="str">
        <f>TRIM(Data!$A995)</f>
        <v>Elaine Lee (H)</v>
      </c>
      <c r="O998" s="23">
        <f>IF(Data!$B995=0,"",Data!$B995)</f>
        <v>1999</v>
      </c>
      <c r="P998" s="19" t="str">
        <f>IF(Data!$C995=0,"",Data!$C995)</f>
        <v>1</v>
      </c>
      <c r="Q998" s="23" t="str">
        <f>IF($M998="","",Data!$E995)</f>
        <v>M</v>
      </c>
      <c r="R998" s="23" t="str">
        <f t="shared" si="301"/>
        <v>M</v>
      </c>
      <c r="S998" s="23" t="str">
        <f t="shared" si="302"/>
        <v>M</v>
      </c>
      <c r="T998" s="19" t="str">
        <f>IF(Data!$F995=0,"",Data!$F995)</f>
        <v>WHITE</v>
      </c>
      <c r="U998" s="19" t="str">
        <f>IF(Data!$G995=0,"",Data!$G995)</f>
        <v/>
      </c>
      <c r="V998" s="19" t="str">
        <f>IF(Data!$D995=0,"",Data!$D995)</f>
        <v/>
      </c>
      <c r="W998" s="19" t="str">
        <f>Data!$H995</f>
        <v>NRH</v>
      </c>
      <c r="Y998" s="41" t="e">
        <f t="shared" si="297"/>
        <v>#REF!</v>
      </c>
      <c r="Z998" s="8">
        <f t="shared" si="303"/>
        <v>10000</v>
      </c>
      <c r="AA998" s="8" t="str">
        <f t="shared" si="304"/>
        <v>Elaine Lee</v>
      </c>
      <c r="AB998" s="8" t="str">
        <f t="shared" si="305"/>
        <v>M</v>
      </c>
      <c r="AC998" s="8" t="str">
        <f t="shared" si="306"/>
        <v>WHITE</v>
      </c>
      <c r="AD998" s="8" t="str">
        <f t="shared" si="311"/>
        <v/>
      </c>
      <c r="AE998" s="8" t="str">
        <f t="shared" si="307"/>
        <v/>
      </c>
      <c r="AF998" s="5">
        <f t="shared" si="308"/>
        <v>1999</v>
      </c>
      <c r="AG998" s="46">
        <v>995</v>
      </c>
      <c r="AH998" s="47" t="str">
        <f t="shared" si="298"/>
        <v/>
      </c>
      <c r="AI998" s="48" t="str">
        <f t="shared" si="299"/>
        <v/>
      </c>
      <c r="AK998" s="22" t="e">
        <f>TRIM(#REF!)</f>
        <v>#REF!</v>
      </c>
      <c r="AL998" s="23" t="e">
        <f>IF(#REF!=0,"",#REF!)</f>
        <v>#REF!</v>
      </c>
      <c r="AM998" s="19" t="e">
        <f>IF(#REF!=0,"",#REF!)</f>
        <v>#REF!</v>
      </c>
      <c r="AN998" s="23" t="e">
        <f>IF($AK998="","",#REF!)</f>
        <v>#REF!</v>
      </c>
      <c r="AO998" s="23" t="e">
        <f t="shared" si="309"/>
        <v>#REF!</v>
      </c>
      <c r="AP998" s="19" t="e">
        <f>IF(#REF!=0,"",#REF!)</f>
        <v>#REF!</v>
      </c>
      <c r="AQ998" s="19" t="e">
        <f>IF(#REF!=0,"",#REF!)</f>
        <v>#REF!</v>
      </c>
      <c r="AR998" s="19" t="e">
        <f>IF(#REF!=0,"",#REF!)</f>
        <v>#REF!</v>
      </c>
      <c r="AS998" s="19" t="e">
        <f>#REF!</f>
        <v>#REF!</v>
      </c>
    </row>
    <row r="999" spans="4:45" ht="19.5" thickTop="1" thickBot="1" x14ac:dyDescent="0.25">
      <c r="D999" s="1" t="str">
        <f t="shared" si="295"/>
        <v/>
      </c>
      <c r="E999" s="1" t="str">
        <f t="shared" si="296"/>
        <v/>
      </c>
      <c r="K999" s="19" t="str">
        <f t="shared" si="300"/>
        <v/>
      </c>
      <c r="L999" s="19">
        <f t="shared" si="310"/>
        <v>10000</v>
      </c>
      <c r="M999" s="22" t="str">
        <f>TRIM(Data!$N996)</f>
        <v>Elaine Smelley</v>
      </c>
      <c r="N999" s="22" t="str">
        <f>TRIM(Data!$A996)</f>
        <v>Elaine Smelley</v>
      </c>
      <c r="O999" s="23">
        <f>IF(Data!$B996=0,"",Data!$B996)</f>
        <v>1978</v>
      </c>
      <c r="P999" s="19" t="str">
        <f>IF(Data!$C996=0,"",Data!$C996)</f>
        <v/>
      </c>
      <c r="Q999" s="23" t="str">
        <f>IF($M999="","",Data!$E996)</f>
        <v>M</v>
      </c>
      <c r="R999" s="23" t="str">
        <f t="shared" si="301"/>
        <v>M</v>
      </c>
      <c r="S999" s="23" t="str">
        <f t="shared" si="302"/>
        <v>M</v>
      </c>
      <c r="T999" s="19" t="str">
        <f>IF(Data!$F996=0,"",Data!$F996)</f>
        <v/>
      </c>
      <c r="U999" s="19" t="str">
        <f>IF(Data!$G996=0,"",Data!$G996)</f>
        <v>FD</v>
      </c>
      <c r="V999" s="19" t="str">
        <f>IF(Data!$D996=0,"",Data!$D996)</f>
        <v/>
      </c>
      <c r="W999" s="19" t="str">
        <f>Data!$H996</f>
        <v>Japonica</v>
      </c>
      <c r="Y999" s="41" t="e">
        <f t="shared" si="297"/>
        <v>#REF!</v>
      </c>
      <c r="Z999" s="8">
        <f t="shared" si="303"/>
        <v>10000</v>
      </c>
      <c r="AA999" s="8" t="str">
        <f t="shared" si="304"/>
        <v>Elaine Smelley</v>
      </c>
      <c r="AB999" s="8" t="str">
        <f t="shared" si="305"/>
        <v>M</v>
      </c>
      <c r="AC999" s="8" t="str">
        <f t="shared" si="306"/>
        <v/>
      </c>
      <c r="AD999" s="8" t="str">
        <f t="shared" si="311"/>
        <v>FD</v>
      </c>
      <c r="AE999" s="8" t="str">
        <f t="shared" si="307"/>
        <v/>
      </c>
      <c r="AF999" s="5">
        <f t="shared" si="308"/>
        <v>1978</v>
      </c>
      <c r="AG999" s="46">
        <v>996</v>
      </c>
      <c r="AH999" s="47" t="str">
        <f t="shared" si="298"/>
        <v/>
      </c>
      <c r="AI999" s="48" t="str">
        <f t="shared" si="299"/>
        <v/>
      </c>
      <c r="AK999" s="22" t="e">
        <f>TRIM(#REF!)</f>
        <v>#REF!</v>
      </c>
      <c r="AL999" s="23" t="e">
        <f>IF(#REF!=0,"",#REF!)</f>
        <v>#REF!</v>
      </c>
      <c r="AM999" s="19" t="e">
        <f>IF(#REF!=0,"",#REF!)</f>
        <v>#REF!</v>
      </c>
      <c r="AN999" s="23" t="e">
        <f>IF($AK999="","",#REF!)</f>
        <v>#REF!</v>
      </c>
      <c r="AO999" s="23" t="e">
        <f t="shared" si="309"/>
        <v>#REF!</v>
      </c>
      <c r="AP999" s="19" t="e">
        <f>IF(#REF!=0,"",#REF!)</f>
        <v>#REF!</v>
      </c>
      <c r="AQ999" s="19" t="e">
        <f>IF(#REF!=0,"",#REF!)</f>
        <v>#REF!</v>
      </c>
      <c r="AR999" s="19" t="e">
        <f>IF(#REF!=0,"",#REF!)</f>
        <v>#REF!</v>
      </c>
      <c r="AS999" s="19" t="e">
        <f>#REF!</f>
        <v>#REF!</v>
      </c>
    </row>
    <row r="1000" spans="4:45" ht="19.5" thickTop="1" thickBot="1" x14ac:dyDescent="0.25">
      <c r="D1000" s="1" t="str">
        <f t="shared" ref="D1000:D1063" si="312">IF(ISERROR(VLOOKUP(A1000,$K$4:$M$2950,3,FALSE)),"",VLOOKUP(A1000,$K$4:$N$2950,4,FALSE))</f>
        <v/>
      </c>
      <c r="E1000" s="1" t="str">
        <f t="shared" ref="E1000:E1063" si="313">IF(ISERROR(VLOOKUP(A1000,$K$4:$M$2950,3,FALSE)),"",IF(VLOOKUP(A1000,$K$4:$T$2950,6,FALSE)=0,"",VLOOKUP(A1000,$K$4:$T$2950,6,FALSE)))</f>
        <v/>
      </c>
      <c r="K1000" s="19" t="str">
        <f t="shared" si="300"/>
        <v/>
      </c>
      <c r="L1000" s="19">
        <f t="shared" si="310"/>
        <v>10000</v>
      </c>
      <c r="M1000" s="22" t="str">
        <f>TRIM(Data!$N997)</f>
        <v>Elaine's Betty</v>
      </c>
      <c r="N1000" s="22" t="str">
        <f>TRIM(Data!$A997)</f>
        <v>Elaine's Betty</v>
      </c>
      <c r="O1000" s="23">
        <f>IF(Data!$B997=0,"",Data!$B997)</f>
        <v>1996</v>
      </c>
      <c r="P1000" s="19" t="str">
        <f>IF(Data!$C997=0,"",Data!$C997)</f>
        <v>1</v>
      </c>
      <c r="Q1000" s="23" t="str">
        <f>IF($M1000="","",Data!$E997)</f>
        <v>M</v>
      </c>
      <c r="R1000" s="23" t="str">
        <f t="shared" si="301"/>
        <v>M</v>
      </c>
      <c r="S1000" s="23" t="str">
        <f t="shared" si="302"/>
        <v>M</v>
      </c>
      <c r="T1000" s="19" t="str">
        <f>IF(Data!$F997=0,"",Data!$F997)</f>
        <v/>
      </c>
      <c r="U1000" s="19" t="str">
        <f>IF(Data!$G997=0,"",Data!$G997)</f>
        <v/>
      </c>
      <c r="V1000" s="19" t="str">
        <f>IF(Data!$D997=0,"",Data!$D997)</f>
        <v/>
      </c>
      <c r="W1000" s="19" t="str">
        <f>Data!$H997</f>
        <v>Japonica</v>
      </c>
      <c r="Y1000" s="41" t="e">
        <f t="shared" si="297"/>
        <v>#REF!</v>
      </c>
      <c r="Z1000" s="8">
        <f t="shared" si="303"/>
        <v>10000</v>
      </c>
      <c r="AA1000" s="8" t="str">
        <f t="shared" si="304"/>
        <v>Elaine's Betty</v>
      </c>
      <c r="AB1000" s="8" t="str">
        <f t="shared" si="305"/>
        <v>M</v>
      </c>
      <c r="AC1000" s="8" t="str">
        <f t="shared" si="306"/>
        <v/>
      </c>
      <c r="AD1000" s="8" t="str">
        <f t="shared" si="311"/>
        <v/>
      </c>
      <c r="AE1000" s="8" t="str">
        <f t="shared" si="307"/>
        <v/>
      </c>
      <c r="AF1000" s="5">
        <f t="shared" si="308"/>
        <v>1996</v>
      </c>
      <c r="AG1000" s="46">
        <v>997</v>
      </c>
      <c r="AH1000" s="47" t="str">
        <f t="shared" si="298"/>
        <v/>
      </c>
      <c r="AI1000" s="48" t="str">
        <f t="shared" si="299"/>
        <v/>
      </c>
      <c r="AK1000" s="22" t="e">
        <f>TRIM(#REF!)</f>
        <v>#REF!</v>
      </c>
      <c r="AL1000" s="23" t="e">
        <f>IF(#REF!=0,"",#REF!)</f>
        <v>#REF!</v>
      </c>
      <c r="AM1000" s="19" t="e">
        <f>IF(#REF!=0,"",#REF!)</f>
        <v>#REF!</v>
      </c>
      <c r="AN1000" s="23" t="e">
        <f>IF($AK1000="","",#REF!)</f>
        <v>#REF!</v>
      </c>
      <c r="AO1000" s="23" t="e">
        <f t="shared" si="309"/>
        <v>#REF!</v>
      </c>
      <c r="AP1000" s="19" t="e">
        <f>IF(#REF!=0,"",#REF!)</f>
        <v>#REF!</v>
      </c>
      <c r="AQ1000" s="19" t="e">
        <f>IF(#REF!=0,"",#REF!)</f>
        <v>#REF!</v>
      </c>
      <c r="AR1000" s="19" t="e">
        <f>IF(#REF!=0,"",#REF!)</f>
        <v>#REF!</v>
      </c>
      <c r="AS1000" s="19" t="e">
        <f>#REF!</f>
        <v>#REF!</v>
      </c>
    </row>
    <row r="1001" spans="4:45" ht="19.5" thickTop="1" thickBot="1" x14ac:dyDescent="0.25">
      <c r="D1001" s="1" t="str">
        <f t="shared" si="312"/>
        <v/>
      </c>
      <c r="E1001" s="1" t="str">
        <f t="shared" si="313"/>
        <v/>
      </c>
      <c r="K1001" s="19" t="str">
        <f t="shared" si="300"/>
        <v/>
      </c>
      <c r="L1001" s="19">
        <f t="shared" si="310"/>
        <v>10000</v>
      </c>
      <c r="M1001" s="22" t="str">
        <f>TRIM(Data!$N998)</f>
        <v>Elaine's Betty Blush</v>
      </c>
      <c r="N1001" s="22" t="str">
        <f>TRIM(Data!$A998)</f>
        <v>Elaine's Betty Blush</v>
      </c>
      <c r="O1001" s="23">
        <f>IF(Data!$B998=0,"",Data!$B998)</f>
        <v>2018</v>
      </c>
      <c r="P1001" s="19" t="str">
        <f>IF(Data!$C998=0,"",Data!$C998)</f>
        <v>1</v>
      </c>
      <c r="Q1001" s="23" t="str">
        <f>IF($M1001="","",Data!$E998)</f>
        <v>M-L</v>
      </c>
      <c r="R1001" s="23" t="str">
        <f t="shared" si="301"/>
        <v>M</v>
      </c>
      <c r="S1001" s="23" t="str">
        <f t="shared" si="302"/>
        <v>M</v>
      </c>
      <c r="T1001" s="19" t="str">
        <f>IF(Data!$F998=0,"",Data!$F998)</f>
        <v/>
      </c>
      <c r="U1001" s="19" t="str">
        <f>IF(Data!$G998=0,"",Data!$G998)</f>
        <v/>
      </c>
      <c r="V1001" s="19" t="str">
        <f>IF(Data!$D998=0,"",Data!$D998)</f>
        <v/>
      </c>
      <c r="W1001" s="19" t="str">
        <f>Data!$H998</f>
        <v>Japonica</v>
      </c>
      <c r="Y1001" s="41" t="e">
        <f t="shared" si="297"/>
        <v>#REF!</v>
      </c>
      <c r="Z1001" s="8">
        <f t="shared" si="303"/>
        <v>10000</v>
      </c>
      <c r="AA1001" s="8" t="str">
        <f t="shared" si="304"/>
        <v>Elaine's Betty Blush</v>
      </c>
      <c r="AB1001" s="8" t="str">
        <f t="shared" si="305"/>
        <v>M</v>
      </c>
      <c r="AC1001" s="8" t="str">
        <f t="shared" si="306"/>
        <v/>
      </c>
      <c r="AD1001" s="8" t="str">
        <f t="shared" si="311"/>
        <v/>
      </c>
      <c r="AE1001" s="8" t="str">
        <f t="shared" si="307"/>
        <v/>
      </c>
      <c r="AF1001" s="5">
        <f t="shared" si="308"/>
        <v>2018</v>
      </c>
      <c r="AG1001" s="46">
        <v>998</v>
      </c>
      <c r="AH1001" s="47" t="str">
        <f t="shared" si="298"/>
        <v/>
      </c>
      <c r="AI1001" s="48" t="str">
        <f t="shared" si="299"/>
        <v/>
      </c>
      <c r="AK1001" s="22" t="e">
        <f>TRIM(#REF!)</f>
        <v>#REF!</v>
      </c>
      <c r="AL1001" s="23" t="e">
        <f>IF(#REF!=0,"",#REF!)</f>
        <v>#REF!</v>
      </c>
      <c r="AM1001" s="19" t="e">
        <f>IF(#REF!=0,"",#REF!)</f>
        <v>#REF!</v>
      </c>
      <c r="AN1001" s="23" t="e">
        <f>IF($AK1001="","",#REF!)</f>
        <v>#REF!</v>
      </c>
      <c r="AO1001" s="23" t="e">
        <f t="shared" si="309"/>
        <v>#REF!</v>
      </c>
      <c r="AP1001" s="19" t="e">
        <f>IF(#REF!=0,"",#REF!)</f>
        <v>#REF!</v>
      </c>
      <c r="AQ1001" s="19" t="e">
        <f>IF(#REF!=0,"",#REF!)</f>
        <v>#REF!</v>
      </c>
      <c r="AR1001" s="19" t="e">
        <f>IF(#REF!=0,"",#REF!)</f>
        <v>#REF!</v>
      </c>
      <c r="AS1001" s="19" t="e">
        <f>#REF!</f>
        <v>#REF!</v>
      </c>
    </row>
    <row r="1002" spans="4:45" ht="19.5" thickTop="1" thickBot="1" x14ac:dyDescent="0.25">
      <c r="D1002" s="1" t="str">
        <f t="shared" si="312"/>
        <v/>
      </c>
      <c r="E1002" s="1" t="str">
        <f t="shared" si="313"/>
        <v/>
      </c>
      <c r="K1002" s="19" t="str">
        <f t="shared" si="300"/>
        <v/>
      </c>
      <c r="L1002" s="19">
        <f t="shared" si="310"/>
        <v>10000</v>
      </c>
      <c r="M1002" s="22" t="str">
        <f>TRIM(Data!$N999)</f>
        <v>Elaine's Betty Pink</v>
      </c>
      <c r="N1002" s="22" t="str">
        <f>TRIM(Data!$A999)</f>
        <v>Elaine's Betty Pink</v>
      </c>
      <c r="O1002" s="23">
        <f>IF(Data!$B999=0,"",Data!$B999)</f>
        <v>2010</v>
      </c>
      <c r="P1002" s="19" t="str">
        <f>IF(Data!$C999=0,"",Data!$C999)</f>
        <v/>
      </c>
      <c r="Q1002" s="23" t="str">
        <f>IF($M1002="","",Data!$E999)</f>
        <v>M</v>
      </c>
      <c r="R1002" s="23" t="str">
        <f t="shared" si="301"/>
        <v>M</v>
      </c>
      <c r="S1002" s="23" t="str">
        <f t="shared" si="302"/>
        <v>M</v>
      </c>
      <c r="T1002" s="19" t="str">
        <f>IF(Data!$F999=0,"",Data!$F999)</f>
        <v/>
      </c>
      <c r="U1002" s="19" t="str">
        <f>IF(Data!$G999=0,"",Data!$G999)</f>
        <v/>
      </c>
      <c r="V1002" s="19" t="str">
        <f>IF(Data!$D999=0,"",Data!$D999)</f>
        <v/>
      </c>
      <c r="W1002" s="19" t="str">
        <f>Data!$H999</f>
        <v>Japonica</v>
      </c>
      <c r="Y1002" s="41" t="e">
        <f t="shared" si="297"/>
        <v>#REF!</v>
      </c>
      <c r="Z1002" s="8">
        <f t="shared" si="303"/>
        <v>10000</v>
      </c>
      <c r="AA1002" s="8" t="str">
        <f t="shared" si="304"/>
        <v>Elaine's Betty Pink</v>
      </c>
      <c r="AB1002" s="8" t="str">
        <f t="shared" si="305"/>
        <v>M</v>
      </c>
      <c r="AC1002" s="8" t="str">
        <f t="shared" si="306"/>
        <v/>
      </c>
      <c r="AD1002" s="8" t="str">
        <f t="shared" si="311"/>
        <v/>
      </c>
      <c r="AE1002" s="8" t="str">
        <f t="shared" si="307"/>
        <v/>
      </c>
      <c r="AF1002" s="5">
        <f t="shared" si="308"/>
        <v>2010</v>
      </c>
      <c r="AG1002" s="46">
        <v>999</v>
      </c>
      <c r="AH1002" s="47" t="str">
        <f t="shared" si="298"/>
        <v/>
      </c>
      <c r="AI1002" s="48" t="str">
        <f t="shared" si="299"/>
        <v/>
      </c>
      <c r="AK1002" s="22" t="e">
        <f>TRIM(#REF!)</f>
        <v>#REF!</v>
      </c>
      <c r="AL1002" s="23" t="e">
        <f>IF(#REF!=0,"",#REF!)</f>
        <v>#REF!</v>
      </c>
      <c r="AM1002" s="19" t="e">
        <f>IF(#REF!=0,"",#REF!)</f>
        <v>#REF!</v>
      </c>
      <c r="AN1002" s="23" t="e">
        <f>IF($AK1002="","",#REF!)</f>
        <v>#REF!</v>
      </c>
      <c r="AO1002" s="23" t="e">
        <f t="shared" si="309"/>
        <v>#REF!</v>
      </c>
      <c r="AP1002" s="19" t="e">
        <f>IF(#REF!=0,"",#REF!)</f>
        <v>#REF!</v>
      </c>
      <c r="AQ1002" s="19" t="e">
        <f>IF(#REF!=0,"",#REF!)</f>
        <v>#REF!</v>
      </c>
      <c r="AR1002" s="19" t="e">
        <f>IF(#REF!=0,"",#REF!)</f>
        <v>#REF!</v>
      </c>
      <c r="AS1002" s="19" t="e">
        <f>#REF!</f>
        <v>#REF!</v>
      </c>
    </row>
    <row r="1003" spans="4:45" ht="19.5" thickTop="1" thickBot="1" x14ac:dyDescent="0.25">
      <c r="D1003" s="1" t="str">
        <f t="shared" si="312"/>
        <v/>
      </c>
      <c r="E1003" s="1" t="str">
        <f t="shared" si="313"/>
        <v/>
      </c>
      <c r="K1003" s="19" t="str">
        <f t="shared" si="300"/>
        <v/>
      </c>
      <c r="L1003" s="19">
        <f t="shared" si="310"/>
        <v>10000</v>
      </c>
      <c r="M1003" s="22" t="str">
        <f>TRIM(Data!$N1000)</f>
        <v>Elaine's Betty Red</v>
      </c>
      <c r="N1003" s="22" t="str">
        <f>TRIM(Data!$A1000)</f>
        <v>Elaine's Betty Red</v>
      </c>
      <c r="O1003" s="23">
        <f>IF(Data!$B1000=0,"",Data!$B1000)</f>
        <v>2010</v>
      </c>
      <c r="P1003" s="19" t="str">
        <f>IF(Data!$C1000=0,"",Data!$C1000)</f>
        <v>1</v>
      </c>
      <c r="Q1003" s="23" t="str">
        <f>IF($M1003="","",Data!$E1000)</f>
        <v>M</v>
      </c>
      <c r="R1003" s="23" t="str">
        <f t="shared" si="301"/>
        <v>M</v>
      </c>
      <c r="S1003" s="23" t="str">
        <f t="shared" si="302"/>
        <v>M</v>
      </c>
      <c r="T1003" s="19" t="str">
        <f>IF(Data!$F1000=0,"",Data!$F1000)</f>
        <v/>
      </c>
      <c r="U1003" s="19" t="str">
        <f>IF(Data!$G1000=0,"",Data!$G1000)</f>
        <v/>
      </c>
      <c r="V1003" s="19" t="str">
        <f>IF(Data!$D1000=0,"",Data!$D1000)</f>
        <v/>
      </c>
      <c r="W1003" s="19" t="str">
        <f>Data!$H1000</f>
        <v>Japonica</v>
      </c>
      <c r="Y1003" s="41" t="e">
        <f t="shared" si="297"/>
        <v>#REF!</v>
      </c>
      <c r="Z1003" s="8">
        <f t="shared" si="303"/>
        <v>10000</v>
      </c>
      <c r="AA1003" s="8" t="str">
        <f t="shared" si="304"/>
        <v>Elaine's Betty Red</v>
      </c>
      <c r="AB1003" s="8" t="str">
        <f t="shared" si="305"/>
        <v>M</v>
      </c>
      <c r="AC1003" s="8" t="str">
        <f t="shared" si="306"/>
        <v/>
      </c>
      <c r="AD1003" s="8" t="str">
        <f t="shared" si="311"/>
        <v/>
      </c>
      <c r="AE1003" s="8" t="str">
        <f t="shared" si="307"/>
        <v/>
      </c>
      <c r="AF1003" s="5">
        <f t="shared" si="308"/>
        <v>2010</v>
      </c>
      <c r="AG1003" s="46">
        <v>1000</v>
      </c>
      <c r="AH1003" s="47" t="str">
        <f t="shared" si="298"/>
        <v/>
      </c>
      <c r="AI1003" s="48" t="str">
        <f t="shared" si="299"/>
        <v/>
      </c>
      <c r="AK1003" s="22" t="e">
        <f>TRIM(#REF!)</f>
        <v>#REF!</v>
      </c>
      <c r="AL1003" s="23" t="e">
        <f>IF(#REF!=0,"",#REF!)</f>
        <v>#REF!</v>
      </c>
      <c r="AM1003" s="19" t="e">
        <f>IF(#REF!=0,"",#REF!)</f>
        <v>#REF!</v>
      </c>
      <c r="AN1003" s="23" t="e">
        <f>IF($AK1003="","",#REF!)</f>
        <v>#REF!</v>
      </c>
      <c r="AO1003" s="23" t="e">
        <f t="shared" si="309"/>
        <v>#REF!</v>
      </c>
      <c r="AP1003" s="19" t="e">
        <f>IF(#REF!=0,"",#REF!)</f>
        <v>#REF!</v>
      </c>
      <c r="AQ1003" s="19" t="e">
        <f>IF(#REF!=0,"",#REF!)</f>
        <v>#REF!</v>
      </c>
      <c r="AR1003" s="19" t="e">
        <f>IF(#REF!=0,"",#REF!)</f>
        <v>#REF!</v>
      </c>
      <c r="AS1003" s="19" t="e">
        <f>#REF!</f>
        <v>#REF!</v>
      </c>
    </row>
    <row r="1004" spans="4:45" ht="19.5" thickTop="1" thickBot="1" x14ac:dyDescent="0.25">
      <c r="D1004" s="1" t="str">
        <f t="shared" si="312"/>
        <v/>
      </c>
      <c r="E1004" s="1" t="str">
        <f t="shared" si="313"/>
        <v/>
      </c>
      <c r="K1004" s="19" t="str">
        <f t="shared" si="300"/>
        <v/>
      </c>
      <c r="L1004" s="19">
        <f t="shared" si="310"/>
        <v>10000</v>
      </c>
      <c r="M1004" s="22" t="str">
        <f>TRIM(Data!$N1001)</f>
        <v>Elaine's Betty White</v>
      </c>
      <c r="N1004" s="22" t="str">
        <f>TRIM(Data!$A1001)</f>
        <v>Elaine's Betty White</v>
      </c>
      <c r="O1004" s="23">
        <f>IF(Data!$B1001=0,"",Data!$B1001)</f>
        <v>2018</v>
      </c>
      <c r="P1004" s="19" t="str">
        <f>IF(Data!$C1001=0,"",Data!$C1001)</f>
        <v>1</v>
      </c>
      <c r="Q1004" s="23" t="str">
        <f>IF($M1004="","",Data!$E1001)</f>
        <v>M</v>
      </c>
      <c r="R1004" s="23" t="str">
        <f t="shared" si="301"/>
        <v>M</v>
      </c>
      <c r="S1004" s="23" t="str">
        <f t="shared" si="302"/>
        <v>M</v>
      </c>
      <c r="T1004" s="19" t="str">
        <f>IF(Data!$F1001=0,"",Data!$F1001)</f>
        <v>NOT WHITE</v>
      </c>
      <c r="U1004" s="19" t="str">
        <f>IF(Data!$G1001=0,"",Data!$G1001)</f>
        <v/>
      </c>
      <c r="V1004" s="19" t="str">
        <f>IF(Data!$D1001=0,"",Data!$D1001)</f>
        <v/>
      </c>
      <c r="W1004" s="19" t="str">
        <f>Data!$H1001</f>
        <v>Japonica</v>
      </c>
      <c r="Y1004" s="41" t="e">
        <f t="shared" si="297"/>
        <v>#REF!</v>
      </c>
      <c r="Z1004" s="8">
        <f t="shared" si="303"/>
        <v>10000</v>
      </c>
      <c r="AA1004" s="8" t="str">
        <f t="shared" si="304"/>
        <v>Elaine's Betty White</v>
      </c>
      <c r="AB1004" s="8" t="str">
        <f t="shared" si="305"/>
        <v>M</v>
      </c>
      <c r="AC1004" s="8" t="str">
        <f t="shared" si="306"/>
        <v>NOT WHITE</v>
      </c>
      <c r="AD1004" s="8" t="str">
        <f t="shared" si="311"/>
        <v/>
      </c>
      <c r="AE1004" s="8" t="str">
        <f t="shared" si="307"/>
        <v/>
      </c>
      <c r="AF1004" s="5">
        <f t="shared" si="308"/>
        <v>2018</v>
      </c>
      <c r="AG1004" s="46">
        <v>1001</v>
      </c>
      <c r="AH1004" s="47" t="str">
        <f t="shared" si="298"/>
        <v/>
      </c>
      <c r="AI1004" s="48" t="str">
        <f t="shared" si="299"/>
        <v/>
      </c>
      <c r="AK1004" s="22" t="e">
        <f>TRIM(#REF!)</f>
        <v>#REF!</v>
      </c>
      <c r="AL1004" s="23" t="e">
        <f>IF(#REF!=0,"",#REF!)</f>
        <v>#REF!</v>
      </c>
      <c r="AM1004" s="19" t="e">
        <f>IF(#REF!=0,"",#REF!)</f>
        <v>#REF!</v>
      </c>
      <c r="AN1004" s="23" t="e">
        <f>IF($AK1004="","",#REF!)</f>
        <v>#REF!</v>
      </c>
      <c r="AO1004" s="23" t="e">
        <f t="shared" si="309"/>
        <v>#REF!</v>
      </c>
      <c r="AP1004" s="19" t="e">
        <f>IF(#REF!=0,"",#REF!)</f>
        <v>#REF!</v>
      </c>
      <c r="AQ1004" s="19" t="e">
        <f>IF(#REF!=0,"",#REF!)</f>
        <v>#REF!</v>
      </c>
      <c r="AR1004" s="19" t="e">
        <f>IF(#REF!=0,"",#REF!)</f>
        <v>#REF!</v>
      </c>
      <c r="AS1004" s="19" t="e">
        <f>#REF!</f>
        <v>#REF!</v>
      </c>
    </row>
    <row r="1005" spans="4:45" ht="19.5" thickTop="1" thickBot="1" x14ac:dyDescent="0.25">
      <c r="D1005" s="1" t="str">
        <f t="shared" si="312"/>
        <v/>
      </c>
      <c r="E1005" s="1" t="str">
        <f t="shared" si="313"/>
        <v/>
      </c>
      <c r="K1005" s="19" t="str">
        <f t="shared" si="300"/>
        <v/>
      </c>
      <c r="L1005" s="19">
        <f t="shared" si="310"/>
        <v>10000</v>
      </c>
      <c r="M1005" s="22" t="str">
        <f>TRIM(Data!$N1002)</f>
        <v>Eleanor Franchetti</v>
      </c>
      <c r="N1005" s="22" t="str">
        <f>TRIM(Data!$A1002)</f>
        <v>Eleanor Franchetti</v>
      </c>
      <c r="O1005" s="23">
        <f>IF(Data!$B1002=0,"",Data!$B1002)</f>
        <v>1881</v>
      </c>
      <c r="P1005" s="19" t="str">
        <f>IF(Data!$C1002=0,"",Data!$C1002)</f>
        <v/>
      </c>
      <c r="Q1005" s="23" t="str">
        <f>IF($M1005="","",Data!$E1002)</f>
        <v>M</v>
      </c>
      <c r="R1005" s="23" t="str">
        <f t="shared" si="301"/>
        <v>M</v>
      </c>
      <c r="S1005" s="23" t="str">
        <f t="shared" si="302"/>
        <v>M</v>
      </c>
      <c r="T1005" s="19" t="str">
        <f>IF(Data!$F1002=0,"",Data!$F1002)</f>
        <v/>
      </c>
      <c r="U1005" s="19" t="str">
        <f>IF(Data!$G1002=0,"",Data!$G1002)</f>
        <v/>
      </c>
      <c r="V1005" s="19" t="str">
        <f>IF(Data!$D1002=0,"",Data!$D1002)</f>
        <v>ANTIQUE</v>
      </c>
      <c r="W1005" s="19" t="str">
        <f>Data!$H1002</f>
        <v>Japonica</v>
      </c>
      <c r="Y1005" s="41" t="e">
        <f t="shared" si="297"/>
        <v>#REF!</v>
      </c>
      <c r="Z1005" s="8">
        <f t="shared" si="303"/>
        <v>1005</v>
      </c>
      <c r="AA1005" s="8" t="str">
        <f t="shared" si="304"/>
        <v>Eleanor Franchetti</v>
      </c>
      <c r="AB1005" s="8" t="str">
        <f t="shared" si="305"/>
        <v>M</v>
      </c>
      <c r="AC1005" s="8" t="str">
        <f t="shared" si="306"/>
        <v/>
      </c>
      <c r="AD1005" s="8" t="str">
        <f t="shared" si="311"/>
        <v/>
      </c>
      <c r="AE1005" s="8" t="str">
        <f t="shared" si="307"/>
        <v>ANTIQUE</v>
      </c>
      <c r="AF1005" s="5">
        <f t="shared" si="308"/>
        <v>1881</v>
      </c>
      <c r="AG1005" s="46">
        <v>1002</v>
      </c>
      <c r="AH1005" s="47" t="str">
        <f t="shared" si="298"/>
        <v/>
      </c>
      <c r="AI1005" s="48" t="str">
        <f t="shared" si="299"/>
        <v/>
      </c>
      <c r="AK1005" s="22" t="e">
        <f>TRIM(#REF!)</f>
        <v>#REF!</v>
      </c>
      <c r="AL1005" s="23" t="e">
        <f>IF(#REF!=0,"",#REF!)</f>
        <v>#REF!</v>
      </c>
      <c r="AM1005" s="19" t="e">
        <f>IF(#REF!=0,"",#REF!)</f>
        <v>#REF!</v>
      </c>
      <c r="AN1005" s="23" t="e">
        <f>IF($AK1005="","",#REF!)</f>
        <v>#REF!</v>
      </c>
      <c r="AO1005" s="23" t="e">
        <f t="shared" si="309"/>
        <v>#REF!</v>
      </c>
      <c r="AP1005" s="19" t="e">
        <f>IF(#REF!=0,"",#REF!)</f>
        <v>#REF!</v>
      </c>
      <c r="AQ1005" s="19" t="e">
        <f>IF(#REF!=0,"",#REF!)</f>
        <v>#REF!</v>
      </c>
      <c r="AR1005" s="19" t="e">
        <f>IF(#REF!=0,"",#REF!)</f>
        <v>#REF!</v>
      </c>
      <c r="AS1005" s="19" t="e">
        <f>#REF!</f>
        <v>#REF!</v>
      </c>
    </row>
    <row r="1006" spans="4:45" ht="19.5" thickTop="1" thickBot="1" x14ac:dyDescent="0.25">
      <c r="D1006" s="1" t="str">
        <f t="shared" si="312"/>
        <v/>
      </c>
      <c r="E1006" s="1" t="str">
        <f t="shared" si="313"/>
        <v/>
      </c>
      <c r="K1006" s="19" t="str">
        <f t="shared" si="300"/>
        <v/>
      </c>
      <c r="L1006" s="19">
        <f t="shared" si="310"/>
        <v>10000</v>
      </c>
      <c r="M1006" s="22" t="str">
        <f>TRIM(Data!$N1003)</f>
        <v>Eleanor Finley</v>
      </c>
      <c r="N1006" s="22" t="str">
        <f>TRIM(Data!$A1003)</f>
        <v>Eleanor Finley</v>
      </c>
      <c r="O1006" s="23">
        <f>IF(Data!$B1003=0,"",Data!$B1003)</f>
        <v>2005</v>
      </c>
      <c r="P1006" s="19" t="str">
        <f>IF(Data!$C1003=0,"",Data!$C1003)</f>
        <v>1</v>
      </c>
      <c r="Q1006" s="23" t="str">
        <f>IF($M1006="","",Data!$E1003)</f>
        <v>M-L</v>
      </c>
      <c r="R1006" s="23" t="str">
        <f t="shared" si="301"/>
        <v>M</v>
      </c>
      <c r="S1006" s="23" t="str">
        <f t="shared" si="302"/>
        <v>M</v>
      </c>
      <c r="T1006" s="19" t="str">
        <f>IF(Data!$F1003=0,"",Data!$F1003)</f>
        <v/>
      </c>
      <c r="U1006" s="19" t="str">
        <f>IF(Data!$G1003=0,"",Data!$G1003)</f>
        <v/>
      </c>
      <c r="V1006" s="19" t="str">
        <f>IF(Data!$D1003=0,"",Data!$D1003)</f>
        <v/>
      </c>
      <c r="W1006" s="19" t="str">
        <f>Data!$H1003</f>
        <v>Japonica</v>
      </c>
      <c r="Y1006" s="41" t="e">
        <f t="shared" si="297"/>
        <v>#REF!</v>
      </c>
      <c r="Z1006" s="8">
        <f t="shared" si="303"/>
        <v>10000</v>
      </c>
      <c r="AA1006" s="8" t="str">
        <f t="shared" si="304"/>
        <v>Eleanor Finley</v>
      </c>
      <c r="AB1006" s="8" t="str">
        <f t="shared" si="305"/>
        <v>M</v>
      </c>
      <c r="AC1006" s="8" t="str">
        <f t="shared" si="306"/>
        <v/>
      </c>
      <c r="AD1006" s="8" t="str">
        <f t="shared" si="311"/>
        <v/>
      </c>
      <c r="AE1006" s="8" t="str">
        <f t="shared" si="307"/>
        <v/>
      </c>
      <c r="AF1006" s="5">
        <f t="shared" si="308"/>
        <v>2005</v>
      </c>
      <c r="AG1006" s="46">
        <v>1003</v>
      </c>
      <c r="AH1006" s="47" t="str">
        <f t="shared" si="298"/>
        <v/>
      </c>
      <c r="AI1006" s="48" t="str">
        <f t="shared" si="299"/>
        <v/>
      </c>
      <c r="AK1006" s="22" t="e">
        <f>TRIM(#REF!)</f>
        <v>#REF!</v>
      </c>
      <c r="AL1006" s="23" t="e">
        <f>IF(#REF!=0,"",#REF!)</f>
        <v>#REF!</v>
      </c>
      <c r="AM1006" s="19" t="e">
        <f>IF(#REF!=0,"",#REF!)</f>
        <v>#REF!</v>
      </c>
      <c r="AN1006" s="23" t="e">
        <f>IF($AK1006="","",#REF!)</f>
        <v>#REF!</v>
      </c>
      <c r="AO1006" s="23" t="e">
        <f t="shared" si="309"/>
        <v>#REF!</v>
      </c>
      <c r="AP1006" s="19" t="e">
        <f>IF(#REF!=0,"",#REF!)</f>
        <v>#REF!</v>
      </c>
      <c r="AQ1006" s="19" t="e">
        <f>IF(#REF!=0,"",#REF!)</f>
        <v>#REF!</v>
      </c>
      <c r="AR1006" s="19" t="e">
        <f>IF(#REF!=0,"",#REF!)</f>
        <v>#REF!</v>
      </c>
      <c r="AS1006" s="19" t="e">
        <f>#REF!</f>
        <v>#REF!</v>
      </c>
    </row>
    <row r="1007" spans="4:45" ht="19.5" thickTop="1" thickBot="1" x14ac:dyDescent="0.25">
      <c r="D1007" s="1" t="str">
        <f t="shared" si="312"/>
        <v/>
      </c>
      <c r="E1007" s="1" t="str">
        <f t="shared" si="313"/>
        <v/>
      </c>
      <c r="K1007" s="19" t="str">
        <f t="shared" si="300"/>
        <v/>
      </c>
      <c r="L1007" s="19">
        <f t="shared" si="310"/>
        <v>10000</v>
      </c>
      <c r="M1007" s="22" t="str">
        <f>TRIM(Data!$N1004)</f>
        <v>Eleanor Grant</v>
      </c>
      <c r="N1007" s="22" t="str">
        <f>TRIM(Data!$A1004)</f>
        <v>Eleanor Grant</v>
      </c>
      <c r="O1007" s="23">
        <f>IF(Data!$B1004=0,"",Data!$B1004)</f>
        <v>1958</v>
      </c>
      <c r="P1007" s="19" t="str">
        <f>IF(Data!$C1004=0,"",Data!$C1004)</f>
        <v>1</v>
      </c>
      <c r="Q1007" s="23" t="str">
        <f>IF($M1007="","",Data!$E1004)</f>
        <v>L</v>
      </c>
      <c r="R1007" s="23" t="str">
        <f t="shared" si="301"/>
        <v>L</v>
      </c>
      <c r="S1007" s="23" t="str">
        <f t="shared" si="302"/>
        <v>L</v>
      </c>
      <c r="T1007" s="19" t="str">
        <f>IF(Data!$F1004=0,"",Data!$F1004)</f>
        <v/>
      </c>
      <c r="U1007" s="19" t="str">
        <f>IF(Data!$G1004=0,"",Data!$G1004)</f>
        <v/>
      </c>
      <c r="V1007" s="19" t="str">
        <f>IF(Data!$D1004=0,"",Data!$D1004)</f>
        <v/>
      </c>
      <c r="W1007" s="19" t="str">
        <f>Data!$H1004</f>
        <v>Japonica</v>
      </c>
      <c r="Y1007" s="41" t="e">
        <f t="shared" si="297"/>
        <v>#REF!</v>
      </c>
      <c r="Z1007" s="8">
        <f t="shared" si="303"/>
        <v>10000</v>
      </c>
      <c r="AA1007" s="8" t="str">
        <f t="shared" si="304"/>
        <v>Eleanor Grant</v>
      </c>
      <c r="AB1007" s="8" t="str">
        <f t="shared" si="305"/>
        <v>L</v>
      </c>
      <c r="AC1007" s="8" t="str">
        <f t="shared" si="306"/>
        <v/>
      </c>
      <c r="AD1007" s="8" t="str">
        <f t="shared" si="311"/>
        <v/>
      </c>
      <c r="AE1007" s="8" t="str">
        <f t="shared" si="307"/>
        <v/>
      </c>
      <c r="AF1007" s="5">
        <f t="shared" si="308"/>
        <v>1958</v>
      </c>
      <c r="AG1007" s="46">
        <v>1004</v>
      </c>
      <c r="AH1007" s="47" t="str">
        <f t="shared" si="298"/>
        <v/>
      </c>
      <c r="AI1007" s="48" t="str">
        <f t="shared" si="299"/>
        <v/>
      </c>
      <c r="AK1007" s="22" t="e">
        <f>TRIM(#REF!)</f>
        <v>#REF!</v>
      </c>
      <c r="AL1007" s="23" t="e">
        <f>IF(#REF!=0,"",#REF!)</f>
        <v>#REF!</v>
      </c>
      <c r="AM1007" s="19" t="e">
        <f>IF(#REF!=0,"",#REF!)</f>
        <v>#REF!</v>
      </c>
      <c r="AN1007" s="23" t="e">
        <f>IF($AK1007="","",#REF!)</f>
        <v>#REF!</v>
      </c>
      <c r="AO1007" s="23" t="e">
        <f t="shared" si="309"/>
        <v>#REF!</v>
      </c>
      <c r="AP1007" s="19" t="e">
        <f>IF(#REF!=0,"",#REF!)</f>
        <v>#REF!</v>
      </c>
      <c r="AQ1007" s="19" t="e">
        <f>IF(#REF!=0,"",#REF!)</f>
        <v>#REF!</v>
      </c>
      <c r="AR1007" s="19" t="e">
        <f>IF(#REF!=0,"",#REF!)</f>
        <v>#REF!</v>
      </c>
      <c r="AS1007" s="19" t="e">
        <f>#REF!</f>
        <v>#REF!</v>
      </c>
    </row>
    <row r="1008" spans="4:45" ht="19.5" thickTop="1" thickBot="1" x14ac:dyDescent="0.25">
      <c r="D1008" s="1" t="str">
        <f t="shared" si="312"/>
        <v/>
      </c>
      <c r="E1008" s="1" t="str">
        <f t="shared" si="313"/>
        <v/>
      </c>
      <c r="K1008" s="19" t="str">
        <f t="shared" si="300"/>
        <v/>
      </c>
      <c r="L1008" s="19">
        <f t="shared" si="310"/>
        <v>10000</v>
      </c>
      <c r="M1008" s="22" t="str">
        <f>TRIM(Data!$N1005)</f>
        <v>Eleanor Greenway</v>
      </c>
      <c r="N1008" s="22" t="str">
        <f>TRIM(Data!$A1005)</f>
        <v>Eleanor Greenway</v>
      </c>
      <c r="O1008" s="23">
        <f>IF(Data!$B1005=0,"",Data!$B1005)</f>
        <v>1959</v>
      </c>
      <c r="P1008" s="19" t="str">
        <f>IF(Data!$C1005=0,"",Data!$C1005)</f>
        <v>1</v>
      </c>
      <c r="Q1008" s="23" t="str">
        <f>IF($M1008="","",Data!$E1005)</f>
        <v>L</v>
      </c>
      <c r="R1008" s="23" t="str">
        <f t="shared" si="301"/>
        <v>L</v>
      </c>
      <c r="S1008" s="23" t="str">
        <f t="shared" si="302"/>
        <v>L</v>
      </c>
      <c r="T1008" s="19" t="str">
        <f>IF(Data!$F1005=0,"",Data!$F1005)</f>
        <v/>
      </c>
      <c r="U1008" s="19" t="str">
        <f>IF(Data!$G1005=0,"",Data!$G1005)</f>
        <v/>
      </c>
      <c r="V1008" s="19" t="str">
        <f>IF(Data!$D1005=0,"",Data!$D1005)</f>
        <v/>
      </c>
      <c r="W1008" s="19" t="str">
        <f>Data!$H1005</f>
        <v>Japonica</v>
      </c>
      <c r="Y1008" s="41" t="e">
        <f t="shared" si="297"/>
        <v>#REF!</v>
      </c>
      <c r="Z1008" s="8">
        <f t="shared" si="303"/>
        <v>10000</v>
      </c>
      <c r="AA1008" s="8" t="str">
        <f t="shared" si="304"/>
        <v>Eleanor Greenway</v>
      </c>
      <c r="AB1008" s="8" t="str">
        <f t="shared" si="305"/>
        <v>L</v>
      </c>
      <c r="AC1008" s="8" t="str">
        <f t="shared" si="306"/>
        <v/>
      </c>
      <c r="AD1008" s="8" t="str">
        <f t="shared" si="311"/>
        <v/>
      </c>
      <c r="AE1008" s="8" t="str">
        <f t="shared" si="307"/>
        <v/>
      </c>
      <c r="AF1008" s="5">
        <f t="shared" si="308"/>
        <v>1959</v>
      </c>
      <c r="AG1008" s="46">
        <v>1005</v>
      </c>
      <c r="AH1008" s="47" t="str">
        <f t="shared" si="298"/>
        <v/>
      </c>
      <c r="AI1008" s="48" t="str">
        <f t="shared" si="299"/>
        <v/>
      </c>
      <c r="AK1008" s="22" t="e">
        <f>TRIM(#REF!)</f>
        <v>#REF!</v>
      </c>
      <c r="AL1008" s="23" t="e">
        <f>IF(#REF!=0,"",#REF!)</f>
        <v>#REF!</v>
      </c>
      <c r="AM1008" s="19" t="e">
        <f>IF(#REF!=0,"",#REF!)</f>
        <v>#REF!</v>
      </c>
      <c r="AN1008" s="23" t="e">
        <f>IF($AK1008="","",#REF!)</f>
        <v>#REF!</v>
      </c>
      <c r="AO1008" s="23" t="e">
        <f t="shared" si="309"/>
        <v>#REF!</v>
      </c>
      <c r="AP1008" s="19" t="e">
        <f>IF(#REF!=0,"",#REF!)</f>
        <v>#REF!</v>
      </c>
      <c r="AQ1008" s="19" t="e">
        <f>IF(#REF!=0,"",#REF!)</f>
        <v>#REF!</v>
      </c>
      <c r="AR1008" s="19" t="e">
        <f>IF(#REF!=0,"",#REF!)</f>
        <v>#REF!</v>
      </c>
      <c r="AS1008" s="19" t="e">
        <f>#REF!</f>
        <v>#REF!</v>
      </c>
    </row>
    <row r="1009" spans="4:45" ht="19.5" thickTop="1" thickBot="1" x14ac:dyDescent="0.25">
      <c r="D1009" s="1" t="str">
        <f t="shared" si="312"/>
        <v/>
      </c>
      <c r="E1009" s="1" t="str">
        <f t="shared" si="313"/>
        <v/>
      </c>
      <c r="K1009" s="19" t="str">
        <f t="shared" si="300"/>
        <v/>
      </c>
      <c r="L1009" s="19">
        <f t="shared" si="310"/>
        <v>10000</v>
      </c>
      <c r="M1009" s="22" t="str">
        <f>TRIM(Data!$N1006)</f>
        <v>Eleanor Hagood</v>
      </c>
      <c r="N1009" s="22" t="str">
        <f>TRIM(Data!$A1006)</f>
        <v>Eleanor Hagood</v>
      </c>
      <c r="O1009" s="23">
        <f>IF(Data!$B1006=0,"",Data!$B1006)</f>
        <v>1900</v>
      </c>
      <c r="P1009" s="19" t="str">
        <f>IF(Data!$C1006=0,"",Data!$C1006)</f>
        <v>1</v>
      </c>
      <c r="Q1009" s="23" t="str">
        <f>IF($M1009="","",Data!$E1006)</f>
        <v>M</v>
      </c>
      <c r="R1009" s="23" t="str">
        <f t="shared" si="301"/>
        <v>M</v>
      </c>
      <c r="S1009" s="23" t="str">
        <f t="shared" si="302"/>
        <v>M</v>
      </c>
      <c r="T1009" s="19" t="str">
        <f>IF(Data!$F1006=0,"",Data!$F1006)</f>
        <v/>
      </c>
      <c r="U1009" s="19" t="str">
        <f>IF(Data!$G1006=0,"",Data!$G1006)</f>
        <v>FD</v>
      </c>
      <c r="V1009" s="19" t="str">
        <f>IF(Data!$D1006=0,"",Data!$D1006)</f>
        <v/>
      </c>
      <c r="W1009" s="19" t="str">
        <f>Data!$H1006</f>
        <v>Japonica</v>
      </c>
      <c r="Y1009" s="41" t="e">
        <f t="shared" si="297"/>
        <v>#REF!</v>
      </c>
      <c r="Z1009" s="8">
        <f t="shared" si="303"/>
        <v>10000</v>
      </c>
      <c r="AA1009" s="8" t="str">
        <f t="shared" si="304"/>
        <v>Eleanor Hagood</v>
      </c>
      <c r="AB1009" s="8" t="str">
        <f t="shared" si="305"/>
        <v>M</v>
      </c>
      <c r="AC1009" s="8" t="str">
        <f t="shared" si="306"/>
        <v/>
      </c>
      <c r="AD1009" s="8" t="str">
        <f t="shared" si="311"/>
        <v>FD</v>
      </c>
      <c r="AE1009" s="8" t="str">
        <f t="shared" si="307"/>
        <v/>
      </c>
      <c r="AF1009" s="5">
        <f t="shared" si="308"/>
        <v>1900</v>
      </c>
      <c r="AG1009" s="46">
        <v>1006</v>
      </c>
      <c r="AH1009" s="47" t="str">
        <f t="shared" si="298"/>
        <v/>
      </c>
      <c r="AI1009" s="48" t="str">
        <f t="shared" si="299"/>
        <v/>
      </c>
      <c r="AK1009" s="22" t="e">
        <f>TRIM(#REF!)</f>
        <v>#REF!</v>
      </c>
      <c r="AL1009" s="23" t="e">
        <f>IF(#REF!=0,"",#REF!)</f>
        <v>#REF!</v>
      </c>
      <c r="AM1009" s="19" t="e">
        <f>IF(#REF!=0,"",#REF!)</f>
        <v>#REF!</v>
      </c>
      <c r="AN1009" s="23" t="e">
        <f>IF($AK1009="","",#REF!)</f>
        <v>#REF!</v>
      </c>
      <c r="AO1009" s="23" t="e">
        <f t="shared" si="309"/>
        <v>#REF!</v>
      </c>
      <c r="AP1009" s="19" t="e">
        <f>IF(#REF!=0,"",#REF!)</f>
        <v>#REF!</v>
      </c>
      <c r="AQ1009" s="19" t="e">
        <f>IF(#REF!=0,"",#REF!)</f>
        <v>#REF!</v>
      </c>
      <c r="AR1009" s="19" t="e">
        <f>IF(#REF!=0,"",#REF!)</f>
        <v>#REF!</v>
      </c>
      <c r="AS1009" s="19" t="e">
        <f>#REF!</f>
        <v>#REF!</v>
      </c>
    </row>
    <row r="1010" spans="4:45" ht="19.5" thickTop="1" thickBot="1" x14ac:dyDescent="0.25">
      <c r="D1010" s="1" t="str">
        <f t="shared" si="312"/>
        <v/>
      </c>
      <c r="E1010" s="1" t="str">
        <f t="shared" si="313"/>
        <v/>
      </c>
      <c r="K1010" s="19" t="str">
        <f t="shared" si="300"/>
        <v/>
      </c>
      <c r="L1010" s="19">
        <f t="shared" si="310"/>
        <v>10000</v>
      </c>
      <c r="M1010" s="22" t="str">
        <f>TRIM(Data!$N1007)</f>
        <v>Eleanor K</v>
      </c>
      <c r="N1010" s="22" t="str">
        <f>TRIM(Data!$A1007)</f>
        <v>Eleanor K</v>
      </c>
      <c r="O1010" s="23">
        <f>IF(Data!$B1007=0,"",Data!$B1007)</f>
        <v>1964</v>
      </c>
      <c r="P1010" s="19" t="str">
        <f>IF(Data!$C1007=0,"",Data!$C1007)</f>
        <v/>
      </c>
      <c r="Q1010" s="23" t="str">
        <f>IF($M1010="","",Data!$E1007)</f>
        <v>M-L</v>
      </c>
      <c r="R1010" s="23" t="str">
        <f t="shared" si="301"/>
        <v>M</v>
      </c>
      <c r="S1010" s="23" t="str">
        <f t="shared" si="302"/>
        <v>M</v>
      </c>
      <c r="T1010" s="19" t="str">
        <f>IF(Data!$F1007=0,"",Data!$F1007)</f>
        <v/>
      </c>
      <c r="U1010" s="19" t="str">
        <f>IF(Data!$G1007=0,"",Data!$G1007)</f>
        <v>FD</v>
      </c>
      <c r="V1010" s="19" t="str">
        <f>IF(Data!$D1007=0,"",Data!$D1007)</f>
        <v/>
      </c>
      <c r="W1010" s="19" t="str">
        <f>Data!$H1007</f>
        <v>Japonica</v>
      </c>
      <c r="Y1010" s="41" t="e">
        <f t="shared" si="297"/>
        <v>#REF!</v>
      </c>
      <c r="Z1010" s="8">
        <f t="shared" si="303"/>
        <v>10000</v>
      </c>
      <c r="AA1010" s="8" t="str">
        <f t="shared" si="304"/>
        <v>Eleanor K</v>
      </c>
      <c r="AB1010" s="8" t="str">
        <f t="shared" si="305"/>
        <v>M</v>
      </c>
      <c r="AC1010" s="8" t="str">
        <f t="shared" si="306"/>
        <v/>
      </c>
      <c r="AD1010" s="8" t="str">
        <f t="shared" si="311"/>
        <v>FD</v>
      </c>
      <c r="AE1010" s="8" t="str">
        <f t="shared" si="307"/>
        <v/>
      </c>
      <c r="AF1010" s="5">
        <f t="shared" si="308"/>
        <v>1964</v>
      </c>
      <c r="AG1010" s="46">
        <v>1007</v>
      </c>
      <c r="AH1010" s="47" t="str">
        <f t="shared" si="298"/>
        <v/>
      </c>
      <c r="AI1010" s="48" t="str">
        <f t="shared" si="299"/>
        <v/>
      </c>
      <c r="AK1010" s="22" t="e">
        <f>TRIM(#REF!)</f>
        <v>#REF!</v>
      </c>
      <c r="AL1010" s="23" t="e">
        <f>IF(#REF!=0,"",#REF!)</f>
        <v>#REF!</v>
      </c>
      <c r="AM1010" s="19" t="e">
        <f>IF(#REF!=0,"",#REF!)</f>
        <v>#REF!</v>
      </c>
      <c r="AN1010" s="23" t="e">
        <f>IF($AK1010="","",#REF!)</f>
        <v>#REF!</v>
      </c>
      <c r="AO1010" s="23" t="e">
        <f t="shared" si="309"/>
        <v>#REF!</v>
      </c>
      <c r="AP1010" s="19" t="e">
        <f>IF(#REF!=0,"",#REF!)</f>
        <v>#REF!</v>
      </c>
      <c r="AQ1010" s="19" t="e">
        <f>IF(#REF!=0,"",#REF!)</f>
        <v>#REF!</v>
      </c>
      <c r="AR1010" s="19" t="e">
        <f>IF(#REF!=0,"",#REF!)</f>
        <v>#REF!</v>
      </c>
      <c r="AS1010" s="19" t="e">
        <f>#REF!</f>
        <v>#REF!</v>
      </c>
    </row>
    <row r="1011" spans="4:45" ht="19.5" thickTop="1" thickBot="1" x14ac:dyDescent="0.25">
      <c r="D1011" s="1" t="str">
        <f t="shared" si="312"/>
        <v/>
      </c>
      <c r="E1011" s="1" t="str">
        <f t="shared" si="313"/>
        <v/>
      </c>
      <c r="K1011" s="19" t="str">
        <f t="shared" si="300"/>
        <v/>
      </c>
      <c r="L1011" s="19">
        <f t="shared" si="310"/>
        <v>10000</v>
      </c>
      <c r="M1011" s="22" t="str">
        <f>TRIM(Data!$N1008)</f>
        <v>Eleanor Martin</v>
      </c>
      <c r="N1011" s="22" t="str">
        <f>TRIM(Data!$A1008)</f>
        <v>Eleanor Martin</v>
      </c>
      <c r="O1011" s="23">
        <f>IF(Data!$B1008=0,"",Data!$B1008)</f>
        <v>1964</v>
      </c>
      <c r="P1011" s="19" t="str">
        <f>IF(Data!$C1008=0,"",Data!$C1008)</f>
        <v>1</v>
      </c>
      <c r="Q1011" s="23" t="str">
        <f>IF($M1011="","",Data!$E1008)</f>
        <v>M-L</v>
      </c>
      <c r="R1011" s="23" t="str">
        <f t="shared" si="301"/>
        <v>M</v>
      </c>
      <c r="S1011" s="23" t="str">
        <f t="shared" si="302"/>
        <v>M</v>
      </c>
      <c r="T1011" s="19" t="str">
        <f>IF(Data!$F1008=0,"",Data!$F1008)</f>
        <v/>
      </c>
      <c r="U1011" s="19" t="str">
        <f>IF(Data!$G1008=0,"",Data!$G1008)</f>
        <v/>
      </c>
      <c r="V1011" s="19" t="str">
        <f>IF(Data!$D1008=0,"",Data!$D1008)</f>
        <v/>
      </c>
      <c r="W1011" s="19" t="str">
        <f>Data!$H1008</f>
        <v>Japonica</v>
      </c>
      <c r="Y1011" s="41" t="e">
        <f t="shared" si="297"/>
        <v>#REF!</v>
      </c>
      <c r="Z1011" s="8">
        <f t="shared" si="303"/>
        <v>10000</v>
      </c>
      <c r="AA1011" s="8" t="str">
        <f t="shared" si="304"/>
        <v>Eleanor Martin</v>
      </c>
      <c r="AB1011" s="8" t="str">
        <f t="shared" si="305"/>
        <v>M</v>
      </c>
      <c r="AC1011" s="8" t="str">
        <f t="shared" si="306"/>
        <v/>
      </c>
      <c r="AD1011" s="8" t="str">
        <f t="shared" si="311"/>
        <v/>
      </c>
      <c r="AE1011" s="8" t="str">
        <f t="shared" si="307"/>
        <v/>
      </c>
      <c r="AF1011" s="5">
        <f t="shared" si="308"/>
        <v>1964</v>
      </c>
      <c r="AG1011" s="46">
        <v>1008</v>
      </c>
      <c r="AH1011" s="47" t="str">
        <f t="shared" si="298"/>
        <v/>
      </c>
      <c r="AI1011" s="48" t="str">
        <f t="shared" si="299"/>
        <v/>
      </c>
      <c r="AK1011" s="22" t="e">
        <f>TRIM(#REF!)</f>
        <v>#REF!</v>
      </c>
      <c r="AL1011" s="23" t="e">
        <f>IF(#REF!=0,"",#REF!)</f>
        <v>#REF!</v>
      </c>
      <c r="AM1011" s="19" t="e">
        <f>IF(#REF!=0,"",#REF!)</f>
        <v>#REF!</v>
      </c>
      <c r="AN1011" s="23" t="e">
        <f>IF($AK1011="","",#REF!)</f>
        <v>#REF!</v>
      </c>
      <c r="AO1011" s="23" t="e">
        <f t="shared" si="309"/>
        <v>#REF!</v>
      </c>
      <c r="AP1011" s="19" t="e">
        <f>IF(#REF!=0,"",#REF!)</f>
        <v>#REF!</v>
      </c>
      <c r="AQ1011" s="19" t="e">
        <f>IF(#REF!=0,"",#REF!)</f>
        <v>#REF!</v>
      </c>
      <c r="AR1011" s="19" t="e">
        <f>IF(#REF!=0,"",#REF!)</f>
        <v>#REF!</v>
      </c>
      <c r="AS1011" s="19" t="e">
        <f>#REF!</f>
        <v>#REF!</v>
      </c>
    </row>
    <row r="1012" spans="4:45" ht="19.5" thickTop="1" thickBot="1" x14ac:dyDescent="0.25">
      <c r="D1012" s="1" t="str">
        <f t="shared" si="312"/>
        <v/>
      </c>
      <c r="E1012" s="1" t="str">
        <f t="shared" si="313"/>
        <v/>
      </c>
      <c r="K1012" s="19" t="str">
        <f t="shared" si="300"/>
        <v/>
      </c>
      <c r="L1012" s="19">
        <f t="shared" si="310"/>
        <v>10000</v>
      </c>
      <c r="M1012" s="22" t="str">
        <f>TRIM(Data!$N1009)</f>
        <v>Eleanor Martin Supreme</v>
      </c>
      <c r="N1012" s="22" t="str">
        <f>TRIM(Data!$A1009)</f>
        <v>Eleanor Martin Supreme</v>
      </c>
      <c r="O1012" s="23">
        <f>IF(Data!$B1009=0,"",Data!$B1009)</f>
        <v>1964</v>
      </c>
      <c r="P1012" s="19" t="str">
        <f>IF(Data!$C1009=0,"",Data!$C1009)</f>
        <v>1</v>
      </c>
      <c r="Q1012" s="23" t="str">
        <f>IF($M1012="","",Data!$E1009)</f>
        <v>M-L</v>
      </c>
      <c r="R1012" s="23" t="str">
        <f t="shared" si="301"/>
        <v>M</v>
      </c>
      <c r="S1012" s="23" t="str">
        <f t="shared" si="302"/>
        <v>M</v>
      </c>
      <c r="T1012" s="19" t="str">
        <f>IF(Data!$F1009=0,"",Data!$F1009)</f>
        <v/>
      </c>
      <c r="U1012" s="19" t="str">
        <f>IF(Data!$G1009=0,"",Data!$G1009)</f>
        <v/>
      </c>
      <c r="V1012" s="19" t="str">
        <f>IF(Data!$D1009=0,"",Data!$D1009)</f>
        <v/>
      </c>
      <c r="W1012" s="19" t="str">
        <f>Data!$H1009</f>
        <v>Japonica</v>
      </c>
      <c r="Y1012" s="41" t="e">
        <f t="shared" si="297"/>
        <v>#REF!</v>
      </c>
      <c r="Z1012" s="8">
        <f t="shared" si="303"/>
        <v>10000</v>
      </c>
      <c r="AA1012" s="8" t="str">
        <f t="shared" si="304"/>
        <v>Eleanor Martin Supreme</v>
      </c>
      <c r="AB1012" s="8" t="str">
        <f t="shared" si="305"/>
        <v>M</v>
      </c>
      <c r="AC1012" s="8" t="str">
        <f t="shared" si="306"/>
        <v/>
      </c>
      <c r="AD1012" s="8" t="str">
        <f t="shared" si="311"/>
        <v/>
      </c>
      <c r="AE1012" s="8" t="str">
        <f t="shared" si="307"/>
        <v/>
      </c>
      <c r="AF1012" s="5">
        <f t="shared" si="308"/>
        <v>1964</v>
      </c>
      <c r="AG1012" s="46">
        <v>1009</v>
      </c>
      <c r="AH1012" s="47" t="str">
        <f t="shared" si="298"/>
        <v/>
      </c>
      <c r="AI1012" s="48" t="str">
        <f t="shared" si="299"/>
        <v/>
      </c>
      <c r="AK1012" s="22" t="e">
        <f>TRIM(#REF!)</f>
        <v>#REF!</v>
      </c>
      <c r="AL1012" s="23" t="e">
        <f>IF(#REF!=0,"",#REF!)</f>
        <v>#REF!</v>
      </c>
      <c r="AM1012" s="19" t="e">
        <f>IF(#REF!=0,"",#REF!)</f>
        <v>#REF!</v>
      </c>
      <c r="AN1012" s="23" t="e">
        <f>IF($AK1012="","",#REF!)</f>
        <v>#REF!</v>
      </c>
      <c r="AO1012" s="23" t="e">
        <f t="shared" si="309"/>
        <v>#REF!</v>
      </c>
      <c r="AP1012" s="19" t="e">
        <f>IF(#REF!=0,"",#REF!)</f>
        <v>#REF!</v>
      </c>
      <c r="AQ1012" s="19" t="e">
        <f>IF(#REF!=0,"",#REF!)</f>
        <v>#REF!</v>
      </c>
      <c r="AR1012" s="19" t="e">
        <f>IF(#REF!=0,"",#REF!)</f>
        <v>#REF!</v>
      </c>
      <c r="AS1012" s="19" t="e">
        <f>#REF!</f>
        <v>#REF!</v>
      </c>
    </row>
    <row r="1013" spans="4:45" ht="19.5" thickTop="1" thickBot="1" x14ac:dyDescent="0.25">
      <c r="D1013" s="1" t="str">
        <f t="shared" si="312"/>
        <v/>
      </c>
      <c r="E1013" s="1" t="str">
        <f t="shared" si="313"/>
        <v/>
      </c>
      <c r="K1013" s="19" t="str">
        <f t="shared" si="300"/>
        <v/>
      </c>
      <c r="L1013" s="19">
        <f t="shared" si="310"/>
        <v>10000</v>
      </c>
      <c r="M1013" s="22" t="str">
        <f>TRIM(Data!$N1010)</f>
        <v>Eleanor McCown</v>
      </c>
      <c r="N1013" s="22" t="str">
        <f>TRIM(Data!$A1010)</f>
        <v>Eleanor McCown</v>
      </c>
      <c r="O1013" s="23">
        <f>IF(Data!$B1010=0,"",Data!$B1010)</f>
        <v>1942</v>
      </c>
      <c r="P1013" s="19" t="str">
        <f>IF(Data!$C1010=0,"",Data!$C1010)</f>
        <v>1</v>
      </c>
      <c r="Q1013" s="23" t="str">
        <f>IF($M1013="","",Data!$E1010)</f>
        <v>M</v>
      </c>
      <c r="R1013" s="23" t="str">
        <f t="shared" si="301"/>
        <v>M</v>
      </c>
      <c r="S1013" s="23" t="str">
        <f t="shared" si="302"/>
        <v>M</v>
      </c>
      <c r="T1013" s="19" t="str">
        <f>IF(Data!$F1010=0,"",Data!$F1010)</f>
        <v/>
      </c>
      <c r="U1013" s="19" t="str">
        <f>IF(Data!$G1010=0,"",Data!$G1010)</f>
        <v/>
      </c>
      <c r="V1013" s="19" t="str">
        <f>IF(Data!$D1010=0,"",Data!$D1010)</f>
        <v/>
      </c>
      <c r="W1013" s="19" t="str">
        <f>Data!$H1010</f>
        <v>Japonica</v>
      </c>
      <c r="Y1013" s="41" t="e">
        <f t="shared" si="297"/>
        <v>#REF!</v>
      </c>
      <c r="Z1013" s="8">
        <f t="shared" si="303"/>
        <v>10000</v>
      </c>
      <c r="AA1013" s="8" t="str">
        <f t="shared" si="304"/>
        <v>Eleanor McCown</v>
      </c>
      <c r="AB1013" s="8" t="str">
        <f t="shared" si="305"/>
        <v>M</v>
      </c>
      <c r="AC1013" s="8" t="str">
        <f t="shared" si="306"/>
        <v/>
      </c>
      <c r="AD1013" s="8" t="str">
        <f t="shared" si="311"/>
        <v/>
      </c>
      <c r="AE1013" s="8" t="str">
        <f t="shared" si="307"/>
        <v/>
      </c>
      <c r="AF1013" s="5">
        <f t="shared" si="308"/>
        <v>1942</v>
      </c>
      <c r="AG1013" s="46">
        <v>1010</v>
      </c>
      <c r="AH1013" s="47" t="str">
        <f t="shared" si="298"/>
        <v/>
      </c>
      <c r="AI1013" s="48" t="str">
        <f t="shared" si="299"/>
        <v/>
      </c>
      <c r="AK1013" s="22" t="e">
        <f>TRIM(#REF!)</f>
        <v>#REF!</v>
      </c>
      <c r="AL1013" s="23" t="e">
        <f>IF(#REF!=0,"",#REF!)</f>
        <v>#REF!</v>
      </c>
      <c r="AM1013" s="19" t="e">
        <f>IF(#REF!=0,"",#REF!)</f>
        <v>#REF!</v>
      </c>
      <c r="AN1013" s="23" t="e">
        <f>IF($AK1013="","",#REF!)</f>
        <v>#REF!</v>
      </c>
      <c r="AO1013" s="23" t="e">
        <f t="shared" si="309"/>
        <v>#REF!</v>
      </c>
      <c r="AP1013" s="19" t="e">
        <f>IF(#REF!=0,"",#REF!)</f>
        <v>#REF!</v>
      </c>
      <c r="AQ1013" s="19" t="e">
        <f>IF(#REF!=0,"",#REF!)</f>
        <v>#REF!</v>
      </c>
      <c r="AR1013" s="19" t="e">
        <f>IF(#REF!=0,"",#REF!)</f>
        <v>#REF!</v>
      </c>
      <c r="AS1013" s="19" t="e">
        <f>#REF!</f>
        <v>#REF!</v>
      </c>
    </row>
    <row r="1014" spans="4:45" ht="19.5" thickTop="1" thickBot="1" x14ac:dyDescent="0.25">
      <c r="D1014" s="1" t="str">
        <f t="shared" si="312"/>
        <v/>
      </c>
      <c r="E1014" s="1" t="str">
        <f t="shared" si="313"/>
        <v/>
      </c>
      <c r="K1014" s="19" t="str">
        <f t="shared" si="300"/>
        <v/>
      </c>
      <c r="L1014" s="19">
        <f t="shared" si="310"/>
        <v>10000</v>
      </c>
      <c r="M1014" s="22" t="str">
        <f>TRIM(Data!$N1011)</f>
        <v>Eleanor Mertson</v>
      </c>
      <c r="N1014" s="22" t="str">
        <f>TRIM(Data!$A1011)</f>
        <v>Eleanor Mertson</v>
      </c>
      <c r="O1014" s="23">
        <f>IF(Data!$B1011=0,"",Data!$B1011)</f>
        <v>1982</v>
      </c>
      <c r="P1014" s="19" t="str">
        <f>IF(Data!$C1011=0,"",Data!$C1011)</f>
        <v>1</v>
      </c>
      <c r="Q1014" s="23" t="str">
        <f>IF($M1014="","",Data!$E1011)</f>
        <v>L</v>
      </c>
      <c r="R1014" s="23" t="str">
        <f t="shared" si="301"/>
        <v>L</v>
      </c>
      <c r="S1014" s="23" t="str">
        <f t="shared" si="302"/>
        <v>L</v>
      </c>
      <c r="T1014" s="19" t="str">
        <f>IF(Data!$F1011=0,"",Data!$F1011)</f>
        <v/>
      </c>
      <c r="U1014" s="19" t="str">
        <f>IF(Data!$G1011=0,"",Data!$G1011)</f>
        <v/>
      </c>
      <c r="V1014" s="19" t="str">
        <f>IF(Data!$D1011=0,"",Data!$D1011)</f>
        <v/>
      </c>
      <c r="W1014" s="19" t="str">
        <f>Data!$H1011</f>
        <v>Japonica</v>
      </c>
      <c r="Y1014" s="41" t="e">
        <f t="shared" si="297"/>
        <v>#REF!</v>
      </c>
      <c r="Z1014" s="8">
        <f t="shared" si="303"/>
        <v>10000</v>
      </c>
      <c r="AA1014" s="8" t="str">
        <f t="shared" si="304"/>
        <v>Eleanor Mertson</v>
      </c>
      <c r="AB1014" s="8" t="str">
        <f t="shared" si="305"/>
        <v>L</v>
      </c>
      <c r="AC1014" s="8" t="str">
        <f t="shared" si="306"/>
        <v/>
      </c>
      <c r="AD1014" s="8" t="str">
        <f t="shared" si="311"/>
        <v/>
      </c>
      <c r="AE1014" s="8" t="str">
        <f t="shared" si="307"/>
        <v/>
      </c>
      <c r="AF1014" s="5">
        <f t="shared" si="308"/>
        <v>1982</v>
      </c>
      <c r="AG1014" s="46">
        <v>1011</v>
      </c>
      <c r="AH1014" s="47" t="str">
        <f t="shared" si="298"/>
        <v/>
      </c>
      <c r="AI1014" s="48" t="str">
        <f t="shared" si="299"/>
        <v/>
      </c>
      <c r="AK1014" s="22" t="e">
        <f>TRIM(#REF!)</f>
        <v>#REF!</v>
      </c>
      <c r="AL1014" s="23" t="e">
        <f>IF(#REF!=0,"",#REF!)</f>
        <v>#REF!</v>
      </c>
      <c r="AM1014" s="19" t="e">
        <f>IF(#REF!=0,"",#REF!)</f>
        <v>#REF!</v>
      </c>
      <c r="AN1014" s="23" t="e">
        <f>IF($AK1014="","",#REF!)</f>
        <v>#REF!</v>
      </c>
      <c r="AO1014" s="23" t="e">
        <f t="shared" si="309"/>
        <v>#REF!</v>
      </c>
      <c r="AP1014" s="19" t="e">
        <f>IF(#REF!=0,"",#REF!)</f>
        <v>#REF!</v>
      </c>
      <c r="AQ1014" s="19" t="e">
        <f>IF(#REF!=0,"",#REF!)</f>
        <v>#REF!</v>
      </c>
      <c r="AR1014" s="19" t="e">
        <f>IF(#REF!=0,"",#REF!)</f>
        <v>#REF!</v>
      </c>
      <c r="AS1014" s="19" t="e">
        <f>#REF!</f>
        <v>#REF!</v>
      </c>
    </row>
    <row r="1015" spans="4:45" ht="19.5" thickTop="1" thickBot="1" x14ac:dyDescent="0.25">
      <c r="D1015" s="1" t="str">
        <f t="shared" si="312"/>
        <v/>
      </c>
      <c r="E1015" s="1" t="str">
        <f t="shared" si="313"/>
        <v/>
      </c>
      <c r="K1015" s="19" t="str">
        <f t="shared" si="300"/>
        <v/>
      </c>
      <c r="L1015" s="19">
        <f t="shared" si="310"/>
        <v>10000</v>
      </c>
      <c r="M1015" s="22" t="str">
        <f>TRIM(Data!$N1012)</f>
        <v>Eleanor of Fairoaks</v>
      </c>
      <c r="N1015" s="22" t="str">
        <f>TRIM(Data!$A1012)</f>
        <v>Eleanor of Fairoaks (Vedrine Var.)</v>
      </c>
      <c r="O1015" s="23">
        <f>IF(Data!$B1012=0,"",Data!$B1012)</f>
        <v>1906</v>
      </c>
      <c r="P1015" s="19" t="str">
        <f>IF(Data!$C1012=0,"",Data!$C1012)</f>
        <v/>
      </c>
      <c r="Q1015" s="23" t="str">
        <f>IF($M1015="","",Data!$E1012)</f>
        <v>M-L</v>
      </c>
      <c r="R1015" s="23" t="str">
        <f t="shared" si="301"/>
        <v>M</v>
      </c>
      <c r="S1015" s="23" t="str">
        <f t="shared" si="302"/>
        <v>M</v>
      </c>
      <c r="T1015" s="19" t="str">
        <f>IF(Data!$F1012=0,"",Data!$F1012)</f>
        <v/>
      </c>
      <c r="U1015" s="19" t="str">
        <f>IF(Data!$G1012=0,"",Data!$G1012)</f>
        <v/>
      </c>
      <c r="V1015" s="19" t="str">
        <f>IF(Data!$D1012=0,"",Data!$D1012)</f>
        <v/>
      </c>
      <c r="W1015" s="19" t="str">
        <f>Data!$H1012</f>
        <v>Japonica</v>
      </c>
      <c r="Y1015" s="41" t="e">
        <f t="shared" si="297"/>
        <v>#REF!</v>
      </c>
      <c r="Z1015" s="8">
        <f t="shared" si="303"/>
        <v>10000</v>
      </c>
      <c r="AA1015" s="8" t="str">
        <f t="shared" si="304"/>
        <v>Eleanor of Fairoaks</v>
      </c>
      <c r="AB1015" s="8" t="str">
        <f t="shared" si="305"/>
        <v>M</v>
      </c>
      <c r="AC1015" s="8" t="str">
        <f t="shared" si="306"/>
        <v/>
      </c>
      <c r="AD1015" s="8" t="str">
        <f t="shared" si="311"/>
        <v/>
      </c>
      <c r="AE1015" s="8" t="str">
        <f t="shared" si="307"/>
        <v/>
      </c>
      <c r="AF1015" s="5">
        <f t="shared" si="308"/>
        <v>1906</v>
      </c>
      <c r="AG1015" s="46">
        <v>1012</v>
      </c>
      <c r="AH1015" s="47" t="str">
        <f t="shared" si="298"/>
        <v/>
      </c>
      <c r="AI1015" s="48" t="str">
        <f t="shared" si="299"/>
        <v/>
      </c>
      <c r="AK1015" s="22" t="e">
        <f>TRIM(#REF!)</f>
        <v>#REF!</v>
      </c>
      <c r="AL1015" s="23" t="e">
        <f>IF(#REF!=0,"",#REF!)</f>
        <v>#REF!</v>
      </c>
      <c r="AM1015" s="19" t="e">
        <f>IF(#REF!=0,"",#REF!)</f>
        <v>#REF!</v>
      </c>
      <c r="AN1015" s="23" t="e">
        <f>IF($AK1015="","",#REF!)</f>
        <v>#REF!</v>
      </c>
      <c r="AO1015" s="23" t="e">
        <f t="shared" si="309"/>
        <v>#REF!</v>
      </c>
      <c r="AP1015" s="19" t="e">
        <f>IF(#REF!=0,"",#REF!)</f>
        <v>#REF!</v>
      </c>
      <c r="AQ1015" s="19" t="e">
        <f>IF(#REF!=0,"",#REF!)</f>
        <v>#REF!</v>
      </c>
      <c r="AR1015" s="19" t="e">
        <f>IF(#REF!=0,"",#REF!)</f>
        <v>#REF!</v>
      </c>
      <c r="AS1015" s="19" t="e">
        <f>#REF!</f>
        <v>#REF!</v>
      </c>
    </row>
    <row r="1016" spans="4:45" ht="19.5" thickTop="1" thickBot="1" x14ac:dyDescent="0.25">
      <c r="D1016" s="1" t="str">
        <f t="shared" si="312"/>
        <v/>
      </c>
      <c r="E1016" s="1" t="str">
        <f t="shared" si="313"/>
        <v/>
      </c>
      <c r="K1016" s="19" t="str">
        <f t="shared" si="300"/>
        <v/>
      </c>
      <c r="L1016" s="19">
        <f t="shared" si="310"/>
        <v>10000</v>
      </c>
      <c r="M1016" s="22" t="str">
        <f>TRIM(Data!$N1013)</f>
        <v>Eleanor Waltz</v>
      </c>
      <c r="N1016" s="22" t="str">
        <f>TRIM(Data!$A1013)</f>
        <v>Eleanor Waltz</v>
      </c>
      <c r="O1016" s="23">
        <f>IF(Data!$B1013=0,"",Data!$B1013)</f>
        <v>1980</v>
      </c>
      <c r="P1016" s="19" t="str">
        <f>IF(Data!$C1013=0,"",Data!$C1013)</f>
        <v>1</v>
      </c>
      <c r="Q1016" s="23" t="str">
        <f>IF($M1016="","",Data!$E1013)</f>
        <v>M</v>
      </c>
      <c r="R1016" s="23" t="str">
        <f t="shared" si="301"/>
        <v>M</v>
      </c>
      <c r="S1016" s="23" t="str">
        <f t="shared" si="302"/>
        <v>M</v>
      </c>
      <c r="T1016" s="19" t="str">
        <f>IF(Data!$F1013=0,"",Data!$F1013)</f>
        <v>WHITE</v>
      </c>
      <c r="U1016" s="19" t="str">
        <f>IF(Data!$G1013=0,"",Data!$G1013)</f>
        <v>FD</v>
      </c>
      <c r="V1016" s="19" t="str">
        <f>IF(Data!$D1013=0,"",Data!$D1013)</f>
        <v/>
      </c>
      <c r="W1016" s="19" t="str">
        <f>Data!$H1013</f>
        <v>Japonica</v>
      </c>
      <c r="Y1016" s="41" t="e">
        <f t="shared" si="297"/>
        <v>#REF!</v>
      </c>
      <c r="Z1016" s="8">
        <f t="shared" si="303"/>
        <v>10000</v>
      </c>
      <c r="AA1016" s="8" t="str">
        <f t="shared" si="304"/>
        <v>Eleanor Waltz</v>
      </c>
      <c r="AB1016" s="8" t="str">
        <f t="shared" si="305"/>
        <v>M</v>
      </c>
      <c r="AC1016" s="8" t="str">
        <f t="shared" si="306"/>
        <v>WHITE</v>
      </c>
      <c r="AD1016" s="8" t="str">
        <f t="shared" si="311"/>
        <v>FD</v>
      </c>
      <c r="AE1016" s="8" t="str">
        <f t="shared" si="307"/>
        <v/>
      </c>
      <c r="AF1016" s="5">
        <f t="shared" si="308"/>
        <v>1980</v>
      </c>
      <c r="AG1016" s="46">
        <v>1013</v>
      </c>
      <c r="AH1016" s="47" t="str">
        <f t="shared" si="298"/>
        <v/>
      </c>
      <c r="AI1016" s="48" t="str">
        <f t="shared" si="299"/>
        <v/>
      </c>
      <c r="AK1016" s="22" t="e">
        <f>TRIM(#REF!)</f>
        <v>#REF!</v>
      </c>
      <c r="AL1016" s="23" t="e">
        <f>IF(#REF!=0,"",#REF!)</f>
        <v>#REF!</v>
      </c>
      <c r="AM1016" s="19" t="e">
        <f>IF(#REF!=0,"",#REF!)</f>
        <v>#REF!</v>
      </c>
      <c r="AN1016" s="23" t="e">
        <f>IF($AK1016="","",#REF!)</f>
        <v>#REF!</v>
      </c>
      <c r="AO1016" s="23" t="e">
        <f t="shared" si="309"/>
        <v>#REF!</v>
      </c>
      <c r="AP1016" s="19" t="e">
        <f>IF(#REF!=0,"",#REF!)</f>
        <v>#REF!</v>
      </c>
      <c r="AQ1016" s="19" t="e">
        <f>IF(#REF!=0,"",#REF!)</f>
        <v>#REF!</v>
      </c>
      <c r="AR1016" s="19" t="e">
        <f>IF(#REF!=0,"",#REF!)</f>
        <v>#REF!</v>
      </c>
      <c r="AS1016" s="19" t="e">
        <f>#REF!</f>
        <v>#REF!</v>
      </c>
    </row>
    <row r="1017" spans="4:45" ht="19.5" thickTop="1" thickBot="1" x14ac:dyDescent="0.25">
      <c r="D1017" s="1" t="str">
        <f t="shared" si="312"/>
        <v/>
      </c>
      <c r="E1017" s="1" t="str">
        <f t="shared" si="313"/>
        <v/>
      </c>
      <c r="K1017" s="19" t="str">
        <f t="shared" si="300"/>
        <v/>
      </c>
      <c r="L1017" s="19">
        <f t="shared" si="310"/>
        <v>10000</v>
      </c>
      <c r="M1017" s="22" t="str">
        <f>TRIM(Data!$N1014)</f>
        <v>Elegans [Chandler]</v>
      </c>
      <c r="N1017" s="22" t="str">
        <f>TRIM(Data!$A1014)</f>
        <v>Elegans [Chandler] (Elegans Pink)</v>
      </c>
      <c r="O1017" s="23">
        <f>IF(Data!$B1014=0,"",Data!$B1014)</f>
        <v>1831</v>
      </c>
      <c r="P1017" s="19" t="str">
        <f>IF(Data!$C1014=0,"",Data!$C1014)</f>
        <v>1</v>
      </c>
      <c r="Q1017" s="23" t="str">
        <f>IF($M1017="","",Data!$E1014)</f>
        <v>L-VL</v>
      </c>
      <c r="R1017" s="23" t="str">
        <f t="shared" si="301"/>
        <v>L</v>
      </c>
      <c r="S1017" s="23" t="str">
        <f t="shared" si="302"/>
        <v>L</v>
      </c>
      <c r="T1017" s="19" t="str">
        <f>IF(Data!$F1014=0,"",Data!$F1014)</f>
        <v/>
      </c>
      <c r="U1017" s="19" t="str">
        <f>IF(Data!$G1014=0,"",Data!$G1014)</f>
        <v/>
      </c>
      <c r="V1017" s="19" t="str">
        <f>IF(Data!$D1014=0,"",Data!$D1014)</f>
        <v>ANTIQUE</v>
      </c>
      <c r="W1017" s="19" t="str">
        <f>Data!$H1014</f>
        <v>Japonica</v>
      </c>
      <c r="Y1017" s="41" t="e">
        <f t="shared" si="297"/>
        <v>#REF!</v>
      </c>
      <c r="Z1017" s="8">
        <f t="shared" si="303"/>
        <v>1017</v>
      </c>
      <c r="AA1017" s="8" t="str">
        <f t="shared" si="304"/>
        <v>Elegans [Chandler]</v>
      </c>
      <c r="AB1017" s="8" t="str">
        <f t="shared" si="305"/>
        <v>L</v>
      </c>
      <c r="AC1017" s="8" t="str">
        <f t="shared" si="306"/>
        <v/>
      </c>
      <c r="AD1017" s="8" t="str">
        <f t="shared" si="311"/>
        <v/>
      </c>
      <c r="AE1017" s="8" t="str">
        <f t="shared" si="307"/>
        <v>ANTIQUE</v>
      </c>
      <c r="AF1017" s="5">
        <f t="shared" si="308"/>
        <v>1831</v>
      </c>
      <c r="AG1017" s="46">
        <v>1014</v>
      </c>
      <c r="AH1017" s="47" t="str">
        <f t="shared" si="298"/>
        <v/>
      </c>
      <c r="AI1017" s="48" t="str">
        <f t="shared" si="299"/>
        <v/>
      </c>
      <c r="AK1017" s="22" t="e">
        <f>TRIM(#REF!)</f>
        <v>#REF!</v>
      </c>
      <c r="AL1017" s="23" t="e">
        <f>IF(#REF!=0,"",#REF!)</f>
        <v>#REF!</v>
      </c>
      <c r="AM1017" s="19" t="e">
        <f>IF(#REF!=0,"",#REF!)</f>
        <v>#REF!</v>
      </c>
      <c r="AN1017" s="23" t="e">
        <f>IF($AK1017="","",#REF!)</f>
        <v>#REF!</v>
      </c>
      <c r="AO1017" s="23" t="e">
        <f t="shared" si="309"/>
        <v>#REF!</v>
      </c>
      <c r="AP1017" s="19" t="e">
        <f>IF(#REF!=0,"",#REF!)</f>
        <v>#REF!</v>
      </c>
      <c r="AQ1017" s="19" t="e">
        <f>IF(#REF!=0,"",#REF!)</f>
        <v>#REF!</v>
      </c>
      <c r="AR1017" s="19" t="e">
        <f>IF(#REF!=0,"",#REF!)</f>
        <v>#REF!</v>
      </c>
      <c r="AS1017" s="19" t="e">
        <f>#REF!</f>
        <v>#REF!</v>
      </c>
    </row>
    <row r="1018" spans="4:45" ht="19.5" thickTop="1" thickBot="1" x14ac:dyDescent="0.25">
      <c r="D1018" s="1" t="str">
        <f t="shared" si="312"/>
        <v/>
      </c>
      <c r="E1018" s="1" t="str">
        <f t="shared" si="313"/>
        <v/>
      </c>
      <c r="K1018" s="19" t="str">
        <f t="shared" si="300"/>
        <v/>
      </c>
      <c r="L1018" s="19">
        <f t="shared" si="310"/>
        <v>10000</v>
      </c>
      <c r="M1018" s="22" t="str">
        <f>TRIM(Data!$N1015)</f>
        <v>Elegans Champagne</v>
      </c>
      <c r="N1018" s="22" t="str">
        <f>TRIM(Data!$A1015)</f>
        <v>Elegans Champagne</v>
      </c>
      <c r="O1018" s="23">
        <f>IF(Data!$B1015=0,"",Data!$B1015)</f>
        <v>1975</v>
      </c>
      <c r="P1018" s="19" t="str">
        <f>IF(Data!$C1015=0,"",Data!$C1015)</f>
        <v>1</v>
      </c>
      <c r="Q1018" s="23" t="str">
        <f>IF($M1018="","",Data!$E1015)</f>
        <v>L-VL</v>
      </c>
      <c r="R1018" s="23" t="str">
        <f t="shared" si="301"/>
        <v>L</v>
      </c>
      <c r="S1018" s="23" t="str">
        <f t="shared" si="302"/>
        <v>L</v>
      </c>
      <c r="T1018" s="19" t="str">
        <f>IF(Data!$F1015=0,"",Data!$F1015)</f>
        <v>NOT WHITE</v>
      </c>
      <c r="U1018" s="19" t="str">
        <f>IF(Data!$G1015=0,"",Data!$G1015)</f>
        <v/>
      </c>
      <c r="V1018" s="19" t="str">
        <f>IF(Data!$D1015=0,"",Data!$D1015)</f>
        <v/>
      </c>
      <c r="W1018" s="19" t="str">
        <f>Data!$H1015</f>
        <v>Japonica</v>
      </c>
      <c r="Y1018" s="41" t="e">
        <f t="shared" si="297"/>
        <v>#REF!</v>
      </c>
      <c r="Z1018" s="8">
        <f t="shared" si="303"/>
        <v>10000</v>
      </c>
      <c r="AA1018" s="8" t="str">
        <f t="shared" si="304"/>
        <v>Elegans Champagne</v>
      </c>
      <c r="AB1018" s="8" t="str">
        <f t="shared" si="305"/>
        <v>L</v>
      </c>
      <c r="AC1018" s="8" t="str">
        <f t="shared" si="306"/>
        <v>NOT WHITE</v>
      </c>
      <c r="AD1018" s="8" t="str">
        <f t="shared" si="311"/>
        <v/>
      </c>
      <c r="AE1018" s="8" t="str">
        <f t="shared" si="307"/>
        <v/>
      </c>
      <c r="AF1018" s="5">
        <f t="shared" si="308"/>
        <v>1975</v>
      </c>
      <c r="AG1018" s="46">
        <v>1015</v>
      </c>
      <c r="AH1018" s="47" t="str">
        <f t="shared" si="298"/>
        <v/>
      </c>
      <c r="AI1018" s="48" t="str">
        <f t="shared" si="299"/>
        <v/>
      </c>
      <c r="AK1018" s="22" t="e">
        <f>TRIM(#REF!)</f>
        <v>#REF!</v>
      </c>
      <c r="AL1018" s="23" t="e">
        <f>IF(#REF!=0,"",#REF!)</f>
        <v>#REF!</v>
      </c>
      <c r="AM1018" s="19" t="e">
        <f>IF(#REF!=0,"",#REF!)</f>
        <v>#REF!</v>
      </c>
      <c r="AN1018" s="23" t="e">
        <f>IF($AK1018="","",#REF!)</f>
        <v>#REF!</v>
      </c>
      <c r="AO1018" s="23" t="e">
        <f t="shared" si="309"/>
        <v>#REF!</v>
      </c>
      <c r="AP1018" s="19" t="e">
        <f>IF(#REF!=0,"",#REF!)</f>
        <v>#REF!</v>
      </c>
      <c r="AQ1018" s="19" t="e">
        <f>IF(#REF!=0,"",#REF!)</f>
        <v>#REF!</v>
      </c>
      <c r="AR1018" s="19" t="e">
        <f>IF(#REF!=0,"",#REF!)</f>
        <v>#REF!</v>
      </c>
      <c r="AS1018" s="19" t="e">
        <f>#REF!</f>
        <v>#REF!</v>
      </c>
    </row>
    <row r="1019" spans="4:45" ht="19.5" thickTop="1" thickBot="1" x14ac:dyDescent="0.25">
      <c r="D1019" s="1" t="str">
        <f t="shared" si="312"/>
        <v/>
      </c>
      <c r="E1019" s="1" t="str">
        <f t="shared" si="313"/>
        <v/>
      </c>
      <c r="K1019" s="19" t="str">
        <f t="shared" si="300"/>
        <v/>
      </c>
      <c r="L1019" s="19">
        <f t="shared" si="310"/>
        <v>10000</v>
      </c>
      <c r="M1019" s="22" t="str">
        <f>TRIM(Data!$N1016)</f>
        <v>Elegans Splendor</v>
      </c>
      <c r="N1019" s="22" t="str">
        <f>TRIM(Data!$A1016)</f>
        <v>Elegans Splendor</v>
      </c>
      <c r="O1019" s="23">
        <f>IF(Data!$B1016=0,"",Data!$B1016)</f>
        <v>1969</v>
      </c>
      <c r="P1019" s="19" t="str">
        <f>IF(Data!$C1016=0,"",Data!$C1016)</f>
        <v>1</v>
      </c>
      <c r="Q1019" s="23" t="str">
        <f>IF($M1019="","",Data!$E1016)</f>
        <v>L-VL</v>
      </c>
      <c r="R1019" s="23" t="str">
        <f t="shared" si="301"/>
        <v>L</v>
      </c>
      <c r="S1019" s="23" t="str">
        <f t="shared" si="302"/>
        <v>L</v>
      </c>
      <c r="T1019" s="19" t="str">
        <f>IF(Data!$F1016=0,"",Data!$F1016)</f>
        <v/>
      </c>
      <c r="U1019" s="19" t="str">
        <f>IF(Data!$G1016=0,"",Data!$G1016)</f>
        <v/>
      </c>
      <c r="V1019" s="19" t="str">
        <f>IF(Data!$D1016=0,"",Data!$D1016)</f>
        <v/>
      </c>
      <c r="W1019" s="19" t="str">
        <f>Data!$H1016</f>
        <v>Japonica</v>
      </c>
      <c r="Y1019" s="41" t="e">
        <f t="shared" si="297"/>
        <v>#REF!</v>
      </c>
      <c r="Z1019" s="8">
        <f t="shared" si="303"/>
        <v>10000</v>
      </c>
      <c r="AA1019" s="8" t="str">
        <f t="shared" si="304"/>
        <v>Elegans Splendor</v>
      </c>
      <c r="AB1019" s="8" t="str">
        <f t="shared" si="305"/>
        <v>L</v>
      </c>
      <c r="AC1019" s="8" t="str">
        <f t="shared" si="306"/>
        <v/>
      </c>
      <c r="AD1019" s="8" t="str">
        <f t="shared" si="311"/>
        <v/>
      </c>
      <c r="AE1019" s="8" t="str">
        <f t="shared" si="307"/>
        <v/>
      </c>
      <c r="AF1019" s="5">
        <f t="shared" si="308"/>
        <v>1969</v>
      </c>
      <c r="AG1019" s="46">
        <v>1016</v>
      </c>
      <c r="AH1019" s="47" t="str">
        <f t="shared" si="298"/>
        <v/>
      </c>
      <c r="AI1019" s="48" t="str">
        <f t="shared" si="299"/>
        <v/>
      </c>
      <c r="AK1019" s="22" t="e">
        <f>TRIM(#REF!)</f>
        <v>#REF!</v>
      </c>
      <c r="AL1019" s="23" t="e">
        <f>IF(#REF!=0,"",#REF!)</f>
        <v>#REF!</v>
      </c>
      <c r="AM1019" s="19" t="e">
        <f>IF(#REF!=0,"",#REF!)</f>
        <v>#REF!</v>
      </c>
      <c r="AN1019" s="23" t="e">
        <f>IF($AK1019="","",#REF!)</f>
        <v>#REF!</v>
      </c>
      <c r="AO1019" s="23" t="e">
        <f t="shared" si="309"/>
        <v>#REF!</v>
      </c>
      <c r="AP1019" s="19" t="e">
        <f>IF(#REF!=0,"",#REF!)</f>
        <v>#REF!</v>
      </c>
      <c r="AQ1019" s="19" t="e">
        <f>IF(#REF!=0,"",#REF!)</f>
        <v>#REF!</v>
      </c>
      <c r="AR1019" s="19" t="e">
        <f>IF(#REF!=0,"",#REF!)</f>
        <v>#REF!</v>
      </c>
      <c r="AS1019" s="19" t="e">
        <f>#REF!</f>
        <v>#REF!</v>
      </c>
    </row>
    <row r="1020" spans="4:45" ht="19.5" thickTop="1" thickBot="1" x14ac:dyDescent="0.25">
      <c r="D1020" s="1" t="str">
        <f t="shared" si="312"/>
        <v/>
      </c>
      <c r="E1020" s="1" t="str">
        <f t="shared" si="313"/>
        <v/>
      </c>
      <c r="K1020" s="19" t="str">
        <f t="shared" si="300"/>
        <v/>
      </c>
      <c r="L1020" s="19">
        <f t="shared" si="310"/>
        <v>10000</v>
      </c>
      <c r="M1020" s="22" t="str">
        <f>TRIM(Data!$N1017)</f>
        <v>Elegans Supreme</v>
      </c>
      <c r="N1020" s="22" t="str">
        <f>TRIM(Data!$A1017)</f>
        <v>Elegans Supreme</v>
      </c>
      <c r="O1020" s="23">
        <f>IF(Data!$B1017=0,"",Data!$B1017)</f>
        <v>1960</v>
      </c>
      <c r="P1020" s="19" t="str">
        <f>IF(Data!$C1017=0,"",Data!$C1017)</f>
        <v>1</v>
      </c>
      <c r="Q1020" s="23" t="str">
        <f>IF($M1020="","",Data!$E1017)</f>
        <v>L-VL</v>
      </c>
      <c r="R1020" s="23" t="str">
        <f t="shared" si="301"/>
        <v>L</v>
      </c>
      <c r="S1020" s="23" t="str">
        <f t="shared" si="302"/>
        <v>L</v>
      </c>
      <c r="T1020" s="19" t="str">
        <f>IF(Data!$F1017=0,"",Data!$F1017)</f>
        <v/>
      </c>
      <c r="U1020" s="19" t="str">
        <f>IF(Data!$G1017=0,"",Data!$G1017)</f>
        <v/>
      </c>
      <c r="V1020" s="19" t="str">
        <f>IF(Data!$D1017=0,"",Data!$D1017)</f>
        <v/>
      </c>
      <c r="W1020" s="19" t="str">
        <f>Data!$H1017</f>
        <v>Japonica</v>
      </c>
      <c r="Y1020" s="41" t="e">
        <f t="shared" si="297"/>
        <v>#REF!</v>
      </c>
      <c r="Z1020" s="8">
        <f t="shared" si="303"/>
        <v>10000</v>
      </c>
      <c r="AA1020" s="8" t="str">
        <f t="shared" si="304"/>
        <v>Elegans Supreme</v>
      </c>
      <c r="AB1020" s="8" t="str">
        <f t="shared" si="305"/>
        <v>L</v>
      </c>
      <c r="AC1020" s="8" t="str">
        <f t="shared" si="306"/>
        <v/>
      </c>
      <c r="AD1020" s="8" t="str">
        <f t="shared" si="311"/>
        <v/>
      </c>
      <c r="AE1020" s="8" t="str">
        <f t="shared" si="307"/>
        <v/>
      </c>
      <c r="AF1020" s="5">
        <f t="shared" si="308"/>
        <v>1960</v>
      </c>
      <c r="AG1020" s="46">
        <v>1017</v>
      </c>
      <c r="AH1020" s="47" t="str">
        <f t="shared" si="298"/>
        <v/>
      </c>
      <c r="AI1020" s="48" t="str">
        <f t="shared" si="299"/>
        <v/>
      </c>
      <c r="AK1020" s="22" t="e">
        <f>TRIM(#REF!)</f>
        <v>#REF!</v>
      </c>
      <c r="AL1020" s="23" t="e">
        <f>IF(#REF!=0,"",#REF!)</f>
        <v>#REF!</v>
      </c>
      <c r="AM1020" s="19" t="e">
        <f>IF(#REF!=0,"",#REF!)</f>
        <v>#REF!</v>
      </c>
      <c r="AN1020" s="23" t="e">
        <f>IF($AK1020="","",#REF!)</f>
        <v>#REF!</v>
      </c>
      <c r="AO1020" s="23" t="e">
        <f t="shared" si="309"/>
        <v>#REF!</v>
      </c>
      <c r="AP1020" s="19" t="e">
        <f>IF(#REF!=0,"",#REF!)</f>
        <v>#REF!</v>
      </c>
      <c r="AQ1020" s="19" t="e">
        <f>IF(#REF!=0,"",#REF!)</f>
        <v>#REF!</v>
      </c>
      <c r="AR1020" s="19" t="e">
        <f>IF(#REF!=0,"",#REF!)</f>
        <v>#REF!</v>
      </c>
      <c r="AS1020" s="19" t="e">
        <f>#REF!</f>
        <v>#REF!</v>
      </c>
    </row>
    <row r="1021" spans="4:45" ht="19.5" thickTop="1" thickBot="1" x14ac:dyDescent="0.25">
      <c r="D1021" s="1" t="str">
        <f t="shared" si="312"/>
        <v/>
      </c>
      <c r="E1021" s="1" t="str">
        <f t="shared" si="313"/>
        <v/>
      </c>
      <c r="K1021" s="19" t="str">
        <f t="shared" si="300"/>
        <v/>
      </c>
      <c r="L1021" s="19">
        <f t="shared" si="310"/>
        <v>10000</v>
      </c>
      <c r="M1021" s="22" t="str">
        <f>TRIM(Data!$N1018)</f>
        <v>Elegant Beauty</v>
      </c>
      <c r="N1021" s="22" t="str">
        <f>TRIM(Data!$A1018)</f>
        <v>Elegant Beauty (H)</v>
      </c>
      <c r="O1021" s="23">
        <f>IF(Data!$B1018=0,"",Data!$B1018)</f>
        <v>1962</v>
      </c>
      <c r="P1021" s="19" t="str">
        <f>IF(Data!$C1018=0,"",Data!$C1018)</f>
        <v>1</v>
      </c>
      <c r="Q1021" s="23" t="str">
        <f>IF($M1021="","",Data!$E1018)</f>
        <v>L</v>
      </c>
      <c r="R1021" s="23" t="str">
        <f t="shared" si="301"/>
        <v>L</v>
      </c>
      <c r="S1021" s="23" t="str">
        <f t="shared" si="302"/>
        <v>L</v>
      </c>
      <c r="T1021" s="19" t="str">
        <f>IF(Data!$F1018=0,"",Data!$F1018)</f>
        <v/>
      </c>
      <c r="U1021" s="19" t="str">
        <f>IF(Data!$G1018=0,"",Data!$G1018)</f>
        <v/>
      </c>
      <c r="V1021" s="19" t="str">
        <f>IF(Data!$D1018=0,"",Data!$D1018)</f>
        <v/>
      </c>
      <c r="W1021" s="19" t="str">
        <f>Data!$H1018</f>
        <v>NRH</v>
      </c>
      <c r="Y1021" s="41" t="e">
        <f t="shared" si="297"/>
        <v>#REF!</v>
      </c>
      <c r="Z1021" s="8">
        <f t="shared" si="303"/>
        <v>10000</v>
      </c>
      <c r="AA1021" s="8" t="str">
        <f t="shared" si="304"/>
        <v>Elegant Beauty</v>
      </c>
      <c r="AB1021" s="8" t="str">
        <f t="shared" si="305"/>
        <v>L</v>
      </c>
      <c r="AC1021" s="8" t="str">
        <f t="shared" si="306"/>
        <v/>
      </c>
      <c r="AD1021" s="8" t="str">
        <f t="shared" si="311"/>
        <v/>
      </c>
      <c r="AE1021" s="8" t="str">
        <f t="shared" si="307"/>
        <v/>
      </c>
      <c r="AF1021" s="5">
        <f t="shared" si="308"/>
        <v>1962</v>
      </c>
      <c r="AG1021" s="46">
        <v>1018</v>
      </c>
      <c r="AH1021" s="47" t="str">
        <f t="shared" si="298"/>
        <v/>
      </c>
      <c r="AI1021" s="48" t="str">
        <f t="shared" si="299"/>
        <v/>
      </c>
      <c r="AK1021" s="22" t="e">
        <f>TRIM(#REF!)</f>
        <v>#REF!</v>
      </c>
      <c r="AL1021" s="23" t="e">
        <f>IF(#REF!=0,"",#REF!)</f>
        <v>#REF!</v>
      </c>
      <c r="AM1021" s="19" t="e">
        <f>IF(#REF!=0,"",#REF!)</f>
        <v>#REF!</v>
      </c>
      <c r="AN1021" s="23" t="e">
        <f>IF($AK1021="","",#REF!)</f>
        <v>#REF!</v>
      </c>
      <c r="AO1021" s="23" t="e">
        <f t="shared" si="309"/>
        <v>#REF!</v>
      </c>
      <c r="AP1021" s="19" t="e">
        <f>IF(#REF!=0,"",#REF!)</f>
        <v>#REF!</v>
      </c>
      <c r="AQ1021" s="19" t="e">
        <f>IF(#REF!=0,"",#REF!)</f>
        <v>#REF!</v>
      </c>
      <c r="AR1021" s="19" t="e">
        <f>IF(#REF!=0,"",#REF!)</f>
        <v>#REF!</v>
      </c>
      <c r="AS1021" s="19" t="e">
        <f>#REF!</f>
        <v>#REF!</v>
      </c>
    </row>
    <row r="1022" spans="4:45" ht="19.5" thickTop="1" thickBot="1" x14ac:dyDescent="0.25">
      <c r="D1022" s="1" t="str">
        <f t="shared" si="312"/>
        <v/>
      </c>
      <c r="E1022" s="1" t="str">
        <f t="shared" si="313"/>
        <v/>
      </c>
      <c r="K1022" s="19" t="str">
        <f t="shared" si="300"/>
        <v/>
      </c>
      <c r="L1022" s="19">
        <f t="shared" si="310"/>
        <v>10000</v>
      </c>
      <c r="M1022" s="22" t="str">
        <f>TRIM(Data!$N1019)</f>
        <v>Elena Nobile</v>
      </c>
      <c r="N1022" s="22" t="str">
        <f>TRIM(Data!$A1019)</f>
        <v>Elena Nobile (Napa Red)</v>
      </c>
      <c r="O1022" s="23">
        <f>IF(Data!$B1019=0,"",Data!$B1019)</f>
        <v>1881</v>
      </c>
      <c r="P1022" s="19" t="str">
        <f>IF(Data!$C1019=0,"",Data!$C1019)</f>
        <v>1</v>
      </c>
      <c r="Q1022" s="23" t="str">
        <f>IF($M1022="","",Data!$E1019)</f>
        <v>M</v>
      </c>
      <c r="R1022" s="23" t="str">
        <f t="shared" si="301"/>
        <v>M</v>
      </c>
      <c r="S1022" s="23" t="str">
        <f t="shared" si="302"/>
        <v>M</v>
      </c>
      <c r="T1022" s="19" t="str">
        <f>IF(Data!$F1019=0,"",Data!$F1019)</f>
        <v/>
      </c>
      <c r="U1022" s="19" t="str">
        <f>IF(Data!$G1019=0,"",Data!$G1019)</f>
        <v>FD</v>
      </c>
      <c r="V1022" s="19" t="str">
        <f>IF(Data!$D1019=0,"",Data!$D1019)</f>
        <v>ANTIQUE</v>
      </c>
      <c r="W1022" s="19" t="str">
        <f>Data!$H1019</f>
        <v>Japonica</v>
      </c>
      <c r="Y1022" s="41" t="e">
        <f t="shared" si="297"/>
        <v>#REF!</v>
      </c>
      <c r="Z1022" s="8">
        <f t="shared" si="303"/>
        <v>1022</v>
      </c>
      <c r="AA1022" s="8" t="str">
        <f t="shared" si="304"/>
        <v>Elena Nobile</v>
      </c>
      <c r="AB1022" s="8" t="str">
        <f t="shared" si="305"/>
        <v>M</v>
      </c>
      <c r="AC1022" s="8" t="str">
        <f t="shared" si="306"/>
        <v/>
      </c>
      <c r="AD1022" s="8" t="str">
        <f t="shared" si="311"/>
        <v>FD</v>
      </c>
      <c r="AE1022" s="8" t="str">
        <f t="shared" si="307"/>
        <v>ANTIQUE</v>
      </c>
      <c r="AF1022" s="5">
        <f t="shared" si="308"/>
        <v>1881</v>
      </c>
      <c r="AG1022" s="46">
        <v>1019</v>
      </c>
      <c r="AH1022" s="47" t="str">
        <f t="shared" si="298"/>
        <v/>
      </c>
      <c r="AI1022" s="48" t="str">
        <f t="shared" si="299"/>
        <v/>
      </c>
      <c r="AK1022" s="22" t="e">
        <f>TRIM(#REF!)</f>
        <v>#REF!</v>
      </c>
      <c r="AL1022" s="23" t="e">
        <f>IF(#REF!=0,"",#REF!)</f>
        <v>#REF!</v>
      </c>
      <c r="AM1022" s="19" t="e">
        <f>IF(#REF!=0,"",#REF!)</f>
        <v>#REF!</v>
      </c>
      <c r="AN1022" s="23" t="e">
        <f>IF($AK1022="","",#REF!)</f>
        <v>#REF!</v>
      </c>
      <c r="AO1022" s="23" t="e">
        <f t="shared" si="309"/>
        <v>#REF!</v>
      </c>
      <c r="AP1022" s="19" t="e">
        <f>IF(#REF!=0,"",#REF!)</f>
        <v>#REF!</v>
      </c>
      <c r="AQ1022" s="19" t="e">
        <f>IF(#REF!=0,"",#REF!)</f>
        <v>#REF!</v>
      </c>
      <c r="AR1022" s="19" t="e">
        <f>IF(#REF!=0,"",#REF!)</f>
        <v>#REF!</v>
      </c>
      <c r="AS1022" s="19" t="e">
        <f>#REF!</f>
        <v>#REF!</v>
      </c>
    </row>
    <row r="1023" spans="4:45" ht="19.5" thickTop="1" thickBot="1" x14ac:dyDescent="0.25">
      <c r="D1023" s="1" t="str">
        <f t="shared" si="312"/>
        <v/>
      </c>
      <c r="E1023" s="1" t="str">
        <f t="shared" si="313"/>
        <v/>
      </c>
      <c r="K1023" s="19" t="str">
        <f t="shared" si="300"/>
        <v/>
      </c>
      <c r="L1023" s="19">
        <f t="shared" si="310"/>
        <v>10000</v>
      </c>
      <c r="M1023" s="22" t="str">
        <f>TRIM(Data!$N1020)</f>
        <v>Elfin Charm</v>
      </c>
      <c r="N1023" s="22" t="str">
        <f>TRIM(Data!$A1020)</f>
        <v>Elfin Charm</v>
      </c>
      <c r="O1023" s="23">
        <f>IF(Data!$B1020=0,"",Data!$B1020)</f>
        <v>1960</v>
      </c>
      <c r="P1023" s="19" t="str">
        <f>IF(Data!$C1020=0,"",Data!$C1020)</f>
        <v>1</v>
      </c>
      <c r="Q1023" s="23" t="str">
        <f>IF($M1023="","",Data!$E1020)</f>
        <v>Min</v>
      </c>
      <c r="R1023" s="23" t="str">
        <f t="shared" si="301"/>
        <v>Min</v>
      </c>
      <c r="S1023" s="23" t="str">
        <f t="shared" si="302"/>
        <v>Min</v>
      </c>
      <c r="T1023" s="19" t="str">
        <f>IF(Data!$F1020=0,"",Data!$F1020)</f>
        <v/>
      </c>
      <c r="U1023" s="19" t="str">
        <f>IF(Data!$G1020=0,"",Data!$G1020)</f>
        <v>FD</v>
      </c>
      <c r="V1023" s="19" t="str">
        <f>IF(Data!$D1020=0,"",Data!$D1020)</f>
        <v/>
      </c>
      <c r="W1023" s="19" t="str">
        <f>Data!$H1020</f>
        <v>Japonica</v>
      </c>
      <c r="Y1023" s="41" t="e">
        <f t="shared" si="297"/>
        <v>#REF!</v>
      </c>
      <c r="Z1023" s="8">
        <f t="shared" si="303"/>
        <v>10000</v>
      </c>
      <c r="AA1023" s="8" t="str">
        <f t="shared" si="304"/>
        <v>Elfin Charm</v>
      </c>
      <c r="AB1023" s="8" t="str">
        <f t="shared" si="305"/>
        <v>Min</v>
      </c>
      <c r="AC1023" s="8" t="str">
        <f t="shared" si="306"/>
        <v/>
      </c>
      <c r="AD1023" s="8" t="str">
        <f t="shared" si="311"/>
        <v>FD</v>
      </c>
      <c r="AE1023" s="8" t="str">
        <f t="shared" si="307"/>
        <v/>
      </c>
      <c r="AF1023" s="5">
        <f t="shared" si="308"/>
        <v>1960</v>
      </c>
      <c r="AG1023" s="46">
        <v>1020</v>
      </c>
      <c r="AH1023" s="47" t="str">
        <f t="shared" si="298"/>
        <v/>
      </c>
      <c r="AI1023" s="48" t="str">
        <f t="shared" si="299"/>
        <v/>
      </c>
      <c r="AK1023" s="22" t="e">
        <f>TRIM(#REF!)</f>
        <v>#REF!</v>
      </c>
      <c r="AL1023" s="23" t="e">
        <f>IF(#REF!=0,"",#REF!)</f>
        <v>#REF!</v>
      </c>
      <c r="AM1023" s="19" t="e">
        <f>IF(#REF!=0,"",#REF!)</f>
        <v>#REF!</v>
      </c>
      <c r="AN1023" s="23" t="e">
        <f>IF($AK1023="","",#REF!)</f>
        <v>#REF!</v>
      </c>
      <c r="AO1023" s="23" t="e">
        <f t="shared" si="309"/>
        <v>#REF!</v>
      </c>
      <c r="AP1023" s="19" t="e">
        <f>IF(#REF!=0,"",#REF!)</f>
        <v>#REF!</v>
      </c>
      <c r="AQ1023" s="19" t="e">
        <f>IF(#REF!=0,"",#REF!)</f>
        <v>#REF!</v>
      </c>
      <c r="AR1023" s="19" t="e">
        <f>IF(#REF!=0,"",#REF!)</f>
        <v>#REF!</v>
      </c>
      <c r="AS1023" s="19" t="e">
        <f>#REF!</f>
        <v>#REF!</v>
      </c>
    </row>
    <row r="1024" spans="4:45" ht="19.5" thickTop="1" thickBot="1" x14ac:dyDescent="0.25">
      <c r="D1024" s="1" t="str">
        <f t="shared" si="312"/>
        <v/>
      </c>
      <c r="E1024" s="1" t="str">
        <f t="shared" si="313"/>
        <v/>
      </c>
      <c r="K1024" s="19" t="str">
        <f t="shared" si="300"/>
        <v/>
      </c>
      <c r="L1024" s="19">
        <f t="shared" si="310"/>
        <v>10000</v>
      </c>
      <c r="M1024" s="22" t="str">
        <f>TRIM(Data!$N1021)</f>
        <v>Elisabeth</v>
      </c>
      <c r="N1024" s="22" t="str">
        <f>TRIM(Data!$A1021)</f>
        <v>Elisabeth (Montironi, Trois Marie, Elizabeth, Teutonia White)</v>
      </c>
      <c r="O1024" s="23">
        <f>IF(Data!$B1021=0,"",Data!$B1021)</f>
        <v>1851</v>
      </c>
      <c r="P1024" s="19" t="str">
        <f>IF(Data!$C1021=0,"",Data!$C1021)</f>
        <v>1</v>
      </c>
      <c r="Q1024" s="23" t="str">
        <f>IF($M1024="","",Data!$E1021)</f>
        <v>M</v>
      </c>
      <c r="R1024" s="23" t="str">
        <f t="shared" si="301"/>
        <v>M</v>
      </c>
      <c r="S1024" s="23" t="str">
        <f t="shared" si="302"/>
        <v>M</v>
      </c>
      <c r="T1024" s="19" t="str">
        <f>IF(Data!$F1021=0,"",Data!$F1021)</f>
        <v/>
      </c>
      <c r="U1024" s="19" t="str">
        <f>IF(Data!$G1021=0,"",Data!$G1021)</f>
        <v>FD</v>
      </c>
      <c r="V1024" s="19" t="str">
        <f>IF(Data!$D1021=0,"",Data!$D1021)</f>
        <v>ANTIQUE</v>
      </c>
      <c r="W1024" s="19" t="str">
        <f>Data!$H1021</f>
        <v>Japonica</v>
      </c>
      <c r="Y1024" s="41" t="e">
        <f t="shared" si="297"/>
        <v>#REF!</v>
      </c>
      <c r="Z1024" s="8">
        <f t="shared" si="303"/>
        <v>1024</v>
      </c>
      <c r="AA1024" s="8" t="str">
        <f t="shared" si="304"/>
        <v>Elisabeth</v>
      </c>
      <c r="AB1024" s="8" t="str">
        <f t="shared" si="305"/>
        <v>M</v>
      </c>
      <c r="AC1024" s="8" t="str">
        <f t="shared" si="306"/>
        <v/>
      </c>
      <c r="AD1024" s="8" t="str">
        <f t="shared" si="311"/>
        <v>FD</v>
      </c>
      <c r="AE1024" s="8" t="str">
        <f t="shared" si="307"/>
        <v>ANTIQUE</v>
      </c>
      <c r="AF1024" s="5">
        <f t="shared" si="308"/>
        <v>1851</v>
      </c>
      <c r="AG1024" s="46">
        <v>1021</v>
      </c>
      <c r="AH1024" s="47" t="str">
        <f t="shared" si="298"/>
        <v/>
      </c>
      <c r="AI1024" s="48" t="str">
        <f t="shared" si="299"/>
        <v/>
      </c>
      <c r="AK1024" s="22" t="e">
        <f>TRIM(#REF!)</f>
        <v>#REF!</v>
      </c>
      <c r="AL1024" s="23" t="e">
        <f>IF(#REF!=0,"",#REF!)</f>
        <v>#REF!</v>
      </c>
      <c r="AM1024" s="19" t="e">
        <f>IF(#REF!=0,"",#REF!)</f>
        <v>#REF!</v>
      </c>
      <c r="AN1024" s="23" t="e">
        <f>IF($AK1024="","",#REF!)</f>
        <v>#REF!</v>
      </c>
      <c r="AO1024" s="23" t="e">
        <f t="shared" si="309"/>
        <v>#REF!</v>
      </c>
      <c r="AP1024" s="19" t="e">
        <f>IF(#REF!=0,"",#REF!)</f>
        <v>#REF!</v>
      </c>
      <c r="AQ1024" s="19" t="e">
        <f>IF(#REF!=0,"",#REF!)</f>
        <v>#REF!</v>
      </c>
      <c r="AR1024" s="19" t="e">
        <f>IF(#REF!=0,"",#REF!)</f>
        <v>#REF!</v>
      </c>
      <c r="AS1024" s="19" t="e">
        <f>#REF!</f>
        <v>#REF!</v>
      </c>
    </row>
    <row r="1025" spans="4:45" ht="19.5" thickTop="1" thickBot="1" x14ac:dyDescent="0.25">
      <c r="D1025" s="1" t="str">
        <f t="shared" si="312"/>
        <v/>
      </c>
      <c r="E1025" s="1" t="str">
        <f t="shared" si="313"/>
        <v/>
      </c>
      <c r="K1025" s="19" t="str">
        <f t="shared" si="300"/>
        <v/>
      </c>
      <c r="L1025" s="19">
        <f t="shared" si="310"/>
        <v>10000</v>
      </c>
      <c r="M1025" s="22" t="str">
        <f>TRIM(Data!$N1022)</f>
        <v>Elizabeth Acree</v>
      </c>
      <c r="N1025" s="22" t="str">
        <f>TRIM(Data!$A1022)</f>
        <v>Elizabeth Acree</v>
      </c>
      <c r="O1025" s="23">
        <f>IF(Data!$B1022=0,"",Data!$B1022)</f>
        <v>1996</v>
      </c>
      <c r="P1025" s="19" t="str">
        <f>IF(Data!$C1022=0,"",Data!$C1022)</f>
        <v>1</v>
      </c>
      <c r="Q1025" s="23" t="str">
        <f>IF($M1025="","",Data!$E1022)</f>
        <v>M-L</v>
      </c>
      <c r="R1025" s="23" t="str">
        <f t="shared" si="301"/>
        <v>M</v>
      </c>
      <c r="S1025" s="23" t="str">
        <f t="shared" si="302"/>
        <v>M</v>
      </c>
      <c r="T1025" s="19" t="str">
        <f>IF(Data!$F1022=0,"",Data!$F1022)</f>
        <v/>
      </c>
      <c r="U1025" s="19" t="str">
        <f>IF(Data!$G1022=0,"",Data!$G1022)</f>
        <v>FD</v>
      </c>
      <c r="V1025" s="19" t="str">
        <f>IF(Data!$D1022=0,"",Data!$D1022)</f>
        <v/>
      </c>
      <c r="W1025" s="19" t="str">
        <f>Data!$H1022</f>
        <v>Japonica</v>
      </c>
      <c r="Y1025" s="41" t="e">
        <f t="shared" si="297"/>
        <v>#REF!</v>
      </c>
      <c r="Z1025" s="8">
        <f t="shared" si="303"/>
        <v>10000</v>
      </c>
      <c r="AA1025" s="8" t="str">
        <f t="shared" si="304"/>
        <v>Elizabeth Acree</v>
      </c>
      <c r="AB1025" s="8" t="str">
        <f t="shared" si="305"/>
        <v>M</v>
      </c>
      <c r="AC1025" s="8" t="str">
        <f t="shared" si="306"/>
        <v/>
      </c>
      <c r="AD1025" s="8" t="str">
        <f t="shared" si="311"/>
        <v>FD</v>
      </c>
      <c r="AE1025" s="8" t="str">
        <f t="shared" si="307"/>
        <v/>
      </c>
      <c r="AF1025" s="5">
        <f t="shared" si="308"/>
        <v>1996</v>
      </c>
      <c r="AG1025" s="46">
        <v>1022</v>
      </c>
      <c r="AH1025" s="47" t="str">
        <f t="shared" si="298"/>
        <v/>
      </c>
      <c r="AI1025" s="48" t="str">
        <f t="shared" si="299"/>
        <v/>
      </c>
      <c r="AK1025" s="22" t="e">
        <f>TRIM(#REF!)</f>
        <v>#REF!</v>
      </c>
      <c r="AL1025" s="23" t="e">
        <f>IF(#REF!=0,"",#REF!)</f>
        <v>#REF!</v>
      </c>
      <c r="AM1025" s="19" t="e">
        <f>IF(#REF!=0,"",#REF!)</f>
        <v>#REF!</v>
      </c>
      <c r="AN1025" s="23" t="e">
        <f>IF($AK1025="","",#REF!)</f>
        <v>#REF!</v>
      </c>
      <c r="AO1025" s="23" t="e">
        <f t="shared" si="309"/>
        <v>#REF!</v>
      </c>
      <c r="AP1025" s="19" t="e">
        <f>IF(#REF!=0,"",#REF!)</f>
        <v>#REF!</v>
      </c>
      <c r="AQ1025" s="19" t="e">
        <f>IF(#REF!=0,"",#REF!)</f>
        <v>#REF!</v>
      </c>
      <c r="AR1025" s="19" t="e">
        <f>IF(#REF!=0,"",#REF!)</f>
        <v>#REF!</v>
      </c>
      <c r="AS1025" s="19" t="e">
        <f>#REF!</f>
        <v>#REF!</v>
      </c>
    </row>
    <row r="1026" spans="4:45" ht="19.5" thickTop="1" thickBot="1" x14ac:dyDescent="0.25">
      <c r="D1026" s="1" t="str">
        <f t="shared" si="312"/>
        <v/>
      </c>
      <c r="E1026" s="1" t="str">
        <f t="shared" si="313"/>
        <v/>
      </c>
      <c r="K1026" s="19" t="str">
        <f t="shared" si="300"/>
        <v/>
      </c>
      <c r="L1026" s="19">
        <f t="shared" si="310"/>
        <v>10000</v>
      </c>
      <c r="M1026" s="22" t="str">
        <f>TRIM(Data!$N1023)</f>
        <v>Elizabeth Ann</v>
      </c>
      <c r="N1026" s="22" t="str">
        <f>TRIM(Data!$A1023)</f>
        <v>Elizabeth Ann</v>
      </c>
      <c r="O1026" s="23">
        <f>IF(Data!$B1023=0,"",Data!$B1023)</f>
        <v>1999</v>
      </c>
      <c r="P1026" s="19" t="str">
        <f>IF(Data!$C1023=0,"",Data!$C1023)</f>
        <v>1</v>
      </c>
      <c r="Q1026" s="23" t="str">
        <f>IF($M1026="","",Data!$E1023)</f>
        <v>L-VL</v>
      </c>
      <c r="R1026" s="23" t="str">
        <f t="shared" si="301"/>
        <v>L</v>
      </c>
      <c r="S1026" s="23" t="str">
        <f t="shared" si="302"/>
        <v>L</v>
      </c>
      <c r="T1026" s="19" t="str">
        <f>IF(Data!$F1023=0,"",Data!$F1023)</f>
        <v/>
      </c>
      <c r="U1026" s="19" t="str">
        <f>IF(Data!$G1023=0,"",Data!$G1023)</f>
        <v/>
      </c>
      <c r="V1026" s="19" t="str">
        <f>IF(Data!$D1023=0,"",Data!$D1023)</f>
        <v/>
      </c>
      <c r="W1026" s="19" t="str">
        <f>Data!$H1023</f>
        <v>Japonica</v>
      </c>
      <c r="Y1026" s="41" t="e">
        <f t="shared" si="297"/>
        <v>#REF!</v>
      </c>
      <c r="Z1026" s="8">
        <f t="shared" si="303"/>
        <v>10000</v>
      </c>
      <c r="AA1026" s="8" t="str">
        <f t="shared" si="304"/>
        <v>Elizabeth Ann</v>
      </c>
      <c r="AB1026" s="8" t="str">
        <f t="shared" si="305"/>
        <v>L</v>
      </c>
      <c r="AC1026" s="8" t="str">
        <f t="shared" si="306"/>
        <v/>
      </c>
      <c r="AD1026" s="8" t="str">
        <f t="shared" si="311"/>
        <v/>
      </c>
      <c r="AE1026" s="8" t="str">
        <f t="shared" si="307"/>
        <v/>
      </c>
      <c r="AF1026" s="5">
        <f t="shared" si="308"/>
        <v>1999</v>
      </c>
      <c r="AG1026" s="46">
        <v>1023</v>
      </c>
      <c r="AH1026" s="47" t="str">
        <f t="shared" si="298"/>
        <v/>
      </c>
      <c r="AI1026" s="48" t="str">
        <f t="shared" si="299"/>
        <v/>
      </c>
      <c r="AK1026" s="22" t="e">
        <f>TRIM(#REF!)</f>
        <v>#REF!</v>
      </c>
      <c r="AL1026" s="23" t="e">
        <f>IF(#REF!=0,"",#REF!)</f>
        <v>#REF!</v>
      </c>
      <c r="AM1026" s="19" t="e">
        <f>IF(#REF!=0,"",#REF!)</f>
        <v>#REF!</v>
      </c>
      <c r="AN1026" s="23" t="e">
        <f>IF($AK1026="","",#REF!)</f>
        <v>#REF!</v>
      </c>
      <c r="AO1026" s="23" t="e">
        <f t="shared" si="309"/>
        <v>#REF!</v>
      </c>
      <c r="AP1026" s="19" t="e">
        <f>IF(#REF!=0,"",#REF!)</f>
        <v>#REF!</v>
      </c>
      <c r="AQ1026" s="19" t="e">
        <f>IF(#REF!=0,"",#REF!)</f>
        <v>#REF!</v>
      </c>
      <c r="AR1026" s="19" t="e">
        <f>IF(#REF!=0,"",#REF!)</f>
        <v>#REF!</v>
      </c>
      <c r="AS1026" s="19" t="e">
        <f>#REF!</f>
        <v>#REF!</v>
      </c>
    </row>
    <row r="1027" spans="4:45" ht="19.5" thickTop="1" thickBot="1" x14ac:dyDescent="0.25">
      <c r="D1027" s="1" t="str">
        <f t="shared" si="312"/>
        <v/>
      </c>
      <c r="E1027" s="1" t="str">
        <f t="shared" si="313"/>
        <v/>
      </c>
      <c r="K1027" s="19" t="str">
        <f t="shared" si="300"/>
        <v/>
      </c>
      <c r="L1027" s="19">
        <f t="shared" si="310"/>
        <v>10000</v>
      </c>
      <c r="M1027" s="22" t="str">
        <f>TRIM(Data!$N1024)</f>
        <v>Elizabeth Arden</v>
      </c>
      <c r="N1027" s="22" t="str">
        <f>TRIM(Data!$A1024)</f>
        <v>Elizabeth Arden</v>
      </c>
      <c r="O1027" s="23">
        <f>IF(Data!$B1024=0,"",Data!$B1024)</f>
        <v>1900</v>
      </c>
      <c r="P1027" s="19" t="str">
        <f>IF(Data!$C1024=0,"",Data!$C1024)</f>
        <v>1</v>
      </c>
      <c r="Q1027" s="23" t="str">
        <f>IF($M1027="","",Data!$E1024)</f>
        <v>M</v>
      </c>
      <c r="R1027" s="23" t="str">
        <f t="shared" si="301"/>
        <v>M</v>
      </c>
      <c r="S1027" s="23" t="str">
        <f t="shared" si="302"/>
        <v>M</v>
      </c>
      <c r="T1027" s="19" t="str">
        <f>IF(Data!$F1024=0,"",Data!$F1024)</f>
        <v/>
      </c>
      <c r="U1027" s="19" t="str">
        <f>IF(Data!$G1024=0,"",Data!$G1024)</f>
        <v/>
      </c>
      <c r="V1027" s="19" t="str">
        <f>IF(Data!$D1024=0,"",Data!$D1024)</f>
        <v/>
      </c>
      <c r="W1027" s="19" t="str">
        <f>Data!$H1024</f>
        <v>Japonica</v>
      </c>
      <c r="Y1027" s="41" t="e">
        <f t="shared" si="297"/>
        <v>#REF!</v>
      </c>
      <c r="Z1027" s="8">
        <f t="shared" si="303"/>
        <v>10000</v>
      </c>
      <c r="AA1027" s="8" t="str">
        <f t="shared" si="304"/>
        <v>Elizabeth Arden</v>
      </c>
      <c r="AB1027" s="8" t="str">
        <f t="shared" si="305"/>
        <v>M</v>
      </c>
      <c r="AC1027" s="8" t="str">
        <f t="shared" si="306"/>
        <v/>
      </c>
      <c r="AD1027" s="8" t="str">
        <f t="shared" si="311"/>
        <v/>
      </c>
      <c r="AE1027" s="8" t="str">
        <f t="shared" si="307"/>
        <v/>
      </c>
      <c r="AF1027" s="5">
        <f t="shared" si="308"/>
        <v>1900</v>
      </c>
      <c r="AG1027" s="46">
        <v>1024</v>
      </c>
      <c r="AH1027" s="47" t="str">
        <f t="shared" si="298"/>
        <v/>
      </c>
      <c r="AI1027" s="48" t="str">
        <f t="shared" si="299"/>
        <v/>
      </c>
      <c r="AK1027" s="22" t="e">
        <f>TRIM(#REF!)</f>
        <v>#REF!</v>
      </c>
      <c r="AL1027" s="23" t="e">
        <f>IF(#REF!=0,"",#REF!)</f>
        <v>#REF!</v>
      </c>
      <c r="AM1027" s="19" t="e">
        <f>IF(#REF!=0,"",#REF!)</f>
        <v>#REF!</v>
      </c>
      <c r="AN1027" s="23" t="e">
        <f>IF($AK1027="","",#REF!)</f>
        <v>#REF!</v>
      </c>
      <c r="AO1027" s="23" t="e">
        <f t="shared" si="309"/>
        <v>#REF!</v>
      </c>
      <c r="AP1027" s="19" t="e">
        <f>IF(#REF!=0,"",#REF!)</f>
        <v>#REF!</v>
      </c>
      <c r="AQ1027" s="19" t="e">
        <f>IF(#REF!=0,"",#REF!)</f>
        <v>#REF!</v>
      </c>
      <c r="AR1027" s="19" t="e">
        <f>IF(#REF!=0,"",#REF!)</f>
        <v>#REF!</v>
      </c>
      <c r="AS1027" s="19" t="e">
        <f>#REF!</f>
        <v>#REF!</v>
      </c>
    </row>
    <row r="1028" spans="4:45" ht="19.5" thickTop="1" thickBot="1" x14ac:dyDescent="0.25">
      <c r="D1028" s="1" t="str">
        <f t="shared" si="312"/>
        <v/>
      </c>
      <c r="E1028" s="1" t="str">
        <f t="shared" si="313"/>
        <v/>
      </c>
      <c r="K1028" s="19" t="str">
        <f t="shared" si="300"/>
        <v/>
      </c>
      <c r="L1028" s="19">
        <f t="shared" si="310"/>
        <v>10000</v>
      </c>
      <c r="M1028" s="22" t="str">
        <f>TRIM(Data!$N1025)</f>
        <v>Elizabeth Astles</v>
      </c>
      <c r="N1028" s="22" t="str">
        <f>TRIM(Data!$A1025)</f>
        <v>Elizabeth Astles (R)</v>
      </c>
      <c r="O1028" s="23">
        <f>IF(Data!$B1025=0,"",Data!$B1025)</f>
        <v>1976</v>
      </c>
      <c r="P1028" s="19" t="str">
        <f>IF(Data!$C1025=0,"",Data!$C1025)</f>
        <v>1</v>
      </c>
      <c r="Q1028" s="23" t="str">
        <f>IF($M1028="","",Data!$E1025)</f>
        <v>VL</v>
      </c>
      <c r="R1028" s="23" t="str">
        <f t="shared" si="301"/>
        <v>VL</v>
      </c>
      <c r="S1028" s="23" t="str">
        <f t="shared" si="302"/>
        <v>VL</v>
      </c>
      <c r="T1028" s="19" t="str">
        <f>IF(Data!$F1025=0,"",Data!$F1025)</f>
        <v/>
      </c>
      <c r="U1028" s="19" t="str">
        <f>IF(Data!$G1025=0,"",Data!$G1025)</f>
        <v/>
      </c>
      <c r="V1028" s="19" t="str">
        <f>IF(Data!$D1025=0,"",Data!$D1025)</f>
        <v/>
      </c>
      <c r="W1028" s="19" t="str">
        <f>Data!$H1025</f>
        <v>Reticulata</v>
      </c>
      <c r="Y1028" s="41" t="e">
        <f t="shared" ref="Y1028:Y1091" si="314">RANK(Z1028,Z$4:Z$3653,1)</f>
        <v>#REF!</v>
      </c>
      <c r="Z1028" s="8">
        <f t="shared" si="303"/>
        <v>10000</v>
      </c>
      <c r="AA1028" s="8" t="str">
        <f t="shared" si="304"/>
        <v>Elizabeth Astles</v>
      </c>
      <c r="AB1028" s="8" t="str">
        <f t="shared" si="305"/>
        <v>VL</v>
      </c>
      <c r="AC1028" s="8" t="str">
        <f t="shared" si="306"/>
        <v/>
      </c>
      <c r="AD1028" s="8" t="str">
        <f t="shared" si="311"/>
        <v/>
      </c>
      <c r="AE1028" s="8" t="str">
        <f t="shared" si="307"/>
        <v/>
      </c>
      <c r="AF1028" s="5">
        <f t="shared" si="308"/>
        <v>1976</v>
      </c>
      <c r="AG1028" s="46">
        <v>1025</v>
      </c>
      <c r="AH1028" s="47" t="str">
        <f t="shared" ref="AH1028:AH1091" si="315">IF(ISERROR(VLOOKUP($AG1028,$Y$4:$AE$3653,2,FALSE)),"",VLOOKUP($AG1028,$Y$4:$AE$3653,3,FALSE))</f>
        <v/>
      </c>
      <c r="AI1028" s="48" t="str">
        <f t="shared" ref="AI1028:AI1091" si="316">IF(ISERROR(VLOOKUP($AG1028,$Y$4:$AE$3653,2,FALSE)),"",VLOOKUP($AG1028,$Y$4:$AF$3653,8,FALSE))</f>
        <v/>
      </c>
      <c r="AK1028" s="22" t="e">
        <f>TRIM(#REF!)</f>
        <v>#REF!</v>
      </c>
      <c r="AL1028" s="23" t="e">
        <f>IF(#REF!=0,"",#REF!)</f>
        <v>#REF!</v>
      </c>
      <c r="AM1028" s="19" t="e">
        <f>IF(#REF!=0,"",#REF!)</f>
        <v>#REF!</v>
      </c>
      <c r="AN1028" s="23" t="e">
        <f>IF($AK1028="","",#REF!)</f>
        <v>#REF!</v>
      </c>
      <c r="AO1028" s="23" t="e">
        <f t="shared" si="309"/>
        <v>#REF!</v>
      </c>
      <c r="AP1028" s="19" t="e">
        <f>IF(#REF!=0,"",#REF!)</f>
        <v>#REF!</v>
      </c>
      <c r="AQ1028" s="19" t="e">
        <f>IF(#REF!=0,"",#REF!)</f>
        <v>#REF!</v>
      </c>
      <c r="AR1028" s="19" t="e">
        <f>IF(#REF!=0,"",#REF!)</f>
        <v>#REF!</v>
      </c>
      <c r="AS1028" s="19" t="e">
        <f>#REF!</f>
        <v>#REF!</v>
      </c>
    </row>
    <row r="1029" spans="4:45" ht="19.5" thickTop="1" thickBot="1" x14ac:dyDescent="0.25">
      <c r="D1029" s="1" t="str">
        <f t="shared" si="312"/>
        <v/>
      </c>
      <c r="E1029" s="1" t="str">
        <f t="shared" si="313"/>
        <v/>
      </c>
      <c r="K1029" s="19" t="str">
        <f t="shared" ref="K1029:K1092" si="317">IF(L1029=10000,"",RANK(L1029,$L$4:$L$3653,1))</f>
        <v/>
      </c>
      <c r="L1029" s="19">
        <f t="shared" si="310"/>
        <v>10000</v>
      </c>
      <c r="M1029" s="22" t="str">
        <f>TRIM(Data!$N1026)</f>
        <v>Elizabeth B. Hunt</v>
      </c>
      <c r="N1029" s="22" t="str">
        <f>TRIM(Data!$A1026)</f>
        <v>Elizabeth B. Hunt (R)</v>
      </c>
      <c r="O1029" s="23">
        <f>IF(Data!$B1026=0,"",Data!$B1026)</f>
        <v>2007</v>
      </c>
      <c r="P1029" s="19" t="str">
        <f>IF(Data!$C1026=0,"",Data!$C1026)</f>
        <v>1</v>
      </c>
      <c r="Q1029" s="23" t="str">
        <f>IF($M1029="","",Data!$E1026)</f>
        <v>M-L</v>
      </c>
      <c r="R1029" s="23" t="str">
        <f t="shared" ref="R1029:R1092" si="318">IF($M1029="","",IF($Q1029="Min","Min",IF($Q1029="Min-S",IF($J$1=1,"S","Min"),IF(OR($Q1029="S",$Q1029="S-M"),"S",IF(OR($Q1029="M",$Q1029="M-L"),"M",IF(OR($Q1029="L",$Q1029="L-VL"),"L",IF($Q1029="VL","VL")))))))</f>
        <v>M</v>
      </c>
      <c r="S1029" s="23" t="str">
        <f t="shared" ref="S1029:S1092" si="319">IF($J$1=1,$R1029,$Q1029)</f>
        <v>M</v>
      </c>
      <c r="T1029" s="19" t="str">
        <f>IF(Data!$F1026=0,"",Data!$F1026)</f>
        <v/>
      </c>
      <c r="U1029" s="19" t="str">
        <f>IF(Data!$G1026=0,"",Data!$G1026)</f>
        <v/>
      </c>
      <c r="V1029" s="19" t="str">
        <f>IF(Data!$D1026=0,"",Data!$D1026)</f>
        <v/>
      </c>
      <c r="W1029" s="19" t="str">
        <f>Data!$H1026</f>
        <v>Reticulata</v>
      </c>
      <c r="Y1029" s="41" t="e">
        <f t="shared" si="314"/>
        <v>#REF!</v>
      </c>
      <c r="Z1029" s="8">
        <f t="shared" ref="Z1029:Z1092" si="320">IF($V1029="ANTIQUE",IF($W1029="Japonica",ROW(),10000),10000)</f>
        <v>10000</v>
      </c>
      <c r="AA1029" s="8" t="str">
        <f t="shared" ref="AA1029:AA1092" si="321">$M1029</f>
        <v>Elizabeth B. Hunt</v>
      </c>
      <c r="AB1029" s="8" t="str">
        <f t="shared" ref="AB1029:AB1092" si="322">$R1029</f>
        <v>M</v>
      </c>
      <c r="AC1029" s="8" t="str">
        <f t="shared" ref="AC1029:AC1092" si="323">$T1029</f>
        <v/>
      </c>
      <c r="AD1029" s="8" t="str">
        <f t="shared" si="311"/>
        <v/>
      </c>
      <c r="AE1029" s="8" t="str">
        <f t="shared" ref="AE1029:AE1092" si="324">$V1029</f>
        <v/>
      </c>
      <c r="AF1029" s="5">
        <f t="shared" ref="AF1029:AF1092" si="325">$O1029</f>
        <v>2007</v>
      </c>
      <c r="AG1029" s="46">
        <v>1026</v>
      </c>
      <c r="AH1029" s="47" t="str">
        <f t="shared" si="315"/>
        <v/>
      </c>
      <c r="AI1029" s="48" t="str">
        <f t="shared" si="316"/>
        <v/>
      </c>
      <c r="AK1029" s="22" t="e">
        <f>TRIM(#REF!)</f>
        <v>#REF!</v>
      </c>
      <c r="AL1029" s="23" t="e">
        <f>IF(#REF!=0,"",#REF!)</f>
        <v>#REF!</v>
      </c>
      <c r="AM1029" s="19" t="e">
        <f>IF(#REF!=0,"",#REF!)</f>
        <v>#REF!</v>
      </c>
      <c r="AN1029" s="23" t="e">
        <f>IF($AK1029="","",#REF!)</f>
        <v>#REF!</v>
      </c>
      <c r="AO1029" s="23" t="e">
        <f t="shared" ref="AO1029:AO1092" si="326">IF($AK1029="","",IF($AN1029="Min","Min",IF($AN1029="Min-S",IF($J$1=1,"S","Min"),IF(OR($AN1029="S",$AN1029="S-M"),"S",IF(OR($AN1029="M",$AN1029="M-L"),"M",IF(OR($AN1029="L",$AN1029="L-VL"),"L",IF($AN1029="VL","VL")))))))</f>
        <v>#REF!</v>
      </c>
      <c r="AP1029" s="19" t="e">
        <f>IF(#REF!=0,"",#REF!)</f>
        <v>#REF!</v>
      </c>
      <c r="AQ1029" s="19" t="e">
        <f>IF(#REF!=0,"",#REF!)</f>
        <v>#REF!</v>
      </c>
      <c r="AR1029" s="19" t="e">
        <f>IF(#REF!=0,"",#REF!)</f>
        <v>#REF!</v>
      </c>
      <c r="AS1029" s="19" t="e">
        <f>#REF!</f>
        <v>#REF!</v>
      </c>
    </row>
    <row r="1030" spans="4:45" ht="19.5" thickTop="1" thickBot="1" x14ac:dyDescent="0.25">
      <c r="D1030" s="1" t="str">
        <f t="shared" si="312"/>
        <v/>
      </c>
      <c r="E1030" s="1" t="str">
        <f t="shared" si="313"/>
        <v/>
      </c>
      <c r="K1030" s="19" t="str">
        <f t="shared" si="317"/>
        <v/>
      </c>
      <c r="L1030" s="19">
        <f t="shared" si="310"/>
        <v>10000</v>
      </c>
      <c r="M1030" s="22" t="str">
        <f>TRIM(Data!$N1027)</f>
        <v>Elizabeth Boardman</v>
      </c>
      <c r="N1030" s="22" t="str">
        <f>TRIM(Data!$A1027)</f>
        <v>Elizabeth Boardman</v>
      </c>
      <c r="O1030" s="23" t="str">
        <f>IF(Data!$B1027=0,"",Data!$B1027)</f>
        <v>1900's - Early</v>
      </c>
      <c r="P1030" s="19" t="str">
        <f>IF(Data!$C1027=0,"",Data!$C1027)</f>
        <v>1</v>
      </c>
      <c r="Q1030" s="23" t="str">
        <f>IF($M1030="","",Data!$E1027)</f>
        <v>L</v>
      </c>
      <c r="R1030" s="23" t="str">
        <f t="shared" si="318"/>
        <v>L</v>
      </c>
      <c r="S1030" s="23" t="str">
        <f t="shared" si="319"/>
        <v>L</v>
      </c>
      <c r="T1030" s="19" t="str">
        <f>IF(Data!$F1027=0,"",Data!$F1027)</f>
        <v>WHITE</v>
      </c>
      <c r="U1030" s="19" t="str">
        <f>IF(Data!$G1027=0,"",Data!$G1027)</f>
        <v/>
      </c>
      <c r="V1030" s="19" t="str">
        <f>IF(Data!$D1027=0,"",Data!$D1027)</f>
        <v/>
      </c>
      <c r="W1030" s="19" t="str">
        <f>Data!$H1027</f>
        <v>Japonica</v>
      </c>
      <c r="Y1030" s="41" t="e">
        <f t="shared" si="314"/>
        <v>#REF!</v>
      </c>
      <c r="Z1030" s="8">
        <f t="shared" si="320"/>
        <v>10000</v>
      </c>
      <c r="AA1030" s="8" t="str">
        <f t="shared" si="321"/>
        <v>Elizabeth Boardman</v>
      </c>
      <c r="AB1030" s="8" t="str">
        <f t="shared" si="322"/>
        <v>L</v>
      </c>
      <c r="AC1030" s="8" t="str">
        <f t="shared" si="323"/>
        <v>WHITE</v>
      </c>
      <c r="AD1030" s="8" t="str">
        <f t="shared" si="311"/>
        <v/>
      </c>
      <c r="AE1030" s="8" t="str">
        <f t="shared" si="324"/>
        <v/>
      </c>
      <c r="AF1030" s="5" t="str">
        <f t="shared" si="325"/>
        <v>1900's - Early</v>
      </c>
      <c r="AG1030" s="46">
        <v>1027</v>
      </c>
      <c r="AH1030" s="47" t="str">
        <f t="shared" si="315"/>
        <v/>
      </c>
      <c r="AI1030" s="48" t="str">
        <f t="shared" si="316"/>
        <v/>
      </c>
      <c r="AK1030" s="22" t="e">
        <f>TRIM(#REF!)</f>
        <v>#REF!</v>
      </c>
      <c r="AL1030" s="23" t="e">
        <f>IF(#REF!=0,"",#REF!)</f>
        <v>#REF!</v>
      </c>
      <c r="AM1030" s="19" t="e">
        <f>IF(#REF!=0,"",#REF!)</f>
        <v>#REF!</v>
      </c>
      <c r="AN1030" s="23" t="e">
        <f>IF($AK1030="","",#REF!)</f>
        <v>#REF!</v>
      </c>
      <c r="AO1030" s="23" t="e">
        <f t="shared" si="326"/>
        <v>#REF!</v>
      </c>
      <c r="AP1030" s="19" t="e">
        <f>IF(#REF!=0,"",#REF!)</f>
        <v>#REF!</v>
      </c>
      <c r="AQ1030" s="19" t="e">
        <f>IF(#REF!=0,"",#REF!)</f>
        <v>#REF!</v>
      </c>
      <c r="AR1030" s="19" t="e">
        <f>IF(#REF!=0,"",#REF!)</f>
        <v>#REF!</v>
      </c>
      <c r="AS1030" s="19" t="e">
        <f>#REF!</f>
        <v>#REF!</v>
      </c>
    </row>
    <row r="1031" spans="4:45" ht="19.5" thickTop="1" thickBot="1" x14ac:dyDescent="0.25">
      <c r="D1031" s="1" t="str">
        <f t="shared" si="312"/>
        <v/>
      </c>
      <c r="E1031" s="1" t="str">
        <f t="shared" si="313"/>
        <v/>
      </c>
      <c r="K1031" s="19" t="str">
        <f t="shared" si="317"/>
        <v/>
      </c>
      <c r="L1031" s="19">
        <f t="shared" si="310"/>
        <v>10000</v>
      </c>
      <c r="M1031" s="22" t="str">
        <f>TRIM(Data!$N1028)</f>
        <v>Elizabeth Burch</v>
      </c>
      <c r="N1031" s="22" t="str">
        <f>TRIM(Data!$A1028)</f>
        <v>Elizabeth Burch</v>
      </c>
      <c r="O1031" s="23">
        <f>IF(Data!$B1028=0,"",Data!$B1028)</f>
        <v>2021</v>
      </c>
      <c r="P1031" s="19" t="str">
        <f>IF(Data!$C1028=0,"",Data!$C1028)</f>
        <v>1</v>
      </c>
      <c r="Q1031" s="23" t="str">
        <f>IF($M1031="","",Data!$E1028)</f>
        <v>L</v>
      </c>
      <c r="R1031" s="23" t="str">
        <f t="shared" si="318"/>
        <v>L</v>
      </c>
      <c r="S1031" s="23" t="str">
        <f t="shared" si="319"/>
        <v>L</v>
      </c>
      <c r="T1031" s="19" t="str">
        <f>IF(Data!$F1028=0,"",Data!$F1028)</f>
        <v/>
      </c>
      <c r="U1031" s="19" t="str">
        <f>IF(Data!$G1028=0,"",Data!$G1028)</f>
        <v/>
      </c>
      <c r="V1031" s="19" t="str">
        <f>IF(Data!$D1028=0,"",Data!$D1028)</f>
        <v/>
      </c>
      <c r="W1031" s="19" t="str">
        <f>Data!$H1028</f>
        <v>Japonica</v>
      </c>
      <c r="Y1031" s="41" t="e">
        <f t="shared" si="314"/>
        <v>#REF!</v>
      </c>
      <c r="Z1031" s="8">
        <f t="shared" si="320"/>
        <v>10000</v>
      </c>
      <c r="AA1031" s="8" t="str">
        <f t="shared" si="321"/>
        <v>Elizabeth Burch</v>
      </c>
      <c r="AB1031" s="8" t="str">
        <f t="shared" si="322"/>
        <v>L</v>
      </c>
      <c r="AC1031" s="8" t="str">
        <f t="shared" si="323"/>
        <v/>
      </c>
      <c r="AD1031" s="8" t="str">
        <f t="shared" si="311"/>
        <v/>
      </c>
      <c r="AE1031" s="8" t="str">
        <f t="shared" si="324"/>
        <v/>
      </c>
      <c r="AF1031" s="5">
        <f t="shared" si="325"/>
        <v>2021</v>
      </c>
      <c r="AG1031" s="46">
        <v>1028</v>
      </c>
      <c r="AH1031" s="47" t="str">
        <f t="shared" si="315"/>
        <v/>
      </c>
      <c r="AI1031" s="48" t="str">
        <f t="shared" si="316"/>
        <v/>
      </c>
      <c r="AK1031" s="22" t="e">
        <f>TRIM(#REF!)</f>
        <v>#REF!</v>
      </c>
      <c r="AL1031" s="23" t="e">
        <f>IF(#REF!=0,"",#REF!)</f>
        <v>#REF!</v>
      </c>
      <c r="AM1031" s="19" t="e">
        <f>IF(#REF!=0,"",#REF!)</f>
        <v>#REF!</v>
      </c>
      <c r="AN1031" s="23" t="e">
        <f>IF($AK1031="","",#REF!)</f>
        <v>#REF!</v>
      </c>
      <c r="AO1031" s="23" t="e">
        <f t="shared" si="326"/>
        <v>#REF!</v>
      </c>
      <c r="AP1031" s="19" t="e">
        <f>IF(#REF!=0,"",#REF!)</f>
        <v>#REF!</v>
      </c>
      <c r="AQ1031" s="19" t="e">
        <f>IF(#REF!=0,"",#REF!)</f>
        <v>#REF!</v>
      </c>
      <c r="AR1031" s="19" t="e">
        <f>IF(#REF!=0,"",#REF!)</f>
        <v>#REF!</v>
      </c>
      <c r="AS1031" s="19" t="e">
        <f>#REF!</f>
        <v>#REF!</v>
      </c>
    </row>
    <row r="1032" spans="4:45" ht="19.5" thickTop="1" thickBot="1" x14ac:dyDescent="0.25">
      <c r="D1032" s="1" t="str">
        <f t="shared" si="312"/>
        <v/>
      </c>
      <c r="E1032" s="1" t="str">
        <f t="shared" si="313"/>
        <v/>
      </c>
      <c r="K1032" s="19" t="str">
        <f t="shared" si="317"/>
        <v/>
      </c>
      <c r="L1032" s="19">
        <f t="shared" si="310"/>
        <v>10000</v>
      </c>
      <c r="M1032" s="22" t="str">
        <f>TRIM(Data!$N1029)</f>
        <v>Elizabeth Cooper</v>
      </c>
      <c r="N1032" s="22" t="str">
        <f>TRIM(Data!$A1029)</f>
        <v>Elizabeth Cooper</v>
      </c>
      <c r="O1032" s="23">
        <f>IF(Data!$B1029=0,"",Data!$B1029)</f>
        <v>1977</v>
      </c>
      <c r="P1032" s="19" t="str">
        <f>IF(Data!$C1029=0,"",Data!$C1029)</f>
        <v>1</v>
      </c>
      <c r="Q1032" s="23" t="str">
        <f>IF($M1032="","",Data!$E1029)</f>
        <v>M</v>
      </c>
      <c r="R1032" s="23" t="str">
        <f t="shared" si="318"/>
        <v>M</v>
      </c>
      <c r="S1032" s="23" t="str">
        <f t="shared" si="319"/>
        <v>M</v>
      </c>
      <c r="T1032" s="19" t="str">
        <f>IF(Data!$F1029=0,"",Data!$F1029)</f>
        <v/>
      </c>
      <c r="U1032" s="19" t="str">
        <f>IF(Data!$G1029=0,"",Data!$G1029)</f>
        <v/>
      </c>
      <c r="V1032" s="19" t="str">
        <f>IF(Data!$D1029=0,"",Data!$D1029)</f>
        <v/>
      </c>
      <c r="W1032" s="19" t="str">
        <f>Data!$H1029</f>
        <v>Japonica</v>
      </c>
      <c r="Y1032" s="41" t="e">
        <f t="shared" si="314"/>
        <v>#REF!</v>
      </c>
      <c r="Z1032" s="8">
        <f t="shared" si="320"/>
        <v>10000</v>
      </c>
      <c r="AA1032" s="8" t="str">
        <f t="shared" si="321"/>
        <v>Elizabeth Cooper</v>
      </c>
      <c r="AB1032" s="8" t="str">
        <f t="shared" si="322"/>
        <v>M</v>
      </c>
      <c r="AC1032" s="8" t="str">
        <f t="shared" si="323"/>
        <v/>
      </c>
      <c r="AD1032" s="8" t="str">
        <f t="shared" si="311"/>
        <v/>
      </c>
      <c r="AE1032" s="8" t="str">
        <f t="shared" si="324"/>
        <v/>
      </c>
      <c r="AF1032" s="5">
        <f t="shared" si="325"/>
        <v>1977</v>
      </c>
      <c r="AG1032" s="46">
        <v>1029</v>
      </c>
      <c r="AH1032" s="47" t="str">
        <f t="shared" si="315"/>
        <v/>
      </c>
      <c r="AI1032" s="48" t="str">
        <f t="shared" si="316"/>
        <v/>
      </c>
      <c r="AK1032" s="22" t="e">
        <f>TRIM(#REF!)</f>
        <v>#REF!</v>
      </c>
      <c r="AL1032" s="23" t="e">
        <f>IF(#REF!=0,"",#REF!)</f>
        <v>#REF!</v>
      </c>
      <c r="AM1032" s="19" t="e">
        <f>IF(#REF!=0,"",#REF!)</f>
        <v>#REF!</v>
      </c>
      <c r="AN1032" s="23" t="e">
        <f>IF($AK1032="","",#REF!)</f>
        <v>#REF!</v>
      </c>
      <c r="AO1032" s="23" t="e">
        <f t="shared" si="326"/>
        <v>#REF!</v>
      </c>
      <c r="AP1032" s="19" t="e">
        <f>IF(#REF!=0,"",#REF!)</f>
        <v>#REF!</v>
      </c>
      <c r="AQ1032" s="19" t="e">
        <f>IF(#REF!=0,"",#REF!)</f>
        <v>#REF!</v>
      </c>
      <c r="AR1032" s="19" t="e">
        <f>IF(#REF!=0,"",#REF!)</f>
        <v>#REF!</v>
      </c>
      <c r="AS1032" s="19" t="e">
        <f>#REF!</f>
        <v>#REF!</v>
      </c>
    </row>
    <row r="1033" spans="4:45" ht="19.5" thickTop="1" thickBot="1" x14ac:dyDescent="0.25">
      <c r="D1033" s="1" t="str">
        <f t="shared" si="312"/>
        <v/>
      </c>
      <c r="E1033" s="1" t="str">
        <f t="shared" si="313"/>
        <v/>
      </c>
      <c r="K1033" s="19" t="str">
        <f t="shared" si="317"/>
        <v/>
      </c>
      <c r="L1033" s="19">
        <f t="shared" si="310"/>
        <v>10000</v>
      </c>
      <c r="M1033" s="22" t="str">
        <f>TRIM(Data!$N1030)</f>
        <v>Elizabeth Dowd</v>
      </c>
      <c r="N1033" s="22" t="str">
        <f>TRIM(Data!$A1030)</f>
        <v>Elizabeth Dowd</v>
      </c>
      <c r="O1033" s="23">
        <f>IF(Data!$B1030=0,"",Data!$B1030)</f>
        <v>1960</v>
      </c>
      <c r="P1033" s="19" t="str">
        <f>IF(Data!$C1030=0,"",Data!$C1030)</f>
        <v>1</v>
      </c>
      <c r="Q1033" s="23" t="str">
        <f>IF($M1033="","",Data!$E1030)</f>
        <v>L</v>
      </c>
      <c r="R1033" s="23" t="str">
        <f t="shared" si="318"/>
        <v>L</v>
      </c>
      <c r="S1033" s="23" t="str">
        <f t="shared" si="319"/>
        <v>L</v>
      </c>
      <c r="T1033" s="19" t="str">
        <f>IF(Data!$F1030=0,"",Data!$F1030)</f>
        <v/>
      </c>
      <c r="U1033" s="19" t="str">
        <f>IF(Data!$G1030=0,"",Data!$G1030)</f>
        <v/>
      </c>
      <c r="V1033" s="19" t="str">
        <f>IF(Data!$D1030=0,"",Data!$D1030)</f>
        <v/>
      </c>
      <c r="W1033" s="19" t="str">
        <f>Data!$H1030</f>
        <v>Japonica</v>
      </c>
      <c r="Y1033" s="41" t="e">
        <f t="shared" si="314"/>
        <v>#REF!</v>
      </c>
      <c r="Z1033" s="8">
        <f t="shared" si="320"/>
        <v>10000</v>
      </c>
      <c r="AA1033" s="8" t="str">
        <f t="shared" si="321"/>
        <v>Elizabeth Dowd</v>
      </c>
      <c r="AB1033" s="8" t="str">
        <f t="shared" si="322"/>
        <v>L</v>
      </c>
      <c r="AC1033" s="8" t="str">
        <f t="shared" si="323"/>
        <v/>
      </c>
      <c r="AD1033" s="8" t="str">
        <f t="shared" si="311"/>
        <v/>
      </c>
      <c r="AE1033" s="8" t="str">
        <f t="shared" si="324"/>
        <v/>
      </c>
      <c r="AF1033" s="5">
        <f t="shared" si="325"/>
        <v>1960</v>
      </c>
      <c r="AG1033" s="46">
        <v>1030</v>
      </c>
      <c r="AH1033" s="47" t="str">
        <f t="shared" si="315"/>
        <v/>
      </c>
      <c r="AI1033" s="48" t="str">
        <f t="shared" si="316"/>
        <v/>
      </c>
      <c r="AK1033" s="22" t="e">
        <f>TRIM(#REF!)</f>
        <v>#REF!</v>
      </c>
      <c r="AL1033" s="23" t="e">
        <f>IF(#REF!=0,"",#REF!)</f>
        <v>#REF!</v>
      </c>
      <c r="AM1033" s="19" t="e">
        <f>IF(#REF!=0,"",#REF!)</f>
        <v>#REF!</v>
      </c>
      <c r="AN1033" s="23" t="e">
        <f>IF($AK1033="","",#REF!)</f>
        <v>#REF!</v>
      </c>
      <c r="AO1033" s="23" t="e">
        <f t="shared" si="326"/>
        <v>#REF!</v>
      </c>
      <c r="AP1033" s="19" t="e">
        <f>IF(#REF!=0,"",#REF!)</f>
        <v>#REF!</v>
      </c>
      <c r="AQ1033" s="19" t="e">
        <f>IF(#REF!=0,"",#REF!)</f>
        <v>#REF!</v>
      </c>
      <c r="AR1033" s="19" t="e">
        <f>IF(#REF!=0,"",#REF!)</f>
        <v>#REF!</v>
      </c>
      <c r="AS1033" s="19" t="e">
        <f>#REF!</f>
        <v>#REF!</v>
      </c>
    </row>
    <row r="1034" spans="4:45" ht="19.5" thickTop="1" thickBot="1" x14ac:dyDescent="0.25">
      <c r="D1034" s="1" t="str">
        <f t="shared" si="312"/>
        <v/>
      </c>
      <c r="E1034" s="1" t="str">
        <f t="shared" si="313"/>
        <v/>
      </c>
      <c r="K1034" s="19" t="str">
        <f t="shared" si="317"/>
        <v/>
      </c>
      <c r="L1034" s="19">
        <f t="shared" si="310"/>
        <v>10000</v>
      </c>
      <c r="M1034" s="22" t="str">
        <f>TRIM(Data!$N1031)</f>
        <v>Elizabeth Dowd Mystique</v>
      </c>
      <c r="N1034" s="22" t="str">
        <f>TRIM(Data!$A1031)</f>
        <v>Elizabeth Dowd Mystique</v>
      </c>
      <c r="O1034" s="23">
        <f>IF(Data!$B1031=0,"",Data!$B1031)</f>
        <v>2013</v>
      </c>
      <c r="P1034" s="19" t="str">
        <f>IF(Data!$C1031=0,"",Data!$C1031)</f>
        <v>1</v>
      </c>
      <c r="Q1034" s="23" t="str">
        <f>IF($M1034="","",Data!$E1031)</f>
        <v>M</v>
      </c>
      <c r="R1034" s="23" t="str">
        <f t="shared" si="318"/>
        <v>M</v>
      </c>
      <c r="S1034" s="23" t="str">
        <f t="shared" si="319"/>
        <v>M</v>
      </c>
      <c r="T1034" s="19" t="str">
        <f>IF(Data!$F1031=0,"",Data!$F1031)</f>
        <v/>
      </c>
      <c r="U1034" s="19" t="str">
        <f>IF(Data!$G1031=0,"",Data!$G1031)</f>
        <v/>
      </c>
      <c r="V1034" s="19" t="str">
        <f>IF(Data!$D1031=0,"",Data!$D1031)</f>
        <v/>
      </c>
      <c r="W1034" s="19" t="str">
        <f>Data!$H1031</f>
        <v>Japonica</v>
      </c>
      <c r="Y1034" s="41" t="e">
        <f t="shared" si="314"/>
        <v>#REF!</v>
      </c>
      <c r="Z1034" s="8">
        <f t="shared" si="320"/>
        <v>10000</v>
      </c>
      <c r="AA1034" s="8" t="str">
        <f t="shared" si="321"/>
        <v>Elizabeth Dowd Mystique</v>
      </c>
      <c r="AB1034" s="8" t="str">
        <f t="shared" si="322"/>
        <v>M</v>
      </c>
      <c r="AC1034" s="8" t="str">
        <f t="shared" si="323"/>
        <v/>
      </c>
      <c r="AD1034" s="8" t="str">
        <f t="shared" si="311"/>
        <v/>
      </c>
      <c r="AE1034" s="8" t="str">
        <f t="shared" si="324"/>
        <v/>
      </c>
      <c r="AF1034" s="5">
        <f t="shared" si="325"/>
        <v>2013</v>
      </c>
      <c r="AG1034" s="46">
        <v>1031</v>
      </c>
      <c r="AH1034" s="47" t="str">
        <f t="shared" si="315"/>
        <v/>
      </c>
      <c r="AI1034" s="48" t="str">
        <f t="shared" si="316"/>
        <v/>
      </c>
      <c r="AK1034" s="22" t="e">
        <f>TRIM(#REF!)</f>
        <v>#REF!</v>
      </c>
      <c r="AL1034" s="23" t="e">
        <f>IF(#REF!=0,"",#REF!)</f>
        <v>#REF!</v>
      </c>
      <c r="AM1034" s="19" t="e">
        <f>IF(#REF!=0,"",#REF!)</f>
        <v>#REF!</v>
      </c>
      <c r="AN1034" s="23" t="e">
        <f>IF($AK1034="","",#REF!)</f>
        <v>#REF!</v>
      </c>
      <c r="AO1034" s="23" t="e">
        <f t="shared" si="326"/>
        <v>#REF!</v>
      </c>
      <c r="AP1034" s="19" t="e">
        <f>IF(#REF!=0,"",#REF!)</f>
        <v>#REF!</v>
      </c>
      <c r="AQ1034" s="19" t="e">
        <f>IF(#REF!=0,"",#REF!)</f>
        <v>#REF!</v>
      </c>
      <c r="AR1034" s="19" t="e">
        <f>IF(#REF!=0,"",#REF!)</f>
        <v>#REF!</v>
      </c>
      <c r="AS1034" s="19" t="e">
        <f>#REF!</f>
        <v>#REF!</v>
      </c>
    </row>
    <row r="1035" spans="4:45" ht="19.5" thickTop="1" thickBot="1" x14ac:dyDescent="0.25">
      <c r="D1035" s="1" t="str">
        <f t="shared" si="312"/>
        <v/>
      </c>
      <c r="E1035" s="1" t="str">
        <f t="shared" si="313"/>
        <v/>
      </c>
      <c r="K1035" s="19" t="str">
        <f t="shared" si="317"/>
        <v/>
      </c>
      <c r="L1035" s="19">
        <f t="shared" si="310"/>
        <v>10000</v>
      </c>
      <c r="M1035" s="22" t="str">
        <f>TRIM(Data!$N1032)</f>
        <v>Elizabeth Dowd Silver</v>
      </c>
      <c r="N1035" s="22" t="str">
        <f>TRIM(Data!$A1032)</f>
        <v>Elizabeth Dowd Silver</v>
      </c>
      <c r="O1035" s="23">
        <f>IF(Data!$B1032=0,"",Data!$B1032)</f>
        <v>1973</v>
      </c>
      <c r="P1035" s="19" t="str">
        <f>IF(Data!$C1032=0,"",Data!$C1032)</f>
        <v>1</v>
      </c>
      <c r="Q1035" s="23" t="str">
        <f>IF($M1035="","",Data!$E1032)</f>
        <v>L</v>
      </c>
      <c r="R1035" s="23" t="str">
        <f t="shared" si="318"/>
        <v>L</v>
      </c>
      <c r="S1035" s="23" t="str">
        <f t="shared" si="319"/>
        <v>L</v>
      </c>
      <c r="T1035" s="19" t="str">
        <f>IF(Data!$F1032=0,"",Data!$F1032)</f>
        <v/>
      </c>
      <c r="U1035" s="19" t="str">
        <f>IF(Data!$G1032=0,"",Data!$G1032)</f>
        <v/>
      </c>
      <c r="V1035" s="19" t="str">
        <f>IF(Data!$D1032=0,"",Data!$D1032)</f>
        <v/>
      </c>
      <c r="W1035" s="19" t="str">
        <f>Data!$H1032</f>
        <v>Japonica</v>
      </c>
      <c r="Y1035" s="41" t="e">
        <f t="shared" si="314"/>
        <v>#REF!</v>
      </c>
      <c r="Z1035" s="8">
        <f t="shared" si="320"/>
        <v>10000</v>
      </c>
      <c r="AA1035" s="8" t="str">
        <f t="shared" si="321"/>
        <v>Elizabeth Dowd Silver</v>
      </c>
      <c r="AB1035" s="8" t="str">
        <f t="shared" si="322"/>
        <v>L</v>
      </c>
      <c r="AC1035" s="8" t="str">
        <f t="shared" si="323"/>
        <v/>
      </c>
      <c r="AD1035" s="8" t="str">
        <f t="shared" si="311"/>
        <v/>
      </c>
      <c r="AE1035" s="8" t="str">
        <f t="shared" si="324"/>
        <v/>
      </c>
      <c r="AF1035" s="5">
        <f t="shared" si="325"/>
        <v>1973</v>
      </c>
      <c r="AG1035" s="46">
        <v>1032</v>
      </c>
      <c r="AH1035" s="47" t="str">
        <f t="shared" si="315"/>
        <v/>
      </c>
      <c r="AI1035" s="48" t="str">
        <f t="shared" si="316"/>
        <v/>
      </c>
      <c r="AK1035" s="22" t="e">
        <f>TRIM(#REF!)</f>
        <v>#REF!</v>
      </c>
      <c r="AL1035" s="23" t="e">
        <f>IF(#REF!=0,"",#REF!)</f>
        <v>#REF!</v>
      </c>
      <c r="AM1035" s="19" t="e">
        <f>IF(#REF!=0,"",#REF!)</f>
        <v>#REF!</v>
      </c>
      <c r="AN1035" s="23" t="e">
        <f>IF($AK1035="","",#REF!)</f>
        <v>#REF!</v>
      </c>
      <c r="AO1035" s="23" t="e">
        <f t="shared" si="326"/>
        <v>#REF!</v>
      </c>
      <c r="AP1035" s="19" t="e">
        <f>IF(#REF!=0,"",#REF!)</f>
        <v>#REF!</v>
      </c>
      <c r="AQ1035" s="19" t="e">
        <f>IF(#REF!=0,"",#REF!)</f>
        <v>#REF!</v>
      </c>
      <c r="AR1035" s="19" t="e">
        <f>IF(#REF!=0,"",#REF!)</f>
        <v>#REF!</v>
      </c>
      <c r="AS1035" s="19" t="e">
        <f>#REF!</f>
        <v>#REF!</v>
      </c>
    </row>
    <row r="1036" spans="4:45" ht="19.5" thickTop="1" thickBot="1" x14ac:dyDescent="0.25">
      <c r="D1036" s="1" t="str">
        <f t="shared" si="312"/>
        <v/>
      </c>
      <c r="E1036" s="1" t="str">
        <f t="shared" si="313"/>
        <v/>
      </c>
      <c r="K1036" s="19" t="str">
        <f t="shared" si="317"/>
        <v/>
      </c>
      <c r="L1036" s="19">
        <f t="shared" si="310"/>
        <v>10000</v>
      </c>
      <c r="M1036" s="22" t="str">
        <f>TRIM(Data!$N1033)</f>
        <v>Elizabeth Fleming</v>
      </c>
      <c r="N1036" s="22" t="str">
        <f>TRIM(Data!$A1033)</f>
        <v>Elizabeth Fleming</v>
      </c>
      <c r="O1036" s="23">
        <f>IF(Data!$B1033=0,"",Data!$B1033)</f>
        <v>1944</v>
      </c>
      <c r="P1036" s="19" t="str">
        <f>IF(Data!$C1033=0,"",Data!$C1033)</f>
        <v>1</v>
      </c>
      <c r="Q1036" s="23" t="str">
        <f>IF($M1036="","",Data!$E1033)</f>
        <v>M</v>
      </c>
      <c r="R1036" s="23" t="str">
        <f t="shared" si="318"/>
        <v>M</v>
      </c>
      <c r="S1036" s="23" t="str">
        <f t="shared" si="319"/>
        <v>M</v>
      </c>
      <c r="T1036" s="19" t="str">
        <f>IF(Data!$F1033=0,"",Data!$F1033)</f>
        <v/>
      </c>
      <c r="U1036" s="19" t="str">
        <f>IF(Data!$G1033=0,"",Data!$G1033)</f>
        <v/>
      </c>
      <c r="V1036" s="19" t="str">
        <f>IF(Data!$D1033=0,"",Data!$D1033)</f>
        <v/>
      </c>
      <c r="W1036" s="19" t="str">
        <f>Data!$H1033</f>
        <v>Japonica</v>
      </c>
      <c r="Y1036" s="41" t="e">
        <f t="shared" si="314"/>
        <v>#REF!</v>
      </c>
      <c r="Z1036" s="8">
        <f t="shared" si="320"/>
        <v>10000</v>
      </c>
      <c r="AA1036" s="8" t="str">
        <f t="shared" si="321"/>
        <v>Elizabeth Fleming</v>
      </c>
      <c r="AB1036" s="8" t="str">
        <f t="shared" si="322"/>
        <v>M</v>
      </c>
      <c r="AC1036" s="8" t="str">
        <f t="shared" si="323"/>
        <v/>
      </c>
      <c r="AD1036" s="8" t="str">
        <f t="shared" si="311"/>
        <v/>
      </c>
      <c r="AE1036" s="8" t="str">
        <f t="shared" si="324"/>
        <v/>
      </c>
      <c r="AF1036" s="5">
        <f t="shared" si="325"/>
        <v>1944</v>
      </c>
      <c r="AG1036" s="46">
        <v>1033</v>
      </c>
      <c r="AH1036" s="47" t="str">
        <f t="shared" si="315"/>
        <v/>
      </c>
      <c r="AI1036" s="48" t="str">
        <f t="shared" si="316"/>
        <v/>
      </c>
      <c r="AK1036" s="22" t="e">
        <f>TRIM(#REF!)</f>
        <v>#REF!</v>
      </c>
      <c r="AL1036" s="23" t="e">
        <f>IF(#REF!=0,"",#REF!)</f>
        <v>#REF!</v>
      </c>
      <c r="AM1036" s="19" t="e">
        <f>IF(#REF!=0,"",#REF!)</f>
        <v>#REF!</v>
      </c>
      <c r="AN1036" s="23" t="e">
        <f>IF($AK1036="","",#REF!)</f>
        <v>#REF!</v>
      </c>
      <c r="AO1036" s="23" t="e">
        <f t="shared" si="326"/>
        <v>#REF!</v>
      </c>
      <c r="AP1036" s="19" t="e">
        <f>IF(#REF!=0,"",#REF!)</f>
        <v>#REF!</v>
      </c>
      <c r="AQ1036" s="19" t="e">
        <f>IF(#REF!=0,"",#REF!)</f>
        <v>#REF!</v>
      </c>
      <c r="AR1036" s="19" t="e">
        <f>IF(#REF!=0,"",#REF!)</f>
        <v>#REF!</v>
      </c>
      <c r="AS1036" s="19" t="e">
        <f>#REF!</f>
        <v>#REF!</v>
      </c>
    </row>
    <row r="1037" spans="4:45" ht="19.5" thickTop="1" thickBot="1" x14ac:dyDescent="0.25">
      <c r="D1037" s="1" t="str">
        <f t="shared" si="312"/>
        <v/>
      </c>
      <c r="E1037" s="1" t="str">
        <f t="shared" si="313"/>
        <v/>
      </c>
      <c r="K1037" s="19" t="str">
        <f t="shared" si="317"/>
        <v/>
      </c>
      <c r="L1037" s="19">
        <f t="shared" si="310"/>
        <v>10000</v>
      </c>
      <c r="M1037" s="22" t="str">
        <f>TRIM(Data!$N1034)</f>
        <v>Elizabeth Harris</v>
      </c>
      <c r="N1037" s="22" t="str">
        <f>TRIM(Data!$A1034)</f>
        <v>Elizabeth Harris</v>
      </c>
      <c r="O1037" s="23">
        <f>IF(Data!$B1034=0,"",Data!$B1034)</f>
        <v>2018</v>
      </c>
      <c r="P1037" s="19" t="str">
        <f>IF(Data!$C1034=0,"",Data!$C1034)</f>
        <v>1</v>
      </c>
      <c r="Q1037" s="23" t="str">
        <f>IF($M1037="","",Data!$E1034)</f>
        <v>M</v>
      </c>
      <c r="R1037" s="23" t="str">
        <f t="shared" si="318"/>
        <v>M</v>
      </c>
      <c r="S1037" s="23" t="str">
        <f t="shared" si="319"/>
        <v>M</v>
      </c>
      <c r="T1037" s="19" t="str">
        <f>IF(Data!$F1034=0,"",Data!$F1034)</f>
        <v/>
      </c>
      <c r="U1037" s="19" t="str">
        <f>IF(Data!$G1034=0,"",Data!$G1034)</f>
        <v/>
      </c>
      <c r="V1037" s="19" t="str">
        <f>IF(Data!$D1034=0,"",Data!$D1034)</f>
        <v/>
      </c>
      <c r="W1037" s="19" t="str">
        <f>Data!$H1034</f>
        <v>Japonica</v>
      </c>
      <c r="Y1037" s="41" t="e">
        <f t="shared" si="314"/>
        <v>#REF!</v>
      </c>
      <c r="Z1037" s="8">
        <f t="shared" si="320"/>
        <v>10000</v>
      </c>
      <c r="AA1037" s="8" t="str">
        <f t="shared" si="321"/>
        <v>Elizabeth Harris</v>
      </c>
      <c r="AB1037" s="8" t="str">
        <f t="shared" si="322"/>
        <v>M</v>
      </c>
      <c r="AC1037" s="8" t="str">
        <f t="shared" si="323"/>
        <v/>
      </c>
      <c r="AD1037" s="8" t="str">
        <f t="shared" si="311"/>
        <v/>
      </c>
      <c r="AE1037" s="8" t="str">
        <f t="shared" si="324"/>
        <v/>
      </c>
      <c r="AF1037" s="5">
        <f t="shared" si="325"/>
        <v>2018</v>
      </c>
      <c r="AG1037" s="46">
        <v>1034</v>
      </c>
      <c r="AH1037" s="47" t="str">
        <f t="shared" si="315"/>
        <v/>
      </c>
      <c r="AI1037" s="48" t="str">
        <f t="shared" si="316"/>
        <v/>
      </c>
      <c r="AK1037" s="22" t="e">
        <f>TRIM(#REF!)</f>
        <v>#REF!</v>
      </c>
      <c r="AL1037" s="23" t="e">
        <f>IF(#REF!=0,"",#REF!)</f>
        <v>#REF!</v>
      </c>
      <c r="AM1037" s="19" t="e">
        <f>IF(#REF!=0,"",#REF!)</f>
        <v>#REF!</v>
      </c>
      <c r="AN1037" s="23" t="e">
        <f>IF($AK1037="","",#REF!)</f>
        <v>#REF!</v>
      </c>
      <c r="AO1037" s="23" t="e">
        <f t="shared" si="326"/>
        <v>#REF!</v>
      </c>
      <c r="AP1037" s="19" t="e">
        <f>IF(#REF!=0,"",#REF!)</f>
        <v>#REF!</v>
      </c>
      <c r="AQ1037" s="19" t="e">
        <f>IF(#REF!=0,"",#REF!)</f>
        <v>#REF!</v>
      </c>
      <c r="AR1037" s="19" t="e">
        <f>IF(#REF!=0,"",#REF!)</f>
        <v>#REF!</v>
      </c>
      <c r="AS1037" s="19" t="e">
        <f>#REF!</f>
        <v>#REF!</v>
      </c>
    </row>
    <row r="1038" spans="4:45" ht="19.5" thickTop="1" thickBot="1" x14ac:dyDescent="0.25">
      <c r="D1038" s="1" t="str">
        <f t="shared" si="312"/>
        <v/>
      </c>
      <c r="E1038" s="1" t="str">
        <f t="shared" si="313"/>
        <v/>
      </c>
      <c r="K1038" s="19" t="str">
        <f t="shared" si="317"/>
        <v/>
      </c>
      <c r="L1038" s="19">
        <f t="shared" si="310"/>
        <v>10000</v>
      </c>
      <c r="M1038" s="22" t="str">
        <f>TRIM(Data!$N1035)</f>
        <v>Elizabeth Holmes</v>
      </c>
      <c r="N1038" s="22" t="str">
        <f>TRIM(Data!$A1035)</f>
        <v>Elizabeth Holmes</v>
      </c>
      <c r="O1038" s="23">
        <f>IF(Data!$B1035=0,"",Data!$B1035)</f>
        <v>1956</v>
      </c>
      <c r="P1038" s="19" t="str">
        <f>IF(Data!$C1035=0,"",Data!$C1035)</f>
        <v>1</v>
      </c>
      <c r="Q1038" s="23" t="str">
        <f>IF($M1038="","",Data!$E1035)</f>
        <v>M</v>
      </c>
      <c r="R1038" s="23" t="str">
        <f t="shared" si="318"/>
        <v>M</v>
      </c>
      <c r="S1038" s="23" t="str">
        <f t="shared" si="319"/>
        <v>M</v>
      </c>
      <c r="T1038" s="19" t="str">
        <f>IF(Data!$F1035=0,"",Data!$F1035)</f>
        <v/>
      </c>
      <c r="U1038" s="19" t="str">
        <f>IF(Data!$G1035=0,"",Data!$G1035)</f>
        <v/>
      </c>
      <c r="V1038" s="19" t="str">
        <f>IF(Data!$D1035=0,"",Data!$D1035)</f>
        <v/>
      </c>
      <c r="W1038" s="19" t="str">
        <f>Data!$H1035</f>
        <v>Japonica</v>
      </c>
      <c r="Y1038" s="41" t="e">
        <f t="shared" si="314"/>
        <v>#REF!</v>
      </c>
      <c r="Z1038" s="8">
        <f t="shared" si="320"/>
        <v>10000</v>
      </c>
      <c r="AA1038" s="8" t="str">
        <f t="shared" si="321"/>
        <v>Elizabeth Holmes</v>
      </c>
      <c r="AB1038" s="8" t="str">
        <f t="shared" si="322"/>
        <v>M</v>
      </c>
      <c r="AC1038" s="8" t="str">
        <f t="shared" si="323"/>
        <v/>
      </c>
      <c r="AD1038" s="8" t="str">
        <f t="shared" si="311"/>
        <v/>
      </c>
      <c r="AE1038" s="8" t="str">
        <f t="shared" si="324"/>
        <v/>
      </c>
      <c r="AF1038" s="5">
        <f t="shared" si="325"/>
        <v>1956</v>
      </c>
      <c r="AG1038" s="46">
        <v>1035</v>
      </c>
      <c r="AH1038" s="47" t="str">
        <f t="shared" si="315"/>
        <v/>
      </c>
      <c r="AI1038" s="48" t="str">
        <f t="shared" si="316"/>
        <v/>
      </c>
      <c r="AK1038" s="22" t="e">
        <f>TRIM(#REF!)</f>
        <v>#REF!</v>
      </c>
      <c r="AL1038" s="23" t="e">
        <f>IF(#REF!=0,"",#REF!)</f>
        <v>#REF!</v>
      </c>
      <c r="AM1038" s="19" t="e">
        <f>IF(#REF!=0,"",#REF!)</f>
        <v>#REF!</v>
      </c>
      <c r="AN1038" s="23" t="e">
        <f>IF($AK1038="","",#REF!)</f>
        <v>#REF!</v>
      </c>
      <c r="AO1038" s="23" t="e">
        <f t="shared" si="326"/>
        <v>#REF!</v>
      </c>
      <c r="AP1038" s="19" t="e">
        <f>IF(#REF!=0,"",#REF!)</f>
        <v>#REF!</v>
      </c>
      <c r="AQ1038" s="19" t="e">
        <f>IF(#REF!=0,"",#REF!)</f>
        <v>#REF!</v>
      </c>
      <c r="AR1038" s="19" t="e">
        <f>IF(#REF!=0,"",#REF!)</f>
        <v>#REF!</v>
      </c>
      <c r="AS1038" s="19" t="e">
        <f>#REF!</f>
        <v>#REF!</v>
      </c>
    </row>
    <row r="1039" spans="4:45" ht="19.5" thickTop="1" thickBot="1" x14ac:dyDescent="0.25">
      <c r="D1039" s="1" t="str">
        <f t="shared" si="312"/>
        <v/>
      </c>
      <c r="E1039" s="1" t="str">
        <f t="shared" si="313"/>
        <v/>
      </c>
      <c r="K1039" s="19" t="str">
        <f t="shared" si="317"/>
        <v/>
      </c>
      <c r="L1039" s="19">
        <f t="shared" si="310"/>
        <v>10000</v>
      </c>
      <c r="M1039" s="22" t="str">
        <f>TRIM(Data!$N1036)</f>
        <v>Elizabeth Johnston (See Lady Loch)</v>
      </c>
      <c r="N1039" s="22" t="str">
        <f>TRIM(Data!$A1036)</f>
        <v>Elizabeth Johnston (See Lady Loch)</v>
      </c>
      <c r="O1039" s="23">
        <f>IF(Data!$B1036=0,"",Data!$B1036)</f>
        <v>1898</v>
      </c>
      <c r="P1039" s="19" t="str">
        <f>IF(Data!$C1036=0,"",Data!$C1036)</f>
        <v/>
      </c>
      <c r="Q1039" s="23" t="str">
        <f>IF($M1039="","",Data!$E1036)</f>
        <v>M</v>
      </c>
      <c r="R1039" s="23" t="str">
        <f t="shared" si="318"/>
        <v>M</v>
      </c>
      <c r="S1039" s="23" t="str">
        <f t="shared" si="319"/>
        <v>M</v>
      </c>
      <c r="T1039" s="19" t="str">
        <f>IF(Data!$F1036=0,"",Data!$F1036)</f>
        <v/>
      </c>
      <c r="U1039" s="19" t="str">
        <f>IF(Data!$G1036=0,"",Data!$G1036)</f>
        <v/>
      </c>
      <c r="V1039" s="19" t="str">
        <f>IF(Data!$D1036=0,"",Data!$D1036)</f>
        <v>ANTIQUE</v>
      </c>
      <c r="W1039" s="19" t="str">
        <f>Data!$H1036</f>
        <v>Japonica</v>
      </c>
      <c r="Y1039" s="41" t="e">
        <f t="shared" si="314"/>
        <v>#REF!</v>
      </c>
      <c r="Z1039" s="8">
        <f t="shared" si="320"/>
        <v>1039</v>
      </c>
      <c r="AA1039" s="8" t="str">
        <f t="shared" si="321"/>
        <v>Elizabeth Johnston (See Lady Loch)</v>
      </c>
      <c r="AB1039" s="8" t="str">
        <f t="shared" si="322"/>
        <v>M</v>
      </c>
      <c r="AC1039" s="8" t="str">
        <f t="shared" si="323"/>
        <v/>
      </c>
      <c r="AD1039" s="8" t="str">
        <f t="shared" si="311"/>
        <v/>
      </c>
      <c r="AE1039" s="8" t="str">
        <f t="shared" si="324"/>
        <v>ANTIQUE</v>
      </c>
      <c r="AF1039" s="5">
        <f t="shared" si="325"/>
        <v>1898</v>
      </c>
      <c r="AG1039" s="46">
        <v>1036</v>
      </c>
      <c r="AH1039" s="47" t="str">
        <f t="shared" si="315"/>
        <v/>
      </c>
      <c r="AI1039" s="48" t="str">
        <f t="shared" si="316"/>
        <v/>
      </c>
      <c r="AK1039" s="22" t="e">
        <f>TRIM(#REF!)</f>
        <v>#REF!</v>
      </c>
      <c r="AL1039" s="23" t="e">
        <f>IF(#REF!=0,"",#REF!)</f>
        <v>#REF!</v>
      </c>
      <c r="AM1039" s="19" t="e">
        <f>IF(#REF!=0,"",#REF!)</f>
        <v>#REF!</v>
      </c>
      <c r="AN1039" s="23" t="e">
        <f>IF($AK1039="","",#REF!)</f>
        <v>#REF!</v>
      </c>
      <c r="AO1039" s="23" t="e">
        <f t="shared" si="326"/>
        <v>#REF!</v>
      </c>
      <c r="AP1039" s="19" t="e">
        <f>IF(#REF!=0,"",#REF!)</f>
        <v>#REF!</v>
      </c>
      <c r="AQ1039" s="19" t="e">
        <f>IF(#REF!=0,"",#REF!)</f>
        <v>#REF!</v>
      </c>
      <c r="AR1039" s="19" t="e">
        <f>IF(#REF!=0,"",#REF!)</f>
        <v>#REF!</v>
      </c>
      <c r="AS1039" s="19" t="e">
        <f>#REF!</f>
        <v>#REF!</v>
      </c>
    </row>
    <row r="1040" spans="4:45" ht="19.5" thickTop="1" thickBot="1" x14ac:dyDescent="0.25">
      <c r="D1040" s="1" t="str">
        <f t="shared" si="312"/>
        <v/>
      </c>
      <c r="E1040" s="1" t="str">
        <f t="shared" si="313"/>
        <v/>
      </c>
      <c r="K1040" s="19" t="str">
        <f t="shared" si="317"/>
        <v/>
      </c>
      <c r="L1040" s="19">
        <f t="shared" si="310"/>
        <v>10000</v>
      </c>
      <c r="M1040" s="22" t="str">
        <f>TRIM(Data!$N1037)</f>
        <v>Elizabeth Le Bey</v>
      </c>
      <c r="N1040" s="22" t="str">
        <f>TRIM(Data!$A1037)</f>
        <v>Elizabeth Le Bey</v>
      </c>
      <c r="O1040" s="23">
        <f>IF(Data!$B1037=0,"",Data!$B1037)</f>
        <v>1948</v>
      </c>
      <c r="P1040" s="19" t="str">
        <f>IF(Data!$C1037=0,"",Data!$C1037)</f>
        <v>1</v>
      </c>
      <c r="Q1040" s="23" t="str">
        <f>IF($M1040="","",Data!$E1037)</f>
        <v>L</v>
      </c>
      <c r="R1040" s="23" t="str">
        <f t="shared" si="318"/>
        <v>L</v>
      </c>
      <c r="S1040" s="23" t="str">
        <f t="shared" si="319"/>
        <v>L</v>
      </c>
      <c r="T1040" s="19" t="str">
        <f>IF(Data!$F1037=0,"",Data!$F1037)</f>
        <v/>
      </c>
      <c r="U1040" s="19" t="str">
        <f>IF(Data!$G1037=0,"",Data!$G1037)</f>
        <v/>
      </c>
      <c r="V1040" s="19" t="str">
        <f>IF(Data!$D1037=0,"",Data!$D1037)</f>
        <v/>
      </c>
      <c r="W1040" s="19" t="str">
        <f>Data!$H1037</f>
        <v>Japonica</v>
      </c>
      <c r="Y1040" s="41" t="e">
        <f t="shared" si="314"/>
        <v>#REF!</v>
      </c>
      <c r="Z1040" s="8">
        <f t="shared" si="320"/>
        <v>10000</v>
      </c>
      <c r="AA1040" s="8" t="str">
        <f t="shared" si="321"/>
        <v>Elizabeth Le Bey</v>
      </c>
      <c r="AB1040" s="8" t="str">
        <f t="shared" si="322"/>
        <v>L</v>
      </c>
      <c r="AC1040" s="8" t="str">
        <f t="shared" si="323"/>
        <v/>
      </c>
      <c r="AD1040" s="8" t="str">
        <f t="shared" si="311"/>
        <v/>
      </c>
      <c r="AE1040" s="8" t="str">
        <f t="shared" si="324"/>
        <v/>
      </c>
      <c r="AF1040" s="5">
        <f t="shared" si="325"/>
        <v>1948</v>
      </c>
      <c r="AG1040" s="46">
        <v>1037</v>
      </c>
      <c r="AH1040" s="47" t="str">
        <f t="shared" si="315"/>
        <v/>
      </c>
      <c r="AI1040" s="48" t="str">
        <f t="shared" si="316"/>
        <v/>
      </c>
      <c r="AK1040" s="22" t="e">
        <f>TRIM(#REF!)</f>
        <v>#REF!</v>
      </c>
      <c r="AL1040" s="23" t="e">
        <f>IF(#REF!=0,"",#REF!)</f>
        <v>#REF!</v>
      </c>
      <c r="AM1040" s="19" t="e">
        <f>IF(#REF!=0,"",#REF!)</f>
        <v>#REF!</v>
      </c>
      <c r="AN1040" s="23" t="e">
        <f>IF($AK1040="","",#REF!)</f>
        <v>#REF!</v>
      </c>
      <c r="AO1040" s="23" t="e">
        <f t="shared" si="326"/>
        <v>#REF!</v>
      </c>
      <c r="AP1040" s="19" t="e">
        <f>IF(#REF!=0,"",#REF!)</f>
        <v>#REF!</v>
      </c>
      <c r="AQ1040" s="19" t="e">
        <f>IF(#REF!=0,"",#REF!)</f>
        <v>#REF!</v>
      </c>
      <c r="AR1040" s="19" t="e">
        <f>IF(#REF!=0,"",#REF!)</f>
        <v>#REF!</v>
      </c>
      <c r="AS1040" s="19" t="e">
        <f>#REF!</f>
        <v>#REF!</v>
      </c>
    </row>
    <row r="1041" spans="4:45" ht="19.5" thickTop="1" thickBot="1" x14ac:dyDescent="0.25">
      <c r="D1041" s="1" t="str">
        <f t="shared" si="312"/>
        <v/>
      </c>
      <c r="E1041" s="1" t="str">
        <f t="shared" si="313"/>
        <v/>
      </c>
      <c r="K1041" s="19" t="str">
        <f t="shared" si="317"/>
        <v/>
      </c>
      <c r="L1041" s="19">
        <f t="shared" si="310"/>
        <v>10000</v>
      </c>
      <c r="M1041" s="22" t="str">
        <f>TRIM(Data!$N1038)</f>
        <v>Elizabeth Maybank</v>
      </c>
      <c r="N1041" s="22" t="str">
        <f>TRIM(Data!$A1038)</f>
        <v>Elizabeth Maybank</v>
      </c>
      <c r="O1041" s="23" t="str">
        <f>IF(Data!$B1038=0,"",Data!$B1038)</f>
        <v>1900's - Early</v>
      </c>
      <c r="P1041" s="19" t="str">
        <f>IF(Data!$C1038=0,"",Data!$C1038)</f>
        <v/>
      </c>
      <c r="Q1041" s="23" t="str">
        <f>IF($M1041="","",Data!$E1038)</f>
        <v>L</v>
      </c>
      <c r="R1041" s="23" t="str">
        <f t="shared" si="318"/>
        <v>L</v>
      </c>
      <c r="S1041" s="23" t="str">
        <f t="shared" si="319"/>
        <v>L</v>
      </c>
      <c r="T1041" s="19" t="str">
        <f>IF(Data!$F1038=0,"",Data!$F1038)</f>
        <v/>
      </c>
      <c r="U1041" s="19" t="str">
        <f>IF(Data!$G1038=0,"",Data!$G1038)</f>
        <v/>
      </c>
      <c r="V1041" s="19" t="str">
        <f>IF(Data!$D1038=0,"",Data!$D1038)</f>
        <v/>
      </c>
      <c r="W1041" s="19" t="str">
        <f>Data!$H1038</f>
        <v>Japonica</v>
      </c>
      <c r="Y1041" s="41" t="e">
        <f t="shared" si="314"/>
        <v>#REF!</v>
      </c>
      <c r="Z1041" s="8">
        <f t="shared" si="320"/>
        <v>10000</v>
      </c>
      <c r="AA1041" s="8" t="str">
        <f t="shared" si="321"/>
        <v>Elizabeth Maybank</v>
      </c>
      <c r="AB1041" s="8" t="str">
        <f t="shared" si="322"/>
        <v>L</v>
      </c>
      <c r="AC1041" s="8" t="str">
        <f t="shared" si="323"/>
        <v/>
      </c>
      <c r="AD1041" s="8" t="str">
        <f t="shared" si="311"/>
        <v/>
      </c>
      <c r="AE1041" s="8" t="str">
        <f t="shared" si="324"/>
        <v/>
      </c>
      <c r="AF1041" s="5" t="str">
        <f t="shared" si="325"/>
        <v>1900's - Early</v>
      </c>
      <c r="AG1041" s="46">
        <v>1038</v>
      </c>
      <c r="AH1041" s="47" t="str">
        <f t="shared" si="315"/>
        <v/>
      </c>
      <c r="AI1041" s="48" t="str">
        <f t="shared" si="316"/>
        <v/>
      </c>
      <c r="AK1041" s="22" t="e">
        <f>TRIM(#REF!)</f>
        <v>#REF!</v>
      </c>
      <c r="AL1041" s="23" t="e">
        <f>IF(#REF!=0,"",#REF!)</f>
        <v>#REF!</v>
      </c>
      <c r="AM1041" s="19" t="e">
        <f>IF(#REF!=0,"",#REF!)</f>
        <v>#REF!</v>
      </c>
      <c r="AN1041" s="23" t="e">
        <f>IF($AK1041="","",#REF!)</f>
        <v>#REF!</v>
      </c>
      <c r="AO1041" s="23" t="e">
        <f t="shared" si="326"/>
        <v>#REF!</v>
      </c>
      <c r="AP1041" s="19" t="e">
        <f>IF(#REF!=0,"",#REF!)</f>
        <v>#REF!</v>
      </c>
      <c r="AQ1041" s="19" t="e">
        <f>IF(#REF!=0,"",#REF!)</f>
        <v>#REF!</v>
      </c>
      <c r="AR1041" s="19" t="e">
        <f>IF(#REF!=0,"",#REF!)</f>
        <v>#REF!</v>
      </c>
      <c r="AS1041" s="19" t="e">
        <f>#REF!</f>
        <v>#REF!</v>
      </c>
    </row>
    <row r="1042" spans="4:45" ht="19.5" thickTop="1" thickBot="1" x14ac:dyDescent="0.25">
      <c r="D1042" s="1" t="str">
        <f t="shared" si="312"/>
        <v/>
      </c>
      <c r="E1042" s="1" t="str">
        <f t="shared" si="313"/>
        <v/>
      </c>
      <c r="K1042" s="19" t="str">
        <f t="shared" si="317"/>
        <v/>
      </c>
      <c r="L1042" s="19">
        <f t="shared" si="310"/>
        <v>10000</v>
      </c>
      <c r="M1042" s="22" t="str">
        <f>TRIM(Data!$N1039)</f>
        <v>Elizabeth Nedra Mathis</v>
      </c>
      <c r="N1042" s="22" t="str">
        <f>TRIM(Data!$A1039)</f>
        <v>Elizabeth Nedra Mathis</v>
      </c>
      <c r="O1042" s="23">
        <f>IF(Data!$B1039=0,"",Data!$B1039)</f>
        <v>2009</v>
      </c>
      <c r="P1042" s="19" t="str">
        <f>IF(Data!$C1039=0,"",Data!$C1039)</f>
        <v>1</v>
      </c>
      <c r="Q1042" s="23" t="str">
        <f>IF($M1042="","",Data!$E1039)</f>
        <v>L</v>
      </c>
      <c r="R1042" s="23" t="str">
        <f t="shared" si="318"/>
        <v>L</v>
      </c>
      <c r="S1042" s="23" t="str">
        <f t="shared" si="319"/>
        <v>L</v>
      </c>
      <c r="T1042" s="19" t="str">
        <f>IF(Data!$F1039=0,"",Data!$F1039)</f>
        <v/>
      </c>
      <c r="U1042" s="19" t="str">
        <f>IF(Data!$G1039=0,"",Data!$G1039)</f>
        <v/>
      </c>
      <c r="V1042" s="19" t="str">
        <f>IF(Data!$D1039=0,"",Data!$D1039)</f>
        <v/>
      </c>
      <c r="W1042" s="19" t="str">
        <f>Data!$H1039</f>
        <v>Japonica</v>
      </c>
      <c r="Y1042" s="41" t="e">
        <f t="shared" si="314"/>
        <v>#REF!</v>
      </c>
      <c r="Z1042" s="8">
        <f t="shared" si="320"/>
        <v>10000</v>
      </c>
      <c r="AA1042" s="8" t="str">
        <f t="shared" si="321"/>
        <v>Elizabeth Nedra Mathis</v>
      </c>
      <c r="AB1042" s="8" t="str">
        <f t="shared" si="322"/>
        <v>L</v>
      </c>
      <c r="AC1042" s="8" t="str">
        <f t="shared" si="323"/>
        <v/>
      </c>
      <c r="AD1042" s="8" t="str">
        <f t="shared" si="311"/>
        <v/>
      </c>
      <c r="AE1042" s="8" t="str">
        <f t="shared" si="324"/>
        <v/>
      </c>
      <c r="AF1042" s="5">
        <f t="shared" si="325"/>
        <v>2009</v>
      </c>
      <c r="AG1042" s="46">
        <v>1039</v>
      </c>
      <c r="AH1042" s="47" t="str">
        <f t="shared" si="315"/>
        <v/>
      </c>
      <c r="AI1042" s="48" t="str">
        <f t="shared" si="316"/>
        <v/>
      </c>
      <c r="AK1042" s="22" t="e">
        <f>TRIM(#REF!)</f>
        <v>#REF!</v>
      </c>
      <c r="AL1042" s="23" t="e">
        <f>IF(#REF!=0,"",#REF!)</f>
        <v>#REF!</v>
      </c>
      <c r="AM1042" s="19" t="e">
        <f>IF(#REF!=0,"",#REF!)</f>
        <v>#REF!</v>
      </c>
      <c r="AN1042" s="23" t="e">
        <f>IF($AK1042="","",#REF!)</f>
        <v>#REF!</v>
      </c>
      <c r="AO1042" s="23" t="e">
        <f t="shared" si="326"/>
        <v>#REF!</v>
      </c>
      <c r="AP1042" s="19" t="e">
        <f>IF(#REF!=0,"",#REF!)</f>
        <v>#REF!</v>
      </c>
      <c r="AQ1042" s="19" t="e">
        <f>IF(#REF!=0,"",#REF!)</f>
        <v>#REF!</v>
      </c>
      <c r="AR1042" s="19" t="e">
        <f>IF(#REF!=0,"",#REF!)</f>
        <v>#REF!</v>
      </c>
      <c r="AS1042" s="19" t="e">
        <f>#REF!</f>
        <v>#REF!</v>
      </c>
    </row>
    <row r="1043" spans="4:45" ht="19.5" thickTop="1" thickBot="1" x14ac:dyDescent="0.25">
      <c r="D1043" s="1" t="str">
        <f t="shared" si="312"/>
        <v/>
      </c>
      <c r="E1043" s="1" t="str">
        <f t="shared" si="313"/>
        <v/>
      </c>
      <c r="K1043" s="19" t="str">
        <f t="shared" si="317"/>
        <v/>
      </c>
      <c r="L1043" s="19">
        <f t="shared" si="310"/>
        <v>10000</v>
      </c>
      <c r="M1043" s="22" t="str">
        <f>TRIM(Data!$N1040)</f>
        <v>Elizabeth Tarrant</v>
      </c>
      <c r="N1043" s="22" t="str">
        <f>TRIM(Data!$A1040)</f>
        <v>Elizabeth Tarrant</v>
      </c>
      <c r="O1043" s="23">
        <f>IF(Data!$B1040=0,"",Data!$B1040)</f>
        <v>1998</v>
      </c>
      <c r="P1043" s="19" t="str">
        <f>IF(Data!$C1040=0,"",Data!$C1040)</f>
        <v>1</v>
      </c>
      <c r="Q1043" s="23" t="str">
        <f>IF($M1043="","",Data!$E1040)</f>
        <v>VL</v>
      </c>
      <c r="R1043" s="23" t="str">
        <f t="shared" si="318"/>
        <v>VL</v>
      </c>
      <c r="S1043" s="23" t="str">
        <f t="shared" si="319"/>
        <v>VL</v>
      </c>
      <c r="T1043" s="19" t="str">
        <f>IF(Data!$F1040=0,"",Data!$F1040)</f>
        <v/>
      </c>
      <c r="U1043" s="19" t="str">
        <f>IF(Data!$G1040=0,"",Data!$G1040)</f>
        <v/>
      </c>
      <c r="V1043" s="19" t="str">
        <f>IF(Data!$D1040=0,"",Data!$D1040)</f>
        <v/>
      </c>
      <c r="W1043" s="19" t="str">
        <f>Data!$H1040</f>
        <v>Japonica</v>
      </c>
      <c r="Y1043" s="41" t="e">
        <f t="shared" si="314"/>
        <v>#REF!</v>
      </c>
      <c r="Z1043" s="8">
        <f t="shared" si="320"/>
        <v>10000</v>
      </c>
      <c r="AA1043" s="8" t="str">
        <f t="shared" si="321"/>
        <v>Elizabeth Tarrant</v>
      </c>
      <c r="AB1043" s="8" t="str">
        <f t="shared" si="322"/>
        <v>VL</v>
      </c>
      <c r="AC1043" s="8" t="str">
        <f t="shared" si="323"/>
        <v/>
      </c>
      <c r="AD1043" s="8" t="str">
        <f t="shared" si="311"/>
        <v/>
      </c>
      <c r="AE1043" s="8" t="str">
        <f t="shared" si="324"/>
        <v/>
      </c>
      <c r="AF1043" s="5">
        <f t="shared" si="325"/>
        <v>1998</v>
      </c>
      <c r="AG1043" s="46">
        <v>1040</v>
      </c>
      <c r="AH1043" s="47" t="str">
        <f t="shared" si="315"/>
        <v/>
      </c>
      <c r="AI1043" s="48" t="str">
        <f t="shared" si="316"/>
        <v/>
      </c>
      <c r="AK1043" s="22" t="e">
        <f>TRIM(#REF!)</f>
        <v>#REF!</v>
      </c>
      <c r="AL1043" s="23" t="e">
        <f>IF(#REF!=0,"",#REF!)</f>
        <v>#REF!</v>
      </c>
      <c r="AM1043" s="19" t="e">
        <f>IF(#REF!=0,"",#REF!)</f>
        <v>#REF!</v>
      </c>
      <c r="AN1043" s="23" t="e">
        <f>IF($AK1043="","",#REF!)</f>
        <v>#REF!</v>
      </c>
      <c r="AO1043" s="23" t="e">
        <f t="shared" si="326"/>
        <v>#REF!</v>
      </c>
      <c r="AP1043" s="19" t="e">
        <f>IF(#REF!=0,"",#REF!)</f>
        <v>#REF!</v>
      </c>
      <c r="AQ1043" s="19" t="e">
        <f>IF(#REF!=0,"",#REF!)</f>
        <v>#REF!</v>
      </c>
      <c r="AR1043" s="19" t="e">
        <f>IF(#REF!=0,"",#REF!)</f>
        <v>#REF!</v>
      </c>
      <c r="AS1043" s="19" t="e">
        <f>#REF!</f>
        <v>#REF!</v>
      </c>
    </row>
    <row r="1044" spans="4:45" ht="19.5" thickTop="1" thickBot="1" x14ac:dyDescent="0.25">
      <c r="D1044" s="1" t="str">
        <f t="shared" si="312"/>
        <v/>
      </c>
      <c r="E1044" s="1" t="str">
        <f t="shared" si="313"/>
        <v/>
      </c>
      <c r="K1044" s="19" t="str">
        <f t="shared" si="317"/>
        <v/>
      </c>
      <c r="L1044" s="19">
        <f t="shared" si="310"/>
        <v>10000</v>
      </c>
      <c r="M1044" s="22" t="str">
        <f>TRIM(Data!$N1041)</f>
        <v>Elizabeth Weaver</v>
      </c>
      <c r="N1044" s="22" t="str">
        <f>TRIM(Data!$A1041)</f>
        <v>Elizabeth Weaver</v>
      </c>
      <c r="O1044" s="23">
        <f>IF(Data!$B1041=0,"",Data!$B1041)</f>
        <v>1975</v>
      </c>
      <c r="P1044" s="19" t="str">
        <f>IF(Data!$C1041=0,"",Data!$C1041)</f>
        <v>1</v>
      </c>
      <c r="Q1044" s="23" t="str">
        <f>IF($M1044="","",Data!$E1041)</f>
        <v>M-L</v>
      </c>
      <c r="R1044" s="23" t="str">
        <f t="shared" si="318"/>
        <v>M</v>
      </c>
      <c r="S1044" s="23" t="str">
        <f t="shared" si="319"/>
        <v>M</v>
      </c>
      <c r="T1044" s="19" t="str">
        <f>IF(Data!$F1041=0,"",Data!$F1041)</f>
        <v/>
      </c>
      <c r="U1044" s="19" t="str">
        <f>IF(Data!$G1041=0,"",Data!$G1041)</f>
        <v>FD</v>
      </c>
      <c r="V1044" s="19" t="str">
        <f>IF(Data!$D1041=0,"",Data!$D1041)</f>
        <v/>
      </c>
      <c r="W1044" s="19" t="str">
        <f>Data!$H1041</f>
        <v>Japonica</v>
      </c>
      <c r="Y1044" s="41" t="e">
        <f t="shared" si="314"/>
        <v>#REF!</v>
      </c>
      <c r="Z1044" s="8">
        <f t="shared" si="320"/>
        <v>10000</v>
      </c>
      <c r="AA1044" s="8" t="str">
        <f t="shared" si="321"/>
        <v>Elizabeth Weaver</v>
      </c>
      <c r="AB1044" s="8" t="str">
        <f t="shared" si="322"/>
        <v>M</v>
      </c>
      <c r="AC1044" s="8" t="str">
        <f t="shared" si="323"/>
        <v/>
      </c>
      <c r="AD1044" s="8" t="str">
        <f t="shared" si="311"/>
        <v>FD</v>
      </c>
      <c r="AE1044" s="8" t="str">
        <f t="shared" si="324"/>
        <v/>
      </c>
      <c r="AF1044" s="5">
        <f t="shared" si="325"/>
        <v>1975</v>
      </c>
      <c r="AG1044" s="46">
        <v>1041</v>
      </c>
      <c r="AH1044" s="47" t="str">
        <f t="shared" si="315"/>
        <v/>
      </c>
      <c r="AI1044" s="48" t="str">
        <f t="shared" si="316"/>
        <v/>
      </c>
      <c r="AK1044" s="22" t="e">
        <f>TRIM(#REF!)</f>
        <v>#REF!</v>
      </c>
      <c r="AL1044" s="23" t="e">
        <f>IF(#REF!=0,"",#REF!)</f>
        <v>#REF!</v>
      </c>
      <c r="AM1044" s="19" t="e">
        <f>IF(#REF!=0,"",#REF!)</f>
        <v>#REF!</v>
      </c>
      <c r="AN1044" s="23" t="e">
        <f>IF($AK1044="","",#REF!)</f>
        <v>#REF!</v>
      </c>
      <c r="AO1044" s="23" t="e">
        <f t="shared" si="326"/>
        <v>#REF!</v>
      </c>
      <c r="AP1044" s="19" t="e">
        <f>IF(#REF!=0,"",#REF!)</f>
        <v>#REF!</v>
      </c>
      <c r="AQ1044" s="19" t="e">
        <f>IF(#REF!=0,"",#REF!)</f>
        <v>#REF!</v>
      </c>
      <c r="AR1044" s="19" t="e">
        <f>IF(#REF!=0,"",#REF!)</f>
        <v>#REF!</v>
      </c>
      <c r="AS1044" s="19" t="e">
        <f>#REF!</f>
        <v>#REF!</v>
      </c>
    </row>
    <row r="1045" spans="4:45" ht="19.5" thickTop="1" thickBot="1" x14ac:dyDescent="0.25">
      <c r="D1045" s="1" t="str">
        <f t="shared" si="312"/>
        <v/>
      </c>
      <c r="E1045" s="1" t="str">
        <f t="shared" si="313"/>
        <v/>
      </c>
      <c r="K1045" s="19" t="str">
        <f t="shared" si="317"/>
        <v/>
      </c>
      <c r="L1045" s="19">
        <f t="shared" si="310"/>
        <v>10000</v>
      </c>
      <c r="M1045" s="22" t="str">
        <f>TRIM(Data!$N1042)</f>
        <v>Ella Drayton (See Maria Morren)</v>
      </c>
      <c r="N1045" s="22" t="str">
        <f>TRIM(Data!$A1042)</f>
        <v>Ella Drayton (See Maria Morren)</v>
      </c>
      <c r="O1045" s="23">
        <f>IF(Data!$B1042=0,"",Data!$B1042)</f>
        <v>1847</v>
      </c>
      <c r="P1045" s="19" t="str">
        <f>IF(Data!$C1042=0,"",Data!$C1042)</f>
        <v/>
      </c>
      <c r="Q1045" s="23" t="str">
        <f>IF($M1045="","",Data!$E1042)</f>
        <v>M</v>
      </c>
      <c r="R1045" s="23" t="str">
        <f t="shared" si="318"/>
        <v>M</v>
      </c>
      <c r="S1045" s="23" t="str">
        <f t="shared" si="319"/>
        <v>M</v>
      </c>
      <c r="T1045" s="19" t="str">
        <f>IF(Data!$F1042=0,"",Data!$F1042)</f>
        <v/>
      </c>
      <c r="U1045" s="19" t="str">
        <f>IF(Data!$G1042=0,"",Data!$G1042)</f>
        <v>FD</v>
      </c>
      <c r="V1045" s="19" t="str">
        <f>IF(Data!$D1042=0,"",Data!$D1042)</f>
        <v>ANTIQUE</v>
      </c>
      <c r="W1045" s="19" t="str">
        <f>Data!$H1042</f>
        <v>Japonica</v>
      </c>
      <c r="Y1045" s="41" t="e">
        <f t="shared" si="314"/>
        <v>#REF!</v>
      </c>
      <c r="Z1045" s="8">
        <f t="shared" si="320"/>
        <v>1045</v>
      </c>
      <c r="AA1045" s="8" t="str">
        <f t="shared" si="321"/>
        <v>Ella Drayton (See Maria Morren)</v>
      </c>
      <c r="AB1045" s="8" t="str">
        <f t="shared" si="322"/>
        <v>M</v>
      </c>
      <c r="AC1045" s="8" t="str">
        <f t="shared" si="323"/>
        <v/>
      </c>
      <c r="AD1045" s="8" t="str">
        <f t="shared" si="311"/>
        <v>FD</v>
      </c>
      <c r="AE1045" s="8" t="str">
        <f t="shared" si="324"/>
        <v>ANTIQUE</v>
      </c>
      <c r="AF1045" s="5">
        <f t="shared" si="325"/>
        <v>1847</v>
      </c>
      <c r="AG1045" s="46">
        <v>1042</v>
      </c>
      <c r="AH1045" s="47" t="str">
        <f t="shared" si="315"/>
        <v/>
      </c>
      <c r="AI1045" s="48" t="str">
        <f t="shared" si="316"/>
        <v/>
      </c>
      <c r="AK1045" s="22" t="e">
        <f>TRIM(#REF!)</f>
        <v>#REF!</v>
      </c>
      <c r="AL1045" s="23" t="e">
        <f>IF(#REF!=0,"",#REF!)</f>
        <v>#REF!</v>
      </c>
      <c r="AM1045" s="19" t="e">
        <f>IF(#REF!=0,"",#REF!)</f>
        <v>#REF!</v>
      </c>
      <c r="AN1045" s="23" t="e">
        <f>IF($AK1045="","",#REF!)</f>
        <v>#REF!</v>
      </c>
      <c r="AO1045" s="23" t="e">
        <f t="shared" si="326"/>
        <v>#REF!</v>
      </c>
      <c r="AP1045" s="19" t="e">
        <f>IF(#REF!=0,"",#REF!)</f>
        <v>#REF!</v>
      </c>
      <c r="AQ1045" s="19" t="e">
        <f>IF(#REF!=0,"",#REF!)</f>
        <v>#REF!</v>
      </c>
      <c r="AR1045" s="19" t="e">
        <f>IF(#REF!=0,"",#REF!)</f>
        <v>#REF!</v>
      </c>
      <c r="AS1045" s="19" t="e">
        <f>#REF!</f>
        <v>#REF!</v>
      </c>
    </row>
    <row r="1046" spans="4:45" ht="19.5" thickTop="1" thickBot="1" x14ac:dyDescent="0.25">
      <c r="D1046" s="1" t="str">
        <f t="shared" si="312"/>
        <v/>
      </c>
      <c r="E1046" s="1" t="str">
        <f t="shared" si="313"/>
        <v/>
      </c>
      <c r="K1046" s="19" t="str">
        <f t="shared" si="317"/>
        <v/>
      </c>
      <c r="L1046" s="19">
        <f t="shared" ref="L1046:L1109" si="327">IF(ISERROR(SEARCH($B$2,M1046)),10000,IF(SEARCH($B$2,M1046)=1,SEARCH($B$2,M1046)+ROW()/100000,10000))</f>
        <v>10000</v>
      </c>
      <c r="M1046" s="22" t="str">
        <f>TRIM(Data!$N1043)</f>
        <v>Ella Drayton [Magnolia Gardens]</v>
      </c>
      <c r="N1046" s="22" t="str">
        <f>TRIM(Data!$A1043)</f>
        <v>Ella Drayton [Magnolia Gardens]</v>
      </c>
      <c r="O1046" s="23" t="str">
        <f>IF(Data!$B1043=0,"",Data!$B1043)</f>
        <v>1840's</v>
      </c>
      <c r="P1046" s="19" t="str">
        <f>IF(Data!$C1043=0,"",Data!$C1043)</f>
        <v>1</v>
      </c>
      <c r="Q1046" s="23" t="str">
        <f>IF($M1046="","",Data!$E1043)</f>
        <v>S</v>
      </c>
      <c r="R1046" s="23" t="str">
        <f t="shared" si="318"/>
        <v>S</v>
      </c>
      <c r="S1046" s="23" t="str">
        <f t="shared" si="319"/>
        <v>S</v>
      </c>
      <c r="T1046" s="19" t="str">
        <f>IF(Data!$F1043=0,"",Data!$F1043)</f>
        <v/>
      </c>
      <c r="U1046" s="19" t="str">
        <f>IF(Data!$G1043=0,"",Data!$G1043)</f>
        <v>FD</v>
      </c>
      <c r="V1046" s="19" t="str">
        <f>IF(Data!$D1043=0,"",Data!$D1043)</f>
        <v>ANTIQUE</v>
      </c>
      <c r="W1046" s="19" t="str">
        <f>Data!$H1043</f>
        <v>Japonica</v>
      </c>
      <c r="Y1046" s="41" t="e">
        <f t="shared" si="314"/>
        <v>#REF!</v>
      </c>
      <c r="Z1046" s="8">
        <f t="shared" si="320"/>
        <v>1046</v>
      </c>
      <c r="AA1046" s="8" t="str">
        <f t="shared" si="321"/>
        <v>Ella Drayton [Magnolia Gardens]</v>
      </c>
      <c r="AB1046" s="8" t="str">
        <f t="shared" si="322"/>
        <v>S</v>
      </c>
      <c r="AC1046" s="8" t="str">
        <f t="shared" si="323"/>
        <v/>
      </c>
      <c r="AD1046" s="8" t="str">
        <f t="shared" ref="AD1046:AD1109" si="328">U1046</f>
        <v>FD</v>
      </c>
      <c r="AE1046" s="8" t="str">
        <f t="shared" si="324"/>
        <v>ANTIQUE</v>
      </c>
      <c r="AF1046" s="5" t="str">
        <f t="shared" si="325"/>
        <v>1840's</v>
      </c>
      <c r="AG1046" s="46">
        <v>1043</v>
      </c>
      <c r="AH1046" s="47" t="str">
        <f t="shared" si="315"/>
        <v/>
      </c>
      <c r="AI1046" s="48" t="str">
        <f t="shared" si="316"/>
        <v/>
      </c>
      <c r="AK1046" s="22" t="e">
        <f>TRIM(#REF!)</f>
        <v>#REF!</v>
      </c>
      <c r="AL1046" s="23" t="e">
        <f>IF(#REF!=0,"",#REF!)</f>
        <v>#REF!</v>
      </c>
      <c r="AM1046" s="19" t="e">
        <f>IF(#REF!=0,"",#REF!)</f>
        <v>#REF!</v>
      </c>
      <c r="AN1046" s="23" t="e">
        <f>IF($AK1046="","",#REF!)</f>
        <v>#REF!</v>
      </c>
      <c r="AO1046" s="23" t="e">
        <f t="shared" si="326"/>
        <v>#REF!</v>
      </c>
      <c r="AP1046" s="19" t="e">
        <f>IF(#REF!=0,"",#REF!)</f>
        <v>#REF!</v>
      </c>
      <c r="AQ1046" s="19" t="e">
        <f>IF(#REF!=0,"",#REF!)</f>
        <v>#REF!</v>
      </c>
      <c r="AR1046" s="19" t="e">
        <f>IF(#REF!=0,"",#REF!)</f>
        <v>#REF!</v>
      </c>
      <c r="AS1046" s="19" t="e">
        <f>#REF!</f>
        <v>#REF!</v>
      </c>
    </row>
    <row r="1047" spans="4:45" ht="19.5" thickTop="1" thickBot="1" x14ac:dyDescent="0.25">
      <c r="D1047" s="1" t="str">
        <f t="shared" si="312"/>
        <v/>
      </c>
      <c r="E1047" s="1" t="str">
        <f t="shared" si="313"/>
        <v/>
      </c>
      <c r="K1047" s="19" t="str">
        <f t="shared" si="317"/>
        <v/>
      </c>
      <c r="L1047" s="19">
        <f t="shared" si="327"/>
        <v>10000</v>
      </c>
      <c r="M1047" s="22" t="str">
        <f>TRIM(Data!$N1044)</f>
        <v>Ella Joe</v>
      </c>
      <c r="N1047" s="22" t="str">
        <f>TRIM(Data!$A1044)</f>
        <v>Ella Joe</v>
      </c>
      <c r="O1047" s="23">
        <f>IF(Data!$B1044=0,"",Data!$B1044)</f>
        <v>2006</v>
      </c>
      <c r="P1047" s="19" t="str">
        <f>IF(Data!$C1044=0,"",Data!$C1044)</f>
        <v>1</v>
      </c>
      <c r="Q1047" s="23" t="str">
        <f>IF($M1047="","",Data!$E1044)</f>
        <v>M</v>
      </c>
      <c r="R1047" s="23" t="str">
        <f t="shared" si="318"/>
        <v>M</v>
      </c>
      <c r="S1047" s="23" t="str">
        <f t="shared" si="319"/>
        <v>M</v>
      </c>
      <c r="T1047" s="19" t="str">
        <f>IF(Data!$F1044=0,"",Data!$F1044)</f>
        <v/>
      </c>
      <c r="U1047" s="19" t="str">
        <f>IF(Data!$G1044=0,"",Data!$G1044)</f>
        <v>FD</v>
      </c>
      <c r="V1047" s="19" t="str">
        <f>IF(Data!$D1044=0,"",Data!$D1044)</f>
        <v/>
      </c>
      <c r="W1047" s="19" t="str">
        <f>Data!$H1044</f>
        <v>Japonica</v>
      </c>
      <c r="Y1047" s="41" t="e">
        <f t="shared" si="314"/>
        <v>#REF!</v>
      </c>
      <c r="Z1047" s="8">
        <f t="shared" si="320"/>
        <v>10000</v>
      </c>
      <c r="AA1047" s="8" t="str">
        <f t="shared" si="321"/>
        <v>Ella Joe</v>
      </c>
      <c r="AB1047" s="8" t="str">
        <f t="shared" si="322"/>
        <v>M</v>
      </c>
      <c r="AC1047" s="8" t="str">
        <f t="shared" si="323"/>
        <v/>
      </c>
      <c r="AD1047" s="8" t="str">
        <f t="shared" si="328"/>
        <v>FD</v>
      </c>
      <c r="AE1047" s="8" t="str">
        <f t="shared" si="324"/>
        <v/>
      </c>
      <c r="AF1047" s="5">
        <f t="shared" si="325"/>
        <v>2006</v>
      </c>
      <c r="AG1047" s="46">
        <v>1044</v>
      </c>
      <c r="AH1047" s="47" t="str">
        <f t="shared" si="315"/>
        <v/>
      </c>
      <c r="AI1047" s="48" t="str">
        <f t="shared" si="316"/>
        <v/>
      </c>
      <c r="AK1047" s="22" t="e">
        <f>TRIM(#REF!)</f>
        <v>#REF!</v>
      </c>
      <c r="AL1047" s="23" t="e">
        <f>IF(#REF!=0,"",#REF!)</f>
        <v>#REF!</v>
      </c>
      <c r="AM1047" s="19" t="e">
        <f>IF(#REF!=0,"",#REF!)</f>
        <v>#REF!</v>
      </c>
      <c r="AN1047" s="23" t="e">
        <f>IF($AK1047="","",#REF!)</f>
        <v>#REF!</v>
      </c>
      <c r="AO1047" s="23" t="e">
        <f t="shared" si="326"/>
        <v>#REF!</v>
      </c>
      <c r="AP1047" s="19" t="e">
        <f>IF(#REF!=0,"",#REF!)</f>
        <v>#REF!</v>
      </c>
      <c r="AQ1047" s="19" t="e">
        <f>IF(#REF!=0,"",#REF!)</f>
        <v>#REF!</v>
      </c>
      <c r="AR1047" s="19" t="e">
        <f>IF(#REF!=0,"",#REF!)</f>
        <v>#REF!</v>
      </c>
      <c r="AS1047" s="19" t="e">
        <f>#REF!</f>
        <v>#REF!</v>
      </c>
    </row>
    <row r="1048" spans="4:45" ht="19.5" thickTop="1" thickBot="1" x14ac:dyDescent="0.25">
      <c r="D1048" s="1" t="str">
        <f t="shared" si="312"/>
        <v/>
      </c>
      <c r="E1048" s="1" t="str">
        <f t="shared" si="313"/>
        <v/>
      </c>
      <c r="K1048" s="19" t="str">
        <f t="shared" si="317"/>
        <v/>
      </c>
      <c r="L1048" s="19">
        <f t="shared" si="327"/>
        <v>10000</v>
      </c>
      <c r="M1048" s="22" t="str">
        <f>TRIM(Data!$N1045)</f>
        <v>Ella Snoeyenbos</v>
      </c>
      <c r="N1048" s="22" t="str">
        <f>TRIM(Data!$A1045)</f>
        <v>Ella Snoeyenbos</v>
      </c>
      <c r="O1048" s="23">
        <f>IF(Data!$B1045=0,"",Data!$B1045)</f>
        <v>2023</v>
      </c>
      <c r="P1048" s="19" t="str">
        <f>IF(Data!$C1045=0,"",Data!$C1045)</f>
        <v>1</v>
      </c>
      <c r="Q1048" s="23" t="str">
        <f>IF($M1048="","",Data!$E1045)</f>
        <v>M-L</v>
      </c>
      <c r="R1048" s="23" t="str">
        <f t="shared" si="318"/>
        <v>M</v>
      </c>
      <c r="S1048" s="23" t="str">
        <f t="shared" si="319"/>
        <v>M</v>
      </c>
      <c r="T1048" s="19" t="str">
        <f>IF(Data!$F1045=0,"",Data!$F1045)</f>
        <v/>
      </c>
      <c r="U1048" s="19" t="str">
        <f>IF(Data!$G1045=0,"",Data!$G1045)</f>
        <v/>
      </c>
      <c r="V1048" s="19" t="str">
        <f>IF(Data!$D1045=0,"",Data!$D1045)</f>
        <v/>
      </c>
      <c r="W1048" s="19" t="str">
        <f>Data!$H1045</f>
        <v>Japonica</v>
      </c>
      <c r="Y1048" s="41" t="e">
        <f t="shared" si="314"/>
        <v>#REF!</v>
      </c>
      <c r="Z1048" s="8">
        <f t="shared" si="320"/>
        <v>10000</v>
      </c>
      <c r="AA1048" s="8" t="str">
        <f t="shared" si="321"/>
        <v>Ella Snoeyenbos</v>
      </c>
      <c r="AB1048" s="8" t="str">
        <f t="shared" si="322"/>
        <v>M</v>
      </c>
      <c r="AC1048" s="8" t="str">
        <f t="shared" si="323"/>
        <v/>
      </c>
      <c r="AD1048" s="8" t="str">
        <f t="shared" si="328"/>
        <v/>
      </c>
      <c r="AE1048" s="8" t="str">
        <f t="shared" si="324"/>
        <v/>
      </c>
      <c r="AF1048" s="5">
        <f t="shared" si="325"/>
        <v>2023</v>
      </c>
      <c r="AG1048" s="46">
        <v>1045</v>
      </c>
      <c r="AH1048" s="47" t="str">
        <f t="shared" si="315"/>
        <v/>
      </c>
      <c r="AI1048" s="48" t="str">
        <f t="shared" si="316"/>
        <v/>
      </c>
      <c r="AK1048" s="22" t="e">
        <f>TRIM(#REF!)</f>
        <v>#REF!</v>
      </c>
      <c r="AL1048" s="23" t="e">
        <f>IF(#REF!=0,"",#REF!)</f>
        <v>#REF!</v>
      </c>
      <c r="AM1048" s="19" t="e">
        <f>IF(#REF!=0,"",#REF!)</f>
        <v>#REF!</v>
      </c>
      <c r="AN1048" s="23" t="e">
        <f>IF($AK1048="","",#REF!)</f>
        <v>#REF!</v>
      </c>
      <c r="AO1048" s="23" t="e">
        <f t="shared" si="326"/>
        <v>#REF!</v>
      </c>
      <c r="AP1048" s="19" t="e">
        <f>IF(#REF!=0,"",#REF!)</f>
        <v>#REF!</v>
      </c>
      <c r="AQ1048" s="19" t="e">
        <f>IF(#REF!=0,"",#REF!)</f>
        <v>#REF!</v>
      </c>
      <c r="AR1048" s="19" t="e">
        <f>IF(#REF!=0,"",#REF!)</f>
        <v>#REF!</v>
      </c>
      <c r="AS1048" s="19" t="e">
        <f>#REF!</f>
        <v>#REF!</v>
      </c>
    </row>
    <row r="1049" spans="4:45" ht="19.5" thickTop="1" thickBot="1" x14ac:dyDescent="0.25">
      <c r="D1049" s="1" t="str">
        <f t="shared" si="312"/>
        <v/>
      </c>
      <c r="E1049" s="1" t="str">
        <f t="shared" si="313"/>
        <v/>
      </c>
      <c r="K1049" s="19" t="str">
        <f t="shared" si="317"/>
        <v/>
      </c>
      <c r="L1049" s="19">
        <f t="shared" si="327"/>
        <v>10000</v>
      </c>
      <c r="M1049" s="22" t="str">
        <f>TRIM(Data!$N1046)</f>
        <v>Ella Ward Parsons</v>
      </c>
      <c r="N1049" s="22" t="str">
        <f>TRIM(Data!$A1046)</f>
        <v>Ella Ward Parsons</v>
      </c>
      <c r="O1049" s="23">
        <f>IF(Data!$B1046=0,"",Data!$B1046)</f>
        <v>1968</v>
      </c>
      <c r="P1049" s="19" t="str">
        <f>IF(Data!$C1046=0,"",Data!$C1046)</f>
        <v>1</v>
      </c>
      <c r="Q1049" s="23" t="str">
        <f>IF($M1049="","",Data!$E1046)</f>
        <v>M</v>
      </c>
      <c r="R1049" s="23" t="str">
        <f t="shared" si="318"/>
        <v>M</v>
      </c>
      <c r="S1049" s="23" t="str">
        <f t="shared" si="319"/>
        <v>M</v>
      </c>
      <c r="T1049" s="19" t="str">
        <f>IF(Data!$F1046=0,"",Data!$F1046)</f>
        <v/>
      </c>
      <c r="U1049" s="19" t="str">
        <f>IF(Data!$G1046=0,"",Data!$G1046)</f>
        <v/>
      </c>
      <c r="V1049" s="19" t="str">
        <f>IF(Data!$D1046=0,"",Data!$D1046)</f>
        <v/>
      </c>
      <c r="W1049" s="19" t="str">
        <f>Data!$H1046</f>
        <v>Japonica</v>
      </c>
      <c r="Y1049" s="41" t="e">
        <f t="shared" si="314"/>
        <v>#REF!</v>
      </c>
      <c r="Z1049" s="8">
        <f t="shared" si="320"/>
        <v>10000</v>
      </c>
      <c r="AA1049" s="8" t="str">
        <f t="shared" si="321"/>
        <v>Ella Ward Parsons</v>
      </c>
      <c r="AB1049" s="8" t="str">
        <f t="shared" si="322"/>
        <v>M</v>
      </c>
      <c r="AC1049" s="8" t="str">
        <f t="shared" si="323"/>
        <v/>
      </c>
      <c r="AD1049" s="8" t="str">
        <f t="shared" si="328"/>
        <v/>
      </c>
      <c r="AE1049" s="8" t="str">
        <f t="shared" si="324"/>
        <v/>
      </c>
      <c r="AF1049" s="5">
        <f t="shared" si="325"/>
        <v>1968</v>
      </c>
      <c r="AG1049" s="46">
        <v>1046</v>
      </c>
      <c r="AH1049" s="47" t="str">
        <f t="shared" si="315"/>
        <v/>
      </c>
      <c r="AI1049" s="48" t="str">
        <f t="shared" si="316"/>
        <v/>
      </c>
      <c r="AK1049" s="22" t="e">
        <f>TRIM(#REF!)</f>
        <v>#REF!</v>
      </c>
      <c r="AL1049" s="23" t="e">
        <f>IF(#REF!=0,"",#REF!)</f>
        <v>#REF!</v>
      </c>
      <c r="AM1049" s="19" t="e">
        <f>IF(#REF!=0,"",#REF!)</f>
        <v>#REF!</v>
      </c>
      <c r="AN1049" s="23" t="e">
        <f>IF($AK1049="","",#REF!)</f>
        <v>#REF!</v>
      </c>
      <c r="AO1049" s="23" t="e">
        <f t="shared" si="326"/>
        <v>#REF!</v>
      </c>
      <c r="AP1049" s="19" t="e">
        <f>IF(#REF!=0,"",#REF!)</f>
        <v>#REF!</v>
      </c>
      <c r="AQ1049" s="19" t="e">
        <f>IF(#REF!=0,"",#REF!)</f>
        <v>#REF!</v>
      </c>
      <c r="AR1049" s="19" t="e">
        <f>IF(#REF!=0,"",#REF!)</f>
        <v>#REF!</v>
      </c>
      <c r="AS1049" s="19" t="e">
        <f>#REF!</f>
        <v>#REF!</v>
      </c>
    </row>
    <row r="1050" spans="4:45" ht="19.5" thickTop="1" thickBot="1" x14ac:dyDescent="0.25">
      <c r="D1050" s="1" t="str">
        <f t="shared" si="312"/>
        <v/>
      </c>
      <c r="E1050" s="1" t="str">
        <f t="shared" si="313"/>
        <v/>
      </c>
      <c r="K1050" s="19" t="str">
        <f t="shared" si="317"/>
        <v/>
      </c>
      <c r="L1050" s="19">
        <f t="shared" si="327"/>
        <v>10000</v>
      </c>
      <c r="M1050" s="22" t="str">
        <f>TRIM(Data!$N1047)</f>
        <v>Ella Weeks</v>
      </c>
      <c r="N1050" s="22" t="str">
        <f>TRIM(Data!$A1047)</f>
        <v>Ella Weeks</v>
      </c>
      <c r="O1050" s="23">
        <f>IF(Data!$B1047=0,"",Data!$B1047)</f>
        <v>1989</v>
      </c>
      <c r="P1050" s="19" t="str">
        <f>IF(Data!$C1047=0,"",Data!$C1047)</f>
        <v>1</v>
      </c>
      <c r="Q1050" s="23" t="str">
        <f>IF($M1050="","",Data!$E1047)</f>
        <v>L</v>
      </c>
      <c r="R1050" s="23" t="str">
        <f t="shared" si="318"/>
        <v>L</v>
      </c>
      <c r="S1050" s="23" t="str">
        <f t="shared" si="319"/>
        <v>L</v>
      </c>
      <c r="T1050" s="19" t="str">
        <f>IF(Data!$F1047=0,"",Data!$F1047)</f>
        <v/>
      </c>
      <c r="U1050" s="19" t="str">
        <f>IF(Data!$G1047=0,"",Data!$G1047)</f>
        <v/>
      </c>
      <c r="V1050" s="19" t="str">
        <f>IF(Data!$D1047=0,"",Data!$D1047)</f>
        <v/>
      </c>
      <c r="W1050" s="19" t="str">
        <f>Data!$H1047</f>
        <v>Japonica</v>
      </c>
      <c r="Y1050" s="41" t="e">
        <f t="shared" si="314"/>
        <v>#REF!</v>
      </c>
      <c r="Z1050" s="8">
        <f t="shared" si="320"/>
        <v>10000</v>
      </c>
      <c r="AA1050" s="8" t="str">
        <f t="shared" si="321"/>
        <v>Ella Weeks</v>
      </c>
      <c r="AB1050" s="8" t="str">
        <f t="shared" si="322"/>
        <v>L</v>
      </c>
      <c r="AC1050" s="8" t="str">
        <f t="shared" si="323"/>
        <v/>
      </c>
      <c r="AD1050" s="8" t="str">
        <f t="shared" si="328"/>
        <v/>
      </c>
      <c r="AE1050" s="8" t="str">
        <f t="shared" si="324"/>
        <v/>
      </c>
      <c r="AF1050" s="5">
        <f t="shared" si="325"/>
        <v>1989</v>
      </c>
      <c r="AG1050" s="46">
        <v>1047</v>
      </c>
      <c r="AH1050" s="47" t="str">
        <f t="shared" si="315"/>
        <v/>
      </c>
      <c r="AI1050" s="48" t="str">
        <f t="shared" si="316"/>
        <v/>
      </c>
      <c r="AK1050" s="22" t="e">
        <f>TRIM(#REF!)</f>
        <v>#REF!</v>
      </c>
      <c r="AL1050" s="23" t="e">
        <f>IF(#REF!=0,"",#REF!)</f>
        <v>#REF!</v>
      </c>
      <c r="AM1050" s="19" t="e">
        <f>IF(#REF!=0,"",#REF!)</f>
        <v>#REF!</v>
      </c>
      <c r="AN1050" s="23" t="e">
        <f>IF($AK1050="","",#REF!)</f>
        <v>#REF!</v>
      </c>
      <c r="AO1050" s="23" t="e">
        <f t="shared" si="326"/>
        <v>#REF!</v>
      </c>
      <c r="AP1050" s="19" t="e">
        <f>IF(#REF!=0,"",#REF!)</f>
        <v>#REF!</v>
      </c>
      <c r="AQ1050" s="19" t="e">
        <f>IF(#REF!=0,"",#REF!)</f>
        <v>#REF!</v>
      </c>
      <c r="AR1050" s="19" t="e">
        <f>IF(#REF!=0,"",#REF!)</f>
        <v>#REF!</v>
      </c>
      <c r="AS1050" s="19" t="e">
        <f>#REF!</f>
        <v>#REF!</v>
      </c>
    </row>
    <row r="1051" spans="4:45" ht="19.5" thickTop="1" thickBot="1" x14ac:dyDescent="0.25">
      <c r="D1051" s="1" t="str">
        <f t="shared" si="312"/>
        <v/>
      </c>
      <c r="E1051" s="1" t="str">
        <f t="shared" si="313"/>
        <v/>
      </c>
      <c r="K1051" s="19" t="str">
        <f t="shared" si="317"/>
        <v/>
      </c>
      <c r="L1051" s="19">
        <f t="shared" si="327"/>
        <v>10000</v>
      </c>
      <c r="M1051" s="22" t="str">
        <f>TRIM(Data!$N1048)</f>
        <v>Elle B</v>
      </c>
      <c r="N1051" s="22" t="str">
        <f>TRIM(Data!$A1048)</f>
        <v>Elle B</v>
      </c>
      <c r="O1051" s="23">
        <f>IF(Data!$B1048=0,"",Data!$B1048)</f>
        <v>2019</v>
      </c>
      <c r="P1051" s="19" t="str">
        <f>IF(Data!$C1048=0,"",Data!$C1048)</f>
        <v>1</v>
      </c>
      <c r="Q1051" s="23" t="str">
        <f>IF($M1051="","",Data!$E1048)</f>
        <v>S</v>
      </c>
      <c r="R1051" s="23" t="str">
        <f t="shared" si="318"/>
        <v>S</v>
      </c>
      <c r="S1051" s="23" t="str">
        <f t="shared" si="319"/>
        <v>S</v>
      </c>
      <c r="T1051" s="19" t="str">
        <f>IF(Data!$F1048=0,"",Data!$F1048)</f>
        <v/>
      </c>
      <c r="U1051" s="19" t="str">
        <f>IF(Data!$G1048=0,"",Data!$G1048)</f>
        <v/>
      </c>
      <c r="V1051" s="19" t="str">
        <f>IF(Data!$D1048=0,"",Data!$D1048)</f>
        <v/>
      </c>
      <c r="W1051" s="19" t="str">
        <f>Data!$H1048</f>
        <v>Japonica</v>
      </c>
      <c r="Y1051" s="41" t="e">
        <f t="shared" si="314"/>
        <v>#REF!</v>
      </c>
      <c r="Z1051" s="8">
        <f t="shared" si="320"/>
        <v>10000</v>
      </c>
      <c r="AA1051" s="8" t="str">
        <f t="shared" si="321"/>
        <v>Elle B</v>
      </c>
      <c r="AB1051" s="8" t="str">
        <f t="shared" si="322"/>
        <v>S</v>
      </c>
      <c r="AC1051" s="8" t="str">
        <f t="shared" si="323"/>
        <v/>
      </c>
      <c r="AD1051" s="8" t="str">
        <f t="shared" si="328"/>
        <v/>
      </c>
      <c r="AE1051" s="8" t="str">
        <f t="shared" si="324"/>
        <v/>
      </c>
      <c r="AF1051" s="5">
        <f t="shared" si="325"/>
        <v>2019</v>
      </c>
      <c r="AG1051" s="46">
        <v>1048</v>
      </c>
      <c r="AH1051" s="47" t="str">
        <f t="shared" si="315"/>
        <v/>
      </c>
      <c r="AI1051" s="48" t="str">
        <f t="shared" si="316"/>
        <v/>
      </c>
      <c r="AK1051" s="22" t="e">
        <f>TRIM(#REF!)</f>
        <v>#REF!</v>
      </c>
      <c r="AL1051" s="23" t="e">
        <f>IF(#REF!=0,"",#REF!)</f>
        <v>#REF!</v>
      </c>
      <c r="AM1051" s="19" t="e">
        <f>IF(#REF!=0,"",#REF!)</f>
        <v>#REF!</v>
      </c>
      <c r="AN1051" s="23" t="e">
        <f>IF($AK1051="","",#REF!)</f>
        <v>#REF!</v>
      </c>
      <c r="AO1051" s="23" t="e">
        <f t="shared" si="326"/>
        <v>#REF!</v>
      </c>
      <c r="AP1051" s="19" t="e">
        <f>IF(#REF!=0,"",#REF!)</f>
        <v>#REF!</v>
      </c>
      <c r="AQ1051" s="19" t="e">
        <f>IF(#REF!=0,"",#REF!)</f>
        <v>#REF!</v>
      </c>
      <c r="AR1051" s="19" t="e">
        <f>IF(#REF!=0,"",#REF!)</f>
        <v>#REF!</v>
      </c>
      <c r="AS1051" s="19" t="e">
        <f>#REF!</f>
        <v>#REF!</v>
      </c>
    </row>
    <row r="1052" spans="4:45" ht="19.5" thickTop="1" thickBot="1" x14ac:dyDescent="0.25">
      <c r="D1052" s="1" t="str">
        <f t="shared" si="312"/>
        <v/>
      </c>
      <c r="E1052" s="1" t="str">
        <f t="shared" si="313"/>
        <v/>
      </c>
      <c r="K1052" s="19" t="str">
        <f t="shared" si="317"/>
        <v/>
      </c>
      <c r="L1052" s="19">
        <f t="shared" si="327"/>
        <v>10000</v>
      </c>
      <c r="M1052" s="22" t="str">
        <f>TRIM(Data!$N1049)</f>
        <v>Ellen Daniel</v>
      </c>
      <c r="N1052" s="22" t="str">
        <f>TRIM(Data!$A1049)</f>
        <v>Ellen Daniel</v>
      </c>
      <c r="O1052" s="23">
        <f>IF(Data!$B1049=0,"",Data!$B1049)</f>
        <v>1971</v>
      </c>
      <c r="P1052" s="19" t="str">
        <f>IF(Data!$C1049=0,"",Data!$C1049)</f>
        <v>1</v>
      </c>
      <c r="Q1052" s="23" t="str">
        <f>IF($M1052="","",Data!$E1049)</f>
        <v>Min-S</v>
      </c>
      <c r="R1052" s="23" t="str">
        <f t="shared" si="318"/>
        <v>S</v>
      </c>
      <c r="S1052" s="23" t="str">
        <f t="shared" si="319"/>
        <v>S</v>
      </c>
      <c r="T1052" s="19" t="str">
        <f>IF(Data!$F1049=0,"",Data!$F1049)</f>
        <v/>
      </c>
      <c r="U1052" s="19" t="str">
        <f>IF(Data!$G1049=0,"",Data!$G1049)</f>
        <v>FD</v>
      </c>
      <c r="V1052" s="19" t="str">
        <f>IF(Data!$D1049=0,"",Data!$D1049)</f>
        <v/>
      </c>
      <c r="W1052" s="19" t="str">
        <f>Data!$H1049</f>
        <v>Japonica</v>
      </c>
      <c r="Y1052" s="41" t="e">
        <f t="shared" si="314"/>
        <v>#REF!</v>
      </c>
      <c r="Z1052" s="8">
        <f t="shared" si="320"/>
        <v>10000</v>
      </c>
      <c r="AA1052" s="8" t="str">
        <f t="shared" si="321"/>
        <v>Ellen Daniel</v>
      </c>
      <c r="AB1052" s="8" t="str">
        <f t="shared" si="322"/>
        <v>S</v>
      </c>
      <c r="AC1052" s="8" t="str">
        <f t="shared" si="323"/>
        <v/>
      </c>
      <c r="AD1052" s="8" t="str">
        <f t="shared" si="328"/>
        <v>FD</v>
      </c>
      <c r="AE1052" s="8" t="str">
        <f t="shared" si="324"/>
        <v/>
      </c>
      <c r="AF1052" s="5">
        <f t="shared" si="325"/>
        <v>1971</v>
      </c>
      <c r="AG1052" s="46">
        <v>1049</v>
      </c>
      <c r="AH1052" s="47" t="str">
        <f t="shared" si="315"/>
        <v/>
      </c>
      <c r="AI1052" s="48" t="str">
        <f t="shared" si="316"/>
        <v/>
      </c>
      <c r="AK1052" s="22" t="e">
        <f>TRIM(#REF!)</f>
        <v>#REF!</v>
      </c>
      <c r="AL1052" s="23" t="e">
        <f>IF(#REF!=0,"",#REF!)</f>
        <v>#REF!</v>
      </c>
      <c r="AM1052" s="19" t="e">
        <f>IF(#REF!=0,"",#REF!)</f>
        <v>#REF!</v>
      </c>
      <c r="AN1052" s="23" t="e">
        <f>IF($AK1052="","",#REF!)</f>
        <v>#REF!</v>
      </c>
      <c r="AO1052" s="23" t="e">
        <f t="shared" si="326"/>
        <v>#REF!</v>
      </c>
      <c r="AP1052" s="19" t="e">
        <f>IF(#REF!=0,"",#REF!)</f>
        <v>#REF!</v>
      </c>
      <c r="AQ1052" s="19" t="e">
        <f>IF(#REF!=0,"",#REF!)</f>
        <v>#REF!</v>
      </c>
      <c r="AR1052" s="19" t="e">
        <f>IF(#REF!=0,"",#REF!)</f>
        <v>#REF!</v>
      </c>
      <c r="AS1052" s="19" t="e">
        <f>#REF!</f>
        <v>#REF!</v>
      </c>
    </row>
    <row r="1053" spans="4:45" ht="19.5" thickTop="1" thickBot="1" x14ac:dyDescent="0.25">
      <c r="D1053" s="1" t="str">
        <f t="shared" si="312"/>
        <v/>
      </c>
      <c r="E1053" s="1" t="str">
        <f t="shared" si="313"/>
        <v/>
      </c>
      <c r="K1053" s="19" t="str">
        <f t="shared" si="317"/>
        <v/>
      </c>
      <c r="L1053" s="19">
        <f t="shared" si="327"/>
        <v>10000</v>
      </c>
      <c r="M1053" s="22" t="str">
        <f>TRIM(Data!$N1050)</f>
        <v>Ellen Daniel Red</v>
      </c>
      <c r="N1053" s="22" t="str">
        <f>TRIM(Data!$A1050)</f>
        <v>Ellen Daniel Red</v>
      </c>
      <c r="O1053" s="23">
        <f>IF(Data!$B1050=0,"",Data!$B1050)</f>
        <v>1980</v>
      </c>
      <c r="P1053" s="19" t="str">
        <f>IF(Data!$C1050=0,"",Data!$C1050)</f>
        <v/>
      </c>
      <c r="Q1053" s="23" t="str">
        <f>IF($M1053="","",Data!$E1050)</f>
        <v>Min-S</v>
      </c>
      <c r="R1053" s="23" t="str">
        <f t="shared" si="318"/>
        <v>S</v>
      </c>
      <c r="S1053" s="23" t="str">
        <f t="shared" si="319"/>
        <v>S</v>
      </c>
      <c r="T1053" s="19" t="str">
        <f>IF(Data!$F1050=0,"",Data!$F1050)</f>
        <v/>
      </c>
      <c r="U1053" s="19" t="str">
        <f>IF(Data!$G1050=0,"",Data!$G1050)</f>
        <v>FD</v>
      </c>
      <c r="V1053" s="19" t="str">
        <f>IF(Data!$D1050=0,"",Data!$D1050)</f>
        <v/>
      </c>
      <c r="W1053" s="19" t="str">
        <f>Data!$H1050</f>
        <v>Japonica</v>
      </c>
      <c r="Y1053" s="41" t="e">
        <f t="shared" si="314"/>
        <v>#REF!</v>
      </c>
      <c r="Z1053" s="8">
        <f t="shared" si="320"/>
        <v>10000</v>
      </c>
      <c r="AA1053" s="8" t="str">
        <f t="shared" si="321"/>
        <v>Ellen Daniel Red</v>
      </c>
      <c r="AB1053" s="8" t="str">
        <f t="shared" si="322"/>
        <v>S</v>
      </c>
      <c r="AC1053" s="8" t="str">
        <f t="shared" si="323"/>
        <v/>
      </c>
      <c r="AD1053" s="8" t="str">
        <f t="shared" si="328"/>
        <v>FD</v>
      </c>
      <c r="AE1053" s="8" t="str">
        <f t="shared" si="324"/>
        <v/>
      </c>
      <c r="AF1053" s="5">
        <f t="shared" si="325"/>
        <v>1980</v>
      </c>
      <c r="AG1053" s="46">
        <v>1050</v>
      </c>
      <c r="AH1053" s="47" t="str">
        <f t="shared" si="315"/>
        <v/>
      </c>
      <c r="AI1053" s="48" t="str">
        <f t="shared" si="316"/>
        <v/>
      </c>
      <c r="AK1053" s="22" t="e">
        <f>TRIM(#REF!)</f>
        <v>#REF!</v>
      </c>
      <c r="AL1053" s="23" t="e">
        <f>IF(#REF!=0,"",#REF!)</f>
        <v>#REF!</v>
      </c>
      <c r="AM1053" s="19" t="e">
        <f>IF(#REF!=0,"",#REF!)</f>
        <v>#REF!</v>
      </c>
      <c r="AN1053" s="23" t="e">
        <f>IF($AK1053="","",#REF!)</f>
        <v>#REF!</v>
      </c>
      <c r="AO1053" s="23" t="e">
        <f t="shared" si="326"/>
        <v>#REF!</v>
      </c>
      <c r="AP1053" s="19" t="e">
        <f>IF(#REF!=0,"",#REF!)</f>
        <v>#REF!</v>
      </c>
      <c r="AQ1053" s="19" t="e">
        <f>IF(#REF!=0,"",#REF!)</f>
        <v>#REF!</v>
      </c>
      <c r="AR1053" s="19" t="e">
        <f>IF(#REF!=0,"",#REF!)</f>
        <v>#REF!</v>
      </c>
      <c r="AS1053" s="19" t="e">
        <f>#REF!</f>
        <v>#REF!</v>
      </c>
    </row>
    <row r="1054" spans="4:45" ht="19.5" thickTop="1" thickBot="1" x14ac:dyDescent="0.25">
      <c r="D1054" s="1" t="str">
        <f t="shared" si="312"/>
        <v/>
      </c>
      <c r="E1054" s="1" t="str">
        <f t="shared" si="313"/>
        <v/>
      </c>
      <c r="K1054" s="19" t="str">
        <f t="shared" si="317"/>
        <v/>
      </c>
      <c r="L1054" s="19">
        <f t="shared" si="327"/>
        <v>10000</v>
      </c>
      <c r="M1054" s="22" t="str">
        <f>TRIM(Data!$N1051)</f>
        <v>Ellen Doubleday</v>
      </c>
      <c r="N1054" s="22" t="str">
        <f>TRIM(Data!$A1051)</f>
        <v>Ellen Doubleday</v>
      </c>
      <c r="O1054" s="23">
        <f>IF(Data!$B1051=0,"",Data!$B1051)</f>
        <v>1946</v>
      </c>
      <c r="P1054" s="19" t="str">
        <f>IF(Data!$C1051=0,"",Data!$C1051)</f>
        <v>1</v>
      </c>
      <c r="Q1054" s="23" t="str">
        <f>IF($M1054="","",Data!$E1051)</f>
        <v>M</v>
      </c>
      <c r="R1054" s="23" t="str">
        <f t="shared" si="318"/>
        <v>M</v>
      </c>
      <c r="S1054" s="23" t="str">
        <f t="shared" si="319"/>
        <v>M</v>
      </c>
      <c r="T1054" s="19" t="str">
        <f>IF(Data!$F1051=0,"",Data!$F1051)</f>
        <v/>
      </c>
      <c r="U1054" s="19" t="str">
        <f>IF(Data!$G1051=0,"",Data!$G1051)</f>
        <v/>
      </c>
      <c r="V1054" s="19" t="str">
        <f>IF(Data!$D1051=0,"",Data!$D1051)</f>
        <v/>
      </c>
      <c r="W1054" s="19" t="str">
        <f>Data!$H1051</f>
        <v>Japonica</v>
      </c>
      <c r="Y1054" s="41" t="e">
        <f t="shared" si="314"/>
        <v>#REF!</v>
      </c>
      <c r="Z1054" s="8">
        <f t="shared" si="320"/>
        <v>10000</v>
      </c>
      <c r="AA1054" s="8" t="str">
        <f t="shared" si="321"/>
        <v>Ellen Doubleday</v>
      </c>
      <c r="AB1054" s="8" t="str">
        <f t="shared" si="322"/>
        <v>M</v>
      </c>
      <c r="AC1054" s="8" t="str">
        <f t="shared" si="323"/>
        <v/>
      </c>
      <c r="AD1054" s="8" t="str">
        <f t="shared" si="328"/>
        <v/>
      </c>
      <c r="AE1054" s="8" t="str">
        <f t="shared" si="324"/>
        <v/>
      </c>
      <c r="AF1054" s="5">
        <f t="shared" si="325"/>
        <v>1946</v>
      </c>
      <c r="AG1054" s="46">
        <v>1051</v>
      </c>
      <c r="AH1054" s="47" t="str">
        <f t="shared" si="315"/>
        <v/>
      </c>
      <c r="AI1054" s="48" t="str">
        <f t="shared" si="316"/>
        <v/>
      </c>
      <c r="AK1054" s="22" t="e">
        <f>TRIM(#REF!)</f>
        <v>#REF!</v>
      </c>
      <c r="AL1054" s="23" t="e">
        <f>IF(#REF!=0,"",#REF!)</f>
        <v>#REF!</v>
      </c>
      <c r="AM1054" s="19" t="e">
        <f>IF(#REF!=0,"",#REF!)</f>
        <v>#REF!</v>
      </c>
      <c r="AN1054" s="23" t="e">
        <f>IF($AK1054="","",#REF!)</f>
        <v>#REF!</v>
      </c>
      <c r="AO1054" s="23" t="e">
        <f t="shared" si="326"/>
        <v>#REF!</v>
      </c>
      <c r="AP1054" s="19" t="e">
        <f>IF(#REF!=0,"",#REF!)</f>
        <v>#REF!</v>
      </c>
      <c r="AQ1054" s="19" t="e">
        <f>IF(#REF!=0,"",#REF!)</f>
        <v>#REF!</v>
      </c>
      <c r="AR1054" s="19" t="e">
        <f>IF(#REF!=0,"",#REF!)</f>
        <v>#REF!</v>
      </c>
      <c r="AS1054" s="19" t="e">
        <f>#REF!</f>
        <v>#REF!</v>
      </c>
    </row>
    <row r="1055" spans="4:45" ht="19.5" thickTop="1" thickBot="1" x14ac:dyDescent="0.25">
      <c r="D1055" s="1" t="str">
        <f t="shared" si="312"/>
        <v/>
      </c>
      <c r="E1055" s="1" t="str">
        <f t="shared" si="313"/>
        <v/>
      </c>
      <c r="K1055" s="19" t="str">
        <f t="shared" si="317"/>
        <v/>
      </c>
      <c r="L1055" s="19">
        <f t="shared" si="327"/>
        <v>10000</v>
      </c>
      <c r="M1055" s="22" t="str">
        <f>TRIM(Data!$N1052)</f>
        <v>Ellen Goff</v>
      </c>
      <c r="N1055" s="22" t="str">
        <f>TRIM(Data!$A1052)</f>
        <v>Ellen Goff</v>
      </c>
      <c r="O1055" s="23">
        <f>IF(Data!$B1052=0,"",Data!$B1052)</f>
        <v>1960</v>
      </c>
      <c r="P1055" s="19" t="str">
        <f>IF(Data!$C1052=0,"",Data!$C1052)</f>
        <v>1</v>
      </c>
      <c r="Q1055" s="23" t="str">
        <f>IF($M1055="","",Data!$E1052)</f>
        <v>L</v>
      </c>
      <c r="R1055" s="23" t="str">
        <f t="shared" si="318"/>
        <v>L</v>
      </c>
      <c r="S1055" s="23" t="str">
        <f t="shared" si="319"/>
        <v>L</v>
      </c>
      <c r="T1055" s="19" t="str">
        <f>IF(Data!$F1052=0,"",Data!$F1052)</f>
        <v/>
      </c>
      <c r="U1055" s="19" t="str">
        <f>IF(Data!$G1052=0,"",Data!$G1052)</f>
        <v/>
      </c>
      <c r="V1055" s="19" t="str">
        <f>IF(Data!$D1052=0,"",Data!$D1052)</f>
        <v/>
      </c>
      <c r="W1055" s="19" t="str">
        <f>Data!$H1052</f>
        <v>Japonica</v>
      </c>
      <c r="Y1055" s="41" t="e">
        <f t="shared" si="314"/>
        <v>#REF!</v>
      </c>
      <c r="Z1055" s="8">
        <f t="shared" si="320"/>
        <v>10000</v>
      </c>
      <c r="AA1055" s="8" t="str">
        <f t="shared" si="321"/>
        <v>Ellen Goff</v>
      </c>
      <c r="AB1055" s="8" t="str">
        <f t="shared" si="322"/>
        <v>L</v>
      </c>
      <c r="AC1055" s="8" t="str">
        <f t="shared" si="323"/>
        <v/>
      </c>
      <c r="AD1055" s="8" t="str">
        <f t="shared" si="328"/>
        <v/>
      </c>
      <c r="AE1055" s="8" t="str">
        <f t="shared" si="324"/>
        <v/>
      </c>
      <c r="AF1055" s="5">
        <f t="shared" si="325"/>
        <v>1960</v>
      </c>
      <c r="AG1055" s="46">
        <v>1052</v>
      </c>
      <c r="AH1055" s="47" t="str">
        <f t="shared" si="315"/>
        <v/>
      </c>
      <c r="AI1055" s="48" t="str">
        <f t="shared" si="316"/>
        <v/>
      </c>
      <c r="AK1055" s="22" t="e">
        <f>TRIM(#REF!)</f>
        <v>#REF!</v>
      </c>
      <c r="AL1055" s="23" t="e">
        <f>IF(#REF!=0,"",#REF!)</f>
        <v>#REF!</v>
      </c>
      <c r="AM1055" s="19" t="e">
        <f>IF(#REF!=0,"",#REF!)</f>
        <v>#REF!</v>
      </c>
      <c r="AN1055" s="23" t="e">
        <f>IF($AK1055="","",#REF!)</f>
        <v>#REF!</v>
      </c>
      <c r="AO1055" s="23" t="e">
        <f t="shared" si="326"/>
        <v>#REF!</v>
      </c>
      <c r="AP1055" s="19" t="e">
        <f>IF(#REF!=0,"",#REF!)</f>
        <v>#REF!</v>
      </c>
      <c r="AQ1055" s="19" t="e">
        <f>IF(#REF!=0,"",#REF!)</f>
        <v>#REF!</v>
      </c>
      <c r="AR1055" s="19" t="e">
        <f>IF(#REF!=0,"",#REF!)</f>
        <v>#REF!</v>
      </c>
      <c r="AS1055" s="19" t="e">
        <f>#REF!</f>
        <v>#REF!</v>
      </c>
    </row>
    <row r="1056" spans="4:45" ht="19.5" thickTop="1" thickBot="1" x14ac:dyDescent="0.25">
      <c r="D1056" s="1" t="str">
        <f t="shared" si="312"/>
        <v/>
      </c>
      <c r="E1056" s="1" t="str">
        <f t="shared" si="313"/>
        <v/>
      </c>
      <c r="K1056" s="19" t="str">
        <f t="shared" si="317"/>
        <v/>
      </c>
      <c r="L1056" s="19">
        <f t="shared" si="327"/>
        <v>10000</v>
      </c>
      <c r="M1056" s="22" t="str">
        <f>TRIM(Data!$N1053)</f>
        <v>Ellen Vinson</v>
      </c>
      <c r="N1056" s="22" t="str">
        <f>TRIM(Data!$A1053)</f>
        <v>Ellen Vinson</v>
      </c>
      <c r="O1056" s="23">
        <f>IF(Data!$B1053=0,"",Data!$B1053)</f>
        <v>2021</v>
      </c>
      <c r="P1056" s="19" t="str">
        <f>IF(Data!$C1053=0,"",Data!$C1053)</f>
        <v>1</v>
      </c>
      <c r="Q1056" s="23" t="str">
        <f>IF($M1056="","",Data!$E1053)</f>
        <v>S</v>
      </c>
      <c r="R1056" s="23" t="str">
        <f t="shared" si="318"/>
        <v>S</v>
      </c>
      <c r="S1056" s="23" t="str">
        <f t="shared" si="319"/>
        <v>S</v>
      </c>
      <c r="T1056" s="19" t="str">
        <f>IF(Data!$F1053=0,"",Data!$F1053)</f>
        <v/>
      </c>
      <c r="U1056" s="19" t="str">
        <f>IF(Data!$G1053=0,"",Data!$G1053)</f>
        <v/>
      </c>
      <c r="V1056" s="19" t="str">
        <f>IF(Data!$D1053=0,"",Data!$D1053)</f>
        <v/>
      </c>
      <c r="W1056" s="19" t="str">
        <f>Data!$H1053</f>
        <v>Japonica</v>
      </c>
      <c r="Y1056" s="41" t="e">
        <f t="shared" si="314"/>
        <v>#REF!</v>
      </c>
      <c r="Z1056" s="8">
        <f t="shared" si="320"/>
        <v>10000</v>
      </c>
      <c r="AA1056" s="8" t="str">
        <f t="shared" si="321"/>
        <v>Ellen Vinson</v>
      </c>
      <c r="AB1056" s="8" t="str">
        <f t="shared" si="322"/>
        <v>S</v>
      </c>
      <c r="AC1056" s="8" t="str">
        <f t="shared" si="323"/>
        <v/>
      </c>
      <c r="AD1056" s="8" t="str">
        <f t="shared" si="328"/>
        <v/>
      </c>
      <c r="AE1056" s="8" t="str">
        <f t="shared" si="324"/>
        <v/>
      </c>
      <c r="AF1056" s="5">
        <f t="shared" si="325"/>
        <v>2021</v>
      </c>
      <c r="AG1056" s="46">
        <v>1053</v>
      </c>
      <c r="AH1056" s="47" t="str">
        <f t="shared" si="315"/>
        <v/>
      </c>
      <c r="AI1056" s="48" t="str">
        <f t="shared" si="316"/>
        <v/>
      </c>
      <c r="AK1056" s="22" t="e">
        <f>TRIM(#REF!)</f>
        <v>#REF!</v>
      </c>
      <c r="AL1056" s="23" t="e">
        <f>IF(#REF!=0,"",#REF!)</f>
        <v>#REF!</v>
      </c>
      <c r="AM1056" s="19" t="e">
        <f>IF(#REF!=0,"",#REF!)</f>
        <v>#REF!</v>
      </c>
      <c r="AN1056" s="23" t="e">
        <f>IF($AK1056="","",#REF!)</f>
        <v>#REF!</v>
      </c>
      <c r="AO1056" s="23" t="e">
        <f t="shared" si="326"/>
        <v>#REF!</v>
      </c>
      <c r="AP1056" s="19" t="e">
        <f>IF(#REF!=0,"",#REF!)</f>
        <v>#REF!</v>
      </c>
      <c r="AQ1056" s="19" t="e">
        <f>IF(#REF!=0,"",#REF!)</f>
        <v>#REF!</v>
      </c>
      <c r="AR1056" s="19" t="e">
        <f>IF(#REF!=0,"",#REF!)</f>
        <v>#REF!</v>
      </c>
      <c r="AS1056" s="19" t="e">
        <f>#REF!</f>
        <v>#REF!</v>
      </c>
    </row>
    <row r="1057" spans="4:45" ht="19.5" thickTop="1" thickBot="1" x14ac:dyDescent="0.25">
      <c r="D1057" s="1" t="str">
        <f t="shared" si="312"/>
        <v/>
      </c>
      <c r="E1057" s="1" t="str">
        <f t="shared" si="313"/>
        <v/>
      </c>
      <c r="K1057" s="19" t="str">
        <f t="shared" si="317"/>
        <v/>
      </c>
      <c r="L1057" s="19">
        <f t="shared" si="327"/>
        <v>10000</v>
      </c>
      <c r="M1057" s="22" t="str">
        <f>TRIM(Data!$N1054)</f>
        <v>Elsie Dryden</v>
      </c>
      <c r="N1057" s="22" t="str">
        <f>TRIM(Data!$A1054)</f>
        <v>Elsie Dryden (R)</v>
      </c>
      <c r="O1057" s="23">
        <f>IF(Data!$B1054=0,"",Data!$B1054)</f>
        <v>1969</v>
      </c>
      <c r="P1057" s="19" t="str">
        <f>IF(Data!$C1054=0,"",Data!$C1054)</f>
        <v>1</v>
      </c>
      <c r="Q1057" s="23" t="str">
        <f>IF($M1057="","",Data!$E1054)</f>
        <v>L</v>
      </c>
      <c r="R1057" s="23" t="str">
        <f t="shared" si="318"/>
        <v>L</v>
      </c>
      <c r="S1057" s="23" t="str">
        <f t="shared" si="319"/>
        <v>L</v>
      </c>
      <c r="T1057" s="19" t="str">
        <f>IF(Data!$F1054=0,"",Data!$F1054)</f>
        <v/>
      </c>
      <c r="U1057" s="19" t="str">
        <f>IF(Data!$G1054=0,"",Data!$G1054)</f>
        <v/>
      </c>
      <c r="V1057" s="19" t="str">
        <f>IF(Data!$D1054=0,"",Data!$D1054)</f>
        <v/>
      </c>
      <c r="W1057" s="19" t="str">
        <f>Data!$H1054</f>
        <v>Reticulata</v>
      </c>
      <c r="Y1057" s="41" t="e">
        <f t="shared" si="314"/>
        <v>#REF!</v>
      </c>
      <c r="Z1057" s="8">
        <f t="shared" si="320"/>
        <v>10000</v>
      </c>
      <c r="AA1057" s="8" t="str">
        <f t="shared" si="321"/>
        <v>Elsie Dryden</v>
      </c>
      <c r="AB1057" s="8" t="str">
        <f t="shared" si="322"/>
        <v>L</v>
      </c>
      <c r="AC1057" s="8" t="str">
        <f t="shared" si="323"/>
        <v/>
      </c>
      <c r="AD1057" s="8" t="str">
        <f t="shared" si="328"/>
        <v/>
      </c>
      <c r="AE1057" s="8" t="str">
        <f t="shared" si="324"/>
        <v/>
      </c>
      <c r="AF1057" s="5">
        <f t="shared" si="325"/>
        <v>1969</v>
      </c>
      <c r="AG1057" s="46">
        <v>1054</v>
      </c>
      <c r="AH1057" s="47" t="str">
        <f t="shared" si="315"/>
        <v/>
      </c>
      <c r="AI1057" s="48" t="str">
        <f t="shared" si="316"/>
        <v/>
      </c>
      <c r="AK1057" s="22" t="e">
        <f>TRIM(#REF!)</f>
        <v>#REF!</v>
      </c>
      <c r="AL1057" s="23" t="e">
        <f>IF(#REF!=0,"",#REF!)</f>
        <v>#REF!</v>
      </c>
      <c r="AM1057" s="19" t="e">
        <f>IF(#REF!=0,"",#REF!)</f>
        <v>#REF!</v>
      </c>
      <c r="AN1057" s="23" t="e">
        <f>IF($AK1057="","",#REF!)</f>
        <v>#REF!</v>
      </c>
      <c r="AO1057" s="23" t="e">
        <f t="shared" si="326"/>
        <v>#REF!</v>
      </c>
      <c r="AP1057" s="19" t="e">
        <f>IF(#REF!=0,"",#REF!)</f>
        <v>#REF!</v>
      </c>
      <c r="AQ1057" s="19" t="e">
        <f>IF(#REF!=0,"",#REF!)</f>
        <v>#REF!</v>
      </c>
      <c r="AR1057" s="19" t="e">
        <f>IF(#REF!=0,"",#REF!)</f>
        <v>#REF!</v>
      </c>
      <c r="AS1057" s="19" t="e">
        <f>#REF!</f>
        <v>#REF!</v>
      </c>
    </row>
    <row r="1058" spans="4:45" ht="19.5" thickTop="1" thickBot="1" x14ac:dyDescent="0.25">
      <c r="D1058" s="1" t="str">
        <f t="shared" si="312"/>
        <v/>
      </c>
      <c r="E1058" s="1" t="str">
        <f t="shared" si="313"/>
        <v/>
      </c>
      <c r="K1058" s="19" t="str">
        <f t="shared" si="317"/>
        <v/>
      </c>
      <c r="L1058" s="19">
        <f t="shared" si="327"/>
        <v>10000</v>
      </c>
      <c r="M1058" s="22" t="str">
        <f>TRIM(Data!$N1055)</f>
        <v>Elsie Jury</v>
      </c>
      <c r="N1058" s="22" t="str">
        <f>TRIM(Data!$A1055)</f>
        <v>Elsie Jury (H)</v>
      </c>
      <c r="O1058" s="23">
        <f>IF(Data!$B1055=0,"",Data!$B1055)</f>
        <v>1964</v>
      </c>
      <c r="P1058" s="19" t="str">
        <f>IF(Data!$C1055=0,"",Data!$C1055)</f>
        <v>1</v>
      </c>
      <c r="Q1058" s="23" t="str">
        <f>IF($M1058="","",Data!$E1055)</f>
        <v>M-L</v>
      </c>
      <c r="R1058" s="23" t="str">
        <f t="shared" si="318"/>
        <v>M</v>
      </c>
      <c r="S1058" s="23" t="str">
        <f t="shared" si="319"/>
        <v>M</v>
      </c>
      <c r="T1058" s="19" t="str">
        <f>IF(Data!$F1055=0,"",Data!$F1055)</f>
        <v/>
      </c>
      <c r="U1058" s="19" t="str">
        <f>IF(Data!$G1055=0,"",Data!$G1055)</f>
        <v/>
      </c>
      <c r="V1058" s="19" t="str">
        <f>IF(Data!$D1055=0,"",Data!$D1055)</f>
        <v/>
      </c>
      <c r="W1058" s="19" t="str">
        <f>Data!$H1055</f>
        <v>NRH</v>
      </c>
      <c r="Y1058" s="41" t="e">
        <f t="shared" si="314"/>
        <v>#REF!</v>
      </c>
      <c r="Z1058" s="8">
        <f t="shared" si="320"/>
        <v>10000</v>
      </c>
      <c r="AA1058" s="8" t="str">
        <f t="shared" si="321"/>
        <v>Elsie Jury</v>
      </c>
      <c r="AB1058" s="8" t="str">
        <f t="shared" si="322"/>
        <v>M</v>
      </c>
      <c r="AC1058" s="8" t="str">
        <f t="shared" si="323"/>
        <v/>
      </c>
      <c r="AD1058" s="8" t="str">
        <f t="shared" si="328"/>
        <v/>
      </c>
      <c r="AE1058" s="8" t="str">
        <f t="shared" si="324"/>
        <v/>
      </c>
      <c r="AF1058" s="5">
        <f t="shared" si="325"/>
        <v>1964</v>
      </c>
      <c r="AG1058" s="46">
        <v>1055</v>
      </c>
      <c r="AH1058" s="47" t="str">
        <f t="shared" si="315"/>
        <v/>
      </c>
      <c r="AI1058" s="48" t="str">
        <f t="shared" si="316"/>
        <v/>
      </c>
      <c r="AK1058" s="22" t="e">
        <f>TRIM(#REF!)</f>
        <v>#REF!</v>
      </c>
      <c r="AL1058" s="23" t="e">
        <f>IF(#REF!=0,"",#REF!)</f>
        <v>#REF!</v>
      </c>
      <c r="AM1058" s="19" t="e">
        <f>IF(#REF!=0,"",#REF!)</f>
        <v>#REF!</v>
      </c>
      <c r="AN1058" s="23" t="e">
        <f>IF($AK1058="","",#REF!)</f>
        <v>#REF!</v>
      </c>
      <c r="AO1058" s="23" t="e">
        <f t="shared" si="326"/>
        <v>#REF!</v>
      </c>
      <c r="AP1058" s="19" t="e">
        <f>IF(#REF!=0,"",#REF!)</f>
        <v>#REF!</v>
      </c>
      <c r="AQ1058" s="19" t="e">
        <f>IF(#REF!=0,"",#REF!)</f>
        <v>#REF!</v>
      </c>
      <c r="AR1058" s="19" t="e">
        <f>IF(#REF!=0,"",#REF!)</f>
        <v>#REF!</v>
      </c>
      <c r="AS1058" s="19" t="e">
        <f>#REF!</f>
        <v>#REF!</v>
      </c>
    </row>
    <row r="1059" spans="4:45" ht="19.5" thickTop="1" thickBot="1" x14ac:dyDescent="0.25">
      <c r="D1059" s="1" t="str">
        <f t="shared" si="312"/>
        <v/>
      </c>
      <c r="E1059" s="1" t="str">
        <f t="shared" si="313"/>
        <v/>
      </c>
      <c r="K1059" s="19" t="str">
        <f t="shared" si="317"/>
        <v/>
      </c>
      <c r="L1059" s="19">
        <f t="shared" si="327"/>
        <v>10000</v>
      </c>
      <c r="M1059" s="22" t="str">
        <f>TRIM(Data!$N1056)</f>
        <v>Elsie Ross</v>
      </c>
      <c r="N1059" s="22" t="str">
        <f>TRIM(Data!$A1056)</f>
        <v>Elsie Ross (R)</v>
      </c>
      <c r="O1059" s="23">
        <f>IF(Data!$B1056=0,"",Data!$B1056)</f>
        <v>1996</v>
      </c>
      <c r="P1059" s="19" t="str">
        <f>IF(Data!$C1056=0,"",Data!$C1056)</f>
        <v/>
      </c>
      <c r="Q1059" s="23" t="str">
        <f>IF($M1059="","",Data!$E1056)</f>
        <v>VL</v>
      </c>
      <c r="R1059" s="23" t="str">
        <f t="shared" si="318"/>
        <v>VL</v>
      </c>
      <c r="S1059" s="23" t="str">
        <f t="shared" si="319"/>
        <v>VL</v>
      </c>
      <c r="T1059" s="19" t="str">
        <f>IF(Data!$F1056=0,"",Data!$F1056)</f>
        <v/>
      </c>
      <c r="U1059" s="19" t="str">
        <f>IF(Data!$G1056=0,"",Data!$G1056)</f>
        <v/>
      </c>
      <c r="V1059" s="19" t="str">
        <f>IF(Data!$D1056=0,"",Data!$D1056)</f>
        <v/>
      </c>
      <c r="W1059" s="19" t="str">
        <f>Data!$H1056</f>
        <v>Reticulata</v>
      </c>
      <c r="Y1059" s="41" t="e">
        <f t="shared" si="314"/>
        <v>#REF!</v>
      </c>
      <c r="Z1059" s="8">
        <f t="shared" si="320"/>
        <v>10000</v>
      </c>
      <c r="AA1059" s="8" t="str">
        <f t="shared" si="321"/>
        <v>Elsie Ross</v>
      </c>
      <c r="AB1059" s="8" t="str">
        <f t="shared" si="322"/>
        <v>VL</v>
      </c>
      <c r="AC1059" s="8" t="str">
        <f t="shared" si="323"/>
        <v/>
      </c>
      <c r="AD1059" s="8" t="str">
        <f t="shared" si="328"/>
        <v/>
      </c>
      <c r="AE1059" s="8" t="str">
        <f t="shared" si="324"/>
        <v/>
      </c>
      <c r="AF1059" s="5">
        <f t="shared" si="325"/>
        <v>1996</v>
      </c>
      <c r="AG1059" s="46">
        <v>1056</v>
      </c>
      <c r="AH1059" s="47" t="str">
        <f t="shared" si="315"/>
        <v/>
      </c>
      <c r="AI1059" s="48" t="str">
        <f t="shared" si="316"/>
        <v/>
      </c>
      <c r="AK1059" s="22" t="e">
        <f>TRIM(#REF!)</f>
        <v>#REF!</v>
      </c>
      <c r="AL1059" s="23" t="e">
        <f>IF(#REF!=0,"",#REF!)</f>
        <v>#REF!</v>
      </c>
      <c r="AM1059" s="19" t="e">
        <f>IF(#REF!=0,"",#REF!)</f>
        <v>#REF!</v>
      </c>
      <c r="AN1059" s="23" t="e">
        <f>IF($AK1059="","",#REF!)</f>
        <v>#REF!</v>
      </c>
      <c r="AO1059" s="23" t="e">
        <f t="shared" si="326"/>
        <v>#REF!</v>
      </c>
      <c r="AP1059" s="19" t="e">
        <f>IF(#REF!=0,"",#REF!)</f>
        <v>#REF!</v>
      </c>
      <c r="AQ1059" s="19" t="e">
        <f>IF(#REF!=0,"",#REF!)</f>
        <v>#REF!</v>
      </c>
      <c r="AR1059" s="19" t="e">
        <f>IF(#REF!=0,"",#REF!)</f>
        <v>#REF!</v>
      </c>
      <c r="AS1059" s="19" t="e">
        <f>#REF!</f>
        <v>#REF!</v>
      </c>
    </row>
    <row r="1060" spans="4:45" ht="19.5" thickTop="1" thickBot="1" x14ac:dyDescent="0.25">
      <c r="D1060" s="1" t="str">
        <f t="shared" si="312"/>
        <v/>
      </c>
      <c r="E1060" s="1" t="str">
        <f t="shared" si="313"/>
        <v/>
      </c>
      <c r="K1060" s="19" t="str">
        <f t="shared" si="317"/>
        <v/>
      </c>
      <c r="L1060" s="19">
        <f t="shared" si="327"/>
        <v>10000</v>
      </c>
      <c r="M1060" s="22" t="str">
        <f>TRIM(Data!$N1057)</f>
        <v>Emberglow</v>
      </c>
      <c r="N1060" s="22" t="str">
        <f>TRIM(Data!$A1057)</f>
        <v>Emberglow</v>
      </c>
      <c r="O1060" s="23">
        <f>IF(Data!$B1057=0,"",Data!$B1057)</f>
        <v>2012</v>
      </c>
      <c r="P1060" s="19" t="str">
        <f>IF(Data!$C1057=0,"",Data!$C1057)</f>
        <v>1</v>
      </c>
      <c r="Q1060" s="23" t="str">
        <f>IF($M1060="","",Data!$E1057)</f>
        <v>S-M</v>
      </c>
      <c r="R1060" s="23" t="str">
        <f t="shared" si="318"/>
        <v>S</v>
      </c>
      <c r="S1060" s="23" t="str">
        <f t="shared" si="319"/>
        <v>S</v>
      </c>
      <c r="T1060" s="19" t="str">
        <f>IF(Data!$F1057=0,"",Data!$F1057)</f>
        <v/>
      </c>
      <c r="U1060" s="19" t="str">
        <f>IF(Data!$G1057=0,"",Data!$G1057)</f>
        <v/>
      </c>
      <c r="V1060" s="19" t="str">
        <f>IF(Data!$D1057=0,"",Data!$D1057)</f>
        <v/>
      </c>
      <c r="W1060" s="19" t="str">
        <f>Data!$H1057</f>
        <v>Japonica</v>
      </c>
      <c r="Y1060" s="41" t="e">
        <f t="shared" si="314"/>
        <v>#REF!</v>
      </c>
      <c r="Z1060" s="8">
        <f t="shared" si="320"/>
        <v>10000</v>
      </c>
      <c r="AA1060" s="8" t="str">
        <f t="shared" si="321"/>
        <v>Emberglow</v>
      </c>
      <c r="AB1060" s="8" t="str">
        <f t="shared" si="322"/>
        <v>S</v>
      </c>
      <c r="AC1060" s="8" t="str">
        <f t="shared" si="323"/>
        <v/>
      </c>
      <c r="AD1060" s="8" t="str">
        <f t="shared" si="328"/>
        <v/>
      </c>
      <c r="AE1060" s="8" t="str">
        <f t="shared" si="324"/>
        <v/>
      </c>
      <c r="AF1060" s="5">
        <f t="shared" si="325"/>
        <v>2012</v>
      </c>
      <c r="AG1060" s="46">
        <v>1057</v>
      </c>
      <c r="AH1060" s="47" t="str">
        <f t="shared" si="315"/>
        <v/>
      </c>
      <c r="AI1060" s="48" t="str">
        <f t="shared" si="316"/>
        <v/>
      </c>
      <c r="AK1060" s="22" t="e">
        <f>TRIM(#REF!)</f>
        <v>#REF!</v>
      </c>
      <c r="AL1060" s="23" t="e">
        <f>IF(#REF!=0,"",#REF!)</f>
        <v>#REF!</v>
      </c>
      <c r="AM1060" s="19" t="e">
        <f>IF(#REF!=0,"",#REF!)</f>
        <v>#REF!</v>
      </c>
      <c r="AN1060" s="23" t="e">
        <f>IF($AK1060="","",#REF!)</f>
        <v>#REF!</v>
      </c>
      <c r="AO1060" s="23" t="e">
        <f t="shared" si="326"/>
        <v>#REF!</v>
      </c>
      <c r="AP1060" s="19" t="e">
        <f>IF(#REF!=0,"",#REF!)</f>
        <v>#REF!</v>
      </c>
      <c r="AQ1060" s="19" t="e">
        <f>IF(#REF!=0,"",#REF!)</f>
        <v>#REF!</v>
      </c>
      <c r="AR1060" s="19" t="e">
        <f>IF(#REF!=0,"",#REF!)</f>
        <v>#REF!</v>
      </c>
      <c r="AS1060" s="19" t="e">
        <f>#REF!</f>
        <v>#REF!</v>
      </c>
    </row>
    <row r="1061" spans="4:45" ht="19.5" thickTop="1" thickBot="1" x14ac:dyDescent="0.25">
      <c r="D1061" s="1" t="str">
        <f t="shared" si="312"/>
        <v/>
      </c>
      <c r="E1061" s="1" t="str">
        <f t="shared" si="313"/>
        <v/>
      </c>
      <c r="K1061" s="19" t="str">
        <f t="shared" si="317"/>
        <v/>
      </c>
      <c r="L1061" s="19">
        <f t="shared" si="327"/>
        <v>10000</v>
      </c>
      <c r="M1061" s="22" t="str">
        <f>TRIM(Data!$N1058)</f>
        <v>Emilie English</v>
      </c>
      <c r="N1061" s="22" t="str">
        <f>TRIM(Data!$A1058)</f>
        <v>Emilie English</v>
      </c>
      <c r="O1061" s="23">
        <f>IF(Data!$B1058=0,"",Data!$B1058)</f>
        <v>2016</v>
      </c>
      <c r="P1061" s="19" t="str">
        <f>IF(Data!$C1058=0,"",Data!$C1058)</f>
        <v>1</v>
      </c>
      <c r="Q1061" s="23" t="str">
        <f>IF($M1061="","",Data!$E1058)</f>
        <v>S</v>
      </c>
      <c r="R1061" s="23" t="str">
        <f t="shared" si="318"/>
        <v>S</v>
      </c>
      <c r="S1061" s="23" t="str">
        <f t="shared" si="319"/>
        <v>S</v>
      </c>
      <c r="T1061" s="19" t="str">
        <f>IF(Data!$F1058=0,"",Data!$F1058)</f>
        <v/>
      </c>
      <c r="U1061" s="19" t="str">
        <f>IF(Data!$G1058=0,"",Data!$G1058)</f>
        <v/>
      </c>
      <c r="V1061" s="19" t="str">
        <f>IF(Data!$D1058=0,"",Data!$D1058)</f>
        <v/>
      </c>
      <c r="W1061" s="19" t="str">
        <f>Data!$H1058</f>
        <v>Japonica</v>
      </c>
      <c r="Y1061" s="41" t="e">
        <f t="shared" si="314"/>
        <v>#REF!</v>
      </c>
      <c r="Z1061" s="8">
        <f t="shared" si="320"/>
        <v>10000</v>
      </c>
      <c r="AA1061" s="8" t="str">
        <f t="shared" si="321"/>
        <v>Emilie English</v>
      </c>
      <c r="AB1061" s="8" t="str">
        <f t="shared" si="322"/>
        <v>S</v>
      </c>
      <c r="AC1061" s="8" t="str">
        <f t="shared" si="323"/>
        <v/>
      </c>
      <c r="AD1061" s="8" t="str">
        <f t="shared" si="328"/>
        <v/>
      </c>
      <c r="AE1061" s="8" t="str">
        <f t="shared" si="324"/>
        <v/>
      </c>
      <c r="AF1061" s="5">
        <f t="shared" si="325"/>
        <v>2016</v>
      </c>
      <c r="AG1061" s="46">
        <v>1058</v>
      </c>
      <c r="AH1061" s="47" t="str">
        <f t="shared" si="315"/>
        <v/>
      </c>
      <c r="AI1061" s="48" t="str">
        <f t="shared" si="316"/>
        <v/>
      </c>
      <c r="AK1061" s="22" t="e">
        <f>TRIM(#REF!)</f>
        <v>#REF!</v>
      </c>
      <c r="AL1061" s="23" t="e">
        <f>IF(#REF!=0,"",#REF!)</f>
        <v>#REF!</v>
      </c>
      <c r="AM1061" s="19" t="e">
        <f>IF(#REF!=0,"",#REF!)</f>
        <v>#REF!</v>
      </c>
      <c r="AN1061" s="23" t="e">
        <f>IF($AK1061="","",#REF!)</f>
        <v>#REF!</v>
      </c>
      <c r="AO1061" s="23" t="e">
        <f t="shared" si="326"/>
        <v>#REF!</v>
      </c>
      <c r="AP1061" s="19" t="e">
        <f>IF(#REF!=0,"",#REF!)</f>
        <v>#REF!</v>
      </c>
      <c r="AQ1061" s="19" t="e">
        <f>IF(#REF!=0,"",#REF!)</f>
        <v>#REF!</v>
      </c>
      <c r="AR1061" s="19" t="e">
        <f>IF(#REF!=0,"",#REF!)</f>
        <v>#REF!</v>
      </c>
      <c r="AS1061" s="19" t="e">
        <f>#REF!</f>
        <v>#REF!</v>
      </c>
    </row>
    <row r="1062" spans="4:45" ht="19.5" thickTop="1" thickBot="1" x14ac:dyDescent="0.25">
      <c r="D1062" s="1" t="str">
        <f t="shared" si="312"/>
        <v/>
      </c>
      <c r="E1062" s="1" t="str">
        <f t="shared" si="313"/>
        <v/>
      </c>
      <c r="K1062" s="19" t="str">
        <f t="shared" si="317"/>
        <v/>
      </c>
      <c r="L1062" s="19">
        <f t="shared" si="327"/>
        <v>10000</v>
      </c>
      <c r="M1062" s="22" t="str">
        <f>TRIM(Data!$N1059)</f>
        <v>Emil's Jane</v>
      </c>
      <c r="N1062" s="22" t="str">
        <f>TRIM(Data!$A1059)</f>
        <v>Emil's Jane</v>
      </c>
      <c r="O1062" s="23">
        <f>IF(Data!$B1059=0,"",Data!$B1059)</f>
        <v>1996</v>
      </c>
      <c r="P1062" s="19" t="str">
        <f>IF(Data!$C1059=0,"",Data!$C1059)</f>
        <v>1</v>
      </c>
      <c r="Q1062" s="23" t="str">
        <f>IF($M1062="","",Data!$E1059)</f>
        <v>Min</v>
      </c>
      <c r="R1062" s="23" t="str">
        <f t="shared" si="318"/>
        <v>Min</v>
      </c>
      <c r="S1062" s="23" t="str">
        <f t="shared" si="319"/>
        <v>Min</v>
      </c>
      <c r="T1062" s="19" t="str">
        <f>IF(Data!$F1059=0,"",Data!$F1059)</f>
        <v/>
      </c>
      <c r="U1062" s="19" t="str">
        <f>IF(Data!$G1059=0,"",Data!$G1059)</f>
        <v/>
      </c>
      <c r="V1062" s="19" t="str">
        <f>IF(Data!$D1059=0,"",Data!$D1059)</f>
        <v/>
      </c>
      <c r="W1062" s="19" t="str">
        <f>Data!$H1059</f>
        <v>Japonica</v>
      </c>
      <c r="Y1062" s="41" t="e">
        <f t="shared" si="314"/>
        <v>#REF!</v>
      </c>
      <c r="Z1062" s="8">
        <f t="shared" si="320"/>
        <v>10000</v>
      </c>
      <c r="AA1062" s="8" t="str">
        <f t="shared" si="321"/>
        <v>Emil's Jane</v>
      </c>
      <c r="AB1062" s="8" t="str">
        <f t="shared" si="322"/>
        <v>Min</v>
      </c>
      <c r="AC1062" s="8" t="str">
        <f t="shared" si="323"/>
        <v/>
      </c>
      <c r="AD1062" s="8" t="str">
        <f t="shared" si="328"/>
        <v/>
      </c>
      <c r="AE1062" s="8" t="str">
        <f t="shared" si="324"/>
        <v/>
      </c>
      <c r="AF1062" s="5">
        <f t="shared" si="325"/>
        <v>1996</v>
      </c>
      <c r="AG1062" s="46">
        <v>1059</v>
      </c>
      <c r="AH1062" s="47" t="str">
        <f t="shared" si="315"/>
        <v/>
      </c>
      <c r="AI1062" s="48" t="str">
        <f t="shared" si="316"/>
        <v/>
      </c>
      <c r="AK1062" s="22" t="e">
        <f>TRIM(#REF!)</f>
        <v>#REF!</v>
      </c>
      <c r="AL1062" s="23" t="e">
        <f>IF(#REF!=0,"",#REF!)</f>
        <v>#REF!</v>
      </c>
      <c r="AM1062" s="19" t="e">
        <f>IF(#REF!=0,"",#REF!)</f>
        <v>#REF!</v>
      </c>
      <c r="AN1062" s="23" t="e">
        <f>IF($AK1062="","",#REF!)</f>
        <v>#REF!</v>
      </c>
      <c r="AO1062" s="23" t="e">
        <f t="shared" si="326"/>
        <v>#REF!</v>
      </c>
      <c r="AP1062" s="19" t="e">
        <f>IF(#REF!=0,"",#REF!)</f>
        <v>#REF!</v>
      </c>
      <c r="AQ1062" s="19" t="e">
        <f>IF(#REF!=0,"",#REF!)</f>
        <v>#REF!</v>
      </c>
      <c r="AR1062" s="19" t="e">
        <f>IF(#REF!=0,"",#REF!)</f>
        <v>#REF!</v>
      </c>
      <c r="AS1062" s="19" t="e">
        <f>#REF!</f>
        <v>#REF!</v>
      </c>
    </row>
    <row r="1063" spans="4:45" ht="19.5" thickTop="1" thickBot="1" x14ac:dyDescent="0.25">
      <c r="D1063" s="1" t="str">
        <f t="shared" si="312"/>
        <v/>
      </c>
      <c r="E1063" s="1" t="str">
        <f t="shared" si="313"/>
        <v/>
      </c>
      <c r="K1063" s="19" t="str">
        <f t="shared" si="317"/>
        <v/>
      </c>
      <c r="L1063" s="19">
        <f t="shared" si="327"/>
        <v>10000</v>
      </c>
      <c r="M1063" s="22" t="str">
        <f>TRIM(Data!$N1060)</f>
        <v>Emily Brown (See Hishi-karaito)</v>
      </c>
      <c r="N1063" s="22" t="str">
        <f>TRIM(Data!$A1060)</f>
        <v>Emily Brown (See Hishi-karaito)</v>
      </c>
      <c r="O1063" s="23">
        <f>IF(Data!$B1060=0,"",Data!$B1060)</f>
        <v>1934</v>
      </c>
      <c r="P1063" s="19" t="str">
        <f>IF(Data!$C1060=0,"",Data!$C1060)</f>
        <v/>
      </c>
      <c r="Q1063" s="23" t="str">
        <f>IF($M1063="","",Data!$E1060)</f>
        <v>S-M</v>
      </c>
      <c r="R1063" s="23" t="str">
        <f t="shared" si="318"/>
        <v>S</v>
      </c>
      <c r="S1063" s="23" t="str">
        <f t="shared" si="319"/>
        <v>S</v>
      </c>
      <c r="T1063" s="19" t="str">
        <f>IF(Data!$F1060=0,"",Data!$F1060)</f>
        <v/>
      </c>
      <c r="U1063" s="19" t="str">
        <f>IF(Data!$G1060=0,"",Data!$G1060)</f>
        <v/>
      </c>
      <c r="V1063" s="19" t="str">
        <f>IF(Data!$D1060=0,"",Data!$D1060)</f>
        <v/>
      </c>
      <c r="W1063" s="19" t="str">
        <f>Data!$H1060</f>
        <v>Japonica</v>
      </c>
      <c r="Y1063" s="41" t="e">
        <f t="shared" si="314"/>
        <v>#REF!</v>
      </c>
      <c r="Z1063" s="8">
        <f t="shared" si="320"/>
        <v>10000</v>
      </c>
      <c r="AA1063" s="8" t="str">
        <f t="shared" si="321"/>
        <v>Emily Brown (See Hishi-karaito)</v>
      </c>
      <c r="AB1063" s="8" t="str">
        <f t="shared" si="322"/>
        <v>S</v>
      </c>
      <c r="AC1063" s="8" t="str">
        <f t="shared" si="323"/>
        <v/>
      </c>
      <c r="AD1063" s="8" t="str">
        <f t="shared" si="328"/>
        <v/>
      </c>
      <c r="AE1063" s="8" t="str">
        <f t="shared" si="324"/>
        <v/>
      </c>
      <c r="AF1063" s="5">
        <f t="shared" si="325"/>
        <v>1934</v>
      </c>
      <c r="AG1063" s="46">
        <v>1060</v>
      </c>
      <c r="AH1063" s="47" t="str">
        <f t="shared" si="315"/>
        <v/>
      </c>
      <c r="AI1063" s="48" t="str">
        <f t="shared" si="316"/>
        <v/>
      </c>
      <c r="AK1063" s="22" t="e">
        <f>TRIM(#REF!)</f>
        <v>#REF!</v>
      </c>
      <c r="AL1063" s="23" t="e">
        <f>IF(#REF!=0,"",#REF!)</f>
        <v>#REF!</v>
      </c>
      <c r="AM1063" s="19" t="e">
        <f>IF(#REF!=0,"",#REF!)</f>
        <v>#REF!</v>
      </c>
      <c r="AN1063" s="23" t="e">
        <f>IF($AK1063="","",#REF!)</f>
        <v>#REF!</v>
      </c>
      <c r="AO1063" s="23" t="e">
        <f t="shared" si="326"/>
        <v>#REF!</v>
      </c>
      <c r="AP1063" s="19" t="e">
        <f>IF(#REF!=0,"",#REF!)</f>
        <v>#REF!</v>
      </c>
      <c r="AQ1063" s="19" t="e">
        <f>IF(#REF!=0,"",#REF!)</f>
        <v>#REF!</v>
      </c>
      <c r="AR1063" s="19" t="e">
        <f>IF(#REF!=0,"",#REF!)</f>
        <v>#REF!</v>
      </c>
      <c r="AS1063" s="19" t="e">
        <f>#REF!</f>
        <v>#REF!</v>
      </c>
    </row>
    <row r="1064" spans="4:45" ht="19.5" thickTop="1" thickBot="1" x14ac:dyDescent="0.25">
      <c r="D1064" s="1" t="str">
        <f t="shared" ref="D1064:D1127" si="329">IF(ISERROR(VLOOKUP(A1064,$K$4:$M$2950,3,FALSE)),"",VLOOKUP(A1064,$K$4:$N$2950,4,FALSE))</f>
        <v/>
      </c>
      <c r="E1064" s="1" t="str">
        <f t="shared" ref="E1064:E1127" si="330">IF(ISERROR(VLOOKUP(A1064,$K$4:$M$2950,3,FALSE)),"",IF(VLOOKUP(A1064,$K$4:$T$2950,6,FALSE)=0,"",VLOOKUP(A1064,$K$4:$T$2950,6,FALSE)))</f>
        <v/>
      </c>
      <c r="K1064" s="19" t="str">
        <f t="shared" si="317"/>
        <v/>
      </c>
      <c r="L1064" s="19">
        <f t="shared" si="327"/>
        <v>10000</v>
      </c>
      <c r="M1064" s="22" t="str">
        <f>TRIM(Data!$N1061)</f>
        <v>Emily Wilson</v>
      </c>
      <c r="N1064" s="22" t="str">
        <f>TRIM(Data!$A1061)</f>
        <v>Emily Wilson</v>
      </c>
      <c r="O1064" s="23">
        <f>IF(Data!$B1061=0,"",Data!$B1061)</f>
        <v>1953</v>
      </c>
      <c r="P1064" s="19" t="str">
        <f>IF(Data!$C1061=0,"",Data!$C1061)</f>
        <v>1</v>
      </c>
      <c r="Q1064" s="23" t="str">
        <f>IF($M1064="","",Data!$E1061)</f>
        <v>M</v>
      </c>
      <c r="R1064" s="23" t="str">
        <f t="shared" si="318"/>
        <v>M</v>
      </c>
      <c r="S1064" s="23" t="str">
        <f t="shared" si="319"/>
        <v>M</v>
      </c>
      <c r="T1064" s="19" t="str">
        <f>IF(Data!$F1061=0,"",Data!$F1061)</f>
        <v/>
      </c>
      <c r="U1064" s="19" t="str">
        <f>IF(Data!$G1061=0,"",Data!$G1061)</f>
        <v/>
      </c>
      <c r="V1064" s="19" t="str">
        <f>IF(Data!$D1061=0,"",Data!$D1061)</f>
        <v/>
      </c>
      <c r="W1064" s="19" t="str">
        <f>Data!$H1061</f>
        <v>Japonica</v>
      </c>
      <c r="Y1064" s="41" t="e">
        <f t="shared" si="314"/>
        <v>#REF!</v>
      </c>
      <c r="Z1064" s="8">
        <f t="shared" si="320"/>
        <v>10000</v>
      </c>
      <c r="AA1064" s="8" t="str">
        <f t="shared" si="321"/>
        <v>Emily Wilson</v>
      </c>
      <c r="AB1064" s="8" t="str">
        <f t="shared" si="322"/>
        <v>M</v>
      </c>
      <c r="AC1064" s="8" t="str">
        <f t="shared" si="323"/>
        <v/>
      </c>
      <c r="AD1064" s="8" t="str">
        <f t="shared" si="328"/>
        <v/>
      </c>
      <c r="AE1064" s="8" t="str">
        <f t="shared" si="324"/>
        <v/>
      </c>
      <c r="AF1064" s="5">
        <f t="shared" si="325"/>
        <v>1953</v>
      </c>
      <c r="AG1064" s="46">
        <v>1061</v>
      </c>
      <c r="AH1064" s="47" t="str">
        <f t="shared" si="315"/>
        <v/>
      </c>
      <c r="AI1064" s="48" t="str">
        <f t="shared" si="316"/>
        <v/>
      </c>
      <c r="AK1064" s="22" t="e">
        <f>TRIM(#REF!)</f>
        <v>#REF!</v>
      </c>
      <c r="AL1064" s="23" t="e">
        <f>IF(#REF!=0,"",#REF!)</f>
        <v>#REF!</v>
      </c>
      <c r="AM1064" s="19" t="e">
        <f>IF(#REF!=0,"",#REF!)</f>
        <v>#REF!</v>
      </c>
      <c r="AN1064" s="23" t="e">
        <f>IF($AK1064="","",#REF!)</f>
        <v>#REF!</v>
      </c>
      <c r="AO1064" s="23" t="e">
        <f t="shared" si="326"/>
        <v>#REF!</v>
      </c>
      <c r="AP1064" s="19" t="e">
        <f>IF(#REF!=0,"",#REF!)</f>
        <v>#REF!</v>
      </c>
      <c r="AQ1064" s="19" t="e">
        <f>IF(#REF!=0,"",#REF!)</f>
        <v>#REF!</v>
      </c>
      <c r="AR1064" s="19" t="e">
        <f>IF(#REF!=0,"",#REF!)</f>
        <v>#REF!</v>
      </c>
      <c r="AS1064" s="19" t="e">
        <f>#REF!</f>
        <v>#REF!</v>
      </c>
    </row>
    <row r="1065" spans="4:45" ht="19.5" thickTop="1" thickBot="1" x14ac:dyDescent="0.25">
      <c r="D1065" s="1" t="str">
        <f t="shared" si="329"/>
        <v/>
      </c>
      <c r="E1065" s="1" t="str">
        <f t="shared" si="330"/>
        <v/>
      </c>
      <c r="K1065" s="19" t="str">
        <f t="shared" si="317"/>
        <v/>
      </c>
      <c r="L1065" s="19">
        <f t="shared" si="327"/>
        <v>10000</v>
      </c>
      <c r="M1065" s="22" t="str">
        <f>TRIM(Data!$N1062)</f>
        <v>Emjamba</v>
      </c>
      <c r="N1065" s="22" t="str">
        <f>TRIM(Data!$A1062)</f>
        <v>Emjamba</v>
      </c>
      <c r="O1065" s="23">
        <f>IF(Data!$B1062=0,"",Data!$B1062)</f>
        <v>2004</v>
      </c>
      <c r="P1065" s="19" t="str">
        <f>IF(Data!$C1062=0,"",Data!$C1062)</f>
        <v/>
      </c>
      <c r="Q1065" s="23" t="str">
        <f>IF($M1065="","",Data!$E1062)</f>
        <v>M</v>
      </c>
      <c r="R1065" s="23" t="str">
        <f t="shared" si="318"/>
        <v>M</v>
      </c>
      <c r="S1065" s="23" t="str">
        <f t="shared" si="319"/>
        <v>M</v>
      </c>
      <c r="T1065" s="19" t="str">
        <f>IF(Data!$F1062=0,"",Data!$F1062)</f>
        <v/>
      </c>
      <c r="U1065" s="19" t="str">
        <f>IF(Data!$G1062=0,"",Data!$G1062)</f>
        <v/>
      </c>
      <c r="V1065" s="19" t="str">
        <f>IF(Data!$D1062=0,"",Data!$D1062)</f>
        <v/>
      </c>
      <c r="W1065" s="19" t="str">
        <f>Data!$H1062</f>
        <v>Japonica</v>
      </c>
      <c r="Y1065" s="41" t="e">
        <f t="shared" si="314"/>
        <v>#REF!</v>
      </c>
      <c r="Z1065" s="8">
        <f t="shared" si="320"/>
        <v>10000</v>
      </c>
      <c r="AA1065" s="8" t="str">
        <f t="shared" si="321"/>
        <v>Emjamba</v>
      </c>
      <c r="AB1065" s="8" t="str">
        <f t="shared" si="322"/>
        <v>M</v>
      </c>
      <c r="AC1065" s="8" t="str">
        <f t="shared" si="323"/>
        <v/>
      </c>
      <c r="AD1065" s="8" t="str">
        <f t="shared" si="328"/>
        <v/>
      </c>
      <c r="AE1065" s="8" t="str">
        <f t="shared" si="324"/>
        <v/>
      </c>
      <c r="AF1065" s="5">
        <f t="shared" si="325"/>
        <v>2004</v>
      </c>
      <c r="AG1065" s="46">
        <v>1062</v>
      </c>
      <c r="AH1065" s="47" t="str">
        <f t="shared" si="315"/>
        <v/>
      </c>
      <c r="AI1065" s="48" t="str">
        <f t="shared" si="316"/>
        <v/>
      </c>
      <c r="AK1065" s="22" t="e">
        <f>TRIM(#REF!)</f>
        <v>#REF!</v>
      </c>
      <c r="AL1065" s="23" t="e">
        <f>IF(#REF!=0,"",#REF!)</f>
        <v>#REF!</v>
      </c>
      <c r="AM1065" s="19" t="e">
        <f>IF(#REF!=0,"",#REF!)</f>
        <v>#REF!</v>
      </c>
      <c r="AN1065" s="23" t="e">
        <f>IF($AK1065="","",#REF!)</f>
        <v>#REF!</v>
      </c>
      <c r="AO1065" s="23" t="e">
        <f t="shared" si="326"/>
        <v>#REF!</v>
      </c>
      <c r="AP1065" s="19" t="e">
        <f>IF(#REF!=0,"",#REF!)</f>
        <v>#REF!</v>
      </c>
      <c r="AQ1065" s="19" t="e">
        <f>IF(#REF!=0,"",#REF!)</f>
        <v>#REF!</v>
      </c>
      <c r="AR1065" s="19" t="e">
        <f>IF(#REF!=0,"",#REF!)</f>
        <v>#REF!</v>
      </c>
      <c r="AS1065" s="19" t="e">
        <f>#REF!</f>
        <v>#REF!</v>
      </c>
    </row>
    <row r="1066" spans="4:45" ht="19.5" thickTop="1" thickBot="1" x14ac:dyDescent="0.25">
      <c r="D1066" s="1" t="str">
        <f t="shared" si="329"/>
        <v/>
      </c>
      <c r="E1066" s="1" t="str">
        <f t="shared" si="330"/>
        <v/>
      </c>
      <c r="K1066" s="19" t="str">
        <f t="shared" si="317"/>
        <v/>
      </c>
      <c r="L1066" s="19">
        <f t="shared" si="327"/>
        <v>10000</v>
      </c>
      <c r="M1066" s="22" t="str">
        <f>TRIM(Data!$N1063)</f>
        <v>Emma Alia</v>
      </c>
      <c r="N1066" s="22" t="str">
        <f>TRIM(Data!$A1063)</f>
        <v>Emma Alia</v>
      </c>
      <c r="O1066" s="23">
        <f>IF(Data!$B1063=0,"",Data!$B1063)</f>
        <v>2019</v>
      </c>
      <c r="P1066" s="19" t="str">
        <f>IF(Data!$C1063=0,"",Data!$C1063)</f>
        <v>1</v>
      </c>
      <c r="Q1066" s="23" t="str">
        <f>IF($M1066="","",Data!$E1063)</f>
        <v>L</v>
      </c>
      <c r="R1066" s="23" t="str">
        <f t="shared" si="318"/>
        <v>L</v>
      </c>
      <c r="S1066" s="23" t="str">
        <f t="shared" si="319"/>
        <v>L</v>
      </c>
      <c r="T1066" s="19" t="str">
        <f>IF(Data!$F1063=0,"",Data!$F1063)</f>
        <v/>
      </c>
      <c r="U1066" s="19" t="str">
        <f>IF(Data!$G1063=0,"",Data!$G1063)</f>
        <v>FD</v>
      </c>
      <c r="V1066" s="19" t="str">
        <f>IF(Data!$D1063=0,"",Data!$D1063)</f>
        <v/>
      </c>
      <c r="W1066" s="19" t="str">
        <f>Data!$H1063</f>
        <v>Japonica</v>
      </c>
      <c r="Y1066" s="41" t="e">
        <f t="shared" si="314"/>
        <v>#REF!</v>
      </c>
      <c r="Z1066" s="8">
        <f t="shared" si="320"/>
        <v>10000</v>
      </c>
      <c r="AA1066" s="8" t="str">
        <f t="shared" si="321"/>
        <v>Emma Alia</v>
      </c>
      <c r="AB1066" s="8" t="str">
        <f t="shared" si="322"/>
        <v>L</v>
      </c>
      <c r="AC1066" s="8" t="str">
        <f t="shared" si="323"/>
        <v/>
      </c>
      <c r="AD1066" s="8" t="str">
        <f t="shared" si="328"/>
        <v>FD</v>
      </c>
      <c r="AE1066" s="8" t="str">
        <f t="shared" si="324"/>
        <v/>
      </c>
      <c r="AF1066" s="5">
        <f t="shared" si="325"/>
        <v>2019</v>
      </c>
      <c r="AG1066" s="46">
        <v>1063</v>
      </c>
      <c r="AH1066" s="47" t="str">
        <f t="shared" si="315"/>
        <v/>
      </c>
      <c r="AI1066" s="48" t="str">
        <f t="shared" si="316"/>
        <v/>
      </c>
      <c r="AK1066" s="22" t="e">
        <f>TRIM(#REF!)</f>
        <v>#REF!</v>
      </c>
      <c r="AL1066" s="23" t="e">
        <f>IF(#REF!=0,"",#REF!)</f>
        <v>#REF!</v>
      </c>
      <c r="AM1066" s="19" t="e">
        <f>IF(#REF!=0,"",#REF!)</f>
        <v>#REF!</v>
      </c>
      <c r="AN1066" s="23" t="e">
        <f>IF($AK1066="","",#REF!)</f>
        <v>#REF!</v>
      </c>
      <c r="AO1066" s="23" t="e">
        <f t="shared" si="326"/>
        <v>#REF!</v>
      </c>
      <c r="AP1066" s="19" t="e">
        <f>IF(#REF!=0,"",#REF!)</f>
        <v>#REF!</v>
      </c>
      <c r="AQ1066" s="19" t="e">
        <f>IF(#REF!=0,"",#REF!)</f>
        <v>#REF!</v>
      </c>
      <c r="AR1066" s="19" t="e">
        <f>IF(#REF!=0,"",#REF!)</f>
        <v>#REF!</v>
      </c>
      <c r="AS1066" s="19" t="e">
        <f>#REF!</f>
        <v>#REF!</v>
      </c>
    </row>
    <row r="1067" spans="4:45" ht="19.5" thickTop="1" thickBot="1" x14ac:dyDescent="0.25">
      <c r="D1067" s="1" t="str">
        <f t="shared" si="329"/>
        <v/>
      </c>
      <c r="E1067" s="1" t="str">
        <f t="shared" si="330"/>
        <v/>
      </c>
      <c r="K1067" s="19" t="str">
        <f t="shared" si="317"/>
        <v/>
      </c>
      <c r="L1067" s="19">
        <f t="shared" si="327"/>
        <v>10000</v>
      </c>
      <c r="M1067" s="22" t="str">
        <f>TRIM(Data!$N1064)</f>
        <v>Emma Gaeta</v>
      </c>
      <c r="N1067" s="22" t="str">
        <f>TRIM(Data!$A1064)</f>
        <v>Emma Gaeta (R)</v>
      </c>
      <c r="O1067" s="23">
        <f>IF(Data!$B1064=0,"",Data!$B1064)</f>
        <v>1979</v>
      </c>
      <c r="P1067" s="19" t="str">
        <f>IF(Data!$C1064=0,"",Data!$C1064)</f>
        <v>1</v>
      </c>
      <c r="Q1067" s="23" t="str">
        <f>IF($M1067="","",Data!$E1064)</f>
        <v>VL</v>
      </c>
      <c r="R1067" s="23" t="str">
        <f t="shared" si="318"/>
        <v>VL</v>
      </c>
      <c r="S1067" s="23" t="str">
        <f t="shared" si="319"/>
        <v>VL</v>
      </c>
      <c r="T1067" s="19" t="str">
        <f>IF(Data!$F1064=0,"",Data!$F1064)</f>
        <v/>
      </c>
      <c r="U1067" s="19" t="str">
        <f>IF(Data!$G1064=0,"",Data!$G1064)</f>
        <v/>
      </c>
      <c r="V1067" s="19" t="str">
        <f>IF(Data!$D1064=0,"",Data!$D1064)</f>
        <v/>
      </c>
      <c r="W1067" s="19" t="str">
        <f>Data!$H1064</f>
        <v>Reticulata</v>
      </c>
      <c r="Y1067" s="41" t="e">
        <f t="shared" si="314"/>
        <v>#REF!</v>
      </c>
      <c r="Z1067" s="8">
        <f t="shared" si="320"/>
        <v>10000</v>
      </c>
      <c r="AA1067" s="8" t="str">
        <f t="shared" si="321"/>
        <v>Emma Gaeta</v>
      </c>
      <c r="AB1067" s="8" t="str">
        <f t="shared" si="322"/>
        <v>VL</v>
      </c>
      <c r="AC1067" s="8" t="str">
        <f t="shared" si="323"/>
        <v/>
      </c>
      <c r="AD1067" s="8" t="str">
        <f t="shared" si="328"/>
        <v/>
      </c>
      <c r="AE1067" s="8" t="str">
        <f t="shared" si="324"/>
        <v/>
      </c>
      <c r="AF1067" s="5">
        <f t="shared" si="325"/>
        <v>1979</v>
      </c>
      <c r="AG1067" s="46">
        <v>1064</v>
      </c>
      <c r="AH1067" s="47" t="str">
        <f t="shared" si="315"/>
        <v/>
      </c>
      <c r="AI1067" s="48" t="str">
        <f t="shared" si="316"/>
        <v/>
      </c>
      <c r="AK1067" s="22" t="e">
        <f>TRIM(#REF!)</f>
        <v>#REF!</v>
      </c>
      <c r="AL1067" s="23" t="e">
        <f>IF(#REF!=0,"",#REF!)</f>
        <v>#REF!</v>
      </c>
      <c r="AM1067" s="19" t="e">
        <f>IF(#REF!=0,"",#REF!)</f>
        <v>#REF!</v>
      </c>
      <c r="AN1067" s="23" t="e">
        <f>IF($AK1067="","",#REF!)</f>
        <v>#REF!</v>
      </c>
      <c r="AO1067" s="23" t="e">
        <f t="shared" si="326"/>
        <v>#REF!</v>
      </c>
      <c r="AP1067" s="19" t="e">
        <f>IF(#REF!=0,"",#REF!)</f>
        <v>#REF!</v>
      </c>
      <c r="AQ1067" s="19" t="e">
        <f>IF(#REF!=0,"",#REF!)</f>
        <v>#REF!</v>
      </c>
      <c r="AR1067" s="19" t="e">
        <f>IF(#REF!=0,"",#REF!)</f>
        <v>#REF!</v>
      </c>
      <c r="AS1067" s="19" t="e">
        <f>#REF!</f>
        <v>#REF!</v>
      </c>
    </row>
    <row r="1068" spans="4:45" ht="19.5" thickTop="1" thickBot="1" x14ac:dyDescent="0.25">
      <c r="D1068" s="1" t="str">
        <f t="shared" si="329"/>
        <v/>
      </c>
      <c r="E1068" s="1" t="str">
        <f t="shared" si="330"/>
        <v/>
      </c>
      <c r="K1068" s="19" t="str">
        <f t="shared" si="317"/>
        <v/>
      </c>
      <c r="L1068" s="19">
        <f t="shared" si="327"/>
        <v>10000</v>
      </c>
      <c r="M1068" s="22" t="str">
        <f>TRIM(Data!$N1065)</f>
        <v>Emma Grace</v>
      </c>
      <c r="N1068" s="22" t="str">
        <f>TRIM(Data!$A1065)</f>
        <v>Emma Grace</v>
      </c>
      <c r="O1068" s="23">
        <f>IF(Data!$B1065=0,"",Data!$B1065)</f>
        <v>1977</v>
      </c>
      <c r="P1068" s="19" t="str">
        <f>IF(Data!$C1065=0,"",Data!$C1065)</f>
        <v>1</v>
      </c>
      <c r="Q1068" s="23" t="str">
        <f>IF($M1068="","",Data!$E1065)</f>
        <v>VL</v>
      </c>
      <c r="R1068" s="23" t="str">
        <f t="shared" si="318"/>
        <v>VL</v>
      </c>
      <c r="S1068" s="23" t="str">
        <f t="shared" si="319"/>
        <v>VL</v>
      </c>
      <c r="T1068" s="19" t="str">
        <f>IF(Data!$F1065=0,"",Data!$F1065)</f>
        <v/>
      </c>
      <c r="U1068" s="19" t="str">
        <f>IF(Data!$G1065=0,"",Data!$G1065)</f>
        <v/>
      </c>
      <c r="V1068" s="19" t="str">
        <f>IF(Data!$D1065=0,"",Data!$D1065)</f>
        <v/>
      </c>
      <c r="W1068" s="19" t="str">
        <f>Data!$H1065</f>
        <v>Japonica</v>
      </c>
      <c r="Y1068" s="41" t="e">
        <f t="shared" si="314"/>
        <v>#REF!</v>
      </c>
      <c r="Z1068" s="8">
        <f t="shared" si="320"/>
        <v>10000</v>
      </c>
      <c r="AA1068" s="8" t="str">
        <f t="shared" si="321"/>
        <v>Emma Grace</v>
      </c>
      <c r="AB1068" s="8" t="str">
        <f t="shared" si="322"/>
        <v>VL</v>
      </c>
      <c r="AC1068" s="8" t="str">
        <f t="shared" si="323"/>
        <v/>
      </c>
      <c r="AD1068" s="8" t="str">
        <f t="shared" si="328"/>
        <v/>
      </c>
      <c r="AE1068" s="8" t="str">
        <f t="shared" si="324"/>
        <v/>
      </c>
      <c r="AF1068" s="5">
        <f t="shared" si="325"/>
        <v>1977</v>
      </c>
      <c r="AG1068" s="46">
        <v>1065</v>
      </c>
      <c r="AH1068" s="47" t="str">
        <f t="shared" si="315"/>
        <v/>
      </c>
      <c r="AI1068" s="48" t="str">
        <f t="shared" si="316"/>
        <v/>
      </c>
      <c r="AK1068" s="22" t="e">
        <f>TRIM(#REF!)</f>
        <v>#REF!</v>
      </c>
      <c r="AL1068" s="23" t="e">
        <f>IF(#REF!=0,"",#REF!)</f>
        <v>#REF!</v>
      </c>
      <c r="AM1068" s="19" t="e">
        <f>IF(#REF!=0,"",#REF!)</f>
        <v>#REF!</v>
      </c>
      <c r="AN1068" s="23" t="e">
        <f>IF($AK1068="","",#REF!)</f>
        <v>#REF!</v>
      </c>
      <c r="AO1068" s="23" t="e">
        <f t="shared" si="326"/>
        <v>#REF!</v>
      </c>
      <c r="AP1068" s="19" t="e">
        <f>IF(#REF!=0,"",#REF!)</f>
        <v>#REF!</v>
      </c>
      <c r="AQ1068" s="19" t="e">
        <f>IF(#REF!=0,"",#REF!)</f>
        <v>#REF!</v>
      </c>
      <c r="AR1068" s="19" t="e">
        <f>IF(#REF!=0,"",#REF!)</f>
        <v>#REF!</v>
      </c>
      <c r="AS1068" s="19" t="e">
        <f>#REF!</f>
        <v>#REF!</v>
      </c>
    </row>
    <row r="1069" spans="4:45" ht="19.5" thickTop="1" thickBot="1" x14ac:dyDescent="0.25">
      <c r="D1069" s="1" t="str">
        <f t="shared" si="329"/>
        <v/>
      </c>
      <c r="E1069" s="1" t="str">
        <f t="shared" si="330"/>
        <v/>
      </c>
      <c r="K1069" s="19" t="str">
        <f t="shared" si="317"/>
        <v/>
      </c>
      <c r="L1069" s="19">
        <f t="shared" si="327"/>
        <v>10000</v>
      </c>
      <c r="M1069" s="22" t="str">
        <f>TRIM(Data!$N1066)</f>
        <v>Emma J. Mitchell</v>
      </c>
      <c r="N1069" s="22" t="str">
        <f>TRIM(Data!$A1066)</f>
        <v>Emma J. Mitchell</v>
      </c>
      <c r="O1069" s="23">
        <f>IF(Data!$B1066=0,"",Data!$B1066)</f>
        <v>2003</v>
      </c>
      <c r="P1069" s="19" t="str">
        <f>IF(Data!$C1066=0,"",Data!$C1066)</f>
        <v>1</v>
      </c>
      <c r="Q1069" s="23" t="str">
        <f>IF($M1069="","",Data!$E1066)</f>
        <v>VL</v>
      </c>
      <c r="R1069" s="23" t="str">
        <f t="shared" si="318"/>
        <v>VL</v>
      </c>
      <c r="S1069" s="23" t="str">
        <f t="shared" si="319"/>
        <v>VL</v>
      </c>
      <c r="T1069" s="19" t="str">
        <f>IF(Data!$F1066=0,"",Data!$F1066)</f>
        <v>WHITE</v>
      </c>
      <c r="U1069" s="19" t="str">
        <f>IF(Data!$G1066=0,"",Data!$G1066)</f>
        <v/>
      </c>
      <c r="V1069" s="19" t="str">
        <f>IF(Data!$D1066=0,"",Data!$D1066)</f>
        <v/>
      </c>
      <c r="W1069" s="19" t="str">
        <f>Data!$H1066</f>
        <v>Japonica</v>
      </c>
      <c r="Y1069" s="41" t="e">
        <f t="shared" si="314"/>
        <v>#REF!</v>
      </c>
      <c r="Z1069" s="8">
        <f t="shared" si="320"/>
        <v>10000</v>
      </c>
      <c r="AA1069" s="8" t="str">
        <f t="shared" si="321"/>
        <v>Emma J. Mitchell</v>
      </c>
      <c r="AB1069" s="8" t="str">
        <f t="shared" si="322"/>
        <v>VL</v>
      </c>
      <c r="AC1069" s="8" t="str">
        <f t="shared" si="323"/>
        <v>WHITE</v>
      </c>
      <c r="AD1069" s="8" t="str">
        <f t="shared" si="328"/>
        <v/>
      </c>
      <c r="AE1069" s="8" t="str">
        <f t="shared" si="324"/>
        <v/>
      </c>
      <c r="AF1069" s="5">
        <f t="shared" si="325"/>
        <v>2003</v>
      </c>
      <c r="AG1069" s="46">
        <v>1066</v>
      </c>
      <c r="AH1069" s="47" t="str">
        <f t="shared" si="315"/>
        <v/>
      </c>
      <c r="AI1069" s="48" t="str">
        <f t="shared" si="316"/>
        <v/>
      </c>
      <c r="AK1069" s="22" t="e">
        <f>TRIM(#REF!)</f>
        <v>#REF!</v>
      </c>
      <c r="AL1069" s="23" t="e">
        <f>IF(#REF!=0,"",#REF!)</f>
        <v>#REF!</v>
      </c>
      <c r="AM1069" s="19" t="e">
        <f>IF(#REF!=0,"",#REF!)</f>
        <v>#REF!</v>
      </c>
      <c r="AN1069" s="23" t="e">
        <f>IF($AK1069="","",#REF!)</f>
        <v>#REF!</v>
      </c>
      <c r="AO1069" s="23" t="e">
        <f t="shared" si="326"/>
        <v>#REF!</v>
      </c>
      <c r="AP1069" s="19" t="e">
        <f>IF(#REF!=0,"",#REF!)</f>
        <v>#REF!</v>
      </c>
      <c r="AQ1069" s="19" t="e">
        <f>IF(#REF!=0,"",#REF!)</f>
        <v>#REF!</v>
      </c>
      <c r="AR1069" s="19" t="e">
        <f>IF(#REF!=0,"",#REF!)</f>
        <v>#REF!</v>
      </c>
      <c r="AS1069" s="19" t="e">
        <f>#REF!</f>
        <v>#REF!</v>
      </c>
    </row>
    <row r="1070" spans="4:45" ht="19.5" thickTop="1" thickBot="1" x14ac:dyDescent="0.25">
      <c r="D1070" s="1" t="str">
        <f t="shared" si="329"/>
        <v/>
      </c>
      <c r="E1070" s="1" t="str">
        <f t="shared" si="330"/>
        <v/>
      </c>
      <c r="K1070" s="19" t="str">
        <f t="shared" si="317"/>
        <v/>
      </c>
      <c r="L1070" s="19">
        <f t="shared" si="327"/>
        <v>10000</v>
      </c>
      <c r="M1070" s="22" t="str">
        <f>TRIM(Data!$N1067)</f>
        <v>Emmalene</v>
      </c>
      <c r="N1070" s="22" t="str">
        <f>TRIM(Data!$A1067)</f>
        <v>Emmalene</v>
      </c>
      <c r="O1070" s="23">
        <f>IF(Data!$B1067=0,"",Data!$B1067)</f>
        <v>1977</v>
      </c>
      <c r="P1070" s="19" t="str">
        <f>IF(Data!$C1067=0,"",Data!$C1067)</f>
        <v>1</v>
      </c>
      <c r="Q1070" s="23" t="str">
        <f>IF($M1070="","",Data!$E1067)</f>
        <v>L</v>
      </c>
      <c r="R1070" s="23" t="str">
        <f t="shared" si="318"/>
        <v>L</v>
      </c>
      <c r="S1070" s="23" t="str">
        <f t="shared" si="319"/>
        <v>L</v>
      </c>
      <c r="T1070" s="19" t="str">
        <f>IF(Data!$F1067=0,"",Data!$F1067)</f>
        <v/>
      </c>
      <c r="U1070" s="19" t="str">
        <f>IF(Data!$G1067=0,"",Data!$G1067)</f>
        <v/>
      </c>
      <c r="V1070" s="19" t="str">
        <f>IF(Data!$D1067=0,"",Data!$D1067)</f>
        <v/>
      </c>
      <c r="W1070" s="19" t="str">
        <f>Data!$H1067</f>
        <v>Japonica</v>
      </c>
      <c r="Y1070" s="41" t="e">
        <f t="shared" si="314"/>
        <v>#REF!</v>
      </c>
      <c r="Z1070" s="8">
        <f t="shared" si="320"/>
        <v>10000</v>
      </c>
      <c r="AA1070" s="8" t="str">
        <f t="shared" si="321"/>
        <v>Emmalene</v>
      </c>
      <c r="AB1070" s="8" t="str">
        <f t="shared" si="322"/>
        <v>L</v>
      </c>
      <c r="AC1070" s="8" t="str">
        <f t="shared" si="323"/>
        <v/>
      </c>
      <c r="AD1070" s="8" t="str">
        <f t="shared" si="328"/>
        <v/>
      </c>
      <c r="AE1070" s="8" t="str">
        <f t="shared" si="324"/>
        <v/>
      </c>
      <c r="AF1070" s="5">
        <f t="shared" si="325"/>
        <v>1977</v>
      </c>
      <c r="AG1070" s="46">
        <v>1067</v>
      </c>
      <c r="AH1070" s="47" t="str">
        <f t="shared" si="315"/>
        <v/>
      </c>
      <c r="AI1070" s="48" t="str">
        <f t="shared" si="316"/>
        <v/>
      </c>
      <c r="AK1070" s="22" t="e">
        <f>TRIM(#REF!)</f>
        <v>#REF!</v>
      </c>
      <c r="AL1070" s="23" t="e">
        <f>IF(#REF!=0,"",#REF!)</f>
        <v>#REF!</v>
      </c>
      <c r="AM1070" s="19" t="e">
        <f>IF(#REF!=0,"",#REF!)</f>
        <v>#REF!</v>
      </c>
      <c r="AN1070" s="23" t="e">
        <f>IF($AK1070="","",#REF!)</f>
        <v>#REF!</v>
      </c>
      <c r="AO1070" s="23" t="e">
        <f t="shared" si="326"/>
        <v>#REF!</v>
      </c>
      <c r="AP1070" s="19" t="e">
        <f>IF(#REF!=0,"",#REF!)</f>
        <v>#REF!</v>
      </c>
      <c r="AQ1070" s="19" t="e">
        <f>IF(#REF!=0,"",#REF!)</f>
        <v>#REF!</v>
      </c>
      <c r="AR1070" s="19" t="e">
        <f>IF(#REF!=0,"",#REF!)</f>
        <v>#REF!</v>
      </c>
      <c r="AS1070" s="19" t="e">
        <f>#REF!</f>
        <v>#REF!</v>
      </c>
    </row>
    <row r="1071" spans="4:45" ht="19.5" thickTop="1" thickBot="1" x14ac:dyDescent="0.25">
      <c r="D1071" s="1" t="str">
        <f t="shared" si="329"/>
        <v/>
      </c>
      <c r="E1071" s="1" t="str">
        <f t="shared" si="330"/>
        <v/>
      </c>
      <c r="K1071" s="19" t="str">
        <f t="shared" si="317"/>
        <v/>
      </c>
      <c r="L1071" s="19">
        <f t="shared" si="327"/>
        <v>10000</v>
      </c>
      <c r="M1071" s="22" t="str">
        <f>TRIM(Data!$N1068)</f>
        <v>Emmett Barnes</v>
      </c>
      <c r="N1071" s="22" t="str">
        <f>TRIM(Data!$A1068)</f>
        <v>Emmett Barnes</v>
      </c>
      <c r="O1071" s="23">
        <f>IF(Data!$B1068=0,"",Data!$B1068)</f>
        <v>1949</v>
      </c>
      <c r="P1071" s="19" t="str">
        <f>IF(Data!$C1068=0,"",Data!$C1068)</f>
        <v>1</v>
      </c>
      <c r="Q1071" s="23" t="str">
        <f>IF($M1071="","",Data!$E1068)</f>
        <v>L</v>
      </c>
      <c r="R1071" s="23" t="str">
        <f t="shared" si="318"/>
        <v>L</v>
      </c>
      <c r="S1071" s="23" t="str">
        <f t="shared" si="319"/>
        <v>L</v>
      </c>
      <c r="T1071" s="19" t="str">
        <f>IF(Data!$F1068=0,"",Data!$F1068)</f>
        <v>WHITE</v>
      </c>
      <c r="U1071" s="19" t="str">
        <f>IF(Data!$G1068=0,"",Data!$G1068)</f>
        <v/>
      </c>
      <c r="V1071" s="19" t="str">
        <f>IF(Data!$D1068=0,"",Data!$D1068)</f>
        <v/>
      </c>
      <c r="W1071" s="19" t="str">
        <f>Data!$H1068</f>
        <v>Japonica</v>
      </c>
      <c r="Y1071" s="41" t="e">
        <f t="shared" si="314"/>
        <v>#REF!</v>
      </c>
      <c r="Z1071" s="8">
        <f t="shared" si="320"/>
        <v>10000</v>
      </c>
      <c r="AA1071" s="8" t="str">
        <f t="shared" si="321"/>
        <v>Emmett Barnes</v>
      </c>
      <c r="AB1071" s="8" t="str">
        <f t="shared" si="322"/>
        <v>L</v>
      </c>
      <c r="AC1071" s="8" t="str">
        <f t="shared" si="323"/>
        <v>WHITE</v>
      </c>
      <c r="AD1071" s="8" t="str">
        <f t="shared" si="328"/>
        <v/>
      </c>
      <c r="AE1071" s="8" t="str">
        <f t="shared" si="324"/>
        <v/>
      </c>
      <c r="AF1071" s="5">
        <f t="shared" si="325"/>
        <v>1949</v>
      </c>
      <c r="AG1071" s="46">
        <v>1068</v>
      </c>
      <c r="AH1071" s="47" t="str">
        <f t="shared" si="315"/>
        <v/>
      </c>
      <c r="AI1071" s="48" t="str">
        <f t="shared" si="316"/>
        <v/>
      </c>
      <c r="AK1071" s="22" t="e">
        <f>TRIM(#REF!)</f>
        <v>#REF!</v>
      </c>
      <c r="AL1071" s="23" t="e">
        <f>IF(#REF!=0,"",#REF!)</f>
        <v>#REF!</v>
      </c>
      <c r="AM1071" s="19" t="e">
        <f>IF(#REF!=0,"",#REF!)</f>
        <v>#REF!</v>
      </c>
      <c r="AN1071" s="23" t="e">
        <f>IF($AK1071="","",#REF!)</f>
        <v>#REF!</v>
      </c>
      <c r="AO1071" s="23" t="e">
        <f t="shared" si="326"/>
        <v>#REF!</v>
      </c>
      <c r="AP1071" s="19" t="e">
        <f>IF(#REF!=0,"",#REF!)</f>
        <v>#REF!</v>
      </c>
      <c r="AQ1071" s="19" t="e">
        <f>IF(#REF!=0,"",#REF!)</f>
        <v>#REF!</v>
      </c>
      <c r="AR1071" s="19" t="e">
        <f>IF(#REF!=0,"",#REF!)</f>
        <v>#REF!</v>
      </c>
      <c r="AS1071" s="19" t="e">
        <f>#REF!</f>
        <v>#REF!</v>
      </c>
    </row>
    <row r="1072" spans="4:45" ht="19.5" thickTop="1" thickBot="1" x14ac:dyDescent="0.25">
      <c r="D1072" s="1" t="str">
        <f t="shared" si="329"/>
        <v/>
      </c>
      <c r="E1072" s="1" t="str">
        <f t="shared" si="330"/>
        <v/>
      </c>
      <c r="K1072" s="19" t="str">
        <f t="shared" si="317"/>
        <v/>
      </c>
      <c r="L1072" s="19">
        <f t="shared" si="327"/>
        <v>10000</v>
      </c>
      <c r="M1072" s="22" t="str">
        <f>TRIM(Data!$N1069)</f>
        <v>Emmett Pfingstl</v>
      </c>
      <c r="N1072" s="22" t="str">
        <f>TRIM(Data!$A1069)</f>
        <v>Emmett Pfingstl (Joseph Pfingstl Var,Dorothy Parker)</v>
      </c>
      <c r="O1072" s="23">
        <f>IF(Data!$B1069=0,"",Data!$B1069)</f>
        <v>1950</v>
      </c>
      <c r="P1072" s="19" t="str">
        <f>IF(Data!$C1069=0,"",Data!$C1069)</f>
        <v>1</v>
      </c>
      <c r="Q1072" s="23" t="str">
        <f>IF($M1072="","",Data!$E1069)</f>
        <v>M-L</v>
      </c>
      <c r="R1072" s="23" t="str">
        <f t="shared" si="318"/>
        <v>M</v>
      </c>
      <c r="S1072" s="23" t="str">
        <f t="shared" si="319"/>
        <v>M</v>
      </c>
      <c r="T1072" s="19" t="str">
        <f>IF(Data!$F1069=0,"",Data!$F1069)</f>
        <v/>
      </c>
      <c r="U1072" s="19" t="str">
        <f>IF(Data!$G1069=0,"",Data!$G1069)</f>
        <v/>
      </c>
      <c r="V1072" s="19" t="str">
        <f>IF(Data!$D1069=0,"",Data!$D1069)</f>
        <v/>
      </c>
      <c r="W1072" s="19" t="str">
        <f>Data!$H1069</f>
        <v>Japonica</v>
      </c>
      <c r="Y1072" s="41" t="e">
        <f t="shared" si="314"/>
        <v>#REF!</v>
      </c>
      <c r="Z1072" s="8">
        <f t="shared" si="320"/>
        <v>10000</v>
      </c>
      <c r="AA1072" s="8" t="str">
        <f t="shared" si="321"/>
        <v>Emmett Pfingstl</v>
      </c>
      <c r="AB1072" s="8" t="str">
        <f t="shared" si="322"/>
        <v>M</v>
      </c>
      <c r="AC1072" s="8" t="str">
        <f t="shared" si="323"/>
        <v/>
      </c>
      <c r="AD1072" s="8" t="str">
        <f t="shared" si="328"/>
        <v/>
      </c>
      <c r="AE1072" s="8" t="str">
        <f t="shared" si="324"/>
        <v/>
      </c>
      <c r="AF1072" s="5">
        <f t="shared" si="325"/>
        <v>1950</v>
      </c>
      <c r="AG1072" s="46">
        <v>1069</v>
      </c>
      <c r="AH1072" s="47" t="str">
        <f t="shared" si="315"/>
        <v/>
      </c>
      <c r="AI1072" s="48" t="str">
        <f t="shared" si="316"/>
        <v/>
      </c>
      <c r="AK1072" s="22" t="e">
        <f>TRIM(#REF!)</f>
        <v>#REF!</v>
      </c>
      <c r="AL1072" s="23" t="e">
        <f>IF(#REF!=0,"",#REF!)</f>
        <v>#REF!</v>
      </c>
      <c r="AM1072" s="19" t="e">
        <f>IF(#REF!=0,"",#REF!)</f>
        <v>#REF!</v>
      </c>
      <c r="AN1072" s="23" t="e">
        <f>IF($AK1072="","",#REF!)</f>
        <v>#REF!</v>
      </c>
      <c r="AO1072" s="23" t="e">
        <f t="shared" si="326"/>
        <v>#REF!</v>
      </c>
      <c r="AP1072" s="19" t="e">
        <f>IF(#REF!=0,"",#REF!)</f>
        <v>#REF!</v>
      </c>
      <c r="AQ1072" s="19" t="e">
        <f>IF(#REF!=0,"",#REF!)</f>
        <v>#REF!</v>
      </c>
      <c r="AR1072" s="19" t="e">
        <f>IF(#REF!=0,"",#REF!)</f>
        <v>#REF!</v>
      </c>
      <c r="AS1072" s="19" t="e">
        <f>#REF!</f>
        <v>#REF!</v>
      </c>
    </row>
    <row r="1073" spans="4:45" ht="19.5" thickTop="1" thickBot="1" x14ac:dyDescent="0.25">
      <c r="D1073" s="1" t="str">
        <f t="shared" si="329"/>
        <v/>
      </c>
      <c r="E1073" s="1" t="str">
        <f t="shared" si="330"/>
        <v/>
      </c>
      <c r="K1073" s="19" t="str">
        <f t="shared" si="317"/>
        <v/>
      </c>
      <c r="L1073" s="19">
        <f t="shared" si="327"/>
        <v>10000</v>
      </c>
      <c r="M1073" s="22" t="str">
        <f>TRIM(Data!$N1070)</f>
        <v>Emperor Frederick Wilhelm (See Gigantea)</v>
      </c>
      <c r="N1073" s="22" t="str">
        <f>TRIM(Data!$A1070)</f>
        <v>Emperor Frederick Wilhelm (See Gigantea)</v>
      </c>
      <c r="O1073" s="23">
        <f>IF(Data!$B1070=0,"",Data!$B1070)</f>
        <v>1840</v>
      </c>
      <c r="P1073" s="19" t="str">
        <f>IF(Data!$C1070=0,"",Data!$C1070)</f>
        <v/>
      </c>
      <c r="Q1073" s="23" t="str">
        <f>IF($M1073="","",Data!$E1070)</f>
        <v>L-VL</v>
      </c>
      <c r="R1073" s="23" t="str">
        <f t="shared" si="318"/>
        <v>L</v>
      </c>
      <c r="S1073" s="23" t="str">
        <f t="shared" si="319"/>
        <v>L</v>
      </c>
      <c r="T1073" s="19" t="str">
        <f>IF(Data!$F1070=0,"",Data!$F1070)</f>
        <v/>
      </c>
      <c r="U1073" s="19" t="str">
        <f>IF(Data!$G1070=0,"",Data!$G1070)</f>
        <v/>
      </c>
      <c r="V1073" s="19" t="str">
        <f>IF(Data!$D1070=0,"",Data!$D1070)</f>
        <v>ANTIQUE</v>
      </c>
      <c r="W1073" s="19" t="str">
        <f>Data!$H1070</f>
        <v>Japonica</v>
      </c>
      <c r="Y1073" s="41" t="e">
        <f t="shared" si="314"/>
        <v>#REF!</v>
      </c>
      <c r="Z1073" s="8">
        <f t="shared" si="320"/>
        <v>1073</v>
      </c>
      <c r="AA1073" s="8" t="str">
        <f t="shared" si="321"/>
        <v>Emperor Frederick Wilhelm (See Gigantea)</v>
      </c>
      <c r="AB1073" s="8" t="str">
        <f t="shared" si="322"/>
        <v>L</v>
      </c>
      <c r="AC1073" s="8" t="str">
        <f t="shared" si="323"/>
        <v/>
      </c>
      <c r="AD1073" s="8" t="str">
        <f t="shared" si="328"/>
        <v/>
      </c>
      <c r="AE1073" s="8" t="str">
        <f t="shared" si="324"/>
        <v>ANTIQUE</v>
      </c>
      <c r="AF1073" s="5">
        <f t="shared" si="325"/>
        <v>1840</v>
      </c>
      <c r="AG1073" s="46">
        <v>1070</v>
      </c>
      <c r="AH1073" s="47" t="str">
        <f t="shared" si="315"/>
        <v/>
      </c>
      <c r="AI1073" s="48" t="str">
        <f t="shared" si="316"/>
        <v/>
      </c>
      <c r="AK1073" s="22" t="e">
        <f>TRIM(#REF!)</f>
        <v>#REF!</v>
      </c>
      <c r="AL1073" s="23" t="e">
        <f>IF(#REF!=0,"",#REF!)</f>
        <v>#REF!</v>
      </c>
      <c r="AM1073" s="19" t="e">
        <f>IF(#REF!=0,"",#REF!)</f>
        <v>#REF!</v>
      </c>
      <c r="AN1073" s="23" t="e">
        <f>IF($AK1073="","",#REF!)</f>
        <v>#REF!</v>
      </c>
      <c r="AO1073" s="23" t="e">
        <f t="shared" si="326"/>
        <v>#REF!</v>
      </c>
      <c r="AP1073" s="19" t="e">
        <f>IF(#REF!=0,"",#REF!)</f>
        <v>#REF!</v>
      </c>
      <c r="AQ1073" s="19" t="e">
        <f>IF(#REF!=0,"",#REF!)</f>
        <v>#REF!</v>
      </c>
      <c r="AR1073" s="19" t="e">
        <f>IF(#REF!=0,"",#REF!)</f>
        <v>#REF!</v>
      </c>
      <c r="AS1073" s="19" t="e">
        <f>#REF!</f>
        <v>#REF!</v>
      </c>
    </row>
    <row r="1074" spans="4:45" ht="19.5" thickTop="1" thickBot="1" x14ac:dyDescent="0.25">
      <c r="D1074" s="1" t="str">
        <f t="shared" si="329"/>
        <v/>
      </c>
      <c r="E1074" s="1" t="str">
        <f t="shared" si="330"/>
        <v/>
      </c>
      <c r="K1074" s="19" t="str">
        <f t="shared" si="317"/>
        <v/>
      </c>
      <c r="L1074" s="19">
        <f t="shared" si="327"/>
        <v>10000</v>
      </c>
      <c r="M1074" s="22" t="str">
        <f>TRIM(Data!$N1071)</f>
        <v>Emperor of Russia</v>
      </c>
      <c r="N1074" s="22" t="str">
        <f>TRIM(Data!$A1071)</f>
        <v>Emperor of Russia (Stevens Plant)</v>
      </c>
      <c r="O1074" s="23">
        <f>IF(Data!$B1071=0,"",Data!$B1071)</f>
        <v>1856</v>
      </c>
      <c r="P1074" s="19" t="str">
        <f>IF(Data!$C1071=0,"",Data!$C1071)</f>
        <v>1</v>
      </c>
      <c r="Q1074" s="23" t="str">
        <f>IF($M1074="","",Data!$E1071)</f>
        <v>M</v>
      </c>
      <c r="R1074" s="23" t="str">
        <f t="shared" si="318"/>
        <v>M</v>
      </c>
      <c r="S1074" s="23" t="str">
        <f t="shared" si="319"/>
        <v>M</v>
      </c>
      <c r="T1074" s="19" t="str">
        <f>IF(Data!$F1071=0,"",Data!$F1071)</f>
        <v/>
      </c>
      <c r="U1074" s="19" t="str">
        <f>IF(Data!$G1071=0,"",Data!$G1071)</f>
        <v/>
      </c>
      <c r="V1074" s="19" t="str">
        <f>IF(Data!$D1071=0,"",Data!$D1071)</f>
        <v>ANTIQUE</v>
      </c>
      <c r="W1074" s="19" t="str">
        <f>Data!$H1071</f>
        <v>Japonica</v>
      </c>
      <c r="Y1074" s="41" t="e">
        <f t="shared" si="314"/>
        <v>#REF!</v>
      </c>
      <c r="Z1074" s="8">
        <f t="shared" si="320"/>
        <v>1074</v>
      </c>
      <c r="AA1074" s="8" t="str">
        <f t="shared" si="321"/>
        <v>Emperor of Russia</v>
      </c>
      <c r="AB1074" s="8" t="str">
        <f t="shared" si="322"/>
        <v>M</v>
      </c>
      <c r="AC1074" s="8" t="str">
        <f t="shared" si="323"/>
        <v/>
      </c>
      <c r="AD1074" s="8" t="str">
        <f t="shared" si="328"/>
        <v/>
      </c>
      <c r="AE1074" s="8" t="str">
        <f t="shared" si="324"/>
        <v>ANTIQUE</v>
      </c>
      <c r="AF1074" s="5">
        <f t="shared" si="325"/>
        <v>1856</v>
      </c>
      <c r="AG1074" s="46">
        <v>1071</v>
      </c>
      <c r="AH1074" s="47" t="str">
        <f t="shared" si="315"/>
        <v/>
      </c>
      <c r="AI1074" s="48" t="str">
        <f t="shared" si="316"/>
        <v/>
      </c>
      <c r="AK1074" s="22" t="e">
        <f>TRIM(#REF!)</f>
        <v>#REF!</v>
      </c>
      <c r="AL1074" s="23" t="e">
        <f>IF(#REF!=0,"",#REF!)</f>
        <v>#REF!</v>
      </c>
      <c r="AM1074" s="19" t="e">
        <f>IF(#REF!=0,"",#REF!)</f>
        <v>#REF!</v>
      </c>
      <c r="AN1074" s="23" t="e">
        <f>IF($AK1074="","",#REF!)</f>
        <v>#REF!</v>
      </c>
      <c r="AO1074" s="23" t="e">
        <f t="shared" si="326"/>
        <v>#REF!</v>
      </c>
      <c r="AP1074" s="19" t="e">
        <f>IF(#REF!=0,"",#REF!)</f>
        <v>#REF!</v>
      </c>
      <c r="AQ1074" s="19" t="e">
        <f>IF(#REF!=0,"",#REF!)</f>
        <v>#REF!</v>
      </c>
      <c r="AR1074" s="19" t="e">
        <f>IF(#REF!=0,"",#REF!)</f>
        <v>#REF!</v>
      </c>
      <c r="AS1074" s="19" t="e">
        <f>#REF!</f>
        <v>#REF!</v>
      </c>
    </row>
    <row r="1075" spans="4:45" ht="19.5" thickTop="1" thickBot="1" x14ac:dyDescent="0.25">
      <c r="D1075" s="1" t="str">
        <f t="shared" si="329"/>
        <v/>
      </c>
      <c r="E1075" s="1" t="str">
        <f t="shared" si="330"/>
        <v/>
      </c>
      <c r="K1075" s="19" t="str">
        <f t="shared" si="317"/>
        <v/>
      </c>
      <c r="L1075" s="19">
        <f t="shared" si="327"/>
        <v>10000</v>
      </c>
      <c r="M1075" s="22" t="str">
        <f>TRIM(Data!$N1072)</f>
        <v>Emperor Wilhelm (See Gigantea)</v>
      </c>
      <c r="N1075" s="22" t="str">
        <f>TRIM(Data!$A1072)</f>
        <v>Emperor Wilhelm (See Gigantea)</v>
      </c>
      <c r="O1075" s="23">
        <f>IF(Data!$B1072=0,"",Data!$B1072)</f>
        <v>1840</v>
      </c>
      <c r="P1075" s="19" t="str">
        <f>IF(Data!$C1072=0,"",Data!$C1072)</f>
        <v/>
      </c>
      <c r="Q1075" s="23" t="str">
        <f>IF($M1075="","",Data!$E1072)</f>
        <v>L-VL</v>
      </c>
      <c r="R1075" s="23" t="str">
        <f t="shared" si="318"/>
        <v>L</v>
      </c>
      <c r="S1075" s="23" t="str">
        <f t="shared" si="319"/>
        <v>L</v>
      </c>
      <c r="T1075" s="19" t="str">
        <f>IF(Data!$F1072=0,"",Data!$F1072)</f>
        <v/>
      </c>
      <c r="U1075" s="19" t="str">
        <f>IF(Data!$G1072=0,"",Data!$G1072)</f>
        <v/>
      </c>
      <c r="V1075" s="19" t="str">
        <f>IF(Data!$D1072=0,"",Data!$D1072)</f>
        <v>ANTIQUE</v>
      </c>
      <c r="W1075" s="19" t="str">
        <f>Data!$H1072</f>
        <v>Japonica</v>
      </c>
      <c r="Y1075" s="41" t="e">
        <f t="shared" si="314"/>
        <v>#REF!</v>
      </c>
      <c r="Z1075" s="8">
        <f t="shared" si="320"/>
        <v>1075</v>
      </c>
      <c r="AA1075" s="8" t="str">
        <f t="shared" si="321"/>
        <v>Emperor Wilhelm (See Gigantea)</v>
      </c>
      <c r="AB1075" s="8" t="str">
        <f t="shared" si="322"/>
        <v>L</v>
      </c>
      <c r="AC1075" s="8" t="str">
        <f t="shared" si="323"/>
        <v/>
      </c>
      <c r="AD1075" s="8" t="str">
        <f t="shared" si="328"/>
        <v/>
      </c>
      <c r="AE1075" s="8" t="str">
        <f t="shared" si="324"/>
        <v>ANTIQUE</v>
      </c>
      <c r="AF1075" s="5">
        <f t="shared" si="325"/>
        <v>1840</v>
      </c>
      <c r="AG1075" s="46">
        <v>1072</v>
      </c>
      <c r="AH1075" s="47" t="str">
        <f t="shared" si="315"/>
        <v/>
      </c>
      <c r="AI1075" s="48" t="str">
        <f t="shared" si="316"/>
        <v/>
      </c>
      <c r="AK1075" s="22" t="e">
        <f>TRIM(#REF!)</f>
        <v>#REF!</v>
      </c>
      <c r="AL1075" s="23" t="e">
        <f>IF(#REF!=0,"",#REF!)</f>
        <v>#REF!</v>
      </c>
      <c r="AM1075" s="19" t="e">
        <f>IF(#REF!=0,"",#REF!)</f>
        <v>#REF!</v>
      </c>
      <c r="AN1075" s="23" t="e">
        <f>IF($AK1075="","",#REF!)</f>
        <v>#REF!</v>
      </c>
      <c r="AO1075" s="23" t="e">
        <f t="shared" si="326"/>
        <v>#REF!</v>
      </c>
      <c r="AP1075" s="19" t="e">
        <f>IF(#REF!=0,"",#REF!)</f>
        <v>#REF!</v>
      </c>
      <c r="AQ1075" s="19" t="e">
        <f>IF(#REF!=0,"",#REF!)</f>
        <v>#REF!</v>
      </c>
      <c r="AR1075" s="19" t="e">
        <f>IF(#REF!=0,"",#REF!)</f>
        <v>#REF!</v>
      </c>
      <c r="AS1075" s="19" t="e">
        <f>#REF!</f>
        <v>#REF!</v>
      </c>
    </row>
    <row r="1076" spans="4:45" ht="19.5" thickTop="1" thickBot="1" x14ac:dyDescent="0.25">
      <c r="D1076" s="1" t="str">
        <f t="shared" si="329"/>
        <v/>
      </c>
      <c r="E1076" s="1" t="str">
        <f t="shared" si="330"/>
        <v/>
      </c>
      <c r="K1076" s="19" t="str">
        <f t="shared" si="317"/>
        <v/>
      </c>
      <c r="L1076" s="19">
        <f t="shared" si="327"/>
        <v>10000</v>
      </c>
      <c r="M1076" s="22" t="str">
        <f>TRIM(Data!$N1073)</f>
        <v>Empress (See Lady Clare)</v>
      </c>
      <c r="N1076" s="22" t="str">
        <f>TRIM(Data!$A1073)</f>
        <v>Empress (See Lady Clare)</v>
      </c>
      <c r="O1076" s="23">
        <f>IF(Data!$B1073=0,"",Data!$B1073)</f>
        <v>1887</v>
      </c>
      <c r="P1076" s="19" t="str">
        <f>IF(Data!$C1073=0,"",Data!$C1073)</f>
        <v/>
      </c>
      <c r="Q1076" s="23" t="str">
        <f>IF($M1076="","",Data!$E1073)</f>
        <v>L</v>
      </c>
      <c r="R1076" s="23" t="str">
        <f t="shared" si="318"/>
        <v>L</v>
      </c>
      <c r="S1076" s="23" t="str">
        <f t="shared" si="319"/>
        <v>L</v>
      </c>
      <c r="T1076" s="19" t="str">
        <f>IF(Data!$F1073=0,"",Data!$F1073)</f>
        <v/>
      </c>
      <c r="U1076" s="19" t="str">
        <f>IF(Data!$G1073=0,"",Data!$G1073)</f>
        <v/>
      </c>
      <c r="V1076" s="19" t="str">
        <f>IF(Data!$D1073=0,"",Data!$D1073)</f>
        <v>ANTIQUE</v>
      </c>
      <c r="W1076" s="19" t="str">
        <f>Data!$H1073</f>
        <v>Japonica</v>
      </c>
      <c r="Y1076" s="41" t="e">
        <f t="shared" si="314"/>
        <v>#REF!</v>
      </c>
      <c r="Z1076" s="8">
        <f t="shared" si="320"/>
        <v>1076</v>
      </c>
      <c r="AA1076" s="8" t="str">
        <f t="shared" si="321"/>
        <v>Empress (See Lady Clare)</v>
      </c>
      <c r="AB1076" s="8" t="str">
        <f t="shared" si="322"/>
        <v>L</v>
      </c>
      <c r="AC1076" s="8" t="str">
        <f t="shared" si="323"/>
        <v/>
      </c>
      <c r="AD1076" s="8" t="str">
        <f t="shared" si="328"/>
        <v/>
      </c>
      <c r="AE1076" s="8" t="str">
        <f t="shared" si="324"/>
        <v>ANTIQUE</v>
      </c>
      <c r="AF1076" s="5">
        <f t="shared" si="325"/>
        <v>1887</v>
      </c>
      <c r="AG1076" s="46">
        <v>1073</v>
      </c>
      <c r="AH1076" s="47" t="str">
        <f t="shared" si="315"/>
        <v/>
      </c>
      <c r="AI1076" s="48" t="str">
        <f t="shared" si="316"/>
        <v/>
      </c>
      <c r="AK1076" s="22" t="e">
        <f>TRIM(#REF!)</f>
        <v>#REF!</v>
      </c>
      <c r="AL1076" s="23" t="e">
        <f>IF(#REF!=0,"",#REF!)</f>
        <v>#REF!</v>
      </c>
      <c r="AM1076" s="19" t="e">
        <f>IF(#REF!=0,"",#REF!)</f>
        <v>#REF!</v>
      </c>
      <c r="AN1076" s="23" t="e">
        <f>IF($AK1076="","",#REF!)</f>
        <v>#REF!</v>
      </c>
      <c r="AO1076" s="23" t="e">
        <f t="shared" si="326"/>
        <v>#REF!</v>
      </c>
      <c r="AP1076" s="19" t="e">
        <f>IF(#REF!=0,"",#REF!)</f>
        <v>#REF!</v>
      </c>
      <c r="AQ1076" s="19" t="e">
        <f>IF(#REF!=0,"",#REF!)</f>
        <v>#REF!</v>
      </c>
      <c r="AR1076" s="19" t="e">
        <f>IF(#REF!=0,"",#REF!)</f>
        <v>#REF!</v>
      </c>
      <c r="AS1076" s="19" t="e">
        <f>#REF!</f>
        <v>#REF!</v>
      </c>
    </row>
    <row r="1077" spans="4:45" ht="19.5" thickTop="1" thickBot="1" x14ac:dyDescent="0.25">
      <c r="D1077" s="1" t="str">
        <f t="shared" si="329"/>
        <v/>
      </c>
      <c r="E1077" s="1" t="str">
        <f t="shared" si="330"/>
        <v/>
      </c>
      <c r="K1077" s="19" t="str">
        <f t="shared" si="317"/>
        <v/>
      </c>
      <c r="L1077" s="19">
        <f t="shared" si="327"/>
        <v>10000</v>
      </c>
      <c r="M1077" s="22" t="str">
        <f>TRIM(Data!$N1074)</f>
        <v>Enchanted Evening</v>
      </c>
      <c r="N1077" s="22" t="str">
        <f>TRIM(Data!$A1074)</f>
        <v>Enchanted Evening</v>
      </c>
      <c r="O1077" s="23">
        <f>IF(Data!$B1074=0,"",Data!$B1074)</f>
        <v>2013</v>
      </c>
      <c r="P1077" s="19" t="str">
        <f>IF(Data!$C1074=0,"",Data!$C1074)</f>
        <v>1</v>
      </c>
      <c r="Q1077" s="23" t="str">
        <f>IF($M1077="","",Data!$E1074)</f>
        <v>M</v>
      </c>
      <c r="R1077" s="23" t="str">
        <f t="shared" si="318"/>
        <v>M</v>
      </c>
      <c r="S1077" s="23" t="str">
        <f t="shared" si="319"/>
        <v>M</v>
      </c>
      <c r="T1077" s="19" t="str">
        <f>IF(Data!$F1074=0,"",Data!$F1074)</f>
        <v/>
      </c>
      <c r="U1077" s="19" t="str">
        <f>IF(Data!$G1074=0,"",Data!$G1074)</f>
        <v/>
      </c>
      <c r="V1077" s="19" t="str">
        <f>IF(Data!$D1074=0,"",Data!$D1074)</f>
        <v/>
      </c>
      <c r="W1077" s="19" t="str">
        <f>Data!$H1074</f>
        <v>Japonica</v>
      </c>
      <c r="Y1077" s="41" t="e">
        <f t="shared" si="314"/>
        <v>#REF!</v>
      </c>
      <c r="Z1077" s="8">
        <f t="shared" si="320"/>
        <v>10000</v>
      </c>
      <c r="AA1077" s="8" t="str">
        <f t="shared" si="321"/>
        <v>Enchanted Evening</v>
      </c>
      <c r="AB1077" s="8" t="str">
        <f t="shared" si="322"/>
        <v>M</v>
      </c>
      <c r="AC1077" s="8" t="str">
        <f t="shared" si="323"/>
        <v/>
      </c>
      <c r="AD1077" s="8" t="str">
        <f t="shared" si="328"/>
        <v/>
      </c>
      <c r="AE1077" s="8" t="str">
        <f t="shared" si="324"/>
        <v/>
      </c>
      <c r="AF1077" s="5">
        <f t="shared" si="325"/>
        <v>2013</v>
      </c>
      <c r="AG1077" s="46">
        <v>1074</v>
      </c>
      <c r="AH1077" s="47" t="str">
        <f t="shared" si="315"/>
        <v/>
      </c>
      <c r="AI1077" s="48" t="str">
        <f t="shared" si="316"/>
        <v/>
      </c>
      <c r="AK1077" s="22" t="e">
        <f>TRIM(#REF!)</f>
        <v>#REF!</v>
      </c>
      <c r="AL1077" s="23" t="e">
        <f>IF(#REF!=0,"",#REF!)</f>
        <v>#REF!</v>
      </c>
      <c r="AM1077" s="19" t="e">
        <f>IF(#REF!=0,"",#REF!)</f>
        <v>#REF!</v>
      </c>
      <c r="AN1077" s="23" t="e">
        <f>IF($AK1077="","",#REF!)</f>
        <v>#REF!</v>
      </c>
      <c r="AO1077" s="23" t="e">
        <f t="shared" si="326"/>
        <v>#REF!</v>
      </c>
      <c r="AP1077" s="19" t="e">
        <f>IF(#REF!=0,"",#REF!)</f>
        <v>#REF!</v>
      </c>
      <c r="AQ1077" s="19" t="e">
        <f>IF(#REF!=0,"",#REF!)</f>
        <v>#REF!</v>
      </c>
      <c r="AR1077" s="19" t="e">
        <f>IF(#REF!=0,"",#REF!)</f>
        <v>#REF!</v>
      </c>
      <c r="AS1077" s="19" t="e">
        <f>#REF!</f>
        <v>#REF!</v>
      </c>
    </row>
    <row r="1078" spans="4:45" ht="19.5" thickTop="1" thickBot="1" x14ac:dyDescent="0.25">
      <c r="D1078" s="1" t="str">
        <f t="shared" si="329"/>
        <v/>
      </c>
      <c r="E1078" s="1" t="str">
        <f t="shared" si="330"/>
        <v/>
      </c>
      <c r="K1078" s="19" t="str">
        <f t="shared" si="317"/>
        <v/>
      </c>
      <c r="L1078" s="19">
        <f t="shared" si="327"/>
        <v>10000</v>
      </c>
      <c r="M1078" s="22" t="str">
        <f>TRIM(Data!$N1075)</f>
        <v>English Kuhne Drews</v>
      </c>
      <c r="N1078" s="22" t="str">
        <f>TRIM(Data!$A1075)</f>
        <v>English Kuhne Drews</v>
      </c>
      <c r="O1078" s="23">
        <f>IF(Data!$B1075=0,"",Data!$B1075)</f>
        <v>2003</v>
      </c>
      <c r="P1078" s="19" t="str">
        <f>IF(Data!$C1075=0,"",Data!$C1075)</f>
        <v>1</v>
      </c>
      <c r="Q1078" s="23" t="str">
        <f>IF($M1078="","",Data!$E1075)</f>
        <v>M</v>
      </c>
      <c r="R1078" s="23" t="str">
        <f t="shared" si="318"/>
        <v>M</v>
      </c>
      <c r="S1078" s="23" t="str">
        <f t="shared" si="319"/>
        <v>M</v>
      </c>
      <c r="T1078" s="19" t="str">
        <f>IF(Data!$F1075=0,"",Data!$F1075)</f>
        <v/>
      </c>
      <c r="U1078" s="19" t="str">
        <f>IF(Data!$G1075=0,"",Data!$G1075)</f>
        <v/>
      </c>
      <c r="V1078" s="19" t="str">
        <f>IF(Data!$D1075=0,"",Data!$D1075)</f>
        <v/>
      </c>
      <c r="W1078" s="19" t="str">
        <f>Data!$H1075</f>
        <v>Japonica</v>
      </c>
      <c r="Y1078" s="41" t="e">
        <f t="shared" si="314"/>
        <v>#REF!</v>
      </c>
      <c r="Z1078" s="8">
        <f t="shared" si="320"/>
        <v>10000</v>
      </c>
      <c r="AA1078" s="8" t="str">
        <f t="shared" si="321"/>
        <v>English Kuhne Drews</v>
      </c>
      <c r="AB1078" s="8" t="str">
        <f t="shared" si="322"/>
        <v>M</v>
      </c>
      <c r="AC1078" s="8" t="str">
        <f t="shared" si="323"/>
        <v/>
      </c>
      <c r="AD1078" s="8" t="str">
        <f t="shared" si="328"/>
        <v/>
      </c>
      <c r="AE1078" s="8" t="str">
        <f t="shared" si="324"/>
        <v/>
      </c>
      <c r="AF1078" s="5">
        <f t="shared" si="325"/>
        <v>2003</v>
      </c>
      <c r="AG1078" s="46">
        <v>1075</v>
      </c>
      <c r="AH1078" s="47" t="str">
        <f t="shared" si="315"/>
        <v/>
      </c>
      <c r="AI1078" s="48" t="str">
        <f t="shared" si="316"/>
        <v/>
      </c>
      <c r="AK1078" s="22" t="e">
        <f>TRIM(#REF!)</f>
        <v>#REF!</v>
      </c>
      <c r="AL1078" s="23" t="e">
        <f>IF(#REF!=0,"",#REF!)</f>
        <v>#REF!</v>
      </c>
      <c r="AM1078" s="19" t="e">
        <f>IF(#REF!=0,"",#REF!)</f>
        <v>#REF!</v>
      </c>
      <c r="AN1078" s="23" t="e">
        <f>IF($AK1078="","",#REF!)</f>
        <v>#REF!</v>
      </c>
      <c r="AO1078" s="23" t="e">
        <f t="shared" si="326"/>
        <v>#REF!</v>
      </c>
      <c r="AP1078" s="19" t="e">
        <f>IF(#REF!=0,"",#REF!)</f>
        <v>#REF!</v>
      </c>
      <c r="AQ1078" s="19" t="e">
        <f>IF(#REF!=0,"",#REF!)</f>
        <v>#REF!</v>
      </c>
      <c r="AR1078" s="19" t="e">
        <f>IF(#REF!=0,"",#REF!)</f>
        <v>#REF!</v>
      </c>
      <c r="AS1078" s="19" t="e">
        <f>#REF!</f>
        <v>#REF!</v>
      </c>
    </row>
    <row r="1079" spans="4:45" ht="19.5" thickTop="1" thickBot="1" x14ac:dyDescent="0.25">
      <c r="D1079" s="1" t="str">
        <f t="shared" si="329"/>
        <v/>
      </c>
      <c r="E1079" s="1" t="str">
        <f t="shared" si="330"/>
        <v/>
      </c>
      <c r="K1079" s="19" t="str">
        <f t="shared" si="317"/>
        <v/>
      </c>
      <c r="L1079" s="19">
        <f t="shared" si="327"/>
        <v>10000</v>
      </c>
      <c r="M1079" s="22" t="str">
        <f>TRIM(Data!$N1076)</f>
        <v>Enrico Bettoni [United States]</v>
      </c>
      <c r="N1079" s="22" t="str">
        <f>TRIM(Data!$A1076)</f>
        <v>Enrico Bettoni [United States] (Marcey Taylor, Hite Pink, Elata)</v>
      </c>
      <c r="O1079" s="23">
        <f>IF(Data!$B1076=0,"",Data!$B1076)</f>
        <v>1848</v>
      </c>
      <c r="P1079" s="19" t="str">
        <f>IF(Data!$C1076=0,"",Data!$C1076)</f>
        <v>1</v>
      </c>
      <c r="Q1079" s="23" t="str">
        <f>IF($M1079="","",Data!$E1076)</f>
        <v>M-L</v>
      </c>
      <c r="R1079" s="23" t="str">
        <f t="shared" si="318"/>
        <v>M</v>
      </c>
      <c r="S1079" s="23" t="str">
        <f t="shared" si="319"/>
        <v>M</v>
      </c>
      <c r="T1079" s="19" t="str">
        <f>IF(Data!$F1076=0,"",Data!$F1076)</f>
        <v/>
      </c>
      <c r="U1079" s="19" t="str">
        <f>IF(Data!$G1076=0,"",Data!$G1076)</f>
        <v/>
      </c>
      <c r="V1079" s="19" t="str">
        <f>IF(Data!$D1076=0,"",Data!$D1076)</f>
        <v>ANTIQUE</v>
      </c>
      <c r="W1079" s="19" t="str">
        <f>Data!$H1076</f>
        <v>Japonica</v>
      </c>
      <c r="Y1079" s="41" t="e">
        <f t="shared" si="314"/>
        <v>#REF!</v>
      </c>
      <c r="Z1079" s="8">
        <f t="shared" si="320"/>
        <v>1079</v>
      </c>
      <c r="AA1079" s="8" t="str">
        <f t="shared" si="321"/>
        <v>Enrico Bettoni [United States]</v>
      </c>
      <c r="AB1079" s="8" t="str">
        <f t="shared" si="322"/>
        <v>M</v>
      </c>
      <c r="AC1079" s="8" t="str">
        <f t="shared" si="323"/>
        <v/>
      </c>
      <c r="AD1079" s="8" t="str">
        <f t="shared" si="328"/>
        <v/>
      </c>
      <c r="AE1079" s="8" t="str">
        <f t="shared" si="324"/>
        <v>ANTIQUE</v>
      </c>
      <c r="AF1079" s="5">
        <f t="shared" si="325"/>
        <v>1848</v>
      </c>
      <c r="AG1079" s="46">
        <v>1076</v>
      </c>
      <c r="AH1079" s="47" t="str">
        <f t="shared" si="315"/>
        <v/>
      </c>
      <c r="AI1079" s="48" t="str">
        <f t="shared" si="316"/>
        <v/>
      </c>
      <c r="AK1079" s="22" t="e">
        <f>TRIM(#REF!)</f>
        <v>#REF!</v>
      </c>
      <c r="AL1079" s="23" t="e">
        <f>IF(#REF!=0,"",#REF!)</f>
        <v>#REF!</v>
      </c>
      <c r="AM1079" s="19" t="e">
        <f>IF(#REF!=0,"",#REF!)</f>
        <v>#REF!</v>
      </c>
      <c r="AN1079" s="23" t="e">
        <f>IF($AK1079="","",#REF!)</f>
        <v>#REF!</v>
      </c>
      <c r="AO1079" s="23" t="e">
        <f t="shared" si="326"/>
        <v>#REF!</v>
      </c>
      <c r="AP1079" s="19" t="e">
        <f>IF(#REF!=0,"",#REF!)</f>
        <v>#REF!</v>
      </c>
      <c r="AQ1079" s="19" t="e">
        <f>IF(#REF!=0,"",#REF!)</f>
        <v>#REF!</v>
      </c>
      <c r="AR1079" s="19" t="e">
        <f>IF(#REF!=0,"",#REF!)</f>
        <v>#REF!</v>
      </c>
      <c r="AS1079" s="19" t="e">
        <f>#REF!</f>
        <v>#REF!</v>
      </c>
    </row>
    <row r="1080" spans="4:45" ht="19.5" thickTop="1" thickBot="1" x14ac:dyDescent="0.25">
      <c r="D1080" s="1" t="str">
        <f t="shared" si="329"/>
        <v/>
      </c>
      <c r="E1080" s="1" t="str">
        <f t="shared" si="330"/>
        <v/>
      </c>
      <c r="K1080" s="19" t="str">
        <f t="shared" si="317"/>
        <v/>
      </c>
      <c r="L1080" s="19">
        <f t="shared" si="327"/>
        <v>10000</v>
      </c>
      <c r="M1080" s="22" t="str">
        <f>TRIM(Data!$N1077)</f>
        <v>Envying Sky's Height</v>
      </c>
      <c r="N1080" s="22" t="str">
        <f>TRIM(Data!$A1077)</f>
        <v>Envying Sky's Height (R) (Hentiangao)</v>
      </c>
      <c r="O1080" s="23">
        <f>IF(Data!$B1077=0,"",Data!$B1077)</f>
        <v>1964</v>
      </c>
      <c r="P1080" s="19" t="str">
        <f>IF(Data!$C1077=0,"",Data!$C1077)</f>
        <v>1</v>
      </c>
      <c r="Q1080" s="23" t="str">
        <f>IF($M1080="","",Data!$E1077)</f>
        <v>M</v>
      </c>
      <c r="R1080" s="23" t="str">
        <f t="shared" si="318"/>
        <v>M</v>
      </c>
      <c r="S1080" s="23" t="str">
        <f t="shared" si="319"/>
        <v>M</v>
      </c>
      <c r="T1080" s="19" t="str">
        <f>IF(Data!$F1077=0,"",Data!$F1077)</f>
        <v/>
      </c>
      <c r="U1080" s="19" t="str">
        <f>IF(Data!$G1077=0,"",Data!$G1077)</f>
        <v/>
      </c>
      <c r="V1080" s="19" t="str">
        <f>IF(Data!$D1077=0,"",Data!$D1077)</f>
        <v/>
      </c>
      <c r="W1080" s="19" t="str">
        <f>Data!$H1077</f>
        <v>Reticulata</v>
      </c>
      <c r="Y1080" s="41" t="e">
        <f t="shared" si="314"/>
        <v>#REF!</v>
      </c>
      <c r="Z1080" s="8">
        <f t="shared" si="320"/>
        <v>10000</v>
      </c>
      <c r="AA1080" s="8" t="str">
        <f t="shared" si="321"/>
        <v>Envying Sky's Height</v>
      </c>
      <c r="AB1080" s="8" t="str">
        <f t="shared" si="322"/>
        <v>M</v>
      </c>
      <c r="AC1080" s="8" t="str">
        <f t="shared" si="323"/>
        <v/>
      </c>
      <c r="AD1080" s="8" t="str">
        <f t="shared" si="328"/>
        <v/>
      </c>
      <c r="AE1080" s="8" t="str">
        <f t="shared" si="324"/>
        <v/>
      </c>
      <c r="AF1080" s="5">
        <f t="shared" si="325"/>
        <v>1964</v>
      </c>
      <c r="AG1080" s="46">
        <v>1077</v>
      </c>
      <c r="AH1080" s="47" t="str">
        <f t="shared" si="315"/>
        <v/>
      </c>
      <c r="AI1080" s="48" t="str">
        <f t="shared" si="316"/>
        <v/>
      </c>
      <c r="AK1080" s="22" t="e">
        <f>TRIM(#REF!)</f>
        <v>#REF!</v>
      </c>
      <c r="AL1080" s="23" t="e">
        <f>IF(#REF!=0,"",#REF!)</f>
        <v>#REF!</v>
      </c>
      <c r="AM1080" s="19" t="e">
        <f>IF(#REF!=0,"",#REF!)</f>
        <v>#REF!</v>
      </c>
      <c r="AN1080" s="23" t="e">
        <f>IF($AK1080="","",#REF!)</f>
        <v>#REF!</v>
      </c>
      <c r="AO1080" s="23" t="e">
        <f t="shared" si="326"/>
        <v>#REF!</v>
      </c>
      <c r="AP1080" s="19" t="e">
        <f>IF(#REF!=0,"",#REF!)</f>
        <v>#REF!</v>
      </c>
      <c r="AQ1080" s="19" t="e">
        <f>IF(#REF!=0,"",#REF!)</f>
        <v>#REF!</v>
      </c>
      <c r="AR1080" s="19" t="e">
        <f>IF(#REF!=0,"",#REF!)</f>
        <v>#REF!</v>
      </c>
      <c r="AS1080" s="19" t="e">
        <f>#REF!</f>
        <v>#REF!</v>
      </c>
    </row>
    <row r="1081" spans="4:45" ht="19.5" thickTop="1" thickBot="1" x14ac:dyDescent="0.25">
      <c r="D1081" s="1" t="str">
        <f t="shared" si="329"/>
        <v/>
      </c>
      <c r="E1081" s="1" t="str">
        <f t="shared" si="330"/>
        <v/>
      </c>
      <c r="K1081" s="19" t="str">
        <f t="shared" si="317"/>
        <v/>
      </c>
      <c r="L1081" s="19">
        <f t="shared" si="327"/>
        <v>10000</v>
      </c>
      <c r="M1081" s="22" t="str">
        <f>TRIM(Data!$N1078)</f>
        <v>Eos</v>
      </c>
      <c r="N1081" s="22" t="str">
        <f>TRIM(Data!$A1078)</f>
        <v>Eos (Vernalis)</v>
      </c>
      <c r="O1081" s="23">
        <f>IF(Data!$B1078=0,"",Data!$B1078)</f>
        <v>2005</v>
      </c>
      <c r="P1081" s="19" t="str">
        <f>IF(Data!$C1078=0,"",Data!$C1078)</f>
        <v>1</v>
      </c>
      <c r="Q1081" s="23" t="str">
        <f>IF($M1081="","",Data!$E1078)</f>
        <v>M-L</v>
      </c>
      <c r="R1081" s="23" t="str">
        <f t="shared" si="318"/>
        <v>M</v>
      </c>
      <c r="S1081" s="23" t="str">
        <f t="shared" si="319"/>
        <v>M</v>
      </c>
      <c r="T1081" s="19" t="str">
        <f>IF(Data!$F1078=0,"",Data!$F1078)</f>
        <v/>
      </c>
      <c r="U1081" s="19" t="str">
        <f>IF(Data!$G1078=0,"",Data!$G1078)</f>
        <v/>
      </c>
      <c r="V1081" s="19" t="str">
        <f>IF(Data!$D1078=0,"",Data!$D1078)</f>
        <v/>
      </c>
      <c r="W1081" s="19" t="str">
        <f>Data!$H1078</f>
        <v>Vernalis</v>
      </c>
      <c r="Y1081" s="41" t="e">
        <f t="shared" si="314"/>
        <v>#REF!</v>
      </c>
      <c r="Z1081" s="8">
        <f t="shared" si="320"/>
        <v>10000</v>
      </c>
      <c r="AA1081" s="8" t="str">
        <f t="shared" si="321"/>
        <v>Eos</v>
      </c>
      <c r="AB1081" s="8" t="str">
        <f t="shared" si="322"/>
        <v>M</v>
      </c>
      <c r="AC1081" s="8" t="str">
        <f t="shared" si="323"/>
        <v/>
      </c>
      <c r="AD1081" s="8" t="str">
        <f t="shared" si="328"/>
        <v/>
      </c>
      <c r="AE1081" s="8" t="str">
        <f t="shared" si="324"/>
        <v/>
      </c>
      <c r="AF1081" s="5">
        <f t="shared" si="325"/>
        <v>2005</v>
      </c>
      <c r="AG1081" s="46">
        <v>1078</v>
      </c>
      <c r="AH1081" s="47" t="str">
        <f t="shared" si="315"/>
        <v/>
      </c>
      <c r="AI1081" s="48" t="str">
        <f t="shared" si="316"/>
        <v/>
      </c>
      <c r="AK1081" s="22" t="e">
        <f>TRIM(#REF!)</f>
        <v>#REF!</v>
      </c>
      <c r="AL1081" s="23" t="e">
        <f>IF(#REF!=0,"",#REF!)</f>
        <v>#REF!</v>
      </c>
      <c r="AM1081" s="19" t="e">
        <f>IF(#REF!=0,"",#REF!)</f>
        <v>#REF!</v>
      </c>
      <c r="AN1081" s="23" t="e">
        <f>IF($AK1081="","",#REF!)</f>
        <v>#REF!</v>
      </c>
      <c r="AO1081" s="23" t="e">
        <f t="shared" si="326"/>
        <v>#REF!</v>
      </c>
      <c r="AP1081" s="19" t="e">
        <f>IF(#REF!=0,"",#REF!)</f>
        <v>#REF!</v>
      </c>
      <c r="AQ1081" s="19" t="e">
        <f>IF(#REF!=0,"",#REF!)</f>
        <v>#REF!</v>
      </c>
      <c r="AR1081" s="19" t="e">
        <f>IF(#REF!=0,"",#REF!)</f>
        <v>#REF!</v>
      </c>
      <c r="AS1081" s="19" t="e">
        <f>#REF!</f>
        <v>#REF!</v>
      </c>
    </row>
    <row r="1082" spans="4:45" ht="19.5" thickTop="1" thickBot="1" x14ac:dyDescent="0.25">
      <c r="D1082" s="1" t="str">
        <f t="shared" si="329"/>
        <v/>
      </c>
      <c r="E1082" s="1" t="str">
        <f t="shared" si="330"/>
        <v/>
      </c>
      <c r="K1082" s="19" t="str">
        <f t="shared" si="317"/>
        <v/>
      </c>
      <c r="L1082" s="19">
        <f t="shared" si="327"/>
        <v>10000</v>
      </c>
      <c r="M1082" s="22" t="str">
        <f>TRIM(Data!$N1079)</f>
        <v>Er Hai Zen Zu (See Lake Erhai Pearl)</v>
      </c>
      <c r="N1082" s="22" t="str">
        <f>TRIM(Data!$A1079)</f>
        <v>Er Hai Zen Zu (R) (See Lake Erhai Pearl)</v>
      </c>
      <c r="O1082" s="23">
        <f>IF(Data!$B1079=0,"",Data!$B1079)</f>
        <v>1983</v>
      </c>
      <c r="P1082" s="19" t="str">
        <f>IF(Data!$C1079=0,"",Data!$C1079)</f>
        <v/>
      </c>
      <c r="Q1082" s="23" t="str">
        <f>IF($M1082="","",Data!$E1079)</f>
        <v>M</v>
      </c>
      <c r="R1082" s="23" t="str">
        <f t="shared" si="318"/>
        <v>M</v>
      </c>
      <c r="S1082" s="23" t="str">
        <f t="shared" si="319"/>
        <v>M</v>
      </c>
      <c r="T1082" s="19" t="str">
        <f>IF(Data!$F1079=0,"",Data!$F1079)</f>
        <v/>
      </c>
      <c r="U1082" s="19" t="str">
        <f>IF(Data!$G1079=0,"",Data!$G1079)</f>
        <v/>
      </c>
      <c r="V1082" s="19" t="str">
        <f>IF(Data!$D1079=0,"",Data!$D1079)</f>
        <v/>
      </c>
      <c r="W1082" s="19" t="str">
        <f>Data!$H1079</f>
        <v>Reticulata</v>
      </c>
      <c r="Y1082" s="41" t="e">
        <f t="shared" si="314"/>
        <v>#REF!</v>
      </c>
      <c r="Z1082" s="8">
        <f t="shared" si="320"/>
        <v>10000</v>
      </c>
      <c r="AA1082" s="8" t="str">
        <f t="shared" si="321"/>
        <v>Er Hai Zen Zu (See Lake Erhai Pearl)</v>
      </c>
      <c r="AB1082" s="8" t="str">
        <f t="shared" si="322"/>
        <v>M</v>
      </c>
      <c r="AC1082" s="8" t="str">
        <f t="shared" si="323"/>
        <v/>
      </c>
      <c r="AD1082" s="8" t="str">
        <f t="shared" si="328"/>
        <v/>
      </c>
      <c r="AE1082" s="8" t="str">
        <f t="shared" si="324"/>
        <v/>
      </c>
      <c r="AF1082" s="5">
        <f t="shared" si="325"/>
        <v>1983</v>
      </c>
      <c r="AG1082" s="46">
        <v>1079</v>
      </c>
      <c r="AH1082" s="47" t="str">
        <f t="shared" si="315"/>
        <v/>
      </c>
      <c r="AI1082" s="48" t="str">
        <f t="shared" si="316"/>
        <v/>
      </c>
      <c r="AK1082" s="22" t="e">
        <f>TRIM(#REF!)</f>
        <v>#REF!</v>
      </c>
      <c r="AL1082" s="23" t="e">
        <f>IF(#REF!=0,"",#REF!)</f>
        <v>#REF!</v>
      </c>
      <c r="AM1082" s="19" t="e">
        <f>IF(#REF!=0,"",#REF!)</f>
        <v>#REF!</v>
      </c>
      <c r="AN1082" s="23" t="e">
        <f>IF($AK1082="","",#REF!)</f>
        <v>#REF!</v>
      </c>
      <c r="AO1082" s="23" t="e">
        <f t="shared" si="326"/>
        <v>#REF!</v>
      </c>
      <c r="AP1082" s="19" t="e">
        <f>IF(#REF!=0,"",#REF!)</f>
        <v>#REF!</v>
      </c>
      <c r="AQ1082" s="19" t="e">
        <f>IF(#REF!=0,"",#REF!)</f>
        <v>#REF!</v>
      </c>
      <c r="AR1082" s="19" t="e">
        <f>IF(#REF!=0,"",#REF!)</f>
        <v>#REF!</v>
      </c>
      <c r="AS1082" s="19" t="e">
        <f>#REF!</f>
        <v>#REF!</v>
      </c>
    </row>
    <row r="1083" spans="4:45" ht="19.5" thickTop="1" thickBot="1" x14ac:dyDescent="0.25">
      <c r="D1083" s="1" t="str">
        <f t="shared" si="329"/>
        <v/>
      </c>
      <c r="E1083" s="1" t="str">
        <f t="shared" si="330"/>
        <v/>
      </c>
      <c r="K1083" s="19" t="str">
        <f t="shared" si="317"/>
        <v/>
      </c>
      <c r="L1083" s="19">
        <f t="shared" si="327"/>
        <v>10000</v>
      </c>
      <c r="M1083" s="22" t="str">
        <f>TRIM(Data!$N1080)</f>
        <v>Eric Wilson</v>
      </c>
      <c r="N1083" s="22" t="str">
        <f>TRIM(Data!$A1080)</f>
        <v>Eric Wilson</v>
      </c>
      <c r="O1083" s="23">
        <f>IF(Data!$B1080=0,"",Data!$B1080)</f>
        <v>1989</v>
      </c>
      <c r="P1083" s="19" t="str">
        <f>IF(Data!$C1080=0,"",Data!$C1080)</f>
        <v>1</v>
      </c>
      <c r="Q1083" s="23" t="str">
        <f>IF($M1083="","",Data!$E1080)</f>
        <v>L-VL</v>
      </c>
      <c r="R1083" s="23" t="str">
        <f t="shared" si="318"/>
        <v>L</v>
      </c>
      <c r="S1083" s="23" t="str">
        <f t="shared" si="319"/>
        <v>L</v>
      </c>
      <c r="T1083" s="19" t="str">
        <f>IF(Data!$F1080=0,"",Data!$F1080)</f>
        <v/>
      </c>
      <c r="U1083" s="19" t="str">
        <f>IF(Data!$G1080=0,"",Data!$G1080)</f>
        <v/>
      </c>
      <c r="V1083" s="19" t="str">
        <f>IF(Data!$D1080=0,"",Data!$D1080)</f>
        <v/>
      </c>
      <c r="W1083" s="19" t="str">
        <f>Data!$H1080</f>
        <v>Japonica</v>
      </c>
      <c r="Y1083" s="41" t="e">
        <f t="shared" si="314"/>
        <v>#REF!</v>
      </c>
      <c r="Z1083" s="8">
        <f t="shared" si="320"/>
        <v>10000</v>
      </c>
      <c r="AA1083" s="8" t="str">
        <f t="shared" si="321"/>
        <v>Eric Wilson</v>
      </c>
      <c r="AB1083" s="8" t="str">
        <f t="shared" si="322"/>
        <v>L</v>
      </c>
      <c r="AC1083" s="8" t="str">
        <f t="shared" si="323"/>
        <v/>
      </c>
      <c r="AD1083" s="8" t="str">
        <f t="shared" si="328"/>
        <v/>
      </c>
      <c r="AE1083" s="8" t="str">
        <f t="shared" si="324"/>
        <v/>
      </c>
      <c r="AF1083" s="5">
        <f t="shared" si="325"/>
        <v>1989</v>
      </c>
      <c r="AG1083" s="46">
        <v>1080</v>
      </c>
      <c r="AH1083" s="47" t="str">
        <f t="shared" si="315"/>
        <v/>
      </c>
      <c r="AI1083" s="48" t="str">
        <f t="shared" si="316"/>
        <v/>
      </c>
      <c r="AK1083" s="22" t="e">
        <f>TRIM(#REF!)</f>
        <v>#REF!</v>
      </c>
      <c r="AL1083" s="23" t="e">
        <f>IF(#REF!=0,"",#REF!)</f>
        <v>#REF!</v>
      </c>
      <c r="AM1083" s="19" t="e">
        <f>IF(#REF!=0,"",#REF!)</f>
        <v>#REF!</v>
      </c>
      <c r="AN1083" s="23" t="e">
        <f>IF($AK1083="","",#REF!)</f>
        <v>#REF!</v>
      </c>
      <c r="AO1083" s="23" t="e">
        <f t="shared" si="326"/>
        <v>#REF!</v>
      </c>
      <c r="AP1083" s="19" t="e">
        <f>IF(#REF!=0,"",#REF!)</f>
        <v>#REF!</v>
      </c>
      <c r="AQ1083" s="19" t="e">
        <f>IF(#REF!=0,"",#REF!)</f>
        <v>#REF!</v>
      </c>
      <c r="AR1083" s="19" t="e">
        <f>IF(#REF!=0,"",#REF!)</f>
        <v>#REF!</v>
      </c>
      <c r="AS1083" s="19" t="e">
        <f>#REF!</f>
        <v>#REF!</v>
      </c>
    </row>
    <row r="1084" spans="4:45" ht="19.5" thickTop="1" thickBot="1" x14ac:dyDescent="0.25">
      <c r="D1084" s="1" t="str">
        <f t="shared" si="329"/>
        <v/>
      </c>
      <c r="E1084" s="1" t="str">
        <f t="shared" si="330"/>
        <v/>
      </c>
      <c r="K1084" s="19" t="str">
        <f t="shared" si="317"/>
        <v/>
      </c>
      <c r="L1084" s="19">
        <f t="shared" si="327"/>
        <v>10000</v>
      </c>
      <c r="M1084" s="22" t="str">
        <f>TRIM(Data!$N1081)</f>
        <v>Erica</v>
      </c>
      <c r="N1084" s="22" t="str">
        <f>TRIM(Data!$A1081)</f>
        <v>Erica</v>
      </c>
      <c r="O1084" s="23">
        <f>IF(Data!$B1081=0,"",Data!$B1081)</f>
        <v>2001</v>
      </c>
      <c r="P1084" s="19" t="str">
        <f>IF(Data!$C1081=0,"",Data!$C1081)</f>
        <v>1</v>
      </c>
      <c r="Q1084" s="23" t="str">
        <f>IF($M1084="","",Data!$E1081)</f>
        <v>Min-S</v>
      </c>
      <c r="R1084" s="23" t="str">
        <f t="shared" si="318"/>
        <v>S</v>
      </c>
      <c r="S1084" s="23" t="str">
        <f t="shared" si="319"/>
        <v>S</v>
      </c>
      <c r="T1084" s="19" t="str">
        <f>IF(Data!$F1081=0,"",Data!$F1081)</f>
        <v/>
      </c>
      <c r="U1084" s="19" t="str">
        <f>IF(Data!$G1081=0,"",Data!$G1081)</f>
        <v>FD</v>
      </c>
      <c r="V1084" s="19" t="str">
        <f>IF(Data!$D1081=0,"",Data!$D1081)</f>
        <v/>
      </c>
      <c r="W1084" s="19" t="str">
        <f>Data!$H1081</f>
        <v>Japonica</v>
      </c>
      <c r="Y1084" s="41" t="e">
        <f t="shared" si="314"/>
        <v>#REF!</v>
      </c>
      <c r="Z1084" s="8">
        <f t="shared" si="320"/>
        <v>10000</v>
      </c>
      <c r="AA1084" s="8" t="str">
        <f t="shared" si="321"/>
        <v>Erica</v>
      </c>
      <c r="AB1084" s="8" t="str">
        <f t="shared" si="322"/>
        <v>S</v>
      </c>
      <c r="AC1084" s="8" t="str">
        <f t="shared" si="323"/>
        <v/>
      </c>
      <c r="AD1084" s="8" t="str">
        <f t="shared" si="328"/>
        <v>FD</v>
      </c>
      <c r="AE1084" s="8" t="str">
        <f t="shared" si="324"/>
        <v/>
      </c>
      <c r="AF1084" s="5">
        <f t="shared" si="325"/>
        <v>2001</v>
      </c>
      <c r="AG1084" s="46">
        <v>1081</v>
      </c>
      <c r="AH1084" s="47" t="str">
        <f t="shared" si="315"/>
        <v/>
      </c>
      <c r="AI1084" s="48" t="str">
        <f t="shared" si="316"/>
        <v/>
      </c>
      <c r="AK1084" s="22" t="e">
        <f>TRIM(#REF!)</f>
        <v>#REF!</v>
      </c>
      <c r="AL1084" s="23" t="e">
        <f>IF(#REF!=0,"",#REF!)</f>
        <v>#REF!</v>
      </c>
      <c r="AM1084" s="19" t="e">
        <f>IF(#REF!=0,"",#REF!)</f>
        <v>#REF!</v>
      </c>
      <c r="AN1084" s="23" t="e">
        <f>IF($AK1084="","",#REF!)</f>
        <v>#REF!</v>
      </c>
      <c r="AO1084" s="23" t="e">
        <f t="shared" si="326"/>
        <v>#REF!</v>
      </c>
      <c r="AP1084" s="19" t="e">
        <f>IF(#REF!=0,"",#REF!)</f>
        <v>#REF!</v>
      </c>
      <c r="AQ1084" s="19" t="e">
        <f>IF(#REF!=0,"",#REF!)</f>
        <v>#REF!</v>
      </c>
      <c r="AR1084" s="19" t="e">
        <f>IF(#REF!=0,"",#REF!)</f>
        <v>#REF!</v>
      </c>
      <c r="AS1084" s="19" t="e">
        <f>#REF!</f>
        <v>#REF!</v>
      </c>
    </row>
    <row r="1085" spans="4:45" ht="19.5" thickTop="1" thickBot="1" x14ac:dyDescent="0.25">
      <c r="D1085" s="1" t="str">
        <f t="shared" si="329"/>
        <v/>
      </c>
      <c r="E1085" s="1" t="str">
        <f t="shared" si="330"/>
        <v/>
      </c>
      <c r="K1085" s="19" t="str">
        <f t="shared" si="317"/>
        <v/>
      </c>
      <c r="L1085" s="19">
        <f t="shared" si="327"/>
        <v>10000</v>
      </c>
      <c r="M1085" s="22" t="str">
        <f>TRIM(Data!$N1082)</f>
        <v>Erin Farmer</v>
      </c>
      <c r="N1085" s="22" t="str">
        <f>TRIM(Data!$A1082)</f>
        <v>Erin Farmer</v>
      </c>
      <c r="O1085" s="23">
        <f>IF(Data!$B1082=0,"",Data!$B1082)</f>
        <v>1962</v>
      </c>
      <c r="P1085" s="19" t="str">
        <f>IF(Data!$C1082=0,"",Data!$C1082)</f>
        <v>1</v>
      </c>
      <c r="Q1085" s="23" t="str">
        <f>IF($M1085="","",Data!$E1082)</f>
        <v>L</v>
      </c>
      <c r="R1085" s="23" t="str">
        <f t="shared" si="318"/>
        <v>L</v>
      </c>
      <c r="S1085" s="23" t="str">
        <f t="shared" si="319"/>
        <v>L</v>
      </c>
      <c r="T1085" s="19" t="str">
        <f>IF(Data!$F1082=0,"",Data!$F1082)</f>
        <v/>
      </c>
      <c r="U1085" s="19" t="str">
        <f>IF(Data!$G1082=0,"",Data!$G1082)</f>
        <v/>
      </c>
      <c r="V1085" s="19" t="str">
        <f>IF(Data!$D1082=0,"",Data!$D1082)</f>
        <v/>
      </c>
      <c r="W1085" s="19" t="str">
        <f>Data!$H1082</f>
        <v>Japonica</v>
      </c>
      <c r="Y1085" s="41" t="e">
        <f t="shared" si="314"/>
        <v>#REF!</v>
      </c>
      <c r="Z1085" s="8">
        <f t="shared" si="320"/>
        <v>10000</v>
      </c>
      <c r="AA1085" s="8" t="str">
        <f t="shared" si="321"/>
        <v>Erin Farmer</v>
      </c>
      <c r="AB1085" s="8" t="str">
        <f t="shared" si="322"/>
        <v>L</v>
      </c>
      <c r="AC1085" s="8" t="str">
        <f t="shared" si="323"/>
        <v/>
      </c>
      <c r="AD1085" s="8" t="str">
        <f t="shared" si="328"/>
        <v/>
      </c>
      <c r="AE1085" s="8" t="str">
        <f t="shared" si="324"/>
        <v/>
      </c>
      <c r="AF1085" s="5">
        <f t="shared" si="325"/>
        <v>1962</v>
      </c>
      <c r="AG1085" s="46">
        <v>1082</v>
      </c>
      <c r="AH1085" s="47" t="str">
        <f t="shared" si="315"/>
        <v/>
      </c>
      <c r="AI1085" s="48" t="str">
        <f t="shared" si="316"/>
        <v/>
      </c>
      <c r="AK1085" s="22" t="e">
        <f>TRIM(#REF!)</f>
        <v>#REF!</v>
      </c>
      <c r="AL1085" s="23" t="e">
        <f>IF(#REF!=0,"",#REF!)</f>
        <v>#REF!</v>
      </c>
      <c r="AM1085" s="19" t="e">
        <f>IF(#REF!=0,"",#REF!)</f>
        <v>#REF!</v>
      </c>
      <c r="AN1085" s="23" t="e">
        <f>IF($AK1085="","",#REF!)</f>
        <v>#REF!</v>
      </c>
      <c r="AO1085" s="23" t="e">
        <f t="shared" si="326"/>
        <v>#REF!</v>
      </c>
      <c r="AP1085" s="19" t="e">
        <f>IF(#REF!=0,"",#REF!)</f>
        <v>#REF!</v>
      </c>
      <c r="AQ1085" s="19" t="e">
        <f>IF(#REF!=0,"",#REF!)</f>
        <v>#REF!</v>
      </c>
      <c r="AR1085" s="19" t="e">
        <f>IF(#REF!=0,"",#REF!)</f>
        <v>#REF!</v>
      </c>
      <c r="AS1085" s="19" t="e">
        <f>#REF!</f>
        <v>#REF!</v>
      </c>
    </row>
    <row r="1086" spans="4:45" ht="19.5" thickTop="1" thickBot="1" x14ac:dyDescent="0.25">
      <c r="D1086" s="1" t="str">
        <f t="shared" si="329"/>
        <v/>
      </c>
      <c r="E1086" s="1" t="str">
        <f t="shared" si="330"/>
        <v/>
      </c>
      <c r="K1086" s="19" t="str">
        <f t="shared" si="317"/>
        <v/>
      </c>
      <c r="L1086" s="19">
        <f t="shared" si="327"/>
        <v>10000</v>
      </c>
      <c r="M1086" s="22" t="str">
        <f>TRIM(Data!$N1083)</f>
        <v>Ernest Aycock</v>
      </c>
      <c r="N1086" s="22" t="str">
        <f>TRIM(Data!$A1083)</f>
        <v>Ernest Aycock (R)</v>
      </c>
      <c r="O1086" s="23">
        <f>IF(Data!$B1083=0,"",Data!$B1083)</f>
        <v>1988</v>
      </c>
      <c r="P1086" s="19" t="str">
        <f>IF(Data!$C1083=0,"",Data!$C1083)</f>
        <v>1</v>
      </c>
      <c r="Q1086" s="23" t="str">
        <f>IF($M1086="","",Data!$E1083)</f>
        <v>VL</v>
      </c>
      <c r="R1086" s="23" t="str">
        <f t="shared" si="318"/>
        <v>VL</v>
      </c>
      <c r="S1086" s="23" t="str">
        <f t="shared" si="319"/>
        <v>VL</v>
      </c>
      <c r="T1086" s="19" t="str">
        <f>IF(Data!$F1083=0,"",Data!$F1083)</f>
        <v/>
      </c>
      <c r="U1086" s="19" t="str">
        <f>IF(Data!$G1083=0,"",Data!$G1083)</f>
        <v/>
      </c>
      <c r="V1086" s="19" t="str">
        <f>IF(Data!$D1083=0,"",Data!$D1083)</f>
        <v/>
      </c>
      <c r="W1086" s="19" t="str">
        <f>Data!$H1083</f>
        <v>Reticulata</v>
      </c>
      <c r="Y1086" s="41" t="e">
        <f t="shared" si="314"/>
        <v>#REF!</v>
      </c>
      <c r="Z1086" s="8">
        <f t="shared" si="320"/>
        <v>10000</v>
      </c>
      <c r="AA1086" s="8" t="str">
        <f t="shared" si="321"/>
        <v>Ernest Aycock</v>
      </c>
      <c r="AB1086" s="8" t="str">
        <f t="shared" si="322"/>
        <v>VL</v>
      </c>
      <c r="AC1086" s="8" t="str">
        <f t="shared" si="323"/>
        <v/>
      </c>
      <c r="AD1086" s="8" t="str">
        <f t="shared" si="328"/>
        <v/>
      </c>
      <c r="AE1086" s="8" t="str">
        <f t="shared" si="324"/>
        <v/>
      </c>
      <c r="AF1086" s="5">
        <f t="shared" si="325"/>
        <v>1988</v>
      </c>
      <c r="AG1086" s="46">
        <v>1083</v>
      </c>
      <c r="AH1086" s="47" t="str">
        <f t="shared" si="315"/>
        <v/>
      </c>
      <c r="AI1086" s="48" t="str">
        <f t="shared" si="316"/>
        <v/>
      </c>
      <c r="AK1086" s="22" t="e">
        <f>TRIM(#REF!)</f>
        <v>#REF!</v>
      </c>
      <c r="AL1086" s="23" t="e">
        <f>IF(#REF!=0,"",#REF!)</f>
        <v>#REF!</v>
      </c>
      <c r="AM1086" s="19" t="e">
        <f>IF(#REF!=0,"",#REF!)</f>
        <v>#REF!</v>
      </c>
      <c r="AN1086" s="23" t="e">
        <f>IF($AK1086="","",#REF!)</f>
        <v>#REF!</v>
      </c>
      <c r="AO1086" s="23" t="e">
        <f t="shared" si="326"/>
        <v>#REF!</v>
      </c>
      <c r="AP1086" s="19" t="e">
        <f>IF(#REF!=0,"",#REF!)</f>
        <v>#REF!</v>
      </c>
      <c r="AQ1086" s="19" t="e">
        <f>IF(#REF!=0,"",#REF!)</f>
        <v>#REF!</v>
      </c>
      <c r="AR1086" s="19" t="e">
        <f>IF(#REF!=0,"",#REF!)</f>
        <v>#REF!</v>
      </c>
      <c r="AS1086" s="19" t="e">
        <f>#REF!</f>
        <v>#REF!</v>
      </c>
    </row>
    <row r="1087" spans="4:45" ht="19.5" thickTop="1" thickBot="1" x14ac:dyDescent="0.25">
      <c r="D1087" s="1" t="str">
        <f t="shared" si="329"/>
        <v/>
      </c>
      <c r="E1087" s="1" t="str">
        <f t="shared" si="330"/>
        <v/>
      </c>
      <c r="K1087" s="19" t="str">
        <f t="shared" si="317"/>
        <v/>
      </c>
      <c r="L1087" s="19">
        <f t="shared" si="327"/>
        <v>10000</v>
      </c>
      <c r="M1087" s="22" t="str">
        <f>TRIM(Data!$N1084)</f>
        <v>Ernest F. Beale, Sr.</v>
      </c>
      <c r="N1087" s="22" t="str">
        <f>TRIM(Data!$A1084)</f>
        <v>Ernest F. Beale, Sr.</v>
      </c>
      <c r="O1087" s="23">
        <f>IF(Data!$B1084=0,"",Data!$B1084)</f>
        <v>2003</v>
      </c>
      <c r="P1087" s="19" t="str">
        <f>IF(Data!$C1084=0,"",Data!$C1084)</f>
        <v>1</v>
      </c>
      <c r="Q1087" s="23" t="str">
        <f>IF($M1087="","",Data!$E1084)</f>
        <v>M-L</v>
      </c>
      <c r="R1087" s="23" t="str">
        <f t="shared" si="318"/>
        <v>M</v>
      </c>
      <c r="S1087" s="23" t="str">
        <f t="shared" si="319"/>
        <v>M</v>
      </c>
      <c r="T1087" s="19" t="str">
        <f>IF(Data!$F1084=0,"",Data!$F1084)</f>
        <v/>
      </c>
      <c r="U1087" s="19" t="str">
        <f>IF(Data!$G1084=0,"",Data!$G1084)</f>
        <v/>
      </c>
      <c r="V1087" s="19" t="str">
        <f>IF(Data!$D1084=0,"",Data!$D1084)</f>
        <v/>
      </c>
      <c r="W1087" s="19" t="str">
        <f>Data!$H1084</f>
        <v>Japonica</v>
      </c>
      <c r="Y1087" s="41" t="e">
        <f t="shared" si="314"/>
        <v>#REF!</v>
      </c>
      <c r="Z1087" s="8">
        <f t="shared" si="320"/>
        <v>10000</v>
      </c>
      <c r="AA1087" s="8" t="str">
        <f t="shared" si="321"/>
        <v>Ernest F. Beale, Sr.</v>
      </c>
      <c r="AB1087" s="8" t="str">
        <f t="shared" si="322"/>
        <v>M</v>
      </c>
      <c r="AC1087" s="8" t="str">
        <f t="shared" si="323"/>
        <v/>
      </c>
      <c r="AD1087" s="8" t="str">
        <f t="shared" si="328"/>
        <v/>
      </c>
      <c r="AE1087" s="8" t="str">
        <f t="shared" si="324"/>
        <v/>
      </c>
      <c r="AF1087" s="5">
        <f t="shared" si="325"/>
        <v>2003</v>
      </c>
      <c r="AG1087" s="46">
        <v>1084</v>
      </c>
      <c r="AH1087" s="47" t="str">
        <f t="shared" si="315"/>
        <v/>
      </c>
      <c r="AI1087" s="48" t="str">
        <f t="shared" si="316"/>
        <v/>
      </c>
      <c r="AK1087" s="22" t="e">
        <f>TRIM(#REF!)</f>
        <v>#REF!</v>
      </c>
      <c r="AL1087" s="23" t="e">
        <f>IF(#REF!=0,"",#REF!)</f>
        <v>#REF!</v>
      </c>
      <c r="AM1087" s="19" t="e">
        <f>IF(#REF!=0,"",#REF!)</f>
        <v>#REF!</v>
      </c>
      <c r="AN1087" s="23" t="e">
        <f>IF($AK1087="","",#REF!)</f>
        <v>#REF!</v>
      </c>
      <c r="AO1087" s="23" t="e">
        <f t="shared" si="326"/>
        <v>#REF!</v>
      </c>
      <c r="AP1087" s="19" t="e">
        <f>IF(#REF!=0,"",#REF!)</f>
        <v>#REF!</v>
      </c>
      <c r="AQ1087" s="19" t="e">
        <f>IF(#REF!=0,"",#REF!)</f>
        <v>#REF!</v>
      </c>
      <c r="AR1087" s="19" t="e">
        <f>IF(#REF!=0,"",#REF!)</f>
        <v>#REF!</v>
      </c>
      <c r="AS1087" s="19" t="e">
        <f>#REF!</f>
        <v>#REF!</v>
      </c>
    </row>
    <row r="1088" spans="4:45" ht="19.5" thickTop="1" thickBot="1" x14ac:dyDescent="0.25">
      <c r="D1088" s="1" t="str">
        <f t="shared" si="329"/>
        <v/>
      </c>
      <c r="E1088" s="1" t="str">
        <f t="shared" si="330"/>
        <v/>
      </c>
      <c r="K1088" s="19" t="str">
        <f t="shared" si="317"/>
        <v/>
      </c>
      <c r="L1088" s="19">
        <f t="shared" si="327"/>
        <v>10000</v>
      </c>
      <c r="M1088" s="22" t="str">
        <f>TRIM(Data!$N1085)</f>
        <v>Ernest Gill</v>
      </c>
      <c r="N1088" s="22" t="str">
        <f>TRIM(Data!$A1085)</f>
        <v>Ernest Gill</v>
      </c>
      <c r="O1088" s="23">
        <f>IF(Data!$B1085=0,"",Data!$B1085)</f>
        <v>1967</v>
      </c>
      <c r="P1088" s="19" t="str">
        <f>IF(Data!$C1085=0,"",Data!$C1085)</f>
        <v/>
      </c>
      <c r="Q1088" s="23" t="str">
        <f>IF($M1088="","",Data!$E1085)</f>
        <v>L</v>
      </c>
      <c r="R1088" s="23" t="str">
        <f t="shared" si="318"/>
        <v>L</v>
      </c>
      <c r="S1088" s="23" t="str">
        <f t="shared" si="319"/>
        <v>L</v>
      </c>
      <c r="T1088" s="19" t="str">
        <f>IF(Data!$F1085=0,"",Data!$F1085)</f>
        <v/>
      </c>
      <c r="U1088" s="19" t="str">
        <f>IF(Data!$G1085=0,"",Data!$G1085)</f>
        <v/>
      </c>
      <c r="V1088" s="19" t="str">
        <f>IF(Data!$D1085=0,"",Data!$D1085)</f>
        <v/>
      </c>
      <c r="W1088" s="19" t="str">
        <f>Data!$H1085</f>
        <v>Japonica</v>
      </c>
      <c r="Y1088" s="41" t="e">
        <f t="shared" si="314"/>
        <v>#REF!</v>
      </c>
      <c r="Z1088" s="8">
        <f t="shared" si="320"/>
        <v>10000</v>
      </c>
      <c r="AA1088" s="8" t="str">
        <f t="shared" si="321"/>
        <v>Ernest Gill</v>
      </c>
      <c r="AB1088" s="8" t="str">
        <f t="shared" si="322"/>
        <v>L</v>
      </c>
      <c r="AC1088" s="8" t="str">
        <f t="shared" si="323"/>
        <v/>
      </c>
      <c r="AD1088" s="8" t="str">
        <f t="shared" si="328"/>
        <v/>
      </c>
      <c r="AE1088" s="8" t="str">
        <f t="shared" si="324"/>
        <v/>
      </c>
      <c r="AF1088" s="5">
        <f t="shared" si="325"/>
        <v>1967</v>
      </c>
      <c r="AG1088" s="46">
        <v>1085</v>
      </c>
      <c r="AH1088" s="47" t="str">
        <f t="shared" si="315"/>
        <v/>
      </c>
      <c r="AI1088" s="48" t="str">
        <f t="shared" si="316"/>
        <v/>
      </c>
      <c r="AK1088" s="22" t="e">
        <f>TRIM(#REF!)</f>
        <v>#REF!</v>
      </c>
      <c r="AL1088" s="23" t="e">
        <f>IF(#REF!=0,"",#REF!)</f>
        <v>#REF!</v>
      </c>
      <c r="AM1088" s="19" t="e">
        <f>IF(#REF!=0,"",#REF!)</f>
        <v>#REF!</v>
      </c>
      <c r="AN1088" s="23" t="e">
        <f>IF($AK1088="","",#REF!)</f>
        <v>#REF!</v>
      </c>
      <c r="AO1088" s="23" t="e">
        <f t="shared" si="326"/>
        <v>#REF!</v>
      </c>
      <c r="AP1088" s="19" t="e">
        <f>IF(#REF!=0,"",#REF!)</f>
        <v>#REF!</v>
      </c>
      <c r="AQ1088" s="19" t="e">
        <f>IF(#REF!=0,"",#REF!)</f>
        <v>#REF!</v>
      </c>
      <c r="AR1088" s="19" t="e">
        <f>IF(#REF!=0,"",#REF!)</f>
        <v>#REF!</v>
      </c>
      <c r="AS1088" s="19" t="e">
        <f>#REF!</f>
        <v>#REF!</v>
      </c>
    </row>
    <row r="1089" spans="4:45" ht="19.5" thickTop="1" thickBot="1" x14ac:dyDescent="0.25">
      <c r="D1089" s="1" t="str">
        <f t="shared" si="329"/>
        <v/>
      </c>
      <c r="E1089" s="1" t="str">
        <f t="shared" si="330"/>
        <v/>
      </c>
      <c r="K1089" s="19" t="str">
        <f t="shared" si="317"/>
        <v/>
      </c>
      <c r="L1089" s="19">
        <f t="shared" si="327"/>
        <v>10000</v>
      </c>
      <c r="M1089" s="22" t="str">
        <f>TRIM(Data!$N1086)</f>
        <v>Ernest Gilley</v>
      </c>
      <c r="N1089" s="22" t="str">
        <f>TRIM(Data!$A1086)</f>
        <v>Ernest Gilley</v>
      </c>
      <c r="O1089" s="23">
        <f>IF(Data!$B1086=0,"",Data!$B1086)</f>
        <v>1982</v>
      </c>
      <c r="P1089" s="19" t="str">
        <f>IF(Data!$C1086=0,"",Data!$C1086)</f>
        <v/>
      </c>
      <c r="Q1089" s="23" t="str">
        <f>IF($M1089="","",Data!$E1086)</f>
        <v>L</v>
      </c>
      <c r="R1089" s="23" t="str">
        <f t="shared" si="318"/>
        <v>L</v>
      </c>
      <c r="S1089" s="23" t="str">
        <f t="shared" si="319"/>
        <v>L</v>
      </c>
      <c r="T1089" s="19" t="str">
        <f>IF(Data!$F1086=0,"",Data!$F1086)</f>
        <v/>
      </c>
      <c r="U1089" s="19" t="str">
        <f>IF(Data!$G1086=0,"",Data!$G1086)</f>
        <v/>
      </c>
      <c r="V1089" s="19" t="str">
        <f>IF(Data!$D1086=0,"",Data!$D1086)</f>
        <v/>
      </c>
      <c r="W1089" s="19" t="str">
        <f>Data!$H1086</f>
        <v>Japonica</v>
      </c>
      <c r="Y1089" s="41" t="e">
        <f t="shared" si="314"/>
        <v>#REF!</v>
      </c>
      <c r="Z1089" s="8">
        <f t="shared" si="320"/>
        <v>10000</v>
      </c>
      <c r="AA1089" s="8" t="str">
        <f t="shared" si="321"/>
        <v>Ernest Gilley</v>
      </c>
      <c r="AB1089" s="8" t="str">
        <f t="shared" si="322"/>
        <v>L</v>
      </c>
      <c r="AC1089" s="8" t="str">
        <f t="shared" si="323"/>
        <v/>
      </c>
      <c r="AD1089" s="8" t="str">
        <f t="shared" si="328"/>
        <v/>
      </c>
      <c r="AE1089" s="8" t="str">
        <f t="shared" si="324"/>
        <v/>
      </c>
      <c r="AF1089" s="5">
        <f t="shared" si="325"/>
        <v>1982</v>
      </c>
      <c r="AG1089" s="46">
        <v>1086</v>
      </c>
      <c r="AH1089" s="47" t="str">
        <f t="shared" si="315"/>
        <v/>
      </c>
      <c r="AI1089" s="48" t="str">
        <f t="shared" si="316"/>
        <v/>
      </c>
      <c r="AK1089" s="22" t="e">
        <f>TRIM(#REF!)</f>
        <v>#REF!</v>
      </c>
      <c r="AL1089" s="23" t="e">
        <f>IF(#REF!=0,"",#REF!)</f>
        <v>#REF!</v>
      </c>
      <c r="AM1089" s="19" t="e">
        <f>IF(#REF!=0,"",#REF!)</f>
        <v>#REF!</v>
      </c>
      <c r="AN1089" s="23" t="e">
        <f>IF($AK1089="","",#REF!)</f>
        <v>#REF!</v>
      </c>
      <c r="AO1089" s="23" t="e">
        <f t="shared" si="326"/>
        <v>#REF!</v>
      </c>
      <c r="AP1089" s="19" t="e">
        <f>IF(#REF!=0,"",#REF!)</f>
        <v>#REF!</v>
      </c>
      <c r="AQ1089" s="19" t="e">
        <f>IF(#REF!=0,"",#REF!)</f>
        <v>#REF!</v>
      </c>
      <c r="AR1089" s="19" t="e">
        <f>IF(#REF!=0,"",#REF!)</f>
        <v>#REF!</v>
      </c>
      <c r="AS1089" s="19" t="e">
        <f>#REF!</f>
        <v>#REF!</v>
      </c>
    </row>
    <row r="1090" spans="4:45" ht="19.5" thickTop="1" thickBot="1" x14ac:dyDescent="0.25">
      <c r="D1090" s="1" t="str">
        <f t="shared" si="329"/>
        <v/>
      </c>
      <c r="E1090" s="1" t="str">
        <f t="shared" si="330"/>
        <v/>
      </c>
      <c r="K1090" s="19" t="str">
        <f t="shared" si="317"/>
        <v/>
      </c>
      <c r="L1090" s="19">
        <f t="shared" si="327"/>
        <v>10000</v>
      </c>
      <c r="M1090" s="22" t="str">
        <f>TRIM(Data!$N1087)</f>
        <v>Ernest McDonald</v>
      </c>
      <c r="N1090" s="22" t="str">
        <f>TRIM(Data!$A1087)</f>
        <v>Ernest McDonald (R)</v>
      </c>
      <c r="O1090" s="23">
        <f>IF(Data!$B1087=0,"",Data!$B1087)</f>
        <v>1981</v>
      </c>
      <c r="P1090" s="19" t="str">
        <f>IF(Data!$C1087=0,"",Data!$C1087)</f>
        <v>1</v>
      </c>
      <c r="Q1090" s="23" t="str">
        <f>IF($M1090="","",Data!$E1087)</f>
        <v>L-VL</v>
      </c>
      <c r="R1090" s="23" t="str">
        <f t="shared" si="318"/>
        <v>L</v>
      </c>
      <c r="S1090" s="23" t="str">
        <f t="shared" si="319"/>
        <v>L</v>
      </c>
      <c r="T1090" s="19" t="str">
        <f>IF(Data!$F1087=0,"",Data!$F1087)</f>
        <v/>
      </c>
      <c r="U1090" s="19" t="str">
        <f>IF(Data!$G1087=0,"",Data!$G1087)</f>
        <v/>
      </c>
      <c r="V1090" s="19" t="str">
        <f>IF(Data!$D1087=0,"",Data!$D1087)</f>
        <v/>
      </c>
      <c r="W1090" s="19" t="str">
        <f>Data!$H1087</f>
        <v>Reticulata</v>
      </c>
      <c r="Y1090" s="41" t="e">
        <f t="shared" si="314"/>
        <v>#REF!</v>
      </c>
      <c r="Z1090" s="8">
        <f t="shared" si="320"/>
        <v>10000</v>
      </c>
      <c r="AA1090" s="8" t="str">
        <f t="shared" si="321"/>
        <v>Ernest McDonald</v>
      </c>
      <c r="AB1090" s="8" t="str">
        <f t="shared" si="322"/>
        <v>L</v>
      </c>
      <c r="AC1090" s="8" t="str">
        <f t="shared" si="323"/>
        <v/>
      </c>
      <c r="AD1090" s="8" t="str">
        <f t="shared" si="328"/>
        <v/>
      </c>
      <c r="AE1090" s="8" t="str">
        <f t="shared" si="324"/>
        <v/>
      </c>
      <c r="AF1090" s="5">
        <f t="shared" si="325"/>
        <v>1981</v>
      </c>
      <c r="AG1090" s="46">
        <v>1087</v>
      </c>
      <c r="AH1090" s="47" t="str">
        <f t="shared" si="315"/>
        <v/>
      </c>
      <c r="AI1090" s="48" t="str">
        <f t="shared" si="316"/>
        <v/>
      </c>
      <c r="AK1090" s="22" t="e">
        <f>TRIM(#REF!)</f>
        <v>#REF!</v>
      </c>
      <c r="AL1090" s="23" t="e">
        <f>IF(#REF!=0,"",#REF!)</f>
        <v>#REF!</v>
      </c>
      <c r="AM1090" s="19" t="e">
        <f>IF(#REF!=0,"",#REF!)</f>
        <v>#REF!</v>
      </c>
      <c r="AN1090" s="23" t="e">
        <f>IF($AK1090="","",#REF!)</f>
        <v>#REF!</v>
      </c>
      <c r="AO1090" s="23" t="e">
        <f t="shared" si="326"/>
        <v>#REF!</v>
      </c>
      <c r="AP1090" s="19" t="e">
        <f>IF(#REF!=0,"",#REF!)</f>
        <v>#REF!</v>
      </c>
      <c r="AQ1090" s="19" t="e">
        <f>IF(#REF!=0,"",#REF!)</f>
        <v>#REF!</v>
      </c>
      <c r="AR1090" s="19" t="e">
        <f>IF(#REF!=0,"",#REF!)</f>
        <v>#REF!</v>
      </c>
      <c r="AS1090" s="19" t="e">
        <f>#REF!</f>
        <v>#REF!</v>
      </c>
    </row>
    <row r="1091" spans="4:45" ht="19.5" thickTop="1" thickBot="1" x14ac:dyDescent="0.25">
      <c r="D1091" s="1" t="str">
        <f t="shared" si="329"/>
        <v/>
      </c>
      <c r="E1091" s="1" t="str">
        <f t="shared" si="330"/>
        <v/>
      </c>
      <c r="K1091" s="19" t="str">
        <f t="shared" si="317"/>
        <v/>
      </c>
      <c r="L1091" s="19">
        <f t="shared" si="327"/>
        <v>10000</v>
      </c>
      <c r="M1091" s="22" t="str">
        <f>TRIM(Data!$N1088)</f>
        <v>Ernestine Law</v>
      </c>
      <c r="N1091" s="22" t="str">
        <f>TRIM(Data!$A1088)</f>
        <v>Ernestine Law</v>
      </c>
      <c r="O1091" s="23">
        <f>IF(Data!$B1088=0,"",Data!$B1088)</f>
        <v>1998</v>
      </c>
      <c r="P1091" s="19" t="str">
        <f>IF(Data!$C1088=0,"",Data!$C1088)</f>
        <v>1</v>
      </c>
      <c r="Q1091" s="23" t="str">
        <f>IF($M1091="","",Data!$E1088)</f>
        <v>M</v>
      </c>
      <c r="R1091" s="23" t="str">
        <f t="shared" si="318"/>
        <v>M</v>
      </c>
      <c r="S1091" s="23" t="str">
        <f t="shared" si="319"/>
        <v>M</v>
      </c>
      <c r="T1091" s="19" t="str">
        <f>IF(Data!$F1088=0,"",Data!$F1088)</f>
        <v/>
      </c>
      <c r="U1091" s="19" t="str">
        <f>IF(Data!$G1088=0,"",Data!$G1088)</f>
        <v/>
      </c>
      <c r="V1091" s="19" t="str">
        <f>IF(Data!$D1088=0,"",Data!$D1088)</f>
        <v/>
      </c>
      <c r="W1091" s="19" t="str">
        <f>Data!$H1088</f>
        <v>Japonica</v>
      </c>
      <c r="Y1091" s="41" t="e">
        <f t="shared" si="314"/>
        <v>#REF!</v>
      </c>
      <c r="Z1091" s="8">
        <f t="shared" si="320"/>
        <v>10000</v>
      </c>
      <c r="AA1091" s="8" t="str">
        <f t="shared" si="321"/>
        <v>Ernestine Law</v>
      </c>
      <c r="AB1091" s="8" t="str">
        <f t="shared" si="322"/>
        <v>M</v>
      </c>
      <c r="AC1091" s="8" t="str">
        <f t="shared" si="323"/>
        <v/>
      </c>
      <c r="AD1091" s="8" t="str">
        <f t="shared" si="328"/>
        <v/>
      </c>
      <c r="AE1091" s="8" t="str">
        <f t="shared" si="324"/>
        <v/>
      </c>
      <c r="AF1091" s="5">
        <f t="shared" si="325"/>
        <v>1998</v>
      </c>
      <c r="AG1091" s="46">
        <v>1088</v>
      </c>
      <c r="AH1091" s="47" t="str">
        <f t="shared" si="315"/>
        <v/>
      </c>
      <c r="AI1091" s="48" t="str">
        <f t="shared" si="316"/>
        <v/>
      </c>
      <c r="AK1091" s="22" t="e">
        <f>TRIM(#REF!)</f>
        <v>#REF!</v>
      </c>
      <c r="AL1091" s="23" t="e">
        <f>IF(#REF!=0,"",#REF!)</f>
        <v>#REF!</v>
      </c>
      <c r="AM1091" s="19" t="e">
        <f>IF(#REF!=0,"",#REF!)</f>
        <v>#REF!</v>
      </c>
      <c r="AN1091" s="23" t="e">
        <f>IF($AK1091="","",#REF!)</f>
        <v>#REF!</v>
      </c>
      <c r="AO1091" s="23" t="e">
        <f t="shared" si="326"/>
        <v>#REF!</v>
      </c>
      <c r="AP1091" s="19" t="e">
        <f>IF(#REF!=0,"",#REF!)</f>
        <v>#REF!</v>
      </c>
      <c r="AQ1091" s="19" t="e">
        <f>IF(#REF!=0,"",#REF!)</f>
        <v>#REF!</v>
      </c>
      <c r="AR1091" s="19" t="e">
        <f>IF(#REF!=0,"",#REF!)</f>
        <v>#REF!</v>
      </c>
      <c r="AS1091" s="19" t="e">
        <f>#REF!</f>
        <v>#REF!</v>
      </c>
    </row>
    <row r="1092" spans="4:45" ht="19.5" thickTop="1" thickBot="1" x14ac:dyDescent="0.25">
      <c r="D1092" s="1" t="str">
        <f t="shared" si="329"/>
        <v/>
      </c>
      <c r="E1092" s="1" t="str">
        <f t="shared" si="330"/>
        <v/>
      </c>
      <c r="K1092" s="19" t="str">
        <f t="shared" si="317"/>
        <v/>
      </c>
      <c r="L1092" s="19">
        <f t="shared" si="327"/>
        <v>10000</v>
      </c>
      <c r="M1092" s="22" t="str">
        <f>TRIM(Data!$N1089)</f>
        <v>Esme Spence</v>
      </c>
      <c r="N1092" s="22" t="str">
        <f>TRIM(Data!$A1089)</f>
        <v>Esme Spence (H)</v>
      </c>
      <c r="O1092" s="23">
        <f>IF(Data!$B1089=0,"",Data!$B1089)</f>
        <v>1977</v>
      </c>
      <c r="P1092" s="19" t="str">
        <f>IF(Data!$C1089=0,"",Data!$C1089)</f>
        <v>1</v>
      </c>
      <c r="Q1092" s="23" t="str">
        <f>IF($M1092="","",Data!$E1089)</f>
        <v>M</v>
      </c>
      <c r="R1092" s="23" t="str">
        <f t="shared" si="318"/>
        <v>M</v>
      </c>
      <c r="S1092" s="23" t="str">
        <f t="shared" si="319"/>
        <v>M</v>
      </c>
      <c r="T1092" s="19" t="str">
        <f>IF(Data!$F1089=0,"",Data!$F1089)</f>
        <v/>
      </c>
      <c r="U1092" s="19" t="str">
        <f>IF(Data!$G1089=0,"",Data!$G1089)</f>
        <v/>
      </c>
      <c r="V1092" s="19" t="str">
        <f>IF(Data!$D1089=0,"",Data!$D1089)</f>
        <v/>
      </c>
      <c r="W1092" s="19" t="str">
        <f>Data!$H1089</f>
        <v>NRH</v>
      </c>
      <c r="Y1092" s="41" t="e">
        <f t="shared" ref="Y1092:Y1155" si="331">RANK(Z1092,Z$4:Z$3653,1)</f>
        <v>#REF!</v>
      </c>
      <c r="Z1092" s="8">
        <f t="shared" si="320"/>
        <v>10000</v>
      </c>
      <c r="AA1092" s="8" t="str">
        <f t="shared" si="321"/>
        <v>Esme Spence</v>
      </c>
      <c r="AB1092" s="8" t="str">
        <f t="shared" si="322"/>
        <v>M</v>
      </c>
      <c r="AC1092" s="8" t="str">
        <f t="shared" si="323"/>
        <v/>
      </c>
      <c r="AD1092" s="8" t="str">
        <f t="shared" si="328"/>
        <v/>
      </c>
      <c r="AE1092" s="8" t="str">
        <f t="shared" si="324"/>
        <v/>
      </c>
      <c r="AF1092" s="5">
        <f t="shared" si="325"/>
        <v>1977</v>
      </c>
      <c r="AG1092" s="46">
        <v>1089</v>
      </c>
      <c r="AH1092" s="47" t="str">
        <f t="shared" ref="AH1092:AH1155" si="332">IF(ISERROR(VLOOKUP($AG1092,$Y$4:$AE$3653,2,FALSE)),"",VLOOKUP($AG1092,$Y$4:$AE$3653,3,FALSE))</f>
        <v/>
      </c>
      <c r="AI1092" s="48" t="str">
        <f t="shared" ref="AI1092:AI1155" si="333">IF(ISERROR(VLOOKUP($AG1092,$Y$4:$AE$3653,2,FALSE)),"",VLOOKUP($AG1092,$Y$4:$AF$3653,8,FALSE))</f>
        <v/>
      </c>
      <c r="AK1092" s="22" t="e">
        <f>TRIM(#REF!)</f>
        <v>#REF!</v>
      </c>
      <c r="AL1092" s="23" t="e">
        <f>IF(#REF!=0,"",#REF!)</f>
        <v>#REF!</v>
      </c>
      <c r="AM1092" s="19" t="e">
        <f>IF(#REF!=0,"",#REF!)</f>
        <v>#REF!</v>
      </c>
      <c r="AN1092" s="23" t="e">
        <f>IF($AK1092="","",#REF!)</f>
        <v>#REF!</v>
      </c>
      <c r="AO1092" s="23" t="e">
        <f t="shared" si="326"/>
        <v>#REF!</v>
      </c>
      <c r="AP1092" s="19" t="e">
        <f>IF(#REF!=0,"",#REF!)</f>
        <v>#REF!</v>
      </c>
      <c r="AQ1092" s="19" t="e">
        <f>IF(#REF!=0,"",#REF!)</f>
        <v>#REF!</v>
      </c>
      <c r="AR1092" s="19" t="e">
        <f>IF(#REF!=0,"",#REF!)</f>
        <v>#REF!</v>
      </c>
      <c r="AS1092" s="19" t="e">
        <f>#REF!</f>
        <v>#REF!</v>
      </c>
    </row>
    <row r="1093" spans="4:45" ht="19.5" thickTop="1" thickBot="1" x14ac:dyDescent="0.25">
      <c r="D1093" s="1" t="str">
        <f t="shared" si="329"/>
        <v/>
      </c>
      <c r="E1093" s="1" t="str">
        <f t="shared" si="330"/>
        <v/>
      </c>
      <c r="K1093" s="19" t="str">
        <f t="shared" ref="K1093:K1156" si="334">IF(L1093=10000,"",RANK(L1093,$L$4:$L$3653,1))</f>
        <v/>
      </c>
      <c r="L1093" s="19">
        <f t="shared" si="327"/>
        <v>10000</v>
      </c>
      <c r="M1093" s="22" t="str">
        <f>TRIM(Data!$N1090)</f>
        <v>Essie M. Rollinson</v>
      </c>
      <c r="N1093" s="22" t="str">
        <f>TRIM(Data!$A1090)</f>
        <v>Essie M. Rollinson</v>
      </c>
      <c r="O1093" s="23">
        <f>IF(Data!$B1090=0,"",Data!$B1090)</f>
        <v>1960</v>
      </c>
      <c r="P1093" s="19" t="str">
        <f>IF(Data!$C1090=0,"",Data!$C1090)</f>
        <v>1</v>
      </c>
      <c r="Q1093" s="23" t="str">
        <f>IF($M1093="","",Data!$E1090)</f>
        <v>L</v>
      </c>
      <c r="R1093" s="23" t="str">
        <f t="shared" ref="R1093:R1156" si="335">IF($M1093="","",IF($Q1093="Min","Min",IF($Q1093="Min-S",IF($J$1=1,"S","Min"),IF(OR($Q1093="S",$Q1093="S-M"),"S",IF(OR($Q1093="M",$Q1093="M-L"),"M",IF(OR($Q1093="L",$Q1093="L-VL"),"L",IF($Q1093="VL","VL")))))))</f>
        <v>L</v>
      </c>
      <c r="S1093" s="23" t="str">
        <f t="shared" ref="S1093:S1156" si="336">IF($J$1=1,$R1093,$Q1093)</f>
        <v>L</v>
      </c>
      <c r="T1093" s="19" t="str">
        <f>IF(Data!$F1090=0,"",Data!$F1090)</f>
        <v>WHITE</v>
      </c>
      <c r="U1093" s="19" t="str">
        <f>IF(Data!$G1090=0,"",Data!$G1090)</f>
        <v>FD</v>
      </c>
      <c r="V1093" s="19" t="str">
        <f>IF(Data!$D1090=0,"",Data!$D1090)</f>
        <v/>
      </c>
      <c r="W1093" s="19" t="str">
        <f>Data!$H1090</f>
        <v>Japonica</v>
      </c>
      <c r="Y1093" s="41" t="e">
        <f t="shared" si="331"/>
        <v>#REF!</v>
      </c>
      <c r="Z1093" s="8">
        <f t="shared" ref="Z1093:Z1156" si="337">IF($V1093="ANTIQUE",IF($W1093="Japonica",ROW(),10000),10000)</f>
        <v>10000</v>
      </c>
      <c r="AA1093" s="8" t="str">
        <f t="shared" ref="AA1093:AA1156" si="338">$M1093</f>
        <v>Essie M. Rollinson</v>
      </c>
      <c r="AB1093" s="8" t="str">
        <f t="shared" ref="AB1093:AB1156" si="339">$R1093</f>
        <v>L</v>
      </c>
      <c r="AC1093" s="8" t="str">
        <f t="shared" ref="AC1093:AC1156" si="340">$T1093</f>
        <v>WHITE</v>
      </c>
      <c r="AD1093" s="8" t="str">
        <f t="shared" si="328"/>
        <v>FD</v>
      </c>
      <c r="AE1093" s="8" t="str">
        <f t="shared" ref="AE1093:AE1156" si="341">$V1093</f>
        <v/>
      </c>
      <c r="AF1093" s="5">
        <f t="shared" ref="AF1093:AF1156" si="342">$O1093</f>
        <v>1960</v>
      </c>
      <c r="AG1093" s="46">
        <v>1090</v>
      </c>
      <c r="AH1093" s="47" t="str">
        <f t="shared" si="332"/>
        <v/>
      </c>
      <c r="AI1093" s="48" t="str">
        <f t="shared" si="333"/>
        <v/>
      </c>
      <c r="AK1093" s="22" t="e">
        <f>TRIM(#REF!)</f>
        <v>#REF!</v>
      </c>
      <c r="AL1093" s="23" t="e">
        <f>IF(#REF!=0,"",#REF!)</f>
        <v>#REF!</v>
      </c>
      <c r="AM1093" s="19" t="e">
        <f>IF(#REF!=0,"",#REF!)</f>
        <v>#REF!</v>
      </c>
      <c r="AN1093" s="23" t="e">
        <f>IF($AK1093="","",#REF!)</f>
        <v>#REF!</v>
      </c>
      <c r="AO1093" s="23" t="e">
        <f t="shared" ref="AO1093:AO1156" si="343">IF($AK1093="","",IF($AN1093="Min","Min",IF($AN1093="Min-S",IF($J$1=1,"S","Min"),IF(OR($AN1093="S",$AN1093="S-M"),"S",IF(OR($AN1093="M",$AN1093="M-L"),"M",IF(OR($AN1093="L",$AN1093="L-VL"),"L",IF($AN1093="VL","VL")))))))</f>
        <v>#REF!</v>
      </c>
      <c r="AP1093" s="19" t="e">
        <f>IF(#REF!=0,"",#REF!)</f>
        <v>#REF!</v>
      </c>
      <c r="AQ1093" s="19" t="e">
        <f>IF(#REF!=0,"",#REF!)</f>
        <v>#REF!</v>
      </c>
      <c r="AR1093" s="19" t="e">
        <f>IF(#REF!=0,"",#REF!)</f>
        <v>#REF!</v>
      </c>
      <c r="AS1093" s="19" t="e">
        <f>#REF!</f>
        <v>#REF!</v>
      </c>
    </row>
    <row r="1094" spans="4:45" ht="19.5" thickTop="1" thickBot="1" x14ac:dyDescent="0.25">
      <c r="D1094" s="1" t="str">
        <f t="shared" si="329"/>
        <v/>
      </c>
      <c r="E1094" s="1" t="str">
        <f t="shared" si="330"/>
        <v/>
      </c>
      <c r="K1094" s="19" t="str">
        <f t="shared" si="334"/>
        <v/>
      </c>
      <c r="L1094" s="19">
        <f t="shared" si="327"/>
        <v>10000</v>
      </c>
      <c r="M1094" s="22" t="str">
        <f>TRIM(Data!$N1091)</f>
        <v>Esther Ann</v>
      </c>
      <c r="N1094" s="22" t="str">
        <f>TRIM(Data!$A1091)</f>
        <v>Esther Ann</v>
      </c>
      <c r="O1094" s="23">
        <f>IF(Data!$B1091=0,"",Data!$B1091)</f>
        <v>1977</v>
      </c>
      <c r="P1094" s="19" t="str">
        <f>IF(Data!$C1091=0,"",Data!$C1091)</f>
        <v>1</v>
      </c>
      <c r="Q1094" s="23" t="str">
        <f>IF($M1094="","",Data!$E1091)</f>
        <v>L</v>
      </c>
      <c r="R1094" s="23" t="str">
        <f t="shared" si="335"/>
        <v>L</v>
      </c>
      <c r="S1094" s="23" t="str">
        <f t="shared" si="336"/>
        <v>L</v>
      </c>
      <c r="T1094" s="19" t="str">
        <f>IF(Data!$F1091=0,"",Data!$F1091)</f>
        <v/>
      </c>
      <c r="U1094" s="19" t="str">
        <f>IF(Data!$G1091=0,"",Data!$G1091)</f>
        <v>FD</v>
      </c>
      <c r="V1094" s="19" t="str">
        <f>IF(Data!$D1091=0,"",Data!$D1091)</f>
        <v/>
      </c>
      <c r="W1094" s="19" t="str">
        <f>Data!$H1091</f>
        <v>Japonica</v>
      </c>
      <c r="Y1094" s="41" t="e">
        <f t="shared" si="331"/>
        <v>#REF!</v>
      </c>
      <c r="Z1094" s="8">
        <f t="shared" si="337"/>
        <v>10000</v>
      </c>
      <c r="AA1094" s="8" t="str">
        <f t="shared" si="338"/>
        <v>Esther Ann</v>
      </c>
      <c r="AB1094" s="8" t="str">
        <f t="shared" si="339"/>
        <v>L</v>
      </c>
      <c r="AC1094" s="8" t="str">
        <f t="shared" si="340"/>
        <v/>
      </c>
      <c r="AD1094" s="8" t="str">
        <f t="shared" si="328"/>
        <v>FD</v>
      </c>
      <c r="AE1094" s="8" t="str">
        <f t="shared" si="341"/>
        <v/>
      </c>
      <c r="AF1094" s="5">
        <f t="shared" si="342"/>
        <v>1977</v>
      </c>
      <c r="AG1094" s="46">
        <v>1091</v>
      </c>
      <c r="AH1094" s="47" t="str">
        <f t="shared" si="332"/>
        <v/>
      </c>
      <c r="AI1094" s="48" t="str">
        <f t="shared" si="333"/>
        <v/>
      </c>
      <c r="AK1094" s="22" t="e">
        <f>TRIM(#REF!)</f>
        <v>#REF!</v>
      </c>
      <c r="AL1094" s="23" t="e">
        <f>IF(#REF!=0,"",#REF!)</f>
        <v>#REF!</v>
      </c>
      <c r="AM1094" s="19" t="e">
        <f>IF(#REF!=0,"",#REF!)</f>
        <v>#REF!</v>
      </c>
      <c r="AN1094" s="23" t="e">
        <f>IF($AK1094="","",#REF!)</f>
        <v>#REF!</v>
      </c>
      <c r="AO1094" s="23" t="e">
        <f t="shared" si="343"/>
        <v>#REF!</v>
      </c>
      <c r="AP1094" s="19" t="e">
        <f>IF(#REF!=0,"",#REF!)</f>
        <v>#REF!</v>
      </c>
      <c r="AQ1094" s="19" t="e">
        <f>IF(#REF!=0,"",#REF!)</f>
        <v>#REF!</v>
      </c>
      <c r="AR1094" s="19" t="e">
        <f>IF(#REF!=0,"",#REF!)</f>
        <v>#REF!</v>
      </c>
      <c r="AS1094" s="19" t="e">
        <f>#REF!</f>
        <v>#REF!</v>
      </c>
    </row>
    <row r="1095" spans="4:45" ht="19.5" thickTop="1" thickBot="1" x14ac:dyDescent="0.25">
      <c r="D1095" s="1" t="str">
        <f t="shared" si="329"/>
        <v/>
      </c>
      <c r="E1095" s="1" t="str">
        <f t="shared" si="330"/>
        <v/>
      </c>
      <c r="K1095" s="19" t="str">
        <f t="shared" si="334"/>
        <v/>
      </c>
      <c r="L1095" s="19">
        <f t="shared" si="327"/>
        <v>10000</v>
      </c>
      <c r="M1095" s="22" t="str">
        <f>TRIM(Data!$N1092)</f>
        <v>Esther Lawrence</v>
      </c>
      <c r="N1095" s="22" t="str">
        <f>TRIM(Data!$A1092)</f>
        <v>Esther Lawrence</v>
      </c>
      <c r="O1095" s="23">
        <f>IF(Data!$B1092=0,"",Data!$B1092)</f>
        <v>2020</v>
      </c>
      <c r="P1095" s="19" t="str">
        <f>IF(Data!$C1092=0,"",Data!$C1092)</f>
        <v>1</v>
      </c>
      <c r="Q1095" s="23" t="str">
        <f>IF($M1095="","",Data!$E1092)</f>
        <v>M-L</v>
      </c>
      <c r="R1095" s="23" t="str">
        <f t="shared" si="335"/>
        <v>M</v>
      </c>
      <c r="S1095" s="23" t="str">
        <f t="shared" si="336"/>
        <v>M</v>
      </c>
      <c r="T1095" s="19" t="str">
        <f>IF(Data!$F1092=0,"",Data!$F1092)</f>
        <v/>
      </c>
      <c r="U1095" s="19" t="str">
        <f>IF(Data!$G1092=0,"",Data!$G1092)</f>
        <v/>
      </c>
      <c r="V1095" s="19" t="str">
        <f>IF(Data!$D1092=0,"",Data!$D1092)</f>
        <v/>
      </c>
      <c r="W1095" s="19" t="str">
        <f>Data!$H1092</f>
        <v>Japonica</v>
      </c>
      <c r="Y1095" s="41" t="e">
        <f t="shared" si="331"/>
        <v>#REF!</v>
      </c>
      <c r="Z1095" s="8">
        <f t="shared" si="337"/>
        <v>10000</v>
      </c>
      <c r="AA1095" s="8" t="str">
        <f t="shared" si="338"/>
        <v>Esther Lawrence</v>
      </c>
      <c r="AB1095" s="8" t="str">
        <f t="shared" si="339"/>
        <v>M</v>
      </c>
      <c r="AC1095" s="8" t="str">
        <f t="shared" si="340"/>
        <v/>
      </c>
      <c r="AD1095" s="8" t="str">
        <f t="shared" si="328"/>
        <v/>
      </c>
      <c r="AE1095" s="8" t="str">
        <f t="shared" si="341"/>
        <v/>
      </c>
      <c r="AF1095" s="5">
        <f t="shared" si="342"/>
        <v>2020</v>
      </c>
      <c r="AG1095" s="46">
        <v>1092</v>
      </c>
      <c r="AH1095" s="47" t="str">
        <f t="shared" si="332"/>
        <v/>
      </c>
      <c r="AI1095" s="48" t="str">
        <f t="shared" si="333"/>
        <v/>
      </c>
      <c r="AK1095" s="22" t="e">
        <f>TRIM(#REF!)</f>
        <v>#REF!</v>
      </c>
      <c r="AL1095" s="23" t="e">
        <f>IF(#REF!=0,"",#REF!)</f>
        <v>#REF!</v>
      </c>
      <c r="AM1095" s="19" t="e">
        <f>IF(#REF!=0,"",#REF!)</f>
        <v>#REF!</v>
      </c>
      <c r="AN1095" s="23" t="e">
        <f>IF($AK1095="","",#REF!)</f>
        <v>#REF!</v>
      </c>
      <c r="AO1095" s="23" t="e">
        <f t="shared" si="343"/>
        <v>#REF!</v>
      </c>
      <c r="AP1095" s="19" t="e">
        <f>IF(#REF!=0,"",#REF!)</f>
        <v>#REF!</v>
      </c>
      <c r="AQ1095" s="19" t="e">
        <f>IF(#REF!=0,"",#REF!)</f>
        <v>#REF!</v>
      </c>
      <c r="AR1095" s="19" t="e">
        <f>IF(#REF!=0,"",#REF!)</f>
        <v>#REF!</v>
      </c>
      <c r="AS1095" s="19" t="e">
        <f>#REF!</f>
        <v>#REF!</v>
      </c>
    </row>
    <row r="1096" spans="4:45" ht="19.5" thickTop="1" thickBot="1" x14ac:dyDescent="0.25">
      <c r="D1096" s="1" t="str">
        <f t="shared" si="329"/>
        <v/>
      </c>
      <c r="E1096" s="1" t="str">
        <f t="shared" si="330"/>
        <v/>
      </c>
      <c r="K1096" s="19" t="str">
        <f t="shared" si="334"/>
        <v/>
      </c>
      <c r="L1096" s="19">
        <f t="shared" si="327"/>
        <v>10000</v>
      </c>
      <c r="M1096" s="22" t="str">
        <f>TRIM(Data!$N1093)</f>
        <v>Esther Smith</v>
      </c>
      <c r="N1096" s="22" t="str">
        <f>TRIM(Data!$A1093)</f>
        <v>Esther Smith</v>
      </c>
      <c r="O1096" s="23">
        <f>IF(Data!$B1093=0,"",Data!$B1093)</f>
        <v>1989</v>
      </c>
      <c r="P1096" s="19" t="str">
        <f>IF(Data!$C1093=0,"",Data!$C1093)</f>
        <v>1</v>
      </c>
      <c r="Q1096" s="23" t="str">
        <f>IF($M1096="","",Data!$E1093)</f>
        <v>M</v>
      </c>
      <c r="R1096" s="23" t="str">
        <f t="shared" si="335"/>
        <v>M</v>
      </c>
      <c r="S1096" s="23" t="str">
        <f t="shared" si="336"/>
        <v>M</v>
      </c>
      <c r="T1096" s="19" t="str">
        <f>IF(Data!$F1093=0,"",Data!$F1093)</f>
        <v/>
      </c>
      <c r="U1096" s="19" t="str">
        <f>IF(Data!$G1093=0,"",Data!$G1093)</f>
        <v/>
      </c>
      <c r="V1096" s="19" t="str">
        <f>IF(Data!$D1093=0,"",Data!$D1093)</f>
        <v/>
      </c>
      <c r="W1096" s="19" t="str">
        <f>Data!$H1093</f>
        <v>Japonica</v>
      </c>
      <c r="Y1096" s="41" t="e">
        <f t="shared" si="331"/>
        <v>#REF!</v>
      </c>
      <c r="Z1096" s="8">
        <f t="shared" si="337"/>
        <v>10000</v>
      </c>
      <c r="AA1096" s="8" t="str">
        <f t="shared" si="338"/>
        <v>Esther Smith</v>
      </c>
      <c r="AB1096" s="8" t="str">
        <f t="shared" si="339"/>
        <v>M</v>
      </c>
      <c r="AC1096" s="8" t="str">
        <f t="shared" si="340"/>
        <v/>
      </c>
      <c r="AD1096" s="8" t="str">
        <f t="shared" si="328"/>
        <v/>
      </c>
      <c r="AE1096" s="8" t="str">
        <f t="shared" si="341"/>
        <v/>
      </c>
      <c r="AF1096" s="5">
        <f t="shared" si="342"/>
        <v>1989</v>
      </c>
      <c r="AG1096" s="46">
        <v>1093</v>
      </c>
      <c r="AH1096" s="47" t="str">
        <f t="shared" si="332"/>
        <v/>
      </c>
      <c r="AI1096" s="48" t="str">
        <f t="shared" si="333"/>
        <v/>
      </c>
      <c r="AK1096" s="22" t="e">
        <f>TRIM(#REF!)</f>
        <v>#REF!</v>
      </c>
      <c r="AL1096" s="23" t="e">
        <f>IF(#REF!=0,"",#REF!)</f>
        <v>#REF!</v>
      </c>
      <c r="AM1096" s="19" t="e">
        <f>IF(#REF!=0,"",#REF!)</f>
        <v>#REF!</v>
      </c>
      <c r="AN1096" s="23" t="e">
        <f>IF($AK1096="","",#REF!)</f>
        <v>#REF!</v>
      </c>
      <c r="AO1096" s="23" t="e">
        <f t="shared" si="343"/>
        <v>#REF!</v>
      </c>
      <c r="AP1096" s="19" t="e">
        <f>IF(#REF!=0,"",#REF!)</f>
        <v>#REF!</v>
      </c>
      <c r="AQ1096" s="19" t="e">
        <f>IF(#REF!=0,"",#REF!)</f>
        <v>#REF!</v>
      </c>
      <c r="AR1096" s="19" t="e">
        <f>IF(#REF!=0,"",#REF!)</f>
        <v>#REF!</v>
      </c>
      <c r="AS1096" s="19" t="e">
        <f>#REF!</f>
        <v>#REF!</v>
      </c>
    </row>
    <row r="1097" spans="4:45" ht="19.5" thickTop="1" thickBot="1" x14ac:dyDescent="0.25">
      <c r="D1097" s="1" t="str">
        <f t="shared" si="329"/>
        <v/>
      </c>
      <c r="E1097" s="1" t="str">
        <f t="shared" si="330"/>
        <v/>
      </c>
      <c r="K1097" s="19" t="str">
        <f t="shared" si="334"/>
        <v/>
      </c>
      <c r="L1097" s="19">
        <f t="shared" si="327"/>
        <v>10000</v>
      </c>
      <c r="M1097" s="22" t="str">
        <f>TRIM(Data!$N1094)</f>
        <v>Esther's Tomorrow</v>
      </c>
      <c r="N1097" s="22" t="str">
        <f>TRIM(Data!$A1094)</f>
        <v>Esther's Tomorrow</v>
      </c>
      <c r="O1097" s="23">
        <f>IF(Data!$B1094=0,"",Data!$B1094)</f>
        <v>2013</v>
      </c>
      <c r="P1097" s="19" t="str">
        <f>IF(Data!$C1094=0,"",Data!$C1094)</f>
        <v>1</v>
      </c>
      <c r="Q1097" s="23" t="str">
        <f>IF($M1097="","",Data!$E1094)</f>
        <v>M-L</v>
      </c>
      <c r="R1097" s="23" t="str">
        <f t="shared" si="335"/>
        <v>M</v>
      </c>
      <c r="S1097" s="23" t="str">
        <f t="shared" si="336"/>
        <v>M</v>
      </c>
      <c r="T1097" s="19" t="str">
        <f>IF(Data!$F1094=0,"",Data!$F1094)</f>
        <v/>
      </c>
      <c r="U1097" s="19" t="str">
        <f>IF(Data!$G1094=0,"",Data!$G1094)</f>
        <v/>
      </c>
      <c r="V1097" s="19" t="str">
        <f>IF(Data!$D1094=0,"",Data!$D1094)</f>
        <v/>
      </c>
      <c r="W1097" s="19" t="str">
        <f>Data!$H1094</f>
        <v>Japonica</v>
      </c>
      <c r="Y1097" s="41" t="e">
        <f t="shared" si="331"/>
        <v>#REF!</v>
      </c>
      <c r="Z1097" s="8">
        <f t="shared" si="337"/>
        <v>10000</v>
      </c>
      <c r="AA1097" s="8" t="str">
        <f t="shared" si="338"/>
        <v>Esther's Tomorrow</v>
      </c>
      <c r="AB1097" s="8" t="str">
        <f t="shared" si="339"/>
        <v>M</v>
      </c>
      <c r="AC1097" s="8" t="str">
        <f t="shared" si="340"/>
        <v/>
      </c>
      <c r="AD1097" s="8" t="str">
        <f t="shared" si="328"/>
        <v/>
      </c>
      <c r="AE1097" s="8" t="str">
        <f t="shared" si="341"/>
        <v/>
      </c>
      <c r="AF1097" s="5">
        <f t="shared" si="342"/>
        <v>2013</v>
      </c>
      <c r="AG1097" s="46">
        <v>1094</v>
      </c>
      <c r="AH1097" s="47" t="str">
        <f t="shared" si="332"/>
        <v/>
      </c>
      <c r="AI1097" s="48" t="str">
        <f t="shared" si="333"/>
        <v/>
      </c>
      <c r="AK1097" s="22" t="e">
        <f>TRIM(#REF!)</f>
        <v>#REF!</v>
      </c>
      <c r="AL1097" s="23" t="e">
        <f>IF(#REF!=0,"",#REF!)</f>
        <v>#REF!</v>
      </c>
      <c r="AM1097" s="19" t="e">
        <f>IF(#REF!=0,"",#REF!)</f>
        <v>#REF!</v>
      </c>
      <c r="AN1097" s="23" t="e">
        <f>IF($AK1097="","",#REF!)</f>
        <v>#REF!</v>
      </c>
      <c r="AO1097" s="23" t="e">
        <f t="shared" si="343"/>
        <v>#REF!</v>
      </c>
      <c r="AP1097" s="19" t="e">
        <f>IF(#REF!=0,"",#REF!)</f>
        <v>#REF!</v>
      </c>
      <c r="AQ1097" s="19" t="e">
        <f>IF(#REF!=0,"",#REF!)</f>
        <v>#REF!</v>
      </c>
      <c r="AR1097" s="19" t="e">
        <f>IF(#REF!=0,"",#REF!)</f>
        <v>#REF!</v>
      </c>
      <c r="AS1097" s="19" t="e">
        <f>#REF!</f>
        <v>#REF!</v>
      </c>
    </row>
    <row r="1098" spans="4:45" ht="19.5" thickTop="1" thickBot="1" x14ac:dyDescent="0.25">
      <c r="D1098" s="1" t="str">
        <f t="shared" si="329"/>
        <v/>
      </c>
      <c r="E1098" s="1" t="str">
        <f t="shared" si="330"/>
        <v/>
      </c>
      <c r="K1098" s="19" t="str">
        <f t="shared" si="334"/>
        <v/>
      </c>
      <c r="L1098" s="19">
        <f t="shared" si="327"/>
        <v>10000</v>
      </c>
      <c r="M1098" s="22" t="str">
        <f>TRIM(Data!$N1095)</f>
        <v>Etha Prickett</v>
      </c>
      <c r="N1098" s="22" t="str">
        <f>TRIM(Data!$A1095)</f>
        <v>Etha Prickett</v>
      </c>
      <c r="O1098" s="23">
        <f>IF(Data!$B1095=0,"",Data!$B1095)</f>
        <v>2006</v>
      </c>
      <c r="P1098" s="19" t="str">
        <f>IF(Data!$C1095=0,"",Data!$C1095)</f>
        <v>1</v>
      </c>
      <c r="Q1098" s="23" t="str">
        <f>IF($M1098="","",Data!$E1095)</f>
        <v>S</v>
      </c>
      <c r="R1098" s="23" t="str">
        <f t="shared" si="335"/>
        <v>S</v>
      </c>
      <c r="S1098" s="23" t="str">
        <f t="shared" si="336"/>
        <v>S</v>
      </c>
      <c r="T1098" s="19" t="str">
        <f>IF(Data!$F1095=0,"",Data!$F1095)</f>
        <v/>
      </c>
      <c r="U1098" s="19" t="str">
        <f>IF(Data!$G1095=0,"",Data!$G1095)</f>
        <v>FD</v>
      </c>
      <c r="V1098" s="19" t="str">
        <f>IF(Data!$D1095=0,"",Data!$D1095)</f>
        <v/>
      </c>
      <c r="W1098" s="19" t="str">
        <f>Data!$H1095</f>
        <v>Japonica</v>
      </c>
      <c r="Y1098" s="41" t="e">
        <f t="shared" si="331"/>
        <v>#REF!</v>
      </c>
      <c r="Z1098" s="8">
        <f t="shared" si="337"/>
        <v>10000</v>
      </c>
      <c r="AA1098" s="8" t="str">
        <f t="shared" si="338"/>
        <v>Etha Prickett</v>
      </c>
      <c r="AB1098" s="8" t="str">
        <f t="shared" si="339"/>
        <v>S</v>
      </c>
      <c r="AC1098" s="8" t="str">
        <f t="shared" si="340"/>
        <v/>
      </c>
      <c r="AD1098" s="8" t="str">
        <f t="shared" si="328"/>
        <v>FD</v>
      </c>
      <c r="AE1098" s="8" t="str">
        <f t="shared" si="341"/>
        <v/>
      </c>
      <c r="AF1098" s="5">
        <f t="shared" si="342"/>
        <v>2006</v>
      </c>
      <c r="AG1098" s="46">
        <v>1095</v>
      </c>
      <c r="AH1098" s="47" t="str">
        <f t="shared" si="332"/>
        <v/>
      </c>
      <c r="AI1098" s="48" t="str">
        <f t="shared" si="333"/>
        <v/>
      </c>
      <c r="AK1098" s="22" t="e">
        <f>TRIM(#REF!)</f>
        <v>#REF!</v>
      </c>
      <c r="AL1098" s="23" t="e">
        <f>IF(#REF!=0,"",#REF!)</f>
        <v>#REF!</v>
      </c>
      <c r="AM1098" s="19" t="e">
        <f>IF(#REF!=0,"",#REF!)</f>
        <v>#REF!</v>
      </c>
      <c r="AN1098" s="23" t="e">
        <f>IF($AK1098="","",#REF!)</f>
        <v>#REF!</v>
      </c>
      <c r="AO1098" s="23" t="e">
        <f t="shared" si="343"/>
        <v>#REF!</v>
      </c>
      <c r="AP1098" s="19" t="e">
        <f>IF(#REF!=0,"",#REF!)</f>
        <v>#REF!</v>
      </c>
      <c r="AQ1098" s="19" t="e">
        <f>IF(#REF!=0,"",#REF!)</f>
        <v>#REF!</v>
      </c>
      <c r="AR1098" s="19" t="e">
        <f>IF(#REF!=0,"",#REF!)</f>
        <v>#REF!</v>
      </c>
      <c r="AS1098" s="19" t="e">
        <f>#REF!</f>
        <v>#REF!</v>
      </c>
    </row>
    <row r="1099" spans="4:45" ht="19.5" thickTop="1" thickBot="1" x14ac:dyDescent="0.25">
      <c r="D1099" s="1" t="str">
        <f t="shared" si="329"/>
        <v/>
      </c>
      <c r="E1099" s="1" t="str">
        <f t="shared" si="330"/>
        <v/>
      </c>
      <c r="K1099" s="19" t="str">
        <f t="shared" si="334"/>
        <v/>
      </c>
      <c r="L1099" s="19">
        <f t="shared" si="327"/>
        <v>10000</v>
      </c>
      <c r="M1099" s="22" t="str">
        <f>TRIM(Data!$N1096)</f>
        <v>Ethel Davis</v>
      </c>
      <c r="N1099" s="22" t="str">
        <f>TRIM(Data!$A1096)</f>
        <v>Ethel Davis</v>
      </c>
      <c r="O1099" s="23">
        <f>IF(Data!$B1096=0,"",Data!$B1096)</f>
        <v>1947</v>
      </c>
      <c r="P1099" s="19" t="str">
        <f>IF(Data!$C1096=0,"",Data!$C1096)</f>
        <v>1</v>
      </c>
      <c r="Q1099" s="23" t="str">
        <f>IF($M1099="","",Data!$E1096)</f>
        <v>M-L</v>
      </c>
      <c r="R1099" s="23" t="str">
        <f t="shared" si="335"/>
        <v>M</v>
      </c>
      <c r="S1099" s="23" t="str">
        <f t="shared" si="336"/>
        <v>M</v>
      </c>
      <c r="T1099" s="19" t="str">
        <f>IF(Data!$F1096=0,"",Data!$F1096)</f>
        <v/>
      </c>
      <c r="U1099" s="19" t="str">
        <f>IF(Data!$G1096=0,"",Data!$G1096)</f>
        <v/>
      </c>
      <c r="V1099" s="19" t="str">
        <f>IF(Data!$D1096=0,"",Data!$D1096)</f>
        <v/>
      </c>
      <c r="W1099" s="19" t="str">
        <f>Data!$H1096</f>
        <v>Japonica</v>
      </c>
      <c r="Y1099" s="41" t="e">
        <f t="shared" si="331"/>
        <v>#REF!</v>
      </c>
      <c r="Z1099" s="8">
        <f t="shared" si="337"/>
        <v>10000</v>
      </c>
      <c r="AA1099" s="8" t="str">
        <f t="shared" si="338"/>
        <v>Ethel Davis</v>
      </c>
      <c r="AB1099" s="8" t="str">
        <f t="shared" si="339"/>
        <v>M</v>
      </c>
      <c r="AC1099" s="8" t="str">
        <f t="shared" si="340"/>
        <v/>
      </c>
      <c r="AD1099" s="8" t="str">
        <f t="shared" si="328"/>
        <v/>
      </c>
      <c r="AE1099" s="8" t="str">
        <f t="shared" si="341"/>
        <v/>
      </c>
      <c r="AF1099" s="5">
        <f t="shared" si="342"/>
        <v>1947</v>
      </c>
      <c r="AG1099" s="46">
        <v>1096</v>
      </c>
      <c r="AH1099" s="47" t="str">
        <f t="shared" si="332"/>
        <v/>
      </c>
      <c r="AI1099" s="48" t="str">
        <f t="shared" si="333"/>
        <v/>
      </c>
      <c r="AK1099" s="22" t="e">
        <f>TRIM(#REF!)</f>
        <v>#REF!</v>
      </c>
      <c r="AL1099" s="23" t="e">
        <f>IF(#REF!=0,"",#REF!)</f>
        <v>#REF!</v>
      </c>
      <c r="AM1099" s="19" t="e">
        <f>IF(#REF!=0,"",#REF!)</f>
        <v>#REF!</v>
      </c>
      <c r="AN1099" s="23" t="e">
        <f>IF($AK1099="","",#REF!)</f>
        <v>#REF!</v>
      </c>
      <c r="AO1099" s="23" t="e">
        <f t="shared" si="343"/>
        <v>#REF!</v>
      </c>
      <c r="AP1099" s="19" t="e">
        <f>IF(#REF!=0,"",#REF!)</f>
        <v>#REF!</v>
      </c>
      <c r="AQ1099" s="19" t="e">
        <f>IF(#REF!=0,"",#REF!)</f>
        <v>#REF!</v>
      </c>
      <c r="AR1099" s="19" t="e">
        <f>IF(#REF!=0,"",#REF!)</f>
        <v>#REF!</v>
      </c>
      <c r="AS1099" s="19" t="e">
        <f>#REF!</f>
        <v>#REF!</v>
      </c>
    </row>
    <row r="1100" spans="4:45" ht="19.5" thickTop="1" thickBot="1" x14ac:dyDescent="0.25">
      <c r="D1100" s="1" t="str">
        <f t="shared" si="329"/>
        <v/>
      </c>
      <c r="E1100" s="1" t="str">
        <f t="shared" si="330"/>
        <v/>
      </c>
      <c r="K1100" s="19" t="str">
        <f t="shared" si="334"/>
        <v/>
      </c>
      <c r="L1100" s="19">
        <f t="shared" si="327"/>
        <v>10000</v>
      </c>
      <c r="M1100" s="22" t="str">
        <f>TRIM(Data!$N1097)</f>
        <v>Ethel Davis Blush</v>
      </c>
      <c r="N1100" s="22" t="str">
        <f>TRIM(Data!$A1097)</f>
        <v>Ethel Davis Blush</v>
      </c>
      <c r="O1100" s="23">
        <f>IF(Data!$B1097=0,"",Data!$B1097)</f>
        <v>1963</v>
      </c>
      <c r="P1100" s="19" t="str">
        <f>IF(Data!$C1097=0,"",Data!$C1097)</f>
        <v>1</v>
      </c>
      <c r="Q1100" s="23" t="str">
        <f>IF($M1100="","",Data!$E1097)</f>
        <v>M-L</v>
      </c>
      <c r="R1100" s="23" t="str">
        <f t="shared" si="335"/>
        <v>M</v>
      </c>
      <c r="S1100" s="23" t="str">
        <f t="shared" si="336"/>
        <v>M</v>
      </c>
      <c r="T1100" s="19" t="str">
        <f>IF(Data!$F1097=0,"",Data!$F1097)</f>
        <v/>
      </c>
      <c r="U1100" s="19" t="str">
        <f>IF(Data!$G1097=0,"",Data!$G1097)</f>
        <v/>
      </c>
      <c r="V1100" s="19" t="str">
        <f>IF(Data!$D1097=0,"",Data!$D1097)</f>
        <v/>
      </c>
      <c r="W1100" s="19" t="str">
        <f>Data!$H1097</f>
        <v>Japonica</v>
      </c>
      <c r="Y1100" s="41" t="e">
        <f t="shared" si="331"/>
        <v>#REF!</v>
      </c>
      <c r="Z1100" s="8">
        <f t="shared" si="337"/>
        <v>10000</v>
      </c>
      <c r="AA1100" s="8" t="str">
        <f t="shared" si="338"/>
        <v>Ethel Davis Blush</v>
      </c>
      <c r="AB1100" s="8" t="str">
        <f t="shared" si="339"/>
        <v>M</v>
      </c>
      <c r="AC1100" s="8" t="str">
        <f t="shared" si="340"/>
        <v/>
      </c>
      <c r="AD1100" s="8" t="str">
        <f t="shared" si="328"/>
        <v/>
      </c>
      <c r="AE1100" s="8" t="str">
        <f t="shared" si="341"/>
        <v/>
      </c>
      <c r="AF1100" s="5">
        <f t="shared" si="342"/>
        <v>1963</v>
      </c>
      <c r="AG1100" s="46">
        <v>1097</v>
      </c>
      <c r="AH1100" s="47" t="str">
        <f t="shared" si="332"/>
        <v/>
      </c>
      <c r="AI1100" s="48" t="str">
        <f t="shared" si="333"/>
        <v/>
      </c>
      <c r="AK1100" s="22" t="e">
        <f>TRIM(#REF!)</f>
        <v>#REF!</v>
      </c>
      <c r="AL1100" s="23" t="e">
        <f>IF(#REF!=0,"",#REF!)</f>
        <v>#REF!</v>
      </c>
      <c r="AM1100" s="19" t="e">
        <f>IF(#REF!=0,"",#REF!)</f>
        <v>#REF!</v>
      </c>
      <c r="AN1100" s="23" t="e">
        <f>IF($AK1100="","",#REF!)</f>
        <v>#REF!</v>
      </c>
      <c r="AO1100" s="23" t="e">
        <f t="shared" si="343"/>
        <v>#REF!</v>
      </c>
      <c r="AP1100" s="19" t="e">
        <f>IF(#REF!=0,"",#REF!)</f>
        <v>#REF!</v>
      </c>
      <c r="AQ1100" s="19" t="e">
        <f>IF(#REF!=0,"",#REF!)</f>
        <v>#REF!</v>
      </c>
      <c r="AR1100" s="19" t="e">
        <f>IF(#REF!=0,"",#REF!)</f>
        <v>#REF!</v>
      </c>
      <c r="AS1100" s="19" t="e">
        <f>#REF!</f>
        <v>#REF!</v>
      </c>
    </row>
    <row r="1101" spans="4:45" ht="19.5" thickTop="1" thickBot="1" x14ac:dyDescent="0.25">
      <c r="D1101" s="1" t="str">
        <f t="shared" si="329"/>
        <v/>
      </c>
      <c r="E1101" s="1" t="str">
        <f t="shared" si="330"/>
        <v/>
      </c>
      <c r="K1101" s="19" t="str">
        <f t="shared" si="334"/>
        <v/>
      </c>
      <c r="L1101" s="19">
        <f t="shared" si="327"/>
        <v>10000</v>
      </c>
      <c r="M1101" s="22" t="str">
        <f>TRIM(Data!$N1098)</f>
        <v>Ethel Weber (See King Lear)</v>
      </c>
      <c r="N1101" s="22" t="str">
        <f>TRIM(Data!$A1098)</f>
        <v>Ethel Weber (See King Lear)</v>
      </c>
      <c r="O1101" s="23">
        <f>IF(Data!$B1098=0,"",Data!$B1098)</f>
        <v>1939</v>
      </c>
      <c r="P1101" s="19" t="str">
        <f>IF(Data!$C1098=0,"",Data!$C1098)</f>
        <v/>
      </c>
      <c r="Q1101" s="23" t="str">
        <f>IF($M1101="","",Data!$E1098)</f>
        <v>M</v>
      </c>
      <c r="R1101" s="23" t="str">
        <f t="shared" si="335"/>
        <v>M</v>
      </c>
      <c r="S1101" s="23" t="str">
        <f t="shared" si="336"/>
        <v>M</v>
      </c>
      <c r="T1101" s="19" t="str">
        <f>IF(Data!$F1098=0,"",Data!$F1098)</f>
        <v/>
      </c>
      <c r="U1101" s="19" t="str">
        <f>IF(Data!$G1098=0,"",Data!$G1098)</f>
        <v/>
      </c>
      <c r="V1101" s="19" t="str">
        <f>IF(Data!$D1098=0,"",Data!$D1098)</f>
        <v/>
      </c>
      <c r="W1101" s="19" t="str">
        <f>Data!$H1098</f>
        <v>Japonica</v>
      </c>
      <c r="Y1101" s="41" t="e">
        <f t="shared" si="331"/>
        <v>#REF!</v>
      </c>
      <c r="Z1101" s="8">
        <f t="shared" si="337"/>
        <v>10000</v>
      </c>
      <c r="AA1101" s="8" t="str">
        <f t="shared" si="338"/>
        <v>Ethel Weber (See King Lear)</v>
      </c>
      <c r="AB1101" s="8" t="str">
        <f t="shared" si="339"/>
        <v>M</v>
      </c>
      <c r="AC1101" s="8" t="str">
        <f t="shared" si="340"/>
        <v/>
      </c>
      <c r="AD1101" s="8" t="str">
        <f t="shared" si="328"/>
        <v/>
      </c>
      <c r="AE1101" s="8" t="str">
        <f t="shared" si="341"/>
        <v/>
      </c>
      <c r="AF1101" s="5">
        <f t="shared" si="342"/>
        <v>1939</v>
      </c>
      <c r="AG1101" s="46">
        <v>1098</v>
      </c>
      <c r="AH1101" s="47" t="str">
        <f t="shared" si="332"/>
        <v/>
      </c>
      <c r="AI1101" s="48" t="str">
        <f t="shared" si="333"/>
        <v/>
      </c>
      <c r="AK1101" s="22" t="e">
        <f>TRIM(#REF!)</f>
        <v>#REF!</v>
      </c>
      <c r="AL1101" s="23" t="e">
        <f>IF(#REF!=0,"",#REF!)</f>
        <v>#REF!</v>
      </c>
      <c r="AM1101" s="19" t="e">
        <f>IF(#REF!=0,"",#REF!)</f>
        <v>#REF!</v>
      </c>
      <c r="AN1101" s="23" t="e">
        <f>IF($AK1101="","",#REF!)</f>
        <v>#REF!</v>
      </c>
      <c r="AO1101" s="23" t="e">
        <f t="shared" si="343"/>
        <v>#REF!</v>
      </c>
      <c r="AP1101" s="19" t="e">
        <f>IF(#REF!=0,"",#REF!)</f>
        <v>#REF!</v>
      </c>
      <c r="AQ1101" s="19" t="e">
        <f>IF(#REF!=0,"",#REF!)</f>
        <v>#REF!</v>
      </c>
      <c r="AR1101" s="19" t="e">
        <f>IF(#REF!=0,"",#REF!)</f>
        <v>#REF!</v>
      </c>
      <c r="AS1101" s="19" t="e">
        <f>#REF!</f>
        <v>#REF!</v>
      </c>
    </row>
    <row r="1102" spans="4:45" ht="19.5" thickTop="1" thickBot="1" x14ac:dyDescent="0.25">
      <c r="D1102" s="1" t="str">
        <f t="shared" si="329"/>
        <v/>
      </c>
      <c r="E1102" s="1" t="str">
        <f t="shared" si="330"/>
        <v/>
      </c>
      <c r="K1102" s="19" t="str">
        <f t="shared" si="334"/>
        <v/>
      </c>
      <c r="L1102" s="19">
        <f t="shared" si="327"/>
        <v>10000</v>
      </c>
      <c r="M1102" s="22" t="str">
        <f>TRIM(Data!$N1099)</f>
        <v>Ethyl Rhyne</v>
      </c>
      <c r="N1102" s="22" t="str">
        <f>TRIM(Data!$A1099)</f>
        <v>Ethyl Rhyne</v>
      </c>
      <c r="O1102" s="23">
        <f>IF(Data!$B1099=0,"",Data!$B1099)</f>
        <v>1987</v>
      </c>
      <c r="P1102" s="19" t="str">
        <f>IF(Data!$C1099=0,"",Data!$C1099)</f>
        <v/>
      </c>
      <c r="Q1102" s="23" t="str">
        <f>IF($M1102="","",Data!$E1099)</f>
        <v>M</v>
      </c>
      <c r="R1102" s="23" t="str">
        <f t="shared" si="335"/>
        <v>M</v>
      </c>
      <c r="S1102" s="23" t="str">
        <f t="shared" si="336"/>
        <v>M</v>
      </c>
      <c r="T1102" s="19" t="str">
        <f>IF(Data!$F1099=0,"",Data!$F1099)</f>
        <v/>
      </c>
      <c r="U1102" s="19" t="str">
        <f>IF(Data!$G1099=0,"",Data!$G1099)</f>
        <v>FD</v>
      </c>
      <c r="V1102" s="19" t="str">
        <f>IF(Data!$D1099=0,"",Data!$D1099)</f>
        <v/>
      </c>
      <c r="W1102" s="19" t="str">
        <f>Data!$H1099</f>
        <v>Japonica</v>
      </c>
      <c r="Y1102" s="41" t="e">
        <f t="shared" si="331"/>
        <v>#REF!</v>
      </c>
      <c r="Z1102" s="8">
        <f t="shared" si="337"/>
        <v>10000</v>
      </c>
      <c r="AA1102" s="8" t="str">
        <f t="shared" si="338"/>
        <v>Ethyl Rhyne</v>
      </c>
      <c r="AB1102" s="8" t="str">
        <f t="shared" si="339"/>
        <v>M</v>
      </c>
      <c r="AC1102" s="8" t="str">
        <f t="shared" si="340"/>
        <v/>
      </c>
      <c r="AD1102" s="8" t="str">
        <f t="shared" si="328"/>
        <v>FD</v>
      </c>
      <c r="AE1102" s="8" t="str">
        <f t="shared" si="341"/>
        <v/>
      </c>
      <c r="AF1102" s="5">
        <f t="shared" si="342"/>
        <v>1987</v>
      </c>
      <c r="AG1102" s="46">
        <v>1099</v>
      </c>
      <c r="AH1102" s="47" t="str">
        <f t="shared" si="332"/>
        <v/>
      </c>
      <c r="AI1102" s="48" t="str">
        <f t="shared" si="333"/>
        <v/>
      </c>
      <c r="AK1102" s="22" t="e">
        <f>TRIM(#REF!)</f>
        <v>#REF!</v>
      </c>
      <c r="AL1102" s="23" t="e">
        <f>IF(#REF!=0,"",#REF!)</f>
        <v>#REF!</v>
      </c>
      <c r="AM1102" s="19" t="e">
        <f>IF(#REF!=0,"",#REF!)</f>
        <v>#REF!</v>
      </c>
      <c r="AN1102" s="23" t="e">
        <f>IF($AK1102="","",#REF!)</f>
        <v>#REF!</v>
      </c>
      <c r="AO1102" s="23" t="e">
        <f t="shared" si="343"/>
        <v>#REF!</v>
      </c>
      <c r="AP1102" s="19" t="e">
        <f>IF(#REF!=0,"",#REF!)</f>
        <v>#REF!</v>
      </c>
      <c r="AQ1102" s="19" t="e">
        <f>IF(#REF!=0,"",#REF!)</f>
        <v>#REF!</v>
      </c>
      <c r="AR1102" s="19" t="e">
        <f>IF(#REF!=0,"",#REF!)</f>
        <v>#REF!</v>
      </c>
      <c r="AS1102" s="19" t="e">
        <f>#REF!</f>
        <v>#REF!</v>
      </c>
    </row>
    <row r="1103" spans="4:45" ht="19.5" thickTop="1" thickBot="1" x14ac:dyDescent="0.25">
      <c r="D1103" s="1" t="str">
        <f t="shared" si="329"/>
        <v/>
      </c>
      <c r="E1103" s="1" t="str">
        <f t="shared" si="330"/>
        <v/>
      </c>
      <c r="K1103" s="19" t="str">
        <f t="shared" si="334"/>
        <v/>
      </c>
      <c r="L1103" s="19">
        <f t="shared" si="327"/>
        <v>10000</v>
      </c>
      <c r="M1103" s="22" t="str">
        <f>TRIM(Data!$N1100)</f>
        <v>Etoile Fontaine</v>
      </c>
      <c r="N1103" s="22" t="str">
        <f>TRIM(Data!$A1100)</f>
        <v>Etoile Fontaine</v>
      </c>
      <c r="O1103" s="23">
        <f>IF(Data!$B1100=0,"",Data!$B1100)</f>
        <v>2016</v>
      </c>
      <c r="P1103" s="19" t="str">
        <f>IF(Data!$C1100=0,"",Data!$C1100)</f>
        <v>1</v>
      </c>
      <c r="Q1103" s="23" t="str">
        <f>IF($M1103="","",Data!$E1100)</f>
        <v>M</v>
      </c>
      <c r="R1103" s="23" t="str">
        <f t="shared" si="335"/>
        <v>M</v>
      </c>
      <c r="S1103" s="23" t="str">
        <f t="shared" si="336"/>
        <v>M</v>
      </c>
      <c r="T1103" s="19" t="str">
        <f>IF(Data!$F1100=0,"",Data!$F1100)</f>
        <v/>
      </c>
      <c r="U1103" s="19" t="str">
        <f>IF(Data!$G1100=0,"",Data!$G1100)</f>
        <v>FD</v>
      </c>
      <c r="V1103" s="19" t="str">
        <f>IF(Data!$D1100=0,"",Data!$D1100)</f>
        <v/>
      </c>
      <c r="W1103" s="19" t="str">
        <f>Data!$H1100</f>
        <v>Japonica</v>
      </c>
      <c r="Y1103" s="41" t="e">
        <f t="shared" si="331"/>
        <v>#REF!</v>
      </c>
      <c r="Z1103" s="8">
        <f t="shared" si="337"/>
        <v>10000</v>
      </c>
      <c r="AA1103" s="8" t="str">
        <f t="shared" si="338"/>
        <v>Etoile Fontaine</v>
      </c>
      <c r="AB1103" s="8" t="str">
        <f t="shared" si="339"/>
        <v>M</v>
      </c>
      <c r="AC1103" s="8" t="str">
        <f t="shared" si="340"/>
        <v/>
      </c>
      <c r="AD1103" s="8" t="str">
        <f t="shared" si="328"/>
        <v>FD</v>
      </c>
      <c r="AE1103" s="8" t="str">
        <f t="shared" si="341"/>
        <v/>
      </c>
      <c r="AF1103" s="5">
        <f t="shared" si="342"/>
        <v>2016</v>
      </c>
      <c r="AG1103" s="46">
        <v>1100</v>
      </c>
      <c r="AH1103" s="47" t="str">
        <f t="shared" si="332"/>
        <v/>
      </c>
      <c r="AI1103" s="48" t="str">
        <f t="shared" si="333"/>
        <v/>
      </c>
      <c r="AK1103" s="22" t="e">
        <f>TRIM(#REF!)</f>
        <v>#REF!</v>
      </c>
      <c r="AL1103" s="23" t="e">
        <f>IF(#REF!=0,"",#REF!)</f>
        <v>#REF!</v>
      </c>
      <c r="AM1103" s="19" t="e">
        <f>IF(#REF!=0,"",#REF!)</f>
        <v>#REF!</v>
      </c>
      <c r="AN1103" s="23" t="e">
        <f>IF($AK1103="","",#REF!)</f>
        <v>#REF!</v>
      </c>
      <c r="AO1103" s="23" t="e">
        <f t="shared" si="343"/>
        <v>#REF!</v>
      </c>
      <c r="AP1103" s="19" t="e">
        <f>IF(#REF!=0,"",#REF!)</f>
        <v>#REF!</v>
      </c>
      <c r="AQ1103" s="19" t="e">
        <f>IF(#REF!=0,"",#REF!)</f>
        <v>#REF!</v>
      </c>
      <c r="AR1103" s="19" t="e">
        <f>IF(#REF!=0,"",#REF!)</f>
        <v>#REF!</v>
      </c>
      <c r="AS1103" s="19" t="e">
        <f>#REF!</f>
        <v>#REF!</v>
      </c>
    </row>
    <row r="1104" spans="4:45" ht="19.5" thickTop="1" thickBot="1" x14ac:dyDescent="0.25">
      <c r="D1104" s="1" t="str">
        <f t="shared" si="329"/>
        <v/>
      </c>
      <c r="E1104" s="1" t="str">
        <f t="shared" si="330"/>
        <v/>
      </c>
      <c r="K1104" s="19" t="str">
        <f t="shared" si="334"/>
        <v/>
      </c>
      <c r="L1104" s="19">
        <f t="shared" si="327"/>
        <v>10000</v>
      </c>
      <c r="M1104" s="22" t="str">
        <f>TRIM(Data!$N1101)</f>
        <v>Etowah Pink</v>
      </c>
      <c r="N1104" s="22" t="str">
        <f>TRIM(Data!$A1101)</f>
        <v>Etowah Pink (H)</v>
      </c>
      <c r="O1104" s="23">
        <f>IF(Data!$B1101=0,"",Data!$B1101)</f>
        <v>2015</v>
      </c>
      <c r="P1104" s="19" t="str">
        <f>IF(Data!$C1101=0,"",Data!$C1101)</f>
        <v/>
      </c>
      <c r="Q1104" s="23" t="str">
        <f>IF($M1104="","",Data!$E1101)</f>
        <v>S-M</v>
      </c>
      <c r="R1104" s="23" t="str">
        <f t="shared" si="335"/>
        <v>S</v>
      </c>
      <c r="S1104" s="23" t="str">
        <f t="shared" si="336"/>
        <v>S</v>
      </c>
      <c r="T1104" s="19" t="str">
        <f>IF(Data!$F1101=0,"",Data!$F1101)</f>
        <v/>
      </c>
      <c r="U1104" s="19" t="str">
        <f>IF(Data!$G1101=0,"",Data!$G1101)</f>
        <v/>
      </c>
      <c r="V1104" s="19" t="str">
        <f>IF(Data!$D1101=0,"",Data!$D1101)</f>
        <v/>
      </c>
      <c r="W1104" s="19" t="str">
        <f>Data!$H1101</f>
        <v>NRH</v>
      </c>
      <c r="Y1104" s="41" t="e">
        <f t="shared" si="331"/>
        <v>#REF!</v>
      </c>
      <c r="Z1104" s="8">
        <f t="shared" si="337"/>
        <v>10000</v>
      </c>
      <c r="AA1104" s="8" t="str">
        <f t="shared" si="338"/>
        <v>Etowah Pink</v>
      </c>
      <c r="AB1104" s="8" t="str">
        <f t="shared" si="339"/>
        <v>S</v>
      </c>
      <c r="AC1104" s="8" t="str">
        <f t="shared" si="340"/>
        <v/>
      </c>
      <c r="AD1104" s="8" t="str">
        <f t="shared" si="328"/>
        <v/>
      </c>
      <c r="AE1104" s="8" t="str">
        <f t="shared" si="341"/>
        <v/>
      </c>
      <c r="AF1104" s="5">
        <f t="shared" si="342"/>
        <v>2015</v>
      </c>
      <c r="AG1104" s="46">
        <v>1101</v>
      </c>
      <c r="AH1104" s="47" t="str">
        <f t="shared" si="332"/>
        <v/>
      </c>
      <c r="AI1104" s="48" t="str">
        <f t="shared" si="333"/>
        <v/>
      </c>
      <c r="AK1104" s="22" t="e">
        <f>TRIM(#REF!)</f>
        <v>#REF!</v>
      </c>
      <c r="AL1104" s="23" t="e">
        <f>IF(#REF!=0,"",#REF!)</f>
        <v>#REF!</v>
      </c>
      <c r="AM1104" s="19" t="e">
        <f>IF(#REF!=0,"",#REF!)</f>
        <v>#REF!</v>
      </c>
      <c r="AN1104" s="23" t="e">
        <f>IF($AK1104="","",#REF!)</f>
        <v>#REF!</v>
      </c>
      <c r="AO1104" s="23" t="e">
        <f t="shared" si="343"/>
        <v>#REF!</v>
      </c>
      <c r="AP1104" s="19" t="e">
        <f>IF(#REF!=0,"",#REF!)</f>
        <v>#REF!</v>
      </c>
      <c r="AQ1104" s="19" t="e">
        <f>IF(#REF!=0,"",#REF!)</f>
        <v>#REF!</v>
      </c>
      <c r="AR1104" s="19" t="e">
        <f>IF(#REF!=0,"",#REF!)</f>
        <v>#REF!</v>
      </c>
      <c r="AS1104" s="19" t="e">
        <f>#REF!</f>
        <v>#REF!</v>
      </c>
    </row>
    <row r="1105" spans="4:45" ht="19.5" thickTop="1" thickBot="1" x14ac:dyDescent="0.25">
      <c r="D1105" s="1" t="str">
        <f t="shared" si="329"/>
        <v/>
      </c>
      <c r="E1105" s="1" t="str">
        <f t="shared" si="330"/>
        <v/>
      </c>
      <c r="K1105" s="19" t="str">
        <f t="shared" si="334"/>
        <v/>
      </c>
      <c r="L1105" s="19">
        <f t="shared" si="327"/>
        <v>10000</v>
      </c>
      <c r="M1105" s="22" t="str">
        <f>TRIM(Data!$N1102)</f>
        <v>Etsu-botan</v>
      </c>
      <c r="N1105" s="22" t="str">
        <f>TRIM(Data!$A1102)</f>
        <v>Etsu-botan (H)</v>
      </c>
      <c r="O1105" s="23">
        <f>IF(Data!$B1102=0,"",Data!$B1102)</f>
        <v>2005</v>
      </c>
      <c r="P1105" s="19" t="str">
        <f>IF(Data!$C1102=0,"",Data!$C1102)</f>
        <v>1</v>
      </c>
      <c r="Q1105" s="23" t="str">
        <f>IF($M1105="","",Data!$E1102)</f>
        <v>L-VL</v>
      </c>
      <c r="R1105" s="23" t="str">
        <f t="shared" si="335"/>
        <v>L</v>
      </c>
      <c r="S1105" s="23" t="str">
        <f t="shared" si="336"/>
        <v>L</v>
      </c>
      <c r="T1105" s="19" t="str">
        <f>IF(Data!$F1102=0,"",Data!$F1102)</f>
        <v/>
      </c>
      <c r="U1105" s="19" t="str">
        <f>IF(Data!$G1102=0,"",Data!$G1102)</f>
        <v/>
      </c>
      <c r="V1105" s="19" t="str">
        <f>IF(Data!$D1102=0,"",Data!$D1102)</f>
        <v/>
      </c>
      <c r="W1105" s="19" t="str">
        <f>Data!$H1102</f>
        <v>NRH</v>
      </c>
      <c r="Y1105" s="41" t="e">
        <f t="shared" si="331"/>
        <v>#REF!</v>
      </c>
      <c r="Z1105" s="8">
        <f t="shared" si="337"/>
        <v>10000</v>
      </c>
      <c r="AA1105" s="8" t="str">
        <f t="shared" si="338"/>
        <v>Etsu-botan</v>
      </c>
      <c r="AB1105" s="8" t="str">
        <f t="shared" si="339"/>
        <v>L</v>
      </c>
      <c r="AC1105" s="8" t="str">
        <f t="shared" si="340"/>
        <v/>
      </c>
      <c r="AD1105" s="8" t="str">
        <f t="shared" si="328"/>
        <v/>
      </c>
      <c r="AE1105" s="8" t="str">
        <f t="shared" si="341"/>
        <v/>
      </c>
      <c r="AF1105" s="5">
        <f t="shared" si="342"/>
        <v>2005</v>
      </c>
      <c r="AG1105" s="46">
        <v>1102</v>
      </c>
      <c r="AH1105" s="47" t="str">
        <f t="shared" si="332"/>
        <v/>
      </c>
      <c r="AI1105" s="48" t="str">
        <f t="shared" si="333"/>
        <v/>
      </c>
      <c r="AK1105" s="22" t="e">
        <f>TRIM(#REF!)</f>
        <v>#REF!</v>
      </c>
      <c r="AL1105" s="23" t="e">
        <f>IF(#REF!=0,"",#REF!)</f>
        <v>#REF!</v>
      </c>
      <c r="AM1105" s="19" t="e">
        <f>IF(#REF!=0,"",#REF!)</f>
        <v>#REF!</v>
      </c>
      <c r="AN1105" s="23" t="e">
        <f>IF($AK1105="","",#REF!)</f>
        <v>#REF!</v>
      </c>
      <c r="AO1105" s="23" t="e">
        <f t="shared" si="343"/>
        <v>#REF!</v>
      </c>
      <c r="AP1105" s="19" t="e">
        <f>IF(#REF!=0,"",#REF!)</f>
        <v>#REF!</v>
      </c>
      <c r="AQ1105" s="19" t="e">
        <f>IF(#REF!=0,"",#REF!)</f>
        <v>#REF!</v>
      </c>
      <c r="AR1105" s="19" t="e">
        <f>IF(#REF!=0,"",#REF!)</f>
        <v>#REF!</v>
      </c>
      <c r="AS1105" s="19" t="e">
        <f>#REF!</f>
        <v>#REF!</v>
      </c>
    </row>
    <row r="1106" spans="4:45" ht="19.5" thickTop="1" thickBot="1" x14ac:dyDescent="0.25">
      <c r="D1106" s="1" t="str">
        <f t="shared" si="329"/>
        <v/>
      </c>
      <c r="E1106" s="1" t="str">
        <f t="shared" si="330"/>
        <v/>
      </c>
      <c r="K1106" s="19" t="str">
        <f t="shared" si="334"/>
        <v/>
      </c>
      <c r="L1106" s="19">
        <f t="shared" si="327"/>
        <v>10000</v>
      </c>
      <c r="M1106" s="22" t="str">
        <f>TRIM(Data!$N1103)</f>
        <v>Eugene Bolen</v>
      </c>
      <c r="N1106" s="22" t="str">
        <f>TRIM(Data!$A1103)</f>
        <v>Eugene Bolen (Doncklarii Red)</v>
      </c>
      <c r="O1106" s="23">
        <f>IF(Data!$B1103=0,"",Data!$B1103)</f>
        <v>1945</v>
      </c>
      <c r="P1106" s="19" t="str">
        <f>IF(Data!$C1103=0,"",Data!$C1103)</f>
        <v>1</v>
      </c>
      <c r="Q1106" s="23" t="str">
        <f>IF($M1106="","",Data!$E1103)</f>
        <v>L</v>
      </c>
      <c r="R1106" s="23" t="str">
        <f t="shared" si="335"/>
        <v>L</v>
      </c>
      <c r="S1106" s="23" t="str">
        <f t="shared" si="336"/>
        <v>L</v>
      </c>
      <c r="T1106" s="19" t="str">
        <f>IF(Data!$F1103=0,"",Data!$F1103)</f>
        <v/>
      </c>
      <c r="U1106" s="19" t="str">
        <f>IF(Data!$G1103=0,"",Data!$G1103)</f>
        <v/>
      </c>
      <c r="V1106" s="19" t="str">
        <f>IF(Data!$D1103=0,"",Data!$D1103)</f>
        <v/>
      </c>
      <c r="W1106" s="19" t="str">
        <f>Data!$H1103</f>
        <v>Japonica</v>
      </c>
      <c r="Y1106" s="41" t="e">
        <f t="shared" si="331"/>
        <v>#REF!</v>
      </c>
      <c r="Z1106" s="8">
        <f t="shared" si="337"/>
        <v>10000</v>
      </c>
      <c r="AA1106" s="8" t="str">
        <f t="shared" si="338"/>
        <v>Eugene Bolen</v>
      </c>
      <c r="AB1106" s="8" t="str">
        <f t="shared" si="339"/>
        <v>L</v>
      </c>
      <c r="AC1106" s="8" t="str">
        <f t="shared" si="340"/>
        <v/>
      </c>
      <c r="AD1106" s="8" t="str">
        <f t="shared" si="328"/>
        <v/>
      </c>
      <c r="AE1106" s="8" t="str">
        <f t="shared" si="341"/>
        <v/>
      </c>
      <c r="AF1106" s="5">
        <f t="shared" si="342"/>
        <v>1945</v>
      </c>
      <c r="AG1106" s="46">
        <v>1103</v>
      </c>
      <c r="AH1106" s="47" t="str">
        <f t="shared" si="332"/>
        <v/>
      </c>
      <c r="AI1106" s="48" t="str">
        <f t="shared" si="333"/>
        <v/>
      </c>
      <c r="AK1106" s="22" t="e">
        <f>TRIM(#REF!)</f>
        <v>#REF!</v>
      </c>
      <c r="AL1106" s="23" t="e">
        <f>IF(#REF!=0,"",#REF!)</f>
        <v>#REF!</v>
      </c>
      <c r="AM1106" s="19" t="e">
        <f>IF(#REF!=0,"",#REF!)</f>
        <v>#REF!</v>
      </c>
      <c r="AN1106" s="23" t="e">
        <f>IF($AK1106="","",#REF!)</f>
        <v>#REF!</v>
      </c>
      <c r="AO1106" s="23" t="e">
        <f t="shared" si="343"/>
        <v>#REF!</v>
      </c>
      <c r="AP1106" s="19" t="e">
        <f>IF(#REF!=0,"",#REF!)</f>
        <v>#REF!</v>
      </c>
      <c r="AQ1106" s="19" t="e">
        <f>IF(#REF!=0,"",#REF!)</f>
        <v>#REF!</v>
      </c>
      <c r="AR1106" s="19" t="e">
        <f>IF(#REF!=0,"",#REF!)</f>
        <v>#REF!</v>
      </c>
      <c r="AS1106" s="19" t="e">
        <f>#REF!</f>
        <v>#REF!</v>
      </c>
    </row>
    <row r="1107" spans="4:45" ht="19.5" thickTop="1" thickBot="1" x14ac:dyDescent="0.25">
      <c r="D1107" s="1" t="str">
        <f t="shared" si="329"/>
        <v/>
      </c>
      <c r="E1107" s="1" t="str">
        <f t="shared" si="330"/>
        <v/>
      </c>
      <c r="K1107" s="19" t="str">
        <f t="shared" si="334"/>
        <v/>
      </c>
      <c r="L1107" s="19">
        <f t="shared" si="327"/>
        <v>10000</v>
      </c>
      <c r="M1107" s="22" t="str">
        <f>TRIM(Data!$N1104)</f>
        <v>Eugene Lize</v>
      </c>
      <c r="N1107" s="22" t="str">
        <f>TRIM(Data!$A1104)</f>
        <v>Eugene Lize (Lady Jane Grey, Annie McDonald)</v>
      </c>
      <c r="O1107" s="23">
        <f>IF(Data!$B1104=0,"",Data!$B1104)</f>
        <v>1908</v>
      </c>
      <c r="P1107" s="19" t="str">
        <f>IF(Data!$C1104=0,"",Data!$C1104)</f>
        <v>1</v>
      </c>
      <c r="Q1107" s="23" t="str">
        <f>IF($M1107="","",Data!$E1104)</f>
        <v>M</v>
      </c>
      <c r="R1107" s="23" t="str">
        <f t="shared" si="335"/>
        <v>M</v>
      </c>
      <c r="S1107" s="23" t="str">
        <f t="shared" si="336"/>
        <v>M</v>
      </c>
      <c r="T1107" s="19" t="str">
        <f>IF(Data!$F1104=0,"",Data!$F1104)</f>
        <v/>
      </c>
      <c r="U1107" s="19" t="str">
        <f>IF(Data!$G1104=0,"",Data!$G1104)</f>
        <v/>
      </c>
      <c r="V1107" s="19" t="str">
        <f>IF(Data!$D1104=0,"",Data!$D1104)</f>
        <v/>
      </c>
      <c r="W1107" s="19" t="str">
        <f>Data!$H1104</f>
        <v>Japonica</v>
      </c>
      <c r="Y1107" s="41" t="e">
        <f t="shared" si="331"/>
        <v>#REF!</v>
      </c>
      <c r="Z1107" s="8">
        <f t="shared" si="337"/>
        <v>10000</v>
      </c>
      <c r="AA1107" s="8" t="str">
        <f t="shared" si="338"/>
        <v>Eugene Lize</v>
      </c>
      <c r="AB1107" s="8" t="str">
        <f t="shared" si="339"/>
        <v>M</v>
      </c>
      <c r="AC1107" s="8" t="str">
        <f t="shared" si="340"/>
        <v/>
      </c>
      <c r="AD1107" s="8" t="str">
        <f t="shared" si="328"/>
        <v/>
      </c>
      <c r="AE1107" s="8" t="str">
        <f t="shared" si="341"/>
        <v/>
      </c>
      <c r="AF1107" s="5">
        <f t="shared" si="342"/>
        <v>1908</v>
      </c>
      <c r="AG1107" s="46">
        <v>1104</v>
      </c>
      <c r="AH1107" s="47" t="str">
        <f t="shared" si="332"/>
        <v/>
      </c>
      <c r="AI1107" s="48" t="str">
        <f t="shared" si="333"/>
        <v/>
      </c>
      <c r="AK1107" s="22" t="e">
        <f>TRIM(#REF!)</f>
        <v>#REF!</v>
      </c>
      <c r="AL1107" s="23" t="e">
        <f>IF(#REF!=0,"",#REF!)</f>
        <v>#REF!</v>
      </c>
      <c r="AM1107" s="19" t="e">
        <f>IF(#REF!=0,"",#REF!)</f>
        <v>#REF!</v>
      </c>
      <c r="AN1107" s="23" t="e">
        <f>IF($AK1107="","",#REF!)</f>
        <v>#REF!</v>
      </c>
      <c r="AO1107" s="23" t="e">
        <f t="shared" si="343"/>
        <v>#REF!</v>
      </c>
      <c r="AP1107" s="19" t="e">
        <f>IF(#REF!=0,"",#REF!)</f>
        <v>#REF!</v>
      </c>
      <c r="AQ1107" s="19" t="e">
        <f>IF(#REF!=0,"",#REF!)</f>
        <v>#REF!</v>
      </c>
      <c r="AR1107" s="19" t="e">
        <f>IF(#REF!=0,"",#REF!)</f>
        <v>#REF!</v>
      </c>
      <c r="AS1107" s="19" t="e">
        <f>#REF!</f>
        <v>#REF!</v>
      </c>
    </row>
    <row r="1108" spans="4:45" ht="19.5" thickTop="1" thickBot="1" x14ac:dyDescent="0.25">
      <c r="D1108" s="1" t="str">
        <f t="shared" si="329"/>
        <v/>
      </c>
      <c r="E1108" s="1" t="str">
        <f t="shared" si="330"/>
        <v/>
      </c>
      <c r="K1108" s="19" t="str">
        <f t="shared" si="334"/>
        <v/>
      </c>
      <c r="L1108" s="19">
        <f t="shared" si="327"/>
        <v>10000</v>
      </c>
      <c r="M1108" s="22" t="str">
        <f>TRIM(Data!$N1105)</f>
        <v>Eugenia Howell</v>
      </c>
      <c r="N1108" s="22" t="str">
        <f>TRIM(Data!$A1105)</f>
        <v>Eugenia Howell</v>
      </c>
      <c r="O1108" s="23">
        <f>IF(Data!$B1105=0,"",Data!$B1105)</f>
        <v>1958</v>
      </c>
      <c r="P1108" s="19" t="str">
        <f>IF(Data!$C1105=0,"",Data!$C1105)</f>
        <v>1</v>
      </c>
      <c r="Q1108" s="23" t="str">
        <f>IF($M1108="","",Data!$E1105)</f>
        <v>VL</v>
      </c>
      <c r="R1108" s="23" t="str">
        <f t="shared" si="335"/>
        <v>VL</v>
      </c>
      <c r="S1108" s="23" t="str">
        <f t="shared" si="336"/>
        <v>VL</v>
      </c>
      <c r="T1108" s="19" t="str">
        <f>IF(Data!$F1105=0,"",Data!$F1105)</f>
        <v/>
      </c>
      <c r="U1108" s="19" t="str">
        <f>IF(Data!$G1105=0,"",Data!$G1105)</f>
        <v/>
      </c>
      <c r="V1108" s="19" t="str">
        <f>IF(Data!$D1105=0,"",Data!$D1105)</f>
        <v/>
      </c>
      <c r="W1108" s="19" t="str">
        <f>Data!$H1105</f>
        <v>Japonica</v>
      </c>
      <c r="Y1108" s="41" t="e">
        <f t="shared" si="331"/>
        <v>#REF!</v>
      </c>
      <c r="Z1108" s="8">
        <f t="shared" si="337"/>
        <v>10000</v>
      </c>
      <c r="AA1108" s="8" t="str">
        <f t="shared" si="338"/>
        <v>Eugenia Howell</v>
      </c>
      <c r="AB1108" s="8" t="str">
        <f t="shared" si="339"/>
        <v>VL</v>
      </c>
      <c r="AC1108" s="8" t="str">
        <f t="shared" si="340"/>
        <v/>
      </c>
      <c r="AD1108" s="8" t="str">
        <f t="shared" si="328"/>
        <v/>
      </c>
      <c r="AE1108" s="8" t="str">
        <f t="shared" si="341"/>
        <v/>
      </c>
      <c r="AF1108" s="5">
        <f t="shared" si="342"/>
        <v>1958</v>
      </c>
      <c r="AG1108" s="46">
        <v>1105</v>
      </c>
      <c r="AH1108" s="47" t="str">
        <f t="shared" si="332"/>
        <v/>
      </c>
      <c r="AI1108" s="48" t="str">
        <f t="shared" si="333"/>
        <v/>
      </c>
      <c r="AK1108" s="22" t="e">
        <f>TRIM(#REF!)</f>
        <v>#REF!</v>
      </c>
      <c r="AL1108" s="23" t="e">
        <f>IF(#REF!=0,"",#REF!)</f>
        <v>#REF!</v>
      </c>
      <c r="AM1108" s="19" t="e">
        <f>IF(#REF!=0,"",#REF!)</f>
        <v>#REF!</v>
      </c>
      <c r="AN1108" s="23" t="e">
        <f>IF($AK1108="","",#REF!)</f>
        <v>#REF!</v>
      </c>
      <c r="AO1108" s="23" t="e">
        <f t="shared" si="343"/>
        <v>#REF!</v>
      </c>
      <c r="AP1108" s="19" t="e">
        <f>IF(#REF!=0,"",#REF!)</f>
        <v>#REF!</v>
      </c>
      <c r="AQ1108" s="19" t="e">
        <f>IF(#REF!=0,"",#REF!)</f>
        <v>#REF!</v>
      </c>
      <c r="AR1108" s="19" t="e">
        <f>IF(#REF!=0,"",#REF!)</f>
        <v>#REF!</v>
      </c>
      <c r="AS1108" s="19" t="e">
        <f>#REF!</f>
        <v>#REF!</v>
      </c>
    </row>
    <row r="1109" spans="4:45" ht="19.5" thickTop="1" thickBot="1" x14ac:dyDescent="0.25">
      <c r="D1109" s="1" t="str">
        <f t="shared" si="329"/>
        <v/>
      </c>
      <c r="E1109" s="1" t="str">
        <f t="shared" si="330"/>
        <v/>
      </c>
      <c r="K1109" s="19" t="str">
        <f t="shared" si="334"/>
        <v/>
      </c>
      <c r="L1109" s="19">
        <f t="shared" si="327"/>
        <v>10000</v>
      </c>
      <c r="M1109" s="22" t="str">
        <f>TRIM(Data!$N1106)</f>
        <v>Eva Ross</v>
      </c>
      <c r="N1109" s="22" t="str">
        <f>TRIM(Data!$A1106)</f>
        <v>Eva Ross</v>
      </c>
      <c r="O1109" s="23">
        <f>IF(Data!$B1106=0,"",Data!$B1106)</f>
        <v>1999</v>
      </c>
      <c r="P1109" s="19" t="str">
        <f>IF(Data!$C1106=0,"",Data!$C1106)</f>
        <v>1</v>
      </c>
      <c r="Q1109" s="23" t="str">
        <f>IF($M1109="","",Data!$E1106)</f>
        <v>M</v>
      </c>
      <c r="R1109" s="23" t="str">
        <f t="shared" si="335"/>
        <v>M</v>
      </c>
      <c r="S1109" s="23" t="str">
        <f t="shared" si="336"/>
        <v>M</v>
      </c>
      <c r="T1109" s="19" t="str">
        <f>IF(Data!$F1106=0,"",Data!$F1106)</f>
        <v/>
      </c>
      <c r="U1109" s="19" t="str">
        <f>IF(Data!$G1106=0,"",Data!$G1106)</f>
        <v/>
      </c>
      <c r="V1109" s="19" t="str">
        <f>IF(Data!$D1106=0,"",Data!$D1106)</f>
        <v/>
      </c>
      <c r="W1109" s="19" t="str">
        <f>Data!$H1106</f>
        <v>Japonica</v>
      </c>
      <c r="Y1109" s="41" t="e">
        <f t="shared" si="331"/>
        <v>#REF!</v>
      </c>
      <c r="Z1109" s="8">
        <f t="shared" si="337"/>
        <v>10000</v>
      </c>
      <c r="AA1109" s="8" t="str">
        <f t="shared" si="338"/>
        <v>Eva Ross</v>
      </c>
      <c r="AB1109" s="8" t="str">
        <f t="shared" si="339"/>
        <v>M</v>
      </c>
      <c r="AC1109" s="8" t="str">
        <f t="shared" si="340"/>
        <v/>
      </c>
      <c r="AD1109" s="8" t="str">
        <f t="shared" si="328"/>
        <v/>
      </c>
      <c r="AE1109" s="8" t="str">
        <f t="shared" si="341"/>
        <v/>
      </c>
      <c r="AF1109" s="5">
        <f t="shared" si="342"/>
        <v>1999</v>
      </c>
      <c r="AG1109" s="46">
        <v>1106</v>
      </c>
      <c r="AH1109" s="47" t="str">
        <f t="shared" si="332"/>
        <v/>
      </c>
      <c r="AI1109" s="48" t="str">
        <f t="shared" si="333"/>
        <v/>
      </c>
      <c r="AK1109" s="22" t="e">
        <f>TRIM(#REF!)</f>
        <v>#REF!</v>
      </c>
      <c r="AL1109" s="23" t="e">
        <f>IF(#REF!=0,"",#REF!)</f>
        <v>#REF!</v>
      </c>
      <c r="AM1109" s="19" t="e">
        <f>IF(#REF!=0,"",#REF!)</f>
        <v>#REF!</v>
      </c>
      <c r="AN1109" s="23" t="e">
        <f>IF($AK1109="","",#REF!)</f>
        <v>#REF!</v>
      </c>
      <c r="AO1109" s="23" t="e">
        <f t="shared" si="343"/>
        <v>#REF!</v>
      </c>
      <c r="AP1109" s="19" t="e">
        <f>IF(#REF!=0,"",#REF!)</f>
        <v>#REF!</v>
      </c>
      <c r="AQ1109" s="19" t="e">
        <f>IF(#REF!=0,"",#REF!)</f>
        <v>#REF!</v>
      </c>
      <c r="AR1109" s="19" t="e">
        <f>IF(#REF!=0,"",#REF!)</f>
        <v>#REF!</v>
      </c>
      <c r="AS1109" s="19" t="e">
        <f>#REF!</f>
        <v>#REF!</v>
      </c>
    </row>
    <row r="1110" spans="4:45" ht="19.5" thickTop="1" thickBot="1" x14ac:dyDescent="0.25">
      <c r="D1110" s="1" t="str">
        <f t="shared" si="329"/>
        <v/>
      </c>
      <c r="E1110" s="1" t="str">
        <f t="shared" si="330"/>
        <v/>
      </c>
      <c r="K1110" s="19" t="str">
        <f t="shared" si="334"/>
        <v/>
      </c>
      <c r="L1110" s="19">
        <f t="shared" ref="L1110:L1173" si="344">IF(ISERROR(SEARCH($B$2,M1110)),10000,IF(SEARCH($B$2,M1110)=1,SEARCH($B$2,M1110)+ROW()/100000,10000))</f>
        <v>10000</v>
      </c>
      <c r="M1110" s="22" t="str">
        <f>TRIM(Data!$N1107)</f>
        <v>Evan Warriner</v>
      </c>
      <c r="N1110" s="22" t="str">
        <f>TRIM(Data!$A1107)</f>
        <v>Evan Warriner</v>
      </c>
      <c r="O1110" s="23">
        <f>IF(Data!$B1107=0,"",Data!$B1107)</f>
        <v>2018</v>
      </c>
      <c r="P1110" s="19" t="str">
        <f>IF(Data!$C1107=0,"",Data!$C1107)</f>
        <v>1</v>
      </c>
      <c r="Q1110" s="23" t="str">
        <f>IF($M1110="","",Data!$E1107)</f>
        <v>L-VL</v>
      </c>
      <c r="R1110" s="23" t="str">
        <f t="shared" si="335"/>
        <v>L</v>
      </c>
      <c r="S1110" s="23" t="str">
        <f t="shared" si="336"/>
        <v>L</v>
      </c>
      <c r="T1110" s="19" t="str">
        <f>IF(Data!$F1107=0,"",Data!$F1107)</f>
        <v/>
      </c>
      <c r="U1110" s="19" t="str">
        <f>IF(Data!$G1107=0,"",Data!$G1107)</f>
        <v/>
      </c>
      <c r="V1110" s="19" t="str">
        <f>IF(Data!$D1107=0,"",Data!$D1107)</f>
        <v/>
      </c>
      <c r="W1110" s="19" t="str">
        <f>Data!$H1107</f>
        <v>Japonica</v>
      </c>
      <c r="Y1110" s="41" t="e">
        <f t="shared" si="331"/>
        <v>#REF!</v>
      </c>
      <c r="Z1110" s="8">
        <f t="shared" si="337"/>
        <v>10000</v>
      </c>
      <c r="AA1110" s="8" t="str">
        <f t="shared" si="338"/>
        <v>Evan Warriner</v>
      </c>
      <c r="AB1110" s="8" t="str">
        <f t="shared" si="339"/>
        <v>L</v>
      </c>
      <c r="AC1110" s="8" t="str">
        <f t="shared" si="340"/>
        <v/>
      </c>
      <c r="AD1110" s="8" t="str">
        <f t="shared" ref="AD1110:AD1173" si="345">U1110</f>
        <v/>
      </c>
      <c r="AE1110" s="8" t="str">
        <f t="shared" si="341"/>
        <v/>
      </c>
      <c r="AF1110" s="5">
        <f t="shared" si="342"/>
        <v>2018</v>
      </c>
      <c r="AG1110" s="46">
        <v>1107</v>
      </c>
      <c r="AH1110" s="47" t="str">
        <f t="shared" si="332"/>
        <v/>
      </c>
      <c r="AI1110" s="48" t="str">
        <f t="shared" si="333"/>
        <v/>
      </c>
      <c r="AK1110" s="22" t="e">
        <f>TRIM(#REF!)</f>
        <v>#REF!</v>
      </c>
      <c r="AL1110" s="23" t="e">
        <f>IF(#REF!=0,"",#REF!)</f>
        <v>#REF!</v>
      </c>
      <c r="AM1110" s="19" t="e">
        <f>IF(#REF!=0,"",#REF!)</f>
        <v>#REF!</v>
      </c>
      <c r="AN1110" s="23" t="e">
        <f>IF($AK1110="","",#REF!)</f>
        <v>#REF!</v>
      </c>
      <c r="AO1110" s="23" t="e">
        <f t="shared" si="343"/>
        <v>#REF!</v>
      </c>
      <c r="AP1110" s="19" t="e">
        <f>IF(#REF!=0,"",#REF!)</f>
        <v>#REF!</v>
      </c>
      <c r="AQ1110" s="19" t="e">
        <f>IF(#REF!=0,"",#REF!)</f>
        <v>#REF!</v>
      </c>
      <c r="AR1110" s="19" t="e">
        <f>IF(#REF!=0,"",#REF!)</f>
        <v>#REF!</v>
      </c>
      <c r="AS1110" s="19" t="e">
        <f>#REF!</f>
        <v>#REF!</v>
      </c>
    </row>
    <row r="1111" spans="4:45" ht="19.5" thickTop="1" thickBot="1" x14ac:dyDescent="0.25">
      <c r="D1111" s="1" t="str">
        <f t="shared" si="329"/>
        <v/>
      </c>
      <c r="E1111" s="1" t="str">
        <f t="shared" si="330"/>
        <v/>
      </c>
      <c r="K1111" s="19" t="str">
        <f t="shared" si="334"/>
        <v/>
      </c>
      <c r="L1111" s="19">
        <f t="shared" si="344"/>
        <v>10000</v>
      </c>
      <c r="M1111" s="22" t="str">
        <f>TRIM(Data!$N1108)</f>
        <v>Evelina</v>
      </c>
      <c r="N1111" s="22" t="str">
        <f>TRIM(Data!$A1108)</f>
        <v>Evelina</v>
      </c>
      <c r="O1111" s="23">
        <f>IF(Data!$B1108=0,"",Data!$B1108)</f>
        <v>1959</v>
      </c>
      <c r="P1111" s="19" t="str">
        <f>IF(Data!$C1108=0,"",Data!$C1108)</f>
        <v>1</v>
      </c>
      <c r="Q1111" s="23" t="str">
        <f>IF($M1111="","",Data!$E1108)</f>
        <v>L</v>
      </c>
      <c r="R1111" s="23" t="str">
        <f t="shared" si="335"/>
        <v>L</v>
      </c>
      <c r="S1111" s="23" t="str">
        <f t="shared" si="336"/>
        <v>L</v>
      </c>
      <c r="T1111" s="19" t="str">
        <f>IF(Data!$F1108=0,"",Data!$F1108)</f>
        <v>WHITE</v>
      </c>
      <c r="U1111" s="19" t="str">
        <f>IF(Data!$G1108=0,"",Data!$G1108)</f>
        <v/>
      </c>
      <c r="V1111" s="19" t="str">
        <f>IF(Data!$D1108=0,"",Data!$D1108)</f>
        <v/>
      </c>
      <c r="W1111" s="19" t="str">
        <f>Data!$H1108</f>
        <v>Japonica</v>
      </c>
      <c r="Y1111" s="41" t="e">
        <f t="shared" si="331"/>
        <v>#REF!</v>
      </c>
      <c r="Z1111" s="8">
        <f t="shared" si="337"/>
        <v>10000</v>
      </c>
      <c r="AA1111" s="8" t="str">
        <f t="shared" si="338"/>
        <v>Evelina</v>
      </c>
      <c r="AB1111" s="8" t="str">
        <f t="shared" si="339"/>
        <v>L</v>
      </c>
      <c r="AC1111" s="8" t="str">
        <f t="shared" si="340"/>
        <v>WHITE</v>
      </c>
      <c r="AD1111" s="8" t="str">
        <f t="shared" si="345"/>
        <v/>
      </c>
      <c r="AE1111" s="8" t="str">
        <f t="shared" si="341"/>
        <v/>
      </c>
      <c r="AF1111" s="5">
        <f t="shared" si="342"/>
        <v>1959</v>
      </c>
      <c r="AG1111" s="46">
        <v>1108</v>
      </c>
      <c r="AH1111" s="47" t="str">
        <f t="shared" si="332"/>
        <v/>
      </c>
      <c r="AI1111" s="48" t="str">
        <f t="shared" si="333"/>
        <v/>
      </c>
      <c r="AK1111" s="22" t="e">
        <f>TRIM(#REF!)</f>
        <v>#REF!</v>
      </c>
      <c r="AL1111" s="23" t="e">
        <f>IF(#REF!=0,"",#REF!)</f>
        <v>#REF!</v>
      </c>
      <c r="AM1111" s="19" t="e">
        <f>IF(#REF!=0,"",#REF!)</f>
        <v>#REF!</v>
      </c>
      <c r="AN1111" s="23" t="e">
        <f>IF($AK1111="","",#REF!)</f>
        <v>#REF!</v>
      </c>
      <c r="AO1111" s="23" t="e">
        <f t="shared" si="343"/>
        <v>#REF!</v>
      </c>
      <c r="AP1111" s="19" t="e">
        <f>IF(#REF!=0,"",#REF!)</f>
        <v>#REF!</v>
      </c>
      <c r="AQ1111" s="19" t="e">
        <f>IF(#REF!=0,"",#REF!)</f>
        <v>#REF!</v>
      </c>
      <c r="AR1111" s="19" t="e">
        <f>IF(#REF!=0,"",#REF!)</f>
        <v>#REF!</v>
      </c>
      <c r="AS1111" s="19" t="e">
        <f>#REF!</f>
        <v>#REF!</v>
      </c>
    </row>
    <row r="1112" spans="4:45" ht="19.5" thickTop="1" thickBot="1" x14ac:dyDescent="0.25">
      <c r="D1112" s="1" t="str">
        <f t="shared" si="329"/>
        <v/>
      </c>
      <c r="E1112" s="1" t="str">
        <f t="shared" si="330"/>
        <v/>
      </c>
      <c r="K1112" s="19" t="str">
        <f t="shared" si="334"/>
        <v/>
      </c>
      <c r="L1112" s="19">
        <f t="shared" si="344"/>
        <v>10000</v>
      </c>
      <c r="M1112" s="22" t="str">
        <f>TRIM(Data!$N1109)</f>
        <v>Evelyn C. Bellamy</v>
      </c>
      <c r="N1112" s="22" t="str">
        <f>TRIM(Data!$A1109)</f>
        <v>Evelyn C. Bellamy (R)</v>
      </c>
      <c r="O1112" s="23">
        <f>IF(Data!$B1109=0,"",Data!$B1109)</f>
        <v>2016</v>
      </c>
      <c r="P1112" s="19" t="str">
        <f>IF(Data!$C1109=0,"",Data!$C1109)</f>
        <v>1</v>
      </c>
      <c r="Q1112" s="23" t="str">
        <f>IF($M1112="","",Data!$E1109)</f>
        <v>L</v>
      </c>
      <c r="R1112" s="23" t="str">
        <f t="shared" si="335"/>
        <v>L</v>
      </c>
      <c r="S1112" s="23" t="str">
        <f t="shared" si="336"/>
        <v>L</v>
      </c>
      <c r="T1112" s="19" t="str">
        <f>IF(Data!$F1109=0,"",Data!$F1109)</f>
        <v/>
      </c>
      <c r="U1112" s="19" t="str">
        <f>IF(Data!$G1109=0,"",Data!$G1109)</f>
        <v/>
      </c>
      <c r="V1112" s="19" t="str">
        <f>IF(Data!$D1109=0,"",Data!$D1109)</f>
        <v/>
      </c>
      <c r="W1112" s="19" t="str">
        <f>Data!$H1109</f>
        <v>Reticulata</v>
      </c>
      <c r="Y1112" s="41" t="e">
        <f t="shared" si="331"/>
        <v>#REF!</v>
      </c>
      <c r="Z1112" s="8">
        <f t="shared" si="337"/>
        <v>10000</v>
      </c>
      <c r="AA1112" s="8" t="str">
        <f t="shared" si="338"/>
        <v>Evelyn C. Bellamy</v>
      </c>
      <c r="AB1112" s="8" t="str">
        <f t="shared" si="339"/>
        <v>L</v>
      </c>
      <c r="AC1112" s="8" t="str">
        <f t="shared" si="340"/>
        <v/>
      </c>
      <c r="AD1112" s="8" t="str">
        <f t="shared" si="345"/>
        <v/>
      </c>
      <c r="AE1112" s="8" t="str">
        <f t="shared" si="341"/>
        <v/>
      </c>
      <c r="AF1112" s="5">
        <f t="shared" si="342"/>
        <v>2016</v>
      </c>
      <c r="AG1112" s="46">
        <v>1109</v>
      </c>
      <c r="AH1112" s="47" t="str">
        <f t="shared" si="332"/>
        <v/>
      </c>
      <c r="AI1112" s="48" t="str">
        <f t="shared" si="333"/>
        <v/>
      </c>
      <c r="AK1112" s="22" t="e">
        <f>TRIM(#REF!)</f>
        <v>#REF!</v>
      </c>
      <c r="AL1112" s="23" t="e">
        <f>IF(#REF!=0,"",#REF!)</f>
        <v>#REF!</v>
      </c>
      <c r="AM1112" s="19" t="e">
        <f>IF(#REF!=0,"",#REF!)</f>
        <v>#REF!</v>
      </c>
      <c r="AN1112" s="23" t="e">
        <f>IF($AK1112="","",#REF!)</f>
        <v>#REF!</v>
      </c>
      <c r="AO1112" s="23" t="e">
        <f t="shared" si="343"/>
        <v>#REF!</v>
      </c>
      <c r="AP1112" s="19" t="e">
        <f>IF(#REF!=0,"",#REF!)</f>
        <v>#REF!</v>
      </c>
      <c r="AQ1112" s="19" t="e">
        <f>IF(#REF!=0,"",#REF!)</f>
        <v>#REF!</v>
      </c>
      <c r="AR1112" s="19" t="e">
        <f>IF(#REF!=0,"",#REF!)</f>
        <v>#REF!</v>
      </c>
      <c r="AS1112" s="19" t="e">
        <f>#REF!</f>
        <v>#REF!</v>
      </c>
    </row>
    <row r="1113" spans="4:45" ht="19.5" thickTop="1" thickBot="1" x14ac:dyDescent="0.25">
      <c r="D1113" s="1" t="str">
        <f t="shared" si="329"/>
        <v/>
      </c>
      <c r="E1113" s="1" t="str">
        <f t="shared" si="330"/>
        <v/>
      </c>
      <c r="K1113" s="19" t="str">
        <f t="shared" si="334"/>
        <v/>
      </c>
      <c r="L1113" s="19">
        <f t="shared" si="344"/>
        <v>10000</v>
      </c>
      <c r="M1113" s="22" t="str">
        <f>TRIM(Data!$N1110)</f>
        <v>Evelyn Poe</v>
      </c>
      <c r="N1113" s="22" t="str">
        <f>TRIM(Data!$A1110)</f>
        <v>Evelyn Poe</v>
      </c>
      <c r="O1113" s="23">
        <f>IF(Data!$B1110=0,"",Data!$B1110)</f>
        <v>1968</v>
      </c>
      <c r="P1113" s="19" t="str">
        <f>IF(Data!$C1110=0,"",Data!$C1110)</f>
        <v>1</v>
      </c>
      <c r="Q1113" s="23" t="str">
        <f>IF($M1113="","",Data!$E1110)</f>
        <v>M-L</v>
      </c>
      <c r="R1113" s="23" t="str">
        <f t="shared" si="335"/>
        <v>M</v>
      </c>
      <c r="S1113" s="23" t="str">
        <f t="shared" si="336"/>
        <v>M</v>
      </c>
      <c r="T1113" s="19" t="str">
        <f>IF(Data!$F1110=0,"",Data!$F1110)</f>
        <v/>
      </c>
      <c r="U1113" s="19" t="str">
        <f>IF(Data!$G1110=0,"",Data!$G1110)</f>
        <v/>
      </c>
      <c r="V1113" s="19" t="str">
        <f>IF(Data!$D1110=0,"",Data!$D1110)</f>
        <v/>
      </c>
      <c r="W1113" s="19" t="str">
        <f>Data!$H1110</f>
        <v>Japonica</v>
      </c>
      <c r="Y1113" s="41" t="e">
        <f t="shared" si="331"/>
        <v>#REF!</v>
      </c>
      <c r="Z1113" s="8">
        <f t="shared" si="337"/>
        <v>10000</v>
      </c>
      <c r="AA1113" s="8" t="str">
        <f t="shared" si="338"/>
        <v>Evelyn Poe</v>
      </c>
      <c r="AB1113" s="8" t="str">
        <f t="shared" si="339"/>
        <v>M</v>
      </c>
      <c r="AC1113" s="8" t="str">
        <f t="shared" si="340"/>
        <v/>
      </c>
      <c r="AD1113" s="8" t="str">
        <f t="shared" si="345"/>
        <v/>
      </c>
      <c r="AE1113" s="8" t="str">
        <f t="shared" si="341"/>
        <v/>
      </c>
      <c r="AF1113" s="5">
        <f t="shared" si="342"/>
        <v>1968</v>
      </c>
      <c r="AG1113" s="46">
        <v>1110</v>
      </c>
      <c r="AH1113" s="47" t="str">
        <f t="shared" si="332"/>
        <v/>
      </c>
      <c r="AI1113" s="48" t="str">
        <f t="shared" si="333"/>
        <v/>
      </c>
      <c r="AK1113" s="22" t="e">
        <f>TRIM(#REF!)</f>
        <v>#REF!</v>
      </c>
      <c r="AL1113" s="23" t="e">
        <f>IF(#REF!=0,"",#REF!)</f>
        <v>#REF!</v>
      </c>
      <c r="AM1113" s="19" t="e">
        <f>IF(#REF!=0,"",#REF!)</f>
        <v>#REF!</v>
      </c>
      <c r="AN1113" s="23" t="e">
        <f>IF($AK1113="","",#REF!)</f>
        <v>#REF!</v>
      </c>
      <c r="AO1113" s="23" t="e">
        <f t="shared" si="343"/>
        <v>#REF!</v>
      </c>
      <c r="AP1113" s="19" t="e">
        <f>IF(#REF!=0,"",#REF!)</f>
        <v>#REF!</v>
      </c>
      <c r="AQ1113" s="19" t="e">
        <f>IF(#REF!=0,"",#REF!)</f>
        <v>#REF!</v>
      </c>
      <c r="AR1113" s="19" t="e">
        <f>IF(#REF!=0,"",#REF!)</f>
        <v>#REF!</v>
      </c>
      <c r="AS1113" s="19" t="e">
        <f>#REF!</f>
        <v>#REF!</v>
      </c>
    </row>
    <row r="1114" spans="4:45" ht="19.5" thickTop="1" thickBot="1" x14ac:dyDescent="0.25">
      <c r="D1114" s="1" t="str">
        <f t="shared" si="329"/>
        <v/>
      </c>
      <c r="E1114" s="1" t="str">
        <f t="shared" si="330"/>
        <v/>
      </c>
      <c r="K1114" s="19" t="str">
        <f t="shared" si="334"/>
        <v/>
      </c>
      <c r="L1114" s="19">
        <f t="shared" si="344"/>
        <v>10000</v>
      </c>
      <c r="M1114" s="22" t="str">
        <f>TRIM(Data!$N1111)</f>
        <v>Evelyn Poe Pink</v>
      </c>
      <c r="N1114" s="22" t="str">
        <f>TRIM(Data!$A1111)</f>
        <v>Evelyn Poe Pink</v>
      </c>
      <c r="O1114" s="23">
        <f>IF(Data!$B1111=0,"",Data!$B1111)</f>
        <v>1969</v>
      </c>
      <c r="P1114" s="19" t="str">
        <f>IF(Data!$C1111=0,"",Data!$C1111)</f>
        <v>1</v>
      </c>
      <c r="Q1114" s="23" t="str">
        <f>IF($M1114="","",Data!$E1111)</f>
        <v>M-L</v>
      </c>
      <c r="R1114" s="23" t="str">
        <f t="shared" si="335"/>
        <v>M</v>
      </c>
      <c r="S1114" s="23" t="str">
        <f t="shared" si="336"/>
        <v>M</v>
      </c>
      <c r="T1114" s="19" t="str">
        <f>IF(Data!$F1111=0,"",Data!$F1111)</f>
        <v/>
      </c>
      <c r="U1114" s="19" t="str">
        <f>IF(Data!$G1111=0,"",Data!$G1111)</f>
        <v/>
      </c>
      <c r="V1114" s="19" t="str">
        <f>IF(Data!$D1111=0,"",Data!$D1111)</f>
        <v/>
      </c>
      <c r="W1114" s="19" t="str">
        <f>Data!$H1111</f>
        <v>Japonica</v>
      </c>
      <c r="Y1114" s="41" t="e">
        <f t="shared" si="331"/>
        <v>#REF!</v>
      </c>
      <c r="Z1114" s="8">
        <f t="shared" si="337"/>
        <v>10000</v>
      </c>
      <c r="AA1114" s="8" t="str">
        <f t="shared" si="338"/>
        <v>Evelyn Poe Pink</v>
      </c>
      <c r="AB1114" s="8" t="str">
        <f t="shared" si="339"/>
        <v>M</v>
      </c>
      <c r="AC1114" s="8" t="str">
        <f t="shared" si="340"/>
        <v/>
      </c>
      <c r="AD1114" s="8" t="str">
        <f t="shared" si="345"/>
        <v/>
      </c>
      <c r="AE1114" s="8" t="str">
        <f t="shared" si="341"/>
        <v/>
      </c>
      <c r="AF1114" s="5">
        <f t="shared" si="342"/>
        <v>1969</v>
      </c>
      <c r="AG1114" s="46">
        <v>1111</v>
      </c>
      <c r="AH1114" s="47" t="str">
        <f t="shared" si="332"/>
        <v/>
      </c>
      <c r="AI1114" s="48" t="str">
        <f t="shared" si="333"/>
        <v/>
      </c>
      <c r="AK1114" s="22" t="e">
        <f>TRIM(#REF!)</f>
        <v>#REF!</v>
      </c>
      <c r="AL1114" s="23" t="e">
        <f>IF(#REF!=0,"",#REF!)</f>
        <v>#REF!</v>
      </c>
      <c r="AM1114" s="19" t="e">
        <f>IF(#REF!=0,"",#REF!)</f>
        <v>#REF!</v>
      </c>
      <c r="AN1114" s="23" t="e">
        <f>IF($AK1114="","",#REF!)</f>
        <v>#REF!</v>
      </c>
      <c r="AO1114" s="23" t="e">
        <f t="shared" si="343"/>
        <v>#REF!</v>
      </c>
      <c r="AP1114" s="19" t="e">
        <f>IF(#REF!=0,"",#REF!)</f>
        <v>#REF!</v>
      </c>
      <c r="AQ1114" s="19" t="e">
        <f>IF(#REF!=0,"",#REF!)</f>
        <v>#REF!</v>
      </c>
      <c r="AR1114" s="19" t="e">
        <f>IF(#REF!=0,"",#REF!)</f>
        <v>#REF!</v>
      </c>
      <c r="AS1114" s="19" t="e">
        <f>#REF!</f>
        <v>#REF!</v>
      </c>
    </row>
    <row r="1115" spans="4:45" ht="19.5" thickTop="1" thickBot="1" x14ac:dyDescent="0.25">
      <c r="D1115" s="1" t="str">
        <f t="shared" si="329"/>
        <v/>
      </c>
      <c r="E1115" s="1" t="str">
        <f t="shared" si="330"/>
        <v/>
      </c>
      <c r="K1115" s="19" t="str">
        <f t="shared" si="334"/>
        <v/>
      </c>
      <c r="L1115" s="19">
        <f t="shared" si="344"/>
        <v>10000</v>
      </c>
      <c r="M1115" s="22" t="str">
        <f>TRIM(Data!$N1112)</f>
        <v>Evening Glow Pearl</v>
      </c>
      <c r="N1115" s="22" t="str">
        <f>TRIM(Data!$A1112)</f>
        <v>Evening Glow Pearl (R)</v>
      </c>
      <c r="O1115" s="23">
        <f>IF(Data!$B1112=0,"",Data!$B1112)</f>
        <v>2012</v>
      </c>
      <c r="P1115" s="19" t="str">
        <f>IF(Data!$C1112=0,"",Data!$C1112)</f>
        <v>1</v>
      </c>
      <c r="Q1115" s="23" t="str">
        <f>IF($M1115="","",Data!$E1112)</f>
        <v>L-VL</v>
      </c>
      <c r="R1115" s="23" t="str">
        <f t="shared" si="335"/>
        <v>L</v>
      </c>
      <c r="S1115" s="23" t="str">
        <f t="shared" si="336"/>
        <v>L</v>
      </c>
      <c r="T1115" s="19" t="str">
        <f>IF(Data!$F1112=0,"",Data!$F1112)</f>
        <v/>
      </c>
      <c r="U1115" s="19" t="str">
        <f>IF(Data!$G1112=0,"",Data!$G1112)</f>
        <v/>
      </c>
      <c r="V1115" s="19" t="str">
        <f>IF(Data!$D1112=0,"",Data!$D1112)</f>
        <v/>
      </c>
      <c r="W1115" s="19" t="str">
        <f>Data!$H1112</f>
        <v>Reticulata</v>
      </c>
      <c r="Y1115" s="41" t="e">
        <f t="shared" si="331"/>
        <v>#REF!</v>
      </c>
      <c r="Z1115" s="8">
        <f t="shared" si="337"/>
        <v>10000</v>
      </c>
      <c r="AA1115" s="8" t="str">
        <f t="shared" si="338"/>
        <v>Evening Glow Pearl</v>
      </c>
      <c r="AB1115" s="8" t="str">
        <f t="shared" si="339"/>
        <v>L</v>
      </c>
      <c r="AC1115" s="8" t="str">
        <f t="shared" si="340"/>
        <v/>
      </c>
      <c r="AD1115" s="8" t="str">
        <f t="shared" si="345"/>
        <v/>
      </c>
      <c r="AE1115" s="8" t="str">
        <f t="shared" si="341"/>
        <v/>
      </c>
      <c r="AF1115" s="5">
        <f t="shared" si="342"/>
        <v>2012</v>
      </c>
      <c r="AG1115" s="46">
        <v>1112</v>
      </c>
      <c r="AH1115" s="47" t="str">
        <f t="shared" si="332"/>
        <v/>
      </c>
      <c r="AI1115" s="48" t="str">
        <f t="shared" si="333"/>
        <v/>
      </c>
      <c r="AK1115" s="22" t="e">
        <f>TRIM(#REF!)</f>
        <v>#REF!</v>
      </c>
      <c r="AL1115" s="23" t="e">
        <f>IF(#REF!=0,"",#REF!)</f>
        <v>#REF!</v>
      </c>
      <c r="AM1115" s="19" t="e">
        <f>IF(#REF!=0,"",#REF!)</f>
        <v>#REF!</v>
      </c>
      <c r="AN1115" s="23" t="e">
        <f>IF($AK1115="","",#REF!)</f>
        <v>#REF!</v>
      </c>
      <c r="AO1115" s="23" t="e">
        <f t="shared" si="343"/>
        <v>#REF!</v>
      </c>
      <c r="AP1115" s="19" t="e">
        <f>IF(#REF!=0,"",#REF!)</f>
        <v>#REF!</v>
      </c>
      <c r="AQ1115" s="19" t="e">
        <f>IF(#REF!=0,"",#REF!)</f>
        <v>#REF!</v>
      </c>
      <c r="AR1115" s="19" t="e">
        <f>IF(#REF!=0,"",#REF!)</f>
        <v>#REF!</v>
      </c>
      <c r="AS1115" s="19" t="e">
        <f>#REF!</f>
        <v>#REF!</v>
      </c>
    </row>
    <row r="1116" spans="4:45" ht="19.5" thickTop="1" thickBot="1" x14ac:dyDescent="0.25">
      <c r="D1116" s="1" t="str">
        <f t="shared" si="329"/>
        <v/>
      </c>
      <c r="E1116" s="1" t="str">
        <f t="shared" si="330"/>
        <v/>
      </c>
      <c r="K1116" s="19" t="str">
        <f t="shared" si="334"/>
        <v/>
      </c>
      <c r="L1116" s="19">
        <f t="shared" si="344"/>
        <v>10000</v>
      </c>
      <c r="M1116" s="22" t="str">
        <f>TRIM(Data!$N1113)</f>
        <v>Evening Star</v>
      </c>
      <c r="N1116" s="22" t="str">
        <f>TRIM(Data!$A1113)</f>
        <v>Evening Star (D. C. Strother)</v>
      </c>
      <c r="O1116" s="23">
        <f>IF(Data!$B1113=0,"",Data!$B1113)</f>
        <v>1948</v>
      </c>
      <c r="P1116" s="19" t="str">
        <f>IF(Data!$C1113=0,"",Data!$C1113)</f>
        <v/>
      </c>
      <c r="Q1116" s="23" t="str">
        <f>IF($M1116="","",Data!$E1113)</f>
        <v>M</v>
      </c>
      <c r="R1116" s="23" t="str">
        <f t="shared" si="335"/>
        <v>M</v>
      </c>
      <c r="S1116" s="23" t="str">
        <f t="shared" si="336"/>
        <v>M</v>
      </c>
      <c r="T1116" s="19" t="str">
        <f>IF(Data!$F1113=0,"",Data!$F1113)</f>
        <v/>
      </c>
      <c r="U1116" s="19" t="str">
        <f>IF(Data!$G1113=0,"",Data!$G1113)</f>
        <v/>
      </c>
      <c r="V1116" s="19" t="str">
        <f>IF(Data!$D1113=0,"",Data!$D1113)</f>
        <v/>
      </c>
      <c r="W1116" s="19" t="str">
        <f>Data!$H1113</f>
        <v>Japonica</v>
      </c>
      <c r="Y1116" s="41" t="e">
        <f t="shared" si="331"/>
        <v>#REF!</v>
      </c>
      <c r="Z1116" s="8">
        <f t="shared" si="337"/>
        <v>10000</v>
      </c>
      <c r="AA1116" s="8" t="str">
        <f t="shared" si="338"/>
        <v>Evening Star</v>
      </c>
      <c r="AB1116" s="8" t="str">
        <f t="shared" si="339"/>
        <v>M</v>
      </c>
      <c r="AC1116" s="8" t="str">
        <f t="shared" si="340"/>
        <v/>
      </c>
      <c r="AD1116" s="8" t="str">
        <f t="shared" si="345"/>
        <v/>
      </c>
      <c r="AE1116" s="8" t="str">
        <f t="shared" si="341"/>
        <v/>
      </c>
      <c r="AF1116" s="5">
        <f t="shared" si="342"/>
        <v>1948</v>
      </c>
      <c r="AG1116" s="46">
        <v>1113</v>
      </c>
      <c r="AH1116" s="47" t="str">
        <f t="shared" si="332"/>
        <v/>
      </c>
      <c r="AI1116" s="48" t="str">
        <f t="shared" si="333"/>
        <v/>
      </c>
      <c r="AK1116" s="22" t="e">
        <f>TRIM(#REF!)</f>
        <v>#REF!</v>
      </c>
      <c r="AL1116" s="23" t="e">
        <f>IF(#REF!=0,"",#REF!)</f>
        <v>#REF!</v>
      </c>
      <c r="AM1116" s="19" t="e">
        <f>IF(#REF!=0,"",#REF!)</f>
        <v>#REF!</v>
      </c>
      <c r="AN1116" s="23" t="e">
        <f>IF($AK1116="","",#REF!)</f>
        <v>#REF!</v>
      </c>
      <c r="AO1116" s="23" t="e">
        <f t="shared" si="343"/>
        <v>#REF!</v>
      </c>
      <c r="AP1116" s="19" t="e">
        <f>IF(#REF!=0,"",#REF!)</f>
        <v>#REF!</v>
      </c>
      <c r="AQ1116" s="19" t="e">
        <f>IF(#REF!=0,"",#REF!)</f>
        <v>#REF!</v>
      </c>
      <c r="AR1116" s="19" t="e">
        <f>IF(#REF!=0,"",#REF!)</f>
        <v>#REF!</v>
      </c>
      <c r="AS1116" s="19" t="e">
        <f>#REF!</f>
        <v>#REF!</v>
      </c>
    </row>
    <row r="1117" spans="4:45" ht="19.5" thickTop="1" thickBot="1" x14ac:dyDescent="0.25">
      <c r="D1117" s="1" t="str">
        <f t="shared" si="329"/>
        <v/>
      </c>
      <c r="E1117" s="1" t="str">
        <f t="shared" si="330"/>
        <v/>
      </c>
      <c r="K1117" s="19" t="str">
        <f t="shared" si="334"/>
        <v/>
      </c>
      <c r="L1117" s="19">
        <f t="shared" si="344"/>
        <v>10000</v>
      </c>
      <c r="M1117" s="22" t="str">
        <f>TRIM(Data!$N1114)</f>
        <v>Evensong</v>
      </c>
      <c r="N1117" s="22" t="str">
        <f>TRIM(Data!$A1114)</f>
        <v>Evensong</v>
      </c>
      <c r="O1117" s="23">
        <f>IF(Data!$B1114=0,"",Data!$B1114)</f>
        <v>2013</v>
      </c>
      <c r="P1117" s="19" t="str">
        <f>IF(Data!$C1114=0,"",Data!$C1114)</f>
        <v>1</v>
      </c>
      <c r="Q1117" s="23" t="str">
        <f>IF($M1117="","",Data!$E1114)</f>
        <v>M</v>
      </c>
      <c r="R1117" s="23" t="str">
        <f t="shared" si="335"/>
        <v>M</v>
      </c>
      <c r="S1117" s="23" t="str">
        <f t="shared" si="336"/>
        <v>M</v>
      </c>
      <c r="T1117" s="19" t="str">
        <f>IF(Data!$F1114=0,"",Data!$F1114)</f>
        <v/>
      </c>
      <c r="U1117" s="19" t="str">
        <f>IF(Data!$G1114=0,"",Data!$G1114)</f>
        <v>FD</v>
      </c>
      <c r="V1117" s="19" t="str">
        <f>IF(Data!$D1114=0,"",Data!$D1114)</f>
        <v/>
      </c>
      <c r="W1117" s="19" t="str">
        <f>Data!$H1114</f>
        <v>Japonica</v>
      </c>
      <c r="Y1117" s="41" t="e">
        <f t="shared" si="331"/>
        <v>#REF!</v>
      </c>
      <c r="Z1117" s="8">
        <f t="shared" si="337"/>
        <v>10000</v>
      </c>
      <c r="AA1117" s="8" t="str">
        <f t="shared" si="338"/>
        <v>Evensong</v>
      </c>
      <c r="AB1117" s="8" t="str">
        <f t="shared" si="339"/>
        <v>M</v>
      </c>
      <c r="AC1117" s="8" t="str">
        <f t="shared" si="340"/>
        <v/>
      </c>
      <c r="AD1117" s="8" t="str">
        <f t="shared" si="345"/>
        <v>FD</v>
      </c>
      <c r="AE1117" s="8" t="str">
        <f t="shared" si="341"/>
        <v/>
      </c>
      <c r="AF1117" s="5">
        <f t="shared" si="342"/>
        <v>2013</v>
      </c>
      <c r="AG1117" s="46">
        <v>1114</v>
      </c>
      <c r="AH1117" s="47" t="str">
        <f t="shared" si="332"/>
        <v/>
      </c>
      <c r="AI1117" s="48" t="str">
        <f t="shared" si="333"/>
        <v/>
      </c>
      <c r="AK1117" s="22" t="e">
        <f>TRIM(#REF!)</f>
        <v>#REF!</v>
      </c>
      <c r="AL1117" s="23" t="e">
        <f>IF(#REF!=0,"",#REF!)</f>
        <v>#REF!</v>
      </c>
      <c r="AM1117" s="19" t="e">
        <f>IF(#REF!=0,"",#REF!)</f>
        <v>#REF!</v>
      </c>
      <c r="AN1117" s="23" t="e">
        <f>IF($AK1117="","",#REF!)</f>
        <v>#REF!</v>
      </c>
      <c r="AO1117" s="23" t="e">
        <f t="shared" si="343"/>
        <v>#REF!</v>
      </c>
      <c r="AP1117" s="19" t="e">
        <f>IF(#REF!=0,"",#REF!)</f>
        <v>#REF!</v>
      </c>
      <c r="AQ1117" s="19" t="e">
        <f>IF(#REF!=0,"",#REF!)</f>
        <v>#REF!</v>
      </c>
      <c r="AR1117" s="19" t="e">
        <f>IF(#REF!=0,"",#REF!)</f>
        <v>#REF!</v>
      </c>
      <c r="AS1117" s="19" t="e">
        <f>#REF!</f>
        <v>#REF!</v>
      </c>
    </row>
    <row r="1118" spans="4:45" ht="19.5" thickTop="1" thickBot="1" x14ac:dyDescent="0.25">
      <c r="D1118" s="1" t="str">
        <f t="shared" si="329"/>
        <v/>
      </c>
      <c r="E1118" s="1" t="str">
        <f t="shared" si="330"/>
        <v/>
      </c>
      <c r="K1118" s="19" t="str">
        <f t="shared" si="334"/>
        <v/>
      </c>
      <c r="L1118" s="19">
        <f t="shared" si="344"/>
        <v>10000</v>
      </c>
      <c r="M1118" s="22" t="str">
        <f>TRIM(Data!$N1115)</f>
        <v>Eventide</v>
      </c>
      <c r="N1118" s="22" t="str">
        <f>TRIM(Data!$A1115)</f>
        <v>Eventide</v>
      </c>
      <c r="O1118" s="23">
        <f>IF(Data!$B1115=0,"",Data!$B1115)</f>
        <v>1987</v>
      </c>
      <c r="P1118" s="19" t="str">
        <f>IF(Data!$C1115=0,"",Data!$C1115)</f>
        <v>1</v>
      </c>
      <c r="Q1118" s="23" t="str">
        <f>IF($M1118="","",Data!$E1115)</f>
        <v>L-VL</v>
      </c>
      <c r="R1118" s="23" t="str">
        <f t="shared" si="335"/>
        <v>L</v>
      </c>
      <c r="S1118" s="23" t="str">
        <f t="shared" si="336"/>
        <v>L</v>
      </c>
      <c r="T1118" s="19" t="str">
        <f>IF(Data!$F1115=0,"",Data!$F1115)</f>
        <v/>
      </c>
      <c r="U1118" s="19" t="str">
        <f>IF(Data!$G1115=0,"",Data!$G1115)</f>
        <v/>
      </c>
      <c r="V1118" s="19" t="str">
        <f>IF(Data!$D1115=0,"",Data!$D1115)</f>
        <v/>
      </c>
      <c r="W1118" s="19" t="str">
        <f>Data!$H1115</f>
        <v>Japonica</v>
      </c>
      <c r="Y1118" s="41" t="e">
        <f t="shared" si="331"/>
        <v>#REF!</v>
      </c>
      <c r="Z1118" s="8">
        <f t="shared" si="337"/>
        <v>10000</v>
      </c>
      <c r="AA1118" s="8" t="str">
        <f t="shared" si="338"/>
        <v>Eventide</v>
      </c>
      <c r="AB1118" s="8" t="str">
        <f t="shared" si="339"/>
        <v>L</v>
      </c>
      <c r="AC1118" s="8" t="str">
        <f t="shared" si="340"/>
        <v/>
      </c>
      <c r="AD1118" s="8" t="str">
        <f t="shared" si="345"/>
        <v/>
      </c>
      <c r="AE1118" s="8" t="str">
        <f t="shared" si="341"/>
        <v/>
      </c>
      <c r="AF1118" s="5">
        <f t="shared" si="342"/>
        <v>1987</v>
      </c>
      <c r="AG1118" s="46">
        <v>1115</v>
      </c>
      <c r="AH1118" s="47" t="str">
        <f t="shared" si="332"/>
        <v/>
      </c>
      <c r="AI1118" s="48" t="str">
        <f t="shared" si="333"/>
        <v/>
      </c>
      <c r="AK1118" s="22" t="e">
        <f>TRIM(#REF!)</f>
        <v>#REF!</v>
      </c>
      <c r="AL1118" s="23" t="e">
        <f>IF(#REF!=0,"",#REF!)</f>
        <v>#REF!</v>
      </c>
      <c r="AM1118" s="19" t="e">
        <f>IF(#REF!=0,"",#REF!)</f>
        <v>#REF!</v>
      </c>
      <c r="AN1118" s="23" t="e">
        <f>IF($AK1118="","",#REF!)</f>
        <v>#REF!</v>
      </c>
      <c r="AO1118" s="23" t="e">
        <f t="shared" si="343"/>
        <v>#REF!</v>
      </c>
      <c r="AP1118" s="19" t="e">
        <f>IF(#REF!=0,"",#REF!)</f>
        <v>#REF!</v>
      </c>
      <c r="AQ1118" s="19" t="e">
        <f>IF(#REF!=0,"",#REF!)</f>
        <v>#REF!</v>
      </c>
      <c r="AR1118" s="19" t="e">
        <f>IF(#REF!=0,"",#REF!)</f>
        <v>#REF!</v>
      </c>
      <c r="AS1118" s="19" t="e">
        <f>#REF!</f>
        <v>#REF!</v>
      </c>
    </row>
    <row r="1119" spans="4:45" ht="19.5" thickTop="1" thickBot="1" x14ac:dyDescent="0.25">
      <c r="D1119" s="1" t="str">
        <f t="shared" si="329"/>
        <v/>
      </c>
      <c r="E1119" s="1" t="str">
        <f t="shared" si="330"/>
        <v/>
      </c>
      <c r="K1119" s="19" t="str">
        <f t="shared" si="334"/>
        <v/>
      </c>
      <c r="L1119" s="19">
        <f t="shared" si="344"/>
        <v>10000</v>
      </c>
      <c r="M1119" s="22" t="str">
        <f>TRIM(Data!$N1116)</f>
        <v>Extravaganza</v>
      </c>
      <c r="N1119" s="22" t="str">
        <f>TRIM(Data!$A1116)</f>
        <v>Extravaganza</v>
      </c>
      <c r="O1119" s="23">
        <f>IF(Data!$B1116=0,"",Data!$B1116)</f>
        <v>1960</v>
      </c>
      <c r="P1119" s="19" t="str">
        <f>IF(Data!$C1116=0,"",Data!$C1116)</f>
        <v>1</v>
      </c>
      <c r="Q1119" s="23" t="str">
        <f>IF($M1119="","",Data!$E1116)</f>
        <v>L-VL</v>
      </c>
      <c r="R1119" s="23" t="str">
        <f t="shared" si="335"/>
        <v>L</v>
      </c>
      <c r="S1119" s="23" t="str">
        <f t="shared" si="336"/>
        <v>L</v>
      </c>
      <c r="T1119" s="19" t="str">
        <f>IF(Data!$F1116=0,"",Data!$F1116)</f>
        <v/>
      </c>
      <c r="U1119" s="19" t="str">
        <f>IF(Data!$G1116=0,"",Data!$G1116)</f>
        <v/>
      </c>
      <c r="V1119" s="19" t="str">
        <f>IF(Data!$D1116=0,"",Data!$D1116)</f>
        <v/>
      </c>
      <c r="W1119" s="19" t="str">
        <f>Data!$H1116</f>
        <v>Japonica</v>
      </c>
      <c r="Y1119" s="41" t="e">
        <f t="shared" si="331"/>
        <v>#REF!</v>
      </c>
      <c r="Z1119" s="8">
        <f t="shared" si="337"/>
        <v>10000</v>
      </c>
      <c r="AA1119" s="8" t="str">
        <f t="shared" si="338"/>
        <v>Extravaganza</v>
      </c>
      <c r="AB1119" s="8" t="str">
        <f t="shared" si="339"/>
        <v>L</v>
      </c>
      <c r="AC1119" s="8" t="str">
        <f t="shared" si="340"/>
        <v/>
      </c>
      <c r="AD1119" s="8" t="str">
        <f t="shared" si="345"/>
        <v/>
      </c>
      <c r="AE1119" s="8" t="str">
        <f t="shared" si="341"/>
        <v/>
      </c>
      <c r="AF1119" s="5">
        <f t="shared" si="342"/>
        <v>1960</v>
      </c>
      <c r="AG1119" s="46">
        <v>1116</v>
      </c>
      <c r="AH1119" s="47" t="str">
        <f t="shared" si="332"/>
        <v/>
      </c>
      <c r="AI1119" s="48" t="str">
        <f t="shared" si="333"/>
        <v/>
      </c>
      <c r="AK1119" s="22" t="e">
        <f>TRIM(#REF!)</f>
        <v>#REF!</v>
      </c>
      <c r="AL1119" s="23" t="e">
        <f>IF(#REF!=0,"",#REF!)</f>
        <v>#REF!</v>
      </c>
      <c r="AM1119" s="19" t="e">
        <f>IF(#REF!=0,"",#REF!)</f>
        <v>#REF!</v>
      </c>
      <c r="AN1119" s="23" t="e">
        <f>IF($AK1119="","",#REF!)</f>
        <v>#REF!</v>
      </c>
      <c r="AO1119" s="23" t="e">
        <f t="shared" si="343"/>
        <v>#REF!</v>
      </c>
      <c r="AP1119" s="19" t="e">
        <f>IF(#REF!=0,"",#REF!)</f>
        <v>#REF!</v>
      </c>
      <c r="AQ1119" s="19" t="e">
        <f>IF(#REF!=0,"",#REF!)</f>
        <v>#REF!</v>
      </c>
      <c r="AR1119" s="19" t="e">
        <f>IF(#REF!=0,"",#REF!)</f>
        <v>#REF!</v>
      </c>
      <c r="AS1119" s="19" t="e">
        <f>#REF!</f>
        <v>#REF!</v>
      </c>
    </row>
    <row r="1120" spans="4:45" ht="19.5" thickTop="1" thickBot="1" x14ac:dyDescent="0.25">
      <c r="D1120" s="1" t="str">
        <f t="shared" si="329"/>
        <v/>
      </c>
      <c r="E1120" s="1" t="str">
        <f t="shared" si="330"/>
        <v/>
      </c>
      <c r="K1120" s="19" t="str">
        <f t="shared" si="334"/>
        <v/>
      </c>
      <c r="L1120" s="19">
        <f t="shared" si="344"/>
        <v>10000</v>
      </c>
      <c r="M1120" s="22" t="str">
        <f>TRIM(Data!$N1117)</f>
        <v>Ezo</v>
      </c>
      <c r="N1120" s="22" t="str">
        <f>TRIM(Data!$A1117)</f>
        <v>Ezo (Higo)</v>
      </c>
      <c r="O1120" s="23">
        <f>IF(Data!$B1117=0,"",Data!$B1117)</f>
        <v>1964</v>
      </c>
      <c r="P1120" s="19" t="str">
        <f>IF(Data!$C1117=0,"",Data!$C1117)</f>
        <v>1</v>
      </c>
      <c r="Q1120" s="23" t="str">
        <f>IF($M1120="","",Data!$E1117)</f>
        <v>L</v>
      </c>
      <c r="R1120" s="23" t="str">
        <f t="shared" si="335"/>
        <v>L</v>
      </c>
      <c r="S1120" s="23" t="str">
        <f t="shared" si="336"/>
        <v>L</v>
      </c>
      <c r="T1120" s="19" t="str">
        <f>IF(Data!$F1117=0,"",Data!$F1117)</f>
        <v/>
      </c>
      <c r="U1120" s="19" t="str">
        <f>IF(Data!$G1117=0,"",Data!$G1117)</f>
        <v/>
      </c>
      <c r="V1120" s="19" t="str">
        <f>IF(Data!$D1117=0,"",Data!$D1117)</f>
        <v/>
      </c>
      <c r="W1120" s="19" t="str">
        <f>Data!$H1117</f>
        <v>Japonica [Higo]</v>
      </c>
      <c r="Y1120" s="41" t="e">
        <f t="shared" si="331"/>
        <v>#REF!</v>
      </c>
      <c r="Z1120" s="8">
        <f t="shared" si="337"/>
        <v>10000</v>
      </c>
      <c r="AA1120" s="8" t="str">
        <f t="shared" si="338"/>
        <v>Ezo</v>
      </c>
      <c r="AB1120" s="8" t="str">
        <f t="shared" si="339"/>
        <v>L</v>
      </c>
      <c r="AC1120" s="8" t="str">
        <f t="shared" si="340"/>
        <v/>
      </c>
      <c r="AD1120" s="8" t="str">
        <f t="shared" si="345"/>
        <v/>
      </c>
      <c r="AE1120" s="8" t="str">
        <f t="shared" si="341"/>
        <v/>
      </c>
      <c r="AF1120" s="5">
        <f t="shared" si="342"/>
        <v>1964</v>
      </c>
      <c r="AG1120" s="46">
        <v>1117</v>
      </c>
      <c r="AH1120" s="47" t="str">
        <f t="shared" si="332"/>
        <v/>
      </c>
      <c r="AI1120" s="48" t="str">
        <f t="shared" si="333"/>
        <v/>
      </c>
      <c r="AK1120" s="22" t="e">
        <f>TRIM(#REF!)</f>
        <v>#REF!</v>
      </c>
      <c r="AL1120" s="23" t="e">
        <f>IF(#REF!=0,"",#REF!)</f>
        <v>#REF!</v>
      </c>
      <c r="AM1120" s="19" t="e">
        <f>IF(#REF!=0,"",#REF!)</f>
        <v>#REF!</v>
      </c>
      <c r="AN1120" s="23" t="e">
        <f>IF($AK1120="","",#REF!)</f>
        <v>#REF!</v>
      </c>
      <c r="AO1120" s="23" t="e">
        <f t="shared" si="343"/>
        <v>#REF!</v>
      </c>
      <c r="AP1120" s="19" t="e">
        <f>IF(#REF!=0,"",#REF!)</f>
        <v>#REF!</v>
      </c>
      <c r="AQ1120" s="19" t="e">
        <f>IF(#REF!=0,"",#REF!)</f>
        <v>#REF!</v>
      </c>
      <c r="AR1120" s="19" t="e">
        <f>IF(#REF!=0,"",#REF!)</f>
        <v>#REF!</v>
      </c>
      <c r="AS1120" s="19" t="e">
        <f>#REF!</f>
        <v>#REF!</v>
      </c>
    </row>
    <row r="1121" spans="4:45" ht="19.5" thickTop="1" thickBot="1" x14ac:dyDescent="0.25">
      <c r="D1121" s="1" t="str">
        <f t="shared" si="329"/>
        <v/>
      </c>
      <c r="E1121" s="1" t="str">
        <f t="shared" si="330"/>
        <v/>
      </c>
      <c r="K1121" s="19" t="str">
        <f t="shared" si="334"/>
        <v/>
      </c>
      <c r="L1121" s="19">
        <f t="shared" si="344"/>
        <v>10000</v>
      </c>
      <c r="M1121" s="22" t="str">
        <f>TRIM(Data!$N1118)</f>
        <v>Ezo-nishiki</v>
      </c>
      <c r="N1121" s="22" t="str">
        <f>TRIM(Data!$A1118)</f>
        <v>Ezo-nishiki (Higo)</v>
      </c>
      <c r="O1121" s="23">
        <f>IF(Data!$B1118=0,"",Data!$B1118)</f>
        <v>2000</v>
      </c>
      <c r="P1121" s="19" t="str">
        <f>IF(Data!$C1118=0,"",Data!$C1118)</f>
        <v/>
      </c>
      <c r="Q1121" s="23" t="str">
        <f>IF($M1121="","",Data!$E1118)</f>
        <v>L</v>
      </c>
      <c r="R1121" s="23" t="str">
        <f t="shared" si="335"/>
        <v>L</v>
      </c>
      <c r="S1121" s="23" t="str">
        <f t="shared" si="336"/>
        <v>L</v>
      </c>
      <c r="T1121" s="19" t="str">
        <f>IF(Data!$F1118=0,"",Data!$F1118)</f>
        <v/>
      </c>
      <c r="U1121" s="19" t="str">
        <f>IF(Data!$G1118=0,"",Data!$G1118)</f>
        <v/>
      </c>
      <c r="V1121" s="19" t="str">
        <f>IF(Data!$D1118=0,"",Data!$D1118)</f>
        <v/>
      </c>
      <c r="W1121" s="19" t="str">
        <f>Data!$H1118</f>
        <v>Japonica [Higo]</v>
      </c>
      <c r="Y1121" s="41" t="e">
        <f t="shared" si="331"/>
        <v>#REF!</v>
      </c>
      <c r="Z1121" s="8">
        <f t="shared" si="337"/>
        <v>10000</v>
      </c>
      <c r="AA1121" s="8" t="str">
        <f t="shared" si="338"/>
        <v>Ezo-nishiki</v>
      </c>
      <c r="AB1121" s="8" t="str">
        <f t="shared" si="339"/>
        <v>L</v>
      </c>
      <c r="AC1121" s="8" t="str">
        <f t="shared" si="340"/>
        <v/>
      </c>
      <c r="AD1121" s="8" t="str">
        <f t="shared" si="345"/>
        <v/>
      </c>
      <c r="AE1121" s="8" t="str">
        <f t="shared" si="341"/>
        <v/>
      </c>
      <c r="AF1121" s="5">
        <f t="shared" si="342"/>
        <v>2000</v>
      </c>
      <c r="AG1121" s="46">
        <v>1118</v>
      </c>
      <c r="AH1121" s="47" t="str">
        <f t="shared" si="332"/>
        <v/>
      </c>
      <c r="AI1121" s="48" t="str">
        <f t="shared" si="333"/>
        <v/>
      </c>
      <c r="AK1121" s="22" t="e">
        <f>TRIM(#REF!)</f>
        <v>#REF!</v>
      </c>
      <c r="AL1121" s="23" t="e">
        <f>IF(#REF!=0,"",#REF!)</f>
        <v>#REF!</v>
      </c>
      <c r="AM1121" s="19" t="e">
        <f>IF(#REF!=0,"",#REF!)</f>
        <v>#REF!</v>
      </c>
      <c r="AN1121" s="23" t="e">
        <f>IF($AK1121="","",#REF!)</f>
        <v>#REF!</v>
      </c>
      <c r="AO1121" s="23" t="e">
        <f t="shared" si="343"/>
        <v>#REF!</v>
      </c>
      <c r="AP1121" s="19" t="e">
        <f>IF(#REF!=0,"",#REF!)</f>
        <v>#REF!</v>
      </c>
      <c r="AQ1121" s="19" t="e">
        <f>IF(#REF!=0,"",#REF!)</f>
        <v>#REF!</v>
      </c>
      <c r="AR1121" s="19" t="e">
        <f>IF(#REF!=0,"",#REF!)</f>
        <v>#REF!</v>
      </c>
      <c r="AS1121" s="19" t="e">
        <f>#REF!</f>
        <v>#REF!</v>
      </c>
    </row>
    <row r="1122" spans="4:45" ht="19.5" thickTop="1" thickBot="1" x14ac:dyDescent="0.25">
      <c r="D1122" s="1" t="str">
        <f t="shared" si="329"/>
        <v/>
      </c>
      <c r="E1122" s="1" t="str">
        <f t="shared" si="330"/>
        <v/>
      </c>
      <c r="K1122" s="19" t="str">
        <f t="shared" si="334"/>
        <v/>
      </c>
      <c r="L1122" s="19">
        <f t="shared" si="344"/>
        <v>10000</v>
      </c>
      <c r="M1122" s="22" t="str">
        <f>TRIM(Data!$N1119)</f>
        <v>Fair Jury</v>
      </c>
      <c r="N1122" s="22" t="str">
        <f>TRIM(Data!$A1119)</f>
        <v>Fair Jury (H)</v>
      </c>
      <c r="O1122" s="23">
        <f>IF(Data!$B1119=0,"",Data!$B1119)</f>
        <v>1982</v>
      </c>
      <c r="P1122" s="19" t="str">
        <f>IF(Data!$C1119=0,"",Data!$C1119)</f>
        <v>1</v>
      </c>
      <c r="Q1122" s="23" t="str">
        <f>IF($M1122="","",Data!$E1119)</f>
        <v>L</v>
      </c>
      <c r="R1122" s="23" t="str">
        <f t="shared" si="335"/>
        <v>L</v>
      </c>
      <c r="S1122" s="23" t="str">
        <f t="shared" si="336"/>
        <v>L</v>
      </c>
      <c r="T1122" s="19" t="str">
        <f>IF(Data!$F1119=0,"",Data!$F1119)</f>
        <v/>
      </c>
      <c r="U1122" s="19" t="str">
        <f>IF(Data!$G1119=0,"",Data!$G1119)</f>
        <v/>
      </c>
      <c r="V1122" s="19" t="str">
        <f>IF(Data!$D1119=0,"",Data!$D1119)</f>
        <v/>
      </c>
      <c r="W1122" s="19" t="str">
        <f>Data!$H1119</f>
        <v>NRH</v>
      </c>
      <c r="Y1122" s="41" t="e">
        <f t="shared" si="331"/>
        <v>#REF!</v>
      </c>
      <c r="Z1122" s="8">
        <f t="shared" si="337"/>
        <v>10000</v>
      </c>
      <c r="AA1122" s="8" t="str">
        <f t="shared" si="338"/>
        <v>Fair Jury</v>
      </c>
      <c r="AB1122" s="8" t="str">
        <f t="shared" si="339"/>
        <v>L</v>
      </c>
      <c r="AC1122" s="8" t="str">
        <f t="shared" si="340"/>
        <v/>
      </c>
      <c r="AD1122" s="8" t="str">
        <f t="shared" si="345"/>
        <v/>
      </c>
      <c r="AE1122" s="8" t="str">
        <f t="shared" si="341"/>
        <v/>
      </c>
      <c r="AF1122" s="5">
        <f t="shared" si="342"/>
        <v>1982</v>
      </c>
      <c r="AG1122" s="46">
        <v>1119</v>
      </c>
      <c r="AH1122" s="47" t="str">
        <f t="shared" si="332"/>
        <v/>
      </c>
      <c r="AI1122" s="48" t="str">
        <f t="shared" si="333"/>
        <v/>
      </c>
      <c r="AK1122" s="22" t="e">
        <f>TRIM(#REF!)</f>
        <v>#REF!</v>
      </c>
      <c r="AL1122" s="23" t="e">
        <f>IF(#REF!=0,"",#REF!)</f>
        <v>#REF!</v>
      </c>
      <c r="AM1122" s="19" t="e">
        <f>IF(#REF!=0,"",#REF!)</f>
        <v>#REF!</v>
      </c>
      <c r="AN1122" s="23" t="e">
        <f>IF($AK1122="","",#REF!)</f>
        <v>#REF!</v>
      </c>
      <c r="AO1122" s="23" t="e">
        <f t="shared" si="343"/>
        <v>#REF!</v>
      </c>
      <c r="AP1122" s="19" t="e">
        <f>IF(#REF!=0,"",#REF!)</f>
        <v>#REF!</v>
      </c>
      <c r="AQ1122" s="19" t="e">
        <f>IF(#REF!=0,"",#REF!)</f>
        <v>#REF!</v>
      </c>
      <c r="AR1122" s="19" t="e">
        <f>IF(#REF!=0,"",#REF!)</f>
        <v>#REF!</v>
      </c>
      <c r="AS1122" s="19" t="e">
        <f>#REF!</f>
        <v>#REF!</v>
      </c>
    </row>
    <row r="1123" spans="4:45" ht="19.5" thickTop="1" thickBot="1" x14ac:dyDescent="0.25">
      <c r="D1123" s="1" t="str">
        <f t="shared" si="329"/>
        <v/>
      </c>
      <c r="E1123" s="1" t="str">
        <f t="shared" si="330"/>
        <v/>
      </c>
      <c r="K1123" s="19" t="str">
        <f t="shared" si="334"/>
        <v/>
      </c>
      <c r="L1123" s="19">
        <f t="shared" si="344"/>
        <v>10000</v>
      </c>
      <c r="M1123" s="22" t="str">
        <f>TRIM(Data!$N1120)</f>
        <v>Fairhope</v>
      </c>
      <c r="N1123" s="22" t="str">
        <f>TRIM(Data!$A1120)</f>
        <v>Fairhope (McKenzie Tricolor, Old Maid Taylor,Three-in-one)</v>
      </c>
      <c r="O1123" s="23">
        <f>IF(Data!$B1120=0,"",Data!$B1120)</f>
        <v>1941</v>
      </c>
      <c r="P1123" s="19" t="str">
        <f>IF(Data!$C1120=0,"",Data!$C1120)</f>
        <v/>
      </c>
      <c r="Q1123" s="23" t="str">
        <f>IF($M1123="","",Data!$E1120)</f>
        <v>M</v>
      </c>
      <c r="R1123" s="23" t="str">
        <f t="shared" si="335"/>
        <v>M</v>
      </c>
      <c r="S1123" s="23" t="str">
        <f t="shared" si="336"/>
        <v>M</v>
      </c>
      <c r="T1123" s="19" t="str">
        <f>IF(Data!$F1120=0,"",Data!$F1120)</f>
        <v/>
      </c>
      <c r="U1123" s="19" t="str">
        <f>IF(Data!$G1120=0,"",Data!$G1120)</f>
        <v/>
      </c>
      <c r="V1123" s="19" t="str">
        <f>IF(Data!$D1120=0,"",Data!$D1120)</f>
        <v/>
      </c>
      <c r="W1123" s="19" t="str">
        <f>Data!$H1120</f>
        <v>Japonica</v>
      </c>
      <c r="Y1123" s="41" t="e">
        <f t="shared" si="331"/>
        <v>#REF!</v>
      </c>
      <c r="Z1123" s="8">
        <f t="shared" si="337"/>
        <v>10000</v>
      </c>
      <c r="AA1123" s="8" t="str">
        <f t="shared" si="338"/>
        <v>Fairhope</v>
      </c>
      <c r="AB1123" s="8" t="str">
        <f t="shared" si="339"/>
        <v>M</v>
      </c>
      <c r="AC1123" s="8" t="str">
        <f t="shared" si="340"/>
        <v/>
      </c>
      <c r="AD1123" s="8" t="str">
        <f t="shared" si="345"/>
        <v/>
      </c>
      <c r="AE1123" s="8" t="str">
        <f t="shared" si="341"/>
        <v/>
      </c>
      <c r="AF1123" s="5">
        <f t="shared" si="342"/>
        <v>1941</v>
      </c>
      <c r="AG1123" s="46">
        <v>1120</v>
      </c>
      <c r="AH1123" s="47" t="str">
        <f t="shared" si="332"/>
        <v/>
      </c>
      <c r="AI1123" s="48" t="str">
        <f t="shared" si="333"/>
        <v/>
      </c>
      <c r="AK1123" s="22" t="e">
        <f>TRIM(#REF!)</f>
        <v>#REF!</v>
      </c>
      <c r="AL1123" s="23" t="e">
        <f>IF(#REF!=0,"",#REF!)</f>
        <v>#REF!</v>
      </c>
      <c r="AM1123" s="19" t="e">
        <f>IF(#REF!=0,"",#REF!)</f>
        <v>#REF!</v>
      </c>
      <c r="AN1123" s="23" t="e">
        <f>IF($AK1123="","",#REF!)</f>
        <v>#REF!</v>
      </c>
      <c r="AO1123" s="23" t="e">
        <f t="shared" si="343"/>
        <v>#REF!</v>
      </c>
      <c r="AP1123" s="19" t="e">
        <f>IF(#REF!=0,"",#REF!)</f>
        <v>#REF!</v>
      </c>
      <c r="AQ1123" s="19" t="e">
        <f>IF(#REF!=0,"",#REF!)</f>
        <v>#REF!</v>
      </c>
      <c r="AR1123" s="19" t="e">
        <f>IF(#REF!=0,"",#REF!)</f>
        <v>#REF!</v>
      </c>
      <c r="AS1123" s="19" t="e">
        <f>#REF!</f>
        <v>#REF!</v>
      </c>
    </row>
    <row r="1124" spans="4:45" ht="19.5" thickTop="1" thickBot="1" x14ac:dyDescent="0.25">
      <c r="D1124" s="1" t="str">
        <f t="shared" si="329"/>
        <v/>
      </c>
      <c r="E1124" s="1" t="str">
        <f t="shared" si="330"/>
        <v/>
      </c>
      <c r="K1124" s="19" t="str">
        <f t="shared" si="334"/>
        <v/>
      </c>
      <c r="L1124" s="19">
        <f t="shared" si="344"/>
        <v>10000</v>
      </c>
      <c r="M1124" s="22" t="str">
        <f>TRIM(Data!$N1121)</f>
        <v>Fairweather Favorite</v>
      </c>
      <c r="N1124" s="22" t="str">
        <f>TRIM(Data!$A1121)</f>
        <v>Fairweather Favorite (H)</v>
      </c>
      <c r="O1124" s="23">
        <f>IF(Data!$B1121=0,"",Data!$B1121)</f>
        <v>1998</v>
      </c>
      <c r="P1124" s="19" t="str">
        <f>IF(Data!$C1121=0,"",Data!$C1121)</f>
        <v>1</v>
      </c>
      <c r="Q1124" s="23" t="str">
        <f>IF($M1124="","",Data!$E1121)</f>
        <v>S-M</v>
      </c>
      <c r="R1124" s="23" t="str">
        <f t="shared" si="335"/>
        <v>S</v>
      </c>
      <c r="S1124" s="23" t="str">
        <f t="shared" si="336"/>
        <v>S</v>
      </c>
      <c r="T1124" s="19" t="str">
        <f>IF(Data!$F1121=0,"",Data!$F1121)</f>
        <v/>
      </c>
      <c r="U1124" s="19" t="str">
        <f>IF(Data!$G1121=0,"",Data!$G1121)</f>
        <v/>
      </c>
      <c r="V1124" s="19" t="str">
        <f>IF(Data!$D1121=0,"",Data!$D1121)</f>
        <v/>
      </c>
      <c r="W1124" s="19" t="str">
        <f>Data!$H1121</f>
        <v>NRH</v>
      </c>
      <c r="Y1124" s="41" t="e">
        <f t="shared" si="331"/>
        <v>#REF!</v>
      </c>
      <c r="Z1124" s="8">
        <f t="shared" si="337"/>
        <v>10000</v>
      </c>
      <c r="AA1124" s="8" t="str">
        <f t="shared" si="338"/>
        <v>Fairweather Favorite</v>
      </c>
      <c r="AB1124" s="8" t="str">
        <f t="shared" si="339"/>
        <v>S</v>
      </c>
      <c r="AC1124" s="8" t="str">
        <f t="shared" si="340"/>
        <v/>
      </c>
      <c r="AD1124" s="8" t="str">
        <f t="shared" si="345"/>
        <v/>
      </c>
      <c r="AE1124" s="8" t="str">
        <f t="shared" si="341"/>
        <v/>
      </c>
      <c r="AF1124" s="5">
        <f t="shared" si="342"/>
        <v>1998</v>
      </c>
      <c r="AG1124" s="46">
        <v>1121</v>
      </c>
      <c r="AH1124" s="47" t="str">
        <f t="shared" si="332"/>
        <v/>
      </c>
      <c r="AI1124" s="48" t="str">
        <f t="shared" si="333"/>
        <v/>
      </c>
      <c r="AK1124" s="22" t="e">
        <f>TRIM(#REF!)</f>
        <v>#REF!</v>
      </c>
      <c r="AL1124" s="23" t="e">
        <f>IF(#REF!=0,"",#REF!)</f>
        <v>#REF!</v>
      </c>
      <c r="AM1124" s="19" t="e">
        <f>IF(#REF!=0,"",#REF!)</f>
        <v>#REF!</v>
      </c>
      <c r="AN1124" s="23" t="e">
        <f>IF($AK1124="","",#REF!)</f>
        <v>#REF!</v>
      </c>
      <c r="AO1124" s="23" t="e">
        <f t="shared" si="343"/>
        <v>#REF!</v>
      </c>
      <c r="AP1124" s="19" t="e">
        <f>IF(#REF!=0,"",#REF!)</f>
        <v>#REF!</v>
      </c>
      <c r="AQ1124" s="19" t="e">
        <f>IF(#REF!=0,"",#REF!)</f>
        <v>#REF!</v>
      </c>
      <c r="AR1124" s="19" t="e">
        <f>IF(#REF!=0,"",#REF!)</f>
        <v>#REF!</v>
      </c>
      <c r="AS1124" s="19" t="e">
        <f>#REF!</f>
        <v>#REF!</v>
      </c>
    </row>
    <row r="1125" spans="4:45" ht="19.5" thickTop="1" thickBot="1" x14ac:dyDescent="0.25">
      <c r="D1125" s="1" t="str">
        <f t="shared" si="329"/>
        <v/>
      </c>
      <c r="E1125" s="1" t="str">
        <f t="shared" si="330"/>
        <v/>
      </c>
      <c r="K1125" s="19" t="str">
        <f t="shared" si="334"/>
        <v/>
      </c>
      <c r="L1125" s="19">
        <f t="shared" si="344"/>
        <v>10000</v>
      </c>
      <c r="M1125" s="22" t="str">
        <f>TRIM(Data!$N1122)</f>
        <v>Fairy Blush</v>
      </c>
      <c r="N1125" s="22" t="str">
        <f>TRIM(Data!$A1122)</f>
        <v>Fairy Blush (h)</v>
      </c>
      <c r="O1125" s="23">
        <f>IF(Data!$B1122=0,"",Data!$B1122)</f>
        <v>1993</v>
      </c>
      <c r="P1125" s="19" t="str">
        <f>IF(Data!$C1122=0,"",Data!$C1122)</f>
        <v>1</v>
      </c>
      <c r="Q1125" s="23" t="str">
        <f>IF($M1125="","",Data!$E1122)</f>
        <v>Min</v>
      </c>
      <c r="R1125" s="23" t="str">
        <f t="shared" si="335"/>
        <v>Min</v>
      </c>
      <c r="S1125" s="23" t="str">
        <f t="shared" si="336"/>
        <v>Min</v>
      </c>
      <c r="T1125" s="19" t="str">
        <f>IF(Data!$F1122=0,"",Data!$F1122)</f>
        <v/>
      </c>
      <c r="U1125" s="19" t="str">
        <f>IF(Data!$G1122=0,"",Data!$G1122)</f>
        <v/>
      </c>
      <c r="V1125" s="19" t="str">
        <f>IF(Data!$D1122=0,"",Data!$D1122)</f>
        <v/>
      </c>
      <c r="W1125" s="19" t="str">
        <f>Data!$H1122</f>
        <v>NRH</v>
      </c>
      <c r="Y1125" s="41" t="e">
        <f t="shared" si="331"/>
        <v>#REF!</v>
      </c>
      <c r="Z1125" s="8">
        <f t="shared" si="337"/>
        <v>10000</v>
      </c>
      <c r="AA1125" s="8" t="str">
        <f t="shared" si="338"/>
        <v>Fairy Blush</v>
      </c>
      <c r="AB1125" s="8" t="str">
        <f t="shared" si="339"/>
        <v>Min</v>
      </c>
      <c r="AC1125" s="8" t="str">
        <f t="shared" si="340"/>
        <v/>
      </c>
      <c r="AD1125" s="8" t="str">
        <f t="shared" si="345"/>
        <v/>
      </c>
      <c r="AE1125" s="8" t="str">
        <f t="shared" si="341"/>
        <v/>
      </c>
      <c r="AF1125" s="5">
        <f t="shared" si="342"/>
        <v>1993</v>
      </c>
      <c r="AG1125" s="46">
        <v>1122</v>
      </c>
      <c r="AH1125" s="47" t="str">
        <f t="shared" si="332"/>
        <v/>
      </c>
      <c r="AI1125" s="48" t="str">
        <f t="shared" si="333"/>
        <v/>
      </c>
      <c r="AK1125" s="22" t="e">
        <f>TRIM(#REF!)</f>
        <v>#REF!</v>
      </c>
      <c r="AL1125" s="23" t="e">
        <f>IF(#REF!=0,"",#REF!)</f>
        <v>#REF!</v>
      </c>
      <c r="AM1125" s="19" t="e">
        <f>IF(#REF!=0,"",#REF!)</f>
        <v>#REF!</v>
      </c>
      <c r="AN1125" s="23" t="e">
        <f>IF($AK1125="","",#REF!)</f>
        <v>#REF!</v>
      </c>
      <c r="AO1125" s="23" t="e">
        <f t="shared" si="343"/>
        <v>#REF!</v>
      </c>
      <c r="AP1125" s="19" t="e">
        <f>IF(#REF!=0,"",#REF!)</f>
        <v>#REF!</v>
      </c>
      <c r="AQ1125" s="19" t="e">
        <f>IF(#REF!=0,"",#REF!)</f>
        <v>#REF!</v>
      </c>
      <c r="AR1125" s="19" t="e">
        <f>IF(#REF!=0,"",#REF!)</f>
        <v>#REF!</v>
      </c>
      <c r="AS1125" s="19" t="e">
        <f>#REF!</f>
        <v>#REF!</v>
      </c>
    </row>
    <row r="1126" spans="4:45" ht="19.5" thickTop="1" thickBot="1" x14ac:dyDescent="0.25">
      <c r="D1126" s="1" t="str">
        <f t="shared" si="329"/>
        <v/>
      </c>
      <c r="E1126" s="1" t="str">
        <f t="shared" si="330"/>
        <v/>
      </c>
      <c r="K1126" s="19" t="str">
        <f t="shared" si="334"/>
        <v/>
      </c>
      <c r="L1126" s="19">
        <f t="shared" si="344"/>
        <v>10000</v>
      </c>
      <c r="M1126" s="22" t="str">
        <f>TRIM(Data!$N1123)</f>
        <v>Fairy Bouquet</v>
      </c>
      <c r="N1126" s="22" t="str">
        <f>TRIM(Data!$A1123)</f>
        <v>Fairy Bouquet (H)</v>
      </c>
      <c r="O1126" s="23">
        <f>IF(Data!$B1123=0,"",Data!$B1123)</f>
        <v>1977</v>
      </c>
      <c r="P1126" s="19" t="str">
        <f>IF(Data!$C1123=0,"",Data!$C1123)</f>
        <v>1</v>
      </c>
      <c r="Q1126" s="23" t="str">
        <f>IF($M1126="","",Data!$E1123)</f>
        <v>M</v>
      </c>
      <c r="R1126" s="23" t="str">
        <f t="shared" si="335"/>
        <v>M</v>
      </c>
      <c r="S1126" s="23" t="str">
        <f t="shared" si="336"/>
        <v>M</v>
      </c>
      <c r="T1126" s="19" t="str">
        <f>IF(Data!$F1123=0,"",Data!$F1123)</f>
        <v/>
      </c>
      <c r="U1126" s="19" t="str">
        <f>IF(Data!$G1123=0,"",Data!$G1123)</f>
        <v/>
      </c>
      <c r="V1126" s="19" t="str">
        <f>IF(Data!$D1123=0,"",Data!$D1123)</f>
        <v/>
      </c>
      <c r="W1126" s="19" t="str">
        <f>Data!$H1123</f>
        <v>NRH</v>
      </c>
      <c r="Y1126" s="41" t="e">
        <f t="shared" si="331"/>
        <v>#REF!</v>
      </c>
      <c r="Z1126" s="8">
        <f t="shared" si="337"/>
        <v>10000</v>
      </c>
      <c r="AA1126" s="8" t="str">
        <f t="shared" si="338"/>
        <v>Fairy Bouquet</v>
      </c>
      <c r="AB1126" s="8" t="str">
        <f t="shared" si="339"/>
        <v>M</v>
      </c>
      <c r="AC1126" s="8" t="str">
        <f t="shared" si="340"/>
        <v/>
      </c>
      <c r="AD1126" s="8" t="str">
        <f t="shared" si="345"/>
        <v/>
      </c>
      <c r="AE1126" s="8" t="str">
        <f t="shared" si="341"/>
        <v/>
      </c>
      <c r="AF1126" s="5">
        <f t="shared" si="342"/>
        <v>1977</v>
      </c>
      <c r="AG1126" s="46">
        <v>1123</v>
      </c>
      <c r="AH1126" s="47" t="str">
        <f t="shared" si="332"/>
        <v/>
      </c>
      <c r="AI1126" s="48" t="str">
        <f t="shared" si="333"/>
        <v/>
      </c>
      <c r="AK1126" s="22" t="e">
        <f>TRIM(#REF!)</f>
        <v>#REF!</v>
      </c>
      <c r="AL1126" s="23" t="e">
        <f>IF(#REF!=0,"",#REF!)</f>
        <v>#REF!</v>
      </c>
      <c r="AM1126" s="19" t="e">
        <f>IF(#REF!=0,"",#REF!)</f>
        <v>#REF!</v>
      </c>
      <c r="AN1126" s="23" t="e">
        <f>IF($AK1126="","",#REF!)</f>
        <v>#REF!</v>
      </c>
      <c r="AO1126" s="23" t="e">
        <f t="shared" si="343"/>
        <v>#REF!</v>
      </c>
      <c r="AP1126" s="19" t="e">
        <f>IF(#REF!=0,"",#REF!)</f>
        <v>#REF!</v>
      </c>
      <c r="AQ1126" s="19" t="e">
        <f>IF(#REF!=0,"",#REF!)</f>
        <v>#REF!</v>
      </c>
      <c r="AR1126" s="19" t="e">
        <f>IF(#REF!=0,"",#REF!)</f>
        <v>#REF!</v>
      </c>
      <c r="AS1126" s="19" t="e">
        <f>#REF!</f>
        <v>#REF!</v>
      </c>
    </row>
    <row r="1127" spans="4:45" ht="19.5" thickTop="1" thickBot="1" x14ac:dyDescent="0.25">
      <c r="D1127" s="1" t="str">
        <f t="shared" si="329"/>
        <v/>
      </c>
      <c r="E1127" s="1" t="str">
        <f t="shared" si="330"/>
        <v/>
      </c>
      <c r="K1127" s="19" t="str">
        <f t="shared" si="334"/>
        <v/>
      </c>
      <c r="L1127" s="19">
        <f t="shared" si="344"/>
        <v>10000</v>
      </c>
      <c r="M1127" s="22" t="str">
        <f>TRIM(Data!$N1124)</f>
        <v>Fairy Fountain</v>
      </c>
      <c r="N1127" s="22" t="str">
        <f>TRIM(Data!$A1124)</f>
        <v>Fairy Fountain</v>
      </c>
      <c r="O1127" s="23">
        <f>IF(Data!$B1124=0,"",Data!$B1124)</f>
        <v>1959</v>
      </c>
      <c r="P1127" s="19" t="str">
        <f>IF(Data!$C1124=0,"",Data!$C1124)</f>
        <v>1</v>
      </c>
      <c r="Q1127" s="23" t="str">
        <f>IF($M1127="","",Data!$E1124)</f>
        <v>S</v>
      </c>
      <c r="R1127" s="23" t="str">
        <f t="shared" si="335"/>
        <v>S</v>
      </c>
      <c r="S1127" s="23" t="str">
        <f t="shared" si="336"/>
        <v>S</v>
      </c>
      <c r="T1127" s="19" t="str">
        <f>IF(Data!$F1124=0,"",Data!$F1124)</f>
        <v>WHITE</v>
      </c>
      <c r="U1127" s="19" t="str">
        <f>IF(Data!$G1124=0,"",Data!$G1124)</f>
        <v/>
      </c>
      <c r="V1127" s="19" t="str">
        <f>IF(Data!$D1124=0,"",Data!$D1124)</f>
        <v/>
      </c>
      <c r="W1127" s="19" t="str">
        <f>Data!$H1124</f>
        <v>Japonica</v>
      </c>
      <c r="Y1127" s="41" t="e">
        <f t="shared" si="331"/>
        <v>#REF!</v>
      </c>
      <c r="Z1127" s="8">
        <f t="shared" si="337"/>
        <v>10000</v>
      </c>
      <c r="AA1127" s="8" t="str">
        <f t="shared" si="338"/>
        <v>Fairy Fountain</v>
      </c>
      <c r="AB1127" s="8" t="str">
        <f t="shared" si="339"/>
        <v>S</v>
      </c>
      <c r="AC1127" s="8" t="str">
        <f t="shared" si="340"/>
        <v>WHITE</v>
      </c>
      <c r="AD1127" s="8" t="str">
        <f t="shared" si="345"/>
        <v/>
      </c>
      <c r="AE1127" s="8" t="str">
        <f t="shared" si="341"/>
        <v/>
      </c>
      <c r="AF1127" s="5">
        <f t="shared" si="342"/>
        <v>1959</v>
      </c>
      <c r="AG1127" s="46">
        <v>1124</v>
      </c>
      <c r="AH1127" s="47" t="str">
        <f t="shared" si="332"/>
        <v/>
      </c>
      <c r="AI1127" s="48" t="str">
        <f t="shared" si="333"/>
        <v/>
      </c>
      <c r="AK1127" s="22" t="e">
        <f>TRIM(#REF!)</f>
        <v>#REF!</v>
      </c>
      <c r="AL1127" s="23" t="e">
        <f>IF(#REF!=0,"",#REF!)</f>
        <v>#REF!</v>
      </c>
      <c r="AM1127" s="19" t="e">
        <f>IF(#REF!=0,"",#REF!)</f>
        <v>#REF!</v>
      </c>
      <c r="AN1127" s="23" t="e">
        <f>IF($AK1127="","",#REF!)</f>
        <v>#REF!</v>
      </c>
      <c r="AO1127" s="23" t="e">
        <f t="shared" si="343"/>
        <v>#REF!</v>
      </c>
      <c r="AP1127" s="19" t="e">
        <f>IF(#REF!=0,"",#REF!)</f>
        <v>#REF!</v>
      </c>
      <c r="AQ1127" s="19" t="e">
        <f>IF(#REF!=0,"",#REF!)</f>
        <v>#REF!</v>
      </c>
      <c r="AR1127" s="19" t="e">
        <f>IF(#REF!=0,"",#REF!)</f>
        <v>#REF!</v>
      </c>
      <c r="AS1127" s="19" t="e">
        <f>#REF!</f>
        <v>#REF!</v>
      </c>
    </row>
    <row r="1128" spans="4:45" ht="19.5" thickTop="1" thickBot="1" x14ac:dyDescent="0.25">
      <c r="D1128" s="1" t="str">
        <f t="shared" ref="D1128:D1191" si="346">IF(ISERROR(VLOOKUP(A1128,$K$4:$M$2950,3,FALSE)),"",VLOOKUP(A1128,$K$4:$N$2950,4,FALSE))</f>
        <v/>
      </c>
      <c r="E1128" s="1" t="str">
        <f t="shared" ref="E1128:E1191" si="347">IF(ISERROR(VLOOKUP(A1128,$K$4:$M$2950,3,FALSE)),"",IF(VLOOKUP(A1128,$K$4:$T$2950,6,FALSE)=0,"",VLOOKUP(A1128,$K$4:$T$2950,6,FALSE)))</f>
        <v/>
      </c>
      <c r="K1128" s="19" t="str">
        <f t="shared" si="334"/>
        <v/>
      </c>
      <c r="L1128" s="19">
        <f t="shared" si="344"/>
        <v>10000</v>
      </c>
      <c r="M1128" s="22" t="str">
        <f>TRIM(Data!$N1125)</f>
        <v>Fairy Princess</v>
      </c>
      <c r="N1128" s="22" t="str">
        <f>TRIM(Data!$A1125)</f>
        <v>Fairy Princess</v>
      </c>
      <c r="O1128" s="23">
        <f>IF(Data!$B1125=0,"",Data!$B1125)</f>
        <v>2019</v>
      </c>
      <c r="P1128" s="19" t="str">
        <f>IF(Data!$C1125=0,"",Data!$C1125)</f>
        <v>1</v>
      </c>
      <c r="Q1128" s="23" t="str">
        <f>IF($M1128="","",Data!$E1125)</f>
        <v>M</v>
      </c>
      <c r="R1128" s="23" t="str">
        <f t="shared" si="335"/>
        <v>M</v>
      </c>
      <c r="S1128" s="23" t="str">
        <f t="shared" si="336"/>
        <v>M</v>
      </c>
      <c r="T1128" s="19" t="str">
        <f>IF(Data!$F1125=0,"",Data!$F1125)</f>
        <v/>
      </c>
      <c r="U1128" s="19" t="str">
        <f>IF(Data!$G1125=0,"",Data!$G1125)</f>
        <v>FD</v>
      </c>
      <c r="V1128" s="19" t="str">
        <f>IF(Data!$D1125=0,"",Data!$D1125)</f>
        <v/>
      </c>
      <c r="W1128" s="19" t="str">
        <f>Data!$H1125</f>
        <v>Japonica</v>
      </c>
      <c r="Y1128" s="41" t="e">
        <f t="shared" si="331"/>
        <v>#REF!</v>
      </c>
      <c r="Z1128" s="8">
        <f t="shared" si="337"/>
        <v>10000</v>
      </c>
      <c r="AA1128" s="8" t="str">
        <f t="shared" si="338"/>
        <v>Fairy Princess</v>
      </c>
      <c r="AB1128" s="8" t="str">
        <f t="shared" si="339"/>
        <v>M</v>
      </c>
      <c r="AC1128" s="8" t="str">
        <f t="shared" si="340"/>
        <v/>
      </c>
      <c r="AD1128" s="8" t="str">
        <f t="shared" si="345"/>
        <v>FD</v>
      </c>
      <c r="AE1128" s="8" t="str">
        <f t="shared" si="341"/>
        <v/>
      </c>
      <c r="AF1128" s="5">
        <f t="shared" si="342"/>
        <v>2019</v>
      </c>
      <c r="AG1128" s="46">
        <v>1125</v>
      </c>
      <c r="AH1128" s="47" t="str">
        <f t="shared" si="332"/>
        <v/>
      </c>
      <c r="AI1128" s="48" t="str">
        <f t="shared" si="333"/>
        <v/>
      </c>
      <c r="AK1128" s="22" t="e">
        <f>TRIM(#REF!)</f>
        <v>#REF!</v>
      </c>
      <c r="AL1128" s="23" t="e">
        <f>IF(#REF!=0,"",#REF!)</f>
        <v>#REF!</v>
      </c>
      <c r="AM1128" s="19" t="e">
        <f>IF(#REF!=0,"",#REF!)</f>
        <v>#REF!</v>
      </c>
      <c r="AN1128" s="23" t="e">
        <f>IF($AK1128="","",#REF!)</f>
        <v>#REF!</v>
      </c>
      <c r="AO1128" s="23" t="e">
        <f t="shared" si="343"/>
        <v>#REF!</v>
      </c>
      <c r="AP1128" s="19" t="e">
        <f>IF(#REF!=0,"",#REF!)</f>
        <v>#REF!</v>
      </c>
      <c r="AQ1128" s="19" t="e">
        <f>IF(#REF!=0,"",#REF!)</f>
        <v>#REF!</v>
      </c>
      <c r="AR1128" s="19" t="e">
        <f>IF(#REF!=0,"",#REF!)</f>
        <v>#REF!</v>
      </c>
      <c r="AS1128" s="19" t="e">
        <f>#REF!</f>
        <v>#REF!</v>
      </c>
    </row>
    <row r="1129" spans="4:45" ht="19.5" thickTop="1" thickBot="1" x14ac:dyDescent="0.25">
      <c r="D1129" s="1" t="str">
        <f t="shared" si="346"/>
        <v/>
      </c>
      <c r="E1129" s="1" t="str">
        <f t="shared" si="347"/>
        <v/>
      </c>
      <c r="K1129" s="19" t="str">
        <f t="shared" si="334"/>
        <v/>
      </c>
      <c r="L1129" s="19">
        <f t="shared" si="344"/>
        <v>10000</v>
      </c>
      <c r="M1129" s="22" t="str">
        <f>TRIM(Data!$N1126)</f>
        <v>Faith</v>
      </c>
      <c r="N1129" s="22" t="str">
        <f>TRIM(Data!$A1126)</f>
        <v>Faith</v>
      </c>
      <c r="O1129" s="23">
        <f>IF(Data!$B1126=0,"",Data!$B1126)</f>
        <v>1956</v>
      </c>
      <c r="P1129" s="19" t="str">
        <f>IF(Data!$C1126=0,"",Data!$C1126)</f>
        <v>1</v>
      </c>
      <c r="Q1129" s="23" t="str">
        <f>IF($M1129="","",Data!$E1126)</f>
        <v>L</v>
      </c>
      <c r="R1129" s="23" t="str">
        <f t="shared" si="335"/>
        <v>L</v>
      </c>
      <c r="S1129" s="23" t="str">
        <f t="shared" si="336"/>
        <v>L</v>
      </c>
      <c r="T1129" s="19" t="str">
        <f>IF(Data!$F1126=0,"",Data!$F1126)</f>
        <v/>
      </c>
      <c r="U1129" s="19" t="str">
        <f>IF(Data!$G1126=0,"",Data!$G1126)</f>
        <v/>
      </c>
      <c r="V1129" s="19" t="str">
        <f>IF(Data!$D1126=0,"",Data!$D1126)</f>
        <v/>
      </c>
      <c r="W1129" s="19" t="str">
        <f>Data!$H1126</f>
        <v>Japonica</v>
      </c>
      <c r="Y1129" s="41" t="e">
        <f t="shared" si="331"/>
        <v>#REF!</v>
      </c>
      <c r="Z1129" s="8">
        <f t="shared" si="337"/>
        <v>10000</v>
      </c>
      <c r="AA1129" s="8" t="str">
        <f t="shared" si="338"/>
        <v>Faith</v>
      </c>
      <c r="AB1129" s="8" t="str">
        <f t="shared" si="339"/>
        <v>L</v>
      </c>
      <c r="AC1129" s="8" t="str">
        <f t="shared" si="340"/>
        <v/>
      </c>
      <c r="AD1129" s="8" t="str">
        <f t="shared" si="345"/>
        <v/>
      </c>
      <c r="AE1129" s="8" t="str">
        <f t="shared" si="341"/>
        <v/>
      </c>
      <c r="AF1129" s="5">
        <f t="shared" si="342"/>
        <v>1956</v>
      </c>
      <c r="AG1129" s="46">
        <v>1126</v>
      </c>
      <c r="AH1129" s="47" t="str">
        <f t="shared" si="332"/>
        <v/>
      </c>
      <c r="AI1129" s="48" t="str">
        <f t="shared" si="333"/>
        <v/>
      </c>
      <c r="AK1129" s="22" t="e">
        <f>TRIM(#REF!)</f>
        <v>#REF!</v>
      </c>
      <c r="AL1129" s="23" t="e">
        <f>IF(#REF!=0,"",#REF!)</f>
        <v>#REF!</v>
      </c>
      <c r="AM1129" s="19" t="e">
        <f>IF(#REF!=0,"",#REF!)</f>
        <v>#REF!</v>
      </c>
      <c r="AN1129" s="23" t="e">
        <f>IF($AK1129="","",#REF!)</f>
        <v>#REF!</v>
      </c>
      <c r="AO1129" s="23" t="e">
        <f t="shared" si="343"/>
        <v>#REF!</v>
      </c>
      <c r="AP1129" s="19" t="e">
        <f>IF(#REF!=0,"",#REF!)</f>
        <v>#REF!</v>
      </c>
      <c r="AQ1129" s="19" t="e">
        <f>IF(#REF!=0,"",#REF!)</f>
        <v>#REF!</v>
      </c>
      <c r="AR1129" s="19" t="e">
        <f>IF(#REF!=0,"",#REF!)</f>
        <v>#REF!</v>
      </c>
      <c r="AS1129" s="19" t="e">
        <f>#REF!</f>
        <v>#REF!</v>
      </c>
    </row>
    <row r="1130" spans="4:45" ht="19.5" thickTop="1" thickBot="1" x14ac:dyDescent="0.25">
      <c r="D1130" s="1" t="str">
        <f t="shared" si="346"/>
        <v/>
      </c>
      <c r="E1130" s="1" t="str">
        <f t="shared" si="347"/>
        <v/>
      </c>
      <c r="K1130" s="19" t="str">
        <f t="shared" si="334"/>
        <v/>
      </c>
      <c r="L1130" s="19">
        <f t="shared" si="344"/>
        <v>10000</v>
      </c>
      <c r="M1130" s="22" t="str">
        <f>TRIM(Data!$N1127)</f>
        <v>Faith Hope Love</v>
      </c>
      <c r="N1130" s="22" t="str">
        <f>TRIM(Data!$A1127)</f>
        <v>Faith Hope Love</v>
      </c>
      <c r="O1130" s="23">
        <f>IF(Data!$B1127=0,"",Data!$B1127)</f>
        <v>2016</v>
      </c>
      <c r="P1130" s="19" t="str">
        <f>IF(Data!$C1127=0,"",Data!$C1127)</f>
        <v>1</v>
      </c>
      <c r="Q1130" s="23" t="str">
        <f>IF($M1130="","",Data!$E1127)</f>
        <v>L</v>
      </c>
      <c r="R1130" s="23" t="str">
        <f t="shared" si="335"/>
        <v>L</v>
      </c>
      <c r="S1130" s="23" t="str">
        <f t="shared" si="336"/>
        <v>L</v>
      </c>
      <c r="T1130" s="19" t="str">
        <f>IF(Data!$F1127=0,"",Data!$F1127)</f>
        <v/>
      </c>
      <c r="U1130" s="19" t="str">
        <f>IF(Data!$G1127=0,"",Data!$G1127)</f>
        <v/>
      </c>
      <c r="V1130" s="19" t="str">
        <f>IF(Data!$D1127=0,"",Data!$D1127)</f>
        <v/>
      </c>
      <c r="W1130" s="19" t="str">
        <f>Data!$H1127</f>
        <v>Japonica</v>
      </c>
      <c r="Y1130" s="41" t="e">
        <f t="shared" si="331"/>
        <v>#REF!</v>
      </c>
      <c r="Z1130" s="8">
        <f t="shared" si="337"/>
        <v>10000</v>
      </c>
      <c r="AA1130" s="8" t="str">
        <f t="shared" si="338"/>
        <v>Faith Hope Love</v>
      </c>
      <c r="AB1130" s="8" t="str">
        <f t="shared" si="339"/>
        <v>L</v>
      </c>
      <c r="AC1130" s="8" t="str">
        <f t="shared" si="340"/>
        <v/>
      </c>
      <c r="AD1130" s="8" t="str">
        <f t="shared" si="345"/>
        <v/>
      </c>
      <c r="AE1130" s="8" t="str">
        <f t="shared" si="341"/>
        <v/>
      </c>
      <c r="AF1130" s="5">
        <f t="shared" si="342"/>
        <v>2016</v>
      </c>
      <c r="AG1130" s="46">
        <v>1127</v>
      </c>
      <c r="AH1130" s="47" t="str">
        <f t="shared" si="332"/>
        <v/>
      </c>
      <c r="AI1130" s="48" t="str">
        <f t="shared" si="333"/>
        <v/>
      </c>
      <c r="AK1130" s="22" t="e">
        <f>TRIM(#REF!)</f>
        <v>#REF!</v>
      </c>
      <c r="AL1130" s="23" t="e">
        <f>IF(#REF!=0,"",#REF!)</f>
        <v>#REF!</v>
      </c>
      <c r="AM1130" s="19" t="e">
        <f>IF(#REF!=0,"",#REF!)</f>
        <v>#REF!</v>
      </c>
      <c r="AN1130" s="23" t="e">
        <f>IF($AK1130="","",#REF!)</f>
        <v>#REF!</v>
      </c>
      <c r="AO1130" s="23" t="e">
        <f t="shared" si="343"/>
        <v>#REF!</v>
      </c>
      <c r="AP1130" s="19" t="e">
        <f>IF(#REF!=0,"",#REF!)</f>
        <v>#REF!</v>
      </c>
      <c r="AQ1130" s="19" t="e">
        <f>IF(#REF!=0,"",#REF!)</f>
        <v>#REF!</v>
      </c>
      <c r="AR1130" s="19" t="e">
        <f>IF(#REF!=0,"",#REF!)</f>
        <v>#REF!</v>
      </c>
      <c r="AS1130" s="19" t="e">
        <f>#REF!</f>
        <v>#REF!</v>
      </c>
    </row>
    <row r="1131" spans="4:45" ht="19.5" thickTop="1" thickBot="1" x14ac:dyDescent="0.25">
      <c r="D1131" s="1" t="str">
        <f t="shared" si="346"/>
        <v/>
      </c>
      <c r="E1131" s="1" t="str">
        <f t="shared" si="347"/>
        <v/>
      </c>
      <c r="K1131" s="19" t="str">
        <f t="shared" si="334"/>
        <v/>
      </c>
      <c r="L1131" s="19">
        <f t="shared" si="344"/>
        <v>10000</v>
      </c>
      <c r="M1131" s="22" t="str">
        <f>TRIM(Data!$N1128)</f>
        <v>Fallen Angel</v>
      </c>
      <c r="N1131" s="22" t="str">
        <f>TRIM(Data!$A1128)</f>
        <v>Fallen Angel (H)</v>
      </c>
      <c r="O1131" s="23">
        <f>IF(Data!$B1128=0,"",Data!$B1128)</f>
        <v>1974</v>
      </c>
      <c r="P1131" s="19" t="str">
        <f>IF(Data!$C1128=0,"",Data!$C1128)</f>
        <v>1</v>
      </c>
      <c r="Q1131" s="23" t="str">
        <f>IF($M1131="","",Data!$E1128)</f>
        <v>M</v>
      </c>
      <c r="R1131" s="23" t="str">
        <f t="shared" si="335"/>
        <v>M</v>
      </c>
      <c r="S1131" s="23" t="str">
        <f t="shared" si="336"/>
        <v>M</v>
      </c>
      <c r="T1131" s="19" t="str">
        <f>IF(Data!$F1128=0,"",Data!$F1128)</f>
        <v/>
      </c>
      <c r="U1131" s="19" t="str">
        <f>IF(Data!$G1128=0,"",Data!$G1128)</f>
        <v/>
      </c>
      <c r="V1131" s="19" t="str">
        <f>IF(Data!$D1128=0,"",Data!$D1128)</f>
        <v/>
      </c>
      <c r="W1131" s="19" t="str">
        <f>Data!$H1128</f>
        <v>NRH</v>
      </c>
      <c r="Y1131" s="41" t="e">
        <f t="shared" si="331"/>
        <v>#REF!</v>
      </c>
      <c r="Z1131" s="8">
        <f t="shared" si="337"/>
        <v>10000</v>
      </c>
      <c r="AA1131" s="8" t="str">
        <f t="shared" si="338"/>
        <v>Fallen Angel</v>
      </c>
      <c r="AB1131" s="8" t="str">
        <f t="shared" si="339"/>
        <v>M</v>
      </c>
      <c r="AC1131" s="8" t="str">
        <f t="shared" si="340"/>
        <v/>
      </c>
      <c r="AD1131" s="8" t="str">
        <f t="shared" si="345"/>
        <v/>
      </c>
      <c r="AE1131" s="8" t="str">
        <f t="shared" si="341"/>
        <v/>
      </c>
      <c r="AF1131" s="5">
        <f t="shared" si="342"/>
        <v>1974</v>
      </c>
      <c r="AG1131" s="46">
        <v>1128</v>
      </c>
      <c r="AH1131" s="47" t="str">
        <f t="shared" si="332"/>
        <v/>
      </c>
      <c r="AI1131" s="48" t="str">
        <f t="shared" si="333"/>
        <v/>
      </c>
      <c r="AK1131" s="22" t="e">
        <f>TRIM(#REF!)</f>
        <v>#REF!</v>
      </c>
      <c r="AL1131" s="23" t="e">
        <f>IF(#REF!=0,"",#REF!)</f>
        <v>#REF!</v>
      </c>
      <c r="AM1131" s="19" t="e">
        <f>IF(#REF!=0,"",#REF!)</f>
        <v>#REF!</v>
      </c>
      <c r="AN1131" s="23" t="e">
        <f>IF($AK1131="","",#REF!)</f>
        <v>#REF!</v>
      </c>
      <c r="AO1131" s="23" t="e">
        <f t="shared" si="343"/>
        <v>#REF!</v>
      </c>
      <c r="AP1131" s="19" t="e">
        <f>IF(#REF!=0,"",#REF!)</f>
        <v>#REF!</v>
      </c>
      <c r="AQ1131" s="19" t="e">
        <f>IF(#REF!=0,"",#REF!)</f>
        <v>#REF!</v>
      </c>
      <c r="AR1131" s="19" t="e">
        <f>IF(#REF!=0,"",#REF!)</f>
        <v>#REF!</v>
      </c>
      <c r="AS1131" s="19" t="e">
        <f>#REF!</f>
        <v>#REF!</v>
      </c>
    </row>
    <row r="1132" spans="4:45" ht="19.5" thickTop="1" thickBot="1" x14ac:dyDescent="0.25">
      <c r="D1132" s="1" t="str">
        <f t="shared" si="346"/>
        <v/>
      </c>
      <c r="E1132" s="1" t="str">
        <f t="shared" si="347"/>
        <v/>
      </c>
      <c r="K1132" s="19" t="str">
        <f t="shared" si="334"/>
        <v/>
      </c>
      <c r="L1132" s="19">
        <f t="shared" si="344"/>
        <v>10000</v>
      </c>
      <c r="M1132" s="22" t="str">
        <f>TRIM(Data!$N1129)</f>
        <v>Falling Star</v>
      </c>
      <c r="N1132" s="22" t="str">
        <f>TRIM(Data!$A1129)</f>
        <v>Falling Star (Sasanqua)</v>
      </c>
      <c r="O1132" s="23">
        <f>IF(Data!$B1129=0,"",Data!$B1129)</f>
        <v>2005</v>
      </c>
      <c r="P1132" s="19" t="str">
        <f>IF(Data!$C1129=0,"",Data!$C1129)</f>
        <v>1</v>
      </c>
      <c r="Q1132" s="23" t="str">
        <f>IF($M1132="","",Data!$E1129)</f>
        <v>Min</v>
      </c>
      <c r="R1132" s="23" t="str">
        <f t="shared" si="335"/>
        <v>Min</v>
      </c>
      <c r="S1132" s="23" t="str">
        <f t="shared" si="336"/>
        <v>Min</v>
      </c>
      <c r="T1132" s="19" t="str">
        <f>IF(Data!$F1129=0,"",Data!$F1129)</f>
        <v/>
      </c>
      <c r="U1132" s="19" t="str">
        <f>IF(Data!$G1129=0,"",Data!$G1129)</f>
        <v/>
      </c>
      <c r="V1132" s="19" t="str">
        <f>IF(Data!$D1129=0,"",Data!$D1129)</f>
        <v/>
      </c>
      <c r="W1132" s="19" t="str">
        <f>Data!$H1129</f>
        <v>Sasanqua</v>
      </c>
      <c r="Y1132" s="41" t="e">
        <f t="shared" si="331"/>
        <v>#REF!</v>
      </c>
      <c r="Z1132" s="8">
        <f t="shared" si="337"/>
        <v>10000</v>
      </c>
      <c r="AA1132" s="8" t="str">
        <f t="shared" si="338"/>
        <v>Falling Star</v>
      </c>
      <c r="AB1132" s="8" t="str">
        <f t="shared" si="339"/>
        <v>Min</v>
      </c>
      <c r="AC1132" s="8" t="str">
        <f t="shared" si="340"/>
        <v/>
      </c>
      <c r="AD1132" s="8" t="str">
        <f t="shared" si="345"/>
        <v/>
      </c>
      <c r="AE1132" s="8" t="str">
        <f t="shared" si="341"/>
        <v/>
      </c>
      <c r="AF1132" s="5">
        <f t="shared" si="342"/>
        <v>2005</v>
      </c>
      <c r="AG1132" s="46">
        <v>1129</v>
      </c>
      <c r="AH1132" s="47" t="str">
        <f t="shared" si="332"/>
        <v/>
      </c>
      <c r="AI1132" s="48" t="str">
        <f t="shared" si="333"/>
        <v/>
      </c>
      <c r="AK1132" s="22" t="e">
        <f>TRIM(#REF!)</f>
        <v>#REF!</v>
      </c>
      <c r="AL1132" s="23" t="e">
        <f>IF(#REF!=0,"",#REF!)</f>
        <v>#REF!</v>
      </c>
      <c r="AM1132" s="19" t="e">
        <f>IF(#REF!=0,"",#REF!)</f>
        <v>#REF!</v>
      </c>
      <c r="AN1132" s="23" t="e">
        <f>IF($AK1132="","",#REF!)</f>
        <v>#REF!</v>
      </c>
      <c r="AO1132" s="23" t="e">
        <f t="shared" si="343"/>
        <v>#REF!</v>
      </c>
      <c r="AP1132" s="19" t="e">
        <f>IF(#REF!=0,"",#REF!)</f>
        <v>#REF!</v>
      </c>
      <c r="AQ1132" s="19" t="e">
        <f>IF(#REF!=0,"",#REF!)</f>
        <v>#REF!</v>
      </c>
      <c r="AR1132" s="19" t="e">
        <f>IF(#REF!=0,"",#REF!)</f>
        <v>#REF!</v>
      </c>
      <c r="AS1132" s="19" t="e">
        <f>#REF!</f>
        <v>#REF!</v>
      </c>
    </row>
    <row r="1133" spans="4:45" ht="19.5" thickTop="1" thickBot="1" x14ac:dyDescent="0.25">
      <c r="D1133" s="1" t="str">
        <f t="shared" si="346"/>
        <v/>
      </c>
      <c r="E1133" s="1" t="str">
        <f t="shared" si="347"/>
        <v/>
      </c>
      <c r="K1133" s="19" t="str">
        <f t="shared" si="334"/>
        <v/>
      </c>
      <c r="L1133" s="19">
        <f t="shared" si="344"/>
        <v>10000</v>
      </c>
      <c r="M1133" s="22" t="str">
        <f>TRIM(Data!$N1130)</f>
        <v>Fancy Pants</v>
      </c>
      <c r="N1133" s="22" t="str">
        <f>TRIM(Data!$A1130)</f>
        <v>Fancy Pants (R)</v>
      </c>
      <c r="O1133" s="23">
        <f>IF(Data!$B1130=0,"",Data!$B1130)</f>
        <v>1989</v>
      </c>
      <c r="P1133" s="19" t="str">
        <f>IF(Data!$C1130=0,"",Data!$C1130)</f>
        <v>1</v>
      </c>
      <c r="Q1133" s="23" t="str">
        <f>IF($M1133="","",Data!$E1130)</f>
        <v>L</v>
      </c>
      <c r="R1133" s="23" t="str">
        <f t="shared" si="335"/>
        <v>L</v>
      </c>
      <c r="S1133" s="23" t="str">
        <f t="shared" si="336"/>
        <v>L</v>
      </c>
      <c r="T1133" s="19" t="str">
        <f>IF(Data!$F1130=0,"",Data!$F1130)</f>
        <v/>
      </c>
      <c r="U1133" s="19" t="str">
        <f>IF(Data!$G1130=0,"",Data!$G1130)</f>
        <v/>
      </c>
      <c r="V1133" s="19" t="str">
        <f>IF(Data!$D1130=0,"",Data!$D1130)</f>
        <v/>
      </c>
      <c r="W1133" s="19" t="str">
        <f>Data!$H1130</f>
        <v>Reticulata</v>
      </c>
      <c r="Y1133" s="41" t="e">
        <f t="shared" si="331"/>
        <v>#REF!</v>
      </c>
      <c r="Z1133" s="8">
        <f t="shared" si="337"/>
        <v>10000</v>
      </c>
      <c r="AA1133" s="8" t="str">
        <f t="shared" si="338"/>
        <v>Fancy Pants</v>
      </c>
      <c r="AB1133" s="8" t="str">
        <f t="shared" si="339"/>
        <v>L</v>
      </c>
      <c r="AC1133" s="8" t="str">
        <f t="shared" si="340"/>
        <v/>
      </c>
      <c r="AD1133" s="8" t="str">
        <f t="shared" si="345"/>
        <v/>
      </c>
      <c r="AE1133" s="8" t="str">
        <f t="shared" si="341"/>
        <v/>
      </c>
      <c r="AF1133" s="5">
        <f t="shared" si="342"/>
        <v>1989</v>
      </c>
      <c r="AG1133" s="46">
        <v>1130</v>
      </c>
      <c r="AH1133" s="47" t="str">
        <f t="shared" si="332"/>
        <v/>
      </c>
      <c r="AI1133" s="48" t="str">
        <f t="shared" si="333"/>
        <v/>
      </c>
      <c r="AK1133" s="22" t="e">
        <f>TRIM(#REF!)</f>
        <v>#REF!</v>
      </c>
      <c r="AL1133" s="23" t="e">
        <f>IF(#REF!=0,"",#REF!)</f>
        <v>#REF!</v>
      </c>
      <c r="AM1133" s="19" t="e">
        <f>IF(#REF!=0,"",#REF!)</f>
        <v>#REF!</v>
      </c>
      <c r="AN1133" s="23" t="e">
        <f>IF($AK1133="","",#REF!)</f>
        <v>#REF!</v>
      </c>
      <c r="AO1133" s="23" t="e">
        <f t="shared" si="343"/>
        <v>#REF!</v>
      </c>
      <c r="AP1133" s="19" t="e">
        <f>IF(#REF!=0,"",#REF!)</f>
        <v>#REF!</v>
      </c>
      <c r="AQ1133" s="19" t="e">
        <f>IF(#REF!=0,"",#REF!)</f>
        <v>#REF!</v>
      </c>
      <c r="AR1133" s="19" t="e">
        <f>IF(#REF!=0,"",#REF!)</f>
        <v>#REF!</v>
      </c>
      <c r="AS1133" s="19" t="e">
        <f>#REF!</f>
        <v>#REF!</v>
      </c>
    </row>
    <row r="1134" spans="4:45" ht="19.5" thickTop="1" thickBot="1" x14ac:dyDescent="0.25">
      <c r="D1134" s="1" t="str">
        <f t="shared" si="346"/>
        <v/>
      </c>
      <c r="E1134" s="1" t="str">
        <f t="shared" si="347"/>
        <v/>
      </c>
      <c r="K1134" s="19" t="str">
        <f t="shared" si="334"/>
        <v/>
      </c>
      <c r="L1134" s="19">
        <f t="shared" si="344"/>
        <v>10000</v>
      </c>
      <c r="M1134" s="22" t="str">
        <f>TRIM(Data!$N1131)</f>
        <v>Fandango</v>
      </c>
      <c r="N1134" s="22" t="str">
        <f>TRIM(Data!$A1131)</f>
        <v>Fandango</v>
      </c>
      <c r="O1134" s="23">
        <f>IF(Data!$B1131=0,"",Data!$B1131)</f>
        <v>1969</v>
      </c>
      <c r="P1134" s="19" t="str">
        <f>IF(Data!$C1131=0,"",Data!$C1131)</f>
        <v/>
      </c>
      <c r="Q1134" s="23" t="str">
        <f>IF($M1134="","",Data!$E1131)</f>
        <v>L</v>
      </c>
      <c r="R1134" s="23" t="str">
        <f t="shared" si="335"/>
        <v>L</v>
      </c>
      <c r="S1134" s="23" t="str">
        <f t="shared" si="336"/>
        <v>L</v>
      </c>
      <c r="T1134" s="19" t="str">
        <f>IF(Data!$F1131=0,"",Data!$F1131)</f>
        <v/>
      </c>
      <c r="U1134" s="19" t="str">
        <f>IF(Data!$G1131=0,"",Data!$G1131)</f>
        <v/>
      </c>
      <c r="V1134" s="19" t="str">
        <f>IF(Data!$D1131=0,"",Data!$D1131)</f>
        <v/>
      </c>
      <c r="W1134" s="19" t="str">
        <f>Data!$H1131</f>
        <v>Japonica</v>
      </c>
      <c r="Y1134" s="41" t="e">
        <f t="shared" si="331"/>
        <v>#REF!</v>
      </c>
      <c r="Z1134" s="8">
        <f t="shared" si="337"/>
        <v>10000</v>
      </c>
      <c r="AA1134" s="8" t="str">
        <f t="shared" si="338"/>
        <v>Fandango</v>
      </c>
      <c r="AB1134" s="8" t="str">
        <f t="shared" si="339"/>
        <v>L</v>
      </c>
      <c r="AC1134" s="8" t="str">
        <f t="shared" si="340"/>
        <v/>
      </c>
      <c r="AD1134" s="8" t="str">
        <f t="shared" si="345"/>
        <v/>
      </c>
      <c r="AE1134" s="8" t="str">
        <f t="shared" si="341"/>
        <v/>
      </c>
      <c r="AF1134" s="5">
        <f t="shared" si="342"/>
        <v>1969</v>
      </c>
      <c r="AG1134" s="46">
        <v>1131</v>
      </c>
      <c r="AH1134" s="47" t="str">
        <f t="shared" si="332"/>
        <v/>
      </c>
      <c r="AI1134" s="48" t="str">
        <f t="shared" si="333"/>
        <v/>
      </c>
      <c r="AK1134" s="22" t="e">
        <f>TRIM(#REF!)</f>
        <v>#REF!</v>
      </c>
      <c r="AL1134" s="23" t="e">
        <f>IF(#REF!=0,"",#REF!)</f>
        <v>#REF!</v>
      </c>
      <c r="AM1134" s="19" t="e">
        <f>IF(#REF!=0,"",#REF!)</f>
        <v>#REF!</v>
      </c>
      <c r="AN1134" s="23" t="e">
        <f>IF($AK1134="","",#REF!)</f>
        <v>#REF!</v>
      </c>
      <c r="AO1134" s="23" t="e">
        <f t="shared" si="343"/>
        <v>#REF!</v>
      </c>
      <c r="AP1134" s="19" t="e">
        <f>IF(#REF!=0,"",#REF!)</f>
        <v>#REF!</v>
      </c>
      <c r="AQ1134" s="19" t="e">
        <f>IF(#REF!=0,"",#REF!)</f>
        <v>#REF!</v>
      </c>
      <c r="AR1134" s="19" t="e">
        <f>IF(#REF!=0,"",#REF!)</f>
        <v>#REF!</v>
      </c>
      <c r="AS1134" s="19" t="e">
        <f>#REF!</f>
        <v>#REF!</v>
      </c>
    </row>
    <row r="1135" spans="4:45" ht="19.5" thickTop="1" thickBot="1" x14ac:dyDescent="0.25">
      <c r="D1135" s="1" t="str">
        <f t="shared" si="346"/>
        <v/>
      </c>
      <c r="E1135" s="1" t="str">
        <f t="shared" si="347"/>
        <v/>
      </c>
      <c r="K1135" s="19" t="str">
        <f t="shared" si="334"/>
        <v/>
      </c>
      <c r="L1135" s="19">
        <f t="shared" si="344"/>
        <v>10000</v>
      </c>
      <c r="M1135" s="22" t="str">
        <f>TRIM(Data!$N1132)</f>
        <v>Fannie Loughridge</v>
      </c>
      <c r="N1135" s="22" t="str">
        <f>TRIM(Data!$A1132)</f>
        <v>Fannie Loughridge</v>
      </c>
      <c r="O1135" s="23">
        <f>IF(Data!$B1132=0,"",Data!$B1132)</f>
        <v>1959</v>
      </c>
      <c r="P1135" s="19" t="str">
        <f>IF(Data!$C1132=0,"",Data!$C1132)</f>
        <v>1</v>
      </c>
      <c r="Q1135" s="23" t="str">
        <f>IF($M1135="","",Data!$E1132)</f>
        <v>L</v>
      </c>
      <c r="R1135" s="23" t="str">
        <f t="shared" si="335"/>
        <v>L</v>
      </c>
      <c r="S1135" s="23" t="str">
        <f t="shared" si="336"/>
        <v>L</v>
      </c>
      <c r="T1135" s="19" t="str">
        <f>IF(Data!$F1132=0,"",Data!$F1132)</f>
        <v/>
      </c>
      <c r="U1135" s="19" t="str">
        <f>IF(Data!$G1132=0,"",Data!$G1132)</f>
        <v/>
      </c>
      <c r="V1135" s="19" t="str">
        <f>IF(Data!$D1132=0,"",Data!$D1132)</f>
        <v/>
      </c>
      <c r="W1135" s="19" t="str">
        <f>Data!$H1132</f>
        <v>Japonica</v>
      </c>
      <c r="Y1135" s="41" t="e">
        <f t="shared" si="331"/>
        <v>#REF!</v>
      </c>
      <c r="Z1135" s="8">
        <f t="shared" si="337"/>
        <v>10000</v>
      </c>
      <c r="AA1135" s="8" t="str">
        <f t="shared" si="338"/>
        <v>Fannie Loughridge</v>
      </c>
      <c r="AB1135" s="8" t="str">
        <f t="shared" si="339"/>
        <v>L</v>
      </c>
      <c r="AC1135" s="8" t="str">
        <f t="shared" si="340"/>
        <v/>
      </c>
      <c r="AD1135" s="8" t="str">
        <f t="shared" si="345"/>
        <v/>
      </c>
      <c r="AE1135" s="8" t="str">
        <f t="shared" si="341"/>
        <v/>
      </c>
      <c r="AF1135" s="5">
        <f t="shared" si="342"/>
        <v>1959</v>
      </c>
      <c r="AG1135" s="46">
        <v>1132</v>
      </c>
      <c r="AH1135" s="47" t="str">
        <f t="shared" si="332"/>
        <v/>
      </c>
      <c r="AI1135" s="48" t="str">
        <f t="shared" si="333"/>
        <v/>
      </c>
      <c r="AK1135" s="22" t="e">
        <f>TRIM(#REF!)</f>
        <v>#REF!</v>
      </c>
      <c r="AL1135" s="23" t="e">
        <f>IF(#REF!=0,"",#REF!)</f>
        <v>#REF!</v>
      </c>
      <c r="AM1135" s="19" t="e">
        <f>IF(#REF!=0,"",#REF!)</f>
        <v>#REF!</v>
      </c>
      <c r="AN1135" s="23" t="e">
        <f>IF($AK1135="","",#REF!)</f>
        <v>#REF!</v>
      </c>
      <c r="AO1135" s="23" t="e">
        <f t="shared" si="343"/>
        <v>#REF!</v>
      </c>
      <c r="AP1135" s="19" t="e">
        <f>IF(#REF!=0,"",#REF!)</f>
        <v>#REF!</v>
      </c>
      <c r="AQ1135" s="19" t="e">
        <f>IF(#REF!=0,"",#REF!)</f>
        <v>#REF!</v>
      </c>
      <c r="AR1135" s="19" t="e">
        <f>IF(#REF!=0,"",#REF!)</f>
        <v>#REF!</v>
      </c>
      <c r="AS1135" s="19" t="e">
        <f>#REF!</f>
        <v>#REF!</v>
      </c>
    </row>
    <row r="1136" spans="4:45" ht="19.5" thickTop="1" thickBot="1" x14ac:dyDescent="0.25">
      <c r="D1136" s="1" t="str">
        <f t="shared" si="346"/>
        <v/>
      </c>
      <c r="E1136" s="1" t="str">
        <f t="shared" si="347"/>
        <v/>
      </c>
      <c r="K1136" s="19" t="str">
        <f t="shared" si="334"/>
        <v/>
      </c>
      <c r="L1136" s="19">
        <f t="shared" si="344"/>
        <v>10000</v>
      </c>
      <c r="M1136" s="22" t="str">
        <f>TRIM(Data!$N1133)</f>
        <v>Fannie Louise Maphis</v>
      </c>
      <c r="N1136" s="22" t="str">
        <f>TRIM(Data!$A1133)</f>
        <v>Fannie Louise Maphis (R)</v>
      </c>
      <c r="O1136" s="23">
        <f>IF(Data!$B1133=0,"",Data!$B1133)</f>
        <v>1997</v>
      </c>
      <c r="P1136" s="19" t="str">
        <f>IF(Data!$C1133=0,"",Data!$C1133)</f>
        <v>1</v>
      </c>
      <c r="Q1136" s="23" t="str">
        <f>IF($M1136="","",Data!$E1133)</f>
        <v>VL</v>
      </c>
      <c r="R1136" s="23" t="str">
        <f t="shared" si="335"/>
        <v>VL</v>
      </c>
      <c r="S1136" s="23" t="str">
        <f t="shared" si="336"/>
        <v>VL</v>
      </c>
      <c r="T1136" s="19" t="str">
        <f>IF(Data!$F1133=0,"",Data!$F1133)</f>
        <v/>
      </c>
      <c r="U1136" s="19" t="str">
        <f>IF(Data!$G1133=0,"",Data!$G1133)</f>
        <v/>
      </c>
      <c r="V1136" s="19" t="str">
        <f>IF(Data!$D1133=0,"",Data!$D1133)</f>
        <v/>
      </c>
      <c r="W1136" s="19" t="str">
        <f>Data!$H1133</f>
        <v>Reticulata</v>
      </c>
      <c r="Y1136" s="41" t="e">
        <f t="shared" si="331"/>
        <v>#REF!</v>
      </c>
      <c r="Z1136" s="8">
        <f t="shared" si="337"/>
        <v>10000</v>
      </c>
      <c r="AA1136" s="8" t="str">
        <f t="shared" si="338"/>
        <v>Fannie Louise Maphis</v>
      </c>
      <c r="AB1136" s="8" t="str">
        <f t="shared" si="339"/>
        <v>VL</v>
      </c>
      <c r="AC1136" s="8" t="str">
        <f t="shared" si="340"/>
        <v/>
      </c>
      <c r="AD1136" s="8" t="str">
        <f t="shared" si="345"/>
        <v/>
      </c>
      <c r="AE1136" s="8" t="str">
        <f t="shared" si="341"/>
        <v/>
      </c>
      <c r="AF1136" s="5">
        <f t="shared" si="342"/>
        <v>1997</v>
      </c>
      <c r="AG1136" s="46">
        <v>1133</v>
      </c>
      <c r="AH1136" s="47" t="str">
        <f t="shared" si="332"/>
        <v/>
      </c>
      <c r="AI1136" s="48" t="str">
        <f t="shared" si="333"/>
        <v/>
      </c>
      <c r="AK1136" s="22" t="e">
        <f>TRIM(#REF!)</f>
        <v>#REF!</v>
      </c>
      <c r="AL1136" s="23" t="e">
        <f>IF(#REF!=0,"",#REF!)</f>
        <v>#REF!</v>
      </c>
      <c r="AM1136" s="19" t="e">
        <f>IF(#REF!=0,"",#REF!)</f>
        <v>#REF!</v>
      </c>
      <c r="AN1136" s="23" t="e">
        <f>IF($AK1136="","",#REF!)</f>
        <v>#REF!</v>
      </c>
      <c r="AO1136" s="23" t="e">
        <f t="shared" si="343"/>
        <v>#REF!</v>
      </c>
      <c r="AP1136" s="19" t="e">
        <f>IF(#REF!=0,"",#REF!)</f>
        <v>#REF!</v>
      </c>
      <c r="AQ1136" s="19" t="e">
        <f>IF(#REF!=0,"",#REF!)</f>
        <v>#REF!</v>
      </c>
      <c r="AR1136" s="19" t="e">
        <f>IF(#REF!=0,"",#REF!)</f>
        <v>#REF!</v>
      </c>
      <c r="AS1136" s="19" t="e">
        <f>#REF!</f>
        <v>#REF!</v>
      </c>
    </row>
    <row r="1137" spans="4:45" ht="19.5" thickTop="1" thickBot="1" x14ac:dyDescent="0.25">
      <c r="D1137" s="1" t="str">
        <f t="shared" si="346"/>
        <v/>
      </c>
      <c r="E1137" s="1" t="str">
        <f t="shared" si="347"/>
        <v/>
      </c>
      <c r="K1137" s="19" t="str">
        <f t="shared" si="334"/>
        <v/>
      </c>
      <c r="L1137" s="19">
        <f t="shared" si="344"/>
        <v>10000</v>
      </c>
      <c r="M1137" s="22" t="str">
        <f>TRIM(Data!$N1134)</f>
        <v>Fanny Davenport (See Gigantea)</v>
      </c>
      <c r="N1137" s="22" t="str">
        <f>TRIM(Data!$A1134)</f>
        <v>Fanny Davenport (See Gigantea)</v>
      </c>
      <c r="O1137" s="23">
        <f>IF(Data!$B1134=0,"",Data!$B1134)</f>
        <v>1840</v>
      </c>
      <c r="P1137" s="19" t="str">
        <f>IF(Data!$C1134=0,"",Data!$C1134)</f>
        <v/>
      </c>
      <c r="Q1137" s="23" t="str">
        <f>IF($M1137="","",Data!$E1134)</f>
        <v>L-VL</v>
      </c>
      <c r="R1137" s="23" t="str">
        <f t="shared" si="335"/>
        <v>L</v>
      </c>
      <c r="S1137" s="23" t="str">
        <f t="shared" si="336"/>
        <v>L</v>
      </c>
      <c r="T1137" s="19" t="str">
        <f>IF(Data!$F1134=0,"",Data!$F1134)</f>
        <v/>
      </c>
      <c r="U1137" s="19" t="str">
        <f>IF(Data!$G1134=0,"",Data!$G1134)</f>
        <v/>
      </c>
      <c r="V1137" s="19" t="str">
        <f>IF(Data!$D1134=0,"",Data!$D1134)</f>
        <v>ANTIQUE</v>
      </c>
      <c r="W1137" s="19" t="str">
        <f>Data!$H1134</f>
        <v>Japonica</v>
      </c>
      <c r="Y1137" s="41" t="e">
        <f t="shared" si="331"/>
        <v>#REF!</v>
      </c>
      <c r="Z1137" s="8">
        <f t="shared" si="337"/>
        <v>1137</v>
      </c>
      <c r="AA1137" s="8" t="str">
        <f t="shared" si="338"/>
        <v>Fanny Davenport (See Gigantea)</v>
      </c>
      <c r="AB1137" s="8" t="str">
        <f t="shared" si="339"/>
        <v>L</v>
      </c>
      <c r="AC1137" s="8" t="str">
        <f t="shared" si="340"/>
        <v/>
      </c>
      <c r="AD1137" s="8" t="str">
        <f t="shared" si="345"/>
        <v/>
      </c>
      <c r="AE1137" s="8" t="str">
        <f t="shared" si="341"/>
        <v>ANTIQUE</v>
      </c>
      <c r="AF1137" s="5">
        <f t="shared" si="342"/>
        <v>1840</v>
      </c>
      <c r="AG1137" s="46">
        <v>1134</v>
      </c>
      <c r="AH1137" s="47" t="str">
        <f t="shared" si="332"/>
        <v/>
      </c>
      <c r="AI1137" s="48" t="str">
        <f t="shared" si="333"/>
        <v/>
      </c>
      <c r="AK1137" s="22" t="e">
        <f>TRIM(#REF!)</f>
        <v>#REF!</v>
      </c>
      <c r="AL1137" s="23" t="e">
        <f>IF(#REF!=0,"",#REF!)</f>
        <v>#REF!</v>
      </c>
      <c r="AM1137" s="19" t="e">
        <f>IF(#REF!=0,"",#REF!)</f>
        <v>#REF!</v>
      </c>
      <c r="AN1137" s="23" t="e">
        <f>IF($AK1137="","",#REF!)</f>
        <v>#REF!</v>
      </c>
      <c r="AO1137" s="23" t="e">
        <f t="shared" si="343"/>
        <v>#REF!</v>
      </c>
      <c r="AP1137" s="19" t="e">
        <f>IF(#REF!=0,"",#REF!)</f>
        <v>#REF!</v>
      </c>
      <c r="AQ1137" s="19" t="e">
        <f>IF(#REF!=0,"",#REF!)</f>
        <v>#REF!</v>
      </c>
      <c r="AR1137" s="19" t="e">
        <f>IF(#REF!=0,"",#REF!)</f>
        <v>#REF!</v>
      </c>
      <c r="AS1137" s="19" t="e">
        <f>#REF!</f>
        <v>#REF!</v>
      </c>
    </row>
    <row r="1138" spans="4:45" ht="19.5" thickTop="1" thickBot="1" x14ac:dyDescent="0.25">
      <c r="D1138" s="1" t="str">
        <f t="shared" si="346"/>
        <v/>
      </c>
      <c r="E1138" s="1" t="str">
        <f t="shared" si="347"/>
        <v/>
      </c>
      <c r="K1138" s="19" t="str">
        <f t="shared" si="334"/>
        <v/>
      </c>
      <c r="L1138" s="19">
        <f t="shared" si="344"/>
        <v>10000</v>
      </c>
      <c r="M1138" s="22" t="str">
        <f>TRIM(Data!$N1135)</f>
        <v>Fantasia</v>
      </c>
      <c r="N1138" s="22" t="str">
        <f>TRIM(Data!$A1135)</f>
        <v>Fantasia</v>
      </c>
      <c r="O1138" s="23">
        <f>IF(Data!$B1135=0,"",Data!$B1135)</f>
        <v>1949</v>
      </c>
      <c r="P1138" s="19" t="str">
        <f>IF(Data!$C1135=0,"",Data!$C1135)</f>
        <v>1</v>
      </c>
      <c r="Q1138" s="23" t="str">
        <f>IF($M1138="","",Data!$E1135)</f>
        <v>S</v>
      </c>
      <c r="R1138" s="23" t="str">
        <f t="shared" si="335"/>
        <v>S</v>
      </c>
      <c r="S1138" s="23" t="str">
        <f t="shared" si="336"/>
        <v>S</v>
      </c>
      <c r="T1138" s="19" t="str">
        <f>IF(Data!$F1135=0,"",Data!$F1135)</f>
        <v/>
      </c>
      <c r="U1138" s="19" t="str">
        <f>IF(Data!$G1135=0,"",Data!$G1135)</f>
        <v/>
      </c>
      <c r="V1138" s="19" t="str">
        <f>IF(Data!$D1135=0,"",Data!$D1135)</f>
        <v/>
      </c>
      <c r="W1138" s="19" t="str">
        <f>Data!$H1135</f>
        <v>Japonica</v>
      </c>
      <c r="Y1138" s="41" t="e">
        <f t="shared" si="331"/>
        <v>#REF!</v>
      </c>
      <c r="Z1138" s="8">
        <f t="shared" si="337"/>
        <v>10000</v>
      </c>
      <c r="AA1138" s="8" t="str">
        <f t="shared" si="338"/>
        <v>Fantasia</v>
      </c>
      <c r="AB1138" s="8" t="str">
        <f t="shared" si="339"/>
        <v>S</v>
      </c>
      <c r="AC1138" s="8" t="str">
        <f t="shared" si="340"/>
        <v/>
      </c>
      <c r="AD1138" s="8" t="str">
        <f t="shared" si="345"/>
        <v/>
      </c>
      <c r="AE1138" s="8" t="str">
        <f t="shared" si="341"/>
        <v/>
      </c>
      <c r="AF1138" s="5">
        <f t="shared" si="342"/>
        <v>1949</v>
      </c>
      <c r="AG1138" s="46">
        <v>1135</v>
      </c>
      <c r="AH1138" s="47" t="str">
        <f t="shared" si="332"/>
        <v/>
      </c>
      <c r="AI1138" s="48" t="str">
        <f t="shared" si="333"/>
        <v/>
      </c>
      <c r="AK1138" s="22" t="e">
        <f>TRIM(#REF!)</f>
        <v>#REF!</v>
      </c>
      <c r="AL1138" s="23" t="e">
        <f>IF(#REF!=0,"",#REF!)</f>
        <v>#REF!</v>
      </c>
      <c r="AM1138" s="19" t="e">
        <f>IF(#REF!=0,"",#REF!)</f>
        <v>#REF!</v>
      </c>
      <c r="AN1138" s="23" t="e">
        <f>IF($AK1138="","",#REF!)</f>
        <v>#REF!</v>
      </c>
      <c r="AO1138" s="23" t="e">
        <f t="shared" si="343"/>
        <v>#REF!</v>
      </c>
      <c r="AP1138" s="19" t="e">
        <f>IF(#REF!=0,"",#REF!)</f>
        <v>#REF!</v>
      </c>
      <c r="AQ1138" s="19" t="e">
        <f>IF(#REF!=0,"",#REF!)</f>
        <v>#REF!</v>
      </c>
      <c r="AR1138" s="19" t="e">
        <f>IF(#REF!=0,"",#REF!)</f>
        <v>#REF!</v>
      </c>
      <c r="AS1138" s="19" t="e">
        <f>#REF!</f>
        <v>#REF!</v>
      </c>
    </row>
    <row r="1139" spans="4:45" ht="19.5" thickTop="1" thickBot="1" x14ac:dyDescent="0.25">
      <c r="D1139" s="1" t="str">
        <f t="shared" si="346"/>
        <v/>
      </c>
      <c r="E1139" s="1" t="str">
        <f t="shared" si="347"/>
        <v/>
      </c>
      <c r="K1139" s="19" t="str">
        <f t="shared" si="334"/>
        <v/>
      </c>
      <c r="L1139" s="19">
        <f t="shared" si="344"/>
        <v>10000</v>
      </c>
      <c r="M1139" s="22" t="str">
        <f>TRIM(Data!$N1136)</f>
        <v>Fantasy</v>
      </c>
      <c r="N1139" s="22" t="str">
        <f>TRIM(Data!$A1136)</f>
        <v>Fantasy (South)</v>
      </c>
      <c r="O1139" s="23" t="str">
        <f>IF(Data!$B1136=0,"",Data!$B1136)</f>
        <v>1800's - Late</v>
      </c>
      <c r="P1139" s="19" t="str">
        <f>IF(Data!$C1136=0,"",Data!$C1136)</f>
        <v>1</v>
      </c>
      <c r="Q1139" s="23" t="str">
        <f>IF($M1139="","",Data!$E1136)</f>
        <v>S</v>
      </c>
      <c r="R1139" s="23" t="str">
        <f t="shared" si="335"/>
        <v>S</v>
      </c>
      <c r="S1139" s="23" t="str">
        <f t="shared" si="336"/>
        <v>S</v>
      </c>
      <c r="T1139" s="19" t="str">
        <f>IF(Data!$F1136=0,"",Data!$F1136)</f>
        <v/>
      </c>
      <c r="U1139" s="19" t="str">
        <f>IF(Data!$G1136=0,"",Data!$G1136)</f>
        <v/>
      </c>
      <c r="V1139" s="19" t="str">
        <f>IF(Data!$D1136=0,"",Data!$D1136)</f>
        <v>ANTIQUE</v>
      </c>
      <c r="W1139" s="19" t="str">
        <f>Data!$H1136</f>
        <v>Japonica</v>
      </c>
      <c r="Y1139" s="41" t="e">
        <f t="shared" si="331"/>
        <v>#REF!</v>
      </c>
      <c r="Z1139" s="8">
        <f t="shared" si="337"/>
        <v>1139</v>
      </c>
      <c r="AA1139" s="8" t="str">
        <f t="shared" si="338"/>
        <v>Fantasy</v>
      </c>
      <c r="AB1139" s="8" t="str">
        <f t="shared" si="339"/>
        <v>S</v>
      </c>
      <c r="AC1139" s="8" t="str">
        <f t="shared" si="340"/>
        <v/>
      </c>
      <c r="AD1139" s="8" t="str">
        <f t="shared" si="345"/>
        <v/>
      </c>
      <c r="AE1139" s="8" t="str">
        <f t="shared" si="341"/>
        <v>ANTIQUE</v>
      </c>
      <c r="AF1139" s="5" t="str">
        <f t="shared" si="342"/>
        <v>1800's - Late</v>
      </c>
      <c r="AG1139" s="46">
        <v>1136</v>
      </c>
      <c r="AH1139" s="47" t="str">
        <f t="shared" si="332"/>
        <v/>
      </c>
      <c r="AI1139" s="48" t="str">
        <f t="shared" si="333"/>
        <v/>
      </c>
      <c r="AK1139" s="22" t="e">
        <f>TRIM(#REF!)</f>
        <v>#REF!</v>
      </c>
      <c r="AL1139" s="23" t="e">
        <f>IF(#REF!=0,"",#REF!)</f>
        <v>#REF!</v>
      </c>
      <c r="AM1139" s="19" t="e">
        <f>IF(#REF!=0,"",#REF!)</f>
        <v>#REF!</v>
      </c>
      <c r="AN1139" s="23" t="e">
        <f>IF($AK1139="","",#REF!)</f>
        <v>#REF!</v>
      </c>
      <c r="AO1139" s="23" t="e">
        <f t="shared" si="343"/>
        <v>#REF!</v>
      </c>
      <c r="AP1139" s="19" t="e">
        <f>IF(#REF!=0,"",#REF!)</f>
        <v>#REF!</v>
      </c>
      <c r="AQ1139" s="19" t="e">
        <f>IF(#REF!=0,"",#REF!)</f>
        <v>#REF!</v>
      </c>
      <c r="AR1139" s="19" t="e">
        <f>IF(#REF!=0,"",#REF!)</f>
        <v>#REF!</v>
      </c>
      <c r="AS1139" s="19" t="e">
        <f>#REF!</f>
        <v>#REF!</v>
      </c>
    </row>
    <row r="1140" spans="4:45" ht="19.5" thickTop="1" thickBot="1" x14ac:dyDescent="0.25">
      <c r="D1140" s="1" t="str">
        <f t="shared" si="346"/>
        <v/>
      </c>
      <c r="E1140" s="1" t="str">
        <f t="shared" si="347"/>
        <v/>
      </c>
      <c r="K1140" s="19" t="str">
        <f t="shared" si="334"/>
        <v/>
      </c>
      <c r="L1140" s="19">
        <f t="shared" si="344"/>
        <v>10000</v>
      </c>
      <c r="M1140" s="22" t="str">
        <f>TRIM(Data!$N1137)</f>
        <v>Fashionata</v>
      </c>
      <c r="N1140" s="22" t="str">
        <f>TRIM(Data!$A1137)</f>
        <v>Fashionata</v>
      </c>
      <c r="O1140" s="23">
        <f>IF(Data!$B1137=0,"",Data!$B1137)</f>
        <v>1964</v>
      </c>
      <c r="P1140" s="19" t="str">
        <f>IF(Data!$C1137=0,"",Data!$C1137)</f>
        <v>1</v>
      </c>
      <c r="Q1140" s="23" t="str">
        <f>IF($M1140="","",Data!$E1137)</f>
        <v>L</v>
      </c>
      <c r="R1140" s="23" t="str">
        <f t="shared" si="335"/>
        <v>L</v>
      </c>
      <c r="S1140" s="23" t="str">
        <f t="shared" si="336"/>
        <v>L</v>
      </c>
      <c r="T1140" s="19" t="str">
        <f>IF(Data!$F1137=0,"",Data!$F1137)</f>
        <v/>
      </c>
      <c r="U1140" s="19" t="str">
        <f>IF(Data!$G1137=0,"",Data!$G1137)</f>
        <v/>
      </c>
      <c r="V1140" s="19" t="str">
        <f>IF(Data!$D1137=0,"",Data!$D1137)</f>
        <v/>
      </c>
      <c r="W1140" s="19" t="str">
        <f>Data!$H1137</f>
        <v>Japonica</v>
      </c>
      <c r="Y1140" s="41" t="e">
        <f t="shared" si="331"/>
        <v>#REF!</v>
      </c>
      <c r="Z1140" s="8">
        <f t="shared" si="337"/>
        <v>10000</v>
      </c>
      <c r="AA1140" s="8" t="str">
        <f t="shared" si="338"/>
        <v>Fashionata</v>
      </c>
      <c r="AB1140" s="8" t="str">
        <f t="shared" si="339"/>
        <v>L</v>
      </c>
      <c r="AC1140" s="8" t="str">
        <f t="shared" si="340"/>
        <v/>
      </c>
      <c r="AD1140" s="8" t="str">
        <f t="shared" si="345"/>
        <v/>
      </c>
      <c r="AE1140" s="8" t="str">
        <f t="shared" si="341"/>
        <v/>
      </c>
      <c r="AF1140" s="5">
        <f t="shared" si="342"/>
        <v>1964</v>
      </c>
      <c r="AG1140" s="46">
        <v>1137</v>
      </c>
      <c r="AH1140" s="47" t="str">
        <f t="shared" si="332"/>
        <v/>
      </c>
      <c r="AI1140" s="48" t="str">
        <f t="shared" si="333"/>
        <v/>
      </c>
      <c r="AK1140" s="22" t="e">
        <f>TRIM(#REF!)</f>
        <v>#REF!</v>
      </c>
      <c r="AL1140" s="23" t="e">
        <f>IF(#REF!=0,"",#REF!)</f>
        <v>#REF!</v>
      </c>
      <c r="AM1140" s="19" t="e">
        <f>IF(#REF!=0,"",#REF!)</f>
        <v>#REF!</v>
      </c>
      <c r="AN1140" s="23" t="e">
        <f>IF($AK1140="","",#REF!)</f>
        <v>#REF!</v>
      </c>
      <c r="AO1140" s="23" t="e">
        <f t="shared" si="343"/>
        <v>#REF!</v>
      </c>
      <c r="AP1140" s="19" t="e">
        <f>IF(#REF!=0,"",#REF!)</f>
        <v>#REF!</v>
      </c>
      <c r="AQ1140" s="19" t="e">
        <f>IF(#REF!=0,"",#REF!)</f>
        <v>#REF!</v>
      </c>
      <c r="AR1140" s="19" t="e">
        <f>IF(#REF!=0,"",#REF!)</f>
        <v>#REF!</v>
      </c>
      <c r="AS1140" s="19" t="e">
        <f>#REF!</f>
        <v>#REF!</v>
      </c>
    </row>
    <row r="1141" spans="4:45" ht="19.5" thickTop="1" thickBot="1" x14ac:dyDescent="0.25">
      <c r="D1141" s="1" t="str">
        <f t="shared" si="346"/>
        <v/>
      </c>
      <c r="E1141" s="1" t="str">
        <f t="shared" si="347"/>
        <v/>
      </c>
      <c r="K1141" s="19" t="str">
        <f t="shared" si="334"/>
        <v/>
      </c>
      <c r="L1141" s="19">
        <f t="shared" si="344"/>
        <v>10000</v>
      </c>
      <c r="M1141" s="22" t="str">
        <f>TRIM(Data!$N1138)</f>
        <v>Fawn</v>
      </c>
      <c r="N1141" s="22" t="str">
        <f>TRIM(Data!$A1138)</f>
        <v>Fawn</v>
      </c>
      <c r="O1141" s="23">
        <f>IF(Data!$B1138=0,"",Data!$B1138)</f>
        <v>1973</v>
      </c>
      <c r="P1141" s="19" t="str">
        <f>IF(Data!$C1138=0,"",Data!$C1138)</f>
        <v>1</v>
      </c>
      <c r="Q1141" s="23" t="str">
        <f>IF($M1141="","",Data!$E1138)</f>
        <v>Min</v>
      </c>
      <c r="R1141" s="23" t="str">
        <f t="shared" si="335"/>
        <v>Min</v>
      </c>
      <c r="S1141" s="23" t="str">
        <f t="shared" si="336"/>
        <v>Min</v>
      </c>
      <c r="T1141" s="19" t="str">
        <f>IF(Data!$F1138=0,"",Data!$F1138)</f>
        <v/>
      </c>
      <c r="U1141" s="19" t="str">
        <f>IF(Data!$G1138=0,"",Data!$G1138)</f>
        <v/>
      </c>
      <c r="V1141" s="19" t="str">
        <f>IF(Data!$D1138=0,"",Data!$D1138)</f>
        <v/>
      </c>
      <c r="W1141" s="19" t="str">
        <f>Data!$H1138</f>
        <v>Japonica</v>
      </c>
      <c r="Y1141" s="41" t="e">
        <f t="shared" si="331"/>
        <v>#REF!</v>
      </c>
      <c r="Z1141" s="8">
        <f t="shared" si="337"/>
        <v>10000</v>
      </c>
      <c r="AA1141" s="8" t="str">
        <f t="shared" si="338"/>
        <v>Fawn</v>
      </c>
      <c r="AB1141" s="8" t="str">
        <f t="shared" si="339"/>
        <v>Min</v>
      </c>
      <c r="AC1141" s="8" t="str">
        <f t="shared" si="340"/>
        <v/>
      </c>
      <c r="AD1141" s="8" t="str">
        <f t="shared" si="345"/>
        <v/>
      </c>
      <c r="AE1141" s="8" t="str">
        <f t="shared" si="341"/>
        <v/>
      </c>
      <c r="AF1141" s="5">
        <f t="shared" si="342"/>
        <v>1973</v>
      </c>
      <c r="AG1141" s="46">
        <v>1138</v>
      </c>
      <c r="AH1141" s="47" t="str">
        <f t="shared" si="332"/>
        <v/>
      </c>
      <c r="AI1141" s="48" t="str">
        <f t="shared" si="333"/>
        <v/>
      </c>
      <c r="AK1141" s="22" t="e">
        <f>TRIM(#REF!)</f>
        <v>#REF!</v>
      </c>
      <c r="AL1141" s="23" t="e">
        <f>IF(#REF!=0,"",#REF!)</f>
        <v>#REF!</v>
      </c>
      <c r="AM1141" s="19" t="e">
        <f>IF(#REF!=0,"",#REF!)</f>
        <v>#REF!</v>
      </c>
      <c r="AN1141" s="23" t="e">
        <f>IF($AK1141="","",#REF!)</f>
        <v>#REF!</v>
      </c>
      <c r="AO1141" s="23" t="e">
        <f t="shared" si="343"/>
        <v>#REF!</v>
      </c>
      <c r="AP1141" s="19" t="e">
        <f>IF(#REF!=0,"",#REF!)</f>
        <v>#REF!</v>
      </c>
      <c r="AQ1141" s="19" t="e">
        <f>IF(#REF!=0,"",#REF!)</f>
        <v>#REF!</v>
      </c>
      <c r="AR1141" s="19" t="e">
        <f>IF(#REF!=0,"",#REF!)</f>
        <v>#REF!</v>
      </c>
      <c r="AS1141" s="19" t="e">
        <f>#REF!</f>
        <v>#REF!</v>
      </c>
    </row>
    <row r="1142" spans="4:45" ht="19.5" thickTop="1" thickBot="1" x14ac:dyDescent="0.25">
      <c r="D1142" s="1" t="str">
        <f t="shared" si="346"/>
        <v/>
      </c>
      <c r="E1142" s="1" t="str">
        <f t="shared" si="347"/>
        <v/>
      </c>
      <c r="K1142" s="19" t="str">
        <f t="shared" si="334"/>
        <v/>
      </c>
      <c r="L1142" s="19">
        <f t="shared" si="344"/>
        <v>10000</v>
      </c>
      <c r="M1142" s="22" t="str">
        <f>TRIM(Data!$N1139)</f>
        <v>Feathered Edge</v>
      </c>
      <c r="N1142" s="22" t="str">
        <f>TRIM(Data!$A1139)</f>
        <v>Feathered Edge (Sasanqua)</v>
      </c>
      <c r="O1142" s="23">
        <f>IF(Data!$B1139=0,"",Data!$B1139)</f>
        <v>2005</v>
      </c>
      <c r="P1142" s="19" t="str">
        <f>IF(Data!$C1139=0,"",Data!$C1139)</f>
        <v/>
      </c>
      <c r="Q1142" s="23" t="str">
        <f>IF($M1142="","",Data!$E1139)</f>
        <v>M</v>
      </c>
      <c r="R1142" s="23" t="str">
        <f t="shared" si="335"/>
        <v>M</v>
      </c>
      <c r="S1142" s="23" t="str">
        <f t="shared" si="336"/>
        <v>M</v>
      </c>
      <c r="T1142" s="19" t="str">
        <f>IF(Data!$F1139=0,"",Data!$F1139)</f>
        <v/>
      </c>
      <c r="U1142" s="19" t="str">
        <f>IF(Data!$G1139=0,"",Data!$G1139)</f>
        <v/>
      </c>
      <c r="V1142" s="19" t="str">
        <f>IF(Data!$D1139=0,"",Data!$D1139)</f>
        <v/>
      </c>
      <c r="W1142" s="19" t="str">
        <f>Data!$H1139</f>
        <v>Sasanqua</v>
      </c>
      <c r="Y1142" s="41" t="e">
        <f t="shared" si="331"/>
        <v>#REF!</v>
      </c>
      <c r="Z1142" s="8">
        <f t="shared" si="337"/>
        <v>10000</v>
      </c>
      <c r="AA1142" s="8" t="str">
        <f t="shared" si="338"/>
        <v>Feathered Edge</v>
      </c>
      <c r="AB1142" s="8" t="str">
        <f t="shared" si="339"/>
        <v>M</v>
      </c>
      <c r="AC1142" s="8" t="str">
        <f t="shared" si="340"/>
        <v/>
      </c>
      <c r="AD1142" s="8" t="str">
        <f t="shared" si="345"/>
        <v/>
      </c>
      <c r="AE1142" s="8" t="str">
        <f t="shared" si="341"/>
        <v/>
      </c>
      <c r="AF1142" s="5">
        <f t="shared" si="342"/>
        <v>2005</v>
      </c>
      <c r="AG1142" s="46">
        <v>1139</v>
      </c>
      <c r="AH1142" s="47" t="str">
        <f t="shared" si="332"/>
        <v/>
      </c>
      <c r="AI1142" s="48" t="str">
        <f t="shared" si="333"/>
        <v/>
      </c>
      <c r="AK1142" s="22" t="e">
        <f>TRIM(#REF!)</f>
        <v>#REF!</v>
      </c>
      <c r="AL1142" s="23" t="e">
        <f>IF(#REF!=0,"",#REF!)</f>
        <v>#REF!</v>
      </c>
      <c r="AM1142" s="19" t="e">
        <f>IF(#REF!=0,"",#REF!)</f>
        <v>#REF!</v>
      </c>
      <c r="AN1142" s="23" t="e">
        <f>IF($AK1142="","",#REF!)</f>
        <v>#REF!</v>
      </c>
      <c r="AO1142" s="23" t="e">
        <f t="shared" si="343"/>
        <v>#REF!</v>
      </c>
      <c r="AP1142" s="19" t="e">
        <f>IF(#REF!=0,"",#REF!)</f>
        <v>#REF!</v>
      </c>
      <c r="AQ1142" s="19" t="e">
        <f>IF(#REF!=0,"",#REF!)</f>
        <v>#REF!</v>
      </c>
      <c r="AR1142" s="19" t="e">
        <f>IF(#REF!=0,"",#REF!)</f>
        <v>#REF!</v>
      </c>
      <c r="AS1142" s="19" t="e">
        <f>#REF!</f>
        <v>#REF!</v>
      </c>
    </row>
    <row r="1143" spans="4:45" ht="19.5" thickTop="1" thickBot="1" x14ac:dyDescent="0.25">
      <c r="D1143" s="1" t="str">
        <f t="shared" si="346"/>
        <v/>
      </c>
      <c r="E1143" s="1" t="str">
        <f t="shared" si="347"/>
        <v/>
      </c>
      <c r="K1143" s="19" t="str">
        <f t="shared" si="334"/>
        <v/>
      </c>
      <c r="L1143" s="19">
        <f t="shared" si="344"/>
        <v>10000</v>
      </c>
      <c r="M1143" s="22" t="str">
        <f>TRIM(Data!$N1140)</f>
        <v>Feathery Touch</v>
      </c>
      <c r="N1143" s="22" t="str">
        <f>TRIM(Data!$A1140)</f>
        <v>Feathery Touch</v>
      </c>
      <c r="O1143" s="23">
        <f>IF(Data!$B1140=0,"",Data!$B1140)</f>
        <v>1971</v>
      </c>
      <c r="P1143" s="19" t="str">
        <f>IF(Data!$C1140=0,"",Data!$C1140)</f>
        <v>1</v>
      </c>
      <c r="Q1143" s="23" t="str">
        <f>IF($M1143="","",Data!$E1140)</f>
        <v>M</v>
      </c>
      <c r="R1143" s="23" t="str">
        <f t="shared" si="335"/>
        <v>M</v>
      </c>
      <c r="S1143" s="23" t="str">
        <f t="shared" si="336"/>
        <v>M</v>
      </c>
      <c r="T1143" s="19" t="str">
        <f>IF(Data!$F1140=0,"",Data!$F1140)</f>
        <v/>
      </c>
      <c r="U1143" s="19" t="str">
        <f>IF(Data!$G1140=0,"",Data!$G1140)</f>
        <v/>
      </c>
      <c r="V1143" s="19" t="str">
        <f>IF(Data!$D1140=0,"",Data!$D1140)</f>
        <v/>
      </c>
      <c r="W1143" s="19" t="str">
        <f>Data!$H1140</f>
        <v>Japonica</v>
      </c>
      <c r="Y1143" s="41" t="e">
        <f t="shared" si="331"/>
        <v>#REF!</v>
      </c>
      <c r="Z1143" s="8">
        <f t="shared" si="337"/>
        <v>10000</v>
      </c>
      <c r="AA1143" s="8" t="str">
        <f t="shared" si="338"/>
        <v>Feathery Touch</v>
      </c>
      <c r="AB1143" s="8" t="str">
        <f t="shared" si="339"/>
        <v>M</v>
      </c>
      <c r="AC1143" s="8" t="str">
        <f t="shared" si="340"/>
        <v/>
      </c>
      <c r="AD1143" s="8" t="str">
        <f t="shared" si="345"/>
        <v/>
      </c>
      <c r="AE1143" s="8" t="str">
        <f t="shared" si="341"/>
        <v/>
      </c>
      <c r="AF1143" s="5">
        <f t="shared" si="342"/>
        <v>1971</v>
      </c>
      <c r="AG1143" s="46">
        <v>1140</v>
      </c>
      <c r="AH1143" s="47" t="str">
        <f t="shared" si="332"/>
        <v/>
      </c>
      <c r="AI1143" s="48" t="str">
        <f t="shared" si="333"/>
        <v/>
      </c>
      <c r="AK1143" s="22" t="e">
        <f>TRIM(#REF!)</f>
        <v>#REF!</v>
      </c>
      <c r="AL1143" s="23" t="e">
        <f>IF(#REF!=0,"",#REF!)</f>
        <v>#REF!</v>
      </c>
      <c r="AM1143" s="19" t="e">
        <f>IF(#REF!=0,"",#REF!)</f>
        <v>#REF!</v>
      </c>
      <c r="AN1143" s="23" t="e">
        <f>IF($AK1143="","",#REF!)</f>
        <v>#REF!</v>
      </c>
      <c r="AO1143" s="23" t="e">
        <f t="shared" si="343"/>
        <v>#REF!</v>
      </c>
      <c r="AP1143" s="19" t="e">
        <f>IF(#REF!=0,"",#REF!)</f>
        <v>#REF!</v>
      </c>
      <c r="AQ1143" s="19" t="e">
        <f>IF(#REF!=0,"",#REF!)</f>
        <v>#REF!</v>
      </c>
      <c r="AR1143" s="19" t="e">
        <f>IF(#REF!=0,"",#REF!)</f>
        <v>#REF!</v>
      </c>
      <c r="AS1143" s="19" t="e">
        <f>#REF!</f>
        <v>#REF!</v>
      </c>
    </row>
    <row r="1144" spans="4:45" ht="19.5" thickTop="1" thickBot="1" x14ac:dyDescent="0.25">
      <c r="D1144" s="1" t="str">
        <f t="shared" si="346"/>
        <v/>
      </c>
      <c r="E1144" s="1" t="str">
        <f t="shared" si="347"/>
        <v/>
      </c>
      <c r="K1144" s="19" t="str">
        <f t="shared" si="334"/>
        <v/>
      </c>
      <c r="L1144" s="19">
        <f t="shared" si="344"/>
        <v>10000</v>
      </c>
      <c r="M1144" s="22" t="str">
        <f>TRIM(Data!$N1141)</f>
        <v>Federation</v>
      </c>
      <c r="N1144" s="22" t="str">
        <f>TRIM(Data!$A1141)</f>
        <v>Federation</v>
      </c>
      <c r="O1144" s="23">
        <f>IF(Data!$B1141=0,"",Data!$B1141)</f>
        <v>2003</v>
      </c>
      <c r="P1144" s="19" t="str">
        <f>IF(Data!$C1141=0,"",Data!$C1141)</f>
        <v/>
      </c>
      <c r="Q1144" s="23" t="str">
        <f>IF($M1144="","",Data!$E1141)</f>
        <v>L</v>
      </c>
      <c r="R1144" s="23" t="str">
        <f t="shared" si="335"/>
        <v>L</v>
      </c>
      <c r="S1144" s="23" t="str">
        <f t="shared" si="336"/>
        <v>L</v>
      </c>
      <c r="T1144" s="19" t="str">
        <f>IF(Data!$F1141=0,"",Data!$F1141)</f>
        <v/>
      </c>
      <c r="U1144" s="19" t="str">
        <f>IF(Data!$G1141=0,"",Data!$G1141)</f>
        <v/>
      </c>
      <c r="V1144" s="19" t="str">
        <f>IF(Data!$D1141=0,"",Data!$D1141)</f>
        <v/>
      </c>
      <c r="W1144" s="19" t="str">
        <f>Data!$H1141</f>
        <v>Japonica</v>
      </c>
      <c r="Y1144" s="41" t="e">
        <f t="shared" si="331"/>
        <v>#REF!</v>
      </c>
      <c r="Z1144" s="8">
        <f t="shared" si="337"/>
        <v>10000</v>
      </c>
      <c r="AA1144" s="8" t="str">
        <f t="shared" si="338"/>
        <v>Federation</v>
      </c>
      <c r="AB1144" s="8" t="str">
        <f t="shared" si="339"/>
        <v>L</v>
      </c>
      <c r="AC1144" s="8" t="str">
        <f t="shared" si="340"/>
        <v/>
      </c>
      <c r="AD1144" s="8" t="str">
        <f t="shared" si="345"/>
        <v/>
      </c>
      <c r="AE1144" s="8" t="str">
        <f t="shared" si="341"/>
        <v/>
      </c>
      <c r="AF1144" s="5">
        <f t="shared" si="342"/>
        <v>2003</v>
      </c>
      <c r="AG1144" s="46">
        <v>1141</v>
      </c>
      <c r="AH1144" s="47" t="str">
        <f t="shared" si="332"/>
        <v/>
      </c>
      <c r="AI1144" s="48" t="str">
        <f t="shared" si="333"/>
        <v/>
      </c>
      <c r="AK1144" s="22" t="e">
        <f>TRIM(#REF!)</f>
        <v>#REF!</v>
      </c>
      <c r="AL1144" s="23" t="e">
        <f>IF(#REF!=0,"",#REF!)</f>
        <v>#REF!</v>
      </c>
      <c r="AM1144" s="19" t="e">
        <f>IF(#REF!=0,"",#REF!)</f>
        <v>#REF!</v>
      </c>
      <c r="AN1144" s="23" t="e">
        <f>IF($AK1144="","",#REF!)</f>
        <v>#REF!</v>
      </c>
      <c r="AO1144" s="23" t="e">
        <f t="shared" si="343"/>
        <v>#REF!</v>
      </c>
      <c r="AP1144" s="19" t="e">
        <f>IF(#REF!=0,"",#REF!)</f>
        <v>#REF!</v>
      </c>
      <c r="AQ1144" s="19" t="e">
        <f>IF(#REF!=0,"",#REF!)</f>
        <v>#REF!</v>
      </c>
      <c r="AR1144" s="19" t="e">
        <f>IF(#REF!=0,"",#REF!)</f>
        <v>#REF!</v>
      </c>
      <c r="AS1144" s="19" t="e">
        <f>#REF!</f>
        <v>#REF!</v>
      </c>
    </row>
    <row r="1145" spans="4:45" ht="19.5" thickTop="1" thickBot="1" x14ac:dyDescent="0.25">
      <c r="D1145" s="1" t="str">
        <f t="shared" si="346"/>
        <v/>
      </c>
      <c r="E1145" s="1" t="str">
        <f t="shared" si="347"/>
        <v/>
      </c>
      <c r="K1145" s="19" t="str">
        <f t="shared" si="334"/>
        <v/>
      </c>
      <c r="L1145" s="19">
        <f t="shared" si="344"/>
        <v>10000</v>
      </c>
      <c r="M1145" s="22" t="str">
        <f>TRIM(Data!$N1142)</f>
        <v>Felice Harris</v>
      </c>
      <c r="N1145" s="22" t="str">
        <f>TRIM(Data!$A1142)</f>
        <v>Felice Harris (H)</v>
      </c>
      <c r="O1145" s="23">
        <f>IF(Data!$B1142=0,"",Data!$B1142)</f>
        <v>1960</v>
      </c>
      <c r="P1145" s="19" t="str">
        <f>IF(Data!$C1142=0,"",Data!$C1142)</f>
        <v>1</v>
      </c>
      <c r="Q1145" s="23" t="str">
        <f>IF($M1145="","",Data!$E1142)</f>
        <v>L</v>
      </c>
      <c r="R1145" s="23" t="str">
        <f t="shared" si="335"/>
        <v>L</v>
      </c>
      <c r="S1145" s="23" t="str">
        <f t="shared" si="336"/>
        <v>L</v>
      </c>
      <c r="T1145" s="19" t="str">
        <f>IF(Data!$F1142=0,"",Data!$F1142)</f>
        <v/>
      </c>
      <c r="U1145" s="19" t="str">
        <f>IF(Data!$G1142=0,"",Data!$G1142)</f>
        <v/>
      </c>
      <c r="V1145" s="19" t="str">
        <f>IF(Data!$D1142=0,"",Data!$D1142)</f>
        <v/>
      </c>
      <c r="W1145" s="19" t="str">
        <f>Data!$H1142</f>
        <v>NRH</v>
      </c>
      <c r="Y1145" s="41" t="e">
        <f t="shared" si="331"/>
        <v>#REF!</v>
      </c>
      <c r="Z1145" s="8">
        <f t="shared" si="337"/>
        <v>10000</v>
      </c>
      <c r="AA1145" s="8" t="str">
        <f t="shared" si="338"/>
        <v>Felice Harris</v>
      </c>
      <c r="AB1145" s="8" t="str">
        <f t="shared" si="339"/>
        <v>L</v>
      </c>
      <c r="AC1145" s="8" t="str">
        <f t="shared" si="340"/>
        <v/>
      </c>
      <c r="AD1145" s="8" t="str">
        <f t="shared" si="345"/>
        <v/>
      </c>
      <c r="AE1145" s="8" t="str">
        <f t="shared" si="341"/>
        <v/>
      </c>
      <c r="AF1145" s="5">
        <f t="shared" si="342"/>
        <v>1960</v>
      </c>
      <c r="AG1145" s="46">
        <v>1142</v>
      </c>
      <c r="AH1145" s="47" t="str">
        <f t="shared" si="332"/>
        <v/>
      </c>
      <c r="AI1145" s="48" t="str">
        <f t="shared" si="333"/>
        <v/>
      </c>
      <c r="AK1145" s="22" t="e">
        <f>TRIM(#REF!)</f>
        <v>#REF!</v>
      </c>
      <c r="AL1145" s="23" t="e">
        <f>IF(#REF!=0,"",#REF!)</f>
        <v>#REF!</v>
      </c>
      <c r="AM1145" s="19" t="e">
        <f>IF(#REF!=0,"",#REF!)</f>
        <v>#REF!</v>
      </c>
      <c r="AN1145" s="23" t="e">
        <f>IF($AK1145="","",#REF!)</f>
        <v>#REF!</v>
      </c>
      <c r="AO1145" s="23" t="e">
        <f t="shared" si="343"/>
        <v>#REF!</v>
      </c>
      <c r="AP1145" s="19" t="e">
        <f>IF(#REF!=0,"",#REF!)</f>
        <v>#REF!</v>
      </c>
      <c r="AQ1145" s="19" t="e">
        <f>IF(#REF!=0,"",#REF!)</f>
        <v>#REF!</v>
      </c>
      <c r="AR1145" s="19" t="e">
        <f>IF(#REF!=0,"",#REF!)</f>
        <v>#REF!</v>
      </c>
      <c r="AS1145" s="19" t="e">
        <f>#REF!</f>
        <v>#REF!</v>
      </c>
    </row>
    <row r="1146" spans="4:45" ht="19.5" thickTop="1" thickBot="1" x14ac:dyDescent="0.25">
      <c r="D1146" s="1" t="str">
        <f t="shared" si="346"/>
        <v/>
      </c>
      <c r="E1146" s="1" t="str">
        <f t="shared" si="347"/>
        <v/>
      </c>
      <c r="K1146" s="19" t="str">
        <f t="shared" si="334"/>
        <v/>
      </c>
      <c r="L1146" s="19">
        <f t="shared" si="344"/>
        <v>10000</v>
      </c>
      <c r="M1146" s="22" t="str">
        <f>TRIM(Data!$N1143)</f>
        <v>Fensan Xueshi</v>
      </c>
      <c r="N1146" s="22" t="str">
        <f>TRIM(Data!$A1143)</f>
        <v>Fensan Xueshi (Pink Three Scholars)</v>
      </c>
      <c r="O1146" s="23" t="str">
        <f>IF(Data!$B1143=0,"",Data!$B1143)</f>
        <v>1981`</v>
      </c>
      <c r="P1146" s="19" t="str">
        <f>IF(Data!$C1143=0,"",Data!$C1143)</f>
        <v/>
      </c>
      <c r="Q1146" s="23" t="str">
        <f>IF($M1146="","",Data!$E1143)</f>
        <v>M</v>
      </c>
      <c r="R1146" s="23" t="str">
        <f t="shared" si="335"/>
        <v>M</v>
      </c>
      <c r="S1146" s="23" t="str">
        <f t="shared" si="336"/>
        <v>M</v>
      </c>
      <c r="T1146" s="19" t="str">
        <f>IF(Data!$F1143=0,"",Data!$F1143)</f>
        <v/>
      </c>
      <c r="U1146" s="19" t="str">
        <f>IF(Data!$G1143=0,"",Data!$G1143)</f>
        <v>FD</v>
      </c>
      <c r="V1146" s="19" t="str">
        <f>IF(Data!$D1143=0,"",Data!$D1143)</f>
        <v/>
      </c>
      <c r="W1146" s="19" t="str">
        <f>Data!$H1143</f>
        <v>Japonica</v>
      </c>
      <c r="Y1146" s="41" t="e">
        <f t="shared" si="331"/>
        <v>#REF!</v>
      </c>
      <c r="Z1146" s="8">
        <f t="shared" si="337"/>
        <v>10000</v>
      </c>
      <c r="AA1146" s="8" t="str">
        <f t="shared" si="338"/>
        <v>Fensan Xueshi</v>
      </c>
      <c r="AB1146" s="8" t="str">
        <f t="shared" si="339"/>
        <v>M</v>
      </c>
      <c r="AC1146" s="8" t="str">
        <f t="shared" si="340"/>
        <v/>
      </c>
      <c r="AD1146" s="8" t="str">
        <f t="shared" si="345"/>
        <v>FD</v>
      </c>
      <c r="AE1146" s="8" t="str">
        <f t="shared" si="341"/>
        <v/>
      </c>
      <c r="AF1146" s="5" t="str">
        <f t="shared" si="342"/>
        <v>1981`</v>
      </c>
      <c r="AG1146" s="46">
        <v>1143</v>
      </c>
      <c r="AH1146" s="47" t="str">
        <f t="shared" si="332"/>
        <v/>
      </c>
      <c r="AI1146" s="48" t="str">
        <f t="shared" si="333"/>
        <v/>
      </c>
      <c r="AK1146" s="22" t="e">
        <f>TRIM(#REF!)</f>
        <v>#REF!</v>
      </c>
      <c r="AL1146" s="23" t="e">
        <f>IF(#REF!=0,"",#REF!)</f>
        <v>#REF!</v>
      </c>
      <c r="AM1146" s="19" t="e">
        <f>IF(#REF!=0,"",#REF!)</f>
        <v>#REF!</v>
      </c>
      <c r="AN1146" s="23" t="e">
        <f>IF($AK1146="","",#REF!)</f>
        <v>#REF!</v>
      </c>
      <c r="AO1146" s="23" t="e">
        <f t="shared" si="343"/>
        <v>#REF!</v>
      </c>
      <c r="AP1146" s="19" t="e">
        <f>IF(#REF!=0,"",#REF!)</f>
        <v>#REF!</v>
      </c>
      <c r="AQ1146" s="19" t="e">
        <f>IF(#REF!=0,"",#REF!)</f>
        <v>#REF!</v>
      </c>
      <c r="AR1146" s="19" t="e">
        <f>IF(#REF!=0,"",#REF!)</f>
        <v>#REF!</v>
      </c>
      <c r="AS1146" s="19" t="e">
        <f>#REF!</f>
        <v>#REF!</v>
      </c>
    </row>
    <row r="1147" spans="4:45" ht="19.5" thickTop="1" thickBot="1" x14ac:dyDescent="0.25">
      <c r="D1147" s="1" t="str">
        <f t="shared" si="346"/>
        <v/>
      </c>
      <c r="E1147" s="1" t="str">
        <f t="shared" si="347"/>
        <v/>
      </c>
      <c r="K1147" s="19" t="str">
        <f t="shared" si="334"/>
        <v/>
      </c>
      <c r="L1147" s="19">
        <f t="shared" si="344"/>
        <v>10000</v>
      </c>
      <c r="M1147" s="22" t="str">
        <f>TRIM(Data!$N1144)</f>
        <v>Fenyu</v>
      </c>
      <c r="N1147" s="22" t="str">
        <f>TRIM(Data!$A1144)</f>
        <v>Fenyu (Sasanqua)</v>
      </c>
      <c r="O1147" s="23">
        <f>IF(Data!$B1144=0,"",Data!$B1144)</f>
        <v>2009</v>
      </c>
      <c r="P1147" s="19" t="str">
        <f>IF(Data!$C1144=0,"",Data!$C1144)</f>
        <v/>
      </c>
      <c r="Q1147" s="23" t="str">
        <f>IF($M1147="","",Data!$E1144)</f>
        <v>S-M</v>
      </c>
      <c r="R1147" s="23" t="str">
        <f t="shared" si="335"/>
        <v>S</v>
      </c>
      <c r="S1147" s="23" t="str">
        <f t="shared" si="336"/>
        <v>S</v>
      </c>
      <c r="T1147" s="19" t="str">
        <f>IF(Data!$F1144=0,"",Data!$F1144)</f>
        <v/>
      </c>
      <c r="U1147" s="19" t="str">
        <f>IF(Data!$G1144=0,"",Data!$G1144)</f>
        <v/>
      </c>
      <c r="V1147" s="19" t="str">
        <f>IF(Data!$D1144=0,"",Data!$D1144)</f>
        <v/>
      </c>
      <c r="W1147" s="19" t="str">
        <f>Data!$H1144</f>
        <v>Sasanqua</v>
      </c>
      <c r="Y1147" s="41" t="e">
        <f t="shared" si="331"/>
        <v>#REF!</v>
      </c>
      <c r="Z1147" s="8">
        <f t="shared" si="337"/>
        <v>10000</v>
      </c>
      <c r="AA1147" s="8" t="str">
        <f t="shared" si="338"/>
        <v>Fenyu</v>
      </c>
      <c r="AB1147" s="8" t="str">
        <f t="shared" si="339"/>
        <v>S</v>
      </c>
      <c r="AC1147" s="8" t="str">
        <f t="shared" si="340"/>
        <v/>
      </c>
      <c r="AD1147" s="8" t="str">
        <f t="shared" si="345"/>
        <v/>
      </c>
      <c r="AE1147" s="8" t="str">
        <f t="shared" si="341"/>
        <v/>
      </c>
      <c r="AF1147" s="5">
        <f t="shared" si="342"/>
        <v>2009</v>
      </c>
      <c r="AG1147" s="46">
        <v>1144</v>
      </c>
      <c r="AH1147" s="47" t="str">
        <f t="shared" si="332"/>
        <v/>
      </c>
      <c r="AI1147" s="48" t="str">
        <f t="shared" si="333"/>
        <v/>
      </c>
      <c r="AK1147" s="22" t="e">
        <f>TRIM(#REF!)</f>
        <v>#REF!</v>
      </c>
      <c r="AL1147" s="23" t="e">
        <f>IF(#REF!=0,"",#REF!)</f>
        <v>#REF!</v>
      </c>
      <c r="AM1147" s="19" t="e">
        <f>IF(#REF!=0,"",#REF!)</f>
        <v>#REF!</v>
      </c>
      <c r="AN1147" s="23" t="e">
        <f>IF($AK1147="","",#REF!)</f>
        <v>#REF!</v>
      </c>
      <c r="AO1147" s="23" t="e">
        <f t="shared" si="343"/>
        <v>#REF!</v>
      </c>
      <c r="AP1147" s="19" t="e">
        <f>IF(#REF!=0,"",#REF!)</f>
        <v>#REF!</v>
      </c>
      <c r="AQ1147" s="19" t="e">
        <f>IF(#REF!=0,"",#REF!)</f>
        <v>#REF!</v>
      </c>
      <c r="AR1147" s="19" t="e">
        <f>IF(#REF!=0,"",#REF!)</f>
        <v>#REF!</v>
      </c>
      <c r="AS1147" s="19" t="e">
        <f>#REF!</f>
        <v>#REF!</v>
      </c>
    </row>
    <row r="1148" spans="4:45" ht="19.5" thickTop="1" thickBot="1" x14ac:dyDescent="0.25">
      <c r="D1148" s="1" t="str">
        <f t="shared" si="346"/>
        <v/>
      </c>
      <c r="E1148" s="1" t="str">
        <f t="shared" si="347"/>
        <v/>
      </c>
      <c r="K1148" s="19" t="str">
        <f t="shared" si="334"/>
        <v/>
      </c>
      <c r="L1148" s="19">
        <f t="shared" si="344"/>
        <v>10000</v>
      </c>
      <c r="M1148" s="22" t="str">
        <f>TRIM(Data!$N1145)</f>
        <v>Ferol Ilene</v>
      </c>
      <c r="N1148" s="22" t="str">
        <f>TRIM(Data!$A1145)</f>
        <v>Ferol Ilene</v>
      </c>
      <c r="O1148" s="23">
        <f>IF(Data!$B1145=0,"",Data!$B1145)</f>
        <v>1971</v>
      </c>
      <c r="P1148" s="19" t="str">
        <f>IF(Data!$C1145=0,"",Data!$C1145)</f>
        <v>1</v>
      </c>
      <c r="Q1148" s="23" t="str">
        <f>IF($M1148="","",Data!$E1145)</f>
        <v>M</v>
      </c>
      <c r="R1148" s="23" t="str">
        <f t="shared" si="335"/>
        <v>M</v>
      </c>
      <c r="S1148" s="23" t="str">
        <f t="shared" si="336"/>
        <v>M</v>
      </c>
      <c r="T1148" s="19" t="str">
        <f>IF(Data!$F1145=0,"",Data!$F1145)</f>
        <v>WHITE</v>
      </c>
      <c r="U1148" s="19" t="str">
        <f>IF(Data!$G1145=0,"",Data!$G1145)</f>
        <v>FD</v>
      </c>
      <c r="V1148" s="19" t="str">
        <f>IF(Data!$D1145=0,"",Data!$D1145)</f>
        <v/>
      </c>
      <c r="W1148" s="19" t="str">
        <f>Data!$H1145</f>
        <v>Japonica</v>
      </c>
      <c r="Y1148" s="41" t="e">
        <f t="shared" si="331"/>
        <v>#REF!</v>
      </c>
      <c r="Z1148" s="8">
        <f t="shared" si="337"/>
        <v>10000</v>
      </c>
      <c r="AA1148" s="8" t="str">
        <f t="shared" si="338"/>
        <v>Ferol Ilene</v>
      </c>
      <c r="AB1148" s="8" t="str">
        <f t="shared" si="339"/>
        <v>M</v>
      </c>
      <c r="AC1148" s="8" t="str">
        <f t="shared" si="340"/>
        <v>WHITE</v>
      </c>
      <c r="AD1148" s="8" t="str">
        <f t="shared" si="345"/>
        <v>FD</v>
      </c>
      <c r="AE1148" s="8" t="str">
        <f t="shared" si="341"/>
        <v/>
      </c>
      <c r="AF1148" s="5">
        <f t="shared" si="342"/>
        <v>1971</v>
      </c>
      <c r="AG1148" s="46">
        <v>1145</v>
      </c>
      <c r="AH1148" s="47" t="str">
        <f t="shared" si="332"/>
        <v/>
      </c>
      <c r="AI1148" s="48" t="str">
        <f t="shared" si="333"/>
        <v/>
      </c>
      <c r="AK1148" s="22" t="e">
        <f>TRIM(#REF!)</f>
        <v>#REF!</v>
      </c>
      <c r="AL1148" s="23" t="e">
        <f>IF(#REF!=0,"",#REF!)</f>
        <v>#REF!</v>
      </c>
      <c r="AM1148" s="19" t="e">
        <f>IF(#REF!=0,"",#REF!)</f>
        <v>#REF!</v>
      </c>
      <c r="AN1148" s="23" t="e">
        <f>IF($AK1148="","",#REF!)</f>
        <v>#REF!</v>
      </c>
      <c r="AO1148" s="23" t="e">
        <f t="shared" si="343"/>
        <v>#REF!</v>
      </c>
      <c r="AP1148" s="19" t="e">
        <f>IF(#REF!=0,"",#REF!)</f>
        <v>#REF!</v>
      </c>
      <c r="AQ1148" s="19" t="e">
        <f>IF(#REF!=0,"",#REF!)</f>
        <v>#REF!</v>
      </c>
      <c r="AR1148" s="19" t="e">
        <f>IF(#REF!=0,"",#REF!)</f>
        <v>#REF!</v>
      </c>
      <c r="AS1148" s="19" t="e">
        <f>#REF!</f>
        <v>#REF!</v>
      </c>
    </row>
    <row r="1149" spans="4:45" ht="19.5" thickTop="1" thickBot="1" x14ac:dyDescent="0.25">
      <c r="D1149" s="1" t="str">
        <f t="shared" si="346"/>
        <v/>
      </c>
      <c r="E1149" s="1" t="str">
        <f t="shared" si="347"/>
        <v/>
      </c>
      <c r="K1149" s="19" t="str">
        <f t="shared" si="334"/>
        <v/>
      </c>
      <c r="L1149" s="19">
        <f t="shared" si="344"/>
        <v>10000</v>
      </c>
      <c r="M1149" s="22" t="str">
        <f>TRIM(Data!$N1146)</f>
        <v>Ferol Zerkowsky</v>
      </c>
      <c r="N1149" s="22" t="str">
        <f>TRIM(Data!$A1146)</f>
        <v>Ferol Zerkowsky</v>
      </c>
      <c r="O1149" s="23">
        <f>IF(Data!$B1146=0,"",Data!$B1146)</f>
        <v>1987</v>
      </c>
      <c r="P1149" s="19" t="str">
        <f>IF(Data!$C1146=0,"",Data!$C1146)</f>
        <v>1</v>
      </c>
      <c r="Q1149" s="23" t="str">
        <f>IF($M1149="","",Data!$E1146)</f>
        <v>L-VL</v>
      </c>
      <c r="R1149" s="23" t="str">
        <f t="shared" si="335"/>
        <v>L</v>
      </c>
      <c r="S1149" s="23" t="str">
        <f t="shared" si="336"/>
        <v>L</v>
      </c>
      <c r="T1149" s="19" t="str">
        <f>IF(Data!$F1146=0,"",Data!$F1146)</f>
        <v/>
      </c>
      <c r="U1149" s="19" t="str">
        <f>IF(Data!$G1146=0,"",Data!$G1146)</f>
        <v/>
      </c>
      <c r="V1149" s="19" t="str">
        <f>IF(Data!$D1146=0,"",Data!$D1146)</f>
        <v/>
      </c>
      <c r="W1149" s="19" t="str">
        <f>Data!$H1146</f>
        <v>Japonica</v>
      </c>
      <c r="Y1149" s="41" t="e">
        <f t="shared" si="331"/>
        <v>#REF!</v>
      </c>
      <c r="Z1149" s="8">
        <f t="shared" si="337"/>
        <v>10000</v>
      </c>
      <c r="AA1149" s="8" t="str">
        <f t="shared" si="338"/>
        <v>Ferol Zerkowsky</v>
      </c>
      <c r="AB1149" s="8" t="str">
        <f t="shared" si="339"/>
        <v>L</v>
      </c>
      <c r="AC1149" s="8" t="str">
        <f t="shared" si="340"/>
        <v/>
      </c>
      <c r="AD1149" s="8" t="str">
        <f t="shared" si="345"/>
        <v/>
      </c>
      <c r="AE1149" s="8" t="str">
        <f t="shared" si="341"/>
        <v/>
      </c>
      <c r="AF1149" s="5">
        <f t="shared" si="342"/>
        <v>1987</v>
      </c>
      <c r="AG1149" s="46">
        <v>1146</v>
      </c>
      <c r="AH1149" s="47" t="str">
        <f t="shared" si="332"/>
        <v/>
      </c>
      <c r="AI1149" s="48" t="str">
        <f t="shared" si="333"/>
        <v/>
      </c>
      <c r="AK1149" s="22" t="e">
        <f>TRIM(#REF!)</f>
        <v>#REF!</v>
      </c>
      <c r="AL1149" s="23" t="e">
        <f>IF(#REF!=0,"",#REF!)</f>
        <v>#REF!</v>
      </c>
      <c r="AM1149" s="19" t="e">
        <f>IF(#REF!=0,"",#REF!)</f>
        <v>#REF!</v>
      </c>
      <c r="AN1149" s="23" t="e">
        <f>IF($AK1149="","",#REF!)</f>
        <v>#REF!</v>
      </c>
      <c r="AO1149" s="23" t="e">
        <f t="shared" si="343"/>
        <v>#REF!</v>
      </c>
      <c r="AP1149" s="19" t="e">
        <f>IF(#REF!=0,"",#REF!)</f>
        <v>#REF!</v>
      </c>
      <c r="AQ1149" s="19" t="e">
        <f>IF(#REF!=0,"",#REF!)</f>
        <v>#REF!</v>
      </c>
      <c r="AR1149" s="19" t="e">
        <f>IF(#REF!=0,"",#REF!)</f>
        <v>#REF!</v>
      </c>
      <c r="AS1149" s="19" t="e">
        <f>#REF!</f>
        <v>#REF!</v>
      </c>
    </row>
    <row r="1150" spans="4:45" ht="19.5" thickTop="1" thickBot="1" x14ac:dyDescent="0.25">
      <c r="D1150" s="1" t="str">
        <f t="shared" si="346"/>
        <v/>
      </c>
      <c r="E1150" s="1" t="str">
        <f t="shared" si="347"/>
        <v/>
      </c>
      <c r="K1150" s="19" t="str">
        <f t="shared" si="334"/>
        <v/>
      </c>
      <c r="L1150" s="19">
        <f t="shared" si="344"/>
        <v>10000</v>
      </c>
      <c r="M1150" s="22" t="str">
        <f>TRIM(Data!$N1147)</f>
        <v>Ferris Wheel</v>
      </c>
      <c r="N1150" s="22" t="str">
        <f>TRIM(Data!$A1147)</f>
        <v>Ferris Wheel</v>
      </c>
      <c r="O1150" s="23">
        <f>IF(Data!$B1147=0,"",Data!$B1147)</f>
        <v>2016</v>
      </c>
      <c r="P1150" s="19" t="str">
        <f>IF(Data!$C1147=0,"",Data!$C1147)</f>
        <v>1</v>
      </c>
      <c r="Q1150" s="23" t="str">
        <f>IF($M1150="","",Data!$E1147)</f>
        <v>L-VL</v>
      </c>
      <c r="R1150" s="23" t="str">
        <f t="shared" si="335"/>
        <v>L</v>
      </c>
      <c r="S1150" s="23" t="str">
        <f t="shared" si="336"/>
        <v>L</v>
      </c>
      <c r="T1150" s="19" t="str">
        <f>IF(Data!$F1147=0,"",Data!$F1147)</f>
        <v/>
      </c>
      <c r="U1150" s="19" t="str">
        <f>IF(Data!$G1147=0,"",Data!$G1147)</f>
        <v/>
      </c>
      <c r="V1150" s="19" t="str">
        <f>IF(Data!$D1147=0,"",Data!$D1147)</f>
        <v/>
      </c>
      <c r="W1150" s="19" t="str">
        <f>Data!$H1147</f>
        <v>Japonica</v>
      </c>
      <c r="Y1150" s="41" t="e">
        <f t="shared" si="331"/>
        <v>#REF!</v>
      </c>
      <c r="Z1150" s="8">
        <f t="shared" si="337"/>
        <v>10000</v>
      </c>
      <c r="AA1150" s="8" t="str">
        <f t="shared" si="338"/>
        <v>Ferris Wheel</v>
      </c>
      <c r="AB1150" s="8" t="str">
        <f t="shared" si="339"/>
        <v>L</v>
      </c>
      <c r="AC1150" s="8" t="str">
        <f t="shared" si="340"/>
        <v/>
      </c>
      <c r="AD1150" s="8" t="str">
        <f t="shared" si="345"/>
        <v/>
      </c>
      <c r="AE1150" s="8" t="str">
        <f t="shared" si="341"/>
        <v/>
      </c>
      <c r="AF1150" s="5">
        <f t="shared" si="342"/>
        <v>2016</v>
      </c>
      <c r="AG1150" s="46">
        <v>1147</v>
      </c>
      <c r="AH1150" s="47" t="str">
        <f t="shared" si="332"/>
        <v/>
      </c>
      <c r="AI1150" s="48" t="str">
        <f t="shared" si="333"/>
        <v/>
      </c>
      <c r="AK1150" s="22" t="e">
        <f>TRIM(#REF!)</f>
        <v>#REF!</v>
      </c>
      <c r="AL1150" s="23" t="e">
        <f>IF(#REF!=0,"",#REF!)</f>
        <v>#REF!</v>
      </c>
      <c r="AM1150" s="19" t="e">
        <f>IF(#REF!=0,"",#REF!)</f>
        <v>#REF!</v>
      </c>
      <c r="AN1150" s="23" t="e">
        <f>IF($AK1150="","",#REF!)</f>
        <v>#REF!</v>
      </c>
      <c r="AO1150" s="23" t="e">
        <f t="shared" si="343"/>
        <v>#REF!</v>
      </c>
      <c r="AP1150" s="19" t="e">
        <f>IF(#REF!=0,"",#REF!)</f>
        <v>#REF!</v>
      </c>
      <c r="AQ1150" s="19" t="e">
        <f>IF(#REF!=0,"",#REF!)</f>
        <v>#REF!</v>
      </c>
      <c r="AR1150" s="19" t="e">
        <f>IF(#REF!=0,"",#REF!)</f>
        <v>#REF!</v>
      </c>
      <c r="AS1150" s="19" t="e">
        <f>#REF!</f>
        <v>#REF!</v>
      </c>
    </row>
    <row r="1151" spans="4:45" ht="19.5" thickTop="1" thickBot="1" x14ac:dyDescent="0.25">
      <c r="D1151" s="1" t="str">
        <f t="shared" si="346"/>
        <v/>
      </c>
      <c r="E1151" s="1" t="str">
        <f t="shared" si="347"/>
        <v/>
      </c>
      <c r="K1151" s="19" t="str">
        <f t="shared" si="334"/>
        <v/>
      </c>
      <c r="L1151" s="19">
        <f t="shared" si="344"/>
        <v>10000</v>
      </c>
      <c r="M1151" s="22" t="str">
        <f>TRIM(Data!$N1148)</f>
        <v>Fiesta Grande</v>
      </c>
      <c r="N1151" s="22" t="str">
        <f>TRIM(Data!$A1148)</f>
        <v>Fiesta Grande (R)</v>
      </c>
      <c r="O1151" s="23">
        <f>IF(Data!$B1148=0,"",Data!$B1148)</f>
        <v>1986</v>
      </c>
      <c r="P1151" s="19" t="str">
        <f>IF(Data!$C1148=0,"",Data!$C1148)</f>
        <v>1</v>
      </c>
      <c r="Q1151" s="23" t="str">
        <f>IF($M1151="","",Data!$E1148)</f>
        <v>M</v>
      </c>
      <c r="R1151" s="23" t="str">
        <f t="shared" si="335"/>
        <v>M</v>
      </c>
      <c r="S1151" s="23" t="str">
        <f t="shared" si="336"/>
        <v>M</v>
      </c>
      <c r="T1151" s="19" t="str">
        <f>IF(Data!$F1148=0,"",Data!$F1148)</f>
        <v/>
      </c>
      <c r="U1151" s="19" t="str">
        <f>IF(Data!$G1148=0,"",Data!$G1148)</f>
        <v/>
      </c>
      <c r="V1151" s="19" t="str">
        <f>IF(Data!$D1148=0,"",Data!$D1148)</f>
        <v/>
      </c>
      <c r="W1151" s="19" t="str">
        <f>Data!$H1148</f>
        <v>Reticulata</v>
      </c>
      <c r="Y1151" s="41" t="e">
        <f t="shared" si="331"/>
        <v>#REF!</v>
      </c>
      <c r="Z1151" s="8">
        <f t="shared" si="337"/>
        <v>10000</v>
      </c>
      <c r="AA1151" s="8" t="str">
        <f t="shared" si="338"/>
        <v>Fiesta Grande</v>
      </c>
      <c r="AB1151" s="8" t="str">
        <f t="shared" si="339"/>
        <v>M</v>
      </c>
      <c r="AC1151" s="8" t="str">
        <f t="shared" si="340"/>
        <v/>
      </c>
      <c r="AD1151" s="8" t="str">
        <f t="shared" si="345"/>
        <v/>
      </c>
      <c r="AE1151" s="8" t="str">
        <f t="shared" si="341"/>
        <v/>
      </c>
      <c r="AF1151" s="5">
        <f t="shared" si="342"/>
        <v>1986</v>
      </c>
      <c r="AG1151" s="46">
        <v>1148</v>
      </c>
      <c r="AH1151" s="47" t="str">
        <f t="shared" si="332"/>
        <v/>
      </c>
      <c r="AI1151" s="48" t="str">
        <f t="shared" si="333"/>
        <v/>
      </c>
      <c r="AK1151" s="22" t="e">
        <f>TRIM(#REF!)</f>
        <v>#REF!</v>
      </c>
      <c r="AL1151" s="23" t="e">
        <f>IF(#REF!=0,"",#REF!)</f>
        <v>#REF!</v>
      </c>
      <c r="AM1151" s="19" t="e">
        <f>IF(#REF!=0,"",#REF!)</f>
        <v>#REF!</v>
      </c>
      <c r="AN1151" s="23" t="e">
        <f>IF($AK1151="","",#REF!)</f>
        <v>#REF!</v>
      </c>
      <c r="AO1151" s="23" t="e">
        <f t="shared" si="343"/>
        <v>#REF!</v>
      </c>
      <c r="AP1151" s="19" t="e">
        <f>IF(#REF!=0,"",#REF!)</f>
        <v>#REF!</v>
      </c>
      <c r="AQ1151" s="19" t="e">
        <f>IF(#REF!=0,"",#REF!)</f>
        <v>#REF!</v>
      </c>
      <c r="AR1151" s="19" t="e">
        <f>IF(#REF!=0,"",#REF!)</f>
        <v>#REF!</v>
      </c>
      <c r="AS1151" s="19" t="e">
        <f>#REF!</f>
        <v>#REF!</v>
      </c>
    </row>
    <row r="1152" spans="4:45" ht="19.5" thickTop="1" thickBot="1" x14ac:dyDescent="0.25">
      <c r="D1152" s="1" t="str">
        <f t="shared" si="346"/>
        <v/>
      </c>
      <c r="E1152" s="1" t="str">
        <f t="shared" si="347"/>
        <v/>
      </c>
      <c r="K1152" s="19" t="str">
        <f t="shared" si="334"/>
        <v/>
      </c>
      <c r="L1152" s="19">
        <f t="shared" si="344"/>
        <v>10000</v>
      </c>
      <c r="M1152" s="22" t="str">
        <f>TRIM(Data!$N1149)</f>
        <v>Fifth Avenue</v>
      </c>
      <c r="N1152" s="22" t="str">
        <f>TRIM(Data!$A1149)</f>
        <v>Fifth Avenue</v>
      </c>
      <c r="O1152" s="23">
        <f>IF(Data!$B1149=0,"",Data!$B1149)</f>
        <v>1967</v>
      </c>
      <c r="P1152" s="19" t="str">
        <f>IF(Data!$C1149=0,"",Data!$C1149)</f>
        <v>1</v>
      </c>
      <c r="Q1152" s="23" t="str">
        <f>IF($M1152="","",Data!$E1149)</f>
        <v>M-L</v>
      </c>
      <c r="R1152" s="23" t="str">
        <f t="shared" si="335"/>
        <v>M</v>
      </c>
      <c r="S1152" s="23" t="str">
        <f t="shared" si="336"/>
        <v>M</v>
      </c>
      <c r="T1152" s="19" t="str">
        <f>IF(Data!$F1149=0,"",Data!$F1149)</f>
        <v>WHITE</v>
      </c>
      <c r="U1152" s="19" t="str">
        <f>IF(Data!$G1149=0,"",Data!$G1149)</f>
        <v/>
      </c>
      <c r="V1152" s="19" t="str">
        <f>IF(Data!$D1149=0,"",Data!$D1149)</f>
        <v/>
      </c>
      <c r="W1152" s="19" t="str">
        <f>Data!$H1149</f>
        <v>Japonica</v>
      </c>
      <c r="Y1152" s="41" t="e">
        <f t="shared" si="331"/>
        <v>#REF!</v>
      </c>
      <c r="Z1152" s="8">
        <f t="shared" si="337"/>
        <v>10000</v>
      </c>
      <c r="AA1152" s="8" t="str">
        <f t="shared" si="338"/>
        <v>Fifth Avenue</v>
      </c>
      <c r="AB1152" s="8" t="str">
        <f t="shared" si="339"/>
        <v>M</v>
      </c>
      <c r="AC1152" s="8" t="str">
        <f t="shared" si="340"/>
        <v>WHITE</v>
      </c>
      <c r="AD1152" s="8" t="str">
        <f t="shared" si="345"/>
        <v/>
      </c>
      <c r="AE1152" s="8" t="str">
        <f t="shared" si="341"/>
        <v/>
      </c>
      <c r="AF1152" s="5">
        <f t="shared" si="342"/>
        <v>1967</v>
      </c>
      <c r="AG1152" s="46">
        <v>1149</v>
      </c>
      <c r="AH1152" s="47" t="str">
        <f t="shared" si="332"/>
        <v/>
      </c>
      <c r="AI1152" s="48" t="str">
        <f t="shared" si="333"/>
        <v/>
      </c>
      <c r="AK1152" s="22" t="e">
        <f>TRIM(#REF!)</f>
        <v>#REF!</v>
      </c>
      <c r="AL1152" s="23" t="e">
        <f>IF(#REF!=0,"",#REF!)</f>
        <v>#REF!</v>
      </c>
      <c r="AM1152" s="19" t="e">
        <f>IF(#REF!=0,"",#REF!)</f>
        <v>#REF!</v>
      </c>
      <c r="AN1152" s="23" t="e">
        <f>IF($AK1152="","",#REF!)</f>
        <v>#REF!</v>
      </c>
      <c r="AO1152" s="23" t="e">
        <f t="shared" si="343"/>
        <v>#REF!</v>
      </c>
      <c r="AP1152" s="19" t="e">
        <f>IF(#REF!=0,"",#REF!)</f>
        <v>#REF!</v>
      </c>
      <c r="AQ1152" s="19" t="e">
        <f>IF(#REF!=0,"",#REF!)</f>
        <v>#REF!</v>
      </c>
      <c r="AR1152" s="19" t="e">
        <f>IF(#REF!=0,"",#REF!)</f>
        <v>#REF!</v>
      </c>
      <c r="AS1152" s="19" t="e">
        <f>#REF!</f>
        <v>#REF!</v>
      </c>
    </row>
    <row r="1153" spans="4:45" ht="19.5" thickTop="1" thickBot="1" x14ac:dyDescent="0.25">
      <c r="D1153" s="1" t="str">
        <f t="shared" si="346"/>
        <v/>
      </c>
      <c r="E1153" s="1" t="str">
        <f t="shared" si="347"/>
        <v/>
      </c>
      <c r="K1153" s="19" t="str">
        <f t="shared" si="334"/>
        <v/>
      </c>
      <c r="L1153" s="19">
        <f t="shared" si="344"/>
        <v>10000</v>
      </c>
      <c r="M1153" s="22" t="str">
        <f>TRIM(Data!$N1150)</f>
        <v>Fimbriata</v>
      </c>
      <c r="N1153" s="22" t="str">
        <f>TRIM(Data!$A1150)</f>
        <v>Fimbriata (Alba Fimbriata, Fimbriata Alba)</v>
      </c>
      <c r="O1153" s="23">
        <f>IF(Data!$B1150=0,"",Data!$B1150)</f>
        <v>1816</v>
      </c>
      <c r="P1153" s="19" t="str">
        <f>IF(Data!$C1150=0,"",Data!$C1150)</f>
        <v>1</v>
      </c>
      <c r="Q1153" s="23" t="str">
        <f>IF($M1153="","",Data!$E1150)</f>
        <v>M</v>
      </c>
      <c r="R1153" s="23" t="str">
        <f t="shared" si="335"/>
        <v>M</v>
      </c>
      <c r="S1153" s="23" t="str">
        <f t="shared" si="336"/>
        <v>M</v>
      </c>
      <c r="T1153" s="19" t="str">
        <f>IF(Data!$F1150=0,"",Data!$F1150)</f>
        <v>WHITE</v>
      </c>
      <c r="U1153" s="19" t="str">
        <f>IF(Data!$G1150=0,"",Data!$G1150)</f>
        <v/>
      </c>
      <c r="V1153" s="19" t="str">
        <f>IF(Data!$D1150=0,"",Data!$D1150)</f>
        <v>ANTIQUE</v>
      </c>
      <c r="W1153" s="19" t="str">
        <f>Data!$H1150</f>
        <v>Japonica</v>
      </c>
      <c r="Y1153" s="41" t="e">
        <f t="shared" si="331"/>
        <v>#REF!</v>
      </c>
      <c r="Z1153" s="8">
        <f t="shared" si="337"/>
        <v>1153</v>
      </c>
      <c r="AA1153" s="8" t="str">
        <f t="shared" si="338"/>
        <v>Fimbriata</v>
      </c>
      <c r="AB1153" s="8" t="str">
        <f t="shared" si="339"/>
        <v>M</v>
      </c>
      <c r="AC1153" s="8" t="str">
        <f t="shared" si="340"/>
        <v>WHITE</v>
      </c>
      <c r="AD1153" s="8" t="str">
        <f t="shared" si="345"/>
        <v/>
      </c>
      <c r="AE1153" s="8" t="str">
        <f t="shared" si="341"/>
        <v>ANTIQUE</v>
      </c>
      <c r="AF1153" s="5">
        <f t="shared" si="342"/>
        <v>1816</v>
      </c>
      <c r="AG1153" s="46">
        <v>1150</v>
      </c>
      <c r="AH1153" s="47" t="str">
        <f t="shared" si="332"/>
        <v/>
      </c>
      <c r="AI1153" s="48" t="str">
        <f t="shared" si="333"/>
        <v/>
      </c>
      <c r="AK1153" s="22" t="e">
        <f>TRIM(#REF!)</f>
        <v>#REF!</v>
      </c>
      <c r="AL1153" s="23" t="e">
        <f>IF(#REF!=0,"",#REF!)</f>
        <v>#REF!</v>
      </c>
      <c r="AM1153" s="19" t="e">
        <f>IF(#REF!=0,"",#REF!)</f>
        <v>#REF!</v>
      </c>
      <c r="AN1153" s="23" t="e">
        <f>IF($AK1153="","",#REF!)</f>
        <v>#REF!</v>
      </c>
      <c r="AO1153" s="23" t="e">
        <f t="shared" si="343"/>
        <v>#REF!</v>
      </c>
      <c r="AP1153" s="19" t="e">
        <f>IF(#REF!=0,"",#REF!)</f>
        <v>#REF!</v>
      </c>
      <c r="AQ1153" s="19" t="e">
        <f>IF(#REF!=0,"",#REF!)</f>
        <v>#REF!</v>
      </c>
      <c r="AR1153" s="19" t="e">
        <f>IF(#REF!=0,"",#REF!)</f>
        <v>#REF!</v>
      </c>
      <c r="AS1153" s="19" t="e">
        <f>#REF!</f>
        <v>#REF!</v>
      </c>
    </row>
    <row r="1154" spans="4:45" ht="19.5" thickTop="1" thickBot="1" x14ac:dyDescent="0.25">
      <c r="D1154" s="1" t="str">
        <f t="shared" si="346"/>
        <v/>
      </c>
      <c r="E1154" s="1" t="str">
        <f t="shared" si="347"/>
        <v/>
      </c>
      <c r="K1154" s="19" t="str">
        <f t="shared" si="334"/>
        <v/>
      </c>
      <c r="L1154" s="19">
        <f t="shared" si="344"/>
        <v>10000</v>
      </c>
      <c r="M1154" s="22" t="str">
        <f>TRIM(Data!$N1151)</f>
        <v>Fimbriata Superba (See Fred Sander)</v>
      </c>
      <c r="N1154" s="22" t="str">
        <f>TRIM(Data!$A1151)</f>
        <v>Fimbriata Superba (See Fred Sander)</v>
      </c>
      <c r="O1154" s="23">
        <f>IF(Data!$B1151=0,"",Data!$B1151)</f>
        <v>1913</v>
      </c>
      <c r="P1154" s="19" t="str">
        <f>IF(Data!$C1151=0,"",Data!$C1151)</f>
        <v/>
      </c>
      <c r="Q1154" s="23" t="str">
        <f>IF($M1154="","",Data!$E1151)</f>
        <v>M</v>
      </c>
      <c r="R1154" s="23" t="str">
        <f t="shared" si="335"/>
        <v>M</v>
      </c>
      <c r="S1154" s="23" t="str">
        <f t="shared" si="336"/>
        <v>M</v>
      </c>
      <c r="T1154" s="19" t="str">
        <f>IF(Data!$F1151=0,"",Data!$F1151)</f>
        <v/>
      </c>
      <c r="U1154" s="19" t="str">
        <f>IF(Data!$G1151=0,"",Data!$G1151)</f>
        <v/>
      </c>
      <c r="V1154" s="19" t="str">
        <f>IF(Data!$D1151=0,"",Data!$D1151)</f>
        <v/>
      </c>
      <c r="W1154" s="19" t="str">
        <f>Data!$H1151</f>
        <v>Japonica</v>
      </c>
      <c r="Y1154" s="41" t="e">
        <f t="shared" si="331"/>
        <v>#REF!</v>
      </c>
      <c r="Z1154" s="8">
        <f t="shared" si="337"/>
        <v>10000</v>
      </c>
      <c r="AA1154" s="8" t="str">
        <f t="shared" si="338"/>
        <v>Fimbriata Superba (See Fred Sander)</v>
      </c>
      <c r="AB1154" s="8" t="str">
        <f t="shared" si="339"/>
        <v>M</v>
      </c>
      <c r="AC1154" s="8" t="str">
        <f t="shared" si="340"/>
        <v/>
      </c>
      <c r="AD1154" s="8" t="str">
        <f t="shared" si="345"/>
        <v/>
      </c>
      <c r="AE1154" s="8" t="str">
        <f t="shared" si="341"/>
        <v/>
      </c>
      <c r="AF1154" s="5">
        <f t="shared" si="342"/>
        <v>1913</v>
      </c>
      <c r="AG1154" s="46">
        <v>1151</v>
      </c>
      <c r="AH1154" s="47" t="str">
        <f t="shared" si="332"/>
        <v/>
      </c>
      <c r="AI1154" s="48" t="str">
        <f t="shared" si="333"/>
        <v/>
      </c>
      <c r="AK1154" s="22" t="e">
        <f>TRIM(#REF!)</f>
        <v>#REF!</v>
      </c>
      <c r="AL1154" s="23" t="e">
        <f>IF(#REF!=0,"",#REF!)</f>
        <v>#REF!</v>
      </c>
      <c r="AM1154" s="19" t="e">
        <f>IF(#REF!=0,"",#REF!)</f>
        <v>#REF!</v>
      </c>
      <c r="AN1154" s="23" t="e">
        <f>IF($AK1154="","",#REF!)</f>
        <v>#REF!</v>
      </c>
      <c r="AO1154" s="23" t="e">
        <f t="shared" si="343"/>
        <v>#REF!</v>
      </c>
      <c r="AP1154" s="19" t="e">
        <f>IF(#REF!=0,"",#REF!)</f>
        <v>#REF!</v>
      </c>
      <c r="AQ1154" s="19" t="e">
        <f>IF(#REF!=0,"",#REF!)</f>
        <v>#REF!</v>
      </c>
      <c r="AR1154" s="19" t="e">
        <f>IF(#REF!=0,"",#REF!)</f>
        <v>#REF!</v>
      </c>
      <c r="AS1154" s="19" t="e">
        <f>#REF!</f>
        <v>#REF!</v>
      </c>
    </row>
    <row r="1155" spans="4:45" ht="19.5" thickTop="1" thickBot="1" x14ac:dyDescent="0.25">
      <c r="D1155" s="1" t="str">
        <f t="shared" si="346"/>
        <v/>
      </c>
      <c r="E1155" s="1" t="str">
        <f t="shared" si="347"/>
        <v/>
      </c>
      <c r="K1155" s="19" t="str">
        <f t="shared" si="334"/>
        <v/>
      </c>
      <c r="L1155" s="19">
        <f t="shared" si="344"/>
        <v>10000</v>
      </c>
      <c r="M1155" s="22" t="str">
        <f>TRIM(Data!$N1152)</f>
        <v>Fimbriated Fragrance</v>
      </c>
      <c r="N1155" s="22" t="str">
        <f>TRIM(Data!$A1152)</f>
        <v>Fimbriated Fragrance (H)</v>
      </c>
      <c r="O1155" s="23">
        <f>IF(Data!$B1152=0,"",Data!$B1152)</f>
        <v>1999</v>
      </c>
      <c r="P1155" s="19" t="str">
        <f>IF(Data!$C1152=0,"",Data!$C1152)</f>
        <v>1</v>
      </c>
      <c r="Q1155" s="23" t="str">
        <f>IF($M1155="","",Data!$E1152)</f>
        <v>M</v>
      </c>
      <c r="R1155" s="23" t="str">
        <f t="shared" si="335"/>
        <v>M</v>
      </c>
      <c r="S1155" s="23" t="str">
        <f t="shared" si="336"/>
        <v>M</v>
      </c>
      <c r="T1155" s="19" t="str">
        <f>IF(Data!$F1152=0,"",Data!$F1152)</f>
        <v/>
      </c>
      <c r="U1155" s="19" t="str">
        <f>IF(Data!$G1152=0,"",Data!$G1152)</f>
        <v/>
      </c>
      <c r="V1155" s="19" t="str">
        <f>IF(Data!$D1152=0,"",Data!$D1152)</f>
        <v/>
      </c>
      <c r="W1155" s="19" t="str">
        <f>Data!$H1152</f>
        <v>NRH</v>
      </c>
      <c r="Y1155" s="41" t="e">
        <f t="shared" si="331"/>
        <v>#REF!</v>
      </c>
      <c r="Z1155" s="8">
        <f t="shared" si="337"/>
        <v>10000</v>
      </c>
      <c r="AA1155" s="8" t="str">
        <f t="shared" si="338"/>
        <v>Fimbriated Fragrance</v>
      </c>
      <c r="AB1155" s="8" t="str">
        <f t="shared" si="339"/>
        <v>M</v>
      </c>
      <c r="AC1155" s="8" t="str">
        <f t="shared" si="340"/>
        <v/>
      </c>
      <c r="AD1155" s="8" t="str">
        <f t="shared" si="345"/>
        <v/>
      </c>
      <c r="AE1155" s="8" t="str">
        <f t="shared" si="341"/>
        <v/>
      </c>
      <c r="AF1155" s="5">
        <f t="shared" si="342"/>
        <v>1999</v>
      </c>
      <c r="AG1155" s="46">
        <v>1152</v>
      </c>
      <c r="AH1155" s="47" t="str">
        <f t="shared" si="332"/>
        <v/>
      </c>
      <c r="AI1155" s="48" t="str">
        <f t="shared" si="333"/>
        <v/>
      </c>
      <c r="AK1155" s="22" t="e">
        <f>TRIM(#REF!)</f>
        <v>#REF!</v>
      </c>
      <c r="AL1155" s="23" t="e">
        <f>IF(#REF!=0,"",#REF!)</f>
        <v>#REF!</v>
      </c>
      <c r="AM1155" s="19" t="e">
        <f>IF(#REF!=0,"",#REF!)</f>
        <v>#REF!</v>
      </c>
      <c r="AN1155" s="23" t="e">
        <f>IF($AK1155="","",#REF!)</f>
        <v>#REF!</v>
      </c>
      <c r="AO1155" s="23" t="e">
        <f t="shared" si="343"/>
        <v>#REF!</v>
      </c>
      <c r="AP1155" s="19" t="e">
        <f>IF(#REF!=0,"",#REF!)</f>
        <v>#REF!</v>
      </c>
      <c r="AQ1155" s="19" t="e">
        <f>IF(#REF!=0,"",#REF!)</f>
        <v>#REF!</v>
      </c>
      <c r="AR1155" s="19" t="e">
        <f>IF(#REF!=0,"",#REF!)</f>
        <v>#REF!</v>
      </c>
      <c r="AS1155" s="19" t="e">
        <f>#REF!</f>
        <v>#REF!</v>
      </c>
    </row>
    <row r="1156" spans="4:45" ht="19.5" thickTop="1" thickBot="1" x14ac:dyDescent="0.25">
      <c r="D1156" s="1" t="str">
        <f t="shared" si="346"/>
        <v/>
      </c>
      <c r="E1156" s="1" t="str">
        <f t="shared" si="347"/>
        <v/>
      </c>
      <c r="K1156" s="19" t="str">
        <f t="shared" si="334"/>
        <v/>
      </c>
      <c r="L1156" s="19">
        <f t="shared" si="344"/>
        <v>10000</v>
      </c>
      <c r="M1156" s="22" t="str">
        <f>TRIM(Data!$N1153)</f>
        <v>Fine Pure</v>
      </c>
      <c r="N1156" s="22" t="str">
        <f>TRIM(Data!$A1153)</f>
        <v>Fine Pure (R) (Miaojie)</v>
      </c>
      <c r="O1156" s="23">
        <f>IF(Data!$B1153=0,"",Data!$B1153)</f>
        <v>2007</v>
      </c>
      <c r="P1156" s="19" t="str">
        <f>IF(Data!$C1153=0,"",Data!$C1153)</f>
        <v>1</v>
      </c>
      <c r="Q1156" s="23" t="str">
        <f>IF($M1156="","",Data!$E1153)</f>
        <v>VL</v>
      </c>
      <c r="R1156" s="23" t="str">
        <f t="shared" si="335"/>
        <v>VL</v>
      </c>
      <c r="S1156" s="23" t="str">
        <f t="shared" si="336"/>
        <v>VL</v>
      </c>
      <c r="T1156" s="19" t="str">
        <f>IF(Data!$F1153=0,"",Data!$F1153)</f>
        <v/>
      </c>
      <c r="U1156" s="19" t="str">
        <f>IF(Data!$G1153=0,"",Data!$G1153)</f>
        <v/>
      </c>
      <c r="V1156" s="19" t="str">
        <f>IF(Data!$D1153=0,"",Data!$D1153)</f>
        <v/>
      </c>
      <c r="W1156" s="19" t="str">
        <f>Data!$H1153</f>
        <v>Reticulata</v>
      </c>
      <c r="Y1156" s="41" t="e">
        <f t="shared" ref="Y1156:Y1219" si="348">RANK(Z1156,Z$4:Z$3653,1)</f>
        <v>#REF!</v>
      </c>
      <c r="Z1156" s="8">
        <f t="shared" si="337"/>
        <v>10000</v>
      </c>
      <c r="AA1156" s="8" t="str">
        <f t="shared" si="338"/>
        <v>Fine Pure</v>
      </c>
      <c r="AB1156" s="8" t="str">
        <f t="shared" si="339"/>
        <v>VL</v>
      </c>
      <c r="AC1156" s="8" t="str">
        <f t="shared" si="340"/>
        <v/>
      </c>
      <c r="AD1156" s="8" t="str">
        <f t="shared" si="345"/>
        <v/>
      </c>
      <c r="AE1156" s="8" t="str">
        <f t="shared" si="341"/>
        <v/>
      </c>
      <c r="AF1156" s="5">
        <f t="shared" si="342"/>
        <v>2007</v>
      </c>
      <c r="AG1156" s="46">
        <v>1153</v>
      </c>
      <c r="AH1156" s="47" t="str">
        <f t="shared" ref="AH1156:AH1219" si="349">IF(ISERROR(VLOOKUP($AG1156,$Y$4:$AE$3653,2,FALSE)),"",VLOOKUP($AG1156,$Y$4:$AE$3653,3,FALSE))</f>
        <v/>
      </c>
      <c r="AI1156" s="48" t="str">
        <f t="shared" ref="AI1156:AI1219" si="350">IF(ISERROR(VLOOKUP($AG1156,$Y$4:$AE$3653,2,FALSE)),"",VLOOKUP($AG1156,$Y$4:$AF$3653,8,FALSE))</f>
        <v/>
      </c>
      <c r="AK1156" s="22" t="e">
        <f>TRIM(#REF!)</f>
        <v>#REF!</v>
      </c>
      <c r="AL1156" s="23" t="e">
        <f>IF(#REF!=0,"",#REF!)</f>
        <v>#REF!</v>
      </c>
      <c r="AM1156" s="19" t="e">
        <f>IF(#REF!=0,"",#REF!)</f>
        <v>#REF!</v>
      </c>
      <c r="AN1156" s="23" t="e">
        <f>IF($AK1156="","",#REF!)</f>
        <v>#REF!</v>
      </c>
      <c r="AO1156" s="23" t="e">
        <f t="shared" si="343"/>
        <v>#REF!</v>
      </c>
      <c r="AP1156" s="19" t="e">
        <f>IF(#REF!=0,"",#REF!)</f>
        <v>#REF!</v>
      </c>
      <c r="AQ1156" s="19" t="e">
        <f>IF(#REF!=0,"",#REF!)</f>
        <v>#REF!</v>
      </c>
      <c r="AR1156" s="19" t="e">
        <f>IF(#REF!=0,"",#REF!)</f>
        <v>#REF!</v>
      </c>
      <c r="AS1156" s="19" t="e">
        <f>#REF!</f>
        <v>#REF!</v>
      </c>
    </row>
    <row r="1157" spans="4:45" ht="19.5" thickTop="1" thickBot="1" x14ac:dyDescent="0.25">
      <c r="D1157" s="1" t="str">
        <f t="shared" si="346"/>
        <v/>
      </c>
      <c r="E1157" s="1" t="str">
        <f t="shared" si="347"/>
        <v/>
      </c>
      <c r="K1157" s="19" t="str">
        <f t="shared" ref="K1157:K1220" si="351">IF(L1157=10000,"",RANK(L1157,$L$4:$L$3653,1))</f>
        <v/>
      </c>
      <c r="L1157" s="19">
        <f t="shared" si="344"/>
        <v>10000</v>
      </c>
      <c r="M1157" s="22" t="str">
        <f>TRIM(Data!$N1154)</f>
        <v>Finlandia</v>
      </c>
      <c r="N1157" s="22" t="str">
        <f>TRIM(Data!$A1154)</f>
        <v>Finlandia (Dearest, Nellie White)</v>
      </c>
      <c r="O1157" s="23">
        <f>IF(Data!$B1154=0,"",Data!$B1154)</f>
        <v>1910</v>
      </c>
      <c r="P1157" s="19" t="str">
        <f>IF(Data!$C1154=0,"",Data!$C1154)</f>
        <v>1</v>
      </c>
      <c r="Q1157" s="23" t="str">
        <f>IF($M1157="","",Data!$E1154)</f>
        <v>M</v>
      </c>
      <c r="R1157" s="23" t="str">
        <f t="shared" ref="R1157:R1220" si="352">IF($M1157="","",IF($Q1157="Min","Min",IF($Q1157="Min-S",IF($J$1=1,"S","Min"),IF(OR($Q1157="S",$Q1157="S-M"),"S",IF(OR($Q1157="M",$Q1157="M-L"),"M",IF(OR($Q1157="L",$Q1157="L-VL"),"L",IF($Q1157="VL","VL")))))))</f>
        <v>M</v>
      </c>
      <c r="S1157" s="23" t="str">
        <f t="shared" ref="S1157:S1220" si="353">IF($J$1=1,$R1157,$Q1157)</f>
        <v>M</v>
      </c>
      <c r="T1157" s="19" t="str">
        <f>IF(Data!$F1154=0,"",Data!$F1154)</f>
        <v/>
      </c>
      <c r="U1157" s="19" t="str">
        <f>IF(Data!$G1154=0,"",Data!$G1154)</f>
        <v/>
      </c>
      <c r="V1157" s="19" t="str">
        <f>IF(Data!$D1154=0,"",Data!$D1154)</f>
        <v/>
      </c>
      <c r="W1157" s="19" t="str">
        <f>Data!$H1154</f>
        <v>Japonica</v>
      </c>
      <c r="Y1157" s="41" t="e">
        <f t="shared" si="348"/>
        <v>#REF!</v>
      </c>
      <c r="Z1157" s="8">
        <f t="shared" ref="Z1157:Z1220" si="354">IF($V1157="ANTIQUE",IF($W1157="Japonica",ROW(),10000),10000)</f>
        <v>10000</v>
      </c>
      <c r="AA1157" s="8" t="str">
        <f t="shared" ref="AA1157:AA1220" si="355">$M1157</f>
        <v>Finlandia</v>
      </c>
      <c r="AB1157" s="8" t="str">
        <f t="shared" ref="AB1157:AB1220" si="356">$R1157</f>
        <v>M</v>
      </c>
      <c r="AC1157" s="8" t="str">
        <f t="shared" ref="AC1157:AC1220" si="357">$T1157</f>
        <v/>
      </c>
      <c r="AD1157" s="8" t="str">
        <f t="shared" si="345"/>
        <v/>
      </c>
      <c r="AE1157" s="8" t="str">
        <f t="shared" ref="AE1157:AE1220" si="358">$V1157</f>
        <v/>
      </c>
      <c r="AF1157" s="5">
        <f t="shared" ref="AF1157:AF1220" si="359">$O1157</f>
        <v>1910</v>
      </c>
      <c r="AG1157" s="46">
        <v>1154</v>
      </c>
      <c r="AH1157" s="47" t="str">
        <f t="shared" si="349"/>
        <v/>
      </c>
      <c r="AI1157" s="48" t="str">
        <f t="shared" si="350"/>
        <v/>
      </c>
      <c r="AK1157" s="22" t="e">
        <f>TRIM(#REF!)</f>
        <v>#REF!</v>
      </c>
      <c r="AL1157" s="23" t="e">
        <f>IF(#REF!=0,"",#REF!)</f>
        <v>#REF!</v>
      </c>
      <c r="AM1157" s="19" t="e">
        <f>IF(#REF!=0,"",#REF!)</f>
        <v>#REF!</v>
      </c>
      <c r="AN1157" s="23" t="e">
        <f>IF($AK1157="","",#REF!)</f>
        <v>#REF!</v>
      </c>
      <c r="AO1157" s="23" t="e">
        <f t="shared" ref="AO1157:AO1220" si="360">IF($AK1157="","",IF($AN1157="Min","Min",IF($AN1157="Min-S",IF($J$1=1,"S","Min"),IF(OR($AN1157="S",$AN1157="S-M"),"S",IF(OR($AN1157="M",$AN1157="M-L"),"M",IF(OR($AN1157="L",$AN1157="L-VL"),"L",IF($AN1157="VL","VL")))))))</f>
        <v>#REF!</v>
      </c>
      <c r="AP1157" s="19" t="e">
        <f>IF(#REF!=0,"",#REF!)</f>
        <v>#REF!</v>
      </c>
      <c r="AQ1157" s="19" t="e">
        <f>IF(#REF!=0,"",#REF!)</f>
        <v>#REF!</v>
      </c>
      <c r="AR1157" s="19" t="e">
        <f>IF(#REF!=0,"",#REF!)</f>
        <v>#REF!</v>
      </c>
      <c r="AS1157" s="19" t="e">
        <f>#REF!</f>
        <v>#REF!</v>
      </c>
    </row>
    <row r="1158" spans="4:45" ht="19.5" thickTop="1" thickBot="1" x14ac:dyDescent="0.25">
      <c r="D1158" s="1" t="str">
        <f t="shared" si="346"/>
        <v/>
      </c>
      <c r="E1158" s="1" t="str">
        <f t="shared" si="347"/>
        <v/>
      </c>
      <c r="K1158" s="19" t="str">
        <f t="shared" si="351"/>
        <v/>
      </c>
      <c r="L1158" s="19">
        <f t="shared" si="344"/>
        <v>10000</v>
      </c>
      <c r="M1158" s="22" t="str">
        <f>TRIM(Data!$N1155)</f>
        <v>Finlandia Rosea Var. (See King Lear)</v>
      </c>
      <c r="N1158" s="22" t="str">
        <f>TRIM(Data!$A1155)</f>
        <v>Finlandia Rosea Var. (See King Lear)</v>
      </c>
      <c r="O1158" s="23">
        <f>IF(Data!$B1155=0,"",Data!$B1155)</f>
        <v>1939</v>
      </c>
      <c r="P1158" s="19" t="str">
        <f>IF(Data!$C1155=0,"",Data!$C1155)</f>
        <v/>
      </c>
      <c r="Q1158" s="23" t="str">
        <f>IF($M1158="","",Data!$E1155)</f>
        <v>M</v>
      </c>
      <c r="R1158" s="23" t="str">
        <f t="shared" si="352"/>
        <v>M</v>
      </c>
      <c r="S1158" s="23" t="str">
        <f t="shared" si="353"/>
        <v>M</v>
      </c>
      <c r="T1158" s="19" t="str">
        <f>IF(Data!$F1155=0,"",Data!$F1155)</f>
        <v/>
      </c>
      <c r="U1158" s="19" t="str">
        <f>IF(Data!$G1155=0,"",Data!$G1155)</f>
        <v/>
      </c>
      <c r="V1158" s="19" t="str">
        <f>IF(Data!$D1155=0,"",Data!$D1155)</f>
        <v/>
      </c>
      <c r="W1158" s="19" t="str">
        <f>Data!$H1155</f>
        <v>Japonica</v>
      </c>
      <c r="Y1158" s="41" t="e">
        <f t="shared" si="348"/>
        <v>#REF!</v>
      </c>
      <c r="Z1158" s="8">
        <f t="shared" si="354"/>
        <v>10000</v>
      </c>
      <c r="AA1158" s="8" t="str">
        <f t="shared" si="355"/>
        <v>Finlandia Rosea Var. (See King Lear)</v>
      </c>
      <c r="AB1158" s="8" t="str">
        <f t="shared" si="356"/>
        <v>M</v>
      </c>
      <c r="AC1158" s="8" t="str">
        <f t="shared" si="357"/>
        <v/>
      </c>
      <c r="AD1158" s="8" t="str">
        <f t="shared" si="345"/>
        <v/>
      </c>
      <c r="AE1158" s="8" t="str">
        <f t="shared" si="358"/>
        <v/>
      </c>
      <c r="AF1158" s="5">
        <f t="shared" si="359"/>
        <v>1939</v>
      </c>
      <c r="AG1158" s="46">
        <v>1155</v>
      </c>
      <c r="AH1158" s="47" t="str">
        <f t="shared" si="349"/>
        <v/>
      </c>
      <c r="AI1158" s="48" t="str">
        <f t="shared" si="350"/>
        <v/>
      </c>
      <c r="AK1158" s="22" t="e">
        <f>TRIM(#REF!)</f>
        <v>#REF!</v>
      </c>
      <c r="AL1158" s="23" t="e">
        <f>IF(#REF!=0,"",#REF!)</f>
        <v>#REF!</v>
      </c>
      <c r="AM1158" s="19" t="e">
        <f>IF(#REF!=0,"",#REF!)</f>
        <v>#REF!</v>
      </c>
      <c r="AN1158" s="23" t="e">
        <f>IF($AK1158="","",#REF!)</f>
        <v>#REF!</v>
      </c>
      <c r="AO1158" s="23" t="e">
        <f t="shared" si="360"/>
        <v>#REF!</v>
      </c>
      <c r="AP1158" s="19" t="e">
        <f>IF(#REF!=0,"",#REF!)</f>
        <v>#REF!</v>
      </c>
      <c r="AQ1158" s="19" t="e">
        <f>IF(#REF!=0,"",#REF!)</f>
        <v>#REF!</v>
      </c>
      <c r="AR1158" s="19" t="e">
        <f>IF(#REF!=0,"",#REF!)</f>
        <v>#REF!</v>
      </c>
      <c r="AS1158" s="19" t="e">
        <f>#REF!</f>
        <v>#REF!</v>
      </c>
    </row>
    <row r="1159" spans="4:45" ht="19.5" thickTop="1" thickBot="1" x14ac:dyDescent="0.25">
      <c r="D1159" s="1" t="str">
        <f t="shared" si="346"/>
        <v/>
      </c>
      <c r="E1159" s="1" t="str">
        <f t="shared" si="347"/>
        <v/>
      </c>
      <c r="K1159" s="19" t="str">
        <f t="shared" si="351"/>
        <v/>
      </c>
      <c r="L1159" s="19">
        <f t="shared" si="344"/>
        <v>10000</v>
      </c>
      <c r="M1159" s="22" t="str">
        <f>TRIM(Data!$N1156)</f>
        <v>Fircone</v>
      </c>
      <c r="N1159" s="22" t="str">
        <f>TRIM(Data!$A1156)</f>
        <v>Fircone</v>
      </c>
      <c r="O1159" s="23">
        <f>IF(Data!$B1156=0,"",Data!$B1156)</f>
        <v>1950</v>
      </c>
      <c r="P1159" s="19" t="str">
        <f>IF(Data!$C1156=0,"",Data!$C1156)</f>
        <v>1</v>
      </c>
      <c r="Q1159" s="23" t="str">
        <f>IF($M1159="","",Data!$E1156)</f>
        <v>Min</v>
      </c>
      <c r="R1159" s="23" t="str">
        <f t="shared" si="352"/>
        <v>Min</v>
      </c>
      <c r="S1159" s="23" t="str">
        <f t="shared" si="353"/>
        <v>Min</v>
      </c>
      <c r="T1159" s="19" t="str">
        <f>IF(Data!$F1156=0,"",Data!$F1156)</f>
        <v/>
      </c>
      <c r="U1159" s="19" t="str">
        <f>IF(Data!$G1156=0,"",Data!$G1156)</f>
        <v/>
      </c>
      <c r="V1159" s="19" t="str">
        <f>IF(Data!$D1156=0,"",Data!$D1156)</f>
        <v/>
      </c>
      <c r="W1159" s="19" t="str">
        <f>Data!$H1156</f>
        <v>Japonica</v>
      </c>
      <c r="Y1159" s="41" t="e">
        <f t="shared" si="348"/>
        <v>#REF!</v>
      </c>
      <c r="Z1159" s="8">
        <f t="shared" si="354"/>
        <v>10000</v>
      </c>
      <c r="AA1159" s="8" t="str">
        <f t="shared" si="355"/>
        <v>Fircone</v>
      </c>
      <c r="AB1159" s="8" t="str">
        <f t="shared" si="356"/>
        <v>Min</v>
      </c>
      <c r="AC1159" s="8" t="str">
        <f t="shared" si="357"/>
        <v/>
      </c>
      <c r="AD1159" s="8" t="str">
        <f t="shared" si="345"/>
        <v/>
      </c>
      <c r="AE1159" s="8" t="str">
        <f t="shared" si="358"/>
        <v/>
      </c>
      <c r="AF1159" s="5">
        <f t="shared" si="359"/>
        <v>1950</v>
      </c>
      <c r="AG1159" s="46">
        <v>1156</v>
      </c>
      <c r="AH1159" s="47" t="str">
        <f t="shared" si="349"/>
        <v/>
      </c>
      <c r="AI1159" s="48" t="str">
        <f t="shared" si="350"/>
        <v/>
      </c>
      <c r="AK1159" s="22" t="e">
        <f>TRIM(#REF!)</f>
        <v>#REF!</v>
      </c>
      <c r="AL1159" s="23" t="e">
        <f>IF(#REF!=0,"",#REF!)</f>
        <v>#REF!</v>
      </c>
      <c r="AM1159" s="19" t="e">
        <f>IF(#REF!=0,"",#REF!)</f>
        <v>#REF!</v>
      </c>
      <c r="AN1159" s="23" t="e">
        <f>IF($AK1159="","",#REF!)</f>
        <v>#REF!</v>
      </c>
      <c r="AO1159" s="23" t="e">
        <f t="shared" si="360"/>
        <v>#REF!</v>
      </c>
      <c r="AP1159" s="19" t="e">
        <f>IF(#REF!=0,"",#REF!)</f>
        <v>#REF!</v>
      </c>
      <c r="AQ1159" s="19" t="e">
        <f>IF(#REF!=0,"",#REF!)</f>
        <v>#REF!</v>
      </c>
      <c r="AR1159" s="19" t="e">
        <f>IF(#REF!=0,"",#REF!)</f>
        <v>#REF!</v>
      </c>
      <c r="AS1159" s="19" t="e">
        <f>#REF!</f>
        <v>#REF!</v>
      </c>
    </row>
    <row r="1160" spans="4:45" ht="19.5" thickTop="1" thickBot="1" x14ac:dyDescent="0.25">
      <c r="D1160" s="1" t="str">
        <f t="shared" si="346"/>
        <v/>
      </c>
      <c r="E1160" s="1" t="str">
        <f t="shared" si="347"/>
        <v/>
      </c>
      <c r="K1160" s="19" t="str">
        <f t="shared" si="351"/>
        <v/>
      </c>
      <c r="L1160" s="19">
        <f t="shared" si="344"/>
        <v>10000</v>
      </c>
      <c r="M1160" s="22" t="str">
        <f>TRIM(Data!$N1157)</f>
        <v>Fire Chief</v>
      </c>
      <c r="N1160" s="22" t="str">
        <f>TRIM(Data!$A1157)</f>
        <v>Fire Chief (R)</v>
      </c>
      <c r="O1160" s="23">
        <f>IF(Data!$B1157=0,"",Data!$B1157)</f>
        <v>1963</v>
      </c>
      <c r="P1160" s="19" t="str">
        <f>IF(Data!$C1157=0,"",Data!$C1157)</f>
        <v>1</v>
      </c>
      <c r="Q1160" s="23" t="str">
        <f>IF($M1160="","",Data!$E1157)</f>
        <v>L</v>
      </c>
      <c r="R1160" s="23" t="str">
        <f t="shared" si="352"/>
        <v>L</v>
      </c>
      <c r="S1160" s="23" t="str">
        <f t="shared" si="353"/>
        <v>L</v>
      </c>
      <c r="T1160" s="19" t="str">
        <f>IF(Data!$F1157=0,"",Data!$F1157)</f>
        <v/>
      </c>
      <c r="U1160" s="19" t="str">
        <f>IF(Data!$G1157=0,"",Data!$G1157)</f>
        <v/>
      </c>
      <c r="V1160" s="19" t="str">
        <f>IF(Data!$D1157=0,"",Data!$D1157)</f>
        <v/>
      </c>
      <c r="W1160" s="19" t="str">
        <f>Data!$H1157</f>
        <v>Reticulata</v>
      </c>
      <c r="Y1160" s="41" t="e">
        <f t="shared" si="348"/>
        <v>#REF!</v>
      </c>
      <c r="Z1160" s="8">
        <f t="shared" si="354"/>
        <v>10000</v>
      </c>
      <c r="AA1160" s="8" t="str">
        <f t="shared" si="355"/>
        <v>Fire Chief</v>
      </c>
      <c r="AB1160" s="8" t="str">
        <f t="shared" si="356"/>
        <v>L</v>
      </c>
      <c r="AC1160" s="8" t="str">
        <f t="shared" si="357"/>
        <v/>
      </c>
      <c r="AD1160" s="8" t="str">
        <f t="shared" si="345"/>
        <v/>
      </c>
      <c r="AE1160" s="8" t="str">
        <f t="shared" si="358"/>
        <v/>
      </c>
      <c r="AF1160" s="5">
        <f t="shared" si="359"/>
        <v>1963</v>
      </c>
      <c r="AG1160" s="46">
        <v>1157</v>
      </c>
      <c r="AH1160" s="47" t="str">
        <f t="shared" si="349"/>
        <v/>
      </c>
      <c r="AI1160" s="48" t="str">
        <f t="shared" si="350"/>
        <v/>
      </c>
      <c r="AK1160" s="22" t="e">
        <f>TRIM(#REF!)</f>
        <v>#REF!</v>
      </c>
      <c r="AL1160" s="23" t="e">
        <f>IF(#REF!=0,"",#REF!)</f>
        <v>#REF!</v>
      </c>
      <c r="AM1160" s="19" t="e">
        <f>IF(#REF!=0,"",#REF!)</f>
        <v>#REF!</v>
      </c>
      <c r="AN1160" s="23" t="e">
        <f>IF($AK1160="","",#REF!)</f>
        <v>#REF!</v>
      </c>
      <c r="AO1160" s="23" t="e">
        <f t="shared" si="360"/>
        <v>#REF!</v>
      </c>
      <c r="AP1160" s="19" t="e">
        <f>IF(#REF!=0,"",#REF!)</f>
        <v>#REF!</v>
      </c>
      <c r="AQ1160" s="19" t="e">
        <f>IF(#REF!=0,"",#REF!)</f>
        <v>#REF!</v>
      </c>
      <c r="AR1160" s="19" t="e">
        <f>IF(#REF!=0,"",#REF!)</f>
        <v>#REF!</v>
      </c>
      <c r="AS1160" s="19" t="e">
        <f>#REF!</f>
        <v>#REF!</v>
      </c>
    </row>
    <row r="1161" spans="4:45" ht="19.5" thickTop="1" thickBot="1" x14ac:dyDescent="0.25">
      <c r="D1161" s="1" t="str">
        <f t="shared" si="346"/>
        <v/>
      </c>
      <c r="E1161" s="1" t="str">
        <f t="shared" si="347"/>
        <v/>
      </c>
      <c r="K1161" s="19" t="str">
        <f t="shared" si="351"/>
        <v/>
      </c>
      <c r="L1161" s="19">
        <f t="shared" si="344"/>
        <v>10000</v>
      </c>
      <c r="M1161" s="22" t="str">
        <f>TRIM(Data!$N1158)</f>
        <v>Fire Dance</v>
      </c>
      <c r="N1161" s="22" t="str">
        <f>TRIM(Data!$A1158)</f>
        <v>Fire Dance</v>
      </c>
      <c r="O1161" s="23">
        <f>IF(Data!$B1158=0,"",Data!$B1158)</f>
        <v>1979</v>
      </c>
      <c r="P1161" s="19" t="str">
        <f>IF(Data!$C1158=0,"",Data!$C1158)</f>
        <v>1</v>
      </c>
      <c r="Q1161" s="23" t="str">
        <f>IF($M1161="","",Data!$E1158)</f>
        <v>M</v>
      </c>
      <c r="R1161" s="23" t="str">
        <f t="shared" si="352"/>
        <v>M</v>
      </c>
      <c r="S1161" s="23" t="str">
        <f t="shared" si="353"/>
        <v>M</v>
      </c>
      <c r="T1161" s="19" t="str">
        <f>IF(Data!$F1158=0,"",Data!$F1158)</f>
        <v/>
      </c>
      <c r="U1161" s="19" t="str">
        <f>IF(Data!$G1158=0,"",Data!$G1158)</f>
        <v/>
      </c>
      <c r="V1161" s="19" t="str">
        <f>IF(Data!$D1158=0,"",Data!$D1158)</f>
        <v/>
      </c>
      <c r="W1161" s="19" t="str">
        <f>Data!$H1158</f>
        <v>Japonica</v>
      </c>
      <c r="Y1161" s="41" t="e">
        <f t="shared" si="348"/>
        <v>#REF!</v>
      </c>
      <c r="Z1161" s="8">
        <f t="shared" si="354"/>
        <v>10000</v>
      </c>
      <c r="AA1161" s="8" t="str">
        <f t="shared" si="355"/>
        <v>Fire Dance</v>
      </c>
      <c r="AB1161" s="8" t="str">
        <f t="shared" si="356"/>
        <v>M</v>
      </c>
      <c r="AC1161" s="8" t="str">
        <f t="shared" si="357"/>
        <v/>
      </c>
      <c r="AD1161" s="8" t="str">
        <f t="shared" si="345"/>
        <v/>
      </c>
      <c r="AE1161" s="8" t="str">
        <f t="shared" si="358"/>
        <v/>
      </c>
      <c r="AF1161" s="5">
        <f t="shared" si="359"/>
        <v>1979</v>
      </c>
      <c r="AG1161" s="46">
        <v>1158</v>
      </c>
      <c r="AH1161" s="47" t="str">
        <f t="shared" si="349"/>
        <v/>
      </c>
      <c r="AI1161" s="48" t="str">
        <f t="shared" si="350"/>
        <v/>
      </c>
      <c r="AK1161" s="22" t="e">
        <f>TRIM(#REF!)</f>
        <v>#REF!</v>
      </c>
      <c r="AL1161" s="23" t="e">
        <f>IF(#REF!=0,"",#REF!)</f>
        <v>#REF!</v>
      </c>
      <c r="AM1161" s="19" t="e">
        <f>IF(#REF!=0,"",#REF!)</f>
        <v>#REF!</v>
      </c>
      <c r="AN1161" s="23" t="e">
        <f>IF($AK1161="","",#REF!)</f>
        <v>#REF!</v>
      </c>
      <c r="AO1161" s="23" t="e">
        <f t="shared" si="360"/>
        <v>#REF!</v>
      </c>
      <c r="AP1161" s="19" t="e">
        <f>IF(#REF!=0,"",#REF!)</f>
        <v>#REF!</v>
      </c>
      <c r="AQ1161" s="19" t="e">
        <f>IF(#REF!=0,"",#REF!)</f>
        <v>#REF!</v>
      </c>
      <c r="AR1161" s="19" t="e">
        <f>IF(#REF!=0,"",#REF!)</f>
        <v>#REF!</v>
      </c>
      <c r="AS1161" s="19" t="e">
        <f>#REF!</f>
        <v>#REF!</v>
      </c>
    </row>
    <row r="1162" spans="4:45" ht="19.5" thickTop="1" thickBot="1" x14ac:dyDescent="0.25">
      <c r="D1162" s="1" t="str">
        <f t="shared" si="346"/>
        <v/>
      </c>
      <c r="E1162" s="1" t="str">
        <f t="shared" si="347"/>
        <v/>
      </c>
      <c r="K1162" s="19" t="str">
        <f t="shared" si="351"/>
        <v/>
      </c>
      <c r="L1162" s="19">
        <f t="shared" si="344"/>
        <v>10000</v>
      </c>
      <c r="M1162" s="22" t="str">
        <f>TRIM(Data!$N1159)</f>
        <v>Fire Falls</v>
      </c>
      <c r="N1162" s="22" t="str">
        <f>TRIM(Data!$A1159)</f>
        <v>Fire Falls</v>
      </c>
      <c r="O1162" s="23">
        <f>IF(Data!$B1159=0,"",Data!$B1159)</f>
        <v>1955</v>
      </c>
      <c r="P1162" s="19" t="str">
        <f>IF(Data!$C1159=0,"",Data!$C1159)</f>
        <v>1</v>
      </c>
      <c r="Q1162" s="23" t="str">
        <f>IF($M1162="","",Data!$E1159)</f>
        <v>M-L</v>
      </c>
      <c r="R1162" s="23" t="str">
        <f t="shared" si="352"/>
        <v>M</v>
      </c>
      <c r="S1162" s="23" t="str">
        <f t="shared" si="353"/>
        <v>M</v>
      </c>
      <c r="T1162" s="19" t="str">
        <f>IF(Data!$F1159=0,"",Data!$F1159)</f>
        <v/>
      </c>
      <c r="U1162" s="19" t="str">
        <f>IF(Data!$G1159=0,"",Data!$G1159)</f>
        <v/>
      </c>
      <c r="V1162" s="19" t="str">
        <f>IF(Data!$D1159=0,"",Data!$D1159)</f>
        <v/>
      </c>
      <c r="W1162" s="19" t="str">
        <f>Data!$H1159</f>
        <v>Japonica</v>
      </c>
      <c r="Y1162" s="41" t="e">
        <f t="shared" si="348"/>
        <v>#REF!</v>
      </c>
      <c r="Z1162" s="8">
        <f t="shared" si="354"/>
        <v>10000</v>
      </c>
      <c r="AA1162" s="8" t="str">
        <f t="shared" si="355"/>
        <v>Fire Falls</v>
      </c>
      <c r="AB1162" s="8" t="str">
        <f t="shared" si="356"/>
        <v>M</v>
      </c>
      <c r="AC1162" s="8" t="str">
        <f t="shared" si="357"/>
        <v/>
      </c>
      <c r="AD1162" s="8" t="str">
        <f t="shared" si="345"/>
        <v/>
      </c>
      <c r="AE1162" s="8" t="str">
        <f t="shared" si="358"/>
        <v/>
      </c>
      <c r="AF1162" s="5">
        <f t="shared" si="359"/>
        <v>1955</v>
      </c>
      <c r="AG1162" s="46">
        <v>1159</v>
      </c>
      <c r="AH1162" s="47" t="str">
        <f t="shared" si="349"/>
        <v/>
      </c>
      <c r="AI1162" s="48" t="str">
        <f t="shared" si="350"/>
        <v/>
      </c>
      <c r="AK1162" s="22" t="e">
        <f>TRIM(#REF!)</f>
        <v>#REF!</v>
      </c>
      <c r="AL1162" s="23" t="e">
        <f>IF(#REF!=0,"",#REF!)</f>
        <v>#REF!</v>
      </c>
      <c r="AM1162" s="19" t="e">
        <f>IF(#REF!=0,"",#REF!)</f>
        <v>#REF!</v>
      </c>
      <c r="AN1162" s="23" t="e">
        <f>IF($AK1162="","",#REF!)</f>
        <v>#REF!</v>
      </c>
      <c r="AO1162" s="23" t="e">
        <f t="shared" si="360"/>
        <v>#REF!</v>
      </c>
      <c r="AP1162" s="19" t="e">
        <f>IF(#REF!=0,"",#REF!)</f>
        <v>#REF!</v>
      </c>
      <c r="AQ1162" s="19" t="e">
        <f>IF(#REF!=0,"",#REF!)</f>
        <v>#REF!</v>
      </c>
      <c r="AR1162" s="19" t="e">
        <f>IF(#REF!=0,"",#REF!)</f>
        <v>#REF!</v>
      </c>
      <c r="AS1162" s="19" t="e">
        <f>#REF!</f>
        <v>#REF!</v>
      </c>
    </row>
    <row r="1163" spans="4:45" ht="19.5" thickTop="1" thickBot="1" x14ac:dyDescent="0.25">
      <c r="D1163" s="1" t="str">
        <f t="shared" si="346"/>
        <v/>
      </c>
      <c r="E1163" s="1" t="str">
        <f t="shared" si="347"/>
        <v/>
      </c>
      <c r="K1163" s="19" t="str">
        <f t="shared" si="351"/>
        <v/>
      </c>
      <c r="L1163" s="19">
        <f t="shared" si="344"/>
        <v>10000</v>
      </c>
      <c r="M1163" s="22" t="str">
        <f>TRIM(Data!$N1160)</f>
        <v>Fire Frost</v>
      </c>
      <c r="N1163" s="22" t="str">
        <f>TRIM(Data!$A1160)</f>
        <v>Fire Frost (H)</v>
      </c>
      <c r="O1163" s="23">
        <f>IF(Data!$B1160=0,"",Data!$B1160)</f>
        <v>2019</v>
      </c>
      <c r="P1163" s="19" t="str">
        <f>IF(Data!$C1160=0,"",Data!$C1160)</f>
        <v>1</v>
      </c>
      <c r="Q1163" s="23" t="str">
        <f>IF($M1163="","",Data!$E1160)</f>
        <v>S</v>
      </c>
      <c r="R1163" s="23" t="str">
        <f t="shared" si="352"/>
        <v>S</v>
      </c>
      <c r="S1163" s="23" t="str">
        <f t="shared" si="353"/>
        <v>S</v>
      </c>
      <c r="T1163" s="19" t="str">
        <f>IF(Data!$F1160=0,"",Data!$F1160)</f>
        <v/>
      </c>
      <c r="U1163" s="19" t="str">
        <f>IF(Data!$G1160=0,"",Data!$G1160)</f>
        <v/>
      </c>
      <c r="V1163" s="19" t="str">
        <f>IF(Data!$D1160=0,"",Data!$D1160)</f>
        <v/>
      </c>
      <c r="W1163" s="19" t="str">
        <f>Data!$H1160</f>
        <v>NRH</v>
      </c>
      <c r="Y1163" s="41" t="e">
        <f t="shared" si="348"/>
        <v>#REF!</v>
      </c>
      <c r="Z1163" s="8">
        <f t="shared" si="354"/>
        <v>10000</v>
      </c>
      <c r="AA1163" s="8" t="str">
        <f t="shared" si="355"/>
        <v>Fire Frost</v>
      </c>
      <c r="AB1163" s="8" t="str">
        <f t="shared" si="356"/>
        <v>S</v>
      </c>
      <c r="AC1163" s="8" t="str">
        <f t="shared" si="357"/>
        <v/>
      </c>
      <c r="AD1163" s="8" t="str">
        <f t="shared" si="345"/>
        <v/>
      </c>
      <c r="AE1163" s="8" t="str">
        <f t="shared" si="358"/>
        <v/>
      </c>
      <c r="AF1163" s="5">
        <f t="shared" si="359"/>
        <v>2019</v>
      </c>
      <c r="AG1163" s="46">
        <v>1160</v>
      </c>
      <c r="AH1163" s="47" t="str">
        <f t="shared" si="349"/>
        <v/>
      </c>
      <c r="AI1163" s="48" t="str">
        <f t="shared" si="350"/>
        <v/>
      </c>
      <c r="AK1163" s="22" t="e">
        <f>TRIM(#REF!)</f>
        <v>#REF!</v>
      </c>
      <c r="AL1163" s="23" t="e">
        <f>IF(#REF!=0,"",#REF!)</f>
        <v>#REF!</v>
      </c>
      <c r="AM1163" s="19" t="e">
        <f>IF(#REF!=0,"",#REF!)</f>
        <v>#REF!</v>
      </c>
      <c r="AN1163" s="23" t="e">
        <f>IF($AK1163="","",#REF!)</f>
        <v>#REF!</v>
      </c>
      <c r="AO1163" s="23" t="e">
        <f t="shared" si="360"/>
        <v>#REF!</v>
      </c>
      <c r="AP1163" s="19" t="e">
        <f>IF(#REF!=0,"",#REF!)</f>
        <v>#REF!</v>
      </c>
      <c r="AQ1163" s="19" t="e">
        <f>IF(#REF!=0,"",#REF!)</f>
        <v>#REF!</v>
      </c>
      <c r="AR1163" s="19" t="e">
        <f>IF(#REF!=0,"",#REF!)</f>
        <v>#REF!</v>
      </c>
      <c r="AS1163" s="19" t="e">
        <f>#REF!</f>
        <v>#REF!</v>
      </c>
    </row>
    <row r="1164" spans="4:45" ht="19.5" thickTop="1" thickBot="1" x14ac:dyDescent="0.25">
      <c r="D1164" s="1" t="str">
        <f t="shared" si="346"/>
        <v/>
      </c>
      <c r="E1164" s="1" t="str">
        <f t="shared" si="347"/>
        <v/>
      </c>
      <c r="K1164" s="19" t="str">
        <f t="shared" si="351"/>
        <v/>
      </c>
      <c r="L1164" s="19">
        <f t="shared" si="344"/>
        <v>10000</v>
      </c>
      <c r="M1164" s="22" t="str">
        <f>TRIM(Data!$N1161)</f>
        <v>Fire 'n Ice</v>
      </c>
      <c r="N1164" s="22" t="str">
        <f>TRIM(Data!$A1161)</f>
        <v>Fire 'n Ice (H)</v>
      </c>
      <c r="O1164" s="23">
        <f>IF(Data!$B1161=0,"",Data!$B1161)</f>
        <v>1992</v>
      </c>
      <c r="P1164" s="19" t="str">
        <f>IF(Data!$C1161=0,"",Data!$C1161)</f>
        <v/>
      </c>
      <c r="Q1164" s="23" t="str">
        <f>IF($M1164="","",Data!$E1161)</f>
        <v>M-L</v>
      </c>
      <c r="R1164" s="23" t="str">
        <f t="shared" si="352"/>
        <v>M</v>
      </c>
      <c r="S1164" s="23" t="str">
        <f t="shared" si="353"/>
        <v>M</v>
      </c>
      <c r="T1164" s="19" t="str">
        <f>IF(Data!$F1161=0,"",Data!$F1161)</f>
        <v/>
      </c>
      <c r="U1164" s="19" t="str">
        <f>IF(Data!$G1161=0,"",Data!$G1161)</f>
        <v/>
      </c>
      <c r="V1164" s="19" t="str">
        <f>IF(Data!$D1161=0,"",Data!$D1161)</f>
        <v/>
      </c>
      <c r="W1164" s="19" t="str">
        <f>Data!$H1161</f>
        <v>NRH</v>
      </c>
      <c r="Y1164" s="41" t="e">
        <f t="shared" si="348"/>
        <v>#REF!</v>
      </c>
      <c r="Z1164" s="8">
        <f t="shared" si="354"/>
        <v>10000</v>
      </c>
      <c r="AA1164" s="8" t="str">
        <f t="shared" si="355"/>
        <v>Fire 'n Ice</v>
      </c>
      <c r="AB1164" s="8" t="str">
        <f t="shared" si="356"/>
        <v>M</v>
      </c>
      <c r="AC1164" s="8" t="str">
        <f t="shared" si="357"/>
        <v/>
      </c>
      <c r="AD1164" s="8" t="str">
        <f t="shared" si="345"/>
        <v/>
      </c>
      <c r="AE1164" s="8" t="str">
        <f t="shared" si="358"/>
        <v/>
      </c>
      <c r="AF1164" s="5">
        <f t="shared" si="359"/>
        <v>1992</v>
      </c>
      <c r="AG1164" s="46">
        <v>1161</v>
      </c>
      <c r="AH1164" s="47" t="str">
        <f t="shared" si="349"/>
        <v/>
      </c>
      <c r="AI1164" s="48" t="str">
        <f t="shared" si="350"/>
        <v/>
      </c>
      <c r="AK1164" s="22" t="e">
        <f>TRIM(#REF!)</f>
        <v>#REF!</v>
      </c>
      <c r="AL1164" s="23" t="e">
        <f>IF(#REF!=0,"",#REF!)</f>
        <v>#REF!</v>
      </c>
      <c r="AM1164" s="19" t="e">
        <f>IF(#REF!=0,"",#REF!)</f>
        <v>#REF!</v>
      </c>
      <c r="AN1164" s="23" t="e">
        <f>IF($AK1164="","",#REF!)</f>
        <v>#REF!</v>
      </c>
      <c r="AO1164" s="23" t="e">
        <f t="shared" si="360"/>
        <v>#REF!</v>
      </c>
      <c r="AP1164" s="19" t="e">
        <f>IF(#REF!=0,"",#REF!)</f>
        <v>#REF!</v>
      </c>
      <c r="AQ1164" s="19" t="e">
        <f>IF(#REF!=0,"",#REF!)</f>
        <v>#REF!</v>
      </c>
      <c r="AR1164" s="19" t="e">
        <f>IF(#REF!=0,"",#REF!)</f>
        <v>#REF!</v>
      </c>
      <c r="AS1164" s="19" t="e">
        <f>#REF!</f>
        <v>#REF!</v>
      </c>
    </row>
    <row r="1165" spans="4:45" ht="19.5" thickTop="1" thickBot="1" x14ac:dyDescent="0.25">
      <c r="D1165" s="1" t="str">
        <f t="shared" si="346"/>
        <v/>
      </c>
      <c r="E1165" s="1" t="str">
        <f t="shared" si="347"/>
        <v/>
      </c>
      <c r="K1165" s="19" t="str">
        <f t="shared" si="351"/>
        <v/>
      </c>
      <c r="L1165" s="19">
        <f t="shared" si="344"/>
        <v>10000</v>
      </c>
      <c r="M1165" s="22" t="str">
        <f>TRIM(Data!$N1162)</f>
        <v>Firebrand</v>
      </c>
      <c r="N1165" s="22" t="str">
        <f>TRIM(Data!$A1162)</f>
        <v>Firebrand</v>
      </c>
      <c r="O1165" s="23">
        <f>IF(Data!$B1162=0,"",Data!$B1162)</f>
        <v>1840</v>
      </c>
      <c r="P1165" s="19" t="str">
        <f>IF(Data!$C1162=0,"",Data!$C1162)</f>
        <v>1</v>
      </c>
      <c r="Q1165" s="23" t="str">
        <f>IF($M1165="","",Data!$E1162)</f>
        <v>M</v>
      </c>
      <c r="R1165" s="23" t="str">
        <f t="shared" si="352"/>
        <v>M</v>
      </c>
      <c r="S1165" s="23" t="str">
        <f t="shared" si="353"/>
        <v>M</v>
      </c>
      <c r="T1165" s="19" t="str">
        <f>IF(Data!$F1162=0,"",Data!$F1162)</f>
        <v/>
      </c>
      <c r="U1165" s="19" t="str">
        <f>IF(Data!$G1162=0,"",Data!$G1162)</f>
        <v/>
      </c>
      <c r="V1165" s="19" t="str">
        <f>IF(Data!$D1162=0,"",Data!$D1162)</f>
        <v>ANTIQUE</v>
      </c>
      <c r="W1165" s="19" t="str">
        <f>Data!$H1162</f>
        <v>Japonica</v>
      </c>
      <c r="Y1165" s="41" t="e">
        <f t="shared" si="348"/>
        <v>#REF!</v>
      </c>
      <c r="Z1165" s="8">
        <f t="shared" si="354"/>
        <v>1165</v>
      </c>
      <c r="AA1165" s="8" t="str">
        <f t="shared" si="355"/>
        <v>Firebrand</v>
      </c>
      <c r="AB1165" s="8" t="str">
        <f t="shared" si="356"/>
        <v>M</v>
      </c>
      <c r="AC1165" s="8" t="str">
        <f t="shared" si="357"/>
        <v/>
      </c>
      <c r="AD1165" s="8" t="str">
        <f t="shared" si="345"/>
        <v/>
      </c>
      <c r="AE1165" s="8" t="str">
        <f t="shared" si="358"/>
        <v>ANTIQUE</v>
      </c>
      <c r="AF1165" s="5">
        <f t="shared" si="359"/>
        <v>1840</v>
      </c>
      <c r="AG1165" s="46">
        <v>1162</v>
      </c>
      <c r="AH1165" s="47" t="str">
        <f t="shared" si="349"/>
        <v/>
      </c>
      <c r="AI1165" s="48" t="str">
        <f t="shared" si="350"/>
        <v/>
      </c>
      <c r="AK1165" s="22" t="e">
        <f>TRIM(#REF!)</f>
        <v>#REF!</v>
      </c>
      <c r="AL1165" s="23" t="e">
        <f>IF(#REF!=0,"",#REF!)</f>
        <v>#REF!</v>
      </c>
      <c r="AM1165" s="19" t="e">
        <f>IF(#REF!=0,"",#REF!)</f>
        <v>#REF!</v>
      </c>
      <c r="AN1165" s="23" t="e">
        <f>IF($AK1165="","",#REF!)</f>
        <v>#REF!</v>
      </c>
      <c r="AO1165" s="23" t="e">
        <f t="shared" si="360"/>
        <v>#REF!</v>
      </c>
      <c r="AP1165" s="19" t="e">
        <f>IF(#REF!=0,"",#REF!)</f>
        <v>#REF!</v>
      </c>
      <c r="AQ1165" s="19" t="e">
        <f>IF(#REF!=0,"",#REF!)</f>
        <v>#REF!</v>
      </c>
      <c r="AR1165" s="19" t="e">
        <f>IF(#REF!=0,"",#REF!)</f>
        <v>#REF!</v>
      </c>
      <c r="AS1165" s="19" t="e">
        <f>#REF!</f>
        <v>#REF!</v>
      </c>
    </row>
    <row r="1166" spans="4:45" ht="19.5" thickTop="1" thickBot="1" x14ac:dyDescent="0.25">
      <c r="D1166" s="1" t="str">
        <f t="shared" si="346"/>
        <v/>
      </c>
      <c r="E1166" s="1" t="str">
        <f t="shared" si="347"/>
        <v/>
      </c>
      <c r="K1166" s="19" t="str">
        <f t="shared" si="351"/>
        <v/>
      </c>
      <c r="L1166" s="19">
        <f t="shared" si="344"/>
        <v>10000</v>
      </c>
      <c r="M1166" s="22" t="str">
        <f>TRIM(Data!$N1163)</f>
        <v>Firefly</v>
      </c>
      <c r="N1166" s="22" t="str">
        <f>TRIM(Data!$A1163)</f>
        <v>Firefly</v>
      </c>
      <c r="O1166" s="23" t="str">
        <f>IF(Data!$B1163=0,"",Data!$B1163)</f>
        <v>1800's - Late</v>
      </c>
      <c r="P1166" s="19" t="str">
        <f>IF(Data!$C1163=0,"",Data!$C1163)</f>
        <v/>
      </c>
      <c r="Q1166" s="23" t="str">
        <f>IF($M1166="","",Data!$E1163)</f>
        <v>M</v>
      </c>
      <c r="R1166" s="23" t="str">
        <f t="shared" si="352"/>
        <v>M</v>
      </c>
      <c r="S1166" s="23" t="str">
        <f t="shared" si="353"/>
        <v>M</v>
      </c>
      <c r="T1166" s="19" t="str">
        <f>IF(Data!$F1163=0,"",Data!$F1163)</f>
        <v/>
      </c>
      <c r="U1166" s="19" t="str">
        <f>IF(Data!$G1163=0,"",Data!$G1163)</f>
        <v/>
      </c>
      <c r="V1166" s="19" t="str">
        <f>IF(Data!$D1163=0,"",Data!$D1163)</f>
        <v>ANTIQUE</v>
      </c>
      <c r="W1166" s="19" t="str">
        <f>Data!$H1163</f>
        <v>Japonica</v>
      </c>
      <c r="Y1166" s="41" t="e">
        <f t="shared" si="348"/>
        <v>#REF!</v>
      </c>
      <c r="Z1166" s="8">
        <f t="shared" si="354"/>
        <v>1166</v>
      </c>
      <c r="AA1166" s="8" t="str">
        <f t="shared" si="355"/>
        <v>Firefly</v>
      </c>
      <c r="AB1166" s="8" t="str">
        <f t="shared" si="356"/>
        <v>M</v>
      </c>
      <c r="AC1166" s="8" t="str">
        <f t="shared" si="357"/>
        <v/>
      </c>
      <c r="AD1166" s="8" t="str">
        <f t="shared" si="345"/>
        <v/>
      </c>
      <c r="AE1166" s="8" t="str">
        <f t="shared" si="358"/>
        <v>ANTIQUE</v>
      </c>
      <c r="AF1166" s="5" t="str">
        <f t="shared" si="359"/>
        <v>1800's - Late</v>
      </c>
      <c r="AG1166" s="46">
        <v>1163</v>
      </c>
      <c r="AH1166" s="47" t="str">
        <f t="shared" si="349"/>
        <v/>
      </c>
      <c r="AI1166" s="48" t="str">
        <f t="shared" si="350"/>
        <v/>
      </c>
      <c r="AK1166" s="22" t="e">
        <f>TRIM(#REF!)</f>
        <v>#REF!</v>
      </c>
      <c r="AL1166" s="23" t="e">
        <f>IF(#REF!=0,"",#REF!)</f>
        <v>#REF!</v>
      </c>
      <c r="AM1166" s="19" t="e">
        <f>IF(#REF!=0,"",#REF!)</f>
        <v>#REF!</v>
      </c>
      <c r="AN1166" s="23" t="e">
        <f>IF($AK1166="","",#REF!)</f>
        <v>#REF!</v>
      </c>
      <c r="AO1166" s="23" t="e">
        <f t="shared" si="360"/>
        <v>#REF!</v>
      </c>
      <c r="AP1166" s="19" t="e">
        <f>IF(#REF!=0,"",#REF!)</f>
        <v>#REF!</v>
      </c>
      <c r="AQ1166" s="19" t="e">
        <f>IF(#REF!=0,"",#REF!)</f>
        <v>#REF!</v>
      </c>
      <c r="AR1166" s="19" t="e">
        <f>IF(#REF!=0,"",#REF!)</f>
        <v>#REF!</v>
      </c>
      <c r="AS1166" s="19" t="e">
        <f>#REF!</f>
        <v>#REF!</v>
      </c>
    </row>
    <row r="1167" spans="4:45" ht="19.5" thickTop="1" thickBot="1" x14ac:dyDescent="0.25">
      <c r="D1167" s="1" t="str">
        <f t="shared" si="346"/>
        <v/>
      </c>
      <c r="E1167" s="1" t="str">
        <f t="shared" si="347"/>
        <v/>
      </c>
      <c r="K1167" s="19" t="str">
        <f t="shared" si="351"/>
        <v/>
      </c>
      <c r="L1167" s="19">
        <f t="shared" si="344"/>
        <v>10000</v>
      </c>
      <c r="M1167" s="22" t="str">
        <f>TRIM(Data!$N1164)</f>
        <v>First Blush</v>
      </c>
      <c r="N1167" s="22" t="str">
        <f>TRIM(Data!$A1164)</f>
        <v>First Blush (H)</v>
      </c>
      <c r="O1167" s="23">
        <f>IF(Data!$B1164=0,"",Data!$B1164)</f>
        <v>1989</v>
      </c>
      <c r="P1167" s="19" t="str">
        <f>IF(Data!$C1164=0,"",Data!$C1164)</f>
        <v>1</v>
      </c>
      <c r="Q1167" s="23" t="str">
        <f>IF($M1167="","",Data!$E1164)</f>
        <v>M</v>
      </c>
      <c r="R1167" s="23" t="str">
        <f t="shared" si="352"/>
        <v>M</v>
      </c>
      <c r="S1167" s="23" t="str">
        <f t="shared" si="353"/>
        <v>M</v>
      </c>
      <c r="T1167" s="19" t="str">
        <f>IF(Data!$F1164=0,"",Data!$F1164)</f>
        <v/>
      </c>
      <c r="U1167" s="19" t="str">
        <f>IF(Data!$G1164=0,"",Data!$G1164)</f>
        <v/>
      </c>
      <c r="V1167" s="19" t="str">
        <f>IF(Data!$D1164=0,"",Data!$D1164)</f>
        <v/>
      </c>
      <c r="W1167" s="19" t="str">
        <f>Data!$H1164</f>
        <v>NRH</v>
      </c>
      <c r="Y1167" s="41" t="e">
        <f t="shared" si="348"/>
        <v>#REF!</v>
      </c>
      <c r="Z1167" s="8">
        <f t="shared" si="354"/>
        <v>10000</v>
      </c>
      <c r="AA1167" s="8" t="str">
        <f t="shared" si="355"/>
        <v>First Blush</v>
      </c>
      <c r="AB1167" s="8" t="str">
        <f t="shared" si="356"/>
        <v>M</v>
      </c>
      <c r="AC1167" s="8" t="str">
        <f t="shared" si="357"/>
        <v/>
      </c>
      <c r="AD1167" s="8" t="str">
        <f t="shared" si="345"/>
        <v/>
      </c>
      <c r="AE1167" s="8" t="str">
        <f t="shared" si="358"/>
        <v/>
      </c>
      <c r="AF1167" s="5">
        <f t="shared" si="359"/>
        <v>1989</v>
      </c>
      <c r="AG1167" s="46">
        <v>1164</v>
      </c>
      <c r="AH1167" s="47" t="str">
        <f t="shared" si="349"/>
        <v/>
      </c>
      <c r="AI1167" s="48" t="str">
        <f t="shared" si="350"/>
        <v/>
      </c>
      <c r="AK1167" s="22" t="e">
        <f>TRIM(#REF!)</f>
        <v>#REF!</v>
      </c>
      <c r="AL1167" s="23" t="e">
        <f>IF(#REF!=0,"",#REF!)</f>
        <v>#REF!</v>
      </c>
      <c r="AM1167" s="19" t="e">
        <f>IF(#REF!=0,"",#REF!)</f>
        <v>#REF!</v>
      </c>
      <c r="AN1167" s="23" t="e">
        <f>IF($AK1167="","",#REF!)</f>
        <v>#REF!</v>
      </c>
      <c r="AO1167" s="23" t="e">
        <f t="shared" si="360"/>
        <v>#REF!</v>
      </c>
      <c r="AP1167" s="19" t="e">
        <f>IF(#REF!=0,"",#REF!)</f>
        <v>#REF!</v>
      </c>
      <c r="AQ1167" s="19" t="e">
        <f>IF(#REF!=0,"",#REF!)</f>
        <v>#REF!</v>
      </c>
      <c r="AR1167" s="19" t="e">
        <f>IF(#REF!=0,"",#REF!)</f>
        <v>#REF!</v>
      </c>
      <c r="AS1167" s="19" t="e">
        <f>#REF!</f>
        <v>#REF!</v>
      </c>
    </row>
    <row r="1168" spans="4:45" ht="19.5" thickTop="1" thickBot="1" x14ac:dyDescent="0.25">
      <c r="D1168" s="1" t="str">
        <f t="shared" si="346"/>
        <v/>
      </c>
      <c r="E1168" s="1" t="str">
        <f t="shared" si="347"/>
        <v/>
      </c>
      <c r="K1168" s="19" t="str">
        <f t="shared" si="351"/>
        <v/>
      </c>
      <c r="L1168" s="19">
        <f t="shared" si="344"/>
        <v>10000</v>
      </c>
      <c r="M1168" s="22" t="str">
        <f>TRIM(Data!$N1165)</f>
        <v>First Class Red</v>
      </c>
      <c r="N1168" s="22" t="str">
        <f>TRIM(Data!$A1165)</f>
        <v>First Class Red (R)</v>
      </c>
      <c r="O1168" s="23">
        <f>IF(Data!$B1165=0,"",Data!$B1165)</f>
        <v>1980</v>
      </c>
      <c r="P1168" s="19" t="str">
        <f>IF(Data!$C1165=0,"",Data!$C1165)</f>
        <v>1</v>
      </c>
      <c r="Q1168" s="23" t="str">
        <f>IF($M1168="","",Data!$E1165)</f>
        <v>L-VL</v>
      </c>
      <c r="R1168" s="23" t="str">
        <f t="shared" si="352"/>
        <v>L</v>
      </c>
      <c r="S1168" s="23" t="str">
        <f t="shared" si="353"/>
        <v>L</v>
      </c>
      <c r="T1168" s="19" t="str">
        <f>IF(Data!$F1165=0,"",Data!$F1165)</f>
        <v/>
      </c>
      <c r="U1168" s="19" t="str">
        <f>IF(Data!$G1165=0,"",Data!$G1165)</f>
        <v/>
      </c>
      <c r="V1168" s="19" t="str">
        <f>IF(Data!$D1165=0,"",Data!$D1165)</f>
        <v/>
      </c>
      <c r="W1168" s="19" t="str">
        <f>Data!$H1165</f>
        <v>Reticulata</v>
      </c>
      <c r="Y1168" s="41" t="e">
        <f t="shared" si="348"/>
        <v>#REF!</v>
      </c>
      <c r="Z1168" s="8">
        <f t="shared" si="354"/>
        <v>10000</v>
      </c>
      <c r="AA1168" s="8" t="str">
        <f t="shared" si="355"/>
        <v>First Class Red</v>
      </c>
      <c r="AB1168" s="8" t="str">
        <f t="shared" si="356"/>
        <v>L</v>
      </c>
      <c r="AC1168" s="8" t="str">
        <f t="shared" si="357"/>
        <v/>
      </c>
      <c r="AD1168" s="8" t="str">
        <f t="shared" si="345"/>
        <v/>
      </c>
      <c r="AE1168" s="8" t="str">
        <f t="shared" si="358"/>
        <v/>
      </c>
      <c r="AF1168" s="5">
        <f t="shared" si="359"/>
        <v>1980</v>
      </c>
      <c r="AG1168" s="46">
        <v>1165</v>
      </c>
      <c r="AH1168" s="47" t="str">
        <f t="shared" si="349"/>
        <v/>
      </c>
      <c r="AI1168" s="48" t="str">
        <f t="shared" si="350"/>
        <v/>
      </c>
      <c r="AK1168" s="22" t="e">
        <f>TRIM(#REF!)</f>
        <v>#REF!</v>
      </c>
      <c r="AL1168" s="23" t="e">
        <f>IF(#REF!=0,"",#REF!)</f>
        <v>#REF!</v>
      </c>
      <c r="AM1168" s="19" t="e">
        <f>IF(#REF!=0,"",#REF!)</f>
        <v>#REF!</v>
      </c>
      <c r="AN1168" s="23" t="e">
        <f>IF($AK1168="","",#REF!)</f>
        <v>#REF!</v>
      </c>
      <c r="AO1168" s="23" t="e">
        <f t="shared" si="360"/>
        <v>#REF!</v>
      </c>
      <c r="AP1168" s="19" t="e">
        <f>IF(#REF!=0,"",#REF!)</f>
        <v>#REF!</v>
      </c>
      <c r="AQ1168" s="19" t="e">
        <f>IF(#REF!=0,"",#REF!)</f>
        <v>#REF!</v>
      </c>
      <c r="AR1168" s="19" t="e">
        <f>IF(#REF!=0,"",#REF!)</f>
        <v>#REF!</v>
      </c>
      <c r="AS1168" s="19" t="e">
        <f>#REF!</f>
        <v>#REF!</v>
      </c>
    </row>
    <row r="1169" spans="4:45" ht="19.5" thickTop="1" thickBot="1" x14ac:dyDescent="0.25">
      <c r="D1169" s="1" t="str">
        <f t="shared" si="346"/>
        <v/>
      </c>
      <c r="E1169" s="1" t="str">
        <f t="shared" si="347"/>
        <v/>
      </c>
      <c r="K1169" s="19" t="str">
        <f t="shared" si="351"/>
        <v/>
      </c>
      <c r="L1169" s="19">
        <f t="shared" si="344"/>
        <v>10000</v>
      </c>
      <c r="M1169" s="22" t="str">
        <f>TRIM(Data!$N1166)</f>
        <v>First Lady</v>
      </c>
      <c r="N1169" s="22" t="str">
        <f>TRIM(Data!$A1166)</f>
        <v>First Lady</v>
      </c>
      <c r="O1169" s="23">
        <f>IF(Data!$B1166=0,"",Data!$B1166)</f>
        <v>1964</v>
      </c>
      <c r="P1169" s="19" t="str">
        <f>IF(Data!$C1166=0,"",Data!$C1166)</f>
        <v>1</v>
      </c>
      <c r="Q1169" s="23" t="str">
        <f>IF($M1169="","",Data!$E1166)</f>
        <v>L</v>
      </c>
      <c r="R1169" s="23" t="str">
        <f t="shared" si="352"/>
        <v>L</v>
      </c>
      <c r="S1169" s="23" t="str">
        <f t="shared" si="353"/>
        <v>L</v>
      </c>
      <c r="T1169" s="19" t="str">
        <f>IF(Data!$F1166=0,"",Data!$F1166)</f>
        <v/>
      </c>
      <c r="U1169" s="19" t="str">
        <f>IF(Data!$G1166=0,"",Data!$G1166)</f>
        <v/>
      </c>
      <c r="V1169" s="19" t="str">
        <f>IF(Data!$D1166=0,"",Data!$D1166)</f>
        <v/>
      </c>
      <c r="W1169" s="19" t="str">
        <f>Data!$H1166</f>
        <v>Japonica</v>
      </c>
      <c r="Y1169" s="41" t="e">
        <f t="shared" si="348"/>
        <v>#REF!</v>
      </c>
      <c r="Z1169" s="8">
        <f t="shared" si="354"/>
        <v>10000</v>
      </c>
      <c r="AA1169" s="8" t="str">
        <f t="shared" si="355"/>
        <v>First Lady</v>
      </c>
      <c r="AB1169" s="8" t="str">
        <f t="shared" si="356"/>
        <v>L</v>
      </c>
      <c r="AC1169" s="8" t="str">
        <f t="shared" si="357"/>
        <v/>
      </c>
      <c r="AD1169" s="8" t="str">
        <f t="shared" si="345"/>
        <v/>
      </c>
      <c r="AE1169" s="8" t="str">
        <f t="shared" si="358"/>
        <v/>
      </c>
      <c r="AF1169" s="5">
        <f t="shared" si="359"/>
        <v>1964</v>
      </c>
      <c r="AG1169" s="46">
        <v>1166</v>
      </c>
      <c r="AH1169" s="47" t="str">
        <f t="shared" si="349"/>
        <v/>
      </c>
      <c r="AI1169" s="48" t="str">
        <f t="shared" si="350"/>
        <v/>
      </c>
      <c r="AK1169" s="22" t="e">
        <f>TRIM(#REF!)</f>
        <v>#REF!</v>
      </c>
      <c r="AL1169" s="23" t="e">
        <f>IF(#REF!=0,"",#REF!)</f>
        <v>#REF!</v>
      </c>
      <c r="AM1169" s="19" t="e">
        <f>IF(#REF!=0,"",#REF!)</f>
        <v>#REF!</v>
      </c>
      <c r="AN1169" s="23" t="e">
        <f>IF($AK1169="","",#REF!)</f>
        <v>#REF!</v>
      </c>
      <c r="AO1169" s="23" t="e">
        <f t="shared" si="360"/>
        <v>#REF!</v>
      </c>
      <c r="AP1169" s="19" t="e">
        <f>IF(#REF!=0,"",#REF!)</f>
        <v>#REF!</v>
      </c>
      <c r="AQ1169" s="19" t="e">
        <f>IF(#REF!=0,"",#REF!)</f>
        <v>#REF!</v>
      </c>
      <c r="AR1169" s="19" t="e">
        <f>IF(#REF!=0,"",#REF!)</f>
        <v>#REF!</v>
      </c>
      <c r="AS1169" s="19" t="e">
        <f>#REF!</f>
        <v>#REF!</v>
      </c>
    </row>
    <row r="1170" spans="4:45" ht="19.5" thickTop="1" thickBot="1" x14ac:dyDescent="0.25">
      <c r="D1170" s="1" t="str">
        <f t="shared" si="346"/>
        <v/>
      </c>
      <c r="E1170" s="1" t="str">
        <f t="shared" si="347"/>
        <v/>
      </c>
      <c r="K1170" s="19" t="str">
        <f t="shared" si="351"/>
        <v/>
      </c>
      <c r="L1170" s="19">
        <f t="shared" si="344"/>
        <v>10000</v>
      </c>
      <c r="M1170" s="22" t="str">
        <f>TRIM(Data!$N1167)</f>
        <v>First Lady Bettyjean</v>
      </c>
      <c r="N1170" s="22" t="str">
        <f>TRIM(Data!$A1167)</f>
        <v>First Lady Bettyjean</v>
      </c>
      <c r="O1170" s="23">
        <f>IF(Data!$B1167=0,"",Data!$B1167)</f>
        <v>2016</v>
      </c>
      <c r="P1170" s="19" t="str">
        <f>IF(Data!$C1167=0,"",Data!$C1167)</f>
        <v/>
      </c>
      <c r="Q1170" s="23" t="str">
        <f>IF($M1170="","",Data!$E1167)</f>
        <v>M</v>
      </c>
      <c r="R1170" s="23" t="str">
        <f t="shared" si="352"/>
        <v>M</v>
      </c>
      <c r="S1170" s="23" t="str">
        <f t="shared" si="353"/>
        <v>M</v>
      </c>
      <c r="T1170" s="19" t="str">
        <f>IF(Data!$F1167=0,"",Data!$F1167)</f>
        <v/>
      </c>
      <c r="U1170" s="19" t="str">
        <f>IF(Data!$G1167=0,"",Data!$G1167)</f>
        <v/>
      </c>
      <c r="V1170" s="19" t="str">
        <f>IF(Data!$D1167=0,"",Data!$D1167)</f>
        <v/>
      </c>
      <c r="W1170" s="19" t="str">
        <f>Data!$H1167</f>
        <v>Japonica</v>
      </c>
      <c r="Y1170" s="41" t="e">
        <f t="shared" si="348"/>
        <v>#REF!</v>
      </c>
      <c r="Z1170" s="8">
        <f t="shared" si="354"/>
        <v>10000</v>
      </c>
      <c r="AA1170" s="8" t="str">
        <f t="shared" si="355"/>
        <v>First Lady Bettyjean</v>
      </c>
      <c r="AB1170" s="8" t="str">
        <f t="shared" si="356"/>
        <v>M</v>
      </c>
      <c r="AC1170" s="8" t="str">
        <f t="shared" si="357"/>
        <v/>
      </c>
      <c r="AD1170" s="8" t="str">
        <f t="shared" si="345"/>
        <v/>
      </c>
      <c r="AE1170" s="8" t="str">
        <f t="shared" si="358"/>
        <v/>
      </c>
      <c r="AF1170" s="5">
        <f t="shared" si="359"/>
        <v>2016</v>
      </c>
      <c r="AG1170" s="46">
        <v>1167</v>
      </c>
      <c r="AH1170" s="47" t="str">
        <f t="shared" si="349"/>
        <v/>
      </c>
      <c r="AI1170" s="48" t="str">
        <f t="shared" si="350"/>
        <v/>
      </c>
      <c r="AK1170" s="22" t="e">
        <f>TRIM(#REF!)</f>
        <v>#REF!</v>
      </c>
      <c r="AL1170" s="23" t="e">
        <f>IF(#REF!=0,"",#REF!)</f>
        <v>#REF!</v>
      </c>
      <c r="AM1170" s="19" t="e">
        <f>IF(#REF!=0,"",#REF!)</f>
        <v>#REF!</v>
      </c>
      <c r="AN1170" s="23" t="e">
        <f>IF($AK1170="","",#REF!)</f>
        <v>#REF!</v>
      </c>
      <c r="AO1170" s="23" t="e">
        <f t="shared" si="360"/>
        <v>#REF!</v>
      </c>
      <c r="AP1170" s="19" t="e">
        <f>IF(#REF!=0,"",#REF!)</f>
        <v>#REF!</v>
      </c>
      <c r="AQ1170" s="19" t="e">
        <f>IF(#REF!=0,"",#REF!)</f>
        <v>#REF!</v>
      </c>
      <c r="AR1170" s="19" t="e">
        <f>IF(#REF!=0,"",#REF!)</f>
        <v>#REF!</v>
      </c>
      <c r="AS1170" s="19" t="e">
        <f>#REF!</f>
        <v>#REF!</v>
      </c>
    </row>
    <row r="1171" spans="4:45" ht="19.5" thickTop="1" thickBot="1" x14ac:dyDescent="0.25">
      <c r="D1171" s="1" t="str">
        <f t="shared" si="346"/>
        <v/>
      </c>
      <c r="E1171" s="1" t="str">
        <f t="shared" si="347"/>
        <v/>
      </c>
      <c r="K1171" s="19" t="str">
        <f t="shared" si="351"/>
        <v/>
      </c>
      <c r="L1171" s="19">
        <f t="shared" si="344"/>
        <v>10000</v>
      </c>
      <c r="M1171" s="22" t="str">
        <f>TRIM(Data!$N1168)</f>
        <v>Firstborn</v>
      </c>
      <c r="N1171" s="22" t="str">
        <f>TRIM(Data!$A1168)</f>
        <v>Firstborn</v>
      </c>
      <c r="O1171" s="23">
        <f>IF(Data!$B1168=0,"",Data!$B1168)</f>
        <v>1959</v>
      </c>
      <c r="P1171" s="19" t="str">
        <f>IF(Data!$C1168=0,"",Data!$C1168)</f>
        <v>1</v>
      </c>
      <c r="Q1171" s="23" t="str">
        <f>IF($M1171="","",Data!$E1168)</f>
        <v>M</v>
      </c>
      <c r="R1171" s="23" t="str">
        <f t="shared" si="352"/>
        <v>M</v>
      </c>
      <c r="S1171" s="23" t="str">
        <f t="shared" si="353"/>
        <v>M</v>
      </c>
      <c r="T1171" s="19" t="str">
        <f>IF(Data!$F1168=0,"",Data!$F1168)</f>
        <v/>
      </c>
      <c r="U1171" s="19" t="str">
        <f>IF(Data!$G1168=0,"",Data!$G1168)</f>
        <v/>
      </c>
      <c r="V1171" s="19" t="str">
        <f>IF(Data!$D1168=0,"",Data!$D1168)</f>
        <v/>
      </c>
      <c r="W1171" s="19" t="str">
        <f>Data!$H1168</f>
        <v>Japonica</v>
      </c>
      <c r="Y1171" s="41" t="e">
        <f t="shared" si="348"/>
        <v>#REF!</v>
      </c>
      <c r="Z1171" s="8">
        <f t="shared" si="354"/>
        <v>10000</v>
      </c>
      <c r="AA1171" s="8" t="str">
        <f t="shared" si="355"/>
        <v>Firstborn</v>
      </c>
      <c r="AB1171" s="8" t="str">
        <f t="shared" si="356"/>
        <v>M</v>
      </c>
      <c r="AC1171" s="8" t="str">
        <f t="shared" si="357"/>
        <v/>
      </c>
      <c r="AD1171" s="8" t="str">
        <f t="shared" si="345"/>
        <v/>
      </c>
      <c r="AE1171" s="8" t="str">
        <f t="shared" si="358"/>
        <v/>
      </c>
      <c r="AF1171" s="5">
        <f t="shared" si="359"/>
        <v>1959</v>
      </c>
      <c r="AG1171" s="46">
        <v>1168</v>
      </c>
      <c r="AH1171" s="47" t="str">
        <f t="shared" si="349"/>
        <v/>
      </c>
      <c r="AI1171" s="48" t="str">
        <f t="shared" si="350"/>
        <v/>
      </c>
      <c r="AK1171" s="22" t="e">
        <f>TRIM(#REF!)</f>
        <v>#REF!</v>
      </c>
      <c r="AL1171" s="23" t="e">
        <f>IF(#REF!=0,"",#REF!)</f>
        <v>#REF!</v>
      </c>
      <c r="AM1171" s="19" t="e">
        <f>IF(#REF!=0,"",#REF!)</f>
        <v>#REF!</v>
      </c>
      <c r="AN1171" s="23" t="e">
        <f>IF($AK1171="","",#REF!)</f>
        <v>#REF!</v>
      </c>
      <c r="AO1171" s="23" t="e">
        <f t="shared" si="360"/>
        <v>#REF!</v>
      </c>
      <c r="AP1171" s="19" t="e">
        <f>IF(#REF!=0,"",#REF!)</f>
        <v>#REF!</v>
      </c>
      <c r="AQ1171" s="19" t="e">
        <f>IF(#REF!=0,"",#REF!)</f>
        <v>#REF!</v>
      </c>
      <c r="AR1171" s="19" t="e">
        <f>IF(#REF!=0,"",#REF!)</f>
        <v>#REF!</v>
      </c>
      <c r="AS1171" s="19" t="e">
        <f>#REF!</f>
        <v>#REF!</v>
      </c>
    </row>
    <row r="1172" spans="4:45" ht="19.5" thickTop="1" thickBot="1" x14ac:dyDescent="0.25">
      <c r="D1172" s="1" t="str">
        <f t="shared" si="346"/>
        <v/>
      </c>
      <c r="E1172" s="1" t="str">
        <f t="shared" si="347"/>
        <v/>
      </c>
      <c r="K1172" s="19" t="str">
        <f t="shared" si="351"/>
        <v/>
      </c>
      <c r="L1172" s="19">
        <f t="shared" si="344"/>
        <v>10000</v>
      </c>
      <c r="M1172" s="22" t="str">
        <f>TRIM(Data!$N1169)</f>
        <v>Flame</v>
      </c>
      <c r="N1172" s="22" t="str">
        <f>TRIM(Data!$A1169)</f>
        <v>Flame</v>
      </c>
      <c r="O1172" s="23">
        <f>IF(Data!$B1169=0,"",Data!$B1169)</f>
        <v>1917</v>
      </c>
      <c r="P1172" s="19" t="str">
        <f>IF(Data!$C1169=0,"",Data!$C1169)</f>
        <v>1</v>
      </c>
      <c r="Q1172" s="23" t="str">
        <f>IF($M1172="","",Data!$E1169)</f>
        <v>M-L</v>
      </c>
      <c r="R1172" s="23" t="str">
        <f t="shared" si="352"/>
        <v>M</v>
      </c>
      <c r="S1172" s="23" t="str">
        <f t="shared" si="353"/>
        <v>M</v>
      </c>
      <c r="T1172" s="19" t="str">
        <f>IF(Data!$F1169=0,"",Data!$F1169)</f>
        <v/>
      </c>
      <c r="U1172" s="19" t="str">
        <f>IF(Data!$G1169=0,"",Data!$G1169)</f>
        <v/>
      </c>
      <c r="V1172" s="19" t="str">
        <f>IF(Data!$D1169=0,"",Data!$D1169)</f>
        <v/>
      </c>
      <c r="W1172" s="19" t="str">
        <f>Data!$H1169</f>
        <v>Japonica</v>
      </c>
      <c r="Y1172" s="41" t="e">
        <f t="shared" si="348"/>
        <v>#REF!</v>
      </c>
      <c r="Z1172" s="8">
        <f t="shared" si="354"/>
        <v>10000</v>
      </c>
      <c r="AA1172" s="8" t="str">
        <f t="shared" si="355"/>
        <v>Flame</v>
      </c>
      <c r="AB1172" s="8" t="str">
        <f t="shared" si="356"/>
        <v>M</v>
      </c>
      <c r="AC1172" s="8" t="str">
        <f t="shared" si="357"/>
        <v/>
      </c>
      <c r="AD1172" s="8" t="str">
        <f t="shared" si="345"/>
        <v/>
      </c>
      <c r="AE1172" s="8" t="str">
        <f t="shared" si="358"/>
        <v/>
      </c>
      <c r="AF1172" s="5">
        <f t="shared" si="359"/>
        <v>1917</v>
      </c>
      <c r="AG1172" s="46">
        <v>1169</v>
      </c>
      <c r="AH1172" s="47" t="str">
        <f t="shared" si="349"/>
        <v/>
      </c>
      <c r="AI1172" s="48" t="str">
        <f t="shared" si="350"/>
        <v/>
      </c>
      <c r="AK1172" s="22" t="e">
        <f>TRIM(#REF!)</f>
        <v>#REF!</v>
      </c>
      <c r="AL1172" s="23" t="e">
        <f>IF(#REF!=0,"",#REF!)</f>
        <v>#REF!</v>
      </c>
      <c r="AM1172" s="19" t="e">
        <f>IF(#REF!=0,"",#REF!)</f>
        <v>#REF!</v>
      </c>
      <c r="AN1172" s="23" t="e">
        <f>IF($AK1172="","",#REF!)</f>
        <v>#REF!</v>
      </c>
      <c r="AO1172" s="23" t="e">
        <f t="shared" si="360"/>
        <v>#REF!</v>
      </c>
      <c r="AP1172" s="19" t="e">
        <f>IF(#REF!=0,"",#REF!)</f>
        <v>#REF!</v>
      </c>
      <c r="AQ1172" s="19" t="e">
        <f>IF(#REF!=0,"",#REF!)</f>
        <v>#REF!</v>
      </c>
      <c r="AR1172" s="19" t="e">
        <f>IF(#REF!=0,"",#REF!)</f>
        <v>#REF!</v>
      </c>
      <c r="AS1172" s="19" t="e">
        <f>#REF!</f>
        <v>#REF!</v>
      </c>
    </row>
    <row r="1173" spans="4:45" ht="19.5" thickTop="1" thickBot="1" x14ac:dyDescent="0.25">
      <c r="D1173" s="1" t="str">
        <f t="shared" si="346"/>
        <v/>
      </c>
      <c r="E1173" s="1" t="str">
        <f t="shared" si="347"/>
        <v/>
      </c>
      <c r="K1173" s="19" t="str">
        <f t="shared" si="351"/>
        <v/>
      </c>
      <c r="L1173" s="19">
        <f t="shared" si="344"/>
        <v>10000</v>
      </c>
      <c r="M1173" s="22" t="str">
        <f>TRIM(Data!$N1170)</f>
        <v>Flamingo</v>
      </c>
      <c r="N1173" s="22" t="str">
        <f>TRIM(Data!$A1170)</f>
        <v>Flamingo</v>
      </c>
      <c r="O1173" s="23">
        <f>IF(Data!$B1170=0,"",Data!$B1170)</f>
        <v>1948</v>
      </c>
      <c r="P1173" s="19" t="str">
        <f>IF(Data!$C1170=0,"",Data!$C1170)</f>
        <v>1</v>
      </c>
      <c r="Q1173" s="23" t="str">
        <f>IF($M1173="","",Data!$E1170)</f>
        <v>M</v>
      </c>
      <c r="R1173" s="23" t="str">
        <f t="shared" si="352"/>
        <v>M</v>
      </c>
      <c r="S1173" s="23" t="str">
        <f t="shared" si="353"/>
        <v>M</v>
      </c>
      <c r="T1173" s="19" t="str">
        <f>IF(Data!$F1170=0,"",Data!$F1170)</f>
        <v/>
      </c>
      <c r="U1173" s="19" t="str">
        <f>IF(Data!$G1170=0,"",Data!$G1170)</f>
        <v/>
      </c>
      <c r="V1173" s="19" t="str">
        <f>IF(Data!$D1170=0,"",Data!$D1170)</f>
        <v/>
      </c>
      <c r="W1173" s="19" t="str">
        <f>Data!$H1170</f>
        <v>Japonica</v>
      </c>
      <c r="Y1173" s="41" t="e">
        <f t="shared" si="348"/>
        <v>#REF!</v>
      </c>
      <c r="Z1173" s="8">
        <f t="shared" si="354"/>
        <v>10000</v>
      </c>
      <c r="AA1173" s="8" t="str">
        <f t="shared" si="355"/>
        <v>Flamingo</v>
      </c>
      <c r="AB1173" s="8" t="str">
        <f t="shared" si="356"/>
        <v>M</v>
      </c>
      <c r="AC1173" s="8" t="str">
        <f t="shared" si="357"/>
        <v/>
      </c>
      <c r="AD1173" s="8" t="str">
        <f t="shared" si="345"/>
        <v/>
      </c>
      <c r="AE1173" s="8" t="str">
        <f t="shared" si="358"/>
        <v/>
      </c>
      <c r="AF1173" s="5">
        <f t="shared" si="359"/>
        <v>1948</v>
      </c>
      <c r="AG1173" s="46">
        <v>1170</v>
      </c>
      <c r="AH1173" s="47" t="str">
        <f t="shared" si="349"/>
        <v/>
      </c>
      <c r="AI1173" s="48" t="str">
        <f t="shared" si="350"/>
        <v/>
      </c>
      <c r="AK1173" s="22" t="e">
        <f>TRIM(#REF!)</f>
        <v>#REF!</v>
      </c>
      <c r="AL1173" s="23" t="e">
        <f>IF(#REF!=0,"",#REF!)</f>
        <v>#REF!</v>
      </c>
      <c r="AM1173" s="19" t="e">
        <f>IF(#REF!=0,"",#REF!)</f>
        <v>#REF!</v>
      </c>
      <c r="AN1173" s="23" t="e">
        <f>IF($AK1173="","",#REF!)</f>
        <v>#REF!</v>
      </c>
      <c r="AO1173" s="23" t="e">
        <f t="shared" si="360"/>
        <v>#REF!</v>
      </c>
      <c r="AP1173" s="19" t="e">
        <f>IF(#REF!=0,"",#REF!)</f>
        <v>#REF!</v>
      </c>
      <c r="AQ1173" s="19" t="e">
        <f>IF(#REF!=0,"",#REF!)</f>
        <v>#REF!</v>
      </c>
      <c r="AR1173" s="19" t="e">
        <f>IF(#REF!=0,"",#REF!)</f>
        <v>#REF!</v>
      </c>
      <c r="AS1173" s="19" t="e">
        <f>#REF!</f>
        <v>#REF!</v>
      </c>
    </row>
    <row r="1174" spans="4:45" ht="19.5" thickTop="1" thickBot="1" x14ac:dyDescent="0.25">
      <c r="D1174" s="1" t="str">
        <f t="shared" si="346"/>
        <v/>
      </c>
      <c r="E1174" s="1" t="str">
        <f t="shared" si="347"/>
        <v/>
      </c>
      <c r="K1174" s="19" t="str">
        <f t="shared" si="351"/>
        <v/>
      </c>
      <c r="L1174" s="19">
        <f t="shared" ref="L1174:L1237" si="361">IF(ISERROR(SEARCH($B$2,M1174)),10000,IF(SEARCH($B$2,M1174)=1,SEARCH($B$2,M1174)+ROW()/100000,10000))</f>
        <v>10000</v>
      </c>
      <c r="M1174" s="22" t="str">
        <f>TRIM(Data!$N1171)</f>
        <v>Flamingo Princess</v>
      </c>
      <c r="N1174" s="22" t="str">
        <f>TRIM(Data!$A1171)</f>
        <v>Flamingo Princess (R)</v>
      </c>
      <c r="O1174" s="23">
        <f>IF(Data!$B1171=0,"",Data!$B1171)</f>
        <v>2019</v>
      </c>
      <c r="P1174" s="19" t="str">
        <f>IF(Data!$C1171=0,"",Data!$C1171)</f>
        <v>1</v>
      </c>
      <c r="Q1174" s="23" t="str">
        <f>IF($M1174="","",Data!$E1171)</f>
        <v>L</v>
      </c>
      <c r="R1174" s="23" t="str">
        <f t="shared" si="352"/>
        <v>L</v>
      </c>
      <c r="S1174" s="23" t="str">
        <f t="shared" si="353"/>
        <v>L</v>
      </c>
      <c r="T1174" s="19" t="str">
        <f>IF(Data!$F1171=0,"",Data!$F1171)</f>
        <v/>
      </c>
      <c r="U1174" s="19" t="str">
        <f>IF(Data!$G1171=0,"",Data!$G1171)</f>
        <v/>
      </c>
      <c r="V1174" s="19" t="str">
        <f>IF(Data!$D1171=0,"",Data!$D1171)</f>
        <v/>
      </c>
      <c r="W1174" s="19" t="str">
        <f>Data!$H1171</f>
        <v>Reticulata</v>
      </c>
      <c r="Y1174" s="41" t="e">
        <f t="shared" si="348"/>
        <v>#REF!</v>
      </c>
      <c r="Z1174" s="8">
        <f t="shared" si="354"/>
        <v>10000</v>
      </c>
      <c r="AA1174" s="8" t="str">
        <f t="shared" si="355"/>
        <v>Flamingo Princess</v>
      </c>
      <c r="AB1174" s="8" t="str">
        <f t="shared" si="356"/>
        <v>L</v>
      </c>
      <c r="AC1174" s="8" t="str">
        <f t="shared" si="357"/>
        <v/>
      </c>
      <c r="AD1174" s="8" t="str">
        <f t="shared" ref="AD1174:AD1237" si="362">U1174</f>
        <v/>
      </c>
      <c r="AE1174" s="8" t="str">
        <f t="shared" si="358"/>
        <v/>
      </c>
      <c r="AF1174" s="5">
        <f t="shared" si="359"/>
        <v>2019</v>
      </c>
      <c r="AG1174" s="46">
        <v>1171</v>
      </c>
      <c r="AH1174" s="47" t="str">
        <f t="shared" si="349"/>
        <v/>
      </c>
      <c r="AI1174" s="48" t="str">
        <f t="shared" si="350"/>
        <v/>
      </c>
      <c r="AK1174" s="22" t="e">
        <f>TRIM(#REF!)</f>
        <v>#REF!</v>
      </c>
      <c r="AL1174" s="23" t="e">
        <f>IF(#REF!=0,"",#REF!)</f>
        <v>#REF!</v>
      </c>
      <c r="AM1174" s="19" t="e">
        <f>IF(#REF!=0,"",#REF!)</f>
        <v>#REF!</v>
      </c>
      <c r="AN1174" s="23" t="e">
        <f>IF($AK1174="","",#REF!)</f>
        <v>#REF!</v>
      </c>
      <c r="AO1174" s="23" t="e">
        <f t="shared" si="360"/>
        <v>#REF!</v>
      </c>
      <c r="AP1174" s="19" t="e">
        <f>IF(#REF!=0,"",#REF!)</f>
        <v>#REF!</v>
      </c>
      <c r="AQ1174" s="19" t="e">
        <f>IF(#REF!=0,"",#REF!)</f>
        <v>#REF!</v>
      </c>
      <c r="AR1174" s="19" t="e">
        <f>IF(#REF!=0,"",#REF!)</f>
        <v>#REF!</v>
      </c>
      <c r="AS1174" s="19" t="e">
        <f>#REF!</f>
        <v>#REF!</v>
      </c>
    </row>
    <row r="1175" spans="4:45" ht="19.5" thickTop="1" thickBot="1" x14ac:dyDescent="0.25">
      <c r="D1175" s="1" t="str">
        <f t="shared" si="346"/>
        <v/>
      </c>
      <c r="E1175" s="1" t="str">
        <f t="shared" si="347"/>
        <v/>
      </c>
      <c r="K1175" s="19" t="str">
        <f t="shared" si="351"/>
        <v/>
      </c>
      <c r="L1175" s="19">
        <f t="shared" si="361"/>
        <v>10000</v>
      </c>
      <c r="M1175" s="22" t="str">
        <f>TRIM(Data!$N1172)</f>
        <v>Flashdance</v>
      </c>
      <c r="N1175" s="22" t="str">
        <f>TRIM(Data!$A1172)</f>
        <v>Flashdance</v>
      </c>
      <c r="O1175" s="23">
        <f>IF(Data!$B1172=0,"",Data!$B1172)</f>
        <v>1989</v>
      </c>
      <c r="P1175" s="19" t="str">
        <f>IF(Data!$C1172=0,"",Data!$C1172)</f>
        <v/>
      </c>
      <c r="Q1175" s="23" t="str">
        <f>IF($M1175="","",Data!$E1172)</f>
        <v>L</v>
      </c>
      <c r="R1175" s="23" t="str">
        <f t="shared" si="352"/>
        <v>L</v>
      </c>
      <c r="S1175" s="23" t="str">
        <f t="shared" si="353"/>
        <v>L</v>
      </c>
      <c r="T1175" s="19" t="str">
        <f>IF(Data!$F1172=0,"",Data!$F1172)</f>
        <v/>
      </c>
      <c r="U1175" s="19" t="str">
        <f>IF(Data!$G1172=0,"",Data!$G1172)</f>
        <v/>
      </c>
      <c r="V1175" s="19" t="str">
        <f>IF(Data!$D1172=0,"",Data!$D1172)</f>
        <v/>
      </c>
      <c r="W1175" s="19" t="str">
        <f>Data!$H1172</f>
        <v>Japonica</v>
      </c>
      <c r="Y1175" s="41" t="e">
        <f t="shared" si="348"/>
        <v>#REF!</v>
      </c>
      <c r="Z1175" s="8">
        <f t="shared" si="354"/>
        <v>10000</v>
      </c>
      <c r="AA1175" s="8" t="str">
        <f t="shared" si="355"/>
        <v>Flashdance</v>
      </c>
      <c r="AB1175" s="8" t="str">
        <f t="shared" si="356"/>
        <v>L</v>
      </c>
      <c r="AC1175" s="8" t="str">
        <f t="shared" si="357"/>
        <v/>
      </c>
      <c r="AD1175" s="8" t="str">
        <f t="shared" si="362"/>
        <v/>
      </c>
      <c r="AE1175" s="8" t="str">
        <f t="shared" si="358"/>
        <v/>
      </c>
      <c r="AF1175" s="5">
        <f t="shared" si="359"/>
        <v>1989</v>
      </c>
      <c r="AG1175" s="46">
        <v>1172</v>
      </c>
      <c r="AH1175" s="47" t="str">
        <f t="shared" si="349"/>
        <v/>
      </c>
      <c r="AI1175" s="48" t="str">
        <f t="shared" si="350"/>
        <v/>
      </c>
      <c r="AK1175" s="22" t="e">
        <f>TRIM(#REF!)</f>
        <v>#REF!</v>
      </c>
      <c r="AL1175" s="23" t="e">
        <f>IF(#REF!=0,"",#REF!)</f>
        <v>#REF!</v>
      </c>
      <c r="AM1175" s="19" t="e">
        <f>IF(#REF!=0,"",#REF!)</f>
        <v>#REF!</v>
      </c>
      <c r="AN1175" s="23" t="e">
        <f>IF($AK1175="","",#REF!)</f>
        <v>#REF!</v>
      </c>
      <c r="AO1175" s="23" t="e">
        <f t="shared" si="360"/>
        <v>#REF!</v>
      </c>
      <c r="AP1175" s="19" t="e">
        <f>IF(#REF!=0,"",#REF!)</f>
        <v>#REF!</v>
      </c>
      <c r="AQ1175" s="19" t="e">
        <f>IF(#REF!=0,"",#REF!)</f>
        <v>#REF!</v>
      </c>
      <c r="AR1175" s="19" t="e">
        <f>IF(#REF!=0,"",#REF!)</f>
        <v>#REF!</v>
      </c>
      <c r="AS1175" s="19" t="e">
        <f>#REF!</f>
        <v>#REF!</v>
      </c>
    </row>
    <row r="1176" spans="4:45" ht="19.5" thickTop="1" thickBot="1" x14ac:dyDescent="0.25">
      <c r="D1176" s="1" t="str">
        <f t="shared" si="346"/>
        <v/>
      </c>
      <c r="E1176" s="1" t="str">
        <f t="shared" si="347"/>
        <v/>
      </c>
      <c r="K1176" s="19" t="str">
        <f t="shared" si="351"/>
        <v/>
      </c>
      <c r="L1176" s="19">
        <f t="shared" si="361"/>
        <v>10000</v>
      </c>
      <c r="M1176" s="22" t="str">
        <f>TRIM(Data!$N1173)</f>
        <v>Fleurette</v>
      </c>
      <c r="N1176" s="22" t="str">
        <f>TRIM(Data!$A1173)</f>
        <v>Fleurette</v>
      </c>
      <c r="O1176" s="23">
        <f>IF(Data!$B1173=0,"",Data!$B1173)</f>
        <v>1945</v>
      </c>
      <c r="P1176" s="19" t="str">
        <f>IF(Data!$C1173=0,"",Data!$C1173)</f>
        <v>1</v>
      </c>
      <c r="Q1176" s="23" t="str">
        <f>IF($M1176="","",Data!$E1173)</f>
        <v>Min</v>
      </c>
      <c r="R1176" s="23" t="str">
        <f t="shared" si="352"/>
        <v>Min</v>
      </c>
      <c r="S1176" s="23" t="str">
        <f t="shared" si="353"/>
        <v>Min</v>
      </c>
      <c r="T1176" s="19" t="str">
        <f>IF(Data!$F1173=0,"",Data!$F1173)</f>
        <v/>
      </c>
      <c r="U1176" s="19" t="str">
        <f>IF(Data!$G1173=0,"",Data!$G1173)</f>
        <v>FD</v>
      </c>
      <c r="V1176" s="19" t="str">
        <f>IF(Data!$D1173=0,"",Data!$D1173)</f>
        <v/>
      </c>
      <c r="W1176" s="19" t="str">
        <f>Data!$H1173</f>
        <v>Japonica</v>
      </c>
      <c r="Y1176" s="41" t="e">
        <f t="shared" si="348"/>
        <v>#REF!</v>
      </c>
      <c r="Z1176" s="8">
        <f t="shared" si="354"/>
        <v>10000</v>
      </c>
      <c r="AA1176" s="8" t="str">
        <f t="shared" si="355"/>
        <v>Fleurette</v>
      </c>
      <c r="AB1176" s="8" t="str">
        <f t="shared" si="356"/>
        <v>Min</v>
      </c>
      <c r="AC1176" s="8" t="str">
        <f t="shared" si="357"/>
        <v/>
      </c>
      <c r="AD1176" s="8" t="str">
        <f t="shared" si="362"/>
        <v>FD</v>
      </c>
      <c r="AE1176" s="8" t="str">
        <f t="shared" si="358"/>
        <v/>
      </c>
      <c r="AF1176" s="5">
        <f t="shared" si="359"/>
        <v>1945</v>
      </c>
      <c r="AG1176" s="46">
        <v>1173</v>
      </c>
      <c r="AH1176" s="47" t="str">
        <f t="shared" si="349"/>
        <v/>
      </c>
      <c r="AI1176" s="48" t="str">
        <f t="shared" si="350"/>
        <v/>
      </c>
      <c r="AK1176" s="22" t="e">
        <f>TRIM(#REF!)</f>
        <v>#REF!</v>
      </c>
      <c r="AL1176" s="23" t="e">
        <f>IF(#REF!=0,"",#REF!)</f>
        <v>#REF!</v>
      </c>
      <c r="AM1176" s="19" t="e">
        <f>IF(#REF!=0,"",#REF!)</f>
        <v>#REF!</v>
      </c>
      <c r="AN1176" s="23" t="e">
        <f>IF($AK1176="","",#REF!)</f>
        <v>#REF!</v>
      </c>
      <c r="AO1176" s="23" t="e">
        <f t="shared" si="360"/>
        <v>#REF!</v>
      </c>
      <c r="AP1176" s="19" t="e">
        <f>IF(#REF!=0,"",#REF!)</f>
        <v>#REF!</v>
      </c>
      <c r="AQ1176" s="19" t="e">
        <f>IF(#REF!=0,"",#REF!)</f>
        <v>#REF!</v>
      </c>
      <c r="AR1176" s="19" t="e">
        <f>IF(#REF!=0,"",#REF!)</f>
        <v>#REF!</v>
      </c>
      <c r="AS1176" s="19" t="e">
        <f>#REF!</f>
        <v>#REF!</v>
      </c>
    </row>
    <row r="1177" spans="4:45" ht="19.5" thickTop="1" thickBot="1" x14ac:dyDescent="0.25">
      <c r="D1177" s="1" t="str">
        <f t="shared" si="346"/>
        <v/>
      </c>
      <c r="E1177" s="1" t="str">
        <f t="shared" si="347"/>
        <v/>
      </c>
      <c r="K1177" s="19" t="str">
        <f t="shared" si="351"/>
        <v/>
      </c>
      <c r="L1177" s="19">
        <f t="shared" si="361"/>
        <v>10000</v>
      </c>
      <c r="M1177" s="22" t="str">
        <f>TRIM(Data!$N1174)</f>
        <v>Flora Cooper</v>
      </c>
      <c r="N1177" s="22" t="str">
        <f>TRIM(Data!$A1174)</f>
        <v>Flora Cooper</v>
      </c>
      <c r="O1177" s="23">
        <f>IF(Data!$B1174=0,"",Data!$B1174)</f>
        <v>1998</v>
      </c>
      <c r="P1177" s="19" t="str">
        <f>IF(Data!$C1174=0,"",Data!$C1174)</f>
        <v>1</v>
      </c>
      <c r="Q1177" s="23" t="str">
        <f>IF($M1177="","",Data!$E1174)</f>
        <v>S-M</v>
      </c>
      <c r="R1177" s="23" t="str">
        <f t="shared" si="352"/>
        <v>S</v>
      </c>
      <c r="S1177" s="23" t="str">
        <f t="shared" si="353"/>
        <v>S</v>
      </c>
      <c r="T1177" s="19" t="str">
        <f>IF(Data!$F1174=0,"",Data!$F1174)</f>
        <v/>
      </c>
      <c r="U1177" s="19" t="str">
        <f>IF(Data!$G1174=0,"",Data!$G1174)</f>
        <v>FD</v>
      </c>
      <c r="V1177" s="19" t="str">
        <f>IF(Data!$D1174=0,"",Data!$D1174)</f>
        <v/>
      </c>
      <c r="W1177" s="19" t="str">
        <f>Data!$H1174</f>
        <v>Japonica</v>
      </c>
      <c r="Y1177" s="41" t="e">
        <f t="shared" si="348"/>
        <v>#REF!</v>
      </c>
      <c r="Z1177" s="8">
        <f t="shared" si="354"/>
        <v>10000</v>
      </c>
      <c r="AA1177" s="8" t="str">
        <f t="shared" si="355"/>
        <v>Flora Cooper</v>
      </c>
      <c r="AB1177" s="8" t="str">
        <f t="shared" si="356"/>
        <v>S</v>
      </c>
      <c r="AC1177" s="8" t="str">
        <f t="shared" si="357"/>
        <v/>
      </c>
      <c r="AD1177" s="8" t="str">
        <f t="shared" si="362"/>
        <v>FD</v>
      </c>
      <c r="AE1177" s="8" t="str">
        <f t="shared" si="358"/>
        <v/>
      </c>
      <c r="AF1177" s="5">
        <f t="shared" si="359"/>
        <v>1998</v>
      </c>
      <c r="AG1177" s="46">
        <v>1174</v>
      </c>
      <c r="AH1177" s="47" t="str">
        <f t="shared" si="349"/>
        <v/>
      </c>
      <c r="AI1177" s="48" t="str">
        <f t="shared" si="350"/>
        <v/>
      </c>
      <c r="AK1177" s="22" t="e">
        <f>TRIM(#REF!)</f>
        <v>#REF!</v>
      </c>
      <c r="AL1177" s="23" t="e">
        <f>IF(#REF!=0,"",#REF!)</f>
        <v>#REF!</v>
      </c>
      <c r="AM1177" s="19" t="e">
        <f>IF(#REF!=0,"",#REF!)</f>
        <v>#REF!</v>
      </c>
      <c r="AN1177" s="23" t="e">
        <f>IF($AK1177="","",#REF!)</f>
        <v>#REF!</v>
      </c>
      <c r="AO1177" s="23" t="e">
        <f t="shared" si="360"/>
        <v>#REF!</v>
      </c>
      <c r="AP1177" s="19" t="e">
        <f>IF(#REF!=0,"",#REF!)</f>
        <v>#REF!</v>
      </c>
      <c r="AQ1177" s="19" t="e">
        <f>IF(#REF!=0,"",#REF!)</f>
        <v>#REF!</v>
      </c>
      <c r="AR1177" s="19" t="e">
        <f>IF(#REF!=0,"",#REF!)</f>
        <v>#REF!</v>
      </c>
      <c r="AS1177" s="19" t="e">
        <f>#REF!</f>
        <v>#REF!</v>
      </c>
    </row>
    <row r="1178" spans="4:45" ht="19.5" thickTop="1" thickBot="1" x14ac:dyDescent="0.25">
      <c r="D1178" s="1" t="str">
        <f t="shared" si="346"/>
        <v/>
      </c>
      <c r="E1178" s="1" t="str">
        <f t="shared" si="347"/>
        <v/>
      </c>
      <c r="K1178" s="19" t="str">
        <f t="shared" si="351"/>
        <v/>
      </c>
      <c r="L1178" s="19">
        <f t="shared" si="361"/>
        <v>10000</v>
      </c>
      <c r="M1178" s="22" t="str">
        <f>TRIM(Data!$N1175)</f>
        <v>Floradora Girl</v>
      </c>
      <c r="N1178" s="22" t="str">
        <f>TRIM(Data!$A1175)</f>
        <v>Floradora Girl</v>
      </c>
      <c r="O1178" s="23">
        <f>IF(Data!$B1175=0,"",Data!$B1175)</f>
        <v>1961</v>
      </c>
      <c r="P1178" s="19" t="str">
        <f>IF(Data!$C1175=0,"",Data!$C1175)</f>
        <v>1</v>
      </c>
      <c r="Q1178" s="23" t="str">
        <f>IF($M1178="","",Data!$E1175)</f>
        <v>L</v>
      </c>
      <c r="R1178" s="23" t="str">
        <f t="shared" si="352"/>
        <v>L</v>
      </c>
      <c r="S1178" s="23" t="str">
        <f t="shared" si="353"/>
        <v>L</v>
      </c>
      <c r="T1178" s="19" t="str">
        <f>IF(Data!$F1175=0,"",Data!$F1175)</f>
        <v/>
      </c>
      <c r="U1178" s="19" t="str">
        <f>IF(Data!$G1175=0,"",Data!$G1175)</f>
        <v/>
      </c>
      <c r="V1178" s="19" t="str">
        <f>IF(Data!$D1175=0,"",Data!$D1175)</f>
        <v/>
      </c>
      <c r="W1178" s="19" t="str">
        <f>Data!$H1175</f>
        <v>Japonica</v>
      </c>
      <c r="Y1178" s="41" t="e">
        <f t="shared" si="348"/>
        <v>#REF!</v>
      </c>
      <c r="Z1178" s="8">
        <f t="shared" si="354"/>
        <v>10000</v>
      </c>
      <c r="AA1178" s="8" t="str">
        <f t="shared" si="355"/>
        <v>Floradora Girl</v>
      </c>
      <c r="AB1178" s="8" t="str">
        <f t="shared" si="356"/>
        <v>L</v>
      </c>
      <c r="AC1178" s="8" t="str">
        <f t="shared" si="357"/>
        <v/>
      </c>
      <c r="AD1178" s="8" t="str">
        <f t="shared" si="362"/>
        <v/>
      </c>
      <c r="AE1178" s="8" t="str">
        <f t="shared" si="358"/>
        <v/>
      </c>
      <c r="AF1178" s="5">
        <f t="shared" si="359"/>
        <v>1961</v>
      </c>
      <c r="AG1178" s="46">
        <v>1175</v>
      </c>
      <c r="AH1178" s="47" t="str">
        <f t="shared" si="349"/>
        <v/>
      </c>
      <c r="AI1178" s="48" t="str">
        <f t="shared" si="350"/>
        <v/>
      </c>
      <c r="AK1178" s="22" t="e">
        <f>TRIM(#REF!)</f>
        <v>#REF!</v>
      </c>
      <c r="AL1178" s="23" t="e">
        <f>IF(#REF!=0,"",#REF!)</f>
        <v>#REF!</v>
      </c>
      <c r="AM1178" s="19" t="e">
        <f>IF(#REF!=0,"",#REF!)</f>
        <v>#REF!</v>
      </c>
      <c r="AN1178" s="23" t="e">
        <f>IF($AK1178="","",#REF!)</f>
        <v>#REF!</v>
      </c>
      <c r="AO1178" s="23" t="e">
        <f t="shared" si="360"/>
        <v>#REF!</v>
      </c>
      <c r="AP1178" s="19" t="e">
        <f>IF(#REF!=0,"",#REF!)</f>
        <v>#REF!</v>
      </c>
      <c r="AQ1178" s="19" t="e">
        <f>IF(#REF!=0,"",#REF!)</f>
        <v>#REF!</v>
      </c>
      <c r="AR1178" s="19" t="e">
        <f>IF(#REF!=0,"",#REF!)</f>
        <v>#REF!</v>
      </c>
      <c r="AS1178" s="19" t="e">
        <f>#REF!</f>
        <v>#REF!</v>
      </c>
    </row>
    <row r="1179" spans="4:45" ht="19.5" thickTop="1" thickBot="1" x14ac:dyDescent="0.25">
      <c r="D1179" s="1" t="str">
        <f t="shared" si="346"/>
        <v/>
      </c>
      <c r="E1179" s="1" t="str">
        <f t="shared" si="347"/>
        <v/>
      </c>
      <c r="K1179" s="19" t="str">
        <f t="shared" si="351"/>
        <v/>
      </c>
      <c r="L1179" s="19">
        <f t="shared" si="361"/>
        <v>10000</v>
      </c>
      <c r="M1179" s="22" t="str">
        <f>TRIM(Data!$N1176)</f>
        <v>Flore Celeste (See Aspasia Macarthur)</v>
      </c>
      <c r="N1179" s="22" t="str">
        <f>TRIM(Data!$A1176)</f>
        <v>Flore Celeste (See Aspasia Macarthur)</v>
      </c>
      <c r="O1179" s="23">
        <f>IF(Data!$B1176=0,"",Data!$B1176)</f>
        <v>1850</v>
      </c>
      <c r="P1179" s="19" t="str">
        <f>IF(Data!$C1176=0,"",Data!$C1176)</f>
        <v/>
      </c>
      <c r="Q1179" s="23" t="str">
        <f>IF($M1179="","",Data!$E1176)</f>
        <v>M</v>
      </c>
      <c r="R1179" s="23" t="str">
        <f t="shared" si="352"/>
        <v>M</v>
      </c>
      <c r="S1179" s="23" t="str">
        <f t="shared" si="353"/>
        <v>M</v>
      </c>
      <c r="T1179" s="19" t="str">
        <f>IF(Data!$F1176=0,"",Data!$F1176)</f>
        <v>WHITE</v>
      </c>
      <c r="U1179" s="19" t="str">
        <f>IF(Data!$G1176=0,"",Data!$G1176)</f>
        <v>FD</v>
      </c>
      <c r="V1179" s="19" t="str">
        <f>IF(Data!$D1176=0,"",Data!$D1176)</f>
        <v>ANTIQUE</v>
      </c>
      <c r="W1179" s="19" t="str">
        <f>Data!$H1176</f>
        <v>Japonica</v>
      </c>
      <c r="Y1179" s="41" t="e">
        <f t="shared" si="348"/>
        <v>#REF!</v>
      </c>
      <c r="Z1179" s="8">
        <f t="shared" si="354"/>
        <v>1179</v>
      </c>
      <c r="AA1179" s="8" t="str">
        <f t="shared" si="355"/>
        <v>Flore Celeste (See Aspasia Macarthur)</v>
      </c>
      <c r="AB1179" s="8" t="str">
        <f t="shared" si="356"/>
        <v>M</v>
      </c>
      <c r="AC1179" s="8" t="str">
        <f t="shared" si="357"/>
        <v>WHITE</v>
      </c>
      <c r="AD1179" s="8" t="str">
        <f t="shared" si="362"/>
        <v>FD</v>
      </c>
      <c r="AE1179" s="8" t="str">
        <f t="shared" si="358"/>
        <v>ANTIQUE</v>
      </c>
      <c r="AF1179" s="5">
        <f t="shared" si="359"/>
        <v>1850</v>
      </c>
      <c r="AG1179" s="46">
        <v>1176</v>
      </c>
      <c r="AH1179" s="47" t="str">
        <f t="shared" si="349"/>
        <v/>
      </c>
      <c r="AI1179" s="48" t="str">
        <f t="shared" si="350"/>
        <v/>
      </c>
      <c r="AK1179" s="22" t="e">
        <f>TRIM(#REF!)</f>
        <v>#REF!</v>
      </c>
      <c r="AL1179" s="23" t="e">
        <f>IF(#REF!=0,"",#REF!)</f>
        <v>#REF!</v>
      </c>
      <c r="AM1179" s="19" t="e">
        <f>IF(#REF!=0,"",#REF!)</f>
        <v>#REF!</v>
      </c>
      <c r="AN1179" s="23" t="e">
        <f>IF($AK1179="","",#REF!)</f>
        <v>#REF!</v>
      </c>
      <c r="AO1179" s="23" t="e">
        <f t="shared" si="360"/>
        <v>#REF!</v>
      </c>
      <c r="AP1179" s="19" t="e">
        <f>IF(#REF!=0,"",#REF!)</f>
        <v>#REF!</v>
      </c>
      <c r="AQ1179" s="19" t="e">
        <f>IF(#REF!=0,"",#REF!)</f>
        <v>#REF!</v>
      </c>
      <c r="AR1179" s="19" t="e">
        <f>IF(#REF!=0,"",#REF!)</f>
        <v>#REF!</v>
      </c>
      <c r="AS1179" s="19" t="e">
        <f>#REF!</f>
        <v>#REF!</v>
      </c>
    </row>
    <row r="1180" spans="4:45" ht="19.5" thickTop="1" thickBot="1" x14ac:dyDescent="0.25">
      <c r="D1180" s="1" t="str">
        <f t="shared" si="346"/>
        <v/>
      </c>
      <c r="E1180" s="1" t="str">
        <f t="shared" si="347"/>
        <v/>
      </c>
      <c r="K1180" s="19" t="str">
        <f t="shared" si="351"/>
        <v/>
      </c>
      <c r="L1180" s="19">
        <f t="shared" si="361"/>
        <v>10000</v>
      </c>
      <c r="M1180" s="22" t="str">
        <f>TRIM(Data!$N1177)</f>
        <v>Florence Coker Rogers</v>
      </c>
      <c r="N1180" s="22" t="str">
        <f>TRIM(Data!$A1177)</f>
        <v>Florence Coker Rogers</v>
      </c>
      <c r="O1180" s="23">
        <f>IF(Data!$B1177=0,"",Data!$B1177)</f>
        <v>1930</v>
      </c>
      <c r="P1180" s="19" t="str">
        <f>IF(Data!$C1177=0,"",Data!$C1177)</f>
        <v/>
      </c>
      <c r="Q1180" s="23" t="str">
        <f>IF($M1180="","",Data!$E1177)</f>
        <v>M</v>
      </c>
      <c r="R1180" s="23" t="str">
        <f t="shared" si="352"/>
        <v>M</v>
      </c>
      <c r="S1180" s="23" t="str">
        <f t="shared" si="353"/>
        <v>M</v>
      </c>
      <c r="T1180" s="19" t="str">
        <f>IF(Data!$F1177=0,"",Data!$F1177)</f>
        <v/>
      </c>
      <c r="U1180" s="19" t="str">
        <f>IF(Data!$G1177=0,"",Data!$G1177)</f>
        <v/>
      </c>
      <c r="V1180" s="19" t="str">
        <f>IF(Data!$D1177=0,"",Data!$D1177)</f>
        <v/>
      </c>
      <c r="W1180" s="19" t="str">
        <f>Data!$H1177</f>
        <v>Japonica</v>
      </c>
      <c r="Y1180" s="41" t="e">
        <f t="shared" si="348"/>
        <v>#REF!</v>
      </c>
      <c r="Z1180" s="8">
        <f t="shared" si="354"/>
        <v>10000</v>
      </c>
      <c r="AA1180" s="8" t="str">
        <f t="shared" si="355"/>
        <v>Florence Coker Rogers</v>
      </c>
      <c r="AB1180" s="8" t="str">
        <f t="shared" si="356"/>
        <v>M</v>
      </c>
      <c r="AC1180" s="8" t="str">
        <f t="shared" si="357"/>
        <v/>
      </c>
      <c r="AD1180" s="8" t="str">
        <f t="shared" si="362"/>
        <v/>
      </c>
      <c r="AE1180" s="8" t="str">
        <f t="shared" si="358"/>
        <v/>
      </c>
      <c r="AF1180" s="5">
        <f t="shared" si="359"/>
        <v>1930</v>
      </c>
      <c r="AG1180" s="46">
        <v>1177</v>
      </c>
      <c r="AH1180" s="47" t="str">
        <f t="shared" si="349"/>
        <v/>
      </c>
      <c r="AI1180" s="48" t="str">
        <f t="shared" si="350"/>
        <v/>
      </c>
      <c r="AK1180" s="22" t="e">
        <f>TRIM(#REF!)</f>
        <v>#REF!</v>
      </c>
      <c r="AL1180" s="23" t="e">
        <f>IF(#REF!=0,"",#REF!)</f>
        <v>#REF!</v>
      </c>
      <c r="AM1180" s="19" t="e">
        <f>IF(#REF!=0,"",#REF!)</f>
        <v>#REF!</v>
      </c>
      <c r="AN1180" s="23" t="e">
        <f>IF($AK1180="","",#REF!)</f>
        <v>#REF!</v>
      </c>
      <c r="AO1180" s="23" t="e">
        <f t="shared" si="360"/>
        <v>#REF!</v>
      </c>
      <c r="AP1180" s="19" t="e">
        <f>IF(#REF!=0,"",#REF!)</f>
        <v>#REF!</v>
      </c>
      <c r="AQ1180" s="19" t="e">
        <f>IF(#REF!=0,"",#REF!)</f>
        <v>#REF!</v>
      </c>
      <c r="AR1180" s="19" t="e">
        <f>IF(#REF!=0,"",#REF!)</f>
        <v>#REF!</v>
      </c>
      <c r="AS1180" s="19" t="e">
        <f>#REF!</f>
        <v>#REF!</v>
      </c>
    </row>
    <row r="1181" spans="4:45" ht="19.5" thickTop="1" thickBot="1" x14ac:dyDescent="0.25">
      <c r="D1181" s="1" t="str">
        <f t="shared" si="346"/>
        <v/>
      </c>
      <c r="E1181" s="1" t="str">
        <f t="shared" si="347"/>
        <v/>
      </c>
      <c r="K1181" s="19" t="str">
        <f t="shared" si="351"/>
        <v/>
      </c>
      <c r="L1181" s="19">
        <f t="shared" si="361"/>
        <v>10000</v>
      </c>
      <c r="M1181" s="22" t="str">
        <f>TRIM(Data!$N1178)</f>
        <v>Florence Daniell</v>
      </c>
      <c r="N1181" s="22" t="str">
        <f>TRIM(Data!$A1178)</f>
        <v>Florence Daniell</v>
      </c>
      <c r="O1181" s="23">
        <f>IF(Data!$B1178=0,"",Data!$B1178)</f>
        <v>1947</v>
      </c>
      <c r="P1181" s="19" t="str">
        <f>IF(Data!$C1178=0,"",Data!$C1178)</f>
        <v/>
      </c>
      <c r="Q1181" s="23" t="str">
        <f>IF($M1181="","",Data!$E1178)</f>
        <v>S</v>
      </c>
      <c r="R1181" s="23" t="str">
        <f t="shared" si="352"/>
        <v>S</v>
      </c>
      <c r="S1181" s="23" t="str">
        <f t="shared" si="353"/>
        <v>S</v>
      </c>
      <c r="T1181" s="19" t="str">
        <f>IF(Data!$F1178=0,"",Data!$F1178)</f>
        <v/>
      </c>
      <c r="U1181" s="19" t="str">
        <f>IF(Data!$G1178=0,"",Data!$G1178)</f>
        <v/>
      </c>
      <c r="V1181" s="19" t="str">
        <f>IF(Data!$D1178=0,"",Data!$D1178)</f>
        <v/>
      </c>
      <c r="W1181" s="19" t="str">
        <f>Data!$H1178</f>
        <v>Japonica</v>
      </c>
      <c r="Y1181" s="41" t="e">
        <f t="shared" si="348"/>
        <v>#REF!</v>
      </c>
      <c r="Z1181" s="8">
        <f t="shared" si="354"/>
        <v>10000</v>
      </c>
      <c r="AA1181" s="8" t="str">
        <f t="shared" si="355"/>
        <v>Florence Daniell</v>
      </c>
      <c r="AB1181" s="8" t="str">
        <f t="shared" si="356"/>
        <v>S</v>
      </c>
      <c r="AC1181" s="8" t="str">
        <f t="shared" si="357"/>
        <v/>
      </c>
      <c r="AD1181" s="8" t="str">
        <f t="shared" si="362"/>
        <v/>
      </c>
      <c r="AE1181" s="8" t="str">
        <f t="shared" si="358"/>
        <v/>
      </c>
      <c r="AF1181" s="5">
        <f t="shared" si="359"/>
        <v>1947</v>
      </c>
      <c r="AG1181" s="46">
        <v>1178</v>
      </c>
      <c r="AH1181" s="47" t="str">
        <f t="shared" si="349"/>
        <v/>
      </c>
      <c r="AI1181" s="48" t="str">
        <f t="shared" si="350"/>
        <v/>
      </c>
      <c r="AK1181" s="22" t="e">
        <f>TRIM(#REF!)</f>
        <v>#REF!</v>
      </c>
      <c r="AL1181" s="23" t="e">
        <f>IF(#REF!=0,"",#REF!)</f>
        <v>#REF!</v>
      </c>
      <c r="AM1181" s="19" t="e">
        <f>IF(#REF!=0,"",#REF!)</f>
        <v>#REF!</v>
      </c>
      <c r="AN1181" s="23" t="e">
        <f>IF($AK1181="","",#REF!)</f>
        <v>#REF!</v>
      </c>
      <c r="AO1181" s="23" t="e">
        <f t="shared" si="360"/>
        <v>#REF!</v>
      </c>
      <c r="AP1181" s="19" t="e">
        <f>IF(#REF!=0,"",#REF!)</f>
        <v>#REF!</v>
      </c>
      <c r="AQ1181" s="19" t="e">
        <f>IF(#REF!=0,"",#REF!)</f>
        <v>#REF!</v>
      </c>
      <c r="AR1181" s="19" t="e">
        <f>IF(#REF!=0,"",#REF!)</f>
        <v>#REF!</v>
      </c>
      <c r="AS1181" s="19" t="e">
        <f>#REF!</f>
        <v>#REF!</v>
      </c>
    </row>
    <row r="1182" spans="4:45" ht="19.5" thickTop="1" thickBot="1" x14ac:dyDescent="0.25">
      <c r="D1182" s="1" t="str">
        <f t="shared" si="346"/>
        <v/>
      </c>
      <c r="E1182" s="1" t="str">
        <f t="shared" si="347"/>
        <v/>
      </c>
      <c r="K1182" s="19" t="str">
        <f t="shared" si="351"/>
        <v/>
      </c>
      <c r="L1182" s="19">
        <f t="shared" si="361"/>
        <v>10000</v>
      </c>
      <c r="M1182" s="22" t="str">
        <f>TRIM(Data!$N1179)</f>
        <v>Florence Hollis</v>
      </c>
      <c r="N1182" s="22" t="str">
        <f>TRIM(Data!$A1179)</f>
        <v>Florence Hollis</v>
      </c>
      <c r="O1182" s="23">
        <f>IF(Data!$B1179=0,"",Data!$B1179)</f>
        <v>1949</v>
      </c>
      <c r="P1182" s="19" t="str">
        <f>IF(Data!$C1179=0,"",Data!$C1179)</f>
        <v>1</v>
      </c>
      <c r="Q1182" s="23" t="str">
        <f>IF($M1182="","",Data!$E1179)</f>
        <v>M</v>
      </c>
      <c r="R1182" s="23" t="str">
        <f t="shared" si="352"/>
        <v>M</v>
      </c>
      <c r="S1182" s="23" t="str">
        <f t="shared" si="353"/>
        <v>M</v>
      </c>
      <c r="T1182" s="19" t="str">
        <f>IF(Data!$F1179=0,"",Data!$F1179)</f>
        <v>WHITE</v>
      </c>
      <c r="U1182" s="19" t="str">
        <f>IF(Data!$G1179=0,"",Data!$G1179)</f>
        <v/>
      </c>
      <c r="V1182" s="19" t="str">
        <f>IF(Data!$D1179=0,"",Data!$D1179)</f>
        <v/>
      </c>
      <c r="W1182" s="19" t="str">
        <f>Data!$H1179</f>
        <v>Japonica</v>
      </c>
      <c r="Y1182" s="41" t="e">
        <f t="shared" si="348"/>
        <v>#REF!</v>
      </c>
      <c r="Z1182" s="8">
        <f t="shared" si="354"/>
        <v>10000</v>
      </c>
      <c r="AA1182" s="8" t="str">
        <f t="shared" si="355"/>
        <v>Florence Hollis</v>
      </c>
      <c r="AB1182" s="8" t="str">
        <f t="shared" si="356"/>
        <v>M</v>
      </c>
      <c r="AC1182" s="8" t="str">
        <f t="shared" si="357"/>
        <v>WHITE</v>
      </c>
      <c r="AD1182" s="8" t="str">
        <f t="shared" si="362"/>
        <v/>
      </c>
      <c r="AE1182" s="8" t="str">
        <f t="shared" si="358"/>
        <v/>
      </c>
      <c r="AF1182" s="5">
        <f t="shared" si="359"/>
        <v>1949</v>
      </c>
      <c r="AG1182" s="46">
        <v>1179</v>
      </c>
      <c r="AH1182" s="47" t="str">
        <f t="shared" si="349"/>
        <v/>
      </c>
      <c r="AI1182" s="48" t="str">
        <f t="shared" si="350"/>
        <v/>
      </c>
      <c r="AK1182" s="22" t="e">
        <f>TRIM(#REF!)</f>
        <v>#REF!</v>
      </c>
      <c r="AL1182" s="23" t="e">
        <f>IF(#REF!=0,"",#REF!)</f>
        <v>#REF!</v>
      </c>
      <c r="AM1182" s="19" t="e">
        <f>IF(#REF!=0,"",#REF!)</f>
        <v>#REF!</v>
      </c>
      <c r="AN1182" s="23" t="e">
        <f>IF($AK1182="","",#REF!)</f>
        <v>#REF!</v>
      </c>
      <c r="AO1182" s="23" t="e">
        <f t="shared" si="360"/>
        <v>#REF!</v>
      </c>
      <c r="AP1182" s="19" t="e">
        <f>IF(#REF!=0,"",#REF!)</f>
        <v>#REF!</v>
      </c>
      <c r="AQ1182" s="19" t="e">
        <f>IF(#REF!=0,"",#REF!)</f>
        <v>#REF!</v>
      </c>
      <c r="AR1182" s="19" t="e">
        <f>IF(#REF!=0,"",#REF!)</f>
        <v>#REF!</v>
      </c>
      <c r="AS1182" s="19" t="e">
        <f>#REF!</f>
        <v>#REF!</v>
      </c>
    </row>
    <row r="1183" spans="4:45" ht="19.5" thickTop="1" thickBot="1" x14ac:dyDescent="0.25">
      <c r="D1183" s="1" t="str">
        <f t="shared" si="346"/>
        <v/>
      </c>
      <c r="E1183" s="1" t="str">
        <f t="shared" si="347"/>
        <v/>
      </c>
      <c r="K1183" s="19" t="str">
        <f t="shared" si="351"/>
        <v/>
      </c>
      <c r="L1183" s="19">
        <f t="shared" si="361"/>
        <v>10000</v>
      </c>
      <c r="M1183" s="22" t="str">
        <f>TRIM(Data!$N1180)</f>
        <v>Florence Stratton</v>
      </c>
      <c r="N1183" s="22" t="str">
        <f>TRIM(Data!$A1180)</f>
        <v>Florence Stratton</v>
      </c>
      <c r="O1183" s="23">
        <f>IF(Data!$B1180=0,"",Data!$B1180)</f>
        <v>1941</v>
      </c>
      <c r="P1183" s="19" t="str">
        <f>IF(Data!$C1180=0,"",Data!$C1180)</f>
        <v>1</v>
      </c>
      <c r="Q1183" s="23" t="str">
        <f>IF($M1183="","",Data!$E1180)</f>
        <v>M-L</v>
      </c>
      <c r="R1183" s="23" t="str">
        <f t="shared" si="352"/>
        <v>M</v>
      </c>
      <c r="S1183" s="23" t="str">
        <f t="shared" si="353"/>
        <v>M</v>
      </c>
      <c r="T1183" s="19" t="str">
        <f>IF(Data!$F1180=0,"",Data!$F1180)</f>
        <v/>
      </c>
      <c r="U1183" s="19" t="str">
        <f>IF(Data!$G1180=0,"",Data!$G1180)</f>
        <v/>
      </c>
      <c r="V1183" s="19" t="str">
        <f>IF(Data!$D1180=0,"",Data!$D1180)</f>
        <v/>
      </c>
      <c r="W1183" s="19" t="str">
        <f>Data!$H1180</f>
        <v>Japonica</v>
      </c>
      <c r="Y1183" s="41" t="e">
        <f t="shared" si="348"/>
        <v>#REF!</v>
      </c>
      <c r="Z1183" s="8">
        <f t="shared" si="354"/>
        <v>10000</v>
      </c>
      <c r="AA1183" s="8" t="str">
        <f t="shared" si="355"/>
        <v>Florence Stratton</v>
      </c>
      <c r="AB1183" s="8" t="str">
        <f t="shared" si="356"/>
        <v>M</v>
      </c>
      <c r="AC1183" s="8" t="str">
        <f t="shared" si="357"/>
        <v/>
      </c>
      <c r="AD1183" s="8" t="str">
        <f t="shared" si="362"/>
        <v/>
      </c>
      <c r="AE1183" s="8" t="str">
        <f t="shared" si="358"/>
        <v/>
      </c>
      <c r="AF1183" s="5">
        <f t="shared" si="359"/>
        <v>1941</v>
      </c>
      <c r="AG1183" s="46">
        <v>1180</v>
      </c>
      <c r="AH1183" s="47" t="str">
        <f t="shared" si="349"/>
        <v/>
      </c>
      <c r="AI1183" s="48" t="str">
        <f t="shared" si="350"/>
        <v/>
      </c>
      <c r="AK1183" s="22" t="e">
        <f>TRIM(#REF!)</f>
        <v>#REF!</v>
      </c>
      <c r="AL1183" s="23" t="e">
        <f>IF(#REF!=0,"",#REF!)</f>
        <v>#REF!</v>
      </c>
      <c r="AM1183" s="19" t="e">
        <f>IF(#REF!=0,"",#REF!)</f>
        <v>#REF!</v>
      </c>
      <c r="AN1183" s="23" t="e">
        <f>IF($AK1183="","",#REF!)</f>
        <v>#REF!</v>
      </c>
      <c r="AO1183" s="23" t="e">
        <f t="shared" si="360"/>
        <v>#REF!</v>
      </c>
      <c r="AP1183" s="19" t="e">
        <f>IF(#REF!=0,"",#REF!)</f>
        <v>#REF!</v>
      </c>
      <c r="AQ1183" s="19" t="e">
        <f>IF(#REF!=0,"",#REF!)</f>
        <v>#REF!</v>
      </c>
      <c r="AR1183" s="19" t="e">
        <f>IF(#REF!=0,"",#REF!)</f>
        <v>#REF!</v>
      </c>
      <c r="AS1183" s="19" t="e">
        <f>#REF!</f>
        <v>#REF!</v>
      </c>
    </row>
    <row r="1184" spans="4:45" ht="19.5" thickTop="1" thickBot="1" x14ac:dyDescent="0.25">
      <c r="D1184" s="1" t="str">
        <f t="shared" si="346"/>
        <v/>
      </c>
      <c r="E1184" s="1" t="str">
        <f t="shared" si="347"/>
        <v/>
      </c>
      <c r="K1184" s="19" t="str">
        <f t="shared" si="351"/>
        <v/>
      </c>
      <c r="L1184" s="19">
        <f t="shared" si="361"/>
        <v>10000</v>
      </c>
      <c r="M1184" s="22" t="str">
        <f>TRIM(Data!$N1181)</f>
        <v>Florence's Debutante</v>
      </c>
      <c r="N1184" s="22" t="str">
        <f>TRIM(Data!$A1181)</f>
        <v>Florence's Debutante</v>
      </c>
      <c r="O1184" s="23">
        <f>IF(Data!$B1181=0,"",Data!$B1181)</f>
        <v>2013</v>
      </c>
      <c r="P1184" s="19" t="str">
        <f>IF(Data!$C1181=0,"",Data!$C1181)</f>
        <v>1</v>
      </c>
      <c r="Q1184" s="23" t="str">
        <f>IF($M1184="","",Data!$E1181)</f>
        <v>M</v>
      </c>
      <c r="R1184" s="23" t="str">
        <f t="shared" si="352"/>
        <v>M</v>
      </c>
      <c r="S1184" s="23" t="str">
        <f t="shared" si="353"/>
        <v>M</v>
      </c>
      <c r="T1184" s="19" t="str">
        <f>IF(Data!$F1181=0,"",Data!$F1181)</f>
        <v/>
      </c>
      <c r="U1184" s="19" t="str">
        <f>IF(Data!$G1181=0,"",Data!$G1181)</f>
        <v/>
      </c>
      <c r="V1184" s="19" t="str">
        <f>IF(Data!$D1181=0,"",Data!$D1181)</f>
        <v/>
      </c>
      <c r="W1184" s="19" t="str">
        <f>Data!$H1181</f>
        <v>Japonica</v>
      </c>
      <c r="Y1184" s="41" t="e">
        <f t="shared" si="348"/>
        <v>#REF!</v>
      </c>
      <c r="Z1184" s="8">
        <f t="shared" si="354"/>
        <v>10000</v>
      </c>
      <c r="AA1184" s="8" t="str">
        <f t="shared" si="355"/>
        <v>Florence's Debutante</v>
      </c>
      <c r="AB1184" s="8" t="str">
        <f t="shared" si="356"/>
        <v>M</v>
      </c>
      <c r="AC1184" s="8" t="str">
        <f t="shared" si="357"/>
        <v/>
      </c>
      <c r="AD1184" s="8" t="str">
        <f t="shared" si="362"/>
        <v/>
      </c>
      <c r="AE1184" s="8" t="str">
        <f t="shared" si="358"/>
        <v/>
      </c>
      <c r="AF1184" s="5">
        <f t="shared" si="359"/>
        <v>2013</v>
      </c>
      <c r="AG1184" s="46">
        <v>1181</v>
      </c>
      <c r="AH1184" s="47" t="str">
        <f t="shared" si="349"/>
        <v/>
      </c>
      <c r="AI1184" s="48" t="str">
        <f t="shared" si="350"/>
        <v/>
      </c>
      <c r="AK1184" s="22" t="e">
        <f>TRIM(#REF!)</f>
        <v>#REF!</v>
      </c>
      <c r="AL1184" s="23" t="e">
        <f>IF(#REF!=0,"",#REF!)</f>
        <v>#REF!</v>
      </c>
      <c r="AM1184" s="19" t="e">
        <f>IF(#REF!=0,"",#REF!)</f>
        <v>#REF!</v>
      </c>
      <c r="AN1184" s="23" t="e">
        <f>IF($AK1184="","",#REF!)</f>
        <v>#REF!</v>
      </c>
      <c r="AO1184" s="23" t="e">
        <f t="shared" si="360"/>
        <v>#REF!</v>
      </c>
      <c r="AP1184" s="19" t="e">
        <f>IF(#REF!=0,"",#REF!)</f>
        <v>#REF!</v>
      </c>
      <c r="AQ1184" s="19" t="e">
        <f>IF(#REF!=0,"",#REF!)</f>
        <v>#REF!</v>
      </c>
      <c r="AR1184" s="19" t="e">
        <f>IF(#REF!=0,"",#REF!)</f>
        <v>#REF!</v>
      </c>
      <c r="AS1184" s="19" t="e">
        <f>#REF!</f>
        <v>#REF!</v>
      </c>
    </row>
    <row r="1185" spans="4:45" ht="19.5" thickTop="1" thickBot="1" x14ac:dyDescent="0.25">
      <c r="D1185" s="1" t="str">
        <f t="shared" si="346"/>
        <v/>
      </c>
      <c r="E1185" s="1" t="str">
        <f t="shared" si="347"/>
        <v/>
      </c>
      <c r="K1185" s="19" t="str">
        <f t="shared" si="351"/>
        <v/>
      </c>
      <c r="L1185" s="19">
        <f t="shared" si="361"/>
        <v>10000</v>
      </c>
      <c r="M1185" s="22" t="str">
        <f>TRIM(Data!$N1182)</f>
        <v>Florence's Fancy Formal</v>
      </c>
      <c r="N1185" s="22" t="str">
        <f>TRIM(Data!$A1182)</f>
        <v>Florence's Fancy Formal</v>
      </c>
      <c r="O1185" s="23">
        <f>IF(Data!$B1182=0,"",Data!$B1182)</f>
        <v>2020</v>
      </c>
      <c r="P1185" s="19" t="str">
        <f>IF(Data!$C1182=0,"",Data!$C1182)</f>
        <v>1</v>
      </c>
      <c r="Q1185" s="23" t="str">
        <f>IF($M1185="","",Data!$E1182)</f>
        <v>M</v>
      </c>
      <c r="R1185" s="23" t="str">
        <f t="shared" si="352"/>
        <v>M</v>
      </c>
      <c r="S1185" s="23" t="str">
        <f t="shared" si="353"/>
        <v>M</v>
      </c>
      <c r="T1185" s="19" t="str">
        <f>IF(Data!$F1182=0,"",Data!$F1182)</f>
        <v/>
      </c>
      <c r="U1185" s="19" t="str">
        <f>IF(Data!$G1182=0,"",Data!$G1182)</f>
        <v>FD</v>
      </c>
      <c r="V1185" s="19" t="str">
        <f>IF(Data!$D1182=0,"",Data!$D1182)</f>
        <v/>
      </c>
      <c r="W1185" s="19" t="str">
        <f>Data!$H1182</f>
        <v>Japonica</v>
      </c>
      <c r="Y1185" s="41" t="e">
        <f t="shared" si="348"/>
        <v>#REF!</v>
      </c>
      <c r="Z1185" s="8">
        <f t="shared" si="354"/>
        <v>10000</v>
      </c>
      <c r="AA1185" s="8" t="str">
        <f t="shared" si="355"/>
        <v>Florence's Fancy Formal</v>
      </c>
      <c r="AB1185" s="8" t="str">
        <f t="shared" si="356"/>
        <v>M</v>
      </c>
      <c r="AC1185" s="8" t="str">
        <f t="shared" si="357"/>
        <v/>
      </c>
      <c r="AD1185" s="8" t="str">
        <f t="shared" si="362"/>
        <v>FD</v>
      </c>
      <c r="AE1185" s="8" t="str">
        <f t="shared" si="358"/>
        <v/>
      </c>
      <c r="AF1185" s="5">
        <f t="shared" si="359"/>
        <v>2020</v>
      </c>
      <c r="AG1185" s="46">
        <v>1182</v>
      </c>
      <c r="AH1185" s="47" t="str">
        <f t="shared" si="349"/>
        <v/>
      </c>
      <c r="AI1185" s="48" t="str">
        <f t="shared" si="350"/>
        <v/>
      </c>
      <c r="AK1185" s="22" t="e">
        <f>TRIM(#REF!)</f>
        <v>#REF!</v>
      </c>
      <c r="AL1185" s="23" t="e">
        <f>IF(#REF!=0,"",#REF!)</f>
        <v>#REF!</v>
      </c>
      <c r="AM1185" s="19" t="e">
        <f>IF(#REF!=0,"",#REF!)</f>
        <v>#REF!</v>
      </c>
      <c r="AN1185" s="23" t="e">
        <f>IF($AK1185="","",#REF!)</f>
        <v>#REF!</v>
      </c>
      <c r="AO1185" s="23" t="e">
        <f t="shared" si="360"/>
        <v>#REF!</v>
      </c>
      <c r="AP1185" s="19" t="e">
        <f>IF(#REF!=0,"",#REF!)</f>
        <v>#REF!</v>
      </c>
      <c r="AQ1185" s="19" t="e">
        <f>IF(#REF!=0,"",#REF!)</f>
        <v>#REF!</v>
      </c>
      <c r="AR1185" s="19" t="e">
        <f>IF(#REF!=0,"",#REF!)</f>
        <v>#REF!</v>
      </c>
      <c r="AS1185" s="19" t="e">
        <f>#REF!</f>
        <v>#REF!</v>
      </c>
    </row>
    <row r="1186" spans="4:45" ht="19.5" thickTop="1" thickBot="1" x14ac:dyDescent="0.25">
      <c r="D1186" s="1" t="str">
        <f t="shared" si="346"/>
        <v/>
      </c>
      <c r="E1186" s="1" t="str">
        <f t="shared" si="347"/>
        <v/>
      </c>
      <c r="K1186" s="19" t="str">
        <f t="shared" si="351"/>
        <v/>
      </c>
      <c r="L1186" s="19">
        <f t="shared" si="361"/>
        <v>10000</v>
      </c>
      <c r="M1186" s="22" t="str">
        <f>TRIM(Data!$N1183)</f>
        <v>Flossie Goodson</v>
      </c>
      <c r="N1186" s="22" t="str">
        <f>TRIM(Data!$A1183)</f>
        <v>Flossie Goodson</v>
      </c>
      <c r="O1186" s="23">
        <f>IF(Data!$B1183=0,"",Data!$B1183)</f>
        <v>1977</v>
      </c>
      <c r="P1186" s="19" t="str">
        <f>IF(Data!$C1183=0,"",Data!$C1183)</f>
        <v>1</v>
      </c>
      <c r="Q1186" s="23" t="str">
        <f>IF($M1186="","",Data!$E1183)</f>
        <v>L</v>
      </c>
      <c r="R1186" s="23" t="str">
        <f t="shared" si="352"/>
        <v>L</v>
      </c>
      <c r="S1186" s="23" t="str">
        <f t="shared" si="353"/>
        <v>L</v>
      </c>
      <c r="T1186" s="19" t="str">
        <f>IF(Data!$F1183=0,"",Data!$F1183)</f>
        <v/>
      </c>
      <c r="U1186" s="19" t="str">
        <f>IF(Data!$G1183=0,"",Data!$G1183)</f>
        <v/>
      </c>
      <c r="V1186" s="19" t="str">
        <f>IF(Data!$D1183=0,"",Data!$D1183)</f>
        <v/>
      </c>
      <c r="W1186" s="19" t="str">
        <f>Data!$H1183</f>
        <v>Japonica</v>
      </c>
      <c r="Y1186" s="41" t="e">
        <f t="shared" si="348"/>
        <v>#REF!</v>
      </c>
      <c r="Z1186" s="8">
        <f t="shared" si="354"/>
        <v>10000</v>
      </c>
      <c r="AA1186" s="8" t="str">
        <f t="shared" si="355"/>
        <v>Flossie Goodson</v>
      </c>
      <c r="AB1186" s="8" t="str">
        <f t="shared" si="356"/>
        <v>L</v>
      </c>
      <c r="AC1186" s="8" t="str">
        <f t="shared" si="357"/>
        <v/>
      </c>
      <c r="AD1186" s="8" t="str">
        <f t="shared" si="362"/>
        <v/>
      </c>
      <c r="AE1186" s="8" t="str">
        <f t="shared" si="358"/>
        <v/>
      </c>
      <c r="AF1186" s="5">
        <f t="shared" si="359"/>
        <v>1977</v>
      </c>
      <c r="AG1186" s="46">
        <v>1183</v>
      </c>
      <c r="AH1186" s="47" t="str">
        <f t="shared" si="349"/>
        <v/>
      </c>
      <c r="AI1186" s="48" t="str">
        <f t="shared" si="350"/>
        <v/>
      </c>
      <c r="AK1186" s="22" t="e">
        <f>TRIM(#REF!)</f>
        <v>#REF!</v>
      </c>
      <c r="AL1186" s="23" t="e">
        <f>IF(#REF!=0,"",#REF!)</f>
        <v>#REF!</v>
      </c>
      <c r="AM1186" s="19" t="e">
        <f>IF(#REF!=0,"",#REF!)</f>
        <v>#REF!</v>
      </c>
      <c r="AN1186" s="23" t="e">
        <f>IF($AK1186="","",#REF!)</f>
        <v>#REF!</v>
      </c>
      <c r="AO1186" s="23" t="e">
        <f t="shared" si="360"/>
        <v>#REF!</v>
      </c>
      <c r="AP1186" s="19" t="e">
        <f>IF(#REF!=0,"",#REF!)</f>
        <v>#REF!</v>
      </c>
      <c r="AQ1186" s="19" t="e">
        <f>IF(#REF!=0,"",#REF!)</f>
        <v>#REF!</v>
      </c>
      <c r="AR1186" s="19" t="e">
        <f>IF(#REF!=0,"",#REF!)</f>
        <v>#REF!</v>
      </c>
      <c r="AS1186" s="19" t="e">
        <f>#REF!</f>
        <v>#REF!</v>
      </c>
    </row>
    <row r="1187" spans="4:45" ht="19.5" thickTop="1" thickBot="1" x14ac:dyDescent="0.25">
      <c r="D1187" s="1" t="str">
        <f t="shared" si="346"/>
        <v/>
      </c>
      <c r="E1187" s="1" t="str">
        <f t="shared" si="347"/>
        <v/>
      </c>
      <c r="K1187" s="19" t="str">
        <f t="shared" si="351"/>
        <v/>
      </c>
      <c r="L1187" s="19">
        <f t="shared" si="361"/>
        <v>10000</v>
      </c>
      <c r="M1187" s="22" t="str">
        <f>TRIM(Data!$N1184)</f>
        <v>Flower Girl</v>
      </c>
      <c r="N1187" s="22" t="str">
        <f>TRIM(Data!$A1184)</f>
        <v>Flower Girl (R)</v>
      </c>
      <c r="O1187" s="23">
        <f>IF(Data!$B1184=0,"",Data!$B1184)</f>
        <v>1965</v>
      </c>
      <c r="P1187" s="19" t="str">
        <f>IF(Data!$C1184=0,"",Data!$C1184)</f>
        <v>1</v>
      </c>
      <c r="Q1187" s="23" t="str">
        <f>IF($M1187="","",Data!$E1184)</f>
        <v>L-VL</v>
      </c>
      <c r="R1187" s="23" t="str">
        <f t="shared" si="352"/>
        <v>L</v>
      </c>
      <c r="S1187" s="23" t="str">
        <f t="shared" si="353"/>
        <v>L</v>
      </c>
      <c r="T1187" s="19" t="str">
        <f>IF(Data!$F1184=0,"",Data!$F1184)</f>
        <v/>
      </c>
      <c r="U1187" s="19" t="str">
        <f>IF(Data!$G1184=0,"",Data!$G1184)</f>
        <v/>
      </c>
      <c r="V1187" s="19" t="str">
        <f>IF(Data!$D1184=0,"",Data!$D1184)</f>
        <v/>
      </c>
      <c r="W1187" s="19" t="str">
        <f>Data!$H1184</f>
        <v>Reticulata</v>
      </c>
      <c r="Y1187" s="41" t="e">
        <f t="shared" si="348"/>
        <v>#REF!</v>
      </c>
      <c r="Z1187" s="8">
        <f t="shared" si="354"/>
        <v>10000</v>
      </c>
      <c r="AA1187" s="8" t="str">
        <f t="shared" si="355"/>
        <v>Flower Girl</v>
      </c>
      <c r="AB1187" s="8" t="str">
        <f t="shared" si="356"/>
        <v>L</v>
      </c>
      <c r="AC1187" s="8" t="str">
        <f t="shared" si="357"/>
        <v/>
      </c>
      <c r="AD1187" s="8" t="str">
        <f t="shared" si="362"/>
        <v/>
      </c>
      <c r="AE1187" s="8" t="str">
        <f t="shared" si="358"/>
        <v/>
      </c>
      <c r="AF1187" s="5">
        <f t="shared" si="359"/>
        <v>1965</v>
      </c>
      <c r="AG1187" s="46">
        <v>1184</v>
      </c>
      <c r="AH1187" s="47" t="str">
        <f t="shared" si="349"/>
        <v/>
      </c>
      <c r="AI1187" s="48" t="str">
        <f t="shared" si="350"/>
        <v/>
      </c>
      <c r="AK1187" s="22" t="e">
        <f>TRIM(#REF!)</f>
        <v>#REF!</v>
      </c>
      <c r="AL1187" s="23" t="e">
        <f>IF(#REF!=0,"",#REF!)</f>
        <v>#REF!</v>
      </c>
      <c r="AM1187" s="19" t="e">
        <f>IF(#REF!=0,"",#REF!)</f>
        <v>#REF!</v>
      </c>
      <c r="AN1187" s="23" t="e">
        <f>IF($AK1187="","",#REF!)</f>
        <v>#REF!</v>
      </c>
      <c r="AO1187" s="23" t="e">
        <f t="shared" si="360"/>
        <v>#REF!</v>
      </c>
      <c r="AP1187" s="19" t="e">
        <f>IF(#REF!=0,"",#REF!)</f>
        <v>#REF!</v>
      </c>
      <c r="AQ1187" s="19" t="e">
        <f>IF(#REF!=0,"",#REF!)</f>
        <v>#REF!</v>
      </c>
      <c r="AR1187" s="19" t="e">
        <f>IF(#REF!=0,"",#REF!)</f>
        <v>#REF!</v>
      </c>
      <c r="AS1187" s="19" t="e">
        <f>#REF!</f>
        <v>#REF!</v>
      </c>
    </row>
    <row r="1188" spans="4:45" ht="19.5" thickTop="1" thickBot="1" x14ac:dyDescent="0.25">
      <c r="D1188" s="1" t="str">
        <f t="shared" si="346"/>
        <v/>
      </c>
      <c r="E1188" s="1" t="str">
        <f t="shared" si="347"/>
        <v/>
      </c>
      <c r="K1188" s="19" t="str">
        <f t="shared" si="351"/>
        <v/>
      </c>
      <c r="L1188" s="19">
        <f t="shared" si="361"/>
        <v>10000</v>
      </c>
      <c r="M1188" s="22" t="str">
        <f>TRIM(Data!$N1185)</f>
        <v>Flower Village</v>
      </c>
      <c r="N1188" s="22" t="str">
        <f>TRIM(Data!$A1185)</f>
        <v>Flower Village (Hana-no-sato)</v>
      </c>
      <c r="O1188" s="23">
        <f>IF(Data!$B1185=0,"",Data!$B1185)</f>
        <v>1975</v>
      </c>
      <c r="P1188" s="19" t="str">
        <f>IF(Data!$C1185=0,"",Data!$C1185)</f>
        <v/>
      </c>
      <c r="Q1188" s="23" t="str">
        <f>IF($M1188="","",Data!$E1185)</f>
        <v>L</v>
      </c>
      <c r="R1188" s="23" t="str">
        <f t="shared" si="352"/>
        <v>L</v>
      </c>
      <c r="S1188" s="23" t="str">
        <f t="shared" si="353"/>
        <v>L</v>
      </c>
      <c r="T1188" s="19" t="str">
        <f>IF(Data!$F1185=0,"",Data!$F1185)</f>
        <v/>
      </c>
      <c r="U1188" s="19" t="str">
        <f>IF(Data!$G1185=0,"",Data!$G1185)</f>
        <v/>
      </c>
      <c r="V1188" s="19" t="str">
        <f>IF(Data!$D1185=0,"",Data!$D1185)</f>
        <v/>
      </c>
      <c r="W1188" s="19" t="str">
        <f>Data!$H1185</f>
        <v>Japonica</v>
      </c>
      <c r="Y1188" s="41" t="e">
        <f t="shared" si="348"/>
        <v>#REF!</v>
      </c>
      <c r="Z1188" s="8">
        <f t="shared" si="354"/>
        <v>10000</v>
      </c>
      <c r="AA1188" s="8" t="str">
        <f t="shared" si="355"/>
        <v>Flower Village</v>
      </c>
      <c r="AB1188" s="8" t="str">
        <f t="shared" si="356"/>
        <v>L</v>
      </c>
      <c r="AC1188" s="8" t="str">
        <f t="shared" si="357"/>
        <v/>
      </c>
      <c r="AD1188" s="8" t="str">
        <f t="shared" si="362"/>
        <v/>
      </c>
      <c r="AE1188" s="8" t="str">
        <f t="shared" si="358"/>
        <v/>
      </c>
      <c r="AF1188" s="5">
        <f t="shared" si="359"/>
        <v>1975</v>
      </c>
      <c r="AG1188" s="46">
        <v>1185</v>
      </c>
      <c r="AH1188" s="47" t="str">
        <f t="shared" si="349"/>
        <v/>
      </c>
      <c r="AI1188" s="48" t="str">
        <f t="shared" si="350"/>
        <v/>
      </c>
      <c r="AK1188" s="22" t="e">
        <f>TRIM(#REF!)</f>
        <v>#REF!</v>
      </c>
      <c r="AL1188" s="23" t="e">
        <f>IF(#REF!=0,"",#REF!)</f>
        <v>#REF!</v>
      </c>
      <c r="AM1188" s="19" t="e">
        <f>IF(#REF!=0,"",#REF!)</f>
        <v>#REF!</v>
      </c>
      <c r="AN1188" s="23" t="e">
        <f>IF($AK1188="","",#REF!)</f>
        <v>#REF!</v>
      </c>
      <c r="AO1188" s="23" t="e">
        <f t="shared" si="360"/>
        <v>#REF!</v>
      </c>
      <c r="AP1188" s="19" t="e">
        <f>IF(#REF!=0,"",#REF!)</f>
        <v>#REF!</v>
      </c>
      <c r="AQ1188" s="19" t="e">
        <f>IF(#REF!=0,"",#REF!)</f>
        <v>#REF!</v>
      </c>
      <c r="AR1188" s="19" t="e">
        <f>IF(#REF!=0,"",#REF!)</f>
        <v>#REF!</v>
      </c>
      <c r="AS1188" s="19" t="e">
        <f>#REF!</f>
        <v>#REF!</v>
      </c>
    </row>
    <row r="1189" spans="4:45" ht="19.5" thickTop="1" thickBot="1" x14ac:dyDescent="0.25">
      <c r="D1189" s="1" t="str">
        <f t="shared" si="346"/>
        <v/>
      </c>
      <c r="E1189" s="1" t="str">
        <f t="shared" si="347"/>
        <v/>
      </c>
      <c r="K1189" s="19" t="str">
        <f t="shared" si="351"/>
        <v/>
      </c>
      <c r="L1189" s="19">
        <f t="shared" si="361"/>
        <v>10000</v>
      </c>
      <c r="M1189" s="22" t="str">
        <f>TRIM(Data!$N1186)</f>
        <v>Flowerwood</v>
      </c>
      <c r="N1189" s="22" t="str">
        <f>TRIM(Data!$A1186)</f>
        <v>Flowerwood (Mathotiana Fimbriata)</v>
      </c>
      <c r="O1189" s="23">
        <f>IF(Data!$B1186=0,"",Data!$B1186)</f>
        <v>1951</v>
      </c>
      <c r="P1189" s="19" t="str">
        <f>IF(Data!$C1186=0,"",Data!$C1186)</f>
        <v>1</v>
      </c>
      <c r="Q1189" s="23" t="str">
        <f>IF($M1189="","",Data!$E1186)</f>
        <v>L</v>
      </c>
      <c r="R1189" s="23" t="str">
        <f t="shared" si="352"/>
        <v>L</v>
      </c>
      <c r="S1189" s="23" t="str">
        <f t="shared" si="353"/>
        <v>L</v>
      </c>
      <c r="T1189" s="19" t="str">
        <f>IF(Data!$F1186=0,"",Data!$F1186)</f>
        <v/>
      </c>
      <c r="U1189" s="19" t="str">
        <f>IF(Data!$G1186=0,"",Data!$G1186)</f>
        <v/>
      </c>
      <c r="V1189" s="19" t="str">
        <f>IF(Data!$D1186=0,"",Data!$D1186)</f>
        <v/>
      </c>
      <c r="W1189" s="19" t="str">
        <f>Data!$H1186</f>
        <v>Japonica</v>
      </c>
      <c r="Y1189" s="41" t="e">
        <f t="shared" si="348"/>
        <v>#REF!</v>
      </c>
      <c r="Z1189" s="8">
        <f t="shared" si="354"/>
        <v>10000</v>
      </c>
      <c r="AA1189" s="8" t="str">
        <f t="shared" si="355"/>
        <v>Flowerwood</v>
      </c>
      <c r="AB1189" s="8" t="str">
        <f t="shared" si="356"/>
        <v>L</v>
      </c>
      <c r="AC1189" s="8" t="str">
        <f t="shared" si="357"/>
        <v/>
      </c>
      <c r="AD1189" s="8" t="str">
        <f t="shared" si="362"/>
        <v/>
      </c>
      <c r="AE1189" s="8" t="str">
        <f t="shared" si="358"/>
        <v/>
      </c>
      <c r="AF1189" s="5">
        <f t="shared" si="359"/>
        <v>1951</v>
      </c>
      <c r="AG1189" s="46">
        <v>1186</v>
      </c>
      <c r="AH1189" s="47" t="str">
        <f t="shared" si="349"/>
        <v/>
      </c>
      <c r="AI1189" s="48" t="str">
        <f t="shared" si="350"/>
        <v/>
      </c>
      <c r="AK1189" s="22" t="e">
        <f>TRIM(#REF!)</f>
        <v>#REF!</v>
      </c>
      <c r="AL1189" s="23" t="e">
        <f>IF(#REF!=0,"",#REF!)</f>
        <v>#REF!</v>
      </c>
      <c r="AM1189" s="19" t="e">
        <f>IF(#REF!=0,"",#REF!)</f>
        <v>#REF!</v>
      </c>
      <c r="AN1189" s="23" t="e">
        <f>IF($AK1189="","",#REF!)</f>
        <v>#REF!</v>
      </c>
      <c r="AO1189" s="23" t="e">
        <f t="shared" si="360"/>
        <v>#REF!</v>
      </c>
      <c r="AP1189" s="19" t="e">
        <f>IF(#REF!=0,"",#REF!)</f>
        <v>#REF!</v>
      </c>
      <c r="AQ1189" s="19" t="e">
        <f>IF(#REF!=0,"",#REF!)</f>
        <v>#REF!</v>
      </c>
      <c r="AR1189" s="19" t="e">
        <f>IF(#REF!=0,"",#REF!)</f>
        <v>#REF!</v>
      </c>
      <c r="AS1189" s="19" t="e">
        <f>#REF!</f>
        <v>#REF!</v>
      </c>
    </row>
    <row r="1190" spans="4:45" ht="19.5" thickTop="1" thickBot="1" x14ac:dyDescent="0.25">
      <c r="D1190" s="1" t="str">
        <f t="shared" si="346"/>
        <v/>
      </c>
      <c r="E1190" s="1" t="str">
        <f t="shared" si="347"/>
        <v/>
      </c>
      <c r="K1190" s="19" t="str">
        <f t="shared" si="351"/>
        <v/>
      </c>
      <c r="L1190" s="19">
        <f t="shared" si="361"/>
        <v>10000</v>
      </c>
      <c r="M1190" s="22" t="str">
        <f>TRIM(Data!$N1187)</f>
        <v>Fly Fly</v>
      </c>
      <c r="N1190" s="22" t="str">
        <f>TRIM(Data!$A1187)</f>
        <v>Fly Fly (R) (Pian Pian)</v>
      </c>
      <c r="O1190" s="23">
        <f>IF(Data!$B1187=0,"",Data!$B1187)</f>
        <v>2012</v>
      </c>
      <c r="P1190" s="19" t="str">
        <f>IF(Data!$C1187=0,"",Data!$C1187)</f>
        <v>1</v>
      </c>
      <c r="Q1190" s="23" t="str">
        <f>IF($M1190="","",Data!$E1187)</f>
        <v>L-VL</v>
      </c>
      <c r="R1190" s="23" t="str">
        <f t="shared" si="352"/>
        <v>L</v>
      </c>
      <c r="S1190" s="23" t="str">
        <f t="shared" si="353"/>
        <v>L</v>
      </c>
      <c r="T1190" s="19" t="str">
        <f>IF(Data!$F1187=0,"",Data!$F1187)</f>
        <v/>
      </c>
      <c r="U1190" s="19" t="str">
        <f>IF(Data!$G1187=0,"",Data!$G1187)</f>
        <v/>
      </c>
      <c r="V1190" s="19" t="str">
        <f>IF(Data!$D1187=0,"",Data!$D1187)</f>
        <v/>
      </c>
      <c r="W1190" s="19" t="str">
        <f>Data!$H1187</f>
        <v>Reticulata</v>
      </c>
      <c r="Y1190" s="41" t="e">
        <f t="shared" si="348"/>
        <v>#REF!</v>
      </c>
      <c r="Z1190" s="8">
        <f t="shared" si="354"/>
        <v>10000</v>
      </c>
      <c r="AA1190" s="8" t="str">
        <f t="shared" si="355"/>
        <v>Fly Fly</v>
      </c>
      <c r="AB1190" s="8" t="str">
        <f t="shared" si="356"/>
        <v>L</v>
      </c>
      <c r="AC1190" s="8" t="str">
        <f t="shared" si="357"/>
        <v/>
      </c>
      <c r="AD1190" s="8" t="str">
        <f t="shared" si="362"/>
        <v/>
      </c>
      <c r="AE1190" s="8" t="str">
        <f t="shared" si="358"/>
        <v/>
      </c>
      <c r="AF1190" s="5">
        <f t="shared" si="359"/>
        <v>2012</v>
      </c>
      <c r="AG1190" s="46">
        <v>1187</v>
      </c>
      <c r="AH1190" s="47" t="str">
        <f t="shared" si="349"/>
        <v/>
      </c>
      <c r="AI1190" s="48" t="str">
        <f t="shared" si="350"/>
        <v/>
      </c>
      <c r="AK1190" s="22" t="e">
        <f>TRIM(#REF!)</f>
        <v>#REF!</v>
      </c>
      <c r="AL1190" s="23" t="e">
        <f>IF(#REF!=0,"",#REF!)</f>
        <v>#REF!</v>
      </c>
      <c r="AM1190" s="19" t="e">
        <f>IF(#REF!=0,"",#REF!)</f>
        <v>#REF!</v>
      </c>
      <c r="AN1190" s="23" t="e">
        <f>IF($AK1190="","",#REF!)</f>
        <v>#REF!</v>
      </c>
      <c r="AO1190" s="23" t="e">
        <f t="shared" si="360"/>
        <v>#REF!</v>
      </c>
      <c r="AP1190" s="19" t="e">
        <f>IF(#REF!=0,"",#REF!)</f>
        <v>#REF!</v>
      </c>
      <c r="AQ1190" s="19" t="e">
        <f>IF(#REF!=0,"",#REF!)</f>
        <v>#REF!</v>
      </c>
      <c r="AR1190" s="19" t="e">
        <f>IF(#REF!=0,"",#REF!)</f>
        <v>#REF!</v>
      </c>
      <c r="AS1190" s="19" t="e">
        <f>#REF!</f>
        <v>#REF!</v>
      </c>
    </row>
    <row r="1191" spans="4:45" ht="19.5" thickTop="1" thickBot="1" x14ac:dyDescent="0.25">
      <c r="D1191" s="1" t="str">
        <f t="shared" si="346"/>
        <v/>
      </c>
      <c r="E1191" s="1" t="str">
        <f t="shared" si="347"/>
        <v/>
      </c>
      <c r="K1191" s="19" t="str">
        <f t="shared" si="351"/>
        <v/>
      </c>
      <c r="L1191" s="19">
        <f t="shared" si="361"/>
        <v>10000</v>
      </c>
      <c r="M1191" s="22" t="str">
        <f>TRIM(Data!$N1188)</f>
        <v>Flynn Sans</v>
      </c>
      <c r="N1191" s="22" t="str">
        <f>TRIM(Data!$A1188)</f>
        <v>Flynn Sans</v>
      </c>
      <c r="O1191" s="23">
        <f>IF(Data!$B1188=0,"",Data!$B1188)</f>
        <v>1963</v>
      </c>
      <c r="P1191" s="19" t="str">
        <f>IF(Data!$C1188=0,"",Data!$C1188)</f>
        <v>1</v>
      </c>
      <c r="Q1191" s="23" t="str">
        <f>IF($M1191="","",Data!$E1188)</f>
        <v>Min</v>
      </c>
      <c r="R1191" s="23" t="str">
        <f t="shared" si="352"/>
        <v>Min</v>
      </c>
      <c r="S1191" s="23" t="str">
        <f t="shared" si="353"/>
        <v>Min</v>
      </c>
      <c r="T1191" s="19" t="str">
        <f>IF(Data!$F1188=0,"",Data!$F1188)</f>
        <v/>
      </c>
      <c r="U1191" s="19" t="str">
        <f>IF(Data!$G1188=0,"",Data!$G1188)</f>
        <v/>
      </c>
      <c r="V1191" s="19" t="str">
        <f>IF(Data!$D1188=0,"",Data!$D1188)</f>
        <v/>
      </c>
      <c r="W1191" s="19" t="str">
        <f>Data!$H1188</f>
        <v>Japonica</v>
      </c>
      <c r="Y1191" s="41" t="e">
        <f t="shared" si="348"/>
        <v>#REF!</v>
      </c>
      <c r="Z1191" s="8">
        <f t="shared" si="354"/>
        <v>10000</v>
      </c>
      <c r="AA1191" s="8" t="str">
        <f t="shared" si="355"/>
        <v>Flynn Sans</v>
      </c>
      <c r="AB1191" s="8" t="str">
        <f t="shared" si="356"/>
        <v>Min</v>
      </c>
      <c r="AC1191" s="8" t="str">
        <f t="shared" si="357"/>
        <v/>
      </c>
      <c r="AD1191" s="8" t="str">
        <f t="shared" si="362"/>
        <v/>
      </c>
      <c r="AE1191" s="8" t="str">
        <f t="shared" si="358"/>
        <v/>
      </c>
      <c r="AF1191" s="5">
        <f t="shared" si="359"/>
        <v>1963</v>
      </c>
      <c r="AG1191" s="46">
        <v>1188</v>
      </c>
      <c r="AH1191" s="47" t="str">
        <f t="shared" si="349"/>
        <v/>
      </c>
      <c r="AI1191" s="48" t="str">
        <f t="shared" si="350"/>
        <v/>
      </c>
      <c r="AK1191" s="22" t="e">
        <f>TRIM(#REF!)</f>
        <v>#REF!</v>
      </c>
      <c r="AL1191" s="23" t="e">
        <f>IF(#REF!=0,"",#REF!)</f>
        <v>#REF!</v>
      </c>
      <c r="AM1191" s="19" t="e">
        <f>IF(#REF!=0,"",#REF!)</f>
        <v>#REF!</v>
      </c>
      <c r="AN1191" s="23" t="e">
        <f>IF($AK1191="","",#REF!)</f>
        <v>#REF!</v>
      </c>
      <c r="AO1191" s="23" t="e">
        <f t="shared" si="360"/>
        <v>#REF!</v>
      </c>
      <c r="AP1191" s="19" t="e">
        <f>IF(#REF!=0,"",#REF!)</f>
        <v>#REF!</v>
      </c>
      <c r="AQ1191" s="19" t="e">
        <f>IF(#REF!=0,"",#REF!)</f>
        <v>#REF!</v>
      </c>
      <c r="AR1191" s="19" t="e">
        <f>IF(#REF!=0,"",#REF!)</f>
        <v>#REF!</v>
      </c>
      <c r="AS1191" s="19" t="e">
        <f>#REF!</f>
        <v>#REF!</v>
      </c>
    </row>
    <row r="1192" spans="4:45" ht="19.5" thickTop="1" thickBot="1" x14ac:dyDescent="0.25">
      <c r="D1192" s="1" t="str">
        <f t="shared" ref="D1192:D1255" si="363">IF(ISERROR(VLOOKUP(A1192,$K$4:$M$2950,3,FALSE)),"",VLOOKUP(A1192,$K$4:$N$2950,4,FALSE))</f>
        <v/>
      </c>
      <c r="E1192" s="1" t="str">
        <f t="shared" ref="E1192:E1255" si="364">IF(ISERROR(VLOOKUP(A1192,$K$4:$M$2950,3,FALSE)),"",IF(VLOOKUP(A1192,$K$4:$T$2950,6,FALSE)=0,"",VLOOKUP(A1192,$K$4:$T$2950,6,FALSE)))</f>
        <v/>
      </c>
      <c r="K1192" s="19" t="str">
        <f t="shared" si="351"/>
        <v/>
      </c>
      <c r="L1192" s="19">
        <f t="shared" si="361"/>
        <v>10000</v>
      </c>
      <c r="M1192" s="22" t="str">
        <f>TRIM(Data!$N1189)</f>
        <v>Forrest's Royal Pearl</v>
      </c>
      <c r="N1192" s="22" t="str">
        <f>TRIM(Data!$A1189)</f>
        <v>Forrest's Royal Pearl</v>
      </c>
      <c r="O1192" s="23">
        <f>IF(Data!$B1189=0,"",Data!$B1189)</f>
        <v>2023</v>
      </c>
      <c r="P1192" s="19" t="str">
        <f>IF(Data!$C1189=0,"",Data!$C1189)</f>
        <v>1</v>
      </c>
      <c r="Q1192" s="23" t="str">
        <f>IF($M1192="","",Data!$E1189)</f>
        <v>L</v>
      </c>
      <c r="R1192" s="23" t="str">
        <f t="shared" si="352"/>
        <v>L</v>
      </c>
      <c r="S1192" s="23" t="str">
        <f t="shared" si="353"/>
        <v>L</v>
      </c>
      <c r="T1192" s="19" t="str">
        <f>IF(Data!$F1189=0,"",Data!$F1189)</f>
        <v/>
      </c>
      <c r="U1192" s="19" t="str">
        <f>IF(Data!$G1189=0,"",Data!$G1189)</f>
        <v/>
      </c>
      <c r="V1192" s="19" t="str">
        <f>IF(Data!$D1189=0,"",Data!$D1189)</f>
        <v/>
      </c>
      <c r="W1192" s="19" t="str">
        <f>Data!$H1189</f>
        <v>Japonica</v>
      </c>
      <c r="Y1192" s="41" t="e">
        <f t="shared" si="348"/>
        <v>#REF!</v>
      </c>
      <c r="Z1192" s="8">
        <f t="shared" si="354"/>
        <v>10000</v>
      </c>
      <c r="AA1192" s="8" t="str">
        <f t="shared" si="355"/>
        <v>Forrest's Royal Pearl</v>
      </c>
      <c r="AB1192" s="8" t="str">
        <f t="shared" si="356"/>
        <v>L</v>
      </c>
      <c r="AC1192" s="8" t="str">
        <f t="shared" si="357"/>
        <v/>
      </c>
      <c r="AD1192" s="8" t="str">
        <f t="shared" si="362"/>
        <v/>
      </c>
      <c r="AE1192" s="8" t="str">
        <f t="shared" si="358"/>
        <v/>
      </c>
      <c r="AF1192" s="5">
        <f t="shared" si="359"/>
        <v>2023</v>
      </c>
      <c r="AG1192" s="46">
        <v>1189</v>
      </c>
      <c r="AH1192" s="47" t="str">
        <f t="shared" si="349"/>
        <v/>
      </c>
      <c r="AI1192" s="48" t="str">
        <f t="shared" si="350"/>
        <v/>
      </c>
      <c r="AK1192" s="22" t="e">
        <f>TRIM(#REF!)</f>
        <v>#REF!</v>
      </c>
      <c r="AL1192" s="23" t="e">
        <f>IF(#REF!=0,"",#REF!)</f>
        <v>#REF!</v>
      </c>
      <c r="AM1192" s="19" t="e">
        <f>IF(#REF!=0,"",#REF!)</f>
        <v>#REF!</v>
      </c>
      <c r="AN1192" s="23" t="e">
        <f>IF($AK1192="","",#REF!)</f>
        <v>#REF!</v>
      </c>
      <c r="AO1192" s="23" t="e">
        <f t="shared" si="360"/>
        <v>#REF!</v>
      </c>
      <c r="AP1192" s="19" t="e">
        <f>IF(#REF!=0,"",#REF!)</f>
        <v>#REF!</v>
      </c>
      <c r="AQ1192" s="19" t="e">
        <f>IF(#REF!=0,"",#REF!)</f>
        <v>#REF!</v>
      </c>
      <c r="AR1192" s="19" t="e">
        <f>IF(#REF!=0,"",#REF!)</f>
        <v>#REF!</v>
      </c>
      <c r="AS1192" s="19" t="e">
        <f>#REF!</f>
        <v>#REF!</v>
      </c>
    </row>
    <row r="1193" spans="4:45" ht="19.5" thickTop="1" thickBot="1" x14ac:dyDescent="0.25">
      <c r="D1193" s="1" t="str">
        <f t="shared" si="363"/>
        <v/>
      </c>
      <c r="E1193" s="1" t="str">
        <f t="shared" si="364"/>
        <v/>
      </c>
      <c r="K1193" s="19" t="str">
        <f t="shared" si="351"/>
        <v/>
      </c>
      <c r="L1193" s="19">
        <f t="shared" si="361"/>
        <v>10000</v>
      </c>
      <c r="M1193" s="22" t="str">
        <f>TRIM(Data!$N1190)</f>
        <v>Fortieth Anniversary</v>
      </c>
      <c r="N1193" s="22" t="str">
        <f>TRIM(Data!$A1190)</f>
        <v>Fortieth Anniversary (R)</v>
      </c>
      <c r="O1193" s="23">
        <f>IF(Data!$B1190=0,"",Data!$B1190)</f>
        <v>1985</v>
      </c>
      <c r="P1193" s="19" t="str">
        <f>IF(Data!$C1190=0,"",Data!$C1190)</f>
        <v>1</v>
      </c>
      <c r="Q1193" s="23" t="str">
        <f>IF($M1193="","",Data!$E1190)</f>
        <v>L-VL</v>
      </c>
      <c r="R1193" s="23" t="str">
        <f t="shared" si="352"/>
        <v>L</v>
      </c>
      <c r="S1193" s="23" t="str">
        <f t="shared" si="353"/>
        <v>L</v>
      </c>
      <c r="T1193" s="19" t="str">
        <f>IF(Data!$F1190=0,"",Data!$F1190)</f>
        <v/>
      </c>
      <c r="U1193" s="19" t="str">
        <f>IF(Data!$G1190=0,"",Data!$G1190)</f>
        <v/>
      </c>
      <c r="V1193" s="19" t="str">
        <f>IF(Data!$D1190=0,"",Data!$D1190)</f>
        <v/>
      </c>
      <c r="W1193" s="19" t="str">
        <f>Data!$H1190</f>
        <v>Reticulata</v>
      </c>
      <c r="Y1193" s="41" t="e">
        <f t="shared" si="348"/>
        <v>#REF!</v>
      </c>
      <c r="Z1193" s="8">
        <f t="shared" si="354"/>
        <v>10000</v>
      </c>
      <c r="AA1193" s="8" t="str">
        <f t="shared" si="355"/>
        <v>Fortieth Anniversary</v>
      </c>
      <c r="AB1193" s="8" t="str">
        <f t="shared" si="356"/>
        <v>L</v>
      </c>
      <c r="AC1193" s="8" t="str">
        <f t="shared" si="357"/>
        <v/>
      </c>
      <c r="AD1193" s="8" t="str">
        <f t="shared" si="362"/>
        <v/>
      </c>
      <c r="AE1193" s="8" t="str">
        <f t="shared" si="358"/>
        <v/>
      </c>
      <c r="AF1193" s="5">
        <f t="shared" si="359"/>
        <v>1985</v>
      </c>
      <c r="AG1193" s="46">
        <v>1190</v>
      </c>
      <c r="AH1193" s="47" t="str">
        <f t="shared" si="349"/>
        <v/>
      </c>
      <c r="AI1193" s="48" t="str">
        <f t="shared" si="350"/>
        <v/>
      </c>
      <c r="AK1193" s="22" t="e">
        <f>TRIM(#REF!)</f>
        <v>#REF!</v>
      </c>
      <c r="AL1193" s="23" t="e">
        <f>IF(#REF!=0,"",#REF!)</f>
        <v>#REF!</v>
      </c>
      <c r="AM1193" s="19" t="e">
        <f>IF(#REF!=0,"",#REF!)</f>
        <v>#REF!</v>
      </c>
      <c r="AN1193" s="23" t="e">
        <f>IF($AK1193="","",#REF!)</f>
        <v>#REF!</v>
      </c>
      <c r="AO1193" s="23" t="e">
        <f t="shared" si="360"/>
        <v>#REF!</v>
      </c>
      <c r="AP1193" s="19" t="e">
        <f>IF(#REF!=0,"",#REF!)</f>
        <v>#REF!</v>
      </c>
      <c r="AQ1193" s="19" t="e">
        <f>IF(#REF!=0,"",#REF!)</f>
        <v>#REF!</v>
      </c>
      <c r="AR1193" s="19" t="e">
        <f>IF(#REF!=0,"",#REF!)</f>
        <v>#REF!</v>
      </c>
      <c r="AS1193" s="19" t="e">
        <f>#REF!</f>
        <v>#REF!</v>
      </c>
    </row>
    <row r="1194" spans="4:45" ht="19.5" thickTop="1" thickBot="1" x14ac:dyDescent="0.25">
      <c r="D1194" s="1" t="str">
        <f t="shared" si="363"/>
        <v/>
      </c>
      <c r="E1194" s="1" t="str">
        <f t="shared" si="364"/>
        <v/>
      </c>
      <c r="K1194" s="19" t="str">
        <f t="shared" si="351"/>
        <v/>
      </c>
      <c r="L1194" s="19">
        <f t="shared" si="361"/>
        <v>10000</v>
      </c>
      <c r="M1194" s="22" t="str">
        <f>TRIM(Data!$N1191)</f>
        <v>Fortuna</v>
      </c>
      <c r="N1194" s="22" t="str">
        <f>TRIM(Data!$A1191)</f>
        <v>Fortuna (R)</v>
      </c>
      <c r="O1194" s="23">
        <f>IF(Data!$B1191=0,"",Data!$B1191)</f>
        <v>1980</v>
      </c>
      <c r="P1194" s="19" t="str">
        <f>IF(Data!$C1191=0,"",Data!$C1191)</f>
        <v>1</v>
      </c>
      <c r="Q1194" s="23" t="str">
        <f>IF($M1194="","",Data!$E1191)</f>
        <v>VL</v>
      </c>
      <c r="R1194" s="23" t="str">
        <f t="shared" si="352"/>
        <v>VL</v>
      </c>
      <c r="S1194" s="23" t="str">
        <f t="shared" si="353"/>
        <v>VL</v>
      </c>
      <c r="T1194" s="19" t="str">
        <f>IF(Data!$F1191=0,"",Data!$F1191)</f>
        <v/>
      </c>
      <c r="U1194" s="19" t="str">
        <f>IF(Data!$G1191=0,"",Data!$G1191)</f>
        <v/>
      </c>
      <c r="V1194" s="19" t="str">
        <f>IF(Data!$D1191=0,"",Data!$D1191)</f>
        <v/>
      </c>
      <c r="W1194" s="19" t="str">
        <f>Data!$H1191</f>
        <v>Reticulata</v>
      </c>
      <c r="Y1194" s="41" t="e">
        <f t="shared" si="348"/>
        <v>#REF!</v>
      </c>
      <c r="Z1194" s="8">
        <f t="shared" si="354"/>
        <v>10000</v>
      </c>
      <c r="AA1194" s="8" t="str">
        <f t="shared" si="355"/>
        <v>Fortuna</v>
      </c>
      <c r="AB1194" s="8" t="str">
        <f t="shared" si="356"/>
        <v>VL</v>
      </c>
      <c r="AC1194" s="8" t="str">
        <f t="shared" si="357"/>
        <v/>
      </c>
      <c r="AD1194" s="8" t="str">
        <f t="shared" si="362"/>
        <v/>
      </c>
      <c r="AE1194" s="8" t="str">
        <f t="shared" si="358"/>
        <v/>
      </c>
      <c r="AF1194" s="5">
        <f t="shared" si="359"/>
        <v>1980</v>
      </c>
      <c r="AG1194" s="46">
        <v>1191</v>
      </c>
      <c r="AH1194" s="47" t="str">
        <f t="shared" si="349"/>
        <v/>
      </c>
      <c r="AI1194" s="48" t="str">
        <f t="shared" si="350"/>
        <v/>
      </c>
      <c r="AK1194" s="22" t="e">
        <f>TRIM(#REF!)</f>
        <v>#REF!</v>
      </c>
      <c r="AL1194" s="23" t="e">
        <f>IF(#REF!=0,"",#REF!)</f>
        <v>#REF!</v>
      </c>
      <c r="AM1194" s="19" t="e">
        <f>IF(#REF!=0,"",#REF!)</f>
        <v>#REF!</v>
      </c>
      <c r="AN1194" s="23" t="e">
        <f>IF($AK1194="","",#REF!)</f>
        <v>#REF!</v>
      </c>
      <c r="AO1194" s="23" t="e">
        <f t="shared" si="360"/>
        <v>#REF!</v>
      </c>
      <c r="AP1194" s="19" t="e">
        <f>IF(#REF!=0,"",#REF!)</f>
        <v>#REF!</v>
      </c>
      <c r="AQ1194" s="19" t="e">
        <f>IF(#REF!=0,"",#REF!)</f>
        <v>#REF!</v>
      </c>
      <c r="AR1194" s="19" t="e">
        <f>IF(#REF!=0,"",#REF!)</f>
        <v>#REF!</v>
      </c>
      <c r="AS1194" s="19" t="e">
        <f>#REF!</f>
        <v>#REF!</v>
      </c>
    </row>
    <row r="1195" spans="4:45" ht="19.5" thickTop="1" thickBot="1" x14ac:dyDescent="0.25">
      <c r="D1195" s="1" t="str">
        <f t="shared" si="363"/>
        <v/>
      </c>
      <c r="E1195" s="1" t="str">
        <f t="shared" si="364"/>
        <v/>
      </c>
      <c r="K1195" s="19" t="str">
        <f t="shared" si="351"/>
        <v/>
      </c>
      <c r="L1195" s="19">
        <f t="shared" si="361"/>
        <v>10000</v>
      </c>
      <c r="M1195" s="22" t="str">
        <f>TRIM(Data!$N1192)</f>
        <v>Forty-Niner</v>
      </c>
      <c r="N1195" s="22" t="str">
        <f>TRIM(Data!$A1192)</f>
        <v>Forty-Niner (R)</v>
      </c>
      <c r="O1195" s="23">
        <f>IF(Data!$B1192=0,"",Data!$B1192)</f>
        <v>1969</v>
      </c>
      <c r="P1195" s="19" t="str">
        <f>IF(Data!$C1192=0,"",Data!$C1192)</f>
        <v/>
      </c>
      <c r="Q1195" s="23" t="str">
        <f>IF($M1195="","",Data!$E1192)</f>
        <v>M-L</v>
      </c>
      <c r="R1195" s="23" t="str">
        <f t="shared" si="352"/>
        <v>M</v>
      </c>
      <c r="S1195" s="23" t="str">
        <f t="shared" si="353"/>
        <v>M</v>
      </c>
      <c r="T1195" s="19" t="str">
        <f>IF(Data!$F1192=0,"",Data!$F1192)</f>
        <v/>
      </c>
      <c r="U1195" s="19" t="str">
        <f>IF(Data!$G1192=0,"",Data!$G1192)</f>
        <v/>
      </c>
      <c r="V1195" s="19" t="str">
        <f>IF(Data!$D1192=0,"",Data!$D1192)</f>
        <v/>
      </c>
      <c r="W1195" s="19" t="str">
        <f>Data!$H1192</f>
        <v>Reticulata</v>
      </c>
      <c r="Y1195" s="41" t="e">
        <f t="shared" si="348"/>
        <v>#REF!</v>
      </c>
      <c r="Z1195" s="8">
        <f t="shared" si="354"/>
        <v>10000</v>
      </c>
      <c r="AA1195" s="8" t="str">
        <f t="shared" si="355"/>
        <v>Forty-Niner</v>
      </c>
      <c r="AB1195" s="8" t="str">
        <f t="shared" si="356"/>
        <v>M</v>
      </c>
      <c r="AC1195" s="8" t="str">
        <f t="shared" si="357"/>
        <v/>
      </c>
      <c r="AD1195" s="8" t="str">
        <f t="shared" si="362"/>
        <v/>
      </c>
      <c r="AE1195" s="8" t="str">
        <f t="shared" si="358"/>
        <v/>
      </c>
      <c r="AF1195" s="5">
        <f t="shared" si="359"/>
        <v>1969</v>
      </c>
      <c r="AG1195" s="46">
        <v>1192</v>
      </c>
      <c r="AH1195" s="47" t="str">
        <f t="shared" si="349"/>
        <v/>
      </c>
      <c r="AI1195" s="48" t="str">
        <f t="shared" si="350"/>
        <v/>
      </c>
      <c r="AK1195" s="22" t="e">
        <f>TRIM(#REF!)</f>
        <v>#REF!</v>
      </c>
      <c r="AL1195" s="23" t="e">
        <f>IF(#REF!=0,"",#REF!)</f>
        <v>#REF!</v>
      </c>
      <c r="AM1195" s="19" t="e">
        <f>IF(#REF!=0,"",#REF!)</f>
        <v>#REF!</v>
      </c>
      <c r="AN1195" s="23" t="e">
        <f>IF($AK1195="","",#REF!)</f>
        <v>#REF!</v>
      </c>
      <c r="AO1195" s="23" t="e">
        <f t="shared" si="360"/>
        <v>#REF!</v>
      </c>
      <c r="AP1195" s="19" t="e">
        <f>IF(#REF!=0,"",#REF!)</f>
        <v>#REF!</v>
      </c>
      <c r="AQ1195" s="19" t="e">
        <f>IF(#REF!=0,"",#REF!)</f>
        <v>#REF!</v>
      </c>
      <c r="AR1195" s="19" t="e">
        <f>IF(#REF!=0,"",#REF!)</f>
        <v>#REF!</v>
      </c>
      <c r="AS1195" s="19" t="e">
        <f>#REF!</f>
        <v>#REF!</v>
      </c>
    </row>
    <row r="1196" spans="4:45" ht="19.5" thickTop="1" thickBot="1" x14ac:dyDescent="0.25">
      <c r="D1196" s="1" t="str">
        <f t="shared" si="363"/>
        <v/>
      </c>
      <c r="E1196" s="1" t="str">
        <f t="shared" si="364"/>
        <v/>
      </c>
      <c r="K1196" s="19" t="str">
        <f t="shared" si="351"/>
        <v/>
      </c>
      <c r="L1196" s="19">
        <f t="shared" si="361"/>
        <v>10000</v>
      </c>
      <c r="M1196" s="22" t="str">
        <f>TRIM(Data!$N1193)</f>
        <v>Four Winds</v>
      </c>
      <c r="N1196" s="22" t="str">
        <f>TRIM(Data!$A1193)</f>
        <v>Four Winds (R)</v>
      </c>
      <c r="O1196" s="23">
        <f>IF(Data!$B1193=0,"",Data!$B1193)</f>
        <v>1971</v>
      </c>
      <c r="P1196" s="19" t="str">
        <f>IF(Data!$C1193=0,"",Data!$C1193)</f>
        <v>1</v>
      </c>
      <c r="Q1196" s="23" t="str">
        <f>IF($M1196="","",Data!$E1193)</f>
        <v>L-VL</v>
      </c>
      <c r="R1196" s="23" t="str">
        <f t="shared" si="352"/>
        <v>L</v>
      </c>
      <c r="S1196" s="23" t="str">
        <f t="shared" si="353"/>
        <v>L</v>
      </c>
      <c r="T1196" s="19" t="str">
        <f>IF(Data!$F1193=0,"",Data!$F1193)</f>
        <v/>
      </c>
      <c r="U1196" s="19" t="str">
        <f>IF(Data!$G1193=0,"",Data!$G1193)</f>
        <v/>
      </c>
      <c r="V1196" s="19" t="str">
        <f>IF(Data!$D1193=0,"",Data!$D1193)</f>
        <v/>
      </c>
      <c r="W1196" s="19" t="str">
        <f>Data!$H1193</f>
        <v>Reticulata</v>
      </c>
      <c r="Y1196" s="41" t="e">
        <f t="shared" si="348"/>
        <v>#REF!</v>
      </c>
      <c r="Z1196" s="8">
        <f t="shared" si="354"/>
        <v>10000</v>
      </c>
      <c r="AA1196" s="8" t="str">
        <f t="shared" si="355"/>
        <v>Four Winds</v>
      </c>
      <c r="AB1196" s="8" t="str">
        <f t="shared" si="356"/>
        <v>L</v>
      </c>
      <c r="AC1196" s="8" t="str">
        <f t="shared" si="357"/>
        <v/>
      </c>
      <c r="AD1196" s="8" t="str">
        <f t="shared" si="362"/>
        <v/>
      </c>
      <c r="AE1196" s="8" t="str">
        <f t="shared" si="358"/>
        <v/>
      </c>
      <c r="AF1196" s="5">
        <f t="shared" si="359"/>
        <v>1971</v>
      </c>
      <c r="AG1196" s="46">
        <v>1193</v>
      </c>
      <c r="AH1196" s="47" t="str">
        <f t="shared" si="349"/>
        <v/>
      </c>
      <c r="AI1196" s="48" t="str">
        <f t="shared" si="350"/>
        <v/>
      </c>
      <c r="AK1196" s="22" t="e">
        <f>TRIM(#REF!)</f>
        <v>#REF!</v>
      </c>
      <c r="AL1196" s="23" t="e">
        <f>IF(#REF!=0,"",#REF!)</f>
        <v>#REF!</v>
      </c>
      <c r="AM1196" s="19" t="e">
        <f>IF(#REF!=0,"",#REF!)</f>
        <v>#REF!</v>
      </c>
      <c r="AN1196" s="23" t="e">
        <f>IF($AK1196="","",#REF!)</f>
        <v>#REF!</v>
      </c>
      <c r="AO1196" s="23" t="e">
        <f t="shared" si="360"/>
        <v>#REF!</v>
      </c>
      <c r="AP1196" s="19" t="e">
        <f>IF(#REF!=0,"",#REF!)</f>
        <v>#REF!</v>
      </c>
      <c r="AQ1196" s="19" t="e">
        <f>IF(#REF!=0,"",#REF!)</f>
        <v>#REF!</v>
      </c>
      <c r="AR1196" s="19" t="e">
        <f>IF(#REF!=0,"",#REF!)</f>
        <v>#REF!</v>
      </c>
      <c r="AS1196" s="19" t="e">
        <f>#REF!</f>
        <v>#REF!</v>
      </c>
    </row>
    <row r="1197" spans="4:45" ht="19.5" thickTop="1" thickBot="1" x14ac:dyDescent="0.25">
      <c r="D1197" s="1" t="str">
        <f t="shared" si="363"/>
        <v/>
      </c>
      <c r="E1197" s="1" t="str">
        <f t="shared" si="364"/>
        <v/>
      </c>
      <c r="K1197" s="19" t="str">
        <f t="shared" si="351"/>
        <v/>
      </c>
      <c r="L1197" s="19">
        <f t="shared" si="361"/>
        <v>10000</v>
      </c>
      <c r="M1197" s="22" t="str">
        <f>TRIM(Data!$N1194)</f>
        <v>Fragrant Asia</v>
      </c>
      <c r="N1197" s="22" t="str">
        <f>TRIM(Data!$A1194)</f>
        <v>Fragrant Asia (H)</v>
      </c>
      <c r="O1197" s="23">
        <f>IF(Data!$B1194=0,"",Data!$B1194)</f>
        <v>2002</v>
      </c>
      <c r="P1197" s="19" t="str">
        <f>IF(Data!$C1194=0,"",Data!$C1194)</f>
        <v/>
      </c>
      <c r="Q1197" s="23" t="str">
        <f>IF($M1197="","",Data!$E1194)</f>
        <v>M</v>
      </c>
      <c r="R1197" s="23" t="str">
        <f t="shared" si="352"/>
        <v>M</v>
      </c>
      <c r="S1197" s="23" t="str">
        <f t="shared" si="353"/>
        <v>M</v>
      </c>
      <c r="T1197" s="19" t="str">
        <f>IF(Data!$F1194=0,"",Data!$F1194)</f>
        <v/>
      </c>
      <c r="U1197" s="19" t="str">
        <f>IF(Data!$G1194=0,"",Data!$G1194)</f>
        <v/>
      </c>
      <c r="V1197" s="19" t="str">
        <f>IF(Data!$D1194=0,"",Data!$D1194)</f>
        <v/>
      </c>
      <c r="W1197" s="19" t="str">
        <f>Data!$H1194</f>
        <v>NRH</v>
      </c>
      <c r="Y1197" s="41" t="e">
        <f t="shared" si="348"/>
        <v>#REF!</v>
      </c>
      <c r="Z1197" s="8">
        <f t="shared" si="354"/>
        <v>10000</v>
      </c>
      <c r="AA1197" s="8" t="str">
        <f t="shared" si="355"/>
        <v>Fragrant Asia</v>
      </c>
      <c r="AB1197" s="8" t="str">
        <f t="shared" si="356"/>
        <v>M</v>
      </c>
      <c r="AC1197" s="8" t="str">
        <f t="shared" si="357"/>
        <v/>
      </c>
      <c r="AD1197" s="8" t="str">
        <f t="shared" si="362"/>
        <v/>
      </c>
      <c r="AE1197" s="8" t="str">
        <f t="shared" si="358"/>
        <v/>
      </c>
      <c r="AF1197" s="5">
        <f t="shared" si="359"/>
        <v>2002</v>
      </c>
      <c r="AG1197" s="46">
        <v>1194</v>
      </c>
      <c r="AH1197" s="47" t="str">
        <f t="shared" si="349"/>
        <v/>
      </c>
      <c r="AI1197" s="48" t="str">
        <f t="shared" si="350"/>
        <v/>
      </c>
      <c r="AK1197" s="22" t="e">
        <f>TRIM(#REF!)</f>
        <v>#REF!</v>
      </c>
      <c r="AL1197" s="23" t="e">
        <f>IF(#REF!=0,"",#REF!)</f>
        <v>#REF!</v>
      </c>
      <c r="AM1197" s="19" t="e">
        <f>IF(#REF!=0,"",#REF!)</f>
        <v>#REF!</v>
      </c>
      <c r="AN1197" s="23" t="e">
        <f>IF($AK1197="","",#REF!)</f>
        <v>#REF!</v>
      </c>
      <c r="AO1197" s="23" t="e">
        <f t="shared" si="360"/>
        <v>#REF!</v>
      </c>
      <c r="AP1197" s="19" t="e">
        <f>IF(#REF!=0,"",#REF!)</f>
        <v>#REF!</v>
      </c>
      <c r="AQ1197" s="19" t="e">
        <f>IF(#REF!=0,"",#REF!)</f>
        <v>#REF!</v>
      </c>
      <c r="AR1197" s="19" t="e">
        <f>IF(#REF!=0,"",#REF!)</f>
        <v>#REF!</v>
      </c>
      <c r="AS1197" s="19" t="e">
        <f>#REF!</f>
        <v>#REF!</v>
      </c>
    </row>
    <row r="1198" spans="4:45" ht="19.5" thickTop="1" thickBot="1" x14ac:dyDescent="0.25">
      <c r="D1198" s="1" t="str">
        <f t="shared" si="363"/>
        <v/>
      </c>
      <c r="E1198" s="1" t="str">
        <f t="shared" si="364"/>
        <v/>
      </c>
      <c r="K1198" s="19" t="str">
        <f t="shared" si="351"/>
        <v/>
      </c>
      <c r="L1198" s="19">
        <f t="shared" si="361"/>
        <v>10000</v>
      </c>
      <c r="M1198" s="22" t="str">
        <f>TRIM(Data!$N1195)</f>
        <v>Fragrant Boutonniere</v>
      </c>
      <c r="N1198" s="22" t="str">
        <f>TRIM(Data!$A1195)</f>
        <v>Fragrant Boutonniere</v>
      </c>
      <c r="O1198" s="23">
        <f>IF(Data!$B1195=0,"",Data!$B1195)</f>
        <v>1991</v>
      </c>
      <c r="P1198" s="19" t="str">
        <f>IF(Data!$C1195=0,"",Data!$C1195)</f>
        <v>1</v>
      </c>
      <c r="Q1198" s="23" t="str">
        <f>IF($M1198="","",Data!$E1195)</f>
        <v>M</v>
      </c>
      <c r="R1198" s="23" t="str">
        <f t="shared" si="352"/>
        <v>M</v>
      </c>
      <c r="S1198" s="23" t="str">
        <f t="shared" si="353"/>
        <v>M</v>
      </c>
      <c r="T1198" s="19" t="str">
        <f>IF(Data!$F1195=0,"",Data!$F1195)</f>
        <v/>
      </c>
      <c r="U1198" s="19" t="str">
        <f>IF(Data!$G1195=0,"",Data!$G1195)</f>
        <v/>
      </c>
      <c r="V1198" s="19" t="str">
        <f>IF(Data!$D1195=0,"",Data!$D1195)</f>
        <v/>
      </c>
      <c r="W1198" s="19" t="str">
        <f>Data!$H1195</f>
        <v>Japonica</v>
      </c>
      <c r="Y1198" s="41" t="e">
        <f t="shared" si="348"/>
        <v>#REF!</v>
      </c>
      <c r="Z1198" s="8">
        <f t="shared" si="354"/>
        <v>10000</v>
      </c>
      <c r="AA1198" s="8" t="str">
        <f t="shared" si="355"/>
        <v>Fragrant Boutonniere</v>
      </c>
      <c r="AB1198" s="8" t="str">
        <f t="shared" si="356"/>
        <v>M</v>
      </c>
      <c r="AC1198" s="8" t="str">
        <f t="shared" si="357"/>
        <v/>
      </c>
      <c r="AD1198" s="8" t="str">
        <f t="shared" si="362"/>
        <v/>
      </c>
      <c r="AE1198" s="8" t="str">
        <f t="shared" si="358"/>
        <v/>
      </c>
      <c r="AF1198" s="5">
        <f t="shared" si="359"/>
        <v>1991</v>
      </c>
      <c r="AG1198" s="46">
        <v>1195</v>
      </c>
      <c r="AH1198" s="47" t="str">
        <f t="shared" si="349"/>
        <v/>
      </c>
      <c r="AI1198" s="48" t="str">
        <f t="shared" si="350"/>
        <v/>
      </c>
      <c r="AK1198" s="22" t="e">
        <f>TRIM(#REF!)</f>
        <v>#REF!</v>
      </c>
      <c r="AL1198" s="23" t="e">
        <f>IF(#REF!=0,"",#REF!)</f>
        <v>#REF!</v>
      </c>
      <c r="AM1198" s="19" t="e">
        <f>IF(#REF!=0,"",#REF!)</f>
        <v>#REF!</v>
      </c>
      <c r="AN1198" s="23" t="e">
        <f>IF($AK1198="","",#REF!)</f>
        <v>#REF!</v>
      </c>
      <c r="AO1198" s="23" t="e">
        <f t="shared" si="360"/>
        <v>#REF!</v>
      </c>
      <c r="AP1198" s="19" t="e">
        <f>IF(#REF!=0,"",#REF!)</f>
        <v>#REF!</v>
      </c>
      <c r="AQ1198" s="19" t="e">
        <f>IF(#REF!=0,"",#REF!)</f>
        <v>#REF!</v>
      </c>
      <c r="AR1198" s="19" t="e">
        <f>IF(#REF!=0,"",#REF!)</f>
        <v>#REF!</v>
      </c>
      <c r="AS1198" s="19" t="e">
        <f>#REF!</f>
        <v>#REF!</v>
      </c>
    </row>
    <row r="1199" spans="4:45" ht="19.5" thickTop="1" thickBot="1" x14ac:dyDescent="0.25">
      <c r="D1199" s="1" t="str">
        <f t="shared" si="363"/>
        <v/>
      </c>
      <c r="E1199" s="1" t="str">
        <f t="shared" si="364"/>
        <v/>
      </c>
      <c r="K1199" s="19" t="str">
        <f t="shared" si="351"/>
        <v/>
      </c>
      <c r="L1199" s="19">
        <f t="shared" si="361"/>
        <v>10000</v>
      </c>
      <c r="M1199" s="22" t="str">
        <f>TRIM(Data!$N1196)</f>
        <v>Fragrant Burgundy</v>
      </c>
      <c r="N1199" s="22" t="str">
        <f>TRIM(Data!$A1196)</f>
        <v>Fragrant Burgundy (H)</v>
      </c>
      <c r="O1199" s="23">
        <f>IF(Data!$B1196=0,"",Data!$B1196)</f>
        <v>2002</v>
      </c>
      <c r="P1199" s="19" t="str">
        <f>IF(Data!$C1196=0,"",Data!$C1196)</f>
        <v/>
      </c>
      <c r="Q1199" s="23" t="str">
        <f>IF($M1199="","",Data!$E1196)</f>
        <v>M</v>
      </c>
      <c r="R1199" s="23" t="str">
        <f t="shared" si="352"/>
        <v>M</v>
      </c>
      <c r="S1199" s="23" t="str">
        <f t="shared" si="353"/>
        <v>M</v>
      </c>
      <c r="T1199" s="19" t="str">
        <f>IF(Data!$F1196=0,"",Data!$F1196)</f>
        <v/>
      </c>
      <c r="U1199" s="19" t="str">
        <f>IF(Data!$G1196=0,"",Data!$G1196)</f>
        <v/>
      </c>
      <c r="V1199" s="19" t="str">
        <f>IF(Data!$D1196=0,"",Data!$D1196)</f>
        <v/>
      </c>
      <c r="W1199" s="19" t="str">
        <f>Data!$H1196</f>
        <v>NRH</v>
      </c>
      <c r="Y1199" s="41" t="e">
        <f t="shared" si="348"/>
        <v>#REF!</v>
      </c>
      <c r="Z1199" s="8">
        <f t="shared" si="354"/>
        <v>10000</v>
      </c>
      <c r="AA1199" s="8" t="str">
        <f t="shared" si="355"/>
        <v>Fragrant Burgundy</v>
      </c>
      <c r="AB1199" s="8" t="str">
        <f t="shared" si="356"/>
        <v>M</v>
      </c>
      <c r="AC1199" s="8" t="str">
        <f t="shared" si="357"/>
        <v/>
      </c>
      <c r="AD1199" s="8" t="str">
        <f t="shared" si="362"/>
        <v/>
      </c>
      <c r="AE1199" s="8" t="str">
        <f t="shared" si="358"/>
        <v/>
      </c>
      <c r="AF1199" s="5">
        <f t="shared" si="359"/>
        <v>2002</v>
      </c>
      <c r="AG1199" s="46">
        <v>1196</v>
      </c>
      <c r="AH1199" s="47" t="str">
        <f t="shared" si="349"/>
        <v/>
      </c>
      <c r="AI1199" s="48" t="str">
        <f t="shared" si="350"/>
        <v/>
      </c>
      <c r="AK1199" s="22" t="e">
        <f>TRIM(#REF!)</f>
        <v>#REF!</v>
      </c>
      <c r="AL1199" s="23" t="e">
        <f>IF(#REF!=0,"",#REF!)</f>
        <v>#REF!</v>
      </c>
      <c r="AM1199" s="19" t="e">
        <f>IF(#REF!=0,"",#REF!)</f>
        <v>#REF!</v>
      </c>
      <c r="AN1199" s="23" t="e">
        <f>IF($AK1199="","",#REF!)</f>
        <v>#REF!</v>
      </c>
      <c r="AO1199" s="23" t="e">
        <f t="shared" si="360"/>
        <v>#REF!</v>
      </c>
      <c r="AP1199" s="19" t="e">
        <f>IF(#REF!=0,"",#REF!)</f>
        <v>#REF!</v>
      </c>
      <c r="AQ1199" s="19" t="e">
        <f>IF(#REF!=0,"",#REF!)</f>
        <v>#REF!</v>
      </c>
      <c r="AR1199" s="19" t="e">
        <f>IF(#REF!=0,"",#REF!)</f>
        <v>#REF!</v>
      </c>
      <c r="AS1199" s="19" t="e">
        <f>#REF!</f>
        <v>#REF!</v>
      </c>
    </row>
    <row r="1200" spans="4:45" ht="19.5" thickTop="1" thickBot="1" x14ac:dyDescent="0.25">
      <c r="D1200" s="1" t="str">
        <f t="shared" si="363"/>
        <v/>
      </c>
      <c r="E1200" s="1" t="str">
        <f t="shared" si="364"/>
        <v/>
      </c>
      <c r="K1200" s="19" t="str">
        <f t="shared" si="351"/>
        <v/>
      </c>
      <c r="L1200" s="19">
        <f t="shared" si="361"/>
        <v>10000</v>
      </c>
      <c r="M1200" s="22" t="str">
        <f>TRIM(Data!$N1197)</f>
        <v>Fragrant Fairies</v>
      </c>
      <c r="N1200" s="22" t="str">
        <f>TRIM(Data!$A1197)</f>
        <v>Fragrant Fairies (H)</v>
      </c>
      <c r="O1200" s="23">
        <f>IF(Data!$B1197=0,"",Data!$B1197)</f>
        <v>1994</v>
      </c>
      <c r="P1200" s="19" t="str">
        <f>IF(Data!$C1197=0,"",Data!$C1197)</f>
        <v>1</v>
      </c>
      <c r="Q1200" s="23" t="str">
        <f>IF($M1200="","",Data!$E1197)</f>
        <v>Min</v>
      </c>
      <c r="R1200" s="23" t="str">
        <f t="shared" si="352"/>
        <v>Min</v>
      </c>
      <c r="S1200" s="23" t="str">
        <f t="shared" si="353"/>
        <v>Min</v>
      </c>
      <c r="T1200" s="19" t="str">
        <f>IF(Data!$F1197=0,"",Data!$F1197)</f>
        <v/>
      </c>
      <c r="U1200" s="19" t="str">
        <f>IF(Data!$G1197=0,"",Data!$G1197)</f>
        <v/>
      </c>
      <c r="V1200" s="19" t="str">
        <f>IF(Data!$D1197=0,"",Data!$D1197)</f>
        <v/>
      </c>
      <c r="W1200" s="19" t="str">
        <f>Data!$H1197</f>
        <v>NRH</v>
      </c>
      <c r="Y1200" s="41" t="e">
        <f t="shared" si="348"/>
        <v>#REF!</v>
      </c>
      <c r="Z1200" s="8">
        <f t="shared" si="354"/>
        <v>10000</v>
      </c>
      <c r="AA1200" s="8" t="str">
        <f t="shared" si="355"/>
        <v>Fragrant Fairies</v>
      </c>
      <c r="AB1200" s="8" t="str">
        <f t="shared" si="356"/>
        <v>Min</v>
      </c>
      <c r="AC1200" s="8" t="str">
        <f t="shared" si="357"/>
        <v/>
      </c>
      <c r="AD1200" s="8" t="str">
        <f t="shared" si="362"/>
        <v/>
      </c>
      <c r="AE1200" s="8" t="str">
        <f t="shared" si="358"/>
        <v/>
      </c>
      <c r="AF1200" s="5">
        <f t="shared" si="359"/>
        <v>1994</v>
      </c>
      <c r="AG1200" s="46">
        <v>1197</v>
      </c>
      <c r="AH1200" s="47" t="str">
        <f t="shared" si="349"/>
        <v/>
      </c>
      <c r="AI1200" s="48" t="str">
        <f t="shared" si="350"/>
        <v/>
      </c>
      <c r="AK1200" s="22" t="e">
        <f>TRIM(#REF!)</f>
        <v>#REF!</v>
      </c>
      <c r="AL1200" s="23" t="e">
        <f>IF(#REF!=0,"",#REF!)</f>
        <v>#REF!</v>
      </c>
      <c r="AM1200" s="19" t="e">
        <f>IF(#REF!=0,"",#REF!)</f>
        <v>#REF!</v>
      </c>
      <c r="AN1200" s="23" t="e">
        <f>IF($AK1200="","",#REF!)</f>
        <v>#REF!</v>
      </c>
      <c r="AO1200" s="23" t="e">
        <f t="shared" si="360"/>
        <v>#REF!</v>
      </c>
      <c r="AP1200" s="19" t="e">
        <f>IF(#REF!=0,"",#REF!)</f>
        <v>#REF!</v>
      </c>
      <c r="AQ1200" s="19" t="e">
        <f>IF(#REF!=0,"",#REF!)</f>
        <v>#REF!</v>
      </c>
      <c r="AR1200" s="19" t="e">
        <f>IF(#REF!=0,"",#REF!)</f>
        <v>#REF!</v>
      </c>
      <c r="AS1200" s="19" t="e">
        <f>#REF!</f>
        <v>#REF!</v>
      </c>
    </row>
    <row r="1201" spans="4:45" ht="19.5" thickTop="1" thickBot="1" x14ac:dyDescent="0.25">
      <c r="D1201" s="1" t="str">
        <f t="shared" si="363"/>
        <v/>
      </c>
      <c r="E1201" s="1" t="str">
        <f t="shared" si="364"/>
        <v/>
      </c>
      <c r="K1201" s="19" t="str">
        <f t="shared" si="351"/>
        <v/>
      </c>
      <c r="L1201" s="19">
        <f t="shared" si="361"/>
        <v>10000</v>
      </c>
      <c r="M1201" s="22" t="str">
        <f>TRIM(Data!$N1198)</f>
        <v>Fragrant Feathers</v>
      </c>
      <c r="N1201" s="22" t="str">
        <f>TRIM(Data!$A1198)</f>
        <v>Fragrant Feathers (H)</v>
      </c>
      <c r="O1201" s="23">
        <f>IF(Data!$B1198=0,"",Data!$B1198)</f>
        <v>2020</v>
      </c>
      <c r="P1201" s="19" t="str">
        <f>IF(Data!$C1198=0,"",Data!$C1198)</f>
        <v/>
      </c>
      <c r="Q1201" s="23" t="str">
        <f>IF($M1201="","",Data!$E1198)</f>
        <v>Min</v>
      </c>
      <c r="R1201" s="23" t="str">
        <f t="shared" si="352"/>
        <v>Min</v>
      </c>
      <c r="S1201" s="23" t="str">
        <f t="shared" si="353"/>
        <v>Min</v>
      </c>
      <c r="T1201" s="19" t="str">
        <f>IF(Data!$F1198=0,"",Data!$F1198)</f>
        <v/>
      </c>
      <c r="U1201" s="19" t="str">
        <f>IF(Data!$G1198=0,"",Data!$G1198)</f>
        <v/>
      </c>
      <c r="V1201" s="19" t="str">
        <f>IF(Data!$D1198=0,"",Data!$D1198)</f>
        <v/>
      </c>
      <c r="W1201" s="19" t="str">
        <f>Data!$H1198</f>
        <v>NRH</v>
      </c>
      <c r="Y1201" s="41" t="e">
        <f t="shared" si="348"/>
        <v>#REF!</v>
      </c>
      <c r="Z1201" s="8">
        <f t="shared" si="354"/>
        <v>10000</v>
      </c>
      <c r="AA1201" s="8" t="str">
        <f t="shared" si="355"/>
        <v>Fragrant Feathers</v>
      </c>
      <c r="AB1201" s="8" t="str">
        <f t="shared" si="356"/>
        <v>Min</v>
      </c>
      <c r="AC1201" s="8" t="str">
        <f t="shared" si="357"/>
        <v/>
      </c>
      <c r="AD1201" s="8" t="str">
        <f t="shared" si="362"/>
        <v/>
      </c>
      <c r="AE1201" s="8" t="str">
        <f t="shared" si="358"/>
        <v/>
      </c>
      <c r="AF1201" s="5">
        <f t="shared" si="359"/>
        <v>2020</v>
      </c>
      <c r="AG1201" s="46">
        <v>1198</v>
      </c>
      <c r="AH1201" s="47" t="str">
        <f t="shared" si="349"/>
        <v/>
      </c>
      <c r="AI1201" s="48" t="str">
        <f t="shared" si="350"/>
        <v/>
      </c>
      <c r="AK1201" s="22" t="e">
        <f>TRIM(#REF!)</f>
        <v>#REF!</v>
      </c>
      <c r="AL1201" s="23" t="e">
        <f>IF(#REF!=0,"",#REF!)</f>
        <v>#REF!</v>
      </c>
      <c r="AM1201" s="19" t="e">
        <f>IF(#REF!=0,"",#REF!)</f>
        <v>#REF!</v>
      </c>
      <c r="AN1201" s="23" t="e">
        <f>IF($AK1201="","",#REF!)</f>
        <v>#REF!</v>
      </c>
      <c r="AO1201" s="23" t="e">
        <f t="shared" si="360"/>
        <v>#REF!</v>
      </c>
      <c r="AP1201" s="19" t="e">
        <f>IF(#REF!=0,"",#REF!)</f>
        <v>#REF!</v>
      </c>
      <c r="AQ1201" s="19" t="e">
        <f>IF(#REF!=0,"",#REF!)</f>
        <v>#REF!</v>
      </c>
      <c r="AR1201" s="19" t="e">
        <f>IF(#REF!=0,"",#REF!)</f>
        <v>#REF!</v>
      </c>
      <c r="AS1201" s="19" t="e">
        <f>#REF!</f>
        <v>#REF!</v>
      </c>
    </row>
    <row r="1202" spans="4:45" ht="19.5" thickTop="1" thickBot="1" x14ac:dyDescent="0.25">
      <c r="D1202" s="1" t="str">
        <f t="shared" si="363"/>
        <v/>
      </c>
      <c r="E1202" s="1" t="str">
        <f t="shared" si="364"/>
        <v/>
      </c>
      <c r="K1202" s="19" t="str">
        <f t="shared" si="351"/>
        <v/>
      </c>
      <c r="L1202" s="19">
        <f t="shared" si="361"/>
        <v>10000</v>
      </c>
      <c r="M1202" s="22" t="str">
        <f>TRIM(Data!$N1199)</f>
        <v>Fragrant Jewel</v>
      </c>
      <c r="N1202" s="22" t="str">
        <f>TRIM(Data!$A1199)</f>
        <v>Fragrant Jewel (H)</v>
      </c>
      <c r="O1202" s="23">
        <f>IF(Data!$B1199=0,"",Data!$B1199)</f>
        <v>2002</v>
      </c>
      <c r="P1202" s="19" t="str">
        <f>IF(Data!$C1199=0,"",Data!$C1199)</f>
        <v/>
      </c>
      <c r="Q1202" s="23" t="str">
        <f>IF($M1202="","",Data!$E1199)</f>
        <v>M</v>
      </c>
      <c r="R1202" s="23" t="str">
        <f t="shared" si="352"/>
        <v>M</v>
      </c>
      <c r="S1202" s="23" t="str">
        <f t="shared" si="353"/>
        <v>M</v>
      </c>
      <c r="T1202" s="19" t="str">
        <f>IF(Data!$F1199=0,"",Data!$F1199)</f>
        <v/>
      </c>
      <c r="U1202" s="19" t="str">
        <f>IF(Data!$G1199=0,"",Data!$G1199)</f>
        <v/>
      </c>
      <c r="V1202" s="19" t="str">
        <f>IF(Data!$D1199=0,"",Data!$D1199)</f>
        <v/>
      </c>
      <c r="W1202" s="19" t="str">
        <f>Data!$H1199</f>
        <v>NRH</v>
      </c>
      <c r="Y1202" s="41" t="e">
        <f t="shared" si="348"/>
        <v>#REF!</v>
      </c>
      <c r="Z1202" s="8">
        <f t="shared" si="354"/>
        <v>10000</v>
      </c>
      <c r="AA1202" s="8" t="str">
        <f t="shared" si="355"/>
        <v>Fragrant Jewel</v>
      </c>
      <c r="AB1202" s="8" t="str">
        <f t="shared" si="356"/>
        <v>M</v>
      </c>
      <c r="AC1202" s="8" t="str">
        <f t="shared" si="357"/>
        <v/>
      </c>
      <c r="AD1202" s="8" t="str">
        <f t="shared" si="362"/>
        <v/>
      </c>
      <c r="AE1202" s="8" t="str">
        <f t="shared" si="358"/>
        <v/>
      </c>
      <c r="AF1202" s="5">
        <f t="shared" si="359"/>
        <v>2002</v>
      </c>
      <c r="AG1202" s="46">
        <v>1199</v>
      </c>
      <c r="AH1202" s="47" t="str">
        <f t="shared" si="349"/>
        <v/>
      </c>
      <c r="AI1202" s="48" t="str">
        <f t="shared" si="350"/>
        <v/>
      </c>
      <c r="AK1202" s="22" t="e">
        <f>TRIM(#REF!)</f>
        <v>#REF!</v>
      </c>
      <c r="AL1202" s="23" t="e">
        <f>IF(#REF!=0,"",#REF!)</f>
        <v>#REF!</v>
      </c>
      <c r="AM1202" s="19" t="e">
        <f>IF(#REF!=0,"",#REF!)</f>
        <v>#REF!</v>
      </c>
      <c r="AN1202" s="23" t="e">
        <f>IF($AK1202="","",#REF!)</f>
        <v>#REF!</v>
      </c>
      <c r="AO1202" s="23" t="e">
        <f t="shared" si="360"/>
        <v>#REF!</v>
      </c>
      <c r="AP1202" s="19" t="e">
        <f>IF(#REF!=0,"",#REF!)</f>
        <v>#REF!</v>
      </c>
      <c r="AQ1202" s="19" t="e">
        <f>IF(#REF!=0,"",#REF!)</f>
        <v>#REF!</v>
      </c>
      <c r="AR1202" s="19" t="e">
        <f>IF(#REF!=0,"",#REF!)</f>
        <v>#REF!</v>
      </c>
      <c r="AS1202" s="19" t="e">
        <f>#REF!</f>
        <v>#REF!</v>
      </c>
    </row>
    <row r="1203" spans="4:45" ht="19.5" thickTop="1" thickBot="1" x14ac:dyDescent="0.25">
      <c r="D1203" s="1" t="str">
        <f t="shared" si="363"/>
        <v/>
      </c>
      <c r="E1203" s="1" t="str">
        <f t="shared" si="364"/>
        <v/>
      </c>
      <c r="K1203" s="19" t="str">
        <f t="shared" si="351"/>
        <v/>
      </c>
      <c r="L1203" s="19">
        <f t="shared" si="361"/>
        <v>10000</v>
      </c>
      <c r="M1203" s="22" t="str">
        <f>TRIM(Data!$N1200)</f>
        <v>Fragrant Joy</v>
      </c>
      <c r="N1203" s="22" t="str">
        <f>TRIM(Data!$A1200)</f>
        <v>Fragrant Joy (H)</v>
      </c>
      <c r="O1203" s="23">
        <f>IF(Data!$B1200=0,"",Data!$B1200)</f>
        <v>1983</v>
      </c>
      <c r="P1203" s="19" t="str">
        <f>IF(Data!$C1200=0,"",Data!$C1200)</f>
        <v>1</v>
      </c>
      <c r="Q1203" s="23" t="str">
        <f>IF($M1203="","",Data!$E1200)</f>
        <v>Min</v>
      </c>
      <c r="R1203" s="23" t="str">
        <f t="shared" si="352"/>
        <v>Min</v>
      </c>
      <c r="S1203" s="23" t="str">
        <f t="shared" si="353"/>
        <v>Min</v>
      </c>
      <c r="T1203" s="19" t="str">
        <f>IF(Data!$F1200=0,"",Data!$F1200)</f>
        <v/>
      </c>
      <c r="U1203" s="19" t="str">
        <f>IF(Data!$G1200=0,"",Data!$G1200)</f>
        <v/>
      </c>
      <c r="V1203" s="19" t="str">
        <f>IF(Data!$D1200=0,"",Data!$D1200)</f>
        <v/>
      </c>
      <c r="W1203" s="19" t="str">
        <f>Data!$H1200</f>
        <v>NRH</v>
      </c>
      <c r="Y1203" s="41" t="e">
        <f t="shared" si="348"/>
        <v>#REF!</v>
      </c>
      <c r="Z1203" s="8">
        <f t="shared" si="354"/>
        <v>10000</v>
      </c>
      <c r="AA1203" s="8" t="str">
        <f t="shared" si="355"/>
        <v>Fragrant Joy</v>
      </c>
      <c r="AB1203" s="8" t="str">
        <f t="shared" si="356"/>
        <v>Min</v>
      </c>
      <c r="AC1203" s="8" t="str">
        <f t="shared" si="357"/>
        <v/>
      </c>
      <c r="AD1203" s="8" t="str">
        <f t="shared" si="362"/>
        <v/>
      </c>
      <c r="AE1203" s="8" t="str">
        <f t="shared" si="358"/>
        <v/>
      </c>
      <c r="AF1203" s="5">
        <f t="shared" si="359"/>
        <v>1983</v>
      </c>
      <c r="AG1203" s="46">
        <v>1200</v>
      </c>
      <c r="AH1203" s="47" t="str">
        <f t="shared" si="349"/>
        <v/>
      </c>
      <c r="AI1203" s="48" t="str">
        <f t="shared" si="350"/>
        <v/>
      </c>
      <c r="AK1203" s="22" t="e">
        <f>TRIM(#REF!)</f>
        <v>#REF!</v>
      </c>
      <c r="AL1203" s="23" t="e">
        <f>IF(#REF!=0,"",#REF!)</f>
        <v>#REF!</v>
      </c>
      <c r="AM1203" s="19" t="e">
        <f>IF(#REF!=0,"",#REF!)</f>
        <v>#REF!</v>
      </c>
      <c r="AN1203" s="23" t="e">
        <f>IF($AK1203="","",#REF!)</f>
        <v>#REF!</v>
      </c>
      <c r="AO1203" s="23" t="e">
        <f t="shared" si="360"/>
        <v>#REF!</v>
      </c>
      <c r="AP1203" s="19" t="e">
        <f>IF(#REF!=0,"",#REF!)</f>
        <v>#REF!</v>
      </c>
      <c r="AQ1203" s="19" t="e">
        <f>IF(#REF!=0,"",#REF!)</f>
        <v>#REF!</v>
      </c>
      <c r="AR1203" s="19" t="e">
        <f>IF(#REF!=0,"",#REF!)</f>
        <v>#REF!</v>
      </c>
      <c r="AS1203" s="19" t="e">
        <f>#REF!</f>
        <v>#REF!</v>
      </c>
    </row>
    <row r="1204" spans="4:45" ht="19.5" thickTop="1" thickBot="1" x14ac:dyDescent="0.25">
      <c r="D1204" s="1" t="str">
        <f t="shared" si="363"/>
        <v/>
      </c>
      <c r="E1204" s="1" t="str">
        <f t="shared" si="364"/>
        <v/>
      </c>
      <c r="K1204" s="19" t="str">
        <f t="shared" si="351"/>
        <v/>
      </c>
      <c r="L1204" s="19">
        <f t="shared" si="361"/>
        <v>10000</v>
      </c>
      <c r="M1204" s="22" t="str">
        <f>TRIM(Data!$N1201)</f>
        <v>Fragrant Legend</v>
      </c>
      <c r="N1204" s="22" t="str">
        <f>TRIM(Data!$A1201)</f>
        <v>Fragrant Legend (H)</v>
      </c>
      <c r="O1204" s="23">
        <f>IF(Data!$B1201=0,"",Data!$B1201)</f>
        <v>2002</v>
      </c>
      <c r="P1204" s="19" t="str">
        <f>IF(Data!$C1201=0,"",Data!$C1201)</f>
        <v/>
      </c>
      <c r="Q1204" s="23" t="str">
        <f>IF($M1204="","",Data!$E1201)</f>
        <v>L</v>
      </c>
      <c r="R1204" s="23" t="str">
        <f t="shared" si="352"/>
        <v>L</v>
      </c>
      <c r="S1204" s="23" t="str">
        <f t="shared" si="353"/>
        <v>L</v>
      </c>
      <c r="T1204" s="19" t="str">
        <f>IF(Data!$F1201=0,"",Data!$F1201)</f>
        <v/>
      </c>
      <c r="U1204" s="19" t="str">
        <f>IF(Data!$G1201=0,"",Data!$G1201)</f>
        <v/>
      </c>
      <c r="V1204" s="19" t="str">
        <f>IF(Data!$D1201=0,"",Data!$D1201)</f>
        <v/>
      </c>
      <c r="W1204" s="19" t="str">
        <f>Data!$H1201</f>
        <v>NRH</v>
      </c>
      <c r="Y1204" s="41" t="e">
        <f t="shared" si="348"/>
        <v>#REF!</v>
      </c>
      <c r="Z1204" s="8">
        <f t="shared" si="354"/>
        <v>10000</v>
      </c>
      <c r="AA1204" s="8" t="str">
        <f t="shared" si="355"/>
        <v>Fragrant Legend</v>
      </c>
      <c r="AB1204" s="8" t="str">
        <f t="shared" si="356"/>
        <v>L</v>
      </c>
      <c r="AC1204" s="8" t="str">
        <f t="shared" si="357"/>
        <v/>
      </c>
      <c r="AD1204" s="8" t="str">
        <f t="shared" si="362"/>
        <v/>
      </c>
      <c r="AE1204" s="8" t="str">
        <f t="shared" si="358"/>
        <v/>
      </c>
      <c r="AF1204" s="5">
        <f t="shared" si="359"/>
        <v>2002</v>
      </c>
      <c r="AG1204" s="46">
        <v>1201</v>
      </c>
      <c r="AH1204" s="47" t="str">
        <f t="shared" si="349"/>
        <v/>
      </c>
      <c r="AI1204" s="48" t="str">
        <f t="shared" si="350"/>
        <v/>
      </c>
      <c r="AK1204" s="22" t="e">
        <f>TRIM(#REF!)</f>
        <v>#REF!</v>
      </c>
      <c r="AL1204" s="23" t="e">
        <f>IF(#REF!=0,"",#REF!)</f>
        <v>#REF!</v>
      </c>
      <c r="AM1204" s="19" t="e">
        <f>IF(#REF!=0,"",#REF!)</f>
        <v>#REF!</v>
      </c>
      <c r="AN1204" s="23" t="e">
        <f>IF($AK1204="","",#REF!)</f>
        <v>#REF!</v>
      </c>
      <c r="AO1204" s="23" t="e">
        <f t="shared" si="360"/>
        <v>#REF!</v>
      </c>
      <c r="AP1204" s="19" t="e">
        <f>IF(#REF!=0,"",#REF!)</f>
        <v>#REF!</v>
      </c>
      <c r="AQ1204" s="19" t="e">
        <f>IF(#REF!=0,"",#REF!)</f>
        <v>#REF!</v>
      </c>
      <c r="AR1204" s="19" t="e">
        <f>IF(#REF!=0,"",#REF!)</f>
        <v>#REF!</v>
      </c>
      <c r="AS1204" s="19" t="e">
        <f>#REF!</f>
        <v>#REF!</v>
      </c>
    </row>
    <row r="1205" spans="4:45" ht="19.5" thickTop="1" thickBot="1" x14ac:dyDescent="0.25">
      <c r="D1205" s="1" t="str">
        <f t="shared" si="363"/>
        <v/>
      </c>
      <c r="E1205" s="1" t="str">
        <f t="shared" si="364"/>
        <v/>
      </c>
      <c r="K1205" s="19" t="str">
        <f t="shared" si="351"/>
        <v/>
      </c>
      <c r="L1205" s="19">
        <f t="shared" si="361"/>
        <v>10000</v>
      </c>
      <c r="M1205" s="22" t="str">
        <f>TRIM(Data!$N1202)</f>
        <v>Fragrant Pathfinder</v>
      </c>
      <c r="N1205" s="22" t="str">
        <f>TRIM(Data!$A1202)</f>
        <v>Fragrant Pathfinder (H)</v>
      </c>
      <c r="O1205" s="23">
        <f>IF(Data!$B1202=0,"",Data!$B1202)</f>
        <v>1999</v>
      </c>
      <c r="P1205" s="19" t="str">
        <f>IF(Data!$C1202=0,"",Data!$C1202)</f>
        <v>1</v>
      </c>
      <c r="Q1205" s="23" t="str">
        <f>IF($M1205="","",Data!$E1202)</f>
        <v>L</v>
      </c>
      <c r="R1205" s="23" t="str">
        <f t="shared" si="352"/>
        <v>L</v>
      </c>
      <c r="S1205" s="23" t="str">
        <f t="shared" si="353"/>
        <v>L</v>
      </c>
      <c r="T1205" s="19" t="str">
        <f>IF(Data!$F1202=0,"",Data!$F1202)</f>
        <v/>
      </c>
      <c r="U1205" s="19" t="str">
        <f>IF(Data!$G1202=0,"",Data!$G1202)</f>
        <v/>
      </c>
      <c r="V1205" s="19" t="str">
        <f>IF(Data!$D1202=0,"",Data!$D1202)</f>
        <v/>
      </c>
      <c r="W1205" s="19" t="str">
        <f>Data!$H1202</f>
        <v>NRH</v>
      </c>
      <c r="Y1205" s="41" t="e">
        <f t="shared" si="348"/>
        <v>#REF!</v>
      </c>
      <c r="Z1205" s="8">
        <f t="shared" si="354"/>
        <v>10000</v>
      </c>
      <c r="AA1205" s="8" t="str">
        <f t="shared" si="355"/>
        <v>Fragrant Pathfinder</v>
      </c>
      <c r="AB1205" s="8" t="str">
        <f t="shared" si="356"/>
        <v>L</v>
      </c>
      <c r="AC1205" s="8" t="str">
        <f t="shared" si="357"/>
        <v/>
      </c>
      <c r="AD1205" s="8" t="str">
        <f t="shared" si="362"/>
        <v/>
      </c>
      <c r="AE1205" s="8" t="str">
        <f t="shared" si="358"/>
        <v/>
      </c>
      <c r="AF1205" s="5">
        <f t="shared" si="359"/>
        <v>1999</v>
      </c>
      <c r="AG1205" s="46">
        <v>1202</v>
      </c>
      <c r="AH1205" s="47" t="str">
        <f t="shared" si="349"/>
        <v/>
      </c>
      <c r="AI1205" s="48" t="str">
        <f t="shared" si="350"/>
        <v/>
      </c>
      <c r="AK1205" s="22" t="e">
        <f>TRIM(#REF!)</f>
        <v>#REF!</v>
      </c>
      <c r="AL1205" s="23" t="e">
        <f>IF(#REF!=0,"",#REF!)</f>
        <v>#REF!</v>
      </c>
      <c r="AM1205" s="19" t="e">
        <f>IF(#REF!=0,"",#REF!)</f>
        <v>#REF!</v>
      </c>
      <c r="AN1205" s="23" t="e">
        <f>IF($AK1205="","",#REF!)</f>
        <v>#REF!</v>
      </c>
      <c r="AO1205" s="23" t="e">
        <f t="shared" si="360"/>
        <v>#REF!</v>
      </c>
      <c r="AP1205" s="19" t="e">
        <f>IF(#REF!=0,"",#REF!)</f>
        <v>#REF!</v>
      </c>
      <c r="AQ1205" s="19" t="e">
        <f>IF(#REF!=0,"",#REF!)</f>
        <v>#REF!</v>
      </c>
      <c r="AR1205" s="19" t="e">
        <f>IF(#REF!=0,"",#REF!)</f>
        <v>#REF!</v>
      </c>
      <c r="AS1205" s="19" t="e">
        <f>#REF!</f>
        <v>#REF!</v>
      </c>
    </row>
    <row r="1206" spans="4:45" ht="19.5" thickTop="1" thickBot="1" x14ac:dyDescent="0.25">
      <c r="D1206" s="1" t="str">
        <f t="shared" si="363"/>
        <v/>
      </c>
      <c r="E1206" s="1" t="str">
        <f t="shared" si="364"/>
        <v/>
      </c>
      <c r="K1206" s="19" t="str">
        <f t="shared" si="351"/>
        <v/>
      </c>
      <c r="L1206" s="19">
        <f t="shared" si="361"/>
        <v>10000</v>
      </c>
      <c r="M1206" s="22" t="str">
        <f>TRIM(Data!$N1203)</f>
        <v>Fragrant Pink</v>
      </c>
      <c r="N1206" s="22" t="str">
        <f>TRIM(Data!$A1203)</f>
        <v>Fragrant Pink (H)</v>
      </c>
      <c r="O1206" s="23">
        <f>IF(Data!$B1203=0,"",Data!$B1203)</f>
        <v>1968</v>
      </c>
      <c r="P1206" s="19" t="str">
        <f>IF(Data!$C1203=0,"",Data!$C1203)</f>
        <v>1</v>
      </c>
      <c r="Q1206" s="23" t="str">
        <f>IF($M1206="","",Data!$E1203)</f>
        <v>Min</v>
      </c>
      <c r="R1206" s="23" t="str">
        <f t="shared" si="352"/>
        <v>Min</v>
      </c>
      <c r="S1206" s="23" t="str">
        <f t="shared" si="353"/>
        <v>Min</v>
      </c>
      <c r="T1206" s="19" t="str">
        <f>IF(Data!$F1203=0,"",Data!$F1203)</f>
        <v/>
      </c>
      <c r="U1206" s="19" t="str">
        <f>IF(Data!$G1203=0,"",Data!$G1203)</f>
        <v/>
      </c>
      <c r="V1206" s="19" t="str">
        <f>IF(Data!$D1203=0,"",Data!$D1203)</f>
        <v/>
      </c>
      <c r="W1206" s="19" t="str">
        <f>Data!$H1203</f>
        <v>NRH</v>
      </c>
      <c r="Y1206" s="41" t="e">
        <f t="shared" si="348"/>
        <v>#REF!</v>
      </c>
      <c r="Z1206" s="8">
        <f t="shared" si="354"/>
        <v>10000</v>
      </c>
      <c r="AA1206" s="8" t="str">
        <f t="shared" si="355"/>
        <v>Fragrant Pink</v>
      </c>
      <c r="AB1206" s="8" t="str">
        <f t="shared" si="356"/>
        <v>Min</v>
      </c>
      <c r="AC1206" s="8" t="str">
        <f t="shared" si="357"/>
        <v/>
      </c>
      <c r="AD1206" s="8" t="str">
        <f t="shared" si="362"/>
        <v/>
      </c>
      <c r="AE1206" s="8" t="str">
        <f t="shared" si="358"/>
        <v/>
      </c>
      <c r="AF1206" s="5">
        <f t="shared" si="359"/>
        <v>1968</v>
      </c>
      <c r="AG1206" s="46">
        <v>1203</v>
      </c>
      <c r="AH1206" s="47" t="str">
        <f t="shared" si="349"/>
        <v/>
      </c>
      <c r="AI1206" s="48" t="str">
        <f t="shared" si="350"/>
        <v/>
      </c>
      <c r="AK1206" s="22" t="e">
        <f>TRIM(#REF!)</f>
        <v>#REF!</v>
      </c>
      <c r="AL1206" s="23" t="e">
        <f>IF(#REF!=0,"",#REF!)</f>
        <v>#REF!</v>
      </c>
      <c r="AM1206" s="19" t="e">
        <f>IF(#REF!=0,"",#REF!)</f>
        <v>#REF!</v>
      </c>
      <c r="AN1206" s="23" t="e">
        <f>IF($AK1206="","",#REF!)</f>
        <v>#REF!</v>
      </c>
      <c r="AO1206" s="23" t="e">
        <f t="shared" si="360"/>
        <v>#REF!</v>
      </c>
      <c r="AP1206" s="19" t="e">
        <f>IF(#REF!=0,"",#REF!)</f>
        <v>#REF!</v>
      </c>
      <c r="AQ1206" s="19" t="e">
        <f>IF(#REF!=0,"",#REF!)</f>
        <v>#REF!</v>
      </c>
      <c r="AR1206" s="19" t="e">
        <f>IF(#REF!=0,"",#REF!)</f>
        <v>#REF!</v>
      </c>
      <c r="AS1206" s="19" t="e">
        <f>#REF!</f>
        <v>#REF!</v>
      </c>
    </row>
    <row r="1207" spans="4:45" ht="19.5" thickTop="1" thickBot="1" x14ac:dyDescent="0.25">
      <c r="D1207" s="1" t="str">
        <f t="shared" si="363"/>
        <v/>
      </c>
      <c r="E1207" s="1" t="str">
        <f t="shared" si="364"/>
        <v/>
      </c>
      <c r="K1207" s="19" t="str">
        <f t="shared" si="351"/>
        <v/>
      </c>
      <c r="L1207" s="19">
        <f t="shared" si="361"/>
        <v>10000</v>
      </c>
      <c r="M1207" s="22" t="str">
        <f>TRIM(Data!$N1204)</f>
        <v>Fragrant Ruby</v>
      </c>
      <c r="N1207" s="22" t="str">
        <f>TRIM(Data!$A1204)</f>
        <v>Fragrant Ruby (H)</v>
      </c>
      <c r="O1207" s="23">
        <f>IF(Data!$B1204=0,"",Data!$B1204)</f>
        <v>2005</v>
      </c>
      <c r="P1207" s="19" t="str">
        <f>IF(Data!$C1204=0,"",Data!$C1204)</f>
        <v/>
      </c>
      <c r="Q1207" s="23" t="str">
        <f>IF($M1207="","",Data!$E1204)</f>
        <v>L</v>
      </c>
      <c r="R1207" s="23" t="str">
        <f t="shared" si="352"/>
        <v>L</v>
      </c>
      <c r="S1207" s="23" t="str">
        <f t="shared" si="353"/>
        <v>L</v>
      </c>
      <c r="T1207" s="19" t="str">
        <f>IF(Data!$F1204=0,"",Data!$F1204)</f>
        <v/>
      </c>
      <c r="U1207" s="19" t="str">
        <f>IF(Data!$G1204=0,"",Data!$G1204)</f>
        <v/>
      </c>
      <c r="V1207" s="19" t="str">
        <f>IF(Data!$D1204=0,"",Data!$D1204)</f>
        <v/>
      </c>
      <c r="W1207" s="19" t="str">
        <f>Data!$H1204</f>
        <v>NRH</v>
      </c>
      <c r="Y1207" s="41" t="e">
        <f t="shared" si="348"/>
        <v>#REF!</v>
      </c>
      <c r="Z1207" s="8">
        <f t="shared" si="354"/>
        <v>10000</v>
      </c>
      <c r="AA1207" s="8" t="str">
        <f t="shared" si="355"/>
        <v>Fragrant Ruby</v>
      </c>
      <c r="AB1207" s="8" t="str">
        <f t="shared" si="356"/>
        <v>L</v>
      </c>
      <c r="AC1207" s="8" t="str">
        <f t="shared" si="357"/>
        <v/>
      </c>
      <c r="AD1207" s="8" t="str">
        <f t="shared" si="362"/>
        <v/>
      </c>
      <c r="AE1207" s="8" t="str">
        <f t="shared" si="358"/>
        <v/>
      </c>
      <c r="AF1207" s="5">
        <f t="shared" si="359"/>
        <v>2005</v>
      </c>
      <c r="AG1207" s="46">
        <v>1204</v>
      </c>
      <c r="AH1207" s="47" t="str">
        <f t="shared" si="349"/>
        <v/>
      </c>
      <c r="AI1207" s="48" t="str">
        <f t="shared" si="350"/>
        <v/>
      </c>
      <c r="AK1207" s="22" t="e">
        <f>TRIM(#REF!)</f>
        <v>#REF!</v>
      </c>
      <c r="AL1207" s="23" t="e">
        <f>IF(#REF!=0,"",#REF!)</f>
        <v>#REF!</v>
      </c>
      <c r="AM1207" s="19" t="e">
        <f>IF(#REF!=0,"",#REF!)</f>
        <v>#REF!</v>
      </c>
      <c r="AN1207" s="23" t="e">
        <f>IF($AK1207="","",#REF!)</f>
        <v>#REF!</v>
      </c>
      <c r="AO1207" s="23" t="e">
        <f t="shared" si="360"/>
        <v>#REF!</v>
      </c>
      <c r="AP1207" s="19" t="e">
        <f>IF(#REF!=0,"",#REF!)</f>
        <v>#REF!</v>
      </c>
      <c r="AQ1207" s="19" t="e">
        <f>IF(#REF!=0,"",#REF!)</f>
        <v>#REF!</v>
      </c>
      <c r="AR1207" s="19" t="e">
        <f>IF(#REF!=0,"",#REF!)</f>
        <v>#REF!</v>
      </c>
      <c r="AS1207" s="19" t="e">
        <f>#REF!</f>
        <v>#REF!</v>
      </c>
    </row>
    <row r="1208" spans="4:45" ht="19.5" thickTop="1" thickBot="1" x14ac:dyDescent="0.25">
      <c r="D1208" s="1" t="str">
        <f t="shared" si="363"/>
        <v/>
      </c>
      <c r="E1208" s="1" t="str">
        <f t="shared" si="364"/>
        <v/>
      </c>
      <c r="K1208" s="19" t="str">
        <f t="shared" si="351"/>
        <v/>
      </c>
      <c r="L1208" s="19">
        <f t="shared" si="361"/>
        <v>10000</v>
      </c>
      <c r="M1208" s="22" t="str">
        <f>TRIM(Data!$N1205)</f>
        <v>Fragrant Striped (See Colonial Lady)</v>
      </c>
      <c r="N1208" s="22" t="str">
        <f>TRIM(Data!$A1205)</f>
        <v>Fragrant Striped (See Colonial Lady)</v>
      </c>
      <c r="O1208" s="23">
        <f>IF(Data!$B1205=0,"",Data!$B1205)</f>
        <v>1938</v>
      </c>
      <c r="P1208" s="19" t="str">
        <f>IF(Data!$C1205=0,"",Data!$C1205)</f>
        <v/>
      </c>
      <c r="Q1208" s="23" t="str">
        <f>IF($M1208="","",Data!$E1205)</f>
        <v>M</v>
      </c>
      <c r="R1208" s="23" t="str">
        <f t="shared" si="352"/>
        <v>M</v>
      </c>
      <c r="S1208" s="23" t="str">
        <f t="shared" si="353"/>
        <v>M</v>
      </c>
      <c r="T1208" s="19" t="str">
        <f>IF(Data!$F1205=0,"",Data!$F1205)</f>
        <v/>
      </c>
      <c r="U1208" s="19" t="str">
        <f>IF(Data!$G1205=0,"",Data!$G1205)</f>
        <v/>
      </c>
      <c r="V1208" s="19" t="str">
        <f>IF(Data!$D1205=0,"",Data!$D1205)</f>
        <v/>
      </c>
      <c r="W1208" s="19" t="str">
        <f>Data!$H1205</f>
        <v>Japonica</v>
      </c>
      <c r="Y1208" s="41" t="e">
        <f t="shared" si="348"/>
        <v>#REF!</v>
      </c>
      <c r="Z1208" s="8">
        <f t="shared" si="354"/>
        <v>10000</v>
      </c>
      <c r="AA1208" s="8" t="str">
        <f t="shared" si="355"/>
        <v>Fragrant Striped (See Colonial Lady)</v>
      </c>
      <c r="AB1208" s="8" t="str">
        <f t="shared" si="356"/>
        <v>M</v>
      </c>
      <c r="AC1208" s="8" t="str">
        <f t="shared" si="357"/>
        <v/>
      </c>
      <c r="AD1208" s="8" t="str">
        <f t="shared" si="362"/>
        <v/>
      </c>
      <c r="AE1208" s="8" t="str">
        <f t="shared" si="358"/>
        <v/>
      </c>
      <c r="AF1208" s="5">
        <f t="shared" si="359"/>
        <v>1938</v>
      </c>
      <c r="AG1208" s="46">
        <v>1205</v>
      </c>
      <c r="AH1208" s="47" t="str">
        <f t="shared" si="349"/>
        <v/>
      </c>
      <c r="AI1208" s="48" t="str">
        <f t="shared" si="350"/>
        <v/>
      </c>
      <c r="AK1208" s="22" t="e">
        <f>TRIM(#REF!)</f>
        <v>#REF!</v>
      </c>
      <c r="AL1208" s="23" t="e">
        <f>IF(#REF!=0,"",#REF!)</f>
        <v>#REF!</v>
      </c>
      <c r="AM1208" s="19" t="e">
        <f>IF(#REF!=0,"",#REF!)</f>
        <v>#REF!</v>
      </c>
      <c r="AN1208" s="23" t="e">
        <f>IF($AK1208="","",#REF!)</f>
        <v>#REF!</v>
      </c>
      <c r="AO1208" s="23" t="e">
        <f t="shared" si="360"/>
        <v>#REF!</v>
      </c>
      <c r="AP1208" s="19" t="e">
        <f>IF(#REF!=0,"",#REF!)</f>
        <v>#REF!</v>
      </c>
      <c r="AQ1208" s="19" t="e">
        <f>IF(#REF!=0,"",#REF!)</f>
        <v>#REF!</v>
      </c>
      <c r="AR1208" s="19" t="e">
        <f>IF(#REF!=0,"",#REF!)</f>
        <v>#REF!</v>
      </c>
      <c r="AS1208" s="19" t="e">
        <f>#REF!</f>
        <v>#REF!</v>
      </c>
    </row>
    <row r="1209" spans="4:45" ht="19.5" thickTop="1" thickBot="1" x14ac:dyDescent="0.25">
      <c r="D1209" s="1" t="str">
        <f t="shared" si="363"/>
        <v/>
      </c>
      <c r="E1209" s="1" t="str">
        <f t="shared" si="364"/>
        <v/>
      </c>
      <c r="K1209" s="19" t="str">
        <f t="shared" si="351"/>
        <v/>
      </c>
      <c r="L1209" s="19">
        <f t="shared" si="361"/>
        <v>10000</v>
      </c>
      <c r="M1209" s="22" t="str">
        <f>TRIM(Data!$N1206)</f>
        <v>Fran Boudolf</v>
      </c>
      <c r="N1209" s="22" t="str">
        <f>TRIM(Data!$A1206)</f>
        <v>Fran Boudolf</v>
      </c>
      <c r="O1209" s="23">
        <f>IF(Data!$B1206=0,"",Data!$B1206)</f>
        <v>1998</v>
      </c>
      <c r="P1209" s="19" t="str">
        <f>IF(Data!$C1206=0,"",Data!$C1206)</f>
        <v>1</v>
      </c>
      <c r="Q1209" s="23" t="str">
        <f>IF($M1209="","",Data!$E1206)</f>
        <v>Min</v>
      </c>
      <c r="R1209" s="23" t="str">
        <f t="shared" si="352"/>
        <v>Min</v>
      </c>
      <c r="S1209" s="23" t="str">
        <f t="shared" si="353"/>
        <v>Min</v>
      </c>
      <c r="T1209" s="19" t="str">
        <f>IF(Data!$F1206=0,"",Data!$F1206)</f>
        <v/>
      </c>
      <c r="U1209" s="19" t="str">
        <f>IF(Data!$G1206=0,"",Data!$G1206)</f>
        <v>FD</v>
      </c>
      <c r="V1209" s="19" t="str">
        <f>IF(Data!$D1206=0,"",Data!$D1206)</f>
        <v/>
      </c>
      <c r="W1209" s="19" t="str">
        <f>Data!$H1206</f>
        <v>Japonica</v>
      </c>
      <c r="Y1209" s="41" t="e">
        <f t="shared" si="348"/>
        <v>#REF!</v>
      </c>
      <c r="Z1209" s="8">
        <f t="shared" si="354"/>
        <v>10000</v>
      </c>
      <c r="AA1209" s="8" t="str">
        <f t="shared" si="355"/>
        <v>Fran Boudolf</v>
      </c>
      <c r="AB1209" s="8" t="str">
        <f t="shared" si="356"/>
        <v>Min</v>
      </c>
      <c r="AC1209" s="8" t="str">
        <f t="shared" si="357"/>
        <v/>
      </c>
      <c r="AD1209" s="8" t="str">
        <f t="shared" si="362"/>
        <v>FD</v>
      </c>
      <c r="AE1209" s="8" t="str">
        <f t="shared" si="358"/>
        <v/>
      </c>
      <c r="AF1209" s="5">
        <f t="shared" si="359"/>
        <v>1998</v>
      </c>
      <c r="AG1209" s="46">
        <v>1206</v>
      </c>
      <c r="AH1209" s="47" t="str">
        <f t="shared" si="349"/>
        <v/>
      </c>
      <c r="AI1209" s="48" t="str">
        <f t="shared" si="350"/>
        <v/>
      </c>
      <c r="AK1209" s="22" t="e">
        <f>TRIM(#REF!)</f>
        <v>#REF!</v>
      </c>
      <c r="AL1209" s="23" t="e">
        <f>IF(#REF!=0,"",#REF!)</f>
        <v>#REF!</v>
      </c>
      <c r="AM1209" s="19" t="e">
        <f>IF(#REF!=0,"",#REF!)</f>
        <v>#REF!</v>
      </c>
      <c r="AN1209" s="23" t="e">
        <f>IF($AK1209="","",#REF!)</f>
        <v>#REF!</v>
      </c>
      <c r="AO1209" s="23" t="e">
        <f t="shared" si="360"/>
        <v>#REF!</v>
      </c>
      <c r="AP1209" s="19" t="e">
        <f>IF(#REF!=0,"",#REF!)</f>
        <v>#REF!</v>
      </c>
      <c r="AQ1209" s="19" t="e">
        <f>IF(#REF!=0,"",#REF!)</f>
        <v>#REF!</v>
      </c>
      <c r="AR1209" s="19" t="e">
        <f>IF(#REF!=0,"",#REF!)</f>
        <v>#REF!</v>
      </c>
      <c r="AS1209" s="19" t="e">
        <f>#REF!</f>
        <v>#REF!</v>
      </c>
    </row>
    <row r="1210" spans="4:45" ht="19.5" thickTop="1" thickBot="1" x14ac:dyDescent="0.25">
      <c r="D1210" s="1" t="str">
        <f t="shared" si="363"/>
        <v/>
      </c>
      <c r="E1210" s="1" t="str">
        <f t="shared" si="364"/>
        <v/>
      </c>
      <c r="K1210" s="19" t="str">
        <f t="shared" si="351"/>
        <v/>
      </c>
      <c r="L1210" s="19">
        <f t="shared" si="361"/>
        <v>10000</v>
      </c>
      <c r="M1210" s="22" t="str">
        <f>TRIM(Data!$N1207)</f>
        <v>Fran Homeyer</v>
      </c>
      <c r="N1210" s="22" t="str">
        <f>TRIM(Data!$A1207)</f>
        <v>Fran Homeyer</v>
      </c>
      <c r="O1210" s="23">
        <f>IF(Data!$B1207=0,"",Data!$B1207)</f>
        <v>1974</v>
      </c>
      <c r="P1210" s="19" t="str">
        <f>IF(Data!$C1207=0,"",Data!$C1207)</f>
        <v>1</v>
      </c>
      <c r="Q1210" s="23" t="str">
        <f>IF($M1210="","",Data!$E1207)</f>
        <v>L</v>
      </c>
      <c r="R1210" s="23" t="str">
        <f t="shared" si="352"/>
        <v>L</v>
      </c>
      <c r="S1210" s="23" t="str">
        <f t="shared" si="353"/>
        <v>L</v>
      </c>
      <c r="T1210" s="19" t="str">
        <f>IF(Data!$F1207=0,"",Data!$F1207)</f>
        <v/>
      </c>
      <c r="U1210" s="19" t="str">
        <f>IF(Data!$G1207=0,"",Data!$G1207)</f>
        <v>FD</v>
      </c>
      <c r="V1210" s="19" t="str">
        <f>IF(Data!$D1207=0,"",Data!$D1207)</f>
        <v/>
      </c>
      <c r="W1210" s="19" t="str">
        <f>Data!$H1207</f>
        <v>Japonica</v>
      </c>
      <c r="Y1210" s="41" t="e">
        <f t="shared" si="348"/>
        <v>#REF!</v>
      </c>
      <c r="Z1210" s="8">
        <f t="shared" si="354"/>
        <v>10000</v>
      </c>
      <c r="AA1210" s="8" t="str">
        <f t="shared" si="355"/>
        <v>Fran Homeyer</v>
      </c>
      <c r="AB1210" s="8" t="str">
        <f t="shared" si="356"/>
        <v>L</v>
      </c>
      <c r="AC1210" s="8" t="str">
        <f t="shared" si="357"/>
        <v/>
      </c>
      <c r="AD1210" s="8" t="str">
        <f t="shared" si="362"/>
        <v>FD</v>
      </c>
      <c r="AE1210" s="8" t="str">
        <f t="shared" si="358"/>
        <v/>
      </c>
      <c r="AF1210" s="5">
        <f t="shared" si="359"/>
        <v>1974</v>
      </c>
      <c r="AG1210" s="46">
        <v>1207</v>
      </c>
      <c r="AH1210" s="47" t="str">
        <f t="shared" si="349"/>
        <v/>
      </c>
      <c r="AI1210" s="48" t="str">
        <f t="shared" si="350"/>
        <v/>
      </c>
      <c r="AK1210" s="22" t="e">
        <f>TRIM(#REF!)</f>
        <v>#REF!</v>
      </c>
      <c r="AL1210" s="23" t="e">
        <f>IF(#REF!=0,"",#REF!)</f>
        <v>#REF!</v>
      </c>
      <c r="AM1210" s="19" t="e">
        <f>IF(#REF!=0,"",#REF!)</f>
        <v>#REF!</v>
      </c>
      <c r="AN1210" s="23" t="e">
        <f>IF($AK1210="","",#REF!)</f>
        <v>#REF!</v>
      </c>
      <c r="AO1210" s="23" t="e">
        <f t="shared" si="360"/>
        <v>#REF!</v>
      </c>
      <c r="AP1210" s="19" t="e">
        <f>IF(#REF!=0,"",#REF!)</f>
        <v>#REF!</v>
      </c>
      <c r="AQ1210" s="19" t="e">
        <f>IF(#REF!=0,"",#REF!)</f>
        <v>#REF!</v>
      </c>
      <c r="AR1210" s="19" t="e">
        <f>IF(#REF!=0,"",#REF!)</f>
        <v>#REF!</v>
      </c>
      <c r="AS1210" s="19" t="e">
        <f>#REF!</f>
        <v>#REF!</v>
      </c>
    </row>
    <row r="1211" spans="4:45" ht="19.5" thickTop="1" thickBot="1" x14ac:dyDescent="0.25">
      <c r="D1211" s="1" t="str">
        <f t="shared" si="363"/>
        <v/>
      </c>
      <c r="E1211" s="1" t="str">
        <f t="shared" si="364"/>
        <v/>
      </c>
      <c r="K1211" s="19" t="str">
        <f t="shared" si="351"/>
        <v/>
      </c>
      <c r="L1211" s="19">
        <f t="shared" si="361"/>
        <v>10000</v>
      </c>
      <c r="M1211" s="22" t="str">
        <f>TRIM(Data!$N1208)</f>
        <v>Fran Mathis</v>
      </c>
      <c r="N1211" s="22" t="str">
        <f>TRIM(Data!$A1208)</f>
        <v>Fran Mathis</v>
      </c>
      <c r="O1211" s="23">
        <f>IF(Data!$B1208=0,"",Data!$B1208)</f>
        <v>1961</v>
      </c>
      <c r="P1211" s="19" t="str">
        <f>IF(Data!$C1208=0,"",Data!$C1208)</f>
        <v>1</v>
      </c>
      <c r="Q1211" s="23" t="str">
        <f>IF($M1211="","",Data!$E1208)</f>
        <v>M-L</v>
      </c>
      <c r="R1211" s="23" t="str">
        <f t="shared" si="352"/>
        <v>M</v>
      </c>
      <c r="S1211" s="23" t="str">
        <f t="shared" si="353"/>
        <v>M</v>
      </c>
      <c r="T1211" s="19" t="str">
        <f>IF(Data!$F1208=0,"",Data!$F1208)</f>
        <v/>
      </c>
      <c r="U1211" s="19" t="str">
        <f>IF(Data!$G1208=0,"",Data!$G1208)</f>
        <v/>
      </c>
      <c r="V1211" s="19" t="str">
        <f>IF(Data!$D1208=0,"",Data!$D1208)</f>
        <v/>
      </c>
      <c r="W1211" s="19" t="str">
        <f>Data!$H1208</f>
        <v>Japonica</v>
      </c>
      <c r="Y1211" s="41" t="e">
        <f t="shared" si="348"/>
        <v>#REF!</v>
      </c>
      <c r="Z1211" s="8">
        <f t="shared" si="354"/>
        <v>10000</v>
      </c>
      <c r="AA1211" s="8" t="str">
        <f t="shared" si="355"/>
        <v>Fran Mathis</v>
      </c>
      <c r="AB1211" s="8" t="str">
        <f t="shared" si="356"/>
        <v>M</v>
      </c>
      <c r="AC1211" s="8" t="str">
        <f t="shared" si="357"/>
        <v/>
      </c>
      <c r="AD1211" s="8" t="str">
        <f t="shared" si="362"/>
        <v/>
      </c>
      <c r="AE1211" s="8" t="str">
        <f t="shared" si="358"/>
        <v/>
      </c>
      <c r="AF1211" s="5">
        <f t="shared" si="359"/>
        <v>1961</v>
      </c>
      <c r="AG1211" s="46">
        <v>1208</v>
      </c>
      <c r="AH1211" s="47" t="str">
        <f t="shared" si="349"/>
        <v/>
      </c>
      <c r="AI1211" s="48" t="str">
        <f t="shared" si="350"/>
        <v/>
      </c>
      <c r="AK1211" s="22" t="e">
        <f>TRIM(#REF!)</f>
        <v>#REF!</v>
      </c>
      <c r="AL1211" s="23" t="e">
        <f>IF(#REF!=0,"",#REF!)</f>
        <v>#REF!</v>
      </c>
      <c r="AM1211" s="19" t="e">
        <f>IF(#REF!=0,"",#REF!)</f>
        <v>#REF!</v>
      </c>
      <c r="AN1211" s="23" t="e">
        <f>IF($AK1211="","",#REF!)</f>
        <v>#REF!</v>
      </c>
      <c r="AO1211" s="23" t="e">
        <f t="shared" si="360"/>
        <v>#REF!</v>
      </c>
      <c r="AP1211" s="19" t="e">
        <f>IF(#REF!=0,"",#REF!)</f>
        <v>#REF!</v>
      </c>
      <c r="AQ1211" s="19" t="e">
        <f>IF(#REF!=0,"",#REF!)</f>
        <v>#REF!</v>
      </c>
      <c r="AR1211" s="19" t="e">
        <f>IF(#REF!=0,"",#REF!)</f>
        <v>#REF!</v>
      </c>
      <c r="AS1211" s="19" t="e">
        <f>#REF!</f>
        <v>#REF!</v>
      </c>
    </row>
    <row r="1212" spans="4:45" ht="19.5" thickTop="1" thickBot="1" x14ac:dyDescent="0.25">
      <c r="D1212" s="1" t="str">
        <f t="shared" si="363"/>
        <v/>
      </c>
      <c r="E1212" s="1" t="str">
        <f t="shared" si="364"/>
        <v/>
      </c>
      <c r="K1212" s="19" t="str">
        <f t="shared" si="351"/>
        <v/>
      </c>
      <c r="L1212" s="19">
        <f t="shared" si="361"/>
        <v>10000</v>
      </c>
      <c r="M1212" s="22" t="str">
        <f>TRIM(Data!$N1209)</f>
        <v>Frances B. Homer</v>
      </c>
      <c r="N1212" s="22" t="str">
        <f>TRIM(Data!$A1209)</f>
        <v>Frances B. Homer</v>
      </c>
      <c r="O1212" s="23">
        <f>IF(Data!$B1209=0,"",Data!$B1209)</f>
        <v>1978</v>
      </c>
      <c r="P1212" s="19" t="str">
        <f>IF(Data!$C1209=0,"",Data!$C1209)</f>
        <v>1</v>
      </c>
      <c r="Q1212" s="23" t="str">
        <f>IF($M1212="","",Data!$E1209)</f>
        <v>L-VL</v>
      </c>
      <c r="R1212" s="23" t="str">
        <f t="shared" si="352"/>
        <v>L</v>
      </c>
      <c r="S1212" s="23" t="str">
        <f t="shared" si="353"/>
        <v>L</v>
      </c>
      <c r="T1212" s="19" t="str">
        <f>IF(Data!$F1209=0,"",Data!$F1209)</f>
        <v/>
      </c>
      <c r="U1212" s="19" t="str">
        <f>IF(Data!$G1209=0,"",Data!$G1209)</f>
        <v/>
      </c>
      <c r="V1212" s="19" t="str">
        <f>IF(Data!$D1209=0,"",Data!$D1209)</f>
        <v/>
      </c>
      <c r="W1212" s="19" t="str">
        <f>Data!$H1209</f>
        <v>Japonica</v>
      </c>
      <c r="Y1212" s="41" t="e">
        <f t="shared" si="348"/>
        <v>#REF!</v>
      </c>
      <c r="Z1212" s="8">
        <f t="shared" si="354"/>
        <v>10000</v>
      </c>
      <c r="AA1212" s="8" t="str">
        <f t="shared" si="355"/>
        <v>Frances B. Homer</v>
      </c>
      <c r="AB1212" s="8" t="str">
        <f t="shared" si="356"/>
        <v>L</v>
      </c>
      <c r="AC1212" s="8" t="str">
        <f t="shared" si="357"/>
        <v/>
      </c>
      <c r="AD1212" s="8" t="str">
        <f t="shared" si="362"/>
        <v/>
      </c>
      <c r="AE1212" s="8" t="str">
        <f t="shared" si="358"/>
        <v/>
      </c>
      <c r="AF1212" s="5">
        <f t="shared" si="359"/>
        <v>1978</v>
      </c>
      <c r="AG1212" s="46">
        <v>1209</v>
      </c>
      <c r="AH1212" s="47" t="str">
        <f t="shared" si="349"/>
        <v/>
      </c>
      <c r="AI1212" s="48" t="str">
        <f t="shared" si="350"/>
        <v/>
      </c>
      <c r="AK1212" s="22" t="e">
        <f>TRIM(#REF!)</f>
        <v>#REF!</v>
      </c>
      <c r="AL1212" s="23" t="e">
        <f>IF(#REF!=0,"",#REF!)</f>
        <v>#REF!</v>
      </c>
      <c r="AM1212" s="19" t="e">
        <f>IF(#REF!=0,"",#REF!)</f>
        <v>#REF!</v>
      </c>
      <c r="AN1212" s="23" t="e">
        <f>IF($AK1212="","",#REF!)</f>
        <v>#REF!</v>
      </c>
      <c r="AO1212" s="23" t="e">
        <f t="shared" si="360"/>
        <v>#REF!</v>
      </c>
      <c r="AP1212" s="19" t="e">
        <f>IF(#REF!=0,"",#REF!)</f>
        <v>#REF!</v>
      </c>
      <c r="AQ1212" s="19" t="e">
        <f>IF(#REF!=0,"",#REF!)</f>
        <v>#REF!</v>
      </c>
      <c r="AR1212" s="19" t="e">
        <f>IF(#REF!=0,"",#REF!)</f>
        <v>#REF!</v>
      </c>
      <c r="AS1212" s="19" t="e">
        <f>#REF!</f>
        <v>#REF!</v>
      </c>
    </row>
    <row r="1213" spans="4:45" ht="19.5" thickTop="1" thickBot="1" x14ac:dyDescent="0.25">
      <c r="D1213" s="1" t="str">
        <f t="shared" si="363"/>
        <v/>
      </c>
      <c r="E1213" s="1" t="str">
        <f t="shared" si="364"/>
        <v/>
      </c>
      <c r="K1213" s="19" t="str">
        <f t="shared" si="351"/>
        <v/>
      </c>
      <c r="L1213" s="19">
        <f t="shared" si="361"/>
        <v>10000</v>
      </c>
      <c r="M1213" s="22" t="str">
        <f>TRIM(Data!$N1210)</f>
        <v>Frances B. Muckenfuss</v>
      </c>
      <c r="N1213" s="22" t="str">
        <f>TRIM(Data!$A1210)</f>
        <v>Frances B. Muckenfuss</v>
      </c>
      <c r="O1213" s="23">
        <f>IF(Data!$B1210=0,"",Data!$B1210)</f>
        <v>1999</v>
      </c>
      <c r="P1213" s="19" t="str">
        <f>IF(Data!$C1210=0,"",Data!$C1210)</f>
        <v>1</v>
      </c>
      <c r="Q1213" s="23" t="str">
        <f>IF($M1213="","",Data!$E1210)</f>
        <v>S-M</v>
      </c>
      <c r="R1213" s="23" t="str">
        <f t="shared" si="352"/>
        <v>S</v>
      </c>
      <c r="S1213" s="23" t="str">
        <f t="shared" si="353"/>
        <v>S</v>
      </c>
      <c r="T1213" s="19" t="str">
        <f>IF(Data!$F1210=0,"",Data!$F1210)</f>
        <v/>
      </c>
      <c r="U1213" s="19" t="str">
        <f>IF(Data!$G1210=0,"",Data!$G1210)</f>
        <v/>
      </c>
      <c r="V1213" s="19" t="str">
        <f>IF(Data!$D1210=0,"",Data!$D1210)</f>
        <v/>
      </c>
      <c r="W1213" s="19" t="str">
        <f>Data!$H1210</f>
        <v>Japonica</v>
      </c>
      <c r="Y1213" s="41" t="e">
        <f t="shared" si="348"/>
        <v>#REF!</v>
      </c>
      <c r="Z1213" s="8">
        <f t="shared" si="354"/>
        <v>10000</v>
      </c>
      <c r="AA1213" s="8" t="str">
        <f t="shared" si="355"/>
        <v>Frances B. Muckenfuss</v>
      </c>
      <c r="AB1213" s="8" t="str">
        <f t="shared" si="356"/>
        <v>S</v>
      </c>
      <c r="AC1213" s="8" t="str">
        <f t="shared" si="357"/>
        <v/>
      </c>
      <c r="AD1213" s="8" t="str">
        <f t="shared" si="362"/>
        <v/>
      </c>
      <c r="AE1213" s="8" t="str">
        <f t="shared" si="358"/>
        <v/>
      </c>
      <c r="AF1213" s="5">
        <f t="shared" si="359"/>
        <v>1999</v>
      </c>
      <c r="AG1213" s="46">
        <v>1210</v>
      </c>
      <c r="AH1213" s="47" t="str">
        <f t="shared" si="349"/>
        <v/>
      </c>
      <c r="AI1213" s="48" t="str">
        <f t="shared" si="350"/>
        <v/>
      </c>
      <c r="AK1213" s="22" t="e">
        <f>TRIM(#REF!)</f>
        <v>#REF!</v>
      </c>
      <c r="AL1213" s="23" t="e">
        <f>IF(#REF!=0,"",#REF!)</f>
        <v>#REF!</v>
      </c>
      <c r="AM1213" s="19" t="e">
        <f>IF(#REF!=0,"",#REF!)</f>
        <v>#REF!</v>
      </c>
      <c r="AN1213" s="23" t="e">
        <f>IF($AK1213="","",#REF!)</f>
        <v>#REF!</v>
      </c>
      <c r="AO1213" s="23" t="e">
        <f t="shared" si="360"/>
        <v>#REF!</v>
      </c>
      <c r="AP1213" s="19" t="e">
        <f>IF(#REF!=0,"",#REF!)</f>
        <v>#REF!</v>
      </c>
      <c r="AQ1213" s="19" t="e">
        <f>IF(#REF!=0,"",#REF!)</f>
        <v>#REF!</v>
      </c>
      <c r="AR1213" s="19" t="e">
        <f>IF(#REF!=0,"",#REF!)</f>
        <v>#REF!</v>
      </c>
      <c r="AS1213" s="19" t="e">
        <f>#REF!</f>
        <v>#REF!</v>
      </c>
    </row>
    <row r="1214" spans="4:45" ht="19.5" thickTop="1" thickBot="1" x14ac:dyDescent="0.25">
      <c r="D1214" s="1" t="str">
        <f t="shared" si="363"/>
        <v/>
      </c>
      <c r="E1214" s="1" t="str">
        <f t="shared" si="364"/>
        <v/>
      </c>
      <c r="K1214" s="19" t="str">
        <f t="shared" si="351"/>
        <v/>
      </c>
      <c r="L1214" s="19">
        <f t="shared" si="361"/>
        <v>10000</v>
      </c>
      <c r="M1214" s="22" t="str">
        <f>TRIM(Data!$N1211)</f>
        <v>Frances Boswell</v>
      </c>
      <c r="N1214" s="22" t="str">
        <f>TRIM(Data!$A1211)</f>
        <v>Frances Boswell</v>
      </c>
      <c r="O1214" s="23">
        <f>IF(Data!$B1211=0,"",Data!$B1211)</f>
        <v>1973</v>
      </c>
      <c r="P1214" s="19" t="str">
        <f>IF(Data!$C1211=0,"",Data!$C1211)</f>
        <v>1</v>
      </c>
      <c r="Q1214" s="23" t="str">
        <f>IF($M1214="","",Data!$E1211)</f>
        <v>L</v>
      </c>
      <c r="R1214" s="23" t="str">
        <f t="shared" si="352"/>
        <v>L</v>
      </c>
      <c r="S1214" s="23" t="str">
        <f t="shared" si="353"/>
        <v>L</v>
      </c>
      <c r="T1214" s="19" t="str">
        <f>IF(Data!$F1211=0,"",Data!$F1211)</f>
        <v/>
      </c>
      <c r="U1214" s="19" t="str">
        <f>IF(Data!$G1211=0,"",Data!$G1211)</f>
        <v/>
      </c>
      <c r="V1214" s="19" t="str">
        <f>IF(Data!$D1211=0,"",Data!$D1211)</f>
        <v/>
      </c>
      <c r="W1214" s="19" t="str">
        <f>Data!$H1211</f>
        <v>Japonica</v>
      </c>
      <c r="Y1214" s="41" t="e">
        <f t="shared" si="348"/>
        <v>#REF!</v>
      </c>
      <c r="Z1214" s="8">
        <f t="shared" si="354"/>
        <v>10000</v>
      </c>
      <c r="AA1214" s="8" t="str">
        <f t="shared" si="355"/>
        <v>Frances Boswell</v>
      </c>
      <c r="AB1214" s="8" t="str">
        <f t="shared" si="356"/>
        <v>L</v>
      </c>
      <c r="AC1214" s="8" t="str">
        <f t="shared" si="357"/>
        <v/>
      </c>
      <c r="AD1214" s="8" t="str">
        <f t="shared" si="362"/>
        <v/>
      </c>
      <c r="AE1214" s="8" t="str">
        <f t="shared" si="358"/>
        <v/>
      </c>
      <c r="AF1214" s="5">
        <f t="shared" si="359"/>
        <v>1973</v>
      </c>
      <c r="AG1214" s="46">
        <v>1211</v>
      </c>
      <c r="AH1214" s="47" t="str">
        <f t="shared" si="349"/>
        <v/>
      </c>
      <c r="AI1214" s="48" t="str">
        <f t="shared" si="350"/>
        <v/>
      </c>
      <c r="AK1214" s="22" t="e">
        <f>TRIM(#REF!)</f>
        <v>#REF!</v>
      </c>
      <c r="AL1214" s="23" t="e">
        <f>IF(#REF!=0,"",#REF!)</f>
        <v>#REF!</v>
      </c>
      <c r="AM1214" s="19" t="e">
        <f>IF(#REF!=0,"",#REF!)</f>
        <v>#REF!</v>
      </c>
      <c r="AN1214" s="23" t="e">
        <f>IF($AK1214="","",#REF!)</f>
        <v>#REF!</v>
      </c>
      <c r="AO1214" s="23" t="e">
        <f t="shared" si="360"/>
        <v>#REF!</v>
      </c>
      <c r="AP1214" s="19" t="e">
        <f>IF(#REF!=0,"",#REF!)</f>
        <v>#REF!</v>
      </c>
      <c r="AQ1214" s="19" t="e">
        <f>IF(#REF!=0,"",#REF!)</f>
        <v>#REF!</v>
      </c>
      <c r="AR1214" s="19" t="e">
        <f>IF(#REF!=0,"",#REF!)</f>
        <v>#REF!</v>
      </c>
      <c r="AS1214" s="19" t="e">
        <f>#REF!</f>
        <v>#REF!</v>
      </c>
    </row>
    <row r="1215" spans="4:45" ht="19.5" thickTop="1" thickBot="1" x14ac:dyDescent="0.25">
      <c r="D1215" s="1" t="str">
        <f t="shared" si="363"/>
        <v/>
      </c>
      <c r="E1215" s="1" t="str">
        <f t="shared" si="364"/>
        <v/>
      </c>
      <c r="K1215" s="19" t="str">
        <f t="shared" si="351"/>
        <v/>
      </c>
      <c r="L1215" s="19">
        <f t="shared" si="361"/>
        <v>10000</v>
      </c>
      <c r="M1215" s="22" t="str">
        <f>TRIM(Data!$N1212)</f>
        <v>Frances Council</v>
      </c>
      <c r="N1215" s="22" t="str">
        <f>TRIM(Data!$A1212)</f>
        <v>Frances Council</v>
      </c>
      <c r="O1215" s="23">
        <f>IF(Data!$B1212=0,"",Data!$B1212)</f>
        <v>1971</v>
      </c>
      <c r="P1215" s="19" t="str">
        <f>IF(Data!$C1212=0,"",Data!$C1212)</f>
        <v>1</v>
      </c>
      <c r="Q1215" s="23" t="str">
        <f>IF($M1215="","",Data!$E1212)</f>
        <v>Min-S</v>
      </c>
      <c r="R1215" s="23" t="str">
        <f t="shared" si="352"/>
        <v>S</v>
      </c>
      <c r="S1215" s="23" t="str">
        <f t="shared" si="353"/>
        <v>S</v>
      </c>
      <c r="T1215" s="19" t="str">
        <f>IF(Data!$F1212=0,"",Data!$F1212)</f>
        <v>WHITE</v>
      </c>
      <c r="U1215" s="19" t="str">
        <f>IF(Data!$G1212=0,"",Data!$G1212)</f>
        <v>FD</v>
      </c>
      <c r="V1215" s="19" t="str">
        <f>IF(Data!$D1212=0,"",Data!$D1212)</f>
        <v/>
      </c>
      <c r="W1215" s="19" t="str">
        <f>Data!$H1212</f>
        <v>Japonica</v>
      </c>
      <c r="Y1215" s="41" t="e">
        <f t="shared" si="348"/>
        <v>#REF!</v>
      </c>
      <c r="Z1215" s="8">
        <f t="shared" si="354"/>
        <v>10000</v>
      </c>
      <c r="AA1215" s="8" t="str">
        <f t="shared" si="355"/>
        <v>Frances Council</v>
      </c>
      <c r="AB1215" s="8" t="str">
        <f t="shared" si="356"/>
        <v>S</v>
      </c>
      <c r="AC1215" s="8" t="str">
        <f t="shared" si="357"/>
        <v>WHITE</v>
      </c>
      <c r="AD1215" s="8" t="str">
        <f t="shared" si="362"/>
        <v>FD</v>
      </c>
      <c r="AE1215" s="8" t="str">
        <f t="shared" si="358"/>
        <v/>
      </c>
      <c r="AF1215" s="5">
        <f t="shared" si="359"/>
        <v>1971</v>
      </c>
      <c r="AG1215" s="46">
        <v>1212</v>
      </c>
      <c r="AH1215" s="47" t="str">
        <f t="shared" si="349"/>
        <v/>
      </c>
      <c r="AI1215" s="48" t="str">
        <f t="shared" si="350"/>
        <v/>
      </c>
      <c r="AK1215" s="22" t="e">
        <f>TRIM(#REF!)</f>
        <v>#REF!</v>
      </c>
      <c r="AL1215" s="23" t="e">
        <f>IF(#REF!=0,"",#REF!)</f>
        <v>#REF!</v>
      </c>
      <c r="AM1215" s="19" t="e">
        <f>IF(#REF!=0,"",#REF!)</f>
        <v>#REF!</v>
      </c>
      <c r="AN1215" s="23" t="e">
        <f>IF($AK1215="","",#REF!)</f>
        <v>#REF!</v>
      </c>
      <c r="AO1215" s="23" t="e">
        <f t="shared" si="360"/>
        <v>#REF!</v>
      </c>
      <c r="AP1215" s="19" t="e">
        <f>IF(#REF!=0,"",#REF!)</f>
        <v>#REF!</v>
      </c>
      <c r="AQ1215" s="19" t="e">
        <f>IF(#REF!=0,"",#REF!)</f>
        <v>#REF!</v>
      </c>
      <c r="AR1215" s="19" t="e">
        <f>IF(#REF!=0,"",#REF!)</f>
        <v>#REF!</v>
      </c>
      <c r="AS1215" s="19" t="e">
        <f>#REF!</f>
        <v>#REF!</v>
      </c>
    </row>
    <row r="1216" spans="4:45" ht="19.5" thickTop="1" thickBot="1" x14ac:dyDescent="0.25">
      <c r="D1216" s="1" t="str">
        <f t="shared" si="363"/>
        <v/>
      </c>
      <c r="E1216" s="1" t="str">
        <f t="shared" si="364"/>
        <v/>
      </c>
      <c r="K1216" s="19" t="str">
        <f t="shared" si="351"/>
        <v/>
      </c>
      <c r="L1216" s="19">
        <f t="shared" si="361"/>
        <v>10000</v>
      </c>
      <c r="M1216" s="22" t="str">
        <f>TRIM(Data!$N1213)</f>
        <v>Frances Hill</v>
      </c>
      <c r="N1216" s="22" t="str">
        <f>TRIM(Data!$A1213)</f>
        <v>Frances Hill</v>
      </c>
      <c r="O1216" s="23">
        <f>IF(Data!$B1213=0,"",Data!$B1213)</f>
        <v>1962</v>
      </c>
      <c r="P1216" s="19" t="str">
        <f>IF(Data!$C1213=0,"",Data!$C1213)</f>
        <v>1</v>
      </c>
      <c r="Q1216" s="23" t="str">
        <f>IF($M1216="","",Data!$E1213)</f>
        <v>L</v>
      </c>
      <c r="R1216" s="23" t="str">
        <f t="shared" si="352"/>
        <v>L</v>
      </c>
      <c r="S1216" s="23" t="str">
        <f t="shared" si="353"/>
        <v>L</v>
      </c>
      <c r="T1216" s="19" t="str">
        <f>IF(Data!$F1213=0,"",Data!$F1213)</f>
        <v/>
      </c>
      <c r="U1216" s="19" t="str">
        <f>IF(Data!$G1213=0,"",Data!$G1213)</f>
        <v/>
      </c>
      <c r="V1216" s="19" t="str">
        <f>IF(Data!$D1213=0,"",Data!$D1213)</f>
        <v/>
      </c>
      <c r="W1216" s="19" t="str">
        <f>Data!$H1213</f>
        <v>Japonica</v>
      </c>
      <c r="Y1216" s="41" t="e">
        <f t="shared" si="348"/>
        <v>#REF!</v>
      </c>
      <c r="Z1216" s="8">
        <f t="shared" si="354"/>
        <v>10000</v>
      </c>
      <c r="AA1216" s="8" t="str">
        <f t="shared" si="355"/>
        <v>Frances Hill</v>
      </c>
      <c r="AB1216" s="8" t="str">
        <f t="shared" si="356"/>
        <v>L</v>
      </c>
      <c r="AC1216" s="8" t="str">
        <f t="shared" si="357"/>
        <v/>
      </c>
      <c r="AD1216" s="8" t="str">
        <f t="shared" si="362"/>
        <v/>
      </c>
      <c r="AE1216" s="8" t="str">
        <f t="shared" si="358"/>
        <v/>
      </c>
      <c r="AF1216" s="5">
        <f t="shared" si="359"/>
        <v>1962</v>
      </c>
      <c r="AG1216" s="46">
        <v>1213</v>
      </c>
      <c r="AH1216" s="47" t="str">
        <f t="shared" si="349"/>
        <v/>
      </c>
      <c r="AI1216" s="48" t="str">
        <f t="shared" si="350"/>
        <v/>
      </c>
      <c r="AK1216" s="22" t="e">
        <f>TRIM(#REF!)</f>
        <v>#REF!</v>
      </c>
      <c r="AL1216" s="23" t="e">
        <f>IF(#REF!=0,"",#REF!)</f>
        <v>#REF!</v>
      </c>
      <c r="AM1216" s="19" t="e">
        <f>IF(#REF!=0,"",#REF!)</f>
        <v>#REF!</v>
      </c>
      <c r="AN1216" s="23" t="e">
        <f>IF($AK1216="","",#REF!)</f>
        <v>#REF!</v>
      </c>
      <c r="AO1216" s="23" t="e">
        <f t="shared" si="360"/>
        <v>#REF!</v>
      </c>
      <c r="AP1216" s="19" t="e">
        <f>IF(#REF!=0,"",#REF!)</f>
        <v>#REF!</v>
      </c>
      <c r="AQ1216" s="19" t="e">
        <f>IF(#REF!=0,"",#REF!)</f>
        <v>#REF!</v>
      </c>
      <c r="AR1216" s="19" t="e">
        <f>IF(#REF!=0,"",#REF!)</f>
        <v>#REF!</v>
      </c>
      <c r="AS1216" s="19" t="e">
        <f>#REF!</f>
        <v>#REF!</v>
      </c>
    </row>
    <row r="1217" spans="4:45" ht="19.5" thickTop="1" thickBot="1" x14ac:dyDescent="0.25">
      <c r="D1217" s="1" t="str">
        <f t="shared" si="363"/>
        <v/>
      </c>
      <c r="E1217" s="1" t="str">
        <f t="shared" si="364"/>
        <v/>
      </c>
      <c r="K1217" s="19" t="str">
        <f t="shared" si="351"/>
        <v/>
      </c>
      <c r="L1217" s="19">
        <f t="shared" si="361"/>
        <v>10000</v>
      </c>
      <c r="M1217" s="22" t="str">
        <f>TRIM(Data!$N1214)</f>
        <v>Frances McLanahan</v>
      </c>
      <c r="N1217" s="22" t="str">
        <f>TRIM(Data!$A1214)</f>
        <v>Frances McLanahan</v>
      </c>
      <c r="O1217" s="23">
        <f>IF(Data!$B1214=0,"",Data!$B1214)</f>
        <v>1953</v>
      </c>
      <c r="P1217" s="19" t="str">
        <f>IF(Data!$C1214=0,"",Data!$C1214)</f>
        <v>1</v>
      </c>
      <c r="Q1217" s="23" t="str">
        <f>IF($M1217="","",Data!$E1214)</f>
        <v>M</v>
      </c>
      <c r="R1217" s="23" t="str">
        <f t="shared" si="352"/>
        <v>M</v>
      </c>
      <c r="S1217" s="23" t="str">
        <f t="shared" si="353"/>
        <v>M</v>
      </c>
      <c r="T1217" s="19" t="str">
        <f>IF(Data!$F1214=0,"",Data!$F1214)</f>
        <v/>
      </c>
      <c r="U1217" s="19" t="str">
        <f>IF(Data!$G1214=0,"",Data!$G1214)</f>
        <v/>
      </c>
      <c r="V1217" s="19" t="str">
        <f>IF(Data!$D1214=0,"",Data!$D1214)</f>
        <v/>
      </c>
      <c r="W1217" s="19" t="str">
        <f>Data!$H1214</f>
        <v>Japonica</v>
      </c>
      <c r="Y1217" s="41" t="e">
        <f t="shared" si="348"/>
        <v>#REF!</v>
      </c>
      <c r="Z1217" s="8">
        <f t="shared" si="354"/>
        <v>10000</v>
      </c>
      <c r="AA1217" s="8" t="str">
        <f t="shared" si="355"/>
        <v>Frances McLanahan</v>
      </c>
      <c r="AB1217" s="8" t="str">
        <f t="shared" si="356"/>
        <v>M</v>
      </c>
      <c r="AC1217" s="8" t="str">
        <f t="shared" si="357"/>
        <v/>
      </c>
      <c r="AD1217" s="8" t="str">
        <f t="shared" si="362"/>
        <v/>
      </c>
      <c r="AE1217" s="8" t="str">
        <f t="shared" si="358"/>
        <v/>
      </c>
      <c r="AF1217" s="5">
        <f t="shared" si="359"/>
        <v>1953</v>
      </c>
      <c r="AG1217" s="46">
        <v>1214</v>
      </c>
      <c r="AH1217" s="47" t="str">
        <f t="shared" si="349"/>
        <v/>
      </c>
      <c r="AI1217" s="48" t="str">
        <f t="shared" si="350"/>
        <v/>
      </c>
      <c r="AK1217" s="22" t="e">
        <f>TRIM(#REF!)</f>
        <v>#REF!</v>
      </c>
      <c r="AL1217" s="23" t="e">
        <f>IF(#REF!=0,"",#REF!)</f>
        <v>#REF!</v>
      </c>
      <c r="AM1217" s="19" t="e">
        <f>IF(#REF!=0,"",#REF!)</f>
        <v>#REF!</v>
      </c>
      <c r="AN1217" s="23" t="e">
        <f>IF($AK1217="","",#REF!)</f>
        <v>#REF!</v>
      </c>
      <c r="AO1217" s="23" t="e">
        <f t="shared" si="360"/>
        <v>#REF!</v>
      </c>
      <c r="AP1217" s="19" t="e">
        <f>IF(#REF!=0,"",#REF!)</f>
        <v>#REF!</v>
      </c>
      <c r="AQ1217" s="19" t="e">
        <f>IF(#REF!=0,"",#REF!)</f>
        <v>#REF!</v>
      </c>
      <c r="AR1217" s="19" t="e">
        <f>IF(#REF!=0,"",#REF!)</f>
        <v>#REF!</v>
      </c>
      <c r="AS1217" s="19" t="e">
        <f>#REF!</f>
        <v>#REF!</v>
      </c>
    </row>
    <row r="1218" spans="4:45" ht="19.5" thickTop="1" thickBot="1" x14ac:dyDescent="0.25">
      <c r="D1218" s="1" t="str">
        <f t="shared" si="363"/>
        <v/>
      </c>
      <c r="E1218" s="1" t="str">
        <f t="shared" si="364"/>
        <v/>
      </c>
      <c r="K1218" s="19" t="str">
        <f t="shared" si="351"/>
        <v/>
      </c>
      <c r="L1218" s="19">
        <f t="shared" si="361"/>
        <v>10000</v>
      </c>
      <c r="M1218" s="22" t="str">
        <f>TRIM(Data!$N1215)</f>
        <v>Frances Sessions Hicks</v>
      </c>
      <c r="N1218" s="22" t="str">
        <f>TRIM(Data!$A1215)</f>
        <v>Frances Sessions Hicks</v>
      </c>
      <c r="O1218" s="23">
        <f>IF(Data!$B1215=0,"",Data!$B1215)</f>
        <v>1962</v>
      </c>
      <c r="P1218" s="19" t="str">
        <f>IF(Data!$C1215=0,"",Data!$C1215)</f>
        <v/>
      </c>
      <c r="Q1218" s="23" t="str">
        <f>IF($M1218="","",Data!$E1215)</f>
        <v>L</v>
      </c>
      <c r="R1218" s="23" t="str">
        <f t="shared" si="352"/>
        <v>L</v>
      </c>
      <c r="S1218" s="23" t="str">
        <f t="shared" si="353"/>
        <v>L</v>
      </c>
      <c r="T1218" s="19" t="str">
        <f>IF(Data!$F1215=0,"",Data!$F1215)</f>
        <v>WHITE</v>
      </c>
      <c r="U1218" s="19" t="str">
        <f>IF(Data!$G1215=0,"",Data!$G1215)</f>
        <v/>
      </c>
      <c r="V1218" s="19" t="str">
        <f>IF(Data!$D1215=0,"",Data!$D1215)</f>
        <v/>
      </c>
      <c r="W1218" s="19" t="str">
        <f>Data!$H1215</f>
        <v>Japonica</v>
      </c>
      <c r="Y1218" s="41" t="e">
        <f t="shared" si="348"/>
        <v>#REF!</v>
      </c>
      <c r="Z1218" s="8">
        <f t="shared" si="354"/>
        <v>10000</v>
      </c>
      <c r="AA1218" s="8" t="str">
        <f t="shared" si="355"/>
        <v>Frances Sessions Hicks</v>
      </c>
      <c r="AB1218" s="8" t="str">
        <f t="shared" si="356"/>
        <v>L</v>
      </c>
      <c r="AC1218" s="8" t="str">
        <f t="shared" si="357"/>
        <v>WHITE</v>
      </c>
      <c r="AD1218" s="8" t="str">
        <f t="shared" si="362"/>
        <v/>
      </c>
      <c r="AE1218" s="8" t="str">
        <f t="shared" si="358"/>
        <v/>
      </c>
      <c r="AF1218" s="5">
        <f t="shared" si="359"/>
        <v>1962</v>
      </c>
      <c r="AG1218" s="46">
        <v>1215</v>
      </c>
      <c r="AH1218" s="47" t="str">
        <f t="shared" si="349"/>
        <v/>
      </c>
      <c r="AI1218" s="48" t="str">
        <f t="shared" si="350"/>
        <v/>
      </c>
      <c r="AK1218" s="22" t="e">
        <f>TRIM(#REF!)</f>
        <v>#REF!</v>
      </c>
      <c r="AL1218" s="23" t="e">
        <f>IF(#REF!=0,"",#REF!)</f>
        <v>#REF!</v>
      </c>
      <c r="AM1218" s="19" t="e">
        <f>IF(#REF!=0,"",#REF!)</f>
        <v>#REF!</v>
      </c>
      <c r="AN1218" s="23" t="e">
        <f>IF($AK1218="","",#REF!)</f>
        <v>#REF!</v>
      </c>
      <c r="AO1218" s="23" t="e">
        <f t="shared" si="360"/>
        <v>#REF!</v>
      </c>
      <c r="AP1218" s="19" t="e">
        <f>IF(#REF!=0,"",#REF!)</f>
        <v>#REF!</v>
      </c>
      <c r="AQ1218" s="19" t="e">
        <f>IF(#REF!=0,"",#REF!)</f>
        <v>#REF!</v>
      </c>
      <c r="AR1218" s="19" t="e">
        <f>IF(#REF!=0,"",#REF!)</f>
        <v>#REF!</v>
      </c>
      <c r="AS1218" s="19" t="e">
        <f>#REF!</f>
        <v>#REF!</v>
      </c>
    </row>
    <row r="1219" spans="4:45" ht="19.5" thickTop="1" thickBot="1" x14ac:dyDescent="0.25">
      <c r="D1219" s="1" t="str">
        <f t="shared" si="363"/>
        <v/>
      </c>
      <c r="E1219" s="1" t="str">
        <f t="shared" si="364"/>
        <v/>
      </c>
      <c r="K1219" s="19" t="str">
        <f t="shared" si="351"/>
        <v/>
      </c>
      <c r="L1219" s="19">
        <f t="shared" si="361"/>
        <v>10000</v>
      </c>
      <c r="M1219" s="22" t="str">
        <f>TRIM(Data!$N1216)</f>
        <v>Francie L.</v>
      </c>
      <c r="N1219" s="22" t="str">
        <f>TRIM(Data!$A1216)</f>
        <v>Francie L. (R)</v>
      </c>
      <c r="O1219" s="23">
        <f>IF(Data!$B1216=0,"",Data!$B1216)</f>
        <v>1964</v>
      </c>
      <c r="P1219" s="19" t="str">
        <f>IF(Data!$C1216=0,"",Data!$C1216)</f>
        <v>1</v>
      </c>
      <c r="Q1219" s="23" t="str">
        <f>IF($M1219="","",Data!$E1216)</f>
        <v>L-VL</v>
      </c>
      <c r="R1219" s="23" t="str">
        <f t="shared" si="352"/>
        <v>L</v>
      </c>
      <c r="S1219" s="23" t="str">
        <f t="shared" si="353"/>
        <v>L</v>
      </c>
      <c r="T1219" s="19" t="str">
        <f>IF(Data!$F1216=0,"",Data!$F1216)</f>
        <v/>
      </c>
      <c r="U1219" s="19" t="str">
        <f>IF(Data!$G1216=0,"",Data!$G1216)</f>
        <v/>
      </c>
      <c r="V1219" s="19" t="str">
        <f>IF(Data!$D1216=0,"",Data!$D1216)</f>
        <v/>
      </c>
      <c r="W1219" s="19" t="str">
        <f>Data!$H1216</f>
        <v>Reticulata</v>
      </c>
      <c r="Y1219" s="41" t="e">
        <f t="shared" si="348"/>
        <v>#REF!</v>
      </c>
      <c r="Z1219" s="8">
        <f t="shared" si="354"/>
        <v>10000</v>
      </c>
      <c r="AA1219" s="8" t="str">
        <f t="shared" si="355"/>
        <v>Francie L.</v>
      </c>
      <c r="AB1219" s="8" t="str">
        <f t="shared" si="356"/>
        <v>L</v>
      </c>
      <c r="AC1219" s="8" t="str">
        <f t="shared" si="357"/>
        <v/>
      </c>
      <c r="AD1219" s="8" t="str">
        <f t="shared" si="362"/>
        <v/>
      </c>
      <c r="AE1219" s="8" t="str">
        <f t="shared" si="358"/>
        <v/>
      </c>
      <c r="AF1219" s="5">
        <f t="shared" si="359"/>
        <v>1964</v>
      </c>
      <c r="AG1219" s="46">
        <v>1216</v>
      </c>
      <c r="AH1219" s="47" t="str">
        <f t="shared" si="349"/>
        <v/>
      </c>
      <c r="AI1219" s="48" t="str">
        <f t="shared" si="350"/>
        <v/>
      </c>
      <c r="AK1219" s="22" t="e">
        <f>TRIM(#REF!)</f>
        <v>#REF!</v>
      </c>
      <c r="AL1219" s="23" t="e">
        <f>IF(#REF!=0,"",#REF!)</f>
        <v>#REF!</v>
      </c>
      <c r="AM1219" s="19" t="e">
        <f>IF(#REF!=0,"",#REF!)</f>
        <v>#REF!</v>
      </c>
      <c r="AN1219" s="23" t="e">
        <f>IF($AK1219="","",#REF!)</f>
        <v>#REF!</v>
      </c>
      <c r="AO1219" s="23" t="e">
        <f t="shared" si="360"/>
        <v>#REF!</v>
      </c>
      <c r="AP1219" s="19" t="e">
        <f>IF(#REF!=0,"",#REF!)</f>
        <v>#REF!</v>
      </c>
      <c r="AQ1219" s="19" t="e">
        <f>IF(#REF!=0,"",#REF!)</f>
        <v>#REF!</v>
      </c>
      <c r="AR1219" s="19" t="e">
        <f>IF(#REF!=0,"",#REF!)</f>
        <v>#REF!</v>
      </c>
      <c r="AS1219" s="19" t="e">
        <f>#REF!</f>
        <v>#REF!</v>
      </c>
    </row>
    <row r="1220" spans="4:45" ht="19.5" thickTop="1" thickBot="1" x14ac:dyDescent="0.25">
      <c r="D1220" s="1" t="str">
        <f t="shared" si="363"/>
        <v/>
      </c>
      <c r="E1220" s="1" t="str">
        <f t="shared" si="364"/>
        <v/>
      </c>
      <c r="K1220" s="19" t="str">
        <f t="shared" si="351"/>
        <v/>
      </c>
      <c r="L1220" s="19">
        <f t="shared" si="361"/>
        <v>10000</v>
      </c>
      <c r="M1220" s="22" t="str">
        <f>TRIM(Data!$N1217)</f>
        <v>Francie L. White</v>
      </c>
      <c r="N1220" s="22" t="str">
        <f>TRIM(Data!$A1217)</f>
        <v>Francie L. White (R)</v>
      </c>
      <c r="O1220" s="23">
        <f>IF(Data!$B1217=0,"",Data!$B1217)</f>
        <v>1998</v>
      </c>
      <c r="P1220" s="19" t="str">
        <f>IF(Data!$C1217=0,"",Data!$C1217)</f>
        <v/>
      </c>
      <c r="Q1220" s="23" t="str">
        <f>IF($M1220="","",Data!$E1217)</f>
        <v>L-VL</v>
      </c>
      <c r="R1220" s="23" t="str">
        <f t="shared" si="352"/>
        <v>L</v>
      </c>
      <c r="S1220" s="23" t="str">
        <f t="shared" si="353"/>
        <v>L</v>
      </c>
      <c r="T1220" s="19" t="str">
        <f>IF(Data!$F1217=0,"",Data!$F1217)</f>
        <v>WHITE</v>
      </c>
      <c r="U1220" s="19" t="str">
        <f>IF(Data!$G1217=0,"",Data!$G1217)</f>
        <v/>
      </c>
      <c r="V1220" s="19" t="str">
        <f>IF(Data!$D1217=0,"",Data!$D1217)</f>
        <v/>
      </c>
      <c r="W1220" s="19" t="str">
        <f>Data!$H1217</f>
        <v>Reticulata</v>
      </c>
      <c r="Y1220" s="41" t="e">
        <f t="shared" ref="Y1220:Y1283" si="365">RANK(Z1220,Z$4:Z$3653,1)</f>
        <v>#REF!</v>
      </c>
      <c r="Z1220" s="8">
        <f t="shared" si="354"/>
        <v>10000</v>
      </c>
      <c r="AA1220" s="8" t="str">
        <f t="shared" si="355"/>
        <v>Francie L. White</v>
      </c>
      <c r="AB1220" s="8" t="str">
        <f t="shared" si="356"/>
        <v>L</v>
      </c>
      <c r="AC1220" s="8" t="str">
        <f t="shared" si="357"/>
        <v>WHITE</v>
      </c>
      <c r="AD1220" s="8" t="str">
        <f t="shared" si="362"/>
        <v/>
      </c>
      <c r="AE1220" s="8" t="str">
        <f t="shared" si="358"/>
        <v/>
      </c>
      <c r="AF1220" s="5">
        <f t="shared" si="359"/>
        <v>1998</v>
      </c>
      <c r="AG1220" s="46">
        <v>1217</v>
      </c>
      <c r="AH1220" s="47" t="str">
        <f t="shared" ref="AH1220:AH1283" si="366">IF(ISERROR(VLOOKUP($AG1220,$Y$4:$AE$3653,2,FALSE)),"",VLOOKUP($AG1220,$Y$4:$AE$3653,3,FALSE))</f>
        <v/>
      </c>
      <c r="AI1220" s="48" t="str">
        <f t="shared" ref="AI1220:AI1283" si="367">IF(ISERROR(VLOOKUP($AG1220,$Y$4:$AE$3653,2,FALSE)),"",VLOOKUP($AG1220,$Y$4:$AF$3653,8,FALSE))</f>
        <v/>
      </c>
      <c r="AK1220" s="22" t="e">
        <f>TRIM(#REF!)</f>
        <v>#REF!</v>
      </c>
      <c r="AL1220" s="23" t="e">
        <f>IF(#REF!=0,"",#REF!)</f>
        <v>#REF!</v>
      </c>
      <c r="AM1220" s="19" t="e">
        <f>IF(#REF!=0,"",#REF!)</f>
        <v>#REF!</v>
      </c>
      <c r="AN1220" s="23" t="e">
        <f>IF($AK1220="","",#REF!)</f>
        <v>#REF!</v>
      </c>
      <c r="AO1220" s="23" t="e">
        <f t="shared" si="360"/>
        <v>#REF!</v>
      </c>
      <c r="AP1220" s="19" t="e">
        <f>IF(#REF!=0,"",#REF!)</f>
        <v>#REF!</v>
      </c>
      <c r="AQ1220" s="19" t="e">
        <f>IF(#REF!=0,"",#REF!)</f>
        <v>#REF!</v>
      </c>
      <c r="AR1220" s="19" t="e">
        <f>IF(#REF!=0,"",#REF!)</f>
        <v>#REF!</v>
      </c>
      <c r="AS1220" s="19" t="e">
        <f>#REF!</f>
        <v>#REF!</v>
      </c>
    </row>
    <row r="1221" spans="4:45" ht="19.5" thickTop="1" thickBot="1" x14ac:dyDescent="0.25">
      <c r="D1221" s="1" t="str">
        <f t="shared" si="363"/>
        <v/>
      </c>
      <c r="E1221" s="1" t="str">
        <f t="shared" si="364"/>
        <v/>
      </c>
      <c r="K1221" s="19" t="str">
        <f t="shared" ref="K1221:K1284" si="368">IF(L1221=10000,"",RANK(L1221,$L$4:$L$3653,1))</f>
        <v/>
      </c>
      <c r="L1221" s="19">
        <f t="shared" si="361"/>
        <v>10000</v>
      </c>
      <c r="M1221" s="22" t="str">
        <f>TRIM(Data!$N1218)</f>
        <v>Francis Eugene Phillips</v>
      </c>
      <c r="N1221" s="22" t="str">
        <f>TRIM(Data!$A1218)</f>
        <v>Francis Eugene Phillips</v>
      </c>
      <c r="O1221" s="23">
        <f>IF(Data!$B1218=0,"",Data!$B1218)</f>
        <v>1999</v>
      </c>
      <c r="P1221" s="19" t="str">
        <f>IF(Data!$C1218=0,"",Data!$C1218)</f>
        <v>1</v>
      </c>
      <c r="Q1221" s="23" t="str">
        <f>IF($M1221="","",Data!$E1218)</f>
        <v>L-VL</v>
      </c>
      <c r="R1221" s="23" t="str">
        <f t="shared" ref="R1221:R1284" si="369">IF($M1221="","",IF($Q1221="Min","Min",IF($Q1221="Min-S",IF($J$1=1,"S","Min"),IF(OR($Q1221="S",$Q1221="S-M"),"S",IF(OR($Q1221="M",$Q1221="M-L"),"M",IF(OR($Q1221="L",$Q1221="L-VL"),"L",IF($Q1221="VL","VL")))))))</f>
        <v>L</v>
      </c>
      <c r="S1221" s="23" t="str">
        <f t="shared" ref="S1221:S1284" si="370">IF($J$1=1,$R1221,$Q1221)</f>
        <v>L</v>
      </c>
      <c r="T1221" s="19" t="str">
        <f>IF(Data!$F1218=0,"",Data!$F1218)</f>
        <v/>
      </c>
      <c r="U1221" s="19" t="str">
        <f>IF(Data!$G1218=0,"",Data!$G1218)</f>
        <v/>
      </c>
      <c r="V1221" s="19" t="str">
        <f>IF(Data!$D1218=0,"",Data!$D1218)</f>
        <v/>
      </c>
      <c r="W1221" s="19" t="str">
        <f>Data!$H1218</f>
        <v>Japonica</v>
      </c>
      <c r="Y1221" s="41" t="e">
        <f t="shared" si="365"/>
        <v>#REF!</v>
      </c>
      <c r="Z1221" s="8">
        <f t="shared" ref="Z1221:Z1284" si="371">IF($V1221="ANTIQUE",IF($W1221="Japonica",ROW(),10000),10000)</f>
        <v>10000</v>
      </c>
      <c r="AA1221" s="8" t="str">
        <f t="shared" ref="AA1221:AA1284" si="372">$M1221</f>
        <v>Francis Eugene Phillips</v>
      </c>
      <c r="AB1221" s="8" t="str">
        <f t="shared" ref="AB1221:AB1284" si="373">$R1221</f>
        <v>L</v>
      </c>
      <c r="AC1221" s="8" t="str">
        <f t="shared" ref="AC1221:AC1284" si="374">$T1221</f>
        <v/>
      </c>
      <c r="AD1221" s="8" t="str">
        <f t="shared" si="362"/>
        <v/>
      </c>
      <c r="AE1221" s="8" t="str">
        <f t="shared" ref="AE1221:AE1284" si="375">$V1221</f>
        <v/>
      </c>
      <c r="AF1221" s="5">
        <f t="shared" ref="AF1221:AF1284" si="376">$O1221</f>
        <v>1999</v>
      </c>
      <c r="AG1221" s="46">
        <v>1218</v>
      </c>
      <c r="AH1221" s="47" t="str">
        <f t="shared" si="366"/>
        <v/>
      </c>
      <c r="AI1221" s="48" t="str">
        <f t="shared" si="367"/>
        <v/>
      </c>
      <c r="AK1221" s="22" t="e">
        <f>TRIM(#REF!)</f>
        <v>#REF!</v>
      </c>
      <c r="AL1221" s="23" t="e">
        <f>IF(#REF!=0,"",#REF!)</f>
        <v>#REF!</v>
      </c>
      <c r="AM1221" s="19" t="e">
        <f>IF(#REF!=0,"",#REF!)</f>
        <v>#REF!</v>
      </c>
      <c r="AN1221" s="23" t="e">
        <f>IF($AK1221="","",#REF!)</f>
        <v>#REF!</v>
      </c>
      <c r="AO1221" s="23" t="e">
        <f t="shared" ref="AO1221:AO1284" si="377">IF($AK1221="","",IF($AN1221="Min","Min",IF($AN1221="Min-S",IF($J$1=1,"S","Min"),IF(OR($AN1221="S",$AN1221="S-M"),"S",IF(OR($AN1221="M",$AN1221="M-L"),"M",IF(OR($AN1221="L",$AN1221="L-VL"),"L",IF($AN1221="VL","VL")))))))</f>
        <v>#REF!</v>
      </c>
      <c r="AP1221" s="19" t="e">
        <f>IF(#REF!=0,"",#REF!)</f>
        <v>#REF!</v>
      </c>
      <c r="AQ1221" s="19" t="e">
        <f>IF(#REF!=0,"",#REF!)</f>
        <v>#REF!</v>
      </c>
      <c r="AR1221" s="19" t="e">
        <f>IF(#REF!=0,"",#REF!)</f>
        <v>#REF!</v>
      </c>
      <c r="AS1221" s="19" t="e">
        <f>#REF!</f>
        <v>#REF!</v>
      </c>
    </row>
    <row r="1222" spans="4:45" ht="19.5" thickTop="1" thickBot="1" x14ac:dyDescent="0.25">
      <c r="D1222" s="1" t="str">
        <f t="shared" si="363"/>
        <v/>
      </c>
      <c r="E1222" s="1" t="str">
        <f t="shared" si="364"/>
        <v/>
      </c>
      <c r="K1222" s="19" t="str">
        <f t="shared" si="368"/>
        <v/>
      </c>
      <c r="L1222" s="19">
        <f t="shared" si="361"/>
        <v>10000</v>
      </c>
      <c r="M1222" s="22" t="str">
        <f>TRIM(Data!$N1219)</f>
        <v>Francis Hanger</v>
      </c>
      <c r="N1222" s="22" t="str">
        <f>TRIM(Data!$A1219)</f>
        <v>Francis Hanger (H)</v>
      </c>
      <c r="O1222" s="23">
        <f>IF(Data!$B1219=0,"",Data!$B1219)</f>
        <v>1953</v>
      </c>
      <c r="P1222" s="19" t="str">
        <f>IF(Data!$C1219=0,"",Data!$C1219)</f>
        <v/>
      </c>
      <c r="Q1222" s="23" t="str">
        <f>IF($M1222="","",Data!$E1219)</f>
        <v>M</v>
      </c>
      <c r="R1222" s="23" t="str">
        <f t="shared" si="369"/>
        <v>M</v>
      </c>
      <c r="S1222" s="23" t="str">
        <f t="shared" si="370"/>
        <v>M</v>
      </c>
      <c r="T1222" s="19" t="str">
        <f>IF(Data!$F1219=0,"",Data!$F1219)</f>
        <v>WHITE</v>
      </c>
      <c r="U1222" s="19" t="str">
        <f>IF(Data!$G1219=0,"",Data!$G1219)</f>
        <v/>
      </c>
      <c r="V1222" s="19" t="str">
        <f>IF(Data!$D1219=0,"",Data!$D1219)</f>
        <v/>
      </c>
      <c r="W1222" s="19" t="str">
        <f>Data!$H1219</f>
        <v>NRH</v>
      </c>
      <c r="Y1222" s="41" t="e">
        <f t="shared" si="365"/>
        <v>#REF!</v>
      </c>
      <c r="Z1222" s="8">
        <f t="shared" si="371"/>
        <v>10000</v>
      </c>
      <c r="AA1222" s="8" t="str">
        <f t="shared" si="372"/>
        <v>Francis Hanger</v>
      </c>
      <c r="AB1222" s="8" t="str">
        <f t="shared" si="373"/>
        <v>M</v>
      </c>
      <c r="AC1222" s="8" t="str">
        <f t="shared" si="374"/>
        <v>WHITE</v>
      </c>
      <c r="AD1222" s="8" t="str">
        <f t="shared" si="362"/>
        <v/>
      </c>
      <c r="AE1222" s="8" t="str">
        <f t="shared" si="375"/>
        <v/>
      </c>
      <c r="AF1222" s="5">
        <f t="shared" si="376"/>
        <v>1953</v>
      </c>
      <c r="AG1222" s="46">
        <v>1219</v>
      </c>
      <c r="AH1222" s="47" t="str">
        <f t="shared" si="366"/>
        <v/>
      </c>
      <c r="AI1222" s="48" t="str">
        <f t="shared" si="367"/>
        <v/>
      </c>
      <c r="AK1222" s="22" t="e">
        <f>TRIM(#REF!)</f>
        <v>#REF!</v>
      </c>
      <c r="AL1222" s="23" t="e">
        <f>IF(#REF!=0,"",#REF!)</f>
        <v>#REF!</v>
      </c>
      <c r="AM1222" s="19" t="e">
        <f>IF(#REF!=0,"",#REF!)</f>
        <v>#REF!</v>
      </c>
      <c r="AN1222" s="23" t="e">
        <f>IF($AK1222="","",#REF!)</f>
        <v>#REF!</v>
      </c>
      <c r="AO1222" s="23" t="e">
        <f t="shared" si="377"/>
        <v>#REF!</v>
      </c>
      <c r="AP1222" s="19" t="e">
        <f>IF(#REF!=0,"",#REF!)</f>
        <v>#REF!</v>
      </c>
      <c r="AQ1222" s="19" t="e">
        <f>IF(#REF!=0,"",#REF!)</f>
        <v>#REF!</v>
      </c>
      <c r="AR1222" s="19" t="e">
        <f>IF(#REF!=0,"",#REF!)</f>
        <v>#REF!</v>
      </c>
      <c r="AS1222" s="19" t="e">
        <f>#REF!</f>
        <v>#REF!</v>
      </c>
    </row>
    <row r="1223" spans="4:45" ht="19.5" thickTop="1" thickBot="1" x14ac:dyDescent="0.25">
      <c r="D1223" s="1" t="str">
        <f t="shared" si="363"/>
        <v/>
      </c>
      <c r="E1223" s="1" t="str">
        <f t="shared" si="364"/>
        <v/>
      </c>
      <c r="K1223" s="19" t="str">
        <f t="shared" si="368"/>
        <v/>
      </c>
      <c r="L1223" s="19">
        <f t="shared" si="361"/>
        <v>10000</v>
      </c>
      <c r="M1223" s="22" t="str">
        <f>TRIM(Data!$N1220)</f>
        <v>Frank Brownlee</v>
      </c>
      <c r="N1223" s="22" t="str">
        <f>TRIM(Data!$A1220)</f>
        <v>Frank Brownlee</v>
      </c>
      <c r="O1223" s="23">
        <f>IF(Data!$B1220=0,"",Data!$B1220)</f>
        <v>1965</v>
      </c>
      <c r="P1223" s="19" t="str">
        <f>IF(Data!$C1220=0,"",Data!$C1220)</f>
        <v>1</v>
      </c>
      <c r="Q1223" s="23" t="str">
        <f>IF($M1223="","",Data!$E1220)</f>
        <v>L</v>
      </c>
      <c r="R1223" s="23" t="str">
        <f t="shared" si="369"/>
        <v>L</v>
      </c>
      <c r="S1223" s="23" t="str">
        <f t="shared" si="370"/>
        <v>L</v>
      </c>
      <c r="T1223" s="19" t="str">
        <f>IF(Data!$F1220=0,"",Data!$F1220)</f>
        <v/>
      </c>
      <c r="U1223" s="19" t="str">
        <f>IF(Data!$G1220=0,"",Data!$G1220)</f>
        <v/>
      </c>
      <c r="V1223" s="19" t="str">
        <f>IF(Data!$D1220=0,"",Data!$D1220)</f>
        <v/>
      </c>
      <c r="W1223" s="19" t="str">
        <f>Data!$H1220</f>
        <v>Japonica</v>
      </c>
      <c r="Y1223" s="41" t="e">
        <f t="shared" si="365"/>
        <v>#REF!</v>
      </c>
      <c r="Z1223" s="8">
        <f t="shared" si="371"/>
        <v>10000</v>
      </c>
      <c r="AA1223" s="8" t="str">
        <f t="shared" si="372"/>
        <v>Frank Brownlee</v>
      </c>
      <c r="AB1223" s="8" t="str">
        <f t="shared" si="373"/>
        <v>L</v>
      </c>
      <c r="AC1223" s="8" t="str">
        <f t="shared" si="374"/>
        <v/>
      </c>
      <c r="AD1223" s="8" t="str">
        <f t="shared" si="362"/>
        <v/>
      </c>
      <c r="AE1223" s="8" t="str">
        <f t="shared" si="375"/>
        <v/>
      </c>
      <c r="AF1223" s="5">
        <f t="shared" si="376"/>
        <v>1965</v>
      </c>
      <c r="AG1223" s="46">
        <v>1220</v>
      </c>
      <c r="AH1223" s="47" t="str">
        <f t="shared" si="366"/>
        <v/>
      </c>
      <c r="AI1223" s="48" t="str">
        <f t="shared" si="367"/>
        <v/>
      </c>
      <c r="AK1223" s="22" t="e">
        <f>TRIM(#REF!)</f>
        <v>#REF!</v>
      </c>
      <c r="AL1223" s="23" t="e">
        <f>IF(#REF!=0,"",#REF!)</f>
        <v>#REF!</v>
      </c>
      <c r="AM1223" s="19" t="e">
        <f>IF(#REF!=0,"",#REF!)</f>
        <v>#REF!</v>
      </c>
      <c r="AN1223" s="23" t="e">
        <f>IF($AK1223="","",#REF!)</f>
        <v>#REF!</v>
      </c>
      <c r="AO1223" s="23" t="e">
        <f t="shared" si="377"/>
        <v>#REF!</v>
      </c>
      <c r="AP1223" s="19" t="e">
        <f>IF(#REF!=0,"",#REF!)</f>
        <v>#REF!</v>
      </c>
      <c r="AQ1223" s="19" t="e">
        <f>IF(#REF!=0,"",#REF!)</f>
        <v>#REF!</v>
      </c>
      <c r="AR1223" s="19" t="e">
        <f>IF(#REF!=0,"",#REF!)</f>
        <v>#REF!</v>
      </c>
      <c r="AS1223" s="19" t="e">
        <f>#REF!</f>
        <v>#REF!</v>
      </c>
    </row>
    <row r="1224" spans="4:45" ht="19.5" thickTop="1" thickBot="1" x14ac:dyDescent="0.25">
      <c r="D1224" s="1" t="str">
        <f t="shared" si="363"/>
        <v/>
      </c>
      <c r="E1224" s="1" t="str">
        <f t="shared" si="364"/>
        <v/>
      </c>
      <c r="K1224" s="19" t="str">
        <f t="shared" si="368"/>
        <v/>
      </c>
      <c r="L1224" s="19">
        <f t="shared" si="361"/>
        <v>10000</v>
      </c>
      <c r="M1224" s="22" t="str">
        <f>TRIM(Data!$N1221)</f>
        <v>Frank Gibson</v>
      </c>
      <c r="N1224" s="22" t="str">
        <f>TRIM(Data!$A1221)</f>
        <v>Frank Gibson</v>
      </c>
      <c r="O1224" s="23">
        <f>IF(Data!$B1221=0,"",Data!$B1221)</f>
        <v>1951</v>
      </c>
      <c r="P1224" s="19" t="str">
        <f>IF(Data!$C1221=0,"",Data!$C1221)</f>
        <v>1</v>
      </c>
      <c r="Q1224" s="23" t="str">
        <f>IF($M1224="","",Data!$E1221)</f>
        <v>M</v>
      </c>
      <c r="R1224" s="23" t="str">
        <f t="shared" si="369"/>
        <v>M</v>
      </c>
      <c r="S1224" s="23" t="str">
        <f t="shared" si="370"/>
        <v>M</v>
      </c>
      <c r="T1224" s="19" t="str">
        <f>IF(Data!$F1221=0,"",Data!$F1221)</f>
        <v/>
      </c>
      <c r="U1224" s="19" t="str">
        <f>IF(Data!$G1221=0,"",Data!$G1221)</f>
        <v/>
      </c>
      <c r="V1224" s="19" t="str">
        <f>IF(Data!$D1221=0,"",Data!$D1221)</f>
        <v/>
      </c>
      <c r="W1224" s="19" t="str">
        <f>Data!$H1221</f>
        <v>Japonica</v>
      </c>
      <c r="Y1224" s="41" t="e">
        <f t="shared" si="365"/>
        <v>#REF!</v>
      </c>
      <c r="Z1224" s="8">
        <f t="shared" si="371"/>
        <v>10000</v>
      </c>
      <c r="AA1224" s="8" t="str">
        <f t="shared" si="372"/>
        <v>Frank Gibson</v>
      </c>
      <c r="AB1224" s="8" t="str">
        <f t="shared" si="373"/>
        <v>M</v>
      </c>
      <c r="AC1224" s="8" t="str">
        <f t="shared" si="374"/>
        <v/>
      </c>
      <c r="AD1224" s="8" t="str">
        <f t="shared" si="362"/>
        <v/>
      </c>
      <c r="AE1224" s="8" t="str">
        <f t="shared" si="375"/>
        <v/>
      </c>
      <c r="AF1224" s="5">
        <f t="shared" si="376"/>
        <v>1951</v>
      </c>
      <c r="AG1224" s="46">
        <v>1221</v>
      </c>
      <c r="AH1224" s="47" t="str">
        <f t="shared" si="366"/>
        <v/>
      </c>
      <c r="AI1224" s="48" t="str">
        <f t="shared" si="367"/>
        <v/>
      </c>
      <c r="AK1224" s="22" t="e">
        <f>TRIM(#REF!)</f>
        <v>#REF!</v>
      </c>
      <c r="AL1224" s="23" t="e">
        <f>IF(#REF!=0,"",#REF!)</f>
        <v>#REF!</v>
      </c>
      <c r="AM1224" s="19" t="e">
        <f>IF(#REF!=0,"",#REF!)</f>
        <v>#REF!</v>
      </c>
      <c r="AN1224" s="23" t="e">
        <f>IF($AK1224="","",#REF!)</f>
        <v>#REF!</v>
      </c>
      <c r="AO1224" s="23" t="e">
        <f t="shared" si="377"/>
        <v>#REF!</v>
      </c>
      <c r="AP1224" s="19" t="e">
        <f>IF(#REF!=0,"",#REF!)</f>
        <v>#REF!</v>
      </c>
      <c r="AQ1224" s="19" t="e">
        <f>IF(#REF!=0,"",#REF!)</f>
        <v>#REF!</v>
      </c>
      <c r="AR1224" s="19" t="e">
        <f>IF(#REF!=0,"",#REF!)</f>
        <v>#REF!</v>
      </c>
      <c r="AS1224" s="19" t="e">
        <f>#REF!</f>
        <v>#REF!</v>
      </c>
    </row>
    <row r="1225" spans="4:45" ht="19.5" thickTop="1" thickBot="1" x14ac:dyDescent="0.25">
      <c r="D1225" s="1" t="str">
        <f t="shared" si="363"/>
        <v/>
      </c>
      <c r="E1225" s="1" t="str">
        <f t="shared" si="364"/>
        <v/>
      </c>
      <c r="K1225" s="19" t="str">
        <f t="shared" si="368"/>
        <v/>
      </c>
      <c r="L1225" s="19">
        <f t="shared" si="361"/>
        <v>10000</v>
      </c>
      <c r="M1225" s="22" t="str">
        <f>TRIM(Data!$N1222)</f>
        <v>Frank Houser</v>
      </c>
      <c r="N1225" s="22" t="str">
        <f>TRIM(Data!$A1222)</f>
        <v>Frank Houser (R)</v>
      </c>
      <c r="O1225" s="23">
        <f>IF(Data!$B1222=0,"",Data!$B1222)</f>
        <v>1989</v>
      </c>
      <c r="P1225" s="19" t="str">
        <f>IF(Data!$C1222=0,"",Data!$C1222)</f>
        <v>1</v>
      </c>
      <c r="Q1225" s="23" t="str">
        <f>IF($M1225="","",Data!$E1222)</f>
        <v>VL</v>
      </c>
      <c r="R1225" s="23" t="str">
        <f t="shared" si="369"/>
        <v>VL</v>
      </c>
      <c r="S1225" s="23" t="str">
        <f t="shared" si="370"/>
        <v>VL</v>
      </c>
      <c r="T1225" s="19" t="str">
        <f>IF(Data!$F1222=0,"",Data!$F1222)</f>
        <v/>
      </c>
      <c r="U1225" s="19" t="str">
        <f>IF(Data!$G1222=0,"",Data!$G1222)</f>
        <v/>
      </c>
      <c r="V1225" s="19" t="str">
        <f>IF(Data!$D1222=0,"",Data!$D1222)</f>
        <v/>
      </c>
      <c r="W1225" s="19" t="str">
        <f>Data!$H1222</f>
        <v>Reticulata</v>
      </c>
      <c r="Y1225" s="41" t="e">
        <f t="shared" si="365"/>
        <v>#REF!</v>
      </c>
      <c r="Z1225" s="8">
        <f t="shared" si="371"/>
        <v>10000</v>
      </c>
      <c r="AA1225" s="8" t="str">
        <f t="shared" si="372"/>
        <v>Frank Houser</v>
      </c>
      <c r="AB1225" s="8" t="str">
        <f t="shared" si="373"/>
        <v>VL</v>
      </c>
      <c r="AC1225" s="8" t="str">
        <f t="shared" si="374"/>
        <v/>
      </c>
      <c r="AD1225" s="8" t="str">
        <f t="shared" si="362"/>
        <v/>
      </c>
      <c r="AE1225" s="8" t="str">
        <f t="shared" si="375"/>
        <v/>
      </c>
      <c r="AF1225" s="5">
        <f t="shared" si="376"/>
        <v>1989</v>
      </c>
      <c r="AG1225" s="46">
        <v>1222</v>
      </c>
      <c r="AH1225" s="47" t="str">
        <f t="shared" si="366"/>
        <v/>
      </c>
      <c r="AI1225" s="48" t="str">
        <f t="shared" si="367"/>
        <v/>
      </c>
      <c r="AK1225" s="22" t="e">
        <f>TRIM(#REF!)</f>
        <v>#REF!</v>
      </c>
      <c r="AL1225" s="23" t="e">
        <f>IF(#REF!=0,"",#REF!)</f>
        <v>#REF!</v>
      </c>
      <c r="AM1225" s="19" t="e">
        <f>IF(#REF!=0,"",#REF!)</f>
        <v>#REF!</v>
      </c>
      <c r="AN1225" s="23" t="e">
        <f>IF($AK1225="","",#REF!)</f>
        <v>#REF!</v>
      </c>
      <c r="AO1225" s="23" t="e">
        <f t="shared" si="377"/>
        <v>#REF!</v>
      </c>
      <c r="AP1225" s="19" t="e">
        <f>IF(#REF!=0,"",#REF!)</f>
        <v>#REF!</v>
      </c>
      <c r="AQ1225" s="19" t="e">
        <f>IF(#REF!=0,"",#REF!)</f>
        <v>#REF!</v>
      </c>
      <c r="AR1225" s="19" t="e">
        <f>IF(#REF!=0,"",#REF!)</f>
        <v>#REF!</v>
      </c>
      <c r="AS1225" s="19" t="e">
        <f>#REF!</f>
        <v>#REF!</v>
      </c>
    </row>
    <row r="1226" spans="4:45" ht="19.5" thickTop="1" thickBot="1" x14ac:dyDescent="0.25">
      <c r="D1226" s="1" t="str">
        <f t="shared" si="363"/>
        <v/>
      </c>
      <c r="E1226" s="1" t="str">
        <f t="shared" si="364"/>
        <v/>
      </c>
      <c r="K1226" s="19" t="str">
        <f t="shared" si="368"/>
        <v/>
      </c>
      <c r="L1226" s="19">
        <f t="shared" si="361"/>
        <v>10000</v>
      </c>
      <c r="M1226" s="22" t="str">
        <f>TRIM(Data!$N1223)</f>
        <v>Frank Pursel</v>
      </c>
      <c r="N1226" s="22" t="str">
        <f>TRIM(Data!$A1223)</f>
        <v>Frank Pursel (R)</v>
      </c>
      <c r="O1226" s="23">
        <f>IF(Data!$B1223=0,"",Data!$B1223)</f>
        <v>1987</v>
      </c>
      <c r="P1226" s="19" t="str">
        <f>IF(Data!$C1223=0,"",Data!$C1223)</f>
        <v>1</v>
      </c>
      <c r="Q1226" s="23" t="str">
        <f>IF($M1226="","",Data!$E1223)</f>
        <v>VL</v>
      </c>
      <c r="R1226" s="23" t="str">
        <f t="shared" si="369"/>
        <v>VL</v>
      </c>
      <c r="S1226" s="23" t="str">
        <f t="shared" si="370"/>
        <v>VL</v>
      </c>
      <c r="T1226" s="19" t="str">
        <f>IF(Data!$F1223=0,"",Data!$F1223)</f>
        <v/>
      </c>
      <c r="U1226" s="19" t="str">
        <f>IF(Data!$G1223=0,"",Data!$G1223)</f>
        <v/>
      </c>
      <c r="V1226" s="19" t="str">
        <f>IF(Data!$D1223=0,"",Data!$D1223)</f>
        <v/>
      </c>
      <c r="W1226" s="19" t="str">
        <f>Data!$H1223</f>
        <v>Reticulata</v>
      </c>
      <c r="Y1226" s="41" t="e">
        <f t="shared" si="365"/>
        <v>#REF!</v>
      </c>
      <c r="Z1226" s="8">
        <f t="shared" si="371"/>
        <v>10000</v>
      </c>
      <c r="AA1226" s="8" t="str">
        <f t="shared" si="372"/>
        <v>Frank Pursel</v>
      </c>
      <c r="AB1226" s="8" t="str">
        <f t="shared" si="373"/>
        <v>VL</v>
      </c>
      <c r="AC1226" s="8" t="str">
        <f t="shared" si="374"/>
        <v/>
      </c>
      <c r="AD1226" s="8" t="str">
        <f t="shared" si="362"/>
        <v/>
      </c>
      <c r="AE1226" s="8" t="str">
        <f t="shared" si="375"/>
        <v/>
      </c>
      <c r="AF1226" s="5">
        <f t="shared" si="376"/>
        <v>1987</v>
      </c>
      <c r="AG1226" s="46">
        <v>1223</v>
      </c>
      <c r="AH1226" s="47" t="str">
        <f t="shared" si="366"/>
        <v/>
      </c>
      <c r="AI1226" s="48" t="str">
        <f t="shared" si="367"/>
        <v/>
      </c>
      <c r="AK1226" s="22" t="e">
        <f>TRIM(#REF!)</f>
        <v>#REF!</v>
      </c>
      <c r="AL1226" s="23" t="e">
        <f>IF(#REF!=0,"",#REF!)</f>
        <v>#REF!</v>
      </c>
      <c r="AM1226" s="19" t="e">
        <f>IF(#REF!=0,"",#REF!)</f>
        <v>#REF!</v>
      </c>
      <c r="AN1226" s="23" t="e">
        <f>IF($AK1226="","",#REF!)</f>
        <v>#REF!</v>
      </c>
      <c r="AO1226" s="23" t="e">
        <f t="shared" si="377"/>
        <v>#REF!</v>
      </c>
      <c r="AP1226" s="19" t="e">
        <f>IF(#REF!=0,"",#REF!)</f>
        <v>#REF!</v>
      </c>
      <c r="AQ1226" s="19" t="e">
        <f>IF(#REF!=0,"",#REF!)</f>
        <v>#REF!</v>
      </c>
      <c r="AR1226" s="19" t="e">
        <f>IF(#REF!=0,"",#REF!)</f>
        <v>#REF!</v>
      </c>
      <c r="AS1226" s="19" t="e">
        <f>#REF!</f>
        <v>#REF!</v>
      </c>
    </row>
    <row r="1227" spans="4:45" ht="19.5" thickTop="1" thickBot="1" x14ac:dyDescent="0.25">
      <c r="D1227" s="1" t="str">
        <f t="shared" si="363"/>
        <v/>
      </c>
      <c r="E1227" s="1" t="str">
        <f t="shared" si="364"/>
        <v/>
      </c>
      <c r="K1227" s="19" t="str">
        <f t="shared" si="368"/>
        <v/>
      </c>
      <c r="L1227" s="19">
        <f t="shared" si="361"/>
        <v>10000</v>
      </c>
      <c r="M1227" s="22" t="str">
        <f>TRIM(Data!$N1224)</f>
        <v>Frankie Bray (See Roosevelt Blues)</v>
      </c>
      <c r="N1227" s="22" t="str">
        <f>TRIM(Data!$A1224)</f>
        <v>Frankie Bray (See Roosevelt Blues)</v>
      </c>
      <c r="O1227" s="23">
        <f>IF(Data!$B1224=0,"",Data!$B1224)</f>
        <v>1944</v>
      </c>
      <c r="P1227" s="19" t="str">
        <f>IF(Data!$C1224=0,"",Data!$C1224)</f>
        <v/>
      </c>
      <c r="Q1227" s="23" t="str">
        <f>IF($M1227="","",Data!$E1224)</f>
        <v>M</v>
      </c>
      <c r="R1227" s="23" t="str">
        <f t="shared" si="369"/>
        <v>M</v>
      </c>
      <c r="S1227" s="23" t="str">
        <f t="shared" si="370"/>
        <v>M</v>
      </c>
      <c r="T1227" s="19" t="str">
        <f>IF(Data!$F1224=0,"",Data!$F1224)</f>
        <v/>
      </c>
      <c r="U1227" s="19" t="str">
        <f>IF(Data!$G1224=0,"",Data!$G1224)</f>
        <v/>
      </c>
      <c r="V1227" s="19" t="str">
        <f>IF(Data!$D1224=0,"",Data!$D1224)</f>
        <v/>
      </c>
      <c r="W1227" s="19" t="str">
        <f>Data!$H1224</f>
        <v>Japonica</v>
      </c>
      <c r="Y1227" s="41" t="e">
        <f t="shared" si="365"/>
        <v>#REF!</v>
      </c>
      <c r="Z1227" s="8">
        <f t="shared" si="371"/>
        <v>10000</v>
      </c>
      <c r="AA1227" s="8" t="str">
        <f t="shared" si="372"/>
        <v>Frankie Bray (See Roosevelt Blues)</v>
      </c>
      <c r="AB1227" s="8" t="str">
        <f t="shared" si="373"/>
        <v>M</v>
      </c>
      <c r="AC1227" s="8" t="str">
        <f t="shared" si="374"/>
        <v/>
      </c>
      <c r="AD1227" s="8" t="str">
        <f t="shared" si="362"/>
        <v/>
      </c>
      <c r="AE1227" s="8" t="str">
        <f t="shared" si="375"/>
        <v/>
      </c>
      <c r="AF1227" s="5">
        <f t="shared" si="376"/>
        <v>1944</v>
      </c>
      <c r="AG1227" s="46">
        <v>1224</v>
      </c>
      <c r="AH1227" s="47" t="str">
        <f t="shared" si="366"/>
        <v/>
      </c>
      <c r="AI1227" s="48" t="str">
        <f t="shared" si="367"/>
        <v/>
      </c>
      <c r="AK1227" s="22" t="e">
        <f>TRIM(#REF!)</f>
        <v>#REF!</v>
      </c>
      <c r="AL1227" s="23" t="e">
        <f>IF(#REF!=0,"",#REF!)</f>
        <v>#REF!</v>
      </c>
      <c r="AM1227" s="19" t="e">
        <f>IF(#REF!=0,"",#REF!)</f>
        <v>#REF!</v>
      </c>
      <c r="AN1227" s="23" t="e">
        <f>IF($AK1227="","",#REF!)</f>
        <v>#REF!</v>
      </c>
      <c r="AO1227" s="23" t="e">
        <f t="shared" si="377"/>
        <v>#REF!</v>
      </c>
      <c r="AP1227" s="19" t="e">
        <f>IF(#REF!=0,"",#REF!)</f>
        <v>#REF!</v>
      </c>
      <c r="AQ1227" s="19" t="e">
        <f>IF(#REF!=0,"",#REF!)</f>
        <v>#REF!</v>
      </c>
      <c r="AR1227" s="19" t="e">
        <f>IF(#REF!=0,"",#REF!)</f>
        <v>#REF!</v>
      </c>
      <c r="AS1227" s="19" t="e">
        <f>#REF!</f>
        <v>#REF!</v>
      </c>
    </row>
    <row r="1228" spans="4:45" ht="19.5" thickTop="1" thickBot="1" x14ac:dyDescent="0.25">
      <c r="D1228" s="1" t="str">
        <f t="shared" si="363"/>
        <v/>
      </c>
      <c r="E1228" s="1" t="str">
        <f t="shared" si="364"/>
        <v/>
      </c>
      <c r="K1228" s="19" t="str">
        <f t="shared" si="368"/>
        <v/>
      </c>
      <c r="L1228" s="19">
        <f t="shared" si="361"/>
        <v>10000</v>
      </c>
      <c r="M1228" s="22" t="str">
        <f>TRIM(Data!$N1225)</f>
        <v>Frankie Winn</v>
      </c>
      <c r="N1228" s="22" t="str">
        <f>TRIM(Data!$A1225)</f>
        <v>Frankie Winn</v>
      </c>
      <c r="O1228" s="23">
        <f>IF(Data!$B1225=0,"",Data!$B1225)</f>
        <v>1978</v>
      </c>
      <c r="P1228" s="19" t="str">
        <f>IF(Data!$C1225=0,"",Data!$C1225)</f>
        <v>1</v>
      </c>
      <c r="Q1228" s="23" t="str">
        <f>IF($M1228="","",Data!$E1225)</f>
        <v>L</v>
      </c>
      <c r="R1228" s="23" t="str">
        <f t="shared" si="369"/>
        <v>L</v>
      </c>
      <c r="S1228" s="23" t="str">
        <f t="shared" si="370"/>
        <v>L</v>
      </c>
      <c r="T1228" s="19" t="str">
        <f>IF(Data!$F1225=0,"",Data!$F1225)</f>
        <v/>
      </c>
      <c r="U1228" s="19" t="str">
        <f>IF(Data!$G1225=0,"",Data!$G1225)</f>
        <v/>
      </c>
      <c r="V1228" s="19" t="str">
        <f>IF(Data!$D1225=0,"",Data!$D1225)</f>
        <v/>
      </c>
      <c r="W1228" s="19" t="str">
        <f>Data!$H1225</f>
        <v>Japonica</v>
      </c>
      <c r="Y1228" s="41" t="e">
        <f t="shared" si="365"/>
        <v>#REF!</v>
      </c>
      <c r="Z1228" s="8">
        <f t="shared" si="371"/>
        <v>10000</v>
      </c>
      <c r="AA1228" s="8" t="str">
        <f t="shared" si="372"/>
        <v>Frankie Winn</v>
      </c>
      <c r="AB1228" s="8" t="str">
        <f t="shared" si="373"/>
        <v>L</v>
      </c>
      <c r="AC1228" s="8" t="str">
        <f t="shared" si="374"/>
        <v/>
      </c>
      <c r="AD1228" s="8" t="str">
        <f t="shared" si="362"/>
        <v/>
      </c>
      <c r="AE1228" s="8" t="str">
        <f t="shared" si="375"/>
        <v/>
      </c>
      <c r="AF1228" s="5">
        <f t="shared" si="376"/>
        <v>1978</v>
      </c>
      <c r="AG1228" s="46">
        <v>1225</v>
      </c>
      <c r="AH1228" s="47" t="str">
        <f t="shared" si="366"/>
        <v/>
      </c>
      <c r="AI1228" s="48" t="str">
        <f t="shared" si="367"/>
        <v/>
      </c>
      <c r="AK1228" s="22" t="e">
        <f>TRIM(#REF!)</f>
        <v>#REF!</v>
      </c>
      <c r="AL1228" s="23" t="e">
        <f>IF(#REF!=0,"",#REF!)</f>
        <v>#REF!</v>
      </c>
      <c r="AM1228" s="19" t="e">
        <f>IF(#REF!=0,"",#REF!)</f>
        <v>#REF!</v>
      </c>
      <c r="AN1228" s="23" t="e">
        <f>IF($AK1228="","",#REF!)</f>
        <v>#REF!</v>
      </c>
      <c r="AO1228" s="23" t="e">
        <f t="shared" si="377"/>
        <v>#REF!</v>
      </c>
      <c r="AP1228" s="19" t="e">
        <f>IF(#REF!=0,"",#REF!)</f>
        <v>#REF!</v>
      </c>
      <c r="AQ1228" s="19" t="e">
        <f>IF(#REF!=0,"",#REF!)</f>
        <v>#REF!</v>
      </c>
      <c r="AR1228" s="19" t="e">
        <f>IF(#REF!=0,"",#REF!)</f>
        <v>#REF!</v>
      </c>
      <c r="AS1228" s="19" t="e">
        <f>#REF!</f>
        <v>#REF!</v>
      </c>
    </row>
    <row r="1229" spans="4:45" ht="19.5" thickTop="1" thickBot="1" x14ac:dyDescent="0.25">
      <c r="D1229" s="1" t="str">
        <f t="shared" si="363"/>
        <v/>
      </c>
      <c r="E1229" s="1" t="str">
        <f t="shared" si="364"/>
        <v/>
      </c>
      <c r="K1229" s="19" t="str">
        <f t="shared" si="368"/>
        <v/>
      </c>
      <c r="L1229" s="19">
        <f t="shared" si="361"/>
        <v>10000</v>
      </c>
      <c r="M1229" s="22" t="str">
        <f>TRIM(Data!$N1226)</f>
        <v>Frau Geheimrat Oldevig</v>
      </c>
      <c r="N1229" s="22" t="str">
        <f>TRIM(Data!$A1226)</f>
        <v>Frau Geheimrat Oldevig (Thomas Plant)</v>
      </c>
      <c r="O1229" s="23">
        <f>IF(Data!$B1226=0,"",Data!$B1226)</f>
        <v>1911</v>
      </c>
      <c r="P1229" s="19" t="str">
        <f>IF(Data!$C1226=0,"",Data!$C1226)</f>
        <v>1</v>
      </c>
      <c r="Q1229" s="23" t="str">
        <f>IF($M1229="","",Data!$E1226)</f>
        <v>M</v>
      </c>
      <c r="R1229" s="23" t="str">
        <f t="shared" si="369"/>
        <v>M</v>
      </c>
      <c r="S1229" s="23" t="str">
        <f t="shared" si="370"/>
        <v>M</v>
      </c>
      <c r="T1229" s="19" t="str">
        <f>IF(Data!$F1226=0,"",Data!$F1226)</f>
        <v/>
      </c>
      <c r="U1229" s="19" t="str">
        <f>IF(Data!$G1226=0,"",Data!$G1226)</f>
        <v/>
      </c>
      <c r="V1229" s="19" t="str">
        <f>IF(Data!$D1226=0,"",Data!$D1226)</f>
        <v/>
      </c>
      <c r="W1229" s="19" t="str">
        <f>Data!$H1226</f>
        <v>Japonica</v>
      </c>
      <c r="Y1229" s="41" t="e">
        <f t="shared" si="365"/>
        <v>#REF!</v>
      </c>
      <c r="Z1229" s="8">
        <f t="shared" si="371"/>
        <v>10000</v>
      </c>
      <c r="AA1229" s="8" t="str">
        <f t="shared" si="372"/>
        <v>Frau Geheimrat Oldevig</v>
      </c>
      <c r="AB1229" s="8" t="str">
        <f t="shared" si="373"/>
        <v>M</v>
      </c>
      <c r="AC1229" s="8" t="str">
        <f t="shared" si="374"/>
        <v/>
      </c>
      <c r="AD1229" s="8" t="str">
        <f t="shared" si="362"/>
        <v/>
      </c>
      <c r="AE1229" s="8" t="str">
        <f t="shared" si="375"/>
        <v/>
      </c>
      <c r="AF1229" s="5">
        <f t="shared" si="376"/>
        <v>1911</v>
      </c>
      <c r="AG1229" s="46">
        <v>1226</v>
      </c>
      <c r="AH1229" s="47" t="str">
        <f t="shared" si="366"/>
        <v/>
      </c>
      <c r="AI1229" s="48" t="str">
        <f t="shared" si="367"/>
        <v/>
      </c>
      <c r="AK1229" s="22" t="e">
        <f>TRIM(#REF!)</f>
        <v>#REF!</v>
      </c>
      <c r="AL1229" s="23" t="e">
        <f>IF(#REF!=0,"",#REF!)</f>
        <v>#REF!</v>
      </c>
      <c r="AM1229" s="19" t="e">
        <f>IF(#REF!=0,"",#REF!)</f>
        <v>#REF!</v>
      </c>
      <c r="AN1229" s="23" t="e">
        <f>IF($AK1229="","",#REF!)</f>
        <v>#REF!</v>
      </c>
      <c r="AO1229" s="23" t="e">
        <f t="shared" si="377"/>
        <v>#REF!</v>
      </c>
      <c r="AP1229" s="19" t="e">
        <f>IF(#REF!=0,"",#REF!)</f>
        <v>#REF!</v>
      </c>
      <c r="AQ1229" s="19" t="e">
        <f>IF(#REF!=0,"",#REF!)</f>
        <v>#REF!</v>
      </c>
      <c r="AR1229" s="19" t="e">
        <f>IF(#REF!=0,"",#REF!)</f>
        <v>#REF!</v>
      </c>
      <c r="AS1229" s="19" t="e">
        <f>#REF!</f>
        <v>#REF!</v>
      </c>
    </row>
    <row r="1230" spans="4:45" ht="19.5" thickTop="1" thickBot="1" x14ac:dyDescent="0.25">
      <c r="D1230" s="1" t="str">
        <f t="shared" si="363"/>
        <v/>
      </c>
      <c r="E1230" s="1" t="str">
        <f t="shared" si="364"/>
        <v/>
      </c>
      <c r="K1230" s="19" t="str">
        <f t="shared" si="368"/>
        <v/>
      </c>
      <c r="L1230" s="19">
        <f t="shared" si="361"/>
        <v>10000</v>
      </c>
      <c r="M1230" s="22" t="str">
        <f>TRIM(Data!$N1227)</f>
        <v>Frau Minna Seidel (See Pink Perfection)</v>
      </c>
      <c r="N1230" s="22" t="str">
        <f>TRIM(Data!$A1227)</f>
        <v>Frau Minna Seidel (See Pink Perfection)</v>
      </c>
      <c r="O1230" s="23" t="str">
        <f>IF(Data!$B1227=0,"",Data!$B1227)</f>
        <v>1890's</v>
      </c>
      <c r="P1230" s="19" t="str">
        <f>IF(Data!$C1227=0,"",Data!$C1227)</f>
        <v/>
      </c>
      <c r="Q1230" s="23" t="str">
        <f>IF($M1230="","",Data!$E1227)</f>
        <v>S</v>
      </c>
      <c r="R1230" s="23" t="str">
        <f t="shared" si="369"/>
        <v>S</v>
      </c>
      <c r="S1230" s="23" t="str">
        <f t="shared" si="370"/>
        <v>S</v>
      </c>
      <c r="T1230" s="19" t="str">
        <f>IF(Data!$F1227=0,"",Data!$F1227)</f>
        <v/>
      </c>
      <c r="U1230" s="19" t="str">
        <f>IF(Data!$G1227=0,"",Data!$G1227)</f>
        <v>FD</v>
      </c>
      <c r="V1230" s="19" t="str">
        <f>IF(Data!$D1227=0,"",Data!$D1227)</f>
        <v>ANTIQUE</v>
      </c>
      <c r="W1230" s="19" t="str">
        <f>Data!$H1227</f>
        <v>Japonica</v>
      </c>
      <c r="Y1230" s="41" t="e">
        <f t="shared" si="365"/>
        <v>#REF!</v>
      </c>
      <c r="Z1230" s="8">
        <f t="shared" si="371"/>
        <v>1230</v>
      </c>
      <c r="AA1230" s="8" t="str">
        <f t="shared" si="372"/>
        <v>Frau Minna Seidel (See Pink Perfection)</v>
      </c>
      <c r="AB1230" s="8" t="str">
        <f t="shared" si="373"/>
        <v>S</v>
      </c>
      <c r="AC1230" s="8" t="str">
        <f t="shared" si="374"/>
        <v/>
      </c>
      <c r="AD1230" s="8" t="str">
        <f t="shared" si="362"/>
        <v>FD</v>
      </c>
      <c r="AE1230" s="8" t="str">
        <f t="shared" si="375"/>
        <v>ANTIQUE</v>
      </c>
      <c r="AF1230" s="5" t="str">
        <f t="shared" si="376"/>
        <v>1890's</v>
      </c>
      <c r="AG1230" s="46">
        <v>1227</v>
      </c>
      <c r="AH1230" s="47" t="str">
        <f t="shared" si="366"/>
        <v/>
      </c>
      <c r="AI1230" s="48" t="str">
        <f t="shared" si="367"/>
        <v/>
      </c>
      <c r="AK1230" s="22" t="e">
        <f>TRIM(#REF!)</f>
        <v>#REF!</v>
      </c>
      <c r="AL1230" s="23" t="e">
        <f>IF(#REF!=0,"",#REF!)</f>
        <v>#REF!</v>
      </c>
      <c r="AM1230" s="19" t="e">
        <f>IF(#REF!=0,"",#REF!)</f>
        <v>#REF!</v>
      </c>
      <c r="AN1230" s="23" t="e">
        <f>IF($AK1230="","",#REF!)</f>
        <v>#REF!</v>
      </c>
      <c r="AO1230" s="23" t="e">
        <f t="shared" si="377"/>
        <v>#REF!</v>
      </c>
      <c r="AP1230" s="19" t="e">
        <f>IF(#REF!=0,"",#REF!)</f>
        <v>#REF!</v>
      </c>
      <c r="AQ1230" s="19" t="e">
        <f>IF(#REF!=0,"",#REF!)</f>
        <v>#REF!</v>
      </c>
      <c r="AR1230" s="19" t="e">
        <f>IF(#REF!=0,"",#REF!)</f>
        <v>#REF!</v>
      </c>
      <c r="AS1230" s="19" t="e">
        <f>#REF!</f>
        <v>#REF!</v>
      </c>
    </row>
    <row r="1231" spans="4:45" ht="19.5" thickTop="1" thickBot="1" x14ac:dyDescent="0.25">
      <c r="D1231" s="1" t="str">
        <f t="shared" si="363"/>
        <v/>
      </c>
      <c r="E1231" s="1" t="str">
        <f t="shared" si="364"/>
        <v/>
      </c>
      <c r="K1231" s="19" t="str">
        <f t="shared" si="368"/>
        <v/>
      </c>
      <c r="L1231" s="19">
        <f t="shared" si="361"/>
        <v>10000</v>
      </c>
      <c r="M1231" s="22" t="str">
        <f>TRIM(Data!$N1228)</f>
        <v>Freckles</v>
      </c>
      <c r="N1231" s="22" t="str">
        <f>TRIM(Data!$A1228)</f>
        <v>Freckles</v>
      </c>
      <c r="O1231" s="23">
        <f>IF(Data!$B1228=0,"",Data!$B1228)</f>
        <v>1997</v>
      </c>
      <c r="P1231" s="19" t="str">
        <f>IF(Data!$C1228=0,"",Data!$C1228)</f>
        <v>1</v>
      </c>
      <c r="Q1231" s="23" t="str">
        <f>IF($M1231="","",Data!$E1228)</f>
        <v>Min</v>
      </c>
      <c r="R1231" s="23" t="str">
        <f t="shared" si="369"/>
        <v>Min</v>
      </c>
      <c r="S1231" s="23" t="str">
        <f t="shared" si="370"/>
        <v>Min</v>
      </c>
      <c r="T1231" s="19" t="str">
        <f>IF(Data!$F1228=0,"",Data!$F1228)</f>
        <v/>
      </c>
      <c r="U1231" s="19" t="str">
        <f>IF(Data!$G1228=0,"",Data!$G1228)</f>
        <v>FD</v>
      </c>
      <c r="V1231" s="19" t="str">
        <f>IF(Data!$D1228=0,"",Data!$D1228)</f>
        <v/>
      </c>
      <c r="W1231" s="19" t="str">
        <f>Data!$H1228</f>
        <v>Japonica</v>
      </c>
      <c r="Y1231" s="41" t="e">
        <f t="shared" si="365"/>
        <v>#REF!</v>
      </c>
      <c r="Z1231" s="8">
        <f t="shared" si="371"/>
        <v>10000</v>
      </c>
      <c r="AA1231" s="8" t="str">
        <f t="shared" si="372"/>
        <v>Freckles</v>
      </c>
      <c r="AB1231" s="8" t="str">
        <f t="shared" si="373"/>
        <v>Min</v>
      </c>
      <c r="AC1231" s="8" t="str">
        <f t="shared" si="374"/>
        <v/>
      </c>
      <c r="AD1231" s="8" t="str">
        <f t="shared" si="362"/>
        <v>FD</v>
      </c>
      <c r="AE1231" s="8" t="str">
        <f t="shared" si="375"/>
        <v/>
      </c>
      <c r="AF1231" s="5">
        <f t="shared" si="376"/>
        <v>1997</v>
      </c>
      <c r="AG1231" s="46">
        <v>1228</v>
      </c>
      <c r="AH1231" s="47" t="str">
        <f t="shared" si="366"/>
        <v/>
      </c>
      <c r="AI1231" s="48" t="str">
        <f t="shared" si="367"/>
        <v/>
      </c>
      <c r="AK1231" s="22" t="e">
        <f>TRIM(#REF!)</f>
        <v>#REF!</v>
      </c>
      <c r="AL1231" s="23" t="e">
        <f>IF(#REF!=0,"",#REF!)</f>
        <v>#REF!</v>
      </c>
      <c r="AM1231" s="19" t="e">
        <f>IF(#REF!=0,"",#REF!)</f>
        <v>#REF!</v>
      </c>
      <c r="AN1231" s="23" t="e">
        <f>IF($AK1231="","",#REF!)</f>
        <v>#REF!</v>
      </c>
      <c r="AO1231" s="23" t="e">
        <f t="shared" si="377"/>
        <v>#REF!</v>
      </c>
      <c r="AP1231" s="19" t="e">
        <f>IF(#REF!=0,"",#REF!)</f>
        <v>#REF!</v>
      </c>
      <c r="AQ1231" s="19" t="e">
        <f>IF(#REF!=0,"",#REF!)</f>
        <v>#REF!</v>
      </c>
      <c r="AR1231" s="19" t="e">
        <f>IF(#REF!=0,"",#REF!)</f>
        <v>#REF!</v>
      </c>
      <c r="AS1231" s="19" t="e">
        <f>#REF!</f>
        <v>#REF!</v>
      </c>
    </row>
    <row r="1232" spans="4:45" ht="19.5" thickTop="1" thickBot="1" x14ac:dyDescent="0.25">
      <c r="D1232" s="1" t="str">
        <f t="shared" si="363"/>
        <v/>
      </c>
      <c r="E1232" s="1" t="str">
        <f t="shared" si="364"/>
        <v/>
      </c>
      <c r="K1232" s="19" t="str">
        <f t="shared" si="368"/>
        <v/>
      </c>
      <c r="L1232" s="19">
        <f t="shared" si="361"/>
        <v>10000</v>
      </c>
      <c r="M1232" s="22" t="str">
        <f>TRIM(Data!$N1229)</f>
        <v>Fred Gerald</v>
      </c>
      <c r="N1232" s="22" t="str">
        <f>TRIM(Data!$A1229)</f>
        <v>Fred Gerald</v>
      </c>
      <c r="O1232" s="23">
        <f>IF(Data!$B1229=0,"",Data!$B1229)</f>
        <v>1968</v>
      </c>
      <c r="P1232" s="19" t="str">
        <f>IF(Data!$C1229=0,"",Data!$C1229)</f>
        <v>1</v>
      </c>
      <c r="Q1232" s="23" t="str">
        <f>IF($M1232="","",Data!$E1229)</f>
        <v>L</v>
      </c>
      <c r="R1232" s="23" t="str">
        <f t="shared" si="369"/>
        <v>L</v>
      </c>
      <c r="S1232" s="23" t="str">
        <f t="shared" si="370"/>
        <v>L</v>
      </c>
      <c r="T1232" s="19" t="str">
        <f>IF(Data!$F1229=0,"",Data!$F1229)</f>
        <v/>
      </c>
      <c r="U1232" s="19" t="str">
        <f>IF(Data!$G1229=0,"",Data!$G1229)</f>
        <v/>
      </c>
      <c r="V1232" s="19" t="str">
        <f>IF(Data!$D1229=0,"",Data!$D1229)</f>
        <v/>
      </c>
      <c r="W1232" s="19" t="str">
        <f>Data!$H1229</f>
        <v>Japonica</v>
      </c>
      <c r="Y1232" s="41" t="e">
        <f t="shared" si="365"/>
        <v>#REF!</v>
      </c>
      <c r="Z1232" s="8">
        <f t="shared" si="371"/>
        <v>10000</v>
      </c>
      <c r="AA1232" s="8" t="str">
        <f t="shared" si="372"/>
        <v>Fred Gerald</v>
      </c>
      <c r="AB1232" s="8" t="str">
        <f t="shared" si="373"/>
        <v>L</v>
      </c>
      <c r="AC1232" s="8" t="str">
        <f t="shared" si="374"/>
        <v/>
      </c>
      <c r="AD1232" s="8" t="str">
        <f t="shared" si="362"/>
        <v/>
      </c>
      <c r="AE1232" s="8" t="str">
        <f t="shared" si="375"/>
        <v/>
      </c>
      <c r="AF1232" s="5">
        <f t="shared" si="376"/>
        <v>1968</v>
      </c>
      <c r="AG1232" s="46">
        <v>1229</v>
      </c>
      <c r="AH1232" s="47" t="str">
        <f t="shared" si="366"/>
        <v/>
      </c>
      <c r="AI1232" s="48" t="str">
        <f t="shared" si="367"/>
        <v/>
      </c>
      <c r="AK1232" s="22" t="e">
        <f>TRIM(#REF!)</f>
        <v>#REF!</v>
      </c>
      <c r="AL1232" s="23" t="e">
        <f>IF(#REF!=0,"",#REF!)</f>
        <v>#REF!</v>
      </c>
      <c r="AM1232" s="19" t="e">
        <f>IF(#REF!=0,"",#REF!)</f>
        <v>#REF!</v>
      </c>
      <c r="AN1232" s="23" t="e">
        <f>IF($AK1232="","",#REF!)</f>
        <v>#REF!</v>
      </c>
      <c r="AO1232" s="23" t="e">
        <f t="shared" si="377"/>
        <v>#REF!</v>
      </c>
      <c r="AP1232" s="19" t="e">
        <f>IF(#REF!=0,"",#REF!)</f>
        <v>#REF!</v>
      </c>
      <c r="AQ1232" s="19" t="e">
        <f>IF(#REF!=0,"",#REF!)</f>
        <v>#REF!</v>
      </c>
      <c r="AR1232" s="19" t="e">
        <f>IF(#REF!=0,"",#REF!)</f>
        <v>#REF!</v>
      </c>
      <c r="AS1232" s="19" t="e">
        <f>#REF!</f>
        <v>#REF!</v>
      </c>
    </row>
    <row r="1233" spans="4:45" ht="19.5" thickTop="1" thickBot="1" x14ac:dyDescent="0.25">
      <c r="D1233" s="1" t="str">
        <f t="shared" si="363"/>
        <v/>
      </c>
      <c r="E1233" s="1" t="str">
        <f t="shared" si="364"/>
        <v/>
      </c>
      <c r="K1233" s="19" t="str">
        <f t="shared" si="368"/>
        <v/>
      </c>
      <c r="L1233" s="19">
        <f t="shared" si="361"/>
        <v>10000</v>
      </c>
      <c r="M1233" s="22" t="str">
        <f>TRIM(Data!$N1230)</f>
        <v>Fred Mayo</v>
      </c>
      <c r="N1233" s="22" t="str">
        <f>TRIM(Data!$A1230)</f>
        <v>Fred Mayo</v>
      </c>
      <c r="O1233" s="23">
        <f>IF(Data!$B1230=0,"",Data!$B1230)</f>
        <v>2007</v>
      </c>
      <c r="P1233" s="19" t="str">
        <f>IF(Data!$C1230=0,"",Data!$C1230)</f>
        <v>1</v>
      </c>
      <c r="Q1233" s="23" t="str">
        <f>IF($M1233="","",Data!$E1230)</f>
        <v>M</v>
      </c>
      <c r="R1233" s="23" t="str">
        <f t="shared" si="369"/>
        <v>M</v>
      </c>
      <c r="S1233" s="23" t="str">
        <f t="shared" si="370"/>
        <v>M</v>
      </c>
      <c r="T1233" s="19" t="str">
        <f>IF(Data!$F1230=0,"",Data!$F1230)</f>
        <v/>
      </c>
      <c r="U1233" s="19" t="str">
        <f>IF(Data!$G1230=0,"",Data!$G1230)</f>
        <v>FD</v>
      </c>
      <c r="V1233" s="19" t="str">
        <f>IF(Data!$D1230=0,"",Data!$D1230)</f>
        <v/>
      </c>
      <c r="W1233" s="19" t="str">
        <f>Data!$H1230</f>
        <v>Japonica</v>
      </c>
      <c r="Y1233" s="41" t="e">
        <f t="shared" si="365"/>
        <v>#REF!</v>
      </c>
      <c r="Z1233" s="8">
        <f t="shared" si="371"/>
        <v>10000</v>
      </c>
      <c r="AA1233" s="8" t="str">
        <f t="shared" si="372"/>
        <v>Fred Mayo</v>
      </c>
      <c r="AB1233" s="8" t="str">
        <f t="shared" si="373"/>
        <v>M</v>
      </c>
      <c r="AC1233" s="8" t="str">
        <f t="shared" si="374"/>
        <v/>
      </c>
      <c r="AD1233" s="8" t="str">
        <f t="shared" si="362"/>
        <v>FD</v>
      </c>
      <c r="AE1233" s="8" t="str">
        <f t="shared" si="375"/>
        <v/>
      </c>
      <c r="AF1233" s="5">
        <f t="shared" si="376"/>
        <v>2007</v>
      </c>
      <c r="AG1233" s="46">
        <v>1230</v>
      </c>
      <c r="AH1233" s="47" t="str">
        <f t="shared" si="366"/>
        <v/>
      </c>
      <c r="AI1233" s="48" t="str">
        <f t="shared" si="367"/>
        <v/>
      </c>
      <c r="AK1233" s="22" t="e">
        <f>TRIM(#REF!)</f>
        <v>#REF!</v>
      </c>
      <c r="AL1233" s="23" t="e">
        <f>IF(#REF!=0,"",#REF!)</f>
        <v>#REF!</v>
      </c>
      <c r="AM1233" s="19" t="e">
        <f>IF(#REF!=0,"",#REF!)</f>
        <v>#REF!</v>
      </c>
      <c r="AN1233" s="23" t="e">
        <f>IF($AK1233="","",#REF!)</f>
        <v>#REF!</v>
      </c>
      <c r="AO1233" s="23" t="e">
        <f t="shared" si="377"/>
        <v>#REF!</v>
      </c>
      <c r="AP1233" s="19" t="e">
        <f>IF(#REF!=0,"",#REF!)</f>
        <v>#REF!</v>
      </c>
      <c r="AQ1233" s="19" t="e">
        <f>IF(#REF!=0,"",#REF!)</f>
        <v>#REF!</v>
      </c>
      <c r="AR1233" s="19" t="e">
        <f>IF(#REF!=0,"",#REF!)</f>
        <v>#REF!</v>
      </c>
      <c r="AS1233" s="19" t="e">
        <f>#REF!</f>
        <v>#REF!</v>
      </c>
    </row>
    <row r="1234" spans="4:45" ht="19.5" thickTop="1" thickBot="1" x14ac:dyDescent="0.25">
      <c r="D1234" s="1" t="str">
        <f t="shared" si="363"/>
        <v/>
      </c>
      <c r="E1234" s="1" t="str">
        <f t="shared" si="364"/>
        <v/>
      </c>
      <c r="K1234" s="19" t="str">
        <f t="shared" si="368"/>
        <v/>
      </c>
      <c r="L1234" s="19">
        <f t="shared" si="361"/>
        <v>10000</v>
      </c>
      <c r="M1234" s="22" t="str">
        <f>TRIM(Data!$N1231)</f>
        <v>Fred Sander</v>
      </c>
      <c r="N1234" s="22" t="str">
        <f>TRIM(Data!$A1231)</f>
        <v>Fred Sander (Fimbriata Superba)</v>
      </c>
      <c r="O1234" s="23">
        <f>IF(Data!$B1231=0,"",Data!$B1231)</f>
        <v>1913</v>
      </c>
      <c r="P1234" s="19" t="str">
        <f>IF(Data!$C1231=0,"",Data!$C1231)</f>
        <v>1</v>
      </c>
      <c r="Q1234" s="23" t="str">
        <f>IF($M1234="","",Data!$E1231)</f>
        <v>M</v>
      </c>
      <c r="R1234" s="23" t="str">
        <f t="shared" si="369"/>
        <v>M</v>
      </c>
      <c r="S1234" s="23" t="str">
        <f t="shared" si="370"/>
        <v>M</v>
      </c>
      <c r="T1234" s="19" t="str">
        <f>IF(Data!$F1231=0,"",Data!$F1231)</f>
        <v/>
      </c>
      <c r="U1234" s="19" t="str">
        <f>IF(Data!$G1231=0,"",Data!$G1231)</f>
        <v/>
      </c>
      <c r="V1234" s="19" t="str">
        <f>IF(Data!$D1231=0,"",Data!$D1231)</f>
        <v/>
      </c>
      <c r="W1234" s="19" t="str">
        <f>Data!$H1231</f>
        <v>Japonica</v>
      </c>
      <c r="Y1234" s="41" t="e">
        <f t="shared" si="365"/>
        <v>#REF!</v>
      </c>
      <c r="Z1234" s="8">
        <f t="shared" si="371"/>
        <v>10000</v>
      </c>
      <c r="AA1234" s="8" t="str">
        <f t="shared" si="372"/>
        <v>Fred Sander</v>
      </c>
      <c r="AB1234" s="8" t="str">
        <f t="shared" si="373"/>
        <v>M</v>
      </c>
      <c r="AC1234" s="8" t="str">
        <f t="shared" si="374"/>
        <v/>
      </c>
      <c r="AD1234" s="8" t="str">
        <f t="shared" si="362"/>
        <v/>
      </c>
      <c r="AE1234" s="8" t="str">
        <f t="shared" si="375"/>
        <v/>
      </c>
      <c r="AF1234" s="5">
        <f t="shared" si="376"/>
        <v>1913</v>
      </c>
      <c r="AG1234" s="46">
        <v>1231</v>
      </c>
      <c r="AH1234" s="47" t="str">
        <f t="shared" si="366"/>
        <v/>
      </c>
      <c r="AI1234" s="48" t="str">
        <f t="shared" si="367"/>
        <v/>
      </c>
      <c r="AK1234" s="22" t="e">
        <f>TRIM(#REF!)</f>
        <v>#REF!</v>
      </c>
      <c r="AL1234" s="23" t="e">
        <f>IF(#REF!=0,"",#REF!)</f>
        <v>#REF!</v>
      </c>
      <c r="AM1234" s="19" t="e">
        <f>IF(#REF!=0,"",#REF!)</f>
        <v>#REF!</v>
      </c>
      <c r="AN1234" s="23" t="e">
        <f>IF($AK1234="","",#REF!)</f>
        <v>#REF!</v>
      </c>
      <c r="AO1234" s="23" t="e">
        <f t="shared" si="377"/>
        <v>#REF!</v>
      </c>
      <c r="AP1234" s="19" t="e">
        <f>IF(#REF!=0,"",#REF!)</f>
        <v>#REF!</v>
      </c>
      <c r="AQ1234" s="19" t="e">
        <f>IF(#REF!=0,"",#REF!)</f>
        <v>#REF!</v>
      </c>
      <c r="AR1234" s="19" t="e">
        <f>IF(#REF!=0,"",#REF!)</f>
        <v>#REF!</v>
      </c>
      <c r="AS1234" s="19" t="e">
        <f>#REF!</f>
        <v>#REF!</v>
      </c>
    </row>
    <row r="1235" spans="4:45" ht="19.5" thickTop="1" thickBot="1" x14ac:dyDescent="0.25">
      <c r="D1235" s="1" t="str">
        <f t="shared" si="363"/>
        <v/>
      </c>
      <c r="E1235" s="1" t="str">
        <f t="shared" si="364"/>
        <v/>
      </c>
      <c r="K1235" s="19" t="str">
        <f t="shared" si="368"/>
        <v/>
      </c>
      <c r="L1235" s="19">
        <f t="shared" si="361"/>
        <v>10000</v>
      </c>
      <c r="M1235" s="22" t="str">
        <f>TRIM(Data!$N1232)</f>
        <v>Freda Howell Var.</v>
      </c>
      <c r="N1235" s="22" t="str">
        <f>TRIM(Data!$A1232)</f>
        <v>Freda Howell Var.</v>
      </c>
      <c r="O1235" s="23">
        <f>IF(Data!$B1232=0,"",Data!$B1232)</f>
        <v>2016</v>
      </c>
      <c r="P1235" s="19" t="str">
        <f>IF(Data!$C1232=0,"",Data!$C1232)</f>
        <v/>
      </c>
      <c r="Q1235" s="23" t="str">
        <f>IF($M1235="","",Data!$E1232)</f>
        <v>M</v>
      </c>
      <c r="R1235" s="23" t="str">
        <f t="shared" si="369"/>
        <v>M</v>
      </c>
      <c r="S1235" s="23" t="str">
        <f t="shared" si="370"/>
        <v>M</v>
      </c>
      <c r="T1235" s="19" t="str">
        <f>IF(Data!$F1232=0,"",Data!$F1232)</f>
        <v/>
      </c>
      <c r="U1235" s="19" t="str">
        <f>IF(Data!$G1232=0,"",Data!$G1232)</f>
        <v/>
      </c>
      <c r="V1235" s="19" t="str">
        <f>IF(Data!$D1232=0,"",Data!$D1232)</f>
        <v/>
      </c>
      <c r="W1235" s="19" t="str">
        <f>Data!$H1232</f>
        <v>Japonica</v>
      </c>
      <c r="Y1235" s="41" t="e">
        <f t="shared" si="365"/>
        <v>#REF!</v>
      </c>
      <c r="Z1235" s="8">
        <f t="shared" si="371"/>
        <v>10000</v>
      </c>
      <c r="AA1235" s="8" t="str">
        <f t="shared" si="372"/>
        <v>Freda Howell Var.</v>
      </c>
      <c r="AB1235" s="8" t="str">
        <f t="shared" si="373"/>
        <v>M</v>
      </c>
      <c r="AC1235" s="8" t="str">
        <f t="shared" si="374"/>
        <v/>
      </c>
      <c r="AD1235" s="8" t="str">
        <f t="shared" si="362"/>
        <v/>
      </c>
      <c r="AE1235" s="8" t="str">
        <f t="shared" si="375"/>
        <v/>
      </c>
      <c r="AF1235" s="5">
        <f t="shared" si="376"/>
        <v>2016</v>
      </c>
      <c r="AG1235" s="46">
        <v>1232</v>
      </c>
      <c r="AH1235" s="47" t="str">
        <f t="shared" si="366"/>
        <v/>
      </c>
      <c r="AI1235" s="48" t="str">
        <f t="shared" si="367"/>
        <v/>
      </c>
      <c r="AK1235" s="22" t="e">
        <f>TRIM(#REF!)</f>
        <v>#REF!</v>
      </c>
      <c r="AL1235" s="23" t="e">
        <f>IF(#REF!=0,"",#REF!)</f>
        <v>#REF!</v>
      </c>
      <c r="AM1235" s="19" t="e">
        <f>IF(#REF!=0,"",#REF!)</f>
        <v>#REF!</v>
      </c>
      <c r="AN1235" s="23" t="e">
        <f>IF($AK1235="","",#REF!)</f>
        <v>#REF!</v>
      </c>
      <c r="AO1235" s="23" t="e">
        <f t="shared" si="377"/>
        <v>#REF!</v>
      </c>
      <c r="AP1235" s="19" t="e">
        <f>IF(#REF!=0,"",#REF!)</f>
        <v>#REF!</v>
      </c>
      <c r="AQ1235" s="19" t="e">
        <f>IF(#REF!=0,"",#REF!)</f>
        <v>#REF!</v>
      </c>
      <c r="AR1235" s="19" t="e">
        <f>IF(#REF!=0,"",#REF!)</f>
        <v>#REF!</v>
      </c>
      <c r="AS1235" s="19" t="e">
        <f>#REF!</f>
        <v>#REF!</v>
      </c>
    </row>
    <row r="1236" spans="4:45" ht="19.5" thickTop="1" thickBot="1" x14ac:dyDescent="0.25">
      <c r="D1236" s="1" t="str">
        <f t="shared" si="363"/>
        <v/>
      </c>
      <c r="E1236" s="1" t="str">
        <f t="shared" si="364"/>
        <v/>
      </c>
      <c r="K1236" s="19" t="str">
        <f t="shared" si="368"/>
        <v/>
      </c>
      <c r="L1236" s="19">
        <f t="shared" si="361"/>
        <v>10000</v>
      </c>
      <c r="M1236" s="22" t="str">
        <f>TRIM(Data!$N1233)</f>
        <v>Freddie Mac</v>
      </c>
      <c r="N1236" s="22" t="str">
        <f>TRIM(Data!$A1233)</f>
        <v>Freddie Mac</v>
      </c>
      <c r="O1236" s="23">
        <f>IF(Data!$B1233=0,"",Data!$B1233)</f>
        <v>2021</v>
      </c>
      <c r="P1236" s="19" t="str">
        <f>IF(Data!$C1233=0,"",Data!$C1233)</f>
        <v>1</v>
      </c>
      <c r="Q1236" s="23" t="str">
        <f>IF($M1236="","",Data!$E1233)</f>
        <v>M-L</v>
      </c>
      <c r="R1236" s="23" t="str">
        <f t="shared" si="369"/>
        <v>M</v>
      </c>
      <c r="S1236" s="23" t="str">
        <f t="shared" si="370"/>
        <v>M</v>
      </c>
      <c r="T1236" s="19" t="str">
        <f>IF(Data!$F1233=0,"",Data!$F1233)</f>
        <v/>
      </c>
      <c r="U1236" s="19" t="str">
        <f>IF(Data!$G1233=0,"",Data!$G1233)</f>
        <v/>
      </c>
      <c r="V1236" s="19" t="str">
        <f>IF(Data!$D1233=0,"",Data!$D1233)</f>
        <v/>
      </c>
      <c r="W1236" s="19" t="str">
        <f>Data!$H1233</f>
        <v>Japonica</v>
      </c>
      <c r="Y1236" s="41" t="e">
        <f t="shared" si="365"/>
        <v>#REF!</v>
      </c>
      <c r="Z1236" s="8">
        <f t="shared" si="371"/>
        <v>10000</v>
      </c>
      <c r="AA1236" s="8" t="str">
        <f t="shared" si="372"/>
        <v>Freddie Mac</v>
      </c>
      <c r="AB1236" s="8" t="str">
        <f t="shared" si="373"/>
        <v>M</v>
      </c>
      <c r="AC1236" s="8" t="str">
        <f t="shared" si="374"/>
        <v/>
      </c>
      <c r="AD1236" s="8" t="str">
        <f t="shared" si="362"/>
        <v/>
      </c>
      <c r="AE1236" s="8" t="str">
        <f t="shared" si="375"/>
        <v/>
      </c>
      <c r="AF1236" s="5">
        <f t="shared" si="376"/>
        <v>2021</v>
      </c>
      <c r="AG1236" s="46">
        <v>1233</v>
      </c>
      <c r="AH1236" s="47" t="str">
        <f t="shared" si="366"/>
        <v/>
      </c>
      <c r="AI1236" s="48" t="str">
        <f t="shared" si="367"/>
        <v/>
      </c>
      <c r="AK1236" s="22" t="e">
        <f>TRIM(#REF!)</f>
        <v>#REF!</v>
      </c>
      <c r="AL1236" s="23" t="e">
        <f>IF(#REF!=0,"",#REF!)</f>
        <v>#REF!</v>
      </c>
      <c r="AM1236" s="19" t="e">
        <f>IF(#REF!=0,"",#REF!)</f>
        <v>#REF!</v>
      </c>
      <c r="AN1236" s="23" t="e">
        <f>IF($AK1236="","",#REF!)</f>
        <v>#REF!</v>
      </c>
      <c r="AO1236" s="23" t="e">
        <f t="shared" si="377"/>
        <v>#REF!</v>
      </c>
      <c r="AP1236" s="19" t="e">
        <f>IF(#REF!=0,"",#REF!)</f>
        <v>#REF!</v>
      </c>
      <c r="AQ1236" s="19" t="e">
        <f>IF(#REF!=0,"",#REF!)</f>
        <v>#REF!</v>
      </c>
      <c r="AR1236" s="19" t="e">
        <f>IF(#REF!=0,"",#REF!)</f>
        <v>#REF!</v>
      </c>
      <c r="AS1236" s="19" t="e">
        <f>#REF!</f>
        <v>#REF!</v>
      </c>
    </row>
    <row r="1237" spans="4:45" ht="19.5" thickTop="1" thickBot="1" x14ac:dyDescent="0.25">
      <c r="D1237" s="1" t="str">
        <f t="shared" si="363"/>
        <v/>
      </c>
      <c r="E1237" s="1" t="str">
        <f t="shared" si="364"/>
        <v/>
      </c>
      <c r="K1237" s="19" t="str">
        <f t="shared" si="368"/>
        <v/>
      </c>
      <c r="L1237" s="19">
        <f t="shared" si="361"/>
        <v>10000</v>
      </c>
      <c r="M1237" s="22" t="str">
        <f>TRIM(Data!$N1234)</f>
        <v>Freedom Bell</v>
      </c>
      <c r="N1237" s="22" t="str">
        <f>TRIM(Data!$A1234)</f>
        <v>Freedom Bell (H)</v>
      </c>
      <c r="O1237" s="23">
        <f>IF(Data!$B1234=0,"",Data!$B1234)</f>
        <v>1965</v>
      </c>
      <c r="P1237" s="19" t="str">
        <f>IF(Data!$C1234=0,"",Data!$C1234)</f>
        <v>1</v>
      </c>
      <c r="Q1237" s="23" t="str">
        <f>IF($M1237="","",Data!$E1234)</f>
        <v>S</v>
      </c>
      <c r="R1237" s="23" t="str">
        <f t="shared" si="369"/>
        <v>S</v>
      </c>
      <c r="S1237" s="23" t="str">
        <f t="shared" si="370"/>
        <v>S</v>
      </c>
      <c r="T1237" s="19" t="str">
        <f>IF(Data!$F1234=0,"",Data!$F1234)</f>
        <v/>
      </c>
      <c r="U1237" s="19" t="str">
        <f>IF(Data!$G1234=0,"",Data!$G1234)</f>
        <v/>
      </c>
      <c r="V1237" s="19" t="str">
        <f>IF(Data!$D1234=0,"",Data!$D1234)</f>
        <v/>
      </c>
      <c r="W1237" s="19" t="str">
        <f>Data!$H1234</f>
        <v>NRH</v>
      </c>
      <c r="Y1237" s="41" t="e">
        <f t="shared" si="365"/>
        <v>#REF!</v>
      </c>
      <c r="Z1237" s="8">
        <f t="shared" si="371"/>
        <v>10000</v>
      </c>
      <c r="AA1237" s="8" t="str">
        <f t="shared" si="372"/>
        <v>Freedom Bell</v>
      </c>
      <c r="AB1237" s="8" t="str">
        <f t="shared" si="373"/>
        <v>S</v>
      </c>
      <c r="AC1237" s="8" t="str">
        <f t="shared" si="374"/>
        <v/>
      </c>
      <c r="AD1237" s="8" t="str">
        <f t="shared" si="362"/>
        <v/>
      </c>
      <c r="AE1237" s="8" t="str">
        <f t="shared" si="375"/>
        <v/>
      </c>
      <c r="AF1237" s="5">
        <f t="shared" si="376"/>
        <v>1965</v>
      </c>
      <c r="AG1237" s="46">
        <v>1234</v>
      </c>
      <c r="AH1237" s="47" t="str">
        <f t="shared" si="366"/>
        <v/>
      </c>
      <c r="AI1237" s="48" t="str">
        <f t="shared" si="367"/>
        <v/>
      </c>
      <c r="AK1237" s="22" t="e">
        <f>TRIM(#REF!)</f>
        <v>#REF!</v>
      </c>
      <c r="AL1237" s="23" t="e">
        <f>IF(#REF!=0,"",#REF!)</f>
        <v>#REF!</v>
      </c>
      <c r="AM1237" s="19" t="e">
        <f>IF(#REF!=0,"",#REF!)</f>
        <v>#REF!</v>
      </c>
      <c r="AN1237" s="23" t="e">
        <f>IF($AK1237="","",#REF!)</f>
        <v>#REF!</v>
      </c>
      <c r="AO1237" s="23" t="e">
        <f t="shared" si="377"/>
        <v>#REF!</v>
      </c>
      <c r="AP1237" s="19" t="e">
        <f>IF(#REF!=0,"",#REF!)</f>
        <v>#REF!</v>
      </c>
      <c r="AQ1237" s="19" t="e">
        <f>IF(#REF!=0,"",#REF!)</f>
        <v>#REF!</v>
      </c>
      <c r="AR1237" s="19" t="e">
        <f>IF(#REF!=0,"",#REF!)</f>
        <v>#REF!</v>
      </c>
      <c r="AS1237" s="19" t="e">
        <f>#REF!</f>
        <v>#REF!</v>
      </c>
    </row>
    <row r="1238" spans="4:45" ht="19.5" thickTop="1" thickBot="1" x14ac:dyDescent="0.25">
      <c r="D1238" s="1" t="str">
        <f t="shared" si="363"/>
        <v/>
      </c>
      <c r="E1238" s="1" t="str">
        <f t="shared" si="364"/>
        <v/>
      </c>
      <c r="K1238" s="19" t="str">
        <f t="shared" si="368"/>
        <v/>
      </c>
      <c r="L1238" s="19">
        <f t="shared" ref="L1238:L1301" si="378">IF(ISERROR(SEARCH($B$2,M1238)),10000,IF(SEARCH($B$2,M1238)=1,SEARCH($B$2,M1238)+ROW()/100000,10000))</f>
        <v>10000</v>
      </c>
      <c r="M1238" s="22" t="str">
        <f>TRIM(Data!$N1235)</f>
        <v>Frilled White</v>
      </c>
      <c r="N1238" s="22" t="str">
        <f>TRIM(Data!$A1235)</f>
        <v>Frilled White (Sasanqua)</v>
      </c>
      <c r="O1238" s="23">
        <f>IF(Data!$B1235=0,"",Data!$B1235)</f>
        <v>1959</v>
      </c>
      <c r="P1238" s="19" t="str">
        <f>IF(Data!$C1235=0,"",Data!$C1235)</f>
        <v/>
      </c>
      <c r="Q1238" s="23" t="str">
        <f>IF($M1238="","",Data!$E1235)</f>
        <v>M</v>
      </c>
      <c r="R1238" s="23" t="str">
        <f t="shared" si="369"/>
        <v>M</v>
      </c>
      <c r="S1238" s="23" t="str">
        <f t="shared" si="370"/>
        <v>M</v>
      </c>
      <c r="T1238" s="19" t="str">
        <f>IF(Data!$F1235=0,"",Data!$F1235)</f>
        <v/>
      </c>
      <c r="U1238" s="19" t="str">
        <f>IF(Data!$G1235=0,"",Data!$G1235)</f>
        <v/>
      </c>
      <c r="V1238" s="19" t="str">
        <f>IF(Data!$D1235=0,"",Data!$D1235)</f>
        <v/>
      </c>
      <c r="W1238" s="19" t="str">
        <f>Data!$H1235</f>
        <v>Sasanqua</v>
      </c>
      <c r="Y1238" s="41" t="e">
        <f t="shared" si="365"/>
        <v>#REF!</v>
      </c>
      <c r="Z1238" s="8">
        <f t="shared" si="371"/>
        <v>10000</v>
      </c>
      <c r="AA1238" s="8" t="str">
        <f t="shared" si="372"/>
        <v>Frilled White</v>
      </c>
      <c r="AB1238" s="8" t="str">
        <f t="shared" si="373"/>
        <v>M</v>
      </c>
      <c r="AC1238" s="8" t="str">
        <f t="shared" si="374"/>
        <v/>
      </c>
      <c r="AD1238" s="8" t="str">
        <f t="shared" ref="AD1238:AD1301" si="379">U1238</f>
        <v/>
      </c>
      <c r="AE1238" s="8" t="str">
        <f t="shared" si="375"/>
        <v/>
      </c>
      <c r="AF1238" s="5">
        <f t="shared" si="376"/>
        <v>1959</v>
      </c>
      <c r="AG1238" s="46">
        <v>1235</v>
      </c>
      <c r="AH1238" s="47" t="str">
        <f t="shared" si="366"/>
        <v/>
      </c>
      <c r="AI1238" s="48" t="str">
        <f t="shared" si="367"/>
        <v/>
      </c>
      <c r="AK1238" s="22" t="e">
        <f>TRIM(#REF!)</f>
        <v>#REF!</v>
      </c>
      <c r="AL1238" s="23" t="e">
        <f>IF(#REF!=0,"",#REF!)</f>
        <v>#REF!</v>
      </c>
      <c r="AM1238" s="19" t="e">
        <f>IF(#REF!=0,"",#REF!)</f>
        <v>#REF!</v>
      </c>
      <c r="AN1238" s="23" t="e">
        <f>IF($AK1238="","",#REF!)</f>
        <v>#REF!</v>
      </c>
      <c r="AO1238" s="23" t="e">
        <f t="shared" si="377"/>
        <v>#REF!</v>
      </c>
      <c r="AP1238" s="19" t="e">
        <f>IF(#REF!=0,"",#REF!)</f>
        <v>#REF!</v>
      </c>
      <c r="AQ1238" s="19" t="e">
        <f>IF(#REF!=0,"",#REF!)</f>
        <v>#REF!</v>
      </c>
      <c r="AR1238" s="19" t="e">
        <f>IF(#REF!=0,"",#REF!)</f>
        <v>#REF!</v>
      </c>
      <c r="AS1238" s="19" t="e">
        <f>#REF!</f>
        <v>#REF!</v>
      </c>
    </row>
    <row r="1239" spans="4:45" ht="19.5" thickTop="1" thickBot="1" x14ac:dyDescent="0.25">
      <c r="D1239" s="1" t="str">
        <f t="shared" si="363"/>
        <v/>
      </c>
      <c r="E1239" s="1" t="str">
        <f t="shared" si="364"/>
        <v/>
      </c>
      <c r="K1239" s="19" t="str">
        <f t="shared" si="368"/>
        <v/>
      </c>
      <c r="L1239" s="19">
        <f t="shared" si="378"/>
        <v>10000</v>
      </c>
      <c r="M1239" s="22" t="str">
        <f>TRIM(Data!$N1236)</f>
        <v>Frilly One</v>
      </c>
      <c r="N1239" s="22" t="str">
        <f>TRIM(Data!$A1236)</f>
        <v>Frilly One (H)</v>
      </c>
      <c r="O1239" s="23">
        <f>IF(Data!$B1236=0,"",Data!$B1236)</f>
        <v>2019</v>
      </c>
      <c r="P1239" s="19" t="str">
        <f>IF(Data!$C1236=0,"",Data!$C1236)</f>
        <v>1</v>
      </c>
      <c r="Q1239" s="23" t="str">
        <f>IF($M1239="","",Data!$E1236)</f>
        <v>M</v>
      </c>
      <c r="R1239" s="23" t="str">
        <f t="shared" si="369"/>
        <v>M</v>
      </c>
      <c r="S1239" s="23" t="str">
        <f t="shared" si="370"/>
        <v>M</v>
      </c>
      <c r="T1239" s="19" t="str">
        <f>IF(Data!$F1236=0,"",Data!$F1236)</f>
        <v/>
      </c>
      <c r="U1239" s="19" t="str">
        <f>IF(Data!$G1236=0,"",Data!$G1236)</f>
        <v/>
      </c>
      <c r="V1239" s="19" t="str">
        <f>IF(Data!$D1236=0,"",Data!$D1236)</f>
        <v/>
      </c>
      <c r="W1239" s="19" t="str">
        <f>Data!$H1236</f>
        <v>NRH</v>
      </c>
      <c r="Y1239" s="41" t="e">
        <f t="shared" si="365"/>
        <v>#REF!</v>
      </c>
      <c r="Z1239" s="8">
        <f t="shared" si="371"/>
        <v>10000</v>
      </c>
      <c r="AA1239" s="8" t="str">
        <f t="shared" si="372"/>
        <v>Frilly One</v>
      </c>
      <c r="AB1239" s="8" t="str">
        <f t="shared" si="373"/>
        <v>M</v>
      </c>
      <c r="AC1239" s="8" t="str">
        <f t="shared" si="374"/>
        <v/>
      </c>
      <c r="AD1239" s="8" t="str">
        <f t="shared" si="379"/>
        <v/>
      </c>
      <c r="AE1239" s="8" t="str">
        <f t="shared" si="375"/>
        <v/>
      </c>
      <c r="AF1239" s="5">
        <f t="shared" si="376"/>
        <v>2019</v>
      </c>
      <c r="AG1239" s="46">
        <v>1236</v>
      </c>
      <c r="AH1239" s="47" t="str">
        <f t="shared" si="366"/>
        <v/>
      </c>
      <c r="AI1239" s="48" t="str">
        <f t="shared" si="367"/>
        <v/>
      </c>
      <c r="AK1239" s="22" t="e">
        <f>TRIM(#REF!)</f>
        <v>#REF!</v>
      </c>
      <c r="AL1239" s="23" t="e">
        <f>IF(#REF!=0,"",#REF!)</f>
        <v>#REF!</v>
      </c>
      <c r="AM1239" s="19" t="e">
        <f>IF(#REF!=0,"",#REF!)</f>
        <v>#REF!</v>
      </c>
      <c r="AN1239" s="23" t="e">
        <f>IF($AK1239="","",#REF!)</f>
        <v>#REF!</v>
      </c>
      <c r="AO1239" s="23" t="e">
        <f t="shared" si="377"/>
        <v>#REF!</v>
      </c>
      <c r="AP1239" s="19" t="e">
        <f>IF(#REF!=0,"",#REF!)</f>
        <v>#REF!</v>
      </c>
      <c r="AQ1239" s="19" t="e">
        <f>IF(#REF!=0,"",#REF!)</f>
        <v>#REF!</v>
      </c>
      <c r="AR1239" s="19" t="e">
        <f>IF(#REF!=0,"",#REF!)</f>
        <v>#REF!</v>
      </c>
      <c r="AS1239" s="19" t="e">
        <f>#REF!</f>
        <v>#REF!</v>
      </c>
    </row>
    <row r="1240" spans="4:45" ht="19.5" thickTop="1" thickBot="1" x14ac:dyDescent="0.25">
      <c r="D1240" s="1" t="str">
        <f t="shared" si="363"/>
        <v/>
      </c>
      <c r="E1240" s="1" t="str">
        <f t="shared" si="364"/>
        <v/>
      </c>
      <c r="K1240" s="19" t="str">
        <f t="shared" si="368"/>
        <v/>
      </c>
      <c r="L1240" s="19">
        <f t="shared" si="378"/>
        <v>10000</v>
      </c>
      <c r="M1240" s="22" t="str">
        <f>TRIM(Data!$N1237)</f>
        <v>Frizzle White</v>
      </c>
      <c r="N1240" s="22" t="str">
        <f>TRIM(Data!$A1237)</f>
        <v>Frizzle White (Susan Carter)</v>
      </c>
      <c r="O1240" s="23">
        <f>IF(Data!$B1237=0,"",Data!$B1237)</f>
        <v>1935</v>
      </c>
      <c r="P1240" s="19" t="str">
        <f>IF(Data!$C1237=0,"",Data!$C1237)</f>
        <v>1</v>
      </c>
      <c r="Q1240" s="23" t="str">
        <f>IF($M1240="","",Data!$E1237)</f>
        <v>L</v>
      </c>
      <c r="R1240" s="23" t="str">
        <f t="shared" si="369"/>
        <v>L</v>
      </c>
      <c r="S1240" s="23" t="str">
        <f t="shared" si="370"/>
        <v>L</v>
      </c>
      <c r="T1240" s="19" t="str">
        <f>IF(Data!$F1237=0,"",Data!$F1237)</f>
        <v>WHITE</v>
      </c>
      <c r="U1240" s="19" t="str">
        <f>IF(Data!$G1237=0,"",Data!$G1237)</f>
        <v/>
      </c>
      <c r="V1240" s="19" t="str">
        <f>IF(Data!$D1237=0,"",Data!$D1237)</f>
        <v/>
      </c>
      <c r="W1240" s="19" t="str">
        <f>Data!$H1237</f>
        <v>Japonica</v>
      </c>
      <c r="Y1240" s="41" t="e">
        <f t="shared" si="365"/>
        <v>#REF!</v>
      </c>
      <c r="Z1240" s="8">
        <f t="shared" si="371"/>
        <v>10000</v>
      </c>
      <c r="AA1240" s="8" t="str">
        <f t="shared" si="372"/>
        <v>Frizzle White</v>
      </c>
      <c r="AB1240" s="8" t="str">
        <f t="shared" si="373"/>
        <v>L</v>
      </c>
      <c r="AC1240" s="8" t="str">
        <f t="shared" si="374"/>
        <v>WHITE</v>
      </c>
      <c r="AD1240" s="8" t="str">
        <f t="shared" si="379"/>
        <v/>
      </c>
      <c r="AE1240" s="8" t="str">
        <f t="shared" si="375"/>
        <v/>
      </c>
      <c r="AF1240" s="5">
        <f t="shared" si="376"/>
        <v>1935</v>
      </c>
      <c r="AG1240" s="46">
        <v>1237</v>
      </c>
      <c r="AH1240" s="47" t="str">
        <f t="shared" si="366"/>
        <v/>
      </c>
      <c r="AI1240" s="48" t="str">
        <f t="shared" si="367"/>
        <v/>
      </c>
      <c r="AK1240" s="22" t="e">
        <f>TRIM(#REF!)</f>
        <v>#REF!</v>
      </c>
      <c r="AL1240" s="23" t="e">
        <f>IF(#REF!=0,"",#REF!)</f>
        <v>#REF!</v>
      </c>
      <c r="AM1240" s="19" t="e">
        <f>IF(#REF!=0,"",#REF!)</f>
        <v>#REF!</v>
      </c>
      <c r="AN1240" s="23" t="e">
        <f>IF($AK1240="","",#REF!)</f>
        <v>#REF!</v>
      </c>
      <c r="AO1240" s="23" t="e">
        <f t="shared" si="377"/>
        <v>#REF!</v>
      </c>
      <c r="AP1240" s="19" t="e">
        <f>IF(#REF!=0,"",#REF!)</f>
        <v>#REF!</v>
      </c>
      <c r="AQ1240" s="19" t="e">
        <f>IF(#REF!=0,"",#REF!)</f>
        <v>#REF!</v>
      </c>
      <c r="AR1240" s="19" t="e">
        <f>IF(#REF!=0,"",#REF!)</f>
        <v>#REF!</v>
      </c>
      <c r="AS1240" s="19" t="e">
        <f>#REF!</f>
        <v>#REF!</v>
      </c>
    </row>
    <row r="1241" spans="4:45" ht="19.5" thickTop="1" thickBot="1" x14ac:dyDescent="0.25">
      <c r="D1241" s="1" t="str">
        <f t="shared" si="363"/>
        <v/>
      </c>
      <c r="E1241" s="1" t="str">
        <f t="shared" si="364"/>
        <v/>
      </c>
      <c r="K1241" s="19" t="str">
        <f t="shared" si="368"/>
        <v/>
      </c>
      <c r="L1241" s="19">
        <f t="shared" si="378"/>
        <v>10000</v>
      </c>
      <c r="M1241" s="22" t="str">
        <f>TRIM(Data!$N1238)</f>
        <v>Frost Queen</v>
      </c>
      <c r="N1241" s="22" t="str">
        <f>TRIM(Data!$A1238)</f>
        <v>Frost Queen</v>
      </c>
      <c r="O1241" s="23">
        <f>IF(Data!$B1238=0,"",Data!$B1238)</f>
        <v>1973</v>
      </c>
      <c r="P1241" s="19" t="str">
        <f>IF(Data!$C1238=0,"",Data!$C1238)</f>
        <v>1</v>
      </c>
      <c r="Q1241" s="23" t="str">
        <f>IF($M1241="","",Data!$E1238)</f>
        <v>L</v>
      </c>
      <c r="R1241" s="23" t="str">
        <f t="shared" si="369"/>
        <v>L</v>
      </c>
      <c r="S1241" s="23" t="str">
        <f t="shared" si="370"/>
        <v>L</v>
      </c>
      <c r="T1241" s="19" t="str">
        <f>IF(Data!$F1238=0,"",Data!$F1238)</f>
        <v>WHITE</v>
      </c>
      <c r="U1241" s="19" t="str">
        <f>IF(Data!$G1238=0,"",Data!$G1238)</f>
        <v/>
      </c>
      <c r="V1241" s="19" t="str">
        <f>IF(Data!$D1238=0,"",Data!$D1238)</f>
        <v/>
      </c>
      <c r="W1241" s="19" t="str">
        <f>Data!$H1238</f>
        <v>Japonica</v>
      </c>
      <c r="Y1241" s="41" t="e">
        <f t="shared" si="365"/>
        <v>#REF!</v>
      </c>
      <c r="Z1241" s="8">
        <f t="shared" si="371"/>
        <v>10000</v>
      </c>
      <c r="AA1241" s="8" t="str">
        <f t="shared" si="372"/>
        <v>Frost Queen</v>
      </c>
      <c r="AB1241" s="8" t="str">
        <f t="shared" si="373"/>
        <v>L</v>
      </c>
      <c r="AC1241" s="8" t="str">
        <f t="shared" si="374"/>
        <v>WHITE</v>
      </c>
      <c r="AD1241" s="8" t="str">
        <f t="shared" si="379"/>
        <v/>
      </c>
      <c r="AE1241" s="8" t="str">
        <f t="shared" si="375"/>
        <v/>
      </c>
      <c r="AF1241" s="5">
        <f t="shared" si="376"/>
        <v>1973</v>
      </c>
      <c r="AG1241" s="46">
        <v>1238</v>
      </c>
      <c r="AH1241" s="47" t="str">
        <f t="shared" si="366"/>
        <v/>
      </c>
      <c r="AI1241" s="48" t="str">
        <f t="shared" si="367"/>
        <v/>
      </c>
      <c r="AK1241" s="22" t="e">
        <f>TRIM(#REF!)</f>
        <v>#REF!</v>
      </c>
      <c r="AL1241" s="23" t="e">
        <f>IF(#REF!=0,"",#REF!)</f>
        <v>#REF!</v>
      </c>
      <c r="AM1241" s="19" t="e">
        <f>IF(#REF!=0,"",#REF!)</f>
        <v>#REF!</v>
      </c>
      <c r="AN1241" s="23" t="e">
        <f>IF($AK1241="","",#REF!)</f>
        <v>#REF!</v>
      </c>
      <c r="AO1241" s="23" t="e">
        <f t="shared" si="377"/>
        <v>#REF!</v>
      </c>
      <c r="AP1241" s="19" t="e">
        <f>IF(#REF!=0,"",#REF!)</f>
        <v>#REF!</v>
      </c>
      <c r="AQ1241" s="19" t="e">
        <f>IF(#REF!=0,"",#REF!)</f>
        <v>#REF!</v>
      </c>
      <c r="AR1241" s="19" t="e">
        <f>IF(#REF!=0,"",#REF!)</f>
        <v>#REF!</v>
      </c>
      <c r="AS1241" s="19" t="e">
        <f>#REF!</f>
        <v>#REF!</v>
      </c>
    </row>
    <row r="1242" spans="4:45" ht="19.5" thickTop="1" thickBot="1" x14ac:dyDescent="0.25">
      <c r="D1242" s="1" t="str">
        <f t="shared" si="363"/>
        <v/>
      </c>
      <c r="E1242" s="1" t="str">
        <f t="shared" si="364"/>
        <v/>
      </c>
      <c r="K1242" s="19" t="str">
        <f t="shared" si="368"/>
        <v/>
      </c>
      <c r="L1242" s="19">
        <f t="shared" si="378"/>
        <v>10000</v>
      </c>
      <c r="M1242" s="22" t="str">
        <f>TRIM(Data!$N1239)</f>
        <v>Frosty Morn</v>
      </c>
      <c r="N1242" s="22" t="str">
        <f>TRIM(Data!$A1239)</f>
        <v>Frosty Morn</v>
      </c>
      <c r="O1242" s="23">
        <f>IF(Data!$B1239=0,"",Data!$B1239)</f>
        <v>1950</v>
      </c>
      <c r="P1242" s="19" t="str">
        <f>IF(Data!$C1239=0,"",Data!$C1239)</f>
        <v>1</v>
      </c>
      <c r="Q1242" s="23" t="str">
        <f>IF($M1242="","",Data!$E1239)</f>
        <v>L</v>
      </c>
      <c r="R1242" s="23" t="str">
        <f t="shared" si="369"/>
        <v>L</v>
      </c>
      <c r="S1242" s="23" t="str">
        <f t="shared" si="370"/>
        <v>L</v>
      </c>
      <c r="T1242" s="19" t="str">
        <f>IF(Data!$F1239=0,"",Data!$F1239)</f>
        <v>WHITE</v>
      </c>
      <c r="U1242" s="19" t="str">
        <f>IF(Data!$G1239=0,"",Data!$G1239)</f>
        <v/>
      </c>
      <c r="V1242" s="19" t="str">
        <f>IF(Data!$D1239=0,"",Data!$D1239)</f>
        <v/>
      </c>
      <c r="W1242" s="19" t="str">
        <f>Data!$H1239</f>
        <v>Japonica</v>
      </c>
      <c r="Y1242" s="41" t="e">
        <f t="shared" si="365"/>
        <v>#REF!</v>
      </c>
      <c r="Z1242" s="8">
        <f t="shared" si="371"/>
        <v>10000</v>
      </c>
      <c r="AA1242" s="8" t="str">
        <f t="shared" si="372"/>
        <v>Frosty Morn</v>
      </c>
      <c r="AB1242" s="8" t="str">
        <f t="shared" si="373"/>
        <v>L</v>
      </c>
      <c r="AC1242" s="8" t="str">
        <f t="shared" si="374"/>
        <v>WHITE</v>
      </c>
      <c r="AD1242" s="8" t="str">
        <f t="shared" si="379"/>
        <v/>
      </c>
      <c r="AE1242" s="8" t="str">
        <f t="shared" si="375"/>
        <v/>
      </c>
      <c r="AF1242" s="5">
        <f t="shared" si="376"/>
        <v>1950</v>
      </c>
      <c r="AG1242" s="46">
        <v>1239</v>
      </c>
      <c r="AH1242" s="47" t="str">
        <f t="shared" si="366"/>
        <v/>
      </c>
      <c r="AI1242" s="48" t="str">
        <f t="shared" si="367"/>
        <v/>
      </c>
      <c r="AK1242" s="22" t="e">
        <f>TRIM(#REF!)</f>
        <v>#REF!</v>
      </c>
      <c r="AL1242" s="23" t="e">
        <f>IF(#REF!=0,"",#REF!)</f>
        <v>#REF!</v>
      </c>
      <c r="AM1242" s="19" t="e">
        <f>IF(#REF!=0,"",#REF!)</f>
        <v>#REF!</v>
      </c>
      <c r="AN1242" s="23" t="e">
        <f>IF($AK1242="","",#REF!)</f>
        <v>#REF!</v>
      </c>
      <c r="AO1242" s="23" t="e">
        <f t="shared" si="377"/>
        <v>#REF!</v>
      </c>
      <c r="AP1242" s="19" t="e">
        <f>IF(#REF!=0,"",#REF!)</f>
        <v>#REF!</v>
      </c>
      <c r="AQ1242" s="19" t="e">
        <f>IF(#REF!=0,"",#REF!)</f>
        <v>#REF!</v>
      </c>
      <c r="AR1242" s="19" t="e">
        <f>IF(#REF!=0,"",#REF!)</f>
        <v>#REF!</v>
      </c>
      <c r="AS1242" s="19" t="e">
        <f>#REF!</f>
        <v>#REF!</v>
      </c>
    </row>
    <row r="1243" spans="4:45" ht="19.5" thickTop="1" thickBot="1" x14ac:dyDescent="0.25">
      <c r="D1243" s="1" t="str">
        <f t="shared" si="363"/>
        <v/>
      </c>
      <c r="E1243" s="1" t="str">
        <f t="shared" si="364"/>
        <v/>
      </c>
      <c r="K1243" s="19" t="str">
        <f t="shared" si="368"/>
        <v/>
      </c>
      <c r="L1243" s="19">
        <f t="shared" si="378"/>
        <v>10000</v>
      </c>
      <c r="M1243" s="22" t="str">
        <f>TRIM(Data!$N1240)</f>
        <v>Fu Dei Qiuan (See Butterfly Spring)</v>
      </c>
      <c r="N1243" s="22" t="str">
        <f>TRIM(Data!$A1240)</f>
        <v>Fu Dei Qiuan (R) (See Butterfly Spring)</v>
      </c>
      <c r="O1243" s="23">
        <f>IF(Data!$B1240=0,"",Data!$B1240)</f>
        <v>2012</v>
      </c>
      <c r="P1243" s="19" t="str">
        <f>IF(Data!$C1240=0,"",Data!$C1240)</f>
        <v/>
      </c>
      <c r="Q1243" s="23" t="str">
        <f>IF($M1243="","",Data!$E1240)</f>
        <v>L</v>
      </c>
      <c r="R1243" s="23" t="str">
        <f t="shared" si="369"/>
        <v>L</v>
      </c>
      <c r="S1243" s="23" t="str">
        <f t="shared" si="370"/>
        <v>L</v>
      </c>
      <c r="T1243" s="19" t="str">
        <f>IF(Data!$F1240=0,"",Data!$F1240)</f>
        <v/>
      </c>
      <c r="U1243" s="19" t="str">
        <f>IF(Data!$G1240=0,"",Data!$G1240)</f>
        <v>FD</v>
      </c>
      <c r="V1243" s="19" t="str">
        <f>IF(Data!$D1240=0,"",Data!$D1240)</f>
        <v/>
      </c>
      <c r="W1243" s="19" t="str">
        <f>Data!$H1240</f>
        <v>Reticulata</v>
      </c>
      <c r="Y1243" s="41" t="e">
        <f t="shared" si="365"/>
        <v>#REF!</v>
      </c>
      <c r="Z1243" s="8">
        <f t="shared" si="371"/>
        <v>10000</v>
      </c>
      <c r="AA1243" s="8" t="str">
        <f t="shared" si="372"/>
        <v>Fu Dei Qiuan (See Butterfly Spring)</v>
      </c>
      <c r="AB1243" s="8" t="str">
        <f t="shared" si="373"/>
        <v>L</v>
      </c>
      <c r="AC1243" s="8" t="str">
        <f t="shared" si="374"/>
        <v/>
      </c>
      <c r="AD1243" s="8" t="str">
        <f t="shared" si="379"/>
        <v>FD</v>
      </c>
      <c r="AE1243" s="8" t="str">
        <f t="shared" si="375"/>
        <v/>
      </c>
      <c r="AF1243" s="5">
        <f t="shared" si="376"/>
        <v>2012</v>
      </c>
      <c r="AG1243" s="46">
        <v>1240</v>
      </c>
      <c r="AH1243" s="47" t="str">
        <f t="shared" si="366"/>
        <v/>
      </c>
      <c r="AI1243" s="48" t="str">
        <f t="shared" si="367"/>
        <v/>
      </c>
      <c r="AK1243" s="22" t="e">
        <f>TRIM(#REF!)</f>
        <v>#REF!</v>
      </c>
      <c r="AL1243" s="23" t="e">
        <f>IF(#REF!=0,"",#REF!)</f>
        <v>#REF!</v>
      </c>
      <c r="AM1243" s="19" t="e">
        <f>IF(#REF!=0,"",#REF!)</f>
        <v>#REF!</v>
      </c>
      <c r="AN1243" s="23" t="e">
        <f>IF($AK1243="","",#REF!)</f>
        <v>#REF!</v>
      </c>
      <c r="AO1243" s="23" t="e">
        <f t="shared" si="377"/>
        <v>#REF!</v>
      </c>
      <c r="AP1243" s="19" t="e">
        <f>IF(#REF!=0,"",#REF!)</f>
        <v>#REF!</v>
      </c>
      <c r="AQ1243" s="19" t="e">
        <f>IF(#REF!=0,"",#REF!)</f>
        <v>#REF!</v>
      </c>
      <c r="AR1243" s="19" t="e">
        <f>IF(#REF!=0,"",#REF!)</f>
        <v>#REF!</v>
      </c>
      <c r="AS1243" s="19" t="e">
        <f>#REF!</f>
        <v>#REF!</v>
      </c>
    </row>
    <row r="1244" spans="4:45" ht="19.5" thickTop="1" thickBot="1" x14ac:dyDescent="0.25">
      <c r="D1244" s="1" t="str">
        <f t="shared" si="363"/>
        <v/>
      </c>
      <c r="E1244" s="1" t="str">
        <f t="shared" si="364"/>
        <v/>
      </c>
      <c r="K1244" s="19" t="str">
        <f t="shared" si="368"/>
        <v/>
      </c>
      <c r="L1244" s="19">
        <f t="shared" si="378"/>
        <v>10000</v>
      </c>
      <c r="M1244" s="22" t="str">
        <f>TRIM(Data!$N1241)</f>
        <v>Fuchsia</v>
      </c>
      <c r="N1244" s="22" t="str">
        <f>TRIM(Data!$A1241)</f>
        <v>Fuchsia (R)</v>
      </c>
      <c r="O1244" s="23">
        <f>IF(Data!$B1241=0,"",Data!$B1241)</f>
        <v>2016</v>
      </c>
      <c r="P1244" s="19" t="str">
        <f>IF(Data!$C1241=0,"",Data!$C1241)</f>
        <v>1</v>
      </c>
      <c r="Q1244" s="23" t="str">
        <f>IF($M1244="","",Data!$E1241)</f>
        <v>M</v>
      </c>
      <c r="R1244" s="23" t="str">
        <f t="shared" si="369"/>
        <v>M</v>
      </c>
      <c r="S1244" s="23" t="str">
        <f t="shared" si="370"/>
        <v>M</v>
      </c>
      <c r="T1244" s="19" t="str">
        <f>IF(Data!$F1241=0,"",Data!$F1241)</f>
        <v/>
      </c>
      <c r="U1244" s="19" t="str">
        <f>IF(Data!$G1241=0,"",Data!$G1241)</f>
        <v/>
      </c>
      <c r="V1244" s="19" t="str">
        <f>IF(Data!$D1241=0,"",Data!$D1241)</f>
        <v/>
      </c>
      <c r="W1244" s="19" t="str">
        <f>Data!$H1241</f>
        <v>Reticulata</v>
      </c>
      <c r="Y1244" s="41" t="e">
        <f t="shared" si="365"/>
        <v>#REF!</v>
      </c>
      <c r="Z1244" s="8">
        <f t="shared" si="371"/>
        <v>10000</v>
      </c>
      <c r="AA1244" s="8" t="str">
        <f t="shared" si="372"/>
        <v>Fuchsia</v>
      </c>
      <c r="AB1244" s="8" t="str">
        <f t="shared" si="373"/>
        <v>M</v>
      </c>
      <c r="AC1244" s="8" t="str">
        <f t="shared" si="374"/>
        <v/>
      </c>
      <c r="AD1244" s="8" t="str">
        <f t="shared" si="379"/>
        <v/>
      </c>
      <c r="AE1244" s="8" t="str">
        <f t="shared" si="375"/>
        <v/>
      </c>
      <c r="AF1244" s="5">
        <f t="shared" si="376"/>
        <v>2016</v>
      </c>
      <c r="AG1244" s="46">
        <v>1241</v>
      </c>
      <c r="AH1244" s="47" t="str">
        <f t="shared" si="366"/>
        <v/>
      </c>
      <c r="AI1244" s="48" t="str">
        <f t="shared" si="367"/>
        <v/>
      </c>
      <c r="AK1244" s="22" t="e">
        <f>TRIM(#REF!)</f>
        <v>#REF!</v>
      </c>
      <c r="AL1244" s="23" t="e">
        <f>IF(#REF!=0,"",#REF!)</f>
        <v>#REF!</v>
      </c>
      <c r="AM1244" s="19" t="e">
        <f>IF(#REF!=0,"",#REF!)</f>
        <v>#REF!</v>
      </c>
      <c r="AN1244" s="23" t="e">
        <f>IF($AK1244="","",#REF!)</f>
        <v>#REF!</v>
      </c>
      <c r="AO1244" s="23" t="e">
        <f t="shared" si="377"/>
        <v>#REF!</v>
      </c>
      <c r="AP1244" s="19" t="e">
        <f>IF(#REF!=0,"",#REF!)</f>
        <v>#REF!</v>
      </c>
      <c r="AQ1244" s="19" t="e">
        <f>IF(#REF!=0,"",#REF!)</f>
        <v>#REF!</v>
      </c>
      <c r="AR1244" s="19" t="e">
        <f>IF(#REF!=0,"",#REF!)</f>
        <v>#REF!</v>
      </c>
      <c r="AS1244" s="19" t="e">
        <f>#REF!</f>
        <v>#REF!</v>
      </c>
    </row>
    <row r="1245" spans="4:45" ht="19.5" thickTop="1" thickBot="1" x14ac:dyDescent="0.25">
      <c r="D1245" s="1" t="str">
        <f t="shared" si="363"/>
        <v/>
      </c>
      <c r="E1245" s="1" t="str">
        <f t="shared" si="364"/>
        <v/>
      </c>
      <c r="K1245" s="19" t="str">
        <f t="shared" si="368"/>
        <v/>
      </c>
      <c r="L1245" s="19">
        <f t="shared" si="378"/>
        <v>10000</v>
      </c>
      <c r="M1245" s="22" t="str">
        <f>TRIM(Data!$N1242)</f>
        <v>Fuji</v>
      </c>
      <c r="N1245" s="22" t="str">
        <f>TRIM(Data!$A1242)</f>
        <v>Fuji (Higo)</v>
      </c>
      <c r="O1245" s="23" t="str">
        <f>IF(Data!$B1242=0,"",Data!$B1242)</f>
        <v/>
      </c>
      <c r="P1245" s="19" t="str">
        <f>IF(Data!$C1242=0,"",Data!$C1242)</f>
        <v>1</v>
      </c>
      <c r="Q1245" s="23" t="str">
        <f>IF($M1245="","",Data!$E1242)</f>
        <v>L</v>
      </c>
      <c r="R1245" s="23" t="str">
        <f t="shared" si="369"/>
        <v>L</v>
      </c>
      <c r="S1245" s="23" t="str">
        <f t="shared" si="370"/>
        <v>L</v>
      </c>
      <c r="T1245" s="19" t="str">
        <f>IF(Data!$F1242=0,"",Data!$F1242)</f>
        <v/>
      </c>
      <c r="U1245" s="19" t="str">
        <f>IF(Data!$G1242=0,"",Data!$G1242)</f>
        <v/>
      </c>
      <c r="V1245" s="19" t="str">
        <f>IF(Data!$D1242=0,"",Data!$D1242)</f>
        <v/>
      </c>
      <c r="W1245" s="19" t="str">
        <f>Data!$H1242</f>
        <v>Japonica [Higo]</v>
      </c>
      <c r="Y1245" s="41" t="e">
        <f t="shared" si="365"/>
        <v>#REF!</v>
      </c>
      <c r="Z1245" s="8">
        <f t="shared" si="371"/>
        <v>10000</v>
      </c>
      <c r="AA1245" s="8" t="str">
        <f t="shared" si="372"/>
        <v>Fuji</v>
      </c>
      <c r="AB1245" s="8" t="str">
        <f t="shared" si="373"/>
        <v>L</v>
      </c>
      <c r="AC1245" s="8" t="str">
        <f t="shared" si="374"/>
        <v/>
      </c>
      <c r="AD1245" s="8" t="str">
        <f t="shared" si="379"/>
        <v/>
      </c>
      <c r="AE1245" s="8" t="str">
        <f t="shared" si="375"/>
        <v/>
      </c>
      <c r="AF1245" s="5" t="str">
        <f t="shared" si="376"/>
        <v/>
      </c>
      <c r="AG1245" s="46">
        <v>1242</v>
      </c>
      <c r="AH1245" s="47" t="str">
        <f t="shared" si="366"/>
        <v/>
      </c>
      <c r="AI1245" s="48" t="str">
        <f t="shared" si="367"/>
        <v/>
      </c>
      <c r="AK1245" s="22" t="e">
        <f>TRIM(#REF!)</f>
        <v>#REF!</v>
      </c>
      <c r="AL1245" s="23" t="e">
        <f>IF(#REF!=0,"",#REF!)</f>
        <v>#REF!</v>
      </c>
      <c r="AM1245" s="19" t="e">
        <f>IF(#REF!=0,"",#REF!)</f>
        <v>#REF!</v>
      </c>
      <c r="AN1245" s="23" t="e">
        <f>IF($AK1245="","",#REF!)</f>
        <v>#REF!</v>
      </c>
      <c r="AO1245" s="23" t="e">
        <f t="shared" si="377"/>
        <v>#REF!</v>
      </c>
      <c r="AP1245" s="19" t="e">
        <f>IF(#REF!=0,"",#REF!)</f>
        <v>#REF!</v>
      </c>
      <c r="AQ1245" s="19" t="e">
        <f>IF(#REF!=0,"",#REF!)</f>
        <v>#REF!</v>
      </c>
      <c r="AR1245" s="19" t="e">
        <f>IF(#REF!=0,"",#REF!)</f>
        <v>#REF!</v>
      </c>
      <c r="AS1245" s="19" t="e">
        <f>#REF!</f>
        <v>#REF!</v>
      </c>
    </row>
    <row r="1246" spans="4:45" ht="19.5" thickTop="1" thickBot="1" x14ac:dyDescent="0.25">
      <c r="D1246" s="1" t="str">
        <f t="shared" si="363"/>
        <v/>
      </c>
      <c r="E1246" s="1" t="str">
        <f t="shared" si="364"/>
        <v/>
      </c>
      <c r="K1246" s="19" t="str">
        <f t="shared" si="368"/>
        <v/>
      </c>
      <c r="L1246" s="19">
        <f t="shared" si="378"/>
        <v>10000</v>
      </c>
      <c r="M1246" s="22" t="str">
        <f>TRIM(Data!$N1243)</f>
        <v>Fuji-no-mine</v>
      </c>
      <c r="N1246" s="22" t="str">
        <f>TRIM(Data!$A1243)</f>
        <v>Fuji-no-mine (Higo)</v>
      </c>
      <c r="O1246" s="23" t="str">
        <f>IF(Data!$B1243=0,"",Data!$B1243)</f>
        <v/>
      </c>
      <c r="P1246" s="19" t="str">
        <f>IF(Data!$C1243=0,"",Data!$C1243)</f>
        <v/>
      </c>
      <c r="Q1246" s="23" t="str">
        <f>IF($M1246="","",Data!$E1243)</f>
        <v>M</v>
      </c>
      <c r="R1246" s="23" t="str">
        <f t="shared" si="369"/>
        <v>M</v>
      </c>
      <c r="S1246" s="23" t="str">
        <f t="shared" si="370"/>
        <v>M</v>
      </c>
      <c r="T1246" s="19" t="str">
        <f>IF(Data!$F1243=0,"",Data!$F1243)</f>
        <v/>
      </c>
      <c r="U1246" s="19" t="str">
        <f>IF(Data!$G1243=0,"",Data!$G1243)</f>
        <v/>
      </c>
      <c r="V1246" s="19" t="str">
        <f>IF(Data!$D1243=0,"",Data!$D1243)</f>
        <v/>
      </c>
      <c r="W1246" s="19" t="str">
        <f>Data!$H1243</f>
        <v>Japonica [Higo]</v>
      </c>
      <c r="Y1246" s="41" t="e">
        <f t="shared" si="365"/>
        <v>#REF!</v>
      </c>
      <c r="Z1246" s="8">
        <f t="shared" si="371"/>
        <v>10000</v>
      </c>
      <c r="AA1246" s="8" t="str">
        <f t="shared" si="372"/>
        <v>Fuji-no-mine</v>
      </c>
      <c r="AB1246" s="8" t="str">
        <f t="shared" si="373"/>
        <v>M</v>
      </c>
      <c r="AC1246" s="8" t="str">
        <f t="shared" si="374"/>
        <v/>
      </c>
      <c r="AD1246" s="8" t="str">
        <f t="shared" si="379"/>
        <v/>
      </c>
      <c r="AE1246" s="8" t="str">
        <f t="shared" si="375"/>
        <v/>
      </c>
      <c r="AF1246" s="5" t="str">
        <f t="shared" si="376"/>
        <v/>
      </c>
      <c r="AG1246" s="46">
        <v>1243</v>
      </c>
      <c r="AH1246" s="47" t="str">
        <f t="shared" si="366"/>
        <v/>
      </c>
      <c r="AI1246" s="48" t="str">
        <f t="shared" si="367"/>
        <v/>
      </c>
      <c r="AK1246" s="22" t="e">
        <f>TRIM(#REF!)</f>
        <v>#REF!</v>
      </c>
      <c r="AL1246" s="23" t="e">
        <f>IF(#REF!=0,"",#REF!)</f>
        <v>#REF!</v>
      </c>
      <c r="AM1246" s="19" t="e">
        <f>IF(#REF!=0,"",#REF!)</f>
        <v>#REF!</v>
      </c>
      <c r="AN1246" s="23" t="e">
        <f>IF($AK1246="","",#REF!)</f>
        <v>#REF!</v>
      </c>
      <c r="AO1246" s="23" t="e">
        <f t="shared" si="377"/>
        <v>#REF!</v>
      </c>
      <c r="AP1246" s="19" t="e">
        <f>IF(#REF!=0,"",#REF!)</f>
        <v>#REF!</v>
      </c>
      <c r="AQ1246" s="19" t="e">
        <f>IF(#REF!=0,"",#REF!)</f>
        <v>#REF!</v>
      </c>
      <c r="AR1246" s="19" t="e">
        <f>IF(#REF!=0,"",#REF!)</f>
        <v>#REF!</v>
      </c>
      <c r="AS1246" s="19" t="e">
        <f>#REF!</f>
        <v>#REF!</v>
      </c>
    </row>
    <row r="1247" spans="4:45" ht="19.5" thickTop="1" thickBot="1" x14ac:dyDescent="0.25">
      <c r="D1247" s="1" t="str">
        <f t="shared" si="363"/>
        <v/>
      </c>
      <c r="E1247" s="1" t="str">
        <f t="shared" si="364"/>
        <v/>
      </c>
      <c r="K1247" s="19" t="str">
        <f t="shared" si="368"/>
        <v/>
      </c>
      <c r="L1247" s="19">
        <f t="shared" si="378"/>
        <v>10000</v>
      </c>
      <c r="M1247" s="22" t="str">
        <f>TRIM(Data!$N1244)</f>
        <v>Fuji-no-yuki</v>
      </c>
      <c r="N1247" s="22" t="str">
        <f>TRIM(Data!$A1244)</f>
        <v>Fuji-no-yuki (Higo)</v>
      </c>
      <c r="O1247" s="23">
        <f>IF(Data!$B1244=0,"",Data!$B1244)</f>
        <v>1912</v>
      </c>
      <c r="P1247" s="19" t="str">
        <f>IF(Data!$C1244=0,"",Data!$C1244)</f>
        <v/>
      </c>
      <c r="Q1247" s="23" t="str">
        <f>IF($M1247="","",Data!$E1244)</f>
        <v>M</v>
      </c>
      <c r="R1247" s="23" t="str">
        <f t="shared" si="369"/>
        <v>M</v>
      </c>
      <c r="S1247" s="23" t="str">
        <f t="shared" si="370"/>
        <v>M</v>
      </c>
      <c r="T1247" s="19" t="str">
        <f>IF(Data!$F1244=0,"",Data!$F1244)</f>
        <v/>
      </c>
      <c r="U1247" s="19" t="str">
        <f>IF(Data!$G1244=0,"",Data!$G1244)</f>
        <v/>
      </c>
      <c r="V1247" s="19" t="str">
        <f>IF(Data!$D1244=0,"",Data!$D1244)</f>
        <v/>
      </c>
      <c r="W1247" s="19" t="str">
        <f>Data!$H1244</f>
        <v>Japonica [Higo]</v>
      </c>
      <c r="Y1247" s="41" t="e">
        <f t="shared" si="365"/>
        <v>#REF!</v>
      </c>
      <c r="Z1247" s="8">
        <f t="shared" si="371"/>
        <v>10000</v>
      </c>
      <c r="AA1247" s="8" t="str">
        <f t="shared" si="372"/>
        <v>Fuji-no-yuki</v>
      </c>
      <c r="AB1247" s="8" t="str">
        <f t="shared" si="373"/>
        <v>M</v>
      </c>
      <c r="AC1247" s="8" t="str">
        <f t="shared" si="374"/>
        <v/>
      </c>
      <c r="AD1247" s="8" t="str">
        <f t="shared" si="379"/>
        <v/>
      </c>
      <c r="AE1247" s="8" t="str">
        <f t="shared" si="375"/>
        <v/>
      </c>
      <c r="AF1247" s="5">
        <f t="shared" si="376"/>
        <v>1912</v>
      </c>
      <c r="AG1247" s="46">
        <v>1244</v>
      </c>
      <c r="AH1247" s="47" t="str">
        <f t="shared" si="366"/>
        <v/>
      </c>
      <c r="AI1247" s="48" t="str">
        <f t="shared" si="367"/>
        <v/>
      </c>
      <c r="AK1247" s="22" t="e">
        <f>TRIM(#REF!)</f>
        <v>#REF!</v>
      </c>
      <c r="AL1247" s="23" t="e">
        <f>IF(#REF!=0,"",#REF!)</f>
        <v>#REF!</v>
      </c>
      <c r="AM1247" s="19" t="e">
        <f>IF(#REF!=0,"",#REF!)</f>
        <v>#REF!</v>
      </c>
      <c r="AN1247" s="23" t="e">
        <f>IF($AK1247="","",#REF!)</f>
        <v>#REF!</v>
      </c>
      <c r="AO1247" s="23" t="e">
        <f t="shared" si="377"/>
        <v>#REF!</v>
      </c>
      <c r="AP1247" s="19" t="e">
        <f>IF(#REF!=0,"",#REF!)</f>
        <v>#REF!</v>
      </c>
      <c r="AQ1247" s="19" t="e">
        <f>IF(#REF!=0,"",#REF!)</f>
        <v>#REF!</v>
      </c>
      <c r="AR1247" s="19" t="e">
        <f>IF(#REF!=0,"",#REF!)</f>
        <v>#REF!</v>
      </c>
      <c r="AS1247" s="19" t="e">
        <f>#REF!</f>
        <v>#REF!</v>
      </c>
    </row>
    <row r="1248" spans="4:45" ht="19.5" thickTop="1" thickBot="1" x14ac:dyDescent="0.25">
      <c r="D1248" s="1" t="str">
        <f t="shared" si="363"/>
        <v/>
      </c>
      <c r="E1248" s="1" t="str">
        <f t="shared" si="364"/>
        <v/>
      </c>
      <c r="K1248" s="19" t="str">
        <f t="shared" si="368"/>
        <v/>
      </c>
      <c r="L1248" s="19">
        <f t="shared" si="378"/>
        <v>10000</v>
      </c>
      <c r="M1248" s="22" t="str">
        <f>TRIM(Data!$N1245)</f>
        <v>Fukurin-ikkyu</v>
      </c>
      <c r="N1248" s="22" t="str">
        <f>TRIM(Data!$A1245)</f>
        <v>Fukurin-ikkyu (Rusticana)</v>
      </c>
      <c r="O1248" s="23">
        <f>IF(Data!$B1245=0,"",Data!$B1245)</f>
        <v>1859</v>
      </c>
      <c r="P1248" s="19" t="str">
        <f>IF(Data!$C1245=0,"",Data!$C1245)</f>
        <v>1</v>
      </c>
      <c r="Q1248" s="23" t="str">
        <f>IF($M1248="","",Data!$E1245)</f>
        <v>Min</v>
      </c>
      <c r="R1248" s="23" t="str">
        <f t="shared" si="369"/>
        <v>Min</v>
      </c>
      <c r="S1248" s="23" t="str">
        <f t="shared" si="370"/>
        <v>Min</v>
      </c>
      <c r="T1248" s="19" t="str">
        <f>IF(Data!$F1245=0,"",Data!$F1245)</f>
        <v/>
      </c>
      <c r="U1248" s="19" t="str">
        <f>IF(Data!$G1245=0,"",Data!$G1245)</f>
        <v/>
      </c>
      <c r="V1248" s="19" t="str">
        <f>IF(Data!$D1245=0,"",Data!$D1245)</f>
        <v>ANTIQUE</v>
      </c>
      <c r="W1248" s="19" t="str">
        <f>Data!$H1245</f>
        <v>Specie</v>
      </c>
      <c r="Y1248" s="41" t="e">
        <f t="shared" si="365"/>
        <v>#REF!</v>
      </c>
      <c r="Z1248" s="8">
        <f t="shared" si="371"/>
        <v>10000</v>
      </c>
      <c r="AA1248" s="8" t="str">
        <f t="shared" si="372"/>
        <v>Fukurin-ikkyu</v>
      </c>
      <c r="AB1248" s="8" t="str">
        <f t="shared" si="373"/>
        <v>Min</v>
      </c>
      <c r="AC1248" s="8" t="str">
        <f t="shared" si="374"/>
        <v/>
      </c>
      <c r="AD1248" s="8" t="str">
        <f t="shared" si="379"/>
        <v/>
      </c>
      <c r="AE1248" s="8" t="str">
        <f t="shared" si="375"/>
        <v>ANTIQUE</v>
      </c>
      <c r="AF1248" s="5">
        <f t="shared" si="376"/>
        <v>1859</v>
      </c>
      <c r="AG1248" s="46">
        <v>1245</v>
      </c>
      <c r="AH1248" s="47" t="str">
        <f t="shared" si="366"/>
        <v/>
      </c>
      <c r="AI1248" s="48" t="str">
        <f t="shared" si="367"/>
        <v/>
      </c>
      <c r="AK1248" s="22" t="e">
        <f>TRIM(#REF!)</f>
        <v>#REF!</v>
      </c>
      <c r="AL1248" s="23" t="e">
        <f>IF(#REF!=0,"",#REF!)</f>
        <v>#REF!</v>
      </c>
      <c r="AM1248" s="19" t="e">
        <f>IF(#REF!=0,"",#REF!)</f>
        <v>#REF!</v>
      </c>
      <c r="AN1248" s="23" t="e">
        <f>IF($AK1248="","",#REF!)</f>
        <v>#REF!</v>
      </c>
      <c r="AO1248" s="23" t="e">
        <f t="shared" si="377"/>
        <v>#REF!</v>
      </c>
      <c r="AP1248" s="19" t="e">
        <f>IF(#REF!=0,"",#REF!)</f>
        <v>#REF!</v>
      </c>
      <c r="AQ1248" s="19" t="e">
        <f>IF(#REF!=0,"",#REF!)</f>
        <v>#REF!</v>
      </c>
      <c r="AR1248" s="19" t="e">
        <f>IF(#REF!=0,"",#REF!)</f>
        <v>#REF!</v>
      </c>
      <c r="AS1248" s="19" t="e">
        <f>#REF!</f>
        <v>#REF!</v>
      </c>
    </row>
    <row r="1249" spans="4:45" ht="19.5" thickTop="1" thickBot="1" x14ac:dyDescent="0.25">
      <c r="D1249" s="1" t="str">
        <f t="shared" si="363"/>
        <v/>
      </c>
      <c r="E1249" s="1" t="str">
        <f t="shared" si="364"/>
        <v/>
      </c>
      <c r="K1249" s="19" t="str">
        <f t="shared" si="368"/>
        <v/>
      </c>
      <c r="L1249" s="19">
        <f t="shared" si="378"/>
        <v>10000</v>
      </c>
      <c r="M1249" s="22" t="str">
        <f>TRIM(Data!$N1246)</f>
        <v>Fukutsuzumi</v>
      </c>
      <c r="N1249" s="22" t="str">
        <f>TRIM(Data!$A1246)</f>
        <v>Fukutsuzumi (Fortune's Hand Drum)</v>
      </c>
      <c r="O1249" s="23">
        <f>IF(Data!$B1246=0,"",Data!$B1246)</f>
        <v>1971</v>
      </c>
      <c r="P1249" s="19" t="str">
        <f>IF(Data!$C1246=0,"",Data!$C1246)</f>
        <v>1</v>
      </c>
      <c r="Q1249" s="23" t="str">
        <f>IF($M1249="","",Data!$E1246)</f>
        <v>S</v>
      </c>
      <c r="R1249" s="23" t="str">
        <f t="shared" si="369"/>
        <v>S</v>
      </c>
      <c r="S1249" s="23" t="str">
        <f t="shared" si="370"/>
        <v>S</v>
      </c>
      <c r="T1249" s="19" t="str">
        <f>IF(Data!$F1246=0,"",Data!$F1246)</f>
        <v/>
      </c>
      <c r="U1249" s="19" t="str">
        <f>IF(Data!$G1246=0,"",Data!$G1246)</f>
        <v/>
      </c>
      <c r="V1249" s="19" t="str">
        <f>IF(Data!$D1246=0,"",Data!$D1246)</f>
        <v/>
      </c>
      <c r="W1249" s="19" t="str">
        <f>Data!$H1246</f>
        <v>Japonica</v>
      </c>
      <c r="Y1249" s="41" t="e">
        <f t="shared" si="365"/>
        <v>#REF!</v>
      </c>
      <c r="Z1249" s="8">
        <f t="shared" si="371"/>
        <v>10000</v>
      </c>
      <c r="AA1249" s="8" t="str">
        <f t="shared" si="372"/>
        <v>Fukutsuzumi</v>
      </c>
      <c r="AB1249" s="8" t="str">
        <f t="shared" si="373"/>
        <v>S</v>
      </c>
      <c r="AC1249" s="8" t="str">
        <f t="shared" si="374"/>
        <v/>
      </c>
      <c r="AD1249" s="8" t="str">
        <f t="shared" si="379"/>
        <v/>
      </c>
      <c r="AE1249" s="8" t="str">
        <f t="shared" si="375"/>
        <v/>
      </c>
      <c r="AF1249" s="5">
        <f t="shared" si="376"/>
        <v>1971</v>
      </c>
      <c r="AG1249" s="46">
        <v>1246</v>
      </c>
      <c r="AH1249" s="47" t="str">
        <f t="shared" si="366"/>
        <v/>
      </c>
      <c r="AI1249" s="48" t="str">
        <f t="shared" si="367"/>
        <v/>
      </c>
      <c r="AK1249" s="22" t="e">
        <f>TRIM(#REF!)</f>
        <v>#REF!</v>
      </c>
      <c r="AL1249" s="23" t="e">
        <f>IF(#REF!=0,"",#REF!)</f>
        <v>#REF!</v>
      </c>
      <c r="AM1249" s="19" t="e">
        <f>IF(#REF!=0,"",#REF!)</f>
        <v>#REF!</v>
      </c>
      <c r="AN1249" s="23" t="e">
        <f>IF($AK1249="","",#REF!)</f>
        <v>#REF!</v>
      </c>
      <c r="AO1249" s="23" t="e">
        <f t="shared" si="377"/>
        <v>#REF!</v>
      </c>
      <c r="AP1249" s="19" t="e">
        <f>IF(#REF!=0,"",#REF!)</f>
        <v>#REF!</v>
      </c>
      <c r="AQ1249" s="19" t="e">
        <f>IF(#REF!=0,"",#REF!)</f>
        <v>#REF!</v>
      </c>
      <c r="AR1249" s="19" t="e">
        <f>IF(#REF!=0,"",#REF!)</f>
        <v>#REF!</v>
      </c>
      <c r="AS1249" s="19" t="e">
        <f>#REF!</f>
        <v>#REF!</v>
      </c>
    </row>
    <row r="1250" spans="4:45" ht="19.5" thickTop="1" thickBot="1" x14ac:dyDescent="0.25">
      <c r="D1250" s="1" t="str">
        <f t="shared" si="363"/>
        <v/>
      </c>
      <c r="E1250" s="1" t="str">
        <f t="shared" si="364"/>
        <v/>
      </c>
      <c r="K1250" s="19" t="str">
        <f t="shared" si="368"/>
        <v/>
      </c>
      <c r="L1250" s="19">
        <f t="shared" si="378"/>
        <v>10000</v>
      </c>
      <c r="M1250" s="22" t="str">
        <f>TRIM(Data!$N1247)</f>
        <v>Funny Face Betty</v>
      </c>
      <c r="N1250" s="22" t="str">
        <f>TRIM(Data!$A1247)</f>
        <v>Funny Face Betty (Charming Betty)</v>
      </c>
      <c r="O1250" s="23">
        <f>IF(Data!$B1247=0,"",Data!$B1247)</f>
        <v>1961</v>
      </c>
      <c r="P1250" s="19" t="str">
        <f>IF(Data!$C1247=0,"",Data!$C1247)</f>
        <v>1</v>
      </c>
      <c r="Q1250" s="23" t="str">
        <f>IF($M1250="","",Data!$E1247)</f>
        <v>M-L</v>
      </c>
      <c r="R1250" s="23" t="str">
        <f t="shared" si="369"/>
        <v>M</v>
      </c>
      <c r="S1250" s="23" t="str">
        <f t="shared" si="370"/>
        <v>M</v>
      </c>
      <c r="T1250" s="19" t="str">
        <f>IF(Data!$F1247=0,"",Data!$F1247)</f>
        <v/>
      </c>
      <c r="U1250" s="19" t="str">
        <f>IF(Data!$G1247=0,"",Data!$G1247)</f>
        <v/>
      </c>
      <c r="V1250" s="19" t="str">
        <f>IF(Data!$D1247=0,"",Data!$D1247)</f>
        <v/>
      </c>
      <c r="W1250" s="19" t="str">
        <f>Data!$H1247</f>
        <v>Japonica</v>
      </c>
      <c r="Y1250" s="41" t="e">
        <f t="shared" si="365"/>
        <v>#REF!</v>
      </c>
      <c r="Z1250" s="8">
        <f t="shared" si="371"/>
        <v>10000</v>
      </c>
      <c r="AA1250" s="8" t="str">
        <f t="shared" si="372"/>
        <v>Funny Face Betty</v>
      </c>
      <c r="AB1250" s="8" t="str">
        <f t="shared" si="373"/>
        <v>M</v>
      </c>
      <c r="AC1250" s="8" t="str">
        <f t="shared" si="374"/>
        <v/>
      </c>
      <c r="AD1250" s="8" t="str">
        <f t="shared" si="379"/>
        <v/>
      </c>
      <c r="AE1250" s="8" t="str">
        <f t="shared" si="375"/>
        <v/>
      </c>
      <c r="AF1250" s="5">
        <f t="shared" si="376"/>
        <v>1961</v>
      </c>
      <c r="AG1250" s="46">
        <v>1247</v>
      </c>
      <c r="AH1250" s="47" t="str">
        <f t="shared" si="366"/>
        <v/>
      </c>
      <c r="AI1250" s="48" t="str">
        <f t="shared" si="367"/>
        <v/>
      </c>
      <c r="AK1250" s="22" t="e">
        <f>TRIM(#REF!)</f>
        <v>#REF!</v>
      </c>
      <c r="AL1250" s="23" t="e">
        <f>IF(#REF!=0,"",#REF!)</f>
        <v>#REF!</v>
      </c>
      <c r="AM1250" s="19" t="e">
        <f>IF(#REF!=0,"",#REF!)</f>
        <v>#REF!</v>
      </c>
      <c r="AN1250" s="23" t="e">
        <f>IF($AK1250="","",#REF!)</f>
        <v>#REF!</v>
      </c>
      <c r="AO1250" s="23" t="e">
        <f t="shared" si="377"/>
        <v>#REF!</v>
      </c>
      <c r="AP1250" s="19" t="e">
        <f>IF(#REF!=0,"",#REF!)</f>
        <v>#REF!</v>
      </c>
      <c r="AQ1250" s="19" t="e">
        <f>IF(#REF!=0,"",#REF!)</f>
        <v>#REF!</v>
      </c>
      <c r="AR1250" s="19" t="e">
        <f>IF(#REF!=0,"",#REF!)</f>
        <v>#REF!</v>
      </c>
      <c r="AS1250" s="19" t="e">
        <f>#REF!</f>
        <v>#REF!</v>
      </c>
    </row>
    <row r="1251" spans="4:45" ht="19.5" thickTop="1" thickBot="1" x14ac:dyDescent="0.25">
      <c r="D1251" s="1" t="str">
        <f t="shared" si="363"/>
        <v/>
      </c>
      <c r="E1251" s="1" t="str">
        <f t="shared" si="364"/>
        <v/>
      </c>
      <c r="K1251" s="19" t="str">
        <f t="shared" si="368"/>
        <v/>
      </c>
      <c r="L1251" s="19">
        <f t="shared" si="378"/>
        <v>10000</v>
      </c>
      <c r="M1251" s="22" t="str">
        <f>TRIM(Data!$N1248)</f>
        <v>Gabriel Lewis</v>
      </c>
      <c r="N1251" s="22" t="str">
        <f>TRIM(Data!$A1248)</f>
        <v>Gabriel Lewis</v>
      </c>
      <c r="O1251" s="23">
        <f>IF(Data!$B1248=0,"",Data!$B1248)</f>
        <v>2016</v>
      </c>
      <c r="P1251" s="19" t="str">
        <f>IF(Data!$C1248=0,"",Data!$C1248)</f>
        <v>1</v>
      </c>
      <c r="Q1251" s="23" t="str">
        <f>IF($M1251="","",Data!$E1248)</f>
        <v>L</v>
      </c>
      <c r="R1251" s="23" t="str">
        <f t="shared" si="369"/>
        <v>L</v>
      </c>
      <c r="S1251" s="23" t="str">
        <f t="shared" si="370"/>
        <v>L</v>
      </c>
      <c r="T1251" s="19" t="str">
        <f>IF(Data!$F1248=0,"",Data!$F1248)</f>
        <v/>
      </c>
      <c r="U1251" s="19" t="str">
        <f>IF(Data!$G1248=0,"",Data!$G1248)</f>
        <v/>
      </c>
      <c r="V1251" s="19" t="str">
        <f>IF(Data!$D1248=0,"",Data!$D1248)</f>
        <v/>
      </c>
      <c r="W1251" s="19" t="str">
        <f>Data!$H1248</f>
        <v>Japonica</v>
      </c>
      <c r="Y1251" s="41" t="e">
        <f t="shared" si="365"/>
        <v>#REF!</v>
      </c>
      <c r="Z1251" s="8">
        <f t="shared" si="371"/>
        <v>10000</v>
      </c>
      <c r="AA1251" s="8" t="str">
        <f t="shared" si="372"/>
        <v>Gabriel Lewis</v>
      </c>
      <c r="AB1251" s="8" t="str">
        <f t="shared" si="373"/>
        <v>L</v>
      </c>
      <c r="AC1251" s="8" t="str">
        <f t="shared" si="374"/>
        <v/>
      </c>
      <c r="AD1251" s="8" t="str">
        <f t="shared" si="379"/>
        <v/>
      </c>
      <c r="AE1251" s="8" t="str">
        <f t="shared" si="375"/>
        <v/>
      </c>
      <c r="AF1251" s="5">
        <f t="shared" si="376"/>
        <v>2016</v>
      </c>
      <c r="AG1251" s="46">
        <v>1248</v>
      </c>
      <c r="AH1251" s="47" t="str">
        <f t="shared" si="366"/>
        <v/>
      </c>
      <c r="AI1251" s="48" t="str">
        <f t="shared" si="367"/>
        <v/>
      </c>
      <c r="AK1251" s="22" t="e">
        <f>TRIM(#REF!)</f>
        <v>#REF!</v>
      </c>
      <c r="AL1251" s="23" t="e">
        <f>IF(#REF!=0,"",#REF!)</f>
        <v>#REF!</v>
      </c>
      <c r="AM1251" s="19" t="e">
        <f>IF(#REF!=0,"",#REF!)</f>
        <v>#REF!</v>
      </c>
      <c r="AN1251" s="23" t="e">
        <f>IF($AK1251="","",#REF!)</f>
        <v>#REF!</v>
      </c>
      <c r="AO1251" s="23" t="e">
        <f t="shared" si="377"/>
        <v>#REF!</v>
      </c>
      <c r="AP1251" s="19" t="e">
        <f>IF(#REF!=0,"",#REF!)</f>
        <v>#REF!</v>
      </c>
      <c r="AQ1251" s="19" t="e">
        <f>IF(#REF!=0,"",#REF!)</f>
        <v>#REF!</v>
      </c>
      <c r="AR1251" s="19" t="e">
        <f>IF(#REF!=0,"",#REF!)</f>
        <v>#REF!</v>
      </c>
      <c r="AS1251" s="19" t="e">
        <f>#REF!</f>
        <v>#REF!</v>
      </c>
    </row>
    <row r="1252" spans="4:45" ht="19.5" thickTop="1" thickBot="1" x14ac:dyDescent="0.25">
      <c r="D1252" s="1" t="str">
        <f t="shared" si="363"/>
        <v/>
      </c>
      <c r="E1252" s="1" t="str">
        <f t="shared" si="364"/>
        <v/>
      </c>
      <c r="K1252" s="19" t="str">
        <f t="shared" si="368"/>
        <v/>
      </c>
      <c r="L1252" s="19">
        <f t="shared" si="378"/>
        <v>10000</v>
      </c>
      <c r="M1252" s="22" t="str">
        <f>TRIM(Data!$N1249)</f>
        <v>Gabriel Maphis</v>
      </c>
      <c r="N1252" s="22" t="str">
        <f>TRIM(Data!$A1249)</f>
        <v>Gabriel Maphis (R)</v>
      </c>
      <c r="O1252" s="23">
        <f>IF(Data!$B1249=0,"",Data!$B1249)</f>
        <v>2020</v>
      </c>
      <c r="P1252" s="19" t="str">
        <f>IF(Data!$C1249=0,"",Data!$C1249)</f>
        <v>1</v>
      </c>
      <c r="Q1252" s="23" t="str">
        <f>IF($M1252="","",Data!$E1249)</f>
        <v>L</v>
      </c>
      <c r="R1252" s="23" t="str">
        <f t="shared" si="369"/>
        <v>L</v>
      </c>
      <c r="S1252" s="23" t="str">
        <f t="shared" si="370"/>
        <v>L</v>
      </c>
      <c r="T1252" s="19" t="str">
        <f>IF(Data!$F1249=0,"",Data!$F1249)</f>
        <v/>
      </c>
      <c r="U1252" s="19" t="str">
        <f>IF(Data!$G1249=0,"",Data!$G1249)</f>
        <v/>
      </c>
      <c r="V1252" s="19" t="str">
        <f>IF(Data!$D1249=0,"",Data!$D1249)</f>
        <v/>
      </c>
      <c r="W1252" s="19" t="str">
        <f>Data!$H1249</f>
        <v>Reticulata</v>
      </c>
      <c r="Y1252" s="41" t="e">
        <f t="shared" si="365"/>
        <v>#REF!</v>
      </c>
      <c r="Z1252" s="8">
        <f t="shared" si="371"/>
        <v>10000</v>
      </c>
      <c r="AA1252" s="8" t="str">
        <f t="shared" si="372"/>
        <v>Gabriel Maphis</v>
      </c>
      <c r="AB1252" s="8" t="str">
        <f t="shared" si="373"/>
        <v>L</v>
      </c>
      <c r="AC1252" s="8" t="str">
        <f t="shared" si="374"/>
        <v/>
      </c>
      <c r="AD1252" s="8" t="str">
        <f t="shared" si="379"/>
        <v/>
      </c>
      <c r="AE1252" s="8" t="str">
        <f t="shared" si="375"/>
        <v/>
      </c>
      <c r="AF1252" s="5">
        <f t="shared" si="376"/>
        <v>2020</v>
      </c>
      <c r="AG1252" s="46">
        <v>1249</v>
      </c>
      <c r="AH1252" s="47" t="str">
        <f t="shared" si="366"/>
        <v/>
      </c>
      <c r="AI1252" s="48" t="str">
        <f t="shared" si="367"/>
        <v/>
      </c>
      <c r="AK1252" s="22" t="e">
        <f>TRIM(#REF!)</f>
        <v>#REF!</v>
      </c>
      <c r="AL1252" s="23" t="e">
        <f>IF(#REF!=0,"",#REF!)</f>
        <v>#REF!</v>
      </c>
      <c r="AM1252" s="19" t="e">
        <f>IF(#REF!=0,"",#REF!)</f>
        <v>#REF!</v>
      </c>
      <c r="AN1252" s="23" t="e">
        <f>IF($AK1252="","",#REF!)</f>
        <v>#REF!</v>
      </c>
      <c r="AO1252" s="23" t="e">
        <f t="shared" si="377"/>
        <v>#REF!</v>
      </c>
      <c r="AP1252" s="19" t="e">
        <f>IF(#REF!=0,"",#REF!)</f>
        <v>#REF!</v>
      </c>
      <c r="AQ1252" s="19" t="e">
        <f>IF(#REF!=0,"",#REF!)</f>
        <v>#REF!</v>
      </c>
      <c r="AR1252" s="19" t="e">
        <f>IF(#REF!=0,"",#REF!)</f>
        <v>#REF!</v>
      </c>
      <c r="AS1252" s="19" t="e">
        <f>#REF!</f>
        <v>#REF!</v>
      </c>
    </row>
    <row r="1253" spans="4:45" ht="19.5" thickTop="1" thickBot="1" x14ac:dyDescent="0.25">
      <c r="D1253" s="1" t="str">
        <f t="shared" si="363"/>
        <v/>
      </c>
      <c r="E1253" s="1" t="str">
        <f t="shared" si="364"/>
        <v/>
      </c>
      <c r="K1253" s="19" t="str">
        <f t="shared" si="368"/>
        <v/>
      </c>
      <c r="L1253" s="19">
        <f t="shared" si="378"/>
        <v>10000</v>
      </c>
      <c r="M1253" s="22" t="str">
        <f>TRIM(Data!$N1250)</f>
        <v>Gabriel's Blush</v>
      </c>
      <c r="N1253" s="22" t="str">
        <f>TRIM(Data!$A1250)</f>
        <v>Gabriel's Blush</v>
      </c>
      <c r="O1253" s="23">
        <f>IF(Data!$B1250=0,"",Data!$B1250)</f>
        <v>2016</v>
      </c>
      <c r="P1253" s="19" t="str">
        <f>IF(Data!$C1250=0,"",Data!$C1250)</f>
        <v>1</v>
      </c>
      <c r="Q1253" s="23" t="str">
        <f>IF($M1253="","",Data!$E1250)</f>
        <v>L</v>
      </c>
      <c r="R1253" s="23" t="str">
        <f t="shared" si="369"/>
        <v>L</v>
      </c>
      <c r="S1253" s="23" t="str">
        <f t="shared" si="370"/>
        <v>L</v>
      </c>
      <c r="T1253" s="19" t="str">
        <f>IF(Data!$F1250=0,"",Data!$F1250)</f>
        <v/>
      </c>
      <c r="U1253" s="19" t="str">
        <f>IF(Data!$G1250=0,"",Data!$G1250)</f>
        <v/>
      </c>
      <c r="V1253" s="19" t="str">
        <f>IF(Data!$D1250=0,"",Data!$D1250)</f>
        <v/>
      </c>
      <c r="W1253" s="19" t="str">
        <f>Data!$H1250</f>
        <v>Japonica</v>
      </c>
      <c r="Y1253" s="41" t="e">
        <f t="shared" si="365"/>
        <v>#REF!</v>
      </c>
      <c r="Z1253" s="8">
        <f t="shared" si="371"/>
        <v>10000</v>
      </c>
      <c r="AA1253" s="8" t="str">
        <f t="shared" si="372"/>
        <v>Gabriel's Blush</v>
      </c>
      <c r="AB1253" s="8" t="str">
        <f t="shared" si="373"/>
        <v>L</v>
      </c>
      <c r="AC1253" s="8" t="str">
        <f t="shared" si="374"/>
        <v/>
      </c>
      <c r="AD1253" s="8" t="str">
        <f t="shared" si="379"/>
        <v/>
      </c>
      <c r="AE1253" s="8" t="str">
        <f t="shared" si="375"/>
        <v/>
      </c>
      <c r="AF1253" s="5">
        <f t="shared" si="376"/>
        <v>2016</v>
      </c>
      <c r="AG1253" s="46">
        <v>1250</v>
      </c>
      <c r="AH1253" s="47" t="str">
        <f t="shared" si="366"/>
        <v/>
      </c>
      <c r="AI1253" s="48" t="str">
        <f t="shared" si="367"/>
        <v/>
      </c>
      <c r="AK1253" s="22" t="e">
        <f>TRIM(#REF!)</f>
        <v>#REF!</v>
      </c>
      <c r="AL1253" s="23" t="e">
        <f>IF(#REF!=0,"",#REF!)</f>
        <v>#REF!</v>
      </c>
      <c r="AM1253" s="19" t="e">
        <f>IF(#REF!=0,"",#REF!)</f>
        <v>#REF!</v>
      </c>
      <c r="AN1253" s="23" t="e">
        <f>IF($AK1253="","",#REF!)</f>
        <v>#REF!</v>
      </c>
      <c r="AO1253" s="23" t="e">
        <f t="shared" si="377"/>
        <v>#REF!</v>
      </c>
      <c r="AP1253" s="19" t="e">
        <f>IF(#REF!=0,"",#REF!)</f>
        <v>#REF!</v>
      </c>
      <c r="AQ1253" s="19" t="e">
        <f>IF(#REF!=0,"",#REF!)</f>
        <v>#REF!</v>
      </c>
      <c r="AR1253" s="19" t="e">
        <f>IF(#REF!=0,"",#REF!)</f>
        <v>#REF!</v>
      </c>
      <c r="AS1253" s="19" t="e">
        <f>#REF!</f>
        <v>#REF!</v>
      </c>
    </row>
    <row r="1254" spans="4:45" ht="19.5" thickTop="1" thickBot="1" x14ac:dyDescent="0.25">
      <c r="D1254" s="1" t="str">
        <f t="shared" si="363"/>
        <v/>
      </c>
      <c r="E1254" s="1" t="str">
        <f t="shared" si="364"/>
        <v/>
      </c>
      <c r="K1254" s="19" t="str">
        <f t="shared" si="368"/>
        <v/>
      </c>
      <c r="L1254" s="19">
        <f t="shared" si="378"/>
        <v>10000</v>
      </c>
      <c r="M1254" s="22" t="str">
        <f>TRIM(Data!$N1251)</f>
        <v>Gael's Dream</v>
      </c>
      <c r="N1254" s="22" t="str">
        <f>TRIM(Data!$A1251)</f>
        <v>Gael's Dream (R)</v>
      </c>
      <c r="O1254" s="23">
        <f>IF(Data!$B1251=0,"",Data!$B1251)</f>
        <v>1987</v>
      </c>
      <c r="P1254" s="19" t="str">
        <f>IF(Data!$C1251=0,"",Data!$C1251)</f>
        <v/>
      </c>
      <c r="Q1254" s="23" t="str">
        <f>IF($M1254="","",Data!$E1251)</f>
        <v>VL</v>
      </c>
      <c r="R1254" s="23" t="str">
        <f t="shared" si="369"/>
        <v>VL</v>
      </c>
      <c r="S1254" s="23" t="str">
        <f t="shared" si="370"/>
        <v>VL</v>
      </c>
      <c r="T1254" s="19" t="str">
        <f>IF(Data!$F1251=0,"",Data!$F1251)</f>
        <v/>
      </c>
      <c r="U1254" s="19" t="str">
        <f>IF(Data!$G1251=0,"",Data!$G1251)</f>
        <v/>
      </c>
      <c r="V1254" s="19" t="str">
        <f>IF(Data!$D1251=0,"",Data!$D1251)</f>
        <v/>
      </c>
      <c r="W1254" s="19" t="str">
        <f>Data!$H1251</f>
        <v>Reticulata</v>
      </c>
      <c r="Y1254" s="41" t="e">
        <f t="shared" si="365"/>
        <v>#REF!</v>
      </c>
      <c r="Z1254" s="8">
        <f t="shared" si="371"/>
        <v>10000</v>
      </c>
      <c r="AA1254" s="8" t="str">
        <f t="shared" si="372"/>
        <v>Gael's Dream</v>
      </c>
      <c r="AB1254" s="8" t="str">
        <f t="shared" si="373"/>
        <v>VL</v>
      </c>
      <c r="AC1254" s="8" t="str">
        <f t="shared" si="374"/>
        <v/>
      </c>
      <c r="AD1254" s="8" t="str">
        <f t="shared" si="379"/>
        <v/>
      </c>
      <c r="AE1254" s="8" t="str">
        <f t="shared" si="375"/>
        <v/>
      </c>
      <c r="AF1254" s="5">
        <f t="shared" si="376"/>
        <v>1987</v>
      </c>
      <c r="AG1254" s="46">
        <v>1251</v>
      </c>
      <c r="AH1254" s="47" t="str">
        <f t="shared" si="366"/>
        <v/>
      </c>
      <c r="AI1254" s="48" t="str">
        <f t="shared" si="367"/>
        <v/>
      </c>
      <c r="AK1254" s="22" t="e">
        <f>TRIM(#REF!)</f>
        <v>#REF!</v>
      </c>
      <c r="AL1254" s="23" t="e">
        <f>IF(#REF!=0,"",#REF!)</f>
        <v>#REF!</v>
      </c>
      <c r="AM1254" s="19" t="e">
        <f>IF(#REF!=0,"",#REF!)</f>
        <v>#REF!</v>
      </c>
      <c r="AN1254" s="23" t="e">
        <f>IF($AK1254="","",#REF!)</f>
        <v>#REF!</v>
      </c>
      <c r="AO1254" s="23" t="e">
        <f t="shared" si="377"/>
        <v>#REF!</v>
      </c>
      <c r="AP1254" s="19" t="e">
        <f>IF(#REF!=0,"",#REF!)</f>
        <v>#REF!</v>
      </c>
      <c r="AQ1254" s="19" t="e">
        <f>IF(#REF!=0,"",#REF!)</f>
        <v>#REF!</v>
      </c>
      <c r="AR1254" s="19" t="e">
        <f>IF(#REF!=0,"",#REF!)</f>
        <v>#REF!</v>
      </c>
      <c r="AS1254" s="19" t="e">
        <f>#REF!</f>
        <v>#REF!</v>
      </c>
    </row>
    <row r="1255" spans="4:45" ht="19.5" thickTop="1" thickBot="1" x14ac:dyDescent="0.25">
      <c r="D1255" s="1" t="str">
        <f t="shared" si="363"/>
        <v/>
      </c>
      <c r="E1255" s="1" t="str">
        <f t="shared" si="364"/>
        <v/>
      </c>
      <c r="K1255" s="19" t="str">
        <f t="shared" si="368"/>
        <v/>
      </c>
      <c r="L1255" s="19">
        <f t="shared" si="378"/>
        <v>10000</v>
      </c>
      <c r="M1255" s="22" t="str">
        <f>TRIM(Data!$N1252)</f>
        <v>Gaiety (See Gigantea)</v>
      </c>
      <c r="N1255" s="22" t="str">
        <f>TRIM(Data!$A1252)</f>
        <v>Gaiety (See Gigantea)</v>
      </c>
      <c r="O1255" s="23">
        <f>IF(Data!$B1252=0,"",Data!$B1252)</f>
        <v>1840</v>
      </c>
      <c r="P1255" s="19" t="str">
        <f>IF(Data!$C1252=0,"",Data!$C1252)</f>
        <v/>
      </c>
      <c r="Q1255" s="23" t="str">
        <f>IF($M1255="","",Data!$E1252)</f>
        <v>L-VL</v>
      </c>
      <c r="R1255" s="23" t="str">
        <f t="shared" si="369"/>
        <v>L</v>
      </c>
      <c r="S1255" s="23" t="str">
        <f t="shared" si="370"/>
        <v>L</v>
      </c>
      <c r="T1255" s="19" t="str">
        <f>IF(Data!$F1252=0,"",Data!$F1252)</f>
        <v/>
      </c>
      <c r="U1255" s="19" t="str">
        <f>IF(Data!$G1252=0,"",Data!$G1252)</f>
        <v/>
      </c>
      <c r="V1255" s="19" t="str">
        <f>IF(Data!$D1252=0,"",Data!$D1252)</f>
        <v>ANTIQUE</v>
      </c>
      <c r="W1255" s="19" t="str">
        <f>Data!$H1252</f>
        <v>Japonica</v>
      </c>
      <c r="Y1255" s="41" t="e">
        <f t="shared" si="365"/>
        <v>#REF!</v>
      </c>
      <c r="Z1255" s="8">
        <f t="shared" si="371"/>
        <v>1255</v>
      </c>
      <c r="AA1255" s="8" t="str">
        <f t="shared" si="372"/>
        <v>Gaiety (See Gigantea)</v>
      </c>
      <c r="AB1255" s="8" t="str">
        <f t="shared" si="373"/>
        <v>L</v>
      </c>
      <c r="AC1255" s="8" t="str">
        <f t="shared" si="374"/>
        <v/>
      </c>
      <c r="AD1255" s="8" t="str">
        <f t="shared" si="379"/>
        <v/>
      </c>
      <c r="AE1255" s="8" t="str">
        <f t="shared" si="375"/>
        <v>ANTIQUE</v>
      </c>
      <c r="AF1255" s="5">
        <f t="shared" si="376"/>
        <v>1840</v>
      </c>
      <c r="AG1255" s="46">
        <v>1252</v>
      </c>
      <c r="AH1255" s="47" t="str">
        <f t="shared" si="366"/>
        <v/>
      </c>
      <c r="AI1255" s="48" t="str">
        <f t="shared" si="367"/>
        <v/>
      </c>
      <c r="AK1255" s="22" t="e">
        <f>TRIM(#REF!)</f>
        <v>#REF!</v>
      </c>
      <c r="AL1255" s="23" t="e">
        <f>IF(#REF!=0,"",#REF!)</f>
        <v>#REF!</v>
      </c>
      <c r="AM1255" s="19" t="e">
        <f>IF(#REF!=0,"",#REF!)</f>
        <v>#REF!</v>
      </c>
      <c r="AN1255" s="23" t="e">
        <f>IF($AK1255="","",#REF!)</f>
        <v>#REF!</v>
      </c>
      <c r="AO1255" s="23" t="e">
        <f t="shared" si="377"/>
        <v>#REF!</v>
      </c>
      <c r="AP1255" s="19" t="e">
        <f>IF(#REF!=0,"",#REF!)</f>
        <v>#REF!</v>
      </c>
      <c r="AQ1255" s="19" t="e">
        <f>IF(#REF!=0,"",#REF!)</f>
        <v>#REF!</v>
      </c>
      <c r="AR1255" s="19" t="e">
        <f>IF(#REF!=0,"",#REF!)</f>
        <v>#REF!</v>
      </c>
      <c r="AS1255" s="19" t="e">
        <f>#REF!</f>
        <v>#REF!</v>
      </c>
    </row>
    <row r="1256" spans="4:45" ht="19.5" thickTop="1" thickBot="1" x14ac:dyDescent="0.25">
      <c r="D1256" s="1" t="str">
        <f t="shared" ref="D1256:D1319" si="380">IF(ISERROR(VLOOKUP(A1256,$K$4:$M$2950,3,FALSE)),"",VLOOKUP(A1256,$K$4:$N$2950,4,FALSE))</f>
        <v/>
      </c>
      <c r="E1256" s="1" t="str">
        <f t="shared" ref="E1256:E1319" si="381">IF(ISERROR(VLOOKUP(A1256,$K$4:$M$2950,3,FALSE)),"",IF(VLOOKUP(A1256,$K$4:$T$2950,6,FALSE)=0,"",VLOOKUP(A1256,$K$4:$T$2950,6,FALSE)))</f>
        <v/>
      </c>
      <c r="K1256" s="19" t="str">
        <f t="shared" si="368"/>
        <v/>
      </c>
      <c r="L1256" s="19">
        <f t="shared" si="378"/>
        <v>10000</v>
      </c>
      <c r="M1256" s="22" t="str">
        <f>TRIM(Data!$N1253)</f>
        <v>Gail Hooks</v>
      </c>
      <c r="N1256" s="22" t="str">
        <f>TRIM(Data!$A1253)</f>
        <v>Gail Hooks</v>
      </c>
      <c r="O1256" s="23">
        <f>IF(Data!$B1253=0,"",Data!$B1253)</f>
        <v>2006</v>
      </c>
      <c r="P1256" s="19" t="str">
        <f>IF(Data!$C1253=0,"",Data!$C1253)</f>
        <v>1</v>
      </c>
      <c r="Q1256" s="23" t="str">
        <f>IF($M1256="","",Data!$E1253)</f>
        <v>M</v>
      </c>
      <c r="R1256" s="23" t="str">
        <f t="shared" si="369"/>
        <v>M</v>
      </c>
      <c r="S1256" s="23" t="str">
        <f t="shared" si="370"/>
        <v>M</v>
      </c>
      <c r="T1256" s="19" t="str">
        <f>IF(Data!$F1253=0,"",Data!$F1253)</f>
        <v/>
      </c>
      <c r="U1256" s="19" t="str">
        <f>IF(Data!$G1253=0,"",Data!$G1253)</f>
        <v>FD</v>
      </c>
      <c r="V1256" s="19" t="str">
        <f>IF(Data!$D1253=0,"",Data!$D1253)</f>
        <v/>
      </c>
      <c r="W1256" s="19" t="str">
        <f>Data!$H1253</f>
        <v>Japonica</v>
      </c>
      <c r="Y1256" s="41" t="e">
        <f t="shared" si="365"/>
        <v>#REF!</v>
      </c>
      <c r="Z1256" s="8">
        <f t="shared" si="371"/>
        <v>10000</v>
      </c>
      <c r="AA1256" s="8" t="str">
        <f t="shared" si="372"/>
        <v>Gail Hooks</v>
      </c>
      <c r="AB1256" s="8" t="str">
        <f t="shared" si="373"/>
        <v>M</v>
      </c>
      <c r="AC1256" s="8" t="str">
        <f t="shared" si="374"/>
        <v/>
      </c>
      <c r="AD1256" s="8" t="str">
        <f t="shared" si="379"/>
        <v>FD</v>
      </c>
      <c r="AE1256" s="8" t="str">
        <f t="shared" si="375"/>
        <v/>
      </c>
      <c r="AF1256" s="5">
        <f t="shared" si="376"/>
        <v>2006</v>
      </c>
      <c r="AG1256" s="46">
        <v>1253</v>
      </c>
      <c r="AH1256" s="47" t="str">
        <f t="shared" si="366"/>
        <v/>
      </c>
      <c r="AI1256" s="48" t="str">
        <f t="shared" si="367"/>
        <v/>
      </c>
      <c r="AK1256" s="22" t="e">
        <f>TRIM(#REF!)</f>
        <v>#REF!</v>
      </c>
      <c r="AL1256" s="23" t="e">
        <f>IF(#REF!=0,"",#REF!)</f>
        <v>#REF!</v>
      </c>
      <c r="AM1256" s="19" t="e">
        <f>IF(#REF!=0,"",#REF!)</f>
        <v>#REF!</v>
      </c>
      <c r="AN1256" s="23" t="e">
        <f>IF($AK1256="","",#REF!)</f>
        <v>#REF!</v>
      </c>
      <c r="AO1256" s="23" t="e">
        <f t="shared" si="377"/>
        <v>#REF!</v>
      </c>
      <c r="AP1256" s="19" t="e">
        <f>IF(#REF!=0,"",#REF!)</f>
        <v>#REF!</v>
      </c>
      <c r="AQ1256" s="19" t="e">
        <f>IF(#REF!=0,"",#REF!)</f>
        <v>#REF!</v>
      </c>
      <c r="AR1256" s="19" t="e">
        <f>IF(#REF!=0,"",#REF!)</f>
        <v>#REF!</v>
      </c>
      <c r="AS1256" s="19" t="e">
        <f>#REF!</f>
        <v>#REF!</v>
      </c>
    </row>
    <row r="1257" spans="4:45" ht="19.5" thickTop="1" thickBot="1" x14ac:dyDescent="0.25">
      <c r="D1257" s="1" t="str">
        <f t="shared" si="380"/>
        <v/>
      </c>
      <c r="E1257" s="1" t="str">
        <f t="shared" si="381"/>
        <v/>
      </c>
      <c r="K1257" s="19" t="str">
        <f t="shared" si="368"/>
        <v/>
      </c>
      <c r="L1257" s="19">
        <f t="shared" si="378"/>
        <v>10000</v>
      </c>
      <c r="M1257" s="22" t="str">
        <f>TRIM(Data!$N1254)</f>
        <v>Galaxie</v>
      </c>
      <c r="N1257" s="22" t="str">
        <f>TRIM(Data!$A1254)</f>
        <v>Galaxie (H)</v>
      </c>
      <c r="O1257" s="23">
        <f>IF(Data!$B1254=0,"",Data!$B1254)</f>
        <v>1963</v>
      </c>
      <c r="P1257" s="19" t="str">
        <f>IF(Data!$C1254=0,"",Data!$C1254)</f>
        <v>1</v>
      </c>
      <c r="Q1257" s="23" t="str">
        <f>IF($M1257="","",Data!$E1254)</f>
        <v>M</v>
      </c>
      <c r="R1257" s="23" t="str">
        <f t="shared" si="369"/>
        <v>M</v>
      </c>
      <c r="S1257" s="23" t="str">
        <f t="shared" si="370"/>
        <v>M</v>
      </c>
      <c r="T1257" s="19" t="str">
        <f>IF(Data!$F1254=0,"",Data!$F1254)</f>
        <v/>
      </c>
      <c r="U1257" s="19" t="str">
        <f>IF(Data!$G1254=0,"",Data!$G1254)</f>
        <v/>
      </c>
      <c r="V1257" s="19" t="str">
        <f>IF(Data!$D1254=0,"",Data!$D1254)</f>
        <v/>
      </c>
      <c r="W1257" s="19" t="str">
        <f>Data!$H1254</f>
        <v>NRH</v>
      </c>
      <c r="Y1257" s="41" t="e">
        <f t="shared" si="365"/>
        <v>#REF!</v>
      </c>
      <c r="Z1257" s="8">
        <f t="shared" si="371"/>
        <v>10000</v>
      </c>
      <c r="AA1257" s="8" t="str">
        <f t="shared" si="372"/>
        <v>Galaxie</v>
      </c>
      <c r="AB1257" s="8" t="str">
        <f t="shared" si="373"/>
        <v>M</v>
      </c>
      <c r="AC1257" s="8" t="str">
        <f t="shared" si="374"/>
        <v/>
      </c>
      <c r="AD1257" s="8" t="str">
        <f t="shared" si="379"/>
        <v/>
      </c>
      <c r="AE1257" s="8" t="str">
        <f t="shared" si="375"/>
        <v/>
      </c>
      <c r="AF1257" s="5">
        <f t="shared" si="376"/>
        <v>1963</v>
      </c>
      <c r="AG1257" s="46">
        <v>1254</v>
      </c>
      <c r="AH1257" s="47" t="str">
        <f t="shared" si="366"/>
        <v/>
      </c>
      <c r="AI1257" s="48" t="str">
        <f t="shared" si="367"/>
        <v/>
      </c>
      <c r="AK1257" s="22" t="e">
        <f>TRIM(#REF!)</f>
        <v>#REF!</v>
      </c>
      <c r="AL1257" s="23" t="e">
        <f>IF(#REF!=0,"",#REF!)</f>
        <v>#REF!</v>
      </c>
      <c r="AM1257" s="19" t="e">
        <f>IF(#REF!=0,"",#REF!)</f>
        <v>#REF!</v>
      </c>
      <c r="AN1257" s="23" t="e">
        <f>IF($AK1257="","",#REF!)</f>
        <v>#REF!</v>
      </c>
      <c r="AO1257" s="23" t="e">
        <f t="shared" si="377"/>
        <v>#REF!</v>
      </c>
      <c r="AP1257" s="19" t="e">
        <f>IF(#REF!=0,"",#REF!)</f>
        <v>#REF!</v>
      </c>
      <c r="AQ1257" s="19" t="e">
        <f>IF(#REF!=0,"",#REF!)</f>
        <v>#REF!</v>
      </c>
      <c r="AR1257" s="19" t="e">
        <f>IF(#REF!=0,"",#REF!)</f>
        <v>#REF!</v>
      </c>
      <c r="AS1257" s="19" t="e">
        <f>#REF!</f>
        <v>#REF!</v>
      </c>
    </row>
    <row r="1258" spans="4:45" ht="19.5" thickTop="1" thickBot="1" x14ac:dyDescent="0.25">
      <c r="D1258" s="1" t="str">
        <f t="shared" si="380"/>
        <v/>
      </c>
      <c r="E1258" s="1" t="str">
        <f t="shared" si="381"/>
        <v/>
      </c>
      <c r="K1258" s="19" t="str">
        <f t="shared" si="368"/>
        <v/>
      </c>
      <c r="L1258" s="19">
        <f t="shared" si="378"/>
        <v>10000</v>
      </c>
      <c r="M1258" s="22" t="str">
        <f>TRIM(Data!$N1255)</f>
        <v>Garden Glory</v>
      </c>
      <c r="N1258" s="22" t="str">
        <f>TRIM(Data!$A1255)</f>
        <v>Garden Glory (H)</v>
      </c>
      <c r="O1258" s="23">
        <f>IF(Data!$B1255=0,"",Data!$B1255)</f>
        <v>1974</v>
      </c>
      <c r="P1258" s="19" t="str">
        <f>IF(Data!$C1255=0,"",Data!$C1255)</f>
        <v>1</v>
      </c>
      <c r="Q1258" s="23" t="str">
        <f>IF($M1258="","",Data!$E1255)</f>
        <v>M</v>
      </c>
      <c r="R1258" s="23" t="str">
        <f t="shared" si="369"/>
        <v>M</v>
      </c>
      <c r="S1258" s="23" t="str">
        <f t="shared" si="370"/>
        <v>M</v>
      </c>
      <c r="T1258" s="19" t="str">
        <f>IF(Data!$F1255=0,"",Data!$F1255)</f>
        <v/>
      </c>
      <c r="U1258" s="19" t="str">
        <f>IF(Data!$G1255=0,"",Data!$G1255)</f>
        <v/>
      </c>
      <c r="V1258" s="19" t="str">
        <f>IF(Data!$D1255=0,"",Data!$D1255)</f>
        <v/>
      </c>
      <c r="W1258" s="19" t="str">
        <f>Data!$H1255</f>
        <v>NRH</v>
      </c>
      <c r="Y1258" s="41" t="e">
        <f t="shared" si="365"/>
        <v>#REF!</v>
      </c>
      <c r="Z1258" s="8">
        <f t="shared" si="371"/>
        <v>10000</v>
      </c>
      <c r="AA1258" s="8" t="str">
        <f t="shared" si="372"/>
        <v>Garden Glory</v>
      </c>
      <c r="AB1258" s="8" t="str">
        <f t="shared" si="373"/>
        <v>M</v>
      </c>
      <c r="AC1258" s="8" t="str">
        <f t="shared" si="374"/>
        <v/>
      </c>
      <c r="AD1258" s="8" t="str">
        <f t="shared" si="379"/>
        <v/>
      </c>
      <c r="AE1258" s="8" t="str">
        <f t="shared" si="375"/>
        <v/>
      </c>
      <c r="AF1258" s="5">
        <f t="shared" si="376"/>
        <v>1974</v>
      </c>
      <c r="AG1258" s="46">
        <v>1255</v>
      </c>
      <c r="AH1258" s="47" t="str">
        <f t="shared" si="366"/>
        <v/>
      </c>
      <c r="AI1258" s="48" t="str">
        <f t="shared" si="367"/>
        <v/>
      </c>
      <c r="AK1258" s="22" t="e">
        <f>TRIM(#REF!)</f>
        <v>#REF!</v>
      </c>
      <c r="AL1258" s="23" t="e">
        <f>IF(#REF!=0,"",#REF!)</f>
        <v>#REF!</v>
      </c>
      <c r="AM1258" s="19" t="e">
        <f>IF(#REF!=0,"",#REF!)</f>
        <v>#REF!</v>
      </c>
      <c r="AN1258" s="23" t="e">
        <f>IF($AK1258="","",#REF!)</f>
        <v>#REF!</v>
      </c>
      <c r="AO1258" s="23" t="e">
        <f t="shared" si="377"/>
        <v>#REF!</v>
      </c>
      <c r="AP1258" s="19" t="e">
        <f>IF(#REF!=0,"",#REF!)</f>
        <v>#REF!</v>
      </c>
      <c r="AQ1258" s="19" t="e">
        <f>IF(#REF!=0,"",#REF!)</f>
        <v>#REF!</v>
      </c>
      <c r="AR1258" s="19" t="e">
        <f>IF(#REF!=0,"",#REF!)</f>
        <v>#REF!</v>
      </c>
      <c r="AS1258" s="19" t="e">
        <f>#REF!</f>
        <v>#REF!</v>
      </c>
    </row>
    <row r="1259" spans="4:45" ht="19.5" thickTop="1" thickBot="1" x14ac:dyDescent="0.25">
      <c r="D1259" s="1" t="str">
        <f t="shared" si="380"/>
        <v/>
      </c>
      <c r="E1259" s="1" t="str">
        <f t="shared" si="381"/>
        <v/>
      </c>
      <c r="K1259" s="19" t="str">
        <f t="shared" si="368"/>
        <v/>
      </c>
      <c r="L1259" s="19">
        <f t="shared" si="378"/>
        <v>10000</v>
      </c>
      <c r="M1259" s="22" t="str">
        <f>TRIM(Data!$N1256)</f>
        <v>Garden Party</v>
      </c>
      <c r="N1259" s="22" t="str">
        <f>TRIM(Data!$A1256)</f>
        <v>Garden Party</v>
      </c>
      <c r="O1259" s="23">
        <f>IF(Data!$B1256=0,"",Data!$B1256)</f>
        <v>2019</v>
      </c>
      <c r="P1259" s="19" t="str">
        <f>IF(Data!$C1256=0,"",Data!$C1256)</f>
        <v>1</v>
      </c>
      <c r="Q1259" s="23" t="str">
        <f>IF($M1259="","",Data!$E1256)</f>
        <v>L-VL</v>
      </c>
      <c r="R1259" s="23" t="str">
        <f t="shared" si="369"/>
        <v>L</v>
      </c>
      <c r="S1259" s="23" t="str">
        <f t="shared" si="370"/>
        <v>L</v>
      </c>
      <c r="T1259" s="19" t="str">
        <f>IF(Data!$F1256=0,"",Data!$F1256)</f>
        <v/>
      </c>
      <c r="U1259" s="19" t="str">
        <f>IF(Data!$G1256=0,"",Data!$G1256)</f>
        <v/>
      </c>
      <c r="V1259" s="19" t="str">
        <f>IF(Data!$D1256=0,"",Data!$D1256)</f>
        <v/>
      </c>
      <c r="W1259" s="19" t="str">
        <f>Data!$H1256</f>
        <v>Japonica</v>
      </c>
      <c r="Y1259" s="41" t="e">
        <f t="shared" si="365"/>
        <v>#REF!</v>
      </c>
      <c r="Z1259" s="8">
        <f t="shared" si="371"/>
        <v>10000</v>
      </c>
      <c r="AA1259" s="8" t="str">
        <f t="shared" si="372"/>
        <v>Garden Party</v>
      </c>
      <c r="AB1259" s="8" t="str">
        <f t="shared" si="373"/>
        <v>L</v>
      </c>
      <c r="AC1259" s="8" t="str">
        <f t="shared" si="374"/>
        <v/>
      </c>
      <c r="AD1259" s="8" t="str">
        <f t="shared" si="379"/>
        <v/>
      </c>
      <c r="AE1259" s="8" t="str">
        <f t="shared" si="375"/>
        <v/>
      </c>
      <c r="AF1259" s="5">
        <f t="shared" si="376"/>
        <v>2019</v>
      </c>
      <c r="AG1259" s="46">
        <v>1256</v>
      </c>
      <c r="AH1259" s="47" t="str">
        <f t="shared" si="366"/>
        <v/>
      </c>
      <c r="AI1259" s="48" t="str">
        <f t="shared" si="367"/>
        <v/>
      </c>
      <c r="AK1259" s="22" t="e">
        <f>TRIM(#REF!)</f>
        <v>#REF!</v>
      </c>
      <c r="AL1259" s="23" t="e">
        <f>IF(#REF!=0,"",#REF!)</f>
        <v>#REF!</v>
      </c>
      <c r="AM1259" s="19" t="e">
        <f>IF(#REF!=0,"",#REF!)</f>
        <v>#REF!</v>
      </c>
      <c r="AN1259" s="23" t="e">
        <f>IF($AK1259="","",#REF!)</f>
        <v>#REF!</v>
      </c>
      <c r="AO1259" s="23" t="e">
        <f t="shared" si="377"/>
        <v>#REF!</v>
      </c>
      <c r="AP1259" s="19" t="e">
        <f>IF(#REF!=0,"",#REF!)</f>
        <v>#REF!</v>
      </c>
      <c r="AQ1259" s="19" t="e">
        <f>IF(#REF!=0,"",#REF!)</f>
        <v>#REF!</v>
      </c>
      <c r="AR1259" s="19" t="e">
        <f>IF(#REF!=0,"",#REF!)</f>
        <v>#REF!</v>
      </c>
      <c r="AS1259" s="19" t="e">
        <f>#REF!</f>
        <v>#REF!</v>
      </c>
    </row>
    <row r="1260" spans="4:45" ht="19.5" thickTop="1" thickBot="1" x14ac:dyDescent="0.25">
      <c r="D1260" s="1" t="str">
        <f t="shared" si="380"/>
        <v/>
      </c>
      <c r="E1260" s="1" t="str">
        <f t="shared" si="381"/>
        <v/>
      </c>
      <c r="K1260" s="19" t="str">
        <f t="shared" si="368"/>
        <v/>
      </c>
      <c r="L1260" s="19">
        <f t="shared" si="378"/>
        <v>10000</v>
      </c>
      <c r="M1260" s="22" t="str">
        <f>TRIM(Data!$N1257)</f>
        <v>Garden Rose</v>
      </c>
      <c r="N1260" s="22" t="str">
        <f>TRIM(Data!$A1257)</f>
        <v>Garden Rose</v>
      </c>
      <c r="O1260" s="23">
        <f>IF(Data!$B1257=0,"",Data!$B1257)</f>
        <v>2020</v>
      </c>
      <c r="P1260" s="19" t="str">
        <f>IF(Data!$C1257=0,"",Data!$C1257)</f>
        <v>1</v>
      </c>
      <c r="Q1260" s="23" t="str">
        <f>IF($M1260="","",Data!$E1257)</f>
        <v>L</v>
      </c>
      <c r="R1260" s="23" t="str">
        <f t="shared" si="369"/>
        <v>L</v>
      </c>
      <c r="S1260" s="23" t="str">
        <f t="shared" si="370"/>
        <v>L</v>
      </c>
      <c r="T1260" s="19" t="str">
        <f>IF(Data!$F1257=0,"",Data!$F1257)</f>
        <v/>
      </c>
      <c r="U1260" s="19" t="str">
        <f>IF(Data!$G1257=0,"",Data!$G1257)</f>
        <v/>
      </c>
      <c r="V1260" s="19" t="str">
        <f>IF(Data!$D1257=0,"",Data!$D1257)</f>
        <v/>
      </c>
      <c r="W1260" s="19" t="str">
        <f>Data!$H1257</f>
        <v>Japonica</v>
      </c>
      <c r="Y1260" s="41" t="e">
        <f t="shared" si="365"/>
        <v>#REF!</v>
      </c>
      <c r="Z1260" s="8">
        <f t="shared" si="371"/>
        <v>10000</v>
      </c>
      <c r="AA1260" s="8" t="str">
        <f t="shared" si="372"/>
        <v>Garden Rose</v>
      </c>
      <c r="AB1260" s="8" t="str">
        <f t="shared" si="373"/>
        <v>L</v>
      </c>
      <c r="AC1260" s="8" t="str">
        <f t="shared" si="374"/>
        <v/>
      </c>
      <c r="AD1260" s="8" t="str">
        <f t="shared" si="379"/>
        <v/>
      </c>
      <c r="AE1260" s="8" t="str">
        <f t="shared" si="375"/>
        <v/>
      </c>
      <c r="AF1260" s="5">
        <f t="shared" si="376"/>
        <v>2020</v>
      </c>
      <c r="AG1260" s="46">
        <v>1257</v>
      </c>
      <c r="AH1260" s="47" t="str">
        <f t="shared" si="366"/>
        <v/>
      </c>
      <c r="AI1260" s="48" t="str">
        <f t="shared" si="367"/>
        <v/>
      </c>
      <c r="AK1260" s="22" t="e">
        <f>TRIM(#REF!)</f>
        <v>#REF!</v>
      </c>
      <c r="AL1260" s="23" t="e">
        <f>IF(#REF!=0,"",#REF!)</f>
        <v>#REF!</v>
      </c>
      <c r="AM1260" s="19" t="e">
        <f>IF(#REF!=0,"",#REF!)</f>
        <v>#REF!</v>
      </c>
      <c r="AN1260" s="23" t="e">
        <f>IF($AK1260="","",#REF!)</f>
        <v>#REF!</v>
      </c>
      <c r="AO1260" s="23" t="e">
        <f t="shared" si="377"/>
        <v>#REF!</v>
      </c>
      <c r="AP1260" s="19" t="e">
        <f>IF(#REF!=0,"",#REF!)</f>
        <v>#REF!</v>
      </c>
      <c r="AQ1260" s="19" t="e">
        <f>IF(#REF!=0,"",#REF!)</f>
        <v>#REF!</v>
      </c>
      <c r="AR1260" s="19" t="e">
        <f>IF(#REF!=0,"",#REF!)</f>
        <v>#REF!</v>
      </c>
      <c r="AS1260" s="19" t="e">
        <f>#REF!</f>
        <v>#REF!</v>
      </c>
    </row>
    <row r="1261" spans="4:45" ht="19.5" thickTop="1" thickBot="1" x14ac:dyDescent="0.25">
      <c r="D1261" s="1" t="str">
        <f t="shared" si="380"/>
        <v/>
      </c>
      <c r="E1261" s="1" t="str">
        <f t="shared" si="381"/>
        <v/>
      </c>
      <c r="K1261" s="19" t="str">
        <f t="shared" si="368"/>
        <v/>
      </c>
      <c r="L1261" s="19">
        <f t="shared" si="378"/>
        <v>10000</v>
      </c>
      <c r="M1261" s="22" t="str">
        <f>TRIM(Data!$N1258)</f>
        <v>Gardenia</v>
      </c>
      <c r="N1261" s="22" t="str">
        <f>TRIM(Data!$A1258)</f>
        <v>Gardenia</v>
      </c>
      <c r="O1261" s="23">
        <f>IF(Data!$B1258=0,"",Data!$B1258)</f>
        <v>1946</v>
      </c>
      <c r="P1261" s="19" t="str">
        <f>IF(Data!$C1258=0,"",Data!$C1258)</f>
        <v/>
      </c>
      <c r="Q1261" s="23" t="str">
        <f>IF($M1261="","",Data!$E1258)</f>
        <v>M</v>
      </c>
      <c r="R1261" s="23" t="str">
        <f t="shared" si="369"/>
        <v>M</v>
      </c>
      <c r="S1261" s="23" t="str">
        <f t="shared" si="370"/>
        <v>M</v>
      </c>
      <c r="T1261" s="19" t="str">
        <f>IF(Data!$F1258=0,"",Data!$F1258)</f>
        <v>WHITE</v>
      </c>
      <c r="U1261" s="19" t="str">
        <f>IF(Data!$G1258=0,"",Data!$G1258)</f>
        <v>FD</v>
      </c>
      <c r="V1261" s="19" t="str">
        <f>IF(Data!$D1258=0,"",Data!$D1258)</f>
        <v/>
      </c>
      <c r="W1261" s="19" t="str">
        <f>Data!$H1258</f>
        <v>Japonica</v>
      </c>
      <c r="Y1261" s="41" t="e">
        <f t="shared" si="365"/>
        <v>#REF!</v>
      </c>
      <c r="Z1261" s="8">
        <f t="shared" si="371"/>
        <v>10000</v>
      </c>
      <c r="AA1261" s="8" t="str">
        <f t="shared" si="372"/>
        <v>Gardenia</v>
      </c>
      <c r="AB1261" s="8" t="str">
        <f t="shared" si="373"/>
        <v>M</v>
      </c>
      <c r="AC1261" s="8" t="str">
        <f t="shared" si="374"/>
        <v>WHITE</v>
      </c>
      <c r="AD1261" s="8" t="str">
        <f t="shared" si="379"/>
        <v>FD</v>
      </c>
      <c r="AE1261" s="8" t="str">
        <f t="shared" si="375"/>
        <v/>
      </c>
      <c r="AF1261" s="5">
        <f t="shared" si="376"/>
        <v>1946</v>
      </c>
      <c r="AG1261" s="46">
        <v>1258</v>
      </c>
      <c r="AH1261" s="47" t="str">
        <f t="shared" si="366"/>
        <v/>
      </c>
      <c r="AI1261" s="48" t="str">
        <f t="shared" si="367"/>
        <v/>
      </c>
      <c r="AK1261" s="22" t="e">
        <f>TRIM(#REF!)</f>
        <v>#REF!</v>
      </c>
      <c r="AL1261" s="23" t="e">
        <f>IF(#REF!=0,"",#REF!)</f>
        <v>#REF!</v>
      </c>
      <c r="AM1261" s="19" t="e">
        <f>IF(#REF!=0,"",#REF!)</f>
        <v>#REF!</v>
      </c>
      <c r="AN1261" s="23" t="e">
        <f>IF($AK1261="","",#REF!)</f>
        <v>#REF!</v>
      </c>
      <c r="AO1261" s="23" t="e">
        <f t="shared" si="377"/>
        <v>#REF!</v>
      </c>
      <c r="AP1261" s="19" t="e">
        <f>IF(#REF!=0,"",#REF!)</f>
        <v>#REF!</v>
      </c>
      <c r="AQ1261" s="19" t="e">
        <f>IF(#REF!=0,"",#REF!)</f>
        <v>#REF!</v>
      </c>
      <c r="AR1261" s="19" t="e">
        <f>IF(#REF!=0,"",#REF!)</f>
        <v>#REF!</v>
      </c>
      <c r="AS1261" s="19" t="e">
        <f>#REF!</f>
        <v>#REF!</v>
      </c>
    </row>
    <row r="1262" spans="4:45" ht="19.5" thickTop="1" thickBot="1" x14ac:dyDescent="0.25">
      <c r="D1262" s="1" t="str">
        <f t="shared" si="380"/>
        <v/>
      </c>
      <c r="E1262" s="1" t="str">
        <f t="shared" si="381"/>
        <v/>
      </c>
      <c r="K1262" s="19" t="str">
        <f t="shared" si="368"/>
        <v/>
      </c>
      <c r="L1262" s="19">
        <f t="shared" si="378"/>
        <v>10000</v>
      </c>
      <c r="M1262" s="22" t="str">
        <f>TRIM(Data!$N1259)</f>
        <v>Gardenia</v>
      </c>
      <c r="N1262" s="22" t="str">
        <f>TRIM(Data!$A1259)</f>
        <v>Gardenia (Bradford)</v>
      </c>
      <c r="O1262" s="23">
        <f>IF(Data!$B1259=0,"",Data!$B1259)</f>
        <v>1935</v>
      </c>
      <c r="P1262" s="19" t="str">
        <f>IF(Data!$C1259=0,"",Data!$C1259)</f>
        <v/>
      </c>
      <c r="Q1262" s="23" t="str">
        <f>IF($M1262="","",Data!$E1259)</f>
        <v>Min</v>
      </c>
      <c r="R1262" s="23" t="str">
        <f t="shared" si="369"/>
        <v>Min</v>
      </c>
      <c r="S1262" s="23" t="str">
        <f t="shared" si="370"/>
        <v>Min</v>
      </c>
      <c r="T1262" s="19" t="str">
        <f>IF(Data!$F1259=0,"",Data!$F1259)</f>
        <v>WHITE</v>
      </c>
      <c r="U1262" s="19" t="str">
        <f>IF(Data!$G1259=0,"",Data!$G1259)</f>
        <v/>
      </c>
      <c r="V1262" s="19" t="str">
        <f>IF(Data!$D1259=0,"",Data!$D1259)</f>
        <v/>
      </c>
      <c r="W1262" s="19" t="str">
        <f>Data!$H1259</f>
        <v>Japonica</v>
      </c>
      <c r="Y1262" s="41" t="e">
        <f t="shared" si="365"/>
        <v>#REF!</v>
      </c>
      <c r="Z1262" s="8">
        <f t="shared" si="371"/>
        <v>10000</v>
      </c>
      <c r="AA1262" s="8" t="str">
        <f t="shared" si="372"/>
        <v>Gardenia</v>
      </c>
      <c r="AB1262" s="8" t="str">
        <f t="shared" si="373"/>
        <v>Min</v>
      </c>
      <c r="AC1262" s="8" t="str">
        <f t="shared" si="374"/>
        <v>WHITE</v>
      </c>
      <c r="AD1262" s="8" t="str">
        <f t="shared" si="379"/>
        <v/>
      </c>
      <c r="AE1262" s="8" t="str">
        <f t="shared" si="375"/>
        <v/>
      </c>
      <c r="AF1262" s="5">
        <f t="shared" si="376"/>
        <v>1935</v>
      </c>
      <c r="AG1262" s="46">
        <v>1259</v>
      </c>
      <c r="AH1262" s="47" t="str">
        <f t="shared" si="366"/>
        <v/>
      </c>
      <c r="AI1262" s="48" t="str">
        <f t="shared" si="367"/>
        <v/>
      </c>
      <c r="AK1262" s="22" t="e">
        <f>TRIM(#REF!)</f>
        <v>#REF!</v>
      </c>
      <c r="AL1262" s="23" t="e">
        <f>IF(#REF!=0,"",#REF!)</f>
        <v>#REF!</v>
      </c>
      <c r="AM1262" s="19" t="e">
        <f>IF(#REF!=0,"",#REF!)</f>
        <v>#REF!</v>
      </c>
      <c r="AN1262" s="23" t="e">
        <f>IF($AK1262="","",#REF!)</f>
        <v>#REF!</v>
      </c>
      <c r="AO1262" s="23" t="e">
        <f t="shared" si="377"/>
        <v>#REF!</v>
      </c>
      <c r="AP1262" s="19" t="e">
        <f>IF(#REF!=0,"",#REF!)</f>
        <v>#REF!</v>
      </c>
      <c r="AQ1262" s="19" t="e">
        <f>IF(#REF!=0,"",#REF!)</f>
        <v>#REF!</v>
      </c>
      <c r="AR1262" s="19" t="e">
        <f>IF(#REF!=0,"",#REF!)</f>
        <v>#REF!</v>
      </c>
      <c r="AS1262" s="19" t="e">
        <f>#REF!</f>
        <v>#REF!</v>
      </c>
    </row>
    <row r="1263" spans="4:45" ht="19.5" thickTop="1" thickBot="1" x14ac:dyDescent="0.25">
      <c r="D1263" s="1" t="str">
        <f t="shared" si="380"/>
        <v/>
      </c>
      <c r="E1263" s="1" t="str">
        <f t="shared" si="381"/>
        <v/>
      </c>
      <c r="K1263" s="19" t="str">
        <f t="shared" si="368"/>
        <v/>
      </c>
      <c r="L1263" s="19">
        <f t="shared" si="378"/>
        <v>10000</v>
      </c>
      <c r="M1263" s="22" t="str">
        <f>TRIM(Data!$N1260)</f>
        <v>Garnett Avant</v>
      </c>
      <c r="N1263" s="22" t="str">
        <f>TRIM(Data!$A1260)</f>
        <v>Garnett Avant</v>
      </c>
      <c r="O1263" s="23">
        <f>IF(Data!$B1260=0,"",Data!$B1260)</f>
        <v>2017</v>
      </c>
      <c r="P1263" s="19" t="str">
        <f>IF(Data!$C1260=0,"",Data!$C1260)</f>
        <v>1</v>
      </c>
      <c r="Q1263" s="23" t="str">
        <f>IF($M1263="","",Data!$E1260)</f>
        <v>M</v>
      </c>
      <c r="R1263" s="23" t="str">
        <f t="shared" si="369"/>
        <v>M</v>
      </c>
      <c r="S1263" s="23" t="str">
        <f t="shared" si="370"/>
        <v>M</v>
      </c>
      <c r="T1263" s="19" t="str">
        <f>IF(Data!$F1260=0,"",Data!$F1260)</f>
        <v>WHITE</v>
      </c>
      <c r="U1263" s="19" t="str">
        <f>IF(Data!$G1260=0,"",Data!$G1260)</f>
        <v>FD</v>
      </c>
      <c r="V1263" s="19" t="str">
        <f>IF(Data!$D1260=0,"",Data!$D1260)</f>
        <v/>
      </c>
      <c r="W1263" s="19" t="str">
        <f>Data!$H1260</f>
        <v>Japonica</v>
      </c>
      <c r="Y1263" s="41" t="e">
        <f t="shared" si="365"/>
        <v>#REF!</v>
      </c>
      <c r="Z1263" s="8">
        <f t="shared" si="371"/>
        <v>10000</v>
      </c>
      <c r="AA1263" s="8" t="str">
        <f t="shared" si="372"/>
        <v>Garnett Avant</v>
      </c>
      <c r="AB1263" s="8" t="str">
        <f t="shared" si="373"/>
        <v>M</v>
      </c>
      <c r="AC1263" s="8" t="str">
        <f t="shared" si="374"/>
        <v>WHITE</v>
      </c>
      <c r="AD1263" s="8" t="str">
        <f t="shared" si="379"/>
        <v>FD</v>
      </c>
      <c r="AE1263" s="8" t="str">
        <f t="shared" si="375"/>
        <v/>
      </c>
      <c r="AF1263" s="5">
        <f t="shared" si="376"/>
        <v>2017</v>
      </c>
      <c r="AG1263" s="46">
        <v>1260</v>
      </c>
      <c r="AH1263" s="47" t="str">
        <f t="shared" si="366"/>
        <v/>
      </c>
      <c r="AI1263" s="48" t="str">
        <f t="shared" si="367"/>
        <v/>
      </c>
      <c r="AK1263" s="22" t="e">
        <f>TRIM(#REF!)</f>
        <v>#REF!</v>
      </c>
      <c r="AL1263" s="23" t="e">
        <f>IF(#REF!=0,"",#REF!)</f>
        <v>#REF!</v>
      </c>
      <c r="AM1263" s="19" t="e">
        <f>IF(#REF!=0,"",#REF!)</f>
        <v>#REF!</v>
      </c>
      <c r="AN1263" s="23" t="e">
        <f>IF($AK1263="","",#REF!)</f>
        <v>#REF!</v>
      </c>
      <c r="AO1263" s="23" t="e">
        <f t="shared" si="377"/>
        <v>#REF!</v>
      </c>
      <c r="AP1263" s="19" t="e">
        <f>IF(#REF!=0,"",#REF!)</f>
        <v>#REF!</v>
      </c>
      <c r="AQ1263" s="19" t="e">
        <f>IF(#REF!=0,"",#REF!)</f>
        <v>#REF!</v>
      </c>
      <c r="AR1263" s="19" t="e">
        <f>IF(#REF!=0,"",#REF!)</f>
        <v>#REF!</v>
      </c>
      <c r="AS1263" s="19" t="e">
        <f>#REF!</f>
        <v>#REF!</v>
      </c>
    </row>
    <row r="1264" spans="4:45" ht="19.5" thickTop="1" thickBot="1" x14ac:dyDescent="0.25">
      <c r="D1264" s="1" t="str">
        <f t="shared" si="380"/>
        <v/>
      </c>
      <c r="E1264" s="1" t="str">
        <f t="shared" si="381"/>
        <v/>
      </c>
      <c r="K1264" s="19" t="str">
        <f t="shared" si="368"/>
        <v/>
      </c>
      <c r="L1264" s="19">
        <f t="shared" si="378"/>
        <v>10000</v>
      </c>
      <c r="M1264" s="22" t="str">
        <f>TRIM(Data!$N1261)</f>
        <v>Gary's Red</v>
      </c>
      <c r="N1264" s="22" t="str">
        <f>TRIM(Data!$A1261)</f>
        <v>Gary's Red</v>
      </c>
      <c r="O1264" s="23">
        <f>IF(Data!$B1261=0,"",Data!$B1261)</f>
        <v>1966</v>
      </c>
      <c r="P1264" s="19" t="str">
        <f>IF(Data!$C1261=0,"",Data!$C1261)</f>
        <v>1</v>
      </c>
      <c r="Q1264" s="23" t="str">
        <f>IF($M1264="","",Data!$E1261)</f>
        <v>M</v>
      </c>
      <c r="R1264" s="23" t="str">
        <f t="shared" si="369"/>
        <v>M</v>
      </c>
      <c r="S1264" s="23" t="str">
        <f t="shared" si="370"/>
        <v>M</v>
      </c>
      <c r="T1264" s="19" t="str">
        <f>IF(Data!$F1261=0,"",Data!$F1261)</f>
        <v/>
      </c>
      <c r="U1264" s="19" t="str">
        <f>IF(Data!$G1261=0,"",Data!$G1261)</f>
        <v/>
      </c>
      <c r="V1264" s="19" t="str">
        <f>IF(Data!$D1261=0,"",Data!$D1261)</f>
        <v/>
      </c>
      <c r="W1264" s="19" t="str">
        <f>Data!$H1261</f>
        <v>Japonica</v>
      </c>
      <c r="Y1264" s="41" t="e">
        <f t="shared" si="365"/>
        <v>#REF!</v>
      </c>
      <c r="Z1264" s="8">
        <f t="shared" si="371"/>
        <v>10000</v>
      </c>
      <c r="AA1264" s="8" t="str">
        <f t="shared" si="372"/>
        <v>Gary's Red</v>
      </c>
      <c r="AB1264" s="8" t="str">
        <f t="shared" si="373"/>
        <v>M</v>
      </c>
      <c r="AC1264" s="8" t="str">
        <f t="shared" si="374"/>
        <v/>
      </c>
      <c r="AD1264" s="8" t="str">
        <f t="shared" si="379"/>
        <v/>
      </c>
      <c r="AE1264" s="8" t="str">
        <f t="shared" si="375"/>
        <v/>
      </c>
      <c r="AF1264" s="5">
        <f t="shared" si="376"/>
        <v>1966</v>
      </c>
      <c r="AG1264" s="46">
        <v>1261</v>
      </c>
      <c r="AH1264" s="47" t="str">
        <f t="shared" si="366"/>
        <v/>
      </c>
      <c r="AI1264" s="48" t="str">
        <f t="shared" si="367"/>
        <v/>
      </c>
      <c r="AK1264" s="22" t="e">
        <f>TRIM(#REF!)</f>
        <v>#REF!</v>
      </c>
      <c r="AL1264" s="23" t="e">
        <f>IF(#REF!=0,"",#REF!)</f>
        <v>#REF!</v>
      </c>
      <c r="AM1264" s="19" t="e">
        <f>IF(#REF!=0,"",#REF!)</f>
        <v>#REF!</v>
      </c>
      <c r="AN1264" s="23" t="e">
        <f>IF($AK1264="","",#REF!)</f>
        <v>#REF!</v>
      </c>
      <c r="AO1264" s="23" t="e">
        <f t="shared" si="377"/>
        <v>#REF!</v>
      </c>
      <c r="AP1264" s="19" t="e">
        <f>IF(#REF!=0,"",#REF!)</f>
        <v>#REF!</v>
      </c>
      <c r="AQ1264" s="19" t="e">
        <f>IF(#REF!=0,"",#REF!)</f>
        <v>#REF!</v>
      </c>
      <c r="AR1264" s="19" t="e">
        <f>IF(#REF!=0,"",#REF!)</f>
        <v>#REF!</v>
      </c>
      <c r="AS1264" s="19" t="e">
        <f>#REF!</f>
        <v>#REF!</v>
      </c>
    </row>
    <row r="1265" spans="4:45" ht="19.5" thickTop="1" thickBot="1" x14ac:dyDescent="0.25">
      <c r="D1265" s="1" t="str">
        <f t="shared" si="380"/>
        <v/>
      </c>
      <c r="E1265" s="1" t="str">
        <f t="shared" si="381"/>
        <v/>
      </c>
      <c r="K1265" s="19" t="str">
        <f t="shared" si="368"/>
        <v/>
      </c>
      <c r="L1265" s="19">
        <f t="shared" si="378"/>
        <v>10000</v>
      </c>
      <c r="M1265" s="22" t="str">
        <f>TRIM(Data!$N1262)</f>
        <v>Gate of Heaven</v>
      </c>
      <c r="N1265" s="22" t="str">
        <f>TRIM(Data!$A1262)</f>
        <v>Gate of Heaven</v>
      </c>
      <c r="O1265" s="23">
        <f>IF(Data!$B1262=0,"",Data!$B1262)</f>
        <v>1952</v>
      </c>
      <c r="P1265" s="19" t="str">
        <f>IF(Data!$C1262=0,"",Data!$C1262)</f>
        <v/>
      </c>
      <c r="Q1265" s="23" t="str">
        <f>IF($M1265="","",Data!$E1262)</f>
        <v>M</v>
      </c>
      <c r="R1265" s="23" t="str">
        <f t="shared" si="369"/>
        <v>M</v>
      </c>
      <c r="S1265" s="23" t="str">
        <f t="shared" si="370"/>
        <v>M</v>
      </c>
      <c r="T1265" s="19" t="str">
        <f>IF(Data!$F1262=0,"",Data!$F1262)</f>
        <v/>
      </c>
      <c r="U1265" s="19" t="str">
        <f>IF(Data!$G1262=0,"",Data!$G1262)</f>
        <v/>
      </c>
      <c r="V1265" s="19" t="str">
        <f>IF(Data!$D1262=0,"",Data!$D1262)</f>
        <v/>
      </c>
      <c r="W1265" s="19" t="str">
        <f>Data!$H1262</f>
        <v>Japonica</v>
      </c>
      <c r="Y1265" s="41" t="e">
        <f t="shared" si="365"/>
        <v>#REF!</v>
      </c>
      <c r="Z1265" s="8">
        <f t="shared" si="371"/>
        <v>10000</v>
      </c>
      <c r="AA1265" s="8" t="str">
        <f t="shared" si="372"/>
        <v>Gate of Heaven</v>
      </c>
      <c r="AB1265" s="8" t="str">
        <f t="shared" si="373"/>
        <v>M</v>
      </c>
      <c r="AC1265" s="8" t="str">
        <f t="shared" si="374"/>
        <v/>
      </c>
      <c r="AD1265" s="8" t="str">
        <f t="shared" si="379"/>
        <v/>
      </c>
      <c r="AE1265" s="8" t="str">
        <f t="shared" si="375"/>
        <v/>
      </c>
      <c r="AF1265" s="5">
        <f t="shared" si="376"/>
        <v>1952</v>
      </c>
      <c r="AG1265" s="46">
        <v>1262</v>
      </c>
      <c r="AH1265" s="47" t="str">
        <f t="shared" si="366"/>
        <v/>
      </c>
      <c r="AI1265" s="48" t="str">
        <f t="shared" si="367"/>
        <v/>
      </c>
      <c r="AK1265" s="22" t="e">
        <f>TRIM(#REF!)</f>
        <v>#REF!</v>
      </c>
      <c r="AL1265" s="23" t="e">
        <f>IF(#REF!=0,"",#REF!)</f>
        <v>#REF!</v>
      </c>
      <c r="AM1265" s="19" t="e">
        <f>IF(#REF!=0,"",#REF!)</f>
        <v>#REF!</v>
      </c>
      <c r="AN1265" s="23" t="e">
        <f>IF($AK1265="","",#REF!)</f>
        <v>#REF!</v>
      </c>
      <c r="AO1265" s="23" t="e">
        <f t="shared" si="377"/>
        <v>#REF!</v>
      </c>
      <c r="AP1265" s="19" t="e">
        <f>IF(#REF!=0,"",#REF!)</f>
        <v>#REF!</v>
      </c>
      <c r="AQ1265" s="19" t="e">
        <f>IF(#REF!=0,"",#REF!)</f>
        <v>#REF!</v>
      </c>
      <c r="AR1265" s="19" t="e">
        <f>IF(#REF!=0,"",#REF!)</f>
        <v>#REF!</v>
      </c>
      <c r="AS1265" s="19" t="e">
        <f>#REF!</f>
        <v>#REF!</v>
      </c>
    </row>
    <row r="1266" spans="4:45" ht="19.5" thickTop="1" thickBot="1" x14ac:dyDescent="0.25">
      <c r="D1266" s="1" t="str">
        <f t="shared" si="380"/>
        <v/>
      </c>
      <c r="E1266" s="1" t="str">
        <f t="shared" si="381"/>
        <v/>
      </c>
      <c r="K1266" s="19" t="str">
        <f t="shared" si="368"/>
        <v/>
      </c>
      <c r="L1266" s="19">
        <f t="shared" si="378"/>
        <v>10000</v>
      </c>
      <c r="M1266" s="22" t="str">
        <f>TRIM(Data!$N1263)</f>
        <v>Gay Baby</v>
      </c>
      <c r="N1266" s="22" t="str">
        <f>TRIM(Data!$A1263)</f>
        <v>Gay Baby (H)</v>
      </c>
      <c r="O1266" s="23">
        <f>IF(Data!$B1263=0,"",Data!$B1263)</f>
        <v>1978</v>
      </c>
      <c r="P1266" s="19" t="str">
        <f>IF(Data!$C1263=0,"",Data!$C1263)</f>
        <v>1</v>
      </c>
      <c r="Q1266" s="23" t="str">
        <f>IF($M1266="","",Data!$E1263)</f>
        <v>Min</v>
      </c>
      <c r="R1266" s="23" t="str">
        <f t="shared" si="369"/>
        <v>Min</v>
      </c>
      <c r="S1266" s="23" t="str">
        <f t="shared" si="370"/>
        <v>Min</v>
      </c>
      <c r="T1266" s="19" t="str">
        <f>IF(Data!$F1263=0,"",Data!$F1263)</f>
        <v/>
      </c>
      <c r="U1266" s="19" t="str">
        <f>IF(Data!$G1263=0,"",Data!$G1263)</f>
        <v/>
      </c>
      <c r="V1266" s="19" t="str">
        <f>IF(Data!$D1263=0,"",Data!$D1263)</f>
        <v/>
      </c>
      <c r="W1266" s="19" t="str">
        <f>Data!$H1263</f>
        <v>NRH</v>
      </c>
      <c r="Y1266" s="41" t="e">
        <f t="shared" si="365"/>
        <v>#REF!</v>
      </c>
      <c r="Z1266" s="8">
        <f t="shared" si="371"/>
        <v>10000</v>
      </c>
      <c r="AA1266" s="8" t="str">
        <f t="shared" si="372"/>
        <v>Gay Baby</v>
      </c>
      <c r="AB1266" s="8" t="str">
        <f t="shared" si="373"/>
        <v>Min</v>
      </c>
      <c r="AC1266" s="8" t="str">
        <f t="shared" si="374"/>
        <v/>
      </c>
      <c r="AD1266" s="8" t="str">
        <f t="shared" si="379"/>
        <v/>
      </c>
      <c r="AE1266" s="8" t="str">
        <f t="shared" si="375"/>
        <v/>
      </c>
      <c r="AF1266" s="5">
        <f t="shared" si="376"/>
        <v>1978</v>
      </c>
      <c r="AG1266" s="46">
        <v>1263</v>
      </c>
      <c r="AH1266" s="47" t="str">
        <f t="shared" si="366"/>
        <v/>
      </c>
      <c r="AI1266" s="48" t="str">
        <f t="shared" si="367"/>
        <v/>
      </c>
      <c r="AK1266" s="22" t="e">
        <f>TRIM(#REF!)</f>
        <v>#REF!</v>
      </c>
      <c r="AL1266" s="23" t="e">
        <f>IF(#REF!=0,"",#REF!)</f>
        <v>#REF!</v>
      </c>
      <c r="AM1266" s="19" t="e">
        <f>IF(#REF!=0,"",#REF!)</f>
        <v>#REF!</v>
      </c>
      <c r="AN1266" s="23" t="e">
        <f>IF($AK1266="","",#REF!)</f>
        <v>#REF!</v>
      </c>
      <c r="AO1266" s="23" t="e">
        <f t="shared" si="377"/>
        <v>#REF!</v>
      </c>
      <c r="AP1266" s="19" t="e">
        <f>IF(#REF!=0,"",#REF!)</f>
        <v>#REF!</v>
      </c>
      <c r="AQ1266" s="19" t="e">
        <f>IF(#REF!=0,"",#REF!)</f>
        <v>#REF!</v>
      </c>
      <c r="AR1266" s="19" t="e">
        <f>IF(#REF!=0,"",#REF!)</f>
        <v>#REF!</v>
      </c>
      <c r="AS1266" s="19" t="e">
        <f>#REF!</f>
        <v>#REF!</v>
      </c>
    </row>
    <row r="1267" spans="4:45" ht="19.5" thickTop="1" thickBot="1" x14ac:dyDescent="0.25">
      <c r="D1267" s="1" t="str">
        <f t="shared" si="380"/>
        <v/>
      </c>
      <c r="E1267" s="1" t="str">
        <f t="shared" si="381"/>
        <v/>
      </c>
      <c r="K1267" s="19" t="str">
        <f t="shared" si="368"/>
        <v/>
      </c>
      <c r="L1267" s="19">
        <f t="shared" si="378"/>
        <v>10000</v>
      </c>
      <c r="M1267" s="22" t="str">
        <f>TRIM(Data!$N1264)</f>
        <v>Gay Boy (See Kumasaka Var.)</v>
      </c>
      <c r="N1267" s="22" t="str">
        <f>TRIM(Data!$A1264)</f>
        <v>Gay Boy (See Kumasaka Var.)</v>
      </c>
      <c r="O1267" s="23" t="str">
        <f>IF(Data!$B1264=0,"",Data!$B1264)</f>
        <v>Unknown</v>
      </c>
      <c r="P1267" s="19" t="str">
        <f>IF(Data!$C1264=0,"",Data!$C1264)</f>
        <v/>
      </c>
      <c r="Q1267" s="23" t="str">
        <f>IF($M1267="","",Data!$E1264)</f>
        <v>M</v>
      </c>
      <c r="R1267" s="23" t="str">
        <f t="shared" si="369"/>
        <v>M</v>
      </c>
      <c r="S1267" s="23" t="str">
        <f t="shared" si="370"/>
        <v>M</v>
      </c>
      <c r="T1267" s="19" t="str">
        <f>IF(Data!$F1264=0,"",Data!$F1264)</f>
        <v/>
      </c>
      <c r="U1267" s="19" t="str">
        <f>IF(Data!$G1264=0,"",Data!$G1264)</f>
        <v/>
      </c>
      <c r="V1267" s="19" t="str">
        <f>IF(Data!$D1264=0,"",Data!$D1264)</f>
        <v/>
      </c>
      <c r="W1267" s="19" t="str">
        <f>Data!$H1264</f>
        <v>Japonica</v>
      </c>
      <c r="Y1267" s="41" t="e">
        <f t="shared" si="365"/>
        <v>#REF!</v>
      </c>
      <c r="Z1267" s="8">
        <f t="shared" si="371"/>
        <v>10000</v>
      </c>
      <c r="AA1267" s="8" t="str">
        <f t="shared" si="372"/>
        <v>Gay Boy (See Kumasaka Var.)</v>
      </c>
      <c r="AB1267" s="8" t="str">
        <f t="shared" si="373"/>
        <v>M</v>
      </c>
      <c r="AC1267" s="8" t="str">
        <f t="shared" si="374"/>
        <v/>
      </c>
      <c r="AD1267" s="8" t="str">
        <f t="shared" si="379"/>
        <v/>
      </c>
      <c r="AE1267" s="8" t="str">
        <f t="shared" si="375"/>
        <v/>
      </c>
      <c r="AF1267" s="5" t="str">
        <f t="shared" si="376"/>
        <v>Unknown</v>
      </c>
      <c r="AG1267" s="46">
        <v>1264</v>
      </c>
      <c r="AH1267" s="47" t="str">
        <f t="shared" si="366"/>
        <v/>
      </c>
      <c r="AI1267" s="48" t="str">
        <f t="shared" si="367"/>
        <v/>
      </c>
      <c r="AK1267" s="22" t="e">
        <f>TRIM(#REF!)</f>
        <v>#REF!</v>
      </c>
      <c r="AL1267" s="23" t="e">
        <f>IF(#REF!=0,"",#REF!)</f>
        <v>#REF!</v>
      </c>
      <c r="AM1267" s="19" t="e">
        <f>IF(#REF!=0,"",#REF!)</f>
        <v>#REF!</v>
      </c>
      <c r="AN1267" s="23" t="e">
        <f>IF($AK1267="","",#REF!)</f>
        <v>#REF!</v>
      </c>
      <c r="AO1267" s="23" t="e">
        <f t="shared" si="377"/>
        <v>#REF!</v>
      </c>
      <c r="AP1267" s="19" t="e">
        <f>IF(#REF!=0,"",#REF!)</f>
        <v>#REF!</v>
      </c>
      <c r="AQ1267" s="19" t="e">
        <f>IF(#REF!=0,"",#REF!)</f>
        <v>#REF!</v>
      </c>
      <c r="AR1267" s="19" t="e">
        <f>IF(#REF!=0,"",#REF!)</f>
        <v>#REF!</v>
      </c>
      <c r="AS1267" s="19" t="e">
        <f>#REF!</f>
        <v>#REF!</v>
      </c>
    </row>
    <row r="1268" spans="4:45" ht="19.5" thickTop="1" thickBot="1" x14ac:dyDescent="0.25">
      <c r="D1268" s="1" t="str">
        <f t="shared" si="380"/>
        <v/>
      </c>
      <c r="E1268" s="1" t="str">
        <f t="shared" si="381"/>
        <v/>
      </c>
      <c r="K1268" s="19" t="str">
        <f t="shared" si="368"/>
        <v/>
      </c>
      <c r="L1268" s="19">
        <f t="shared" si="378"/>
        <v>10000</v>
      </c>
      <c r="M1268" s="22" t="str">
        <f>TRIM(Data!$N1265)</f>
        <v>Gay Buttons</v>
      </c>
      <c r="N1268" s="22" t="str">
        <f>TRIM(Data!$A1265)</f>
        <v>Gay Buttons (H)</v>
      </c>
      <c r="O1268" s="23">
        <f>IF(Data!$B1265=0,"",Data!$B1265)</f>
        <v>2003</v>
      </c>
      <c r="P1268" s="19" t="str">
        <f>IF(Data!$C1265=0,"",Data!$C1265)</f>
        <v/>
      </c>
      <c r="Q1268" s="23" t="str">
        <f>IF($M1268="","",Data!$E1265)</f>
        <v>Min</v>
      </c>
      <c r="R1268" s="23" t="str">
        <f t="shared" si="369"/>
        <v>Min</v>
      </c>
      <c r="S1268" s="23" t="str">
        <f t="shared" si="370"/>
        <v>Min</v>
      </c>
      <c r="T1268" s="19" t="str">
        <f>IF(Data!$F1265=0,"",Data!$F1265)</f>
        <v/>
      </c>
      <c r="U1268" s="19" t="str">
        <f>IF(Data!$G1265=0,"",Data!$G1265)</f>
        <v/>
      </c>
      <c r="V1268" s="19" t="str">
        <f>IF(Data!$D1265=0,"",Data!$D1265)</f>
        <v/>
      </c>
      <c r="W1268" s="19" t="str">
        <f>Data!$H1265</f>
        <v>NRH</v>
      </c>
      <c r="Y1268" s="41" t="e">
        <f t="shared" si="365"/>
        <v>#REF!</v>
      </c>
      <c r="Z1268" s="8">
        <f t="shared" si="371"/>
        <v>10000</v>
      </c>
      <c r="AA1268" s="8" t="str">
        <f t="shared" si="372"/>
        <v>Gay Buttons</v>
      </c>
      <c r="AB1268" s="8" t="str">
        <f t="shared" si="373"/>
        <v>Min</v>
      </c>
      <c r="AC1268" s="8" t="str">
        <f t="shared" si="374"/>
        <v/>
      </c>
      <c r="AD1268" s="8" t="str">
        <f t="shared" si="379"/>
        <v/>
      </c>
      <c r="AE1268" s="8" t="str">
        <f t="shared" si="375"/>
        <v/>
      </c>
      <c r="AF1268" s="5">
        <f t="shared" si="376"/>
        <v>2003</v>
      </c>
      <c r="AG1268" s="46">
        <v>1265</v>
      </c>
      <c r="AH1268" s="47" t="str">
        <f t="shared" si="366"/>
        <v/>
      </c>
      <c r="AI1268" s="48" t="str">
        <f t="shared" si="367"/>
        <v/>
      </c>
      <c r="AK1268" s="22" t="e">
        <f>TRIM(#REF!)</f>
        <v>#REF!</v>
      </c>
      <c r="AL1268" s="23" t="e">
        <f>IF(#REF!=0,"",#REF!)</f>
        <v>#REF!</v>
      </c>
      <c r="AM1268" s="19" t="e">
        <f>IF(#REF!=0,"",#REF!)</f>
        <v>#REF!</v>
      </c>
      <c r="AN1268" s="23" t="e">
        <f>IF($AK1268="","",#REF!)</f>
        <v>#REF!</v>
      </c>
      <c r="AO1268" s="23" t="e">
        <f t="shared" si="377"/>
        <v>#REF!</v>
      </c>
      <c r="AP1268" s="19" t="e">
        <f>IF(#REF!=0,"",#REF!)</f>
        <v>#REF!</v>
      </c>
      <c r="AQ1268" s="19" t="e">
        <f>IF(#REF!=0,"",#REF!)</f>
        <v>#REF!</v>
      </c>
      <c r="AR1268" s="19" t="e">
        <f>IF(#REF!=0,"",#REF!)</f>
        <v>#REF!</v>
      </c>
      <c r="AS1268" s="19" t="e">
        <f>#REF!</f>
        <v>#REF!</v>
      </c>
    </row>
    <row r="1269" spans="4:45" ht="19.5" thickTop="1" thickBot="1" x14ac:dyDescent="0.25">
      <c r="D1269" s="1" t="str">
        <f t="shared" si="380"/>
        <v/>
      </c>
      <c r="E1269" s="1" t="str">
        <f t="shared" si="381"/>
        <v/>
      </c>
      <c r="K1269" s="19" t="str">
        <f t="shared" si="368"/>
        <v/>
      </c>
      <c r="L1269" s="19">
        <f t="shared" si="378"/>
        <v>10000</v>
      </c>
      <c r="M1269" s="22" t="str">
        <f>TRIM(Data!$N1266)</f>
        <v>Gay Chieftain</v>
      </c>
      <c r="N1269" s="22" t="str">
        <f>TRIM(Data!$A1266)</f>
        <v>Gay Chieftain</v>
      </c>
      <c r="O1269" s="23">
        <f>IF(Data!$B1266=0,"",Data!$B1266)</f>
        <v>1960</v>
      </c>
      <c r="P1269" s="19" t="str">
        <f>IF(Data!$C1266=0,"",Data!$C1266)</f>
        <v>1</v>
      </c>
      <c r="Q1269" s="23" t="str">
        <f>IF($M1269="","",Data!$E1266)</f>
        <v>L</v>
      </c>
      <c r="R1269" s="23" t="str">
        <f t="shared" si="369"/>
        <v>L</v>
      </c>
      <c r="S1269" s="23" t="str">
        <f t="shared" si="370"/>
        <v>L</v>
      </c>
      <c r="T1269" s="19" t="str">
        <f>IF(Data!$F1266=0,"",Data!$F1266)</f>
        <v/>
      </c>
      <c r="U1269" s="19" t="str">
        <f>IF(Data!$G1266=0,"",Data!$G1266)</f>
        <v/>
      </c>
      <c r="V1269" s="19" t="str">
        <f>IF(Data!$D1266=0,"",Data!$D1266)</f>
        <v/>
      </c>
      <c r="W1269" s="19" t="str">
        <f>Data!$H1266</f>
        <v>Japonica</v>
      </c>
      <c r="Y1269" s="41" t="e">
        <f t="shared" si="365"/>
        <v>#REF!</v>
      </c>
      <c r="Z1269" s="8">
        <f t="shared" si="371"/>
        <v>10000</v>
      </c>
      <c r="AA1269" s="8" t="str">
        <f t="shared" si="372"/>
        <v>Gay Chieftain</v>
      </c>
      <c r="AB1269" s="8" t="str">
        <f t="shared" si="373"/>
        <v>L</v>
      </c>
      <c r="AC1269" s="8" t="str">
        <f t="shared" si="374"/>
        <v/>
      </c>
      <c r="AD1269" s="8" t="str">
        <f t="shared" si="379"/>
        <v/>
      </c>
      <c r="AE1269" s="8" t="str">
        <f t="shared" si="375"/>
        <v/>
      </c>
      <c r="AF1269" s="5">
        <f t="shared" si="376"/>
        <v>1960</v>
      </c>
      <c r="AG1269" s="46">
        <v>1266</v>
      </c>
      <c r="AH1269" s="47" t="str">
        <f t="shared" si="366"/>
        <v/>
      </c>
      <c r="AI1269" s="48" t="str">
        <f t="shared" si="367"/>
        <v/>
      </c>
      <c r="AK1269" s="22" t="e">
        <f>TRIM(#REF!)</f>
        <v>#REF!</v>
      </c>
      <c r="AL1269" s="23" t="e">
        <f>IF(#REF!=0,"",#REF!)</f>
        <v>#REF!</v>
      </c>
      <c r="AM1269" s="19" t="e">
        <f>IF(#REF!=0,"",#REF!)</f>
        <v>#REF!</v>
      </c>
      <c r="AN1269" s="23" t="e">
        <f>IF($AK1269="","",#REF!)</f>
        <v>#REF!</v>
      </c>
      <c r="AO1269" s="23" t="e">
        <f t="shared" si="377"/>
        <v>#REF!</v>
      </c>
      <c r="AP1269" s="19" t="e">
        <f>IF(#REF!=0,"",#REF!)</f>
        <v>#REF!</v>
      </c>
      <c r="AQ1269" s="19" t="e">
        <f>IF(#REF!=0,"",#REF!)</f>
        <v>#REF!</v>
      </c>
      <c r="AR1269" s="19" t="e">
        <f>IF(#REF!=0,"",#REF!)</f>
        <v>#REF!</v>
      </c>
      <c r="AS1269" s="19" t="e">
        <f>#REF!</f>
        <v>#REF!</v>
      </c>
    </row>
    <row r="1270" spans="4:45" ht="19.5" thickTop="1" thickBot="1" x14ac:dyDescent="0.25">
      <c r="D1270" s="1" t="str">
        <f t="shared" si="380"/>
        <v/>
      </c>
      <c r="E1270" s="1" t="str">
        <f t="shared" si="381"/>
        <v/>
      </c>
      <c r="K1270" s="19" t="str">
        <f t="shared" si="368"/>
        <v/>
      </c>
      <c r="L1270" s="19">
        <f t="shared" si="378"/>
        <v>10000</v>
      </c>
      <c r="M1270" s="22" t="str">
        <f>TRIM(Data!$N1267)</f>
        <v>Gay Pixie</v>
      </c>
      <c r="N1270" s="22" t="str">
        <f>TRIM(Data!$A1267)</f>
        <v>Gay Pixie (H)</v>
      </c>
      <c r="O1270" s="23">
        <f>IF(Data!$B1267=0,"",Data!$B1267)</f>
        <v>1979</v>
      </c>
      <c r="P1270" s="19" t="str">
        <f>IF(Data!$C1267=0,"",Data!$C1267)</f>
        <v>1</v>
      </c>
      <c r="Q1270" s="23" t="str">
        <f>IF($M1270="","",Data!$E1267)</f>
        <v>L</v>
      </c>
      <c r="R1270" s="23" t="str">
        <f t="shared" si="369"/>
        <v>L</v>
      </c>
      <c r="S1270" s="23" t="str">
        <f t="shared" si="370"/>
        <v>L</v>
      </c>
      <c r="T1270" s="19" t="str">
        <f>IF(Data!$F1267=0,"",Data!$F1267)</f>
        <v/>
      </c>
      <c r="U1270" s="19" t="str">
        <f>IF(Data!$G1267=0,"",Data!$G1267)</f>
        <v/>
      </c>
      <c r="V1270" s="19" t="str">
        <f>IF(Data!$D1267=0,"",Data!$D1267)</f>
        <v/>
      </c>
      <c r="W1270" s="19" t="str">
        <f>Data!$H1267</f>
        <v>NRH</v>
      </c>
      <c r="Y1270" s="41" t="e">
        <f t="shared" si="365"/>
        <v>#REF!</v>
      </c>
      <c r="Z1270" s="8">
        <f t="shared" si="371"/>
        <v>10000</v>
      </c>
      <c r="AA1270" s="8" t="str">
        <f t="shared" si="372"/>
        <v>Gay Pixie</v>
      </c>
      <c r="AB1270" s="8" t="str">
        <f t="shared" si="373"/>
        <v>L</v>
      </c>
      <c r="AC1270" s="8" t="str">
        <f t="shared" si="374"/>
        <v/>
      </c>
      <c r="AD1270" s="8" t="str">
        <f t="shared" si="379"/>
        <v/>
      </c>
      <c r="AE1270" s="8" t="str">
        <f t="shared" si="375"/>
        <v/>
      </c>
      <c r="AF1270" s="5">
        <f t="shared" si="376"/>
        <v>1979</v>
      </c>
      <c r="AG1270" s="46">
        <v>1267</v>
      </c>
      <c r="AH1270" s="47" t="str">
        <f t="shared" si="366"/>
        <v/>
      </c>
      <c r="AI1270" s="48" t="str">
        <f t="shared" si="367"/>
        <v/>
      </c>
      <c r="AK1270" s="22" t="e">
        <f>TRIM(#REF!)</f>
        <v>#REF!</v>
      </c>
      <c r="AL1270" s="23" t="e">
        <f>IF(#REF!=0,"",#REF!)</f>
        <v>#REF!</v>
      </c>
      <c r="AM1270" s="19" t="e">
        <f>IF(#REF!=0,"",#REF!)</f>
        <v>#REF!</v>
      </c>
      <c r="AN1270" s="23" t="e">
        <f>IF($AK1270="","",#REF!)</f>
        <v>#REF!</v>
      </c>
      <c r="AO1270" s="23" t="e">
        <f t="shared" si="377"/>
        <v>#REF!</v>
      </c>
      <c r="AP1270" s="19" t="e">
        <f>IF(#REF!=0,"",#REF!)</f>
        <v>#REF!</v>
      </c>
      <c r="AQ1270" s="19" t="e">
        <f>IF(#REF!=0,"",#REF!)</f>
        <v>#REF!</v>
      </c>
      <c r="AR1270" s="19" t="e">
        <f>IF(#REF!=0,"",#REF!)</f>
        <v>#REF!</v>
      </c>
      <c r="AS1270" s="19" t="e">
        <f>#REF!</f>
        <v>#REF!</v>
      </c>
    </row>
    <row r="1271" spans="4:45" ht="19.5" thickTop="1" thickBot="1" x14ac:dyDescent="0.25">
      <c r="D1271" s="1" t="str">
        <f t="shared" si="380"/>
        <v/>
      </c>
      <c r="E1271" s="1" t="str">
        <f t="shared" si="381"/>
        <v/>
      </c>
      <c r="K1271" s="19" t="str">
        <f t="shared" si="368"/>
        <v/>
      </c>
      <c r="L1271" s="19">
        <f t="shared" si="378"/>
        <v>10000</v>
      </c>
      <c r="M1271" s="22" t="str">
        <f>TRIM(Data!$N1268)</f>
        <v>Gay Time</v>
      </c>
      <c r="N1271" s="22" t="str">
        <f>TRIM(Data!$A1268)</f>
        <v>Gay Time (H)</v>
      </c>
      <c r="O1271" s="23">
        <f>IF(Data!$B1268=0,"",Data!$B1268)</f>
        <v>1970</v>
      </c>
      <c r="P1271" s="19" t="str">
        <f>IF(Data!$C1268=0,"",Data!$C1268)</f>
        <v>1</v>
      </c>
      <c r="Q1271" s="23" t="str">
        <f>IF($M1271="","",Data!$E1268)</f>
        <v>M</v>
      </c>
      <c r="R1271" s="23" t="str">
        <f t="shared" si="369"/>
        <v>M</v>
      </c>
      <c r="S1271" s="23" t="str">
        <f t="shared" si="370"/>
        <v>M</v>
      </c>
      <c r="T1271" s="19" t="str">
        <f>IF(Data!$F1268=0,"",Data!$F1268)</f>
        <v/>
      </c>
      <c r="U1271" s="19" t="str">
        <f>IF(Data!$G1268=0,"",Data!$G1268)</f>
        <v/>
      </c>
      <c r="V1271" s="19" t="str">
        <f>IF(Data!$D1268=0,"",Data!$D1268)</f>
        <v/>
      </c>
      <c r="W1271" s="19" t="str">
        <f>Data!$H1268</f>
        <v>NRH</v>
      </c>
      <c r="Y1271" s="41" t="e">
        <f t="shared" si="365"/>
        <v>#REF!</v>
      </c>
      <c r="Z1271" s="8">
        <f t="shared" si="371"/>
        <v>10000</v>
      </c>
      <c r="AA1271" s="8" t="str">
        <f t="shared" si="372"/>
        <v>Gay Time</v>
      </c>
      <c r="AB1271" s="8" t="str">
        <f t="shared" si="373"/>
        <v>M</v>
      </c>
      <c r="AC1271" s="8" t="str">
        <f t="shared" si="374"/>
        <v/>
      </c>
      <c r="AD1271" s="8" t="str">
        <f t="shared" si="379"/>
        <v/>
      </c>
      <c r="AE1271" s="8" t="str">
        <f t="shared" si="375"/>
        <v/>
      </c>
      <c r="AF1271" s="5">
        <f t="shared" si="376"/>
        <v>1970</v>
      </c>
      <c r="AG1271" s="46">
        <v>1268</v>
      </c>
      <c r="AH1271" s="47" t="str">
        <f t="shared" si="366"/>
        <v/>
      </c>
      <c r="AI1271" s="48" t="str">
        <f t="shared" si="367"/>
        <v/>
      </c>
      <c r="AK1271" s="22" t="e">
        <f>TRIM(#REF!)</f>
        <v>#REF!</v>
      </c>
      <c r="AL1271" s="23" t="e">
        <f>IF(#REF!=0,"",#REF!)</f>
        <v>#REF!</v>
      </c>
      <c r="AM1271" s="19" t="e">
        <f>IF(#REF!=0,"",#REF!)</f>
        <v>#REF!</v>
      </c>
      <c r="AN1271" s="23" t="e">
        <f>IF($AK1271="","",#REF!)</f>
        <v>#REF!</v>
      </c>
      <c r="AO1271" s="23" t="e">
        <f t="shared" si="377"/>
        <v>#REF!</v>
      </c>
      <c r="AP1271" s="19" t="e">
        <f>IF(#REF!=0,"",#REF!)</f>
        <v>#REF!</v>
      </c>
      <c r="AQ1271" s="19" t="e">
        <f>IF(#REF!=0,"",#REF!)</f>
        <v>#REF!</v>
      </c>
      <c r="AR1271" s="19" t="e">
        <f>IF(#REF!=0,"",#REF!)</f>
        <v>#REF!</v>
      </c>
      <c r="AS1271" s="19" t="e">
        <f>#REF!</f>
        <v>#REF!</v>
      </c>
    </row>
    <row r="1272" spans="4:45" ht="19.5" thickTop="1" thickBot="1" x14ac:dyDescent="0.25">
      <c r="D1272" s="1" t="str">
        <f t="shared" si="380"/>
        <v/>
      </c>
      <c r="E1272" s="1" t="str">
        <f t="shared" si="381"/>
        <v/>
      </c>
      <c r="K1272" s="19" t="str">
        <f t="shared" si="368"/>
        <v/>
      </c>
      <c r="L1272" s="19">
        <f t="shared" si="378"/>
        <v>10000</v>
      </c>
      <c r="M1272" s="22" t="str">
        <f>TRIM(Data!$N1269)</f>
        <v>Gayle Beardon</v>
      </c>
      <c r="N1272" s="22" t="str">
        <f>TRIM(Data!$A1269)</f>
        <v>Gayle Beardon</v>
      </c>
      <c r="O1272" s="23">
        <f>IF(Data!$B1269=0,"",Data!$B1269)</f>
        <v>2014</v>
      </c>
      <c r="P1272" s="19" t="str">
        <f>IF(Data!$C1269=0,"",Data!$C1269)</f>
        <v/>
      </c>
      <c r="Q1272" s="23" t="str">
        <f>IF($M1272="","",Data!$E1269)</f>
        <v>L</v>
      </c>
      <c r="R1272" s="23" t="str">
        <f t="shared" si="369"/>
        <v>L</v>
      </c>
      <c r="S1272" s="23" t="str">
        <f t="shared" si="370"/>
        <v>L</v>
      </c>
      <c r="T1272" s="19" t="str">
        <f>IF(Data!$F1269=0,"",Data!$F1269)</f>
        <v/>
      </c>
      <c r="U1272" s="19" t="str">
        <f>IF(Data!$G1269=0,"",Data!$G1269)</f>
        <v/>
      </c>
      <c r="V1272" s="19" t="str">
        <f>IF(Data!$D1269=0,"",Data!$D1269)</f>
        <v/>
      </c>
      <c r="W1272" s="19" t="str">
        <f>Data!$H1269</f>
        <v>Japonica</v>
      </c>
      <c r="Y1272" s="41" t="e">
        <f t="shared" si="365"/>
        <v>#REF!</v>
      </c>
      <c r="Z1272" s="8">
        <f t="shared" si="371"/>
        <v>10000</v>
      </c>
      <c r="AA1272" s="8" t="str">
        <f t="shared" si="372"/>
        <v>Gayle Beardon</v>
      </c>
      <c r="AB1272" s="8" t="str">
        <f t="shared" si="373"/>
        <v>L</v>
      </c>
      <c r="AC1272" s="8" t="str">
        <f t="shared" si="374"/>
        <v/>
      </c>
      <c r="AD1272" s="8" t="str">
        <f t="shared" si="379"/>
        <v/>
      </c>
      <c r="AE1272" s="8" t="str">
        <f t="shared" si="375"/>
        <v/>
      </c>
      <c r="AF1272" s="5">
        <f t="shared" si="376"/>
        <v>2014</v>
      </c>
      <c r="AG1272" s="46">
        <v>1269</v>
      </c>
      <c r="AH1272" s="47" t="str">
        <f t="shared" si="366"/>
        <v/>
      </c>
      <c r="AI1272" s="48" t="str">
        <f t="shared" si="367"/>
        <v/>
      </c>
      <c r="AK1272" s="22" t="e">
        <f>TRIM(#REF!)</f>
        <v>#REF!</v>
      </c>
      <c r="AL1272" s="23" t="e">
        <f>IF(#REF!=0,"",#REF!)</f>
        <v>#REF!</v>
      </c>
      <c r="AM1272" s="19" t="e">
        <f>IF(#REF!=0,"",#REF!)</f>
        <v>#REF!</v>
      </c>
      <c r="AN1272" s="23" t="e">
        <f>IF($AK1272="","",#REF!)</f>
        <v>#REF!</v>
      </c>
      <c r="AO1272" s="23" t="e">
        <f t="shared" si="377"/>
        <v>#REF!</v>
      </c>
      <c r="AP1272" s="19" t="e">
        <f>IF(#REF!=0,"",#REF!)</f>
        <v>#REF!</v>
      </c>
      <c r="AQ1272" s="19" t="e">
        <f>IF(#REF!=0,"",#REF!)</f>
        <v>#REF!</v>
      </c>
      <c r="AR1272" s="19" t="e">
        <f>IF(#REF!=0,"",#REF!)</f>
        <v>#REF!</v>
      </c>
      <c r="AS1272" s="19" t="e">
        <f>#REF!</f>
        <v>#REF!</v>
      </c>
    </row>
    <row r="1273" spans="4:45" ht="19.5" thickTop="1" thickBot="1" x14ac:dyDescent="0.25">
      <c r="D1273" s="1" t="str">
        <f t="shared" si="380"/>
        <v/>
      </c>
      <c r="E1273" s="1" t="str">
        <f t="shared" si="381"/>
        <v/>
      </c>
      <c r="K1273" s="19" t="str">
        <f t="shared" si="368"/>
        <v/>
      </c>
      <c r="L1273" s="19">
        <f t="shared" si="378"/>
        <v>10000</v>
      </c>
      <c r="M1273" s="22" t="str">
        <f>TRIM(Data!$N1270)</f>
        <v>Gayle Lawrence</v>
      </c>
      <c r="N1273" s="22" t="str">
        <f>TRIM(Data!$A1270)</f>
        <v>Gayle Lawrence (R)</v>
      </c>
      <c r="O1273" s="23">
        <f>IF(Data!$B1270=0,"",Data!$B1270)</f>
        <v>2020</v>
      </c>
      <c r="P1273" s="19" t="str">
        <f>IF(Data!$C1270=0,"",Data!$C1270)</f>
        <v>1</v>
      </c>
      <c r="Q1273" s="23" t="str">
        <f>IF($M1273="","",Data!$E1270)</f>
        <v>VL</v>
      </c>
      <c r="R1273" s="23" t="str">
        <f t="shared" si="369"/>
        <v>VL</v>
      </c>
      <c r="S1273" s="23" t="str">
        <f t="shared" si="370"/>
        <v>VL</v>
      </c>
      <c r="T1273" s="19" t="str">
        <f>IF(Data!$F1270=0,"",Data!$F1270)</f>
        <v/>
      </c>
      <c r="U1273" s="19" t="str">
        <f>IF(Data!$G1270=0,"",Data!$G1270)</f>
        <v/>
      </c>
      <c r="V1273" s="19" t="str">
        <f>IF(Data!$D1270=0,"",Data!$D1270)</f>
        <v/>
      </c>
      <c r="W1273" s="19" t="str">
        <f>Data!$H1270</f>
        <v>Reticulata</v>
      </c>
      <c r="Y1273" s="41" t="e">
        <f t="shared" si="365"/>
        <v>#REF!</v>
      </c>
      <c r="Z1273" s="8">
        <f t="shared" si="371"/>
        <v>10000</v>
      </c>
      <c r="AA1273" s="8" t="str">
        <f t="shared" si="372"/>
        <v>Gayle Lawrence</v>
      </c>
      <c r="AB1273" s="8" t="str">
        <f t="shared" si="373"/>
        <v>VL</v>
      </c>
      <c r="AC1273" s="8" t="str">
        <f t="shared" si="374"/>
        <v/>
      </c>
      <c r="AD1273" s="8" t="str">
        <f t="shared" si="379"/>
        <v/>
      </c>
      <c r="AE1273" s="8" t="str">
        <f t="shared" si="375"/>
        <v/>
      </c>
      <c r="AF1273" s="5">
        <f t="shared" si="376"/>
        <v>2020</v>
      </c>
      <c r="AG1273" s="46">
        <v>1270</v>
      </c>
      <c r="AH1273" s="47" t="str">
        <f t="shared" si="366"/>
        <v/>
      </c>
      <c r="AI1273" s="48" t="str">
        <f t="shared" si="367"/>
        <v/>
      </c>
      <c r="AK1273" s="22" t="e">
        <f>TRIM(#REF!)</f>
        <v>#REF!</v>
      </c>
      <c r="AL1273" s="23" t="e">
        <f>IF(#REF!=0,"",#REF!)</f>
        <v>#REF!</v>
      </c>
      <c r="AM1273" s="19" t="e">
        <f>IF(#REF!=0,"",#REF!)</f>
        <v>#REF!</v>
      </c>
      <c r="AN1273" s="23" t="e">
        <f>IF($AK1273="","",#REF!)</f>
        <v>#REF!</v>
      </c>
      <c r="AO1273" s="23" t="e">
        <f t="shared" si="377"/>
        <v>#REF!</v>
      </c>
      <c r="AP1273" s="19" t="e">
        <f>IF(#REF!=0,"",#REF!)</f>
        <v>#REF!</v>
      </c>
      <c r="AQ1273" s="19" t="e">
        <f>IF(#REF!=0,"",#REF!)</f>
        <v>#REF!</v>
      </c>
      <c r="AR1273" s="19" t="e">
        <f>IF(#REF!=0,"",#REF!)</f>
        <v>#REF!</v>
      </c>
      <c r="AS1273" s="19" t="e">
        <f>#REF!</f>
        <v>#REF!</v>
      </c>
    </row>
    <row r="1274" spans="4:45" ht="19.5" thickTop="1" thickBot="1" x14ac:dyDescent="0.25">
      <c r="D1274" s="1" t="str">
        <f t="shared" si="380"/>
        <v/>
      </c>
      <c r="E1274" s="1" t="str">
        <f t="shared" si="381"/>
        <v/>
      </c>
      <c r="K1274" s="19" t="str">
        <f t="shared" si="368"/>
        <v/>
      </c>
      <c r="L1274" s="19">
        <f t="shared" si="378"/>
        <v>10000</v>
      </c>
      <c r="M1274" s="22" t="str">
        <f>TRIM(Data!$N1271)</f>
        <v>Gayle's Mona</v>
      </c>
      <c r="N1274" s="22" t="str">
        <f>TRIM(Data!$A1271)</f>
        <v>Gayle's Mona (H)</v>
      </c>
      <c r="O1274" s="23">
        <f>IF(Data!$B1271=0,"",Data!$B1271)</f>
        <v>2019</v>
      </c>
      <c r="P1274" s="19" t="str">
        <f>IF(Data!$C1271=0,"",Data!$C1271)</f>
        <v>1</v>
      </c>
      <c r="Q1274" s="23" t="str">
        <f>IF($M1274="","",Data!$E1271)</f>
        <v>L</v>
      </c>
      <c r="R1274" s="23" t="str">
        <f t="shared" si="369"/>
        <v>L</v>
      </c>
      <c r="S1274" s="23" t="str">
        <f t="shared" si="370"/>
        <v>L</v>
      </c>
      <c r="T1274" s="19" t="str">
        <f>IF(Data!$F1271=0,"",Data!$F1271)</f>
        <v/>
      </c>
      <c r="U1274" s="19" t="str">
        <f>IF(Data!$G1271=0,"",Data!$G1271)</f>
        <v/>
      </c>
      <c r="V1274" s="19" t="str">
        <f>IF(Data!$D1271=0,"",Data!$D1271)</f>
        <v/>
      </c>
      <c r="W1274" s="19" t="str">
        <f>Data!$H1271</f>
        <v>NRH</v>
      </c>
      <c r="Y1274" s="41" t="e">
        <f t="shared" si="365"/>
        <v>#REF!</v>
      </c>
      <c r="Z1274" s="8">
        <f t="shared" si="371"/>
        <v>10000</v>
      </c>
      <c r="AA1274" s="8" t="str">
        <f t="shared" si="372"/>
        <v>Gayle's Mona</v>
      </c>
      <c r="AB1274" s="8" t="str">
        <f t="shared" si="373"/>
        <v>L</v>
      </c>
      <c r="AC1274" s="8" t="str">
        <f t="shared" si="374"/>
        <v/>
      </c>
      <c r="AD1274" s="8" t="str">
        <f t="shared" si="379"/>
        <v/>
      </c>
      <c r="AE1274" s="8" t="str">
        <f t="shared" si="375"/>
        <v/>
      </c>
      <c r="AF1274" s="5">
        <f t="shared" si="376"/>
        <v>2019</v>
      </c>
      <c r="AG1274" s="46">
        <v>1271</v>
      </c>
      <c r="AH1274" s="47" t="str">
        <f t="shared" si="366"/>
        <v/>
      </c>
      <c r="AI1274" s="48" t="str">
        <f t="shared" si="367"/>
        <v/>
      </c>
      <c r="AK1274" s="22" t="e">
        <f>TRIM(#REF!)</f>
        <v>#REF!</v>
      </c>
      <c r="AL1274" s="23" t="e">
        <f>IF(#REF!=0,"",#REF!)</f>
        <v>#REF!</v>
      </c>
      <c r="AM1274" s="19" t="e">
        <f>IF(#REF!=0,"",#REF!)</f>
        <v>#REF!</v>
      </c>
      <c r="AN1274" s="23" t="e">
        <f>IF($AK1274="","",#REF!)</f>
        <v>#REF!</v>
      </c>
      <c r="AO1274" s="23" t="e">
        <f t="shared" si="377"/>
        <v>#REF!</v>
      </c>
      <c r="AP1274" s="19" t="e">
        <f>IF(#REF!=0,"",#REF!)</f>
        <v>#REF!</v>
      </c>
      <c r="AQ1274" s="19" t="e">
        <f>IF(#REF!=0,"",#REF!)</f>
        <v>#REF!</v>
      </c>
      <c r="AR1274" s="19" t="e">
        <f>IF(#REF!=0,"",#REF!)</f>
        <v>#REF!</v>
      </c>
      <c r="AS1274" s="19" t="e">
        <f>#REF!</f>
        <v>#REF!</v>
      </c>
    </row>
    <row r="1275" spans="4:45" ht="19.5" thickTop="1" thickBot="1" x14ac:dyDescent="0.25">
      <c r="D1275" s="1" t="str">
        <f t="shared" si="380"/>
        <v/>
      </c>
      <c r="E1275" s="1" t="str">
        <f t="shared" si="381"/>
        <v/>
      </c>
      <c r="K1275" s="19" t="str">
        <f t="shared" si="368"/>
        <v/>
      </c>
      <c r="L1275" s="19">
        <f t="shared" si="378"/>
        <v>10000</v>
      </c>
      <c r="M1275" s="22" t="str">
        <f>TRIM(Data!$N1272)</f>
        <v>Gayle's Stella</v>
      </c>
      <c r="N1275" s="22" t="str">
        <f>TRIM(Data!$A1272)</f>
        <v>Gayle's Stella</v>
      </c>
      <c r="O1275" s="23">
        <f>IF(Data!$B1272=0,"",Data!$B1272)</f>
        <v>2022</v>
      </c>
      <c r="P1275" s="19" t="str">
        <f>IF(Data!$C1272=0,"",Data!$C1272)</f>
        <v>1</v>
      </c>
      <c r="Q1275" s="23" t="str">
        <f>IF($M1275="","",Data!$E1272)</f>
        <v>S</v>
      </c>
      <c r="R1275" s="23" t="str">
        <f t="shared" si="369"/>
        <v>S</v>
      </c>
      <c r="S1275" s="23" t="str">
        <f t="shared" si="370"/>
        <v>S</v>
      </c>
      <c r="T1275" s="19" t="str">
        <f>IF(Data!$F1272=0,"",Data!$F1272)</f>
        <v/>
      </c>
      <c r="U1275" s="19" t="str">
        <f>IF(Data!$G1272=0,"",Data!$G1272)</f>
        <v/>
      </c>
      <c r="V1275" s="19" t="str">
        <f>IF(Data!$D1272=0,"",Data!$D1272)</f>
        <v/>
      </c>
      <c r="W1275" s="19" t="str">
        <f>Data!$H1272</f>
        <v>Japonica</v>
      </c>
      <c r="Y1275" s="41" t="e">
        <f t="shared" si="365"/>
        <v>#REF!</v>
      </c>
      <c r="Z1275" s="8">
        <f t="shared" si="371"/>
        <v>10000</v>
      </c>
      <c r="AA1275" s="8" t="str">
        <f t="shared" si="372"/>
        <v>Gayle's Stella</v>
      </c>
      <c r="AB1275" s="8" t="str">
        <f t="shared" si="373"/>
        <v>S</v>
      </c>
      <c r="AC1275" s="8" t="str">
        <f t="shared" si="374"/>
        <v/>
      </c>
      <c r="AD1275" s="8" t="str">
        <f t="shared" si="379"/>
        <v/>
      </c>
      <c r="AE1275" s="8" t="str">
        <f t="shared" si="375"/>
        <v/>
      </c>
      <c r="AF1275" s="5">
        <f t="shared" si="376"/>
        <v>2022</v>
      </c>
      <c r="AG1275" s="46">
        <v>1272</v>
      </c>
      <c r="AH1275" s="47" t="str">
        <f t="shared" si="366"/>
        <v/>
      </c>
      <c r="AI1275" s="48" t="str">
        <f t="shared" si="367"/>
        <v/>
      </c>
      <c r="AK1275" s="22" t="e">
        <f>TRIM(#REF!)</f>
        <v>#REF!</v>
      </c>
      <c r="AL1275" s="23" t="e">
        <f>IF(#REF!=0,"",#REF!)</f>
        <v>#REF!</v>
      </c>
      <c r="AM1275" s="19" t="e">
        <f>IF(#REF!=0,"",#REF!)</f>
        <v>#REF!</v>
      </c>
      <c r="AN1275" s="23" t="e">
        <f>IF($AK1275="","",#REF!)</f>
        <v>#REF!</v>
      </c>
      <c r="AO1275" s="23" t="e">
        <f t="shared" si="377"/>
        <v>#REF!</v>
      </c>
      <c r="AP1275" s="19" t="e">
        <f>IF(#REF!=0,"",#REF!)</f>
        <v>#REF!</v>
      </c>
      <c r="AQ1275" s="19" t="e">
        <f>IF(#REF!=0,"",#REF!)</f>
        <v>#REF!</v>
      </c>
      <c r="AR1275" s="19" t="e">
        <f>IF(#REF!=0,"",#REF!)</f>
        <v>#REF!</v>
      </c>
      <c r="AS1275" s="19" t="e">
        <f>#REF!</f>
        <v>#REF!</v>
      </c>
    </row>
    <row r="1276" spans="4:45" ht="19.5" thickTop="1" thickBot="1" x14ac:dyDescent="0.25">
      <c r="D1276" s="1" t="str">
        <f t="shared" si="380"/>
        <v/>
      </c>
      <c r="E1276" s="1" t="str">
        <f t="shared" si="381"/>
        <v/>
      </c>
      <c r="K1276" s="19" t="str">
        <f t="shared" si="368"/>
        <v/>
      </c>
      <c r="L1276" s="19">
        <f t="shared" si="378"/>
        <v>10000</v>
      </c>
      <c r="M1276" s="22" t="str">
        <f>TRIM(Data!$N1273)</f>
        <v>Gee Homeyer</v>
      </c>
      <c r="N1276" s="22" t="str">
        <f>TRIM(Data!$A1273)</f>
        <v>Gee Homeyer</v>
      </c>
      <c r="O1276" s="23">
        <f>IF(Data!$B1273=0,"",Data!$B1273)</f>
        <v>1972</v>
      </c>
      <c r="P1276" s="19" t="str">
        <f>IF(Data!$C1273=0,"",Data!$C1273)</f>
        <v>1</v>
      </c>
      <c r="Q1276" s="23" t="str">
        <f>IF($M1276="","",Data!$E1273)</f>
        <v>M</v>
      </c>
      <c r="R1276" s="23" t="str">
        <f t="shared" si="369"/>
        <v>M</v>
      </c>
      <c r="S1276" s="23" t="str">
        <f t="shared" si="370"/>
        <v>M</v>
      </c>
      <c r="T1276" s="19" t="str">
        <f>IF(Data!$F1273=0,"",Data!$F1273)</f>
        <v/>
      </c>
      <c r="U1276" s="19" t="str">
        <f>IF(Data!$G1273=0,"",Data!$G1273)</f>
        <v>FD</v>
      </c>
      <c r="V1276" s="19" t="str">
        <f>IF(Data!$D1273=0,"",Data!$D1273)</f>
        <v/>
      </c>
      <c r="W1276" s="19" t="str">
        <f>Data!$H1273</f>
        <v>Japonica</v>
      </c>
      <c r="Y1276" s="41" t="e">
        <f t="shared" si="365"/>
        <v>#REF!</v>
      </c>
      <c r="Z1276" s="8">
        <f t="shared" si="371"/>
        <v>10000</v>
      </c>
      <c r="AA1276" s="8" t="str">
        <f t="shared" si="372"/>
        <v>Gee Homeyer</v>
      </c>
      <c r="AB1276" s="8" t="str">
        <f t="shared" si="373"/>
        <v>M</v>
      </c>
      <c r="AC1276" s="8" t="str">
        <f t="shared" si="374"/>
        <v/>
      </c>
      <c r="AD1276" s="8" t="str">
        <f t="shared" si="379"/>
        <v>FD</v>
      </c>
      <c r="AE1276" s="8" t="str">
        <f t="shared" si="375"/>
        <v/>
      </c>
      <c r="AF1276" s="5">
        <f t="shared" si="376"/>
        <v>1972</v>
      </c>
      <c r="AG1276" s="46">
        <v>1273</v>
      </c>
      <c r="AH1276" s="47" t="str">
        <f t="shared" si="366"/>
        <v/>
      </c>
      <c r="AI1276" s="48" t="str">
        <f t="shared" si="367"/>
        <v/>
      </c>
      <c r="AK1276" s="22" t="e">
        <f>TRIM(#REF!)</f>
        <v>#REF!</v>
      </c>
      <c r="AL1276" s="23" t="e">
        <f>IF(#REF!=0,"",#REF!)</f>
        <v>#REF!</v>
      </c>
      <c r="AM1276" s="19" t="e">
        <f>IF(#REF!=0,"",#REF!)</f>
        <v>#REF!</v>
      </c>
      <c r="AN1276" s="23" t="e">
        <f>IF($AK1276="","",#REF!)</f>
        <v>#REF!</v>
      </c>
      <c r="AO1276" s="23" t="e">
        <f t="shared" si="377"/>
        <v>#REF!</v>
      </c>
      <c r="AP1276" s="19" t="e">
        <f>IF(#REF!=0,"",#REF!)</f>
        <v>#REF!</v>
      </c>
      <c r="AQ1276" s="19" t="e">
        <f>IF(#REF!=0,"",#REF!)</f>
        <v>#REF!</v>
      </c>
      <c r="AR1276" s="19" t="e">
        <f>IF(#REF!=0,"",#REF!)</f>
        <v>#REF!</v>
      </c>
      <c r="AS1276" s="19" t="e">
        <f>#REF!</f>
        <v>#REF!</v>
      </c>
    </row>
    <row r="1277" spans="4:45" ht="19.5" thickTop="1" thickBot="1" x14ac:dyDescent="0.25">
      <c r="D1277" s="1" t="str">
        <f t="shared" si="380"/>
        <v/>
      </c>
      <c r="E1277" s="1" t="str">
        <f t="shared" si="381"/>
        <v/>
      </c>
      <c r="K1277" s="19" t="str">
        <f t="shared" si="368"/>
        <v/>
      </c>
      <c r="L1277" s="19">
        <f t="shared" si="378"/>
        <v>10000</v>
      </c>
      <c r="M1277" s="22" t="str">
        <f>TRIM(Data!$N1274)</f>
        <v>Geisha Girl</v>
      </c>
      <c r="N1277" s="22" t="str">
        <f>TRIM(Data!$A1274)</f>
        <v>Geisha Girl</v>
      </c>
      <c r="O1277" s="23">
        <f>IF(Data!$B1274=0,"",Data!$B1274)</f>
        <v>1959</v>
      </c>
      <c r="P1277" s="19" t="str">
        <f>IF(Data!$C1274=0,"",Data!$C1274)</f>
        <v>1</v>
      </c>
      <c r="Q1277" s="23" t="str">
        <f>IF($M1277="","",Data!$E1274)</f>
        <v>L</v>
      </c>
      <c r="R1277" s="23" t="str">
        <f t="shared" si="369"/>
        <v>L</v>
      </c>
      <c r="S1277" s="23" t="str">
        <f t="shared" si="370"/>
        <v>L</v>
      </c>
      <c r="T1277" s="19" t="str">
        <f>IF(Data!$F1274=0,"",Data!$F1274)</f>
        <v/>
      </c>
      <c r="U1277" s="19" t="str">
        <f>IF(Data!$G1274=0,"",Data!$G1274)</f>
        <v/>
      </c>
      <c r="V1277" s="19" t="str">
        <f>IF(Data!$D1274=0,"",Data!$D1274)</f>
        <v/>
      </c>
      <c r="W1277" s="19" t="str">
        <f>Data!$H1274</f>
        <v>Japonica</v>
      </c>
      <c r="Y1277" s="41" t="e">
        <f t="shared" si="365"/>
        <v>#REF!</v>
      </c>
      <c r="Z1277" s="8">
        <f t="shared" si="371"/>
        <v>10000</v>
      </c>
      <c r="AA1277" s="8" t="str">
        <f t="shared" si="372"/>
        <v>Geisha Girl</v>
      </c>
      <c r="AB1277" s="8" t="str">
        <f t="shared" si="373"/>
        <v>L</v>
      </c>
      <c r="AC1277" s="8" t="str">
        <f t="shared" si="374"/>
        <v/>
      </c>
      <c r="AD1277" s="8" t="str">
        <f t="shared" si="379"/>
        <v/>
      </c>
      <c r="AE1277" s="8" t="str">
        <f t="shared" si="375"/>
        <v/>
      </c>
      <c r="AF1277" s="5">
        <f t="shared" si="376"/>
        <v>1959</v>
      </c>
      <c r="AG1277" s="46">
        <v>1274</v>
      </c>
      <c r="AH1277" s="47" t="str">
        <f t="shared" si="366"/>
        <v/>
      </c>
      <c r="AI1277" s="48" t="str">
        <f t="shared" si="367"/>
        <v/>
      </c>
      <c r="AK1277" s="22" t="e">
        <f>TRIM(#REF!)</f>
        <v>#REF!</v>
      </c>
      <c r="AL1277" s="23" t="e">
        <f>IF(#REF!=0,"",#REF!)</f>
        <v>#REF!</v>
      </c>
      <c r="AM1277" s="19" t="e">
        <f>IF(#REF!=0,"",#REF!)</f>
        <v>#REF!</v>
      </c>
      <c r="AN1277" s="23" t="e">
        <f>IF($AK1277="","",#REF!)</f>
        <v>#REF!</v>
      </c>
      <c r="AO1277" s="23" t="e">
        <f t="shared" si="377"/>
        <v>#REF!</v>
      </c>
      <c r="AP1277" s="19" t="e">
        <f>IF(#REF!=0,"",#REF!)</f>
        <v>#REF!</v>
      </c>
      <c r="AQ1277" s="19" t="e">
        <f>IF(#REF!=0,"",#REF!)</f>
        <v>#REF!</v>
      </c>
      <c r="AR1277" s="19" t="e">
        <f>IF(#REF!=0,"",#REF!)</f>
        <v>#REF!</v>
      </c>
      <c r="AS1277" s="19" t="e">
        <f>#REF!</f>
        <v>#REF!</v>
      </c>
    </row>
    <row r="1278" spans="4:45" ht="19.5" thickTop="1" thickBot="1" x14ac:dyDescent="0.25">
      <c r="D1278" s="1" t="str">
        <f t="shared" si="380"/>
        <v/>
      </c>
      <c r="E1278" s="1" t="str">
        <f t="shared" si="381"/>
        <v/>
      </c>
      <c r="K1278" s="19" t="str">
        <f t="shared" si="368"/>
        <v/>
      </c>
      <c r="L1278" s="19">
        <f t="shared" si="378"/>
        <v>10000</v>
      </c>
      <c r="M1278" s="22" t="str">
        <f>TRIM(Data!$N1275)</f>
        <v>Gena Owens Fredrickson</v>
      </c>
      <c r="N1278" s="22" t="str">
        <f>TRIM(Data!$A1275)</f>
        <v>Gena Owens Fredrickson</v>
      </c>
      <c r="O1278" s="23">
        <f>IF(Data!$B1275=0,"",Data!$B1275)</f>
        <v>2012</v>
      </c>
      <c r="P1278" s="19" t="str">
        <f>IF(Data!$C1275=0,"",Data!$C1275)</f>
        <v>1</v>
      </c>
      <c r="Q1278" s="23" t="str">
        <f>IF($M1278="","",Data!$E1275)</f>
        <v>M</v>
      </c>
      <c r="R1278" s="23" t="str">
        <f t="shared" si="369"/>
        <v>M</v>
      </c>
      <c r="S1278" s="23" t="str">
        <f t="shared" si="370"/>
        <v>M</v>
      </c>
      <c r="T1278" s="19" t="str">
        <f>IF(Data!$F1275=0,"",Data!$F1275)</f>
        <v/>
      </c>
      <c r="U1278" s="19" t="str">
        <f>IF(Data!$G1275=0,"",Data!$G1275)</f>
        <v/>
      </c>
      <c r="V1278" s="19" t="str">
        <f>IF(Data!$D1275=0,"",Data!$D1275)</f>
        <v/>
      </c>
      <c r="W1278" s="19" t="str">
        <f>Data!$H1275</f>
        <v>Japonica</v>
      </c>
      <c r="Y1278" s="41" t="e">
        <f t="shared" si="365"/>
        <v>#REF!</v>
      </c>
      <c r="Z1278" s="8">
        <f t="shared" si="371"/>
        <v>10000</v>
      </c>
      <c r="AA1278" s="8" t="str">
        <f t="shared" si="372"/>
        <v>Gena Owens Fredrickson</v>
      </c>
      <c r="AB1278" s="8" t="str">
        <f t="shared" si="373"/>
        <v>M</v>
      </c>
      <c r="AC1278" s="8" t="str">
        <f t="shared" si="374"/>
        <v/>
      </c>
      <c r="AD1278" s="8" t="str">
        <f t="shared" si="379"/>
        <v/>
      </c>
      <c r="AE1278" s="8" t="str">
        <f t="shared" si="375"/>
        <v/>
      </c>
      <c r="AF1278" s="5">
        <f t="shared" si="376"/>
        <v>2012</v>
      </c>
      <c r="AG1278" s="46">
        <v>1275</v>
      </c>
      <c r="AH1278" s="47" t="str">
        <f t="shared" si="366"/>
        <v/>
      </c>
      <c r="AI1278" s="48" t="str">
        <f t="shared" si="367"/>
        <v/>
      </c>
      <c r="AK1278" s="22" t="e">
        <f>TRIM(#REF!)</f>
        <v>#REF!</v>
      </c>
      <c r="AL1278" s="23" t="e">
        <f>IF(#REF!=0,"",#REF!)</f>
        <v>#REF!</v>
      </c>
      <c r="AM1278" s="19" t="e">
        <f>IF(#REF!=0,"",#REF!)</f>
        <v>#REF!</v>
      </c>
      <c r="AN1278" s="23" t="e">
        <f>IF($AK1278="","",#REF!)</f>
        <v>#REF!</v>
      </c>
      <c r="AO1278" s="23" t="e">
        <f t="shared" si="377"/>
        <v>#REF!</v>
      </c>
      <c r="AP1278" s="19" t="e">
        <f>IF(#REF!=0,"",#REF!)</f>
        <v>#REF!</v>
      </c>
      <c r="AQ1278" s="19" t="e">
        <f>IF(#REF!=0,"",#REF!)</f>
        <v>#REF!</v>
      </c>
      <c r="AR1278" s="19" t="e">
        <f>IF(#REF!=0,"",#REF!)</f>
        <v>#REF!</v>
      </c>
      <c r="AS1278" s="19" t="e">
        <f>#REF!</f>
        <v>#REF!</v>
      </c>
    </row>
    <row r="1279" spans="4:45" ht="19.5" thickTop="1" thickBot="1" x14ac:dyDescent="0.25">
      <c r="D1279" s="1" t="str">
        <f t="shared" si="380"/>
        <v/>
      </c>
      <c r="E1279" s="1" t="str">
        <f t="shared" si="381"/>
        <v/>
      </c>
      <c r="K1279" s="19" t="str">
        <f t="shared" si="368"/>
        <v/>
      </c>
      <c r="L1279" s="19">
        <f t="shared" si="378"/>
        <v>10000</v>
      </c>
      <c r="M1279" s="22" t="str">
        <f>TRIM(Data!$N1276)</f>
        <v>Gene Phillips</v>
      </c>
      <c r="N1279" s="22" t="str">
        <f>TRIM(Data!$A1276)</f>
        <v>Gene Phillips</v>
      </c>
      <c r="O1279" s="23">
        <f>IF(Data!$B1276=0,"",Data!$B1276)</f>
        <v>2021</v>
      </c>
      <c r="P1279" s="19" t="str">
        <f>IF(Data!$C1276=0,"",Data!$C1276)</f>
        <v>1</v>
      </c>
      <c r="Q1279" s="23" t="str">
        <f>IF($M1279="","",Data!$E1276)</f>
        <v>M-L</v>
      </c>
      <c r="R1279" s="23" t="str">
        <f t="shared" si="369"/>
        <v>M</v>
      </c>
      <c r="S1279" s="23" t="str">
        <f t="shared" si="370"/>
        <v>M</v>
      </c>
      <c r="T1279" s="19" t="str">
        <f>IF(Data!$F1276=0,"",Data!$F1276)</f>
        <v/>
      </c>
      <c r="U1279" s="19" t="str">
        <f>IF(Data!$G1276=0,"",Data!$G1276)</f>
        <v/>
      </c>
      <c r="V1279" s="19" t="str">
        <f>IF(Data!$D1276=0,"",Data!$D1276)</f>
        <v/>
      </c>
      <c r="W1279" s="19" t="str">
        <f>Data!$H1276</f>
        <v>Japonica</v>
      </c>
      <c r="Y1279" s="41" t="e">
        <f t="shared" si="365"/>
        <v>#REF!</v>
      </c>
      <c r="Z1279" s="8">
        <f t="shared" si="371"/>
        <v>10000</v>
      </c>
      <c r="AA1279" s="8" t="str">
        <f t="shared" si="372"/>
        <v>Gene Phillips</v>
      </c>
      <c r="AB1279" s="8" t="str">
        <f t="shared" si="373"/>
        <v>M</v>
      </c>
      <c r="AC1279" s="8" t="str">
        <f t="shared" si="374"/>
        <v/>
      </c>
      <c r="AD1279" s="8" t="str">
        <f t="shared" si="379"/>
        <v/>
      </c>
      <c r="AE1279" s="8" t="str">
        <f t="shared" si="375"/>
        <v/>
      </c>
      <c r="AF1279" s="5">
        <f t="shared" si="376"/>
        <v>2021</v>
      </c>
      <c r="AG1279" s="46">
        <v>1276</v>
      </c>
      <c r="AH1279" s="47" t="str">
        <f t="shared" si="366"/>
        <v/>
      </c>
      <c r="AI1279" s="48" t="str">
        <f t="shared" si="367"/>
        <v/>
      </c>
      <c r="AK1279" s="22" t="e">
        <f>TRIM(#REF!)</f>
        <v>#REF!</v>
      </c>
      <c r="AL1279" s="23" t="e">
        <f>IF(#REF!=0,"",#REF!)</f>
        <v>#REF!</v>
      </c>
      <c r="AM1279" s="19" t="e">
        <f>IF(#REF!=0,"",#REF!)</f>
        <v>#REF!</v>
      </c>
      <c r="AN1279" s="23" t="e">
        <f>IF($AK1279="","",#REF!)</f>
        <v>#REF!</v>
      </c>
      <c r="AO1279" s="23" t="e">
        <f t="shared" si="377"/>
        <v>#REF!</v>
      </c>
      <c r="AP1279" s="19" t="e">
        <f>IF(#REF!=0,"",#REF!)</f>
        <v>#REF!</v>
      </c>
      <c r="AQ1279" s="19" t="e">
        <f>IF(#REF!=0,"",#REF!)</f>
        <v>#REF!</v>
      </c>
      <c r="AR1279" s="19" t="e">
        <f>IF(#REF!=0,"",#REF!)</f>
        <v>#REF!</v>
      </c>
      <c r="AS1279" s="19" t="e">
        <f>#REF!</f>
        <v>#REF!</v>
      </c>
    </row>
    <row r="1280" spans="4:45" ht="19.5" thickTop="1" thickBot="1" x14ac:dyDescent="0.25">
      <c r="D1280" s="1" t="str">
        <f t="shared" si="380"/>
        <v/>
      </c>
      <c r="E1280" s="1" t="str">
        <f t="shared" si="381"/>
        <v/>
      </c>
      <c r="K1280" s="19" t="str">
        <f t="shared" si="368"/>
        <v/>
      </c>
      <c r="L1280" s="19">
        <f t="shared" si="378"/>
        <v>10000</v>
      </c>
      <c r="M1280" s="22" t="str">
        <f>TRIM(Data!$N1277)</f>
        <v>General Douglas MacArthur I (See Margherita Coleoni)</v>
      </c>
      <c r="N1280" s="22" t="str">
        <f>TRIM(Data!$A1277)</f>
        <v>General Douglas MacArthur I (See Margherita Coleoni)</v>
      </c>
      <c r="O1280" s="23">
        <f>IF(Data!$B1277=0,"",Data!$B1277)</f>
        <v>1859</v>
      </c>
      <c r="P1280" s="19" t="str">
        <f>IF(Data!$C1277=0,"",Data!$C1277)</f>
        <v/>
      </c>
      <c r="Q1280" s="23" t="str">
        <f>IF($M1280="","",Data!$E1277)</f>
        <v>M</v>
      </c>
      <c r="R1280" s="23" t="str">
        <f t="shared" si="369"/>
        <v>M</v>
      </c>
      <c r="S1280" s="23" t="str">
        <f t="shared" si="370"/>
        <v>M</v>
      </c>
      <c r="T1280" s="19" t="str">
        <f>IF(Data!$F1277=0,"",Data!$F1277)</f>
        <v/>
      </c>
      <c r="U1280" s="19" t="str">
        <f>IF(Data!$G1277=0,"",Data!$G1277)</f>
        <v/>
      </c>
      <c r="V1280" s="19" t="str">
        <f>IF(Data!$D1277=0,"",Data!$D1277)</f>
        <v>ANTIQUE</v>
      </c>
      <c r="W1280" s="19" t="str">
        <f>Data!$H1277</f>
        <v>Japonica</v>
      </c>
      <c r="Y1280" s="41" t="e">
        <f t="shared" si="365"/>
        <v>#REF!</v>
      </c>
      <c r="Z1280" s="8">
        <f t="shared" si="371"/>
        <v>1280</v>
      </c>
      <c r="AA1280" s="8" t="str">
        <f t="shared" si="372"/>
        <v>General Douglas MacArthur I (See Margherita Coleoni)</v>
      </c>
      <c r="AB1280" s="8" t="str">
        <f t="shared" si="373"/>
        <v>M</v>
      </c>
      <c r="AC1280" s="8" t="str">
        <f t="shared" si="374"/>
        <v/>
      </c>
      <c r="AD1280" s="8" t="str">
        <f t="shared" si="379"/>
        <v/>
      </c>
      <c r="AE1280" s="8" t="str">
        <f t="shared" si="375"/>
        <v>ANTIQUE</v>
      </c>
      <c r="AF1280" s="5">
        <f t="shared" si="376"/>
        <v>1859</v>
      </c>
      <c r="AG1280" s="46">
        <v>1277</v>
      </c>
      <c r="AH1280" s="47" t="str">
        <f t="shared" si="366"/>
        <v/>
      </c>
      <c r="AI1280" s="48" t="str">
        <f t="shared" si="367"/>
        <v/>
      </c>
      <c r="AK1280" s="22" t="e">
        <f>TRIM(#REF!)</f>
        <v>#REF!</v>
      </c>
      <c r="AL1280" s="23" t="e">
        <f>IF(#REF!=0,"",#REF!)</f>
        <v>#REF!</v>
      </c>
      <c r="AM1280" s="19" t="e">
        <f>IF(#REF!=0,"",#REF!)</f>
        <v>#REF!</v>
      </c>
      <c r="AN1280" s="23" t="e">
        <f>IF($AK1280="","",#REF!)</f>
        <v>#REF!</v>
      </c>
      <c r="AO1280" s="23" t="e">
        <f t="shared" si="377"/>
        <v>#REF!</v>
      </c>
      <c r="AP1280" s="19" t="e">
        <f>IF(#REF!=0,"",#REF!)</f>
        <v>#REF!</v>
      </c>
      <c r="AQ1280" s="19" t="e">
        <f>IF(#REF!=0,"",#REF!)</f>
        <v>#REF!</v>
      </c>
      <c r="AR1280" s="19" t="e">
        <f>IF(#REF!=0,"",#REF!)</f>
        <v>#REF!</v>
      </c>
      <c r="AS1280" s="19" t="e">
        <f>#REF!</f>
        <v>#REF!</v>
      </c>
    </row>
    <row r="1281" spans="4:45" ht="19.5" thickTop="1" thickBot="1" x14ac:dyDescent="0.25">
      <c r="D1281" s="1" t="str">
        <f t="shared" si="380"/>
        <v/>
      </c>
      <c r="E1281" s="1" t="str">
        <f t="shared" si="381"/>
        <v/>
      </c>
      <c r="K1281" s="19" t="str">
        <f t="shared" si="368"/>
        <v/>
      </c>
      <c r="L1281" s="19">
        <f t="shared" si="378"/>
        <v>10000</v>
      </c>
      <c r="M1281" s="22" t="str">
        <f>TRIM(Data!$N1278)</f>
        <v>General Douglas MacArthur II</v>
      </c>
      <c r="N1281" s="22" t="str">
        <f>TRIM(Data!$A1278)</f>
        <v>General Douglas MacArthur II</v>
      </c>
      <c r="O1281" s="23">
        <f>IF(Data!$B1278=0,"",Data!$B1278)</f>
        <v>1950</v>
      </c>
      <c r="P1281" s="19" t="str">
        <f>IF(Data!$C1278=0,"",Data!$C1278)</f>
        <v/>
      </c>
      <c r="Q1281" s="23" t="str">
        <f>IF($M1281="","",Data!$E1278)</f>
        <v>L</v>
      </c>
      <c r="R1281" s="23" t="str">
        <f t="shared" si="369"/>
        <v>L</v>
      </c>
      <c r="S1281" s="23" t="str">
        <f t="shared" si="370"/>
        <v>L</v>
      </c>
      <c r="T1281" s="19" t="str">
        <f>IF(Data!$F1278=0,"",Data!$F1278)</f>
        <v/>
      </c>
      <c r="U1281" s="19" t="str">
        <f>IF(Data!$G1278=0,"",Data!$G1278)</f>
        <v/>
      </c>
      <c r="V1281" s="19" t="str">
        <f>IF(Data!$D1278=0,"",Data!$D1278)</f>
        <v/>
      </c>
      <c r="W1281" s="19" t="str">
        <f>Data!$H1278</f>
        <v>Japonica</v>
      </c>
      <c r="Y1281" s="41" t="e">
        <f t="shared" si="365"/>
        <v>#REF!</v>
      </c>
      <c r="Z1281" s="8">
        <f t="shared" si="371"/>
        <v>10000</v>
      </c>
      <c r="AA1281" s="8" t="str">
        <f t="shared" si="372"/>
        <v>General Douglas MacArthur II</v>
      </c>
      <c r="AB1281" s="8" t="str">
        <f t="shared" si="373"/>
        <v>L</v>
      </c>
      <c r="AC1281" s="8" t="str">
        <f t="shared" si="374"/>
        <v/>
      </c>
      <c r="AD1281" s="8" t="str">
        <f t="shared" si="379"/>
        <v/>
      </c>
      <c r="AE1281" s="8" t="str">
        <f t="shared" si="375"/>
        <v/>
      </c>
      <c r="AF1281" s="5">
        <f t="shared" si="376"/>
        <v>1950</v>
      </c>
      <c r="AG1281" s="46">
        <v>1278</v>
      </c>
      <c r="AH1281" s="47" t="str">
        <f t="shared" si="366"/>
        <v/>
      </c>
      <c r="AI1281" s="48" t="str">
        <f t="shared" si="367"/>
        <v/>
      </c>
      <c r="AK1281" s="22" t="e">
        <f>TRIM(#REF!)</f>
        <v>#REF!</v>
      </c>
      <c r="AL1281" s="23" t="e">
        <f>IF(#REF!=0,"",#REF!)</f>
        <v>#REF!</v>
      </c>
      <c r="AM1281" s="19" t="e">
        <f>IF(#REF!=0,"",#REF!)</f>
        <v>#REF!</v>
      </c>
      <c r="AN1281" s="23" t="e">
        <f>IF($AK1281="","",#REF!)</f>
        <v>#REF!</v>
      </c>
      <c r="AO1281" s="23" t="e">
        <f t="shared" si="377"/>
        <v>#REF!</v>
      </c>
      <c r="AP1281" s="19" t="e">
        <f>IF(#REF!=0,"",#REF!)</f>
        <v>#REF!</v>
      </c>
      <c r="AQ1281" s="19" t="e">
        <f>IF(#REF!=0,"",#REF!)</f>
        <v>#REF!</v>
      </c>
      <c r="AR1281" s="19" t="e">
        <f>IF(#REF!=0,"",#REF!)</f>
        <v>#REF!</v>
      </c>
      <c r="AS1281" s="19" t="e">
        <f>#REF!</f>
        <v>#REF!</v>
      </c>
    </row>
    <row r="1282" spans="4:45" ht="19.5" thickTop="1" thickBot="1" x14ac:dyDescent="0.25">
      <c r="D1282" s="1" t="str">
        <f t="shared" si="380"/>
        <v/>
      </c>
      <c r="E1282" s="1" t="str">
        <f t="shared" si="381"/>
        <v/>
      </c>
      <c r="K1282" s="19" t="str">
        <f t="shared" si="368"/>
        <v/>
      </c>
      <c r="L1282" s="19">
        <f t="shared" si="378"/>
        <v>10000</v>
      </c>
      <c r="M1282" s="22" t="str">
        <f>TRIM(Data!$N1279)</f>
        <v>General George Patton</v>
      </c>
      <c r="N1282" s="22" t="str">
        <f>TRIM(Data!$A1279)</f>
        <v>General George Patton (Pink Purity)</v>
      </c>
      <c r="O1282" s="23">
        <f>IF(Data!$B1279=0,"",Data!$B1279)</f>
        <v>1946</v>
      </c>
      <c r="P1282" s="19" t="str">
        <f>IF(Data!$C1279=0,"",Data!$C1279)</f>
        <v>1</v>
      </c>
      <c r="Q1282" s="23" t="str">
        <f>IF($M1282="","",Data!$E1279)</f>
        <v>M</v>
      </c>
      <c r="R1282" s="23" t="str">
        <f t="shared" si="369"/>
        <v>M</v>
      </c>
      <c r="S1282" s="23" t="str">
        <f t="shared" si="370"/>
        <v>M</v>
      </c>
      <c r="T1282" s="19" t="str">
        <f>IF(Data!$F1279=0,"",Data!$F1279)</f>
        <v/>
      </c>
      <c r="U1282" s="19" t="str">
        <f>IF(Data!$G1279=0,"",Data!$G1279)</f>
        <v/>
      </c>
      <c r="V1282" s="19" t="str">
        <f>IF(Data!$D1279=0,"",Data!$D1279)</f>
        <v/>
      </c>
      <c r="W1282" s="19" t="str">
        <f>Data!$H1279</f>
        <v>Japonica</v>
      </c>
      <c r="Y1282" s="41" t="e">
        <f t="shared" si="365"/>
        <v>#REF!</v>
      </c>
      <c r="Z1282" s="8">
        <f t="shared" si="371"/>
        <v>10000</v>
      </c>
      <c r="AA1282" s="8" t="str">
        <f t="shared" si="372"/>
        <v>General George Patton</v>
      </c>
      <c r="AB1282" s="8" t="str">
        <f t="shared" si="373"/>
        <v>M</v>
      </c>
      <c r="AC1282" s="8" t="str">
        <f t="shared" si="374"/>
        <v/>
      </c>
      <c r="AD1282" s="8" t="str">
        <f t="shared" si="379"/>
        <v/>
      </c>
      <c r="AE1282" s="8" t="str">
        <f t="shared" si="375"/>
        <v/>
      </c>
      <c r="AF1282" s="5">
        <f t="shared" si="376"/>
        <v>1946</v>
      </c>
      <c r="AG1282" s="46">
        <v>1279</v>
      </c>
      <c r="AH1282" s="47" t="str">
        <f t="shared" si="366"/>
        <v/>
      </c>
      <c r="AI1282" s="48" t="str">
        <f t="shared" si="367"/>
        <v/>
      </c>
      <c r="AK1282" s="22" t="e">
        <f>TRIM(#REF!)</f>
        <v>#REF!</v>
      </c>
      <c r="AL1282" s="23" t="e">
        <f>IF(#REF!=0,"",#REF!)</f>
        <v>#REF!</v>
      </c>
      <c r="AM1282" s="19" t="e">
        <f>IF(#REF!=0,"",#REF!)</f>
        <v>#REF!</v>
      </c>
      <c r="AN1282" s="23" t="e">
        <f>IF($AK1282="","",#REF!)</f>
        <v>#REF!</v>
      </c>
      <c r="AO1282" s="23" t="e">
        <f t="shared" si="377"/>
        <v>#REF!</v>
      </c>
      <c r="AP1282" s="19" t="e">
        <f>IF(#REF!=0,"",#REF!)</f>
        <v>#REF!</v>
      </c>
      <c r="AQ1282" s="19" t="e">
        <f>IF(#REF!=0,"",#REF!)</f>
        <v>#REF!</v>
      </c>
      <c r="AR1282" s="19" t="e">
        <f>IF(#REF!=0,"",#REF!)</f>
        <v>#REF!</v>
      </c>
      <c r="AS1282" s="19" t="e">
        <f>#REF!</f>
        <v>#REF!</v>
      </c>
    </row>
    <row r="1283" spans="4:45" ht="19.5" thickTop="1" thickBot="1" x14ac:dyDescent="0.25">
      <c r="D1283" s="1" t="str">
        <f t="shared" si="380"/>
        <v/>
      </c>
      <c r="E1283" s="1" t="str">
        <f t="shared" si="381"/>
        <v/>
      </c>
      <c r="K1283" s="19" t="str">
        <f t="shared" si="368"/>
        <v/>
      </c>
      <c r="L1283" s="19">
        <f t="shared" si="378"/>
        <v>10000</v>
      </c>
      <c r="M1283" s="22" t="str">
        <f>TRIM(Data!$N1280)</f>
        <v>General Robert E. Lee</v>
      </c>
      <c r="N1283" s="22" t="str">
        <f>TRIM(Data!$A1280)</f>
        <v>General Robert E. Lee</v>
      </c>
      <c r="O1283" s="23">
        <f>IF(Data!$B1280=0,"",Data!$B1280)</f>
        <v>1948</v>
      </c>
      <c r="P1283" s="19" t="str">
        <f>IF(Data!$C1280=0,"",Data!$C1280)</f>
        <v/>
      </c>
      <c r="Q1283" s="23" t="str">
        <f>IF($M1283="","",Data!$E1280)</f>
        <v>M</v>
      </c>
      <c r="R1283" s="23" t="str">
        <f t="shared" si="369"/>
        <v>M</v>
      </c>
      <c r="S1283" s="23" t="str">
        <f t="shared" si="370"/>
        <v>M</v>
      </c>
      <c r="T1283" s="19" t="str">
        <f>IF(Data!$F1280=0,"",Data!$F1280)</f>
        <v/>
      </c>
      <c r="U1283" s="19" t="str">
        <f>IF(Data!$G1280=0,"",Data!$G1280)</f>
        <v/>
      </c>
      <c r="V1283" s="19" t="str">
        <f>IF(Data!$D1280=0,"",Data!$D1280)</f>
        <v/>
      </c>
      <c r="W1283" s="19" t="str">
        <f>Data!$H1280</f>
        <v>Japonica</v>
      </c>
      <c r="Y1283" s="41" t="e">
        <f t="shared" si="365"/>
        <v>#REF!</v>
      </c>
      <c r="Z1283" s="8">
        <f t="shared" si="371"/>
        <v>10000</v>
      </c>
      <c r="AA1283" s="8" t="str">
        <f t="shared" si="372"/>
        <v>General Robert E. Lee</v>
      </c>
      <c r="AB1283" s="8" t="str">
        <f t="shared" si="373"/>
        <v>M</v>
      </c>
      <c r="AC1283" s="8" t="str">
        <f t="shared" si="374"/>
        <v/>
      </c>
      <c r="AD1283" s="8" t="str">
        <f t="shared" si="379"/>
        <v/>
      </c>
      <c r="AE1283" s="8" t="str">
        <f t="shared" si="375"/>
        <v/>
      </c>
      <c r="AF1283" s="5">
        <f t="shared" si="376"/>
        <v>1948</v>
      </c>
      <c r="AG1283" s="46">
        <v>1280</v>
      </c>
      <c r="AH1283" s="47" t="str">
        <f t="shared" si="366"/>
        <v/>
      </c>
      <c r="AI1283" s="48" t="str">
        <f t="shared" si="367"/>
        <v/>
      </c>
      <c r="AK1283" s="22" t="e">
        <f>TRIM(#REF!)</f>
        <v>#REF!</v>
      </c>
      <c r="AL1283" s="23" t="e">
        <f>IF(#REF!=0,"",#REF!)</f>
        <v>#REF!</v>
      </c>
      <c r="AM1283" s="19" t="e">
        <f>IF(#REF!=0,"",#REF!)</f>
        <v>#REF!</v>
      </c>
      <c r="AN1283" s="23" t="e">
        <f>IF($AK1283="","",#REF!)</f>
        <v>#REF!</v>
      </c>
      <c r="AO1283" s="23" t="e">
        <f t="shared" si="377"/>
        <v>#REF!</v>
      </c>
      <c r="AP1283" s="19" t="e">
        <f>IF(#REF!=0,"",#REF!)</f>
        <v>#REF!</v>
      </c>
      <c r="AQ1283" s="19" t="e">
        <f>IF(#REF!=0,"",#REF!)</f>
        <v>#REF!</v>
      </c>
      <c r="AR1283" s="19" t="e">
        <f>IF(#REF!=0,"",#REF!)</f>
        <v>#REF!</v>
      </c>
      <c r="AS1283" s="19" t="e">
        <f>#REF!</f>
        <v>#REF!</v>
      </c>
    </row>
    <row r="1284" spans="4:45" ht="19.5" thickTop="1" thickBot="1" x14ac:dyDescent="0.25">
      <c r="D1284" s="1" t="str">
        <f t="shared" si="380"/>
        <v/>
      </c>
      <c r="E1284" s="1" t="str">
        <f t="shared" si="381"/>
        <v/>
      </c>
      <c r="K1284" s="19" t="str">
        <f t="shared" si="368"/>
        <v/>
      </c>
      <c r="L1284" s="19">
        <f t="shared" si="378"/>
        <v>10000</v>
      </c>
      <c r="M1284" s="22" t="str">
        <f>TRIM(Data!$N1281)</f>
        <v>General Wade Hampton</v>
      </c>
      <c r="N1284" s="22" t="str">
        <f>TRIM(Data!$A1281)</f>
        <v>General Wade Hampton</v>
      </c>
      <c r="O1284" s="23">
        <f>IF(Data!$B1281=0,"",Data!$B1281)</f>
        <v>1945</v>
      </c>
      <c r="P1284" s="19" t="str">
        <f>IF(Data!$C1281=0,"",Data!$C1281)</f>
        <v>1</v>
      </c>
      <c r="Q1284" s="23" t="str">
        <f>IF($M1284="","",Data!$E1281)</f>
        <v>M</v>
      </c>
      <c r="R1284" s="23" t="str">
        <f t="shared" si="369"/>
        <v>M</v>
      </c>
      <c r="S1284" s="23" t="str">
        <f t="shared" si="370"/>
        <v>M</v>
      </c>
      <c r="T1284" s="19" t="str">
        <f>IF(Data!$F1281=0,"",Data!$F1281)</f>
        <v/>
      </c>
      <c r="U1284" s="19" t="str">
        <f>IF(Data!$G1281=0,"",Data!$G1281)</f>
        <v/>
      </c>
      <c r="V1284" s="19" t="str">
        <f>IF(Data!$D1281=0,"",Data!$D1281)</f>
        <v/>
      </c>
      <c r="W1284" s="19" t="str">
        <f>Data!$H1281</f>
        <v>Japonica</v>
      </c>
      <c r="Y1284" s="41" t="e">
        <f t="shared" ref="Y1284:Y1347" si="382">RANK(Z1284,Z$4:Z$3653,1)</f>
        <v>#REF!</v>
      </c>
      <c r="Z1284" s="8">
        <f t="shared" si="371"/>
        <v>10000</v>
      </c>
      <c r="AA1284" s="8" t="str">
        <f t="shared" si="372"/>
        <v>General Wade Hampton</v>
      </c>
      <c r="AB1284" s="8" t="str">
        <f t="shared" si="373"/>
        <v>M</v>
      </c>
      <c r="AC1284" s="8" t="str">
        <f t="shared" si="374"/>
        <v/>
      </c>
      <c r="AD1284" s="8" t="str">
        <f t="shared" si="379"/>
        <v/>
      </c>
      <c r="AE1284" s="8" t="str">
        <f t="shared" si="375"/>
        <v/>
      </c>
      <c r="AF1284" s="5">
        <f t="shared" si="376"/>
        <v>1945</v>
      </c>
      <c r="AG1284" s="46">
        <v>1281</v>
      </c>
      <c r="AH1284" s="47" t="str">
        <f t="shared" ref="AH1284:AH1347" si="383">IF(ISERROR(VLOOKUP($AG1284,$Y$4:$AE$3653,2,FALSE)),"",VLOOKUP($AG1284,$Y$4:$AE$3653,3,FALSE))</f>
        <v/>
      </c>
      <c r="AI1284" s="48" t="str">
        <f t="shared" ref="AI1284:AI1347" si="384">IF(ISERROR(VLOOKUP($AG1284,$Y$4:$AE$3653,2,FALSE)),"",VLOOKUP($AG1284,$Y$4:$AF$3653,8,FALSE))</f>
        <v/>
      </c>
      <c r="AK1284" s="22" t="e">
        <f>TRIM(#REF!)</f>
        <v>#REF!</v>
      </c>
      <c r="AL1284" s="23" t="e">
        <f>IF(#REF!=0,"",#REF!)</f>
        <v>#REF!</v>
      </c>
      <c r="AM1284" s="19" t="e">
        <f>IF(#REF!=0,"",#REF!)</f>
        <v>#REF!</v>
      </c>
      <c r="AN1284" s="23" t="e">
        <f>IF($AK1284="","",#REF!)</f>
        <v>#REF!</v>
      </c>
      <c r="AO1284" s="23" t="e">
        <f t="shared" si="377"/>
        <v>#REF!</v>
      </c>
      <c r="AP1284" s="19" t="e">
        <f>IF(#REF!=0,"",#REF!)</f>
        <v>#REF!</v>
      </c>
      <c r="AQ1284" s="19" t="e">
        <f>IF(#REF!=0,"",#REF!)</f>
        <v>#REF!</v>
      </c>
      <c r="AR1284" s="19" t="e">
        <f>IF(#REF!=0,"",#REF!)</f>
        <v>#REF!</v>
      </c>
      <c r="AS1284" s="19" t="e">
        <f>#REF!</f>
        <v>#REF!</v>
      </c>
    </row>
    <row r="1285" spans="4:45" ht="19.5" thickTop="1" thickBot="1" x14ac:dyDescent="0.25">
      <c r="D1285" s="1" t="str">
        <f t="shared" si="380"/>
        <v/>
      </c>
      <c r="E1285" s="1" t="str">
        <f t="shared" si="381"/>
        <v/>
      </c>
      <c r="K1285" s="19" t="str">
        <f t="shared" ref="K1285:K1348" si="385">IF(L1285=10000,"",RANK(L1285,$L$4:$L$3653,1))</f>
        <v/>
      </c>
      <c r="L1285" s="19">
        <f t="shared" si="378"/>
        <v>10000</v>
      </c>
      <c r="M1285" s="22" t="str">
        <f>TRIM(Data!$N1282)</f>
        <v>Gene's Autumn Fire</v>
      </c>
      <c r="N1285" s="22" t="str">
        <f>TRIM(Data!$A1282)</f>
        <v>Gene's Autumn Fire (H)</v>
      </c>
      <c r="O1285" s="23">
        <f>IF(Data!$B1282=0,"",Data!$B1282)</f>
        <v>2023</v>
      </c>
      <c r="P1285" s="19" t="str">
        <f>IF(Data!$C1282=0,"",Data!$C1282)</f>
        <v>1</v>
      </c>
      <c r="Q1285" s="23" t="str">
        <f>IF($M1285="","",Data!$E1282)</f>
        <v>L</v>
      </c>
      <c r="R1285" s="23" t="str">
        <f t="shared" ref="R1285:R1348" si="386">IF($M1285="","",IF($Q1285="Min","Min",IF($Q1285="Min-S",IF($J$1=1,"S","Min"),IF(OR($Q1285="S",$Q1285="S-M"),"S",IF(OR($Q1285="M",$Q1285="M-L"),"M",IF(OR($Q1285="L",$Q1285="L-VL"),"L",IF($Q1285="VL","VL")))))))</f>
        <v>L</v>
      </c>
      <c r="S1285" s="23" t="str">
        <f t="shared" ref="S1285:S1348" si="387">IF($J$1=1,$R1285,$Q1285)</f>
        <v>L</v>
      </c>
      <c r="T1285" s="19" t="str">
        <f>IF(Data!$F1282=0,"",Data!$F1282)</f>
        <v/>
      </c>
      <c r="U1285" s="19" t="str">
        <f>IF(Data!$G1282=0,"",Data!$G1282)</f>
        <v/>
      </c>
      <c r="V1285" s="19" t="str">
        <f>IF(Data!$D1282=0,"",Data!$D1282)</f>
        <v/>
      </c>
      <c r="W1285" s="19" t="str">
        <f>Data!$H1282</f>
        <v>NRH</v>
      </c>
      <c r="Y1285" s="41" t="e">
        <f t="shared" si="382"/>
        <v>#REF!</v>
      </c>
      <c r="Z1285" s="8">
        <f t="shared" ref="Z1285:Z1348" si="388">IF($V1285="ANTIQUE",IF($W1285="Japonica",ROW(),10000),10000)</f>
        <v>10000</v>
      </c>
      <c r="AA1285" s="8" t="str">
        <f t="shared" ref="AA1285:AA1348" si="389">$M1285</f>
        <v>Gene's Autumn Fire</v>
      </c>
      <c r="AB1285" s="8" t="str">
        <f t="shared" ref="AB1285:AB1348" si="390">$R1285</f>
        <v>L</v>
      </c>
      <c r="AC1285" s="8" t="str">
        <f t="shared" ref="AC1285:AC1348" si="391">$T1285</f>
        <v/>
      </c>
      <c r="AD1285" s="8" t="str">
        <f t="shared" si="379"/>
        <v/>
      </c>
      <c r="AE1285" s="8" t="str">
        <f t="shared" ref="AE1285:AE1348" si="392">$V1285</f>
        <v/>
      </c>
      <c r="AF1285" s="5">
        <f t="shared" ref="AF1285:AF1348" si="393">$O1285</f>
        <v>2023</v>
      </c>
      <c r="AG1285" s="46">
        <v>1282</v>
      </c>
      <c r="AH1285" s="47" t="str">
        <f t="shared" si="383"/>
        <v/>
      </c>
      <c r="AI1285" s="48" t="str">
        <f t="shared" si="384"/>
        <v/>
      </c>
      <c r="AK1285" s="22" t="e">
        <f>TRIM(#REF!)</f>
        <v>#REF!</v>
      </c>
      <c r="AL1285" s="23" t="e">
        <f>IF(#REF!=0,"",#REF!)</f>
        <v>#REF!</v>
      </c>
      <c r="AM1285" s="19" t="e">
        <f>IF(#REF!=0,"",#REF!)</f>
        <v>#REF!</v>
      </c>
      <c r="AN1285" s="23" t="e">
        <f>IF($AK1285="","",#REF!)</f>
        <v>#REF!</v>
      </c>
      <c r="AO1285" s="23" t="e">
        <f t="shared" ref="AO1285:AO1348" si="394">IF($AK1285="","",IF($AN1285="Min","Min",IF($AN1285="Min-S",IF($J$1=1,"S","Min"),IF(OR($AN1285="S",$AN1285="S-M"),"S",IF(OR($AN1285="M",$AN1285="M-L"),"M",IF(OR($AN1285="L",$AN1285="L-VL"),"L",IF($AN1285="VL","VL")))))))</f>
        <v>#REF!</v>
      </c>
      <c r="AP1285" s="19" t="e">
        <f>IF(#REF!=0,"",#REF!)</f>
        <v>#REF!</v>
      </c>
      <c r="AQ1285" s="19" t="e">
        <f>IF(#REF!=0,"",#REF!)</f>
        <v>#REF!</v>
      </c>
      <c r="AR1285" s="19" t="e">
        <f>IF(#REF!=0,"",#REF!)</f>
        <v>#REF!</v>
      </c>
      <c r="AS1285" s="19" t="e">
        <f>#REF!</f>
        <v>#REF!</v>
      </c>
    </row>
    <row r="1286" spans="4:45" ht="19.5" thickTop="1" thickBot="1" x14ac:dyDescent="0.25">
      <c r="D1286" s="1" t="str">
        <f t="shared" si="380"/>
        <v/>
      </c>
      <c r="E1286" s="1" t="str">
        <f t="shared" si="381"/>
        <v/>
      </c>
      <c r="K1286" s="19" t="str">
        <f t="shared" si="385"/>
        <v/>
      </c>
      <c r="L1286" s="19">
        <f t="shared" si="378"/>
        <v>10000</v>
      </c>
      <c r="M1286" s="22" t="str">
        <f>TRIM(Data!$N1283)</f>
        <v>George B. Barrett</v>
      </c>
      <c r="N1286" s="22" t="str">
        <f>TRIM(Data!$A1283)</f>
        <v>George B. Barrett</v>
      </c>
      <c r="O1286" s="23">
        <f>IF(Data!$B1283=0,"",Data!$B1283)</f>
        <v>1948</v>
      </c>
      <c r="P1286" s="19" t="str">
        <f>IF(Data!$C1283=0,"",Data!$C1283)</f>
        <v>1</v>
      </c>
      <c r="Q1286" s="23" t="str">
        <f>IF($M1286="","",Data!$E1283)</f>
        <v>M</v>
      </c>
      <c r="R1286" s="23" t="str">
        <f t="shared" si="386"/>
        <v>M</v>
      </c>
      <c r="S1286" s="23" t="str">
        <f t="shared" si="387"/>
        <v>M</v>
      </c>
      <c r="T1286" s="19" t="str">
        <f>IF(Data!$F1283=0,"",Data!$F1283)</f>
        <v>WHITE</v>
      </c>
      <c r="U1286" s="19" t="str">
        <f>IF(Data!$G1283=0,"",Data!$G1283)</f>
        <v/>
      </c>
      <c r="V1286" s="19" t="str">
        <f>IF(Data!$D1283=0,"",Data!$D1283)</f>
        <v/>
      </c>
      <c r="W1286" s="19" t="str">
        <f>Data!$H1283</f>
        <v>Japonica</v>
      </c>
      <c r="Y1286" s="41" t="e">
        <f t="shared" si="382"/>
        <v>#REF!</v>
      </c>
      <c r="Z1286" s="8">
        <f t="shared" si="388"/>
        <v>10000</v>
      </c>
      <c r="AA1286" s="8" t="str">
        <f t="shared" si="389"/>
        <v>George B. Barrett</v>
      </c>
      <c r="AB1286" s="8" t="str">
        <f t="shared" si="390"/>
        <v>M</v>
      </c>
      <c r="AC1286" s="8" t="str">
        <f t="shared" si="391"/>
        <v>WHITE</v>
      </c>
      <c r="AD1286" s="8" t="str">
        <f t="shared" si="379"/>
        <v/>
      </c>
      <c r="AE1286" s="8" t="str">
        <f t="shared" si="392"/>
        <v/>
      </c>
      <c r="AF1286" s="5">
        <f t="shared" si="393"/>
        <v>1948</v>
      </c>
      <c r="AG1286" s="46">
        <v>1283</v>
      </c>
      <c r="AH1286" s="47" t="str">
        <f t="shared" si="383"/>
        <v/>
      </c>
      <c r="AI1286" s="48" t="str">
        <f t="shared" si="384"/>
        <v/>
      </c>
      <c r="AK1286" s="22" t="e">
        <f>TRIM(#REF!)</f>
        <v>#REF!</v>
      </c>
      <c r="AL1286" s="23" t="e">
        <f>IF(#REF!=0,"",#REF!)</f>
        <v>#REF!</v>
      </c>
      <c r="AM1286" s="19" t="e">
        <f>IF(#REF!=0,"",#REF!)</f>
        <v>#REF!</v>
      </c>
      <c r="AN1286" s="23" t="e">
        <f>IF($AK1286="","",#REF!)</f>
        <v>#REF!</v>
      </c>
      <c r="AO1286" s="23" t="e">
        <f t="shared" si="394"/>
        <v>#REF!</v>
      </c>
      <c r="AP1286" s="19" t="e">
        <f>IF(#REF!=0,"",#REF!)</f>
        <v>#REF!</v>
      </c>
      <c r="AQ1286" s="19" t="e">
        <f>IF(#REF!=0,"",#REF!)</f>
        <v>#REF!</v>
      </c>
      <c r="AR1286" s="19" t="e">
        <f>IF(#REF!=0,"",#REF!)</f>
        <v>#REF!</v>
      </c>
      <c r="AS1286" s="19" t="e">
        <f>#REF!</f>
        <v>#REF!</v>
      </c>
    </row>
    <row r="1287" spans="4:45" ht="19.5" thickTop="1" thickBot="1" x14ac:dyDescent="0.25">
      <c r="D1287" s="1" t="str">
        <f t="shared" si="380"/>
        <v/>
      </c>
      <c r="E1287" s="1" t="str">
        <f t="shared" si="381"/>
        <v/>
      </c>
      <c r="K1287" s="19" t="str">
        <f t="shared" si="385"/>
        <v/>
      </c>
      <c r="L1287" s="19">
        <f t="shared" si="378"/>
        <v>10000</v>
      </c>
      <c r="M1287" s="22" t="str">
        <f>TRIM(Data!$N1284)</f>
        <v>George Brockman</v>
      </c>
      <c r="N1287" s="22" t="str">
        <f>TRIM(Data!$A1284)</f>
        <v>George Brockman</v>
      </c>
      <c r="O1287" s="23">
        <f>IF(Data!$B1284=0,"",Data!$B1284)</f>
        <v>1978</v>
      </c>
      <c r="P1287" s="19" t="str">
        <f>IF(Data!$C1284=0,"",Data!$C1284)</f>
        <v/>
      </c>
      <c r="Q1287" s="23" t="str">
        <f>IF($M1287="","",Data!$E1284)</f>
        <v>Min</v>
      </c>
      <c r="R1287" s="23" t="str">
        <f t="shared" si="386"/>
        <v>Min</v>
      </c>
      <c r="S1287" s="23" t="str">
        <f t="shared" si="387"/>
        <v>Min</v>
      </c>
      <c r="T1287" s="19" t="str">
        <f>IF(Data!$F1284=0,"",Data!$F1284)</f>
        <v/>
      </c>
      <c r="U1287" s="19" t="str">
        <f>IF(Data!$G1284=0,"",Data!$G1284)</f>
        <v>FD</v>
      </c>
      <c r="V1287" s="19" t="str">
        <f>IF(Data!$D1284=0,"",Data!$D1284)</f>
        <v/>
      </c>
      <c r="W1287" s="19" t="str">
        <f>Data!$H1284</f>
        <v>Japonica</v>
      </c>
      <c r="Y1287" s="41" t="e">
        <f t="shared" si="382"/>
        <v>#REF!</v>
      </c>
      <c r="Z1287" s="8">
        <f t="shared" si="388"/>
        <v>10000</v>
      </c>
      <c r="AA1287" s="8" t="str">
        <f t="shared" si="389"/>
        <v>George Brockman</v>
      </c>
      <c r="AB1287" s="8" t="str">
        <f t="shared" si="390"/>
        <v>Min</v>
      </c>
      <c r="AC1287" s="8" t="str">
        <f t="shared" si="391"/>
        <v/>
      </c>
      <c r="AD1287" s="8" t="str">
        <f t="shared" si="379"/>
        <v>FD</v>
      </c>
      <c r="AE1287" s="8" t="str">
        <f t="shared" si="392"/>
        <v/>
      </c>
      <c r="AF1287" s="5">
        <f t="shared" si="393"/>
        <v>1978</v>
      </c>
      <c r="AG1287" s="46">
        <v>1284</v>
      </c>
      <c r="AH1287" s="47" t="str">
        <f t="shared" si="383"/>
        <v/>
      </c>
      <c r="AI1287" s="48" t="str">
        <f t="shared" si="384"/>
        <v/>
      </c>
      <c r="AK1287" s="22" t="e">
        <f>TRIM(#REF!)</f>
        <v>#REF!</v>
      </c>
      <c r="AL1287" s="23" t="e">
        <f>IF(#REF!=0,"",#REF!)</f>
        <v>#REF!</v>
      </c>
      <c r="AM1287" s="19" t="e">
        <f>IF(#REF!=0,"",#REF!)</f>
        <v>#REF!</v>
      </c>
      <c r="AN1287" s="23" t="e">
        <f>IF($AK1287="","",#REF!)</f>
        <v>#REF!</v>
      </c>
      <c r="AO1287" s="23" t="e">
        <f t="shared" si="394"/>
        <v>#REF!</v>
      </c>
      <c r="AP1287" s="19" t="e">
        <f>IF(#REF!=0,"",#REF!)</f>
        <v>#REF!</v>
      </c>
      <c r="AQ1287" s="19" t="e">
        <f>IF(#REF!=0,"",#REF!)</f>
        <v>#REF!</v>
      </c>
      <c r="AR1287" s="19" t="e">
        <f>IF(#REF!=0,"",#REF!)</f>
        <v>#REF!</v>
      </c>
      <c r="AS1287" s="19" t="e">
        <f>#REF!</f>
        <v>#REF!</v>
      </c>
    </row>
    <row r="1288" spans="4:45" ht="19.5" thickTop="1" thickBot="1" x14ac:dyDescent="0.25">
      <c r="D1288" s="1" t="str">
        <f t="shared" si="380"/>
        <v/>
      </c>
      <c r="E1288" s="1" t="str">
        <f t="shared" si="381"/>
        <v/>
      </c>
      <c r="K1288" s="19" t="str">
        <f t="shared" si="385"/>
        <v/>
      </c>
      <c r="L1288" s="19">
        <f t="shared" si="378"/>
        <v>10000</v>
      </c>
      <c r="M1288" s="22" t="str">
        <f>TRIM(Data!$N1285)</f>
        <v>George Clegg</v>
      </c>
      <c r="N1288" s="22" t="str">
        <f>TRIM(Data!$A1285)</f>
        <v>George Clegg</v>
      </c>
      <c r="O1288" s="23">
        <f>IF(Data!$B1285=0,"",Data!$B1285)</f>
        <v>1980</v>
      </c>
      <c r="P1288" s="19" t="str">
        <f>IF(Data!$C1285=0,"",Data!$C1285)</f>
        <v/>
      </c>
      <c r="Q1288" s="23" t="str">
        <f>IF($M1288="","",Data!$E1285)</f>
        <v>L</v>
      </c>
      <c r="R1288" s="23" t="str">
        <f t="shared" si="386"/>
        <v>L</v>
      </c>
      <c r="S1288" s="23" t="str">
        <f t="shared" si="387"/>
        <v>L</v>
      </c>
      <c r="T1288" s="19" t="str">
        <f>IF(Data!$F1285=0,"",Data!$F1285)</f>
        <v/>
      </c>
      <c r="U1288" s="19" t="str">
        <f>IF(Data!$G1285=0,"",Data!$G1285)</f>
        <v/>
      </c>
      <c r="V1288" s="19" t="str">
        <f>IF(Data!$D1285=0,"",Data!$D1285)</f>
        <v/>
      </c>
      <c r="W1288" s="19" t="str">
        <f>Data!$H1285</f>
        <v>Japonica</v>
      </c>
      <c r="Y1288" s="41" t="e">
        <f t="shared" si="382"/>
        <v>#REF!</v>
      </c>
      <c r="Z1288" s="8">
        <f t="shared" si="388"/>
        <v>10000</v>
      </c>
      <c r="AA1288" s="8" t="str">
        <f t="shared" si="389"/>
        <v>George Clegg</v>
      </c>
      <c r="AB1288" s="8" t="str">
        <f t="shared" si="390"/>
        <v>L</v>
      </c>
      <c r="AC1288" s="8" t="str">
        <f t="shared" si="391"/>
        <v/>
      </c>
      <c r="AD1288" s="8" t="str">
        <f t="shared" si="379"/>
        <v/>
      </c>
      <c r="AE1288" s="8" t="str">
        <f t="shared" si="392"/>
        <v/>
      </c>
      <c r="AF1288" s="5">
        <f t="shared" si="393"/>
        <v>1980</v>
      </c>
      <c r="AG1288" s="46">
        <v>1285</v>
      </c>
      <c r="AH1288" s="47" t="str">
        <f t="shared" si="383"/>
        <v/>
      </c>
      <c r="AI1288" s="48" t="str">
        <f t="shared" si="384"/>
        <v/>
      </c>
      <c r="AK1288" s="22" t="e">
        <f>TRIM(#REF!)</f>
        <v>#REF!</v>
      </c>
      <c r="AL1288" s="23" t="e">
        <f>IF(#REF!=0,"",#REF!)</f>
        <v>#REF!</v>
      </c>
      <c r="AM1288" s="19" t="e">
        <f>IF(#REF!=0,"",#REF!)</f>
        <v>#REF!</v>
      </c>
      <c r="AN1288" s="23" t="e">
        <f>IF($AK1288="","",#REF!)</f>
        <v>#REF!</v>
      </c>
      <c r="AO1288" s="23" t="e">
        <f t="shared" si="394"/>
        <v>#REF!</v>
      </c>
      <c r="AP1288" s="19" t="e">
        <f>IF(#REF!=0,"",#REF!)</f>
        <v>#REF!</v>
      </c>
      <c r="AQ1288" s="19" t="e">
        <f>IF(#REF!=0,"",#REF!)</f>
        <v>#REF!</v>
      </c>
      <c r="AR1288" s="19" t="e">
        <f>IF(#REF!=0,"",#REF!)</f>
        <v>#REF!</v>
      </c>
      <c r="AS1288" s="19" t="e">
        <f>#REF!</f>
        <v>#REF!</v>
      </c>
    </row>
    <row r="1289" spans="4:45" ht="19.5" thickTop="1" thickBot="1" x14ac:dyDescent="0.25">
      <c r="D1289" s="1" t="str">
        <f t="shared" si="380"/>
        <v/>
      </c>
      <c r="E1289" s="1" t="str">
        <f t="shared" si="381"/>
        <v/>
      </c>
      <c r="K1289" s="19" t="str">
        <f t="shared" si="385"/>
        <v/>
      </c>
      <c r="L1289" s="19">
        <f t="shared" si="378"/>
        <v>10000</v>
      </c>
      <c r="M1289" s="22" t="str">
        <f>TRIM(Data!$N1286)</f>
        <v>George Firth</v>
      </c>
      <c r="N1289" s="22" t="str">
        <f>TRIM(Data!$A1286)</f>
        <v>George Firth (R)</v>
      </c>
      <c r="O1289" s="23">
        <f>IF(Data!$B1286=0,"",Data!$B1286)</f>
        <v>1984</v>
      </c>
      <c r="P1289" s="19" t="str">
        <f>IF(Data!$C1286=0,"",Data!$C1286)</f>
        <v>1</v>
      </c>
      <c r="Q1289" s="23" t="str">
        <f>IF($M1289="","",Data!$E1286)</f>
        <v>L</v>
      </c>
      <c r="R1289" s="23" t="str">
        <f t="shared" si="386"/>
        <v>L</v>
      </c>
      <c r="S1289" s="23" t="str">
        <f t="shared" si="387"/>
        <v>L</v>
      </c>
      <c r="T1289" s="19" t="str">
        <f>IF(Data!$F1286=0,"",Data!$F1286)</f>
        <v/>
      </c>
      <c r="U1289" s="19" t="str">
        <f>IF(Data!$G1286=0,"",Data!$G1286)</f>
        <v/>
      </c>
      <c r="V1289" s="19" t="str">
        <f>IF(Data!$D1286=0,"",Data!$D1286)</f>
        <v/>
      </c>
      <c r="W1289" s="19" t="str">
        <f>Data!$H1286</f>
        <v>Reticulata</v>
      </c>
      <c r="Y1289" s="41" t="e">
        <f t="shared" si="382"/>
        <v>#REF!</v>
      </c>
      <c r="Z1289" s="8">
        <f t="shared" si="388"/>
        <v>10000</v>
      </c>
      <c r="AA1289" s="8" t="str">
        <f t="shared" si="389"/>
        <v>George Firth</v>
      </c>
      <c r="AB1289" s="8" t="str">
        <f t="shared" si="390"/>
        <v>L</v>
      </c>
      <c r="AC1289" s="8" t="str">
        <f t="shared" si="391"/>
        <v/>
      </c>
      <c r="AD1289" s="8" t="str">
        <f t="shared" si="379"/>
        <v/>
      </c>
      <c r="AE1289" s="8" t="str">
        <f t="shared" si="392"/>
        <v/>
      </c>
      <c r="AF1289" s="5">
        <f t="shared" si="393"/>
        <v>1984</v>
      </c>
      <c r="AG1289" s="46">
        <v>1286</v>
      </c>
      <c r="AH1289" s="47" t="str">
        <f t="shared" si="383"/>
        <v/>
      </c>
      <c r="AI1289" s="48" t="str">
        <f t="shared" si="384"/>
        <v/>
      </c>
      <c r="AK1289" s="22" t="e">
        <f>TRIM(#REF!)</f>
        <v>#REF!</v>
      </c>
      <c r="AL1289" s="23" t="e">
        <f>IF(#REF!=0,"",#REF!)</f>
        <v>#REF!</v>
      </c>
      <c r="AM1289" s="19" t="e">
        <f>IF(#REF!=0,"",#REF!)</f>
        <v>#REF!</v>
      </c>
      <c r="AN1289" s="23" t="e">
        <f>IF($AK1289="","",#REF!)</f>
        <v>#REF!</v>
      </c>
      <c r="AO1289" s="23" t="e">
        <f t="shared" si="394"/>
        <v>#REF!</v>
      </c>
      <c r="AP1289" s="19" t="e">
        <f>IF(#REF!=0,"",#REF!)</f>
        <v>#REF!</v>
      </c>
      <c r="AQ1289" s="19" t="e">
        <f>IF(#REF!=0,"",#REF!)</f>
        <v>#REF!</v>
      </c>
      <c r="AR1289" s="19" t="e">
        <f>IF(#REF!=0,"",#REF!)</f>
        <v>#REF!</v>
      </c>
      <c r="AS1289" s="19" t="e">
        <f>#REF!</f>
        <v>#REF!</v>
      </c>
    </row>
    <row r="1290" spans="4:45" ht="19.5" thickTop="1" thickBot="1" x14ac:dyDescent="0.25">
      <c r="D1290" s="1" t="str">
        <f t="shared" si="380"/>
        <v/>
      </c>
      <c r="E1290" s="1" t="str">
        <f t="shared" si="381"/>
        <v/>
      </c>
      <c r="K1290" s="19" t="str">
        <f t="shared" si="385"/>
        <v/>
      </c>
      <c r="L1290" s="19">
        <f t="shared" si="378"/>
        <v>10000</v>
      </c>
      <c r="M1290" s="22" t="str">
        <f>TRIM(Data!$N1287)</f>
        <v>George Lumsden</v>
      </c>
      <c r="N1290" s="22" t="str">
        <f>TRIM(Data!$A1287)</f>
        <v>George Lumsden</v>
      </c>
      <c r="O1290" s="23">
        <f>IF(Data!$B1287=0,"",Data!$B1287)</f>
        <v>2016</v>
      </c>
      <c r="P1290" s="19" t="str">
        <f>IF(Data!$C1287=0,"",Data!$C1287)</f>
        <v>1</v>
      </c>
      <c r="Q1290" s="23" t="str">
        <f>IF($M1290="","",Data!$E1287)</f>
        <v>S</v>
      </c>
      <c r="R1290" s="23" t="str">
        <f t="shared" si="386"/>
        <v>S</v>
      </c>
      <c r="S1290" s="23" t="str">
        <f t="shared" si="387"/>
        <v>S</v>
      </c>
      <c r="T1290" s="19" t="str">
        <f>IF(Data!$F1287=0,"",Data!$F1287)</f>
        <v/>
      </c>
      <c r="U1290" s="19" t="str">
        <f>IF(Data!$G1287=0,"",Data!$G1287)</f>
        <v/>
      </c>
      <c r="V1290" s="19" t="str">
        <f>IF(Data!$D1287=0,"",Data!$D1287)</f>
        <v/>
      </c>
      <c r="W1290" s="19" t="str">
        <f>Data!$H1287</f>
        <v>Japonica</v>
      </c>
      <c r="Y1290" s="41" t="e">
        <f t="shared" si="382"/>
        <v>#REF!</v>
      </c>
      <c r="Z1290" s="8">
        <f t="shared" si="388"/>
        <v>10000</v>
      </c>
      <c r="AA1290" s="8" t="str">
        <f t="shared" si="389"/>
        <v>George Lumsden</v>
      </c>
      <c r="AB1290" s="8" t="str">
        <f t="shared" si="390"/>
        <v>S</v>
      </c>
      <c r="AC1290" s="8" t="str">
        <f t="shared" si="391"/>
        <v/>
      </c>
      <c r="AD1290" s="8" t="str">
        <f t="shared" si="379"/>
        <v/>
      </c>
      <c r="AE1290" s="8" t="str">
        <f t="shared" si="392"/>
        <v/>
      </c>
      <c r="AF1290" s="5">
        <f t="shared" si="393"/>
        <v>2016</v>
      </c>
      <c r="AG1290" s="46">
        <v>1287</v>
      </c>
      <c r="AH1290" s="47" t="str">
        <f t="shared" si="383"/>
        <v/>
      </c>
      <c r="AI1290" s="48" t="str">
        <f t="shared" si="384"/>
        <v/>
      </c>
      <c r="AK1290" s="22" t="e">
        <f>TRIM(#REF!)</f>
        <v>#REF!</v>
      </c>
      <c r="AL1290" s="23" t="e">
        <f>IF(#REF!=0,"",#REF!)</f>
        <v>#REF!</v>
      </c>
      <c r="AM1290" s="19" t="e">
        <f>IF(#REF!=0,"",#REF!)</f>
        <v>#REF!</v>
      </c>
      <c r="AN1290" s="23" t="e">
        <f>IF($AK1290="","",#REF!)</f>
        <v>#REF!</v>
      </c>
      <c r="AO1290" s="23" t="e">
        <f t="shared" si="394"/>
        <v>#REF!</v>
      </c>
      <c r="AP1290" s="19" t="e">
        <f>IF(#REF!=0,"",#REF!)</f>
        <v>#REF!</v>
      </c>
      <c r="AQ1290" s="19" t="e">
        <f>IF(#REF!=0,"",#REF!)</f>
        <v>#REF!</v>
      </c>
      <c r="AR1290" s="19" t="e">
        <f>IF(#REF!=0,"",#REF!)</f>
        <v>#REF!</v>
      </c>
      <c r="AS1290" s="19" t="e">
        <f>#REF!</f>
        <v>#REF!</v>
      </c>
    </row>
    <row r="1291" spans="4:45" ht="19.5" thickTop="1" thickBot="1" x14ac:dyDescent="0.25">
      <c r="D1291" s="1" t="str">
        <f t="shared" si="380"/>
        <v/>
      </c>
      <c r="E1291" s="1" t="str">
        <f t="shared" si="381"/>
        <v/>
      </c>
      <c r="K1291" s="19" t="str">
        <f t="shared" si="385"/>
        <v/>
      </c>
      <c r="L1291" s="19">
        <f t="shared" si="378"/>
        <v>10000</v>
      </c>
      <c r="M1291" s="22" t="str">
        <f>TRIM(Data!$N1288)</f>
        <v>George Spencer</v>
      </c>
      <c r="N1291" s="22" t="str">
        <f>TRIM(Data!$A1288)</f>
        <v>George Spencer (R)</v>
      </c>
      <c r="O1291" s="23">
        <f>IF(Data!$B1288=0,"",Data!$B1288)</f>
        <v>2009</v>
      </c>
      <c r="P1291" s="19" t="str">
        <f>IF(Data!$C1288=0,"",Data!$C1288)</f>
        <v>1</v>
      </c>
      <c r="Q1291" s="23" t="str">
        <f>IF($M1291="","",Data!$E1288)</f>
        <v>L-VL</v>
      </c>
      <c r="R1291" s="23" t="str">
        <f t="shared" si="386"/>
        <v>L</v>
      </c>
      <c r="S1291" s="23" t="str">
        <f t="shared" si="387"/>
        <v>L</v>
      </c>
      <c r="T1291" s="19" t="str">
        <f>IF(Data!$F1288=0,"",Data!$F1288)</f>
        <v/>
      </c>
      <c r="U1291" s="19" t="str">
        <f>IF(Data!$G1288=0,"",Data!$G1288)</f>
        <v/>
      </c>
      <c r="V1291" s="19" t="str">
        <f>IF(Data!$D1288=0,"",Data!$D1288)</f>
        <v/>
      </c>
      <c r="W1291" s="19" t="str">
        <f>Data!$H1288</f>
        <v>Reticulata</v>
      </c>
      <c r="Y1291" s="41" t="e">
        <f t="shared" si="382"/>
        <v>#REF!</v>
      </c>
      <c r="Z1291" s="8">
        <f t="shared" si="388"/>
        <v>10000</v>
      </c>
      <c r="AA1291" s="8" t="str">
        <f t="shared" si="389"/>
        <v>George Spencer</v>
      </c>
      <c r="AB1291" s="8" t="str">
        <f t="shared" si="390"/>
        <v>L</v>
      </c>
      <c r="AC1291" s="8" t="str">
        <f t="shared" si="391"/>
        <v/>
      </c>
      <c r="AD1291" s="8" t="str">
        <f t="shared" si="379"/>
        <v/>
      </c>
      <c r="AE1291" s="8" t="str">
        <f t="shared" si="392"/>
        <v/>
      </c>
      <c r="AF1291" s="5">
        <f t="shared" si="393"/>
        <v>2009</v>
      </c>
      <c r="AG1291" s="46">
        <v>1288</v>
      </c>
      <c r="AH1291" s="47" t="str">
        <f t="shared" si="383"/>
        <v/>
      </c>
      <c r="AI1291" s="48" t="str">
        <f t="shared" si="384"/>
        <v/>
      </c>
      <c r="AK1291" s="22" t="e">
        <f>TRIM(#REF!)</f>
        <v>#REF!</v>
      </c>
      <c r="AL1291" s="23" t="e">
        <f>IF(#REF!=0,"",#REF!)</f>
        <v>#REF!</v>
      </c>
      <c r="AM1291" s="19" t="e">
        <f>IF(#REF!=0,"",#REF!)</f>
        <v>#REF!</v>
      </c>
      <c r="AN1291" s="23" t="e">
        <f>IF($AK1291="","",#REF!)</f>
        <v>#REF!</v>
      </c>
      <c r="AO1291" s="23" t="e">
        <f t="shared" si="394"/>
        <v>#REF!</v>
      </c>
      <c r="AP1291" s="19" t="e">
        <f>IF(#REF!=0,"",#REF!)</f>
        <v>#REF!</v>
      </c>
      <c r="AQ1291" s="19" t="e">
        <f>IF(#REF!=0,"",#REF!)</f>
        <v>#REF!</v>
      </c>
      <c r="AR1291" s="19" t="e">
        <f>IF(#REF!=0,"",#REF!)</f>
        <v>#REF!</v>
      </c>
      <c r="AS1291" s="19" t="e">
        <f>#REF!</f>
        <v>#REF!</v>
      </c>
    </row>
    <row r="1292" spans="4:45" ht="19.5" thickTop="1" thickBot="1" x14ac:dyDescent="0.25">
      <c r="D1292" s="1" t="str">
        <f t="shared" si="380"/>
        <v/>
      </c>
      <c r="E1292" s="1" t="str">
        <f t="shared" si="381"/>
        <v/>
      </c>
      <c r="K1292" s="19" t="str">
        <f t="shared" si="385"/>
        <v/>
      </c>
      <c r="L1292" s="19">
        <f t="shared" si="378"/>
        <v>10000</v>
      </c>
      <c r="M1292" s="22" t="str">
        <f>TRIM(Data!$N1289)</f>
        <v>George Stewart</v>
      </c>
      <c r="N1292" s="22" t="str">
        <f>TRIM(Data!$A1289)</f>
        <v>George Stewart</v>
      </c>
      <c r="O1292" s="23">
        <f>IF(Data!$B1289=0,"",Data!$B1289)</f>
        <v>1979</v>
      </c>
      <c r="P1292" s="19" t="str">
        <f>IF(Data!$C1289=0,"",Data!$C1289)</f>
        <v/>
      </c>
      <c r="Q1292" s="23" t="str">
        <f>IF($M1292="","",Data!$E1289)</f>
        <v>L</v>
      </c>
      <c r="R1292" s="23" t="str">
        <f t="shared" si="386"/>
        <v>L</v>
      </c>
      <c r="S1292" s="23" t="str">
        <f t="shared" si="387"/>
        <v>L</v>
      </c>
      <c r="T1292" s="19" t="str">
        <f>IF(Data!$F1289=0,"",Data!$F1289)</f>
        <v/>
      </c>
      <c r="U1292" s="19" t="str">
        <f>IF(Data!$G1289=0,"",Data!$G1289)</f>
        <v/>
      </c>
      <c r="V1292" s="19" t="str">
        <f>IF(Data!$D1289=0,"",Data!$D1289)</f>
        <v/>
      </c>
      <c r="W1292" s="19" t="str">
        <f>Data!$H1289</f>
        <v>Japonica</v>
      </c>
      <c r="Y1292" s="41" t="e">
        <f t="shared" si="382"/>
        <v>#REF!</v>
      </c>
      <c r="Z1292" s="8">
        <f t="shared" si="388"/>
        <v>10000</v>
      </c>
      <c r="AA1292" s="8" t="str">
        <f t="shared" si="389"/>
        <v>George Stewart</v>
      </c>
      <c r="AB1292" s="8" t="str">
        <f t="shared" si="390"/>
        <v>L</v>
      </c>
      <c r="AC1292" s="8" t="str">
        <f t="shared" si="391"/>
        <v/>
      </c>
      <c r="AD1292" s="8" t="str">
        <f t="shared" si="379"/>
        <v/>
      </c>
      <c r="AE1292" s="8" t="str">
        <f t="shared" si="392"/>
        <v/>
      </c>
      <c r="AF1292" s="5">
        <f t="shared" si="393"/>
        <v>1979</v>
      </c>
      <c r="AG1292" s="46">
        <v>1289</v>
      </c>
      <c r="AH1292" s="47" t="str">
        <f t="shared" si="383"/>
        <v/>
      </c>
      <c r="AI1292" s="48" t="str">
        <f t="shared" si="384"/>
        <v/>
      </c>
      <c r="AK1292" s="22" t="e">
        <f>TRIM(#REF!)</f>
        <v>#REF!</v>
      </c>
      <c r="AL1292" s="23" t="e">
        <f>IF(#REF!=0,"",#REF!)</f>
        <v>#REF!</v>
      </c>
      <c r="AM1292" s="19" t="e">
        <f>IF(#REF!=0,"",#REF!)</f>
        <v>#REF!</v>
      </c>
      <c r="AN1292" s="23" t="e">
        <f>IF($AK1292="","",#REF!)</f>
        <v>#REF!</v>
      </c>
      <c r="AO1292" s="23" t="e">
        <f t="shared" si="394"/>
        <v>#REF!</v>
      </c>
      <c r="AP1292" s="19" t="e">
        <f>IF(#REF!=0,"",#REF!)</f>
        <v>#REF!</v>
      </c>
      <c r="AQ1292" s="19" t="e">
        <f>IF(#REF!=0,"",#REF!)</f>
        <v>#REF!</v>
      </c>
      <c r="AR1292" s="19" t="e">
        <f>IF(#REF!=0,"",#REF!)</f>
        <v>#REF!</v>
      </c>
      <c r="AS1292" s="19" t="e">
        <f>#REF!</f>
        <v>#REF!</v>
      </c>
    </row>
    <row r="1293" spans="4:45" ht="19.5" thickTop="1" thickBot="1" x14ac:dyDescent="0.25">
      <c r="D1293" s="1" t="str">
        <f t="shared" si="380"/>
        <v/>
      </c>
      <c r="E1293" s="1" t="str">
        <f t="shared" si="381"/>
        <v/>
      </c>
      <c r="K1293" s="19" t="str">
        <f t="shared" si="385"/>
        <v/>
      </c>
      <c r="L1293" s="19">
        <f t="shared" si="378"/>
        <v>10000</v>
      </c>
      <c r="M1293" s="22" t="str">
        <f>TRIM(Data!$N1290)</f>
        <v>Georgia Fire</v>
      </c>
      <c r="N1293" s="22" t="str">
        <f>TRIM(Data!$A1290)</f>
        <v>Georgia Fire</v>
      </c>
      <c r="O1293" s="23">
        <f>IF(Data!$B1290=0,"",Data!$B1290)</f>
        <v>2009</v>
      </c>
      <c r="P1293" s="19" t="str">
        <f>IF(Data!$C1290=0,"",Data!$C1290)</f>
        <v>1</v>
      </c>
      <c r="Q1293" s="23" t="str">
        <f>IF($M1293="","",Data!$E1290)</f>
        <v>M</v>
      </c>
      <c r="R1293" s="23" t="str">
        <f t="shared" si="386"/>
        <v>M</v>
      </c>
      <c r="S1293" s="23" t="str">
        <f t="shared" si="387"/>
        <v>M</v>
      </c>
      <c r="T1293" s="19" t="str">
        <f>IF(Data!$F1290=0,"",Data!$F1290)</f>
        <v/>
      </c>
      <c r="U1293" s="19" t="str">
        <f>IF(Data!$G1290=0,"",Data!$G1290)</f>
        <v/>
      </c>
      <c r="V1293" s="19" t="str">
        <f>IF(Data!$D1290=0,"",Data!$D1290)</f>
        <v/>
      </c>
      <c r="W1293" s="19" t="str">
        <f>Data!$H1290</f>
        <v>Japonica</v>
      </c>
      <c r="Y1293" s="41" t="e">
        <f t="shared" si="382"/>
        <v>#REF!</v>
      </c>
      <c r="Z1293" s="8">
        <f t="shared" si="388"/>
        <v>10000</v>
      </c>
      <c r="AA1293" s="8" t="str">
        <f t="shared" si="389"/>
        <v>Georgia Fire</v>
      </c>
      <c r="AB1293" s="8" t="str">
        <f t="shared" si="390"/>
        <v>M</v>
      </c>
      <c r="AC1293" s="8" t="str">
        <f t="shared" si="391"/>
        <v/>
      </c>
      <c r="AD1293" s="8" t="str">
        <f t="shared" si="379"/>
        <v/>
      </c>
      <c r="AE1293" s="8" t="str">
        <f t="shared" si="392"/>
        <v/>
      </c>
      <c r="AF1293" s="5">
        <f t="shared" si="393"/>
        <v>2009</v>
      </c>
      <c r="AG1293" s="46">
        <v>1290</v>
      </c>
      <c r="AH1293" s="47" t="str">
        <f t="shared" si="383"/>
        <v/>
      </c>
      <c r="AI1293" s="48" t="str">
        <f t="shared" si="384"/>
        <v/>
      </c>
      <c r="AK1293" s="22" t="e">
        <f>TRIM(#REF!)</f>
        <v>#REF!</v>
      </c>
      <c r="AL1293" s="23" t="e">
        <f>IF(#REF!=0,"",#REF!)</f>
        <v>#REF!</v>
      </c>
      <c r="AM1293" s="19" t="e">
        <f>IF(#REF!=0,"",#REF!)</f>
        <v>#REF!</v>
      </c>
      <c r="AN1293" s="23" t="e">
        <f>IF($AK1293="","",#REF!)</f>
        <v>#REF!</v>
      </c>
      <c r="AO1293" s="23" t="e">
        <f t="shared" si="394"/>
        <v>#REF!</v>
      </c>
      <c r="AP1293" s="19" t="e">
        <f>IF(#REF!=0,"",#REF!)</f>
        <v>#REF!</v>
      </c>
      <c r="AQ1293" s="19" t="e">
        <f>IF(#REF!=0,"",#REF!)</f>
        <v>#REF!</v>
      </c>
      <c r="AR1293" s="19" t="e">
        <f>IF(#REF!=0,"",#REF!)</f>
        <v>#REF!</v>
      </c>
      <c r="AS1293" s="19" t="e">
        <f>#REF!</f>
        <v>#REF!</v>
      </c>
    </row>
    <row r="1294" spans="4:45" ht="19.5" thickTop="1" thickBot="1" x14ac:dyDescent="0.25">
      <c r="D1294" s="1" t="str">
        <f t="shared" si="380"/>
        <v/>
      </c>
      <c r="E1294" s="1" t="str">
        <f t="shared" si="381"/>
        <v/>
      </c>
      <c r="K1294" s="19" t="str">
        <f t="shared" si="385"/>
        <v/>
      </c>
      <c r="L1294" s="19">
        <f t="shared" si="378"/>
        <v>10000</v>
      </c>
      <c r="M1294" s="22" t="str">
        <f>TRIM(Data!$N1291)</f>
        <v>Georgia National Fair</v>
      </c>
      <c r="N1294" s="22" t="str">
        <f>TRIM(Data!$A1291)</f>
        <v>Georgia National Fair</v>
      </c>
      <c r="O1294" s="23">
        <f>IF(Data!$B1291=0,"",Data!$B1291)</f>
        <v>1995</v>
      </c>
      <c r="P1294" s="19" t="str">
        <f>IF(Data!$C1291=0,"",Data!$C1291)</f>
        <v>1</v>
      </c>
      <c r="Q1294" s="23" t="str">
        <f>IF($M1294="","",Data!$E1291)</f>
        <v>L-VL</v>
      </c>
      <c r="R1294" s="23" t="str">
        <f t="shared" si="386"/>
        <v>L</v>
      </c>
      <c r="S1294" s="23" t="str">
        <f t="shared" si="387"/>
        <v>L</v>
      </c>
      <c r="T1294" s="19" t="str">
        <f>IF(Data!$F1291=0,"",Data!$F1291)</f>
        <v/>
      </c>
      <c r="U1294" s="19" t="str">
        <f>IF(Data!$G1291=0,"",Data!$G1291)</f>
        <v/>
      </c>
      <c r="V1294" s="19" t="str">
        <f>IF(Data!$D1291=0,"",Data!$D1291)</f>
        <v/>
      </c>
      <c r="W1294" s="19" t="str">
        <f>Data!$H1291</f>
        <v>Japonica</v>
      </c>
      <c r="Y1294" s="41" t="e">
        <f t="shared" si="382"/>
        <v>#REF!</v>
      </c>
      <c r="Z1294" s="8">
        <f t="shared" si="388"/>
        <v>10000</v>
      </c>
      <c r="AA1294" s="8" t="str">
        <f t="shared" si="389"/>
        <v>Georgia National Fair</v>
      </c>
      <c r="AB1294" s="8" t="str">
        <f t="shared" si="390"/>
        <v>L</v>
      </c>
      <c r="AC1294" s="8" t="str">
        <f t="shared" si="391"/>
        <v/>
      </c>
      <c r="AD1294" s="8" t="str">
        <f t="shared" si="379"/>
        <v/>
      </c>
      <c r="AE1294" s="8" t="str">
        <f t="shared" si="392"/>
        <v/>
      </c>
      <c r="AF1294" s="5">
        <f t="shared" si="393"/>
        <v>1995</v>
      </c>
      <c r="AG1294" s="46">
        <v>1291</v>
      </c>
      <c r="AH1294" s="47" t="str">
        <f t="shared" si="383"/>
        <v/>
      </c>
      <c r="AI1294" s="48" t="str">
        <f t="shared" si="384"/>
        <v/>
      </c>
      <c r="AK1294" s="22" t="e">
        <f>TRIM(#REF!)</f>
        <v>#REF!</v>
      </c>
      <c r="AL1294" s="23" t="e">
        <f>IF(#REF!=0,"",#REF!)</f>
        <v>#REF!</v>
      </c>
      <c r="AM1294" s="19" t="e">
        <f>IF(#REF!=0,"",#REF!)</f>
        <v>#REF!</v>
      </c>
      <c r="AN1294" s="23" t="e">
        <f>IF($AK1294="","",#REF!)</f>
        <v>#REF!</v>
      </c>
      <c r="AO1294" s="23" t="e">
        <f t="shared" si="394"/>
        <v>#REF!</v>
      </c>
      <c r="AP1294" s="19" t="e">
        <f>IF(#REF!=0,"",#REF!)</f>
        <v>#REF!</v>
      </c>
      <c r="AQ1294" s="19" t="e">
        <f>IF(#REF!=0,"",#REF!)</f>
        <v>#REF!</v>
      </c>
      <c r="AR1294" s="19" t="e">
        <f>IF(#REF!=0,"",#REF!)</f>
        <v>#REF!</v>
      </c>
      <c r="AS1294" s="19" t="e">
        <f>#REF!</f>
        <v>#REF!</v>
      </c>
    </row>
    <row r="1295" spans="4:45" ht="19.5" thickTop="1" thickBot="1" x14ac:dyDescent="0.25">
      <c r="D1295" s="1" t="str">
        <f t="shared" si="380"/>
        <v/>
      </c>
      <c r="E1295" s="1" t="str">
        <f t="shared" si="381"/>
        <v/>
      </c>
      <c r="K1295" s="19" t="str">
        <f t="shared" si="385"/>
        <v/>
      </c>
      <c r="L1295" s="19">
        <f t="shared" si="378"/>
        <v>10000</v>
      </c>
      <c r="M1295" s="22" t="str">
        <f>TRIM(Data!$N1292)</f>
        <v>Georgia National Fair Blush</v>
      </c>
      <c r="N1295" s="22" t="str">
        <f>TRIM(Data!$A1292)</f>
        <v>Georgia National Fair Blush</v>
      </c>
      <c r="O1295" s="23">
        <f>IF(Data!$B1292=0,"",Data!$B1292)</f>
        <v>2009</v>
      </c>
      <c r="P1295" s="19" t="str">
        <f>IF(Data!$C1292=0,"",Data!$C1292)</f>
        <v>1</v>
      </c>
      <c r="Q1295" s="23" t="str">
        <f>IF($M1295="","",Data!$E1292)</f>
        <v>L-VL</v>
      </c>
      <c r="R1295" s="23" t="str">
        <f t="shared" si="386"/>
        <v>L</v>
      </c>
      <c r="S1295" s="23" t="str">
        <f t="shared" si="387"/>
        <v>L</v>
      </c>
      <c r="T1295" s="19" t="str">
        <f>IF(Data!$F1292=0,"",Data!$F1292)</f>
        <v/>
      </c>
      <c r="U1295" s="19" t="str">
        <f>IF(Data!$G1292=0,"",Data!$G1292)</f>
        <v/>
      </c>
      <c r="V1295" s="19" t="str">
        <f>IF(Data!$D1292=0,"",Data!$D1292)</f>
        <v/>
      </c>
      <c r="W1295" s="19" t="str">
        <f>Data!$H1292</f>
        <v>Japonica</v>
      </c>
      <c r="Y1295" s="41" t="e">
        <f t="shared" si="382"/>
        <v>#REF!</v>
      </c>
      <c r="Z1295" s="8">
        <f t="shared" si="388"/>
        <v>10000</v>
      </c>
      <c r="AA1295" s="8" t="str">
        <f t="shared" si="389"/>
        <v>Georgia National Fair Blush</v>
      </c>
      <c r="AB1295" s="8" t="str">
        <f t="shared" si="390"/>
        <v>L</v>
      </c>
      <c r="AC1295" s="8" t="str">
        <f t="shared" si="391"/>
        <v/>
      </c>
      <c r="AD1295" s="8" t="str">
        <f t="shared" si="379"/>
        <v/>
      </c>
      <c r="AE1295" s="8" t="str">
        <f t="shared" si="392"/>
        <v/>
      </c>
      <c r="AF1295" s="5">
        <f t="shared" si="393"/>
        <v>2009</v>
      </c>
      <c r="AG1295" s="46">
        <v>1292</v>
      </c>
      <c r="AH1295" s="47" t="str">
        <f t="shared" si="383"/>
        <v/>
      </c>
      <c r="AI1295" s="48" t="str">
        <f t="shared" si="384"/>
        <v/>
      </c>
      <c r="AK1295" s="22" t="e">
        <f>TRIM(#REF!)</f>
        <v>#REF!</v>
      </c>
      <c r="AL1295" s="23" t="e">
        <f>IF(#REF!=0,"",#REF!)</f>
        <v>#REF!</v>
      </c>
      <c r="AM1295" s="19" t="e">
        <f>IF(#REF!=0,"",#REF!)</f>
        <v>#REF!</v>
      </c>
      <c r="AN1295" s="23" t="e">
        <f>IF($AK1295="","",#REF!)</f>
        <v>#REF!</v>
      </c>
      <c r="AO1295" s="23" t="e">
        <f t="shared" si="394"/>
        <v>#REF!</v>
      </c>
      <c r="AP1295" s="19" t="e">
        <f>IF(#REF!=0,"",#REF!)</f>
        <v>#REF!</v>
      </c>
      <c r="AQ1295" s="19" t="e">
        <f>IF(#REF!=0,"",#REF!)</f>
        <v>#REF!</v>
      </c>
      <c r="AR1295" s="19" t="e">
        <f>IF(#REF!=0,"",#REF!)</f>
        <v>#REF!</v>
      </c>
      <c r="AS1295" s="19" t="e">
        <f>#REF!</f>
        <v>#REF!</v>
      </c>
    </row>
    <row r="1296" spans="4:45" ht="19.5" thickTop="1" thickBot="1" x14ac:dyDescent="0.25">
      <c r="D1296" s="1" t="str">
        <f t="shared" si="380"/>
        <v/>
      </c>
      <c r="E1296" s="1" t="str">
        <f t="shared" si="381"/>
        <v/>
      </c>
      <c r="K1296" s="19" t="str">
        <f t="shared" si="385"/>
        <v/>
      </c>
      <c r="L1296" s="19">
        <f t="shared" si="378"/>
        <v>10000</v>
      </c>
      <c r="M1296" s="22" t="str">
        <f>TRIM(Data!$N1293)</f>
        <v>Georgia Rouse</v>
      </c>
      <c r="N1296" s="22" t="str">
        <f>TRIM(Data!$A1293)</f>
        <v>Georgia Rouse</v>
      </c>
      <c r="O1296" s="23">
        <f>IF(Data!$B1293=0,"",Data!$B1293)</f>
        <v>1964</v>
      </c>
      <c r="P1296" s="19" t="str">
        <f>IF(Data!$C1293=0,"",Data!$C1293)</f>
        <v>1</v>
      </c>
      <c r="Q1296" s="23" t="str">
        <f>IF($M1296="","",Data!$E1293)</f>
        <v>M-L</v>
      </c>
      <c r="R1296" s="23" t="str">
        <f t="shared" si="386"/>
        <v>M</v>
      </c>
      <c r="S1296" s="23" t="str">
        <f t="shared" si="387"/>
        <v>M</v>
      </c>
      <c r="T1296" s="19" t="str">
        <f>IF(Data!$F1293=0,"",Data!$F1293)</f>
        <v/>
      </c>
      <c r="U1296" s="19" t="str">
        <f>IF(Data!$G1293=0,"",Data!$G1293)</f>
        <v/>
      </c>
      <c r="V1296" s="19" t="str">
        <f>IF(Data!$D1293=0,"",Data!$D1293)</f>
        <v/>
      </c>
      <c r="W1296" s="19" t="str">
        <f>Data!$H1293</f>
        <v>Japonica</v>
      </c>
      <c r="Y1296" s="41" t="e">
        <f t="shared" si="382"/>
        <v>#REF!</v>
      </c>
      <c r="Z1296" s="8">
        <f t="shared" si="388"/>
        <v>10000</v>
      </c>
      <c r="AA1296" s="8" t="str">
        <f t="shared" si="389"/>
        <v>Georgia Rouse</v>
      </c>
      <c r="AB1296" s="8" t="str">
        <f t="shared" si="390"/>
        <v>M</v>
      </c>
      <c r="AC1296" s="8" t="str">
        <f t="shared" si="391"/>
        <v/>
      </c>
      <c r="AD1296" s="8" t="str">
        <f t="shared" si="379"/>
        <v/>
      </c>
      <c r="AE1296" s="8" t="str">
        <f t="shared" si="392"/>
        <v/>
      </c>
      <c r="AF1296" s="5">
        <f t="shared" si="393"/>
        <v>1964</v>
      </c>
      <c r="AG1296" s="46">
        <v>1293</v>
      </c>
      <c r="AH1296" s="47" t="str">
        <f t="shared" si="383"/>
        <v/>
      </c>
      <c r="AI1296" s="48" t="str">
        <f t="shared" si="384"/>
        <v/>
      </c>
      <c r="AK1296" s="22" t="e">
        <f>TRIM(#REF!)</f>
        <v>#REF!</v>
      </c>
      <c r="AL1296" s="23" t="e">
        <f>IF(#REF!=0,"",#REF!)</f>
        <v>#REF!</v>
      </c>
      <c r="AM1296" s="19" t="e">
        <f>IF(#REF!=0,"",#REF!)</f>
        <v>#REF!</v>
      </c>
      <c r="AN1296" s="23" t="e">
        <f>IF($AK1296="","",#REF!)</f>
        <v>#REF!</v>
      </c>
      <c r="AO1296" s="23" t="e">
        <f t="shared" si="394"/>
        <v>#REF!</v>
      </c>
      <c r="AP1296" s="19" t="e">
        <f>IF(#REF!=0,"",#REF!)</f>
        <v>#REF!</v>
      </c>
      <c r="AQ1296" s="19" t="e">
        <f>IF(#REF!=0,"",#REF!)</f>
        <v>#REF!</v>
      </c>
      <c r="AR1296" s="19" t="e">
        <f>IF(#REF!=0,"",#REF!)</f>
        <v>#REF!</v>
      </c>
      <c r="AS1296" s="19" t="e">
        <f>#REF!</f>
        <v>#REF!</v>
      </c>
    </row>
    <row r="1297" spans="4:45" ht="19.5" thickTop="1" thickBot="1" x14ac:dyDescent="0.25">
      <c r="D1297" s="1" t="str">
        <f t="shared" si="380"/>
        <v/>
      </c>
      <c r="E1297" s="1" t="str">
        <f t="shared" si="381"/>
        <v/>
      </c>
      <c r="K1297" s="19" t="str">
        <f t="shared" si="385"/>
        <v/>
      </c>
      <c r="L1297" s="19">
        <f t="shared" si="378"/>
        <v>10000</v>
      </c>
      <c r="M1297" s="22" t="str">
        <f>TRIM(Data!$N1294)</f>
        <v>Gerald Albright</v>
      </c>
      <c r="N1297" s="22" t="str">
        <f>TRIM(Data!$A1294)</f>
        <v>Gerald Albright</v>
      </c>
      <c r="O1297" s="23">
        <f>IF(Data!$B1294=0,"",Data!$B1294)</f>
        <v>2021</v>
      </c>
      <c r="P1297" s="19" t="str">
        <f>IF(Data!$C1294=0,"",Data!$C1294)</f>
        <v>1</v>
      </c>
      <c r="Q1297" s="23" t="str">
        <f>IF($M1297="","",Data!$E1294)</f>
        <v>L</v>
      </c>
      <c r="R1297" s="23" t="str">
        <f t="shared" si="386"/>
        <v>L</v>
      </c>
      <c r="S1297" s="23" t="str">
        <f t="shared" si="387"/>
        <v>L</v>
      </c>
      <c r="T1297" s="19" t="str">
        <f>IF(Data!$F1294=0,"",Data!$F1294)</f>
        <v/>
      </c>
      <c r="U1297" s="19" t="str">
        <f>IF(Data!$G1294=0,"",Data!$G1294)</f>
        <v/>
      </c>
      <c r="V1297" s="19" t="str">
        <f>IF(Data!$D1294=0,"",Data!$D1294)</f>
        <v/>
      </c>
      <c r="W1297" s="19" t="str">
        <f>Data!$H1294</f>
        <v>Japonica</v>
      </c>
      <c r="Y1297" s="41" t="e">
        <f t="shared" si="382"/>
        <v>#REF!</v>
      </c>
      <c r="Z1297" s="8">
        <f t="shared" si="388"/>
        <v>10000</v>
      </c>
      <c r="AA1297" s="8" t="str">
        <f t="shared" si="389"/>
        <v>Gerald Albright</v>
      </c>
      <c r="AB1297" s="8" t="str">
        <f t="shared" si="390"/>
        <v>L</v>
      </c>
      <c r="AC1297" s="8" t="str">
        <f t="shared" si="391"/>
        <v/>
      </c>
      <c r="AD1297" s="8" t="str">
        <f t="shared" si="379"/>
        <v/>
      </c>
      <c r="AE1297" s="8" t="str">
        <f t="shared" si="392"/>
        <v/>
      </c>
      <c r="AF1297" s="5">
        <f t="shared" si="393"/>
        <v>2021</v>
      </c>
      <c r="AG1297" s="46">
        <v>1294</v>
      </c>
      <c r="AH1297" s="47" t="str">
        <f t="shared" si="383"/>
        <v/>
      </c>
      <c r="AI1297" s="48" t="str">
        <f t="shared" si="384"/>
        <v/>
      </c>
      <c r="AK1297" s="22" t="e">
        <f>TRIM(#REF!)</f>
        <v>#REF!</v>
      </c>
      <c r="AL1297" s="23" t="e">
        <f>IF(#REF!=0,"",#REF!)</f>
        <v>#REF!</v>
      </c>
      <c r="AM1297" s="19" t="e">
        <f>IF(#REF!=0,"",#REF!)</f>
        <v>#REF!</v>
      </c>
      <c r="AN1297" s="23" t="e">
        <f>IF($AK1297="","",#REF!)</f>
        <v>#REF!</v>
      </c>
      <c r="AO1297" s="23" t="e">
        <f t="shared" si="394"/>
        <v>#REF!</v>
      </c>
      <c r="AP1297" s="19" t="e">
        <f>IF(#REF!=0,"",#REF!)</f>
        <v>#REF!</v>
      </c>
      <c r="AQ1297" s="19" t="e">
        <f>IF(#REF!=0,"",#REF!)</f>
        <v>#REF!</v>
      </c>
      <c r="AR1297" s="19" t="e">
        <f>IF(#REF!=0,"",#REF!)</f>
        <v>#REF!</v>
      </c>
      <c r="AS1297" s="19" t="e">
        <f>#REF!</f>
        <v>#REF!</v>
      </c>
    </row>
    <row r="1298" spans="4:45" ht="19.5" thickTop="1" thickBot="1" x14ac:dyDescent="0.25">
      <c r="D1298" s="1" t="str">
        <f t="shared" si="380"/>
        <v/>
      </c>
      <c r="E1298" s="1" t="str">
        <f t="shared" si="381"/>
        <v/>
      </c>
      <c r="K1298" s="19" t="str">
        <f t="shared" si="385"/>
        <v/>
      </c>
      <c r="L1298" s="19">
        <f t="shared" si="378"/>
        <v>10000</v>
      </c>
      <c r="M1298" s="22" t="str">
        <f>TRIM(Data!$N1295)</f>
        <v>Ghentry J.</v>
      </c>
      <c r="N1298" s="22" t="str">
        <f>TRIM(Data!$A1295)</f>
        <v>Ghentry J.</v>
      </c>
      <c r="O1298" s="23">
        <f>IF(Data!$B1295=0,"",Data!$B1295)</f>
        <v>1989</v>
      </c>
      <c r="P1298" s="19" t="str">
        <f>IF(Data!$C1295=0,"",Data!$C1295)</f>
        <v>1</v>
      </c>
      <c r="Q1298" s="23" t="str">
        <f>IF($M1298="","",Data!$E1295)</f>
        <v>L</v>
      </c>
      <c r="R1298" s="23" t="str">
        <f t="shared" si="386"/>
        <v>L</v>
      </c>
      <c r="S1298" s="23" t="str">
        <f t="shared" si="387"/>
        <v>L</v>
      </c>
      <c r="T1298" s="19" t="str">
        <f>IF(Data!$F1295=0,"",Data!$F1295)</f>
        <v/>
      </c>
      <c r="U1298" s="19" t="str">
        <f>IF(Data!$G1295=0,"",Data!$G1295)</f>
        <v/>
      </c>
      <c r="V1298" s="19" t="str">
        <f>IF(Data!$D1295=0,"",Data!$D1295)</f>
        <v/>
      </c>
      <c r="W1298" s="19" t="str">
        <f>Data!$H1295</f>
        <v>Japonica</v>
      </c>
      <c r="Y1298" s="41" t="e">
        <f t="shared" si="382"/>
        <v>#REF!</v>
      </c>
      <c r="Z1298" s="8">
        <f t="shared" si="388"/>
        <v>10000</v>
      </c>
      <c r="AA1298" s="8" t="str">
        <f t="shared" si="389"/>
        <v>Ghentry J.</v>
      </c>
      <c r="AB1298" s="8" t="str">
        <f t="shared" si="390"/>
        <v>L</v>
      </c>
      <c r="AC1298" s="8" t="str">
        <f t="shared" si="391"/>
        <v/>
      </c>
      <c r="AD1298" s="8" t="str">
        <f t="shared" si="379"/>
        <v/>
      </c>
      <c r="AE1298" s="8" t="str">
        <f t="shared" si="392"/>
        <v/>
      </c>
      <c r="AF1298" s="5">
        <f t="shared" si="393"/>
        <v>1989</v>
      </c>
      <c r="AG1298" s="46">
        <v>1295</v>
      </c>
      <c r="AH1298" s="47" t="str">
        <f t="shared" si="383"/>
        <v/>
      </c>
      <c r="AI1298" s="48" t="str">
        <f t="shared" si="384"/>
        <v/>
      </c>
      <c r="AK1298" s="22" t="e">
        <f>TRIM(#REF!)</f>
        <v>#REF!</v>
      </c>
      <c r="AL1298" s="23" t="e">
        <f>IF(#REF!=0,"",#REF!)</f>
        <v>#REF!</v>
      </c>
      <c r="AM1298" s="19" t="e">
        <f>IF(#REF!=0,"",#REF!)</f>
        <v>#REF!</v>
      </c>
      <c r="AN1298" s="23" t="e">
        <f>IF($AK1298="","",#REF!)</f>
        <v>#REF!</v>
      </c>
      <c r="AO1298" s="23" t="e">
        <f t="shared" si="394"/>
        <v>#REF!</v>
      </c>
      <c r="AP1298" s="19" t="e">
        <f>IF(#REF!=0,"",#REF!)</f>
        <v>#REF!</v>
      </c>
      <c r="AQ1298" s="19" t="e">
        <f>IF(#REF!=0,"",#REF!)</f>
        <v>#REF!</v>
      </c>
      <c r="AR1298" s="19" t="e">
        <f>IF(#REF!=0,"",#REF!)</f>
        <v>#REF!</v>
      </c>
      <c r="AS1298" s="19" t="e">
        <f>#REF!</f>
        <v>#REF!</v>
      </c>
    </row>
    <row r="1299" spans="4:45" ht="19.5" thickTop="1" thickBot="1" x14ac:dyDescent="0.25">
      <c r="D1299" s="1" t="str">
        <f t="shared" si="380"/>
        <v/>
      </c>
      <c r="E1299" s="1" t="str">
        <f t="shared" si="381"/>
        <v/>
      </c>
      <c r="K1299" s="19" t="str">
        <f t="shared" si="385"/>
        <v/>
      </c>
      <c r="L1299" s="19">
        <f t="shared" si="378"/>
        <v>10000</v>
      </c>
      <c r="M1299" s="22" t="str">
        <f>TRIM(Data!$N1296)</f>
        <v>Gibson Girl</v>
      </c>
      <c r="N1299" s="22" t="str">
        <f>TRIM(Data!$A1296)</f>
        <v>Gibson Girl</v>
      </c>
      <c r="O1299" s="23">
        <f>IF(Data!$B1296=0,"",Data!$B1296)</f>
        <v>1947</v>
      </c>
      <c r="P1299" s="19" t="str">
        <f>IF(Data!$C1296=0,"",Data!$C1296)</f>
        <v>1</v>
      </c>
      <c r="Q1299" s="23" t="str">
        <f>IF($M1299="","",Data!$E1296)</f>
        <v>M</v>
      </c>
      <c r="R1299" s="23" t="str">
        <f t="shared" si="386"/>
        <v>M</v>
      </c>
      <c r="S1299" s="23" t="str">
        <f t="shared" si="387"/>
        <v>M</v>
      </c>
      <c r="T1299" s="19" t="str">
        <f>IF(Data!$F1296=0,"",Data!$F1296)</f>
        <v/>
      </c>
      <c r="U1299" s="19" t="str">
        <f>IF(Data!$G1296=0,"",Data!$G1296)</f>
        <v/>
      </c>
      <c r="V1299" s="19" t="str">
        <f>IF(Data!$D1296=0,"",Data!$D1296)</f>
        <v/>
      </c>
      <c r="W1299" s="19" t="str">
        <f>Data!$H1296</f>
        <v>Japonica</v>
      </c>
      <c r="Y1299" s="41" t="e">
        <f t="shared" si="382"/>
        <v>#REF!</v>
      </c>
      <c r="Z1299" s="8">
        <f t="shared" si="388"/>
        <v>10000</v>
      </c>
      <c r="AA1299" s="8" t="str">
        <f t="shared" si="389"/>
        <v>Gibson Girl</v>
      </c>
      <c r="AB1299" s="8" t="str">
        <f t="shared" si="390"/>
        <v>M</v>
      </c>
      <c r="AC1299" s="8" t="str">
        <f t="shared" si="391"/>
        <v/>
      </c>
      <c r="AD1299" s="8" t="str">
        <f t="shared" si="379"/>
        <v/>
      </c>
      <c r="AE1299" s="8" t="str">
        <f t="shared" si="392"/>
        <v/>
      </c>
      <c r="AF1299" s="5">
        <f t="shared" si="393"/>
        <v>1947</v>
      </c>
      <c r="AG1299" s="46">
        <v>1296</v>
      </c>
      <c r="AH1299" s="47" t="str">
        <f t="shared" si="383"/>
        <v/>
      </c>
      <c r="AI1299" s="48" t="str">
        <f t="shared" si="384"/>
        <v/>
      </c>
      <c r="AK1299" s="22" t="e">
        <f>TRIM(#REF!)</f>
        <v>#REF!</v>
      </c>
      <c r="AL1299" s="23" t="e">
        <f>IF(#REF!=0,"",#REF!)</f>
        <v>#REF!</v>
      </c>
      <c r="AM1299" s="19" t="e">
        <f>IF(#REF!=0,"",#REF!)</f>
        <v>#REF!</v>
      </c>
      <c r="AN1299" s="23" t="e">
        <f>IF($AK1299="","",#REF!)</f>
        <v>#REF!</v>
      </c>
      <c r="AO1299" s="23" t="e">
        <f t="shared" si="394"/>
        <v>#REF!</v>
      </c>
      <c r="AP1299" s="19" t="e">
        <f>IF(#REF!=0,"",#REF!)</f>
        <v>#REF!</v>
      </c>
      <c r="AQ1299" s="19" t="e">
        <f>IF(#REF!=0,"",#REF!)</f>
        <v>#REF!</v>
      </c>
      <c r="AR1299" s="19" t="e">
        <f>IF(#REF!=0,"",#REF!)</f>
        <v>#REF!</v>
      </c>
      <c r="AS1299" s="19" t="e">
        <f>#REF!</f>
        <v>#REF!</v>
      </c>
    </row>
    <row r="1300" spans="4:45" ht="19.5" thickTop="1" thickBot="1" x14ac:dyDescent="0.25">
      <c r="D1300" s="1" t="str">
        <f t="shared" si="380"/>
        <v/>
      </c>
      <c r="E1300" s="1" t="str">
        <f t="shared" si="381"/>
        <v/>
      </c>
      <c r="K1300" s="19" t="str">
        <f t="shared" si="385"/>
        <v/>
      </c>
      <c r="L1300" s="19">
        <f t="shared" si="378"/>
        <v>10000</v>
      </c>
      <c r="M1300" s="22" t="str">
        <f>TRIM(Data!$N1297)</f>
        <v>Gigantea</v>
      </c>
      <c r="N1300" s="22" t="str">
        <f>TRIM(Data!$A1297)</f>
        <v>Gigantea (Emperor Wilhelm, Magnolia King)</v>
      </c>
      <c r="O1300" s="23" t="str">
        <f>IF(Data!$B1297=0,"",Data!$B1297)</f>
        <v>1840's</v>
      </c>
      <c r="P1300" s="19" t="str">
        <f>IF(Data!$C1297=0,"",Data!$C1297)</f>
        <v>1</v>
      </c>
      <c r="Q1300" s="23" t="str">
        <f>IF($M1300="","",Data!$E1297)</f>
        <v>L-VL</v>
      </c>
      <c r="R1300" s="23" t="str">
        <f t="shared" si="386"/>
        <v>L</v>
      </c>
      <c r="S1300" s="23" t="str">
        <f t="shared" si="387"/>
        <v>L</v>
      </c>
      <c r="T1300" s="19" t="str">
        <f>IF(Data!$F1297=0,"",Data!$F1297)</f>
        <v/>
      </c>
      <c r="U1300" s="19" t="str">
        <f>IF(Data!$G1297=0,"",Data!$G1297)</f>
        <v/>
      </c>
      <c r="V1300" s="19" t="str">
        <f>IF(Data!$D1297=0,"",Data!$D1297)</f>
        <v>ANTIQUE</v>
      </c>
      <c r="W1300" s="19" t="str">
        <f>Data!$H1297</f>
        <v>Japonica</v>
      </c>
      <c r="Y1300" s="41" t="e">
        <f t="shared" si="382"/>
        <v>#REF!</v>
      </c>
      <c r="Z1300" s="8">
        <f t="shared" si="388"/>
        <v>1300</v>
      </c>
      <c r="AA1300" s="8" t="str">
        <f t="shared" si="389"/>
        <v>Gigantea</v>
      </c>
      <c r="AB1300" s="8" t="str">
        <f t="shared" si="390"/>
        <v>L</v>
      </c>
      <c r="AC1300" s="8" t="str">
        <f t="shared" si="391"/>
        <v/>
      </c>
      <c r="AD1300" s="8" t="str">
        <f t="shared" si="379"/>
        <v/>
      </c>
      <c r="AE1300" s="8" t="str">
        <f t="shared" si="392"/>
        <v>ANTIQUE</v>
      </c>
      <c r="AF1300" s="5" t="str">
        <f t="shared" si="393"/>
        <v>1840's</v>
      </c>
      <c r="AG1300" s="46">
        <v>1297</v>
      </c>
      <c r="AH1300" s="47" t="str">
        <f t="shared" si="383"/>
        <v/>
      </c>
      <c r="AI1300" s="48" t="str">
        <f t="shared" si="384"/>
        <v/>
      </c>
      <c r="AK1300" s="22" t="e">
        <f>TRIM(#REF!)</f>
        <v>#REF!</v>
      </c>
      <c r="AL1300" s="23" t="e">
        <f>IF(#REF!=0,"",#REF!)</f>
        <v>#REF!</v>
      </c>
      <c r="AM1300" s="19" t="e">
        <f>IF(#REF!=0,"",#REF!)</f>
        <v>#REF!</v>
      </c>
      <c r="AN1300" s="23" t="e">
        <f>IF($AK1300="","",#REF!)</f>
        <v>#REF!</v>
      </c>
      <c r="AO1300" s="23" t="e">
        <f t="shared" si="394"/>
        <v>#REF!</v>
      </c>
      <c r="AP1300" s="19" t="e">
        <f>IF(#REF!=0,"",#REF!)</f>
        <v>#REF!</v>
      </c>
      <c r="AQ1300" s="19" t="e">
        <f>IF(#REF!=0,"",#REF!)</f>
        <v>#REF!</v>
      </c>
      <c r="AR1300" s="19" t="e">
        <f>IF(#REF!=0,"",#REF!)</f>
        <v>#REF!</v>
      </c>
      <c r="AS1300" s="19" t="e">
        <f>#REF!</f>
        <v>#REF!</v>
      </c>
    </row>
    <row r="1301" spans="4:45" ht="19.5" thickTop="1" thickBot="1" x14ac:dyDescent="0.25">
      <c r="D1301" s="1" t="str">
        <f t="shared" si="380"/>
        <v/>
      </c>
      <c r="E1301" s="1" t="str">
        <f t="shared" si="381"/>
        <v/>
      </c>
      <c r="K1301" s="19" t="str">
        <f t="shared" si="385"/>
        <v/>
      </c>
      <c r="L1301" s="19">
        <f t="shared" si="378"/>
        <v>10000</v>
      </c>
      <c r="M1301" s="22" t="str">
        <f>TRIM(Data!$N1298)</f>
        <v>Gilley's Forever</v>
      </c>
      <c r="N1301" s="22" t="str">
        <f>TRIM(Data!$A1298)</f>
        <v>Gilley's Forever (R)</v>
      </c>
      <c r="O1301" s="23">
        <f>IF(Data!$B1298=0,"",Data!$B1298)</f>
        <v>2016</v>
      </c>
      <c r="P1301" s="19" t="str">
        <f>IF(Data!$C1298=0,"",Data!$C1298)</f>
        <v>1</v>
      </c>
      <c r="Q1301" s="23" t="str">
        <f>IF($M1301="","",Data!$E1298)</f>
        <v>L</v>
      </c>
      <c r="R1301" s="23" t="str">
        <f t="shared" si="386"/>
        <v>L</v>
      </c>
      <c r="S1301" s="23" t="str">
        <f t="shared" si="387"/>
        <v>L</v>
      </c>
      <c r="T1301" s="19" t="str">
        <f>IF(Data!$F1298=0,"",Data!$F1298)</f>
        <v/>
      </c>
      <c r="U1301" s="19" t="str">
        <f>IF(Data!$G1298=0,"",Data!$G1298)</f>
        <v/>
      </c>
      <c r="V1301" s="19" t="str">
        <f>IF(Data!$D1298=0,"",Data!$D1298)</f>
        <v/>
      </c>
      <c r="W1301" s="19" t="str">
        <f>Data!$H1298</f>
        <v>Reticulata</v>
      </c>
      <c r="Y1301" s="41" t="e">
        <f t="shared" si="382"/>
        <v>#REF!</v>
      </c>
      <c r="Z1301" s="8">
        <f t="shared" si="388"/>
        <v>10000</v>
      </c>
      <c r="AA1301" s="8" t="str">
        <f t="shared" si="389"/>
        <v>Gilley's Forever</v>
      </c>
      <c r="AB1301" s="8" t="str">
        <f t="shared" si="390"/>
        <v>L</v>
      </c>
      <c r="AC1301" s="8" t="str">
        <f t="shared" si="391"/>
        <v/>
      </c>
      <c r="AD1301" s="8" t="str">
        <f t="shared" si="379"/>
        <v/>
      </c>
      <c r="AE1301" s="8" t="str">
        <f t="shared" si="392"/>
        <v/>
      </c>
      <c r="AF1301" s="5">
        <f t="shared" si="393"/>
        <v>2016</v>
      </c>
      <c r="AG1301" s="46">
        <v>1298</v>
      </c>
      <c r="AH1301" s="47" t="str">
        <f t="shared" si="383"/>
        <v/>
      </c>
      <c r="AI1301" s="48" t="str">
        <f t="shared" si="384"/>
        <v/>
      </c>
      <c r="AK1301" s="22" t="e">
        <f>TRIM(#REF!)</f>
        <v>#REF!</v>
      </c>
      <c r="AL1301" s="23" t="e">
        <f>IF(#REF!=0,"",#REF!)</f>
        <v>#REF!</v>
      </c>
      <c r="AM1301" s="19" t="e">
        <f>IF(#REF!=0,"",#REF!)</f>
        <v>#REF!</v>
      </c>
      <c r="AN1301" s="23" t="e">
        <f>IF($AK1301="","",#REF!)</f>
        <v>#REF!</v>
      </c>
      <c r="AO1301" s="23" t="e">
        <f t="shared" si="394"/>
        <v>#REF!</v>
      </c>
      <c r="AP1301" s="19" t="e">
        <f>IF(#REF!=0,"",#REF!)</f>
        <v>#REF!</v>
      </c>
      <c r="AQ1301" s="19" t="e">
        <f>IF(#REF!=0,"",#REF!)</f>
        <v>#REF!</v>
      </c>
      <c r="AR1301" s="19" t="e">
        <f>IF(#REF!=0,"",#REF!)</f>
        <v>#REF!</v>
      </c>
      <c r="AS1301" s="19" t="e">
        <f>#REF!</f>
        <v>#REF!</v>
      </c>
    </row>
    <row r="1302" spans="4:45" ht="19.5" thickTop="1" thickBot="1" x14ac:dyDescent="0.25">
      <c r="D1302" s="1" t="str">
        <f t="shared" si="380"/>
        <v/>
      </c>
      <c r="E1302" s="1" t="str">
        <f t="shared" si="381"/>
        <v/>
      </c>
      <c r="K1302" s="19" t="str">
        <f t="shared" si="385"/>
        <v/>
      </c>
      <c r="L1302" s="19">
        <f t="shared" ref="L1302:L1365" si="395">IF(ISERROR(SEARCH($B$2,M1302)),10000,IF(SEARCH($B$2,M1302)=1,SEARCH($B$2,M1302)+ROW()/100000,10000))</f>
        <v>10000</v>
      </c>
      <c r="M1302" s="22" t="str">
        <f>TRIM(Data!$N1299)</f>
        <v>Gilleys-34</v>
      </c>
      <c r="N1302" s="22" t="str">
        <f>TRIM(Data!$A1299)</f>
        <v>Gilleys-34</v>
      </c>
      <c r="O1302" s="23">
        <f>IF(Data!$B1299=0,"",Data!$B1299)</f>
        <v>1976</v>
      </c>
      <c r="P1302" s="19" t="str">
        <f>IF(Data!$C1299=0,"",Data!$C1299)</f>
        <v/>
      </c>
      <c r="Q1302" s="23" t="str">
        <f>IF($M1302="","",Data!$E1299)</f>
        <v>L</v>
      </c>
      <c r="R1302" s="23" t="str">
        <f t="shared" si="386"/>
        <v>L</v>
      </c>
      <c r="S1302" s="23" t="str">
        <f t="shared" si="387"/>
        <v>L</v>
      </c>
      <c r="T1302" s="19" t="str">
        <f>IF(Data!$F1299=0,"",Data!$F1299)</f>
        <v/>
      </c>
      <c r="U1302" s="19" t="str">
        <f>IF(Data!$G1299=0,"",Data!$G1299)</f>
        <v/>
      </c>
      <c r="V1302" s="19" t="str">
        <f>IF(Data!$D1299=0,"",Data!$D1299)</f>
        <v/>
      </c>
      <c r="W1302" s="19" t="str">
        <f>Data!$H1299</f>
        <v>Japonica</v>
      </c>
      <c r="Y1302" s="41" t="e">
        <f t="shared" si="382"/>
        <v>#REF!</v>
      </c>
      <c r="Z1302" s="8">
        <f t="shared" si="388"/>
        <v>10000</v>
      </c>
      <c r="AA1302" s="8" t="str">
        <f t="shared" si="389"/>
        <v>Gilleys-34</v>
      </c>
      <c r="AB1302" s="8" t="str">
        <f t="shared" si="390"/>
        <v>L</v>
      </c>
      <c r="AC1302" s="8" t="str">
        <f t="shared" si="391"/>
        <v/>
      </c>
      <c r="AD1302" s="8" t="str">
        <f t="shared" ref="AD1302:AD1365" si="396">U1302</f>
        <v/>
      </c>
      <c r="AE1302" s="8" t="str">
        <f t="shared" si="392"/>
        <v/>
      </c>
      <c r="AF1302" s="5">
        <f t="shared" si="393"/>
        <v>1976</v>
      </c>
      <c r="AG1302" s="46">
        <v>1299</v>
      </c>
      <c r="AH1302" s="47" t="str">
        <f t="shared" si="383"/>
        <v/>
      </c>
      <c r="AI1302" s="48" t="str">
        <f t="shared" si="384"/>
        <v/>
      </c>
      <c r="AK1302" s="22" t="e">
        <f>TRIM(#REF!)</f>
        <v>#REF!</v>
      </c>
      <c r="AL1302" s="23" t="e">
        <f>IF(#REF!=0,"",#REF!)</f>
        <v>#REF!</v>
      </c>
      <c r="AM1302" s="19" t="e">
        <f>IF(#REF!=0,"",#REF!)</f>
        <v>#REF!</v>
      </c>
      <c r="AN1302" s="23" t="e">
        <f>IF($AK1302="","",#REF!)</f>
        <v>#REF!</v>
      </c>
      <c r="AO1302" s="23" t="e">
        <f t="shared" si="394"/>
        <v>#REF!</v>
      </c>
      <c r="AP1302" s="19" t="e">
        <f>IF(#REF!=0,"",#REF!)</f>
        <v>#REF!</v>
      </c>
      <c r="AQ1302" s="19" t="e">
        <f>IF(#REF!=0,"",#REF!)</f>
        <v>#REF!</v>
      </c>
      <c r="AR1302" s="19" t="e">
        <f>IF(#REF!=0,"",#REF!)</f>
        <v>#REF!</v>
      </c>
      <c r="AS1302" s="19" t="e">
        <f>#REF!</f>
        <v>#REF!</v>
      </c>
    </row>
    <row r="1303" spans="4:45" ht="19.5" thickTop="1" thickBot="1" x14ac:dyDescent="0.25">
      <c r="D1303" s="1" t="str">
        <f t="shared" si="380"/>
        <v/>
      </c>
      <c r="E1303" s="1" t="str">
        <f t="shared" si="381"/>
        <v/>
      </c>
      <c r="K1303" s="19" t="str">
        <f t="shared" si="385"/>
        <v/>
      </c>
      <c r="L1303" s="19">
        <f t="shared" si="395"/>
        <v>10000</v>
      </c>
      <c r="M1303" s="22" t="str">
        <f>TRIM(Data!$N1300)</f>
        <v>Ginga</v>
      </c>
      <c r="N1303" s="22" t="str">
        <f>TRIM(Data!$A1300)</f>
        <v>Ginga (Higo)</v>
      </c>
      <c r="O1303" s="23" t="str">
        <f>IF(Data!$B1300=0,"",Data!$B1300)</f>
        <v/>
      </c>
      <c r="P1303" s="19" t="str">
        <f>IF(Data!$C1300=0,"",Data!$C1300)</f>
        <v/>
      </c>
      <c r="Q1303" s="23" t="str">
        <f>IF($M1303="","",Data!$E1300)</f>
        <v>M</v>
      </c>
      <c r="R1303" s="23" t="str">
        <f t="shared" si="386"/>
        <v>M</v>
      </c>
      <c r="S1303" s="23" t="str">
        <f t="shared" si="387"/>
        <v>M</v>
      </c>
      <c r="T1303" s="19" t="str">
        <f>IF(Data!$F1300=0,"",Data!$F1300)</f>
        <v/>
      </c>
      <c r="U1303" s="19" t="str">
        <f>IF(Data!$G1300=0,"",Data!$G1300)</f>
        <v/>
      </c>
      <c r="V1303" s="19" t="str">
        <f>IF(Data!$D1300=0,"",Data!$D1300)</f>
        <v/>
      </c>
      <c r="W1303" s="19" t="str">
        <f>Data!$H1300</f>
        <v>Japonica [Higo]</v>
      </c>
      <c r="Y1303" s="41" t="e">
        <f t="shared" si="382"/>
        <v>#REF!</v>
      </c>
      <c r="Z1303" s="8">
        <f t="shared" si="388"/>
        <v>10000</v>
      </c>
      <c r="AA1303" s="8" t="str">
        <f t="shared" si="389"/>
        <v>Ginga</v>
      </c>
      <c r="AB1303" s="8" t="str">
        <f t="shared" si="390"/>
        <v>M</v>
      </c>
      <c r="AC1303" s="8" t="str">
        <f t="shared" si="391"/>
        <v/>
      </c>
      <c r="AD1303" s="8" t="str">
        <f t="shared" si="396"/>
        <v/>
      </c>
      <c r="AE1303" s="8" t="str">
        <f t="shared" si="392"/>
        <v/>
      </c>
      <c r="AF1303" s="5" t="str">
        <f t="shared" si="393"/>
        <v/>
      </c>
      <c r="AG1303" s="46">
        <v>1300</v>
      </c>
      <c r="AH1303" s="47" t="str">
        <f t="shared" si="383"/>
        <v/>
      </c>
      <c r="AI1303" s="48" t="str">
        <f t="shared" si="384"/>
        <v/>
      </c>
      <c r="AK1303" s="22" t="e">
        <f>TRIM(#REF!)</f>
        <v>#REF!</v>
      </c>
      <c r="AL1303" s="23" t="e">
        <f>IF(#REF!=0,"",#REF!)</f>
        <v>#REF!</v>
      </c>
      <c r="AM1303" s="19" t="e">
        <f>IF(#REF!=0,"",#REF!)</f>
        <v>#REF!</v>
      </c>
      <c r="AN1303" s="23" t="e">
        <f>IF($AK1303="","",#REF!)</f>
        <v>#REF!</v>
      </c>
      <c r="AO1303" s="23" t="e">
        <f t="shared" si="394"/>
        <v>#REF!</v>
      </c>
      <c r="AP1303" s="19" t="e">
        <f>IF(#REF!=0,"",#REF!)</f>
        <v>#REF!</v>
      </c>
      <c r="AQ1303" s="19" t="e">
        <f>IF(#REF!=0,"",#REF!)</f>
        <v>#REF!</v>
      </c>
      <c r="AR1303" s="19" t="e">
        <f>IF(#REF!=0,"",#REF!)</f>
        <v>#REF!</v>
      </c>
      <c r="AS1303" s="19" t="e">
        <f>#REF!</f>
        <v>#REF!</v>
      </c>
    </row>
    <row r="1304" spans="4:45" ht="19.5" thickTop="1" thickBot="1" x14ac:dyDescent="0.25">
      <c r="D1304" s="1" t="str">
        <f t="shared" si="380"/>
        <v/>
      </c>
      <c r="E1304" s="1" t="str">
        <f t="shared" si="381"/>
        <v/>
      </c>
      <c r="K1304" s="19" t="str">
        <f t="shared" si="385"/>
        <v/>
      </c>
      <c r="L1304" s="19">
        <f t="shared" si="395"/>
        <v>10000</v>
      </c>
      <c r="M1304" s="22" t="str">
        <f>TRIM(Data!$N1301)</f>
        <v>Ginny Anderson</v>
      </c>
      <c r="N1304" s="22" t="str">
        <f>TRIM(Data!$A1301)</f>
        <v>Ginny Anderson</v>
      </c>
      <c r="O1304" s="23">
        <f>IF(Data!$B1301=0,"",Data!$B1301)</f>
        <v>1982</v>
      </c>
      <c r="P1304" s="19" t="str">
        <f>IF(Data!$C1301=0,"",Data!$C1301)</f>
        <v/>
      </c>
      <c r="Q1304" s="23" t="str">
        <f>IF($M1304="","",Data!$E1301)</f>
        <v>L</v>
      </c>
      <c r="R1304" s="23" t="str">
        <f t="shared" si="386"/>
        <v>L</v>
      </c>
      <c r="S1304" s="23" t="str">
        <f t="shared" si="387"/>
        <v>L</v>
      </c>
      <c r="T1304" s="19" t="str">
        <f>IF(Data!$F1301=0,"",Data!$F1301)</f>
        <v/>
      </c>
      <c r="U1304" s="19" t="str">
        <f>IF(Data!$G1301=0,"",Data!$G1301)</f>
        <v/>
      </c>
      <c r="V1304" s="19" t="str">
        <f>IF(Data!$D1301=0,"",Data!$D1301)</f>
        <v/>
      </c>
      <c r="W1304" s="19" t="str">
        <f>Data!$H1301</f>
        <v>Japonica</v>
      </c>
      <c r="Y1304" s="41" t="e">
        <f t="shared" si="382"/>
        <v>#REF!</v>
      </c>
      <c r="Z1304" s="8">
        <f t="shared" si="388"/>
        <v>10000</v>
      </c>
      <c r="AA1304" s="8" t="str">
        <f t="shared" si="389"/>
        <v>Ginny Anderson</v>
      </c>
      <c r="AB1304" s="8" t="str">
        <f t="shared" si="390"/>
        <v>L</v>
      </c>
      <c r="AC1304" s="8" t="str">
        <f t="shared" si="391"/>
        <v/>
      </c>
      <c r="AD1304" s="8" t="str">
        <f t="shared" si="396"/>
        <v/>
      </c>
      <c r="AE1304" s="8" t="str">
        <f t="shared" si="392"/>
        <v/>
      </c>
      <c r="AF1304" s="5">
        <f t="shared" si="393"/>
        <v>1982</v>
      </c>
      <c r="AG1304" s="46">
        <v>1301</v>
      </c>
      <c r="AH1304" s="47" t="str">
        <f t="shared" si="383"/>
        <v/>
      </c>
      <c r="AI1304" s="48" t="str">
        <f t="shared" si="384"/>
        <v/>
      </c>
      <c r="AK1304" s="22" t="e">
        <f>TRIM(#REF!)</f>
        <v>#REF!</v>
      </c>
      <c r="AL1304" s="23" t="e">
        <f>IF(#REF!=0,"",#REF!)</f>
        <v>#REF!</v>
      </c>
      <c r="AM1304" s="19" t="e">
        <f>IF(#REF!=0,"",#REF!)</f>
        <v>#REF!</v>
      </c>
      <c r="AN1304" s="23" t="e">
        <f>IF($AK1304="","",#REF!)</f>
        <v>#REF!</v>
      </c>
      <c r="AO1304" s="23" t="e">
        <f t="shared" si="394"/>
        <v>#REF!</v>
      </c>
      <c r="AP1304" s="19" t="e">
        <f>IF(#REF!=0,"",#REF!)</f>
        <v>#REF!</v>
      </c>
      <c r="AQ1304" s="19" t="e">
        <f>IF(#REF!=0,"",#REF!)</f>
        <v>#REF!</v>
      </c>
      <c r="AR1304" s="19" t="e">
        <f>IF(#REF!=0,"",#REF!)</f>
        <v>#REF!</v>
      </c>
      <c r="AS1304" s="19" t="e">
        <f>#REF!</f>
        <v>#REF!</v>
      </c>
    </row>
    <row r="1305" spans="4:45" ht="19.5" thickTop="1" thickBot="1" x14ac:dyDescent="0.25">
      <c r="D1305" s="1" t="str">
        <f t="shared" si="380"/>
        <v/>
      </c>
      <c r="E1305" s="1" t="str">
        <f t="shared" si="381"/>
        <v/>
      </c>
      <c r="K1305" s="19" t="str">
        <f t="shared" si="385"/>
        <v/>
      </c>
      <c r="L1305" s="19">
        <f t="shared" si="395"/>
        <v>10000</v>
      </c>
      <c r="M1305" s="22" t="str">
        <f>TRIM(Data!$N1302)</f>
        <v>Giorgio's Pride</v>
      </c>
      <c r="N1305" s="22" t="str">
        <f>TRIM(Data!$A1302)</f>
        <v>Giorgio's Pride (R)</v>
      </c>
      <c r="O1305" s="23">
        <f>IF(Data!$B1302=0,"",Data!$B1302)</f>
        <v>1984</v>
      </c>
      <c r="P1305" s="19" t="str">
        <f>IF(Data!$C1302=0,"",Data!$C1302)</f>
        <v>1</v>
      </c>
      <c r="Q1305" s="23" t="str">
        <f>IF($M1305="","",Data!$E1302)</f>
        <v>L-VL</v>
      </c>
      <c r="R1305" s="23" t="str">
        <f t="shared" si="386"/>
        <v>L</v>
      </c>
      <c r="S1305" s="23" t="str">
        <f t="shared" si="387"/>
        <v>L</v>
      </c>
      <c r="T1305" s="19" t="str">
        <f>IF(Data!$F1302=0,"",Data!$F1302)</f>
        <v/>
      </c>
      <c r="U1305" s="19" t="str">
        <f>IF(Data!$G1302=0,"",Data!$G1302)</f>
        <v/>
      </c>
      <c r="V1305" s="19" t="str">
        <f>IF(Data!$D1302=0,"",Data!$D1302)</f>
        <v/>
      </c>
      <c r="W1305" s="19" t="str">
        <f>Data!$H1302</f>
        <v>Reticulata</v>
      </c>
      <c r="Y1305" s="41" t="e">
        <f t="shared" si="382"/>
        <v>#REF!</v>
      </c>
      <c r="Z1305" s="8">
        <f t="shared" si="388"/>
        <v>10000</v>
      </c>
      <c r="AA1305" s="8" t="str">
        <f t="shared" si="389"/>
        <v>Giorgio's Pride</v>
      </c>
      <c r="AB1305" s="8" t="str">
        <f t="shared" si="390"/>
        <v>L</v>
      </c>
      <c r="AC1305" s="8" t="str">
        <f t="shared" si="391"/>
        <v/>
      </c>
      <c r="AD1305" s="8" t="str">
        <f t="shared" si="396"/>
        <v/>
      </c>
      <c r="AE1305" s="8" t="str">
        <f t="shared" si="392"/>
        <v/>
      </c>
      <c r="AF1305" s="5">
        <f t="shared" si="393"/>
        <v>1984</v>
      </c>
      <c r="AG1305" s="46">
        <v>1302</v>
      </c>
      <c r="AH1305" s="47" t="str">
        <f t="shared" si="383"/>
        <v/>
      </c>
      <c r="AI1305" s="48" t="str">
        <f t="shared" si="384"/>
        <v/>
      </c>
      <c r="AK1305" s="22" t="e">
        <f>TRIM(#REF!)</f>
        <v>#REF!</v>
      </c>
      <c r="AL1305" s="23" t="e">
        <f>IF(#REF!=0,"",#REF!)</f>
        <v>#REF!</v>
      </c>
      <c r="AM1305" s="19" t="e">
        <f>IF(#REF!=0,"",#REF!)</f>
        <v>#REF!</v>
      </c>
      <c r="AN1305" s="23" t="e">
        <f>IF($AK1305="","",#REF!)</f>
        <v>#REF!</v>
      </c>
      <c r="AO1305" s="23" t="e">
        <f t="shared" si="394"/>
        <v>#REF!</v>
      </c>
      <c r="AP1305" s="19" t="e">
        <f>IF(#REF!=0,"",#REF!)</f>
        <v>#REF!</v>
      </c>
      <c r="AQ1305" s="19" t="e">
        <f>IF(#REF!=0,"",#REF!)</f>
        <v>#REF!</v>
      </c>
      <c r="AR1305" s="19" t="e">
        <f>IF(#REF!=0,"",#REF!)</f>
        <v>#REF!</v>
      </c>
      <c r="AS1305" s="19" t="e">
        <f>#REF!</f>
        <v>#REF!</v>
      </c>
    </row>
    <row r="1306" spans="4:45" ht="19.5" thickTop="1" thickBot="1" x14ac:dyDescent="0.25">
      <c r="D1306" s="1" t="str">
        <f t="shared" si="380"/>
        <v/>
      </c>
      <c r="E1306" s="1" t="str">
        <f t="shared" si="381"/>
        <v/>
      </c>
      <c r="K1306" s="19" t="str">
        <f t="shared" si="385"/>
        <v/>
      </c>
      <c r="L1306" s="19">
        <f t="shared" si="395"/>
        <v>10000</v>
      </c>
      <c r="M1306" s="22" t="str">
        <f>TRIM(Data!$N1303)</f>
        <v>Girl Power</v>
      </c>
      <c r="N1306" s="22" t="str">
        <f>TRIM(Data!$A1303)</f>
        <v>Girl Power</v>
      </c>
      <c r="O1306" s="23">
        <f>IF(Data!$B1303=0,"",Data!$B1303)</f>
        <v>2021</v>
      </c>
      <c r="P1306" s="19" t="str">
        <f>IF(Data!$C1303=0,"",Data!$C1303)</f>
        <v/>
      </c>
      <c r="Q1306" s="23" t="str">
        <f>IF($M1306="","",Data!$E1303)</f>
        <v>M</v>
      </c>
      <c r="R1306" s="23" t="str">
        <f t="shared" si="386"/>
        <v>M</v>
      </c>
      <c r="S1306" s="23" t="str">
        <f t="shared" si="387"/>
        <v>M</v>
      </c>
      <c r="T1306" s="19" t="str">
        <f>IF(Data!$F1303=0,"",Data!$F1303)</f>
        <v/>
      </c>
      <c r="U1306" s="19" t="str">
        <f>IF(Data!$G1303=0,"",Data!$G1303)</f>
        <v/>
      </c>
      <c r="V1306" s="19" t="str">
        <f>IF(Data!$D1303=0,"",Data!$D1303)</f>
        <v/>
      </c>
      <c r="W1306" s="19" t="str">
        <f>Data!$H1303</f>
        <v>Japonica</v>
      </c>
      <c r="Y1306" s="41" t="e">
        <f t="shared" si="382"/>
        <v>#REF!</v>
      </c>
      <c r="Z1306" s="8">
        <f t="shared" si="388"/>
        <v>10000</v>
      </c>
      <c r="AA1306" s="8" t="str">
        <f t="shared" si="389"/>
        <v>Girl Power</v>
      </c>
      <c r="AB1306" s="8" t="str">
        <f t="shared" si="390"/>
        <v>M</v>
      </c>
      <c r="AC1306" s="8" t="str">
        <f t="shared" si="391"/>
        <v/>
      </c>
      <c r="AD1306" s="8" t="str">
        <f t="shared" si="396"/>
        <v/>
      </c>
      <c r="AE1306" s="8" t="str">
        <f t="shared" si="392"/>
        <v/>
      </c>
      <c r="AF1306" s="5">
        <f t="shared" si="393"/>
        <v>2021</v>
      </c>
      <c r="AG1306" s="46">
        <v>1303</v>
      </c>
      <c r="AH1306" s="47" t="str">
        <f t="shared" si="383"/>
        <v/>
      </c>
      <c r="AI1306" s="48" t="str">
        <f t="shared" si="384"/>
        <v/>
      </c>
      <c r="AK1306" s="22" t="e">
        <f>TRIM(#REF!)</f>
        <v>#REF!</v>
      </c>
      <c r="AL1306" s="23" t="e">
        <f>IF(#REF!=0,"",#REF!)</f>
        <v>#REF!</v>
      </c>
      <c r="AM1306" s="19" t="e">
        <f>IF(#REF!=0,"",#REF!)</f>
        <v>#REF!</v>
      </c>
      <c r="AN1306" s="23" t="e">
        <f>IF($AK1306="","",#REF!)</f>
        <v>#REF!</v>
      </c>
      <c r="AO1306" s="23" t="e">
        <f t="shared" si="394"/>
        <v>#REF!</v>
      </c>
      <c r="AP1306" s="19" t="e">
        <f>IF(#REF!=0,"",#REF!)</f>
        <v>#REF!</v>
      </c>
      <c r="AQ1306" s="19" t="e">
        <f>IF(#REF!=0,"",#REF!)</f>
        <v>#REF!</v>
      </c>
      <c r="AR1306" s="19" t="e">
        <f>IF(#REF!=0,"",#REF!)</f>
        <v>#REF!</v>
      </c>
      <c r="AS1306" s="19" t="e">
        <f>#REF!</f>
        <v>#REF!</v>
      </c>
    </row>
    <row r="1307" spans="4:45" ht="19.5" thickTop="1" thickBot="1" x14ac:dyDescent="0.25">
      <c r="D1307" s="1" t="str">
        <f t="shared" si="380"/>
        <v/>
      </c>
      <c r="E1307" s="1" t="str">
        <f t="shared" si="381"/>
        <v/>
      </c>
      <c r="K1307" s="19" t="str">
        <f t="shared" si="385"/>
        <v/>
      </c>
      <c r="L1307" s="19">
        <f t="shared" si="395"/>
        <v>10000</v>
      </c>
      <c r="M1307" s="22" t="str">
        <f>TRIM(Data!$N1304)</f>
        <v>Gladys Glausier</v>
      </c>
      <c r="N1307" s="22" t="str">
        <f>TRIM(Data!$A1304)</f>
        <v>Gladys Glausier</v>
      </c>
      <c r="O1307" s="23">
        <f>IF(Data!$B1304=0,"",Data!$B1304)</f>
        <v>1966</v>
      </c>
      <c r="P1307" s="19" t="str">
        <f>IF(Data!$C1304=0,"",Data!$C1304)</f>
        <v/>
      </c>
      <c r="Q1307" s="23" t="str">
        <f>IF($M1307="","",Data!$E1304)</f>
        <v>L</v>
      </c>
      <c r="R1307" s="23" t="str">
        <f t="shared" si="386"/>
        <v>L</v>
      </c>
      <c r="S1307" s="23" t="str">
        <f t="shared" si="387"/>
        <v>L</v>
      </c>
      <c r="T1307" s="19" t="str">
        <f>IF(Data!$F1304=0,"",Data!$F1304)</f>
        <v/>
      </c>
      <c r="U1307" s="19" t="str">
        <f>IF(Data!$G1304=0,"",Data!$G1304)</f>
        <v/>
      </c>
      <c r="V1307" s="19" t="str">
        <f>IF(Data!$D1304=0,"",Data!$D1304)</f>
        <v/>
      </c>
      <c r="W1307" s="19" t="str">
        <f>Data!$H1304</f>
        <v>Japonica</v>
      </c>
      <c r="Y1307" s="41" t="e">
        <f t="shared" si="382"/>
        <v>#REF!</v>
      </c>
      <c r="Z1307" s="8">
        <f t="shared" si="388"/>
        <v>10000</v>
      </c>
      <c r="AA1307" s="8" t="str">
        <f t="shared" si="389"/>
        <v>Gladys Glausier</v>
      </c>
      <c r="AB1307" s="8" t="str">
        <f t="shared" si="390"/>
        <v>L</v>
      </c>
      <c r="AC1307" s="8" t="str">
        <f t="shared" si="391"/>
        <v/>
      </c>
      <c r="AD1307" s="8" t="str">
        <f t="shared" si="396"/>
        <v/>
      </c>
      <c r="AE1307" s="8" t="str">
        <f t="shared" si="392"/>
        <v/>
      </c>
      <c r="AF1307" s="5">
        <f t="shared" si="393"/>
        <v>1966</v>
      </c>
      <c r="AG1307" s="46">
        <v>1304</v>
      </c>
      <c r="AH1307" s="47" t="str">
        <f t="shared" si="383"/>
        <v/>
      </c>
      <c r="AI1307" s="48" t="str">
        <f t="shared" si="384"/>
        <v/>
      </c>
      <c r="AK1307" s="22" t="e">
        <f>TRIM(#REF!)</f>
        <v>#REF!</v>
      </c>
      <c r="AL1307" s="23" t="e">
        <f>IF(#REF!=0,"",#REF!)</f>
        <v>#REF!</v>
      </c>
      <c r="AM1307" s="19" t="e">
        <f>IF(#REF!=0,"",#REF!)</f>
        <v>#REF!</v>
      </c>
      <c r="AN1307" s="23" t="e">
        <f>IF($AK1307="","",#REF!)</f>
        <v>#REF!</v>
      </c>
      <c r="AO1307" s="23" t="e">
        <f t="shared" si="394"/>
        <v>#REF!</v>
      </c>
      <c r="AP1307" s="19" t="e">
        <f>IF(#REF!=0,"",#REF!)</f>
        <v>#REF!</v>
      </c>
      <c r="AQ1307" s="19" t="e">
        <f>IF(#REF!=0,"",#REF!)</f>
        <v>#REF!</v>
      </c>
      <c r="AR1307" s="19" t="e">
        <f>IF(#REF!=0,"",#REF!)</f>
        <v>#REF!</v>
      </c>
      <c r="AS1307" s="19" t="e">
        <f>#REF!</f>
        <v>#REF!</v>
      </c>
    </row>
    <row r="1308" spans="4:45" ht="19.5" thickTop="1" thickBot="1" x14ac:dyDescent="0.25">
      <c r="D1308" s="1" t="str">
        <f t="shared" si="380"/>
        <v/>
      </c>
      <c r="E1308" s="1" t="str">
        <f t="shared" si="381"/>
        <v/>
      </c>
      <c r="K1308" s="19" t="str">
        <f t="shared" si="385"/>
        <v/>
      </c>
      <c r="L1308" s="19">
        <f t="shared" si="395"/>
        <v>10000</v>
      </c>
      <c r="M1308" s="22" t="str">
        <f>TRIM(Data!$N1305)</f>
        <v>Gladys Pinkerton</v>
      </c>
      <c r="N1308" s="22" t="str">
        <f>TRIM(Data!$A1305)</f>
        <v>Gladys Pinkerton</v>
      </c>
      <c r="O1308" s="23">
        <f>IF(Data!$B1305=0,"",Data!$B1305)</f>
        <v>1965</v>
      </c>
      <c r="P1308" s="19" t="str">
        <f>IF(Data!$C1305=0,"",Data!$C1305)</f>
        <v>1</v>
      </c>
      <c r="Q1308" s="23" t="str">
        <f>IF($M1308="","",Data!$E1305)</f>
        <v>L</v>
      </c>
      <c r="R1308" s="23" t="str">
        <f t="shared" si="386"/>
        <v>L</v>
      </c>
      <c r="S1308" s="23" t="str">
        <f t="shared" si="387"/>
        <v>L</v>
      </c>
      <c r="T1308" s="19" t="str">
        <f>IF(Data!$F1305=0,"",Data!$F1305)</f>
        <v/>
      </c>
      <c r="U1308" s="19" t="str">
        <f>IF(Data!$G1305=0,"",Data!$G1305)</f>
        <v/>
      </c>
      <c r="V1308" s="19" t="str">
        <f>IF(Data!$D1305=0,"",Data!$D1305)</f>
        <v/>
      </c>
      <c r="W1308" s="19" t="str">
        <f>Data!$H1305</f>
        <v>Japonica</v>
      </c>
      <c r="Y1308" s="41" t="e">
        <f t="shared" si="382"/>
        <v>#REF!</v>
      </c>
      <c r="Z1308" s="8">
        <f t="shared" si="388"/>
        <v>10000</v>
      </c>
      <c r="AA1308" s="8" t="str">
        <f t="shared" si="389"/>
        <v>Gladys Pinkerton</v>
      </c>
      <c r="AB1308" s="8" t="str">
        <f t="shared" si="390"/>
        <v>L</v>
      </c>
      <c r="AC1308" s="8" t="str">
        <f t="shared" si="391"/>
        <v/>
      </c>
      <c r="AD1308" s="8" t="str">
        <f t="shared" si="396"/>
        <v/>
      </c>
      <c r="AE1308" s="8" t="str">
        <f t="shared" si="392"/>
        <v/>
      </c>
      <c r="AF1308" s="5">
        <f t="shared" si="393"/>
        <v>1965</v>
      </c>
      <c r="AG1308" s="46">
        <v>1305</v>
      </c>
      <c r="AH1308" s="47" t="str">
        <f t="shared" si="383"/>
        <v/>
      </c>
      <c r="AI1308" s="48" t="str">
        <f t="shared" si="384"/>
        <v/>
      </c>
      <c r="AK1308" s="22" t="e">
        <f>TRIM(#REF!)</f>
        <v>#REF!</v>
      </c>
      <c r="AL1308" s="23" t="e">
        <f>IF(#REF!=0,"",#REF!)</f>
        <v>#REF!</v>
      </c>
      <c r="AM1308" s="19" t="e">
        <f>IF(#REF!=0,"",#REF!)</f>
        <v>#REF!</v>
      </c>
      <c r="AN1308" s="23" t="e">
        <f>IF($AK1308="","",#REF!)</f>
        <v>#REF!</v>
      </c>
      <c r="AO1308" s="23" t="e">
        <f t="shared" si="394"/>
        <v>#REF!</v>
      </c>
      <c r="AP1308" s="19" t="e">
        <f>IF(#REF!=0,"",#REF!)</f>
        <v>#REF!</v>
      </c>
      <c r="AQ1308" s="19" t="e">
        <f>IF(#REF!=0,"",#REF!)</f>
        <v>#REF!</v>
      </c>
      <c r="AR1308" s="19" t="e">
        <f>IF(#REF!=0,"",#REF!)</f>
        <v>#REF!</v>
      </c>
      <c r="AS1308" s="19" t="e">
        <f>#REF!</f>
        <v>#REF!</v>
      </c>
    </row>
    <row r="1309" spans="4:45" ht="19.5" thickTop="1" thickBot="1" x14ac:dyDescent="0.25">
      <c r="D1309" s="1" t="str">
        <f t="shared" si="380"/>
        <v/>
      </c>
      <c r="E1309" s="1" t="str">
        <f t="shared" si="381"/>
        <v/>
      </c>
      <c r="K1309" s="19" t="str">
        <f t="shared" si="385"/>
        <v/>
      </c>
      <c r="L1309" s="19">
        <f t="shared" si="395"/>
        <v>10000</v>
      </c>
      <c r="M1309" s="22" t="str">
        <f>TRIM(Data!$N1306)</f>
        <v>Gladys Walker</v>
      </c>
      <c r="N1309" s="22" t="str">
        <f>TRIM(Data!$A1306)</f>
        <v>Gladys Walker (R)</v>
      </c>
      <c r="O1309" s="23">
        <f>IF(Data!$B1306=0,"",Data!$B1306)</f>
        <v>1992</v>
      </c>
      <c r="P1309" s="19" t="str">
        <f>IF(Data!$C1306=0,"",Data!$C1306)</f>
        <v>1</v>
      </c>
      <c r="Q1309" s="23" t="str">
        <f>IF($M1309="","",Data!$E1306)</f>
        <v>VL</v>
      </c>
      <c r="R1309" s="23" t="str">
        <f t="shared" si="386"/>
        <v>VL</v>
      </c>
      <c r="S1309" s="23" t="str">
        <f t="shared" si="387"/>
        <v>VL</v>
      </c>
      <c r="T1309" s="19" t="str">
        <f>IF(Data!$F1306=0,"",Data!$F1306)</f>
        <v/>
      </c>
      <c r="U1309" s="19" t="str">
        <f>IF(Data!$G1306=0,"",Data!$G1306)</f>
        <v/>
      </c>
      <c r="V1309" s="19" t="str">
        <f>IF(Data!$D1306=0,"",Data!$D1306)</f>
        <v/>
      </c>
      <c r="W1309" s="19" t="str">
        <f>Data!$H1306</f>
        <v>Reticulata</v>
      </c>
      <c r="Y1309" s="41" t="e">
        <f t="shared" si="382"/>
        <v>#REF!</v>
      </c>
      <c r="Z1309" s="8">
        <f t="shared" si="388"/>
        <v>10000</v>
      </c>
      <c r="AA1309" s="8" t="str">
        <f t="shared" si="389"/>
        <v>Gladys Walker</v>
      </c>
      <c r="AB1309" s="8" t="str">
        <f t="shared" si="390"/>
        <v>VL</v>
      </c>
      <c r="AC1309" s="8" t="str">
        <f t="shared" si="391"/>
        <v/>
      </c>
      <c r="AD1309" s="8" t="str">
        <f t="shared" si="396"/>
        <v/>
      </c>
      <c r="AE1309" s="8" t="str">
        <f t="shared" si="392"/>
        <v/>
      </c>
      <c r="AF1309" s="5">
        <f t="shared" si="393"/>
        <v>1992</v>
      </c>
      <c r="AG1309" s="46">
        <v>1306</v>
      </c>
      <c r="AH1309" s="47" t="str">
        <f t="shared" si="383"/>
        <v/>
      </c>
      <c r="AI1309" s="48" t="str">
        <f t="shared" si="384"/>
        <v/>
      </c>
      <c r="AK1309" s="22" t="e">
        <f>TRIM(#REF!)</f>
        <v>#REF!</v>
      </c>
      <c r="AL1309" s="23" t="e">
        <f>IF(#REF!=0,"",#REF!)</f>
        <v>#REF!</v>
      </c>
      <c r="AM1309" s="19" t="e">
        <f>IF(#REF!=0,"",#REF!)</f>
        <v>#REF!</v>
      </c>
      <c r="AN1309" s="23" t="e">
        <f>IF($AK1309="","",#REF!)</f>
        <v>#REF!</v>
      </c>
      <c r="AO1309" s="23" t="e">
        <f t="shared" si="394"/>
        <v>#REF!</v>
      </c>
      <c r="AP1309" s="19" t="e">
        <f>IF(#REF!=0,"",#REF!)</f>
        <v>#REF!</v>
      </c>
      <c r="AQ1309" s="19" t="e">
        <f>IF(#REF!=0,"",#REF!)</f>
        <v>#REF!</v>
      </c>
      <c r="AR1309" s="19" t="e">
        <f>IF(#REF!=0,"",#REF!)</f>
        <v>#REF!</v>
      </c>
      <c r="AS1309" s="19" t="e">
        <f>#REF!</f>
        <v>#REF!</v>
      </c>
    </row>
    <row r="1310" spans="4:45" ht="19.5" thickTop="1" thickBot="1" x14ac:dyDescent="0.25">
      <c r="D1310" s="1" t="str">
        <f t="shared" si="380"/>
        <v/>
      </c>
      <c r="E1310" s="1" t="str">
        <f t="shared" si="381"/>
        <v/>
      </c>
      <c r="K1310" s="19" t="str">
        <f t="shared" si="385"/>
        <v/>
      </c>
      <c r="L1310" s="19">
        <f t="shared" si="395"/>
        <v>10000</v>
      </c>
      <c r="M1310" s="22" t="str">
        <f>TRIM(Data!$N1307)</f>
        <v>Gladys Wannamaker</v>
      </c>
      <c r="N1310" s="22" t="str">
        <f>TRIM(Data!$A1307)</f>
        <v>Gladys Wannamaker</v>
      </c>
      <c r="O1310" s="23">
        <f>IF(Data!$B1307=0,"",Data!$B1307)</f>
        <v>1957</v>
      </c>
      <c r="P1310" s="19" t="str">
        <f>IF(Data!$C1307=0,"",Data!$C1307)</f>
        <v>1</v>
      </c>
      <c r="Q1310" s="23" t="str">
        <f>IF($M1310="","",Data!$E1307)</f>
        <v>M</v>
      </c>
      <c r="R1310" s="23" t="str">
        <f t="shared" si="386"/>
        <v>M</v>
      </c>
      <c r="S1310" s="23" t="str">
        <f t="shared" si="387"/>
        <v>M</v>
      </c>
      <c r="T1310" s="19" t="str">
        <f>IF(Data!$F1307=0,"",Data!$F1307)</f>
        <v/>
      </c>
      <c r="U1310" s="19" t="str">
        <f>IF(Data!$G1307=0,"",Data!$G1307)</f>
        <v/>
      </c>
      <c r="V1310" s="19" t="str">
        <f>IF(Data!$D1307=0,"",Data!$D1307)</f>
        <v/>
      </c>
      <c r="W1310" s="19" t="str">
        <f>Data!$H1307</f>
        <v>Japonica</v>
      </c>
      <c r="Y1310" s="41" t="e">
        <f t="shared" si="382"/>
        <v>#REF!</v>
      </c>
      <c r="Z1310" s="8">
        <f t="shared" si="388"/>
        <v>10000</v>
      </c>
      <c r="AA1310" s="8" t="str">
        <f t="shared" si="389"/>
        <v>Gladys Wannamaker</v>
      </c>
      <c r="AB1310" s="8" t="str">
        <f t="shared" si="390"/>
        <v>M</v>
      </c>
      <c r="AC1310" s="8" t="str">
        <f t="shared" si="391"/>
        <v/>
      </c>
      <c r="AD1310" s="8" t="str">
        <f t="shared" si="396"/>
        <v/>
      </c>
      <c r="AE1310" s="8" t="str">
        <f t="shared" si="392"/>
        <v/>
      </c>
      <c r="AF1310" s="5">
        <f t="shared" si="393"/>
        <v>1957</v>
      </c>
      <c r="AG1310" s="46">
        <v>1307</v>
      </c>
      <c r="AH1310" s="47" t="str">
        <f t="shared" si="383"/>
        <v/>
      </c>
      <c r="AI1310" s="48" t="str">
        <f t="shared" si="384"/>
        <v/>
      </c>
      <c r="AK1310" s="22" t="e">
        <f>TRIM(#REF!)</f>
        <v>#REF!</v>
      </c>
      <c r="AL1310" s="23" t="e">
        <f>IF(#REF!=0,"",#REF!)</f>
        <v>#REF!</v>
      </c>
      <c r="AM1310" s="19" t="e">
        <f>IF(#REF!=0,"",#REF!)</f>
        <v>#REF!</v>
      </c>
      <c r="AN1310" s="23" t="e">
        <f>IF($AK1310="","",#REF!)</f>
        <v>#REF!</v>
      </c>
      <c r="AO1310" s="23" t="e">
        <f t="shared" si="394"/>
        <v>#REF!</v>
      </c>
      <c r="AP1310" s="19" t="e">
        <f>IF(#REF!=0,"",#REF!)</f>
        <v>#REF!</v>
      </c>
      <c r="AQ1310" s="19" t="e">
        <f>IF(#REF!=0,"",#REF!)</f>
        <v>#REF!</v>
      </c>
      <c r="AR1310" s="19" t="e">
        <f>IF(#REF!=0,"",#REF!)</f>
        <v>#REF!</v>
      </c>
      <c r="AS1310" s="19" t="e">
        <f>#REF!</f>
        <v>#REF!</v>
      </c>
    </row>
    <row r="1311" spans="4:45" ht="19.5" thickTop="1" thickBot="1" x14ac:dyDescent="0.25">
      <c r="D1311" s="1" t="str">
        <f t="shared" si="380"/>
        <v/>
      </c>
      <c r="E1311" s="1" t="str">
        <f t="shared" si="381"/>
        <v/>
      </c>
      <c r="K1311" s="19" t="str">
        <f t="shared" si="385"/>
        <v/>
      </c>
      <c r="L1311" s="19">
        <f t="shared" si="395"/>
        <v>10000</v>
      </c>
      <c r="M1311" s="22" t="str">
        <f>TRIM(Data!$N1308)</f>
        <v>Glen 40</v>
      </c>
      <c r="N1311" s="22" t="str">
        <f>TRIM(Data!$A1308)</f>
        <v>Glen 40</v>
      </c>
      <c r="O1311" s="23">
        <f>IF(Data!$B1308=0,"",Data!$B1308)</f>
        <v>1942</v>
      </c>
      <c r="P1311" s="19" t="str">
        <f>IF(Data!$C1308=0,"",Data!$C1308)</f>
        <v>1</v>
      </c>
      <c r="Q1311" s="23" t="str">
        <f>IF($M1311="","",Data!$E1308)</f>
        <v>M</v>
      </c>
      <c r="R1311" s="23" t="str">
        <f t="shared" si="386"/>
        <v>M</v>
      </c>
      <c r="S1311" s="23" t="str">
        <f t="shared" si="387"/>
        <v>M</v>
      </c>
      <c r="T1311" s="19" t="str">
        <f>IF(Data!$F1308=0,"",Data!$F1308)</f>
        <v/>
      </c>
      <c r="U1311" s="19" t="str">
        <f>IF(Data!$G1308=0,"",Data!$G1308)</f>
        <v/>
      </c>
      <c r="V1311" s="19" t="str">
        <f>IF(Data!$D1308=0,"",Data!$D1308)</f>
        <v/>
      </c>
      <c r="W1311" s="19" t="str">
        <f>Data!$H1308</f>
        <v>Japonica</v>
      </c>
      <c r="Y1311" s="41" t="e">
        <f t="shared" si="382"/>
        <v>#REF!</v>
      </c>
      <c r="Z1311" s="8">
        <f t="shared" si="388"/>
        <v>10000</v>
      </c>
      <c r="AA1311" s="8" t="str">
        <f t="shared" si="389"/>
        <v>Glen 40</v>
      </c>
      <c r="AB1311" s="8" t="str">
        <f t="shared" si="390"/>
        <v>M</v>
      </c>
      <c r="AC1311" s="8" t="str">
        <f t="shared" si="391"/>
        <v/>
      </c>
      <c r="AD1311" s="8" t="str">
        <f t="shared" si="396"/>
        <v/>
      </c>
      <c r="AE1311" s="8" t="str">
        <f t="shared" si="392"/>
        <v/>
      </c>
      <c r="AF1311" s="5">
        <f t="shared" si="393"/>
        <v>1942</v>
      </c>
      <c r="AG1311" s="46">
        <v>1308</v>
      </c>
      <c r="AH1311" s="47" t="str">
        <f t="shared" si="383"/>
        <v/>
      </c>
      <c r="AI1311" s="48" t="str">
        <f t="shared" si="384"/>
        <v/>
      </c>
      <c r="AK1311" s="22" t="e">
        <f>TRIM(#REF!)</f>
        <v>#REF!</v>
      </c>
      <c r="AL1311" s="23" t="e">
        <f>IF(#REF!=0,"",#REF!)</f>
        <v>#REF!</v>
      </c>
      <c r="AM1311" s="19" t="e">
        <f>IF(#REF!=0,"",#REF!)</f>
        <v>#REF!</v>
      </c>
      <c r="AN1311" s="23" t="e">
        <f>IF($AK1311="","",#REF!)</f>
        <v>#REF!</v>
      </c>
      <c r="AO1311" s="23" t="e">
        <f t="shared" si="394"/>
        <v>#REF!</v>
      </c>
      <c r="AP1311" s="19" t="e">
        <f>IF(#REF!=0,"",#REF!)</f>
        <v>#REF!</v>
      </c>
      <c r="AQ1311" s="19" t="e">
        <f>IF(#REF!=0,"",#REF!)</f>
        <v>#REF!</v>
      </c>
      <c r="AR1311" s="19" t="e">
        <f>IF(#REF!=0,"",#REF!)</f>
        <v>#REF!</v>
      </c>
      <c r="AS1311" s="19" t="e">
        <f>#REF!</f>
        <v>#REF!</v>
      </c>
    </row>
    <row r="1312" spans="4:45" ht="19.5" thickTop="1" thickBot="1" x14ac:dyDescent="0.25">
      <c r="D1312" s="1" t="str">
        <f t="shared" si="380"/>
        <v/>
      </c>
      <c r="E1312" s="1" t="str">
        <f t="shared" si="381"/>
        <v/>
      </c>
      <c r="K1312" s="19" t="str">
        <f t="shared" si="385"/>
        <v/>
      </c>
      <c r="L1312" s="19">
        <f t="shared" si="395"/>
        <v>10000</v>
      </c>
      <c r="M1312" s="22" t="str">
        <f>TRIM(Data!$N1309)</f>
        <v>Glen Blackwell Johnson</v>
      </c>
      <c r="N1312" s="22" t="str">
        <f>TRIM(Data!$A1309)</f>
        <v>Glen Blackwell Johnson</v>
      </c>
      <c r="O1312" s="23">
        <f>IF(Data!$B1309=0,"",Data!$B1309)</f>
        <v>1978</v>
      </c>
      <c r="P1312" s="19" t="str">
        <f>IF(Data!$C1309=0,"",Data!$C1309)</f>
        <v/>
      </c>
      <c r="Q1312" s="23" t="str">
        <f>IF($M1312="","",Data!$E1309)</f>
        <v>L</v>
      </c>
      <c r="R1312" s="23" t="str">
        <f t="shared" si="386"/>
        <v>L</v>
      </c>
      <c r="S1312" s="23" t="str">
        <f t="shared" si="387"/>
        <v>L</v>
      </c>
      <c r="T1312" s="19" t="str">
        <f>IF(Data!$F1309=0,"",Data!$F1309)</f>
        <v/>
      </c>
      <c r="U1312" s="19" t="str">
        <f>IF(Data!$G1309=0,"",Data!$G1309)</f>
        <v/>
      </c>
      <c r="V1312" s="19" t="str">
        <f>IF(Data!$D1309=0,"",Data!$D1309)</f>
        <v/>
      </c>
      <c r="W1312" s="19" t="str">
        <f>Data!$H1309</f>
        <v>Japonica</v>
      </c>
      <c r="Y1312" s="41" t="e">
        <f t="shared" si="382"/>
        <v>#REF!</v>
      </c>
      <c r="Z1312" s="8">
        <f t="shared" si="388"/>
        <v>10000</v>
      </c>
      <c r="AA1312" s="8" t="str">
        <f t="shared" si="389"/>
        <v>Glen Blackwell Johnson</v>
      </c>
      <c r="AB1312" s="8" t="str">
        <f t="shared" si="390"/>
        <v>L</v>
      </c>
      <c r="AC1312" s="8" t="str">
        <f t="shared" si="391"/>
        <v/>
      </c>
      <c r="AD1312" s="8" t="str">
        <f t="shared" si="396"/>
        <v/>
      </c>
      <c r="AE1312" s="8" t="str">
        <f t="shared" si="392"/>
        <v/>
      </c>
      <c r="AF1312" s="5">
        <f t="shared" si="393"/>
        <v>1978</v>
      </c>
      <c r="AG1312" s="46">
        <v>1309</v>
      </c>
      <c r="AH1312" s="47" t="str">
        <f t="shared" si="383"/>
        <v/>
      </c>
      <c r="AI1312" s="48" t="str">
        <f t="shared" si="384"/>
        <v/>
      </c>
      <c r="AK1312" s="22" t="e">
        <f>TRIM(#REF!)</f>
        <v>#REF!</v>
      </c>
      <c r="AL1312" s="23" t="e">
        <f>IF(#REF!=0,"",#REF!)</f>
        <v>#REF!</v>
      </c>
      <c r="AM1312" s="19" t="e">
        <f>IF(#REF!=0,"",#REF!)</f>
        <v>#REF!</v>
      </c>
      <c r="AN1312" s="23" t="e">
        <f>IF($AK1312="","",#REF!)</f>
        <v>#REF!</v>
      </c>
      <c r="AO1312" s="23" t="e">
        <f t="shared" si="394"/>
        <v>#REF!</v>
      </c>
      <c r="AP1312" s="19" t="e">
        <f>IF(#REF!=0,"",#REF!)</f>
        <v>#REF!</v>
      </c>
      <c r="AQ1312" s="19" t="e">
        <f>IF(#REF!=0,"",#REF!)</f>
        <v>#REF!</v>
      </c>
      <c r="AR1312" s="19" t="e">
        <f>IF(#REF!=0,"",#REF!)</f>
        <v>#REF!</v>
      </c>
      <c r="AS1312" s="19" t="e">
        <f>#REF!</f>
        <v>#REF!</v>
      </c>
    </row>
    <row r="1313" spans="4:45" ht="19.5" thickTop="1" thickBot="1" x14ac:dyDescent="0.25">
      <c r="D1313" s="1" t="str">
        <f t="shared" si="380"/>
        <v/>
      </c>
      <c r="E1313" s="1" t="str">
        <f t="shared" si="381"/>
        <v/>
      </c>
      <c r="K1313" s="19" t="str">
        <f t="shared" si="385"/>
        <v/>
      </c>
      <c r="L1313" s="19">
        <f t="shared" si="395"/>
        <v>10000</v>
      </c>
      <c r="M1313" s="22" t="str">
        <f>TRIM(Data!$N1310)</f>
        <v>Glenn's Orbit</v>
      </c>
      <c r="N1313" s="22" t="str">
        <f>TRIM(Data!$A1310)</f>
        <v>Glenn's Orbit (H)</v>
      </c>
      <c r="O1313" s="23">
        <f>IF(Data!$B1310=0,"",Data!$B1310)</f>
        <v>1967</v>
      </c>
      <c r="P1313" s="19" t="str">
        <f>IF(Data!$C1310=0,"",Data!$C1310)</f>
        <v>1</v>
      </c>
      <c r="Q1313" s="23" t="str">
        <f>IF($M1313="","",Data!$E1310)</f>
        <v>M</v>
      </c>
      <c r="R1313" s="23" t="str">
        <f t="shared" si="386"/>
        <v>M</v>
      </c>
      <c r="S1313" s="23" t="str">
        <f t="shared" si="387"/>
        <v>M</v>
      </c>
      <c r="T1313" s="19" t="str">
        <f>IF(Data!$F1310=0,"",Data!$F1310)</f>
        <v/>
      </c>
      <c r="U1313" s="19" t="str">
        <f>IF(Data!$G1310=0,"",Data!$G1310)</f>
        <v/>
      </c>
      <c r="V1313" s="19" t="str">
        <f>IF(Data!$D1310=0,"",Data!$D1310)</f>
        <v/>
      </c>
      <c r="W1313" s="19" t="str">
        <f>Data!$H1310</f>
        <v>NRH</v>
      </c>
      <c r="Y1313" s="41" t="e">
        <f t="shared" si="382"/>
        <v>#REF!</v>
      </c>
      <c r="Z1313" s="8">
        <f t="shared" si="388"/>
        <v>10000</v>
      </c>
      <c r="AA1313" s="8" t="str">
        <f t="shared" si="389"/>
        <v>Glenn's Orbit</v>
      </c>
      <c r="AB1313" s="8" t="str">
        <f t="shared" si="390"/>
        <v>M</v>
      </c>
      <c r="AC1313" s="8" t="str">
        <f t="shared" si="391"/>
        <v/>
      </c>
      <c r="AD1313" s="8" t="str">
        <f t="shared" si="396"/>
        <v/>
      </c>
      <c r="AE1313" s="8" t="str">
        <f t="shared" si="392"/>
        <v/>
      </c>
      <c r="AF1313" s="5">
        <f t="shared" si="393"/>
        <v>1967</v>
      </c>
      <c r="AG1313" s="46">
        <v>1310</v>
      </c>
      <c r="AH1313" s="47" t="str">
        <f t="shared" si="383"/>
        <v/>
      </c>
      <c r="AI1313" s="48" t="str">
        <f t="shared" si="384"/>
        <v/>
      </c>
      <c r="AK1313" s="22" t="e">
        <f>TRIM(#REF!)</f>
        <v>#REF!</v>
      </c>
      <c r="AL1313" s="23" t="e">
        <f>IF(#REF!=0,"",#REF!)</f>
        <v>#REF!</v>
      </c>
      <c r="AM1313" s="19" t="e">
        <f>IF(#REF!=0,"",#REF!)</f>
        <v>#REF!</v>
      </c>
      <c r="AN1313" s="23" t="e">
        <f>IF($AK1313="","",#REF!)</f>
        <v>#REF!</v>
      </c>
      <c r="AO1313" s="23" t="e">
        <f t="shared" si="394"/>
        <v>#REF!</v>
      </c>
      <c r="AP1313" s="19" t="e">
        <f>IF(#REF!=0,"",#REF!)</f>
        <v>#REF!</v>
      </c>
      <c r="AQ1313" s="19" t="e">
        <f>IF(#REF!=0,"",#REF!)</f>
        <v>#REF!</v>
      </c>
      <c r="AR1313" s="19" t="e">
        <f>IF(#REF!=0,"",#REF!)</f>
        <v>#REF!</v>
      </c>
      <c r="AS1313" s="19" t="e">
        <f>#REF!</f>
        <v>#REF!</v>
      </c>
    </row>
    <row r="1314" spans="4:45" ht="19.5" thickTop="1" thickBot="1" x14ac:dyDescent="0.25">
      <c r="D1314" s="1" t="str">
        <f t="shared" si="380"/>
        <v/>
      </c>
      <c r="E1314" s="1" t="str">
        <f t="shared" si="381"/>
        <v/>
      </c>
      <c r="K1314" s="19" t="str">
        <f t="shared" si="385"/>
        <v/>
      </c>
      <c r="L1314" s="19">
        <f t="shared" si="395"/>
        <v>10000</v>
      </c>
      <c r="M1314" s="22" t="str">
        <f>TRIM(Data!$N1311)</f>
        <v>Gloria Ann</v>
      </c>
      <c r="N1314" s="22" t="str">
        <f>TRIM(Data!$A1311)</f>
        <v>Gloria Ann</v>
      </c>
      <c r="O1314" s="23">
        <f>IF(Data!$B1311=0,"",Data!$B1311)</f>
        <v>2021</v>
      </c>
      <c r="P1314" s="19" t="str">
        <f>IF(Data!$C1311=0,"",Data!$C1311)</f>
        <v>1</v>
      </c>
      <c r="Q1314" s="23" t="str">
        <f>IF($M1314="","",Data!$E1311)</f>
        <v>S-M</v>
      </c>
      <c r="R1314" s="23" t="str">
        <f t="shared" si="386"/>
        <v>S</v>
      </c>
      <c r="S1314" s="23" t="str">
        <f t="shared" si="387"/>
        <v>S</v>
      </c>
      <c r="T1314" s="19" t="str">
        <f>IF(Data!$F1311=0,"",Data!$F1311)</f>
        <v/>
      </c>
      <c r="U1314" s="19" t="str">
        <f>IF(Data!$G1311=0,"",Data!$G1311)</f>
        <v/>
      </c>
      <c r="V1314" s="19" t="str">
        <f>IF(Data!$D1311=0,"",Data!$D1311)</f>
        <v/>
      </c>
      <c r="W1314" s="19" t="str">
        <f>Data!$H1311</f>
        <v>Japonica</v>
      </c>
      <c r="Y1314" s="41" t="e">
        <f t="shared" si="382"/>
        <v>#REF!</v>
      </c>
      <c r="Z1314" s="8">
        <f t="shared" si="388"/>
        <v>10000</v>
      </c>
      <c r="AA1314" s="8" t="str">
        <f t="shared" si="389"/>
        <v>Gloria Ann</v>
      </c>
      <c r="AB1314" s="8" t="str">
        <f t="shared" si="390"/>
        <v>S</v>
      </c>
      <c r="AC1314" s="8" t="str">
        <f t="shared" si="391"/>
        <v/>
      </c>
      <c r="AD1314" s="8" t="str">
        <f t="shared" si="396"/>
        <v/>
      </c>
      <c r="AE1314" s="8" t="str">
        <f t="shared" si="392"/>
        <v/>
      </c>
      <c r="AF1314" s="5">
        <f t="shared" si="393"/>
        <v>2021</v>
      </c>
      <c r="AG1314" s="46">
        <v>1311</v>
      </c>
      <c r="AH1314" s="47" t="str">
        <f t="shared" si="383"/>
        <v/>
      </c>
      <c r="AI1314" s="48" t="str">
        <f t="shared" si="384"/>
        <v/>
      </c>
      <c r="AK1314" s="22" t="e">
        <f>TRIM(#REF!)</f>
        <v>#REF!</v>
      </c>
      <c r="AL1314" s="23" t="e">
        <f>IF(#REF!=0,"",#REF!)</f>
        <v>#REF!</v>
      </c>
      <c r="AM1314" s="19" t="e">
        <f>IF(#REF!=0,"",#REF!)</f>
        <v>#REF!</v>
      </c>
      <c r="AN1314" s="23" t="e">
        <f>IF($AK1314="","",#REF!)</f>
        <v>#REF!</v>
      </c>
      <c r="AO1314" s="23" t="e">
        <f t="shared" si="394"/>
        <v>#REF!</v>
      </c>
      <c r="AP1314" s="19" t="e">
        <f>IF(#REF!=0,"",#REF!)</f>
        <v>#REF!</v>
      </c>
      <c r="AQ1314" s="19" t="e">
        <f>IF(#REF!=0,"",#REF!)</f>
        <v>#REF!</v>
      </c>
      <c r="AR1314" s="19" t="e">
        <f>IF(#REF!=0,"",#REF!)</f>
        <v>#REF!</v>
      </c>
      <c r="AS1314" s="19" t="e">
        <f>#REF!</f>
        <v>#REF!</v>
      </c>
    </row>
    <row r="1315" spans="4:45" ht="19.5" thickTop="1" thickBot="1" x14ac:dyDescent="0.25">
      <c r="D1315" s="1" t="str">
        <f t="shared" si="380"/>
        <v/>
      </c>
      <c r="E1315" s="1" t="str">
        <f t="shared" si="381"/>
        <v/>
      </c>
      <c r="K1315" s="19" t="str">
        <f t="shared" si="385"/>
        <v/>
      </c>
      <c r="L1315" s="19">
        <f t="shared" si="395"/>
        <v>10000</v>
      </c>
      <c r="M1315" s="22" t="str">
        <f>TRIM(Data!$N1312)</f>
        <v>Gloria Nan</v>
      </c>
      <c r="N1315" s="22" t="str">
        <f>TRIM(Data!$A1312)</f>
        <v>Gloria Nan</v>
      </c>
      <c r="O1315" s="23">
        <f>IF(Data!$B1312=0,"",Data!$B1312)</f>
        <v>1979</v>
      </c>
      <c r="P1315" s="19" t="str">
        <f>IF(Data!$C1312=0,"",Data!$C1312)</f>
        <v>1</v>
      </c>
      <c r="Q1315" s="23" t="str">
        <f>IF($M1315="","",Data!$E1312)</f>
        <v>M</v>
      </c>
      <c r="R1315" s="23" t="str">
        <f t="shared" si="386"/>
        <v>M</v>
      </c>
      <c r="S1315" s="23" t="str">
        <f t="shared" si="387"/>
        <v>M</v>
      </c>
      <c r="T1315" s="19" t="str">
        <f>IF(Data!$F1312=0,"",Data!$F1312)</f>
        <v/>
      </c>
      <c r="U1315" s="19" t="str">
        <f>IF(Data!$G1312=0,"",Data!$G1312)</f>
        <v/>
      </c>
      <c r="V1315" s="19" t="str">
        <f>IF(Data!$D1312=0,"",Data!$D1312)</f>
        <v/>
      </c>
      <c r="W1315" s="19" t="str">
        <f>Data!$H1312</f>
        <v>Japonica</v>
      </c>
      <c r="Y1315" s="41" t="e">
        <f t="shared" si="382"/>
        <v>#REF!</v>
      </c>
      <c r="Z1315" s="8">
        <f t="shared" si="388"/>
        <v>10000</v>
      </c>
      <c r="AA1315" s="8" t="str">
        <f t="shared" si="389"/>
        <v>Gloria Nan</v>
      </c>
      <c r="AB1315" s="8" t="str">
        <f t="shared" si="390"/>
        <v>M</v>
      </c>
      <c r="AC1315" s="8" t="str">
        <f t="shared" si="391"/>
        <v/>
      </c>
      <c r="AD1315" s="8" t="str">
        <f t="shared" si="396"/>
        <v/>
      </c>
      <c r="AE1315" s="8" t="str">
        <f t="shared" si="392"/>
        <v/>
      </c>
      <c r="AF1315" s="5">
        <f t="shared" si="393"/>
        <v>1979</v>
      </c>
      <c r="AG1315" s="46">
        <v>1312</v>
      </c>
      <c r="AH1315" s="47" t="str">
        <f t="shared" si="383"/>
        <v/>
      </c>
      <c r="AI1315" s="48" t="str">
        <f t="shared" si="384"/>
        <v/>
      </c>
      <c r="AK1315" s="22" t="e">
        <f>TRIM(#REF!)</f>
        <v>#REF!</v>
      </c>
      <c r="AL1315" s="23" t="e">
        <f>IF(#REF!=0,"",#REF!)</f>
        <v>#REF!</v>
      </c>
      <c r="AM1315" s="19" t="e">
        <f>IF(#REF!=0,"",#REF!)</f>
        <v>#REF!</v>
      </c>
      <c r="AN1315" s="23" t="e">
        <f>IF($AK1315="","",#REF!)</f>
        <v>#REF!</v>
      </c>
      <c r="AO1315" s="23" t="e">
        <f t="shared" si="394"/>
        <v>#REF!</v>
      </c>
      <c r="AP1315" s="19" t="e">
        <f>IF(#REF!=0,"",#REF!)</f>
        <v>#REF!</v>
      </c>
      <c r="AQ1315" s="19" t="e">
        <f>IF(#REF!=0,"",#REF!)</f>
        <v>#REF!</v>
      </c>
      <c r="AR1315" s="19" t="e">
        <f>IF(#REF!=0,"",#REF!)</f>
        <v>#REF!</v>
      </c>
      <c r="AS1315" s="19" t="e">
        <f>#REF!</f>
        <v>#REF!</v>
      </c>
    </row>
    <row r="1316" spans="4:45" ht="19.5" thickTop="1" thickBot="1" x14ac:dyDescent="0.25">
      <c r="D1316" s="1" t="str">
        <f t="shared" si="380"/>
        <v/>
      </c>
      <c r="E1316" s="1" t="str">
        <f t="shared" si="381"/>
        <v/>
      </c>
      <c r="K1316" s="19" t="str">
        <f t="shared" si="385"/>
        <v/>
      </c>
      <c r="L1316" s="19">
        <f t="shared" si="395"/>
        <v>10000</v>
      </c>
      <c r="M1316" s="22" t="str">
        <f>TRIM(Data!$N1313)</f>
        <v>Glory B</v>
      </c>
      <c r="N1316" s="22" t="str">
        <f>TRIM(Data!$A1313)</f>
        <v>Glory B</v>
      </c>
      <c r="O1316" s="23">
        <f>IF(Data!$B1313=0,"",Data!$B1313)</f>
        <v>2017</v>
      </c>
      <c r="P1316" s="19" t="str">
        <f>IF(Data!$C1313=0,"",Data!$C1313)</f>
        <v>1</v>
      </c>
      <c r="Q1316" s="23" t="str">
        <f>IF($M1316="","",Data!$E1313)</f>
        <v>M</v>
      </c>
      <c r="R1316" s="23" t="str">
        <f t="shared" si="386"/>
        <v>M</v>
      </c>
      <c r="S1316" s="23" t="str">
        <f t="shared" si="387"/>
        <v>M</v>
      </c>
      <c r="T1316" s="19" t="str">
        <f>IF(Data!$F1313=0,"",Data!$F1313)</f>
        <v/>
      </c>
      <c r="U1316" s="19" t="str">
        <f>IF(Data!$G1313=0,"",Data!$G1313)</f>
        <v/>
      </c>
      <c r="V1316" s="19" t="str">
        <f>IF(Data!$D1313=0,"",Data!$D1313)</f>
        <v/>
      </c>
      <c r="W1316" s="19" t="str">
        <f>Data!$H1313</f>
        <v>Japonica</v>
      </c>
      <c r="Y1316" s="41" t="e">
        <f t="shared" si="382"/>
        <v>#REF!</v>
      </c>
      <c r="Z1316" s="8">
        <f t="shared" si="388"/>
        <v>10000</v>
      </c>
      <c r="AA1316" s="8" t="str">
        <f t="shared" si="389"/>
        <v>Glory B</v>
      </c>
      <c r="AB1316" s="8" t="str">
        <f t="shared" si="390"/>
        <v>M</v>
      </c>
      <c r="AC1316" s="8" t="str">
        <f t="shared" si="391"/>
        <v/>
      </c>
      <c r="AD1316" s="8" t="str">
        <f t="shared" si="396"/>
        <v/>
      </c>
      <c r="AE1316" s="8" t="str">
        <f t="shared" si="392"/>
        <v/>
      </c>
      <c r="AF1316" s="5">
        <f t="shared" si="393"/>
        <v>2017</v>
      </c>
      <c r="AG1316" s="46">
        <v>1313</v>
      </c>
      <c r="AH1316" s="47" t="str">
        <f t="shared" si="383"/>
        <v/>
      </c>
      <c r="AI1316" s="48" t="str">
        <f t="shared" si="384"/>
        <v/>
      </c>
      <c r="AK1316" s="22" t="e">
        <f>TRIM(#REF!)</f>
        <v>#REF!</v>
      </c>
      <c r="AL1316" s="23" t="e">
        <f>IF(#REF!=0,"",#REF!)</f>
        <v>#REF!</v>
      </c>
      <c r="AM1316" s="19" t="e">
        <f>IF(#REF!=0,"",#REF!)</f>
        <v>#REF!</v>
      </c>
      <c r="AN1316" s="23" t="e">
        <f>IF($AK1316="","",#REF!)</f>
        <v>#REF!</v>
      </c>
      <c r="AO1316" s="23" t="e">
        <f t="shared" si="394"/>
        <v>#REF!</v>
      </c>
      <c r="AP1316" s="19" t="e">
        <f>IF(#REF!=0,"",#REF!)</f>
        <v>#REF!</v>
      </c>
      <c r="AQ1316" s="19" t="e">
        <f>IF(#REF!=0,"",#REF!)</f>
        <v>#REF!</v>
      </c>
      <c r="AR1316" s="19" t="e">
        <f>IF(#REF!=0,"",#REF!)</f>
        <v>#REF!</v>
      </c>
      <c r="AS1316" s="19" t="e">
        <f>#REF!</f>
        <v>#REF!</v>
      </c>
    </row>
    <row r="1317" spans="4:45" ht="19.5" thickTop="1" thickBot="1" x14ac:dyDescent="0.25">
      <c r="D1317" s="1" t="str">
        <f t="shared" si="380"/>
        <v/>
      </c>
      <c r="E1317" s="1" t="str">
        <f t="shared" si="381"/>
        <v/>
      </c>
      <c r="K1317" s="19" t="str">
        <f t="shared" si="385"/>
        <v/>
      </c>
      <c r="L1317" s="19">
        <f t="shared" si="395"/>
        <v>10000</v>
      </c>
      <c r="M1317" s="22" t="str">
        <f>TRIM(Data!$N1314)</f>
        <v>Glory of Isis</v>
      </c>
      <c r="N1317" s="22" t="str">
        <f>TRIM(Data!$A1314)</f>
        <v>Glory of Isis (H)</v>
      </c>
      <c r="O1317" s="23">
        <f>IF(Data!$B1314=0,"",Data!$B1314)</f>
        <v>2011</v>
      </c>
      <c r="P1317" s="19" t="str">
        <f>IF(Data!$C1314=0,"",Data!$C1314)</f>
        <v/>
      </c>
      <c r="Q1317" s="23" t="str">
        <f>IF($M1317="","",Data!$E1314)</f>
        <v>VL</v>
      </c>
      <c r="R1317" s="23" t="str">
        <f t="shared" si="386"/>
        <v>VL</v>
      </c>
      <c r="S1317" s="23" t="str">
        <f t="shared" si="387"/>
        <v>VL</v>
      </c>
      <c r="T1317" s="19" t="str">
        <f>IF(Data!$F1314=0,"",Data!$F1314)</f>
        <v/>
      </c>
      <c r="U1317" s="19" t="str">
        <f>IF(Data!$G1314=0,"",Data!$G1314)</f>
        <v/>
      </c>
      <c r="V1317" s="19" t="str">
        <f>IF(Data!$D1314=0,"",Data!$D1314)</f>
        <v/>
      </c>
      <c r="W1317" s="19" t="str">
        <f>Data!$H1314</f>
        <v>NRH</v>
      </c>
      <c r="Y1317" s="41" t="e">
        <f t="shared" si="382"/>
        <v>#REF!</v>
      </c>
      <c r="Z1317" s="8">
        <f t="shared" si="388"/>
        <v>10000</v>
      </c>
      <c r="AA1317" s="8" t="str">
        <f t="shared" si="389"/>
        <v>Glory of Isis</v>
      </c>
      <c r="AB1317" s="8" t="str">
        <f t="shared" si="390"/>
        <v>VL</v>
      </c>
      <c r="AC1317" s="8" t="str">
        <f t="shared" si="391"/>
        <v/>
      </c>
      <c r="AD1317" s="8" t="str">
        <f t="shared" si="396"/>
        <v/>
      </c>
      <c r="AE1317" s="8" t="str">
        <f t="shared" si="392"/>
        <v/>
      </c>
      <c r="AF1317" s="5">
        <f t="shared" si="393"/>
        <v>2011</v>
      </c>
      <c r="AG1317" s="46">
        <v>1314</v>
      </c>
      <c r="AH1317" s="47" t="str">
        <f t="shared" si="383"/>
        <v/>
      </c>
      <c r="AI1317" s="48" t="str">
        <f t="shared" si="384"/>
        <v/>
      </c>
      <c r="AK1317" s="22" t="e">
        <f>TRIM(#REF!)</f>
        <v>#REF!</v>
      </c>
      <c r="AL1317" s="23" t="e">
        <f>IF(#REF!=0,"",#REF!)</f>
        <v>#REF!</v>
      </c>
      <c r="AM1317" s="19" t="e">
        <f>IF(#REF!=0,"",#REF!)</f>
        <v>#REF!</v>
      </c>
      <c r="AN1317" s="23" t="e">
        <f>IF($AK1317="","",#REF!)</f>
        <v>#REF!</v>
      </c>
      <c r="AO1317" s="23" t="e">
        <f t="shared" si="394"/>
        <v>#REF!</v>
      </c>
      <c r="AP1317" s="19" t="e">
        <f>IF(#REF!=0,"",#REF!)</f>
        <v>#REF!</v>
      </c>
      <c r="AQ1317" s="19" t="e">
        <f>IF(#REF!=0,"",#REF!)</f>
        <v>#REF!</v>
      </c>
      <c r="AR1317" s="19" t="e">
        <f>IF(#REF!=0,"",#REF!)</f>
        <v>#REF!</v>
      </c>
      <c r="AS1317" s="19" t="e">
        <f>#REF!</f>
        <v>#REF!</v>
      </c>
    </row>
    <row r="1318" spans="4:45" ht="19.5" thickTop="1" thickBot="1" x14ac:dyDescent="0.25">
      <c r="D1318" s="1" t="str">
        <f t="shared" si="380"/>
        <v/>
      </c>
      <c r="E1318" s="1" t="str">
        <f t="shared" si="381"/>
        <v/>
      </c>
      <c r="K1318" s="19" t="str">
        <f t="shared" si="385"/>
        <v/>
      </c>
      <c r="L1318" s="19">
        <f t="shared" si="395"/>
        <v>10000</v>
      </c>
      <c r="M1318" s="22" t="str">
        <f>TRIM(Data!$N1315)</f>
        <v>Glowing Embers</v>
      </c>
      <c r="N1318" s="22" t="str">
        <f>TRIM(Data!$A1315)</f>
        <v>Glowing Embers (R)</v>
      </c>
      <c r="O1318" s="23">
        <f>IF(Data!$B1315=0,"",Data!$B1315)</f>
        <v>1976</v>
      </c>
      <c r="P1318" s="19" t="str">
        <f>IF(Data!$C1315=0,"",Data!$C1315)</f>
        <v>1</v>
      </c>
      <c r="Q1318" s="23" t="str">
        <f>IF($M1318="","",Data!$E1315)</f>
        <v>VL</v>
      </c>
      <c r="R1318" s="23" t="str">
        <f t="shared" si="386"/>
        <v>VL</v>
      </c>
      <c r="S1318" s="23" t="str">
        <f t="shared" si="387"/>
        <v>VL</v>
      </c>
      <c r="T1318" s="19" t="str">
        <f>IF(Data!$F1315=0,"",Data!$F1315)</f>
        <v/>
      </c>
      <c r="U1318" s="19" t="str">
        <f>IF(Data!$G1315=0,"",Data!$G1315)</f>
        <v/>
      </c>
      <c r="V1318" s="19" t="str">
        <f>IF(Data!$D1315=0,"",Data!$D1315)</f>
        <v/>
      </c>
      <c r="W1318" s="19" t="str">
        <f>Data!$H1315</f>
        <v>Reticulata</v>
      </c>
      <c r="Y1318" s="41" t="e">
        <f t="shared" si="382"/>
        <v>#REF!</v>
      </c>
      <c r="Z1318" s="8">
        <f t="shared" si="388"/>
        <v>10000</v>
      </c>
      <c r="AA1318" s="8" t="str">
        <f t="shared" si="389"/>
        <v>Glowing Embers</v>
      </c>
      <c r="AB1318" s="8" t="str">
        <f t="shared" si="390"/>
        <v>VL</v>
      </c>
      <c r="AC1318" s="8" t="str">
        <f t="shared" si="391"/>
        <v/>
      </c>
      <c r="AD1318" s="8" t="str">
        <f t="shared" si="396"/>
        <v/>
      </c>
      <c r="AE1318" s="8" t="str">
        <f t="shared" si="392"/>
        <v/>
      </c>
      <c r="AF1318" s="5">
        <f t="shared" si="393"/>
        <v>1976</v>
      </c>
      <c r="AG1318" s="46">
        <v>1315</v>
      </c>
      <c r="AH1318" s="47" t="str">
        <f t="shared" si="383"/>
        <v/>
      </c>
      <c r="AI1318" s="48" t="str">
        <f t="shared" si="384"/>
        <v/>
      </c>
      <c r="AK1318" s="22" t="e">
        <f>TRIM(#REF!)</f>
        <v>#REF!</v>
      </c>
      <c r="AL1318" s="23" t="e">
        <f>IF(#REF!=0,"",#REF!)</f>
        <v>#REF!</v>
      </c>
      <c r="AM1318" s="19" t="e">
        <f>IF(#REF!=0,"",#REF!)</f>
        <v>#REF!</v>
      </c>
      <c r="AN1318" s="23" t="e">
        <f>IF($AK1318="","",#REF!)</f>
        <v>#REF!</v>
      </c>
      <c r="AO1318" s="23" t="e">
        <f t="shared" si="394"/>
        <v>#REF!</v>
      </c>
      <c r="AP1318" s="19" t="e">
        <f>IF(#REF!=0,"",#REF!)</f>
        <v>#REF!</v>
      </c>
      <c r="AQ1318" s="19" t="e">
        <f>IF(#REF!=0,"",#REF!)</f>
        <v>#REF!</v>
      </c>
      <c r="AR1318" s="19" t="e">
        <f>IF(#REF!=0,"",#REF!)</f>
        <v>#REF!</v>
      </c>
      <c r="AS1318" s="19" t="e">
        <f>#REF!</f>
        <v>#REF!</v>
      </c>
    </row>
    <row r="1319" spans="4:45" ht="19.5" thickTop="1" thickBot="1" x14ac:dyDescent="0.25">
      <c r="D1319" s="1" t="str">
        <f t="shared" si="380"/>
        <v/>
      </c>
      <c r="E1319" s="1" t="str">
        <f t="shared" si="381"/>
        <v/>
      </c>
      <c r="K1319" s="19" t="str">
        <f t="shared" si="385"/>
        <v/>
      </c>
      <c r="L1319" s="19">
        <f t="shared" si="395"/>
        <v>10000</v>
      </c>
      <c r="M1319" s="22" t="str">
        <f>TRIM(Data!$N1316)</f>
        <v>Goggy</v>
      </c>
      <c r="N1319" s="22" t="str">
        <f>TRIM(Data!$A1316)</f>
        <v>Goggy</v>
      </c>
      <c r="O1319" s="23">
        <f>IF(Data!$B1316=0,"",Data!$B1316)</f>
        <v>1979</v>
      </c>
      <c r="P1319" s="19" t="str">
        <f>IF(Data!$C1316=0,"",Data!$C1316)</f>
        <v>1</v>
      </c>
      <c r="Q1319" s="23" t="str">
        <f>IF($M1319="","",Data!$E1316)</f>
        <v>M</v>
      </c>
      <c r="R1319" s="23" t="str">
        <f t="shared" si="386"/>
        <v>M</v>
      </c>
      <c r="S1319" s="23" t="str">
        <f t="shared" si="387"/>
        <v>M</v>
      </c>
      <c r="T1319" s="19" t="str">
        <f>IF(Data!$F1316=0,"",Data!$F1316)</f>
        <v/>
      </c>
      <c r="U1319" s="19" t="str">
        <f>IF(Data!$G1316=0,"",Data!$G1316)</f>
        <v>FD</v>
      </c>
      <c r="V1319" s="19" t="str">
        <f>IF(Data!$D1316=0,"",Data!$D1316)</f>
        <v/>
      </c>
      <c r="W1319" s="19" t="str">
        <f>Data!$H1316</f>
        <v>Japonica</v>
      </c>
      <c r="Y1319" s="41" t="e">
        <f t="shared" si="382"/>
        <v>#REF!</v>
      </c>
      <c r="Z1319" s="8">
        <f t="shared" si="388"/>
        <v>10000</v>
      </c>
      <c r="AA1319" s="8" t="str">
        <f t="shared" si="389"/>
        <v>Goggy</v>
      </c>
      <c r="AB1319" s="8" t="str">
        <f t="shared" si="390"/>
        <v>M</v>
      </c>
      <c r="AC1319" s="8" t="str">
        <f t="shared" si="391"/>
        <v/>
      </c>
      <c r="AD1319" s="8" t="str">
        <f t="shared" si="396"/>
        <v>FD</v>
      </c>
      <c r="AE1319" s="8" t="str">
        <f t="shared" si="392"/>
        <v/>
      </c>
      <c r="AF1319" s="5">
        <f t="shared" si="393"/>
        <v>1979</v>
      </c>
      <c r="AG1319" s="46">
        <v>1316</v>
      </c>
      <c r="AH1319" s="47" t="str">
        <f t="shared" si="383"/>
        <v/>
      </c>
      <c r="AI1319" s="48" t="str">
        <f t="shared" si="384"/>
        <v/>
      </c>
      <c r="AK1319" s="22" t="e">
        <f>TRIM(#REF!)</f>
        <v>#REF!</v>
      </c>
      <c r="AL1319" s="23" t="e">
        <f>IF(#REF!=0,"",#REF!)</f>
        <v>#REF!</v>
      </c>
      <c r="AM1319" s="19" t="e">
        <f>IF(#REF!=0,"",#REF!)</f>
        <v>#REF!</v>
      </c>
      <c r="AN1319" s="23" t="e">
        <f>IF($AK1319="","",#REF!)</f>
        <v>#REF!</v>
      </c>
      <c r="AO1319" s="23" t="e">
        <f t="shared" si="394"/>
        <v>#REF!</v>
      </c>
      <c r="AP1319" s="19" t="e">
        <f>IF(#REF!=0,"",#REF!)</f>
        <v>#REF!</v>
      </c>
      <c r="AQ1319" s="19" t="e">
        <f>IF(#REF!=0,"",#REF!)</f>
        <v>#REF!</v>
      </c>
      <c r="AR1319" s="19" t="e">
        <f>IF(#REF!=0,"",#REF!)</f>
        <v>#REF!</v>
      </c>
      <c r="AS1319" s="19" t="e">
        <f>#REF!</f>
        <v>#REF!</v>
      </c>
    </row>
    <row r="1320" spans="4:45" ht="19.5" thickTop="1" thickBot="1" x14ac:dyDescent="0.25">
      <c r="D1320" s="1" t="str">
        <f t="shared" ref="D1320:D1383" si="397">IF(ISERROR(VLOOKUP(A1320,$K$4:$M$2950,3,FALSE)),"",VLOOKUP(A1320,$K$4:$N$2950,4,FALSE))</f>
        <v/>
      </c>
      <c r="E1320" s="1" t="str">
        <f t="shared" ref="E1320:E1383" si="398">IF(ISERROR(VLOOKUP(A1320,$K$4:$M$2950,3,FALSE)),"",IF(VLOOKUP(A1320,$K$4:$T$2950,6,FALSE)=0,"",VLOOKUP(A1320,$K$4:$T$2950,6,FALSE)))</f>
        <v/>
      </c>
      <c r="K1320" s="19" t="str">
        <f t="shared" si="385"/>
        <v/>
      </c>
      <c r="L1320" s="19">
        <f t="shared" si="395"/>
        <v>10000</v>
      </c>
      <c r="M1320" s="22" t="str">
        <f>TRIM(Data!$N1317)</f>
        <v>Gold Tone</v>
      </c>
      <c r="N1320" s="22" t="str">
        <f>TRIM(Data!$A1317)</f>
        <v>Gold Tone</v>
      </c>
      <c r="O1320" s="23">
        <f>IF(Data!$B1317=0,"",Data!$B1317)</f>
        <v>1961</v>
      </c>
      <c r="P1320" s="19" t="str">
        <f>IF(Data!$C1317=0,"",Data!$C1317)</f>
        <v/>
      </c>
      <c r="Q1320" s="23" t="str">
        <f>IF($M1320="","",Data!$E1317)</f>
        <v>L</v>
      </c>
      <c r="R1320" s="23" t="str">
        <f t="shared" si="386"/>
        <v>L</v>
      </c>
      <c r="S1320" s="23" t="str">
        <f t="shared" si="387"/>
        <v>L</v>
      </c>
      <c r="T1320" s="19" t="str">
        <f>IF(Data!$F1317=0,"",Data!$F1317)</f>
        <v>WHITE</v>
      </c>
      <c r="U1320" s="19" t="str">
        <f>IF(Data!$G1317=0,"",Data!$G1317)</f>
        <v/>
      </c>
      <c r="V1320" s="19" t="str">
        <f>IF(Data!$D1317=0,"",Data!$D1317)</f>
        <v/>
      </c>
      <c r="W1320" s="19" t="str">
        <f>Data!$H1317</f>
        <v>Japonica</v>
      </c>
      <c r="Y1320" s="41" t="e">
        <f t="shared" si="382"/>
        <v>#REF!</v>
      </c>
      <c r="Z1320" s="8">
        <f t="shared" si="388"/>
        <v>10000</v>
      </c>
      <c r="AA1320" s="8" t="str">
        <f t="shared" si="389"/>
        <v>Gold Tone</v>
      </c>
      <c r="AB1320" s="8" t="str">
        <f t="shared" si="390"/>
        <v>L</v>
      </c>
      <c r="AC1320" s="8" t="str">
        <f t="shared" si="391"/>
        <v>WHITE</v>
      </c>
      <c r="AD1320" s="8" t="str">
        <f t="shared" si="396"/>
        <v/>
      </c>
      <c r="AE1320" s="8" t="str">
        <f t="shared" si="392"/>
        <v/>
      </c>
      <c r="AF1320" s="5">
        <f t="shared" si="393"/>
        <v>1961</v>
      </c>
      <c r="AG1320" s="46">
        <v>1317</v>
      </c>
      <c r="AH1320" s="47" t="str">
        <f t="shared" si="383"/>
        <v/>
      </c>
      <c r="AI1320" s="48" t="str">
        <f t="shared" si="384"/>
        <v/>
      </c>
      <c r="AK1320" s="22" t="e">
        <f>TRIM(#REF!)</f>
        <v>#REF!</v>
      </c>
      <c r="AL1320" s="23" t="e">
        <f>IF(#REF!=0,"",#REF!)</f>
        <v>#REF!</v>
      </c>
      <c r="AM1320" s="19" t="e">
        <f>IF(#REF!=0,"",#REF!)</f>
        <v>#REF!</v>
      </c>
      <c r="AN1320" s="23" t="e">
        <f>IF($AK1320="","",#REF!)</f>
        <v>#REF!</v>
      </c>
      <c r="AO1320" s="23" t="e">
        <f t="shared" si="394"/>
        <v>#REF!</v>
      </c>
      <c r="AP1320" s="19" t="e">
        <f>IF(#REF!=0,"",#REF!)</f>
        <v>#REF!</v>
      </c>
      <c r="AQ1320" s="19" t="e">
        <f>IF(#REF!=0,"",#REF!)</f>
        <v>#REF!</v>
      </c>
      <c r="AR1320" s="19" t="e">
        <f>IF(#REF!=0,"",#REF!)</f>
        <v>#REF!</v>
      </c>
      <c r="AS1320" s="19" t="e">
        <f>#REF!</f>
        <v>#REF!</v>
      </c>
    </row>
    <row r="1321" spans="4:45" ht="19.5" thickTop="1" thickBot="1" x14ac:dyDescent="0.25">
      <c r="D1321" s="1" t="str">
        <f t="shared" si="397"/>
        <v/>
      </c>
      <c r="E1321" s="1" t="str">
        <f t="shared" si="398"/>
        <v/>
      </c>
      <c r="K1321" s="19" t="str">
        <f t="shared" si="385"/>
        <v/>
      </c>
      <c r="L1321" s="19">
        <f t="shared" si="395"/>
        <v>10000</v>
      </c>
      <c r="M1321" s="22" t="str">
        <f>TRIM(Data!$N1318)</f>
        <v>Golden Fleece</v>
      </c>
      <c r="N1321" s="22" t="str">
        <f>TRIM(Data!$A1318)</f>
        <v>Golden Fleece (H)</v>
      </c>
      <c r="O1321" s="23">
        <f>IF(Data!$B1318=0,"",Data!$B1318)</f>
        <v>1970</v>
      </c>
      <c r="P1321" s="19" t="str">
        <f>IF(Data!$C1318=0,"",Data!$C1318)</f>
        <v>1</v>
      </c>
      <c r="Q1321" s="23" t="str">
        <f>IF($M1321="","",Data!$E1318)</f>
        <v>L</v>
      </c>
      <c r="R1321" s="23" t="str">
        <f t="shared" si="386"/>
        <v>L</v>
      </c>
      <c r="S1321" s="23" t="str">
        <f t="shared" si="387"/>
        <v>L</v>
      </c>
      <c r="T1321" s="19" t="str">
        <f>IF(Data!$F1318=0,"",Data!$F1318)</f>
        <v/>
      </c>
      <c r="U1321" s="19" t="str">
        <f>IF(Data!$G1318=0,"",Data!$G1318)</f>
        <v/>
      </c>
      <c r="V1321" s="19" t="str">
        <f>IF(Data!$D1318=0,"",Data!$D1318)</f>
        <v/>
      </c>
      <c r="W1321" s="19" t="str">
        <f>Data!$H1318</f>
        <v>NRH</v>
      </c>
      <c r="Y1321" s="41" t="e">
        <f t="shared" si="382"/>
        <v>#REF!</v>
      </c>
      <c r="Z1321" s="8">
        <f t="shared" si="388"/>
        <v>10000</v>
      </c>
      <c r="AA1321" s="8" t="str">
        <f t="shared" si="389"/>
        <v>Golden Fleece</v>
      </c>
      <c r="AB1321" s="8" t="str">
        <f t="shared" si="390"/>
        <v>L</v>
      </c>
      <c r="AC1321" s="8" t="str">
        <f t="shared" si="391"/>
        <v/>
      </c>
      <c r="AD1321" s="8" t="str">
        <f t="shared" si="396"/>
        <v/>
      </c>
      <c r="AE1321" s="8" t="str">
        <f t="shared" si="392"/>
        <v/>
      </c>
      <c r="AF1321" s="5">
        <f t="shared" si="393"/>
        <v>1970</v>
      </c>
      <c r="AG1321" s="46">
        <v>1318</v>
      </c>
      <c r="AH1321" s="47" t="str">
        <f t="shared" si="383"/>
        <v/>
      </c>
      <c r="AI1321" s="48" t="str">
        <f t="shared" si="384"/>
        <v/>
      </c>
      <c r="AK1321" s="22" t="e">
        <f>TRIM(#REF!)</f>
        <v>#REF!</v>
      </c>
      <c r="AL1321" s="23" t="e">
        <f>IF(#REF!=0,"",#REF!)</f>
        <v>#REF!</v>
      </c>
      <c r="AM1321" s="19" t="e">
        <f>IF(#REF!=0,"",#REF!)</f>
        <v>#REF!</v>
      </c>
      <c r="AN1321" s="23" t="e">
        <f>IF($AK1321="","",#REF!)</f>
        <v>#REF!</v>
      </c>
      <c r="AO1321" s="23" t="e">
        <f t="shared" si="394"/>
        <v>#REF!</v>
      </c>
      <c r="AP1321" s="19" t="e">
        <f>IF(#REF!=0,"",#REF!)</f>
        <v>#REF!</v>
      </c>
      <c r="AQ1321" s="19" t="e">
        <f>IF(#REF!=0,"",#REF!)</f>
        <v>#REF!</v>
      </c>
      <c r="AR1321" s="19" t="e">
        <f>IF(#REF!=0,"",#REF!)</f>
        <v>#REF!</v>
      </c>
      <c r="AS1321" s="19" t="e">
        <f>#REF!</f>
        <v>#REF!</v>
      </c>
    </row>
    <row r="1322" spans="4:45" ht="19.5" thickTop="1" thickBot="1" x14ac:dyDescent="0.25">
      <c r="D1322" s="1" t="str">
        <f t="shared" si="397"/>
        <v/>
      </c>
      <c r="E1322" s="1" t="str">
        <f t="shared" si="398"/>
        <v/>
      </c>
      <c r="K1322" s="19" t="str">
        <f t="shared" si="385"/>
        <v/>
      </c>
      <c r="L1322" s="19">
        <f t="shared" si="395"/>
        <v>10000</v>
      </c>
      <c r="M1322" s="22" t="str">
        <f>TRIM(Data!$N1319)</f>
        <v>Golden Gate</v>
      </c>
      <c r="N1322" s="22" t="str">
        <f>TRIM(Data!$A1319)</f>
        <v>Golden Gate</v>
      </c>
      <c r="O1322" s="23">
        <f>IF(Data!$B1319=0,"",Data!$B1319)</f>
        <v>1976</v>
      </c>
      <c r="P1322" s="19" t="str">
        <f>IF(Data!$C1319=0,"",Data!$C1319)</f>
        <v>1</v>
      </c>
      <c r="Q1322" s="23" t="str">
        <f>IF($M1322="","",Data!$E1319)</f>
        <v>L</v>
      </c>
      <c r="R1322" s="23" t="str">
        <f t="shared" si="386"/>
        <v>L</v>
      </c>
      <c r="S1322" s="23" t="str">
        <f t="shared" si="387"/>
        <v>L</v>
      </c>
      <c r="T1322" s="19" t="str">
        <f>IF(Data!$F1319=0,"",Data!$F1319)</f>
        <v/>
      </c>
      <c r="U1322" s="19" t="str">
        <f>IF(Data!$G1319=0,"",Data!$G1319)</f>
        <v/>
      </c>
      <c r="V1322" s="19" t="str">
        <f>IF(Data!$D1319=0,"",Data!$D1319)</f>
        <v/>
      </c>
      <c r="W1322" s="19" t="str">
        <f>Data!$H1319</f>
        <v>Japonica</v>
      </c>
      <c r="Y1322" s="41" t="e">
        <f t="shared" si="382"/>
        <v>#REF!</v>
      </c>
      <c r="Z1322" s="8">
        <f t="shared" si="388"/>
        <v>10000</v>
      </c>
      <c r="AA1322" s="8" t="str">
        <f t="shared" si="389"/>
        <v>Golden Gate</v>
      </c>
      <c r="AB1322" s="8" t="str">
        <f t="shared" si="390"/>
        <v>L</v>
      </c>
      <c r="AC1322" s="8" t="str">
        <f t="shared" si="391"/>
        <v/>
      </c>
      <c r="AD1322" s="8" t="str">
        <f t="shared" si="396"/>
        <v/>
      </c>
      <c r="AE1322" s="8" t="str">
        <f t="shared" si="392"/>
        <v/>
      </c>
      <c r="AF1322" s="5">
        <f t="shared" si="393"/>
        <v>1976</v>
      </c>
      <c r="AG1322" s="46">
        <v>1319</v>
      </c>
      <c r="AH1322" s="47" t="str">
        <f t="shared" si="383"/>
        <v/>
      </c>
      <c r="AI1322" s="48" t="str">
        <f t="shared" si="384"/>
        <v/>
      </c>
      <c r="AK1322" s="22" t="e">
        <f>TRIM(#REF!)</f>
        <v>#REF!</v>
      </c>
      <c r="AL1322" s="23" t="e">
        <f>IF(#REF!=0,"",#REF!)</f>
        <v>#REF!</v>
      </c>
      <c r="AM1322" s="19" t="e">
        <f>IF(#REF!=0,"",#REF!)</f>
        <v>#REF!</v>
      </c>
      <c r="AN1322" s="23" t="e">
        <f>IF($AK1322="","",#REF!)</f>
        <v>#REF!</v>
      </c>
      <c r="AO1322" s="23" t="e">
        <f t="shared" si="394"/>
        <v>#REF!</v>
      </c>
      <c r="AP1322" s="19" t="e">
        <f>IF(#REF!=0,"",#REF!)</f>
        <v>#REF!</v>
      </c>
      <c r="AQ1322" s="19" t="e">
        <f>IF(#REF!=0,"",#REF!)</f>
        <v>#REF!</v>
      </c>
      <c r="AR1322" s="19" t="e">
        <f>IF(#REF!=0,"",#REF!)</f>
        <v>#REF!</v>
      </c>
      <c r="AS1322" s="19" t="e">
        <f>#REF!</f>
        <v>#REF!</v>
      </c>
    </row>
    <row r="1323" spans="4:45" ht="19.5" thickTop="1" thickBot="1" x14ac:dyDescent="0.25">
      <c r="D1323" s="1" t="str">
        <f t="shared" si="397"/>
        <v/>
      </c>
      <c r="E1323" s="1" t="str">
        <f t="shared" si="398"/>
        <v/>
      </c>
      <c r="K1323" s="19" t="str">
        <f t="shared" si="385"/>
        <v/>
      </c>
      <c r="L1323" s="19">
        <f t="shared" si="395"/>
        <v>10000</v>
      </c>
      <c r="M1323" s="22" t="str">
        <f>TRIM(Data!$N1320)</f>
        <v>Golden Glimmer</v>
      </c>
      <c r="N1323" s="22" t="str">
        <f>TRIM(Data!$A1320)</f>
        <v>Golden Glimmer (R)</v>
      </c>
      <c r="O1323" s="23">
        <f>IF(Data!$B1320=0,"",Data!$B1320)</f>
        <v>2003</v>
      </c>
      <c r="P1323" s="19" t="str">
        <f>IF(Data!$C1320=0,"",Data!$C1320)</f>
        <v/>
      </c>
      <c r="Q1323" s="23" t="str">
        <f>IF($M1323="","",Data!$E1320)</f>
        <v>VL</v>
      </c>
      <c r="R1323" s="23" t="str">
        <f t="shared" si="386"/>
        <v>VL</v>
      </c>
      <c r="S1323" s="23" t="str">
        <f t="shared" si="387"/>
        <v>VL</v>
      </c>
      <c r="T1323" s="19" t="str">
        <f>IF(Data!$F1320=0,"",Data!$F1320)</f>
        <v/>
      </c>
      <c r="U1323" s="19" t="str">
        <f>IF(Data!$G1320=0,"",Data!$G1320)</f>
        <v/>
      </c>
      <c r="V1323" s="19" t="str">
        <f>IF(Data!$D1320=0,"",Data!$D1320)</f>
        <v/>
      </c>
      <c r="W1323" s="19" t="str">
        <f>Data!$H1320</f>
        <v>Reticulata</v>
      </c>
      <c r="Y1323" s="41" t="e">
        <f t="shared" si="382"/>
        <v>#REF!</v>
      </c>
      <c r="Z1323" s="8">
        <f t="shared" si="388"/>
        <v>10000</v>
      </c>
      <c r="AA1323" s="8" t="str">
        <f t="shared" si="389"/>
        <v>Golden Glimmer</v>
      </c>
      <c r="AB1323" s="8" t="str">
        <f t="shared" si="390"/>
        <v>VL</v>
      </c>
      <c r="AC1323" s="8" t="str">
        <f t="shared" si="391"/>
        <v/>
      </c>
      <c r="AD1323" s="8" t="str">
        <f t="shared" si="396"/>
        <v/>
      </c>
      <c r="AE1323" s="8" t="str">
        <f t="shared" si="392"/>
        <v/>
      </c>
      <c r="AF1323" s="5">
        <f t="shared" si="393"/>
        <v>2003</v>
      </c>
      <c r="AG1323" s="46">
        <v>1320</v>
      </c>
      <c r="AH1323" s="47" t="str">
        <f t="shared" si="383"/>
        <v/>
      </c>
      <c r="AI1323" s="48" t="str">
        <f t="shared" si="384"/>
        <v/>
      </c>
      <c r="AK1323" s="22" t="e">
        <f>TRIM(#REF!)</f>
        <v>#REF!</v>
      </c>
      <c r="AL1323" s="23" t="e">
        <f>IF(#REF!=0,"",#REF!)</f>
        <v>#REF!</v>
      </c>
      <c r="AM1323" s="19" t="e">
        <f>IF(#REF!=0,"",#REF!)</f>
        <v>#REF!</v>
      </c>
      <c r="AN1323" s="23" t="e">
        <f>IF($AK1323="","",#REF!)</f>
        <v>#REF!</v>
      </c>
      <c r="AO1323" s="23" t="e">
        <f t="shared" si="394"/>
        <v>#REF!</v>
      </c>
      <c r="AP1323" s="19" t="e">
        <f>IF(#REF!=0,"",#REF!)</f>
        <v>#REF!</v>
      </c>
      <c r="AQ1323" s="19" t="e">
        <f>IF(#REF!=0,"",#REF!)</f>
        <v>#REF!</v>
      </c>
      <c r="AR1323" s="19" t="e">
        <f>IF(#REF!=0,"",#REF!)</f>
        <v>#REF!</v>
      </c>
      <c r="AS1323" s="19" t="e">
        <f>#REF!</f>
        <v>#REF!</v>
      </c>
    </row>
    <row r="1324" spans="4:45" ht="19.5" thickTop="1" thickBot="1" x14ac:dyDescent="0.25">
      <c r="D1324" s="1" t="str">
        <f t="shared" si="397"/>
        <v/>
      </c>
      <c r="E1324" s="1" t="str">
        <f t="shared" si="398"/>
        <v/>
      </c>
      <c r="K1324" s="19" t="str">
        <f t="shared" si="385"/>
        <v/>
      </c>
      <c r="L1324" s="19">
        <f t="shared" si="395"/>
        <v>10000</v>
      </c>
      <c r="M1324" s="22" t="str">
        <f>TRIM(Data!$N1321)</f>
        <v>Golden Glow</v>
      </c>
      <c r="N1324" s="22" t="str">
        <f>TRIM(Data!$A1321)</f>
        <v>Golden Glow (H)</v>
      </c>
      <c r="O1324" s="23">
        <f>IF(Data!$B1321=0,"",Data!$B1321)</f>
        <v>1994</v>
      </c>
      <c r="P1324" s="19" t="str">
        <f>IF(Data!$C1321=0,"",Data!$C1321)</f>
        <v>1</v>
      </c>
      <c r="Q1324" s="23" t="str">
        <f>IF($M1324="","",Data!$E1321)</f>
        <v>M</v>
      </c>
      <c r="R1324" s="23" t="str">
        <f t="shared" si="386"/>
        <v>M</v>
      </c>
      <c r="S1324" s="23" t="str">
        <f t="shared" si="387"/>
        <v>M</v>
      </c>
      <c r="T1324" s="19" t="str">
        <f>IF(Data!$F1321=0,"",Data!$F1321)</f>
        <v/>
      </c>
      <c r="U1324" s="19" t="str">
        <f>IF(Data!$G1321=0,"",Data!$G1321)</f>
        <v/>
      </c>
      <c r="V1324" s="19" t="str">
        <f>IF(Data!$D1321=0,"",Data!$D1321)</f>
        <v/>
      </c>
      <c r="W1324" s="19" t="str">
        <f>Data!$H1321</f>
        <v>NRH</v>
      </c>
      <c r="Y1324" s="41" t="e">
        <f t="shared" si="382"/>
        <v>#REF!</v>
      </c>
      <c r="Z1324" s="8">
        <f t="shared" si="388"/>
        <v>10000</v>
      </c>
      <c r="AA1324" s="8" t="str">
        <f t="shared" si="389"/>
        <v>Golden Glow</v>
      </c>
      <c r="AB1324" s="8" t="str">
        <f t="shared" si="390"/>
        <v>M</v>
      </c>
      <c r="AC1324" s="8" t="str">
        <f t="shared" si="391"/>
        <v/>
      </c>
      <c r="AD1324" s="8" t="str">
        <f t="shared" si="396"/>
        <v/>
      </c>
      <c r="AE1324" s="8" t="str">
        <f t="shared" si="392"/>
        <v/>
      </c>
      <c r="AF1324" s="5">
        <f t="shared" si="393"/>
        <v>1994</v>
      </c>
      <c r="AG1324" s="46">
        <v>1321</v>
      </c>
      <c r="AH1324" s="47" t="str">
        <f t="shared" si="383"/>
        <v/>
      </c>
      <c r="AI1324" s="48" t="str">
        <f t="shared" si="384"/>
        <v/>
      </c>
      <c r="AK1324" s="22" t="e">
        <f>TRIM(#REF!)</f>
        <v>#REF!</v>
      </c>
      <c r="AL1324" s="23" t="e">
        <f>IF(#REF!=0,"",#REF!)</f>
        <v>#REF!</v>
      </c>
      <c r="AM1324" s="19" t="e">
        <f>IF(#REF!=0,"",#REF!)</f>
        <v>#REF!</v>
      </c>
      <c r="AN1324" s="23" t="e">
        <f>IF($AK1324="","",#REF!)</f>
        <v>#REF!</v>
      </c>
      <c r="AO1324" s="23" t="e">
        <f t="shared" si="394"/>
        <v>#REF!</v>
      </c>
      <c r="AP1324" s="19" t="e">
        <f>IF(#REF!=0,"",#REF!)</f>
        <v>#REF!</v>
      </c>
      <c r="AQ1324" s="19" t="e">
        <f>IF(#REF!=0,"",#REF!)</f>
        <v>#REF!</v>
      </c>
      <c r="AR1324" s="19" t="e">
        <f>IF(#REF!=0,"",#REF!)</f>
        <v>#REF!</v>
      </c>
      <c r="AS1324" s="19" t="e">
        <f>#REF!</f>
        <v>#REF!</v>
      </c>
    </row>
    <row r="1325" spans="4:45" ht="19.5" thickTop="1" thickBot="1" x14ac:dyDescent="0.25">
      <c r="D1325" s="1" t="str">
        <f t="shared" si="397"/>
        <v/>
      </c>
      <c r="E1325" s="1" t="str">
        <f t="shared" si="398"/>
        <v/>
      </c>
      <c r="K1325" s="19" t="str">
        <f t="shared" si="385"/>
        <v/>
      </c>
      <c r="L1325" s="19">
        <f t="shared" si="395"/>
        <v>10000</v>
      </c>
      <c r="M1325" s="22" t="str">
        <f>TRIM(Data!$N1322)</f>
        <v>Golden Phoenix</v>
      </c>
      <c r="N1325" s="22" t="str">
        <f>TRIM(Data!$A1322)</f>
        <v>Golden Phoenix (Sasanqua)</v>
      </c>
      <c r="O1325" s="23">
        <f>IF(Data!$B1322=0,"",Data!$B1322)</f>
        <v>2015</v>
      </c>
      <c r="P1325" s="19" t="str">
        <f>IF(Data!$C1322=0,"",Data!$C1322)</f>
        <v/>
      </c>
      <c r="Q1325" s="23" t="str">
        <f>IF($M1325="","",Data!$E1322)</f>
        <v>M</v>
      </c>
      <c r="R1325" s="23" t="str">
        <f t="shared" si="386"/>
        <v>M</v>
      </c>
      <c r="S1325" s="23" t="str">
        <f t="shared" si="387"/>
        <v>M</v>
      </c>
      <c r="T1325" s="19" t="str">
        <f>IF(Data!$F1322=0,"",Data!$F1322)</f>
        <v/>
      </c>
      <c r="U1325" s="19" t="str">
        <f>IF(Data!$G1322=0,"",Data!$G1322)</f>
        <v/>
      </c>
      <c r="V1325" s="19" t="str">
        <f>IF(Data!$D1322=0,"",Data!$D1322)</f>
        <v/>
      </c>
      <c r="W1325" s="19" t="str">
        <f>Data!$H1322</f>
        <v>Sasanqua</v>
      </c>
      <c r="Y1325" s="41" t="e">
        <f t="shared" si="382"/>
        <v>#REF!</v>
      </c>
      <c r="Z1325" s="8">
        <f t="shared" si="388"/>
        <v>10000</v>
      </c>
      <c r="AA1325" s="8" t="str">
        <f t="shared" si="389"/>
        <v>Golden Phoenix</v>
      </c>
      <c r="AB1325" s="8" t="str">
        <f t="shared" si="390"/>
        <v>M</v>
      </c>
      <c r="AC1325" s="8" t="str">
        <f t="shared" si="391"/>
        <v/>
      </c>
      <c r="AD1325" s="8" t="str">
        <f t="shared" si="396"/>
        <v/>
      </c>
      <c r="AE1325" s="8" t="str">
        <f t="shared" si="392"/>
        <v/>
      </c>
      <c r="AF1325" s="5">
        <f t="shared" si="393"/>
        <v>2015</v>
      </c>
      <c r="AG1325" s="46">
        <v>1322</v>
      </c>
      <c r="AH1325" s="47" t="str">
        <f t="shared" si="383"/>
        <v/>
      </c>
      <c r="AI1325" s="48" t="str">
        <f t="shared" si="384"/>
        <v/>
      </c>
      <c r="AK1325" s="22" t="e">
        <f>TRIM(#REF!)</f>
        <v>#REF!</v>
      </c>
      <c r="AL1325" s="23" t="e">
        <f>IF(#REF!=0,"",#REF!)</f>
        <v>#REF!</v>
      </c>
      <c r="AM1325" s="19" t="e">
        <f>IF(#REF!=0,"",#REF!)</f>
        <v>#REF!</v>
      </c>
      <c r="AN1325" s="23" t="e">
        <f>IF($AK1325="","",#REF!)</f>
        <v>#REF!</v>
      </c>
      <c r="AO1325" s="23" t="e">
        <f t="shared" si="394"/>
        <v>#REF!</v>
      </c>
      <c r="AP1325" s="19" t="e">
        <f>IF(#REF!=0,"",#REF!)</f>
        <v>#REF!</v>
      </c>
      <c r="AQ1325" s="19" t="e">
        <f>IF(#REF!=0,"",#REF!)</f>
        <v>#REF!</v>
      </c>
      <c r="AR1325" s="19" t="e">
        <f>IF(#REF!=0,"",#REF!)</f>
        <v>#REF!</v>
      </c>
      <c r="AS1325" s="19" t="e">
        <f>#REF!</f>
        <v>#REF!</v>
      </c>
    </row>
    <row r="1326" spans="4:45" ht="19.5" thickTop="1" thickBot="1" x14ac:dyDescent="0.25">
      <c r="D1326" s="1" t="str">
        <f t="shared" si="397"/>
        <v/>
      </c>
      <c r="E1326" s="1" t="str">
        <f t="shared" si="398"/>
        <v/>
      </c>
      <c r="K1326" s="19" t="str">
        <f t="shared" si="385"/>
        <v/>
      </c>
      <c r="L1326" s="19">
        <f t="shared" si="395"/>
        <v>10000</v>
      </c>
      <c r="M1326" s="22" t="str">
        <f>TRIM(Data!$N1323)</f>
        <v>Golden Spangles</v>
      </c>
      <c r="N1326" s="22" t="str">
        <f>TRIM(Data!$A1323)</f>
        <v>Golden Spangles (H)</v>
      </c>
      <c r="O1326" s="23">
        <f>IF(Data!$B1323=0,"",Data!$B1323)</f>
        <v>1957</v>
      </c>
      <c r="P1326" s="19" t="str">
        <f>IF(Data!$C1323=0,"",Data!$C1323)</f>
        <v>1</v>
      </c>
      <c r="Q1326" s="23" t="str">
        <f>IF($M1326="","",Data!$E1323)</f>
        <v>S</v>
      </c>
      <c r="R1326" s="23" t="str">
        <f t="shared" si="386"/>
        <v>S</v>
      </c>
      <c r="S1326" s="23" t="str">
        <f t="shared" si="387"/>
        <v>S</v>
      </c>
      <c r="T1326" s="19" t="str">
        <f>IF(Data!$F1323=0,"",Data!$F1323)</f>
        <v/>
      </c>
      <c r="U1326" s="19" t="str">
        <f>IF(Data!$G1323=0,"",Data!$G1323)</f>
        <v/>
      </c>
      <c r="V1326" s="19" t="str">
        <f>IF(Data!$D1323=0,"",Data!$D1323)</f>
        <v/>
      </c>
      <c r="W1326" s="19" t="str">
        <f>Data!$H1323</f>
        <v>NRH</v>
      </c>
      <c r="Y1326" s="41" t="e">
        <f t="shared" si="382"/>
        <v>#REF!</v>
      </c>
      <c r="Z1326" s="8">
        <f t="shared" si="388"/>
        <v>10000</v>
      </c>
      <c r="AA1326" s="8" t="str">
        <f t="shared" si="389"/>
        <v>Golden Spangles</v>
      </c>
      <c r="AB1326" s="8" t="str">
        <f t="shared" si="390"/>
        <v>S</v>
      </c>
      <c r="AC1326" s="8" t="str">
        <f t="shared" si="391"/>
        <v/>
      </c>
      <c r="AD1326" s="8" t="str">
        <f t="shared" si="396"/>
        <v/>
      </c>
      <c r="AE1326" s="8" t="str">
        <f t="shared" si="392"/>
        <v/>
      </c>
      <c r="AF1326" s="5">
        <f t="shared" si="393"/>
        <v>1957</v>
      </c>
      <c r="AG1326" s="46">
        <v>1323</v>
      </c>
      <c r="AH1326" s="47" t="str">
        <f t="shared" si="383"/>
        <v/>
      </c>
      <c r="AI1326" s="48" t="str">
        <f t="shared" si="384"/>
        <v/>
      </c>
      <c r="AK1326" s="22" t="e">
        <f>TRIM(#REF!)</f>
        <v>#REF!</v>
      </c>
      <c r="AL1326" s="23" t="e">
        <f>IF(#REF!=0,"",#REF!)</f>
        <v>#REF!</v>
      </c>
      <c r="AM1326" s="19" t="e">
        <f>IF(#REF!=0,"",#REF!)</f>
        <v>#REF!</v>
      </c>
      <c r="AN1326" s="23" t="e">
        <f>IF($AK1326="","",#REF!)</f>
        <v>#REF!</v>
      </c>
      <c r="AO1326" s="23" t="e">
        <f t="shared" si="394"/>
        <v>#REF!</v>
      </c>
      <c r="AP1326" s="19" t="e">
        <f>IF(#REF!=0,"",#REF!)</f>
        <v>#REF!</v>
      </c>
      <c r="AQ1326" s="19" t="e">
        <f>IF(#REF!=0,"",#REF!)</f>
        <v>#REF!</v>
      </c>
      <c r="AR1326" s="19" t="e">
        <f>IF(#REF!=0,"",#REF!)</f>
        <v>#REF!</v>
      </c>
      <c r="AS1326" s="19" t="e">
        <f>#REF!</f>
        <v>#REF!</v>
      </c>
    </row>
    <row r="1327" spans="4:45" ht="19.5" thickTop="1" thickBot="1" x14ac:dyDescent="0.25">
      <c r="D1327" s="1" t="str">
        <f t="shared" si="397"/>
        <v/>
      </c>
      <c r="E1327" s="1" t="str">
        <f t="shared" si="398"/>
        <v/>
      </c>
      <c r="K1327" s="19" t="str">
        <f t="shared" si="385"/>
        <v/>
      </c>
      <c r="L1327" s="19">
        <f t="shared" si="395"/>
        <v>10000</v>
      </c>
      <c r="M1327" s="22" t="str">
        <f>TRIM(Data!$N1324)</f>
        <v>Goldwater</v>
      </c>
      <c r="N1327" s="22" t="str">
        <f>TRIM(Data!$A1324)</f>
        <v>Goldwater</v>
      </c>
      <c r="O1327" s="23">
        <f>IF(Data!$B1324=0,"",Data!$B1324)</f>
        <v>1963</v>
      </c>
      <c r="P1327" s="19" t="str">
        <f>IF(Data!$C1324=0,"",Data!$C1324)</f>
        <v/>
      </c>
      <c r="Q1327" s="23" t="str">
        <f>IF($M1327="","",Data!$E1324)</f>
        <v>L</v>
      </c>
      <c r="R1327" s="23" t="str">
        <f t="shared" si="386"/>
        <v>L</v>
      </c>
      <c r="S1327" s="23" t="str">
        <f t="shared" si="387"/>
        <v>L</v>
      </c>
      <c r="T1327" s="19" t="str">
        <f>IF(Data!$F1324=0,"",Data!$F1324)</f>
        <v/>
      </c>
      <c r="U1327" s="19" t="str">
        <f>IF(Data!$G1324=0,"",Data!$G1324)</f>
        <v/>
      </c>
      <c r="V1327" s="19" t="str">
        <f>IF(Data!$D1324=0,"",Data!$D1324)</f>
        <v/>
      </c>
      <c r="W1327" s="19" t="str">
        <f>Data!$H1324</f>
        <v>Japonica</v>
      </c>
      <c r="Y1327" s="41" t="e">
        <f t="shared" si="382"/>
        <v>#REF!</v>
      </c>
      <c r="Z1327" s="8">
        <f t="shared" si="388"/>
        <v>10000</v>
      </c>
      <c r="AA1327" s="8" t="str">
        <f t="shared" si="389"/>
        <v>Goldwater</v>
      </c>
      <c r="AB1327" s="8" t="str">
        <f t="shared" si="390"/>
        <v>L</v>
      </c>
      <c r="AC1327" s="8" t="str">
        <f t="shared" si="391"/>
        <v/>
      </c>
      <c r="AD1327" s="8" t="str">
        <f t="shared" si="396"/>
        <v/>
      </c>
      <c r="AE1327" s="8" t="str">
        <f t="shared" si="392"/>
        <v/>
      </c>
      <c r="AF1327" s="5">
        <f t="shared" si="393"/>
        <v>1963</v>
      </c>
      <c r="AG1327" s="46">
        <v>1324</v>
      </c>
      <c r="AH1327" s="47" t="str">
        <f t="shared" si="383"/>
        <v/>
      </c>
      <c r="AI1327" s="48" t="str">
        <f t="shared" si="384"/>
        <v/>
      </c>
      <c r="AK1327" s="22" t="e">
        <f>TRIM(#REF!)</f>
        <v>#REF!</v>
      </c>
      <c r="AL1327" s="23" t="e">
        <f>IF(#REF!=0,"",#REF!)</f>
        <v>#REF!</v>
      </c>
      <c r="AM1327" s="19" t="e">
        <f>IF(#REF!=0,"",#REF!)</f>
        <v>#REF!</v>
      </c>
      <c r="AN1327" s="23" t="e">
        <f>IF($AK1327="","",#REF!)</f>
        <v>#REF!</v>
      </c>
      <c r="AO1327" s="23" t="e">
        <f t="shared" si="394"/>
        <v>#REF!</v>
      </c>
      <c r="AP1327" s="19" t="e">
        <f>IF(#REF!=0,"",#REF!)</f>
        <v>#REF!</v>
      </c>
      <c r="AQ1327" s="19" t="e">
        <f>IF(#REF!=0,"",#REF!)</f>
        <v>#REF!</v>
      </c>
      <c r="AR1327" s="19" t="e">
        <f>IF(#REF!=0,"",#REF!)</f>
        <v>#REF!</v>
      </c>
      <c r="AS1327" s="19" t="e">
        <f>#REF!</f>
        <v>#REF!</v>
      </c>
    </row>
    <row r="1328" spans="4:45" ht="19.5" thickTop="1" thickBot="1" x14ac:dyDescent="0.25">
      <c r="D1328" s="1" t="str">
        <f t="shared" si="397"/>
        <v/>
      </c>
      <c r="E1328" s="1" t="str">
        <f t="shared" si="398"/>
        <v/>
      </c>
      <c r="K1328" s="19" t="str">
        <f t="shared" si="385"/>
        <v/>
      </c>
      <c r="L1328" s="19">
        <f t="shared" si="395"/>
        <v>10000</v>
      </c>
      <c r="M1328" s="22" t="str">
        <f>TRIM(Data!$N1325)</f>
        <v>Gone Again</v>
      </c>
      <c r="N1328" s="22" t="str">
        <f>TRIM(Data!$A1325)</f>
        <v>Gone Again</v>
      </c>
      <c r="O1328" s="23">
        <f>IF(Data!$B1325=0,"",Data!$B1325)</f>
        <v>1974</v>
      </c>
      <c r="P1328" s="19" t="str">
        <f>IF(Data!$C1325=0,"",Data!$C1325)</f>
        <v/>
      </c>
      <c r="Q1328" s="23" t="str">
        <f>IF($M1328="","",Data!$E1325)</f>
        <v>M</v>
      </c>
      <c r="R1328" s="23" t="str">
        <f t="shared" si="386"/>
        <v>M</v>
      </c>
      <c r="S1328" s="23" t="str">
        <f t="shared" si="387"/>
        <v>M</v>
      </c>
      <c r="T1328" s="19" t="str">
        <f>IF(Data!$F1325=0,"",Data!$F1325)</f>
        <v/>
      </c>
      <c r="U1328" s="19" t="str">
        <f>IF(Data!$G1325=0,"",Data!$G1325)</f>
        <v>FD</v>
      </c>
      <c r="V1328" s="19" t="str">
        <f>IF(Data!$D1325=0,"",Data!$D1325)</f>
        <v/>
      </c>
      <c r="W1328" s="19" t="str">
        <f>Data!$H1325</f>
        <v>Japonica</v>
      </c>
      <c r="Y1328" s="41" t="e">
        <f t="shared" si="382"/>
        <v>#REF!</v>
      </c>
      <c r="Z1328" s="8">
        <f t="shared" si="388"/>
        <v>10000</v>
      </c>
      <c r="AA1328" s="8" t="str">
        <f t="shared" si="389"/>
        <v>Gone Again</v>
      </c>
      <c r="AB1328" s="8" t="str">
        <f t="shared" si="390"/>
        <v>M</v>
      </c>
      <c r="AC1328" s="8" t="str">
        <f t="shared" si="391"/>
        <v/>
      </c>
      <c r="AD1328" s="8" t="str">
        <f t="shared" si="396"/>
        <v>FD</v>
      </c>
      <c r="AE1328" s="8" t="str">
        <f t="shared" si="392"/>
        <v/>
      </c>
      <c r="AF1328" s="5">
        <f t="shared" si="393"/>
        <v>1974</v>
      </c>
      <c r="AG1328" s="46">
        <v>1325</v>
      </c>
      <c r="AH1328" s="47" t="str">
        <f t="shared" si="383"/>
        <v/>
      </c>
      <c r="AI1328" s="48" t="str">
        <f t="shared" si="384"/>
        <v/>
      </c>
      <c r="AK1328" s="22" t="e">
        <f>TRIM(#REF!)</f>
        <v>#REF!</v>
      </c>
      <c r="AL1328" s="23" t="e">
        <f>IF(#REF!=0,"",#REF!)</f>
        <v>#REF!</v>
      </c>
      <c r="AM1328" s="19" t="e">
        <f>IF(#REF!=0,"",#REF!)</f>
        <v>#REF!</v>
      </c>
      <c r="AN1328" s="23" t="e">
        <f>IF($AK1328="","",#REF!)</f>
        <v>#REF!</v>
      </c>
      <c r="AO1328" s="23" t="e">
        <f t="shared" si="394"/>
        <v>#REF!</v>
      </c>
      <c r="AP1328" s="19" t="e">
        <f>IF(#REF!=0,"",#REF!)</f>
        <v>#REF!</v>
      </c>
      <c r="AQ1328" s="19" t="e">
        <f>IF(#REF!=0,"",#REF!)</f>
        <v>#REF!</v>
      </c>
      <c r="AR1328" s="19" t="e">
        <f>IF(#REF!=0,"",#REF!)</f>
        <v>#REF!</v>
      </c>
      <c r="AS1328" s="19" t="e">
        <f>#REF!</f>
        <v>#REF!</v>
      </c>
    </row>
    <row r="1329" spans="4:45" ht="19.5" thickTop="1" thickBot="1" x14ac:dyDescent="0.25">
      <c r="D1329" s="1" t="str">
        <f t="shared" si="397"/>
        <v/>
      </c>
      <c r="E1329" s="1" t="str">
        <f t="shared" si="398"/>
        <v/>
      </c>
      <c r="K1329" s="19" t="str">
        <f t="shared" si="385"/>
        <v/>
      </c>
      <c r="L1329" s="19">
        <f t="shared" si="395"/>
        <v>10000</v>
      </c>
      <c r="M1329" s="22" t="str">
        <f>TRIM(Data!$N1326)</f>
        <v>Gone Again Blush</v>
      </c>
      <c r="N1329" s="22" t="str">
        <f>TRIM(Data!$A1326)</f>
        <v>Gone Again Blush</v>
      </c>
      <c r="O1329" s="23">
        <f>IF(Data!$B1326=0,"",Data!$B1326)</f>
        <v>1975</v>
      </c>
      <c r="P1329" s="19" t="str">
        <f>IF(Data!$C1326=0,"",Data!$C1326)</f>
        <v>1</v>
      </c>
      <c r="Q1329" s="23" t="str">
        <f>IF($M1329="","",Data!$E1326)</f>
        <v>M</v>
      </c>
      <c r="R1329" s="23" t="str">
        <f t="shared" si="386"/>
        <v>M</v>
      </c>
      <c r="S1329" s="23" t="str">
        <f t="shared" si="387"/>
        <v>M</v>
      </c>
      <c r="T1329" s="19" t="str">
        <f>IF(Data!$F1326=0,"",Data!$F1326)</f>
        <v/>
      </c>
      <c r="U1329" s="19" t="str">
        <f>IF(Data!$G1326=0,"",Data!$G1326)</f>
        <v>FD</v>
      </c>
      <c r="V1329" s="19" t="str">
        <f>IF(Data!$D1326=0,"",Data!$D1326)</f>
        <v/>
      </c>
      <c r="W1329" s="19" t="str">
        <f>Data!$H1326</f>
        <v>Japonica</v>
      </c>
      <c r="Y1329" s="41" t="e">
        <f t="shared" si="382"/>
        <v>#REF!</v>
      </c>
      <c r="Z1329" s="8">
        <f t="shared" si="388"/>
        <v>10000</v>
      </c>
      <c r="AA1329" s="8" t="str">
        <f t="shared" si="389"/>
        <v>Gone Again Blush</v>
      </c>
      <c r="AB1329" s="8" t="str">
        <f t="shared" si="390"/>
        <v>M</v>
      </c>
      <c r="AC1329" s="8" t="str">
        <f t="shared" si="391"/>
        <v/>
      </c>
      <c r="AD1329" s="8" t="str">
        <f t="shared" si="396"/>
        <v>FD</v>
      </c>
      <c r="AE1329" s="8" t="str">
        <f t="shared" si="392"/>
        <v/>
      </c>
      <c r="AF1329" s="5">
        <f t="shared" si="393"/>
        <v>1975</v>
      </c>
      <c r="AG1329" s="46">
        <v>1326</v>
      </c>
      <c r="AH1329" s="47" t="str">
        <f t="shared" si="383"/>
        <v/>
      </c>
      <c r="AI1329" s="48" t="str">
        <f t="shared" si="384"/>
        <v/>
      </c>
      <c r="AK1329" s="22" t="e">
        <f>TRIM(#REF!)</f>
        <v>#REF!</v>
      </c>
      <c r="AL1329" s="23" t="e">
        <f>IF(#REF!=0,"",#REF!)</f>
        <v>#REF!</v>
      </c>
      <c r="AM1329" s="19" t="e">
        <f>IF(#REF!=0,"",#REF!)</f>
        <v>#REF!</v>
      </c>
      <c r="AN1329" s="23" t="e">
        <f>IF($AK1329="","",#REF!)</f>
        <v>#REF!</v>
      </c>
      <c r="AO1329" s="23" t="e">
        <f t="shared" si="394"/>
        <v>#REF!</v>
      </c>
      <c r="AP1329" s="19" t="e">
        <f>IF(#REF!=0,"",#REF!)</f>
        <v>#REF!</v>
      </c>
      <c r="AQ1329" s="19" t="e">
        <f>IF(#REF!=0,"",#REF!)</f>
        <v>#REF!</v>
      </c>
      <c r="AR1329" s="19" t="e">
        <f>IF(#REF!=0,"",#REF!)</f>
        <v>#REF!</v>
      </c>
      <c r="AS1329" s="19" t="e">
        <f>#REF!</f>
        <v>#REF!</v>
      </c>
    </row>
    <row r="1330" spans="4:45" ht="19.5" thickTop="1" thickBot="1" x14ac:dyDescent="0.25">
      <c r="D1330" s="1" t="str">
        <f t="shared" si="397"/>
        <v/>
      </c>
      <c r="E1330" s="1" t="str">
        <f t="shared" si="398"/>
        <v/>
      </c>
      <c r="K1330" s="19" t="str">
        <f t="shared" si="385"/>
        <v/>
      </c>
      <c r="L1330" s="19">
        <f t="shared" si="395"/>
        <v>10000</v>
      </c>
      <c r="M1330" s="22" t="str">
        <f>TRIM(Data!$N1327)</f>
        <v>Gordy's Petite</v>
      </c>
      <c r="N1330" s="22" t="str">
        <f>TRIM(Data!$A1327)</f>
        <v>Gordy's Petite</v>
      </c>
      <c r="O1330" s="23">
        <f>IF(Data!$B1327=0,"",Data!$B1327)</f>
        <v>2020</v>
      </c>
      <c r="P1330" s="19" t="str">
        <f>IF(Data!$C1327=0,"",Data!$C1327)</f>
        <v>1</v>
      </c>
      <c r="Q1330" s="23" t="str">
        <f>IF($M1330="","",Data!$E1327)</f>
        <v>Min</v>
      </c>
      <c r="R1330" s="23" t="str">
        <f t="shared" si="386"/>
        <v>Min</v>
      </c>
      <c r="S1330" s="23" t="str">
        <f t="shared" si="387"/>
        <v>Min</v>
      </c>
      <c r="T1330" s="19" t="str">
        <f>IF(Data!$F1327=0,"",Data!$F1327)</f>
        <v/>
      </c>
      <c r="U1330" s="19" t="str">
        <f>IF(Data!$G1327=0,"",Data!$G1327)</f>
        <v>FD</v>
      </c>
      <c r="V1330" s="19" t="str">
        <f>IF(Data!$D1327=0,"",Data!$D1327)</f>
        <v/>
      </c>
      <c r="W1330" s="19" t="str">
        <f>Data!$H1327</f>
        <v>Japonica</v>
      </c>
      <c r="Y1330" s="41" t="e">
        <f t="shared" si="382"/>
        <v>#REF!</v>
      </c>
      <c r="Z1330" s="8">
        <f t="shared" si="388"/>
        <v>10000</v>
      </c>
      <c r="AA1330" s="8" t="str">
        <f t="shared" si="389"/>
        <v>Gordy's Petite</v>
      </c>
      <c r="AB1330" s="8" t="str">
        <f t="shared" si="390"/>
        <v>Min</v>
      </c>
      <c r="AC1330" s="8" t="str">
        <f t="shared" si="391"/>
        <v/>
      </c>
      <c r="AD1330" s="8" t="str">
        <f t="shared" si="396"/>
        <v>FD</v>
      </c>
      <c r="AE1330" s="8" t="str">
        <f t="shared" si="392"/>
        <v/>
      </c>
      <c r="AF1330" s="5">
        <f t="shared" si="393"/>
        <v>2020</v>
      </c>
      <c r="AG1330" s="46">
        <v>1327</v>
      </c>
      <c r="AH1330" s="47" t="str">
        <f t="shared" si="383"/>
        <v/>
      </c>
      <c r="AI1330" s="48" t="str">
        <f t="shared" si="384"/>
        <v/>
      </c>
      <c r="AK1330" s="22" t="e">
        <f>TRIM(#REF!)</f>
        <v>#REF!</v>
      </c>
      <c r="AL1330" s="23" t="e">
        <f>IF(#REF!=0,"",#REF!)</f>
        <v>#REF!</v>
      </c>
      <c r="AM1330" s="19" t="e">
        <f>IF(#REF!=0,"",#REF!)</f>
        <v>#REF!</v>
      </c>
      <c r="AN1330" s="23" t="e">
        <f>IF($AK1330="","",#REF!)</f>
        <v>#REF!</v>
      </c>
      <c r="AO1330" s="23" t="e">
        <f t="shared" si="394"/>
        <v>#REF!</v>
      </c>
      <c r="AP1330" s="19" t="e">
        <f>IF(#REF!=0,"",#REF!)</f>
        <v>#REF!</v>
      </c>
      <c r="AQ1330" s="19" t="e">
        <f>IF(#REF!=0,"",#REF!)</f>
        <v>#REF!</v>
      </c>
      <c r="AR1330" s="19" t="e">
        <f>IF(#REF!=0,"",#REF!)</f>
        <v>#REF!</v>
      </c>
      <c r="AS1330" s="19" t="e">
        <f>#REF!</f>
        <v>#REF!</v>
      </c>
    </row>
    <row r="1331" spans="4:45" ht="19.5" thickTop="1" thickBot="1" x14ac:dyDescent="0.25">
      <c r="D1331" s="1" t="str">
        <f t="shared" si="397"/>
        <v/>
      </c>
      <c r="E1331" s="1" t="str">
        <f t="shared" si="398"/>
        <v/>
      </c>
      <c r="K1331" s="19" t="str">
        <f t="shared" si="385"/>
        <v/>
      </c>
      <c r="L1331" s="19">
        <f t="shared" si="395"/>
        <v>10000</v>
      </c>
      <c r="M1331" s="22" t="str">
        <f>TRIM(Data!$N1328)</f>
        <v>Gordy's Pretty Lady</v>
      </c>
      <c r="N1331" s="22" t="str">
        <f>TRIM(Data!$A1328)</f>
        <v>Gordy's Pretty Lady</v>
      </c>
      <c r="O1331" s="23">
        <f>IF(Data!$B1328=0,"",Data!$B1328)</f>
        <v>2005</v>
      </c>
      <c r="P1331" s="19" t="str">
        <f>IF(Data!$C1328=0,"",Data!$C1328)</f>
        <v>1</v>
      </c>
      <c r="Q1331" s="23" t="str">
        <f>IF($M1331="","",Data!$E1328)</f>
        <v>L-VL</v>
      </c>
      <c r="R1331" s="23" t="str">
        <f t="shared" si="386"/>
        <v>L</v>
      </c>
      <c r="S1331" s="23" t="str">
        <f t="shared" si="387"/>
        <v>L</v>
      </c>
      <c r="T1331" s="19" t="str">
        <f>IF(Data!$F1328=0,"",Data!$F1328)</f>
        <v/>
      </c>
      <c r="U1331" s="19" t="str">
        <f>IF(Data!$G1328=0,"",Data!$G1328)</f>
        <v/>
      </c>
      <c r="V1331" s="19" t="str">
        <f>IF(Data!$D1328=0,"",Data!$D1328)</f>
        <v/>
      </c>
      <c r="W1331" s="19" t="str">
        <f>Data!$H1328</f>
        <v>Japonica</v>
      </c>
      <c r="Y1331" s="41" t="e">
        <f t="shared" si="382"/>
        <v>#REF!</v>
      </c>
      <c r="Z1331" s="8">
        <f t="shared" si="388"/>
        <v>10000</v>
      </c>
      <c r="AA1331" s="8" t="str">
        <f t="shared" si="389"/>
        <v>Gordy's Pretty Lady</v>
      </c>
      <c r="AB1331" s="8" t="str">
        <f t="shared" si="390"/>
        <v>L</v>
      </c>
      <c r="AC1331" s="8" t="str">
        <f t="shared" si="391"/>
        <v/>
      </c>
      <c r="AD1331" s="8" t="str">
        <f t="shared" si="396"/>
        <v/>
      </c>
      <c r="AE1331" s="8" t="str">
        <f t="shared" si="392"/>
        <v/>
      </c>
      <c r="AF1331" s="5">
        <f t="shared" si="393"/>
        <v>2005</v>
      </c>
      <c r="AG1331" s="46">
        <v>1328</v>
      </c>
      <c r="AH1331" s="47" t="str">
        <f t="shared" si="383"/>
        <v/>
      </c>
      <c r="AI1331" s="48" t="str">
        <f t="shared" si="384"/>
        <v/>
      </c>
      <c r="AK1331" s="22" t="e">
        <f>TRIM(#REF!)</f>
        <v>#REF!</v>
      </c>
      <c r="AL1331" s="23" t="e">
        <f>IF(#REF!=0,"",#REF!)</f>
        <v>#REF!</v>
      </c>
      <c r="AM1331" s="19" t="e">
        <f>IF(#REF!=0,"",#REF!)</f>
        <v>#REF!</v>
      </c>
      <c r="AN1331" s="23" t="e">
        <f>IF($AK1331="","",#REF!)</f>
        <v>#REF!</v>
      </c>
      <c r="AO1331" s="23" t="e">
        <f t="shared" si="394"/>
        <v>#REF!</v>
      </c>
      <c r="AP1331" s="19" t="e">
        <f>IF(#REF!=0,"",#REF!)</f>
        <v>#REF!</v>
      </c>
      <c r="AQ1331" s="19" t="e">
        <f>IF(#REF!=0,"",#REF!)</f>
        <v>#REF!</v>
      </c>
      <c r="AR1331" s="19" t="e">
        <f>IF(#REF!=0,"",#REF!)</f>
        <v>#REF!</v>
      </c>
      <c r="AS1331" s="19" t="e">
        <f>#REF!</f>
        <v>#REF!</v>
      </c>
    </row>
    <row r="1332" spans="4:45" ht="19.5" thickTop="1" thickBot="1" x14ac:dyDescent="0.25">
      <c r="D1332" s="1" t="str">
        <f t="shared" si="397"/>
        <v/>
      </c>
      <c r="E1332" s="1" t="str">
        <f t="shared" si="398"/>
        <v/>
      </c>
      <c r="K1332" s="19" t="str">
        <f t="shared" si="385"/>
        <v/>
      </c>
      <c r="L1332" s="19">
        <f t="shared" si="395"/>
        <v>10000</v>
      </c>
      <c r="M1332" s="22" t="str">
        <f>TRIM(Data!$N1329)</f>
        <v>Gosho-zakura</v>
      </c>
      <c r="N1332" s="22" t="str">
        <f>TRIM(Data!$A1329)</f>
        <v>Gosho-zakura (Higo)</v>
      </c>
      <c r="O1332" s="23" t="str">
        <f>IF(Data!$B1329=0,"",Data!$B1329)</f>
        <v>1900's Early</v>
      </c>
      <c r="P1332" s="19" t="str">
        <f>IF(Data!$C1329=0,"",Data!$C1329)</f>
        <v/>
      </c>
      <c r="Q1332" s="23" t="str">
        <f>IF($M1332="","",Data!$E1329)</f>
        <v>M</v>
      </c>
      <c r="R1332" s="23" t="str">
        <f t="shared" si="386"/>
        <v>M</v>
      </c>
      <c r="S1332" s="23" t="str">
        <f t="shared" si="387"/>
        <v>M</v>
      </c>
      <c r="T1332" s="19" t="str">
        <f>IF(Data!$F1329=0,"",Data!$F1329)</f>
        <v/>
      </c>
      <c r="U1332" s="19" t="str">
        <f>IF(Data!$G1329=0,"",Data!$G1329)</f>
        <v/>
      </c>
      <c r="V1332" s="19" t="str">
        <f>IF(Data!$D1329=0,"",Data!$D1329)</f>
        <v/>
      </c>
      <c r="W1332" s="19" t="str">
        <f>Data!$H1329</f>
        <v>Japonica [Higo]</v>
      </c>
      <c r="Y1332" s="41" t="e">
        <f t="shared" si="382"/>
        <v>#REF!</v>
      </c>
      <c r="Z1332" s="8">
        <f t="shared" si="388"/>
        <v>10000</v>
      </c>
      <c r="AA1332" s="8" t="str">
        <f t="shared" si="389"/>
        <v>Gosho-zakura</v>
      </c>
      <c r="AB1332" s="8" t="str">
        <f t="shared" si="390"/>
        <v>M</v>
      </c>
      <c r="AC1332" s="8" t="str">
        <f t="shared" si="391"/>
        <v/>
      </c>
      <c r="AD1332" s="8" t="str">
        <f t="shared" si="396"/>
        <v/>
      </c>
      <c r="AE1332" s="8" t="str">
        <f t="shared" si="392"/>
        <v/>
      </c>
      <c r="AF1332" s="5" t="str">
        <f t="shared" si="393"/>
        <v>1900's Early</v>
      </c>
      <c r="AG1332" s="46">
        <v>1329</v>
      </c>
      <c r="AH1332" s="47" t="str">
        <f t="shared" si="383"/>
        <v/>
      </c>
      <c r="AI1332" s="48" t="str">
        <f t="shared" si="384"/>
        <v/>
      </c>
      <c r="AK1332" s="22" t="e">
        <f>TRIM(#REF!)</f>
        <v>#REF!</v>
      </c>
      <c r="AL1332" s="23" t="e">
        <f>IF(#REF!=0,"",#REF!)</f>
        <v>#REF!</v>
      </c>
      <c r="AM1332" s="19" t="e">
        <f>IF(#REF!=0,"",#REF!)</f>
        <v>#REF!</v>
      </c>
      <c r="AN1332" s="23" t="e">
        <f>IF($AK1332="","",#REF!)</f>
        <v>#REF!</v>
      </c>
      <c r="AO1332" s="23" t="e">
        <f t="shared" si="394"/>
        <v>#REF!</v>
      </c>
      <c r="AP1332" s="19" t="e">
        <f>IF(#REF!=0,"",#REF!)</f>
        <v>#REF!</v>
      </c>
      <c r="AQ1332" s="19" t="e">
        <f>IF(#REF!=0,"",#REF!)</f>
        <v>#REF!</v>
      </c>
      <c r="AR1332" s="19" t="e">
        <f>IF(#REF!=0,"",#REF!)</f>
        <v>#REF!</v>
      </c>
      <c r="AS1332" s="19" t="e">
        <f>#REF!</f>
        <v>#REF!</v>
      </c>
    </row>
    <row r="1333" spans="4:45" ht="19.5" thickTop="1" thickBot="1" x14ac:dyDescent="0.25">
      <c r="D1333" s="1" t="str">
        <f t="shared" si="397"/>
        <v/>
      </c>
      <c r="E1333" s="1" t="str">
        <f t="shared" si="398"/>
        <v/>
      </c>
      <c r="K1333" s="19" t="str">
        <f t="shared" si="385"/>
        <v/>
      </c>
      <c r="L1333" s="19">
        <f t="shared" si="395"/>
        <v>10000</v>
      </c>
      <c r="M1333" s="22" t="str">
        <f>TRIM(Data!$N1330)</f>
        <v>Governor Earl Warren</v>
      </c>
      <c r="N1333" s="22" t="str">
        <f>TRIM(Data!$A1330)</f>
        <v>Governor Earl Warren</v>
      </c>
      <c r="O1333" s="23">
        <f>IF(Data!$B1330=0,"",Data!$B1330)</f>
        <v>1949</v>
      </c>
      <c r="P1333" s="19" t="str">
        <f>IF(Data!$C1330=0,"",Data!$C1330)</f>
        <v>1</v>
      </c>
      <c r="Q1333" s="23" t="str">
        <f>IF($M1333="","",Data!$E1330)</f>
        <v>M-L</v>
      </c>
      <c r="R1333" s="23" t="str">
        <f t="shared" si="386"/>
        <v>M</v>
      </c>
      <c r="S1333" s="23" t="str">
        <f t="shared" si="387"/>
        <v>M</v>
      </c>
      <c r="T1333" s="19" t="str">
        <f>IF(Data!$F1330=0,"",Data!$F1330)</f>
        <v/>
      </c>
      <c r="U1333" s="19" t="str">
        <f>IF(Data!$G1330=0,"",Data!$G1330)</f>
        <v/>
      </c>
      <c r="V1333" s="19" t="str">
        <f>IF(Data!$D1330=0,"",Data!$D1330)</f>
        <v/>
      </c>
      <c r="W1333" s="19" t="str">
        <f>Data!$H1330</f>
        <v>Japonica</v>
      </c>
      <c r="Y1333" s="41" t="e">
        <f t="shared" si="382"/>
        <v>#REF!</v>
      </c>
      <c r="Z1333" s="8">
        <f t="shared" si="388"/>
        <v>10000</v>
      </c>
      <c r="AA1333" s="8" t="str">
        <f t="shared" si="389"/>
        <v>Governor Earl Warren</v>
      </c>
      <c r="AB1333" s="8" t="str">
        <f t="shared" si="390"/>
        <v>M</v>
      </c>
      <c r="AC1333" s="8" t="str">
        <f t="shared" si="391"/>
        <v/>
      </c>
      <c r="AD1333" s="8" t="str">
        <f t="shared" si="396"/>
        <v/>
      </c>
      <c r="AE1333" s="8" t="str">
        <f t="shared" si="392"/>
        <v/>
      </c>
      <c r="AF1333" s="5">
        <f t="shared" si="393"/>
        <v>1949</v>
      </c>
      <c r="AG1333" s="46">
        <v>1330</v>
      </c>
      <c r="AH1333" s="47" t="str">
        <f t="shared" si="383"/>
        <v/>
      </c>
      <c r="AI1333" s="48" t="str">
        <f t="shared" si="384"/>
        <v/>
      </c>
      <c r="AK1333" s="22" t="e">
        <f>TRIM(#REF!)</f>
        <v>#REF!</v>
      </c>
      <c r="AL1333" s="23" t="e">
        <f>IF(#REF!=0,"",#REF!)</f>
        <v>#REF!</v>
      </c>
      <c r="AM1333" s="19" t="e">
        <f>IF(#REF!=0,"",#REF!)</f>
        <v>#REF!</v>
      </c>
      <c r="AN1333" s="23" t="e">
        <f>IF($AK1333="","",#REF!)</f>
        <v>#REF!</v>
      </c>
      <c r="AO1333" s="23" t="e">
        <f t="shared" si="394"/>
        <v>#REF!</v>
      </c>
      <c r="AP1333" s="19" t="e">
        <f>IF(#REF!=0,"",#REF!)</f>
        <v>#REF!</v>
      </c>
      <c r="AQ1333" s="19" t="e">
        <f>IF(#REF!=0,"",#REF!)</f>
        <v>#REF!</v>
      </c>
      <c r="AR1333" s="19" t="e">
        <f>IF(#REF!=0,"",#REF!)</f>
        <v>#REF!</v>
      </c>
      <c r="AS1333" s="19" t="e">
        <f>#REF!</f>
        <v>#REF!</v>
      </c>
    </row>
    <row r="1334" spans="4:45" ht="19.5" thickTop="1" thickBot="1" x14ac:dyDescent="0.25">
      <c r="D1334" s="1" t="str">
        <f t="shared" si="397"/>
        <v/>
      </c>
      <c r="E1334" s="1" t="str">
        <f t="shared" si="398"/>
        <v/>
      </c>
      <c r="K1334" s="19" t="str">
        <f t="shared" si="385"/>
        <v/>
      </c>
      <c r="L1334" s="19">
        <f t="shared" si="395"/>
        <v>10000</v>
      </c>
      <c r="M1334" s="22" t="str">
        <f>TRIM(Data!$N1331)</f>
        <v>Governor Kennon</v>
      </c>
      <c r="N1334" s="22" t="str">
        <f>TRIM(Data!$A1331)</f>
        <v>Governor Kennon</v>
      </c>
      <c r="O1334" s="23">
        <f>IF(Data!$B1331=0,"",Data!$B1331)</f>
        <v>1953</v>
      </c>
      <c r="P1334" s="19" t="str">
        <f>IF(Data!$C1331=0,"",Data!$C1331)</f>
        <v>1</v>
      </c>
      <c r="Q1334" s="23" t="str">
        <f>IF($M1334="","",Data!$E1331)</f>
        <v>M</v>
      </c>
      <c r="R1334" s="23" t="str">
        <f t="shared" si="386"/>
        <v>M</v>
      </c>
      <c r="S1334" s="23" t="str">
        <f t="shared" si="387"/>
        <v>M</v>
      </c>
      <c r="T1334" s="19" t="str">
        <f>IF(Data!$F1331=0,"",Data!$F1331)</f>
        <v/>
      </c>
      <c r="U1334" s="19" t="str">
        <f>IF(Data!$G1331=0,"",Data!$G1331)</f>
        <v/>
      </c>
      <c r="V1334" s="19" t="str">
        <f>IF(Data!$D1331=0,"",Data!$D1331)</f>
        <v/>
      </c>
      <c r="W1334" s="19" t="str">
        <f>Data!$H1331</f>
        <v>Japonica</v>
      </c>
      <c r="Y1334" s="41" t="e">
        <f t="shared" si="382"/>
        <v>#REF!</v>
      </c>
      <c r="Z1334" s="8">
        <f t="shared" si="388"/>
        <v>10000</v>
      </c>
      <c r="AA1334" s="8" t="str">
        <f t="shared" si="389"/>
        <v>Governor Kennon</v>
      </c>
      <c r="AB1334" s="8" t="str">
        <f t="shared" si="390"/>
        <v>M</v>
      </c>
      <c r="AC1334" s="8" t="str">
        <f t="shared" si="391"/>
        <v/>
      </c>
      <c r="AD1334" s="8" t="str">
        <f t="shared" si="396"/>
        <v/>
      </c>
      <c r="AE1334" s="8" t="str">
        <f t="shared" si="392"/>
        <v/>
      </c>
      <c r="AF1334" s="5">
        <f t="shared" si="393"/>
        <v>1953</v>
      </c>
      <c r="AG1334" s="46">
        <v>1331</v>
      </c>
      <c r="AH1334" s="47" t="str">
        <f t="shared" si="383"/>
        <v/>
      </c>
      <c r="AI1334" s="48" t="str">
        <f t="shared" si="384"/>
        <v/>
      </c>
      <c r="AK1334" s="22" t="e">
        <f>TRIM(#REF!)</f>
        <v>#REF!</v>
      </c>
      <c r="AL1334" s="23" t="e">
        <f>IF(#REF!=0,"",#REF!)</f>
        <v>#REF!</v>
      </c>
      <c r="AM1334" s="19" t="e">
        <f>IF(#REF!=0,"",#REF!)</f>
        <v>#REF!</v>
      </c>
      <c r="AN1334" s="23" t="e">
        <f>IF($AK1334="","",#REF!)</f>
        <v>#REF!</v>
      </c>
      <c r="AO1334" s="23" t="e">
        <f t="shared" si="394"/>
        <v>#REF!</v>
      </c>
      <c r="AP1334" s="19" t="e">
        <f>IF(#REF!=0,"",#REF!)</f>
        <v>#REF!</v>
      </c>
      <c r="AQ1334" s="19" t="e">
        <f>IF(#REF!=0,"",#REF!)</f>
        <v>#REF!</v>
      </c>
      <c r="AR1334" s="19" t="e">
        <f>IF(#REF!=0,"",#REF!)</f>
        <v>#REF!</v>
      </c>
      <c r="AS1334" s="19" t="e">
        <f>#REF!</f>
        <v>#REF!</v>
      </c>
    </row>
    <row r="1335" spans="4:45" ht="19.5" thickTop="1" thickBot="1" x14ac:dyDescent="0.25">
      <c r="D1335" s="1" t="str">
        <f t="shared" si="397"/>
        <v/>
      </c>
      <c r="E1335" s="1" t="str">
        <f t="shared" si="398"/>
        <v/>
      </c>
      <c r="K1335" s="19" t="str">
        <f t="shared" si="385"/>
        <v/>
      </c>
      <c r="L1335" s="19">
        <f t="shared" si="395"/>
        <v>10000</v>
      </c>
      <c r="M1335" s="22" t="str">
        <f>TRIM(Data!$N1332)</f>
        <v>Governor Mouton</v>
      </c>
      <c r="N1335" s="22" t="str">
        <f>TRIM(Data!$A1332)</f>
        <v>Governor Mouton (Variegated Aunt Jetty, Angelica)</v>
      </c>
      <c r="O1335" s="23" t="str">
        <f>IF(Data!$B1332=0,"",Data!$B1332)</f>
        <v>1900's - Early</v>
      </c>
      <c r="P1335" s="19" t="str">
        <f>IF(Data!$C1332=0,"",Data!$C1332)</f>
        <v>1</v>
      </c>
      <c r="Q1335" s="23" t="str">
        <f>IF($M1335="","",Data!$E1332)</f>
        <v>M</v>
      </c>
      <c r="R1335" s="23" t="str">
        <f t="shared" si="386"/>
        <v>M</v>
      </c>
      <c r="S1335" s="23" t="str">
        <f t="shared" si="387"/>
        <v>M</v>
      </c>
      <c r="T1335" s="19" t="str">
        <f>IF(Data!$F1332=0,"",Data!$F1332)</f>
        <v/>
      </c>
      <c r="U1335" s="19" t="str">
        <f>IF(Data!$G1332=0,"",Data!$G1332)</f>
        <v/>
      </c>
      <c r="V1335" s="19" t="str">
        <f>IF(Data!$D1332=0,"",Data!$D1332)</f>
        <v/>
      </c>
      <c r="W1335" s="19" t="str">
        <f>Data!$H1332</f>
        <v>Japonica</v>
      </c>
      <c r="Y1335" s="41" t="e">
        <f t="shared" si="382"/>
        <v>#REF!</v>
      </c>
      <c r="Z1335" s="8">
        <f t="shared" si="388"/>
        <v>10000</v>
      </c>
      <c r="AA1335" s="8" t="str">
        <f t="shared" si="389"/>
        <v>Governor Mouton</v>
      </c>
      <c r="AB1335" s="8" t="str">
        <f t="shared" si="390"/>
        <v>M</v>
      </c>
      <c r="AC1335" s="8" t="str">
        <f t="shared" si="391"/>
        <v/>
      </c>
      <c r="AD1335" s="8" t="str">
        <f t="shared" si="396"/>
        <v/>
      </c>
      <c r="AE1335" s="8" t="str">
        <f t="shared" si="392"/>
        <v/>
      </c>
      <c r="AF1335" s="5" t="str">
        <f t="shared" si="393"/>
        <v>1900's - Early</v>
      </c>
      <c r="AG1335" s="46">
        <v>1332</v>
      </c>
      <c r="AH1335" s="47" t="str">
        <f t="shared" si="383"/>
        <v/>
      </c>
      <c r="AI1335" s="48" t="str">
        <f t="shared" si="384"/>
        <v/>
      </c>
      <c r="AK1335" s="22" t="e">
        <f>TRIM(#REF!)</f>
        <v>#REF!</v>
      </c>
      <c r="AL1335" s="23" t="e">
        <f>IF(#REF!=0,"",#REF!)</f>
        <v>#REF!</v>
      </c>
      <c r="AM1335" s="19" t="e">
        <f>IF(#REF!=0,"",#REF!)</f>
        <v>#REF!</v>
      </c>
      <c r="AN1335" s="23" t="e">
        <f>IF($AK1335="","",#REF!)</f>
        <v>#REF!</v>
      </c>
      <c r="AO1335" s="23" t="e">
        <f t="shared" si="394"/>
        <v>#REF!</v>
      </c>
      <c r="AP1335" s="19" t="e">
        <f>IF(#REF!=0,"",#REF!)</f>
        <v>#REF!</v>
      </c>
      <c r="AQ1335" s="19" t="e">
        <f>IF(#REF!=0,"",#REF!)</f>
        <v>#REF!</v>
      </c>
      <c r="AR1335" s="19" t="e">
        <f>IF(#REF!=0,"",#REF!)</f>
        <v>#REF!</v>
      </c>
      <c r="AS1335" s="19" t="e">
        <f>#REF!</f>
        <v>#REF!</v>
      </c>
    </row>
    <row r="1336" spans="4:45" ht="19.5" thickTop="1" thickBot="1" x14ac:dyDescent="0.25">
      <c r="D1336" s="1" t="str">
        <f t="shared" si="397"/>
        <v/>
      </c>
      <c r="E1336" s="1" t="str">
        <f t="shared" si="398"/>
        <v/>
      </c>
      <c r="K1336" s="19" t="str">
        <f t="shared" si="385"/>
        <v/>
      </c>
      <c r="L1336" s="19">
        <f t="shared" si="395"/>
        <v>10000</v>
      </c>
      <c r="M1336" s="22" t="str">
        <f>TRIM(Data!$N1333)</f>
        <v>Grace Albritton</v>
      </c>
      <c r="N1336" s="22" t="str">
        <f>TRIM(Data!$A1333)</f>
        <v>Grace Albritton</v>
      </c>
      <c r="O1336" s="23">
        <f>IF(Data!$B1333=0,"",Data!$B1333)</f>
        <v>1970</v>
      </c>
      <c r="P1336" s="19" t="str">
        <f>IF(Data!$C1333=0,"",Data!$C1333)</f>
        <v>1</v>
      </c>
      <c r="Q1336" s="23" t="str">
        <f>IF($M1336="","",Data!$E1333)</f>
        <v>Min-S</v>
      </c>
      <c r="R1336" s="23" t="str">
        <f t="shared" si="386"/>
        <v>S</v>
      </c>
      <c r="S1336" s="23" t="str">
        <f t="shared" si="387"/>
        <v>S</v>
      </c>
      <c r="T1336" s="19" t="str">
        <f>IF(Data!$F1333=0,"",Data!$F1333)</f>
        <v/>
      </c>
      <c r="U1336" s="19" t="str">
        <f>IF(Data!$G1333=0,"",Data!$G1333)</f>
        <v>FD</v>
      </c>
      <c r="V1336" s="19" t="str">
        <f>IF(Data!$D1333=0,"",Data!$D1333)</f>
        <v/>
      </c>
      <c r="W1336" s="19" t="str">
        <f>Data!$H1333</f>
        <v>Japonica</v>
      </c>
      <c r="Y1336" s="41" t="e">
        <f t="shared" si="382"/>
        <v>#REF!</v>
      </c>
      <c r="Z1336" s="8">
        <f t="shared" si="388"/>
        <v>10000</v>
      </c>
      <c r="AA1336" s="8" t="str">
        <f t="shared" si="389"/>
        <v>Grace Albritton</v>
      </c>
      <c r="AB1336" s="8" t="str">
        <f t="shared" si="390"/>
        <v>S</v>
      </c>
      <c r="AC1336" s="8" t="str">
        <f t="shared" si="391"/>
        <v/>
      </c>
      <c r="AD1336" s="8" t="str">
        <f t="shared" si="396"/>
        <v>FD</v>
      </c>
      <c r="AE1336" s="8" t="str">
        <f t="shared" si="392"/>
        <v/>
      </c>
      <c r="AF1336" s="5">
        <f t="shared" si="393"/>
        <v>1970</v>
      </c>
      <c r="AG1336" s="46">
        <v>1333</v>
      </c>
      <c r="AH1336" s="47" t="str">
        <f t="shared" si="383"/>
        <v/>
      </c>
      <c r="AI1336" s="48" t="str">
        <f t="shared" si="384"/>
        <v/>
      </c>
      <c r="AK1336" s="22" t="e">
        <f>TRIM(#REF!)</f>
        <v>#REF!</v>
      </c>
      <c r="AL1336" s="23" t="e">
        <f>IF(#REF!=0,"",#REF!)</f>
        <v>#REF!</v>
      </c>
      <c r="AM1336" s="19" t="e">
        <f>IF(#REF!=0,"",#REF!)</f>
        <v>#REF!</v>
      </c>
      <c r="AN1336" s="23" t="e">
        <f>IF($AK1336="","",#REF!)</f>
        <v>#REF!</v>
      </c>
      <c r="AO1336" s="23" t="e">
        <f t="shared" si="394"/>
        <v>#REF!</v>
      </c>
      <c r="AP1336" s="19" t="e">
        <f>IF(#REF!=0,"",#REF!)</f>
        <v>#REF!</v>
      </c>
      <c r="AQ1336" s="19" t="e">
        <f>IF(#REF!=0,"",#REF!)</f>
        <v>#REF!</v>
      </c>
      <c r="AR1336" s="19" t="e">
        <f>IF(#REF!=0,"",#REF!)</f>
        <v>#REF!</v>
      </c>
      <c r="AS1336" s="19" t="e">
        <f>#REF!</f>
        <v>#REF!</v>
      </c>
    </row>
    <row r="1337" spans="4:45" ht="19.5" thickTop="1" thickBot="1" x14ac:dyDescent="0.25">
      <c r="D1337" s="1" t="str">
        <f t="shared" si="397"/>
        <v/>
      </c>
      <c r="E1337" s="1" t="str">
        <f t="shared" si="398"/>
        <v/>
      </c>
      <c r="K1337" s="19" t="str">
        <f t="shared" si="385"/>
        <v/>
      </c>
      <c r="L1337" s="19">
        <f t="shared" si="395"/>
        <v>10000</v>
      </c>
      <c r="M1337" s="22" t="str">
        <f>TRIM(Data!$N1334)</f>
        <v>Grace Albritton Flair</v>
      </c>
      <c r="N1337" s="22" t="str">
        <f>TRIM(Data!$A1334)</f>
        <v>Grace Albritton Flair</v>
      </c>
      <c r="O1337" s="23">
        <f>IF(Data!$B1334=0,"",Data!$B1334)</f>
        <v>1980</v>
      </c>
      <c r="P1337" s="19" t="str">
        <f>IF(Data!$C1334=0,"",Data!$C1334)</f>
        <v>1</v>
      </c>
      <c r="Q1337" s="23" t="str">
        <f>IF($M1337="","",Data!$E1334)</f>
        <v>Min-S</v>
      </c>
      <c r="R1337" s="23" t="str">
        <f t="shared" si="386"/>
        <v>S</v>
      </c>
      <c r="S1337" s="23" t="str">
        <f t="shared" si="387"/>
        <v>S</v>
      </c>
      <c r="T1337" s="19" t="str">
        <f>IF(Data!$F1334=0,"",Data!$F1334)</f>
        <v/>
      </c>
      <c r="U1337" s="19" t="str">
        <f>IF(Data!$G1334=0,"",Data!$G1334)</f>
        <v>FD</v>
      </c>
      <c r="V1337" s="19" t="str">
        <f>IF(Data!$D1334=0,"",Data!$D1334)</f>
        <v/>
      </c>
      <c r="W1337" s="19" t="str">
        <f>Data!$H1334</f>
        <v>Japonica</v>
      </c>
      <c r="Y1337" s="41" t="e">
        <f t="shared" si="382"/>
        <v>#REF!</v>
      </c>
      <c r="Z1337" s="8">
        <f t="shared" si="388"/>
        <v>10000</v>
      </c>
      <c r="AA1337" s="8" t="str">
        <f t="shared" si="389"/>
        <v>Grace Albritton Flair</v>
      </c>
      <c r="AB1337" s="8" t="str">
        <f t="shared" si="390"/>
        <v>S</v>
      </c>
      <c r="AC1337" s="8" t="str">
        <f t="shared" si="391"/>
        <v/>
      </c>
      <c r="AD1337" s="8" t="str">
        <f t="shared" si="396"/>
        <v>FD</v>
      </c>
      <c r="AE1337" s="8" t="str">
        <f t="shared" si="392"/>
        <v/>
      </c>
      <c r="AF1337" s="5">
        <f t="shared" si="393"/>
        <v>1980</v>
      </c>
      <c r="AG1337" s="46">
        <v>1334</v>
      </c>
      <c r="AH1337" s="47" t="str">
        <f t="shared" si="383"/>
        <v/>
      </c>
      <c r="AI1337" s="48" t="str">
        <f t="shared" si="384"/>
        <v/>
      </c>
      <c r="AK1337" s="22" t="e">
        <f>TRIM(#REF!)</f>
        <v>#REF!</v>
      </c>
      <c r="AL1337" s="23" t="e">
        <f>IF(#REF!=0,"",#REF!)</f>
        <v>#REF!</v>
      </c>
      <c r="AM1337" s="19" t="e">
        <f>IF(#REF!=0,"",#REF!)</f>
        <v>#REF!</v>
      </c>
      <c r="AN1337" s="23" t="e">
        <f>IF($AK1337="","",#REF!)</f>
        <v>#REF!</v>
      </c>
      <c r="AO1337" s="23" t="e">
        <f t="shared" si="394"/>
        <v>#REF!</v>
      </c>
      <c r="AP1337" s="19" t="e">
        <f>IF(#REF!=0,"",#REF!)</f>
        <v>#REF!</v>
      </c>
      <c r="AQ1337" s="19" t="e">
        <f>IF(#REF!=0,"",#REF!)</f>
        <v>#REF!</v>
      </c>
      <c r="AR1337" s="19" t="e">
        <f>IF(#REF!=0,"",#REF!)</f>
        <v>#REF!</v>
      </c>
      <c r="AS1337" s="19" t="e">
        <f>#REF!</f>
        <v>#REF!</v>
      </c>
    </row>
    <row r="1338" spans="4:45" ht="19.5" thickTop="1" thickBot="1" x14ac:dyDescent="0.25">
      <c r="D1338" s="1" t="str">
        <f t="shared" si="397"/>
        <v/>
      </c>
      <c r="E1338" s="1" t="str">
        <f t="shared" si="398"/>
        <v/>
      </c>
      <c r="K1338" s="19" t="str">
        <f t="shared" si="385"/>
        <v/>
      </c>
      <c r="L1338" s="19">
        <f t="shared" si="395"/>
        <v>10000</v>
      </c>
      <c r="M1338" s="22" t="str">
        <f>TRIM(Data!$N1335)</f>
        <v>Grace Albritton Red</v>
      </c>
      <c r="N1338" s="22" t="str">
        <f>TRIM(Data!$A1335)</f>
        <v>Grace Albritton Red</v>
      </c>
      <c r="O1338" s="23">
        <f>IF(Data!$B1335=0,"",Data!$B1335)</f>
        <v>1997</v>
      </c>
      <c r="P1338" s="19" t="str">
        <f>IF(Data!$C1335=0,"",Data!$C1335)</f>
        <v>1</v>
      </c>
      <c r="Q1338" s="23" t="str">
        <f>IF($M1338="","",Data!$E1335)</f>
        <v>Min-S</v>
      </c>
      <c r="R1338" s="23" t="str">
        <f t="shared" si="386"/>
        <v>S</v>
      </c>
      <c r="S1338" s="23" t="str">
        <f t="shared" si="387"/>
        <v>S</v>
      </c>
      <c r="T1338" s="19" t="str">
        <f>IF(Data!$F1335=0,"",Data!$F1335)</f>
        <v/>
      </c>
      <c r="U1338" s="19" t="str">
        <f>IF(Data!$G1335=0,"",Data!$G1335)</f>
        <v>FD</v>
      </c>
      <c r="V1338" s="19" t="str">
        <f>IF(Data!$D1335=0,"",Data!$D1335)</f>
        <v/>
      </c>
      <c r="W1338" s="19" t="str">
        <f>Data!$H1335</f>
        <v>Japonica</v>
      </c>
      <c r="Y1338" s="41" t="e">
        <f t="shared" si="382"/>
        <v>#REF!</v>
      </c>
      <c r="Z1338" s="8">
        <f t="shared" si="388"/>
        <v>10000</v>
      </c>
      <c r="AA1338" s="8" t="str">
        <f t="shared" si="389"/>
        <v>Grace Albritton Red</v>
      </c>
      <c r="AB1338" s="8" t="str">
        <f t="shared" si="390"/>
        <v>S</v>
      </c>
      <c r="AC1338" s="8" t="str">
        <f t="shared" si="391"/>
        <v/>
      </c>
      <c r="AD1338" s="8" t="str">
        <f t="shared" si="396"/>
        <v>FD</v>
      </c>
      <c r="AE1338" s="8" t="str">
        <f t="shared" si="392"/>
        <v/>
      </c>
      <c r="AF1338" s="5">
        <f t="shared" si="393"/>
        <v>1997</v>
      </c>
      <c r="AG1338" s="46">
        <v>1335</v>
      </c>
      <c r="AH1338" s="47" t="str">
        <f t="shared" si="383"/>
        <v/>
      </c>
      <c r="AI1338" s="48" t="str">
        <f t="shared" si="384"/>
        <v/>
      </c>
      <c r="AK1338" s="22" t="e">
        <f>TRIM(#REF!)</f>
        <v>#REF!</v>
      </c>
      <c r="AL1338" s="23" t="e">
        <f>IF(#REF!=0,"",#REF!)</f>
        <v>#REF!</v>
      </c>
      <c r="AM1338" s="19" t="e">
        <f>IF(#REF!=0,"",#REF!)</f>
        <v>#REF!</v>
      </c>
      <c r="AN1338" s="23" t="e">
        <f>IF($AK1338="","",#REF!)</f>
        <v>#REF!</v>
      </c>
      <c r="AO1338" s="23" t="e">
        <f t="shared" si="394"/>
        <v>#REF!</v>
      </c>
      <c r="AP1338" s="19" t="e">
        <f>IF(#REF!=0,"",#REF!)</f>
        <v>#REF!</v>
      </c>
      <c r="AQ1338" s="19" t="e">
        <f>IF(#REF!=0,"",#REF!)</f>
        <v>#REF!</v>
      </c>
      <c r="AR1338" s="19" t="e">
        <f>IF(#REF!=0,"",#REF!)</f>
        <v>#REF!</v>
      </c>
      <c r="AS1338" s="19" t="e">
        <f>#REF!</f>
        <v>#REF!</v>
      </c>
    </row>
    <row r="1339" spans="4:45" ht="19.5" thickTop="1" thickBot="1" x14ac:dyDescent="0.25">
      <c r="D1339" s="1" t="str">
        <f t="shared" si="397"/>
        <v/>
      </c>
      <c r="E1339" s="1" t="str">
        <f t="shared" si="398"/>
        <v/>
      </c>
      <c r="K1339" s="19" t="str">
        <f t="shared" si="385"/>
        <v/>
      </c>
      <c r="L1339" s="19">
        <f t="shared" si="395"/>
        <v>10000</v>
      </c>
      <c r="M1339" s="22" t="str">
        <f>TRIM(Data!$N1336)</f>
        <v>Grace Albritton Starfire</v>
      </c>
      <c r="N1339" s="22" t="str">
        <f>TRIM(Data!$A1336)</f>
        <v>Grace Albritton Starfire</v>
      </c>
      <c r="O1339" s="23">
        <f>IF(Data!$B1336=0,"",Data!$B1336)</f>
        <v>1980</v>
      </c>
      <c r="P1339" s="19" t="str">
        <f>IF(Data!$C1336=0,"",Data!$C1336)</f>
        <v>1</v>
      </c>
      <c r="Q1339" s="23" t="str">
        <f>IF($M1339="","",Data!$E1336)</f>
        <v>S</v>
      </c>
      <c r="R1339" s="23" t="str">
        <f t="shared" si="386"/>
        <v>S</v>
      </c>
      <c r="S1339" s="23" t="str">
        <f t="shared" si="387"/>
        <v>S</v>
      </c>
      <c r="T1339" s="19" t="str">
        <f>IF(Data!$F1336=0,"",Data!$F1336)</f>
        <v/>
      </c>
      <c r="U1339" s="19" t="str">
        <f>IF(Data!$G1336=0,"",Data!$G1336)</f>
        <v>FD</v>
      </c>
      <c r="V1339" s="19" t="str">
        <f>IF(Data!$D1336=0,"",Data!$D1336)</f>
        <v/>
      </c>
      <c r="W1339" s="19" t="str">
        <f>Data!$H1336</f>
        <v>Japonica</v>
      </c>
      <c r="Y1339" s="41" t="e">
        <f t="shared" si="382"/>
        <v>#REF!</v>
      </c>
      <c r="Z1339" s="8">
        <f t="shared" si="388"/>
        <v>10000</v>
      </c>
      <c r="AA1339" s="8" t="str">
        <f t="shared" si="389"/>
        <v>Grace Albritton Starfire</v>
      </c>
      <c r="AB1339" s="8" t="str">
        <f t="shared" si="390"/>
        <v>S</v>
      </c>
      <c r="AC1339" s="8" t="str">
        <f t="shared" si="391"/>
        <v/>
      </c>
      <c r="AD1339" s="8" t="str">
        <f t="shared" si="396"/>
        <v>FD</v>
      </c>
      <c r="AE1339" s="8" t="str">
        <f t="shared" si="392"/>
        <v/>
      </c>
      <c r="AF1339" s="5">
        <f t="shared" si="393"/>
        <v>1980</v>
      </c>
      <c r="AG1339" s="46">
        <v>1336</v>
      </c>
      <c r="AH1339" s="47" t="str">
        <f t="shared" si="383"/>
        <v/>
      </c>
      <c r="AI1339" s="48" t="str">
        <f t="shared" si="384"/>
        <v/>
      </c>
      <c r="AK1339" s="22" t="e">
        <f>TRIM(#REF!)</f>
        <v>#REF!</v>
      </c>
      <c r="AL1339" s="23" t="e">
        <f>IF(#REF!=0,"",#REF!)</f>
        <v>#REF!</v>
      </c>
      <c r="AM1339" s="19" t="e">
        <f>IF(#REF!=0,"",#REF!)</f>
        <v>#REF!</v>
      </c>
      <c r="AN1339" s="23" t="e">
        <f>IF($AK1339="","",#REF!)</f>
        <v>#REF!</v>
      </c>
      <c r="AO1339" s="23" t="e">
        <f t="shared" si="394"/>
        <v>#REF!</v>
      </c>
      <c r="AP1339" s="19" t="e">
        <f>IF(#REF!=0,"",#REF!)</f>
        <v>#REF!</v>
      </c>
      <c r="AQ1339" s="19" t="e">
        <f>IF(#REF!=0,"",#REF!)</f>
        <v>#REF!</v>
      </c>
      <c r="AR1339" s="19" t="e">
        <f>IF(#REF!=0,"",#REF!)</f>
        <v>#REF!</v>
      </c>
      <c r="AS1339" s="19" t="e">
        <f>#REF!</f>
        <v>#REF!</v>
      </c>
    </row>
    <row r="1340" spans="4:45" ht="19.5" thickTop="1" thickBot="1" x14ac:dyDescent="0.25">
      <c r="D1340" s="1" t="str">
        <f t="shared" si="397"/>
        <v/>
      </c>
      <c r="E1340" s="1" t="str">
        <f t="shared" si="398"/>
        <v/>
      </c>
      <c r="K1340" s="19" t="str">
        <f t="shared" si="385"/>
        <v/>
      </c>
      <c r="L1340" s="19">
        <f t="shared" si="395"/>
        <v>10000</v>
      </c>
      <c r="M1340" s="22" t="str">
        <f>TRIM(Data!$N1337)</f>
        <v>Grace Bunton</v>
      </c>
      <c r="N1340" s="22" t="str">
        <f>TRIM(Data!$A1337)</f>
        <v>Grace Bunton</v>
      </c>
      <c r="O1340" s="23">
        <f>IF(Data!$B1337=0,"",Data!$B1337)</f>
        <v>1950</v>
      </c>
      <c r="P1340" s="19" t="str">
        <f>IF(Data!$C1337=0,"",Data!$C1337)</f>
        <v>1</v>
      </c>
      <c r="Q1340" s="23" t="str">
        <f>IF($M1340="","",Data!$E1337)</f>
        <v>M</v>
      </c>
      <c r="R1340" s="23" t="str">
        <f t="shared" si="386"/>
        <v>M</v>
      </c>
      <c r="S1340" s="23" t="str">
        <f t="shared" si="387"/>
        <v>M</v>
      </c>
      <c r="T1340" s="19" t="str">
        <f>IF(Data!$F1337=0,"",Data!$F1337)</f>
        <v/>
      </c>
      <c r="U1340" s="19" t="str">
        <f>IF(Data!$G1337=0,"",Data!$G1337)</f>
        <v/>
      </c>
      <c r="V1340" s="19" t="str">
        <f>IF(Data!$D1337=0,"",Data!$D1337)</f>
        <v/>
      </c>
      <c r="W1340" s="19" t="str">
        <f>Data!$H1337</f>
        <v>Japonica</v>
      </c>
      <c r="Y1340" s="41" t="e">
        <f t="shared" si="382"/>
        <v>#REF!</v>
      </c>
      <c r="Z1340" s="8">
        <f t="shared" si="388"/>
        <v>10000</v>
      </c>
      <c r="AA1340" s="8" t="str">
        <f t="shared" si="389"/>
        <v>Grace Bunton</v>
      </c>
      <c r="AB1340" s="8" t="str">
        <f t="shared" si="390"/>
        <v>M</v>
      </c>
      <c r="AC1340" s="8" t="str">
        <f t="shared" si="391"/>
        <v/>
      </c>
      <c r="AD1340" s="8" t="str">
        <f t="shared" si="396"/>
        <v/>
      </c>
      <c r="AE1340" s="8" t="str">
        <f t="shared" si="392"/>
        <v/>
      </c>
      <c r="AF1340" s="5">
        <f t="shared" si="393"/>
        <v>1950</v>
      </c>
      <c r="AG1340" s="46">
        <v>1337</v>
      </c>
      <c r="AH1340" s="47" t="str">
        <f t="shared" si="383"/>
        <v/>
      </c>
      <c r="AI1340" s="48" t="str">
        <f t="shared" si="384"/>
        <v/>
      </c>
      <c r="AK1340" s="22" t="e">
        <f>TRIM(#REF!)</f>
        <v>#REF!</v>
      </c>
      <c r="AL1340" s="23" t="e">
        <f>IF(#REF!=0,"",#REF!)</f>
        <v>#REF!</v>
      </c>
      <c r="AM1340" s="19" t="e">
        <f>IF(#REF!=0,"",#REF!)</f>
        <v>#REF!</v>
      </c>
      <c r="AN1340" s="23" t="e">
        <f>IF($AK1340="","",#REF!)</f>
        <v>#REF!</v>
      </c>
      <c r="AO1340" s="23" t="e">
        <f t="shared" si="394"/>
        <v>#REF!</v>
      </c>
      <c r="AP1340" s="19" t="e">
        <f>IF(#REF!=0,"",#REF!)</f>
        <v>#REF!</v>
      </c>
      <c r="AQ1340" s="19" t="e">
        <f>IF(#REF!=0,"",#REF!)</f>
        <v>#REF!</v>
      </c>
      <c r="AR1340" s="19" t="e">
        <f>IF(#REF!=0,"",#REF!)</f>
        <v>#REF!</v>
      </c>
      <c r="AS1340" s="19" t="e">
        <f>#REF!</f>
        <v>#REF!</v>
      </c>
    </row>
    <row r="1341" spans="4:45" ht="19.5" thickTop="1" thickBot="1" x14ac:dyDescent="0.25">
      <c r="D1341" s="1" t="str">
        <f t="shared" si="397"/>
        <v/>
      </c>
      <c r="E1341" s="1" t="str">
        <f t="shared" si="398"/>
        <v/>
      </c>
      <c r="K1341" s="19" t="str">
        <f t="shared" si="385"/>
        <v/>
      </c>
      <c r="L1341" s="19">
        <f t="shared" si="395"/>
        <v>10000</v>
      </c>
      <c r="M1341" s="22" t="str">
        <f>TRIM(Data!$N1338)</f>
        <v>Grace Burkhard (See C. M. Wilson)</v>
      </c>
      <c r="N1341" s="22" t="str">
        <f>TRIM(Data!$A1338)</f>
        <v>Grace Burkhard (See C. M. Wilson)</v>
      </c>
      <c r="O1341" s="23">
        <f>IF(Data!$B1338=0,"",Data!$B1338)</f>
        <v>1949</v>
      </c>
      <c r="P1341" s="19" t="str">
        <f>IF(Data!$C1338=0,"",Data!$C1338)</f>
        <v/>
      </c>
      <c r="Q1341" s="23" t="str">
        <f>IF($M1341="","",Data!$E1338)</f>
        <v>L-VL</v>
      </c>
      <c r="R1341" s="23" t="str">
        <f t="shared" si="386"/>
        <v>L</v>
      </c>
      <c r="S1341" s="23" t="str">
        <f t="shared" si="387"/>
        <v>L</v>
      </c>
      <c r="T1341" s="19" t="str">
        <f>IF(Data!$F1338=0,"",Data!$F1338)</f>
        <v/>
      </c>
      <c r="U1341" s="19" t="str">
        <f>IF(Data!$G1338=0,"",Data!$G1338)</f>
        <v/>
      </c>
      <c r="V1341" s="19" t="str">
        <f>IF(Data!$D1338=0,"",Data!$D1338)</f>
        <v/>
      </c>
      <c r="W1341" s="19" t="str">
        <f>Data!$H1338</f>
        <v>Japonica</v>
      </c>
      <c r="Y1341" s="41" t="e">
        <f t="shared" si="382"/>
        <v>#REF!</v>
      </c>
      <c r="Z1341" s="8">
        <f t="shared" si="388"/>
        <v>10000</v>
      </c>
      <c r="AA1341" s="8" t="str">
        <f t="shared" si="389"/>
        <v>Grace Burkhard (See C. M. Wilson)</v>
      </c>
      <c r="AB1341" s="8" t="str">
        <f t="shared" si="390"/>
        <v>L</v>
      </c>
      <c r="AC1341" s="8" t="str">
        <f t="shared" si="391"/>
        <v/>
      </c>
      <c r="AD1341" s="8" t="str">
        <f t="shared" si="396"/>
        <v/>
      </c>
      <c r="AE1341" s="8" t="str">
        <f t="shared" si="392"/>
        <v/>
      </c>
      <c r="AF1341" s="5">
        <f t="shared" si="393"/>
        <v>1949</v>
      </c>
      <c r="AG1341" s="46">
        <v>1338</v>
      </c>
      <c r="AH1341" s="47" t="str">
        <f t="shared" si="383"/>
        <v/>
      </c>
      <c r="AI1341" s="48" t="str">
        <f t="shared" si="384"/>
        <v/>
      </c>
      <c r="AK1341" s="22" t="e">
        <f>TRIM(#REF!)</f>
        <v>#REF!</v>
      </c>
      <c r="AL1341" s="23" t="e">
        <f>IF(#REF!=0,"",#REF!)</f>
        <v>#REF!</v>
      </c>
      <c r="AM1341" s="19" t="e">
        <f>IF(#REF!=0,"",#REF!)</f>
        <v>#REF!</v>
      </c>
      <c r="AN1341" s="23" t="e">
        <f>IF($AK1341="","",#REF!)</f>
        <v>#REF!</v>
      </c>
      <c r="AO1341" s="23" t="e">
        <f t="shared" si="394"/>
        <v>#REF!</v>
      </c>
      <c r="AP1341" s="19" t="e">
        <f>IF(#REF!=0,"",#REF!)</f>
        <v>#REF!</v>
      </c>
      <c r="AQ1341" s="19" t="e">
        <f>IF(#REF!=0,"",#REF!)</f>
        <v>#REF!</v>
      </c>
      <c r="AR1341" s="19" t="e">
        <f>IF(#REF!=0,"",#REF!)</f>
        <v>#REF!</v>
      </c>
      <c r="AS1341" s="19" t="e">
        <f>#REF!</f>
        <v>#REF!</v>
      </c>
    </row>
    <row r="1342" spans="4:45" ht="19.5" thickTop="1" thickBot="1" x14ac:dyDescent="0.25">
      <c r="D1342" s="1" t="str">
        <f t="shared" si="397"/>
        <v/>
      </c>
      <c r="E1342" s="1" t="str">
        <f t="shared" si="398"/>
        <v/>
      </c>
      <c r="K1342" s="19" t="str">
        <f t="shared" si="385"/>
        <v/>
      </c>
      <c r="L1342" s="19">
        <f t="shared" si="395"/>
        <v>10000</v>
      </c>
      <c r="M1342" s="22" t="str">
        <f>TRIM(Data!$N1339)</f>
        <v>Grace Caple</v>
      </c>
      <c r="N1342" s="22" t="str">
        <f>TRIM(Data!$A1339)</f>
        <v>Grace Caple (H)</v>
      </c>
      <c r="O1342" s="23">
        <f>IF(Data!$B1339=0,"",Data!$B1339)</f>
        <v>1974</v>
      </c>
      <c r="P1342" s="19" t="str">
        <f>IF(Data!$C1339=0,"",Data!$C1339)</f>
        <v>1</v>
      </c>
      <c r="Q1342" s="23" t="str">
        <f>IF($M1342="","",Data!$E1339)</f>
        <v>L</v>
      </c>
      <c r="R1342" s="23" t="str">
        <f t="shared" si="386"/>
        <v>L</v>
      </c>
      <c r="S1342" s="23" t="str">
        <f t="shared" si="387"/>
        <v>L</v>
      </c>
      <c r="T1342" s="19" t="str">
        <f>IF(Data!$F1339=0,"",Data!$F1339)</f>
        <v/>
      </c>
      <c r="U1342" s="19" t="str">
        <f>IF(Data!$G1339=0,"",Data!$G1339)</f>
        <v/>
      </c>
      <c r="V1342" s="19" t="str">
        <f>IF(Data!$D1339=0,"",Data!$D1339)</f>
        <v/>
      </c>
      <c r="W1342" s="19" t="str">
        <f>Data!$H1339</f>
        <v>NRH</v>
      </c>
      <c r="Y1342" s="41" t="e">
        <f t="shared" si="382"/>
        <v>#REF!</v>
      </c>
      <c r="Z1342" s="8">
        <f t="shared" si="388"/>
        <v>10000</v>
      </c>
      <c r="AA1342" s="8" t="str">
        <f t="shared" si="389"/>
        <v>Grace Caple</v>
      </c>
      <c r="AB1342" s="8" t="str">
        <f t="shared" si="390"/>
        <v>L</v>
      </c>
      <c r="AC1342" s="8" t="str">
        <f t="shared" si="391"/>
        <v/>
      </c>
      <c r="AD1342" s="8" t="str">
        <f t="shared" si="396"/>
        <v/>
      </c>
      <c r="AE1342" s="8" t="str">
        <f t="shared" si="392"/>
        <v/>
      </c>
      <c r="AF1342" s="5">
        <f t="shared" si="393"/>
        <v>1974</v>
      </c>
      <c r="AG1342" s="46">
        <v>1339</v>
      </c>
      <c r="AH1342" s="47" t="str">
        <f t="shared" si="383"/>
        <v/>
      </c>
      <c r="AI1342" s="48" t="str">
        <f t="shared" si="384"/>
        <v/>
      </c>
      <c r="AK1342" s="22" t="e">
        <f>TRIM(#REF!)</f>
        <v>#REF!</v>
      </c>
      <c r="AL1342" s="23" t="e">
        <f>IF(#REF!=0,"",#REF!)</f>
        <v>#REF!</v>
      </c>
      <c r="AM1342" s="19" t="e">
        <f>IF(#REF!=0,"",#REF!)</f>
        <v>#REF!</v>
      </c>
      <c r="AN1342" s="23" t="e">
        <f>IF($AK1342="","",#REF!)</f>
        <v>#REF!</v>
      </c>
      <c r="AO1342" s="23" t="e">
        <f t="shared" si="394"/>
        <v>#REF!</v>
      </c>
      <c r="AP1342" s="19" t="e">
        <f>IF(#REF!=0,"",#REF!)</f>
        <v>#REF!</v>
      </c>
      <c r="AQ1342" s="19" t="e">
        <f>IF(#REF!=0,"",#REF!)</f>
        <v>#REF!</v>
      </c>
      <c r="AR1342" s="19" t="e">
        <f>IF(#REF!=0,"",#REF!)</f>
        <v>#REF!</v>
      </c>
      <c r="AS1342" s="19" t="e">
        <f>#REF!</f>
        <v>#REF!</v>
      </c>
    </row>
    <row r="1343" spans="4:45" ht="19.5" thickTop="1" thickBot="1" x14ac:dyDescent="0.25">
      <c r="D1343" s="1" t="str">
        <f t="shared" si="397"/>
        <v/>
      </c>
      <c r="E1343" s="1" t="str">
        <f t="shared" si="398"/>
        <v/>
      </c>
      <c r="K1343" s="19" t="str">
        <f t="shared" si="385"/>
        <v/>
      </c>
      <c r="L1343" s="19">
        <f t="shared" si="395"/>
        <v>10000</v>
      </c>
      <c r="M1343" s="22" t="str">
        <f>TRIM(Data!$N1340)</f>
        <v>Grace Gamlin</v>
      </c>
      <c r="N1343" s="22" t="str">
        <f>TRIM(Data!$A1340)</f>
        <v>Grace Gamlin (H)</v>
      </c>
      <c r="O1343" s="23">
        <f>IF(Data!$B1340=0,"",Data!$B1340)</f>
        <v>1979</v>
      </c>
      <c r="P1343" s="19" t="str">
        <f>IF(Data!$C1340=0,"",Data!$C1340)</f>
        <v>1</v>
      </c>
      <c r="Q1343" s="23" t="str">
        <f>IF($M1343="","",Data!$E1340)</f>
        <v>L</v>
      </c>
      <c r="R1343" s="23" t="str">
        <f t="shared" si="386"/>
        <v>L</v>
      </c>
      <c r="S1343" s="23" t="str">
        <f t="shared" si="387"/>
        <v>L</v>
      </c>
      <c r="T1343" s="19" t="str">
        <f>IF(Data!$F1340=0,"",Data!$F1340)</f>
        <v/>
      </c>
      <c r="U1343" s="19" t="str">
        <f>IF(Data!$G1340=0,"",Data!$G1340)</f>
        <v/>
      </c>
      <c r="V1343" s="19" t="str">
        <f>IF(Data!$D1340=0,"",Data!$D1340)</f>
        <v/>
      </c>
      <c r="W1343" s="19" t="str">
        <f>Data!$H1340</f>
        <v>NRH</v>
      </c>
      <c r="Y1343" s="41" t="e">
        <f t="shared" si="382"/>
        <v>#REF!</v>
      </c>
      <c r="Z1343" s="8">
        <f t="shared" si="388"/>
        <v>10000</v>
      </c>
      <c r="AA1343" s="8" t="str">
        <f t="shared" si="389"/>
        <v>Grace Gamlin</v>
      </c>
      <c r="AB1343" s="8" t="str">
        <f t="shared" si="390"/>
        <v>L</v>
      </c>
      <c r="AC1343" s="8" t="str">
        <f t="shared" si="391"/>
        <v/>
      </c>
      <c r="AD1343" s="8" t="str">
        <f t="shared" si="396"/>
        <v/>
      </c>
      <c r="AE1343" s="8" t="str">
        <f t="shared" si="392"/>
        <v/>
      </c>
      <c r="AF1343" s="5">
        <f t="shared" si="393"/>
        <v>1979</v>
      </c>
      <c r="AG1343" s="46">
        <v>1340</v>
      </c>
      <c r="AH1343" s="47" t="str">
        <f t="shared" si="383"/>
        <v/>
      </c>
      <c r="AI1343" s="48" t="str">
        <f t="shared" si="384"/>
        <v/>
      </c>
      <c r="AK1343" s="22" t="e">
        <f>TRIM(#REF!)</f>
        <v>#REF!</v>
      </c>
      <c r="AL1343" s="23" t="e">
        <f>IF(#REF!=0,"",#REF!)</f>
        <v>#REF!</v>
      </c>
      <c r="AM1343" s="19" t="e">
        <f>IF(#REF!=0,"",#REF!)</f>
        <v>#REF!</v>
      </c>
      <c r="AN1343" s="23" t="e">
        <f>IF($AK1343="","",#REF!)</f>
        <v>#REF!</v>
      </c>
      <c r="AO1343" s="23" t="e">
        <f t="shared" si="394"/>
        <v>#REF!</v>
      </c>
      <c r="AP1343" s="19" t="e">
        <f>IF(#REF!=0,"",#REF!)</f>
        <v>#REF!</v>
      </c>
      <c r="AQ1343" s="19" t="e">
        <f>IF(#REF!=0,"",#REF!)</f>
        <v>#REF!</v>
      </c>
      <c r="AR1343" s="19" t="e">
        <f>IF(#REF!=0,"",#REF!)</f>
        <v>#REF!</v>
      </c>
      <c r="AS1343" s="19" t="e">
        <f>#REF!</f>
        <v>#REF!</v>
      </c>
    </row>
    <row r="1344" spans="4:45" ht="19.5" thickTop="1" thickBot="1" x14ac:dyDescent="0.25">
      <c r="D1344" s="1" t="str">
        <f t="shared" si="397"/>
        <v/>
      </c>
      <c r="E1344" s="1" t="str">
        <f t="shared" si="398"/>
        <v/>
      </c>
      <c r="K1344" s="19" t="str">
        <f t="shared" si="385"/>
        <v/>
      </c>
      <c r="L1344" s="19">
        <f t="shared" si="395"/>
        <v>10000</v>
      </c>
      <c r="M1344" s="22" t="str">
        <f>TRIM(Data!$N1341)</f>
        <v>Grace Ward</v>
      </c>
      <c r="N1344" s="22" t="str">
        <f>TRIM(Data!$A1341)</f>
        <v>Grace Ward</v>
      </c>
      <c r="O1344" s="23">
        <f>IF(Data!$B1341=0,"",Data!$B1341)</f>
        <v>1988</v>
      </c>
      <c r="P1344" s="19" t="str">
        <f>IF(Data!$C1341=0,"",Data!$C1341)</f>
        <v>1</v>
      </c>
      <c r="Q1344" s="23" t="str">
        <f>IF($M1344="","",Data!$E1341)</f>
        <v>L</v>
      </c>
      <c r="R1344" s="23" t="str">
        <f t="shared" si="386"/>
        <v>L</v>
      </c>
      <c r="S1344" s="23" t="str">
        <f t="shared" si="387"/>
        <v>L</v>
      </c>
      <c r="T1344" s="19" t="str">
        <f>IF(Data!$F1341=0,"",Data!$F1341)</f>
        <v/>
      </c>
      <c r="U1344" s="19" t="str">
        <f>IF(Data!$G1341=0,"",Data!$G1341)</f>
        <v/>
      </c>
      <c r="V1344" s="19" t="str">
        <f>IF(Data!$D1341=0,"",Data!$D1341)</f>
        <v/>
      </c>
      <c r="W1344" s="19" t="str">
        <f>Data!$H1341</f>
        <v>Japonica</v>
      </c>
      <c r="Y1344" s="41" t="e">
        <f t="shared" si="382"/>
        <v>#REF!</v>
      </c>
      <c r="Z1344" s="8">
        <f t="shared" si="388"/>
        <v>10000</v>
      </c>
      <c r="AA1344" s="8" t="str">
        <f t="shared" si="389"/>
        <v>Grace Ward</v>
      </c>
      <c r="AB1344" s="8" t="str">
        <f t="shared" si="390"/>
        <v>L</v>
      </c>
      <c r="AC1344" s="8" t="str">
        <f t="shared" si="391"/>
        <v/>
      </c>
      <c r="AD1344" s="8" t="str">
        <f t="shared" si="396"/>
        <v/>
      </c>
      <c r="AE1344" s="8" t="str">
        <f t="shared" si="392"/>
        <v/>
      </c>
      <c r="AF1344" s="5">
        <f t="shared" si="393"/>
        <v>1988</v>
      </c>
      <c r="AG1344" s="46">
        <v>1341</v>
      </c>
      <c r="AH1344" s="47" t="str">
        <f t="shared" si="383"/>
        <v/>
      </c>
      <c r="AI1344" s="48" t="str">
        <f t="shared" si="384"/>
        <v/>
      </c>
      <c r="AK1344" s="22" t="e">
        <f>TRIM(#REF!)</f>
        <v>#REF!</v>
      </c>
      <c r="AL1344" s="23" t="e">
        <f>IF(#REF!=0,"",#REF!)</f>
        <v>#REF!</v>
      </c>
      <c r="AM1344" s="19" t="e">
        <f>IF(#REF!=0,"",#REF!)</f>
        <v>#REF!</v>
      </c>
      <c r="AN1344" s="23" t="e">
        <f>IF($AK1344="","",#REF!)</f>
        <v>#REF!</v>
      </c>
      <c r="AO1344" s="23" t="e">
        <f t="shared" si="394"/>
        <v>#REF!</v>
      </c>
      <c r="AP1344" s="19" t="e">
        <f>IF(#REF!=0,"",#REF!)</f>
        <v>#REF!</v>
      </c>
      <c r="AQ1344" s="19" t="e">
        <f>IF(#REF!=0,"",#REF!)</f>
        <v>#REF!</v>
      </c>
      <c r="AR1344" s="19" t="e">
        <f>IF(#REF!=0,"",#REF!)</f>
        <v>#REF!</v>
      </c>
      <c r="AS1344" s="19" t="e">
        <f>#REF!</f>
        <v>#REF!</v>
      </c>
    </row>
    <row r="1345" spans="4:45" ht="19.5" thickTop="1" thickBot="1" x14ac:dyDescent="0.25">
      <c r="D1345" s="1" t="str">
        <f t="shared" si="397"/>
        <v/>
      </c>
      <c r="E1345" s="1" t="str">
        <f t="shared" si="398"/>
        <v/>
      </c>
      <c r="K1345" s="19" t="str">
        <f t="shared" si="385"/>
        <v/>
      </c>
      <c r="L1345" s="19">
        <f t="shared" si="395"/>
        <v>10000</v>
      </c>
      <c r="M1345" s="22" t="str">
        <f>TRIM(Data!$N1342)</f>
        <v>Grady's Egao</v>
      </c>
      <c r="N1345" s="22" t="str">
        <f>TRIM(Data!$A1342)</f>
        <v>Grady's Egao (Vernalis)</v>
      </c>
      <c r="O1345" s="23">
        <f>IF(Data!$B1342=0,"",Data!$B1342)</f>
        <v>1995</v>
      </c>
      <c r="P1345" s="19" t="str">
        <f>IF(Data!$C1342=0,"",Data!$C1342)</f>
        <v>1</v>
      </c>
      <c r="Q1345" s="23" t="str">
        <f>IF($M1345="","",Data!$E1342)</f>
        <v>M</v>
      </c>
      <c r="R1345" s="23" t="str">
        <f t="shared" si="386"/>
        <v>M</v>
      </c>
      <c r="S1345" s="23" t="str">
        <f t="shared" si="387"/>
        <v>M</v>
      </c>
      <c r="T1345" s="19" t="str">
        <f>IF(Data!$F1342=0,"",Data!$F1342)</f>
        <v/>
      </c>
      <c r="U1345" s="19" t="str">
        <f>IF(Data!$G1342=0,"",Data!$G1342)</f>
        <v/>
      </c>
      <c r="V1345" s="19" t="str">
        <f>IF(Data!$D1342=0,"",Data!$D1342)</f>
        <v/>
      </c>
      <c r="W1345" s="19" t="str">
        <f>Data!$H1342</f>
        <v>Vernalis</v>
      </c>
      <c r="Y1345" s="41" t="e">
        <f t="shared" si="382"/>
        <v>#REF!</v>
      </c>
      <c r="Z1345" s="8">
        <f t="shared" si="388"/>
        <v>10000</v>
      </c>
      <c r="AA1345" s="8" t="str">
        <f t="shared" si="389"/>
        <v>Grady's Egao</v>
      </c>
      <c r="AB1345" s="8" t="str">
        <f t="shared" si="390"/>
        <v>M</v>
      </c>
      <c r="AC1345" s="8" t="str">
        <f t="shared" si="391"/>
        <v/>
      </c>
      <c r="AD1345" s="8" t="str">
        <f t="shared" si="396"/>
        <v/>
      </c>
      <c r="AE1345" s="8" t="str">
        <f t="shared" si="392"/>
        <v/>
      </c>
      <c r="AF1345" s="5">
        <f t="shared" si="393"/>
        <v>1995</v>
      </c>
      <c r="AG1345" s="46">
        <v>1342</v>
      </c>
      <c r="AH1345" s="47" t="str">
        <f t="shared" si="383"/>
        <v/>
      </c>
      <c r="AI1345" s="48" t="str">
        <f t="shared" si="384"/>
        <v/>
      </c>
      <c r="AK1345" s="22" t="e">
        <f>TRIM(#REF!)</f>
        <v>#REF!</v>
      </c>
      <c r="AL1345" s="23" t="e">
        <f>IF(#REF!=0,"",#REF!)</f>
        <v>#REF!</v>
      </c>
      <c r="AM1345" s="19" t="e">
        <f>IF(#REF!=0,"",#REF!)</f>
        <v>#REF!</v>
      </c>
      <c r="AN1345" s="23" t="e">
        <f>IF($AK1345="","",#REF!)</f>
        <v>#REF!</v>
      </c>
      <c r="AO1345" s="23" t="e">
        <f t="shared" si="394"/>
        <v>#REF!</v>
      </c>
      <c r="AP1345" s="19" t="e">
        <f>IF(#REF!=0,"",#REF!)</f>
        <v>#REF!</v>
      </c>
      <c r="AQ1345" s="19" t="e">
        <f>IF(#REF!=0,"",#REF!)</f>
        <v>#REF!</v>
      </c>
      <c r="AR1345" s="19" t="e">
        <f>IF(#REF!=0,"",#REF!)</f>
        <v>#REF!</v>
      </c>
      <c r="AS1345" s="19" t="e">
        <f>#REF!</f>
        <v>#REF!</v>
      </c>
    </row>
    <row r="1346" spans="4:45" ht="19.5" thickTop="1" thickBot="1" x14ac:dyDescent="0.25">
      <c r="D1346" s="1" t="str">
        <f t="shared" si="397"/>
        <v/>
      </c>
      <c r="E1346" s="1" t="str">
        <f t="shared" si="398"/>
        <v/>
      </c>
      <c r="K1346" s="19" t="str">
        <f t="shared" si="385"/>
        <v/>
      </c>
      <c r="L1346" s="19">
        <f t="shared" si="395"/>
        <v>10000</v>
      </c>
      <c r="M1346" s="22" t="str">
        <f>TRIM(Data!$N1343)</f>
        <v>Graem Yates</v>
      </c>
      <c r="N1346" s="22" t="str">
        <f>TRIM(Data!$A1343)</f>
        <v>Graem Yates (R)</v>
      </c>
      <c r="O1346" s="23">
        <f>IF(Data!$B1343=0,"",Data!$B1343)</f>
        <v>1988</v>
      </c>
      <c r="P1346" s="19" t="str">
        <f>IF(Data!$C1343=0,"",Data!$C1343)</f>
        <v>1</v>
      </c>
      <c r="Q1346" s="23" t="str">
        <f>IF($M1346="","",Data!$E1343)</f>
        <v>VL</v>
      </c>
      <c r="R1346" s="23" t="str">
        <f t="shared" si="386"/>
        <v>VL</v>
      </c>
      <c r="S1346" s="23" t="str">
        <f t="shared" si="387"/>
        <v>VL</v>
      </c>
      <c r="T1346" s="19" t="str">
        <f>IF(Data!$F1343=0,"",Data!$F1343)</f>
        <v/>
      </c>
      <c r="U1346" s="19" t="str">
        <f>IF(Data!$G1343=0,"",Data!$G1343)</f>
        <v/>
      </c>
      <c r="V1346" s="19" t="str">
        <f>IF(Data!$D1343=0,"",Data!$D1343)</f>
        <v/>
      </c>
      <c r="W1346" s="19" t="str">
        <f>Data!$H1343</f>
        <v>Reticulata</v>
      </c>
      <c r="Y1346" s="41" t="e">
        <f t="shared" si="382"/>
        <v>#REF!</v>
      </c>
      <c r="Z1346" s="8">
        <f t="shared" si="388"/>
        <v>10000</v>
      </c>
      <c r="AA1346" s="8" t="str">
        <f t="shared" si="389"/>
        <v>Graem Yates</v>
      </c>
      <c r="AB1346" s="8" t="str">
        <f t="shared" si="390"/>
        <v>VL</v>
      </c>
      <c r="AC1346" s="8" t="str">
        <f t="shared" si="391"/>
        <v/>
      </c>
      <c r="AD1346" s="8" t="str">
        <f t="shared" si="396"/>
        <v/>
      </c>
      <c r="AE1346" s="8" t="str">
        <f t="shared" si="392"/>
        <v/>
      </c>
      <c r="AF1346" s="5">
        <f t="shared" si="393"/>
        <v>1988</v>
      </c>
      <c r="AG1346" s="46">
        <v>1343</v>
      </c>
      <c r="AH1346" s="47" t="str">
        <f t="shared" si="383"/>
        <v/>
      </c>
      <c r="AI1346" s="48" t="str">
        <f t="shared" si="384"/>
        <v/>
      </c>
      <c r="AK1346" s="22" t="e">
        <f>TRIM(#REF!)</f>
        <v>#REF!</v>
      </c>
      <c r="AL1346" s="23" t="e">
        <f>IF(#REF!=0,"",#REF!)</f>
        <v>#REF!</v>
      </c>
      <c r="AM1346" s="19" t="e">
        <f>IF(#REF!=0,"",#REF!)</f>
        <v>#REF!</v>
      </c>
      <c r="AN1346" s="23" t="e">
        <f>IF($AK1346="","",#REF!)</f>
        <v>#REF!</v>
      </c>
      <c r="AO1346" s="23" t="e">
        <f t="shared" si="394"/>
        <v>#REF!</v>
      </c>
      <c r="AP1346" s="19" t="e">
        <f>IF(#REF!=0,"",#REF!)</f>
        <v>#REF!</v>
      </c>
      <c r="AQ1346" s="19" t="e">
        <f>IF(#REF!=0,"",#REF!)</f>
        <v>#REF!</v>
      </c>
      <c r="AR1346" s="19" t="e">
        <f>IF(#REF!=0,"",#REF!)</f>
        <v>#REF!</v>
      </c>
      <c r="AS1346" s="19" t="e">
        <f>#REF!</f>
        <v>#REF!</v>
      </c>
    </row>
    <row r="1347" spans="4:45" ht="19.5" thickTop="1" thickBot="1" x14ac:dyDescent="0.25">
      <c r="D1347" s="1" t="str">
        <f t="shared" si="397"/>
        <v/>
      </c>
      <c r="E1347" s="1" t="str">
        <f t="shared" si="398"/>
        <v/>
      </c>
      <c r="K1347" s="19" t="str">
        <f t="shared" si="385"/>
        <v/>
      </c>
      <c r="L1347" s="19">
        <f t="shared" si="395"/>
        <v>10000</v>
      </c>
      <c r="M1347" s="22" t="str">
        <f>TRIM(Data!$N1344)</f>
        <v>Granada</v>
      </c>
      <c r="N1347" s="22" t="str">
        <f>TRIM(Data!$A1344)</f>
        <v>Granada</v>
      </c>
      <c r="O1347" s="23">
        <f>IF(Data!$B1344=0,"",Data!$B1344)</f>
        <v>1968</v>
      </c>
      <c r="P1347" s="19" t="str">
        <f>IF(Data!$C1344=0,"",Data!$C1344)</f>
        <v>1</v>
      </c>
      <c r="Q1347" s="23" t="str">
        <f>IF($M1347="","",Data!$E1344)</f>
        <v>L-VL</v>
      </c>
      <c r="R1347" s="23" t="str">
        <f t="shared" si="386"/>
        <v>L</v>
      </c>
      <c r="S1347" s="23" t="str">
        <f t="shared" si="387"/>
        <v>L</v>
      </c>
      <c r="T1347" s="19" t="str">
        <f>IF(Data!$F1344=0,"",Data!$F1344)</f>
        <v/>
      </c>
      <c r="U1347" s="19" t="str">
        <f>IF(Data!$G1344=0,"",Data!$G1344)</f>
        <v/>
      </c>
      <c r="V1347" s="19" t="str">
        <f>IF(Data!$D1344=0,"",Data!$D1344)</f>
        <v/>
      </c>
      <c r="W1347" s="19" t="str">
        <f>Data!$H1344</f>
        <v>Japonica</v>
      </c>
      <c r="Y1347" s="41" t="e">
        <f t="shared" si="382"/>
        <v>#REF!</v>
      </c>
      <c r="Z1347" s="8">
        <f t="shared" si="388"/>
        <v>10000</v>
      </c>
      <c r="AA1347" s="8" t="str">
        <f t="shared" si="389"/>
        <v>Granada</v>
      </c>
      <c r="AB1347" s="8" t="str">
        <f t="shared" si="390"/>
        <v>L</v>
      </c>
      <c r="AC1347" s="8" t="str">
        <f t="shared" si="391"/>
        <v/>
      </c>
      <c r="AD1347" s="8" t="str">
        <f t="shared" si="396"/>
        <v/>
      </c>
      <c r="AE1347" s="8" t="str">
        <f t="shared" si="392"/>
        <v/>
      </c>
      <c r="AF1347" s="5">
        <f t="shared" si="393"/>
        <v>1968</v>
      </c>
      <c r="AG1347" s="46">
        <v>1344</v>
      </c>
      <c r="AH1347" s="47" t="str">
        <f t="shared" si="383"/>
        <v/>
      </c>
      <c r="AI1347" s="48" t="str">
        <f t="shared" si="384"/>
        <v/>
      </c>
      <c r="AK1347" s="22" t="e">
        <f>TRIM(#REF!)</f>
        <v>#REF!</v>
      </c>
      <c r="AL1347" s="23" t="e">
        <f>IF(#REF!=0,"",#REF!)</f>
        <v>#REF!</v>
      </c>
      <c r="AM1347" s="19" t="e">
        <f>IF(#REF!=0,"",#REF!)</f>
        <v>#REF!</v>
      </c>
      <c r="AN1347" s="23" t="e">
        <f>IF($AK1347="","",#REF!)</f>
        <v>#REF!</v>
      </c>
      <c r="AO1347" s="23" t="e">
        <f t="shared" si="394"/>
        <v>#REF!</v>
      </c>
      <c r="AP1347" s="19" t="e">
        <f>IF(#REF!=0,"",#REF!)</f>
        <v>#REF!</v>
      </c>
      <c r="AQ1347" s="19" t="e">
        <f>IF(#REF!=0,"",#REF!)</f>
        <v>#REF!</v>
      </c>
      <c r="AR1347" s="19" t="e">
        <f>IF(#REF!=0,"",#REF!)</f>
        <v>#REF!</v>
      </c>
      <c r="AS1347" s="19" t="e">
        <f>#REF!</f>
        <v>#REF!</v>
      </c>
    </row>
    <row r="1348" spans="4:45" ht="19.5" thickTop="1" thickBot="1" x14ac:dyDescent="0.25">
      <c r="D1348" s="1" t="str">
        <f t="shared" si="397"/>
        <v/>
      </c>
      <c r="E1348" s="1" t="str">
        <f t="shared" si="398"/>
        <v/>
      </c>
      <c r="K1348" s="19" t="str">
        <f t="shared" si="385"/>
        <v/>
      </c>
      <c r="L1348" s="19">
        <f t="shared" si="395"/>
        <v>10000</v>
      </c>
      <c r="M1348" s="22" t="str">
        <f>TRIM(Data!$N1345)</f>
        <v>Grand Marshal</v>
      </c>
      <c r="N1348" s="22" t="str">
        <f>TRIM(Data!$A1345)</f>
        <v>Grand Marshal</v>
      </c>
      <c r="O1348" s="23">
        <f>IF(Data!$B1345=0,"",Data!$B1345)</f>
        <v>1988</v>
      </c>
      <c r="P1348" s="19" t="str">
        <f>IF(Data!$C1345=0,"",Data!$C1345)</f>
        <v>1</v>
      </c>
      <c r="Q1348" s="23" t="str">
        <f>IF($M1348="","",Data!$E1345)</f>
        <v>M-L</v>
      </c>
      <c r="R1348" s="23" t="str">
        <f t="shared" si="386"/>
        <v>M</v>
      </c>
      <c r="S1348" s="23" t="str">
        <f t="shared" si="387"/>
        <v>M</v>
      </c>
      <c r="T1348" s="19" t="str">
        <f>IF(Data!$F1345=0,"",Data!$F1345)</f>
        <v/>
      </c>
      <c r="U1348" s="19" t="str">
        <f>IF(Data!$G1345=0,"",Data!$G1345)</f>
        <v/>
      </c>
      <c r="V1348" s="19" t="str">
        <f>IF(Data!$D1345=0,"",Data!$D1345)</f>
        <v/>
      </c>
      <c r="W1348" s="19" t="str">
        <f>Data!$H1345</f>
        <v>Japonica</v>
      </c>
      <c r="Y1348" s="41" t="e">
        <f t="shared" ref="Y1348:Y1411" si="399">RANK(Z1348,Z$4:Z$3653,1)</f>
        <v>#REF!</v>
      </c>
      <c r="Z1348" s="8">
        <f t="shared" si="388"/>
        <v>10000</v>
      </c>
      <c r="AA1348" s="8" t="str">
        <f t="shared" si="389"/>
        <v>Grand Marshal</v>
      </c>
      <c r="AB1348" s="8" t="str">
        <f t="shared" si="390"/>
        <v>M</v>
      </c>
      <c r="AC1348" s="8" t="str">
        <f t="shared" si="391"/>
        <v/>
      </c>
      <c r="AD1348" s="8" t="str">
        <f t="shared" si="396"/>
        <v/>
      </c>
      <c r="AE1348" s="8" t="str">
        <f t="shared" si="392"/>
        <v/>
      </c>
      <c r="AF1348" s="5">
        <f t="shared" si="393"/>
        <v>1988</v>
      </c>
      <c r="AG1348" s="46">
        <v>1345</v>
      </c>
      <c r="AH1348" s="47" t="str">
        <f t="shared" ref="AH1348:AH1411" si="400">IF(ISERROR(VLOOKUP($AG1348,$Y$4:$AE$3653,2,FALSE)),"",VLOOKUP($AG1348,$Y$4:$AE$3653,3,FALSE))</f>
        <v/>
      </c>
      <c r="AI1348" s="48" t="str">
        <f t="shared" ref="AI1348:AI1411" si="401">IF(ISERROR(VLOOKUP($AG1348,$Y$4:$AE$3653,2,FALSE)),"",VLOOKUP($AG1348,$Y$4:$AF$3653,8,FALSE))</f>
        <v/>
      </c>
      <c r="AK1348" s="22" t="e">
        <f>TRIM(#REF!)</f>
        <v>#REF!</v>
      </c>
      <c r="AL1348" s="23" t="e">
        <f>IF(#REF!=0,"",#REF!)</f>
        <v>#REF!</v>
      </c>
      <c r="AM1348" s="19" t="e">
        <f>IF(#REF!=0,"",#REF!)</f>
        <v>#REF!</v>
      </c>
      <c r="AN1348" s="23" t="e">
        <f>IF($AK1348="","",#REF!)</f>
        <v>#REF!</v>
      </c>
      <c r="AO1348" s="23" t="e">
        <f t="shared" si="394"/>
        <v>#REF!</v>
      </c>
      <c r="AP1348" s="19" t="e">
        <f>IF(#REF!=0,"",#REF!)</f>
        <v>#REF!</v>
      </c>
      <c r="AQ1348" s="19" t="e">
        <f>IF(#REF!=0,"",#REF!)</f>
        <v>#REF!</v>
      </c>
      <c r="AR1348" s="19" t="e">
        <f>IF(#REF!=0,"",#REF!)</f>
        <v>#REF!</v>
      </c>
      <c r="AS1348" s="19" t="e">
        <f>#REF!</f>
        <v>#REF!</v>
      </c>
    </row>
    <row r="1349" spans="4:45" ht="19.5" thickTop="1" thickBot="1" x14ac:dyDescent="0.25">
      <c r="D1349" s="1" t="str">
        <f t="shared" si="397"/>
        <v/>
      </c>
      <c r="E1349" s="1" t="str">
        <f t="shared" si="398"/>
        <v/>
      </c>
      <c r="K1349" s="19" t="str">
        <f t="shared" ref="K1349:K1412" si="402">IF(L1349=10000,"",RANK(L1349,$L$4:$L$3653,1))</f>
        <v/>
      </c>
      <c r="L1349" s="19">
        <f t="shared" si="395"/>
        <v>10000</v>
      </c>
      <c r="M1349" s="22" t="str">
        <f>TRIM(Data!$N1346)</f>
        <v>Grand Prix</v>
      </c>
      <c r="N1349" s="22" t="str">
        <f>TRIM(Data!$A1346)</f>
        <v>Grand Prix</v>
      </c>
      <c r="O1349" s="23">
        <f>IF(Data!$B1346=0,"",Data!$B1346)</f>
        <v>1968</v>
      </c>
      <c r="P1349" s="19" t="str">
        <f>IF(Data!$C1346=0,"",Data!$C1346)</f>
        <v>1</v>
      </c>
      <c r="Q1349" s="23" t="str">
        <f>IF($M1349="","",Data!$E1346)</f>
        <v>VL</v>
      </c>
      <c r="R1349" s="23" t="str">
        <f t="shared" ref="R1349:R1412" si="403">IF($M1349="","",IF($Q1349="Min","Min",IF($Q1349="Min-S",IF($J$1=1,"S","Min"),IF(OR($Q1349="S",$Q1349="S-M"),"S",IF(OR($Q1349="M",$Q1349="M-L"),"M",IF(OR($Q1349="L",$Q1349="L-VL"),"L",IF($Q1349="VL","VL")))))))</f>
        <v>VL</v>
      </c>
      <c r="S1349" s="23" t="str">
        <f t="shared" ref="S1349:S1412" si="404">IF($J$1=1,$R1349,$Q1349)</f>
        <v>VL</v>
      </c>
      <c r="T1349" s="19" t="str">
        <f>IF(Data!$F1346=0,"",Data!$F1346)</f>
        <v/>
      </c>
      <c r="U1349" s="19" t="str">
        <f>IF(Data!$G1346=0,"",Data!$G1346)</f>
        <v/>
      </c>
      <c r="V1349" s="19" t="str">
        <f>IF(Data!$D1346=0,"",Data!$D1346)</f>
        <v/>
      </c>
      <c r="W1349" s="19" t="str">
        <f>Data!$H1346</f>
        <v>Japonica</v>
      </c>
      <c r="Y1349" s="41" t="e">
        <f t="shared" si="399"/>
        <v>#REF!</v>
      </c>
      <c r="Z1349" s="8">
        <f t="shared" ref="Z1349:Z1412" si="405">IF($V1349="ANTIQUE",IF($W1349="Japonica",ROW(),10000),10000)</f>
        <v>10000</v>
      </c>
      <c r="AA1349" s="8" t="str">
        <f t="shared" ref="AA1349:AA1412" si="406">$M1349</f>
        <v>Grand Prix</v>
      </c>
      <c r="AB1349" s="8" t="str">
        <f t="shared" ref="AB1349:AB1412" si="407">$R1349</f>
        <v>VL</v>
      </c>
      <c r="AC1349" s="8" t="str">
        <f t="shared" ref="AC1349:AC1412" si="408">$T1349</f>
        <v/>
      </c>
      <c r="AD1349" s="8" t="str">
        <f t="shared" si="396"/>
        <v/>
      </c>
      <c r="AE1349" s="8" t="str">
        <f t="shared" ref="AE1349:AE1412" si="409">$V1349</f>
        <v/>
      </c>
      <c r="AF1349" s="5">
        <f t="shared" ref="AF1349:AF1412" si="410">$O1349</f>
        <v>1968</v>
      </c>
      <c r="AG1349" s="46">
        <v>1346</v>
      </c>
      <c r="AH1349" s="47" t="str">
        <f t="shared" si="400"/>
        <v/>
      </c>
      <c r="AI1349" s="48" t="str">
        <f t="shared" si="401"/>
        <v/>
      </c>
      <c r="AK1349" s="22" t="e">
        <f>TRIM(#REF!)</f>
        <v>#REF!</v>
      </c>
      <c r="AL1349" s="23" t="e">
        <f>IF(#REF!=0,"",#REF!)</f>
        <v>#REF!</v>
      </c>
      <c r="AM1349" s="19" t="e">
        <f>IF(#REF!=0,"",#REF!)</f>
        <v>#REF!</v>
      </c>
      <c r="AN1349" s="23" t="e">
        <f>IF($AK1349="","",#REF!)</f>
        <v>#REF!</v>
      </c>
      <c r="AO1349" s="23" t="e">
        <f t="shared" ref="AO1349:AO1412" si="411">IF($AK1349="","",IF($AN1349="Min","Min",IF($AN1349="Min-S",IF($J$1=1,"S","Min"),IF(OR($AN1349="S",$AN1349="S-M"),"S",IF(OR($AN1349="M",$AN1349="M-L"),"M",IF(OR($AN1349="L",$AN1349="L-VL"),"L",IF($AN1349="VL","VL")))))))</f>
        <v>#REF!</v>
      </c>
      <c r="AP1349" s="19" t="e">
        <f>IF(#REF!=0,"",#REF!)</f>
        <v>#REF!</v>
      </c>
      <c r="AQ1349" s="19" t="e">
        <f>IF(#REF!=0,"",#REF!)</f>
        <v>#REF!</v>
      </c>
      <c r="AR1349" s="19" t="e">
        <f>IF(#REF!=0,"",#REF!)</f>
        <v>#REF!</v>
      </c>
      <c r="AS1349" s="19" t="e">
        <f>#REF!</f>
        <v>#REF!</v>
      </c>
    </row>
    <row r="1350" spans="4:45" ht="19.5" thickTop="1" thickBot="1" x14ac:dyDescent="0.25">
      <c r="D1350" s="1" t="str">
        <f t="shared" si="397"/>
        <v/>
      </c>
      <c r="E1350" s="1" t="str">
        <f t="shared" si="398"/>
        <v/>
      </c>
      <c r="K1350" s="19" t="str">
        <f t="shared" si="402"/>
        <v/>
      </c>
      <c r="L1350" s="19">
        <f t="shared" si="395"/>
        <v>10000</v>
      </c>
      <c r="M1350" s="22" t="str">
        <f>TRIM(Data!$N1347)</f>
        <v>Grand Slam</v>
      </c>
      <c r="N1350" s="22" t="str">
        <f>TRIM(Data!$A1347)</f>
        <v>Grand Slam</v>
      </c>
      <c r="O1350" s="23">
        <f>IF(Data!$B1347=0,"",Data!$B1347)</f>
        <v>1962</v>
      </c>
      <c r="P1350" s="19" t="str">
        <f>IF(Data!$C1347=0,"",Data!$C1347)</f>
        <v>1</v>
      </c>
      <c r="Q1350" s="23" t="str">
        <f>IF($M1350="","",Data!$E1347)</f>
        <v>L-VL</v>
      </c>
      <c r="R1350" s="23" t="str">
        <f t="shared" si="403"/>
        <v>L</v>
      </c>
      <c r="S1350" s="23" t="str">
        <f t="shared" si="404"/>
        <v>L</v>
      </c>
      <c r="T1350" s="19" t="str">
        <f>IF(Data!$F1347=0,"",Data!$F1347)</f>
        <v/>
      </c>
      <c r="U1350" s="19" t="str">
        <f>IF(Data!$G1347=0,"",Data!$G1347)</f>
        <v/>
      </c>
      <c r="V1350" s="19" t="str">
        <f>IF(Data!$D1347=0,"",Data!$D1347)</f>
        <v/>
      </c>
      <c r="W1350" s="19" t="str">
        <f>Data!$H1347</f>
        <v>Japonica</v>
      </c>
      <c r="Y1350" s="41" t="e">
        <f t="shared" si="399"/>
        <v>#REF!</v>
      </c>
      <c r="Z1350" s="8">
        <f t="shared" si="405"/>
        <v>10000</v>
      </c>
      <c r="AA1350" s="8" t="str">
        <f t="shared" si="406"/>
        <v>Grand Slam</v>
      </c>
      <c r="AB1350" s="8" t="str">
        <f t="shared" si="407"/>
        <v>L</v>
      </c>
      <c r="AC1350" s="8" t="str">
        <f t="shared" si="408"/>
        <v/>
      </c>
      <c r="AD1350" s="8" t="str">
        <f t="shared" si="396"/>
        <v/>
      </c>
      <c r="AE1350" s="8" t="str">
        <f t="shared" si="409"/>
        <v/>
      </c>
      <c r="AF1350" s="5">
        <f t="shared" si="410"/>
        <v>1962</v>
      </c>
      <c r="AG1350" s="46">
        <v>1347</v>
      </c>
      <c r="AH1350" s="47" t="str">
        <f t="shared" si="400"/>
        <v/>
      </c>
      <c r="AI1350" s="48" t="str">
        <f t="shared" si="401"/>
        <v/>
      </c>
      <c r="AK1350" s="22" t="e">
        <f>TRIM(#REF!)</f>
        <v>#REF!</v>
      </c>
      <c r="AL1350" s="23" t="e">
        <f>IF(#REF!=0,"",#REF!)</f>
        <v>#REF!</v>
      </c>
      <c r="AM1350" s="19" t="e">
        <f>IF(#REF!=0,"",#REF!)</f>
        <v>#REF!</v>
      </c>
      <c r="AN1350" s="23" t="e">
        <f>IF($AK1350="","",#REF!)</f>
        <v>#REF!</v>
      </c>
      <c r="AO1350" s="23" t="e">
        <f t="shared" si="411"/>
        <v>#REF!</v>
      </c>
      <c r="AP1350" s="19" t="e">
        <f>IF(#REF!=0,"",#REF!)</f>
        <v>#REF!</v>
      </c>
      <c r="AQ1350" s="19" t="e">
        <f>IF(#REF!=0,"",#REF!)</f>
        <v>#REF!</v>
      </c>
      <c r="AR1350" s="19" t="e">
        <f>IF(#REF!=0,"",#REF!)</f>
        <v>#REF!</v>
      </c>
      <c r="AS1350" s="19" t="e">
        <f>#REF!</f>
        <v>#REF!</v>
      </c>
    </row>
    <row r="1351" spans="4:45" ht="19.5" thickTop="1" thickBot="1" x14ac:dyDescent="0.25">
      <c r="D1351" s="1" t="str">
        <f t="shared" si="397"/>
        <v/>
      </c>
      <c r="E1351" s="1" t="str">
        <f t="shared" si="398"/>
        <v/>
      </c>
      <c r="K1351" s="19" t="str">
        <f t="shared" si="402"/>
        <v/>
      </c>
      <c r="L1351" s="19">
        <f t="shared" si="395"/>
        <v>10000</v>
      </c>
      <c r="M1351" s="22" t="str">
        <f>TRIM(Data!$N1348)</f>
        <v>Grandandy</v>
      </c>
      <c r="N1351" s="22" t="str">
        <f>TRIM(Data!$A1348)</f>
        <v>Grandandy (R)</v>
      </c>
      <c r="O1351" s="23">
        <f>IF(Data!$B1348=0,"",Data!$B1348)</f>
        <v>2013</v>
      </c>
      <c r="P1351" s="19" t="str">
        <f>IF(Data!$C1348=0,"",Data!$C1348)</f>
        <v>1</v>
      </c>
      <c r="Q1351" s="23" t="str">
        <f>IF($M1351="","",Data!$E1348)</f>
        <v>VL</v>
      </c>
      <c r="R1351" s="23" t="str">
        <f t="shared" si="403"/>
        <v>VL</v>
      </c>
      <c r="S1351" s="23" t="str">
        <f t="shared" si="404"/>
        <v>VL</v>
      </c>
      <c r="T1351" s="19" t="str">
        <f>IF(Data!$F1348=0,"",Data!$F1348)</f>
        <v/>
      </c>
      <c r="U1351" s="19" t="str">
        <f>IF(Data!$G1348=0,"",Data!$G1348)</f>
        <v/>
      </c>
      <c r="V1351" s="19" t="str">
        <f>IF(Data!$D1348=0,"",Data!$D1348)</f>
        <v/>
      </c>
      <c r="W1351" s="19" t="str">
        <f>Data!$H1348</f>
        <v>Reticulata</v>
      </c>
      <c r="Y1351" s="41" t="e">
        <f t="shared" si="399"/>
        <v>#REF!</v>
      </c>
      <c r="Z1351" s="8">
        <f t="shared" si="405"/>
        <v>10000</v>
      </c>
      <c r="AA1351" s="8" t="str">
        <f t="shared" si="406"/>
        <v>Grandandy</v>
      </c>
      <c r="AB1351" s="8" t="str">
        <f t="shared" si="407"/>
        <v>VL</v>
      </c>
      <c r="AC1351" s="8" t="str">
        <f t="shared" si="408"/>
        <v/>
      </c>
      <c r="AD1351" s="8" t="str">
        <f t="shared" si="396"/>
        <v/>
      </c>
      <c r="AE1351" s="8" t="str">
        <f t="shared" si="409"/>
        <v/>
      </c>
      <c r="AF1351" s="5">
        <f t="shared" si="410"/>
        <v>2013</v>
      </c>
      <c r="AG1351" s="46">
        <v>1348</v>
      </c>
      <c r="AH1351" s="47" t="str">
        <f t="shared" si="400"/>
        <v/>
      </c>
      <c r="AI1351" s="48" t="str">
        <f t="shared" si="401"/>
        <v/>
      </c>
      <c r="AK1351" s="22" t="e">
        <f>TRIM(#REF!)</f>
        <v>#REF!</v>
      </c>
      <c r="AL1351" s="23" t="e">
        <f>IF(#REF!=0,"",#REF!)</f>
        <v>#REF!</v>
      </c>
      <c r="AM1351" s="19" t="e">
        <f>IF(#REF!=0,"",#REF!)</f>
        <v>#REF!</v>
      </c>
      <c r="AN1351" s="23" t="e">
        <f>IF($AK1351="","",#REF!)</f>
        <v>#REF!</v>
      </c>
      <c r="AO1351" s="23" t="e">
        <f t="shared" si="411"/>
        <v>#REF!</v>
      </c>
      <c r="AP1351" s="19" t="e">
        <f>IF(#REF!=0,"",#REF!)</f>
        <v>#REF!</v>
      </c>
      <c r="AQ1351" s="19" t="e">
        <f>IF(#REF!=0,"",#REF!)</f>
        <v>#REF!</v>
      </c>
      <c r="AR1351" s="19" t="e">
        <f>IF(#REF!=0,"",#REF!)</f>
        <v>#REF!</v>
      </c>
      <c r="AS1351" s="19" t="e">
        <f>#REF!</f>
        <v>#REF!</v>
      </c>
    </row>
    <row r="1352" spans="4:45" ht="19.5" thickTop="1" thickBot="1" x14ac:dyDescent="0.25">
      <c r="D1352" s="1" t="str">
        <f t="shared" si="397"/>
        <v/>
      </c>
      <c r="E1352" s="1" t="str">
        <f t="shared" si="398"/>
        <v/>
      </c>
      <c r="K1352" s="19" t="str">
        <f t="shared" si="402"/>
        <v/>
      </c>
      <c r="L1352" s="19">
        <f t="shared" si="395"/>
        <v>10000</v>
      </c>
      <c r="M1352" s="22" t="str">
        <f>TRIM(Data!$N1349)</f>
        <v>Grandiflora Alba (See Lotus)</v>
      </c>
      <c r="N1352" s="22" t="str">
        <f>TRIM(Data!$A1349)</f>
        <v>Grandiflora Alba (See Lotus)</v>
      </c>
      <c r="O1352" s="23">
        <f>IF(Data!$B1349=0,"",Data!$B1349)</f>
        <v>1909</v>
      </c>
      <c r="P1352" s="19" t="str">
        <f>IF(Data!$C1349=0,"",Data!$C1349)</f>
        <v/>
      </c>
      <c r="Q1352" s="23" t="str">
        <f>IF($M1352="","",Data!$E1349)</f>
        <v>VL</v>
      </c>
      <c r="R1352" s="23" t="str">
        <f t="shared" si="403"/>
        <v>VL</v>
      </c>
      <c r="S1352" s="23" t="str">
        <f t="shared" si="404"/>
        <v>VL</v>
      </c>
      <c r="T1352" s="19" t="str">
        <f>IF(Data!$F1349=0,"",Data!$F1349)</f>
        <v>WHITE</v>
      </c>
      <c r="U1352" s="19" t="str">
        <f>IF(Data!$G1349=0,"",Data!$G1349)</f>
        <v/>
      </c>
      <c r="V1352" s="19" t="str">
        <f>IF(Data!$D1349=0,"",Data!$D1349)</f>
        <v/>
      </c>
      <c r="W1352" s="19" t="str">
        <f>Data!$H1349</f>
        <v>Japonica</v>
      </c>
      <c r="Y1352" s="41" t="e">
        <f t="shared" si="399"/>
        <v>#REF!</v>
      </c>
      <c r="Z1352" s="8">
        <f t="shared" si="405"/>
        <v>10000</v>
      </c>
      <c r="AA1352" s="8" t="str">
        <f t="shared" si="406"/>
        <v>Grandiflora Alba (See Lotus)</v>
      </c>
      <c r="AB1352" s="8" t="str">
        <f t="shared" si="407"/>
        <v>VL</v>
      </c>
      <c r="AC1352" s="8" t="str">
        <f t="shared" si="408"/>
        <v>WHITE</v>
      </c>
      <c r="AD1352" s="8" t="str">
        <f t="shared" si="396"/>
        <v/>
      </c>
      <c r="AE1352" s="8" t="str">
        <f t="shared" si="409"/>
        <v/>
      </c>
      <c r="AF1352" s="5">
        <f t="shared" si="410"/>
        <v>1909</v>
      </c>
      <c r="AG1352" s="46">
        <v>1349</v>
      </c>
      <c r="AH1352" s="47" t="str">
        <f t="shared" si="400"/>
        <v/>
      </c>
      <c r="AI1352" s="48" t="str">
        <f t="shared" si="401"/>
        <v/>
      </c>
      <c r="AK1352" s="22" t="e">
        <f>TRIM(#REF!)</f>
        <v>#REF!</v>
      </c>
      <c r="AL1352" s="23" t="e">
        <f>IF(#REF!=0,"",#REF!)</f>
        <v>#REF!</v>
      </c>
      <c r="AM1352" s="19" t="e">
        <f>IF(#REF!=0,"",#REF!)</f>
        <v>#REF!</v>
      </c>
      <c r="AN1352" s="23" t="e">
        <f>IF($AK1352="","",#REF!)</f>
        <v>#REF!</v>
      </c>
      <c r="AO1352" s="23" t="e">
        <f t="shared" si="411"/>
        <v>#REF!</v>
      </c>
      <c r="AP1352" s="19" t="e">
        <f>IF(#REF!=0,"",#REF!)</f>
        <v>#REF!</v>
      </c>
      <c r="AQ1352" s="19" t="e">
        <f>IF(#REF!=0,"",#REF!)</f>
        <v>#REF!</v>
      </c>
      <c r="AR1352" s="19" t="e">
        <f>IF(#REF!=0,"",#REF!)</f>
        <v>#REF!</v>
      </c>
      <c r="AS1352" s="19" t="e">
        <f>#REF!</f>
        <v>#REF!</v>
      </c>
    </row>
    <row r="1353" spans="4:45" ht="19.5" thickTop="1" thickBot="1" x14ac:dyDescent="0.25">
      <c r="D1353" s="1" t="str">
        <f t="shared" si="397"/>
        <v/>
      </c>
      <c r="E1353" s="1" t="str">
        <f t="shared" si="398"/>
        <v/>
      </c>
      <c r="K1353" s="19" t="str">
        <f t="shared" si="402"/>
        <v/>
      </c>
      <c r="L1353" s="19">
        <f t="shared" si="395"/>
        <v>10000</v>
      </c>
      <c r="M1353" s="22" t="str">
        <f>TRIM(Data!$N1350)</f>
        <v>Grandiflora Rosea</v>
      </c>
      <c r="N1353" s="22" t="str">
        <f>TRIM(Data!$A1350)</f>
        <v>Grandiflora Rosea (Louise Maclay, Tea Garden #3)</v>
      </c>
      <c r="O1353" s="23">
        <f>IF(Data!$B1350=0,"",Data!$B1350)</f>
        <v>1890</v>
      </c>
      <c r="P1353" s="19" t="str">
        <f>IF(Data!$C1350=0,"",Data!$C1350)</f>
        <v>1</v>
      </c>
      <c r="Q1353" s="23" t="str">
        <f>IF($M1353="","",Data!$E1350)</f>
        <v>L</v>
      </c>
      <c r="R1353" s="23" t="str">
        <f t="shared" si="403"/>
        <v>L</v>
      </c>
      <c r="S1353" s="23" t="str">
        <f t="shared" si="404"/>
        <v>L</v>
      </c>
      <c r="T1353" s="19" t="str">
        <f>IF(Data!$F1350=0,"",Data!$F1350)</f>
        <v/>
      </c>
      <c r="U1353" s="19" t="str">
        <f>IF(Data!$G1350=0,"",Data!$G1350)</f>
        <v/>
      </c>
      <c r="V1353" s="19" t="str">
        <f>IF(Data!$D1350=0,"",Data!$D1350)</f>
        <v>ANTIQUE</v>
      </c>
      <c r="W1353" s="19" t="str">
        <f>Data!$H1350</f>
        <v>Japonica</v>
      </c>
      <c r="Y1353" s="41" t="e">
        <f t="shared" si="399"/>
        <v>#REF!</v>
      </c>
      <c r="Z1353" s="8">
        <f t="shared" si="405"/>
        <v>1353</v>
      </c>
      <c r="AA1353" s="8" t="str">
        <f t="shared" si="406"/>
        <v>Grandiflora Rosea</v>
      </c>
      <c r="AB1353" s="8" t="str">
        <f t="shared" si="407"/>
        <v>L</v>
      </c>
      <c r="AC1353" s="8" t="str">
        <f t="shared" si="408"/>
        <v/>
      </c>
      <c r="AD1353" s="8" t="str">
        <f t="shared" si="396"/>
        <v/>
      </c>
      <c r="AE1353" s="8" t="str">
        <f t="shared" si="409"/>
        <v>ANTIQUE</v>
      </c>
      <c r="AF1353" s="5">
        <f t="shared" si="410"/>
        <v>1890</v>
      </c>
      <c r="AG1353" s="46">
        <v>1350</v>
      </c>
      <c r="AH1353" s="47" t="str">
        <f t="shared" si="400"/>
        <v/>
      </c>
      <c r="AI1353" s="48" t="str">
        <f t="shared" si="401"/>
        <v/>
      </c>
      <c r="AK1353" s="22" t="e">
        <f>TRIM(#REF!)</f>
        <v>#REF!</v>
      </c>
      <c r="AL1353" s="23" t="e">
        <f>IF(#REF!=0,"",#REF!)</f>
        <v>#REF!</v>
      </c>
      <c r="AM1353" s="19" t="e">
        <f>IF(#REF!=0,"",#REF!)</f>
        <v>#REF!</v>
      </c>
      <c r="AN1353" s="23" t="e">
        <f>IF($AK1353="","",#REF!)</f>
        <v>#REF!</v>
      </c>
      <c r="AO1353" s="23" t="e">
        <f t="shared" si="411"/>
        <v>#REF!</v>
      </c>
      <c r="AP1353" s="19" t="e">
        <f>IF(#REF!=0,"",#REF!)</f>
        <v>#REF!</v>
      </c>
      <c r="AQ1353" s="19" t="e">
        <f>IF(#REF!=0,"",#REF!)</f>
        <v>#REF!</v>
      </c>
      <c r="AR1353" s="19" t="e">
        <f>IF(#REF!=0,"",#REF!)</f>
        <v>#REF!</v>
      </c>
      <c r="AS1353" s="19" t="e">
        <f>#REF!</f>
        <v>#REF!</v>
      </c>
    </row>
    <row r="1354" spans="4:45" ht="19.5" thickTop="1" thickBot="1" x14ac:dyDescent="0.25">
      <c r="D1354" s="1" t="str">
        <f t="shared" si="397"/>
        <v/>
      </c>
      <c r="E1354" s="1" t="str">
        <f t="shared" si="398"/>
        <v/>
      </c>
      <c r="K1354" s="19" t="str">
        <f t="shared" si="402"/>
        <v/>
      </c>
      <c r="L1354" s="19">
        <f t="shared" si="395"/>
        <v>10000</v>
      </c>
      <c r="M1354" s="22" t="str">
        <f>TRIM(Data!$N1351)</f>
        <v>Grandma's Garden</v>
      </c>
      <c r="N1354" s="22" t="str">
        <f>TRIM(Data!$A1351)</f>
        <v>Grandma's Garden</v>
      </c>
      <c r="O1354" s="23">
        <f>IF(Data!$B1351=0,"",Data!$B1351)</f>
        <v>2016</v>
      </c>
      <c r="P1354" s="19" t="str">
        <f>IF(Data!$C1351=0,"",Data!$C1351)</f>
        <v>1</v>
      </c>
      <c r="Q1354" s="23" t="str">
        <f>IF($M1354="","",Data!$E1351)</f>
        <v>L</v>
      </c>
      <c r="R1354" s="23" t="str">
        <f t="shared" si="403"/>
        <v>L</v>
      </c>
      <c r="S1354" s="23" t="str">
        <f t="shared" si="404"/>
        <v>L</v>
      </c>
      <c r="T1354" s="19" t="str">
        <f>IF(Data!$F1351=0,"",Data!$F1351)</f>
        <v/>
      </c>
      <c r="U1354" s="19" t="str">
        <f>IF(Data!$G1351=0,"",Data!$G1351)</f>
        <v/>
      </c>
      <c r="V1354" s="19" t="str">
        <f>IF(Data!$D1351=0,"",Data!$D1351)</f>
        <v/>
      </c>
      <c r="W1354" s="19" t="str">
        <f>Data!$H1351</f>
        <v>Japonica</v>
      </c>
      <c r="Y1354" s="41" t="e">
        <f t="shared" si="399"/>
        <v>#REF!</v>
      </c>
      <c r="Z1354" s="8">
        <f t="shared" si="405"/>
        <v>10000</v>
      </c>
      <c r="AA1354" s="8" t="str">
        <f t="shared" si="406"/>
        <v>Grandma's Garden</v>
      </c>
      <c r="AB1354" s="8" t="str">
        <f t="shared" si="407"/>
        <v>L</v>
      </c>
      <c r="AC1354" s="8" t="str">
        <f t="shared" si="408"/>
        <v/>
      </c>
      <c r="AD1354" s="8" t="str">
        <f t="shared" si="396"/>
        <v/>
      </c>
      <c r="AE1354" s="8" t="str">
        <f t="shared" si="409"/>
        <v/>
      </c>
      <c r="AF1354" s="5">
        <f t="shared" si="410"/>
        <v>2016</v>
      </c>
      <c r="AG1354" s="46">
        <v>1351</v>
      </c>
      <c r="AH1354" s="47" t="str">
        <f t="shared" si="400"/>
        <v/>
      </c>
      <c r="AI1354" s="48" t="str">
        <f t="shared" si="401"/>
        <v/>
      </c>
      <c r="AK1354" s="22" t="e">
        <f>TRIM(#REF!)</f>
        <v>#REF!</v>
      </c>
      <c r="AL1354" s="23" t="e">
        <f>IF(#REF!=0,"",#REF!)</f>
        <v>#REF!</v>
      </c>
      <c r="AM1354" s="19" t="e">
        <f>IF(#REF!=0,"",#REF!)</f>
        <v>#REF!</v>
      </c>
      <c r="AN1354" s="23" t="e">
        <f>IF($AK1354="","",#REF!)</f>
        <v>#REF!</v>
      </c>
      <c r="AO1354" s="23" t="e">
        <f t="shared" si="411"/>
        <v>#REF!</v>
      </c>
      <c r="AP1354" s="19" t="e">
        <f>IF(#REF!=0,"",#REF!)</f>
        <v>#REF!</v>
      </c>
      <c r="AQ1354" s="19" t="e">
        <f>IF(#REF!=0,"",#REF!)</f>
        <v>#REF!</v>
      </c>
      <c r="AR1354" s="19" t="e">
        <f>IF(#REF!=0,"",#REF!)</f>
        <v>#REF!</v>
      </c>
      <c r="AS1354" s="19" t="e">
        <f>#REF!</f>
        <v>#REF!</v>
      </c>
    </row>
    <row r="1355" spans="4:45" ht="19.5" thickTop="1" thickBot="1" x14ac:dyDescent="0.25">
      <c r="D1355" s="1" t="str">
        <f t="shared" si="397"/>
        <v/>
      </c>
      <c r="E1355" s="1" t="str">
        <f t="shared" si="398"/>
        <v/>
      </c>
      <c r="K1355" s="19" t="str">
        <f t="shared" si="402"/>
        <v/>
      </c>
      <c r="L1355" s="19">
        <f t="shared" si="395"/>
        <v>10000</v>
      </c>
      <c r="M1355" s="22" t="str">
        <f>TRIM(Data!$N1352)</f>
        <v>Grant Campbell</v>
      </c>
      <c r="N1355" s="22" t="str">
        <f>TRIM(Data!$A1352)</f>
        <v>Grant Campbell</v>
      </c>
      <c r="O1355" s="23">
        <f>IF(Data!$B1352=0,"",Data!$B1352)</f>
        <v>2019</v>
      </c>
      <c r="P1355" s="19" t="str">
        <f>IF(Data!$C1352=0,"",Data!$C1352)</f>
        <v/>
      </c>
      <c r="Q1355" s="23" t="str">
        <f>IF($M1355="","",Data!$E1352)</f>
        <v>M</v>
      </c>
      <c r="R1355" s="23" t="str">
        <f t="shared" si="403"/>
        <v>M</v>
      </c>
      <c r="S1355" s="23" t="str">
        <f t="shared" si="404"/>
        <v>M</v>
      </c>
      <c r="T1355" s="19" t="str">
        <f>IF(Data!$F1352=0,"",Data!$F1352)</f>
        <v/>
      </c>
      <c r="U1355" s="19" t="str">
        <f>IF(Data!$G1352=0,"",Data!$G1352)</f>
        <v/>
      </c>
      <c r="V1355" s="19" t="str">
        <f>IF(Data!$D1352=0,"",Data!$D1352)</f>
        <v/>
      </c>
      <c r="W1355" s="19" t="str">
        <f>Data!$H1352</f>
        <v>Japonica</v>
      </c>
      <c r="Y1355" s="41" t="e">
        <f t="shared" si="399"/>
        <v>#REF!</v>
      </c>
      <c r="Z1355" s="8">
        <f t="shared" si="405"/>
        <v>10000</v>
      </c>
      <c r="AA1355" s="8" t="str">
        <f t="shared" si="406"/>
        <v>Grant Campbell</v>
      </c>
      <c r="AB1355" s="8" t="str">
        <f t="shared" si="407"/>
        <v>M</v>
      </c>
      <c r="AC1355" s="8" t="str">
        <f t="shared" si="408"/>
        <v/>
      </c>
      <c r="AD1355" s="8" t="str">
        <f t="shared" si="396"/>
        <v/>
      </c>
      <c r="AE1355" s="8" t="str">
        <f t="shared" si="409"/>
        <v/>
      </c>
      <c r="AF1355" s="5">
        <f t="shared" si="410"/>
        <v>2019</v>
      </c>
      <c r="AG1355" s="46">
        <v>1352</v>
      </c>
      <c r="AH1355" s="47" t="str">
        <f t="shared" si="400"/>
        <v/>
      </c>
      <c r="AI1355" s="48" t="str">
        <f t="shared" si="401"/>
        <v/>
      </c>
      <c r="AK1355" s="22" t="e">
        <f>TRIM(#REF!)</f>
        <v>#REF!</v>
      </c>
      <c r="AL1355" s="23" t="e">
        <f>IF(#REF!=0,"",#REF!)</f>
        <v>#REF!</v>
      </c>
      <c r="AM1355" s="19" t="e">
        <f>IF(#REF!=0,"",#REF!)</f>
        <v>#REF!</v>
      </c>
      <c r="AN1355" s="23" t="e">
        <f>IF($AK1355="","",#REF!)</f>
        <v>#REF!</v>
      </c>
      <c r="AO1355" s="23" t="e">
        <f t="shared" si="411"/>
        <v>#REF!</v>
      </c>
      <c r="AP1355" s="19" t="e">
        <f>IF(#REF!=0,"",#REF!)</f>
        <v>#REF!</v>
      </c>
      <c r="AQ1355" s="19" t="e">
        <f>IF(#REF!=0,"",#REF!)</f>
        <v>#REF!</v>
      </c>
      <c r="AR1355" s="19" t="e">
        <f>IF(#REF!=0,"",#REF!)</f>
        <v>#REF!</v>
      </c>
      <c r="AS1355" s="19" t="e">
        <f>#REF!</f>
        <v>#REF!</v>
      </c>
    </row>
    <row r="1356" spans="4:45" ht="19.5" thickTop="1" thickBot="1" x14ac:dyDescent="0.25">
      <c r="D1356" s="1" t="str">
        <f t="shared" si="397"/>
        <v/>
      </c>
      <c r="E1356" s="1" t="str">
        <f t="shared" si="398"/>
        <v/>
      </c>
      <c r="K1356" s="19" t="str">
        <f t="shared" si="402"/>
        <v/>
      </c>
      <c r="L1356" s="19">
        <f t="shared" si="395"/>
        <v>10000</v>
      </c>
      <c r="M1356" s="22" t="str">
        <f>TRIM(Data!$N1353)</f>
        <v>Grant Wang</v>
      </c>
      <c r="N1356" s="22" t="str">
        <f>TRIM(Data!$A1353)</f>
        <v>Grant Wang (R)</v>
      </c>
      <c r="O1356" s="23">
        <f>IF(Data!$B1353=0,"",Data!$B1353)</f>
        <v>2024</v>
      </c>
      <c r="P1356" s="19" t="str">
        <f>IF(Data!$C1353=0,"",Data!$C1353)</f>
        <v>1</v>
      </c>
      <c r="Q1356" s="23" t="str">
        <f>IF($M1356="","",Data!$E1353)</f>
        <v>L</v>
      </c>
      <c r="R1356" s="23" t="str">
        <f t="shared" si="403"/>
        <v>L</v>
      </c>
      <c r="S1356" s="23" t="str">
        <f t="shared" si="404"/>
        <v>L</v>
      </c>
      <c r="T1356" s="19" t="str">
        <f>IF(Data!$F1353=0,"",Data!$F1353)</f>
        <v/>
      </c>
      <c r="U1356" s="19" t="str">
        <f>IF(Data!$G1353=0,"",Data!$G1353)</f>
        <v/>
      </c>
      <c r="V1356" s="19" t="str">
        <f>IF(Data!$D1353=0,"",Data!$D1353)</f>
        <v/>
      </c>
      <c r="W1356" s="19" t="str">
        <f>Data!$H1353</f>
        <v>Reticulata</v>
      </c>
      <c r="Y1356" s="41" t="e">
        <f t="shared" si="399"/>
        <v>#REF!</v>
      </c>
      <c r="Z1356" s="8">
        <f t="shared" si="405"/>
        <v>10000</v>
      </c>
      <c r="AA1356" s="8" t="str">
        <f t="shared" si="406"/>
        <v>Grant Wang</v>
      </c>
      <c r="AB1356" s="8" t="str">
        <f t="shared" si="407"/>
        <v>L</v>
      </c>
      <c r="AC1356" s="8" t="str">
        <f t="shared" si="408"/>
        <v/>
      </c>
      <c r="AD1356" s="8" t="str">
        <f t="shared" si="396"/>
        <v/>
      </c>
      <c r="AE1356" s="8" t="str">
        <f t="shared" si="409"/>
        <v/>
      </c>
      <c r="AF1356" s="5">
        <f t="shared" si="410"/>
        <v>2024</v>
      </c>
      <c r="AG1356" s="46">
        <v>1353</v>
      </c>
      <c r="AH1356" s="47" t="str">
        <f t="shared" si="400"/>
        <v/>
      </c>
      <c r="AI1356" s="48" t="str">
        <f t="shared" si="401"/>
        <v/>
      </c>
      <c r="AK1356" s="22" t="e">
        <f>TRIM(#REF!)</f>
        <v>#REF!</v>
      </c>
      <c r="AL1356" s="23" t="e">
        <f>IF(#REF!=0,"",#REF!)</f>
        <v>#REF!</v>
      </c>
      <c r="AM1356" s="19" t="e">
        <f>IF(#REF!=0,"",#REF!)</f>
        <v>#REF!</v>
      </c>
      <c r="AN1356" s="23" t="e">
        <f>IF($AK1356="","",#REF!)</f>
        <v>#REF!</v>
      </c>
      <c r="AO1356" s="23" t="e">
        <f t="shared" si="411"/>
        <v>#REF!</v>
      </c>
      <c r="AP1356" s="19" t="e">
        <f>IF(#REF!=0,"",#REF!)</f>
        <v>#REF!</v>
      </c>
      <c r="AQ1356" s="19" t="e">
        <f>IF(#REF!=0,"",#REF!)</f>
        <v>#REF!</v>
      </c>
      <c r="AR1356" s="19" t="e">
        <f>IF(#REF!=0,"",#REF!)</f>
        <v>#REF!</v>
      </c>
      <c r="AS1356" s="19" t="e">
        <f>#REF!</f>
        <v>#REF!</v>
      </c>
    </row>
    <row r="1357" spans="4:45" ht="19.5" thickTop="1" thickBot="1" x14ac:dyDescent="0.25">
      <c r="D1357" s="1" t="str">
        <f t="shared" si="397"/>
        <v/>
      </c>
      <c r="E1357" s="1" t="str">
        <f t="shared" si="398"/>
        <v/>
      </c>
      <c r="K1357" s="19" t="str">
        <f t="shared" si="402"/>
        <v/>
      </c>
      <c r="L1357" s="19">
        <f t="shared" si="395"/>
        <v>10000</v>
      </c>
      <c r="M1357" s="22" t="str">
        <f>TRIM(Data!$N1354)</f>
        <v>Grape Soda</v>
      </c>
      <c r="N1357" s="22" t="str">
        <f>TRIM(Data!$A1354)</f>
        <v>Grape Soda</v>
      </c>
      <c r="O1357" s="23">
        <f>IF(Data!$B1354=0,"",Data!$B1354)</f>
        <v>1988</v>
      </c>
      <c r="P1357" s="19" t="str">
        <f>IF(Data!$C1354=0,"",Data!$C1354)</f>
        <v>1</v>
      </c>
      <c r="Q1357" s="23" t="str">
        <f>IF($M1357="","",Data!$E1354)</f>
        <v>S-M</v>
      </c>
      <c r="R1357" s="23" t="str">
        <f t="shared" si="403"/>
        <v>S</v>
      </c>
      <c r="S1357" s="23" t="str">
        <f t="shared" si="404"/>
        <v>S</v>
      </c>
      <c r="T1357" s="19" t="str">
        <f>IF(Data!$F1354=0,"",Data!$F1354)</f>
        <v/>
      </c>
      <c r="U1357" s="19" t="str">
        <f>IF(Data!$G1354=0,"",Data!$G1354)</f>
        <v/>
      </c>
      <c r="V1357" s="19" t="str">
        <f>IF(Data!$D1354=0,"",Data!$D1354)</f>
        <v/>
      </c>
      <c r="W1357" s="19" t="str">
        <f>Data!$H1354</f>
        <v>Japonica</v>
      </c>
      <c r="Y1357" s="41" t="e">
        <f t="shared" si="399"/>
        <v>#REF!</v>
      </c>
      <c r="Z1357" s="8">
        <f t="shared" si="405"/>
        <v>10000</v>
      </c>
      <c r="AA1357" s="8" t="str">
        <f t="shared" si="406"/>
        <v>Grape Soda</v>
      </c>
      <c r="AB1357" s="8" t="str">
        <f t="shared" si="407"/>
        <v>S</v>
      </c>
      <c r="AC1357" s="8" t="str">
        <f t="shared" si="408"/>
        <v/>
      </c>
      <c r="AD1357" s="8" t="str">
        <f t="shared" si="396"/>
        <v/>
      </c>
      <c r="AE1357" s="8" t="str">
        <f t="shared" si="409"/>
        <v/>
      </c>
      <c r="AF1357" s="5">
        <f t="shared" si="410"/>
        <v>1988</v>
      </c>
      <c r="AG1357" s="46">
        <v>1354</v>
      </c>
      <c r="AH1357" s="47" t="str">
        <f t="shared" si="400"/>
        <v/>
      </c>
      <c r="AI1357" s="48" t="str">
        <f t="shared" si="401"/>
        <v/>
      </c>
      <c r="AK1357" s="22" t="e">
        <f>TRIM(#REF!)</f>
        <v>#REF!</v>
      </c>
      <c r="AL1357" s="23" t="e">
        <f>IF(#REF!=0,"",#REF!)</f>
        <v>#REF!</v>
      </c>
      <c r="AM1357" s="19" t="e">
        <f>IF(#REF!=0,"",#REF!)</f>
        <v>#REF!</v>
      </c>
      <c r="AN1357" s="23" t="e">
        <f>IF($AK1357="","",#REF!)</f>
        <v>#REF!</v>
      </c>
      <c r="AO1357" s="23" t="e">
        <f t="shared" si="411"/>
        <v>#REF!</v>
      </c>
      <c r="AP1357" s="19" t="e">
        <f>IF(#REF!=0,"",#REF!)</f>
        <v>#REF!</v>
      </c>
      <c r="AQ1357" s="19" t="e">
        <f>IF(#REF!=0,"",#REF!)</f>
        <v>#REF!</v>
      </c>
      <c r="AR1357" s="19" t="e">
        <f>IF(#REF!=0,"",#REF!)</f>
        <v>#REF!</v>
      </c>
      <c r="AS1357" s="19" t="e">
        <f>#REF!</f>
        <v>#REF!</v>
      </c>
    </row>
    <row r="1358" spans="4:45" ht="19.5" thickTop="1" thickBot="1" x14ac:dyDescent="0.25">
      <c r="D1358" s="1" t="str">
        <f t="shared" si="397"/>
        <v/>
      </c>
      <c r="E1358" s="1" t="str">
        <f t="shared" si="398"/>
        <v/>
      </c>
      <c r="K1358" s="19" t="str">
        <f t="shared" si="402"/>
        <v/>
      </c>
      <c r="L1358" s="19">
        <f t="shared" si="395"/>
        <v>10000</v>
      </c>
      <c r="M1358" s="22" t="str">
        <f>TRIM(Data!$N1355)</f>
        <v>Great Day</v>
      </c>
      <c r="N1358" s="22" t="str">
        <f>TRIM(Data!$A1355)</f>
        <v>Great Day</v>
      </c>
      <c r="O1358" s="23">
        <f>IF(Data!$B1355=0,"",Data!$B1355)</f>
        <v>1967</v>
      </c>
      <c r="P1358" s="19" t="str">
        <f>IF(Data!$C1355=0,"",Data!$C1355)</f>
        <v>1</v>
      </c>
      <c r="Q1358" s="23" t="str">
        <f>IF($M1358="","",Data!$E1355)</f>
        <v>L</v>
      </c>
      <c r="R1358" s="23" t="str">
        <f t="shared" si="403"/>
        <v>L</v>
      </c>
      <c r="S1358" s="23" t="str">
        <f t="shared" si="404"/>
        <v>L</v>
      </c>
      <c r="T1358" s="19" t="str">
        <f>IF(Data!$F1355=0,"",Data!$F1355)</f>
        <v/>
      </c>
      <c r="U1358" s="19" t="str">
        <f>IF(Data!$G1355=0,"",Data!$G1355)</f>
        <v/>
      </c>
      <c r="V1358" s="19" t="str">
        <f>IF(Data!$D1355=0,"",Data!$D1355)</f>
        <v/>
      </c>
      <c r="W1358" s="19" t="str">
        <f>Data!$H1355</f>
        <v>Japonica</v>
      </c>
      <c r="Y1358" s="41" t="e">
        <f t="shared" si="399"/>
        <v>#REF!</v>
      </c>
      <c r="Z1358" s="8">
        <f t="shared" si="405"/>
        <v>10000</v>
      </c>
      <c r="AA1358" s="8" t="str">
        <f t="shared" si="406"/>
        <v>Great Day</v>
      </c>
      <c r="AB1358" s="8" t="str">
        <f t="shared" si="407"/>
        <v>L</v>
      </c>
      <c r="AC1358" s="8" t="str">
        <f t="shared" si="408"/>
        <v/>
      </c>
      <c r="AD1358" s="8" t="str">
        <f t="shared" si="396"/>
        <v/>
      </c>
      <c r="AE1358" s="8" t="str">
        <f t="shared" si="409"/>
        <v/>
      </c>
      <c r="AF1358" s="5">
        <f t="shared" si="410"/>
        <v>1967</v>
      </c>
      <c r="AG1358" s="46">
        <v>1355</v>
      </c>
      <c r="AH1358" s="47" t="str">
        <f t="shared" si="400"/>
        <v/>
      </c>
      <c r="AI1358" s="48" t="str">
        <f t="shared" si="401"/>
        <v/>
      </c>
      <c r="AK1358" s="22" t="e">
        <f>TRIM(#REF!)</f>
        <v>#REF!</v>
      </c>
      <c r="AL1358" s="23" t="e">
        <f>IF(#REF!=0,"",#REF!)</f>
        <v>#REF!</v>
      </c>
      <c r="AM1358" s="19" t="e">
        <f>IF(#REF!=0,"",#REF!)</f>
        <v>#REF!</v>
      </c>
      <c r="AN1358" s="23" t="e">
        <f>IF($AK1358="","",#REF!)</f>
        <v>#REF!</v>
      </c>
      <c r="AO1358" s="23" t="e">
        <f t="shared" si="411"/>
        <v>#REF!</v>
      </c>
      <c r="AP1358" s="19" t="e">
        <f>IF(#REF!=0,"",#REF!)</f>
        <v>#REF!</v>
      </c>
      <c r="AQ1358" s="19" t="e">
        <f>IF(#REF!=0,"",#REF!)</f>
        <v>#REF!</v>
      </c>
      <c r="AR1358" s="19" t="e">
        <f>IF(#REF!=0,"",#REF!)</f>
        <v>#REF!</v>
      </c>
      <c r="AS1358" s="19" t="e">
        <f>#REF!</f>
        <v>#REF!</v>
      </c>
    </row>
    <row r="1359" spans="4:45" ht="19.5" thickTop="1" thickBot="1" x14ac:dyDescent="0.25">
      <c r="D1359" s="1" t="str">
        <f t="shared" si="397"/>
        <v/>
      </c>
      <c r="E1359" s="1" t="str">
        <f t="shared" si="398"/>
        <v/>
      </c>
      <c r="K1359" s="19" t="str">
        <f t="shared" si="402"/>
        <v/>
      </c>
      <c r="L1359" s="19">
        <f t="shared" si="395"/>
        <v>10000</v>
      </c>
      <c r="M1359" s="22" t="str">
        <f>TRIM(Data!$N1356)</f>
        <v>Great Peach Blossom</v>
      </c>
      <c r="N1359" s="22" t="str">
        <f>TRIM(Data!$A1356)</f>
        <v>Great Peach Blossom (R)</v>
      </c>
      <c r="O1359" s="23">
        <f>IF(Data!$B1356=0,"",Data!$B1356)</f>
        <v>2008</v>
      </c>
      <c r="P1359" s="19" t="str">
        <f>IF(Data!$C1356=0,"",Data!$C1356)</f>
        <v/>
      </c>
      <c r="Q1359" s="23" t="str">
        <f>IF($M1359="","",Data!$E1356)</f>
        <v>M</v>
      </c>
      <c r="R1359" s="23" t="str">
        <f t="shared" si="403"/>
        <v>M</v>
      </c>
      <c r="S1359" s="23" t="str">
        <f t="shared" si="404"/>
        <v>M</v>
      </c>
      <c r="T1359" s="19" t="str">
        <f>IF(Data!$F1356=0,"",Data!$F1356)</f>
        <v/>
      </c>
      <c r="U1359" s="19" t="str">
        <f>IF(Data!$G1356=0,"",Data!$G1356)</f>
        <v/>
      </c>
      <c r="V1359" s="19" t="str">
        <f>IF(Data!$D1356=0,"",Data!$D1356)</f>
        <v/>
      </c>
      <c r="W1359" s="19" t="str">
        <f>Data!$H1356</f>
        <v>Reticulata</v>
      </c>
      <c r="Y1359" s="41" t="e">
        <f t="shared" si="399"/>
        <v>#REF!</v>
      </c>
      <c r="Z1359" s="8">
        <f t="shared" si="405"/>
        <v>10000</v>
      </c>
      <c r="AA1359" s="8" t="str">
        <f t="shared" si="406"/>
        <v>Great Peach Blossom</v>
      </c>
      <c r="AB1359" s="8" t="str">
        <f t="shared" si="407"/>
        <v>M</v>
      </c>
      <c r="AC1359" s="8" t="str">
        <f t="shared" si="408"/>
        <v/>
      </c>
      <c r="AD1359" s="8" t="str">
        <f t="shared" si="396"/>
        <v/>
      </c>
      <c r="AE1359" s="8" t="str">
        <f t="shared" si="409"/>
        <v/>
      </c>
      <c r="AF1359" s="5">
        <f t="shared" si="410"/>
        <v>2008</v>
      </c>
      <c r="AG1359" s="46">
        <v>1356</v>
      </c>
      <c r="AH1359" s="47" t="str">
        <f t="shared" si="400"/>
        <v/>
      </c>
      <c r="AI1359" s="48" t="str">
        <f t="shared" si="401"/>
        <v/>
      </c>
      <c r="AK1359" s="22" t="e">
        <f>TRIM(#REF!)</f>
        <v>#REF!</v>
      </c>
      <c r="AL1359" s="23" t="e">
        <f>IF(#REF!=0,"",#REF!)</f>
        <v>#REF!</v>
      </c>
      <c r="AM1359" s="19" t="e">
        <f>IF(#REF!=0,"",#REF!)</f>
        <v>#REF!</v>
      </c>
      <c r="AN1359" s="23" t="e">
        <f>IF($AK1359="","",#REF!)</f>
        <v>#REF!</v>
      </c>
      <c r="AO1359" s="23" t="e">
        <f t="shared" si="411"/>
        <v>#REF!</v>
      </c>
      <c r="AP1359" s="19" t="e">
        <f>IF(#REF!=0,"",#REF!)</f>
        <v>#REF!</v>
      </c>
      <c r="AQ1359" s="19" t="e">
        <f>IF(#REF!=0,"",#REF!)</f>
        <v>#REF!</v>
      </c>
      <c r="AR1359" s="19" t="e">
        <f>IF(#REF!=0,"",#REF!)</f>
        <v>#REF!</v>
      </c>
      <c r="AS1359" s="19" t="e">
        <f>#REF!</f>
        <v>#REF!</v>
      </c>
    </row>
    <row r="1360" spans="4:45" ht="19.5" thickTop="1" thickBot="1" x14ac:dyDescent="0.25">
      <c r="D1360" s="1" t="str">
        <f t="shared" si="397"/>
        <v/>
      </c>
      <c r="E1360" s="1" t="str">
        <f t="shared" si="398"/>
        <v/>
      </c>
      <c r="K1360" s="19" t="str">
        <f t="shared" si="402"/>
        <v/>
      </c>
      <c r="L1360" s="19">
        <f t="shared" si="395"/>
        <v>10000</v>
      </c>
      <c r="M1360" s="22" t="str">
        <f>TRIM(Data!$N1357)</f>
        <v>Green's Blues</v>
      </c>
      <c r="N1360" s="22" t="str">
        <f>TRIM(Data!$A1357)</f>
        <v>Green's Blues (Hiemalis)</v>
      </c>
      <c r="O1360" s="23">
        <f>IF(Data!$B1357=0,"",Data!$B1357)</f>
        <v>2004</v>
      </c>
      <c r="P1360" s="19" t="str">
        <f>IF(Data!$C1357=0,"",Data!$C1357)</f>
        <v>1</v>
      </c>
      <c r="Q1360" s="23" t="str">
        <f>IF($M1360="","",Data!$E1357)</f>
        <v>Min-S</v>
      </c>
      <c r="R1360" s="23" t="str">
        <f t="shared" si="403"/>
        <v>S</v>
      </c>
      <c r="S1360" s="23" t="str">
        <f t="shared" si="404"/>
        <v>S</v>
      </c>
      <c r="T1360" s="19" t="str">
        <f>IF(Data!$F1357=0,"",Data!$F1357)</f>
        <v/>
      </c>
      <c r="U1360" s="19" t="str">
        <f>IF(Data!$G1357=0,"",Data!$G1357)</f>
        <v/>
      </c>
      <c r="V1360" s="19" t="str">
        <f>IF(Data!$D1357=0,"",Data!$D1357)</f>
        <v/>
      </c>
      <c r="W1360" s="19" t="str">
        <f>Data!$H1357</f>
        <v>Hiemalis</v>
      </c>
      <c r="Y1360" s="41" t="e">
        <f t="shared" si="399"/>
        <v>#REF!</v>
      </c>
      <c r="Z1360" s="8">
        <f t="shared" si="405"/>
        <v>10000</v>
      </c>
      <c r="AA1360" s="8" t="str">
        <f t="shared" si="406"/>
        <v>Green's Blues</v>
      </c>
      <c r="AB1360" s="8" t="str">
        <f t="shared" si="407"/>
        <v>S</v>
      </c>
      <c r="AC1360" s="8" t="str">
        <f t="shared" si="408"/>
        <v/>
      </c>
      <c r="AD1360" s="8" t="str">
        <f t="shared" si="396"/>
        <v/>
      </c>
      <c r="AE1360" s="8" t="str">
        <f t="shared" si="409"/>
        <v/>
      </c>
      <c r="AF1360" s="5">
        <f t="shared" si="410"/>
        <v>2004</v>
      </c>
      <c r="AG1360" s="46">
        <v>1357</v>
      </c>
      <c r="AH1360" s="47" t="str">
        <f t="shared" si="400"/>
        <v/>
      </c>
      <c r="AI1360" s="48" t="str">
        <f t="shared" si="401"/>
        <v/>
      </c>
      <c r="AK1360" s="22" t="e">
        <f>TRIM(#REF!)</f>
        <v>#REF!</v>
      </c>
      <c r="AL1360" s="23" t="e">
        <f>IF(#REF!=0,"",#REF!)</f>
        <v>#REF!</v>
      </c>
      <c r="AM1360" s="19" t="e">
        <f>IF(#REF!=0,"",#REF!)</f>
        <v>#REF!</v>
      </c>
      <c r="AN1360" s="23" t="e">
        <f>IF($AK1360="","",#REF!)</f>
        <v>#REF!</v>
      </c>
      <c r="AO1360" s="23" t="e">
        <f t="shared" si="411"/>
        <v>#REF!</v>
      </c>
      <c r="AP1360" s="19" t="e">
        <f>IF(#REF!=0,"",#REF!)</f>
        <v>#REF!</v>
      </c>
      <c r="AQ1360" s="19" t="e">
        <f>IF(#REF!=0,"",#REF!)</f>
        <v>#REF!</v>
      </c>
      <c r="AR1360" s="19" t="e">
        <f>IF(#REF!=0,"",#REF!)</f>
        <v>#REF!</v>
      </c>
      <c r="AS1360" s="19" t="e">
        <f>#REF!</f>
        <v>#REF!</v>
      </c>
    </row>
    <row r="1361" spans="4:45" ht="19.5" thickTop="1" thickBot="1" x14ac:dyDescent="0.25">
      <c r="D1361" s="1" t="str">
        <f t="shared" si="397"/>
        <v/>
      </c>
      <c r="E1361" s="1" t="str">
        <f t="shared" si="398"/>
        <v/>
      </c>
      <c r="K1361" s="19" t="str">
        <f t="shared" si="402"/>
        <v/>
      </c>
      <c r="L1361" s="19">
        <f t="shared" si="395"/>
        <v>10000</v>
      </c>
      <c r="M1361" s="22" t="str">
        <f>TRIM(Data!$N1358)</f>
        <v>Greensboro Red</v>
      </c>
      <c r="N1361" s="22" t="str">
        <f>TRIM(Data!$A1358)</f>
        <v>Greensboro Red</v>
      </c>
      <c r="O1361" s="23">
        <f>IF(Data!$B1358=0,"",Data!$B1358)</f>
        <v>1960</v>
      </c>
      <c r="P1361" s="19" t="str">
        <f>IF(Data!$C1358=0,"",Data!$C1358)</f>
        <v>1</v>
      </c>
      <c r="Q1361" s="23" t="str">
        <f>IF($M1361="","",Data!$E1358)</f>
        <v>M</v>
      </c>
      <c r="R1361" s="23" t="str">
        <f t="shared" si="403"/>
        <v>M</v>
      </c>
      <c r="S1361" s="23" t="str">
        <f t="shared" si="404"/>
        <v>M</v>
      </c>
      <c r="T1361" s="19" t="str">
        <f>IF(Data!$F1358=0,"",Data!$F1358)</f>
        <v/>
      </c>
      <c r="U1361" s="19" t="str">
        <f>IF(Data!$G1358=0,"",Data!$G1358)</f>
        <v/>
      </c>
      <c r="V1361" s="19" t="str">
        <f>IF(Data!$D1358=0,"",Data!$D1358)</f>
        <v/>
      </c>
      <c r="W1361" s="19" t="str">
        <f>Data!$H1358</f>
        <v>Japonica</v>
      </c>
      <c r="Y1361" s="41" t="e">
        <f t="shared" si="399"/>
        <v>#REF!</v>
      </c>
      <c r="Z1361" s="8">
        <f t="shared" si="405"/>
        <v>10000</v>
      </c>
      <c r="AA1361" s="8" t="str">
        <f t="shared" si="406"/>
        <v>Greensboro Red</v>
      </c>
      <c r="AB1361" s="8" t="str">
        <f t="shared" si="407"/>
        <v>M</v>
      </c>
      <c r="AC1361" s="8" t="str">
        <f t="shared" si="408"/>
        <v/>
      </c>
      <c r="AD1361" s="8" t="str">
        <f t="shared" si="396"/>
        <v/>
      </c>
      <c r="AE1361" s="8" t="str">
        <f t="shared" si="409"/>
        <v/>
      </c>
      <c r="AF1361" s="5">
        <f t="shared" si="410"/>
        <v>1960</v>
      </c>
      <c r="AG1361" s="46">
        <v>1358</v>
      </c>
      <c r="AH1361" s="47" t="str">
        <f t="shared" si="400"/>
        <v/>
      </c>
      <c r="AI1361" s="48" t="str">
        <f t="shared" si="401"/>
        <v/>
      </c>
      <c r="AK1361" s="22" t="e">
        <f>TRIM(#REF!)</f>
        <v>#REF!</v>
      </c>
      <c r="AL1361" s="23" t="e">
        <f>IF(#REF!=0,"",#REF!)</f>
        <v>#REF!</v>
      </c>
      <c r="AM1361" s="19" t="e">
        <f>IF(#REF!=0,"",#REF!)</f>
        <v>#REF!</v>
      </c>
      <c r="AN1361" s="23" t="e">
        <f>IF($AK1361="","",#REF!)</f>
        <v>#REF!</v>
      </c>
      <c r="AO1361" s="23" t="e">
        <f t="shared" si="411"/>
        <v>#REF!</v>
      </c>
      <c r="AP1361" s="19" t="e">
        <f>IF(#REF!=0,"",#REF!)</f>
        <v>#REF!</v>
      </c>
      <c r="AQ1361" s="19" t="e">
        <f>IF(#REF!=0,"",#REF!)</f>
        <v>#REF!</v>
      </c>
      <c r="AR1361" s="19" t="e">
        <f>IF(#REF!=0,"",#REF!)</f>
        <v>#REF!</v>
      </c>
      <c r="AS1361" s="19" t="e">
        <f>#REF!</f>
        <v>#REF!</v>
      </c>
    </row>
    <row r="1362" spans="4:45" ht="19.5" thickTop="1" thickBot="1" x14ac:dyDescent="0.25">
      <c r="D1362" s="1" t="str">
        <f t="shared" si="397"/>
        <v/>
      </c>
      <c r="E1362" s="1" t="str">
        <f t="shared" si="398"/>
        <v/>
      </c>
      <c r="K1362" s="19" t="str">
        <f t="shared" si="402"/>
        <v/>
      </c>
      <c r="L1362" s="19">
        <f t="shared" si="395"/>
        <v>10000</v>
      </c>
      <c r="M1362" s="22" t="str">
        <f>TRIM(Data!$N1359)</f>
        <v>Greg Baker</v>
      </c>
      <c r="N1362" s="22" t="str">
        <f>TRIM(Data!$A1359)</f>
        <v>Greg Baker (Sasanqua)</v>
      </c>
      <c r="O1362" s="23">
        <f>IF(Data!$B1359=0,"",Data!$B1359)</f>
        <v>2016</v>
      </c>
      <c r="P1362" s="19" t="str">
        <f>IF(Data!$C1359=0,"",Data!$C1359)</f>
        <v>1</v>
      </c>
      <c r="Q1362" s="23" t="str">
        <f>IF($M1362="","",Data!$E1359)</f>
        <v>L</v>
      </c>
      <c r="R1362" s="23" t="str">
        <f t="shared" si="403"/>
        <v>L</v>
      </c>
      <c r="S1362" s="23" t="str">
        <f t="shared" si="404"/>
        <v>L</v>
      </c>
      <c r="T1362" s="19" t="str">
        <f>IF(Data!$F1359=0,"",Data!$F1359)</f>
        <v/>
      </c>
      <c r="U1362" s="19" t="str">
        <f>IF(Data!$G1359=0,"",Data!$G1359)</f>
        <v/>
      </c>
      <c r="V1362" s="19" t="str">
        <f>IF(Data!$D1359=0,"",Data!$D1359)</f>
        <v/>
      </c>
      <c r="W1362" s="19" t="str">
        <f>Data!$H1359</f>
        <v>Sasanqua</v>
      </c>
      <c r="Y1362" s="41" t="e">
        <f t="shared" si="399"/>
        <v>#REF!</v>
      </c>
      <c r="Z1362" s="8">
        <f t="shared" si="405"/>
        <v>10000</v>
      </c>
      <c r="AA1362" s="8" t="str">
        <f t="shared" si="406"/>
        <v>Greg Baker</v>
      </c>
      <c r="AB1362" s="8" t="str">
        <f t="shared" si="407"/>
        <v>L</v>
      </c>
      <c r="AC1362" s="8" t="str">
        <f t="shared" si="408"/>
        <v/>
      </c>
      <c r="AD1362" s="8" t="str">
        <f t="shared" si="396"/>
        <v/>
      </c>
      <c r="AE1362" s="8" t="str">
        <f t="shared" si="409"/>
        <v/>
      </c>
      <c r="AF1362" s="5">
        <f t="shared" si="410"/>
        <v>2016</v>
      </c>
      <c r="AG1362" s="46">
        <v>1359</v>
      </c>
      <c r="AH1362" s="47" t="str">
        <f t="shared" si="400"/>
        <v/>
      </c>
      <c r="AI1362" s="48" t="str">
        <f t="shared" si="401"/>
        <v/>
      </c>
      <c r="AK1362" s="22" t="e">
        <f>TRIM(#REF!)</f>
        <v>#REF!</v>
      </c>
      <c r="AL1362" s="23" t="e">
        <f>IF(#REF!=0,"",#REF!)</f>
        <v>#REF!</v>
      </c>
      <c r="AM1362" s="19" t="e">
        <f>IF(#REF!=0,"",#REF!)</f>
        <v>#REF!</v>
      </c>
      <c r="AN1362" s="23" t="e">
        <f>IF($AK1362="","",#REF!)</f>
        <v>#REF!</v>
      </c>
      <c r="AO1362" s="23" t="e">
        <f t="shared" si="411"/>
        <v>#REF!</v>
      </c>
      <c r="AP1362" s="19" t="e">
        <f>IF(#REF!=0,"",#REF!)</f>
        <v>#REF!</v>
      </c>
      <c r="AQ1362" s="19" t="e">
        <f>IF(#REF!=0,"",#REF!)</f>
        <v>#REF!</v>
      </c>
      <c r="AR1362" s="19" t="e">
        <f>IF(#REF!=0,"",#REF!)</f>
        <v>#REF!</v>
      </c>
      <c r="AS1362" s="19" t="e">
        <f>#REF!</f>
        <v>#REF!</v>
      </c>
    </row>
    <row r="1363" spans="4:45" ht="19.5" thickTop="1" thickBot="1" x14ac:dyDescent="0.25">
      <c r="D1363" s="1" t="str">
        <f t="shared" si="397"/>
        <v/>
      </c>
      <c r="E1363" s="1" t="str">
        <f t="shared" si="398"/>
        <v/>
      </c>
      <c r="K1363" s="19" t="str">
        <f t="shared" si="402"/>
        <v/>
      </c>
      <c r="L1363" s="19">
        <f t="shared" si="395"/>
        <v>10000</v>
      </c>
      <c r="M1363" s="22" t="str">
        <f>TRIM(Data!$N1360)</f>
        <v>Greysen James Seaton</v>
      </c>
      <c r="N1363" s="22" t="str">
        <f>TRIM(Data!$A1360)</f>
        <v>Greysen James Seaton</v>
      </c>
      <c r="O1363" s="23">
        <f>IF(Data!$B1360=0,"",Data!$B1360)</f>
        <v>2017</v>
      </c>
      <c r="P1363" s="19" t="str">
        <f>IF(Data!$C1360=0,"",Data!$C1360)</f>
        <v>1</v>
      </c>
      <c r="Q1363" s="23" t="str">
        <f>IF($M1363="","",Data!$E1360)</f>
        <v>S-M</v>
      </c>
      <c r="R1363" s="23" t="str">
        <f t="shared" si="403"/>
        <v>S</v>
      </c>
      <c r="S1363" s="23" t="str">
        <f t="shared" si="404"/>
        <v>S</v>
      </c>
      <c r="T1363" s="19" t="str">
        <f>IF(Data!$F1360=0,"",Data!$F1360)</f>
        <v>WHITE</v>
      </c>
      <c r="U1363" s="19" t="str">
        <f>IF(Data!$G1360=0,"",Data!$G1360)</f>
        <v/>
      </c>
      <c r="V1363" s="19" t="str">
        <f>IF(Data!$D1360=0,"",Data!$D1360)</f>
        <v/>
      </c>
      <c r="W1363" s="19" t="str">
        <f>Data!$H1360</f>
        <v>Japonica</v>
      </c>
      <c r="Y1363" s="41" t="e">
        <f t="shared" si="399"/>
        <v>#REF!</v>
      </c>
      <c r="Z1363" s="8">
        <f t="shared" si="405"/>
        <v>10000</v>
      </c>
      <c r="AA1363" s="8" t="str">
        <f t="shared" si="406"/>
        <v>Greysen James Seaton</v>
      </c>
      <c r="AB1363" s="8" t="str">
        <f t="shared" si="407"/>
        <v>S</v>
      </c>
      <c r="AC1363" s="8" t="str">
        <f t="shared" si="408"/>
        <v>WHITE</v>
      </c>
      <c r="AD1363" s="8" t="str">
        <f t="shared" si="396"/>
        <v/>
      </c>
      <c r="AE1363" s="8" t="str">
        <f t="shared" si="409"/>
        <v/>
      </c>
      <c r="AF1363" s="5">
        <f t="shared" si="410"/>
        <v>2017</v>
      </c>
      <c r="AG1363" s="46">
        <v>1360</v>
      </c>
      <c r="AH1363" s="47" t="str">
        <f t="shared" si="400"/>
        <v/>
      </c>
      <c r="AI1363" s="48" t="str">
        <f t="shared" si="401"/>
        <v/>
      </c>
      <c r="AK1363" s="22" t="e">
        <f>TRIM(#REF!)</f>
        <v>#REF!</v>
      </c>
      <c r="AL1363" s="23" t="e">
        <f>IF(#REF!=0,"",#REF!)</f>
        <v>#REF!</v>
      </c>
      <c r="AM1363" s="19" t="e">
        <f>IF(#REF!=0,"",#REF!)</f>
        <v>#REF!</v>
      </c>
      <c r="AN1363" s="23" t="e">
        <f>IF($AK1363="","",#REF!)</f>
        <v>#REF!</v>
      </c>
      <c r="AO1363" s="23" t="e">
        <f t="shared" si="411"/>
        <v>#REF!</v>
      </c>
      <c r="AP1363" s="19" t="e">
        <f>IF(#REF!=0,"",#REF!)</f>
        <v>#REF!</v>
      </c>
      <c r="AQ1363" s="19" t="e">
        <f>IF(#REF!=0,"",#REF!)</f>
        <v>#REF!</v>
      </c>
      <c r="AR1363" s="19" t="e">
        <f>IF(#REF!=0,"",#REF!)</f>
        <v>#REF!</v>
      </c>
      <c r="AS1363" s="19" t="e">
        <f>#REF!</f>
        <v>#REF!</v>
      </c>
    </row>
    <row r="1364" spans="4:45" ht="19.5" thickTop="1" thickBot="1" x14ac:dyDescent="0.25">
      <c r="D1364" s="1" t="str">
        <f t="shared" si="397"/>
        <v/>
      </c>
      <c r="E1364" s="1" t="str">
        <f t="shared" si="398"/>
        <v/>
      </c>
      <c r="K1364" s="19" t="str">
        <f t="shared" si="402"/>
        <v/>
      </c>
      <c r="L1364" s="19">
        <f t="shared" si="395"/>
        <v>10000</v>
      </c>
      <c r="M1364" s="22" t="str">
        <f>TRIM(Data!$N1361)</f>
        <v>Grover C. Chester</v>
      </c>
      <c r="N1364" s="22" t="str">
        <f>TRIM(Data!$A1361)</f>
        <v>Grover C. Chester</v>
      </c>
      <c r="O1364" s="23">
        <f>IF(Data!$B1361=0,"",Data!$B1361)</f>
        <v>1980</v>
      </c>
      <c r="P1364" s="19" t="str">
        <f>IF(Data!$C1361=0,"",Data!$C1361)</f>
        <v>1</v>
      </c>
      <c r="Q1364" s="23" t="str">
        <f>IF($M1364="","",Data!$E1361)</f>
        <v>L</v>
      </c>
      <c r="R1364" s="23" t="str">
        <f t="shared" si="403"/>
        <v>L</v>
      </c>
      <c r="S1364" s="23" t="str">
        <f t="shared" si="404"/>
        <v>L</v>
      </c>
      <c r="T1364" s="19" t="str">
        <f>IF(Data!$F1361=0,"",Data!$F1361)</f>
        <v/>
      </c>
      <c r="U1364" s="19" t="str">
        <f>IF(Data!$G1361=0,"",Data!$G1361)</f>
        <v/>
      </c>
      <c r="V1364" s="19" t="str">
        <f>IF(Data!$D1361=0,"",Data!$D1361)</f>
        <v/>
      </c>
      <c r="W1364" s="19" t="str">
        <f>Data!$H1361</f>
        <v>Japonica</v>
      </c>
      <c r="Y1364" s="41" t="e">
        <f t="shared" si="399"/>
        <v>#REF!</v>
      </c>
      <c r="Z1364" s="8">
        <f t="shared" si="405"/>
        <v>10000</v>
      </c>
      <c r="AA1364" s="8" t="str">
        <f t="shared" si="406"/>
        <v>Grover C. Chester</v>
      </c>
      <c r="AB1364" s="8" t="str">
        <f t="shared" si="407"/>
        <v>L</v>
      </c>
      <c r="AC1364" s="8" t="str">
        <f t="shared" si="408"/>
        <v/>
      </c>
      <c r="AD1364" s="8" t="str">
        <f t="shared" si="396"/>
        <v/>
      </c>
      <c r="AE1364" s="8" t="str">
        <f t="shared" si="409"/>
        <v/>
      </c>
      <c r="AF1364" s="5">
        <f t="shared" si="410"/>
        <v>1980</v>
      </c>
      <c r="AG1364" s="46">
        <v>1361</v>
      </c>
      <c r="AH1364" s="47" t="str">
        <f t="shared" si="400"/>
        <v/>
      </c>
      <c r="AI1364" s="48" t="str">
        <f t="shared" si="401"/>
        <v/>
      </c>
      <c r="AK1364" s="22" t="e">
        <f>TRIM(#REF!)</f>
        <v>#REF!</v>
      </c>
      <c r="AL1364" s="23" t="e">
        <f>IF(#REF!=0,"",#REF!)</f>
        <v>#REF!</v>
      </c>
      <c r="AM1364" s="19" t="e">
        <f>IF(#REF!=0,"",#REF!)</f>
        <v>#REF!</v>
      </c>
      <c r="AN1364" s="23" t="e">
        <f>IF($AK1364="","",#REF!)</f>
        <v>#REF!</v>
      </c>
      <c r="AO1364" s="23" t="e">
        <f t="shared" si="411"/>
        <v>#REF!</v>
      </c>
      <c r="AP1364" s="19" t="e">
        <f>IF(#REF!=0,"",#REF!)</f>
        <v>#REF!</v>
      </c>
      <c r="AQ1364" s="19" t="e">
        <f>IF(#REF!=0,"",#REF!)</f>
        <v>#REF!</v>
      </c>
      <c r="AR1364" s="19" t="e">
        <f>IF(#REF!=0,"",#REF!)</f>
        <v>#REF!</v>
      </c>
      <c r="AS1364" s="19" t="e">
        <f>#REF!</f>
        <v>#REF!</v>
      </c>
    </row>
    <row r="1365" spans="4:45" ht="19.5" thickTop="1" thickBot="1" x14ac:dyDescent="0.25">
      <c r="D1365" s="1" t="str">
        <f t="shared" si="397"/>
        <v/>
      </c>
      <c r="E1365" s="1" t="str">
        <f t="shared" si="398"/>
        <v/>
      </c>
      <c r="K1365" s="19" t="str">
        <f t="shared" si="402"/>
        <v/>
      </c>
      <c r="L1365" s="19">
        <f t="shared" si="395"/>
        <v>10000</v>
      </c>
      <c r="M1365" s="22" t="str">
        <f>TRIM(Data!$N1362)</f>
        <v>Grover Meaders</v>
      </c>
      <c r="N1365" s="22" t="str">
        <f>TRIM(Data!$A1362)</f>
        <v>Grover Meaders</v>
      </c>
      <c r="O1365" s="23">
        <f>IF(Data!$B1362=0,"",Data!$B1362)</f>
        <v>1969</v>
      </c>
      <c r="P1365" s="19" t="str">
        <f>IF(Data!$C1362=0,"",Data!$C1362)</f>
        <v/>
      </c>
      <c r="Q1365" s="23" t="str">
        <f>IF($M1365="","",Data!$E1362)</f>
        <v>L-VL</v>
      </c>
      <c r="R1365" s="23" t="str">
        <f t="shared" si="403"/>
        <v>L</v>
      </c>
      <c r="S1365" s="23" t="str">
        <f t="shared" si="404"/>
        <v>L</v>
      </c>
      <c r="T1365" s="19" t="str">
        <f>IF(Data!$F1362=0,"",Data!$F1362)</f>
        <v/>
      </c>
      <c r="U1365" s="19" t="str">
        <f>IF(Data!$G1362=0,"",Data!$G1362)</f>
        <v/>
      </c>
      <c r="V1365" s="19" t="str">
        <f>IF(Data!$D1362=0,"",Data!$D1362)</f>
        <v/>
      </c>
      <c r="W1365" s="19" t="str">
        <f>Data!$H1362</f>
        <v>Japonica</v>
      </c>
      <c r="Y1365" s="41" t="e">
        <f t="shared" si="399"/>
        <v>#REF!</v>
      </c>
      <c r="Z1365" s="8">
        <f t="shared" si="405"/>
        <v>10000</v>
      </c>
      <c r="AA1365" s="8" t="str">
        <f t="shared" si="406"/>
        <v>Grover Meaders</v>
      </c>
      <c r="AB1365" s="8" t="str">
        <f t="shared" si="407"/>
        <v>L</v>
      </c>
      <c r="AC1365" s="8" t="str">
        <f t="shared" si="408"/>
        <v/>
      </c>
      <c r="AD1365" s="8" t="str">
        <f t="shared" si="396"/>
        <v/>
      </c>
      <c r="AE1365" s="8" t="str">
        <f t="shared" si="409"/>
        <v/>
      </c>
      <c r="AF1365" s="5">
        <f t="shared" si="410"/>
        <v>1969</v>
      </c>
      <c r="AG1365" s="46">
        <v>1362</v>
      </c>
      <c r="AH1365" s="47" t="str">
        <f t="shared" si="400"/>
        <v/>
      </c>
      <c r="AI1365" s="48" t="str">
        <f t="shared" si="401"/>
        <v/>
      </c>
      <c r="AK1365" s="22" t="e">
        <f>TRIM(#REF!)</f>
        <v>#REF!</v>
      </c>
      <c r="AL1365" s="23" t="e">
        <f>IF(#REF!=0,"",#REF!)</f>
        <v>#REF!</v>
      </c>
      <c r="AM1365" s="19" t="e">
        <f>IF(#REF!=0,"",#REF!)</f>
        <v>#REF!</v>
      </c>
      <c r="AN1365" s="23" t="e">
        <f>IF($AK1365="","",#REF!)</f>
        <v>#REF!</v>
      </c>
      <c r="AO1365" s="23" t="e">
        <f t="shared" si="411"/>
        <v>#REF!</v>
      </c>
      <c r="AP1365" s="19" t="e">
        <f>IF(#REF!=0,"",#REF!)</f>
        <v>#REF!</v>
      </c>
      <c r="AQ1365" s="19" t="e">
        <f>IF(#REF!=0,"",#REF!)</f>
        <v>#REF!</v>
      </c>
      <c r="AR1365" s="19" t="e">
        <f>IF(#REF!=0,"",#REF!)</f>
        <v>#REF!</v>
      </c>
      <c r="AS1365" s="19" t="e">
        <f>#REF!</f>
        <v>#REF!</v>
      </c>
    </row>
    <row r="1366" spans="4:45" ht="19.5" thickTop="1" thickBot="1" x14ac:dyDescent="0.25">
      <c r="D1366" s="1" t="str">
        <f t="shared" si="397"/>
        <v/>
      </c>
      <c r="E1366" s="1" t="str">
        <f t="shared" si="398"/>
        <v/>
      </c>
      <c r="K1366" s="19" t="str">
        <f t="shared" si="402"/>
        <v/>
      </c>
      <c r="L1366" s="19">
        <f t="shared" ref="L1366:L1429" si="412">IF(ISERROR(SEARCH($B$2,M1366)),10000,IF(SEARCH($B$2,M1366)=1,SEARCH($B$2,M1366)+ROW()/100000,10000))</f>
        <v>10000</v>
      </c>
      <c r="M1366" s="22" t="str">
        <f>TRIM(Data!$N1363)</f>
        <v>Gruenwald Red (See Woodville Red)</v>
      </c>
      <c r="N1366" s="22" t="str">
        <f>TRIM(Data!$A1363)</f>
        <v>Gruenwald Red (See Woodville Red)</v>
      </c>
      <c r="O1366" s="23">
        <f>IF(Data!$B1363=0,"",Data!$B1363)</f>
        <v>1822</v>
      </c>
      <c r="P1366" s="19" t="str">
        <f>IF(Data!$C1363=0,"",Data!$C1363)</f>
        <v/>
      </c>
      <c r="Q1366" s="23" t="str">
        <f>IF($M1366="","",Data!$E1363)</f>
        <v>L</v>
      </c>
      <c r="R1366" s="23" t="str">
        <f t="shared" si="403"/>
        <v>L</v>
      </c>
      <c r="S1366" s="23" t="str">
        <f t="shared" si="404"/>
        <v>L</v>
      </c>
      <c r="T1366" s="19" t="str">
        <f>IF(Data!$F1363=0,"",Data!$F1363)</f>
        <v/>
      </c>
      <c r="U1366" s="19" t="str">
        <f>IF(Data!$G1363=0,"",Data!$G1363)</f>
        <v/>
      </c>
      <c r="V1366" s="19" t="str">
        <f>IF(Data!$D1363=0,"",Data!$D1363)</f>
        <v>ANTIQUE</v>
      </c>
      <c r="W1366" s="19" t="str">
        <f>Data!$H1363</f>
        <v>Japonica</v>
      </c>
      <c r="Y1366" s="41" t="e">
        <f t="shared" si="399"/>
        <v>#REF!</v>
      </c>
      <c r="Z1366" s="8">
        <f t="shared" si="405"/>
        <v>1366</v>
      </c>
      <c r="AA1366" s="8" t="str">
        <f t="shared" si="406"/>
        <v>Gruenwald Red (See Woodville Red)</v>
      </c>
      <c r="AB1366" s="8" t="str">
        <f t="shared" si="407"/>
        <v>L</v>
      </c>
      <c r="AC1366" s="8" t="str">
        <f t="shared" si="408"/>
        <v/>
      </c>
      <c r="AD1366" s="8" t="str">
        <f t="shared" ref="AD1366:AD1429" si="413">U1366</f>
        <v/>
      </c>
      <c r="AE1366" s="8" t="str">
        <f t="shared" si="409"/>
        <v>ANTIQUE</v>
      </c>
      <c r="AF1366" s="5">
        <f t="shared" si="410"/>
        <v>1822</v>
      </c>
      <c r="AG1366" s="46">
        <v>1363</v>
      </c>
      <c r="AH1366" s="47" t="str">
        <f t="shared" si="400"/>
        <v/>
      </c>
      <c r="AI1366" s="48" t="str">
        <f t="shared" si="401"/>
        <v/>
      </c>
      <c r="AK1366" s="22" t="e">
        <f>TRIM(#REF!)</f>
        <v>#REF!</v>
      </c>
      <c r="AL1366" s="23" t="e">
        <f>IF(#REF!=0,"",#REF!)</f>
        <v>#REF!</v>
      </c>
      <c r="AM1366" s="19" t="e">
        <f>IF(#REF!=0,"",#REF!)</f>
        <v>#REF!</v>
      </c>
      <c r="AN1366" s="23" t="e">
        <f>IF($AK1366="","",#REF!)</f>
        <v>#REF!</v>
      </c>
      <c r="AO1366" s="23" t="e">
        <f t="shared" si="411"/>
        <v>#REF!</v>
      </c>
      <c r="AP1366" s="19" t="e">
        <f>IF(#REF!=0,"",#REF!)</f>
        <v>#REF!</v>
      </c>
      <c r="AQ1366" s="19" t="e">
        <f>IF(#REF!=0,"",#REF!)</f>
        <v>#REF!</v>
      </c>
      <c r="AR1366" s="19" t="e">
        <f>IF(#REF!=0,"",#REF!)</f>
        <v>#REF!</v>
      </c>
      <c r="AS1366" s="19" t="e">
        <f>#REF!</f>
        <v>#REF!</v>
      </c>
    </row>
    <row r="1367" spans="4:45" ht="19.5" thickTop="1" thickBot="1" x14ac:dyDescent="0.25">
      <c r="D1367" s="1" t="str">
        <f t="shared" si="397"/>
        <v/>
      </c>
      <c r="E1367" s="1" t="str">
        <f t="shared" si="398"/>
        <v/>
      </c>
      <c r="K1367" s="19" t="str">
        <f t="shared" si="402"/>
        <v/>
      </c>
      <c r="L1367" s="19">
        <f t="shared" si="412"/>
        <v>10000</v>
      </c>
      <c r="M1367" s="22" t="str">
        <f>TRIM(Data!$N1364)</f>
        <v>Gualala Glow</v>
      </c>
      <c r="N1367" s="22" t="str">
        <f>TRIM(Data!$A1364)</f>
        <v>Gualala Glow (R)</v>
      </c>
      <c r="O1367" s="23">
        <f>IF(Data!$B1364=0,"",Data!$B1364)</f>
        <v>2002</v>
      </c>
      <c r="P1367" s="19" t="str">
        <f>IF(Data!$C1364=0,"",Data!$C1364)</f>
        <v/>
      </c>
      <c r="Q1367" s="23" t="str">
        <f>IF($M1367="","",Data!$E1364)</f>
        <v>VL</v>
      </c>
      <c r="R1367" s="23" t="str">
        <f t="shared" si="403"/>
        <v>VL</v>
      </c>
      <c r="S1367" s="23" t="str">
        <f t="shared" si="404"/>
        <v>VL</v>
      </c>
      <c r="T1367" s="19" t="str">
        <f>IF(Data!$F1364=0,"",Data!$F1364)</f>
        <v/>
      </c>
      <c r="U1367" s="19" t="str">
        <f>IF(Data!$G1364=0,"",Data!$G1364)</f>
        <v/>
      </c>
      <c r="V1367" s="19" t="str">
        <f>IF(Data!$D1364=0,"",Data!$D1364)</f>
        <v/>
      </c>
      <c r="W1367" s="19" t="str">
        <f>Data!$H1364</f>
        <v>Reticulata</v>
      </c>
      <c r="Y1367" s="41" t="e">
        <f t="shared" si="399"/>
        <v>#REF!</v>
      </c>
      <c r="Z1367" s="8">
        <f t="shared" si="405"/>
        <v>10000</v>
      </c>
      <c r="AA1367" s="8" t="str">
        <f t="shared" si="406"/>
        <v>Gualala Glow</v>
      </c>
      <c r="AB1367" s="8" t="str">
        <f t="shared" si="407"/>
        <v>VL</v>
      </c>
      <c r="AC1367" s="8" t="str">
        <f t="shared" si="408"/>
        <v/>
      </c>
      <c r="AD1367" s="8" t="str">
        <f t="shared" si="413"/>
        <v/>
      </c>
      <c r="AE1367" s="8" t="str">
        <f t="shared" si="409"/>
        <v/>
      </c>
      <c r="AF1367" s="5">
        <f t="shared" si="410"/>
        <v>2002</v>
      </c>
      <c r="AG1367" s="46">
        <v>1364</v>
      </c>
      <c r="AH1367" s="47" t="str">
        <f t="shared" si="400"/>
        <v/>
      </c>
      <c r="AI1367" s="48" t="str">
        <f t="shared" si="401"/>
        <v/>
      </c>
      <c r="AK1367" s="22" t="e">
        <f>TRIM(#REF!)</f>
        <v>#REF!</v>
      </c>
      <c r="AL1367" s="23" t="e">
        <f>IF(#REF!=0,"",#REF!)</f>
        <v>#REF!</v>
      </c>
      <c r="AM1367" s="19" t="e">
        <f>IF(#REF!=0,"",#REF!)</f>
        <v>#REF!</v>
      </c>
      <c r="AN1367" s="23" t="e">
        <f>IF($AK1367="","",#REF!)</f>
        <v>#REF!</v>
      </c>
      <c r="AO1367" s="23" t="e">
        <f t="shared" si="411"/>
        <v>#REF!</v>
      </c>
      <c r="AP1367" s="19" t="e">
        <f>IF(#REF!=0,"",#REF!)</f>
        <v>#REF!</v>
      </c>
      <c r="AQ1367" s="19" t="e">
        <f>IF(#REF!=0,"",#REF!)</f>
        <v>#REF!</v>
      </c>
      <c r="AR1367" s="19" t="e">
        <f>IF(#REF!=0,"",#REF!)</f>
        <v>#REF!</v>
      </c>
      <c r="AS1367" s="19" t="e">
        <f>#REF!</f>
        <v>#REF!</v>
      </c>
    </row>
    <row r="1368" spans="4:45" ht="19.5" thickTop="1" thickBot="1" x14ac:dyDescent="0.25">
      <c r="D1368" s="1" t="str">
        <f t="shared" si="397"/>
        <v/>
      </c>
      <c r="E1368" s="1" t="str">
        <f t="shared" si="398"/>
        <v/>
      </c>
      <c r="K1368" s="19" t="str">
        <f t="shared" si="402"/>
        <v/>
      </c>
      <c r="L1368" s="19">
        <f t="shared" si="412"/>
        <v>10000</v>
      </c>
      <c r="M1368" s="22" t="str">
        <f>TRIM(Data!$N1365)</f>
        <v>Guest of Honor</v>
      </c>
      <c r="N1368" s="22" t="str">
        <f>TRIM(Data!$A1365)</f>
        <v>Guest of Honor</v>
      </c>
      <c r="O1368" s="23">
        <f>IF(Data!$B1365=0,"",Data!$B1365)</f>
        <v>1955</v>
      </c>
      <c r="P1368" s="19" t="str">
        <f>IF(Data!$C1365=0,"",Data!$C1365)</f>
        <v>1</v>
      </c>
      <c r="Q1368" s="23" t="str">
        <f>IF($M1368="","",Data!$E1365)</f>
        <v>L-VL</v>
      </c>
      <c r="R1368" s="23" t="str">
        <f t="shared" si="403"/>
        <v>L</v>
      </c>
      <c r="S1368" s="23" t="str">
        <f t="shared" si="404"/>
        <v>L</v>
      </c>
      <c r="T1368" s="19" t="str">
        <f>IF(Data!$F1365=0,"",Data!$F1365)</f>
        <v/>
      </c>
      <c r="U1368" s="19" t="str">
        <f>IF(Data!$G1365=0,"",Data!$G1365)</f>
        <v/>
      </c>
      <c r="V1368" s="19" t="str">
        <f>IF(Data!$D1365=0,"",Data!$D1365)</f>
        <v/>
      </c>
      <c r="W1368" s="19" t="str">
        <f>Data!$H1365</f>
        <v>Japonica</v>
      </c>
      <c r="Y1368" s="41" t="e">
        <f t="shared" si="399"/>
        <v>#REF!</v>
      </c>
      <c r="Z1368" s="8">
        <f t="shared" si="405"/>
        <v>10000</v>
      </c>
      <c r="AA1368" s="8" t="str">
        <f t="shared" si="406"/>
        <v>Guest of Honor</v>
      </c>
      <c r="AB1368" s="8" t="str">
        <f t="shared" si="407"/>
        <v>L</v>
      </c>
      <c r="AC1368" s="8" t="str">
        <f t="shared" si="408"/>
        <v/>
      </c>
      <c r="AD1368" s="8" t="str">
        <f t="shared" si="413"/>
        <v/>
      </c>
      <c r="AE1368" s="8" t="str">
        <f t="shared" si="409"/>
        <v/>
      </c>
      <c r="AF1368" s="5">
        <f t="shared" si="410"/>
        <v>1955</v>
      </c>
      <c r="AG1368" s="46">
        <v>1365</v>
      </c>
      <c r="AH1368" s="47" t="str">
        <f t="shared" si="400"/>
        <v/>
      </c>
      <c r="AI1368" s="48" t="str">
        <f t="shared" si="401"/>
        <v/>
      </c>
      <c r="AK1368" s="22" t="e">
        <f>TRIM(#REF!)</f>
        <v>#REF!</v>
      </c>
      <c r="AL1368" s="23" t="e">
        <f>IF(#REF!=0,"",#REF!)</f>
        <v>#REF!</v>
      </c>
      <c r="AM1368" s="19" t="e">
        <f>IF(#REF!=0,"",#REF!)</f>
        <v>#REF!</v>
      </c>
      <c r="AN1368" s="23" t="e">
        <f>IF($AK1368="","",#REF!)</f>
        <v>#REF!</v>
      </c>
      <c r="AO1368" s="23" t="e">
        <f t="shared" si="411"/>
        <v>#REF!</v>
      </c>
      <c r="AP1368" s="19" t="e">
        <f>IF(#REF!=0,"",#REF!)</f>
        <v>#REF!</v>
      </c>
      <c r="AQ1368" s="19" t="e">
        <f>IF(#REF!=0,"",#REF!)</f>
        <v>#REF!</v>
      </c>
      <c r="AR1368" s="19" t="e">
        <f>IF(#REF!=0,"",#REF!)</f>
        <v>#REF!</v>
      </c>
      <c r="AS1368" s="19" t="e">
        <f>#REF!</f>
        <v>#REF!</v>
      </c>
    </row>
    <row r="1369" spans="4:45" ht="19.5" thickTop="1" thickBot="1" x14ac:dyDescent="0.25">
      <c r="D1369" s="1" t="str">
        <f t="shared" si="397"/>
        <v/>
      </c>
      <c r="E1369" s="1" t="str">
        <f t="shared" si="398"/>
        <v/>
      </c>
      <c r="K1369" s="19" t="str">
        <f t="shared" si="402"/>
        <v/>
      </c>
      <c r="L1369" s="19">
        <f t="shared" si="412"/>
        <v>10000</v>
      </c>
      <c r="M1369" s="22" t="str">
        <f>TRIM(Data!$N1366)</f>
        <v>Guest Star</v>
      </c>
      <c r="N1369" s="22" t="str">
        <f>TRIM(Data!$A1366)</f>
        <v>Guest Star</v>
      </c>
      <c r="O1369" s="23">
        <f>IF(Data!$B1366=0,"",Data!$B1366)</f>
        <v>1974</v>
      </c>
      <c r="P1369" s="19" t="str">
        <f>IF(Data!$C1366=0,"",Data!$C1366)</f>
        <v>1</v>
      </c>
      <c r="Q1369" s="23" t="str">
        <f>IF($M1369="","",Data!$E1366)</f>
        <v>M</v>
      </c>
      <c r="R1369" s="23" t="str">
        <f t="shared" si="403"/>
        <v>M</v>
      </c>
      <c r="S1369" s="23" t="str">
        <f t="shared" si="404"/>
        <v>M</v>
      </c>
      <c r="T1369" s="19" t="str">
        <f>IF(Data!$F1366=0,"",Data!$F1366)</f>
        <v/>
      </c>
      <c r="U1369" s="19" t="str">
        <f>IF(Data!$G1366=0,"",Data!$G1366)</f>
        <v>FD</v>
      </c>
      <c r="V1369" s="19" t="str">
        <f>IF(Data!$D1366=0,"",Data!$D1366)</f>
        <v/>
      </c>
      <c r="W1369" s="19" t="str">
        <f>Data!$H1366</f>
        <v>Japonica</v>
      </c>
      <c r="Y1369" s="41" t="e">
        <f t="shared" si="399"/>
        <v>#REF!</v>
      </c>
      <c r="Z1369" s="8">
        <f t="shared" si="405"/>
        <v>10000</v>
      </c>
      <c r="AA1369" s="8" t="str">
        <f t="shared" si="406"/>
        <v>Guest Star</v>
      </c>
      <c r="AB1369" s="8" t="str">
        <f t="shared" si="407"/>
        <v>M</v>
      </c>
      <c r="AC1369" s="8" t="str">
        <f t="shared" si="408"/>
        <v/>
      </c>
      <c r="AD1369" s="8" t="str">
        <f t="shared" si="413"/>
        <v>FD</v>
      </c>
      <c r="AE1369" s="8" t="str">
        <f t="shared" si="409"/>
        <v/>
      </c>
      <c r="AF1369" s="5">
        <f t="shared" si="410"/>
        <v>1974</v>
      </c>
      <c r="AG1369" s="46">
        <v>1366</v>
      </c>
      <c r="AH1369" s="47" t="str">
        <f t="shared" si="400"/>
        <v/>
      </c>
      <c r="AI1369" s="48" t="str">
        <f t="shared" si="401"/>
        <v/>
      </c>
      <c r="AK1369" s="22" t="e">
        <f>TRIM(#REF!)</f>
        <v>#REF!</v>
      </c>
      <c r="AL1369" s="23" t="e">
        <f>IF(#REF!=0,"",#REF!)</f>
        <v>#REF!</v>
      </c>
      <c r="AM1369" s="19" t="e">
        <f>IF(#REF!=0,"",#REF!)</f>
        <v>#REF!</v>
      </c>
      <c r="AN1369" s="23" t="e">
        <f>IF($AK1369="","",#REF!)</f>
        <v>#REF!</v>
      </c>
      <c r="AO1369" s="23" t="e">
        <f t="shared" si="411"/>
        <v>#REF!</v>
      </c>
      <c r="AP1369" s="19" t="e">
        <f>IF(#REF!=0,"",#REF!)</f>
        <v>#REF!</v>
      </c>
      <c r="AQ1369" s="19" t="e">
        <f>IF(#REF!=0,"",#REF!)</f>
        <v>#REF!</v>
      </c>
      <c r="AR1369" s="19" t="e">
        <f>IF(#REF!=0,"",#REF!)</f>
        <v>#REF!</v>
      </c>
      <c r="AS1369" s="19" t="e">
        <f>#REF!</f>
        <v>#REF!</v>
      </c>
    </row>
    <row r="1370" spans="4:45" ht="19.5" thickTop="1" thickBot="1" x14ac:dyDescent="0.25">
      <c r="D1370" s="1" t="str">
        <f t="shared" si="397"/>
        <v/>
      </c>
      <c r="E1370" s="1" t="str">
        <f t="shared" si="398"/>
        <v/>
      </c>
      <c r="K1370" s="19" t="str">
        <f t="shared" si="402"/>
        <v/>
      </c>
      <c r="L1370" s="19">
        <f t="shared" si="412"/>
        <v>10000</v>
      </c>
      <c r="M1370" s="22" t="str">
        <f>TRIM(Data!$N1367)</f>
        <v>Guilio Nuccio</v>
      </c>
      <c r="N1370" s="22" t="str">
        <f>TRIM(Data!$A1367)</f>
        <v>Guilio Nuccio</v>
      </c>
      <c r="O1370" s="23">
        <f>IF(Data!$B1367=0,"",Data!$B1367)</f>
        <v>1956</v>
      </c>
      <c r="P1370" s="19" t="str">
        <f>IF(Data!$C1367=0,"",Data!$C1367)</f>
        <v>1</v>
      </c>
      <c r="Q1370" s="23" t="str">
        <f>IF($M1370="","",Data!$E1367)</f>
        <v>L-VL</v>
      </c>
      <c r="R1370" s="23" t="str">
        <f t="shared" si="403"/>
        <v>L</v>
      </c>
      <c r="S1370" s="23" t="str">
        <f t="shared" si="404"/>
        <v>L</v>
      </c>
      <c r="T1370" s="19" t="str">
        <f>IF(Data!$F1367=0,"",Data!$F1367)</f>
        <v/>
      </c>
      <c r="U1370" s="19" t="str">
        <f>IF(Data!$G1367=0,"",Data!$G1367)</f>
        <v/>
      </c>
      <c r="V1370" s="19" t="str">
        <f>IF(Data!$D1367=0,"",Data!$D1367)</f>
        <v/>
      </c>
      <c r="W1370" s="19" t="str">
        <f>Data!$H1367</f>
        <v>Japonica</v>
      </c>
      <c r="Y1370" s="41" t="e">
        <f t="shared" si="399"/>
        <v>#REF!</v>
      </c>
      <c r="Z1370" s="8">
        <f t="shared" si="405"/>
        <v>10000</v>
      </c>
      <c r="AA1370" s="8" t="str">
        <f t="shared" si="406"/>
        <v>Guilio Nuccio</v>
      </c>
      <c r="AB1370" s="8" t="str">
        <f t="shared" si="407"/>
        <v>L</v>
      </c>
      <c r="AC1370" s="8" t="str">
        <f t="shared" si="408"/>
        <v/>
      </c>
      <c r="AD1370" s="8" t="str">
        <f t="shared" si="413"/>
        <v/>
      </c>
      <c r="AE1370" s="8" t="str">
        <f t="shared" si="409"/>
        <v/>
      </c>
      <c r="AF1370" s="5">
        <f t="shared" si="410"/>
        <v>1956</v>
      </c>
      <c r="AG1370" s="46">
        <v>1367</v>
      </c>
      <c r="AH1370" s="47" t="str">
        <f t="shared" si="400"/>
        <v/>
      </c>
      <c r="AI1370" s="48" t="str">
        <f t="shared" si="401"/>
        <v/>
      </c>
      <c r="AK1370" s="22" t="e">
        <f>TRIM(#REF!)</f>
        <v>#REF!</v>
      </c>
      <c r="AL1370" s="23" t="e">
        <f>IF(#REF!=0,"",#REF!)</f>
        <v>#REF!</v>
      </c>
      <c r="AM1370" s="19" t="e">
        <f>IF(#REF!=0,"",#REF!)</f>
        <v>#REF!</v>
      </c>
      <c r="AN1370" s="23" t="e">
        <f>IF($AK1370="","",#REF!)</f>
        <v>#REF!</v>
      </c>
      <c r="AO1370" s="23" t="e">
        <f t="shared" si="411"/>
        <v>#REF!</v>
      </c>
      <c r="AP1370" s="19" t="e">
        <f>IF(#REF!=0,"",#REF!)</f>
        <v>#REF!</v>
      </c>
      <c r="AQ1370" s="19" t="e">
        <f>IF(#REF!=0,"",#REF!)</f>
        <v>#REF!</v>
      </c>
      <c r="AR1370" s="19" t="e">
        <f>IF(#REF!=0,"",#REF!)</f>
        <v>#REF!</v>
      </c>
      <c r="AS1370" s="19" t="e">
        <f>#REF!</f>
        <v>#REF!</v>
      </c>
    </row>
    <row r="1371" spans="4:45" ht="19.5" thickTop="1" thickBot="1" x14ac:dyDescent="0.25">
      <c r="D1371" s="1" t="str">
        <f t="shared" si="397"/>
        <v/>
      </c>
      <c r="E1371" s="1" t="str">
        <f t="shared" si="398"/>
        <v/>
      </c>
      <c r="K1371" s="19" t="str">
        <f t="shared" si="402"/>
        <v/>
      </c>
      <c r="L1371" s="19">
        <f t="shared" si="412"/>
        <v>10000</v>
      </c>
      <c r="M1371" s="22" t="str">
        <f>TRIM(Data!$N1368)</f>
        <v>Gulfport Purple</v>
      </c>
      <c r="N1371" s="22" t="str">
        <f>TRIM(Data!$A1368)</f>
        <v>Gulfport Purple</v>
      </c>
      <c r="O1371" s="23">
        <f>IF(Data!$B1368=0,"",Data!$B1368)</f>
        <v>1950</v>
      </c>
      <c r="P1371" s="19" t="str">
        <f>IF(Data!$C1368=0,"",Data!$C1368)</f>
        <v>1</v>
      </c>
      <c r="Q1371" s="23" t="str">
        <f>IF($M1371="","",Data!$E1368)</f>
        <v>M</v>
      </c>
      <c r="R1371" s="23" t="str">
        <f t="shared" si="403"/>
        <v>M</v>
      </c>
      <c r="S1371" s="23" t="str">
        <f t="shared" si="404"/>
        <v>M</v>
      </c>
      <c r="T1371" s="19" t="str">
        <f>IF(Data!$F1368=0,"",Data!$F1368)</f>
        <v/>
      </c>
      <c r="U1371" s="19" t="str">
        <f>IF(Data!$G1368=0,"",Data!$G1368)</f>
        <v/>
      </c>
      <c r="V1371" s="19" t="str">
        <f>IF(Data!$D1368=0,"",Data!$D1368)</f>
        <v/>
      </c>
      <c r="W1371" s="19" t="str">
        <f>Data!$H1368</f>
        <v>Japonica</v>
      </c>
      <c r="Y1371" s="41" t="e">
        <f t="shared" si="399"/>
        <v>#REF!</v>
      </c>
      <c r="Z1371" s="8">
        <f t="shared" si="405"/>
        <v>10000</v>
      </c>
      <c r="AA1371" s="8" t="str">
        <f t="shared" si="406"/>
        <v>Gulfport Purple</v>
      </c>
      <c r="AB1371" s="8" t="str">
        <f t="shared" si="407"/>
        <v>M</v>
      </c>
      <c r="AC1371" s="8" t="str">
        <f t="shared" si="408"/>
        <v/>
      </c>
      <c r="AD1371" s="8" t="str">
        <f t="shared" si="413"/>
        <v/>
      </c>
      <c r="AE1371" s="8" t="str">
        <f t="shared" si="409"/>
        <v/>
      </c>
      <c r="AF1371" s="5">
        <f t="shared" si="410"/>
        <v>1950</v>
      </c>
      <c r="AG1371" s="46">
        <v>1368</v>
      </c>
      <c r="AH1371" s="47" t="str">
        <f t="shared" si="400"/>
        <v/>
      </c>
      <c r="AI1371" s="48" t="str">
        <f t="shared" si="401"/>
        <v/>
      </c>
      <c r="AK1371" s="22" t="e">
        <f>TRIM(#REF!)</f>
        <v>#REF!</v>
      </c>
      <c r="AL1371" s="23" t="e">
        <f>IF(#REF!=0,"",#REF!)</f>
        <v>#REF!</v>
      </c>
      <c r="AM1371" s="19" t="e">
        <f>IF(#REF!=0,"",#REF!)</f>
        <v>#REF!</v>
      </c>
      <c r="AN1371" s="23" t="e">
        <f>IF($AK1371="","",#REF!)</f>
        <v>#REF!</v>
      </c>
      <c r="AO1371" s="23" t="e">
        <f t="shared" si="411"/>
        <v>#REF!</v>
      </c>
      <c r="AP1371" s="19" t="e">
        <f>IF(#REF!=0,"",#REF!)</f>
        <v>#REF!</v>
      </c>
      <c r="AQ1371" s="19" t="e">
        <f>IF(#REF!=0,"",#REF!)</f>
        <v>#REF!</v>
      </c>
      <c r="AR1371" s="19" t="e">
        <f>IF(#REF!=0,"",#REF!)</f>
        <v>#REF!</v>
      </c>
      <c r="AS1371" s="19" t="e">
        <f>#REF!</f>
        <v>#REF!</v>
      </c>
    </row>
    <row r="1372" spans="4:45" ht="19.5" thickTop="1" thickBot="1" x14ac:dyDescent="0.25">
      <c r="D1372" s="1" t="str">
        <f t="shared" si="397"/>
        <v/>
      </c>
      <c r="E1372" s="1" t="str">
        <f t="shared" si="398"/>
        <v/>
      </c>
      <c r="K1372" s="19" t="str">
        <f t="shared" si="402"/>
        <v/>
      </c>
      <c r="L1372" s="19">
        <f t="shared" si="412"/>
        <v>10000</v>
      </c>
      <c r="M1372" s="22" t="str">
        <f>TRIM(Data!$N1369)</f>
        <v>Gunsmoke</v>
      </c>
      <c r="N1372" s="22" t="str">
        <f>TRIM(Data!$A1369)</f>
        <v>Gunsmoke</v>
      </c>
      <c r="O1372" s="23">
        <f>IF(Data!$B1369=0,"",Data!$B1369)</f>
        <v>1961</v>
      </c>
      <c r="P1372" s="19" t="str">
        <f>IF(Data!$C1369=0,"",Data!$C1369)</f>
        <v>1</v>
      </c>
      <c r="Q1372" s="23" t="str">
        <f>IF($M1372="","",Data!$E1369)</f>
        <v>L</v>
      </c>
      <c r="R1372" s="23" t="str">
        <f t="shared" si="403"/>
        <v>L</v>
      </c>
      <c r="S1372" s="23" t="str">
        <f t="shared" si="404"/>
        <v>L</v>
      </c>
      <c r="T1372" s="19" t="str">
        <f>IF(Data!$F1369=0,"",Data!$F1369)</f>
        <v/>
      </c>
      <c r="U1372" s="19" t="str">
        <f>IF(Data!$G1369=0,"",Data!$G1369)</f>
        <v/>
      </c>
      <c r="V1372" s="19" t="str">
        <f>IF(Data!$D1369=0,"",Data!$D1369)</f>
        <v/>
      </c>
      <c r="W1372" s="19" t="str">
        <f>Data!$H1369</f>
        <v>Japonica</v>
      </c>
      <c r="Y1372" s="41" t="e">
        <f t="shared" si="399"/>
        <v>#REF!</v>
      </c>
      <c r="Z1372" s="8">
        <f t="shared" si="405"/>
        <v>10000</v>
      </c>
      <c r="AA1372" s="8" t="str">
        <f t="shared" si="406"/>
        <v>Gunsmoke</v>
      </c>
      <c r="AB1372" s="8" t="str">
        <f t="shared" si="407"/>
        <v>L</v>
      </c>
      <c r="AC1372" s="8" t="str">
        <f t="shared" si="408"/>
        <v/>
      </c>
      <c r="AD1372" s="8" t="str">
        <f t="shared" si="413"/>
        <v/>
      </c>
      <c r="AE1372" s="8" t="str">
        <f t="shared" si="409"/>
        <v/>
      </c>
      <c r="AF1372" s="5">
        <f t="shared" si="410"/>
        <v>1961</v>
      </c>
      <c r="AG1372" s="46">
        <v>1369</v>
      </c>
      <c r="AH1372" s="47" t="str">
        <f t="shared" si="400"/>
        <v/>
      </c>
      <c r="AI1372" s="48" t="str">
        <f t="shared" si="401"/>
        <v/>
      </c>
      <c r="AK1372" s="22" t="e">
        <f>TRIM(#REF!)</f>
        <v>#REF!</v>
      </c>
      <c r="AL1372" s="23" t="e">
        <f>IF(#REF!=0,"",#REF!)</f>
        <v>#REF!</v>
      </c>
      <c r="AM1372" s="19" t="e">
        <f>IF(#REF!=0,"",#REF!)</f>
        <v>#REF!</v>
      </c>
      <c r="AN1372" s="23" t="e">
        <f>IF($AK1372="","",#REF!)</f>
        <v>#REF!</v>
      </c>
      <c r="AO1372" s="23" t="e">
        <f t="shared" si="411"/>
        <v>#REF!</v>
      </c>
      <c r="AP1372" s="19" t="e">
        <f>IF(#REF!=0,"",#REF!)</f>
        <v>#REF!</v>
      </c>
      <c r="AQ1372" s="19" t="e">
        <f>IF(#REF!=0,"",#REF!)</f>
        <v>#REF!</v>
      </c>
      <c r="AR1372" s="19" t="e">
        <f>IF(#REF!=0,"",#REF!)</f>
        <v>#REF!</v>
      </c>
      <c r="AS1372" s="19" t="e">
        <f>#REF!</f>
        <v>#REF!</v>
      </c>
    </row>
    <row r="1373" spans="4:45" ht="19.5" thickTop="1" thickBot="1" x14ac:dyDescent="0.25">
      <c r="D1373" s="1" t="str">
        <f t="shared" si="397"/>
        <v/>
      </c>
      <c r="E1373" s="1" t="str">
        <f t="shared" si="398"/>
        <v/>
      </c>
      <c r="K1373" s="19" t="str">
        <f t="shared" si="402"/>
        <v/>
      </c>
      <c r="L1373" s="19">
        <f t="shared" si="412"/>
        <v>10000</v>
      </c>
      <c r="M1373" s="22" t="str">
        <f>TRIM(Data!$N1370)</f>
        <v>Gus Menard</v>
      </c>
      <c r="N1373" s="22" t="str">
        <f>TRIM(Data!$A1370)</f>
        <v>Gus Menard</v>
      </c>
      <c r="O1373" s="23">
        <f>IF(Data!$B1370=0,"",Data!$B1370)</f>
        <v>1962</v>
      </c>
      <c r="P1373" s="19" t="str">
        <f>IF(Data!$C1370=0,"",Data!$C1370)</f>
        <v>1</v>
      </c>
      <c r="Q1373" s="23" t="str">
        <f>IF($M1373="","",Data!$E1370)</f>
        <v>L</v>
      </c>
      <c r="R1373" s="23" t="str">
        <f t="shared" si="403"/>
        <v>L</v>
      </c>
      <c r="S1373" s="23" t="str">
        <f t="shared" si="404"/>
        <v>L</v>
      </c>
      <c r="T1373" s="19" t="str">
        <f>IF(Data!$F1370=0,"",Data!$F1370)</f>
        <v>WHITE</v>
      </c>
      <c r="U1373" s="19" t="str">
        <f>IF(Data!$G1370=0,"",Data!$G1370)</f>
        <v/>
      </c>
      <c r="V1373" s="19" t="str">
        <f>IF(Data!$D1370=0,"",Data!$D1370)</f>
        <v/>
      </c>
      <c r="W1373" s="19" t="str">
        <f>Data!$H1370</f>
        <v>Japonica</v>
      </c>
      <c r="Y1373" s="41" t="e">
        <f t="shared" si="399"/>
        <v>#REF!</v>
      </c>
      <c r="Z1373" s="8">
        <f t="shared" si="405"/>
        <v>10000</v>
      </c>
      <c r="AA1373" s="8" t="str">
        <f t="shared" si="406"/>
        <v>Gus Menard</v>
      </c>
      <c r="AB1373" s="8" t="str">
        <f t="shared" si="407"/>
        <v>L</v>
      </c>
      <c r="AC1373" s="8" t="str">
        <f t="shared" si="408"/>
        <v>WHITE</v>
      </c>
      <c r="AD1373" s="8" t="str">
        <f t="shared" si="413"/>
        <v/>
      </c>
      <c r="AE1373" s="8" t="str">
        <f t="shared" si="409"/>
        <v/>
      </c>
      <c r="AF1373" s="5">
        <f t="shared" si="410"/>
        <v>1962</v>
      </c>
      <c r="AG1373" s="46">
        <v>1370</v>
      </c>
      <c r="AH1373" s="47" t="str">
        <f t="shared" si="400"/>
        <v/>
      </c>
      <c r="AI1373" s="48" t="str">
        <f t="shared" si="401"/>
        <v/>
      </c>
      <c r="AK1373" s="22" t="e">
        <f>TRIM(#REF!)</f>
        <v>#REF!</v>
      </c>
      <c r="AL1373" s="23" t="e">
        <f>IF(#REF!=0,"",#REF!)</f>
        <v>#REF!</v>
      </c>
      <c r="AM1373" s="19" t="e">
        <f>IF(#REF!=0,"",#REF!)</f>
        <v>#REF!</v>
      </c>
      <c r="AN1373" s="23" t="e">
        <f>IF($AK1373="","",#REF!)</f>
        <v>#REF!</v>
      </c>
      <c r="AO1373" s="23" t="e">
        <f t="shared" si="411"/>
        <v>#REF!</v>
      </c>
      <c r="AP1373" s="19" t="e">
        <f>IF(#REF!=0,"",#REF!)</f>
        <v>#REF!</v>
      </c>
      <c r="AQ1373" s="19" t="e">
        <f>IF(#REF!=0,"",#REF!)</f>
        <v>#REF!</v>
      </c>
      <c r="AR1373" s="19" t="e">
        <f>IF(#REF!=0,"",#REF!)</f>
        <v>#REF!</v>
      </c>
      <c r="AS1373" s="19" t="e">
        <f>#REF!</f>
        <v>#REF!</v>
      </c>
    </row>
    <row r="1374" spans="4:45" ht="19.5" thickTop="1" thickBot="1" x14ac:dyDescent="0.25">
      <c r="D1374" s="1" t="str">
        <f t="shared" si="397"/>
        <v/>
      </c>
      <c r="E1374" s="1" t="str">
        <f t="shared" si="398"/>
        <v/>
      </c>
      <c r="K1374" s="19" t="str">
        <f t="shared" si="402"/>
        <v/>
      </c>
      <c r="L1374" s="19">
        <f t="shared" si="412"/>
        <v>10000</v>
      </c>
      <c r="M1374" s="22" t="str">
        <f>TRIM(Data!$N1371)</f>
        <v>Gustav Gerbing</v>
      </c>
      <c r="N1374" s="22" t="str">
        <f>TRIM(Data!$A1371)</f>
        <v>Gustav Gerbing</v>
      </c>
      <c r="O1374" s="23">
        <f>IF(Data!$B1371=0,"",Data!$B1371)</f>
        <v>1961</v>
      </c>
      <c r="P1374" s="19" t="str">
        <f>IF(Data!$C1371=0,"",Data!$C1371)</f>
        <v>1</v>
      </c>
      <c r="Q1374" s="23" t="str">
        <f>IF($M1374="","",Data!$E1371)</f>
        <v>M-L</v>
      </c>
      <c r="R1374" s="23" t="str">
        <f t="shared" si="403"/>
        <v>M</v>
      </c>
      <c r="S1374" s="23" t="str">
        <f t="shared" si="404"/>
        <v>M</v>
      </c>
      <c r="T1374" s="19" t="str">
        <f>IF(Data!$F1371=0,"",Data!$F1371)</f>
        <v/>
      </c>
      <c r="U1374" s="19" t="str">
        <f>IF(Data!$G1371=0,"",Data!$G1371)</f>
        <v/>
      </c>
      <c r="V1374" s="19" t="str">
        <f>IF(Data!$D1371=0,"",Data!$D1371)</f>
        <v/>
      </c>
      <c r="W1374" s="19" t="str">
        <f>Data!$H1371</f>
        <v>Japonica</v>
      </c>
      <c r="Y1374" s="41" t="e">
        <f t="shared" si="399"/>
        <v>#REF!</v>
      </c>
      <c r="Z1374" s="8">
        <f t="shared" si="405"/>
        <v>10000</v>
      </c>
      <c r="AA1374" s="8" t="str">
        <f t="shared" si="406"/>
        <v>Gustav Gerbing</v>
      </c>
      <c r="AB1374" s="8" t="str">
        <f t="shared" si="407"/>
        <v>M</v>
      </c>
      <c r="AC1374" s="8" t="str">
        <f t="shared" si="408"/>
        <v/>
      </c>
      <c r="AD1374" s="8" t="str">
        <f t="shared" si="413"/>
        <v/>
      </c>
      <c r="AE1374" s="8" t="str">
        <f t="shared" si="409"/>
        <v/>
      </c>
      <c r="AF1374" s="5">
        <f t="shared" si="410"/>
        <v>1961</v>
      </c>
      <c r="AG1374" s="46">
        <v>1371</v>
      </c>
      <c r="AH1374" s="47" t="str">
        <f t="shared" si="400"/>
        <v/>
      </c>
      <c r="AI1374" s="48" t="str">
        <f t="shared" si="401"/>
        <v/>
      </c>
      <c r="AK1374" s="22" t="e">
        <f>TRIM(#REF!)</f>
        <v>#REF!</v>
      </c>
      <c r="AL1374" s="23" t="e">
        <f>IF(#REF!=0,"",#REF!)</f>
        <v>#REF!</v>
      </c>
      <c r="AM1374" s="19" t="e">
        <f>IF(#REF!=0,"",#REF!)</f>
        <v>#REF!</v>
      </c>
      <c r="AN1374" s="23" t="e">
        <f>IF($AK1374="","",#REF!)</f>
        <v>#REF!</v>
      </c>
      <c r="AO1374" s="23" t="e">
        <f t="shared" si="411"/>
        <v>#REF!</v>
      </c>
      <c r="AP1374" s="19" t="e">
        <f>IF(#REF!=0,"",#REF!)</f>
        <v>#REF!</v>
      </c>
      <c r="AQ1374" s="19" t="e">
        <f>IF(#REF!=0,"",#REF!)</f>
        <v>#REF!</v>
      </c>
      <c r="AR1374" s="19" t="e">
        <f>IF(#REF!=0,"",#REF!)</f>
        <v>#REF!</v>
      </c>
      <c r="AS1374" s="19" t="e">
        <f>#REF!</f>
        <v>#REF!</v>
      </c>
    </row>
    <row r="1375" spans="4:45" ht="19.5" thickTop="1" thickBot="1" x14ac:dyDescent="0.25">
      <c r="D1375" s="1" t="str">
        <f t="shared" si="397"/>
        <v/>
      </c>
      <c r="E1375" s="1" t="str">
        <f t="shared" si="398"/>
        <v/>
      </c>
      <c r="K1375" s="19" t="str">
        <f t="shared" si="402"/>
        <v/>
      </c>
      <c r="L1375" s="19">
        <f t="shared" si="412"/>
        <v>10000</v>
      </c>
      <c r="M1375" s="22" t="str">
        <f>TRIM(Data!$N1372)</f>
        <v>Gwenneth Morey</v>
      </c>
      <c r="N1375" s="22" t="str">
        <f>TRIM(Data!$A1372)</f>
        <v>Gwenneth Morey</v>
      </c>
      <c r="O1375" s="23">
        <f>IF(Data!$B1372=0,"",Data!$B1372)</f>
        <v>1965</v>
      </c>
      <c r="P1375" s="19" t="str">
        <f>IF(Data!$C1372=0,"",Data!$C1372)</f>
        <v>1</v>
      </c>
      <c r="Q1375" s="23" t="str">
        <f>IF($M1375="","",Data!$E1372)</f>
        <v>M</v>
      </c>
      <c r="R1375" s="23" t="str">
        <f t="shared" si="403"/>
        <v>M</v>
      </c>
      <c r="S1375" s="23" t="str">
        <f t="shared" si="404"/>
        <v>M</v>
      </c>
      <c r="T1375" s="19" t="str">
        <f>IF(Data!$F1372=0,"",Data!$F1372)</f>
        <v/>
      </c>
      <c r="U1375" s="19" t="str">
        <f>IF(Data!$G1372=0,"",Data!$G1372)</f>
        <v/>
      </c>
      <c r="V1375" s="19" t="str">
        <f>IF(Data!$D1372=0,"",Data!$D1372)</f>
        <v/>
      </c>
      <c r="W1375" s="19" t="str">
        <f>Data!$H1372</f>
        <v>Japonica</v>
      </c>
      <c r="Y1375" s="41" t="e">
        <f t="shared" si="399"/>
        <v>#REF!</v>
      </c>
      <c r="Z1375" s="8">
        <f t="shared" si="405"/>
        <v>10000</v>
      </c>
      <c r="AA1375" s="8" t="str">
        <f t="shared" si="406"/>
        <v>Gwenneth Morey</v>
      </c>
      <c r="AB1375" s="8" t="str">
        <f t="shared" si="407"/>
        <v>M</v>
      </c>
      <c r="AC1375" s="8" t="str">
        <f t="shared" si="408"/>
        <v/>
      </c>
      <c r="AD1375" s="8" t="str">
        <f t="shared" si="413"/>
        <v/>
      </c>
      <c r="AE1375" s="8" t="str">
        <f t="shared" si="409"/>
        <v/>
      </c>
      <c r="AF1375" s="5">
        <f t="shared" si="410"/>
        <v>1965</v>
      </c>
      <c r="AG1375" s="46">
        <v>1372</v>
      </c>
      <c r="AH1375" s="47" t="str">
        <f t="shared" si="400"/>
        <v/>
      </c>
      <c r="AI1375" s="48" t="str">
        <f t="shared" si="401"/>
        <v/>
      </c>
      <c r="AK1375" s="22" t="e">
        <f>TRIM(#REF!)</f>
        <v>#REF!</v>
      </c>
      <c r="AL1375" s="23" t="e">
        <f>IF(#REF!=0,"",#REF!)</f>
        <v>#REF!</v>
      </c>
      <c r="AM1375" s="19" t="e">
        <f>IF(#REF!=0,"",#REF!)</f>
        <v>#REF!</v>
      </c>
      <c r="AN1375" s="23" t="e">
        <f>IF($AK1375="","",#REF!)</f>
        <v>#REF!</v>
      </c>
      <c r="AO1375" s="23" t="e">
        <f t="shared" si="411"/>
        <v>#REF!</v>
      </c>
      <c r="AP1375" s="19" t="e">
        <f>IF(#REF!=0,"",#REF!)</f>
        <v>#REF!</v>
      </c>
      <c r="AQ1375" s="19" t="e">
        <f>IF(#REF!=0,"",#REF!)</f>
        <v>#REF!</v>
      </c>
      <c r="AR1375" s="19" t="e">
        <f>IF(#REF!=0,"",#REF!)</f>
        <v>#REF!</v>
      </c>
      <c r="AS1375" s="19" t="e">
        <f>#REF!</f>
        <v>#REF!</v>
      </c>
    </row>
    <row r="1376" spans="4:45" ht="19.5" thickTop="1" thickBot="1" x14ac:dyDescent="0.25">
      <c r="D1376" s="1" t="str">
        <f t="shared" si="397"/>
        <v/>
      </c>
      <c r="E1376" s="1" t="str">
        <f t="shared" si="398"/>
        <v/>
      </c>
      <c r="K1376" s="19" t="str">
        <f t="shared" si="402"/>
        <v/>
      </c>
      <c r="L1376" s="19">
        <f t="shared" si="412"/>
        <v>10000</v>
      </c>
      <c r="M1376" s="22" t="str">
        <f>TRIM(Data!$N1373)</f>
        <v>Gypsy Lights</v>
      </c>
      <c r="N1376" s="22" t="str">
        <f>TRIM(Data!$A1373)</f>
        <v>Gypsy Lights (R)</v>
      </c>
      <c r="O1376" s="23">
        <f>IF(Data!$B1373=0,"",Data!$B1373)</f>
        <v>1999</v>
      </c>
      <c r="P1376" s="19" t="str">
        <f>IF(Data!$C1373=0,"",Data!$C1373)</f>
        <v/>
      </c>
      <c r="Q1376" s="23" t="str">
        <f>IF($M1376="","",Data!$E1373)</f>
        <v>S</v>
      </c>
      <c r="R1376" s="23" t="str">
        <f t="shared" si="403"/>
        <v>S</v>
      </c>
      <c r="S1376" s="23" t="str">
        <f t="shared" si="404"/>
        <v>S</v>
      </c>
      <c r="T1376" s="19" t="str">
        <f>IF(Data!$F1373=0,"",Data!$F1373)</f>
        <v/>
      </c>
      <c r="U1376" s="19" t="str">
        <f>IF(Data!$G1373=0,"",Data!$G1373)</f>
        <v/>
      </c>
      <c r="V1376" s="19" t="str">
        <f>IF(Data!$D1373=0,"",Data!$D1373)</f>
        <v/>
      </c>
      <c r="W1376" s="19" t="str">
        <f>Data!$H1373</f>
        <v>Reticulata</v>
      </c>
      <c r="Y1376" s="41" t="e">
        <f t="shared" si="399"/>
        <v>#REF!</v>
      </c>
      <c r="Z1376" s="8">
        <f t="shared" si="405"/>
        <v>10000</v>
      </c>
      <c r="AA1376" s="8" t="str">
        <f t="shared" si="406"/>
        <v>Gypsy Lights</v>
      </c>
      <c r="AB1376" s="8" t="str">
        <f t="shared" si="407"/>
        <v>S</v>
      </c>
      <c r="AC1376" s="8" t="str">
        <f t="shared" si="408"/>
        <v/>
      </c>
      <c r="AD1376" s="8" t="str">
        <f t="shared" si="413"/>
        <v/>
      </c>
      <c r="AE1376" s="8" t="str">
        <f t="shared" si="409"/>
        <v/>
      </c>
      <c r="AF1376" s="5">
        <f t="shared" si="410"/>
        <v>1999</v>
      </c>
      <c r="AG1376" s="46">
        <v>1373</v>
      </c>
      <c r="AH1376" s="47" t="str">
        <f t="shared" si="400"/>
        <v/>
      </c>
      <c r="AI1376" s="48" t="str">
        <f t="shared" si="401"/>
        <v/>
      </c>
      <c r="AK1376" s="22" t="e">
        <f>TRIM(#REF!)</f>
        <v>#REF!</v>
      </c>
      <c r="AL1376" s="23" t="e">
        <f>IF(#REF!=0,"",#REF!)</f>
        <v>#REF!</v>
      </c>
      <c r="AM1376" s="19" t="e">
        <f>IF(#REF!=0,"",#REF!)</f>
        <v>#REF!</v>
      </c>
      <c r="AN1376" s="23" t="e">
        <f>IF($AK1376="","",#REF!)</f>
        <v>#REF!</v>
      </c>
      <c r="AO1376" s="23" t="e">
        <f t="shared" si="411"/>
        <v>#REF!</v>
      </c>
      <c r="AP1376" s="19" t="e">
        <f>IF(#REF!=0,"",#REF!)</f>
        <v>#REF!</v>
      </c>
      <c r="AQ1376" s="19" t="e">
        <f>IF(#REF!=0,"",#REF!)</f>
        <v>#REF!</v>
      </c>
      <c r="AR1376" s="19" t="e">
        <f>IF(#REF!=0,"",#REF!)</f>
        <v>#REF!</v>
      </c>
      <c r="AS1376" s="19" t="e">
        <f>#REF!</f>
        <v>#REF!</v>
      </c>
    </row>
    <row r="1377" spans="4:45" ht="19.5" thickTop="1" thickBot="1" x14ac:dyDescent="0.25">
      <c r="D1377" s="1" t="str">
        <f t="shared" si="397"/>
        <v/>
      </c>
      <c r="E1377" s="1" t="str">
        <f t="shared" si="398"/>
        <v/>
      </c>
      <c r="K1377" s="19" t="str">
        <f t="shared" si="402"/>
        <v/>
      </c>
      <c r="L1377" s="19">
        <f t="shared" si="412"/>
        <v>10000</v>
      </c>
      <c r="M1377" s="22" t="str">
        <f>TRIM(Data!$N1374)</f>
        <v>Gypsy Rose</v>
      </c>
      <c r="N1377" s="22" t="str">
        <f>TRIM(Data!$A1374)</f>
        <v>Gypsy Rose</v>
      </c>
      <c r="O1377" s="23">
        <f>IF(Data!$B1374=0,"",Data!$B1374)</f>
        <v>1979</v>
      </c>
      <c r="P1377" s="19" t="str">
        <f>IF(Data!$C1374=0,"",Data!$C1374)</f>
        <v/>
      </c>
      <c r="Q1377" s="23" t="str">
        <f>IF($M1377="","",Data!$E1374)</f>
        <v>M</v>
      </c>
      <c r="R1377" s="23" t="str">
        <f t="shared" si="403"/>
        <v>M</v>
      </c>
      <c r="S1377" s="23" t="str">
        <f t="shared" si="404"/>
        <v>M</v>
      </c>
      <c r="T1377" s="19" t="str">
        <f>IF(Data!$F1374=0,"",Data!$F1374)</f>
        <v/>
      </c>
      <c r="U1377" s="19" t="str">
        <f>IF(Data!$G1374=0,"",Data!$G1374)</f>
        <v>FD</v>
      </c>
      <c r="V1377" s="19" t="str">
        <f>IF(Data!$D1374=0,"",Data!$D1374)</f>
        <v/>
      </c>
      <c r="W1377" s="19" t="str">
        <f>Data!$H1374</f>
        <v>Japonica</v>
      </c>
      <c r="Y1377" s="41" t="e">
        <f t="shared" si="399"/>
        <v>#REF!</v>
      </c>
      <c r="Z1377" s="8">
        <f t="shared" si="405"/>
        <v>10000</v>
      </c>
      <c r="AA1377" s="8" t="str">
        <f t="shared" si="406"/>
        <v>Gypsy Rose</v>
      </c>
      <c r="AB1377" s="8" t="str">
        <f t="shared" si="407"/>
        <v>M</v>
      </c>
      <c r="AC1377" s="8" t="str">
        <f t="shared" si="408"/>
        <v/>
      </c>
      <c r="AD1377" s="8" t="str">
        <f t="shared" si="413"/>
        <v>FD</v>
      </c>
      <c r="AE1377" s="8" t="str">
        <f t="shared" si="409"/>
        <v/>
      </c>
      <c r="AF1377" s="5">
        <f t="shared" si="410"/>
        <v>1979</v>
      </c>
      <c r="AG1377" s="46">
        <v>1374</v>
      </c>
      <c r="AH1377" s="47" t="str">
        <f t="shared" si="400"/>
        <v/>
      </c>
      <c r="AI1377" s="48" t="str">
        <f t="shared" si="401"/>
        <v/>
      </c>
      <c r="AK1377" s="22" t="e">
        <f>TRIM(#REF!)</f>
        <v>#REF!</v>
      </c>
      <c r="AL1377" s="23" t="e">
        <f>IF(#REF!=0,"",#REF!)</f>
        <v>#REF!</v>
      </c>
      <c r="AM1377" s="19" t="e">
        <f>IF(#REF!=0,"",#REF!)</f>
        <v>#REF!</v>
      </c>
      <c r="AN1377" s="23" t="e">
        <f>IF($AK1377="","",#REF!)</f>
        <v>#REF!</v>
      </c>
      <c r="AO1377" s="23" t="e">
        <f t="shared" si="411"/>
        <v>#REF!</v>
      </c>
      <c r="AP1377" s="19" t="e">
        <f>IF(#REF!=0,"",#REF!)</f>
        <v>#REF!</v>
      </c>
      <c r="AQ1377" s="19" t="e">
        <f>IF(#REF!=0,"",#REF!)</f>
        <v>#REF!</v>
      </c>
      <c r="AR1377" s="19" t="e">
        <f>IF(#REF!=0,"",#REF!)</f>
        <v>#REF!</v>
      </c>
      <c r="AS1377" s="19" t="e">
        <f>#REF!</f>
        <v>#REF!</v>
      </c>
    </row>
    <row r="1378" spans="4:45" ht="19.5" thickTop="1" thickBot="1" x14ac:dyDescent="0.25">
      <c r="D1378" s="1" t="str">
        <f t="shared" si="397"/>
        <v/>
      </c>
      <c r="E1378" s="1" t="str">
        <f t="shared" si="398"/>
        <v/>
      </c>
      <c r="K1378" s="19" t="str">
        <f t="shared" si="402"/>
        <v/>
      </c>
      <c r="L1378" s="19">
        <f t="shared" si="412"/>
        <v>10000</v>
      </c>
      <c r="M1378" s="22" t="str">
        <f>TRIM(Data!$N1375)</f>
        <v>H. A. Downing</v>
      </c>
      <c r="N1378" s="22" t="str">
        <f>TRIM(Data!$A1375)</f>
        <v>H. A. Downing (Helen of Troy, Lauren Bacall)</v>
      </c>
      <c r="O1378" s="23">
        <f>IF(Data!$B1375=0,"",Data!$B1375)</f>
        <v>1848</v>
      </c>
      <c r="P1378" s="19" t="str">
        <f>IF(Data!$C1375=0,"",Data!$C1375)</f>
        <v>1</v>
      </c>
      <c r="Q1378" s="23" t="str">
        <f>IF($M1378="","",Data!$E1375)</f>
        <v>M</v>
      </c>
      <c r="R1378" s="23" t="str">
        <f t="shared" si="403"/>
        <v>M</v>
      </c>
      <c r="S1378" s="23" t="str">
        <f t="shared" si="404"/>
        <v>M</v>
      </c>
      <c r="T1378" s="19" t="str">
        <f>IF(Data!$F1375=0,"",Data!$F1375)</f>
        <v/>
      </c>
      <c r="U1378" s="19" t="str">
        <f>IF(Data!$G1375=0,"",Data!$G1375)</f>
        <v/>
      </c>
      <c r="V1378" s="19" t="str">
        <f>IF(Data!$D1375=0,"",Data!$D1375)</f>
        <v>ANTIQUE</v>
      </c>
      <c r="W1378" s="19" t="str">
        <f>Data!$H1375</f>
        <v>Japonica</v>
      </c>
      <c r="Y1378" s="41" t="e">
        <f t="shared" si="399"/>
        <v>#REF!</v>
      </c>
      <c r="Z1378" s="8">
        <f t="shared" si="405"/>
        <v>1378</v>
      </c>
      <c r="AA1378" s="8" t="str">
        <f t="shared" si="406"/>
        <v>H. A. Downing</v>
      </c>
      <c r="AB1378" s="8" t="str">
        <f t="shared" si="407"/>
        <v>M</v>
      </c>
      <c r="AC1378" s="8" t="str">
        <f t="shared" si="408"/>
        <v/>
      </c>
      <c r="AD1378" s="8" t="str">
        <f t="shared" si="413"/>
        <v/>
      </c>
      <c r="AE1378" s="8" t="str">
        <f t="shared" si="409"/>
        <v>ANTIQUE</v>
      </c>
      <c r="AF1378" s="5">
        <f t="shared" si="410"/>
        <v>1848</v>
      </c>
      <c r="AG1378" s="46">
        <v>1375</v>
      </c>
      <c r="AH1378" s="47" t="str">
        <f t="shared" si="400"/>
        <v/>
      </c>
      <c r="AI1378" s="48" t="str">
        <f t="shared" si="401"/>
        <v/>
      </c>
      <c r="AK1378" s="22" t="e">
        <f>TRIM(#REF!)</f>
        <v>#REF!</v>
      </c>
      <c r="AL1378" s="23" t="e">
        <f>IF(#REF!=0,"",#REF!)</f>
        <v>#REF!</v>
      </c>
      <c r="AM1378" s="19" t="e">
        <f>IF(#REF!=0,"",#REF!)</f>
        <v>#REF!</v>
      </c>
      <c r="AN1378" s="23" t="e">
        <f>IF($AK1378="","",#REF!)</f>
        <v>#REF!</v>
      </c>
      <c r="AO1378" s="23" t="e">
        <f t="shared" si="411"/>
        <v>#REF!</v>
      </c>
      <c r="AP1378" s="19" t="e">
        <f>IF(#REF!=0,"",#REF!)</f>
        <v>#REF!</v>
      </c>
      <c r="AQ1378" s="19" t="e">
        <f>IF(#REF!=0,"",#REF!)</f>
        <v>#REF!</v>
      </c>
      <c r="AR1378" s="19" t="e">
        <f>IF(#REF!=0,"",#REF!)</f>
        <v>#REF!</v>
      </c>
      <c r="AS1378" s="19" t="e">
        <f>#REF!</f>
        <v>#REF!</v>
      </c>
    </row>
    <row r="1379" spans="4:45" ht="19.5" thickTop="1" thickBot="1" x14ac:dyDescent="0.25">
      <c r="D1379" s="1" t="str">
        <f t="shared" si="397"/>
        <v/>
      </c>
      <c r="E1379" s="1" t="str">
        <f t="shared" si="398"/>
        <v/>
      </c>
      <c r="K1379" s="19" t="str">
        <f t="shared" si="402"/>
        <v/>
      </c>
      <c r="L1379" s="19">
        <f t="shared" si="412"/>
        <v>10000</v>
      </c>
      <c r="M1379" s="22" t="str">
        <f>TRIM(Data!$N1376)</f>
        <v>H. C. Scott</v>
      </c>
      <c r="N1379" s="22" t="str">
        <f>TRIM(Data!$A1376)</f>
        <v>H. C. Scott</v>
      </c>
      <c r="O1379" s="23">
        <f>IF(Data!$B1376=0,"",Data!$B1376)</f>
        <v>1986</v>
      </c>
      <c r="P1379" s="19" t="str">
        <f>IF(Data!$C1376=0,"",Data!$C1376)</f>
        <v>1</v>
      </c>
      <c r="Q1379" s="23" t="str">
        <f>IF($M1379="","",Data!$E1376)</f>
        <v>M</v>
      </c>
      <c r="R1379" s="23" t="str">
        <f t="shared" si="403"/>
        <v>M</v>
      </c>
      <c r="S1379" s="23" t="str">
        <f t="shared" si="404"/>
        <v>M</v>
      </c>
      <c r="T1379" s="19" t="str">
        <f>IF(Data!$F1376=0,"",Data!$F1376)</f>
        <v/>
      </c>
      <c r="U1379" s="19" t="str">
        <f>IF(Data!$G1376=0,"",Data!$G1376)</f>
        <v>FD</v>
      </c>
      <c r="V1379" s="19" t="str">
        <f>IF(Data!$D1376=0,"",Data!$D1376)</f>
        <v/>
      </c>
      <c r="W1379" s="19" t="str">
        <f>Data!$H1376</f>
        <v>Japonica</v>
      </c>
      <c r="Y1379" s="41" t="e">
        <f t="shared" si="399"/>
        <v>#REF!</v>
      </c>
      <c r="Z1379" s="8">
        <f t="shared" si="405"/>
        <v>10000</v>
      </c>
      <c r="AA1379" s="8" t="str">
        <f t="shared" si="406"/>
        <v>H. C. Scott</v>
      </c>
      <c r="AB1379" s="8" t="str">
        <f t="shared" si="407"/>
        <v>M</v>
      </c>
      <c r="AC1379" s="8" t="str">
        <f t="shared" si="408"/>
        <v/>
      </c>
      <c r="AD1379" s="8" t="str">
        <f t="shared" si="413"/>
        <v>FD</v>
      </c>
      <c r="AE1379" s="8" t="str">
        <f t="shared" si="409"/>
        <v/>
      </c>
      <c r="AF1379" s="5">
        <f t="shared" si="410"/>
        <v>1986</v>
      </c>
      <c r="AG1379" s="46">
        <v>1376</v>
      </c>
      <c r="AH1379" s="47" t="str">
        <f t="shared" si="400"/>
        <v/>
      </c>
      <c r="AI1379" s="48" t="str">
        <f t="shared" si="401"/>
        <v/>
      </c>
      <c r="AK1379" s="22" t="e">
        <f>TRIM(#REF!)</f>
        <v>#REF!</v>
      </c>
      <c r="AL1379" s="23" t="e">
        <f>IF(#REF!=0,"",#REF!)</f>
        <v>#REF!</v>
      </c>
      <c r="AM1379" s="19" t="e">
        <f>IF(#REF!=0,"",#REF!)</f>
        <v>#REF!</v>
      </c>
      <c r="AN1379" s="23" t="e">
        <f>IF($AK1379="","",#REF!)</f>
        <v>#REF!</v>
      </c>
      <c r="AO1379" s="23" t="e">
        <f t="shared" si="411"/>
        <v>#REF!</v>
      </c>
      <c r="AP1379" s="19" t="e">
        <f>IF(#REF!=0,"",#REF!)</f>
        <v>#REF!</v>
      </c>
      <c r="AQ1379" s="19" t="e">
        <f>IF(#REF!=0,"",#REF!)</f>
        <v>#REF!</v>
      </c>
      <c r="AR1379" s="19" t="e">
        <f>IF(#REF!=0,"",#REF!)</f>
        <v>#REF!</v>
      </c>
      <c r="AS1379" s="19" t="e">
        <f>#REF!</f>
        <v>#REF!</v>
      </c>
    </row>
    <row r="1380" spans="4:45" ht="19.5" thickTop="1" thickBot="1" x14ac:dyDescent="0.25">
      <c r="D1380" s="1" t="str">
        <f t="shared" si="397"/>
        <v/>
      </c>
      <c r="E1380" s="1" t="str">
        <f t="shared" si="398"/>
        <v/>
      </c>
      <c r="K1380" s="19" t="str">
        <f t="shared" si="402"/>
        <v/>
      </c>
      <c r="L1380" s="19">
        <f t="shared" si="412"/>
        <v>10000</v>
      </c>
      <c r="M1380" s="22" t="str">
        <f>TRIM(Data!$N1377)</f>
        <v>H. G. McCord</v>
      </c>
      <c r="N1380" s="22" t="str">
        <f>TRIM(Data!$A1377)</f>
        <v>H. G. McCord (Grady McCord)</v>
      </c>
      <c r="O1380" s="23">
        <f>IF(Data!$B1377=0,"",Data!$B1377)</f>
        <v>1948</v>
      </c>
      <c r="P1380" s="19" t="str">
        <f>IF(Data!$C1377=0,"",Data!$C1377)</f>
        <v/>
      </c>
      <c r="Q1380" s="23" t="str">
        <f>IF($M1380="","",Data!$E1377)</f>
        <v>M</v>
      </c>
      <c r="R1380" s="23" t="str">
        <f t="shared" si="403"/>
        <v>M</v>
      </c>
      <c r="S1380" s="23" t="str">
        <f t="shared" si="404"/>
        <v>M</v>
      </c>
      <c r="T1380" s="19" t="str">
        <f>IF(Data!$F1377=0,"",Data!$F1377)</f>
        <v/>
      </c>
      <c r="U1380" s="19" t="str">
        <f>IF(Data!$G1377=0,"",Data!$G1377)</f>
        <v/>
      </c>
      <c r="V1380" s="19" t="str">
        <f>IF(Data!$D1377=0,"",Data!$D1377)</f>
        <v/>
      </c>
      <c r="W1380" s="19" t="str">
        <f>Data!$H1377</f>
        <v>Japonica</v>
      </c>
      <c r="Y1380" s="41" t="e">
        <f t="shared" si="399"/>
        <v>#REF!</v>
      </c>
      <c r="Z1380" s="8">
        <f t="shared" si="405"/>
        <v>10000</v>
      </c>
      <c r="AA1380" s="8" t="str">
        <f t="shared" si="406"/>
        <v>H. G. McCord</v>
      </c>
      <c r="AB1380" s="8" t="str">
        <f t="shared" si="407"/>
        <v>M</v>
      </c>
      <c r="AC1380" s="8" t="str">
        <f t="shared" si="408"/>
        <v/>
      </c>
      <c r="AD1380" s="8" t="str">
        <f t="shared" si="413"/>
        <v/>
      </c>
      <c r="AE1380" s="8" t="str">
        <f t="shared" si="409"/>
        <v/>
      </c>
      <c r="AF1380" s="5">
        <f t="shared" si="410"/>
        <v>1948</v>
      </c>
      <c r="AG1380" s="46">
        <v>1377</v>
      </c>
      <c r="AH1380" s="47" t="str">
        <f t="shared" si="400"/>
        <v/>
      </c>
      <c r="AI1380" s="48" t="str">
        <f t="shared" si="401"/>
        <v/>
      </c>
      <c r="AK1380" s="22" t="e">
        <f>TRIM(#REF!)</f>
        <v>#REF!</v>
      </c>
      <c r="AL1380" s="23" t="e">
        <f>IF(#REF!=0,"",#REF!)</f>
        <v>#REF!</v>
      </c>
      <c r="AM1380" s="19" t="e">
        <f>IF(#REF!=0,"",#REF!)</f>
        <v>#REF!</v>
      </c>
      <c r="AN1380" s="23" t="e">
        <f>IF($AK1380="","",#REF!)</f>
        <v>#REF!</v>
      </c>
      <c r="AO1380" s="23" t="e">
        <f t="shared" si="411"/>
        <v>#REF!</v>
      </c>
      <c r="AP1380" s="19" t="e">
        <f>IF(#REF!=0,"",#REF!)</f>
        <v>#REF!</v>
      </c>
      <c r="AQ1380" s="19" t="e">
        <f>IF(#REF!=0,"",#REF!)</f>
        <v>#REF!</v>
      </c>
      <c r="AR1380" s="19" t="e">
        <f>IF(#REF!=0,"",#REF!)</f>
        <v>#REF!</v>
      </c>
      <c r="AS1380" s="19" t="e">
        <f>#REF!</f>
        <v>#REF!</v>
      </c>
    </row>
    <row r="1381" spans="4:45" ht="19.5" thickTop="1" thickBot="1" x14ac:dyDescent="0.25">
      <c r="D1381" s="1" t="str">
        <f t="shared" si="397"/>
        <v/>
      </c>
      <c r="E1381" s="1" t="str">
        <f t="shared" si="398"/>
        <v/>
      </c>
      <c r="K1381" s="19" t="str">
        <f t="shared" si="402"/>
        <v/>
      </c>
      <c r="L1381" s="19">
        <f t="shared" si="412"/>
        <v>10000</v>
      </c>
      <c r="M1381" s="22" t="str">
        <f>TRIM(Data!$N1378)</f>
        <v>Hagoromo</v>
      </c>
      <c r="N1381" s="22" t="str">
        <f>TRIM(Data!$A1378)</f>
        <v>Hagoromo (Higo)</v>
      </c>
      <c r="O1381" s="23">
        <f>IF(Data!$B1378=0,"",Data!$B1378)</f>
        <v>1912</v>
      </c>
      <c r="P1381" s="19" t="str">
        <f>IF(Data!$C1378=0,"",Data!$C1378)</f>
        <v>1</v>
      </c>
      <c r="Q1381" s="23" t="str">
        <f>IF($M1381="","",Data!$E1378)</f>
        <v>M</v>
      </c>
      <c r="R1381" s="23" t="str">
        <f t="shared" si="403"/>
        <v>M</v>
      </c>
      <c r="S1381" s="23" t="str">
        <f t="shared" si="404"/>
        <v>M</v>
      </c>
      <c r="T1381" s="19" t="str">
        <f>IF(Data!$F1378=0,"",Data!$F1378)</f>
        <v/>
      </c>
      <c r="U1381" s="19" t="str">
        <f>IF(Data!$G1378=0,"",Data!$G1378)</f>
        <v/>
      </c>
      <c r="V1381" s="19" t="str">
        <f>IF(Data!$D1378=0,"",Data!$D1378)</f>
        <v/>
      </c>
      <c r="W1381" s="19" t="str">
        <f>Data!$H1378</f>
        <v>Japonica [Higo]</v>
      </c>
      <c r="Y1381" s="41" t="e">
        <f t="shared" si="399"/>
        <v>#REF!</v>
      </c>
      <c r="Z1381" s="8">
        <f t="shared" si="405"/>
        <v>10000</v>
      </c>
      <c r="AA1381" s="8" t="str">
        <f t="shared" si="406"/>
        <v>Hagoromo</v>
      </c>
      <c r="AB1381" s="8" t="str">
        <f t="shared" si="407"/>
        <v>M</v>
      </c>
      <c r="AC1381" s="8" t="str">
        <f t="shared" si="408"/>
        <v/>
      </c>
      <c r="AD1381" s="8" t="str">
        <f t="shared" si="413"/>
        <v/>
      </c>
      <c r="AE1381" s="8" t="str">
        <f t="shared" si="409"/>
        <v/>
      </c>
      <c r="AF1381" s="5">
        <f t="shared" si="410"/>
        <v>1912</v>
      </c>
      <c r="AG1381" s="46">
        <v>1378</v>
      </c>
      <c r="AH1381" s="47" t="str">
        <f t="shared" si="400"/>
        <v/>
      </c>
      <c r="AI1381" s="48" t="str">
        <f t="shared" si="401"/>
        <v/>
      </c>
      <c r="AK1381" s="22" t="e">
        <f>TRIM(#REF!)</f>
        <v>#REF!</v>
      </c>
      <c r="AL1381" s="23" t="e">
        <f>IF(#REF!=0,"",#REF!)</f>
        <v>#REF!</v>
      </c>
      <c r="AM1381" s="19" t="e">
        <f>IF(#REF!=0,"",#REF!)</f>
        <v>#REF!</v>
      </c>
      <c r="AN1381" s="23" t="e">
        <f>IF($AK1381="","",#REF!)</f>
        <v>#REF!</v>
      </c>
      <c r="AO1381" s="23" t="e">
        <f t="shared" si="411"/>
        <v>#REF!</v>
      </c>
      <c r="AP1381" s="19" t="e">
        <f>IF(#REF!=0,"",#REF!)</f>
        <v>#REF!</v>
      </c>
      <c r="AQ1381" s="19" t="e">
        <f>IF(#REF!=0,"",#REF!)</f>
        <v>#REF!</v>
      </c>
      <c r="AR1381" s="19" t="e">
        <f>IF(#REF!=0,"",#REF!)</f>
        <v>#REF!</v>
      </c>
      <c r="AS1381" s="19" t="e">
        <f>#REF!</f>
        <v>#REF!</v>
      </c>
    </row>
    <row r="1382" spans="4:45" ht="19.5" thickTop="1" thickBot="1" x14ac:dyDescent="0.25">
      <c r="D1382" s="1" t="str">
        <f t="shared" si="397"/>
        <v/>
      </c>
      <c r="E1382" s="1" t="str">
        <f t="shared" si="398"/>
        <v/>
      </c>
      <c r="K1382" s="19" t="str">
        <f t="shared" si="402"/>
        <v/>
      </c>
      <c r="L1382" s="19">
        <f t="shared" si="412"/>
        <v>10000</v>
      </c>
      <c r="M1382" s="22" t="str">
        <f>TRIM(Data!$N1379)</f>
        <v>Haku-rakuten</v>
      </c>
      <c r="N1382" s="22" t="str">
        <f>TRIM(Data!$A1379)</f>
        <v>Haku-rakuten</v>
      </c>
      <c r="O1382" s="23">
        <f>IF(Data!$B1379=0,"",Data!$B1379)</f>
        <v>1929</v>
      </c>
      <c r="P1382" s="19" t="str">
        <f>IF(Data!$C1379=0,"",Data!$C1379)</f>
        <v>1</v>
      </c>
      <c r="Q1382" s="23" t="str">
        <f>IF($M1382="","",Data!$E1379)</f>
        <v>M-L</v>
      </c>
      <c r="R1382" s="23" t="str">
        <f t="shared" si="403"/>
        <v>M</v>
      </c>
      <c r="S1382" s="23" t="str">
        <f t="shared" si="404"/>
        <v>M</v>
      </c>
      <c r="T1382" s="19" t="str">
        <f>IF(Data!$F1379=0,"",Data!$F1379)</f>
        <v>WHITE</v>
      </c>
      <c r="U1382" s="19" t="str">
        <f>IF(Data!$G1379=0,"",Data!$G1379)</f>
        <v/>
      </c>
      <c r="V1382" s="19" t="str">
        <f>IF(Data!$D1379=0,"",Data!$D1379)</f>
        <v/>
      </c>
      <c r="W1382" s="19" t="str">
        <f>Data!$H1379</f>
        <v>Japonica</v>
      </c>
      <c r="Y1382" s="41" t="e">
        <f t="shared" si="399"/>
        <v>#REF!</v>
      </c>
      <c r="Z1382" s="8">
        <f t="shared" si="405"/>
        <v>10000</v>
      </c>
      <c r="AA1382" s="8" t="str">
        <f t="shared" si="406"/>
        <v>Haku-rakuten</v>
      </c>
      <c r="AB1382" s="8" t="str">
        <f t="shared" si="407"/>
        <v>M</v>
      </c>
      <c r="AC1382" s="8" t="str">
        <f t="shared" si="408"/>
        <v>WHITE</v>
      </c>
      <c r="AD1382" s="8" t="str">
        <f t="shared" si="413"/>
        <v/>
      </c>
      <c r="AE1382" s="8" t="str">
        <f t="shared" si="409"/>
        <v/>
      </c>
      <c r="AF1382" s="5">
        <f t="shared" si="410"/>
        <v>1929</v>
      </c>
      <c r="AG1382" s="46">
        <v>1379</v>
      </c>
      <c r="AH1382" s="47" t="str">
        <f t="shared" si="400"/>
        <v/>
      </c>
      <c r="AI1382" s="48" t="str">
        <f t="shared" si="401"/>
        <v/>
      </c>
      <c r="AK1382" s="22" t="e">
        <f>TRIM(#REF!)</f>
        <v>#REF!</v>
      </c>
      <c r="AL1382" s="23" t="e">
        <f>IF(#REF!=0,"",#REF!)</f>
        <v>#REF!</v>
      </c>
      <c r="AM1382" s="19" t="e">
        <f>IF(#REF!=0,"",#REF!)</f>
        <v>#REF!</v>
      </c>
      <c r="AN1382" s="23" t="e">
        <f>IF($AK1382="","",#REF!)</f>
        <v>#REF!</v>
      </c>
      <c r="AO1382" s="23" t="e">
        <f t="shared" si="411"/>
        <v>#REF!</v>
      </c>
      <c r="AP1382" s="19" t="e">
        <f>IF(#REF!=0,"",#REF!)</f>
        <v>#REF!</v>
      </c>
      <c r="AQ1382" s="19" t="e">
        <f>IF(#REF!=0,"",#REF!)</f>
        <v>#REF!</v>
      </c>
      <c r="AR1382" s="19" t="e">
        <f>IF(#REF!=0,"",#REF!)</f>
        <v>#REF!</v>
      </c>
      <c r="AS1382" s="19" t="e">
        <f>#REF!</f>
        <v>#REF!</v>
      </c>
    </row>
    <row r="1383" spans="4:45" ht="19.5" thickTop="1" thickBot="1" x14ac:dyDescent="0.25">
      <c r="D1383" s="1" t="str">
        <f t="shared" si="397"/>
        <v/>
      </c>
      <c r="E1383" s="1" t="str">
        <f t="shared" si="398"/>
        <v/>
      </c>
      <c r="K1383" s="19" t="str">
        <f t="shared" si="402"/>
        <v/>
      </c>
      <c r="L1383" s="19">
        <f t="shared" si="412"/>
        <v>10000</v>
      </c>
      <c r="M1383" s="22" t="str">
        <f>TRIM(Data!$N1380)</f>
        <v>Hakusen</v>
      </c>
      <c r="N1383" s="22" t="str">
        <f>TRIM(Data!$A1380)</f>
        <v>Hakusen (Higo)</v>
      </c>
      <c r="O1383" s="23">
        <f>IF(Data!$B1380=0,"",Data!$B1380)</f>
        <v>1964</v>
      </c>
      <c r="P1383" s="19" t="str">
        <f>IF(Data!$C1380=0,"",Data!$C1380)</f>
        <v>1</v>
      </c>
      <c r="Q1383" s="23" t="str">
        <f>IF($M1383="","",Data!$E1380)</f>
        <v>L</v>
      </c>
      <c r="R1383" s="23" t="str">
        <f t="shared" si="403"/>
        <v>L</v>
      </c>
      <c r="S1383" s="23" t="str">
        <f t="shared" si="404"/>
        <v>L</v>
      </c>
      <c r="T1383" s="19" t="str">
        <f>IF(Data!$F1380=0,"",Data!$F1380)</f>
        <v/>
      </c>
      <c r="U1383" s="19" t="str">
        <f>IF(Data!$G1380=0,"",Data!$G1380)</f>
        <v/>
      </c>
      <c r="V1383" s="19" t="str">
        <f>IF(Data!$D1380=0,"",Data!$D1380)</f>
        <v/>
      </c>
      <c r="W1383" s="19" t="str">
        <f>Data!$H1380</f>
        <v>Japonica [Higo]</v>
      </c>
      <c r="Y1383" s="41" t="e">
        <f t="shared" si="399"/>
        <v>#REF!</v>
      </c>
      <c r="Z1383" s="8">
        <f t="shared" si="405"/>
        <v>10000</v>
      </c>
      <c r="AA1383" s="8" t="str">
        <f t="shared" si="406"/>
        <v>Hakusen</v>
      </c>
      <c r="AB1383" s="8" t="str">
        <f t="shared" si="407"/>
        <v>L</v>
      </c>
      <c r="AC1383" s="8" t="str">
        <f t="shared" si="408"/>
        <v/>
      </c>
      <c r="AD1383" s="8" t="str">
        <f t="shared" si="413"/>
        <v/>
      </c>
      <c r="AE1383" s="8" t="str">
        <f t="shared" si="409"/>
        <v/>
      </c>
      <c r="AF1383" s="5">
        <f t="shared" si="410"/>
        <v>1964</v>
      </c>
      <c r="AG1383" s="46">
        <v>1380</v>
      </c>
      <c r="AH1383" s="47" t="str">
        <f t="shared" si="400"/>
        <v/>
      </c>
      <c r="AI1383" s="48" t="str">
        <f t="shared" si="401"/>
        <v/>
      </c>
      <c r="AK1383" s="22" t="e">
        <f>TRIM(#REF!)</f>
        <v>#REF!</v>
      </c>
      <c r="AL1383" s="23" t="e">
        <f>IF(#REF!=0,"",#REF!)</f>
        <v>#REF!</v>
      </c>
      <c r="AM1383" s="19" t="e">
        <f>IF(#REF!=0,"",#REF!)</f>
        <v>#REF!</v>
      </c>
      <c r="AN1383" s="23" t="e">
        <f>IF($AK1383="","",#REF!)</f>
        <v>#REF!</v>
      </c>
      <c r="AO1383" s="23" t="e">
        <f t="shared" si="411"/>
        <v>#REF!</v>
      </c>
      <c r="AP1383" s="19" t="e">
        <f>IF(#REF!=0,"",#REF!)</f>
        <v>#REF!</v>
      </c>
      <c r="AQ1383" s="19" t="e">
        <f>IF(#REF!=0,"",#REF!)</f>
        <v>#REF!</v>
      </c>
      <c r="AR1383" s="19" t="e">
        <f>IF(#REF!=0,"",#REF!)</f>
        <v>#REF!</v>
      </c>
      <c r="AS1383" s="19" t="e">
        <f>#REF!</f>
        <v>#REF!</v>
      </c>
    </row>
    <row r="1384" spans="4:45" ht="19.5" thickTop="1" thickBot="1" x14ac:dyDescent="0.25">
      <c r="D1384" s="1" t="str">
        <f t="shared" ref="D1384:D1447" si="414">IF(ISERROR(VLOOKUP(A1384,$K$4:$M$2950,3,FALSE)),"",VLOOKUP(A1384,$K$4:$N$2950,4,FALSE))</f>
        <v/>
      </c>
      <c r="E1384" s="1" t="str">
        <f t="shared" ref="E1384:E1447" si="415">IF(ISERROR(VLOOKUP(A1384,$K$4:$M$2950,3,FALSE)),"",IF(VLOOKUP(A1384,$K$4:$T$2950,6,FALSE)=0,"",VLOOKUP(A1384,$K$4:$T$2950,6,FALSE)))</f>
        <v/>
      </c>
      <c r="K1384" s="19" t="str">
        <f t="shared" si="402"/>
        <v/>
      </c>
      <c r="L1384" s="19">
        <f t="shared" si="412"/>
        <v>10000</v>
      </c>
      <c r="M1384" s="22" t="str">
        <f>TRIM(Data!$N1381)</f>
        <v>Haku-taka</v>
      </c>
      <c r="N1384" s="22" t="str">
        <f>TRIM(Data!$A1381)</f>
        <v>Haku-taka (Higo)</v>
      </c>
      <c r="O1384" s="23" t="str">
        <f>IF(Data!$B1381=0,"",Data!$B1381)</f>
        <v>1800's Late</v>
      </c>
      <c r="P1384" s="19" t="str">
        <f>IF(Data!$C1381=0,"",Data!$C1381)</f>
        <v/>
      </c>
      <c r="Q1384" s="23" t="str">
        <f>IF($M1384="","",Data!$E1381)</f>
        <v>L</v>
      </c>
      <c r="R1384" s="23" t="str">
        <f t="shared" si="403"/>
        <v>L</v>
      </c>
      <c r="S1384" s="23" t="str">
        <f t="shared" si="404"/>
        <v>L</v>
      </c>
      <c r="T1384" s="19" t="str">
        <f>IF(Data!$F1381=0,"",Data!$F1381)</f>
        <v/>
      </c>
      <c r="U1384" s="19" t="str">
        <f>IF(Data!$G1381=0,"",Data!$G1381)</f>
        <v/>
      </c>
      <c r="V1384" s="19" t="str">
        <f>IF(Data!$D1381=0,"",Data!$D1381)</f>
        <v>ANTIQUE</v>
      </c>
      <c r="W1384" s="19" t="str">
        <f>Data!$H1381</f>
        <v>Japonica [Higo]</v>
      </c>
      <c r="Y1384" s="41" t="e">
        <f t="shared" si="399"/>
        <v>#REF!</v>
      </c>
      <c r="Z1384" s="8">
        <f t="shared" si="405"/>
        <v>10000</v>
      </c>
      <c r="AA1384" s="8" t="str">
        <f t="shared" si="406"/>
        <v>Haku-taka</v>
      </c>
      <c r="AB1384" s="8" t="str">
        <f t="shared" si="407"/>
        <v>L</v>
      </c>
      <c r="AC1384" s="8" t="str">
        <f t="shared" si="408"/>
        <v/>
      </c>
      <c r="AD1384" s="8" t="str">
        <f t="shared" si="413"/>
        <v/>
      </c>
      <c r="AE1384" s="8" t="str">
        <f t="shared" si="409"/>
        <v>ANTIQUE</v>
      </c>
      <c r="AF1384" s="5" t="str">
        <f t="shared" si="410"/>
        <v>1800's Late</v>
      </c>
      <c r="AG1384" s="46">
        <v>1381</v>
      </c>
      <c r="AH1384" s="47" t="str">
        <f t="shared" si="400"/>
        <v/>
      </c>
      <c r="AI1384" s="48" t="str">
        <f t="shared" si="401"/>
        <v/>
      </c>
      <c r="AK1384" s="22" t="e">
        <f>TRIM(#REF!)</f>
        <v>#REF!</v>
      </c>
      <c r="AL1384" s="23" t="e">
        <f>IF(#REF!=0,"",#REF!)</f>
        <v>#REF!</v>
      </c>
      <c r="AM1384" s="19" t="e">
        <f>IF(#REF!=0,"",#REF!)</f>
        <v>#REF!</v>
      </c>
      <c r="AN1384" s="23" t="e">
        <f>IF($AK1384="","",#REF!)</f>
        <v>#REF!</v>
      </c>
      <c r="AO1384" s="23" t="e">
        <f t="shared" si="411"/>
        <v>#REF!</v>
      </c>
      <c r="AP1384" s="19" t="e">
        <f>IF(#REF!=0,"",#REF!)</f>
        <v>#REF!</v>
      </c>
      <c r="AQ1384" s="19" t="e">
        <f>IF(#REF!=0,"",#REF!)</f>
        <v>#REF!</v>
      </c>
      <c r="AR1384" s="19" t="e">
        <f>IF(#REF!=0,"",#REF!)</f>
        <v>#REF!</v>
      </c>
      <c r="AS1384" s="19" t="e">
        <f>#REF!</f>
        <v>#REF!</v>
      </c>
    </row>
    <row r="1385" spans="4:45" ht="19.5" thickTop="1" thickBot="1" x14ac:dyDescent="0.25">
      <c r="D1385" s="1" t="str">
        <f t="shared" si="414"/>
        <v/>
      </c>
      <c r="E1385" s="1" t="str">
        <f t="shared" si="415"/>
        <v/>
      </c>
      <c r="K1385" s="19" t="str">
        <f t="shared" si="402"/>
        <v/>
      </c>
      <c r="L1385" s="19">
        <f t="shared" si="412"/>
        <v>10000</v>
      </c>
      <c r="M1385" s="22" t="str">
        <f>TRIM(Data!$N1382)</f>
        <v>Haku-tsuru</v>
      </c>
      <c r="N1385" s="22" t="str">
        <f>TRIM(Data!$A1382)</f>
        <v>Haku-tsuru</v>
      </c>
      <c r="O1385" s="23">
        <f>IF(Data!$B1382=0,"",Data!$B1382)</f>
        <v>1934</v>
      </c>
      <c r="P1385" s="19" t="str">
        <f>IF(Data!$C1382=0,"",Data!$C1382)</f>
        <v>1</v>
      </c>
      <c r="Q1385" s="23" t="str">
        <f>IF($M1385="","",Data!$E1382)</f>
        <v>M</v>
      </c>
      <c r="R1385" s="23" t="str">
        <f t="shared" si="403"/>
        <v>M</v>
      </c>
      <c r="S1385" s="23" t="str">
        <f t="shared" si="404"/>
        <v>M</v>
      </c>
      <c r="T1385" s="19" t="str">
        <f>IF(Data!$F1382=0,"",Data!$F1382)</f>
        <v>WHITE</v>
      </c>
      <c r="U1385" s="19" t="str">
        <f>IF(Data!$G1382=0,"",Data!$G1382)</f>
        <v/>
      </c>
      <c r="V1385" s="19" t="str">
        <f>IF(Data!$D1382=0,"",Data!$D1382)</f>
        <v/>
      </c>
      <c r="W1385" s="19" t="str">
        <f>Data!$H1382</f>
        <v>Japonica</v>
      </c>
      <c r="Y1385" s="41" t="e">
        <f t="shared" si="399"/>
        <v>#REF!</v>
      </c>
      <c r="Z1385" s="8">
        <f t="shared" si="405"/>
        <v>10000</v>
      </c>
      <c r="AA1385" s="8" t="str">
        <f t="shared" si="406"/>
        <v>Haku-tsuru</v>
      </c>
      <c r="AB1385" s="8" t="str">
        <f t="shared" si="407"/>
        <v>M</v>
      </c>
      <c r="AC1385" s="8" t="str">
        <f t="shared" si="408"/>
        <v>WHITE</v>
      </c>
      <c r="AD1385" s="8" t="str">
        <f t="shared" si="413"/>
        <v/>
      </c>
      <c r="AE1385" s="8" t="str">
        <f t="shared" si="409"/>
        <v/>
      </c>
      <c r="AF1385" s="5">
        <f t="shared" si="410"/>
        <v>1934</v>
      </c>
      <c r="AG1385" s="46">
        <v>1382</v>
      </c>
      <c r="AH1385" s="47" t="str">
        <f t="shared" si="400"/>
        <v/>
      </c>
      <c r="AI1385" s="48" t="str">
        <f t="shared" si="401"/>
        <v/>
      </c>
      <c r="AK1385" s="22" t="e">
        <f>TRIM(#REF!)</f>
        <v>#REF!</v>
      </c>
      <c r="AL1385" s="23" t="e">
        <f>IF(#REF!=0,"",#REF!)</f>
        <v>#REF!</v>
      </c>
      <c r="AM1385" s="19" t="e">
        <f>IF(#REF!=0,"",#REF!)</f>
        <v>#REF!</v>
      </c>
      <c r="AN1385" s="23" t="e">
        <f>IF($AK1385="","",#REF!)</f>
        <v>#REF!</v>
      </c>
      <c r="AO1385" s="23" t="e">
        <f t="shared" si="411"/>
        <v>#REF!</v>
      </c>
      <c r="AP1385" s="19" t="e">
        <f>IF(#REF!=0,"",#REF!)</f>
        <v>#REF!</v>
      </c>
      <c r="AQ1385" s="19" t="e">
        <f>IF(#REF!=0,"",#REF!)</f>
        <v>#REF!</v>
      </c>
      <c r="AR1385" s="19" t="e">
        <f>IF(#REF!=0,"",#REF!)</f>
        <v>#REF!</v>
      </c>
      <c r="AS1385" s="19" t="e">
        <f>#REF!</f>
        <v>#REF!</v>
      </c>
    </row>
    <row r="1386" spans="4:45" ht="19.5" thickTop="1" thickBot="1" x14ac:dyDescent="0.25">
      <c r="D1386" s="1" t="str">
        <f t="shared" si="414"/>
        <v/>
      </c>
      <c r="E1386" s="1" t="str">
        <f t="shared" si="415"/>
        <v/>
      </c>
      <c r="K1386" s="19" t="str">
        <f t="shared" si="402"/>
        <v/>
      </c>
      <c r="L1386" s="19">
        <f t="shared" si="412"/>
        <v>10000</v>
      </c>
      <c r="M1386" s="22" t="str">
        <f>TRIM(Data!$N1383)</f>
        <v>Hall Townes (See Regina Dei Giganti)</v>
      </c>
      <c r="N1386" s="22" t="str">
        <f>TRIM(Data!$A1383)</f>
        <v>Hall Townes (See Regina Dei Giganti)</v>
      </c>
      <c r="O1386" s="23">
        <f>IF(Data!$B1383=0,"",Data!$B1383)</f>
        <v>1855</v>
      </c>
      <c r="P1386" s="19" t="str">
        <f>IF(Data!$C1383=0,"",Data!$C1383)</f>
        <v/>
      </c>
      <c r="Q1386" s="23" t="str">
        <f>IF($M1386="","",Data!$E1383)</f>
        <v>M-L</v>
      </c>
      <c r="R1386" s="23" t="str">
        <f t="shared" si="403"/>
        <v>M</v>
      </c>
      <c r="S1386" s="23" t="str">
        <f t="shared" si="404"/>
        <v>M</v>
      </c>
      <c r="T1386" s="19" t="str">
        <f>IF(Data!$F1383=0,"",Data!$F1383)</f>
        <v/>
      </c>
      <c r="U1386" s="19" t="str">
        <f>IF(Data!$G1383=0,"",Data!$G1383)</f>
        <v/>
      </c>
      <c r="V1386" s="19" t="str">
        <f>IF(Data!$D1383=0,"",Data!$D1383)</f>
        <v>ANTIQUE</v>
      </c>
      <c r="W1386" s="19" t="str">
        <f>Data!$H1383</f>
        <v>Japonica</v>
      </c>
      <c r="Y1386" s="41" t="e">
        <f t="shared" si="399"/>
        <v>#REF!</v>
      </c>
      <c r="Z1386" s="8">
        <f t="shared" si="405"/>
        <v>1386</v>
      </c>
      <c r="AA1386" s="8" t="str">
        <f t="shared" si="406"/>
        <v>Hall Townes (See Regina Dei Giganti)</v>
      </c>
      <c r="AB1386" s="8" t="str">
        <f t="shared" si="407"/>
        <v>M</v>
      </c>
      <c r="AC1386" s="8" t="str">
        <f t="shared" si="408"/>
        <v/>
      </c>
      <c r="AD1386" s="8" t="str">
        <f t="shared" si="413"/>
        <v/>
      </c>
      <c r="AE1386" s="8" t="str">
        <f t="shared" si="409"/>
        <v>ANTIQUE</v>
      </c>
      <c r="AF1386" s="5">
        <f t="shared" si="410"/>
        <v>1855</v>
      </c>
      <c r="AG1386" s="46">
        <v>1383</v>
      </c>
      <c r="AH1386" s="47" t="str">
        <f t="shared" si="400"/>
        <v/>
      </c>
      <c r="AI1386" s="48" t="str">
        <f t="shared" si="401"/>
        <v/>
      </c>
      <c r="AK1386" s="22" t="e">
        <f>TRIM(#REF!)</f>
        <v>#REF!</v>
      </c>
      <c r="AL1386" s="23" t="e">
        <f>IF(#REF!=0,"",#REF!)</f>
        <v>#REF!</v>
      </c>
      <c r="AM1386" s="19" t="e">
        <f>IF(#REF!=0,"",#REF!)</f>
        <v>#REF!</v>
      </c>
      <c r="AN1386" s="23" t="e">
        <f>IF($AK1386="","",#REF!)</f>
        <v>#REF!</v>
      </c>
      <c r="AO1386" s="23" t="e">
        <f t="shared" si="411"/>
        <v>#REF!</v>
      </c>
      <c r="AP1386" s="19" t="e">
        <f>IF(#REF!=0,"",#REF!)</f>
        <v>#REF!</v>
      </c>
      <c r="AQ1386" s="19" t="e">
        <f>IF(#REF!=0,"",#REF!)</f>
        <v>#REF!</v>
      </c>
      <c r="AR1386" s="19" t="e">
        <f>IF(#REF!=0,"",#REF!)</f>
        <v>#REF!</v>
      </c>
      <c r="AS1386" s="19" t="e">
        <f>#REF!</f>
        <v>#REF!</v>
      </c>
    </row>
    <row r="1387" spans="4:45" ht="19.5" thickTop="1" thickBot="1" x14ac:dyDescent="0.25">
      <c r="D1387" s="1" t="str">
        <f t="shared" si="414"/>
        <v/>
      </c>
      <c r="E1387" s="1" t="str">
        <f t="shared" si="415"/>
        <v/>
      </c>
      <c r="K1387" s="19" t="str">
        <f t="shared" si="402"/>
        <v/>
      </c>
      <c r="L1387" s="19">
        <f t="shared" si="412"/>
        <v>10000</v>
      </c>
      <c r="M1387" s="22" t="str">
        <f>TRIM(Data!$N1384)</f>
        <v>Hallelujah</v>
      </c>
      <c r="N1387" s="22" t="str">
        <f>TRIM(Data!$A1384)</f>
        <v>Hallelujah</v>
      </c>
      <c r="O1387" s="23">
        <f>IF(Data!$B1384=0,"",Data!$B1384)</f>
        <v>1986</v>
      </c>
      <c r="P1387" s="19" t="str">
        <f>IF(Data!$C1384=0,"",Data!$C1384)</f>
        <v>1</v>
      </c>
      <c r="Q1387" s="23" t="str">
        <f>IF($M1387="","",Data!$E1384)</f>
        <v>VL</v>
      </c>
      <c r="R1387" s="23" t="str">
        <f t="shared" si="403"/>
        <v>VL</v>
      </c>
      <c r="S1387" s="23" t="str">
        <f t="shared" si="404"/>
        <v>VL</v>
      </c>
      <c r="T1387" s="19" t="str">
        <f>IF(Data!$F1384=0,"",Data!$F1384)</f>
        <v>WHITE</v>
      </c>
      <c r="U1387" s="19" t="str">
        <f>IF(Data!$G1384=0,"",Data!$G1384)</f>
        <v/>
      </c>
      <c r="V1387" s="19" t="str">
        <f>IF(Data!$D1384=0,"",Data!$D1384)</f>
        <v/>
      </c>
      <c r="W1387" s="19" t="str">
        <f>Data!$H1384</f>
        <v>Japonica</v>
      </c>
      <c r="Y1387" s="41" t="e">
        <f t="shared" si="399"/>
        <v>#REF!</v>
      </c>
      <c r="Z1387" s="8">
        <f t="shared" si="405"/>
        <v>10000</v>
      </c>
      <c r="AA1387" s="8" t="str">
        <f t="shared" si="406"/>
        <v>Hallelujah</v>
      </c>
      <c r="AB1387" s="8" t="str">
        <f t="shared" si="407"/>
        <v>VL</v>
      </c>
      <c r="AC1387" s="8" t="str">
        <f t="shared" si="408"/>
        <v>WHITE</v>
      </c>
      <c r="AD1387" s="8" t="str">
        <f t="shared" si="413"/>
        <v/>
      </c>
      <c r="AE1387" s="8" t="str">
        <f t="shared" si="409"/>
        <v/>
      </c>
      <c r="AF1387" s="5">
        <f t="shared" si="410"/>
        <v>1986</v>
      </c>
      <c r="AG1387" s="46">
        <v>1384</v>
      </c>
      <c r="AH1387" s="47" t="str">
        <f t="shared" si="400"/>
        <v/>
      </c>
      <c r="AI1387" s="48" t="str">
        <f t="shared" si="401"/>
        <v/>
      </c>
      <c r="AK1387" s="22" t="e">
        <f>TRIM(#REF!)</f>
        <v>#REF!</v>
      </c>
      <c r="AL1387" s="23" t="e">
        <f>IF(#REF!=0,"",#REF!)</f>
        <v>#REF!</v>
      </c>
      <c r="AM1387" s="19" t="e">
        <f>IF(#REF!=0,"",#REF!)</f>
        <v>#REF!</v>
      </c>
      <c r="AN1387" s="23" t="e">
        <f>IF($AK1387="","",#REF!)</f>
        <v>#REF!</v>
      </c>
      <c r="AO1387" s="23" t="e">
        <f t="shared" si="411"/>
        <v>#REF!</v>
      </c>
      <c r="AP1387" s="19" t="e">
        <f>IF(#REF!=0,"",#REF!)</f>
        <v>#REF!</v>
      </c>
      <c r="AQ1387" s="19" t="e">
        <f>IF(#REF!=0,"",#REF!)</f>
        <v>#REF!</v>
      </c>
      <c r="AR1387" s="19" t="e">
        <f>IF(#REF!=0,"",#REF!)</f>
        <v>#REF!</v>
      </c>
      <c r="AS1387" s="19" t="e">
        <f>#REF!</f>
        <v>#REF!</v>
      </c>
    </row>
    <row r="1388" spans="4:45" ht="19.5" thickTop="1" thickBot="1" x14ac:dyDescent="0.25">
      <c r="D1388" s="1" t="str">
        <f t="shared" si="414"/>
        <v/>
      </c>
      <c r="E1388" s="1" t="str">
        <f t="shared" si="415"/>
        <v/>
      </c>
      <c r="K1388" s="19" t="str">
        <f t="shared" si="402"/>
        <v/>
      </c>
      <c r="L1388" s="19">
        <f t="shared" si="412"/>
        <v>10000</v>
      </c>
      <c r="M1388" s="22" t="str">
        <f>TRIM(Data!$N1385)</f>
        <v>Hallie Bland</v>
      </c>
      <c r="N1388" s="22" t="str">
        <f>TRIM(Data!$A1385)</f>
        <v>Hallie Bland</v>
      </c>
      <c r="O1388" s="23">
        <f>IF(Data!$B1385=0,"",Data!$B1385)</f>
        <v>1966</v>
      </c>
      <c r="P1388" s="19" t="str">
        <f>IF(Data!$C1385=0,"",Data!$C1385)</f>
        <v/>
      </c>
      <c r="Q1388" s="23" t="str">
        <f>IF($M1388="","",Data!$E1385)</f>
        <v>L</v>
      </c>
      <c r="R1388" s="23" t="str">
        <f t="shared" si="403"/>
        <v>L</v>
      </c>
      <c r="S1388" s="23" t="str">
        <f t="shared" si="404"/>
        <v>L</v>
      </c>
      <c r="T1388" s="19" t="str">
        <f>IF(Data!$F1385=0,"",Data!$F1385)</f>
        <v/>
      </c>
      <c r="U1388" s="19" t="str">
        <f>IF(Data!$G1385=0,"",Data!$G1385)</f>
        <v/>
      </c>
      <c r="V1388" s="19" t="str">
        <f>IF(Data!$D1385=0,"",Data!$D1385)</f>
        <v/>
      </c>
      <c r="W1388" s="19" t="str">
        <f>Data!$H1385</f>
        <v>Japonica</v>
      </c>
      <c r="Y1388" s="41" t="e">
        <f t="shared" si="399"/>
        <v>#REF!</v>
      </c>
      <c r="Z1388" s="8">
        <f t="shared" si="405"/>
        <v>10000</v>
      </c>
      <c r="AA1388" s="8" t="str">
        <f t="shared" si="406"/>
        <v>Hallie Bland</v>
      </c>
      <c r="AB1388" s="8" t="str">
        <f t="shared" si="407"/>
        <v>L</v>
      </c>
      <c r="AC1388" s="8" t="str">
        <f t="shared" si="408"/>
        <v/>
      </c>
      <c r="AD1388" s="8" t="str">
        <f t="shared" si="413"/>
        <v/>
      </c>
      <c r="AE1388" s="8" t="str">
        <f t="shared" si="409"/>
        <v/>
      </c>
      <c r="AF1388" s="5">
        <f t="shared" si="410"/>
        <v>1966</v>
      </c>
      <c r="AG1388" s="46">
        <v>1385</v>
      </c>
      <c r="AH1388" s="47" t="str">
        <f t="shared" si="400"/>
        <v/>
      </c>
      <c r="AI1388" s="48" t="str">
        <f t="shared" si="401"/>
        <v/>
      </c>
      <c r="AK1388" s="22" t="e">
        <f>TRIM(#REF!)</f>
        <v>#REF!</v>
      </c>
      <c r="AL1388" s="23" t="e">
        <f>IF(#REF!=0,"",#REF!)</f>
        <v>#REF!</v>
      </c>
      <c r="AM1388" s="19" t="e">
        <f>IF(#REF!=0,"",#REF!)</f>
        <v>#REF!</v>
      </c>
      <c r="AN1388" s="23" t="e">
        <f>IF($AK1388="","",#REF!)</f>
        <v>#REF!</v>
      </c>
      <c r="AO1388" s="23" t="e">
        <f t="shared" si="411"/>
        <v>#REF!</v>
      </c>
      <c r="AP1388" s="19" t="e">
        <f>IF(#REF!=0,"",#REF!)</f>
        <v>#REF!</v>
      </c>
      <c r="AQ1388" s="19" t="e">
        <f>IF(#REF!=0,"",#REF!)</f>
        <v>#REF!</v>
      </c>
      <c r="AR1388" s="19" t="e">
        <f>IF(#REF!=0,"",#REF!)</f>
        <v>#REF!</v>
      </c>
      <c r="AS1388" s="19" t="e">
        <f>#REF!</f>
        <v>#REF!</v>
      </c>
    </row>
    <row r="1389" spans="4:45" ht="19.5" thickTop="1" thickBot="1" x14ac:dyDescent="0.25">
      <c r="D1389" s="1" t="str">
        <f t="shared" si="414"/>
        <v/>
      </c>
      <c r="E1389" s="1" t="str">
        <f t="shared" si="415"/>
        <v/>
      </c>
      <c r="K1389" s="19" t="str">
        <f t="shared" si="402"/>
        <v/>
      </c>
      <c r="L1389" s="19">
        <f t="shared" si="412"/>
        <v>10000</v>
      </c>
      <c r="M1389" s="22" t="str">
        <f>TRIM(Data!$N1386)</f>
        <v>Hallmark</v>
      </c>
      <c r="N1389" s="22" t="str">
        <f>TRIM(Data!$A1386)</f>
        <v>Hallmark</v>
      </c>
      <c r="O1389" s="23">
        <f>IF(Data!$B1386=0,"",Data!$B1386)</f>
        <v>1958</v>
      </c>
      <c r="P1389" s="19" t="str">
        <f>IF(Data!$C1386=0,"",Data!$C1386)</f>
        <v/>
      </c>
      <c r="Q1389" s="23" t="str">
        <f>IF($M1389="","",Data!$E1386)</f>
        <v>L</v>
      </c>
      <c r="R1389" s="23" t="str">
        <f t="shared" si="403"/>
        <v>L</v>
      </c>
      <c r="S1389" s="23" t="str">
        <f t="shared" si="404"/>
        <v>L</v>
      </c>
      <c r="T1389" s="19" t="str">
        <f>IF(Data!$F1386=0,"",Data!$F1386)</f>
        <v>WHITE</v>
      </c>
      <c r="U1389" s="19" t="str">
        <f>IF(Data!$G1386=0,"",Data!$G1386)</f>
        <v/>
      </c>
      <c r="V1389" s="19" t="str">
        <f>IF(Data!$D1386=0,"",Data!$D1386)</f>
        <v/>
      </c>
      <c r="W1389" s="19" t="str">
        <f>Data!$H1386</f>
        <v>Japonica</v>
      </c>
      <c r="Y1389" s="41" t="e">
        <f t="shared" si="399"/>
        <v>#REF!</v>
      </c>
      <c r="Z1389" s="8">
        <f t="shared" si="405"/>
        <v>10000</v>
      </c>
      <c r="AA1389" s="8" t="str">
        <f t="shared" si="406"/>
        <v>Hallmark</v>
      </c>
      <c r="AB1389" s="8" t="str">
        <f t="shared" si="407"/>
        <v>L</v>
      </c>
      <c r="AC1389" s="8" t="str">
        <f t="shared" si="408"/>
        <v>WHITE</v>
      </c>
      <c r="AD1389" s="8" t="str">
        <f t="shared" si="413"/>
        <v/>
      </c>
      <c r="AE1389" s="8" t="str">
        <f t="shared" si="409"/>
        <v/>
      </c>
      <c r="AF1389" s="5">
        <f t="shared" si="410"/>
        <v>1958</v>
      </c>
      <c r="AG1389" s="46">
        <v>1386</v>
      </c>
      <c r="AH1389" s="47" t="str">
        <f t="shared" si="400"/>
        <v/>
      </c>
      <c r="AI1389" s="48" t="str">
        <f t="shared" si="401"/>
        <v/>
      </c>
      <c r="AK1389" s="22" t="e">
        <f>TRIM(#REF!)</f>
        <v>#REF!</v>
      </c>
      <c r="AL1389" s="23" t="e">
        <f>IF(#REF!=0,"",#REF!)</f>
        <v>#REF!</v>
      </c>
      <c r="AM1389" s="19" t="e">
        <f>IF(#REF!=0,"",#REF!)</f>
        <v>#REF!</v>
      </c>
      <c r="AN1389" s="23" t="e">
        <f>IF($AK1389="","",#REF!)</f>
        <v>#REF!</v>
      </c>
      <c r="AO1389" s="23" t="e">
        <f t="shared" si="411"/>
        <v>#REF!</v>
      </c>
      <c r="AP1389" s="19" t="e">
        <f>IF(#REF!=0,"",#REF!)</f>
        <v>#REF!</v>
      </c>
      <c r="AQ1389" s="19" t="e">
        <f>IF(#REF!=0,"",#REF!)</f>
        <v>#REF!</v>
      </c>
      <c r="AR1389" s="19" t="e">
        <f>IF(#REF!=0,"",#REF!)</f>
        <v>#REF!</v>
      </c>
      <c r="AS1389" s="19" t="e">
        <f>#REF!</f>
        <v>#REF!</v>
      </c>
    </row>
    <row r="1390" spans="4:45" ht="19.5" thickTop="1" thickBot="1" x14ac:dyDescent="0.25">
      <c r="D1390" s="1" t="str">
        <f t="shared" si="414"/>
        <v/>
      </c>
      <c r="E1390" s="1" t="str">
        <f t="shared" si="415"/>
        <v/>
      </c>
      <c r="K1390" s="19" t="str">
        <f t="shared" si="402"/>
        <v/>
      </c>
      <c r="L1390" s="19">
        <f t="shared" si="412"/>
        <v>10000</v>
      </c>
      <c r="M1390" s="22" t="str">
        <f>TRIM(Data!$N1387)</f>
        <v>Hall's Pride</v>
      </c>
      <c r="N1390" s="22" t="str">
        <f>TRIM(Data!$A1387)</f>
        <v>Hall's Pride (R)</v>
      </c>
      <c r="O1390" s="23">
        <f>IF(Data!$B1387=0,"",Data!$B1387)</f>
        <v>1985</v>
      </c>
      <c r="P1390" s="19" t="str">
        <f>IF(Data!$C1387=0,"",Data!$C1387)</f>
        <v>1</v>
      </c>
      <c r="Q1390" s="23" t="str">
        <f>IF($M1390="","",Data!$E1387)</f>
        <v>VL</v>
      </c>
      <c r="R1390" s="23" t="str">
        <f t="shared" si="403"/>
        <v>VL</v>
      </c>
      <c r="S1390" s="23" t="str">
        <f t="shared" si="404"/>
        <v>VL</v>
      </c>
      <c r="T1390" s="19" t="str">
        <f>IF(Data!$F1387=0,"",Data!$F1387)</f>
        <v/>
      </c>
      <c r="U1390" s="19" t="str">
        <f>IF(Data!$G1387=0,"",Data!$G1387)</f>
        <v/>
      </c>
      <c r="V1390" s="19" t="str">
        <f>IF(Data!$D1387=0,"",Data!$D1387)</f>
        <v/>
      </c>
      <c r="W1390" s="19" t="str">
        <f>Data!$H1387</f>
        <v>Reticulata</v>
      </c>
      <c r="Y1390" s="41" t="e">
        <f t="shared" si="399"/>
        <v>#REF!</v>
      </c>
      <c r="Z1390" s="8">
        <f t="shared" si="405"/>
        <v>10000</v>
      </c>
      <c r="AA1390" s="8" t="str">
        <f t="shared" si="406"/>
        <v>Hall's Pride</v>
      </c>
      <c r="AB1390" s="8" t="str">
        <f t="shared" si="407"/>
        <v>VL</v>
      </c>
      <c r="AC1390" s="8" t="str">
        <f t="shared" si="408"/>
        <v/>
      </c>
      <c r="AD1390" s="8" t="str">
        <f t="shared" si="413"/>
        <v/>
      </c>
      <c r="AE1390" s="8" t="str">
        <f t="shared" si="409"/>
        <v/>
      </c>
      <c r="AF1390" s="5">
        <f t="shared" si="410"/>
        <v>1985</v>
      </c>
      <c r="AG1390" s="46">
        <v>1387</v>
      </c>
      <c r="AH1390" s="47" t="str">
        <f t="shared" si="400"/>
        <v/>
      </c>
      <c r="AI1390" s="48" t="str">
        <f t="shared" si="401"/>
        <v/>
      </c>
      <c r="AK1390" s="22" t="e">
        <f>TRIM(#REF!)</f>
        <v>#REF!</v>
      </c>
      <c r="AL1390" s="23" t="e">
        <f>IF(#REF!=0,"",#REF!)</f>
        <v>#REF!</v>
      </c>
      <c r="AM1390" s="19" t="e">
        <f>IF(#REF!=0,"",#REF!)</f>
        <v>#REF!</v>
      </c>
      <c r="AN1390" s="23" t="e">
        <f>IF($AK1390="","",#REF!)</f>
        <v>#REF!</v>
      </c>
      <c r="AO1390" s="23" t="e">
        <f t="shared" si="411"/>
        <v>#REF!</v>
      </c>
      <c r="AP1390" s="19" t="e">
        <f>IF(#REF!=0,"",#REF!)</f>
        <v>#REF!</v>
      </c>
      <c r="AQ1390" s="19" t="e">
        <f>IF(#REF!=0,"",#REF!)</f>
        <v>#REF!</v>
      </c>
      <c r="AR1390" s="19" t="e">
        <f>IF(#REF!=0,"",#REF!)</f>
        <v>#REF!</v>
      </c>
      <c r="AS1390" s="19" t="e">
        <f>#REF!</f>
        <v>#REF!</v>
      </c>
    </row>
    <row r="1391" spans="4:45" ht="19.5" thickTop="1" thickBot="1" x14ac:dyDescent="0.25">
      <c r="D1391" s="1" t="str">
        <f t="shared" si="414"/>
        <v/>
      </c>
      <c r="E1391" s="1" t="str">
        <f t="shared" si="415"/>
        <v/>
      </c>
      <c r="K1391" s="19" t="str">
        <f t="shared" si="402"/>
        <v/>
      </c>
      <c r="L1391" s="19">
        <f t="shared" si="412"/>
        <v>10000</v>
      </c>
      <c r="M1391" s="22" t="str">
        <f>TRIM(Data!$N1388)</f>
        <v>Hallstone Spicy</v>
      </c>
      <c r="N1391" s="22" t="str">
        <f>TRIM(Data!$A1388)</f>
        <v>Hallstone Spicy (H)</v>
      </c>
      <c r="O1391" s="23">
        <f>IF(Data!$B1388=0,"",Data!$B1388)</f>
        <v>2008</v>
      </c>
      <c r="P1391" s="19" t="str">
        <f>IF(Data!$C1388=0,"",Data!$C1388)</f>
        <v>1</v>
      </c>
      <c r="Q1391" s="23" t="str">
        <f>IF($M1391="","",Data!$E1388)</f>
        <v>S</v>
      </c>
      <c r="R1391" s="23" t="str">
        <f t="shared" si="403"/>
        <v>S</v>
      </c>
      <c r="S1391" s="23" t="str">
        <f t="shared" si="404"/>
        <v>S</v>
      </c>
      <c r="T1391" s="19" t="str">
        <f>IF(Data!$F1388=0,"",Data!$F1388)</f>
        <v/>
      </c>
      <c r="U1391" s="19" t="str">
        <f>IF(Data!$G1388=0,"",Data!$G1388)</f>
        <v/>
      </c>
      <c r="V1391" s="19" t="str">
        <f>IF(Data!$D1388=0,"",Data!$D1388)</f>
        <v/>
      </c>
      <c r="W1391" s="19" t="str">
        <f>Data!$H1388</f>
        <v>NRH</v>
      </c>
      <c r="Y1391" s="41" t="e">
        <f t="shared" si="399"/>
        <v>#REF!</v>
      </c>
      <c r="Z1391" s="8">
        <f t="shared" si="405"/>
        <v>10000</v>
      </c>
      <c r="AA1391" s="8" t="str">
        <f t="shared" si="406"/>
        <v>Hallstone Spicy</v>
      </c>
      <c r="AB1391" s="8" t="str">
        <f t="shared" si="407"/>
        <v>S</v>
      </c>
      <c r="AC1391" s="8" t="str">
        <f t="shared" si="408"/>
        <v/>
      </c>
      <c r="AD1391" s="8" t="str">
        <f t="shared" si="413"/>
        <v/>
      </c>
      <c r="AE1391" s="8" t="str">
        <f t="shared" si="409"/>
        <v/>
      </c>
      <c r="AF1391" s="5">
        <f t="shared" si="410"/>
        <v>2008</v>
      </c>
      <c r="AG1391" s="46">
        <v>1388</v>
      </c>
      <c r="AH1391" s="47" t="str">
        <f t="shared" si="400"/>
        <v/>
      </c>
      <c r="AI1391" s="48" t="str">
        <f t="shared" si="401"/>
        <v/>
      </c>
      <c r="AK1391" s="22" t="e">
        <f>TRIM(#REF!)</f>
        <v>#REF!</v>
      </c>
      <c r="AL1391" s="23" t="e">
        <f>IF(#REF!=0,"",#REF!)</f>
        <v>#REF!</v>
      </c>
      <c r="AM1391" s="19" t="e">
        <f>IF(#REF!=0,"",#REF!)</f>
        <v>#REF!</v>
      </c>
      <c r="AN1391" s="23" t="e">
        <f>IF($AK1391="","",#REF!)</f>
        <v>#REF!</v>
      </c>
      <c r="AO1391" s="23" t="e">
        <f t="shared" si="411"/>
        <v>#REF!</v>
      </c>
      <c r="AP1391" s="19" t="e">
        <f>IF(#REF!=0,"",#REF!)</f>
        <v>#REF!</v>
      </c>
      <c r="AQ1391" s="19" t="e">
        <f>IF(#REF!=0,"",#REF!)</f>
        <v>#REF!</v>
      </c>
      <c r="AR1391" s="19" t="e">
        <f>IF(#REF!=0,"",#REF!)</f>
        <v>#REF!</v>
      </c>
      <c r="AS1391" s="19" t="e">
        <f>#REF!</f>
        <v>#REF!</v>
      </c>
    </row>
    <row r="1392" spans="4:45" ht="19.5" thickTop="1" thickBot="1" x14ac:dyDescent="0.25">
      <c r="D1392" s="1" t="str">
        <f t="shared" si="414"/>
        <v/>
      </c>
      <c r="E1392" s="1" t="str">
        <f t="shared" si="415"/>
        <v/>
      </c>
      <c r="K1392" s="19" t="str">
        <f t="shared" si="402"/>
        <v/>
      </c>
      <c r="L1392" s="19">
        <f t="shared" si="412"/>
        <v>10000</v>
      </c>
      <c r="M1392" s="22" t="str">
        <f>TRIM(Data!$N1389)</f>
        <v>Hana-fuki</v>
      </c>
      <c r="N1392" s="22" t="str">
        <f>TRIM(Data!$A1389)</f>
        <v>Hana-fuki (Chalice)</v>
      </c>
      <c r="O1392" s="23">
        <f>IF(Data!$B1389=0,"",Data!$B1389)</f>
        <v>1930</v>
      </c>
      <c r="P1392" s="19" t="str">
        <f>IF(Data!$C1389=0,"",Data!$C1389)</f>
        <v>1</v>
      </c>
      <c r="Q1392" s="23" t="str">
        <f>IF($M1392="","",Data!$E1389)</f>
        <v>M-L</v>
      </c>
      <c r="R1392" s="23" t="str">
        <f t="shared" si="403"/>
        <v>M</v>
      </c>
      <c r="S1392" s="23" t="str">
        <f t="shared" si="404"/>
        <v>M</v>
      </c>
      <c r="T1392" s="19" t="str">
        <f>IF(Data!$F1389=0,"",Data!$F1389)</f>
        <v/>
      </c>
      <c r="U1392" s="19" t="str">
        <f>IF(Data!$G1389=0,"",Data!$G1389)</f>
        <v/>
      </c>
      <c r="V1392" s="19" t="str">
        <f>IF(Data!$D1389=0,"",Data!$D1389)</f>
        <v/>
      </c>
      <c r="W1392" s="19" t="str">
        <f>Data!$H1389</f>
        <v>Japonica</v>
      </c>
      <c r="Y1392" s="41" t="e">
        <f t="shared" si="399"/>
        <v>#REF!</v>
      </c>
      <c r="Z1392" s="8">
        <f t="shared" si="405"/>
        <v>10000</v>
      </c>
      <c r="AA1392" s="8" t="str">
        <f t="shared" si="406"/>
        <v>Hana-fuki</v>
      </c>
      <c r="AB1392" s="8" t="str">
        <f t="shared" si="407"/>
        <v>M</v>
      </c>
      <c r="AC1392" s="8" t="str">
        <f t="shared" si="408"/>
        <v/>
      </c>
      <c r="AD1392" s="8" t="str">
        <f t="shared" si="413"/>
        <v/>
      </c>
      <c r="AE1392" s="8" t="str">
        <f t="shared" si="409"/>
        <v/>
      </c>
      <c r="AF1392" s="5">
        <f t="shared" si="410"/>
        <v>1930</v>
      </c>
      <c r="AG1392" s="46">
        <v>1389</v>
      </c>
      <c r="AH1392" s="47" t="str">
        <f t="shared" si="400"/>
        <v/>
      </c>
      <c r="AI1392" s="48" t="str">
        <f t="shared" si="401"/>
        <v/>
      </c>
      <c r="AK1392" s="22" t="e">
        <f>TRIM(#REF!)</f>
        <v>#REF!</v>
      </c>
      <c r="AL1392" s="23" t="e">
        <f>IF(#REF!=0,"",#REF!)</f>
        <v>#REF!</v>
      </c>
      <c r="AM1392" s="19" t="e">
        <f>IF(#REF!=0,"",#REF!)</f>
        <v>#REF!</v>
      </c>
      <c r="AN1392" s="23" t="e">
        <f>IF($AK1392="","",#REF!)</f>
        <v>#REF!</v>
      </c>
      <c r="AO1392" s="23" t="e">
        <f t="shared" si="411"/>
        <v>#REF!</v>
      </c>
      <c r="AP1392" s="19" t="e">
        <f>IF(#REF!=0,"",#REF!)</f>
        <v>#REF!</v>
      </c>
      <c r="AQ1392" s="19" t="e">
        <f>IF(#REF!=0,"",#REF!)</f>
        <v>#REF!</v>
      </c>
      <c r="AR1392" s="19" t="e">
        <f>IF(#REF!=0,"",#REF!)</f>
        <v>#REF!</v>
      </c>
      <c r="AS1392" s="19" t="e">
        <f>#REF!</f>
        <v>#REF!</v>
      </c>
    </row>
    <row r="1393" spans="4:45" ht="19.5" thickTop="1" thickBot="1" x14ac:dyDescent="0.25">
      <c r="D1393" s="1" t="str">
        <f t="shared" si="414"/>
        <v/>
      </c>
      <c r="E1393" s="1" t="str">
        <f t="shared" si="415"/>
        <v/>
      </c>
      <c r="K1393" s="19" t="str">
        <f t="shared" si="402"/>
        <v/>
      </c>
      <c r="L1393" s="19">
        <f t="shared" si="412"/>
        <v>10000</v>
      </c>
      <c r="M1393" s="22" t="str">
        <f>TRIM(Data!$N1390)</f>
        <v>Hana-jiman</v>
      </c>
      <c r="N1393" s="22" t="str">
        <f>TRIM(Data!$A1390)</f>
        <v>Hana-jiman (Sasanqua)</v>
      </c>
      <c r="O1393" s="23">
        <f>IF(Data!$B1390=0,"",Data!$B1390)</f>
        <v>1905</v>
      </c>
      <c r="P1393" s="19" t="str">
        <f>IF(Data!$C1390=0,"",Data!$C1390)</f>
        <v>1</v>
      </c>
      <c r="Q1393" s="23" t="str">
        <f>IF($M1393="","",Data!$E1390)</f>
        <v>M</v>
      </c>
      <c r="R1393" s="23" t="str">
        <f t="shared" si="403"/>
        <v>M</v>
      </c>
      <c r="S1393" s="23" t="str">
        <f t="shared" si="404"/>
        <v>M</v>
      </c>
      <c r="T1393" s="19" t="str">
        <f>IF(Data!$F1390=0,"",Data!$F1390)</f>
        <v/>
      </c>
      <c r="U1393" s="19" t="str">
        <f>IF(Data!$G1390=0,"",Data!$G1390)</f>
        <v/>
      </c>
      <c r="V1393" s="19" t="str">
        <f>IF(Data!$D1390=0,"",Data!$D1390)</f>
        <v/>
      </c>
      <c r="W1393" s="19" t="str">
        <f>Data!$H1390</f>
        <v>Sasanqua</v>
      </c>
      <c r="Y1393" s="41" t="e">
        <f t="shared" si="399"/>
        <v>#REF!</v>
      </c>
      <c r="Z1393" s="8">
        <f t="shared" si="405"/>
        <v>10000</v>
      </c>
      <c r="AA1393" s="8" t="str">
        <f t="shared" si="406"/>
        <v>Hana-jiman</v>
      </c>
      <c r="AB1393" s="8" t="str">
        <f t="shared" si="407"/>
        <v>M</v>
      </c>
      <c r="AC1393" s="8" t="str">
        <f t="shared" si="408"/>
        <v/>
      </c>
      <c r="AD1393" s="8" t="str">
        <f t="shared" si="413"/>
        <v/>
      </c>
      <c r="AE1393" s="8" t="str">
        <f t="shared" si="409"/>
        <v/>
      </c>
      <c r="AF1393" s="5">
        <f t="shared" si="410"/>
        <v>1905</v>
      </c>
      <c r="AG1393" s="46">
        <v>1390</v>
      </c>
      <c r="AH1393" s="47" t="str">
        <f t="shared" si="400"/>
        <v/>
      </c>
      <c r="AI1393" s="48" t="str">
        <f t="shared" si="401"/>
        <v/>
      </c>
      <c r="AK1393" s="22" t="e">
        <f>TRIM(#REF!)</f>
        <v>#REF!</v>
      </c>
      <c r="AL1393" s="23" t="e">
        <f>IF(#REF!=0,"",#REF!)</f>
        <v>#REF!</v>
      </c>
      <c r="AM1393" s="19" t="e">
        <f>IF(#REF!=0,"",#REF!)</f>
        <v>#REF!</v>
      </c>
      <c r="AN1393" s="23" t="e">
        <f>IF($AK1393="","",#REF!)</f>
        <v>#REF!</v>
      </c>
      <c r="AO1393" s="23" t="e">
        <f t="shared" si="411"/>
        <v>#REF!</v>
      </c>
      <c r="AP1393" s="19" t="e">
        <f>IF(#REF!=0,"",#REF!)</f>
        <v>#REF!</v>
      </c>
      <c r="AQ1393" s="19" t="e">
        <f>IF(#REF!=0,"",#REF!)</f>
        <v>#REF!</v>
      </c>
      <c r="AR1393" s="19" t="e">
        <f>IF(#REF!=0,"",#REF!)</f>
        <v>#REF!</v>
      </c>
      <c r="AS1393" s="19" t="e">
        <f>#REF!</f>
        <v>#REF!</v>
      </c>
    </row>
    <row r="1394" spans="4:45" ht="19.5" thickTop="1" thickBot="1" x14ac:dyDescent="0.25">
      <c r="D1394" s="1" t="str">
        <f t="shared" si="414"/>
        <v/>
      </c>
      <c r="E1394" s="1" t="str">
        <f t="shared" si="415"/>
        <v/>
      </c>
      <c r="K1394" s="19" t="str">
        <f t="shared" si="402"/>
        <v/>
      </c>
      <c r="L1394" s="19">
        <f t="shared" si="412"/>
        <v>10000</v>
      </c>
      <c r="M1394" s="22" t="str">
        <f>TRIM(Data!$N1391)</f>
        <v>Hanamigasa</v>
      </c>
      <c r="N1394" s="22" t="str">
        <f>TRIM(Data!$A1391)</f>
        <v>Hanamigasa (Rusticana)</v>
      </c>
      <c r="O1394" s="23">
        <f>IF(Data!$B1391=0,"",Data!$B1391)</f>
        <v>1970</v>
      </c>
      <c r="P1394" s="19" t="str">
        <f>IF(Data!$C1391=0,"",Data!$C1391)</f>
        <v>1</v>
      </c>
      <c r="Q1394" s="23" t="str">
        <f>IF($M1394="","",Data!$E1391)</f>
        <v>M-L</v>
      </c>
      <c r="R1394" s="23" t="str">
        <f t="shared" si="403"/>
        <v>M</v>
      </c>
      <c r="S1394" s="23" t="str">
        <f t="shared" si="404"/>
        <v>M</v>
      </c>
      <c r="T1394" s="19" t="str">
        <f>IF(Data!$F1391=0,"",Data!$F1391)</f>
        <v/>
      </c>
      <c r="U1394" s="19" t="str">
        <f>IF(Data!$G1391=0,"",Data!$G1391)</f>
        <v/>
      </c>
      <c r="V1394" s="19" t="str">
        <f>IF(Data!$D1391=0,"",Data!$D1391)</f>
        <v/>
      </c>
      <c r="W1394" s="19" t="str">
        <f>Data!$H1391</f>
        <v>Specie</v>
      </c>
      <c r="Y1394" s="41" t="e">
        <f t="shared" si="399"/>
        <v>#REF!</v>
      </c>
      <c r="Z1394" s="8">
        <f t="shared" si="405"/>
        <v>10000</v>
      </c>
      <c r="AA1394" s="8" t="str">
        <f t="shared" si="406"/>
        <v>Hanamigasa</v>
      </c>
      <c r="AB1394" s="8" t="str">
        <f t="shared" si="407"/>
        <v>M</v>
      </c>
      <c r="AC1394" s="8" t="str">
        <f t="shared" si="408"/>
        <v/>
      </c>
      <c r="AD1394" s="8" t="str">
        <f t="shared" si="413"/>
        <v/>
      </c>
      <c r="AE1394" s="8" t="str">
        <f t="shared" si="409"/>
        <v/>
      </c>
      <c r="AF1394" s="5">
        <f t="shared" si="410"/>
        <v>1970</v>
      </c>
      <c r="AG1394" s="46">
        <v>1391</v>
      </c>
      <c r="AH1394" s="47" t="str">
        <f t="shared" si="400"/>
        <v/>
      </c>
      <c r="AI1394" s="48" t="str">
        <f t="shared" si="401"/>
        <v/>
      </c>
      <c r="AK1394" s="22" t="e">
        <f>TRIM(#REF!)</f>
        <v>#REF!</v>
      </c>
      <c r="AL1394" s="23" t="e">
        <f>IF(#REF!=0,"",#REF!)</f>
        <v>#REF!</v>
      </c>
      <c r="AM1394" s="19" t="e">
        <f>IF(#REF!=0,"",#REF!)</f>
        <v>#REF!</v>
      </c>
      <c r="AN1394" s="23" t="e">
        <f>IF($AK1394="","",#REF!)</f>
        <v>#REF!</v>
      </c>
      <c r="AO1394" s="23" t="e">
        <f t="shared" si="411"/>
        <v>#REF!</v>
      </c>
      <c r="AP1394" s="19" t="e">
        <f>IF(#REF!=0,"",#REF!)</f>
        <v>#REF!</v>
      </c>
      <c r="AQ1394" s="19" t="e">
        <f>IF(#REF!=0,"",#REF!)</f>
        <v>#REF!</v>
      </c>
      <c r="AR1394" s="19" t="e">
        <f>IF(#REF!=0,"",#REF!)</f>
        <v>#REF!</v>
      </c>
      <c r="AS1394" s="19" t="e">
        <f>#REF!</f>
        <v>#REF!</v>
      </c>
    </row>
    <row r="1395" spans="4:45" ht="19.5" thickTop="1" thickBot="1" x14ac:dyDescent="0.25">
      <c r="D1395" s="1" t="str">
        <f t="shared" si="414"/>
        <v/>
      </c>
      <c r="E1395" s="1" t="str">
        <f t="shared" si="415"/>
        <v/>
      </c>
      <c r="K1395" s="19" t="str">
        <f t="shared" si="402"/>
        <v/>
      </c>
      <c r="L1395" s="19">
        <f t="shared" si="412"/>
        <v>10000</v>
      </c>
      <c r="M1395" s="22" t="str">
        <f>TRIM(Data!$N1392)</f>
        <v>Hana-nana</v>
      </c>
      <c r="N1395" s="22" t="str">
        <f>TRIM(Data!$A1392)</f>
        <v>Hana-nana (Sasanqua)</v>
      </c>
      <c r="O1395" s="23">
        <f>IF(Data!$B1392=0,"",Data!$B1392)</f>
        <v>1996</v>
      </c>
      <c r="P1395" s="19" t="str">
        <f>IF(Data!$C1392=0,"",Data!$C1392)</f>
        <v/>
      </c>
      <c r="Q1395" s="23" t="str">
        <f>IF($M1395="","",Data!$E1392)</f>
        <v>M-L</v>
      </c>
      <c r="R1395" s="23" t="str">
        <f t="shared" si="403"/>
        <v>M</v>
      </c>
      <c r="S1395" s="23" t="str">
        <f t="shared" si="404"/>
        <v>M</v>
      </c>
      <c r="T1395" s="19" t="str">
        <f>IF(Data!$F1392=0,"",Data!$F1392)</f>
        <v/>
      </c>
      <c r="U1395" s="19" t="str">
        <f>IF(Data!$G1392=0,"",Data!$G1392)</f>
        <v/>
      </c>
      <c r="V1395" s="19" t="str">
        <f>IF(Data!$D1392=0,"",Data!$D1392)</f>
        <v/>
      </c>
      <c r="W1395" s="19" t="str">
        <f>Data!$H1392</f>
        <v>Sasanqua</v>
      </c>
      <c r="Y1395" s="41" t="e">
        <f t="shared" si="399"/>
        <v>#REF!</v>
      </c>
      <c r="Z1395" s="8">
        <f t="shared" si="405"/>
        <v>10000</v>
      </c>
      <c r="AA1395" s="8" t="str">
        <f t="shared" si="406"/>
        <v>Hana-nana</v>
      </c>
      <c r="AB1395" s="8" t="str">
        <f t="shared" si="407"/>
        <v>M</v>
      </c>
      <c r="AC1395" s="8" t="str">
        <f t="shared" si="408"/>
        <v/>
      </c>
      <c r="AD1395" s="8" t="str">
        <f t="shared" si="413"/>
        <v/>
      </c>
      <c r="AE1395" s="8" t="str">
        <f t="shared" si="409"/>
        <v/>
      </c>
      <c r="AF1395" s="5">
        <f t="shared" si="410"/>
        <v>1996</v>
      </c>
      <c r="AG1395" s="46">
        <v>1392</v>
      </c>
      <c r="AH1395" s="47" t="str">
        <f t="shared" si="400"/>
        <v/>
      </c>
      <c r="AI1395" s="48" t="str">
        <f t="shared" si="401"/>
        <v/>
      </c>
      <c r="AK1395" s="22" t="e">
        <f>TRIM(#REF!)</f>
        <v>#REF!</v>
      </c>
      <c r="AL1395" s="23" t="e">
        <f>IF(#REF!=0,"",#REF!)</f>
        <v>#REF!</v>
      </c>
      <c r="AM1395" s="19" t="e">
        <f>IF(#REF!=0,"",#REF!)</f>
        <v>#REF!</v>
      </c>
      <c r="AN1395" s="23" t="e">
        <f>IF($AK1395="","",#REF!)</f>
        <v>#REF!</v>
      </c>
      <c r="AO1395" s="23" t="e">
        <f t="shared" si="411"/>
        <v>#REF!</v>
      </c>
      <c r="AP1395" s="19" t="e">
        <f>IF(#REF!=0,"",#REF!)</f>
        <v>#REF!</v>
      </c>
      <c r="AQ1395" s="19" t="e">
        <f>IF(#REF!=0,"",#REF!)</f>
        <v>#REF!</v>
      </c>
      <c r="AR1395" s="19" t="e">
        <f>IF(#REF!=0,"",#REF!)</f>
        <v>#REF!</v>
      </c>
      <c r="AS1395" s="19" t="e">
        <f>#REF!</f>
        <v>#REF!</v>
      </c>
    </row>
    <row r="1396" spans="4:45" ht="19.5" thickTop="1" thickBot="1" x14ac:dyDescent="0.25">
      <c r="D1396" s="1" t="str">
        <f t="shared" si="414"/>
        <v/>
      </c>
      <c r="E1396" s="1" t="str">
        <f t="shared" si="415"/>
        <v/>
      </c>
      <c r="K1396" s="19" t="str">
        <f t="shared" si="402"/>
        <v/>
      </c>
      <c r="L1396" s="19">
        <f t="shared" si="412"/>
        <v>10000</v>
      </c>
      <c r="M1396" s="22" t="str">
        <f>TRIM(Data!$N1393)</f>
        <v>Hana-no-sato</v>
      </c>
      <c r="N1396" s="22" t="str">
        <f>TRIM(Data!$A1393)</f>
        <v>Hana-no-sato (Flower Village)</v>
      </c>
      <c r="O1396" s="23">
        <f>IF(Data!$B1393=0,"",Data!$B1393)</f>
        <v>1975</v>
      </c>
      <c r="P1396" s="19" t="str">
        <f>IF(Data!$C1393=0,"",Data!$C1393)</f>
        <v>1</v>
      </c>
      <c r="Q1396" s="23" t="str">
        <f>IF($M1396="","",Data!$E1393)</f>
        <v>L</v>
      </c>
      <c r="R1396" s="23" t="str">
        <f t="shared" si="403"/>
        <v>L</v>
      </c>
      <c r="S1396" s="23" t="str">
        <f t="shared" si="404"/>
        <v>L</v>
      </c>
      <c r="T1396" s="19" t="str">
        <f>IF(Data!$F1393=0,"",Data!$F1393)</f>
        <v/>
      </c>
      <c r="U1396" s="19" t="str">
        <f>IF(Data!$G1393=0,"",Data!$G1393)</f>
        <v/>
      </c>
      <c r="V1396" s="19" t="str">
        <f>IF(Data!$D1393=0,"",Data!$D1393)</f>
        <v/>
      </c>
      <c r="W1396" s="19" t="str">
        <f>Data!$H1393</f>
        <v>Japonica</v>
      </c>
      <c r="Y1396" s="41" t="e">
        <f t="shared" si="399"/>
        <v>#REF!</v>
      </c>
      <c r="Z1396" s="8">
        <f t="shared" si="405"/>
        <v>10000</v>
      </c>
      <c r="AA1396" s="8" t="str">
        <f t="shared" si="406"/>
        <v>Hana-no-sato</v>
      </c>
      <c r="AB1396" s="8" t="str">
        <f t="shared" si="407"/>
        <v>L</v>
      </c>
      <c r="AC1396" s="8" t="str">
        <f t="shared" si="408"/>
        <v/>
      </c>
      <c r="AD1396" s="8" t="str">
        <f t="shared" si="413"/>
        <v/>
      </c>
      <c r="AE1396" s="8" t="str">
        <f t="shared" si="409"/>
        <v/>
      </c>
      <c r="AF1396" s="5">
        <f t="shared" si="410"/>
        <v>1975</v>
      </c>
      <c r="AG1396" s="46">
        <v>1393</v>
      </c>
      <c r="AH1396" s="47" t="str">
        <f t="shared" si="400"/>
        <v/>
      </c>
      <c r="AI1396" s="48" t="str">
        <f t="shared" si="401"/>
        <v/>
      </c>
      <c r="AK1396" s="22" t="e">
        <f>TRIM(#REF!)</f>
        <v>#REF!</v>
      </c>
      <c r="AL1396" s="23" t="e">
        <f>IF(#REF!=0,"",#REF!)</f>
        <v>#REF!</v>
      </c>
      <c r="AM1396" s="19" t="e">
        <f>IF(#REF!=0,"",#REF!)</f>
        <v>#REF!</v>
      </c>
      <c r="AN1396" s="23" t="e">
        <f>IF($AK1396="","",#REF!)</f>
        <v>#REF!</v>
      </c>
      <c r="AO1396" s="23" t="e">
        <f t="shared" si="411"/>
        <v>#REF!</v>
      </c>
      <c r="AP1396" s="19" t="e">
        <f>IF(#REF!=0,"",#REF!)</f>
        <v>#REF!</v>
      </c>
      <c r="AQ1396" s="19" t="e">
        <f>IF(#REF!=0,"",#REF!)</f>
        <v>#REF!</v>
      </c>
      <c r="AR1396" s="19" t="e">
        <f>IF(#REF!=0,"",#REF!)</f>
        <v>#REF!</v>
      </c>
      <c r="AS1396" s="19" t="e">
        <f>#REF!</f>
        <v>#REF!</v>
      </c>
    </row>
    <row r="1397" spans="4:45" ht="19.5" thickTop="1" thickBot="1" x14ac:dyDescent="0.25">
      <c r="D1397" s="1" t="str">
        <f t="shared" si="414"/>
        <v/>
      </c>
      <c r="E1397" s="1" t="str">
        <f t="shared" si="415"/>
        <v/>
      </c>
      <c r="K1397" s="19" t="str">
        <f t="shared" si="402"/>
        <v/>
      </c>
      <c r="L1397" s="19">
        <f t="shared" si="412"/>
        <v>10000</v>
      </c>
      <c r="M1397" s="22" t="str">
        <f>TRIM(Data!$N1394)</f>
        <v>Hank Stone</v>
      </c>
      <c r="N1397" s="22" t="str">
        <f>TRIM(Data!$A1394)</f>
        <v>Hank Stone (R)</v>
      </c>
      <c r="O1397" s="23">
        <f>IF(Data!$B1394=0,"",Data!$B1394)</f>
        <v>1986</v>
      </c>
      <c r="P1397" s="19" t="str">
        <f>IF(Data!$C1394=0,"",Data!$C1394)</f>
        <v>1</v>
      </c>
      <c r="Q1397" s="23" t="str">
        <f>IF($M1397="","",Data!$E1394)</f>
        <v>L</v>
      </c>
      <c r="R1397" s="23" t="str">
        <f t="shared" si="403"/>
        <v>L</v>
      </c>
      <c r="S1397" s="23" t="str">
        <f t="shared" si="404"/>
        <v>L</v>
      </c>
      <c r="T1397" s="19" t="str">
        <f>IF(Data!$F1394=0,"",Data!$F1394)</f>
        <v/>
      </c>
      <c r="U1397" s="19" t="str">
        <f>IF(Data!$G1394=0,"",Data!$G1394)</f>
        <v/>
      </c>
      <c r="V1397" s="19" t="str">
        <f>IF(Data!$D1394=0,"",Data!$D1394)</f>
        <v/>
      </c>
      <c r="W1397" s="19" t="str">
        <f>Data!$H1394</f>
        <v>Reticulata</v>
      </c>
      <c r="Y1397" s="41" t="e">
        <f t="shared" si="399"/>
        <v>#REF!</v>
      </c>
      <c r="Z1397" s="8">
        <f t="shared" si="405"/>
        <v>10000</v>
      </c>
      <c r="AA1397" s="8" t="str">
        <f t="shared" si="406"/>
        <v>Hank Stone</v>
      </c>
      <c r="AB1397" s="8" t="str">
        <f t="shared" si="407"/>
        <v>L</v>
      </c>
      <c r="AC1397" s="8" t="str">
        <f t="shared" si="408"/>
        <v/>
      </c>
      <c r="AD1397" s="8" t="str">
        <f t="shared" si="413"/>
        <v/>
      </c>
      <c r="AE1397" s="8" t="str">
        <f t="shared" si="409"/>
        <v/>
      </c>
      <c r="AF1397" s="5">
        <f t="shared" si="410"/>
        <v>1986</v>
      </c>
      <c r="AG1397" s="46">
        <v>1394</v>
      </c>
      <c r="AH1397" s="47" t="str">
        <f t="shared" si="400"/>
        <v/>
      </c>
      <c r="AI1397" s="48" t="str">
        <f t="shared" si="401"/>
        <v/>
      </c>
      <c r="AK1397" s="22" t="e">
        <f>TRIM(#REF!)</f>
        <v>#REF!</v>
      </c>
      <c r="AL1397" s="23" t="e">
        <f>IF(#REF!=0,"",#REF!)</f>
        <v>#REF!</v>
      </c>
      <c r="AM1397" s="19" t="e">
        <f>IF(#REF!=0,"",#REF!)</f>
        <v>#REF!</v>
      </c>
      <c r="AN1397" s="23" t="e">
        <f>IF($AK1397="","",#REF!)</f>
        <v>#REF!</v>
      </c>
      <c r="AO1397" s="23" t="e">
        <f t="shared" si="411"/>
        <v>#REF!</v>
      </c>
      <c r="AP1397" s="19" t="e">
        <f>IF(#REF!=0,"",#REF!)</f>
        <v>#REF!</v>
      </c>
      <c r="AQ1397" s="19" t="e">
        <f>IF(#REF!=0,"",#REF!)</f>
        <v>#REF!</v>
      </c>
      <c r="AR1397" s="19" t="e">
        <f>IF(#REF!=0,"",#REF!)</f>
        <v>#REF!</v>
      </c>
      <c r="AS1397" s="19" t="e">
        <f>#REF!</f>
        <v>#REF!</v>
      </c>
    </row>
    <row r="1398" spans="4:45" ht="19.5" thickTop="1" thickBot="1" x14ac:dyDescent="0.25">
      <c r="D1398" s="1" t="str">
        <f t="shared" si="414"/>
        <v/>
      </c>
      <c r="E1398" s="1" t="str">
        <f t="shared" si="415"/>
        <v/>
      </c>
      <c r="K1398" s="19" t="str">
        <f t="shared" si="402"/>
        <v/>
      </c>
      <c r="L1398" s="19">
        <f t="shared" si="412"/>
        <v>10000</v>
      </c>
      <c r="M1398" s="22" t="str">
        <f>TRIM(Data!$N1395)</f>
        <v>Han-Ling Raspberry</v>
      </c>
      <c r="N1398" s="22" t="str">
        <f>TRIM(Data!$A1395)</f>
        <v>Han-Ling Raspberry</v>
      </c>
      <c r="O1398" s="23">
        <f>IF(Data!$B1395=0,"",Data!$B1395)</f>
        <v>1977</v>
      </c>
      <c r="P1398" s="19" t="str">
        <f>IF(Data!$C1395=0,"",Data!$C1395)</f>
        <v>1</v>
      </c>
      <c r="Q1398" s="23" t="str">
        <f>IF($M1398="","",Data!$E1395)</f>
        <v>L-VL</v>
      </c>
      <c r="R1398" s="23" t="str">
        <f t="shared" si="403"/>
        <v>L</v>
      </c>
      <c r="S1398" s="23" t="str">
        <f t="shared" si="404"/>
        <v>L</v>
      </c>
      <c r="T1398" s="19" t="str">
        <f>IF(Data!$F1395=0,"",Data!$F1395)</f>
        <v/>
      </c>
      <c r="U1398" s="19" t="str">
        <f>IF(Data!$G1395=0,"",Data!$G1395)</f>
        <v/>
      </c>
      <c r="V1398" s="19" t="str">
        <f>IF(Data!$D1395=0,"",Data!$D1395)</f>
        <v/>
      </c>
      <c r="W1398" s="19" t="str">
        <f>Data!$H1395</f>
        <v>Japonica</v>
      </c>
      <c r="Y1398" s="41" t="e">
        <f t="shared" si="399"/>
        <v>#REF!</v>
      </c>
      <c r="Z1398" s="8">
        <f t="shared" si="405"/>
        <v>10000</v>
      </c>
      <c r="AA1398" s="8" t="str">
        <f t="shared" si="406"/>
        <v>Han-Ling Raspberry</v>
      </c>
      <c r="AB1398" s="8" t="str">
        <f t="shared" si="407"/>
        <v>L</v>
      </c>
      <c r="AC1398" s="8" t="str">
        <f t="shared" si="408"/>
        <v/>
      </c>
      <c r="AD1398" s="8" t="str">
        <f t="shared" si="413"/>
        <v/>
      </c>
      <c r="AE1398" s="8" t="str">
        <f t="shared" si="409"/>
        <v/>
      </c>
      <c r="AF1398" s="5">
        <f t="shared" si="410"/>
        <v>1977</v>
      </c>
      <c r="AG1398" s="46">
        <v>1395</v>
      </c>
      <c r="AH1398" s="47" t="str">
        <f t="shared" si="400"/>
        <v/>
      </c>
      <c r="AI1398" s="48" t="str">
        <f t="shared" si="401"/>
        <v/>
      </c>
      <c r="AK1398" s="22" t="e">
        <f>TRIM(#REF!)</f>
        <v>#REF!</v>
      </c>
      <c r="AL1398" s="23" t="e">
        <f>IF(#REF!=0,"",#REF!)</f>
        <v>#REF!</v>
      </c>
      <c r="AM1398" s="19" t="e">
        <f>IF(#REF!=0,"",#REF!)</f>
        <v>#REF!</v>
      </c>
      <c r="AN1398" s="23" t="e">
        <f>IF($AK1398="","",#REF!)</f>
        <v>#REF!</v>
      </c>
      <c r="AO1398" s="23" t="e">
        <f t="shared" si="411"/>
        <v>#REF!</v>
      </c>
      <c r="AP1398" s="19" t="e">
        <f>IF(#REF!=0,"",#REF!)</f>
        <v>#REF!</v>
      </c>
      <c r="AQ1398" s="19" t="e">
        <f>IF(#REF!=0,"",#REF!)</f>
        <v>#REF!</v>
      </c>
      <c r="AR1398" s="19" t="e">
        <f>IF(#REF!=0,"",#REF!)</f>
        <v>#REF!</v>
      </c>
      <c r="AS1398" s="19" t="e">
        <f>#REF!</f>
        <v>#REF!</v>
      </c>
    </row>
    <row r="1399" spans="4:45" ht="19.5" thickTop="1" thickBot="1" x14ac:dyDescent="0.25">
      <c r="D1399" s="1" t="str">
        <f t="shared" si="414"/>
        <v/>
      </c>
      <c r="E1399" s="1" t="str">
        <f t="shared" si="415"/>
        <v/>
      </c>
      <c r="K1399" s="19" t="str">
        <f t="shared" si="402"/>
        <v/>
      </c>
      <c r="L1399" s="19">
        <f t="shared" si="412"/>
        <v>10000</v>
      </c>
      <c r="M1399" s="22" t="str">
        <f>TRIM(Data!$N1396)</f>
        <v>Han-Ling Snow</v>
      </c>
      <c r="N1399" s="22" t="str">
        <f>TRIM(Data!$A1396)</f>
        <v>Han-Ling Snow</v>
      </c>
      <c r="O1399" s="23">
        <f>IF(Data!$B1396=0,"",Data!$B1396)</f>
        <v>1977</v>
      </c>
      <c r="P1399" s="19" t="str">
        <f>IF(Data!$C1396=0,"",Data!$C1396)</f>
        <v>1</v>
      </c>
      <c r="Q1399" s="23" t="str">
        <f>IF($M1399="","",Data!$E1396)</f>
        <v>L-VL</v>
      </c>
      <c r="R1399" s="23" t="str">
        <f t="shared" si="403"/>
        <v>L</v>
      </c>
      <c r="S1399" s="23" t="str">
        <f t="shared" si="404"/>
        <v>L</v>
      </c>
      <c r="T1399" s="19" t="str">
        <f>IF(Data!$F1396=0,"",Data!$F1396)</f>
        <v>WHITE</v>
      </c>
      <c r="U1399" s="19" t="str">
        <f>IF(Data!$G1396=0,"",Data!$G1396)</f>
        <v/>
      </c>
      <c r="V1399" s="19" t="str">
        <f>IF(Data!$D1396=0,"",Data!$D1396)</f>
        <v/>
      </c>
      <c r="W1399" s="19" t="str">
        <f>Data!$H1396</f>
        <v>Japonica</v>
      </c>
      <c r="Y1399" s="41" t="e">
        <f t="shared" si="399"/>
        <v>#REF!</v>
      </c>
      <c r="Z1399" s="8">
        <f t="shared" si="405"/>
        <v>10000</v>
      </c>
      <c r="AA1399" s="8" t="str">
        <f t="shared" si="406"/>
        <v>Han-Ling Snow</v>
      </c>
      <c r="AB1399" s="8" t="str">
        <f t="shared" si="407"/>
        <v>L</v>
      </c>
      <c r="AC1399" s="8" t="str">
        <f t="shared" si="408"/>
        <v>WHITE</v>
      </c>
      <c r="AD1399" s="8" t="str">
        <f t="shared" si="413"/>
        <v/>
      </c>
      <c r="AE1399" s="8" t="str">
        <f t="shared" si="409"/>
        <v/>
      </c>
      <c r="AF1399" s="5">
        <f t="shared" si="410"/>
        <v>1977</v>
      </c>
      <c r="AG1399" s="46">
        <v>1396</v>
      </c>
      <c r="AH1399" s="47" t="str">
        <f t="shared" si="400"/>
        <v/>
      </c>
      <c r="AI1399" s="48" t="str">
        <f t="shared" si="401"/>
        <v/>
      </c>
      <c r="AK1399" s="22" t="e">
        <f>TRIM(#REF!)</f>
        <v>#REF!</v>
      </c>
      <c r="AL1399" s="23" t="e">
        <f>IF(#REF!=0,"",#REF!)</f>
        <v>#REF!</v>
      </c>
      <c r="AM1399" s="19" t="e">
        <f>IF(#REF!=0,"",#REF!)</f>
        <v>#REF!</v>
      </c>
      <c r="AN1399" s="23" t="e">
        <f>IF($AK1399="","",#REF!)</f>
        <v>#REF!</v>
      </c>
      <c r="AO1399" s="23" t="e">
        <f t="shared" si="411"/>
        <v>#REF!</v>
      </c>
      <c r="AP1399" s="19" t="e">
        <f>IF(#REF!=0,"",#REF!)</f>
        <v>#REF!</v>
      </c>
      <c r="AQ1399" s="19" t="e">
        <f>IF(#REF!=0,"",#REF!)</f>
        <v>#REF!</v>
      </c>
      <c r="AR1399" s="19" t="e">
        <f>IF(#REF!=0,"",#REF!)</f>
        <v>#REF!</v>
      </c>
      <c r="AS1399" s="19" t="e">
        <f>#REF!</f>
        <v>#REF!</v>
      </c>
    </row>
    <row r="1400" spans="4:45" ht="19.5" thickTop="1" thickBot="1" x14ac:dyDescent="0.25">
      <c r="D1400" s="1" t="str">
        <f t="shared" si="414"/>
        <v/>
      </c>
      <c r="E1400" s="1" t="str">
        <f t="shared" si="415"/>
        <v/>
      </c>
      <c r="K1400" s="19" t="str">
        <f t="shared" si="402"/>
        <v/>
      </c>
      <c r="L1400" s="19">
        <f t="shared" si="412"/>
        <v>10000</v>
      </c>
      <c r="M1400" s="22" t="str">
        <f>TRIM(Data!$N1397)</f>
        <v>Happy Birthday</v>
      </c>
      <c r="N1400" s="22" t="str">
        <f>TRIM(Data!$A1397)</f>
        <v>Happy Birthday</v>
      </c>
      <c r="O1400" s="23">
        <f>IF(Data!$B1397=0,"",Data!$B1397)</f>
        <v>1979</v>
      </c>
      <c r="P1400" s="19" t="str">
        <f>IF(Data!$C1397=0,"",Data!$C1397)</f>
        <v>1</v>
      </c>
      <c r="Q1400" s="23" t="str">
        <f>IF($M1400="","",Data!$E1397)</f>
        <v>L</v>
      </c>
      <c r="R1400" s="23" t="str">
        <f t="shared" si="403"/>
        <v>L</v>
      </c>
      <c r="S1400" s="23" t="str">
        <f t="shared" si="404"/>
        <v>L</v>
      </c>
      <c r="T1400" s="19" t="str">
        <f>IF(Data!$F1397=0,"",Data!$F1397)</f>
        <v/>
      </c>
      <c r="U1400" s="19" t="str">
        <f>IF(Data!$G1397=0,"",Data!$G1397)</f>
        <v/>
      </c>
      <c r="V1400" s="19" t="str">
        <f>IF(Data!$D1397=0,"",Data!$D1397)</f>
        <v/>
      </c>
      <c r="W1400" s="19" t="str">
        <f>Data!$H1397</f>
        <v>Japonica</v>
      </c>
      <c r="Y1400" s="41" t="e">
        <f t="shared" si="399"/>
        <v>#REF!</v>
      </c>
      <c r="Z1400" s="8">
        <f t="shared" si="405"/>
        <v>10000</v>
      </c>
      <c r="AA1400" s="8" t="str">
        <f t="shared" si="406"/>
        <v>Happy Birthday</v>
      </c>
      <c r="AB1400" s="8" t="str">
        <f t="shared" si="407"/>
        <v>L</v>
      </c>
      <c r="AC1400" s="8" t="str">
        <f t="shared" si="408"/>
        <v/>
      </c>
      <c r="AD1400" s="8" t="str">
        <f t="shared" si="413"/>
        <v/>
      </c>
      <c r="AE1400" s="8" t="str">
        <f t="shared" si="409"/>
        <v/>
      </c>
      <c r="AF1400" s="5">
        <f t="shared" si="410"/>
        <v>1979</v>
      </c>
      <c r="AG1400" s="46">
        <v>1397</v>
      </c>
      <c r="AH1400" s="47" t="str">
        <f t="shared" si="400"/>
        <v/>
      </c>
      <c r="AI1400" s="48" t="str">
        <f t="shared" si="401"/>
        <v/>
      </c>
      <c r="AK1400" s="22" t="e">
        <f>TRIM(#REF!)</f>
        <v>#REF!</v>
      </c>
      <c r="AL1400" s="23" t="e">
        <f>IF(#REF!=0,"",#REF!)</f>
        <v>#REF!</v>
      </c>
      <c r="AM1400" s="19" t="e">
        <f>IF(#REF!=0,"",#REF!)</f>
        <v>#REF!</v>
      </c>
      <c r="AN1400" s="23" t="e">
        <f>IF($AK1400="","",#REF!)</f>
        <v>#REF!</v>
      </c>
      <c r="AO1400" s="23" t="e">
        <f t="shared" si="411"/>
        <v>#REF!</v>
      </c>
      <c r="AP1400" s="19" t="e">
        <f>IF(#REF!=0,"",#REF!)</f>
        <v>#REF!</v>
      </c>
      <c r="AQ1400" s="19" t="e">
        <f>IF(#REF!=0,"",#REF!)</f>
        <v>#REF!</v>
      </c>
      <c r="AR1400" s="19" t="e">
        <f>IF(#REF!=0,"",#REF!)</f>
        <v>#REF!</v>
      </c>
      <c r="AS1400" s="19" t="e">
        <f>#REF!</f>
        <v>#REF!</v>
      </c>
    </row>
    <row r="1401" spans="4:45" ht="19.5" thickTop="1" thickBot="1" x14ac:dyDescent="0.25">
      <c r="D1401" s="1" t="str">
        <f t="shared" si="414"/>
        <v/>
      </c>
      <c r="E1401" s="1" t="str">
        <f t="shared" si="415"/>
        <v/>
      </c>
      <c r="K1401" s="19" t="str">
        <f t="shared" si="402"/>
        <v/>
      </c>
      <c r="L1401" s="19">
        <f t="shared" si="412"/>
        <v>10000</v>
      </c>
      <c r="M1401" s="22" t="str">
        <f>TRIM(Data!$N1398)</f>
        <v>Happy Harlequin</v>
      </c>
      <c r="N1401" s="22" t="str">
        <f>TRIM(Data!$A1398)</f>
        <v>Happy Harlequin</v>
      </c>
      <c r="O1401" s="23">
        <f>IF(Data!$B1398=0,"",Data!$B1398)</f>
        <v>2006</v>
      </c>
      <c r="P1401" s="19" t="str">
        <f>IF(Data!$C1398=0,"",Data!$C1398)</f>
        <v>1</v>
      </c>
      <c r="Q1401" s="23" t="str">
        <f>IF($M1401="","",Data!$E1398)</f>
        <v>M-L</v>
      </c>
      <c r="R1401" s="23" t="str">
        <f t="shared" si="403"/>
        <v>M</v>
      </c>
      <c r="S1401" s="23" t="str">
        <f t="shared" si="404"/>
        <v>M</v>
      </c>
      <c r="T1401" s="19" t="str">
        <f>IF(Data!$F1398=0,"",Data!$F1398)</f>
        <v/>
      </c>
      <c r="U1401" s="19" t="str">
        <f>IF(Data!$G1398=0,"",Data!$G1398)</f>
        <v/>
      </c>
      <c r="V1401" s="19" t="str">
        <f>IF(Data!$D1398=0,"",Data!$D1398)</f>
        <v/>
      </c>
      <c r="W1401" s="19" t="str">
        <f>Data!$H1398</f>
        <v>Japonica</v>
      </c>
      <c r="Y1401" s="41" t="e">
        <f t="shared" si="399"/>
        <v>#REF!</v>
      </c>
      <c r="Z1401" s="8">
        <f t="shared" si="405"/>
        <v>10000</v>
      </c>
      <c r="AA1401" s="8" t="str">
        <f t="shared" si="406"/>
        <v>Happy Harlequin</v>
      </c>
      <c r="AB1401" s="8" t="str">
        <f t="shared" si="407"/>
        <v>M</v>
      </c>
      <c r="AC1401" s="8" t="str">
        <f t="shared" si="408"/>
        <v/>
      </c>
      <c r="AD1401" s="8" t="str">
        <f t="shared" si="413"/>
        <v/>
      </c>
      <c r="AE1401" s="8" t="str">
        <f t="shared" si="409"/>
        <v/>
      </c>
      <c r="AF1401" s="5">
        <f t="shared" si="410"/>
        <v>2006</v>
      </c>
      <c r="AG1401" s="46">
        <v>1398</v>
      </c>
      <c r="AH1401" s="47" t="str">
        <f t="shared" si="400"/>
        <v/>
      </c>
      <c r="AI1401" s="48" t="str">
        <f t="shared" si="401"/>
        <v/>
      </c>
      <c r="AK1401" s="22" t="e">
        <f>TRIM(#REF!)</f>
        <v>#REF!</v>
      </c>
      <c r="AL1401" s="23" t="e">
        <f>IF(#REF!=0,"",#REF!)</f>
        <v>#REF!</v>
      </c>
      <c r="AM1401" s="19" t="e">
        <f>IF(#REF!=0,"",#REF!)</f>
        <v>#REF!</v>
      </c>
      <c r="AN1401" s="23" t="e">
        <f>IF($AK1401="","",#REF!)</f>
        <v>#REF!</v>
      </c>
      <c r="AO1401" s="23" t="e">
        <f t="shared" si="411"/>
        <v>#REF!</v>
      </c>
      <c r="AP1401" s="19" t="e">
        <f>IF(#REF!=0,"",#REF!)</f>
        <v>#REF!</v>
      </c>
      <c r="AQ1401" s="19" t="e">
        <f>IF(#REF!=0,"",#REF!)</f>
        <v>#REF!</v>
      </c>
      <c r="AR1401" s="19" t="e">
        <f>IF(#REF!=0,"",#REF!)</f>
        <v>#REF!</v>
      </c>
      <c r="AS1401" s="19" t="e">
        <f>#REF!</f>
        <v>#REF!</v>
      </c>
    </row>
    <row r="1402" spans="4:45" ht="19.5" thickTop="1" thickBot="1" x14ac:dyDescent="0.25">
      <c r="D1402" s="1" t="str">
        <f t="shared" si="414"/>
        <v/>
      </c>
      <c r="E1402" s="1" t="str">
        <f t="shared" si="415"/>
        <v/>
      </c>
      <c r="K1402" s="19" t="str">
        <f t="shared" si="402"/>
        <v/>
      </c>
      <c r="L1402" s="19">
        <f t="shared" si="412"/>
        <v>10000</v>
      </c>
      <c r="M1402" s="22" t="str">
        <f>TRIM(Data!$N1399)</f>
        <v>Happy Higo</v>
      </c>
      <c r="N1402" s="22" t="str">
        <f>TRIM(Data!$A1399)</f>
        <v>Happy Higo (Higo)</v>
      </c>
      <c r="O1402" s="23">
        <f>IF(Data!$B1399=0,"",Data!$B1399)</f>
        <v>1992</v>
      </c>
      <c r="P1402" s="19" t="str">
        <f>IF(Data!$C1399=0,"",Data!$C1399)</f>
        <v>1</v>
      </c>
      <c r="Q1402" s="23" t="str">
        <f>IF($M1402="","",Data!$E1399)</f>
        <v>L-VL</v>
      </c>
      <c r="R1402" s="23" t="str">
        <f t="shared" si="403"/>
        <v>L</v>
      </c>
      <c r="S1402" s="23" t="str">
        <f t="shared" si="404"/>
        <v>L</v>
      </c>
      <c r="T1402" s="19" t="str">
        <f>IF(Data!$F1399=0,"",Data!$F1399)</f>
        <v/>
      </c>
      <c r="U1402" s="19" t="str">
        <f>IF(Data!$G1399=0,"",Data!$G1399)</f>
        <v/>
      </c>
      <c r="V1402" s="19" t="str">
        <f>IF(Data!$D1399=0,"",Data!$D1399)</f>
        <v/>
      </c>
      <c r="W1402" s="19" t="str">
        <f>Data!$H1399</f>
        <v>Japonica [Higo]</v>
      </c>
      <c r="Y1402" s="41" t="e">
        <f t="shared" si="399"/>
        <v>#REF!</v>
      </c>
      <c r="Z1402" s="8">
        <f t="shared" si="405"/>
        <v>10000</v>
      </c>
      <c r="AA1402" s="8" t="str">
        <f t="shared" si="406"/>
        <v>Happy Higo</v>
      </c>
      <c r="AB1402" s="8" t="str">
        <f t="shared" si="407"/>
        <v>L</v>
      </c>
      <c r="AC1402" s="8" t="str">
        <f t="shared" si="408"/>
        <v/>
      </c>
      <c r="AD1402" s="8" t="str">
        <f t="shared" si="413"/>
        <v/>
      </c>
      <c r="AE1402" s="8" t="str">
        <f t="shared" si="409"/>
        <v/>
      </c>
      <c r="AF1402" s="5">
        <f t="shared" si="410"/>
        <v>1992</v>
      </c>
      <c r="AG1402" s="46">
        <v>1399</v>
      </c>
      <c r="AH1402" s="47" t="str">
        <f t="shared" si="400"/>
        <v/>
      </c>
      <c r="AI1402" s="48" t="str">
        <f t="shared" si="401"/>
        <v/>
      </c>
      <c r="AK1402" s="22" t="e">
        <f>TRIM(#REF!)</f>
        <v>#REF!</v>
      </c>
      <c r="AL1402" s="23" t="e">
        <f>IF(#REF!=0,"",#REF!)</f>
        <v>#REF!</v>
      </c>
      <c r="AM1402" s="19" t="e">
        <f>IF(#REF!=0,"",#REF!)</f>
        <v>#REF!</v>
      </c>
      <c r="AN1402" s="23" t="e">
        <f>IF($AK1402="","",#REF!)</f>
        <v>#REF!</v>
      </c>
      <c r="AO1402" s="23" t="e">
        <f t="shared" si="411"/>
        <v>#REF!</v>
      </c>
      <c r="AP1402" s="19" t="e">
        <f>IF(#REF!=0,"",#REF!)</f>
        <v>#REF!</v>
      </c>
      <c r="AQ1402" s="19" t="e">
        <f>IF(#REF!=0,"",#REF!)</f>
        <v>#REF!</v>
      </c>
      <c r="AR1402" s="19" t="e">
        <f>IF(#REF!=0,"",#REF!)</f>
        <v>#REF!</v>
      </c>
      <c r="AS1402" s="19" t="e">
        <f>#REF!</f>
        <v>#REF!</v>
      </c>
    </row>
    <row r="1403" spans="4:45" ht="19.5" thickTop="1" thickBot="1" x14ac:dyDescent="0.25">
      <c r="D1403" s="1" t="str">
        <f t="shared" si="414"/>
        <v/>
      </c>
      <c r="E1403" s="1" t="str">
        <f t="shared" si="415"/>
        <v/>
      </c>
      <c r="K1403" s="19" t="str">
        <f t="shared" si="402"/>
        <v/>
      </c>
      <c r="L1403" s="19">
        <f t="shared" si="412"/>
        <v>10000</v>
      </c>
      <c r="M1403" s="22" t="str">
        <f>TRIM(Data!$N1400)</f>
        <v>Happy Holidays</v>
      </c>
      <c r="N1403" s="22" t="str">
        <f>TRIM(Data!$A1400)</f>
        <v>Happy Holidays</v>
      </c>
      <c r="O1403" s="23">
        <f>IF(Data!$B1400=0,"",Data!$B1400)</f>
        <v>1984</v>
      </c>
      <c r="P1403" s="19" t="str">
        <f>IF(Data!$C1400=0,"",Data!$C1400)</f>
        <v>1</v>
      </c>
      <c r="Q1403" s="23" t="str">
        <f>IF($M1403="","",Data!$E1400)</f>
        <v>M</v>
      </c>
      <c r="R1403" s="23" t="str">
        <f t="shared" si="403"/>
        <v>M</v>
      </c>
      <c r="S1403" s="23" t="str">
        <f t="shared" si="404"/>
        <v>M</v>
      </c>
      <c r="T1403" s="19" t="str">
        <f>IF(Data!$F1400=0,"",Data!$F1400)</f>
        <v/>
      </c>
      <c r="U1403" s="19" t="str">
        <f>IF(Data!$G1400=0,"",Data!$G1400)</f>
        <v>FD</v>
      </c>
      <c r="V1403" s="19" t="str">
        <f>IF(Data!$D1400=0,"",Data!$D1400)</f>
        <v/>
      </c>
      <c r="W1403" s="19" t="str">
        <f>Data!$H1400</f>
        <v>Japonica</v>
      </c>
      <c r="Y1403" s="41" t="e">
        <f t="shared" si="399"/>
        <v>#REF!</v>
      </c>
      <c r="Z1403" s="8">
        <f t="shared" si="405"/>
        <v>10000</v>
      </c>
      <c r="AA1403" s="8" t="str">
        <f t="shared" si="406"/>
        <v>Happy Holidays</v>
      </c>
      <c r="AB1403" s="8" t="str">
        <f t="shared" si="407"/>
        <v>M</v>
      </c>
      <c r="AC1403" s="8" t="str">
        <f t="shared" si="408"/>
        <v/>
      </c>
      <c r="AD1403" s="8" t="str">
        <f t="shared" si="413"/>
        <v>FD</v>
      </c>
      <c r="AE1403" s="8" t="str">
        <f t="shared" si="409"/>
        <v/>
      </c>
      <c r="AF1403" s="5">
        <f t="shared" si="410"/>
        <v>1984</v>
      </c>
      <c r="AG1403" s="46">
        <v>1400</v>
      </c>
      <c r="AH1403" s="47" t="str">
        <f t="shared" si="400"/>
        <v/>
      </c>
      <c r="AI1403" s="48" t="str">
        <f t="shared" si="401"/>
        <v/>
      </c>
      <c r="AK1403" s="22" t="e">
        <f>TRIM(#REF!)</f>
        <v>#REF!</v>
      </c>
      <c r="AL1403" s="23" t="e">
        <f>IF(#REF!=0,"",#REF!)</f>
        <v>#REF!</v>
      </c>
      <c r="AM1403" s="19" t="e">
        <f>IF(#REF!=0,"",#REF!)</f>
        <v>#REF!</v>
      </c>
      <c r="AN1403" s="23" t="e">
        <f>IF($AK1403="","",#REF!)</f>
        <v>#REF!</v>
      </c>
      <c r="AO1403" s="23" t="e">
        <f t="shared" si="411"/>
        <v>#REF!</v>
      </c>
      <c r="AP1403" s="19" t="e">
        <f>IF(#REF!=0,"",#REF!)</f>
        <v>#REF!</v>
      </c>
      <c r="AQ1403" s="19" t="e">
        <f>IF(#REF!=0,"",#REF!)</f>
        <v>#REF!</v>
      </c>
      <c r="AR1403" s="19" t="e">
        <f>IF(#REF!=0,"",#REF!)</f>
        <v>#REF!</v>
      </c>
      <c r="AS1403" s="19" t="e">
        <f>#REF!</f>
        <v>#REF!</v>
      </c>
    </row>
    <row r="1404" spans="4:45" ht="19.5" thickTop="1" thickBot="1" x14ac:dyDescent="0.25">
      <c r="D1404" s="1" t="str">
        <f t="shared" si="414"/>
        <v/>
      </c>
      <c r="E1404" s="1" t="str">
        <f t="shared" si="415"/>
        <v/>
      </c>
      <c r="K1404" s="19" t="str">
        <f t="shared" si="402"/>
        <v/>
      </c>
      <c r="L1404" s="19">
        <f t="shared" si="412"/>
        <v>10000</v>
      </c>
      <c r="M1404" s="22" t="str">
        <f>TRIM(Data!$N1401)</f>
        <v>Happy Talk</v>
      </c>
      <c r="N1404" s="22" t="str">
        <f>TRIM(Data!$A1401)</f>
        <v>Happy Talk</v>
      </c>
      <c r="O1404" s="23">
        <f>IF(Data!$B1401=0,"",Data!$B1401)</f>
        <v>2013</v>
      </c>
      <c r="P1404" s="19" t="str">
        <f>IF(Data!$C1401=0,"",Data!$C1401)</f>
        <v>1</v>
      </c>
      <c r="Q1404" s="23" t="str">
        <f>IF($M1404="","",Data!$E1401)</f>
        <v>M</v>
      </c>
      <c r="R1404" s="23" t="str">
        <f t="shared" si="403"/>
        <v>M</v>
      </c>
      <c r="S1404" s="23" t="str">
        <f t="shared" si="404"/>
        <v>M</v>
      </c>
      <c r="T1404" s="19" t="str">
        <f>IF(Data!$F1401=0,"",Data!$F1401)</f>
        <v/>
      </c>
      <c r="U1404" s="19" t="str">
        <f>IF(Data!$G1401=0,"",Data!$G1401)</f>
        <v/>
      </c>
      <c r="V1404" s="19" t="str">
        <f>IF(Data!$D1401=0,"",Data!$D1401)</f>
        <v/>
      </c>
      <c r="W1404" s="19" t="str">
        <f>Data!$H1401</f>
        <v>Japonica</v>
      </c>
      <c r="Y1404" s="41" t="e">
        <f t="shared" si="399"/>
        <v>#REF!</v>
      </c>
      <c r="Z1404" s="8">
        <f t="shared" si="405"/>
        <v>10000</v>
      </c>
      <c r="AA1404" s="8" t="str">
        <f t="shared" si="406"/>
        <v>Happy Talk</v>
      </c>
      <c r="AB1404" s="8" t="str">
        <f t="shared" si="407"/>
        <v>M</v>
      </c>
      <c r="AC1404" s="8" t="str">
        <f t="shared" si="408"/>
        <v/>
      </c>
      <c r="AD1404" s="8" t="str">
        <f t="shared" si="413"/>
        <v/>
      </c>
      <c r="AE1404" s="8" t="str">
        <f t="shared" si="409"/>
        <v/>
      </c>
      <c r="AF1404" s="5">
        <f t="shared" si="410"/>
        <v>2013</v>
      </c>
      <c r="AG1404" s="46">
        <v>1401</v>
      </c>
      <c r="AH1404" s="47" t="str">
        <f t="shared" si="400"/>
        <v/>
      </c>
      <c r="AI1404" s="48" t="str">
        <f t="shared" si="401"/>
        <v/>
      </c>
      <c r="AK1404" s="22" t="e">
        <f>TRIM(#REF!)</f>
        <v>#REF!</v>
      </c>
      <c r="AL1404" s="23" t="e">
        <f>IF(#REF!=0,"",#REF!)</f>
        <v>#REF!</v>
      </c>
      <c r="AM1404" s="19" t="e">
        <f>IF(#REF!=0,"",#REF!)</f>
        <v>#REF!</v>
      </c>
      <c r="AN1404" s="23" t="e">
        <f>IF($AK1404="","",#REF!)</f>
        <v>#REF!</v>
      </c>
      <c r="AO1404" s="23" t="e">
        <f t="shared" si="411"/>
        <v>#REF!</v>
      </c>
      <c r="AP1404" s="19" t="e">
        <f>IF(#REF!=0,"",#REF!)</f>
        <v>#REF!</v>
      </c>
      <c r="AQ1404" s="19" t="e">
        <f>IF(#REF!=0,"",#REF!)</f>
        <v>#REF!</v>
      </c>
      <c r="AR1404" s="19" t="e">
        <f>IF(#REF!=0,"",#REF!)</f>
        <v>#REF!</v>
      </c>
      <c r="AS1404" s="19" t="e">
        <f>#REF!</f>
        <v>#REF!</v>
      </c>
    </row>
    <row r="1405" spans="4:45" ht="19.5" thickTop="1" thickBot="1" x14ac:dyDescent="0.25">
      <c r="D1405" s="1" t="str">
        <f t="shared" si="414"/>
        <v/>
      </c>
      <c r="E1405" s="1" t="str">
        <f t="shared" si="415"/>
        <v/>
      </c>
      <c r="K1405" s="19" t="str">
        <f t="shared" si="402"/>
        <v/>
      </c>
      <c r="L1405" s="19">
        <f t="shared" si="412"/>
        <v>10000</v>
      </c>
      <c r="M1405" s="22" t="str">
        <f>TRIM(Data!$N1402)</f>
        <v>Happy Times</v>
      </c>
      <c r="N1405" s="22" t="str">
        <f>TRIM(Data!$A1402)</f>
        <v>Happy Times</v>
      </c>
      <c r="O1405" s="23">
        <f>IF(Data!$B1402=0,"",Data!$B1402)</f>
        <v>2005</v>
      </c>
      <c r="P1405" s="19" t="str">
        <f>IF(Data!$C1402=0,"",Data!$C1402)</f>
        <v>1</v>
      </c>
      <c r="Q1405" s="23" t="str">
        <f>IF($M1405="","",Data!$E1402)</f>
        <v>S-M</v>
      </c>
      <c r="R1405" s="23" t="str">
        <f t="shared" si="403"/>
        <v>S</v>
      </c>
      <c r="S1405" s="23" t="str">
        <f t="shared" si="404"/>
        <v>S</v>
      </c>
      <c r="T1405" s="19" t="str">
        <f>IF(Data!$F1402=0,"",Data!$F1402)</f>
        <v/>
      </c>
      <c r="U1405" s="19" t="str">
        <f>IF(Data!$G1402=0,"",Data!$G1402)</f>
        <v/>
      </c>
      <c r="V1405" s="19" t="str">
        <f>IF(Data!$D1402=0,"",Data!$D1402)</f>
        <v/>
      </c>
      <c r="W1405" s="19" t="str">
        <f>Data!$H1402</f>
        <v>Japonica</v>
      </c>
      <c r="Y1405" s="41" t="e">
        <f t="shared" si="399"/>
        <v>#REF!</v>
      </c>
      <c r="Z1405" s="8">
        <f t="shared" si="405"/>
        <v>10000</v>
      </c>
      <c r="AA1405" s="8" t="str">
        <f t="shared" si="406"/>
        <v>Happy Times</v>
      </c>
      <c r="AB1405" s="8" t="str">
        <f t="shared" si="407"/>
        <v>S</v>
      </c>
      <c r="AC1405" s="8" t="str">
        <f t="shared" si="408"/>
        <v/>
      </c>
      <c r="AD1405" s="8" t="str">
        <f t="shared" si="413"/>
        <v/>
      </c>
      <c r="AE1405" s="8" t="str">
        <f t="shared" si="409"/>
        <v/>
      </c>
      <c r="AF1405" s="5">
        <f t="shared" si="410"/>
        <v>2005</v>
      </c>
      <c r="AG1405" s="46">
        <v>1402</v>
      </c>
      <c r="AH1405" s="47" t="str">
        <f t="shared" si="400"/>
        <v/>
      </c>
      <c r="AI1405" s="48" t="str">
        <f t="shared" si="401"/>
        <v/>
      </c>
      <c r="AK1405" s="22" t="e">
        <f>TRIM(#REF!)</f>
        <v>#REF!</v>
      </c>
      <c r="AL1405" s="23" t="e">
        <f>IF(#REF!=0,"",#REF!)</f>
        <v>#REF!</v>
      </c>
      <c r="AM1405" s="19" t="e">
        <f>IF(#REF!=0,"",#REF!)</f>
        <v>#REF!</v>
      </c>
      <c r="AN1405" s="23" t="e">
        <f>IF($AK1405="","",#REF!)</f>
        <v>#REF!</v>
      </c>
      <c r="AO1405" s="23" t="e">
        <f t="shared" si="411"/>
        <v>#REF!</v>
      </c>
      <c r="AP1405" s="19" t="e">
        <f>IF(#REF!=0,"",#REF!)</f>
        <v>#REF!</v>
      </c>
      <c r="AQ1405" s="19" t="e">
        <f>IF(#REF!=0,"",#REF!)</f>
        <v>#REF!</v>
      </c>
      <c r="AR1405" s="19" t="e">
        <f>IF(#REF!=0,"",#REF!)</f>
        <v>#REF!</v>
      </c>
      <c r="AS1405" s="19" t="e">
        <f>#REF!</f>
        <v>#REF!</v>
      </c>
    </row>
    <row r="1406" spans="4:45" ht="19.5" thickTop="1" thickBot="1" x14ac:dyDescent="0.25">
      <c r="D1406" s="1" t="str">
        <f t="shared" si="414"/>
        <v/>
      </c>
      <c r="E1406" s="1" t="str">
        <f t="shared" si="415"/>
        <v/>
      </c>
      <c r="K1406" s="19" t="str">
        <f t="shared" si="402"/>
        <v/>
      </c>
      <c r="L1406" s="19">
        <f t="shared" si="412"/>
        <v>10000</v>
      </c>
      <c r="M1406" s="22" t="str">
        <f>TRIM(Data!$N1403)</f>
        <v>Harbor Lights</v>
      </c>
      <c r="N1406" s="22" t="str">
        <f>TRIM(Data!$A1403)</f>
        <v>Harbor Lights</v>
      </c>
      <c r="O1406" s="23">
        <f>IF(Data!$B1403=0,"",Data!$B1403)</f>
        <v>1980</v>
      </c>
      <c r="P1406" s="19" t="str">
        <f>IF(Data!$C1403=0,"",Data!$C1403)</f>
        <v>1</v>
      </c>
      <c r="Q1406" s="23" t="str">
        <f>IF($M1406="","",Data!$E1403)</f>
        <v>M-L</v>
      </c>
      <c r="R1406" s="23" t="str">
        <f t="shared" si="403"/>
        <v>M</v>
      </c>
      <c r="S1406" s="23" t="str">
        <f t="shared" si="404"/>
        <v>M</v>
      </c>
      <c r="T1406" s="19" t="str">
        <f>IF(Data!$F1403=0,"",Data!$F1403)</f>
        <v/>
      </c>
      <c r="U1406" s="19" t="str">
        <f>IF(Data!$G1403=0,"",Data!$G1403)</f>
        <v/>
      </c>
      <c r="V1406" s="19" t="str">
        <f>IF(Data!$D1403=0,"",Data!$D1403)</f>
        <v/>
      </c>
      <c r="W1406" s="19" t="str">
        <f>Data!$H1403</f>
        <v>Japonica</v>
      </c>
      <c r="Y1406" s="41" t="e">
        <f t="shared" si="399"/>
        <v>#REF!</v>
      </c>
      <c r="Z1406" s="8">
        <f t="shared" si="405"/>
        <v>10000</v>
      </c>
      <c r="AA1406" s="8" t="str">
        <f t="shared" si="406"/>
        <v>Harbor Lights</v>
      </c>
      <c r="AB1406" s="8" t="str">
        <f t="shared" si="407"/>
        <v>M</v>
      </c>
      <c r="AC1406" s="8" t="str">
        <f t="shared" si="408"/>
        <v/>
      </c>
      <c r="AD1406" s="8" t="str">
        <f t="shared" si="413"/>
        <v/>
      </c>
      <c r="AE1406" s="8" t="str">
        <f t="shared" si="409"/>
        <v/>
      </c>
      <c r="AF1406" s="5">
        <f t="shared" si="410"/>
        <v>1980</v>
      </c>
      <c r="AG1406" s="46">
        <v>1403</v>
      </c>
      <c r="AH1406" s="47" t="str">
        <f t="shared" si="400"/>
        <v/>
      </c>
      <c r="AI1406" s="48" t="str">
        <f t="shared" si="401"/>
        <v/>
      </c>
      <c r="AK1406" s="22" t="e">
        <f>TRIM(#REF!)</f>
        <v>#REF!</v>
      </c>
      <c r="AL1406" s="23" t="e">
        <f>IF(#REF!=0,"",#REF!)</f>
        <v>#REF!</v>
      </c>
      <c r="AM1406" s="19" t="e">
        <f>IF(#REF!=0,"",#REF!)</f>
        <v>#REF!</v>
      </c>
      <c r="AN1406" s="23" t="e">
        <f>IF($AK1406="","",#REF!)</f>
        <v>#REF!</v>
      </c>
      <c r="AO1406" s="23" t="e">
        <f t="shared" si="411"/>
        <v>#REF!</v>
      </c>
      <c r="AP1406" s="19" t="e">
        <f>IF(#REF!=0,"",#REF!)</f>
        <v>#REF!</v>
      </c>
      <c r="AQ1406" s="19" t="e">
        <f>IF(#REF!=0,"",#REF!)</f>
        <v>#REF!</v>
      </c>
      <c r="AR1406" s="19" t="e">
        <f>IF(#REF!=0,"",#REF!)</f>
        <v>#REF!</v>
      </c>
      <c r="AS1406" s="19" t="e">
        <f>#REF!</f>
        <v>#REF!</v>
      </c>
    </row>
    <row r="1407" spans="4:45" ht="19.5" thickTop="1" thickBot="1" x14ac:dyDescent="0.25">
      <c r="D1407" s="1" t="str">
        <f t="shared" si="414"/>
        <v/>
      </c>
      <c r="E1407" s="1" t="str">
        <f t="shared" si="415"/>
        <v/>
      </c>
      <c r="K1407" s="19" t="str">
        <f t="shared" si="402"/>
        <v/>
      </c>
      <c r="L1407" s="19">
        <f t="shared" si="412"/>
        <v>10000</v>
      </c>
      <c r="M1407" s="22" t="str">
        <f>TRIM(Data!$N1404)</f>
        <v>Hari Withers</v>
      </c>
      <c r="N1407" s="22" t="str">
        <f>TRIM(Data!$A1404)</f>
        <v>Hari Withers (H)</v>
      </c>
      <c r="O1407" s="23">
        <f>IF(Data!$B1404=0,"",Data!$B1404)</f>
        <v>1985</v>
      </c>
      <c r="P1407" s="19" t="str">
        <f>IF(Data!$C1404=0,"",Data!$C1404)</f>
        <v>1</v>
      </c>
      <c r="Q1407" s="23" t="str">
        <f>IF($M1407="","",Data!$E1404)</f>
        <v>M</v>
      </c>
      <c r="R1407" s="23" t="str">
        <f t="shared" si="403"/>
        <v>M</v>
      </c>
      <c r="S1407" s="23" t="str">
        <f t="shared" si="404"/>
        <v>M</v>
      </c>
      <c r="T1407" s="19" t="str">
        <f>IF(Data!$F1404=0,"",Data!$F1404)</f>
        <v/>
      </c>
      <c r="U1407" s="19" t="str">
        <f>IF(Data!$G1404=0,"",Data!$G1404)</f>
        <v>FD</v>
      </c>
      <c r="V1407" s="19" t="str">
        <f>IF(Data!$D1404=0,"",Data!$D1404)</f>
        <v/>
      </c>
      <c r="W1407" s="19" t="str">
        <f>Data!$H1404</f>
        <v>NRH</v>
      </c>
      <c r="Y1407" s="41" t="e">
        <f t="shared" si="399"/>
        <v>#REF!</v>
      </c>
      <c r="Z1407" s="8">
        <f t="shared" si="405"/>
        <v>10000</v>
      </c>
      <c r="AA1407" s="8" t="str">
        <f t="shared" si="406"/>
        <v>Hari Withers</v>
      </c>
      <c r="AB1407" s="8" t="str">
        <f t="shared" si="407"/>
        <v>M</v>
      </c>
      <c r="AC1407" s="8" t="str">
        <f t="shared" si="408"/>
        <v/>
      </c>
      <c r="AD1407" s="8" t="str">
        <f t="shared" si="413"/>
        <v>FD</v>
      </c>
      <c r="AE1407" s="8" t="str">
        <f t="shared" si="409"/>
        <v/>
      </c>
      <c r="AF1407" s="5">
        <f t="shared" si="410"/>
        <v>1985</v>
      </c>
      <c r="AG1407" s="46">
        <v>1404</v>
      </c>
      <c r="AH1407" s="47" t="str">
        <f t="shared" si="400"/>
        <v/>
      </c>
      <c r="AI1407" s="48" t="str">
        <f t="shared" si="401"/>
        <v/>
      </c>
      <c r="AK1407" s="22" t="e">
        <f>TRIM(#REF!)</f>
        <v>#REF!</v>
      </c>
      <c r="AL1407" s="23" t="e">
        <f>IF(#REF!=0,"",#REF!)</f>
        <v>#REF!</v>
      </c>
      <c r="AM1407" s="19" t="e">
        <f>IF(#REF!=0,"",#REF!)</f>
        <v>#REF!</v>
      </c>
      <c r="AN1407" s="23" t="e">
        <f>IF($AK1407="","",#REF!)</f>
        <v>#REF!</v>
      </c>
      <c r="AO1407" s="23" t="e">
        <f t="shared" si="411"/>
        <v>#REF!</v>
      </c>
      <c r="AP1407" s="19" t="e">
        <f>IF(#REF!=0,"",#REF!)</f>
        <v>#REF!</v>
      </c>
      <c r="AQ1407" s="19" t="e">
        <f>IF(#REF!=0,"",#REF!)</f>
        <v>#REF!</v>
      </c>
      <c r="AR1407" s="19" t="e">
        <f>IF(#REF!=0,"",#REF!)</f>
        <v>#REF!</v>
      </c>
      <c r="AS1407" s="19" t="e">
        <f>#REF!</f>
        <v>#REF!</v>
      </c>
    </row>
    <row r="1408" spans="4:45" ht="19.5" thickTop="1" thickBot="1" x14ac:dyDescent="0.25">
      <c r="D1408" s="1" t="str">
        <f t="shared" si="414"/>
        <v/>
      </c>
      <c r="E1408" s="1" t="str">
        <f t="shared" si="415"/>
        <v/>
      </c>
      <c r="K1408" s="19" t="str">
        <f t="shared" si="402"/>
        <v/>
      </c>
      <c r="L1408" s="19">
        <f t="shared" si="412"/>
        <v>10000</v>
      </c>
      <c r="M1408" s="22" t="str">
        <f>TRIM(Data!$N1405)</f>
        <v>Harold L. Paige</v>
      </c>
      <c r="N1408" s="22" t="str">
        <f>TRIM(Data!$A1405)</f>
        <v>Harold L. Paige (R)</v>
      </c>
      <c r="O1408" s="23">
        <f>IF(Data!$B1405=0,"",Data!$B1405)</f>
        <v>1972</v>
      </c>
      <c r="P1408" s="19" t="str">
        <f>IF(Data!$C1405=0,"",Data!$C1405)</f>
        <v>1</v>
      </c>
      <c r="Q1408" s="23" t="str">
        <f>IF($M1408="","",Data!$E1405)</f>
        <v>VL</v>
      </c>
      <c r="R1408" s="23" t="str">
        <f t="shared" si="403"/>
        <v>VL</v>
      </c>
      <c r="S1408" s="23" t="str">
        <f t="shared" si="404"/>
        <v>VL</v>
      </c>
      <c r="T1408" s="19" t="str">
        <f>IF(Data!$F1405=0,"",Data!$F1405)</f>
        <v/>
      </c>
      <c r="U1408" s="19" t="str">
        <f>IF(Data!$G1405=0,"",Data!$G1405)</f>
        <v/>
      </c>
      <c r="V1408" s="19" t="str">
        <f>IF(Data!$D1405=0,"",Data!$D1405)</f>
        <v/>
      </c>
      <c r="W1408" s="19" t="str">
        <f>Data!$H1405</f>
        <v>Reticulata</v>
      </c>
      <c r="Y1408" s="41" t="e">
        <f t="shared" si="399"/>
        <v>#REF!</v>
      </c>
      <c r="Z1408" s="8">
        <f t="shared" si="405"/>
        <v>10000</v>
      </c>
      <c r="AA1408" s="8" t="str">
        <f t="shared" si="406"/>
        <v>Harold L. Paige</v>
      </c>
      <c r="AB1408" s="8" t="str">
        <f t="shared" si="407"/>
        <v>VL</v>
      </c>
      <c r="AC1408" s="8" t="str">
        <f t="shared" si="408"/>
        <v/>
      </c>
      <c r="AD1408" s="8" t="str">
        <f t="shared" si="413"/>
        <v/>
      </c>
      <c r="AE1408" s="8" t="str">
        <f t="shared" si="409"/>
        <v/>
      </c>
      <c r="AF1408" s="5">
        <f t="shared" si="410"/>
        <v>1972</v>
      </c>
      <c r="AG1408" s="46">
        <v>1405</v>
      </c>
      <c r="AH1408" s="47" t="str">
        <f t="shared" si="400"/>
        <v/>
      </c>
      <c r="AI1408" s="48" t="str">
        <f t="shared" si="401"/>
        <v/>
      </c>
      <c r="AK1408" s="22" t="e">
        <f>TRIM(#REF!)</f>
        <v>#REF!</v>
      </c>
      <c r="AL1408" s="23" t="e">
        <f>IF(#REF!=0,"",#REF!)</f>
        <v>#REF!</v>
      </c>
      <c r="AM1408" s="19" t="e">
        <f>IF(#REF!=0,"",#REF!)</f>
        <v>#REF!</v>
      </c>
      <c r="AN1408" s="23" t="e">
        <f>IF($AK1408="","",#REF!)</f>
        <v>#REF!</v>
      </c>
      <c r="AO1408" s="23" t="e">
        <f t="shared" si="411"/>
        <v>#REF!</v>
      </c>
      <c r="AP1408" s="19" t="e">
        <f>IF(#REF!=0,"",#REF!)</f>
        <v>#REF!</v>
      </c>
      <c r="AQ1408" s="19" t="e">
        <f>IF(#REF!=0,"",#REF!)</f>
        <v>#REF!</v>
      </c>
      <c r="AR1408" s="19" t="e">
        <f>IF(#REF!=0,"",#REF!)</f>
        <v>#REF!</v>
      </c>
      <c r="AS1408" s="19" t="e">
        <f>#REF!</f>
        <v>#REF!</v>
      </c>
    </row>
    <row r="1409" spans="4:45" ht="19.5" thickTop="1" thickBot="1" x14ac:dyDescent="0.25">
      <c r="D1409" s="1" t="str">
        <f t="shared" si="414"/>
        <v/>
      </c>
      <c r="E1409" s="1" t="str">
        <f t="shared" si="415"/>
        <v/>
      </c>
      <c r="K1409" s="19" t="str">
        <f t="shared" si="402"/>
        <v/>
      </c>
      <c r="L1409" s="19">
        <f t="shared" si="412"/>
        <v>10000</v>
      </c>
      <c r="M1409" s="22" t="str">
        <f>TRIM(Data!$N1406)</f>
        <v>Harold Murphy</v>
      </c>
      <c r="N1409" s="22" t="str">
        <f>TRIM(Data!$A1406)</f>
        <v>Harold Murphy (R)</v>
      </c>
      <c r="O1409" s="23">
        <f>IF(Data!$B1406=0,"",Data!$B1406)</f>
        <v>2008</v>
      </c>
      <c r="P1409" s="19" t="str">
        <f>IF(Data!$C1406=0,"",Data!$C1406)</f>
        <v/>
      </c>
      <c r="Q1409" s="23" t="str">
        <f>IF($M1409="","",Data!$E1406)</f>
        <v>M</v>
      </c>
      <c r="R1409" s="23" t="str">
        <f t="shared" si="403"/>
        <v>M</v>
      </c>
      <c r="S1409" s="23" t="str">
        <f t="shared" si="404"/>
        <v>M</v>
      </c>
      <c r="T1409" s="19" t="str">
        <f>IF(Data!$F1406=0,"",Data!$F1406)</f>
        <v/>
      </c>
      <c r="U1409" s="19" t="str">
        <f>IF(Data!$G1406=0,"",Data!$G1406)</f>
        <v/>
      </c>
      <c r="V1409" s="19" t="str">
        <f>IF(Data!$D1406=0,"",Data!$D1406)</f>
        <v/>
      </c>
      <c r="W1409" s="19" t="str">
        <f>Data!$H1406</f>
        <v>Reticulata</v>
      </c>
      <c r="Y1409" s="41" t="e">
        <f t="shared" si="399"/>
        <v>#REF!</v>
      </c>
      <c r="Z1409" s="8">
        <f t="shared" si="405"/>
        <v>10000</v>
      </c>
      <c r="AA1409" s="8" t="str">
        <f t="shared" si="406"/>
        <v>Harold Murphy</v>
      </c>
      <c r="AB1409" s="8" t="str">
        <f t="shared" si="407"/>
        <v>M</v>
      </c>
      <c r="AC1409" s="8" t="str">
        <f t="shared" si="408"/>
        <v/>
      </c>
      <c r="AD1409" s="8" t="str">
        <f t="shared" si="413"/>
        <v/>
      </c>
      <c r="AE1409" s="8" t="str">
        <f t="shared" si="409"/>
        <v/>
      </c>
      <c r="AF1409" s="5">
        <f t="shared" si="410"/>
        <v>2008</v>
      </c>
      <c r="AG1409" s="46">
        <v>1406</v>
      </c>
      <c r="AH1409" s="47" t="str">
        <f t="shared" si="400"/>
        <v/>
      </c>
      <c r="AI1409" s="48" t="str">
        <f t="shared" si="401"/>
        <v/>
      </c>
      <c r="AK1409" s="22" t="e">
        <f>TRIM(#REF!)</f>
        <v>#REF!</v>
      </c>
      <c r="AL1409" s="23" t="e">
        <f>IF(#REF!=0,"",#REF!)</f>
        <v>#REF!</v>
      </c>
      <c r="AM1409" s="19" t="e">
        <f>IF(#REF!=0,"",#REF!)</f>
        <v>#REF!</v>
      </c>
      <c r="AN1409" s="23" t="e">
        <f>IF($AK1409="","",#REF!)</f>
        <v>#REF!</v>
      </c>
      <c r="AO1409" s="23" t="e">
        <f t="shared" si="411"/>
        <v>#REF!</v>
      </c>
      <c r="AP1409" s="19" t="e">
        <f>IF(#REF!=0,"",#REF!)</f>
        <v>#REF!</v>
      </c>
      <c r="AQ1409" s="19" t="e">
        <f>IF(#REF!=0,"",#REF!)</f>
        <v>#REF!</v>
      </c>
      <c r="AR1409" s="19" t="e">
        <f>IF(#REF!=0,"",#REF!)</f>
        <v>#REF!</v>
      </c>
      <c r="AS1409" s="19" t="e">
        <f>#REF!</f>
        <v>#REF!</v>
      </c>
    </row>
    <row r="1410" spans="4:45" ht="19.5" thickTop="1" thickBot="1" x14ac:dyDescent="0.25">
      <c r="D1410" s="1" t="str">
        <f t="shared" si="414"/>
        <v/>
      </c>
      <c r="E1410" s="1" t="str">
        <f t="shared" si="415"/>
        <v/>
      </c>
      <c r="K1410" s="19" t="str">
        <f t="shared" si="402"/>
        <v/>
      </c>
      <c r="L1410" s="19">
        <f t="shared" si="412"/>
        <v>10000</v>
      </c>
      <c r="M1410" s="22" t="str">
        <f>TRIM(Data!$N1407)</f>
        <v>Harriet Beecher Sheather</v>
      </c>
      <c r="N1410" s="22" t="str">
        <f>TRIM(Data!$A1407)</f>
        <v>Harriet Beecher Sheather (Mrs. H.B. Sheather)</v>
      </c>
      <c r="O1410" s="23">
        <f>IF(Data!$B1407=0,"",Data!$B1407)</f>
        <v>1873</v>
      </c>
      <c r="P1410" s="19" t="str">
        <f>IF(Data!$C1407=0,"",Data!$C1407)</f>
        <v>1</v>
      </c>
      <c r="Q1410" s="23" t="str">
        <f>IF($M1410="","",Data!$E1407)</f>
        <v>M</v>
      </c>
      <c r="R1410" s="23" t="str">
        <f t="shared" si="403"/>
        <v>M</v>
      </c>
      <c r="S1410" s="23" t="str">
        <f t="shared" si="404"/>
        <v>M</v>
      </c>
      <c r="T1410" s="19" t="str">
        <f>IF(Data!$F1407=0,"",Data!$F1407)</f>
        <v/>
      </c>
      <c r="U1410" s="19" t="str">
        <f>IF(Data!$G1407=0,"",Data!$G1407)</f>
        <v>FD</v>
      </c>
      <c r="V1410" s="19" t="str">
        <f>IF(Data!$D1407=0,"",Data!$D1407)</f>
        <v>ANTIQUE</v>
      </c>
      <c r="W1410" s="19" t="str">
        <f>Data!$H1407</f>
        <v>Japonica</v>
      </c>
      <c r="Y1410" s="41" t="e">
        <f t="shared" si="399"/>
        <v>#REF!</v>
      </c>
      <c r="Z1410" s="8">
        <f t="shared" si="405"/>
        <v>1410</v>
      </c>
      <c r="AA1410" s="8" t="str">
        <f t="shared" si="406"/>
        <v>Harriet Beecher Sheather</v>
      </c>
      <c r="AB1410" s="8" t="str">
        <f t="shared" si="407"/>
        <v>M</v>
      </c>
      <c r="AC1410" s="8" t="str">
        <f t="shared" si="408"/>
        <v/>
      </c>
      <c r="AD1410" s="8" t="str">
        <f t="shared" si="413"/>
        <v>FD</v>
      </c>
      <c r="AE1410" s="8" t="str">
        <f t="shared" si="409"/>
        <v>ANTIQUE</v>
      </c>
      <c r="AF1410" s="5">
        <f t="shared" si="410"/>
        <v>1873</v>
      </c>
      <c r="AG1410" s="46">
        <v>1407</v>
      </c>
      <c r="AH1410" s="47" t="str">
        <f t="shared" si="400"/>
        <v/>
      </c>
      <c r="AI1410" s="48" t="str">
        <f t="shared" si="401"/>
        <v/>
      </c>
      <c r="AK1410" s="22" t="e">
        <f>TRIM(#REF!)</f>
        <v>#REF!</v>
      </c>
      <c r="AL1410" s="23" t="e">
        <f>IF(#REF!=0,"",#REF!)</f>
        <v>#REF!</v>
      </c>
      <c r="AM1410" s="19" t="e">
        <f>IF(#REF!=0,"",#REF!)</f>
        <v>#REF!</v>
      </c>
      <c r="AN1410" s="23" t="e">
        <f>IF($AK1410="","",#REF!)</f>
        <v>#REF!</v>
      </c>
      <c r="AO1410" s="23" t="e">
        <f t="shared" si="411"/>
        <v>#REF!</v>
      </c>
      <c r="AP1410" s="19" t="e">
        <f>IF(#REF!=0,"",#REF!)</f>
        <v>#REF!</v>
      </c>
      <c r="AQ1410" s="19" t="e">
        <f>IF(#REF!=0,"",#REF!)</f>
        <v>#REF!</v>
      </c>
      <c r="AR1410" s="19" t="e">
        <f>IF(#REF!=0,"",#REF!)</f>
        <v>#REF!</v>
      </c>
      <c r="AS1410" s="19" t="e">
        <f>#REF!</f>
        <v>#REF!</v>
      </c>
    </row>
    <row r="1411" spans="4:45" ht="19.5" thickTop="1" thickBot="1" x14ac:dyDescent="0.25">
      <c r="D1411" s="1" t="str">
        <f t="shared" si="414"/>
        <v/>
      </c>
      <c r="E1411" s="1" t="str">
        <f t="shared" si="415"/>
        <v/>
      </c>
      <c r="K1411" s="19" t="str">
        <f t="shared" si="402"/>
        <v/>
      </c>
      <c r="L1411" s="19">
        <f t="shared" si="412"/>
        <v>10000</v>
      </c>
      <c r="M1411" s="22" t="str">
        <f>TRIM(Data!$N1408)</f>
        <v>Harriet Bisbee</v>
      </c>
      <c r="N1411" s="22" t="str">
        <f>TRIM(Data!$A1408)</f>
        <v>Harriet Bisbee</v>
      </c>
      <c r="O1411" s="23">
        <f>IF(Data!$B1408=0,"",Data!$B1408)</f>
        <v>1966</v>
      </c>
      <c r="P1411" s="19" t="str">
        <f>IF(Data!$C1408=0,"",Data!$C1408)</f>
        <v>1</v>
      </c>
      <c r="Q1411" s="23" t="str">
        <f>IF($M1411="","",Data!$E1408)</f>
        <v>M</v>
      </c>
      <c r="R1411" s="23" t="str">
        <f t="shared" si="403"/>
        <v>M</v>
      </c>
      <c r="S1411" s="23" t="str">
        <f t="shared" si="404"/>
        <v>M</v>
      </c>
      <c r="T1411" s="19" t="str">
        <f>IF(Data!$F1408=0,"",Data!$F1408)</f>
        <v/>
      </c>
      <c r="U1411" s="19" t="str">
        <f>IF(Data!$G1408=0,"",Data!$G1408)</f>
        <v>FD</v>
      </c>
      <c r="V1411" s="19" t="str">
        <f>IF(Data!$D1408=0,"",Data!$D1408)</f>
        <v/>
      </c>
      <c r="W1411" s="19" t="str">
        <f>Data!$H1408</f>
        <v>Japonica</v>
      </c>
      <c r="Y1411" s="41" t="e">
        <f t="shared" si="399"/>
        <v>#REF!</v>
      </c>
      <c r="Z1411" s="8">
        <f t="shared" si="405"/>
        <v>10000</v>
      </c>
      <c r="AA1411" s="8" t="str">
        <f t="shared" si="406"/>
        <v>Harriet Bisbee</v>
      </c>
      <c r="AB1411" s="8" t="str">
        <f t="shared" si="407"/>
        <v>M</v>
      </c>
      <c r="AC1411" s="8" t="str">
        <f t="shared" si="408"/>
        <v/>
      </c>
      <c r="AD1411" s="8" t="str">
        <f t="shared" si="413"/>
        <v>FD</v>
      </c>
      <c r="AE1411" s="8" t="str">
        <f t="shared" si="409"/>
        <v/>
      </c>
      <c r="AF1411" s="5">
        <f t="shared" si="410"/>
        <v>1966</v>
      </c>
      <c r="AG1411" s="46">
        <v>1408</v>
      </c>
      <c r="AH1411" s="47" t="str">
        <f t="shared" si="400"/>
        <v/>
      </c>
      <c r="AI1411" s="48" t="str">
        <f t="shared" si="401"/>
        <v/>
      </c>
      <c r="AK1411" s="22" t="e">
        <f>TRIM(#REF!)</f>
        <v>#REF!</v>
      </c>
      <c r="AL1411" s="23" t="e">
        <f>IF(#REF!=0,"",#REF!)</f>
        <v>#REF!</v>
      </c>
      <c r="AM1411" s="19" t="e">
        <f>IF(#REF!=0,"",#REF!)</f>
        <v>#REF!</v>
      </c>
      <c r="AN1411" s="23" t="e">
        <f>IF($AK1411="","",#REF!)</f>
        <v>#REF!</v>
      </c>
      <c r="AO1411" s="23" t="e">
        <f t="shared" si="411"/>
        <v>#REF!</v>
      </c>
      <c r="AP1411" s="19" t="e">
        <f>IF(#REF!=0,"",#REF!)</f>
        <v>#REF!</v>
      </c>
      <c r="AQ1411" s="19" t="e">
        <f>IF(#REF!=0,"",#REF!)</f>
        <v>#REF!</v>
      </c>
      <c r="AR1411" s="19" t="e">
        <f>IF(#REF!=0,"",#REF!)</f>
        <v>#REF!</v>
      </c>
      <c r="AS1411" s="19" t="e">
        <f>#REF!</f>
        <v>#REF!</v>
      </c>
    </row>
    <row r="1412" spans="4:45" ht="19.5" thickTop="1" thickBot="1" x14ac:dyDescent="0.25">
      <c r="D1412" s="1" t="str">
        <f t="shared" si="414"/>
        <v/>
      </c>
      <c r="E1412" s="1" t="str">
        <f t="shared" si="415"/>
        <v/>
      </c>
      <c r="K1412" s="19" t="str">
        <f t="shared" si="402"/>
        <v/>
      </c>
      <c r="L1412" s="19">
        <f t="shared" si="412"/>
        <v>10000</v>
      </c>
      <c r="M1412" s="22" t="str">
        <f>TRIM(Data!$N1409)</f>
        <v>Harriet I. Laub (See Purity)</v>
      </c>
      <c r="N1412" s="22" t="str">
        <f>TRIM(Data!$A1409)</f>
        <v>Harriet I. Laub (See Purity)</v>
      </c>
      <c r="O1412" s="23">
        <f>IF(Data!$B1409=0,"",Data!$B1409)</f>
        <v>1887</v>
      </c>
      <c r="P1412" s="19" t="str">
        <f>IF(Data!$C1409=0,"",Data!$C1409)</f>
        <v/>
      </c>
      <c r="Q1412" s="23" t="str">
        <f>IF($M1412="","",Data!$E1409)</f>
        <v>M</v>
      </c>
      <c r="R1412" s="23" t="str">
        <f t="shared" si="403"/>
        <v>M</v>
      </c>
      <c r="S1412" s="23" t="str">
        <f t="shared" si="404"/>
        <v>M</v>
      </c>
      <c r="T1412" s="19" t="str">
        <f>IF(Data!$F1409=0,"",Data!$F1409)</f>
        <v>WHITE</v>
      </c>
      <c r="U1412" s="19" t="str">
        <f>IF(Data!$G1409=0,"",Data!$G1409)</f>
        <v/>
      </c>
      <c r="V1412" s="19" t="str">
        <f>IF(Data!$D1409=0,"",Data!$D1409)</f>
        <v>ANTIQUE</v>
      </c>
      <c r="W1412" s="19" t="str">
        <f>Data!$H1409</f>
        <v>Japonica</v>
      </c>
      <c r="Y1412" s="41" t="e">
        <f t="shared" ref="Y1412:Y1475" si="416">RANK(Z1412,Z$4:Z$3653,1)</f>
        <v>#REF!</v>
      </c>
      <c r="Z1412" s="8">
        <f t="shared" si="405"/>
        <v>1412</v>
      </c>
      <c r="AA1412" s="8" t="str">
        <f t="shared" si="406"/>
        <v>Harriet I. Laub (See Purity)</v>
      </c>
      <c r="AB1412" s="8" t="str">
        <f t="shared" si="407"/>
        <v>M</v>
      </c>
      <c r="AC1412" s="8" t="str">
        <f t="shared" si="408"/>
        <v>WHITE</v>
      </c>
      <c r="AD1412" s="8" t="str">
        <f t="shared" si="413"/>
        <v/>
      </c>
      <c r="AE1412" s="8" t="str">
        <f t="shared" si="409"/>
        <v>ANTIQUE</v>
      </c>
      <c r="AF1412" s="5">
        <f t="shared" si="410"/>
        <v>1887</v>
      </c>
      <c r="AG1412" s="46">
        <v>1409</v>
      </c>
      <c r="AH1412" s="47" t="str">
        <f t="shared" ref="AH1412:AH1475" si="417">IF(ISERROR(VLOOKUP($AG1412,$Y$4:$AE$3653,2,FALSE)),"",VLOOKUP($AG1412,$Y$4:$AE$3653,3,FALSE))</f>
        <v/>
      </c>
      <c r="AI1412" s="48" t="str">
        <f t="shared" ref="AI1412:AI1475" si="418">IF(ISERROR(VLOOKUP($AG1412,$Y$4:$AE$3653,2,FALSE)),"",VLOOKUP($AG1412,$Y$4:$AF$3653,8,FALSE))</f>
        <v/>
      </c>
      <c r="AK1412" s="22" t="e">
        <f>TRIM(#REF!)</f>
        <v>#REF!</v>
      </c>
      <c r="AL1412" s="23" t="e">
        <f>IF(#REF!=0,"",#REF!)</f>
        <v>#REF!</v>
      </c>
      <c r="AM1412" s="19" t="e">
        <f>IF(#REF!=0,"",#REF!)</f>
        <v>#REF!</v>
      </c>
      <c r="AN1412" s="23" t="e">
        <f>IF($AK1412="","",#REF!)</f>
        <v>#REF!</v>
      </c>
      <c r="AO1412" s="23" t="e">
        <f t="shared" si="411"/>
        <v>#REF!</v>
      </c>
      <c r="AP1412" s="19" t="e">
        <f>IF(#REF!=0,"",#REF!)</f>
        <v>#REF!</v>
      </c>
      <c r="AQ1412" s="19" t="e">
        <f>IF(#REF!=0,"",#REF!)</f>
        <v>#REF!</v>
      </c>
      <c r="AR1412" s="19" t="e">
        <f>IF(#REF!=0,"",#REF!)</f>
        <v>#REF!</v>
      </c>
      <c r="AS1412" s="19" t="e">
        <f>#REF!</f>
        <v>#REF!</v>
      </c>
    </row>
    <row r="1413" spans="4:45" ht="19.5" thickTop="1" thickBot="1" x14ac:dyDescent="0.25">
      <c r="D1413" s="1" t="str">
        <f t="shared" si="414"/>
        <v/>
      </c>
      <c r="E1413" s="1" t="str">
        <f t="shared" si="415"/>
        <v/>
      </c>
      <c r="K1413" s="19" t="str">
        <f t="shared" ref="K1413:K1476" si="419">IF(L1413=10000,"",RANK(L1413,$L$4:$L$3653,1))</f>
        <v/>
      </c>
      <c r="L1413" s="19">
        <f t="shared" si="412"/>
        <v>10000</v>
      </c>
      <c r="M1413" s="22" t="str">
        <f>TRIM(Data!$N1410)</f>
        <v>Harrison Hooks</v>
      </c>
      <c r="N1413" s="22" t="str">
        <f>TRIM(Data!$A1410)</f>
        <v>Harrison Hooks</v>
      </c>
      <c r="O1413" s="23">
        <f>IF(Data!$B1410=0,"",Data!$B1410)</f>
        <v>2019</v>
      </c>
      <c r="P1413" s="19" t="str">
        <f>IF(Data!$C1410=0,"",Data!$C1410)</f>
        <v>1</v>
      </c>
      <c r="Q1413" s="23" t="str">
        <f>IF($M1413="","",Data!$E1410)</f>
        <v>M</v>
      </c>
      <c r="R1413" s="23" t="str">
        <f t="shared" ref="R1413:R1476" si="420">IF($M1413="","",IF($Q1413="Min","Min",IF($Q1413="Min-S",IF($J$1=1,"S","Min"),IF(OR($Q1413="S",$Q1413="S-M"),"S",IF(OR($Q1413="M",$Q1413="M-L"),"M",IF(OR($Q1413="L",$Q1413="L-VL"),"L",IF($Q1413="VL","VL")))))))</f>
        <v>M</v>
      </c>
      <c r="S1413" s="23" t="str">
        <f t="shared" ref="S1413:S1476" si="421">IF($J$1=1,$R1413,$Q1413)</f>
        <v>M</v>
      </c>
      <c r="T1413" s="19" t="str">
        <f>IF(Data!$F1410=0,"",Data!$F1410)</f>
        <v/>
      </c>
      <c r="U1413" s="19" t="str">
        <f>IF(Data!$G1410=0,"",Data!$G1410)</f>
        <v>FD</v>
      </c>
      <c r="V1413" s="19" t="str">
        <f>IF(Data!$D1410=0,"",Data!$D1410)</f>
        <v/>
      </c>
      <c r="W1413" s="19" t="str">
        <f>Data!$H1410</f>
        <v>Japonica</v>
      </c>
      <c r="Y1413" s="41" t="e">
        <f t="shared" si="416"/>
        <v>#REF!</v>
      </c>
      <c r="Z1413" s="8">
        <f t="shared" ref="Z1413:Z1476" si="422">IF($V1413="ANTIQUE",IF($W1413="Japonica",ROW(),10000),10000)</f>
        <v>10000</v>
      </c>
      <c r="AA1413" s="8" t="str">
        <f t="shared" ref="AA1413:AA1476" si="423">$M1413</f>
        <v>Harrison Hooks</v>
      </c>
      <c r="AB1413" s="8" t="str">
        <f t="shared" ref="AB1413:AB1476" si="424">$R1413</f>
        <v>M</v>
      </c>
      <c r="AC1413" s="8" t="str">
        <f t="shared" ref="AC1413:AC1476" si="425">$T1413</f>
        <v/>
      </c>
      <c r="AD1413" s="8" t="str">
        <f t="shared" si="413"/>
        <v>FD</v>
      </c>
      <c r="AE1413" s="8" t="str">
        <f t="shared" ref="AE1413:AE1476" si="426">$V1413</f>
        <v/>
      </c>
      <c r="AF1413" s="5">
        <f t="shared" ref="AF1413:AF1476" si="427">$O1413</f>
        <v>2019</v>
      </c>
      <c r="AG1413" s="46">
        <v>1410</v>
      </c>
      <c r="AH1413" s="47" t="str">
        <f t="shared" si="417"/>
        <v/>
      </c>
      <c r="AI1413" s="48" t="str">
        <f t="shared" si="418"/>
        <v/>
      </c>
      <c r="AK1413" s="22" t="e">
        <f>TRIM(#REF!)</f>
        <v>#REF!</v>
      </c>
      <c r="AL1413" s="23" t="e">
        <f>IF(#REF!=0,"",#REF!)</f>
        <v>#REF!</v>
      </c>
      <c r="AM1413" s="19" t="e">
        <f>IF(#REF!=0,"",#REF!)</f>
        <v>#REF!</v>
      </c>
      <c r="AN1413" s="23" t="e">
        <f>IF($AK1413="","",#REF!)</f>
        <v>#REF!</v>
      </c>
      <c r="AO1413" s="23" t="e">
        <f t="shared" ref="AO1413:AO1476" si="428">IF($AK1413="","",IF($AN1413="Min","Min",IF($AN1413="Min-S",IF($J$1=1,"S","Min"),IF(OR($AN1413="S",$AN1413="S-M"),"S",IF(OR($AN1413="M",$AN1413="M-L"),"M",IF(OR($AN1413="L",$AN1413="L-VL"),"L",IF($AN1413="VL","VL")))))))</f>
        <v>#REF!</v>
      </c>
      <c r="AP1413" s="19" t="e">
        <f>IF(#REF!=0,"",#REF!)</f>
        <v>#REF!</v>
      </c>
      <c r="AQ1413" s="19" t="e">
        <f>IF(#REF!=0,"",#REF!)</f>
        <v>#REF!</v>
      </c>
      <c r="AR1413" s="19" t="e">
        <f>IF(#REF!=0,"",#REF!)</f>
        <v>#REF!</v>
      </c>
      <c r="AS1413" s="19" t="e">
        <f>#REF!</f>
        <v>#REF!</v>
      </c>
    </row>
    <row r="1414" spans="4:45" ht="19.5" thickTop="1" thickBot="1" x14ac:dyDescent="0.25">
      <c r="D1414" s="1" t="str">
        <f t="shared" si="414"/>
        <v/>
      </c>
      <c r="E1414" s="1" t="str">
        <f t="shared" si="415"/>
        <v/>
      </c>
      <c r="K1414" s="19" t="str">
        <f t="shared" si="419"/>
        <v/>
      </c>
      <c r="L1414" s="19">
        <f t="shared" si="412"/>
        <v>10000</v>
      </c>
      <c r="M1414" s="22" t="str">
        <f>TRIM(Data!$N1411)</f>
        <v>Haru-no-utena</v>
      </c>
      <c r="N1414" s="22" t="str">
        <f>TRIM(Data!$A1411)</f>
        <v>Haru-no-utena</v>
      </c>
      <c r="O1414" s="23">
        <f>IF(Data!$B1411=0,"",Data!$B1411)</f>
        <v>1990</v>
      </c>
      <c r="P1414" s="19" t="str">
        <f>IF(Data!$C1411=0,"",Data!$C1411)</f>
        <v>1</v>
      </c>
      <c r="Q1414" s="23" t="str">
        <f>IF($M1414="","",Data!$E1411)</f>
        <v>M</v>
      </c>
      <c r="R1414" s="23" t="str">
        <f t="shared" si="420"/>
        <v>M</v>
      </c>
      <c r="S1414" s="23" t="str">
        <f t="shared" si="421"/>
        <v>M</v>
      </c>
      <c r="T1414" s="19" t="str">
        <f>IF(Data!$F1411=0,"",Data!$F1411)</f>
        <v/>
      </c>
      <c r="U1414" s="19" t="str">
        <f>IF(Data!$G1411=0,"",Data!$G1411)</f>
        <v/>
      </c>
      <c r="V1414" s="19" t="str">
        <f>IF(Data!$D1411=0,"",Data!$D1411)</f>
        <v/>
      </c>
      <c r="W1414" s="19" t="str">
        <f>Data!$H1411</f>
        <v>Japonica</v>
      </c>
      <c r="Y1414" s="41" t="e">
        <f t="shared" si="416"/>
        <v>#REF!</v>
      </c>
      <c r="Z1414" s="8">
        <f t="shared" si="422"/>
        <v>10000</v>
      </c>
      <c r="AA1414" s="8" t="str">
        <f t="shared" si="423"/>
        <v>Haru-no-utena</v>
      </c>
      <c r="AB1414" s="8" t="str">
        <f t="shared" si="424"/>
        <v>M</v>
      </c>
      <c r="AC1414" s="8" t="str">
        <f t="shared" si="425"/>
        <v/>
      </c>
      <c r="AD1414" s="8" t="str">
        <f t="shared" si="413"/>
        <v/>
      </c>
      <c r="AE1414" s="8" t="str">
        <f t="shared" si="426"/>
        <v/>
      </c>
      <c r="AF1414" s="5">
        <f t="shared" si="427"/>
        <v>1990</v>
      </c>
      <c r="AG1414" s="46">
        <v>1411</v>
      </c>
      <c r="AH1414" s="47" t="str">
        <f t="shared" si="417"/>
        <v/>
      </c>
      <c r="AI1414" s="48" t="str">
        <f t="shared" si="418"/>
        <v/>
      </c>
      <c r="AK1414" s="22" t="e">
        <f>TRIM(#REF!)</f>
        <v>#REF!</v>
      </c>
      <c r="AL1414" s="23" t="e">
        <f>IF(#REF!=0,"",#REF!)</f>
        <v>#REF!</v>
      </c>
      <c r="AM1414" s="19" t="e">
        <f>IF(#REF!=0,"",#REF!)</f>
        <v>#REF!</v>
      </c>
      <c r="AN1414" s="23" t="e">
        <f>IF($AK1414="","",#REF!)</f>
        <v>#REF!</v>
      </c>
      <c r="AO1414" s="23" t="e">
        <f t="shared" si="428"/>
        <v>#REF!</v>
      </c>
      <c r="AP1414" s="19" t="e">
        <f>IF(#REF!=0,"",#REF!)</f>
        <v>#REF!</v>
      </c>
      <c r="AQ1414" s="19" t="e">
        <f>IF(#REF!=0,"",#REF!)</f>
        <v>#REF!</v>
      </c>
      <c r="AR1414" s="19" t="e">
        <f>IF(#REF!=0,"",#REF!)</f>
        <v>#REF!</v>
      </c>
      <c r="AS1414" s="19" t="e">
        <f>#REF!</f>
        <v>#REF!</v>
      </c>
    </row>
    <row r="1415" spans="4:45" ht="19.5" thickTop="1" thickBot="1" x14ac:dyDescent="0.25">
      <c r="D1415" s="1" t="str">
        <f t="shared" si="414"/>
        <v/>
      </c>
      <c r="E1415" s="1" t="str">
        <f t="shared" si="415"/>
        <v/>
      </c>
      <c r="K1415" s="19" t="str">
        <f t="shared" si="419"/>
        <v/>
      </c>
      <c r="L1415" s="19">
        <f t="shared" si="412"/>
        <v>10000</v>
      </c>
      <c r="M1415" s="22" t="str">
        <f>TRIM(Data!$N1412)</f>
        <v>Hatchett</v>
      </c>
      <c r="N1415" s="22" t="str">
        <f>TRIM(Data!$A1412)</f>
        <v>Hatchett</v>
      </c>
      <c r="O1415" s="23">
        <f>IF(Data!$B1412=0,"",Data!$B1412)</f>
        <v>1950</v>
      </c>
      <c r="P1415" s="19" t="str">
        <f>IF(Data!$C1412=0,"",Data!$C1412)</f>
        <v/>
      </c>
      <c r="Q1415" s="23" t="str">
        <f>IF($M1415="","",Data!$E1412)</f>
        <v>M</v>
      </c>
      <c r="R1415" s="23" t="str">
        <f t="shared" si="420"/>
        <v>M</v>
      </c>
      <c r="S1415" s="23" t="str">
        <f t="shared" si="421"/>
        <v>M</v>
      </c>
      <c r="T1415" s="19" t="str">
        <f>IF(Data!$F1412=0,"",Data!$F1412)</f>
        <v/>
      </c>
      <c r="U1415" s="19" t="str">
        <f>IF(Data!$G1412=0,"",Data!$G1412)</f>
        <v/>
      </c>
      <c r="V1415" s="19" t="str">
        <f>IF(Data!$D1412=0,"",Data!$D1412)</f>
        <v/>
      </c>
      <c r="W1415" s="19" t="str">
        <f>Data!$H1412</f>
        <v>Japonica</v>
      </c>
      <c r="Y1415" s="41" t="e">
        <f t="shared" si="416"/>
        <v>#REF!</v>
      </c>
      <c r="Z1415" s="8">
        <f t="shared" si="422"/>
        <v>10000</v>
      </c>
      <c r="AA1415" s="8" t="str">
        <f t="shared" si="423"/>
        <v>Hatchett</v>
      </c>
      <c r="AB1415" s="8" t="str">
        <f t="shared" si="424"/>
        <v>M</v>
      </c>
      <c r="AC1415" s="8" t="str">
        <f t="shared" si="425"/>
        <v/>
      </c>
      <c r="AD1415" s="8" t="str">
        <f t="shared" si="413"/>
        <v/>
      </c>
      <c r="AE1415" s="8" t="str">
        <f t="shared" si="426"/>
        <v/>
      </c>
      <c r="AF1415" s="5">
        <f t="shared" si="427"/>
        <v>1950</v>
      </c>
      <c r="AG1415" s="46">
        <v>1412</v>
      </c>
      <c r="AH1415" s="47" t="str">
        <f t="shared" si="417"/>
        <v/>
      </c>
      <c r="AI1415" s="48" t="str">
        <f t="shared" si="418"/>
        <v/>
      </c>
      <c r="AK1415" s="22" t="e">
        <f>TRIM(#REF!)</f>
        <v>#REF!</v>
      </c>
      <c r="AL1415" s="23" t="e">
        <f>IF(#REF!=0,"",#REF!)</f>
        <v>#REF!</v>
      </c>
      <c r="AM1415" s="19" t="e">
        <f>IF(#REF!=0,"",#REF!)</f>
        <v>#REF!</v>
      </c>
      <c r="AN1415" s="23" t="e">
        <f>IF($AK1415="","",#REF!)</f>
        <v>#REF!</v>
      </c>
      <c r="AO1415" s="23" t="e">
        <f t="shared" si="428"/>
        <v>#REF!</v>
      </c>
      <c r="AP1415" s="19" t="e">
        <f>IF(#REF!=0,"",#REF!)</f>
        <v>#REF!</v>
      </c>
      <c r="AQ1415" s="19" t="e">
        <f>IF(#REF!=0,"",#REF!)</f>
        <v>#REF!</v>
      </c>
      <c r="AR1415" s="19" t="e">
        <f>IF(#REF!=0,"",#REF!)</f>
        <v>#REF!</v>
      </c>
      <c r="AS1415" s="19" t="e">
        <f>#REF!</f>
        <v>#REF!</v>
      </c>
    </row>
    <row r="1416" spans="4:45" ht="19.5" thickTop="1" thickBot="1" x14ac:dyDescent="0.25">
      <c r="D1416" s="1" t="str">
        <f t="shared" si="414"/>
        <v/>
      </c>
      <c r="E1416" s="1" t="str">
        <f t="shared" si="415"/>
        <v/>
      </c>
      <c r="K1416" s="19" t="str">
        <f t="shared" si="419"/>
        <v/>
      </c>
      <c r="L1416" s="19">
        <f t="shared" si="412"/>
        <v>10000</v>
      </c>
      <c r="M1416" s="22" t="str">
        <f>TRIM(Data!$N1413)</f>
        <v>Hatsu-warai</v>
      </c>
      <c r="N1416" s="22" t="str">
        <f>TRIM(Data!$A1413)</f>
        <v>Hatsu-warai (Higo)</v>
      </c>
      <c r="O1416" s="23">
        <f>IF(Data!$B1413=0,"",Data!$B1413)</f>
        <v>1956</v>
      </c>
      <c r="P1416" s="19" t="str">
        <f>IF(Data!$C1413=0,"",Data!$C1413)</f>
        <v>1</v>
      </c>
      <c r="Q1416" s="23" t="str">
        <f>IF($M1416="","",Data!$E1413)</f>
        <v>M</v>
      </c>
      <c r="R1416" s="23" t="str">
        <f t="shared" si="420"/>
        <v>M</v>
      </c>
      <c r="S1416" s="23" t="str">
        <f t="shared" si="421"/>
        <v>M</v>
      </c>
      <c r="T1416" s="19" t="str">
        <f>IF(Data!$F1413=0,"",Data!$F1413)</f>
        <v/>
      </c>
      <c r="U1416" s="19" t="str">
        <f>IF(Data!$G1413=0,"",Data!$G1413)</f>
        <v/>
      </c>
      <c r="V1416" s="19" t="str">
        <f>IF(Data!$D1413=0,"",Data!$D1413)</f>
        <v/>
      </c>
      <c r="W1416" s="19" t="str">
        <f>Data!$H1413</f>
        <v>Japonica [Higo]</v>
      </c>
      <c r="Y1416" s="41" t="e">
        <f t="shared" si="416"/>
        <v>#REF!</v>
      </c>
      <c r="Z1416" s="8">
        <f t="shared" si="422"/>
        <v>10000</v>
      </c>
      <c r="AA1416" s="8" t="str">
        <f t="shared" si="423"/>
        <v>Hatsu-warai</v>
      </c>
      <c r="AB1416" s="8" t="str">
        <f t="shared" si="424"/>
        <v>M</v>
      </c>
      <c r="AC1416" s="8" t="str">
        <f t="shared" si="425"/>
        <v/>
      </c>
      <c r="AD1416" s="8" t="str">
        <f t="shared" si="413"/>
        <v/>
      </c>
      <c r="AE1416" s="8" t="str">
        <f t="shared" si="426"/>
        <v/>
      </c>
      <c r="AF1416" s="5">
        <f t="shared" si="427"/>
        <v>1956</v>
      </c>
      <c r="AG1416" s="46">
        <v>1413</v>
      </c>
      <c r="AH1416" s="47" t="str">
        <f t="shared" si="417"/>
        <v/>
      </c>
      <c r="AI1416" s="48" t="str">
        <f t="shared" si="418"/>
        <v/>
      </c>
      <c r="AK1416" s="22" t="e">
        <f>TRIM(#REF!)</f>
        <v>#REF!</v>
      </c>
      <c r="AL1416" s="23" t="e">
        <f>IF(#REF!=0,"",#REF!)</f>
        <v>#REF!</v>
      </c>
      <c r="AM1416" s="19" t="e">
        <f>IF(#REF!=0,"",#REF!)</f>
        <v>#REF!</v>
      </c>
      <c r="AN1416" s="23" t="e">
        <f>IF($AK1416="","",#REF!)</f>
        <v>#REF!</v>
      </c>
      <c r="AO1416" s="23" t="e">
        <f t="shared" si="428"/>
        <v>#REF!</v>
      </c>
      <c r="AP1416" s="19" t="e">
        <f>IF(#REF!=0,"",#REF!)</f>
        <v>#REF!</v>
      </c>
      <c r="AQ1416" s="19" t="e">
        <f>IF(#REF!=0,"",#REF!)</f>
        <v>#REF!</v>
      </c>
      <c r="AR1416" s="19" t="e">
        <f>IF(#REF!=0,"",#REF!)</f>
        <v>#REF!</v>
      </c>
      <c r="AS1416" s="19" t="e">
        <f>#REF!</f>
        <v>#REF!</v>
      </c>
    </row>
    <row r="1417" spans="4:45" ht="19.5" thickTop="1" thickBot="1" x14ac:dyDescent="0.25">
      <c r="D1417" s="1" t="str">
        <f t="shared" si="414"/>
        <v/>
      </c>
      <c r="E1417" s="1" t="str">
        <f t="shared" si="415"/>
        <v/>
      </c>
      <c r="K1417" s="19" t="str">
        <f t="shared" si="419"/>
        <v/>
      </c>
      <c r="L1417" s="19">
        <f t="shared" si="412"/>
        <v>10000</v>
      </c>
      <c r="M1417" s="22" t="str">
        <f>TRIM(Data!$N1414)</f>
        <v>Hawaii</v>
      </c>
      <c r="N1417" s="22" t="str">
        <f>TRIM(Data!$A1414)</f>
        <v>Hawaii</v>
      </c>
      <c r="O1417" s="23">
        <f>IF(Data!$B1414=0,"",Data!$B1414)</f>
        <v>1961</v>
      </c>
      <c r="P1417" s="19" t="str">
        <f>IF(Data!$C1414=0,"",Data!$C1414)</f>
        <v>1</v>
      </c>
      <c r="Q1417" s="23" t="str">
        <f>IF($M1417="","",Data!$E1414)</f>
        <v>M-L</v>
      </c>
      <c r="R1417" s="23" t="str">
        <f t="shared" si="420"/>
        <v>M</v>
      </c>
      <c r="S1417" s="23" t="str">
        <f t="shared" si="421"/>
        <v>M</v>
      </c>
      <c r="T1417" s="19" t="str">
        <f>IF(Data!$F1414=0,"",Data!$F1414)</f>
        <v/>
      </c>
      <c r="U1417" s="19" t="str">
        <f>IF(Data!$G1414=0,"",Data!$G1414)</f>
        <v/>
      </c>
      <c r="V1417" s="19" t="str">
        <f>IF(Data!$D1414=0,"",Data!$D1414)</f>
        <v/>
      </c>
      <c r="W1417" s="19" t="str">
        <f>Data!$H1414</f>
        <v>Japonica</v>
      </c>
      <c r="Y1417" s="41" t="e">
        <f t="shared" si="416"/>
        <v>#REF!</v>
      </c>
      <c r="Z1417" s="8">
        <f t="shared" si="422"/>
        <v>10000</v>
      </c>
      <c r="AA1417" s="8" t="str">
        <f t="shared" si="423"/>
        <v>Hawaii</v>
      </c>
      <c r="AB1417" s="8" t="str">
        <f t="shared" si="424"/>
        <v>M</v>
      </c>
      <c r="AC1417" s="8" t="str">
        <f t="shared" si="425"/>
        <v/>
      </c>
      <c r="AD1417" s="8" t="str">
        <f t="shared" si="413"/>
        <v/>
      </c>
      <c r="AE1417" s="8" t="str">
        <f t="shared" si="426"/>
        <v/>
      </c>
      <c r="AF1417" s="5">
        <f t="shared" si="427"/>
        <v>1961</v>
      </c>
      <c r="AG1417" s="46">
        <v>1414</v>
      </c>
      <c r="AH1417" s="47" t="str">
        <f t="shared" si="417"/>
        <v/>
      </c>
      <c r="AI1417" s="48" t="str">
        <f t="shared" si="418"/>
        <v/>
      </c>
      <c r="AK1417" s="22" t="e">
        <f>TRIM(#REF!)</f>
        <v>#REF!</v>
      </c>
      <c r="AL1417" s="23" t="e">
        <f>IF(#REF!=0,"",#REF!)</f>
        <v>#REF!</v>
      </c>
      <c r="AM1417" s="19" t="e">
        <f>IF(#REF!=0,"",#REF!)</f>
        <v>#REF!</v>
      </c>
      <c r="AN1417" s="23" t="e">
        <f>IF($AK1417="","",#REF!)</f>
        <v>#REF!</v>
      </c>
      <c r="AO1417" s="23" t="e">
        <f t="shared" si="428"/>
        <v>#REF!</v>
      </c>
      <c r="AP1417" s="19" t="e">
        <f>IF(#REF!=0,"",#REF!)</f>
        <v>#REF!</v>
      </c>
      <c r="AQ1417" s="19" t="e">
        <f>IF(#REF!=0,"",#REF!)</f>
        <v>#REF!</v>
      </c>
      <c r="AR1417" s="19" t="e">
        <f>IF(#REF!=0,"",#REF!)</f>
        <v>#REF!</v>
      </c>
      <c r="AS1417" s="19" t="e">
        <f>#REF!</f>
        <v>#REF!</v>
      </c>
    </row>
    <row r="1418" spans="4:45" ht="19.5" thickTop="1" thickBot="1" x14ac:dyDescent="0.25">
      <c r="D1418" s="1" t="str">
        <f t="shared" si="414"/>
        <v/>
      </c>
      <c r="E1418" s="1" t="str">
        <f t="shared" si="415"/>
        <v/>
      </c>
      <c r="K1418" s="19" t="str">
        <f t="shared" si="419"/>
        <v/>
      </c>
      <c r="L1418" s="19">
        <f t="shared" si="412"/>
        <v>10000</v>
      </c>
      <c r="M1418" s="22" t="str">
        <f>TRIM(Data!$N1415)</f>
        <v>Hayward Curlee</v>
      </c>
      <c r="N1418" s="22" t="str">
        <f>TRIM(Data!$A1415)</f>
        <v>Hayward Curlee</v>
      </c>
      <c r="O1418" s="23">
        <f>IF(Data!$B1415=0,"",Data!$B1415)</f>
        <v>1999</v>
      </c>
      <c r="P1418" s="19" t="str">
        <f>IF(Data!$C1415=0,"",Data!$C1415)</f>
        <v>1</v>
      </c>
      <c r="Q1418" s="23" t="str">
        <f>IF($M1418="","",Data!$E1415)</f>
        <v>L</v>
      </c>
      <c r="R1418" s="23" t="str">
        <f t="shared" si="420"/>
        <v>L</v>
      </c>
      <c r="S1418" s="23" t="str">
        <f t="shared" si="421"/>
        <v>L</v>
      </c>
      <c r="T1418" s="19" t="str">
        <f>IF(Data!$F1415=0,"",Data!$F1415)</f>
        <v/>
      </c>
      <c r="U1418" s="19" t="str">
        <f>IF(Data!$G1415=0,"",Data!$G1415)</f>
        <v/>
      </c>
      <c r="V1418" s="19" t="str">
        <f>IF(Data!$D1415=0,"",Data!$D1415)</f>
        <v/>
      </c>
      <c r="W1418" s="19" t="str">
        <f>Data!$H1415</f>
        <v>Japonica</v>
      </c>
      <c r="Y1418" s="41" t="e">
        <f t="shared" si="416"/>
        <v>#REF!</v>
      </c>
      <c r="Z1418" s="8">
        <f t="shared" si="422"/>
        <v>10000</v>
      </c>
      <c r="AA1418" s="8" t="str">
        <f t="shared" si="423"/>
        <v>Hayward Curlee</v>
      </c>
      <c r="AB1418" s="8" t="str">
        <f t="shared" si="424"/>
        <v>L</v>
      </c>
      <c r="AC1418" s="8" t="str">
        <f t="shared" si="425"/>
        <v/>
      </c>
      <c r="AD1418" s="8" t="str">
        <f t="shared" si="413"/>
        <v/>
      </c>
      <c r="AE1418" s="8" t="str">
        <f t="shared" si="426"/>
        <v/>
      </c>
      <c r="AF1418" s="5">
        <f t="shared" si="427"/>
        <v>1999</v>
      </c>
      <c r="AG1418" s="46">
        <v>1415</v>
      </c>
      <c r="AH1418" s="47" t="str">
        <f t="shared" si="417"/>
        <v/>
      </c>
      <c r="AI1418" s="48" t="str">
        <f t="shared" si="418"/>
        <v/>
      </c>
      <c r="AK1418" s="22" t="e">
        <f>TRIM(#REF!)</f>
        <v>#REF!</v>
      </c>
      <c r="AL1418" s="23" t="e">
        <f>IF(#REF!=0,"",#REF!)</f>
        <v>#REF!</v>
      </c>
      <c r="AM1418" s="19" t="e">
        <f>IF(#REF!=0,"",#REF!)</f>
        <v>#REF!</v>
      </c>
      <c r="AN1418" s="23" t="e">
        <f>IF($AK1418="","",#REF!)</f>
        <v>#REF!</v>
      </c>
      <c r="AO1418" s="23" t="e">
        <f t="shared" si="428"/>
        <v>#REF!</v>
      </c>
      <c r="AP1418" s="19" t="e">
        <f>IF(#REF!=0,"",#REF!)</f>
        <v>#REF!</v>
      </c>
      <c r="AQ1418" s="19" t="e">
        <f>IF(#REF!=0,"",#REF!)</f>
        <v>#REF!</v>
      </c>
      <c r="AR1418" s="19" t="e">
        <f>IF(#REF!=0,"",#REF!)</f>
        <v>#REF!</v>
      </c>
      <c r="AS1418" s="19" t="e">
        <f>#REF!</f>
        <v>#REF!</v>
      </c>
    </row>
    <row r="1419" spans="4:45" ht="19.5" thickTop="1" thickBot="1" x14ac:dyDescent="0.25">
      <c r="D1419" s="1" t="str">
        <f t="shared" si="414"/>
        <v/>
      </c>
      <c r="E1419" s="1" t="str">
        <f t="shared" si="415"/>
        <v/>
      </c>
      <c r="K1419" s="19" t="str">
        <f t="shared" si="419"/>
        <v/>
      </c>
      <c r="L1419" s="19">
        <f t="shared" si="412"/>
        <v>10000</v>
      </c>
      <c r="M1419" s="22" t="str">
        <f>TRIM(Data!$N1416)</f>
        <v>Hazel E. Herrin</v>
      </c>
      <c r="N1419" s="22" t="str">
        <f>TRIM(Data!$A1416)</f>
        <v>Hazel E. Herrin</v>
      </c>
      <c r="O1419" s="23">
        <f>IF(Data!$B1416=0,"",Data!$B1416)</f>
        <v>1949</v>
      </c>
      <c r="P1419" s="19" t="str">
        <f>IF(Data!$C1416=0,"",Data!$C1416)</f>
        <v>1</v>
      </c>
      <c r="Q1419" s="23" t="str">
        <f>IF($M1419="","",Data!$E1416)</f>
        <v>M-L</v>
      </c>
      <c r="R1419" s="23" t="str">
        <f t="shared" si="420"/>
        <v>M</v>
      </c>
      <c r="S1419" s="23" t="str">
        <f t="shared" si="421"/>
        <v>M</v>
      </c>
      <c r="T1419" s="19" t="str">
        <f>IF(Data!$F1416=0,"",Data!$F1416)</f>
        <v/>
      </c>
      <c r="U1419" s="19" t="str">
        <f>IF(Data!$G1416=0,"",Data!$G1416)</f>
        <v/>
      </c>
      <c r="V1419" s="19" t="str">
        <f>IF(Data!$D1416=0,"",Data!$D1416)</f>
        <v/>
      </c>
      <c r="W1419" s="19" t="str">
        <f>Data!$H1416</f>
        <v>Japonica</v>
      </c>
      <c r="Y1419" s="41" t="e">
        <f t="shared" si="416"/>
        <v>#REF!</v>
      </c>
      <c r="Z1419" s="8">
        <f t="shared" si="422"/>
        <v>10000</v>
      </c>
      <c r="AA1419" s="8" t="str">
        <f t="shared" si="423"/>
        <v>Hazel E. Herrin</v>
      </c>
      <c r="AB1419" s="8" t="str">
        <f t="shared" si="424"/>
        <v>M</v>
      </c>
      <c r="AC1419" s="8" t="str">
        <f t="shared" si="425"/>
        <v/>
      </c>
      <c r="AD1419" s="8" t="str">
        <f t="shared" si="413"/>
        <v/>
      </c>
      <c r="AE1419" s="8" t="str">
        <f t="shared" si="426"/>
        <v/>
      </c>
      <c r="AF1419" s="5">
        <f t="shared" si="427"/>
        <v>1949</v>
      </c>
      <c r="AG1419" s="46">
        <v>1416</v>
      </c>
      <c r="AH1419" s="47" t="str">
        <f t="shared" si="417"/>
        <v/>
      </c>
      <c r="AI1419" s="48" t="str">
        <f t="shared" si="418"/>
        <v/>
      </c>
      <c r="AK1419" s="22" t="e">
        <f>TRIM(#REF!)</f>
        <v>#REF!</v>
      </c>
      <c r="AL1419" s="23" t="e">
        <f>IF(#REF!=0,"",#REF!)</f>
        <v>#REF!</v>
      </c>
      <c r="AM1419" s="19" t="e">
        <f>IF(#REF!=0,"",#REF!)</f>
        <v>#REF!</v>
      </c>
      <c r="AN1419" s="23" t="e">
        <f>IF($AK1419="","",#REF!)</f>
        <v>#REF!</v>
      </c>
      <c r="AO1419" s="23" t="e">
        <f t="shared" si="428"/>
        <v>#REF!</v>
      </c>
      <c r="AP1419" s="19" t="e">
        <f>IF(#REF!=0,"",#REF!)</f>
        <v>#REF!</v>
      </c>
      <c r="AQ1419" s="19" t="e">
        <f>IF(#REF!=0,"",#REF!)</f>
        <v>#REF!</v>
      </c>
      <c r="AR1419" s="19" t="e">
        <f>IF(#REF!=0,"",#REF!)</f>
        <v>#REF!</v>
      </c>
      <c r="AS1419" s="19" t="e">
        <f>#REF!</f>
        <v>#REF!</v>
      </c>
    </row>
    <row r="1420" spans="4:45" ht="19.5" thickTop="1" thickBot="1" x14ac:dyDescent="0.25">
      <c r="D1420" s="1" t="str">
        <f t="shared" si="414"/>
        <v/>
      </c>
      <c r="E1420" s="1" t="str">
        <f t="shared" si="415"/>
        <v/>
      </c>
      <c r="K1420" s="19" t="str">
        <f t="shared" si="419"/>
        <v/>
      </c>
      <c r="L1420" s="19">
        <f t="shared" si="412"/>
        <v>10000</v>
      </c>
      <c r="M1420" s="22" t="str">
        <f>TRIM(Data!$N1417)</f>
        <v>Head Table</v>
      </c>
      <c r="N1420" s="22" t="str">
        <f>TRIM(Data!$A1417)</f>
        <v>Head Table</v>
      </c>
      <c r="O1420" s="23">
        <f>IF(Data!$B1417=0,"",Data!$B1417)</f>
        <v>1967</v>
      </c>
      <c r="P1420" s="19" t="str">
        <f>IF(Data!$C1417=0,"",Data!$C1417)</f>
        <v>1</v>
      </c>
      <c r="Q1420" s="23" t="str">
        <f>IF($M1420="","",Data!$E1417)</f>
        <v>L</v>
      </c>
      <c r="R1420" s="23" t="str">
        <f t="shared" si="420"/>
        <v>L</v>
      </c>
      <c r="S1420" s="23" t="str">
        <f t="shared" si="421"/>
        <v>L</v>
      </c>
      <c r="T1420" s="19" t="str">
        <f>IF(Data!$F1417=0,"",Data!$F1417)</f>
        <v/>
      </c>
      <c r="U1420" s="19" t="str">
        <f>IF(Data!$G1417=0,"",Data!$G1417)</f>
        <v/>
      </c>
      <c r="V1420" s="19" t="str">
        <f>IF(Data!$D1417=0,"",Data!$D1417)</f>
        <v/>
      </c>
      <c r="W1420" s="19" t="str">
        <f>Data!$H1417</f>
        <v>Japonica</v>
      </c>
      <c r="Y1420" s="41" t="e">
        <f t="shared" si="416"/>
        <v>#REF!</v>
      </c>
      <c r="Z1420" s="8">
        <f t="shared" si="422"/>
        <v>10000</v>
      </c>
      <c r="AA1420" s="8" t="str">
        <f t="shared" si="423"/>
        <v>Head Table</v>
      </c>
      <c r="AB1420" s="8" t="str">
        <f t="shared" si="424"/>
        <v>L</v>
      </c>
      <c r="AC1420" s="8" t="str">
        <f t="shared" si="425"/>
        <v/>
      </c>
      <c r="AD1420" s="8" t="str">
        <f t="shared" si="413"/>
        <v/>
      </c>
      <c r="AE1420" s="8" t="str">
        <f t="shared" si="426"/>
        <v/>
      </c>
      <c r="AF1420" s="5">
        <f t="shared" si="427"/>
        <v>1967</v>
      </c>
      <c r="AG1420" s="46">
        <v>1417</v>
      </c>
      <c r="AH1420" s="47" t="str">
        <f t="shared" si="417"/>
        <v/>
      </c>
      <c r="AI1420" s="48" t="str">
        <f t="shared" si="418"/>
        <v/>
      </c>
      <c r="AK1420" s="22" t="e">
        <f>TRIM(#REF!)</f>
        <v>#REF!</v>
      </c>
      <c r="AL1420" s="23" t="e">
        <f>IF(#REF!=0,"",#REF!)</f>
        <v>#REF!</v>
      </c>
      <c r="AM1420" s="19" t="e">
        <f>IF(#REF!=0,"",#REF!)</f>
        <v>#REF!</v>
      </c>
      <c r="AN1420" s="23" t="e">
        <f>IF($AK1420="","",#REF!)</f>
        <v>#REF!</v>
      </c>
      <c r="AO1420" s="23" t="e">
        <f t="shared" si="428"/>
        <v>#REF!</v>
      </c>
      <c r="AP1420" s="19" t="e">
        <f>IF(#REF!=0,"",#REF!)</f>
        <v>#REF!</v>
      </c>
      <c r="AQ1420" s="19" t="e">
        <f>IF(#REF!=0,"",#REF!)</f>
        <v>#REF!</v>
      </c>
      <c r="AR1420" s="19" t="e">
        <f>IF(#REF!=0,"",#REF!)</f>
        <v>#REF!</v>
      </c>
      <c r="AS1420" s="19" t="e">
        <f>#REF!</f>
        <v>#REF!</v>
      </c>
    </row>
    <row r="1421" spans="4:45" ht="19.5" thickTop="1" thickBot="1" x14ac:dyDescent="0.25">
      <c r="D1421" s="1" t="str">
        <f t="shared" si="414"/>
        <v/>
      </c>
      <c r="E1421" s="1" t="str">
        <f t="shared" si="415"/>
        <v/>
      </c>
      <c r="K1421" s="19" t="str">
        <f t="shared" si="419"/>
        <v/>
      </c>
      <c r="L1421" s="19">
        <f t="shared" si="412"/>
        <v>10000</v>
      </c>
      <c r="M1421" s="22" t="str">
        <f>TRIM(Data!$N1418)</f>
        <v>Heartwood Bolero</v>
      </c>
      <c r="N1421" s="22" t="str">
        <f>TRIM(Data!$A1418)</f>
        <v>Heartwood Bolero (R)</v>
      </c>
      <c r="O1421" s="23">
        <f>IF(Data!$B1418=0,"",Data!$B1418)</f>
        <v>1981</v>
      </c>
      <c r="P1421" s="19" t="str">
        <f>IF(Data!$C1418=0,"",Data!$C1418)</f>
        <v/>
      </c>
      <c r="Q1421" s="23" t="str">
        <f>IF($M1421="","",Data!$E1418)</f>
        <v>L</v>
      </c>
      <c r="R1421" s="23" t="str">
        <f t="shared" si="420"/>
        <v>L</v>
      </c>
      <c r="S1421" s="23" t="str">
        <f t="shared" si="421"/>
        <v>L</v>
      </c>
      <c r="T1421" s="19" t="str">
        <f>IF(Data!$F1418=0,"",Data!$F1418)</f>
        <v/>
      </c>
      <c r="U1421" s="19" t="str">
        <f>IF(Data!$G1418=0,"",Data!$G1418)</f>
        <v/>
      </c>
      <c r="V1421" s="19" t="str">
        <f>IF(Data!$D1418=0,"",Data!$D1418)</f>
        <v/>
      </c>
      <c r="W1421" s="19" t="str">
        <f>Data!$H1418</f>
        <v>Reticulata</v>
      </c>
      <c r="Y1421" s="41" t="e">
        <f t="shared" si="416"/>
        <v>#REF!</v>
      </c>
      <c r="Z1421" s="8">
        <f t="shared" si="422"/>
        <v>10000</v>
      </c>
      <c r="AA1421" s="8" t="str">
        <f t="shared" si="423"/>
        <v>Heartwood Bolero</v>
      </c>
      <c r="AB1421" s="8" t="str">
        <f t="shared" si="424"/>
        <v>L</v>
      </c>
      <c r="AC1421" s="8" t="str">
        <f t="shared" si="425"/>
        <v/>
      </c>
      <c r="AD1421" s="8" t="str">
        <f t="shared" si="413"/>
        <v/>
      </c>
      <c r="AE1421" s="8" t="str">
        <f t="shared" si="426"/>
        <v/>
      </c>
      <c r="AF1421" s="5">
        <f t="shared" si="427"/>
        <v>1981</v>
      </c>
      <c r="AG1421" s="46">
        <v>1418</v>
      </c>
      <c r="AH1421" s="47" t="str">
        <f t="shared" si="417"/>
        <v/>
      </c>
      <c r="AI1421" s="48" t="str">
        <f t="shared" si="418"/>
        <v/>
      </c>
      <c r="AK1421" s="22" t="e">
        <f>TRIM(#REF!)</f>
        <v>#REF!</v>
      </c>
      <c r="AL1421" s="23" t="e">
        <f>IF(#REF!=0,"",#REF!)</f>
        <v>#REF!</v>
      </c>
      <c r="AM1421" s="19" t="e">
        <f>IF(#REF!=0,"",#REF!)</f>
        <v>#REF!</v>
      </c>
      <c r="AN1421" s="23" t="e">
        <f>IF($AK1421="","",#REF!)</f>
        <v>#REF!</v>
      </c>
      <c r="AO1421" s="23" t="e">
        <f t="shared" si="428"/>
        <v>#REF!</v>
      </c>
      <c r="AP1421" s="19" t="e">
        <f>IF(#REF!=0,"",#REF!)</f>
        <v>#REF!</v>
      </c>
      <c r="AQ1421" s="19" t="e">
        <f>IF(#REF!=0,"",#REF!)</f>
        <v>#REF!</v>
      </c>
      <c r="AR1421" s="19" t="e">
        <f>IF(#REF!=0,"",#REF!)</f>
        <v>#REF!</v>
      </c>
      <c r="AS1421" s="19" t="e">
        <f>#REF!</f>
        <v>#REF!</v>
      </c>
    </row>
    <row r="1422" spans="4:45" ht="19.5" thickTop="1" thickBot="1" x14ac:dyDescent="0.25">
      <c r="D1422" s="1" t="str">
        <f t="shared" si="414"/>
        <v/>
      </c>
      <c r="E1422" s="1" t="str">
        <f t="shared" si="415"/>
        <v/>
      </c>
      <c r="K1422" s="19" t="str">
        <f t="shared" si="419"/>
        <v/>
      </c>
      <c r="L1422" s="19">
        <f t="shared" si="412"/>
        <v>10000</v>
      </c>
      <c r="M1422" s="22" t="str">
        <f>TRIM(Data!$N1419)</f>
        <v>Heartwood Fandango</v>
      </c>
      <c r="N1422" s="22" t="str">
        <f>TRIM(Data!$A1419)</f>
        <v>Heartwood Fandango (R)</v>
      </c>
      <c r="O1422" s="23">
        <f>IF(Data!$B1419=0,"",Data!$B1419)</f>
        <v>2011</v>
      </c>
      <c r="P1422" s="19" t="str">
        <f>IF(Data!$C1419=0,"",Data!$C1419)</f>
        <v/>
      </c>
      <c r="Q1422" s="23" t="str">
        <f>IF($M1422="","",Data!$E1419)</f>
        <v>M</v>
      </c>
      <c r="R1422" s="23" t="str">
        <f t="shared" si="420"/>
        <v>M</v>
      </c>
      <c r="S1422" s="23" t="str">
        <f t="shared" si="421"/>
        <v>M</v>
      </c>
      <c r="T1422" s="19" t="str">
        <f>IF(Data!$F1419=0,"",Data!$F1419)</f>
        <v/>
      </c>
      <c r="U1422" s="19" t="str">
        <f>IF(Data!$G1419=0,"",Data!$G1419)</f>
        <v/>
      </c>
      <c r="V1422" s="19" t="str">
        <f>IF(Data!$D1419=0,"",Data!$D1419)</f>
        <v/>
      </c>
      <c r="W1422" s="19" t="str">
        <f>Data!$H1419</f>
        <v>Reticulata</v>
      </c>
      <c r="Y1422" s="41" t="e">
        <f t="shared" si="416"/>
        <v>#REF!</v>
      </c>
      <c r="Z1422" s="8">
        <f t="shared" si="422"/>
        <v>10000</v>
      </c>
      <c r="AA1422" s="8" t="str">
        <f t="shared" si="423"/>
        <v>Heartwood Fandango</v>
      </c>
      <c r="AB1422" s="8" t="str">
        <f t="shared" si="424"/>
        <v>M</v>
      </c>
      <c r="AC1422" s="8" t="str">
        <f t="shared" si="425"/>
        <v/>
      </c>
      <c r="AD1422" s="8" t="str">
        <f t="shared" si="413"/>
        <v/>
      </c>
      <c r="AE1422" s="8" t="str">
        <f t="shared" si="426"/>
        <v/>
      </c>
      <c r="AF1422" s="5">
        <f t="shared" si="427"/>
        <v>2011</v>
      </c>
      <c r="AG1422" s="46">
        <v>1419</v>
      </c>
      <c r="AH1422" s="47" t="str">
        <f t="shared" si="417"/>
        <v/>
      </c>
      <c r="AI1422" s="48" t="str">
        <f t="shared" si="418"/>
        <v/>
      </c>
      <c r="AK1422" s="22" t="e">
        <f>TRIM(#REF!)</f>
        <v>#REF!</v>
      </c>
      <c r="AL1422" s="23" t="e">
        <f>IF(#REF!=0,"",#REF!)</f>
        <v>#REF!</v>
      </c>
      <c r="AM1422" s="19" t="e">
        <f>IF(#REF!=0,"",#REF!)</f>
        <v>#REF!</v>
      </c>
      <c r="AN1422" s="23" t="e">
        <f>IF($AK1422="","",#REF!)</f>
        <v>#REF!</v>
      </c>
      <c r="AO1422" s="23" t="e">
        <f t="shared" si="428"/>
        <v>#REF!</v>
      </c>
      <c r="AP1422" s="19" t="e">
        <f>IF(#REF!=0,"",#REF!)</f>
        <v>#REF!</v>
      </c>
      <c r="AQ1422" s="19" t="e">
        <f>IF(#REF!=0,"",#REF!)</f>
        <v>#REF!</v>
      </c>
      <c r="AR1422" s="19" t="e">
        <f>IF(#REF!=0,"",#REF!)</f>
        <v>#REF!</v>
      </c>
      <c r="AS1422" s="19" t="e">
        <f>#REF!</f>
        <v>#REF!</v>
      </c>
    </row>
    <row r="1423" spans="4:45" ht="19.5" thickTop="1" thickBot="1" x14ac:dyDescent="0.25">
      <c r="D1423" s="1" t="str">
        <f t="shared" si="414"/>
        <v/>
      </c>
      <c r="E1423" s="1" t="str">
        <f t="shared" si="415"/>
        <v/>
      </c>
      <c r="K1423" s="19" t="str">
        <f t="shared" si="419"/>
        <v/>
      </c>
      <c r="L1423" s="19">
        <f t="shared" si="412"/>
        <v>10000</v>
      </c>
      <c r="M1423" s="22" t="str">
        <f>TRIM(Data!$N1420)</f>
        <v>Heartwood Salute</v>
      </c>
      <c r="N1423" s="22" t="str">
        <f>TRIM(Data!$A1420)</f>
        <v>Heartwood Salute (H)</v>
      </c>
      <c r="O1423" s="23">
        <f>IF(Data!$B1420=0,"",Data!$B1420)</f>
        <v>1981</v>
      </c>
      <c r="P1423" s="19" t="str">
        <f>IF(Data!$C1420=0,"",Data!$C1420)</f>
        <v/>
      </c>
      <c r="Q1423" s="23" t="str">
        <f>IF($M1423="","",Data!$E1420)</f>
        <v>Min-S</v>
      </c>
      <c r="R1423" s="23" t="str">
        <f t="shared" si="420"/>
        <v>S</v>
      </c>
      <c r="S1423" s="23" t="str">
        <f t="shared" si="421"/>
        <v>S</v>
      </c>
      <c r="T1423" s="19" t="str">
        <f>IF(Data!$F1420=0,"",Data!$F1420)</f>
        <v/>
      </c>
      <c r="U1423" s="19" t="str">
        <f>IF(Data!$G1420=0,"",Data!$G1420)</f>
        <v/>
      </c>
      <c r="V1423" s="19" t="str">
        <f>IF(Data!$D1420=0,"",Data!$D1420)</f>
        <v/>
      </c>
      <c r="W1423" s="19" t="str">
        <f>Data!$H1420</f>
        <v>NRH</v>
      </c>
      <c r="Y1423" s="41" t="e">
        <f t="shared" si="416"/>
        <v>#REF!</v>
      </c>
      <c r="Z1423" s="8">
        <f t="shared" si="422"/>
        <v>10000</v>
      </c>
      <c r="AA1423" s="8" t="str">
        <f t="shared" si="423"/>
        <v>Heartwood Salute</v>
      </c>
      <c r="AB1423" s="8" t="str">
        <f t="shared" si="424"/>
        <v>S</v>
      </c>
      <c r="AC1423" s="8" t="str">
        <f t="shared" si="425"/>
        <v/>
      </c>
      <c r="AD1423" s="8" t="str">
        <f t="shared" si="413"/>
        <v/>
      </c>
      <c r="AE1423" s="8" t="str">
        <f t="shared" si="426"/>
        <v/>
      </c>
      <c r="AF1423" s="5">
        <f t="shared" si="427"/>
        <v>1981</v>
      </c>
      <c r="AG1423" s="46">
        <v>1420</v>
      </c>
      <c r="AH1423" s="47" t="str">
        <f t="shared" si="417"/>
        <v/>
      </c>
      <c r="AI1423" s="48" t="str">
        <f t="shared" si="418"/>
        <v/>
      </c>
      <c r="AK1423" s="22" t="e">
        <f>TRIM(#REF!)</f>
        <v>#REF!</v>
      </c>
      <c r="AL1423" s="23" t="e">
        <f>IF(#REF!=0,"",#REF!)</f>
        <v>#REF!</v>
      </c>
      <c r="AM1423" s="19" t="e">
        <f>IF(#REF!=0,"",#REF!)</f>
        <v>#REF!</v>
      </c>
      <c r="AN1423" s="23" t="e">
        <f>IF($AK1423="","",#REF!)</f>
        <v>#REF!</v>
      </c>
      <c r="AO1423" s="23" t="e">
        <f t="shared" si="428"/>
        <v>#REF!</v>
      </c>
      <c r="AP1423" s="19" t="e">
        <f>IF(#REF!=0,"",#REF!)</f>
        <v>#REF!</v>
      </c>
      <c r="AQ1423" s="19" t="e">
        <f>IF(#REF!=0,"",#REF!)</f>
        <v>#REF!</v>
      </c>
      <c r="AR1423" s="19" t="e">
        <f>IF(#REF!=0,"",#REF!)</f>
        <v>#REF!</v>
      </c>
      <c r="AS1423" s="19" t="e">
        <f>#REF!</f>
        <v>#REF!</v>
      </c>
    </row>
    <row r="1424" spans="4:45" ht="19.5" thickTop="1" thickBot="1" x14ac:dyDescent="0.25">
      <c r="D1424" s="1" t="str">
        <f t="shared" si="414"/>
        <v/>
      </c>
      <c r="E1424" s="1" t="str">
        <f t="shared" si="415"/>
        <v/>
      </c>
      <c r="K1424" s="19" t="str">
        <f t="shared" si="419"/>
        <v/>
      </c>
      <c r="L1424" s="19">
        <f t="shared" si="412"/>
        <v>10000</v>
      </c>
      <c r="M1424" s="22" t="str">
        <f>TRIM(Data!$N1421)</f>
        <v>Heavenly</v>
      </c>
      <c r="N1424" s="22" t="str">
        <f>TRIM(Data!$A1421)</f>
        <v>Heavenly</v>
      </c>
      <c r="O1424" s="23">
        <f>IF(Data!$B1421=0,"",Data!$B1421)</f>
        <v>1953</v>
      </c>
      <c r="P1424" s="19" t="str">
        <f>IF(Data!$C1421=0,"",Data!$C1421)</f>
        <v/>
      </c>
      <c r="Q1424" s="23" t="str">
        <f>IF($M1424="","",Data!$E1421)</f>
        <v>L</v>
      </c>
      <c r="R1424" s="23" t="str">
        <f t="shared" si="420"/>
        <v>L</v>
      </c>
      <c r="S1424" s="23" t="str">
        <f t="shared" si="421"/>
        <v>L</v>
      </c>
      <c r="T1424" s="19" t="str">
        <f>IF(Data!$F1421=0,"",Data!$F1421)</f>
        <v>WHITE</v>
      </c>
      <c r="U1424" s="19" t="str">
        <f>IF(Data!$G1421=0,"",Data!$G1421)</f>
        <v/>
      </c>
      <c r="V1424" s="19" t="str">
        <f>IF(Data!$D1421=0,"",Data!$D1421)</f>
        <v/>
      </c>
      <c r="W1424" s="19" t="str">
        <f>Data!$H1421</f>
        <v>Japonica</v>
      </c>
      <c r="Y1424" s="41" t="e">
        <f t="shared" si="416"/>
        <v>#REF!</v>
      </c>
      <c r="Z1424" s="8">
        <f t="shared" si="422"/>
        <v>10000</v>
      </c>
      <c r="AA1424" s="8" t="str">
        <f t="shared" si="423"/>
        <v>Heavenly</v>
      </c>
      <c r="AB1424" s="8" t="str">
        <f t="shared" si="424"/>
        <v>L</v>
      </c>
      <c r="AC1424" s="8" t="str">
        <f t="shared" si="425"/>
        <v>WHITE</v>
      </c>
      <c r="AD1424" s="8" t="str">
        <f t="shared" si="413"/>
        <v/>
      </c>
      <c r="AE1424" s="8" t="str">
        <f t="shared" si="426"/>
        <v/>
      </c>
      <c r="AF1424" s="5">
        <f t="shared" si="427"/>
        <v>1953</v>
      </c>
      <c r="AG1424" s="46">
        <v>1421</v>
      </c>
      <c r="AH1424" s="47" t="str">
        <f t="shared" si="417"/>
        <v/>
      </c>
      <c r="AI1424" s="48" t="str">
        <f t="shared" si="418"/>
        <v/>
      </c>
      <c r="AK1424" s="22" t="e">
        <f>TRIM(#REF!)</f>
        <v>#REF!</v>
      </c>
      <c r="AL1424" s="23" t="e">
        <f>IF(#REF!=0,"",#REF!)</f>
        <v>#REF!</v>
      </c>
      <c r="AM1424" s="19" t="e">
        <f>IF(#REF!=0,"",#REF!)</f>
        <v>#REF!</v>
      </c>
      <c r="AN1424" s="23" t="e">
        <f>IF($AK1424="","",#REF!)</f>
        <v>#REF!</v>
      </c>
      <c r="AO1424" s="23" t="e">
        <f t="shared" si="428"/>
        <v>#REF!</v>
      </c>
      <c r="AP1424" s="19" t="e">
        <f>IF(#REF!=0,"",#REF!)</f>
        <v>#REF!</v>
      </c>
      <c r="AQ1424" s="19" t="e">
        <f>IF(#REF!=0,"",#REF!)</f>
        <v>#REF!</v>
      </c>
      <c r="AR1424" s="19" t="e">
        <f>IF(#REF!=0,"",#REF!)</f>
        <v>#REF!</v>
      </c>
      <c r="AS1424" s="19" t="e">
        <f>#REF!</f>
        <v>#REF!</v>
      </c>
    </row>
    <row r="1425" spans="4:45" ht="19.5" thickTop="1" thickBot="1" x14ac:dyDescent="0.25">
      <c r="D1425" s="1" t="str">
        <f t="shared" si="414"/>
        <v/>
      </c>
      <c r="E1425" s="1" t="str">
        <f t="shared" si="415"/>
        <v/>
      </c>
      <c r="K1425" s="19" t="str">
        <f t="shared" si="419"/>
        <v/>
      </c>
      <c r="L1425" s="19">
        <f t="shared" si="412"/>
        <v>10000</v>
      </c>
      <c r="M1425" s="22" t="str">
        <f>TRIM(Data!$N1422)</f>
        <v>Heavenly Stars</v>
      </c>
      <c r="N1425" s="22" t="str">
        <f>TRIM(Data!$A1422)</f>
        <v>Heavenly Stars</v>
      </c>
      <c r="O1425" s="23">
        <f>IF(Data!$B1422=0,"",Data!$B1422)</f>
        <v>2022</v>
      </c>
      <c r="P1425" s="19" t="str">
        <f>IF(Data!$C1422=0,"",Data!$C1422)</f>
        <v>1</v>
      </c>
      <c r="Q1425" s="23" t="str">
        <f>IF($M1425="","",Data!$E1422)</f>
        <v>M-L</v>
      </c>
      <c r="R1425" s="23" t="str">
        <f t="shared" si="420"/>
        <v>M</v>
      </c>
      <c r="S1425" s="23" t="str">
        <f t="shared" si="421"/>
        <v>M</v>
      </c>
      <c r="T1425" s="19" t="str">
        <f>IF(Data!$F1422=0,"",Data!$F1422)</f>
        <v/>
      </c>
      <c r="U1425" s="19" t="str">
        <f>IF(Data!$G1422=0,"",Data!$G1422)</f>
        <v/>
      </c>
      <c r="V1425" s="19" t="str">
        <f>IF(Data!$D1422=0,"",Data!$D1422)</f>
        <v/>
      </c>
      <c r="W1425" s="19" t="str">
        <f>Data!$H1422</f>
        <v>Japonica</v>
      </c>
      <c r="Y1425" s="41" t="e">
        <f t="shared" si="416"/>
        <v>#REF!</v>
      </c>
      <c r="Z1425" s="8">
        <f t="shared" si="422"/>
        <v>10000</v>
      </c>
      <c r="AA1425" s="8" t="str">
        <f t="shared" si="423"/>
        <v>Heavenly Stars</v>
      </c>
      <c r="AB1425" s="8" t="str">
        <f t="shared" si="424"/>
        <v>M</v>
      </c>
      <c r="AC1425" s="8" t="str">
        <f t="shared" si="425"/>
        <v/>
      </c>
      <c r="AD1425" s="8" t="str">
        <f t="shared" si="413"/>
        <v/>
      </c>
      <c r="AE1425" s="8" t="str">
        <f t="shared" si="426"/>
        <v/>
      </c>
      <c r="AF1425" s="5">
        <f t="shared" si="427"/>
        <v>2022</v>
      </c>
      <c r="AG1425" s="46">
        <v>1422</v>
      </c>
      <c r="AH1425" s="47" t="str">
        <f t="shared" si="417"/>
        <v/>
      </c>
      <c r="AI1425" s="48" t="str">
        <f t="shared" si="418"/>
        <v/>
      </c>
      <c r="AK1425" s="22" t="e">
        <f>TRIM(#REF!)</f>
        <v>#REF!</v>
      </c>
      <c r="AL1425" s="23" t="e">
        <f>IF(#REF!=0,"",#REF!)</f>
        <v>#REF!</v>
      </c>
      <c r="AM1425" s="19" t="e">
        <f>IF(#REF!=0,"",#REF!)</f>
        <v>#REF!</v>
      </c>
      <c r="AN1425" s="23" t="e">
        <f>IF($AK1425="","",#REF!)</f>
        <v>#REF!</v>
      </c>
      <c r="AO1425" s="23" t="e">
        <f t="shared" si="428"/>
        <v>#REF!</v>
      </c>
      <c r="AP1425" s="19" t="e">
        <f>IF(#REF!=0,"",#REF!)</f>
        <v>#REF!</v>
      </c>
      <c r="AQ1425" s="19" t="e">
        <f>IF(#REF!=0,"",#REF!)</f>
        <v>#REF!</v>
      </c>
      <c r="AR1425" s="19" t="e">
        <f>IF(#REF!=0,"",#REF!)</f>
        <v>#REF!</v>
      </c>
      <c r="AS1425" s="19" t="e">
        <f>#REF!</f>
        <v>#REF!</v>
      </c>
    </row>
    <row r="1426" spans="4:45" ht="19.5" thickTop="1" thickBot="1" x14ac:dyDescent="0.25">
      <c r="D1426" s="1" t="str">
        <f t="shared" si="414"/>
        <v/>
      </c>
      <c r="E1426" s="1" t="str">
        <f t="shared" si="415"/>
        <v/>
      </c>
      <c r="K1426" s="19" t="str">
        <f t="shared" si="419"/>
        <v/>
      </c>
      <c r="L1426" s="19">
        <f t="shared" si="412"/>
        <v>10000</v>
      </c>
      <c r="M1426" s="22" t="str">
        <f>TRIM(Data!$N1423)</f>
        <v>Heimudan</v>
      </c>
      <c r="N1426" s="22" t="str">
        <f>TRIM(Data!$A1423)</f>
        <v>Heimudan (Edithae)</v>
      </c>
      <c r="O1426" s="23">
        <f>IF(Data!$B1423=0,"",Data!$B1423)</f>
        <v>1989</v>
      </c>
      <c r="P1426" s="19" t="str">
        <f>IF(Data!$C1423=0,"",Data!$C1423)</f>
        <v>1</v>
      </c>
      <c r="Q1426" s="23" t="str">
        <f>IF($M1426="","",Data!$E1423)</f>
        <v>M</v>
      </c>
      <c r="R1426" s="23" t="str">
        <f t="shared" si="420"/>
        <v>M</v>
      </c>
      <c r="S1426" s="23" t="str">
        <f t="shared" si="421"/>
        <v>M</v>
      </c>
      <c r="T1426" s="19" t="str">
        <f>IF(Data!$F1423=0,"",Data!$F1423)</f>
        <v/>
      </c>
      <c r="U1426" s="19" t="str">
        <f>IF(Data!$G1423=0,"",Data!$G1423)</f>
        <v/>
      </c>
      <c r="V1426" s="19" t="str">
        <f>IF(Data!$D1423=0,"",Data!$D1423)</f>
        <v/>
      </c>
      <c r="W1426" s="19" t="str">
        <f>Data!$H1423</f>
        <v>Specie</v>
      </c>
      <c r="Y1426" s="41" t="e">
        <f t="shared" si="416"/>
        <v>#REF!</v>
      </c>
      <c r="Z1426" s="8">
        <f t="shared" si="422"/>
        <v>10000</v>
      </c>
      <c r="AA1426" s="8" t="str">
        <f t="shared" si="423"/>
        <v>Heimudan</v>
      </c>
      <c r="AB1426" s="8" t="str">
        <f t="shared" si="424"/>
        <v>M</v>
      </c>
      <c r="AC1426" s="8" t="str">
        <f t="shared" si="425"/>
        <v/>
      </c>
      <c r="AD1426" s="8" t="str">
        <f t="shared" si="413"/>
        <v/>
      </c>
      <c r="AE1426" s="8" t="str">
        <f t="shared" si="426"/>
        <v/>
      </c>
      <c r="AF1426" s="5">
        <f t="shared" si="427"/>
        <v>1989</v>
      </c>
      <c r="AG1426" s="46">
        <v>1423</v>
      </c>
      <c r="AH1426" s="47" t="str">
        <f t="shared" si="417"/>
        <v/>
      </c>
      <c r="AI1426" s="48" t="str">
        <f t="shared" si="418"/>
        <v/>
      </c>
      <c r="AK1426" s="22" t="e">
        <f>TRIM(#REF!)</f>
        <v>#REF!</v>
      </c>
      <c r="AL1426" s="23" t="e">
        <f>IF(#REF!=0,"",#REF!)</f>
        <v>#REF!</v>
      </c>
      <c r="AM1426" s="19" t="e">
        <f>IF(#REF!=0,"",#REF!)</f>
        <v>#REF!</v>
      </c>
      <c r="AN1426" s="23" t="e">
        <f>IF($AK1426="","",#REF!)</f>
        <v>#REF!</v>
      </c>
      <c r="AO1426" s="23" t="e">
        <f t="shared" si="428"/>
        <v>#REF!</v>
      </c>
      <c r="AP1426" s="19" t="e">
        <f>IF(#REF!=0,"",#REF!)</f>
        <v>#REF!</v>
      </c>
      <c r="AQ1426" s="19" t="e">
        <f>IF(#REF!=0,"",#REF!)</f>
        <v>#REF!</v>
      </c>
      <c r="AR1426" s="19" t="e">
        <f>IF(#REF!=0,"",#REF!)</f>
        <v>#REF!</v>
      </c>
      <c r="AS1426" s="19" t="e">
        <f>#REF!</f>
        <v>#REF!</v>
      </c>
    </row>
    <row r="1427" spans="4:45" ht="19.5" thickTop="1" thickBot="1" x14ac:dyDescent="0.25">
      <c r="D1427" s="1" t="str">
        <f t="shared" si="414"/>
        <v/>
      </c>
      <c r="E1427" s="1" t="str">
        <f t="shared" si="415"/>
        <v/>
      </c>
      <c r="K1427" s="19" t="str">
        <f t="shared" si="419"/>
        <v/>
      </c>
      <c r="L1427" s="19">
        <f t="shared" si="412"/>
        <v>10000</v>
      </c>
      <c r="M1427" s="22" t="str">
        <f>TRIM(Data!$N1424)</f>
        <v>Helen B.</v>
      </c>
      <c r="N1427" s="22" t="str">
        <f>TRIM(Data!$A1424)</f>
        <v>Helen B. (H)</v>
      </c>
      <c r="O1427" s="23">
        <f>IF(Data!$B1424=0,"",Data!$B1424)</f>
        <v>1985</v>
      </c>
      <c r="P1427" s="19" t="str">
        <f>IF(Data!$C1424=0,"",Data!$C1424)</f>
        <v>1</v>
      </c>
      <c r="Q1427" s="23" t="str">
        <f>IF($M1427="","",Data!$E1424)</f>
        <v>Min</v>
      </c>
      <c r="R1427" s="23" t="str">
        <f t="shared" si="420"/>
        <v>Min</v>
      </c>
      <c r="S1427" s="23" t="str">
        <f t="shared" si="421"/>
        <v>Min</v>
      </c>
      <c r="T1427" s="19" t="str">
        <f>IF(Data!$F1424=0,"",Data!$F1424)</f>
        <v/>
      </c>
      <c r="U1427" s="19" t="str">
        <f>IF(Data!$G1424=0,"",Data!$G1424)</f>
        <v/>
      </c>
      <c r="V1427" s="19" t="str">
        <f>IF(Data!$D1424=0,"",Data!$D1424)</f>
        <v/>
      </c>
      <c r="W1427" s="19" t="str">
        <f>Data!$H1424</f>
        <v>NRH</v>
      </c>
      <c r="Y1427" s="41" t="e">
        <f t="shared" si="416"/>
        <v>#REF!</v>
      </c>
      <c r="Z1427" s="8">
        <f t="shared" si="422"/>
        <v>10000</v>
      </c>
      <c r="AA1427" s="8" t="str">
        <f t="shared" si="423"/>
        <v>Helen B.</v>
      </c>
      <c r="AB1427" s="8" t="str">
        <f t="shared" si="424"/>
        <v>Min</v>
      </c>
      <c r="AC1427" s="8" t="str">
        <f t="shared" si="425"/>
        <v/>
      </c>
      <c r="AD1427" s="8" t="str">
        <f t="shared" si="413"/>
        <v/>
      </c>
      <c r="AE1427" s="8" t="str">
        <f t="shared" si="426"/>
        <v/>
      </c>
      <c r="AF1427" s="5">
        <f t="shared" si="427"/>
        <v>1985</v>
      </c>
      <c r="AG1427" s="46">
        <v>1424</v>
      </c>
      <c r="AH1427" s="47" t="str">
        <f t="shared" si="417"/>
        <v/>
      </c>
      <c r="AI1427" s="48" t="str">
        <f t="shared" si="418"/>
        <v/>
      </c>
      <c r="AK1427" s="22" t="e">
        <f>TRIM(#REF!)</f>
        <v>#REF!</v>
      </c>
      <c r="AL1427" s="23" t="e">
        <f>IF(#REF!=0,"",#REF!)</f>
        <v>#REF!</v>
      </c>
      <c r="AM1427" s="19" t="e">
        <f>IF(#REF!=0,"",#REF!)</f>
        <v>#REF!</v>
      </c>
      <c r="AN1427" s="23" t="e">
        <f>IF($AK1427="","",#REF!)</f>
        <v>#REF!</v>
      </c>
      <c r="AO1427" s="23" t="e">
        <f t="shared" si="428"/>
        <v>#REF!</v>
      </c>
      <c r="AP1427" s="19" t="e">
        <f>IF(#REF!=0,"",#REF!)</f>
        <v>#REF!</v>
      </c>
      <c r="AQ1427" s="19" t="e">
        <f>IF(#REF!=0,"",#REF!)</f>
        <v>#REF!</v>
      </c>
      <c r="AR1427" s="19" t="e">
        <f>IF(#REF!=0,"",#REF!)</f>
        <v>#REF!</v>
      </c>
      <c r="AS1427" s="19" t="e">
        <f>#REF!</f>
        <v>#REF!</v>
      </c>
    </row>
    <row r="1428" spans="4:45" ht="19.5" thickTop="1" thickBot="1" x14ac:dyDescent="0.25">
      <c r="D1428" s="1" t="str">
        <f t="shared" si="414"/>
        <v/>
      </c>
      <c r="E1428" s="1" t="str">
        <f t="shared" si="415"/>
        <v/>
      </c>
      <c r="K1428" s="19" t="str">
        <f t="shared" si="419"/>
        <v/>
      </c>
      <c r="L1428" s="19">
        <f t="shared" si="412"/>
        <v>10000</v>
      </c>
      <c r="M1428" s="22" t="str">
        <f>TRIM(Data!$N1425)</f>
        <v>Helen Beach</v>
      </c>
      <c r="N1428" s="22" t="str">
        <f>TRIM(Data!$A1425)</f>
        <v>Helen Beach</v>
      </c>
      <c r="O1428" s="23">
        <f>IF(Data!$B1425=0,"",Data!$B1425)</f>
        <v>2004</v>
      </c>
      <c r="P1428" s="19" t="str">
        <f>IF(Data!$C1425=0,"",Data!$C1425)</f>
        <v>1</v>
      </c>
      <c r="Q1428" s="23" t="str">
        <f>IF($M1428="","",Data!$E1425)</f>
        <v>M</v>
      </c>
      <c r="R1428" s="23" t="str">
        <f t="shared" si="420"/>
        <v>M</v>
      </c>
      <c r="S1428" s="23" t="str">
        <f t="shared" si="421"/>
        <v>M</v>
      </c>
      <c r="T1428" s="19" t="str">
        <f>IF(Data!$F1425=0,"",Data!$F1425)</f>
        <v/>
      </c>
      <c r="U1428" s="19" t="str">
        <f>IF(Data!$G1425=0,"",Data!$G1425)</f>
        <v/>
      </c>
      <c r="V1428" s="19" t="str">
        <f>IF(Data!$D1425=0,"",Data!$D1425)</f>
        <v/>
      </c>
      <c r="W1428" s="19" t="str">
        <f>Data!$H1425</f>
        <v>Japonica</v>
      </c>
      <c r="Y1428" s="41" t="e">
        <f t="shared" si="416"/>
        <v>#REF!</v>
      </c>
      <c r="Z1428" s="8">
        <f t="shared" si="422"/>
        <v>10000</v>
      </c>
      <c r="AA1428" s="8" t="str">
        <f t="shared" si="423"/>
        <v>Helen Beach</v>
      </c>
      <c r="AB1428" s="8" t="str">
        <f t="shared" si="424"/>
        <v>M</v>
      </c>
      <c r="AC1428" s="8" t="str">
        <f t="shared" si="425"/>
        <v/>
      </c>
      <c r="AD1428" s="8" t="str">
        <f t="shared" si="413"/>
        <v/>
      </c>
      <c r="AE1428" s="8" t="str">
        <f t="shared" si="426"/>
        <v/>
      </c>
      <c r="AF1428" s="5">
        <f t="shared" si="427"/>
        <v>2004</v>
      </c>
      <c r="AG1428" s="46">
        <v>1425</v>
      </c>
      <c r="AH1428" s="47" t="str">
        <f t="shared" si="417"/>
        <v/>
      </c>
      <c r="AI1428" s="48" t="str">
        <f t="shared" si="418"/>
        <v/>
      </c>
      <c r="AK1428" s="22" t="e">
        <f>TRIM(#REF!)</f>
        <v>#REF!</v>
      </c>
      <c r="AL1428" s="23" t="e">
        <f>IF(#REF!=0,"",#REF!)</f>
        <v>#REF!</v>
      </c>
      <c r="AM1428" s="19" t="e">
        <f>IF(#REF!=0,"",#REF!)</f>
        <v>#REF!</v>
      </c>
      <c r="AN1428" s="23" t="e">
        <f>IF($AK1428="","",#REF!)</f>
        <v>#REF!</v>
      </c>
      <c r="AO1428" s="23" t="e">
        <f t="shared" si="428"/>
        <v>#REF!</v>
      </c>
      <c r="AP1428" s="19" t="e">
        <f>IF(#REF!=0,"",#REF!)</f>
        <v>#REF!</v>
      </c>
      <c r="AQ1428" s="19" t="e">
        <f>IF(#REF!=0,"",#REF!)</f>
        <v>#REF!</v>
      </c>
      <c r="AR1428" s="19" t="e">
        <f>IF(#REF!=0,"",#REF!)</f>
        <v>#REF!</v>
      </c>
      <c r="AS1428" s="19" t="e">
        <f>#REF!</f>
        <v>#REF!</v>
      </c>
    </row>
    <row r="1429" spans="4:45" ht="19.5" thickTop="1" thickBot="1" x14ac:dyDescent="0.25">
      <c r="D1429" s="1" t="str">
        <f t="shared" si="414"/>
        <v/>
      </c>
      <c r="E1429" s="1" t="str">
        <f t="shared" si="415"/>
        <v/>
      </c>
      <c r="K1429" s="19" t="str">
        <f t="shared" si="419"/>
        <v/>
      </c>
      <c r="L1429" s="19">
        <f t="shared" si="412"/>
        <v>10000</v>
      </c>
      <c r="M1429" s="22" t="str">
        <f>TRIM(Data!$N1426)</f>
        <v>Helen Boehm</v>
      </c>
      <c r="N1429" s="22" t="str">
        <f>TRIM(Data!$A1426)</f>
        <v>Helen Boehm</v>
      </c>
      <c r="O1429" s="23">
        <f>IF(Data!$B1426=0,"",Data!$B1426)</f>
        <v>1977</v>
      </c>
      <c r="P1429" s="19" t="str">
        <f>IF(Data!$C1426=0,"",Data!$C1426)</f>
        <v>1</v>
      </c>
      <c r="Q1429" s="23" t="str">
        <f>IF($M1429="","",Data!$E1426)</f>
        <v>L</v>
      </c>
      <c r="R1429" s="23" t="str">
        <f t="shared" si="420"/>
        <v>L</v>
      </c>
      <c r="S1429" s="23" t="str">
        <f t="shared" si="421"/>
        <v>L</v>
      </c>
      <c r="T1429" s="19" t="str">
        <f>IF(Data!$F1426=0,"",Data!$F1426)</f>
        <v/>
      </c>
      <c r="U1429" s="19" t="str">
        <f>IF(Data!$G1426=0,"",Data!$G1426)</f>
        <v/>
      </c>
      <c r="V1429" s="19" t="str">
        <f>IF(Data!$D1426=0,"",Data!$D1426)</f>
        <v/>
      </c>
      <c r="W1429" s="19" t="str">
        <f>Data!$H1426</f>
        <v>Japonica</v>
      </c>
      <c r="Y1429" s="41" t="e">
        <f t="shared" si="416"/>
        <v>#REF!</v>
      </c>
      <c r="Z1429" s="8">
        <f t="shared" si="422"/>
        <v>10000</v>
      </c>
      <c r="AA1429" s="8" t="str">
        <f t="shared" si="423"/>
        <v>Helen Boehm</v>
      </c>
      <c r="AB1429" s="8" t="str">
        <f t="shared" si="424"/>
        <v>L</v>
      </c>
      <c r="AC1429" s="8" t="str">
        <f t="shared" si="425"/>
        <v/>
      </c>
      <c r="AD1429" s="8" t="str">
        <f t="shared" si="413"/>
        <v/>
      </c>
      <c r="AE1429" s="8" t="str">
        <f t="shared" si="426"/>
        <v/>
      </c>
      <c r="AF1429" s="5">
        <f t="shared" si="427"/>
        <v>1977</v>
      </c>
      <c r="AG1429" s="46">
        <v>1426</v>
      </c>
      <c r="AH1429" s="47" t="str">
        <f t="shared" si="417"/>
        <v/>
      </c>
      <c r="AI1429" s="48" t="str">
        <f t="shared" si="418"/>
        <v/>
      </c>
      <c r="AK1429" s="22" t="e">
        <f>TRIM(#REF!)</f>
        <v>#REF!</v>
      </c>
      <c r="AL1429" s="23" t="e">
        <f>IF(#REF!=0,"",#REF!)</f>
        <v>#REF!</v>
      </c>
      <c r="AM1429" s="19" t="e">
        <f>IF(#REF!=0,"",#REF!)</f>
        <v>#REF!</v>
      </c>
      <c r="AN1429" s="23" t="e">
        <f>IF($AK1429="","",#REF!)</f>
        <v>#REF!</v>
      </c>
      <c r="AO1429" s="23" t="e">
        <f t="shared" si="428"/>
        <v>#REF!</v>
      </c>
      <c r="AP1429" s="19" t="e">
        <f>IF(#REF!=0,"",#REF!)</f>
        <v>#REF!</v>
      </c>
      <c r="AQ1429" s="19" t="e">
        <f>IF(#REF!=0,"",#REF!)</f>
        <v>#REF!</v>
      </c>
      <c r="AR1429" s="19" t="e">
        <f>IF(#REF!=0,"",#REF!)</f>
        <v>#REF!</v>
      </c>
      <c r="AS1429" s="19" t="e">
        <f>#REF!</f>
        <v>#REF!</v>
      </c>
    </row>
    <row r="1430" spans="4:45" ht="19.5" thickTop="1" thickBot="1" x14ac:dyDescent="0.25">
      <c r="D1430" s="1" t="str">
        <f t="shared" si="414"/>
        <v/>
      </c>
      <c r="E1430" s="1" t="str">
        <f t="shared" si="415"/>
        <v/>
      </c>
      <c r="K1430" s="19" t="str">
        <f t="shared" si="419"/>
        <v/>
      </c>
      <c r="L1430" s="19">
        <f t="shared" ref="L1430:L1493" si="429">IF(ISERROR(SEARCH($B$2,M1430)),10000,IF(SEARCH($B$2,M1430)=1,SEARCH($B$2,M1430)+ROW()/100000,10000))</f>
        <v>10000</v>
      </c>
      <c r="M1430" s="22" t="str">
        <f>TRIM(Data!$N1427)</f>
        <v>Helen Bower</v>
      </c>
      <c r="N1430" s="22" t="str">
        <f>TRIM(Data!$A1427)</f>
        <v>Helen Bower</v>
      </c>
      <c r="O1430" s="23">
        <f>IF(Data!$B1427=0,"",Data!$B1427)</f>
        <v>1964</v>
      </c>
      <c r="P1430" s="19" t="str">
        <f>IF(Data!$C1427=0,"",Data!$C1427)</f>
        <v>1</v>
      </c>
      <c r="Q1430" s="23" t="str">
        <f>IF($M1430="","",Data!$E1427)</f>
        <v>L</v>
      </c>
      <c r="R1430" s="23" t="str">
        <f t="shared" si="420"/>
        <v>L</v>
      </c>
      <c r="S1430" s="23" t="str">
        <f t="shared" si="421"/>
        <v>L</v>
      </c>
      <c r="T1430" s="19" t="str">
        <f>IF(Data!$F1427=0,"",Data!$F1427)</f>
        <v/>
      </c>
      <c r="U1430" s="19" t="str">
        <f>IF(Data!$G1427=0,"",Data!$G1427)</f>
        <v/>
      </c>
      <c r="V1430" s="19" t="str">
        <f>IF(Data!$D1427=0,"",Data!$D1427)</f>
        <v/>
      </c>
      <c r="W1430" s="19" t="str">
        <f>Data!$H1427</f>
        <v>Japonica</v>
      </c>
      <c r="Y1430" s="41" t="e">
        <f t="shared" si="416"/>
        <v>#REF!</v>
      </c>
      <c r="Z1430" s="8">
        <f t="shared" si="422"/>
        <v>10000</v>
      </c>
      <c r="AA1430" s="8" t="str">
        <f t="shared" si="423"/>
        <v>Helen Bower</v>
      </c>
      <c r="AB1430" s="8" t="str">
        <f t="shared" si="424"/>
        <v>L</v>
      </c>
      <c r="AC1430" s="8" t="str">
        <f t="shared" si="425"/>
        <v/>
      </c>
      <c r="AD1430" s="8" t="str">
        <f t="shared" ref="AD1430:AD1493" si="430">U1430</f>
        <v/>
      </c>
      <c r="AE1430" s="8" t="str">
        <f t="shared" si="426"/>
        <v/>
      </c>
      <c r="AF1430" s="5">
        <f t="shared" si="427"/>
        <v>1964</v>
      </c>
      <c r="AG1430" s="46">
        <v>1427</v>
      </c>
      <c r="AH1430" s="47" t="str">
        <f t="shared" si="417"/>
        <v/>
      </c>
      <c r="AI1430" s="48" t="str">
        <f t="shared" si="418"/>
        <v/>
      </c>
      <c r="AK1430" s="22" t="e">
        <f>TRIM(#REF!)</f>
        <v>#REF!</v>
      </c>
      <c r="AL1430" s="23" t="e">
        <f>IF(#REF!=0,"",#REF!)</f>
        <v>#REF!</v>
      </c>
      <c r="AM1430" s="19" t="e">
        <f>IF(#REF!=0,"",#REF!)</f>
        <v>#REF!</v>
      </c>
      <c r="AN1430" s="23" t="e">
        <f>IF($AK1430="","",#REF!)</f>
        <v>#REF!</v>
      </c>
      <c r="AO1430" s="23" t="e">
        <f t="shared" si="428"/>
        <v>#REF!</v>
      </c>
      <c r="AP1430" s="19" t="e">
        <f>IF(#REF!=0,"",#REF!)</f>
        <v>#REF!</v>
      </c>
      <c r="AQ1430" s="19" t="e">
        <f>IF(#REF!=0,"",#REF!)</f>
        <v>#REF!</v>
      </c>
      <c r="AR1430" s="19" t="e">
        <f>IF(#REF!=0,"",#REF!)</f>
        <v>#REF!</v>
      </c>
      <c r="AS1430" s="19" t="e">
        <f>#REF!</f>
        <v>#REF!</v>
      </c>
    </row>
    <row r="1431" spans="4:45" ht="19.5" thickTop="1" thickBot="1" x14ac:dyDescent="0.25">
      <c r="D1431" s="1" t="str">
        <f t="shared" si="414"/>
        <v/>
      </c>
      <c r="E1431" s="1" t="str">
        <f t="shared" si="415"/>
        <v/>
      </c>
      <c r="K1431" s="19" t="str">
        <f t="shared" si="419"/>
        <v/>
      </c>
      <c r="L1431" s="19">
        <f t="shared" si="429"/>
        <v>10000</v>
      </c>
      <c r="M1431" s="22" t="str">
        <f>TRIM(Data!$N1428)</f>
        <v>Helen Calcutt</v>
      </c>
      <c r="N1431" s="22" t="str">
        <f>TRIM(Data!$A1428)</f>
        <v>Helen Calcutt</v>
      </c>
      <c r="O1431" s="23">
        <f>IF(Data!$B1428=0,"",Data!$B1428)</f>
        <v>1960</v>
      </c>
      <c r="P1431" s="19" t="str">
        <f>IF(Data!$C1428=0,"",Data!$C1428)</f>
        <v/>
      </c>
      <c r="Q1431" s="23" t="str">
        <f>IF($M1431="","",Data!$E1428)</f>
        <v>L</v>
      </c>
      <c r="R1431" s="23" t="str">
        <f t="shared" si="420"/>
        <v>L</v>
      </c>
      <c r="S1431" s="23" t="str">
        <f t="shared" si="421"/>
        <v>L</v>
      </c>
      <c r="T1431" s="19" t="str">
        <f>IF(Data!$F1428=0,"",Data!$F1428)</f>
        <v/>
      </c>
      <c r="U1431" s="19" t="str">
        <f>IF(Data!$G1428=0,"",Data!$G1428)</f>
        <v/>
      </c>
      <c r="V1431" s="19" t="str">
        <f>IF(Data!$D1428=0,"",Data!$D1428)</f>
        <v/>
      </c>
      <c r="W1431" s="19" t="str">
        <f>Data!$H1428</f>
        <v>Japonica</v>
      </c>
      <c r="Y1431" s="41" t="e">
        <f t="shared" si="416"/>
        <v>#REF!</v>
      </c>
      <c r="Z1431" s="8">
        <f t="shared" si="422"/>
        <v>10000</v>
      </c>
      <c r="AA1431" s="8" t="str">
        <f t="shared" si="423"/>
        <v>Helen Calcutt</v>
      </c>
      <c r="AB1431" s="8" t="str">
        <f t="shared" si="424"/>
        <v>L</v>
      </c>
      <c r="AC1431" s="8" t="str">
        <f t="shared" si="425"/>
        <v/>
      </c>
      <c r="AD1431" s="8" t="str">
        <f t="shared" si="430"/>
        <v/>
      </c>
      <c r="AE1431" s="8" t="str">
        <f t="shared" si="426"/>
        <v/>
      </c>
      <c r="AF1431" s="5">
        <f t="shared" si="427"/>
        <v>1960</v>
      </c>
      <c r="AG1431" s="46">
        <v>1428</v>
      </c>
      <c r="AH1431" s="47" t="str">
        <f t="shared" si="417"/>
        <v/>
      </c>
      <c r="AI1431" s="48" t="str">
        <f t="shared" si="418"/>
        <v/>
      </c>
      <c r="AK1431" s="22" t="e">
        <f>TRIM(#REF!)</f>
        <v>#REF!</v>
      </c>
      <c r="AL1431" s="23" t="e">
        <f>IF(#REF!=0,"",#REF!)</f>
        <v>#REF!</v>
      </c>
      <c r="AM1431" s="19" t="e">
        <f>IF(#REF!=0,"",#REF!)</f>
        <v>#REF!</v>
      </c>
      <c r="AN1431" s="23" t="e">
        <f>IF($AK1431="","",#REF!)</f>
        <v>#REF!</v>
      </c>
      <c r="AO1431" s="23" t="e">
        <f t="shared" si="428"/>
        <v>#REF!</v>
      </c>
      <c r="AP1431" s="19" t="e">
        <f>IF(#REF!=0,"",#REF!)</f>
        <v>#REF!</v>
      </c>
      <c r="AQ1431" s="19" t="e">
        <f>IF(#REF!=0,"",#REF!)</f>
        <v>#REF!</v>
      </c>
      <c r="AR1431" s="19" t="e">
        <f>IF(#REF!=0,"",#REF!)</f>
        <v>#REF!</v>
      </c>
      <c r="AS1431" s="19" t="e">
        <f>#REF!</f>
        <v>#REF!</v>
      </c>
    </row>
    <row r="1432" spans="4:45" ht="19.5" thickTop="1" thickBot="1" x14ac:dyDescent="0.25">
      <c r="D1432" s="1" t="str">
        <f t="shared" si="414"/>
        <v/>
      </c>
      <c r="E1432" s="1" t="str">
        <f t="shared" si="415"/>
        <v/>
      </c>
      <c r="K1432" s="19" t="str">
        <f t="shared" si="419"/>
        <v/>
      </c>
      <c r="L1432" s="19">
        <f t="shared" si="429"/>
        <v>10000</v>
      </c>
      <c r="M1432" s="22" t="str">
        <f>TRIM(Data!$N1429)</f>
        <v>Helen Christian</v>
      </c>
      <c r="N1432" s="22" t="str">
        <f>TRIM(Data!$A1429)</f>
        <v>Helen Christian</v>
      </c>
      <c r="O1432" s="23">
        <f>IF(Data!$B1429=0,"",Data!$B1429)</f>
        <v>1960</v>
      </c>
      <c r="P1432" s="19" t="str">
        <f>IF(Data!$C1429=0,"",Data!$C1429)</f>
        <v>1</v>
      </c>
      <c r="Q1432" s="23" t="str">
        <f>IF($M1432="","",Data!$E1429)</f>
        <v>L</v>
      </c>
      <c r="R1432" s="23" t="str">
        <f t="shared" si="420"/>
        <v>L</v>
      </c>
      <c r="S1432" s="23" t="str">
        <f t="shared" si="421"/>
        <v>L</v>
      </c>
      <c r="T1432" s="19" t="str">
        <f>IF(Data!$F1429=0,"",Data!$F1429)</f>
        <v/>
      </c>
      <c r="U1432" s="19" t="str">
        <f>IF(Data!$G1429=0,"",Data!$G1429)</f>
        <v/>
      </c>
      <c r="V1432" s="19" t="str">
        <f>IF(Data!$D1429=0,"",Data!$D1429)</f>
        <v/>
      </c>
      <c r="W1432" s="19" t="str">
        <f>Data!$H1429</f>
        <v>Japonica</v>
      </c>
      <c r="Y1432" s="41" t="e">
        <f t="shared" si="416"/>
        <v>#REF!</v>
      </c>
      <c r="Z1432" s="8">
        <f t="shared" si="422"/>
        <v>10000</v>
      </c>
      <c r="AA1432" s="8" t="str">
        <f t="shared" si="423"/>
        <v>Helen Christian</v>
      </c>
      <c r="AB1432" s="8" t="str">
        <f t="shared" si="424"/>
        <v>L</v>
      </c>
      <c r="AC1432" s="8" t="str">
        <f t="shared" si="425"/>
        <v/>
      </c>
      <c r="AD1432" s="8" t="str">
        <f t="shared" si="430"/>
        <v/>
      </c>
      <c r="AE1432" s="8" t="str">
        <f t="shared" si="426"/>
        <v/>
      </c>
      <c r="AF1432" s="5">
        <f t="shared" si="427"/>
        <v>1960</v>
      </c>
      <c r="AG1432" s="46">
        <v>1429</v>
      </c>
      <c r="AH1432" s="47" t="str">
        <f t="shared" si="417"/>
        <v/>
      </c>
      <c r="AI1432" s="48" t="str">
        <f t="shared" si="418"/>
        <v/>
      </c>
      <c r="AK1432" s="22" t="e">
        <f>TRIM(#REF!)</f>
        <v>#REF!</v>
      </c>
      <c r="AL1432" s="23" t="e">
        <f>IF(#REF!=0,"",#REF!)</f>
        <v>#REF!</v>
      </c>
      <c r="AM1432" s="19" t="e">
        <f>IF(#REF!=0,"",#REF!)</f>
        <v>#REF!</v>
      </c>
      <c r="AN1432" s="23" t="e">
        <f>IF($AK1432="","",#REF!)</f>
        <v>#REF!</v>
      </c>
      <c r="AO1432" s="23" t="e">
        <f t="shared" si="428"/>
        <v>#REF!</v>
      </c>
      <c r="AP1432" s="19" t="e">
        <f>IF(#REF!=0,"",#REF!)</f>
        <v>#REF!</v>
      </c>
      <c r="AQ1432" s="19" t="e">
        <f>IF(#REF!=0,"",#REF!)</f>
        <v>#REF!</v>
      </c>
      <c r="AR1432" s="19" t="e">
        <f>IF(#REF!=0,"",#REF!)</f>
        <v>#REF!</v>
      </c>
      <c r="AS1432" s="19" t="e">
        <f>#REF!</f>
        <v>#REF!</v>
      </c>
    </row>
    <row r="1433" spans="4:45" ht="19.5" thickTop="1" thickBot="1" x14ac:dyDescent="0.25">
      <c r="D1433" s="1" t="str">
        <f t="shared" si="414"/>
        <v/>
      </c>
      <c r="E1433" s="1" t="str">
        <f t="shared" si="415"/>
        <v/>
      </c>
      <c r="K1433" s="19" t="str">
        <f t="shared" si="419"/>
        <v/>
      </c>
      <c r="L1433" s="19">
        <f t="shared" si="429"/>
        <v>10000</v>
      </c>
      <c r="M1433" s="22" t="str">
        <f>TRIM(Data!$N1430)</f>
        <v>Helen Glenn</v>
      </c>
      <c r="N1433" s="22" t="str">
        <f>TRIM(Data!$A1430)</f>
        <v>Helen Glenn</v>
      </c>
      <c r="O1433" s="23">
        <f>IF(Data!$B1430=0,"",Data!$B1430)</f>
        <v>1970</v>
      </c>
      <c r="P1433" s="19" t="str">
        <f>IF(Data!$C1430=0,"",Data!$C1430)</f>
        <v/>
      </c>
      <c r="Q1433" s="23" t="str">
        <f>IF($M1433="","",Data!$E1430)</f>
        <v>M-L</v>
      </c>
      <c r="R1433" s="23" t="str">
        <f t="shared" si="420"/>
        <v>M</v>
      </c>
      <c r="S1433" s="23" t="str">
        <f t="shared" si="421"/>
        <v>M</v>
      </c>
      <c r="T1433" s="19" t="str">
        <f>IF(Data!$F1430=0,"",Data!$F1430)</f>
        <v/>
      </c>
      <c r="U1433" s="19" t="str">
        <f>IF(Data!$G1430=0,"",Data!$G1430)</f>
        <v/>
      </c>
      <c r="V1433" s="19" t="str">
        <f>IF(Data!$D1430=0,"",Data!$D1430)</f>
        <v/>
      </c>
      <c r="W1433" s="19" t="str">
        <f>Data!$H1430</f>
        <v>Japonica</v>
      </c>
      <c r="Y1433" s="41" t="e">
        <f t="shared" si="416"/>
        <v>#REF!</v>
      </c>
      <c r="Z1433" s="8">
        <f t="shared" si="422"/>
        <v>10000</v>
      </c>
      <c r="AA1433" s="8" t="str">
        <f t="shared" si="423"/>
        <v>Helen Glenn</v>
      </c>
      <c r="AB1433" s="8" t="str">
        <f t="shared" si="424"/>
        <v>M</v>
      </c>
      <c r="AC1433" s="8" t="str">
        <f t="shared" si="425"/>
        <v/>
      </c>
      <c r="AD1433" s="8" t="str">
        <f t="shared" si="430"/>
        <v/>
      </c>
      <c r="AE1433" s="8" t="str">
        <f t="shared" si="426"/>
        <v/>
      </c>
      <c r="AF1433" s="5">
        <f t="shared" si="427"/>
        <v>1970</v>
      </c>
      <c r="AG1433" s="46">
        <v>1430</v>
      </c>
      <c r="AH1433" s="47" t="str">
        <f t="shared" si="417"/>
        <v/>
      </c>
      <c r="AI1433" s="48" t="str">
        <f t="shared" si="418"/>
        <v/>
      </c>
      <c r="AK1433" s="22" t="e">
        <f>TRIM(#REF!)</f>
        <v>#REF!</v>
      </c>
      <c r="AL1433" s="23" t="e">
        <f>IF(#REF!=0,"",#REF!)</f>
        <v>#REF!</v>
      </c>
      <c r="AM1433" s="19" t="e">
        <f>IF(#REF!=0,"",#REF!)</f>
        <v>#REF!</v>
      </c>
      <c r="AN1433" s="23" t="e">
        <f>IF($AK1433="","",#REF!)</f>
        <v>#REF!</v>
      </c>
      <c r="AO1433" s="23" t="e">
        <f t="shared" si="428"/>
        <v>#REF!</v>
      </c>
      <c r="AP1433" s="19" t="e">
        <f>IF(#REF!=0,"",#REF!)</f>
        <v>#REF!</v>
      </c>
      <c r="AQ1433" s="19" t="e">
        <f>IF(#REF!=0,"",#REF!)</f>
        <v>#REF!</v>
      </c>
      <c r="AR1433" s="19" t="e">
        <f>IF(#REF!=0,"",#REF!)</f>
        <v>#REF!</v>
      </c>
      <c r="AS1433" s="19" t="e">
        <f>#REF!</f>
        <v>#REF!</v>
      </c>
    </row>
    <row r="1434" spans="4:45" ht="19.5" thickTop="1" thickBot="1" x14ac:dyDescent="0.25">
      <c r="D1434" s="1" t="str">
        <f t="shared" si="414"/>
        <v/>
      </c>
      <c r="E1434" s="1" t="str">
        <f t="shared" si="415"/>
        <v/>
      </c>
      <c r="K1434" s="19" t="str">
        <f t="shared" si="419"/>
        <v/>
      </c>
      <c r="L1434" s="19">
        <f t="shared" si="429"/>
        <v>10000</v>
      </c>
      <c r="M1434" s="22" t="str">
        <f>TRIM(Data!$N1431)</f>
        <v>Helen K</v>
      </c>
      <c r="N1434" s="22" t="str">
        <f>TRIM(Data!$A1431)</f>
        <v>Helen K</v>
      </c>
      <c r="O1434" s="23">
        <f>IF(Data!$B1431=0,"",Data!$B1431)</f>
        <v>1951</v>
      </c>
      <c r="P1434" s="19" t="str">
        <f>IF(Data!$C1431=0,"",Data!$C1431)</f>
        <v>1</v>
      </c>
      <c r="Q1434" s="23" t="str">
        <f>IF($M1434="","",Data!$E1431)</f>
        <v>M</v>
      </c>
      <c r="R1434" s="23" t="str">
        <f t="shared" si="420"/>
        <v>M</v>
      </c>
      <c r="S1434" s="23" t="str">
        <f t="shared" si="421"/>
        <v>M</v>
      </c>
      <c r="T1434" s="19" t="str">
        <f>IF(Data!$F1431=0,"",Data!$F1431)</f>
        <v/>
      </c>
      <c r="U1434" s="19" t="str">
        <f>IF(Data!$G1431=0,"",Data!$G1431)</f>
        <v/>
      </c>
      <c r="V1434" s="19" t="str">
        <f>IF(Data!$D1431=0,"",Data!$D1431)</f>
        <v/>
      </c>
      <c r="W1434" s="19" t="str">
        <f>Data!$H1431</f>
        <v>Japonica</v>
      </c>
      <c r="Y1434" s="41" t="e">
        <f t="shared" si="416"/>
        <v>#REF!</v>
      </c>
      <c r="Z1434" s="8">
        <f t="shared" si="422"/>
        <v>10000</v>
      </c>
      <c r="AA1434" s="8" t="str">
        <f t="shared" si="423"/>
        <v>Helen K</v>
      </c>
      <c r="AB1434" s="8" t="str">
        <f t="shared" si="424"/>
        <v>M</v>
      </c>
      <c r="AC1434" s="8" t="str">
        <f t="shared" si="425"/>
        <v/>
      </c>
      <c r="AD1434" s="8" t="str">
        <f t="shared" si="430"/>
        <v/>
      </c>
      <c r="AE1434" s="8" t="str">
        <f t="shared" si="426"/>
        <v/>
      </c>
      <c r="AF1434" s="5">
        <f t="shared" si="427"/>
        <v>1951</v>
      </c>
      <c r="AG1434" s="46">
        <v>1431</v>
      </c>
      <c r="AH1434" s="47" t="str">
        <f t="shared" si="417"/>
        <v/>
      </c>
      <c r="AI1434" s="48" t="str">
        <f t="shared" si="418"/>
        <v/>
      </c>
      <c r="AK1434" s="22" t="e">
        <f>TRIM(#REF!)</f>
        <v>#REF!</v>
      </c>
      <c r="AL1434" s="23" t="e">
        <f>IF(#REF!=0,"",#REF!)</f>
        <v>#REF!</v>
      </c>
      <c r="AM1434" s="19" t="e">
        <f>IF(#REF!=0,"",#REF!)</f>
        <v>#REF!</v>
      </c>
      <c r="AN1434" s="23" t="e">
        <f>IF($AK1434="","",#REF!)</f>
        <v>#REF!</v>
      </c>
      <c r="AO1434" s="23" t="e">
        <f t="shared" si="428"/>
        <v>#REF!</v>
      </c>
      <c r="AP1434" s="19" t="e">
        <f>IF(#REF!=0,"",#REF!)</f>
        <v>#REF!</v>
      </c>
      <c r="AQ1434" s="19" t="e">
        <f>IF(#REF!=0,"",#REF!)</f>
        <v>#REF!</v>
      </c>
      <c r="AR1434" s="19" t="e">
        <f>IF(#REF!=0,"",#REF!)</f>
        <v>#REF!</v>
      </c>
      <c r="AS1434" s="19" t="e">
        <f>#REF!</f>
        <v>#REF!</v>
      </c>
    </row>
    <row r="1435" spans="4:45" ht="19.5" thickTop="1" thickBot="1" x14ac:dyDescent="0.25">
      <c r="D1435" s="1" t="str">
        <f t="shared" si="414"/>
        <v/>
      </c>
      <c r="E1435" s="1" t="str">
        <f t="shared" si="415"/>
        <v/>
      </c>
      <c r="K1435" s="19" t="str">
        <f t="shared" si="419"/>
        <v/>
      </c>
      <c r="L1435" s="19">
        <f t="shared" si="429"/>
        <v>10000</v>
      </c>
      <c r="M1435" s="22" t="str">
        <f>TRIM(Data!$N1432)</f>
        <v>Helen O'Connor</v>
      </c>
      <c r="N1435" s="22" t="str">
        <f>TRIM(Data!$A1432)</f>
        <v>Helen O'Connor (H)</v>
      </c>
      <c r="O1435" s="23">
        <f>IF(Data!$B1432=0,"",Data!$B1432)</f>
        <v>2013</v>
      </c>
      <c r="P1435" s="19" t="str">
        <f>IF(Data!$C1432=0,"",Data!$C1432)</f>
        <v/>
      </c>
      <c r="Q1435" s="23" t="str">
        <f>IF($M1435="","",Data!$E1432)</f>
        <v>M</v>
      </c>
      <c r="R1435" s="23" t="str">
        <f t="shared" si="420"/>
        <v>M</v>
      </c>
      <c r="S1435" s="23" t="str">
        <f t="shared" si="421"/>
        <v>M</v>
      </c>
      <c r="T1435" s="19" t="str">
        <f>IF(Data!$F1432=0,"",Data!$F1432)</f>
        <v/>
      </c>
      <c r="U1435" s="19" t="str">
        <f>IF(Data!$G1432=0,"",Data!$G1432)</f>
        <v/>
      </c>
      <c r="V1435" s="19" t="str">
        <f>IF(Data!$D1432=0,"",Data!$D1432)</f>
        <v/>
      </c>
      <c r="W1435" s="19" t="str">
        <f>Data!$H1432</f>
        <v>NRH</v>
      </c>
      <c r="Y1435" s="41" t="e">
        <f t="shared" si="416"/>
        <v>#REF!</v>
      </c>
      <c r="Z1435" s="8">
        <f t="shared" si="422"/>
        <v>10000</v>
      </c>
      <c r="AA1435" s="8" t="str">
        <f t="shared" si="423"/>
        <v>Helen O'Connor</v>
      </c>
      <c r="AB1435" s="8" t="str">
        <f t="shared" si="424"/>
        <v>M</v>
      </c>
      <c r="AC1435" s="8" t="str">
        <f t="shared" si="425"/>
        <v/>
      </c>
      <c r="AD1435" s="8" t="str">
        <f t="shared" si="430"/>
        <v/>
      </c>
      <c r="AE1435" s="8" t="str">
        <f t="shared" si="426"/>
        <v/>
      </c>
      <c r="AF1435" s="5">
        <f t="shared" si="427"/>
        <v>2013</v>
      </c>
      <c r="AG1435" s="46">
        <v>1432</v>
      </c>
      <c r="AH1435" s="47" t="str">
        <f t="shared" si="417"/>
        <v/>
      </c>
      <c r="AI1435" s="48" t="str">
        <f t="shared" si="418"/>
        <v/>
      </c>
      <c r="AK1435" s="22" t="e">
        <f>TRIM(#REF!)</f>
        <v>#REF!</v>
      </c>
      <c r="AL1435" s="23" t="e">
        <f>IF(#REF!=0,"",#REF!)</f>
        <v>#REF!</v>
      </c>
      <c r="AM1435" s="19" t="e">
        <f>IF(#REF!=0,"",#REF!)</f>
        <v>#REF!</v>
      </c>
      <c r="AN1435" s="23" t="e">
        <f>IF($AK1435="","",#REF!)</f>
        <v>#REF!</v>
      </c>
      <c r="AO1435" s="23" t="e">
        <f t="shared" si="428"/>
        <v>#REF!</v>
      </c>
      <c r="AP1435" s="19" t="e">
        <f>IF(#REF!=0,"",#REF!)</f>
        <v>#REF!</v>
      </c>
      <c r="AQ1435" s="19" t="e">
        <f>IF(#REF!=0,"",#REF!)</f>
        <v>#REF!</v>
      </c>
      <c r="AR1435" s="19" t="e">
        <f>IF(#REF!=0,"",#REF!)</f>
        <v>#REF!</v>
      </c>
      <c r="AS1435" s="19" t="e">
        <f>#REF!</f>
        <v>#REF!</v>
      </c>
    </row>
    <row r="1436" spans="4:45" ht="19.5" thickTop="1" thickBot="1" x14ac:dyDescent="0.25">
      <c r="D1436" s="1" t="str">
        <f t="shared" si="414"/>
        <v/>
      </c>
      <c r="E1436" s="1" t="str">
        <f t="shared" si="415"/>
        <v/>
      </c>
      <c r="K1436" s="19" t="str">
        <f t="shared" si="419"/>
        <v/>
      </c>
      <c r="L1436" s="19">
        <f t="shared" si="429"/>
        <v>10000</v>
      </c>
      <c r="M1436" s="22" t="str">
        <f>TRIM(Data!$N1433)</f>
        <v>Helen of Troy (See H. A. Downing)</v>
      </c>
      <c r="N1436" s="22" t="str">
        <f>TRIM(Data!$A1433)</f>
        <v>Helen of Troy (See H. A. Downing)</v>
      </c>
      <c r="O1436" s="23">
        <f>IF(Data!$B1433=0,"",Data!$B1433)</f>
        <v>1848</v>
      </c>
      <c r="P1436" s="19" t="str">
        <f>IF(Data!$C1433=0,"",Data!$C1433)</f>
        <v/>
      </c>
      <c r="Q1436" s="23" t="str">
        <f>IF($M1436="","",Data!$E1433)</f>
        <v>M</v>
      </c>
      <c r="R1436" s="23" t="str">
        <f t="shared" si="420"/>
        <v>M</v>
      </c>
      <c r="S1436" s="23" t="str">
        <f t="shared" si="421"/>
        <v>M</v>
      </c>
      <c r="T1436" s="19" t="str">
        <f>IF(Data!$F1433=0,"",Data!$F1433)</f>
        <v>WHITE</v>
      </c>
      <c r="U1436" s="19" t="str">
        <f>IF(Data!$G1433=0,"",Data!$G1433)</f>
        <v/>
      </c>
      <c r="V1436" s="19" t="str">
        <f>IF(Data!$D1433=0,"",Data!$D1433)</f>
        <v>ANTIQUE</v>
      </c>
      <c r="W1436" s="19" t="str">
        <f>Data!$H1433</f>
        <v>Japonica</v>
      </c>
      <c r="Y1436" s="41" t="e">
        <f t="shared" si="416"/>
        <v>#REF!</v>
      </c>
      <c r="Z1436" s="8">
        <f t="shared" si="422"/>
        <v>1436</v>
      </c>
      <c r="AA1436" s="8" t="str">
        <f t="shared" si="423"/>
        <v>Helen of Troy (See H. A. Downing)</v>
      </c>
      <c r="AB1436" s="8" t="str">
        <f t="shared" si="424"/>
        <v>M</v>
      </c>
      <c r="AC1436" s="8" t="str">
        <f t="shared" si="425"/>
        <v>WHITE</v>
      </c>
      <c r="AD1436" s="8" t="str">
        <f t="shared" si="430"/>
        <v/>
      </c>
      <c r="AE1436" s="8" t="str">
        <f t="shared" si="426"/>
        <v>ANTIQUE</v>
      </c>
      <c r="AF1436" s="5">
        <f t="shared" si="427"/>
        <v>1848</v>
      </c>
      <c r="AG1436" s="46">
        <v>1433</v>
      </c>
      <c r="AH1436" s="47" t="str">
        <f t="shared" si="417"/>
        <v/>
      </c>
      <c r="AI1436" s="48" t="str">
        <f t="shared" si="418"/>
        <v/>
      </c>
      <c r="AK1436" s="22" t="e">
        <f>TRIM(#REF!)</f>
        <v>#REF!</v>
      </c>
      <c r="AL1436" s="23" t="e">
        <f>IF(#REF!=0,"",#REF!)</f>
        <v>#REF!</v>
      </c>
      <c r="AM1436" s="19" t="e">
        <f>IF(#REF!=0,"",#REF!)</f>
        <v>#REF!</v>
      </c>
      <c r="AN1436" s="23" t="e">
        <f>IF($AK1436="","",#REF!)</f>
        <v>#REF!</v>
      </c>
      <c r="AO1436" s="23" t="e">
        <f t="shared" si="428"/>
        <v>#REF!</v>
      </c>
      <c r="AP1436" s="19" t="e">
        <f>IF(#REF!=0,"",#REF!)</f>
        <v>#REF!</v>
      </c>
      <c r="AQ1436" s="19" t="e">
        <f>IF(#REF!=0,"",#REF!)</f>
        <v>#REF!</v>
      </c>
      <c r="AR1436" s="19" t="e">
        <f>IF(#REF!=0,"",#REF!)</f>
        <v>#REF!</v>
      </c>
      <c r="AS1436" s="19" t="e">
        <f>#REF!</f>
        <v>#REF!</v>
      </c>
    </row>
    <row r="1437" spans="4:45" ht="19.5" thickTop="1" thickBot="1" x14ac:dyDescent="0.25">
      <c r="D1437" s="1" t="str">
        <f t="shared" si="414"/>
        <v/>
      </c>
      <c r="E1437" s="1" t="str">
        <f t="shared" si="415"/>
        <v/>
      </c>
      <c r="K1437" s="19" t="str">
        <f t="shared" si="419"/>
        <v/>
      </c>
      <c r="L1437" s="19">
        <f t="shared" si="429"/>
        <v>10000</v>
      </c>
      <c r="M1437" s="22" t="str">
        <f>TRIM(Data!$N1434)</f>
        <v>Helena</v>
      </c>
      <c r="N1437" s="22" t="str">
        <f>TRIM(Data!$A1434)</f>
        <v>Helena</v>
      </c>
      <c r="O1437" s="23">
        <f>IF(Data!$B1434=0,"",Data!$B1434)</f>
        <v>1850</v>
      </c>
      <c r="P1437" s="19" t="str">
        <f>IF(Data!$C1434=0,"",Data!$C1434)</f>
        <v/>
      </c>
      <c r="Q1437" s="23" t="str">
        <f>IF($M1437="","",Data!$E1434)</f>
        <v>M</v>
      </c>
      <c r="R1437" s="23" t="str">
        <f t="shared" si="420"/>
        <v>M</v>
      </c>
      <c r="S1437" s="23" t="str">
        <f t="shared" si="421"/>
        <v>M</v>
      </c>
      <c r="T1437" s="19" t="str">
        <f>IF(Data!$F1434=0,"",Data!$F1434)</f>
        <v/>
      </c>
      <c r="U1437" s="19" t="str">
        <f>IF(Data!$G1434=0,"",Data!$G1434)</f>
        <v/>
      </c>
      <c r="V1437" s="19" t="str">
        <f>IF(Data!$D1434=0,"",Data!$D1434)</f>
        <v>ANTIQUE</v>
      </c>
      <c r="W1437" s="19" t="str">
        <f>Data!$H1434</f>
        <v>Japonica</v>
      </c>
      <c r="Y1437" s="41" t="e">
        <f t="shared" si="416"/>
        <v>#REF!</v>
      </c>
      <c r="Z1437" s="8">
        <f t="shared" si="422"/>
        <v>1437</v>
      </c>
      <c r="AA1437" s="8" t="str">
        <f t="shared" si="423"/>
        <v>Helena</v>
      </c>
      <c r="AB1437" s="8" t="str">
        <f t="shared" si="424"/>
        <v>M</v>
      </c>
      <c r="AC1437" s="8" t="str">
        <f t="shared" si="425"/>
        <v/>
      </c>
      <c r="AD1437" s="8" t="str">
        <f t="shared" si="430"/>
        <v/>
      </c>
      <c r="AE1437" s="8" t="str">
        <f t="shared" si="426"/>
        <v>ANTIQUE</v>
      </c>
      <c r="AF1437" s="5">
        <f t="shared" si="427"/>
        <v>1850</v>
      </c>
      <c r="AG1437" s="46">
        <v>1434</v>
      </c>
      <c r="AH1437" s="47" t="str">
        <f t="shared" si="417"/>
        <v/>
      </c>
      <c r="AI1437" s="48" t="str">
        <f t="shared" si="418"/>
        <v/>
      </c>
      <c r="AK1437" s="22" t="e">
        <f>TRIM(#REF!)</f>
        <v>#REF!</v>
      </c>
      <c r="AL1437" s="23" t="e">
        <f>IF(#REF!=0,"",#REF!)</f>
        <v>#REF!</v>
      </c>
      <c r="AM1437" s="19" t="e">
        <f>IF(#REF!=0,"",#REF!)</f>
        <v>#REF!</v>
      </c>
      <c r="AN1437" s="23" t="e">
        <f>IF($AK1437="","",#REF!)</f>
        <v>#REF!</v>
      </c>
      <c r="AO1437" s="23" t="e">
        <f t="shared" si="428"/>
        <v>#REF!</v>
      </c>
      <c r="AP1437" s="19" t="e">
        <f>IF(#REF!=0,"",#REF!)</f>
        <v>#REF!</v>
      </c>
      <c r="AQ1437" s="19" t="e">
        <f>IF(#REF!=0,"",#REF!)</f>
        <v>#REF!</v>
      </c>
      <c r="AR1437" s="19" t="e">
        <f>IF(#REF!=0,"",#REF!)</f>
        <v>#REF!</v>
      </c>
      <c r="AS1437" s="19" t="e">
        <f>#REF!</f>
        <v>#REF!</v>
      </c>
    </row>
    <row r="1438" spans="4:45" ht="19.5" thickTop="1" thickBot="1" x14ac:dyDescent="0.25">
      <c r="D1438" s="1" t="str">
        <f t="shared" si="414"/>
        <v/>
      </c>
      <c r="E1438" s="1" t="str">
        <f t="shared" si="415"/>
        <v/>
      </c>
      <c r="K1438" s="19" t="str">
        <f t="shared" si="419"/>
        <v/>
      </c>
      <c r="L1438" s="19">
        <f t="shared" si="429"/>
        <v>10000</v>
      </c>
      <c r="M1438" s="22" t="str">
        <f>TRIM(Data!$N1435)</f>
        <v>Henny Drews</v>
      </c>
      <c r="N1438" s="22" t="str">
        <f>TRIM(Data!$A1435)</f>
        <v>Henny Drews</v>
      </c>
      <c r="O1438" s="23">
        <f>IF(Data!$B1435=0,"",Data!$B1435)</f>
        <v>2006</v>
      </c>
      <c r="P1438" s="19" t="str">
        <f>IF(Data!$C1435=0,"",Data!$C1435)</f>
        <v>1</v>
      </c>
      <c r="Q1438" s="23" t="str">
        <f>IF($M1438="","",Data!$E1435)</f>
        <v>M</v>
      </c>
      <c r="R1438" s="23" t="str">
        <f t="shared" si="420"/>
        <v>M</v>
      </c>
      <c r="S1438" s="23" t="str">
        <f t="shared" si="421"/>
        <v>M</v>
      </c>
      <c r="T1438" s="19" t="str">
        <f>IF(Data!$F1435=0,"",Data!$F1435)</f>
        <v/>
      </c>
      <c r="U1438" s="19" t="str">
        <f>IF(Data!$G1435=0,"",Data!$G1435)</f>
        <v/>
      </c>
      <c r="V1438" s="19" t="str">
        <f>IF(Data!$D1435=0,"",Data!$D1435)</f>
        <v/>
      </c>
      <c r="W1438" s="19" t="str">
        <f>Data!$H1435</f>
        <v>Japonica</v>
      </c>
      <c r="Y1438" s="41" t="e">
        <f t="shared" si="416"/>
        <v>#REF!</v>
      </c>
      <c r="Z1438" s="8">
        <f t="shared" si="422"/>
        <v>10000</v>
      </c>
      <c r="AA1438" s="8" t="str">
        <f t="shared" si="423"/>
        <v>Henny Drews</v>
      </c>
      <c r="AB1438" s="8" t="str">
        <f t="shared" si="424"/>
        <v>M</v>
      </c>
      <c r="AC1438" s="8" t="str">
        <f t="shared" si="425"/>
        <v/>
      </c>
      <c r="AD1438" s="8" t="str">
        <f t="shared" si="430"/>
        <v/>
      </c>
      <c r="AE1438" s="8" t="str">
        <f t="shared" si="426"/>
        <v/>
      </c>
      <c r="AF1438" s="5">
        <f t="shared" si="427"/>
        <v>2006</v>
      </c>
      <c r="AG1438" s="46">
        <v>1435</v>
      </c>
      <c r="AH1438" s="47" t="str">
        <f t="shared" si="417"/>
        <v/>
      </c>
      <c r="AI1438" s="48" t="str">
        <f t="shared" si="418"/>
        <v/>
      </c>
      <c r="AK1438" s="22" t="e">
        <f>TRIM(#REF!)</f>
        <v>#REF!</v>
      </c>
      <c r="AL1438" s="23" t="e">
        <f>IF(#REF!=0,"",#REF!)</f>
        <v>#REF!</v>
      </c>
      <c r="AM1438" s="19" t="e">
        <f>IF(#REF!=0,"",#REF!)</f>
        <v>#REF!</v>
      </c>
      <c r="AN1438" s="23" t="e">
        <f>IF($AK1438="","",#REF!)</f>
        <v>#REF!</v>
      </c>
      <c r="AO1438" s="23" t="e">
        <f t="shared" si="428"/>
        <v>#REF!</v>
      </c>
      <c r="AP1438" s="19" t="e">
        <f>IF(#REF!=0,"",#REF!)</f>
        <v>#REF!</v>
      </c>
      <c r="AQ1438" s="19" t="e">
        <f>IF(#REF!=0,"",#REF!)</f>
        <v>#REF!</v>
      </c>
      <c r="AR1438" s="19" t="e">
        <f>IF(#REF!=0,"",#REF!)</f>
        <v>#REF!</v>
      </c>
      <c r="AS1438" s="19" t="e">
        <f>#REF!</f>
        <v>#REF!</v>
      </c>
    </row>
    <row r="1439" spans="4:45" ht="19.5" thickTop="1" thickBot="1" x14ac:dyDescent="0.25">
      <c r="D1439" s="1" t="str">
        <f t="shared" si="414"/>
        <v/>
      </c>
      <c r="E1439" s="1" t="str">
        <f t="shared" si="415"/>
        <v/>
      </c>
      <c r="K1439" s="19" t="str">
        <f t="shared" si="419"/>
        <v/>
      </c>
      <c r="L1439" s="19">
        <f t="shared" si="429"/>
        <v>10000</v>
      </c>
      <c r="M1439" s="22" t="str">
        <f>TRIM(Data!$N1436)</f>
        <v>Henri Bry (See Woodville Red)</v>
      </c>
      <c r="N1439" s="22" t="str">
        <f>TRIM(Data!$A1436)</f>
        <v>Henri Bry (See Woodville Red)</v>
      </c>
      <c r="O1439" s="23">
        <f>IF(Data!$B1436=0,"",Data!$B1436)</f>
        <v>1822</v>
      </c>
      <c r="P1439" s="19" t="str">
        <f>IF(Data!$C1436=0,"",Data!$C1436)</f>
        <v/>
      </c>
      <c r="Q1439" s="23" t="str">
        <f>IF($M1439="","",Data!$E1436)</f>
        <v>L</v>
      </c>
      <c r="R1439" s="23" t="str">
        <f t="shared" si="420"/>
        <v>L</v>
      </c>
      <c r="S1439" s="23" t="str">
        <f t="shared" si="421"/>
        <v>L</v>
      </c>
      <c r="T1439" s="19" t="str">
        <f>IF(Data!$F1436=0,"",Data!$F1436)</f>
        <v/>
      </c>
      <c r="U1439" s="19" t="str">
        <f>IF(Data!$G1436=0,"",Data!$G1436)</f>
        <v/>
      </c>
      <c r="V1439" s="19" t="str">
        <f>IF(Data!$D1436=0,"",Data!$D1436)</f>
        <v>ANTIQUE</v>
      </c>
      <c r="W1439" s="19" t="str">
        <f>Data!$H1436</f>
        <v>Japonica</v>
      </c>
      <c r="Y1439" s="41" t="e">
        <f t="shared" si="416"/>
        <v>#REF!</v>
      </c>
      <c r="Z1439" s="8">
        <f t="shared" si="422"/>
        <v>1439</v>
      </c>
      <c r="AA1439" s="8" t="str">
        <f t="shared" si="423"/>
        <v>Henri Bry (See Woodville Red)</v>
      </c>
      <c r="AB1439" s="8" t="str">
        <f t="shared" si="424"/>
        <v>L</v>
      </c>
      <c r="AC1439" s="8" t="str">
        <f t="shared" si="425"/>
        <v/>
      </c>
      <c r="AD1439" s="8" t="str">
        <f t="shared" si="430"/>
        <v/>
      </c>
      <c r="AE1439" s="8" t="str">
        <f t="shared" si="426"/>
        <v>ANTIQUE</v>
      </c>
      <c r="AF1439" s="5">
        <f t="shared" si="427"/>
        <v>1822</v>
      </c>
      <c r="AG1439" s="46">
        <v>1436</v>
      </c>
      <c r="AH1439" s="47" t="str">
        <f t="shared" si="417"/>
        <v/>
      </c>
      <c r="AI1439" s="48" t="str">
        <f t="shared" si="418"/>
        <v/>
      </c>
      <c r="AK1439" s="22" t="e">
        <f>TRIM(#REF!)</f>
        <v>#REF!</v>
      </c>
      <c r="AL1439" s="23" t="e">
        <f>IF(#REF!=0,"",#REF!)</f>
        <v>#REF!</v>
      </c>
      <c r="AM1439" s="19" t="e">
        <f>IF(#REF!=0,"",#REF!)</f>
        <v>#REF!</v>
      </c>
      <c r="AN1439" s="23" t="e">
        <f>IF($AK1439="","",#REF!)</f>
        <v>#REF!</v>
      </c>
      <c r="AO1439" s="23" t="e">
        <f t="shared" si="428"/>
        <v>#REF!</v>
      </c>
      <c r="AP1439" s="19" t="e">
        <f>IF(#REF!=0,"",#REF!)</f>
        <v>#REF!</v>
      </c>
      <c r="AQ1439" s="19" t="e">
        <f>IF(#REF!=0,"",#REF!)</f>
        <v>#REF!</v>
      </c>
      <c r="AR1439" s="19" t="e">
        <f>IF(#REF!=0,"",#REF!)</f>
        <v>#REF!</v>
      </c>
      <c r="AS1439" s="19" t="e">
        <f>#REF!</f>
        <v>#REF!</v>
      </c>
    </row>
    <row r="1440" spans="4:45" ht="19.5" thickTop="1" thickBot="1" x14ac:dyDescent="0.25">
      <c r="D1440" s="1" t="str">
        <f t="shared" si="414"/>
        <v/>
      </c>
      <c r="E1440" s="1" t="str">
        <f t="shared" si="415"/>
        <v/>
      </c>
      <c r="K1440" s="19" t="str">
        <f t="shared" si="419"/>
        <v/>
      </c>
      <c r="L1440" s="19">
        <f t="shared" si="429"/>
        <v>10000</v>
      </c>
      <c r="M1440" s="22" t="str">
        <f>TRIM(Data!$N1437)</f>
        <v>Henry E. Huntington</v>
      </c>
      <c r="N1440" s="22" t="str">
        <f>TRIM(Data!$A1437)</f>
        <v>Henry E. Huntington</v>
      </c>
      <c r="O1440" s="23">
        <f>IF(Data!$B1437=0,"",Data!$B1437)</f>
        <v>1994</v>
      </c>
      <c r="P1440" s="19" t="str">
        <f>IF(Data!$C1437=0,"",Data!$C1437)</f>
        <v>1</v>
      </c>
      <c r="Q1440" s="23" t="str">
        <f>IF($M1440="","",Data!$E1437)</f>
        <v>L-VL</v>
      </c>
      <c r="R1440" s="23" t="str">
        <f t="shared" si="420"/>
        <v>L</v>
      </c>
      <c r="S1440" s="23" t="str">
        <f t="shared" si="421"/>
        <v>L</v>
      </c>
      <c r="T1440" s="19" t="str">
        <f>IF(Data!$F1437=0,"",Data!$F1437)</f>
        <v/>
      </c>
      <c r="U1440" s="19" t="str">
        <f>IF(Data!$G1437=0,"",Data!$G1437)</f>
        <v/>
      </c>
      <c r="V1440" s="19" t="str">
        <f>IF(Data!$D1437=0,"",Data!$D1437)</f>
        <v/>
      </c>
      <c r="W1440" s="19" t="str">
        <f>Data!$H1437</f>
        <v>Japonica</v>
      </c>
      <c r="Y1440" s="41" t="e">
        <f t="shared" si="416"/>
        <v>#REF!</v>
      </c>
      <c r="Z1440" s="8">
        <f t="shared" si="422"/>
        <v>10000</v>
      </c>
      <c r="AA1440" s="8" t="str">
        <f t="shared" si="423"/>
        <v>Henry E. Huntington</v>
      </c>
      <c r="AB1440" s="8" t="str">
        <f t="shared" si="424"/>
        <v>L</v>
      </c>
      <c r="AC1440" s="8" t="str">
        <f t="shared" si="425"/>
        <v/>
      </c>
      <c r="AD1440" s="8" t="str">
        <f t="shared" si="430"/>
        <v/>
      </c>
      <c r="AE1440" s="8" t="str">
        <f t="shared" si="426"/>
        <v/>
      </c>
      <c r="AF1440" s="5">
        <f t="shared" si="427"/>
        <v>1994</v>
      </c>
      <c r="AG1440" s="46">
        <v>1437</v>
      </c>
      <c r="AH1440" s="47" t="str">
        <f t="shared" si="417"/>
        <v/>
      </c>
      <c r="AI1440" s="48" t="str">
        <f t="shared" si="418"/>
        <v/>
      </c>
      <c r="AK1440" s="22" t="e">
        <f>TRIM(#REF!)</f>
        <v>#REF!</v>
      </c>
      <c r="AL1440" s="23" t="e">
        <f>IF(#REF!=0,"",#REF!)</f>
        <v>#REF!</v>
      </c>
      <c r="AM1440" s="19" t="e">
        <f>IF(#REF!=0,"",#REF!)</f>
        <v>#REF!</v>
      </c>
      <c r="AN1440" s="23" t="e">
        <f>IF($AK1440="","",#REF!)</f>
        <v>#REF!</v>
      </c>
      <c r="AO1440" s="23" t="e">
        <f t="shared" si="428"/>
        <v>#REF!</v>
      </c>
      <c r="AP1440" s="19" t="e">
        <f>IF(#REF!=0,"",#REF!)</f>
        <v>#REF!</v>
      </c>
      <c r="AQ1440" s="19" t="e">
        <f>IF(#REF!=0,"",#REF!)</f>
        <v>#REF!</v>
      </c>
      <c r="AR1440" s="19" t="e">
        <f>IF(#REF!=0,"",#REF!)</f>
        <v>#REF!</v>
      </c>
      <c r="AS1440" s="19" t="e">
        <f>#REF!</f>
        <v>#REF!</v>
      </c>
    </row>
    <row r="1441" spans="4:45" ht="19.5" thickTop="1" thickBot="1" x14ac:dyDescent="0.25">
      <c r="D1441" s="1" t="str">
        <f t="shared" si="414"/>
        <v/>
      </c>
      <c r="E1441" s="1" t="str">
        <f t="shared" si="415"/>
        <v/>
      </c>
      <c r="K1441" s="19" t="str">
        <f t="shared" si="419"/>
        <v/>
      </c>
      <c r="L1441" s="19">
        <f t="shared" si="429"/>
        <v>10000</v>
      </c>
      <c r="M1441" s="22" t="str">
        <f>TRIM(Data!$N1438)</f>
        <v>Henry Lunsford</v>
      </c>
      <c r="N1441" s="22" t="str">
        <f>TRIM(Data!$A1438)</f>
        <v>Henry Lunsford</v>
      </c>
      <c r="O1441" s="23">
        <f>IF(Data!$B1438=0,"",Data!$B1438)</f>
        <v>1989</v>
      </c>
      <c r="P1441" s="19" t="str">
        <f>IF(Data!$C1438=0,"",Data!$C1438)</f>
        <v/>
      </c>
      <c r="Q1441" s="23" t="str">
        <f>IF($M1441="","",Data!$E1438)</f>
        <v>L-VL</v>
      </c>
      <c r="R1441" s="23" t="str">
        <f t="shared" si="420"/>
        <v>L</v>
      </c>
      <c r="S1441" s="23" t="str">
        <f t="shared" si="421"/>
        <v>L</v>
      </c>
      <c r="T1441" s="19" t="str">
        <f>IF(Data!$F1438=0,"",Data!$F1438)</f>
        <v/>
      </c>
      <c r="U1441" s="19" t="str">
        <f>IF(Data!$G1438=0,"",Data!$G1438)</f>
        <v/>
      </c>
      <c r="V1441" s="19" t="str">
        <f>IF(Data!$D1438=0,"",Data!$D1438)</f>
        <v/>
      </c>
      <c r="W1441" s="19" t="str">
        <f>Data!$H1438</f>
        <v>Japonica</v>
      </c>
      <c r="Y1441" s="41" t="e">
        <f t="shared" si="416"/>
        <v>#REF!</v>
      </c>
      <c r="Z1441" s="8">
        <f t="shared" si="422"/>
        <v>10000</v>
      </c>
      <c r="AA1441" s="8" t="str">
        <f t="shared" si="423"/>
        <v>Henry Lunsford</v>
      </c>
      <c r="AB1441" s="8" t="str">
        <f t="shared" si="424"/>
        <v>L</v>
      </c>
      <c r="AC1441" s="8" t="str">
        <f t="shared" si="425"/>
        <v/>
      </c>
      <c r="AD1441" s="8" t="str">
        <f t="shared" si="430"/>
        <v/>
      </c>
      <c r="AE1441" s="8" t="str">
        <f t="shared" si="426"/>
        <v/>
      </c>
      <c r="AF1441" s="5">
        <f t="shared" si="427"/>
        <v>1989</v>
      </c>
      <c r="AG1441" s="46">
        <v>1438</v>
      </c>
      <c r="AH1441" s="47" t="str">
        <f t="shared" si="417"/>
        <v/>
      </c>
      <c r="AI1441" s="48" t="str">
        <f t="shared" si="418"/>
        <v/>
      </c>
      <c r="AK1441" s="22" t="e">
        <f>TRIM(#REF!)</f>
        <v>#REF!</v>
      </c>
      <c r="AL1441" s="23" t="e">
        <f>IF(#REF!=0,"",#REF!)</f>
        <v>#REF!</v>
      </c>
      <c r="AM1441" s="19" t="e">
        <f>IF(#REF!=0,"",#REF!)</f>
        <v>#REF!</v>
      </c>
      <c r="AN1441" s="23" t="e">
        <f>IF($AK1441="","",#REF!)</f>
        <v>#REF!</v>
      </c>
      <c r="AO1441" s="23" t="e">
        <f t="shared" si="428"/>
        <v>#REF!</v>
      </c>
      <c r="AP1441" s="19" t="e">
        <f>IF(#REF!=0,"",#REF!)</f>
        <v>#REF!</v>
      </c>
      <c r="AQ1441" s="19" t="e">
        <f>IF(#REF!=0,"",#REF!)</f>
        <v>#REF!</v>
      </c>
      <c r="AR1441" s="19" t="e">
        <f>IF(#REF!=0,"",#REF!)</f>
        <v>#REF!</v>
      </c>
      <c r="AS1441" s="19" t="e">
        <f>#REF!</f>
        <v>#REF!</v>
      </c>
    </row>
    <row r="1442" spans="4:45" ht="19.5" thickTop="1" thickBot="1" x14ac:dyDescent="0.25">
      <c r="D1442" s="1" t="str">
        <f t="shared" si="414"/>
        <v/>
      </c>
      <c r="E1442" s="1" t="str">
        <f t="shared" si="415"/>
        <v/>
      </c>
      <c r="K1442" s="19" t="str">
        <f t="shared" si="419"/>
        <v/>
      </c>
      <c r="L1442" s="19">
        <f t="shared" si="429"/>
        <v>10000</v>
      </c>
      <c r="M1442" s="22" t="str">
        <f>TRIM(Data!$N1439)</f>
        <v>Henry Parrish</v>
      </c>
      <c r="N1442" s="22" t="str">
        <f>TRIM(Data!$A1439)</f>
        <v>Henry Parrish</v>
      </c>
      <c r="O1442" s="23">
        <f>IF(Data!$B1439=0,"",Data!$B1439)</f>
        <v>2007</v>
      </c>
      <c r="P1442" s="19" t="str">
        <f>IF(Data!$C1439=0,"",Data!$C1439)</f>
        <v>1</v>
      </c>
      <c r="Q1442" s="23" t="str">
        <f>IF($M1442="","",Data!$E1439)</f>
        <v>M</v>
      </c>
      <c r="R1442" s="23" t="str">
        <f t="shared" si="420"/>
        <v>M</v>
      </c>
      <c r="S1442" s="23" t="str">
        <f t="shared" si="421"/>
        <v>M</v>
      </c>
      <c r="T1442" s="19" t="str">
        <f>IF(Data!$F1439=0,"",Data!$F1439)</f>
        <v/>
      </c>
      <c r="U1442" s="19" t="str">
        <f>IF(Data!$G1439=0,"",Data!$G1439)</f>
        <v/>
      </c>
      <c r="V1442" s="19" t="str">
        <f>IF(Data!$D1439=0,"",Data!$D1439)</f>
        <v/>
      </c>
      <c r="W1442" s="19" t="str">
        <f>Data!$H1439</f>
        <v>Japonica</v>
      </c>
      <c r="Y1442" s="41" t="e">
        <f t="shared" si="416"/>
        <v>#REF!</v>
      </c>
      <c r="Z1442" s="8">
        <f t="shared" si="422"/>
        <v>10000</v>
      </c>
      <c r="AA1442" s="8" t="str">
        <f t="shared" si="423"/>
        <v>Henry Parrish</v>
      </c>
      <c r="AB1442" s="8" t="str">
        <f t="shared" si="424"/>
        <v>M</v>
      </c>
      <c r="AC1442" s="8" t="str">
        <f t="shared" si="425"/>
        <v/>
      </c>
      <c r="AD1442" s="8" t="str">
        <f t="shared" si="430"/>
        <v/>
      </c>
      <c r="AE1442" s="8" t="str">
        <f t="shared" si="426"/>
        <v/>
      </c>
      <c r="AF1442" s="5">
        <f t="shared" si="427"/>
        <v>2007</v>
      </c>
      <c r="AG1442" s="46">
        <v>1439</v>
      </c>
      <c r="AH1442" s="47" t="str">
        <f t="shared" si="417"/>
        <v/>
      </c>
      <c r="AI1442" s="48" t="str">
        <f t="shared" si="418"/>
        <v/>
      </c>
      <c r="AK1442" s="22" t="e">
        <f>TRIM(#REF!)</f>
        <v>#REF!</v>
      </c>
      <c r="AL1442" s="23" t="e">
        <f>IF(#REF!=0,"",#REF!)</f>
        <v>#REF!</v>
      </c>
      <c r="AM1442" s="19" t="e">
        <f>IF(#REF!=0,"",#REF!)</f>
        <v>#REF!</v>
      </c>
      <c r="AN1442" s="23" t="e">
        <f>IF($AK1442="","",#REF!)</f>
        <v>#REF!</v>
      </c>
      <c r="AO1442" s="23" t="e">
        <f t="shared" si="428"/>
        <v>#REF!</v>
      </c>
      <c r="AP1442" s="19" t="e">
        <f>IF(#REF!=0,"",#REF!)</f>
        <v>#REF!</v>
      </c>
      <c r="AQ1442" s="19" t="e">
        <f>IF(#REF!=0,"",#REF!)</f>
        <v>#REF!</v>
      </c>
      <c r="AR1442" s="19" t="e">
        <f>IF(#REF!=0,"",#REF!)</f>
        <v>#REF!</v>
      </c>
      <c r="AS1442" s="19" t="e">
        <f>#REF!</f>
        <v>#REF!</v>
      </c>
    </row>
    <row r="1443" spans="4:45" ht="19.5" thickTop="1" thickBot="1" x14ac:dyDescent="0.25">
      <c r="D1443" s="1" t="str">
        <f t="shared" si="414"/>
        <v/>
      </c>
      <c r="E1443" s="1" t="str">
        <f t="shared" si="415"/>
        <v/>
      </c>
      <c r="K1443" s="19" t="str">
        <f t="shared" si="419"/>
        <v/>
      </c>
      <c r="L1443" s="19">
        <f t="shared" si="429"/>
        <v>10000</v>
      </c>
      <c r="M1443" s="22" t="str">
        <f>TRIM(Data!$N1440)</f>
        <v>Henry VIII</v>
      </c>
      <c r="N1443" s="22" t="str">
        <f>TRIM(Data!$A1440)</f>
        <v>Henry VIII</v>
      </c>
      <c r="O1443" s="23">
        <f>IF(Data!$B1440=0,"",Data!$B1440)</f>
        <v>1938</v>
      </c>
      <c r="P1443" s="19" t="str">
        <f>IF(Data!$C1440=0,"",Data!$C1440)</f>
        <v>1</v>
      </c>
      <c r="Q1443" s="23" t="str">
        <f>IF($M1443="","",Data!$E1440)</f>
        <v>M</v>
      </c>
      <c r="R1443" s="23" t="str">
        <f t="shared" si="420"/>
        <v>M</v>
      </c>
      <c r="S1443" s="23" t="str">
        <f t="shared" si="421"/>
        <v>M</v>
      </c>
      <c r="T1443" s="19" t="str">
        <f>IF(Data!$F1440=0,"",Data!$F1440)</f>
        <v/>
      </c>
      <c r="U1443" s="19" t="str">
        <f>IF(Data!$G1440=0,"",Data!$G1440)</f>
        <v/>
      </c>
      <c r="V1443" s="19" t="str">
        <f>IF(Data!$D1440=0,"",Data!$D1440)</f>
        <v/>
      </c>
      <c r="W1443" s="19" t="str">
        <f>Data!$H1440</f>
        <v>Japonica</v>
      </c>
      <c r="Y1443" s="41" t="e">
        <f t="shared" si="416"/>
        <v>#REF!</v>
      </c>
      <c r="Z1443" s="8">
        <f t="shared" si="422"/>
        <v>10000</v>
      </c>
      <c r="AA1443" s="8" t="str">
        <f t="shared" si="423"/>
        <v>Henry VIII</v>
      </c>
      <c r="AB1443" s="8" t="str">
        <f t="shared" si="424"/>
        <v>M</v>
      </c>
      <c r="AC1443" s="8" t="str">
        <f t="shared" si="425"/>
        <v/>
      </c>
      <c r="AD1443" s="8" t="str">
        <f t="shared" si="430"/>
        <v/>
      </c>
      <c r="AE1443" s="8" t="str">
        <f t="shared" si="426"/>
        <v/>
      </c>
      <c r="AF1443" s="5">
        <f t="shared" si="427"/>
        <v>1938</v>
      </c>
      <c r="AG1443" s="46">
        <v>1440</v>
      </c>
      <c r="AH1443" s="47" t="str">
        <f t="shared" si="417"/>
        <v/>
      </c>
      <c r="AI1443" s="48" t="str">
        <f t="shared" si="418"/>
        <v/>
      </c>
      <c r="AK1443" s="22" t="e">
        <f>TRIM(#REF!)</f>
        <v>#REF!</v>
      </c>
      <c r="AL1443" s="23" t="e">
        <f>IF(#REF!=0,"",#REF!)</f>
        <v>#REF!</v>
      </c>
      <c r="AM1443" s="19" t="e">
        <f>IF(#REF!=0,"",#REF!)</f>
        <v>#REF!</v>
      </c>
      <c r="AN1443" s="23" t="e">
        <f>IF($AK1443="","",#REF!)</f>
        <v>#REF!</v>
      </c>
      <c r="AO1443" s="23" t="e">
        <f t="shared" si="428"/>
        <v>#REF!</v>
      </c>
      <c r="AP1443" s="19" t="e">
        <f>IF(#REF!=0,"",#REF!)</f>
        <v>#REF!</v>
      </c>
      <c r="AQ1443" s="19" t="e">
        <f>IF(#REF!=0,"",#REF!)</f>
        <v>#REF!</v>
      </c>
      <c r="AR1443" s="19" t="e">
        <f>IF(#REF!=0,"",#REF!)</f>
        <v>#REF!</v>
      </c>
      <c r="AS1443" s="19" t="e">
        <f>#REF!</f>
        <v>#REF!</v>
      </c>
    </row>
    <row r="1444" spans="4:45" ht="19.5" thickTop="1" thickBot="1" x14ac:dyDescent="0.25">
      <c r="D1444" s="1" t="str">
        <f t="shared" si="414"/>
        <v/>
      </c>
      <c r="E1444" s="1" t="str">
        <f t="shared" si="415"/>
        <v/>
      </c>
      <c r="K1444" s="19" t="str">
        <f t="shared" si="419"/>
        <v/>
      </c>
      <c r="L1444" s="19">
        <f t="shared" si="429"/>
        <v>10000</v>
      </c>
      <c r="M1444" s="22" t="str">
        <f>TRIM(Data!$N1441)</f>
        <v>Hentiangao (See Envying Sky's Height)</v>
      </c>
      <c r="N1444" s="22" t="str">
        <f>TRIM(Data!$A1441)</f>
        <v>Hentiangao (R) (See Envying Sky's Height)</v>
      </c>
      <c r="O1444" s="23">
        <f>IF(Data!$B1441=0,"",Data!$B1441)</f>
        <v>1964</v>
      </c>
      <c r="P1444" s="19" t="str">
        <f>IF(Data!$C1441=0,"",Data!$C1441)</f>
        <v/>
      </c>
      <c r="Q1444" s="23" t="str">
        <f>IF($M1444="","",Data!$E1441)</f>
        <v>M</v>
      </c>
      <c r="R1444" s="23" t="str">
        <f t="shared" si="420"/>
        <v>M</v>
      </c>
      <c r="S1444" s="23" t="str">
        <f t="shared" si="421"/>
        <v>M</v>
      </c>
      <c r="T1444" s="19" t="str">
        <f>IF(Data!$F1441=0,"",Data!$F1441)</f>
        <v/>
      </c>
      <c r="U1444" s="19" t="str">
        <f>IF(Data!$G1441=0,"",Data!$G1441)</f>
        <v/>
      </c>
      <c r="V1444" s="19" t="str">
        <f>IF(Data!$D1441=0,"",Data!$D1441)</f>
        <v/>
      </c>
      <c r="W1444" s="19" t="str">
        <f>Data!$H1441</f>
        <v>Reticulata</v>
      </c>
      <c r="Y1444" s="41" t="e">
        <f t="shared" si="416"/>
        <v>#REF!</v>
      </c>
      <c r="Z1444" s="8">
        <f t="shared" si="422"/>
        <v>10000</v>
      </c>
      <c r="AA1444" s="8" t="str">
        <f t="shared" si="423"/>
        <v>Hentiangao (See Envying Sky's Height)</v>
      </c>
      <c r="AB1444" s="8" t="str">
        <f t="shared" si="424"/>
        <v>M</v>
      </c>
      <c r="AC1444" s="8" t="str">
        <f t="shared" si="425"/>
        <v/>
      </c>
      <c r="AD1444" s="8" t="str">
        <f t="shared" si="430"/>
        <v/>
      </c>
      <c r="AE1444" s="8" t="str">
        <f t="shared" si="426"/>
        <v/>
      </c>
      <c r="AF1444" s="5">
        <f t="shared" si="427"/>
        <v>1964</v>
      </c>
      <c r="AG1444" s="46">
        <v>1441</v>
      </c>
      <c r="AH1444" s="47" t="str">
        <f t="shared" si="417"/>
        <v/>
      </c>
      <c r="AI1444" s="48" t="str">
        <f t="shared" si="418"/>
        <v/>
      </c>
      <c r="AK1444" s="22" t="e">
        <f>TRIM(#REF!)</f>
        <v>#REF!</v>
      </c>
      <c r="AL1444" s="23" t="e">
        <f>IF(#REF!=0,"",#REF!)</f>
        <v>#REF!</v>
      </c>
      <c r="AM1444" s="19" t="e">
        <f>IF(#REF!=0,"",#REF!)</f>
        <v>#REF!</v>
      </c>
      <c r="AN1444" s="23" t="e">
        <f>IF($AK1444="","",#REF!)</f>
        <v>#REF!</v>
      </c>
      <c r="AO1444" s="23" t="e">
        <f t="shared" si="428"/>
        <v>#REF!</v>
      </c>
      <c r="AP1444" s="19" t="e">
        <f>IF(#REF!=0,"",#REF!)</f>
        <v>#REF!</v>
      </c>
      <c r="AQ1444" s="19" t="e">
        <f>IF(#REF!=0,"",#REF!)</f>
        <v>#REF!</v>
      </c>
      <c r="AR1444" s="19" t="e">
        <f>IF(#REF!=0,"",#REF!)</f>
        <v>#REF!</v>
      </c>
      <c r="AS1444" s="19" t="e">
        <f>#REF!</f>
        <v>#REF!</v>
      </c>
    </row>
    <row r="1445" spans="4:45" ht="19.5" thickTop="1" thickBot="1" x14ac:dyDescent="0.25">
      <c r="D1445" s="1" t="str">
        <f t="shared" si="414"/>
        <v/>
      </c>
      <c r="E1445" s="1" t="str">
        <f t="shared" si="415"/>
        <v/>
      </c>
      <c r="K1445" s="19" t="str">
        <f t="shared" si="419"/>
        <v/>
      </c>
      <c r="L1445" s="19">
        <f t="shared" si="429"/>
        <v>10000</v>
      </c>
      <c r="M1445" s="22" t="str">
        <f>TRIM(Data!$N1442)</f>
        <v>Her Majesty Queen Elizabeth II</v>
      </c>
      <c r="N1445" s="22" t="str">
        <f>TRIM(Data!$A1442)</f>
        <v>Her Majesty Queen Elizabeth II</v>
      </c>
      <c r="O1445" s="23">
        <f>IF(Data!$B1442=0,"",Data!$B1442)</f>
        <v>1955</v>
      </c>
      <c r="P1445" s="19" t="str">
        <f>IF(Data!$C1442=0,"",Data!$C1442)</f>
        <v>1</v>
      </c>
      <c r="Q1445" s="23" t="str">
        <f>IF($M1445="","",Data!$E1442)</f>
        <v>M-L</v>
      </c>
      <c r="R1445" s="23" t="str">
        <f t="shared" si="420"/>
        <v>M</v>
      </c>
      <c r="S1445" s="23" t="str">
        <f t="shared" si="421"/>
        <v>M</v>
      </c>
      <c r="T1445" s="19" t="str">
        <f>IF(Data!$F1442=0,"",Data!$F1442)</f>
        <v/>
      </c>
      <c r="U1445" s="19" t="str">
        <f>IF(Data!$G1442=0,"",Data!$G1442)</f>
        <v/>
      </c>
      <c r="V1445" s="19" t="str">
        <f>IF(Data!$D1442=0,"",Data!$D1442)</f>
        <v/>
      </c>
      <c r="W1445" s="19" t="str">
        <f>Data!$H1442</f>
        <v>Japonica</v>
      </c>
      <c r="Y1445" s="41" t="e">
        <f t="shared" si="416"/>
        <v>#REF!</v>
      </c>
      <c r="Z1445" s="8">
        <f t="shared" si="422"/>
        <v>10000</v>
      </c>
      <c r="AA1445" s="8" t="str">
        <f t="shared" si="423"/>
        <v>Her Majesty Queen Elizabeth II</v>
      </c>
      <c r="AB1445" s="8" t="str">
        <f t="shared" si="424"/>
        <v>M</v>
      </c>
      <c r="AC1445" s="8" t="str">
        <f t="shared" si="425"/>
        <v/>
      </c>
      <c r="AD1445" s="8" t="str">
        <f t="shared" si="430"/>
        <v/>
      </c>
      <c r="AE1445" s="8" t="str">
        <f t="shared" si="426"/>
        <v/>
      </c>
      <c r="AF1445" s="5">
        <f t="shared" si="427"/>
        <v>1955</v>
      </c>
      <c r="AG1445" s="46">
        <v>1442</v>
      </c>
      <c r="AH1445" s="47" t="str">
        <f t="shared" si="417"/>
        <v/>
      </c>
      <c r="AI1445" s="48" t="str">
        <f t="shared" si="418"/>
        <v/>
      </c>
      <c r="AK1445" s="22" t="e">
        <f>TRIM(#REF!)</f>
        <v>#REF!</v>
      </c>
      <c r="AL1445" s="23" t="e">
        <f>IF(#REF!=0,"",#REF!)</f>
        <v>#REF!</v>
      </c>
      <c r="AM1445" s="19" t="e">
        <f>IF(#REF!=0,"",#REF!)</f>
        <v>#REF!</v>
      </c>
      <c r="AN1445" s="23" t="e">
        <f>IF($AK1445="","",#REF!)</f>
        <v>#REF!</v>
      </c>
      <c r="AO1445" s="23" t="e">
        <f t="shared" si="428"/>
        <v>#REF!</v>
      </c>
      <c r="AP1445" s="19" t="e">
        <f>IF(#REF!=0,"",#REF!)</f>
        <v>#REF!</v>
      </c>
      <c r="AQ1445" s="19" t="e">
        <f>IF(#REF!=0,"",#REF!)</f>
        <v>#REF!</v>
      </c>
      <c r="AR1445" s="19" t="e">
        <f>IF(#REF!=0,"",#REF!)</f>
        <v>#REF!</v>
      </c>
      <c r="AS1445" s="19" t="e">
        <f>#REF!</f>
        <v>#REF!</v>
      </c>
    </row>
    <row r="1446" spans="4:45" ht="19.5" thickTop="1" thickBot="1" x14ac:dyDescent="0.25">
      <c r="D1446" s="1" t="str">
        <f t="shared" si="414"/>
        <v/>
      </c>
      <c r="E1446" s="1" t="str">
        <f t="shared" si="415"/>
        <v/>
      </c>
      <c r="K1446" s="19" t="str">
        <f t="shared" si="419"/>
        <v/>
      </c>
      <c r="L1446" s="19">
        <f t="shared" si="429"/>
        <v>10000</v>
      </c>
      <c r="M1446" s="22" t="str">
        <f>TRIM(Data!$N1443)</f>
        <v>Herbert Earl Gatch</v>
      </c>
      <c r="N1446" s="22" t="str">
        <f>TRIM(Data!$A1443)</f>
        <v>Herbert Earl Gatch</v>
      </c>
      <c r="O1446" s="23">
        <f>IF(Data!$B1443=0,"",Data!$B1443)</f>
        <v>2013</v>
      </c>
      <c r="P1446" s="19" t="str">
        <f>IF(Data!$C1443=0,"",Data!$C1443)</f>
        <v>1</v>
      </c>
      <c r="Q1446" s="23" t="str">
        <f>IF($M1446="","",Data!$E1443)</f>
        <v>L</v>
      </c>
      <c r="R1446" s="23" t="str">
        <f t="shared" si="420"/>
        <v>L</v>
      </c>
      <c r="S1446" s="23" t="str">
        <f t="shared" si="421"/>
        <v>L</v>
      </c>
      <c r="T1446" s="19" t="str">
        <f>IF(Data!$F1443=0,"",Data!$F1443)</f>
        <v/>
      </c>
      <c r="U1446" s="19" t="str">
        <f>IF(Data!$G1443=0,"",Data!$G1443)</f>
        <v/>
      </c>
      <c r="V1446" s="19" t="str">
        <f>IF(Data!$D1443=0,"",Data!$D1443)</f>
        <v/>
      </c>
      <c r="W1446" s="19" t="str">
        <f>Data!$H1443</f>
        <v>Japonica</v>
      </c>
      <c r="Y1446" s="41" t="e">
        <f t="shared" si="416"/>
        <v>#REF!</v>
      </c>
      <c r="Z1446" s="8">
        <f t="shared" si="422"/>
        <v>10000</v>
      </c>
      <c r="AA1446" s="8" t="str">
        <f t="shared" si="423"/>
        <v>Herbert Earl Gatch</v>
      </c>
      <c r="AB1446" s="8" t="str">
        <f t="shared" si="424"/>
        <v>L</v>
      </c>
      <c r="AC1446" s="8" t="str">
        <f t="shared" si="425"/>
        <v/>
      </c>
      <c r="AD1446" s="8" t="str">
        <f t="shared" si="430"/>
        <v/>
      </c>
      <c r="AE1446" s="8" t="str">
        <f t="shared" si="426"/>
        <v/>
      </c>
      <c r="AF1446" s="5">
        <f t="shared" si="427"/>
        <v>2013</v>
      </c>
      <c r="AG1446" s="46">
        <v>1443</v>
      </c>
      <c r="AH1446" s="47" t="str">
        <f t="shared" si="417"/>
        <v/>
      </c>
      <c r="AI1446" s="48" t="str">
        <f t="shared" si="418"/>
        <v/>
      </c>
      <c r="AK1446" s="22" t="e">
        <f>TRIM(#REF!)</f>
        <v>#REF!</v>
      </c>
      <c r="AL1446" s="23" t="e">
        <f>IF(#REF!=0,"",#REF!)</f>
        <v>#REF!</v>
      </c>
      <c r="AM1446" s="19" t="e">
        <f>IF(#REF!=0,"",#REF!)</f>
        <v>#REF!</v>
      </c>
      <c r="AN1446" s="23" t="e">
        <f>IF($AK1446="","",#REF!)</f>
        <v>#REF!</v>
      </c>
      <c r="AO1446" s="23" t="e">
        <f t="shared" si="428"/>
        <v>#REF!</v>
      </c>
      <c r="AP1446" s="19" t="e">
        <f>IF(#REF!=0,"",#REF!)</f>
        <v>#REF!</v>
      </c>
      <c r="AQ1446" s="19" t="e">
        <f>IF(#REF!=0,"",#REF!)</f>
        <v>#REF!</v>
      </c>
      <c r="AR1446" s="19" t="e">
        <f>IF(#REF!=0,"",#REF!)</f>
        <v>#REF!</v>
      </c>
      <c r="AS1446" s="19" t="e">
        <f>#REF!</f>
        <v>#REF!</v>
      </c>
    </row>
    <row r="1447" spans="4:45" ht="19.5" thickTop="1" thickBot="1" x14ac:dyDescent="0.25">
      <c r="D1447" s="1" t="str">
        <f t="shared" si="414"/>
        <v/>
      </c>
      <c r="E1447" s="1" t="str">
        <f t="shared" si="415"/>
        <v/>
      </c>
      <c r="K1447" s="19" t="str">
        <f t="shared" si="419"/>
        <v/>
      </c>
      <c r="L1447" s="19">
        <f t="shared" si="429"/>
        <v>10000</v>
      </c>
      <c r="M1447" s="22" t="str">
        <f>TRIM(Data!$N1444)</f>
        <v>Herme</v>
      </c>
      <c r="N1447" s="22" t="str">
        <f>TRIM(Data!$A1444)</f>
        <v>Herme (Hikaru-genji, Jordan's Pride)</v>
      </c>
      <c r="O1447" s="23">
        <f>IF(Data!$B1444=0,"",Data!$B1444)</f>
        <v>1875</v>
      </c>
      <c r="P1447" s="19" t="str">
        <f>IF(Data!$C1444=0,"",Data!$C1444)</f>
        <v>1</v>
      </c>
      <c r="Q1447" s="23" t="str">
        <f>IF($M1447="","",Data!$E1444)</f>
        <v>M</v>
      </c>
      <c r="R1447" s="23" t="str">
        <f t="shared" si="420"/>
        <v>M</v>
      </c>
      <c r="S1447" s="23" t="str">
        <f t="shared" si="421"/>
        <v>M</v>
      </c>
      <c r="T1447" s="19" t="str">
        <f>IF(Data!$F1444=0,"",Data!$F1444)</f>
        <v/>
      </c>
      <c r="U1447" s="19" t="str">
        <f>IF(Data!$G1444=0,"",Data!$G1444)</f>
        <v/>
      </c>
      <c r="V1447" s="19" t="str">
        <f>IF(Data!$D1444=0,"",Data!$D1444)</f>
        <v>ANTIQUE</v>
      </c>
      <c r="W1447" s="19" t="str">
        <f>Data!$H1444</f>
        <v>Japonica</v>
      </c>
      <c r="Y1447" s="41" t="e">
        <f t="shared" si="416"/>
        <v>#REF!</v>
      </c>
      <c r="Z1447" s="8">
        <f t="shared" si="422"/>
        <v>1447</v>
      </c>
      <c r="AA1447" s="8" t="str">
        <f t="shared" si="423"/>
        <v>Herme</v>
      </c>
      <c r="AB1447" s="8" t="str">
        <f t="shared" si="424"/>
        <v>M</v>
      </c>
      <c r="AC1447" s="8" t="str">
        <f t="shared" si="425"/>
        <v/>
      </c>
      <c r="AD1447" s="8" t="str">
        <f t="shared" si="430"/>
        <v/>
      </c>
      <c r="AE1447" s="8" t="str">
        <f t="shared" si="426"/>
        <v>ANTIQUE</v>
      </c>
      <c r="AF1447" s="5">
        <f t="shared" si="427"/>
        <v>1875</v>
      </c>
      <c r="AG1447" s="46">
        <v>1444</v>
      </c>
      <c r="AH1447" s="47" t="str">
        <f t="shared" si="417"/>
        <v/>
      </c>
      <c r="AI1447" s="48" t="str">
        <f t="shared" si="418"/>
        <v/>
      </c>
      <c r="AK1447" s="22" t="e">
        <f>TRIM(#REF!)</f>
        <v>#REF!</v>
      </c>
      <c r="AL1447" s="23" t="e">
        <f>IF(#REF!=0,"",#REF!)</f>
        <v>#REF!</v>
      </c>
      <c r="AM1447" s="19" t="e">
        <f>IF(#REF!=0,"",#REF!)</f>
        <v>#REF!</v>
      </c>
      <c r="AN1447" s="23" t="e">
        <f>IF($AK1447="","",#REF!)</f>
        <v>#REF!</v>
      </c>
      <c r="AO1447" s="23" t="e">
        <f t="shared" si="428"/>
        <v>#REF!</v>
      </c>
      <c r="AP1447" s="19" t="e">
        <f>IF(#REF!=0,"",#REF!)</f>
        <v>#REF!</v>
      </c>
      <c r="AQ1447" s="19" t="e">
        <f>IF(#REF!=0,"",#REF!)</f>
        <v>#REF!</v>
      </c>
      <c r="AR1447" s="19" t="e">
        <f>IF(#REF!=0,"",#REF!)</f>
        <v>#REF!</v>
      </c>
      <c r="AS1447" s="19" t="e">
        <f>#REF!</f>
        <v>#REF!</v>
      </c>
    </row>
    <row r="1448" spans="4:45" ht="19.5" thickTop="1" thickBot="1" x14ac:dyDescent="0.25">
      <c r="D1448" s="1" t="str">
        <f t="shared" ref="D1448:D1511" si="431">IF(ISERROR(VLOOKUP(A1448,$K$4:$M$2950,3,FALSE)),"",VLOOKUP(A1448,$K$4:$N$2950,4,FALSE))</f>
        <v/>
      </c>
      <c r="E1448" s="1" t="str">
        <f t="shared" ref="E1448:E1511" si="432">IF(ISERROR(VLOOKUP(A1448,$K$4:$M$2950,3,FALSE)),"",IF(VLOOKUP(A1448,$K$4:$T$2950,6,FALSE)=0,"",VLOOKUP(A1448,$K$4:$T$2950,6,FALSE)))</f>
        <v/>
      </c>
      <c r="K1448" s="19" t="str">
        <f t="shared" si="419"/>
        <v/>
      </c>
      <c r="L1448" s="19">
        <f t="shared" si="429"/>
        <v>10000</v>
      </c>
      <c r="M1448" s="22" t="str">
        <f>TRIM(Data!$N1445)</f>
        <v>Herme Pink</v>
      </c>
      <c r="N1448" s="22" t="str">
        <f>TRIM(Data!$A1445)</f>
        <v>Herme Pink</v>
      </c>
      <c r="O1448" s="23">
        <f>IF(Data!$B1445=0,"",Data!$B1445)</f>
        <v>1930</v>
      </c>
      <c r="P1448" s="19" t="str">
        <f>IF(Data!$C1445=0,"",Data!$C1445)</f>
        <v>1</v>
      </c>
      <c r="Q1448" s="23" t="str">
        <f>IF($M1448="","",Data!$E1445)</f>
        <v>M</v>
      </c>
      <c r="R1448" s="23" t="str">
        <f t="shared" si="420"/>
        <v>M</v>
      </c>
      <c r="S1448" s="23" t="str">
        <f t="shared" si="421"/>
        <v>M</v>
      </c>
      <c r="T1448" s="19" t="str">
        <f>IF(Data!$F1445=0,"",Data!$F1445)</f>
        <v/>
      </c>
      <c r="U1448" s="19" t="str">
        <f>IF(Data!$G1445=0,"",Data!$G1445)</f>
        <v/>
      </c>
      <c r="V1448" s="19" t="str">
        <f>IF(Data!$D1445=0,"",Data!$D1445)</f>
        <v/>
      </c>
      <c r="W1448" s="19" t="str">
        <f>Data!$H1445</f>
        <v>Japonica</v>
      </c>
      <c r="Y1448" s="41" t="e">
        <f t="shared" si="416"/>
        <v>#REF!</v>
      </c>
      <c r="Z1448" s="8">
        <f t="shared" si="422"/>
        <v>10000</v>
      </c>
      <c r="AA1448" s="8" t="str">
        <f t="shared" si="423"/>
        <v>Herme Pink</v>
      </c>
      <c r="AB1448" s="8" t="str">
        <f t="shared" si="424"/>
        <v>M</v>
      </c>
      <c r="AC1448" s="8" t="str">
        <f t="shared" si="425"/>
        <v/>
      </c>
      <c r="AD1448" s="8" t="str">
        <f t="shared" si="430"/>
        <v/>
      </c>
      <c r="AE1448" s="8" t="str">
        <f t="shared" si="426"/>
        <v/>
      </c>
      <c r="AF1448" s="5">
        <f t="shared" si="427"/>
        <v>1930</v>
      </c>
      <c r="AG1448" s="46">
        <v>1445</v>
      </c>
      <c r="AH1448" s="47" t="str">
        <f t="shared" si="417"/>
        <v/>
      </c>
      <c r="AI1448" s="48" t="str">
        <f t="shared" si="418"/>
        <v/>
      </c>
      <c r="AK1448" s="22" t="e">
        <f>TRIM(#REF!)</f>
        <v>#REF!</v>
      </c>
      <c r="AL1448" s="23" t="e">
        <f>IF(#REF!=0,"",#REF!)</f>
        <v>#REF!</v>
      </c>
      <c r="AM1448" s="19" t="e">
        <f>IF(#REF!=0,"",#REF!)</f>
        <v>#REF!</v>
      </c>
      <c r="AN1448" s="23" t="e">
        <f>IF($AK1448="","",#REF!)</f>
        <v>#REF!</v>
      </c>
      <c r="AO1448" s="23" t="e">
        <f t="shared" si="428"/>
        <v>#REF!</v>
      </c>
      <c r="AP1448" s="19" t="e">
        <f>IF(#REF!=0,"",#REF!)</f>
        <v>#REF!</v>
      </c>
      <c r="AQ1448" s="19" t="e">
        <f>IF(#REF!=0,"",#REF!)</f>
        <v>#REF!</v>
      </c>
      <c r="AR1448" s="19" t="e">
        <f>IF(#REF!=0,"",#REF!)</f>
        <v>#REF!</v>
      </c>
      <c r="AS1448" s="19" t="e">
        <f>#REF!</f>
        <v>#REF!</v>
      </c>
    </row>
    <row r="1449" spans="4:45" ht="19.5" thickTop="1" thickBot="1" x14ac:dyDescent="0.25">
      <c r="D1449" s="1" t="str">
        <f t="shared" si="431"/>
        <v/>
      </c>
      <c r="E1449" s="1" t="str">
        <f t="shared" si="432"/>
        <v/>
      </c>
      <c r="K1449" s="19" t="str">
        <f t="shared" si="419"/>
        <v/>
      </c>
      <c r="L1449" s="19">
        <f t="shared" si="429"/>
        <v>10000</v>
      </c>
      <c r="M1449" s="22" t="str">
        <f>TRIM(Data!$N1446)</f>
        <v>Hermesport (See Beauty of Holland)</v>
      </c>
      <c r="N1449" s="22" t="str">
        <f>TRIM(Data!$A1446)</f>
        <v>Hermesport (See Beauty of Holland)</v>
      </c>
      <c r="O1449" s="23">
        <f>IF(Data!$B1446=0,"",Data!$B1446)</f>
        <v>1938</v>
      </c>
      <c r="P1449" s="19" t="str">
        <f>IF(Data!$C1446=0,"",Data!$C1446)</f>
        <v/>
      </c>
      <c r="Q1449" s="23" t="str">
        <f>IF($M1449="","",Data!$E1446)</f>
        <v>M</v>
      </c>
      <c r="R1449" s="23" t="str">
        <f t="shared" si="420"/>
        <v>M</v>
      </c>
      <c r="S1449" s="23" t="str">
        <f t="shared" si="421"/>
        <v>M</v>
      </c>
      <c r="T1449" s="19" t="str">
        <f>IF(Data!$F1446=0,"",Data!$F1446)</f>
        <v/>
      </c>
      <c r="U1449" s="19" t="str">
        <f>IF(Data!$G1446=0,"",Data!$G1446)</f>
        <v/>
      </c>
      <c r="V1449" s="19" t="str">
        <f>IF(Data!$D1446=0,"",Data!$D1446)</f>
        <v/>
      </c>
      <c r="W1449" s="19" t="str">
        <f>Data!$H1446</f>
        <v>Japonica</v>
      </c>
      <c r="Y1449" s="41" t="e">
        <f t="shared" si="416"/>
        <v>#REF!</v>
      </c>
      <c r="Z1449" s="8">
        <f t="shared" si="422"/>
        <v>10000</v>
      </c>
      <c r="AA1449" s="8" t="str">
        <f t="shared" si="423"/>
        <v>Hermesport (See Beauty of Holland)</v>
      </c>
      <c r="AB1449" s="8" t="str">
        <f t="shared" si="424"/>
        <v>M</v>
      </c>
      <c r="AC1449" s="8" t="str">
        <f t="shared" si="425"/>
        <v/>
      </c>
      <c r="AD1449" s="8" t="str">
        <f t="shared" si="430"/>
        <v/>
      </c>
      <c r="AE1449" s="8" t="str">
        <f t="shared" si="426"/>
        <v/>
      </c>
      <c r="AF1449" s="5">
        <f t="shared" si="427"/>
        <v>1938</v>
      </c>
      <c r="AG1449" s="46">
        <v>1446</v>
      </c>
      <c r="AH1449" s="47" t="str">
        <f t="shared" si="417"/>
        <v/>
      </c>
      <c r="AI1449" s="48" t="str">
        <f t="shared" si="418"/>
        <v/>
      </c>
      <c r="AK1449" s="22" t="e">
        <f>TRIM(#REF!)</f>
        <v>#REF!</v>
      </c>
      <c r="AL1449" s="23" t="e">
        <f>IF(#REF!=0,"",#REF!)</f>
        <v>#REF!</v>
      </c>
      <c r="AM1449" s="19" t="e">
        <f>IF(#REF!=0,"",#REF!)</f>
        <v>#REF!</v>
      </c>
      <c r="AN1449" s="23" t="e">
        <f>IF($AK1449="","",#REF!)</f>
        <v>#REF!</v>
      </c>
      <c r="AO1449" s="23" t="e">
        <f t="shared" si="428"/>
        <v>#REF!</v>
      </c>
      <c r="AP1449" s="19" t="e">
        <f>IF(#REF!=0,"",#REF!)</f>
        <v>#REF!</v>
      </c>
      <c r="AQ1449" s="19" t="e">
        <f>IF(#REF!=0,"",#REF!)</f>
        <v>#REF!</v>
      </c>
      <c r="AR1449" s="19" t="e">
        <f>IF(#REF!=0,"",#REF!)</f>
        <v>#REF!</v>
      </c>
      <c r="AS1449" s="19" t="e">
        <f>#REF!</f>
        <v>#REF!</v>
      </c>
    </row>
    <row r="1450" spans="4:45" ht="19.5" thickTop="1" thickBot="1" x14ac:dyDescent="0.25">
      <c r="D1450" s="1" t="str">
        <f t="shared" si="431"/>
        <v/>
      </c>
      <c r="E1450" s="1" t="str">
        <f t="shared" si="432"/>
        <v/>
      </c>
      <c r="K1450" s="19" t="str">
        <f t="shared" si="419"/>
        <v/>
      </c>
      <c r="L1450" s="19">
        <f t="shared" si="429"/>
        <v>10000</v>
      </c>
      <c r="M1450" s="22" t="str">
        <f>TRIM(Data!$N1447)</f>
        <v>Hettie Love Wine</v>
      </c>
      <c r="N1450" s="22" t="str">
        <f>TRIM(Data!$A1447)</f>
        <v>Hettie Love Wine</v>
      </c>
      <c r="O1450" s="23">
        <f>IF(Data!$B1447=0,"",Data!$B1447)</f>
        <v>1981</v>
      </c>
      <c r="P1450" s="19" t="str">
        <f>IF(Data!$C1447=0,"",Data!$C1447)</f>
        <v/>
      </c>
      <c r="Q1450" s="23" t="str">
        <f>IF($M1450="","",Data!$E1447)</f>
        <v>L</v>
      </c>
      <c r="R1450" s="23" t="str">
        <f t="shared" si="420"/>
        <v>L</v>
      </c>
      <c r="S1450" s="23" t="str">
        <f t="shared" si="421"/>
        <v>L</v>
      </c>
      <c r="T1450" s="19" t="str">
        <f>IF(Data!$F1447=0,"",Data!$F1447)</f>
        <v/>
      </c>
      <c r="U1450" s="19" t="str">
        <f>IF(Data!$G1447=0,"",Data!$G1447)</f>
        <v/>
      </c>
      <c r="V1450" s="19" t="str">
        <f>IF(Data!$D1447=0,"",Data!$D1447)</f>
        <v/>
      </c>
      <c r="W1450" s="19" t="str">
        <f>Data!$H1447</f>
        <v>Japonica</v>
      </c>
      <c r="Y1450" s="41" t="e">
        <f t="shared" si="416"/>
        <v>#REF!</v>
      </c>
      <c r="Z1450" s="8">
        <f t="shared" si="422"/>
        <v>10000</v>
      </c>
      <c r="AA1450" s="8" t="str">
        <f t="shared" si="423"/>
        <v>Hettie Love Wine</v>
      </c>
      <c r="AB1450" s="8" t="str">
        <f t="shared" si="424"/>
        <v>L</v>
      </c>
      <c r="AC1450" s="8" t="str">
        <f t="shared" si="425"/>
        <v/>
      </c>
      <c r="AD1450" s="8" t="str">
        <f t="shared" si="430"/>
        <v/>
      </c>
      <c r="AE1450" s="8" t="str">
        <f t="shared" si="426"/>
        <v/>
      </c>
      <c r="AF1450" s="5">
        <f t="shared" si="427"/>
        <v>1981</v>
      </c>
      <c r="AG1450" s="46">
        <v>1447</v>
      </c>
      <c r="AH1450" s="47" t="str">
        <f t="shared" si="417"/>
        <v/>
      </c>
      <c r="AI1450" s="48" t="str">
        <f t="shared" si="418"/>
        <v/>
      </c>
      <c r="AK1450" s="22" t="e">
        <f>TRIM(#REF!)</f>
        <v>#REF!</v>
      </c>
      <c r="AL1450" s="23" t="e">
        <f>IF(#REF!=0,"",#REF!)</f>
        <v>#REF!</v>
      </c>
      <c r="AM1450" s="19" t="e">
        <f>IF(#REF!=0,"",#REF!)</f>
        <v>#REF!</v>
      </c>
      <c r="AN1450" s="23" t="e">
        <f>IF($AK1450="","",#REF!)</f>
        <v>#REF!</v>
      </c>
      <c r="AO1450" s="23" t="e">
        <f t="shared" si="428"/>
        <v>#REF!</v>
      </c>
      <c r="AP1450" s="19" t="e">
        <f>IF(#REF!=0,"",#REF!)</f>
        <v>#REF!</v>
      </c>
      <c r="AQ1450" s="19" t="e">
        <f>IF(#REF!=0,"",#REF!)</f>
        <v>#REF!</v>
      </c>
      <c r="AR1450" s="19" t="e">
        <f>IF(#REF!=0,"",#REF!)</f>
        <v>#REF!</v>
      </c>
      <c r="AS1450" s="19" t="e">
        <f>#REF!</f>
        <v>#REF!</v>
      </c>
    </row>
    <row r="1451" spans="4:45" ht="19.5" thickTop="1" thickBot="1" x14ac:dyDescent="0.25">
      <c r="D1451" s="1" t="str">
        <f t="shared" si="431"/>
        <v/>
      </c>
      <c r="E1451" s="1" t="str">
        <f t="shared" si="432"/>
        <v/>
      </c>
      <c r="K1451" s="19" t="str">
        <f t="shared" si="419"/>
        <v/>
      </c>
      <c r="L1451" s="19">
        <f t="shared" si="429"/>
        <v>10000</v>
      </c>
      <c r="M1451" s="22" t="str">
        <f>TRIM(Data!$N1448)</f>
        <v>Hibiscus</v>
      </c>
      <c r="N1451" s="22" t="str">
        <f>TRIM(Data!$A1448)</f>
        <v>Hibiscus (Cherokee)</v>
      </c>
      <c r="O1451" s="23" t="str">
        <f>IF(Data!$B1448=0,"",Data!$B1448)</f>
        <v>1800's - Late</v>
      </c>
      <c r="P1451" s="19" t="str">
        <f>IF(Data!$C1448=0,"",Data!$C1448)</f>
        <v>1</v>
      </c>
      <c r="Q1451" s="23" t="str">
        <f>IF($M1451="","",Data!$E1448)</f>
        <v>M</v>
      </c>
      <c r="R1451" s="23" t="str">
        <f t="shared" si="420"/>
        <v>M</v>
      </c>
      <c r="S1451" s="23" t="str">
        <f t="shared" si="421"/>
        <v>M</v>
      </c>
      <c r="T1451" s="19" t="str">
        <f>IF(Data!$F1448=0,"",Data!$F1448)</f>
        <v/>
      </c>
      <c r="U1451" s="19" t="str">
        <f>IF(Data!$G1448=0,"",Data!$G1448)</f>
        <v/>
      </c>
      <c r="V1451" s="19" t="str">
        <f>IF(Data!$D1448=0,"",Data!$D1448)</f>
        <v>ANTIQUE</v>
      </c>
      <c r="W1451" s="19" t="str">
        <f>Data!$H1448</f>
        <v>Japonica</v>
      </c>
      <c r="Y1451" s="41" t="e">
        <f t="shared" si="416"/>
        <v>#REF!</v>
      </c>
      <c r="Z1451" s="8">
        <f t="shared" si="422"/>
        <v>1451</v>
      </c>
      <c r="AA1451" s="8" t="str">
        <f t="shared" si="423"/>
        <v>Hibiscus</v>
      </c>
      <c r="AB1451" s="8" t="str">
        <f t="shared" si="424"/>
        <v>M</v>
      </c>
      <c r="AC1451" s="8" t="str">
        <f t="shared" si="425"/>
        <v/>
      </c>
      <c r="AD1451" s="8" t="str">
        <f t="shared" si="430"/>
        <v/>
      </c>
      <c r="AE1451" s="8" t="str">
        <f t="shared" si="426"/>
        <v>ANTIQUE</v>
      </c>
      <c r="AF1451" s="5" t="str">
        <f t="shared" si="427"/>
        <v>1800's - Late</v>
      </c>
      <c r="AG1451" s="46">
        <v>1448</v>
      </c>
      <c r="AH1451" s="47" t="str">
        <f t="shared" si="417"/>
        <v/>
      </c>
      <c r="AI1451" s="48" t="str">
        <f t="shared" si="418"/>
        <v/>
      </c>
      <c r="AK1451" s="22" t="e">
        <f>TRIM(#REF!)</f>
        <v>#REF!</v>
      </c>
      <c r="AL1451" s="23" t="e">
        <f>IF(#REF!=0,"",#REF!)</f>
        <v>#REF!</v>
      </c>
      <c r="AM1451" s="19" t="e">
        <f>IF(#REF!=0,"",#REF!)</f>
        <v>#REF!</v>
      </c>
      <c r="AN1451" s="23" t="e">
        <f>IF($AK1451="","",#REF!)</f>
        <v>#REF!</v>
      </c>
      <c r="AO1451" s="23" t="e">
        <f t="shared" si="428"/>
        <v>#REF!</v>
      </c>
      <c r="AP1451" s="19" t="e">
        <f>IF(#REF!=0,"",#REF!)</f>
        <v>#REF!</v>
      </c>
      <c r="AQ1451" s="19" t="e">
        <f>IF(#REF!=0,"",#REF!)</f>
        <v>#REF!</v>
      </c>
      <c r="AR1451" s="19" t="e">
        <f>IF(#REF!=0,"",#REF!)</f>
        <v>#REF!</v>
      </c>
      <c r="AS1451" s="19" t="e">
        <f>#REF!</f>
        <v>#REF!</v>
      </c>
    </row>
    <row r="1452" spans="4:45" ht="19.5" thickTop="1" thickBot="1" x14ac:dyDescent="0.25">
      <c r="D1452" s="1" t="str">
        <f t="shared" si="431"/>
        <v/>
      </c>
      <c r="E1452" s="1" t="str">
        <f t="shared" si="432"/>
        <v/>
      </c>
      <c r="K1452" s="19" t="str">
        <f t="shared" si="419"/>
        <v/>
      </c>
      <c r="L1452" s="19">
        <f t="shared" si="429"/>
        <v>10000</v>
      </c>
      <c r="M1452" s="22" t="str">
        <f>TRIM(Data!$N1449)</f>
        <v>High Fragrance</v>
      </c>
      <c r="N1452" s="22" t="str">
        <f>TRIM(Data!$A1449)</f>
        <v>High Fragrance (H)</v>
      </c>
      <c r="O1452" s="23">
        <f>IF(Data!$B1449=0,"",Data!$B1449)</f>
        <v>1986</v>
      </c>
      <c r="P1452" s="19" t="str">
        <f>IF(Data!$C1449=0,"",Data!$C1449)</f>
        <v>1</v>
      </c>
      <c r="Q1452" s="23" t="str">
        <f>IF($M1452="","",Data!$E1449)</f>
        <v>M</v>
      </c>
      <c r="R1452" s="23" t="str">
        <f t="shared" si="420"/>
        <v>M</v>
      </c>
      <c r="S1452" s="23" t="str">
        <f t="shared" si="421"/>
        <v>M</v>
      </c>
      <c r="T1452" s="19" t="str">
        <f>IF(Data!$F1449=0,"",Data!$F1449)</f>
        <v/>
      </c>
      <c r="U1452" s="19" t="str">
        <f>IF(Data!$G1449=0,"",Data!$G1449)</f>
        <v/>
      </c>
      <c r="V1452" s="19" t="str">
        <f>IF(Data!$D1449=0,"",Data!$D1449)</f>
        <v/>
      </c>
      <c r="W1452" s="19" t="str">
        <f>Data!$H1449</f>
        <v>NRH</v>
      </c>
      <c r="Y1452" s="41" t="e">
        <f t="shared" si="416"/>
        <v>#REF!</v>
      </c>
      <c r="Z1452" s="8">
        <f t="shared" si="422"/>
        <v>10000</v>
      </c>
      <c r="AA1452" s="8" t="str">
        <f t="shared" si="423"/>
        <v>High Fragrance</v>
      </c>
      <c r="AB1452" s="8" t="str">
        <f t="shared" si="424"/>
        <v>M</v>
      </c>
      <c r="AC1452" s="8" t="str">
        <f t="shared" si="425"/>
        <v/>
      </c>
      <c r="AD1452" s="8" t="str">
        <f t="shared" si="430"/>
        <v/>
      </c>
      <c r="AE1452" s="8" t="str">
        <f t="shared" si="426"/>
        <v/>
      </c>
      <c r="AF1452" s="5">
        <f t="shared" si="427"/>
        <v>1986</v>
      </c>
      <c r="AG1452" s="46">
        <v>1449</v>
      </c>
      <c r="AH1452" s="47" t="str">
        <f t="shared" si="417"/>
        <v/>
      </c>
      <c r="AI1452" s="48" t="str">
        <f t="shared" si="418"/>
        <v/>
      </c>
      <c r="AK1452" s="22" t="e">
        <f>TRIM(#REF!)</f>
        <v>#REF!</v>
      </c>
      <c r="AL1452" s="23" t="e">
        <f>IF(#REF!=0,"",#REF!)</f>
        <v>#REF!</v>
      </c>
      <c r="AM1452" s="19" t="e">
        <f>IF(#REF!=0,"",#REF!)</f>
        <v>#REF!</v>
      </c>
      <c r="AN1452" s="23" t="e">
        <f>IF($AK1452="","",#REF!)</f>
        <v>#REF!</v>
      </c>
      <c r="AO1452" s="23" t="e">
        <f t="shared" si="428"/>
        <v>#REF!</v>
      </c>
      <c r="AP1452" s="19" t="e">
        <f>IF(#REF!=0,"",#REF!)</f>
        <v>#REF!</v>
      </c>
      <c r="AQ1452" s="19" t="e">
        <f>IF(#REF!=0,"",#REF!)</f>
        <v>#REF!</v>
      </c>
      <c r="AR1452" s="19" t="e">
        <f>IF(#REF!=0,"",#REF!)</f>
        <v>#REF!</v>
      </c>
      <c r="AS1452" s="19" t="e">
        <f>#REF!</f>
        <v>#REF!</v>
      </c>
    </row>
    <row r="1453" spans="4:45" ht="19.5" thickTop="1" thickBot="1" x14ac:dyDescent="0.25">
      <c r="D1453" s="1" t="str">
        <f t="shared" si="431"/>
        <v/>
      </c>
      <c r="E1453" s="1" t="str">
        <f t="shared" si="432"/>
        <v/>
      </c>
      <c r="K1453" s="19" t="str">
        <f t="shared" si="419"/>
        <v/>
      </c>
      <c r="L1453" s="19">
        <f t="shared" si="429"/>
        <v>10000</v>
      </c>
      <c r="M1453" s="22" t="str">
        <f>TRIM(Data!$N1450)</f>
        <v>High Hat</v>
      </c>
      <c r="N1453" s="22" t="str">
        <f>TRIM(Data!$A1450)</f>
        <v>High Hat</v>
      </c>
      <c r="O1453" s="23">
        <f>IF(Data!$B1450=0,"",Data!$B1450)</f>
        <v>1945</v>
      </c>
      <c r="P1453" s="19" t="str">
        <f>IF(Data!$C1450=0,"",Data!$C1450)</f>
        <v>1</v>
      </c>
      <c r="Q1453" s="23" t="str">
        <f>IF($M1453="","",Data!$E1450)</f>
        <v>M-L</v>
      </c>
      <c r="R1453" s="23" t="str">
        <f t="shared" si="420"/>
        <v>M</v>
      </c>
      <c r="S1453" s="23" t="str">
        <f t="shared" si="421"/>
        <v>M</v>
      </c>
      <c r="T1453" s="19" t="str">
        <f>IF(Data!$F1450=0,"",Data!$F1450)</f>
        <v/>
      </c>
      <c r="U1453" s="19" t="str">
        <f>IF(Data!$G1450=0,"",Data!$G1450)</f>
        <v/>
      </c>
      <c r="V1453" s="19" t="str">
        <f>IF(Data!$D1450=0,"",Data!$D1450)</f>
        <v/>
      </c>
      <c r="W1453" s="19" t="str">
        <f>Data!$H1450</f>
        <v>Japonica</v>
      </c>
      <c r="Y1453" s="41" t="e">
        <f t="shared" si="416"/>
        <v>#REF!</v>
      </c>
      <c r="Z1453" s="8">
        <f t="shared" si="422"/>
        <v>10000</v>
      </c>
      <c r="AA1453" s="8" t="str">
        <f t="shared" si="423"/>
        <v>High Hat</v>
      </c>
      <c r="AB1453" s="8" t="str">
        <f t="shared" si="424"/>
        <v>M</v>
      </c>
      <c r="AC1453" s="8" t="str">
        <f t="shared" si="425"/>
        <v/>
      </c>
      <c r="AD1453" s="8" t="str">
        <f t="shared" si="430"/>
        <v/>
      </c>
      <c r="AE1453" s="8" t="str">
        <f t="shared" si="426"/>
        <v/>
      </c>
      <c r="AF1453" s="5">
        <f t="shared" si="427"/>
        <v>1945</v>
      </c>
      <c r="AG1453" s="46">
        <v>1450</v>
      </c>
      <c r="AH1453" s="47" t="str">
        <f t="shared" si="417"/>
        <v/>
      </c>
      <c r="AI1453" s="48" t="str">
        <f t="shared" si="418"/>
        <v/>
      </c>
      <c r="AK1453" s="22" t="e">
        <f>TRIM(#REF!)</f>
        <v>#REF!</v>
      </c>
      <c r="AL1453" s="23" t="e">
        <f>IF(#REF!=0,"",#REF!)</f>
        <v>#REF!</v>
      </c>
      <c r="AM1453" s="19" t="e">
        <f>IF(#REF!=0,"",#REF!)</f>
        <v>#REF!</v>
      </c>
      <c r="AN1453" s="23" t="e">
        <f>IF($AK1453="","",#REF!)</f>
        <v>#REF!</v>
      </c>
      <c r="AO1453" s="23" t="e">
        <f t="shared" si="428"/>
        <v>#REF!</v>
      </c>
      <c r="AP1453" s="19" t="e">
        <f>IF(#REF!=0,"",#REF!)</f>
        <v>#REF!</v>
      </c>
      <c r="AQ1453" s="19" t="e">
        <f>IF(#REF!=0,"",#REF!)</f>
        <v>#REF!</v>
      </c>
      <c r="AR1453" s="19" t="e">
        <f>IF(#REF!=0,"",#REF!)</f>
        <v>#REF!</v>
      </c>
      <c r="AS1453" s="19" t="e">
        <f>#REF!</f>
        <v>#REF!</v>
      </c>
    </row>
    <row r="1454" spans="4:45" ht="19.5" thickTop="1" thickBot="1" x14ac:dyDescent="0.25">
      <c r="D1454" s="1" t="str">
        <f t="shared" si="431"/>
        <v/>
      </c>
      <c r="E1454" s="1" t="str">
        <f t="shared" si="432"/>
        <v/>
      </c>
      <c r="K1454" s="19" t="str">
        <f t="shared" si="419"/>
        <v/>
      </c>
      <c r="L1454" s="19">
        <f t="shared" si="429"/>
        <v>10000</v>
      </c>
      <c r="M1454" s="22" t="str">
        <f>TRIM(Data!$N1451)</f>
        <v>High Society</v>
      </c>
      <c r="N1454" s="22" t="str">
        <f>TRIM(Data!$A1451)</f>
        <v>High Society</v>
      </c>
      <c r="O1454" s="23">
        <f>IF(Data!$B1451=0,"",Data!$B1451)</f>
        <v>1958</v>
      </c>
      <c r="P1454" s="19" t="str">
        <f>IF(Data!$C1451=0,"",Data!$C1451)</f>
        <v>1</v>
      </c>
      <c r="Q1454" s="23" t="str">
        <f>IF($M1454="","",Data!$E1451)</f>
        <v>M</v>
      </c>
      <c r="R1454" s="23" t="str">
        <f t="shared" si="420"/>
        <v>M</v>
      </c>
      <c r="S1454" s="23" t="str">
        <f t="shared" si="421"/>
        <v>M</v>
      </c>
      <c r="T1454" s="19" t="str">
        <f>IF(Data!$F1451=0,"",Data!$F1451)</f>
        <v/>
      </c>
      <c r="U1454" s="19" t="str">
        <f>IF(Data!$G1451=0,"",Data!$G1451)</f>
        <v/>
      </c>
      <c r="V1454" s="19" t="str">
        <f>IF(Data!$D1451=0,"",Data!$D1451)</f>
        <v/>
      </c>
      <c r="W1454" s="19" t="str">
        <f>Data!$H1451</f>
        <v>Japonica</v>
      </c>
      <c r="Y1454" s="41" t="e">
        <f t="shared" si="416"/>
        <v>#REF!</v>
      </c>
      <c r="Z1454" s="8">
        <f t="shared" si="422"/>
        <v>10000</v>
      </c>
      <c r="AA1454" s="8" t="str">
        <f t="shared" si="423"/>
        <v>High Society</v>
      </c>
      <c r="AB1454" s="8" t="str">
        <f t="shared" si="424"/>
        <v>M</v>
      </c>
      <c r="AC1454" s="8" t="str">
        <f t="shared" si="425"/>
        <v/>
      </c>
      <c r="AD1454" s="8" t="str">
        <f t="shared" si="430"/>
        <v/>
      </c>
      <c r="AE1454" s="8" t="str">
        <f t="shared" si="426"/>
        <v/>
      </c>
      <c r="AF1454" s="5">
        <f t="shared" si="427"/>
        <v>1958</v>
      </c>
      <c r="AG1454" s="46">
        <v>1451</v>
      </c>
      <c r="AH1454" s="47" t="str">
        <f t="shared" si="417"/>
        <v/>
      </c>
      <c r="AI1454" s="48" t="str">
        <f t="shared" si="418"/>
        <v/>
      </c>
      <c r="AK1454" s="22" t="e">
        <f>TRIM(#REF!)</f>
        <v>#REF!</v>
      </c>
      <c r="AL1454" s="23" t="e">
        <f>IF(#REF!=0,"",#REF!)</f>
        <v>#REF!</v>
      </c>
      <c r="AM1454" s="19" t="e">
        <f>IF(#REF!=0,"",#REF!)</f>
        <v>#REF!</v>
      </c>
      <c r="AN1454" s="23" t="e">
        <f>IF($AK1454="","",#REF!)</f>
        <v>#REF!</v>
      </c>
      <c r="AO1454" s="23" t="e">
        <f t="shared" si="428"/>
        <v>#REF!</v>
      </c>
      <c r="AP1454" s="19" t="e">
        <f>IF(#REF!=0,"",#REF!)</f>
        <v>#REF!</v>
      </c>
      <c r="AQ1454" s="19" t="e">
        <f>IF(#REF!=0,"",#REF!)</f>
        <v>#REF!</v>
      </c>
      <c r="AR1454" s="19" t="e">
        <f>IF(#REF!=0,"",#REF!)</f>
        <v>#REF!</v>
      </c>
      <c r="AS1454" s="19" t="e">
        <f>#REF!</f>
        <v>#REF!</v>
      </c>
    </row>
    <row r="1455" spans="4:45" ht="19.5" thickTop="1" thickBot="1" x14ac:dyDescent="0.25">
      <c r="D1455" s="1" t="str">
        <f t="shared" si="431"/>
        <v/>
      </c>
      <c r="E1455" s="1" t="str">
        <f t="shared" si="432"/>
        <v/>
      </c>
      <c r="K1455" s="19" t="str">
        <f t="shared" si="419"/>
        <v/>
      </c>
      <c r="L1455" s="19">
        <f t="shared" si="429"/>
        <v>10000</v>
      </c>
      <c r="M1455" s="22" t="str">
        <f>TRIM(Data!$N1452)</f>
        <v>High Time</v>
      </c>
      <c r="N1455" s="22" t="str">
        <f>TRIM(Data!$A1452)</f>
        <v>High Time</v>
      </c>
      <c r="O1455" s="23">
        <f>IF(Data!$B1452=0,"",Data!$B1452)</f>
        <v>1987</v>
      </c>
      <c r="P1455" s="19" t="str">
        <f>IF(Data!$C1452=0,"",Data!$C1452)</f>
        <v/>
      </c>
      <c r="Q1455" s="23" t="str">
        <f>IF($M1455="","",Data!$E1452)</f>
        <v>L</v>
      </c>
      <c r="R1455" s="23" t="str">
        <f t="shared" si="420"/>
        <v>L</v>
      </c>
      <c r="S1455" s="23" t="str">
        <f t="shared" si="421"/>
        <v>L</v>
      </c>
      <c r="T1455" s="19" t="str">
        <f>IF(Data!$F1452=0,"",Data!$F1452)</f>
        <v/>
      </c>
      <c r="U1455" s="19" t="str">
        <f>IF(Data!$G1452=0,"",Data!$G1452)</f>
        <v/>
      </c>
      <c r="V1455" s="19" t="str">
        <f>IF(Data!$D1452=0,"",Data!$D1452)</f>
        <v/>
      </c>
      <c r="W1455" s="19" t="str">
        <f>Data!$H1452</f>
        <v>Japonica</v>
      </c>
      <c r="Y1455" s="41" t="e">
        <f t="shared" si="416"/>
        <v>#REF!</v>
      </c>
      <c r="Z1455" s="8">
        <f t="shared" si="422"/>
        <v>10000</v>
      </c>
      <c r="AA1455" s="8" t="str">
        <f t="shared" si="423"/>
        <v>High Time</v>
      </c>
      <c r="AB1455" s="8" t="str">
        <f t="shared" si="424"/>
        <v>L</v>
      </c>
      <c r="AC1455" s="8" t="str">
        <f t="shared" si="425"/>
        <v/>
      </c>
      <c r="AD1455" s="8" t="str">
        <f t="shared" si="430"/>
        <v/>
      </c>
      <c r="AE1455" s="8" t="str">
        <f t="shared" si="426"/>
        <v/>
      </c>
      <c r="AF1455" s="5">
        <f t="shared" si="427"/>
        <v>1987</v>
      </c>
      <c r="AG1455" s="46">
        <v>1452</v>
      </c>
      <c r="AH1455" s="47" t="str">
        <f t="shared" si="417"/>
        <v/>
      </c>
      <c r="AI1455" s="48" t="str">
        <f t="shared" si="418"/>
        <v/>
      </c>
      <c r="AK1455" s="22" t="e">
        <f>TRIM(#REF!)</f>
        <v>#REF!</v>
      </c>
      <c r="AL1455" s="23" t="e">
        <f>IF(#REF!=0,"",#REF!)</f>
        <v>#REF!</v>
      </c>
      <c r="AM1455" s="19" t="e">
        <f>IF(#REF!=0,"",#REF!)</f>
        <v>#REF!</v>
      </c>
      <c r="AN1455" s="23" t="e">
        <f>IF($AK1455="","",#REF!)</f>
        <v>#REF!</v>
      </c>
      <c r="AO1455" s="23" t="e">
        <f t="shared" si="428"/>
        <v>#REF!</v>
      </c>
      <c r="AP1455" s="19" t="e">
        <f>IF(#REF!=0,"",#REF!)</f>
        <v>#REF!</v>
      </c>
      <c r="AQ1455" s="19" t="e">
        <f>IF(#REF!=0,"",#REF!)</f>
        <v>#REF!</v>
      </c>
      <c r="AR1455" s="19" t="e">
        <f>IF(#REF!=0,"",#REF!)</f>
        <v>#REF!</v>
      </c>
      <c r="AS1455" s="19" t="e">
        <f>#REF!</f>
        <v>#REF!</v>
      </c>
    </row>
    <row r="1456" spans="4:45" ht="19.5" thickTop="1" thickBot="1" x14ac:dyDescent="0.25">
      <c r="D1456" s="1" t="str">
        <f t="shared" si="431"/>
        <v/>
      </c>
      <c r="E1456" s="1" t="str">
        <f t="shared" si="432"/>
        <v/>
      </c>
      <c r="K1456" s="19" t="str">
        <f t="shared" si="419"/>
        <v/>
      </c>
      <c r="L1456" s="19">
        <f t="shared" si="429"/>
        <v>10000</v>
      </c>
      <c r="M1456" s="22" t="str">
        <f>TRIM(Data!$N1453)</f>
        <v>High Wide ‘n Handsome</v>
      </c>
      <c r="N1456" s="22" t="str">
        <f>TRIM(Data!$A1453)</f>
        <v>High Wide ‘n Handsome</v>
      </c>
      <c r="O1456" s="23">
        <f>IF(Data!$B1453=0,"",Data!$B1453)</f>
        <v>1960</v>
      </c>
      <c r="P1456" s="19" t="str">
        <f>IF(Data!$C1453=0,"",Data!$C1453)</f>
        <v/>
      </c>
      <c r="Q1456" s="23" t="str">
        <f>IF($M1456="","",Data!$E1453)</f>
        <v>L</v>
      </c>
      <c r="R1456" s="23" t="str">
        <f t="shared" si="420"/>
        <v>L</v>
      </c>
      <c r="S1456" s="23" t="str">
        <f t="shared" si="421"/>
        <v>L</v>
      </c>
      <c r="T1456" s="19" t="str">
        <f>IF(Data!$F1453=0,"",Data!$F1453)</f>
        <v/>
      </c>
      <c r="U1456" s="19" t="str">
        <f>IF(Data!$G1453=0,"",Data!$G1453)</f>
        <v/>
      </c>
      <c r="V1456" s="19" t="str">
        <f>IF(Data!$D1453=0,"",Data!$D1453)</f>
        <v/>
      </c>
      <c r="W1456" s="19" t="str">
        <f>Data!$H1453</f>
        <v>Japonica</v>
      </c>
      <c r="Y1456" s="41" t="e">
        <f t="shared" si="416"/>
        <v>#REF!</v>
      </c>
      <c r="Z1456" s="8">
        <f t="shared" si="422"/>
        <v>10000</v>
      </c>
      <c r="AA1456" s="8" t="str">
        <f t="shared" si="423"/>
        <v>High Wide ‘n Handsome</v>
      </c>
      <c r="AB1456" s="8" t="str">
        <f t="shared" si="424"/>
        <v>L</v>
      </c>
      <c r="AC1456" s="8" t="str">
        <f t="shared" si="425"/>
        <v/>
      </c>
      <c r="AD1456" s="8" t="str">
        <f t="shared" si="430"/>
        <v/>
      </c>
      <c r="AE1456" s="8" t="str">
        <f t="shared" si="426"/>
        <v/>
      </c>
      <c r="AF1456" s="5">
        <f t="shared" si="427"/>
        <v>1960</v>
      </c>
      <c r="AG1456" s="46">
        <v>1453</v>
      </c>
      <c r="AH1456" s="47" t="str">
        <f t="shared" si="417"/>
        <v/>
      </c>
      <c r="AI1456" s="48" t="str">
        <f t="shared" si="418"/>
        <v/>
      </c>
      <c r="AK1456" s="22" t="e">
        <f>TRIM(#REF!)</f>
        <v>#REF!</v>
      </c>
      <c r="AL1456" s="23" t="e">
        <f>IF(#REF!=0,"",#REF!)</f>
        <v>#REF!</v>
      </c>
      <c r="AM1456" s="19" t="e">
        <f>IF(#REF!=0,"",#REF!)</f>
        <v>#REF!</v>
      </c>
      <c r="AN1456" s="23" t="e">
        <f>IF($AK1456="","",#REF!)</f>
        <v>#REF!</v>
      </c>
      <c r="AO1456" s="23" t="e">
        <f t="shared" si="428"/>
        <v>#REF!</v>
      </c>
      <c r="AP1456" s="19" t="e">
        <f>IF(#REF!=0,"",#REF!)</f>
        <v>#REF!</v>
      </c>
      <c r="AQ1456" s="19" t="e">
        <f>IF(#REF!=0,"",#REF!)</f>
        <v>#REF!</v>
      </c>
      <c r="AR1456" s="19" t="e">
        <f>IF(#REF!=0,"",#REF!)</f>
        <v>#REF!</v>
      </c>
      <c r="AS1456" s="19" t="e">
        <f>#REF!</f>
        <v>#REF!</v>
      </c>
    </row>
    <row r="1457" spans="4:45" ht="19.5" thickTop="1" thickBot="1" x14ac:dyDescent="0.25">
      <c r="D1457" s="1" t="str">
        <f t="shared" si="431"/>
        <v/>
      </c>
      <c r="E1457" s="1" t="str">
        <f t="shared" si="432"/>
        <v/>
      </c>
      <c r="K1457" s="19" t="str">
        <f t="shared" si="419"/>
        <v/>
      </c>
      <c r="L1457" s="19">
        <f t="shared" si="429"/>
        <v>10000</v>
      </c>
      <c r="M1457" s="22" t="str">
        <f>TRIM(Data!$N1454)</f>
        <v>Highland Gem</v>
      </c>
      <c r="N1457" s="22" t="str">
        <f>TRIM(Data!$A1454)</f>
        <v>Highland Gem (R)</v>
      </c>
      <c r="O1457" s="23">
        <f>IF(Data!$B1454=0,"",Data!$B1454)</f>
        <v>2003</v>
      </c>
      <c r="P1457" s="19" t="str">
        <f>IF(Data!$C1454=0,"",Data!$C1454)</f>
        <v/>
      </c>
      <c r="Q1457" s="23" t="str">
        <f>IF($M1457="","",Data!$E1454)</f>
        <v>VL</v>
      </c>
      <c r="R1457" s="23" t="str">
        <f t="shared" si="420"/>
        <v>VL</v>
      </c>
      <c r="S1457" s="23" t="str">
        <f t="shared" si="421"/>
        <v>VL</v>
      </c>
      <c r="T1457" s="19" t="str">
        <f>IF(Data!$F1454=0,"",Data!$F1454)</f>
        <v/>
      </c>
      <c r="U1457" s="19" t="str">
        <f>IF(Data!$G1454=0,"",Data!$G1454)</f>
        <v/>
      </c>
      <c r="V1457" s="19" t="str">
        <f>IF(Data!$D1454=0,"",Data!$D1454)</f>
        <v/>
      </c>
      <c r="W1457" s="19" t="str">
        <f>Data!$H1454</f>
        <v>Reticulata</v>
      </c>
      <c r="Y1457" s="41" t="e">
        <f t="shared" si="416"/>
        <v>#REF!</v>
      </c>
      <c r="Z1457" s="8">
        <f t="shared" si="422"/>
        <v>10000</v>
      </c>
      <c r="AA1457" s="8" t="str">
        <f t="shared" si="423"/>
        <v>Highland Gem</v>
      </c>
      <c r="AB1457" s="8" t="str">
        <f t="shared" si="424"/>
        <v>VL</v>
      </c>
      <c r="AC1457" s="8" t="str">
        <f t="shared" si="425"/>
        <v/>
      </c>
      <c r="AD1457" s="8" t="str">
        <f t="shared" si="430"/>
        <v/>
      </c>
      <c r="AE1457" s="8" t="str">
        <f t="shared" si="426"/>
        <v/>
      </c>
      <c r="AF1457" s="5">
        <f t="shared" si="427"/>
        <v>2003</v>
      </c>
      <c r="AG1457" s="46">
        <v>1454</v>
      </c>
      <c r="AH1457" s="47" t="str">
        <f t="shared" si="417"/>
        <v/>
      </c>
      <c r="AI1457" s="48" t="str">
        <f t="shared" si="418"/>
        <v/>
      </c>
      <c r="AK1457" s="22" t="e">
        <f>TRIM(#REF!)</f>
        <v>#REF!</v>
      </c>
      <c r="AL1457" s="23" t="e">
        <f>IF(#REF!=0,"",#REF!)</f>
        <v>#REF!</v>
      </c>
      <c r="AM1457" s="19" t="e">
        <f>IF(#REF!=0,"",#REF!)</f>
        <v>#REF!</v>
      </c>
      <c r="AN1457" s="23" t="e">
        <f>IF($AK1457="","",#REF!)</f>
        <v>#REF!</v>
      </c>
      <c r="AO1457" s="23" t="e">
        <f t="shared" si="428"/>
        <v>#REF!</v>
      </c>
      <c r="AP1457" s="19" t="e">
        <f>IF(#REF!=0,"",#REF!)</f>
        <v>#REF!</v>
      </c>
      <c r="AQ1457" s="19" t="e">
        <f>IF(#REF!=0,"",#REF!)</f>
        <v>#REF!</v>
      </c>
      <c r="AR1457" s="19" t="e">
        <f>IF(#REF!=0,"",#REF!)</f>
        <v>#REF!</v>
      </c>
      <c r="AS1457" s="19" t="e">
        <f>#REF!</f>
        <v>#REF!</v>
      </c>
    </row>
    <row r="1458" spans="4:45" ht="19.5" thickTop="1" thickBot="1" x14ac:dyDescent="0.25">
      <c r="D1458" s="1" t="str">
        <f t="shared" si="431"/>
        <v/>
      </c>
      <c r="E1458" s="1" t="str">
        <f t="shared" si="432"/>
        <v/>
      </c>
      <c r="K1458" s="19" t="str">
        <f t="shared" si="419"/>
        <v/>
      </c>
      <c r="L1458" s="19">
        <f t="shared" si="429"/>
        <v>10000</v>
      </c>
      <c r="M1458" s="22" t="str">
        <f>TRIM(Data!$N1455)</f>
        <v>Higo-kyo-nishiki</v>
      </c>
      <c r="N1458" s="22" t="str">
        <f>TRIM(Data!$A1455)</f>
        <v>Higo-kyo-nishiki (Higo)</v>
      </c>
      <c r="O1458" s="23" t="str">
        <f>IF(Data!$B1455=0,"",Data!$B1455)</f>
        <v/>
      </c>
      <c r="P1458" s="19" t="str">
        <f>IF(Data!$C1455=0,"",Data!$C1455)</f>
        <v/>
      </c>
      <c r="Q1458" s="23" t="str">
        <f>IF($M1458="","",Data!$E1455)</f>
        <v>M</v>
      </c>
      <c r="R1458" s="23" t="str">
        <f t="shared" si="420"/>
        <v>M</v>
      </c>
      <c r="S1458" s="23" t="str">
        <f t="shared" si="421"/>
        <v>M</v>
      </c>
      <c r="T1458" s="19" t="str">
        <f>IF(Data!$F1455=0,"",Data!$F1455)</f>
        <v/>
      </c>
      <c r="U1458" s="19" t="str">
        <f>IF(Data!$G1455=0,"",Data!$G1455)</f>
        <v/>
      </c>
      <c r="V1458" s="19" t="str">
        <f>IF(Data!$D1455=0,"",Data!$D1455)</f>
        <v/>
      </c>
      <c r="W1458" s="19" t="str">
        <f>Data!$H1455</f>
        <v>Japonica [Higo]</v>
      </c>
      <c r="Y1458" s="41" t="e">
        <f t="shared" si="416"/>
        <v>#REF!</v>
      </c>
      <c r="Z1458" s="8">
        <f t="shared" si="422"/>
        <v>10000</v>
      </c>
      <c r="AA1458" s="8" t="str">
        <f t="shared" si="423"/>
        <v>Higo-kyo-nishiki</v>
      </c>
      <c r="AB1458" s="8" t="str">
        <f t="shared" si="424"/>
        <v>M</v>
      </c>
      <c r="AC1458" s="8" t="str">
        <f t="shared" si="425"/>
        <v/>
      </c>
      <c r="AD1458" s="8" t="str">
        <f t="shared" si="430"/>
        <v/>
      </c>
      <c r="AE1458" s="8" t="str">
        <f t="shared" si="426"/>
        <v/>
      </c>
      <c r="AF1458" s="5" t="str">
        <f t="shared" si="427"/>
        <v/>
      </c>
      <c r="AG1458" s="46">
        <v>1455</v>
      </c>
      <c r="AH1458" s="47" t="str">
        <f t="shared" si="417"/>
        <v/>
      </c>
      <c r="AI1458" s="48" t="str">
        <f t="shared" si="418"/>
        <v/>
      </c>
      <c r="AK1458" s="22" t="e">
        <f>TRIM(#REF!)</f>
        <v>#REF!</v>
      </c>
      <c r="AL1458" s="23" t="e">
        <f>IF(#REF!=0,"",#REF!)</f>
        <v>#REF!</v>
      </c>
      <c r="AM1458" s="19" t="e">
        <f>IF(#REF!=0,"",#REF!)</f>
        <v>#REF!</v>
      </c>
      <c r="AN1458" s="23" t="e">
        <f>IF($AK1458="","",#REF!)</f>
        <v>#REF!</v>
      </c>
      <c r="AO1458" s="23" t="e">
        <f t="shared" si="428"/>
        <v>#REF!</v>
      </c>
      <c r="AP1458" s="19" t="e">
        <f>IF(#REF!=0,"",#REF!)</f>
        <v>#REF!</v>
      </c>
      <c r="AQ1458" s="19" t="e">
        <f>IF(#REF!=0,"",#REF!)</f>
        <v>#REF!</v>
      </c>
      <c r="AR1458" s="19" t="e">
        <f>IF(#REF!=0,"",#REF!)</f>
        <v>#REF!</v>
      </c>
      <c r="AS1458" s="19" t="e">
        <f>#REF!</f>
        <v>#REF!</v>
      </c>
    </row>
    <row r="1459" spans="4:45" ht="19.5" thickTop="1" thickBot="1" x14ac:dyDescent="0.25">
      <c r="D1459" s="1" t="str">
        <f t="shared" si="431"/>
        <v/>
      </c>
      <c r="E1459" s="1" t="str">
        <f t="shared" si="432"/>
        <v/>
      </c>
      <c r="K1459" s="19" t="str">
        <f t="shared" si="419"/>
        <v/>
      </c>
      <c r="L1459" s="19">
        <f t="shared" si="429"/>
        <v>10000</v>
      </c>
      <c r="M1459" s="22" t="str">
        <f>TRIM(Data!$N1456)</f>
        <v>Higo-Ozeki</v>
      </c>
      <c r="N1459" s="22" t="str">
        <f>TRIM(Data!$A1456)</f>
        <v>Higo-Ozeki (Higo)</v>
      </c>
      <c r="O1459" s="23" t="str">
        <f>IF(Data!$B1456=0,"",Data!$B1456)</f>
        <v/>
      </c>
      <c r="P1459" s="19" t="str">
        <f>IF(Data!$C1456=0,"",Data!$C1456)</f>
        <v>1</v>
      </c>
      <c r="Q1459" s="23" t="str">
        <f>IF($M1459="","",Data!$E1456)</f>
        <v>L</v>
      </c>
      <c r="R1459" s="23" t="str">
        <f t="shared" si="420"/>
        <v>L</v>
      </c>
      <c r="S1459" s="23" t="str">
        <f t="shared" si="421"/>
        <v>L</v>
      </c>
      <c r="T1459" s="19" t="str">
        <f>IF(Data!$F1456=0,"",Data!$F1456)</f>
        <v/>
      </c>
      <c r="U1459" s="19" t="str">
        <f>IF(Data!$G1456=0,"",Data!$G1456)</f>
        <v/>
      </c>
      <c r="V1459" s="19" t="str">
        <f>IF(Data!$D1456=0,"",Data!$D1456)</f>
        <v/>
      </c>
      <c r="W1459" s="19" t="str">
        <f>Data!$H1456</f>
        <v>Japonica [Higo]</v>
      </c>
      <c r="Y1459" s="41" t="e">
        <f t="shared" si="416"/>
        <v>#REF!</v>
      </c>
      <c r="Z1459" s="8">
        <f t="shared" si="422"/>
        <v>10000</v>
      </c>
      <c r="AA1459" s="8" t="str">
        <f t="shared" si="423"/>
        <v>Higo-Ozeki</v>
      </c>
      <c r="AB1459" s="8" t="str">
        <f t="shared" si="424"/>
        <v>L</v>
      </c>
      <c r="AC1459" s="8" t="str">
        <f t="shared" si="425"/>
        <v/>
      </c>
      <c r="AD1459" s="8" t="str">
        <f t="shared" si="430"/>
        <v/>
      </c>
      <c r="AE1459" s="8" t="str">
        <f t="shared" si="426"/>
        <v/>
      </c>
      <c r="AF1459" s="5" t="str">
        <f t="shared" si="427"/>
        <v/>
      </c>
      <c r="AG1459" s="46">
        <v>1456</v>
      </c>
      <c r="AH1459" s="47" t="str">
        <f t="shared" si="417"/>
        <v/>
      </c>
      <c r="AI1459" s="48" t="str">
        <f t="shared" si="418"/>
        <v/>
      </c>
      <c r="AK1459" s="22" t="e">
        <f>TRIM(#REF!)</f>
        <v>#REF!</v>
      </c>
      <c r="AL1459" s="23" t="e">
        <f>IF(#REF!=0,"",#REF!)</f>
        <v>#REF!</v>
      </c>
      <c r="AM1459" s="19" t="e">
        <f>IF(#REF!=0,"",#REF!)</f>
        <v>#REF!</v>
      </c>
      <c r="AN1459" s="23" t="e">
        <f>IF($AK1459="","",#REF!)</f>
        <v>#REF!</v>
      </c>
      <c r="AO1459" s="23" t="e">
        <f t="shared" si="428"/>
        <v>#REF!</v>
      </c>
      <c r="AP1459" s="19" t="e">
        <f>IF(#REF!=0,"",#REF!)</f>
        <v>#REF!</v>
      </c>
      <c r="AQ1459" s="19" t="e">
        <f>IF(#REF!=0,"",#REF!)</f>
        <v>#REF!</v>
      </c>
      <c r="AR1459" s="19" t="e">
        <f>IF(#REF!=0,"",#REF!)</f>
        <v>#REF!</v>
      </c>
      <c r="AS1459" s="19" t="e">
        <f>#REF!</f>
        <v>#REF!</v>
      </c>
    </row>
    <row r="1460" spans="4:45" ht="19.5" thickTop="1" thickBot="1" x14ac:dyDescent="0.25">
      <c r="D1460" s="1" t="str">
        <f t="shared" si="431"/>
        <v/>
      </c>
      <c r="E1460" s="1" t="str">
        <f t="shared" si="432"/>
        <v/>
      </c>
      <c r="K1460" s="19" t="str">
        <f t="shared" si="419"/>
        <v/>
      </c>
      <c r="L1460" s="19">
        <f t="shared" si="429"/>
        <v>10000</v>
      </c>
      <c r="M1460" s="22" t="str">
        <f>TRIM(Data!$N1457)</f>
        <v>Hi-Jinx</v>
      </c>
      <c r="N1460" s="22" t="str">
        <f>TRIM(Data!$A1457)</f>
        <v>Hi-Jinx</v>
      </c>
      <c r="O1460" s="23">
        <f>IF(Data!$B1457=0,"",Data!$B1457)</f>
        <v>1955</v>
      </c>
      <c r="P1460" s="19" t="str">
        <f>IF(Data!$C1457=0,"",Data!$C1457)</f>
        <v/>
      </c>
      <c r="Q1460" s="23" t="str">
        <f>IF($M1460="","",Data!$E1457)</f>
        <v>M</v>
      </c>
      <c r="R1460" s="23" t="str">
        <f t="shared" si="420"/>
        <v>M</v>
      </c>
      <c r="S1460" s="23" t="str">
        <f t="shared" si="421"/>
        <v>M</v>
      </c>
      <c r="T1460" s="19" t="str">
        <f>IF(Data!$F1457=0,"",Data!$F1457)</f>
        <v/>
      </c>
      <c r="U1460" s="19" t="str">
        <f>IF(Data!$G1457=0,"",Data!$G1457)</f>
        <v/>
      </c>
      <c r="V1460" s="19" t="str">
        <f>IF(Data!$D1457=0,"",Data!$D1457)</f>
        <v/>
      </c>
      <c r="W1460" s="19" t="str">
        <f>Data!$H1457</f>
        <v>Japonica</v>
      </c>
      <c r="Y1460" s="41" t="e">
        <f t="shared" si="416"/>
        <v>#REF!</v>
      </c>
      <c r="Z1460" s="8">
        <f t="shared" si="422"/>
        <v>10000</v>
      </c>
      <c r="AA1460" s="8" t="str">
        <f t="shared" si="423"/>
        <v>Hi-Jinx</v>
      </c>
      <c r="AB1460" s="8" t="str">
        <f t="shared" si="424"/>
        <v>M</v>
      </c>
      <c r="AC1460" s="8" t="str">
        <f t="shared" si="425"/>
        <v/>
      </c>
      <c r="AD1460" s="8" t="str">
        <f t="shared" si="430"/>
        <v/>
      </c>
      <c r="AE1460" s="8" t="str">
        <f t="shared" si="426"/>
        <v/>
      </c>
      <c r="AF1460" s="5">
        <f t="shared" si="427"/>
        <v>1955</v>
      </c>
      <c r="AG1460" s="46">
        <v>1457</v>
      </c>
      <c r="AH1460" s="47" t="str">
        <f t="shared" si="417"/>
        <v/>
      </c>
      <c r="AI1460" s="48" t="str">
        <f t="shared" si="418"/>
        <v/>
      </c>
      <c r="AK1460" s="22" t="e">
        <f>TRIM(#REF!)</f>
        <v>#REF!</v>
      </c>
      <c r="AL1460" s="23" t="e">
        <f>IF(#REF!=0,"",#REF!)</f>
        <v>#REF!</v>
      </c>
      <c r="AM1460" s="19" t="e">
        <f>IF(#REF!=0,"",#REF!)</f>
        <v>#REF!</v>
      </c>
      <c r="AN1460" s="23" t="e">
        <f>IF($AK1460="","",#REF!)</f>
        <v>#REF!</v>
      </c>
      <c r="AO1460" s="23" t="e">
        <f t="shared" si="428"/>
        <v>#REF!</v>
      </c>
      <c r="AP1460" s="19" t="e">
        <f>IF(#REF!=0,"",#REF!)</f>
        <v>#REF!</v>
      </c>
      <c r="AQ1460" s="19" t="e">
        <f>IF(#REF!=0,"",#REF!)</f>
        <v>#REF!</v>
      </c>
      <c r="AR1460" s="19" t="e">
        <f>IF(#REF!=0,"",#REF!)</f>
        <v>#REF!</v>
      </c>
      <c r="AS1460" s="19" t="e">
        <f>#REF!</f>
        <v>#REF!</v>
      </c>
    </row>
    <row r="1461" spans="4:45" ht="19.5" thickTop="1" thickBot="1" x14ac:dyDescent="0.25">
      <c r="D1461" s="1" t="str">
        <f t="shared" si="431"/>
        <v/>
      </c>
      <c r="E1461" s="1" t="str">
        <f t="shared" si="432"/>
        <v/>
      </c>
      <c r="K1461" s="19" t="str">
        <f t="shared" si="419"/>
        <v/>
      </c>
      <c r="L1461" s="19">
        <f t="shared" si="429"/>
        <v>10000</v>
      </c>
      <c r="M1461" s="22" t="str">
        <f>TRIM(Data!$N1458)</f>
        <v>Hilda Jamieson</v>
      </c>
      <c r="N1461" s="22" t="str">
        <f>TRIM(Data!$A1458)</f>
        <v>Hilda Jamieson</v>
      </c>
      <c r="O1461" s="23">
        <f>IF(Data!$B1458=0,"",Data!$B1458)</f>
        <v>1977</v>
      </c>
      <c r="P1461" s="19" t="str">
        <f>IF(Data!$C1458=0,"",Data!$C1458)</f>
        <v>1</v>
      </c>
      <c r="Q1461" s="23" t="str">
        <f>IF($M1461="","",Data!$E1458)</f>
        <v>L</v>
      </c>
      <c r="R1461" s="23" t="str">
        <f t="shared" si="420"/>
        <v>L</v>
      </c>
      <c r="S1461" s="23" t="str">
        <f t="shared" si="421"/>
        <v>L</v>
      </c>
      <c r="T1461" s="19" t="str">
        <f>IF(Data!$F1458=0,"",Data!$F1458)</f>
        <v/>
      </c>
      <c r="U1461" s="19" t="str">
        <f>IF(Data!$G1458=0,"",Data!$G1458)</f>
        <v/>
      </c>
      <c r="V1461" s="19" t="str">
        <f>IF(Data!$D1458=0,"",Data!$D1458)</f>
        <v/>
      </c>
      <c r="W1461" s="19" t="str">
        <f>Data!$H1458</f>
        <v>Japonica</v>
      </c>
      <c r="Y1461" s="41" t="e">
        <f t="shared" si="416"/>
        <v>#REF!</v>
      </c>
      <c r="Z1461" s="8">
        <f t="shared" si="422"/>
        <v>10000</v>
      </c>
      <c r="AA1461" s="8" t="str">
        <f t="shared" si="423"/>
        <v>Hilda Jamieson</v>
      </c>
      <c r="AB1461" s="8" t="str">
        <f t="shared" si="424"/>
        <v>L</v>
      </c>
      <c r="AC1461" s="8" t="str">
        <f t="shared" si="425"/>
        <v/>
      </c>
      <c r="AD1461" s="8" t="str">
        <f t="shared" si="430"/>
        <v/>
      </c>
      <c r="AE1461" s="8" t="str">
        <f t="shared" si="426"/>
        <v/>
      </c>
      <c r="AF1461" s="5">
        <f t="shared" si="427"/>
        <v>1977</v>
      </c>
      <c r="AG1461" s="46">
        <v>1458</v>
      </c>
      <c r="AH1461" s="47" t="str">
        <f t="shared" si="417"/>
        <v/>
      </c>
      <c r="AI1461" s="48" t="str">
        <f t="shared" si="418"/>
        <v/>
      </c>
      <c r="AK1461" s="22" t="e">
        <f>TRIM(#REF!)</f>
        <v>#REF!</v>
      </c>
      <c r="AL1461" s="23" t="e">
        <f>IF(#REF!=0,"",#REF!)</f>
        <v>#REF!</v>
      </c>
      <c r="AM1461" s="19" t="e">
        <f>IF(#REF!=0,"",#REF!)</f>
        <v>#REF!</v>
      </c>
      <c r="AN1461" s="23" t="e">
        <f>IF($AK1461="","",#REF!)</f>
        <v>#REF!</v>
      </c>
      <c r="AO1461" s="23" t="e">
        <f t="shared" si="428"/>
        <v>#REF!</v>
      </c>
      <c r="AP1461" s="19" t="e">
        <f>IF(#REF!=0,"",#REF!)</f>
        <v>#REF!</v>
      </c>
      <c r="AQ1461" s="19" t="e">
        <f>IF(#REF!=0,"",#REF!)</f>
        <v>#REF!</v>
      </c>
      <c r="AR1461" s="19" t="e">
        <f>IF(#REF!=0,"",#REF!)</f>
        <v>#REF!</v>
      </c>
      <c r="AS1461" s="19" t="e">
        <f>#REF!</f>
        <v>#REF!</v>
      </c>
    </row>
    <row r="1462" spans="4:45" ht="19.5" thickTop="1" thickBot="1" x14ac:dyDescent="0.25">
      <c r="D1462" s="1" t="str">
        <f t="shared" si="431"/>
        <v/>
      </c>
      <c r="E1462" s="1" t="str">
        <f t="shared" si="432"/>
        <v/>
      </c>
      <c r="K1462" s="19" t="str">
        <f t="shared" si="419"/>
        <v/>
      </c>
      <c r="L1462" s="19">
        <f t="shared" si="429"/>
        <v>10000</v>
      </c>
      <c r="M1462" s="22" t="str">
        <f>TRIM(Data!$N1459)</f>
        <v>Hillary Tramonte</v>
      </c>
      <c r="N1462" s="22" t="str">
        <f>TRIM(Data!$A1459)</f>
        <v>Hillary Tramonte (R)</v>
      </c>
      <c r="O1462" s="23">
        <f>IF(Data!$B1459=0,"",Data!$B1459)</f>
        <v>2003</v>
      </c>
      <c r="P1462" s="19" t="str">
        <f>IF(Data!$C1459=0,"",Data!$C1459)</f>
        <v/>
      </c>
      <c r="Q1462" s="23" t="str">
        <f>IF($M1462="","",Data!$E1459)</f>
        <v>VL</v>
      </c>
      <c r="R1462" s="23" t="str">
        <f t="shared" si="420"/>
        <v>VL</v>
      </c>
      <c r="S1462" s="23" t="str">
        <f t="shared" si="421"/>
        <v>VL</v>
      </c>
      <c r="T1462" s="19" t="str">
        <f>IF(Data!$F1459=0,"",Data!$F1459)</f>
        <v/>
      </c>
      <c r="U1462" s="19" t="str">
        <f>IF(Data!$G1459=0,"",Data!$G1459)</f>
        <v/>
      </c>
      <c r="V1462" s="19" t="str">
        <f>IF(Data!$D1459=0,"",Data!$D1459)</f>
        <v/>
      </c>
      <c r="W1462" s="19" t="str">
        <f>Data!$H1459</f>
        <v>Reticulata</v>
      </c>
      <c r="Y1462" s="41" t="e">
        <f t="shared" si="416"/>
        <v>#REF!</v>
      </c>
      <c r="Z1462" s="8">
        <f t="shared" si="422"/>
        <v>10000</v>
      </c>
      <c r="AA1462" s="8" t="str">
        <f t="shared" si="423"/>
        <v>Hillary Tramonte</v>
      </c>
      <c r="AB1462" s="8" t="str">
        <f t="shared" si="424"/>
        <v>VL</v>
      </c>
      <c r="AC1462" s="8" t="str">
        <f t="shared" si="425"/>
        <v/>
      </c>
      <c r="AD1462" s="8" t="str">
        <f t="shared" si="430"/>
        <v/>
      </c>
      <c r="AE1462" s="8" t="str">
        <f t="shared" si="426"/>
        <v/>
      </c>
      <c r="AF1462" s="5">
        <f t="shared" si="427"/>
        <v>2003</v>
      </c>
      <c r="AG1462" s="46">
        <v>1459</v>
      </c>
      <c r="AH1462" s="47" t="str">
        <f t="shared" si="417"/>
        <v/>
      </c>
      <c r="AI1462" s="48" t="str">
        <f t="shared" si="418"/>
        <v/>
      </c>
      <c r="AK1462" s="22" t="e">
        <f>TRIM(#REF!)</f>
        <v>#REF!</v>
      </c>
      <c r="AL1462" s="23" t="e">
        <f>IF(#REF!=0,"",#REF!)</f>
        <v>#REF!</v>
      </c>
      <c r="AM1462" s="19" t="e">
        <f>IF(#REF!=0,"",#REF!)</f>
        <v>#REF!</v>
      </c>
      <c r="AN1462" s="23" t="e">
        <f>IF($AK1462="","",#REF!)</f>
        <v>#REF!</v>
      </c>
      <c r="AO1462" s="23" t="e">
        <f t="shared" si="428"/>
        <v>#REF!</v>
      </c>
      <c r="AP1462" s="19" t="e">
        <f>IF(#REF!=0,"",#REF!)</f>
        <v>#REF!</v>
      </c>
      <c r="AQ1462" s="19" t="e">
        <f>IF(#REF!=0,"",#REF!)</f>
        <v>#REF!</v>
      </c>
      <c r="AR1462" s="19" t="e">
        <f>IF(#REF!=0,"",#REF!)</f>
        <v>#REF!</v>
      </c>
      <c r="AS1462" s="19" t="e">
        <f>#REF!</f>
        <v>#REF!</v>
      </c>
    </row>
    <row r="1463" spans="4:45" ht="19.5" thickTop="1" thickBot="1" x14ac:dyDescent="0.25">
      <c r="D1463" s="1" t="str">
        <f t="shared" si="431"/>
        <v/>
      </c>
      <c r="E1463" s="1" t="str">
        <f t="shared" si="432"/>
        <v/>
      </c>
      <c r="K1463" s="19" t="str">
        <f t="shared" si="419"/>
        <v/>
      </c>
      <c r="L1463" s="19">
        <f t="shared" si="429"/>
        <v>10000</v>
      </c>
      <c r="M1463" s="22" t="str">
        <f>TRIM(Data!$N1460)</f>
        <v>Hime-shira-yuki</v>
      </c>
      <c r="N1463" s="22" t="str">
        <f>TRIM(Data!$A1460)</f>
        <v>Hime-shira-yuki (Rusticana)</v>
      </c>
      <c r="O1463" s="23">
        <f>IF(Data!$B1460=0,"",Data!$B1460)</f>
        <v>1981</v>
      </c>
      <c r="P1463" s="19" t="str">
        <f>IF(Data!$C1460=0,"",Data!$C1460)</f>
        <v/>
      </c>
      <c r="Q1463" s="23" t="str">
        <f>IF($M1463="","",Data!$E1460)</f>
        <v>Min</v>
      </c>
      <c r="R1463" s="23" t="str">
        <f t="shared" si="420"/>
        <v>Min</v>
      </c>
      <c r="S1463" s="23" t="str">
        <f t="shared" si="421"/>
        <v>Min</v>
      </c>
      <c r="T1463" s="19" t="str">
        <f>IF(Data!$F1460=0,"",Data!$F1460)</f>
        <v>WHITE</v>
      </c>
      <c r="U1463" s="19" t="str">
        <f>IF(Data!$G1460=0,"",Data!$G1460)</f>
        <v/>
      </c>
      <c r="V1463" s="19" t="str">
        <f>IF(Data!$D1460=0,"",Data!$D1460)</f>
        <v/>
      </c>
      <c r="W1463" s="19" t="str">
        <f>Data!$H1460</f>
        <v>Specie</v>
      </c>
      <c r="Y1463" s="41" t="e">
        <f t="shared" si="416"/>
        <v>#REF!</v>
      </c>
      <c r="Z1463" s="8">
        <f t="shared" si="422"/>
        <v>10000</v>
      </c>
      <c r="AA1463" s="8" t="str">
        <f t="shared" si="423"/>
        <v>Hime-shira-yuki</v>
      </c>
      <c r="AB1463" s="8" t="str">
        <f t="shared" si="424"/>
        <v>Min</v>
      </c>
      <c r="AC1463" s="8" t="str">
        <f t="shared" si="425"/>
        <v>WHITE</v>
      </c>
      <c r="AD1463" s="8" t="str">
        <f t="shared" si="430"/>
        <v/>
      </c>
      <c r="AE1463" s="8" t="str">
        <f t="shared" si="426"/>
        <v/>
      </c>
      <c r="AF1463" s="5">
        <f t="shared" si="427"/>
        <v>1981</v>
      </c>
      <c r="AG1463" s="46">
        <v>1460</v>
      </c>
      <c r="AH1463" s="47" t="str">
        <f t="shared" si="417"/>
        <v/>
      </c>
      <c r="AI1463" s="48" t="str">
        <f t="shared" si="418"/>
        <v/>
      </c>
      <c r="AK1463" s="22" t="e">
        <f>TRIM(#REF!)</f>
        <v>#REF!</v>
      </c>
      <c r="AL1463" s="23" t="e">
        <f>IF(#REF!=0,"",#REF!)</f>
        <v>#REF!</v>
      </c>
      <c r="AM1463" s="19" t="e">
        <f>IF(#REF!=0,"",#REF!)</f>
        <v>#REF!</v>
      </c>
      <c r="AN1463" s="23" t="e">
        <f>IF($AK1463="","",#REF!)</f>
        <v>#REF!</v>
      </c>
      <c r="AO1463" s="23" t="e">
        <f t="shared" si="428"/>
        <v>#REF!</v>
      </c>
      <c r="AP1463" s="19" t="e">
        <f>IF(#REF!=0,"",#REF!)</f>
        <v>#REF!</v>
      </c>
      <c r="AQ1463" s="19" t="e">
        <f>IF(#REF!=0,"",#REF!)</f>
        <v>#REF!</v>
      </c>
      <c r="AR1463" s="19" t="e">
        <f>IF(#REF!=0,"",#REF!)</f>
        <v>#REF!</v>
      </c>
      <c r="AS1463" s="19" t="e">
        <f>#REF!</f>
        <v>#REF!</v>
      </c>
    </row>
    <row r="1464" spans="4:45" ht="19.5" thickTop="1" thickBot="1" x14ac:dyDescent="0.25">
      <c r="D1464" s="1" t="str">
        <f t="shared" si="431"/>
        <v/>
      </c>
      <c r="E1464" s="1" t="str">
        <f t="shared" si="432"/>
        <v/>
      </c>
      <c r="K1464" s="19" t="str">
        <f t="shared" si="419"/>
        <v/>
      </c>
      <c r="L1464" s="19">
        <f t="shared" si="429"/>
        <v>10000</v>
      </c>
      <c r="M1464" s="22" t="str">
        <f>TRIM(Data!$N1461)</f>
        <v>Hi-no-hakama</v>
      </c>
      <c r="N1464" s="22" t="str">
        <f>TRIM(Data!$A1461)</f>
        <v>Hi-no-hakama (Higo)</v>
      </c>
      <c r="O1464" s="23" t="str">
        <f>IF(Data!$B1461=0,"",Data!$B1461)</f>
        <v/>
      </c>
      <c r="P1464" s="19" t="str">
        <f>IF(Data!$C1461=0,"",Data!$C1461)</f>
        <v/>
      </c>
      <c r="Q1464" s="23" t="str">
        <f>IF($M1464="","",Data!$E1461)</f>
        <v>L</v>
      </c>
      <c r="R1464" s="23" t="str">
        <f t="shared" si="420"/>
        <v>L</v>
      </c>
      <c r="S1464" s="23" t="str">
        <f t="shared" si="421"/>
        <v>L</v>
      </c>
      <c r="T1464" s="19" t="str">
        <f>IF(Data!$F1461=0,"",Data!$F1461)</f>
        <v/>
      </c>
      <c r="U1464" s="19" t="str">
        <f>IF(Data!$G1461=0,"",Data!$G1461)</f>
        <v/>
      </c>
      <c r="V1464" s="19" t="str">
        <f>IF(Data!$D1461=0,"",Data!$D1461)</f>
        <v/>
      </c>
      <c r="W1464" s="19" t="str">
        <f>Data!$H1461</f>
        <v>Japonica [Higo]</v>
      </c>
      <c r="Y1464" s="41" t="e">
        <f t="shared" si="416"/>
        <v>#REF!</v>
      </c>
      <c r="Z1464" s="8">
        <f t="shared" si="422"/>
        <v>10000</v>
      </c>
      <c r="AA1464" s="8" t="str">
        <f t="shared" si="423"/>
        <v>Hi-no-hakama</v>
      </c>
      <c r="AB1464" s="8" t="str">
        <f t="shared" si="424"/>
        <v>L</v>
      </c>
      <c r="AC1464" s="8" t="str">
        <f t="shared" si="425"/>
        <v/>
      </c>
      <c r="AD1464" s="8" t="str">
        <f t="shared" si="430"/>
        <v/>
      </c>
      <c r="AE1464" s="8" t="str">
        <f t="shared" si="426"/>
        <v/>
      </c>
      <c r="AF1464" s="5" t="str">
        <f t="shared" si="427"/>
        <v/>
      </c>
      <c r="AG1464" s="46">
        <v>1461</v>
      </c>
      <c r="AH1464" s="47" t="str">
        <f t="shared" si="417"/>
        <v/>
      </c>
      <c r="AI1464" s="48" t="str">
        <f t="shared" si="418"/>
        <v/>
      </c>
      <c r="AK1464" s="22" t="e">
        <f>TRIM(#REF!)</f>
        <v>#REF!</v>
      </c>
      <c r="AL1464" s="23" t="e">
        <f>IF(#REF!=0,"",#REF!)</f>
        <v>#REF!</v>
      </c>
      <c r="AM1464" s="19" t="e">
        <f>IF(#REF!=0,"",#REF!)</f>
        <v>#REF!</v>
      </c>
      <c r="AN1464" s="23" t="e">
        <f>IF($AK1464="","",#REF!)</f>
        <v>#REF!</v>
      </c>
      <c r="AO1464" s="23" t="e">
        <f t="shared" si="428"/>
        <v>#REF!</v>
      </c>
      <c r="AP1464" s="19" t="e">
        <f>IF(#REF!=0,"",#REF!)</f>
        <v>#REF!</v>
      </c>
      <c r="AQ1464" s="19" t="e">
        <f>IF(#REF!=0,"",#REF!)</f>
        <v>#REF!</v>
      </c>
      <c r="AR1464" s="19" t="e">
        <f>IF(#REF!=0,"",#REF!)</f>
        <v>#REF!</v>
      </c>
      <c r="AS1464" s="19" t="e">
        <f>#REF!</f>
        <v>#REF!</v>
      </c>
    </row>
    <row r="1465" spans="4:45" ht="19.5" thickTop="1" thickBot="1" x14ac:dyDescent="0.25">
      <c r="D1465" s="1" t="str">
        <f t="shared" si="431"/>
        <v/>
      </c>
      <c r="E1465" s="1" t="str">
        <f t="shared" si="432"/>
        <v/>
      </c>
      <c r="K1465" s="19" t="str">
        <f t="shared" si="419"/>
        <v/>
      </c>
      <c r="L1465" s="19">
        <f t="shared" si="429"/>
        <v>10000</v>
      </c>
      <c r="M1465" s="22" t="str">
        <f>TRIM(Data!$N1462)</f>
        <v>Hi-no-maru</v>
      </c>
      <c r="N1465" s="22" t="str">
        <f>TRIM(Data!$A1462)</f>
        <v>Hi-no-maru</v>
      </c>
      <c r="O1465" s="23">
        <f>IF(Data!$B1462=0,"",Data!$B1462)</f>
        <v>1963</v>
      </c>
      <c r="P1465" s="19" t="str">
        <f>IF(Data!$C1462=0,"",Data!$C1462)</f>
        <v>1</v>
      </c>
      <c r="Q1465" s="23" t="str">
        <f>IF($M1465="","",Data!$E1462)</f>
        <v>M-L</v>
      </c>
      <c r="R1465" s="23" t="str">
        <f t="shared" si="420"/>
        <v>M</v>
      </c>
      <c r="S1465" s="23" t="str">
        <f t="shared" si="421"/>
        <v>M</v>
      </c>
      <c r="T1465" s="19" t="str">
        <f>IF(Data!$F1462=0,"",Data!$F1462)</f>
        <v/>
      </c>
      <c r="U1465" s="19" t="str">
        <f>IF(Data!$G1462=0,"",Data!$G1462)</f>
        <v/>
      </c>
      <c r="V1465" s="19" t="str">
        <f>IF(Data!$D1462=0,"",Data!$D1462)</f>
        <v/>
      </c>
      <c r="W1465" s="19" t="str">
        <f>Data!$H1462</f>
        <v>Japonica</v>
      </c>
      <c r="Y1465" s="41" t="e">
        <f t="shared" si="416"/>
        <v>#REF!</v>
      </c>
      <c r="Z1465" s="8">
        <f t="shared" si="422"/>
        <v>10000</v>
      </c>
      <c r="AA1465" s="8" t="str">
        <f t="shared" si="423"/>
        <v>Hi-no-maru</v>
      </c>
      <c r="AB1465" s="8" t="str">
        <f t="shared" si="424"/>
        <v>M</v>
      </c>
      <c r="AC1465" s="8" t="str">
        <f t="shared" si="425"/>
        <v/>
      </c>
      <c r="AD1465" s="8" t="str">
        <f t="shared" si="430"/>
        <v/>
      </c>
      <c r="AE1465" s="8" t="str">
        <f t="shared" si="426"/>
        <v/>
      </c>
      <c r="AF1465" s="5">
        <f t="shared" si="427"/>
        <v>1963</v>
      </c>
      <c r="AG1465" s="46">
        <v>1462</v>
      </c>
      <c r="AH1465" s="47" t="str">
        <f t="shared" si="417"/>
        <v/>
      </c>
      <c r="AI1465" s="48" t="str">
        <f t="shared" si="418"/>
        <v/>
      </c>
      <c r="AK1465" s="22" t="e">
        <f>TRIM(#REF!)</f>
        <v>#REF!</v>
      </c>
      <c r="AL1465" s="23" t="e">
        <f>IF(#REF!=0,"",#REF!)</f>
        <v>#REF!</v>
      </c>
      <c r="AM1465" s="19" t="e">
        <f>IF(#REF!=0,"",#REF!)</f>
        <v>#REF!</v>
      </c>
      <c r="AN1465" s="23" t="e">
        <f>IF($AK1465="","",#REF!)</f>
        <v>#REF!</v>
      </c>
      <c r="AO1465" s="23" t="e">
        <f t="shared" si="428"/>
        <v>#REF!</v>
      </c>
      <c r="AP1465" s="19" t="e">
        <f>IF(#REF!=0,"",#REF!)</f>
        <v>#REF!</v>
      </c>
      <c r="AQ1465" s="19" t="e">
        <f>IF(#REF!=0,"",#REF!)</f>
        <v>#REF!</v>
      </c>
      <c r="AR1465" s="19" t="e">
        <f>IF(#REF!=0,"",#REF!)</f>
        <v>#REF!</v>
      </c>
      <c r="AS1465" s="19" t="e">
        <f>#REF!</f>
        <v>#REF!</v>
      </c>
    </row>
    <row r="1466" spans="4:45" ht="19.5" thickTop="1" thickBot="1" x14ac:dyDescent="0.25">
      <c r="D1466" s="1" t="str">
        <f t="shared" si="431"/>
        <v/>
      </c>
      <c r="E1466" s="1" t="str">
        <f t="shared" si="432"/>
        <v/>
      </c>
      <c r="K1466" s="19" t="str">
        <f t="shared" si="419"/>
        <v/>
      </c>
      <c r="L1466" s="19">
        <f t="shared" si="429"/>
        <v>10000</v>
      </c>
      <c r="M1466" s="22" t="str">
        <f>TRIM(Data!$N1463)</f>
        <v>Hi-no-maru</v>
      </c>
      <c r="N1466" s="22" t="str">
        <f>TRIM(Data!$A1463)</f>
        <v>Hi-no-maru (Higo)</v>
      </c>
      <c r="O1466" s="23">
        <f>IF(Data!$B1463=0,"",Data!$B1463)</f>
        <v>1963</v>
      </c>
      <c r="P1466" s="19" t="str">
        <f>IF(Data!$C1463=0,"",Data!$C1463)</f>
        <v>1</v>
      </c>
      <c r="Q1466" s="23" t="str">
        <f>IF($M1466="","",Data!$E1463)</f>
        <v>M</v>
      </c>
      <c r="R1466" s="23" t="str">
        <f t="shared" si="420"/>
        <v>M</v>
      </c>
      <c r="S1466" s="23" t="str">
        <f t="shared" si="421"/>
        <v>M</v>
      </c>
      <c r="T1466" s="19" t="str">
        <f>IF(Data!$F1463=0,"",Data!$F1463)</f>
        <v/>
      </c>
      <c r="U1466" s="19" t="str">
        <f>IF(Data!$G1463=0,"",Data!$G1463)</f>
        <v/>
      </c>
      <c r="V1466" s="19" t="str">
        <f>IF(Data!$D1463=0,"",Data!$D1463)</f>
        <v/>
      </c>
      <c r="W1466" s="19" t="str">
        <f>Data!$H1463</f>
        <v>Japonica [Higo]</v>
      </c>
      <c r="Y1466" s="41" t="e">
        <f t="shared" si="416"/>
        <v>#REF!</v>
      </c>
      <c r="Z1466" s="8">
        <f t="shared" si="422"/>
        <v>10000</v>
      </c>
      <c r="AA1466" s="8" t="str">
        <f t="shared" si="423"/>
        <v>Hi-no-maru</v>
      </c>
      <c r="AB1466" s="8" t="str">
        <f t="shared" si="424"/>
        <v>M</v>
      </c>
      <c r="AC1466" s="8" t="str">
        <f t="shared" si="425"/>
        <v/>
      </c>
      <c r="AD1466" s="8" t="str">
        <f t="shared" si="430"/>
        <v/>
      </c>
      <c r="AE1466" s="8" t="str">
        <f t="shared" si="426"/>
        <v/>
      </c>
      <c r="AF1466" s="5">
        <f t="shared" si="427"/>
        <v>1963</v>
      </c>
      <c r="AG1466" s="46">
        <v>1463</v>
      </c>
      <c r="AH1466" s="47" t="str">
        <f t="shared" si="417"/>
        <v/>
      </c>
      <c r="AI1466" s="48" t="str">
        <f t="shared" si="418"/>
        <v/>
      </c>
      <c r="AK1466" s="22" t="e">
        <f>TRIM(#REF!)</f>
        <v>#REF!</v>
      </c>
      <c r="AL1466" s="23" t="e">
        <f>IF(#REF!=0,"",#REF!)</f>
        <v>#REF!</v>
      </c>
      <c r="AM1466" s="19" t="e">
        <f>IF(#REF!=0,"",#REF!)</f>
        <v>#REF!</v>
      </c>
      <c r="AN1466" s="23" t="e">
        <f>IF($AK1466="","",#REF!)</f>
        <v>#REF!</v>
      </c>
      <c r="AO1466" s="23" t="e">
        <f t="shared" si="428"/>
        <v>#REF!</v>
      </c>
      <c r="AP1466" s="19" t="e">
        <f>IF(#REF!=0,"",#REF!)</f>
        <v>#REF!</v>
      </c>
      <c r="AQ1466" s="19" t="e">
        <f>IF(#REF!=0,"",#REF!)</f>
        <v>#REF!</v>
      </c>
      <c r="AR1466" s="19" t="e">
        <f>IF(#REF!=0,"",#REF!)</f>
        <v>#REF!</v>
      </c>
      <c r="AS1466" s="19" t="e">
        <f>#REF!</f>
        <v>#REF!</v>
      </c>
    </row>
    <row r="1467" spans="4:45" ht="19.5" thickTop="1" thickBot="1" x14ac:dyDescent="0.25">
      <c r="D1467" s="1" t="str">
        <f t="shared" si="431"/>
        <v/>
      </c>
      <c r="E1467" s="1" t="str">
        <f t="shared" si="432"/>
        <v/>
      </c>
      <c r="K1467" s="19" t="str">
        <f t="shared" si="419"/>
        <v/>
      </c>
      <c r="L1467" s="19">
        <f t="shared" si="429"/>
        <v>10000</v>
      </c>
      <c r="M1467" s="22" t="str">
        <f>TRIM(Data!$N1464)</f>
        <v>Hi-no-tsukasa</v>
      </c>
      <c r="N1467" s="22" t="str">
        <f>TRIM(Data!$A1464)</f>
        <v>Hi-no-tsukasa (Higo)</v>
      </c>
      <c r="O1467" s="23">
        <f>IF(Data!$B1464=0,"",Data!$B1464)</f>
        <v>1912</v>
      </c>
      <c r="P1467" s="19" t="str">
        <f>IF(Data!$C1464=0,"",Data!$C1464)</f>
        <v>1</v>
      </c>
      <c r="Q1467" s="23" t="str">
        <f>IF($M1467="","",Data!$E1464)</f>
        <v>M</v>
      </c>
      <c r="R1467" s="23" t="str">
        <f t="shared" si="420"/>
        <v>M</v>
      </c>
      <c r="S1467" s="23" t="str">
        <f t="shared" si="421"/>
        <v>M</v>
      </c>
      <c r="T1467" s="19" t="str">
        <f>IF(Data!$F1464=0,"",Data!$F1464)</f>
        <v/>
      </c>
      <c r="U1467" s="19" t="str">
        <f>IF(Data!$G1464=0,"",Data!$G1464)</f>
        <v/>
      </c>
      <c r="V1467" s="19" t="str">
        <f>IF(Data!$D1464=0,"",Data!$D1464)</f>
        <v/>
      </c>
      <c r="W1467" s="19" t="str">
        <f>Data!$H1464</f>
        <v>Japonica [Higo]</v>
      </c>
      <c r="Y1467" s="41" t="e">
        <f t="shared" si="416"/>
        <v>#REF!</v>
      </c>
      <c r="Z1467" s="8">
        <f t="shared" si="422"/>
        <v>10000</v>
      </c>
      <c r="AA1467" s="8" t="str">
        <f t="shared" si="423"/>
        <v>Hi-no-tsukasa</v>
      </c>
      <c r="AB1467" s="8" t="str">
        <f t="shared" si="424"/>
        <v>M</v>
      </c>
      <c r="AC1467" s="8" t="str">
        <f t="shared" si="425"/>
        <v/>
      </c>
      <c r="AD1467" s="8" t="str">
        <f t="shared" si="430"/>
        <v/>
      </c>
      <c r="AE1467" s="8" t="str">
        <f t="shared" si="426"/>
        <v/>
      </c>
      <c r="AF1467" s="5">
        <f t="shared" si="427"/>
        <v>1912</v>
      </c>
      <c r="AG1467" s="46">
        <v>1464</v>
      </c>
      <c r="AH1467" s="47" t="str">
        <f t="shared" si="417"/>
        <v/>
      </c>
      <c r="AI1467" s="48" t="str">
        <f t="shared" si="418"/>
        <v/>
      </c>
      <c r="AK1467" s="22" t="e">
        <f>TRIM(#REF!)</f>
        <v>#REF!</v>
      </c>
      <c r="AL1467" s="23" t="e">
        <f>IF(#REF!=0,"",#REF!)</f>
        <v>#REF!</v>
      </c>
      <c r="AM1467" s="19" t="e">
        <f>IF(#REF!=0,"",#REF!)</f>
        <v>#REF!</v>
      </c>
      <c r="AN1467" s="23" t="e">
        <f>IF($AK1467="","",#REF!)</f>
        <v>#REF!</v>
      </c>
      <c r="AO1467" s="23" t="e">
        <f t="shared" si="428"/>
        <v>#REF!</v>
      </c>
      <c r="AP1467" s="19" t="e">
        <f>IF(#REF!=0,"",#REF!)</f>
        <v>#REF!</v>
      </c>
      <c r="AQ1467" s="19" t="e">
        <f>IF(#REF!=0,"",#REF!)</f>
        <v>#REF!</v>
      </c>
      <c r="AR1467" s="19" t="e">
        <f>IF(#REF!=0,"",#REF!)</f>
        <v>#REF!</v>
      </c>
      <c r="AS1467" s="19" t="e">
        <f>#REF!</f>
        <v>#REF!</v>
      </c>
    </row>
    <row r="1468" spans="4:45" ht="19.5" thickTop="1" thickBot="1" x14ac:dyDescent="0.25">
      <c r="D1468" s="1" t="str">
        <f t="shared" si="431"/>
        <v/>
      </c>
      <c r="E1468" s="1" t="str">
        <f t="shared" si="432"/>
        <v/>
      </c>
      <c r="K1468" s="19" t="str">
        <f t="shared" si="419"/>
        <v/>
      </c>
      <c r="L1468" s="19">
        <f t="shared" si="429"/>
        <v>10000</v>
      </c>
      <c r="M1468" s="22" t="str">
        <f>TRIM(Data!$N1465)</f>
        <v>Hiodoshi</v>
      </c>
      <c r="N1468" s="22" t="str">
        <f>TRIM(Data!$A1465)</f>
        <v>Hiodoshi (Higo)</v>
      </c>
      <c r="O1468" s="23">
        <f>IF(Data!$B1465=0,"",Data!$B1465)</f>
        <v>1912</v>
      </c>
      <c r="P1468" s="19" t="str">
        <f>IF(Data!$C1465=0,"",Data!$C1465)</f>
        <v>1</v>
      </c>
      <c r="Q1468" s="23" t="str">
        <f>IF($M1468="","",Data!$E1465)</f>
        <v>M-L</v>
      </c>
      <c r="R1468" s="23" t="str">
        <f t="shared" si="420"/>
        <v>M</v>
      </c>
      <c r="S1468" s="23" t="str">
        <f t="shared" si="421"/>
        <v>M</v>
      </c>
      <c r="T1468" s="19" t="str">
        <f>IF(Data!$F1465=0,"",Data!$F1465)</f>
        <v/>
      </c>
      <c r="U1468" s="19" t="str">
        <f>IF(Data!$G1465=0,"",Data!$G1465)</f>
        <v/>
      </c>
      <c r="V1468" s="19" t="str">
        <f>IF(Data!$D1465=0,"",Data!$D1465)</f>
        <v/>
      </c>
      <c r="W1468" s="19" t="str">
        <f>Data!$H1465</f>
        <v>Japonica [Higo]</v>
      </c>
      <c r="Y1468" s="41" t="e">
        <f t="shared" si="416"/>
        <v>#REF!</v>
      </c>
      <c r="Z1468" s="8">
        <f t="shared" si="422"/>
        <v>10000</v>
      </c>
      <c r="AA1468" s="8" t="str">
        <f t="shared" si="423"/>
        <v>Hiodoshi</v>
      </c>
      <c r="AB1468" s="8" t="str">
        <f t="shared" si="424"/>
        <v>M</v>
      </c>
      <c r="AC1468" s="8" t="str">
        <f t="shared" si="425"/>
        <v/>
      </c>
      <c r="AD1468" s="8" t="str">
        <f t="shared" si="430"/>
        <v/>
      </c>
      <c r="AE1468" s="8" t="str">
        <f t="shared" si="426"/>
        <v/>
      </c>
      <c r="AF1468" s="5">
        <f t="shared" si="427"/>
        <v>1912</v>
      </c>
      <c r="AG1468" s="46">
        <v>1465</v>
      </c>
      <c r="AH1468" s="47" t="str">
        <f t="shared" si="417"/>
        <v/>
      </c>
      <c r="AI1468" s="48" t="str">
        <f t="shared" si="418"/>
        <v/>
      </c>
      <c r="AK1468" s="22" t="e">
        <f>TRIM(#REF!)</f>
        <v>#REF!</v>
      </c>
      <c r="AL1468" s="23" t="e">
        <f>IF(#REF!=0,"",#REF!)</f>
        <v>#REF!</v>
      </c>
      <c r="AM1468" s="19" t="e">
        <f>IF(#REF!=0,"",#REF!)</f>
        <v>#REF!</v>
      </c>
      <c r="AN1468" s="23" t="e">
        <f>IF($AK1468="","",#REF!)</f>
        <v>#REF!</v>
      </c>
      <c r="AO1468" s="23" t="e">
        <f t="shared" si="428"/>
        <v>#REF!</v>
      </c>
      <c r="AP1468" s="19" t="e">
        <f>IF(#REF!=0,"",#REF!)</f>
        <v>#REF!</v>
      </c>
      <c r="AQ1468" s="19" t="e">
        <f>IF(#REF!=0,"",#REF!)</f>
        <v>#REF!</v>
      </c>
      <c r="AR1468" s="19" t="e">
        <f>IF(#REF!=0,"",#REF!)</f>
        <v>#REF!</v>
      </c>
      <c r="AS1468" s="19" t="e">
        <f>#REF!</f>
        <v>#REF!</v>
      </c>
    </row>
    <row r="1469" spans="4:45" ht="19.5" thickTop="1" thickBot="1" x14ac:dyDescent="0.25">
      <c r="D1469" s="1" t="str">
        <f t="shared" si="431"/>
        <v/>
      </c>
      <c r="E1469" s="1" t="str">
        <f t="shared" si="432"/>
        <v/>
      </c>
      <c r="K1469" s="19" t="str">
        <f t="shared" si="419"/>
        <v/>
      </c>
      <c r="L1469" s="19">
        <f t="shared" si="429"/>
        <v>10000</v>
      </c>
      <c r="M1469" s="22" t="str">
        <f>TRIM(Data!$N1466)</f>
        <v>Hi-otome (See Cheerful) (Scarlet Virgin)</v>
      </c>
      <c r="N1469" s="22" t="str">
        <f>TRIM(Data!$A1466)</f>
        <v>Hi-otome (See Cheerful) (Scarlet Virgin)</v>
      </c>
      <c r="O1469" s="23">
        <f>IF(Data!$B1466=0,"",Data!$B1466)</f>
        <v>1884</v>
      </c>
      <c r="P1469" s="19" t="str">
        <f>IF(Data!$C1466=0,"",Data!$C1466)</f>
        <v/>
      </c>
      <c r="Q1469" s="23" t="str">
        <f>IF($M1469="","",Data!$E1466)</f>
        <v>M</v>
      </c>
      <c r="R1469" s="23" t="str">
        <f t="shared" si="420"/>
        <v>M</v>
      </c>
      <c r="S1469" s="23" t="str">
        <f t="shared" si="421"/>
        <v>M</v>
      </c>
      <c r="T1469" s="19" t="str">
        <f>IF(Data!$F1466=0,"",Data!$F1466)</f>
        <v/>
      </c>
      <c r="U1469" s="19" t="str">
        <f>IF(Data!$G1466=0,"",Data!$G1466)</f>
        <v/>
      </c>
      <c r="V1469" s="19" t="str">
        <f>IF(Data!$D1466=0,"",Data!$D1466)</f>
        <v>ANTIQUE</v>
      </c>
      <c r="W1469" s="19" t="str">
        <f>Data!$H1466</f>
        <v>Japonica</v>
      </c>
      <c r="Y1469" s="41" t="e">
        <f t="shared" si="416"/>
        <v>#REF!</v>
      </c>
      <c r="Z1469" s="8">
        <f t="shared" si="422"/>
        <v>1469</v>
      </c>
      <c r="AA1469" s="8" t="str">
        <f t="shared" si="423"/>
        <v>Hi-otome (See Cheerful) (Scarlet Virgin)</v>
      </c>
      <c r="AB1469" s="8" t="str">
        <f t="shared" si="424"/>
        <v>M</v>
      </c>
      <c r="AC1469" s="8" t="str">
        <f t="shared" si="425"/>
        <v/>
      </c>
      <c r="AD1469" s="8" t="str">
        <f t="shared" si="430"/>
        <v/>
      </c>
      <c r="AE1469" s="8" t="str">
        <f t="shared" si="426"/>
        <v>ANTIQUE</v>
      </c>
      <c r="AF1469" s="5">
        <f t="shared" si="427"/>
        <v>1884</v>
      </c>
      <c r="AG1469" s="46">
        <v>1466</v>
      </c>
      <c r="AH1469" s="47" t="str">
        <f t="shared" si="417"/>
        <v/>
      </c>
      <c r="AI1469" s="48" t="str">
        <f t="shared" si="418"/>
        <v/>
      </c>
      <c r="AK1469" s="22" t="e">
        <f>TRIM(#REF!)</f>
        <v>#REF!</v>
      </c>
      <c r="AL1469" s="23" t="e">
        <f>IF(#REF!=0,"",#REF!)</f>
        <v>#REF!</v>
      </c>
      <c r="AM1469" s="19" t="e">
        <f>IF(#REF!=0,"",#REF!)</f>
        <v>#REF!</v>
      </c>
      <c r="AN1469" s="23" t="e">
        <f>IF($AK1469="","",#REF!)</f>
        <v>#REF!</v>
      </c>
      <c r="AO1469" s="23" t="e">
        <f t="shared" si="428"/>
        <v>#REF!</v>
      </c>
      <c r="AP1469" s="19" t="e">
        <f>IF(#REF!=0,"",#REF!)</f>
        <v>#REF!</v>
      </c>
      <c r="AQ1469" s="19" t="e">
        <f>IF(#REF!=0,"",#REF!)</f>
        <v>#REF!</v>
      </c>
      <c r="AR1469" s="19" t="e">
        <f>IF(#REF!=0,"",#REF!)</f>
        <v>#REF!</v>
      </c>
      <c r="AS1469" s="19" t="e">
        <f>#REF!</f>
        <v>#REF!</v>
      </c>
    </row>
    <row r="1470" spans="4:45" ht="19.5" thickTop="1" thickBot="1" x14ac:dyDescent="0.25">
      <c r="D1470" s="1" t="str">
        <f t="shared" si="431"/>
        <v/>
      </c>
      <c r="E1470" s="1" t="str">
        <f t="shared" si="432"/>
        <v/>
      </c>
      <c r="K1470" s="19" t="str">
        <f t="shared" si="419"/>
        <v/>
      </c>
      <c r="L1470" s="19">
        <f t="shared" si="429"/>
        <v>10000</v>
      </c>
      <c r="M1470" s="22" t="str">
        <f>TRIM(Data!$N1467)</f>
        <v>Hiryu</v>
      </c>
      <c r="N1470" s="22" t="str">
        <f>TRIM(Data!$A1467)</f>
        <v>Hiryu (Vernalis)</v>
      </c>
      <c r="O1470" s="23">
        <f>IF(Data!$B1467=0,"",Data!$B1467)</f>
        <v>1847</v>
      </c>
      <c r="P1470" s="19" t="str">
        <f>IF(Data!$C1467=0,"",Data!$C1467)</f>
        <v>1</v>
      </c>
      <c r="Q1470" s="23" t="str">
        <f>IF($M1470="","",Data!$E1467)</f>
        <v>S</v>
      </c>
      <c r="R1470" s="23" t="str">
        <f t="shared" si="420"/>
        <v>S</v>
      </c>
      <c r="S1470" s="23" t="str">
        <f t="shared" si="421"/>
        <v>S</v>
      </c>
      <c r="T1470" s="19" t="str">
        <f>IF(Data!$F1467=0,"",Data!$F1467)</f>
        <v/>
      </c>
      <c r="U1470" s="19" t="str">
        <f>IF(Data!$G1467=0,"",Data!$G1467)</f>
        <v/>
      </c>
      <c r="V1470" s="19" t="str">
        <f>IF(Data!$D1467=0,"",Data!$D1467)</f>
        <v>ANTIQUE</v>
      </c>
      <c r="W1470" s="19" t="str">
        <f>Data!$H1467</f>
        <v>Vernalis</v>
      </c>
      <c r="Y1470" s="41" t="e">
        <f t="shared" si="416"/>
        <v>#REF!</v>
      </c>
      <c r="Z1470" s="8">
        <f t="shared" si="422"/>
        <v>10000</v>
      </c>
      <c r="AA1470" s="8" t="str">
        <f t="shared" si="423"/>
        <v>Hiryu</v>
      </c>
      <c r="AB1470" s="8" t="str">
        <f t="shared" si="424"/>
        <v>S</v>
      </c>
      <c r="AC1470" s="8" t="str">
        <f t="shared" si="425"/>
        <v/>
      </c>
      <c r="AD1470" s="8" t="str">
        <f t="shared" si="430"/>
        <v/>
      </c>
      <c r="AE1470" s="8" t="str">
        <f t="shared" si="426"/>
        <v>ANTIQUE</v>
      </c>
      <c r="AF1470" s="5">
        <f t="shared" si="427"/>
        <v>1847</v>
      </c>
      <c r="AG1470" s="46">
        <v>1467</v>
      </c>
      <c r="AH1470" s="47" t="str">
        <f t="shared" si="417"/>
        <v/>
      </c>
      <c r="AI1470" s="48" t="str">
        <f t="shared" si="418"/>
        <v/>
      </c>
      <c r="AK1470" s="22" t="e">
        <f>TRIM(#REF!)</f>
        <v>#REF!</v>
      </c>
      <c r="AL1470" s="23" t="e">
        <f>IF(#REF!=0,"",#REF!)</f>
        <v>#REF!</v>
      </c>
      <c r="AM1470" s="19" t="e">
        <f>IF(#REF!=0,"",#REF!)</f>
        <v>#REF!</v>
      </c>
      <c r="AN1470" s="23" t="e">
        <f>IF($AK1470="","",#REF!)</f>
        <v>#REF!</v>
      </c>
      <c r="AO1470" s="23" t="e">
        <f t="shared" si="428"/>
        <v>#REF!</v>
      </c>
      <c r="AP1470" s="19" t="e">
        <f>IF(#REF!=0,"",#REF!)</f>
        <v>#REF!</v>
      </c>
      <c r="AQ1470" s="19" t="e">
        <f>IF(#REF!=0,"",#REF!)</f>
        <v>#REF!</v>
      </c>
      <c r="AR1470" s="19" t="e">
        <f>IF(#REF!=0,"",#REF!)</f>
        <v>#REF!</v>
      </c>
      <c r="AS1470" s="19" t="e">
        <f>#REF!</f>
        <v>#REF!</v>
      </c>
    </row>
    <row r="1471" spans="4:45" ht="19.5" thickTop="1" thickBot="1" x14ac:dyDescent="0.25">
      <c r="D1471" s="1" t="str">
        <f t="shared" si="431"/>
        <v/>
      </c>
      <c r="E1471" s="1" t="str">
        <f t="shared" si="432"/>
        <v/>
      </c>
      <c r="K1471" s="19" t="str">
        <f t="shared" si="419"/>
        <v/>
      </c>
      <c r="L1471" s="19">
        <f t="shared" si="429"/>
        <v>10000</v>
      </c>
      <c r="M1471" s="22" t="str">
        <f>TRIM(Data!$N1468)</f>
        <v>Hishi-karaito</v>
      </c>
      <c r="N1471" s="22" t="str">
        <f>TRIM(Data!$A1468)</f>
        <v>Hishi-karaito (Emily Brown, Pink Lace, Lacy Pink)</v>
      </c>
      <c r="O1471" s="23">
        <f>IF(Data!$B1468=0,"",Data!$B1468)</f>
        <v>1934</v>
      </c>
      <c r="P1471" s="19" t="str">
        <f>IF(Data!$C1468=0,"",Data!$C1468)</f>
        <v>1</v>
      </c>
      <c r="Q1471" s="23" t="str">
        <f>IF($M1471="","",Data!$E1468)</f>
        <v>S</v>
      </c>
      <c r="R1471" s="23" t="str">
        <f t="shared" si="420"/>
        <v>S</v>
      </c>
      <c r="S1471" s="23" t="str">
        <f t="shared" si="421"/>
        <v>S</v>
      </c>
      <c r="T1471" s="19" t="str">
        <f>IF(Data!$F1468=0,"",Data!$F1468)</f>
        <v/>
      </c>
      <c r="U1471" s="19" t="str">
        <f>IF(Data!$G1468=0,"",Data!$G1468)</f>
        <v/>
      </c>
      <c r="V1471" s="19" t="str">
        <f>IF(Data!$D1468=0,"",Data!$D1468)</f>
        <v/>
      </c>
      <c r="W1471" s="19" t="str">
        <f>Data!$H1468</f>
        <v>Japonica</v>
      </c>
      <c r="Y1471" s="41" t="e">
        <f t="shared" si="416"/>
        <v>#REF!</v>
      </c>
      <c r="Z1471" s="8">
        <f t="shared" si="422"/>
        <v>10000</v>
      </c>
      <c r="AA1471" s="8" t="str">
        <f t="shared" si="423"/>
        <v>Hishi-karaito</v>
      </c>
      <c r="AB1471" s="8" t="str">
        <f t="shared" si="424"/>
        <v>S</v>
      </c>
      <c r="AC1471" s="8" t="str">
        <f t="shared" si="425"/>
        <v/>
      </c>
      <c r="AD1471" s="8" t="str">
        <f t="shared" si="430"/>
        <v/>
      </c>
      <c r="AE1471" s="8" t="str">
        <f t="shared" si="426"/>
        <v/>
      </c>
      <c r="AF1471" s="5">
        <f t="shared" si="427"/>
        <v>1934</v>
      </c>
      <c r="AG1471" s="46">
        <v>1468</v>
      </c>
      <c r="AH1471" s="47" t="str">
        <f t="shared" si="417"/>
        <v/>
      </c>
      <c r="AI1471" s="48" t="str">
        <f t="shared" si="418"/>
        <v/>
      </c>
      <c r="AK1471" s="22" t="e">
        <f>TRIM(#REF!)</f>
        <v>#REF!</v>
      </c>
      <c r="AL1471" s="23" t="e">
        <f>IF(#REF!=0,"",#REF!)</f>
        <v>#REF!</v>
      </c>
      <c r="AM1471" s="19" t="e">
        <f>IF(#REF!=0,"",#REF!)</f>
        <v>#REF!</v>
      </c>
      <c r="AN1471" s="23" t="e">
        <f>IF($AK1471="","",#REF!)</f>
        <v>#REF!</v>
      </c>
      <c r="AO1471" s="23" t="e">
        <f t="shared" si="428"/>
        <v>#REF!</v>
      </c>
      <c r="AP1471" s="19" t="e">
        <f>IF(#REF!=0,"",#REF!)</f>
        <v>#REF!</v>
      </c>
      <c r="AQ1471" s="19" t="e">
        <f>IF(#REF!=0,"",#REF!)</f>
        <v>#REF!</v>
      </c>
      <c r="AR1471" s="19" t="e">
        <f>IF(#REF!=0,"",#REF!)</f>
        <v>#REF!</v>
      </c>
      <c r="AS1471" s="19" t="e">
        <f>#REF!</f>
        <v>#REF!</v>
      </c>
    </row>
    <row r="1472" spans="4:45" ht="19.5" thickTop="1" thickBot="1" x14ac:dyDescent="0.25">
      <c r="D1472" s="1" t="str">
        <f t="shared" si="431"/>
        <v/>
      </c>
      <c r="E1472" s="1" t="str">
        <f t="shared" si="432"/>
        <v/>
      </c>
      <c r="K1472" s="19" t="str">
        <f t="shared" si="419"/>
        <v/>
      </c>
      <c r="L1472" s="19">
        <f t="shared" si="429"/>
        <v>10000</v>
      </c>
      <c r="M1472" s="22" t="str">
        <f>TRIM(Data!$N1469)</f>
        <v>Hody Wilson</v>
      </c>
      <c r="N1472" s="22" t="str">
        <f>TRIM(Data!$A1469)</f>
        <v>Hody Wilson (R)</v>
      </c>
      <c r="O1472" s="23">
        <f>IF(Data!$B1469=0,"",Data!$B1469)</f>
        <v>1979</v>
      </c>
      <c r="P1472" s="19" t="str">
        <f>IF(Data!$C1469=0,"",Data!$C1469)</f>
        <v>1</v>
      </c>
      <c r="Q1472" s="23" t="str">
        <f>IF($M1472="","",Data!$E1469)</f>
        <v>VL</v>
      </c>
      <c r="R1472" s="23" t="str">
        <f t="shared" si="420"/>
        <v>VL</v>
      </c>
      <c r="S1472" s="23" t="str">
        <f t="shared" si="421"/>
        <v>VL</v>
      </c>
      <c r="T1472" s="19" t="str">
        <f>IF(Data!$F1469=0,"",Data!$F1469)</f>
        <v/>
      </c>
      <c r="U1472" s="19" t="str">
        <f>IF(Data!$G1469=0,"",Data!$G1469)</f>
        <v/>
      </c>
      <c r="V1472" s="19" t="str">
        <f>IF(Data!$D1469=0,"",Data!$D1469)</f>
        <v/>
      </c>
      <c r="W1472" s="19" t="str">
        <f>Data!$H1469</f>
        <v>Reticulata</v>
      </c>
      <c r="Y1472" s="41" t="e">
        <f t="shared" si="416"/>
        <v>#REF!</v>
      </c>
      <c r="Z1472" s="8">
        <f t="shared" si="422"/>
        <v>10000</v>
      </c>
      <c r="AA1472" s="8" t="str">
        <f t="shared" si="423"/>
        <v>Hody Wilson</v>
      </c>
      <c r="AB1472" s="8" t="str">
        <f t="shared" si="424"/>
        <v>VL</v>
      </c>
      <c r="AC1472" s="8" t="str">
        <f t="shared" si="425"/>
        <v/>
      </c>
      <c r="AD1472" s="8" t="str">
        <f t="shared" si="430"/>
        <v/>
      </c>
      <c r="AE1472" s="8" t="str">
        <f t="shared" si="426"/>
        <v/>
      </c>
      <c r="AF1472" s="5">
        <f t="shared" si="427"/>
        <v>1979</v>
      </c>
      <c r="AG1472" s="46">
        <v>1469</v>
      </c>
      <c r="AH1472" s="47" t="str">
        <f t="shared" si="417"/>
        <v/>
      </c>
      <c r="AI1472" s="48" t="str">
        <f t="shared" si="418"/>
        <v/>
      </c>
      <c r="AK1472" s="22" t="e">
        <f>TRIM(#REF!)</f>
        <v>#REF!</v>
      </c>
      <c r="AL1472" s="23" t="e">
        <f>IF(#REF!=0,"",#REF!)</f>
        <v>#REF!</v>
      </c>
      <c r="AM1472" s="19" t="e">
        <f>IF(#REF!=0,"",#REF!)</f>
        <v>#REF!</v>
      </c>
      <c r="AN1472" s="23" t="e">
        <f>IF($AK1472="","",#REF!)</f>
        <v>#REF!</v>
      </c>
      <c r="AO1472" s="23" t="e">
        <f t="shared" si="428"/>
        <v>#REF!</v>
      </c>
      <c r="AP1472" s="19" t="e">
        <f>IF(#REF!=0,"",#REF!)</f>
        <v>#REF!</v>
      </c>
      <c r="AQ1472" s="19" t="e">
        <f>IF(#REF!=0,"",#REF!)</f>
        <v>#REF!</v>
      </c>
      <c r="AR1472" s="19" t="e">
        <f>IF(#REF!=0,"",#REF!)</f>
        <v>#REF!</v>
      </c>
      <c r="AS1472" s="19" t="e">
        <f>#REF!</f>
        <v>#REF!</v>
      </c>
    </row>
    <row r="1473" spans="4:45" ht="19.5" thickTop="1" thickBot="1" x14ac:dyDescent="0.25">
      <c r="D1473" s="1" t="str">
        <f t="shared" si="431"/>
        <v/>
      </c>
      <c r="E1473" s="1" t="str">
        <f t="shared" si="432"/>
        <v/>
      </c>
      <c r="K1473" s="19" t="str">
        <f t="shared" si="419"/>
        <v/>
      </c>
      <c r="L1473" s="19">
        <f t="shared" si="429"/>
        <v>10000</v>
      </c>
      <c r="M1473" s="22" t="str">
        <f>TRIM(Data!$N1470)</f>
        <v>Holland Orchid</v>
      </c>
      <c r="N1473" s="22" t="str">
        <f>TRIM(Data!$A1470)</f>
        <v>Holland Orchid</v>
      </c>
      <c r="O1473" s="23">
        <f>IF(Data!$B1470=0,"",Data!$B1470)</f>
        <v>1961</v>
      </c>
      <c r="P1473" s="19" t="str">
        <f>IF(Data!$C1470=0,"",Data!$C1470)</f>
        <v>1</v>
      </c>
      <c r="Q1473" s="23" t="str">
        <f>IF($M1473="","",Data!$E1470)</f>
        <v>M</v>
      </c>
      <c r="R1473" s="23" t="str">
        <f t="shared" si="420"/>
        <v>M</v>
      </c>
      <c r="S1473" s="23" t="str">
        <f t="shared" si="421"/>
        <v>M</v>
      </c>
      <c r="T1473" s="19" t="str">
        <f>IF(Data!$F1470=0,"",Data!$F1470)</f>
        <v/>
      </c>
      <c r="U1473" s="19" t="str">
        <f>IF(Data!$G1470=0,"",Data!$G1470)</f>
        <v/>
      </c>
      <c r="V1473" s="19" t="str">
        <f>IF(Data!$D1470=0,"",Data!$D1470)</f>
        <v/>
      </c>
      <c r="W1473" s="19" t="str">
        <f>Data!$H1470</f>
        <v>Japonica</v>
      </c>
      <c r="Y1473" s="41" t="e">
        <f t="shared" si="416"/>
        <v>#REF!</v>
      </c>
      <c r="Z1473" s="8">
        <f t="shared" si="422"/>
        <v>10000</v>
      </c>
      <c r="AA1473" s="8" t="str">
        <f t="shared" si="423"/>
        <v>Holland Orchid</v>
      </c>
      <c r="AB1473" s="8" t="str">
        <f t="shared" si="424"/>
        <v>M</v>
      </c>
      <c r="AC1473" s="8" t="str">
        <f t="shared" si="425"/>
        <v/>
      </c>
      <c r="AD1473" s="8" t="str">
        <f t="shared" si="430"/>
        <v/>
      </c>
      <c r="AE1473" s="8" t="str">
        <f t="shared" si="426"/>
        <v/>
      </c>
      <c r="AF1473" s="5">
        <f t="shared" si="427"/>
        <v>1961</v>
      </c>
      <c r="AG1473" s="46">
        <v>1470</v>
      </c>
      <c r="AH1473" s="47" t="str">
        <f t="shared" si="417"/>
        <v/>
      </c>
      <c r="AI1473" s="48" t="str">
        <f t="shared" si="418"/>
        <v/>
      </c>
      <c r="AK1473" s="22" t="e">
        <f>TRIM(#REF!)</f>
        <v>#REF!</v>
      </c>
      <c r="AL1473" s="23" t="e">
        <f>IF(#REF!=0,"",#REF!)</f>
        <v>#REF!</v>
      </c>
      <c r="AM1473" s="19" t="e">
        <f>IF(#REF!=0,"",#REF!)</f>
        <v>#REF!</v>
      </c>
      <c r="AN1473" s="23" t="e">
        <f>IF($AK1473="","",#REF!)</f>
        <v>#REF!</v>
      </c>
      <c r="AO1473" s="23" t="e">
        <f t="shared" si="428"/>
        <v>#REF!</v>
      </c>
      <c r="AP1473" s="19" t="e">
        <f>IF(#REF!=0,"",#REF!)</f>
        <v>#REF!</v>
      </c>
      <c r="AQ1473" s="19" t="e">
        <f>IF(#REF!=0,"",#REF!)</f>
        <v>#REF!</v>
      </c>
      <c r="AR1473" s="19" t="e">
        <f>IF(#REF!=0,"",#REF!)</f>
        <v>#REF!</v>
      </c>
      <c r="AS1473" s="19" t="e">
        <f>#REF!</f>
        <v>#REF!</v>
      </c>
    </row>
    <row r="1474" spans="4:45" ht="19.5" thickTop="1" thickBot="1" x14ac:dyDescent="0.25">
      <c r="D1474" s="1" t="str">
        <f t="shared" si="431"/>
        <v/>
      </c>
      <c r="E1474" s="1" t="str">
        <f t="shared" si="432"/>
        <v/>
      </c>
      <c r="K1474" s="19" t="str">
        <f t="shared" si="419"/>
        <v/>
      </c>
      <c r="L1474" s="19">
        <f t="shared" si="429"/>
        <v>10000</v>
      </c>
      <c r="M1474" s="22" t="str">
        <f>TRIM(Data!$N1471)</f>
        <v>Hollis C. Boardman</v>
      </c>
      <c r="N1474" s="22" t="str">
        <f>TRIM(Data!$A1471)</f>
        <v>Hollis C. Boardman</v>
      </c>
      <c r="O1474" s="23">
        <f>IF(Data!$B1471=0,"",Data!$B1471)</f>
        <v>1948</v>
      </c>
      <c r="P1474" s="19" t="str">
        <f>IF(Data!$C1471=0,"",Data!$C1471)</f>
        <v>1</v>
      </c>
      <c r="Q1474" s="23" t="str">
        <f>IF($M1474="","",Data!$E1471)</f>
        <v>M</v>
      </c>
      <c r="R1474" s="23" t="str">
        <f t="shared" si="420"/>
        <v>M</v>
      </c>
      <c r="S1474" s="23" t="str">
        <f t="shared" si="421"/>
        <v>M</v>
      </c>
      <c r="T1474" s="19" t="str">
        <f>IF(Data!$F1471=0,"",Data!$F1471)</f>
        <v/>
      </c>
      <c r="U1474" s="19" t="str">
        <f>IF(Data!$G1471=0,"",Data!$G1471)</f>
        <v/>
      </c>
      <c r="V1474" s="19" t="str">
        <f>IF(Data!$D1471=0,"",Data!$D1471)</f>
        <v/>
      </c>
      <c r="W1474" s="19" t="str">
        <f>Data!$H1471</f>
        <v>Japonica</v>
      </c>
      <c r="Y1474" s="41" t="e">
        <f t="shared" si="416"/>
        <v>#REF!</v>
      </c>
      <c r="Z1474" s="8">
        <f t="shared" si="422"/>
        <v>10000</v>
      </c>
      <c r="AA1474" s="8" t="str">
        <f t="shared" si="423"/>
        <v>Hollis C. Boardman</v>
      </c>
      <c r="AB1474" s="8" t="str">
        <f t="shared" si="424"/>
        <v>M</v>
      </c>
      <c r="AC1474" s="8" t="str">
        <f t="shared" si="425"/>
        <v/>
      </c>
      <c r="AD1474" s="8" t="str">
        <f t="shared" si="430"/>
        <v/>
      </c>
      <c r="AE1474" s="8" t="str">
        <f t="shared" si="426"/>
        <v/>
      </c>
      <c r="AF1474" s="5">
        <f t="shared" si="427"/>
        <v>1948</v>
      </c>
      <c r="AG1474" s="46">
        <v>1471</v>
      </c>
      <c r="AH1474" s="47" t="str">
        <f t="shared" si="417"/>
        <v/>
      </c>
      <c r="AI1474" s="48" t="str">
        <f t="shared" si="418"/>
        <v/>
      </c>
      <c r="AK1474" s="22" t="e">
        <f>TRIM(#REF!)</f>
        <v>#REF!</v>
      </c>
      <c r="AL1474" s="23" t="e">
        <f>IF(#REF!=0,"",#REF!)</f>
        <v>#REF!</v>
      </c>
      <c r="AM1474" s="19" t="e">
        <f>IF(#REF!=0,"",#REF!)</f>
        <v>#REF!</v>
      </c>
      <c r="AN1474" s="23" t="e">
        <f>IF($AK1474="","",#REF!)</f>
        <v>#REF!</v>
      </c>
      <c r="AO1474" s="23" t="e">
        <f t="shared" si="428"/>
        <v>#REF!</v>
      </c>
      <c r="AP1474" s="19" t="e">
        <f>IF(#REF!=0,"",#REF!)</f>
        <v>#REF!</v>
      </c>
      <c r="AQ1474" s="19" t="e">
        <f>IF(#REF!=0,"",#REF!)</f>
        <v>#REF!</v>
      </c>
      <c r="AR1474" s="19" t="e">
        <f>IF(#REF!=0,"",#REF!)</f>
        <v>#REF!</v>
      </c>
      <c r="AS1474" s="19" t="e">
        <f>#REF!</f>
        <v>#REF!</v>
      </c>
    </row>
    <row r="1475" spans="4:45" ht="19.5" thickTop="1" thickBot="1" x14ac:dyDescent="0.25">
      <c r="D1475" s="1" t="str">
        <f t="shared" si="431"/>
        <v/>
      </c>
      <c r="E1475" s="1" t="str">
        <f t="shared" si="432"/>
        <v/>
      </c>
      <c r="K1475" s="19" t="str">
        <f t="shared" si="419"/>
        <v/>
      </c>
      <c r="L1475" s="19">
        <f t="shared" si="429"/>
        <v>10000</v>
      </c>
      <c r="M1475" s="22" t="str">
        <f>TRIM(Data!$N1472)</f>
        <v>Holly Bright</v>
      </c>
      <c r="N1475" s="22" t="str">
        <f>TRIM(Data!$A1472)</f>
        <v>Holly Bright</v>
      </c>
      <c r="O1475" s="23">
        <f>IF(Data!$B1472=0,"",Data!$B1472)</f>
        <v>1985</v>
      </c>
      <c r="P1475" s="19" t="str">
        <f>IF(Data!$C1472=0,"",Data!$C1472)</f>
        <v>1</v>
      </c>
      <c r="Q1475" s="23" t="str">
        <f>IF($M1475="","",Data!$E1472)</f>
        <v>L</v>
      </c>
      <c r="R1475" s="23" t="str">
        <f t="shared" si="420"/>
        <v>L</v>
      </c>
      <c r="S1475" s="23" t="str">
        <f t="shared" si="421"/>
        <v>L</v>
      </c>
      <c r="T1475" s="19" t="str">
        <f>IF(Data!$F1472=0,"",Data!$F1472)</f>
        <v/>
      </c>
      <c r="U1475" s="19" t="str">
        <f>IF(Data!$G1472=0,"",Data!$G1472)</f>
        <v/>
      </c>
      <c r="V1475" s="19" t="str">
        <f>IF(Data!$D1472=0,"",Data!$D1472)</f>
        <v/>
      </c>
      <c r="W1475" s="19" t="str">
        <f>Data!$H1472</f>
        <v>Japonica</v>
      </c>
      <c r="Y1475" s="41" t="e">
        <f t="shared" si="416"/>
        <v>#REF!</v>
      </c>
      <c r="Z1475" s="8">
        <f t="shared" si="422"/>
        <v>10000</v>
      </c>
      <c r="AA1475" s="8" t="str">
        <f t="shared" si="423"/>
        <v>Holly Bright</v>
      </c>
      <c r="AB1475" s="8" t="str">
        <f t="shared" si="424"/>
        <v>L</v>
      </c>
      <c r="AC1475" s="8" t="str">
        <f t="shared" si="425"/>
        <v/>
      </c>
      <c r="AD1475" s="8" t="str">
        <f t="shared" si="430"/>
        <v/>
      </c>
      <c r="AE1475" s="8" t="str">
        <f t="shared" si="426"/>
        <v/>
      </c>
      <c r="AF1475" s="5">
        <f t="shared" si="427"/>
        <v>1985</v>
      </c>
      <c r="AG1475" s="46">
        <v>1472</v>
      </c>
      <c r="AH1475" s="47" t="str">
        <f t="shared" si="417"/>
        <v/>
      </c>
      <c r="AI1475" s="48" t="str">
        <f t="shared" si="418"/>
        <v/>
      </c>
      <c r="AK1475" s="22" t="e">
        <f>TRIM(#REF!)</f>
        <v>#REF!</v>
      </c>
      <c r="AL1475" s="23" t="e">
        <f>IF(#REF!=0,"",#REF!)</f>
        <v>#REF!</v>
      </c>
      <c r="AM1475" s="19" t="e">
        <f>IF(#REF!=0,"",#REF!)</f>
        <v>#REF!</v>
      </c>
      <c r="AN1475" s="23" t="e">
        <f>IF($AK1475="","",#REF!)</f>
        <v>#REF!</v>
      </c>
      <c r="AO1475" s="23" t="e">
        <f t="shared" si="428"/>
        <v>#REF!</v>
      </c>
      <c r="AP1475" s="19" t="e">
        <f>IF(#REF!=0,"",#REF!)</f>
        <v>#REF!</v>
      </c>
      <c r="AQ1475" s="19" t="e">
        <f>IF(#REF!=0,"",#REF!)</f>
        <v>#REF!</v>
      </c>
      <c r="AR1475" s="19" t="e">
        <f>IF(#REF!=0,"",#REF!)</f>
        <v>#REF!</v>
      </c>
      <c r="AS1475" s="19" t="e">
        <f>#REF!</f>
        <v>#REF!</v>
      </c>
    </row>
    <row r="1476" spans="4:45" ht="19.5" thickTop="1" thickBot="1" x14ac:dyDescent="0.25">
      <c r="D1476" s="1" t="str">
        <f t="shared" si="431"/>
        <v/>
      </c>
      <c r="E1476" s="1" t="str">
        <f t="shared" si="432"/>
        <v/>
      </c>
      <c r="K1476" s="19" t="str">
        <f t="shared" si="419"/>
        <v/>
      </c>
      <c r="L1476" s="19">
        <f t="shared" si="429"/>
        <v>10000</v>
      </c>
      <c r="M1476" s="22" t="str">
        <f>TRIM(Data!$N1473)</f>
        <v>Hollyhock (See Kumasaka)</v>
      </c>
      <c r="N1476" s="22" t="str">
        <f>TRIM(Data!$A1473)</f>
        <v>Hollyhock (See Kumasaka)</v>
      </c>
      <c r="O1476" s="23">
        <f>IF(Data!$B1473=0,"",Data!$B1473)</f>
        <v>1896</v>
      </c>
      <c r="P1476" s="19" t="str">
        <f>IF(Data!$C1473=0,"",Data!$C1473)</f>
        <v/>
      </c>
      <c r="Q1476" s="23" t="str">
        <f>IF($M1476="","",Data!$E1473)</f>
        <v>M</v>
      </c>
      <c r="R1476" s="23" t="str">
        <f t="shared" si="420"/>
        <v>M</v>
      </c>
      <c r="S1476" s="23" t="str">
        <f t="shared" si="421"/>
        <v>M</v>
      </c>
      <c r="T1476" s="19" t="str">
        <f>IF(Data!$F1473=0,"",Data!$F1473)</f>
        <v/>
      </c>
      <c r="U1476" s="19" t="str">
        <f>IF(Data!$G1473=0,"",Data!$G1473)</f>
        <v/>
      </c>
      <c r="V1476" s="19" t="str">
        <f>IF(Data!$D1473=0,"",Data!$D1473)</f>
        <v>ANTIQUE</v>
      </c>
      <c r="W1476" s="19" t="str">
        <f>Data!$H1473</f>
        <v>Japonica</v>
      </c>
      <c r="Y1476" s="41" t="e">
        <f t="shared" ref="Y1476:Y1539" si="433">RANK(Z1476,Z$4:Z$3653,1)</f>
        <v>#REF!</v>
      </c>
      <c r="Z1476" s="8">
        <f t="shared" si="422"/>
        <v>1476</v>
      </c>
      <c r="AA1476" s="8" t="str">
        <f t="shared" si="423"/>
        <v>Hollyhock (See Kumasaka)</v>
      </c>
      <c r="AB1476" s="8" t="str">
        <f t="shared" si="424"/>
        <v>M</v>
      </c>
      <c r="AC1476" s="8" t="str">
        <f t="shared" si="425"/>
        <v/>
      </c>
      <c r="AD1476" s="8" t="str">
        <f t="shared" si="430"/>
        <v/>
      </c>
      <c r="AE1476" s="8" t="str">
        <f t="shared" si="426"/>
        <v>ANTIQUE</v>
      </c>
      <c r="AF1476" s="5">
        <f t="shared" si="427"/>
        <v>1896</v>
      </c>
      <c r="AG1476" s="46">
        <v>1473</v>
      </c>
      <c r="AH1476" s="47" t="str">
        <f t="shared" ref="AH1476:AH1539" si="434">IF(ISERROR(VLOOKUP($AG1476,$Y$4:$AE$3653,2,FALSE)),"",VLOOKUP($AG1476,$Y$4:$AE$3653,3,FALSE))</f>
        <v/>
      </c>
      <c r="AI1476" s="48" t="str">
        <f t="shared" ref="AI1476:AI1539" si="435">IF(ISERROR(VLOOKUP($AG1476,$Y$4:$AE$3653,2,FALSE)),"",VLOOKUP($AG1476,$Y$4:$AF$3653,8,FALSE))</f>
        <v/>
      </c>
      <c r="AK1476" s="22" t="e">
        <f>TRIM(#REF!)</f>
        <v>#REF!</v>
      </c>
      <c r="AL1476" s="23" t="e">
        <f>IF(#REF!=0,"",#REF!)</f>
        <v>#REF!</v>
      </c>
      <c r="AM1476" s="19" t="e">
        <f>IF(#REF!=0,"",#REF!)</f>
        <v>#REF!</v>
      </c>
      <c r="AN1476" s="23" t="e">
        <f>IF($AK1476="","",#REF!)</f>
        <v>#REF!</v>
      </c>
      <c r="AO1476" s="23" t="e">
        <f t="shared" si="428"/>
        <v>#REF!</v>
      </c>
      <c r="AP1476" s="19" t="e">
        <f>IF(#REF!=0,"",#REF!)</f>
        <v>#REF!</v>
      </c>
      <c r="AQ1476" s="19" t="e">
        <f>IF(#REF!=0,"",#REF!)</f>
        <v>#REF!</v>
      </c>
      <c r="AR1476" s="19" t="e">
        <f>IF(#REF!=0,"",#REF!)</f>
        <v>#REF!</v>
      </c>
      <c r="AS1476" s="19" t="e">
        <f>#REF!</f>
        <v>#REF!</v>
      </c>
    </row>
    <row r="1477" spans="4:45" ht="19.5" thickTop="1" thickBot="1" x14ac:dyDescent="0.25">
      <c r="D1477" s="1" t="str">
        <f t="shared" si="431"/>
        <v/>
      </c>
      <c r="E1477" s="1" t="str">
        <f t="shared" si="432"/>
        <v/>
      </c>
      <c r="K1477" s="19" t="str">
        <f t="shared" ref="K1477:K1540" si="436">IF(L1477=10000,"",RANK(L1477,$L$4:$L$3653,1))</f>
        <v/>
      </c>
      <c r="L1477" s="19">
        <f t="shared" si="429"/>
        <v>10000</v>
      </c>
      <c r="M1477" s="22" t="str">
        <f>TRIM(Data!$N1474)</f>
        <v>Holy Pure</v>
      </c>
      <c r="N1477" s="22" t="str">
        <f>TRIM(Data!$A1474)</f>
        <v>Holy Pure (R) (Sheng Jie)</v>
      </c>
      <c r="O1477" s="23">
        <f>IF(Data!$B1474=0,"",Data!$B1474)</f>
        <v>2007</v>
      </c>
      <c r="P1477" s="19" t="str">
        <f>IF(Data!$C1474=0,"",Data!$C1474)</f>
        <v>1</v>
      </c>
      <c r="Q1477" s="23" t="str">
        <f>IF($M1477="","",Data!$E1474)</f>
        <v>L-VL</v>
      </c>
      <c r="R1477" s="23" t="str">
        <f t="shared" ref="R1477:R1540" si="437">IF($M1477="","",IF($Q1477="Min","Min",IF($Q1477="Min-S",IF($J$1=1,"S","Min"),IF(OR($Q1477="S",$Q1477="S-M"),"S",IF(OR($Q1477="M",$Q1477="M-L"),"M",IF(OR($Q1477="L",$Q1477="L-VL"),"L",IF($Q1477="VL","VL")))))))</f>
        <v>L</v>
      </c>
      <c r="S1477" s="23" t="str">
        <f t="shared" ref="S1477:S1540" si="438">IF($J$1=1,$R1477,$Q1477)</f>
        <v>L</v>
      </c>
      <c r="T1477" s="19" t="str">
        <f>IF(Data!$F1474=0,"",Data!$F1474)</f>
        <v/>
      </c>
      <c r="U1477" s="19" t="str">
        <f>IF(Data!$G1474=0,"",Data!$G1474)</f>
        <v/>
      </c>
      <c r="V1477" s="19" t="str">
        <f>IF(Data!$D1474=0,"",Data!$D1474)</f>
        <v/>
      </c>
      <c r="W1477" s="19" t="str">
        <f>Data!$H1474</f>
        <v>Reticulata</v>
      </c>
      <c r="Y1477" s="41" t="e">
        <f t="shared" si="433"/>
        <v>#REF!</v>
      </c>
      <c r="Z1477" s="8">
        <f t="shared" ref="Z1477:Z1540" si="439">IF($V1477="ANTIQUE",IF($W1477="Japonica",ROW(),10000),10000)</f>
        <v>10000</v>
      </c>
      <c r="AA1477" s="8" t="str">
        <f t="shared" ref="AA1477:AA1540" si="440">$M1477</f>
        <v>Holy Pure</v>
      </c>
      <c r="AB1477" s="8" t="str">
        <f t="shared" ref="AB1477:AB1540" si="441">$R1477</f>
        <v>L</v>
      </c>
      <c r="AC1477" s="8" t="str">
        <f t="shared" ref="AC1477:AC1540" si="442">$T1477</f>
        <v/>
      </c>
      <c r="AD1477" s="8" t="str">
        <f t="shared" si="430"/>
        <v/>
      </c>
      <c r="AE1477" s="8" t="str">
        <f t="shared" ref="AE1477:AE1540" si="443">$V1477</f>
        <v/>
      </c>
      <c r="AF1477" s="5">
        <f t="shared" ref="AF1477:AF1540" si="444">$O1477</f>
        <v>2007</v>
      </c>
      <c r="AG1477" s="46">
        <v>1474</v>
      </c>
      <c r="AH1477" s="47" t="str">
        <f t="shared" si="434"/>
        <v/>
      </c>
      <c r="AI1477" s="48" t="str">
        <f t="shared" si="435"/>
        <v/>
      </c>
      <c r="AK1477" s="22" t="e">
        <f>TRIM(#REF!)</f>
        <v>#REF!</v>
      </c>
      <c r="AL1477" s="23" t="e">
        <f>IF(#REF!=0,"",#REF!)</f>
        <v>#REF!</v>
      </c>
      <c r="AM1477" s="19" t="e">
        <f>IF(#REF!=0,"",#REF!)</f>
        <v>#REF!</v>
      </c>
      <c r="AN1477" s="23" t="e">
        <f>IF($AK1477="","",#REF!)</f>
        <v>#REF!</v>
      </c>
      <c r="AO1477" s="23" t="e">
        <f t="shared" ref="AO1477:AO1540" si="445">IF($AK1477="","",IF($AN1477="Min","Min",IF($AN1477="Min-S",IF($J$1=1,"S","Min"),IF(OR($AN1477="S",$AN1477="S-M"),"S",IF(OR($AN1477="M",$AN1477="M-L"),"M",IF(OR($AN1477="L",$AN1477="L-VL"),"L",IF($AN1477="VL","VL")))))))</f>
        <v>#REF!</v>
      </c>
      <c r="AP1477" s="19" t="e">
        <f>IF(#REF!=0,"",#REF!)</f>
        <v>#REF!</v>
      </c>
      <c r="AQ1477" s="19" t="e">
        <f>IF(#REF!=0,"",#REF!)</f>
        <v>#REF!</v>
      </c>
      <c r="AR1477" s="19" t="e">
        <f>IF(#REF!=0,"",#REF!)</f>
        <v>#REF!</v>
      </c>
      <c r="AS1477" s="19" t="e">
        <f>#REF!</f>
        <v>#REF!</v>
      </c>
    </row>
    <row r="1478" spans="4:45" ht="19.5" thickTop="1" thickBot="1" x14ac:dyDescent="0.25">
      <c r="D1478" s="1" t="str">
        <f t="shared" si="431"/>
        <v/>
      </c>
      <c r="E1478" s="1" t="str">
        <f t="shared" si="432"/>
        <v/>
      </c>
      <c r="K1478" s="19" t="str">
        <f t="shared" si="436"/>
        <v/>
      </c>
      <c r="L1478" s="19">
        <f t="shared" si="429"/>
        <v>10000</v>
      </c>
      <c r="M1478" s="22" t="str">
        <f>TRIM(Data!$N1475)</f>
        <v>Holy White</v>
      </c>
      <c r="N1478" s="22" t="str">
        <f>TRIM(Data!$A1475)</f>
        <v>Holy White</v>
      </c>
      <c r="O1478" s="23">
        <f>IF(Data!$B1475=0,"",Data!$B1475)</f>
        <v>2019</v>
      </c>
      <c r="P1478" s="19" t="str">
        <f>IF(Data!$C1475=0,"",Data!$C1475)</f>
        <v>1</v>
      </c>
      <c r="Q1478" s="23" t="str">
        <f>IF($M1478="","",Data!$E1475)</f>
        <v>L</v>
      </c>
      <c r="R1478" s="23" t="str">
        <f t="shared" si="437"/>
        <v>L</v>
      </c>
      <c r="S1478" s="23" t="str">
        <f t="shared" si="438"/>
        <v>L</v>
      </c>
      <c r="T1478" s="19" t="str">
        <f>IF(Data!$F1475=0,"",Data!$F1475)</f>
        <v>WHITE</v>
      </c>
      <c r="U1478" s="19" t="str">
        <f>IF(Data!$G1475=0,"",Data!$G1475)</f>
        <v/>
      </c>
      <c r="V1478" s="19" t="str">
        <f>IF(Data!$D1475=0,"",Data!$D1475)</f>
        <v/>
      </c>
      <c r="W1478" s="19" t="str">
        <f>Data!$H1475</f>
        <v>Japonica</v>
      </c>
      <c r="Y1478" s="41" t="e">
        <f t="shared" si="433"/>
        <v>#REF!</v>
      </c>
      <c r="Z1478" s="8">
        <f t="shared" si="439"/>
        <v>10000</v>
      </c>
      <c r="AA1478" s="8" t="str">
        <f t="shared" si="440"/>
        <v>Holy White</v>
      </c>
      <c r="AB1478" s="8" t="str">
        <f t="shared" si="441"/>
        <v>L</v>
      </c>
      <c r="AC1478" s="8" t="str">
        <f t="shared" si="442"/>
        <v>WHITE</v>
      </c>
      <c r="AD1478" s="8" t="str">
        <f t="shared" si="430"/>
        <v/>
      </c>
      <c r="AE1478" s="8" t="str">
        <f t="shared" si="443"/>
        <v/>
      </c>
      <c r="AF1478" s="5">
        <f t="shared" si="444"/>
        <v>2019</v>
      </c>
      <c r="AG1478" s="46">
        <v>1475</v>
      </c>
      <c r="AH1478" s="47" t="str">
        <f t="shared" si="434"/>
        <v/>
      </c>
      <c r="AI1478" s="48" t="str">
        <f t="shared" si="435"/>
        <v/>
      </c>
      <c r="AK1478" s="22" t="e">
        <f>TRIM(#REF!)</f>
        <v>#REF!</v>
      </c>
      <c r="AL1478" s="23" t="e">
        <f>IF(#REF!=0,"",#REF!)</f>
        <v>#REF!</v>
      </c>
      <c r="AM1478" s="19" t="e">
        <f>IF(#REF!=0,"",#REF!)</f>
        <v>#REF!</v>
      </c>
      <c r="AN1478" s="23" t="e">
        <f>IF($AK1478="","",#REF!)</f>
        <v>#REF!</v>
      </c>
      <c r="AO1478" s="23" t="e">
        <f t="shared" si="445"/>
        <v>#REF!</v>
      </c>
      <c r="AP1478" s="19" t="e">
        <f>IF(#REF!=0,"",#REF!)</f>
        <v>#REF!</v>
      </c>
      <c r="AQ1478" s="19" t="e">
        <f>IF(#REF!=0,"",#REF!)</f>
        <v>#REF!</v>
      </c>
      <c r="AR1478" s="19" t="e">
        <f>IF(#REF!=0,"",#REF!)</f>
        <v>#REF!</v>
      </c>
      <c r="AS1478" s="19" t="e">
        <f>#REF!</f>
        <v>#REF!</v>
      </c>
    </row>
    <row r="1479" spans="4:45" ht="19.5" thickTop="1" thickBot="1" x14ac:dyDescent="0.25">
      <c r="D1479" s="1" t="str">
        <f t="shared" si="431"/>
        <v/>
      </c>
      <c r="E1479" s="1" t="str">
        <f t="shared" si="432"/>
        <v/>
      </c>
      <c r="K1479" s="19" t="str">
        <f t="shared" si="436"/>
        <v/>
      </c>
      <c r="L1479" s="19">
        <f t="shared" si="429"/>
        <v>10000</v>
      </c>
      <c r="M1479" s="22" t="str">
        <f>TRIM(Data!$N1476)</f>
        <v>Honeycomb (See Anemonaeflora)</v>
      </c>
      <c r="N1479" s="22" t="str">
        <f>TRIM(Data!$A1476)</f>
        <v>Honeycomb (See Anemonaeflora)</v>
      </c>
      <c r="O1479" s="23">
        <f>IF(Data!$B1476=0,"",Data!$B1476)</f>
        <v>1806</v>
      </c>
      <c r="P1479" s="19" t="str">
        <f>IF(Data!$C1476=0,"",Data!$C1476)</f>
        <v/>
      </c>
      <c r="Q1479" s="23" t="str">
        <f>IF($M1479="","",Data!$E1476)</f>
        <v>M</v>
      </c>
      <c r="R1479" s="23" t="str">
        <f t="shared" si="437"/>
        <v>M</v>
      </c>
      <c r="S1479" s="23" t="str">
        <f t="shared" si="438"/>
        <v>M</v>
      </c>
      <c r="T1479" s="19" t="str">
        <f>IF(Data!$F1476=0,"",Data!$F1476)</f>
        <v/>
      </c>
      <c r="U1479" s="19" t="str">
        <f>IF(Data!$G1476=0,"",Data!$G1476)</f>
        <v/>
      </c>
      <c r="V1479" s="19" t="str">
        <f>IF(Data!$D1476=0,"",Data!$D1476)</f>
        <v>ANTIQUE</v>
      </c>
      <c r="W1479" s="19" t="str">
        <f>Data!$H1476</f>
        <v>Japonica</v>
      </c>
      <c r="Y1479" s="41" t="e">
        <f t="shared" si="433"/>
        <v>#REF!</v>
      </c>
      <c r="Z1479" s="8">
        <f t="shared" si="439"/>
        <v>1479</v>
      </c>
      <c r="AA1479" s="8" t="str">
        <f t="shared" si="440"/>
        <v>Honeycomb (See Anemonaeflora)</v>
      </c>
      <c r="AB1479" s="8" t="str">
        <f t="shared" si="441"/>
        <v>M</v>
      </c>
      <c r="AC1479" s="8" t="str">
        <f t="shared" si="442"/>
        <v/>
      </c>
      <c r="AD1479" s="8" t="str">
        <f t="shared" si="430"/>
        <v/>
      </c>
      <c r="AE1479" s="8" t="str">
        <f t="shared" si="443"/>
        <v>ANTIQUE</v>
      </c>
      <c r="AF1479" s="5">
        <f t="shared" si="444"/>
        <v>1806</v>
      </c>
      <c r="AG1479" s="46">
        <v>1476</v>
      </c>
      <c r="AH1479" s="47" t="str">
        <f t="shared" si="434"/>
        <v/>
      </c>
      <c r="AI1479" s="48" t="str">
        <f t="shared" si="435"/>
        <v/>
      </c>
      <c r="AK1479" s="22" t="e">
        <f>TRIM(#REF!)</f>
        <v>#REF!</v>
      </c>
      <c r="AL1479" s="23" t="e">
        <f>IF(#REF!=0,"",#REF!)</f>
        <v>#REF!</v>
      </c>
      <c r="AM1479" s="19" t="e">
        <f>IF(#REF!=0,"",#REF!)</f>
        <v>#REF!</v>
      </c>
      <c r="AN1479" s="23" t="e">
        <f>IF($AK1479="","",#REF!)</f>
        <v>#REF!</v>
      </c>
      <c r="AO1479" s="23" t="e">
        <f t="shared" si="445"/>
        <v>#REF!</v>
      </c>
      <c r="AP1479" s="19" t="e">
        <f>IF(#REF!=0,"",#REF!)</f>
        <v>#REF!</v>
      </c>
      <c r="AQ1479" s="19" t="e">
        <f>IF(#REF!=0,"",#REF!)</f>
        <v>#REF!</v>
      </c>
      <c r="AR1479" s="19" t="e">
        <f>IF(#REF!=0,"",#REF!)</f>
        <v>#REF!</v>
      </c>
      <c r="AS1479" s="19" t="e">
        <f>#REF!</f>
        <v>#REF!</v>
      </c>
    </row>
    <row r="1480" spans="4:45" ht="19.5" thickTop="1" thickBot="1" x14ac:dyDescent="0.25">
      <c r="D1480" s="1" t="str">
        <f t="shared" si="431"/>
        <v/>
      </c>
      <c r="E1480" s="1" t="str">
        <f t="shared" si="432"/>
        <v/>
      </c>
      <c r="K1480" s="19" t="str">
        <f t="shared" si="436"/>
        <v/>
      </c>
      <c r="L1480" s="19">
        <f t="shared" si="429"/>
        <v>10000</v>
      </c>
      <c r="M1480" s="22" t="str">
        <f>TRIM(Data!$N1477)</f>
        <v>Honeyglow</v>
      </c>
      <c r="N1480" s="22" t="str">
        <f>TRIM(Data!$A1477)</f>
        <v>Honeyglow</v>
      </c>
      <c r="O1480" s="23">
        <f>IF(Data!$B1477=0,"",Data!$B1477)</f>
        <v>1974</v>
      </c>
      <c r="P1480" s="19" t="str">
        <f>IF(Data!$C1477=0,"",Data!$C1477)</f>
        <v>1</v>
      </c>
      <c r="Q1480" s="23" t="str">
        <f>IF($M1480="","",Data!$E1477)</f>
        <v>M</v>
      </c>
      <c r="R1480" s="23" t="str">
        <f t="shared" si="437"/>
        <v>M</v>
      </c>
      <c r="S1480" s="23" t="str">
        <f t="shared" si="438"/>
        <v>M</v>
      </c>
      <c r="T1480" s="19" t="str">
        <f>IF(Data!$F1477=0,"",Data!$F1477)</f>
        <v/>
      </c>
      <c r="U1480" s="19" t="str">
        <f>IF(Data!$G1477=0,"",Data!$G1477)</f>
        <v>FD</v>
      </c>
      <c r="V1480" s="19" t="str">
        <f>IF(Data!$D1477=0,"",Data!$D1477)</f>
        <v/>
      </c>
      <c r="W1480" s="19" t="str">
        <f>Data!$H1477</f>
        <v>Japonica</v>
      </c>
      <c r="Y1480" s="41" t="e">
        <f t="shared" si="433"/>
        <v>#REF!</v>
      </c>
      <c r="Z1480" s="8">
        <f t="shared" si="439"/>
        <v>10000</v>
      </c>
      <c r="AA1480" s="8" t="str">
        <f t="shared" si="440"/>
        <v>Honeyglow</v>
      </c>
      <c r="AB1480" s="8" t="str">
        <f t="shared" si="441"/>
        <v>M</v>
      </c>
      <c r="AC1480" s="8" t="str">
        <f t="shared" si="442"/>
        <v/>
      </c>
      <c r="AD1480" s="8" t="str">
        <f t="shared" si="430"/>
        <v>FD</v>
      </c>
      <c r="AE1480" s="8" t="str">
        <f t="shared" si="443"/>
        <v/>
      </c>
      <c r="AF1480" s="5">
        <f t="shared" si="444"/>
        <v>1974</v>
      </c>
      <c r="AG1480" s="46">
        <v>1477</v>
      </c>
      <c r="AH1480" s="47" t="str">
        <f t="shared" si="434"/>
        <v/>
      </c>
      <c r="AI1480" s="48" t="str">
        <f t="shared" si="435"/>
        <v/>
      </c>
      <c r="AK1480" s="22" t="e">
        <f>TRIM(#REF!)</f>
        <v>#REF!</v>
      </c>
      <c r="AL1480" s="23" t="e">
        <f>IF(#REF!=0,"",#REF!)</f>
        <v>#REF!</v>
      </c>
      <c r="AM1480" s="19" t="e">
        <f>IF(#REF!=0,"",#REF!)</f>
        <v>#REF!</v>
      </c>
      <c r="AN1480" s="23" t="e">
        <f>IF($AK1480="","",#REF!)</f>
        <v>#REF!</v>
      </c>
      <c r="AO1480" s="23" t="e">
        <f t="shared" si="445"/>
        <v>#REF!</v>
      </c>
      <c r="AP1480" s="19" t="e">
        <f>IF(#REF!=0,"",#REF!)</f>
        <v>#REF!</v>
      </c>
      <c r="AQ1480" s="19" t="e">
        <f>IF(#REF!=0,"",#REF!)</f>
        <v>#REF!</v>
      </c>
      <c r="AR1480" s="19" t="e">
        <f>IF(#REF!=0,"",#REF!)</f>
        <v>#REF!</v>
      </c>
      <c r="AS1480" s="19" t="e">
        <f>#REF!</f>
        <v>#REF!</v>
      </c>
    </row>
    <row r="1481" spans="4:45" ht="19.5" thickTop="1" thickBot="1" x14ac:dyDescent="0.25">
      <c r="D1481" s="1" t="str">
        <f t="shared" si="431"/>
        <v/>
      </c>
      <c r="E1481" s="1" t="str">
        <f t="shared" si="432"/>
        <v/>
      </c>
      <c r="K1481" s="19" t="str">
        <f t="shared" si="436"/>
        <v/>
      </c>
      <c r="L1481" s="19">
        <f t="shared" si="429"/>
        <v>10000</v>
      </c>
      <c r="M1481" s="22" t="str">
        <f>TRIM(Data!$N1478)</f>
        <v>Honeymoon</v>
      </c>
      <c r="N1481" s="22" t="str">
        <f>TRIM(Data!$A1478)</f>
        <v>Honeymoon (H)</v>
      </c>
      <c r="O1481" s="23">
        <f>IF(Data!$B1478=0,"",Data!$B1478)</f>
        <v>1992</v>
      </c>
      <c r="P1481" s="19" t="str">
        <f>IF(Data!$C1478=0,"",Data!$C1478)</f>
        <v>1</v>
      </c>
      <c r="Q1481" s="23" t="str">
        <f>IF($M1481="","",Data!$E1478)</f>
        <v>M-L</v>
      </c>
      <c r="R1481" s="23" t="str">
        <f t="shared" si="437"/>
        <v>M</v>
      </c>
      <c r="S1481" s="23" t="str">
        <f t="shared" si="438"/>
        <v>M</v>
      </c>
      <c r="T1481" s="19" t="str">
        <f>IF(Data!$F1478=0,"",Data!$F1478)</f>
        <v/>
      </c>
      <c r="U1481" s="19" t="str">
        <f>IF(Data!$G1478=0,"",Data!$G1478)</f>
        <v/>
      </c>
      <c r="V1481" s="19" t="str">
        <f>IF(Data!$D1478=0,"",Data!$D1478)</f>
        <v/>
      </c>
      <c r="W1481" s="19" t="str">
        <f>Data!$H1478</f>
        <v>NRH</v>
      </c>
      <c r="Y1481" s="41" t="e">
        <f t="shared" si="433"/>
        <v>#REF!</v>
      </c>
      <c r="Z1481" s="8">
        <f t="shared" si="439"/>
        <v>10000</v>
      </c>
      <c r="AA1481" s="8" t="str">
        <f t="shared" si="440"/>
        <v>Honeymoon</v>
      </c>
      <c r="AB1481" s="8" t="str">
        <f t="shared" si="441"/>
        <v>M</v>
      </c>
      <c r="AC1481" s="8" t="str">
        <f t="shared" si="442"/>
        <v/>
      </c>
      <c r="AD1481" s="8" t="str">
        <f t="shared" si="430"/>
        <v/>
      </c>
      <c r="AE1481" s="8" t="str">
        <f t="shared" si="443"/>
        <v/>
      </c>
      <c r="AF1481" s="5">
        <f t="shared" si="444"/>
        <v>1992</v>
      </c>
      <c r="AG1481" s="46">
        <v>1478</v>
      </c>
      <c r="AH1481" s="47" t="str">
        <f t="shared" si="434"/>
        <v/>
      </c>
      <c r="AI1481" s="48" t="str">
        <f t="shared" si="435"/>
        <v/>
      </c>
      <c r="AK1481" s="22" t="e">
        <f>TRIM(#REF!)</f>
        <v>#REF!</v>
      </c>
      <c r="AL1481" s="23" t="e">
        <f>IF(#REF!=0,"",#REF!)</f>
        <v>#REF!</v>
      </c>
      <c r="AM1481" s="19" t="e">
        <f>IF(#REF!=0,"",#REF!)</f>
        <v>#REF!</v>
      </c>
      <c r="AN1481" s="23" t="e">
        <f>IF($AK1481="","",#REF!)</f>
        <v>#REF!</v>
      </c>
      <c r="AO1481" s="23" t="e">
        <f t="shared" si="445"/>
        <v>#REF!</v>
      </c>
      <c r="AP1481" s="19" t="e">
        <f>IF(#REF!=0,"",#REF!)</f>
        <v>#REF!</v>
      </c>
      <c r="AQ1481" s="19" t="e">
        <f>IF(#REF!=0,"",#REF!)</f>
        <v>#REF!</v>
      </c>
      <c r="AR1481" s="19" t="e">
        <f>IF(#REF!=0,"",#REF!)</f>
        <v>#REF!</v>
      </c>
      <c r="AS1481" s="19" t="e">
        <f>#REF!</f>
        <v>#REF!</v>
      </c>
    </row>
    <row r="1482" spans="4:45" ht="19.5" thickTop="1" thickBot="1" x14ac:dyDescent="0.25">
      <c r="D1482" s="1" t="str">
        <f t="shared" si="431"/>
        <v/>
      </c>
      <c r="E1482" s="1" t="str">
        <f t="shared" si="432"/>
        <v/>
      </c>
      <c r="K1482" s="19" t="str">
        <f t="shared" si="436"/>
        <v/>
      </c>
      <c r="L1482" s="19">
        <f t="shared" si="429"/>
        <v>10000</v>
      </c>
      <c r="M1482" s="22" t="str">
        <f>TRIM(Data!$N1479)</f>
        <v>Hongluzhen</v>
      </c>
      <c r="N1482" s="22" t="str">
        <f>TRIM(Data!$A1479)</f>
        <v>Hongluzhen</v>
      </c>
      <c r="O1482" s="23">
        <f>IF(Data!$B1479=0,"",Data!$B1479)</f>
        <v>1993</v>
      </c>
      <c r="P1482" s="19" t="str">
        <f>IF(Data!$C1479=0,"",Data!$C1479)</f>
        <v>1</v>
      </c>
      <c r="Q1482" s="23" t="str">
        <f>IF($M1482="","",Data!$E1479)</f>
        <v>L</v>
      </c>
      <c r="R1482" s="23" t="str">
        <f t="shared" si="437"/>
        <v>L</v>
      </c>
      <c r="S1482" s="23" t="str">
        <f t="shared" si="438"/>
        <v>L</v>
      </c>
      <c r="T1482" s="19" t="str">
        <f>IF(Data!$F1479=0,"",Data!$F1479)</f>
        <v/>
      </c>
      <c r="U1482" s="19" t="str">
        <f>IF(Data!$G1479=0,"",Data!$G1479)</f>
        <v/>
      </c>
      <c r="V1482" s="19" t="str">
        <f>IF(Data!$D1479=0,"",Data!$D1479)</f>
        <v/>
      </c>
      <c r="W1482" s="19" t="str">
        <f>Data!$H1479</f>
        <v>Japonica</v>
      </c>
      <c r="Y1482" s="41" t="e">
        <f t="shared" si="433"/>
        <v>#REF!</v>
      </c>
      <c r="Z1482" s="8">
        <f t="shared" si="439"/>
        <v>10000</v>
      </c>
      <c r="AA1482" s="8" t="str">
        <f t="shared" si="440"/>
        <v>Hongluzhen</v>
      </c>
      <c r="AB1482" s="8" t="str">
        <f t="shared" si="441"/>
        <v>L</v>
      </c>
      <c r="AC1482" s="8" t="str">
        <f t="shared" si="442"/>
        <v/>
      </c>
      <c r="AD1482" s="8" t="str">
        <f t="shared" si="430"/>
        <v/>
      </c>
      <c r="AE1482" s="8" t="str">
        <f t="shared" si="443"/>
        <v/>
      </c>
      <c r="AF1482" s="5">
        <f t="shared" si="444"/>
        <v>1993</v>
      </c>
      <c r="AG1482" s="46">
        <v>1479</v>
      </c>
      <c r="AH1482" s="47" t="str">
        <f t="shared" si="434"/>
        <v/>
      </c>
      <c r="AI1482" s="48" t="str">
        <f t="shared" si="435"/>
        <v/>
      </c>
      <c r="AK1482" s="22" t="e">
        <f>TRIM(#REF!)</f>
        <v>#REF!</v>
      </c>
      <c r="AL1482" s="23" t="e">
        <f>IF(#REF!=0,"",#REF!)</f>
        <v>#REF!</v>
      </c>
      <c r="AM1482" s="19" t="e">
        <f>IF(#REF!=0,"",#REF!)</f>
        <v>#REF!</v>
      </c>
      <c r="AN1482" s="23" t="e">
        <f>IF($AK1482="","",#REF!)</f>
        <v>#REF!</v>
      </c>
      <c r="AO1482" s="23" t="e">
        <f t="shared" si="445"/>
        <v>#REF!</v>
      </c>
      <c r="AP1482" s="19" t="e">
        <f>IF(#REF!=0,"",#REF!)</f>
        <v>#REF!</v>
      </c>
      <c r="AQ1482" s="19" t="e">
        <f>IF(#REF!=0,"",#REF!)</f>
        <v>#REF!</v>
      </c>
      <c r="AR1482" s="19" t="e">
        <f>IF(#REF!=0,"",#REF!)</f>
        <v>#REF!</v>
      </c>
      <c r="AS1482" s="19" t="e">
        <f>#REF!</f>
        <v>#REF!</v>
      </c>
    </row>
    <row r="1483" spans="4:45" ht="19.5" thickTop="1" thickBot="1" x14ac:dyDescent="0.25">
      <c r="D1483" s="1" t="str">
        <f t="shared" si="431"/>
        <v/>
      </c>
      <c r="E1483" s="1" t="str">
        <f t="shared" si="432"/>
        <v/>
      </c>
      <c r="K1483" s="19" t="str">
        <f t="shared" si="436"/>
        <v/>
      </c>
      <c r="L1483" s="19">
        <f t="shared" si="429"/>
        <v>10000</v>
      </c>
      <c r="M1483" s="22" t="str">
        <f>TRIM(Data!$N1480)</f>
        <v>Hope Griffin</v>
      </c>
      <c r="N1483" s="22" t="str">
        <f>TRIM(Data!$A1480)</f>
        <v>Hope Griffin</v>
      </c>
      <c r="O1483" s="23">
        <f>IF(Data!$B1480=0,"",Data!$B1480)</f>
        <v>1999</v>
      </c>
      <c r="P1483" s="19" t="str">
        <f>IF(Data!$C1480=0,"",Data!$C1480)</f>
        <v>1</v>
      </c>
      <c r="Q1483" s="23" t="str">
        <f>IF($M1483="","",Data!$E1480)</f>
        <v>L-VL</v>
      </c>
      <c r="R1483" s="23" t="str">
        <f t="shared" si="437"/>
        <v>L</v>
      </c>
      <c r="S1483" s="23" t="str">
        <f t="shared" si="438"/>
        <v>L</v>
      </c>
      <c r="T1483" s="19" t="str">
        <f>IF(Data!$F1480=0,"",Data!$F1480)</f>
        <v>WHITE</v>
      </c>
      <c r="U1483" s="19" t="str">
        <f>IF(Data!$G1480=0,"",Data!$G1480)</f>
        <v/>
      </c>
      <c r="V1483" s="19" t="str">
        <f>IF(Data!$D1480=0,"",Data!$D1480)</f>
        <v/>
      </c>
      <c r="W1483" s="19" t="str">
        <f>Data!$H1480</f>
        <v>Japonica</v>
      </c>
      <c r="Y1483" s="41" t="e">
        <f t="shared" si="433"/>
        <v>#REF!</v>
      </c>
      <c r="Z1483" s="8">
        <f t="shared" si="439"/>
        <v>10000</v>
      </c>
      <c r="AA1483" s="8" t="str">
        <f t="shared" si="440"/>
        <v>Hope Griffin</v>
      </c>
      <c r="AB1483" s="8" t="str">
        <f t="shared" si="441"/>
        <v>L</v>
      </c>
      <c r="AC1483" s="8" t="str">
        <f t="shared" si="442"/>
        <v>WHITE</v>
      </c>
      <c r="AD1483" s="8" t="str">
        <f t="shared" si="430"/>
        <v/>
      </c>
      <c r="AE1483" s="8" t="str">
        <f t="shared" si="443"/>
        <v/>
      </c>
      <c r="AF1483" s="5">
        <f t="shared" si="444"/>
        <v>1999</v>
      </c>
      <c r="AG1483" s="46">
        <v>1480</v>
      </c>
      <c r="AH1483" s="47" t="str">
        <f t="shared" si="434"/>
        <v/>
      </c>
      <c r="AI1483" s="48" t="str">
        <f t="shared" si="435"/>
        <v/>
      </c>
      <c r="AK1483" s="22" t="e">
        <f>TRIM(#REF!)</f>
        <v>#REF!</v>
      </c>
      <c r="AL1483" s="23" t="e">
        <f>IF(#REF!=0,"",#REF!)</f>
        <v>#REF!</v>
      </c>
      <c r="AM1483" s="19" t="e">
        <f>IF(#REF!=0,"",#REF!)</f>
        <v>#REF!</v>
      </c>
      <c r="AN1483" s="23" t="e">
        <f>IF($AK1483="","",#REF!)</f>
        <v>#REF!</v>
      </c>
      <c r="AO1483" s="23" t="e">
        <f t="shared" si="445"/>
        <v>#REF!</v>
      </c>
      <c r="AP1483" s="19" t="e">
        <f>IF(#REF!=0,"",#REF!)</f>
        <v>#REF!</v>
      </c>
      <c r="AQ1483" s="19" t="e">
        <f>IF(#REF!=0,"",#REF!)</f>
        <v>#REF!</v>
      </c>
      <c r="AR1483" s="19" t="e">
        <f>IF(#REF!=0,"",#REF!)</f>
        <v>#REF!</v>
      </c>
      <c r="AS1483" s="19" t="e">
        <f>#REF!</f>
        <v>#REF!</v>
      </c>
    </row>
    <row r="1484" spans="4:45" ht="19.5" thickTop="1" thickBot="1" x14ac:dyDescent="0.25">
      <c r="D1484" s="1" t="str">
        <f t="shared" si="431"/>
        <v/>
      </c>
      <c r="E1484" s="1" t="str">
        <f t="shared" si="432"/>
        <v/>
      </c>
      <c r="K1484" s="19" t="str">
        <f t="shared" si="436"/>
        <v/>
      </c>
      <c r="L1484" s="19">
        <f t="shared" si="429"/>
        <v>10000</v>
      </c>
      <c r="M1484" s="22" t="str">
        <f>TRIM(Data!$N1481)</f>
        <v>Hopkin's Pink</v>
      </c>
      <c r="N1484" s="22" t="str">
        <f>TRIM(Data!$A1481)</f>
        <v>Hopkin's Pink</v>
      </c>
      <c r="O1484" s="23">
        <f>IF(Data!$B1481=0,"",Data!$B1481)</f>
        <v>1959</v>
      </c>
      <c r="P1484" s="19" t="str">
        <f>IF(Data!$C1481=0,"",Data!$C1481)</f>
        <v>1</v>
      </c>
      <c r="Q1484" s="23" t="str">
        <f>IF($M1484="","",Data!$E1481)</f>
        <v>Min</v>
      </c>
      <c r="R1484" s="23" t="str">
        <f t="shared" si="437"/>
        <v>Min</v>
      </c>
      <c r="S1484" s="23" t="str">
        <f t="shared" si="438"/>
        <v>Min</v>
      </c>
      <c r="T1484" s="19" t="str">
        <f>IF(Data!$F1481=0,"",Data!$F1481)</f>
        <v/>
      </c>
      <c r="U1484" s="19" t="str">
        <f>IF(Data!$G1481=0,"",Data!$G1481)</f>
        <v/>
      </c>
      <c r="V1484" s="19" t="str">
        <f>IF(Data!$D1481=0,"",Data!$D1481)</f>
        <v/>
      </c>
      <c r="W1484" s="19" t="str">
        <f>Data!$H1481</f>
        <v>Japonica</v>
      </c>
      <c r="Y1484" s="41" t="e">
        <f t="shared" si="433"/>
        <v>#REF!</v>
      </c>
      <c r="Z1484" s="8">
        <f t="shared" si="439"/>
        <v>10000</v>
      </c>
      <c r="AA1484" s="8" t="str">
        <f t="shared" si="440"/>
        <v>Hopkin's Pink</v>
      </c>
      <c r="AB1484" s="8" t="str">
        <f t="shared" si="441"/>
        <v>Min</v>
      </c>
      <c r="AC1484" s="8" t="str">
        <f t="shared" si="442"/>
        <v/>
      </c>
      <c r="AD1484" s="8" t="str">
        <f t="shared" si="430"/>
        <v/>
      </c>
      <c r="AE1484" s="8" t="str">
        <f t="shared" si="443"/>
        <v/>
      </c>
      <c r="AF1484" s="5">
        <f t="shared" si="444"/>
        <v>1959</v>
      </c>
      <c r="AG1484" s="46">
        <v>1481</v>
      </c>
      <c r="AH1484" s="47" t="str">
        <f t="shared" si="434"/>
        <v/>
      </c>
      <c r="AI1484" s="48" t="str">
        <f t="shared" si="435"/>
        <v/>
      </c>
      <c r="AK1484" s="22" t="e">
        <f>TRIM(#REF!)</f>
        <v>#REF!</v>
      </c>
      <c r="AL1484" s="23" t="e">
        <f>IF(#REF!=0,"",#REF!)</f>
        <v>#REF!</v>
      </c>
      <c r="AM1484" s="19" t="e">
        <f>IF(#REF!=0,"",#REF!)</f>
        <v>#REF!</v>
      </c>
      <c r="AN1484" s="23" t="e">
        <f>IF($AK1484="","",#REF!)</f>
        <v>#REF!</v>
      </c>
      <c r="AO1484" s="23" t="e">
        <f t="shared" si="445"/>
        <v>#REF!</v>
      </c>
      <c r="AP1484" s="19" t="e">
        <f>IF(#REF!=0,"",#REF!)</f>
        <v>#REF!</v>
      </c>
      <c r="AQ1484" s="19" t="e">
        <f>IF(#REF!=0,"",#REF!)</f>
        <v>#REF!</v>
      </c>
      <c r="AR1484" s="19" t="e">
        <f>IF(#REF!=0,"",#REF!)</f>
        <v>#REF!</v>
      </c>
      <c r="AS1484" s="19" t="e">
        <f>#REF!</f>
        <v>#REF!</v>
      </c>
    </row>
    <row r="1485" spans="4:45" ht="19.5" thickTop="1" thickBot="1" x14ac:dyDescent="0.25">
      <c r="D1485" s="1" t="str">
        <f t="shared" si="431"/>
        <v/>
      </c>
      <c r="E1485" s="1" t="str">
        <f t="shared" si="432"/>
        <v/>
      </c>
      <c r="K1485" s="19" t="str">
        <f t="shared" si="436"/>
        <v/>
      </c>
      <c r="L1485" s="19">
        <f t="shared" si="429"/>
        <v>10000</v>
      </c>
      <c r="M1485" s="22" t="str">
        <f>TRIM(Data!$N1482)</f>
        <v>Hopkin's Rose Pink</v>
      </c>
      <c r="N1485" s="22" t="str">
        <f>TRIM(Data!$A1482)</f>
        <v>Hopkin's Rose Pink</v>
      </c>
      <c r="O1485" s="23">
        <f>IF(Data!$B1482=0,"",Data!$B1482)</f>
        <v>1966</v>
      </c>
      <c r="P1485" s="19" t="str">
        <f>IF(Data!$C1482=0,"",Data!$C1482)</f>
        <v>1</v>
      </c>
      <c r="Q1485" s="23" t="str">
        <f>IF($M1485="","",Data!$E1482)</f>
        <v>Min</v>
      </c>
      <c r="R1485" s="23" t="str">
        <f t="shared" si="437"/>
        <v>Min</v>
      </c>
      <c r="S1485" s="23" t="str">
        <f t="shared" si="438"/>
        <v>Min</v>
      </c>
      <c r="T1485" s="19" t="str">
        <f>IF(Data!$F1482=0,"",Data!$F1482)</f>
        <v/>
      </c>
      <c r="U1485" s="19" t="str">
        <f>IF(Data!$G1482=0,"",Data!$G1482)</f>
        <v/>
      </c>
      <c r="V1485" s="19" t="str">
        <f>IF(Data!$D1482=0,"",Data!$D1482)</f>
        <v/>
      </c>
      <c r="W1485" s="19" t="str">
        <f>Data!$H1482</f>
        <v>Japonica</v>
      </c>
      <c r="Y1485" s="41" t="e">
        <f t="shared" si="433"/>
        <v>#REF!</v>
      </c>
      <c r="Z1485" s="8">
        <f t="shared" si="439"/>
        <v>10000</v>
      </c>
      <c r="AA1485" s="8" t="str">
        <f t="shared" si="440"/>
        <v>Hopkin's Rose Pink</v>
      </c>
      <c r="AB1485" s="8" t="str">
        <f t="shared" si="441"/>
        <v>Min</v>
      </c>
      <c r="AC1485" s="8" t="str">
        <f t="shared" si="442"/>
        <v/>
      </c>
      <c r="AD1485" s="8" t="str">
        <f t="shared" si="430"/>
        <v/>
      </c>
      <c r="AE1485" s="8" t="str">
        <f t="shared" si="443"/>
        <v/>
      </c>
      <c r="AF1485" s="5">
        <f t="shared" si="444"/>
        <v>1966</v>
      </c>
      <c r="AG1485" s="46">
        <v>1482</v>
      </c>
      <c r="AH1485" s="47" t="str">
        <f t="shared" si="434"/>
        <v/>
      </c>
      <c r="AI1485" s="48" t="str">
        <f t="shared" si="435"/>
        <v/>
      </c>
      <c r="AK1485" s="22" t="e">
        <f>TRIM(#REF!)</f>
        <v>#REF!</v>
      </c>
      <c r="AL1485" s="23" t="e">
        <f>IF(#REF!=0,"",#REF!)</f>
        <v>#REF!</v>
      </c>
      <c r="AM1485" s="19" t="e">
        <f>IF(#REF!=0,"",#REF!)</f>
        <v>#REF!</v>
      </c>
      <c r="AN1485" s="23" t="e">
        <f>IF($AK1485="","",#REF!)</f>
        <v>#REF!</v>
      </c>
      <c r="AO1485" s="23" t="e">
        <f t="shared" si="445"/>
        <v>#REF!</v>
      </c>
      <c r="AP1485" s="19" t="e">
        <f>IF(#REF!=0,"",#REF!)</f>
        <v>#REF!</v>
      </c>
      <c r="AQ1485" s="19" t="e">
        <f>IF(#REF!=0,"",#REF!)</f>
        <v>#REF!</v>
      </c>
      <c r="AR1485" s="19" t="e">
        <f>IF(#REF!=0,"",#REF!)</f>
        <v>#REF!</v>
      </c>
      <c r="AS1485" s="19" t="e">
        <f>#REF!</f>
        <v>#REF!</v>
      </c>
    </row>
    <row r="1486" spans="4:45" ht="19.5" thickTop="1" thickBot="1" x14ac:dyDescent="0.25">
      <c r="D1486" s="1" t="str">
        <f t="shared" si="431"/>
        <v/>
      </c>
      <c r="E1486" s="1" t="str">
        <f t="shared" si="432"/>
        <v/>
      </c>
      <c r="K1486" s="19" t="str">
        <f t="shared" si="436"/>
        <v/>
      </c>
      <c r="L1486" s="19">
        <f t="shared" si="429"/>
        <v>10000</v>
      </c>
      <c r="M1486" s="22" t="str">
        <f>TRIM(Data!$N1483)</f>
        <v>Horkan</v>
      </c>
      <c r="N1486" s="22" t="str">
        <f>TRIM(Data!$A1483)</f>
        <v>Horkan (Not same as Rena Campbell-2014)</v>
      </c>
      <c r="O1486" s="23">
        <f>IF(Data!$B1483=0,"",Data!$B1483)</f>
        <v>1816</v>
      </c>
      <c r="P1486" s="19" t="str">
        <f>IF(Data!$C1483=0,"",Data!$C1483)</f>
        <v>1</v>
      </c>
      <c r="Q1486" s="23" t="str">
        <f>IF($M1486="","",Data!$E1483)</f>
        <v>M</v>
      </c>
      <c r="R1486" s="23" t="str">
        <f t="shared" si="437"/>
        <v>M</v>
      </c>
      <c r="S1486" s="23" t="str">
        <f t="shared" si="438"/>
        <v>M</v>
      </c>
      <c r="T1486" s="19" t="str">
        <f>IF(Data!$F1483=0,"",Data!$F1483)</f>
        <v/>
      </c>
      <c r="U1486" s="19" t="str">
        <f>IF(Data!$G1483=0,"",Data!$G1483)</f>
        <v/>
      </c>
      <c r="V1486" s="19" t="str">
        <f>IF(Data!$D1483=0,"",Data!$D1483)</f>
        <v>ANTIQUE</v>
      </c>
      <c r="W1486" s="19" t="str">
        <f>Data!$H1483</f>
        <v>Japonica</v>
      </c>
      <c r="Y1486" s="41" t="e">
        <f t="shared" si="433"/>
        <v>#REF!</v>
      </c>
      <c r="Z1486" s="8">
        <f t="shared" si="439"/>
        <v>1486</v>
      </c>
      <c r="AA1486" s="8" t="str">
        <f t="shared" si="440"/>
        <v>Horkan</v>
      </c>
      <c r="AB1486" s="8" t="str">
        <f t="shared" si="441"/>
        <v>M</v>
      </c>
      <c r="AC1486" s="8" t="str">
        <f t="shared" si="442"/>
        <v/>
      </c>
      <c r="AD1486" s="8" t="str">
        <f t="shared" si="430"/>
        <v/>
      </c>
      <c r="AE1486" s="8" t="str">
        <f t="shared" si="443"/>
        <v>ANTIQUE</v>
      </c>
      <c r="AF1486" s="5">
        <f t="shared" si="444"/>
        <v>1816</v>
      </c>
      <c r="AG1486" s="46">
        <v>1483</v>
      </c>
      <c r="AH1486" s="47" t="str">
        <f t="shared" si="434"/>
        <v/>
      </c>
      <c r="AI1486" s="48" t="str">
        <f t="shared" si="435"/>
        <v/>
      </c>
      <c r="AK1486" s="22" t="e">
        <f>TRIM(#REF!)</f>
        <v>#REF!</v>
      </c>
      <c r="AL1486" s="23" t="e">
        <f>IF(#REF!=0,"",#REF!)</f>
        <v>#REF!</v>
      </c>
      <c r="AM1486" s="19" t="e">
        <f>IF(#REF!=0,"",#REF!)</f>
        <v>#REF!</v>
      </c>
      <c r="AN1486" s="23" t="e">
        <f>IF($AK1486="","",#REF!)</f>
        <v>#REF!</v>
      </c>
      <c r="AO1486" s="23" t="e">
        <f t="shared" si="445"/>
        <v>#REF!</v>
      </c>
      <c r="AP1486" s="19" t="e">
        <f>IF(#REF!=0,"",#REF!)</f>
        <v>#REF!</v>
      </c>
      <c r="AQ1486" s="19" t="e">
        <f>IF(#REF!=0,"",#REF!)</f>
        <v>#REF!</v>
      </c>
      <c r="AR1486" s="19" t="e">
        <f>IF(#REF!=0,"",#REF!)</f>
        <v>#REF!</v>
      </c>
      <c r="AS1486" s="19" t="e">
        <f>#REF!</f>
        <v>#REF!</v>
      </c>
    </row>
    <row r="1487" spans="4:45" ht="19.5" thickTop="1" thickBot="1" x14ac:dyDescent="0.25">
      <c r="D1487" s="1" t="str">
        <f t="shared" si="431"/>
        <v/>
      </c>
      <c r="E1487" s="1" t="str">
        <f t="shared" si="432"/>
        <v/>
      </c>
      <c r="K1487" s="19" t="str">
        <f t="shared" si="436"/>
        <v/>
      </c>
      <c r="L1487" s="19">
        <f t="shared" si="429"/>
        <v>10000</v>
      </c>
      <c r="M1487" s="22" t="str">
        <f>TRIM(Data!$N1484)</f>
        <v>Horry Frost</v>
      </c>
      <c r="N1487" s="22" t="str">
        <f>TRIM(Data!$A1484)</f>
        <v>Horry Frost</v>
      </c>
      <c r="O1487" s="23">
        <f>IF(Data!$B1484=0,"",Data!$B1484)</f>
        <v>1942</v>
      </c>
      <c r="P1487" s="19" t="str">
        <f>IF(Data!$C1484=0,"",Data!$C1484)</f>
        <v>1</v>
      </c>
      <c r="Q1487" s="23" t="str">
        <f>IF($M1487="","",Data!$E1484)</f>
        <v>S</v>
      </c>
      <c r="R1487" s="23" t="str">
        <f t="shared" si="437"/>
        <v>S</v>
      </c>
      <c r="S1487" s="23" t="str">
        <f t="shared" si="438"/>
        <v>S</v>
      </c>
      <c r="T1487" s="19" t="str">
        <f>IF(Data!$F1484=0,"",Data!$F1484)</f>
        <v/>
      </c>
      <c r="U1487" s="19" t="str">
        <f>IF(Data!$G1484=0,"",Data!$G1484)</f>
        <v>FD</v>
      </c>
      <c r="V1487" s="19" t="str">
        <f>IF(Data!$D1484=0,"",Data!$D1484)</f>
        <v/>
      </c>
      <c r="W1487" s="19" t="str">
        <f>Data!$H1484</f>
        <v>Japonica</v>
      </c>
      <c r="Y1487" s="41" t="e">
        <f t="shared" si="433"/>
        <v>#REF!</v>
      </c>
      <c r="Z1487" s="8">
        <f t="shared" si="439"/>
        <v>10000</v>
      </c>
      <c r="AA1487" s="8" t="str">
        <f t="shared" si="440"/>
        <v>Horry Frost</v>
      </c>
      <c r="AB1487" s="8" t="str">
        <f t="shared" si="441"/>
        <v>S</v>
      </c>
      <c r="AC1487" s="8" t="str">
        <f t="shared" si="442"/>
        <v/>
      </c>
      <c r="AD1487" s="8" t="str">
        <f t="shared" si="430"/>
        <v>FD</v>
      </c>
      <c r="AE1487" s="8" t="str">
        <f t="shared" si="443"/>
        <v/>
      </c>
      <c r="AF1487" s="5">
        <f t="shared" si="444"/>
        <v>1942</v>
      </c>
      <c r="AG1487" s="46">
        <v>1484</v>
      </c>
      <c r="AH1487" s="47" t="str">
        <f t="shared" si="434"/>
        <v/>
      </c>
      <c r="AI1487" s="48" t="str">
        <f t="shared" si="435"/>
        <v/>
      </c>
      <c r="AK1487" s="22" t="e">
        <f>TRIM(#REF!)</f>
        <v>#REF!</v>
      </c>
      <c r="AL1487" s="23" t="e">
        <f>IF(#REF!=0,"",#REF!)</f>
        <v>#REF!</v>
      </c>
      <c r="AM1487" s="19" t="e">
        <f>IF(#REF!=0,"",#REF!)</f>
        <v>#REF!</v>
      </c>
      <c r="AN1487" s="23" t="e">
        <f>IF($AK1487="","",#REF!)</f>
        <v>#REF!</v>
      </c>
      <c r="AO1487" s="23" t="e">
        <f t="shared" si="445"/>
        <v>#REF!</v>
      </c>
      <c r="AP1487" s="19" t="e">
        <f>IF(#REF!=0,"",#REF!)</f>
        <v>#REF!</v>
      </c>
      <c r="AQ1487" s="19" t="e">
        <f>IF(#REF!=0,"",#REF!)</f>
        <v>#REF!</v>
      </c>
      <c r="AR1487" s="19" t="e">
        <f>IF(#REF!=0,"",#REF!)</f>
        <v>#REF!</v>
      </c>
      <c r="AS1487" s="19" t="e">
        <f>#REF!</f>
        <v>#REF!</v>
      </c>
    </row>
    <row r="1488" spans="4:45" ht="19.5" thickTop="1" thickBot="1" x14ac:dyDescent="0.25">
      <c r="D1488" s="1" t="str">
        <f t="shared" si="431"/>
        <v/>
      </c>
      <c r="E1488" s="1" t="str">
        <f t="shared" si="432"/>
        <v/>
      </c>
      <c r="K1488" s="19" t="str">
        <f t="shared" si="436"/>
        <v/>
      </c>
      <c r="L1488" s="19">
        <f t="shared" si="429"/>
        <v>10000</v>
      </c>
      <c r="M1488" s="22" t="str">
        <f>TRIM(Data!$N1485)</f>
        <v>Hot Flash</v>
      </c>
      <c r="N1488" s="22" t="str">
        <f>TRIM(Data!$A1485)</f>
        <v>Hot Flash (Sasanqua)</v>
      </c>
      <c r="O1488" s="23">
        <f>IF(Data!$B1485=0,"",Data!$B1485)</f>
        <v>2003</v>
      </c>
      <c r="P1488" s="19" t="str">
        <f>IF(Data!$C1485=0,"",Data!$C1485)</f>
        <v>1</v>
      </c>
      <c r="Q1488" s="23" t="str">
        <f>IF($M1488="","",Data!$E1485)</f>
        <v>S</v>
      </c>
      <c r="R1488" s="23" t="str">
        <f t="shared" si="437"/>
        <v>S</v>
      </c>
      <c r="S1488" s="23" t="str">
        <f t="shared" si="438"/>
        <v>S</v>
      </c>
      <c r="T1488" s="19" t="str">
        <f>IF(Data!$F1485=0,"",Data!$F1485)</f>
        <v/>
      </c>
      <c r="U1488" s="19" t="str">
        <f>IF(Data!$G1485=0,"",Data!$G1485)</f>
        <v/>
      </c>
      <c r="V1488" s="19" t="str">
        <f>IF(Data!$D1485=0,"",Data!$D1485)</f>
        <v/>
      </c>
      <c r="W1488" s="19" t="str">
        <f>Data!$H1485</f>
        <v>Sasanqua</v>
      </c>
      <c r="Y1488" s="41" t="e">
        <f t="shared" si="433"/>
        <v>#REF!</v>
      </c>
      <c r="Z1488" s="8">
        <f t="shared" si="439"/>
        <v>10000</v>
      </c>
      <c r="AA1488" s="8" t="str">
        <f t="shared" si="440"/>
        <v>Hot Flash</v>
      </c>
      <c r="AB1488" s="8" t="str">
        <f t="shared" si="441"/>
        <v>S</v>
      </c>
      <c r="AC1488" s="8" t="str">
        <f t="shared" si="442"/>
        <v/>
      </c>
      <c r="AD1488" s="8" t="str">
        <f t="shared" si="430"/>
        <v/>
      </c>
      <c r="AE1488" s="8" t="str">
        <f t="shared" si="443"/>
        <v/>
      </c>
      <c r="AF1488" s="5">
        <f t="shared" si="444"/>
        <v>2003</v>
      </c>
      <c r="AG1488" s="46">
        <v>1485</v>
      </c>
      <c r="AH1488" s="47" t="str">
        <f t="shared" si="434"/>
        <v/>
      </c>
      <c r="AI1488" s="48" t="str">
        <f t="shared" si="435"/>
        <v/>
      </c>
      <c r="AK1488" s="22" t="e">
        <f>TRIM(#REF!)</f>
        <v>#REF!</v>
      </c>
      <c r="AL1488" s="23" t="e">
        <f>IF(#REF!=0,"",#REF!)</f>
        <v>#REF!</v>
      </c>
      <c r="AM1488" s="19" t="e">
        <f>IF(#REF!=0,"",#REF!)</f>
        <v>#REF!</v>
      </c>
      <c r="AN1488" s="23" t="e">
        <f>IF($AK1488="","",#REF!)</f>
        <v>#REF!</v>
      </c>
      <c r="AO1488" s="23" t="e">
        <f t="shared" si="445"/>
        <v>#REF!</v>
      </c>
      <c r="AP1488" s="19" t="e">
        <f>IF(#REF!=0,"",#REF!)</f>
        <v>#REF!</v>
      </c>
      <c r="AQ1488" s="19" t="e">
        <f>IF(#REF!=0,"",#REF!)</f>
        <v>#REF!</v>
      </c>
      <c r="AR1488" s="19" t="e">
        <f>IF(#REF!=0,"",#REF!)</f>
        <v>#REF!</v>
      </c>
      <c r="AS1488" s="19" t="e">
        <f>#REF!</f>
        <v>#REF!</v>
      </c>
    </row>
    <row r="1489" spans="4:45" ht="19.5" thickTop="1" thickBot="1" x14ac:dyDescent="0.25">
      <c r="D1489" s="1" t="str">
        <f t="shared" si="431"/>
        <v/>
      </c>
      <c r="E1489" s="1" t="str">
        <f t="shared" si="432"/>
        <v/>
      </c>
      <c r="K1489" s="19" t="str">
        <f t="shared" si="436"/>
        <v/>
      </c>
      <c r="L1489" s="19">
        <f t="shared" si="429"/>
        <v>10000</v>
      </c>
      <c r="M1489" s="22" t="str">
        <f>TRIM(Data!$N1486)</f>
        <v>Hot Lips</v>
      </c>
      <c r="N1489" s="22" t="str">
        <f>TRIM(Data!$A1486)</f>
        <v>Hot Lips</v>
      </c>
      <c r="O1489" s="23">
        <f>IF(Data!$B1486=0,"",Data!$B1486)</f>
        <v>2004</v>
      </c>
      <c r="P1489" s="19" t="str">
        <f>IF(Data!$C1486=0,"",Data!$C1486)</f>
        <v>1</v>
      </c>
      <c r="Q1489" s="23" t="str">
        <f>IF($M1489="","",Data!$E1486)</f>
        <v>M</v>
      </c>
      <c r="R1489" s="23" t="str">
        <f t="shared" si="437"/>
        <v>M</v>
      </c>
      <c r="S1489" s="23" t="str">
        <f t="shared" si="438"/>
        <v>M</v>
      </c>
      <c r="T1489" s="19" t="str">
        <f>IF(Data!$F1486=0,"",Data!$F1486)</f>
        <v/>
      </c>
      <c r="U1489" s="19" t="str">
        <f>IF(Data!$G1486=0,"",Data!$G1486)</f>
        <v/>
      </c>
      <c r="V1489" s="19" t="str">
        <f>IF(Data!$D1486=0,"",Data!$D1486)</f>
        <v/>
      </c>
      <c r="W1489" s="19" t="str">
        <f>Data!$H1486</f>
        <v>Japonica</v>
      </c>
      <c r="Y1489" s="41" t="e">
        <f t="shared" si="433"/>
        <v>#REF!</v>
      </c>
      <c r="Z1489" s="8">
        <f t="shared" si="439"/>
        <v>10000</v>
      </c>
      <c r="AA1489" s="8" t="str">
        <f t="shared" si="440"/>
        <v>Hot Lips</v>
      </c>
      <c r="AB1489" s="8" t="str">
        <f t="shared" si="441"/>
        <v>M</v>
      </c>
      <c r="AC1489" s="8" t="str">
        <f t="shared" si="442"/>
        <v/>
      </c>
      <c r="AD1489" s="8" t="str">
        <f t="shared" si="430"/>
        <v/>
      </c>
      <c r="AE1489" s="8" t="str">
        <f t="shared" si="443"/>
        <v/>
      </c>
      <c r="AF1489" s="5">
        <f t="shared" si="444"/>
        <v>2004</v>
      </c>
      <c r="AG1489" s="46">
        <v>1486</v>
      </c>
      <c r="AH1489" s="47" t="str">
        <f t="shared" si="434"/>
        <v/>
      </c>
      <c r="AI1489" s="48" t="str">
        <f t="shared" si="435"/>
        <v/>
      </c>
      <c r="AK1489" s="22" t="e">
        <f>TRIM(#REF!)</f>
        <v>#REF!</v>
      </c>
      <c r="AL1489" s="23" t="e">
        <f>IF(#REF!=0,"",#REF!)</f>
        <v>#REF!</v>
      </c>
      <c r="AM1489" s="19" t="e">
        <f>IF(#REF!=0,"",#REF!)</f>
        <v>#REF!</v>
      </c>
      <c r="AN1489" s="23" t="e">
        <f>IF($AK1489="","",#REF!)</f>
        <v>#REF!</v>
      </c>
      <c r="AO1489" s="23" t="e">
        <f t="shared" si="445"/>
        <v>#REF!</v>
      </c>
      <c r="AP1489" s="19" t="e">
        <f>IF(#REF!=0,"",#REF!)</f>
        <v>#REF!</v>
      </c>
      <c r="AQ1489" s="19" t="e">
        <f>IF(#REF!=0,"",#REF!)</f>
        <v>#REF!</v>
      </c>
      <c r="AR1489" s="19" t="e">
        <f>IF(#REF!=0,"",#REF!)</f>
        <v>#REF!</v>
      </c>
      <c r="AS1489" s="19" t="e">
        <f>#REF!</f>
        <v>#REF!</v>
      </c>
    </row>
    <row r="1490" spans="4:45" ht="19.5" thickTop="1" thickBot="1" x14ac:dyDescent="0.25">
      <c r="D1490" s="1" t="str">
        <f t="shared" si="431"/>
        <v/>
      </c>
      <c r="E1490" s="1" t="str">
        <f t="shared" si="432"/>
        <v/>
      </c>
      <c r="K1490" s="19" t="str">
        <f t="shared" si="436"/>
        <v/>
      </c>
      <c r="L1490" s="19">
        <f t="shared" si="429"/>
        <v>10000</v>
      </c>
      <c r="M1490" s="22" t="str">
        <f>TRIM(Data!$N1487)</f>
        <v>Hot Pink</v>
      </c>
      <c r="N1490" s="22" t="str">
        <f>TRIM(Data!$A1487)</f>
        <v>Hot Pink (H)</v>
      </c>
      <c r="O1490" s="23">
        <f>IF(Data!$B1487=0,"",Data!$B1487)</f>
        <v>1987</v>
      </c>
      <c r="P1490" s="19" t="str">
        <f>IF(Data!$C1487=0,"",Data!$C1487)</f>
        <v>1</v>
      </c>
      <c r="Q1490" s="23" t="str">
        <f>IF($M1490="","",Data!$E1487)</f>
        <v>M</v>
      </c>
      <c r="R1490" s="23" t="str">
        <f t="shared" si="437"/>
        <v>M</v>
      </c>
      <c r="S1490" s="23" t="str">
        <f t="shared" si="438"/>
        <v>M</v>
      </c>
      <c r="T1490" s="19" t="str">
        <f>IF(Data!$F1487=0,"",Data!$F1487)</f>
        <v/>
      </c>
      <c r="U1490" s="19" t="str">
        <f>IF(Data!$G1487=0,"",Data!$G1487)</f>
        <v/>
      </c>
      <c r="V1490" s="19" t="str">
        <f>IF(Data!$D1487=0,"",Data!$D1487)</f>
        <v/>
      </c>
      <c r="W1490" s="19" t="str">
        <f>Data!$H1487</f>
        <v>NRH</v>
      </c>
      <c r="Y1490" s="41" t="e">
        <f t="shared" si="433"/>
        <v>#REF!</v>
      </c>
      <c r="Z1490" s="8">
        <f t="shared" si="439"/>
        <v>10000</v>
      </c>
      <c r="AA1490" s="8" t="str">
        <f t="shared" si="440"/>
        <v>Hot Pink</v>
      </c>
      <c r="AB1490" s="8" t="str">
        <f t="shared" si="441"/>
        <v>M</v>
      </c>
      <c r="AC1490" s="8" t="str">
        <f t="shared" si="442"/>
        <v/>
      </c>
      <c r="AD1490" s="8" t="str">
        <f t="shared" si="430"/>
        <v/>
      </c>
      <c r="AE1490" s="8" t="str">
        <f t="shared" si="443"/>
        <v/>
      </c>
      <c r="AF1490" s="5">
        <f t="shared" si="444"/>
        <v>1987</v>
      </c>
      <c r="AG1490" s="46">
        <v>1487</v>
      </c>
      <c r="AH1490" s="47" t="str">
        <f t="shared" si="434"/>
        <v/>
      </c>
      <c r="AI1490" s="48" t="str">
        <f t="shared" si="435"/>
        <v/>
      </c>
      <c r="AK1490" s="22" t="e">
        <f>TRIM(#REF!)</f>
        <v>#REF!</v>
      </c>
      <c r="AL1490" s="23" t="e">
        <f>IF(#REF!=0,"",#REF!)</f>
        <v>#REF!</v>
      </c>
      <c r="AM1490" s="19" t="e">
        <f>IF(#REF!=0,"",#REF!)</f>
        <v>#REF!</v>
      </c>
      <c r="AN1490" s="23" t="e">
        <f>IF($AK1490="","",#REF!)</f>
        <v>#REF!</v>
      </c>
      <c r="AO1490" s="23" t="e">
        <f t="shared" si="445"/>
        <v>#REF!</v>
      </c>
      <c r="AP1490" s="19" t="e">
        <f>IF(#REF!=0,"",#REF!)</f>
        <v>#REF!</v>
      </c>
      <c r="AQ1490" s="19" t="e">
        <f>IF(#REF!=0,"",#REF!)</f>
        <v>#REF!</v>
      </c>
      <c r="AR1490" s="19" t="e">
        <f>IF(#REF!=0,"",#REF!)</f>
        <v>#REF!</v>
      </c>
      <c r="AS1490" s="19" t="e">
        <f>#REF!</f>
        <v>#REF!</v>
      </c>
    </row>
    <row r="1491" spans="4:45" ht="19.5" thickTop="1" thickBot="1" x14ac:dyDescent="0.25">
      <c r="D1491" s="1" t="str">
        <f t="shared" si="431"/>
        <v/>
      </c>
      <c r="E1491" s="1" t="str">
        <f t="shared" si="432"/>
        <v/>
      </c>
      <c r="K1491" s="19" t="str">
        <f t="shared" si="436"/>
        <v/>
      </c>
      <c r="L1491" s="19">
        <f t="shared" si="429"/>
        <v>10000</v>
      </c>
      <c r="M1491" s="22" t="str">
        <f>TRIM(Data!$N1488)</f>
        <v>Hot Stuff</v>
      </c>
      <c r="N1491" s="22" t="str">
        <f>TRIM(Data!$A1488)</f>
        <v>Hot Stuff (H)</v>
      </c>
      <c r="O1491" s="23">
        <f>IF(Data!$B1488=0,"",Data!$B1488)</f>
        <v>2006</v>
      </c>
      <c r="P1491" s="19" t="str">
        <f>IF(Data!$C1488=0,"",Data!$C1488)</f>
        <v>1</v>
      </c>
      <c r="Q1491" s="23" t="str">
        <f>IF($M1491="","",Data!$E1488)</f>
        <v>M</v>
      </c>
      <c r="R1491" s="23" t="str">
        <f t="shared" si="437"/>
        <v>M</v>
      </c>
      <c r="S1491" s="23" t="str">
        <f t="shared" si="438"/>
        <v>M</v>
      </c>
      <c r="T1491" s="19" t="str">
        <f>IF(Data!$F1488=0,"",Data!$F1488)</f>
        <v/>
      </c>
      <c r="U1491" s="19" t="str">
        <f>IF(Data!$G1488=0,"",Data!$G1488)</f>
        <v/>
      </c>
      <c r="V1491" s="19" t="str">
        <f>IF(Data!$D1488=0,"",Data!$D1488)</f>
        <v/>
      </c>
      <c r="W1491" s="19" t="str">
        <f>Data!$H1488</f>
        <v>NRH</v>
      </c>
      <c r="Y1491" s="41" t="e">
        <f t="shared" si="433"/>
        <v>#REF!</v>
      </c>
      <c r="Z1491" s="8">
        <f t="shared" si="439"/>
        <v>10000</v>
      </c>
      <c r="AA1491" s="8" t="str">
        <f t="shared" si="440"/>
        <v>Hot Stuff</v>
      </c>
      <c r="AB1491" s="8" t="str">
        <f t="shared" si="441"/>
        <v>M</v>
      </c>
      <c r="AC1491" s="8" t="str">
        <f t="shared" si="442"/>
        <v/>
      </c>
      <c r="AD1491" s="8" t="str">
        <f t="shared" si="430"/>
        <v/>
      </c>
      <c r="AE1491" s="8" t="str">
        <f t="shared" si="443"/>
        <v/>
      </c>
      <c r="AF1491" s="5">
        <f t="shared" si="444"/>
        <v>2006</v>
      </c>
      <c r="AG1491" s="46">
        <v>1488</v>
      </c>
      <c r="AH1491" s="47" t="str">
        <f t="shared" si="434"/>
        <v/>
      </c>
      <c r="AI1491" s="48" t="str">
        <f t="shared" si="435"/>
        <v/>
      </c>
      <c r="AK1491" s="22" t="e">
        <f>TRIM(#REF!)</f>
        <v>#REF!</v>
      </c>
      <c r="AL1491" s="23" t="e">
        <f>IF(#REF!=0,"",#REF!)</f>
        <v>#REF!</v>
      </c>
      <c r="AM1491" s="19" t="e">
        <f>IF(#REF!=0,"",#REF!)</f>
        <v>#REF!</v>
      </c>
      <c r="AN1491" s="23" t="e">
        <f>IF($AK1491="","",#REF!)</f>
        <v>#REF!</v>
      </c>
      <c r="AO1491" s="23" t="e">
        <f t="shared" si="445"/>
        <v>#REF!</v>
      </c>
      <c r="AP1491" s="19" t="e">
        <f>IF(#REF!=0,"",#REF!)</f>
        <v>#REF!</v>
      </c>
      <c r="AQ1491" s="19" t="e">
        <f>IF(#REF!=0,"",#REF!)</f>
        <v>#REF!</v>
      </c>
      <c r="AR1491" s="19" t="e">
        <f>IF(#REF!=0,"",#REF!)</f>
        <v>#REF!</v>
      </c>
      <c r="AS1491" s="19" t="e">
        <f>#REF!</f>
        <v>#REF!</v>
      </c>
    </row>
    <row r="1492" spans="4:45" ht="19.5" thickTop="1" thickBot="1" x14ac:dyDescent="0.25">
      <c r="D1492" s="1" t="str">
        <f t="shared" si="431"/>
        <v/>
      </c>
      <c r="E1492" s="1" t="str">
        <f t="shared" si="432"/>
        <v/>
      </c>
      <c r="K1492" s="19" t="str">
        <f t="shared" si="436"/>
        <v/>
      </c>
      <c r="L1492" s="19">
        <f t="shared" si="429"/>
        <v>10000</v>
      </c>
      <c r="M1492" s="22" t="str">
        <f>TRIM(Data!$N1489)</f>
        <v>Hotshot</v>
      </c>
      <c r="N1492" s="22" t="str">
        <f>TRIM(Data!$A1489)</f>
        <v>Hotshot</v>
      </c>
      <c r="O1492" s="23">
        <f>IF(Data!$B1489=0,"",Data!$B1489)</f>
        <v>1997</v>
      </c>
      <c r="P1492" s="19" t="str">
        <f>IF(Data!$C1489=0,"",Data!$C1489)</f>
        <v>1</v>
      </c>
      <c r="Q1492" s="23" t="str">
        <f>IF($M1492="","",Data!$E1489)</f>
        <v>Min</v>
      </c>
      <c r="R1492" s="23" t="str">
        <f t="shared" si="437"/>
        <v>Min</v>
      </c>
      <c r="S1492" s="23" t="str">
        <f t="shared" si="438"/>
        <v>Min</v>
      </c>
      <c r="T1492" s="19" t="str">
        <f>IF(Data!$F1489=0,"",Data!$F1489)</f>
        <v/>
      </c>
      <c r="U1492" s="19" t="str">
        <f>IF(Data!$G1489=0,"",Data!$G1489)</f>
        <v>FD</v>
      </c>
      <c r="V1492" s="19" t="str">
        <f>IF(Data!$D1489=0,"",Data!$D1489)</f>
        <v/>
      </c>
      <c r="W1492" s="19" t="str">
        <f>Data!$H1489</f>
        <v>Japonica</v>
      </c>
      <c r="Y1492" s="41" t="e">
        <f t="shared" si="433"/>
        <v>#REF!</v>
      </c>
      <c r="Z1492" s="8">
        <f t="shared" si="439"/>
        <v>10000</v>
      </c>
      <c r="AA1492" s="8" t="str">
        <f t="shared" si="440"/>
        <v>Hotshot</v>
      </c>
      <c r="AB1492" s="8" t="str">
        <f t="shared" si="441"/>
        <v>Min</v>
      </c>
      <c r="AC1492" s="8" t="str">
        <f t="shared" si="442"/>
        <v/>
      </c>
      <c r="AD1492" s="8" t="str">
        <f t="shared" si="430"/>
        <v>FD</v>
      </c>
      <c r="AE1492" s="8" t="str">
        <f t="shared" si="443"/>
        <v/>
      </c>
      <c r="AF1492" s="5">
        <f t="shared" si="444"/>
        <v>1997</v>
      </c>
      <c r="AG1492" s="46">
        <v>1489</v>
      </c>
      <c r="AH1492" s="47" t="str">
        <f t="shared" si="434"/>
        <v/>
      </c>
      <c r="AI1492" s="48" t="str">
        <f t="shared" si="435"/>
        <v/>
      </c>
      <c r="AK1492" s="22" t="e">
        <f>TRIM(#REF!)</f>
        <v>#REF!</v>
      </c>
      <c r="AL1492" s="23" t="e">
        <f>IF(#REF!=0,"",#REF!)</f>
        <v>#REF!</v>
      </c>
      <c r="AM1492" s="19" t="e">
        <f>IF(#REF!=0,"",#REF!)</f>
        <v>#REF!</v>
      </c>
      <c r="AN1492" s="23" t="e">
        <f>IF($AK1492="","",#REF!)</f>
        <v>#REF!</v>
      </c>
      <c r="AO1492" s="23" t="e">
        <f t="shared" si="445"/>
        <v>#REF!</v>
      </c>
      <c r="AP1492" s="19" t="e">
        <f>IF(#REF!=0,"",#REF!)</f>
        <v>#REF!</v>
      </c>
      <c r="AQ1492" s="19" t="e">
        <f>IF(#REF!=0,"",#REF!)</f>
        <v>#REF!</v>
      </c>
      <c r="AR1492" s="19" t="e">
        <f>IF(#REF!=0,"",#REF!)</f>
        <v>#REF!</v>
      </c>
      <c r="AS1492" s="19" t="e">
        <f>#REF!</f>
        <v>#REF!</v>
      </c>
    </row>
    <row r="1493" spans="4:45" ht="19.5" thickTop="1" thickBot="1" x14ac:dyDescent="0.25">
      <c r="D1493" s="1" t="str">
        <f t="shared" si="431"/>
        <v/>
      </c>
      <c r="E1493" s="1" t="str">
        <f t="shared" si="432"/>
        <v/>
      </c>
      <c r="K1493" s="19" t="str">
        <f t="shared" si="436"/>
        <v/>
      </c>
      <c r="L1493" s="19">
        <f t="shared" si="429"/>
        <v>10000</v>
      </c>
      <c r="M1493" s="22" t="str">
        <f>TRIM(Data!$N1490)</f>
        <v>House Party</v>
      </c>
      <c r="N1493" s="22" t="str">
        <f>TRIM(Data!$A1490)</f>
        <v>House Party</v>
      </c>
      <c r="O1493" s="23">
        <f>IF(Data!$B1490=0,"",Data!$B1490)</f>
        <v>1964</v>
      </c>
      <c r="P1493" s="19" t="str">
        <f>IF(Data!$C1490=0,"",Data!$C1490)</f>
        <v/>
      </c>
      <c r="Q1493" s="23" t="str">
        <f>IF($M1493="","",Data!$E1490)</f>
        <v>L</v>
      </c>
      <c r="R1493" s="23" t="str">
        <f t="shared" si="437"/>
        <v>L</v>
      </c>
      <c r="S1493" s="23" t="str">
        <f t="shared" si="438"/>
        <v>L</v>
      </c>
      <c r="T1493" s="19" t="str">
        <f>IF(Data!$F1490=0,"",Data!$F1490)</f>
        <v/>
      </c>
      <c r="U1493" s="19" t="str">
        <f>IF(Data!$G1490=0,"",Data!$G1490)</f>
        <v/>
      </c>
      <c r="V1493" s="19" t="str">
        <f>IF(Data!$D1490=0,"",Data!$D1490)</f>
        <v/>
      </c>
      <c r="W1493" s="19" t="str">
        <f>Data!$H1490</f>
        <v>Japonica</v>
      </c>
      <c r="Y1493" s="41" t="e">
        <f t="shared" si="433"/>
        <v>#REF!</v>
      </c>
      <c r="Z1493" s="8">
        <f t="shared" si="439"/>
        <v>10000</v>
      </c>
      <c r="AA1493" s="8" t="str">
        <f t="shared" si="440"/>
        <v>House Party</v>
      </c>
      <c r="AB1493" s="8" t="str">
        <f t="shared" si="441"/>
        <v>L</v>
      </c>
      <c r="AC1493" s="8" t="str">
        <f t="shared" si="442"/>
        <v/>
      </c>
      <c r="AD1493" s="8" t="str">
        <f t="shared" si="430"/>
        <v/>
      </c>
      <c r="AE1493" s="8" t="str">
        <f t="shared" si="443"/>
        <v/>
      </c>
      <c r="AF1493" s="5">
        <f t="shared" si="444"/>
        <v>1964</v>
      </c>
      <c r="AG1493" s="46">
        <v>1490</v>
      </c>
      <c r="AH1493" s="47" t="str">
        <f t="shared" si="434"/>
        <v/>
      </c>
      <c r="AI1493" s="48" t="str">
        <f t="shared" si="435"/>
        <v/>
      </c>
      <c r="AK1493" s="22" t="e">
        <f>TRIM(#REF!)</f>
        <v>#REF!</v>
      </c>
      <c r="AL1493" s="23" t="e">
        <f>IF(#REF!=0,"",#REF!)</f>
        <v>#REF!</v>
      </c>
      <c r="AM1493" s="19" t="e">
        <f>IF(#REF!=0,"",#REF!)</f>
        <v>#REF!</v>
      </c>
      <c r="AN1493" s="23" t="e">
        <f>IF($AK1493="","",#REF!)</f>
        <v>#REF!</v>
      </c>
      <c r="AO1493" s="23" t="e">
        <f t="shared" si="445"/>
        <v>#REF!</v>
      </c>
      <c r="AP1493" s="19" t="e">
        <f>IF(#REF!=0,"",#REF!)</f>
        <v>#REF!</v>
      </c>
      <c r="AQ1493" s="19" t="e">
        <f>IF(#REF!=0,"",#REF!)</f>
        <v>#REF!</v>
      </c>
      <c r="AR1493" s="19" t="e">
        <f>IF(#REF!=0,"",#REF!)</f>
        <v>#REF!</v>
      </c>
      <c r="AS1493" s="19" t="e">
        <f>#REF!</f>
        <v>#REF!</v>
      </c>
    </row>
    <row r="1494" spans="4:45" ht="19.5" thickTop="1" thickBot="1" x14ac:dyDescent="0.25">
      <c r="D1494" s="1" t="str">
        <f t="shared" si="431"/>
        <v/>
      </c>
      <c r="E1494" s="1" t="str">
        <f t="shared" si="432"/>
        <v/>
      </c>
      <c r="K1494" s="19" t="str">
        <f t="shared" si="436"/>
        <v/>
      </c>
      <c r="L1494" s="19">
        <f t="shared" ref="L1494:L1557" si="446">IF(ISERROR(SEARCH($B$2,M1494)),10000,IF(SEARCH($B$2,M1494)=1,SEARCH($B$2,M1494)+ROW()/100000,10000))</f>
        <v>10000</v>
      </c>
      <c r="M1494" s="22" t="str">
        <f>TRIM(Data!$N1491)</f>
        <v>Howard Asper</v>
      </c>
      <c r="N1494" s="22" t="str">
        <f>TRIM(Data!$A1491)</f>
        <v>Howard Asper (R)</v>
      </c>
      <c r="O1494" s="23">
        <f>IF(Data!$B1491=0,"",Data!$B1491)</f>
        <v>1963</v>
      </c>
      <c r="P1494" s="19" t="str">
        <f>IF(Data!$C1491=0,"",Data!$C1491)</f>
        <v>1</v>
      </c>
      <c r="Q1494" s="23" t="str">
        <f>IF($M1494="","",Data!$E1491)</f>
        <v>VL</v>
      </c>
      <c r="R1494" s="23" t="str">
        <f t="shared" si="437"/>
        <v>VL</v>
      </c>
      <c r="S1494" s="23" t="str">
        <f t="shared" si="438"/>
        <v>VL</v>
      </c>
      <c r="T1494" s="19" t="str">
        <f>IF(Data!$F1491=0,"",Data!$F1491)</f>
        <v/>
      </c>
      <c r="U1494" s="19" t="str">
        <f>IF(Data!$G1491=0,"",Data!$G1491)</f>
        <v/>
      </c>
      <c r="V1494" s="19" t="str">
        <f>IF(Data!$D1491=0,"",Data!$D1491)</f>
        <v/>
      </c>
      <c r="W1494" s="19" t="str">
        <f>Data!$H1491</f>
        <v>Reticulata</v>
      </c>
      <c r="Y1494" s="41" t="e">
        <f t="shared" si="433"/>
        <v>#REF!</v>
      </c>
      <c r="Z1494" s="8">
        <f t="shared" si="439"/>
        <v>10000</v>
      </c>
      <c r="AA1494" s="8" t="str">
        <f t="shared" si="440"/>
        <v>Howard Asper</v>
      </c>
      <c r="AB1494" s="8" t="str">
        <f t="shared" si="441"/>
        <v>VL</v>
      </c>
      <c r="AC1494" s="8" t="str">
        <f t="shared" si="442"/>
        <v/>
      </c>
      <c r="AD1494" s="8" t="str">
        <f t="shared" ref="AD1494:AD1557" si="447">U1494</f>
        <v/>
      </c>
      <c r="AE1494" s="8" t="str">
        <f t="shared" si="443"/>
        <v/>
      </c>
      <c r="AF1494" s="5">
        <f t="shared" si="444"/>
        <v>1963</v>
      </c>
      <c r="AG1494" s="46">
        <v>1491</v>
      </c>
      <c r="AH1494" s="47" t="str">
        <f t="shared" si="434"/>
        <v/>
      </c>
      <c r="AI1494" s="48" t="str">
        <f t="shared" si="435"/>
        <v/>
      </c>
      <c r="AK1494" s="22" t="e">
        <f>TRIM(#REF!)</f>
        <v>#REF!</v>
      </c>
      <c r="AL1494" s="23" t="e">
        <f>IF(#REF!=0,"",#REF!)</f>
        <v>#REF!</v>
      </c>
      <c r="AM1494" s="19" t="e">
        <f>IF(#REF!=0,"",#REF!)</f>
        <v>#REF!</v>
      </c>
      <c r="AN1494" s="23" t="e">
        <f>IF($AK1494="","",#REF!)</f>
        <v>#REF!</v>
      </c>
      <c r="AO1494" s="23" t="e">
        <f t="shared" si="445"/>
        <v>#REF!</v>
      </c>
      <c r="AP1494" s="19" t="e">
        <f>IF(#REF!=0,"",#REF!)</f>
        <v>#REF!</v>
      </c>
      <c r="AQ1494" s="19" t="e">
        <f>IF(#REF!=0,"",#REF!)</f>
        <v>#REF!</v>
      </c>
      <c r="AR1494" s="19" t="e">
        <f>IF(#REF!=0,"",#REF!)</f>
        <v>#REF!</v>
      </c>
      <c r="AS1494" s="19" t="e">
        <f>#REF!</f>
        <v>#REF!</v>
      </c>
    </row>
    <row r="1495" spans="4:45" ht="19.5" thickTop="1" thickBot="1" x14ac:dyDescent="0.25">
      <c r="D1495" s="1" t="str">
        <f t="shared" si="431"/>
        <v/>
      </c>
      <c r="E1495" s="1" t="str">
        <f t="shared" si="432"/>
        <v/>
      </c>
      <c r="K1495" s="19" t="str">
        <f t="shared" si="436"/>
        <v/>
      </c>
      <c r="L1495" s="19">
        <f t="shared" si="446"/>
        <v>10000</v>
      </c>
      <c r="M1495" s="22" t="str">
        <f>TRIM(Data!$N1492)</f>
        <v>Howard Dumas</v>
      </c>
      <c r="N1495" s="22" t="str">
        <f>TRIM(Data!$A1492)</f>
        <v>Howard Dumas (R)</v>
      </c>
      <c r="O1495" s="23">
        <f>IF(Data!$B1492=0,"",Data!$B1492)</f>
        <v>1983</v>
      </c>
      <c r="P1495" s="19" t="str">
        <f>IF(Data!$C1492=0,"",Data!$C1492)</f>
        <v>1</v>
      </c>
      <c r="Q1495" s="23" t="str">
        <f>IF($M1495="","",Data!$E1492)</f>
        <v>VL</v>
      </c>
      <c r="R1495" s="23" t="str">
        <f t="shared" si="437"/>
        <v>VL</v>
      </c>
      <c r="S1495" s="23" t="str">
        <f t="shared" si="438"/>
        <v>VL</v>
      </c>
      <c r="T1495" s="19" t="str">
        <f>IF(Data!$F1492=0,"",Data!$F1492)</f>
        <v/>
      </c>
      <c r="U1495" s="19" t="str">
        <f>IF(Data!$G1492=0,"",Data!$G1492)</f>
        <v/>
      </c>
      <c r="V1495" s="19" t="str">
        <f>IF(Data!$D1492=0,"",Data!$D1492)</f>
        <v/>
      </c>
      <c r="W1495" s="19" t="str">
        <f>Data!$H1492</f>
        <v>Reticulata</v>
      </c>
      <c r="Y1495" s="41" t="e">
        <f t="shared" si="433"/>
        <v>#REF!</v>
      </c>
      <c r="Z1495" s="8">
        <f t="shared" si="439"/>
        <v>10000</v>
      </c>
      <c r="AA1495" s="8" t="str">
        <f t="shared" si="440"/>
        <v>Howard Dumas</v>
      </c>
      <c r="AB1495" s="8" t="str">
        <f t="shared" si="441"/>
        <v>VL</v>
      </c>
      <c r="AC1495" s="8" t="str">
        <f t="shared" si="442"/>
        <v/>
      </c>
      <c r="AD1495" s="8" t="str">
        <f t="shared" si="447"/>
        <v/>
      </c>
      <c r="AE1495" s="8" t="str">
        <f t="shared" si="443"/>
        <v/>
      </c>
      <c r="AF1495" s="5">
        <f t="shared" si="444"/>
        <v>1983</v>
      </c>
      <c r="AG1495" s="46">
        <v>1492</v>
      </c>
      <c r="AH1495" s="47" t="str">
        <f t="shared" si="434"/>
        <v/>
      </c>
      <c r="AI1495" s="48" t="str">
        <f t="shared" si="435"/>
        <v/>
      </c>
      <c r="AK1495" s="22" t="e">
        <f>TRIM(#REF!)</f>
        <v>#REF!</v>
      </c>
      <c r="AL1495" s="23" t="e">
        <f>IF(#REF!=0,"",#REF!)</f>
        <v>#REF!</v>
      </c>
      <c r="AM1495" s="19" t="e">
        <f>IF(#REF!=0,"",#REF!)</f>
        <v>#REF!</v>
      </c>
      <c r="AN1495" s="23" t="e">
        <f>IF($AK1495="","",#REF!)</f>
        <v>#REF!</v>
      </c>
      <c r="AO1495" s="23" t="e">
        <f t="shared" si="445"/>
        <v>#REF!</v>
      </c>
      <c r="AP1495" s="19" t="e">
        <f>IF(#REF!=0,"",#REF!)</f>
        <v>#REF!</v>
      </c>
      <c r="AQ1495" s="19" t="e">
        <f>IF(#REF!=0,"",#REF!)</f>
        <v>#REF!</v>
      </c>
      <c r="AR1495" s="19" t="e">
        <f>IF(#REF!=0,"",#REF!)</f>
        <v>#REF!</v>
      </c>
      <c r="AS1495" s="19" t="e">
        <f>#REF!</f>
        <v>#REF!</v>
      </c>
    </row>
    <row r="1496" spans="4:45" ht="19.5" thickTop="1" thickBot="1" x14ac:dyDescent="0.25">
      <c r="D1496" s="1" t="str">
        <f t="shared" si="431"/>
        <v/>
      </c>
      <c r="E1496" s="1" t="str">
        <f t="shared" si="432"/>
        <v/>
      </c>
      <c r="K1496" s="19" t="str">
        <f t="shared" si="436"/>
        <v/>
      </c>
      <c r="L1496" s="19">
        <f t="shared" si="446"/>
        <v>10000</v>
      </c>
      <c r="M1496" s="22" t="str">
        <f>TRIM(Data!$N1493)</f>
        <v>Howard Rhodes</v>
      </c>
      <c r="N1496" s="22" t="str">
        <f>TRIM(Data!$A1493)</f>
        <v>Howard Rhodes (R)</v>
      </c>
      <c r="O1496" s="23">
        <f>IF(Data!$B1493=0,"",Data!$B1493)</f>
        <v>2010</v>
      </c>
      <c r="P1496" s="19" t="str">
        <f>IF(Data!$C1493=0,"",Data!$C1493)</f>
        <v>1</v>
      </c>
      <c r="Q1496" s="23" t="str">
        <f>IF($M1496="","",Data!$E1493)</f>
        <v>L</v>
      </c>
      <c r="R1496" s="23" t="str">
        <f t="shared" si="437"/>
        <v>L</v>
      </c>
      <c r="S1496" s="23" t="str">
        <f t="shared" si="438"/>
        <v>L</v>
      </c>
      <c r="T1496" s="19" t="str">
        <f>IF(Data!$F1493=0,"",Data!$F1493)</f>
        <v/>
      </c>
      <c r="U1496" s="19" t="str">
        <f>IF(Data!$G1493=0,"",Data!$G1493)</f>
        <v/>
      </c>
      <c r="V1496" s="19" t="str">
        <f>IF(Data!$D1493=0,"",Data!$D1493)</f>
        <v/>
      </c>
      <c r="W1496" s="19" t="str">
        <f>Data!$H1493</f>
        <v>Reticulata</v>
      </c>
      <c r="Y1496" s="41" t="e">
        <f t="shared" si="433"/>
        <v>#REF!</v>
      </c>
      <c r="Z1496" s="8">
        <f t="shared" si="439"/>
        <v>10000</v>
      </c>
      <c r="AA1496" s="8" t="str">
        <f t="shared" si="440"/>
        <v>Howard Rhodes</v>
      </c>
      <c r="AB1496" s="8" t="str">
        <f t="shared" si="441"/>
        <v>L</v>
      </c>
      <c r="AC1496" s="8" t="str">
        <f t="shared" si="442"/>
        <v/>
      </c>
      <c r="AD1496" s="8" t="str">
        <f t="shared" si="447"/>
        <v/>
      </c>
      <c r="AE1496" s="8" t="str">
        <f t="shared" si="443"/>
        <v/>
      </c>
      <c r="AF1496" s="5">
        <f t="shared" si="444"/>
        <v>2010</v>
      </c>
      <c r="AG1496" s="46">
        <v>1493</v>
      </c>
      <c r="AH1496" s="47" t="str">
        <f t="shared" si="434"/>
        <v/>
      </c>
      <c r="AI1496" s="48" t="str">
        <f t="shared" si="435"/>
        <v/>
      </c>
      <c r="AK1496" s="22" t="e">
        <f>TRIM(#REF!)</f>
        <v>#REF!</v>
      </c>
      <c r="AL1496" s="23" t="e">
        <f>IF(#REF!=0,"",#REF!)</f>
        <v>#REF!</v>
      </c>
      <c r="AM1496" s="19" t="e">
        <f>IF(#REF!=0,"",#REF!)</f>
        <v>#REF!</v>
      </c>
      <c r="AN1496" s="23" t="e">
        <f>IF($AK1496="","",#REF!)</f>
        <v>#REF!</v>
      </c>
      <c r="AO1496" s="23" t="e">
        <f t="shared" si="445"/>
        <v>#REF!</v>
      </c>
      <c r="AP1496" s="19" t="e">
        <f>IF(#REF!=0,"",#REF!)</f>
        <v>#REF!</v>
      </c>
      <c r="AQ1496" s="19" t="e">
        <f>IF(#REF!=0,"",#REF!)</f>
        <v>#REF!</v>
      </c>
      <c r="AR1496" s="19" t="e">
        <f>IF(#REF!=0,"",#REF!)</f>
        <v>#REF!</v>
      </c>
      <c r="AS1496" s="19" t="e">
        <f>#REF!</f>
        <v>#REF!</v>
      </c>
    </row>
    <row r="1497" spans="4:45" ht="19.5" thickTop="1" thickBot="1" x14ac:dyDescent="0.25">
      <c r="D1497" s="1" t="str">
        <f t="shared" si="431"/>
        <v/>
      </c>
      <c r="E1497" s="1" t="str">
        <f t="shared" si="432"/>
        <v/>
      </c>
      <c r="K1497" s="19" t="str">
        <f t="shared" si="436"/>
        <v/>
      </c>
      <c r="L1497" s="19">
        <f t="shared" si="446"/>
        <v>10000</v>
      </c>
      <c r="M1497" s="22" t="str">
        <f>TRIM(Data!$N1494)</f>
        <v>Hulyn Smith</v>
      </c>
      <c r="N1497" s="22" t="str">
        <f>TRIM(Data!$A1494)</f>
        <v>Hulyn Smith (R)</v>
      </c>
      <c r="O1497" s="23">
        <f>IF(Data!$B1494=0,"",Data!$B1494)</f>
        <v>1979</v>
      </c>
      <c r="P1497" s="19" t="str">
        <f>IF(Data!$C1494=0,"",Data!$C1494)</f>
        <v>1</v>
      </c>
      <c r="Q1497" s="23" t="str">
        <f>IF($M1497="","",Data!$E1494)</f>
        <v>L</v>
      </c>
      <c r="R1497" s="23" t="str">
        <f t="shared" si="437"/>
        <v>L</v>
      </c>
      <c r="S1497" s="23" t="str">
        <f t="shared" si="438"/>
        <v>L</v>
      </c>
      <c r="T1497" s="19" t="str">
        <f>IF(Data!$F1494=0,"",Data!$F1494)</f>
        <v/>
      </c>
      <c r="U1497" s="19" t="str">
        <f>IF(Data!$G1494=0,"",Data!$G1494)</f>
        <v/>
      </c>
      <c r="V1497" s="19" t="str">
        <f>IF(Data!$D1494=0,"",Data!$D1494)</f>
        <v/>
      </c>
      <c r="W1497" s="19" t="str">
        <f>Data!$H1494</f>
        <v>Reticulata</v>
      </c>
      <c r="Y1497" s="41" t="e">
        <f t="shared" si="433"/>
        <v>#REF!</v>
      </c>
      <c r="Z1497" s="8">
        <f t="shared" si="439"/>
        <v>10000</v>
      </c>
      <c r="AA1497" s="8" t="str">
        <f t="shared" si="440"/>
        <v>Hulyn Smith</v>
      </c>
      <c r="AB1497" s="8" t="str">
        <f t="shared" si="441"/>
        <v>L</v>
      </c>
      <c r="AC1497" s="8" t="str">
        <f t="shared" si="442"/>
        <v/>
      </c>
      <c r="AD1497" s="8" t="str">
        <f t="shared" si="447"/>
        <v/>
      </c>
      <c r="AE1497" s="8" t="str">
        <f t="shared" si="443"/>
        <v/>
      </c>
      <c r="AF1497" s="5">
        <f t="shared" si="444"/>
        <v>1979</v>
      </c>
      <c r="AG1497" s="46">
        <v>1494</v>
      </c>
      <c r="AH1497" s="47" t="str">
        <f t="shared" si="434"/>
        <v/>
      </c>
      <c r="AI1497" s="48" t="str">
        <f t="shared" si="435"/>
        <v/>
      </c>
      <c r="AK1497" s="22" t="e">
        <f>TRIM(#REF!)</f>
        <v>#REF!</v>
      </c>
      <c r="AL1497" s="23" t="e">
        <f>IF(#REF!=0,"",#REF!)</f>
        <v>#REF!</v>
      </c>
      <c r="AM1497" s="19" t="e">
        <f>IF(#REF!=0,"",#REF!)</f>
        <v>#REF!</v>
      </c>
      <c r="AN1497" s="23" t="e">
        <f>IF($AK1497="","",#REF!)</f>
        <v>#REF!</v>
      </c>
      <c r="AO1497" s="23" t="e">
        <f t="shared" si="445"/>
        <v>#REF!</v>
      </c>
      <c r="AP1497" s="19" t="e">
        <f>IF(#REF!=0,"",#REF!)</f>
        <v>#REF!</v>
      </c>
      <c r="AQ1497" s="19" t="e">
        <f>IF(#REF!=0,"",#REF!)</f>
        <v>#REF!</v>
      </c>
      <c r="AR1497" s="19" t="e">
        <f>IF(#REF!=0,"",#REF!)</f>
        <v>#REF!</v>
      </c>
      <c r="AS1497" s="19" t="e">
        <f>#REF!</f>
        <v>#REF!</v>
      </c>
    </row>
    <row r="1498" spans="4:45" ht="19.5" thickTop="1" thickBot="1" x14ac:dyDescent="0.25">
      <c r="D1498" s="1" t="str">
        <f t="shared" si="431"/>
        <v/>
      </c>
      <c r="E1498" s="1" t="str">
        <f t="shared" si="432"/>
        <v/>
      </c>
      <c r="K1498" s="19" t="str">
        <f t="shared" si="436"/>
        <v/>
      </c>
      <c r="L1498" s="19">
        <f t="shared" si="446"/>
        <v>10000</v>
      </c>
      <c r="M1498" s="22" t="str">
        <f>TRIM(Data!$N1495)</f>
        <v>Hulyn's Meadowbrook</v>
      </c>
      <c r="N1498" s="22" t="str">
        <f>TRIM(Data!$A1495)</f>
        <v>Hulyn's Meadowbrook (R)</v>
      </c>
      <c r="O1498" s="23">
        <f>IF(Data!$B1495=0,"",Data!$B1495)</f>
        <v>2014</v>
      </c>
      <c r="P1498" s="19" t="str">
        <f>IF(Data!$C1495=0,"",Data!$C1495)</f>
        <v>1</v>
      </c>
      <c r="Q1498" s="23" t="str">
        <f>IF($M1498="","",Data!$E1495)</f>
        <v>VL</v>
      </c>
      <c r="R1498" s="23" t="str">
        <f t="shared" si="437"/>
        <v>VL</v>
      </c>
      <c r="S1498" s="23" t="str">
        <f t="shared" si="438"/>
        <v>VL</v>
      </c>
      <c r="T1498" s="19" t="str">
        <f>IF(Data!$F1495=0,"",Data!$F1495)</f>
        <v/>
      </c>
      <c r="U1498" s="19" t="str">
        <f>IF(Data!$G1495=0,"",Data!$G1495)</f>
        <v/>
      </c>
      <c r="V1498" s="19" t="str">
        <f>IF(Data!$D1495=0,"",Data!$D1495)</f>
        <v/>
      </c>
      <c r="W1498" s="19" t="str">
        <f>Data!$H1495</f>
        <v>Reticulata</v>
      </c>
      <c r="Y1498" s="41" t="e">
        <f t="shared" si="433"/>
        <v>#REF!</v>
      </c>
      <c r="Z1498" s="8">
        <f t="shared" si="439"/>
        <v>10000</v>
      </c>
      <c r="AA1498" s="8" t="str">
        <f t="shared" si="440"/>
        <v>Hulyn's Meadowbrook</v>
      </c>
      <c r="AB1498" s="8" t="str">
        <f t="shared" si="441"/>
        <v>VL</v>
      </c>
      <c r="AC1498" s="8" t="str">
        <f t="shared" si="442"/>
        <v/>
      </c>
      <c r="AD1498" s="8" t="str">
        <f t="shared" si="447"/>
        <v/>
      </c>
      <c r="AE1498" s="8" t="str">
        <f t="shared" si="443"/>
        <v/>
      </c>
      <c r="AF1498" s="5">
        <f t="shared" si="444"/>
        <v>2014</v>
      </c>
      <c r="AG1498" s="46">
        <v>1495</v>
      </c>
      <c r="AH1498" s="47" t="str">
        <f t="shared" si="434"/>
        <v/>
      </c>
      <c r="AI1498" s="48" t="str">
        <f t="shared" si="435"/>
        <v/>
      </c>
      <c r="AK1498" s="22" t="e">
        <f>TRIM(#REF!)</f>
        <v>#REF!</v>
      </c>
      <c r="AL1498" s="23" t="e">
        <f>IF(#REF!=0,"",#REF!)</f>
        <v>#REF!</v>
      </c>
      <c r="AM1498" s="19" t="e">
        <f>IF(#REF!=0,"",#REF!)</f>
        <v>#REF!</v>
      </c>
      <c r="AN1498" s="23" t="e">
        <f>IF($AK1498="","",#REF!)</f>
        <v>#REF!</v>
      </c>
      <c r="AO1498" s="23" t="e">
        <f t="shared" si="445"/>
        <v>#REF!</v>
      </c>
      <c r="AP1498" s="19" t="e">
        <f>IF(#REF!=0,"",#REF!)</f>
        <v>#REF!</v>
      </c>
      <c r="AQ1498" s="19" t="e">
        <f>IF(#REF!=0,"",#REF!)</f>
        <v>#REF!</v>
      </c>
      <c r="AR1498" s="19" t="e">
        <f>IF(#REF!=0,"",#REF!)</f>
        <v>#REF!</v>
      </c>
      <c r="AS1498" s="19" t="e">
        <f>#REF!</f>
        <v>#REF!</v>
      </c>
    </row>
    <row r="1499" spans="4:45" ht="19.5" thickTop="1" thickBot="1" x14ac:dyDescent="0.25">
      <c r="D1499" s="1" t="str">
        <f t="shared" si="431"/>
        <v/>
      </c>
      <c r="E1499" s="1" t="str">
        <f t="shared" si="432"/>
        <v/>
      </c>
      <c r="K1499" s="19" t="str">
        <f t="shared" si="436"/>
        <v/>
      </c>
      <c r="L1499" s="19">
        <f t="shared" si="446"/>
        <v>10000</v>
      </c>
      <c r="M1499" s="22" t="str">
        <f>TRIM(Data!$N1496)</f>
        <v>Hulyn's Sweet Emily</v>
      </c>
      <c r="N1499" s="22" t="str">
        <f>TRIM(Data!$A1496)</f>
        <v>Hulyn's Sweet Emily (R)</v>
      </c>
      <c r="O1499" s="23">
        <f>IF(Data!$B1496=0,"",Data!$B1496)</f>
        <v>2010</v>
      </c>
      <c r="P1499" s="19" t="str">
        <f>IF(Data!$C1496=0,"",Data!$C1496)</f>
        <v>1</v>
      </c>
      <c r="Q1499" s="23" t="str">
        <f>IF($M1499="","",Data!$E1496)</f>
        <v>VL</v>
      </c>
      <c r="R1499" s="23" t="str">
        <f t="shared" si="437"/>
        <v>VL</v>
      </c>
      <c r="S1499" s="23" t="str">
        <f t="shared" si="438"/>
        <v>VL</v>
      </c>
      <c r="T1499" s="19" t="str">
        <f>IF(Data!$F1496=0,"",Data!$F1496)</f>
        <v/>
      </c>
      <c r="U1499" s="19" t="str">
        <f>IF(Data!$G1496=0,"",Data!$G1496)</f>
        <v/>
      </c>
      <c r="V1499" s="19" t="str">
        <f>IF(Data!$D1496=0,"",Data!$D1496)</f>
        <v/>
      </c>
      <c r="W1499" s="19" t="str">
        <f>Data!$H1496</f>
        <v>Reticulata</v>
      </c>
      <c r="Y1499" s="41" t="e">
        <f t="shared" si="433"/>
        <v>#REF!</v>
      </c>
      <c r="Z1499" s="8">
        <f t="shared" si="439"/>
        <v>10000</v>
      </c>
      <c r="AA1499" s="8" t="str">
        <f t="shared" si="440"/>
        <v>Hulyn's Sweet Emily</v>
      </c>
      <c r="AB1499" s="8" t="str">
        <f t="shared" si="441"/>
        <v>VL</v>
      </c>
      <c r="AC1499" s="8" t="str">
        <f t="shared" si="442"/>
        <v/>
      </c>
      <c r="AD1499" s="8" t="str">
        <f t="shared" si="447"/>
        <v/>
      </c>
      <c r="AE1499" s="8" t="str">
        <f t="shared" si="443"/>
        <v/>
      </c>
      <c r="AF1499" s="5">
        <f t="shared" si="444"/>
        <v>2010</v>
      </c>
      <c r="AG1499" s="46">
        <v>1496</v>
      </c>
      <c r="AH1499" s="47" t="str">
        <f t="shared" si="434"/>
        <v/>
      </c>
      <c r="AI1499" s="48" t="str">
        <f t="shared" si="435"/>
        <v/>
      </c>
      <c r="AK1499" s="22" t="e">
        <f>TRIM(#REF!)</f>
        <v>#REF!</v>
      </c>
      <c r="AL1499" s="23" t="e">
        <f>IF(#REF!=0,"",#REF!)</f>
        <v>#REF!</v>
      </c>
      <c r="AM1499" s="19" t="e">
        <f>IF(#REF!=0,"",#REF!)</f>
        <v>#REF!</v>
      </c>
      <c r="AN1499" s="23" t="e">
        <f>IF($AK1499="","",#REF!)</f>
        <v>#REF!</v>
      </c>
      <c r="AO1499" s="23" t="e">
        <f t="shared" si="445"/>
        <v>#REF!</v>
      </c>
      <c r="AP1499" s="19" t="e">
        <f>IF(#REF!=0,"",#REF!)</f>
        <v>#REF!</v>
      </c>
      <c r="AQ1499" s="19" t="e">
        <f>IF(#REF!=0,"",#REF!)</f>
        <v>#REF!</v>
      </c>
      <c r="AR1499" s="19" t="e">
        <f>IF(#REF!=0,"",#REF!)</f>
        <v>#REF!</v>
      </c>
      <c r="AS1499" s="19" t="e">
        <f>#REF!</f>
        <v>#REF!</v>
      </c>
    </row>
    <row r="1500" spans="4:45" ht="19.5" thickTop="1" thickBot="1" x14ac:dyDescent="0.25">
      <c r="D1500" s="1" t="str">
        <f t="shared" si="431"/>
        <v/>
      </c>
      <c r="E1500" s="1" t="str">
        <f t="shared" si="432"/>
        <v/>
      </c>
      <c r="K1500" s="19" t="str">
        <f t="shared" si="436"/>
        <v/>
      </c>
      <c r="L1500" s="19">
        <f t="shared" si="446"/>
        <v>10000</v>
      </c>
      <c r="M1500" s="22" t="str">
        <f>TRIM(Data!$N1497)</f>
        <v>Hussar</v>
      </c>
      <c r="N1500" s="22" t="str">
        <f>TRIM(Data!$A1497)</f>
        <v>Hussar</v>
      </c>
      <c r="O1500" s="23">
        <f>IF(Data!$B1497=0,"",Data!$B1497)</f>
        <v>1900</v>
      </c>
      <c r="P1500" s="19" t="str">
        <f>IF(Data!$C1497=0,"",Data!$C1497)</f>
        <v>1</v>
      </c>
      <c r="Q1500" s="23" t="str">
        <f>IF($M1500="","",Data!$E1497)</f>
        <v>L</v>
      </c>
      <c r="R1500" s="23" t="str">
        <f t="shared" si="437"/>
        <v>L</v>
      </c>
      <c r="S1500" s="23" t="str">
        <f t="shared" si="438"/>
        <v>L</v>
      </c>
      <c r="T1500" s="19" t="str">
        <f>IF(Data!$F1497=0,"",Data!$F1497)</f>
        <v/>
      </c>
      <c r="U1500" s="19" t="str">
        <f>IF(Data!$G1497=0,"",Data!$G1497)</f>
        <v/>
      </c>
      <c r="V1500" s="19" t="str">
        <f>IF(Data!$D1497=0,"",Data!$D1497)</f>
        <v/>
      </c>
      <c r="W1500" s="19" t="str">
        <f>Data!$H1497</f>
        <v>Japonica</v>
      </c>
      <c r="Y1500" s="41" t="e">
        <f t="shared" si="433"/>
        <v>#REF!</v>
      </c>
      <c r="Z1500" s="8">
        <f t="shared" si="439"/>
        <v>10000</v>
      </c>
      <c r="AA1500" s="8" t="str">
        <f t="shared" si="440"/>
        <v>Hussar</v>
      </c>
      <c r="AB1500" s="8" t="str">
        <f t="shared" si="441"/>
        <v>L</v>
      </c>
      <c r="AC1500" s="8" t="str">
        <f t="shared" si="442"/>
        <v/>
      </c>
      <c r="AD1500" s="8" t="str">
        <f t="shared" si="447"/>
        <v/>
      </c>
      <c r="AE1500" s="8" t="str">
        <f t="shared" si="443"/>
        <v/>
      </c>
      <c r="AF1500" s="5">
        <f t="shared" si="444"/>
        <v>1900</v>
      </c>
      <c r="AG1500" s="46">
        <v>1497</v>
      </c>
      <c r="AH1500" s="47" t="str">
        <f t="shared" si="434"/>
        <v/>
      </c>
      <c r="AI1500" s="48" t="str">
        <f t="shared" si="435"/>
        <v/>
      </c>
      <c r="AK1500" s="22" t="e">
        <f>TRIM(#REF!)</f>
        <v>#REF!</v>
      </c>
      <c r="AL1500" s="23" t="e">
        <f>IF(#REF!=0,"",#REF!)</f>
        <v>#REF!</v>
      </c>
      <c r="AM1500" s="19" t="e">
        <f>IF(#REF!=0,"",#REF!)</f>
        <v>#REF!</v>
      </c>
      <c r="AN1500" s="23" t="e">
        <f>IF($AK1500="","",#REF!)</f>
        <v>#REF!</v>
      </c>
      <c r="AO1500" s="23" t="e">
        <f t="shared" si="445"/>
        <v>#REF!</v>
      </c>
      <c r="AP1500" s="19" t="e">
        <f>IF(#REF!=0,"",#REF!)</f>
        <v>#REF!</v>
      </c>
      <c r="AQ1500" s="19" t="e">
        <f>IF(#REF!=0,"",#REF!)</f>
        <v>#REF!</v>
      </c>
      <c r="AR1500" s="19" t="e">
        <f>IF(#REF!=0,"",#REF!)</f>
        <v>#REF!</v>
      </c>
      <c r="AS1500" s="19" t="e">
        <f>#REF!</f>
        <v>#REF!</v>
      </c>
    </row>
    <row r="1501" spans="4:45" ht="19.5" thickTop="1" thickBot="1" x14ac:dyDescent="0.25">
      <c r="D1501" s="1" t="str">
        <f t="shared" si="431"/>
        <v/>
      </c>
      <c r="E1501" s="1" t="str">
        <f t="shared" si="432"/>
        <v/>
      </c>
      <c r="K1501" s="19" t="str">
        <f t="shared" si="436"/>
        <v/>
      </c>
      <c r="L1501" s="19">
        <f t="shared" si="446"/>
        <v>10000</v>
      </c>
      <c r="M1501" s="22" t="str">
        <f>TRIM(Data!$N1498)</f>
        <v>Hyman's Retic</v>
      </c>
      <c r="N1501" s="22" t="str">
        <f>TRIM(Data!$A1498)</f>
        <v>Hyman's Retic (R)</v>
      </c>
      <c r="O1501" s="23">
        <f>IF(Data!$B1498=0,"",Data!$B1498)</f>
        <v>1999</v>
      </c>
      <c r="P1501" s="19" t="str">
        <f>IF(Data!$C1498=0,"",Data!$C1498)</f>
        <v>1</v>
      </c>
      <c r="Q1501" s="23" t="str">
        <f>IF($M1501="","",Data!$E1498)</f>
        <v>VL</v>
      </c>
      <c r="R1501" s="23" t="str">
        <f t="shared" si="437"/>
        <v>VL</v>
      </c>
      <c r="S1501" s="23" t="str">
        <f t="shared" si="438"/>
        <v>VL</v>
      </c>
      <c r="T1501" s="19" t="str">
        <f>IF(Data!$F1498=0,"",Data!$F1498)</f>
        <v/>
      </c>
      <c r="U1501" s="19" t="str">
        <f>IF(Data!$G1498=0,"",Data!$G1498)</f>
        <v/>
      </c>
      <c r="V1501" s="19" t="str">
        <f>IF(Data!$D1498=0,"",Data!$D1498)</f>
        <v/>
      </c>
      <c r="W1501" s="19" t="str">
        <f>Data!$H1498</f>
        <v>Reticulata</v>
      </c>
      <c r="Y1501" s="41" t="e">
        <f t="shared" si="433"/>
        <v>#REF!</v>
      </c>
      <c r="Z1501" s="8">
        <f t="shared" si="439"/>
        <v>10000</v>
      </c>
      <c r="AA1501" s="8" t="str">
        <f t="shared" si="440"/>
        <v>Hyman's Retic</v>
      </c>
      <c r="AB1501" s="8" t="str">
        <f t="shared" si="441"/>
        <v>VL</v>
      </c>
      <c r="AC1501" s="8" t="str">
        <f t="shared" si="442"/>
        <v/>
      </c>
      <c r="AD1501" s="8" t="str">
        <f t="shared" si="447"/>
        <v/>
      </c>
      <c r="AE1501" s="8" t="str">
        <f t="shared" si="443"/>
        <v/>
      </c>
      <c r="AF1501" s="5">
        <f t="shared" si="444"/>
        <v>1999</v>
      </c>
      <c r="AG1501" s="46">
        <v>1498</v>
      </c>
      <c r="AH1501" s="47" t="str">
        <f t="shared" si="434"/>
        <v/>
      </c>
      <c r="AI1501" s="48" t="str">
        <f t="shared" si="435"/>
        <v/>
      </c>
      <c r="AK1501" s="22" t="e">
        <f>TRIM(#REF!)</f>
        <v>#REF!</v>
      </c>
      <c r="AL1501" s="23" t="e">
        <f>IF(#REF!=0,"",#REF!)</f>
        <v>#REF!</v>
      </c>
      <c r="AM1501" s="19" t="e">
        <f>IF(#REF!=0,"",#REF!)</f>
        <v>#REF!</v>
      </c>
      <c r="AN1501" s="23" t="e">
        <f>IF($AK1501="","",#REF!)</f>
        <v>#REF!</v>
      </c>
      <c r="AO1501" s="23" t="e">
        <f t="shared" si="445"/>
        <v>#REF!</v>
      </c>
      <c r="AP1501" s="19" t="e">
        <f>IF(#REF!=0,"",#REF!)</f>
        <v>#REF!</v>
      </c>
      <c r="AQ1501" s="19" t="e">
        <f>IF(#REF!=0,"",#REF!)</f>
        <v>#REF!</v>
      </c>
      <c r="AR1501" s="19" t="e">
        <f>IF(#REF!=0,"",#REF!)</f>
        <v>#REF!</v>
      </c>
      <c r="AS1501" s="19" t="e">
        <f>#REF!</f>
        <v>#REF!</v>
      </c>
    </row>
    <row r="1502" spans="4:45" ht="19.5" thickTop="1" thickBot="1" x14ac:dyDescent="0.25">
      <c r="D1502" s="1" t="str">
        <f t="shared" si="431"/>
        <v/>
      </c>
      <c r="E1502" s="1" t="str">
        <f t="shared" si="432"/>
        <v/>
      </c>
      <c r="K1502" s="19" t="str">
        <f t="shared" si="436"/>
        <v/>
      </c>
      <c r="L1502" s="19">
        <f t="shared" si="446"/>
        <v>10000</v>
      </c>
      <c r="M1502" s="22" t="str">
        <f>TRIM(Data!$N1499)</f>
        <v>I Am Fragrant</v>
      </c>
      <c r="N1502" s="22" t="str">
        <f>TRIM(Data!$A1499)</f>
        <v>I Am Fragrant (H)</v>
      </c>
      <c r="O1502" s="23">
        <f>IF(Data!$B1499=0,"",Data!$B1499)</f>
        <v>2002</v>
      </c>
      <c r="P1502" s="19" t="str">
        <f>IF(Data!$C1499=0,"",Data!$C1499)</f>
        <v/>
      </c>
      <c r="Q1502" s="23" t="str">
        <f>IF($M1502="","",Data!$E1499)</f>
        <v>L</v>
      </c>
      <c r="R1502" s="23" t="str">
        <f t="shared" si="437"/>
        <v>L</v>
      </c>
      <c r="S1502" s="23" t="str">
        <f t="shared" si="438"/>
        <v>L</v>
      </c>
      <c r="T1502" s="19" t="str">
        <f>IF(Data!$F1499=0,"",Data!$F1499)</f>
        <v/>
      </c>
      <c r="U1502" s="19" t="str">
        <f>IF(Data!$G1499=0,"",Data!$G1499)</f>
        <v/>
      </c>
      <c r="V1502" s="19" t="str">
        <f>IF(Data!$D1499=0,"",Data!$D1499)</f>
        <v/>
      </c>
      <c r="W1502" s="19" t="str">
        <f>Data!$H1499</f>
        <v>NRH</v>
      </c>
      <c r="Y1502" s="41" t="e">
        <f t="shared" si="433"/>
        <v>#REF!</v>
      </c>
      <c r="Z1502" s="8">
        <f t="shared" si="439"/>
        <v>10000</v>
      </c>
      <c r="AA1502" s="8" t="str">
        <f t="shared" si="440"/>
        <v>I Am Fragrant</v>
      </c>
      <c r="AB1502" s="8" t="str">
        <f t="shared" si="441"/>
        <v>L</v>
      </c>
      <c r="AC1502" s="8" t="str">
        <f t="shared" si="442"/>
        <v/>
      </c>
      <c r="AD1502" s="8" t="str">
        <f t="shared" si="447"/>
        <v/>
      </c>
      <c r="AE1502" s="8" t="str">
        <f t="shared" si="443"/>
        <v/>
      </c>
      <c r="AF1502" s="5">
        <f t="shared" si="444"/>
        <v>2002</v>
      </c>
      <c r="AG1502" s="46">
        <v>1499</v>
      </c>
      <c r="AH1502" s="47" t="str">
        <f t="shared" si="434"/>
        <v/>
      </c>
      <c r="AI1502" s="48" t="str">
        <f t="shared" si="435"/>
        <v/>
      </c>
      <c r="AK1502" s="22" t="e">
        <f>TRIM(#REF!)</f>
        <v>#REF!</v>
      </c>
      <c r="AL1502" s="23" t="e">
        <f>IF(#REF!=0,"",#REF!)</f>
        <v>#REF!</v>
      </c>
      <c r="AM1502" s="19" t="e">
        <f>IF(#REF!=0,"",#REF!)</f>
        <v>#REF!</v>
      </c>
      <c r="AN1502" s="23" t="e">
        <f>IF($AK1502="","",#REF!)</f>
        <v>#REF!</v>
      </c>
      <c r="AO1502" s="23" t="e">
        <f t="shared" si="445"/>
        <v>#REF!</v>
      </c>
      <c r="AP1502" s="19" t="e">
        <f>IF(#REF!=0,"",#REF!)</f>
        <v>#REF!</v>
      </c>
      <c r="AQ1502" s="19" t="e">
        <f>IF(#REF!=0,"",#REF!)</f>
        <v>#REF!</v>
      </c>
      <c r="AR1502" s="19" t="e">
        <f>IF(#REF!=0,"",#REF!)</f>
        <v>#REF!</v>
      </c>
      <c r="AS1502" s="19" t="e">
        <f>#REF!</f>
        <v>#REF!</v>
      </c>
    </row>
    <row r="1503" spans="4:45" ht="19.5" thickTop="1" thickBot="1" x14ac:dyDescent="0.25">
      <c r="D1503" s="1" t="str">
        <f t="shared" si="431"/>
        <v/>
      </c>
      <c r="E1503" s="1" t="str">
        <f t="shared" si="432"/>
        <v/>
      </c>
      <c r="K1503" s="19" t="str">
        <f t="shared" si="436"/>
        <v/>
      </c>
      <c r="L1503" s="19">
        <f t="shared" si="446"/>
        <v>10000</v>
      </c>
      <c r="M1503" s="22" t="str">
        <f>TRIM(Data!$N1500)</f>
        <v>I Believe</v>
      </c>
      <c r="N1503" s="22" t="str">
        <f>TRIM(Data!$A1500)</f>
        <v>I Believe</v>
      </c>
      <c r="O1503" s="23">
        <f>IF(Data!$B1500=0,"",Data!$B1500)</f>
        <v>1959</v>
      </c>
      <c r="P1503" s="19" t="str">
        <f>IF(Data!$C1500=0,"",Data!$C1500)</f>
        <v>1</v>
      </c>
      <c r="Q1503" s="23" t="str">
        <f>IF($M1503="","",Data!$E1500)</f>
        <v>L</v>
      </c>
      <c r="R1503" s="23" t="str">
        <f t="shared" si="437"/>
        <v>L</v>
      </c>
      <c r="S1503" s="23" t="str">
        <f t="shared" si="438"/>
        <v>L</v>
      </c>
      <c r="T1503" s="19" t="str">
        <f>IF(Data!$F1500=0,"",Data!$F1500)</f>
        <v/>
      </c>
      <c r="U1503" s="19" t="str">
        <f>IF(Data!$G1500=0,"",Data!$G1500)</f>
        <v/>
      </c>
      <c r="V1503" s="19" t="str">
        <f>IF(Data!$D1500=0,"",Data!$D1500)</f>
        <v/>
      </c>
      <c r="W1503" s="19" t="str">
        <f>Data!$H1500</f>
        <v>Japonica</v>
      </c>
      <c r="Y1503" s="41" t="e">
        <f t="shared" si="433"/>
        <v>#REF!</v>
      </c>
      <c r="Z1503" s="8">
        <f t="shared" si="439"/>
        <v>10000</v>
      </c>
      <c r="AA1503" s="8" t="str">
        <f t="shared" si="440"/>
        <v>I Believe</v>
      </c>
      <c r="AB1503" s="8" t="str">
        <f t="shared" si="441"/>
        <v>L</v>
      </c>
      <c r="AC1503" s="8" t="str">
        <f t="shared" si="442"/>
        <v/>
      </c>
      <c r="AD1503" s="8" t="str">
        <f t="shared" si="447"/>
        <v/>
      </c>
      <c r="AE1503" s="8" t="str">
        <f t="shared" si="443"/>
        <v/>
      </c>
      <c r="AF1503" s="5">
        <f t="shared" si="444"/>
        <v>1959</v>
      </c>
      <c r="AG1503" s="46">
        <v>1500</v>
      </c>
      <c r="AH1503" s="47" t="str">
        <f t="shared" si="434"/>
        <v/>
      </c>
      <c r="AI1503" s="48" t="str">
        <f t="shared" si="435"/>
        <v/>
      </c>
      <c r="AK1503" s="22" t="e">
        <f>TRIM(#REF!)</f>
        <v>#REF!</v>
      </c>
      <c r="AL1503" s="23" t="e">
        <f>IF(#REF!=0,"",#REF!)</f>
        <v>#REF!</v>
      </c>
      <c r="AM1503" s="19" t="e">
        <f>IF(#REF!=0,"",#REF!)</f>
        <v>#REF!</v>
      </c>
      <c r="AN1503" s="23" t="e">
        <f>IF($AK1503="","",#REF!)</f>
        <v>#REF!</v>
      </c>
      <c r="AO1503" s="23" t="e">
        <f t="shared" si="445"/>
        <v>#REF!</v>
      </c>
      <c r="AP1503" s="19" t="e">
        <f>IF(#REF!=0,"",#REF!)</f>
        <v>#REF!</v>
      </c>
      <c r="AQ1503" s="19" t="e">
        <f>IF(#REF!=0,"",#REF!)</f>
        <v>#REF!</v>
      </c>
      <c r="AR1503" s="19" t="e">
        <f>IF(#REF!=0,"",#REF!)</f>
        <v>#REF!</v>
      </c>
      <c r="AS1503" s="19" t="e">
        <f>#REF!</f>
        <v>#REF!</v>
      </c>
    </row>
    <row r="1504" spans="4:45" ht="19.5" thickTop="1" thickBot="1" x14ac:dyDescent="0.25">
      <c r="D1504" s="1" t="str">
        <f t="shared" si="431"/>
        <v/>
      </c>
      <c r="E1504" s="1" t="str">
        <f t="shared" si="432"/>
        <v/>
      </c>
      <c r="K1504" s="19" t="str">
        <f t="shared" si="436"/>
        <v/>
      </c>
      <c r="L1504" s="19">
        <f t="shared" si="446"/>
        <v>10000</v>
      </c>
      <c r="M1504" s="22" t="str">
        <f>TRIM(Data!$N1501)</f>
        <v>Ice Cream Smoothie</v>
      </c>
      <c r="N1504" s="22" t="str">
        <f>TRIM(Data!$A1501)</f>
        <v>Ice Cream Smoothie (H)</v>
      </c>
      <c r="O1504" s="23">
        <f>IF(Data!$B1501=0,"",Data!$B1501)</f>
        <v>2004</v>
      </c>
      <c r="P1504" s="19" t="str">
        <f>IF(Data!$C1501=0,"",Data!$C1501)</f>
        <v/>
      </c>
      <c r="Q1504" s="23" t="str">
        <f>IF($M1504="","",Data!$E1501)</f>
        <v>M</v>
      </c>
      <c r="R1504" s="23" t="str">
        <f t="shared" si="437"/>
        <v>M</v>
      </c>
      <c r="S1504" s="23" t="str">
        <f t="shared" si="438"/>
        <v>M</v>
      </c>
      <c r="T1504" s="19" t="str">
        <f>IF(Data!$F1501=0,"",Data!$F1501)</f>
        <v/>
      </c>
      <c r="U1504" s="19" t="str">
        <f>IF(Data!$G1501=0,"",Data!$G1501)</f>
        <v/>
      </c>
      <c r="V1504" s="19" t="str">
        <f>IF(Data!$D1501=0,"",Data!$D1501)</f>
        <v/>
      </c>
      <c r="W1504" s="19" t="str">
        <f>Data!$H1501</f>
        <v>NRH</v>
      </c>
      <c r="Y1504" s="41" t="e">
        <f t="shared" si="433"/>
        <v>#REF!</v>
      </c>
      <c r="Z1504" s="8">
        <f t="shared" si="439"/>
        <v>10000</v>
      </c>
      <c r="AA1504" s="8" t="str">
        <f t="shared" si="440"/>
        <v>Ice Cream Smoothie</v>
      </c>
      <c r="AB1504" s="8" t="str">
        <f t="shared" si="441"/>
        <v>M</v>
      </c>
      <c r="AC1504" s="8" t="str">
        <f t="shared" si="442"/>
        <v/>
      </c>
      <c r="AD1504" s="8" t="str">
        <f t="shared" si="447"/>
        <v/>
      </c>
      <c r="AE1504" s="8" t="str">
        <f t="shared" si="443"/>
        <v/>
      </c>
      <c r="AF1504" s="5">
        <f t="shared" si="444"/>
        <v>2004</v>
      </c>
      <c r="AG1504" s="46">
        <v>1501</v>
      </c>
      <c r="AH1504" s="47" t="str">
        <f t="shared" si="434"/>
        <v/>
      </c>
      <c r="AI1504" s="48" t="str">
        <f t="shared" si="435"/>
        <v/>
      </c>
      <c r="AK1504" s="22" t="e">
        <f>TRIM(#REF!)</f>
        <v>#REF!</v>
      </c>
      <c r="AL1504" s="23" t="e">
        <f>IF(#REF!=0,"",#REF!)</f>
        <v>#REF!</v>
      </c>
      <c r="AM1504" s="19" t="e">
        <f>IF(#REF!=0,"",#REF!)</f>
        <v>#REF!</v>
      </c>
      <c r="AN1504" s="23" t="e">
        <f>IF($AK1504="","",#REF!)</f>
        <v>#REF!</v>
      </c>
      <c r="AO1504" s="23" t="e">
        <f t="shared" si="445"/>
        <v>#REF!</v>
      </c>
      <c r="AP1504" s="19" t="e">
        <f>IF(#REF!=0,"",#REF!)</f>
        <v>#REF!</v>
      </c>
      <c r="AQ1504" s="19" t="e">
        <f>IF(#REF!=0,"",#REF!)</f>
        <v>#REF!</v>
      </c>
      <c r="AR1504" s="19" t="e">
        <f>IF(#REF!=0,"",#REF!)</f>
        <v>#REF!</v>
      </c>
      <c r="AS1504" s="19" t="e">
        <f>#REF!</f>
        <v>#REF!</v>
      </c>
    </row>
    <row r="1505" spans="4:45" ht="19.5" thickTop="1" thickBot="1" x14ac:dyDescent="0.25">
      <c r="D1505" s="1" t="str">
        <f t="shared" si="431"/>
        <v/>
      </c>
      <c r="E1505" s="1" t="str">
        <f t="shared" si="432"/>
        <v/>
      </c>
      <c r="K1505" s="19" t="str">
        <f t="shared" si="436"/>
        <v/>
      </c>
      <c r="L1505" s="19">
        <f t="shared" si="446"/>
        <v>10000</v>
      </c>
      <c r="M1505" s="22" t="str">
        <f>TRIM(Data!$N1502)</f>
        <v>Ida Cossom</v>
      </c>
      <c r="N1505" s="22" t="str">
        <f>TRIM(Data!$A1502)</f>
        <v>Ida Cossom (R)</v>
      </c>
      <c r="O1505" s="23">
        <f>IF(Data!$B1502=0,"",Data!$B1502)</f>
        <v>1984</v>
      </c>
      <c r="P1505" s="19" t="str">
        <f>IF(Data!$C1502=0,"",Data!$C1502)</f>
        <v>1</v>
      </c>
      <c r="Q1505" s="23" t="str">
        <f>IF($M1505="","",Data!$E1502)</f>
        <v>VL</v>
      </c>
      <c r="R1505" s="23" t="str">
        <f t="shared" si="437"/>
        <v>VL</v>
      </c>
      <c r="S1505" s="23" t="str">
        <f t="shared" si="438"/>
        <v>VL</v>
      </c>
      <c r="T1505" s="19" t="str">
        <f>IF(Data!$F1502=0,"",Data!$F1502)</f>
        <v/>
      </c>
      <c r="U1505" s="19" t="str">
        <f>IF(Data!$G1502=0,"",Data!$G1502)</f>
        <v/>
      </c>
      <c r="V1505" s="19" t="str">
        <f>IF(Data!$D1502=0,"",Data!$D1502)</f>
        <v/>
      </c>
      <c r="W1505" s="19" t="str">
        <f>Data!$H1502</f>
        <v>Reticulata</v>
      </c>
      <c r="Y1505" s="41" t="e">
        <f t="shared" si="433"/>
        <v>#REF!</v>
      </c>
      <c r="Z1505" s="8">
        <f t="shared" si="439"/>
        <v>10000</v>
      </c>
      <c r="AA1505" s="8" t="str">
        <f t="shared" si="440"/>
        <v>Ida Cossom</v>
      </c>
      <c r="AB1505" s="8" t="str">
        <f t="shared" si="441"/>
        <v>VL</v>
      </c>
      <c r="AC1505" s="8" t="str">
        <f t="shared" si="442"/>
        <v/>
      </c>
      <c r="AD1505" s="8" t="str">
        <f t="shared" si="447"/>
        <v/>
      </c>
      <c r="AE1505" s="8" t="str">
        <f t="shared" si="443"/>
        <v/>
      </c>
      <c r="AF1505" s="5">
        <f t="shared" si="444"/>
        <v>1984</v>
      </c>
      <c r="AG1505" s="46">
        <v>1502</v>
      </c>
      <c r="AH1505" s="47" t="str">
        <f t="shared" si="434"/>
        <v/>
      </c>
      <c r="AI1505" s="48" t="str">
        <f t="shared" si="435"/>
        <v/>
      </c>
      <c r="AK1505" s="22" t="e">
        <f>TRIM(#REF!)</f>
        <v>#REF!</v>
      </c>
      <c r="AL1505" s="23" t="e">
        <f>IF(#REF!=0,"",#REF!)</f>
        <v>#REF!</v>
      </c>
      <c r="AM1505" s="19" t="e">
        <f>IF(#REF!=0,"",#REF!)</f>
        <v>#REF!</v>
      </c>
      <c r="AN1505" s="23" t="e">
        <f>IF($AK1505="","",#REF!)</f>
        <v>#REF!</v>
      </c>
      <c r="AO1505" s="23" t="e">
        <f t="shared" si="445"/>
        <v>#REF!</v>
      </c>
      <c r="AP1505" s="19" t="e">
        <f>IF(#REF!=0,"",#REF!)</f>
        <v>#REF!</v>
      </c>
      <c r="AQ1505" s="19" t="e">
        <f>IF(#REF!=0,"",#REF!)</f>
        <v>#REF!</v>
      </c>
      <c r="AR1505" s="19" t="e">
        <f>IF(#REF!=0,"",#REF!)</f>
        <v>#REF!</v>
      </c>
      <c r="AS1505" s="19" t="e">
        <f>#REF!</f>
        <v>#REF!</v>
      </c>
    </row>
    <row r="1506" spans="4:45" ht="19.5" thickTop="1" thickBot="1" x14ac:dyDescent="0.25">
      <c r="D1506" s="1" t="str">
        <f t="shared" si="431"/>
        <v/>
      </c>
      <c r="E1506" s="1" t="str">
        <f t="shared" si="432"/>
        <v/>
      </c>
      <c r="K1506" s="19" t="str">
        <f t="shared" si="436"/>
        <v/>
      </c>
      <c r="L1506" s="19">
        <f t="shared" si="446"/>
        <v>10000</v>
      </c>
      <c r="M1506" s="22" t="str">
        <f>TRIM(Data!$N1503)</f>
        <v>Imagination</v>
      </c>
      <c r="N1506" s="22" t="str">
        <f>TRIM(Data!$A1503)</f>
        <v>Imagination</v>
      </c>
      <c r="O1506" s="23">
        <f>IF(Data!$B1503=0,"",Data!$B1503)</f>
        <v>2005</v>
      </c>
      <c r="P1506" s="19" t="str">
        <f>IF(Data!$C1503=0,"",Data!$C1503)</f>
        <v>1</v>
      </c>
      <c r="Q1506" s="23" t="str">
        <f>IF($M1506="","",Data!$E1503)</f>
        <v>M-L</v>
      </c>
      <c r="R1506" s="23" t="str">
        <f t="shared" si="437"/>
        <v>M</v>
      </c>
      <c r="S1506" s="23" t="str">
        <f t="shared" si="438"/>
        <v>M</v>
      </c>
      <c r="T1506" s="19" t="str">
        <f>IF(Data!$F1503=0,"",Data!$F1503)</f>
        <v>WHITE</v>
      </c>
      <c r="U1506" s="19" t="str">
        <f>IF(Data!$G1503=0,"",Data!$G1503)</f>
        <v/>
      </c>
      <c r="V1506" s="19" t="str">
        <f>IF(Data!$D1503=0,"",Data!$D1503)</f>
        <v/>
      </c>
      <c r="W1506" s="19" t="str">
        <f>Data!$H1503</f>
        <v>Japonica</v>
      </c>
      <c r="Y1506" s="41" t="e">
        <f t="shared" si="433"/>
        <v>#REF!</v>
      </c>
      <c r="Z1506" s="8">
        <f t="shared" si="439"/>
        <v>10000</v>
      </c>
      <c r="AA1506" s="8" t="str">
        <f t="shared" si="440"/>
        <v>Imagination</v>
      </c>
      <c r="AB1506" s="8" t="str">
        <f t="shared" si="441"/>
        <v>M</v>
      </c>
      <c r="AC1506" s="8" t="str">
        <f t="shared" si="442"/>
        <v>WHITE</v>
      </c>
      <c r="AD1506" s="8" t="str">
        <f t="shared" si="447"/>
        <v/>
      </c>
      <c r="AE1506" s="8" t="str">
        <f t="shared" si="443"/>
        <v/>
      </c>
      <c r="AF1506" s="5">
        <f t="shared" si="444"/>
        <v>2005</v>
      </c>
      <c r="AG1506" s="46">
        <v>1503</v>
      </c>
      <c r="AH1506" s="47" t="str">
        <f t="shared" si="434"/>
        <v/>
      </c>
      <c r="AI1506" s="48" t="str">
        <f t="shared" si="435"/>
        <v/>
      </c>
      <c r="AK1506" s="22" t="e">
        <f>TRIM(#REF!)</f>
        <v>#REF!</v>
      </c>
      <c r="AL1506" s="23" t="e">
        <f>IF(#REF!=0,"",#REF!)</f>
        <v>#REF!</v>
      </c>
      <c r="AM1506" s="19" t="e">
        <f>IF(#REF!=0,"",#REF!)</f>
        <v>#REF!</v>
      </c>
      <c r="AN1506" s="23" t="e">
        <f>IF($AK1506="","",#REF!)</f>
        <v>#REF!</v>
      </c>
      <c r="AO1506" s="23" t="e">
        <f t="shared" si="445"/>
        <v>#REF!</v>
      </c>
      <c r="AP1506" s="19" t="e">
        <f>IF(#REF!=0,"",#REF!)</f>
        <v>#REF!</v>
      </c>
      <c r="AQ1506" s="19" t="e">
        <f>IF(#REF!=0,"",#REF!)</f>
        <v>#REF!</v>
      </c>
      <c r="AR1506" s="19" t="e">
        <f>IF(#REF!=0,"",#REF!)</f>
        <v>#REF!</v>
      </c>
      <c r="AS1506" s="19" t="e">
        <f>#REF!</f>
        <v>#REF!</v>
      </c>
    </row>
    <row r="1507" spans="4:45" ht="19.5" thickTop="1" thickBot="1" x14ac:dyDescent="0.25">
      <c r="D1507" s="1" t="str">
        <f t="shared" si="431"/>
        <v/>
      </c>
      <c r="E1507" s="1" t="str">
        <f t="shared" si="432"/>
        <v/>
      </c>
      <c r="K1507" s="19" t="str">
        <f t="shared" si="436"/>
        <v/>
      </c>
      <c r="L1507" s="19">
        <f t="shared" si="446"/>
        <v>10000</v>
      </c>
      <c r="M1507" s="22" t="str">
        <f>TRIM(Data!$N1504)</f>
        <v>Ima-kumagai</v>
      </c>
      <c r="N1507" s="22" t="str">
        <f>TRIM(Data!$A1504)</f>
        <v>Ima-kumagai (Higo)</v>
      </c>
      <c r="O1507" s="23" t="str">
        <f>IF(Data!$B1504=0,"",Data!$B1504)</f>
        <v/>
      </c>
      <c r="P1507" s="19" t="str">
        <f>IF(Data!$C1504=0,"",Data!$C1504)</f>
        <v/>
      </c>
      <c r="Q1507" s="23" t="str">
        <f>IF($M1507="","",Data!$E1504)</f>
        <v>M</v>
      </c>
      <c r="R1507" s="23" t="str">
        <f t="shared" si="437"/>
        <v>M</v>
      </c>
      <c r="S1507" s="23" t="str">
        <f t="shared" si="438"/>
        <v>M</v>
      </c>
      <c r="T1507" s="19" t="str">
        <f>IF(Data!$F1504=0,"",Data!$F1504)</f>
        <v/>
      </c>
      <c r="U1507" s="19" t="str">
        <f>IF(Data!$G1504=0,"",Data!$G1504)</f>
        <v/>
      </c>
      <c r="V1507" s="19" t="str">
        <f>IF(Data!$D1504=0,"",Data!$D1504)</f>
        <v/>
      </c>
      <c r="W1507" s="19" t="str">
        <f>Data!$H1504</f>
        <v>Japonica [Higo]</v>
      </c>
      <c r="Y1507" s="41" t="e">
        <f t="shared" si="433"/>
        <v>#REF!</v>
      </c>
      <c r="Z1507" s="8">
        <f t="shared" si="439"/>
        <v>10000</v>
      </c>
      <c r="AA1507" s="8" t="str">
        <f t="shared" si="440"/>
        <v>Ima-kumagai</v>
      </c>
      <c r="AB1507" s="8" t="str">
        <f t="shared" si="441"/>
        <v>M</v>
      </c>
      <c r="AC1507" s="8" t="str">
        <f t="shared" si="442"/>
        <v/>
      </c>
      <c r="AD1507" s="8" t="str">
        <f t="shared" si="447"/>
        <v/>
      </c>
      <c r="AE1507" s="8" t="str">
        <f t="shared" si="443"/>
        <v/>
      </c>
      <c r="AF1507" s="5" t="str">
        <f t="shared" si="444"/>
        <v/>
      </c>
      <c r="AG1507" s="46">
        <v>1504</v>
      </c>
      <c r="AH1507" s="47" t="str">
        <f t="shared" si="434"/>
        <v/>
      </c>
      <c r="AI1507" s="48" t="str">
        <f t="shared" si="435"/>
        <v/>
      </c>
      <c r="AK1507" s="22" t="e">
        <f>TRIM(#REF!)</f>
        <v>#REF!</v>
      </c>
      <c r="AL1507" s="23" t="e">
        <f>IF(#REF!=0,"",#REF!)</f>
        <v>#REF!</v>
      </c>
      <c r="AM1507" s="19" t="e">
        <f>IF(#REF!=0,"",#REF!)</f>
        <v>#REF!</v>
      </c>
      <c r="AN1507" s="23" t="e">
        <f>IF($AK1507="","",#REF!)</f>
        <v>#REF!</v>
      </c>
      <c r="AO1507" s="23" t="e">
        <f t="shared" si="445"/>
        <v>#REF!</v>
      </c>
      <c r="AP1507" s="19" t="e">
        <f>IF(#REF!=0,"",#REF!)</f>
        <v>#REF!</v>
      </c>
      <c r="AQ1507" s="19" t="e">
        <f>IF(#REF!=0,"",#REF!)</f>
        <v>#REF!</v>
      </c>
      <c r="AR1507" s="19" t="e">
        <f>IF(#REF!=0,"",#REF!)</f>
        <v>#REF!</v>
      </c>
      <c r="AS1507" s="19" t="e">
        <f>#REF!</f>
        <v>#REF!</v>
      </c>
    </row>
    <row r="1508" spans="4:45" ht="19.5" thickTop="1" thickBot="1" x14ac:dyDescent="0.25">
      <c r="D1508" s="1" t="str">
        <f t="shared" si="431"/>
        <v/>
      </c>
      <c r="E1508" s="1" t="str">
        <f t="shared" si="432"/>
        <v/>
      </c>
      <c r="K1508" s="19" t="str">
        <f t="shared" si="436"/>
        <v/>
      </c>
      <c r="L1508" s="19">
        <f t="shared" si="446"/>
        <v>10000</v>
      </c>
      <c r="M1508" s="22" t="str">
        <f>TRIM(Data!$N1505)</f>
        <v>Imbricata Rubra Plena (See Prince Eugene Napoleon)</v>
      </c>
      <c r="N1508" s="22" t="str">
        <f>TRIM(Data!$A1505)</f>
        <v>Imbricata Rubra Plena (See Prince Eugene Napoleon)</v>
      </c>
      <c r="O1508" s="23">
        <f>IF(Data!$B1505=0,"",Data!$B1505)</f>
        <v>1859</v>
      </c>
      <c r="P1508" s="19" t="str">
        <f>IF(Data!$C1505=0,"",Data!$C1505)</f>
        <v/>
      </c>
      <c r="Q1508" s="23" t="str">
        <f>IF($M1508="","",Data!$E1505)</f>
        <v>M</v>
      </c>
      <c r="R1508" s="23" t="str">
        <f t="shared" si="437"/>
        <v>M</v>
      </c>
      <c r="S1508" s="23" t="str">
        <f t="shared" si="438"/>
        <v>M</v>
      </c>
      <c r="T1508" s="19" t="str">
        <f>IF(Data!$F1505=0,"",Data!$F1505)</f>
        <v/>
      </c>
      <c r="U1508" s="19" t="str">
        <f>IF(Data!$G1505=0,"",Data!$G1505)</f>
        <v>FD</v>
      </c>
      <c r="V1508" s="19" t="str">
        <f>IF(Data!$D1505=0,"",Data!$D1505)</f>
        <v>ANTIQUE</v>
      </c>
      <c r="W1508" s="19" t="str">
        <f>Data!$H1505</f>
        <v>Japonica</v>
      </c>
      <c r="Y1508" s="41" t="e">
        <f t="shared" si="433"/>
        <v>#REF!</v>
      </c>
      <c r="Z1508" s="8">
        <f t="shared" si="439"/>
        <v>1508</v>
      </c>
      <c r="AA1508" s="8" t="str">
        <f t="shared" si="440"/>
        <v>Imbricata Rubra Plena (See Prince Eugene Napoleon)</v>
      </c>
      <c r="AB1508" s="8" t="str">
        <f t="shared" si="441"/>
        <v>M</v>
      </c>
      <c r="AC1508" s="8" t="str">
        <f t="shared" si="442"/>
        <v/>
      </c>
      <c r="AD1508" s="8" t="str">
        <f t="shared" si="447"/>
        <v>FD</v>
      </c>
      <c r="AE1508" s="8" t="str">
        <f t="shared" si="443"/>
        <v>ANTIQUE</v>
      </c>
      <c r="AF1508" s="5">
        <f t="shared" si="444"/>
        <v>1859</v>
      </c>
      <c r="AG1508" s="46">
        <v>1505</v>
      </c>
      <c r="AH1508" s="47" t="str">
        <f t="shared" si="434"/>
        <v/>
      </c>
      <c r="AI1508" s="48" t="str">
        <f t="shared" si="435"/>
        <v/>
      </c>
      <c r="AK1508" s="22" t="e">
        <f>TRIM(#REF!)</f>
        <v>#REF!</v>
      </c>
      <c r="AL1508" s="23" t="e">
        <f>IF(#REF!=0,"",#REF!)</f>
        <v>#REF!</v>
      </c>
      <c r="AM1508" s="19" t="e">
        <f>IF(#REF!=0,"",#REF!)</f>
        <v>#REF!</v>
      </c>
      <c r="AN1508" s="23" t="e">
        <f>IF($AK1508="","",#REF!)</f>
        <v>#REF!</v>
      </c>
      <c r="AO1508" s="23" t="e">
        <f t="shared" si="445"/>
        <v>#REF!</v>
      </c>
      <c r="AP1508" s="19" t="e">
        <f>IF(#REF!=0,"",#REF!)</f>
        <v>#REF!</v>
      </c>
      <c r="AQ1508" s="19" t="e">
        <f>IF(#REF!=0,"",#REF!)</f>
        <v>#REF!</v>
      </c>
      <c r="AR1508" s="19" t="e">
        <f>IF(#REF!=0,"",#REF!)</f>
        <v>#REF!</v>
      </c>
      <c r="AS1508" s="19" t="e">
        <f>#REF!</f>
        <v>#REF!</v>
      </c>
    </row>
    <row r="1509" spans="4:45" ht="19.5" thickTop="1" thickBot="1" x14ac:dyDescent="0.25">
      <c r="D1509" s="1" t="str">
        <f t="shared" si="431"/>
        <v/>
      </c>
      <c r="E1509" s="1" t="str">
        <f t="shared" si="432"/>
        <v/>
      </c>
      <c r="K1509" s="19" t="str">
        <f t="shared" si="436"/>
        <v/>
      </c>
      <c r="L1509" s="19">
        <f t="shared" si="446"/>
        <v>10000</v>
      </c>
      <c r="M1509" s="22" t="str">
        <f>TRIM(Data!$N1506)</f>
        <v>Imperator [France]</v>
      </c>
      <c r="N1509" s="22" t="str">
        <f>TRIM(Data!$A1506)</f>
        <v>Imperator [France] (Big Daddy, Corrie Delle)</v>
      </c>
      <c r="O1509" s="23">
        <f>IF(Data!$B1506=0,"",Data!$B1506)</f>
        <v>1858</v>
      </c>
      <c r="P1509" s="19" t="str">
        <f>IF(Data!$C1506=0,"",Data!$C1506)</f>
        <v>1</v>
      </c>
      <c r="Q1509" s="23" t="str">
        <f>IF($M1509="","",Data!$E1506)</f>
        <v>M</v>
      </c>
      <c r="R1509" s="23" t="str">
        <f t="shared" si="437"/>
        <v>M</v>
      </c>
      <c r="S1509" s="23" t="str">
        <f t="shared" si="438"/>
        <v>M</v>
      </c>
      <c r="T1509" s="19" t="str">
        <f>IF(Data!$F1506=0,"",Data!$F1506)</f>
        <v/>
      </c>
      <c r="U1509" s="19" t="str">
        <f>IF(Data!$G1506=0,"",Data!$G1506)</f>
        <v/>
      </c>
      <c r="V1509" s="19" t="str">
        <f>IF(Data!$D1506=0,"",Data!$D1506)</f>
        <v>ANTIQUE</v>
      </c>
      <c r="W1509" s="19" t="str">
        <f>Data!$H1506</f>
        <v>Japonica</v>
      </c>
      <c r="Y1509" s="41" t="e">
        <f t="shared" si="433"/>
        <v>#REF!</v>
      </c>
      <c r="Z1509" s="8">
        <f t="shared" si="439"/>
        <v>1509</v>
      </c>
      <c r="AA1509" s="8" t="str">
        <f t="shared" si="440"/>
        <v>Imperator [France]</v>
      </c>
      <c r="AB1509" s="8" t="str">
        <f t="shared" si="441"/>
        <v>M</v>
      </c>
      <c r="AC1509" s="8" t="str">
        <f t="shared" si="442"/>
        <v/>
      </c>
      <c r="AD1509" s="8" t="str">
        <f t="shared" si="447"/>
        <v/>
      </c>
      <c r="AE1509" s="8" t="str">
        <f t="shared" si="443"/>
        <v>ANTIQUE</v>
      </c>
      <c r="AF1509" s="5">
        <f t="shared" si="444"/>
        <v>1858</v>
      </c>
      <c r="AG1509" s="46">
        <v>1506</v>
      </c>
      <c r="AH1509" s="47" t="str">
        <f t="shared" si="434"/>
        <v/>
      </c>
      <c r="AI1509" s="48" t="str">
        <f t="shared" si="435"/>
        <v/>
      </c>
      <c r="AK1509" s="22" t="e">
        <f>TRIM(#REF!)</f>
        <v>#REF!</v>
      </c>
      <c r="AL1509" s="23" t="e">
        <f>IF(#REF!=0,"",#REF!)</f>
        <v>#REF!</v>
      </c>
      <c r="AM1509" s="19" t="e">
        <f>IF(#REF!=0,"",#REF!)</f>
        <v>#REF!</v>
      </c>
      <c r="AN1509" s="23" t="e">
        <f>IF($AK1509="","",#REF!)</f>
        <v>#REF!</v>
      </c>
      <c r="AO1509" s="23" t="e">
        <f t="shared" si="445"/>
        <v>#REF!</v>
      </c>
      <c r="AP1509" s="19" t="e">
        <f>IF(#REF!=0,"",#REF!)</f>
        <v>#REF!</v>
      </c>
      <c r="AQ1509" s="19" t="e">
        <f>IF(#REF!=0,"",#REF!)</f>
        <v>#REF!</v>
      </c>
      <c r="AR1509" s="19" t="e">
        <f>IF(#REF!=0,"",#REF!)</f>
        <v>#REF!</v>
      </c>
      <c r="AS1509" s="19" t="e">
        <f>#REF!</f>
        <v>#REF!</v>
      </c>
    </row>
    <row r="1510" spans="4:45" ht="19.5" thickTop="1" thickBot="1" x14ac:dyDescent="0.25">
      <c r="D1510" s="1" t="str">
        <f t="shared" si="431"/>
        <v/>
      </c>
      <c r="E1510" s="1" t="str">
        <f t="shared" si="432"/>
        <v/>
      </c>
      <c r="K1510" s="19" t="str">
        <f t="shared" si="436"/>
        <v/>
      </c>
      <c r="L1510" s="19">
        <f t="shared" si="446"/>
        <v>10000</v>
      </c>
      <c r="M1510" s="22" t="str">
        <f>TRIM(Data!$N1507)</f>
        <v>Imperator [United States]</v>
      </c>
      <c r="N1510" s="22" t="str">
        <f>TRIM(Data!$A1507)</f>
        <v>Imperator [United States]</v>
      </c>
      <c r="O1510" s="23">
        <f>IF(Data!$B1507=0,"",Data!$B1507)</f>
        <v>1945</v>
      </c>
      <c r="P1510" s="19" t="str">
        <f>IF(Data!$C1507=0,"",Data!$C1507)</f>
        <v>1</v>
      </c>
      <c r="Q1510" s="23" t="str">
        <f>IF($M1510="","",Data!$E1507)</f>
        <v>S-M</v>
      </c>
      <c r="R1510" s="23" t="str">
        <f t="shared" si="437"/>
        <v>S</v>
      </c>
      <c r="S1510" s="23" t="str">
        <f t="shared" si="438"/>
        <v>S</v>
      </c>
      <c r="T1510" s="19" t="str">
        <f>IF(Data!$F1507=0,"",Data!$F1507)</f>
        <v/>
      </c>
      <c r="U1510" s="19" t="str">
        <f>IF(Data!$G1507=0,"",Data!$G1507)</f>
        <v/>
      </c>
      <c r="V1510" s="19" t="str">
        <f>IF(Data!$D1507=0,"",Data!$D1507)</f>
        <v/>
      </c>
      <c r="W1510" s="19" t="str">
        <f>Data!$H1507</f>
        <v>Japonica</v>
      </c>
      <c r="Y1510" s="41" t="e">
        <f t="shared" si="433"/>
        <v>#REF!</v>
      </c>
      <c r="Z1510" s="8">
        <f t="shared" si="439"/>
        <v>10000</v>
      </c>
      <c r="AA1510" s="8" t="str">
        <f t="shared" si="440"/>
        <v>Imperator [United States]</v>
      </c>
      <c r="AB1510" s="8" t="str">
        <f t="shared" si="441"/>
        <v>S</v>
      </c>
      <c r="AC1510" s="8" t="str">
        <f t="shared" si="442"/>
        <v/>
      </c>
      <c r="AD1510" s="8" t="str">
        <f t="shared" si="447"/>
        <v/>
      </c>
      <c r="AE1510" s="8" t="str">
        <f t="shared" si="443"/>
        <v/>
      </c>
      <c r="AF1510" s="5">
        <f t="shared" si="444"/>
        <v>1945</v>
      </c>
      <c r="AG1510" s="46">
        <v>1507</v>
      </c>
      <c r="AH1510" s="47" t="str">
        <f t="shared" si="434"/>
        <v/>
      </c>
      <c r="AI1510" s="48" t="str">
        <f t="shared" si="435"/>
        <v/>
      </c>
      <c r="AK1510" s="22" t="e">
        <f>TRIM(#REF!)</f>
        <v>#REF!</v>
      </c>
      <c r="AL1510" s="23" t="e">
        <f>IF(#REF!=0,"",#REF!)</f>
        <v>#REF!</v>
      </c>
      <c r="AM1510" s="19" t="e">
        <f>IF(#REF!=0,"",#REF!)</f>
        <v>#REF!</v>
      </c>
      <c r="AN1510" s="23" t="e">
        <f>IF($AK1510="","",#REF!)</f>
        <v>#REF!</v>
      </c>
      <c r="AO1510" s="23" t="e">
        <f t="shared" si="445"/>
        <v>#REF!</v>
      </c>
      <c r="AP1510" s="19" t="e">
        <f>IF(#REF!=0,"",#REF!)</f>
        <v>#REF!</v>
      </c>
      <c r="AQ1510" s="19" t="e">
        <f>IF(#REF!=0,"",#REF!)</f>
        <v>#REF!</v>
      </c>
      <c r="AR1510" s="19" t="e">
        <f>IF(#REF!=0,"",#REF!)</f>
        <v>#REF!</v>
      </c>
      <c r="AS1510" s="19" t="e">
        <f>#REF!</f>
        <v>#REF!</v>
      </c>
    </row>
    <row r="1511" spans="4:45" ht="19.5" thickTop="1" thickBot="1" x14ac:dyDescent="0.25">
      <c r="D1511" s="1" t="str">
        <f t="shared" si="431"/>
        <v/>
      </c>
      <c r="E1511" s="1" t="str">
        <f t="shared" si="432"/>
        <v/>
      </c>
      <c r="K1511" s="19" t="str">
        <f t="shared" si="436"/>
        <v/>
      </c>
      <c r="L1511" s="19">
        <f t="shared" si="446"/>
        <v>10000</v>
      </c>
      <c r="M1511" s="22" t="str">
        <f>TRIM(Data!$N1508)</f>
        <v>Imura</v>
      </c>
      <c r="N1511" s="22" t="str">
        <f>TRIM(Data!$A1508)</f>
        <v>Imura</v>
      </c>
      <c r="O1511" s="23">
        <f>IF(Data!$B1508=0,"",Data!$B1508)</f>
        <v>1939</v>
      </c>
      <c r="P1511" s="19" t="str">
        <f>IF(Data!$C1508=0,"",Data!$C1508)</f>
        <v>1</v>
      </c>
      <c r="Q1511" s="23" t="str">
        <f>IF($M1511="","",Data!$E1508)</f>
        <v>M-L</v>
      </c>
      <c r="R1511" s="23" t="str">
        <f t="shared" si="437"/>
        <v>M</v>
      </c>
      <c r="S1511" s="23" t="str">
        <f t="shared" si="438"/>
        <v>M</v>
      </c>
      <c r="T1511" s="19" t="str">
        <f>IF(Data!$F1508=0,"",Data!$F1508)</f>
        <v>WHITE</v>
      </c>
      <c r="U1511" s="19" t="str">
        <f>IF(Data!$G1508=0,"",Data!$G1508)</f>
        <v/>
      </c>
      <c r="V1511" s="19" t="str">
        <f>IF(Data!$D1508=0,"",Data!$D1508)</f>
        <v/>
      </c>
      <c r="W1511" s="19" t="str">
        <f>Data!$H1508</f>
        <v>Japonica</v>
      </c>
      <c r="Y1511" s="41" t="e">
        <f t="shared" si="433"/>
        <v>#REF!</v>
      </c>
      <c r="Z1511" s="8">
        <f t="shared" si="439"/>
        <v>10000</v>
      </c>
      <c r="AA1511" s="8" t="str">
        <f t="shared" si="440"/>
        <v>Imura</v>
      </c>
      <c r="AB1511" s="8" t="str">
        <f t="shared" si="441"/>
        <v>M</v>
      </c>
      <c r="AC1511" s="8" t="str">
        <f t="shared" si="442"/>
        <v>WHITE</v>
      </c>
      <c r="AD1511" s="8" t="str">
        <f t="shared" si="447"/>
        <v/>
      </c>
      <c r="AE1511" s="8" t="str">
        <f t="shared" si="443"/>
        <v/>
      </c>
      <c r="AF1511" s="5">
        <f t="shared" si="444"/>
        <v>1939</v>
      </c>
      <c r="AG1511" s="46">
        <v>1508</v>
      </c>
      <c r="AH1511" s="47" t="str">
        <f t="shared" si="434"/>
        <v/>
      </c>
      <c r="AI1511" s="48" t="str">
        <f t="shared" si="435"/>
        <v/>
      </c>
      <c r="AK1511" s="22" t="e">
        <f>TRIM(#REF!)</f>
        <v>#REF!</v>
      </c>
      <c r="AL1511" s="23" t="e">
        <f>IF(#REF!=0,"",#REF!)</f>
        <v>#REF!</v>
      </c>
      <c r="AM1511" s="19" t="e">
        <f>IF(#REF!=0,"",#REF!)</f>
        <v>#REF!</v>
      </c>
      <c r="AN1511" s="23" t="e">
        <f>IF($AK1511="","",#REF!)</f>
        <v>#REF!</v>
      </c>
      <c r="AO1511" s="23" t="e">
        <f t="shared" si="445"/>
        <v>#REF!</v>
      </c>
      <c r="AP1511" s="19" t="e">
        <f>IF(#REF!=0,"",#REF!)</f>
        <v>#REF!</v>
      </c>
      <c r="AQ1511" s="19" t="e">
        <f>IF(#REF!=0,"",#REF!)</f>
        <v>#REF!</v>
      </c>
      <c r="AR1511" s="19" t="e">
        <f>IF(#REF!=0,"",#REF!)</f>
        <v>#REF!</v>
      </c>
      <c r="AS1511" s="19" t="e">
        <f>#REF!</f>
        <v>#REF!</v>
      </c>
    </row>
    <row r="1512" spans="4:45" ht="19.5" thickTop="1" thickBot="1" x14ac:dyDescent="0.25">
      <c r="D1512" s="1" t="str">
        <f t="shared" ref="D1512:D1575" si="448">IF(ISERROR(VLOOKUP(A1512,$K$4:$M$2950,3,FALSE)),"",VLOOKUP(A1512,$K$4:$N$2950,4,FALSE))</f>
        <v/>
      </c>
      <c r="E1512" s="1" t="str">
        <f t="shared" ref="E1512:E1575" si="449">IF(ISERROR(VLOOKUP(A1512,$K$4:$M$2950,3,FALSE)),"",IF(VLOOKUP(A1512,$K$4:$T$2950,6,FALSE)=0,"",VLOOKUP(A1512,$K$4:$T$2950,6,FALSE)))</f>
        <v/>
      </c>
      <c r="K1512" s="19" t="str">
        <f t="shared" si="436"/>
        <v/>
      </c>
      <c r="L1512" s="19">
        <f t="shared" si="446"/>
        <v>10000</v>
      </c>
      <c r="M1512" s="22" t="str">
        <f>TRIM(Data!$N1509)</f>
        <v>In the Pink</v>
      </c>
      <c r="N1512" s="22" t="str">
        <f>TRIM(Data!$A1509)</f>
        <v>In the Pink</v>
      </c>
      <c r="O1512" s="23">
        <f>IF(Data!$B1509=0,"",Data!$B1509)</f>
        <v>1971</v>
      </c>
      <c r="P1512" s="19" t="str">
        <f>IF(Data!$C1509=0,"",Data!$C1509)</f>
        <v>1</v>
      </c>
      <c r="Q1512" s="23" t="str">
        <f>IF($M1512="","",Data!$E1509)</f>
        <v>M</v>
      </c>
      <c r="R1512" s="23" t="str">
        <f t="shared" si="437"/>
        <v>M</v>
      </c>
      <c r="S1512" s="23" t="str">
        <f t="shared" si="438"/>
        <v>M</v>
      </c>
      <c r="T1512" s="19" t="str">
        <f>IF(Data!$F1509=0,"",Data!$F1509)</f>
        <v/>
      </c>
      <c r="U1512" s="19" t="str">
        <f>IF(Data!$G1509=0,"",Data!$G1509)</f>
        <v/>
      </c>
      <c r="V1512" s="19" t="str">
        <f>IF(Data!$D1509=0,"",Data!$D1509)</f>
        <v/>
      </c>
      <c r="W1512" s="19" t="str">
        <f>Data!$H1509</f>
        <v>Japonica</v>
      </c>
      <c r="Y1512" s="41" t="e">
        <f t="shared" si="433"/>
        <v>#REF!</v>
      </c>
      <c r="Z1512" s="8">
        <f t="shared" si="439"/>
        <v>10000</v>
      </c>
      <c r="AA1512" s="8" t="str">
        <f t="shared" si="440"/>
        <v>In the Pink</v>
      </c>
      <c r="AB1512" s="8" t="str">
        <f t="shared" si="441"/>
        <v>M</v>
      </c>
      <c r="AC1512" s="8" t="str">
        <f t="shared" si="442"/>
        <v/>
      </c>
      <c r="AD1512" s="8" t="str">
        <f t="shared" si="447"/>
        <v/>
      </c>
      <c r="AE1512" s="8" t="str">
        <f t="shared" si="443"/>
        <v/>
      </c>
      <c r="AF1512" s="5">
        <f t="shared" si="444"/>
        <v>1971</v>
      </c>
      <c r="AG1512" s="46">
        <v>1509</v>
      </c>
      <c r="AH1512" s="47" t="str">
        <f t="shared" si="434"/>
        <v/>
      </c>
      <c r="AI1512" s="48" t="str">
        <f t="shared" si="435"/>
        <v/>
      </c>
      <c r="AK1512" s="22" t="e">
        <f>TRIM(#REF!)</f>
        <v>#REF!</v>
      </c>
      <c r="AL1512" s="23" t="e">
        <f>IF(#REF!=0,"",#REF!)</f>
        <v>#REF!</v>
      </c>
      <c r="AM1512" s="19" t="e">
        <f>IF(#REF!=0,"",#REF!)</f>
        <v>#REF!</v>
      </c>
      <c r="AN1512" s="23" t="e">
        <f>IF($AK1512="","",#REF!)</f>
        <v>#REF!</v>
      </c>
      <c r="AO1512" s="23" t="e">
        <f t="shared" si="445"/>
        <v>#REF!</v>
      </c>
      <c r="AP1512" s="19" t="e">
        <f>IF(#REF!=0,"",#REF!)</f>
        <v>#REF!</v>
      </c>
      <c r="AQ1512" s="19" t="e">
        <f>IF(#REF!=0,"",#REF!)</f>
        <v>#REF!</v>
      </c>
      <c r="AR1512" s="19" t="e">
        <f>IF(#REF!=0,"",#REF!)</f>
        <v>#REF!</v>
      </c>
      <c r="AS1512" s="19" t="e">
        <f>#REF!</f>
        <v>#REF!</v>
      </c>
    </row>
    <row r="1513" spans="4:45" ht="19.5" thickTop="1" thickBot="1" x14ac:dyDescent="0.25">
      <c r="D1513" s="1" t="str">
        <f t="shared" si="448"/>
        <v/>
      </c>
      <c r="E1513" s="1" t="str">
        <f t="shared" si="449"/>
        <v/>
      </c>
      <c r="K1513" s="19" t="str">
        <f t="shared" si="436"/>
        <v/>
      </c>
      <c r="L1513" s="19">
        <f t="shared" si="446"/>
        <v>10000</v>
      </c>
      <c r="M1513" s="22" t="str">
        <f>TRIM(Data!$N1510)</f>
        <v>In the Purple</v>
      </c>
      <c r="N1513" s="22" t="str">
        <f>TRIM(Data!$A1510)</f>
        <v>In the Purple</v>
      </c>
      <c r="O1513" s="23">
        <f>IF(Data!$B1510=0,"",Data!$B1510)</f>
        <v>1982</v>
      </c>
      <c r="P1513" s="19" t="str">
        <f>IF(Data!$C1510=0,"",Data!$C1510)</f>
        <v>1</v>
      </c>
      <c r="Q1513" s="23" t="str">
        <f>IF($M1513="","",Data!$E1510)</f>
        <v>M</v>
      </c>
      <c r="R1513" s="23" t="str">
        <f t="shared" si="437"/>
        <v>M</v>
      </c>
      <c r="S1513" s="23" t="str">
        <f t="shared" si="438"/>
        <v>M</v>
      </c>
      <c r="T1513" s="19" t="str">
        <f>IF(Data!$F1510=0,"",Data!$F1510)</f>
        <v/>
      </c>
      <c r="U1513" s="19" t="str">
        <f>IF(Data!$G1510=0,"",Data!$G1510)</f>
        <v/>
      </c>
      <c r="V1513" s="19" t="str">
        <f>IF(Data!$D1510=0,"",Data!$D1510)</f>
        <v/>
      </c>
      <c r="W1513" s="19" t="str">
        <f>Data!$H1510</f>
        <v>Japonica</v>
      </c>
      <c r="Y1513" s="41" t="e">
        <f t="shared" si="433"/>
        <v>#REF!</v>
      </c>
      <c r="Z1513" s="8">
        <f t="shared" si="439"/>
        <v>10000</v>
      </c>
      <c r="AA1513" s="8" t="str">
        <f t="shared" si="440"/>
        <v>In the Purple</v>
      </c>
      <c r="AB1513" s="8" t="str">
        <f t="shared" si="441"/>
        <v>M</v>
      </c>
      <c r="AC1513" s="8" t="str">
        <f t="shared" si="442"/>
        <v/>
      </c>
      <c r="AD1513" s="8" t="str">
        <f t="shared" si="447"/>
        <v/>
      </c>
      <c r="AE1513" s="8" t="str">
        <f t="shared" si="443"/>
        <v/>
      </c>
      <c r="AF1513" s="5">
        <f t="shared" si="444"/>
        <v>1982</v>
      </c>
      <c r="AG1513" s="46">
        <v>1510</v>
      </c>
      <c r="AH1513" s="47" t="str">
        <f t="shared" si="434"/>
        <v/>
      </c>
      <c r="AI1513" s="48" t="str">
        <f t="shared" si="435"/>
        <v/>
      </c>
      <c r="AK1513" s="22" t="e">
        <f>TRIM(#REF!)</f>
        <v>#REF!</v>
      </c>
      <c r="AL1513" s="23" t="e">
        <f>IF(#REF!=0,"",#REF!)</f>
        <v>#REF!</v>
      </c>
      <c r="AM1513" s="19" t="e">
        <f>IF(#REF!=0,"",#REF!)</f>
        <v>#REF!</v>
      </c>
      <c r="AN1513" s="23" t="e">
        <f>IF($AK1513="","",#REF!)</f>
        <v>#REF!</v>
      </c>
      <c r="AO1513" s="23" t="e">
        <f t="shared" si="445"/>
        <v>#REF!</v>
      </c>
      <c r="AP1513" s="19" t="e">
        <f>IF(#REF!=0,"",#REF!)</f>
        <v>#REF!</v>
      </c>
      <c r="AQ1513" s="19" t="e">
        <f>IF(#REF!=0,"",#REF!)</f>
        <v>#REF!</v>
      </c>
      <c r="AR1513" s="19" t="e">
        <f>IF(#REF!=0,"",#REF!)</f>
        <v>#REF!</v>
      </c>
      <c r="AS1513" s="19" t="e">
        <f>#REF!</f>
        <v>#REF!</v>
      </c>
    </row>
    <row r="1514" spans="4:45" ht="19.5" thickTop="1" thickBot="1" x14ac:dyDescent="0.25">
      <c r="D1514" s="1" t="str">
        <f t="shared" si="448"/>
        <v/>
      </c>
      <c r="E1514" s="1" t="str">
        <f t="shared" si="449"/>
        <v/>
      </c>
      <c r="K1514" s="19" t="str">
        <f t="shared" si="436"/>
        <v/>
      </c>
      <c r="L1514" s="19">
        <f t="shared" si="446"/>
        <v>10000</v>
      </c>
      <c r="M1514" s="22" t="str">
        <f>TRIM(Data!$N1511)</f>
        <v>In the Red</v>
      </c>
      <c r="N1514" s="22" t="str">
        <f>TRIM(Data!$A1511)</f>
        <v>In the Red</v>
      </c>
      <c r="O1514" s="23">
        <f>IF(Data!$B1511=0,"",Data!$B1511)</f>
        <v>1975</v>
      </c>
      <c r="P1514" s="19" t="str">
        <f>IF(Data!$C1511=0,"",Data!$C1511)</f>
        <v>1</v>
      </c>
      <c r="Q1514" s="23" t="str">
        <f>IF($M1514="","",Data!$E1511)</f>
        <v>M</v>
      </c>
      <c r="R1514" s="23" t="str">
        <f t="shared" si="437"/>
        <v>M</v>
      </c>
      <c r="S1514" s="23" t="str">
        <f t="shared" si="438"/>
        <v>M</v>
      </c>
      <c r="T1514" s="19" t="str">
        <f>IF(Data!$F1511=0,"",Data!$F1511)</f>
        <v/>
      </c>
      <c r="U1514" s="19" t="str">
        <f>IF(Data!$G1511=0,"",Data!$G1511)</f>
        <v/>
      </c>
      <c r="V1514" s="19" t="str">
        <f>IF(Data!$D1511=0,"",Data!$D1511)</f>
        <v/>
      </c>
      <c r="W1514" s="19" t="str">
        <f>Data!$H1511</f>
        <v>Japonica</v>
      </c>
      <c r="Y1514" s="41" t="e">
        <f t="shared" si="433"/>
        <v>#REF!</v>
      </c>
      <c r="Z1514" s="8">
        <f t="shared" si="439"/>
        <v>10000</v>
      </c>
      <c r="AA1514" s="8" t="str">
        <f t="shared" si="440"/>
        <v>In the Red</v>
      </c>
      <c r="AB1514" s="8" t="str">
        <f t="shared" si="441"/>
        <v>M</v>
      </c>
      <c r="AC1514" s="8" t="str">
        <f t="shared" si="442"/>
        <v/>
      </c>
      <c r="AD1514" s="8" t="str">
        <f t="shared" si="447"/>
        <v/>
      </c>
      <c r="AE1514" s="8" t="str">
        <f t="shared" si="443"/>
        <v/>
      </c>
      <c r="AF1514" s="5">
        <f t="shared" si="444"/>
        <v>1975</v>
      </c>
      <c r="AG1514" s="46">
        <v>1511</v>
      </c>
      <c r="AH1514" s="47" t="str">
        <f t="shared" si="434"/>
        <v/>
      </c>
      <c r="AI1514" s="48" t="str">
        <f t="shared" si="435"/>
        <v/>
      </c>
      <c r="AK1514" s="22" t="e">
        <f>TRIM(#REF!)</f>
        <v>#REF!</v>
      </c>
      <c r="AL1514" s="23" t="e">
        <f>IF(#REF!=0,"",#REF!)</f>
        <v>#REF!</v>
      </c>
      <c r="AM1514" s="19" t="e">
        <f>IF(#REF!=0,"",#REF!)</f>
        <v>#REF!</v>
      </c>
      <c r="AN1514" s="23" t="e">
        <f>IF($AK1514="","",#REF!)</f>
        <v>#REF!</v>
      </c>
      <c r="AO1514" s="23" t="e">
        <f t="shared" si="445"/>
        <v>#REF!</v>
      </c>
      <c r="AP1514" s="19" t="e">
        <f>IF(#REF!=0,"",#REF!)</f>
        <v>#REF!</v>
      </c>
      <c r="AQ1514" s="19" t="e">
        <f>IF(#REF!=0,"",#REF!)</f>
        <v>#REF!</v>
      </c>
      <c r="AR1514" s="19" t="e">
        <f>IF(#REF!=0,"",#REF!)</f>
        <v>#REF!</v>
      </c>
      <c r="AS1514" s="19" t="e">
        <f>#REF!</f>
        <v>#REF!</v>
      </c>
    </row>
    <row r="1515" spans="4:45" ht="19.5" thickTop="1" thickBot="1" x14ac:dyDescent="0.25">
      <c r="D1515" s="1" t="str">
        <f t="shared" si="448"/>
        <v/>
      </c>
      <c r="E1515" s="1" t="str">
        <f t="shared" si="449"/>
        <v/>
      </c>
      <c r="K1515" s="19" t="str">
        <f t="shared" si="436"/>
        <v/>
      </c>
      <c r="L1515" s="19">
        <f t="shared" si="446"/>
        <v>10000</v>
      </c>
      <c r="M1515" s="22" t="str">
        <f>TRIM(Data!$N1512)</f>
        <v>Inconstant Beauty (See Mathotiana Alba)</v>
      </c>
      <c r="N1515" s="22" t="str">
        <f>TRIM(Data!$A1512)</f>
        <v>Inconstant Beauty (See Mathotiana Alba)</v>
      </c>
      <c r="O1515" s="23">
        <f>IF(Data!$B1512=0,"",Data!$B1512)</f>
        <v>1858</v>
      </c>
      <c r="P1515" s="19" t="str">
        <f>IF(Data!$C1512=0,"",Data!$C1512)</f>
        <v/>
      </c>
      <c r="Q1515" s="23" t="str">
        <f>IF($M1515="","",Data!$E1512)</f>
        <v>L</v>
      </c>
      <c r="R1515" s="23" t="str">
        <f t="shared" si="437"/>
        <v>L</v>
      </c>
      <c r="S1515" s="23" t="str">
        <f t="shared" si="438"/>
        <v>L</v>
      </c>
      <c r="T1515" s="19" t="str">
        <f>IF(Data!$F1512=0,"",Data!$F1512)</f>
        <v/>
      </c>
      <c r="U1515" s="19" t="str">
        <f>IF(Data!$G1512=0,"",Data!$G1512)</f>
        <v>FD</v>
      </c>
      <c r="V1515" s="19" t="str">
        <f>IF(Data!$D1512=0,"",Data!$D1512)</f>
        <v>ANTIQUE</v>
      </c>
      <c r="W1515" s="19" t="str">
        <f>Data!$H1512</f>
        <v>Japonica</v>
      </c>
      <c r="Y1515" s="41" t="e">
        <f t="shared" si="433"/>
        <v>#REF!</v>
      </c>
      <c r="Z1515" s="8">
        <f t="shared" si="439"/>
        <v>1515</v>
      </c>
      <c r="AA1515" s="8" t="str">
        <f t="shared" si="440"/>
        <v>Inconstant Beauty (See Mathotiana Alba)</v>
      </c>
      <c r="AB1515" s="8" t="str">
        <f t="shared" si="441"/>
        <v>L</v>
      </c>
      <c r="AC1515" s="8" t="str">
        <f t="shared" si="442"/>
        <v/>
      </c>
      <c r="AD1515" s="8" t="str">
        <f t="shared" si="447"/>
        <v>FD</v>
      </c>
      <c r="AE1515" s="8" t="str">
        <f t="shared" si="443"/>
        <v>ANTIQUE</v>
      </c>
      <c r="AF1515" s="5">
        <f t="shared" si="444"/>
        <v>1858</v>
      </c>
      <c r="AG1515" s="46">
        <v>1512</v>
      </c>
      <c r="AH1515" s="47" t="str">
        <f t="shared" si="434"/>
        <v/>
      </c>
      <c r="AI1515" s="48" t="str">
        <f t="shared" si="435"/>
        <v/>
      </c>
      <c r="AK1515" s="22" t="e">
        <f>TRIM(#REF!)</f>
        <v>#REF!</v>
      </c>
      <c r="AL1515" s="23" t="e">
        <f>IF(#REF!=0,"",#REF!)</f>
        <v>#REF!</v>
      </c>
      <c r="AM1515" s="19" t="e">
        <f>IF(#REF!=0,"",#REF!)</f>
        <v>#REF!</v>
      </c>
      <c r="AN1515" s="23" t="e">
        <f>IF($AK1515="","",#REF!)</f>
        <v>#REF!</v>
      </c>
      <c r="AO1515" s="23" t="e">
        <f t="shared" si="445"/>
        <v>#REF!</v>
      </c>
      <c r="AP1515" s="19" t="e">
        <f>IF(#REF!=0,"",#REF!)</f>
        <v>#REF!</v>
      </c>
      <c r="AQ1515" s="19" t="e">
        <f>IF(#REF!=0,"",#REF!)</f>
        <v>#REF!</v>
      </c>
      <c r="AR1515" s="19" t="e">
        <f>IF(#REF!=0,"",#REF!)</f>
        <v>#REF!</v>
      </c>
      <c r="AS1515" s="19" t="e">
        <f>#REF!</f>
        <v>#REF!</v>
      </c>
    </row>
    <row r="1516" spans="4:45" ht="19.5" thickTop="1" thickBot="1" x14ac:dyDescent="0.25">
      <c r="D1516" s="1" t="str">
        <f t="shared" si="448"/>
        <v/>
      </c>
      <c r="E1516" s="1" t="str">
        <f t="shared" si="449"/>
        <v/>
      </c>
      <c r="K1516" s="19" t="str">
        <f t="shared" si="436"/>
        <v/>
      </c>
      <c r="L1516" s="19">
        <f t="shared" si="446"/>
        <v>10000</v>
      </c>
      <c r="M1516" s="22" t="str">
        <f>TRIM(Data!$N1513)</f>
        <v>Interlude</v>
      </c>
      <c r="N1516" s="22" t="str">
        <f>TRIM(Data!$A1513)</f>
        <v>Interlude (Hiemalis)</v>
      </c>
      <c r="O1516" s="23">
        <f>IF(Data!$B1513=0,"",Data!$B1513)</f>
        <v>1958</v>
      </c>
      <c r="P1516" s="19" t="str">
        <f>IF(Data!$C1513=0,"",Data!$C1513)</f>
        <v>1</v>
      </c>
      <c r="Q1516" s="23" t="str">
        <f>IF($M1516="","",Data!$E1513)</f>
        <v>S</v>
      </c>
      <c r="R1516" s="23" t="str">
        <f t="shared" si="437"/>
        <v>S</v>
      </c>
      <c r="S1516" s="23" t="str">
        <f t="shared" si="438"/>
        <v>S</v>
      </c>
      <c r="T1516" s="19" t="str">
        <f>IF(Data!$F1513=0,"",Data!$F1513)</f>
        <v/>
      </c>
      <c r="U1516" s="19" t="str">
        <f>IF(Data!$G1513=0,"",Data!$G1513)</f>
        <v/>
      </c>
      <c r="V1516" s="19" t="str">
        <f>IF(Data!$D1513=0,"",Data!$D1513)</f>
        <v/>
      </c>
      <c r="W1516" s="19" t="str">
        <f>Data!$H1513</f>
        <v>Hiemalis</v>
      </c>
      <c r="Y1516" s="41" t="e">
        <f t="shared" si="433"/>
        <v>#REF!</v>
      </c>
      <c r="Z1516" s="8">
        <f t="shared" si="439"/>
        <v>10000</v>
      </c>
      <c r="AA1516" s="8" t="str">
        <f t="shared" si="440"/>
        <v>Interlude</v>
      </c>
      <c r="AB1516" s="8" t="str">
        <f t="shared" si="441"/>
        <v>S</v>
      </c>
      <c r="AC1516" s="8" t="str">
        <f t="shared" si="442"/>
        <v/>
      </c>
      <c r="AD1516" s="8" t="str">
        <f t="shared" si="447"/>
        <v/>
      </c>
      <c r="AE1516" s="8" t="str">
        <f t="shared" si="443"/>
        <v/>
      </c>
      <c r="AF1516" s="5">
        <f t="shared" si="444"/>
        <v>1958</v>
      </c>
      <c r="AG1516" s="46">
        <v>1513</v>
      </c>
      <c r="AH1516" s="47" t="str">
        <f t="shared" si="434"/>
        <v/>
      </c>
      <c r="AI1516" s="48" t="str">
        <f t="shared" si="435"/>
        <v/>
      </c>
      <c r="AK1516" s="22" t="e">
        <f>TRIM(#REF!)</f>
        <v>#REF!</v>
      </c>
      <c r="AL1516" s="23" t="e">
        <f>IF(#REF!=0,"",#REF!)</f>
        <v>#REF!</v>
      </c>
      <c r="AM1516" s="19" t="e">
        <f>IF(#REF!=0,"",#REF!)</f>
        <v>#REF!</v>
      </c>
      <c r="AN1516" s="23" t="e">
        <f>IF($AK1516="","",#REF!)</f>
        <v>#REF!</v>
      </c>
      <c r="AO1516" s="23" t="e">
        <f t="shared" si="445"/>
        <v>#REF!</v>
      </c>
      <c r="AP1516" s="19" t="e">
        <f>IF(#REF!=0,"",#REF!)</f>
        <v>#REF!</v>
      </c>
      <c r="AQ1516" s="19" t="e">
        <f>IF(#REF!=0,"",#REF!)</f>
        <v>#REF!</v>
      </c>
      <c r="AR1516" s="19" t="e">
        <f>IF(#REF!=0,"",#REF!)</f>
        <v>#REF!</v>
      </c>
      <c r="AS1516" s="19" t="e">
        <f>#REF!</f>
        <v>#REF!</v>
      </c>
    </row>
    <row r="1517" spans="4:45" ht="19.5" thickTop="1" thickBot="1" x14ac:dyDescent="0.25">
      <c r="D1517" s="1" t="str">
        <f t="shared" si="448"/>
        <v/>
      </c>
      <c r="E1517" s="1" t="str">
        <f t="shared" si="449"/>
        <v/>
      </c>
      <c r="K1517" s="19" t="str">
        <f t="shared" si="436"/>
        <v/>
      </c>
      <c r="L1517" s="19">
        <f t="shared" si="446"/>
        <v>10000</v>
      </c>
      <c r="M1517" s="22" t="str">
        <f>TRIM(Data!$N1514)</f>
        <v>Intoscent</v>
      </c>
      <c r="N1517" s="22" t="str">
        <f>TRIM(Data!$A1514)</f>
        <v>Intoscent (H)</v>
      </c>
      <c r="O1517" s="23">
        <f>IF(Data!$B1514=0,"",Data!$B1514)</f>
        <v>2002</v>
      </c>
      <c r="P1517" s="19" t="str">
        <f>IF(Data!$C1514=0,"",Data!$C1514)</f>
        <v/>
      </c>
      <c r="Q1517" s="23" t="str">
        <f>IF($M1517="","",Data!$E1514)</f>
        <v>L</v>
      </c>
      <c r="R1517" s="23" t="str">
        <f t="shared" si="437"/>
        <v>L</v>
      </c>
      <c r="S1517" s="23" t="str">
        <f t="shared" si="438"/>
        <v>L</v>
      </c>
      <c r="T1517" s="19" t="str">
        <f>IF(Data!$F1514=0,"",Data!$F1514)</f>
        <v/>
      </c>
      <c r="U1517" s="19" t="str">
        <f>IF(Data!$G1514=0,"",Data!$G1514)</f>
        <v/>
      </c>
      <c r="V1517" s="19" t="str">
        <f>IF(Data!$D1514=0,"",Data!$D1514)</f>
        <v/>
      </c>
      <c r="W1517" s="19" t="str">
        <f>Data!$H1514</f>
        <v>NRH</v>
      </c>
      <c r="Y1517" s="41" t="e">
        <f t="shared" si="433"/>
        <v>#REF!</v>
      </c>
      <c r="Z1517" s="8">
        <f t="shared" si="439"/>
        <v>10000</v>
      </c>
      <c r="AA1517" s="8" t="str">
        <f t="shared" si="440"/>
        <v>Intoscent</v>
      </c>
      <c r="AB1517" s="8" t="str">
        <f t="shared" si="441"/>
        <v>L</v>
      </c>
      <c r="AC1517" s="8" t="str">
        <f t="shared" si="442"/>
        <v/>
      </c>
      <c r="AD1517" s="8" t="str">
        <f t="shared" si="447"/>
        <v/>
      </c>
      <c r="AE1517" s="8" t="str">
        <f t="shared" si="443"/>
        <v/>
      </c>
      <c r="AF1517" s="5">
        <f t="shared" si="444"/>
        <v>2002</v>
      </c>
      <c r="AG1517" s="46">
        <v>1514</v>
      </c>
      <c r="AH1517" s="47" t="str">
        <f t="shared" si="434"/>
        <v/>
      </c>
      <c r="AI1517" s="48" t="str">
        <f t="shared" si="435"/>
        <v/>
      </c>
      <c r="AK1517" s="22" t="e">
        <f>TRIM(#REF!)</f>
        <v>#REF!</v>
      </c>
      <c r="AL1517" s="23" t="e">
        <f>IF(#REF!=0,"",#REF!)</f>
        <v>#REF!</v>
      </c>
      <c r="AM1517" s="19" t="e">
        <f>IF(#REF!=0,"",#REF!)</f>
        <v>#REF!</v>
      </c>
      <c r="AN1517" s="23" t="e">
        <f>IF($AK1517="","",#REF!)</f>
        <v>#REF!</v>
      </c>
      <c r="AO1517" s="23" t="e">
        <f t="shared" si="445"/>
        <v>#REF!</v>
      </c>
      <c r="AP1517" s="19" t="e">
        <f>IF(#REF!=0,"",#REF!)</f>
        <v>#REF!</v>
      </c>
      <c r="AQ1517" s="19" t="e">
        <f>IF(#REF!=0,"",#REF!)</f>
        <v>#REF!</v>
      </c>
      <c r="AR1517" s="19" t="e">
        <f>IF(#REF!=0,"",#REF!)</f>
        <v>#REF!</v>
      </c>
      <c r="AS1517" s="19" t="e">
        <f>#REF!</f>
        <v>#REF!</v>
      </c>
    </row>
    <row r="1518" spans="4:45" ht="19.5" thickTop="1" thickBot="1" x14ac:dyDescent="0.25">
      <c r="D1518" s="1" t="str">
        <f t="shared" si="448"/>
        <v/>
      </c>
      <c r="E1518" s="1" t="str">
        <f t="shared" si="449"/>
        <v/>
      </c>
      <c r="K1518" s="19" t="str">
        <f t="shared" si="436"/>
        <v/>
      </c>
      <c r="L1518" s="19">
        <f t="shared" si="446"/>
        <v>10000</v>
      </c>
      <c r="M1518" s="22" t="str">
        <f>TRIM(Data!$N1515)</f>
        <v>Intrigue</v>
      </c>
      <c r="N1518" s="22" t="str">
        <f>TRIM(Data!$A1515)</f>
        <v>Intrigue</v>
      </c>
      <c r="O1518" s="23">
        <f>IF(Data!$B1515=0,"",Data!$B1515)</f>
        <v>1964</v>
      </c>
      <c r="P1518" s="19" t="str">
        <f>IF(Data!$C1515=0,"",Data!$C1515)</f>
        <v/>
      </c>
      <c r="Q1518" s="23" t="str">
        <f>IF($M1518="","",Data!$E1515)</f>
        <v>L</v>
      </c>
      <c r="R1518" s="23" t="str">
        <f t="shared" si="437"/>
        <v>L</v>
      </c>
      <c r="S1518" s="23" t="str">
        <f t="shared" si="438"/>
        <v>L</v>
      </c>
      <c r="T1518" s="19" t="str">
        <f>IF(Data!$F1515=0,"",Data!$F1515)</f>
        <v/>
      </c>
      <c r="U1518" s="19" t="str">
        <f>IF(Data!$G1515=0,"",Data!$G1515)</f>
        <v/>
      </c>
      <c r="V1518" s="19" t="str">
        <f>IF(Data!$D1515=0,"",Data!$D1515)</f>
        <v/>
      </c>
      <c r="W1518" s="19" t="str">
        <f>Data!$H1515</f>
        <v>Japonica</v>
      </c>
      <c r="Y1518" s="41" t="e">
        <f t="shared" si="433"/>
        <v>#REF!</v>
      </c>
      <c r="Z1518" s="8">
        <f t="shared" si="439"/>
        <v>10000</v>
      </c>
      <c r="AA1518" s="8" t="str">
        <f t="shared" si="440"/>
        <v>Intrigue</v>
      </c>
      <c r="AB1518" s="8" t="str">
        <f t="shared" si="441"/>
        <v>L</v>
      </c>
      <c r="AC1518" s="8" t="str">
        <f t="shared" si="442"/>
        <v/>
      </c>
      <c r="AD1518" s="8" t="str">
        <f t="shared" si="447"/>
        <v/>
      </c>
      <c r="AE1518" s="8" t="str">
        <f t="shared" si="443"/>
        <v/>
      </c>
      <c r="AF1518" s="5">
        <f t="shared" si="444"/>
        <v>1964</v>
      </c>
      <c r="AG1518" s="46">
        <v>1515</v>
      </c>
      <c r="AH1518" s="47" t="str">
        <f t="shared" si="434"/>
        <v/>
      </c>
      <c r="AI1518" s="48" t="str">
        <f t="shared" si="435"/>
        <v/>
      </c>
      <c r="AK1518" s="22" t="e">
        <f>TRIM(#REF!)</f>
        <v>#REF!</v>
      </c>
      <c r="AL1518" s="23" t="e">
        <f>IF(#REF!=0,"",#REF!)</f>
        <v>#REF!</v>
      </c>
      <c r="AM1518" s="19" t="e">
        <f>IF(#REF!=0,"",#REF!)</f>
        <v>#REF!</v>
      </c>
      <c r="AN1518" s="23" t="e">
        <f>IF($AK1518="","",#REF!)</f>
        <v>#REF!</v>
      </c>
      <c r="AO1518" s="23" t="e">
        <f t="shared" si="445"/>
        <v>#REF!</v>
      </c>
      <c r="AP1518" s="19" t="e">
        <f>IF(#REF!=0,"",#REF!)</f>
        <v>#REF!</v>
      </c>
      <c r="AQ1518" s="19" t="e">
        <f>IF(#REF!=0,"",#REF!)</f>
        <v>#REF!</v>
      </c>
      <c r="AR1518" s="19" t="e">
        <f>IF(#REF!=0,"",#REF!)</f>
        <v>#REF!</v>
      </c>
      <c r="AS1518" s="19" t="e">
        <f>#REF!</f>
        <v>#REF!</v>
      </c>
    </row>
    <row r="1519" spans="4:45" ht="19.5" thickTop="1" thickBot="1" x14ac:dyDescent="0.25">
      <c r="D1519" s="1" t="str">
        <f t="shared" si="448"/>
        <v/>
      </c>
      <c r="E1519" s="1" t="str">
        <f t="shared" si="449"/>
        <v/>
      </c>
      <c r="K1519" s="19" t="str">
        <f t="shared" si="436"/>
        <v/>
      </c>
      <c r="L1519" s="19">
        <f t="shared" si="446"/>
        <v>10000</v>
      </c>
      <c r="M1519" s="22" t="str">
        <f>TRIM(Data!$N1516)</f>
        <v>Irene</v>
      </c>
      <c r="N1519" s="22" t="str">
        <f>TRIM(Data!$A1516)</f>
        <v>Irene</v>
      </c>
      <c r="O1519" s="23">
        <f>IF(Data!$B1516=0,"",Data!$B1516)</f>
        <v>1983</v>
      </c>
      <c r="P1519" s="19" t="str">
        <f>IF(Data!$C1516=0,"",Data!$C1516)</f>
        <v>1</v>
      </c>
      <c r="Q1519" s="23" t="str">
        <f>IF($M1519="","",Data!$E1516)</f>
        <v>S</v>
      </c>
      <c r="R1519" s="23" t="str">
        <f t="shared" si="437"/>
        <v>S</v>
      </c>
      <c r="S1519" s="23" t="str">
        <f t="shared" si="438"/>
        <v>S</v>
      </c>
      <c r="T1519" s="19" t="str">
        <f>IF(Data!$F1516=0,"",Data!$F1516)</f>
        <v/>
      </c>
      <c r="U1519" s="19" t="str">
        <f>IF(Data!$G1516=0,"",Data!$G1516)</f>
        <v>FD</v>
      </c>
      <c r="V1519" s="19" t="str">
        <f>IF(Data!$D1516=0,"",Data!$D1516)</f>
        <v/>
      </c>
      <c r="W1519" s="19" t="str">
        <f>Data!$H1516</f>
        <v>Japonica</v>
      </c>
      <c r="Y1519" s="41" t="e">
        <f t="shared" si="433"/>
        <v>#REF!</v>
      </c>
      <c r="Z1519" s="8">
        <f t="shared" si="439"/>
        <v>10000</v>
      </c>
      <c r="AA1519" s="8" t="str">
        <f t="shared" si="440"/>
        <v>Irene</v>
      </c>
      <c r="AB1519" s="8" t="str">
        <f t="shared" si="441"/>
        <v>S</v>
      </c>
      <c r="AC1519" s="8" t="str">
        <f t="shared" si="442"/>
        <v/>
      </c>
      <c r="AD1519" s="8" t="str">
        <f t="shared" si="447"/>
        <v>FD</v>
      </c>
      <c r="AE1519" s="8" t="str">
        <f t="shared" si="443"/>
        <v/>
      </c>
      <c r="AF1519" s="5">
        <f t="shared" si="444"/>
        <v>1983</v>
      </c>
      <c r="AG1519" s="46">
        <v>1516</v>
      </c>
      <c r="AH1519" s="47" t="str">
        <f t="shared" si="434"/>
        <v/>
      </c>
      <c r="AI1519" s="48" t="str">
        <f t="shared" si="435"/>
        <v/>
      </c>
      <c r="AK1519" s="22" t="e">
        <f>TRIM(#REF!)</f>
        <v>#REF!</v>
      </c>
      <c r="AL1519" s="23" t="e">
        <f>IF(#REF!=0,"",#REF!)</f>
        <v>#REF!</v>
      </c>
      <c r="AM1519" s="19" t="e">
        <f>IF(#REF!=0,"",#REF!)</f>
        <v>#REF!</v>
      </c>
      <c r="AN1519" s="23" t="e">
        <f>IF($AK1519="","",#REF!)</f>
        <v>#REF!</v>
      </c>
      <c r="AO1519" s="23" t="e">
        <f t="shared" si="445"/>
        <v>#REF!</v>
      </c>
      <c r="AP1519" s="19" t="e">
        <f>IF(#REF!=0,"",#REF!)</f>
        <v>#REF!</v>
      </c>
      <c r="AQ1519" s="19" t="e">
        <f>IF(#REF!=0,"",#REF!)</f>
        <v>#REF!</v>
      </c>
      <c r="AR1519" s="19" t="e">
        <f>IF(#REF!=0,"",#REF!)</f>
        <v>#REF!</v>
      </c>
      <c r="AS1519" s="19" t="e">
        <f>#REF!</f>
        <v>#REF!</v>
      </c>
    </row>
    <row r="1520" spans="4:45" ht="19.5" thickTop="1" thickBot="1" x14ac:dyDescent="0.25">
      <c r="D1520" s="1" t="str">
        <f t="shared" si="448"/>
        <v/>
      </c>
      <c r="E1520" s="1" t="str">
        <f t="shared" si="449"/>
        <v/>
      </c>
      <c r="K1520" s="19" t="str">
        <f t="shared" si="436"/>
        <v/>
      </c>
      <c r="L1520" s="19">
        <f t="shared" si="446"/>
        <v>10000</v>
      </c>
      <c r="M1520" s="22" t="str">
        <f>TRIM(Data!$N1517)</f>
        <v>Irene Bergamini</v>
      </c>
      <c r="N1520" s="22" t="str">
        <f>TRIM(Data!$A1517)</f>
        <v>Irene Bergamini (R)</v>
      </c>
      <c r="O1520" s="23">
        <f>IF(Data!$B1517=0,"",Data!$B1517)</f>
        <v>2015</v>
      </c>
      <c r="P1520" s="19" t="str">
        <f>IF(Data!$C1517=0,"",Data!$C1517)</f>
        <v>1</v>
      </c>
      <c r="Q1520" s="23" t="str">
        <f>IF($M1520="","",Data!$E1517)</f>
        <v>M-L</v>
      </c>
      <c r="R1520" s="23" t="str">
        <f t="shared" si="437"/>
        <v>M</v>
      </c>
      <c r="S1520" s="23" t="str">
        <f t="shared" si="438"/>
        <v>M</v>
      </c>
      <c r="T1520" s="19" t="str">
        <f>IF(Data!$F1517=0,"",Data!$F1517)</f>
        <v/>
      </c>
      <c r="U1520" s="19" t="str">
        <f>IF(Data!$G1517=0,"",Data!$G1517)</f>
        <v/>
      </c>
      <c r="V1520" s="19" t="str">
        <f>IF(Data!$D1517=0,"",Data!$D1517)</f>
        <v/>
      </c>
      <c r="W1520" s="19" t="str">
        <f>Data!$H1517</f>
        <v>Reticulata</v>
      </c>
      <c r="Y1520" s="41" t="e">
        <f t="shared" si="433"/>
        <v>#REF!</v>
      </c>
      <c r="Z1520" s="8">
        <f t="shared" si="439"/>
        <v>10000</v>
      </c>
      <c r="AA1520" s="8" t="str">
        <f t="shared" si="440"/>
        <v>Irene Bergamini</v>
      </c>
      <c r="AB1520" s="8" t="str">
        <f t="shared" si="441"/>
        <v>M</v>
      </c>
      <c r="AC1520" s="8" t="str">
        <f t="shared" si="442"/>
        <v/>
      </c>
      <c r="AD1520" s="8" t="str">
        <f t="shared" si="447"/>
        <v/>
      </c>
      <c r="AE1520" s="8" t="str">
        <f t="shared" si="443"/>
        <v/>
      </c>
      <c r="AF1520" s="5">
        <f t="shared" si="444"/>
        <v>2015</v>
      </c>
      <c r="AG1520" s="46">
        <v>1517</v>
      </c>
      <c r="AH1520" s="47" t="str">
        <f t="shared" si="434"/>
        <v/>
      </c>
      <c r="AI1520" s="48" t="str">
        <f t="shared" si="435"/>
        <v/>
      </c>
      <c r="AK1520" s="22" t="e">
        <f>TRIM(#REF!)</f>
        <v>#REF!</v>
      </c>
      <c r="AL1520" s="23" t="e">
        <f>IF(#REF!=0,"",#REF!)</f>
        <v>#REF!</v>
      </c>
      <c r="AM1520" s="19" t="e">
        <f>IF(#REF!=0,"",#REF!)</f>
        <v>#REF!</v>
      </c>
      <c r="AN1520" s="23" t="e">
        <f>IF($AK1520="","",#REF!)</f>
        <v>#REF!</v>
      </c>
      <c r="AO1520" s="23" t="e">
        <f t="shared" si="445"/>
        <v>#REF!</v>
      </c>
      <c r="AP1520" s="19" t="e">
        <f>IF(#REF!=0,"",#REF!)</f>
        <v>#REF!</v>
      </c>
      <c r="AQ1520" s="19" t="e">
        <f>IF(#REF!=0,"",#REF!)</f>
        <v>#REF!</v>
      </c>
      <c r="AR1520" s="19" t="e">
        <f>IF(#REF!=0,"",#REF!)</f>
        <v>#REF!</v>
      </c>
      <c r="AS1520" s="19" t="e">
        <f>#REF!</f>
        <v>#REF!</v>
      </c>
    </row>
    <row r="1521" spans="4:45" ht="19.5" thickTop="1" thickBot="1" x14ac:dyDescent="0.25">
      <c r="D1521" s="1" t="str">
        <f t="shared" si="448"/>
        <v/>
      </c>
      <c r="E1521" s="1" t="str">
        <f t="shared" si="449"/>
        <v/>
      </c>
      <c r="K1521" s="19" t="str">
        <f t="shared" si="436"/>
        <v/>
      </c>
      <c r="L1521" s="19">
        <f t="shared" si="446"/>
        <v>10000</v>
      </c>
      <c r="M1521" s="22" t="str">
        <f>TRIM(Data!$N1518)</f>
        <v>Iride (See Dryade)</v>
      </c>
      <c r="N1521" s="22" t="str">
        <f>TRIM(Data!$A1518)</f>
        <v>Iride (See Dryade)</v>
      </c>
      <c r="O1521" s="23">
        <f>IF(Data!$B1518=0,"",Data!$B1518)</f>
        <v>1849</v>
      </c>
      <c r="P1521" s="19" t="str">
        <f>IF(Data!$C1518=0,"",Data!$C1518)</f>
        <v/>
      </c>
      <c r="Q1521" s="23" t="str">
        <f>IF($M1521="","",Data!$E1518)</f>
        <v>Min</v>
      </c>
      <c r="R1521" s="23" t="str">
        <f t="shared" si="437"/>
        <v>Min</v>
      </c>
      <c r="S1521" s="23" t="str">
        <f t="shared" si="438"/>
        <v>Min</v>
      </c>
      <c r="T1521" s="19" t="str">
        <f>IF(Data!$F1518=0,"",Data!$F1518)</f>
        <v/>
      </c>
      <c r="U1521" s="19" t="str">
        <f>IF(Data!$G1518=0,"",Data!$G1518)</f>
        <v>FD</v>
      </c>
      <c r="V1521" s="19" t="str">
        <f>IF(Data!$D1518=0,"",Data!$D1518)</f>
        <v>ANTIQUE</v>
      </c>
      <c r="W1521" s="19" t="str">
        <f>Data!$H1518</f>
        <v>Japonica</v>
      </c>
      <c r="Y1521" s="41" t="e">
        <f t="shared" si="433"/>
        <v>#REF!</v>
      </c>
      <c r="Z1521" s="8">
        <f t="shared" si="439"/>
        <v>1521</v>
      </c>
      <c r="AA1521" s="8" t="str">
        <f t="shared" si="440"/>
        <v>Iride (See Dryade)</v>
      </c>
      <c r="AB1521" s="8" t="str">
        <f t="shared" si="441"/>
        <v>Min</v>
      </c>
      <c r="AC1521" s="8" t="str">
        <f t="shared" si="442"/>
        <v/>
      </c>
      <c r="AD1521" s="8" t="str">
        <f t="shared" si="447"/>
        <v>FD</v>
      </c>
      <c r="AE1521" s="8" t="str">
        <f t="shared" si="443"/>
        <v>ANTIQUE</v>
      </c>
      <c r="AF1521" s="5">
        <f t="shared" si="444"/>
        <v>1849</v>
      </c>
      <c r="AG1521" s="46">
        <v>1518</v>
      </c>
      <c r="AH1521" s="47" t="str">
        <f t="shared" si="434"/>
        <v/>
      </c>
      <c r="AI1521" s="48" t="str">
        <f t="shared" si="435"/>
        <v/>
      </c>
      <c r="AK1521" s="22" t="e">
        <f>TRIM(#REF!)</f>
        <v>#REF!</v>
      </c>
      <c r="AL1521" s="23" t="e">
        <f>IF(#REF!=0,"",#REF!)</f>
        <v>#REF!</v>
      </c>
      <c r="AM1521" s="19" t="e">
        <f>IF(#REF!=0,"",#REF!)</f>
        <v>#REF!</v>
      </c>
      <c r="AN1521" s="23" t="e">
        <f>IF($AK1521="","",#REF!)</f>
        <v>#REF!</v>
      </c>
      <c r="AO1521" s="23" t="e">
        <f t="shared" si="445"/>
        <v>#REF!</v>
      </c>
      <c r="AP1521" s="19" t="e">
        <f>IF(#REF!=0,"",#REF!)</f>
        <v>#REF!</v>
      </c>
      <c r="AQ1521" s="19" t="e">
        <f>IF(#REF!=0,"",#REF!)</f>
        <v>#REF!</v>
      </c>
      <c r="AR1521" s="19" t="e">
        <f>IF(#REF!=0,"",#REF!)</f>
        <v>#REF!</v>
      </c>
      <c r="AS1521" s="19" t="e">
        <f>#REF!</f>
        <v>#REF!</v>
      </c>
    </row>
    <row r="1522" spans="4:45" ht="19.5" thickTop="1" thickBot="1" x14ac:dyDescent="0.25">
      <c r="D1522" s="1" t="str">
        <f t="shared" si="448"/>
        <v/>
      </c>
      <c r="E1522" s="1" t="str">
        <f t="shared" si="449"/>
        <v/>
      </c>
      <c r="K1522" s="19" t="str">
        <f t="shared" si="436"/>
        <v/>
      </c>
      <c r="L1522" s="19">
        <f t="shared" si="446"/>
        <v>10000</v>
      </c>
      <c r="M1522" s="22" t="str">
        <f>TRIM(Data!$N1519)</f>
        <v>Irish Mist</v>
      </c>
      <c r="N1522" s="22" t="str">
        <f>TRIM(Data!$A1519)</f>
        <v>Irish Mist</v>
      </c>
      <c r="O1522" s="23">
        <f>IF(Data!$B1519=0,"",Data!$B1519)</f>
        <v>1982</v>
      </c>
      <c r="P1522" s="19" t="str">
        <f>IF(Data!$C1519=0,"",Data!$C1519)</f>
        <v/>
      </c>
      <c r="Q1522" s="23" t="str">
        <f>IF($M1522="","",Data!$E1519)</f>
        <v>L-VL</v>
      </c>
      <c r="R1522" s="23" t="str">
        <f t="shared" si="437"/>
        <v>L</v>
      </c>
      <c r="S1522" s="23" t="str">
        <f t="shared" si="438"/>
        <v>L</v>
      </c>
      <c r="T1522" s="19" t="str">
        <f>IF(Data!$F1519=0,"",Data!$F1519)</f>
        <v/>
      </c>
      <c r="U1522" s="19" t="str">
        <f>IF(Data!$G1519=0,"",Data!$G1519)</f>
        <v/>
      </c>
      <c r="V1522" s="19" t="str">
        <f>IF(Data!$D1519=0,"",Data!$D1519)</f>
        <v/>
      </c>
      <c r="W1522" s="19" t="str">
        <f>Data!$H1519</f>
        <v>Japonica</v>
      </c>
      <c r="Y1522" s="41" t="e">
        <f t="shared" si="433"/>
        <v>#REF!</v>
      </c>
      <c r="Z1522" s="8">
        <f t="shared" si="439"/>
        <v>10000</v>
      </c>
      <c r="AA1522" s="8" t="str">
        <f t="shared" si="440"/>
        <v>Irish Mist</v>
      </c>
      <c r="AB1522" s="8" t="str">
        <f t="shared" si="441"/>
        <v>L</v>
      </c>
      <c r="AC1522" s="8" t="str">
        <f t="shared" si="442"/>
        <v/>
      </c>
      <c r="AD1522" s="8" t="str">
        <f t="shared" si="447"/>
        <v/>
      </c>
      <c r="AE1522" s="8" t="str">
        <f t="shared" si="443"/>
        <v/>
      </c>
      <c r="AF1522" s="5">
        <f t="shared" si="444"/>
        <v>1982</v>
      </c>
      <c r="AG1522" s="46">
        <v>1519</v>
      </c>
      <c r="AH1522" s="47" t="str">
        <f t="shared" si="434"/>
        <v/>
      </c>
      <c r="AI1522" s="48" t="str">
        <f t="shared" si="435"/>
        <v/>
      </c>
      <c r="AK1522" s="22" t="e">
        <f>TRIM(#REF!)</f>
        <v>#REF!</v>
      </c>
      <c r="AL1522" s="23" t="e">
        <f>IF(#REF!=0,"",#REF!)</f>
        <v>#REF!</v>
      </c>
      <c r="AM1522" s="19" t="e">
        <f>IF(#REF!=0,"",#REF!)</f>
        <v>#REF!</v>
      </c>
      <c r="AN1522" s="23" t="e">
        <f>IF($AK1522="","",#REF!)</f>
        <v>#REF!</v>
      </c>
      <c r="AO1522" s="23" t="e">
        <f t="shared" si="445"/>
        <v>#REF!</v>
      </c>
      <c r="AP1522" s="19" t="e">
        <f>IF(#REF!=0,"",#REF!)</f>
        <v>#REF!</v>
      </c>
      <c r="AQ1522" s="19" t="e">
        <f>IF(#REF!=0,"",#REF!)</f>
        <v>#REF!</v>
      </c>
      <c r="AR1522" s="19" t="e">
        <f>IF(#REF!=0,"",#REF!)</f>
        <v>#REF!</v>
      </c>
      <c r="AS1522" s="19" t="e">
        <f>#REF!</f>
        <v>#REF!</v>
      </c>
    </row>
    <row r="1523" spans="4:45" ht="19.5" thickTop="1" thickBot="1" x14ac:dyDescent="0.25">
      <c r="D1523" s="1" t="str">
        <f t="shared" si="448"/>
        <v/>
      </c>
      <c r="E1523" s="1" t="str">
        <f t="shared" si="449"/>
        <v/>
      </c>
      <c r="K1523" s="19" t="str">
        <f t="shared" si="436"/>
        <v/>
      </c>
      <c r="L1523" s="19">
        <f t="shared" si="446"/>
        <v>10000</v>
      </c>
      <c r="M1523" s="22" t="str">
        <f>TRIM(Data!$N1520)</f>
        <v>Irrational Exuberance</v>
      </c>
      <c r="N1523" s="22" t="str">
        <f>TRIM(Data!$A1520)</f>
        <v>Irrational Exuberance</v>
      </c>
      <c r="O1523" s="23">
        <f>IF(Data!$B1520=0,"",Data!$B1520)</f>
        <v>2014</v>
      </c>
      <c r="P1523" s="19" t="str">
        <f>IF(Data!$C1520=0,"",Data!$C1520)</f>
        <v>1</v>
      </c>
      <c r="Q1523" s="23" t="str">
        <f>IF($M1523="","",Data!$E1520)</f>
        <v>M-L</v>
      </c>
      <c r="R1523" s="23" t="str">
        <f t="shared" si="437"/>
        <v>M</v>
      </c>
      <c r="S1523" s="23" t="str">
        <f t="shared" si="438"/>
        <v>M</v>
      </c>
      <c r="T1523" s="19" t="str">
        <f>IF(Data!$F1520=0,"",Data!$F1520)</f>
        <v/>
      </c>
      <c r="U1523" s="19" t="str">
        <f>IF(Data!$G1520=0,"",Data!$G1520)</f>
        <v/>
      </c>
      <c r="V1523" s="19" t="str">
        <f>IF(Data!$D1520=0,"",Data!$D1520)</f>
        <v/>
      </c>
      <c r="W1523" s="19" t="str">
        <f>Data!$H1520</f>
        <v>Japonica</v>
      </c>
      <c r="Y1523" s="41" t="e">
        <f t="shared" si="433"/>
        <v>#REF!</v>
      </c>
      <c r="Z1523" s="8">
        <f t="shared" si="439"/>
        <v>10000</v>
      </c>
      <c r="AA1523" s="8" t="str">
        <f t="shared" si="440"/>
        <v>Irrational Exuberance</v>
      </c>
      <c r="AB1523" s="8" t="str">
        <f t="shared" si="441"/>
        <v>M</v>
      </c>
      <c r="AC1523" s="8" t="str">
        <f t="shared" si="442"/>
        <v/>
      </c>
      <c r="AD1523" s="8" t="str">
        <f t="shared" si="447"/>
        <v/>
      </c>
      <c r="AE1523" s="8" t="str">
        <f t="shared" si="443"/>
        <v/>
      </c>
      <c r="AF1523" s="5">
        <f t="shared" si="444"/>
        <v>2014</v>
      </c>
      <c r="AG1523" s="46">
        <v>1520</v>
      </c>
      <c r="AH1523" s="47" t="str">
        <f t="shared" si="434"/>
        <v/>
      </c>
      <c r="AI1523" s="48" t="str">
        <f t="shared" si="435"/>
        <v/>
      </c>
      <c r="AK1523" s="22" t="e">
        <f>TRIM(#REF!)</f>
        <v>#REF!</v>
      </c>
      <c r="AL1523" s="23" t="e">
        <f>IF(#REF!=0,"",#REF!)</f>
        <v>#REF!</v>
      </c>
      <c r="AM1523" s="19" t="e">
        <f>IF(#REF!=0,"",#REF!)</f>
        <v>#REF!</v>
      </c>
      <c r="AN1523" s="23" t="e">
        <f>IF($AK1523="","",#REF!)</f>
        <v>#REF!</v>
      </c>
      <c r="AO1523" s="23" t="e">
        <f t="shared" si="445"/>
        <v>#REF!</v>
      </c>
      <c r="AP1523" s="19" t="e">
        <f>IF(#REF!=0,"",#REF!)</f>
        <v>#REF!</v>
      </c>
      <c r="AQ1523" s="19" t="e">
        <f>IF(#REF!=0,"",#REF!)</f>
        <v>#REF!</v>
      </c>
      <c r="AR1523" s="19" t="e">
        <f>IF(#REF!=0,"",#REF!)</f>
        <v>#REF!</v>
      </c>
      <c r="AS1523" s="19" t="e">
        <f>#REF!</f>
        <v>#REF!</v>
      </c>
    </row>
    <row r="1524" spans="4:45" ht="19.5" thickTop="1" thickBot="1" x14ac:dyDescent="0.25">
      <c r="D1524" s="1" t="str">
        <f t="shared" si="448"/>
        <v/>
      </c>
      <c r="E1524" s="1" t="str">
        <f t="shared" si="449"/>
        <v/>
      </c>
      <c r="K1524" s="19" t="str">
        <f t="shared" si="436"/>
        <v/>
      </c>
      <c r="L1524" s="19">
        <f t="shared" si="446"/>
        <v>10000</v>
      </c>
      <c r="M1524" s="22" t="str">
        <f>TRIM(Data!$N1521)</f>
        <v>Isaac Leach</v>
      </c>
      <c r="N1524" s="22" t="str">
        <f>TRIM(Data!$A1521)</f>
        <v>Isaac Leach</v>
      </c>
      <c r="O1524" s="23">
        <f>IF(Data!$B1521=0,"",Data!$B1521)</f>
        <v>2021</v>
      </c>
      <c r="P1524" s="19" t="str">
        <f>IF(Data!$C1521=0,"",Data!$C1521)</f>
        <v>1</v>
      </c>
      <c r="Q1524" s="23" t="str">
        <f>IF($M1524="","",Data!$E1521)</f>
        <v>VL</v>
      </c>
      <c r="R1524" s="23" t="str">
        <f t="shared" si="437"/>
        <v>VL</v>
      </c>
      <c r="S1524" s="23" t="str">
        <f t="shared" si="438"/>
        <v>VL</v>
      </c>
      <c r="T1524" s="19" t="str">
        <f>IF(Data!$F1521=0,"",Data!$F1521)</f>
        <v/>
      </c>
      <c r="U1524" s="19" t="str">
        <f>IF(Data!$G1521=0,"",Data!$G1521)</f>
        <v/>
      </c>
      <c r="V1524" s="19" t="str">
        <f>IF(Data!$D1521=0,"",Data!$D1521)</f>
        <v/>
      </c>
      <c r="W1524" s="19" t="str">
        <f>Data!$H1521</f>
        <v>Japonica</v>
      </c>
      <c r="Y1524" s="41" t="e">
        <f t="shared" si="433"/>
        <v>#REF!</v>
      </c>
      <c r="Z1524" s="8">
        <f t="shared" si="439"/>
        <v>10000</v>
      </c>
      <c r="AA1524" s="8" t="str">
        <f t="shared" si="440"/>
        <v>Isaac Leach</v>
      </c>
      <c r="AB1524" s="8" t="str">
        <f t="shared" si="441"/>
        <v>VL</v>
      </c>
      <c r="AC1524" s="8" t="str">
        <f t="shared" si="442"/>
        <v/>
      </c>
      <c r="AD1524" s="8" t="str">
        <f t="shared" si="447"/>
        <v/>
      </c>
      <c r="AE1524" s="8" t="str">
        <f t="shared" si="443"/>
        <v/>
      </c>
      <c r="AF1524" s="5">
        <f t="shared" si="444"/>
        <v>2021</v>
      </c>
      <c r="AG1524" s="46">
        <v>1521</v>
      </c>
      <c r="AH1524" s="47" t="str">
        <f t="shared" si="434"/>
        <v/>
      </c>
      <c r="AI1524" s="48" t="str">
        <f t="shared" si="435"/>
        <v/>
      </c>
      <c r="AK1524" s="22" t="e">
        <f>TRIM(#REF!)</f>
        <v>#REF!</v>
      </c>
      <c r="AL1524" s="23" t="e">
        <f>IF(#REF!=0,"",#REF!)</f>
        <v>#REF!</v>
      </c>
      <c r="AM1524" s="19" t="e">
        <f>IF(#REF!=0,"",#REF!)</f>
        <v>#REF!</v>
      </c>
      <c r="AN1524" s="23" t="e">
        <f>IF($AK1524="","",#REF!)</f>
        <v>#REF!</v>
      </c>
      <c r="AO1524" s="23" t="e">
        <f t="shared" si="445"/>
        <v>#REF!</v>
      </c>
      <c r="AP1524" s="19" t="e">
        <f>IF(#REF!=0,"",#REF!)</f>
        <v>#REF!</v>
      </c>
      <c r="AQ1524" s="19" t="e">
        <f>IF(#REF!=0,"",#REF!)</f>
        <v>#REF!</v>
      </c>
      <c r="AR1524" s="19" t="e">
        <f>IF(#REF!=0,"",#REF!)</f>
        <v>#REF!</v>
      </c>
      <c r="AS1524" s="19" t="e">
        <f>#REF!</f>
        <v>#REF!</v>
      </c>
    </row>
    <row r="1525" spans="4:45" ht="19.5" thickTop="1" thickBot="1" x14ac:dyDescent="0.25">
      <c r="D1525" s="1" t="str">
        <f t="shared" si="448"/>
        <v/>
      </c>
      <c r="E1525" s="1" t="str">
        <f t="shared" si="449"/>
        <v/>
      </c>
      <c r="K1525" s="19" t="str">
        <f t="shared" si="436"/>
        <v/>
      </c>
      <c r="L1525" s="19">
        <f t="shared" si="446"/>
        <v>10000</v>
      </c>
      <c r="M1525" s="22" t="str">
        <f>TRIM(Data!$N1522)</f>
        <v>Isabel Cordelia</v>
      </c>
      <c r="N1525" s="22" t="str">
        <f>TRIM(Data!$A1522)</f>
        <v>Isabel Cordelia (H)</v>
      </c>
      <c r="O1525" s="23">
        <f>IF(Data!$B1522=0,"",Data!$B1522)</f>
        <v>2016</v>
      </c>
      <c r="P1525" s="19" t="str">
        <f>IF(Data!$C1522=0,"",Data!$C1522)</f>
        <v/>
      </c>
      <c r="Q1525" s="23" t="str">
        <f>IF($M1525="","",Data!$E1522)</f>
        <v>Min</v>
      </c>
      <c r="R1525" s="23" t="str">
        <f t="shared" si="437"/>
        <v>Min</v>
      </c>
      <c r="S1525" s="23" t="str">
        <f t="shared" si="438"/>
        <v>Min</v>
      </c>
      <c r="T1525" s="19" t="str">
        <f>IF(Data!$F1522=0,"",Data!$F1522)</f>
        <v/>
      </c>
      <c r="U1525" s="19" t="str">
        <f>IF(Data!$G1522=0,"",Data!$G1522)</f>
        <v/>
      </c>
      <c r="V1525" s="19" t="str">
        <f>IF(Data!$D1522=0,"",Data!$D1522)</f>
        <v/>
      </c>
      <c r="W1525" s="19" t="str">
        <f>Data!$H1522</f>
        <v>NRH</v>
      </c>
      <c r="Y1525" s="41" t="e">
        <f t="shared" si="433"/>
        <v>#REF!</v>
      </c>
      <c r="Z1525" s="8">
        <f t="shared" si="439"/>
        <v>10000</v>
      </c>
      <c r="AA1525" s="8" t="str">
        <f t="shared" si="440"/>
        <v>Isabel Cordelia</v>
      </c>
      <c r="AB1525" s="8" t="str">
        <f t="shared" si="441"/>
        <v>Min</v>
      </c>
      <c r="AC1525" s="8" t="str">
        <f t="shared" si="442"/>
        <v/>
      </c>
      <c r="AD1525" s="8" t="str">
        <f t="shared" si="447"/>
        <v/>
      </c>
      <c r="AE1525" s="8" t="str">
        <f t="shared" si="443"/>
        <v/>
      </c>
      <c r="AF1525" s="5">
        <f t="shared" si="444"/>
        <v>2016</v>
      </c>
      <c r="AG1525" s="46">
        <v>1522</v>
      </c>
      <c r="AH1525" s="47" t="str">
        <f t="shared" si="434"/>
        <v/>
      </c>
      <c r="AI1525" s="48" t="str">
        <f t="shared" si="435"/>
        <v/>
      </c>
      <c r="AK1525" s="22" t="e">
        <f>TRIM(#REF!)</f>
        <v>#REF!</v>
      </c>
      <c r="AL1525" s="23" t="e">
        <f>IF(#REF!=0,"",#REF!)</f>
        <v>#REF!</v>
      </c>
      <c r="AM1525" s="19" t="e">
        <f>IF(#REF!=0,"",#REF!)</f>
        <v>#REF!</v>
      </c>
      <c r="AN1525" s="23" t="e">
        <f>IF($AK1525="","",#REF!)</f>
        <v>#REF!</v>
      </c>
      <c r="AO1525" s="23" t="e">
        <f t="shared" si="445"/>
        <v>#REF!</v>
      </c>
      <c r="AP1525" s="19" t="e">
        <f>IF(#REF!=0,"",#REF!)</f>
        <v>#REF!</v>
      </c>
      <c r="AQ1525" s="19" t="e">
        <f>IF(#REF!=0,"",#REF!)</f>
        <v>#REF!</v>
      </c>
      <c r="AR1525" s="19" t="e">
        <f>IF(#REF!=0,"",#REF!)</f>
        <v>#REF!</v>
      </c>
      <c r="AS1525" s="19" t="e">
        <f>#REF!</f>
        <v>#REF!</v>
      </c>
    </row>
    <row r="1526" spans="4:45" ht="19.5" thickTop="1" thickBot="1" x14ac:dyDescent="0.25">
      <c r="D1526" s="1" t="str">
        <f t="shared" si="448"/>
        <v/>
      </c>
      <c r="E1526" s="1" t="str">
        <f t="shared" si="449"/>
        <v/>
      </c>
      <c r="K1526" s="19" t="str">
        <f t="shared" si="436"/>
        <v/>
      </c>
      <c r="L1526" s="19">
        <f t="shared" si="446"/>
        <v>10000</v>
      </c>
      <c r="M1526" s="22" t="str">
        <f>TRIM(Data!$N1523)</f>
        <v>Isabel Lewis</v>
      </c>
      <c r="N1526" s="22" t="str">
        <f>TRIM(Data!$A1523)</f>
        <v>Isabel Lewis</v>
      </c>
      <c r="O1526" s="23">
        <f>IF(Data!$B1523=0,"",Data!$B1523)</f>
        <v>2016</v>
      </c>
      <c r="P1526" s="19" t="str">
        <f>IF(Data!$C1523=0,"",Data!$C1523)</f>
        <v>1</v>
      </c>
      <c r="Q1526" s="23" t="str">
        <f>IF($M1526="","",Data!$E1523)</f>
        <v>L-VL</v>
      </c>
      <c r="R1526" s="23" t="str">
        <f t="shared" si="437"/>
        <v>L</v>
      </c>
      <c r="S1526" s="23" t="str">
        <f t="shared" si="438"/>
        <v>L</v>
      </c>
      <c r="T1526" s="19" t="str">
        <f>IF(Data!$F1523=0,"",Data!$F1523)</f>
        <v/>
      </c>
      <c r="U1526" s="19" t="str">
        <f>IF(Data!$G1523=0,"",Data!$G1523)</f>
        <v/>
      </c>
      <c r="V1526" s="19" t="str">
        <f>IF(Data!$D1523=0,"",Data!$D1523)</f>
        <v/>
      </c>
      <c r="W1526" s="19" t="str">
        <f>Data!$H1523</f>
        <v>Japonica</v>
      </c>
      <c r="Y1526" s="41" t="e">
        <f t="shared" si="433"/>
        <v>#REF!</v>
      </c>
      <c r="Z1526" s="8">
        <f t="shared" si="439"/>
        <v>10000</v>
      </c>
      <c r="AA1526" s="8" t="str">
        <f t="shared" si="440"/>
        <v>Isabel Lewis</v>
      </c>
      <c r="AB1526" s="8" t="str">
        <f t="shared" si="441"/>
        <v>L</v>
      </c>
      <c r="AC1526" s="8" t="str">
        <f t="shared" si="442"/>
        <v/>
      </c>
      <c r="AD1526" s="8" t="str">
        <f t="shared" si="447"/>
        <v/>
      </c>
      <c r="AE1526" s="8" t="str">
        <f t="shared" si="443"/>
        <v/>
      </c>
      <c r="AF1526" s="5">
        <f t="shared" si="444"/>
        <v>2016</v>
      </c>
      <c r="AG1526" s="46">
        <v>1523</v>
      </c>
      <c r="AH1526" s="47" t="str">
        <f t="shared" si="434"/>
        <v/>
      </c>
      <c r="AI1526" s="48" t="str">
        <f t="shared" si="435"/>
        <v/>
      </c>
      <c r="AK1526" s="22" t="e">
        <f>TRIM(#REF!)</f>
        <v>#REF!</v>
      </c>
      <c r="AL1526" s="23" t="e">
        <f>IF(#REF!=0,"",#REF!)</f>
        <v>#REF!</v>
      </c>
      <c r="AM1526" s="19" t="e">
        <f>IF(#REF!=0,"",#REF!)</f>
        <v>#REF!</v>
      </c>
      <c r="AN1526" s="23" t="e">
        <f>IF($AK1526="","",#REF!)</f>
        <v>#REF!</v>
      </c>
      <c r="AO1526" s="23" t="e">
        <f t="shared" si="445"/>
        <v>#REF!</v>
      </c>
      <c r="AP1526" s="19" t="e">
        <f>IF(#REF!=0,"",#REF!)</f>
        <v>#REF!</v>
      </c>
      <c r="AQ1526" s="19" t="e">
        <f>IF(#REF!=0,"",#REF!)</f>
        <v>#REF!</v>
      </c>
      <c r="AR1526" s="19" t="e">
        <f>IF(#REF!=0,"",#REF!)</f>
        <v>#REF!</v>
      </c>
      <c r="AS1526" s="19" t="e">
        <f>#REF!</f>
        <v>#REF!</v>
      </c>
    </row>
    <row r="1527" spans="4:45" ht="19.5" thickTop="1" thickBot="1" x14ac:dyDescent="0.25">
      <c r="D1527" s="1" t="str">
        <f t="shared" si="448"/>
        <v/>
      </c>
      <c r="E1527" s="1" t="str">
        <f t="shared" si="449"/>
        <v/>
      </c>
      <c r="K1527" s="19" t="str">
        <f t="shared" si="436"/>
        <v/>
      </c>
      <c r="L1527" s="19">
        <f t="shared" si="446"/>
        <v>10000</v>
      </c>
      <c r="M1527" s="22" t="str">
        <f>TRIM(Data!$N1524)</f>
        <v>Isabel's Birthday</v>
      </c>
      <c r="N1527" s="22" t="str">
        <f>TRIM(Data!$A1524)</f>
        <v>Isabel's Birthday</v>
      </c>
      <c r="O1527" s="23">
        <f>IF(Data!$B1524=0,"",Data!$B1524)</f>
        <v>2022</v>
      </c>
      <c r="P1527" s="19" t="str">
        <f>IF(Data!$C1524=0,"",Data!$C1524)</f>
        <v>1</v>
      </c>
      <c r="Q1527" s="23" t="str">
        <f>IF($M1527="","",Data!$E1524)</f>
        <v>M</v>
      </c>
      <c r="R1527" s="23" t="str">
        <f t="shared" si="437"/>
        <v>M</v>
      </c>
      <c r="S1527" s="23" t="str">
        <f t="shared" si="438"/>
        <v>M</v>
      </c>
      <c r="T1527" s="19" t="str">
        <f>IF(Data!$F1524=0,"",Data!$F1524)</f>
        <v/>
      </c>
      <c r="U1527" s="19" t="str">
        <f>IF(Data!$G1524=0,"",Data!$G1524)</f>
        <v/>
      </c>
      <c r="V1527" s="19" t="str">
        <f>IF(Data!$D1524=0,"",Data!$D1524)</f>
        <v/>
      </c>
      <c r="W1527" s="19" t="str">
        <f>Data!$H1524</f>
        <v>Japonica</v>
      </c>
      <c r="Y1527" s="41" t="e">
        <f t="shared" si="433"/>
        <v>#REF!</v>
      </c>
      <c r="Z1527" s="8">
        <f t="shared" si="439"/>
        <v>10000</v>
      </c>
      <c r="AA1527" s="8" t="str">
        <f t="shared" si="440"/>
        <v>Isabel's Birthday</v>
      </c>
      <c r="AB1527" s="8" t="str">
        <f t="shared" si="441"/>
        <v>M</v>
      </c>
      <c r="AC1527" s="8" t="str">
        <f t="shared" si="442"/>
        <v/>
      </c>
      <c r="AD1527" s="8" t="str">
        <f t="shared" si="447"/>
        <v/>
      </c>
      <c r="AE1527" s="8" t="str">
        <f t="shared" si="443"/>
        <v/>
      </c>
      <c r="AF1527" s="5">
        <f t="shared" si="444"/>
        <v>2022</v>
      </c>
      <c r="AG1527" s="46">
        <v>1524</v>
      </c>
      <c r="AH1527" s="47" t="str">
        <f t="shared" si="434"/>
        <v/>
      </c>
      <c r="AI1527" s="48" t="str">
        <f t="shared" si="435"/>
        <v/>
      </c>
      <c r="AK1527" s="22" t="e">
        <f>TRIM(#REF!)</f>
        <v>#REF!</v>
      </c>
      <c r="AL1527" s="23" t="e">
        <f>IF(#REF!=0,"",#REF!)</f>
        <v>#REF!</v>
      </c>
      <c r="AM1527" s="19" t="e">
        <f>IF(#REF!=0,"",#REF!)</f>
        <v>#REF!</v>
      </c>
      <c r="AN1527" s="23" t="e">
        <f>IF($AK1527="","",#REF!)</f>
        <v>#REF!</v>
      </c>
      <c r="AO1527" s="23" t="e">
        <f t="shared" si="445"/>
        <v>#REF!</v>
      </c>
      <c r="AP1527" s="19" t="e">
        <f>IF(#REF!=0,"",#REF!)</f>
        <v>#REF!</v>
      </c>
      <c r="AQ1527" s="19" t="e">
        <f>IF(#REF!=0,"",#REF!)</f>
        <v>#REF!</v>
      </c>
      <c r="AR1527" s="19" t="e">
        <f>IF(#REF!=0,"",#REF!)</f>
        <v>#REF!</v>
      </c>
      <c r="AS1527" s="19" t="e">
        <f>#REF!</f>
        <v>#REF!</v>
      </c>
    </row>
    <row r="1528" spans="4:45" ht="19.5" thickTop="1" thickBot="1" x14ac:dyDescent="0.25">
      <c r="D1528" s="1" t="str">
        <f t="shared" si="448"/>
        <v/>
      </c>
      <c r="E1528" s="1" t="str">
        <f t="shared" si="449"/>
        <v/>
      </c>
      <c r="K1528" s="19" t="str">
        <f t="shared" si="436"/>
        <v/>
      </c>
      <c r="L1528" s="19">
        <f t="shared" si="446"/>
        <v>10000</v>
      </c>
      <c r="M1528" s="22" t="str">
        <f>TRIM(Data!$N1525)</f>
        <v>Isabel's Discovery</v>
      </c>
      <c r="N1528" s="22" t="str">
        <f>TRIM(Data!$A1525)</f>
        <v>Isabel's Discovery (R)</v>
      </c>
      <c r="O1528" s="23">
        <f>IF(Data!$B1525=0,"",Data!$B1525)</f>
        <v>2022</v>
      </c>
      <c r="P1528" s="19" t="str">
        <f>IF(Data!$C1525=0,"",Data!$C1525)</f>
        <v>1</v>
      </c>
      <c r="Q1528" s="23" t="str">
        <f>IF($M1528="","",Data!$E1525)</f>
        <v>M</v>
      </c>
      <c r="R1528" s="23" t="str">
        <f t="shared" si="437"/>
        <v>M</v>
      </c>
      <c r="S1528" s="23" t="str">
        <f t="shared" si="438"/>
        <v>M</v>
      </c>
      <c r="T1528" s="19" t="str">
        <f>IF(Data!$F1525=0,"",Data!$F1525)</f>
        <v/>
      </c>
      <c r="U1528" s="19" t="str">
        <f>IF(Data!$G1525=0,"",Data!$G1525)</f>
        <v/>
      </c>
      <c r="V1528" s="19" t="str">
        <f>IF(Data!$D1525=0,"",Data!$D1525)</f>
        <v/>
      </c>
      <c r="W1528" s="19" t="str">
        <f>Data!$H1525</f>
        <v>Reticulata</v>
      </c>
      <c r="Y1528" s="41" t="e">
        <f t="shared" si="433"/>
        <v>#REF!</v>
      </c>
      <c r="Z1528" s="8">
        <f t="shared" si="439"/>
        <v>10000</v>
      </c>
      <c r="AA1528" s="8" t="str">
        <f t="shared" si="440"/>
        <v>Isabel's Discovery</v>
      </c>
      <c r="AB1528" s="8" t="str">
        <f t="shared" si="441"/>
        <v>M</v>
      </c>
      <c r="AC1528" s="8" t="str">
        <f t="shared" si="442"/>
        <v/>
      </c>
      <c r="AD1528" s="8" t="str">
        <f t="shared" si="447"/>
        <v/>
      </c>
      <c r="AE1528" s="8" t="str">
        <f t="shared" si="443"/>
        <v/>
      </c>
      <c r="AF1528" s="5">
        <f t="shared" si="444"/>
        <v>2022</v>
      </c>
      <c r="AG1528" s="46">
        <v>1525</v>
      </c>
      <c r="AH1528" s="47" t="str">
        <f t="shared" si="434"/>
        <v/>
      </c>
      <c r="AI1528" s="48" t="str">
        <f t="shared" si="435"/>
        <v/>
      </c>
      <c r="AK1528" s="22" t="e">
        <f>TRIM(#REF!)</f>
        <v>#REF!</v>
      </c>
      <c r="AL1528" s="23" t="e">
        <f>IF(#REF!=0,"",#REF!)</f>
        <v>#REF!</v>
      </c>
      <c r="AM1528" s="19" t="e">
        <f>IF(#REF!=0,"",#REF!)</f>
        <v>#REF!</v>
      </c>
      <c r="AN1528" s="23" t="e">
        <f>IF($AK1528="","",#REF!)</f>
        <v>#REF!</v>
      </c>
      <c r="AO1528" s="23" t="e">
        <f t="shared" si="445"/>
        <v>#REF!</v>
      </c>
      <c r="AP1528" s="19" t="e">
        <f>IF(#REF!=0,"",#REF!)</f>
        <v>#REF!</v>
      </c>
      <c r="AQ1528" s="19" t="e">
        <f>IF(#REF!=0,"",#REF!)</f>
        <v>#REF!</v>
      </c>
      <c r="AR1528" s="19" t="e">
        <f>IF(#REF!=0,"",#REF!)</f>
        <v>#REF!</v>
      </c>
      <c r="AS1528" s="19" t="e">
        <f>#REF!</f>
        <v>#REF!</v>
      </c>
    </row>
    <row r="1529" spans="4:45" ht="19.5" thickTop="1" thickBot="1" x14ac:dyDescent="0.25">
      <c r="D1529" s="1" t="str">
        <f t="shared" si="448"/>
        <v/>
      </c>
      <c r="E1529" s="1" t="str">
        <f t="shared" si="449"/>
        <v/>
      </c>
      <c r="K1529" s="19" t="str">
        <f t="shared" si="436"/>
        <v/>
      </c>
      <c r="L1529" s="19">
        <f t="shared" si="446"/>
        <v>10000</v>
      </c>
      <c r="M1529" s="22" t="str">
        <f>TRIM(Data!$N1526)</f>
        <v>Isaribi</v>
      </c>
      <c r="N1529" s="22" t="str">
        <f>TRIM(Data!$A1526)</f>
        <v>Isaribi (H)</v>
      </c>
      <c r="O1529" s="23">
        <f>IF(Data!$B1526=0,"",Data!$B1526)</f>
        <v>1981</v>
      </c>
      <c r="P1529" s="19" t="str">
        <f>IF(Data!$C1526=0,"",Data!$C1526)</f>
        <v>1</v>
      </c>
      <c r="Q1529" s="23" t="str">
        <f>IF($M1529="","",Data!$E1526)</f>
        <v>Min</v>
      </c>
      <c r="R1529" s="23" t="str">
        <f t="shared" si="437"/>
        <v>Min</v>
      </c>
      <c r="S1529" s="23" t="str">
        <f t="shared" si="438"/>
        <v>Min</v>
      </c>
      <c r="T1529" s="19" t="str">
        <f>IF(Data!$F1526=0,"",Data!$F1526)</f>
        <v/>
      </c>
      <c r="U1529" s="19" t="str">
        <f>IF(Data!$G1526=0,"",Data!$G1526)</f>
        <v/>
      </c>
      <c r="V1529" s="19" t="str">
        <f>IF(Data!$D1526=0,"",Data!$D1526)</f>
        <v/>
      </c>
      <c r="W1529" s="19" t="str">
        <f>Data!$H1526</f>
        <v>NRH</v>
      </c>
      <c r="Y1529" s="41" t="e">
        <f t="shared" si="433"/>
        <v>#REF!</v>
      </c>
      <c r="Z1529" s="8">
        <f t="shared" si="439"/>
        <v>10000</v>
      </c>
      <c r="AA1529" s="8" t="str">
        <f t="shared" si="440"/>
        <v>Isaribi</v>
      </c>
      <c r="AB1529" s="8" t="str">
        <f t="shared" si="441"/>
        <v>Min</v>
      </c>
      <c r="AC1529" s="8" t="str">
        <f t="shared" si="442"/>
        <v/>
      </c>
      <c r="AD1529" s="8" t="str">
        <f t="shared" si="447"/>
        <v/>
      </c>
      <c r="AE1529" s="8" t="str">
        <f t="shared" si="443"/>
        <v/>
      </c>
      <c r="AF1529" s="5">
        <f t="shared" si="444"/>
        <v>1981</v>
      </c>
      <c r="AG1529" s="46">
        <v>1526</v>
      </c>
      <c r="AH1529" s="47" t="str">
        <f t="shared" si="434"/>
        <v/>
      </c>
      <c r="AI1529" s="48" t="str">
        <f t="shared" si="435"/>
        <v/>
      </c>
      <c r="AK1529" s="22" t="e">
        <f>TRIM(#REF!)</f>
        <v>#REF!</v>
      </c>
      <c r="AL1529" s="23" t="e">
        <f>IF(#REF!=0,"",#REF!)</f>
        <v>#REF!</v>
      </c>
      <c r="AM1529" s="19" t="e">
        <f>IF(#REF!=0,"",#REF!)</f>
        <v>#REF!</v>
      </c>
      <c r="AN1529" s="23" t="e">
        <f>IF($AK1529="","",#REF!)</f>
        <v>#REF!</v>
      </c>
      <c r="AO1529" s="23" t="e">
        <f t="shared" si="445"/>
        <v>#REF!</v>
      </c>
      <c r="AP1529" s="19" t="e">
        <f>IF(#REF!=0,"",#REF!)</f>
        <v>#REF!</v>
      </c>
      <c r="AQ1529" s="19" t="e">
        <f>IF(#REF!=0,"",#REF!)</f>
        <v>#REF!</v>
      </c>
      <c r="AR1529" s="19" t="e">
        <f>IF(#REF!=0,"",#REF!)</f>
        <v>#REF!</v>
      </c>
      <c r="AS1529" s="19" t="e">
        <f>#REF!</f>
        <v>#REF!</v>
      </c>
    </row>
    <row r="1530" spans="4:45" ht="19.5" thickTop="1" thickBot="1" x14ac:dyDescent="0.25">
      <c r="D1530" s="1" t="str">
        <f t="shared" si="448"/>
        <v/>
      </c>
      <c r="E1530" s="1" t="str">
        <f t="shared" si="449"/>
        <v/>
      </c>
      <c r="K1530" s="19" t="str">
        <f t="shared" si="436"/>
        <v/>
      </c>
      <c r="L1530" s="19">
        <f t="shared" si="446"/>
        <v>10000</v>
      </c>
      <c r="M1530" s="22" t="str">
        <f>TRIM(Data!$N1527)</f>
        <v>Isla Warriner</v>
      </c>
      <c r="N1530" s="22" t="str">
        <f>TRIM(Data!$A1527)</f>
        <v>Isla Warriner</v>
      </c>
      <c r="O1530" s="23">
        <f>IF(Data!$B1527=0,"",Data!$B1527)</f>
        <v>2022</v>
      </c>
      <c r="P1530" s="19" t="str">
        <f>IF(Data!$C1527=0,"",Data!$C1527)</f>
        <v>1</v>
      </c>
      <c r="Q1530" s="23" t="str">
        <f>IF($M1530="","",Data!$E1527)</f>
        <v>M-L</v>
      </c>
      <c r="R1530" s="23" t="str">
        <f t="shared" si="437"/>
        <v>M</v>
      </c>
      <c r="S1530" s="23" t="str">
        <f t="shared" si="438"/>
        <v>M</v>
      </c>
      <c r="T1530" s="19" t="str">
        <f>IF(Data!$F1527=0,"",Data!$F1527)</f>
        <v/>
      </c>
      <c r="U1530" s="19" t="str">
        <f>IF(Data!$G1527=0,"",Data!$G1527)</f>
        <v/>
      </c>
      <c r="V1530" s="19" t="str">
        <f>IF(Data!$D1527=0,"",Data!$D1527)</f>
        <v/>
      </c>
      <c r="W1530" s="19" t="str">
        <f>Data!$H1527</f>
        <v>Japonica</v>
      </c>
      <c r="Y1530" s="41" t="e">
        <f t="shared" si="433"/>
        <v>#REF!</v>
      </c>
      <c r="Z1530" s="8">
        <f t="shared" si="439"/>
        <v>10000</v>
      </c>
      <c r="AA1530" s="8" t="str">
        <f t="shared" si="440"/>
        <v>Isla Warriner</v>
      </c>
      <c r="AB1530" s="8" t="str">
        <f t="shared" si="441"/>
        <v>M</v>
      </c>
      <c r="AC1530" s="8" t="str">
        <f t="shared" si="442"/>
        <v/>
      </c>
      <c r="AD1530" s="8" t="str">
        <f t="shared" si="447"/>
        <v/>
      </c>
      <c r="AE1530" s="8" t="str">
        <f t="shared" si="443"/>
        <v/>
      </c>
      <c r="AF1530" s="5">
        <f t="shared" si="444"/>
        <v>2022</v>
      </c>
      <c r="AG1530" s="46">
        <v>1527</v>
      </c>
      <c r="AH1530" s="47" t="str">
        <f t="shared" si="434"/>
        <v/>
      </c>
      <c r="AI1530" s="48" t="str">
        <f t="shared" si="435"/>
        <v/>
      </c>
      <c r="AK1530" s="22" t="e">
        <f>TRIM(#REF!)</f>
        <v>#REF!</v>
      </c>
      <c r="AL1530" s="23" t="e">
        <f>IF(#REF!=0,"",#REF!)</f>
        <v>#REF!</v>
      </c>
      <c r="AM1530" s="19" t="e">
        <f>IF(#REF!=0,"",#REF!)</f>
        <v>#REF!</v>
      </c>
      <c r="AN1530" s="23" t="e">
        <f>IF($AK1530="","",#REF!)</f>
        <v>#REF!</v>
      </c>
      <c r="AO1530" s="23" t="e">
        <f t="shared" si="445"/>
        <v>#REF!</v>
      </c>
      <c r="AP1530" s="19" t="e">
        <f>IF(#REF!=0,"",#REF!)</f>
        <v>#REF!</v>
      </c>
      <c r="AQ1530" s="19" t="e">
        <f>IF(#REF!=0,"",#REF!)</f>
        <v>#REF!</v>
      </c>
      <c r="AR1530" s="19" t="e">
        <f>IF(#REF!=0,"",#REF!)</f>
        <v>#REF!</v>
      </c>
      <c r="AS1530" s="19" t="e">
        <f>#REF!</f>
        <v>#REF!</v>
      </c>
    </row>
    <row r="1531" spans="4:45" ht="19.5" thickTop="1" thickBot="1" x14ac:dyDescent="0.25">
      <c r="D1531" s="1" t="str">
        <f t="shared" si="448"/>
        <v/>
      </c>
      <c r="E1531" s="1" t="str">
        <f t="shared" si="449"/>
        <v/>
      </c>
      <c r="K1531" s="19" t="str">
        <f t="shared" si="436"/>
        <v/>
      </c>
      <c r="L1531" s="19">
        <f t="shared" si="446"/>
        <v>10000</v>
      </c>
      <c r="M1531" s="22" t="str">
        <f>TRIM(Data!$N1528)</f>
        <v>Island Sunset</v>
      </c>
      <c r="N1531" s="22" t="str">
        <f>TRIM(Data!$A1528)</f>
        <v>Island Sunset (H)</v>
      </c>
      <c r="O1531" s="23">
        <f>IF(Data!$B1528=0,"",Data!$B1528)</f>
        <v>2006</v>
      </c>
      <c r="P1531" s="19" t="str">
        <f>IF(Data!$C1528=0,"",Data!$C1528)</f>
        <v>1</v>
      </c>
      <c r="Q1531" s="23" t="str">
        <f>IF($M1531="","",Data!$E1528)</f>
        <v>M-L</v>
      </c>
      <c r="R1531" s="23" t="str">
        <f t="shared" si="437"/>
        <v>M</v>
      </c>
      <c r="S1531" s="23" t="str">
        <f t="shared" si="438"/>
        <v>M</v>
      </c>
      <c r="T1531" s="19" t="str">
        <f>IF(Data!$F1528=0,"",Data!$F1528)</f>
        <v/>
      </c>
      <c r="U1531" s="19" t="str">
        <f>IF(Data!$G1528=0,"",Data!$G1528)</f>
        <v/>
      </c>
      <c r="V1531" s="19" t="str">
        <f>IF(Data!$D1528=0,"",Data!$D1528)</f>
        <v/>
      </c>
      <c r="W1531" s="19" t="str">
        <f>Data!$H1528</f>
        <v>NRH</v>
      </c>
      <c r="Y1531" s="41" t="e">
        <f t="shared" si="433"/>
        <v>#REF!</v>
      </c>
      <c r="Z1531" s="8">
        <f t="shared" si="439"/>
        <v>10000</v>
      </c>
      <c r="AA1531" s="8" t="str">
        <f t="shared" si="440"/>
        <v>Island Sunset</v>
      </c>
      <c r="AB1531" s="8" t="str">
        <f t="shared" si="441"/>
        <v>M</v>
      </c>
      <c r="AC1531" s="8" t="str">
        <f t="shared" si="442"/>
        <v/>
      </c>
      <c r="AD1531" s="8" t="str">
        <f t="shared" si="447"/>
        <v/>
      </c>
      <c r="AE1531" s="8" t="str">
        <f t="shared" si="443"/>
        <v/>
      </c>
      <c r="AF1531" s="5">
        <f t="shared" si="444"/>
        <v>2006</v>
      </c>
      <c r="AG1531" s="46">
        <v>1528</v>
      </c>
      <c r="AH1531" s="47" t="str">
        <f t="shared" si="434"/>
        <v/>
      </c>
      <c r="AI1531" s="48" t="str">
        <f t="shared" si="435"/>
        <v/>
      </c>
      <c r="AK1531" s="22" t="e">
        <f>TRIM(#REF!)</f>
        <v>#REF!</v>
      </c>
      <c r="AL1531" s="23" t="e">
        <f>IF(#REF!=0,"",#REF!)</f>
        <v>#REF!</v>
      </c>
      <c r="AM1531" s="19" t="e">
        <f>IF(#REF!=0,"",#REF!)</f>
        <v>#REF!</v>
      </c>
      <c r="AN1531" s="23" t="e">
        <f>IF($AK1531="","",#REF!)</f>
        <v>#REF!</v>
      </c>
      <c r="AO1531" s="23" t="e">
        <f t="shared" si="445"/>
        <v>#REF!</v>
      </c>
      <c r="AP1531" s="19" t="e">
        <f>IF(#REF!=0,"",#REF!)</f>
        <v>#REF!</v>
      </c>
      <c r="AQ1531" s="19" t="e">
        <f>IF(#REF!=0,"",#REF!)</f>
        <v>#REF!</v>
      </c>
      <c r="AR1531" s="19" t="e">
        <f>IF(#REF!=0,"",#REF!)</f>
        <v>#REF!</v>
      </c>
      <c r="AS1531" s="19" t="e">
        <f>#REF!</f>
        <v>#REF!</v>
      </c>
    </row>
    <row r="1532" spans="4:45" ht="19.5" thickTop="1" thickBot="1" x14ac:dyDescent="0.25">
      <c r="D1532" s="1" t="str">
        <f t="shared" si="448"/>
        <v/>
      </c>
      <c r="E1532" s="1" t="str">
        <f t="shared" si="449"/>
        <v/>
      </c>
      <c r="K1532" s="19" t="str">
        <f t="shared" si="436"/>
        <v/>
      </c>
      <c r="L1532" s="19">
        <f t="shared" si="446"/>
        <v>10000</v>
      </c>
      <c r="M1532" s="22" t="str">
        <f>TRIM(Data!$N1529)</f>
        <v>Itch</v>
      </c>
      <c r="N1532" s="22" t="str">
        <f>TRIM(Data!$A1529)</f>
        <v>Itch</v>
      </c>
      <c r="O1532" s="23">
        <f>IF(Data!$B1529=0,"",Data!$B1529)</f>
        <v>2009</v>
      </c>
      <c r="P1532" s="19" t="str">
        <f>IF(Data!$C1529=0,"",Data!$C1529)</f>
        <v>1</v>
      </c>
      <c r="Q1532" s="23" t="str">
        <f>IF($M1532="","",Data!$E1529)</f>
        <v>L</v>
      </c>
      <c r="R1532" s="23" t="str">
        <f t="shared" si="437"/>
        <v>L</v>
      </c>
      <c r="S1532" s="23" t="str">
        <f t="shared" si="438"/>
        <v>L</v>
      </c>
      <c r="T1532" s="19" t="str">
        <f>IF(Data!$F1529=0,"",Data!$F1529)</f>
        <v>WHITE</v>
      </c>
      <c r="U1532" s="19" t="str">
        <f>IF(Data!$G1529=0,"",Data!$G1529)</f>
        <v/>
      </c>
      <c r="V1532" s="19" t="str">
        <f>IF(Data!$D1529=0,"",Data!$D1529)</f>
        <v/>
      </c>
      <c r="W1532" s="19" t="str">
        <f>Data!$H1529</f>
        <v>Japonica</v>
      </c>
      <c r="Y1532" s="41" t="e">
        <f t="shared" si="433"/>
        <v>#REF!</v>
      </c>
      <c r="Z1532" s="8">
        <f t="shared" si="439"/>
        <v>10000</v>
      </c>
      <c r="AA1532" s="8" t="str">
        <f t="shared" si="440"/>
        <v>Itch</v>
      </c>
      <c r="AB1532" s="8" t="str">
        <f t="shared" si="441"/>
        <v>L</v>
      </c>
      <c r="AC1532" s="8" t="str">
        <f t="shared" si="442"/>
        <v>WHITE</v>
      </c>
      <c r="AD1532" s="8" t="str">
        <f t="shared" si="447"/>
        <v/>
      </c>
      <c r="AE1532" s="8" t="str">
        <f t="shared" si="443"/>
        <v/>
      </c>
      <c r="AF1532" s="5">
        <f t="shared" si="444"/>
        <v>2009</v>
      </c>
      <c r="AG1532" s="46">
        <v>1529</v>
      </c>
      <c r="AH1532" s="47" t="str">
        <f t="shared" si="434"/>
        <v/>
      </c>
      <c r="AI1532" s="48" t="str">
        <f t="shared" si="435"/>
        <v/>
      </c>
      <c r="AK1532" s="22" t="e">
        <f>TRIM(#REF!)</f>
        <v>#REF!</v>
      </c>
      <c r="AL1532" s="23" t="e">
        <f>IF(#REF!=0,"",#REF!)</f>
        <v>#REF!</v>
      </c>
      <c r="AM1532" s="19" t="e">
        <f>IF(#REF!=0,"",#REF!)</f>
        <v>#REF!</v>
      </c>
      <c r="AN1532" s="23" t="e">
        <f>IF($AK1532="","",#REF!)</f>
        <v>#REF!</v>
      </c>
      <c r="AO1532" s="23" t="e">
        <f t="shared" si="445"/>
        <v>#REF!</v>
      </c>
      <c r="AP1532" s="19" t="e">
        <f>IF(#REF!=0,"",#REF!)</f>
        <v>#REF!</v>
      </c>
      <c r="AQ1532" s="19" t="e">
        <f>IF(#REF!=0,"",#REF!)</f>
        <v>#REF!</v>
      </c>
      <c r="AR1532" s="19" t="e">
        <f>IF(#REF!=0,"",#REF!)</f>
        <v>#REF!</v>
      </c>
      <c r="AS1532" s="19" t="e">
        <f>#REF!</f>
        <v>#REF!</v>
      </c>
    </row>
    <row r="1533" spans="4:45" ht="19.5" thickTop="1" thickBot="1" x14ac:dyDescent="0.25">
      <c r="D1533" s="1" t="str">
        <f t="shared" si="448"/>
        <v/>
      </c>
      <c r="E1533" s="1" t="str">
        <f t="shared" si="449"/>
        <v/>
      </c>
      <c r="K1533" s="19" t="str">
        <f t="shared" si="436"/>
        <v/>
      </c>
      <c r="L1533" s="19">
        <f t="shared" si="446"/>
        <v>10000</v>
      </c>
      <c r="M1533" s="22" t="str">
        <f>TRIM(Data!$N1530)</f>
        <v>Ivan Mitchell</v>
      </c>
      <c r="N1533" s="22" t="str">
        <f>TRIM(Data!$A1530)</f>
        <v>Ivan Mitchell (R)</v>
      </c>
      <c r="O1533" s="23">
        <f>IF(Data!$B1530=0,"",Data!$B1530)</f>
        <v>1986</v>
      </c>
      <c r="P1533" s="19" t="str">
        <f>IF(Data!$C1530=0,"",Data!$C1530)</f>
        <v>1</v>
      </c>
      <c r="Q1533" s="23" t="str">
        <f>IF($M1533="","",Data!$E1530)</f>
        <v>L</v>
      </c>
      <c r="R1533" s="23" t="str">
        <f t="shared" si="437"/>
        <v>L</v>
      </c>
      <c r="S1533" s="23" t="str">
        <f t="shared" si="438"/>
        <v>L</v>
      </c>
      <c r="T1533" s="19" t="str">
        <f>IF(Data!$F1530=0,"",Data!$F1530)</f>
        <v/>
      </c>
      <c r="U1533" s="19" t="str">
        <f>IF(Data!$G1530=0,"",Data!$G1530)</f>
        <v/>
      </c>
      <c r="V1533" s="19" t="str">
        <f>IF(Data!$D1530=0,"",Data!$D1530)</f>
        <v/>
      </c>
      <c r="W1533" s="19" t="str">
        <f>Data!$H1530</f>
        <v>Reticulata</v>
      </c>
      <c r="Y1533" s="41" t="e">
        <f t="shared" si="433"/>
        <v>#REF!</v>
      </c>
      <c r="Z1533" s="8">
        <f t="shared" si="439"/>
        <v>10000</v>
      </c>
      <c r="AA1533" s="8" t="str">
        <f t="shared" si="440"/>
        <v>Ivan Mitchell</v>
      </c>
      <c r="AB1533" s="8" t="str">
        <f t="shared" si="441"/>
        <v>L</v>
      </c>
      <c r="AC1533" s="8" t="str">
        <f t="shared" si="442"/>
        <v/>
      </c>
      <c r="AD1533" s="8" t="str">
        <f t="shared" si="447"/>
        <v/>
      </c>
      <c r="AE1533" s="8" t="str">
        <f t="shared" si="443"/>
        <v/>
      </c>
      <c r="AF1533" s="5">
        <f t="shared" si="444"/>
        <v>1986</v>
      </c>
      <c r="AG1533" s="46">
        <v>1530</v>
      </c>
      <c r="AH1533" s="47" t="str">
        <f t="shared" si="434"/>
        <v/>
      </c>
      <c r="AI1533" s="48" t="str">
        <f t="shared" si="435"/>
        <v/>
      </c>
      <c r="AK1533" s="22" t="e">
        <f>TRIM(#REF!)</f>
        <v>#REF!</v>
      </c>
      <c r="AL1533" s="23" t="e">
        <f>IF(#REF!=0,"",#REF!)</f>
        <v>#REF!</v>
      </c>
      <c r="AM1533" s="19" t="e">
        <f>IF(#REF!=0,"",#REF!)</f>
        <v>#REF!</v>
      </c>
      <c r="AN1533" s="23" t="e">
        <f>IF($AK1533="","",#REF!)</f>
        <v>#REF!</v>
      </c>
      <c r="AO1533" s="23" t="e">
        <f t="shared" si="445"/>
        <v>#REF!</v>
      </c>
      <c r="AP1533" s="19" t="e">
        <f>IF(#REF!=0,"",#REF!)</f>
        <v>#REF!</v>
      </c>
      <c r="AQ1533" s="19" t="e">
        <f>IF(#REF!=0,"",#REF!)</f>
        <v>#REF!</v>
      </c>
      <c r="AR1533" s="19" t="e">
        <f>IF(#REF!=0,"",#REF!)</f>
        <v>#REF!</v>
      </c>
      <c r="AS1533" s="19" t="e">
        <f>#REF!</f>
        <v>#REF!</v>
      </c>
    </row>
    <row r="1534" spans="4:45" ht="19.5" thickTop="1" thickBot="1" x14ac:dyDescent="0.25">
      <c r="D1534" s="1" t="str">
        <f t="shared" si="448"/>
        <v/>
      </c>
      <c r="E1534" s="1" t="str">
        <f t="shared" si="449"/>
        <v/>
      </c>
      <c r="K1534" s="19" t="str">
        <f t="shared" si="436"/>
        <v/>
      </c>
      <c r="L1534" s="19">
        <f t="shared" si="446"/>
        <v>10000</v>
      </c>
      <c r="M1534" s="22" t="str">
        <f>TRIM(Data!$N1531)</f>
        <v>Ivory Tower</v>
      </c>
      <c r="N1534" s="22" t="str">
        <f>TRIM(Data!$A1531)</f>
        <v>Ivory Tower</v>
      </c>
      <c r="O1534" s="23">
        <f>IF(Data!$B1531=0,"",Data!$B1531)</f>
        <v>1966</v>
      </c>
      <c r="P1534" s="19" t="str">
        <f>IF(Data!$C1531=0,"",Data!$C1531)</f>
        <v>1</v>
      </c>
      <c r="Q1534" s="23" t="str">
        <f>IF($M1534="","",Data!$E1531)</f>
        <v>L</v>
      </c>
      <c r="R1534" s="23" t="str">
        <f t="shared" si="437"/>
        <v>L</v>
      </c>
      <c r="S1534" s="23" t="str">
        <f t="shared" si="438"/>
        <v>L</v>
      </c>
      <c r="T1534" s="19" t="str">
        <f>IF(Data!$F1531=0,"",Data!$F1531)</f>
        <v>WHITE</v>
      </c>
      <c r="U1534" s="19" t="str">
        <f>IF(Data!$G1531=0,"",Data!$G1531)</f>
        <v/>
      </c>
      <c r="V1534" s="19" t="str">
        <f>IF(Data!$D1531=0,"",Data!$D1531)</f>
        <v/>
      </c>
      <c r="W1534" s="19" t="str">
        <f>Data!$H1531</f>
        <v>Japonica</v>
      </c>
      <c r="Y1534" s="41" t="e">
        <f t="shared" si="433"/>
        <v>#REF!</v>
      </c>
      <c r="Z1534" s="8">
        <f t="shared" si="439"/>
        <v>10000</v>
      </c>
      <c r="AA1534" s="8" t="str">
        <f t="shared" si="440"/>
        <v>Ivory Tower</v>
      </c>
      <c r="AB1534" s="8" t="str">
        <f t="shared" si="441"/>
        <v>L</v>
      </c>
      <c r="AC1534" s="8" t="str">
        <f t="shared" si="442"/>
        <v>WHITE</v>
      </c>
      <c r="AD1534" s="8" t="str">
        <f t="shared" si="447"/>
        <v/>
      </c>
      <c r="AE1534" s="8" t="str">
        <f t="shared" si="443"/>
        <v/>
      </c>
      <c r="AF1534" s="5">
        <f t="shared" si="444"/>
        <v>1966</v>
      </c>
      <c r="AG1534" s="46">
        <v>1531</v>
      </c>
      <c r="AH1534" s="47" t="str">
        <f t="shared" si="434"/>
        <v/>
      </c>
      <c r="AI1534" s="48" t="str">
        <f t="shared" si="435"/>
        <v/>
      </c>
      <c r="AK1534" s="22" t="e">
        <f>TRIM(#REF!)</f>
        <v>#REF!</v>
      </c>
      <c r="AL1534" s="23" t="e">
        <f>IF(#REF!=0,"",#REF!)</f>
        <v>#REF!</v>
      </c>
      <c r="AM1534" s="19" t="e">
        <f>IF(#REF!=0,"",#REF!)</f>
        <v>#REF!</v>
      </c>
      <c r="AN1534" s="23" t="e">
        <f>IF($AK1534="","",#REF!)</f>
        <v>#REF!</v>
      </c>
      <c r="AO1534" s="23" t="e">
        <f t="shared" si="445"/>
        <v>#REF!</v>
      </c>
      <c r="AP1534" s="19" t="e">
        <f>IF(#REF!=0,"",#REF!)</f>
        <v>#REF!</v>
      </c>
      <c r="AQ1534" s="19" t="e">
        <f>IF(#REF!=0,"",#REF!)</f>
        <v>#REF!</v>
      </c>
      <c r="AR1534" s="19" t="e">
        <f>IF(#REF!=0,"",#REF!)</f>
        <v>#REF!</v>
      </c>
      <c r="AS1534" s="19" t="e">
        <f>#REF!</f>
        <v>#REF!</v>
      </c>
    </row>
    <row r="1535" spans="4:45" ht="19.5" thickTop="1" thickBot="1" x14ac:dyDescent="0.25">
      <c r="D1535" s="1" t="str">
        <f t="shared" si="448"/>
        <v/>
      </c>
      <c r="E1535" s="1" t="str">
        <f t="shared" si="449"/>
        <v/>
      </c>
      <c r="K1535" s="19" t="str">
        <f t="shared" si="436"/>
        <v/>
      </c>
      <c r="L1535" s="19">
        <f t="shared" si="446"/>
        <v>10000</v>
      </c>
      <c r="M1535" s="22" t="str">
        <f>TRIM(Data!$N1532)</f>
        <v>Iwane</v>
      </c>
      <c r="N1535" s="22" t="str">
        <f>TRIM(Data!$A1532)</f>
        <v>Iwane (Iwane Shibori)</v>
      </c>
      <c r="O1535" s="23">
        <f>IF(Data!$B1532=0,"",Data!$B1532)</f>
        <v>1891</v>
      </c>
      <c r="P1535" s="19" t="str">
        <f>IF(Data!$C1532=0,"",Data!$C1532)</f>
        <v/>
      </c>
      <c r="Q1535" s="23" t="str">
        <f>IF($M1535="","",Data!$E1532)</f>
        <v>M</v>
      </c>
      <c r="R1535" s="23" t="str">
        <f t="shared" si="437"/>
        <v>M</v>
      </c>
      <c r="S1535" s="23" t="str">
        <f t="shared" si="438"/>
        <v>M</v>
      </c>
      <c r="T1535" s="19" t="str">
        <f>IF(Data!$F1532=0,"",Data!$F1532)</f>
        <v/>
      </c>
      <c r="U1535" s="19" t="str">
        <f>IF(Data!$G1532=0,"",Data!$G1532)</f>
        <v/>
      </c>
      <c r="V1535" s="19" t="str">
        <f>IF(Data!$D1532=0,"",Data!$D1532)</f>
        <v>ANTIQUE</v>
      </c>
      <c r="W1535" s="19" t="str">
        <f>Data!$H1532</f>
        <v>Japonica</v>
      </c>
      <c r="Y1535" s="41" t="e">
        <f t="shared" si="433"/>
        <v>#REF!</v>
      </c>
      <c r="Z1535" s="8">
        <f t="shared" si="439"/>
        <v>1535</v>
      </c>
      <c r="AA1535" s="8" t="str">
        <f t="shared" si="440"/>
        <v>Iwane</v>
      </c>
      <c r="AB1535" s="8" t="str">
        <f t="shared" si="441"/>
        <v>M</v>
      </c>
      <c r="AC1535" s="8" t="str">
        <f t="shared" si="442"/>
        <v/>
      </c>
      <c r="AD1535" s="8" t="str">
        <f t="shared" si="447"/>
        <v/>
      </c>
      <c r="AE1535" s="8" t="str">
        <f t="shared" si="443"/>
        <v>ANTIQUE</v>
      </c>
      <c r="AF1535" s="5">
        <f t="shared" si="444"/>
        <v>1891</v>
      </c>
      <c r="AG1535" s="46">
        <v>1532</v>
      </c>
      <c r="AH1535" s="47" t="str">
        <f t="shared" si="434"/>
        <v/>
      </c>
      <c r="AI1535" s="48" t="str">
        <f t="shared" si="435"/>
        <v/>
      </c>
      <c r="AK1535" s="22" t="e">
        <f>TRIM(#REF!)</f>
        <v>#REF!</v>
      </c>
      <c r="AL1535" s="23" t="e">
        <f>IF(#REF!=0,"",#REF!)</f>
        <v>#REF!</v>
      </c>
      <c r="AM1535" s="19" t="e">
        <f>IF(#REF!=0,"",#REF!)</f>
        <v>#REF!</v>
      </c>
      <c r="AN1535" s="23" t="e">
        <f>IF($AK1535="","",#REF!)</f>
        <v>#REF!</v>
      </c>
      <c r="AO1535" s="23" t="e">
        <f t="shared" si="445"/>
        <v>#REF!</v>
      </c>
      <c r="AP1535" s="19" t="e">
        <f>IF(#REF!=0,"",#REF!)</f>
        <v>#REF!</v>
      </c>
      <c r="AQ1535" s="19" t="e">
        <f>IF(#REF!=0,"",#REF!)</f>
        <v>#REF!</v>
      </c>
      <c r="AR1535" s="19" t="e">
        <f>IF(#REF!=0,"",#REF!)</f>
        <v>#REF!</v>
      </c>
      <c r="AS1535" s="19" t="e">
        <f>#REF!</f>
        <v>#REF!</v>
      </c>
    </row>
    <row r="1536" spans="4:45" ht="19.5" thickTop="1" thickBot="1" x14ac:dyDescent="0.25">
      <c r="D1536" s="1" t="str">
        <f t="shared" si="448"/>
        <v/>
      </c>
      <c r="E1536" s="1" t="str">
        <f t="shared" si="449"/>
        <v/>
      </c>
      <c r="K1536" s="19" t="str">
        <f t="shared" si="436"/>
        <v/>
      </c>
      <c r="L1536" s="19">
        <f t="shared" si="446"/>
        <v>10000</v>
      </c>
      <c r="M1536" s="22" t="str">
        <f>TRIM(Data!$N1533)</f>
        <v>Iwane-Shibori (See Iwane)</v>
      </c>
      <c r="N1536" s="22" t="str">
        <f>TRIM(Data!$A1533)</f>
        <v>Iwane-Shibori (See Iwane)</v>
      </c>
      <c r="O1536" s="23">
        <f>IF(Data!$B1533=0,"",Data!$B1533)</f>
        <v>1891</v>
      </c>
      <c r="P1536" s="19" t="str">
        <f>IF(Data!$C1533=0,"",Data!$C1533)</f>
        <v>1</v>
      </c>
      <c r="Q1536" s="23" t="str">
        <f>IF($M1536="","",Data!$E1533)</f>
        <v>M</v>
      </c>
      <c r="R1536" s="23" t="str">
        <f t="shared" si="437"/>
        <v>M</v>
      </c>
      <c r="S1536" s="23" t="str">
        <f t="shared" si="438"/>
        <v>M</v>
      </c>
      <c r="T1536" s="19" t="str">
        <f>IF(Data!$F1533=0,"",Data!$F1533)</f>
        <v/>
      </c>
      <c r="U1536" s="19" t="str">
        <f>IF(Data!$G1533=0,"",Data!$G1533)</f>
        <v/>
      </c>
      <c r="V1536" s="19" t="str">
        <f>IF(Data!$D1533=0,"",Data!$D1533)</f>
        <v>ANTIQUE</v>
      </c>
      <c r="W1536" s="19" t="str">
        <f>Data!$H1533</f>
        <v>Japonica</v>
      </c>
      <c r="Y1536" s="41" t="e">
        <f t="shared" si="433"/>
        <v>#REF!</v>
      </c>
      <c r="Z1536" s="8">
        <f t="shared" si="439"/>
        <v>1536</v>
      </c>
      <c r="AA1536" s="8" t="str">
        <f t="shared" si="440"/>
        <v>Iwane-Shibori (See Iwane)</v>
      </c>
      <c r="AB1536" s="8" t="str">
        <f t="shared" si="441"/>
        <v>M</v>
      </c>
      <c r="AC1536" s="8" t="str">
        <f t="shared" si="442"/>
        <v/>
      </c>
      <c r="AD1536" s="8" t="str">
        <f t="shared" si="447"/>
        <v/>
      </c>
      <c r="AE1536" s="8" t="str">
        <f t="shared" si="443"/>
        <v>ANTIQUE</v>
      </c>
      <c r="AF1536" s="5">
        <f t="shared" si="444"/>
        <v>1891</v>
      </c>
      <c r="AG1536" s="46">
        <v>1533</v>
      </c>
      <c r="AH1536" s="47" t="str">
        <f t="shared" si="434"/>
        <v/>
      </c>
      <c r="AI1536" s="48" t="str">
        <f t="shared" si="435"/>
        <v/>
      </c>
      <c r="AK1536" s="22" t="e">
        <f>TRIM(#REF!)</f>
        <v>#REF!</v>
      </c>
      <c r="AL1536" s="23" t="e">
        <f>IF(#REF!=0,"",#REF!)</f>
        <v>#REF!</v>
      </c>
      <c r="AM1536" s="19" t="e">
        <f>IF(#REF!=0,"",#REF!)</f>
        <v>#REF!</v>
      </c>
      <c r="AN1536" s="23" t="e">
        <f>IF($AK1536="","",#REF!)</f>
        <v>#REF!</v>
      </c>
      <c r="AO1536" s="23" t="e">
        <f t="shared" si="445"/>
        <v>#REF!</v>
      </c>
      <c r="AP1536" s="19" t="e">
        <f>IF(#REF!=0,"",#REF!)</f>
        <v>#REF!</v>
      </c>
      <c r="AQ1536" s="19" t="e">
        <f>IF(#REF!=0,"",#REF!)</f>
        <v>#REF!</v>
      </c>
      <c r="AR1536" s="19" t="e">
        <f>IF(#REF!=0,"",#REF!)</f>
        <v>#REF!</v>
      </c>
      <c r="AS1536" s="19" t="e">
        <f>#REF!</f>
        <v>#REF!</v>
      </c>
    </row>
    <row r="1537" spans="4:45" ht="19.5" thickTop="1" thickBot="1" x14ac:dyDescent="0.25">
      <c r="D1537" s="1" t="str">
        <f t="shared" si="448"/>
        <v/>
      </c>
      <c r="E1537" s="1" t="str">
        <f t="shared" si="449"/>
        <v/>
      </c>
      <c r="K1537" s="19" t="str">
        <f t="shared" si="436"/>
        <v/>
      </c>
      <c r="L1537" s="19">
        <f t="shared" si="446"/>
        <v>10000</v>
      </c>
      <c r="M1537" s="22" t="str">
        <f>TRIM(Data!$N1534)</f>
        <v>Iwo Jima</v>
      </c>
      <c r="N1537" s="22" t="str">
        <f>TRIM(Data!$A1534)</f>
        <v>Iwo Jima (Sulphur Island)</v>
      </c>
      <c r="O1537" s="23">
        <f>IF(Data!$B1534=0,"",Data!$B1534)</f>
        <v>1949</v>
      </c>
      <c r="P1537" s="19" t="str">
        <f>IF(Data!$C1534=0,"",Data!$C1534)</f>
        <v/>
      </c>
      <c r="Q1537" s="23" t="str">
        <f>IF($M1537="","",Data!$E1534)</f>
        <v>L</v>
      </c>
      <c r="R1537" s="23" t="str">
        <f t="shared" si="437"/>
        <v>L</v>
      </c>
      <c r="S1537" s="23" t="str">
        <f t="shared" si="438"/>
        <v>L</v>
      </c>
      <c r="T1537" s="19" t="str">
        <f>IF(Data!$F1534=0,"",Data!$F1534)</f>
        <v/>
      </c>
      <c r="U1537" s="19" t="str">
        <f>IF(Data!$G1534=0,"",Data!$G1534)</f>
        <v/>
      </c>
      <c r="V1537" s="19" t="str">
        <f>IF(Data!$D1534=0,"",Data!$D1534)</f>
        <v/>
      </c>
      <c r="W1537" s="19" t="str">
        <f>Data!$H1534</f>
        <v>Japonica</v>
      </c>
      <c r="Y1537" s="41" t="e">
        <f t="shared" si="433"/>
        <v>#REF!</v>
      </c>
      <c r="Z1537" s="8">
        <f t="shared" si="439"/>
        <v>10000</v>
      </c>
      <c r="AA1537" s="8" t="str">
        <f t="shared" si="440"/>
        <v>Iwo Jima</v>
      </c>
      <c r="AB1537" s="8" t="str">
        <f t="shared" si="441"/>
        <v>L</v>
      </c>
      <c r="AC1537" s="8" t="str">
        <f t="shared" si="442"/>
        <v/>
      </c>
      <c r="AD1537" s="8" t="str">
        <f t="shared" si="447"/>
        <v/>
      </c>
      <c r="AE1537" s="8" t="str">
        <f t="shared" si="443"/>
        <v/>
      </c>
      <c r="AF1537" s="5">
        <f t="shared" si="444"/>
        <v>1949</v>
      </c>
      <c r="AG1537" s="46">
        <v>1534</v>
      </c>
      <c r="AH1537" s="47" t="str">
        <f t="shared" si="434"/>
        <v/>
      </c>
      <c r="AI1537" s="48" t="str">
        <f t="shared" si="435"/>
        <v/>
      </c>
      <c r="AK1537" s="22" t="e">
        <f>TRIM(#REF!)</f>
        <v>#REF!</v>
      </c>
      <c r="AL1537" s="23" t="e">
        <f>IF(#REF!=0,"",#REF!)</f>
        <v>#REF!</v>
      </c>
      <c r="AM1537" s="19" t="e">
        <f>IF(#REF!=0,"",#REF!)</f>
        <v>#REF!</v>
      </c>
      <c r="AN1537" s="23" t="e">
        <f>IF($AK1537="","",#REF!)</f>
        <v>#REF!</v>
      </c>
      <c r="AO1537" s="23" t="e">
        <f t="shared" si="445"/>
        <v>#REF!</v>
      </c>
      <c r="AP1537" s="19" t="e">
        <f>IF(#REF!=0,"",#REF!)</f>
        <v>#REF!</v>
      </c>
      <c r="AQ1537" s="19" t="e">
        <f>IF(#REF!=0,"",#REF!)</f>
        <v>#REF!</v>
      </c>
      <c r="AR1537" s="19" t="e">
        <f>IF(#REF!=0,"",#REF!)</f>
        <v>#REF!</v>
      </c>
      <c r="AS1537" s="19" t="e">
        <f>#REF!</f>
        <v>#REF!</v>
      </c>
    </row>
    <row r="1538" spans="4:45" ht="19.5" thickTop="1" thickBot="1" x14ac:dyDescent="0.25">
      <c r="D1538" s="1" t="str">
        <f t="shared" si="448"/>
        <v/>
      </c>
      <c r="E1538" s="1" t="str">
        <f t="shared" si="449"/>
        <v/>
      </c>
      <c r="K1538" s="19" t="str">
        <f t="shared" si="436"/>
        <v/>
      </c>
      <c r="L1538" s="19">
        <f t="shared" si="446"/>
        <v>10000</v>
      </c>
      <c r="M1538" s="22" t="str">
        <f>TRIM(Data!$N1535)</f>
        <v>J Bird</v>
      </c>
      <c r="N1538" s="22" t="str">
        <f>TRIM(Data!$A1535)</f>
        <v>J Bird</v>
      </c>
      <c r="O1538" s="23">
        <f>IF(Data!$B1535=0,"",Data!$B1535)</f>
        <v>1999</v>
      </c>
      <c r="P1538" s="19" t="str">
        <f>IF(Data!$C1535=0,"",Data!$C1535)</f>
        <v/>
      </c>
      <c r="Q1538" s="23" t="str">
        <f>IF($M1538="","",Data!$E1535)</f>
        <v>L</v>
      </c>
      <c r="R1538" s="23" t="str">
        <f t="shared" si="437"/>
        <v>L</v>
      </c>
      <c r="S1538" s="23" t="str">
        <f t="shared" si="438"/>
        <v>L</v>
      </c>
      <c r="T1538" s="19" t="str">
        <f>IF(Data!$F1535=0,"",Data!$F1535)</f>
        <v/>
      </c>
      <c r="U1538" s="19" t="str">
        <f>IF(Data!$G1535=0,"",Data!$G1535)</f>
        <v/>
      </c>
      <c r="V1538" s="19" t="str">
        <f>IF(Data!$D1535=0,"",Data!$D1535)</f>
        <v/>
      </c>
      <c r="W1538" s="19" t="str">
        <f>Data!$H1535</f>
        <v>Japonica</v>
      </c>
      <c r="Y1538" s="41" t="e">
        <f t="shared" si="433"/>
        <v>#REF!</v>
      </c>
      <c r="Z1538" s="8">
        <f t="shared" si="439"/>
        <v>10000</v>
      </c>
      <c r="AA1538" s="8" t="str">
        <f t="shared" si="440"/>
        <v>J Bird</v>
      </c>
      <c r="AB1538" s="8" t="str">
        <f t="shared" si="441"/>
        <v>L</v>
      </c>
      <c r="AC1538" s="8" t="str">
        <f t="shared" si="442"/>
        <v/>
      </c>
      <c r="AD1538" s="8" t="str">
        <f t="shared" si="447"/>
        <v/>
      </c>
      <c r="AE1538" s="8" t="str">
        <f t="shared" si="443"/>
        <v/>
      </c>
      <c r="AF1538" s="5">
        <f t="shared" si="444"/>
        <v>1999</v>
      </c>
      <c r="AG1538" s="46">
        <v>1535</v>
      </c>
      <c r="AH1538" s="47" t="str">
        <f t="shared" si="434"/>
        <v/>
      </c>
      <c r="AI1538" s="48" t="str">
        <f t="shared" si="435"/>
        <v/>
      </c>
      <c r="AK1538" s="22" t="e">
        <f>TRIM(#REF!)</f>
        <v>#REF!</v>
      </c>
      <c r="AL1538" s="23" t="e">
        <f>IF(#REF!=0,"",#REF!)</f>
        <v>#REF!</v>
      </c>
      <c r="AM1538" s="19" t="e">
        <f>IF(#REF!=0,"",#REF!)</f>
        <v>#REF!</v>
      </c>
      <c r="AN1538" s="23" t="e">
        <f>IF($AK1538="","",#REF!)</f>
        <v>#REF!</v>
      </c>
      <c r="AO1538" s="23" t="e">
        <f t="shared" si="445"/>
        <v>#REF!</v>
      </c>
      <c r="AP1538" s="19" t="e">
        <f>IF(#REF!=0,"",#REF!)</f>
        <v>#REF!</v>
      </c>
      <c r="AQ1538" s="19" t="e">
        <f>IF(#REF!=0,"",#REF!)</f>
        <v>#REF!</v>
      </c>
      <c r="AR1538" s="19" t="e">
        <f>IF(#REF!=0,"",#REF!)</f>
        <v>#REF!</v>
      </c>
      <c r="AS1538" s="19" t="e">
        <f>#REF!</f>
        <v>#REF!</v>
      </c>
    </row>
    <row r="1539" spans="4:45" ht="19.5" thickTop="1" thickBot="1" x14ac:dyDescent="0.25">
      <c r="D1539" s="1" t="str">
        <f t="shared" si="448"/>
        <v/>
      </c>
      <c r="E1539" s="1" t="str">
        <f t="shared" si="449"/>
        <v/>
      </c>
      <c r="K1539" s="19" t="str">
        <f t="shared" si="436"/>
        <v/>
      </c>
      <c r="L1539" s="19">
        <f t="shared" si="446"/>
        <v>10000</v>
      </c>
      <c r="M1539" s="22" t="str">
        <f>TRIM(Data!$N1536)</f>
        <v>J Bird Var.</v>
      </c>
      <c r="N1539" s="22" t="str">
        <f>TRIM(Data!$A1536)</f>
        <v>J Bird Var. (Jay Bird)</v>
      </c>
      <c r="O1539" s="23">
        <f>IF(Data!$B1536=0,"",Data!$B1536)</f>
        <v>1999</v>
      </c>
      <c r="P1539" s="19" t="str">
        <f>IF(Data!$C1536=0,"",Data!$C1536)</f>
        <v/>
      </c>
      <c r="Q1539" s="23" t="str">
        <f>IF($M1539="","",Data!$E1536)</f>
        <v>L</v>
      </c>
      <c r="R1539" s="23" t="str">
        <f t="shared" si="437"/>
        <v>L</v>
      </c>
      <c r="S1539" s="23" t="str">
        <f t="shared" si="438"/>
        <v>L</v>
      </c>
      <c r="T1539" s="19" t="str">
        <f>IF(Data!$F1536=0,"",Data!$F1536)</f>
        <v/>
      </c>
      <c r="U1539" s="19" t="str">
        <f>IF(Data!$G1536=0,"",Data!$G1536)</f>
        <v/>
      </c>
      <c r="V1539" s="19" t="str">
        <f>IF(Data!$D1536=0,"",Data!$D1536)</f>
        <v/>
      </c>
      <c r="W1539" s="19" t="str">
        <f>Data!$H1536</f>
        <v>Japonica</v>
      </c>
      <c r="Y1539" s="41" t="e">
        <f t="shared" si="433"/>
        <v>#REF!</v>
      </c>
      <c r="Z1539" s="8">
        <f t="shared" si="439"/>
        <v>10000</v>
      </c>
      <c r="AA1539" s="8" t="str">
        <f t="shared" si="440"/>
        <v>J Bird Var.</v>
      </c>
      <c r="AB1539" s="8" t="str">
        <f t="shared" si="441"/>
        <v>L</v>
      </c>
      <c r="AC1539" s="8" t="str">
        <f t="shared" si="442"/>
        <v/>
      </c>
      <c r="AD1539" s="8" t="str">
        <f t="shared" si="447"/>
        <v/>
      </c>
      <c r="AE1539" s="8" t="str">
        <f t="shared" si="443"/>
        <v/>
      </c>
      <c r="AF1539" s="5">
        <f t="shared" si="444"/>
        <v>1999</v>
      </c>
      <c r="AG1539" s="46">
        <v>1536</v>
      </c>
      <c r="AH1539" s="47" t="str">
        <f t="shared" si="434"/>
        <v/>
      </c>
      <c r="AI1539" s="48" t="str">
        <f t="shared" si="435"/>
        <v/>
      </c>
      <c r="AK1539" s="22" t="e">
        <f>TRIM(#REF!)</f>
        <v>#REF!</v>
      </c>
      <c r="AL1539" s="23" t="e">
        <f>IF(#REF!=0,"",#REF!)</f>
        <v>#REF!</v>
      </c>
      <c r="AM1539" s="19" t="e">
        <f>IF(#REF!=0,"",#REF!)</f>
        <v>#REF!</v>
      </c>
      <c r="AN1539" s="23" t="e">
        <f>IF($AK1539="","",#REF!)</f>
        <v>#REF!</v>
      </c>
      <c r="AO1539" s="23" t="e">
        <f t="shared" si="445"/>
        <v>#REF!</v>
      </c>
      <c r="AP1539" s="19" t="e">
        <f>IF(#REF!=0,"",#REF!)</f>
        <v>#REF!</v>
      </c>
      <c r="AQ1539" s="19" t="e">
        <f>IF(#REF!=0,"",#REF!)</f>
        <v>#REF!</v>
      </c>
      <c r="AR1539" s="19" t="e">
        <f>IF(#REF!=0,"",#REF!)</f>
        <v>#REF!</v>
      </c>
      <c r="AS1539" s="19" t="e">
        <f>#REF!</f>
        <v>#REF!</v>
      </c>
    </row>
    <row r="1540" spans="4:45" ht="19.5" thickTop="1" thickBot="1" x14ac:dyDescent="0.25">
      <c r="D1540" s="1" t="str">
        <f t="shared" si="448"/>
        <v/>
      </c>
      <c r="E1540" s="1" t="str">
        <f t="shared" si="449"/>
        <v/>
      </c>
      <c r="K1540" s="19" t="str">
        <f t="shared" si="436"/>
        <v/>
      </c>
      <c r="L1540" s="19">
        <f t="shared" si="446"/>
        <v>10000</v>
      </c>
      <c r="M1540" s="22" t="str">
        <f>TRIM(Data!$N1537)</f>
        <v>J. D. Dean</v>
      </c>
      <c r="N1540" s="22" t="str">
        <f>TRIM(Data!$A1537)</f>
        <v>J. D. Dean (R)</v>
      </c>
      <c r="O1540" s="23">
        <f>IF(Data!$B1537=0,"",Data!$B1537)</f>
        <v>1991</v>
      </c>
      <c r="P1540" s="19" t="str">
        <f>IF(Data!$C1537=0,"",Data!$C1537)</f>
        <v>1</v>
      </c>
      <c r="Q1540" s="23" t="str">
        <f>IF($M1540="","",Data!$E1537)</f>
        <v>VL</v>
      </c>
      <c r="R1540" s="23" t="str">
        <f t="shared" si="437"/>
        <v>VL</v>
      </c>
      <c r="S1540" s="23" t="str">
        <f t="shared" si="438"/>
        <v>VL</v>
      </c>
      <c r="T1540" s="19" t="str">
        <f>IF(Data!$F1537=0,"",Data!$F1537)</f>
        <v/>
      </c>
      <c r="U1540" s="19" t="str">
        <f>IF(Data!$G1537=0,"",Data!$G1537)</f>
        <v/>
      </c>
      <c r="V1540" s="19" t="str">
        <f>IF(Data!$D1537=0,"",Data!$D1537)</f>
        <v/>
      </c>
      <c r="W1540" s="19" t="str">
        <f>Data!$H1537</f>
        <v>Reticulata</v>
      </c>
      <c r="Y1540" s="41" t="e">
        <f t="shared" ref="Y1540:Y1603" si="450">RANK(Z1540,Z$4:Z$3653,1)</f>
        <v>#REF!</v>
      </c>
      <c r="Z1540" s="8">
        <f t="shared" si="439"/>
        <v>10000</v>
      </c>
      <c r="AA1540" s="8" t="str">
        <f t="shared" si="440"/>
        <v>J. D. Dean</v>
      </c>
      <c r="AB1540" s="8" t="str">
        <f t="shared" si="441"/>
        <v>VL</v>
      </c>
      <c r="AC1540" s="8" t="str">
        <f t="shared" si="442"/>
        <v/>
      </c>
      <c r="AD1540" s="8" t="str">
        <f t="shared" si="447"/>
        <v/>
      </c>
      <c r="AE1540" s="8" t="str">
        <f t="shared" si="443"/>
        <v/>
      </c>
      <c r="AF1540" s="5">
        <f t="shared" si="444"/>
        <v>1991</v>
      </c>
      <c r="AG1540" s="46">
        <v>1537</v>
      </c>
      <c r="AH1540" s="47" t="str">
        <f t="shared" ref="AH1540:AH1603" si="451">IF(ISERROR(VLOOKUP($AG1540,$Y$4:$AE$3653,2,FALSE)),"",VLOOKUP($AG1540,$Y$4:$AE$3653,3,FALSE))</f>
        <v/>
      </c>
      <c r="AI1540" s="48" t="str">
        <f t="shared" ref="AI1540:AI1603" si="452">IF(ISERROR(VLOOKUP($AG1540,$Y$4:$AE$3653,2,FALSE)),"",VLOOKUP($AG1540,$Y$4:$AF$3653,8,FALSE))</f>
        <v/>
      </c>
      <c r="AK1540" s="22" t="e">
        <f>TRIM(#REF!)</f>
        <v>#REF!</v>
      </c>
      <c r="AL1540" s="23" t="e">
        <f>IF(#REF!=0,"",#REF!)</f>
        <v>#REF!</v>
      </c>
      <c r="AM1540" s="19" t="e">
        <f>IF(#REF!=0,"",#REF!)</f>
        <v>#REF!</v>
      </c>
      <c r="AN1540" s="23" t="e">
        <f>IF($AK1540="","",#REF!)</f>
        <v>#REF!</v>
      </c>
      <c r="AO1540" s="23" t="e">
        <f t="shared" si="445"/>
        <v>#REF!</v>
      </c>
      <c r="AP1540" s="19" t="e">
        <f>IF(#REF!=0,"",#REF!)</f>
        <v>#REF!</v>
      </c>
      <c r="AQ1540" s="19" t="e">
        <f>IF(#REF!=0,"",#REF!)</f>
        <v>#REF!</v>
      </c>
      <c r="AR1540" s="19" t="e">
        <f>IF(#REF!=0,"",#REF!)</f>
        <v>#REF!</v>
      </c>
      <c r="AS1540" s="19" t="e">
        <f>#REF!</f>
        <v>#REF!</v>
      </c>
    </row>
    <row r="1541" spans="4:45" ht="19.5" thickTop="1" thickBot="1" x14ac:dyDescent="0.25">
      <c r="D1541" s="1" t="str">
        <f t="shared" si="448"/>
        <v/>
      </c>
      <c r="E1541" s="1" t="str">
        <f t="shared" si="449"/>
        <v/>
      </c>
      <c r="K1541" s="19" t="str">
        <f t="shared" ref="K1541:K1604" si="453">IF(L1541=10000,"",RANK(L1541,$L$4:$L$3653,1))</f>
        <v/>
      </c>
      <c r="L1541" s="19">
        <f t="shared" si="446"/>
        <v>10000</v>
      </c>
      <c r="M1541" s="22" t="str">
        <f>TRIM(Data!$N1538)</f>
        <v>J. J. Whitfield</v>
      </c>
      <c r="N1541" s="22" t="str">
        <f>TRIM(Data!$A1538)</f>
        <v>J. J. Whitfield</v>
      </c>
      <c r="O1541" s="23">
        <f>IF(Data!$B1538=0,"",Data!$B1538)</f>
        <v>1950</v>
      </c>
      <c r="P1541" s="19" t="str">
        <f>IF(Data!$C1538=0,"",Data!$C1538)</f>
        <v>1</v>
      </c>
      <c r="Q1541" s="23" t="str">
        <f>IF($M1541="","",Data!$E1538)</f>
        <v>M</v>
      </c>
      <c r="R1541" s="23" t="str">
        <f t="shared" ref="R1541:R1604" si="454">IF($M1541="","",IF($Q1541="Min","Min",IF($Q1541="Min-S",IF($J$1=1,"S","Min"),IF(OR($Q1541="S",$Q1541="S-M"),"S",IF(OR($Q1541="M",$Q1541="M-L"),"M",IF(OR($Q1541="L",$Q1541="L-VL"),"L",IF($Q1541="VL","VL")))))))</f>
        <v>M</v>
      </c>
      <c r="S1541" s="23" t="str">
        <f t="shared" ref="S1541:S1604" si="455">IF($J$1=1,$R1541,$Q1541)</f>
        <v>M</v>
      </c>
      <c r="T1541" s="19" t="str">
        <f>IF(Data!$F1538=0,"",Data!$F1538)</f>
        <v/>
      </c>
      <c r="U1541" s="19" t="str">
        <f>IF(Data!$G1538=0,"",Data!$G1538)</f>
        <v/>
      </c>
      <c r="V1541" s="19" t="str">
        <f>IF(Data!$D1538=0,"",Data!$D1538)</f>
        <v/>
      </c>
      <c r="W1541" s="19" t="str">
        <f>Data!$H1538</f>
        <v>Japonica</v>
      </c>
      <c r="Y1541" s="41" t="e">
        <f t="shared" si="450"/>
        <v>#REF!</v>
      </c>
      <c r="Z1541" s="8">
        <f t="shared" ref="Z1541:Z1604" si="456">IF($V1541="ANTIQUE",IF($W1541="Japonica",ROW(),10000),10000)</f>
        <v>10000</v>
      </c>
      <c r="AA1541" s="8" t="str">
        <f t="shared" ref="AA1541:AA1604" si="457">$M1541</f>
        <v>J. J. Whitfield</v>
      </c>
      <c r="AB1541" s="8" t="str">
        <f t="shared" ref="AB1541:AB1604" si="458">$R1541</f>
        <v>M</v>
      </c>
      <c r="AC1541" s="8" t="str">
        <f t="shared" ref="AC1541:AC1604" si="459">$T1541</f>
        <v/>
      </c>
      <c r="AD1541" s="8" t="str">
        <f t="shared" si="447"/>
        <v/>
      </c>
      <c r="AE1541" s="8" t="str">
        <f t="shared" ref="AE1541:AE1604" si="460">$V1541</f>
        <v/>
      </c>
      <c r="AF1541" s="5">
        <f t="shared" ref="AF1541:AF1604" si="461">$O1541</f>
        <v>1950</v>
      </c>
      <c r="AG1541" s="46">
        <v>1538</v>
      </c>
      <c r="AH1541" s="47" t="str">
        <f t="shared" si="451"/>
        <v/>
      </c>
      <c r="AI1541" s="48" t="str">
        <f t="shared" si="452"/>
        <v/>
      </c>
      <c r="AK1541" s="22" t="e">
        <f>TRIM(#REF!)</f>
        <v>#REF!</v>
      </c>
      <c r="AL1541" s="23" t="e">
        <f>IF(#REF!=0,"",#REF!)</f>
        <v>#REF!</v>
      </c>
      <c r="AM1541" s="19" t="e">
        <f>IF(#REF!=0,"",#REF!)</f>
        <v>#REF!</v>
      </c>
      <c r="AN1541" s="23" t="e">
        <f>IF($AK1541="","",#REF!)</f>
        <v>#REF!</v>
      </c>
      <c r="AO1541" s="23" t="e">
        <f t="shared" ref="AO1541:AO1604" si="462">IF($AK1541="","",IF($AN1541="Min","Min",IF($AN1541="Min-S",IF($J$1=1,"S","Min"),IF(OR($AN1541="S",$AN1541="S-M"),"S",IF(OR($AN1541="M",$AN1541="M-L"),"M",IF(OR($AN1541="L",$AN1541="L-VL"),"L",IF($AN1541="VL","VL")))))))</f>
        <v>#REF!</v>
      </c>
      <c r="AP1541" s="19" t="e">
        <f>IF(#REF!=0,"",#REF!)</f>
        <v>#REF!</v>
      </c>
      <c r="AQ1541" s="19" t="e">
        <f>IF(#REF!=0,"",#REF!)</f>
        <v>#REF!</v>
      </c>
      <c r="AR1541" s="19" t="e">
        <f>IF(#REF!=0,"",#REF!)</f>
        <v>#REF!</v>
      </c>
      <c r="AS1541" s="19" t="e">
        <f>#REF!</f>
        <v>#REF!</v>
      </c>
    </row>
    <row r="1542" spans="4:45" ht="19.5" thickTop="1" thickBot="1" x14ac:dyDescent="0.25">
      <c r="D1542" s="1" t="str">
        <f t="shared" si="448"/>
        <v/>
      </c>
      <c r="E1542" s="1" t="str">
        <f t="shared" si="449"/>
        <v/>
      </c>
      <c r="K1542" s="19" t="str">
        <f t="shared" si="453"/>
        <v/>
      </c>
      <c r="L1542" s="19">
        <f t="shared" si="446"/>
        <v>10000</v>
      </c>
      <c r="M1542" s="22" t="str">
        <f>TRIM(Data!$N1539)</f>
        <v>J. M. Haynie</v>
      </c>
      <c r="N1542" s="22" t="str">
        <f>TRIM(Data!$A1539)</f>
        <v>J. M. Haynie</v>
      </c>
      <c r="O1542" s="23">
        <f>IF(Data!$B1539=0,"",Data!$B1539)</f>
        <v>1977</v>
      </c>
      <c r="P1542" s="19" t="str">
        <f>IF(Data!$C1539=0,"",Data!$C1539)</f>
        <v>1</v>
      </c>
      <c r="Q1542" s="23" t="str">
        <f>IF($M1542="","",Data!$E1539)</f>
        <v>L</v>
      </c>
      <c r="R1542" s="23" t="str">
        <f t="shared" si="454"/>
        <v>L</v>
      </c>
      <c r="S1542" s="23" t="str">
        <f t="shared" si="455"/>
        <v>L</v>
      </c>
      <c r="T1542" s="19" t="str">
        <f>IF(Data!$F1539=0,"",Data!$F1539)</f>
        <v/>
      </c>
      <c r="U1542" s="19" t="str">
        <f>IF(Data!$G1539=0,"",Data!$G1539)</f>
        <v/>
      </c>
      <c r="V1542" s="19" t="str">
        <f>IF(Data!$D1539=0,"",Data!$D1539)</f>
        <v/>
      </c>
      <c r="W1542" s="19" t="str">
        <f>Data!$H1539</f>
        <v>Japonica</v>
      </c>
      <c r="Y1542" s="41" t="e">
        <f t="shared" si="450"/>
        <v>#REF!</v>
      </c>
      <c r="Z1542" s="8">
        <f t="shared" si="456"/>
        <v>10000</v>
      </c>
      <c r="AA1542" s="8" t="str">
        <f t="shared" si="457"/>
        <v>J. M. Haynie</v>
      </c>
      <c r="AB1542" s="8" t="str">
        <f t="shared" si="458"/>
        <v>L</v>
      </c>
      <c r="AC1542" s="8" t="str">
        <f t="shared" si="459"/>
        <v/>
      </c>
      <c r="AD1542" s="8" t="str">
        <f t="shared" si="447"/>
        <v/>
      </c>
      <c r="AE1542" s="8" t="str">
        <f t="shared" si="460"/>
        <v/>
      </c>
      <c r="AF1542" s="5">
        <f t="shared" si="461"/>
        <v>1977</v>
      </c>
      <c r="AG1542" s="46">
        <v>1539</v>
      </c>
      <c r="AH1542" s="47" t="str">
        <f t="shared" si="451"/>
        <v/>
      </c>
      <c r="AI1542" s="48" t="str">
        <f t="shared" si="452"/>
        <v/>
      </c>
      <c r="AK1542" s="22" t="e">
        <f>TRIM(#REF!)</f>
        <v>#REF!</v>
      </c>
      <c r="AL1542" s="23" t="e">
        <f>IF(#REF!=0,"",#REF!)</f>
        <v>#REF!</v>
      </c>
      <c r="AM1542" s="19" t="e">
        <f>IF(#REF!=0,"",#REF!)</f>
        <v>#REF!</v>
      </c>
      <c r="AN1542" s="23" t="e">
        <f>IF($AK1542="","",#REF!)</f>
        <v>#REF!</v>
      </c>
      <c r="AO1542" s="23" t="e">
        <f t="shared" si="462"/>
        <v>#REF!</v>
      </c>
      <c r="AP1542" s="19" t="e">
        <f>IF(#REF!=0,"",#REF!)</f>
        <v>#REF!</v>
      </c>
      <c r="AQ1542" s="19" t="e">
        <f>IF(#REF!=0,"",#REF!)</f>
        <v>#REF!</v>
      </c>
      <c r="AR1542" s="19" t="e">
        <f>IF(#REF!=0,"",#REF!)</f>
        <v>#REF!</v>
      </c>
      <c r="AS1542" s="19" t="e">
        <f>#REF!</f>
        <v>#REF!</v>
      </c>
    </row>
    <row r="1543" spans="4:45" ht="19.5" thickTop="1" thickBot="1" x14ac:dyDescent="0.25">
      <c r="D1543" s="1" t="str">
        <f t="shared" si="448"/>
        <v/>
      </c>
      <c r="E1543" s="1" t="str">
        <f t="shared" si="449"/>
        <v/>
      </c>
      <c r="K1543" s="19" t="str">
        <f t="shared" si="453"/>
        <v/>
      </c>
      <c r="L1543" s="19">
        <f t="shared" si="446"/>
        <v>10000</v>
      </c>
      <c r="M1543" s="22" t="str">
        <f>TRIM(Data!$N1540)</f>
        <v>J. Morgan Sprott</v>
      </c>
      <c r="N1543" s="22" t="str">
        <f>TRIM(Data!$A1540)</f>
        <v>J. Morgan Sprott</v>
      </c>
      <c r="O1543" s="23">
        <f>IF(Data!$B1540=0,"",Data!$B1540)</f>
        <v>1973</v>
      </c>
      <c r="P1543" s="19" t="str">
        <f>IF(Data!$C1540=0,"",Data!$C1540)</f>
        <v>1</v>
      </c>
      <c r="Q1543" s="23" t="str">
        <f>IF($M1543="","",Data!$E1540)</f>
        <v>L</v>
      </c>
      <c r="R1543" s="23" t="str">
        <f t="shared" si="454"/>
        <v>L</v>
      </c>
      <c r="S1543" s="23" t="str">
        <f t="shared" si="455"/>
        <v>L</v>
      </c>
      <c r="T1543" s="19" t="str">
        <f>IF(Data!$F1540=0,"",Data!$F1540)</f>
        <v/>
      </c>
      <c r="U1543" s="19" t="str">
        <f>IF(Data!$G1540=0,"",Data!$G1540)</f>
        <v/>
      </c>
      <c r="V1543" s="19" t="str">
        <f>IF(Data!$D1540=0,"",Data!$D1540)</f>
        <v/>
      </c>
      <c r="W1543" s="19" t="str">
        <f>Data!$H1540</f>
        <v>Japonica</v>
      </c>
      <c r="Y1543" s="41" t="e">
        <f t="shared" si="450"/>
        <v>#REF!</v>
      </c>
      <c r="Z1543" s="8">
        <f t="shared" si="456"/>
        <v>10000</v>
      </c>
      <c r="AA1543" s="8" t="str">
        <f t="shared" si="457"/>
        <v>J. Morgan Sprott</v>
      </c>
      <c r="AB1543" s="8" t="str">
        <f t="shared" si="458"/>
        <v>L</v>
      </c>
      <c r="AC1543" s="8" t="str">
        <f t="shared" si="459"/>
        <v/>
      </c>
      <c r="AD1543" s="8" t="str">
        <f t="shared" si="447"/>
        <v/>
      </c>
      <c r="AE1543" s="8" t="str">
        <f t="shared" si="460"/>
        <v/>
      </c>
      <c r="AF1543" s="5">
        <f t="shared" si="461"/>
        <v>1973</v>
      </c>
      <c r="AG1543" s="46">
        <v>1540</v>
      </c>
      <c r="AH1543" s="47" t="str">
        <f t="shared" si="451"/>
        <v/>
      </c>
      <c r="AI1543" s="48" t="str">
        <f t="shared" si="452"/>
        <v/>
      </c>
      <c r="AK1543" s="22" t="e">
        <f>TRIM(#REF!)</f>
        <v>#REF!</v>
      </c>
      <c r="AL1543" s="23" t="e">
        <f>IF(#REF!=0,"",#REF!)</f>
        <v>#REF!</v>
      </c>
      <c r="AM1543" s="19" t="e">
        <f>IF(#REF!=0,"",#REF!)</f>
        <v>#REF!</v>
      </c>
      <c r="AN1543" s="23" t="e">
        <f>IF($AK1543="","",#REF!)</f>
        <v>#REF!</v>
      </c>
      <c r="AO1543" s="23" t="e">
        <f t="shared" si="462"/>
        <v>#REF!</v>
      </c>
      <c r="AP1543" s="19" t="e">
        <f>IF(#REF!=0,"",#REF!)</f>
        <v>#REF!</v>
      </c>
      <c r="AQ1543" s="19" t="e">
        <f>IF(#REF!=0,"",#REF!)</f>
        <v>#REF!</v>
      </c>
      <c r="AR1543" s="19" t="e">
        <f>IF(#REF!=0,"",#REF!)</f>
        <v>#REF!</v>
      </c>
      <c r="AS1543" s="19" t="e">
        <f>#REF!</f>
        <v>#REF!</v>
      </c>
    </row>
    <row r="1544" spans="4:45" ht="19.5" thickTop="1" thickBot="1" x14ac:dyDescent="0.25">
      <c r="D1544" s="1" t="str">
        <f t="shared" si="448"/>
        <v/>
      </c>
      <c r="E1544" s="1" t="str">
        <f t="shared" si="449"/>
        <v/>
      </c>
      <c r="K1544" s="19" t="str">
        <f t="shared" si="453"/>
        <v/>
      </c>
      <c r="L1544" s="19">
        <f t="shared" si="446"/>
        <v>10000</v>
      </c>
      <c r="M1544" s="22" t="str">
        <f>TRIM(Data!$N1541)</f>
        <v>J. Stewart Howard</v>
      </c>
      <c r="N1544" s="22" t="str">
        <f>TRIM(Data!$A1541)</f>
        <v>J. Stewart Howard</v>
      </c>
      <c r="O1544" s="23">
        <f>IF(Data!$B1541=0,"",Data!$B1541)</f>
        <v>1983</v>
      </c>
      <c r="P1544" s="19" t="str">
        <f>IF(Data!$C1541=0,"",Data!$C1541)</f>
        <v>1</v>
      </c>
      <c r="Q1544" s="23" t="str">
        <f>IF($M1544="","",Data!$E1541)</f>
        <v>L</v>
      </c>
      <c r="R1544" s="23" t="str">
        <f t="shared" si="454"/>
        <v>L</v>
      </c>
      <c r="S1544" s="23" t="str">
        <f t="shared" si="455"/>
        <v>L</v>
      </c>
      <c r="T1544" s="19" t="str">
        <f>IF(Data!$F1541=0,"",Data!$F1541)</f>
        <v/>
      </c>
      <c r="U1544" s="19" t="str">
        <f>IF(Data!$G1541=0,"",Data!$G1541)</f>
        <v/>
      </c>
      <c r="V1544" s="19" t="str">
        <f>IF(Data!$D1541=0,"",Data!$D1541)</f>
        <v/>
      </c>
      <c r="W1544" s="19" t="str">
        <f>Data!$H1541</f>
        <v>Japonica</v>
      </c>
      <c r="Y1544" s="41" t="e">
        <f t="shared" si="450"/>
        <v>#REF!</v>
      </c>
      <c r="Z1544" s="8">
        <f t="shared" si="456"/>
        <v>10000</v>
      </c>
      <c r="AA1544" s="8" t="str">
        <f t="shared" si="457"/>
        <v>J. Stewart Howard</v>
      </c>
      <c r="AB1544" s="8" t="str">
        <f t="shared" si="458"/>
        <v>L</v>
      </c>
      <c r="AC1544" s="8" t="str">
        <f t="shared" si="459"/>
        <v/>
      </c>
      <c r="AD1544" s="8" t="str">
        <f t="shared" si="447"/>
        <v/>
      </c>
      <c r="AE1544" s="8" t="str">
        <f t="shared" si="460"/>
        <v/>
      </c>
      <c r="AF1544" s="5">
        <f t="shared" si="461"/>
        <v>1983</v>
      </c>
      <c r="AG1544" s="46">
        <v>1541</v>
      </c>
      <c r="AH1544" s="47" t="str">
        <f t="shared" si="451"/>
        <v/>
      </c>
      <c r="AI1544" s="48" t="str">
        <f t="shared" si="452"/>
        <v/>
      </c>
      <c r="AK1544" s="22" t="e">
        <f>TRIM(#REF!)</f>
        <v>#REF!</v>
      </c>
      <c r="AL1544" s="23" t="e">
        <f>IF(#REF!=0,"",#REF!)</f>
        <v>#REF!</v>
      </c>
      <c r="AM1544" s="19" t="e">
        <f>IF(#REF!=0,"",#REF!)</f>
        <v>#REF!</v>
      </c>
      <c r="AN1544" s="23" t="e">
        <f>IF($AK1544="","",#REF!)</f>
        <v>#REF!</v>
      </c>
      <c r="AO1544" s="23" t="e">
        <f t="shared" si="462"/>
        <v>#REF!</v>
      </c>
      <c r="AP1544" s="19" t="e">
        <f>IF(#REF!=0,"",#REF!)</f>
        <v>#REF!</v>
      </c>
      <c r="AQ1544" s="19" t="e">
        <f>IF(#REF!=0,"",#REF!)</f>
        <v>#REF!</v>
      </c>
      <c r="AR1544" s="19" t="e">
        <f>IF(#REF!=0,"",#REF!)</f>
        <v>#REF!</v>
      </c>
      <c r="AS1544" s="19" t="e">
        <f>#REF!</f>
        <v>#REF!</v>
      </c>
    </row>
    <row r="1545" spans="4:45" ht="19.5" thickTop="1" thickBot="1" x14ac:dyDescent="0.25">
      <c r="D1545" s="1" t="str">
        <f t="shared" si="448"/>
        <v/>
      </c>
      <c r="E1545" s="1" t="str">
        <f t="shared" si="449"/>
        <v/>
      </c>
      <c r="K1545" s="19" t="str">
        <f t="shared" si="453"/>
        <v/>
      </c>
      <c r="L1545" s="19">
        <f t="shared" si="446"/>
        <v>10000</v>
      </c>
      <c r="M1545" s="22" t="str">
        <f>TRIM(Data!$N1542)</f>
        <v>Jack Glenn</v>
      </c>
      <c r="N1545" s="22" t="str">
        <f>TRIM(Data!$A1542)</f>
        <v>Jack Glenn</v>
      </c>
      <c r="O1545" s="23">
        <f>IF(Data!$B1542=0,"",Data!$B1542)</f>
        <v>1977</v>
      </c>
      <c r="P1545" s="19" t="str">
        <f>IF(Data!$C1542=0,"",Data!$C1542)</f>
        <v>1</v>
      </c>
      <c r="Q1545" s="23" t="str">
        <f>IF($M1545="","",Data!$E1542)</f>
        <v>L</v>
      </c>
      <c r="R1545" s="23" t="str">
        <f t="shared" si="454"/>
        <v>L</v>
      </c>
      <c r="S1545" s="23" t="str">
        <f t="shared" si="455"/>
        <v>L</v>
      </c>
      <c r="T1545" s="19" t="str">
        <f>IF(Data!$F1542=0,"",Data!$F1542)</f>
        <v/>
      </c>
      <c r="U1545" s="19" t="str">
        <f>IF(Data!$G1542=0,"",Data!$G1542)</f>
        <v/>
      </c>
      <c r="V1545" s="19" t="str">
        <f>IF(Data!$D1542=0,"",Data!$D1542)</f>
        <v/>
      </c>
      <c r="W1545" s="19" t="str">
        <f>Data!$H1542</f>
        <v>Japonica</v>
      </c>
      <c r="Y1545" s="41" t="e">
        <f t="shared" si="450"/>
        <v>#REF!</v>
      </c>
      <c r="Z1545" s="8">
        <f t="shared" si="456"/>
        <v>10000</v>
      </c>
      <c r="AA1545" s="8" t="str">
        <f t="shared" si="457"/>
        <v>Jack Glenn</v>
      </c>
      <c r="AB1545" s="8" t="str">
        <f t="shared" si="458"/>
        <v>L</v>
      </c>
      <c r="AC1545" s="8" t="str">
        <f t="shared" si="459"/>
        <v/>
      </c>
      <c r="AD1545" s="8" t="str">
        <f t="shared" si="447"/>
        <v/>
      </c>
      <c r="AE1545" s="8" t="str">
        <f t="shared" si="460"/>
        <v/>
      </c>
      <c r="AF1545" s="5">
        <f t="shared" si="461"/>
        <v>1977</v>
      </c>
      <c r="AG1545" s="46">
        <v>1542</v>
      </c>
      <c r="AH1545" s="47" t="str">
        <f t="shared" si="451"/>
        <v/>
      </c>
      <c r="AI1545" s="48" t="str">
        <f t="shared" si="452"/>
        <v/>
      </c>
      <c r="AK1545" s="22" t="e">
        <f>TRIM(#REF!)</f>
        <v>#REF!</v>
      </c>
      <c r="AL1545" s="23" t="e">
        <f>IF(#REF!=0,"",#REF!)</f>
        <v>#REF!</v>
      </c>
      <c r="AM1545" s="19" t="e">
        <f>IF(#REF!=0,"",#REF!)</f>
        <v>#REF!</v>
      </c>
      <c r="AN1545" s="23" t="e">
        <f>IF($AK1545="","",#REF!)</f>
        <v>#REF!</v>
      </c>
      <c r="AO1545" s="23" t="e">
        <f t="shared" si="462"/>
        <v>#REF!</v>
      </c>
      <c r="AP1545" s="19" t="e">
        <f>IF(#REF!=0,"",#REF!)</f>
        <v>#REF!</v>
      </c>
      <c r="AQ1545" s="19" t="e">
        <f>IF(#REF!=0,"",#REF!)</f>
        <v>#REF!</v>
      </c>
      <c r="AR1545" s="19" t="e">
        <f>IF(#REF!=0,"",#REF!)</f>
        <v>#REF!</v>
      </c>
      <c r="AS1545" s="19" t="e">
        <f>#REF!</f>
        <v>#REF!</v>
      </c>
    </row>
    <row r="1546" spans="4:45" ht="19.5" thickTop="1" thickBot="1" x14ac:dyDescent="0.25">
      <c r="D1546" s="1" t="str">
        <f t="shared" si="448"/>
        <v/>
      </c>
      <c r="E1546" s="1" t="str">
        <f t="shared" si="449"/>
        <v/>
      </c>
      <c r="K1546" s="19" t="str">
        <f t="shared" si="453"/>
        <v/>
      </c>
      <c r="L1546" s="19">
        <f t="shared" si="446"/>
        <v>10000</v>
      </c>
      <c r="M1546" s="22" t="str">
        <f>TRIM(Data!$N1543)</f>
        <v>Jack I. Crocker</v>
      </c>
      <c r="N1546" s="22" t="str">
        <f>TRIM(Data!$A1543)</f>
        <v>Jack I. Crocker</v>
      </c>
      <c r="O1546" s="23">
        <f>IF(Data!$B1543=0,"",Data!$B1543)</f>
        <v>2001</v>
      </c>
      <c r="P1546" s="19" t="str">
        <f>IF(Data!$C1543=0,"",Data!$C1543)</f>
        <v>1</v>
      </c>
      <c r="Q1546" s="23" t="str">
        <f>IF($M1546="","",Data!$E1543)</f>
        <v>S</v>
      </c>
      <c r="R1546" s="23" t="str">
        <f t="shared" si="454"/>
        <v>S</v>
      </c>
      <c r="S1546" s="23" t="str">
        <f t="shared" si="455"/>
        <v>S</v>
      </c>
      <c r="T1546" s="19" t="str">
        <f>IF(Data!$F1543=0,"",Data!$F1543)</f>
        <v/>
      </c>
      <c r="U1546" s="19" t="str">
        <f>IF(Data!$G1543=0,"",Data!$G1543)</f>
        <v/>
      </c>
      <c r="V1546" s="19" t="str">
        <f>IF(Data!$D1543=0,"",Data!$D1543)</f>
        <v/>
      </c>
      <c r="W1546" s="19" t="str">
        <f>Data!$H1543</f>
        <v>Japonica</v>
      </c>
      <c r="Y1546" s="41" t="e">
        <f t="shared" si="450"/>
        <v>#REF!</v>
      </c>
      <c r="Z1546" s="8">
        <f t="shared" si="456"/>
        <v>10000</v>
      </c>
      <c r="AA1546" s="8" t="str">
        <f t="shared" si="457"/>
        <v>Jack I. Crocker</v>
      </c>
      <c r="AB1546" s="8" t="str">
        <f t="shared" si="458"/>
        <v>S</v>
      </c>
      <c r="AC1546" s="8" t="str">
        <f t="shared" si="459"/>
        <v/>
      </c>
      <c r="AD1546" s="8" t="str">
        <f t="shared" si="447"/>
        <v/>
      </c>
      <c r="AE1546" s="8" t="str">
        <f t="shared" si="460"/>
        <v/>
      </c>
      <c r="AF1546" s="5">
        <f t="shared" si="461"/>
        <v>2001</v>
      </c>
      <c r="AG1546" s="46">
        <v>1543</v>
      </c>
      <c r="AH1546" s="47" t="str">
        <f t="shared" si="451"/>
        <v/>
      </c>
      <c r="AI1546" s="48" t="str">
        <f t="shared" si="452"/>
        <v/>
      </c>
      <c r="AK1546" s="22" t="e">
        <f>TRIM(#REF!)</f>
        <v>#REF!</v>
      </c>
      <c r="AL1546" s="23" t="e">
        <f>IF(#REF!=0,"",#REF!)</f>
        <v>#REF!</v>
      </c>
      <c r="AM1546" s="19" t="e">
        <f>IF(#REF!=0,"",#REF!)</f>
        <v>#REF!</v>
      </c>
      <c r="AN1546" s="23" t="e">
        <f>IF($AK1546="","",#REF!)</f>
        <v>#REF!</v>
      </c>
      <c r="AO1546" s="23" t="e">
        <f t="shared" si="462"/>
        <v>#REF!</v>
      </c>
      <c r="AP1546" s="19" t="e">
        <f>IF(#REF!=0,"",#REF!)</f>
        <v>#REF!</v>
      </c>
      <c r="AQ1546" s="19" t="e">
        <f>IF(#REF!=0,"",#REF!)</f>
        <v>#REF!</v>
      </c>
      <c r="AR1546" s="19" t="e">
        <f>IF(#REF!=0,"",#REF!)</f>
        <v>#REF!</v>
      </c>
      <c r="AS1546" s="19" t="e">
        <f>#REF!</f>
        <v>#REF!</v>
      </c>
    </row>
    <row r="1547" spans="4:45" ht="19.5" thickTop="1" thickBot="1" x14ac:dyDescent="0.25">
      <c r="D1547" s="1" t="str">
        <f t="shared" si="448"/>
        <v/>
      </c>
      <c r="E1547" s="1" t="str">
        <f t="shared" si="449"/>
        <v/>
      </c>
      <c r="K1547" s="19" t="str">
        <f t="shared" si="453"/>
        <v/>
      </c>
      <c r="L1547" s="19">
        <f t="shared" si="446"/>
        <v>10000</v>
      </c>
      <c r="M1547" s="22" t="str">
        <f>TRIM(Data!$N1544)</f>
        <v>Jack Mandarich</v>
      </c>
      <c r="N1547" s="22" t="str">
        <f>TRIM(Data!$A1544)</f>
        <v>Jack Mandarich (R)</v>
      </c>
      <c r="O1547" s="23">
        <f>IF(Data!$B1544=0,"",Data!$B1544)</f>
        <v>1995</v>
      </c>
      <c r="P1547" s="19" t="str">
        <f>IF(Data!$C1544=0,"",Data!$C1544)</f>
        <v>1</v>
      </c>
      <c r="Q1547" s="23" t="str">
        <f>IF($M1547="","",Data!$E1544)</f>
        <v>M-L</v>
      </c>
      <c r="R1547" s="23" t="str">
        <f t="shared" si="454"/>
        <v>M</v>
      </c>
      <c r="S1547" s="23" t="str">
        <f t="shared" si="455"/>
        <v>M</v>
      </c>
      <c r="T1547" s="19" t="str">
        <f>IF(Data!$F1544=0,"",Data!$F1544)</f>
        <v/>
      </c>
      <c r="U1547" s="19" t="str">
        <f>IF(Data!$G1544=0,"",Data!$G1544)</f>
        <v/>
      </c>
      <c r="V1547" s="19" t="str">
        <f>IF(Data!$D1544=0,"",Data!$D1544)</f>
        <v/>
      </c>
      <c r="W1547" s="19" t="str">
        <f>Data!$H1544</f>
        <v>Reticulata</v>
      </c>
      <c r="Y1547" s="41" t="e">
        <f t="shared" si="450"/>
        <v>#REF!</v>
      </c>
      <c r="Z1547" s="8">
        <f t="shared" si="456"/>
        <v>10000</v>
      </c>
      <c r="AA1547" s="8" t="str">
        <f t="shared" si="457"/>
        <v>Jack Mandarich</v>
      </c>
      <c r="AB1547" s="8" t="str">
        <f t="shared" si="458"/>
        <v>M</v>
      </c>
      <c r="AC1547" s="8" t="str">
        <f t="shared" si="459"/>
        <v/>
      </c>
      <c r="AD1547" s="8" t="str">
        <f t="shared" si="447"/>
        <v/>
      </c>
      <c r="AE1547" s="8" t="str">
        <f t="shared" si="460"/>
        <v/>
      </c>
      <c r="AF1547" s="5">
        <f t="shared" si="461"/>
        <v>1995</v>
      </c>
      <c r="AG1547" s="46">
        <v>1544</v>
      </c>
      <c r="AH1547" s="47" t="str">
        <f t="shared" si="451"/>
        <v/>
      </c>
      <c r="AI1547" s="48" t="str">
        <f t="shared" si="452"/>
        <v/>
      </c>
      <c r="AK1547" s="22" t="e">
        <f>TRIM(#REF!)</f>
        <v>#REF!</v>
      </c>
      <c r="AL1547" s="23" t="e">
        <f>IF(#REF!=0,"",#REF!)</f>
        <v>#REF!</v>
      </c>
      <c r="AM1547" s="19" t="e">
        <f>IF(#REF!=0,"",#REF!)</f>
        <v>#REF!</v>
      </c>
      <c r="AN1547" s="23" t="e">
        <f>IF($AK1547="","",#REF!)</f>
        <v>#REF!</v>
      </c>
      <c r="AO1547" s="23" t="e">
        <f t="shared" si="462"/>
        <v>#REF!</v>
      </c>
      <c r="AP1547" s="19" t="e">
        <f>IF(#REF!=0,"",#REF!)</f>
        <v>#REF!</v>
      </c>
      <c r="AQ1547" s="19" t="e">
        <f>IF(#REF!=0,"",#REF!)</f>
        <v>#REF!</v>
      </c>
      <c r="AR1547" s="19" t="e">
        <f>IF(#REF!=0,"",#REF!)</f>
        <v>#REF!</v>
      </c>
      <c r="AS1547" s="19" t="e">
        <f>#REF!</f>
        <v>#REF!</v>
      </c>
    </row>
    <row r="1548" spans="4:45" ht="19.5" thickTop="1" thickBot="1" x14ac:dyDescent="0.25">
      <c r="D1548" s="1" t="str">
        <f t="shared" si="448"/>
        <v/>
      </c>
      <c r="E1548" s="1" t="str">
        <f t="shared" si="449"/>
        <v/>
      </c>
      <c r="K1548" s="19" t="str">
        <f t="shared" si="453"/>
        <v/>
      </c>
      <c r="L1548" s="19">
        <f t="shared" si="446"/>
        <v>10000</v>
      </c>
      <c r="M1548" s="22" t="str">
        <f>TRIM(Data!$N1545)</f>
        <v>Jack Wilson</v>
      </c>
      <c r="N1548" s="22" t="str">
        <f>TRIM(Data!$A1545)</f>
        <v>Jack Wilson</v>
      </c>
      <c r="O1548" s="23">
        <f>IF(Data!$B1545=0,"",Data!$B1545)</f>
        <v>1978</v>
      </c>
      <c r="P1548" s="19" t="str">
        <f>IF(Data!$C1545=0,"",Data!$C1545)</f>
        <v/>
      </c>
      <c r="Q1548" s="23" t="str">
        <f>IF($M1548="","",Data!$E1545)</f>
        <v>L</v>
      </c>
      <c r="R1548" s="23" t="str">
        <f t="shared" si="454"/>
        <v>L</v>
      </c>
      <c r="S1548" s="23" t="str">
        <f t="shared" si="455"/>
        <v>L</v>
      </c>
      <c r="T1548" s="19" t="str">
        <f>IF(Data!$F1545=0,"",Data!$F1545)</f>
        <v/>
      </c>
      <c r="U1548" s="19" t="str">
        <f>IF(Data!$G1545=0,"",Data!$G1545)</f>
        <v/>
      </c>
      <c r="V1548" s="19" t="str">
        <f>IF(Data!$D1545=0,"",Data!$D1545)</f>
        <v/>
      </c>
      <c r="W1548" s="19" t="str">
        <f>Data!$H1545</f>
        <v>Japonica</v>
      </c>
      <c r="Y1548" s="41" t="e">
        <f t="shared" si="450"/>
        <v>#REF!</v>
      </c>
      <c r="Z1548" s="8">
        <f t="shared" si="456"/>
        <v>10000</v>
      </c>
      <c r="AA1548" s="8" t="str">
        <f t="shared" si="457"/>
        <v>Jack Wilson</v>
      </c>
      <c r="AB1548" s="8" t="str">
        <f t="shared" si="458"/>
        <v>L</v>
      </c>
      <c r="AC1548" s="8" t="str">
        <f t="shared" si="459"/>
        <v/>
      </c>
      <c r="AD1548" s="8" t="str">
        <f t="shared" si="447"/>
        <v/>
      </c>
      <c r="AE1548" s="8" t="str">
        <f t="shared" si="460"/>
        <v/>
      </c>
      <c r="AF1548" s="5">
        <f t="shared" si="461"/>
        <v>1978</v>
      </c>
      <c r="AG1548" s="46">
        <v>1545</v>
      </c>
      <c r="AH1548" s="47" t="str">
        <f t="shared" si="451"/>
        <v/>
      </c>
      <c r="AI1548" s="48" t="str">
        <f t="shared" si="452"/>
        <v/>
      </c>
      <c r="AK1548" s="22" t="e">
        <f>TRIM(#REF!)</f>
        <v>#REF!</v>
      </c>
      <c r="AL1548" s="23" t="e">
        <f>IF(#REF!=0,"",#REF!)</f>
        <v>#REF!</v>
      </c>
      <c r="AM1548" s="19" t="e">
        <f>IF(#REF!=0,"",#REF!)</f>
        <v>#REF!</v>
      </c>
      <c r="AN1548" s="23" t="e">
        <f>IF($AK1548="","",#REF!)</f>
        <v>#REF!</v>
      </c>
      <c r="AO1548" s="23" t="e">
        <f t="shared" si="462"/>
        <v>#REF!</v>
      </c>
      <c r="AP1548" s="19" t="e">
        <f>IF(#REF!=0,"",#REF!)</f>
        <v>#REF!</v>
      </c>
      <c r="AQ1548" s="19" t="e">
        <f>IF(#REF!=0,"",#REF!)</f>
        <v>#REF!</v>
      </c>
      <c r="AR1548" s="19" t="e">
        <f>IF(#REF!=0,"",#REF!)</f>
        <v>#REF!</v>
      </c>
      <c r="AS1548" s="19" t="e">
        <f>#REF!</f>
        <v>#REF!</v>
      </c>
    </row>
    <row r="1549" spans="4:45" ht="19.5" thickTop="1" thickBot="1" x14ac:dyDescent="0.25">
      <c r="D1549" s="1" t="str">
        <f t="shared" si="448"/>
        <v/>
      </c>
      <c r="E1549" s="1" t="str">
        <f t="shared" si="449"/>
        <v/>
      </c>
      <c r="K1549" s="19" t="str">
        <f t="shared" si="453"/>
        <v/>
      </c>
      <c r="L1549" s="19">
        <f t="shared" si="446"/>
        <v>10000</v>
      </c>
      <c r="M1549" s="22" t="str">
        <f>TRIM(Data!$N1546)</f>
        <v>Jackie D.</v>
      </c>
      <c r="N1549" s="22" t="str">
        <f>TRIM(Data!$A1546)</f>
        <v>Jackie D.</v>
      </c>
      <c r="O1549" s="23">
        <f>IF(Data!$B1546=0,"",Data!$B1546)</f>
        <v>1995</v>
      </c>
      <c r="P1549" s="19" t="str">
        <f>IF(Data!$C1546=0,"",Data!$C1546)</f>
        <v>1</v>
      </c>
      <c r="Q1549" s="23" t="str">
        <f>IF($M1549="","",Data!$E1546)</f>
        <v>S</v>
      </c>
      <c r="R1549" s="23" t="str">
        <f t="shared" si="454"/>
        <v>S</v>
      </c>
      <c r="S1549" s="23" t="str">
        <f t="shared" si="455"/>
        <v>S</v>
      </c>
      <c r="T1549" s="19" t="str">
        <f>IF(Data!$F1546=0,"",Data!$F1546)</f>
        <v/>
      </c>
      <c r="U1549" s="19" t="str">
        <f>IF(Data!$G1546=0,"",Data!$G1546)</f>
        <v>FD</v>
      </c>
      <c r="V1549" s="19" t="str">
        <f>IF(Data!$D1546=0,"",Data!$D1546)</f>
        <v/>
      </c>
      <c r="W1549" s="19" t="str">
        <f>Data!$H1546</f>
        <v>Japonica</v>
      </c>
      <c r="Y1549" s="41" t="e">
        <f t="shared" si="450"/>
        <v>#REF!</v>
      </c>
      <c r="Z1549" s="8">
        <f t="shared" si="456"/>
        <v>10000</v>
      </c>
      <c r="AA1549" s="8" t="str">
        <f t="shared" si="457"/>
        <v>Jackie D.</v>
      </c>
      <c r="AB1549" s="8" t="str">
        <f t="shared" si="458"/>
        <v>S</v>
      </c>
      <c r="AC1549" s="8" t="str">
        <f t="shared" si="459"/>
        <v/>
      </c>
      <c r="AD1549" s="8" t="str">
        <f t="shared" si="447"/>
        <v>FD</v>
      </c>
      <c r="AE1549" s="8" t="str">
        <f t="shared" si="460"/>
        <v/>
      </c>
      <c r="AF1549" s="5">
        <f t="shared" si="461"/>
        <v>1995</v>
      </c>
      <c r="AG1549" s="46">
        <v>1546</v>
      </c>
      <c r="AH1549" s="47" t="str">
        <f t="shared" si="451"/>
        <v/>
      </c>
      <c r="AI1549" s="48" t="str">
        <f t="shared" si="452"/>
        <v/>
      </c>
      <c r="AK1549" s="22" t="e">
        <f>TRIM(#REF!)</f>
        <v>#REF!</v>
      </c>
      <c r="AL1549" s="23" t="e">
        <f>IF(#REF!=0,"",#REF!)</f>
        <v>#REF!</v>
      </c>
      <c r="AM1549" s="19" t="e">
        <f>IF(#REF!=0,"",#REF!)</f>
        <v>#REF!</v>
      </c>
      <c r="AN1549" s="23" t="e">
        <f>IF($AK1549="","",#REF!)</f>
        <v>#REF!</v>
      </c>
      <c r="AO1549" s="23" t="e">
        <f t="shared" si="462"/>
        <v>#REF!</v>
      </c>
      <c r="AP1549" s="19" t="e">
        <f>IF(#REF!=0,"",#REF!)</f>
        <v>#REF!</v>
      </c>
      <c r="AQ1549" s="19" t="e">
        <f>IF(#REF!=0,"",#REF!)</f>
        <v>#REF!</v>
      </c>
      <c r="AR1549" s="19" t="e">
        <f>IF(#REF!=0,"",#REF!)</f>
        <v>#REF!</v>
      </c>
      <c r="AS1549" s="19" t="e">
        <f>#REF!</f>
        <v>#REF!</v>
      </c>
    </row>
    <row r="1550" spans="4:45" ht="19.5" thickTop="1" thickBot="1" x14ac:dyDescent="0.25">
      <c r="D1550" s="1" t="str">
        <f t="shared" si="448"/>
        <v/>
      </c>
      <c r="E1550" s="1" t="str">
        <f t="shared" si="449"/>
        <v/>
      </c>
      <c r="K1550" s="19" t="str">
        <f t="shared" si="453"/>
        <v/>
      </c>
      <c r="L1550" s="19">
        <f t="shared" si="446"/>
        <v>10000</v>
      </c>
      <c r="M1550" s="22" t="str">
        <f>TRIM(Data!$N1547)</f>
        <v>Jackpot</v>
      </c>
      <c r="N1550" s="22" t="str">
        <f>TRIM(Data!$A1547)</f>
        <v>Jackpot (H)</v>
      </c>
      <c r="O1550" s="23">
        <f>IF(Data!$B1547=0,"",Data!$B1547)</f>
        <v>2006</v>
      </c>
      <c r="P1550" s="19" t="str">
        <f>IF(Data!$C1547=0,"",Data!$C1547)</f>
        <v>1</v>
      </c>
      <c r="Q1550" s="23" t="str">
        <f>IF($M1550="","",Data!$E1547)</f>
        <v>Min-S</v>
      </c>
      <c r="R1550" s="23" t="str">
        <f t="shared" si="454"/>
        <v>S</v>
      </c>
      <c r="S1550" s="23" t="str">
        <f t="shared" si="455"/>
        <v>S</v>
      </c>
      <c r="T1550" s="19" t="str">
        <f>IF(Data!$F1547=0,"",Data!$F1547)</f>
        <v/>
      </c>
      <c r="U1550" s="19" t="str">
        <f>IF(Data!$G1547=0,"",Data!$G1547)</f>
        <v/>
      </c>
      <c r="V1550" s="19" t="str">
        <f>IF(Data!$D1547=0,"",Data!$D1547)</f>
        <v/>
      </c>
      <c r="W1550" s="19" t="str">
        <f>Data!$H1547</f>
        <v>NRH</v>
      </c>
      <c r="Y1550" s="41" t="e">
        <f t="shared" si="450"/>
        <v>#REF!</v>
      </c>
      <c r="Z1550" s="8">
        <f t="shared" si="456"/>
        <v>10000</v>
      </c>
      <c r="AA1550" s="8" t="str">
        <f t="shared" si="457"/>
        <v>Jackpot</v>
      </c>
      <c r="AB1550" s="8" t="str">
        <f t="shared" si="458"/>
        <v>S</v>
      </c>
      <c r="AC1550" s="8" t="str">
        <f t="shared" si="459"/>
        <v/>
      </c>
      <c r="AD1550" s="8" t="str">
        <f t="shared" si="447"/>
        <v/>
      </c>
      <c r="AE1550" s="8" t="str">
        <f t="shared" si="460"/>
        <v/>
      </c>
      <c r="AF1550" s="5">
        <f t="shared" si="461"/>
        <v>2006</v>
      </c>
      <c r="AG1550" s="46">
        <v>1547</v>
      </c>
      <c r="AH1550" s="47" t="str">
        <f t="shared" si="451"/>
        <v/>
      </c>
      <c r="AI1550" s="48" t="str">
        <f t="shared" si="452"/>
        <v/>
      </c>
      <c r="AK1550" s="22" t="e">
        <f>TRIM(#REF!)</f>
        <v>#REF!</v>
      </c>
      <c r="AL1550" s="23" t="e">
        <f>IF(#REF!=0,"",#REF!)</f>
        <v>#REF!</v>
      </c>
      <c r="AM1550" s="19" t="e">
        <f>IF(#REF!=0,"",#REF!)</f>
        <v>#REF!</v>
      </c>
      <c r="AN1550" s="23" t="e">
        <f>IF($AK1550="","",#REF!)</f>
        <v>#REF!</v>
      </c>
      <c r="AO1550" s="23" t="e">
        <f t="shared" si="462"/>
        <v>#REF!</v>
      </c>
      <c r="AP1550" s="19" t="e">
        <f>IF(#REF!=0,"",#REF!)</f>
        <v>#REF!</v>
      </c>
      <c r="AQ1550" s="19" t="e">
        <f>IF(#REF!=0,"",#REF!)</f>
        <v>#REF!</v>
      </c>
      <c r="AR1550" s="19" t="e">
        <f>IF(#REF!=0,"",#REF!)</f>
        <v>#REF!</v>
      </c>
      <c r="AS1550" s="19" t="e">
        <f>#REF!</f>
        <v>#REF!</v>
      </c>
    </row>
    <row r="1551" spans="4:45" ht="19.5" thickTop="1" thickBot="1" x14ac:dyDescent="0.25">
      <c r="D1551" s="1" t="str">
        <f t="shared" si="448"/>
        <v/>
      </c>
      <c r="E1551" s="1" t="str">
        <f t="shared" si="449"/>
        <v/>
      </c>
      <c r="K1551" s="19" t="str">
        <f t="shared" si="453"/>
        <v/>
      </c>
      <c r="L1551" s="19">
        <f t="shared" si="446"/>
        <v>10000</v>
      </c>
      <c r="M1551" s="22" t="str">
        <f>TRIM(Data!$N1548)</f>
        <v>Jacks</v>
      </c>
      <c r="N1551" s="22" t="str">
        <f>TRIM(Data!$A1548)</f>
        <v>Jacks</v>
      </c>
      <c r="O1551" s="23">
        <f>IF(Data!$B1548=0,"",Data!$B1548)</f>
        <v>1963</v>
      </c>
      <c r="P1551" s="19" t="str">
        <f>IF(Data!$C1548=0,"",Data!$C1548)</f>
        <v>1</v>
      </c>
      <c r="Q1551" s="23" t="str">
        <f>IF($M1551="","",Data!$E1548)</f>
        <v>M</v>
      </c>
      <c r="R1551" s="23" t="str">
        <f t="shared" si="454"/>
        <v>M</v>
      </c>
      <c r="S1551" s="23" t="str">
        <f t="shared" si="455"/>
        <v>M</v>
      </c>
      <c r="T1551" s="19" t="str">
        <f>IF(Data!$F1548=0,"",Data!$F1548)</f>
        <v/>
      </c>
      <c r="U1551" s="19" t="str">
        <f>IF(Data!$G1548=0,"",Data!$G1548)</f>
        <v/>
      </c>
      <c r="V1551" s="19" t="str">
        <f>IF(Data!$D1548=0,"",Data!$D1548)</f>
        <v/>
      </c>
      <c r="W1551" s="19" t="str">
        <f>Data!$H1548</f>
        <v>Japonica</v>
      </c>
      <c r="Y1551" s="41" t="e">
        <f t="shared" si="450"/>
        <v>#REF!</v>
      </c>
      <c r="Z1551" s="8">
        <f t="shared" si="456"/>
        <v>10000</v>
      </c>
      <c r="AA1551" s="8" t="str">
        <f t="shared" si="457"/>
        <v>Jacks</v>
      </c>
      <c r="AB1551" s="8" t="str">
        <f t="shared" si="458"/>
        <v>M</v>
      </c>
      <c r="AC1551" s="8" t="str">
        <f t="shared" si="459"/>
        <v/>
      </c>
      <c r="AD1551" s="8" t="str">
        <f t="shared" si="447"/>
        <v/>
      </c>
      <c r="AE1551" s="8" t="str">
        <f t="shared" si="460"/>
        <v/>
      </c>
      <c r="AF1551" s="5">
        <f t="shared" si="461"/>
        <v>1963</v>
      </c>
      <c r="AG1551" s="46">
        <v>1548</v>
      </c>
      <c r="AH1551" s="47" t="str">
        <f t="shared" si="451"/>
        <v/>
      </c>
      <c r="AI1551" s="48" t="str">
        <f t="shared" si="452"/>
        <v/>
      </c>
      <c r="AK1551" s="22" t="e">
        <f>TRIM(#REF!)</f>
        <v>#REF!</v>
      </c>
      <c r="AL1551" s="23" t="e">
        <f>IF(#REF!=0,"",#REF!)</f>
        <v>#REF!</v>
      </c>
      <c r="AM1551" s="19" t="e">
        <f>IF(#REF!=0,"",#REF!)</f>
        <v>#REF!</v>
      </c>
      <c r="AN1551" s="23" t="e">
        <f>IF($AK1551="","",#REF!)</f>
        <v>#REF!</v>
      </c>
      <c r="AO1551" s="23" t="e">
        <f t="shared" si="462"/>
        <v>#REF!</v>
      </c>
      <c r="AP1551" s="19" t="e">
        <f>IF(#REF!=0,"",#REF!)</f>
        <v>#REF!</v>
      </c>
      <c r="AQ1551" s="19" t="e">
        <f>IF(#REF!=0,"",#REF!)</f>
        <v>#REF!</v>
      </c>
      <c r="AR1551" s="19" t="e">
        <f>IF(#REF!=0,"",#REF!)</f>
        <v>#REF!</v>
      </c>
      <c r="AS1551" s="19" t="e">
        <f>#REF!</f>
        <v>#REF!</v>
      </c>
    </row>
    <row r="1552" spans="4:45" ht="19.5" thickTop="1" thickBot="1" x14ac:dyDescent="0.25">
      <c r="D1552" s="1" t="str">
        <f t="shared" si="448"/>
        <v/>
      </c>
      <c r="E1552" s="1" t="str">
        <f t="shared" si="449"/>
        <v/>
      </c>
      <c r="K1552" s="19" t="str">
        <f t="shared" si="453"/>
        <v/>
      </c>
      <c r="L1552" s="19">
        <f t="shared" si="446"/>
        <v>10000</v>
      </c>
      <c r="M1552" s="22" t="str">
        <f>TRIM(Data!$N1549)</f>
        <v>Jacksoni</v>
      </c>
      <c r="N1552" s="22" t="str">
        <f>TRIM(Data!$A1549)</f>
        <v>Jacksoni (Gigantea Red, Dr. Campbell)</v>
      </c>
      <c r="O1552" s="23">
        <f>IF(Data!$B1549=0,"",Data!$B1549)</f>
        <v>1937</v>
      </c>
      <c r="P1552" s="19" t="str">
        <f>IF(Data!$C1549=0,"",Data!$C1549)</f>
        <v/>
      </c>
      <c r="Q1552" s="23" t="str">
        <f>IF($M1552="","",Data!$E1549)</f>
        <v>L</v>
      </c>
      <c r="R1552" s="23" t="str">
        <f t="shared" si="454"/>
        <v>L</v>
      </c>
      <c r="S1552" s="23" t="str">
        <f t="shared" si="455"/>
        <v>L</v>
      </c>
      <c r="T1552" s="19" t="str">
        <f>IF(Data!$F1549=0,"",Data!$F1549)</f>
        <v/>
      </c>
      <c r="U1552" s="19" t="str">
        <f>IF(Data!$G1549=0,"",Data!$G1549)</f>
        <v/>
      </c>
      <c r="V1552" s="19" t="str">
        <f>IF(Data!$D1549=0,"",Data!$D1549)</f>
        <v/>
      </c>
      <c r="W1552" s="19" t="str">
        <f>Data!$H1549</f>
        <v>Japonica</v>
      </c>
      <c r="Y1552" s="41" t="e">
        <f t="shared" si="450"/>
        <v>#REF!</v>
      </c>
      <c r="Z1552" s="8">
        <f t="shared" si="456"/>
        <v>10000</v>
      </c>
      <c r="AA1552" s="8" t="str">
        <f t="shared" si="457"/>
        <v>Jacksoni</v>
      </c>
      <c r="AB1552" s="8" t="str">
        <f t="shared" si="458"/>
        <v>L</v>
      </c>
      <c r="AC1552" s="8" t="str">
        <f t="shared" si="459"/>
        <v/>
      </c>
      <c r="AD1552" s="8" t="str">
        <f t="shared" si="447"/>
        <v/>
      </c>
      <c r="AE1552" s="8" t="str">
        <f t="shared" si="460"/>
        <v/>
      </c>
      <c r="AF1552" s="5">
        <f t="shared" si="461"/>
        <v>1937</v>
      </c>
      <c r="AG1552" s="46">
        <v>1549</v>
      </c>
      <c r="AH1552" s="47" t="str">
        <f t="shared" si="451"/>
        <v/>
      </c>
      <c r="AI1552" s="48" t="str">
        <f t="shared" si="452"/>
        <v/>
      </c>
      <c r="AK1552" s="22" t="e">
        <f>TRIM(#REF!)</f>
        <v>#REF!</v>
      </c>
      <c r="AL1552" s="23" t="e">
        <f>IF(#REF!=0,"",#REF!)</f>
        <v>#REF!</v>
      </c>
      <c r="AM1552" s="19" t="e">
        <f>IF(#REF!=0,"",#REF!)</f>
        <v>#REF!</v>
      </c>
      <c r="AN1552" s="23" t="e">
        <f>IF($AK1552="","",#REF!)</f>
        <v>#REF!</v>
      </c>
      <c r="AO1552" s="23" t="e">
        <f t="shared" si="462"/>
        <v>#REF!</v>
      </c>
      <c r="AP1552" s="19" t="e">
        <f>IF(#REF!=0,"",#REF!)</f>
        <v>#REF!</v>
      </c>
      <c r="AQ1552" s="19" t="e">
        <f>IF(#REF!=0,"",#REF!)</f>
        <v>#REF!</v>
      </c>
      <c r="AR1552" s="19" t="e">
        <f>IF(#REF!=0,"",#REF!)</f>
        <v>#REF!</v>
      </c>
      <c r="AS1552" s="19" t="e">
        <f>#REF!</f>
        <v>#REF!</v>
      </c>
    </row>
    <row r="1553" spans="4:45" ht="19.5" thickTop="1" thickBot="1" x14ac:dyDescent="0.25">
      <c r="D1553" s="1" t="str">
        <f t="shared" si="448"/>
        <v/>
      </c>
      <c r="E1553" s="1" t="str">
        <f t="shared" si="449"/>
        <v/>
      </c>
      <c r="K1553" s="19" t="str">
        <f t="shared" si="453"/>
        <v/>
      </c>
      <c r="L1553" s="19">
        <f t="shared" si="446"/>
        <v>10000</v>
      </c>
      <c r="M1553" s="22" t="str">
        <f>TRIM(Data!$N1550)</f>
        <v>Jacob's Holly</v>
      </c>
      <c r="N1553" s="22" t="str">
        <f>TRIM(Data!$A1550)</f>
        <v>Jacob's Holly</v>
      </c>
      <c r="O1553" s="23">
        <f>IF(Data!$B1550=0,"",Data!$B1550)</f>
        <v>2008</v>
      </c>
      <c r="P1553" s="19" t="str">
        <f>IF(Data!$C1550=0,"",Data!$C1550)</f>
        <v>1</v>
      </c>
      <c r="Q1553" s="23" t="str">
        <f>IF($M1553="","",Data!$E1550)</f>
        <v>L-VL</v>
      </c>
      <c r="R1553" s="23" t="str">
        <f t="shared" si="454"/>
        <v>L</v>
      </c>
      <c r="S1553" s="23" t="str">
        <f t="shared" si="455"/>
        <v>L</v>
      </c>
      <c r="T1553" s="19" t="str">
        <f>IF(Data!$F1550=0,"",Data!$F1550)</f>
        <v/>
      </c>
      <c r="U1553" s="19" t="str">
        <f>IF(Data!$G1550=0,"",Data!$G1550)</f>
        <v/>
      </c>
      <c r="V1553" s="19" t="str">
        <f>IF(Data!$D1550=0,"",Data!$D1550)</f>
        <v/>
      </c>
      <c r="W1553" s="19" t="str">
        <f>Data!$H1550</f>
        <v>Japonica</v>
      </c>
      <c r="Y1553" s="41" t="e">
        <f t="shared" si="450"/>
        <v>#REF!</v>
      </c>
      <c r="Z1553" s="8">
        <f t="shared" si="456"/>
        <v>10000</v>
      </c>
      <c r="AA1553" s="8" t="str">
        <f t="shared" si="457"/>
        <v>Jacob's Holly</v>
      </c>
      <c r="AB1553" s="8" t="str">
        <f t="shared" si="458"/>
        <v>L</v>
      </c>
      <c r="AC1553" s="8" t="str">
        <f t="shared" si="459"/>
        <v/>
      </c>
      <c r="AD1553" s="8" t="str">
        <f t="shared" si="447"/>
        <v/>
      </c>
      <c r="AE1553" s="8" t="str">
        <f t="shared" si="460"/>
        <v/>
      </c>
      <c r="AF1553" s="5">
        <f t="shared" si="461"/>
        <v>2008</v>
      </c>
      <c r="AG1553" s="46">
        <v>1550</v>
      </c>
      <c r="AH1553" s="47" t="str">
        <f t="shared" si="451"/>
        <v/>
      </c>
      <c r="AI1553" s="48" t="str">
        <f t="shared" si="452"/>
        <v/>
      </c>
      <c r="AK1553" s="22" t="e">
        <f>TRIM(#REF!)</f>
        <v>#REF!</v>
      </c>
      <c r="AL1553" s="23" t="e">
        <f>IF(#REF!=0,"",#REF!)</f>
        <v>#REF!</v>
      </c>
      <c r="AM1553" s="19" t="e">
        <f>IF(#REF!=0,"",#REF!)</f>
        <v>#REF!</v>
      </c>
      <c r="AN1553" s="23" t="e">
        <f>IF($AK1553="","",#REF!)</f>
        <v>#REF!</v>
      </c>
      <c r="AO1553" s="23" t="e">
        <f t="shared" si="462"/>
        <v>#REF!</v>
      </c>
      <c r="AP1553" s="19" t="e">
        <f>IF(#REF!=0,"",#REF!)</f>
        <v>#REF!</v>
      </c>
      <c r="AQ1553" s="19" t="e">
        <f>IF(#REF!=0,"",#REF!)</f>
        <v>#REF!</v>
      </c>
      <c r="AR1553" s="19" t="e">
        <f>IF(#REF!=0,"",#REF!)</f>
        <v>#REF!</v>
      </c>
      <c r="AS1553" s="19" t="e">
        <f>#REF!</f>
        <v>#REF!</v>
      </c>
    </row>
    <row r="1554" spans="4:45" ht="19.5" thickTop="1" thickBot="1" x14ac:dyDescent="0.25">
      <c r="D1554" s="1" t="str">
        <f t="shared" si="448"/>
        <v/>
      </c>
      <c r="E1554" s="1" t="str">
        <f t="shared" si="449"/>
        <v/>
      </c>
      <c r="K1554" s="19" t="str">
        <f t="shared" si="453"/>
        <v/>
      </c>
      <c r="L1554" s="19">
        <f t="shared" si="446"/>
        <v>10000</v>
      </c>
      <c r="M1554" s="22" t="str">
        <f>TRIM(Data!$N1551)</f>
        <v>Jake's Buddy</v>
      </c>
      <c r="N1554" s="22" t="str">
        <f>TRIM(Data!$A1551)</f>
        <v>Jake's Buddy</v>
      </c>
      <c r="O1554" s="23">
        <f>IF(Data!$B1551=0,"",Data!$B1551)</f>
        <v>1984</v>
      </c>
      <c r="P1554" s="19" t="str">
        <f>IF(Data!$C1551=0,"",Data!$C1551)</f>
        <v/>
      </c>
      <c r="Q1554" s="23" t="str">
        <f>IF($M1554="","",Data!$E1551)</f>
        <v>M-L</v>
      </c>
      <c r="R1554" s="23" t="str">
        <f t="shared" si="454"/>
        <v>M</v>
      </c>
      <c r="S1554" s="23" t="str">
        <f t="shared" si="455"/>
        <v>M</v>
      </c>
      <c r="T1554" s="19" t="str">
        <f>IF(Data!$F1551=0,"",Data!$F1551)</f>
        <v/>
      </c>
      <c r="U1554" s="19" t="str">
        <f>IF(Data!$G1551=0,"",Data!$G1551)</f>
        <v/>
      </c>
      <c r="V1554" s="19" t="str">
        <f>IF(Data!$D1551=0,"",Data!$D1551)</f>
        <v/>
      </c>
      <c r="W1554" s="19" t="str">
        <f>Data!$H1551</f>
        <v>Japonica</v>
      </c>
      <c r="Y1554" s="41" t="e">
        <f t="shared" si="450"/>
        <v>#REF!</v>
      </c>
      <c r="Z1554" s="8">
        <f t="shared" si="456"/>
        <v>10000</v>
      </c>
      <c r="AA1554" s="8" t="str">
        <f t="shared" si="457"/>
        <v>Jake's Buddy</v>
      </c>
      <c r="AB1554" s="8" t="str">
        <f t="shared" si="458"/>
        <v>M</v>
      </c>
      <c r="AC1554" s="8" t="str">
        <f t="shared" si="459"/>
        <v/>
      </c>
      <c r="AD1554" s="8" t="str">
        <f t="shared" si="447"/>
        <v/>
      </c>
      <c r="AE1554" s="8" t="str">
        <f t="shared" si="460"/>
        <v/>
      </c>
      <c r="AF1554" s="5">
        <f t="shared" si="461"/>
        <v>1984</v>
      </c>
      <c r="AG1554" s="46">
        <v>1551</v>
      </c>
      <c r="AH1554" s="47" t="str">
        <f t="shared" si="451"/>
        <v/>
      </c>
      <c r="AI1554" s="48" t="str">
        <f t="shared" si="452"/>
        <v/>
      </c>
      <c r="AK1554" s="22" t="e">
        <f>TRIM(#REF!)</f>
        <v>#REF!</v>
      </c>
      <c r="AL1554" s="23" t="e">
        <f>IF(#REF!=0,"",#REF!)</f>
        <v>#REF!</v>
      </c>
      <c r="AM1554" s="19" t="e">
        <f>IF(#REF!=0,"",#REF!)</f>
        <v>#REF!</v>
      </c>
      <c r="AN1554" s="23" t="e">
        <f>IF($AK1554="","",#REF!)</f>
        <v>#REF!</v>
      </c>
      <c r="AO1554" s="23" t="e">
        <f t="shared" si="462"/>
        <v>#REF!</v>
      </c>
      <c r="AP1554" s="19" t="e">
        <f>IF(#REF!=0,"",#REF!)</f>
        <v>#REF!</v>
      </c>
      <c r="AQ1554" s="19" t="e">
        <f>IF(#REF!=0,"",#REF!)</f>
        <v>#REF!</v>
      </c>
      <c r="AR1554" s="19" t="e">
        <f>IF(#REF!=0,"",#REF!)</f>
        <v>#REF!</v>
      </c>
      <c r="AS1554" s="19" t="e">
        <f>#REF!</f>
        <v>#REF!</v>
      </c>
    </row>
    <row r="1555" spans="4:45" ht="19.5" thickTop="1" thickBot="1" x14ac:dyDescent="0.25">
      <c r="D1555" s="1" t="str">
        <f t="shared" si="448"/>
        <v/>
      </c>
      <c r="E1555" s="1" t="str">
        <f t="shared" si="449"/>
        <v/>
      </c>
      <c r="K1555" s="19" t="str">
        <f t="shared" si="453"/>
        <v/>
      </c>
      <c r="L1555" s="19">
        <f t="shared" si="446"/>
        <v>10000</v>
      </c>
      <c r="M1555" s="22" t="str">
        <f>TRIM(Data!$N1552)</f>
        <v>Jamar</v>
      </c>
      <c r="N1555" s="22" t="str">
        <f>TRIM(Data!$A1552)</f>
        <v>Jamar</v>
      </c>
      <c r="O1555" s="23">
        <f>IF(Data!$B1552=0,"",Data!$B1552)</f>
        <v>2004</v>
      </c>
      <c r="P1555" s="19" t="str">
        <f>IF(Data!$C1552=0,"",Data!$C1552)</f>
        <v>1</v>
      </c>
      <c r="Q1555" s="23" t="str">
        <f>IF($M1555="","",Data!$E1552)</f>
        <v>M-L</v>
      </c>
      <c r="R1555" s="23" t="str">
        <f t="shared" si="454"/>
        <v>M</v>
      </c>
      <c r="S1555" s="23" t="str">
        <f t="shared" si="455"/>
        <v>M</v>
      </c>
      <c r="T1555" s="19" t="str">
        <f>IF(Data!$F1552=0,"",Data!$F1552)</f>
        <v/>
      </c>
      <c r="U1555" s="19" t="str">
        <f>IF(Data!$G1552=0,"",Data!$G1552)</f>
        <v/>
      </c>
      <c r="V1555" s="19" t="str">
        <f>IF(Data!$D1552=0,"",Data!$D1552)</f>
        <v/>
      </c>
      <c r="W1555" s="19" t="str">
        <f>Data!$H1552</f>
        <v>Japonica</v>
      </c>
      <c r="Y1555" s="41" t="e">
        <f t="shared" si="450"/>
        <v>#REF!</v>
      </c>
      <c r="Z1555" s="8">
        <f t="shared" si="456"/>
        <v>10000</v>
      </c>
      <c r="AA1555" s="8" t="str">
        <f t="shared" si="457"/>
        <v>Jamar</v>
      </c>
      <c r="AB1555" s="8" t="str">
        <f t="shared" si="458"/>
        <v>M</v>
      </c>
      <c r="AC1555" s="8" t="str">
        <f t="shared" si="459"/>
        <v/>
      </c>
      <c r="AD1555" s="8" t="str">
        <f t="shared" si="447"/>
        <v/>
      </c>
      <c r="AE1555" s="8" t="str">
        <f t="shared" si="460"/>
        <v/>
      </c>
      <c r="AF1555" s="5">
        <f t="shared" si="461"/>
        <v>2004</v>
      </c>
      <c r="AG1555" s="46">
        <v>1552</v>
      </c>
      <c r="AH1555" s="47" t="str">
        <f t="shared" si="451"/>
        <v/>
      </c>
      <c r="AI1555" s="48" t="str">
        <f t="shared" si="452"/>
        <v/>
      </c>
      <c r="AK1555" s="22" t="e">
        <f>TRIM(#REF!)</f>
        <v>#REF!</v>
      </c>
      <c r="AL1555" s="23" t="e">
        <f>IF(#REF!=0,"",#REF!)</f>
        <v>#REF!</v>
      </c>
      <c r="AM1555" s="19" t="e">
        <f>IF(#REF!=0,"",#REF!)</f>
        <v>#REF!</v>
      </c>
      <c r="AN1555" s="23" t="e">
        <f>IF($AK1555="","",#REF!)</f>
        <v>#REF!</v>
      </c>
      <c r="AO1555" s="23" t="e">
        <f t="shared" si="462"/>
        <v>#REF!</v>
      </c>
      <c r="AP1555" s="19" t="e">
        <f>IF(#REF!=0,"",#REF!)</f>
        <v>#REF!</v>
      </c>
      <c r="AQ1555" s="19" t="e">
        <f>IF(#REF!=0,"",#REF!)</f>
        <v>#REF!</v>
      </c>
      <c r="AR1555" s="19" t="e">
        <f>IF(#REF!=0,"",#REF!)</f>
        <v>#REF!</v>
      </c>
      <c r="AS1555" s="19" t="e">
        <f>#REF!</f>
        <v>#REF!</v>
      </c>
    </row>
    <row r="1556" spans="4:45" ht="19.5" thickTop="1" thickBot="1" x14ac:dyDescent="0.25">
      <c r="D1556" s="1" t="str">
        <f t="shared" si="448"/>
        <v/>
      </c>
      <c r="E1556" s="1" t="str">
        <f t="shared" si="449"/>
        <v/>
      </c>
      <c r="K1556" s="19" t="str">
        <f t="shared" si="453"/>
        <v/>
      </c>
      <c r="L1556" s="19">
        <f t="shared" si="446"/>
        <v>10000</v>
      </c>
      <c r="M1556" s="22" t="str">
        <f>TRIM(Data!$N1553)</f>
        <v>James Hyde Porter</v>
      </c>
      <c r="N1556" s="22" t="str">
        <f>TRIM(Data!$A1553)</f>
        <v>James Hyde Porter</v>
      </c>
      <c r="O1556" s="23">
        <f>IF(Data!$B1553=0,"",Data!$B1553)</f>
        <v>1942</v>
      </c>
      <c r="P1556" s="19" t="str">
        <f>IF(Data!$C1553=0,"",Data!$C1553)</f>
        <v>1</v>
      </c>
      <c r="Q1556" s="23" t="str">
        <f>IF($M1556="","",Data!$E1553)</f>
        <v>M</v>
      </c>
      <c r="R1556" s="23" t="str">
        <f t="shared" si="454"/>
        <v>M</v>
      </c>
      <c r="S1556" s="23" t="str">
        <f t="shared" si="455"/>
        <v>M</v>
      </c>
      <c r="T1556" s="19" t="str">
        <f>IF(Data!$F1553=0,"",Data!$F1553)</f>
        <v/>
      </c>
      <c r="U1556" s="19" t="str">
        <f>IF(Data!$G1553=0,"",Data!$G1553)</f>
        <v/>
      </c>
      <c r="V1556" s="19" t="str">
        <f>IF(Data!$D1553=0,"",Data!$D1553)</f>
        <v/>
      </c>
      <c r="W1556" s="19" t="str">
        <f>Data!$H1553</f>
        <v>Japonica</v>
      </c>
      <c r="Y1556" s="41" t="e">
        <f t="shared" si="450"/>
        <v>#REF!</v>
      </c>
      <c r="Z1556" s="8">
        <f t="shared" si="456"/>
        <v>10000</v>
      </c>
      <c r="AA1556" s="8" t="str">
        <f t="shared" si="457"/>
        <v>James Hyde Porter</v>
      </c>
      <c r="AB1556" s="8" t="str">
        <f t="shared" si="458"/>
        <v>M</v>
      </c>
      <c r="AC1556" s="8" t="str">
        <f t="shared" si="459"/>
        <v/>
      </c>
      <c r="AD1556" s="8" t="str">
        <f t="shared" si="447"/>
        <v/>
      </c>
      <c r="AE1556" s="8" t="str">
        <f t="shared" si="460"/>
        <v/>
      </c>
      <c r="AF1556" s="5">
        <f t="shared" si="461"/>
        <v>1942</v>
      </c>
      <c r="AG1556" s="46">
        <v>1553</v>
      </c>
      <c r="AH1556" s="47" t="str">
        <f t="shared" si="451"/>
        <v/>
      </c>
      <c r="AI1556" s="48" t="str">
        <f t="shared" si="452"/>
        <v/>
      </c>
      <c r="AK1556" s="22" t="e">
        <f>TRIM(#REF!)</f>
        <v>#REF!</v>
      </c>
      <c r="AL1556" s="23" t="e">
        <f>IF(#REF!=0,"",#REF!)</f>
        <v>#REF!</v>
      </c>
      <c r="AM1556" s="19" t="e">
        <f>IF(#REF!=0,"",#REF!)</f>
        <v>#REF!</v>
      </c>
      <c r="AN1556" s="23" t="e">
        <f>IF($AK1556="","",#REF!)</f>
        <v>#REF!</v>
      </c>
      <c r="AO1556" s="23" t="e">
        <f t="shared" si="462"/>
        <v>#REF!</v>
      </c>
      <c r="AP1556" s="19" t="e">
        <f>IF(#REF!=0,"",#REF!)</f>
        <v>#REF!</v>
      </c>
      <c r="AQ1556" s="19" t="e">
        <f>IF(#REF!=0,"",#REF!)</f>
        <v>#REF!</v>
      </c>
      <c r="AR1556" s="19" t="e">
        <f>IF(#REF!=0,"",#REF!)</f>
        <v>#REF!</v>
      </c>
      <c r="AS1556" s="19" t="e">
        <f>#REF!</f>
        <v>#REF!</v>
      </c>
    </row>
    <row r="1557" spans="4:45" ht="19.5" thickTop="1" thickBot="1" x14ac:dyDescent="0.25">
      <c r="D1557" s="1" t="str">
        <f t="shared" si="448"/>
        <v/>
      </c>
      <c r="E1557" s="1" t="str">
        <f t="shared" si="449"/>
        <v/>
      </c>
      <c r="K1557" s="19" t="str">
        <f t="shared" si="453"/>
        <v/>
      </c>
      <c r="L1557" s="19">
        <f t="shared" si="446"/>
        <v>10000</v>
      </c>
      <c r="M1557" s="22" t="str">
        <f>TRIM(Data!$N1554)</f>
        <v>James Lamey III</v>
      </c>
      <c r="N1557" s="22" t="str">
        <f>TRIM(Data!$A1554)</f>
        <v>James Lamey III</v>
      </c>
      <c r="O1557" s="23">
        <f>IF(Data!$B1554=0,"",Data!$B1554)</f>
        <v>2013</v>
      </c>
      <c r="P1557" s="19" t="str">
        <f>IF(Data!$C1554=0,"",Data!$C1554)</f>
        <v/>
      </c>
      <c r="Q1557" s="23" t="str">
        <f>IF($M1557="","",Data!$E1554)</f>
        <v>L-VL</v>
      </c>
      <c r="R1557" s="23" t="str">
        <f t="shared" si="454"/>
        <v>L</v>
      </c>
      <c r="S1557" s="23" t="str">
        <f t="shared" si="455"/>
        <v>L</v>
      </c>
      <c r="T1557" s="19" t="str">
        <f>IF(Data!$F1554=0,"",Data!$F1554)</f>
        <v/>
      </c>
      <c r="U1557" s="19" t="str">
        <f>IF(Data!$G1554=0,"",Data!$G1554)</f>
        <v/>
      </c>
      <c r="V1557" s="19" t="str">
        <f>IF(Data!$D1554=0,"",Data!$D1554)</f>
        <v/>
      </c>
      <c r="W1557" s="19" t="str">
        <f>Data!$H1554</f>
        <v>Japonica</v>
      </c>
      <c r="Y1557" s="41" t="e">
        <f t="shared" si="450"/>
        <v>#REF!</v>
      </c>
      <c r="Z1557" s="8">
        <f t="shared" si="456"/>
        <v>10000</v>
      </c>
      <c r="AA1557" s="8" t="str">
        <f t="shared" si="457"/>
        <v>James Lamey III</v>
      </c>
      <c r="AB1557" s="8" t="str">
        <f t="shared" si="458"/>
        <v>L</v>
      </c>
      <c r="AC1557" s="8" t="str">
        <f t="shared" si="459"/>
        <v/>
      </c>
      <c r="AD1557" s="8" t="str">
        <f t="shared" si="447"/>
        <v/>
      </c>
      <c r="AE1557" s="8" t="str">
        <f t="shared" si="460"/>
        <v/>
      </c>
      <c r="AF1557" s="5">
        <f t="shared" si="461"/>
        <v>2013</v>
      </c>
      <c r="AG1557" s="46">
        <v>1554</v>
      </c>
      <c r="AH1557" s="47" t="str">
        <f t="shared" si="451"/>
        <v/>
      </c>
      <c r="AI1557" s="48" t="str">
        <f t="shared" si="452"/>
        <v/>
      </c>
      <c r="AK1557" s="22" t="e">
        <f>TRIM(#REF!)</f>
        <v>#REF!</v>
      </c>
      <c r="AL1557" s="23" t="e">
        <f>IF(#REF!=0,"",#REF!)</f>
        <v>#REF!</v>
      </c>
      <c r="AM1557" s="19" t="e">
        <f>IF(#REF!=0,"",#REF!)</f>
        <v>#REF!</v>
      </c>
      <c r="AN1557" s="23" t="e">
        <f>IF($AK1557="","",#REF!)</f>
        <v>#REF!</v>
      </c>
      <c r="AO1557" s="23" t="e">
        <f t="shared" si="462"/>
        <v>#REF!</v>
      </c>
      <c r="AP1557" s="19" t="e">
        <f>IF(#REF!=0,"",#REF!)</f>
        <v>#REF!</v>
      </c>
      <c r="AQ1557" s="19" t="e">
        <f>IF(#REF!=0,"",#REF!)</f>
        <v>#REF!</v>
      </c>
      <c r="AR1557" s="19" t="e">
        <f>IF(#REF!=0,"",#REF!)</f>
        <v>#REF!</v>
      </c>
      <c r="AS1557" s="19" t="e">
        <f>#REF!</f>
        <v>#REF!</v>
      </c>
    </row>
    <row r="1558" spans="4:45" ht="19.5" thickTop="1" thickBot="1" x14ac:dyDescent="0.25">
      <c r="D1558" s="1" t="str">
        <f t="shared" si="448"/>
        <v/>
      </c>
      <c r="E1558" s="1" t="str">
        <f t="shared" si="449"/>
        <v/>
      </c>
      <c r="K1558" s="19" t="str">
        <f t="shared" si="453"/>
        <v/>
      </c>
      <c r="L1558" s="19">
        <f t="shared" ref="L1558:L1621" si="463">IF(ISERROR(SEARCH($B$2,M1558)),10000,IF(SEARCH($B$2,M1558)=1,SEARCH($B$2,M1558)+ROW()/100000,10000))</f>
        <v>10000</v>
      </c>
      <c r="M1558" s="22" t="str">
        <f>TRIM(Data!$N1555)</f>
        <v>James McCoy</v>
      </c>
      <c r="N1558" s="22" t="str">
        <f>TRIM(Data!$A1555)</f>
        <v>James McCoy (R)</v>
      </c>
      <c r="O1558" s="23">
        <f>IF(Data!$B1555=0,"",Data!$B1555)</f>
        <v>1980</v>
      </c>
      <c r="P1558" s="19" t="str">
        <f>IF(Data!$C1555=0,"",Data!$C1555)</f>
        <v>1</v>
      </c>
      <c r="Q1558" s="23" t="str">
        <f>IF($M1558="","",Data!$E1555)</f>
        <v>L-VL</v>
      </c>
      <c r="R1558" s="23" t="str">
        <f t="shared" si="454"/>
        <v>L</v>
      </c>
      <c r="S1558" s="23" t="str">
        <f t="shared" si="455"/>
        <v>L</v>
      </c>
      <c r="T1558" s="19" t="str">
        <f>IF(Data!$F1555=0,"",Data!$F1555)</f>
        <v/>
      </c>
      <c r="U1558" s="19" t="str">
        <f>IF(Data!$G1555=0,"",Data!$G1555)</f>
        <v/>
      </c>
      <c r="V1558" s="19" t="str">
        <f>IF(Data!$D1555=0,"",Data!$D1555)</f>
        <v/>
      </c>
      <c r="W1558" s="19" t="str">
        <f>Data!$H1555</f>
        <v>Reticulata</v>
      </c>
      <c r="Y1558" s="41" t="e">
        <f t="shared" si="450"/>
        <v>#REF!</v>
      </c>
      <c r="Z1558" s="8">
        <f t="shared" si="456"/>
        <v>10000</v>
      </c>
      <c r="AA1558" s="8" t="str">
        <f t="shared" si="457"/>
        <v>James McCoy</v>
      </c>
      <c r="AB1558" s="8" t="str">
        <f t="shared" si="458"/>
        <v>L</v>
      </c>
      <c r="AC1558" s="8" t="str">
        <f t="shared" si="459"/>
        <v/>
      </c>
      <c r="AD1558" s="8" t="str">
        <f t="shared" ref="AD1558:AD1621" si="464">U1558</f>
        <v/>
      </c>
      <c r="AE1558" s="8" t="str">
        <f t="shared" si="460"/>
        <v/>
      </c>
      <c r="AF1558" s="5">
        <f t="shared" si="461"/>
        <v>1980</v>
      </c>
      <c r="AG1558" s="46">
        <v>1555</v>
      </c>
      <c r="AH1558" s="47" t="str">
        <f t="shared" si="451"/>
        <v/>
      </c>
      <c r="AI1558" s="48" t="str">
        <f t="shared" si="452"/>
        <v/>
      </c>
      <c r="AK1558" s="22" t="e">
        <f>TRIM(#REF!)</f>
        <v>#REF!</v>
      </c>
      <c r="AL1558" s="23" t="e">
        <f>IF(#REF!=0,"",#REF!)</f>
        <v>#REF!</v>
      </c>
      <c r="AM1558" s="19" t="e">
        <f>IF(#REF!=0,"",#REF!)</f>
        <v>#REF!</v>
      </c>
      <c r="AN1558" s="23" t="e">
        <f>IF($AK1558="","",#REF!)</f>
        <v>#REF!</v>
      </c>
      <c r="AO1558" s="23" t="e">
        <f t="shared" si="462"/>
        <v>#REF!</v>
      </c>
      <c r="AP1558" s="19" t="e">
        <f>IF(#REF!=0,"",#REF!)</f>
        <v>#REF!</v>
      </c>
      <c r="AQ1558" s="19" t="e">
        <f>IF(#REF!=0,"",#REF!)</f>
        <v>#REF!</v>
      </c>
      <c r="AR1558" s="19" t="e">
        <f>IF(#REF!=0,"",#REF!)</f>
        <v>#REF!</v>
      </c>
      <c r="AS1558" s="19" t="e">
        <f>#REF!</f>
        <v>#REF!</v>
      </c>
    </row>
    <row r="1559" spans="4:45" ht="19.5" thickTop="1" thickBot="1" x14ac:dyDescent="0.25">
      <c r="D1559" s="1" t="str">
        <f t="shared" si="448"/>
        <v/>
      </c>
      <c r="E1559" s="1" t="str">
        <f t="shared" si="449"/>
        <v/>
      </c>
      <c r="K1559" s="19" t="str">
        <f t="shared" si="453"/>
        <v/>
      </c>
      <c r="L1559" s="19">
        <f t="shared" si="463"/>
        <v>10000</v>
      </c>
      <c r="M1559" s="22" t="str">
        <f>TRIM(Data!$N1556)</f>
        <v>James S. Reeve</v>
      </c>
      <c r="N1559" s="22" t="str">
        <f>TRIM(Data!$A1556)</f>
        <v>James S. Reeve (H)</v>
      </c>
      <c r="O1559" s="23">
        <f>IF(Data!$B1556=0,"",Data!$B1556)</f>
        <v>1999</v>
      </c>
      <c r="P1559" s="19" t="str">
        <f>IF(Data!$C1556=0,"",Data!$C1556)</f>
        <v>1</v>
      </c>
      <c r="Q1559" s="23" t="str">
        <f>IF($M1559="","",Data!$E1556)</f>
        <v>VL</v>
      </c>
      <c r="R1559" s="23" t="str">
        <f t="shared" si="454"/>
        <v>VL</v>
      </c>
      <c r="S1559" s="23" t="str">
        <f t="shared" si="455"/>
        <v>VL</v>
      </c>
      <c r="T1559" s="19" t="str">
        <f>IF(Data!$F1556=0,"",Data!$F1556)</f>
        <v/>
      </c>
      <c r="U1559" s="19" t="str">
        <f>IF(Data!$G1556=0,"",Data!$G1556)</f>
        <v/>
      </c>
      <c r="V1559" s="19" t="str">
        <f>IF(Data!$D1556=0,"",Data!$D1556)</f>
        <v/>
      </c>
      <c r="W1559" s="19" t="str">
        <f>Data!$H1556</f>
        <v>NRH</v>
      </c>
      <c r="Y1559" s="41" t="e">
        <f t="shared" si="450"/>
        <v>#REF!</v>
      </c>
      <c r="Z1559" s="8">
        <f t="shared" si="456"/>
        <v>10000</v>
      </c>
      <c r="AA1559" s="8" t="str">
        <f t="shared" si="457"/>
        <v>James S. Reeve</v>
      </c>
      <c r="AB1559" s="8" t="str">
        <f t="shared" si="458"/>
        <v>VL</v>
      </c>
      <c r="AC1559" s="8" t="str">
        <f t="shared" si="459"/>
        <v/>
      </c>
      <c r="AD1559" s="8" t="str">
        <f t="shared" si="464"/>
        <v/>
      </c>
      <c r="AE1559" s="8" t="str">
        <f t="shared" si="460"/>
        <v/>
      </c>
      <c r="AF1559" s="5">
        <f t="shared" si="461"/>
        <v>1999</v>
      </c>
      <c r="AG1559" s="46">
        <v>1556</v>
      </c>
      <c r="AH1559" s="47" t="str">
        <f t="shared" si="451"/>
        <v/>
      </c>
      <c r="AI1559" s="48" t="str">
        <f t="shared" si="452"/>
        <v/>
      </c>
      <c r="AK1559" s="22" t="e">
        <f>TRIM(#REF!)</f>
        <v>#REF!</v>
      </c>
      <c r="AL1559" s="23" t="e">
        <f>IF(#REF!=0,"",#REF!)</f>
        <v>#REF!</v>
      </c>
      <c r="AM1559" s="19" t="e">
        <f>IF(#REF!=0,"",#REF!)</f>
        <v>#REF!</v>
      </c>
      <c r="AN1559" s="23" t="e">
        <f>IF($AK1559="","",#REF!)</f>
        <v>#REF!</v>
      </c>
      <c r="AO1559" s="23" t="e">
        <f t="shared" si="462"/>
        <v>#REF!</v>
      </c>
      <c r="AP1559" s="19" t="e">
        <f>IF(#REF!=0,"",#REF!)</f>
        <v>#REF!</v>
      </c>
      <c r="AQ1559" s="19" t="e">
        <f>IF(#REF!=0,"",#REF!)</f>
        <v>#REF!</v>
      </c>
      <c r="AR1559" s="19" t="e">
        <f>IF(#REF!=0,"",#REF!)</f>
        <v>#REF!</v>
      </c>
      <c r="AS1559" s="19" t="e">
        <f>#REF!</f>
        <v>#REF!</v>
      </c>
    </row>
    <row r="1560" spans="4:45" ht="19.5" thickTop="1" thickBot="1" x14ac:dyDescent="0.25">
      <c r="D1560" s="1" t="str">
        <f t="shared" si="448"/>
        <v/>
      </c>
      <c r="E1560" s="1" t="str">
        <f t="shared" si="449"/>
        <v/>
      </c>
      <c r="K1560" s="19" t="str">
        <f t="shared" si="453"/>
        <v/>
      </c>
      <c r="L1560" s="19">
        <f t="shared" si="463"/>
        <v>10000</v>
      </c>
      <c r="M1560" s="22" t="str">
        <f>TRIM(Data!$N1557)</f>
        <v>Jamie</v>
      </c>
      <c r="N1560" s="22" t="str">
        <f>TRIM(Data!$A1557)</f>
        <v>Jamie (H)</v>
      </c>
      <c r="O1560" s="23">
        <f>IF(Data!$B1557=0,"",Data!$B1557)</f>
        <v>1968</v>
      </c>
      <c r="P1560" s="19" t="str">
        <f>IF(Data!$C1557=0,"",Data!$C1557)</f>
        <v>1</v>
      </c>
      <c r="Q1560" s="23" t="str">
        <f>IF($M1560="","",Data!$E1557)</f>
        <v>M</v>
      </c>
      <c r="R1560" s="23" t="str">
        <f t="shared" si="454"/>
        <v>M</v>
      </c>
      <c r="S1560" s="23" t="str">
        <f t="shared" si="455"/>
        <v>M</v>
      </c>
      <c r="T1560" s="19" t="str">
        <f>IF(Data!$F1557=0,"",Data!$F1557)</f>
        <v/>
      </c>
      <c r="U1560" s="19" t="str">
        <f>IF(Data!$G1557=0,"",Data!$G1557)</f>
        <v/>
      </c>
      <c r="V1560" s="19" t="str">
        <f>IF(Data!$D1557=0,"",Data!$D1557)</f>
        <v/>
      </c>
      <c r="W1560" s="19" t="str">
        <f>Data!$H1557</f>
        <v>NRH</v>
      </c>
      <c r="Y1560" s="41" t="e">
        <f t="shared" si="450"/>
        <v>#REF!</v>
      </c>
      <c r="Z1560" s="8">
        <f t="shared" si="456"/>
        <v>10000</v>
      </c>
      <c r="AA1560" s="8" t="str">
        <f t="shared" si="457"/>
        <v>Jamie</v>
      </c>
      <c r="AB1560" s="8" t="str">
        <f t="shared" si="458"/>
        <v>M</v>
      </c>
      <c r="AC1560" s="8" t="str">
        <f t="shared" si="459"/>
        <v/>
      </c>
      <c r="AD1560" s="8" t="str">
        <f t="shared" si="464"/>
        <v/>
      </c>
      <c r="AE1560" s="8" t="str">
        <f t="shared" si="460"/>
        <v/>
      </c>
      <c r="AF1560" s="5">
        <f t="shared" si="461"/>
        <v>1968</v>
      </c>
      <c r="AG1560" s="46">
        <v>1557</v>
      </c>
      <c r="AH1560" s="47" t="str">
        <f t="shared" si="451"/>
        <v/>
      </c>
      <c r="AI1560" s="48" t="str">
        <f t="shared" si="452"/>
        <v/>
      </c>
      <c r="AK1560" s="22" t="e">
        <f>TRIM(#REF!)</f>
        <v>#REF!</v>
      </c>
      <c r="AL1560" s="23" t="e">
        <f>IF(#REF!=0,"",#REF!)</f>
        <v>#REF!</v>
      </c>
      <c r="AM1560" s="19" t="e">
        <f>IF(#REF!=0,"",#REF!)</f>
        <v>#REF!</v>
      </c>
      <c r="AN1560" s="23" t="e">
        <f>IF($AK1560="","",#REF!)</f>
        <v>#REF!</v>
      </c>
      <c r="AO1560" s="23" t="e">
        <f t="shared" si="462"/>
        <v>#REF!</v>
      </c>
      <c r="AP1560" s="19" t="e">
        <f>IF(#REF!=0,"",#REF!)</f>
        <v>#REF!</v>
      </c>
      <c r="AQ1560" s="19" t="e">
        <f>IF(#REF!=0,"",#REF!)</f>
        <v>#REF!</v>
      </c>
      <c r="AR1560" s="19" t="e">
        <f>IF(#REF!=0,"",#REF!)</f>
        <v>#REF!</v>
      </c>
      <c r="AS1560" s="19" t="e">
        <f>#REF!</f>
        <v>#REF!</v>
      </c>
    </row>
    <row r="1561" spans="4:45" ht="19.5" thickTop="1" thickBot="1" x14ac:dyDescent="0.25">
      <c r="D1561" s="1" t="str">
        <f t="shared" si="448"/>
        <v/>
      </c>
      <c r="E1561" s="1" t="str">
        <f t="shared" si="449"/>
        <v/>
      </c>
      <c r="K1561" s="19" t="str">
        <f t="shared" si="453"/>
        <v/>
      </c>
      <c r="L1561" s="19">
        <f t="shared" si="463"/>
        <v>10000</v>
      </c>
      <c r="M1561" s="22" t="str">
        <f>TRIM(Data!$N1558)</f>
        <v>Jan Detrick</v>
      </c>
      <c r="N1561" s="22" t="str">
        <f>TRIM(Data!$A1558)</f>
        <v>Jan Detrick (R)</v>
      </c>
      <c r="O1561" s="23">
        <f>IF(Data!$B1558=0,"",Data!$B1558)</f>
        <v>1999</v>
      </c>
      <c r="P1561" s="19" t="str">
        <f>IF(Data!$C1558=0,"",Data!$C1558)</f>
        <v/>
      </c>
      <c r="Q1561" s="23" t="str">
        <f>IF($M1561="","",Data!$E1558)</f>
        <v>L</v>
      </c>
      <c r="R1561" s="23" t="str">
        <f t="shared" si="454"/>
        <v>L</v>
      </c>
      <c r="S1561" s="23" t="str">
        <f t="shared" si="455"/>
        <v>L</v>
      </c>
      <c r="T1561" s="19" t="str">
        <f>IF(Data!$F1558=0,"",Data!$F1558)</f>
        <v/>
      </c>
      <c r="U1561" s="19" t="str">
        <f>IF(Data!$G1558=0,"",Data!$G1558)</f>
        <v/>
      </c>
      <c r="V1561" s="19" t="str">
        <f>IF(Data!$D1558=0,"",Data!$D1558)</f>
        <v/>
      </c>
      <c r="W1561" s="19" t="str">
        <f>Data!$H1558</f>
        <v>Reticulata</v>
      </c>
      <c r="Y1561" s="41" t="e">
        <f t="shared" si="450"/>
        <v>#REF!</v>
      </c>
      <c r="Z1561" s="8">
        <f t="shared" si="456"/>
        <v>10000</v>
      </c>
      <c r="AA1561" s="8" t="str">
        <f t="shared" si="457"/>
        <v>Jan Detrick</v>
      </c>
      <c r="AB1561" s="8" t="str">
        <f t="shared" si="458"/>
        <v>L</v>
      </c>
      <c r="AC1561" s="8" t="str">
        <f t="shared" si="459"/>
        <v/>
      </c>
      <c r="AD1561" s="8" t="str">
        <f t="shared" si="464"/>
        <v/>
      </c>
      <c r="AE1561" s="8" t="str">
        <f t="shared" si="460"/>
        <v/>
      </c>
      <c r="AF1561" s="5">
        <f t="shared" si="461"/>
        <v>1999</v>
      </c>
      <c r="AG1561" s="46">
        <v>1558</v>
      </c>
      <c r="AH1561" s="47" t="str">
        <f t="shared" si="451"/>
        <v/>
      </c>
      <c r="AI1561" s="48" t="str">
        <f t="shared" si="452"/>
        <v/>
      </c>
      <c r="AK1561" s="22" t="e">
        <f>TRIM(#REF!)</f>
        <v>#REF!</v>
      </c>
      <c r="AL1561" s="23" t="e">
        <f>IF(#REF!=0,"",#REF!)</f>
        <v>#REF!</v>
      </c>
      <c r="AM1561" s="19" t="e">
        <f>IF(#REF!=0,"",#REF!)</f>
        <v>#REF!</v>
      </c>
      <c r="AN1561" s="23" t="e">
        <f>IF($AK1561="","",#REF!)</f>
        <v>#REF!</v>
      </c>
      <c r="AO1561" s="23" t="e">
        <f t="shared" si="462"/>
        <v>#REF!</v>
      </c>
      <c r="AP1561" s="19" t="e">
        <f>IF(#REF!=0,"",#REF!)</f>
        <v>#REF!</v>
      </c>
      <c r="AQ1561" s="19" t="e">
        <f>IF(#REF!=0,"",#REF!)</f>
        <v>#REF!</v>
      </c>
      <c r="AR1561" s="19" t="e">
        <f>IF(#REF!=0,"",#REF!)</f>
        <v>#REF!</v>
      </c>
      <c r="AS1561" s="19" t="e">
        <f>#REF!</f>
        <v>#REF!</v>
      </c>
    </row>
    <row r="1562" spans="4:45" ht="19.5" thickTop="1" thickBot="1" x14ac:dyDescent="0.25">
      <c r="D1562" s="1" t="str">
        <f t="shared" si="448"/>
        <v/>
      </c>
      <c r="E1562" s="1" t="str">
        <f t="shared" si="449"/>
        <v/>
      </c>
      <c r="K1562" s="19" t="str">
        <f t="shared" si="453"/>
        <v/>
      </c>
      <c r="L1562" s="19">
        <f t="shared" si="463"/>
        <v>10000</v>
      </c>
      <c r="M1562" s="22" t="str">
        <f>TRIM(Data!$N1559)</f>
        <v>Jan J.</v>
      </c>
      <c r="N1562" s="22" t="str">
        <f>TRIM(Data!$A1559)</f>
        <v>Jan J.</v>
      </c>
      <c r="O1562" s="23">
        <f>IF(Data!$B1559=0,"",Data!$B1559)</f>
        <v>1989</v>
      </c>
      <c r="P1562" s="19" t="str">
        <f>IF(Data!$C1559=0,"",Data!$C1559)</f>
        <v>1</v>
      </c>
      <c r="Q1562" s="23" t="str">
        <f>IF($M1562="","",Data!$E1559)</f>
        <v>VL</v>
      </c>
      <c r="R1562" s="23" t="str">
        <f t="shared" si="454"/>
        <v>VL</v>
      </c>
      <c r="S1562" s="23" t="str">
        <f t="shared" si="455"/>
        <v>VL</v>
      </c>
      <c r="T1562" s="19" t="str">
        <f>IF(Data!$F1559=0,"",Data!$F1559)</f>
        <v/>
      </c>
      <c r="U1562" s="19" t="str">
        <f>IF(Data!$G1559=0,"",Data!$G1559)</f>
        <v/>
      </c>
      <c r="V1562" s="19" t="str">
        <f>IF(Data!$D1559=0,"",Data!$D1559)</f>
        <v/>
      </c>
      <c r="W1562" s="19" t="str">
        <f>Data!$H1559</f>
        <v>Japonica</v>
      </c>
      <c r="Y1562" s="41" t="e">
        <f t="shared" si="450"/>
        <v>#REF!</v>
      </c>
      <c r="Z1562" s="8">
        <f t="shared" si="456"/>
        <v>10000</v>
      </c>
      <c r="AA1562" s="8" t="str">
        <f t="shared" si="457"/>
        <v>Jan J.</v>
      </c>
      <c r="AB1562" s="8" t="str">
        <f t="shared" si="458"/>
        <v>VL</v>
      </c>
      <c r="AC1562" s="8" t="str">
        <f t="shared" si="459"/>
        <v/>
      </c>
      <c r="AD1562" s="8" t="str">
        <f t="shared" si="464"/>
        <v/>
      </c>
      <c r="AE1562" s="8" t="str">
        <f t="shared" si="460"/>
        <v/>
      </c>
      <c r="AF1562" s="5">
        <f t="shared" si="461"/>
        <v>1989</v>
      </c>
      <c r="AG1562" s="46">
        <v>1559</v>
      </c>
      <c r="AH1562" s="47" t="str">
        <f t="shared" si="451"/>
        <v/>
      </c>
      <c r="AI1562" s="48" t="str">
        <f t="shared" si="452"/>
        <v/>
      </c>
      <c r="AK1562" s="22" t="e">
        <f>TRIM(#REF!)</f>
        <v>#REF!</v>
      </c>
      <c r="AL1562" s="23" t="e">
        <f>IF(#REF!=0,"",#REF!)</f>
        <v>#REF!</v>
      </c>
      <c r="AM1562" s="19" t="e">
        <f>IF(#REF!=0,"",#REF!)</f>
        <v>#REF!</v>
      </c>
      <c r="AN1562" s="23" t="e">
        <f>IF($AK1562="","",#REF!)</f>
        <v>#REF!</v>
      </c>
      <c r="AO1562" s="23" t="e">
        <f t="shared" si="462"/>
        <v>#REF!</v>
      </c>
      <c r="AP1562" s="19" t="e">
        <f>IF(#REF!=0,"",#REF!)</f>
        <v>#REF!</v>
      </c>
      <c r="AQ1562" s="19" t="e">
        <f>IF(#REF!=0,"",#REF!)</f>
        <v>#REF!</v>
      </c>
      <c r="AR1562" s="19" t="e">
        <f>IF(#REF!=0,"",#REF!)</f>
        <v>#REF!</v>
      </c>
      <c r="AS1562" s="19" t="e">
        <f>#REF!</f>
        <v>#REF!</v>
      </c>
    </row>
    <row r="1563" spans="4:45" ht="19.5" thickTop="1" thickBot="1" x14ac:dyDescent="0.25">
      <c r="D1563" s="1" t="str">
        <f t="shared" si="448"/>
        <v/>
      </c>
      <c r="E1563" s="1" t="str">
        <f t="shared" si="449"/>
        <v/>
      </c>
      <c r="K1563" s="19" t="str">
        <f t="shared" si="453"/>
        <v/>
      </c>
      <c r="L1563" s="19">
        <f t="shared" si="463"/>
        <v>10000</v>
      </c>
      <c r="M1563" s="22" t="str">
        <f>TRIM(Data!$N1560)</f>
        <v>Jane Hinson</v>
      </c>
      <c r="N1563" s="22" t="str">
        <f>TRIM(Data!$A1560)</f>
        <v>Jane Hinson (R)</v>
      </c>
      <c r="O1563" s="23">
        <f>IF(Data!$B1560=0,"",Data!$B1560)</f>
        <v>2019</v>
      </c>
      <c r="P1563" s="19" t="str">
        <f>IF(Data!$C1560=0,"",Data!$C1560)</f>
        <v/>
      </c>
      <c r="Q1563" s="23" t="str">
        <f>IF($M1563="","",Data!$E1560)</f>
        <v>L-VL</v>
      </c>
      <c r="R1563" s="23" t="str">
        <f t="shared" si="454"/>
        <v>L</v>
      </c>
      <c r="S1563" s="23" t="str">
        <f t="shared" si="455"/>
        <v>L</v>
      </c>
      <c r="T1563" s="19" t="str">
        <f>IF(Data!$F1560=0,"",Data!$F1560)</f>
        <v/>
      </c>
      <c r="U1563" s="19" t="str">
        <f>IF(Data!$G1560=0,"",Data!$G1560)</f>
        <v/>
      </c>
      <c r="V1563" s="19" t="str">
        <f>IF(Data!$D1560=0,"",Data!$D1560)</f>
        <v/>
      </c>
      <c r="W1563" s="19" t="str">
        <f>Data!$H1560</f>
        <v>Reticulata</v>
      </c>
      <c r="Y1563" s="41" t="e">
        <f t="shared" si="450"/>
        <v>#REF!</v>
      </c>
      <c r="Z1563" s="8">
        <f t="shared" si="456"/>
        <v>10000</v>
      </c>
      <c r="AA1563" s="8" t="str">
        <f t="shared" si="457"/>
        <v>Jane Hinson</v>
      </c>
      <c r="AB1563" s="8" t="str">
        <f t="shared" si="458"/>
        <v>L</v>
      </c>
      <c r="AC1563" s="8" t="str">
        <f t="shared" si="459"/>
        <v/>
      </c>
      <c r="AD1563" s="8" t="str">
        <f t="shared" si="464"/>
        <v/>
      </c>
      <c r="AE1563" s="8" t="str">
        <f t="shared" si="460"/>
        <v/>
      </c>
      <c r="AF1563" s="5">
        <f t="shared" si="461"/>
        <v>2019</v>
      </c>
      <c r="AG1563" s="46">
        <v>1560</v>
      </c>
      <c r="AH1563" s="47" t="str">
        <f t="shared" si="451"/>
        <v/>
      </c>
      <c r="AI1563" s="48" t="str">
        <f t="shared" si="452"/>
        <v/>
      </c>
      <c r="AK1563" s="22" t="e">
        <f>TRIM(#REF!)</f>
        <v>#REF!</v>
      </c>
      <c r="AL1563" s="23" t="e">
        <f>IF(#REF!=0,"",#REF!)</f>
        <v>#REF!</v>
      </c>
      <c r="AM1563" s="19" t="e">
        <f>IF(#REF!=0,"",#REF!)</f>
        <v>#REF!</v>
      </c>
      <c r="AN1563" s="23" t="e">
        <f>IF($AK1563="","",#REF!)</f>
        <v>#REF!</v>
      </c>
      <c r="AO1563" s="23" t="e">
        <f t="shared" si="462"/>
        <v>#REF!</v>
      </c>
      <c r="AP1563" s="19" t="e">
        <f>IF(#REF!=0,"",#REF!)</f>
        <v>#REF!</v>
      </c>
      <c r="AQ1563" s="19" t="e">
        <f>IF(#REF!=0,"",#REF!)</f>
        <v>#REF!</v>
      </c>
      <c r="AR1563" s="19" t="e">
        <f>IF(#REF!=0,"",#REF!)</f>
        <v>#REF!</v>
      </c>
      <c r="AS1563" s="19" t="e">
        <f>#REF!</f>
        <v>#REF!</v>
      </c>
    </row>
    <row r="1564" spans="4:45" ht="19.5" thickTop="1" thickBot="1" x14ac:dyDescent="0.25">
      <c r="D1564" s="1" t="str">
        <f t="shared" si="448"/>
        <v/>
      </c>
      <c r="E1564" s="1" t="str">
        <f t="shared" si="449"/>
        <v/>
      </c>
      <c r="K1564" s="19" t="str">
        <f t="shared" si="453"/>
        <v/>
      </c>
      <c r="L1564" s="19">
        <f t="shared" si="463"/>
        <v>10000</v>
      </c>
      <c r="M1564" s="22" t="str">
        <f>TRIM(Data!$N1561)</f>
        <v>Janeen Elizabeth</v>
      </c>
      <c r="N1564" s="22" t="str">
        <f>TRIM(Data!$A1561)</f>
        <v>Janeen Elizabeth</v>
      </c>
      <c r="O1564" s="23">
        <f>IF(Data!$B1561=0,"",Data!$B1561)</f>
        <v>2004</v>
      </c>
      <c r="P1564" s="19" t="str">
        <f>IF(Data!$C1561=0,"",Data!$C1561)</f>
        <v>1</v>
      </c>
      <c r="Q1564" s="23" t="str">
        <f>IF($M1564="","",Data!$E1561)</f>
        <v>S</v>
      </c>
      <c r="R1564" s="23" t="str">
        <f t="shared" si="454"/>
        <v>S</v>
      </c>
      <c r="S1564" s="23" t="str">
        <f t="shared" si="455"/>
        <v>S</v>
      </c>
      <c r="T1564" s="19" t="str">
        <f>IF(Data!$F1561=0,"",Data!$F1561)</f>
        <v/>
      </c>
      <c r="U1564" s="19" t="str">
        <f>IF(Data!$G1561=0,"",Data!$G1561)</f>
        <v/>
      </c>
      <c r="V1564" s="19" t="str">
        <f>IF(Data!$D1561=0,"",Data!$D1561)</f>
        <v/>
      </c>
      <c r="W1564" s="19" t="str">
        <f>Data!$H1561</f>
        <v>Japonica</v>
      </c>
      <c r="Y1564" s="41" t="e">
        <f t="shared" si="450"/>
        <v>#REF!</v>
      </c>
      <c r="Z1564" s="8">
        <f t="shared" si="456"/>
        <v>10000</v>
      </c>
      <c r="AA1564" s="8" t="str">
        <f t="shared" si="457"/>
        <v>Janeen Elizabeth</v>
      </c>
      <c r="AB1564" s="8" t="str">
        <f t="shared" si="458"/>
        <v>S</v>
      </c>
      <c r="AC1564" s="8" t="str">
        <f t="shared" si="459"/>
        <v/>
      </c>
      <c r="AD1564" s="8" t="str">
        <f t="shared" si="464"/>
        <v/>
      </c>
      <c r="AE1564" s="8" t="str">
        <f t="shared" si="460"/>
        <v/>
      </c>
      <c r="AF1564" s="5">
        <f t="shared" si="461"/>
        <v>2004</v>
      </c>
      <c r="AG1564" s="46">
        <v>1561</v>
      </c>
      <c r="AH1564" s="47" t="str">
        <f t="shared" si="451"/>
        <v/>
      </c>
      <c r="AI1564" s="48" t="str">
        <f t="shared" si="452"/>
        <v/>
      </c>
      <c r="AK1564" s="22" t="e">
        <f>TRIM(#REF!)</f>
        <v>#REF!</v>
      </c>
      <c r="AL1564" s="23" t="e">
        <f>IF(#REF!=0,"",#REF!)</f>
        <v>#REF!</v>
      </c>
      <c r="AM1564" s="19" t="e">
        <f>IF(#REF!=0,"",#REF!)</f>
        <v>#REF!</v>
      </c>
      <c r="AN1564" s="23" t="e">
        <f>IF($AK1564="","",#REF!)</f>
        <v>#REF!</v>
      </c>
      <c r="AO1564" s="23" t="e">
        <f t="shared" si="462"/>
        <v>#REF!</v>
      </c>
      <c r="AP1564" s="19" t="e">
        <f>IF(#REF!=0,"",#REF!)</f>
        <v>#REF!</v>
      </c>
      <c r="AQ1564" s="19" t="e">
        <f>IF(#REF!=0,"",#REF!)</f>
        <v>#REF!</v>
      </c>
      <c r="AR1564" s="19" t="e">
        <f>IF(#REF!=0,"",#REF!)</f>
        <v>#REF!</v>
      </c>
      <c r="AS1564" s="19" t="e">
        <f>#REF!</f>
        <v>#REF!</v>
      </c>
    </row>
    <row r="1565" spans="4:45" ht="19.5" thickTop="1" thickBot="1" x14ac:dyDescent="0.25">
      <c r="D1565" s="1" t="str">
        <f t="shared" si="448"/>
        <v/>
      </c>
      <c r="E1565" s="1" t="str">
        <f t="shared" si="449"/>
        <v/>
      </c>
      <c r="K1565" s="19" t="str">
        <f t="shared" si="453"/>
        <v/>
      </c>
      <c r="L1565" s="19">
        <f t="shared" si="463"/>
        <v>10000</v>
      </c>
      <c r="M1565" s="22" t="str">
        <f>TRIM(Data!$N1562)</f>
        <v>Janet</v>
      </c>
      <c r="N1565" s="22" t="str">
        <f>TRIM(Data!$A1562)</f>
        <v>Janet (R)</v>
      </c>
      <c r="O1565" s="23">
        <f>IF(Data!$B1562=0,"",Data!$B1562)</f>
        <v>1995</v>
      </c>
      <c r="P1565" s="19" t="str">
        <f>IF(Data!$C1562=0,"",Data!$C1562)</f>
        <v>1</v>
      </c>
      <c r="Q1565" s="23" t="str">
        <f>IF($M1565="","",Data!$E1562)</f>
        <v>VL</v>
      </c>
      <c r="R1565" s="23" t="str">
        <f t="shared" si="454"/>
        <v>VL</v>
      </c>
      <c r="S1565" s="23" t="str">
        <f t="shared" si="455"/>
        <v>VL</v>
      </c>
      <c r="T1565" s="19" t="str">
        <f>IF(Data!$F1562=0,"",Data!$F1562)</f>
        <v/>
      </c>
      <c r="U1565" s="19" t="str">
        <f>IF(Data!$G1562=0,"",Data!$G1562)</f>
        <v/>
      </c>
      <c r="V1565" s="19" t="str">
        <f>IF(Data!$D1562=0,"",Data!$D1562)</f>
        <v/>
      </c>
      <c r="W1565" s="19" t="str">
        <f>Data!$H1562</f>
        <v>Reticulata</v>
      </c>
      <c r="Y1565" s="41" t="e">
        <f t="shared" si="450"/>
        <v>#REF!</v>
      </c>
      <c r="Z1565" s="8">
        <f t="shared" si="456"/>
        <v>10000</v>
      </c>
      <c r="AA1565" s="8" t="str">
        <f t="shared" si="457"/>
        <v>Janet</v>
      </c>
      <c r="AB1565" s="8" t="str">
        <f t="shared" si="458"/>
        <v>VL</v>
      </c>
      <c r="AC1565" s="8" t="str">
        <f t="shared" si="459"/>
        <v/>
      </c>
      <c r="AD1565" s="8" t="str">
        <f t="shared" si="464"/>
        <v/>
      </c>
      <c r="AE1565" s="8" t="str">
        <f t="shared" si="460"/>
        <v/>
      </c>
      <c r="AF1565" s="5">
        <f t="shared" si="461"/>
        <v>1995</v>
      </c>
      <c r="AG1565" s="46">
        <v>1562</v>
      </c>
      <c r="AH1565" s="47" t="str">
        <f t="shared" si="451"/>
        <v/>
      </c>
      <c r="AI1565" s="48" t="str">
        <f t="shared" si="452"/>
        <v/>
      </c>
      <c r="AK1565" s="22" t="e">
        <f>TRIM(#REF!)</f>
        <v>#REF!</v>
      </c>
      <c r="AL1565" s="23" t="e">
        <f>IF(#REF!=0,"",#REF!)</f>
        <v>#REF!</v>
      </c>
      <c r="AM1565" s="19" t="e">
        <f>IF(#REF!=0,"",#REF!)</f>
        <v>#REF!</v>
      </c>
      <c r="AN1565" s="23" t="e">
        <f>IF($AK1565="","",#REF!)</f>
        <v>#REF!</v>
      </c>
      <c r="AO1565" s="23" t="e">
        <f t="shared" si="462"/>
        <v>#REF!</v>
      </c>
      <c r="AP1565" s="19" t="e">
        <f>IF(#REF!=0,"",#REF!)</f>
        <v>#REF!</v>
      </c>
      <c r="AQ1565" s="19" t="e">
        <f>IF(#REF!=0,"",#REF!)</f>
        <v>#REF!</v>
      </c>
      <c r="AR1565" s="19" t="e">
        <f>IF(#REF!=0,"",#REF!)</f>
        <v>#REF!</v>
      </c>
      <c r="AS1565" s="19" t="e">
        <f>#REF!</f>
        <v>#REF!</v>
      </c>
    </row>
    <row r="1566" spans="4:45" ht="19.5" thickTop="1" thickBot="1" x14ac:dyDescent="0.25">
      <c r="D1566" s="1" t="str">
        <f t="shared" si="448"/>
        <v/>
      </c>
      <c r="E1566" s="1" t="str">
        <f t="shared" si="449"/>
        <v/>
      </c>
      <c r="K1566" s="19" t="str">
        <f t="shared" si="453"/>
        <v/>
      </c>
      <c r="L1566" s="19">
        <f t="shared" si="463"/>
        <v>10000</v>
      </c>
      <c r="M1566" s="22" t="str">
        <f>TRIM(Data!$N1563)</f>
        <v>Janet Smith</v>
      </c>
      <c r="N1566" s="22" t="str">
        <f>TRIM(Data!$A1563)</f>
        <v>Janet Smith (R)</v>
      </c>
      <c r="O1566" s="23">
        <f>IF(Data!$B1563=0,"",Data!$B1563)</f>
        <v>1979</v>
      </c>
      <c r="P1566" s="19" t="str">
        <f>IF(Data!$C1563=0,"",Data!$C1563)</f>
        <v>1</v>
      </c>
      <c r="Q1566" s="23" t="str">
        <f>IF($M1566="","",Data!$E1563)</f>
        <v>L-VL</v>
      </c>
      <c r="R1566" s="23" t="str">
        <f t="shared" si="454"/>
        <v>L</v>
      </c>
      <c r="S1566" s="23" t="str">
        <f t="shared" si="455"/>
        <v>L</v>
      </c>
      <c r="T1566" s="19" t="str">
        <f>IF(Data!$F1563=0,"",Data!$F1563)</f>
        <v/>
      </c>
      <c r="U1566" s="19" t="str">
        <f>IF(Data!$G1563=0,"",Data!$G1563)</f>
        <v/>
      </c>
      <c r="V1566" s="19" t="str">
        <f>IF(Data!$D1563=0,"",Data!$D1563)</f>
        <v/>
      </c>
      <c r="W1566" s="19" t="str">
        <f>Data!$H1563</f>
        <v>Reticulata</v>
      </c>
      <c r="Y1566" s="41" t="e">
        <f t="shared" si="450"/>
        <v>#REF!</v>
      </c>
      <c r="Z1566" s="8">
        <f t="shared" si="456"/>
        <v>10000</v>
      </c>
      <c r="AA1566" s="8" t="str">
        <f t="shared" si="457"/>
        <v>Janet Smith</v>
      </c>
      <c r="AB1566" s="8" t="str">
        <f t="shared" si="458"/>
        <v>L</v>
      </c>
      <c r="AC1566" s="8" t="str">
        <f t="shared" si="459"/>
        <v/>
      </c>
      <c r="AD1566" s="8" t="str">
        <f t="shared" si="464"/>
        <v/>
      </c>
      <c r="AE1566" s="8" t="str">
        <f t="shared" si="460"/>
        <v/>
      </c>
      <c r="AF1566" s="5">
        <f t="shared" si="461"/>
        <v>1979</v>
      </c>
      <c r="AG1566" s="46">
        <v>1563</v>
      </c>
      <c r="AH1566" s="47" t="str">
        <f t="shared" si="451"/>
        <v/>
      </c>
      <c r="AI1566" s="48" t="str">
        <f t="shared" si="452"/>
        <v/>
      </c>
      <c r="AK1566" s="22" t="e">
        <f>TRIM(#REF!)</f>
        <v>#REF!</v>
      </c>
      <c r="AL1566" s="23" t="e">
        <f>IF(#REF!=0,"",#REF!)</f>
        <v>#REF!</v>
      </c>
      <c r="AM1566" s="19" t="e">
        <f>IF(#REF!=0,"",#REF!)</f>
        <v>#REF!</v>
      </c>
      <c r="AN1566" s="23" t="e">
        <f>IF($AK1566="","",#REF!)</f>
        <v>#REF!</v>
      </c>
      <c r="AO1566" s="23" t="e">
        <f t="shared" si="462"/>
        <v>#REF!</v>
      </c>
      <c r="AP1566" s="19" t="e">
        <f>IF(#REF!=0,"",#REF!)</f>
        <v>#REF!</v>
      </c>
      <c r="AQ1566" s="19" t="e">
        <f>IF(#REF!=0,"",#REF!)</f>
        <v>#REF!</v>
      </c>
      <c r="AR1566" s="19" t="e">
        <f>IF(#REF!=0,"",#REF!)</f>
        <v>#REF!</v>
      </c>
      <c r="AS1566" s="19" t="e">
        <f>#REF!</f>
        <v>#REF!</v>
      </c>
    </row>
    <row r="1567" spans="4:45" ht="19.5" thickTop="1" thickBot="1" x14ac:dyDescent="0.25">
      <c r="D1567" s="1" t="str">
        <f t="shared" si="448"/>
        <v/>
      </c>
      <c r="E1567" s="1" t="str">
        <f t="shared" si="449"/>
        <v/>
      </c>
      <c r="K1567" s="19" t="str">
        <f t="shared" si="453"/>
        <v/>
      </c>
      <c r="L1567" s="19">
        <f t="shared" si="463"/>
        <v>10000</v>
      </c>
      <c r="M1567" s="22" t="str">
        <f>TRIM(Data!$N1564)</f>
        <v>Janet Waterhouse</v>
      </c>
      <c r="N1567" s="22" t="str">
        <f>TRIM(Data!$A1564)</f>
        <v>Janet Waterhouse</v>
      </c>
      <c r="O1567" s="23">
        <f>IF(Data!$B1564=0,"",Data!$B1564)</f>
        <v>1952</v>
      </c>
      <c r="P1567" s="19" t="str">
        <f>IF(Data!$C1564=0,"",Data!$C1564)</f>
        <v>1</v>
      </c>
      <c r="Q1567" s="23" t="str">
        <f>IF($M1567="","",Data!$E1564)</f>
        <v>L</v>
      </c>
      <c r="R1567" s="23" t="str">
        <f t="shared" si="454"/>
        <v>L</v>
      </c>
      <c r="S1567" s="23" t="str">
        <f t="shared" si="455"/>
        <v>L</v>
      </c>
      <c r="T1567" s="19" t="str">
        <f>IF(Data!$F1564=0,"",Data!$F1564)</f>
        <v>WHITE</v>
      </c>
      <c r="U1567" s="19" t="str">
        <f>IF(Data!$G1564=0,"",Data!$G1564)</f>
        <v/>
      </c>
      <c r="V1567" s="19" t="str">
        <f>IF(Data!$D1564=0,"",Data!$D1564)</f>
        <v/>
      </c>
      <c r="W1567" s="19" t="str">
        <f>Data!$H1564</f>
        <v>Japonica</v>
      </c>
      <c r="Y1567" s="41" t="e">
        <f t="shared" si="450"/>
        <v>#REF!</v>
      </c>
      <c r="Z1567" s="8">
        <f t="shared" si="456"/>
        <v>10000</v>
      </c>
      <c r="AA1567" s="8" t="str">
        <f t="shared" si="457"/>
        <v>Janet Waterhouse</v>
      </c>
      <c r="AB1567" s="8" t="str">
        <f t="shared" si="458"/>
        <v>L</v>
      </c>
      <c r="AC1567" s="8" t="str">
        <f t="shared" si="459"/>
        <v>WHITE</v>
      </c>
      <c r="AD1567" s="8" t="str">
        <f t="shared" si="464"/>
        <v/>
      </c>
      <c r="AE1567" s="8" t="str">
        <f t="shared" si="460"/>
        <v/>
      </c>
      <c r="AF1567" s="5">
        <f t="shared" si="461"/>
        <v>1952</v>
      </c>
      <c r="AG1567" s="46">
        <v>1564</v>
      </c>
      <c r="AH1567" s="47" t="str">
        <f t="shared" si="451"/>
        <v/>
      </c>
      <c r="AI1567" s="48" t="str">
        <f t="shared" si="452"/>
        <v/>
      </c>
      <c r="AK1567" s="22" t="e">
        <f>TRIM(#REF!)</f>
        <v>#REF!</v>
      </c>
      <c r="AL1567" s="23" t="e">
        <f>IF(#REF!=0,"",#REF!)</f>
        <v>#REF!</v>
      </c>
      <c r="AM1567" s="19" t="e">
        <f>IF(#REF!=0,"",#REF!)</f>
        <v>#REF!</v>
      </c>
      <c r="AN1567" s="23" t="e">
        <f>IF($AK1567="","",#REF!)</f>
        <v>#REF!</v>
      </c>
      <c r="AO1567" s="23" t="e">
        <f t="shared" si="462"/>
        <v>#REF!</v>
      </c>
      <c r="AP1567" s="19" t="e">
        <f>IF(#REF!=0,"",#REF!)</f>
        <v>#REF!</v>
      </c>
      <c r="AQ1567" s="19" t="e">
        <f>IF(#REF!=0,"",#REF!)</f>
        <v>#REF!</v>
      </c>
      <c r="AR1567" s="19" t="e">
        <f>IF(#REF!=0,"",#REF!)</f>
        <v>#REF!</v>
      </c>
      <c r="AS1567" s="19" t="e">
        <f>#REF!</f>
        <v>#REF!</v>
      </c>
    </row>
    <row r="1568" spans="4:45" ht="19.5" thickTop="1" thickBot="1" x14ac:dyDescent="0.25">
      <c r="D1568" s="1" t="str">
        <f t="shared" si="448"/>
        <v/>
      </c>
      <c r="E1568" s="1" t="str">
        <f t="shared" si="449"/>
        <v/>
      </c>
      <c r="K1568" s="19" t="str">
        <f t="shared" si="453"/>
        <v/>
      </c>
      <c r="L1568" s="19">
        <f t="shared" si="463"/>
        <v>10000</v>
      </c>
      <c r="M1568" s="22" t="str">
        <f>TRIM(Data!$N1565)</f>
        <v>Janice Wang</v>
      </c>
      <c r="N1568" s="22" t="str">
        <f>TRIM(Data!$A1565)</f>
        <v>Janice Wang (R)</v>
      </c>
      <c r="O1568" s="23">
        <f>IF(Data!$B1565=0,"",Data!$B1565)</f>
        <v>2024</v>
      </c>
      <c r="P1568" s="19" t="str">
        <f>IF(Data!$C1565=0,"",Data!$C1565)</f>
        <v>1</v>
      </c>
      <c r="Q1568" s="23" t="str">
        <f>IF($M1568="","",Data!$E1565)</f>
        <v>L</v>
      </c>
      <c r="R1568" s="23" t="str">
        <f t="shared" si="454"/>
        <v>L</v>
      </c>
      <c r="S1568" s="23" t="str">
        <f t="shared" si="455"/>
        <v>L</v>
      </c>
      <c r="T1568" s="19" t="str">
        <f>IF(Data!$F1565=0,"",Data!$F1565)</f>
        <v/>
      </c>
      <c r="U1568" s="19" t="str">
        <f>IF(Data!$G1565=0,"",Data!$G1565)</f>
        <v/>
      </c>
      <c r="V1568" s="19" t="str">
        <f>IF(Data!$D1565=0,"",Data!$D1565)</f>
        <v/>
      </c>
      <c r="W1568" s="19" t="str">
        <f>Data!$H1565</f>
        <v>Reticulata</v>
      </c>
      <c r="Y1568" s="41" t="e">
        <f t="shared" si="450"/>
        <v>#REF!</v>
      </c>
      <c r="Z1568" s="8">
        <f t="shared" si="456"/>
        <v>10000</v>
      </c>
      <c r="AA1568" s="8" t="str">
        <f t="shared" si="457"/>
        <v>Janice Wang</v>
      </c>
      <c r="AB1568" s="8" t="str">
        <f t="shared" si="458"/>
        <v>L</v>
      </c>
      <c r="AC1568" s="8" t="str">
        <f t="shared" si="459"/>
        <v/>
      </c>
      <c r="AD1568" s="8" t="str">
        <f t="shared" si="464"/>
        <v/>
      </c>
      <c r="AE1568" s="8" t="str">
        <f t="shared" si="460"/>
        <v/>
      </c>
      <c r="AF1568" s="5">
        <f t="shared" si="461"/>
        <v>2024</v>
      </c>
      <c r="AG1568" s="46">
        <v>1565</v>
      </c>
      <c r="AH1568" s="47" t="str">
        <f t="shared" si="451"/>
        <v/>
      </c>
      <c r="AI1568" s="48" t="str">
        <f t="shared" si="452"/>
        <v/>
      </c>
      <c r="AK1568" s="22" t="e">
        <f>TRIM(#REF!)</f>
        <v>#REF!</v>
      </c>
      <c r="AL1568" s="23" t="e">
        <f>IF(#REF!=0,"",#REF!)</f>
        <v>#REF!</v>
      </c>
      <c r="AM1568" s="19" t="e">
        <f>IF(#REF!=0,"",#REF!)</f>
        <v>#REF!</v>
      </c>
      <c r="AN1568" s="23" t="e">
        <f>IF($AK1568="","",#REF!)</f>
        <v>#REF!</v>
      </c>
      <c r="AO1568" s="23" t="e">
        <f t="shared" si="462"/>
        <v>#REF!</v>
      </c>
      <c r="AP1568" s="19" t="e">
        <f>IF(#REF!=0,"",#REF!)</f>
        <v>#REF!</v>
      </c>
      <c r="AQ1568" s="19" t="e">
        <f>IF(#REF!=0,"",#REF!)</f>
        <v>#REF!</v>
      </c>
      <c r="AR1568" s="19" t="e">
        <f>IF(#REF!=0,"",#REF!)</f>
        <v>#REF!</v>
      </c>
      <c r="AS1568" s="19" t="e">
        <f>#REF!</f>
        <v>#REF!</v>
      </c>
    </row>
    <row r="1569" spans="4:45" ht="19.5" thickTop="1" thickBot="1" x14ac:dyDescent="0.25">
      <c r="D1569" s="1" t="str">
        <f t="shared" si="448"/>
        <v/>
      </c>
      <c r="E1569" s="1" t="str">
        <f t="shared" si="449"/>
        <v/>
      </c>
      <c r="K1569" s="19" t="str">
        <f t="shared" si="453"/>
        <v/>
      </c>
      <c r="L1569" s="19">
        <f t="shared" si="463"/>
        <v>10000</v>
      </c>
      <c r="M1569" s="22" t="str">
        <f>TRIM(Data!$N1566)</f>
        <v>Janie Dover</v>
      </c>
      <c r="N1569" s="22" t="str">
        <f>TRIM(Data!$A1566)</f>
        <v>Janie Dover</v>
      </c>
      <c r="O1569" s="23">
        <f>IF(Data!$B1566=0,"",Data!$B1566)</f>
        <v>1988</v>
      </c>
      <c r="P1569" s="19" t="str">
        <f>IF(Data!$C1566=0,"",Data!$C1566)</f>
        <v>1</v>
      </c>
      <c r="Q1569" s="23" t="str">
        <f>IF($M1569="","",Data!$E1566)</f>
        <v>Min-S</v>
      </c>
      <c r="R1569" s="23" t="str">
        <f t="shared" si="454"/>
        <v>S</v>
      </c>
      <c r="S1569" s="23" t="str">
        <f t="shared" si="455"/>
        <v>S</v>
      </c>
      <c r="T1569" s="19" t="str">
        <f>IF(Data!$F1566=0,"",Data!$F1566)</f>
        <v/>
      </c>
      <c r="U1569" s="19" t="str">
        <f>IF(Data!$G1566=0,"",Data!$G1566)</f>
        <v>FD</v>
      </c>
      <c r="V1569" s="19" t="str">
        <f>IF(Data!$D1566=0,"",Data!$D1566)</f>
        <v/>
      </c>
      <c r="W1569" s="19" t="str">
        <f>Data!$H1566</f>
        <v>Japonica</v>
      </c>
      <c r="Y1569" s="41" t="e">
        <f t="shared" si="450"/>
        <v>#REF!</v>
      </c>
      <c r="Z1569" s="8">
        <f t="shared" si="456"/>
        <v>10000</v>
      </c>
      <c r="AA1569" s="8" t="str">
        <f t="shared" si="457"/>
        <v>Janie Dover</v>
      </c>
      <c r="AB1569" s="8" t="str">
        <f t="shared" si="458"/>
        <v>S</v>
      </c>
      <c r="AC1569" s="8" t="str">
        <f t="shared" si="459"/>
        <v/>
      </c>
      <c r="AD1569" s="8" t="str">
        <f t="shared" si="464"/>
        <v>FD</v>
      </c>
      <c r="AE1569" s="8" t="str">
        <f t="shared" si="460"/>
        <v/>
      </c>
      <c r="AF1569" s="5">
        <f t="shared" si="461"/>
        <v>1988</v>
      </c>
      <c r="AG1569" s="46">
        <v>1566</v>
      </c>
      <c r="AH1569" s="47" t="str">
        <f t="shared" si="451"/>
        <v/>
      </c>
      <c r="AI1569" s="48" t="str">
        <f t="shared" si="452"/>
        <v/>
      </c>
      <c r="AK1569" s="22" t="e">
        <f>TRIM(#REF!)</f>
        <v>#REF!</v>
      </c>
      <c r="AL1569" s="23" t="e">
        <f>IF(#REF!=0,"",#REF!)</f>
        <v>#REF!</v>
      </c>
      <c r="AM1569" s="19" t="e">
        <f>IF(#REF!=0,"",#REF!)</f>
        <v>#REF!</v>
      </c>
      <c r="AN1569" s="23" t="e">
        <f>IF($AK1569="","",#REF!)</f>
        <v>#REF!</v>
      </c>
      <c r="AO1569" s="23" t="e">
        <f t="shared" si="462"/>
        <v>#REF!</v>
      </c>
      <c r="AP1569" s="19" t="e">
        <f>IF(#REF!=0,"",#REF!)</f>
        <v>#REF!</v>
      </c>
      <c r="AQ1569" s="19" t="e">
        <f>IF(#REF!=0,"",#REF!)</f>
        <v>#REF!</v>
      </c>
      <c r="AR1569" s="19" t="e">
        <f>IF(#REF!=0,"",#REF!)</f>
        <v>#REF!</v>
      </c>
      <c r="AS1569" s="19" t="e">
        <f>#REF!</f>
        <v>#REF!</v>
      </c>
    </row>
    <row r="1570" spans="4:45" ht="19.5" thickTop="1" thickBot="1" x14ac:dyDescent="0.25">
      <c r="D1570" s="1" t="str">
        <f t="shared" si="448"/>
        <v/>
      </c>
      <c r="E1570" s="1" t="str">
        <f t="shared" si="449"/>
        <v/>
      </c>
      <c r="K1570" s="19" t="str">
        <f t="shared" si="453"/>
        <v/>
      </c>
      <c r="L1570" s="19">
        <f t="shared" si="463"/>
        <v>10000</v>
      </c>
      <c r="M1570" s="22" t="str">
        <f>TRIM(Data!$N1567)</f>
        <v>Jan's Chance</v>
      </c>
      <c r="N1570" s="22" t="str">
        <f>TRIM(Data!$A1567)</f>
        <v>Jan's Chance</v>
      </c>
      <c r="O1570" s="23">
        <f>IF(Data!$B1567=0,"",Data!$B1567)</f>
        <v>1991</v>
      </c>
      <c r="P1570" s="19" t="str">
        <f>IF(Data!$C1567=0,"",Data!$C1567)</f>
        <v>1</v>
      </c>
      <c r="Q1570" s="23" t="str">
        <f>IF($M1570="","",Data!$E1567)</f>
        <v>VL</v>
      </c>
      <c r="R1570" s="23" t="str">
        <f t="shared" si="454"/>
        <v>VL</v>
      </c>
      <c r="S1570" s="23" t="str">
        <f t="shared" si="455"/>
        <v>VL</v>
      </c>
      <c r="T1570" s="19" t="str">
        <f>IF(Data!$F1567=0,"",Data!$F1567)</f>
        <v/>
      </c>
      <c r="U1570" s="19" t="str">
        <f>IF(Data!$G1567=0,"",Data!$G1567)</f>
        <v/>
      </c>
      <c r="V1570" s="19" t="str">
        <f>IF(Data!$D1567=0,"",Data!$D1567)</f>
        <v/>
      </c>
      <c r="W1570" s="19" t="str">
        <f>Data!$H1567</f>
        <v>Japonica</v>
      </c>
      <c r="Y1570" s="41" t="e">
        <f t="shared" si="450"/>
        <v>#REF!</v>
      </c>
      <c r="Z1570" s="8">
        <f t="shared" si="456"/>
        <v>10000</v>
      </c>
      <c r="AA1570" s="8" t="str">
        <f t="shared" si="457"/>
        <v>Jan's Chance</v>
      </c>
      <c r="AB1570" s="8" t="str">
        <f t="shared" si="458"/>
        <v>VL</v>
      </c>
      <c r="AC1570" s="8" t="str">
        <f t="shared" si="459"/>
        <v/>
      </c>
      <c r="AD1570" s="8" t="str">
        <f t="shared" si="464"/>
        <v/>
      </c>
      <c r="AE1570" s="8" t="str">
        <f t="shared" si="460"/>
        <v/>
      </c>
      <c r="AF1570" s="5">
        <f t="shared" si="461"/>
        <v>1991</v>
      </c>
      <c r="AG1570" s="46">
        <v>1567</v>
      </c>
      <c r="AH1570" s="47" t="str">
        <f t="shared" si="451"/>
        <v/>
      </c>
      <c r="AI1570" s="48" t="str">
        <f t="shared" si="452"/>
        <v/>
      </c>
      <c r="AK1570" s="22" t="e">
        <f>TRIM(#REF!)</f>
        <v>#REF!</v>
      </c>
      <c r="AL1570" s="23" t="e">
        <f>IF(#REF!=0,"",#REF!)</f>
        <v>#REF!</v>
      </c>
      <c r="AM1570" s="19" t="e">
        <f>IF(#REF!=0,"",#REF!)</f>
        <v>#REF!</v>
      </c>
      <c r="AN1570" s="23" t="e">
        <f>IF($AK1570="","",#REF!)</f>
        <v>#REF!</v>
      </c>
      <c r="AO1570" s="23" t="e">
        <f t="shared" si="462"/>
        <v>#REF!</v>
      </c>
      <c r="AP1570" s="19" t="e">
        <f>IF(#REF!=0,"",#REF!)</f>
        <v>#REF!</v>
      </c>
      <c r="AQ1570" s="19" t="e">
        <f>IF(#REF!=0,"",#REF!)</f>
        <v>#REF!</v>
      </c>
      <c r="AR1570" s="19" t="e">
        <f>IF(#REF!=0,"",#REF!)</f>
        <v>#REF!</v>
      </c>
      <c r="AS1570" s="19" t="e">
        <f>#REF!</f>
        <v>#REF!</v>
      </c>
    </row>
    <row r="1571" spans="4:45" ht="19.5" thickTop="1" thickBot="1" x14ac:dyDescent="0.25">
      <c r="D1571" s="1" t="str">
        <f t="shared" si="448"/>
        <v/>
      </c>
      <c r="E1571" s="1" t="str">
        <f t="shared" si="449"/>
        <v/>
      </c>
      <c r="K1571" s="19" t="str">
        <f t="shared" si="453"/>
        <v/>
      </c>
      <c r="L1571" s="19">
        <f t="shared" si="463"/>
        <v>10000</v>
      </c>
      <c r="M1571" s="22" t="str">
        <f>TRIM(Data!$N1568)</f>
        <v>Japanese Fantasy</v>
      </c>
      <c r="N1571" s="22" t="str">
        <f>TRIM(Data!$A1568)</f>
        <v>Japanese Fantasy (H)</v>
      </c>
      <c r="O1571" s="23">
        <f>IF(Data!$B1568=0,"",Data!$B1568)</f>
        <v>1990</v>
      </c>
      <c r="P1571" s="19" t="str">
        <f>IF(Data!$C1568=0,"",Data!$C1568)</f>
        <v>1</v>
      </c>
      <c r="Q1571" s="23" t="str">
        <f>IF($M1571="","",Data!$E1568)</f>
        <v>Min</v>
      </c>
      <c r="R1571" s="23" t="str">
        <f t="shared" si="454"/>
        <v>Min</v>
      </c>
      <c r="S1571" s="23" t="str">
        <f t="shared" si="455"/>
        <v>Min</v>
      </c>
      <c r="T1571" s="19" t="str">
        <f>IF(Data!$F1568=0,"",Data!$F1568)</f>
        <v/>
      </c>
      <c r="U1571" s="19" t="str">
        <f>IF(Data!$G1568=0,"",Data!$G1568)</f>
        <v/>
      </c>
      <c r="V1571" s="19" t="str">
        <f>IF(Data!$D1568=0,"",Data!$D1568)</f>
        <v/>
      </c>
      <c r="W1571" s="19" t="str">
        <f>Data!$H1568</f>
        <v>NRH</v>
      </c>
      <c r="Y1571" s="41" t="e">
        <f t="shared" si="450"/>
        <v>#REF!</v>
      </c>
      <c r="Z1571" s="8">
        <f t="shared" si="456"/>
        <v>10000</v>
      </c>
      <c r="AA1571" s="8" t="str">
        <f t="shared" si="457"/>
        <v>Japanese Fantasy</v>
      </c>
      <c r="AB1571" s="8" t="str">
        <f t="shared" si="458"/>
        <v>Min</v>
      </c>
      <c r="AC1571" s="8" t="str">
        <f t="shared" si="459"/>
        <v/>
      </c>
      <c r="AD1571" s="8" t="str">
        <f t="shared" si="464"/>
        <v/>
      </c>
      <c r="AE1571" s="8" t="str">
        <f t="shared" si="460"/>
        <v/>
      </c>
      <c r="AF1571" s="5">
        <f t="shared" si="461"/>
        <v>1990</v>
      </c>
      <c r="AG1571" s="46">
        <v>1568</v>
      </c>
      <c r="AH1571" s="47" t="str">
        <f t="shared" si="451"/>
        <v/>
      </c>
      <c r="AI1571" s="48" t="str">
        <f t="shared" si="452"/>
        <v/>
      </c>
      <c r="AK1571" s="22" t="e">
        <f>TRIM(#REF!)</f>
        <v>#REF!</v>
      </c>
      <c r="AL1571" s="23" t="e">
        <f>IF(#REF!=0,"",#REF!)</f>
        <v>#REF!</v>
      </c>
      <c r="AM1571" s="19" t="e">
        <f>IF(#REF!=0,"",#REF!)</f>
        <v>#REF!</v>
      </c>
      <c r="AN1571" s="23" t="e">
        <f>IF($AK1571="","",#REF!)</f>
        <v>#REF!</v>
      </c>
      <c r="AO1571" s="23" t="e">
        <f t="shared" si="462"/>
        <v>#REF!</v>
      </c>
      <c r="AP1571" s="19" t="e">
        <f>IF(#REF!=0,"",#REF!)</f>
        <v>#REF!</v>
      </c>
      <c r="AQ1571" s="19" t="e">
        <f>IF(#REF!=0,"",#REF!)</f>
        <v>#REF!</v>
      </c>
      <c r="AR1571" s="19" t="e">
        <f>IF(#REF!=0,"",#REF!)</f>
        <v>#REF!</v>
      </c>
      <c r="AS1571" s="19" t="e">
        <f>#REF!</f>
        <v>#REF!</v>
      </c>
    </row>
    <row r="1572" spans="4:45" ht="19.5" thickTop="1" thickBot="1" x14ac:dyDescent="0.25">
      <c r="D1572" s="1" t="str">
        <f t="shared" si="448"/>
        <v/>
      </c>
      <c r="E1572" s="1" t="str">
        <f t="shared" si="449"/>
        <v/>
      </c>
      <c r="K1572" s="19" t="str">
        <f t="shared" si="453"/>
        <v/>
      </c>
      <c r="L1572" s="19">
        <f t="shared" si="463"/>
        <v>10000</v>
      </c>
      <c r="M1572" s="22" t="str">
        <f>TRIM(Data!$N1569)</f>
        <v>Jarvis Red</v>
      </c>
      <c r="N1572" s="22" t="str">
        <f>TRIM(Data!$A1569)</f>
        <v>Jarvis Red</v>
      </c>
      <c r="O1572" s="23">
        <f>IF(Data!$B1569=0,"",Data!$B1569)</f>
        <v>1911</v>
      </c>
      <c r="P1572" s="19" t="str">
        <f>IF(Data!$C1569=0,"",Data!$C1569)</f>
        <v>1</v>
      </c>
      <c r="Q1572" s="23" t="str">
        <f>IF($M1572="","",Data!$E1569)</f>
        <v>S-M</v>
      </c>
      <c r="R1572" s="23" t="str">
        <f t="shared" si="454"/>
        <v>S</v>
      </c>
      <c r="S1572" s="23" t="str">
        <f t="shared" si="455"/>
        <v>S</v>
      </c>
      <c r="T1572" s="19" t="str">
        <f>IF(Data!$F1569=0,"",Data!$F1569)</f>
        <v/>
      </c>
      <c r="U1572" s="19" t="str">
        <f>IF(Data!$G1569=0,"",Data!$G1569)</f>
        <v/>
      </c>
      <c r="V1572" s="19" t="str">
        <f>IF(Data!$D1569=0,"",Data!$D1569)</f>
        <v/>
      </c>
      <c r="W1572" s="19" t="str">
        <f>Data!$H1569</f>
        <v>Japonica</v>
      </c>
      <c r="Y1572" s="41" t="e">
        <f t="shared" si="450"/>
        <v>#REF!</v>
      </c>
      <c r="Z1572" s="8">
        <f t="shared" si="456"/>
        <v>10000</v>
      </c>
      <c r="AA1572" s="8" t="str">
        <f t="shared" si="457"/>
        <v>Jarvis Red</v>
      </c>
      <c r="AB1572" s="8" t="str">
        <f t="shared" si="458"/>
        <v>S</v>
      </c>
      <c r="AC1572" s="8" t="str">
        <f t="shared" si="459"/>
        <v/>
      </c>
      <c r="AD1572" s="8" t="str">
        <f t="shared" si="464"/>
        <v/>
      </c>
      <c r="AE1572" s="8" t="str">
        <f t="shared" si="460"/>
        <v/>
      </c>
      <c r="AF1572" s="5">
        <f t="shared" si="461"/>
        <v>1911</v>
      </c>
      <c r="AG1572" s="46">
        <v>1569</v>
      </c>
      <c r="AH1572" s="47" t="str">
        <f t="shared" si="451"/>
        <v/>
      </c>
      <c r="AI1572" s="48" t="str">
        <f t="shared" si="452"/>
        <v/>
      </c>
      <c r="AK1572" s="22" t="e">
        <f>TRIM(#REF!)</f>
        <v>#REF!</v>
      </c>
      <c r="AL1572" s="23" t="e">
        <f>IF(#REF!=0,"",#REF!)</f>
        <v>#REF!</v>
      </c>
      <c r="AM1572" s="19" t="e">
        <f>IF(#REF!=0,"",#REF!)</f>
        <v>#REF!</v>
      </c>
      <c r="AN1572" s="23" t="e">
        <f>IF($AK1572="","",#REF!)</f>
        <v>#REF!</v>
      </c>
      <c r="AO1572" s="23" t="e">
        <f t="shared" si="462"/>
        <v>#REF!</v>
      </c>
      <c r="AP1572" s="19" t="e">
        <f>IF(#REF!=0,"",#REF!)</f>
        <v>#REF!</v>
      </c>
      <c r="AQ1572" s="19" t="e">
        <f>IF(#REF!=0,"",#REF!)</f>
        <v>#REF!</v>
      </c>
      <c r="AR1572" s="19" t="e">
        <f>IF(#REF!=0,"",#REF!)</f>
        <v>#REF!</v>
      </c>
      <c r="AS1572" s="19" t="e">
        <f>#REF!</f>
        <v>#REF!</v>
      </c>
    </row>
    <row r="1573" spans="4:45" ht="19.5" thickTop="1" thickBot="1" x14ac:dyDescent="0.25">
      <c r="D1573" s="1" t="str">
        <f t="shared" si="448"/>
        <v/>
      </c>
      <c r="E1573" s="1" t="str">
        <f t="shared" si="449"/>
        <v/>
      </c>
      <c r="K1573" s="19" t="str">
        <f t="shared" si="453"/>
        <v/>
      </c>
      <c r="L1573" s="19">
        <f t="shared" si="463"/>
        <v>10000</v>
      </c>
      <c r="M1573" s="22" t="str">
        <f>TRIM(Data!$N1570)</f>
        <v>Jasper Dewey</v>
      </c>
      <c r="N1573" s="22" t="str">
        <f>TRIM(Data!$A1570)</f>
        <v>Jasper Dewey</v>
      </c>
      <c r="O1573" s="23">
        <f>IF(Data!$B1570=0,"",Data!$B1570)</f>
        <v>2020</v>
      </c>
      <c r="P1573" s="19" t="str">
        <f>IF(Data!$C1570=0,"",Data!$C1570)</f>
        <v>1</v>
      </c>
      <c r="Q1573" s="23" t="str">
        <f>IF($M1573="","",Data!$E1570)</f>
        <v>L</v>
      </c>
      <c r="R1573" s="23" t="str">
        <f t="shared" si="454"/>
        <v>L</v>
      </c>
      <c r="S1573" s="23" t="str">
        <f t="shared" si="455"/>
        <v>L</v>
      </c>
      <c r="T1573" s="19" t="str">
        <f>IF(Data!$F1570=0,"",Data!$F1570)</f>
        <v/>
      </c>
      <c r="U1573" s="19" t="str">
        <f>IF(Data!$G1570=0,"",Data!$G1570)</f>
        <v/>
      </c>
      <c r="V1573" s="19" t="str">
        <f>IF(Data!$D1570=0,"",Data!$D1570)</f>
        <v/>
      </c>
      <c r="W1573" s="19" t="str">
        <f>Data!$H1570</f>
        <v>Japonica</v>
      </c>
      <c r="Y1573" s="41" t="e">
        <f t="shared" si="450"/>
        <v>#REF!</v>
      </c>
      <c r="Z1573" s="8">
        <f t="shared" si="456"/>
        <v>10000</v>
      </c>
      <c r="AA1573" s="8" t="str">
        <f t="shared" si="457"/>
        <v>Jasper Dewey</v>
      </c>
      <c r="AB1573" s="8" t="str">
        <f t="shared" si="458"/>
        <v>L</v>
      </c>
      <c r="AC1573" s="8" t="str">
        <f t="shared" si="459"/>
        <v/>
      </c>
      <c r="AD1573" s="8" t="str">
        <f t="shared" si="464"/>
        <v/>
      </c>
      <c r="AE1573" s="8" t="str">
        <f t="shared" si="460"/>
        <v/>
      </c>
      <c r="AF1573" s="5">
        <f t="shared" si="461"/>
        <v>2020</v>
      </c>
      <c r="AG1573" s="46">
        <v>1570</v>
      </c>
      <c r="AH1573" s="47" t="str">
        <f t="shared" si="451"/>
        <v/>
      </c>
      <c r="AI1573" s="48" t="str">
        <f t="shared" si="452"/>
        <v/>
      </c>
      <c r="AK1573" s="22" t="e">
        <f>TRIM(#REF!)</f>
        <v>#REF!</v>
      </c>
      <c r="AL1573" s="23" t="e">
        <f>IF(#REF!=0,"",#REF!)</f>
        <v>#REF!</v>
      </c>
      <c r="AM1573" s="19" t="e">
        <f>IF(#REF!=0,"",#REF!)</f>
        <v>#REF!</v>
      </c>
      <c r="AN1573" s="23" t="e">
        <f>IF($AK1573="","",#REF!)</f>
        <v>#REF!</v>
      </c>
      <c r="AO1573" s="23" t="e">
        <f t="shared" si="462"/>
        <v>#REF!</v>
      </c>
      <c r="AP1573" s="19" t="e">
        <f>IF(#REF!=0,"",#REF!)</f>
        <v>#REF!</v>
      </c>
      <c r="AQ1573" s="19" t="e">
        <f>IF(#REF!=0,"",#REF!)</f>
        <v>#REF!</v>
      </c>
      <c r="AR1573" s="19" t="e">
        <f>IF(#REF!=0,"",#REF!)</f>
        <v>#REF!</v>
      </c>
      <c r="AS1573" s="19" t="e">
        <f>#REF!</f>
        <v>#REF!</v>
      </c>
    </row>
    <row r="1574" spans="4:45" ht="19.5" thickTop="1" thickBot="1" x14ac:dyDescent="0.25">
      <c r="D1574" s="1" t="str">
        <f t="shared" si="448"/>
        <v/>
      </c>
      <c r="E1574" s="1" t="str">
        <f t="shared" si="449"/>
        <v/>
      </c>
      <c r="K1574" s="19" t="str">
        <f t="shared" si="453"/>
        <v/>
      </c>
      <c r="L1574" s="19">
        <f t="shared" si="463"/>
        <v>10000</v>
      </c>
      <c r="M1574" s="22" t="str">
        <f>TRIM(Data!$N1571)</f>
        <v>Jastil</v>
      </c>
      <c r="N1574" s="22" t="str">
        <f>TRIM(Data!$A1571)</f>
        <v>Jastil</v>
      </c>
      <c r="O1574" s="23">
        <f>IF(Data!$B1571=0,"",Data!$B1571)</f>
        <v>2002</v>
      </c>
      <c r="P1574" s="19" t="str">
        <f>IF(Data!$C1571=0,"",Data!$C1571)</f>
        <v/>
      </c>
      <c r="Q1574" s="23" t="str">
        <f>IF($M1574="","",Data!$E1571)</f>
        <v>L</v>
      </c>
      <c r="R1574" s="23" t="str">
        <f t="shared" si="454"/>
        <v>L</v>
      </c>
      <c r="S1574" s="23" t="str">
        <f t="shared" si="455"/>
        <v>L</v>
      </c>
      <c r="T1574" s="19" t="str">
        <f>IF(Data!$F1571=0,"",Data!$F1571)</f>
        <v/>
      </c>
      <c r="U1574" s="19" t="str">
        <f>IF(Data!$G1571=0,"",Data!$G1571)</f>
        <v/>
      </c>
      <c r="V1574" s="19" t="str">
        <f>IF(Data!$D1571=0,"",Data!$D1571)</f>
        <v/>
      </c>
      <c r="W1574" s="19" t="str">
        <f>Data!$H1571</f>
        <v>Japonica</v>
      </c>
      <c r="Y1574" s="41" t="e">
        <f t="shared" si="450"/>
        <v>#REF!</v>
      </c>
      <c r="Z1574" s="8">
        <f t="shared" si="456"/>
        <v>10000</v>
      </c>
      <c r="AA1574" s="8" t="str">
        <f t="shared" si="457"/>
        <v>Jastil</v>
      </c>
      <c r="AB1574" s="8" t="str">
        <f t="shared" si="458"/>
        <v>L</v>
      </c>
      <c r="AC1574" s="8" t="str">
        <f t="shared" si="459"/>
        <v/>
      </c>
      <c r="AD1574" s="8" t="str">
        <f t="shared" si="464"/>
        <v/>
      </c>
      <c r="AE1574" s="8" t="str">
        <f t="shared" si="460"/>
        <v/>
      </c>
      <c r="AF1574" s="5">
        <f t="shared" si="461"/>
        <v>2002</v>
      </c>
      <c r="AG1574" s="46">
        <v>1571</v>
      </c>
      <c r="AH1574" s="47" t="str">
        <f t="shared" si="451"/>
        <v/>
      </c>
      <c r="AI1574" s="48" t="str">
        <f t="shared" si="452"/>
        <v/>
      </c>
      <c r="AK1574" s="22" t="e">
        <f>TRIM(#REF!)</f>
        <v>#REF!</v>
      </c>
      <c r="AL1574" s="23" t="e">
        <f>IF(#REF!=0,"",#REF!)</f>
        <v>#REF!</v>
      </c>
      <c r="AM1574" s="19" t="e">
        <f>IF(#REF!=0,"",#REF!)</f>
        <v>#REF!</v>
      </c>
      <c r="AN1574" s="23" t="e">
        <f>IF($AK1574="","",#REF!)</f>
        <v>#REF!</v>
      </c>
      <c r="AO1574" s="23" t="e">
        <f t="shared" si="462"/>
        <v>#REF!</v>
      </c>
      <c r="AP1574" s="19" t="e">
        <f>IF(#REF!=0,"",#REF!)</f>
        <v>#REF!</v>
      </c>
      <c r="AQ1574" s="19" t="e">
        <f>IF(#REF!=0,"",#REF!)</f>
        <v>#REF!</v>
      </c>
      <c r="AR1574" s="19" t="e">
        <f>IF(#REF!=0,"",#REF!)</f>
        <v>#REF!</v>
      </c>
      <c r="AS1574" s="19" t="e">
        <f>#REF!</f>
        <v>#REF!</v>
      </c>
    </row>
    <row r="1575" spans="4:45" ht="19.5" thickTop="1" thickBot="1" x14ac:dyDescent="0.25">
      <c r="D1575" s="1" t="str">
        <f t="shared" si="448"/>
        <v/>
      </c>
      <c r="E1575" s="1" t="str">
        <f t="shared" si="449"/>
        <v/>
      </c>
      <c r="K1575" s="19" t="str">
        <f t="shared" si="453"/>
        <v/>
      </c>
      <c r="L1575" s="19">
        <f t="shared" si="463"/>
        <v>10000</v>
      </c>
      <c r="M1575" s="22" t="str">
        <f>TRIM(Data!$N1572)</f>
        <v>Jay Bird Var.</v>
      </c>
      <c r="N1575" s="22" t="str">
        <f>TRIM(Data!$A1572)</f>
        <v>Jay Bird Var.</v>
      </c>
      <c r="O1575" s="23">
        <f>IF(Data!$B1572=0,"",Data!$B1572)</f>
        <v>1999</v>
      </c>
      <c r="P1575" s="19" t="str">
        <f>IF(Data!$C1572=0,"",Data!$C1572)</f>
        <v/>
      </c>
      <c r="Q1575" s="23" t="str">
        <f>IF($M1575="","",Data!$E1572)</f>
        <v>L</v>
      </c>
      <c r="R1575" s="23" t="str">
        <f t="shared" si="454"/>
        <v>L</v>
      </c>
      <c r="S1575" s="23" t="str">
        <f t="shared" si="455"/>
        <v>L</v>
      </c>
      <c r="T1575" s="19" t="str">
        <f>IF(Data!$F1572=0,"",Data!$F1572)</f>
        <v/>
      </c>
      <c r="U1575" s="19" t="str">
        <f>IF(Data!$G1572=0,"",Data!$G1572)</f>
        <v/>
      </c>
      <c r="V1575" s="19" t="str">
        <f>IF(Data!$D1572=0,"",Data!$D1572)</f>
        <v/>
      </c>
      <c r="W1575" s="19" t="str">
        <f>Data!$H1572</f>
        <v>Japonica</v>
      </c>
      <c r="Y1575" s="41" t="e">
        <f t="shared" si="450"/>
        <v>#REF!</v>
      </c>
      <c r="Z1575" s="8">
        <f t="shared" si="456"/>
        <v>10000</v>
      </c>
      <c r="AA1575" s="8" t="str">
        <f t="shared" si="457"/>
        <v>Jay Bird Var.</v>
      </c>
      <c r="AB1575" s="8" t="str">
        <f t="shared" si="458"/>
        <v>L</v>
      </c>
      <c r="AC1575" s="8" t="str">
        <f t="shared" si="459"/>
        <v/>
      </c>
      <c r="AD1575" s="8" t="str">
        <f t="shared" si="464"/>
        <v/>
      </c>
      <c r="AE1575" s="8" t="str">
        <f t="shared" si="460"/>
        <v/>
      </c>
      <c r="AF1575" s="5">
        <f t="shared" si="461"/>
        <v>1999</v>
      </c>
      <c r="AG1575" s="46">
        <v>1572</v>
      </c>
      <c r="AH1575" s="47" t="str">
        <f t="shared" si="451"/>
        <v/>
      </c>
      <c r="AI1575" s="48" t="str">
        <f t="shared" si="452"/>
        <v/>
      </c>
      <c r="AK1575" s="22" t="e">
        <f>TRIM(#REF!)</f>
        <v>#REF!</v>
      </c>
      <c r="AL1575" s="23" t="e">
        <f>IF(#REF!=0,"",#REF!)</f>
        <v>#REF!</v>
      </c>
      <c r="AM1575" s="19" t="e">
        <f>IF(#REF!=0,"",#REF!)</f>
        <v>#REF!</v>
      </c>
      <c r="AN1575" s="23" t="e">
        <f>IF($AK1575="","",#REF!)</f>
        <v>#REF!</v>
      </c>
      <c r="AO1575" s="23" t="e">
        <f t="shared" si="462"/>
        <v>#REF!</v>
      </c>
      <c r="AP1575" s="19" t="e">
        <f>IF(#REF!=0,"",#REF!)</f>
        <v>#REF!</v>
      </c>
      <c r="AQ1575" s="19" t="e">
        <f>IF(#REF!=0,"",#REF!)</f>
        <v>#REF!</v>
      </c>
      <c r="AR1575" s="19" t="e">
        <f>IF(#REF!=0,"",#REF!)</f>
        <v>#REF!</v>
      </c>
      <c r="AS1575" s="19" t="e">
        <f>#REF!</f>
        <v>#REF!</v>
      </c>
    </row>
    <row r="1576" spans="4:45" ht="19.5" thickTop="1" thickBot="1" x14ac:dyDescent="0.25">
      <c r="D1576" s="1" t="str">
        <f t="shared" ref="D1576:D1639" si="465">IF(ISERROR(VLOOKUP(A1576,$K$4:$M$2950,3,FALSE)),"",VLOOKUP(A1576,$K$4:$N$2950,4,FALSE))</f>
        <v/>
      </c>
      <c r="E1576" s="1" t="str">
        <f t="shared" ref="E1576:E1639" si="466">IF(ISERROR(VLOOKUP(A1576,$K$4:$M$2950,3,FALSE)),"",IF(VLOOKUP(A1576,$K$4:$T$2950,6,FALSE)=0,"",VLOOKUP(A1576,$K$4:$T$2950,6,FALSE)))</f>
        <v/>
      </c>
      <c r="K1576" s="19" t="str">
        <f t="shared" si="453"/>
        <v/>
      </c>
      <c r="L1576" s="19">
        <f t="shared" si="463"/>
        <v>10000</v>
      </c>
      <c r="M1576" s="22" t="str">
        <f>TRIM(Data!$N1573)</f>
        <v>Jay Ellis</v>
      </c>
      <c r="N1576" s="22" t="str">
        <f>TRIM(Data!$A1573)</f>
        <v>Jay Ellis</v>
      </c>
      <c r="O1576" s="23">
        <f>IF(Data!$B1573=0,"",Data!$B1573)</f>
        <v>1999</v>
      </c>
      <c r="P1576" s="19" t="str">
        <f>IF(Data!$C1573=0,"",Data!$C1573)</f>
        <v>1</v>
      </c>
      <c r="Q1576" s="23" t="str">
        <f>IF($M1576="","",Data!$E1573)</f>
        <v>L-VL</v>
      </c>
      <c r="R1576" s="23" t="str">
        <f t="shared" si="454"/>
        <v>L</v>
      </c>
      <c r="S1576" s="23" t="str">
        <f t="shared" si="455"/>
        <v>L</v>
      </c>
      <c r="T1576" s="19" t="str">
        <f>IF(Data!$F1573=0,"",Data!$F1573)</f>
        <v/>
      </c>
      <c r="U1576" s="19" t="str">
        <f>IF(Data!$G1573=0,"",Data!$G1573)</f>
        <v/>
      </c>
      <c r="V1576" s="19" t="str">
        <f>IF(Data!$D1573=0,"",Data!$D1573)</f>
        <v/>
      </c>
      <c r="W1576" s="19" t="str">
        <f>Data!$H1573</f>
        <v>Japonica</v>
      </c>
      <c r="Y1576" s="41" t="e">
        <f t="shared" si="450"/>
        <v>#REF!</v>
      </c>
      <c r="Z1576" s="8">
        <f t="shared" si="456"/>
        <v>10000</v>
      </c>
      <c r="AA1576" s="8" t="str">
        <f t="shared" si="457"/>
        <v>Jay Ellis</v>
      </c>
      <c r="AB1576" s="8" t="str">
        <f t="shared" si="458"/>
        <v>L</v>
      </c>
      <c r="AC1576" s="8" t="str">
        <f t="shared" si="459"/>
        <v/>
      </c>
      <c r="AD1576" s="8" t="str">
        <f t="shared" si="464"/>
        <v/>
      </c>
      <c r="AE1576" s="8" t="str">
        <f t="shared" si="460"/>
        <v/>
      </c>
      <c r="AF1576" s="5">
        <f t="shared" si="461"/>
        <v>1999</v>
      </c>
      <c r="AG1576" s="46">
        <v>1573</v>
      </c>
      <c r="AH1576" s="47" t="str">
        <f t="shared" si="451"/>
        <v/>
      </c>
      <c r="AI1576" s="48" t="str">
        <f t="shared" si="452"/>
        <v/>
      </c>
      <c r="AK1576" s="22" t="e">
        <f>TRIM(#REF!)</f>
        <v>#REF!</v>
      </c>
      <c r="AL1576" s="23" t="e">
        <f>IF(#REF!=0,"",#REF!)</f>
        <v>#REF!</v>
      </c>
      <c r="AM1576" s="19" t="e">
        <f>IF(#REF!=0,"",#REF!)</f>
        <v>#REF!</v>
      </c>
      <c r="AN1576" s="23" t="e">
        <f>IF($AK1576="","",#REF!)</f>
        <v>#REF!</v>
      </c>
      <c r="AO1576" s="23" t="e">
        <f t="shared" si="462"/>
        <v>#REF!</v>
      </c>
      <c r="AP1576" s="19" t="e">
        <f>IF(#REF!=0,"",#REF!)</f>
        <v>#REF!</v>
      </c>
      <c r="AQ1576" s="19" t="e">
        <f>IF(#REF!=0,"",#REF!)</f>
        <v>#REF!</v>
      </c>
      <c r="AR1576" s="19" t="e">
        <f>IF(#REF!=0,"",#REF!)</f>
        <v>#REF!</v>
      </c>
      <c r="AS1576" s="19" t="e">
        <f>#REF!</f>
        <v>#REF!</v>
      </c>
    </row>
    <row r="1577" spans="4:45" ht="19.5" thickTop="1" thickBot="1" x14ac:dyDescent="0.25">
      <c r="D1577" s="1" t="str">
        <f t="shared" si="465"/>
        <v/>
      </c>
      <c r="E1577" s="1" t="str">
        <f t="shared" si="466"/>
        <v/>
      </c>
      <c r="K1577" s="19" t="str">
        <f t="shared" si="453"/>
        <v/>
      </c>
      <c r="L1577" s="19">
        <f t="shared" si="463"/>
        <v>10000</v>
      </c>
      <c r="M1577" s="22" t="str">
        <f>TRIM(Data!$N1574)</f>
        <v>Jay's Surprise</v>
      </c>
      <c r="N1577" s="22" t="str">
        <f>TRIM(Data!$A1574)</f>
        <v>Jay's Surprise</v>
      </c>
      <c r="O1577" s="23">
        <f>IF(Data!$B1574=0,"",Data!$B1574)</f>
        <v>2023</v>
      </c>
      <c r="P1577" s="19" t="str">
        <f>IF(Data!$C1574=0,"",Data!$C1574)</f>
        <v>1</v>
      </c>
      <c r="Q1577" s="23" t="str">
        <f>IF($M1577="","",Data!$E1574)</f>
        <v>L</v>
      </c>
      <c r="R1577" s="23" t="str">
        <f t="shared" si="454"/>
        <v>L</v>
      </c>
      <c r="S1577" s="23" t="str">
        <f t="shared" si="455"/>
        <v>L</v>
      </c>
      <c r="T1577" s="19" t="str">
        <f>IF(Data!$F1574=0,"",Data!$F1574)</f>
        <v/>
      </c>
      <c r="U1577" s="19" t="str">
        <f>IF(Data!$G1574=0,"",Data!$G1574)</f>
        <v/>
      </c>
      <c r="V1577" s="19" t="str">
        <f>IF(Data!$D1574=0,"",Data!$D1574)</f>
        <v/>
      </c>
      <c r="W1577" s="19" t="str">
        <f>Data!$H1574</f>
        <v>Japonica</v>
      </c>
      <c r="Y1577" s="41" t="e">
        <f t="shared" si="450"/>
        <v>#REF!</v>
      </c>
      <c r="Z1577" s="8">
        <f t="shared" si="456"/>
        <v>10000</v>
      </c>
      <c r="AA1577" s="8" t="str">
        <f t="shared" si="457"/>
        <v>Jay's Surprise</v>
      </c>
      <c r="AB1577" s="8" t="str">
        <f t="shared" si="458"/>
        <v>L</v>
      </c>
      <c r="AC1577" s="8" t="str">
        <f t="shared" si="459"/>
        <v/>
      </c>
      <c r="AD1577" s="8" t="str">
        <f t="shared" si="464"/>
        <v/>
      </c>
      <c r="AE1577" s="8" t="str">
        <f t="shared" si="460"/>
        <v/>
      </c>
      <c r="AF1577" s="5">
        <f t="shared" si="461"/>
        <v>2023</v>
      </c>
      <c r="AG1577" s="46">
        <v>1574</v>
      </c>
      <c r="AH1577" s="47" t="str">
        <f t="shared" si="451"/>
        <v/>
      </c>
      <c r="AI1577" s="48" t="str">
        <f t="shared" si="452"/>
        <v/>
      </c>
      <c r="AK1577" s="22" t="e">
        <f>TRIM(#REF!)</f>
        <v>#REF!</v>
      </c>
      <c r="AL1577" s="23" t="e">
        <f>IF(#REF!=0,"",#REF!)</f>
        <v>#REF!</v>
      </c>
      <c r="AM1577" s="19" t="e">
        <f>IF(#REF!=0,"",#REF!)</f>
        <v>#REF!</v>
      </c>
      <c r="AN1577" s="23" t="e">
        <f>IF($AK1577="","",#REF!)</f>
        <v>#REF!</v>
      </c>
      <c r="AO1577" s="23" t="e">
        <f t="shared" si="462"/>
        <v>#REF!</v>
      </c>
      <c r="AP1577" s="19" t="e">
        <f>IF(#REF!=0,"",#REF!)</f>
        <v>#REF!</v>
      </c>
      <c r="AQ1577" s="19" t="e">
        <f>IF(#REF!=0,"",#REF!)</f>
        <v>#REF!</v>
      </c>
      <c r="AR1577" s="19" t="e">
        <f>IF(#REF!=0,"",#REF!)</f>
        <v>#REF!</v>
      </c>
      <c r="AS1577" s="19" t="e">
        <f>#REF!</f>
        <v>#REF!</v>
      </c>
    </row>
    <row r="1578" spans="4:45" ht="19.5" thickTop="1" thickBot="1" x14ac:dyDescent="0.25">
      <c r="D1578" s="1" t="str">
        <f t="shared" si="465"/>
        <v/>
      </c>
      <c r="E1578" s="1" t="str">
        <f t="shared" si="466"/>
        <v/>
      </c>
      <c r="K1578" s="19" t="str">
        <f t="shared" si="453"/>
        <v/>
      </c>
      <c r="L1578" s="19">
        <f t="shared" si="463"/>
        <v>10000</v>
      </c>
      <c r="M1578" s="22" t="str">
        <f>TRIM(Data!$N1575)</f>
        <v>Jean Clere</v>
      </c>
      <c r="N1578" s="22" t="str">
        <f>TRIM(Data!$A1575)</f>
        <v>Jean Clere</v>
      </c>
      <c r="O1578" s="23">
        <f>IF(Data!$B1575=0,"",Data!$B1575)</f>
        <v>1969</v>
      </c>
      <c r="P1578" s="19" t="str">
        <f>IF(Data!$C1575=0,"",Data!$C1575)</f>
        <v>1</v>
      </c>
      <c r="Q1578" s="23" t="str">
        <f>IF($M1578="","",Data!$E1575)</f>
        <v>M</v>
      </c>
      <c r="R1578" s="23" t="str">
        <f t="shared" si="454"/>
        <v>M</v>
      </c>
      <c r="S1578" s="23" t="str">
        <f t="shared" si="455"/>
        <v>M</v>
      </c>
      <c r="T1578" s="19" t="str">
        <f>IF(Data!$F1575=0,"",Data!$F1575)</f>
        <v/>
      </c>
      <c r="U1578" s="19" t="str">
        <f>IF(Data!$G1575=0,"",Data!$G1575)</f>
        <v/>
      </c>
      <c r="V1578" s="19" t="str">
        <f>IF(Data!$D1575=0,"",Data!$D1575)</f>
        <v/>
      </c>
      <c r="W1578" s="19" t="str">
        <f>Data!$H1575</f>
        <v>Japonica</v>
      </c>
      <c r="Y1578" s="41" t="e">
        <f t="shared" si="450"/>
        <v>#REF!</v>
      </c>
      <c r="Z1578" s="8">
        <f t="shared" si="456"/>
        <v>10000</v>
      </c>
      <c r="AA1578" s="8" t="str">
        <f t="shared" si="457"/>
        <v>Jean Clere</v>
      </c>
      <c r="AB1578" s="8" t="str">
        <f t="shared" si="458"/>
        <v>M</v>
      </c>
      <c r="AC1578" s="8" t="str">
        <f t="shared" si="459"/>
        <v/>
      </c>
      <c r="AD1578" s="8" t="str">
        <f t="shared" si="464"/>
        <v/>
      </c>
      <c r="AE1578" s="8" t="str">
        <f t="shared" si="460"/>
        <v/>
      </c>
      <c r="AF1578" s="5">
        <f t="shared" si="461"/>
        <v>1969</v>
      </c>
      <c r="AG1578" s="46">
        <v>1575</v>
      </c>
      <c r="AH1578" s="47" t="str">
        <f t="shared" si="451"/>
        <v/>
      </c>
      <c r="AI1578" s="48" t="str">
        <f t="shared" si="452"/>
        <v/>
      </c>
      <c r="AK1578" s="22" t="e">
        <f>TRIM(#REF!)</f>
        <v>#REF!</v>
      </c>
      <c r="AL1578" s="23" t="e">
        <f>IF(#REF!=0,"",#REF!)</f>
        <v>#REF!</v>
      </c>
      <c r="AM1578" s="19" t="e">
        <f>IF(#REF!=0,"",#REF!)</f>
        <v>#REF!</v>
      </c>
      <c r="AN1578" s="23" t="e">
        <f>IF($AK1578="","",#REF!)</f>
        <v>#REF!</v>
      </c>
      <c r="AO1578" s="23" t="e">
        <f t="shared" si="462"/>
        <v>#REF!</v>
      </c>
      <c r="AP1578" s="19" t="e">
        <f>IF(#REF!=0,"",#REF!)</f>
        <v>#REF!</v>
      </c>
      <c r="AQ1578" s="19" t="e">
        <f>IF(#REF!=0,"",#REF!)</f>
        <v>#REF!</v>
      </c>
      <c r="AR1578" s="19" t="e">
        <f>IF(#REF!=0,"",#REF!)</f>
        <v>#REF!</v>
      </c>
      <c r="AS1578" s="19" t="e">
        <f>#REF!</f>
        <v>#REF!</v>
      </c>
    </row>
    <row r="1579" spans="4:45" ht="19.5" thickTop="1" thickBot="1" x14ac:dyDescent="0.25">
      <c r="D1579" s="1" t="str">
        <f t="shared" si="465"/>
        <v/>
      </c>
      <c r="E1579" s="1" t="str">
        <f t="shared" si="466"/>
        <v/>
      </c>
      <c r="K1579" s="19" t="str">
        <f t="shared" si="453"/>
        <v/>
      </c>
      <c r="L1579" s="19">
        <f t="shared" si="463"/>
        <v>10000</v>
      </c>
      <c r="M1579" s="22" t="str">
        <f>TRIM(Data!$N1576)</f>
        <v>Jean Comber</v>
      </c>
      <c r="N1579" s="22" t="str">
        <f>TRIM(Data!$A1576)</f>
        <v>Jean Comber (R)</v>
      </c>
      <c r="O1579" s="23">
        <f>IF(Data!$B1576=0,"",Data!$B1576)</f>
        <v>1984</v>
      </c>
      <c r="P1579" s="19" t="str">
        <f>IF(Data!$C1576=0,"",Data!$C1576)</f>
        <v>1</v>
      </c>
      <c r="Q1579" s="23" t="str">
        <f>IF($M1579="","",Data!$E1576)</f>
        <v>L-VL</v>
      </c>
      <c r="R1579" s="23" t="str">
        <f t="shared" si="454"/>
        <v>L</v>
      </c>
      <c r="S1579" s="23" t="str">
        <f t="shared" si="455"/>
        <v>L</v>
      </c>
      <c r="T1579" s="19" t="str">
        <f>IF(Data!$F1576=0,"",Data!$F1576)</f>
        <v/>
      </c>
      <c r="U1579" s="19" t="str">
        <f>IF(Data!$G1576=0,"",Data!$G1576)</f>
        <v/>
      </c>
      <c r="V1579" s="19" t="str">
        <f>IF(Data!$D1576=0,"",Data!$D1576)</f>
        <v/>
      </c>
      <c r="W1579" s="19" t="str">
        <f>Data!$H1576</f>
        <v>Reticulata</v>
      </c>
      <c r="Y1579" s="41" t="e">
        <f t="shared" si="450"/>
        <v>#REF!</v>
      </c>
      <c r="Z1579" s="8">
        <f t="shared" si="456"/>
        <v>10000</v>
      </c>
      <c r="AA1579" s="8" t="str">
        <f t="shared" si="457"/>
        <v>Jean Comber</v>
      </c>
      <c r="AB1579" s="8" t="str">
        <f t="shared" si="458"/>
        <v>L</v>
      </c>
      <c r="AC1579" s="8" t="str">
        <f t="shared" si="459"/>
        <v/>
      </c>
      <c r="AD1579" s="8" t="str">
        <f t="shared" si="464"/>
        <v/>
      </c>
      <c r="AE1579" s="8" t="str">
        <f t="shared" si="460"/>
        <v/>
      </c>
      <c r="AF1579" s="5">
        <f t="shared" si="461"/>
        <v>1984</v>
      </c>
      <c r="AG1579" s="46">
        <v>1576</v>
      </c>
      <c r="AH1579" s="47" t="str">
        <f t="shared" si="451"/>
        <v/>
      </c>
      <c r="AI1579" s="48" t="str">
        <f t="shared" si="452"/>
        <v/>
      </c>
      <c r="AK1579" s="22" t="e">
        <f>TRIM(#REF!)</f>
        <v>#REF!</v>
      </c>
      <c r="AL1579" s="23" t="e">
        <f>IF(#REF!=0,"",#REF!)</f>
        <v>#REF!</v>
      </c>
      <c r="AM1579" s="19" t="e">
        <f>IF(#REF!=0,"",#REF!)</f>
        <v>#REF!</v>
      </c>
      <c r="AN1579" s="23" t="e">
        <f>IF($AK1579="","",#REF!)</f>
        <v>#REF!</v>
      </c>
      <c r="AO1579" s="23" t="e">
        <f t="shared" si="462"/>
        <v>#REF!</v>
      </c>
      <c r="AP1579" s="19" t="e">
        <f>IF(#REF!=0,"",#REF!)</f>
        <v>#REF!</v>
      </c>
      <c r="AQ1579" s="19" t="e">
        <f>IF(#REF!=0,"",#REF!)</f>
        <v>#REF!</v>
      </c>
      <c r="AR1579" s="19" t="e">
        <f>IF(#REF!=0,"",#REF!)</f>
        <v>#REF!</v>
      </c>
      <c r="AS1579" s="19" t="e">
        <f>#REF!</f>
        <v>#REF!</v>
      </c>
    </row>
    <row r="1580" spans="4:45" ht="19.5" thickTop="1" thickBot="1" x14ac:dyDescent="0.25">
      <c r="D1580" s="1" t="str">
        <f t="shared" si="465"/>
        <v/>
      </c>
      <c r="E1580" s="1" t="str">
        <f t="shared" si="466"/>
        <v/>
      </c>
      <c r="K1580" s="19" t="str">
        <f t="shared" si="453"/>
        <v/>
      </c>
      <c r="L1580" s="19">
        <f t="shared" si="463"/>
        <v>10000</v>
      </c>
      <c r="M1580" s="22" t="str">
        <f>TRIM(Data!$N1577)</f>
        <v>Jean Kernaghan</v>
      </c>
      <c r="N1580" s="22" t="str">
        <f>TRIM(Data!$A1577)</f>
        <v>Jean Kernaghan</v>
      </c>
      <c r="O1580" s="23">
        <f>IF(Data!$B1577=0,"",Data!$B1577)</f>
        <v>1980</v>
      </c>
      <c r="P1580" s="19" t="str">
        <f>IF(Data!$C1577=0,"",Data!$C1577)</f>
        <v>1</v>
      </c>
      <c r="Q1580" s="23" t="str">
        <f>IF($M1580="","",Data!$E1577)</f>
        <v>M</v>
      </c>
      <c r="R1580" s="23" t="str">
        <f t="shared" si="454"/>
        <v>M</v>
      </c>
      <c r="S1580" s="23" t="str">
        <f t="shared" si="455"/>
        <v>M</v>
      </c>
      <c r="T1580" s="19" t="str">
        <f>IF(Data!$F1577=0,"",Data!$F1577)</f>
        <v/>
      </c>
      <c r="U1580" s="19" t="str">
        <f>IF(Data!$G1577=0,"",Data!$G1577)</f>
        <v/>
      </c>
      <c r="V1580" s="19" t="str">
        <f>IF(Data!$D1577=0,"",Data!$D1577)</f>
        <v/>
      </c>
      <c r="W1580" s="19" t="str">
        <f>Data!$H1577</f>
        <v>Japonica</v>
      </c>
      <c r="Y1580" s="41" t="e">
        <f t="shared" si="450"/>
        <v>#REF!</v>
      </c>
      <c r="Z1580" s="8">
        <f t="shared" si="456"/>
        <v>10000</v>
      </c>
      <c r="AA1580" s="8" t="str">
        <f t="shared" si="457"/>
        <v>Jean Kernaghan</v>
      </c>
      <c r="AB1580" s="8" t="str">
        <f t="shared" si="458"/>
        <v>M</v>
      </c>
      <c r="AC1580" s="8" t="str">
        <f t="shared" si="459"/>
        <v/>
      </c>
      <c r="AD1580" s="8" t="str">
        <f t="shared" si="464"/>
        <v/>
      </c>
      <c r="AE1580" s="8" t="str">
        <f t="shared" si="460"/>
        <v/>
      </c>
      <c r="AF1580" s="5">
        <f t="shared" si="461"/>
        <v>1980</v>
      </c>
      <c r="AG1580" s="46">
        <v>1577</v>
      </c>
      <c r="AH1580" s="47" t="str">
        <f t="shared" si="451"/>
        <v/>
      </c>
      <c r="AI1580" s="48" t="str">
        <f t="shared" si="452"/>
        <v/>
      </c>
      <c r="AK1580" s="22" t="e">
        <f>TRIM(#REF!)</f>
        <v>#REF!</v>
      </c>
      <c r="AL1580" s="23" t="e">
        <f>IF(#REF!=0,"",#REF!)</f>
        <v>#REF!</v>
      </c>
      <c r="AM1580" s="19" t="e">
        <f>IF(#REF!=0,"",#REF!)</f>
        <v>#REF!</v>
      </c>
      <c r="AN1580" s="23" t="e">
        <f>IF($AK1580="","",#REF!)</f>
        <v>#REF!</v>
      </c>
      <c r="AO1580" s="23" t="e">
        <f t="shared" si="462"/>
        <v>#REF!</v>
      </c>
      <c r="AP1580" s="19" t="e">
        <f>IF(#REF!=0,"",#REF!)</f>
        <v>#REF!</v>
      </c>
      <c r="AQ1580" s="19" t="e">
        <f>IF(#REF!=0,"",#REF!)</f>
        <v>#REF!</v>
      </c>
      <c r="AR1580" s="19" t="e">
        <f>IF(#REF!=0,"",#REF!)</f>
        <v>#REF!</v>
      </c>
      <c r="AS1580" s="19" t="e">
        <f>#REF!</f>
        <v>#REF!</v>
      </c>
    </row>
    <row r="1581" spans="4:45" ht="19.5" thickTop="1" thickBot="1" x14ac:dyDescent="0.25">
      <c r="D1581" s="1" t="str">
        <f t="shared" si="465"/>
        <v/>
      </c>
      <c r="E1581" s="1" t="str">
        <f t="shared" si="466"/>
        <v/>
      </c>
      <c r="K1581" s="19" t="str">
        <f t="shared" si="453"/>
        <v/>
      </c>
      <c r="L1581" s="19">
        <f t="shared" si="463"/>
        <v>10000</v>
      </c>
      <c r="M1581" s="22" t="str">
        <f>TRIM(Data!$N1578)</f>
        <v>Jean Logan</v>
      </c>
      <c r="N1581" s="22" t="str">
        <f>TRIM(Data!$A1578)</f>
        <v>Jean Logan (R)</v>
      </c>
      <c r="O1581" s="23">
        <f>IF(Data!$B1578=0,"",Data!$B1578)</f>
        <v>2019</v>
      </c>
      <c r="P1581" s="19" t="str">
        <f>IF(Data!$C1578=0,"",Data!$C1578)</f>
        <v>1</v>
      </c>
      <c r="Q1581" s="23" t="str">
        <f>IF($M1581="","",Data!$E1578)</f>
        <v>L-VL</v>
      </c>
      <c r="R1581" s="23" t="str">
        <f t="shared" si="454"/>
        <v>L</v>
      </c>
      <c r="S1581" s="23" t="str">
        <f t="shared" si="455"/>
        <v>L</v>
      </c>
      <c r="T1581" s="19" t="str">
        <f>IF(Data!$F1578=0,"",Data!$F1578)</f>
        <v/>
      </c>
      <c r="U1581" s="19" t="str">
        <f>IF(Data!$G1578=0,"",Data!$G1578)</f>
        <v/>
      </c>
      <c r="V1581" s="19" t="str">
        <f>IF(Data!$D1578=0,"",Data!$D1578)</f>
        <v/>
      </c>
      <c r="W1581" s="19" t="str">
        <f>Data!$H1578</f>
        <v>Reticulata</v>
      </c>
      <c r="Y1581" s="41" t="e">
        <f t="shared" si="450"/>
        <v>#REF!</v>
      </c>
      <c r="Z1581" s="8">
        <f t="shared" si="456"/>
        <v>10000</v>
      </c>
      <c r="AA1581" s="8" t="str">
        <f t="shared" si="457"/>
        <v>Jean Logan</v>
      </c>
      <c r="AB1581" s="8" t="str">
        <f t="shared" si="458"/>
        <v>L</v>
      </c>
      <c r="AC1581" s="8" t="str">
        <f t="shared" si="459"/>
        <v/>
      </c>
      <c r="AD1581" s="8" t="str">
        <f t="shared" si="464"/>
        <v/>
      </c>
      <c r="AE1581" s="8" t="str">
        <f t="shared" si="460"/>
        <v/>
      </c>
      <c r="AF1581" s="5">
        <f t="shared" si="461"/>
        <v>2019</v>
      </c>
      <c r="AG1581" s="46">
        <v>1578</v>
      </c>
      <c r="AH1581" s="47" t="str">
        <f t="shared" si="451"/>
        <v/>
      </c>
      <c r="AI1581" s="48" t="str">
        <f t="shared" si="452"/>
        <v/>
      </c>
      <c r="AK1581" s="22" t="e">
        <f>TRIM(#REF!)</f>
        <v>#REF!</v>
      </c>
      <c r="AL1581" s="23" t="e">
        <f>IF(#REF!=0,"",#REF!)</f>
        <v>#REF!</v>
      </c>
      <c r="AM1581" s="19" t="e">
        <f>IF(#REF!=0,"",#REF!)</f>
        <v>#REF!</v>
      </c>
      <c r="AN1581" s="23" t="e">
        <f>IF($AK1581="","",#REF!)</f>
        <v>#REF!</v>
      </c>
      <c r="AO1581" s="23" t="e">
        <f t="shared" si="462"/>
        <v>#REF!</v>
      </c>
      <c r="AP1581" s="19" t="e">
        <f>IF(#REF!=0,"",#REF!)</f>
        <v>#REF!</v>
      </c>
      <c r="AQ1581" s="19" t="e">
        <f>IF(#REF!=0,"",#REF!)</f>
        <v>#REF!</v>
      </c>
      <c r="AR1581" s="19" t="e">
        <f>IF(#REF!=0,"",#REF!)</f>
        <v>#REF!</v>
      </c>
      <c r="AS1581" s="19" t="e">
        <f>#REF!</f>
        <v>#REF!</v>
      </c>
    </row>
    <row r="1582" spans="4:45" ht="19.5" thickTop="1" thickBot="1" x14ac:dyDescent="0.25">
      <c r="D1582" s="1" t="str">
        <f t="shared" si="465"/>
        <v/>
      </c>
      <c r="E1582" s="1" t="str">
        <f t="shared" si="466"/>
        <v/>
      </c>
      <c r="K1582" s="19" t="str">
        <f t="shared" si="453"/>
        <v/>
      </c>
      <c r="L1582" s="19">
        <f t="shared" si="463"/>
        <v>10000</v>
      </c>
      <c r="M1582" s="22" t="str">
        <f>TRIM(Data!$N1579)</f>
        <v>Jean Marie</v>
      </c>
      <c r="N1582" s="22" t="str">
        <f>TRIM(Data!$A1579)</f>
        <v>Jean Marie</v>
      </c>
      <c r="O1582" s="23">
        <f>IF(Data!$B1579=0,"",Data!$B1579)</f>
        <v>1960</v>
      </c>
      <c r="P1582" s="19" t="str">
        <f>IF(Data!$C1579=0,"",Data!$C1579)</f>
        <v>1</v>
      </c>
      <c r="Q1582" s="23" t="str">
        <f>IF($M1582="","",Data!$E1579)</f>
        <v>M</v>
      </c>
      <c r="R1582" s="23" t="str">
        <f t="shared" si="454"/>
        <v>M</v>
      </c>
      <c r="S1582" s="23" t="str">
        <f t="shared" si="455"/>
        <v>M</v>
      </c>
      <c r="T1582" s="19" t="str">
        <f>IF(Data!$F1579=0,"",Data!$F1579)</f>
        <v/>
      </c>
      <c r="U1582" s="19" t="str">
        <f>IF(Data!$G1579=0,"",Data!$G1579)</f>
        <v>FD</v>
      </c>
      <c r="V1582" s="19" t="str">
        <f>IF(Data!$D1579=0,"",Data!$D1579)</f>
        <v/>
      </c>
      <c r="W1582" s="19" t="str">
        <f>Data!$H1579</f>
        <v>Japonica</v>
      </c>
      <c r="Y1582" s="41" t="e">
        <f t="shared" si="450"/>
        <v>#REF!</v>
      </c>
      <c r="Z1582" s="8">
        <f t="shared" si="456"/>
        <v>10000</v>
      </c>
      <c r="AA1582" s="8" t="str">
        <f t="shared" si="457"/>
        <v>Jean Marie</v>
      </c>
      <c r="AB1582" s="8" t="str">
        <f t="shared" si="458"/>
        <v>M</v>
      </c>
      <c r="AC1582" s="8" t="str">
        <f t="shared" si="459"/>
        <v/>
      </c>
      <c r="AD1582" s="8" t="str">
        <f t="shared" si="464"/>
        <v>FD</v>
      </c>
      <c r="AE1582" s="8" t="str">
        <f t="shared" si="460"/>
        <v/>
      </c>
      <c r="AF1582" s="5">
        <f t="shared" si="461"/>
        <v>1960</v>
      </c>
      <c r="AG1582" s="46">
        <v>1579</v>
      </c>
      <c r="AH1582" s="47" t="str">
        <f t="shared" si="451"/>
        <v/>
      </c>
      <c r="AI1582" s="48" t="str">
        <f t="shared" si="452"/>
        <v/>
      </c>
      <c r="AK1582" s="22" t="e">
        <f>TRIM(#REF!)</f>
        <v>#REF!</v>
      </c>
      <c r="AL1582" s="23" t="e">
        <f>IF(#REF!=0,"",#REF!)</f>
        <v>#REF!</v>
      </c>
      <c r="AM1582" s="19" t="e">
        <f>IF(#REF!=0,"",#REF!)</f>
        <v>#REF!</v>
      </c>
      <c r="AN1582" s="23" t="e">
        <f>IF($AK1582="","",#REF!)</f>
        <v>#REF!</v>
      </c>
      <c r="AO1582" s="23" t="e">
        <f t="shared" si="462"/>
        <v>#REF!</v>
      </c>
      <c r="AP1582" s="19" t="e">
        <f>IF(#REF!=0,"",#REF!)</f>
        <v>#REF!</v>
      </c>
      <c r="AQ1582" s="19" t="e">
        <f>IF(#REF!=0,"",#REF!)</f>
        <v>#REF!</v>
      </c>
      <c r="AR1582" s="19" t="e">
        <f>IF(#REF!=0,"",#REF!)</f>
        <v>#REF!</v>
      </c>
      <c r="AS1582" s="19" t="e">
        <f>#REF!</f>
        <v>#REF!</v>
      </c>
    </row>
    <row r="1583" spans="4:45" ht="19.5" thickTop="1" thickBot="1" x14ac:dyDescent="0.25">
      <c r="D1583" s="1" t="str">
        <f t="shared" si="465"/>
        <v/>
      </c>
      <c r="E1583" s="1" t="str">
        <f t="shared" si="466"/>
        <v/>
      </c>
      <c r="K1583" s="19" t="str">
        <f t="shared" si="453"/>
        <v/>
      </c>
      <c r="L1583" s="19">
        <f t="shared" si="463"/>
        <v>10000</v>
      </c>
      <c r="M1583" s="22" t="str">
        <f>TRIM(Data!$N1580)</f>
        <v>Jean May</v>
      </c>
      <c r="N1583" s="22" t="str">
        <f>TRIM(Data!$A1580)</f>
        <v>Jean May (Sasanqua)</v>
      </c>
      <c r="O1583" s="23">
        <f>IF(Data!$B1580=0,"",Data!$B1580)</f>
        <v>1951</v>
      </c>
      <c r="P1583" s="19" t="str">
        <f>IF(Data!$C1580=0,"",Data!$C1580)</f>
        <v>1</v>
      </c>
      <c r="Q1583" s="23" t="str">
        <f>IF($M1583="","",Data!$E1580)</f>
        <v>M</v>
      </c>
      <c r="R1583" s="23" t="str">
        <f t="shared" si="454"/>
        <v>M</v>
      </c>
      <c r="S1583" s="23" t="str">
        <f t="shared" si="455"/>
        <v>M</v>
      </c>
      <c r="T1583" s="19" t="str">
        <f>IF(Data!$F1580=0,"",Data!$F1580)</f>
        <v/>
      </c>
      <c r="U1583" s="19" t="str">
        <f>IF(Data!$G1580=0,"",Data!$G1580)</f>
        <v/>
      </c>
      <c r="V1583" s="19" t="str">
        <f>IF(Data!$D1580=0,"",Data!$D1580)</f>
        <v/>
      </c>
      <c r="W1583" s="19" t="str">
        <f>Data!$H1580</f>
        <v>Sasanqua</v>
      </c>
      <c r="Y1583" s="41" t="e">
        <f t="shared" si="450"/>
        <v>#REF!</v>
      </c>
      <c r="Z1583" s="8">
        <f t="shared" si="456"/>
        <v>10000</v>
      </c>
      <c r="AA1583" s="8" t="str">
        <f t="shared" si="457"/>
        <v>Jean May</v>
      </c>
      <c r="AB1583" s="8" t="str">
        <f t="shared" si="458"/>
        <v>M</v>
      </c>
      <c r="AC1583" s="8" t="str">
        <f t="shared" si="459"/>
        <v/>
      </c>
      <c r="AD1583" s="8" t="str">
        <f t="shared" si="464"/>
        <v/>
      </c>
      <c r="AE1583" s="8" t="str">
        <f t="shared" si="460"/>
        <v/>
      </c>
      <c r="AF1583" s="5">
        <f t="shared" si="461"/>
        <v>1951</v>
      </c>
      <c r="AG1583" s="46">
        <v>1580</v>
      </c>
      <c r="AH1583" s="47" t="str">
        <f t="shared" si="451"/>
        <v/>
      </c>
      <c r="AI1583" s="48" t="str">
        <f t="shared" si="452"/>
        <v/>
      </c>
      <c r="AK1583" s="22" t="e">
        <f>TRIM(#REF!)</f>
        <v>#REF!</v>
      </c>
      <c r="AL1583" s="23" t="e">
        <f>IF(#REF!=0,"",#REF!)</f>
        <v>#REF!</v>
      </c>
      <c r="AM1583" s="19" t="e">
        <f>IF(#REF!=0,"",#REF!)</f>
        <v>#REF!</v>
      </c>
      <c r="AN1583" s="23" t="e">
        <f>IF($AK1583="","",#REF!)</f>
        <v>#REF!</v>
      </c>
      <c r="AO1583" s="23" t="e">
        <f t="shared" si="462"/>
        <v>#REF!</v>
      </c>
      <c r="AP1583" s="19" t="e">
        <f>IF(#REF!=0,"",#REF!)</f>
        <v>#REF!</v>
      </c>
      <c r="AQ1583" s="19" t="e">
        <f>IF(#REF!=0,"",#REF!)</f>
        <v>#REF!</v>
      </c>
      <c r="AR1583" s="19" t="e">
        <f>IF(#REF!=0,"",#REF!)</f>
        <v>#REF!</v>
      </c>
      <c r="AS1583" s="19" t="e">
        <f>#REF!</f>
        <v>#REF!</v>
      </c>
    </row>
    <row r="1584" spans="4:45" ht="19.5" thickTop="1" thickBot="1" x14ac:dyDescent="0.25">
      <c r="D1584" s="1" t="str">
        <f t="shared" si="465"/>
        <v/>
      </c>
      <c r="E1584" s="1" t="str">
        <f t="shared" si="466"/>
        <v/>
      </c>
      <c r="K1584" s="19" t="str">
        <f t="shared" si="453"/>
        <v/>
      </c>
      <c r="L1584" s="19">
        <f t="shared" si="463"/>
        <v>10000</v>
      </c>
      <c r="M1584" s="22" t="str">
        <f>TRIM(Data!$N1581)</f>
        <v>Jean Pursel</v>
      </c>
      <c r="N1584" s="22" t="str">
        <f>TRIM(Data!$A1581)</f>
        <v>Jean Pursel (R)</v>
      </c>
      <c r="O1584" s="23">
        <f>IF(Data!$B1581=0,"",Data!$B1581)</f>
        <v>1975</v>
      </c>
      <c r="P1584" s="19" t="str">
        <f>IF(Data!$C1581=0,"",Data!$C1581)</f>
        <v>1</v>
      </c>
      <c r="Q1584" s="23" t="str">
        <f>IF($M1584="","",Data!$E1581)</f>
        <v>VL</v>
      </c>
      <c r="R1584" s="23" t="str">
        <f t="shared" si="454"/>
        <v>VL</v>
      </c>
      <c r="S1584" s="23" t="str">
        <f t="shared" si="455"/>
        <v>VL</v>
      </c>
      <c r="T1584" s="19" t="str">
        <f>IF(Data!$F1581=0,"",Data!$F1581)</f>
        <v/>
      </c>
      <c r="U1584" s="19" t="str">
        <f>IF(Data!$G1581=0,"",Data!$G1581)</f>
        <v/>
      </c>
      <c r="V1584" s="19" t="str">
        <f>IF(Data!$D1581=0,"",Data!$D1581)</f>
        <v/>
      </c>
      <c r="W1584" s="19" t="str">
        <f>Data!$H1581</f>
        <v>Reticulata</v>
      </c>
      <c r="Y1584" s="41" t="e">
        <f t="shared" si="450"/>
        <v>#REF!</v>
      </c>
      <c r="Z1584" s="8">
        <f t="shared" si="456"/>
        <v>10000</v>
      </c>
      <c r="AA1584" s="8" t="str">
        <f t="shared" si="457"/>
        <v>Jean Pursel</v>
      </c>
      <c r="AB1584" s="8" t="str">
        <f t="shared" si="458"/>
        <v>VL</v>
      </c>
      <c r="AC1584" s="8" t="str">
        <f t="shared" si="459"/>
        <v/>
      </c>
      <c r="AD1584" s="8" t="str">
        <f t="shared" si="464"/>
        <v/>
      </c>
      <c r="AE1584" s="8" t="str">
        <f t="shared" si="460"/>
        <v/>
      </c>
      <c r="AF1584" s="5">
        <f t="shared" si="461"/>
        <v>1975</v>
      </c>
      <c r="AG1584" s="46">
        <v>1581</v>
      </c>
      <c r="AH1584" s="47" t="str">
        <f t="shared" si="451"/>
        <v/>
      </c>
      <c r="AI1584" s="48" t="str">
        <f t="shared" si="452"/>
        <v/>
      </c>
      <c r="AK1584" s="22" t="e">
        <f>TRIM(#REF!)</f>
        <v>#REF!</v>
      </c>
      <c r="AL1584" s="23" t="e">
        <f>IF(#REF!=0,"",#REF!)</f>
        <v>#REF!</v>
      </c>
      <c r="AM1584" s="19" t="e">
        <f>IF(#REF!=0,"",#REF!)</f>
        <v>#REF!</v>
      </c>
      <c r="AN1584" s="23" t="e">
        <f>IF($AK1584="","",#REF!)</f>
        <v>#REF!</v>
      </c>
      <c r="AO1584" s="23" t="e">
        <f t="shared" si="462"/>
        <v>#REF!</v>
      </c>
      <c r="AP1584" s="19" t="e">
        <f>IF(#REF!=0,"",#REF!)</f>
        <v>#REF!</v>
      </c>
      <c r="AQ1584" s="19" t="e">
        <f>IF(#REF!=0,"",#REF!)</f>
        <v>#REF!</v>
      </c>
      <c r="AR1584" s="19" t="e">
        <f>IF(#REF!=0,"",#REF!)</f>
        <v>#REF!</v>
      </c>
      <c r="AS1584" s="19" t="e">
        <f>#REF!</f>
        <v>#REF!</v>
      </c>
    </row>
    <row r="1585" spans="4:45" ht="19.5" thickTop="1" thickBot="1" x14ac:dyDescent="0.25">
      <c r="D1585" s="1" t="str">
        <f t="shared" si="465"/>
        <v/>
      </c>
      <c r="E1585" s="1" t="str">
        <f t="shared" si="466"/>
        <v/>
      </c>
      <c r="K1585" s="19" t="str">
        <f t="shared" si="453"/>
        <v/>
      </c>
      <c r="L1585" s="19">
        <f t="shared" si="463"/>
        <v>10000</v>
      </c>
      <c r="M1585" s="22" t="str">
        <f>TRIM(Data!$N1582)</f>
        <v>Jean Toland</v>
      </c>
      <c r="N1585" s="22" t="str">
        <f>TRIM(Data!$A1582)</f>
        <v>Jean Toland (R)</v>
      </c>
      <c r="O1585" s="23">
        <f>IF(Data!$B1582=0,"",Data!$B1582)</f>
        <v>1981</v>
      </c>
      <c r="P1585" s="19" t="str">
        <f>IF(Data!$C1582=0,"",Data!$C1582)</f>
        <v>1</v>
      </c>
      <c r="Q1585" s="23" t="str">
        <f>IF($M1585="","",Data!$E1582)</f>
        <v>L-VL</v>
      </c>
      <c r="R1585" s="23" t="str">
        <f t="shared" si="454"/>
        <v>L</v>
      </c>
      <c r="S1585" s="23" t="str">
        <f t="shared" si="455"/>
        <v>L</v>
      </c>
      <c r="T1585" s="19" t="str">
        <f>IF(Data!$F1582=0,"",Data!$F1582)</f>
        <v/>
      </c>
      <c r="U1585" s="19" t="str">
        <f>IF(Data!$G1582=0,"",Data!$G1582)</f>
        <v/>
      </c>
      <c r="V1585" s="19" t="str">
        <f>IF(Data!$D1582=0,"",Data!$D1582)</f>
        <v/>
      </c>
      <c r="W1585" s="19" t="str">
        <f>Data!$H1582</f>
        <v>Reticulata</v>
      </c>
      <c r="Y1585" s="41" t="e">
        <f t="shared" si="450"/>
        <v>#REF!</v>
      </c>
      <c r="Z1585" s="8">
        <f t="shared" si="456"/>
        <v>10000</v>
      </c>
      <c r="AA1585" s="8" t="str">
        <f t="shared" si="457"/>
        <v>Jean Toland</v>
      </c>
      <c r="AB1585" s="8" t="str">
        <f t="shared" si="458"/>
        <v>L</v>
      </c>
      <c r="AC1585" s="8" t="str">
        <f t="shared" si="459"/>
        <v/>
      </c>
      <c r="AD1585" s="8" t="str">
        <f t="shared" si="464"/>
        <v/>
      </c>
      <c r="AE1585" s="8" t="str">
        <f t="shared" si="460"/>
        <v/>
      </c>
      <c r="AF1585" s="5">
        <f t="shared" si="461"/>
        <v>1981</v>
      </c>
      <c r="AG1585" s="46">
        <v>1582</v>
      </c>
      <c r="AH1585" s="47" t="str">
        <f t="shared" si="451"/>
        <v/>
      </c>
      <c r="AI1585" s="48" t="str">
        <f t="shared" si="452"/>
        <v/>
      </c>
      <c r="AK1585" s="22" t="e">
        <f>TRIM(#REF!)</f>
        <v>#REF!</v>
      </c>
      <c r="AL1585" s="23" t="e">
        <f>IF(#REF!=0,"",#REF!)</f>
        <v>#REF!</v>
      </c>
      <c r="AM1585" s="19" t="e">
        <f>IF(#REF!=0,"",#REF!)</f>
        <v>#REF!</v>
      </c>
      <c r="AN1585" s="23" t="e">
        <f>IF($AK1585="","",#REF!)</f>
        <v>#REF!</v>
      </c>
      <c r="AO1585" s="23" t="e">
        <f t="shared" si="462"/>
        <v>#REF!</v>
      </c>
      <c r="AP1585" s="19" t="e">
        <f>IF(#REF!=0,"",#REF!)</f>
        <v>#REF!</v>
      </c>
      <c r="AQ1585" s="19" t="e">
        <f>IF(#REF!=0,"",#REF!)</f>
        <v>#REF!</v>
      </c>
      <c r="AR1585" s="19" t="e">
        <f>IF(#REF!=0,"",#REF!)</f>
        <v>#REF!</v>
      </c>
      <c r="AS1585" s="19" t="e">
        <f>#REF!</f>
        <v>#REF!</v>
      </c>
    </row>
    <row r="1586" spans="4:45" ht="19.5" thickTop="1" thickBot="1" x14ac:dyDescent="0.25">
      <c r="D1586" s="1" t="str">
        <f t="shared" si="465"/>
        <v/>
      </c>
      <c r="E1586" s="1" t="str">
        <f t="shared" si="466"/>
        <v/>
      </c>
      <c r="K1586" s="19" t="str">
        <f t="shared" si="453"/>
        <v/>
      </c>
      <c r="L1586" s="19">
        <f t="shared" si="463"/>
        <v>10000</v>
      </c>
      <c r="M1586" s="22" t="str">
        <f>TRIM(Data!$N1583)</f>
        <v>Jeanne Kerr (See Kumusaka)</v>
      </c>
      <c r="N1586" s="22" t="str">
        <f>TRIM(Data!$A1583)</f>
        <v>Jeanne Kerr (See Kumusaka)</v>
      </c>
      <c r="O1586" s="23">
        <f>IF(Data!$B1583=0,"",Data!$B1583)</f>
        <v>1896</v>
      </c>
      <c r="P1586" s="19" t="str">
        <f>IF(Data!$C1583=0,"",Data!$C1583)</f>
        <v/>
      </c>
      <c r="Q1586" s="23" t="str">
        <f>IF($M1586="","",Data!$E1583)</f>
        <v>M</v>
      </c>
      <c r="R1586" s="23" t="str">
        <f t="shared" si="454"/>
        <v>M</v>
      </c>
      <c r="S1586" s="23" t="str">
        <f t="shared" si="455"/>
        <v>M</v>
      </c>
      <c r="T1586" s="19" t="str">
        <f>IF(Data!$F1583=0,"",Data!$F1583)</f>
        <v/>
      </c>
      <c r="U1586" s="19" t="str">
        <f>IF(Data!$G1583=0,"",Data!$G1583)</f>
        <v/>
      </c>
      <c r="V1586" s="19" t="str">
        <f>IF(Data!$D1583=0,"",Data!$D1583)</f>
        <v>ANTIQUE</v>
      </c>
      <c r="W1586" s="19" t="str">
        <f>Data!$H1583</f>
        <v>Japonica</v>
      </c>
      <c r="Y1586" s="41" t="e">
        <f t="shared" si="450"/>
        <v>#REF!</v>
      </c>
      <c r="Z1586" s="8">
        <f t="shared" si="456"/>
        <v>1586</v>
      </c>
      <c r="AA1586" s="8" t="str">
        <f t="shared" si="457"/>
        <v>Jeanne Kerr (See Kumusaka)</v>
      </c>
      <c r="AB1586" s="8" t="str">
        <f t="shared" si="458"/>
        <v>M</v>
      </c>
      <c r="AC1586" s="8" t="str">
        <f t="shared" si="459"/>
        <v/>
      </c>
      <c r="AD1586" s="8" t="str">
        <f t="shared" si="464"/>
        <v/>
      </c>
      <c r="AE1586" s="8" t="str">
        <f t="shared" si="460"/>
        <v>ANTIQUE</v>
      </c>
      <c r="AF1586" s="5">
        <f t="shared" si="461"/>
        <v>1896</v>
      </c>
      <c r="AG1586" s="46">
        <v>1583</v>
      </c>
      <c r="AH1586" s="47" t="str">
        <f t="shared" si="451"/>
        <v/>
      </c>
      <c r="AI1586" s="48" t="str">
        <f t="shared" si="452"/>
        <v/>
      </c>
      <c r="AK1586" s="22" t="e">
        <f>TRIM(#REF!)</f>
        <v>#REF!</v>
      </c>
      <c r="AL1586" s="23" t="e">
        <f>IF(#REF!=0,"",#REF!)</f>
        <v>#REF!</v>
      </c>
      <c r="AM1586" s="19" t="e">
        <f>IF(#REF!=0,"",#REF!)</f>
        <v>#REF!</v>
      </c>
      <c r="AN1586" s="23" t="e">
        <f>IF($AK1586="","",#REF!)</f>
        <v>#REF!</v>
      </c>
      <c r="AO1586" s="23" t="e">
        <f t="shared" si="462"/>
        <v>#REF!</v>
      </c>
      <c r="AP1586" s="19" t="e">
        <f>IF(#REF!=0,"",#REF!)</f>
        <v>#REF!</v>
      </c>
      <c r="AQ1586" s="19" t="e">
        <f>IF(#REF!=0,"",#REF!)</f>
        <v>#REF!</v>
      </c>
      <c r="AR1586" s="19" t="e">
        <f>IF(#REF!=0,"",#REF!)</f>
        <v>#REF!</v>
      </c>
      <c r="AS1586" s="19" t="e">
        <f>#REF!</f>
        <v>#REF!</v>
      </c>
    </row>
    <row r="1587" spans="4:45" ht="19.5" thickTop="1" thickBot="1" x14ac:dyDescent="0.25">
      <c r="D1587" s="1" t="str">
        <f t="shared" si="465"/>
        <v/>
      </c>
      <c r="E1587" s="1" t="str">
        <f t="shared" si="466"/>
        <v/>
      </c>
      <c r="K1587" s="19" t="str">
        <f t="shared" si="453"/>
        <v/>
      </c>
      <c r="L1587" s="19">
        <f t="shared" si="463"/>
        <v>10000</v>
      </c>
      <c r="M1587" s="22" t="str">
        <f>TRIM(Data!$N1584)</f>
        <v>Jeannie Ruth</v>
      </c>
      <c r="N1587" s="22" t="str">
        <f>TRIM(Data!$A1584)</f>
        <v>Jeannie Ruth (R)</v>
      </c>
      <c r="O1587" s="23">
        <f>IF(Data!$B1584=0,"",Data!$B1584)</f>
        <v>2015</v>
      </c>
      <c r="P1587" s="19" t="str">
        <f>IF(Data!$C1584=0,"",Data!$C1584)</f>
        <v>1</v>
      </c>
      <c r="Q1587" s="23" t="str">
        <f>IF($M1587="","",Data!$E1584)</f>
        <v>M</v>
      </c>
      <c r="R1587" s="23" t="str">
        <f t="shared" si="454"/>
        <v>M</v>
      </c>
      <c r="S1587" s="23" t="str">
        <f t="shared" si="455"/>
        <v>M</v>
      </c>
      <c r="T1587" s="19" t="str">
        <f>IF(Data!$F1584=0,"",Data!$F1584)</f>
        <v/>
      </c>
      <c r="U1587" s="19" t="str">
        <f>IF(Data!$G1584=0,"",Data!$G1584)</f>
        <v/>
      </c>
      <c r="V1587" s="19" t="str">
        <f>IF(Data!$D1584=0,"",Data!$D1584)</f>
        <v/>
      </c>
      <c r="W1587" s="19" t="str">
        <f>Data!$H1584</f>
        <v>Reticulata</v>
      </c>
      <c r="Y1587" s="41" t="e">
        <f t="shared" si="450"/>
        <v>#REF!</v>
      </c>
      <c r="Z1587" s="8">
        <f t="shared" si="456"/>
        <v>10000</v>
      </c>
      <c r="AA1587" s="8" t="str">
        <f t="shared" si="457"/>
        <v>Jeannie Ruth</v>
      </c>
      <c r="AB1587" s="8" t="str">
        <f t="shared" si="458"/>
        <v>M</v>
      </c>
      <c r="AC1587" s="8" t="str">
        <f t="shared" si="459"/>
        <v/>
      </c>
      <c r="AD1587" s="8" t="str">
        <f t="shared" si="464"/>
        <v/>
      </c>
      <c r="AE1587" s="8" t="str">
        <f t="shared" si="460"/>
        <v/>
      </c>
      <c r="AF1587" s="5">
        <f t="shared" si="461"/>
        <v>2015</v>
      </c>
      <c r="AG1587" s="46">
        <v>1584</v>
      </c>
      <c r="AH1587" s="47" t="str">
        <f t="shared" si="451"/>
        <v/>
      </c>
      <c r="AI1587" s="48" t="str">
        <f t="shared" si="452"/>
        <v/>
      </c>
      <c r="AK1587" s="22" t="e">
        <f>TRIM(#REF!)</f>
        <v>#REF!</v>
      </c>
      <c r="AL1587" s="23" t="e">
        <f>IF(#REF!=0,"",#REF!)</f>
        <v>#REF!</v>
      </c>
      <c r="AM1587" s="19" t="e">
        <f>IF(#REF!=0,"",#REF!)</f>
        <v>#REF!</v>
      </c>
      <c r="AN1587" s="23" t="e">
        <f>IF($AK1587="","",#REF!)</f>
        <v>#REF!</v>
      </c>
      <c r="AO1587" s="23" t="e">
        <f t="shared" si="462"/>
        <v>#REF!</v>
      </c>
      <c r="AP1587" s="19" t="e">
        <f>IF(#REF!=0,"",#REF!)</f>
        <v>#REF!</v>
      </c>
      <c r="AQ1587" s="19" t="e">
        <f>IF(#REF!=0,"",#REF!)</f>
        <v>#REF!</v>
      </c>
      <c r="AR1587" s="19" t="e">
        <f>IF(#REF!=0,"",#REF!)</f>
        <v>#REF!</v>
      </c>
      <c r="AS1587" s="19" t="e">
        <f>#REF!</f>
        <v>#REF!</v>
      </c>
    </row>
    <row r="1588" spans="4:45" ht="19.5" thickTop="1" thickBot="1" x14ac:dyDescent="0.25">
      <c r="D1588" s="1" t="str">
        <f t="shared" si="465"/>
        <v/>
      </c>
      <c r="E1588" s="1" t="str">
        <f t="shared" si="466"/>
        <v/>
      </c>
      <c r="K1588" s="19" t="str">
        <f t="shared" si="453"/>
        <v/>
      </c>
      <c r="L1588" s="19">
        <f t="shared" si="463"/>
        <v>10000</v>
      </c>
      <c r="M1588" s="22" t="str">
        <f>TRIM(Data!$N1585)</f>
        <v>Jean's Unsurpassable</v>
      </c>
      <c r="N1588" s="22" t="str">
        <f>TRIM(Data!$A1585)</f>
        <v>Jean's Unsurpassable</v>
      </c>
      <c r="O1588" s="23">
        <f>IF(Data!$B1585=0,"",Data!$B1585)</f>
        <v>1970</v>
      </c>
      <c r="P1588" s="19" t="str">
        <f>IF(Data!$C1585=0,"",Data!$C1585)</f>
        <v>1</v>
      </c>
      <c r="Q1588" s="23" t="str">
        <f>IF($M1588="","",Data!$E1585)</f>
        <v>L</v>
      </c>
      <c r="R1588" s="23" t="str">
        <f t="shared" si="454"/>
        <v>L</v>
      </c>
      <c r="S1588" s="23" t="str">
        <f t="shared" si="455"/>
        <v>L</v>
      </c>
      <c r="T1588" s="19" t="str">
        <f>IF(Data!$F1585=0,"",Data!$F1585)</f>
        <v/>
      </c>
      <c r="U1588" s="19" t="str">
        <f>IF(Data!$G1585=0,"",Data!$G1585)</f>
        <v/>
      </c>
      <c r="V1588" s="19" t="str">
        <f>IF(Data!$D1585=0,"",Data!$D1585)</f>
        <v/>
      </c>
      <c r="W1588" s="19" t="str">
        <f>Data!$H1585</f>
        <v>Japonica</v>
      </c>
      <c r="Y1588" s="41" t="e">
        <f t="shared" si="450"/>
        <v>#REF!</v>
      </c>
      <c r="Z1588" s="8">
        <f t="shared" si="456"/>
        <v>10000</v>
      </c>
      <c r="AA1588" s="8" t="str">
        <f t="shared" si="457"/>
        <v>Jean's Unsurpassable</v>
      </c>
      <c r="AB1588" s="8" t="str">
        <f t="shared" si="458"/>
        <v>L</v>
      </c>
      <c r="AC1588" s="8" t="str">
        <f t="shared" si="459"/>
        <v/>
      </c>
      <c r="AD1588" s="8" t="str">
        <f t="shared" si="464"/>
        <v/>
      </c>
      <c r="AE1588" s="8" t="str">
        <f t="shared" si="460"/>
        <v/>
      </c>
      <c r="AF1588" s="5">
        <f t="shared" si="461"/>
        <v>1970</v>
      </c>
      <c r="AG1588" s="46">
        <v>1585</v>
      </c>
      <c r="AH1588" s="47" t="str">
        <f t="shared" si="451"/>
        <v/>
      </c>
      <c r="AI1588" s="48" t="str">
        <f t="shared" si="452"/>
        <v/>
      </c>
      <c r="AK1588" s="22" t="e">
        <f>TRIM(#REF!)</f>
        <v>#REF!</v>
      </c>
      <c r="AL1588" s="23" t="e">
        <f>IF(#REF!=0,"",#REF!)</f>
        <v>#REF!</v>
      </c>
      <c r="AM1588" s="19" t="e">
        <f>IF(#REF!=0,"",#REF!)</f>
        <v>#REF!</v>
      </c>
      <c r="AN1588" s="23" t="e">
        <f>IF($AK1588="","",#REF!)</f>
        <v>#REF!</v>
      </c>
      <c r="AO1588" s="23" t="e">
        <f t="shared" si="462"/>
        <v>#REF!</v>
      </c>
      <c r="AP1588" s="19" t="e">
        <f>IF(#REF!=0,"",#REF!)</f>
        <v>#REF!</v>
      </c>
      <c r="AQ1588" s="19" t="e">
        <f>IF(#REF!=0,"",#REF!)</f>
        <v>#REF!</v>
      </c>
      <c r="AR1588" s="19" t="e">
        <f>IF(#REF!=0,"",#REF!)</f>
        <v>#REF!</v>
      </c>
      <c r="AS1588" s="19" t="e">
        <f>#REF!</f>
        <v>#REF!</v>
      </c>
    </row>
    <row r="1589" spans="4:45" ht="19.5" thickTop="1" thickBot="1" x14ac:dyDescent="0.25">
      <c r="D1589" s="1" t="str">
        <f t="shared" si="465"/>
        <v/>
      </c>
      <c r="E1589" s="1" t="str">
        <f t="shared" si="466"/>
        <v/>
      </c>
      <c r="K1589" s="19" t="str">
        <f t="shared" si="453"/>
        <v/>
      </c>
      <c r="L1589" s="19">
        <f t="shared" si="463"/>
        <v>10000</v>
      </c>
      <c r="M1589" s="22" t="str">
        <f>TRIM(Data!$N1586)</f>
        <v>Jeff White</v>
      </c>
      <c r="N1589" s="22" t="str">
        <f>TRIM(Data!$A1586)</f>
        <v>Jeff White (R)</v>
      </c>
      <c r="O1589" s="23">
        <f>IF(Data!$B1586=0,"",Data!$B1586)</f>
        <v>2016</v>
      </c>
      <c r="P1589" s="19" t="str">
        <f>IF(Data!$C1586=0,"",Data!$C1586)</f>
        <v>1</v>
      </c>
      <c r="Q1589" s="23" t="str">
        <f>IF($M1589="","",Data!$E1586)</f>
        <v>L</v>
      </c>
      <c r="R1589" s="23" t="str">
        <f t="shared" si="454"/>
        <v>L</v>
      </c>
      <c r="S1589" s="23" t="str">
        <f t="shared" si="455"/>
        <v>L</v>
      </c>
      <c r="T1589" s="19" t="str">
        <f>IF(Data!$F1586=0,"",Data!$F1586)</f>
        <v/>
      </c>
      <c r="U1589" s="19" t="str">
        <f>IF(Data!$G1586=0,"",Data!$G1586)</f>
        <v/>
      </c>
      <c r="V1589" s="19" t="str">
        <f>IF(Data!$D1586=0,"",Data!$D1586)</f>
        <v/>
      </c>
      <c r="W1589" s="19" t="str">
        <f>Data!$H1586</f>
        <v>Reticulata</v>
      </c>
      <c r="Y1589" s="41" t="e">
        <f t="shared" si="450"/>
        <v>#REF!</v>
      </c>
      <c r="Z1589" s="8">
        <f t="shared" si="456"/>
        <v>10000</v>
      </c>
      <c r="AA1589" s="8" t="str">
        <f t="shared" si="457"/>
        <v>Jeff White</v>
      </c>
      <c r="AB1589" s="8" t="str">
        <f t="shared" si="458"/>
        <v>L</v>
      </c>
      <c r="AC1589" s="8" t="str">
        <f t="shared" si="459"/>
        <v/>
      </c>
      <c r="AD1589" s="8" t="str">
        <f t="shared" si="464"/>
        <v/>
      </c>
      <c r="AE1589" s="8" t="str">
        <f t="shared" si="460"/>
        <v/>
      </c>
      <c r="AF1589" s="5">
        <f t="shared" si="461"/>
        <v>2016</v>
      </c>
      <c r="AG1589" s="46">
        <v>1586</v>
      </c>
      <c r="AH1589" s="47" t="str">
        <f t="shared" si="451"/>
        <v/>
      </c>
      <c r="AI1589" s="48" t="str">
        <f t="shared" si="452"/>
        <v/>
      </c>
      <c r="AK1589" s="22" t="e">
        <f>TRIM(#REF!)</f>
        <v>#REF!</v>
      </c>
      <c r="AL1589" s="23" t="e">
        <f>IF(#REF!=0,"",#REF!)</f>
        <v>#REF!</v>
      </c>
      <c r="AM1589" s="19" t="e">
        <f>IF(#REF!=0,"",#REF!)</f>
        <v>#REF!</v>
      </c>
      <c r="AN1589" s="23" t="e">
        <f>IF($AK1589="","",#REF!)</f>
        <v>#REF!</v>
      </c>
      <c r="AO1589" s="23" t="e">
        <f t="shared" si="462"/>
        <v>#REF!</v>
      </c>
      <c r="AP1589" s="19" t="e">
        <f>IF(#REF!=0,"",#REF!)</f>
        <v>#REF!</v>
      </c>
      <c r="AQ1589" s="19" t="e">
        <f>IF(#REF!=0,"",#REF!)</f>
        <v>#REF!</v>
      </c>
      <c r="AR1589" s="19" t="e">
        <f>IF(#REF!=0,"",#REF!)</f>
        <v>#REF!</v>
      </c>
      <c r="AS1589" s="19" t="e">
        <f>#REF!</f>
        <v>#REF!</v>
      </c>
    </row>
    <row r="1590" spans="4:45" ht="19.5" thickTop="1" thickBot="1" x14ac:dyDescent="0.25">
      <c r="D1590" s="1" t="str">
        <f t="shared" si="465"/>
        <v/>
      </c>
      <c r="E1590" s="1" t="str">
        <f t="shared" si="466"/>
        <v/>
      </c>
      <c r="K1590" s="19" t="str">
        <f t="shared" si="453"/>
        <v/>
      </c>
      <c r="L1590" s="19">
        <f t="shared" si="463"/>
        <v>10000</v>
      </c>
      <c r="M1590" s="22" t="str">
        <f>TRIM(Data!$N1587)</f>
        <v>Jeffrey Hood</v>
      </c>
      <c r="N1590" s="22" t="str">
        <f>TRIM(Data!$A1587)</f>
        <v>Jeffrey Hood</v>
      </c>
      <c r="O1590" s="23">
        <f>IF(Data!$B1587=0,"",Data!$B1587)</f>
        <v>1969</v>
      </c>
      <c r="P1590" s="19" t="str">
        <f>IF(Data!$C1587=0,"",Data!$C1587)</f>
        <v>1</v>
      </c>
      <c r="Q1590" s="23" t="str">
        <f>IF($M1590="","",Data!$E1587)</f>
        <v>L-VL</v>
      </c>
      <c r="R1590" s="23" t="str">
        <f t="shared" si="454"/>
        <v>L</v>
      </c>
      <c r="S1590" s="23" t="str">
        <f t="shared" si="455"/>
        <v>L</v>
      </c>
      <c r="T1590" s="19" t="str">
        <f>IF(Data!$F1587=0,"",Data!$F1587)</f>
        <v/>
      </c>
      <c r="U1590" s="19" t="str">
        <f>IF(Data!$G1587=0,"",Data!$G1587)</f>
        <v/>
      </c>
      <c r="V1590" s="19" t="str">
        <f>IF(Data!$D1587=0,"",Data!$D1587)</f>
        <v/>
      </c>
      <c r="W1590" s="19" t="str">
        <f>Data!$H1587</f>
        <v>Japonica</v>
      </c>
      <c r="Y1590" s="41" t="e">
        <f t="shared" si="450"/>
        <v>#REF!</v>
      </c>
      <c r="Z1590" s="8">
        <f t="shared" si="456"/>
        <v>10000</v>
      </c>
      <c r="AA1590" s="8" t="str">
        <f t="shared" si="457"/>
        <v>Jeffrey Hood</v>
      </c>
      <c r="AB1590" s="8" t="str">
        <f t="shared" si="458"/>
        <v>L</v>
      </c>
      <c r="AC1590" s="8" t="str">
        <f t="shared" si="459"/>
        <v/>
      </c>
      <c r="AD1590" s="8" t="str">
        <f t="shared" si="464"/>
        <v/>
      </c>
      <c r="AE1590" s="8" t="str">
        <f t="shared" si="460"/>
        <v/>
      </c>
      <c r="AF1590" s="5">
        <f t="shared" si="461"/>
        <v>1969</v>
      </c>
      <c r="AG1590" s="46">
        <v>1587</v>
      </c>
      <c r="AH1590" s="47" t="str">
        <f t="shared" si="451"/>
        <v/>
      </c>
      <c r="AI1590" s="48" t="str">
        <f t="shared" si="452"/>
        <v/>
      </c>
      <c r="AK1590" s="22" t="e">
        <f>TRIM(#REF!)</f>
        <v>#REF!</v>
      </c>
      <c r="AL1590" s="23" t="e">
        <f>IF(#REF!=0,"",#REF!)</f>
        <v>#REF!</v>
      </c>
      <c r="AM1590" s="19" t="e">
        <f>IF(#REF!=0,"",#REF!)</f>
        <v>#REF!</v>
      </c>
      <c r="AN1590" s="23" t="e">
        <f>IF($AK1590="","",#REF!)</f>
        <v>#REF!</v>
      </c>
      <c r="AO1590" s="23" t="e">
        <f t="shared" si="462"/>
        <v>#REF!</v>
      </c>
      <c r="AP1590" s="19" t="e">
        <f>IF(#REF!=0,"",#REF!)</f>
        <v>#REF!</v>
      </c>
      <c r="AQ1590" s="19" t="e">
        <f>IF(#REF!=0,"",#REF!)</f>
        <v>#REF!</v>
      </c>
      <c r="AR1590" s="19" t="e">
        <f>IF(#REF!=0,"",#REF!)</f>
        <v>#REF!</v>
      </c>
      <c r="AS1590" s="19" t="e">
        <f>#REF!</f>
        <v>#REF!</v>
      </c>
    </row>
    <row r="1591" spans="4:45" ht="19.5" thickTop="1" thickBot="1" x14ac:dyDescent="0.25">
      <c r="D1591" s="1" t="str">
        <f t="shared" si="465"/>
        <v/>
      </c>
      <c r="E1591" s="1" t="str">
        <f t="shared" si="466"/>
        <v/>
      </c>
      <c r="K1591" s="19" t="str">
        <f t="shared" si="453"/>
        <v/>
      </c>
      <c r="L1591" s="19">
        <f t="shared" si="463"/>
        <v>10000</v>
      </c>
      <c r="M1591" s="22" t="str">
        <f>TRIM(Data!$N1588)</f>
        <v>Jeffrey Webster</v>
      </c>
      <c r="N1591" s="22" t="str">
        <f>TRIM(Data!$A1588)</f>
        <v>Jeffrey Webster</v>
      </c>
      <c r="O1591" s="23">
        <f>IF(Data!$B1588=0,"",Data!$B1588)</f>
        <v>1989</v>
      </c>
      <c r="P1591" s="19" t="str">
        <f>IF(Data!$C1588=0,"",Data!$C1588)</f>
        <v>1</v>
      </c>
      <c r="Q1591" s="23" t="str">
        <f>IF($M1591="","",Data!$E1588)</f>
        <v>M</v>
      </c>
      <c r="R1591" s="23" t="str">
        <f t="shared" si="454"/>
        <v>M</v>
      </c>
      <c r="S1591" s="23" t="str">
        <f t="shared" si="455"/>
        <v>M</v>
      </c>
      <c r="T1591" s="19" t="str">
        <f>IF(Data!$F1588=0,"",Data!$F1588)</f>
        <v/>
      </c>
      <c r="U1591" s="19" t="str">
        <f>IF(Data!$G1588=0,"",Data!$G1588)</f>
        <v/>
      </c>
      <c r="V1591" s="19" t="str">
        <f>IF(Data!$D1588=0,"",Data!$D1588)</f>
        <v/>
      </c>
      <c r="W1591" s="19" t="str">
        <f>Data!$H1588</f>
        <v>Japonica</v>
      </c>
      <c r="Y1591" s="41" t="e">
        <f t="shared" si="450"/>
        <v>#REF!</v>
      </c>
      <c r="Z1591" s="8">
        <f t="shared" si="456"/>
        <v>10000</v>
      </c>
      <c r="AA1591" s="8" t="str">
        <f t="shared" si="457"/>
        <v>Jeffrey Webster</v>
      </c>
      <c r="AB1591" s="8" t="str">
        <f t="shared" si="458"/>
        <v>M</v>
      </c>
      <c r="AC1591" s="8" t="str">
        <f t="shared" si="459"/>
        <v/>
      </c>
      <c r="AD1591" s="8" t="str">
        <f t="shared" si="464"/>
        <v/>
      </c>
      <c r="AE1591" s="8" t="str">
        <f t="shared" si="460"/>
        <v/>
      </c>
      <c r="AF1591" s="5">
        <f t="shared" si="461"/>
        <v>1989</v>
      </c>
      <c r="AG1591" s="46">
        <v>1588</v>
      </c>
      <c r="AH1591" s="47" t="str">
        <f t="shared" si="451"/>
        <v/>
      </c>
      <c r="AI1591" s="48" t="str">
        <f t="shared" si="452"/>
        <v/>
      </c>
      <c r="AK1591" s="22" t="e">
        <f>TRIM(#REF!)</f>
        <v>#REF!</v>
      </c>
      <c r="AL1591" s="23" t="e">
        <f>IF(#REF!=0,"",#REF!)</f>
        <v>#REF!</v>
      </c>
      <c r="AM1591" s="19" t="e">
        <f>IF(#REF!=0,"",#REF!)</f>
        <v>#REF!</v>
      </c>
      <c r="AN1591" s="23" t="e">
        <f>IF($AK1591="","",#REF!)</f>
        <v>#REF!</v>
      </c>
      <c r="AO1591" s="23" t="e">
        <f t="shared" si="462"/>
        <v>#REF!</v>
      </c>
      <c r="AP1591" s="19" t="e">
        <f>IF(#REF!=0,"",#REF!)</f>
        <v>#REF!</v>
      </c>
      <c r="AQ1591" s="19" t="e">
        <f>IF(#REF!=0,"",#REF!)</f>
        <v>#REF!</v>
      </c>
      <c r="AR1591" s="19" t="e">
        <f>IF(#REF!=0,"",#REF!)</f>
        <v>#REF!</v>
      </c>
      <c r="AS1591" s="19" t="e">
        <f>#REF!</f>
        <v>#REF!</v>
      </c>
    </row>
    <row r="1592" spans="4:45" ht="19.5" thickTop="1" thickBot="1" x14ac:dyDescent="0.25">
      <c r="D1592" s="1" t="str">
        <f t="shared" si="465"/>
        <v/>
      </c>
      <c r="E1592" s="1" t="str">
        <f t="shared" si="466"/>
        <v/>
      </c>
      <c r="K1592" s="19" t="str">
        <f t="shared" si="453"/>
        <v/>
      </c>
      <c r="L1592" s="19">
        <f t="shared" si="463"/>
        <v>10000</v>
      </c>
      <c r="M1592" s="22" t="str">
        <f>TRIM(Data!$N1589)</f>
        <v>Jennie J. Lewis</v>
      </c>
      <c r="N1592" s="22" t="str">
        <f>TRIM(Data!$A1589)</f>
        <v>Jennie J. Lewis</v>
      </c>
      <c r="O1592" s="23">
        <f>IF(Data!$B1589=0,"",Data!$B1589)</f>
        <v>2016</v>
      </c>
      <c r="P1592" s="19" t="str">
        <f>IF(Data!$C1589=0,"",Data!$C1589)</f>
        <v>1</v>
      </c>
      <c r="Q1592" s="23" t="str">
        <f>IF($M1592="","",Data!$E1589)</f>
        <v>L</v>
      </c>
      <c r="R1592" s="23" t="str">
        <f t="shared" si="454"/>
        <v>L</v>
      </c>
      <c r="S1592" s="23" t="str">
        <f t="shared" si="455"/>
        <v>L</v>
      </c>
      <c r="T1592" s="19" t="str">
        <f>IF(Data!$F1589=0,"",Data!$F1589)</f>
        <v/>
      </c>
      <c r="U1592" s="19" t="str">
        <f>IF(Data!$G1589=0,"",Data!$G1589)</f>
        <v/>
      </c>
      <c r="V1592" s="19" t="str">
        <f>IF(Data!$D1589=0,"",Data!$D1589)</f>
        <v/>
      </c>
      <c r="W1592" s="19" t="str">
        <f>Data!$H1589</f>
        <v>Japonica</v>
      </c>
      <c r="Y1592" s="41" t="e">
        <f t="shared" si="450"/>
        <v>#REF!</v>
      </c>
      <c r="Z1592" s="8">
        <f t="shared" si="456"/>
        <v>10000</v>
      </c>
      <c r="AA1592" s="8" t="str">
        <f t="shared" si="457"/>
        <v>Jennie J. Lewis</v>
      </c>
      <c r="AB1592" s="8" t="str">
        <f t="shared" si="458"/>
        <v>L</v>
      </c>
      <c r="AC1592" s="8" t="str">
        <f t="shared" si="459"/>
        <v/>
      </c>
      <c r="AD1592" s="8" t="str">
        <f t="shared" si="464"/>
        <v/>
      </c>
      <c r="AE1592" s="8" t="str">
        <f t="shared" si="460"/>
        <v/>
      </c>
      <c r="AF1592" s="5">
        <f t="shared" si="461"/>
        <v>2016</v>
      </c>
      <c r="AG1592" s="46">
        <v>1589</v>
      </c>
      <c r="AH1592" s="47" t="str">
        <f t="shared" si="451"/>
        <v/>
      </c>
      <c r="AI1592" s="48" t="str">
        <f t="shared" si="452"/>
        <v/>
      </c>
      <c r="AK1592" s="22" t="e">
        <f>TRIM(#REF!)</f>
        <v>#REF!</v>
      </c>
      <c r="AL1592" s="23" t="e">
        <f>IF(#REF!=0,"",#REF!)</f>
        <v>#REF!</v>
      </c>
      <c r="AM1592" s="19" t="e">
        <f>IF(#REF!=0,"",#REF!)</f>
        <v>#REF!</v>
      </c>
      <c r="AN1592" s="23" t="e">
        <f>IF($AK1592="","",#REF!)</f>
        <v>#REF!</v>
      </c>
      <c r="AO1592" s="23" t="e">
        <f t="shared" si="462"/>
        <v>#REF!</v>
      </c>
      <c r="AP1592" s="19" t="e">
        <f>IF(#REF!=0,"",#REF!)</f>
        <v>#REF!</v>
      </c>
      <c r="AQ1592" s="19" t="e">
        <f>IF(#REF!=0,"",#REF!)</f>
        <v>#REF!</v>
      </c>
      <c r="AR1592" s="19" t="e">
        <f>IF(#REF!=0,"",#REF!)</f>
        <v>#REF!</v>
      </c>
      <c r="AS1592" s="19" t="e">
        <f>#REF!</f>
        <v>#REF!</v>
      </c>
    </row>
    <row r="1593" spans="4:45" ht="19.5" thickTop="1" thickBot="1" x14ac:dyDescent="0.25">
      <c r="D1593" s="1" t="str">
        <f t="shared" si="465"/>
        <v/>
      </c>
      <c r="E1593" s="1" t="str">
        <f t="shared" si="466"/>
        <v/>
      </c>
      <c r="K1593" s="19" t="str">
        <f t="shared" si="453"/>
        <v/>
      </c>
      <c r="L1593" s="19">
        <f t="shared" si="463"/>
        <v>10000</v>
      </c>
      <c r="M1593" s="22" t="str">
        <f>TRIM(Data!$N1590)</f>
        <v>Jennie Mills</v>
      </c>
      <c r="N1593" s="22" t="str">
        <f>TRIM(Data!$A1590)</f>
        <v>Jennie Mills</v>
      </c>
      <c r="O1593" s="23">
        <f>IF(Data!$B1590=0,"",Data!$B1590)</f>
        <v>1958</v>
      </c>
      <c r="P1593" s="19" t="str">
        <f>IF(Data!$C1590=0,"",Data!$C1590)</f>
        <v>1</v>
      </c>
      <c r="Q1593" s="23" t="str">
        <f>IF($M1593="","",Data!$E1590)</f>
        <v>M</v>
      </c>
      <c r="R1593" s="23" t="str">
        <f t="shared" si="454"/>
        <v>M</v>
      </c>
      <c r="S1593" s="23" t="str">
        <f t="shared" si="455"/>
        <v>M</v>
      </c>
      <c r="T1593" s="19" t="str">
        <f>IF(Data!$F1590=0,"",Data!$F1590)</f>
        <v/>
      </c>
      <c r="U1593" s="19" t="str">
        <f>IF(Data!$G1590=0,"",Data!$G1590)</f>
        <v/>
      </c>
      <c r="V1593" s="19" t="str">
        <f>IF(Data!$D1590=0,"",Data!$D1590)</f>
        <v/>
      </c>
      <c r="W1593" s="19" t="str">
        <f>Data!$H1590</f>
        <v>Japonica</v>
      </c>
      <c r="Y1593" s="41" t="e">
        <f t="shared" si="450"/>
        <v>#REF!</v>
      </c>
      <c r="Z1593" s="8">
        <f t="shared" si="456"/>
        <v>10000</v>
      </c>
      <c r="AA1593" s="8" t="str">
        <f t="shared" si="457"/>
        <v>Jennie Mills</v>
      </c>
      <c r="AB1593" s="8" t="str">
        <f t="shared" si="458"/>
        <v>M</v>
      </c>
      <c r="AC1593" s="8" t="str">
        <f t="shared" si="459"/>
        <v/>
      </c>
      <c r="AD1593" s="8" t="str">
        <f t="shared" si="464"/>
        <v/>
      </c>
      <c r="AE1593" s="8" t="str">
        <f t="shared" si="460"/>
        <v/>
      </c>
      <c r="AF1593" s="5">
        <f t="shared" si="461"/>
        <v>1958</v>
      </c>
      <c r="AG1593" s="46">
        <v>1590</v>
      </c>
      <c r="AH1593" s="47" t="str">
        <f t="shared" si="451"/>
        <v/>
      </c>
      <c r="AI1593" s="48" t="str">
        <f t="shared" si="452"/>
        <v/>
      </c>
      <c r="AK1593" s="22" t="e">
        <f>TRIM(#REF!)</f>
        <v>#REF!</v>
      </c>
      <c r="AL1593" s="23" t="e">
        <f>IF(#REF!=0,"",#REF!)</f>
        <v>#REF!</v>
      </c>
      <c r="AM1593" s="19" t="e">
        <f>IF(#REF!=0,"",#REF!)</f>
        <v>#REF!</v>
      </c>
      <c r="AN1593" s="23" t="e">
        <f>IF($AK1593="","",#REF!)</f>
        <v>#REF!</v>
      </c>
      <c r="AO1593" s="23" t="e">
        <f t="shared" si="462"/>
        <v>#REF!</v>
      </c>
      <c r="AP1593" s="19" t="e">
        <f>IF(#REF!=0,"",#REF!)</f>
        <v>#REF!</v>
      </c>
      <c r="AQ1593" s="19" t="e">
        <f>IF(#REF!=0,"",#REF!)</f>
        <v>#REF!</v>
      </c>
      <c r="AR1593" s="19" t="e">
        <f>IF(#REF!=0,"",#REF!)</f>
        <v>#REF!</v>
      </c>
      <c r="AS1593" s="19" t="e">
        <f>#REF!</f>
        <v>#REF!</v>
      </c>
    </row>
    <row r="1594" spans="4:45" ht="19.5" thickTop="1" thickBot="1" x14ac:dyDescent="0.25">
      <c r="D1594" s="1" t="str">
        <f t="shared" si="465"/>
        <v/>
      </c>
      <c r="E1594" s="1" t="str">
        <f t="shared" si="466"/>
        <v/>
      </c>
      <c r="K1594" s="19" t="str">
        <f t="shared" si="453"/>
        <v/>
      </c>
      <c r="L1594" s="19">
        <f t="shared" si="463"/>
        <v>10000</v>
      </c>
      <c r="M1594" s="22" t="str">
        <f>TRIM(Data!$N1591)</f>
        <v>Jennie's Girl</v>
      </c>
      <c r="N1594" s="22" t="str">
        <f>TRIM(Data!$A1591)</f>
        <v>Jennie's Girl (Sasanqua)</v>
      </c>
      <c r="O1594" s="23">
        <f>IF(Data!$B1591=0,"",Data!$B1591)</f>
        <v>2021</v>
      </c>
      <c r="P1594" s="19" t="str">
        <f>IF(Data!$C1591=0,"",Data!$C1591)</f>
        <v>1</v>
      </c>
      <c r="Q1594" s="23" t="str">
        <f>IF($M1594="","",Data!$E1591)</f>
        <v>Min</v>
      </c>
      <c r="R1594" s="23" t="str">
        <f t="shared" si="454"/>
        <v>Min</v>
      </c>
      <c r="S1594" s="23" t="str">
        <f t="shared" si="455"/>
        <v>Min</v>
      </c>
      <c r="T1594" s="19" t="str">
        <f>IF(Data!$F1591=0,"",Data!$F1591)</f>
        <v/>
      </c>
      <c r="U1594" s="19" t="str">
        <f>IF(Data!$G1591=0,"",Data!$G1591)</f>
        <v/>
      </c>
      <c r="V1594" s="19" t="str">
        <f>IF(Data!$D1591=0,"",Data!$D1591)</f>
        <v/>
      </c>
      <c r="W1594" s="19" t="str">
        <f>Data!$H1591</f>
        <v>Sasanqua</v>
      </c>
      <c r="Y1594" s="41" t="e">
        <f t="shared" si="450"/>
        <v>#REF!</v>
      </c>
      <c r="Z1594" s="8">
        <f t="shared" si="456"/>
        <v>10000</v>
      </c>
      <c r="AA1594" s="8" t="str">
        <f t="shared" si="457"/>
        <v>Jennie's Girl</v>
      </c>
      <c r="AB1594" s="8" t="str">
        <f t="shared" si="458"/>
        <v>Min</v>
      </c>
      <c r="AC1594" s="8" t="str">
        <f t="shared" si="459"/>
        <v/>
      </c>
      <c r="AD1594" s="8" t="str">
        <f t="shared" si="464"/>
        <v/>
      </c>
      <c r="AE1594" s="8" t="str">
        <f t="shared" si="460"/>
        <v/>
      </c>
      <c r="AF1594" s="5">
        <f t="shared" si="461"/>
        <v>2021</v>
      </c>
      <c r="AG1594" s="46">
        <v>1591</v>
      </c>
      <c r="AH1594" s="47" t="str">
        <f t="shared" si="451"/>
        <v/>
      </c>
      <c r="AI1594" s="48" t="str">
        <f t="shared" si="452"/>
        <v/>
      </c>
      <c r="AK1594" s="22" t="e">
        <f>TRIM(#REF!)</f>
        <v>#REF!</v>
      </c>
      <c r="AL1594" s="23" t="e">
        <f>IF(#REF!=0,"",#REF!)</f>
        <v>#REF!</v>
      </c>
      <c r="AM1594" s="19" t="e">
        <f>IF(#REF!=0,"",#REF!)</f>
        <v>#REF!</v>
      </c>
      <c r="AN1594" s="23" t="e">
        <f>IF($AK1594="","",#REF!)</f>
        <v>#REF!</v>
      </c>
      <c r="AO1594" s="23" t="e">
        <f t="shared" si="462"/>
        <v>#REF!</v>
      </c>
      <c r="AP1594" s="19" t="e">
        <f>IF(#REF!=0,"",#REF!)</f>
        <v>#REF!</v>
      </c>
      <c r="AQ1594" s="19" t="e">
        <f>IF(#REF!=0,"",#REF!)</f>
        <v>#REF!</v>
      </c>
      <c r="AR1594" s="19" t="e">
        <f>IF(#REF!=0,"",#REF!)</f>
        <v>#REF!</v>
      </c>
      <c r="AS1594" s="19" t="e">
        <f>#REF!</f>
        <v>#REF!</v>
      </c>
    </row>
    <row r="1595" spans="4:45" ht="19.5" thickTop="1" thickBot="1" x14ac:dyDescent="0.25">
      <c r="D1595" s="1" t="str">
        <f t="shared" si="465"/>
        <v/>
      </c>
      <c r="E1595" s="1" t="str">
        <f t="shared" si="466"/>
        <v/>
      </c>
      <c r="K1595" s="19" t="str">
        <f t="shared" si="453"/>
        <v/>
      </c>
      <c r="L1595" s="19">
        <f t="shared" si="463"/>
        <v>10000</v>
      </c>
      <c r="M1595" s="22" t="str">
        <f>TRIM(Data!$N1592)</f>
        <v>Jenny Lind</v>
      </c>
      <c r="N1595" s="22" t="str">
        <f>TRIM(Data!$A1592)</f>
        <v>Jenny Lind</v>
      </c>
      <c r="O1595" s="23">
        <f>IF(Data!$B1592=0,"",Data!$B1592)</f>
        <v>1854</v>
      </c>
      <c r="P1595" s="19" t="str">
        <f>IF(Data!$C1592=0,"",Data!$C1592)</f>
        <v/>
      </c>
      <c r="Q1595" s="23" t="str">
        <f>IF($M1595="","",Data!$E1592)</f>
        <v>M</v>
      </c>
      <c r="R1595" s="23" t="str">
        <f t="shared" si="454"/>
        <v>M</v>
      </c>
      <c r="S1595" s="23" t="str">
        <f t="shared" si="455"/>
        <v>M</v>
      </c>
      <c r="T1595" s="19" t="str">
        <f>IF(Data!$F1592=0,"",Data!$F1592)</f>
        <v/>
      </c>
      <c r="U1595" s="19" t="str">
        <f>IF(Data!$G1592=0,"",Data!$G1592)</f>
        <v>FD</v>
      </c>
      <c r="V1595" s="19" t="str">
        <f>IF(Data!$D1592=0,"",Data!$D1592)</f>
        <v>ANTIQUE</v>
      </c>
      <c r="W1595" s="19" t="str">
        <f>Data!$H1592</f>
        <v>Japonica</v>
      </c>
      <c r="Y1595" s="41" t="e">
        <f t="shared" si="450"/>
        <v>#REF!</v>
      </c>
      <c r="Z1595" s="8">
        <f t="shared" si="456"/>
        <v>1595</v>
      </c>
      <c r="AA1595" s="8" t="str">
        <f t="shared" si="457"/>
        <v>Jenny Lind</v>
      </c>
      <c r="AB1595" s="8" t="str">
        <f t="shared" si="458"/>
        <v>M</v>
      </c>
      <c r="AC1595" s="8" t="str">
        <f t="shared" si="459"/>
        <v/>
      </c>
      <c r="AD1595" s="8" t="str">
        <f t="shared" si="464"/>
        <v>FD</v>
      </c>
      <c r="AE1595" s="8" t="str">
        <f t="shared" si="460"/>
        <v>ANTIQUE</v>
      </c>
      <c r="AF1595" s="5">
        <f t="shared" si="461"/>
        <v>1854</v>
      </c>
      <c r="AG1595" s="46">
        <v>1592</v>
      </c>
      <c r="AH1595" s="47" t="str">
        <f t="shared" si="451"/>
        <v/>
      </c>
      <c r="AI1595" s="48" t="str">
        <f t="shared" si="452"/>
        <v/>
      </c>
      <c r="AK1595" s="22" t="e">
        <f>TRIM(#REF!)</f>
        <v>#REF!</v>
      </c>
      <c r="AL1595" s="23" t="e">
        <f>IF(#REF!=0,"",#REF!)</f>
        <v>#REF!</v>
      </c>
      <c r="AM1595" s="19" t="e">
        <f>IF(#REF!=0,"",#REF!)</f>
        <v>#REF!</v>
      </c>
      <c r="AN1595" s="23" t="e">
        <f>IF($AK1595="","",#REF!)</f>
        <v>#REF!</v>
      </c>
      <c r="AO1595" s="23" t="e">
        <f t="shared" si="462"/>
        <v>#REF!</v>
      </c>
      <c r="AP1595" s="19" t="e">
        <f>IF(#REF!=0,"",#REF!)</f>
        <v>#REF!</v>
      </c>
      <c r="AQ1595" s="19" t="e">
        <f>IF(#REF!=0,"",#REF!)</f>
        <v>#REF!</v>
      </c>
      <c r="AR1595" s="19" t="e">
        <f>IF(#REF!=0,"",#REF!)</f>
        <v>#REF!</v>
      </c>
      <c r="AS1595" s="19" t="e">
        <f>#REF!</f>
        <v>#REF!</v>
      </c>
    </row>
    <row r="1596" spans="4:45" ht="19.5" thickTop="1" thickBot="1" x14ac:dyDescent="0.25">
      <c r="D1596" s="1" t="str">
        <f t="shared" si="465"/>
        <v/>
      </c>
      <c r="E1596" s="1" t="str">
        <f t="shared" si="466"/>
        <v/>
      </c>
      <c r="K1596" s="19" t="str">
        <f t="shared" si="453"/>
        <v/>
      </c>
      <c r="L1596" s="19">
        <f t="shared" si="463"/>
        <v>10000</v>
      </c>
      <c r="M1596" s="22" t="str">
        <f>TRIM(Data!$N1593)</f>
        <v>Jenny D.</v>
      </c>
      <c r="N1596" s="22" t="str">
        <f>TRIM(Data!$A1593)</f>
        <v>Jenny D.</v>
      </c>
      <c r="O1596" s="23">
        <f>IF(Data!$B1593=0,"",Data!$B1593)</f>
        <v>1995</v>
      </c>
      <c r="P1596" s="19" t="str">
        <f>IF(Data!$C1593=0,"",Data!$C1593)</f>
        <v/>
      </c>
      <c r="Q1596" s="23" t="str">
        <f>IF($M1596="","",Data!$E1593)</f>
        <v>M</v>
      </c>
      <c r="R1596" s="23" t="str">
        <f t="shared" si="454"/>
        <v>M</v>
      </c>
      <c r="S1596" s="23" t="str">
        <f t="shared" si="455"/>
        <v>M</v>
      </c>
      <c r="T1596" s="19" t="str">
        <f>IF(Data!$F1593=0,"",Data!$F1593)</f>
        <v/>
      </c>
      <c r="U1596" s="19" t="str">
        <f>IF(Data!$G1593=0,"",Data!$G1593)</f>
        <v>FD</v>
      </c>
      <c r="V1596" s="19" t="str">
        <f>IF(Data!$D1593=0,"",Data!$D1593)</f>
        <v/>
      </c>
      <c r="W1596" s="19" t="str">
        <f>Data!$H1593</f>
        <v>Japonica</v>
      </c>
      <c r="Y1596" s="41" t="e">
        <f t="shared" si="450"/>
        <v>#REF!</v>
      </c>
      <c r="Z1596" s="8">
        <f t="shared" si="456"/>
        <v>10000</v>
      </c>
      <c r="AA1596" s="8" t="str">
        <f t="shared" si="457"/>
        <v>Jenny D.</v>
      </c>
      <c r="AB1596" s="8" t="str">
        <f t="shared" si="458"/>
        <v>M</v>
      </c>
      <c r="AC1596" s="8" t="str">
        <f t="shared" si="459"/>
        <v/>
      </c>
      <c r="AD1596" s="8" t="str">
        <f t="shared" si="464"/>
        <v>FD</v>
      </c>
      <c r="AE1596" s="8" t="str">
        <f t="shared" si="460"/>
        <v/>
      </c>
      <c r="AF1596" s="5">
        <f t="shared" si="461"/>
        <v>1995</v>
      </c>
      <c r="AG1596" s="46">
        <v>1593</v>
      </c>
      <c r="AH1596" s="47" t="str">
        <f t="shared" si="451"/>
        <v/>
      </c>
      <c r="AI1596" s="48" t="str">
        <f t="shared" si="452"/>
        <v/>
      </c>
      <c r="AK1596" s="22" t="e">
        <f>TRIM(#REF!)</f>
        <v>#REF!</v>
      </c>
      <c r="AL1596" s="23" t="e">
        <f>IF(#REF!=0,"",#REF!)</f>
        <v>#REF!</v>
      </c>
      <c r="AM1596" s="19" t="e">
        <f>IF(#REF!=0,"",#REF!)</f>
        <v>#REF!</v>
      </c>
      <c r="AN1596" s="23" t="e">
        <f>IF($AK1596="","",#REF!)</f>
        <v>#REF!</v>
      </c>
      <c r="AO1596" s="23" t="e">
        <f t="shared" si="462"/>
        <v>#REF!</v>
      </c>
      <c r="AP1596" s="19" t="e">
        <f>IF(#REF!=0,"",#REF!)</f>
        <v>#REF!</v>
      </c>
      <c r="AQ1596" s="19" t="e">
        <f>IF(#REF!=0,"",#REF!)</f>
        <v>#REF!</v>
      </c>
      <c r="AR1596" s="19" t="e">
        <f>IF(#REF!=0,"",#REF!)</f>
        <v>#REF!</v>
      </c>
      <c r="AS1596" s="19" t="e">
        <f>#REF!</f>
        <v>#REF!</v>
      </c>
    </row>
    <row r="1597" spans="4:45" ht="19.5" thickTop="1" thickBot="1" x14ac:dyDescent="0.25">
      <c r="D1597" s="1" t="str">
        <f t="shared" si="465"/>
        <v/>
      </c>
      <c r="E1597" s="1" t="str">
        <f t="shared" si="466"/>
        <v/>
      </c>
      <c r="K1597" s="19" t="str">
        <f t="shared" si="453"/>
        <v/>
      </c>
      <c r="L1597" s="19">
        <f t="shared" si="463"/>
        <v>10000</v>
      </c>
      <c r="M1597" s="22" t="str">
        <f>TRIM(Data!$N1594)</f>
        <v>Jenny Jones</v>
      </c>
      <c r="N1597" s="22" t="str">
        <f>TRIM(Data!$A1594)</f>
        <v>Jenny Jones</v>
      </c>
      <c r="O1597" s="23">
        <f>IF(Data!$B1594=0,"",Data!$B1594)</f>
        <v>1942</v>
      </c>
      <c r="P1597" s="19" t="str">
        <f>IF(Data!$C1594=0,"",Data!$C1594)</f>
        <v>1</v>
      </c>
      <c r="Q1597" s="23" t="str">
        <f>IF($M1597="","",Data!$E1594)</f>
        <v>M-L</v>
      </c>
      <c r="R1597" s="23" t="str">
        <f t="shared" si="454"/>
        <v>M</v>
      </c>
      <c r="S1597" s="23" t="str">
        <f t="shared" si="455"/>
        <v>M</v>
      </c>
      <c r="T1597" s="19" t="str">
        <f>IF(Data!$F1594=0,"",Data!$F1594)</f>
        <v>WHITE</v>
      </c>
      <c r="U1597" s="19" t="str">
        <f>IF(Data!$G1594=0,"",Data!$G1594)</f>
        <v/>
      </c>
      <c r="V1597" s="19" t="str">
        <f>IF(Data!$D1594=0,"",Data!$D1594)</f>
        <v/>
      </c>
      <c r="W1597" s="19" t="str">
        <f>Data!$H1594</f>
        <v>Japonica</v>
      </c>
      <c r="Y1597" s="41" t="e">
        <f t="shared" si="450"/>
        <v>#REF!</v>
      </c>
      <c r="Z1597" s="8">
        <f t="shared" si="456"/>
        <v>10000</v>
      </c>
      <c r="AA1597" s="8" t="str">
        <f t="shared" si="457"/>
        <v>Jenny Jones</v>
      </c>
      <c r="AB1597" s="8" t="str">
        <f t="shared" si="458"/>
        <v>M</v>
      </c>
      <c r="AC1597" s="8" t="str">
        <f t="shared" si="459"/>
        <v>WHITE</v>
      </c>
      <c r="AD1597" s="8" t="str">
        <f t="shared" si="464"/>
        <v/>
      </c>
      <c r="AE1597" s="8" t="str">
        <f t="shared" si="460"/>
        <v/>
      </c>
      <c r="AF1597" s="5">
        <f t="shared" si="461"/>
        <v>1942</v>
      </c>
      <c r="AG1597" s="46">
        <v>1594</v>
      </c>
      <c r="AH1597" s="47" t="str">
        <f t="shared" si="451"/>
        <v/>
      </c>
      <c r="AI1597" s="48" t="str">
        <f t="shared" si="452"/>
        <v/>
      </c>
      <c r="AK1597" s="22" t="e">
        <f>TRIM(#REF!)</f>
        <v>#REF!</v>
      </c>
      <c r="AL1597" s="23" t="e">
        <f>IF(#REF!=0,"",#REF!)</f>
        <v>#REF!</v>
      </c>
      <c r="AM1597" s="19" t="e">
        <f>IF(#REF!=0,"",#REF!)</f>
        <v>#REF!</v>
      </c>
      <c r="AN1597" s="23" t="e">
        <f>IF($AK1597="","",#REF!)</f>
        <v>#REF!</v>
      </c>
      <c r="AO1597" s="23" t="e">
        <f t="shared" si="462"/>
        <v>#REF!</v>
      </c>
      <c r="AP1597" s="19" t="e">
        <f>IF(#REF!=0,"",#REF!)</f>
        <v>#REF!</v>
      </c>
      <c r="AQ1597" s="19" t="e">
        <f>IF(#REF!=0,"",#REF!)</f>
        <v>#REF!</v>
      </c>
      <c r="AR1597" s="19" t="e">
        <f>IF(#REF!=0,"",#REF!)</f>
        <v>#REF!</v>
      </c>
      <c r="AS1597" s="19" t="e">
        <f>#REF!</f>
        <v>#REF!</v>
      </c>
    </row>
    <row r="1598" spans="4:45" ht="19.5" thickTop="1" thickBot="1" x14ac:dyDescent="0.25">
      <c r="D1598" s="1" t="str">
        <f t="shared" si="465"/>
        <v/>
      </c>
      <c r="E1598" s="1" t="str">
        <f t="shared" si="466"/>
        <v/>
      </c>
      <c r="K1598" s="19" t="str">
        <f t="shared" si="453"/>
        <v/>
      </c>
      <c r="L1598" s="19">
        <f t="shared" si="463"/>
        <v>10000</v>
      </c>
      <c r="M1598" s="22" t="str">
        <f>TRIM(Data!$N1595)</f>
        <v>Jenny Maphis</v>
      </c>
      <c r="N1598" s="22" t="str">
        <f>TRIM(Data!$A1595)</f>
        <v>Jenny Maphis (R)</v>
      </c>
      <c r="O1598" s="23">
        <f>IF(Data!$B1595=0,"",Data!$B1595)</f>
        <v>2015</v>
      </c>
      <c r="P1598" s="19" t="str">
        <f>IF(Data!$C1595=0,"",Data!$C1595)</f>
        <v>1</v>
      </c>
      <c r="Q1598" s="23" t="str">
        <f>IF($M1598="","",Data!$E1595)</f>
        <v>M</v>
      </c>
      <c r="R1598" s="23" t="str">
        <f t="shared" si="454"/>
        <v>M</v>
      </c>
      <c r="S1598" s="23" t="str">
        <f t="shared" si="455"/>
        <v>M</v>
      </c>
      <c r="T1598" s="19" t="str">
        <f>IF(Data!$F1595=0,"",Data!$F1595)</f>
        <v/>
      </c>
      <c r="U1598" s="19" t="str">
        <f>IF(Data!$G1595=0,"",Data!$G1595)</f>
        <v/>
      </c>
      <c r="V1598" s="19" t="str">
        <f>IF(Data!$D1595=0,"",Data!$D1595)</f>
        <v/>
      </c>
      <c r="W1598" s="19" t="str">
        <f>Data!$H1595</f>
        <v>Reticulata</v>
      </c>
      <c r="Y1598" s="41" t="e">
        <f t="shared" si="450"/>
        <v>#REF!</v>
      </c>
      <c r="Z1598" s="8">
        <f t="shared" si="456"/>
        <v>10000</v>
      </c>
      <c r="AA1598" s="8" t="str">
        <f t="shared" si="457"/>
        <v>Jenny Maphis</v>
      </c>
      <c r="AB1598" s="8" t="str">
        <f t="shared" si="458"/>
        <v>M</v>
      </c>
      <c r="AC1598" s="8" t="str">
        <f t="shared" si="459"/>
        <v/>
      </c>
      <c r="AD1598" s="8" t="str">
        <f t="shared" si="464"/>
        <v/>
      </c>
      <c r="AE1598" s="8" t="str">
        <f t="shared" si="460"/>
        <v/>
      </c>
      <c r="AF1598" s="5">
        <f t="shared" si="461"/>
        <v>2015</v>
      </c>
      <c r="AG1598" s="46">
        <v>1595</v>
      </c>
      <c r="AH1598" s="47" t="str">
        <f t="shared" si="451"/>
        <v/>
      </c>
      <c r="AI1598" s="48" t="str">
        <f t="shared" si="452"/>
        <v/>
      </c>
      <c r="AK1598" s="22" t="e">
        <f>TRIM(#REF!)</f>
        <v>#REF!</v>
      </c>
      <c r="AL1598" s="23" t="e">
        <f>IF(#REF!=0,"",#REF!)</f>
        <v>#REF!</v>
      </c>
      <c r="AM1598" s="19" t="e">
        <f>IF(#REF!=0,"",#REF!)</f>
        <v>#REF!</v>
      </c>
      <c r="AN1598" s="23" t="e">
        <f>IF($AK1598="","",#REF!)</f>
        <v>#REF!</v>
      </c>
      <c r="AO1598" s="23" t="e">
        <f t="shared" si="462"/>
        <v>#REF!</v>
      </c>
      <c r="AP1598" s="19" t="e">
        <f>IF(#REF!=0,"",#REF!)</f>
        <v>#REF!</v>
      </c>
      <c r="AQ1598" s="19" t="e">
        <f>IF(#REF!=0,"",#REF!)</f>
        <v>#REF!</v>
      </c>
      <c r="AR1598" s="19" t="e">
        <f>IF(#REF!=0,"",#REF!)</f>
        <v>#REF!</v>
      </c>
      <c r="AS1598" s="19" t="e">
        <f>#REF!</f>
        <v>#REF!</v>
      </c>
    </row>
    <row r="1599" spans="4:45" ht="19.5" thickTop="1" thickBot="1" x14ac:dyDescent="0.25">
      <c r="D1599" s="1" t="str">
        <f t="shared" si="465"/>
        <v/>
      </c>
      <c r="E1599" s="1" t="str">
        <f t="shared" si="466"/>
        <v/>
      </c>
      <c r="K1599" s="19" t="str">
        <f t="shared" si="453"/>
        <v/>
      </c>
      <c r="L1599" s="19">
        <f t="shared" si="463"/>
        <v>10000</v>
      </c>
      <c r="M1599" s="22" t="str">
        <f>TRIM(Data!$N1596)</f>
        <v>Jerry Conrad</v>
      </c>
      <c r="N1599" s="22" t="str">
        <f>TRIM(Data!$A1596)</f>
        <v>Jerry Conrad</v>
      </c>
      <c r="O1599" s="23">
        <f>IF(Data!$B1596=0,"",Data!$B1596)</f>
        <v>2014</v>
      </c>
      <c r="P1599" s="19" t="str">
        <f>IF(Data!$C1596=0,"",Data!$C1596)</f>
        <v>1</v>
      </c>
      <c r="Q1599" s="23" t="str">
        <f>IF($M1599="","",Data!$E1596)</f>
        <v>L</v>
      </c>
      <c r="R1599" s="23" t="str">
        <f t="shared" si="454"/>
        <v>L</v>
      </c>
      <c r="S1599" s="23" t="str">
        <f t="shared" si="455"/>
        <v>L</v>
      </c>
      <c r="T1599" s="19" t="str">
        <f>IF(Data!$F1596=0,"",Data!$F1596)</f>
        <v/>
      </c>
      <c r="U1599" s="19" t="str">
        <f>IF(Data!$G1596=0,"",Data!$G1596)</f>
        <v/>
      </c>
      <c r="V1599" s="19" t="str">
        <f>IF(Data!$D1596=0,"",Data!$D1596)</f>
        <v/>
      </c>
      <c r="W1599" s="19" t="str">
        <f>Data!$H1596</f>
        <v>Japonica</v>
      </c>
      <c r="Y1599" s="41" t="e">
        <f t="shared" si="450"/>
        <v>#REF!</v>
      </c>
      <c r="Z1599" s="8">
        <f t="shared" si="456"/>
        <v>10000</v>
      </c>
      <c r="AA1599" s="8" t="str">
        <f t="shared" si="457"/>
        <v>Jerry Conrad</v>
      </c>
      <c r="AB1599" s="8" t="str">
        <f t="shared" si="458"/>
        <v>L</v>
      </c>
      <c r="AC1599" s="8" t="str">
        <f t="shared" si="459"/>
        <v/>
      </c>
      <c r="AD1599" s="8" t="str">
        <f t="shared" si="464"/>
        <v/>
      </c>
      <c r="AE1599" s="8" t="str">
        <f t="shared" si="460"/>
        <v/>
      </c>
      <c r="AF1599" s="5">
        <f t="shared" si="461"/>
        <v>2014</v>
      </c>
      <c r="AG1599" s="46">
        <v>1596</v>
      </c>
      <c r="AH1599" s="47" t="str">
        <f t="shared" si="451"/>
        <v/>
      </c>
      <c r="AI1599" s="48" t="str">
        <f t="shared" si="452"/>
        <v/>
      </c>
      <c r="AK1599" s="22" t="e">
        <f>TRIM(#REF!)</f>
        <v>#REF!</v>
      </c>
      <c r="AL1599" s="23" t="e">
        <f>IF(#REF!=0,"",#REF!)</f>
        <v>#REF!</v>
      </c>
      <c r="AM1599" s="19" t="e">
        <f>IF(#REF!=0,"",#REF!)</f>
        <v>#REF!</v>
      </c>
      <c r="AN1599" s="23" t="e">
        <f>IF($AK1599="","",#REF!)</f>
        <v>#REF!</v>
      </c>
      <c r="AO1599" s="23" t="e">
        <f t="shared" si="462"/>
        <v>#REF!</v>
      </c>
      <c r="AP1599" s="19" t="e">
        <f>IF(#REF!=0,"",#REF!)</f>
        <v>#REF!</v>
      </c>
      <c r="AQ1599" s="19" t="e">
        <f>IF(#REF!=0,"",#REF!)</f>
        <v>#REF!</v>
      </c>
      <c r="AR1599" s="19" t="e">
        <f>IF(#REF!=0,"",#REF!)</f>
        <v>#REF!</v>
      </c>
      <c r="AS1599" s="19" t="e">
        <f>#REF!</f>
        <v>#REF!</v>
      </c>
    </row>
    <row r="1600" spans="4:45" ht="19.5" thickTop="1" thickBot="1" x14ac:dyDescent="0.25">
      <c r="D1600" s="1" t="str">
        <f t="shared" si="465"/>
        <v/>
      </c>
      <c r="E1600" s="1" t="str">
        <f t="shared" si="466"/>
        <v/>
      </c>
      <c r="K1600" s="19" t="str">
        <f t="shared" si="453"/>
        <v/>
      </c>
      <c r="L1600" s="19">
        <f t="shared" si="463"/>
        <v>10000</v>
      </c>
      <c r="M1600" s="22" t="str">
        <f>TRIM(Data!$N1597)</f>
        <v>Jerry Donnan</v>
      </c>
      <c r="N1600" s="22" t="str">
        <f>TRIM(Data!$A1597)</f>
        <v>Jerry Donnan</v>
      </c>
      <c r="O1600" s="23">
        <f>IF(Data!$B1597=0,"",Data!$B1597)</f>
        <v>1990</v>
      </c>
      <c r="P1600" s="19" t="str">
        <f>IF(Data!$C1597=0,"",Data!$C1597)</f>
        <v>1</v>
      </c>
      <c r="Q1600" s="23" t="str">
        <f>IF($M1600="","",Data!$E1597)</f>
        <v>M-L</v>
      </c>
      <c r="R1600" s="23" t="str">
        <f t="shared" si="454"/>
        <v>M</v>
      </c>
      <c r="S1600" s="23" t="str">
        <f t="shared" si="455"/>
        <v>M</v>
      </c>
      <c r="T1600" s="19" t="str">
        <f>IF(Data!$F1597=0,"",Data!$F1597)</f>
        <v/>
      </c>
      <c r="U1600" s="19" t="str">
        <f>IF(Data!$G1597=0,"",Data!$G1597)</f>
        <v>FD</v>
      </c>
      <c r="V1600" s="19" t="str">
        <f>IF(Data!$D1597=0,"",Data!$D1597)</f>
        <v/>
      </c>
      <c r="W1600" s="19" t="str">
        <f>Data!$H1597</f>
        <v>Japonica</v>
      </c>
      <c r="Y1600" s="41" t="e">
        <f t="shared" si="450"/>
        <v>#REF!</v>
      </c>
      <c r="Z1600" s="8">
        <f t="shared" si="456"/>
        <v>10000</v>
      </c>
      <c r="AA1600" s="8" t="str">
        <f t="shared" si="457"/>
        <v>Jerry Donnan</v>
      </c>
      <c r="AB1600" s="8" t="str">
        <f t="shared" si="458"/>
        <v>M</v>
      </c>
      <c r="AC1600" s="8" t="str">
        <f t="shared" si="459"/>
        <v/>
      </c>
      <c r="AD1600" s="8" t="str">
        <f t="shared" si="464"/>
        <v>FD</v>
      </c>
      <c r="AE1600" s="8" t="str">
        <f t="shared" si="460"/>
        <v/>
      </c>
      <c r="AF1600" s="5">
        <f t="shared" si="461"/>
        <v>1990</v>
      </c>
      <c r="AG1600" s="46">
        <v>1597</v>
      </c>
      <c r="AH1600" s="47" t="str">
        <f t="shared" si="451"/>
        <v/>
      </c>
      <c r="AI1600" s="48" t="str">
        <f t="shared" si="452"/>
        <v/>
      </c>
      <c r="AK1600" s="22" t="e">
        <f>TRIM(#REF!)</f>
        <v>#REF!</v>
      </c>
      <c r="AL1600" s="23" t="e">
        <f>IF(#REF!=0,"",#REF!)</f>
        <v>#REF!</v>
      </c>
      <c r="AM1600" s="19" t="e">
        <f>IF(#REF!=0,"",#REF!)</f>
        <v>#REF!</v>
      </c>
      <c r="AN1600" s="23" t="e">
        <f>IF($AK1600="","",#REF!)</f>
        <v>#REF!</v>
      </c>
      <c r="AO1600" s="23" t="e">
        <f t="shared" si="462"/>
        <v>#REF!</v>
      </c>
      <c r="AP1600" s="19" t="e">
        <f>IF(#REF!=0,"",#REF!)</f>
        <v>#REF!</v>
      </c>
      <c r="AQ1600" s="19" t="e">
        <f>IF(#REF!=0,"",#REF!)</f>
        <v>#REF!</v>
      </c>
      <c r="AR1600" s="19" t="e">
        <f>IF(#REF!=0,"",#REF!)</f>
        <v>#REF!</v>
      </c>
      <c r="AS1600" s="19" t="e">
        <f>#REF!</f>
        <v>#REF!</v>
      </c>
    </row>
    <row r="1601" spans="4:45" ht="19.5" thickTop="1" thickBot="1" x14ac:dyDescent="0.25">
      <c r="D1601" s="1" t="str">
        <f t="shared" si="465"/>
        <v/>
      </c>
      <c r="E1601" s="1" t="str">
        <f t="shared" si="466"/>
        <v/>
      </c>
      <c r="K1601" s="19" t="str">
        <f t="shared" si="453"/>
        <v/>
      </c>
      <c r="L1601" s="19">
        <f t="shared" si="463"/>
        <v>10000</v>
      </c>
      <c r="M1601" s="22" t="str">
        <f>TRIM(Data!$N1598)</f>
        <v>Jerry Hill</v>
      </c>
      <c r="N1601" s="22" t="str">
        <f>TRIM(Data!$A1598)</f>
        <v>Jerry Hill</v>
      </c>
      <c r="O1601" s="23">
        <f>IF(Data!$B1598=0,"",Data!$B1598)</f>
        <v>1996</v>
      </c>
      <c r="P1601" s="19" t="str">
        <f>IF(Data!$C1598=0,"",Data!$C1598)</f>
        <v>1</v>
      </c>
      <c r="Q1601" s="23" t="str">
        <f>IF($M1601="","",Data!$E1598)</f>
        <v>M</v>
      </c>
      <c r="R1601" s="23" t="str">
        <f t="shared" si="454"/>
        <v>M</v>
      </c>
      <c r="S1601" s="23" t="str">
        <f t="shared" si="455"/>
        <v>M</v>
      </c>
      <c r="T1601" s="19" t="str">
        <f>IF(Data!$F1598=0,"",Data!$F1598)</f>
        <v/>
      </c>
      <c r="U1601" s="19" t="str">
        <f>IF(Data!$G1598=0,"",Data!$G1598)</f>
        <v>FD</v>
      </c>
      <c r="V1601" s="19" t="str">
        <f>IF(Data!$D1598=0,"",Data!$D1598)</f>
        <v/>
      </c>
      <c r="W1601" s="19" t="str">
        <f>Data!$H1598</f>
        <v>Japonica</v>
      </c>
      <c r="Y1601" s="41" t="e">
        <f t="shared" si="450"/>
        <v>#REF!</v>
      </c>
      <c r="Z1601" s="8">
        <f t="shared" si="456"/>
        <v>10000</v>
      </c>
      <c r="AA1601" s="8" t="str">
        <f t="shared" si="457"/>
        <v>Jerry Hill</v>
      </c>
      <c r="AB1601" s="8" t="str">
        <f t="shared" si="458"/>
        <v>M</v>
      </c>
      <c r="AC1601" s="8" t="str">
        <f t="shared" si="459"/>
        <v/>
      </c>
      <c r="AD1601" s="8" t="str">
        <f t="shared" si="464"/>
        <v>FD</v>
      </c>
      <c r="AE1601" s="8" t="str">
        <f t="shared" si="460"/>
        <v/>
      </c>
      <c r="AF1601" s="5">
        <f t="shared" si="461"/>
        <v>1996</v>
      </c>
      <c r="AG1601" s="46">
        <v>1598</v>
      </c>
      <c r="AH1601" s="47" t="str">
        <f t="shared" si="451"/>
        <v/>
      </c>
      <c r="AI1601" s="48" t="str">
        <f t="shared" si="452"/>
        <v/>
      </c>
      <c r="AK1601" s="22" t="e">
        <f>TRIM(#REF!)</f>
        <v>#REF!</v>
      </c>
      <c r="AL1601" s="23" t="e">
        <f>IF(#REF!=0,"",#REF!)</f>
        <v>#REF!</v>
      </c>
      <c r="AM1601" s="19" t="e">
        <f>IF(#REF!=0,"",#REF!)</f>
        <v>#REF!</v>
      </c>
      <c r="AN1601" s="23" t="e">
        <f>IF($AK1601="","",#REF!)</f>
        <v>#REF!</v>
      </c>
      <c r="AO1601" s="23" t="e">
        <f t="shared" si="462"/>
        <v>#REF!</v>
      </c>
      <c r="AP1601" s="19" t="e">
        <f>IF(#REF!=0,"",#REF!)</f>
        <v>#REF!</v>
      </c>
      <c r="AQ1601" s="19" t="e">
        <f>IF(#REF!=0,"",#REF!)</f>
        <v>#REF!</v>
      </c>
      <c r="AR1601" s="19" t="e">
        <f>IF(#REF!=0,"",#REF!)</f>
        <v>#REF!</v>
      </c>
      <c r="AS1601" s="19" t="e">
        <f>#REF!</f>
        <v>#REF!</v>
      </c>
    </row>
    <row r="1602" spans="4:45" ht="19.5" thickTop="1" thickBot="1" x14ac:dyDescent="0.25">
      <c r="D1602" s="1" t="str">
        <f t="shared" si="465"/>
        <v/>
      </c>
      <c r="E1602" s="1" t="str">
        <f t="shared" si="466"/>
        <v/>
      </c>
      <c r="K1602" s="19" t="str">
        <f t="shared" si="453"/>
        <v/>
      </c>
      <c r="L1602" s="19">
        <f t="shared" si="463"/>
        <v>10000</v>
      </c>
      <c r="M1602" s="22" t="str">
        <f>TRIM(Data!$N1599)</f>
        <v>Jerry Wilson</v>
      </c>
      <c r="N1602" s="22" t="str">
        <f>TRIM(Data!$A1599)</f>
        <v>Jerry Wilson</v>
      </c>
      <c r="O1602" s="23">
        <f>IF(Data!$B1599=0,"",Data!$B1599)</f>
        <v>1965</v>
      </c>
      <c r="P1602" s="19" t="str">
        <f>IF(Data!$C1599=0,"",Data!$C1599)</f>
        <v>1</v>
      </c>
      <c r="Q1602" s="23" t="str">
        <f>IF($M1602="","",Data!$E1599)</f>
        <v>L</v>
      </c>
      <c r="R1602" s="23" t="str">
        <f t="shared" si="454"/>
        <v>L</v>
      </c>
      <c r="S1602" s="23" t="str">
        <f t="shared" si="455"/>
        <v>L</v>
      </c>
      <c r="T1602" s="19" t="str">
        <f>IF(Data!$F1599=0,"",Data!$F1599)</f>
        <v/>
      </c>
      <c r="U1602" s="19" t="str">
        <f>IF(Data!$G1599=0,"",Data!$G1599)</f>
        <v>FD</v>
      </c>
      <c r="V1602" s="19" t="str">
        <f>IF(Data!$D1599=0,"",Data!$D1599)</f>
        <v/>
      </c>
      <c r="W1602" s="19" t="str">
        <f>Data!$H1599</f>
        <v>Japonica</v>
      </c>
      <c r="Y1602" s="41" t="e">
        <f t="shared" si="450"/>
        <v>#REF!</v>
      </c>
      <c r="Z1602" s="8">
        <f t="shared" si="456"/>
        <v>10000</v>
      </c>
      <c r="AA1602" s="8" t="str">
        <f t="shared" si="457"/>
        <v>Jerry Wilson</v>
      </c>
      <c r="AB1602" s="8" t="str">
        <f t="shared" si="458"/>
        <v>L</v>
      </c>
      <c r="AC1602" s="8" t="str">
        <f t="shared" si="459"/>
        <v/>
      </c>
      <c r="AD1602" s="8" t="str">
        <f t="shared" si="464"/>
        <v>FD</v>
      </c>
      <c r="AE1602" s="8" t="str">
        <f t="shared" si="460"/>
        <v/>
      </c>
      <c r="AF1602" s="5">
        <f t="shared" si="461"/>
        <v>1965</v>
      </c>
      <c r="AG1602" s="46">
        <v>1599</v>
      </c>
      <c r="AH1602" s="47" t="str">
        <f t="shared" si="451"/>
        <v/>
      </c>
      <c r="AI1602" s="48" t="str">
        <f t="shared" si="452"/>
        <v/>
      </c>
      <c r="AK1602" s="22" t="e">
        <f>TRIM(#REF!)</f>
        <v>#REF!</v>
      </c>
      <c r="AL1602" s="23" t="e">
        <f>IF(#REF!=0,"",#REF!)</f>
        <v>#REF!</v>
      </c>
      <c r="AM1602" s="19" t="e">
        <f>IF(#REF!=0,"",#REF!)</f>
        <v>#REF!</v>
      </c>
      <c r="AN1602" s="23" t="e">
        <f>IF($AK1602="","",#REF!)</f>
        <v>#REF!</v>
      </c>
      <c r="AO1602" s="23" t="e">
        <f t="shared" si="462"/>
        <v>#REF!</v>
      </c>
      <c r="AP1602" s="19" t="e">
        <f>IF(#REF!=0,"",#REF!)</f>
        <v>#REF!</v>
      </c>
      <c r="AQ1602" s="19" t="e">
        <f>IF(#REF!=0,"",#REF!)</f>
        <v>#REF!</v>
      </c>
      <c r="AR1602" s="19" t="e">
        <f>IF(#REF!=0,"",#REF!)</f>
        <v>#REF!</v>
      </c>
      <c r="AS1602" s="19" t="e">
        <f>#REF!</f>
        <v>#REF!</v>
      </c>
    </row>
    <row r="1603" spans="4:45" ht="19.5" thickTop="1" thickBot="1" x14ac:dyDescent="0.25">
      <c r="D1603" s="1" t="str">
        <f t="shared" si="465"/>
        <v/>
      </c>
      <c r="E1603" s="1" t="str">
        <f t="shared" si="466"/>
        <v/>
      </c>
      <c r="K1603" s="19" t="str">
        <f t="shared" si="453"/>
        <v/>
      </c>
      <c r="L1603" s="19">
        <f t="shared" si="463"/>
        <v>10000</v>
      </c>
      <c r="M1603" s="22" t="str">
        <f>TRIM(Data!$N1600)</f>
        <v>Jerry's Joy</v>
      </c>
      <c r="N1603" s="22" t="str">
        <f>TRIM(Data!$A1600)</f>
        <v>Jerry's Joy</v>
      </c>
      <c r="O1603" s="23">
        <f>IF(Data!$B1600=0,"",Data!$B1600)</f>
        <v>2021</v>
      </c>
      <c r="P1603" s="19" t="str">
        <f>IF(Data!$C1600=0,"",Data!$C1600)</f>
        <v>1</v>
      </c>
      <c r="Q1603" s="23" t="str">
        <f>IF($M1603="","",Data!$E1600)</f>
        <v>S</v>
      </c>
      <c r="R1603" s="23" t="str">
        <f t="shared" si="454"/>
        <v>S</v>
      </c>
      <c r="S1603" s="23" t="str">
        <f t="shared" si="455"/>
        <v>S</v>
      </c>
      <c r="T1603" s="19" t="str">
        <f>IF(Data!$F1600=0,"",Data!$F1600)</f>
        <v/>
      </c>
      <c r="U1603" s="19" t="str">
        <f>IF(Data!$G1600=0,"",Data!$G1600)</f>
        <v/>
      </c>
      <c r="V1603" s="19" t="str">
        <f>IF(Data!$D1600=0,"",Data!$D1600)</f>
        <v/>
      </c>
      <c r="W1603" s="19" t="str">
        <f>Data!$H1600</f>
        <v>Japonica</v>
      </c>
      <c r="Y1603" s="41" t="e">
        <f t="shared" si="450"/>
        <v>#REF!</v>
      </c>
      <c r="Z1603" s="8">
        <f t="shared" si="456"/>
        <v>10000</v>
      </c>
      <c r="AA1603" s="8" t="str">
        <f t="shared" si="457"/>
        <v>Jerry's Joy</v>
      </c>
      <c r="AB1603" s="8" t="str">
        <f t="shared" si="458"/>
        <v>S</v>
      </c>
      <c r="AC1603" s="8" t="str">
        <f t="shared" si="459"/>
        <v/>
      </c>
      <c r="AD1603" s="8" t="str">
        <f t="shared" si="464"/>
        <v/>
      </c>
      <c r="AE1603" s="8" t="str">
        <f t="shared" si="460"/>
        <v/>
      </c>
      <c r="AF1603" s="5">
        <f t="shared" si="461"/>
        <v>2021</v>
      </c>
      <c r="AG1603" s="46">
        <v>1600</v>
      </c>
      <c r="AH1603" s="47" t="str">
        <f t="shared" si="451"/>
        <v/>
      </c>
      <c r="AI1603" s="48" t="str">
        <f t="shared" si="452"/>
        <v/>
      </c>
      <c r="AK1603" s="22" t="e">
        <f>TRIM(#REF!)</f>
        <v>#REF!</v>
      </c>
      <c r="AL1603" s="23" t="e">
        <f>IF(#REF!=0,"",#REF!)</f>
        <v>#REF!</v>
      </c>
      <c r="AM1603" s="19" t="e">
        <f>IF(#REF!=0,"",#REF!)</f>
        <v>#REF!</v>
      </c>
      <c r="AN1603" s="23" t="e">
        <f>IF($AK1603="","",#REF!)</f>
        <v>#REF!</v>
      </c>
      <c r="AO1603" s="23" t="e">
        <f t="shared" si="462"/>
        <v>#REF!</v>
      </c>
      <c r="AP1603" s="19" t="e">
        <f>IF(#REF!=0,"",#REF!)</f>
        <v>#REF!</v>
      </c>
      <c r="AQ1603" s="19" t="e">
        <f>IF(#REF!=0,"",#REF!)</f>
        <v>#REF!</v>
      </c>
      <c r="AR1603" s="19" t="e">
        <f>IF(#REF!=0,"",#REF!)</f>
        <v>#REF!</v>
      </c>
      <c r="AS1603" s="19" t="e">
        <f>#REF!</f>
        <v>#REF!</v>
      </c>
    </row>
    <row r="1604" spans="4:45" ht="19.5" thickTop="1" thickBot="1" x14ac:dyDescent="0.25">
      <c r="D1604" s="1" t="str">
        <f t="shared" si="465"/>
        <v/>
      </c>
      <c r="E1604" s="1" t="str">
        <f t="shared" si="466"/>
        <v/>
      </c>
      <c r="K1604" s="19" t="str">
        <f t="shared" si="453"/>
        <v/>
      </c>
      <c r="L1604" s="19">
        <f t="shared" si="463"/>
        <v>10000</v>
      </c>
      <c r="M1604" s="22" t="str">
        <f>TRIM(Data!$N1601)</f>
        <v>Jessica</v>
      </c>
      <c r="N1604" s="22" t="str">
        <f>TRIM(Data!$A1601)</f>
        <v>Jessica</v>
      </c>
      <c r="O1604" s="23">
        <f>IF(Data!$B1601=0,"",Data!$B1601)</f>
        <v>1939</v>
      </c>
      <c r="P1604" s="19" t="str">
        <f>IF(Data!$C1601=0,"",Data!$C1601)</f>
        <v/>
      </c>
      <c r="Q1604" s="23" t="str">
        <f>IF($M1604="","",Data!$E1601)</f>
        <v>M</v>
      </c>
      <c r="R1604" s="23" t="str">
        <f t="shared" si="454"/>
        <v>M</v>
      </c>
      <c r="S1604" s="23" t="str">
        <f t="shared" si="455"/>
        <v>M</v>
      </c>
      <c r="T1604" s="19" t="str">
        <f>IF(Data!$F1601=0,"",Data!$F1601)</f>
        <v/>
      </c>
      <c r="U1604" s="19" t="str">
        <f>IF(Data!$G1601=0,"",Data!$G1601)</f>
        <v/>
      </c>
      <c r="V1604" s="19" t="str">
        <f>IF(Data!$D1601=0,"",Data!$D1601)</f>
        <v/>
      </c>
      <c r="W1604" s="19" t="str">
        <f>Data!$H1601</f>
        <v>Japonica</v>
      </c>
      <c r="Y1604" s="41" t="e">
        <f t="shared" ref="Y1604:Y1667" si="467">RANK(Z1604,Z$4:Z$3653,1)</f>
        <v>#REF!</v>
      </c>
      <c r="Z1604" s="8">
        <f t="shared" si="456"/>
        <v>10000</v>
      </c>
      <c r="AA1604" s="8" t="str">
        <f t="shared" si="457"/>
        <v>Jessica</v>
      </c>
      <c r="AB1604" s="8" t="str">
        <f t="shared" si="458"/>
        <v>M</v>
      </c>
      <c r="AC1604" s="8" t="str">
        <f t="shared" si="459"/>
        <v/>
      </c>
      <c r="AD1604" s="8" t="str">
        <f t="shared" si="464"/>
        <v/>
      </c>
      <c r="AE1604" s="8" t="str">
        <f t="shared" si="460"/>
        <v/>
      </c>
      <c r="AF1604" s="5">
        <f t="shared" si="461"/>
        <v>1939</v>
      </c>
      <c r="AG1604" s="46">
        <v>1601</v>
      </c>
      <c r="AH1604" s="47" t="str">
        <f t="shared" ref="AH1604:AH1667" si="468">IF(ISERROR(VLOOKUP($AG1604,$Y$4:$AE$3653,2,FALSE)),"",VLOOKUP($AG1604,$Y$4:$AE$3653,3,FALSE))</f>
        <v/>
      </c>
      <c r="AI1604" s="48" t="str">
        <f t="shared" ref="AI1604:AI1667" si="469">IF(ISERROR(VLOOKUP($AG1604,$Y$4:$AE$3653,2,FALSE)),"",VLOOKUP($AG1604,$Y$4:$AF$3653,8,FALSE))</f>
        <v/>
      </c>
      <c r="AK1604" s="22" t="e">
        <f>TRIM(#REF!)</f>
        <v>#REF!</v>
      </c>
      <c r="AL1604" s="23" t="e">
        <f>IF(#REF!=0,"",#REF!)</f>
        <v>#REF!</v>
      </c>
      <c r="AM1604" s="19" t="e">
        <f>IF(#REF!=0,"",#REF!)</f>
        <v>#REF!</v>
      </c>
      <c r="AN1604" s="23" t="e">
        <f>IF($AK1604="","",#REF!)</f>
        <v>#REF!</v>
      </c>
      <c r="AO1604" s="23" t="e">
        <f t="shared" si="462"/>
        <v>#REF!</v>
      </c>
      <c r="AP1604" s="19" t="e">
        <f>IF(#REF!=0,"",#REF!)</f>
        <v>#REF!</v>
      </c>
      <c r="AQ1604" s="19" t="e">
        <f>IF(#REF!=0,"",#REF!)</f>
        <v>#REF!</v>
      </c>
      <c r="AR1604" s="19" t="e">
        <f>IF(#REF!=0,"",#REF!)</f>
        <v>#REF!</v>
      </c>
      <c r="AS1604" s="19" t="e">
        <f>#REF!</f>
        <v>#REF!</v>
      </c>
    </row>
    <row r="1605" spans="4:45" ht="19.5" thickTop="1" thickBot="1" x14ac:dyDescent="0.25">
      <c r="D1605" s="1" t="str">
        <f t="shared" si="465"/>
        <v/>
      </c>
      <c r="E1605" s="1" t="str">
        <f t="shared" si="466"/>
        <v/>
      </c>
      <c r="K1605" s="19" t="str">
        <f t="shared" ref="K1605:K1668" si="470">IF(L1605=10000,"",RANK(L1605,$L$4:$L$3653,1))</f>
        <v/>
      </c>
      <c r="L1605" s="19">
        <f t="shared" si="463"/>
        <v>10000</v>
      </c>
      <c r="M1605" s="22" t="str">
        <f>TRIM(Data!$N1602)</f>
        <v>Jessica Beach</v>
      </c>
      <c r="N1605" s="22" t="str">
        <f>TRIM(Data!$A1602)</f>
        <v>Jessica Beach</v>
      </c>
      <c r="O1605" s="23">
        <f>IF(Data!$B1602=0,"",Data!$B1602)</f>
        <v>2013</v>
      </c>
      <c r="P1605" s="19" t="str">
        <f>IF(Data!$C1602=0,"",Data!$C1602)</f>
        <v>1</v>
      </c>
      <c r="Q1605" s="23" t="str">
        <f>IF($M1605="","",Data!$E1602)</f>
        <v>M</v>
      </c>
      <c r="R1605" s="23" t="str">
        <f t="shared" ref="R1605:R1668" si="471">IF($M1605="","",IF($Q1605="Min","Min",IF($Q1605="Min-S",IF($J$1=1,"S","Min"),IF(OR($Q1605="S",$Q1605="S-M"),"S",IF(OR($Q1605="M",$Q1605="M-L"),"M",IF(OR($Q1605="L",$Q1605="L-VL"),"L",IF($Q1605="VL","VL")))))))</f>
        <v>M</v>
      </c>
      <c r="S1605" s="23" t="str">
        <f t="shared" ref="S1605:S1668" si="472">IF($J$1=1,$R1605,$Q1605)</f>
        <v>M</v>
      </c>
      <c r="T1605" s="19" t="str">
        <f>IF(Data!$F1602=0,"",Data!$F1602)</f>
        <v/>
      </c>
      <c r="U1605" s="19" t="str">
        <f>IF(Data!$G1602=0,"",Data!$G1602)</f>
        <v/>
      </c>
      <c r="V1605" s="19" t="str">
        <f>IF(Data!$D1602=0,"",Data!$D1602)</f>
        <v/>
      </c>
      <c r="W1605" s="19" t="str">
        <f>Data!$H1602</f>
        <v>Japonica</v>
      </c>
      <c r="Y1605" s="41" t="e">
        <f t="shared" si="467"/>
        <v>#REF!</v>
      </c>
      <c r="Z1605" s="8">
        <f t="shared" ref="Z1605:Z1668" si="473">IF($V1605="ANTIQUE",IF($W1605="Japonica",ROW(),10000),10000)</f>
        <v>10000</v>
      </c>
      <c r="AA1605" s="8" t="str">
        <f t="shared" ref="AA1605:AA1668" si="474">$M1605</f>
        <v>Jessica Beach</v>
      </c>
      <c r="AB1605" s="8" t="str">
        <f t="shared" ref="AB1605:AB1668" si="475">$R1605</f>
        <v>M</v>
      </c>
      <c r="AC1605" s="8" t="str">
        <f t="shared" ref="AC1605:AC1668" si="476">$T1605</f>
        <v/>
      </c>
      <c r="AD1605" s="8" t="str">
        <f t="shared" si="464"/>
        <v/>
      </c>
      <c r="AE1605" s="8" t="str">
        <f t="shared" ref="AE1605:AE1668" si="477">$V1605</f>
        <v/>
      </c>
      <c r="AF1605" s="5">
        <f t="shared" ref="AF1605:AF1668" si="478">$O1605</f>
        <v>2013</v>
      </c>
      <c r="AG1605" s="46">
        <v>1602</v>
      </c>
      <c r="AH1605" s="47" t="str">
        <f t="shared" si="468"/>
        <v/>
      </c>
      <c r="AI1605" s="48" t="str">
        <f t="shared" si="469"/>
        <v/>
      </c>
      <c r="AK1605" s="22" t="e">
        <f>TRIM(#REF!)</f>
        <v>#REF!</v>
      </c>
      <c r="AL1605" s="23" t="e">
        <f>IF(#REF!=0,"",#REF!)</f>
        <v>#REF!</v>
      </c>
      <c r="AM1605" s="19" t="e">
        <f>IF(#REF!=0,"",#REF!)</f>
        <v>#REF!</v>
      </c>
      <c r="AN1605" s="23" t="e">
        <f>IF($AK1605="","",#REF!)</f>
        <v>#REF!</v>
      </c>
      <c r="AO1605" s="23" t="e">
        <f t="shared" ref="AO1605:AO1668" si="479">IF($AK1605="","",IF($AN1605="Min","Min",IF($AN1605="Min-S",IF($J$1=1,"S","Min"),IF(OR($AN1605="S",$AN1605="S-M"),"S",IF(OR($AN1605="M",$AN1605="M-L"),"M",IF(OR($AN1605="L",$AN1605="L-VL"),"L",IF($AN1605="VL","VL")))))))</f>
        <v>#REF!</v>
      </c>
      <c r="AP1605" s="19" t="e">
        <f>IF(#REF!=0,"",#REF!)</f>
        <v>#REF!</v>
      </c>
      <c r="AQ1605" s="19" t="e">
        <f>IF(#REF!=0,"",#REF!)</f>
        <v>#REF!</v>
      </c>
      <c r="AR1605" s="19" t="e">
        <f>IF(#REF!=0,"",#REF!)</f>
        <v>#REF!</v>
      </c>
      <c r="AS1605" s="19" t="e">
        <f>#REF!</f>
        <v>#REF!</v>
      </c>
    </row>
    <row r="1606" spans="4:45" ht="19.5" thickTop="1" thickBot="1" x14ac:dyDescent="0.25">
      <c r="D1606" s="1" t="str">
        <f t="shared" si="465"/>
        <v/>
      </c>
      <c r="E1606" s="1" t="str">
        <f t="shared" si="466"/>
        <v/>
      </c>
      <c r="K1606" s="19" t="str">
        <f t="shared" si="470"/>
        <v/>
      </c>
      <c r="L1606" s="19">
        <f t="shared" si="463"/>
        <v>10000</v>
      </c>
      <c r="M1606" s="22" t="str">
        <f>TRIM(Data!$N1603)</f>
        <v>Jessica Wilson</v>
      </c>
      <c r="N1606" s="22" t="str">
        <f>TRIM(Data!$A1603)</f>
        <v>Jessica Wilson (R)</v>
      </c>
      <c r="O1606" s="23">
        <f>IF(Data!$B1603=0,"",Data!$B1603)</f>
        <v>2005</v>
      </c>
      <c r="P1606" s="19" t="str">
        <f>IF(Data!$C1603=0,"",Data!$C1603)</f>
        <v/>
      </c>
      <c r="Q1606" s="23" t="str">
        <f>IF($M1606="","",Data!$E1603)</f>
        <v>L</v>
      </c>
      <c r="R1606" s="23" t="str">
        <f t="shared" si="471"/>
        <v>L</v>
      </c>
      <c r="S1606" s="23" t="str">
        <f t="shared" si="472"/>
        <v>L</v>
      </c>
      <c r="T1606" s="19" t="str">
        <f>IF(Data!$F1603=0,"",Data!$F1603)</f>
        <v/>
      </c>
      <c r="U1606" s="19" t="str">
        <f>IF(Data!$G1603=0,"",Data!$G1603)</f>
        <v>FD</v>
      </c>
      <c r="V1606" s="19" t="str">
        <f>IF(Data!$D1603=0,"",Data!$D1603)</f>
        <v/>
      </c>
      <c r="W1606" s="19" t="str">
        <f>Data!$H1603</f>
        <v>Reticulata</v>
      </c>
      <c r="Y1606" s="41" t="e">
        <f t="shared" si="467"/>
        <v>#REF!</v>
      </c>
      <c r="Z1606" s="8">
        <f t="shared" si="473"/>
        <v>10000</v>
      </c>
      <c r="AA1606" s="8" t="str">
        <f t="shared" si="474"/>
        <v>Jessica Wilson</v>
      </c>
      <c r="AB1606" s="8" t="str">
        <f t="shared" si="475"/>
        <v>L</v>
      </c>
      <c r="AC1606" s="8" t="str">
        <f t="shared" si="476"/>
        <v/>
      </c>
      <c r="AD1606" s="8" t="str">
        <f t="shared" si="464"/>
        <v>FD</v>
      </c>
      <c r="AE1606" s="8" t="str">
        <f t="shared" si="477"/>
        <v/>
      </c>
      <c r="AF1606" s="5">
        <f t="shared" si="478"/>
        <v>2005</v>
      </c>
      <c r="AG1606" s="46">
        <v>1603</v>
      </c>
      <c r="AH1606" s="47" t="str">
        <f t="shared" si="468"/>
        <v/>
      </c>
      <c r="AI1606" s="48" t="str">
        <f t="shared" si="469"/>
        <v/>
      </c>
      <c r="AK1606" s="22" t="e">
        <f>TRIM(#REF!)</f>
        <v>#REF!</v>
      </c>
      <c r="AL1606" s="23" t="e">
        <f>IF(#REF!=0,"",#REF!)</f>
        <v>#REF!</v>
      </c>
      <c r="AM1606" s="19" t="e">
        <f>IF(#REF!=0,"",#REF!)</f>
        <v>#REF!</v>
      </c>
      <c r="AN1606" s="23" t="e">
        <f>IF($AK1606="","",#REF!)</f>
        <v>#REF!</v>
      </c>
      <c r="AO1606" s="23" t="e">
        <f t="shared" si="479"/>
        <v>#REF!</v>
      </c>
      <c r="AP1606" s="19" t="e">
        <f>IF(#REF!=0,"",#REF!)</f>
        <v>#REF!</v>
      </c>
      <c r="AQ1606" s="19" t="e">
        <f>IF(#REF!=0,"",#REF!)</f>
        <v>#REF!</v>
      </c>
      <c r="AR1606" s="19" t="e">
        <f>IF(#REF!=0,"",#REF!)</f>
        <v>#REF!</v>
      </c>
      <c r="AS1606" s="19" t="e">
        <f>#REF!</f>
        <v>#REF!</v>
      </c>
    </row>
    <row r="1607" spans="4:45" ht="19.5" thickTop="1" thickBot="1" x14ac:dyDescent="0.25">
      <c r="D1607" s="1" t="str">
        <f t="shared" si="465"/>
        <v/>
      </c>
      <c r="E1607" s="1" t="str">
        <f t="shared" si="466"/>
        <v/>
      </c>
      <c r="K1607" s="19" t="str">
        <f t="shared" si="470"/>
        <v/>
      </c>
      <c r="L1607" s="19">
        <f t="shared" si="463"/>
        <v>10000</v>
      </c>
      <c r="M1607" s="22" t="str">
        <f>TRIM(Data!$N1604)</f>
        <v>Jessie Bryson</v>
      </c>
      <c r="N1607" s="22" t="str">
        <f>TRIM(Data!$A1604)</f>
        <v>Jessie Bryson</v>
      </c>
      <c r="O1607" s="23">
        <f>IF(Data!$B1604=0,"",Data!$B1604)</f>
        <v>1950</v>
      </c>
      <c r="P1607" s="19" t="str">
        <f>IF(Data!$C1604=0,"",Data!$C1604)</f>
        <v/>
      </c>
      <c r="Q1607" s="23" t="str">
        <f>IF($M1607="","",Data!$E1604)</f>
        <v>M</v>
      </c>
      <c r="R1607" s="23" t="str">
        <f t="shared" si="471"/>
        <v>M</v>
      </c>
      <c r="S1607" s="23" t="str">
        <f t="shared" si="472"/>
        <v>M</v>
      </c>
      <c r="T1607" s="19" t="str">
        <f>IF(Data!$F1604=0,"",Data!$F1604)</f>
        <v/>
      </c>
      <c r="U1607" s="19" t="str">
        <f>IF(Data!$G1604=0,"",Data!$G1604)</f>
        <v/>
      </c>
      <c r="V1607" s="19" t="str">
        <f>IF(Data!$D1604=0,"",Data!$D1604)</f>
        <v/>
      </c>
      <c r="W1607" s="19" t="str">
        <f>Data!$H1604</f>
        <v>Japonica</v>
      </c>
      <c r="Y1607" s="41" t="e">
        <f t="shared" si="467"/>
        <v>#REF!</v>
      </c>
      <c r="Z1607" s="8">
        <f t="shared" si="473"/>
        <v>10000</v>
      </c>
      <c r="AA1607" s="8" t="str">
        <f t="shared" si="474"/>
        <v>Jessie Bryson</v>
      </c>
      <c r="AB1607" s="8" t="str">
        <f t="shared" si="475"/>
        <v>M</v>
      </c>
      <c r="AC1607" s="8" t="str">
        <f t="shared" si="476"/>
        <v/>
      </c>
      <c r="AD1607" s="8" t="str">
        <f t="shared" si="464"/>
        <v/>
      </c>
      <c r="AE1607" s="8" t="str">
        <f t="shared" si="477"/>
        <v/>
      </c>
      <c r="AF1607" s="5">
        <f t="shared" si="478"/>
        <v>1950</v>
      </c>
      <c r="AG1607" s="46">
        <v>1604</v>
      </c>
      <c r="AH1607" s="47" t="str">
        <f t="shared" si="468"/>
        <v/>
      </c>
      <c r="AI1607" s="48" t="str">
        <f t="shared" si="469"/>
        <v/>
      </c>
      <c r="AK1607" s="22" t="e">
        <f>TRIM(#REF!)</f>
        <v>#REF!</v>
      </c>
      <c r="AL1607" s="23" t="e">
        <f>IF(#REF!=0,"",#REF!)</f>
        <v>#REF!</v>
      </c>
      <c r="AM1607" s="19" t="e">
        <f>IF(#REF!=0,"",#REF!)</f>
        <v>#REF!</v>
      </c>
      <c r="AN1607" s="23" t="e">
        <f>IF($AK1607="","",#REF!)</f>
        <v>#REF!</v>
      </c>
      <c r="AO1607" s="23" t="e">
        <f t="shared" si="479"/>
        <v>#REF!</v>
      </c>
      <c r="AP1607" s="19" t="e">
        <f>IF(#REF!=0,"",#REF!)</f>
        <v>#REF!</v>
      </c>
      <c r="AQ1607" s="19" t="e">
        <f>IF(#REF!=0,"",#REF!)</f>
        <v>#REF!</v>
      </c>
      <c r="AR1607" s="19" t="e">
        <f>IF(#REF!=0,"",#REF!)</f>
        <v>#REF!</v>
      </c>
      <c r="AS1607" s="19" t="e">
        <f>#REF!</f>
        <v>#REF!</v>
      </c>
    </row>
    <row r="1608" spans="4:45" ht="19.5" thickTop="1" thickBot="1" x14ac:dyDescent="0.25">
      <c r="D1608" s="1" t="str">
        <f t="shared" si="465"/>
        <v/>
      </c>
      <c r="E1608" s="1" t="str">
        <f t="shared" si="466"/>
        <v/>
      </c>
      <c r="K1608" s="19" t="str">
        <f t="shared" si="470"/>
        <v/>
      </c>
      <c r="L1608" s="19">
        <f t="shared" si="463"/>
        <v>10000</v>
      </c>
      <c r="M1608" s="22" t="str">
        <f>TRIM(Data!$N1605)</f>
        <v>Jessie Burgess</v>
      </c>
      <c r="N1608" s="22" t="str">
        <f>TRIM(Data!$A1605)</f>
        <v>Jessie Burgess</v>
      </c>
      <c r="O1608" s="23">
        <f>IF(Data!$B1605=0,"",Data!$B1605)</f>
        <v>1960</v>
      </c>
      <c r="P1608" s="19" t="str">
        <f>IF(Data!$C1605=0,"",Data!$C1605)</f>
        <v>1</v>
      </c>
      <c r="Q1608" s="23" t="str">
        <f>IF($M1608="","",Data!$E1605)</f>
        <v>L</v>
      </c>
      <c r="R1608" s="23" t="str">
        <f t="shared" si="471"/>
        <v>L</v>
      </c>
      <c r="S1608" s="23" t="str">
        <f t="shared" si="472"/>
        <v>L</v>
      </c>
      <c r="T1608" s="19" t="str">
        <f>IF(Data!$F1605=0,"",Data!$F1605)</f>
        <v/>
      </c>
      <c r="U1608" s="19" t="str">
        <f>IF(Data!$G1605=0,"",Data!$G1605)</f>
        <v/>
      </c>
      <c r="V1608" s="19" t="str">
        <f>IF(Data!$D1605=0,"",Data!$D1605)</f>
        <v/>
      </c>
      <c r="W1608" s="19" t="str">
        <f>Data!$H1605</f>
        <v>Japonica</v>
      </c>
      <c r="Y1608" s="41" t="e">
        <f t="shared" si="467"/>
        <v>#REF!</v>
      </c>
      <c r="Z1608" s="8">
        <f t="shared" si="473"/>
        <v>10000</v>
      </c>
      <c r="AA1608" s="8" t="str">
        <f t="shared" si="474"/>
        <v>Jessie Burgess</v>
      </c>
      <c r="AB1608" s="8" t="str">
        <f t="shared" si="475"/>
        <v>L</v>
      </c>
      <c r="AC1608" s="8" t="str">
        <f t="shared" si="476"/>
        <v/>
      </c>
      <c r="AD1608" s="8" t="str">
        <f t="shared" si="464"/>
        <v/>
      </c>
      <c r="AE1608" s="8" t="str">
        <f t="shared" si="477"/>
        <v/>
      </c>
      <c r="AF1608" s="5">
        <f t="shared" si="478"/>
        <v>1960</v>
      </c>
      <c r="AG1608" s="46">
        <v>1605</v>
      </c>
      <c r="AH1608" s="47" t="str">
        <f t="shared" si="468"/>
        <v/>
      </c>
      <c r="AI1608" s="48" t="str">
        <f t="shared" si="469"/>
        <v/>
      </c>
      <c r="AK1608" s="22" t="e">
        <f>TRIM(#REF!)</f>
        <v>#REF!</v>
      </c>
      <c r="AL1608" s="23" t="e">
        <f>IF(#REF!=0,"",#REF!)</f>
        <v>#REF!</v>
      </c>
      <c r="AM1608" s="19" t="e">
        <f>IF(#REF!=0,"",#REF!)</f>
        <v>#REF!</v>
      </c>
      <c r="AN1608" s="23" t="e">
        <f>IF($AK1608="","",#REF!)</f>
        <v>#REF!</v>
      </c>
      <c r="AO1608" s="23" t="e">
        <f t="shared" si="479"/>
        <v>#REF!</v>
      </c>
      <c r="AP1608" s="19" t="e">
        <f>IF(#REF!=0,"",#REF!)</f>
        <v>#REF!</v>
      </c>
      <c r="AQ1608" s="19" t="e">
        <f>IF(#REF!=0,"",#REF!)</f>
        <v>#REF!</v>
      </c>
      <c r="AR1608" s="19" t="e">
        <f>IF(#REF!=0,"",#REF!)</f>
        <v>#REF!</v>
      </c>
      <c r="AS1608" s="19" t="e">
        <f>#REF!</f>
        <v>#REF!</v>
      </c>
    </row>
    <row r="1609" spans="4:45" ht="19.5" thickTop="1" thickBot="1" x14ac:dyDescent="0.25">
      <c r="D1609" s="1" t="str">
        <f t="shared" si="465"/>
        <v/>
      </c>
      <c r="E1609" s="1" t="str">
        <f t="shared" si="466"/>
        <v/>
      </c>
      <c r="K1609" s="19" t="str">
        <f t="shared" si="470"/>
        <v/>
      </c>
      <c r="L1609" s="19">
        <f t="shared" si="463"/>
        <v>10000</v>
      </c>
      <c r="M1609" s="22" t="str">
        <f>TRIM(Data!$N1606)</f>
        <v>Jessie Katz</v>
      </c>
      <c r="N1609" s="22" t="str">
        <f>TRIM(Data!$A1606)</f>
        <v>Jessie Katz</v>
      </c>
      <c r="O1609" s="23">
        <f>IF(Data!$B1606=0,"",Data!$B1606)</f>
        <v>1948</v>
      </c>
      <c r="P1609" s="19" t="str">
        <f>IF(Data!$C1606=0,"",Data!$C1606)</f>
        <v>1</v>
      </c>
      <c r="Q1609" s="23" t="str">
        <f>IF($M1609="","",Data!$E1606)</f>
        <v>L</v>
      </c>
      <c r="R1609" s="23" t="str">
        <f t="shared" si="471"/>
        <v>L</v>
      </c>
      <c r="S1609" s="23" t="str">
        <f t="shared" si="472"/>
        <v>L</v>
      </c>
      <c r="T1609" s="19" t="str">
        <f>IF(Data!$F1606=0,"",Data!$F1606)</f>
        <v/>
      </c>
      <c r="U1609" s="19" t="str">
        <f>IF(Data!$G1606=0,"",Data!$G1606)</f>
        <v/>
      </c>
      <c r="V1609" s="19" t="str">
        <f>IF(Data!$D1606=0,"",Data!$D1606)</f>
        <v/>
      </c>
      <c r="W1609" s="19" t="str">
        <f>Data!$H1606</f>
        <v>Japonica</v>
      </c>
      <c r="Y1609" s="41" t="e">
        <f t="shared" si="467"/>
        <v>#REF!</v>
      </c>
      <c r="Z1609" s="8">
        <f t="shared" si="473"/>
        <v>10000</v>
      </c>
      <c r="AA1609" s="8" t="str">
        <f t="shared" si="474"/>
        <v>Jessie Katz</v>
      </c>
      <c r="AB1609" s="8" t="str">
        <f t="shared" si="475"/>
        <v>L</v>
      </c>
      <c r="AC1609" s="8" t="str">
        <f t="shared" si="476"/>
        <v/>
      </c>
      <c r="AD1609" s="8" t="str">
        <f t="shared" si="464"/>
        <v/>
      </c>
      <c r="AE1609" s="8" t="str">
        <f t="shared" si="477"/>
        <v/>
      </c>
      <c r="AF1609" s="5">
        <f t="shared" si="478"/>
        <v>1948</v>
      </c>
      <c r="AG1609" s="46">
        <v>1606</v>
      </c>
      <c r="AH1609" s="47" t="str">
        <f t="shared" si="468"/>
        <v/>
      </c>
      <c r="AI1609" s="48" t="str">
        <f t="shared" si="469"/>
        <v/>
      </c>
      <c r="AK1609" s="22" t="e">
        <f>TRIM(#REF!)</f>
        <v>#REF!</v>
      </c>
      <c r="AL1609" s="23" t="e">
        <f>IF(#REF!=0,"",#REF!)</f>
        <v>#REF!</v>
      </c>
      <c r="AM1609" s="19" t="e">
        <f>IF(#REF!=0,"",#REF!)</f>
        <v>#REF!</v>
      </c>
      <c r="AN1609" s="23" t="e">
        <f>IF($AK1609="","",#REF!)</f>
        <v>#REF!</v>
      </c>
      <c r="AO1609" s="23" t="e">
        <f t="shared" si="479"/>
        <v>#REF!</v>
      </c>
      <c r="AP1609" s="19" t="e">
        <f>IF(#REF!=0,"",#REF!)</f>
        <v>#REF!</v>
      </c>
      <c r="AQ1609" s="19" t="e">
        <f>IF(#REF!=0,"",#REF!)</f>
        <v>#REF!</v>
      </c>
      <c r="AR1609" s="19" t="e">
        <f>IF(#REF!=0,"",#REF!)</f>
        <v>#REF!</v>
      </c>
      <c r="AS1609" s="19" t="e">
        <f>#REF!</f>
        <v>#REF!</v>
      </c>
    </row>
    <row r="1610" spans="4:45" ht="19.5" thickTop="1" thickBot="1" x14ac:dyDescent="0.25">
      <c r="D1610" s="1" t="str">
        <f t="shared" si="465"/>
        <v/>
      </c>
      <c r="E1610" s="1" t="str">
        <f t="shared" si="466"/>
        <v/>
      </c>
      <c r="K1610" s="19" t="str">
        <f t="shared" si="470"/>
        <v/>
      </c>
      <c r="L1610" s="19">
        <f t="shared" si="463"/>
        <v>10000</v>
      </c>
      <c r="M1610" s="22" t="str">
        <f>TRIM(Data!$N1607)</f>
        <v>Jet Around</v>
      </c>
      <c r="N1610" s="22" t="str">
        <f>TRIM(Data!$A1607)</f>
        <v>Jet Around</v>
      </c>
      <c r="O1610" s="23">
        <f>IF(Data!$B1607=0,"",Data!$B1607)</f>
        <v>2019</v>
      </c>
      <c r="P1610" s="19" t="str">
        <f>IF(Data!$C1607=0,"",Data!$C1607)</f>
        <v>1</v>
      </c>
      <c r="Q1610" s="23" t="str">
        <f>IF($M1610="","",Data!$E1607)</f>
        <v>L</v>
      </c>
      <c r="R1610" s="23" t="str">
        <f t="shared" si="471"/>
        <v>L</v>
      </c>
      <c r="S1610" s="23" t="str">
        <f t="shared" si="472"/>
        <v>L</v>
      </c>
      <c r="T1610" s="19" t="str">
        <f>IF(Data!$F1607=0,"",Data!$F1607)</f>
        <v/>
      </c>
      <c r="U1610" s="19" t="str">
        <f>IF(Data!$G1607=0,"",Data!$G1607)</f>
        <v/>
      </c>
      <c r="V1610" s="19" t="str">
        <f>IF(Data!$D1607=0,"",Data!$D1607)</f>
        <v/>
      </c>
      <c r="W1610" s="19" t="str">
        <f>Data!$H1607</f>
        <v>Japonica</v>
      </c>
      <c r="Y1610" s="41" t="e">
        <f t="shared" si="467"/>
        <v>#REF!</v>
      </c>
      <c r="Z1610" s="8">
        <f t="shared" si="473"/>
        <v>10000</v>
      </c>
      <c r="AA1610" s="8" t="str">
        <f t="shared" si="474"/>
        <v>Jet Around</v>
      </c>
      <c r="AB1610" s="8" t="str">
        <f t="shared" si="475"/>
        <v>L</v>
      </c>
      <c r="AC1610" s="8" t="str">
        <f t="shared" si="476"/>
        <v/>
      </c>
      <c r="AD1610" s="8" t="str">
        <f t="shared" si="464"/>
        <v/>
      </c>
      <c r="AE1610" s="8" t="str">
        <f t="shared" si="477"/>
        <v/>
      </c>
      <c r="AF1610" s="5">
        <f t="shared" si="478"/>
        <v>2019</v>
      </c>
      <c r="AG1610" s="46">
        <v>1607</v>
      </c>
      <c r="AH1610" s="47" t="str">
        <f t="shared" si="468"/>
        <v/>
      </c>
      <c r="AI1610" s="48" t="str">
        <f t="shared" si="469"/>
        <v/>
      </c>
      <c r="AK1610" s="22" t="e">
        <f>TRIM(#REF!)</f>
        <v>#REF!</v>
      </c>
      <c r="AL1610" s="23" t="e">
        <f>IF(#REF!=0,"",#REF!)</f>
        <v>#REF!</v>
      </c>
      <c r="AM1610" s="19" t="e">
        <f>IF(#REF!=0,"",#REF!)</f>
        <v>#REF!</v>
      </c>
      <c r="AN1610" s="23" t="e">
        <f>IF($AK1610="","",#REF!)</f>
        <v>#REF!</v>
      </c>
      <c r="AO1610" s="23" t="e">
        <f t="shared" si="479"/>
        <v>#REF!</v>
      </c>
      <c r="AP1610" s="19" t="e">
        <f>IF(#REF!=0,"",#REF!)</f>
        <v>#REF!</v>
      </c>
      <c r="AQ1610" s="19" t="e">
        <f>IF(#REF!=0,"",#REF!)</f>
        <v>#REF!</v>
      </c>
      <c r="AR1610" s="19" t="e">
        <f>IF(#REF!=0,"",#REF!)</f>
        <v>#REF!</v>
      </c>
      <c r="AS1610" s="19" t="e">
        <f>#REF!</f>
        <v>#REF!</v>
      </c>
    </row>
    <row r="1611" spans="4:45" ht="19.5" thickTop="1" thickBot="1" x14ac:dyDescent="0.25">
      <c r="D1611" s="1" t="str">
        <f t="shared" si="465"/>
        <v/>
      </c>
      <c r="E1611" s="1" t="str">
        <f t="shared" si="466"/>
        <v/>
      </c>
      <c r="K1611" s="19" t="str">
        <f t="shared" si="470"/>
        <v/>
      </c>
      <c r="L1611" s="19">
        <f t="shared" si="463"/>
        <v>10000</v>
      </c>
      <c r="M1611" s="22" t="str">
        <f>TRIM(Data!$N1608)</f>
        <v>Jewel Bailey</v>
      </c>
      <c r="N1611" s="22" t="str">
        <f>TRIM(Data!$A1608)</f>
        <v>Jewel Bailey</v>
      </c>
      <c r="O1611" s="23">
        <f>IF(Data!$B1608=0,"",Data!$B1608)</f>
        <v>1972</v>
      </c>
      <c r="P1611" s="19" t="str">
        <f>IF(Data!$C1608=0,"",Data!$C1608)</f>
        <v>1</v>
      </c>
      <c r="Q1611" s="23" t="str">
        <f>IF($M1611="","",Data!$E1608)</f>
        <v>L</v>
      </c>
      <c r="R1611" s="23" t="str">
        <f t="shared" si="471"/>
        <v>L</v>
      </c>
      <c r="S1611" s="23" t="str">
        <f t="shared" si="472"/>
        <v>L</v>
      </c>
      <c r="T1611" s="19" t="str">
        <f>IF(Data!$F1608=0,"",Data!$F1608)</f>
        <v/>
      </c>
      <c r="U1611" s="19" t="str">
        <f>IF(Data!$G1608=0,"",Data!$G1608)</f>
        <v/>
      </c>
      <c r="V1611" s="19" t="str">
        <f>IF(Data!$D1608=0,"",Data!$D1608)</f>
        <v/>
      </c>
      <c r="W1611" s="19" t="str">
        <f>Data!$H1608</f>
        <v>Japonica</v>
      </c>
      <c r="Y1611" s="41" t="e">
        <f t="shared" si="467"/>
        <v>#REF!</v>
      </c>
      <c r="Z1611" s="8">
        <f t="shared" si="473"/>
        <v>10000</v>
      </c>
      <c r="AA1611" s="8" t="str">
        <f t="shared" si="474"/>
        <v>Jewel Bailey</v>
      </c>
      <c r="AB1611" s="8" t="str">
        <f t="shared" si="475"/>
        <v>L</v>
      </c>
      <c r="AC1611" s="8" t="str">
        <f t="shared" si="476"/>
        <v/>
      </c>
      <c r="AD1611" s="8" t="str">
        <f t="shared" si="464"/>
        <v/>
      </c>
      <c r="AE1611" s="8" t="str">
        <f t="shared" si="477"/>
        <v/>
      </c>
      <c r="AF1611" s="5">
        <f t="shared" si="478"/>
        <v>1972</v>
      </c>
      <c r="AG1611" s="46">
        <v>1608</v>
      </c>
      <c r="AH1611" s="47" t="str">
        <f t="shared" si="468"/>
        <v/>
      </c>
      <c r="AI1611" s="48" t="str">
        <f t="shared" si="469"/>
        <v/>
      </c>
      <c r="AK1611" s="22" t="e">
        <f>TRIM(#REF!)</f>
        <v>#REF!</v>
      </c>
      <c r="AL1611" s="23" t="e">
        <f>IF(#REF!=0,"",#REF!)</f>
        <v>#REF!</v>
      </c>
      <c r="AM1611" s="19" t="e">
        <f>IF(#REF!=0,"",#REF!)</f>
        <v>#REF!</v>
      </c>
      <c r="AN1611" s="23" t="e">
        <f>IF($AK1611="","",#REF!)</f>
        <v>#REF!</v>
      </c>
      <c r="AO1611" s="23" t="e">
        <f t="shared" si="479"/>
        <v>#REF!</v>
      </c>
      <c r="AP1611" s="19" t="e">
        <f>IF(#REF!=0,"",#REF!)</f>
        <v>#REF!</v>
      </c>
      <c r="AQ1611" s="19" t="e">
        <f>IF(#REF!=0,"",#REF!)</f>
        <v>#REF!</v>
      </c>
      <c r="AR1611" s="19" t="e">
        <f>IF(#REF!=0,"",#REF!)</f>
        <v>#REF!</v>
      </c>
      <c r="AS1611" s="19" t="e">
        <f>#REF!</f>
        <v>#REF!</v>
      </c>
    </row>
    <row r="1612" spans="4:45" ht="19.5" thickTop="1" thickBot="1" x14ac:dyDescent="0.25">
      <c r="D1612" s="1" t="str">
        <f t="shared" si="465"/>
        <v/>
      </c>
      <c r="E1612" s="1" t="str">
        <f t="shared" si="466"/>
        <v/>
      </c>
      <c r="K1612" s="19" t="str">
        <f t="shared" si="470"/>
        <v/>
      </c>
      <c r="L1612" s="19">
        <f t="shared" si="463"/>
        <v>10000</v>
      </c>
      <c r="M1612" s="22" t="str">
        <f>TRIM(Data!$N1609)</f>
        <v>Jezebel</v>
      </c>
      <c r="N1612" s="22" t="str">
        <f>TRIM(Data!$A1609)</f>
        <v>Jezebel</v>
      </c>
      <c r="O1612" s="23">
        <f>IF(Data!$B1609=0,"",Data!$B1609)</f>
        <v>1974</v>
      </c>
      <c r="P1612" s="19" t="str">
        <f>IF(Data!$C1609=0,"",Data!$C1609)</f>
        <v/>
      </c>
      <c r="Q1612" s="23" t="str">
        <f>IF($M1612="","",Data!$E1609)</f>
        <v>L</v>
      </c>
      <c r="R1612" s="23" t="str">
        <f t="shared" si="471"/>
        <v>L</v>
      </c>
      <c r="S1612" s="23" t="str">
        <f t="shared" si="472"/>
        <v>L</v>
      </c>
      <c r="T1612" s="19" t="str">
        <f>IF(Data!$F1609=0,"",Data!$F1609)</f>
        <v/>
      </c>
      <c r="U1612" s="19" t="str">
        <f>IF(Data!$G1609=0,"",Data!$G1609)</f>
        <v/>
      </c>
      <c r="V1612" s="19" t="str">
        <f>IF(Data!$D1609=0,"",Data!$D1609)</f>
        <v/>
      </c>
      <c r="W1612" s="19" t="str">
        <f>Data!$H1609</f>
        <v>Japonica</v>
      </c>
      <c r="Y1612" s="41" t="e">
        <f t="shared" si="467"/>
        <v>#REF!</v>
      </c>
      <c r="Z1612" s="8">
        <f t="shared" si="473"/>
        <v>10000</v>
      </c>
      <c r="AA1612" s="8" t="str">
        <f t="shared" si="474"/>
        <v>Jezebel</v>
      </c>
      <c r="AB1612" s="8" t="str">
        <f t="shared" si="475"/>
        <v>L</v>
      </c>
      <c r="AC1612" s="8" t="str">
        <f t="shared" si="476"/>
        <v/>
      </c>
      <c r="AD1612" s="8" t="str">
        <f t="shared" si="464"/>
        <v/>
      </c>
      <c r="AE1612" s="8" t="str">
        <f t="shared" si="477"/>
        <v/>
      </c>
      <c r="AF1612" s="5">
        <f t="shared" si="478"/>
        <v>1974</v>
      </c>
      <c r="AG1612" s="46">
        <v>1609</v>
      </c>
      <c r="AH1612" s="47" t="str">
        <f t="shared" si="468"/>
        <v/>
      </c>
      <c r="AI1612" s="48" t="str">
        <f t="shared" si="469"/>
        <v/>
      </c>
      <c r="AK1612" s="22" t="e">
        <f>TRIM(#REF!)</f>
        <v>#REF!</v>
      </c>
      <c r="AL1612" s="23" t="e">
        <f>IF(#REF!=0,"",#REF!)</f>
        <v>#REF!</v>
      </c>
      <c r="AM1612" s="19" t="e">
        <f>IF(#REF!=0,"",#REF!)</f>
        <v>#REF!</v>
      </c>
      <c r="AN1612" s="23" t="e">
        <f>IF($AK1612="","",#REF!)</f>
        <v>#REF!</v>
      </c>
      <c r="AO1612" s="23" t="e">
        <f t="shared" si="479"/>
        <v>#REF!</v>
      </c>
      <c r="AP1612" s="19" t="e">
        <f>IF(#REF!=0,"",#REF!)</f>
        <v>#REF!</v>
      </c>
      <c r="AQ1612" s="19" t="e">
        <f>IF(#REF!=0,"",#REF!)</f>
        <v>#REF!</v>
      </c>
      <c r="AR1612" s="19" t="e">
        <f>IF(#REF!=0,"",#REF!)</f>
        <v>#REF!</v>
      </c>
      <c r="AS1612" s="19" t="e">
        <f>#REF!</f>
        <v>#REF!</v>
      </c>
    </row>
    <row r="1613" spans="4:45" ht="19.5" thickTop="1" thickBot="1" x14ac:dyDescent="0.25">
      <c r="D1613" s="1" t="str">
        <f t="shared" si="465"/>
        <v/>
      </c>
      <c r="E1613" s="1" t="str">
        <f t="shared" si="466"/>
        <v/>
      </c>
      <c r="K1613" s="19" t="str">
        <f t="shared" si="470"/>
        <v/>
      </c>
      <c r="L1613" s="19">
        <f t="shared" si="463"/>
        <v>10000</v>
      </c>
      <c r="M1613" s="22" t="str">
        <f>TRIM(Data!$N1610)</f>
        <v>Jil Freeman</v>
      </c>
      <c r="N1613" s="22" t="str">
        <f>TRIM(Data!$A1610)</f>
        <v>Jil Freeman</v>
      </c>
      <c r="O1613" s="23">
        <f>IF(Data!$B1610=0,"",Data!$B1610)</f>
        <v>1966</v>
      </c>
      <c r="P1613" s="19" t="str">
        <f>IF(Data!$C1610=0,"",Data!$C1610)</f>
        <v/>
      </c>
      <c r="Q1613" s="23" t="str">
        <f>IF($M1613="","",Data!$E1610)</f>
        <v>VL</v>
      </c>
      <c r="R1613" s="23" t="str">
        <f t="shared" si="471"/>
        <v>VL</v>
      </c>
      <c r="S1613" s="23" t="str">
        <f t="shared" si="472"/>
        <v>VL</v>
      </c>
      <c r="T1613" s="19" t="str">
        <f>IF(Data!$F1610=0,"",Data!$F1610)</f>
        <v/>
      </c>
      <c r="U1613" s="19" t="str">
        <f>IF(Data!$G1610=0,"",Data!$G1610)</f>
        <v/>
      </c>
      <c r="V1613" s="19" t="str">
        <f>IF(Data!$D1610=0,"",Data!$D1610)</f>
        <v/>
      </c>
      <c r="W1613" s="19" t="str">
        <f>Data!$H1610</f>
        <v>Japonica</v>
      </c>
      <c r="Y1613" s="41" t="e">
        <f t="shared" si="467"/>
        <v>#REF!</v>
      </c>
      <c r="Z1613" s="8">
        <f t="shared" si="473"/>
        <v>10000</v>
      </c>
      <c r="AA1613" s="8" t="str">
        <f t="shared" si="474"/>
        <v>Jil Freeman</v>
      </c>
      <c r="AB1613" s="8" t="str">
        <f t="shared" si="475"/>
        <v>VL</v>
      </c>
      <c r="AC1613" s="8" t="str">
        <f t="shared" si="476"/>
        <v/>
      </c>
      <c r="AD1613" s="8" t="str">
        <f t="shared" si="464"/>
        <v/>
      </c>
      <c r="AE1613" s="8" t="str">
        <f t="shared" si="477"/>
        <v/>
      </c>
      <c r="AF1613" s="5">
        <f t="shared" si="478"/>
        <v>1966</v>
      </c>
      <c r="AG1613" s="46">
        <v>1610</v>
      </c>
      <c r="AH1613" s="47" t="str">
        <f t="shared" si="468"/>
        <v/>
      </c>
      <c r="AI1613" s="48" t="str">
        <f t="shared" si="469"/>
        <v/>
      </c>
      <c r="AK1613" s="22" t="e">
        <f>TRIM(#REF!)</f>
        <v>#REF!</v>
      </c>
      <c r="AL1613" s="23" t="e">
        <f>IF(#REF!=0,"",#REF!)</f>
        <v>#REF!</v>
      </c>
      <c r="AM1613" s="19" t="e">
        <f>IF(#REF!=0,"",#REF!)</f>
        <v>#REF!</v>
      </c>
      <c r="AN1613" s="23" t="e">
        <f>IF($AK1613="","",#REF!)</f>
        <v>#REF!</v>
      </c>
      <c r="AO1613" s="23" t="e">
        <f t="shared" si="479"/>
        <v>#REF!</v>
      </c>
      <c r="AP1613" s="19" t="e">
        <f>IF(#REF!=0,"",#REF!)</f>
        <v>#REF!</v>
      </c>
      <c r="AQ1613" s="19" t="e">
        <f>IF(#REF!=0,"",#REF!)</f>
        <v>#REF!</v>
      </c>
      <c r="AR1613" s="19" t="e">
        <f>IF(#REF!=0,"",#REF!)</f>
        <v>#REF!</v>
      </c>
      <c r="AS1613" s="19" t="e">
        <f>#REF!</f>
        <v>#REF!</v>
      </c>
    </row>
    <row r="1614" spans="4:45" ht="19.5" thickTop="1" thickBot="1" x14ac:dyDescent="0.25">
      <c r="D1614" s="1" t="str">
        <f t="shared" si="465"/>
        <v/>
      </c>
      <c r="E1614" s="1" t="str">
        <f t="shared" si="466"/>
        <v/>
      </c>
      <c r="K1614" s="19" t="str">
        <f t="shared" si="470"/>
        <v/>
      </c>
      <c r="L1614" s="19">
        <f t="shared" si="463"/>
        <v>10000</v>
      </c>
      <c r="M1614" s="22" t="str">
        <f>TRIM(Data!$N1611)</f>
        <v>Jill's Jewel</v>
      </c>
      <c r="N1614" s="22" t="str">
        <f>TRIM(Data!$A1611)</f>
        <v>Jill's Jewel (H)</v>
      </c>
      <c r="O1614" s="23">
        <f>IF(Data!$B1611=0,"",Data!$B1611)</f>
        <v>2019</v>
      </c>
      <c r="P1614" s="19" t="str">
        <f>IF(Data!$C1611=0,"",Data!$C1611)</f>
        <v>1</v>
      </c>
      <c r="Q1614" s="23" t="str">
        <f>IF($M1614="","",Data!$E1611)</f>
        <v>Min</v>
      </c>
      <c r="R1614" s="23" t="str">
        <f t="shared" si="471"/>
        <v>Min</v>
      </c>
      <c r="S1614" s="23" t="str">
        <f t="shared" si="472"/>
        <v>Min</v>
      </c>
      <c r="T1614" s="19" t="str">
        <f>IF(Data!$F1611=0,"",Data!$F1611)</f>
        <v>WHITE</v>
      </c>
      <c r="U1614" s="19" t="str">
        <f>IF(Data!$G1611=0,"",Data!$G1611)</f>
        <v/>
      </c>
      <c r="V1614" s="19" t="str">
        <f>IF(Data!$D1611=0,"",Data!$D1611)</f>
        <v/>
      </c>
      <c r="W1614" s="19" t="str">
        <f>Data!$H1611</f>
        <v>NRH</v>
      </c>
      <c r="Y1614" s="41" t="e">
        <f t="shared" si="467"/>
        <v>#REF!</v>
      </c>
      <c r="Z1614" s="8">
        <f t="shared" si="473"/>
        <v>10000</v>
      </c>
      <c r="AA1614" s="8" t="str">
        <f t="shared" si="474"/>
        <v>Jill's Jewel</v>
      </c>
      <c r="AB1614" s="8" t="str">
        <f t="shared" si="475"/>
        <v>Min</v>
      </c>
      <c r="AC1614" s="8" t="str">
        <f t="shared" si="476"/>
        <v>WHITE</v>
      </c>
      <c r="AD1614" s="8" t="str">
        <f t="shared" si="464"/>
        <v/>
      </c>
      <c r="AE1614" s="8" t="str">
        <f t="shared" si="477"/>
        <v/>
      </c>
      <c r="AF1614" s="5">
        <f t="shared" si="478"/>
        <v>2019</v>
      </c>
      <c r="AG1614" s="46">
        <v>1611</v>
      </c>
      <c r="AH1614" s="47" t="str">
        <f t="shared" si="468"/>
        <v/>
      </c>
      <c r="AI1614" s="48" t="str">
        <f t="shared" si="469"/>
        <v/>
      </c>
      <c r="AK1614" s="22" t="e">
        <f>TRIM(#REF!)</f>
        <v>#REF!</v>
      </c>
      <c r="AL1614" s="23" t="e">
        <f>IF(#REF!=0,"",#REF!)</f>
        <v>#REF!</v>
      </c>
      <c r="AM1614" s="19" t="e">
        <f>IF(#REF!=0,"",#REF!)</f>
        <v>#REF!</v>
      </c>
      <c r="AN1614" s="23" t="e">
        <f>IF($AK1614="","",#REF!)</f>
        <v>#REF!</v>
      </c>
      <c r="AO1614" s="23" t="e">
        <f t="shared" si="479"/>
        <v>#REF!</v>
      </c>
      <c r="AP1614" s="19" t="e">
        <f>IF(#REF!=0,"",#REF!)</f>
        <v>#REF!</v>
      </c>
      <c r="AQ1614" s="19" t="e">
        <f>IF(#REF!=0,"",#REF!)</f>
        <v>#REF!</v>
      </c>
      <c r="AR1614" s="19" t="e">
        <f>IF(#REF!=0,"",#REF!)</f>
        <v>#REF!</v>
      </c>
      <c r="AS1614" s="19" t="e">
        <f>#REF!</f>
        <v>#REF!</v>
      </c>
    </row>
    <row r="1615" spans="4:45" ht="19.5" thickTop="1" thickBot="1" x14ac:dyDescent="0.25">
      <c r="D1615" s="1" t="str">
        <f t="shared" si="465"/>
        <v/>
      </c>
      <c r="E1615" s="1" t="str">
        <f t="shared" si="466"/>
        <v/>
      </c>
      <c r="K1615" s="19" t="str">
        <f t="shared" si="470"/>
        <v/>
      </c>
      <c r="L1615" s="19">
        <f t="shared" si="463"/>
        <v>10000</v>
      </c>
      <c r="M1615" s="22" t="str">
        <f>TRIM(Data!$N1612)</f>
        <v>Jim Berg</v>
      </c>
      <c r="N1615" s="22" t="str">
        <f>TRIM(Data!$A1612)</f>
        <v>Jim Berg (R)</v>
      </c>
      <c r="O1615" s="23">
        <f>IF(Data!$B1612=0,"",Data!$B1612)</f>
        <v>1975</v>
      </c>
      <c r="P1615" s="19" t="str">
        <f>IF(Data!$C1612=0,"",Data!$C1612)</f>
        <v>1</v>
      </c>
      <c r="Q1615" s="23" t="str">
        <f>IF($M1615="","",Data!$E1612)</f>
        <v>VL</v>
      </c>
      <c r="R1615" s="23" t="str">
        <f t="shared" si="471"/>
        <v>VL</v>
      </c>
      <c r="S1615" s="23" t="str">
        <f t="shared" si="472"/>
        <v>VL</v>
      </c>
      <c r="T1615" s="19" t="str">
        <f>IF(Data!$F1612=0,"",Data!$F1612)</f>
        <v/>
      </c>
      <c r="U1615" s="19" t="str">
        <f>IF(Data!$G1612=0,"",Data!$G1612)</f>
        <v/>
      </c>
      <c r="V1615" s="19" t="str">
        <f>IF(Data!$D1612=0,"",Data!$D1612)</f>
        <v/>
      </c>
      <c r="W1615" s="19" t="str">
        <f>Data!$H1612</f>
        <v>Reticulata</v>
      </c>
      <c r="Y1615" s="41" t="e">
        <f t="shared" si="467"/>
        <v>#REF!</v>
      </c>
      <c r="Z1615" s="8">
        <f t="shared" si="473"/>
        <v>10000</v>
      </c>
      <c r="AA1615" s="8" t="str">
        <f t="shared" si="474"/>
        <v>Jim Berg</v>
      </c>
      <c r="AB1615" s="8" t="str">
        <f t="shared" si="475"/>
        <v>VL</v>
      </c>
      <c r="AC1615" s="8" t="str">
        <f t="shared" si="476"/>
        <v/>
      </c>
      <c r="AD1615" s="8" t="str">
        <f t="shared" si="464"/>
        <v/>
      </c>
      <c r="AE1615" s="8" t="str">
        <f t="shared" si="477"/>
        <v/>
      </c>
      <c r="AF1615" s="5">
        <f t="shared" si="478"/>
        <v>1975</v>
      </c>
      <c r="AG1615" s="46">
        <v>1612</v>
      </c>
      <c r="AH1615" s="47" t="str">
        <f t="shared" si="468"/>
        <v/>
      </c>
      <c r="AI1615" s="48" t="str">
        <f t="shared" si="469"/>
        <v/>
      </c>
      <c r="AK1615" s="22" t="e">
        <f>TRIM(#REF!)</f>
        <v>#REF!</v>
      </c>
      <c r="AL1615" s="23" t="e">
        <f>IF(#REF!=0,"",#REF!)</f>
        <v>#REF!</v>
      </c>
      <c r="AM1615" s="19" t="e">
        <f>IF(#REF!=0,"",#REF!)</f>
        <v>#REF!</v>
      </c>
      <c r="AN1615" s="23" t="e">
        <f>IF($AK1615="","",#REF!)</f>
        <v>#REF!</v>
      </c>
      <c r="AO1615" s="23" t="e">
        <f t="shared" si="479"/>
        <v>#REF!</v>
      </c>
      <c r="AP1615" s="19" t="e">
        <f>IF(#REF!=0,"",#REF!)</f>
        <v>#REF!</v>
      </c>
      <c r="AQ1615" s="19" t="e">
        <f>IF(#REF!=0,"",#REF!)</f>
        <v>#REF!</v>
      </c>
      <c r="AR1615" s="19" t="e">
        <f>IF(#REF!=0,"",#REF!)</f>
        <v>#REF!</v>
      </c>
      <c r="AS1615" s="19" t="e">
        <f>#REF!</f>
        <v>#REF!</v>
      </c>
    </row>
    <row r="1616" spans="4:45" ht="19.5" thickTop="1" thickBot="1" x14ac:dyDescent="0.25">
      <c r="D1616" s="1" t="str">
        <f t="shared" si="465"/>
        <v/>
      </c>
      <c r="E1616" s="1" t="str">
        <f t="shared" si="466"/>
        <v/>
      </c>
      <c r="K1616" s="19" t="str">
        <f t="shared" si="470"/>
        <v/>
      </c>
      <c r="L1616" s="19">
        <f t="shared" si="463"/>
        <v>10000</v>
      </c>
      <c r="M1616" s="22" t="str">
        <f>TRIM(Data!$N1613)</f>
        <v>Jim Campbell</v>
      </c>
      <c r="N1616" s="22" t="str">
        <f>TRIM(Data!$A1613)</f>
        <v>Jim Campbell (H)</v>
      </c>
      <c r="O1616" s="23">
        <f>IF(Data!$B1613=0,"",Data!$B1613)</f>
        <v>2020</v>
      </c>
      <c r="P1616" s="19" t="str">
        <f>IF(Data!$C1613=0,"",Data!$C1613)</f>
        <v>1</v>
      </c>
      <c r="Q1616" s="23" t="str">
        <f>IF($M1616="","",Data!$E1613)</f>
        <v>M</v>
      </c>
      <c r="R1616" s="23" t="str">
        <f t="shared" si="471"/>
        <v>M</v>
      </c>
      <c r="S1616" s="23" t="str">
        <f t="shared" si="472"/>
        <v>M</v>
      </c>
      <c r="T1616" s="19" t="str">
        <f>IF(Data!$F1613=0,"",Data!$F1613)</f>
        <v/>
      </c>
      <c r="U1616" s="19" t="str">
        <f>IF(Data!$G1613=0,"",Data!$G1613)</f>
        <v>FD</v>
      </c>
      <c r="V1616" s="19" t="str">
        <f>IF(Data!$D1613=0,"",Data!$D1613)</f>
        <v/>
      </c>
      <c r="W1616" s="19" t="str">
        <f>Data!$H1613</f>
        <v>NRH</v>
      </c>
      <c r="Y1616" s="41" t="e">
        <f t="shared" si="467"/>
        <v>#REF!</v>
      </c>
      <c r="Z1616" s="8">
        <f t="shared" si="473"/>
        <v>10000</v>
      </c>
      <c r="AA1616" s="8" t="str">
        <f t="shared" si="474"/>
        <v>Jim Campbell</v>
      </c>
      <c r="AB1616" s="8" t="str">
        <f t="shared" si="475"/>
        <v>M</v>
      </c>
      <c r="AC1616" s="8" t="str">
        <f t="shared" si="476"/>
        <v/>
      </c>
      <c r="AD1616" s="8" t="str">
        <f t="shared" si="464"/>
        <v>FD</v>
      </c>
      <c r="AE1616" s="8" t="str">
        <f t="shared" si="477"/>
        <v/>
      </c>
      <c r="AF1616" s="5">
        <f t="shared" si="478"/>
        <v>2020</v>
      </c>
      <c r="AG1616" s="46">
        <v>1613</v>
      </c>
      <c r="AH1616" s="47" t="str">
        <f t="shared" si="468"/>
        <v/>
      </c>
      <c r="AI1616" s="48" t="str">
        <f t="shared" si="469"/>
        <v/>
      </c>
      <c r="AK1616" s="22" t="e">
        <f>TRIM(#REF!)</f>
        <v>#REF!</v>
      </c>
      <c r="AL1616" s="23" t="e">
        <f>IF(#REF!=0,"",#REF!)</f>
        <v>#REF!</v>
      </c>
      <c r="AM1616" s="19" t="e">
        <f>IF(#REF!=0,"",#REF!)</f>
        <v>#REF!</v>
      </c>
      <c r="AN1616" s="23" t="e">
        <f>IF($AK1616="","",#REF!)</f>
        <v>#REF!</v>
      </c>
      <c r="AO1616" s="23" t="e">
        <f t="shared" si="479"/>
        <v>#REF!</v>
      </c>
      <c r="AP1616" s="19" t="e">
        <f>IF(#REF!=0,"",#REF!)</f>
        <v>#REF!</v>
      </c>
      <c r="AQ1616" s="19" t="e">
        <f>IF(#REF!=0,"",#REF!)</f>
        <v>#REF!</v>
      </c>
      <c r="AR1616" s="19" t="e">
        <f>IF(#REF!=0,"",#REF!)</f>
        <v>#REF!</v>
      </c>
      <c r="AS1616" s="19" t="e">
        <f>#REF!</f>
        <v>#REF!</v>
      </c>
    </row>
    <row r="1617" spans="4:45" ht="19.5" thickTop="1" thickBot="1" x14ac:dyDescent="0.25">
      <c r="D1617" s="1" t="str">
        <f t="shared" si="465"/>
        <v/>
      </c>
      <c r="E1617" s="1" t="str">
        <f t="shared" si="466"/>
        <v/>
      </c>
      <c r="K1617" s="19" t="str">
        <f t="shared" si="470"/>
        <v/>
      </c>
      <c r="L1617" s="19">
        <f t="shared" si="463"/>
        <v>10000</v>
      </c>
      <c r="M1617" s="22" t="str">
        <f>TRIM(Data!$N1614)</f>
        <v>Jim Chavaux</v>
      </c>
      <c r="N1617" s="22" t="str">
        <f>TRIM(Data!$A1614)</f>
        <v>Jim Chavaux</v>
      </c>
      <c r="O1617" s="23">
        <f>IF(Data!$B1614=0,"",Data!$B1614)</f>
        <v>2018</v>
      </c>
      <c r="P1617" s="19" t="str">
        <f>IF(Data!$C1614=0,"",Data!$C1614)</f>
        <v>1</v>
      </c>
      <c r="Q1617" s="23" t="str">
        <f>IF($M1617="","",Data!$E1614)</f>
        <v>L</v>
      </c>
      <c r="R1617" s="23" t="str">
        <f t="shared" si="471"/>
        <v>L</v>
      </c>
      <c r="S1617" s="23" t="str">
        <f t="shared" si="472"/>
        <v>L</v>
      </c>
      <c r="T1617" s="19" t="str">
        <f>IF(Data!$F1614=0,"",Data!$F1614)</f>
        <v/>
      </c>
      <c r="U1617" s="19" t="str">
        <f>IF(Data!$G1614=0,"",Data!$G1614)</f>
        <v/>
      </c>
      <c r="V1617" s="19" t="str">
        <f>IF(Data!$D1614=0,"",Data!$D1614)</f>
        <v/>
      </c>
      <c r="W1617" s="19" t="str">
        <f>Data!$H1614</f>
        <v>Japonica</v>
      </c>
      <c r="Y1617" s="41" t="e">
        <f t="shared" si="467"/>
        <v>#REF!</v>
      </c>
      <c r="Z1617" s="8">
        <f t="shared" si="473"/>
        <v>10000</v>
      </c>
      <c r="AA1617" s="8" t="str">
        <f t="shared" si="474"/>
        <v>Jim Chavaux</v>
      </c>
      <c r="AB1617" s="8" t="str">
        <f t="shared" si="475"/>
        <v>L</v>
      </c>
      <c r="AC1617" s="8" t="str">
        <f t="shared" si="476"/>
        <v/>
      </c>
      <c r="AD1617" s="8" t="str">
        <f t="shared" si="464"/>
        <v/>
      </c>
      <c r="AE1617" s="8" t="str">
        <f t="shared" si="477"/>
        <v/>
      </c>
      <c r="AF1617" s="5">
        <f t="shared" si="478"/>
        <v>2018</v>
      </c>
      <c r="AG1617" s="46">
        <v>1614</v>
      </c>
      <c r="AH1617" s="47" t="str">
        <f t="shared" si="468"/>
        <v/>
      </c>
      <c r="AI1617" s="48" t="str">
        <f t="shared" si="469"/>
        <v/>
      </c>
      <c r="AK1617" s="22" t="e">
        <f>TRIM(#REF!)</f>
        <v>#REF!</v>
      </c>
      <c r="AL1617" s="23" t="e">
        <f>IF(#REF!=0,"",#REF!)</f>
        <v>#REF!</v>
      </c>
      <c r="AM1617" s="19" t="e">
        <f>IF(#REF!=0,"",#REF!)</f>
        <v>#REF!</v>
      </c>
      <c r="AN1617" s="23" t="e">
        <f>IF($AK1617="","",#REF!)</f>
        <v>#REF!</v>
      </c>
      <c r="AO1617" s="23" t="e">
        <f t="shared" si="479"/>
        <v>#REF!</v>
      </c>
      <c r="AP1617" s="19" t="e">
        <f>IF(#REF!=0,"",#REF!)</f>
        <v>#REF!</v>
      </c>
      <c r="AQ1617" s="19" t="e">
        <f>IF(#REF!=0,"",#REF!)</f>
        <v>#REF!</v>
      </c>
      <c r="AR1617" s="19" t="e">
        <f>IF(#REF!=0,"",#REF!)</f>
        <v>#REF!</v>
      </c>
      <c r="AS1617" s="19" t="e">
        <f>#REF!</f>
        <v>#REF!</v>
      </c>
    </row>
    <row r="1618" spans="4:45" ht="19.5" thickTop="1" thickBot="1" x14ac:dyDescent="0.25">
      <c r="D1618" s="1" t="str">
        <f t="shared" si="465"/>
        <v/>
      </c>
      <c r="E1618" s="1" t="str">
        <f t="shared" si="466"/>
        <v/>
      </c>
      <c r="K1618" s="19" t="str">
        <f t="shared" si="470"/>
        <v/>
      </c>
      <c r="L1618" s="19">
        <f t="shared" si="463"/>
        <v>10000</v>
      </c>
      <c r="M1618" s="22" t="str">
        <f>TRIM(Data!$N1615)</f>
        <v>Jim Dickson</v>
      </c>
      <c r="N1618" s="22" t="str">
        <f>TRIM(Data!$A1615)</f>
        <v>Jim Dickson</v>
      </c>
      <c r="O1618" s="23">
        <f>IF(Data!$B1615=0,"",Data!$B1615)</f>
        <v>2021</v>
      </c>
      <c r="P1618" s="19" t="str">
        <f>IF(Data!$C1615=0,"",Data!$C1615)</f>
        <v>1</v>
      </c>
      <c r="Q1618" s="23" t="str">
        <f>IF($M1618="","",Data!$E1615)</f>
        <v>VL</v>
      </c>
      <c r="R1618" s="23" t="str">
        <f t="shared" si="471"/>
        <v>VL</v>
      </c>
      <c r="S1618" s="23" t="str">
        <f t="shared" si="472"/>
        <v>VL</v>
      </c>
      <c r="T1618" s="19" t="str">
        <f>IF(Data!$F1615=0,"",Data!$F1615)</f>
        <v/>
      </c>
      <c r="U1618" s="19" t="str">
        <f>IF(Data!$G1615=0,"",Data!$G1615)</f>
        <v/>
      </c>
      <c r="V1618" s="19" t="str">
        <f>IF(Data!$D1615=0,"",Data!$D1615)</f>
        <v/>
      </c>
      <c r="W1618" s="19" t="str">
        <f>Data!$H1615</f>
        <v>Japonica</v>
      </c>
      <c r="Y1618" s="41" t="e">
        <f t="shared" si="467"/>
        <v>#REF!</v>
      </c>
      <c r="Z1618" s="8">
        <f t="shared" si="473"/>
        <v>10000</v>
      </c>
      <c r="AA1618" s="8" t="str">
        <f t="shared" si="474"/>
        <v>Jim Dickson</v>
      </c>
      <c r="AB1618" s="8" t="str">
        <f t="shared" si="475"/>
        <v>VL</v>
      </c>
      <c r="AC1618" s="8" t="str">
        <f t="shared" si="476"/>
        <v/>
      </c>
      <c r="AD1618" s="8" t="str">
        <f t="shared" si="464"/>
        <v/>
      </c>
      <c r="AE1618" s="8" t="str">
        <f t="shared" si="477"/>
        <v/>
      </c>
      <c r="AF1618" s="5">
        <f t="shared" si="478"/>
        <v>2021</v>
      </c>
      <c r="AG1618" s="46">
        <v>1615</v>
      </c>
      <c r="AH1618" s="47" t="str">
        <f t="shared" si="468"/>
        <v/>
      </c>
      <c r="AI1618" s="48" t="str">
        <f t="shared" si="469"/>
        <v/>
      </c>
      <c r="AK1618" s="22" t="e">
        <f>TRIM(#REF!)</f>
        <v>#REF!</v>
      </c>
      <c r="AL1618" s="23" t="e">
        <f>IF(#REF!=0,"",#REF!)</f>
        <v>#REF!</v>
      </c>
      <c r="AM1618" s="19" t="e">
        <f>IF(#REF!=0,"",#REF!)</f>
        <v>#REF!</v>
      </c>
      <c r="AN1618" s="23" t="e">
        <f>IF($AK1618="","",#REF!)</f>
        <v>#REF!</v>
      </c>
      <c r="AO1618" s="23" t="e">
        <f t="shared" si="479"/>
        <v>#REF!</v>
      </c>
      <c r="AP1618" s="19" t="e">
        <f>IF(#REF!=0,"",#REF!)</f>
        <v>#REF!</v>
      </c>
      <c r="AQ1618" s="19" t="e">
        <f>IF(#REF!=0,"",#REF!)</f>
        <v>#REF!</v>
      </c>
      <c r="AR1618" s="19" t="e">
        <f>IF(#REF!=0,"",#REF!)</f>
        <v>#REF!</v>
      </c>
      <c r="AS1618" s="19" t="e">
        <f>#REF!</f>
        <v>#REF!</v>
      </c>
    </row>
    <row r="1619" spans="4:45" ht="19.5" thickTop="1" thickBot="1" x14ac:dyDescent="0.25">
      <c r="D1619" s="1" t="str">
        <f t="shared" si="465"/>
        <v/>
      </c>
      <c r="E1619" s="1" t="str">
        <f t="shared" si="466"/>
        <v/>
      </c>
      <c r="K1619" s="19" t="str">
        <f t="shared" si="470"/>
        <v/>
      </c>
      <c r="L1619" s="19">
        <f t="shared" si="463"/>
        <v>10000</v>
      </c>
      <c r="M1619" s="22" t="str">
        <f>TRIM(Data!$N1616)</f>
        <v>Jim Finlay's Fragrant</v>
      </c>
      <c r="N1619" s="22" t="str">
        <f>TRIM(Data!$A1616)</f>
        <v>Jim Finlay's Fragrant</v>
      </c>
      <c r="O1619" s="23">
        <f>IF(Data!$B1616=0,"",Data!$B1616)</f>
        <v>1994</v>
      </c>
      <c r="P1619" s="19" t="str">
        <f>IF(Data!$C1616=0,"",Data!$C1616)</f>
        <v/>
      </c>
      <c r="Q1619" s="23" t="str">
        <f>IF($M1619="","",Data!$E1616)</f>
        <v>M</v>
      </c>
      <c r="R1619" s="23" t="str">
        <f t="shared" si="471"/>
        <v>M</v>
      </c>
      <c r="S1619" s="23" t="str">
        <f t="shared" si="472"/>
        <v>M</v>
      </c>
      <c r="T1619" s="19" t="str">
        <f>IF(Data!$F1616=0,"",Data!$F1616)</f>
        <v/>
      </c>
      <c r="U1619" s="19" t="str">
        <f>IF(Data!$G1616=0,"",Data!$G1616)</f>
        <v/>
      </c>
      <c r="V1619" s="19" t="str">
        <f>IF(Data!$D1616=0,"",Data!$D1616)</f>
        <v/>
      </c>
      <c r="W1619" s="19" t="str">
        <f>Data!$H1616</f>
        <v>Japonica</v>
      </c>
      <c r="Y1619" s="41" t="e">
        <f t="shared" si="467"/>
        <v>#REF!</v>
      </c>
      <c r="Z1619" s="8">
        <f t="shared" si="473"/>
        <v>10000</v>
      </c>
      <c r="AA1619" s="8" t="str">
        <f t="shared" si="474"/>
        <v>Jim Finlay's Fragrant</v>
      </c>
      <c r="AB1619" s="8" t="str">
        <f t="shared" si="475"/>
        <v>M</v>
      </c>
      <c r="AC1619" s="8" t="str">
        <f t="shared" si="476"/>
        <v/>
      </c>
      <c r="AD1619" s="8" t="str">
        <f t="shared" si="464"/>
        <v/>
      </c>
      <c r="AE1619" s="8" t="str">
        <f t="shared" si="477"/>
        <v/>
      </c>
      <c r="AF1619" s="5">
        <f t="shared" si="478"/>
        <v>1994</v>
      </c>
      <c r="AG1619" s="46">
        <v>1616</v>
      </c>
      <c r="AH1619" s="47" t="str">
        <f t="shared" si="468"/>
        <v/>
      </c>
      <c r="AI1619" s="48" t="str">
        <f t="shared" si="469"/>
        <v/>
      </c>
      <c r="AK1619" s="22" t="e">
        <f>TRIM(#REF!)</f>
        <v>#REF!</v>
      </c>
      <c r="AL1619" s="23" t="e">
        <f>IF(#REF!=0,"",#REF!)</f>
        <v>#REF!</v>
      </c>
      <c r="AM1619" s="19" t="e">
        <f>IF(#REF!=0,"",#REF!)</f>
        <v>#REF!</v>
      </c>
      <c r="AN1619" s="23" t="e">
        <f>IF($AK1619="","",#REF!)</f>
        <v>#REF!</v>
      </c>
      <c r="AO1619" s="23" t="e">
        <f t="shared" si="479"/>
        <v>#REF!</v>
      </c>
      <c r="AP1619" s="19" t="e">
        <f>IF(#REF!=0,"",#REF!)</f>
        <v>#REF!</v>
      </c>
      <c r="AQ1619" s="19" t="e">
        <f>IF(#REF!=0,"",#REF!)</f>
        <v>#REF!</v>
      </c>
      <c r="AR1619" s="19" t="e">
        <f>IF(#REF!=0,"",#REF!)</f>
        <v>#REF!</v>
      </c>
      <c r="AS1619" s="19" t="e">
        <f>#REF!</f>
        <v>#REF!</v>
      </c>
    </row>
    <row r="1620" spans="4:45" ht="19.5" thickTop="1" thickBot="1" x14ac:dyDescent="0.25">
      <c r="D1620" s="1" t="str">
        <f t="shared" si="465"/>
        <v/>
      </c>
      <c r="E1620" s="1" t="str">
        <f t="shared" si="466"/>
        <v/>
      </c>
      <c r="K1620" s="19" t="str">
        <f t="shared" si="470"/>
        <v/>
      </c>
      <c r="L1620" s="19">
        <f t="shared" si="463"/>
        <v>10000</v>
      </c>
      <c r="M1620" s="22" t="str">
        <f>TRIM(Data!$N1617)</f>
        <v>Jim Habel</v>
      </c>
      <c r="N1620" s="22" t="str">
        <f>TRIM(Data!$A1617)</f>
        <v>Jim Habel</v>
      </c>
      <c r="O1620" s="23">
        <f>IF(Data!$B1617=0,"",Data!$B1617)</f>
        <v>2003</v>
      </c>
      <c r="P1620" s="19" t="str">
        <f>IF(Data!$C1617=0,"",Data!$C1617)</f>
        <v>1</v>
      </c>
      <c r="Q1620" s="23" t="str">
        <f>IF($M1620="","",Data!$E1617)</f>
        <v>L</v>
      </c>
      <c r="R1620" s="23" t="str">
        <f t="shared" si="471"/>
        <v>L</v>
      </c>
      <c r="S1620" s="23" t="str">
        <f t="shared" si="472"/>
        <v>L</v>
      </c>
      <c r="T1620" s="19" t="str">
        <f>IF(Data!$F1617=0,"",Data!$F1617)</f>
        <v/>
      </c>
      <c r="U1620" s="19" t="str">
        <f>IF(Data!$G1617=0,"",Data!$G1617)</f>
        <v/>
      </c>
      <c r="V1620" s="19" t="str">
        <f>IF(Data!$D1617=0,"",Data!$D1617)</f>
        <v/>
      </c>
      <c r="W1620" s="19" t="str">
        <f>Data!$H1617</f>
        <v>Japonica</v>
      </c>
      <c r="Y1620" s="41" t="e">
        <f t="shared" si="467"/>
        <v>#REF!</v>
      </c>
      <c r="Z1620" s="8">
        <f t="shared" si="473"/>
        <v>10000</v>
      </c>
      <c r="AA1620" s="8" t="str">
        <f t="shared" si="474"/>
        <v>Jim Habel</v>
      </c>
      <c r="AB1620" s="8" t="str">
        <f t="shared" si="475"/>
        <v>L</v>
      </c>
      <c r="AC1620" s="8" t="str">
        <f t="shared" si="476"/>
        <v/>
      </c>
      <c r="AD1620" s="8" t="str">
        <f t="shared" si="464"/>
        <v/>
      </c>
      <c r="AE1620" s="8" t="str">
        <f t="shared" si="477"/>
        <v/>
      </c>
      <c r="AF1620" s="5">
        <f t="shared" si="478"/>
        <v>2003</v>
      </c>
      <c r="AG1620" s="46">
        <v>1617</v>
      </c>
      <c r="AH1620" s="47" t="str">
        <f t="shared" si="468"/>
        <v/>
      </c>
      <c r="AI1620" s="48" t="str">
        <f t="shared" si="469"/>
        <v/>
      </c>
      <c r="AK1620" s="22" t="e">
        <f>TRIM(#REF!)</f>
        <v>#REF!</v>
      </c>
      <c r="AL1620" s="23" t="e">
        <f>IF(#REF!=0,"",#REF!)</f>
        <v>#REF!</v>
      </c>
      <c r="AM1620" s="19" t="e">
        <f>IF(#REF!=0,"",#REF!)</f>
        <v>#REF!</v>
      </c>
      <c r="AN1620" s="23" t="e">
        <f>IF($AK1620="","",#REF!)</f>
        <v>#REF!</v>
      </c>
      <c r="AO1620" s="23" t="e">
        <f t="shared" si="479"/>
        <v>#REF!</v>
      </c>
      <c r="AP1620" s="19" t="e">
        <f>IF(#REF!=0,"",#REF!)</f>
        <v>#REF!</v>
      </c>
      <c r="AQ1620" s="19" t="e">
        <f>IF(#REF!=0,"",#REF!)</f>
        <v>#REF!</v>
      </c>
      <c r="AR1620" s="19" t="e">
        <f>IF(#REF!=0,"",#REF!)</f>
        <v>#REF!</v>
      </c>
      <c r="AS1620" s="19" t="e">
        <f>#REF!</f>
        <v>#REF!</v>
      </c>
    </row>
    <row r="1621" spans="4:45" ht="19.5" thickTop="1" thickBot="1" x14ac:dyDescent="0.25">
      <c r="D1621" s="1" t="str">
        <f t="shared" si="465"/>
        <v/>
      </c>
      <c r="E1621" s="1" t="str">
        <f t="shared" si="466"/>
        <v/>
      </c>
      <c r="K1621" s="19" t="str">
        <f t="shared" si="470"/>
        <v/>
      </c>
      <c r="L1621" s="19">
        <f t="shared" si="463"/>
        <v>10000</v>
      </c>
      <c r="M1621" s="22" t="str">
        <f>TRIM(Data!$N1618)</f>
        <v>Jim McCormack</v>
      </c>
      <c r="N1621" s="22" t="str">
        <f>TRIM(Data!$A1618)</f>
        <v>Jim McCormack</v>
      </c>
      <c r="O1621" s="23">
        <f>IF(Data!$B1618=0,"",Data!$B1618)</f>
        <v>2009</v>
      </c>
      <c r="P1621" s="19" t="str">
        <f>IF(Data!$C1618=0,"",Data!$C1618)</f>
        <v>1</v>
      </c>
      <c r="Q1621" s="23" t="str">
        <f>IF($M1621="","",Data!$E1618)</f>
        <v>M</v>
      </c>
      <c r="R1621" s="23" t="str">
        <f t="shared" si="471"/>
        <v>M</v>
      </c>
      <c r="S1621" s="23" t="str">
        <f t="shared" si="472"/>
        <v>M</v>
      </c>
      <c r="T1621" s="19" t="str">
        <f>IF(Data!$F1618=0,"",Data!$F1618)</f>
        <v/>
      </c>
      <c r="U1621" s="19" t="str">
        <f>IF(Data!$G1618=0,"",Data!$G1618)</f>
        <v/>
      </c>
      <c r="V1621" s="19" t="str">
        <f>IF(Data!$D1618=0,"",Data!$D1618)</f>
        <v/>
      </c>
      <c r="W1621" s="19" t="str">
        <f>Data!$H1618</f>
        <v>Japonica</v>
      </c>
      <c r="Y1621" s="41" t="e">
        <f t="shared" si="467"/>
        <v>#REF!</v>
      </c>
      <c r="Z1621" s="8">
        <f t="shared" si="473"/>
        <v>10000</v>
      </c>
      <c r="AA1621" s="8" t="str">
        <f t="shared" si="474"/>
        <v>Jim McCormack</v>
      </c>
      <c r="AB1621" s="8" t="str">
        <f t="shared" si="475"/>
        <v>M</v>
      </c>
      <c r="AC1621" s="8" t="str">
        <f t="shared" si="476"/>
        <v/>
      </c>
      <c r="AD1621" s="8" t="str">
        <f t="shared" si="464"/>
        <v/>
      </c>
      <c r="AE1621" s="8" t="str">
        <f t="shared" si="477"/>
        <v/>
      </c>
      <c r="AF1621" s="5">
        <f t="shared" si="478"/>
        <v>2009</v>
      </c>
      <c r="AG1621" s="46">
        <v>1618</v>
      </c>
      <c r="AH1621" s="47" t="str">
        <f t="shared" si="468"/>
        <v/>
      </c>
      <c r="AI1621" s="48" t="str">
        <f t="shared" si="469"/>
        <v/>
      </c>
      <c r="AK1621" s="22" t="e">
        <f>TRIM(#REF!)</f>
        <v>#REF!</v>
      </c>
      <c r="AL1621" s="23" t="e">
        <f>IF(#REF!=0,"",#REF!)</f>
        <v>#REF!</v>
      </c>
      <c r="AM1621" s="19" t="e">
        <f>IF(#REF!=0,"",#REF!)</f>
        <v>#REF!</v>
      </c>
      <c r="AN1621" s="23" t="e">
        <f>IF($AK1621="","",#REF!)</f>
        <v>#REF!</v>
      </c>
      <c r="AO1621" s="23" t="e">
        <f t="shared" si="479"/>
        <v>#REF!</v>
      </c>
      <c r="AP1621" s="19" t="e">
        <f>IF(#REF!=0,"",#REF!)</f>
        <v>#REF!</v>
      </c>
      <c r="AQ1621" s="19" t="e">
        <f>IF(#REF!=0,"",#REF!)</f>
        <v>#REF!</v>
      </c>
      <c r="AR1621" s="19" t="e">
        <f>IF(#REF!=0,"",#REF!)</f>
        <v>#REF!</v>
      </c>
      <c r="AS1621" s="19" t="e">
        <f>#REF!</f>
        <v>#REF!</v>
      </c>
    </row>
    <row r="1622" spans="4:45" ht="19.5" thickTop="1" thickBot="1" x14ac:dyDescent="0.25">
      <c r="D1622" s="1" t="str">
        <f t="shared" si="465"/>
        <v/>
      </c>
      <c r="E1622" s="1" t="str">
        <f t="shared" si="466"/>
        <v/>
      </c>
      <c r="K1622" s="19" t="str">
        <f t="shared" si="470"/>
        <v/>
      </c>
      <c r="L1622" s="19">
        <f t="shared" ref="L1622:L1685" si="480">IF(ISERROR(SEARCH($B$2,M1622)),10000,IF(SEARCH($B$2,M1622)=1,SEARCH($B$2,M1622)+ROW()/100000,10000))</f>
        <v>10000</v>
      </c>
      <c r="M1622" s="22" t="str">
        <f>TRIM(Data!$N1619)</f>
        <v>Jim Pinkerton</v>
      </c>
      <c r="N1622" s="22" t="str">
        <f>TRIM(Data!$A1619)</f>
        <v>Jim Pinkerton (R)</v>
      </c>
      <c r="O1622" s="23">
        <f>IF(Data!$B1619=0,"",Data!$B1619)</f>
        <v>1998</v>
      </c>
      <c r="P1622" s="19" t="str">
        <f>IF(Data!$C1619=0,"",Data!$C1619)</f>
        <v>1</v>
      </c>
      <c r="Q1622" s="23" t="str">
        <f>IF($M1622="","",Data!$E1619)</f>
        <v>VL</v>
      </c>
      <c r="R1622" s="23" t="str">
        <f t="shared" si="471"/>
        <v>VL</v>
      </c>
      <c r="S1622" s="23" t="str">
        <f t="shared" si="472"/>
        <v>VL</v>
      </c>
      <c r="T1622" s="19" t="str">
        <f>IF(Data!$F1619=0,"",Data!$F1619)</f>
        <v/>
      </c>
      <c r="U1622" s="19" t="str">
        <f>IF(Data!$G1619=0,"",Data!$G1619)</f>
        <v/>
      </c>
      <c r="V1622" s="19" t="str">
        <f>IF(Data!$D1619=0,"",Data!$D1619)</f>
        <v/>
      </c>
      <c r="W1622" s="19" t="str">
        <f>Data!$H1619</f>
        <v>Reticulata</v>
      </c>
      <c r="Y1622" s="41" t="e">
        <f t="shared" si="467"/>
        <v>#REF!</v>
      </c>
      <c r="Z1622" s="8">
        <f t="shared" si="473"/>
        <v>10000</v>
      </c>
      <c r="AA1622" s="8" t="str">
        <f t="shared" si="474"/>
        <v>Jim Pinkerton</v>
      </c>
      <c r="AB1622" s="8" t="str">
        <f t="shared" si="475"/>
        <v>VL</v>
      </c>
      <c r="AC1622" s="8" t="str">
        <f t="shared" si="476"/>
        <v/>
      </c>
      <c r="AD1622" s="8" t="str">
        <f t="shared" ref="AD1622:AD1685" si="481">U1622</f>
        <v/>
      </c>
      <c r="AE1622" s="8" t="str">
        <f t="shared" si="477"/>
        <v/>
      </c>
      <c r="AF1622" s="5">
        <f t="shared" si="478"/>
        <v>1998</v>
      </c>
      <c r="AG1622" s="46">
        <v>1619</v>
      </c>
      <c r="AH1622" s="47" t="str">
        <f t="shared" si="468"/>
        <v/>
      </c>
      <c r="AI1622" s="48" t="str">
        <f t="shared" si="469"/>
        <v/>
      </c>
      <c r="AK1622" s="22" t="e">
        <f>TRIM(#REF!)</f>
        <v>#REF!</v>
      </c>
      <c r="AL1622" s="23" t="e">
        <f>IF(#REF!=0,"",#REF!)</f>
        <v>#REF!</v>
      </c>
      <c r="AM1622" s="19" t="e">
        <f>IF(#REF!=0,"",#REF!)</f>
        <v>#REF!</v>
      </c>
      <c r="AN1622" s="23" t="e">
        <f>IF($AK1622="","",#REF!)</f>
        <v>#REF!</v>
      </c>
      <c r="AO1622" s="23" t="e">
        <f t="shared" si="479"/>
        <v>#REF!</v>
      </c>
      <c r="AP1622" s="19" t="e">
        <f>IF(#REF!=0,"",#REF!)</f>
        <v>#REF!</v>
      </c>
      <c r="AQ1622" s="19" t="e">
        <f>IF(#REF!=0,"",#REF!)</f>
        <v>#REF!</v>
      </c>
      <c r="AR1622" s="19" t="e">
        <f>IF(#REF!=0,"",#REF!)</f>
        <v>#REF!</v>
      </c>
      <c r="AS1622" s="19" t="e">
        <f>#REF!</f>
        <v>#REF!</v>
      </c>
    </row>
    <row r="1623" spans="4:45" ht="19.5" thickTop="1" thickBot="1" x14ac:dyDescent="0.25">
      <c r="D1623" s="1" t="str">
        <f t="shared" si="465"/>
        <v/>
      </c>
      <c r="E1623" s="1" t="str">
        <f t="shared" si="466"/>
        <v/>
      </c>
      <c r="K1623" s="19" t="str">
        <f t="shared" si="470"/>
        <v/>
      </c>
      <c r="L1623" s="19">
        <f t="shared" si="480"/>
        <v>10000</v>
      </c>
      <c r="M1623" s="22" t="str">
        <f>TRIM(Data!$N1620)</f>
        <v>Jim Smelley</v>
      </c>
      <c r="N1623" s="22" t="str">
        <f>TRIM(Data!$A1620)</f>
        <v>Jim Smelley (R)</v>
      </c>
      <c r="O1623" s="23">
        <f>IF(Data!$B1620=0,"",Data!$B1620)</f>
        <v>2013</v>
      </c>
      <c r="P1623" s="19" t="str">
        <f>IF(Data!$C1620=0,"",Data!$C1620)</f>
        <v>1</v>
      </c>
      <c r="Q1623" s="23" t="str">
        <f>IF($M1623="","",Data!$E1620)</f>
        <v>VL</v>
      </c>
      <c r="R1623" s="23" t="str">
        <f t="shared" si="471"/>
        <v>VL</v>
      </c>
      <c r="S1623" s="23" t="str">
        <f t="shared" si="472"/>
        <v>VL</v>
      </c>
      <c r="T1623" s="19" t="str">
        <f>IF(Data!$F1620=0,"",Data!$F1620)</f>
        <v/>
      </c>
      <c r="U1623" s="19" t="str">
        <f>IF(Data!$G1620=0,"",Data!$G1620)</f>
        <v/>
      </c>
      <c r="V1623" s="19" t="str">
        <f>IF(Data!$D1620=0,"",Data!$D1620)</f>
        <v/>
      </c>
      <c r="W1623" s="19" t="str">
        <f>Data!$H1620</f>
        <v>Reticulata</v>
      </c>
      <c r="Y1623" s="41" t="e">
        <f t="shared" si="467"/>
        <v>#REF!</v>
      </c>
      <c r="Z1623" s="8">
        <f t="shared" si="473"/>
        <v>10000</v>
      </c>
      <c r="AA1623" s="8" t="str">
        <f t="shared" si="474"/>
        <v>Jim Smelley</v>
      </c>
      <c r="AB1623" s="8" t="str">
        <f t="shared" si="475"/>
        <v>VL</v>
      </c>
      <c r="AC1623" s="8" t="str">
        <f t="shared" si="476"/>
        <v/>
      </c>
      <c r="AD1623" s="8" t="str">
        <f t="shared" si="481"/>
        <v/>
      </c>
      <c r="AE1623" s="8" t="str">
        <f t="shared" si="477"/>
        <v/>
      </c>
      <c r="AF1623" s="5">
        <f t="shared" si="478"/>
        <v>2013</v>
      </c>
      <c r="AG1623" s="46">
        <v>1620</v>
      </c>
      <c r="AH1623" s="47" t="str">
        <f t="shared" si="468"/>
        <v/>
      </c>
      <c r="AI1623" s="48" t="str">
        <f t="shared" si="469"/>
        <v/>
      </c>
      <c r="AK1623" s="22" t="e">
        <f>TRIM(#REF!)</f>
        <v>#REF!</v>
      </c>
      <c r="AL1623" s="23" t="e">
        <f>IF(#REF!=0,"",#REF!)</f>
        <v>#REF!</v>
      </c>
      <c r="AM1623" s="19" t="e">
        <f>IF(#REF!=0,"",#REF!)</f>
        <v>#REF!</v>
      </c>
      <c r="AN1623" s="23" t="e">
        <f>IF($AK1623="","",#REF!)</f>
        <v>#REF!</v>
      </c>
      <c r="AO1623" s="23" t="e">
        <f t="shared" si="479"/>
        <v>#REF!</v>
      </c>
      <c r="AP1623" s="19" t="e">
        <f>IF(#REF!=0,"",#REF!)</f>
        <v>#REF!</v>
      </c>
      <c r="AQ1623" s="19" t="e">
        <f>IF(#REF!=0,"",#REF!)</f>
        <v>#REF!</v>
      </c>
      <c r="AR1623" s="19" t="e">
        <f>IF(#REF!=0,"",#REF!)</f>
        <v>#REF!</v>
      </c>
      <c r="AS1623" s="19" t="e">
        <f>#REF!</f>
        <v>#REF!</v>
      </c>
    </row>
    <row r="1624" spans="4:45" ht="18" customHeight="1" thickTop="1" thickBot="1" x14ac:dyDescent="0.25">
      <c r="D1624" s="1" t="str">
        <f t="shared" si="465"/>
        <v/>
      </c>
      <c r="E1624" s="1" t="str">
        <f t="shared" si="466"/>
        <v/>
      </c>
      <c r="K1624" s="19" t="str">
        <f t="shared" si="470"/>
        <v/>
      </c>
      <c r="L1624" s="19">
        <f t="shared" si="480"/>
        <v>10000</v>
      </c>
      <c r="M1624" s="22" t="str">
        <f>TRIM(Data!$N1621)</f>
        <v>Jim Smith</v>
      </c>
      <c r="N1624" s="22" t="str">
        <f>TRIM(Data!$A1621)</f>
        <v>Jim Smith</v>
      </c>
      <c r="O1624" s="23">
        <f>IF(Data!$B1621=0,"",Data!$B1621)</f>
        <v>2015</v>
      </c>
      <c r="P1624" s="19" t="str">
        <f>IF(Data!$C1621=0,"",Data!$C1621)</f>
        <v>1</v>
      </c>
      <c r="Q1624" s="23" t="str">
        <f>IF($M1624="","",Data!$E1621)</f>
        <v>L</v>
      </c>
      <c r="R1624" s="23" t="str">
        <f t="shared" si="471"/>
        <v>L</v>
      </c>
      <c r="S1624" s="23" t="str">
        <f t="shared" si="472"/>
        <v>L</v>
      </c>
      <c r="T1624" s="19" t="str">
        <f>IF(Data!$F1621=0,"",Data!$F1621)</f>
        <v/>
      </c>
      <c r="U1624" s="19" t="str">
        <f>IF(Data!$G1621=0,"",Data!$G1621)</f>
        <v/>
      </c>
      <c r="V1624" s="19" t="str">
        <f>IF(Data!$D1621=0,"",Data!$D1621)</f>
        <v/>
      </c>
      <c r="W1624" s="19" t="str">
        <f>Data!$H1621</f>
        <v>Japonica</v>
      </c>
      <c r="Y1624" s="41" t="e">
        <f t="shared" si="467"/>
        <v>#REF!</v>
      </c>
      <c r="Z1624" s="8">
        <f t="shared" si="473"/>
        <v>10000</v>
      </c>
      <c r="AA1624" s="8" t="str">
        <f t="shared" si="474"/>
        <v>Jim Smith</v>
      </c>
      <c r="AB1624" s="8" t="str">
        <f t="shared" si="475"/>
        <v>L</v>
      </c>
      <c r="AC1624" s="8" t="str">
        <f t="shared" si="476"/>
        <v/>
      </c>
      <c r="AD1624" s="8" t="str">
        <f t="shared" si="481"/>
        <v/>
      </c>
      <c r="AE1624" s="8" t="str">
        <f t="shared" si="477"/>
        <v/>
      </c>
      <c r="AF1624" s="5">
        <f t="shared" si="478"/>
        <v>2015</v>
      </c>
      <c r="AG1624" s="46">
        <v>1621</v>
      </c>
      <c r="AH1624" s="47" t="str">
        <f t="shared" si="468"/>
        <v/>
      </c>
      <c r="AI1624" s="48" t="str">
        <f t="shared" si="469"/>
        <v/>
      </c>
      <c r="AK1624" s="22" t="e">
        <f>TRIM(#REF!)</f>
        <v>#REF!</v>
      </c>
      <c r="AL1624" s="23" t="e">
        <f>IF(#REF!=0,"",#REF!)</f>
        <v>#REF!</v>
      </c>
      <c r="AM1624" s="19" t="e">
        <f>IF(#REF!=0,"",#REF!)</f>
        <v>#REF!</v>
      </c>
      <c r="AN1624" s="23" t="e">
        <f>IF($AK1624="","",#REF!)</f>
        <v>#REF!</v>
      </c>
      <c r="AO1624" s="23" t="e">
        <f t="shared" si="479"/>
        <v>#REF!</v>
      </c>
      <c r="AP1624" s="19" t="e">
        <f>IF(#REF!=0,"",#REF!)</f>
        <v>#REF!</v>
      </c>
      <c r="AQ1624" s="19" t="e">
        <f>IF(#REF!=0,"",#REF!)</f>
        <v>#REF!</v>
      </c>
      <c r="AR1624" s="19" t="e">
        <f>IF(#REF!=0,"",#REF!)</f>
        <v>#REF!</v>
      </c>
      <c r="AS1624" s="19" t="e">
        <f>#REF!</f>
        <v>#REF!</v>
      </c>
    </row>
    <row r="1625" spans="4:45" ht="19.5" thickTop="1" thickBot="1" x14ac:dyDescent="0.25">
      <c r="D1625" s="1" t="str">
        <f t="shared" si="465"/>
        <v/>
      </c>
      <c r="E1625" s="1" t="str">
        <f t="shared" si="466"/>
        <v/>
      </c>
      <c r="K1625" s="19" t="str">
        <f t="shared" si="470"/>
        <v/>
      </c>
      <c r="L1625" s="19">
        <f t="shared" si="480"/>
        <v>10000</v>
      </c>
      <c r="M1625" s="22" t="str">
        <f>TRIM(Data!$N1622)</f>
        <v>Jimbo</v>
      </c>
      <c r="N1625" s="22" t="str">
        <f>TRIM(Data!$A1622)</f>
        <v>Jimbo</v>
      </c>
      <c r="O1625" s="23">
        <f>IF(Data!$B1622=0,"",Data!$B1622)</f>
        <v>2001</v>
      </c>
      <c r="P1625" s="19" t="str">
        <f>IF(Data!$C1622=0,"",Data!$C1622)</f>
        <v>1</v>
      </c>
      <c r="Q1625" s="23" t="str">
        <f>IF($M1625="","",Data!$E1622)</f>
        <v>S</v>
      </c>
      <c r="R1625" s="23" t="str">
        <f t="shared" si="471"/>
        <v>S</v>
      </c>
      <c r="S1625" s="23" t="str">
        <f t="shared" si="472"/>
        <v>S</v>
      </c>
      <c r="T1625" s="19" t="str">
        <f>IF(Data!$F1622=0,"",Data!$F1622)</f>
        <v/>
      </c>
      <c r="U1625" s="19" t="str">
        <f>IF(Data!$G1622=0,"",Data!$G1622)</f>
        <v>FD</v>
      </c>
      <c r="V1625" s="19" t="str">
        <f>IF(Data!$D1622=0,"",Data!$D1622)</f>
        <v/>
      </c>
      <c r="W1625" s="19" t="str">
        <f>Data!$H1622</f>
        <v>Japonica</v>
      </c>
      <c r="Y1625" s="41" t="e">
        <f t="shared" si="467"/>
        <v>#REF!</v>
      </c>
      <c r="Z1625" s="8">
        <f t="shared" si="473"/>
        <v>10000</v>
      </c>
      <c r="AA1625" s="8" t="str">
        <f t="shared" si="474"/>
        <v>Jimbo</v>
      </c>
      <c r="AB1625" s="8" t="str">
        <f t="shared" si="475"/>
        <v>S</v>
      </c>
      <c r="AC1625" s="8" t="str">
        <f t="shared" si="476"/>
        <v/>
      </c>
      <c r="AD1625" s="8" t="str">
        <f t="shared" si="481"/>
        <v>FD</v>
      </c>
      <c r="AE1625" s="8" t="str">
        <f t="shared" si="477"/>
        <v/>
      </c>
      <c r="AF1625" s="5">
        <f t="shared" si="478"/>
        <v>2001</v>
      </c>
      <c r="AG1625" s="46">
        <v>1622</v>
      </c>
      <c r="AH1625" s="47" t="str">
        <f t="shared" si="468"/>
        <v/>
      </c>
      <c r="AI1625" s="48" t="str">
        <f t="shared" si="469"/>
        <v/>
      </c>
      <c r="AK1625" s="22" t="e">
        <f>TRIM(#REF!)</f>
        <v>#REF!</v>
      </c>
      <c r="AL1625" s="23" t="e">
        <f>IF(#REF!=0,"",#REF!)</f>
        <v>#REF!</v>
      </c>
      <c r="AM1625" s="19" t="e">
        <f>IF(#REF!=0,"",#REF!)</f>
        <v>#REF!</v>
      </c>
      <c r="AN1625" s="23" t="e">
        <f>IF($AK1625="","",#REF!)</f>
        <v>#REF!</v>
      </c>
      <c r="AO1625" s="23" t="e">
        <f t="shared" si="479"/>
        <v>#REF!</v>
      </c>
      <c r="AP1625" s="19" t="e">
        <f>IF(#REF!=0,"",#REF!)</f>
        <v>#REF!</v>
      </c>
      <c r="AQ1625" s="19" t="e">
        <f>IF(#REF!=0,"",#REF!)</f>
        <v>#REF!</v>
      </c>
      <c r="AR1625" s="19" t="e">
        <f>IF(#REF!=0,"",#REF!)</f>
        <v>#REF!</v>
      </c>
      <c r="AS1625" s="19" t="e">
        <f>#REF!</f>
        <v>#REF!</v>
      </c>
    </row>
    <row r="1626" spans="4:45" ht="19.5" thickTop="1" thickBot="1" x14ac:dyDescent="0.25">
      <c r="D1626" s="1" t="str">
        <f t="shared" si="465"/>
        <v/>
      </c>
      <c r="E1626" s="1" t="str">
        <f t="shared" si="466"/>
        <v/>
      </c>
      <c r="K1626" s="19" t="str">
        <f t="shared" si="470"/>
        <v/>
      </c>
      <c r="L1626" s="19">
        <f t="shared" si="480"/>
        <v>10000</v>
      </c>
      <c r="M1626" s="22" t="str">
        <f>TRIM(Data!$N1623)</f>
        <v>Jimbo's Tama</v>
      </c>
      <c r="N1626" s="22" t="str">
        <f>TRIM(Data!$A1623)</f>
        <v>Jimbo's Tama</v>
      </c>
      <c r="O1626" s="23">
        <f>IF(Data!$B1623=0,"",Data!$B1623)</f>
        <v>2021</v>
      </c>
      <c r="P1626" s="19" t="str">
        <f>IF(Data!$C1623=0,"",Data!$C1623)</f>
        <v>1</v>
      </c>
      <c r="Q1626" s="23" t="str">
        <f>IF($M1626="","",Data!$E1623)</f>
        <v>L</v>
      </c>
      <c r="R1626" s="23" t="str">
        <f t="shared" si="471"/>
        <v>L</v>
      </c>
      <c r="S1626" s="23" t="str">
        <f t="shared" si="472"/>
        <v>L</v>
      </c>
      <c r="T1626" s="19" t="str">
        <f>IF(Data!$F1623=0,"",Data!$F1623)</f>
        <v/>
      </c>
      <c r="U1626" s="19" t="str">
        <f>IF(Data!$G1623=0,"",Data!$G1623)</f>
        <v/>
      </c>
      <c r="V1626" s="19" t="str">
        <f>IF(Data!$D1623=0,"",Data!$D1623)</f>
        <v/>
      </c>
      <c r="W1626" s="19" t="str">
        <f>Data!$H1623</f>
        <v>Japonica</v>
      </c>
      <c r="Y1626" s="41" t="e">
        <f t="shared" si="467"/>
        <v>#REF!</v>
      </c>
      <c r="Z1626" s="8">
        <f t="shared" si="473"/>
        <v>10000</v>
      </c>
      <c r="AA1626" s="8" t="str">
        <f t="shared" si="474"/>
        <v>Jimbo's Tama</v>
      </c>
      <c r="AB1626" s="8" t="str">
        <f t="shared" si="475"/>
        <v>L</v>
      </c>
      <c r="AC1626" s="8" t="str">
        <f t="shared" si="476"/>
        <v/>
      </c>
      <c r="AD1626" s="8" t="str">
        <f t="shared" si="481"/>
        <v/>
      </c>
      <c r="AE1626" s="8" t="str">
        <f t="shared" si="477"/>
        <v/>
      </c>
      <c r="AF1626" s="5">
        <f t="shared" si="478"/>
        <v>2021</v>
      </c>
      <c r="AG1626" s="46">
        <v>1623</v>
      </c>
      <c r="AH1626" s="47" t="str">
        <f t="shared" si="468"/>
        <v/>
      </c>
      <c r="AI1626" s="48" t="str">
        <f t="shared" si="469"/>
        <v/>
      </c>
      <c r="AK1626" s="22" t="e">
        <f>TRIM(#REF!)</f>
        <v>#REF!</v>
      </c>
      <c r="AL1626" s="23" t="e">
        <f>IF(#REF!=0,"",#REF!)</f>
        <v>#REF!</v>
      </c>
      <c r="AM1626" s="19" t="e">
        <f>IF(#REF!=0,"",#REF!)</f>
        <v>#REF!</v>
      </c>
      <c r="AN1626" s="23" t="e">
        <f>IF($AK1626="","",#REF!)</f>
        <v>#REF!</v>
      </c>
      <c r="AO1626" s="23" t="e">
        <f t="shared" si="479"/>
        <v>#REF!</v>
      </c>
      <c r="AP1626" s="19" t="e">
        <f>IF(#REF!=0,"",#REF!)</f>
        <v>#REF!</v>
      </c>
      <c r="AQ1626" s="19" t="e">
        <f>IF(#REF!=0,"",#REF!)</f>
        <v>#REF!</v>
      </c>
      <c r="AR1626" s="19" t="e">
        <f>IF(#REF!=0,"",#REF!)</f>
        <v>#REF!</v>
      </c>
      <c r="AS1626" s="19" t="e">
        <f>#REF!</f>
        <v>#REF!</v>
      </c>
    </row>
    <row r="1627" spans="4:45" ht="19.5" thickTop="1" thickBot="1" x14ac:dyDescent="0.25">
      <c r="D1627" s="1" t="str">
        <f t="shared" si="465"/>
        <v/>
      </c>
      <c r="E1627" s="1" t="str">
        <f t="shared" si="466"/>
        <v/>
      </c>
      <c r="K1627" s="19" t="str">
        <f t="shared" si="470"/>
        <v/>
      </c>
      <c r="L1627" s="19">
        <f t="shared" si="480"/>
        <v>10000</v>
      </c>
      <c r="M1627" s="22" t="str">
        <f>TRIM(Data!$N1624)</f>
        <v>Jimmy Carter</v>
      </c>
      <c r="N1627" s="22" t="str">
        <f>TRIM(Data!$A1624)</f>
        <v>Jimmy Carter</v>
      </c>
      <c r="O1627" s="23">
        <f>IF(Data!$B1624=0,"",Data!$B1624)</f>
        <v>2018</v>
      </c>
      <c r="P1627" s="19" t="str">
        <f>IF(Data!$C1624=0,"",Data!$C1624)</f>
        <v>1</v>
      </c>
      <c r="Q1627" s="23" t="str">
        <f>IF($M1627="","",Data!$E1624)</f>
        <v>M</v>
      </c>
      <c r="R1627" s="23" t="str">
        <f t="shared" si="471"/>
        <v>M</v>
      </c>
      <c r="S1627" s="23" t="str">
        <f t="shared" si="472"/>
        <v>M</v>
      </c>
      <c r="T1627" s="19" t="str">
        <f>IF(Data!$F1624=0,"",Data!$F1624)</f>
        <v/>
      </c>
      <c r="U1627" s="19" t="str">
        <f>IF(Data!$G1624=0,"",Data!$G1624)</f>
        <v/>
      </c>
      <c r="V1627" s="19" t="str">
        <f>IF(Data!$D1624=0,"",Data!$D1624)</f>
        <v/>
      </c>
      <c r="W1627" s="19" t="str">
        <f>Data!$H1624</f>
        <v>Japonica</v>
      </c>
      <c r="Y1627" s="41" t="e">
        <f t="shared" si="467"/>
        <v>#REF!</v>
      </c>
      <c r="Z1627" s="8">
        <f t="shared" si="473"/>
        <v>10000</v>
      </c>
      <c r="AA1627" s="8" t="str">
        <f t="shared" si="474"/>
        <v>Jimmy Carter</v>
      </c>
      <c r="AB1627" s="8" t="str">
        <f t="shared" si="475"/>
        <v>M</v>
      </c>
      <c r="AC1627" s="8" t="str">
        <f t="shared" si="476"/>
        <v/>
      </c>
      <c r="AD1627" s="8" t="str">
        <f t="shared" si="481"/>
        <v/>
      </c>
      <c r="AE1627" s="8" t="str">
        <f t="shared" si="477"/>
        <v/>
      </c>
      <c r="AF1627" s="5">
        <f t="shared" si="478"/>
        <v>2018</v>
      </c>
      <c r="AG1627" s="46">
        <v>1624</v>
      </c>
      <c r="AH1627" s="47" t="str">
        <f t="shared" si="468"/>
        <v/>
      </c>
      <c r="AI1627" s="48" t="str">
        <f t="shared" si="469"/>
        <v/>
      </c>
      <c r="AK1627" s="22" t="e">
        <f>TRIM(#REF!)</f>
        <v>#REF!</v>
      </c>
      <c r="AL1627" s="23" t="e">
        <f>IF(#REF!=0,"",#REF!)</f>
        <v>#REF!</v>
      </c>
      <c r="AM1627" s="19" t="e">
        <f>IF(#REF!=0,"",#REF!)</f>
        <v>#REF!</v>
      </c>
      <c r="AN1627" s="23" t="e">
        <f>IF($AK1627="","",#REF!)</f>
        <v>#REF!</v>
      </c>
      <c r="AO1627" s="23" t="e">
        <f t="shared" si="479"/>
        <v>#REF!</v>
      </c>
      <c r="AP1627" s="19" t="e">
        <f>IF(#REF!=0,"",#REF!)</f>
        <v>#REF!</v>
      </c>
      <c r="AQ1627" s="19" t="e">
        <f>IF(#REF!=0,"",#REF!)</f>
        <v>#REF!</v>
      </c>
      <c r="AR1627" s="19" t="e">
        <f>IF(#REF!=0,"",#REF!)</f>
        <v>#REF!</v>
      </c>
      <c r="AS1627" s="19" t="e">
        <f>#REF!</f>
        <v>#REF!</v>
      </c>
    </row>
    <row r="1628" spans="4:45" ht="19.5" thickTop="1" thickBot="1" x14ac:dyDescent="0.25">
      <c r="D1628" s="1" t="str">
        <f t="shared" si="465"/>
        <v/>
      </c>
      <c r="E1628" s="1" t="str">
        <f t="shared" si="466"/>
        <v/>
      </c>
      <c r="K1628" s="19" t="str">
        <f t="shared" si="470"/>
        <v/>
      </c>
      <c r="L1628" s="19">
        <f t="shared" si="480"/>
        <v>10000</v>
      </c>
      <c r="M1628" s="22" t="str">
        <f>TRIM(Data!$N1625)</f>
        <v>Jimmy James</v>
      </c>
      <c r="N1628" s="22" t="str">
        <f>TRIM(Data!$A1625)</f>
        <v>Jimmy James (H)</v>
      </c>
      <c r="O1628" s="23">
        <f>IF(Data!$B1625=0,"",Data!$B1625)</f>
        <v>1960</v>
      </c>
      <c r="P1628" s="19" t="str">
        <f>IF(Data!$C1625=0,"",Data!$C1625)</f>
        <v>1</v>
      </c>
      <c r="Q1628" s="23" t="str">
        <f>IF($M1628="","",Data!$E1625)</f>
        <v>L</v>
      </c>
      <c r="R1628" s="23" t="str">
        <f t="shared" si="471"/>
        <v>L</v>
      </c>
      <c r="S1628" s="23" t="str">
        <f t="shared" si="472"/>
        <v>L</v>
      </c>
      <c r="T1628" s="19" t="str">
        <f>IF(Data!$F1625=0,"",Data!$F1625)</f>
        <v/>
      </c>
      <c r="U1628" s="19" t="str">
        <f>IF(Data!$G1625=0,"",Data!$G1625)</f>
        <v/>
      </c>
      <c r="V1628" s="19" t="str">
        <f>IF(Data!$D1625=0,"",Data!$D1625)</f>
        <v/>
      </c>
      <c r="W1628" s="19" t="str">
        <f>Data!$H1625</f>
        <v>NRH</v>
      </c>
      <c r="Y1628" s="41" t="e">
        <f t="shared" si="467"/>
        <v>#REF!</v>
      </c>
      <c r="Z1628" s="8">
        <f t="shared" si="473"/>
        <v>10000</v>
      </c>
      <c r="AA1628" s="8" t="str">
        <f t="shared" si="474"/>
        <v>Jimmy James</v>
      </c>
      <c r="AB1628" s="8" t="str">
        <f t="shared" si="475"/>
        <v>L</v>
      </c>
      <c r="AC1628" s="8" t="str">
        <f t="shared" si="476"/>
        <v/>
      </c>
      <c r="AD1628" s="8" t="str">
        <f t="shared" si="481"/>
        <v/>
      </c>
      <c r="AE1628" s="8" t="str">
        <f t="shared" si="477"/>
        <v/>
      </c>
      <c r="AF1628" s="5">
        <f t="shared" si="478"/>
        <v>1960</v>
      </c>
      <c r="AG1628" s="46">
        <v>1625</v>
      </c>
      <c r="AH1628" s="47" t="str">
        <f t="shared" si="468"/>
        <v/>
      </c>
      <c r="AI1628" s="48" t="str">
        <f t="shared" si="469"/>
        <v/>
      </c>
      <c r="AK1628" s="22" t="e">
        <f>TRIM(#REF!)</f>
        <v>#REF!</v>
      </c>
      <c r="AL1628" s="23" t="e">
        <f>IF(#REF!=0,"",#REF!)</f>
        <v>#REF!</v>
      </c>
      <c r="AM1628" s="19" t="e">
        <f>IF(#REF!=0,"",#REF!)</f>
        <v>#REF!</v>
      </c>
      <c r="AN1628" s="23" t="e">
        <f>IF($AK1628="","",#REF!)</f>
        <v>#REF!</v>
      </c>
      <c r="AO1628" s="23" t="e">
        <f t="shared" si="479"/>
        <v>#REF!</v>
      </c>
      <c r="AP1628" s="19" t="e">
        <f>IF(#REF!=0,"",#REF!)</f>
        <v>#REF!</v>
      </c>
      <c r="AQ1628" s="19" t="e">
        <f>IF(#REF!=0,"",#REF!)</f>
        <v>#REF!</v>
      </c>
      <c r="AR1628" s="19" t="e">
        <f>IF(#REF!=0,"",#REF!)</f>
        <v>#REF!</v>
      </c>
      <c r="AS1628" s="19" t="e">
        <f>#REF!</f>
        <v>#REF!</v>
      </c>
    </row>
    <row r="1629" spans="4:45" ht="19.5" thickTop="1" thickBot="1" x14ac:dyDescent="0.25">
      <c r="D1629" s="1" t="str">
        <f t="shared" si="465"/>
        <v/>
      </c>
      <c r="E1629" s="1" t="str">
        <f t="shared" si="466"/>
        <v/>
      </c>
      <c r="K1629" s="19" t="str">
        <f t="shared" si="470"/>
        <v/>
      </c>
      <c r="L1629" s="19">
        <f t="shared" si="480"/>
        <v>10000</v>
      </c>
      <c r="M1629" s="22" t="str">
        <f>TRIM(Data!$N1626)</f>
        <v>Jing Jing (See Shining Jade)</v>
      </c>
      <c r="N1629" s="22" t="str">
        <f>TRIM(Data!$A1626)</f>
        <v>Jing Jing (R) (See Shining Jade)</v>
      </c>
      <c r="O1629" s="23">
        <f>IF(Data!$B1626=0,"",Data!$B1626)</f>
        <v>2012</v>
      </c>
      <c r="P1629" s="19" t="str">
        <f>IF(Data!$C1626=0,"",Data!$C1626)</f>
        <v/>
      </c>
      <c r="Q1629" s="23" t="str">
        <f>IF($M1629="","",Data!$E1626)</f>
        <v>M</v>
      </c>
      <c r="R1629" s="23" t="str">
        <f t="shared" si="471"/>
        <v>M</v>
      </c>
      <c r="S1629" s="23" t="str">
        <f t="shared" si="472"/>
        <v>M</v>
      </c>
      <c r="T1629" s="19" t="str">
        <f>IF(Data!$F1626=0,"",Data!$F1626)</f>
        <v/>
      </c>
      <c r="U1629" s="19" t="str">
        <f>IF(Data!$G1626=0,"",Data!$G1626)</f>
        <v/>
      </c>
      <c r="V1629" s="19" t="str">
        <f>IF(Data!$D1626=0,"",Data!$D1626)</f>
        <v/>
      </c>
      <c r="W1629" s="19" t="str">
        <f>Data!$H1626</f>
        <v>Reticulata</v>
      </c>
      <c r="Y1629" s="41" t="e">
        <f t="shared" si="467"/>
        <v>#REF!</v>
      </c>
      <c r="Z1629" s="8">
        <f t="shared" si="473"/>
        <v>10000</v>
      </c>
      <c r="AA1629" s="8" t="str">
        <f t="shared" si="474"/>
        <v>Jing Jing (See Shining Jade)</v>
      </c>
      <c r="AB1629" s="8" t="str">
        <f t="shared" si="475"/>
        <v>M</v>
      </c>
      <c r="AC1629" s="8" t="str">
        <f t="shared" si="476"/>
        <v/>
      </c>
      <c r="AD1629" s="8" t="str">
        <f t="shared" si="481"/>
        <v/>
      </c>
      <c r="AE1629" s="8" t="str">
        <f t="shared" si="477"/>
        <v/>
      </c>
      <c r="AF1629" s="5">
        <f t="shared" si="478"/>
        <v>2012</v>
      </c>
      <c r="AG1629" s="46">
        <v>1626</v>
      </c>
      <c r="AH1629" s="47" t="str">
        <f t="shared" si="468"/>
        <v/>
      </c>
      <c r="AI1629" s="48" t="str">
        <f t="shared" si="469"/>
        <v/>
      </c>
      <c r="AK1629" s="22" t="e">
        <f>TRIM(#REF!)</f>
        <v>#REF!</v>
      </c>
      <c r="AL1629" s="23" t="e">
        <f>IF(#REF!=0,"",#REF!)</f>
        <v>#REF!</v>
      </c>
      <c r="AM1629" s="19" t="e">
        <f>IF(#REF!=0,"",#REF!)</f>
        <v>#REF!</v>
      </c>
      <c r="AN1629" s="23" t="e">
        <f>IF($AK1629="","",#REF!)</f>
        <v>#REF!</v>
      </c>
      <c r="AO1629" s="23" t="e">
        <f t="shared" si="479"/>
        <v>#REF!</v>
      </c>
      <c r="AP1629" s="19" t="e">
        <f>IF(#REF!=0,"",#REF!)</f>
        <v>#REF!</v>
      </c>
      <c r="AQ1629" s="19" t="e">
        <f>IF(#REF!=0,"",#REF!)</f>
        <v>#REF!</v>
      </c>
      <c r="AR1629" s="19" t="e">
        <f>IF(#REF!=0,"",#REF!)</f>
        <v>#REF!</v>
      </c>
      <c r="AS1629" s="19" t="e">
        <f>#REF!</f>
        <v>#REF!</v>
      </c>
    </row>
    <row r="1630" spans="4:45" ht="19.5" thickTop="1" thickBot="1" x14ac:dyDescent="0.25">
      <c r="D1630" s="1" t="str">
        <f t="shared" si="465"/>
        <v/>
      </c>
      <c r="E1630" s="1" t="str">
        <f t="shared" si="466"/>
        <v/>
      </c>
      <c r="K1630" s="19" t="str">
        <f t="shared" si="470"/>
        <v/>
      </c>
      <c r="L1630" s="19">
        <f t="shared" si="480"/>
        <v>10000</v>
      </c>
      <c r="M1630" s="22" t="str">
        <f>TRIM(Data!$N1627)</f>
        <v>Jingan Camellia</v>
      </c>
      <c r="N1630" s="22" t="str">
        <f>TRIM(Data!$A1627)</f>
        <v>Jingan Camellia (R)</v>
      </c>
      <c r="O1630" s="23">
        <f>IF(Data!$B1627=0,"",Data!$B1627)</f>
        <v>1980</v>
      </c>
      <c r="P1630" s="19" t="str">
        <f>IF(Data!$C1627=0,"",Data!$C1627)</f>
        <v>1</v>
      </c>
      <c r="Q1630" s="23" t="str">
        <f>IF($M1630="","",Data!$E1627)</f>
        <v>VL</v>
      </c>
      <c r="R1630" s="23" t="str">
        <f t="shared" si="471"/>
        <v>VL</v>
      </c>
      <c r="S1630" s="23" t="str">
        <f t="shared" si="472"/>
        <v>VL</v>
      </c>
      <c r="T1630" s="19" t="str">
        <f>IF(Data!$F1627=0,"",Data!$F1627)</f>
        <v/>
      </c>
      <c r="U1630" s="19" t="str">
        <f>IF(Data!$G1627=0,"",Data!$G1627)</f>
        <v/>
      </c>
      <c r="V1630" s="19" t="str">
        <f>IF(Data!$D1627=0,"",Data!$D1627)</f>
        <v/>
      </c>
      <c r="W1630" s="19" t="str">
        <f>Data!$H1627</f>
        <v>Reticulata</v>
      </c>
      <c r="Y1630" s="41" t="e">
        <f t="shared" si="467"/>
        <v>#REF!</v>
      </c>
      <c r="Z1630" s="8">
        <f t="shared" si="473"/>
        <v>10000</v>
      </c>
      <c r="AA1630" s="8" t="str">
        <f t="shared" si="474"/>
        <v>Jingan Camellia</v>
      </c>
      <c r="AB1630" s="8" t="str">
        <f t="shared" si="475"/>
        <v>VL</v>
      </c>
      <c r="AC1630" s="8" t="str">
        <f t="shared" si="476"/>
        <v/>
      </c>
      <c r="AD1630" s="8" t="str">
        <f t="shared" si="481"/>
        <v/>
      </c>
      <c r="AE1630" s="8" t="str">
        <f t="shared" si="477"/>
        <v/>
      </c>
      <c r="AF1630" s="5">
        <f t="shared" si="478"/>
        <v>1980</v>
      </c>
      <c r="AG1630" s="46">
        <v>1627</v>
      </c>
      <c r="AH1630" s="47" t="str">
        <f t="shared" si="468"/>
        <v/>
      </c>
      <c r="AI1630" s="48" t="str">
        <f t="shared" si="469"/>
        <v/>
      </c>
      <c r="AK1630" s="22" t="e">
        <f>TRIM(#REF!)</f>
        <v>#REF!</v>
      </c>
      <c r="AL1630" s="23" t="e">
        <f>IF(#REF!=0,"",#REF!)</f>
        <v>#REF!</v>
      </c>
      <c r="AM1630" s="19" t="e">
        <f>IF(#REF!=0,"",#REF!)</f>
        <v>#REF!</v>
      </c>
      <c r="AN1630" s="23" t="e">
        <f>IF($AK1630="","",#REF!)</f>
        <v>#REF!</v>
      </c>
      <c r="AO1630" s="23" t="e">
        <f t="shared" si="479"/>
        <v>#REF!</v>
      </c>
      <c r="AP1630" s="19" t="e">
        <f>IF(#REF!=0,"",#REF!)</f>
        <v>#REF!</v>
      </c>
      <c r="AQ1630" s="19" t="e">
        <f>IF(#REF!=0,"",#REF!)</f>
        <v>#REF!</v>
      </c>
      <c r="AR1630" s="19" t="e">
        <f>IF(#REF!=0,"",#REF!)</f>
        <v>#REF!</v>
      </c>
      <c r="AS1630" s="19" t="e">
        <f>#REF!</f>
        <v>#REF!</v>
      </c>
    </row>
    <row r="1631" spans="4:45" ht="19.5" thickTop="1" thickBot="1" x14ac:dyDescent="0.25">
      <c r="D1631" s="1" t="str">
        <f t="shared" si="465"/>
        <v/>
      </c>
      <c r="E1631" s="1" t="str">
        <f t="shared" si="466"/>
        <v/>
      </c>
      <c r="K1631" s="19" t="str">
        <f t="shared" si="470"/>
        <v/>
      </c>
      <c r="L1631" s="19">
        <f t="shared" si="480"/>
        <v>10000</v>
      </c>
      <c r="M1631" s="22" t="str">
        <f>TRIM(Data!$N1628)</f>
        <v>Jingle Bells</v>
      </c>
      <c r="N1631" s="22" t="str">
        <f>TRIM(Data!$A1628)</f>
        <v>Jingle Bells</v>
      </c>
      <c r="O1631" s="23">
        <f>IF(Data!$B1628=0,"",Data!$B1628)</f>
        <v>1959</v>
      </c>
      <c r="P1631" s="19" t="str">
        <f>IF(Data!$C1628=0,"",Data!$C1628)</f>
        <v>1</v>
      </c>
      <c r="Q1631" s="23" t="str">
        <f>IF($M1631="","",Data!$E1628)</f>
        <v>S</v>
      </c>
      <c r="R1631" s="23" t="str">
        <f t="shared" si="471"/>
        <v>S</v>
      </c>
      <c r="S1631" s="23" t="str">
        <f t="shared" si="472"/>
        <v>S</v>
      </c>
      <c r="T1631" s="19" t="str">
        <f>IF(Data!$F1628=0,"",Data!$F1628)</f>
        <v/>
      </c>
      <c r="U1631" s="19" t="str">
        <f>IF(Data!$G1628=0,"",Data!$G1628)</f>
        <v/>
      </c>
      <c r="V1631" s="19" t="str">
        <f>IF(Data!$D1628=0,"",Data!$D1628)</f>
        <v/>
      </c>
      <c r="W1631" s="19" t="str">
        <f>Data!$H1628</f>
        <v>Japonica</v>
      </c>
      <c r="Y1631" s="41" t="e">
        <f t="shared" si="467"/>
        <v>#REF!</v>
      </c>
      <c r="Z1631" s="8">
        <f t="shared" si="473"/>
        <v>10000</v>
      </c>
      <c r="AA1631" s="8" t="str">
        <f t="shared" si="474"/>
        <v>Jingle Bells</v>
      </c>
      <c r="AB1631" s="8" t="str">
        <f t="shared" si="475"/>
        <v>S</v>
      </c>
      <c r="AC1631" s="8" t="str">
        <f t="shared" si="476"/>
        <v/>
      </c>
      <c r="AD1631" s="8" t="str">
        <f t="shared" si="481"/>
        <v/>
      </c>
      <c r="AE1631" s="8" t="str">
        <f t="shared" si="477"/>
        <v/>
      </c>
      <c r="AF1631" s="5">
        <f t="shared" si="478"/>
        <v>1959</v>
      </c>
      <c r="AG1631" s="46">
        <v>1628</v>
      </c>
      <c r="AH1631" s="47" t="str">
        <f t="shared" si="468"/>
        <v/>
      </c>
      <c r="AI1631" s="48" t="str">
        <f t="shared" si="469"/>
        <v/>
      </c>
      <c r="AK1631" s="22" t="e">
        <f>TRIM(#REF!)</f>
        <v>#REF!</v>
      </c>
      <c r="AL1631" s="23" t="e">
        <f>IF(#REF!=0,"",#REF!)</f>
        <v>#REF!</v>
      </c>
      <c r="AM1631" s="19" t="e">
        <f>IF(#REF!=0,"",#REF!)</f>
        <v>#REF!</v>
      </c>
      <c r="AN1631" s="23" t="e">
        <f>IF($AK1631="","",#REF!)</f>
        <v>#REF!</v>
      </c>
      <c r="AO1631" s="23" t="e">
        <f t="shared" si="479"/>
        <v>#REF!</v>
      </c>
      <c r="AP1631" s="19" t="e">
        <f>IF(#REF!=0,"",#REF!)</f>
        <v>#REF!</v>
      </c>
      <c r="AQ1631" s="19" t="e">
        <f>IF(#REF!=0,"",#REF!)</f>
        <v>#REF!</v>
      </c>
      <c r="AR1631" s="19" t="e">
        <f>IF(#REF!=0,"",#REF!)</f>
        <v>#REF!</v>
      </c>
      <c r="AS1631" s="19" t="e">
        <f>#REF!</f>
        <v>#REF!</v>
      </c>
    </row>
    <row r="1632" spans="4:45" ht="19.5" thickTop="1" thickBot="1" x14ac:dyDescent="0.25">
      <c r="D1632" s="1" t="str">
        <f t="shared" si="465"/>
        <v/>
      </c>
      <c r="E1632" s="1" t="str">
        <f t="shared" si="466"/>
        <v/>
      </c>
      <c r="K1632" s="19" t="str">
        <f t="shared" si="470"/>
        <v/>
      </c>
      <c r="L1632" s="19">
        <f t="shared" si="480"/>
        <v>10000</v>
      </c>
      <c r="M1632" s="22" t="str">
        <f>TRIM(Data!$N1629)</f>
        <v>Jinhua's Jade Tray</v>
      </c>
      <c r="N1632" s="22" t="str">
        <f>TRIM(Data!$A1629)</f>
        <v>Jinhua's Jade Tray (H) (Yupan Jinhua)</v>
      </c>
      <c r="O1632" s="23">
        <f>IF(Data!$B1629=0,"",Data!$B1629)</f>
        <v>2007</v>
      </c>
      <c r="P1632" s="19" t="str">
        <f>IF(Data!$C1629=0,"",Data!$C1629)</f>
        <v>1</v>
      </c>
      <c r="Q1632" s="23" t="str">
        <f>IF($M1632="","",Data!$E1629)</f>
        <v>L-VL</v>
      </c>
      <c r="R1632" s="23" t="str">
        <f t="shared" si="471"/>
        <v>L</v>
      </c>
      <c r="S1632" s="23" t="str">
        <f t="shared" si="472"/>
        <v>L</v>
      </c>
      <c r="T1632" s="19" t="str">
        <f>IF(Data!$F1629=0,"",Data!$F1629)</f>
        <v/>
      </c>
      <c r="U1632" s="19" t="str">
        <f>IF(Data!$G1629=0,"",Data!$G1629)</f>
        <v/>
      </c>
      <c r="V1632" s="19" t="str">
        <f>IF(Data!$D1629=0,"",Data!$D1629)</f>
        <v/>
      </c>
      <c r="W1632" s="19" t="str">
        <f>Data!$H1629</f>
        <v>NRH</v>
      </c>
      <c r="Y1632" s="41" t="e">
        <f t="shared" si="467"/>
        <v>#REF!</v>
      </c>
      <c r="Z1632" s="8">
        <f t="shared" si="473"/>
        <v>10000</v>
      </c>
      <c r="AA1632" s="8" t="str">
        <f t="shared" si="474"/>
        <v>Jinhua's Jade Tray</v>
      </c>
      <c r="AB1632" s="8" t="str">
        <f t="shared" si="475"/>
        <v>L</v>
      </c>
      <c r="AC1632" s="8" t="str">
        <f t="shared" si="476"/>
        <v/>
      </c>
      <c r="AD1632" s="8" t="str">
        <f t="shared" si="481"/>
        <v/>
      </c>
      <c r="AE1632" s="8" t="str">
        <f t="shared" si="477"/>
        <v/>
      </c>
      <c r="AF1632" s="5">
        <f t="shared" si="478"/>
        <v>2007</v>
      </c>
      <c r="AG1632" s="46">
        <v>1629</v>
      </c>
      <c r="AH1632" s="47" t="str">
        <f t="shared" si="468"/>
        <v/>
      </c>
      <c r="AI1632" s="48" t="str">
        <f t="shared" si="469"/>
        <v/>
      </c>
      <c r="AK1632" s="22" t="e">
        <f>TRIM(#REF!)</f>
        <v>#REF!</v>
      </c>
      <c r="AL1632" s="23" t="e">
        <f>IF(#REF!=0,"",#REF!)</f>
        <v>#REF!</v>
      </c>
      <c r="AM1632" s="19" t="e">
        <f>IF(#REF!=0,"",#REF!)</f>
        <v>#REF!</v>
      </c>
      <c r="AN1632" s="23" t="e">
        <f>IF($AK1632="","",#REF!)</f>
        <v>#REF!</v>
      </c>
      <c r="AO1632" s="23" t="e">
        <f t="shared" si="479"/>
        <v>#REF!</v>
      </c>
      <c r="AP1632" s="19" t="e">
        <f>IF(#REF!=0,"",#REF!)</f>
        <v>#REF!</v>
      </c>
      <c r="AQ1632" s="19" t="e">
        <f>IF(#REF!=0,"",#REF!)</f>
        <v>#REF!</v>
      </c>
      <c r="AR1632" s="19" t="e">
        <f>IF(#REF!=0,"",#REF!)</f>
        <v>#REF!</v>
      </c>
      <c r="AS1632" s="19" t="e">
        <f>#REF!</f>
        <v>#REF!</v>
      </c>
    </row>
    <row r="1633" spans="4:45" ht="19.5" thickTop="1" thickBot="1" x14ac:dyDescent="0.25">
      <c r="D1633" s="1" t="str">
        <f t="shared" si="465"/>
        <v/>
      </c>
      <c r="E1633" s="1" t="str">
        <f t="shared" si="466"/>
        <v/>
      </c>
      <c r="K1633" s="19" t="str">
        <f t="shared" si="470"/>
        <v/>
      </c>
      <c r="L1633" s="19">
        <f t="shared" si="480"/>
        <v>10000</v>
      </c>
      <c r="M1633" s="22" t="str">
        <f>TRIM(Data!$N1630)</f>
        <v>Jitsu-getsu</v>
      </c>
      <c r="N1633" s="22" t="str">
        <f>TRIM(Data!$A1630)</f>
        <v>Jitsu-getsu (Higo)</v>
      </c>
      <c r="O1633" s="23" t="str">
        <f>IF(Data!$B1630=0,"",Data!$B1630)</f>
        <v/>
      </c>
      <c r="P1633" s="19" t="str">
        <f>IF(Data!$C1630=0,"",Data!$C1630)</f>
        <v>1</v>
      </c>
      <c r="Q1633" s="23" t="str">
        <f>IF($M1633="","",Data!$E1630)</f>
        <v>S</v>
      </c>
      <c r="R1633" s="23" t="str">
        <f t="shared" si="471"/>
        <v>S</v>
      </c>
      <c r="S1633" s="23" t="str">
        <f t="shared" si="472"/>
        <v>S</v>
      </c>
      <c r="T1633" s="19" t="str">
        <f>IF(Data!$F1630=0,"",Data!$F1630)</f>
        <v/>
      </c>
      <c r="U1633" s="19" t="str">
        <f>IF(Data!$G1630=0,"",Data!$G1630)</f>
        <v/>
      </c>
      <c r="V1633" s="19" t="str">
        <f>IF(Data!$D1630=0,"",Data!$D1630)</f>
        <v/>
      </c>
      <c r="W1633" s="19" t="str">
        <f>Data!$H1630</f>
        <v>Japonica [Higo]</v>
      </c>
      <c r="Y1633" s="41" t="e">
        <f t="shared" si="467"/>
        <v>#REF!</v>
      </c>
      <c r="Z1633" s="8">
        <f t="shared" si="473"/>
        <v>10000</v>
      </c>
      <c r="AA1633" s="8" t="str">
        <f t="shared" si="474"/>
        <v>Jitsu-getsu</v>
      </c>
      <c r="AB1633" s="8" t="str">
        <f t="shared" si="475"/>
        <v>S</v>
      </c>
      <c r="AC1633" s="8" t="str">
        <f t="shared" si="476"/>
        <v/>
      </c>
      <c r="AD1633" s="8" t="str">
        <f t="shared" si="481"/>
        <v/>
      </c>
      <c r="AE1633" s="8" t="str">
        <f t="shared" si="477"/>
        <v/>
      </c>
      <c r="AF1633" s="5" t="str">
        <f t="shared" si="478"/>
        <v/>
      </c>
      <c r="AG1633" s="46">
        <v>1630</v>
      </c>
      <c r="AH1633" s="47" t="str">
        <f t="shared" si="468"/>
        <v/>
      </c>
      <c r="AI1633" s="48" t="str">
        <f t="shared" si="469"/>
        <v/>
      </c>
      <c r="AK1633" s="22" t="e">
        <f>TRIM(#REF!)</f>
        <v>#REF!</v>
      </c>
      <c r="AL1633" s="23" t="e">
        <f>IF(#REF!=0,"",#REF!)</f>
        <v>#REF!</v>
      </c>
      <c r="AM1633" s="19" t="e">
        <f>IF(#REF!=0,"",#REF!)</f>
        <v>#REF!</v>
      </c>
      <c r="AN1633" s="23" t="e">
        <f>IF($AK1633="","",#REF!)</f>
        <v>#REF!</v>
      </c>
      <c r="AO1633" s="23" t="e">
        <f t="shared" si="479"/>
        <v>#REF!</v>
      </c>
      <c r="AP1633" s="19" t="e">
        <f>IF(#REF!=0,"",#REF!)</f>
        <v>#REF!</v>
      </c>
      <c r="AQ1633" s="19" t="e">
        <f>IF(#REF!=0,"",#REF!)</f>
        <v>#REF!</v>
      </c>
      <c r="AR1633" s="19" t="e">
        <f>IF(#REF!=0,"",#REF!)</f>
        <v>#REF!</v>
      </c>
      <c r="AS1633" s="19" t="e">
        <f>#REF!</f>
        <v>#REF!</v>
      </c>
    </row>
    <row r="1634" spans="4:45" ht="19.5" thickTop="1" thickBot="1" x14ac:dyDescent="0.25">
      <c r="D1634" s="1" t="str">
        <f t="shared" si="465"/>
        <v/>
      </c>
      <c r="E1634" s="1" t="str">
        <f t="shared" si="466"/>
        <v/>
      </c>
      <c r="K1634" s="19" t="str">
        <f t="shared" si="470"/>
        <v/>
      </c>
      <c r="L1634" s="19">
        <f t="shared" si="480"/>
        <v>10000</v>
      </c>
      <c r="M1634" s="22" t="str">
        <f>TRIM(Data!$N1631)</f>
        <v>Jitsu-getsu-sei</v>
      </c>
      <c r="N1634" s="22" t="str">
        <f>TRIM(Data!$A1631)</f>
        <v>Jitsu-getsu-sei (Higo)</v>
      </c>
      <c r="O1634" s="23" t="str">
        <f>IF(Data!$B1631=0,"",Data!$B1631)</f>
        <v/>
      </c>
      <c r="P1634" s="19" t="str">
        <f>IF(Data!$C1631=0,"",Data!$C1631)</f>
        <v/>
      </c>
      <c r="Q1634" s="23" t="str">
        <f>IF($M1634="","",Data!$E1631)</f>
        <v>M</v>
      </c>
      <c r="R1634" s="23" t="str">
        <f t="shared" si="471"/>
        <v>M</v>
      </c>
      <c r="S1634" s="23" t="str">
        <f t="shared" si="472"/>
        <v>M</v>
      </c>
      <c r="T1634" s="19" t="str">
        <f>IF(Data!$F1631=0,"",Data!$F1631)</f>
        <v/>
      </c>
      <c r="U1634" s="19" t="str">
        <f>IF(Data!$G1631=0,"",Data!$G1631)</f>
        <v/>
      </c>
      <c r="V1634" s="19" t="str">
        <f>IF(Data!$D1631=0,"",Data!$D1631)</f>
        <v/>
      </c>
      <c r="W1634" s="19" t="str">
        <f>Data!$H1631</f>
        <v>Japonica [Higo]</v>
      </c>
      <c r="Y1634" s="41" t="e">
        <f t="shared" si="467"/>
        <v>#REF!</v>
      </c>
      <c r="Z1634" s="8">
        <f t="shared" si="473"/>
        <v>10000</v>
      </c>
      <c r="AA1634" s="8" t="str">
        <f t="shared" si="474"/>
        <v>Jitsu-getsu-sei</v>
      </c>
      <c r="AB1634" s="8" t="str">
        <f t="shared" si="475"/>
        <v>M</v>
      </c>
      <c r="AC1634" s="8" t="str">
        <f t="shared" si="476"/>
        <v/>
      </c>
      <c r="AD1634" s="8" t="str">
        <f t="shared" si="481"/>
        <v/>
      </c>
      <c r="AE1634" s="8" t="str">
        <f t="shared" si="477"/>
        <v/>
      </c>
      <c r="AF1634" s="5" t="str">
        <f t="shared" si="478"/>
        <v/>
      </c>
      <c r="AG1634" s="46">
        <v>1631</v>
      </c>
      <c r="AH1634" s="47" t="str">
        <f t="shared" si="468"/>
        <v/>
      </c>
      <c r="AI1634" s="48" t="str">
        <f t="shared" si="469"/>
        <v/>
      </c>
      <c r="AK1634" s="22" t="e">
        <f>TRIM(#REF!)</f>
        <v>#REF!</v>
      </c>
      <c r="AL1634" s="23" t="e">
        <f>IF(#REF!=0,"",#REF!)</f>
        <v>#REF!</v>
      </c>
      <c r="AM1634" s="19" t="e">
        <f>IF(#REF!=0,"",#REF!)</f>
        <v>#REF!</v>
      </c>
      <c r="AN1634" s="23" t="e">
        <f>IF($AK1634="","",#REF!)</f>
        <v>#REF!</v>
      </c>
      <c r="AO1634" s="23" t="e">
        <f t="shared" si="479"/>
        <v>#REF!</v>
      </c>
      <c r="AP1634" s="19" t="e">
        <f>IF(#REF!=0,"",#REF!)</f>
        <v>#REF!</v>
      </c>
      <c r="AQ1634" s="19" t="e">
        <f>IF(#REF!=0,"",#REF!)</f>
        <v>#REF!</v>
      </c>
      <c r="AR1634" s="19" t="e">
        <f>IF(#REF!=0,"",#REF!)</f>
        <v>#REF!</v>
      </c>
      <c r="AS1634" s="19" t="e">
        <f>#REF!</f>
        <v>#REF!</v>
      </c>
    </row>
    <row r="1635" spans="4:45" ht="19.5" thickTop="1" thickBot="1" x14ac:dyDescent="0.25">
      <c r="D1635" s="1" t="str">
        <f t="shared" si="465"/>
        <v/>
      </c>
      <c r="E1635" s="1" t="str">
        <f t="shared" si="466"/>
        <v/>
      </c>
      <c r="K1635" s="19" t="str">
        <f t="shared" si="470"/>
        <v/>
      </c>
      <c r="L1635" s="19">
        <f t="shared" si="480"/>
        <v>10000</v>
      </c>
      <c r="M1635" s="22" t="str">
        <f>TRIM(Data!$N1632)</f>
        <v>Jo Cinda</v>
      </c>
      <c r="N1635" s="22" t="str">
        <f>TRIM(Data!$A1632)</f>
        <v>Jo Cinda</v>
      </c>
      <c r="O1635" s="23">
        <f>IF(Data!$B1632=0,"",Data!$B1632)</f>
        <v>1987</v>
      </c>
      <c r="P1635" s="19" t="str">
        <f>IF(Data!$C1632=0,"",Data!$C1632)</f>
        <v>1</v>
      </c>
      <c r="Q1635" s="23" t="str">
        <f>IF($M1635="","",Data!$E1632)</f>
        <v>Min-S</v>
      </c>
      <c r="R1635" s="23" t="str">
        <f t="shared" si="471"/>
        <v>S</v>
      </c>
      <c r="S1635" s="23" t="str">
        <f t="shared" si="472"/>
        <v>S</v>
      </c>
      <c r="T1635" s="19" t="str">
        <f>IF(Data!$F1632=0,"",Data!$F1632)</f>
        <v/>
      </c>
      <c r="U1635" s="19" t="str">
        <f>IF(Data!$G1632=0,"",Data!$G1632)</f>
        <v>FD</v>
      </c>
      <c r="V1635" s="19" t="str">
        <f>IF(Data!$D1632=0,"",Data!$D1632)</f>
        <v/>
      </c>
      <c r="W1635" s="19" t="str">
        <f>Data!$H1632</f>
        <v>Japonica</v>
      </c>
      <c r="Y1635" s="41" t="e">
        <f t="shared" si="467"/>
        <v>#REF!</v>
      </c>
      <c r="Z1635" s="8">
        <f t="shared" si="473"/>
        <v>10000</v>
      </c>
      <c r="AA1635" s="8" t="str">
        <f t="shared" si="474"/>
        <v>Jo Cinda</v>
      </c>
      <c r="AB1635" s="8" t="str">
        <f t="shared" si="475"/>
        <v>S</v>
      </c>
      <c r="AC1635" s="8" t="str">
        <f t="shared" si="476"/>
        <v/>
      </c>
      <c r="AD1635" s="8" t="str">
        <f t="shared" si="481"/>
        <v>FD</v>
      </c>
      <c r="AE1635" s="8" t="str">
        <f t="shared" si="477"/>
        <v/>
      </c>
      <c r="AF1635" s="5">
        <f t="shared" si="478"/>
        <v>1987</v>
      </c>
      <c r="AG1635" s="46">
        <v>1632</v>
      </c>
      <c r="AH1635" s="47" t="str">
        <f t="shared" si="468"/>
        <v/>
      </c>
      <c r="AI1635" s="48" t="str">
        <f t="shared" si="469"/>
        <v/>
      </c>
      <c r="AK1635" s="22" t="e">
        <f>TRIM(#REF!)</f>
        <v>#REF!</v>
      </c>
      <c r="AL1635" s="23" t="e">
        <f>IF(#REF!=0,"",#REF!)</f>
        <v>#REF!</v>
      </c>
      <c r="AM1635" s="19" t="e">
        <f>IF(#REF!=0,"",#REF!)</f>
        <v>#REF!</v>
      </c>
      <c r="AN1635" s="23" t="e">
        <f>IF($AK1635="","",#REF!)</f>
        <v>#REF!</v>
      </c>
      <c r="AO1635" s="23" t="e">
        <f t="shared" si="479"/>
        <v>#REF!</v>
      </c>
      <c r="AP1635" s="19" t="e">
        <f>IF(#REF!=0,"",#REF!)</f>
        <v>#REF!</v>
      </c>
      <c r="AQ1635" s="19" t="e">
        <f>IF(#REF!=0,"",#REF!)</f>
        <v>#REF!</v>
      </c>
      <c r="AR1635" s="19" t="e">
        <f>IF(#REF!=0,"",#REF!)</f>
        <v>#REF!</v>
      </c>
      <c r="AS1635" s="19" t="e">
        <f>#REF!</f>
        <v>#REF!</v>
      </c>
    </row>
    <row r="1636" spans="4:45" ht="19.5" thickTop="1" thickBot="1" x14ac:dyDescent="0.25">
      <c r="D1636" s="1" t="str">
        <f t="shared" si="465"/>
        <v/>
      </c>
      <c r="E1636" s="1" t="str">
        <f t="shared" si="466"/>
        <v/>
      </c>
      <c r="K1636" s="19" t="str">
        <f t="shared" si="470"/>
        <v/>
      </c>
      <c r="L1636" s="19">
        <f t="shared" si="480"/>
        <v>10000</v>
      </c>
      <c r="M1636" s="22" t="str">
        <f>TRIM(Data!$N1633)</f>
        <v>Jo Vincent</v>
      </c>
      <c r="N1636" s="22" t="str">
        <f>TRIM(Data!$A1633)</f>
        <v>Jo Vincent</v>
      </c>
      <c r="O1636" s="23">
        <f>IF(Data!$B1633=0,"",Data!$B1633)</f>
        <v>1949</v>
      </c>
      <c r="P1636" s="19" t="str">
        <f>IF(Data!$C1633=0,"",Data!$C1633)</f>
        <v>1</v>
      </c>
      <c r="Q1636" s="23" t="str">
        <f>IF($M1636="","",Data!$E1633)</f>
        <v>M</v>
      </c>
      <c r="R1636" s="23" t="str">
        <f t="shared" si="471"/>
        <v>M</v>
      </c>
      <c r="S1636" s="23" t="str">
        <f t="shared" si="472"/>
        <v>M</v>
      </c>
      <c r="T1636" s="19" t="str">
        <f>IF(Data!$F1633=0,"",Data!$F1633)</f>
        <v/>
      </c>
      <c r="U1636" s="19" t="str">
        <f>IF(Data!$G1633=0,"",Data!$G1633)</f>
        <v/>
      </c>
      <c r="V1636" s="19" t="str">
        <f>IF(Data!$D1633=0,"",Data!$D1633)</f>
        <v/>
      </c>
      <c r="W1636" s="19" t="str">
        <f>Data!$H1633</f>
        <v>Japonica</v>
      </c>
      <c r="Y1636" s="41" t="e">
        <f t="shared" si="467"/>
        <v>#REF!</v>
      </c>
      <c r="Z1636" s="8">
        <f t="shared" si="473"/>
        <v>10000</v>
      </c>
      <c r="AA1636" s="8" t="str">
        <f t="shared" si="474"/>
        <v>Jo Vincent</v>
      </c>
      <c r="AB1636" s="8" t="str">
        <f t="shared" si="475"/>
        <v>M</v>
      </c>
      <c r="AC1636" s="8" t="str">
        <f t="shared" si="476"/>
        <v/>
      </c>
      <c r="AD1636" s="8" t="str">
        <f t="shared" si="481"/>
        <v/>
      </c>
      <c r="AE1636" s="8" t="str">
        <f t="shared" si="477"/>
        <v/>
      </c>
      <c r="AF1636" s="5">
        <f t="shared" si="478"/>
        <v>1949</v>
      </c>
      <c r="AG1636" s="46">
        <v>1633</v>
      </c>
      <c r="AH1636" s="47" t="str">
        <f t="shared" si="468"/>
        <v/>
      </c>
      <c r="AI1636" s="48" t="str">
        <f t="shared" si="469"/>
        <v/>
      </c>
      <c r="AK1636" s="22" t="e">
        <f>TRIM(#REF!)</f>
        <v>#REF!</v>
      </c>
      <c r="AL1636" s="23" t="e">
        <f>IF(#REF!=0,"",#REF!)</f>
        <v>#REF!</v>
      </c>
      <c r="AM1636" s="19" t="e">
        <f>IF(#REF!=0,"",#REF!)</f>
        <v>#REF!</v>
      </c>
      <c r="AN1636" s="23" t="e">
        <f>IF($AK1636="","",#REF!)</f>
        <v>#REF!</v>
      </c>
      <c r="AO1636" s="23" t="e">
        <f t="shared" si="479"/>
        <v>#REF!</v>
      </c>
      <c r="AP1636" s="19" t="e">
        <f>IF(#REF!=0,"",#REF!)</f>
        <v>#REF!</v>
      </c>
      <c r="AQ1636" s="19" t="e">
        <f>IF(#REF!=0,"",#REF!)</f>
        <v>#REF!</v>
      </c>
      <c r="AR1636" s="19" t="e">
        <f>IF(#REF!=0,"",#REF!)</f>
        <v>#REF!</v>
      </c>
      <c r="AS1636" s="19" t="e">
        <f>#REF!</f>
        <v>#REF!</v>
      </c>
    </row>
    <row r="1637" spans="4:45" ht="19.5" thickTop="1" thickBot="1" x14ac:dyDescent="0.25">
      <c r="D1637" s="1" t="str">
        <f t="shared" si="465"/>
        <v/>
      </c>
      <c r="E1637" s="1" t="str">
        <f t="shared" si="466"/>
        <v/>
      </c>
      <c r="K1637" s="19" t="str">
        <f t="shared" si="470"/>
        <v/>
      </c>
      <c r="L1637" s="19">
        <f t="shared" si="480"/>
        <v>10000</v>
      </c>
      <c r="M1637" s="22" t="str">
        <f>TRIM(Data!$N1634)</f>
        <v>Joan Blanchard</v>
      </c>
      <c r="N1637" s="22" t="str">
        <f>TRIM(Data!$A1634)</f>
        <v>Joan Blanchard (R)</v>
      </c>
      <c r="O1637" s="23">
        <f>IF(Data!$B1634=0,"",Data!$B1634)</f>
        <v>2020</v>
      </c>
      <c r="P1637" s="19" t="str">
        <f>IF(Data!$C1634=0,"",Data!$C1634)</f>
        <v>1</v>
      </c>
      <c r="Q1637" s="23" t="str">
        <f>IF($M1637="","",Data!$E1634)</f>
        <v>L-VL</v>
      </c>
      <c r="R1637" s="23" t="str">
        <f t="shared" si="471"/>
        <v>L</v>
      </c>
      <c r="S1637" s="23" t="str">
        <f t="shared" si="472"/>
        <v>L</v>
      </c>
      <c r="T1637" s="19" t="str">
        <f>IF(Data!$F1634=0,"",Data!$F1634)</f>
        <v/>
      </c>
      <c r="U1637" s="19" t="str">
        <f>IF(Data!$G1634=0,"",Data!$G1634)</f>
        <v/>
      </c>
      <c r="V1637" s="19" t="str">
        <f>IF(Data!$D1634=0,"",Data!$D1634)</f>
        <v/>
      </c>
      <c r="W1637" s="19" t="str">
        <f>Data!$H1634</f>
        <v>Reticulata</v>
      </c>
      <c r="Y1637" s="41" t="e">
        <f t="shared" si="467"/>
        <v>#REF!</v>
      </c>
      <c r="Z1637" s="8">
        <f t="shared" si="473"/>
        <v>10000</v>
      </c>
      <c r="AA1637" s="8" t="str">
        <f t="shared" si="474"/>
        <v>Joan Blanchard</v>
      </c>
      <c r="AB1637" s="8" t="str">
        <f t="shared" si="475"/>
        <v>L</v>
      </c>
      <c r="AC1637" s="8" t="str">
        <f t="shared" si="476"/>
        <v/>
      </c>
      <c r="AD1637" s="8" t="str">
        <f t="shared" si="481"/>
        <v/>
      </c>
      <c r="AE1637" s="8" t="str">
        <f t="shared" si="477"/>
        <v/>
      </c>
      <c r="AF1637" s="5">
        <f t="shared" si="478"/>
        <v>2020</v>
      </c>
      <c r="AG1637" s="46">
        <v>1634</v>
      </c>
      <c r="AH1637" s="47" t="str">
        <f t="shared" si="468"/>
        <v/>
      </c>
      <c r="AI1637" s="48" t="str">
        <f t="shared" si="469"/>
        <v/>
      </c>
      <c r="AK1637" s="22" t="e">
        <f>TRIM(#REF!)</f>
        <v>#REF!</v>
      </c>
      <c r="AL1637" s="23" t="e">
        <f>IF(#REF!=0,"",#REF!)</f>
        <v>#REF!</v>
      </c>
      <c r="AM1637" s="19" t="e">
        <f>IF(#REF!=0,"",#REF!)</f>
        <v>#REF!</v>
      </c>
      <c r="AN1637" s="23" t="e">
        <f>IF($AK1637="","",#REF!)</f>
        <v>#REF!</v>
      </c>
      <c r="AO1637" s="23" t="e">
        <f t="shared" si="479"/>
        <v>#REF!</v>
      </c>
      <c r="AP1637" s="19" t="e">
        <f>IF(#REF!=0,"",#REF!)</f>
        <v>#REF!</v>
      </c>
      <c r="AQ1637" s="19" t="e">
        <f>IF(#REF!=0,"",#REF!)</f>
        <v>#REF!</v>
      </c>
      <c r="AR1637" s="19" t="e">
        <f>IF(#REF!=0,"",#REF!)</f>
        <v>#REF!</v>
      </c>
      <c r="AS1637" s="19" t="e">
        <f>#REF!</f>
        <v>#REF!</v>
      </c>
    </row>
    <row r="1638" spans="4:45" ht="19.5" thickTop="1" thickBot="1" x14ac:dyDescent="0.25">
      <c r="D1638" s="1" t="str">
        <f t="shared" si="465"/>
        <v/>
      </c>
      <c r="E1638" s="1" t="str">
        <f t="shared" si="466"/>
        <v/>
      </c>
      <c r="K1638" s="19" t="str">
        <f t="shared" si="470"/>
        <v/>
      </c>
      <c r="L1638" s="19">
        <f t="shared" si="480"/>
        <v>10000</v>
      </c>
      <c r="M1638" s="22" t="str">
        <f>TRIM(Data!$N1635)</f>
        <v>Joan Holden</v>
      </c>
      <c r="N1638" s="22" t="str">
        <f>TRIM(Data!$A1635)</f>
        <v>Joan Holden</v>
      </c>
      <c r="O1638" s="23">
        <f>IF(Data!$B1635=0,"",Data!$B1635)</f>
        <v>2002</v>
      </c>
      <c r="P1638" s="19" t="str">
        <f>IF(Data!$C1635=0,"",Data!$C1635)</f>
        <v>1</v>
      </c>
      <c r="Q1638" s="23" t="str">
        <f>IF($M1638="","",Data!$E1635)</f>
        <v>L</v>
      </c>
      <c r="R1638" s="23" t="str">
        <f t="shared" si="471"/>
        <v>L</v>
      </c>
      <c r="S1638" s="23" t="str">
        <f t="shared" si="472"/>
        <v>L</v>
      </c>
      <c r="T1638" s="19" t="str">
        <f>IF(Data!$F1635=0,"",Data!$F1635)</f>
        <v/>
      </c>
      <c r="U1638" s="19" t="str">
        <f>IF(Data!$G1635=0,"",Data!$G1635)</f>
        <v/>
      </c>
      <c r="V1638" s="19" t="str">
        <f>IF(Data!$D1635=0,"",Data!$D1635)</f>
        <v/>
      </c>
      <c r="W1638" s="19" t="str">
        <f>Data!$H1635</f>
        <v>Japonica</v>
      </c>
      <c r="Y1638" s="41" t="e">
        <f t="shared" si="467"/>
        <v>#REF!</v>
      </c>
      <c r="Z1638" s="8">
        <f t="shared" si="473"/>
        <v>10000</v>
      </c>
      <c r="AA1638" s="8" t="str">
        <f t="shared" si="474"/>
        <v>Joan Holden</v>
      </c>
      <c r="AB1638" s="8" t="str">
        <f t="shared" si="475"/>
        <v>L</v>
      </c>
      <c r="AC1638" s="8" t="str">
        <f t="shared" si="476"/>
        <v/>
      </c>
      <c r="AD1638" s="8" t="str">
        <f t="shared" si="481"/>
        <v/>
      </c>
      <c r="AE1638" s="8" t="str">
        <f t="shared" si="477"/>
        <v/>
      </c>
      <c r="AF1638" s="5">
        <f t="shared" si="478"/>
        <v>2002</v>
      </c>
      <c r="AG1638" s="46">
        <v>1635</v>
      </c>
      <c r="AH1638" s="47" t="str">
        <f t="shared" si="468"/>
        <v/>
      </c>
      <c r="AI1638" s="48" t="str">
        <f t="shared" si="469"/>
        <v/>
      </c>
      <c r="AK1638" s="22" t="e">
        <f>TRIM(#REF!)</f>
        <v>#REF!</v>
      </c>
      <c r="AL1638" s="23" t="e">
        <f>IF(#REF!=0,"",#REF!)</f>
        <v>#REF!</v>
      </c>
      <c r="AM1638" s="19" t="e">
        <f>IF(#REF!=0,"",#REF!)</f>
        <v>#REF!</v>
      </c>
      <c r="AN1638" s="23" t="e">
        <f>IF($AK1638="","",#REF!)</f>
        <v>#REF!</v>
      </c>
      <c r="AO1638" s="23" t="e">
        <f t="shared" si="479"/>
        <v>#REF!</v>
      </c>
      <c r="AP1638" s="19" t="e">
        <f>IF(#REF!=0,"",#REF!)</f>
        <v>#REF!</v>
      </c>
      <c r="AQ1638" s="19" t="e">
        <f>IF(#REF!=0,"",#REF!)</f>
        <v>#REF!</v>
      </c>
      <c r="AR1638" s="19" t="e">
        <f>IF(#REF!=0,"",#REF!)</f>
        <v>#REF!</v>
      </c>
      <c r="AS1638" s="19" t="e">
        <f>#REF!</f>
        <v>#REF!</v>
      </c>
    </row>
    <row r="1639" spans="4:45" ht="19.5" thickTop="1" thickBot="1" x14ac:dyDescent="0.25">
      <c r="D1639" s="1" t="str">
        <f t="shared" si="465"/>
        <v/>
      </c>
      <c r="E1639" s="1" t="str">
        <f t="shared" si="466"/>
        <v/>
      </c>
      <c r="K1639" s="19" t="str">
        <f t="shared" si="470"/>
        <v/>
      </c>
      <c r="L1639" s="19">
        <f t="shared" si="480"/>
        <v>10000</v>
      </c>
      <c r="M1639" s="22" t="str">
        <f>TRIM(Data!$N1636)</f>
        <v>Joan L</v>
      </c>
      <c r="N1639" s="22" t="str">
        <f>TRIM(Data!$A1636)</f>
        <v>Joan L (H)</v>
      </c>
      <c r="O1639" s="23">
        <f>IF(Data!$B1636=0,"",Data!$B1636)</f>
        <v>2020</v>
      </c>
      <c r="P1639" s="19" t="str">
        <f>IF(Data!$C1636=0,"",Data!$C1636)</f>
        <v>1</v>
      </c>
      <c r="Q1639" s="23" t="str">
        <f>IF($M1639="","",Data!$E1636)</f>
        <v>M</v>
      </c>
      <c r="R1639" s="23" t="str">
        <f t="shared" si="471"/>
        <v>M</v>
      </c>
      <c r="S1639" s="23" t="str">
        <f t="shared" si="472"/>
        <v>M</v>
      </c>
      <c r="T1639" s="19" t="str">
        <f>IF(Data!$F1636=0,"",Data!$F1636)</f>
        <v/>
      </c>
      <c r="U1639" s="19" t="str">
        <f>IF(Data!$G1636=0,"",Data!$G1636)</f>
        <v/>
      </c>
      <c r="V1639" s="19" t="str">
        <f>IF(Data!$D1636=0,"",Data!$D1636)</f>
        <v/>
      </c>
      <c r="W1639" s="19" t="str">
        <f>Data!$H1636</f>
        <v>NRH</v>
      </c>
      <c r="Y1639" s="41" t="e">
        <f t="shared" si="467"/>
        <v>#REF!</v>
      </c>
      <c r="Z1639" s="8">
        <f t="shared" si="473"/>
        <v>10000</v>
      </c>
      <c r="AA1639" s="8" t="str">
        <f t="shared" si="474"/>
        <v>Joan L</v>
      </c>
      <c r="AB1639" s="8" t="str">
        <f t="shared" si="475"/>
        <v>M</v>
      </c>
      <c r="AC1639" s="8" t="str">
        <f t="shared" si="476"/>
        <v/>
      </c>
      <c r="AD1639" s="8" t="str">
        <f t="shared" si="481"/>
        <v/>
      </c>
      <c r="AE1639" s="8" t="str">
        <f t="shared" si="477"/>
        <v/>
      </c>
      <c r="AF1639" s="5">
        <f t="shared" si="478"/>
        <v>2020</v>
      </c>
      <c r="AG1639" s="46">
        <v>1636</v>
      </c>
      <c r="AH1639" s="47" t="str">
        <f t="shared" si="468"/>
        <v/>
      </c>
      <c r="AI1639" s="48" t="str">
        <f t="shared" si="469"/>
        <v/>
      </c>
      <c r="AK1639" s="22" t="e">
        <f>TRIM(#REF!)</f>
        <v>#REF!</v>
      </c>
      <c r="AL1639" s="23" t="e">
        <f>IF(#REF!=0,"",#REF!)</f>
        <v>#REF!</v>
      </c>
      <c r="AM1639" s="19" t="e">
        <f>IF(#REF!=0,"",#REF!)</f>
        <v>#REF!</v>
      </c>
      <c r="AN1639" s="23" t="e">
        <f>IF($AK1639="","",#REF!)</f>
        <v>#REF!</v>
      </c>
      <c r="AO1639" s="23" t="e">
        <f t="shared" si="479"/>
        <v>#REF!</v>
      </c>
      <c r="AP1639" s="19" t="e">
        <f>IF(#REF!=0,"",#REF!)</f>
        <v>#REF!</v>
      </c>
      <c r="AQ1639" s="19" t="e">
        <f>IF(#REF!=0,"",#REF!)</f>
        <v>#REF!</v>
      </c>
      <c r="AR1639" s="19" t="e">
        <f>IF(#REF!=0,"",#REF!)</f>
        <v>#REF!</v>
      </c>
      <c r="AS1639" s="19" t="e">
        <f>#REF!</f>
        <v>#REF!</v>
      </c>
    </row>
    <row r="1640" spans="4:45" ht="19.5" thickTop="1" thickBot="1" x14ac:dyDescent="0.25">
      <c r="D1640" s="1" t="str">
        <f t="shared" ref="D1640:D1703" si="482">IF(ISERROR(VLOOKUP(A1640,$K$4:$M$2950,3,FALSE)),"",VLOOKUP(A1640,$K$4:$N$2950,4,FALSE))</f>
        <v/>
      </c>
      <c r="E1640" s="1" t="str">
        <f t="shared" ref="E1640:E1703" si="483">IF(ISERROR(VLOOKUP(A1640,$K$4:$M$2950,3,FALSE)),"",IF(VLOOKUP(A1640,$K$4:$T$2950,6,FALSE)=0,"",VLOOKUP(A1640,$K$4:$T$2950,6,FALSE)))</f>
        <v/>
      </c>
      <c r="K1640" s="19" t="str">
        <f t="shared" si="470"/>
        <v/>
      </c>
      <c r="L1640" s="19">
        <f t="shared" si="480"/>
        <v>10000</v>
      </c>
      <c r="M1640" s="22" t="str">
        <f>TRIM(Data!$N1637)</f>
        <v>Joan L</v>
      </c>
      <c r="N1640" s="22" t="str">
        <f>TRIM(Data!$A1637)</f>
        <v>Joan L (H)</v>
      </c>
      <c r="O1640" s="23">
        <f>IF(Data!$B1637=0,"",Data!$B1637)</f>
        <v>2020</v>
      </c>
      <c r="P1640" s="19" t="str">
        <f>IF(Data!$C1637=0,"",Data!$C1637)</f>
        <v>1</v>
      </c>
      <c r="Q1640" s="23" t="str">
        <f>IF($M1640="","",Data!$E1637)</f>
        <v>M</v>
      </c>
      <c r="R1640" s="23" t="str">
        <f t="shared" si="471"/>
        <v>M</v>
      </c>
      <c r="S1640" s="23" t="str">
        <f t="shared" si="472"/>
        <v>M</v>
      </c>
      <c r="T1640" s="19" t="str">
        <f>IF(Data!$F1637=0,"",Data!$F1637)</f>
        <v/>
      </c>
      <c r="U1640" s="19" t="str">
        <f>IF(Data!$G1637=0,"",Data!$G1637)</f>
        <v/>
      </c>
      <c r="V1640" s="19" t="str">
        <f>IF(Data!$D1637=0,"",Data!$D1637)</f>
        <v/>
      </c>
      <c r="W1640" s="19" t="str">
        <f>Data!$H1637</f>
        <v>NRH</v>
      </c>
      <c r="Y1640" s="41" t="e">
        <f t="shared" si="467"/>
        <v>#REF!</v>
      </c>
      <c r="Z1640" s="8">
        <f t="shared" si="473"/>
        <v>10000</v>
      </c>
      <c r="AA1640" s="8" t="str">
        <f t="shared" si="474"/>
        <v>Joan L</v>
      </c>
      <c r="AB1640" s="8" t="str">
        <f t="shared" si="475"/>
        <v>M</v>
      </c>
      <c r="AC1640" s="8" t="str">
        <f t="shared" si="476"/>
        <v/>
      </c>
      <c r="AD1640" s="8" t="str">
        <f t="shared" si="481"/>
        <v/>
      </c>
      <c r="AE1640" s="8" t="str">
        <f t="shared" si="477"/>
        <v/>
      </c>
      <c r="AF1640" s="5">
        <f t="shared" si="478"/>
        <v>2020</v>
      </c>
      <c r="AG1640" s="46">
        <v>1637</v>
      </c>
      <c r="AH1640" s="47" t="str">
        <f t="shared" si="468"/>
        <v/>
      </c>
      <c r="AI1640" s="48" t="str">
        <f t="shared" si="469"/>
        <v/>
      </c>
      <c r="AK1640" s="22" t="e">
        <f>TRIM(#REF!)</f>
        <v>#REF!</v>
      </c>
      <c r="AL1640" s="23" t="e">
        <f>IF(#REF!=0,"",#REF!)</f>
        <v>#REF!</v>
      </c>
      <c r="AM1640" s="19" t="e">
        <f>IF(#REF!=0,"",#REF!)</f>
        <v>#REF!</v>
      </c>
      <c r="AN1640" s="23" t="e">
        <f>IF($AK1640="","",#REF!)</f>
        <v>#REF!</v>
      </c>
      <c r="AO1640" s="23" t="e">
        <f t="shared" si="479"/>
        <v>#REF!</v>
      </c>
      <c r="AP1640" s="19" t="e">
        <f>IF(#REF!=0,"",#REF!)</f>
        <v>#REF!</v>
      </c>
      <c r="AQ1640" s="19" t="e">
        <f>IF(#REF!=0,"",#REF!)</f>
        <v>#REF!</v>
      </c>
      <c r="AR1640" s="19" t="e">
        <f>IF(#REF!=0,"",#REF!)</f>
        <v>#REF!</v>
      </c>
      <c r="AS1640" s="19" t="e">
        <f>#REF!</f>
        <v>#REF!</v>
      </c>
    </row>
    <row r="1641" spans="4:45" ht="19.5" thickTop="1" thickBot="1" x14ac:dyDescent="0.25">
      <c r="D1641" s="1" t="str">
        <f t="shared" si="482"/>
        <v/>
      </c>
      <c r="E1641" s="1" t="str">
        <f t="shared" si="483"/>
        <v/>
      </c>
      <c r="K1641" s="19" t="str">
        <f t="shared" si="470"/>
        <v/>
      </c>
      <c r="L1641" s="19">
        <f t="shared" si="480"/>
        <v>10000</v>
      </c>
      <c r="M1641" s="22" t="str">
        <f>TRIM(Data!$N1638)</f>
        <v>Joanne Gaeta</v>
      </c>
      <c r="N1641" s="22" t="str">
        <f>TRIM(Data!$A1638)</f>
        <v>Joanne Gaeta (H)</v>
      </c>
      <c r="O1641" s="23">
        <f>IF(Data!$B1638=0,"",Data!$B1638)</f>
        <v>1989</v>
      </c>
      <c r="P1641" s="19" t="str">
        <f>IF(Data!$C1638=0,"",Data!$C1638)</f>
        <v>1</v>
      </c>
      <c r="Q1641" s="23" t="str">
        <f>IF($M1641="","",Data!$E1638)</f>
        <v>L</v>
      </c>
      <c r="R1641" s="23" t="str">
        <f t="shared" si="471"/>
        <v>L</v>
      </c>
      <c r="S1641" s="23" t="str">
        <f t="shared" si="472"/>
        <v>L</v>
      </c>
      <c r="T1641" s="19" t="str">
        <f>IF(Data!$F1638=0,"",Data!$F1638)</f>
        <v/>
      </c>
      <c r="U1641" s="19" t="str">
        <f>IF(Data!$G1638=0,"",Data!$G1638)</f>
        <v/>
      </c>
      <c r="V1641" s="19" t="str">
        <f>IF(Data!$D1638=0,"",Data!$D1638)</f>
        <v/>
      </c>
      <c r="W1641" s="19" t="str">
        <f>Data!$H1638</f>
        <v>NRH</v>
      </c>
      <c r="Y1641" s="41" t="e">
        <f t="shared" si="467"/>
        <v>#REF!</v>
      </c>
      <c r="Z1641" s="8">
        <f t="shared" si="473"/>
        <v>10000</v>
      </c>
      <c r="AA1641" s="8" t="str">
        <f t="shared" si="474"/>
        <v>Joanne Gaeta</v>
      </c>
      <c r="AB1641" s="8" t="str">
        <f t="shared" si="475"/>
        <v>L</v>
      </c>
      <c r="AC1641" s="8" t="str">
        <f t="shared" si="476"/>
        <v/>
      </c>
      <c r="AD1641" s="8" t="str">
        <f t="shared" si="481"/>
        <v/>
      </c>
      <c r="AE1641" s="8" t="str">
        <f t="shared" si="477"/>
        <v/>
      </c>
      <c r="AF1641" s="5">
        <f t="shared" si="478"/>
        <v>1989</v>
      </c>
      <c r="AG1641" s="46">
        <v>1638</v>
      </c>
      <c r="AH1641" s="47" t="str">
        <f t="shared" si="468"/>
        <v/>
      </c>
      <c r="AI1641" s="48" t="str">
        <f t="shared" si="469"/>
        <v/>
      </c>
      <c r="AK1641" s="22" t="e">
        <f>TRIM(#REF!)</f>
        <v>#REF!</v>
      </c>
      <c r="AL1641" s="23" t="e">
        <f>IF(#REF!=0,"",#REF!)</f>
        <v>#REF!</v>
      </c>
      <c r="AM1641" s="19" t="e">
        <f>IF(#REF!=0,"",#REF!)</f>
        <v>#REF!</v>
      </c>
      <c r="AN1641" s="23" t="e">
        <f>IF($AK1641="","",#REF!)</f>
        <v>#REF!</v>
      </c>
      <c r="AO1641" s="23" t="e">
        <f t="shared" si="479"/>
        <v>#REF!</v>
      </c>
      <c r="AP1641" s="19" t="e">
        <f>IF(#REF!=0,"",#REF!)</f>
        <v>#REF!</v>
      </c>
      <c r="AQ1641" s="19" t="e">
        <f>IF(#REF!=0,"",#REF!)</f>
        <v>#REF!</v>
      </c>
      <c r="AR1641" s="19" t="e">
        <f>IF(#REF!=0,"",#REF!)</f>
        <v>#REF!</v>
      </c>
      <c r="AS1641" s="19" t="e">
        <f>#REF!</f>
        <v>#REF!</v>
      </c>
    </row>
    <row r="1642" spans="4:45" ht="19.5" thickTop="1" thickBot="1" x14ac:dyDescent="0.25">
      <c r="D1642" s="1" t="str">
        <f t="shared" si="482"/>
        <v/>
      </c>
      <c r="E1642" s="1" t="str">
        <f t="shared" si="483"/>
        <v/>
      </c>
      <c r="K1642" s="19" t="str">
        <f t="shared" si="470"/>
        <v/>
      </c>
      <c r="L1642" s="19">
        <f t="shared" si="480"/>
        <v>10000</v>
      </c>
      <c r="M1642" s="22" t="str">
        <f>TRIM(Data!$N1639)</f>
        <v>Joe Nuccio</v>
      </c>
      <c r="N1642" s="22" t="str">
        <f>TRIM(Data!$A1639)</f>
        <v>Joe Nuccio (H)</v>
      </c>
      <c r="O1642" s="23">
        <f>IF(Data!$B1639=0,"",Data!$B1639)</f>
        <v>1991</v>
      </c>
      <c r="P1642" s="19" t="str">
        <f>IF(Data!$C1639=0,"",Data!$C1639)</f>
        <v>1</v>
      </c>
      <c r="Q1642" s="23" t="str">
        <f>IF($M1642="","",Data!$E1639)</f>
        <v>M</v>
      </c>
      <c r="R1642" s="23" t="str">
        <f t="shared" si="471"/>
        <v>M</v>
      </c>
      <c r="S1642" s="23" t="str">
        <f t="shared" si="472"/>
        <v>M</v>
      </c>
      <c r="T1642" s="19" t="str">
        <f>IF(Data!$F1639=0,"",Data!$F1639)</f>
        <v/>
      </c>
      <c r="U1642" s="19" t="str">
        <f>IF(Data!$G1639=0,"",Data!$G1639)</f>
        <v>FD</v>
      </c>
      <c r="V1642" s="19" t="str">
        <f>IF(Data!$D1639=0,"",Data!$D1639)</f>
        <v/>
      </c>
      <c r="W1642" s="19" t="str">
        <f>Data!$H1639</f>
        <v>NRH</v>
      </c>
      <c r="Y1642" s="41" t="e">
        <f t="shared" si="467"/>
        <v>#REF!</v>
      </c>
      <c r="Z1642" s="8">
        <f t="shared" si="473"/>
        <v>10000</v>
      </c>
      <c r="AA1642" s="8" t="str">
        <f t="shared" si="474"/>
        <v>Joe Nuccio</v>
      </c>
      <c r="AB1642" s="8" t="str">
        <f t="shared" si="475"/>
        <v>M</v>
      </c>
      <c r="AC1642" s="8" t="str">
        <f t="shared" si="476"/>
        <v/>
      </c>
      <c r="AD1642" s="8" t="str">
        <f t="shared" si="481"/>
        <v>FD</v>
      </c>
      <c r="AE1642" s="8" t="str">
        <f t="shared" si="477"/>
        <v/>
      </c>
      <c r="AF1642" s="5">
        <f t="shared" si="478"/>
        <v>1991</v>
      </c>
      <c r="AG1642" s="46">
        <v>1639</v>
      </c>
      <c r="AH1642" s="47" t="str">
        <f t="shared" si="468"/>
        <v/>
      </c>
      <c r="AI1642" s="48" t="str">
        <f t="shared" si="469"/>
        <v/>
      </c>
      <c r="AK1642" s="22" t="e">
        <f>TRIM(#REF!)</f>
        <v>#REF!</v>
      </c>
      <c r="AL1642" s="23" t="e">
        <f>IF(#REF!=0,"",#REF!)</f>
        <v>#REF!</v>
      </c>
      <c r="AM1642" s="19" t="e">
        <f>IF(#REF!=0,"",#REF!)</f>
        <v>#REF!</v>
      </c>
      <c r="AN1642" s="23" t="e">
        <f>IF($AK1642="","",#REF!)</f>
        <v>#REF!</v>
      </c>
      <c r="AO1642" s="23" t="e">
        <f t="shared" si="479"/>
        <v>#REF!</v>
      </c>
      <c r="AP1642" s="19" t="e">
        <f>IF(#REF!=0,"",#REF!)</f>
        <v>#REF!</v>
      </c>
      <c r="AQ1642" s="19" t="e">
        <f>IF(#REF!=0,"",#REF!)</f>
        <v>#REF!</v>
      </c>
      <c r="AR1642" s="19" t="e">
        <f>IF(#REF!=0,"",#REF!)</f>
        <v>#REF!</v>
      </c>
      <c r="AS1642" s="19" t="e">
        <f>#REF!</f>
        <v>#REF!</v>
      </c>
    </row>
    <row r="1643" spans="4:45" ht="19.5" thickTop="1" thickBot="1" x14ac:dyDescent="0.25">
      <c r="D1643" s="1" t="str">
        <f t="shared" si="482"/>
        <v/>
      </c>
      <c r="E1643" s="1" t="str">
        <f t="shared" si="483"/>
        <v/>
      </c>
      <c r="K1643" s="19" t="str">
        <f t="shared" si="470"/>
        <v/>
      </c>
      <c r="L1643" s="19">
        <f t="shared" si="480"/>
        <v>10000</v>
      </c>
      <c r="M1643" s="22" t="str">
        <f>TRIM(Data!$N1640)</f>
        <v>Joe Pyron</v>
      </c>
      <c r="N1643" s="22" t="str">
        <f>TRIM(Data!$A1640)</f>
        <v>Joe Pyron</v>
      </c>
      <c r="O1643" s="23">
        <f>IF(Data!$B1640=0,"",Data!$B1640)</f>
        <v>1968</v>
      </c>
      <c r="P1643" s="19" t="str">
        <f>IF(Data!$C1640=0,"",Data!$C1640)</f>
        <v>1</v>
      </c>
      <c r="Q1643" s="23" t="str">
        <f>IF($M1643="","",Data!$E1640)</f>
        <v>M-L</v>
      </c>
      <c r="R1643" s="23" t="str">
        <f t="shared" si="471"/>
        <v>M</v>
      </c>
      <c r="S1643" s="23" t="str">
        <f t="shared" si="472"/>
        <v>M</v>
      </c>
      <c r="T1643" s="19" t="str">
        <f>IF(Data!$F1640=0,"",Data!$F1640)</f>
        <v/>
      </c>
      <c r="U1643" s="19" t="str">
        <f>IF(Data!$G1640=0,"",Data!$G1640)</f>
        <v/>
      </c>
      <c r="V1643" s="19" t="str">
        <f>IF(Data!$D1640=0,"",Data!$D1640)</f>
        <v/>
      </c>
      <c r="W1643" s="19" t="str">
        <f>Data!$H1640</f>
        <v>Japonica</v>
      </c>
      <c r="Y1643" s="41" t="e">
        <f t="shared" si="467"/>
        <v>#REF!</v>
      </c>
      <c r="Z1643" s="8">
        <f t="shared" si="473"/>
        <v>10000</v>
      </c>
      <c r="AA1643" s="8" t="str">
        <f t="shared" si="474"/>
        <v>Joe Pyron</v>
      </c>
      <c r="AB1643" s="8" t="str">
        <f t="shared" si="475"/>
        <v>M</v>
      </c>
      <c r="AC1643" s="8" t="str">
        <f t="shared" si="476"/>
        <v/>
      </c>
      <c r="AD1643" s="8" t="str">
        <f t="shared" si="481"/>
        <v/>
      </c>
      <c r="AE1643" s="8" t="str">
        <f t="shared" si="477"/>
        <v/>
      </c>
      <c r="AF1643" s="5">
        <f t="shared" si="478"/>
        <v>1968</v>
      </c>
      <c r="AG1643" s="46">
        <v>1640</v>
      </c>
      <c r="AH1643" s="47" t="str">
        <f t="shared" si="468"/>
        <v/>
      </c>
      <c r="AI1643" s="48" t="str">
        <f t="shared" si="469"/>
        <v/>
      </c>
      <c r="AK1643" s="22" t="e">
        <f>TRIM(#REF!)</f>
        <v>#REF!</v>
      </c>
      <c r="AL1643" s="23" t="e">
        <f>IF(#REF!=0,"",#REF!)</f>
        <v>#REF!</v>
      </c>
      <c r="AM1643" s="19" t="e">
        <f>IF(#REF!=0,"",#REF!)</f>
        <v>#REF!</v>
      </c>
      <c r="AN1643" s="23" t="e">
        <f>IF($AK1643="","",#REF!)</f>
        <v>#REF!</v>
      </c>
      <c r="AO1643" s="23" t="e">
        <f t="shared" si="479"/>
        <v>#REF!</v>
      </c>
      <c r="AP1643" s="19" t="e">
        <f>IF(#REF!=0,"",#REF!)</f>
        <v>#REF!</v>
      </c>
      <c r="AQ1643" s="19" t="e">
        <f>IF(#REF!=0,"",#REF!)</f>
        <v>#REF!</v>
      </c>
      <c r="AR1643" s="19" t="e">
        <f>IF(#REF!=0,"",#REF!)</f>
        <v>#REF!</v>
      </c>
      <c r="AS1643" s="19" t="e">
        <f>#REF!</f>
        <v>#REF!</v>
      </c>
    </row>
    <row r="1644" spans="4:45" ht="19.5" thickTop="1" thickBot="1" x14ac:dyDescent="0.25">
      <c r="D1644" s="1" t="str">
        <f t="shared" si="482"/>
        <v/>
      </c>
      <c r="E1644" s="1" t="str">
        <f t="shared" si="483"/>
        <v/>
      </c>
      <c r="K1644" s="19" t="str">
        <f t="shared" si="470"/>
        <v/>
      </c>
      <c r="L1644" s="19">
        <f t="shared" si="480"/>
        <v>10000</v>
      </c>
      <c r="M1644" s="22" t="str">
        <f>TRIM(Data!$N1641)</f>
        <v>Joellen Bergamini</v>
      </c>
      <c r="N1644" s="22" t="str">
        <f>TRIM(Data!$A1641)</f>
        <v>Joellen Bergamini (H)</v>
      </c>
      <c r="O1644" s="23">
        <f>IF(Data!$B1641=0,"",Data!$B1641)</f>
        <v>2021</v>
      </c>
      <c r="P1644" s="19" t="str">
        <f>IF(Data!$C1641=0,"",Data!$C1641)</f>
        <v>1</v>
      </c>
      <c r="Q1644" s="23" t="str">
        <f>IF($M1644="","",Data!$E1641)</f>
        <v>M</v>
      </c>
      <c r="R1644" s="23" t="str">
        <f t="shared" si="471"/>
        <v>M</v>
      </c>
      <c r="S1644" s="23" t="str">
        <f t="shared" si="472"/>
        <v>M</v>
      </c>
      <c r="T1644" s="19" t="str">
        <f>IF(Data!$F1641=0,"",Data!$F1641)</f>
        <v/>
      </c>
      <c r="U1644" s="19" t="str">
        <f>IF(Data!$G1641=0,"",Data!$G1641)</f>
        <v/>
      </c>
      <c r="V1644" s="19" t="str">
        <f>IF(Data!$D1641=0,"",Data!$D1641)</f>
        <v/>
      </c>
      <c r="W1644" s="19" t="str">
        <f>Data!$H1641</f>
        <v>NRH</v>
      </c>
      <c r="Y1644" s="41" t="e">
        <f t="shared" si="467"/>
        <v>#REF!</v>
      </c>
      <c r="Z1644" s="8">
        <f t="shared" si="473"/>
        <v>10000</v>
      </c>
      <c r="AA1644" s="8" t="str">
        <f t="shared" si="474"/>
        <v>Joellen Bergamini</v>
      </c>
      <c r="AB1644" s="8" t="str">
        <f t="shared" si="475"/>
        <v>M</v>
      </c>
      <c r="AC1644" s="8" t="str">
        <f t="shared" si="476"/>
        <v/>
      </c>
      <c r="AD1644" s="8" t="str">
        <f t="shared" si="481"/>
        <v/>
      </c>
      <c r="AE1644" s="8" t="str">
        <f t="shared" si="477"/>
        <v/>
      </c>
      <c r="AF1644" s="5">
        <f t="shared" si="478"/>
        <v>2021</v>
      </c>
      <c r="AG1644" s="46">
        <v>1641</v>
      </c>
      <c r="AH1644" s="47" t="str">
        <f t="shared" si="468"/>
        <v/>
      </c>
      <c r="AI1644" s="48" t="str">
        <f t="shared" si="469"/>
        <v/>
      </c>
      <c r="AK1644" s="22" t="e">
        <f>TRIM(#REF!)</f>
        <v>#REF!</v>
      </c>
      <c r="AL1644" s="23" t="e">
        <f>IF(#REF!=0,"",#REF!)</f>
        <v>#REF!</v>
      </c>
      <c r="AM1644" s="19" t="e">
        <f>IF(#REF!=0,"",#REF!)</f>
        <v>#REF!</v>
      </c>
      <c r="AN1644" s="23" t="e">
        <f>IF($AK1644="","",#REF!)</f>
        <v>#REF!</v>
      </c>
      <c r="AO1644" s="23" t="e">
        <f t="shared" si="479"/>
        <v>#REF!</v>
      </c>
      <c r="AP1644" s="19" t="e">
        <f>IF(#REF!=0,"",#REF!)</f>
        <v>#REF!</v>
      </c>
      <c r="AQ1644" s="19" t="e">
        <f>IF(#REF!=0,"",#REF!)</f>
        <v>#REF!</v>
      </c>
      <c r="AR1644" s="19" t="e">
        <f>IF(#REF!=0,"",#REF!)</f>
        <v>#REF!</v>
      </c>
      <c r="AS1644" s="19" t="e">
        <f>#REF!</f>
        <v>#REF!</v>
      </c>
    </row>
    <row r="1645" spans="4:45" ht="19.5" thickTop="1" thickBot="1" x14ac:dyDescent="0.25">
      <c r="D1645" s="1" t="str">
        <f t="shared" si="482"/>
        <v/>
      </c>
      <c r="E1645" s="1" t="str">
        <f t="shared" si="483"/>
        <v/>
      </c>
      <c r="K1645" s="19" t="str">
        <f t="shared" si="470"/>
        <v/>
      </c>
      <c r="L1645" s="19">
        <f t="shared" si="480"/>
        <v>10000</v>
      </c>
      <c r="M1645" s="22" t="str">
        <f>TRIM(Data!$N1642)</f>
        <v>Joellen Christine</v>
      </c>
      <c r="N1645" s="22" t="str">
        <f>TRIM(Data!$A1642)</f>
        <v>Joellen Christine</v>
      </c>
      <c r="O1645" s="23">
        <f>IF(Data!$B1642=0,"",Data!$B1642)</f>
        <v>2004</v>
      </c>
      <c r="P1645" s="19" t="str">
        <f>IF(Data!$C1642=0,"",Data!$C1642)</f>
        <v>1</v>
      </c>
      <c r="Q1645" s="23" t="str">
        <f>IF($M1645="","",Data!$E1642)</f>
        <v>S</v>
      </c>
      <c r="R1645" s="23" t="str">
        <f t="shared" si="471"/>
        <v>S</v>
      </c>
      <c r="S1645" s="23" t="str">
        <f t="shared" si="472"/>
        <v>S</v>
      </c>
      <c r="T1645" s="19" t="str">
        <f>IF(Data!$F1642=0,"",Data!$F1642)</f>
        <v/>
      </c>
      <c r="U1645" s="19" t="str">
        <f>IF(Data!$G1642=0,"",Data!$G1642)</f>
        <v/>
      </c>
      <c r="V1645" s="19" t="str">
        <f>IF(Data!$D1642=0,"",Data!$D1642)</f>
        <v/>
      </c>
      <c r="W1645" s="19" t="str">
        <f>Data!$H1642</f>
        <v>Japonica</v>
      </c>
      <c r="Y1645" s="41" t="e">
        <f t="shared" si="467"/>
        <v>#REF!</v>
      </c>
      <c r="Z1645" s="8">
        <f t="shared" si="473"/>
        <v>10000</v>
      </c>
      <c r="AA1645" s="8" t="str">
        <f t="shared" si="474"/>
        <v>Joellen Christine</v>
      </c>
      <c r="AB1645" s="8" t="str">
        <f t="shared" si="475"/>
        <v>S</v>
      </c>
      <c r="AC1645" s="8" t="str">
        <f t="shared" si="476"/>
        <v/>
      </c>
      <c r="AD1645" s="8" t="str">
        <f t="shared" si="481"/>
        <v/>
      </c>
      <c r="AE1645" s="8" t="str">
        <f t="shared" si="477"/>
        <v/>
      </c>
      <c r="AF1645" s="5">
        <f t="shared" si="478"/>
        <v>2004</v>
      </c>
      <c r="AG1645" s="46">
        <v>1642</v>
      </c>
      <c r="AH1645" s="47" t="str">
        <f t="shared" si="468"/>
        <v/>
      </c>
      <c r="AI1645" s="48" t="str">
        <f t="shared" si="469"/>
        <v/>
      </c>
      <c r="AK1645" s="22" t="e">
        <f>TRIM(#REF!)</f>
        <v>#REF!</v>
      </c>
      <c r="AL1645" s="23" t="e">
        <f>IF(#REF!=0,"",#REF!)</f>
        <v>#REF!</v>
      </c>
      <c r="AM1645" s="19" t="e">
        <f>IF(#REF!=0,"",#REF!)</f>
        <v>#REF!</v>
      </c>
      <c r="AN1645" s="23" t="e">
        <f>IF($AK1645="","",#REF!)</f>
        <v>#REF!</v>
      </c>
      <c r="AO1645" s="23" t="e">
        <f t="shared" si="479"/>
        <v>#REF!</v>
      </c>
      <c r="AP1645" s="19" t="e">
        <f>IF(#REF!=0,"",#REF!)</f>
        <v>#REF!</v>
      </c>
      <c r="AQ1645" s="19" t="e">
        <f>IF(#REF!=0,"",#REF!)</f>
        <v>#REF!</v>
      </c>
      <c r="AR1645" s="19" t="e">
        <f>IF(#REF!=0,"",#REF!)</f>
        <v>#REF!</v>
      </c>
      <c r="AS1645" s="19" t="e">
        <f>#REF!</f>
        <v>#REF!</v>
      </c>
    </row>
    <row r="1646" spans="4:45" ht="19.5" thickTop="1" thickBot="1" x14ac:dyDescent="0.25">
      <c r="D1646" s="1" t="str">
        <f t="shared" si="482"/>
        <v/>
      </c>
      <c r="E1646" s="1" t="str">
        <f t="shared" si="483"/>
        <v/>
      </c>
      <c r="K1646" s="19" t="str">
        <f t="shared" si="470"/>
        <v/>
      </c>
      <c r="L1646" s="19">
        <f t="shared" si="480"/>
        <v>10000</v>
      </c>
      <c r="M1646" s="22" t="str">
        <f>TRIM(Data!$N1643)</f>
        <v>Johanna Howerton Rehder</v>
      </c>
      <c r="N1646" s="22" t="str">
        <f>TRIM(Data!$A1643)</f>
        <v>Johanna Howerton Rehder</v>
      </c>
      <c r="O1646" s="23">
        <f>IF(Data!$B1643=0,"",Data!$B1643)</f>
        <v>1999</v>
      </c>
      <c r="P1646" s="19" t="str">
        <f>IF(Data!$C1643=0,"",Data!$C1643)</f>
        <v/>
      </c>
      <c r="Q1646" s="23" t="str">
        <f>IF($M1646="","",Data!$E1643)</f>
        <v>M</v>
      </c>
      <c r="R1646" s="23" t="str">
        <f t="shared" si="471"/>
        <v>M</v>
      </c>
      <c r="S1646" s="23" t="str">
        <f t="shared" si="472"/>
        <v>M</v>
      </c>
      <c r="T1646" s="19" t="str">
        <f>IF(Data!$F1643=0,"",Data!$F1643)</f>
        <v/>
      </c>
      <c r="U1646" s="19" t="str">
        <f>IF(Data!$G1643=0,"",Data!$G1643)</f>
        <v/>
      </c>
      <c r="V1646" s="19" t="str">
        <f>IF(Data!$D1643=0,"",Data!$D1643)</f>
        <v/>
      </c>
      <c r="W1646" s="19" t="str">
        <f>Data!$H1643</f>
        <v>Japonica</v>
      </c>
      <c r="Y1646" s="41" t="e">
        <f t="shared" si="467"/>
        <v>#REF!</v>
      </c>
      <c r="Z1646" s="8">
        <f t="shared" si="473"/>
        <v>10000</v>
      </c>
      <c r="AA1646" s="8" t="str">
        <f t="shared" si="474"/>
        <v>Johanna Howerton Rehder</v>
      </c>
      <c r="AB1646" s="8" t="str">
        <f t="shared" si="475"/>
        <v>M</v>
      </c>
      <c r="AC1646" s="8" t="str">
        <f t="shared" si="476"/>
        <v/>
      </c>
      <c r="AD1646" s="8" t="str">
        <f t="shared" si="481"/>
        <v/>
      </c>
      <c r="AE1646" s="8" t="str">
        <f t="shared" si="477"/>
        <v/>
      </c>
      <c r="AF1646" s="5">
        <f t="shared" si="478"/>
        <v>1999</v>
      </c>
      <c r="AG1646" s="46">
        <v>1643</v>
      </c>
      <c r="AH1646" s="47" t="str">
        <f t="shared" si="468"/>
        <v/>
      </c>
      <c r="AI1646" s="48" t="str">
        <f t="shared" si="469"/>
        <v/>
      </c>
      <c r="AK1646" s="22" t="e">
        <f>TRIM(#REF!)</f>
        <v>#REF!</v>
      </c>
      <c r="AL1646" s="23" t="e">
        <f>IF(#REF!=0,"",#REF!)</f>
        <v>#REF!</v>
      </c>
      <c r="AM1646" s="19" t="e">
        <f>IF(#REF!=0,"",#REF!)</f>
        <v>#REF!</v>
      </c>
      <c r="AN1646" s="23" t="e">
        <f>IF($AK1646="","",#REF!)</f>
        <v>#REF!</v>
      </c>
      <c r="AO1646" s="23" t="e">
        <f t="shared" si="479"/>
        <v>#REF!</v>
      </c>
      <c r="AP1646" s="19" t="e">
        <f>IF(#REF!=0,"",#REF!)</f>
        <v>#REF!</v>
      </c>
      <c r="AQ1646" s="19" t="e">
        <f>IF(#REF!=0,"",#REF!)</f>
        <v>#REF!</v>
      </c>
      <c r="AR1646" s="19" t="e">
        <f>IF(#REF!=0,"",#REF!)</f>
        <v>#REF!</v>
      </c>
      <c r="AS1646" s="19" t="e">
        <f>#REF!</f>
        <v>#REF!</v>
      </c>
    </row>
    <row r="1647" spans="4:45" ht="19.5" thickTop="1" thickBot="1" x14ac:dyDescent="0.25">
      <c r="D1647" s="1" t="str">
        <f t="shared" si="482"/>
        <v/>
      </c>
      <c r="E1647" s="1" t="str">
        <f t="shared" si="483"/>
        <v/>
      </c>
      <c r="K1647" s="19" t="str">
        <f t="shared" si="470"/>
        <v/>
      </c>
      <c r="L1647" s="19">
        <f t="shared" si="480"/>
        <v>10000</v>
      </c>
      <c r="M1647" s="22" t="str">
        <f>TRIM(Data!$N1644)</f>
        <v>Johanna Taylor</v>
      </c>
      <c r="N1647" s="22" t="str">
        <f>TRIM(Data!$A1644)</f>
        <v>Johanna Taylor</v>
      </c>
      <c r="O1647" s="23">
        <f>IF(Data!$B1644=0,"",Data!$B1644)</f>
        <v>2010</v>
      </c>
      <c r="P1647" s="19" t="str">
        <f>IF(Data!$C1644=0,"",Data!$C1644)</f>
        <v>1</v>
      </c>
      <c r="Q1647" s="23" t="str">
        <f>IF($M1647="","",Data!$E1644)</f>
        <v>M</v>
      </c>
      <c r="R1647" s="23" t="str">
        <f t="shared" si="471"/>
        <v>M</v>
      </c>
      <c r="S1647" s="23" t="str">
        <f t="shared" si="472"/>
        <v>M</v>
      </c>
      <c r="T1647" s="19" t="str">
        <f>IF(Data!$F1644=0,"",Data!$F1644)</f>
        <v/>
      </c>
      <c r="U1647" s="19" t="str">
        <f>IF(Data!$G1644=0,"",Data!$G1644)</f>
        <v/>
      </c>
      <c r="V1647" s="19" t="str">
        <f>IF(Data!$D1644=0,"",Data!$D1644)</f>
        <v/>
      </c>
      <c r="W1647" s="19" t="str">
        <f>Data!$H1644</f>
        <v>Japonica</v>
      </c>
      <c r="Y1647" s="41" t="e">
        <f t="shared" si="467"/>
        <v>#REF!</v>
      </c>
      <c r="Z1647" s="8">
        <f t="shared" si="473"/>
        <v>10000</v>
      </c>
      <c r="AA1647" s="8" t="str">
        <f t="shared" si="474"/>
        <v>Johanna Taylor</v>
      </c>
      <c r="AB1647" s="8" t="str">
        <f t="shared" si="475"/>
        <v>M</v>
      </c>
      <c r="AC1647" s="8" t="str">
        <f t="shared" si="476"/>
        <v/>
      </c>
      <c r="AD1647" s="8" t="str">
        <f t="shared" si="481"/>
        <v/>
      </c>
      <c r="AE1647" s="8" t="str">
        <f t="shared" si="477"/>
        <v/>
      </c>
      <c r="AF1647" s="5">
        <f t="shared" si="478"/>
        <v>2010</v>
      </c>
      <c r="AG1647" s="46">
        <v>1644</v>
      </c>
      <c r="AH1647" s="47" t="str">
        <f t="shared" si="468"/>
        <v/>
      </c>
      <c r="AI1647" s="48" t="str">
        <f t="shared" si="469"/>
        <v/>
      </c>
      <c r="AK1647" s="22" t="e">
        <f>TRIM(#REF!)</f>
        <v>#REF!</v>
      </c>
      <c r="AL1647" s="23" t="e">
        <f>IF(#REF!=0,"",#REF!)</f>
        <v>#REF!</v>
      </c>
      <c r="AM1647" s="19" t="e">
        <f>IF(#REF!=0,"",#REF!)</f>
        <v>#REF!</v>
      </c>
      <c r="AN1647" s="23" t="e">
        <f>IF($AK1647="","",#REF!)</f>
        <v>#REF!</v>
      </c>
      <c r="AO1647" s="23" t="e">
        <f t="shared" si="479"/>
        <v>#REF!</v>
      </c>
      <c r="AP1647" s="19" t="e">
        <f>IF(#REF!=0,"",#REF!)</f>
        <v>#REF!</v>
      </c>
      <c r="AQ1647" s="19" t="e">
        <f>IF(#REF!=0,"",#REF!)</f>
        <v>#REF!</v>
      </c>
      <c r="AR1647" s="19" t="e">
        <f>IF(#REF!=0,"",#REF!)</f>
        <v>#REF!</v>
      </c>
      <c r="AS1647" s="19" t="e">
        <f>#REF!</f>
        <v>#REF!</v>
      </c>
    </row>
    <row r="1648" spans="4:45" ht="19.5" thickTop="1" thickBot="1" x14ac:dyDescent="0.25">
      <c r="D1648" s="1" t="str">
        <f t="shared" si="482"/>
        <v/>
      </c>
      <c r="E1648" s="1" t="str">
        <f t="shared" si="483"/>
        <v/>
      </c>
      <c r="K1648" s="19" t="str">
        <f t="shared" si="470"/>
        <v/>
      </c>
      <c r="L1648" s="19">
        <f t="shared" si="480"/>
        <v>10000</v>
      </c>
      <c r="M1648" s="22" t="str">
        <f>TRIM(Data!$N1645)</f>
        <v>John Druecker</v>
      </c>
      <c r="N1648" s="22" t="str">
        <f>TRIM(Data!$A1645)</f>
        <v>John Druecker (R)</v>
      </c>
      <c r="O1648" s="23">
        <f>IF(Data!$B1645=0,"",Data!$B1645)</f>
        <v>1981</v>
      </c>
      <c r="P1648" s="19" t="str">
        <f>IF(Data!$C1645=0,"",Data!$C1645)</f>
        <v/>
      </c>
      <c r="Q1648" s="23" t="str">
        <f>IF($M1648="","",Data!$E1645)</f>
        <v>VL</v>
      </c>
      <c r="R1648" s="23" t="str">
        <f t="shared" si="471"/>
        <v>VL</v>
      </c>
      <c r="S1648" s="23" t="str">
        <f t="shared" si="472"/>
        <v>VL</v>
      </c>
      <c r="T1648" s="19" t="str">
        <f>IF(Data!$F1645=0,"",Data!$F1645)</f>
        <v/>
      </c>
      <c r="U1648" s="19" t="str">
        <f>IF(Data!$G1645=0,"",Data!$G1645)</f>
        <v/>
      </c>
      <c r="V1648" s="19" t="str">
        <f>IF(Data!$D1645=0,"",Data!$D1645)</f>
        <v/>
      </c>
      <c r="W1648" s="19" t="str">
        <f>Data!$H1645</f>
        <v>Reticulata</v>
      </c>
      <c r="Y1648" s="41" t="e">
        <f t="shared" si="467"/>
        <v>#REF!</v>
      </c>
      <c r="Z1648" s="8">
        <f t="shared" si="473"/>
        <v>10000</v>
      </c>
      <c r="AA1648" s="8" t="str">
        <f t="shared" si="474"/>
        <v>John Druecker</v>
      </c>
      <c r="AB1648" s="8" t="str">
        <f t="shared" si="475"/>
        <v>VL</v>
      </c>
      <c r="AC1648" s="8" t="str">
        <f t="shared" si="476"/>
        <v/>
      </c>
      <c r="AD1648" s="8" t="str">
        <f t="shared" si="481"/>
        <v/>
      </c>
      <c r="AE1648" s="8" t="str">
        <f t="shared" si="477"/>
        <v/>
      </c>
      <c r="AF1648" s="5">
        <f t="shared" si="478"/>
        <v>1981</v>
      </c>
      <c r="AG1648" s="46">
        <v>1645</v>
      </c>
      <c r="AH1648" s="47" t="str">
        <f t="shared" si="468"/>
        <v/>
      </c>
      <c r="AI1648" s="48" t="str">
        <f t="shared" si="469"/>
        <v/>
      </c>
      <c r="AK1648" s="22" t="e">
        <f>TRIM(#REF!)</f>
        <v>#REF!</v>
      </c>
      <c r="AL1648" s="23" t="e">
        <f>IF(#REF!=0,"",#REF!)</f>
        <v>#REF!</v>
      </c>
      <c r="AM1648" s="19" t="e">
        <f>IF(#REF!=0,"",#REF!)</f>
        <v>#REF!</v>
      </c>
      <c r="AN1648" s="23" t="e">
        <f>IF($AK1648="","",#REF!)</f>
        <v>#REF!</v>
      </c>
      <c r="AO1648" s="23" t="e">
        <f t="shared" si="479"/>
        <v>#REF!</v>
      </c>
      <c r="AP1648" s="19" t="e">
        <f>IF(#REF!=0,"",#REF!)</f>
        <v>#REF!</v>
      </c>
      <c r="AQ1648" s="19" t="e">
        <f>IF(#REF!=0,"",#REF!)</f>
        <v>#REF!</v>
      </c>
      <c r="AR1648" s="19" t="e">
        <f>IF(#REF!=0,"",#REF!)</f>
        <v>#REF!</v>
      </c>
      <c r="AS1648" s="19" t="e">
        <f>#REF!</f>
        <v>#REF!</v>
      </c>
    </row>
    <row r="1649" spans="4:45" ht="19.5" thickTop="1" thickBot="1" x14ac:dyDescent="0.25">
      <c r="D1649" s="1" t="str">
        <f t="shared" si="482"/>
        <v/>
      </c>
      <c r="E1649" s="1" t="str">
        <f t="shared" si="483"/>
        <v/>
      </c>
      <c r="K1649" s="19" t="str">
        <f t="shared" si="470"/>
        <v/>
      </c>
      <c r="L1649" s="19">
        <f t="shared" si="480"/>
        <v>10000</v>
      </c>
      <c r="M1649" s="22" t="str">
        <f>TRIM(Data!$N1646)</f>
        <v>John Edwards</v>
      </c>
      <c r="N1649" s="22" t="str">
        <f>TRIM(Data!$A1646)</f>
        <v>John Edwards</v>
      </c>
      <c r="O1649" s="23">
        <f>IF(Data!$B1646=0,"",Data!$B1646)</f>
        <v>2006</v>
      </c>
      <c r="P1649" s="19" t="str">
        <f>IF(Data!$C1646=0,"",Data!$C1646)</f>
        <v>1</v>
      </c>
      <c r="Q1649" s="23" t="str">
        <f>IF($M1649="","",Data!$E1646)</f>
        <v>L</v>
      </c>
      <c r="R1649" s="23" t="str">
        <f t="shared" si="471"/>
        <v>L</v>
      </c>
      <c r="S1649" s="23" t="str">
        <f t="shared" si="472"/>
        <v>L</v>
      </c>
      <c r="T1649" s="19" t="str">
        <f>IF(Data!$F1646=0,"",Data!$F1646)</f>
        <v/>
      </c>
      <c r="U1649" s="19" t="str">
        <f>IF(Data!$G1646=0,"",Data!$G1646)</f>
        <v/>
      </c>
      <c r="V1649" s="19" t="str">
        <f>IF(Data!$D1646=0,"",Data!$D1646)</f>
        <v/>
      </c>
      <c r="W1649" s="19" t="str">
        <f>Data!$H1646</f>
        <v>Japonica</v>
      </c>
      <c r="Y1649" s="41" t="e">
        <f t="shared" si="467"/>
        <v>#REF!</v>
      </c>
      <c r="Z1649" s="8">
        <f t="shared" si="473"/>
        <v>10000</v>
      </c>
      <c r="AA1649" s="8" t="str">
        <f t="shared" si="474"/>
        <v>John Edwards</v>
      </c>
      <c r="AB1649" s="8" t="str">
        <f t="shared" si="475"/>
        <v>L</v>
      </c>
      <c r="AC1649" s="8" t="str">
        <f t="shared" si="476"/>
        <v/>
      </c>
      <c r="AD1649" s="8" t="str">
        <f t="shared" si="481"/>
        <v/>
      </c>
      <c r="AE1649" s="8" t="str">
        <f t="shared" si="477"/>
        <v/>
      </c>
      <c r="AF1649" s="5">
        <f t="shared" si="478"/>
        <v>2006</v>
      </c>
      <c r="AG1649" s="46">
        <v>1646</v>
      </c>
      <c r="AH1649" s="47" t="str">
        <f t="shared" si="468"/>
        <v/>
      </c>
      <c r="AI1649" s="48" t="str">
        <f t="shared" si="469"/>
        <v/>
      </c>
      <c r="AK1649" s="22" t="e">
        <f>TRIM(#REF!)</f>
        <v>#REF!</v>
      </c>
      <c r="AL1649" s="23" t="e">
        <f>IF(#REF!=0,"",#REF!)</f>
        <v>#REF!</v>
      </c>
      <c r="AM1649" s="19" t="e">
        <f>IF(#REF!=0,"",#REF!)</f>
        <v>#REF!</v>
      </c>
      <c r="AN1649" s="23" t="e">
        <f>IF($AK1649="","",#REF!)</f>
        <v>#REF!</v>
      </c>
      <c r="AO1649" s="23" t="e">
        <f t="shared" si="479"/>
        <v>#REF!</v>
      </c>
      <c r="AP1649" s="19" t="e">
        <f>IF(#REF!=0,"",#REF!)</f>
        <v>#REF!</v>
      </c>
      <c r="AQ1649" s="19" t="e">
        <f>IF(#REF!=0,"",#REF!)</f>
        <v>#REF!</v>
      </c>
      <c r="AR1649" s="19" t="e">
        <f>IF(#REF!=0,"",#REF!)</f>
        <v>#REF!</v>
      </c>
      <c r="AS1649" s="19" t="e">
        <f>#REF!</f>
        <v>#REF!</v>
      </c>
    </row>
    <row r="1650" spans="4:45" ht="19.5" thickTop="1" thickBot="1" x14ac:dyDescent="0.25">
      <c r="D1650" s="1" t="str">
        <f t="shared" si="482"/>
        <v/>
      </c>
      <c r="E1650" s="1" t="str">
        <f t="shared" si="483"/>
        <v/>
      </c>
      <c r="K1650" s="19" t="str">
        <f t="shared" si="470"/>
        <v/>
      </c>
      <c r="L1650" s="19">
        <f t="shared" si="480"/>
        <v>10000</v>
      </c>
      <c r="M1650" s="22" t="str">
        <f>TRIM(Data!$N1647)</f>
        <v>John Hall</v>
      </c>
      <c r="N1650" s="22" t="str">
        <f>TRIM(Data!$A1647)</f>
        <v>John Hall (R)</v>
      </c>
      <c r="O1650" s="23">
        <f>IF(Data!$B1647=0,"",Data!$B1647)</f>
        <v>1986</v>
      </c>
      <c r="P1650" s="19" t="str">
        <f>IF(Data!$C1647=0,"",Data!$C1647)</f>
        <v/>
      </c>
      <c r="Q1650" s="23" t="str">
        <f>IF($M1650="","",Data!$E1647)</f>
        <v>VL</v>
      </c>
      <c r="R1650" s="23" t="str">
        <f t="shared" si="471"/>
        <v>VL</v>
      </c>
      <c r="S1650" s="23" t="str">
        <f t="shared" si="472"/>
        <v>VL</v>
      </c>
      <c r="T1650" s="19" t="str">
        <f>IF(Data!$F1647=0,"",Data!$F1647)</f>
        <v/>
      </c>
      <c r="U1650" s="19" t="str">
        <f>IF(Data!$G1647=0,"",Data!$G1647)</f>
        <v/>
      </c>
      <c r="V1650" s="19" t="str">
        <f>IF(Data!$D1647=0,"",Data!$D1647)</f>
        <v/>
      </c>
      <c r="W1650" s="19" t="str">
        <f>Data!$H1647</f>
        <v>Reticulata</v>
      </c>
      <c r="Y1650" s="41" t="e">
        <f t="shared" si="467"/>
        <v>#REF!</v>
      </c>
      <c r="Z1650" s="8">
        <f t="shared" si="473"/>
        <v>10000</v>
      </c>
      <c r="AA1650" s="8" t="str">
        <f t="shared" si="474"/>
        <v>John Hall</v>
      </c>
      <c r="AB1650" s="8" t="str">
        <f t="shared" si="475"/>
        <v>VL</v>
      </c>
      <c r="AC1650" s="8" t="str">
        <f t="shared" si="476"/>
        <v/>
      </c>
      <c r="AD1650" s="8" t="str">
        <f t="shared" si="481"/>
        <v/>
      </c>
      <c r="AE1650" s="8" t="str">
        <f t="shared" si="477"/>
        <v/>
      </c>
      <c r="AF1650" s="5">
        <f t="shared" si="478"/>
        <v>1986</v>
      </c>
      <c r="AG1650" s="46">
        <v>1647</v>
      </c>
      <c r="AH1650" s="47" t="str">
        <f t="shared" si="468"/>
        <v/>
      </c>
      <c r="AI1650" s="48" t="str">
        <f t="shared" si="469"/>
        <v/>
      </c>
      <c r="AK1650" s="22" t="e">
        <f>TRIM(#REF!)</f>
        <v>#REF!</v>
      </c>
      <c r="AL1650" s="23" t="e">
        <f>IF(#REF!=0,"",#REF!)</f>
        <v>#REF!</v>
      </c>
      <c r="AM1650" s="19" t="e">
        <f>IF(#REF!=0,"",#REF!)</f>
        <v>#REF!</v>
      </c>
      <c r="AN1650" s="23" t="e">
        <f>IF($AK1650="","",#REF!)</f>
        <v>#REF!</v>
      </c>
      <c r="AO1650" s="23" t="e">
        <f t="shared" si="479"/>
        <v>#REF!</v>
      </c>
      <c r="AP1650" s="19" t="e">
        <f>IF(#REF!=0,"",#REF!)</f>
        <v>#REF!</v>
      </c>
      <c r="AQ1650" s="19" t="e">
        <f>IF(#REF!=0,"",#REF!)</f>
        <v>#REF!</v>
      </c>
      <c r="AR1650" s="19" t="e">
        <f>IF(#REF!=0,"",#REF!)</f>
        <v>#REF!</v>
      </c>
      <c r="AS1650" s="19" t="e">
        <f>#REF!</f>
        <v>#REF!</v>
      </c>
    </row>
    <row r="1651" spans="4:45" ht="19.5" thickTop="1" thickBot="1" x14ac:dyDescent="0.25">
      <c r="D1651" s="1" t="str">
        <f t="shared" si="482"/>
        <v/>
      </c>
      <c r="E1651" s="1" t="str">
        <f t="shared" si="483"/>
        <v/>
      </c>
      <c r="K1651" s="19" t="str">
        <f t="shared" si="470"/>
        <v/>
      </c>
      <c r="L1651" s="19">
        <f t="shared" si="480"/>
        <v>10000</v>
      </c>
      <c r="M1651" s="22" t="str">
        <f>TRIM(Data!$N1648)</f>
        <v>John Holliman</v>
      </c>
      <c r="N1651" s="22" t="str">
        <f>TRIM(Data!$A1648)</f>
        <v>John Holliman</v>
      </c>
      <c r="O1651" s="23">
        <f>IF(Data!$B1648=0,"",Data!$B1648)</f>
        <v>1992</v>
      </c>
      <c r="P1651" s="19" t="str">
        <f>IF(Data!$C1648=0,"",Data!$C1648)</f>
        <v>1</v>
      </c>
      <c r="Q1651" s="23" t="str">
        <f>IF($M1651="","",Data!$E1648)</f>
        <v>M</v>
      </c>
      <c r="R1651" s="23" t="str">
        <f t="shared" si="471"/>
        <v>M</v>
      </c>
      <c r="S1651" s="23" t="str">
        <f t="shared" si="472"/>
        <v>M</v>
      </c>
      <c r="T1651" s="19" t="str">
        <f>IF(Data!$F1648=0,"",Data!$F1648)</f>
        <v/>
      </c>
      <c r="U1651" s="19" t="str">
        <f>IF(Data!$G1648=0,"",Data!$G1648)</f>
        <v/>
      </c>
      <c r="V1651" s="19" t="str">
        <f>IF(Data!$D1648=0,"",Data!$D1648)</f>
        <v/>
      </c>
      <c r="W1651" s="19" t="str">
        <f>Data!$H1648</f>
        <v>Japonica</v>
      </c>
      <c r="Y1651" s="41" t="e">
        <f t="shared" si="467"/>
        <v>#REF!</v>
      </c>
      <c r="Z1651" s="8">
        <f t="shared" si="473"/>
        <v>10000</v>
      </c>
      <c r="AA1651" s="8" t="str">
        <f t="shared" si="474"/>
        <v>John Holliman</v>
      </c>
      <c r="AB1651" s="8" t="str">
        <f t="shared" si="475"/>
        <v>M</v>
      </c>
      <c r="AC1651" s="8" t="str">
        <f t="shared" si="476"/>
        <v/>
      </c>
      <c r="AD1651" s="8" t="str">
        <f t="shared" si="481"/>
        <v/>
      </c>
      <c r="AE1651" s="8" t="str">
        <f t="shared" si="477"/>
        <v/>
      </c>
      <c r="AF1651" s="5">
        <f t="shared" si="478"/>
        <v>1992</v>
      </c>
      <c r="AG1651" s="46">
        <v>1648</v>
      </c>
      <c r="AH1651" s="47" t="str">
        <f t="shared" si="468"/>
        <v/>
      </c>
      <c r="AI1651" s="48" t="str">
        <f t="shared" si="469"/>
        <v/>
      </c>
      <c r="AK1651" s="22" t="e">
        <f>TRIM(#REF!)</f>
        <v>#REF!</v>
      </c>
      <c r="AL1651" s="23" t="e">
        <f>IF(#REF!=0,"",#REF!)</f>
        <v>#REF!</v>
      </c>
      <c r="AM1651" s="19" t="e">
        <f>IF(#REF!=0,"",#REF!)</f>
        <v>#REF!</v>
      </c>
      <c r="AN1651" s="23" t="e">
        <f>IF($AK1651="","",#REF!)</f>
        <v>#REF!</v>
      </c>
      <c r="AO1651" s="23" t="e">
        <f t="shared" si="479"/>
        <v>#REF!</v>
      </c>
      <c r="AP1651" s="19" t="e">
        <f>IF(#REF!=0,"",#REF!)</f>
        <v>#REF!</v>
      </c>
      <c r="AQ1651" s="19" t="e">
        <f>IF(#REF!=0,"",#REF!)</f>
        <v>#REF!</v>
      </c>
      <c r="AR1651" s="19" t="e">
        <f>IF(#REF!=0,"",#REF!)</f>
        <v>#REF!</v>
      </c>
      <c r="AS1651" s="19" t="e">
        <f>#REF!</f>
        <v>#REF!</v>
      </c>
    </row>
    <row r="1652" spans="4:45" ht="19.5" thickTop="1" thickBot="1" x14ac:dyDescent="0.25">
      <c r="D1652" s="1" t="str">
        <f t="shared" si="482"/>
        <v/>
      </c>
      <c r="E1652" s="1" t="str">
        <f t="shared" si="483"/>
        <v/>
      </c>
      <c r="K1652" s="19" t="str">
        <f t="shared" si="470"/>
        <v/>
      </c>
      <c r="L1652" s="19">
        <f t="shared" si="480"/>
        <v>10000</v>
      </c>
      <c r="M1652" s="22" t="str">
        <f>TRIM(Data!$N1649)</f>
        <v>John Houser</v>
      </c>
      <c r="N1652" s="22" t="str">
        <f>TRIM(Data!$A1649)</f>
        <v>John Houser</v>
      </c>
      <c r="O1652" s="23">
        <f>IF(Data!$B1649=0,"",Data!$B1649)</f>
        <v>1949</v>
      </c>
      <c r="P1652" s="19" t="str">
        <f>IF(Data!$C1649=0,"",Data!$C1649)</f>
        <v/>
      </c>
      <c r="Q1652" s="23" t="str">
        <f>IF($M1652="","",Data!$E1649)</f>
        <v>M-L</v>
      </c>
      <c r="R1652" s="23" t="str">
        <f t="shared" si="471"/>
        <v>M</v>
      </c>
      <c r="S1652" s="23" t="str">
        <f t="shared" si="472"/>
        <v>M</v>
      </c>
      <c r="T1652" s="19" t="str">
        <f>IF(Data!$F1649=0,"",Data!$F1649)</f>
        <v/>
      </c>
      <c r="U1652" s="19" t="str">
        <f>IF(Data!$G1649=0,"",Data!$G1649)</f>
        <v/>
      </c>
      <c r="V1652" s="19" t="str">
        <f>IF(Data!$D1649=0,"",Data!$D1649)</f>
        <v/>
      </c>
      <c r="W1652" s="19" t="str">
        <f>Data!$H1649</f>
        <v>Japonica</v>
      </c>
      <c r="Y1652" s="41" t="e">
        <f t="shared" si="467"/>
        <v>#REF!</v>
      </c>
      <c r="Z1652" s="8">
        <f t="shared" si="473"/>
        <v>10000</v>
      </c>
      <c r="AA1652" s="8" t="str">
        <f t="shared" si="474"/>
        <v>John Houser</v>
      </c>
      <c r="AB1652" s="8" t="str">
        <f t="shared" si="475"/>
        <v>M</v>
      </c>
      <c r="AC1652" s="8" t="str">
        <f t="shared" si="476"/>
        <v/>
      </c>
      <c r="AD1652" s="8" t="str">
        <f t="shared" si="481"/>
        <v/>
      </c>
      <c r="AE1652" s="8" t="str">
        <f t="shared" si="477"/>
        <v/>
      </c>
      <c r="AF1652" s="5">
        <f t="shared" si="478"/>
        <v>1949</v>
      </c>
      <c r="AG1652" s="46">
        <v>1649</v>
      </c>
      <c r="AH1652" s="47" t="str">
        <f t="shared" si="468"/>
        <v/>
      </c>
      <c r="AI1652" s="48" t="str">
        <f t="shared" si="469"/>
        <v/>
      </c>
      <c r="AK1652" s="22" t="e">
        <f>TRIM(#REF!)</f>
        <v>#REF!</v>
      </c>
      <c r="AL1652" s="23" t="e">
        <f>IF(#REF!=0,"",#REF!)</f>
        <v>#REF!</v>
      </c>
      <c r="AM1652" s="19" t="e">
        <f>IF(#REF!=0,"",#REF!)</f>
        <v>#REF!</v>
      </c>
      <c r="AN1652" s="23" t="e">
        <f>IF($AK1652="","",#REF!)</f>
        <v>#REF!</v>
      </c>
      <c r="AO1652" s="23" t="e">
        <f t="shared" si="479"/>
        <v>#REF!</v>
      </c>
      <c r="AP1652" s="19" t="e">
        <f>IF(#REF!=0,"",#REF!)</f>
        <v>#REF!</v>
      </c>
      <c r="AQ1652" s="19" t="e">
        <f>IF(#REF!=0,"",#REF!)</f>
        <v>#REF!</v>
      </c>
      <c r="AR1652" s="19" t="e">
        <f>IF(#REF!=0,"",#REF!)</f>
        <v>#REF!</v>
      </c>
      <c r="AS1652" s="19" t="e">
        <f>#REF!</f>
        <v>#REF!</v>
      </c>
    </row>
    <row r="1653" spans="4:45" ht="19.5" thickTop="1" thickBot="1" x14ac:dyDescent="0.25">
      <c r="D1653" s="1" t="str">
        <f t="shared" si="482"/>
        <v/>
      </c>
      <c r="E1653" s="1" t="str">
        <f t="shared" si="483"/>
        <v/>
      </c>
      <c r="K1653" s="19" t="str">
        <f t="shared" si="470"/>
        <v/>
      </c>
      <c r="L1653" s="19">
        <f t="shared" si="480"/>
        <v>10000</v>
      </c>
      <c r="M1653" s="22" t="str">
        <f>TRIM(Data!$N1650)</f>
        <v>John Hunt</v>
      </c>
      <c r="N1653" s="22" t="str">
        <f>TRIM(Data!$A1650)</f>
        <v>John Hunt (R)</v>
      </c>
      <c r="O1653" s="23">
        <f>IF(Data!$B1650=0,"",Data!$B1650)</f>
        <v>1988</v>
      </c>
      <c r="P1653" s="19" t="str">
        <f>IF(Data!$C1650=0,"",Data!$C1650)</f>
        <v>1</v>
      </c>
      <c r="Q1653" s="23" t="str">
        <f>IF($M1653="","",Data!$E1650)</f>
        <v>VL</v>
      </c>
      <c r="R1653" s="23" t="str">
        <f t="shared" si="471"/>
        <v>VL</v>
      </c>
      <c r="S1653" s="23" t="str">
        <f t="shared" si="472"/>
        <v>VL</v>
      </c>
      <c r="T1653" s="19" t="str">
        <f>IF(Data!$F1650=0,"",Data!$F1650)</f>
        <v/>
      </c>
      <c r="U1653" s="19" t="str">
        <f>IF(Data!$G1650=0,"",Data!$G1650)</f>
        <v/>
      </c>
      <c r="V1653" s="19" t="str">
        <f>IF(Data!$D1650=0,"",Data!$D1650)</f>
        <v/>
      </c>
      <c r="W1653" s="19" t="str">
        <f>Data!$H1650</f>
        <v>Reticulata</v>
      </c>
      <c r="Y1653" s="41" t="e">
        <f t="shared" si="467"/>
        <v>#REF!</v>
      </c>
      <c r="Z1653" s="8">
        <f t="shared" si="473"/>
        <v>10000</v>
      </c>
      <c r="AA1653" s="8" t="str">
        <f t="shared" si="474"/>
        <v>John Hunt</v>
      </c>
      <c r="AB1653" s="8" t="str">
        <f t="shared" si="475"/>
        <v>VL</v>
      </c>
      <c r="AC1653" s="8" t="str">
        <f t="shared" si="476"/>
        <v/>
      </c>
      <c r="AD1653" s="8" t="str">
        <f t="shared" si="481"/>
        <v/>
      </c>
      <c r="AE1653" s="8" t="str">
        <f t="shared" si="477"/>
        <v/>
      </c>
      <c r="AF1653" s="5">
        <f t="shared" si="478"/>
        <v>1988</v>
      </c>
      <c r="AG1653" s="46">
        <v>1650</v>
      </c>
      <c r="AH1653" s="47" t="str">
        <f t="shared" si="468"/>
        <v/>
      </c>
      <c r="AI1653" s="48" t="str">
        <f t="shared" si="469"/>
        <v/>
      </c>
      <c r="AK1653" s="22" t="e">
        <f>TRIM(#REF!)</f>
        <v>#REF!</v>
      </c>
      <c r="AL1653" s="23" t="e">
        <f>IF(#REF!=0,"",#REF!)</f>
        <v>#REF!</v>
      </c>
      <c r="AM1653" s="19" t="e">
        <f>IF(#REF!=0,"",#REF!)</f>
        <v>#REF!</v>
      </c>
      <c r="AN1653" s="23" t="e">
        <f>IF($AK1653="","",#REF!)</f>
        <v>#REF!</v>
      </c>
      <c r="AO1653" s="23" t="e">
        <f t="shared" si="479"/>
        <v>#REF!</v>
      </c>
      <c r="AP1653" s="19" t="e">
        <f>IF(#REF!=0,"",#REF!)</f>
        <v>#REF!</v>
      </c>
      <c r="AQ1653" s="19" t="e">
        <f>IF(#REF!=0,"",#REF!)</f>
        <v>#REF!</v>
      </c>
      <c r="AR1653" s="19" t="e">
        <f>IF(#REF!=0,"",#REF!)</f>
        <v>#REF!</v>
      </c>
      <c r="AS1653" s="19" t="e">
        <f>#REF!</f>
        <v>#REF!</v>
      </c>
    </row>
    <row r="1654" spans="4:45" ht="19.5" thickTop="1" thickBot="1" x14ac:dyDescent="0.25">
      <c r="D1654" s="1" t="str">
        <f t="shared" si="482"/>
        <v/>
      </c>
      <c r="E1654" s="1" t="str">
        <f t="shared" si="483"/>
        <v/>
      </c>
      <c r="K1654" s="19" t="str">
        <f t="shared" si="470"/>
        <v/>
      </c>
      <c r="L1654" s="19">
        <f t="shared" si="480"/>
        <v>10000</v>
      </c>
      <c r="M1654" s="22" t="str">
        <f>TRIM(Data!$N1651)</f>
        <v>John Illges</v>
      </c>
      <c r="N1654" s="22" t="str">
        <f>TRIM(Data!$A1651)</f>
        <v>John Illges</v>
      </c>
      <c r="O1654" s="23">
        <f>IF(Data!$B1651=0,"",Data!$B1651)</f>
        <v>1840</v>
      </c>
      <c r="P1654" s="19" t="str">
        <f>IF(Data!$C1651=0,"",Data!$C1651)</f>
        <v>1</v>
      </c>
      <c r="Q1654" s="23" t="str">
        <f>IF($M1654="","",Data!$E1651)</f>
        <v>M</v>
      </c>
      <c r="R1654" s="23" t="str">
        <f t="shared" si="471"/>
        <v>M</v>
      </c>
      <c r="S1654" s="23" t="str">
        <f t="shared" si="472"/>
        <v>M</v>
      </c>
      <c r="T1654" s="19" t="str">
        <f>IF(Data!$F1651=0,"",Data!$F1651)</f>
        <v/>
      </c>
      <c r="U1654" s="19" t="str">
        <f>IF(Data!$G1651=0,"",Data!$G1651)</f>
        <v/>
      </c>
      <c r="V1654" s="19" t="str">
        <f>IF(Data!$D1651=0,"",Data!$D1651)</f>
        <v>ANTIQUE</v>
      </c>
      <c r="W1654" s="19" t="str">
        <f>Data!$H1651</f>
        <v>Japonica</v>
      </c>
      <c r="Y1654" s="41" t="e">
        <f t="shared" si="467"/>
        <v>#REF!</v>
      </c>
      <c r="Z1654" s="8">
        <f t="shared" si="473"/>
        <v>1654</v>
      </c>
      <c r="AA1654" s="8" t="str">
        <f t="shared" si="474"/>
        <v>John Illges</v>
      </c>
      <c r="AB1654" s="8" t="str">
        <f t="shared" si="475"/>
        <v>M</v>
      </c>
      <c r="AC1654" s="8" t="str">
        <f t="shared" si="476"/>
        <v/>
      </c>
      <c r="AD1654" s="8" t="str">
        <f t="shared" si="481"/>
        <v/>
      </c>
      <c r="AE1654" s="8" t="str">
        <f t="shared" si="477"/>
        <v>ANTIQUE</v>
      </c>
      <c r="AF1654" s="5">
        <f t="shared" si="478"/>
        <v>1840</v>
      </c>
      <c r="AG1654" s="46">
        <v>1651</v>
      </c>
      <c r="AH1654" s="47" t="str">
        <f t="shared" si="468"/>
        <v/>
      </c>
      <c r="AI1654" s="48" t="str">
        <f t="shared" si="469"/>
        <v/>
      </c>
      <c r="AK1654" s="22" t="e">
        <f>TRIM(#REF!)</f>
        <v>#REF!</v>
      </c>
      <c r="AL1654" s="23" t="e">
        <f>IF(#REF!=0,"",#REF!)</f>
        <v>#REF!</v>
      </c>
      <c r="AM1654" s="19" t="e">
        <f>IF(#REF!=0,"",#REF!)</f>
        <v>#REF!</v>
      </c>
      <c r="AN1654" s="23" t="e">
        <f>IF($AK1654="","",#REF!)</f>
        <v>#REF!</v>
      </c>
      <c r="AO1654" s="23" t="e">
        <f t="shared" si="479"/>
        <v>#REF!</v>
      </c>
      <c r="AP1654" s="19" t="e">
        <f>IF(#REF!=0,"",#REF!)</f>
        <v>#REF!</v>
      </c>
      <c r="AQ1654" s="19" t="e">
        <f>IF(#REF!=0,"",#REF!)</f>
        <v>#REF!</v>
      </c>
      <c r="AR1654" s="19" t="e">
        <f>IF(#REF!=0,"",#REF!)</f>
        <v>#REF!</v>
      </c>
      <c r="AS1654" s="19" t="e">
        <f>#REF!</f>
        <v>#REF!</v>
      </c>
    </row>
    <row r="1655" spans="4:45" ht="19.5" thickTop="1" thickBot="1" x14ac:dyDescent="0.25">
      <c r="D1655" s="1" t="str">
        <f t="shared" si="482"/>
        <v/>
      </c>
      <c r="E1655" s="1" t="str">
        <f t="shared" si="483"/>
        <v/>
      </c>
      <c r="K1655" s="19" t="str">
        <f t="shared" si="470"/>
        <v/>
      </c>
      <c r="L1655" s="19">
        <f t="shared" si="480"/>
        <v>10000</v>
      </c>
      <c r="M1655" s="22" t="str">
        <f>TRIM(Data!$N1652)</f>
        <v>John L. Shirah</v>
      </c>
      <c r="N1655" s="22" t="str">
        <f>TRIM(Data!$A1652)</f>
        <v>John L. Shirah</v>
      </c>
      <c r="O1655" s="23">
        <f>IF(Data!$B1652=0,"",Data!$B1652)</f>
        <v>2005</v>
      </c>
      <c r="P1655" s="19" t="str">
        <f>IF(Data!$C1652=0,"",Data!$C1652)</f>
        <v>1</v>
      </c>
      <c r="Q1655" s="23" t="str">
        <f>IF($M1655="","",Data!$E1652)</f>
        <v>M-L</v>
      </c>
      <c r="R1655" s="23" t="str">
        <f t="shared" si="471"/>
        <v>M</v>
      </c>
      <c r="S1655" s="23" t="str">
        <f t="shared" si="472"/>
        <v>M</v>
      </c>
      <c r="T1655" s="19" t="str">
        <f>IF(Data!$F1652=0,"",Data!$F1652)</f>
        <v/>
      </c>
      <c r="U1655" s="19" t="str">
        <f>IF(Data!$G1652=0,"",Data!$G1652)</f>
        <v>FD</v>
      </c>
      <c r="V1655" s="19" t="str">
        <f>IF(Data!$D1652=0,"",Data!$D1652)</f>
        <v/>
      </c>
      <c r="W1655" s="19" t="str">
        <f>Data!$H1652</f>
        <v>Japonica</v>
      </c>
      <c r="Y1655" s="41" t="e">
        <f t="shared" si="467"/>
        <v>#REF!</v>
      </c>
      <c r="Z1655" s="8">
        <f t="shared" si="473"/>
        <v>10000</v>
      </c>
      <c r="AA1655" s="8" t="str">
        <f t="shared" si="474"/>
        <v>John L. Shirah</v>
      </c>
      <c r="AB1655" s="8" t="str">
        <f t="shared" si="475"/>
        <v>M</v>
      </c>
      <c r="AC1655" s="8" t="str">
        <f t="shared" si="476"/>
        <v/>
      </c>
      <c r="AD1655" s="8" t="str">
        <f t="shared" si="481"/>
        <v>FD</v>
      </c>
      <c r="AE1655" s="8" t="str">
        <f t="shared" si="477"/>
        <v/>
      </c>
      <c r="AF1655" s="5">
        <f t="shared" si="478"/>
        <v>2005</v>
      </c>
      <c r="AG1655" s="46">
        <v>1652</v>
      </c>
      <c r="AH1655" s="47" t="str">
        <f t="shared" si="468"/>
        <v/>
      </c>
      <c r="AI1655" s="48" t="str">
        <f t="shared" si="469"/>
        <v/>
      </c>
      <c r="AK1655" s="22" t="e">
        <f>TRIM(#REF!)</f>
        <v>#REF!</v>
      </c>
      <c r="AL1655" s="23" t="e">
        <f>IF(#REF!=0,"",#REF!)</f>
        <v>#REF!</v>
      </c>
      <c r="AM1655" s="19" t="e">
        <f>IF(#REF!=0,"",#REF!)</f>
        <v>#REF!</v>
      </c>
      <c r="AN1655" s="23" t="e">
        <f>IF($AK1655="","",#REF!)</f>
        <v>#REF!</v>
      </c>
      <c r="AO1655" s="23" t="e">
        <f t="shared" si="479"/>
        <v>#REF!</v>
      </c>
      <c r="AP1655" s="19" t="e">
        <f>IF(#REF!=0,"",#REF!)</f>
        <v>#REF!</v>
      </c>
      <c r="AQ1655" s="19" t="e">
        <f>IF(#REF!=0,"",#REF!)</f>
        <v>#REF!</v>
      </c>
      <c r="AR1655" s="19" t="e">
        <f>IF(#REF!=0,"",#REF!)</f>
        <v>#REF!</v>
      </c>
      <c r="AS1655" s="19" t="e">
        <f>#REF!</f>
        <v>#REF!</v>
      </c>
    </row>
    <row r="1656" spans="4:45" ht="19.5" thickTop="1" thickBot="1" x14ac:dyDescent="0.25">
      <c r="D1656" s="1" t="str">
        <f t="shared" si="482"/>
        <v/>
      </c>
      <c r="E1656" s="1" t="str">
        <f t="shared" si="483"/>
        <v/>
      </c>
      <c r="K1656" s="19" t="str">
        <f t="shared" si="470"/>
        <v/>
      </c>
      <c r="L1656" s="19">
        <f t="shared" si="480"/>
        <v>10000</v>
      </c>
      <c r="M1656" s="22" t="str">
        <f>TRIM(Data!$N1653)</f>
        <v>John Marshall (See Mrs. K. Sawada)</v>
      </c>
      <c r="N1656" s="22" t="str">
        <f>TRIM(Data!$A1653)</f>
        <v>John Marshall (See Mrs. K. Sawada)</v>
      </c>
      <c r="O1656" s="23">
        <f>IF(Data!$B1653=0,"",Data!$B1653)</f>
        <v>1940</v>
      </c>
      <c r="P1656" s="19" t="str">
        <f>IF(Data!$C1653=0,"",Data!$C1653)</f>
        <v/>
      </c>
      <c r="Q1656" s="23" t="str">
        <f>IF($M1656="","",Data!$E1653)</f>
        <v>M</v>
      </c>
      <c r="R1656" s="23" t="str">
        <f t="shared" si="471"/>
        <v>M</v>
      </c>
      <c r="S1656" s="23" t="str">
        <f t="shared" si="472"/>
        <v>M</v>
      </c>
      <c r="T1656" s="19" t="str">
        <f>IF(Data!$F1653=0,"",Data!$F1653)</f>
        <v/>
      </c>
      <c r="U1656" s="19" t="str">
        <f>IF(Data!$G1653=0,"",Data!$G1653)</f>
        <v>FD</v>
      </c>
      <c r="V1656" s="19" t="str">
        <f>IF(Data!$D1653=0,"",Data!$D1653)</f>
        <v/>
      </c>
      <c r="W1656" s="19" t="str">
        <f>Data!$H1653</f>
        <v>Japonica</v>
      </c>
      <c r="Y1656" s="41" t="e">
        <f t="shared" si="467"/>
        <v>#REF!</v>
      </c>
      <c r="Z1656" s="8">
        <f t="shared" si="473"/>
        <v>10000</v>
      </c>
      <c r="AA1656" s="8" t="str">
        <f t="shared" si="474"/>
        <v>John Marshall (See Mrs. K. Sawada)</v>
      </c>
      <c r="AB1656" s="8" t="str">
        <f t="shared" si="475"/>
        <v>M</v>
      </c>
      <c r="AC1656" s="8" t="str">
        <f t="shared" si="476"/>
        <v/>
      </c>
      <c r="AD1656" s="8" t="str">
        <f t="shared" si="481"/>
        <v>FD</v>
      </c>
      <c r="AE1656" s="8" t="str">
        <f t="shared" si="477"/>
        <v/>
      </c>
      <c r="AF1656" s="5">
        <f t="shared" si="478"/>
        <v>1940</v>
      </c>
      <c r="AG1656" s="46">
        <v>1653</v>
      </c>
      <c r="AH1656" s="47" t="str">
        <f t="shared" si="468"/>
        <v/>
      </c>
      <c r="AI1656" s="48" t="str">
        <f t="shared" si="469"/>
        <v/>
      </c>
      <c r="AK1656" s="22" t="e">
        <f>TRIM(#REF!)</f>
        <v>#REF!</v>
      </c>
      <c r="AL1656" s="23" t="e">
        <f>IF(#REF!=0,"",#REF!)</f>
        <v>#REF!</v>
      </c>
      <c r="AM1656" s="19" t="e">
        <f>IF(#REF!=0,"",#REF!)</f>
        <v>#REF!</v>
      </c>
      <c r="AN1656" s="23" t="e">
        <f>IF($AK1656="","",#REF!)</f>
        <v>#REF!</v>
      </c>
      <c r="AO1656" s="23" t="e">
        <f t="shared" si="479"/>
        <v>#REF!</v>
      </c>
      <c r="AP1656" s="19" t="e">
        <f>IF(#REF!=0,"",#REF!)</f>
        <v>#REF!</v>
      </c>
      <c r="AQ1656" s="19" t="e">
        <f>IF(#REF!=0,"",#REF!)</f>
        <v>#REF!</v>
      </c>
      <c r="AR1656" s="19" t="e">
        <f>IF(#REF!=0,"",#REF!)</f>
        <v>#REF!</v>
      </c>
      <c r="AS1656" s="19" t="e">
        <f>#REF!</f>
        <v>#REF!</v>
      </c>
    </row>
    <row r="1657" spans="4:45" ht="19.5" thickTop="1" thickBot="1" x14ac:dyDescent="0.25">
      <c r="D1657" s="1" t="str">
        <f t="shared" si="482"/>
        <v/>
      </c>
      <c r="E1657" s="1" t="str">
        <f t="shared" si="483"/>
        <v/>
      </c>
      <c r="K1657" s="19" t="str">
        <f t="shared" si="470"/>
        <v/>
      </c>
      <c r="L1657" s="19">
        <f t="shared" si="480"/>
        <v>10000</v>
      </c>
      <c r="M1657" s="22" t="str">
        <f>TRIM(Data!$N1654)</f>
        <v>John Movich</v>
      </c>
      <c r="N1657" s="22" t="str">
        <f>TRIM(Data!$A1654)</f>
        <v>John Movich (R)</v>
      </c>
      <c r="O1657" s="23">
        <f>IF(Data!$B1654=0,"",Data!$B1654)</f>
        <v>1983</v>
      </c>
      <c r="P1657" s="19" t="str">
        <f>IF(Data!$C1654=0,"",Data!$C1654)</f>
        <v>1</v>
      </c>
      <c r="Q1657" s="23" t="str">
        <f>IF($M1657="","",Data!$E1654)</f>
        <v>VL</v>
      </c>
      <c r="R1657" s="23" t="str">
        <f t="shared" si="471"/>
        <v>VL</v>
      </c>
      <c r="S1657" s="23" t="str">
        <f t="shared" si="472"/>
        <v>VL</v>
      </c>
      <c r="T1657" s="19" t="str">
        <f>IF(Data!$F1654=0,"",Data!$F1654)</f>
        <v/>
      </c>
      <c r="U1657" s="19" t="str">
        <f>IF(Data!$G1654=0,"",Data!$G1654)</f>
        <v/>
      </c>
      <c r="V1657" s="19" t="str">
        <f>IF(Data!$D1654=0,"",Data!$D1654)</f>
        <v/>
      </c>
      <c r="W1657" s="19" t="str">
        <f>Data!$H1654</f>
        <v>Reticulata</v>
      </c>
      <c r="Y1657" s="41" t="e">
        <f t="shared" si="467"/>
        <v>#REF!</v>
      </c>
      <c r="Z1657" s="8">
        <f t="shared" si="473"/>
        <v>10000</v>
      </c>
      <c r="AA1657" s="8" t="str">
        <f t="shared" si="474"/>
        <v>John Movich</v>
      </c>
      <c r="AB1657" s="8" t="str">
        <f t="shared" si="475"/>
        <v>VL</v>
      </c>
      <c r="AC1657" s="8" t="str">
        <f t="shared" si="476"/>
        <v/>
      </c>
      <c r="AD1657" s="8" t="str">
        <f t="shared" si="481"/>
        <v/>
      </c>
      <c r="AE1657" s="8" t="str">
        <f t="shared" si="477"/>
        <v/>
      </c>
      <c r="AF1657" s="5">
        <f t="shared" si="478"/>
        <v>1983</v>
      </c>
      <c r="AG1657" s="46">
        <v>1654</v>
      </c>
      <c r="AH1657" s="47" t="str">
        <f t="shared" si="468"/>
        <v/>
      </c>
      <c r="AI1657" s="48" t="str">
        <f t="shared" si="469"/>
        <v/>
      </c>
      <c r="AK1657" s="22" t="e">
        <f>TRIM(#REF!)</f>
        <v>#REF!</v>
      </c>
      <c r="AL1657" s="23" t="e">
        <f>IF(#REF!=0,"",#REF!)</f>
        <v>#REF!</v>
      </c>
      <c r="AM1657" s="19" t="e">
        <f>IF(#REF!=0,"",#REF!)</f>
        <v>#REF!</v>
      </c>
      <c r="AN1657" s="23" t="e">
        <f>IF($AK1657="","",#REF!)</f>
        <v>#REF!</v>
      </c>
      <c r="AO1657" s="23" t="e">
        <f t="shared" si="479"/>
        <v>#REF!</v>
      </c>
      <c r="AP1657" s="19" t="e">
        <f>IF(#REF!=0,"",#REF!)</f>
        <v>#REF!</v>
      </c>
      <c r="AQ1657" s="19" t="e">
        <f>IF(#REF!=0,"",#REF!)</f>
        <v>#REF!</v>
      </c>
      <c r="AR1657" s="19" t="e">
        <f>IF(#REF!=0,"",#REF!)</f>
        <v>#REF!</v>
      </c>
      <c r="AS1657" s="19" t="e">
        <f>#REF!</f>
        <v>#REF!</v>
      </c>
    </row>
    <row r="1658" spans="4:45" ht="19.5" thickTop="1" thickBot="1" x14ac:dyDescent="0.25">
      <c r="D1658" s="1" t="str">
        <f t="shared" si="482"/>
        <v/>
      </c>
      <c r="E1658" s="1" t="str">
        <f t="shared" si="483"/>
        <v/>
      </c>
      <c r="K1658" s="19" t="str">
        <f t="shared" si="470"/>
        <v/>
      </c>
      <c r="L1658" s="19">
        <f t="shared" si="480"/>
        <v>10000</v>
      </c>
      <c r="M1658" s="22" t="str">
        <f>TRIM(Data!$N1655)</f>
        <v>John Newsome</v>
      </c>
      <c r="N1658" s="22" t="str">
        <f>TRIM(Data!$A1655)</f>
        <v>John Newsome (R)</v>
      </c>
      <c r="O1658" s="23">
        <f>IF(Data!$B1655=0,"",Data!$B1655)</f>
        <v>1983</v>
      </c>
      <c r="P1658" s="19" t="str">
        <f>IF(Data!$C1655=0,"",Data!$C1655)</f>
        <v>1</v>
      </c>
      <c r="Q1658" s="23" t="str">
        <f>IF($M1658="","",Data!$E1655)</f>
        <v>L</v>
      </c>
      <c r="R1658" s="23" t="str">
        <f t="shared" si="471"/>
        <v>L</v>
      </c>
      <c r="S1658" s="23" t="str">
        <f t="shared" si="472"/>
        <v>L</v>
      </c>
      <c r="T1658" s="19" t="str">
        <f>IF(Data!$F1655=0,"",Data!$F1655)</f>
        <v/>
      </c>
      <c r="U1658" s="19" t="str">
        <f>IF(Data!$G1655=0,"",Data!$G1655)</f>
        <v/>
      </c>
      <c r="V1658" s="19" t="str">
        <f>IF(Data!$D1655=0,"",Data!$D1655)</f>
        <v/>
      </c>
      <c r="W1658" s="19" t="str">
        <f>Data!$H1655</f>
        <v>Reticulata</v>
      </c>
      <c r="Y1658" s="41" t="e">
        <f t="shared" si="467"/>
        <v>#REF!</v>
      </c>
      <c r="Z1658" s="8">
        <f t="shared" si="473"/>
        <v>10000</v>
      </c>
      <c r="AA1658" s="8" t="str">
        <f t="shared" si="474"/>
        <v>John Newsome</v>
      </c>
      <c r="AB1658" s="8" t="str">
        <f t="shared" si="475"/>
        <v>L</v>
      </c>
      <c r="AC1658" s="8" t="str">
        <f t="shared" si="476"/>
        <v/>
      </c>
      <c r="AD1658" s="8" t="str">
        <f t="shared" si="481"/>
        <v/>
      </c>
      <c r="AE1658" s="8" t="str">
        <f t="shared" si="477"/>
        <v/>
      </c>
      <c r="AF1658" s="5">
        <f t="shared" si="478"/>
        <v>1983</v>
      </c>
      <c r="AG1658" s="46">
        <v>1655</v>
      </c>
      <c r="AH1658" s="47" t="str">
        <f t="shared" si="468"/>
        <v/>
      </c>
      <c r="AI1658" s="48" t="str">
        <f t="shared" si="469"/>
        <v/>
      </c>
      <c r="AK1658" s="22" t="e">
        <f>TRIM(#REF!)</f>
        <v>#REF!</v>
      </c>
      <c r="AL1658" s="23" t="e">
        <f>IF(#REF!=0,"",#REF!)</f>
        <v>#REF!</v>
      </c>
      <c r="AM1658" s="19" t="e">
        <f>IF(#REF!=0,"",#REF!)</f>
        <v>#REF!</v>
      </c>
      <c r="AN1658" s="23" t="e">
        <f>IF($AK1658="","",#REF!)</f>
        <v>#REF!</v>
      </c>
      <c r="AO1658" s="23" t="e">
        <f t="shared" si="479"/>
        <v>#REF!</v>
      </c>
      <c r="AP1658" s="19" t="e">
        <f>IF(#REF!=0,"",#REF!)</f>
        <v>#REF!</v>
      </c>
      <c r="AQ1658" s="19" t="e">
        <f>IF(#REF!=0,"",#REF!)</f>
        <v>#REF!</v>
      </c>
      <c r="AR1658" s="19" t="e">
        <f>IF(#REF!=0,"",#REF!)</f>
        <v>#REF!</v>
      </c>
      <c r="AS1658" s="19" t="e">
        <f>#REF!</f>
        <v>#REF!</v>
      </c>
    </row>
    <row r="1659" spans="4:45" ht="19.5" thickTop="1" thickBot="1" x14ac:dyDescent="0.25">
      <c r="D1659" s="1" t="str">
        <f t="shared" si="482"/>
        <v/>
      </c>
      <c r="E1659" s="1" t="str">
        <f t="shared" si="483"/>
        <v/>
      </c>
      <c r="K1659" s="19" t="str">
        <f t="shared" si="470"/>
        <v/>
      </c>
      <c r="L1659" s="19">
        <f t="shared" si="480"/>
        <v>10000</v>
      </c>
      <c r="M1659" s="22" t="str">
        <f>TRIM(Data!$N1656)</f>
        <v>John Rumbach</v>
      </c>
      <c r="N1659" s="22" t="str">
        <f>TRIM(Data!$A1656)</f>
        <v>John Rumbach</v>
      </c>
      <c r="O1659" s="23">
        <f>IF(Data!$B1656=0,"",Data!$B1656)</f>
        <v>2013</v>
      </c>
      <c r="P1659" s="19" t="str">
        <f>IF(Data!$C1656=0,"",Data!$C1656)</f>
        <v>1</v>
      </c>
      <c r="Q1659" s="23" t="str">
        <f>IF($M1659="","",Data!$E1656)</f>
        <v>L</v>
      </c>
      <c r="R1659" s="23" t="str">
        <f t="shared" si="471"/>
        <v>L</v>
      </c>
      <c r="S1659" s="23" t="str">
        <f t="shared" si="472"/>
        <v>L</v>
      </c>
      <c r="T1659" s="19" t="str">
        <f>IF(Data!$F1656=0,"",Data!$F1656)</f>
        <v/>
      </c>
      <c r="U1659" s="19" t="str">
        <f>IF(Data!$G1656=0,"",Data!$G1656)</f>
        <v/>
      </c>
      <c r="V1659" s="19" t="str">
        <f>IF(Data!$D1656=0,"",Data!$D1656)</f>
        <v/>
      </c>
      <c r="W1659" s="19" t="str">
        <f>Data!$H1656</f>
        <v>Japonica</v>
      </c>
      <c r="Y1659" s="41" t="e">
        <f t="shared" si="467"/>
        <v>#REF!</v>
      </c>
      <c r="Z1659" s="8">
        <f t="shared" si="473"/>
        <v>10000</v>
      </c>
      <c r="AA1659" s="8" t="str">
        <f t="shared" si="474"/>
        <v>John Rumbach</v>
      </c>
      <c r="AB1659" s="8" t="str">
        <f t="shared" si="475"/>
        <v>L</v>
      </c>
      <c r="AC1659" s="8" t="str">
        <f t="shared" si="476"/>
        <v/>
      </c>
      <c r="AD1659" s="8" t="str">
        <f t="shared" si="481"/>
        <v/>
      </c>
      <c r="AE1659" s="8" t="str">
        <f t="shared" si="477"/>
        <v/>
      </c>
      <c r="AF1659" s="5">
        <f t="shared" si="478"/>
        <v>2013</v>
      </c>
      <c r="AG1659" s="46">
        <v>1656</v>
      </c>
      <c r="AH1659" s="47" t="str">
        <f t="shared" si="468"/>
        <v/>
      </c>
      <c r="AI1659" s="48" t="str">
        <f t="shared" si="469"/>
        <v/>
      </c>
      <c r="AK1659" s="22" t="e">
        <f>TRIM(#REF!)</f>
        <v>#REF!</v>
      </c>
      <c r="AL1659" s="23" t="e">
        <f>IF(#REF!=0,"",#REF!)</f>
        <v>#REF!</v>
      </c>
      <c r="AM1659" s="19" t="e">
        <f>IF(#REF!=0,"",#REF!)</f>
        <v>#REF!</v>
      </c>
      <c r="AN1659" s="23" t="e">
        <f>IF($AK1659="","",#REF!)</f>
        <v>#REF!</v>
      </c>
      <c r="AO1659" s="23" t="e">
        <f t="shared" si="479"/>
        <v>#REF!</v>
      </c>
      <c r="AP1659" s="19" t="e">
        <f>IF(#REF!=0,"",#REF!)</f>
        <v>#REF!</v>
      </c>
      <c r="AQ1659" s="19" t="e">
        <f>IF(#REF!=0,"",#REF!)</f>
        <v>#REF!</v>
      </c>
      <c r="AR1659" s="19" t="e">
        <f>IF(#REF!=0,"",#REF!)</f>
        <v>#REF!</v>
      </c>
      <c r="AS1659" s="19" t="e">
        <f>#REF!</f>
        <v>#REF!</v>
      </c>
    </row>
    <row r="1660" spans="4:45" ht="19.5" thickTop="1" thickBot="1" x14ac:dyDescent="0.25">
      <c r="D1660" s="1" t="str">
        <f t="shared" si="482"/>
        <v/>
      </c>
      <c r="E1660" s="1" t="str">
        <f t="shared" si="483"/>
        <v/>
      </c>
      <c r="K1660" s="19" t="str">
        <f t="shared" si="470"/>
        <v/>
      </c>
      <c r="L1660" s="19">
        <f t="shared" si="480"/>
        <v>10000</v>
      </c>
      <c r="M1660" s="22" t="str">
        <f>TRIM(Data!$N1657)</f>
        <v>John Shirah Jr.</v>
      </c>
      <c r="N1660" s="22" t="str">
        <f>TRIM(Data!$A1657)</f>
        <v>John Shirah Jr.</v>
      </c>
      <c r="O1660" s="23">
        <f>IF(Data!$B1657=0,"",Data!$B1657)</f>
        <v>2008</v>
      </c>
      <c r="P1660" s="19" t="str">
        <f>IF(Data!$C1657=0,"",Data!$C1657)</f>
        <v/>
      </c>
      <c r="Q1660" s="23" t="str">
        <f>IF($M1660="","",Data!$E1657)</f>
        <v>VL</v>
      </c>
      <c r="R1660" s="23" t="str">
        <f t="shared" si="471"/>
        <v>VL</v>
      </c>
      <c r="S1660" s="23" t="str">
        <f t="shared" si="472"/>
        <v>VL</v>
      </c>
      <c r="T1660" s="19" t="str">
        <f>IF(Data!$F1657=0,"",Data!$F1657)</f>
        <v/>
      </c>
      <c r="U1660" s="19" t="str">
        <f>IF(Data!$G1657=0,"",Data!$G1657)</f>
        <v/>
      </c>
      <c r="V1660" s="19" t="str">
        <f>IF(Data!$D1657=0,"",Data!$D1657)</f>
        <v/>
      </c>
      <c r="W1660" s="19" t="str">
        <f>Data!$H1657</f>
        <v>Japonica</v>
      </c>
      <c r="Y1660" s="41" t="e">
        <f t="shared" si="467"/>
        <v>#REF!</v>
      </c>
      <c r="Z1660" s="8">
        <f t="shared" si="473"/>
        <v>10000</v>
      </c>
      <c r="AA1660" s="8" t="str">
        <f t="shared" si="474"/>
        <v>John Shirah Jr.</v>
      </c>
      <c r="AB1660" s="8" t="str">
        <f t="shared" si="475"/>
        <v>VL</v>
      </c>
      <c r="AC1660" s="8" t="str">
        <f t="shared" si="476"/>
        <v/>
      </c>
      <c r="AD1660" s="8" t="str">
        <f t="shared" si="481"/>
        <v/>
      </c>
      <c r="AE1660" s="8" t="str">
        <f t="shared" si="477"/>
        <v/>
      </c>
      <c r="AF1660" s="5">
        <f t="shared" si="478"/>
        <v>2008</v>
      </c>
      <c r="AG1660" s="46">
        <v>1657</v>
      </c>
      <c r="AH1660" s="47" t="str">
        <f t="shared" si="468"/>
        <v/>
      </c>
      <c r="AI1660" s="48" t="str">
        <f t="shared" si="469"/>
        <v/>
      </c>
      <c r="AK1660" s="22" t="e">
        <f>TRIM(#REF!)</f>
        <v>#REF!</v>
      </c>
      <c r="AL1660" s="23" t="e">
        <f>IF(#REF!=0,"",#REF!)</f>
        <v>#REF!</v>
      </c>
      <c r="AM1660" s="19" t="e">
        <f>IF(#REF!=0,"",#REF!)</f>
        <v>#REF!</v>
      </c>
      <c r="AN1660" s="23" t="e">
        <f>IF($AK1660="","",#REF!)</f>
        <v>#REF!</v>
      </c>
      <c r="AO1660" s="23" t="e">
        <f t="shared" si="479"/>
        <v>#REF!</v>
      </c>
      <c r="AP1660" s="19" t="e">
        <f>IF(#REF!=0,"",#REF!)</f>
        <v>#REF!</v>
      </c>
      <c r="AQ1660" s="19" t="e">
        <f>IF(#REF!=0,"",#REF!)</f>
        <v>#REF!</v>
      </c>
      <c r="AR1660" s="19" t="e">
        <f>IF(#REF!=0,"",#REF!)</f>
        <v>#REF!</v>
      </c>
      <c r="AS1660" s="19" t="e">
        <f>#REF!</f>
        <v>#REF!</v>
      </c>
    </row>
    <row r="1661" spans="4:45" ht="19.5" thickTop="1" thickBot="1" x14ac:dyDescent="0.25">
      <c r="D1661" s="1" t="str">
        <f t="shared" si="482"/>
        <v/>
      </c>
      <c r="E1661" s="1" t="str">
        <f t="shared" si="483"/>
        <v/>
      </c>
      <c r="K1661" s="19" t="str">
        <f t="shared" si="470"/>
        <v/>
      </c>
      <c r="L1661" s="19">
        <f t="shared" si="480"/>
        <v>10000</v>
      </c>
      <c r="M1661" s="22" t="str">
        <f>TRIM(Data!$N1658)</f>
        <v>John Taylor</v>
      </c>
      <c r="N1661" s="22" t="str">
        <f>TRIM(Data!$A1658)</f>
        <v>John Taylor (R)</v>
      </c>
      <c r="O1661" s="23">
        <f>IF(Data!$B1658=0,"",Data!$B1658)</f>
        <v>1967</v>
      </c>
      <c r="P1661" s="19" t="str">
        <f>IF(Data!$C1658=0,"",Data!$C1658)</f>
        <v>1</v>
      </c>
      <c r="Q1661" s="23" t="str">
        <f>IF($M1661="","",Data!$E1658)</f>
        <v>VL</v>
      </c>
      <c r="R1661" s="23" t="str">
        <f t="shared" si="471"/>
        <v>VL</v>
      </c>
      <c r="S1661" s="23" t="str">
        <f t="shared" si="472"/>
        <v>VL</v>
      </c>
      <c r="T1661" s="19" t="str">
        <f>IF(Data!$F1658=0,"",Data!$F1658)</f>
        <v/>
      </c>
      <c r="U1661" s="19" t="str">
        <f>IF(Data!$G1658=0,"",Data!$G1658)</f>
        <v/>
      </c>
      <c r="V1661" s="19" t="str">
        <f>IF(Data!$D1658=0,"",Data!$D1658)</f>
        <v/>
      </c>
      <c r="W1661" s="19" t="str">
        <f>Data!$H1658</f>
        <v>Reticulata</v>
      </c>
      <c r="Y1661" s="41" t="e">
        <f t="shared" si="467"/>
        <v>#REF!</v>
      </c>
      <c r="Z1661" s="8">
        <f t="shared" si="473"/>
        <v>10000</v>
      </c>
      <c r="AA1661" s="8" t="str">
        <f t="shared" si="474"/>
        <v>John Taylor</v>
      </c>
      <c r="AB1661" s="8" t="str">
        <f t="shared" si="475"/>
        <v>VL</v>
      </c>
      <c r="AC1661" s="8" t="str">
        <f t="shared" si="476"/>
        <v/>
      </c>
      <c r="AD1661" s="8" t="str">
        <f t="shared" si="481"/>
        <v/>
      </c>
      <c r="AE1661" s="8" t="str">
        <f t="shared" si="477"/>
        <v/>
      </c>
      <c r="AF1661" s="5">
        <f t="shared" si="478"/>
        <v>1967</v>
      </c>
      <c r="AG1661" s="46">
        <v>1658</v>
      </c>
      <c r="AH1661" s="47" t="str">
        <f t="shared" si="468"/>
        <v/>
      </c>
      <c r="AI1661" s="48" t="str">
        <f t="shared" si="469"/>
        <v/>
      </c>
      <c r="AK1661" s="22" t="e">
        <f>TRIM(#REF!)</f>
        <v>#REF!</v>
      </c>
      <c r="AL1661" s="23" t="e">
        <f>IF(#REF!=0,"",#REF!)</f>
        <v>#REF!</v>
      </c>
      <c r="AM1661" s="19" t="e">
        <f>IF(#REF!=0,"",#REF!)</f>
        <v>#REF!</v>
      </c>
      <c r="AN1661" s="23" t="e">
        <f>IF($AK1661="","",#REF!)</f>
        <v>#REF!</v>
      </c>
      <c r="AO1661" s="23" t="e">
        <f t="shared" si="479"/>
        <v>#REF!</v>
      </c>
      <c r="AP1661" s="19" t="e">
        <f>IF(#REF!=0,"",#REF!)</f>
        <v>#REF!</v>
      </c>
      <c r="AQ1661" s="19" t="e">
        <f>IF(#REF!=0,"",#REF!)</f>
        <v>#REF!</v>
      </c>
      <c r="AR1661" s="19" t="e">
        <f>IF(#REF!=0,"",#REF!)</f>
        <v>#REF!</v>
      </c>
      <c r="AS1661" s="19" t="e">
        <f>#REF!</f>
        <v>#REF!</v>
      </c>
    </row>
    <row r="1662" spans="4:45" ht="19.5" thickTop="1" thickBot="1" x14ac:dyDescent="0.25">
      <c r="D1662" s="1" t="str">
        <f t="shared" si="482"/>
        <v/>
      </c>
      <c r="E1662" s="1" t="str">
        <f t="shared" si="483"/>
        <v/>
      </c>
      <c r="K1662" s="19" t="str">
        <f t="shared" si="470"/>
        <v/>
      </c>
      <c r="L1662" s="19">
        <f t="shared" si="480"/>
        <v>10000</v>
      </c>
      <c r="M1662" s="22" t="str">
        <f>TRIM(Data!$N1659)</f>
        <v>John Wang</v>
      </c>
      <c r="N1662" s="22" t="str">
        <f>TRIM(Data!$A1659)</f>
        <v>John Wang (R)</v>
      </c>
      <c r="O1662" s="23">
        <f>IF(Data!$B1659=0,"",Data!$B1659)</f>
        <v>2024</v>
      </c>
      <c r="P1662" s="19" t="str">
        <f>IF(Data!$C1659=0,"",Data!$C1659)</f>
        <v>1</v>
      </c>
      <c r="Q1662" s="23" t="str">
        <f>IF($M1662="","",Data!$E1659)</f>
        <v>M</v>
      </c>
      <c r="R1662" s="23" t="str">
        <f t="shared" si="471"/>
        <v>M</v>
      </c>
      <c r="S1662" s="23" t="str">
        <f t="shared" si="472"/>
        <v>M</v>
      </c>
      <c r="T1662" s="19" t="str">
        <f>IF(Data!$F1659=0,"",Data!$F1659)</f>
        <v/>
      </c>
      <c r="U1662" s="19" t="str">
        <f>IF(Data!$G1659=0,"",Data!$G1659)</f>
        <v/>
      </c>
      <c r="V1662" s="19" t="str">
        <f>IF(Data!$D1659=0,"",Data!$D1659)</f>
        <v/>
      </c>
      <c r="W1662" s="19" t="str">
        <f>Data!$H1659</f>
        <v>Reticulata</v>
      </c>
      <c r="Y1662" s="41" t="e">
        <f t="shared" si="467"/>
        <v>#REF!</v>
      </c>
      <c r="Z1662" s="8">
        <f t="shared" si="473"/>
        <v>10000</v>
      </c>
      <c r="AA1662" s="8" t="str">
        <f t="shared" si="474"/>
        <v>John Wang</v>
      </c>
      <c r="AB1662" s="8" t="str">
        <f t="shared" si="475"/>
        <v>M</v>
      </c>
      <c r="AC1662" s="8" t="str">
        <f t="shared" si="476"/>
        <v/>
      </c>
      <c r="AD1662" s="8" t="str">
        <f t="shared" si="481"/>
        <v/>
      </c>
      <c r="AE1662" s="8" t="str">
        <f t="shared" si="477"/>
        <v/>
      </c>
      <c r="AF1662" s="5">
        <f t="shared" si="478"/>
        <v>2024</v>
      </c>
      <c r="AG1662" s="46">
        <v>1659</v>
      </c>
      <c r="AH1662" s="47" t="str">
        <f t="shared" si="468"/>
        <v/>
      </c>
      <c r="AI1662" s="48" t="str">
        <f t="shared" si="469"/>
        <v/>
      </c>
      <c r="AK1662" s="22" t="e">
        <f>TRIM(#REF!)</f>
        <v>#REF!</v>
      </c>
      <c r="AL1662" s="23" t="e">
        <f>IF(#REF!=0,"",#REF!)</f>
        <v>#REF!</v>
      </c>
      <c r="AM1662" s="19" t="e">
        <f>IF(#REF!=0,"",#REF!)</f>
        <v>#REF!</v>
      </c>
      <c r="AN1662" s="23" t="e">
        <f>IF($AK1662="","",#REF!)</f>
        <v>#REF!</v>
      </c>
      <c r="AO1662" s="23" t="e">
        <f t="shared" si="479"/>
        <v>#REF!</v>
      </c>
      <c r="AP1662" s="19" t="e">
        <f>IF(#REF!=0,"",#REF!)</f>
        <v>#REF!</v>
      </c>
      <c r="AQ1662" s="19" t="e">
        <f>IF(#REF!=0,"",#REF!)</f>
        <v>#REF!</v>
      </c>
      <c r="AR1662" s="19" t="e">
        <f>IF(#REF!=0,"",#REF!)</f>
        <v>#REF!</v>
      </c>
      <c r="AS1662" s="19" t="e">
        <f>#REF!</f>
        <v>#REF!</v>
      </c>
    </row>
    <row r="1663" spans="4:45" ht="19.5" thickTop="1" thickBot="1" x14ac:dyDescent="0.25">
      <c r="D1663" s="1" t="str">
        <f t="shared" si="482"/>
        <v/>
      </c>
      <c r="E1663" s="1" t="str">
        <f t="shared" si="483"/>
        <v/>
      </c>
      <c r="K1663" s="19" t="str">
        <f t="shared" si="470"/>
        <v/>
      </c>
      <c r="L1663" s="19">
        <f t="shared" si="480"/>
        <v>10000</v>
      </c>
      <c r="M1663" s="22" t="str">
        <f>TRIM(Data!$N1660)</f>
        <v>Johnny Lamey, III</v>
      </c>
      <c r="N1663" s="22" t="str">
        <f>TRIM(Data!$A1660)</f>
        <v>Johnny Lamey, III</v>
      </c>
      <c r="O1663" s="23">
        <f>IF(Data!$B1660=0,"",Data!$B1660)</f>
        <v>2013</v>
      </c>
      <c r="P1663" s="19" t="str">
        <f>IF(Data!$C1660=0,"",Data!$C1660)</f>
        <v>1</v>
      </c>
      <c r="Q1663" s="23" t="str">
        <f>IF($M1663="","",Data!$E1660)</f>
        <v>L-VL</v>
      </c>
      <c r="R1663" s="23" t="str">
        <f t="shared" si="471"/>
        <v>L</v>
      </c>
      <c r="S1663" s="23" t="str">
        <f t="shared" si="472"/>
        <v>L</v>
      </c>
      <c r="T1663" s="19" t="str">
        <f>IF(Data!$F1660=0,"",Data!$F1660)</f>
        <v/>
      </c>
      <c r="U1663" s="19" t="str">
        <f>IF(Data!$G1660=0,"",Data!$G1660)</f>
        <v/>
      </c>
      <c r="V1663" s="19" t="str">
        <f>IF(Data!$D1660=0,"",Data!$D1660)</f>
        <v/>
      </c>
      <c r="W1663" s="19" t="str">
        <f>Data!$H1660</f>
        <v>Japonica</v>
      </c>
      <c r="Y1663" s="41" t="e">
        <f t="shared" si="467"/>
        <v>#REF!</v>
      </c>
      <c r="Z1663" s="8">
        <f t="shared" si="473"/>
        <v>10000</v>
      </c>
      <c r="AA1663" s="8" t="str">
        <f t="shared" si="474"/>
        <v>Johnny Lamey, III</v>
      </c>
      <c r="AB1663" s="8" t="str">
        <f t="shared" si="475"/>
        <v>L</v>
      </c>
      <c r="AC1663" s="8" t="str">
        <f t="shared" si="476"/>
        <v/>
      </c>
      <c r="AD1663" s="8" t="str">
        <f t="shared" si="481"/>
        <v/>
      </c>
      <c r="AE1663" s="8" t="str">
        <f t="shared" si="477"/>
        <v/>
      </c>
      <c r="AF1663" s="5">
        <f t="shared" si="478"/>
        <v>2013</v>
      </c>
      <c r="AG1663" s="46">
        <v>1660</v>
      </c>
      <c r="AH1663" s="47" t="str">
        <f t="shared" si="468"/>
        <v/>
      </c>
      <c r="AI1663" s="48" t="str">
        <f t="shared" si="469"/>
        <v/>
      </c>
      <c r="AK1663" s="22" t="e">
        <f>TRIM(#REF!)</f>
        <v>#REF!</v>
      </c>
      <c r="AL1663" s="23" t="e">
        <f>IF(#REF!=0,"",#REF!)</f>
        <v>#REF!</v>
      </c>
      <c r="AM1663" s="19" t="e">
        <f>IF(#REF!=0,"",#REF!)</f>
        <v>#REF!</v>
      </c>
      <c r="AN1663" s="23" t="e">
        <f>IF($AK1663="","",#REF!)</f>
        <v>#REF!</v>
      </c>
      <c r="AO1663" s="23" t="e">
        <f t="shared" si="479"/>
        <v>#REF!</v>
      </c>
      <c r="AP1663" s="19" t="e">
        <f>IF(#REF!=0,"",#REF!)</f>
        <v>#REF!</v>
      </c>
      <c r="AQ1663" s="19" t="e">
        <f>IF(#REF!=0,"",#REF!)</f>
        <v>#REF!</v>
      </c>
      <c r="AR1663" s="19" t="e">
        <f>IF(#REF!=0,"",#REF!)</f>
        <v>#REF!</v>
      </c>
      <c r="AS1663" s="19" t="e">
        <f>#REF!</f>
        <v>#REF!</v>
      </c>
    </row>
    <row r="1664" spans="4:45" ht="19.5" thickTop="1" thickBot="1" x14ac:dyDescent="0.25">
      <c r="D1664" s="1" t="str">
        <f t="shared" si="482"/>
        <v/>
      </c>
      <c r="E1664" s="1" t="str">
        <f t="shared" si="483"/>
        <v/>
      </c>
      <c r="K1664" s="19" t="str">
        <f t="shared" si="470"/>
        <v/>
      </c>
      <c r="L1664" s="19">
        <f t="shared" si="480"/>
        <v>10000</v>
      </c>
      <c r="M1664" s="22" t="str">
        <f>TRIM(Data!$N1661)</f>
        <v>Johnny's Folly</v>
      </c>
      <c r="N1664" s="22" t="str">
        <f>TRIM(Data!$A1661)</f>
        <v>Johnny's Folly</v>
      </c>
      <c r="O1664" s="23">
        <f>IF(Data!$B1661=0,"",Data!$B1661)</f>
        <v>1957</v>
      </c>
      <c r="P1664" s="19" t="str">
        <f>IF(Data!$C1661=0,"",Data!$C1661)</f>
        <v>1</v>
      </c>
      <c r="Q1664" s="23" t="str">
        <f>IF($M1664="","",Data!$E1661)</f>
        <v>S</v>
      </c>
      <c r="R1664" s="23" t="str">
        <f t="shared" si="471"/>
        <v>S</v>
      </c>
      <c r="S1664" s="23" t="str">
        <f t="shared" si="472"/>
        <v>S</v>
      </c>
      <c r="T1664" s="19" t="str">
        <f>IF(Data!$F1661=0,"",Data!$F1661)</f>
        <v/>
      </c>
      <c r="U1664" s="19" t="str">
        <f>IF(Data!$G1661=0,"",Data!$G1661)</f>
        <v/>
      </c>
      <c r="V1664" s="19" t="str">
        <f>IF(Data!$D1661=0,"",Data!$D1661)</f>
        <v/>
      </c>
      <c r="W1664" s="19" t="str">
        <f>Data!$H1661</f>
        <v>Japonica</v>
      </c>
      <c r="Y1664" s="41" t="e">
        <f t="shared" si="467"/>
        <v>#REF!</v>
      </c>
      <c r="Z1664" s="8">
        <f t="shared" si="473"/>
        <v>10000</v>
      </c>
      <c r="AA1664" s="8" t="str">
        <f t="shared" si="474"/>
        <v>Johnny's Folly</v>
      </c>
      <c r="AB1664" s="8" t="str">
        <f t="shared" si="475"/>
        <v>S</v>
      </c>
      <c r="AC1664" s="8" t="str">
        <f t="shared" si="476"/>
        <v/>
      </c>
      <c r="AD1664" s="8" t="str">
        <f t="shared" si="481"/>
        <v/>
      </c>
      <c r="AE1664" s="8" t="str">
        <f t="shared" si="477"/>
        <v/>
      </c>
      <c r="AF1664" s="5">
        <f t="shared" si="478"/>
        <v>1957</v>
      </c>
      <c r="AG1664" s="46">
        <v>1661</v>
      </c>
      <c r="AH1664" s="47" t="str">
        <f t="shared" si="468"/>
        <v/>
      </c>
      <c r="AI1664" s="48" t="str">
        <f t="shared" si="469"/>
        <v/>
      </c>
      <c r="AK1664" s="22" t="e">
        <f>TRIM(#REF!)</f>
        <v>#REF!</v>
      </c>
      <c r="AL1664" s="23" t="e">
        <f>IF(#REF!=0,"",#REF!)</f>
        <v>#REF!</v>
      </c>
      <c r="AM1664" s="19" t="e">
        <f>IF(#REF!=0,"",#REF!)</f>
        <v>#REF!</v>
      </c>
      <c r="AN1664" s="23" t="e">
        <f>IF($AK1664="","",#REF!)</f>
        <v>#REF!</v>
      </c>
      <c r="AO1664" s="23" t="e">
        <f t="shared" si="479"/>
        <v>#REF!</v>
      </c>
      <c r="AP1664" s="19" t="e">
        <f>IF(#REF!=0,"",#REF!)</f>
        <v>#REF!</v>
      </c>
      <c r="AQ1664" s="19" t="e">
        <f>IF(#REF!=0,"",#REF!)</f>
        <v>#REF!</v>
      </c>
      <c r="AR1664" s="19" t="e">
        <f>IF(#REF!=0,"",#REF!)</f>
        <v>#REF!</v>
      </c>
      <c r="AS1664" s="19" t="e">
        <f>#REF!</f>
        <v>#REF!</v>
      </c>
    </row>
    <row r="1665" spans="4:45" ht="19.5" thickTop="1" thickBot="1" x14ac:dyDescent="0.25">
      <c r="D1665" s="1" t="str">
        <f t="shared" si="482"/>
        <v/>
      </c>
      <c r="E1665" s="1" t="str">
        <f t="shared" si="483"/>
        <v/>
      </c>
      <c r="K1665" s="19" t="str">
        <f t="shared" si="470"/>
        <v/>
      </c>
      <c r="L1665" s="19">
        <f t="shared" si="480"/>
        <v>10000</v>
      </c>
      <c r="M1665" s="22" t="str">
        <f>TRIM(Data!$N1662)</f>
        <v>Johnson Van Catherine</v>
      </c>
      <c r="N1665" s="22" t="str">
        <f>TRIM(Data!$A1662)</f>
        <v>Johnson Van Catherine</v>
      </c>
      <c r="O1665" s="23">
        <f>IF(Data!$B1662=0,"",Data!$B1662)</f>
        <v>2014</v>
      </c>
      <c r="P1665" s="19" t="str">
        <f>IF(Data!$C1662=0,"",Data!$C1662)</f>
        <v>1</v>
      </c>
      <c r="Q1665" s="23" t="str">
        <f>IF($M1665="","",Data!$E1662)</f>
        <v>M</v>
      </c>
      <c r="R1665" s="23" t="str">
        <f t="shared" si="471"/>
        <v>M</v>
      </c>
      <c r="S1665" s="23" t="str">
        <f t="shared" si="472"/>
        <v>M</v>
      </c>
      <c r="T1665" s="19" t="str">
        <f>IF(Data!$F1662=0,"",Data!$F1662)</f>
        <v/>
      </c>
      <c r="U1665" s="19" t="str">
        <f>IF(Data!$G1662=0,"",Data!$G1662)</f>
        <v/>
      </c>
      <c r="V1665" s="19" t="str">
        <f>IF(Data!$D1662=0,"",Data!$D1662)</f>
        <v/>
      </c>
      <c r="W1665" s="19" t="str">
        <f>Data!$H1662</f>
        <v>Japonica</v>
      </c>
      <c r="Y1665" s="41" t="e">
        <f t="shared" si="467"/>
        <v>#REF!</v>
      </c>
      <c r="Z1665" s="8">
        <f t="shared" si="473"/>
        <v>10000</v>
      </c>
      <c r="AA1665" s="8" t="str">
        <f t="shared" si="474"/>
        <v>Johnson Van Catherine</v>
      </c>
      <c r="AB1665" s="8" t="str">
        <f t="shared" si="475"/>
        <v>M</v>
      </c>
      <c r="AC1665" s="8" t="str">
        <f t="shared" si="476"/>
        <v/>
      </c>
      <c r="AD1665" s="8" t="str">
        <f t="shared" si="481"/>
        <v/>
      </c>
      <c r="AE1665" s="8" t="str">
        <f t="shared" si="477"/>
        <v/>
      </c>
      <c r="AF1665" s="5">
        <f t="shared" si="478"/>
        <v>2014</v>
      </c>
      <c r="AG1665" s="46">
        <v>1662</v>
      </c>
      <c r="AH1665" s="47" t="str">
        <f t="shared" si="468"/>
        <v/>
      </c>
      <c r="AI1665" s="48" t="str">
        <f t="shared" si="469"/>
        <v/>
      </c>
      <c r="AK1665" s="22" t="e">
        <f>TRIM(#REF!)</f>
        <v>#REF!</v>
      </c>
      <c r="AL1665" s="23" t="e">
        <f>IF(#REF!=0,"",#REF!)</f>
        <v>#REF!</v>
      </c>
      <c r="AM1665" s="19" t="e">
        <f>IF(#REF!=0,"",#REF!)</f>
        <v>#REF!</v>
      </c>
      <c r="AN1665" s="23" t="e">
        <f>IF($AK1665="","",#REF!)</f>
        <v>#REF!</v>
      </c>
      <c r="AO1665" s="23" t="e">
        <f t="shared" si="479"/>
        <v>#REF!</v>
      </c>
      <c r="AP1665" s="19" t="e">
        <f>IF(#REF!=0,"",#REF!)</f>
        <v>#REF!</v>
      </c>
      <c r="AQ1665" s="19" t="e">
        <f>IF(#REF!=0,"",#REF!)</f>
        <v>#REF!</v>
      </c>
      <c r="AR1665" s="19" t="e">
        <f>IF(#REF!=0,"",#REF!)</f>
        <v>#REF!</v>
      </c>
      <c r="AS1665" s="19" t="e">
        <f>#REF!</f>
        <v>#REF!</v>
      </c>
    </row>
    <row r="1666" spans="4:45" ht="19.5" thickTop="1" thickBot="1" x14ac:dyDescent="0.25">
      <c r="D1666" s="1" t="str">
        <f t="shared" si="482"/>
        <v/>
      </c>
      <c r="E1666" s="1" t="str">
        <f t="shared" si="483"/>
        <v/>
      </c>
      <c r="K1666" s="19" t="str">
        <f t="shared" si="470"/>
        <v/>
      </c>
      <c r="L1666" s="19">
        <f t="shared" si="480"/>
        <v>10000</v>
      </c>
      <c r="M1666" s="22" t="str">
        <f>TRIM(Data!$N1663)</f>
        <v>Jolly Roger (See Gigantea)</v>
      </c>
      <c r="N1666" s="22" t="str">
        <f>TRIM(Data!$A1663)</f>
        <v>Jolly Roger (See Gigantea)</v>
      </c>
      <c r="O1666" s="23">
        <f>IF(Data!$B1663=0,"",Data!$B1663)</f>
        <v>1840</v>
      </c>
      <c r="P1666" s="19" t="str">
        <f>IF(Data!$C1663=0,"",Data!$C1663)</f>
        <v/>
      </c>
      <c r="Q1666" s="23" t="str">
        <f>IF($M1666="","",Data!$E1663)</f>
        <v>L-VL</v>
      </c>
      <c r="R1666" s="23" t="str">
        <f t="shared" si="471"/>
        <v>L</v>
      </c>
      <c r="S1666" s="23" t="str">
        <f t="shared" si="472"/>
        <v>L</v>
      </c>
      <c r="T1666" s="19" t="str">
        <f>IF(Data!$F1663=0,"",Data!$F1663)</f>
        <v/>
      </c>
      <c r="U1666" s="19" t="str">
        <f>IF(Data!$G1663=0,"",Data!$G1663)</f>
        <v/>
      </c>
      <c r="V1666" s="19" t="str">
        <f>IF(Data!$D1663=0,"",Data!$D1663)</f>
        <v>ANTIQUE</v>
      </c>
      <c r="W1666" s="19" t="str">
        <f>Data!$H1663</f>
        <v>Japonica</v>
      </c>
      <c r="Y1666" s="41" t="e">
        <f t="shared" si="467"/>
        <v>#REF!</v>
      </c>
      <c r="Z1666" s="8">
        <f t="shared" si="473"/>
        <v>1666</v>
      </c>
      <c r="AA1666" s="8" t="str">
        <f t="shared" si="474"/>
        <v>Jolly Roger (See Gigantea)</v>
      </c>
      <c r="AB1666" s="8" t="str">
        <f t="shared" si="475"/>
        <v>L</v>
      </c>
      <c r="AC1666" s="8" t="str">
        <f t="shared" si="476"/>
        <v/>
      </c>
      <c r="AD1666" s="8" t="str">
        <f t="shared" si="481"/>
        <v/>
      </c>
      <c r="AE1666" s="8" t="str">
        <f t="shared" si="477"/>
        <v>ANTIQUE</v>
      </c>
      <c r="AF1666" s="5">
        <f t="shared" si="478"/>
        <v>1840</v>
      </c>
      <c r="AG1666" s="46">
        <v>1663</v>
      </c>
      <c r="AH1666" s="47" t="str">
        <f t="shared" si="468"/>
        <v/>
      </c>
      <c r="AI1666" s="48" t="str">
        <f t="shared" si="469"/>
        <v/>
      </c>
      <c r="AK1666" s="22" t="e">
        <f>TRIM(#REF!)</f>
        <v>#REF!</v>
      </c>
      <c r="AL1666" s="23" t="e">
        <f>IF(#REF!=0,"",#REF!)</f>
        <v>#REF!</v>
      </c>
      <c r="AM1666" s="19" t="e">
        <f>IF(#REF!=0,"",#REF!)</f>
        <v>#REF!</v>
      </c>
      <c r="AN1666" s="23" t="e">
        <f>IF($AK1666="","",#REF!)</f>
        <v>#REF!</v>
      </c>
      <c r="AO1666" s="23" t="e">
        <f t="shared" si="479"/>
        <v>#REF!</v>
      </c>
      <c r="AP1666" s="19" t="e">
        <f>IF(#REF!=0,"",#REF!)</f>
        <v>#REF!</v>
      </c>
      <c r="AQ1666" s="19" t="e">
        <f>IF(#REF!=0,"",#REF!)</f>
        <v>#REF!</v>
      </c>
      <c r="AR1666" s="19" t="e">
        <f>IF(#REF!=0,"",#REF!)</f>
        <v>#REF!</v>
      </c>
      <c r="AS1666" s="19" t="e">
        <f>#REF!</f>
        <v>#REF!</v>
      </c>
    </row>
    <row r="1667" spans="4:45" ht="19.5" thickTop="1" thickBot="1" x14ac:dyDescent="0.25">
      <c r="D1667" s="1" t="str">
        <f t="shared" si="482"/>
        <v/>
      </c>
      <c r="E1667" s="1" t="str">
        <f t="shared" si="483"/>
        <v/>
      </c>
      <c r="K1667" s="19" t="str">
        <f t="shared" si="470"/>
        <v/>
      </c>
      <c r="L1667" s="19">
        <f t="shared" si="480"/>
        <v>10000</v>
      </c>
      <c r="M1667" s="22" t="str">
        <f>TRIM(Data!$N1664)</f>
        <v>Jonathan</v>
      </c>
      <c r="N1667" s="22" t="str">
        <f>TRIM(Data!$A1664)</f>
        <v>Jonathan</v>
      </c>
      <c r="O1667" s="23">
        <f>IF(Data!$B1664=0,"",Data!$B1664)</f>
        <v>1968</v>
      </c>
      <c r="P1667" s="19" t="str">
        <f>IF(Data!$C1664=0,"",Data!$C1664)</f>
        <v>1</v>
      </c>
      <c r="Q1667" s="23" t="str">
        <f>IF($M1667="","",Data!$E1664)</f>
        <v>L</v>
      </c>
      <c r="R1667" s="23" t="str">
        <f t="shared" si="471"/>
        <v>L</v>
      </c>
      <c r="S1667" s="23" t="str">
        <f t="shared" si="472"/>
        <v>L</v>
      </c>
      <c r="T1667" s="19" t="str">
        <f>IF(Data!$F1664=0,"",Data!$F1664)</f>
        <v/>
      </c>
      <c r="U1667" s="19" t="str">
        <f>IF(Data!$G1664=0,"",Data!$G1664)</f>
        <v/>
      </c>
      <c r="V1667" s="19" t="str">
        <f>IF(Data!$D1664=0,"",Data!$D1664)</f>
        <v/>
      </c>
      <c r="W1667" s="19" t="str">
        <f>Data!$H1664</f>
        <v>Japonica</v>
      </c>
      <c r="Y1667" s="41" t="e">
        <f t="shared" si="467"/>
        <v>#REF!</v>
      </c>
      <c r="Z1667" s="8">
        <f t="shared" si="473"/>
        <v>10000</v>
      </c>
      <c r="AA1667" s="8" t="str">
        <f t="shared" si="474"/>
        <v>Jonathan</v>
      </c>
      <c r="AB1667" s="8" t="str">
        <f t="shared" si="475"/>
        <v>L</v>
      </c>
      <c r="AC1667" s="8" t="str">
        <f t="shared" si="476"/>
        <v/>
      </c>
      <c r="AD1667" s="8" t="str">
        <f t="shared" si="481"/>
        <v/>
      </c>
      <c r="AE1667" s="8" t="str">
        <f t="shared" si="477"/>
        <v/>
      </c>
      <c r="AF1667" s="5">
        <f t="shared" si="478"/>
        <v>1968</v>
      </c>
      <c r="AG1667" s="46">
        <v>1664</v>
      </c>
      <c r="AH1667" s="47" t="str">
        <f t="shared" si="468"/>
        <v/>
      </c>
      <c r="AI1667" s="48" t="str">
        <f t="shared" si="469"/>
        <v/>
      </c>
      <c r="AK1667" s="22" t="e">
        <f>TRIM(#REF!)</f>
        <v>#REF!</v>
      </c>
      <c r="AL1667" s="23" t="e">
        <f>IF(#REF!=0,"",#REF!)</f>
        <v>#REF!</v>
      </c>
      <c r="AM1667" s="19" t="e">
        <f>IF(#REF!=0,"",#REF!)</f>
        <v>#REF!</v>
      </c>
      <c r="AN1667" s="23" t="e">
        <f>IF($AK1667="","",#REF!)</f>
        <v>#REF!</v>
      </c>
      <c r="AO1667" s="23" t="e">
        <f t="shared" si="479"/>
        <v>#REF!</v>
      </c>
      <c r="AP1667" s="19" t="e">
        <f>IF(#REF!=0,"",#REF!)</f>
        <v>#REF!</v>
      </c>
      <c r="AQ1667" s="19" t="e">
        <f>IF(#REF!=0,"",#REF!)</f>
        <v>#REF!</v>
      </c>
      <c r="AR1667" s="19" t="e">
        <f>IF(#REF!=0,"",#REF!)</f>
        <v>#REF!</v>
      </c>
      <c r="AS1667" s="19" t="e">
        <f>#REF!</f>
        <v>#REF!</v>
      </c>
    </row>
    <row r="1668" spans="4:45" ht="19.5" thickTop="1" thickBot="1" x14ac:dyDescent="0.25">
      <c r="D1668" s="1" t="str">
        <f t="shared" si="482"/>
        <v/>
      </c>
      <c r="E1668" s="1" t="str">
        <f t="shared" si="483"/>
        <v/>
      </c>
      <c r="K1668" s="19" t="str">
        <f t="shared" si="470"/>
        <v/>
      </c>
      <c r="L1668" s="19">
        <f t="shared" si="480"/>
        <v>10000</v>
      </c>
      <c r="M1668" s="22" t="str">
        <f>TRIM(Data!$N1665)</f>
        <v>Jonathan Wilson</v>
      </c>
      <c r="N1668" s="22" t="str">
        <f>TRIM(Data!$A1665)</f>
        <v>Jonathan Wilson</v>
      </c>
      <c r="O1668" s="23">
        <f>IF(Data!$B1665=0,"",Data!$B1665)</f>
        <v>1991</v>
      </c>
      <c r="P1668" s="19" t="str">
        <f>IF(Data!$C1665=0,"",Data!$C1665)</f>
        <v>1</v>
      </c>
      <c r="Q1668" s="23" t="str">
        <f>IF($M1668="","",Data!$E1665)</f>
        <v>M</v>
      </c>
      <c r="R1668" s="23" t="str">
        <f t="shared" si="471"/>
        <v>M</v>
      </c>
      <c r="S1668" s="23" t="str">
        <f t="shared" si="472"/>
        <v>M</v>
      </c>
      <c r="T1668" s="19" t="str">
        <f>IF(Data!$F1665=0,"",Data!$F1665)</f>
        <v>WHITE</v>
      </c>
      <c r="U1668" s="19" t="str">
        <f>IF(Data!$G1665=0,"",Data!$G1665)</f>
        <v/>
      </c>
      <c r="V1668" s="19" t="str">
        <f>IF(Data!$D1665=0,"",Data!$D1665)</f>
        <v/>
      </c>
      <c r="W1668" s="19" t="str">
        <f>Data!$H1665</f>
        <v>Japonica</v>
      </c>
      <c r="Y1668" s="41" t="e">
        <f t="shared" ref="Y1668:Y1731" si="484">RANK(Z1668,Z$4:Z$3653,1)</f>
        <v>#REF!</v>
      </c>
      <c r="Z1668" s="8">
        <f t="shared" si="473"/>
        <v>10000</v>
      </c>
      <c r="AA1668" s="8" t="str">
        <f t="shared" si="474"/>
        <v>Jonathan Wilson</v>
      </c>
      <c r="AB1668" s="8" t="str">
        <f t="shared" si="475"/>
        <v>M</v>
      </c>
      <c r="AC1668" s="8" t="str">
        <f t="shared" si="476"/>
        <v>WHITE</v>
      </c>
      <c r="AD1668" s="8" t="str">
        <f t="shared" si="481"/>
        <v/>
      </c>
      <c r="AE1668" s="8" t="str">
        <f t="shared" si="477"/>
        <v/>
      </c>
      <c r="AF1668" s="5">
        <f t="shared" si="478"/>
        <v>1991</v>
      </c>
      <c r="AG1668" s="46">
        <v>1665</v>
      </c>
      <c r="AH1668" s="47" t="str">
        <f t="shared" ref="AH1668:AH1731" si="485">IF(ISERROR(VLOOKUP($AG1668,$Y$4:$AE$3653,2,FALSE)),"",VLOOKUP($AG1668,$Y$4:$AE$3653,3,FALSE))</f>
        <v/>
      </c>
      <c r="AI1668" s="48" t="str">
        <f t="shared" ref="AI1668:AI1731" si="486">IF(ISERROR(VLOOKUP($AG1668,$Y$4:$AE$3653,2,FALSE)),"",VLOOKUP($AG1668,$Y$4:$AF$3653,8,FALSE))</f>
        <v/>
      </c>
      <c r="AK1668" s="22" t="e">
        <f>TRIM(#REF!)</f>
        <v>#REF!</v>
      </c>
      <c r="AL1668" s="23" t="e">
        <f>IF(#REF!=0,"",#REF!)</f>
        <v>#REF!</v>
      </c>
      <c r="AM1668" s="19" t="e">
        <f>IF(#REF!=0,"",#REF!)</f>
        <v>#REF!</v>
      </c>
      <c r="AN1668" s="23" t="e">
        <f>IF($AK1668="","",#REF!)</f>
        <v>#REF!</v>
      </c>
      <c r="AO1668" s="23" t="e">
        <f t="shared" si="479"/>
        <v>#REF!</v>
      </c>
      <c r="AP1668" s="19" t="e">
        <f>IF(#REF!=0,"",#REF!)</f>
        <v>#REF!</v>
      </c>
      <c r="AQ1668" s="19" t="e">
        <f>IF(#REF!=0,"",#REF!)</f>
        <v>#REF!</v>
      </c>
      <c r="AR1668" s="19" t="e">
        <f>IF(#REF!=0,"",#REF!)</f>
        <v>#REF!</v>
      </c>
      <c r="AS1668" s="19" t="e">
        <f>#REF!</f>
        <v>#REF!</v>
      </c>
    </row>
    <row r="1669" spans="4:45" ht="19.5" thickTop="1" thickBot="1" x14ac:dyDescent="0.25">
      <c r="D1669" s="1" t="str">
        <f t="shared" si="482"/>
        <v/>
      </c>
      <c r="E1669" s="1" t="str">
        <f t="shared" si="483"/>
        <v/>
      </c>
      <c r="K1669" s="19" t="str">
        <f t="shared" ref="K1669:K1732" si="487">IF(L1669=10000,"",RANK(L1669,$L$4:$L$3653,1))</f>
        <v/>
      </c>
      <c r="L1669" s="19">
        <f t="shared" si="480"/>
        <v>10000</v>
      </c>
      <c r="M1669" s="22" t="str">
        <f>TRIM(Data!$N1666)</f>
        <v>Jonel</v>
      </c>
      <c r="N1669" s="22" t="str">
        <f>TRIM(Data!$A1666)</f>
        <v>Jonel</v>
      </c>
      <c r="O1669" s="23">
        <f>IF(Data!$B1666=0,"",Data!$B1666)</f>
        <v>2009</v>
      </c>
      <c r="P1669" s="19" t="str">
        <f>IF(Data!$C1666=0,"",Data!$C1666)</f>
        <v>1</v>
      </c>
      <c r="Q1669" s="23" t="str">
        <f>IF($M1669="","",Data!$E1666)</f>
        <v>S-M</v>
      </c>
      <c r="R1669" s="23" t="str">
        <f t="shared" ref="R1669:R1732" si="488">IF($M1669="","",IF($Q1669="Min","Min",IF($Q1669="Min-S",IF($J$1=1,"S","Min"),IF(OR($Q1669="S",$Q1669="S-M"),"S",IF(OR($Q1669="M",$Q1669="M-L"),"M",IF(OR($Q1669="L",$Q1669="L-VL"),"L",IF($Q1669="VL","VL")))))))</f>
        <v>S</v>
      </c>
      <c r="S1669" s="23" t="str">
        <f t="shared" ref="S1669:S1732" si="489">IF($J$1=1,$R1669,$Q1669)</f>
        <v>S</v>
      </c>
      <c r="T1669" s="19" t="str">
        <f>IF(Data!$F1666=0,"",Data!$F1666)</f>
        <v/>
      </c>
      <c r="U1669" s="19" t="str">
        <f>IF(Data!$G1666=0,"",Data!$G1666)</f>
        <v>FD</v>
      </c>
      <c r="V1669" s="19" t="str">
        <f>IF(Data!$D1666=0,"",Data!$D1666)</f>
        <v/>
      </c>
      <c r="W1669" s="19" t="str">
        <f>Data!$H1666</f>
        <v>Japonica</v>
      </c>
      <c r="Y1669" s="41" t="e">
        <f t="shared" si="484"/>
        <v>#REF!</v>
      </c>
      <c r="Z1669" s="8">
        <f t="shared" ref="Z1669:Z1732" si="490">IF($V1669="ANTIQUE",IF($W1669="Japonica",ROW(),10000),10000)</f>
        <v>10000</v>
      </c>
      <c r="AA1669" s="8" t="str">
        <f t="shared" ref="AA1669:AA1732" si="491">$M1669</f>
        <v>Jonel</v>
      </c>
      <c r="AB1669" s="8" t="str">
        <f t="shared" ref="AB1669:AB1732" si="492">$R1669</f>
        <v>S</v>
      </c>
      <c r="AC1669" s="8" t="str">
        <f t="shared" ref="AC1669:AC1732" si="493">$T1669</f>
        <v/>
      </c>
      <c r="AD1669" s="8" t="str">
        <f t="shared" si="481"/>
        <v>FD</v>
      </c>
      <c r="AE1669" s="8" t="str">
        <f t="shared" ref="AE1669:AE1732" si="494">$V1669</f>
        <v/>
      </c>
      <c r="AF1669" s="5">
        <f t="shared" ref="AF1669:AF1732" si="495">$O1669</f>
        <v>2009</v>
      </c>
      <c r="AG1669" s="46">
        <v>1666</v>
      </c>
      <c r="AH1669" s="47" t="str">
        <f t="shared" si="485"/>
        <v/>
      </c>
      <c r="AI1669" s="48" t="str">
        <f t="shared" si="486"/>
        <v/>
      </c>
      <c r="AK1669" s="22" t="e">
        <f>TRIM(#REF!)</f>
        <v>#REF!</v>
      </c>
      <c r="AL1669" s="23" t="e">
        <f>IF(#REF!=0,"",#REF!)</f>
        <v>#REF!</v>
      </c>
      <c r="AM1669" s="19" t="e">
        <f>IF(#REF!=0,"",#REF!)</f>
        <v>#REF!</v>
      </c>
      <c r="AN1669" s="23" t="e">
        <f>IF($AK1669="","",#REF!)</f>
        <v>#REF!</v>
      </c>
      <c r="AO1669" s="23" t="e">
        <f t="shared" ref="AO1669:AO1732" si="496">IF($AK1669="","",IF($AN1669="Min","Min",IF($AN1669="Min-S",IF($J$1=1,"S","Min"),IF(OR($AN1669="S",$AN1669="S-M"),"S",IF(OR($AN1669="M",$AN1669="M-L"),"M",IF(OR($AN1669="L",$AN1669="L-VL"),"L",IF($AN1669="VL","VL")))))))</f>
        <v>#REF!</v>
      </c>
      <c r="AP1669" s="19" t="e">
        <f>IF(#REF!=0,"",#REF!)</f>
        <v>#REF!</v>
      </c>
      <c r="AQ1669" s="19" t="e">
        <f>IF(#REF!=0,"",#REF!)</f>
        <v>#REF!</v>
      </c>
      <c r="AR1669" s="19" t="e">
        <f>IF(#REF!=0,"",#REF!)</f>
        <v>#REF!</v>
      </c>
      <c r="AS1669" s="19" t="e">
        <f>#REF!</f>
        <v>#REF!</v>
      </c>
    </row>
    <row r="1670" spans="4:45" ht="19.5" thickTop="1" thickBot="1" x14ac:dyDescent="0.25">
      <c r="D1670" s="1" t="str">
        <f t="shared" si="482"/>
        <v/>
      </c>
      <c r="E1670" s="1" t="str">
        <f t="shared" si="483"/>
        <v/>
      </c>
      <c r="K1670" s="19" t="str">
        <f t="shared" si="487"/>
        <v/>
      </c>
      <c r="L1670" s="19">
        <f t="shared" si="480"/>
        <v>10000</v>
      </c>
      <c r="M1670" s="22" t="str">
        <f>TRIM(Data!$N1667)</f>
        <v>Jordan's Pride (See Herme)</v>
      </c>
      <c r="N1670" s="22" t="str">
        <f>TRIM(Data!$A1667)</f>
        <v>Jordan's Pride (See Herme)</v>
      </c>
      <c r="O1670" s="23">
        <f>IF(Data!$B1667=0,"",Data!$B1667)</f>
        <v>1875</v>
      </c>
      <c r="P1670" s="19" t="str">
        <f>IF(Data!$C1667=0,"",Data!$C1667)</f>
        <v/>
      </c>
      <c r="Q1670" s="23" t="str">
        <f>IF($M1670="","",Data!$E1667)</f>
        <v>M</v>
      </c>
      <c r="R1670" s="23" t="str">
        <f t="shared" si="488"/>
        <v>M</v>
      </c>
      <c r="S1670" s="23" t="str">
        <f t="shared" si="489"/>
        <v>M</v>
      </c>
      <c r="T1670" s="19" t="str">
        <f>IF(Data!$F1667=0,"",Data!$F1667)</f>
        <v/>
      </c>
      <c r="U1670" s="19" t="str">
        <f>IF(Data!$G1667=0,"",Data!$G1667)</f>
        <v/>
      </c>
      <c r="V1670" s="19" t="str">
        <f>IF(Data!$D1667=0,"",Data!$D1667)</f>
        <v>ANTIQUE</v>
      </c>
      <c r="W1670" s="19" t="str">
        <f>Data!$H1667</f>
        <v>Japonica</v>
      </c>
      <c r="Y1670" s="41" t="e">
        <f t="shared" si="484"/>
        <v>#REF!</v>
      </c>
      <c r="Z1670" s="8">
        <f t="shared" si="490"/>
        <v>1670</v>
      </c>
      <c r="AA1670" s="8" t="str">
        <f t="shared" si="491"/>
        <v>Jordan's Pride (See Herme)</v>
      </c>
      <c r="AB1670" s="8" t="str">
        <f t="shared" si="492"/>
        <v>M</v>
      </c>
      <c r="AC1670" s="8" t="str">
        <f t="shared" si="493"/>
        <v/>
      </c>
      <c r="AD1670" s="8" t="str">
        <f t="shared" si="481"/>
        <v/>
      </c>
      <c r="AE1670" s="8" t="str">
        <f t="shared" si="494"/>
        <v>ANTIQUE</v>
      </c>
      <c r="AF1670" s="5">
        <f t="shared" si="495"/>
        <v>1875</v>
      </c>
      <c r="AG1670" s="46">
        <v>1667</v>
      </c>
      <c r="AH1670" s="47" t="str">
        <f t="shared" si="485"/>
        <v/>
      </c>
      <c r="AI1670" s="48" t="str">
        <f t="shared" si="486"/>
        <v/>
      </c>
      <c r="AK1670" s="22" t="e">
        <f>TRIM(#REF!)</f>
        <v>#REF!</v>
      </c>
      <c r="AL1670" s="23" t="e">
        <f>IF(#REF!=0,"",#REF!)</f>
        <v>#REF!</v>
      </c>
      <c r="AM1670" s="19" t="e">
        <f>IF(#REF!=0,"",#REF!)</f>
        <v>#REF!</v>
      </c>
      <c r="AN1670" s="23" t="e">
        <f>IF($AK1670="","",#REF!)</f>
        <v>#REF!</v>
      </c>
      <c r="AO1670" s="23" t="e">
        <f t="shared" si="496"/>
        <v>#REF!</v>
      </c>
      <c r="AP1670" s="19" t="e">
        <f>IF(#REF!=0,"",#REF!)</f>
        <v>#REF!</v>
      </c>
      <c r="AQ1670" s="19" t="e">
        <f>IF(#REF!=0,"",#REF!)</f>
        <v>#REF!</v>
      </c>
      <c r="AR1670" s="19" t="e">
        <f>IF(#REF!=0,"",#REF!)</f>
        <v>#REF!</v>
      </c>
      <c r="AS1670" s="19" t="e">
        <f>#REF!</f>
        <v>#REF!</v>
      </c>
    </row>
    <row r="1671" spans="4:45" ht="19.5" thickTop="1" thickBot="1" x14ac:dyDescent="0.25">
      <c r="D1671" s="1" t="str">
        <f t="shared" si="482"/>
        <v/>
      </c>
      <c r="E1671" s="1" t="str">
        <f t="shared" si="483"/>
        <v/>
      </c>
      <c r="K1671" s="19" t="str">
        <f t="shared" si="487"/>
        <v/>
      </c>
      <c r="L1671" s="19">
        <f t="shared" si="480"/>
        <v>10000</v>
      </c>
      <c r="M1671" s="22" t="str">
        <f>TRIM(Data!$N1668)</f>
        <v>Joseph Pfingstl Var. (See Emmett Pfingstl)</v>
      </c>
      <c r="N1671" s="22" t="str">
        <f>TRIM(Data!$A1668)</f>
        <v>Joseph Pfingstl Var. (See Emmett Pfingstl)</v>
      </c>
      <c r="O1671" s="23">
        <f>IF(Data!$B1668=0,"",Data!$B1668)</f>
        <v>1950</v>
      </c>
      <c r="P1671" s="19" t="str">
        <f>IF(Data!$C1668=0,"",Data!$C1668)</f>
        <v/>
      </c>
      <c r="Q1671" s="23" t="str">
        <f>IF($M1671="","",Data!$E1668)</f>
        <v>M-L</v>
      </c>
      <c r="R1671" s="23" t="str">
        <f t="shared" si="488"/>
        <v>M</v>
      </c>
      <c r="S1671" s="23" t="str">
        <f t="shared" si="489"/>
        <v>M</v>
      </c>
      <c r="T1671" s="19" t="str">
        <f>IF(Data!$F1668=0,"",Data!$F1668)</f>
        <v/>
      </c>
      <c r="U1671" s="19" t="str">
        <f>IF(Data!$G1668=0,"",Data!$G1668)</f>
        <v/>
      </c>
      <c r="V1671" s="19" t="str">
        <f>IF(Data!$D1668=0,"",Data!$D1668)</f>
        <v/>
      </c>
      <c r="W1671" s="19" t="str">
        <f>Data!$H1668</f>
        <v>Japonica</v>
      </c>
      <c r="Y1671" s="41" t="e">
        <f t="shared" si="484"/>
        <v>#REF!</v>
      </c>
      <c r="Z1671" s="8">
        <f t="shared" si="490"/>
        <v>10000</v>
      </c>
      <c r="AA1671" s="8" t="str">
        <f t="shared" si="491"/>
        <v>Joseph Pfingstl Var. (See Emmett Pfingstl)</v>
      </c>
      <c r="AB1671" s="8" t="str">
        <f t="shared" si="492"/>
        <v>M</v>
      </c>
      <c r="AC1671" s="8" t="str">
        <f t="shared" si="493"/>
        <v/>
      </c>
      <c r="AD1671" s="8" t="str">
        <f t="shared" si="481"/>
        <v/>
      </c>
      <c r="AE1671" s="8" t="str">
        <f t="shared" si="494"/>
        <v/>
      </c>
      <c r="AF1671" s="5">
        <f t="shared" si="495"/>
        <v>1950</v>
      </c>
      <c r="AG1671" s="46">
        <v>1668</v>
      </c>
      <c r="AH1671" s="47" t="str">
        <f t="shared" si="485"/>
        <v/>
      </c>
      <c r="AI1671" s="48" t="str">
        <f t="shared" si="486"/>
        <v/>
      </c>
      <c r="AK1671" s="22" t="e">
        <f>TRIM(#REF!)</f>
        <v>#REF!</v>
      </c>
      <c r="AL1671" s="23" t="e">
        <f>IF(#REF!=0,"",#REF!)</f>
        <v>#REF!</v>
      </c>
      <c r="AM1671" s="19" t="e">
        <f>IF(#REF!=0,"",#REF!)</f>
        <v>#REF!</v>
      </c>
      <c r="AN1671" s="23" t="e">
        <f>IF($AK1671="","",#REF!)</f>
        <v>#REF!</v>
      </c>
      <c r="AO1671" s="23" t="e">
        <f t="shared" si="496"/>
        <v>#REF!</v>
      </c>
      <c r="AP1671" s="19" t="e">
        <f>IF(#REF!=0,"",#REF!)</f>
        <v>#REF!</v>
      </c>
      <c r="AQ1671" s="19" t="e">
        <f>IF(#REF!=0,"",#REF!)</f>
        <v>#REF!</v>
      </c>
      <c r="AR1671" s="19" t="e">
        <f>IF(#REF!=0,"",#REF!)</f>
        <v>#REF!</v>
      </c>
      <c r="AS1671" s="19" t="e">
        <f>#REF!</f>
        <v>#REF!</v>
      </c>
    </row>
    <row r="1672" spans="4:45" ht="19.5" thickTop="1" thickBot="1" x14ac:dyDescent="0.25">
      <c r="D1672" s="1" t="str">
        <f t="shared" si="482"/>
        <v/>
      </c>
      <c r="E1672" s="1" t="str">
        <f t="shared" si="483"/>
        <v/>
      </c>
      <c r="K1672" s="19" t="str">
        <f t="shared" si="487"/>
        <v/>
      </c>
      <c r="L1672" s="19">
        <f t="shared" si="480"/>
        <v>10000</v>
      </c>
      <c r="M1672" s="22" t="str">
        <f>TRIM(Data!$N1669)</f>
        <v>Josephine Caruso</v>
      </c>
      <c r="N1672" s="22" t="str">
        <f>TRIM(Data!$A1669)</f>
        <v>Josephine Caruso</v>
      </c>
      <c r="O1672" s="23">
        <f>IF(Data!$B1669=0,"",Data!$B1669)</f>
        <v>2002</v>
      </c>
      <c r="P1672" s="19" t="str">
        <f>IF(Data!$C1669=0,"",Data!$C1669)</f>
        <v>1</v>
      </c>
      <c r="Q1672" s="23" t="str">
        <f>IF($M1672="","",Data!$E1669)</f>
        <v>M</v>
      </c>
      <c r="R1672" s="23" t="str">
        <f t="shared" si="488"/>
        <v>M</v>
      </c>
      <c r="S1672" s="23" t="str">
        <f t="shared" si="489"/>
        <v>M</v>
      </c>
      <c r="T1672" s="19" t="str">
        <f>IF(Data!$F1669=0,"",Data!$F1669)</f>
        <v/>
      </c>
      <c r="U1672" s="19" t="str">
        <f>IF(Data!$G1669=0,"",Data!$G1669)</f>
        <v/>
      </c>
      <c r="V1672" s="19" t="str">
        <f>IF(Data!$D1669=0,"",Data!$D1669)</f>
        <v/>
      </c>
      <c r="W1672" s="19" t="str">
        <f>Data!$H1669</f>
        <v>Japonica</v>
      </c>
      <c r="Y1672" s="41" t="e">
        <f t="shared" si="484"/>
        <v>#REF!</v>
      </c>
      <c r="Z1672" s="8">
        <f t="shared" si="490"/>
        <v>10000</v>
      </c>
      <c r="AA1672" s="8" t="str">
        <f t="shared" si="491"/>
        <v>Josephine Caruso</v>
      </c>
      <c r="AB1672" s="8" t="str">
        <f t="shared" si="492"/>
        <v>M</v>
      </c>
      <c r="AC1672" s="8" t="str">
        <f t="shared" si="493"/>
        <v/>
      </c>
      <c r="AD1672" s="8" t="str">
        <f t="shared" si="481"/>
        <v/>
      </c>
      <c r="AE1672" s="8" t="str">
        <f t="shared" si="494"/>
        <v/>
      </c>
      <c r="AF1672" s="5">
        <f t="shared" si="495"/>
        <v>2002</v>
      </c>
      <c r="AG1672" s="46">
        <v>1669</v>
      </c>
      <c r="AH1672" s="47" t="str">
        <f t="shared" si="485"/>
        <v/>
      </c>
      <c r="AI1672" s="48" t="str">
        <f t="shared" si="486"/>
        <v/>
      </c>
      <c r="AK1672" s="22" t="e">
        <f>TRIM(#REF!)</f>
        <v>#REF!</v>
      </c>
      <c r="AL1672" s="23" t="e">
        <f>IF(#REF!=0,"",#REF!)</f>
        <v>#REF!</v>
      </c>
      <c r="AM1672" s="19" t="e">
        <f>IF(#REF!=0,"",#REF!)</f>
        <v>#REF!</v>
      </c>
      <c r="AN1672" s="23" t="e">
        <f>IF($AK1672="","",#REF!)</f>
        <v>#REF!</v>
      </c>
      <c r="AO1672" s="23" t="e">
        <f t="shared" si="496"/>
        <v>#REF!</v>
      </c>
      <c r="AP1672" s="19" t="e">
        <f>IF(#REF!=0,"",#REF!)</f>
        <v>#REF!</v>
      </c>
      <c r="AQ1672" s="19" t="e">
        <f>IF(#REF!=0,"",#REF!)</f>
        <v>#REF!</v>
      </c>
      <c r="AR1672" s="19" t="e">
        <f>IF(#REF!=0,"",#REF!)</f>
        <v>#REF!</v>
      </c>
      <c r="AS1672" s="19" t="e">
        <f>#REF!</f>
        <v>#REF!</v>
      </c>
    </row>
    <row r="1673" spans="4:45" ht="19.5" thickTop="1" thickBot="1" x14ac:dyDescent="0.25">
      <c r="D1673" s="1" t="str">
        <f t="shared" si="482"/>
        <v/>
      </c>
      <c r="E1673" s="1" t="str">
        <f t="shared" si="483"/>
        <v/>
      </c>
      <c r="K1673" s="19" t="str">
        <f t="shared" si="487"/>
        <v/>
      </c>
      <c r="L1673" s="19">
        <f t="shared" si="480"/>
        <v>10000</v>
      </c>
      <c r="M1673" s="22" t="str">
        <f>TRIM(Data!$N1670)</f>
        <v>Joshua E. Youtz</v>
      </c>
      <c r="N1673" s="22" t="str">
        <f>TRIM(Data!$A1670)</f>
        <v>Joshua E. Youtz (White Daikagura)</v>
      </c>
      <c r="O1673" s="23">
        <f>IF(Data!$B1670=0,"",Data!$B1670)</f>
        <v>1915</v>
      </c>
      <c r="P1673" s="19" t="str">
        <f>IF(Data!$C1670=0,"",Data!$C1670)</f>
        <v>1</v>
      </c>
      <c r="Q1673" s="23" t="str">
        <f>IF($M1673="","",Data!$E1670)</f>
        <v>L</v>
      </c>
      <c r="R1673" s="23" t="str">
        <f t="shared" si="488"/>
        <v>L</v>
      </c>
      <c r="S1673" s="23" t="str">
        <f t="shared" si="489"/>
        <v>L</v>
      </c>
      <c r="T1673" s="19" t="str">
        <f>IF(Data!$F1670=0,"",Data!$F1670)</f>
        <v>WHITE</v>
      </c>
      <c r="U1673" s="19" t="str">
        <f>IF(Data!$G1670=0,"",Data!$G1670)</f>
        <v/>
      </c>
      <c r="V1673" s="19" t="str">
        <f>IF(Data!$D1670=0,"",Data!$D1670)</f>
        <v/>
      </c>
      <c r="W1673" s="19" t="str">
        <f>Data!$H1670</f>
        <v>Japonica</v>
      </c>
      <c r="Y1673" s="41" t="e">
        <f t="shared" si="484"/>
        <v>#REF!</v>
      </c>
      <c r="Z1673" s="8">
        <f t="shared" si="490"/>
        <v>10000</v>
      </c>
      <c r="AA1673" s="8" t="str">
        <f t="shared" si="491"/>
        <v>Joshua E. Youtz</v>
      </c>
      <c r="AB1673" s="8" t="str">
        <f t="shared" si="492"/>
        <v>L</v>
      </c>
      <c r="AC1673" s="8" t="str">
        <f t="shared" si="493"/>
        <v>WHITE</v>
      </c>
      <c r="AD1673" s="8" t="str">
        <f t="shared" si="481"/>
        <v/>
      </c>
      <c r="AE1673" s="8" t="str">
        <f t="shared" si="494"/>
        <v/>
      </c>
      <c r="AF1673" s="5">
        <f t="shared" si="495"/>
        <v>1915</v>
      </c>
      <c r="AG1673" s="46">
        <v>1670</v>
      </c>
      <c r="AH1673" s="47" t="str">
        <f t="shared" si="485"/>
        <v/>
      </c>
      <c r="AI1673" s="48" t="str">
        <f t="shared" si="486"/>
        <v/>
      </c>
      <c r="AK1673" s="22" t="e">
        <f>TRIM(#REF!)</f>
        <v>#REF!</v>
      </c>
      <c r="AL1673" s="23" t="e">
        <f>IF(#REF!=0,"",#REF!)</f>
        <v>#REF!</v>
      </c>
      <c r="AM1673" s="19" t="e">
        <f>IF(#REF!=0,"",#REF!)</f>
        <v>#REF!</v>
      </c>
      <c r="AN1673" s="23" t="e">
        <f>IF($AK1673="","",#REF!)</f>
        <v>#REF!</v>
      </c>
      <c r="AO1673" s="23" t="e">
        <f t="shared" si="496"/>
        <v>#REF!</v>
      </c>
      <c r="AP1673" s="19" t="e">
        <f>IF(#REF!=0,"",#REF!)</f>
        <v>#REF!</v>
      </c>
      <c r="AQ1673" s="19" t="e">
        <f>IF(#REF!=0,"",#REF!)</f>
        <v>#REF!</v>
      </c>
      <c r="AR1673" s="19" t="e">
        <f>IF(#REF!=0,"",#REF!)</f>
        <v>#REF!</v>
      </c>
      <c r="AS1673" s="19" t="e">
        <f>#REF!</f>
        <v>#REF!</v>
      </c>
    </row>
    <row r="1674" spans="4:45" ht="19.5" thickTop="1" thickBot="1" x14ac:dyDescent="0.25">
      <c r="D1674" s="1" t="str">
        <f t="shared" si="482"/>
        <v/>
      </c>
      <c r="E1674" s="1" t="str">
        <f t="shared" si="483"/>
        <v/>
      </c>
      <c r="K1674" s="19" t="str">
        <f t="shared" si="487"/>
        <v/>
      </c>
      <c r="L1674" s="19">
        <f t="shared" si="480"/>
        <v>10000</v>
      </c>
      <c r="M1674" s="22" t="str">
        <f>TRIM(Data!$N1671)</f>
        <v>Joshua Fenska</v>
      </c>
      <c r="N1674" s="22" t="str">
        <f>TRIM(Data!$A1671)</f>
        <v>Joshua Fenska</v>
      </c>
      <c r="O1674" s="23">
        <f>IF(Data!$B1671=0,"",Data!$B1671)</f>
        <v>1983</v>
      </c>
      <c r="P1674" s="19" t="str">
        <f>IF(Data!$C1671=0,"",Data!$C1671)</f>
        <v>1</v>
      </c>
      <c r="Q1674" s="23" t="str">
        <f>IF($M1674="","",Data!$E1671)</f>
        <v>S</v>
      </c>
      <c r="R1674" s="23" t="str">
        <f t="shared" si="488"/>
        <v>S</v>
      </c>
      <c r="S1674" s="23" t="str">
        <f t="shared" si="489"/>
        <v>S</v>
      </c>
      <c r="T1674" s="19" t="str">
        <f>IF(Data!$F1671=0,"",Data!$F1671)</f>
        <v/>
      </c>
      <c r="U1674" s="19" t="str">
        <f>IF(Data!$G1671=0,"",Data!$G1671)</f>
        <v>FD</v>
      </c>
      <c r="V1674" s="19" t="str">
        <f>IF(Data!$D1671=0,"",Data!$D1671)</f>
        <v/>
      </c>
      <c r="W1674" s="19" t="str">
        <f>Data!$H1671</f>
        <v>Japonica</v>
      </c>
      <c r="Y1674" s="41" t="e">
        <f t="shared" si="484"/>
        <v>#REF!</v>
      </c>
      <c r="Z1674" s="8">
        <f t="shared" si="490"/>
        <v>10000</v>
      </c>
      <c r="AA1674" s="8" t="str">
        <f t="shared" si="491"/>
        <v>Joshua Fenska</v>
      </c>
      <c r="AB1674" s="8" t="str">
        <f t="shared" si="492"/>
        <v>S</v>
      </c>
      <c r="AC1674" s="8" t="str">
        <f t="shared" si="493"/>
        <v/>
      </c>
      <c r="AD1674" s="8" t="str">
        <f t="shared" si="481"/>
        <v>FD</v>
      </c>
      <c r="AE1674" s="8" t="str">
        <f t="shared" si="494"/>
        <v/>
      </c>
      <c r="AF1674" s="5">
        <f t="shared" si="495"/>
        <v>1983</v>
      </c>
      <c r="AG1674" s="46">
        <v>1671</v>
      </c>
      <c r="AH1674" s="47" t="str">
        <f t="shared" si="485"/>
        <v/>
      </c>
      <c r="AI1674" s="48" t="str">
        <f t="shared" si="486"/>
        <v/>
      </c>
      <c r="AK1674" s="22" t="e">
        <f>TRIM(#REF!)</f>
        <v>#REF!</v>
      </c>
      <c r="AL1674" s="23" t="e">
        <f>IF(#REF!=0,"",#REF!)</f>
        <v>#REF!</v>
      </c>
      <c r="AM1674" s="19" t="e">
        <f>IF(#REF!=0,"",#REF!)</f>
        <v>#REF!</v>
      </c>
      <c r="AN1674" s="23" t="e">
        <f>IF($AK1674="","",#REF!)</f>
        <v>#REF!</v>
      </c>
      <c r="AO1674" s="23" t="e">
        <f t="shared" si="496"/>
        <v>#REF!</v>
      </c>
      <c r="AP1674" s="19" t="e">
        <f>IF(#REF!=0,"",#REF!)</f>
        <v>#REF!</v>
      </c>
      <c r="AQ1674" s="19" t="e">
        <f>IF(#REF!=0,"",#REF!)</f>
        <v>#REF!</v>
      </c>
      <c r="AR1674" s="19" t="e">
        <f>IF(#REF!=0,"",#REF!)</f>
        <v>#REF!</v>
      </c>
      <c r="AS1674" s="19" t="e">
        <f>#REF!</f>
        <v>#REF!</v>
      </c>
    </row>
    <row r="1675" spans="4:45" ht="19.5" thickTop="1" thickBot="1" x14ac:dyDescent="0.25">
      <c r="D1675" s="1" t="str">
        <f t="shared" si="482"/>
        <v/>
      </c>
      <c r="E1675" s="1" t="str">
        <f t="shared" si="483"/>
        <v/>
      </c>
      <c r="K1675" s="19" t="str">
        <f t="shared" si="487"/>
        <v/>
      </c>
      <c r="L1675" s="19">
        <f t="shared" si="480"/>
        <v>10000</v>
      </c>
      <c r="M1675" s="22" t="str">
        <f>TRIM(Data!$N1672)</f>
        <v>Josie Bond</v>
      </c>
      <c r="N1675" s="22" t="str">
        <f>TRIM(Data!$A1672)</f>
        <v>Josie Bond</v>
      </c>
      <c r="O1675" s="23">
        <f>IF(Data!$B1672=0,"",Data!$B1672)</f>
        <v>1999</v>
      </c>
      <c r="P1675" s="19" t="str">
        <f>IF(Data!$C1672=0,"",Data!$C1672)</f>
        <v/>
      </c>
      <c r="Q1675" s="23" t="str">
        <f>IF($M1675="","",Data!$E1672)</f>
        <v>M</v>
      </c>
      <c r="R1675" s="23" t="str">
        <f t="shared" si="488"/>
        <v>M</v>
      </c>
      <c r="S1675" s="23" t="str">
        <f t="shared" si="489"/>
        <v>M</v>
      </c>
      <c r="T1675" s="19" t="str">
        <f>IF(Data!$F1672=0,"",Data!$F1672)</f>
        <v/>
      </c>
      <c r="U1675" s="19" t="str">
        <f>IF(Data!$G1672=0,"",Data!$G1672)</f>
        <v>FD</v>
      </c>
      <c r="V1675" s="19" t="str">
        <f>IF(Data!$D1672=0,"",Data!$D1672)</f>
        <v/>
      </c>
      <c r="W1675" s="19" t="str">
        <f>Data!$H1672</f>
        <v>Japonica</v>
      </c>
      <c r="Y1675" s="41" t="e">
        <f t="shared" si="484"/>
        <v>#REF!</v>
      </c>
      <c r="Z1675" s="8">
        <f t="shared" si="490"/>
        <v>10000</v>
      </c>
      <c r="AA1675" s="8" t="str">
        <f t="shared" si="491"/>
        <v>Josie Bond</v>
      </c>
      <c r="AB1675" s="8" t="str">
        <f t="shared" si="492"/>
        <v>M</v>
      </c>
      <c r="AC1675" s="8" t="str">
        <f t="shared" si="493"/>
        <v/>
      </c>
      <c r="AD1675" s="8" t="str">
        <f t="shared" si="481"/>
        <v>FD</v>
      </c>
      <c r="AE1675" s="8" t="str">
        <f t="shared" si="494"/>
        <v/>
      </c>
      <c r="AF1675" s="5">
        <f t="shared" si="495"/>
        <v>1999</v>
      </c>
      <c r="AG1675" s="46">
        <v>1672</v>
      </c>
      <c r="AH1675" s="47" t="str">
        <f t="shared" si="485"/>
        <v/>
      </c>
      <c r="AI1675" s="48" t="str">
        <f t="shared" si="486"/>
        <v/>
      </c>
      <c r="AK1675" s="22" t="e">
        <f>TRIM(#REF!)</f>
        <v>#REF!</v>
      </c>
      <c r="AL1675" s="23" t="e">
        <f>IF(#REF!=0,"",#REF!)</f>
        <v>#REF!</v>
      </c>
      <c r="AM1675" s="19" t="e">
        <f>IF(#REF!=0,"",#REF!)</f>
        <v>#REF!</v>
      </c>
      <c r="AN1675" s="23" t="e">
        <f>IF($AK1675="","",#REF!)</f>
        <v>#REF!</v>
      </c>
      <c r="AO1675" s="23" t="e">
        <f t="shared" si="496"/>
        <v>#REF!</v>
      </c>
      <c r="AP1675" s="19" t="e">
        <f>IF(#REF!=0,"",#REF!)</f>
        <v>#REF!</v>
      </c>
      <c r="AQ1675" s="19" t="e">
        <f>IF(#REF!=0,"",#REF!)</f>
        <v>#REF!</v>
      </c>
      <c r="AR1675" s="19" t="e">
        <f>IF(#REF!=0,"",#REF!)</f>
        <v>#REF!</v>
      </c>
      <c r="AS1675" s="19" t="e">
        <f>#REF!</f>
        <v>#REF!</v>
      </c>
    </row>
    <row r="1676" spans="4:45" ht="19.5" thickTop="1" thickBot="1" x14ac:dyDescent="0.25">
      <c r="D1676" s="1" t="str">
        <f t="shared" si="482"/>
        <v/>
      </c>
      <c r="E1676" s="1" t="str">
        <f t="shared" si="483"/>
        <v/>
      </c>
      <c r="K1676" s="19" t="str">
        <f t="shared" si="487"/>
        <v/>
      </c>
      <c r="L1676" s="19">
        <f t="shared" si="480"/>
        <v>10000</v>
      </c>
      <c r="M1676" s="22" t="str">
        <f>TRIM(Data!$N1673)</f>
        <v>Joy Kendrick</v>
      </c>
      <c r="N1676" s="22" t="str">
        <f>TRIM(Data!$A1673)</f>
        <v>Joy Kendrick</v>
      </c>
      <c r="O1676" s="23">
        <f>IF(Data!$B1673=0,"",Data!$B1673)</f>
        <v>1985</v>
      </c>
      <c r="P1676" s="19" t="str">
        <f>IF(Data!$C1673=0,"",Data!$C1673)</f>
        <v>1</v>
      </c>
      <c r="Q1676" s="23" t="str">
        <f>IF($M1676="","",Data!$E1673)</f>
        <v>L</v>
      </c>
      <c r="R1676" s="23" t="str">
        <f t="shared" si="488"/>
        <v>L</v>
      </c>
      <c r="S1676" s="23" t="str">
        <f t="shared" si="489"/>
        <v>L</v>
      </c>
      <c r="T1676" s="19" t="str">
        <f>IF(Data!$F1673=0,"",Data!$F1673)</f>
        <v/>
      </c>
      <c r="U1676" s="19" t="str">
        <f>IF(Data!$G1673=0,"",Data!$G1673)</f>
        <v>FD</v>
      </c>
      <c r="V1676" s="19" t="str">
        <f>IF(Data!$D1673=0,"",Data!$D1673)</f>
        <v/>
      </c>
      <c r="W1676" s="19" t="str">
        <f>Data!$H1673</f>
        <v>Japonica</v>
      </c>
      <c r="Y1676" s="41" t="e">
        <f t="shared" si="484"/>
        <v>#REF!</v>
      </c>
      <c r="Z1676" s="8">
        <f t="shared" si="490"/>
        <v>10000</v>
      </c>
      <c r="AA1676" s="8" t="str">
        <f t="shared" si="491"/>
        <v>Joy Kendrick</v>
      </c>
      <c r="AB1676" s="8" t="str">
        <f t="shared" si="492"/>
        <v>L</v>
      </c>
      <c r="AC1676" s="8" t="str">
        <f t="shared" si="493"/>
        <v/>
      </c>
      <c r="AD1676" s="8" t="str">
        <f t="shared" si="481"/>
        <v>FD</v>
      </c>
      <c r="AE1676" s="8" t="str">
        <f t="shared" si="494"/>
        <v/>
      </c>
      <c r="AF1676" s="5">
        <f t="shared" si="495"/>
        <v>1985</v>
      </c>
      <c r="AG1676" s="46">
        <v>1673</v>
      </c>
      <c r="AH1676" s="47" t="str">
        <f t="shared" si="485"/>
        <v/>
      </c>
      <c r="AI1676" s="48" t="str">
        <f t="shared" si="486"/>
        <v/>
      </c>
      <c r="AK1676" s="22" t="e">
        <f>TRIM(#REF!)</f>
        <v>#REF!</v>
      </c>
      <c r="AL1676" s="23" t="e">
        <f>IF(#REF!=0,"",#REF!)</f>
        <v>#REF!</v>
      </c>
      <c r="AM1676" s="19" t="e">
        <f>IF(#REF!=0,"",#REF!)</f>
        <v>#REF!</v>
      </c>
      <c r="AN1676" s="23" t="e">
        <f>IF($AK1676="","",#REF!)</f>
        <v>#REF!</v>
      </c>
      <c r="AO1676" s="23" t="e">
        <f t="shared" si="496"/>
        <v>#REF!</v>
      </c>
      <c r="AP1676" s="19" t="e">
        <f>IF(#REF!=0,"",#REF!)</f>
        <v>#REF!</v>
      </c>
      <c r="AQ1676" s="19" t="e">
        <f>IF(#REF!=0,"",#REF!)</f>
        <v>#REF!</v>
      </c>
      <c r="AR1676" s="19" t="e">
        <f>IF(#REF!=0,"",#REF!)</f>
        <v>#REF!</v>
      </c>
      <c r="AS1676" s="19" t="e">
        <f>#REF!</f>
        <v>#REF!</v>
      </c>
    </row>
    <row r="1677" spans="4:45" ht="19.5" thickTop="1" thickBot="1" x14ac:dyDescent="0.25">
      <c r="D1677" s="1" t="str">
        <f t="shared" si="482"/>
        <v/>
      </c>
      <c r="E1677" s="1" t="str">
        <f t="shared" si="483"/>
        <v/>
      </c>
      <c r="K1677" s="19" t="str">
        <f t="shared" si="487"/>
        <v/>
      </c>
      <c r="L1677" s="19">
        <f t="shared" si="480"/>
        <v>10000</v>
      </c>
      <c r="M1677" s="22" t="str">
        <f>TRIM(Data!$N1674)</f>
        <v>Joyce Connell</v>
      </c>
      <c r="N1677" s="22" t="str">
        <f>TRIM(Data!$A1674)</f>
        <v>Joyce Connell (R)</v>
      </c>
      <c r="O1677" s="23">
        <f>IF(Data!$B1674=0,"",Data!$B1674)</f>
        <v>1977</v>
      </c>
      <c r="P1677" s="19" t="str">
        <f>IF(Data!$C1674=0,"",Data!$C1674)</f>
        <v>1</v>
      </c>
      <c r="Q1677" s="23" t="str">
        <f>IF($M1677="","",Data!$E1674)</f>
        <v>VL</v>
      </c>
      <c r="R1677" s="23" t="str">
        <f t="shared" si="488"/>
        <v>VL</v>
      </c>
      <c r="S1677" s="23" t="str">
        <f t="shared" si="489"/>
        <v>VL</v>
      </c>
      <c r="T1677" s="19" t="str">
        <f>IF(Data!$F1674=0,"",Data!$F1674)</f>
        <v/>
      </c>
      <c r="U1677" s="19" t="str">
        <f>IF(Data!$G1674=0,"",Data!$G1674)</f>
        <v/>
      </c>
      <c r="V1677" s="19" t="str">
        <f>IF(Data!$D1674=0,"",Data!$D1674)</f>
        <v/>
      </c>
      <c r="W1677" s="19" t="str">
        <f>Data!$H1674</f>
        <v>Reticulata</v>
      </c>
      <c r="Y1677" s="41" t="e">
        <f t="shared" si="484"/>
        <v>#REF!</v>
      </c>
      <c r="Z1677" s="8">
        <f t="shared" si="490"/>
        <v>10000</v>
      </c>
      <c r="AA1677" s="8" t="str">
        <f t="shared" si="491"/>
        <v>Joyce Connell</v>
      </c>
      <c r="AB1677" s="8" t="str">
        <f t="shared" si="492"/>
        <v>VL</v>
      </c>
      <c r="AC1677" s="8" t="str">
        <f t="shared" si="493"/>
        <v/>
      </c>
      <c r="AD1677" s="8" t="str">
        <f t="shared" si="481"/>
        <v/>
      </c>
      <c r="AE1677" s="8" t="str">
        <f t="shared" si="494"/>
        <v/>
      </c>
      <c r="AF1677" s="5">
        <f t="shared" si="495"/>
        <v>1977</v>
      </c>
      <c r="AG1677" s="46">
        <v>1674</v>
      </c>
      <c r="AH1677" s="47" t="str">
        <f t="shared" si="485"/>
        <v/>
      </c>
      <c r="AI1677" s="48" t="str">
        <f t="shared" si="486"/>
        <v/>
      </c>
      <c r="AK1677" s="22" t="e">
        <f>TRIM(#REF!)</f>
        <v>#REF!</v>
      </c>
      <c r="AL1677" s="23" t="e">
        <f>IF(#REF!=0,"",#REF!)</f>
        <v>#REF!</v>
      </c>
      <c r="AM1677" s="19" t="e">
        <f>IF(#REF!=0,"",#REF!)</f>
        <v>#REF!</v>
      </c>
      <c r="AN1677" s="23" t="e">
        <f>IF($AK1677="","",#REF!)</f>
        <v>#REF!</v>
      </c>
      <c r="AO1677" s="23" t="e">
        <f t="shared" si="496"/>
        <v>#REF!</v>
      </c>
      <c r="AP1677" s="19" t="e">
        <f>IF(#REF!=0,"",#REF!)</f>
        <v>#REF!</v>
      </c>
      <c r="AQ1677" s="19" t="e">
        <f>IF(#REF!=0,"",#REF!)</f>
        <v>#REF!</v>
      </c>
      <c r="AR1677" s="19" t="e">
        <f>IF(#REF!=0,"",#REF!)</f>
        <v>#REF!</v>
      </c>
      <c r="AS1677" s="19" t="e">
        <f>#REF!</f>
        <v>#REF!</v>
      </c>
    </row>
    <row r="1678" spans="4:45" ht="19.5" thickTop="1" thickBot="1" x14ac:dyDescent="0.25">
      <c r="D1678" s="1" t="str">
        <f t="shared" si="482"/>
        <v/>
      </c>
      <c r="E1678" s="1" t="str">
        <f t="shared" si="483"/>
        <v/>
      </c>
      <c r="K1678" s="19" t="str">
        <f t="shared" si="487"/>
        <v/>
      </c>
      <c r="L1678" s="19">
        <f t="shared" si="480"/>
        <v>10000</v>
      </c>
      <c r="M1678" s="22" t="str">
        <f>TRIM(Data!$N1675)</f>
        <v>Juanita Smith</v>
      </c>
      <c r="N1678" s="22" t="str">
        <f>TRIM(Data!$A1675)</f>
        <v>Juanita Smith</v>
      </c>
      <c r="O1678" s="23">
        <f>IF(Data!$B1675=0,"",Data!$B1675)</f>
        <v>1959</v>
      </c>
      <c r="P1678" s="19" t="str">
        <f>IF(Data!$C1675=0,"",Data!$C1675)</f>
        <v>1</v>
      </c>
      <c r="Q1678" s="23" t="str">
        <f>IF($M1678="","",Data!$E1675)</f>
        <v>M</v>
      </c>
      <c r="R1678" s="23" t="str">
        <f t="shared" si="488"/>
        <v>M</v>
      </c>
      <c r="S1678" s="23" t="str">
        <f t="shared" si="489"/>
        <v>M</v>
      </c>
      <c r="T1678" s="19" t="str">
        <f>IF(Data!$F1675=0,"",Data!$F1675)</f>
        <v/>
      </c>
      <c r="U1678" s="19" t="str">
        <f>IF(Data!$G1675=0,"",Data!$G1675)</f>
        <v/>
      </c>
      <c r="V1678" s="19" t="str">
        <f>IF(Data!$D1675=0,"",Data!$D1675)</f>
        <v/>
      </c>
      <c r="W1678" s="19" t="str">
        <f>Data!$H1675</f>
        <v>Japonica</v>
      </c>
      <c r="Y1678" s="41" t="e">
        <f t="shared" si="484"/>
        <v>#REF!</v>
      </c>
      <c r="Z1678" s="8">
        <f t="shared" si="490"/>
        <v>10000</v>
      </c>
      <c r="AA1678" s="8" t="str">
        <f t="shared" si="491"/>
        <v>Juanita Smith</v>
      </c>
      <c r="AB1678" s="8" t="str">
        <f t="shared" si="492"/>
        <v>M</v>
      </c>
      <c r="AC1678" s="8" t="str">
        <f t="shared" si="493"/>
        <v/>
      </c>
      <c r="AD1678" s="8" t="str">
        <f t="shared" si="481"/>
        <v/>
      </c>
      <c r="AE1678" s="8" t="str">
        <f t="shared" si="494"/>
        <v/>
      </c>
      <c r="AF1678" s="5">
        <f t="shared" si="495"/>
        <v>1959</v>
      </c>
      <c r="AG1678" s="46">
        <v>1675</v>
      </c>
      <c r="AH1678" s="47" t="str">
        <f t="shared" si="485"/>
        <v/>
      </c>
      <c r="AI1678" s="48" t="str">
        <f t="shared" si="486"/>
        <v/>
      </c>
      <c r="AK1678" s="22" t="e">
        <f>TRIM(#REF!)</f>
        <v>#REF!</v>
      </c>
      <c r="AL1678" s="23" t="e">
        <f>IF(#REF!=0,"",#REF!)</f>
        <v>#REF!</v>
      </c>
      <c r="AM1678" s="19" t="e">
        <f>IF(#REF!=0,"",#REF!)</f>
        <v>#REF!</v>
      </c>
      <c r="AN1678" s="23" t="e">
        <f>IF($AK1678="","",#REF!)</f>
        <v>#REF!</v>
      </c>
      <c r="AO1678" s="23" t="e">
        <f t="shared" si="496"/>
        <v>#REF!</v>
      </c>
      <c r="AP1678" s="19" t="e">
        <f>IF(#REF!=0,"",#REF!)</f>
        <v>#REF!</v>
      </c>
      <c r="AQ1678" s="19" t="e">
        <f>IF(#REF!=0,"",#REF!)</f>
        <v>#REF!</v>
      </c>
      <c r="AR1678" s="19" t="e">
        <f>IF(#REF!=0,"",#REF!)</f>
        <v>#REF!</v>
      </c>
      <c r="AS1678" s="19" t="e">
        <f>#REF!</f>
        <v>#REF!</v>
      </c>
    </row>
    <row r="1679" spans="4:45" ht="19.5" thickTop="1" thickBot="1" x14ac:dyDescent="0.25">
      <c r="D1679" s="1" t="str">
        <f t="shared" si="482"/>
        <v/>
      </c>
      <c r="E1679" s="1" t="str">
        <f t="shared" si="483"/>
        <v/>
      </c>
      <c r="K1679" s="19" t="str">
        <f t="shared" si="487"/>
        <v/>
      </c>
      <c r="L1679" s="19">
        <f t="shared" si="480"/>
        <v>10000</v>
      </c>
      <c r="M1679" s="22" t="str">
        <f>TRIM(Data!$N1676)</f>
        <v>Jubilation</v>
      </c>
      <c r="N1679" s="22" t="str">
        <f>TRIM(Data!$A1676)</f>
        <v>Jubilation (H)</v>
      </c>
      <c r="O1679" s="23">
        <f>IF(Data!$B1676=0,"",Data!$B1676)</f>
        <v>1978</v>
      </c>
      <c r="P1679" s="19" t="str">
        <f>IF(Data!$C1676=0,"",Data!$C1676)</f>
        <v>1</v>
      </c>
      <c r="Q1679" s="23" t="str">
        <f>IF($M1679="","",Data!$E1676)</f>
        <v>L-VL</v>
      </c>
      <c r="R1679" s="23" t="str">
        <f t="shared" si="488"/>
        <v>L</v>
      </c>
      <c r="S1679" s="23" t="str">
        <f t="shared" si="489"/>
        <v>L</v>
      </c>
      <c r="T1679" s="19" t="str">
        <f>IF(Data!$F1676=0,"",Data!$F1676)</f>
        <v/>
      </c>
      <c r="U1679" s="19" t="str">
        <f>IF(Data!$G1676=0,"",Data!$G1676)</f>
        <v/>
      </c>
      <c r="V1679" s="19" t="str">
        <f>IF(Data!$D1676=0,"",Data!$D1676)</f>
        <v/>
      </c>
      <c r="W1679" s="19" t="str">
        <f>Data!$H1676</f>
        <v>NRH</v>
      </c>
      <c r="Y1679" s="41" t="e">
        <f t="shared" si="484"/>
        <v>#REF!</v>
      </c>
      <c r="Z1679" s="8">
        <f t="shared" si="490"/>
        <v>10000</v>
      </c>
      <c r="AA1679" s="8" t="str">
        <f t="shared" si="491"/>
        <v>Jubilation</v>
      </c>
      <c r="AB1679" s="8" t="str">
        <f t="shared" si="492"/>
        <v>L</v>
      </c>
      <c r="AC1679" s="8" t="str">
        <f t="shared" si="493"/>
        <v/>
      </c>
      <c r="AD1679" s="8" t="str">
        <f t="shared" si="481"/>
        <v/>
      </c>
      <c r="AE1679" s="8" t="str">
        <f t="shared" si="494"/>
        <v/>
      </c>
      <c r="AF1679" s="5">
        <f t="shared" si="495"/>
        <v>1978</v>
      </c>
      <c r="AG1679" s="46">
        <v>1676</v>
      </c>
      <c r="AH1679" s="47" t="str">
        <f t="shared" si="485"/>
        <v/>
      </c>
      <c r="AI1679" s="48" t="str">
        <f t="shared" si="486"/>
        <v/>
      </c>
      <c r="AK1679" s="22" t="e">
        <f>TRIM(#REF!)</f>
        <v>#REF!</v>
      </c>
      <c r="AL1679" s="23" t="e">
        <f>IF(#REF!=0,"",#REF!)</f>
        <v>#REF!</v>
      </c>
      <c r="AM1679" s="19" t="e">
        <f>IF(#REF!=0,"",#REF!)</f>
        <v>#REF!</v>
      </c>
      <c r="AN1679" s="23" t="e">
        <f>IF($AK1679="","",#REF!)</f>
        <v>#REF!</v>
      </c>
      <c r="AO1679" s="23" t="e">
        <f t="shared" si="496"/>
        <v>#REF!</v>
      </c>
      <c r="AP1679" s="19" t="e">
        <f>IF(#REF!=0,"",#REF!)</f>
        <v>#REF!</v>
      </c>
      <c r="AQ1679" s="19" t="e">
        <f>IF(#REF!=0,"",#REF!)</f>
        <v>#REF!</v>
      </c>
      <c r="AR1679" s="19" t="e">
        <f>IF(#REF!=0,"",#REF!)</f>
        <v>#REF!</v>
      </c>
      <c r="AS1679" s="19" t="e">
        <f>#REF!</f>
        <v>#REF!</v>
      </c>
    </row>
    <row r="1680" spans="4:45" ht="19.5" thickTop="1" thickBot="1" x14ac:dyDescent="0.25">
      <c r="D1680" s="1" t="str">
        <f t="shared" si="482"/>
        <v/>
      </c>
      <c r="E1680" s="1" t="str">
        <f t="shared" si="483"/>
        <v/>
      </c>
      <c r="K1680" s="19" t="str">
        <f t="shared" si="487"/>
        <v/>
      </c>
      <c r="L1680" s="19">
        <f t="shared" si="480"/>
        <v>10000</v>
      </c>
      <c r="M1680" s="22" t="str">
        <f>TRIM(Data!$N1677)</f>
        <v>Judge Marvin Mann</v>
      </c>
      <c r="N1680" s="22" t="str">
        <f>TRIM(Data!$A1677)</f>
        <v>Judge Marvin Mann (Riptide)</v>
      </c>
      <c r="O1680" s="23">
        <f>IF(Data!$B1677=0,"",Data!$B1677)</f>
        <v>1958</v>
      </c>
      <c r="P1680" s="19" t="str">
        <f>IF(Data!$C1677=0,"",Data!$C1677)</f>
        <v>1</v>
      </c>
      <c r="Q1680" s="23" t="str">
        <f>IF($M1680="","",Data!$E1677)</f>
        <v>L</v>
      </c>
      <c r="R1680" s="23" t="str">
        <f t="shared" si="488"/>
        <v>L</v>
      </c>
      <c r="S1680" s="23" t="str">
        <f t="shared" si="489"/>
        <v>L</v>
      </c>
      <c r="T1680" s="19" t="str">
        <f>IF(Data!$F1677=0,"",Data!$F1677)</f>
        <v/>
      </c>
      <c r="U1680" s="19" t="str">
        <f>IF(Data!$G1677=0,"",Data!$G1677)</f>
        <v/>
      </c>
      <c r="V1680" s="19" t="str">
        <f>IF(Data!$D1677=0,"",Data!$D1677)</f>
        <v/>
      </c>
      <c r="W1680" s="19" t="str">
        <f>Data!$H1677</f>
        <v>Japonica</v>
      </c>
      <c r="Y1680" s="41" t="e">
        <f t="shared" si="484"/>
        <v>#REF!</v>
      </c>
      <c r="Z1680" s="8">
        <f t="shared" si="490"/>
        <v>10000</v>
      </c>
      <c r="AA1680" s="8" t="str">
        <f t="shared" si="491"/>
        <v>Judge Marvin Mann</v>
      </c>
      <c r="AB1680" s="8" t="str">
        <f t="shared" si="492"/>
        <v>L</v>
      </c>
      <c r="AC1680" s="8" t="str">
        <f t="shared" si="493"/>
        <v/>
      </c>
      <c r="AD1680" s="8" t="str">
        <f t="shared" si="481"/>
        <v/>
      </c>
      <c r="AE1680" s="8" t="str">
        <f t="shared" si="494"/>
        <v/>
      </c>
      <c r="AF1680" s="5">
        <f t="shared" si="495"/>
        <v>1958</v>
      </c>
      <c r="AG1680" s="46">
        <v>1677</v>
      </c>
      <c r="AH1680" s="47" t="str">
        <f t="shared" si="485"/>
        <v/>
      </c>
      <c r="AI1680" s="48" t="str">
        <f t="shared" si="486"/>
        <v/>
      </c>
      <c r="AK1680" s="22" t="e">
        <f>TRIM(#REF!)</f>
        <v>#REF!</v>
      </c>
      <c r="AL1680" s="23" t="e">
        <f>IF(#REF!=0,"",#REF!)</f>
        <v>#REF!</v>
      </c>
      <c r="AM1680" s="19" t="e">
        <f>IF(#REF!=0,"",#REF!)</f>
        <v>#REF!</v>
      </c>
      <c r="AN1680" s="23" t="e">
        <f>IF($AK1680="","",#REF!)</f>
        <v>#REF!</v>
      </c>
      <c r="AO1680" s="23" t="e">
        <f t="shared" si="496"/>
        <v>#REF!</v>
      </c>
      <c r="AP1680" s="19" t="e">
        <f>IF(#REF!=0,"",#REF!)</f>
        <v>#REF!</v>
      </c>
      <c r="AQ1680" s="19" t="e">
        <f>IF(#REF!=0,"",#REF!)</f>
        <v>#REF!</v>
      </c>
      <c r="AR1680" s="19" t="e">
        <f>IF(#REF!=0,"",#REF!)</f>
        <v>#REF!</v>
      </c>
      <c r="AS1680" s="19" t="e">
        <f>#REF!</f>
        <v>#REF!</v>
      </c>
    </row>
    <row r="1681" spans="4:45" ht="19.5" thickTop="1" thickBot="1" x14ac:dyDescent="0.25">
      <c r="D1681" s="1" t="str">
        <f t="shared" si="482"/>
        <v/>
      </c>
      <c r="E1681" s="1" t="str">
        <f t="shared" si="483"/>
        <v/>
      </c>
      <c r="K1681" s="19" t="str">
        <f t="shared" si="487"/>
        <v/>
      </c>
      <c r="L1681" s="19">
        <f t="shared" si="480"/>
        <v>10000</v>
      </c>
      <c r="M1681" s="22" t="str">
        <f>TRIM(Data!$N1678)</f>
        <v>Judge Roger Vinson</v>
      </c>
      <c r="N1681" s="22" t="str">
        <f>TRIM(Data!$A1678)</f>
        <v>Judge Roger Vinson</v>
      </c>
      <c r="O1681" s="23">
        <f>IF(Data!$B1678=0,"",Data!$B1678)</f>
        <v>2021</v>
      </c>
      <c r="P1681" s="19" t="str">
        <f>IF(Data!$C1678=0,"",Data!$C1678)</f>
        <v>1</v>
      </c>
      <c r="Q1681" s="23" t="str">
        <f>IF($M1681="","",Data!$E1678)</f>
        <v>M-L</v>
      </c>
      <c r="R1681" s="23" t="str">
        <f t="shared" si="488"/>
        <v>M</v>
      </c>
      <c r="S1681" s="23" t="str">
        <f t="shared" si="489"/>
        <v>M</v>
      </c>
      <c r="T1681" s="19" t="str">
        <f>IF(Data!$F1678=0,"",Data!$F1678)</f>
        <v/>
      </c>
      <c r="U1681" s="19" t="str">
        <f>IF(Data!$G1678=0,"",Data!$G1678)</f>
        <v/>
      </c>
      <c r="V1681" s="19" t="str">
        <f>IF(Data!$D1678=0,"",Data!$D1678)</f>
        <v/>
      </c>
      <c r="W1681" s="19" t="str">
        <f>Data!$H1678</f>
        <v>Japonica</v>
      </c>
      <c r="Y1681" s="41" t="e">
        <f t="shared" si="484"/>
        <v>#REF!</v>
      </c>
      <c r="Z1681" s="8">
        <f t="shared" si="490"/>
        <v>10000</v>
      </c>
      <c r="AA1681" s="8" t="str">
        <f t="shared" si="491"/>
        <v>Judge Roger Vinson</v>
      </c>
      <c r="AB1681" s="8" t="str">
        <f t="shared" si="492"/>
        <v>M</v>
      </c>
      <c r="AC1681" s="8" t="str">
        <f t="shared" si="493"/>
        <v/>
      </c>
      <c r="AD1681" s="8" t="str">
        <f t="shared" si="481"/>
        <v/>
      </c>
      <c r="AE1681" s="8" t="str">
        <f t="shared" si="494"/>
        <v/>
      </c>
      <c r="AF1681" s="5">
        <f t="shared" si="495"/>
        <v>2021</v>
      </c>
      <c r="AG1681" s="46">
        <v>1678</v>
      </c>
      <c r="AH1681" s="47" t="str">
        <f t="shared" si="485"/>
        <v/>
      </c>
      <c r="AI1681" s="48" t="str">
        <f t="shared" si="486"/>
        <v/>
      </c>
      <c r="AK1681" s="22" t="e">
        <f>TRIM(#REF!)</f>
        <v>#REF!</v>
      </c>
      <c r="AL1681" s="23" t="e">
        <f>IF(#REF!=0,"",#REF!)</f>
        <v>#REF!</v>
      </c>
      <c r="AM1681" s="19" t="e">
        <f>IF(#REF!=0,"",#REF!)</f>
        <v>#REF!</v>
      </c>
      <c r="AN1681" s="23" t="e">
        <f>IF($AK1681="","",#REF!)</f>
        <v>#REF!</v>
      </c>
      <c r="AO1681" s="23" t="e">
        <f t="shared" si="496"/>
        <v>#REF!</v>
      </c>
      <c r="AP1681" s="19" t="e">
        <f>IF(#REF!=0,"",#REF!)</f>
        <v>#REF!</v>
      </c>
      <c r="AQ1681" s="19" t="e">
        <f>IF(#REF!=0,"",#REF!)</f>
        <v>#REF!</v>
      </c>
      <c r="AR1681" s="19" t="e">
        <f>IF(#REF!=0,"",#REF!)</f>
        <v>#REF!</v>
      </c>
      <c r="AS1681" s="19" t="e">
        <f>#REF!</f>
        <v>#REF!</v>
      </c>
    </row>
    <row r="1682" spans="4:45" ht="19.5" thickTop="1" thickBot="1" x14ac:dyDescent="0.25">
      <c r="D1682" s="1" t="str">
        <f t="shared" si="482"/>
        <v/>
      </c>
      <c r="E1682" s="1" t="str">
        <f t="shared" si="483"/>
        <v/>
      </c>
      <c r="K1682" s="19" t="str">
        <f t="shared" si="487"/>
        <v/>
      </c>
      <c r="L1682" s="19">
        <f t="shared" si="480"/>
        <v>10000</v>
      </c>
      <c r="M1682" s="22" t="str">
        <f>TRIM(Data!$N1679)</f>
        <v>Judge Solomon</v>
      </c>
      <c r="N1682" s="22" t="str">
        <f>TRIM(Data!$A1679)</f>
        <v>Judge Solomon</v>
      </c>
      <c r="O1682" s="23">
        <f>IF(Data!$B1679=0,"",Data!$B1679)</f>
        <v>1956</v>
      </c>
      <c r="P1682" s="19" t="str">
        <f>IF(Data!$C1679=0,"",Data!$C1679)</f>
        <v>1</v>
      </c>
      <c r="Q1682" s="23" t="str">
        <f>IF($M1682="","",Data!$E1679)</f>
        <v>M-L</v>
      </c>
      <c r="R1682" s="23" t="str">
        <f t="shared" si="488"/>
        <v>M</v>
      </c>
      <c r="S1682" s="23" t="str">
        <f t="shared" si="489"/>
        <v>M</v>
      </c>
      <c r="T1682" s="19" t="str">
        <f>IF(Data!$F1679=0,"",Data!$F1679)</f>
        <v/>
      </c>
      <c r="U1682" s="19" t="str">
        <f>IF(Data!$G1679=0,"",Data!$G1679)</f>
        <v/>
      </c>
      <c r="V1682" s="19" t="str">
        <f>IF(Data!$D1679=0,"",Data!$D1679)</f>
        <v/>
      </c>
      <c r="W1682" s="19" t="str">
        <f>Data!$H1679</f>
        <v>Japonica</v>
      </c>
      <c r="Y1682" s="41" t="e">
        <f t="shared" si="484"/>
        <v>#REF!</v>
      </c>
      <c r="Z1682" s="8">
        <f t="shared" si="490"/>
        <v>10000</v>
      </c>
      <c r="AA1682" s="8" t="str">
        <f t="shared" si="491"/>
        <v>Judge Solomon</v>
      </c>
      <c r="AB1682" s="8" t="str">
        <f t="shared" si="492"/>
        <v>M</v>
      </c>
      <c r="AC1682" s="8" t="str">
        <f t="shared" si="493"/>
        <v/>
      </c>
      <c r="AD1682" s="8" t="str">
        <f t="shared" si="481"/>
        <v/>
      </c>
      <c r="AE1682" s="8" t="str">
        <f t="shared" si="494"/>
        <v/>
      </c>
      <c r="AF1682" s="5">
        <f t="shared" si="495"/>
        <v>1956</v>
      </c>
      <c r="AG1682" s="46">
        <v>1679</v>
      </c>
      <c r="AH1682" s="47" t="str">
        <f t="shared" si="485"/>
        <v/>
      </c>
      <c r="AI1682" s="48" t="str">
        <f t="shared" si="486"/>
        <v/>
      </c>
      <c r="AK1682" s="22" t="e">
        <f>TRIM(#REF!)</f>
        <v>#REF!</v>
      </c>
      <c r="AL1682" s="23" t="e">
        <f>IF(#REF!=0,"",#REF!)</f>
        <v>#REF!</v>
      </c>
      <c r="AM1682" s="19" t="e">
        <f>IF(#REF!=0,"",#REF!)</f>
        <v>#REF!</v>
      </c>
      <c r="AN1682" s="23" t="e">
        <f>IF($AK1682="","",#REF!)</f>
        <v>#REF!</v>
      </c>
      <c r="AO1682" s="23" t="e">
        <f t="shared" si="496"/>
        <v>#REF!</v>
      </c>
      <c r="AP1682" s="19" t="e">
        <f>IF(#REF!=0,"",#REF!)</f>
        <v>#REF!</v>
      </c>
      <c r="AQ1682" s="19" t="e">
        <f>IF(#REF!=0,"",#REF!)</f>
        <v>#REF!</v>
      </c>
      <c r="AR1682" s="19" t="e">
        <f>IF(#REF!=0,"",#REF!)</f>
        <v>#REF!</v>
      </c>
      <c r="AS1682" s="19" t="e">
        <f>#REF!</f>
        <v>#REF!</v>
      </c>
    </row>
    <row r="1683" spans="4:45" ht="19.5" thickTop="1" thickBot="1" x14ac:dyDescent="0.25">
      <c r="D1683" s="1" t="str">
        <f t="shared" si="482"/>
        <v/>
      </c>
      <c r="E1683" s="1" t="str">
        <f t="shared" si="483"/>
        <v/>
      </c>
      <c r="K1683" s="19" t="str">
        <f t="shared" si="487"/>
        <v/>
      </c>
      <c r="L1683" s="19">
        <f t="shared" si="480"/>
        <v>10000</v>
      </c>
      <c r="M1683" s="22" t="str">
        <f>TRIM(Data!$N1680)</f>
        <v>Judge Talbot</v>
      </c>
      <c r="N1683" s="22" t="str">
        <f>TRIM(Data!$A1680)</f>
        <v>Judge Talbot</v>
      </c>
      <c r="O1683" s="23">
        <f>IF(Data!$B1680=0,"",Data!$B1680)</f>
        <v>1959</v>
      </c>
      <c r="P1683" s="19" t="str">
        <f>IF(Data!$C1680=0,"",Data!$C1680)</f>
        <v/>
      </c>
      <c r="Q1683" s="23" t="str">
        <f>IF($M1683="","",Data!$E1680)</f>
        <v>L</v>
      </c>
      <c r="R1683" s="23" t="str">
        <f t="shared" si="488"/>
        <v>L</v>
      </c>
      <c r="S1683" s="23" t="str">
        <f t="shared" si="489"/>
        <v>L</v>
      </c>
      <c r="T1683" s="19" t="str">
        <f>IF(Data!$F1680=0,"",Data!$F1680)</f>
        <v/>
      </c>
      <c r="U1683" s="19" t="str">
        <f>IF(Data!$G1680=0,"",Data!$G1680)</f>
        <v>FD</v>
      </c>
      <c r="V1683" s="19" t="str">
        <f>IF(Data!$D1680=0,"",Data!$D1680)</f>
        <v/>
      </c>
      <c r="W1683" s="19" t="str">
        <f>Data!$H1680</f>
        <v>Japonica</v>
      </c>
      <c r="Y1683" s="41" t="e">
        <f t="shared" si="484"/>
        <v>#REF!</v>
      </c>
      <c r="Z1683" s="8">
        <f t="shared" si="490"/>
        <v>10000</v>
      </c>
      <c r="AA1683" s="8" t="str">
        <f t="shared" si="491"/>
        <v>Judge Talbot</v>
      </c>
      <c r="AB1683" s="8" t="str">
        <f t="shared" si="492"/>
        <v>L</v>
      </c>
      <c r="AC1683" s="8" t="str">
        <f t="shared" si="493"/>
        <v/>
      </c>
      <c r="AD1683" s="8" t="str">
        <f t="shared" si="481"/>
        <v>FD</v>
      </c>
      <c r="AE1683" s="8" t="str">
        <f t="shared" si="494"/>
        <v/>
      </c>
      <c r="AF1683" s="5">
        <f t="shared" si="495"/>
        <v>1959</v>
      </c>
      <c r="AG1683" s="46">
        <v>1680</v>
      </c>
      <c r="AH1683" s="47" t="str">
        <f t="shared" si="485"/>
        <v/>
      </c>
      <c r="AI1683" s="48" t="str">
        <f t="shared" si="486"/>
        <v/>
      </c>
      <c r="AK1683" s="22" t="e">
        <f>TRIM(#REF!)</f>
        <v>#REF!</v>
      </c>
      <c r="AL1683" s="23" t="e">
        <f>IF(#REF!=0,"",#REF!)</f>
        <v>#REF!</v>
      </c>
      <c r="AM1683" s="19" t="e">
        <f>IF(#REF!=0,"",#REF!)</f>
        <v>#REF!</v>
      </c>
      <c r="AN1683" s="23" t="e">
        <f>IF($AK1683="","",#REF!)</f>
        <v>#REF!</v>
      </c>
      <c r="AO1683" s="23" t="e">
        <f t="shared" si="496"/>
        <v>#REF!</v>
      </c>
      <c r="AP1683" s="19" t="e">
        <f>IF(#REF!=0,"",#REF!)</f>
        <v>#REF!</v>
      </c>
      <c r="AQ1683" s="19" t="e">
        <f>IF(#REF!=0,"",#REF!)</f>
        <v>#REF!</v>
      </c>
      <c r="AR1683" s="19" t="e">
        <f>IF(#REF!=0,"",#REF!)</f>
        <v>#REF!</v>
      </c>
      <c r="AS1683" s="19" t="e">
        <f>#REF!</f>
        <v>#REF!</v>
      </c>
    </row>
    <row r="1684" spans="4:45" ht="19.5" thickTop="1" thickBot="1" x14ac:dyDescent="0.25">
      <c r="D1684" s="1" t="str">
        <f t="shared" si="482"/>
        <v/>
      </c>
      <c r="E1684" s="1" t="str">
        <f t="shared" si="483"/>
        <v/>
      </c>
      <c r="K1684" s="19" t="str">
        <f t="shared" si="487"/>
        <v/>
      </c>
      <c r="L1684" s="19">
        <f t="shared" si="480"/>
        <v>10000</v>
      </c>
      <c r="M1684" s="22" t="str">
        <f>TRIM(Data!$N1681)</f>
        <v>Judge W. T. Ragland</v>
      </c>
      <c r="N1684" s="22" t="str">
        <f>TRIM(Data!$A1681)</f>
        <v>Judge W. T. Ragland</v>
      </c>
      <c r="O1684" s="23">
        <f>IF(Data!$B1681=0,"",Data!$B1681)</f>
        <v>1961</v>
      </c>
      <c r="P1684" s="19" t="str">
        <f>IF(Data!$C1681=0,"",Data!$C1681)</f>
        <v>1</v>
      </c>
      <c r="Q1684" s="23" t="str">
        <f>IF($M1684="","",Data!$E1681)</f>
        <v>L</v>
      </c>
      <c r="R1684" s="23" t="str">
        <f t="shared" si="488"/>
        <v>L</v>
      </c>
      <c r="S1684" s="23" t="str">
        <f t="shared" si="489"/>
        <v>L</v>
      </c>
      <c r="T1684" s="19" t="str">
        <f>IF(Data!$F1681=0,"",Data!$F1681)</f>
        <v/>
      </c>
      <c r="U1684" s="19" t="str">
        <f>IF(Data!$G1681=0,"",Data!$G1681)</f>
        <v/>
      </c>
      <c r="V1684" s="19" t="str">
        <f>IF(Data!$D1681=0,"",Data!$D1681)</f>
        <v/>
      </c>
      <c r="W1684" s="19" t="str">
        <f>Data!$H1681</f>
        <v>Japonica</v>
      </c>
      <c r="Y1684" s="41" t="e">
        <f t="shared" si="484"/>
        <v>#REF!</v>
      </c>
      <c r="Z1684" s="8">
        <f t="shared" si="490"/>
        <v>10000</v>
      </c>
      <c r="AA1684" s="8" t="str">
        <f t="shared" si="491"/>
        <v>Judge W. T. Ragland</v>
      </c>
      <c r="AB1684" s="8" t="str">
        <f t="shared" si="492"/>
        <v>L</v>
      </c>
      <c r="AC1684" s="8" t="str">
        <f t="shared" si="493"/>
        <v/>
      </c>
      <c r="AD1684" s="8" t="str">
        <f t="shared" si="481"/>
        <v/>
      </c>
      <c r="AE1684" s="8" t="str">
        <f t="shared" si="494"/>
        <v/>
      </c>
      <c r="AF1684" s="5">
        <f t="shared" si="495"/>
        <v>1961</v>
      </c>
      <c r="AG1684" s="46">
        <v>1681</v>
      </c>
      <c r="AH1684" s="47" t="str">
        <f t="shared" si="485"/>
        <v/>
      </c>
      <c r="AI1684" s="48" t="str">
        <f t="shared" si="486"/>
        <v/>
      </c>
      <c r="AK1684" s="22" t="e">
        <f>TRIM(#REF!)</f>
        <v>#REF!</v>
      </c>
      <c r="AL1684" s="23" t="e">
        <f>IF(#REF!=0,"",#REF!)</f>
        <v>#REF!</v>
      </c>
      <c r="AM1684" s="19" t="e">
        <f>IF(#REF!=0,"",#REF!)</f>
        <v>#REF!</v>
      </c>
      <c r="AN1684" s="23" t="e">
        <f>IF($AK1684="","",#REF!)</f>
        <v>#REF!</v>
      </c>
      <c r="AO1684" s="23" t="e">
        <f t="shared" si="496"/>
        <v>#REF!</v>
      </c>
      <c r="AP1684" s="19" t="e">
        <f>IF(#REF!=0,"",#REF!)</f>
        <v>#REF!</v>
      </c>
      <c r="AQ1684" s="19" t="e">
        <f>IF(#REF!=0,"",#REF!)</f>
        <v>#REF!</v>
      </c>
      <c r="AR1684" s="19" t="e">
        <f>IF(#REF!=0,"",#REF!)</f>
        <v>#REF!</v>
      </c>
      <c r="AS1684" s="19" t="e">
        <f>#REF!</f>
        <v>#REF!</v>
      </c>
    </row>
    <row r="1685" spans="4:45" ht="19.5" thickTop="1" thickBot="1" x14ac:dyDescent="0.25">
      <c r="D1685" s="1" t="str">
        <f t="shared" si="482"/>
        <v/>
      </c>
      <c r="E1685" s="1" t="str">
        <f t="shared" si="483"/>
        <v/>
      </c>
      <c r="K1685" s="19" t="str">
        <f t="shared" si="487"/>
        <v/>
      </c>
      <c r="L1685" s="19">
        <f t="shared" si="480"/>
        <v>10000</v>
      </c>
      <c r="M1685" s="22" t="str">
        <f>TRIM(Data!$N1682)</f>
        <v>Judy Kerr</v>
      </c>
      <c r="N1685" s="22" t="str">
        <f>TRIM(Data!$A1682)</f>
        <v>Judy Kerr (R)</v>
      </c>
      <c r="O1685" s="23">
        <f>IF(Data!$B1682=0,"",Data!$B1682)</f>
        <v>2020</v>
      </c>
      <c r="P1685" s="19" t="str">
        <f>IF(Data!$C1682=0,"",Data!$C1682)</f>
        <v>1</v>
      </c>
      <c r="Q1685" s="23" t="str">
        <f>IF($M1685="","",Data!$E1682)</f>
        <v>L</v>
      </c>
      <c r="R1685" s="23" t="str">
        <f t="shared" si="488"/>
        <v>L</v>
      </c>
      <c r="S1685" s="23" t="str">
        <f t="shared" si="489"/>
        <v>L</v>
      </c>
      <c r="T1685" s="19" t="str">
        <f>IF(Data!$F1682=0,"",Data!$F1682)</f>
        <v/>
      </c>
      <c r="U1685" s="19" t="str">
        <f>IF(Data!$G1682=0,"",Data!$G1682)</f>
        <v/>
      </c>
      <c r="V1685" s="19" t="str">
        <f>IF(Data!$D1682=0,"",Data!$D1682)</f>
        <v/>
      </c>
      <c r="W1685" s="19" t="str">
        <f>Data!$H1682</f>
        <v>Reticulata</v>
      </c>
      <c r="Y1685" s="41" t="e">
        <f t="shared" si="484"/>
        <v>#REF!</v>
      </c>
      <c r="Z1685" s="8">
        <f t="shared" si="490"/>
        <v>10000</v>
      </c>
      <c r="AA1685" s="8" t="str">
        <f t="shared" si="491"/>
        <v>Judy Kerr</v>
      </c>
      <c r="AB1685" s="8" t="str">
        <f t="shared" si="492"/>
        <v>L</v>
      </c>
      <c r="AC1685" s="8" t="str">
        <f t="shared" si="493"/>
        <v/>
      </c>
      <c r="AD1685" s="8" t="str">
        <f t="shared" si="481"/>
        <v/>
      </c>
      <c r="AE1685" s="8" t="str">
        <f t="shared" si="494"/>
        <v/>
      </c>
      <c r="AF1685" s="5">
        <f t="shared" si="495"/>
        <v>2020</v>
      </c>
      <c r="AG1685" s="46">
        <v>1682</v>
      </c>
      <c r="AH1685" s="47" t="str">
        <f t="shared" si="485"/>
        <v/>
      </c>
      <c r="AI1685" s="48" t="str">
        <f t="shared" si="486"/>
        <v/>
      </c>
      <c r="AK1685" s="22" t="e">
        <f>TRIM(#REF!)</f>
        <v>#REF!</v>
      </c>
      <c r="AL1685" s="23" t="e">
        <f>IF(#REF!=0,"",#REF!)</f>
        <v>#REF!</v>
      </c>
      <c r="AM1685" s="19" t="e">
        <f>IF(#REF!=0,"",#REF!)</f>
        <v>#REF!</v>
      </c>
      <c r="AN1685" s="23" t="e">
        <f>IF($AK1685="","",#REF!)</f>
        <v>#REF!</v>
      </c>
      <c r="AO1685" s="23" t="e">
        <f t="shared" si="496"/>
        <v>#REF!</v>
      </c>
      <c r="AP1685" s="19" t="e">
        <f>IF(#REF!=0,"",#REF!)</f>
        <v>#REF!</v>
      </c>
      <c r="AQ1685" s="19" t="e">
        <f>IF(#REF!=0,"",#REF!)</f>
        <v>#REF!</v>
      </c>
      <c r="AR1685" s="19" t="e">
        <f>IF(#REF!=0,"",#REF!)</f>
        <v>#REF!</v>
      </c>
      <c r="AS1685" s="19" t="e">
        <f>#REF!</f>
        <v>#REF!</v>
      </c>
    </row>
    <row r="1686" spans="4:45" ht="19.5" thickTop="1" thickBot="1" x14ac:dyDescent="0.25">
      <c r="D1686" s="1" t="str">
        <f t="shared" si="482"/>
        <v/>
      </c>
      <c r="E1686" s="1" t="str">
        <f t="shared" si="483"/>
        <v/>
      </c>
      <c r="K1686" s="19" t="str">
        <f t="shared" si="487"/>
        <v/>
      </c>
      <c r="L1686" s="19">
        <f t="shared" ref="L1686:L1749" si="497">IF(ISERROR(SEARCH($B$2,M1686)),10000,IF(SEARCH($B$2,M1686)=1,SEARCH($B$2,M1686)+ROW()/100000,10000))</f>
        <v>10000</v>
      </c>
      <c r="M1686" s="22" t="str">
        <f>TRIM(Data!$N1683)</f>
        <v>Judy Matthews</v>
      </c>
      <c r="N1686" s="22" t="str">
        <f>TRIM(Data!$A1683)</f>
        <v>Judy Matthews</v>
      </c>
      <c r="O1686" s="23">
        <f>IF(Data!$B1683=0,"",Data!$B1683)</f>
        <v>1961</v>
      </c>
      <c r="P1686" s="19" t="str">
        <f>IF(Data!$C1683=0,"",Data!$C1683)</f>
        <v>1</v>
      </c>
      <c r="Q1686" s="23" t="str">
        <f>IF($M1686="","",Data!$E1683)</f>
        <v>M-L</v>
      </c>
      <c r="R1686" s="23" t="str">
        <f t="shared" si="488"/>
        <v>M</v>
      </c>
      <c r="S1686" s="23" t="str">
        <f t="shared" si="489"/>
        <v>M</v>
      </c>
      <c r="T1686" s="19" t="str">
        <f>IF(Data!$F1683=0,"",Data!$F1683)</f>
        <v/>
      </c>
      <c r="U1686" s="19" t="str">
        <f>IF(Data!$G1683=0,"",Data!$G1683)</f>
        <v/>
      </c>
      <c r="V1686" s="19" t="str">
        <f>IF(Data!$D1683=0,"",Data!$D1683)</f>
        <v/>
      </c>
      <c r="W1686" s="19" t="str">
        <f>Data!$H1683</f>
        <v>Japonica</v>
      </c>
      <c r="Y1686" s="41" t="e">
        <f t="shared" si="484"/>
        <v>#REF!</v>
      </c>
      <c r="Z1686" s="8">
        <f t="shared" si="490"/>
        <v>10000</v>
      </c>
      <c r="AA1686" s="8" t="str">
        <f t="shared" si="491"/>
        <v>Judy Matthews</v>
      </c>
      <c r="AB1686" s="8" t="str">
        <f t="shared" si="492"/>
        <v>M</v>
      </c>
      <c r="AC1686" s="8" t="str">
        <f t="shared" si="493"/>
        <v/>
      </c>
      <c r="AD1686" s="8" t="str">
        <f t="shared" ref="AD1686:AD1749" si="498">U1686</f>
        <v/>
      </c>
      <c r="AE1686" s="8" t="str">
        <f t="shared" si="494"/>
        <v/>
      </c>
      <c r="AF1686" s="5">
        <f t="shared" si="495"/>
        <v>1961</v>
      </c>
      <c r="AG1686" s="46">
        <v>1683</v>
      </c>
      <c r="AH1686" s="47" t="str">
        <f t="shared" si="485"/>
        <v/>
      </c>
      <c r="AI1686" s="48" t="str">
        <f t="shared" si="486"/>
        <v/>
      </c>
      <c r="AK1686" s="22" t="e">
        <f>TRIM(#REF!)</f>
        <v>#REF!</v>
      </c>
      <c r="AL1686" s="23" t="e">
        <f>IF(#REF!=0,"",#REF!)</f>
        <v>#REF!</v>
      </c>
      <c r="AM1686" s="19" t="e">
        <f>IF(#REF!=0,"",#REF!)</f>
        <v>#REF!</v>
      </c>
      <c r="AN1686" s="23" t="e">
        <f>IF($AK1686="","",#REF!)</f>
        <v>#REF!</v>
      </c>
      <c r="AO1686" s="23" t="e">
        <f t="shared" si="496"/>
        <v>#REF!</v>
      </c>
      <c r="AP1686" s="19" t="e">
        <f>IF(#REF!=0,"",#REF!)</f>
        <v>#REF!</v>
      </c>
      <c r="AQ1686" s="19" t="e">
        <f>IF(#REF!=0,"",#REF!)</f>
        <v>#REF!</v>
      </c>
      <c r="AR1686" s="19" t="e">
        <f>IF(#REF!=0,"",#REF!)</f>
        <v>#REF!</v>
      </c>
      <c r="AS1686" s="19" t="e">
        <f>#REF!</f>
        <v>#REF!</v>
      </c>
    </row>
    <row r="1687" spans="4:45" ht="19.5" thickTop="1" thickBot="1" x14ac:dyDescent="0.25">
      <c r="D1687" s="1" t="str">
        <f t="shared" si="482"/>
        <v/>
      </c>
      <c r="E1687" s="1" t="str">
        <f t="shared" si="483"/>
        <v/>
      </c>
      <c r="K1687" s="19" t="str">
        <f t="shared" si="487"/>
        <v/>
      </c>
      <c r="L1687" s="19">
        <f t="shared" si="497"/>
        <v>10000</v>
      </c>
      <c r="M1687" s="22" t="str">
        <f>TRIM(Data!$N1684)</f>
        <v>Julia</v>
      </c>
      <c r="N1687" s="22" t="str">
        <f>TRIM(Data!$A1684)</f>
        <v>Julia (H)</v>
      </c>
      <c r="O1687" s="23">
        <f>IF(Data!$B1684=0,"",Data!$B1684)</f>
        <v>1983</v>
      </c>
      <c r="P1687" s="19" t="str">
        <f>IF(Data!$C1684=0,"",Data!$C1684)</f>
        <v>1</v>
      </c>
      <c r="Q1687" s="23" t="str">
        <f>IF($M1687="","",Data!$E1684)</f>
        <v>M-L</v>
      </c>
      <c r="R1687" s="23" t="str">
        <f t="shared" si="488"/>
        <v>M</v>
      </c>
      <c r="S1687" s="23" t="str">
        <f t="shared" si="489"/>
        <v>M</v>
      </c>
      <c r="T1687" s="19" t="str">
        <f>IF(Data!$F1684=0,"",Data!$F1684)</f>
        <v/>
      </c>
      <c r="U1687" s="19" t="str">
        <f>IF(Data!$G1684=0,"",Data!$G1684)</f>
        <v/>
      </c>
      <c r="V1687" s="19" t="str">
        <f>IF(Data!$D1684=0,"",Data!$D1684)</f>
        <v/>
      </c>
      <c r="W1687" s="19" t="str">
        <f>Data!$H1684</f>
        <v>NRH</v>
      </c>
      <c r="Y1687" s="41" t="e">
        <f t="shared" si="484"/>
        <v>#REF!</v>
      </c>
      <c r="Z1687" s="8">
        <f t="shared" si="490"/>
        <v>10000</v>
      </c>
      <c r="AA1687" s="8" t="str">
        <f t="shared" si="491"/>
        <v>Julia</v>
      </c>
      <c r="AB1687" s="8" t="str">
        <f t="shared" si="492"/>
        <v>M</v>
      </c>
      <c r="AC1687" s="8" t="str">
        <f t="shared" si="493"/>
        <v/>
      </c>
      <c r="AD1687" s="8" t="str">
        <f t="shared" si="498"/>
        <v/>
      </c>
      <c r="AE1687" s="8" t="str">
        <f t="shared" si="494"/>
        <v/>
      </c>
      <c r="AF1687" s="5">
        <f t="shared" si="495"/>
        <v>1983</v>
      </c>
      <c r="AG1687" s="46">
        <v>1684</v>
      </c>
      <c r="AH1687" s="47" t="str">
        <f t="shared" si="485"/>
        <v/>
      </c>
      <c r="AI1687" s="48" t="str">
        <f t="shared" si="486"/>
        <v/>
      </c>
      <c r="AK1687" s="22" t="e">
        <f>TRIM(#REF!)</f>
        <v>#REF!</v>
      </c>
      <c r="AL1687" s="23" t="e">
        <f>IF(#REF!=0,"",#REF!)</f>
        <v>#REF!</v>
      </c>
      <c r="AM1687" s="19" t="e">
        <f>IF(#REF!=0,"",#REF!)</f>
        <v>#REF!</v>
      </c>
      <c r="AN1687" s="23" t="e">
        <f>IF($AK1687="","",#REF!)</f>
        <v>#REF!</v>
      </c>
      <c r="AO1687" s="23" t="e">
        <f t="shared" si="496"/>
        <v>#REF!</v>
      </c>
      <c r="AP1687" s="19" t="e">
        <f>IF(#REF!=0,"",#REF!)</f>
        <v>#REF!</v>
      </c>
      <c r="AQ1687" s="19" t="e">
        <f>IF(#REF!=0,"",#REF!)</f>
        <v>#REF!</v>
      </c>
      <c r="AR1687" s="19" t="e">
        <f>IF(#REF!=0,"",#REF!)</f>
        <v>#REF!</v>
      </c>
      <c r="AS1687" s="19" t="e">
        <f>#REF!</f>
        <v>#REF!</v>
      </c>
    </row>
    <row r="1688" spans="4:45" ht="19.5" thickTop="1" thickBot="1" x14ac:dyDescent="0.25">
      <c r="D1688" s="1" t="str">
        <f t="shared" si="482"/>
        <v/>
      </c>
      <c r="E1688" s="1" t="str">
        <f t="shared" si="483"/>
        <v/>
      </c>
      <c r="K1688" s="19" t="str">
        <f t="shared" si="487"/>
        <v/>
      </c>
      <c r="L1688" s="19">
        <f t="shared" si="497"/>
        <v>10000</v>
      </c>
      <c r="M1688" s="22" t="str">
        <f>TRIM(Data!$N1685)</f>
        <v>Julia C. Taylor</v>
      </c>
      <c r="N1688" s="22" t="str">
        <f>TRIM(Data!$A1685)</f>
        <v>Julia C. Taylor</v>
      </c>
      <c r="O1688" s="23">
        <f>IF(Data!$B1685=0,"",Data!$B1685)</f>
        <v>1956</v>
      </c>
      <c r="P1688" s="19" t="str">
        <f>IF(Data!$C1685=0,"",Data!$C1685)</f>
        <v>1</v>
      </c>
      <c r="Q1688" s="23" t="str">
        <f>IF($M1688="","",Data!$E1685)</f>
        <v>L</v>
      </c>
      <c r="R1688" s="23" t="str">
        <f t="shared" si="488"/>
        <v>L</v>
      </c>
      <c r="S1688" s="23" t="str">
        <f t="shared" si="489"/>
        <v>L</v>
      </c>
      <c r="T1688" s="19" t="str">
        <f>IF(Data!$F1685=0,"",Data!$F1685)</f>
        <v>WHITE</v>
      </c>
      <c r="U1688" s="19" t="str">
        <f>IF(Data!$G1685=0,"",Data!$G1685)</f>
        <v/>
      </c>
      <c r="V1688" s="19" t="str">
        <f>IF(Data!$D1685=0,"",Data!$D1685)</f>
        <v/>
      </c>
      <c r="W1688" s="19" t="str">
        <f>Data!$H1685</f>
        <v>Japonica</v>
      </c>
      <c r="Y1688" s="41" t="e">
        <f t="shared" si="484"/>
        <v>#REF!</v>
      </c>
      <c r="Z1688" s="8">
        <f t="shared" si="490"/>
        <v>10000</v>
      </c>
      <c r="AA1688" s="8" t="str">
        <f t="shared" si="491"/>
        <v>Julia C. Taylor</v>
      </c>
      <c r="AB1688" s="8" t="str">
        <f t="shared" si="492"/>
        <v>L</v>
      </c>
      <c r="AC1688" s="8" t="str">
        <f t="shared" si="493"/>
        <v>WHITE</v>
      </c>
      <c r="AD1688" s="8" t="str">
        <f t="shared" si="498"/>
        <v/>
      </c>
      <c r="AE1688" s="8" t="str">
        <f t="shared" si="494"/>
        <v/>
      </c>
      <c r="AF1688" s="5">
        <f t="shared" si="495"/>
        <v>1956</v>
      </c>
      <c r="AG1688" s="46">
        <v>1685</v>
      </c>
      <c r="AH1688" s="47" t="str">
        <f t="shared" si="485"/>
        <v/>
      </c>
      <c r="AI1688" s="48" t="str">
        <f t="shared" si="486"/>
        <v/>
      </c>
      <c r="AK1688" s="22" t="e">
        <f>TRIM(#REF!)</f>
        <v>#REF!</v>
      </c>
      <c r="AL1688" s="23" t="e">
        <f>IF(#REF!=0,"",#REF!)</f>
        <v>#REF!</v>
      </c>
      <c r="AM1688" s="19" t="e">
        <f>IF(#REF!=0,"",#REF!)</f>
        <v>#REF!</v>
      </c>
      <c r="AN1688" s="23" t="e">
        <f>IF($AK1688="","",#REF!)</f>
        <v>#REF!</v>
      </c>
      <c r="AO1688" s="23" t="e">
        <f t="shared" si="496"/>
        <v>#REF!</v>
      </c>
      <c r="AP1688" s="19" t="e">
        <f>IF(#REF!=0,"",#REF!)</f>
        <v>#REF!</v>
      </c>
      <c r="AQ1688" s="19" t="e">
        <f>IF(#REF!=0,"",#REF!)</f>
        <v>#REF!</v>
      </c>
      <c r="AR1688" s="19" t="e">
        <f>IF(#REF!=0,"",#REF!)</f>
        <v>#REF!</v>
      </c>
      <c r="AS1688" s="19" t="e">
        <f>#REF!</f>
        <v>#REF!</v>
      </c>
    </row>
    <row r="1689" spans="4:45" ht="19.5" thickTop="1" thickBot="1" x14ac:dyDescent="0.25">
      <c r="D1689" s="1" t="str">
        <f t="shared" si="482"/>
        <v/>
      </c>
      <c r="E1689" s="1" t="str">
        <f t="shared" si="483"/>
        <v/>
      </c>
      <c r="K1689" s="19" t="str">
        <f t="shared" si="487"/>
        <v/>
      </c>
      <c r="L1689" s="19">
        <f t="shared" si="497"/>
        <v>10000</v>
      </c>
      <c r="M1689" s="22" t="str">
        <f>TRIM(Data!$N1686)</f>
        <v>Julia Drayton (See Mathotiana)</v>
      </c>
      <c r="N1689" s="22" t="str">
        <f>TRIM(Data!$A1686)</f>
        <v>Julia Drayton (See Mathotiana)</v>
      </c>
      <c r="O1689" s="23">
        <f>IF(Data!$B1686=0,"",Data!$B1686)</f>
        <v>1840</v>
      </c>
      <c r="P1689" s="19" t="str">
        <f>IF(Data!$C1686=0,"",Data!$C1686)</f>
        <v/>
      </c>
      <c r="Q1689" s="23" t="str">
        <f>IF($M1689="","",Data!$E1686)</f>
        <v>L-VL</v>
      </c>
      <c r="R1689" s="23" t="str">
        <f t="shared" si="488"/>
        <v>L</v>
      </c>
      <c r="S1689" s="23" t="str">
        <f t="shared" si="489"/>
        <v>L</v>
      </c>
      <c r="T1689" s="19" t="str">
        <f>IF(Data!$F1686=0,"",Data!$F1686)</f>
        <v/>
      </c>
      <c r="U1689" s="19" t="str">
        <f>IF(Data!$G1686=0,"",Data!$G1686)</f>
        <v/>
      </c>
      <c r="V1689" s="19" t="str">
        <f>IF(Data!$D1686=0,"",Data!$D1686)</f>
        <v>ANTIQUE</v>
      </c>
      <c r="W1689" s="19" t="str">
        <f>Data!$H1686</f>
        <v>Japonica</v>
      </c>
      <c r="Y1689" s="41" t="e">
        <f t="shared" si="484"/>
        <v>#REF!</v>
      </c>
      <c r="Z1689" s="8">
        <f t="shared" si="490"/>
        <v>1689</v>
      </c>
      <c r="AA1689" s="8" t="str">
        <f t="shared" si="491"/>
        <v>Julia Drayton (See Mathotiana)</v>
      </c>
      <c r="AB1689" s="8" t="str">
        <f t="shared" si="492"/>
        <v>L</v>
      </c>
      <c r="AC1689" s="8" t="str">
        <f t="shared" si="493"/>
        <v/>
      </c>
      <c r="AD1689" s="8" t="str">
        <f t="shared" si="498"/>
        <v/>
      </c>
      <c r="AE1689" s="8" t="str">
        <f t="shared" si="494"/>
        <v>ANTIQUE</v>
      </c>
      <c r="AF1689" s="5">
        <f t="shared" si="495"/>
        <v>1840</v>
      </c>
      <c r="AG1689" s="46">
        <v>1686</v>
      </c>
      <c r="AH1689" s="47" t="str">
        <f t="shared" si="485"/>
        <v/>
      </c>
      <c r="AI1689" s="48" t="str">
        <f t="shared" si="486"/>
        <v/>
      </c>
      <c r="AK1689" s="22" t="e">
        <f>TRIM(#REF!)</f>
        <v>#REF!</v>
      </c>
      <c r="AL1689" s="23" t="e">
        <f>IF(#REF!=0,"",#REF!)</f>
        <v>#REF!</v>
      </c>
      <c r="AM1689" s="19" t="e">
        <f>IF(#REF!=0,"",#REF!)</f>
        <v>#REF!</v>
      </c>
      <c r="AN1689" s="23" t="e">
        <f>IF($AK1689="","",#REF!)</f>
        <v>#REF!</v>
      </c>
      <c r="AO1689" s="23" t="e">
        <f t="shared" si="496"/>
        <v>#REF!</v>
      </c>
      <c r="AP1689" s="19" t="e">
        <f>IF(#REF!=0,"",#REF!)</f>
        <v>#REF!</v>
      </c>
      <c r="AQ1689" s="19" t="e">
        <f>IF(#REF!=0,"",#REF!)</f>
        <v>#REF!</v>
      </c>
      <c r="AR1689" s="19" t="e">
        <f>IF(#REF!=0,"",#REF!)</f>
        <v>#REF!</v>
      </c>
      <c r="AS1689" s="19" t="e">
        <f>#REF!</f>
        <v>#REF!</v>
      </c>
    </row>
    <row r="1690" spans="4:45" ht="19.5" thickTop="1" thickBot="1" x14ac:dyDescent="0.25">
      <c r="D1690" s="1" t="str">
        <f t="shared" si="482"/>
        <v/>
      </c>
      <c r="E1690" s="1" t="str">
        <f t="shared" si="483"/>
        <v/>
      </c>
      <c r="K1690" s="19" t="str">
        <f t="shared" si="487"/>
        <v/>
      </c>
      <c r="L1690" s="19">
        <f t="shared" si="497"/>
        <v>10000</v>
      </c>
      <c r="M1690" s="22" t="str">
        <f>TRIM(Data!$N1687)</f>
        <v>Julia France</v>
      </c>
      <c r="N1690" s="22" t="str">
        <f>TRIM(Data!$A1687)</f>
        <v>Julia France</v>
      </c>
      <c r="O1690" s="23">
        <f>IF(Data!$B1687=0,"",Data!$B1687)</f>
        <v>1958</v>
      </c>
      <c r="P1690" s="19" t="str">
        <f>IF(Data!$C1687=0,"",Data!$C1687)</f>
        <v>1</v>
      </c>
      <c r="Q1690" s="23" t="str">
        <f>IF($M1690="","",Data!$E1687)</f>
        <v>L</v>
      </c>
      <c r="R1690" s="23" t="str">
        <f t="shared" si="488"/>
        <v>L</v>
      </c>
      <c r="S1690" s="23" t="str">
        <f t="shared" si="489"/>
        <v>L</v>
      </c>
      <c r="T1690" s="19" t="str">
        <f>IF(Data!$F1687=0,"",Data!$F1687)</f>
        <v/>
      </c>
      <c r="U1690" s="19" t="str">
        <f>IF(Data!$G1687=0,"",Data!$G1687)</f>
        <v/>
      </c>
      <c r="V1690" s="19" t="str">
        <f>IF(Data!$D1687=0,"",Data!$D1687)</f>
        <v/>
      </c>
      <c r="W1690" s="19" t="str">
        <f>Data!$H1687</f>
        <v>Japonica</v>
      </c>
      <c r="Y1690" s="41" t="e">
        <f t="shared" si="484"/>
        <v>#REF!</v>
      </c>
      <c r="Z1690" s="8">
        <f t="shared" si="490"/>
        <v>10000</v>
      </c>
      <c r="AA1690" s="8" t="str">
        <f t="shared" si="491"/>
        <v>Julia France</v>
      </c>
      <c r="AB1690" s="8" t="str">
        <f t="shared" si="492"/>
        <v>L</v>
      </c>
      <c r="AC1690" s="8" t="str">
        <f t="shared" si="493"/>
        <v/>
      </c>
      <c r="AD1690" s="8" t="str">
        <f t="shared" si="498"/>
        <v/>
      </c>
      <c r="AE1690" s="8" t="str">
        <f t="shared" si="494"/>
        <v/>
      </c>
      <c r="AF1690" s="5">
        <f t="shared" si="495"/>
        <v>1958</v>
      </c>
      <c r="AG1690" s="46">
        <v>1687</v>
      </c>
      <c r="AH1690" s="47" t="str">
        <f t="shared" si="485"/>
        <v/>
      </c>
      <c r="AI1690" s="48" t="str">
        <f t="shared" si="486"/>
        <v/>
      </c>
      <c r="AK1690" s="22" t="e">
        <f>TRIM(#REF!)</f>
        <v>#REF!</v>
      </c>
      <c r="AL1690" s="23" t="e">
        <f>IF(#REF!=0,"",#REF!)</f>
        <v>#REF!</v>
      </c>
      <c r="AM1690" s="19" t="e">
        <f>IF(#REF!=0,"",#REF!)</f>
        <v>#REF!</v>
      </c>
      <c r="AN1690" s="23" t="e">
        <f>IF($AK1690="","",#REF!)</f>
        <v>#REF!</v>
      </c>
      <c r="AO1690" s="23" t="e">
        <f t="shared" si="496"/>
        <v>#REF!</v>
      </c>
      <c r="AP1690" s="19" t="e">
        <f>IF(#REF!=0,"",#REF!)</f>
        <v>#REF!</v>
      </c>
      <c r="AQ1690" s="19" t="e">
        <f>IF(#REF!=0,"",#REF!)</f>
        <v>#REF!</v>
      </c>
      <c r="AR1690" s="19" t="e">
        <f>IF(#REF!=0,"",#REF!)</f>
        <v>#REF!</v>
      </c>
      <c r="AS1690" s="19" t="e">
        <f>#REF!</f>
        <v>#REF!</v>
      </c>
    </row>
    <row r="1691" spans="4:45" ht="19.5" thickTop="1" thickBot="1" x14ac:dyDescent="0.25">
      <c r="D1691" s="1" t="str">
        <f t="shared" si="482"/>
        <v/>
      </c>
      <c r="E1691" s="1" t="str">
        <f t="shared" si="483"/>
        <v/>
      </c>
      <c r="K1691" s="19" t="str">
        <f t="shared" si="487"/>
        <v/>
      </c>
      <c r="L1691" s="19">
        <f t="shared" si="497"/>
        <v>10000</v>
      </c>
      <c r="M1691" s="22" t="str">
        <f>TRIM(Data!$N1688)</f>
        <v>Julia Hamiter</v>
      </c>
      <c r="N1691" s="22" t="str">
        <f>TRIM(Data!$A1688)</f>
        <v>Julia Hamiter (H)</v>
      </c>
      <c r="O1691" s="23">
        <f>IF(Data!$B1688=0,"",Data!$B1688)</f>
        <v>1964</v>
      </c>
      <c r="P1691" s="19" t="str">
        <f>IF(Data!$C1688=0,"",Data!$C1688)</f>
        <v>1</v>
      </c>
      <c r="Q1691" s="23" t="str">
        <f>IF($M1691="","",Data!$E1688)</f>
        <v>M</v>
      </c>
      <c r="R1691" s="23" t="str">
        <f t="shared" si="488"/>
        <v>M</v>
      </c>
      <c r="S1691" s="23" t="str">
        <f t="shared" si="489"/>
        <v>M</v>
      </c>
      <c r="T1691" s="19" t="str">
        <f>IF(Data!$F1688=0,"",Data!$F1688)</f>
        <v/>
      </c>
      <c r="U1691" s="19" t="str">
        <f>IF(Data!$G1688=0,"",Data!$G1688)</f>
        <v/>
      </c>
      <c r="V1691" s="19" t="str">
        <f>IF(Data!$D1688=0,"",Data!$D1688)</f>
        <v/>
      </c>
      <c r="W1691" s="19" t="str">
        <f>Data!$H1688</f>
        <v>NRH</v>
      </c>
      <c r="Y1691" s="41" t="e">
        <f t="shared" si="484"/>
        <v>#REF!</v>
      </c>
      <c r="Z1691" s="8">
        <f t="shared" si="490"/>
        <v>10000</v>
      </c>
      <c r="AA1691" s="8" t="str">
        <f t="shared" si="491"/>
        <v>Julia Hamiter</v>
      </c>
      <c r="AB1691" s="8" t="str">
        <f t="shared" si="492"/>
        <v>M</v>
      </c>
      <c r="AC1691" s="8" t="str">
        <f t="shared" si="493"/>
        <v/>
      </c>
      <c r="AD1691" s="8" t="str">
        <f t="shared" si="498"/>
        <v/>
      </c>
      <c r="AE1691" s="8" t="str">
        <f t="shared" si="494"/>
        <v/>
      </c>
      <c r="AF1691" s="5">
        <f t="shared" si="495"/>
        <v>1964</v>
      </c>
      <c r="AG1691" s="46">
        <v>1688</v>
      </c>
      <c r="AH1691" s="47" t="str">
        <f t="shared" si="485"/>
        <v/>
      </c>
      <c r="AI1691" s="48" t="str">
        <f t="shared" si="486"/>
        <v/>
      </c>
      <c r="AK1691" s="22" t="e">
        <f>TRIM(#REF!)</f>
        <v>#REF!</v>
      </c>
      <c r="AL1691" s="23" t="e">
        <f>IF(#REF!=0,"",#REF!)</f>
        <v>#REF!</v>
      </c>
      <c r="AM1691" s="19" t="e">
        <f>IF(#REF!=0,"",#REF!)</f>
        <v>#REF!</v>
      </c>
      <c r="AN1691" s="23" t="e">
        <f>IF($AK1691="","",#REF!)</f>
        <v>#REF!</v>
      </c>
      <c r="AO1691" s="23" t="e">
        <f t="shared" si="496"/>
        <v>#REF!</v>
      </c>
      <c r="AP1691" s="19" t="e">
        <f>IF(#REF!=0,"",#REF!)</f>
        <v>#REF!</v>
      </c>
      <c r="AQ1691" s="19" t="e">
        <f>IF(#REF!=0,"",#REF!)</f>
        <v>#REF!</v>
      </c>
      <c r="AR1691" s="19" t="e">
        <f>IF(#REF!=0,"",#REF!)</f>
        <v>#REF!</v>
      </c>
      <c r="AS1691" s="19" t="e">
        <f>#REF!</f>
        <v>#REF!</v>
      </c>
    </row>
    <row r="1692" spans="4:45" ht="19.5" thickTop="1" thickBot="1" x14ac:dyDescent="0.25">
      <c r="D1692" s="1" t="str">
        <f t="shared" si="482"/>
        <v/>
      </c>
      <c r="E1692" s="1" t="str">
        <f t="shared" si="483"/>
        <v/>
      </c>
      <c r="K1692" s="19" t="str">
        <f t="shared" si="487"/>
        <v/>
      </c>
      <c r="L1692" s="19">
        <f t="shared" si="497"/>
        <v>10000</v>
      </c>
      <c r="M1692" s="22" t="str">
        <f>TRIM(Data!$N1689)</f>
        <v>Julia Pink</v>
      </c>
      <c r="N1692" s="22" t="str">
        <f>TRIM(Data!$A1689)</f>
        <v>Julia Pink (H)</v>
      </c>
      <c r="O1692" s="23">
        <f>IF(Data!$B1689=0,"",Data!$B1689)</f>
        <v>1987</v>
      </c>
      <c r="P1692" s="19" t="str">
        <f>IF(Data!$C1689=0,"",Data!$C1689)</f>
        <v/>
      </c>
      <c r="Q1692" s="23" t="str">
        <f>IF($M1692="","",Data!$E1689)</f>
        <v>M-L</v>
      </c>
      <c r="R1692" s="23" t="str">
        <f t="shared" si="488"/>
        <v>M</v>
      </c>
      <c r="S1692" s="23" t="str">
        <f t="shared" si="489"/>
        <v>M</v>
      </c>
      <c r="T1692" s="19" t="str">
        <f>IF(Data!$F1689=0,"",Data!$F1689)</f>
        <v/>
      </c>
      <c r="U1692" s="19" t="str">
        <f>IF(Data!$G1689=0,"",Data!$G1689)</f>
        <v/>
      </c>
      <c r="V1692" s="19" t="str">
        <f>IF(Data!$D1689=0,"",Data!$D1689)</f>
        <v/>
      </c>
      <c r="W1692" s="19" t="str">
        <f>Data!$H1689</f>
        <v>NRH</v>
      </c>
      <c r="Y1692" s="41" t="e">
        <f t="shared" si="484"/>
        <v>#REF!</v>
      </c>
      <c r="Z1692" s="8">
        <f t="shared" si="490"/>
        <v>10000</v>
      </c>
      <c r="AA1692" s="8" t="str">
        <f t="shared" si="491"/>
        <v>Julia Pink</v>
      </c>
      <c r="AB1692" s="8" t="str">
        <f t="shared" si="492"/>
        <v>M</v>
      </c>
      <c r="AC1692" s="8" t="str">
        <f t="shared" si="493"/>
        <v/>
      </c>
      <c r="AD1692" s="8" t="str">
        <f t="shared" si="498"/>
        <v/>
      </c>
      <c r="AE1692" s="8" t="str">
        <f t="shared" si="494"/>
        <v/>
      </c>
      <c r="AF1692" s="5">
        <f t="shared" si="495"/>
        <v>1987</v>
      </c>
      <c r="AG1692" s="46">
        <v>1689</v>
      </c>
      <c r="AH1692" s="47" t="str">
        <f t="shared" si="485"/>
        <v/>
      </c>
      <c r="AI1692" s="48" t="str">
        <f t="shared" si="486"/>
        <v/>
      </c>
      <c r="AK1692" s="22" t="e">
        <f>TRIM(#REF!)</f>
        <v>#REF!</v>
      </c>
      <c r="AL1692" s="23" t="e">
        <f>IF(#REF!=0,"",#REF!)</f>
        <v>#REF!</v>
      </c>
      <c r="AM1692" s="19" t="e">
        <f>IF(#REF!=0,"",#REF!)</f>
        <v>#REF!</v>
      </c>
      <c r="AN1692" s="23" t="e">
        <f>IF($AK1692="","",#REF!)</f>
        <v>#REF!</v>
      </c>
      <c r="AO1692" s="23" t="e">
        <f t="shared" si="496"/>
        <v>#REF!</v>
      </c>
      <c r="AP1692" s="19" t="e">
        <f>IF(#REF!=0,"",#REF!)</f>
        <v>#REF!</v>
      </c>
      <c r="AQ1692" s="19" t="e">
        <f>IF(#REF!=0,"",#REF!)</f>
        <v>#REF!</v>
      </c>
      <c r="AR1692" s="19" t="e">
        <f>IF(#REF!=0,"",#REF!)</f>
        <v>#REF!</v>
      </c>
      <c r="AS1692" s="19" t="e">
        <f>#REF!</f>
        <v>#REF!</v>
      </c>
    </row>
    <row r="1693" spans="4:45" ht="19.5" thickTop="1" thickBot="1" x14ac:dyDescent="0.25">
      <c r="D1693" s="1" t="str">
        <f t="shared" si="482"/>
        <v/>
      </c>
      <c r="E1693" s="1" t="str">
        <f t="shared" si="483"/>
        <v/>
      </c>
      <c r="K1693" s="19" t="str">
        <f t="shared" si="487"/>
        <v/>
      </c>
      <c r="L1693" s="19">
        <f t="shared" si="497"/>
        <v>10000</v>
      </c>
      <c r="M1693" s="22" t="str">
        <f>TRIM(Data!$N1690)</f>
        <v>Julia Wilson</v>
      </c>
      <c r="N1693" s="22" t="str">
        <f>TRIM(Data!$A1690)</f>
        <v>Julia Wilson</v>
      </c>
      <c r="O1693" s="23">
        <f>IF(Data!$B1690=0,"",Data!$B1690)</f>
        <v>1961</v>
      </c>
      <c r="P1693" s="19" t="str">
        <f>IF(Data!$C1690=0,"",Data!$C1690)</f>
        <v>1</v>
      </c>
      <c r="Q1693" s="23" t="str">
        <f>IF($M1693="","",Data!$E1690)</f>
        <v>M-L</v>
      </c>
      <c r="R1693" s="23" t="str">
        <f t="shared" si="488"/>
        <v>M</v>
      </c>
      <c r="S1693" s="23" t="str">
        <f t="shared" si="489"/>
        <v>M</v>
      </c>
      <c r="T1693" s="19" t="str">
        <f>IF(Data!$F1690=0,"",Data!$F1690)</f>
        <v/>
      </c>
      <c r="U1693" s="19" t="str">
        <f>IF(Data!$G1690=0,"",Data!$G1690)</f>
        <v/>
      </c>
      <c r="V1693" s="19" t="str">
        <f>IF(Data!$D1690=0,"",Data!$D1690)</f>
        <v/>
      </c>
      <c r="W1693" s="19" t="str">
        <f>Data!$H1690</f>
        <v>Japonica</v>
      </c>
      <c r="Y1693" s="41" t="e">
        <f t="shared" si="484"/>
        <v>#REF!</v>
      </c>
      <c r="Z1693" s="8">
        <f t="shared" si="490"/>
        <v>10000</v>
      </c>
      <c r="AA1693" s="8" t="str">
        <f t="shared" si="491"/>
        <v>Julia Wilson</v>
      </c>
      <c r="AB1693" s="8" t="str">
        <f t="shared" si="492"/>
        <v>M</v>
      </c>
      <c r="AC1693" s="8" t="str">
        <f t="shared" si="493"/>
        <v/>
      </c>
      <c r="AD1693" s="8" t="str">
        <f t="shared" si="498"/>
        <v/>
      </c>
      <c r="AE1693" s="8" t="str">
        <f t="shared" si="494"/>
        <v/>
      </c>
      <c r="AF1693" s="5">
        <f t="shared" si="495"/>
        <v>1961</v>
      </c>
      <c r="AG1693" s="46">
        <v>1690</v>
      </c>
      <c r="AH1693" s="47" t="str">
        <f t="shared" si="485"/>
        <v/>
      </c>
      <c r="AI1693" s="48" t="str">
        <f t="shared" si="486"/>
        <v/>
      </c>
      <c r="AK1693" s="22" t="e">
        <f>TRIM(#REF!)</f>
        <v>#REF!</v>
      </c>
      <c r="AL1693" s="23" t="e">
        <f>IF(#REF!=0,"",#REF!)</f>
        <v>#REF!</v>
      </c>
      <c r="AM1693" s="19" t="e">
        <f>IF(#REF!=0,"",#REF!)</f>
        <v>#REF!</v>
      </c>
      <c r="AN1693" s="23" t="e">
        <f>IF($AK1693="","",#REF!)</f>
        <v>#REF!</v>
      </c>
      <c r="AO1693" s="23" t="e">
        <f t="shared" si="496"/>
        <v>#REF!</v>
      </c>
      <c r="AP1693" s="19" t="e">
        <f>IF(#REF!=0,"",#REF!)</f>
        <v>#REF!</v>
      </c>
      <c r="AQ1693" s="19" t="e">
        <f>IF(#REF!=0,"",#REF!)</f>
        <v>#REF!</v>
      </c>
      <c r="AR1693" s="19" t="e">
        <f>IF(#REF!=0,"",#REF!)</f>
        <v>#REF!</v>
      </c>
      <c r="AS1693" s="19" t="e">
        <f>#REF!</f>
        <v>#REF!</v>
      </c>
    </row>
    <row r="1694" spans="4:45" ht="19.5" thickTop="1" thickBot="1" x14ac:dyDescent="0.25">
      <c r="D1694" s="1" t="str">
        <f t="shared" si="482"/>
        <v/>
      </c>
      <c r="E1694" s="1" t="str">
        <f t="shared" si="483"/>
        <v/>
      </c>
      <c r="K1694" s="19" t="str">
        <f t="shared" si="487"/>
        <v/>
      </c>
      <c r="L1694" s="19">
        <f t="shared" si="497"/>
        <v>10000</v>
      </c>
      <c r="M1694" s="22" t="str">
        <f>TRIM(Data!$N1691)</f>
        <v>Julie</v>
      </c>
      <c r="N1694" s="22" t="str">
        <f>TRIM(Data!$A1691)</f>
        <v>Julie (H)</v>
      </c>
      <c r="O1694" s="23">
        <f>IF(Data!$B1691=0,"",Data!$B1691)</f>
        <v>1961</v>
      </c>
      <c r="P1694" s="19" t="str">
        <f>IF(Data!$C1691=0,"",Data!$C1691)</f>
        <v>1</v>
      </c>
      <c r="Q1694" s="23" t="str">
        <f>IF($M1694="","",Data!$E1691)</f>
        <v>M-L</v>
      </c>
      <c r="R1694" s="23" t="str">
        <f t="shared" si="488"/>
        <v>M</v>
      </c>
      <c r="S1694" s="23" t="str">
        <f t="shared" si="489"/>
        <v>M</v>
      </c>
      <c r="T1694" s="19" t="str">
        <f>IF(Data!$F1691=0,"",Data!$F1691)</f>
        <v/>
      </c>
      <c r="U1694" s="19" t="str">
        <f>IF(Data!$G1691=0,"",Data!$G1691)</f>
        <v/>
      </c>
      <c r="V1694" s="19" t="str">
        <f>IF(Data!$D1691=0,"",Data!$D1691)</f>
        <v/>
      </c>
      <c r="W1694" s="19" t="str">
        <f>Data!$H1691</f>
        <v>NRH</v>
      </c>
      <c r="Y1694" s="41" t="e">
        <f t="shared" si="484"/>
        <v>#REF!</v>
      </c>
      <c r="Z1694" s="8">
        <f t="shared" si="490"/>
        <v>10000</v>
      </c>
      <c r="AA1694" s="8" t="str">
        <f t="shared" si="491"/>
        <v>Julie</v>
      </c>
      <c r="AB1694" s="8" t="str">
        <f t="shared" si="492"/>
        <v>M</v>
      </c>
      <c r="AC1694" s="8" t="str">
        <f t="shared" si="493"/>
        <v/>
      </c>
      <c r="AD1694" s="8" t="str">
        <f t="shared" si="498"/>
        <v/>
      </c>
      <c r="AE1694" s="8" t="str">
        <f t="shared" si="494"/>
        <v/>
      </c>
      <c r="AF1694" s="5">
        <f t="shared" si="495"/>
        <v>1961</v>
      </c>
      <c r="AG1694" s="46">
        <v>1691</v>
      </c>
      <c r="AH1694" s="47" t="str">
        <f t="shared" si="485"/>
        <v/>
      </c>
      <c r="AI1694" s="48" t="str">
        <f t="shared" si="486"/>
        <v/>
      </c>
      <c r="AK1694" s="22" t="e">
        <f>TRIM(#REF!)</f>
        <v>#REF!</v>
      </c>
      <c r="AL1694" s="23" t="e">
        <f>IF(#REF!=0,"",#REF!)</f>
        <v>#REF!</v>
      </c>
      <c r="AM1694" s="19" t="e">
        <f>IF(#REF!=0,"",#REF!)</f>
        <v>#REF!</v>
      </c>
      <c r="AN1694" s="23" t="e">
        <f>IF($AK1694="","",#REF!)</f>
        <v>#REF!</v>
      </c>
      <c r="AO1694" s="23" t="e">
        <f t="shared" si="496"/>
        <v>#REF!</v>
      </c>
      <c r="AP1694" s="19" t="e">
        <f>IF(#REF!=0,"",#REF!)</f>
        <v>#REF!</v>
      </c>
      <c r="AQ1694" s="19" t="e">
        <f>IF(#REF!=0,"",#REF!)</f>
        <v>#REF!</v>
      </c>
      <c r="AR1694" s="19" t="e">
        <f>IF(#REF!=0,"",#REF!)</f>
        <v>#REF!</v>
      </c>
      <c r="AS1694" s="19" t="e">
        <f>#REF!</f>
        <v>#REF!</v>
      </c>
    </row>
    <row r="1695" spans="4:45" ht="19.5" thickTop="1" thickBot="1" x14ac:dyDescent="0.25">
      <c r="D1695" s="1" t="str">
        <f t="shared" si="482"/>
        <v/>
      </c>
      <c r="E1695" s="1" t="str">
        <f t="shared" si="483"/>
        <v/>
      </c>
      <c r="K1695" s="19" t="str">
        <f t="shared" si="487"/>
        <v/>
      </c>
      <c r="L1695" s="19">
        <f t="shared" si="497"/>
        <v>10000</v>
      </c>
      <c r="M1695" s="22" t="str">
        <f>TRIM(Data!$N1692)</f>
        <v>Julie Blush</v>
      </c>
      <c r="N1695" s="22" t="str">
        <f>TRIM(Data!$A1692)</f>
        <v>Julie Blush</v>
      </c>
      <c r="O1695" s="23">
        <f>IF(Data!$B1692=0,"",Data!$B1692)</f>
        <v>1979</v>
      </c>
      <c r="P1695" s="19" t="str">
        <f>IF(Data!$C1692=0,"",Data!$C1692)</f>
        <v/>
      </c>
      <c r="Q1695" s="23" t="str">
        <f>IF($M1695="","",Data!$E1692)</f>
        <v>L</v>
      </c>
      <c r="R1695" s="23" t="str">
        <f t="shared" si="488"/>
        <v>L</v>
      </c>
      <c r="S1695" s="23" t="str">
        <f t="shared" si="489"/>
        <v>L</v>
      </c>
      <c r="T1695" s="19" t="str">
        <f>IF(Data!$F1692=0,"",Data!$F1692)</f>
        <v/>
      </c>
      <c r="U1695" s="19" t="str">
        <f>IF(Data!$G1692=0,"",Data!$G1692)</f>
        <v/>
      </c>
      <c r="V1695" s="19" t="str">
        <f>IF(Data!$D1692=0,"",Data!$D1692)</f>
        <v/>
      </c>
      <c r="W1695" s="19" t="str">
        <f>Data!$H1692</f>
        <v>Japonica</v>
      </c>
      <c r="Y1695" s="41" t="e">
        <f t="shared" si="484"/>
        <v>#REF!</v>
      </c>
      <c r="Z1695" s="8">
        <f t="shared" si="490"/>
        <v>10000</v>
      </c>
      <c r="AA1695" s="8" t="str">
        <f t="shared" si="491"/>
        <v>Julie Blush</v>
      </c>
      <c r="AB1695" s="8" t="str">
        <f t="shared" si="492"/>
        <v>L</v>
      </c>
      <c r="AC1695" s="8" t="str">
        <f t="shared" si="493"/>
        <v/>
      </c>
      <c r="AD1695" s="8" t="str">
        <f t="shared" si="498"/>
        <v/>
      </c>
      <c r="AE1695" s="8" t="str">
        <f t="shared" si="494"/>
        <v/>
      </c>
      <c r="AF1695" s="5">
        <f t="shared" si="495"/>
        <v>1979</v>
      </c>
      <c r="AG1695" s="46">
        <v>1692</v>
      </c>
      <c r="AH1695" s="47" t="str">
        <f t="shared" si="485"/>
        <v/>
      </c>
      <c r="AI1695" s="48" t="str">
        <f t="shared" si="486"/>
        <v/>
      </c>
      <c r="AK1695" s="22" t="e">
        <f>TRIM(#REF!)</f>
        <v>#REF!</v>
      </c>
      <c r="AL1695" s="23" t="e">
        <f>IF(#REF!=0,"",#REF!)</f>
        <v>#REF!</v>
      </c>
      <c r="AM1695" s="19" t="e">
        <f>IF(#REF!=0,"",#REF!)</f>
        <v>#REF!</v>
      </c>
      <c r="AN1695" s="23" t="e">
        <f>IF($AK1695="","",#REF!)</f>
        <v>#REF!</v>
      </c>
      <c r="AO1695" s="23" t="e">
        <f t="shared" si="496"/>
        <v>#REF!</v>
      </c>
      <c r="AP1695" s="19" t="e">
        <f>IF(#REF!=0,"",#REF!)</f>
        <v>#REF!</v>
      </c>
      <c r="AQ1695" s="19" t="e">
        <f>IF(#REF!=0,"",#REF!)</f>
        <v>#REF!</v>
      </c>
      <c r="AR1695" s="19" t="e">
        <f>IF(#REF!=0,"",#REF!)</f>
        <v>#REF!</v>
      </c>
      <c r="AS1695" s="19" t="e">
        <f>#REF!</f>
        <v>#REF!</v>
      </c>
    </row>
    <row r="1696" spans="4:45" ht="19.5" thickTop="1" thickBot="1" x14ac:dyDescent="0.25">
      <c r="D1696" s="1" t="str">
        <f t="shared" si="482"/>
        <v/>
      </c>
      <c r="E1696" s="1" t="str">
        <f t="shared" si="483"/>
        <v/>
      </c>
      <c r="K1696" s="19" t="str">
        <f t="shared" si="487"/>
        <v/>
      </c>
      <c r="L1696" s="19">
        <f t="shared" si="497"/>
        <v>10000</v>
      </c>
      <c r="M1696" s="22" t="str">
        <f>TRIM(Data!$N1693)</f>
        <v>Julie Felix</v>
      </c>
      <c r="N1696" s="22" t="str">
        <f>TRIM(Data!$A1693)</f>
        <v>Julie Felix (H)</v>
      </c>
      <c r="O1696" s="23">
        <f>IF(Data!$B1693=0,"",Data!$B1693)</f>
        <v>1983</v>
      </c>
      <c r="P1696" s="19" t="str">
        <f>IF(Data!$C1693=0,"",Data!$C1693)</f>
        <v>1</v>
      </c>
      <c r="Q1696" s="23" t="str">
        <f>IF($M1696="","",Data!$E1693)</f>
        <v>VL</v>
      </c>
      <c r="R1696" s="23" t="str">
        <f t="shared" si="488"/>
        <v>VL</v>
      </c>
      <c r="S1696" s="23" t="str">
        <f t="shared" si="489"/>
        <v>VL</v>
      </c>
      <c r="T1696" s="19" t="str">
        <f>IF(Data!$F1693=0,"",Data!$F1693)</f>
        <v/>
      </c>
      <c r="U1696" s="19" t="str">
        <f>IF(Data!$G1693=0,"",Data!$G1693)</f>
        <v/>
      </c>
      <c r="V1696" s="19" t="str">
        <f>IF(Data!$D1693=0,"",Data!$D1693)</f>
        <v/>
      </c>
      <c r="W1696" s="19" t="str">
        <f>Data!$H1693</f>
        <v>NRH</v>
      </c>
      <c r="Y1696" s="41" t="e">
        <f t="shared" si="484"/>
        <v>#REF!</v>
      </c>
      <c r="Z1696" s="8">
        <f t="shared" si="490"/>
        <v>10000</v>
      </c>
      <c r="AA1696" s="8" t="str">
        <f t="shared" si="491"/>
        <v>Julie Felix</v>
      </c>
      <c r="AB1696" s="8" t="str">
        <f t="shared" si="492"/>
        <v>VL</v>
      </c>
      <c r="AC1696" s="8" t="str">
        <f t="shared" si="493"/>
        <v/>
      </c>
      <c r="AD1696" s="8" t="str">
        <f t="shared" si="498"/>
        <v/>
      </c>
      <c r="AE1696" s="8" t="str">
        <f t="shared" si="494"/>
        <v/>
      </c>
      <c r="AF1696" s="5">
        <f t="shared" si="495"/>
        <v>1983</v>
      </c>
      <c r="AG1696" s="46">
        <v>1693</v>
      </c>
      <c r="AH1696" s="47" t="str">
        <f t="shared" si="485"/>
        <v/>
      </c>
      <c r="AI1696" s="48" t="str">
        <f t="shared" si="486"/>
        <v/>
      </c>
      <c r="AK1696" s="22" t="e">
        <f>TRIM(#REF!)</f>
        <v>#REF!</v>
      </c>
      <c r="AL1696" s="23" t="e">
        <f>IF(#REF!=0,"",#REF!)</f>
        <v>#REF!</v>
      </c>
      <c r="AM1696" s="19" t="e">
        <f>IF(#REF!=0,"",#REF!)</f>
        <v>#REF!</v>
      </c>
      <c r="AN1696" s="23" t="e">
        <f>IF($AK1696="","",#REF!)</f>
        <v>#REF!</v>
      </c>
      <c r="AO1696" s="23" t="e">
        <f t="shared" si="496"/>
        <v>#REF!</v>
      </c>
      <c r="AP1696" s="19" t="e">
        <f>IF(#REF!=0,"",#REF!)</f>
        <v>#REF!</v>
      </c>
      <c r="AQ1696" s="19" t="e">
        <f>IF(#REF!=0,"",#REF!)</f>
        <v>#REF!</v>
      </c>
      <c r="AR1696" s="19" t="e">
        <f>IF(#REF!=0,"",#REF!)</f>
        <v>#REF!</v>
      </c>
      <c r="AS1696" s="19" t="e">
        <f>#REF!</f>
        <v>#REF!</v>
      </c>
    </row>
    <row r="1697" spans="4:45" ht="19.5" thickTop="1" thickBot="1" x14ac:dyDescent="0.25">
      <c r="D1697" s="1" t="str">
        <f t="shared" si="482"/>
        <v/>
      </c>
      <c r="E1697" s="1" t="str">
        <f t="shared" si="483"/>
        <v/>
      </c>
      <c r="K1697" s="19" t="str">
        <f t="shared" si="487"/>
        <v/>
      </c>
      <c r="L1697" s="19">
        <f t="shared" si="497"/>
        <v>10000</v>
      </c>
      <c r="M1697" s="22" t="str">
        <f>TRIM(Data!$N1694)</f>
        <v>Juliette Gordon Low</v>
      </c>
      <c r="N1697" s="22" t="str">
        <f>TRIM(Data!$A1694)</f>
        <v>Juliette Gordon Low</v>
      </c>
      <c r="O1697" s="23">
        <f>IF(Data!$B1694=0,"",Data!$B1694)</f>
        <v>1965</v>
      </c>
      <c r="P1697" s="19" t="str">
        <f>IF(Data!$C1694=0,"",Data!$C1694)</f>
        <v>1</v>
      </c>
      <c r="Q1697" s="23" t="str">
        <f>IF($M1697="","",Data!$E1694)</f>
        <v>L</v>
      </c>
      <c r="R1697" s="23" t="str">
        <f t="shared" si="488"/>
        <v>L</v>
      </c>
      <c r="S1697" s="23" t="str">
        <f t="shared" si="489"/>
        <v>L</v>
      </c>
      <c r="T1697" s="19" t="str">
        <f>IF(Data!$F1694=0,"",Data!$F1694)</f>
        <v/>
      </c>
      <c r="U1697" s="19" t="str">
        <f>IF(Data!$G1694=0,"",Data!$G1694)</f>
        <v>FD</v>
      </c>
      <c r="V1697" s="19" t="str">
        <f>IF(Data!$D1694=0,"",Data!$D1694)</f>
        <v/>
      </c>
      <c r="W1697" s="19" t="str">
        <f>Data!$H1694</f>
        <v>Japonica</v>
      </c>
      <c r="Y1697" s="41" t="e">
        <f t="shared" si="484"/>
        <v>#REF!</v>
      </c>
      <c r="Z1697" s="8">
        <f t="shared" si="490"/>
        <v>10000</v>
      </c>
      <c r="AA1697" s="8" t="str">
        <f t="shared" si="491"/>
        <v>Juliette Gordon Low</v>
      </c>
      <c r="AB1697" s="8" t="str">
        <f t="shared" si="492"/>
        <v>L</v>
      </c>
      <c r="AC1697" s="8" t="str">
        <f t="shared" si="493"/>
        <v/>
      </c>
      <c r="AD1697" s="8" t="str">
        <f t="shared" si="498"/>
        <v>FD</v>
      </c>
      <c r="AE1697" s="8" t="str">
        <f t="shared" si="494"/>
        <v/>
      </c>
      <c r="AF1697" s="5">
        <f t="shared" si="495"/>
        <v>1965</v>
      </c>
      <c r="AG1697" s="46">
        <v>1694</v>
      </c>
      <c r="AH1697" s="47" t="str">
        <f t="shared" si="485"/>
        <v/>
      </c>
      <c r="AI1697" s="48" t="str">
        <f t="shared" si="486"/>
        <v/>
      </c>
      <c r="AK1697" s="22" t="e">
        <f>TRIM(#REF!)</f>
        <v>#REF!</v>
      </c>
      <c r="AL1697" s="23" t="e">
        <f>IF(#REF!=0,"",#REF!)</f>
        <v>#REF!</v>
      </c>
      <c r="AM1697" s="19" t="e">
        <f>IF(#REF!=0,"",#REF!)</f>
        <v>#REF!</v>
      </c>
      <c r="AN1697" s="23" t="e">
        <f>IF($AK1697="","",#REF!)</f>
        <v>#REF!</v>
      </c>
      <c r="AO1697" s="23" t="e">
        <f t="shared" si="496"/>
        <v>#REF!</v>
      </c>
      <c r="AP1697" s="19" t="e">
        <f>IF(#REF!=0,"",#REF!)</f>
        <v>#REF!</v>
      </c>
      <c r="AQ1697" s="19" t="e">
        <f>IF(#REF!=0,"",#REF!)</f>
        <v>#REF!</v>
      </c>
      <c r="AR1697" s="19" t="e">
        <f>IF(#REF!=0,"",#REF!)</f>
        <v>#REF!</v>
      </c>
      <c r="AS1697" s="19" t="e">
        <f>#REF!</f>
        <v>#REF!</v>
      </c>
    </row>
    <row r="1698" spans="4:45" ht="19.5" thickTop="1" thickBot="1" x14ac:dyDescent="0.25">
      <c r="D1698" s="1" t="str">
        <f t="shared" si="482"/>
        <v/>
      </c>
      <c r="E1698" s="1" t="str">
        <f t="shared" si="483"/>
        <v/>
      </c>
      <c r="K1698" s="19" t="str">
        <f t="shared" si="487"/>
        <v/>
      </c>
      <c r="L1698" s="19">
        <f t="shared" si="497"/>
        <v>10000</v>
      </c>
      <c r="M1698" s="22" t="str">
        <f>TRIM(Data!$N1695)</f>
        <v>Julius Nuccio</v>
      </c>
      <c r="N1698" s="22" t="str">
        <f>TRIM(Data!$A1695)</f>
        <v>Julius Nuccio</v>
      </c>
      <c r="O1698" s="23">
        <f>IF(Data!$B1695=0,"",Data!$B1695)</f>
        <v>2014</v>
      </c>
      <c r="P1698" s="19" t="str">
        <f>IF(Data!$C1695=0,"",Data!$C1695)</f>
        <v>1</v>
      </c>
      <c r="Q1698" s="23" t="str">
        <f>IF($M1698="","",Data!$E1695)</f>
        <v>L-VL</v>
      </c>
      <c r="R1698" s="23" t="str">
        <f t="shared" si="488"/>
        <v>L</v>
      </c>
      <c r="S1698" s="23" t="str">
        <f t="shared" si="489"/>
        <v>L</v>
      </c>
      <c r="T1698" s="19" t="str">
        <f>IF(Data!$F1695=0,"",Data!$F1695)</f>
        <v/>
      </c>
      <c r="U1698" s="19" t="str">
        <f>IF(Data!$G1695=0,"",Data!$G1695)</f>
        <v/>
      </c>
      <c r="V1698" s="19" t="str">
        <f>IF(Data!$D1695=0,"",Data!$D1695)</f>
        <v/>
      </c>
      <c r="W1698" s="19" t="str">
        <f>Data!$H1695</f>
        <v>Japonica</v>
      </c>
      <c r="Y1698" s="41" t="e">
        <f t="shared" si="484"/>
        <v>#REF!</v>
      </c>
      <c r="Z1698" s="8">
        <f t="shared" si="490"/>
        <v>10000</v>
      </c>
      <c r="AA1698" s="8" t="str">
        <f t="shared" si="491"/>
        <v>Julius Nuccio</v>
      </c>
      <c r="AB1698" s="8" t="str">
        <f t="shared" si="492"/>
        <v>L</v>
      </c>
      <c r="AC1698" s="8" t="str">
        <f t="shared" si="493"/>
        <v/>
      </c>
      <c r="AD1698" s="8" t="str">
        <f t="shared" si="498"/>
        <v/>
      </c>
      <c r="AE1698" s="8" t="str">
        <f t="shared" si="494"/>
        <v/>
      </c>
      <c r="AF1698" s="5">
        <f t="shared" si="495"/>
        <v>2014</v>
      </c>
      <c r="AG1698" s="46">
        <v>1695</v>
      </c>
      <c r="AH1698" s="47" t="str">
        <f t="shared" si="485"/>
        <v/>
      </c>
      <c r="AI1698" s="48" t="str">
        <f t="shared" si="486"/>
        <v/>
      </c>
      <c r="AK1698" s="22" t="e">
        <f>TRIM(#REF!)</f>
        <v>#REF!</v>
      </c>
      <c r="AL1698" s="23" t="e">
        <f>IF(#REF!=0,"",#REF!)</f>
        <v>#REF!</v>
      </c>
      <c r="AM1698" s="19" t="e">
        <f>IF(#REF!=0,"",#REF!)</f>
        <v>#REF!</v>
      </c>
      <c r="AN1698" s="23" t="e">
        <f>IF($AK1698="","",#REF!)</f>
        <v>#REF!</v>
      </c>
      <c r="AO1698" s="23" t="e">
        <f t="shared" si="496"/>
        <v>#REF!</v>
      </c>
      <c r="AP1698" s="19" t="e">
        <f>IF(#REF!=0,"",#REF!)</f>
        <v>#REF!</v>
      </c>
      <c r="AQ1698" s="19" t="e">
        <f>IF(#REF!=0,"",#REF!)</f>
        <v>#REF!</v>
      </c>
      <c r="AR1698" s="19" t="e">
        <f>IF(#REF!=0,"",#REF!)</f>
        <v>#REF!</v>
      </c>
      <c r="AS1698" s="19" t="e">
        <f>#REF!</f>
        <v>#REF!</v>
      </c>
    </row>
    <row r="1699" spans="4:45" ht="19.5" thickTop="1" thickBot="1" x14ac:dyDescent="0.25">
      <c r="D1699" s="1" t="str">
        <f t="shared" si="482"/>
        <v/>
      </c>
      <c r="E1699" s="1" t="str">
        <f t="shared" si="483"/>
        <v/>
      </c>
      <c r="K1699" s="19" t="str">
        <f t="shared" si="487"/>
        <v/>
      </c>
      <c r="L1699" s="19">
        <f t="shared" si="497"/>
        <v>10000</v>
      </c>
      <c r="M1699" s="22" t="str">
        <f>TRIM(Data!$N1696)</f>
        <v>June (See Enrico Bettoni)</v>
      </c>
      <c r="N1699" s="22" t="str">
        <f>TRIM(Data!$A1696)</f>
        <v>June (See Enrico Bettoni)</v>
      </c>
      <c r="O1699" s="23">
        <f>IF(Data!$B1696=0,"",Data!$B1696)</f>
        <v>1848</v>
      </c>
      <c r="P1699" s="19" t="str">
        <f>IF(Data!$C1696=0,"",Data!$C1696)</f>
        <v/>
      </c>
      <c r="Q1699" s="23" t="str">
        <f>IF($M1699="","",Data!$E1696)</f>
        <v>M-L</v>
      </c>
      <c r="R1699" s="23" t="str">
        <f t="shared" si="488"/>
        <v>M</v>
      </c>
      <c r="S1699" s="23" t="str">
        <f t="shared" si="489"/>
        <v>M</v>
      </c>
      <c r="T1699" s="19" t="str">
        <f>IF(Data!$F1696=0,"",Data!$F1696)</f>
        <v/>
      </c>
      <c r="U1699" s="19" t="str">
        <f>IF(Data!$G1696=0,"",Data!$G1696)</f>
        <v/>
      </c>
      <c r="V1699" s="19" t="str">
        <f>IF(Data!$D1696=0,"",Data!$D1696)</f>
        <v>ANTIQUE</v>
      </c>
      <c r="W1699" s="19" t="str">
        <f>Data!$H1696</f>
        <v>Japonica</v>
      </c>
      <c r="Y1699" s="41" t="e">
        <f t="shared" si="484"/>
        <v>#REF!</v>
      </c>
      <c r="Z1699" s="8">
        <f t="shared" si="490"/>
        <v>1699</v>
      </c>
      <c r="AA1699" s="8" t="str">
        <f t="shared" si="491"/>
        <v>June (See Enrico Bettoni)</v>
      </c>
      <c r="AB1699" s="8" t="str">
        <f t="shared" si="492"/>
        <v>M</v>
      </c>
      <c r="AC1699" s="8" t="str">
        <f t="shared" si="493"/>
        <v/>
      </c>
      <c r="AD1699" s="8" t="str">
        <f t="shared" si="498"/>
        <v/>
      </c>
      <c r="AE1699" s="8" t="str">
        <f t="shared" si="494"/>
        <v>ANTIQUE</v>
      </c>
      <c r="AF1699" s="5">
        <f t="shared" si="495"/>
        <v>1848</v>
      </c>
      <c r="AG1699" s="46">
        <v>1696</v>
      </c>
      <c r="AH1699" s="47" t="str">
        <f t="shared" si="485"/>
        <v/>
      </c>
      <c r="AI1699" s="48" t="str">
        <f t="shared" si="486"/>
        <v/>
      </c>
      <c r="AK1699" s="22" t="e">
        <f>TRIM(#REF!)</f>
        <v>#REF!</v>
      </c>
      <c r="AL1699" s="23" t="e">
        <f>IF(#REF!=0,"",#REF!)</f>
        <v>#REF!</v>
      </c>
      <c r="AM1699" s="19" t="e">
        <f>IF(#REF!=0,"",#REF!)</f>
        <v>#REF!</v>
      </c>
      <c r="AN1699" s="23" t="e">
        <f>IF($AK1699="","",#REF!)</f>
        <v>#REF!</v>
      </c>
      <c r="AO1699" s="23" t="e">
        <f t="shared" si="496"/>
        <v>#REF!</v>
      </c>
      <c r="AP1699" s="19" t="e">
        <f>IF(#REF!=0,"",#REF!)</f>
        <v>#REF!</v>
      </c>
      <c r="AQ1699" s="19" t="e">
        <f>IF(#REF!=0,"",#REF!)</f>
        <v>#REF!</v>
      </c>
      <c r="AR1699" s="19" t="e">
        <f>IF(#REF!=0,"",#REF!)</f>
        <v>#REF!</v>
      </c>
      <c r="AS1699" s="19" t="e">
        <f>#REF!</f>
        <v>#REF!</v>
      </c>
    </row>
    <row r="1700" spans="4:45" ht="19.5" thickTop="1" thickBot="1" x14ac:dyDescent="0.25">
      <c r="D1700" s="1" t="str">
        <f t="shared" si="482"/>
        <v/>
      </c>
      <c r="E1700" s="1" t="str">
        <f t="shared" si="483"/>
        <v/>
      </c>
      <c r="K1700" s="19" t="str">
        <f t="shared" si="487"/>
        <v/>
      </c>
      <c r="L1700" s="19">
        <f t="shared" si="497"/>
        <v>10000</v>
      </c>
      <c r="M1700" s="22" t="str">
        <f>TRIM(Data!$N1697)</f>
        <v>June Curry</v>
      </c>
      <c r="N1700" s="22" t="str">
        <f>TRIM(Data!$A1697)</f>
        <v>June Curry (R)</v>
      </c>
      <c r="O1700" s="23">
        <f>IF(Data!$B1697=0,"",Data!$B1697)</f>
        <v>2013</v>
      </c>
      <c r="P1700" s="19" t="str">
        <f>IF(Data!$C1697=0,"",Data!$C1697)</f>
        <v>1</v>
      </c>
      <c r="Q1700" s="23" t="str">
        <f>IF($M1700="","",Data!$E1697)</f>
        <v>M</v>
      </c>
      <c r="R1700" s="23" t="str">
        <f t="shared" si="488"/>
        <v>M</v>
      </c>
      <c r="S1700" s="23" t="str">
        <f t="shared" si="489"/>
        <v>M</v>
      </c>
      <c r="T1700" s="19" t="str">
        <f>IF(Data!$F1697=0,"",Data!$F1697)</f>
        <v/>
      </c>
      <c r="U1700" s="19" t="str">
        <f>IF(Data!$G1697=0,"",Data!$G1697)</f>
        <v/>
      </c>
      <c r="V1700" s="19" t="str">
        <f>IF(Data!$D1697=0,"",Data!$D1697)</f>
        <v/>
      </c>
      <c r="W1700" s="19" t="str">
        <f>Data!$H1697</f>
        <v>Reticulata</v>
      </c>
      <c r="Y1700" s="41" t="e">
        <f t="shared" si="484"/>
        <v>#REF!</v>
      </c>
      <c r="Z1700" s="8">
        <f t="shared" si="490"/>
        <v>10000</v>
      </c>
      <c r="AA1700" s="8" t="str">
        <f t="shared" si="491"/>
        <v>June Curry</v>
      </c>
      <c r="AB1700" s="8" t="str">
        <f t="shared" si="492"/>
        <v>M</v>
      </c>
      <c r="AC1700" s="8" t="str">
        <f t="shared" si="493"/>
        <v/>
      </c>
      <c r="AD1700" s="8" t="str">
        <f t="shared" si="498"/>
        <v/>
      </c>
      <c r="AE1700" s="8" t="str">
        <f t="shared" si="494"/>
        <v/>
      </c>
      <c r="AF1700" s="5">
        <f t="shared" si="495"/>
        <v>2013</v>
      </c>
      <c r="AG1700" s="46">
        <v>1697</v>
      </c>
      <c r="AH1700" s="47" t="str">
        <f t="shared" si="485"/>
        <v/>
      </c>
      <c r="AI1700" s="48" t="str">
        <f t="shared" si="486"/>
        <v/>
      </c>
      <c r="AK1700" s="22" t="e">
        <f>TRIM(#REF!)</f>
        <v>#REF!</v>
      </c>
      <c r="AL1700" s="23" t="e">
        <f>IF(#REF!=0,"",#REF!)</f>
        <v>#REF!</v>
      </c>
      <c r="AM1700" s="19" t="e">
        <f>IF(#REF!=0,"",#REF!)</f>
        <v>#REF!</v>
      </c>
      <c r="AN1700" s="23" t="e">
        <f>IF($AK1700="","",#REF!)</f>
        <v>#REF!</v>
      </c>
      <c r="AO1700" s="23" t="e">
        <f t="shared" si="496"/>
        <v>#REF!</v>
      </c>
      <c r="AP1700" s="19" t="e">
        <f>IF(#REF!=0,"",#REF!)</f>
        <v>#REF!</v>
      </c>
      <c r="AQ1700" s="19" t="e">
        <f>IF(#REF!=0,"",#REF!)</f>
        <v>#REF!</v>
      </c>
      <c r="AR1700" s="19" t="e">
        <f>IF(#REF!=0,"",#REF!)</f>
        <v>#REF!</v>
      </c>
      <c r="AS1700" s="19" t="e">
        <f>#REF!</f>
        <v>#REF!</v>
      </c>
    </row>
    <row r="1701" spans="4:45" ht="19.5" thickTop="1" thickBot="1" x14ac:dyDescent="0.25">
      <c r="D1701" s="1" t="str">
        <f t="shared" si="482"/>
        <v/>
      </c>
      <c r="E1701" s="1" t="str">
        <f t="shared" si="483"/>
        <v/>
      </c>
      <c r="K1701" s="19" t="str">
        <f t="shared" si="487"/>
        <v/>
      </c>
      <c r="L1701" s="19">
        <f t="shared" si="497"/>
        <v>10000</v>
      </c>
      <c r="M1701" s="22" t="str">
        <f>TRIM(Data!$N1698)</f>
        <v>June Norman</v>
      </c>
      <c r="N1701" s="22" t="str">
        <f>TRIM(Data!$A1698)</f>
        <v>June Norman (R)</v>
      </c>
      <c r="O1701" s="23">
        <f>IF(Data!$B1698=0,"",Data!$B1698)</f>
        <v>1989</v>
      </c>
      <c r="P1701" s="19" t="str">
        <f>IF(Data!$C1698=0,"",Data!$C1698)</f>
        <v>1</v>
      </c>
      <c r="Q1701" s="23" t="str">
        <f>IF($M1701="","",Data!$E1698)</f>
        <v>M-L</v>
      </c>
      <c r="R1701" s="23" t="str">
        <f t="shared" si="488"/>
        <v>M</v>
      </c>
      <c r="S1701" s="23" t="str">
        <f t="shared" si="489"/>
        <v>M</v>
      </c>
      <c r="T1701" s="19" t="str">
        <f>IF(Data!$F1698=0,"",Data!$F1698)</f>
        <v/>
      </c>
      <c r="U1701" s="19" t="str">
        <f>IF(Data!$G1698=0,"",Data!$G1698)</f>
        <v/>
      </c>
      <c r="V1701" s="19" t="str">
        <f>IF(Data!$D1698=0,"",Data!$D1698)</f>
        <v/>
      </c>
      <c r="W1701" s="19" t="str">
        <f>Data!$H1698</f>
        <v>Reticulata</v>
      </c>
      <c r="Y1701" s="41" t="e">
        <f t="shared" si="484"/>
        <v>#REF!</v>
      </c>
      <c r="Z1701" s="8">
        <f t="shared" si="490"/>
        <v>10000</v>
      </c>
      <c r="AA1701" s="8" t="str">
        <f t="shared" si="491"/>
        <v>June Norman</v>
      </c>
      <c r="AB1701" s="8" t="str">
        <f t="shared" si="492"/>
        <v>M</v>
      </c>
      <c r="AC1701" s="8" t="str">
        <f t="shared" si="493"/>
        <v/>
      </c>
      <c r="AD1701" s="8" t="str">
        <f t="shared" si="498"/>
        <v/>
      </c>
      <c r="AE1701" s="8" t="str">
        <f t="shared" si="494"/>
        <v/>
      </c>
      <c r="AF1701" s="5">
        <f t="shared" si="495"/>
        <v>1989</v>
      </c>
      <c r="AG1701" s="46">
        <v>1698</v>
      </c>
      <c r="AH1701" s="47" t="str">
        <f t="shared" si="485"/>
        <v/>
      </c>
      <c r="AI1701" s="48" t="str">
        <f t="shared" si="486"/>
        <v/>
      </c>
      <c r="AK1701" s="22" t="e">
        <f>TRIM(#REF!)</f>
        <v>#REF!</v>
      </c>
      <c r="AL1701" s="23" t="e">
        <f>IF(#REF!=0,"",#REF!)</f>
        <v>#REF!</v>
      </c>
      <c r="AM1701" s="19" t="e">
        <f>IF(#REF!=0,"",#REF!)</f>
        <v>#REF!</v>
      </c>
      <c r="AN1701" s="23" t="e">
        <f>IF($AK1701="","",#REF!)</f>
        <v>#REF!</v>
      </c>
      <c r="AO1701" s="23" t="e">
        <f t="shared" si="496"/>
        <v>#REF!</v>
      </c>
      <c r="AP1701" s="19" t="e">
        <f>IF(#REF!=0,"",#REF!)</f>
        <v>#REF!</v>
      </c>
      <c r="AQ1701" s="19" t="e">
        <f>IF(#REF!=0,"",#REF!)</f>
        <v>#REF!</v>
      </c>
      <c r="AR1701" s="19" t="e">
        <f>IF(#REF!=0,"",#REF!)</f>
        <v>#REF!</v>
      </c>
      <c r="AS1701" s="19" t="e">
        <f>#REF!</f>
        <v>#REF!</v>
      </c>
    </row>
    <row r="1702" spans="4:45" ht="19.5" thickTop="1" thickBot="1" x14ac:dyDescent="0.25">
      <c r="D1702" s="1" t="str">
        <f t="shared" si="482"/>
        <v/>
      </c>
      <c r="E1702" s="1" t="str">
        <f t="shared" si="483"/>
        <v/>
      </c>
      <c r="K1702" s="19" t="str">
        <f t="shared" si="487"/>
        <v/>
      </c>
      <c r="L1702" s="19">
        <f t="shared" si="497"/>
        <v>10000</v>
      </c>
      <c r="M1702" s="22" t="str">
        <f>TRIM(Data!$N1699)</f>
        <v>June Stewart</v>
      </c>
      <c r="N1702" s="22" t="str">
        <f>TRIM(Data!$A1699)</f>
        <v>June Stewart</v>
      </c>
      <c r="O1702" s="23">
        <f>IF(Data!$B1699=0,"",Data!$B1699)</f>
        <v>1965</v>
      </c>
      <c r="P1702" s="19" t="str">
        <f>IF(Data!$C1699=0,"",Data!$C1699)</f>
        <v>1</v>
      </c>
      <c r="Q1702" s="23" t="str">
        <f>IF($M1702="","",Data!$E1699)</f>
        <v>M</v>
      </c>
      <c r="R1702" s="23" t="str">
        <f t="shared" si="488"/>
        <v>M</v>
      </c>
      <c r="S1702" s="23" t="str">
        <f t="shared" si="489"/>
        <v>M</v>
      </c>
      <c r="T1702" s="19" t="str">
        <f>IF(Data!$F1699=0,"",Data!$F1699)</f>
        <v/>
      </c>
      <c r="U1702" s="19" t="str">
        <f>IF(Data!$G1699=0,"",Data!$G1699)</f>
        <v/>
      </c>
      <c r="V1702" s="19" t="str">
        <f>IF(Data!$D1699=0,"",Data!$D1699)</f>
        <v/>
      </c>
      <c r="W1702" s="19" t="str">
        <f>Data!$H1699</f>
        <v>Japonica</v>
      </c>
      <c r="Y1702" s="41" t="e">
        <f t="shared" si="484"/>
        <v>#REF!</v>
      </c>
      <c r="Z1702" s="8">
        <f t="shared" si="490"/>
        <v>10000</v>
      </c>
      <c r="AA1702" s="8" t="str">
        <f t="shared" si="491"/>
        <v>June Stewart</v>
      </c>
      <c r="AB1702" s="8" t="str">
        <f t="shared" si="492"/>
        <v>M</v>
      </c>
      <c r="AC1702" s="8" t="str">
        <f t="shared" si="493"/>
        <v/>
      </c>
      <c r="AD1702" s="8" t="str">
        <f t="shared" si="498"/>
        <v/>
      </c>
      <c r="AE1702" s="8" t="str">
        <f t="shared" si="494"/>
        <v/>
      </c>
      <c r="AF1702" s="5">
        <f t="shared" si="495"/>
        <v>1965</v>
      </c>
      <c r="AG1702" s="46">
        <v>1699</v>
      </c>
      <c r="AH1702" s="47" t="str">
        <f t="shared" si="485"/>
        <v/>
      </c>
      <c r="AI1702" s="48" t="str">
        <f t="shared" si="486"/>
        <v/>
      </c>
      <c r="AK1702" s="22" t="e">
        <f>TRIM(#REF!)</f>
        <v>#REF!</v>
      </c>
      <c r="AL1702" s="23" t="e">
        <f>IF(#REF!=0,"",#REF!)</f>
        <v>#REF!</v>
      </c>
      <c r="AM1702" s="19" t="e">
        <f>IF(#REF!=0,"",#REF!)</f>
        <v>#REF!</v>
      </c>
      <c r="AN1702" s="23" t="e">
        <f>IF($AK1702="","",#REF!)</f>
        <v>#REF!</v>
      </c>
      <c r="AO1702" s="23" t="e">
        <f t="shared" si="496"/>
        <v>#REF!</v>
      </c>
      <c r="AP1702" s="19" t="e">
        <f>IF(#REF!=0,"",#REF!)</f>
        <v>#REF!</v>
      </c>
      <c r="AQ1702" s="19" t="e">
        <f>IF(#REF!=0,"",#REF!)</f>
        <v>#REF!</v>
      </c>
      <c r="AR1702" s="19" t="e">
        <f>IF(#REF!=0,"",#REF!)</f>
        <v>#REF!</v>
      </c>
      <c r="AS1702" s="19" t="e">
        <f>#REF!</f>
        <v>#REF!</v>
      </c>
    </row>
    <row r="1703" spans="4:45" ht="19.5" thickTop="1" thickBot="1" x14ac:dyDescent="0.25">
      <c r="D1703" s="1" t="str">
        <f t="shared" si="482"/>
        <v/>
      </c>
      <c r="E1703" s="1" t="str">
        <f t="shared" si="483"/>
        <v/>
      </c>
      <c r="K1703" s="19" t="str">
        <f t="shared" si="487"/>
        <v/>
      </c>
      <c r="L1703" s="19">
        <f t="shared" si="497"/>
        <v>10000</v>
      </c>
      <c r="M1703" s="22" t="str">
        <f>TRIM(Data!$N1700)</f>
        <v>June Tomlinson</v>
      </c>
      <c r="N1703" s="22" t="str">
        <f>TRIM(Data!$A1700)</f>
        <v>June Tomlinson (R)</v>
      </c>
      <c r="O1703" s="23">
        <f>IF(Data!$B1700=0,"",Data!$B1700)</f>
        <v>2015</v>
      </c>
      <c r="P1703" s="19" t="str">
        <f>IF(Data!$C1700=0,"",Data!$C1700)</f>
        <v>1</v>
      </c>
      <c r="Q1703" s="23" t="str">
        <f>IF($M1703="","",Data!$E1700)</f>
        <v>L</v>
      </c>
      <c r="R1703" s="23" t="str">
        <f t="shared" si="488"/>
        <v>L</v>
      </c>
      <c r="S1703" s="23" t="str">
        <f t="shared" si="489"/>
        <v>L</v>
      </c>
      <c r="T1703" s="19" t="str">
        <f>IF(Data!$F1700=0,"",Data!$F1700)</f>
        <v/>
      </c>
      <c r="U1703" s="19" t="str">
        <f>IF(Data!$G1700=0,"",Data!$G1700)</f>
        <v/>
      </c>
      <c r="V1703" s="19" t="str">
        <f>IF(Data!$D1700=0,"",Data!$D1700)</f>
        <v/>
      </c>
      <c r="W1703" s="19" t="str">
        <f>Data!$H1700</f>
        <v>Reticulata</v>
      </c>
      <c r="Y1703" s="41" t="e">
        <f t="shared" si="484"/>
        <v>#REF!</v>
      </c>
      <c r="Z1703" s="8">
        <f t="shared" si="490"/>
        <v>10000</v>
      </c>
      <c r="AA1703" s="8" t="str">
        <f t="shared" si="491"/>
        <v>June Tomlinson</v>
      </c>
      <c r="AB1703" s="8" t="str">
        <f t="shared" si="492"/>
        <v>L</v>
      </c>
      <c r="AC1703" s="8" t="str">
        <f t="shared" si="493"/>
        <v/>
      </c>
      <c r="AD1703" s="8" t="str">
        <f t="shared" si="498"/>
        <v/>
      </c>
      <c r="AE1703" s="8" t="str">
        <f t="shared" si="494"/>
        <v/>
      </c>
      <c r="AF1703" s="5">
        <f t="shared" si="495"/>
        <v>2015</v>
      </c>
      <c r="AG1703" s="46">
        <v>1700</v>
      </c>
      <c r="AH1703" s="47" t="str">
        <f t="shared" si="485"/>
        <v/>
      </c>
      <c r="AI1703" s="48" t="str">
        <f t="shared" si="486"/>
        <v/>
      </c>
      <c r="AK1703" s="22" t="e">
        <f>TRIM(#REF!)</f>
        <v>#REF!</v>
      </c>
      <c r="AL1703" s="23" t="e">
        <f>IF(#REF!=0,"",#REF!)</f>
        <v>#REF!</v>
      </c>
      <c r="AM1703" s="19" t="e">
        <f>IF(#REF!=0,"",#REF!)</f>
        <v>#REF!</v>
      </c>
      <c r="AN1703" s="23" t="e">
        <f>IF($AK1703="","",#REF!)</f>
        <v>#REF!</v>
      </c>
      <c r="AO1703" s="23" t="e">
        <f t="shared" si="496"/>
        <v>#REF!</v>
      </c>
      <c r="AP1703" s="19" t="e">
        <f>IF(#REF!=0,"",#REF!)</f>
        <v>#REF!</v>
      </c>
      <c r="AQ1703" s="19" t="e">
        <f>IF(#REF!=0,"",#REF!)</f>
        <v>#REF!</v>
      </c>
      <c r="AR1703" s="19" t="e">
        <f>IF(#REF!=0,"",#REF!)</f>
        <v>#REF!</v>
      </c>
      <c r="AS1703" s="19" t="e">
        <f>#REF!</f>
        <v>#REF!</v>
      </c>
    </row>
    <row r="1704" spans="4:45" ht="19.5" thickTop="1" thickBot="1" x14ac:dyDescent="0.25">
      <c r="D1704" s="1" t="str">
        <f t="shared" ref="D1704:D1767" si="499">IF(ISERROR(VLOOKUP(A1704,$K$4:$M$2950,3,FALSE)),"",VLOOKUP(A1704,$K$4:$N$2950,4,FALSE))</f>
        <v/>
      </c>
      <c r="E1704" s="1" t="str">
        <f t="shared" ref="E1704:E1767" si="500">IF(ISERROR(VLOOKUP(A1704,$K$4:$M$2950,3,FALSE)),"",IF(VLOOKUP(A1704,$K$4:$T$2950,6,FALSE)=0,"",VLOOKUP(A1704,$K$4:$T$2950,6,FALSE)))</f>
        <v/>
      </c>
      <c r="K1704" s="19" t="str">
        <f t="shared" si="487"/>
        <v/>
      </c>
      <c r="L1704" s="19">
        <f t="shared" si="497"/>
        <v>10000</v>
      </c>
      <c r="M1704" s="22" t="str">
        <f>TRIM(Data!$N1701)</f>
        <v>June Wang</v>
      </c>
      <c r="N1704" s="22" t="str">
        <f>TRIM(Data!$A1701)</f>
        <v>June Wang (R)</v>
      </c>
      <c r="O1704" s="23">
        <f>IF(Data!$B1701=0,"",Data!$B1701)</f>
        <v>2024</v>
      </c>
      <c r="P1704" s="19" t="str">
        <f>IF(Data!$C1701=0,"",Data!$C1701)</f>
        <v>1</v>
      </c>
      <c r="Q1704" s="23" t="str">
        <f>IF($M1704="","",Data!$E1701)</f>
        <v>L</v>
      </c>
      <c r="R1704" s="23" t="str">
        <f t="shared" si="488"/>
        <v>L</v>
      </c>
      <c r="S1704" s="23" t="str">
        <f t="shared" si="489"/>
        <v>L</v>
      </c>
      <c r="T1704" s="19" t="str">
        <f>IF(Data!$F1701=0,"",Data!$F1701)</f>
        <v/>
      </c>
      <c r="U1704" s="19" t="str">
        <f>IF(Data!$G1701=0,"",Data!$G1701)</f>
        <v/>
      </c>
      <c r="V1704" s="19" t="str">
        <f>IF(Data!$D1701=0,"",Data!$D1701)</f>
        <v/>
      </c>
      <c r="W1704" s="19" t="str">
        <f>Data!$H1701</f>
        <v>Reticulata</v>
      </c>
      <c r="Y1704" s="41" t="e">
        <f t="shared" si="484"/>
        <v>#REF!</v>
      </c>
      <c r="Z1704" s="8">
        <f t="shared" si="490"/>
        <v>10000</v>
      </c>
      <c r="AA1704" s="8" t="str">
        <f t="shared" si="491"/>
        <v>June Wang</v>
      </c>
      <c r="AB1704" s="8" t="str">
        <f t="shared" si="492"/>
        <v>L</v>
      </c>
      <c r="AC1704" s="8" t="str">
        <f t="shared" si="493"/>
        <v/>
      </c>
      <c r="AD1704" s="8" t="str">
        <f t="shared" si="498"/>
        <v/>
      </c>
      <c r="AE1704" s="8" t="str">
        <f t="shared" si="494"/>
        <v/>
      </c>
      <c r="AF1704" s="5">
        <f t="shared" si="495"/>
        <v>2024</v>
      </c>
      <c r="AG1704" s="46">
        <v>1701</v>
      </c>
      <c r="AH1704" s="47" t="str">
        <f t="shared" si="485"/>
        <v/>
      </c>
      <c r="AI1704" s="48" t="str">
        <f t="shared" si="486"/>
        <v/>
      </c>
      <c r="AK1704" s="22" t="e">
        <f>TRIM(#REF!)</f>
        <v>#REF!</v>
      </c>
      <c r="AL1704" s="23" t="e">
        <f>IF(#REF!=0,"",#REF!)</f>
        <v>#REF!</v>
      </c>
      <c r="AM1704" s="19" t="e">
        <f>IF(#REF!=0,"",#REF!)</f>
        <v>#REF!</v>
      </c>
      <c r="AN1704" s="23" t="e">
        <f>IF($AK1704="","",#REF!)</f>
        <v>#REF!</v>
      </c>
      <c r="AO1704" s="23" t="e">
        <f t="shared" si="496"/>
        <v>#REF!</v>
      </c>
      <c r="AP1704" s="19" t="e">
        <f>IF(#REF!=0,"",#REF!)</f>
        <v>#REF!</v>
      </c>
      <c r="AQ1704" s="19" t="e">
        <f>IF(#REF!=0,"",#REF!)</f>
        <v>#REF!</v>
      </c>
      <c r="AR1704" s="19" t="e">
        <f>IF(#REF!=0,"",#REF!)</f>
        <v>#REF!</v>
      </c>
      <c r="AS1704" s="19" t="e">
        <f>#REF!</f>
        <v>#REF!</v>
      </c>
    </row>
    <row r="1705" spans="4:45" ht="19.5" thickTop="1" thickBot="1" x14ac:dyDescent="0.25">
      <c r="D1705" s="1" t="str">
        <f t="shared" si="499"/>
        <v/>
      </c>
      <c r="E1705" s="1" t="str">
        <f t="shared" si="500"/>
        <v/>
      </c>
      <c r="K1705" s="19" t="str">
        <f t="shared" si="487"/>
        <v/>
      </c>
      <c r="L1705" s="19">
        <f t="shared" si="497"/>
        <v>10000</v>
      </c>
      <c r="M1705" s="22" t="str">
        <f>TRIM(Data!$N1702)</f>
        <v>Junella Hardison</v>
      </c>
      <c r="N1705" s="22" t="str">
        <f>TRIM(Data!$A1702)</f>
        <v>Junella Hardison</v>
      </c>
      <c r="O1705" s="23">
        <f>IF(Data!$B1702=0,"",Data!$B1702)</f>
        <v>1994</v>
      </c>
      <c r="P1705" s="19" t="str">
        <f>IF(Data!$C1702=0,"",Data!$C1702)</f>
        <v>1</v>
      </c>
      <c r="Q1705" s="23" t="str">
        <f>IF($M1705="","",Data!$E1702)</f>
        <v>VL</v>
      </c>
      <c r="R1705" s="23" t="str">
        <f t="shared" si="488"/>
        <v>VL</v>
      </c>
      <c r="S1705" s="23" t="str">
        <f t="shared" si="489"/>
        <v>VL</v>
      </c>
      <c r="T1705" s="19" t="str">
        <f>IF(Data!$F1702=0,"",Data!$F1702)</f>
        <v/>
      </c>
      <c r="U1705" s="19" t="str">
        <f>IF(Data!$G1702=0,"",Data!$G1702)</f>
        <v/>
      </c>
      <c r="V1705" s="19" t="str">
        <f>IF(Data!$D1702=0,"",Data!$D1702)</f>
        <v/>
      </c>
      <c r="W1705" s="19" t="str">
        <f>Data!$H1702</f>
        <v>Japonica</v>
      </c>
      <c r="Y1705" s="41" t="e">
        <f t="shared" si="484"/>
        <v>#REF!</v>
      </c>
      <c r="Z1705" s="8">
        <f t="shared" si="490"/>
        <v>10000</v>
      </c>
      <c r="AA1705" s="8" t="str">
        <f t="shared" si="491"/>
        <v>Junella Hardison</v>
      </c>
      <c r="AB1705" s="8" t="str">
        <f t="shared" si="492"/>
        <v>VL</v>
      </c>
      <c r="AC1705" s="8" t="str">
        <f t="shared" si="493"/>
        <v/>
      </c>
      <c r="AD1705" s="8" t="str">
        <f t="shared" si="498"/>
        <v/>
      </c>
      <c r="AE1705" s="8" t="str">
        <f t="shared" si="494"/>
        <v/>
      </c>
      <c r="AF1705" s="5">
        <f t="shared" si="495"/>
        <v>1994</v>
      </c>
      <c r="AG1705" s="46">
        <v>1702</v>
      </c>
      <c r="AH1705" s="47" t="str">
        <f t="shared" si="485"/>
        <v/>
      </c>
      <c r="AI1705" s="48" t="str">
        <f t="shared" si="486"/>
        <v/>
      </c>
      <c r="AK1705" s="22" t="e">
        <f>TRIM(#REF!)</f>
        <v>#REF!</v>
      </c>
      <c r="AL1705" s="23" t="e">
        <f>IF(#REF!=0,"",#REF!)</f>
        <v>#REF!</v>
      </c>
      <c r="AM1705" s="19" t="e">
        <f>IF(#REF!=0,"",#REF!)</f>
        <v>#REF!</v>
      </c>
      <c r="AN1705" s="23" t="e">
        <f>IF($AK1705="","",#REF!)</f>
        <v>#REF!</v>
      </c>
      <c r="AO1705" s="23" t="e">
        <f t="shared" si="496"/>
        <v>#REF!</v>
      </c>
      <c r="AP1705" s="19" t="e">
        <f>IF(#REF!=0,"",#REF!)</f>
        <v>#REF!</v>
      </c>
      <c r="AQ1705" s="19" t="e">
        <f>IF(#REF!=0,"",#REF!)</f>
        <v>#REF!</v>
      </c>
      <c r="AR1705" s="19" t="e">
        <f>IF(#REF!=0,"",#REF!)</f>
        <v>#REF!</v>
      </c>
      <c r="AS1705" s="19" t="e">
        <f>#REF!</f>
        <v>#REF!</v>
      </c>
    </row>
    <row r="1706" spans="4:45" ht="19.5" thickTop="1" thickBot="1" x14ac:dyDescent="0.25">
      <c r="D1706" s="1" t="str">
        <f t="shared" si="499"/>
        <v/>
      </c>
      <c r="E1706" s="1" t="str">
        <f t="shared" si="500"/>
        <v/>
      </c>
      <c r="K1706" s="19" t="str">
        <f t="shared" si="487"/>
        <v/>
      </c>
      <c r="L1706" s="19">
        <f t="shared" si="497"/>
        <v>10000</v>
      </c>
      <c r="M1706" s="22" t="str">
        <f>TRIM(Data!$N1703)</f>
        <v>Junie Lancaster</v>
      </c>
      <c r="N1706" s="22" t="str">
        <f>TRIM(Data!$A1703)</f>
        <v>Junie Lancaster</v>
      </c>
      <c r="O1706" s="23">
        <f>IF(Data!$B1703=0,"",Data!$B1703)</f>
        <v>1997</v>
      </c>
      <c r="P1706" s="19" t="str">
        <f>IF(Data!$C1703=0,"",Data!$C1703)</f>
        <v>1</v>
      </c>
      <c r="Q1706" s="23" t="str">
        <f>IF($M1706="","",Data!$E1703)</f>
        <v>M-L</v>
      </c>
      <c r="R1706" s="23" t="str">
        <f t="shared" si="488"/>
        <v>M</v>
      </c>
      <c r="S1706" s="23" t="str">
        <f t="shared" si="489"/>
        <v>M</v>
      </c>
      <c r="T1706" s="19" t="str">
        <f>IF(Data!$F1703=0,"",Data!$F1703)</f>
        <v/>
      </c>
      <c r="U1706" s="19" t="str">
        <f>IF(Data!$G1703=0,"",Data!$G1703)</f>
        <v/>
      </c>
      <c r="V1706" s="19" t="str">
        <f>IF(Data!$D1703=0,"",Data!$D1703)</f>
        <v/>
      </c>
      <c r="W1706" s="19" t="str">
        <f>Data!$H1703</f>
        <v>Japonica</v>
      </c>
      <c r="Y1706" s="41" t="e">
        <f t="shared" si="484"/>
        <v>#REF!</v>
      </c>
      <c r="Z1706" s="8">
        <f t="shared" si="490"/>
        <v>10000</v>
      </c>
      <c r="AA1706" s="8" t="str">
        <f t="shared" si="491"/>
        <v>Junie Lancaster</v>
      </c>
      <c r="AB1706" s="8" t="str">
        <f t="shared" si="492"/>
        <v>M</v>
      </c>
      <c r="AC1706" s="8" t="str">
        <f t="shared" si="493"/>
        <v/>
      </c>
      <c r="AD1706" s="8" t="str">
        <f t="shared" si="498"/>
        <v/>
      </c>
      <c r="AE1706" s="8" t="str">
        <f t="shared" si="494"/>
        <v/>
      </c>
      <c r="AF1706" s="5">
        <f t="shared" si="495"/>
        <v>1997</v>
      </c>
      <c r="AG1706" s="46">
        <v>1703</v>
      </c>
      <c r="AH1706" s="47" t="str">
        <f t="shared" si="485"/>
        <v/>
      </c>
      <c r="AI1706" s="48" t="str">
        <f t="shared" si="486"/>
        <v/>
      </c>
      <c r="AK1706" s="22" t="e">
        <f>TRIM(#REF!)</f>
        <v>#REF!</v>
      </c>
      <c r="AL1706" s="23" t="e">
        <f>IF(#REF!=0,"",#REF!)</f>
        <v>#REF!</v>
      </c>
      <c r="AM1706" s="19" t="e">
        <f>IF(#REF!=0,"",#REF!)</f>
        <v>#REF!</v>
      </c>
      <c r="AN1706" s="23" t="e">
        <f>IF($AK1706="","",#REF!)</f>
        <v>#REF!</v>
      </c>
      <c r="AO1706" s="23" t="e">
        <f t="shared" si="496"/>
        <v>#REF!</v>
      </c>
      <c r="AP1706" s="19" t="e">
        <f>IF(#REF!=0,"",#REF!)</f>
        <v>#REF!</v>
      </c>
      <c r="AQ1706" s="19" t="e">
        <f>IF(#REF!=0,"",#REF!)</f>
        <v>#REF!</v>
      </c>
      <c r="AR1706" s="19" t="e">
        <f>IF(#REF!=0,"",#REF!)</f>
        <v>#REF!</v>
      </c>
      <c r="AS1706" s="19" t="e">
        <f>#REF!</f>
        <v>#REF!</v>
      </c>
    </row>
    <row r="1707" spans="4:45" ht="19.5" thickTop="1" thickBot="1" x14ac:dyDescent="0.25">
      <c r="D1707" s="1" t="str">
        <f t="shared" si="499"/>
        <v/>
      </c>
      <c r="E1707" s="1" t="str">
        <f t="shared" si="500"/>
        <v/>
      </c>
      <c r="K1707" s="19" t="str">
        <f t="shared" si="487"/>
        <v/>
      </c>
      <c r="L1707" s="19">
        <f t="shared" si="497"/>
        <v>10000</v>
      </c>
      <c r="M1707" s="22" t="str">
        <f>TRIM(Data!$N1704)</f>
        <v>Junior Miss</v>
      </c>
      <c r="N1707" s="22" t="str">
        <f>TRIM(Data!$A1704)</f>
        <v>Junior Miss</v>
      </c>
      <c r="O1707" s="23">
        <f>IF(Data!$B1704=0,"",Data!$B1704)</f>
        <v>1971</v>
      </c>
      <c r="P1707" s="19" t="str">
        <f>IF(Data!$C1704=0,"",Data!$C1704)</f>
        <v/>
      </c>
      <c r="Q1707" s="23" t="str">
        <f>IF($M1707="","",Data!$E1704)</f>
        <v>M</v>
      </c>
      <c r="R1707" s="23" t="str">
        <f t="shared" si="488"/>
        <v>M</v>
      </c>
      <c r="S1707" s="23" t="str">
        <f t="shared" si="489"/>
        <v>M</v>
      </c>
      <c r="T1707" s="19" t="str">
        <f>IF(Data!$F1704=0,"",Data!$F1704)</f>
        <v/>
      </c>
      <c r="U1707" s="19" t="str">
        <f>IF(Data!$G1704=0,"",Data!$G1704)</f>
        <v/>
      </c>
      <c r="V1707" s="19" t="str">
        <f>IF(Data!$D1704=0,"",Data!$D1704)</f>
        <v/>
      </c>
      <c r="W1707" s="19" t="str">
        <f>Data!$H1704</f>
        <v>Japonica</v>
      </c>
      <c r="Y1707" s="41" t="e">
        <f t="shared" si="484"/>
        <v>#REF!</v>
      </c>
      <c r="Z1707" s="8">
        <f t="shared" si="490"/>
        <v>10000</v>
      </c>
      <c r="AA1707" s="8" t="str">
        <f t="shared" si="491"/>
        <v>Junior Miss</v>
      </c>
      <c r="AB1707" s="8" t="str">
        <f t="shared" si="492"/>
        <v>M</v>
      </c>
      <c r="AC1707" s="8" t="str">
        <f t="shared" si="493"/>
        <v/>
      </c>
      <c r="AD1707" s="8" t="str">
        <f t="shared" si="498"/>
        <v/>
      </c>
      <c r="AE1707" s="8" t="str">
        <f t="shared" si="494"/>
        <v/>
      </c>
      <c r="AF1707" s="5">
        <f t="shared" si="495"/>
        <v>1971</v>
      </c>
      <c r="AG1707" s="46">
        <v>1704</v>
      </c>
      <c r="AH1707" s="47" t="str">
        <f t="shared" si="485"/>
        <v/>
      </c>
      <c r="AI1707" s="48" t="str">
        <f t="shared" si="486"/>
        <v/>
      </c>
      <c r="AK1707" s="22" t="e">
        <f>TRIM(#REF!)</f>
        <v>#REF!</v>
      </c>
      <c r="AL1707" s="23" t="e">
        <f>IF(#REF!=0,"",#REF!)</f>
        <v>#REF!</v>
      </c>
      <c r="AM1707" s="19" t="e">
        <f>IF(#REF!=0,"",#REF!)</f>
        <v>#REF!</v>
      </c>
      <c r="AN1707" s="23" t="e">
        <f>IF($AK1707="","",#REF!)</f>
        <v>#REF!</v>
      </c>
      <c r="AO1707" s="23" t="e">
        <f t="shared" si="496"/>
        <v>#REF!</v>
      </c>
      <c r="AP1707" s="19" t="e">
        <f>IF(#REF!=0,"",#REF!)</f>
        <v>#REF!</v>
      </c>
      <c r="AQ1707" s="19" t="e">
        <f>IF(#REF!=0,"",#REF!)</f>
        <v>#REF!</v>
      </c>
      <c r="AR1707" s="19" t="e">
        <f>IF(#REF!=0,"",#REF!)</f>
        <v>#REF!</v>
      </c>
      <c r="AS1707" s="19" t="e">
        <f>#REF!</f>
        <v>#REF!</v>
      </c>
    </row>
    <row r="1708" spans="4:45" ht="19.5" thickTop="1" thickBot="1" x14ac:dyDescent="0.25">
      <c r="D1708" s="1" t="str">
        <f t="shared" si="499"/>
        <v/>
      </c>
      <c r="E1708" s="1" t="str">
        <f t="shared" si="500"/>
        <v/>
      </c>
      <c r="K1708" s="19" t="str">
        <f t="shared" si="487"/>
        <v/>
      </c>
      <c r="L1708" s="19">
        <f t="shared" si="497"/>
        <v>10000</v>
      </c>
      <c r="M1708" s="22" t="str">
        <f>TRIM(Data!$N1705)</f>
        <v>Junior Prom</v>
      </c>
      <c r="N1708" s="22" t="str">
        <f>TRIM(Data!$A1705)</f>
        <v>Junior Prom</v>
      </c>
      <c r="O1708" s="23">
        <f>IF(Data!$B1705=0,"",Data!$B1705)</f>
        <v>1996</v>
      </c>
      <c r="P1708" s="19" t="str">
        <f>IF(Data!$C1705=0,"",Data!$C1705)</f>
        <v>1</v>
      </c>
      <c r="Q1708" s="23" t="str">
        <f>IF($M1708="","",Data!$E1705)</f>
        <v>L</v>
      </c>
      <c r="R1708" s="23" t="str">
        <f t="shared" si="488"/>
        <v>L</v>
      </c>
      <c r="S1708" s="23" t="str">
        <f t="shared" si="489"/>
        <v>L</v>
      </c>
      <c r="T1708" s="19" t="str">
        <f>IF(Data!$F1705=0,"",Data!$F1705)</f>
        <v>NOT WHITE</v>
      </c>
      <c r="U1708" s="19" t="str">
        <f>IF(Data!$G1705=0,"",Data!$G1705)</f>
        <v/>
      </c>
      <c r="V1708" s="19" t="str">
        <f>IF(Data!$D1705=0,"",Data!$D1705)</f>
        <v/>
      </c>
      <c r="W1708" s="19" t="str">
        <f>Data!$H1705</f>
        <v>Japonica</v>
      </c>
      <c r="Y1708" s="41" t="e">
        <f t="shared" si="484"/>
        <v>#REF!</v>
      </c>
      <c r="Z1708" s="8">
        <f t="shared" si="490"/>
        <v>10000</v>
      </c>
      <c r="AA1708" s="8" t="str">
        <f t="shared" si="491"/>
        <v>Junior Prom</v>
      </c>
      <c r="AB1708" s="8" t="str">
        <f t="shared" si="492"/>
        <v>L</v>
      </c>
      <c r="AC1708" s="8" t="str">
        <f t="shared" si="493"/>
        <v>NOT WHITE</v>
      </c>
      <c r="AD1708" s="8" t="str">
        <f t="shared" si="498"/>
        <v/>
      </c>
      <c r="AE1708" s="8" t="str">
        <f t="shared" si="494"/>
        <v/>
      </c>
      <c r="AF1708" s="5">
        <f t="shared" si="495"/>
        <v>1996</v>
      </c>
      <c r="AG1708" s="46">
        <v>1705</v>
      </c>
      <c r="AH1708" s="47" t="str">
        <f t="shared" si="485"/>
        <v/>
      </c>
      <c r="AI1708" s="48" t="str">
        <f t="shared" si="486"/>
        <v/>
      </c>
      <c r="AK1708" s="22" t="e">
        <f>TRIM(#REF!)</f>
        <v>#REF!</v>
      </c>
      <c r="AL1708" s="23" t="e">
        <f>IF(#REF!=0,"",#REF!)</f>
        <v>#REF!</v>
      </c>
      <c r="AM1708" s="19" t="e">
        <f>IF(#REF!=0,"",#REF!)</f>
        <v>#REF!</v>
      </c>
      <c r="AN1708" s="23" t="e">
        <f>IF($AK1708="","",#REF!)</f>
        <v>#REF!</v>
      </c>
      <c r="AO1708" s="23" t="e">
        <f t="shared" si="496"/>
        <v>#REF!</v>
      </c>
      <c r="AP1708" s="19" t="e">
        <f>IF(#REF!=0,"",#REF!)</f>
        <v>#REF!</v>
      </c>
      <c r="AQ1708" s="19" t="e">
        <f>IF(#REF!=0,"",#REF!)</f>
        <v>#REF!</v>
      </c>
      <c r="AR1708" s="19" t="e">
        <f>IF(#REF!=0,"",#REF!)</f>
        <v>#REF!</v>
      </c>
      <c r="AS1708" s="19" t="e">
        <f>#REF!</f>
        <v>#REF!</v>
      </c>
    </row>
    <row r="1709" spans="4:45" ht="19.5" thickTop="1" thickBot="1" x14ac:dyDescent="0.25">
      <c r="D1709" s="1" t="str">
        <f t="shared" si="499"/>
        <v/>
      </c>
      <c r="E1709" s="1" t="str">
        <f t="shared" si="500"/>
        <v/>
      </c>
      <c r="K1709" s="19" t="str">
        <f t="shared" si="487"/>
        <v/>
      </c>
      <c r="L1709" s="19">
        <f t="shared" si="497"/>
        <v>10000</v>
      </c>
      <c r="M1709" s="22" t="str">
        <f>TRIM(Data!$N1706)</f>
        <v>Jury's Apple Blossom Sun</v>
      </c>
      <c r="N1709" s="22" t="str">
        <f>TRIM(Data!$A1706)</f>
        <v>Jury's Apple Blossom Sun (H)</v>
      </c>
      <c r="O1709" s="23">
        <f>IF(Data!$B1706=0,"",Data!$B1706)</f>
        <v>2003</v>
      </c>
      <c r="P1709" s="19" t="str">
        <f>IF(Data!$C1706=0,"",Data!$C1706)</f>
        <v>1</v>
      </c>
      <c r="Q1709" s="23" t="str">
        <f>IF($M1709="","",Data!$E1706)</f>
        <v>M</v>
      </c>
      <c r="R1709" s="23" t="str">
        <f t="shared" si="488"/>
        <v>M</v>
      </c>
      <c r="S1709" s="23" t="str">
        <f t="shared" si="489"/>
        <v>M</v>
      </c>
      <c r="T1709" s="19" t="str">
        <f>IF(Data!$F1706=0,"",Data!$F1706)</f>
        <v/>
      </c>
      <c r="U1709" s="19" t="str">
        <f>IF(Data!$G1706=0,"",Data!$G1706)</f>
        <v/>
      </c>
      <c r="V1709" s="19" t="str">
        <f>IF(Data!$D1706=0,"",Data!$D1706)</f>
        <v/>
      </c>
      <c r="W1709" s="19" t="str">
        <f>Data!$H1706</f>
        <v>NRH</v>
      </c>
      <c r="Y1709" s="41" t="e">
        <f t="shared" si="484"/>
        <v>#REF!</v>
      </c>
      <c r="Z1709" s="8">
        <f t="shared" si="490"/>
        <v>10000</v>
      </c>
      <c r="AA1709" s="8" t="str">
        <f t="shared" si="491"/>
        <v>Jury's Apple Blossom Sun</v>
      </c>
      <c r="AB1709" s="8" t="str">
        <f t="shared" si="492"/>
        <v>M</v>
      </c>
      <c r="AC1709" s="8" t="str">
        <f t="shared" si="493"/>
        <v/>
      </c>
      <c r="AD1709" s="8" t="str">
        <f t="shared" si="498"/>
        <v/>
      </c>
      <c r="AE1709" s="8" t="str">
        <f t="shared" si="494"/>
        <v/>
      </c>
      <c r="AF1709" s="5">
        <f t="shared" si="495"/>
        <v>2003</v>
      </c>
      <c r="AG1709" s="46">
        <v>1706</v>
      </c>
      <c r="AH1709" s="47" t="str">
        <f t="shared" si="485"/>
        <v/>
      </c>
      <c r="AI1709" s="48" t="str">
        <f t="shared" si="486"/>
        <v/>
      </c>
      <c r="AK1709" s="22" t="e">
        <f>TRIM(#REF!)</f>
        <v>#REF!</v>
      </c>
      <c r="AL1709" s="23" t="e">
        <f>IF(#REF!=0,"",#REF!)</f>
        <v>#REF!</v>
      </c>
      <c r="AM1709" s="19" t="e">
        <f>IF(#REF!=0,"",#REF!)</f>
        <v>#REF!</v>
      </c>
      <c r="AN1709" s="23" t="e">
        <f>IF($AK1709="","",#REF!)</f>
        <v>#REF!</v>
      </c>
      <c r="AO1709" s="23" t="e">
        <f t="shared" si="496"/>
        <v>#REF!</v>
      </c>
      <c r="AP1709" s="19" t="e">
        <f>IF(#REF!=0,"",#REF!)</f>
        <v>#REF!</v>
      </c>
      <c r="AQ1709" s="19" t="e">
        <f>IF(#REF!=0,"",#REF!)</f>
        <v>#REF!</v>
      </c>
      <c r="AR1709" s="19" t="e">
        <f>IF(#REF!=0,"",#REF!)</f>
        <v>#REF!</v>
      </c>
      <c r="AS1709" s="19" t="e">
        <f>#REF!</f>
        <v>#REF!</v>
      </c>
    </row>
    <row r="1710" spans="4:45" ht="19.5" thickTop="1" thickBot="1" x14ac:dyDescent="0.25">
      <c r="D1710" s="1" t="str">
        <f t="shared" si="499"/>
        <v/>
      </c>
      <c r="E1710" s="1" t="str">
        <f t="shared" si="500"/>
        <v/>
      </c>
      <c r="K1710" s="19" t="str">
        <f t="shared" si="487"/>
        <v/>
      </c>
      <c r="L1710" s="19">
        <f t="shared" si="497"/>
        <v>10000</v>
      </c>
      <c r="M1710" s="22" t="str">
        <f>TRIM(Data!$N1707)</f>
        <v>Jury's Moon Moth</v>
      </c>
      <c r="N1710" s="22" t="str">
        <f>TRIM(Data!$A1707)</f>
        <v>Jury's Moon Moth (H)</v>
      </c>
      <c r="O1710" s="23">
        <f>IF(Data!$B1707=0,"",Data!$B1707)</f>
        <v>2003</v>
      </c>
      <c r="P1710" s="19" t="str">
        <f>IF(Data!$C1707=0,"",Data!$C1707)</f>
        <v>1</v>
      </c>
      <c r="Q1710" s="23" t="str">
        <f>IF($M1710="","",Data!$E1707)</f>
        <v>L</v>
      </c>
      <c r="R1710" s="23" t="str">
        <f t="shared" si="488"/>
        <v>L</v>
      </c>
      <c r="S1710" s="23" t="str">
        <f t="shared" si="489"/>
        <v>L</v>
      </c>
      <c r="T1710" s="19" t="str">
        <f>IF(Data!$F1707=0,"",Data!$F1707)</f>
        <v/>
      </c>
      <c r="U1710" s="19" t="str">
        <f>IF(Data!$G1707=0,"",Data!$G1707)</f>
        <v/>
      </c>
      <c r="V1710" s="19" t="str">
        <f>IF(Data!$D1707=0,"",Data!$D1707)</f>
        <v/>
      </c>
      <c r="W1710" s="19" t="str">
        <f>Data!$H1707</f>
        <v>NRH</v>
      </c>
      <c r="Y1710" s="41" t="e">
        <f t="shared" si="484"/>
        <v>#REF!</v>
      </c>
      <c r="Z1710" s="8">
        <f t="shared" si="490"/>
        <v>10000</v>
      </c>
      <c r="AA1710" s="8" t="str">
        <f t="shared" si="491"/>
        <v>Jury's Moon Moth</v>
      </c>
      <c r="AB1710" s="8" t="str">
        <f t="shared" si="492"/>
        <v>L</v>
      </c>
      <c r="AC1710" s="8" t="str">
        <f t="shared" si="493"/>
        <v/>
      </c>
      <c r="AD1710" s="8" t="str">
        <f t="shared" si="498"/>
        <v/>
      </c>
      <c r="AE1710" s="8" t="str">
        <f t="shared" si="494"/>
        <v/>
      </c>
      <c r="AF1710" s="5">
        <f t="shared" si="495"/>
        <v>2003</v>
      </c>
      <c r="AG1710" s="46">
        <v>1707</v>
      </c>
      <c r="AH1710" s="47" t="str">
        <f t="shared" si="485"/>
        <v/>
      </c>
      <c r="AI1710" s="48" t="str">
        <f t="shared" si="486"/>
        <v/>
      </c>
      <c r="AK1710" s="22" t="e">
        <f>TRIM(#REF!)</f>
        <v>#REF!</v>
      </c>
      <c r="AL1710" s="23" t="e">
        <f>IF(#REF!=0,"",#REF!)</f>
        <v>#REF!</v>
      </c>
      <c r="AM1710" s="19" t="e">
        <f>IF(#REF!=0,"",#REF!)</f>
        <v>#REF!</v>
      </c>
      <c r="AN1710" s="23" t="e">
        <f>IF($AK1710="","",#REF!)</f>
        <v>#REF!</v>
      </c>
      <c r="AO1710" s="23" t="e">
        <f t="shared" si="496"/>
        <v>#REF!</v>
      </c>
      <c r="AP1710" s="19" t="e">
        <f>IF(#REF!=0,"",#REF!)</f>
        <v>#REF!</v>
      </c>
      <c r="AQ1710" s="19" t="e">
        <f>IF(#REF!=0,"",#REF!)</f>
        <v>#REF!</v>
      </c>
      <c r="AR1710" s="19" t="e">
        <f>IF(#REF!=0,"",#REF!)</f>
        <v>#REF!</v>
      </c>
      <c r="AS1710" s="19" t="e">
        <f>#REF!</f>
        <v>#REF!</v>
      </c>
    </row>
    <row r="1711" spans="4:45" ht="19.5" thickTop="1" thickBot="1" x14ac:dyDescent="0.25">
      <c r="D1711" s="1" t="str">
        <f t="shared" si="499"/>
        <v/>
      </c>
      <c r="E1711" s="1" t="str">
        <f t="shared" si="500"/>
        <v/>
      </c>
      <c r="K1711" s="19" t="str">
        <f t="shared" si="487"/>
        <v/>
      </c>
      <c r="L1711" s="19">
        <f t="shared" si="497"/>
        <v>10000</v>
      </c>
      <c r="M1711" s="22" t="str">
        <f>TRIM(Data!$N1708)</f>
        <v>Jury's Pearl</v>
      </c>
      <c r="N1711" s="22" t="str">
        <f>TRIM(Data!$A1708)</f>
        <v>Jury's Pearl (H)</v>
      </c>
      <c r="O1711" s="23">
        <f>IF(Data!$B1708=0,"",Data!$B1708)</f>
        <v>2003</v>
      </c>
      <c r="P1711" s="19" t="str">
        <f>IF(Data!$C1708=0,"",Data!$C1708)</f>
        <v>1</v>
      </c>
      <c r="Q1711" s="23" t="str">
        <f>IF($M1711="","",Data!$E1708)</f>
        <v>L</v>
      </c>
      <c r="R1711" s="23" t="str">
        <f t="shared" si="488"/>
        <v>L</v>
      </c>
      <c r="S1711" s="23" t="str">
        <f t="shared" si="489"/>
        <v>L</v>
      </c>
      <c r="T1711" s="19" t="str">
        <f>IF(Data!$F1708=0,"",Data!$F1708)</f>
        <v/>
      </c>
      <c r="U1711" s="19" t="str">
        <f>IF(Data!$G1708=0,"",Data!$G1708)</f>
        <v/>
      </c>
      <c r="V1711" s="19" t="str">
        <f>IF(Data!$D1708=0,"",Data!$D1708)</f>
        <v/>
      </c>
      <c r="W1711" s="19" t="str">
        <f>Data!$H1708</f>
        <v>NRH</v>
      </c>
      <c r="Y1711" s="41" t="e">
        <f t="shared" si="484"/>
        <v>#REF!</v>
      </c>
      <c r="Z1711" s="8">
        <f t="shared" si="490"/>
        <v>10000</v>
      </c>
      <c r="AA1711" s="8" t="str">
        <f t="shared" si="491"/>
        <v>Jury's Pearl</v>
      </c>
      <c r="AB1711" s="8" t="str">
        <f t="shared" si="492"/>
        <v>L</v>
      </c>
      <c r="AC1711" s="8" t="str">
        <f t="shared" si="493"/>
        <v/>
      </c>
      <c r="AD1711" s="8" t="str">
        <f t="shared" si="498"/>
        <v/>
      </c>
      <c r="AE1711" s="8" t="str">
        <f t="shared" si="494"/>
        <v/>
      </c>
      <c r="AF1711" s="5">
        <f t="shared" si="495"/>
        <v>2003</v>
      </c>
      <c r="AG1711" s="46">
        <v>1708</v>
      </c>
      <c r="AH1711" s="47" t="str">
        <f t="shared" si="485"/>
        <v/>
      </c>
      <c r="AI1711" s="48" t="str">
        <f t="shared" si="486"/>
        <v/>
      </c>
      <c r="AK1711" s="22" t="e">
        <f>TRIM(#REF!)</f>
        <v>#REF!</v>
      </c>
      <c r="AL1711" s="23" t="e">
        <f>IF(#REF!=0,"",#REF!)</f>
        <v>#REF!</v>
      </c>
      <c r="AM1711" s="19" t="e">
        <f>IF(#REF!=0,"",#REF!)</f>
        <v>#REF!</v>
      </c>
      <c r="AN1711" s="23" t="e">
        <f>IF($AK1711="","",#REF!)</f>
        <v>#REF!</v>
      </c>
      <c r="AO1711" s="23" t="e">
        <f t="shared" si="496"/>
        <v>#REF!</v>
      </c>
      <c r="AP1711" s="19" t="e">
        <f>IF(#REF!=0,"",#REF!)</f>
        <v>#REF!</v>
      </c>
      <c r="AQ1711" s="19" t="e">
        <f>IF(#REF!=0,"",#REF!)</f>
        <v>#REF!</v>
      </c>
      <c r="AR1711" s="19" t="e">
        <f>IF(#REF!=0,"",#REF!)</f>
        <v>#REF!</v>
      </c>
      <c r="AS1711" s="19" t="e">
        <f>#REF!</f>
        <v>#REF!</v>
      </c>
    </row>
    <row r="1712" spans="4:45" ht="19.5" thickTop="1" thickBot="1" x14ac:dyDescent="0.25">
      <c r="D1712" s="1" t="str">
        <f t="shared" si="499"/>
        <v/>
      </c>
      <c r="E1712" s="1" t="str">
        <f t="shared" si="500"/>
        <v/>
      </c>
      <c r="K1712" s="19" t="str">
        <f t="shared" si="487"/>
        <v/>
      </c>
      <c r="L1712" s="19">
        <f t="shared" si="497"/>
        <v>10000</v>
      </c>
      <c r="M1712" s="22" t="str">
        <f>TRIM(Data!$N1709)</f>
        <v>Jury's Yellow</v>
      </c>
      <c r="N1712" s="22" t="str">
        <f>TRIM(Data!$A1709)</f>
        <v>Jury's Yellow (H)</v>
      </c>
      <c r="O1712" s="23">
        <f>IF(Data!$B1709=0,"",Data!$B1709)</f>
        <v>1976</v>
      </c>
      <c r="P1712" s="19" t="str">
        <f>IF(Data!$C1709=0,"",Data!$C1709)</f>
        <v>1</v>
      </c>
      <c r="Q1712" s="23" t="str">
        <f>IF($M1712="","",Data!$E1709)</f>
        <v>M</v>
      </c>
      <c r="R1712" s="23" t="str">
        <f t="shared" si="488"/>
        <v>M</v>
      </c>
      <c r="S1712" s="23" t="str">
        <f t="shared" si="489"/>
        <v>M</v>
      </c>
      <c r="T1712" s="19" t="str">
        <f>IF(Data!$F1709=0,"",Data!$F1709)</f>
        <v/>
      </c>
      <c r="U1712" s="19" t="str">
        <f>IF(Data!$G1709=0,"",Data!$G1709)</f>
        <v/>
      </c>
      <c r="V1712" s="19" t="str">
        <f>IF(Data!$D1709=0,"",Data!$D1709)</f>
        <v/>
      </c>
      <c r="W1712" s="19" t="str">
        <f>Data!$H1709</f>
        <v>NRH</v>
      </c>
      <c r="Y1712" s="41" t="e">
        <f t="shared" si="484"/>
        <v>#REF!</v>
      </c>
      <c r="Z1712" s="8">
        <f t="shared" si="490"/>
        <v>10000</v>
      </c>
      <c r="AA1712" s="8" t="str">
        <f t="shared" si="491"/>
        <v>Jury's Yellow</v>
      </c>
      <c r="AB1712" s="8" t="str">
        <f t="shared" si="492"/>
        <v>M</v>
      </c>
      <c r="AC1712" s="8" t="str">
        <f t="shared" si="493"/>
        <v/>
      </c>
      <c r="AD1712" s="8" t="str">
        <f t="shared" si="498"/>
        <v/>
      </c>
      <c r="AE1712" s="8" t="str">
        <f t="shared" si="494"/>
        <v/>
      </c>
      <c r="AF1712" s="5">
        <f t="shared" si="495"/>
        <v>1976</v>
      </c>
      <c r="AG1712" s="46">
        <v>1709</v>
      </c>
      <c r="AH1712" s="47" t="str">
        <f t="shared" si="485"/>
        <v/>
      </c>
      <c r="AI1712" s="48" t="str">
        <f t="shared" si="486"/>
        <v/>
      </c>
      <c r="AK1712" s="22" t="e">
        <f>TRIM(#REF!)</f>
        <v>#REF!</v>
      </c>
      <c r="AL1712" s="23" t="e">
        <f>IF(#REF!=0,"",#REF!)</f>
        <v>#REF!</v>
      </c>
      <c r="AM1712" s="19" t="e">
        <f>IF(#REF!=0,"",#REF!)</f>
        <v>#REF!</v>
      </c>
      <c r="AN1712" s="23" t="e">
        <f>IF($AK1712="","",#REF!)</f>
        <v>#REF!</v>
      </c>
      <c r="AO1712" s="23" t="e">
        <f t="shared" si="496"/>
        <v>#REF!</v>
      </c>
      <c r="AP1712" s="19" t="e">
        <f>IF(#REF!=0,"",#REF!)</f>
        <v>#REF!</v>
      </c>
      <c r="AQ1712" s="19" t="e">
        <f>IF(#REF!=0,"",#REF!)</f>
        <v>#REF!</v>
      </c>
      <c r="AR1712" s="19" t="e">
        <f>IF(#REF!=0,"",#REF!)</f>
        <v>#REF!</v>
      </c>
      <c r="AS1712" s="19" t="e">
        <f>#REF!</f>
        <v>#REF!</v>
      </c>
    </row>
    <row r="1713" spans="4:45" ht="19.5" thickTop="1" thickBot="1" x14ac:dyDescent="0.25">
      <c r="D1713" s="1" t="str">
        <f t="shared" si="499"/>
        <v/>
      </c>
      <c r="E1713" s="1" t="str">
        <f t="shared" si="500"/>
        <v/>
      </c>
      <c r="K1713" s="19" t="str">
        <f t="shared" si="487"/>
        <v/>
      </c>
      <c r="L1713" s="19">
        <f t="shared" si="497"/>
        <v>10000</v>
      </c>
      <c r="M1713" s="22" t="str">
        <f>TRIM(Data!$N1710)</f>
        <v>Just Darling</v>
      </c>
      <c r="N1713" s="22" t="str">
        <f>TRIM(Data!$A1710)</f>
        <v>Just Darling</v>
      </c>
      <c r="O1713" s="23">
        <f>IF(Data!$B1710=0,"",Data!$B1710)</f>
        <v>1976</v>
      </c>
      <c r="P1713" s="19" t="str">
        <f>IF(Data!$C1710=0,"",Data!$C1710)</f>
        <v>1</v>
      </c>
      <c r="Q1713" s="23" t="str">
        <f>IF($M1713="","",Data!$E1710)</f>
        <v>Min</v>
      </c>
      <c r="R1713" s="23" t="str">
        <f t="shared" si="488"/>
        <v>Min</v>
      </c>
      <c r="S1713" s="23" t="str">
        <f t="shared" si="489"/>
        <v>Min</v>
      </c>
      <c r="T1713" s="19" t="str">
        <f>IF(Data!$F1710=0,"",Data!$F1710)</f>
        <v/>
      </c>
      <c r="U1713" s="19" t="str">
        <f>IF(Data!$G1710=0,"",Data!$G1710)</f>
        <v>FD</v>
      </c>
      <c r="V1713" s="19" t="str">
        <f>IF(Data!$D1710=0,"",Data!$D1710)</f>
        <v/>
      </c>
      <c r="W1713" s="19" t="str">
        <f>Data!$H1710</f>
        <v>Japonica</v>
      </c>
      <c r="Y1713" s="41" t="e">
        <f t="shared" si="484"/>
        <v>#REF!</v>
      </c>
      <c r="Z1713" s="8">
        <f t="shared" si="490"/>
        <v>10000</v>
      </c>
      <c r="AA1713" s="8" t="str">
        <f t="shared" si="491"/>
        <v>Just Darling</v>
      </c>
      <c r="AB1713" s="8" t="str">
        <f t="shared" si="492"/>
        <v>Min</v>
      </c>
      <c r="AC1713" s="8" t="str">
        <f t="shared" si="493"/>
        <v/>
      </c>
      <c r="AD1713" s="8" t="str">
        <f t="shared" si="498"/>
        <v>FD</v>
      </c>
      <c r="AE1713" s="8" t="str">
        <f t="shared" si="494"/>
        <v/>
      </c>
      <c r="AF1713" s="5">
        <f t="shared" si="495"/>
        <v>1976</v>
      </c>
      <c r="AG1713" s="46">
        <v>1710</v>
      </c>
      <c r="AH1713" s="47" t="str">
        <f t="shared" si="485"/>
        <v/>
      </c>
      <c r="AI1713" s="48" t="str">
        <f t="shared" si="486"/>
        <v/>
      </c>
      <c r="AK1713" s="22" t="e">
        <f>TRIM(#REF!)</f>
        <v>#REF!</v>
      </c>
      <c r="AL1713" s="23" t="e">
        <f>IF(#REF!=0,"",#REF!)</f>
        <v>#REF!</v>
      </c>
      <c r="AM1713" s="19" t="e">
        <f>IF(#REF!=0,"",#REF!)</f>
        <v>#REF!</v>
      </c>
      <c r="AN1713" s="23" t="e">
        <f>IF($AK1713="","",#REF!)</f>
        <v>#REF!</v>
      </c>
      <c r="AO1713" s="23" t="e">
        <f t="shared" si="496"/>
        <v>#REF!</v>
      </c>
      <c r="AP1713" s="19" t="e">
        <f>IF(#REF!=0,"",#REF!)</f>
        <v>#REF!</v>
      </c>
      <c r="AQ1713" s="19" t="e">
        <f>IF(#REF!=0,"",#REF!)</f>
        <v>#REF!</v>
      </c>
      <c r="AR1713" s="19" t="e">
        <f>IF(#REF!=0,"",#REF!)</f>
        <v>#REF!</v>
      </c>
      <c r="AS1713" s="19" t="e">
        <f>#REF!</f>
        <v>#REF!</v>
      </c>
    </row>
    <row r="1714" spans="4:45" ht="19.5" thickTop="1" thickBot="1" x14ac:dyDescent="0.25">
      <c r="D1714" s="1" t="str">
        <f t="shared" si="499"/>
        <v/>
      </c>
      <c r="E1714" s="1" t="str">
        <f t="shared" si="500"/>
        <v/>
      </c>
      <c r="K1714" s="19" t="str">
        <f t="shared" si="487"/>
        <v/>
      </c>
      <c r="L1714" s="19">
        <f t="shared" si="497"/>
        <v>10000</v>
      </c>
      <c r="M1714" s="22" t="str">
        <f>TRIM(Data!$N1711)</f>
        <v>Just Peachy</v>
      </c>
      <c r="N1714" s="22" t="str">
        <f>TRIM(Data!$A1711)</f>
        <v>Just Peachy (H)</v>
      </c>
      <c r="O1714" s="23">
        <f>IF(Data!$B1711=0,"",Data!$B1711)</f>
        <v>1998</v>
      </c>
      <c r="P1714" s="19" t="str">
        <f>IF(Data!$C1711=0,"",Data!$C1711)</f>
        <v>1</v>
      </c>
      <c r="Q1714" s="23" t="str">
        <f>IF($M1714="","",Data!$E1711)</f>
        <v>M</v>
      </c>
      <c r="R1714" s="23" t="str">
        <f t="shared" si="488"/>
        <v>M</v>
      </c>
      <c r="S1714" s="23" t="str">
        <f t="shared" si="489"/>
        <v>M</v>
      </c>
      <c r="T1714" s="19" t="str">
        <f>IF(Data!$F1711=0,"",Data!$F1711)</f>
        <v/>
      </c>
      <c r="U1714" s="19" t="str">
        <f>IF(Data!$G1711=0,"",Data!$G1711)</f>
        <v/>
      </c>
      <c r="V1714" s="19" t="str">
        <f>IF(Data!$D1711=0,"",Data!$D1711)</f>
        <v/>
      </c>
      <c r="W1714" s="19" t="str">
        <f>Data!$H1711</f>
        <v>NRH</v>
      </c>
      <c r="Y1714" s="41" t="e">
        <f t="shared" si="484"/>
        <v>#REF!</v>
      </c>
      <c r="Z1714" s="8">
        <f t="shared" si="490"/>
        <v>10000</v>
      </c>
      <c r="AA1714" s="8" t="str">
        <f t="shared" si="491"/>
        <v>Just Peachy</v>
      </c>
      <c r="AB1714" s="8" t="str">
        <f t="shared" si="492"/>
        <v>M</v>
      </c>
      <c r="AC1714" s="8" t="str">
        <f t="shared" si="493"/>
        <v/>
      </c>
      <c r="AD1714" s="8" t="str">
        <f t="shared" si="498"/>
        <v/>
      </c>
      <c r="AE1714" s="8" t="str">
        <f t="shared" si="494"/>
        <v/>
      </c>
      <c r="AF1714" s="5">
        <f t="shared" si="495"/>
        <v>1998</v>
      </c>
      <c r="AG1714" s="46">
        <v>1711</v>
      </c>
      <c r="AH1714" s="47" t="str">
        <f t="shared" si="485"/>
        <v/>
      </c>
      <c r="AI1714" s="48" t="str">
        <f t="shared" si="486"/>
        <v/>
      </c>
      <c r="AK1714" s="22" t="e">
        <f>TRIM(#REF!)</f>
        <v>#REF!</v>
      </c>
      <c r="AL1714" s="23" t="e">
        <f>IF(#REF!=0,"",#REF!)</f>
        <v>#REF!</v>
      </c>
      <c r="AM1714" s="19" t="e">
        <f>IF(#REF!=0,"",#REF!)</f>
        <v>#REF!</v>
      </c>
      <c r="AN1714" s="23" t="e">
        <f>IF($AK1714="","",#REF!)</f>
        <v>#REF!</v>
      </c>
      <c r="AO1714" s="23" t="e">
        <f t="shared" si="496"/>
        <v>#REF!</v>
      </c>
      <c r="AP1714" s="19" t="e">
        <f>IF(#REF!=0,"",#REF!)</f>
        <v>#REF!</v>
      </c>
      <c r="AQ1714" s="19" t="e">
        <f>IF(#REF!=0,"",#REF!)</f>
        <v>#REF!</v>
      </c>
      <c r="AR1714" s="19" t="e">
        <f>IF(#REF!=0,"",#REF!)</f>
        <v>#REF!</v>
      </c>
      <c r="AS1714" s="19" t="e">
        <f>#REF!</f>
        <v>#REF!</v>
      </c>
    </row>
    <row r="1715" spans="4:45" ht="19.5" thickTop="1" thickBot="1" x14ac:dyDescent="0.25">
      <c r="D1715" s="1" t="str">
        <f t="shared" si="499"/>
        <v/>
      </c>
      <c r="E1715" s="1" t="str">
        <f t="shared" si="500"/>
        <v/>
      </c>
      <c r="K1715" s="19" t="str">
        <f t="shared" si="487"/>
        <v/>
      </c>
      <c r="L1715" s="19">
        <f t="shared" si="497"/>
        <v>10000</v>
      </c>
      <c r="M1715" s="22" t="str">
        <f>TRIM(Data!$N1712)</f>
        <v>Just Sue</v>
      </c>
      <c r="N1715" s="22" t="str">
        <f>TRIM(Data!$A1712)</f>
        <v>Just Sue (Maureen Ostler)</v>
      </c>
      <c r="O1715" s="23">
        <f>IF(Data!$B1712=0,"",Data!$B1712)</f>
        <v>1971</v>
      </c>
      <c r="P1715" s="19" t="str">
        <f>IF(Data!$C1712=0,"",Data!$C1712)</f>
        <v>1</v>
      </c>
      <c r="Q1715" s="23" t="str">
        <f>IF($M1715="","",Data!$E1712)</f>
        <v>M</v>
      </c>
      <c r="R1715" s="23" t="str">
        <f t="shared" si="488"/>
        <v>M</v>
      </c>
      <c r="S1715" s="23" t="str">
        <f t="shared" si="489"/>
        <v>M</v>
      </c>
      <c r="T1715" s="19" t="str">
        <f>IF(Data!$F1712=0,"",Data!$F1712)</f>
        <v/>
      </c>
      <c r="U1715" s="19" t="str">
        <f>IF(Data!$G1712=0,"",Data!$G1712)</f>
        <v/>
      </c>
      <c r="V1715" s="19" t="str">
        <f>IF(Data!$D1712=0,"",Data!$D1712)</f>
        <v/>
      </c>
      <c r="W1715" s="19" t="str">
        <f>Data!$H1712</f>
        <v>Japonica</v>
      </c>
      <c r="Y1715" s="41" t="e">
        <f t="shared" si="484"/>
        <v>#REF!</v>
      </c>
      <c r="Z1715" s="8">
        <f t="shared" si="490"/>
        <v>10000</v>
      </c>
      <c r="AA1715" s="8" t="str">
        <f t="shared" si="491"/>
        <v>Just Sue</v>
      </c>
      <c r="AB1715" s="8" t="str">
        <f t="shared" si="492"/>
        <v>M</v>
      </c>
      <c r="AC1715" s="8" t="str">
        <f t="shared" si="493"/>
        <v/>
      </c>
      <c r="AD1715" s="8" t="str">
        <f t="shared" si="498"/>
        <v/>
      </c>
      <c r="AE1715" s="8" t="str">
        <f t="shared" si="494"/>
        <v/>
      </c>
      <c r="AF1715" s="5">
        <f t="shared" si="495"/>
        <v>1971</v>
      </c>
      <c r="AG1715" s="46">
        <v>1712</v>
      </c>
      <c r="AH1715" s="47" t="str">
        <f t="shared" si="485"/>
        <v/>
      </c>
      <c r="AI1715" s="48" t="str">
        <f t="shared" si="486"/>
        <v/>
      </c>
      <c r="AK1715" s="22" t="e">
        <f>TRIM(#REF!)</f>
        <v>#REF!</v>
      </c>
      <c r="AL1715" s="23" t="e">
        <f>IF(#REF!=0,"",#REF!)</f>
        <v>#REF!</v>
      </c>
      <c r="AM1715" s="19" t="e">
        <f>IF(#REF!=0,"",#REF!)</f>
        <v>#REF!</v>
      </c>
      <c r="AN1715" s="23" t="e">
        <f>IF($AK1715="","",#REF!)</f>
        <v>#REF!</v>
      </c>
      <c r="AO1715" s="23" t="e">
        <f t="shared" si="496"/>
        <v>#REF!</v>
      </c>
      <c r="AP1715" s="19" t="e">
        <f>IF(#REF!=0,"",#REF!)</f>
        <v>#REF!</v>
      </c>
      <c r="AQ1715" s="19" t="e">
        <f>IF(#REF!=0,"",#REF!)</f>
        <v>#REF!</v>
      </c>
      <c r="AR1715" s="19" t="e">
        <f>IF(#REF!=0,"",#REF!)</f>
        <v>#REF!</v>
      </c>
      <c r="AS1715" s="19" t="e">
        <f>#REF!</f>
        <v>#REF!</v>
      </c>
    </row>
    <row r="1716" spans="4:45" ht="19.5" thickTop="1" thickBot="1" x14ac:dyDescent="0.25">
      <c r="D1716" s="1" t="str">
        <f t="shared" si="499"/>
        <v/>
      </c>
      <c r="E1716" s="1" t="str">
        <f t="shared" si="500"/>
        <v/>
      </c>
      <c r="K1716" s="19" t="str">
        <f t="shared" si="487"/>
        <v/>
      </c>
      <c r="L1716" s="19">
        <f t="shared" si="497"/>
        <v>10000</v>
      </c>
      <c r="M1716" s="22" t="str">
        <f>TRIM(Data!$N1713)</f>
        <v>Justine Carroll</v>
      </c>
      <c r="N1716" s="22" t="str">
        <f>TRIM(Data!$A1713)</f>
        <v>Justine Carroll</v>
      </c>
      <c r="O1716" s="23">
        <f>IF(Data!$B1713=0,"",Data!$B1713)</f>
        <v>1982</v>
      </c>
      <c r="P1716" s="19" t="str">
        <f>IF(Data!$C1713=0,"",Data!$C1713)</f>
        <v>1</v>
      </c>
      <c r="Q1716" s="23" t="str">
        <f>IF($M1716="","",Data!$E1713)</f>
        <v>M</v>
      </c>
      <c r="R1716" s="23" t="str">
        <f t="shared" si="488"/>
        <v>M</v>
      </c>
      <c r="S1716" s="23" t="str">
        <f t="shared" si="489"/>
        <v>M</v>
      </c>
      <c r="T1716" s="19" t="str">
        <f>IF(Data!$F1713=0,"",Data!$F1713)</f>
        <v/>
      </c>
      <c r="U1716" s="19" t="str">
        <f>IF(Data!$G1713=0,"",Data!$G1713)</f>
        <v>FD</v>
      </c>
      <c r="V1716" s="19" t="str">
        <f>IF(Data!$D1713=0,"",Data!$D1713)</f>
        <v/>
      </c>
      <c r="W1716" s="19" t="str">
        <f>Data!$H1713</f>
        <v>Japonica</v>
      </c>
      <c r="Y1716" s="41" t="e">
        <f t="shared" si="484"/>
        <v>#REF!</v>
      </c>
      <c r="Z1716" s="8">
        <f t="shared" si="490"/>
        <v>10000</v>
      </c>
      <c r="AA1716" s="8" t="str">
        <f t="shared" si="491"/>
        <v>Justine Carroll</v>
      </c>
      <c r="AB1716" s="8" t="str">
        <f t="shared" si="492"/>
        <v>M</v>
      </c>
      <c r="AC1716" s="8" t="str">
        <f t="shared" si="493"/>
        <v/>
      </c>
      <c r="AD1716" s="8" t="str">
        <f t="shared" si="498"/>
        <v>FD</v>
      </c>
      <c r="AE1716" s="8" t="str">
        <f t="shared" si="494"/>
        <v/>
      </c>
      <c r="AF1716" s="5">
        <f t="shared" si="495"/>
        <v>1982</v>
      </c>
      <c r="AG1716" s="46">
        <v>1713</v>
      </c>
      <c r="AH1716" s="47" t="str">
        <f t="shared" si="485"/>
        <v/>
      </c>
      <c r="AI1716" s="48" t="str">
        <f t="shared" si="486"/>
        <v/>
      </c>
      <c r="AK1716" s="22" t="e">
        <f>TRIM(#REF!)</f>
        <v>#REF!</v>
      </c>
      <c r="AL1716" s="23" t="e">
        <f>IF(#REF!=0,"",#REF!)</f>
        <v>#REF!</v>
      </c>
      <c r="AM1716" s="19" t="e">
        <f>IF(#REF!=0,"",#REF!)</f>
        <v>#REF!</v>
      </c>
      <c r="AN1716" s="23" t="e">
        <f>IF($AK1716="","",#REF!)</f>
        <v>#REF!</v>
      </c>
      <c r="AO1716" s="23" t="e">
        <f t="shared" si="496"/>
        <v>#REF!</v>
      </c>
      <c r="AP1716" s="19" t="e">
        <f>IF(#REF!=0,"",#REF!)</f>
        <v>#REF!</v>
      </c>
      <c r="AQ1716" s="19" t="e">
        <f>IF(#REF!=0,"",#REF!)</f>
        <v>#REF!</v>
      </c>
      <c r="AR1716" s="19" t="e">
        <f>IF(#REF!=0,"",#REF!)</f>
        <v>#REF!</v>
      </c>
      <c r="AS1716" s="19" t="e">
        <f>#REF!</f>
        <v>#REF!</v>
      </c>
    </row>
    <row r="1717" spans="4:45" ht="19.5" thickTop="1" thickBot="1" x14ac:dyDescent="0.25">
      <c r="D1717" s="1" t="str">
        <f t="shared" si="499"/>
        <v/>
      </c>
      <c r="E1717" s="1" t="str">
        <f t="shared" si="500"/>
        <v/>
      </c>
      <c r="K1717" s="19" t="str">
        <f t="shared" si="487"/>
        <v/>
      </c>
      <c r="L1717" s="19">
        <f t="shared" si="497"/>
        <v>10000</v>
      </c>
      <c r="M1717" s="22" t="str">
        <f>TRIM(Data!$N1714)</f>
        <v>Justrite</v>
      </c>
      <c r="N1717" s="22" t="str">
        <f>TRIM(Data!$A1714)</f>
        <v>Justrite (Sasanqua)</v>
      </c>
      <c r="O1717" s="23">
        <f>IF(Data!$B1714=0,"",Data!$B1714)</f>
        <v>2016</v>
      </c>
      <c r="P1717" s="19" t="str">
        <f>IF(Data!$C1714=0,"",Data!$C1714)</f>
        <v>1</v>
      </c>
      <c r="Q1717" s="23" t="str">
        <f>IF($M1717="","",Data!$E1714)</f>
        <v>M</v>
      </c>
      <c r="R1717" s="23" t="str">
        <f t="shared" si="488"/>
        <v>M</v>
      </c>
      <c r="S1717" s="23" t="str">
        <f t="shared" si="489"/>
        <v>M</v>
      </c>
      <c r="T1717" s="19" t="str">
        <f>IF(Data!$F1714=0,"",Data!$F1714)</f>
        <v/>
      </c>
      <c r="U1717" s="19" t="str">
        <f>IF(Data!$G1714=0,"",Data!$G1714)</f>
        <v/>
      </c>
      <c r="V1717" s="19" t="str">
        <f>IF(Data!$D1714=0,"",Data!$D1714)</f>
        <v/>
      </c>
      <c r="W1717" s="19" t="str">
        <f>Data!$H1714</f>
        <v>Sasanqua</v>
      </c>
      <c r="Y1717" s="41" t="e">
        <f t="shared" si="484"/>
        <v>#REF!</v>
      </c>
      <c r="Z1717" s="8">
        <f t="shared" si="490"/>
        <v>10000</v>
      </c>
      <c r="AA1717" s="8" t="str">
        <f t="shared" si="491"/>
        <v>Justrite</v>
      </c>
      <c r="AB1717" s="8" t="str">
        <f t="shared" si="492"/>
        <v>M</v>
      </c>
      <c r="AC1717" s="8" t="str">
        <f t="shared" si="493"/>
        <v/>
      </c>
      <c r="AD1717" s="8" t="str">
        <f t="shared" si="498"/>
        <v/>
      </c>
      <c r="AE1717" s="8" t="str">
        <f t="shared" si="494"/>
        <v/>
      </c>
      <c r="AF1717" s="5">
        <f t="shared" si="495"/>
        <v>2016</v>
      </c>
      <c r="AG1717" s="46">
        <v>1714</v>
      </c>
      <c r="AH1717" s="47" t="str">
        <f t="shared" si="485"/>
        <v/>
      </c>
      <c r="AI1717" s="48" t="str">
        <f t="shared" si="486"/>
        <v/>
      </c>
      <c r="AK1717" s="22" t="e">
        <f>TRIM(#REF!)</f>
        <v>#REF!</v>
      </c>
      <c r="AL1717" s="23" t="e">
        <f>IF(#REF!=0,"",#REF!)</f>
        <v>#REF!</v>
      </c>
      <c r="AM1717" s="19" t="e">
        <f>IF(#REF!=0,"",#REF!)</f>
        <v>#REF!</v>
      </c>
      <c r="AN1717" s="23" t="e">
        <f>IF($AK1717="","",#REF!)</f>
        <v>#REF!</v>
      </c>
      <c r="AO1717" s="23" t="e">
        <f t="shared" si="496"/>
        <v>#REF!</v>
      </c>
      <c r="AP1717" s="19" t="e">
        <f>IF(#REF!=0,"",#REF!)</f>
        <v>#REF!</v>
      </c>
      <c r="AQ1717" s="19" t="e">
        <f>IF(#REF!=0,"",#REF!)</f>
        <v>#REF!</v>
      </c>
      <c r="AR1717" s="19" t="e">
        <f>IF(#REF!=0,"",#REF!)</f>
        <v>#REF!</v>
      </c>
      <c r="AS1717" s="19" t="e">
        <f>#REF!</f>
        <v>#REF!</v>
      </c>
    </row>
    <row r="1718" spans="4:45" ht="19.5" thickTop="1" thickBot="1" x14ac:dyDescent="0.25">
      <c r="D1718" s="1" t="str">
        <f t="shared" si="499"/>
        <v/>
      </c>
      <c r="E1718" s="1" t="str">
        <f t="shared" si="500"/>
        <v/>
      </c>
      <c r="K1718" s="19" t="str">
        <f t="shared" si="487"/>
        <v/>
      </c>
      <c r="L1718" s="19">
        <f t="shared" si="497"/>
        <v>10000</v>
      </c>
      <c r="M1718" s="22" t="str">
        <f>TRIM(Data!$N1715)</f>
        <v>J-Wings</v>
      </c>
      <c r="N1718" s="22" t="str">
        <f>TRIM(Data!$A1715)</f>
        <v>J-Wings</v>
      </c>
      <c r="O1718" s="23">
        <f>IF(Data!$B1715=0,"",Data!$B1715)</f>
        <v>2019</v>
      </c>
      <c r="P1718" s="19" t="str">
        <f>IF(Data!$C1715=0,"",Data!$C1715)</f>
        <v>1</v>
      </c>
      <c r="Q1718" s="23" t="str">
        <f>IF($M1718="","",Data!$E1715)</f>
        <v>L</v>
      </c>
      <c r="R1718" s="23" t="str">
        <f t="shared" si="488"/>
        <v>L</v>
      </c>
      <c r="S1718" s="23" t="str">
        <f t="shared" si="489"/>
        <v>L</v>
      </c>
      <c r="T1718" s="19" t="str">
        <f>IF(Data!$F1715=0,"",Data!$F1715)</f>
        <v/>
      </c>
      <c r="U1718" s="19" t="str">
        <f>IF(Data!$G1715=0,"",Data!$G1715)</f>
        <v>FD</v>
      </c>
      <c r="V1718" s="19" t="str">
        <f>IF(Data!$D1715=0,"",Data!$D1715)</f>
        <v/>
      </c>
      <c r="W1718" s="19" t="str">
        <f>Data!$H1715</f>
        <v>Japonica</v>
      </c>
      <c r="Y1718" s="41" t="e">
        <f t="shared" si="484"/>
        <v>#REF!</v>
      </c>
      <c r="Z1718" s="8">
        <f t="shared" si="490"/>
        <v>10000</v>
      </c>
      <c r="AA1718" s="8" t="str">
        <f t="shared" si="491"/>
        <v>J-Wings</v>
      </c>
      <c r="AB1718" s="8" t="str">
        <f t="shared" si="492"/>
        <v>L</v>
      </c>
      <c r="AC1718" s="8" t="str">
        <f t="shared" si="493"/>
        <v/>
      </c>
      <c r="AD1718" s="8" t="str">
        <f t="shared" si="498"/>
        <v>FD</v>
      </c>
      <c r="AE1718" s="8" t="str">
        <f t="shared" si="494"/>
        <v/>
      </c>
      <c r="AF1718" s="5">
        <f t="shared" si="495"/>
        <v>2019</v>
      </c>
      <c r="AG1718" s="46">
        <v>1715</v>
      </c>
      <c r="AH1718" s="47" t="str">
        <f t="shared" si="485"/>
        <v/>
      </c>
      <c r="AI1718" s="48" t="str">
        <f t="shared" si="486"/>
        <v/>
      </c>
      <c r="AK1718" s="22" t="e">
        <f>TRIM(#REF!)</f>
        <v>#REF!</v>
      </c>
      <c r="AL1718" s="23" t="e">
        <f>IF(#REF!=0,"",#REF!)</f>
        <v>#REF!</v>
      </c>
      <c r="AM1718" s="19" t="e">
        <f>IF(#REF!=0,"",#REF!)</f>
        <v>#REF!</v>
      </c>
      <c r="AN1718" s="23" t="e">
        <f>IF($AK1718="","",#REF!)</f>
        <v>#REF!</v>
      </c>
      <c r="AO1718" s="23" t="e">
        <f t="shared" si="496"/>
        <v>#REF!</v>
      </c>
      <c r="AP1718" s="19" t="e">
        <f>IF(#REF!=0,"",#REF!)</f>
        <v>#REF!</v>
      </c>
      <c r="AQ1718" s="19" t="e">
        <f>IF(#REF!=0,"",#REF!)</f>
        <v>#REF!</v>
      </c>
      <c r="AR1718" s="19" t="e">
        <f>IF(#REF!=0,"",#REF!)</f>
        <v>#REF!</v>
      </c>
      <c r="AS1718" s="19" t="e">
        <f>#REF!</f>
        <v>#REF!</v>
      </c>
    </row>
    <row r="1719" spans="4:45" ht="19.5" thickTop="1" thickBot="1" x14ac:dyDescent="0.25">
      <c r="D1719" s="1" t="str">
        <f t="shared" si="499"/>
        <v/>
      </c>
      <c r="E1719" s="1" t="str">
        <f t="shared" si="500"/>
        <v/>
      </c>
      <c r="K1719" s="19" t="str">
        <f t="shared" si="487"/>
        <v/>
      </c>
      <c r="L1719" s="19">
        <f t="shared" si="497"/>
        <v>10000</v>
      </c>
      <c r="M1719" s="22" t="str">
        <f>TRIM(Data!$N1716)</f>
        <v>K. O. Hester</v>
      </c>
      <c r="N1719" s="22" t="str">
        <f>TRIM(Data!$A1716)</f>
        <v>K. O. Hester (R)</v>
      </c>
      <c r="O1719" s="23">
        <f>IF(Data!$B1716=0,"",Data!$B1716)</f>
        <v>1972</v>
      </c>
      <c r="P1719" s="19" t="str">
        <f>IF(Data!$C1716=0,"",Data!$C1716)</f>
        <v>1</v>
      </c>
      <c r="Q1719" s="23" t="str">
        <f>IF($M1719="","",Data!$E1716)</f>
        <v>L-VL</v>
      </c>
      <c r="R1719" s="23" t="str">
        <f t="shared" si="488"/>
        <v>L</v>
      </c>
      <c r="S1719" s="23" t="str">
        <f t="shared" si="489"/>
        <v>L</v>
      </c>
      <c r="T1719" s="19" t="str">
        <f>IF(Data!$F1716=0,"",Data!$F1716)</f>
        <v/>
      </c>
      <c r="U1719" s="19" t="str">
        <f>IF(Data!$G1716=0,"",Data!$G1716)</f>
        <v/>
      </c>
      <c r="V1719" s="19" t="str">
        <f>IF(Data!$D1716=0,"",Data!$D1716)</f>
        <v/>
      </c>
      <c r="W1719" s="19" t="str">
        <f>Data!$H1716</f>
        <v>Reticulata</v>
      </c>
      <c r="Y1719" s="41" t="e">
        <f t="shared" si="484"/>
        <v>#REF!</v>
      </c>
      <c r="Z1719" s="8">
        <f t="shared" si="490"/>
        <v>10000</v>
      </c>
      <c r="AA1719" s="8" t="str">
        <f t="shared" si="491"/>
        <v>K. O. Hester</v>
      </c>
      <c r="AB1719" s="8" t="str">
        <f t="shared" si="492"/>
        <v>L</v>
      </c>
      <c r="AC1719" s="8" t="str">
        <f t="shared" si="493"/>
        <v/>
      </c>
      <c r="AD1719" s="8" t="str">
        <f t="shared" si="498"/>
        <v/>
      </c>
      <c r="AE1719" s="8" t="str">
        <f t="shared" si="494"/>
        <v/>
      </c>
      <c r="AF1719" s="5">
        <f t="shared" si="495"/>
        <v>1972</v>
      </c>
      <c r="AG1719" s="46">
        <v>1716</v>
      </c>
      <c r="AH1719" s="47" t="str">
        <f t="shared" si="485"/>
        <v/>
      </c>
      <c r="AI1719" s="48" t="str">
        <f t="shared" si="486"/>
        <v/>
      </c>
      <c r="AK1719" s="22" t="e">
        <f>TRIM(#REF!)</f>
        <v>#REF!</v>
      </c>
      <c r="AL1719" s="23" t="e">
        <f>IF(#REF!=0,"",#REF!)</f>
        <v>#REF!</v>
      </c>
      <c r="AM1719" s="19" t="e">
        <f>IF(#REF!=0,"",#REF!)</f>
        <v>#REF!</v>
      </c>
      <c r="AN1719" s="23" t="e">
        <f>IF($AK1719="","",#REF!)</f>
        <v>#REF!</v>
      </c>
      <c r="AO1719" s="23" t="e">
        <f t="shared" si="496"/>
        <v>#REF!</v>
      </c>
      <c r="AP1719" s="19" t="e">
        <f>IF(#REF!=0,"",#REF!)</f>
        <v>#REF!</v>
      </c>
      <c r="AQ1719" s="19" t="e">
        <f>IF(#REF!=0,"",#REF!)</f>
        <v>#REF!</v>
      </c>
      <c r="AR1719" s="19" t="e">
        <f>IF(#REF!=0,"",#REF!)</f>
        <v>#REF!</v>
      </c>
      <c r="AS1719" s="19" t="e">
        <f>#REF!</f>
        <v>#REF!</v>
      </c>
    </row>
    <row r="1720" spans="4:45" ht="19.5" thickTop="1" thickBot="1" x14ac:dyDescent="0.25">
      <c r="D1720" s="1" t="str">
        <f t="shared" si="499"/>
        <v/>
      </c>
      <c r="E1720" s="1" t="str">
        <f t="shared" si="500"/>
        <v/>
      </c>
      <c r="K1720" s="19" t="str">
        <f t="shared" si="487"/>
        <v/>
      </c>
      <c r="L1720" s="19">
        <f t="shared" si="497"/>
        <v>10000</v>
      </c>
      <c r="M1720" s="22" t="str">
        <f>TRIM(Data!$N1717)</f>
        <v>K. Ohara</v>
      </c>
      <c r="N1720" s="22" t="str">
        <f>TRIM(Data!$A1717)</f>
        <v>K. Ohara</v>
      </c>
      <c r="O1720" s="23">
        <f>IF(Data!$B1717=0,"",Data!$B1717)</f>
        <v>1996</v>
      </c>
      <c r="P1720" s="19" t="str">
        <f>IF(Data!$C1717=0,"",Data!$C1717)</f>
        <v/>
      </c>
      <c r="Q1720" s="23" t="str">
        <f>IF($M1720="","",Data!$E1717)</f>
        <v>M-L</v>
      </c>
      <c r="R1720" s="23" t="str">
        <f t="shared" si="488"/>
        <v>M</v>
      </c>
      <c r="S1720" s="23" t="str">
        <f t="shared" si="489"/>
        <v>M</v>
      </c>
      <c r="T1720" s="19" t="str">
        <f>IF(Data!$F1717=0,"",Data!$F1717)</f>
        <v>WHITE</v>
      </c>
      <c r="U1720" s="19" t="str">
        <f>IF(Data!$G1717=0,"",Data!$G1717)</f>
        <v/>
      </c>
      <c r="V1720" s="19" t="str">
        <f>IF(Data!$D1717=0,"",Data!$D1717)</f>
        <v/>
      </c>
      <c r="W1720" s="19" t="str">
        <f>Data!$H1717</f>
        <v>Japonica</v>
      </c>
      <c r="Y1720" s="41" t="e">
        <f t="shared" si="484"/>
        <v>#REF!</v>
      </c>
      <c r="Z1720" s="8">
        <f t="shared" si="490"/>
        <v>10000</v>
      </c>
      <c r="AA1720" s="8" t="str">
        <f t="shared" si="491"/>
        <v>K. Ohara</v>
      </c>
      <c r="AB1720" s="8" t="str">
        <f t="shared" si="492"/>
        <v>M</v>
      </c>
      <c r="AC1720" s="8" t="str">
        <f t="shared" si="493"/>
        <v>WHITE</v>
      </c>
      <c r="AD1720" s="8" t="str">
        <f t="shared" si="498"/>
        <v/>
      </c>
      <c r="AE1720" s="8" t="str">
        <f t="shared" si="494"/>
        <v/>
      </c>
      <c r="AF1720" s="5">
        <f t="shared" si="495"/>
        <v>1996</v>
      </c>
      <c r="AG1720" s="46">
        <v>1717</v>
      </c>
      <c r="AH1720" s="47" t="str">
        <f t="shared" si="485"/>
        <v/>
      </c>
      <c r="AI1720" s="48" t="str">
        <f t="shared" si="486"/>
        <v/>
      </c>
      <c r="AK1720" s="22" t="e">
        <f>TRIM(#REF!)</f>
        <v>#REF!</v>
      </c>
      <c r="AL1720" s="23" t="e">
        <f>IF(#REF!=0,"",#REF!)</f>
        <v>#REF!</v>
      </c>
      <c r="AM1720" s="19" t="e">
        <f>IF(#REF!=0,"",#REF!)</f>
        <v>#REF!</v>
      </c>
      <c r="AN1720" s="23" t="e">
        <f>IF($AK1720="","",#REF!)</f>
        <v>#REF!</v>
      </c>
      <c r="AO1720" s="23" t="e">
        <f t="shared" si="496"/>
        <v>#REF!</v>
      </c>
      <c r="AP1720" s="19" t="e">
        <f>IF(#REF!=0,"",#REF!)</f>
        <v>#REF!</v>
      </c>
      <c r="AQ1720" s="19" t="e">
        <f>IF(#REF!=0,"",#REF!)</f>
        <v>#REF!</v>
      </c>
      <c r="AR1720" s="19" t="e">
        <f>IF(#REF!=0,"",#REF!)</f>
        <v>#REF!</v>
      </c>
      <c r="AS1720" s="19" t="e">
        <f>#REF!</f>
        <v>#REF!</v>
      </c>
    </row>
    <row r="1721" spans="4:45" ht="19.5" thickTop="1" thickBot="1" x14ac:dyDescent="0.25">
      <c r="D1721" s="1" t="str">
        <f t="shared" si="499"/>
        <v/>
      </c>
      <c r="E1721" s="1" t="str">
        <f t="shared" si="500"/>
        <v/>
      </c>
      <c r="K1721" s="19" t="str">
        <f t="shared" si="487"/>
        <v/>
      </c>
      <c r="L1721" s="19">
        <f t="shared" si="497"/>
        <v>10000</v>
      </c>
      <c r="M1721" s="22" t="str">
        <f>TRIM(Data!$N1718)</f>
        <v>K. Sawada</v>
      </c>
      <c r="N1721" s="22" t="str">
        <f>TRIM(Data!$A1718)</f>
        <v>K. Sawada (Silver Moon, Mrs. Albert Dekker)</v>
      </c>
      <c r="O1721" s="23">
        <f>IF(Data!$B1718=0,"",Data!$B1718)</f>
        <v>1940</v>
      </c>
      <c r="P1721" s="19" t="str">
        <f>IF(Data!$C1718=0,"",Data!$C1718)</f>
        <v>1</v>
      </c>
      <c r="Q1721" s="23" t="str">
        <f>IF($M1721="","",Data!$E1718)</f>
        <v>L</v>
      </c>
      <c r="R1721" s="23" t="str">
        <f t="shared" si="488"/>
        <v>L</v>
      </c>
      <c r="S1721" s="23" t="str">
        <f t="shared" si="489"/>
        <v>L</v>
      </c>
      <c r="T1721" s="19" t="str">
        <f>IF(Data!$F1718=0,"",Data!$F1718)</f>
        <v>WHITE</v>
      </c>
      <c r="U1721" s="19" t="str">
        <f>IF(Data!$G1718=0,"",Data!$G1718)</f>
        <v/>
      </c>
      <c r="V1721" s="19" t="str">
        <f>IF(Data!$D1718=0,"",Data!$D1718)</f>
        <v/>
      </c>
      <c r="W1721" s="19" t="str">
        <f>Data!$H1718</f>
        <v>Japonica</v>
      </c>
      <c r="Y1721" s="41" t="e">
        <f t="shared" si="484"/>
        <v>#REF!</v>
      </c>
      <c r="Z1721" s="8">
        <f t="shared" si="490"/>
        <v>10000</v>
      </c>
      <c r="AA1721" s="8" t="str">
        <f t="shared" si="491"/>
        <v>K. Sawada</v>
      </c>
      <c r="AB1721" s="8" t="str">
        <f t="shared" si="492"/>
        <v>L</v>
      </c>
      <c r="AC1721" s="8" t="str">
        <f t="shared" si="493"/>
        <v>WHITE</v>
      </c>
      <c r="AD1721" s="8" t="str">
        <f t="shared" si="498"/>
        <v/>
      </c>
      <c r="AE1721" s="8" t="str">
        <f t="shared" si="494"/>
        <v/>
      </c>
      <c r="AF1721" s="5">
        <f t="shared" si="495"/>
        <v>1940</v>
      </c>
      <c r="AG1721" s="46">
        <v>1718</v>
      </c>
      <c r="AH1721" s="47" t="str">
        <f t="shared" si="485"/>
        <v/>
      </c>
      <c r="AI1721" s="48" t="str">
        <f t="shared" si="486"/>
        <v/>
      </c>
      <c r="AK1721" s="22" t="e">
        <f>TRIM(#REF!)</f>
        <v>#REF!</v>
      </c>
      <c r="AL1721" s="23" t="e">
        <f>IF(#REF!=0,"",#REF!)</f>
        <v>#REF!</v>
      </c>
      <c r="AM1721" s="19" t="e">
        <f>IF(#REF!=0,"",#REF!)</f>
        <v>#REF!</v>
      </c>
      <c r="AN1721" s="23" t="e">
        <f>IF($AK1721="","",#REF!)</f>
        <v>#REF!</v>
      </c>
      <c r="AO1721" s="23" t="e">
        <f t="shared" si="496"/>
        <v>#REF!</v>
      </c>
      <c r="AP1721" s="19" t="e">
        <f>IF(#REF!=0,"",#REF!)</f>
        <v>#REF!</v>
      </c>
      <c r="AQ1721" s="19" t="e">
        <f>IF(#REF!=0,"",#REF!)</f>
        <v>#REF!</v>
      </c>
      <c r="AR1721" s="19" t="e">
        <f>IF(#REF!=0,"",#REF!)</f>
        <v>#REF!</v>
      </c>
      <c r="AS1721" s="19" t="e">
        <f>#REF!</f>
        <v>#REF!</v>
      </c>
    </row>
    <row r="1722" spans="4:45" ht="19.5" thickTop="1" thickBot="1" x14ac:dyDescent="0.25">
      <c r="D1722" s="1" t="str">
        <f t="shared" si="499"/>
        <v/>
      </c>
      <c r="E1722" s="1" t="str">
        <f t="shared" si="500"/>
        <v/>
      </c>
      <c r="K1722" s="19" t="str">
        <f t="shared" si="487"/>
        <v/>
      </c>
      <c r="L1722" s="19">
        <f t="shared" si="497"/>
        <v>10000</v>
      </c>
      <c r="M1722" s="22" t="str">
        <f>TRIM(Data!$N1719)</f>
        <v>Kagiri</v>
      </c>
      <c r="N1722" s="22" t="str">
        <f>TRIM(Data!$A1719)</f>
        <v>Kagiri (Dante)</v>
      </c>
      <c r="O1722" s="23">
        <f>IF(Data!$B1719=0,"",Data!$B1719)</f>
        <v>1891</v>
      </c>
      <c r="P1722" s="19" t="str">
        <f>IF(Data!$C1719=0,"",Data!$C1719)</f>
        <v>1</v>
      </c>
      <c r="Q1722" s="23" t="str">
        <f>IF($M1722="","",Data!$E1719)</f>
        <v>M</v>
      </c>
      <c r="R1722" s="23" t="str">
        <f t="shared" si="488"/>
        <v>M</v>
      </c>
      <c r="S1722" s="23" t="str">
        <f t="shared" si="489"/>
        <v>M</v>
      </c>
      <c r="T1722" s="19" t="str">
        <f>IF(Data!$F1719=0,"",Data!$F1719)</f>
        <v/>
      </c>
      <c r="U1722" s="19" t="str">
        <f>IF(Data!$G1719=0,"",Data!$G1719)</f>
        <v/>
      </c>
      <c r="V1722" s="19" t="str">
        <f>IF(Data!$D1719=0,"",Data!$D1719)</f>
        <v>ANTIQUE</v>
      </c>
      <c r="W1722" s="19" t="str">
        <f>Data!$H1719</f>
        <v>Japonica</v>
      </c>
      <c r="Y1722" s="41" t="e">
        <f t="shared" si="484"/>
        <v>#REF!</v>
      </c>
      <c r="Z1722" s="8">
        <f t="shared" si="490"/>
        <v>1722</v>
      </c>
      <c r="AA1722" s="8" t="str">
        <f t="shared" si="491"/>
        <v>Kagiri</v>
      </c>
      <c r="AB1722" s="8" t="str">
        <f t="shared" si="492"/>
        <v>M</v>
      </c>
      <c r="AC1722" s="8" t="str">
        <f t="shared" si="493"/>
        <v/>
      </c>
      <c r="AD1722" s="8" t="str">
        <f t="shared" si="498"/>
        <v/>
      </c>
      <c r="AE1722" s="8" t="str">
        <f t="shared" si="494"/>
        <v>ANTIQUE</v>
      </c>
      <c r="AF1722" s="5">
        <f t="shared" si="495"/>
        <v>1891</v>
      </c>
      <c r="AG1722" s="46">
        <v>1719</v>
      </c>
      <c r="AH1722" s="47" t="str">
        <f t="shared" si="485"/>
        <v/>
      </c>
      <c r="AI1722" s="48" t="str">
        <f t="shared" si="486"/>
        <v/>
      </c>
      <c r="AK1722" s="22" t="e">
        <f>TRIM(#REF!)</f>
        <v>#REF!</v>
      </c>
      <c r="AL1722" s="23" t="e">
        <f>IF(#REF!=0,"",#REF!)</f>
        <v>#REF!</v>
      </c>
      <c r="AM1722" s="19" t="e">
        <f>IF(#REF!=0,"",#REF!)</f>
        <v>#REF!</v>
      </c>
      <c r="AN1722" s="23" t="e">
        <f>IF($AK1722="","",#REF!)</f>
        <v>#REF!</v>
      </c>
      <c r="AO1722" s="23" t="e">
        <f t="shared" si="496"/>
        <v>#REF!</v>
      </c>
      <c r="AP1722" s="19" t="e">
        <f>IF(#REF!=0,"",#REF!)</f>
        <v>#REF!</v>
      </c>
      <c r="AQ1722" s="19" t="e">
        <f>IF(#REF!=0,"",#REF!)</f>
        <v>#REF!</v>
      </c>
      <c r="AR1722" s="19" t="e">
        <f>IF(#REF!=0,"",#REF!)</f>
        <v>#REF!</v>
      </c>
      <c r="AS1722" s="19" t="e">
        <f>#REF!</f>
        <v>#REF!</v>
      </c>
    </row>
    <row r="1723" spans="4:45" ht="19.5" thickTop="1" thickBot="1" x14ac:dyDescent="0.25">
      <c r="D1723" s="1" t="str">
        <f t="shared" si="499"/>
        <v/>
      </c>
      <c r="E1723" s="1" t="str">
        <f t="shared" si="500"/>
        <v/>
      </c>
      <c r="K1723" s="19" t="str">
        <f t="shared" si="487"/>
        <v/>
      </c>
      <c r="L1723" s="19">
        <f t="shared" si="497"/>
        <v>10000</v>
      </c>
      <c r="M1723" s="22" t="str">
        <f>TRIM(Data!$N1720)</f>
        <v>Kagirohi</v>
      </c>
      <c r="N1723" s="22" t="str">
        <f>TRIM(Data!$A1720)</f>
        <v>Kagirohi (H) (1st Light of Dawn)</v>
      </c>
      <c r="O1723" s="23">
        <f>IF(Data!$B1720=0,"",Data!$B1720)</f>
        <v>1996</v>
      </c>
      <c r="P1723" s="19" t="str">
        <f>IF(Data!$C1720=0,"",Data!$C1720)</f>
        <v>1</v>
      </c>
      <c r="Q1723" s="23" t="str">
        <f>IF($M1723="","",Data!$E1720)</f>
        <v>S-M</v>
      </c>
      <c r="R1723" s="23" t="str">
        <f t="shared" si="488"/>
        <v>S</v>
      </c>
      <c r="S1723" s="23" t="str">
        <f t="shared" si="489"/>
        <v>S</v>
      </c>
      <c r="T1723" s="19" t="str">
        <f>IF(Data!$F1720=0,"",Data!$F1720)</f>
        <v/>
      </c>
      <c r="U1723" s="19" t="str">
        <f>IF(Data!$G1720=0,"",Data!$G1720)</f>
        <v>FD</v>
      </c>
      <c r="V1723" s="19" t="str">
        <f>IF(Data!$D1720=0,"",Data!$D1720)</f>
        <v/>
      </c>
      <c r="W1723" s="19" t="str">
        <f>Data!$H1720</f>
        <v>NRH</v>
      </c>
      <c r="Y1723" s="41" t="e">
        <f t="shared" si="484"/>
        <v>#REF!</v>
      </c>
      <c r="Z1723" s="8">
        <f t="shared" si="490"/>
        <v>10000</v>
      </c>
      <c r="AA1723" s="8" t="str">
        <f t="shared" si="491"/>
        <v>Kagirohi</v>
      </c>
      <c r="AB1723" s="8" t="str">
        <f t="shared" si="492"/>
        <v>S</v>
      </c>
      <c r="AC1723" s="8" t="str">
        <f t="shared" si="493"/>
        <v/>
      </c>
      <c r="AD1723" s="8" t="str">
        <f t="shared" si="498"/>
        <v>FD</v>
      </c>
      <c r="AE1723" s="8" t="str">
        <f t="shared" si="494"/>
        <v/>
      </c>
      <c r="AF1723" s="5">
        <f t="shared" si="495"/>
        <v>1996</v>
      </c>
      <c r="AG1723" s="46">
        <v>1720</v>
      </c>
      <c r="AH1723" s="47" t="str">
        <f t="shared" si="485"/>
        <v/>
      </c>
      <c r="AI1723" s="48" t="str">
        <f t="shared" si="486"/>
        <v/>
      </c>
      <c r="AK1723" s="22" t="e">
        <f>TRIM(#REF!)</f>
        <v>#REF!</v>
      </c>
      <c r="AL1723" s="23" t="e">
        <f>IF(#REF!=0,"",#REF!)</f>
        <v>#REF!</v>
      </c>
      <c r="AM1723" s="19" t="e">
        <f>IF(#REF!=0,"",#REF!)</f>
        <v>#REF!</v>
      </c>
      <c r="AN1723" s="23" t="e">
        <f>IF($AK1723="","",#REF!)</f>
        <v>#REF!</v>
      </c>
      <c r="AO1723" s="23" t="e">
        <f t="shared" si="496"/>
        <v>#REF!</v>
      </c>
      <c r="AP1723" s="19" t="e">
        <f>IF(#REF!=0,"",#REF!)</f>
        <v>#REF!</v>
      </c>
      <c r="AQ1723" s="19" t="e">
        <f>IF(#REF!=0,"",#REF!)</f>
        <v>#REF!</v>
      </c>
      <c r="AR1723" s="19" t="e">
        <f>IF(#REF!=0,"",#REF!)</f>
        <v>#REF!</v>
      </c>
      <c r="AS1723" s="19" t="e">
        <f>#REF!</f>
        <v>#REF!</v>
      </c>
    </row>
    <row r="1724" spans="4:45" ht="19.5" thickTop="1" thickBot="1" x14ac:dyDescent="0.25">
      <c r="D1724" s="1" t="str">
        <f t="shared" si="499"/>
        <v/>
      </c>
      <c r="E1724" s="1" t="str">
        <f t="shared" si="500"/>
        <v/>
      </c>
      <c r="K1724" s="19" t="str">
        <f t="shared" si="487"/>
        <v/>
      </c>
      <c r="L1724" s="19">
        <f t="shared" si="497"/>
        <v>10000</v>
      </c>
      <c r="M1724" s="22" t="str">
        <f>TRIM(Data!$N1721)</f>
        <v>Kago-tsurube</v>
      </c>
      <c r="N1724" s="22" t="str">
        <f>TRIM(Data!$A1721)</f>
        <v>Kago-tsurube (Higo)</v>
      </c>
      <c r="O1724" s="23" t="str">
        <f>IF(Data!$B1721=0,"",Data!$B1721)</f>
        <v/>
      </c>
      <c r="P1724" s="19" t="str">
        <f>IF(Data!$C1721=0,"",Data!$C1721)</f>
        <v/>
      </c>
      <c r="Q1724" s="23" t="str">
        <f>IF($M1724="","",Data!$E1721)</f>
        <v>M</v>
      </c>
      <c r="R1724" s="23" t="str">
        <f t="shared" si="488"/>
        <v>M</v>
      </c>
      <c r="S1724" s="23" t="str">
        <f t="shared" si="489"/>
        <v>M</v>
      </c>
      <c r="T1724" s="19" t="str">
        <f>IF(Data!$F1721=0,"",Data!$F1721)</f>
        <v/>
      </c>
      <c r="U1724" s="19" t="str">
        <f>IF(Data!$G1721=0,"",Data!$G1721)</f>
        <v/>
      </c>
      <c r="V1724" s="19" t="str">
        <f>IF(Data!$D1721=0,"",Data!$D1721)</f>
        <v/>
      </c>
      <c r="W1724" s="19" t="str">
        <f>Data!$H1721</f>
        <v>Japonica [Higo]</v>
      </c>
      <c r="Y1724" s="41" t="e">
        <f t="shared" si="484"/>
        <v>#REF!</v>
      </c>
      <c r="Z1724" s="8">
        <f t="shared" si="490"/>
        <v>10000</v>
      </c>
      <c r="AA1724" s="8" t="str">
        <f t="shared" si="491"/>
        <v>Kago-tsurube</v>
      </c>
      <c r="AB1724" s="8" t="str">
        <f t="shared" si="492"/>
        <v>M</v>
      </c>
      <c r="AC1724" s="8" t="str">
        <f t="shared" si="493"/>
        <v/>
      </c>
      <c r="AD1724" s="8" t="str">
        <f t="shared" si="498"/>
        <v/>
      </c>
      <c r="AE1724" s="8" t="str">
        <f t="shared" si="494"/>
        <v/>
      </c>
      <c r="AF1724" s="5" t="str">
        <f t="shared" si="495"/>
        <v/>
      </c>
      <c r="AG1724" s="46">
        <v>1721</v>
      </c>
      <c r="AH1724" s="47" t="str">
        <f t="shared" si="485"/>
        <v/>
      </c>
      <c r="AI1724" s="48" t="str">
        <f t="shared" si="486"/>
        <v/>
      </c>
      <c r="AK1724" s="22" t="e">
        <f>TRIM(#REF!)</f>
        <v>#REF!</v>
      </c>
      <c r="AL1724" s="23" t="e">
        <f>IF(#REF!=0,"",#REF!)</f>
        <v>#REF!</v>
      </c>
      <c r="AM1724" s="19" t="e">
        <f>IF(#REF!=0,"",#REF!)</f>
        <v>#REF!</v>
      </c>
      <c r="AN1724" s="23" t="e">
        <f>IF($AK1724="","",#REF!)</f>
        <v>#REF!</v>
      </c>
      <c r="AO1724" s="23" t="e">
        <f t="shared" si="496"/>
        <v>#REF!</v>
      </c>
      <c r="AP1724" s="19" t="e">
        <f>IF(#REF!=0,"",#REF!)</f>
        <v>#REF!</v>
      </c>
      <c r="AQ1724" s="19" t="e">
        <f>IF(#REF!=0,"",#REF!)</f>
        <v>#REF!</v>
      </c>
      <c r="AR1724" s="19" t="e">
        <f>IF(#REF!=0,"",#REF!)</f>
        <v>#REF!</v>
      </c>
      <c r="AS1724" s="19" t="e">
        <f>#REF!</f>
        <v>#REF!</v>
      </c>
    </row>
    <row r="1725" spans="4:45" ht="19.5" thickTop="1" thickBot="1" x14ac:dyDescent="0.25">
      <c r="D1725" s="1" t="str">
        <f t="shared" si="499"/>
        <v/>
      </c>
      <c r="E1725" s="1" t="str">
        <f t="shared" si="500"/>
        <v/>
      </c>
      <c r="K1725" s="19" t="str">
        <f t="shared" si="487"/>
        <v/>
      </c>
      <c r="L1725" s="19">
        <f t="shared" si="497"/>
        <v>10000</v>
      </c>
      <c r="M1725" s="22" t="str">
        <f>TRIM(Data!$N1722)</f>
        <v>Kai Mei's Choice</v>
      </c>
      <c r="N1725" s="22" t="str">
        <f>TRIM(Data!$A1722)</f>
        <v>Kai Mei's Choice (R)</v>
      </c>
      <c r="O1725" s="23">
        <f>IF(Data!$B1722=0,"",Data!$B1722)</f>
        <v>1995</v>
      </c>
      <c r="P1725" s="19" t="str">
        <f>IF(Data!$C1722=0,"",Data!$C1722)</f>
        <v>1</v>
      </c>
      <c r="Q1725" s="23" t="str">
        <f>IF($M1725="","",Data!$E1722)</f>
        <v>L</v>
      </c>
      <c r="R1725" s="23" t="str">
        <f t="shared" si="488"/>
        <v>L</v>
      </c>
      <c r="S1725" s="23" t="str">
        <f t="shared" si="489"/>
        <v>L</v>
      </c>
      <c r="T1725" s="19" t="str">
        <f>IF(Data!$F1722=0,"",Data!$F1722)</f>
        <v/>
      </c>
      <c r="U1725" s="19" t="str">
        <f>IF(Data!$G1722=0,"",Data!$G1722)</f>
        <v/>
      </c>
      <c r="V1725" s="19" t="str">
        <f>IF(Data!$D1722=0,"",Data!$D1722)</f>
        <v/>
      </c>
      <c r="W1725" s="19" t="str">
        <f>Data!$H1722</f>
        <v>Reticulata</v>
      </c>
      <c r="Y1725" s="41" t="e">
        <f t="shared" si="484"/>
        <v>#REF!</v>
      </c>
      <c r="Z1725" s="8">
        <f t="shared" si="490"/>
        <v>10000</v>
      </c>
      <c r="AA1725" s="8" t="str">
        <f t="shared" si="491"/>
        <v>Kai Mei's Choice</v>
      </c>
      <c r="AB1725" s="8" t="str">
        <f t="shared" si="492"/>
        <v>L</v>
      </c>
      <c r="AC1725" s="8" t="str">
        <f t="shared" si="493"/>
        <v/>
      </c>
      <c r="AD1725" s="8" t="str">
        <f t="shared" si="498"/>
        <v/>
      </c>
      <c r="AE1725" s="8" t="str">
        <f t="shared" si="494"/>
        <v/>
      </c>
      <c r="AF1725" s="5">
        <f t="shared" si="495"/>
        <v>1995</v>
      </c>
      <c r="AG1725" s="46">
        <v>1722</v>
      </c>
      <c r="AH1725" s="47" t="str">
        <f t="shared" si="485"/>
        <v/>
      </c>
      <c r="AI1725" s="48" t="str">
        <f t="shared" si="486"/>
        <v/>
      </c>
      <c r="AK1725" s="22" t="e">
        <f>TRIM(#REF!)</f>
        <v>#REF!</v>
      </c>
      <c r="AL1725" s="23" t="e">
        <f>IF(#REF!=0,"",#REF!)</f>
        <v>#REF!</v>
      </c>
      <c r="AM1725" s="19" t="e">
        <f>IF(#REF!=0,"",#REF!)</f>
        <v>#REF!</v>
      </c>
      <c r="AN1725" s="23" t="e">
        <f>IF($AK1725="","",#REF!)</f>
        <v>#REF!</v>
      </c>
      <c r="AO1725" s="23" t="e">
        <f t="shared" si="496"/>
        <v>#REF!</v>
      </c>
      <c r="AP1725" s="19" t="e">
        <f>IF(#REF!=0,"",#REF!)</f>
        <v>#REF!</v>
      </c>
      <c r="AQ1725" s="19" t="e">
        <f>IF(#REF!=0,"",#REF!)</f>
        <v>#REF!</v>
      </c>
      <c r="AR1725" s="19" t="e">
        <f>IF(#REF!=0,"",#REF!)</f>
        <v>#REF!</v>
      </c>
      <c r="AS1725" s="19" t="e">
        <f>#REF!</f>
        <v>#REF!</v>
      </c>
    </row>
    <row r="1726" spans="4:45" ht="19.5" thickTop="1" thickBot="1" x14ac:dyDescent="0.25">
      <c r="D1726" s="1" t="str">
        <f t="shared" si="499"/>
        <v/>
      </c>
      <c r="E1726" s="1" t="str">
        <f t="shared" si="500"/>
        <v/>
      </c>
      <c r="K1726" s="19" t="str">
        <f t="shared" si="487"/>
        <v/>
      </c>
      <c r="L1726" s="19">
        <f t="shared" si="497"/>
        <v>10000</v>
      </c>
      <c r="M1726" s="22" t="str">
        <f>TRIM(Data!$N1723)</f>
        <v>Kakureiso</v>
      </c>
      <c r="N1726" s="22" t="str">
        <f>TRIM(Data!$A1723)</f>
        <v>Kakureiso</v>
      </c>
      <c r="O1726" s="23">
        <f>IF(Data!$B1723=0,"",Data!$B1723)</f>
        <v>1978</v>
      </c>
      <c r="P1726" s="19" t="str">
        <f>IF(Data!$C1723=0,"",Data!$C1723)</f>
        <v/>
      </c>
      <c r="Q1726" s="23" t="str">
        <f>IF($M1726="","",Data!$E1723)</f>
        <v>S-M</v>
      </c>
      <c r="R1726" s="23" t="str">
        <f t="shared" si="488"/>
        <v>S</v>
      </c>
      <c r="S1726" s="23" t="str">
        <f t="shared" si="489"/>
        <v>S</v>
      </c>
      <c r="T1726" s="19" t="str">
        <f>IF(Data!$F1723=0,"",Data!$F1723)</f>
        <v/>
      </c>
      <c r="U1726" s="19" t="str">
        <f>IF(Data!$G1723=0,"",Data!$G1723)</f>
        <v/>
      </c>
      <c r="V1726" s="19" t="str">
        <f>IF(Data!$D1723=0,"",Data!$D1723)</f>
        <v/>
      </c>
      <c r="W1726" s="19" t="str">
        <f>Data!$H1723</f>
        <v>Japonica</v>
      </c>
      <c r="Y1726" s="41" t="e">
        <f t="shared" si="484"/>
        <v>#REF!</v>
      </c>
      <c r="Z1726" s="8">
        <f t="shared" si="490"/>
        <v>10000</v>
      </c>
      <c r="AA1726" s="8" t="str">
        <f t="shared" si="491"/>
        <v>Kakureiso</v>
      </c>
      <c r="AB1726" s="8" t="str">
        <f t="shared" si="492"/>
        <v>S</v>
      </c>
      <c r="AC1726" s="8" t="str">
        <f t="shared" si="493"/>
        <v/>
      </c>
      <c r="AD1726" s="8" t="str">
        <f t="shared" si="498"/>
        <v/>
      </c>
      <c r="AE1726" s="8" t="str">
        <f t="shared" si="494"/>
        <v/>
      </c>
      <c r="AF1726" s="5">
        <f t="shared" si="495"/>
        <v>1978</v>
      </c>
      <c r="AG1726" s="46">
        <v>1723</v>
      </c>
      <c r="AH1726" s="47" t="str">
        <f t="shared" si="485"/>
        <v/>
      </c>
      <c r="AI1726" s="48" t="str">
        <f t="shared" si="486"/>
        <v/>
      </c>
      <c r="AK1726" s="22" t="e">
        <f>TRIM(#REF!)</f>
        <v>#REF!</v>
      </c>
      <c r="AL1726" s="23" t="e">
        <f>IF(#REF!=0,"",#REF!)</f>
        <v>#REF!</v>
      </c>
      <c r="AM1726" s="19" t="e">
        <f>IF(#REF!=0,"",#REF!)</f>
        <v>#REF!</v>
      </c>
      <c r="AN1726" s="23" t="e">
        <f>IF($AK1726="","",#REF!)</f>
        <v>#REF!</v>
      </c>
      <c r="AO1726" s="23" t="e">
        <f t="shared" si="496"/>
        <v>#REF!</v>
      </c>
      <c r="AP1726" s="19" t="e">
        <f>IF(#REF!=0,"",#REF!)</f>
        <v>#REF!</v>
      </c>
      <c r="AQ1726" s="19" t="e">
        <f>IF(#REF!=0,"",#REF!)</f>
        <v>#REF!</v>
      </c>
      <c r="AR1726" s="19" t="e">
        <f>IF(#REF!=0,"",#REF!)</f>
        <v>#REF!</v>
      </c>
      <c r="AS1726" s="19" t="e">
        <f>#REF!</f>
        <v>#REF!</v>
      </c>
    </row>
    <row r="1727" spans="4:45" ht="19.5" thickTop="1" thickBot="1" x14ac:dyDescent="0.25">
      <c r="D1727" s="1" t="str">
        <f t="shared" si="499"/>
        <v/>
      </c>
      <c r="E1727" s="1" t="str">
        <f t="shared" si="500"/>
        <v/>
      </c>
      <c r="K1727" s="19" t="str">
        <f t="shared" si="487"/>
        <v/>
      </c>
      <c r="L1727" s="19">
        <f t="shared" si="497"/>
        <v>10000</v>
      </c>
      <c r="M1727" s="22" t="str">
        <f>TRIM(Data!$N1724)</f>
        <v>Kaleidoscope</v>
      </c>
      <c r="N1727" s="22" t="str">
        <f>TRIM(Data!$A1724)</f>
        <v>Kaleidoscope</v>
      </c>
      <c r="O1727" s="23">
        <f>IF(Data!$B1724=0,"",Data!$B1724)</f>
        <v>2019</v>
      </c>
      <c r="P1727" s="19" t="str">
        <f>IF(Data!$C1724=0,"",Data!$C1724)</f>
        <v>1</v>
      </c>
      <c r="Q1727" s="23" t="str">
        <f>IF($M1727="","",Data!$E1724)</f>
        <v>M</v>
      </c>
      <c r="R1727" s="23" t="str">
        <f t="shared" si="488"/>
        <v>M</v>
      </c>
      <c r="S1727" s="23" t="str">
        <f t="shared" si="489"/>
        <v>M</v>
      </c>
      <c r="T1727" s="19" t="str">
        <f>IF(Data!$F1724=0,"",Data!$F1724)</f>
        <v/>
      </c>
      <c r="U1727" s="19" t="str">
        <f>IF(Data!$G1724=0,"",Data!$G1724)</f>
        <v/>
      </c>
      <c r="V1727" s="19" t="str">
        <f>IF(Data!$D1724=0,"",Data!$D1724)</f>
        <v/>
      </c>
      <c r="W1727" s="19" t="str">
        <f>Data!$H1724</f>
        <v>Japonica</v>
      </c>
      <c r="Y1727" s="41" t="e">
        <f t="shared" si="484"/>
        <v>#REF!</v>
      </c>
      <c r="Z1727" s="8">
        <f t="shared" si="490"/>
        <v>10000</v>
      </c>
      <c r="AA1727" s="8" t="str">
        <f t="shared" si="491"/>
        <v>Kaleidoscope</v>
      </c>
      <c r="AB1727" s="8" t="str">
        <f t="shared" si="492"/>
        <v>M</v>
      </c>
      <c r="AC1727" s="8" t="str">
        <f t="shared" si="493"/>
        <v/>
      </c>
      <c r="AD1727" s="8" t="str">
        <f t="shared" si="498"/>
        <v/>
      </c>
      <c r="AE1727" s="8" t="str">
        <f t="shared" si="494"/>
        <v/>
      </c>
      <c r="AF1727" s="5">
        <f t="shared" si="495"/>
        <v>2019</v>
      </c>
      <c r="AG1727" s="46">
        <v>1724</v>
      </c>
      <c r="AH1727" s="47" t="str">
        <f t="shared" si="485"/>
        <v/>
      </c>
      <c r="AI1727" s="48" t="str">
        <f t="shared" si="486"/>
        <v/>
      </c>
      <c r="AK1727" s="22" t="e">
        <f>TRIM(#REF!)</f>
        <v>#REF!</v>
      </c>
      <c r="AL1727" s="23" t="e">
        <f>IF(#REF!=0,"",#REF!)</f>
        <v>#REF!</v>
      </c>
      <c r="AM1727" s="19" t="e">
        <f>IF(#REF!=0,"",#REF!)</f>
        <v>#REF!</v>
      </c>
      <c r="AN1727" s="23" t="e">
        <f>IF($AK1727="","",#REF!)</f>
        <v>#REF!</v>
      </c>
      <c r="AO1727" s="23" t="e">
        <f t="shared" si="496"/>
        <v>#REF!</v>
      </c>
      <c r="AP1727" s="19" t="e">
        <f>IF(#REF!=0,"",#REF!)</f>
        <v>#REF!</v>
      </c>
      <c r="AQ1727" s="19" t="e">
        <f>IF(#REF!=0,"",#REF!)</f>
        <v>#REF!</v>
      </c>
      <c r="AR1727" s="19" t="e">
        <f>IF(#REF!=0,"",#REF!)</f>
        <v>#REF!</v>
      </c>
      <c r="AS1727" s="19" t="e">
        <f>#REF!</f>
        <v>#REF!</v>
      </c>
    </row>
    <row r="1728" spans="4:45" ht="19.5" thickTop="1" thickBot="1" x14ac:dyDescent="0.25">
      <c r="D1728" s="1" t="str">
        <f t="shared" si="499"/>
        <v/>
      </c>
      <c r="E1728" s="1" t="str">
        <f t="shared" si="500"/>
        <v/>
      </c>
      <c r="K1728" s="19" t="str">
        <f t="shared" si="487"/>
        <v/>
      </c>
      <c r="L1728" s="19">
        <f t="shared" si="497"/>
        <v>10000</v>
      </c>
      <c r="M1728" s="22" t="str">
        <f>TRIM(Data!$N1725)</f>
        <v>Kammer's Legacy</v>
      </c>
      <c r="N1728" s="22" t="str">
        <f>TRIM(Data!$A1725)</f>
        <v>Kammer's Legacy</v>
      </c>
      <c r="O1728" s="23">
        <f>IF(Data!$B1725=0,"",Data!$B1725)</f>
        <v>2019</v>
      </c>
      <c r="P1728" s="19" t="str">
        <f>IF(Data!$C1725=0,"",Data!$C1725)</f>
        <v>1</v>
      </c>
      <c r="Q1728" s="23" t="str">
        <f>IF($M1728="","",Data!$E1725)</f>
        <v>L</v>
      </c>
      <c r="R1728" s="23" t="str">
        <f t="shared" si="488"/>
        <v>L</v>
      </c>
      <c r="S1728" s="23" t="str">
        <f t="shared" si="489"/>
        <v>L</v>
      </c>
      <c r="T1728" s="19" t="str">
        <f>IF(Data!$F1725=0,"",Data!$F1725)</f>
        <v/>
      </c>
      <c r="U1728" s="19" t="str">
        <f>IF(Data!$G1725=0,"",Data!$G1725)</f>
        <v/>
      </c>
      <c r="V1728" s="19" t="str">
        <f>IF(Data!$D1725=0,"",Data!$D1725)</f>
        <v/>
      </c>
      <c r="W1728" s="19" t="str">
        <f>Data!$H1725</f>
        <v>Japonica</v>
      </c>
      <c r="Y1728" s="41" t="e">
        <f t="shared" si="484"/>
        <v>#REF!</v>
      </c>
      <c r="Z1728" s="8">
        <f t="shared" si="490"/>
        <v>10000</v>
      </c>
      <c r="AA1728" s="8" t="str">
        <f t="shared" si="491"/>
        <v>Kammer's Legacy</v>
      </c>
      <c r="AB1728" s="8" t="str">
        <f t="shared" si="492"/>
        <v>L</v>
      </c>
      <c r="AC1728" s="8" t="str">
        <f t="shared" si="493"/>
        <v/>
      </c>
      <c r="AD1728" s="8" t="str">
        <f t="shared" si="498"/>
        <v/>
      </c>
      <c r="AE1728" s="8" t="str">
        <f t="shared" si="494"/>
        <v/>
      </c>
      <c r="AF1728" s="5">
        <f t="shared" si="495"/>
        <v>2019</v>
      </c>
      <c r="AG1728" s="46">
        <v>1725</v>
      </c>
      <c r="AH1728" s="47" t="str">
        <f t="shared" si="485"/>
        <v/>
      </c>
      <c r="AI1728" s="48" t="str">
        <f t="shared" si="486"/>
        <v/>
      </c>
      <c r="AK1728" s="22" t="e">
        <f>TRIM(#REF!)</f>
        <v>#REF!</v>
      </c>
      <c r="AL1728" s="23" t="e">
        <f>IF(#REF!=0,"",#REF!)</f>
        <v>#REF!</v>
      </c>
      <c r="AM1728" s="19" t="e">
        <f>IF(#REF!=0,"",#REF!)</f>
        <v>#REF!</v>
      </c>
      <c r="AN1728" s="23" t="e">
        <f>IF($AK1728="","",#REF!)</f>
        <v>#REF!</v>
      </c>
      <c r="AO1728" s="23" t="e">
        <f t="shared" si="496"/>
        <v>#REF!</v>
      </c>
      <c r="AP1728" s="19" t="e">
        <f>IF(#REF!=0,"",#REF!)</f>
        <v>#REF!</v>
      </c>
      <c r="AQ1728" s="19" t="e">
        <f>IF(#REF!=0,"",#REF!)</f>
        <v>#REF!</v>
      </c>
      <c r="AR1728" s="19" t="e">
        <f>IF(#REF!=0,"",#REF!)</f>
        <v>#REF!</v>
      </c>
      <c r="AS1728" s="19" t="e">
        <f>#REF!</f>
        <v>#REF!</v>
      </c>
    </row>
    <row r="1729" spans="4:45" ht="19.5" thickTop="1" thickBot="1" x14ac:dyDescent="0.25">
      <c r="D1729" s="1" t="str">
        <f t="shared" si="499"/>
        <v/>
      </c>
      <c r="E1729" s="1" t="str">
        <f t="shared" si="500"/>
        <v/>
      </c>
      <c r="K1729" s="19" t="str">
        <f t="shared" si="487"/>
        <v/>
      </c>
      <c r="L1729" s="19">
        <f t="shared" si="497"/>
        <v>10000</v>
      </c>
      <c r="M1729" s="22" t="str">
        <f>TRIM(Data!$N1726)</f>
        <v>Kanjiro</v>
      </c>
      <c r="N1729" s="22" t="str">
        <f>TRIM(Data!$A1726)</f>
        <v>Kanjiro (Hiemalis)</v>
      </c>
      <c r="O1729" s="23">
        <f>IF(Data!$B1726=0,"",Data!$B1726)</f>
        <v>1954</v>
      </c>
      <c r="P1729" s="19" t="str">
        <f>IF(Data!$C1726=0,"",Data!$C1726)</f>
        <v>1</v>
      </c>
      <c r="Q1729" s="23" t="str">
        <f>IF($M1729="","",Data!$E1726)</f>
        <v>S-M</v>
      </c>
      <c r="R1729" s="23" t="str">
        <f t="shared" si="488"/>
        <v>S</v>
      </c>
      <c r="S1729" s="23" t="str">
        <f t="shared" si="489"/>
        <v>S</v>
      </c>
      <c r="T1729" s="19" t="str">
        <f>IF(Data!$F1726=0,"",Data!$F1726)</f>
        <v/>
      </c>
      <c r="U1729" s="19" t="str">
        <f>IF(Data!$G1726=0,"",Data!$G1726)</f>
        <v/>
      </c>
      <c r="V1729" s="19" t="str">
        <f>IF(Data!$D1726=0,"",Data!$D1726)</f>
        <v/>
      </c>
      <c r="W1729" s="19" t="str">
        <f>Data!$H1726</f>
        <v>Hiemalis</v>
      </c>
      <c r="Y1729" s="41" t="e">
        <f t="shared" si="484"/>
        <v>#REF!</v>
      </c>
      <c r="Z1729" s="8">
        <f t="shared" si="490"/>
        <v>10000</v>
      </c>
      <c r="AA1729" s="8" t="str">
        <f t="shared" si="491"/>
        <v>Kanjiro</v>
      </c>
      <c r="AB1729" s="8" t="str">
        <f t="shared" si="492"/>
        <v>S</v>
      </c>
      <c r="AC1729" s="8" t="str">
        <f t="shared" si="493"/>
        <v/>
      </c>
      <c r="AD1729" s="8" t="str">
        <f t="shared" si="498"/>
        <v/>
      </c>
      <c r="AE1729" s="8" t="str">
        <f t="shared" si="494"/>
        <v/>
      </c>
      <c r="AF1729" s="5">
        <f t="shared" si="495"/>
        <v>1954</v>
      </c>
      <c r="AG1729" s="46">
        <v>1726</v>
      </c>
      <c r="AH1729" s="47" t="str">
        <f t="shared" si="485"/>
        <v/>
      </c>
      <c r="AI1729" s="48" t="str">
        <f t="shared" si="486"/>
        <v/>
      </c>
      <c r="AK1729" s="22" t="e">
        <f>TRIM(#REF!)</f>
        <v>#REF!</v>
      </c>
      <c r="AL1729" s="23" t="e">
        <f>IF(#REF!=0,"",#REF!)</f>
        <v>#REF!</v>
      </c>
      <c r="AM1729" s="19" t="e">
        <f>IF(#REF!=0,"",#REF!)</f>
        <v>#REF!</v>
      </c>
      <c r="AN1729" s="23" t="e">
        <f>IF($AK1729="","",#REF!)</f>
        <v>#REF!</v>
      </c>
      <c r="AO1729" s="23" t="e">
        <f t="shared" si="496"/>
        <v>#REF!</v>
      </c>
      <c r="AP1729" s="19" t="e">
        <f>IF(#REF!=0,"",#REF!)</f>
        <v>#REF!</v>
      </c>
      <c r="AQ1729" s="19" t="e">
        <f>IF(#REF!=0,"",#REF!)</f>
        <v>#REF!</v>
      </c>
      <c r="AR1729" s="19" t="e">
        <f>IF(#REF!=0,"",#REF!)</f>
        <v>#REF!</v>
      </c>
      <c r="AS1729" s="19" t="e">
        <f>#REF!</f>
        <v>#REF!</v>
      </c>
    </row>
    <row r="1730" spans="4:45" ht="19.5" thickTop="1" thickBot="1" x14ac:dyDescent="0.25">
      <c r="D1730" s="1" t="str">
        <f t="shared" si="499"/>
        <v/>
      </c>
      <c r="E1730" s="1" t="str">
        <f t="shared" si="500"/>
        <v/>
      </c>
      <c r="K1730" s="19" t="str">
        <f t="shared" si="487"/>
        <v/>
      </c>
      <c r="L1730" s="19">
        <f t="shared" si="497"/>
        <v>10000</v>
      </c>
      <c r="M1730" s="22" t="str">
        <f>TRIM(Data!$N1727)</f>
        <v>Karen Albritton</v>
      </c>
      <c r="N1730" s="22" t="str">
        <f>TRIM(Data!$A1727)</f>
        <v>Karen Albritton</v>
      </c>
      <c r="O1730" s="23">
        <f>IF(Data!$B1727=0,"",Data!$B1727)</f>
        <v>1998</v>
      </c>
      <c r="P1730" s="19" t="str">
        <f>IF(Data!$C1727=0,"",Data!$C1727)</f>
        <v>1</v>
      </c>
      <c r="Q1730" s="23" t="str">
        <f>IF($M1730="","",Data!$E1727)</f>
        <v>M</v>
      </c>
      <c r="R1730" s="23" t="str">
        <f t="shared" si="488"/>
        <v>M</v>
      </c>
      <c r="S1730" s="23" t="str">
        <f t="shared" si="489"/>
        <v>M</v>
      </c>
      <c r="T1730" s="19" t="str">
        <f>IF(Data!$F1727=0,"",Data!$F1727)</f>
        <v/>
      </c>
      <c r="U1730" s="19" t="str">
        <f>IF(Data!$G1727=0,"",Data!$G1727)</f>
        <v/>
      </c>
      <c r="V1730" s="19" t="str">
        <f>IF(Data!$D1727=0,"",Data!$D1727)</f>
        <v/>
      </c>
      <c r="W1730" s="19" t="str">
        <f>Data!$H1727</f>
        <v>Japonica</v>
      </c>
      <c r="Y1730" s="41" t="e">
        <f t="shared" si="484"/>
        <v>#REF!</v>
      </c>
      <c r="Z1730" s="8">
        <f t="shared" si="490"/>
        <v>10000</v>
      </c>
      <c r="AA1730" s="8" t="str">
        <f t="shared" si="491"/>
        <v>Karen Albritton</v>
      </c>
      <c r="AB1730" s="8" t="str">
        <f t="shared" si="492"/>
        <v>M</v>
      </c>
      <c r="AC1730" s="8" t="str">
        <f t="shared" si="493"/>
        <v/>
      </c>
      <c r="AD1730" s="8" t="str">
        <f t="shared" si="498"/>
        <v/>
      </c>
      <c r="AE1730" s="8" t="str">
        <f t="shared" si="494"/>
        <v/>
      </c>
      <c r="AF1730" s="5">
        <f t="shared" si="495"/>
        <v>1998</v>
      </c>
      <c r="AG1730" s="46">
        <v>1727</v>
      </c>
      <c r="AH1730" s="47" t="str">
        <f t="shared" si="485"/>
        <v/>
      </c>
      <c r="AI1730" s="48" t="str">
        <f t="shared" si="486"/>
        <v/>
      </c>
      <c r="AK1730" s="22" t="e">
        <f>TRIM(#REF!)</f>
        <v>#REF!</v>
      </c>
      <c r="AL1730" s="23" t="e">
        <f>IF(#REF!=0,"",#REF!)</f>
        <v>#REF!</v>
      </c>
      <c r="AM1730" s="19" t="e">
        <f>IF(#REF!=0,"",#REF!)</f>
        <v>#REF!</v>
      </c>
      <c r="AN1730" s="23" t="e">
        <f>IF($AK1730="","",#REF!)</f>
        <v>#REF!</v>
      </c>
      <c r="AO1730" s="23" t="e">
        <f t="shared" si="496"/>
        <v>#REF!</v>
      </c>
      <c r="AP1730" s="19" t="e">
        <f>IF(#REF!=0,"",#REF!)</f>
        <v>#REF!</v>
      </c>
      <c r="AQ1730" s="19" t="e">
        <f>IF(#REF!=0,"",#REF!)</f>
        <v>#REF!</v>
      </c>
      <c r="AR1730" s="19" t="e">
        <f>IF(#REF!=0,"",#REF!)</f>
        <v>#REF!</v>
      </c>
      <c r="AS1730" s="19" t="e">
        <f>#REF!</f>
        <v>#REF!</v>
      </c>
    </row>
    <row r="1731" spans="4:45" ht="19.5" thickTop="1" thickBot="1" x14ac:dyDescent="0.25">
      <c r="D1731" s="1" t="str">
        <f t="shared" si="499"/>
        <v/>
      </c>
      <c r="E1731" s="1" t="str">
        <f t="shared" si="500"/>
        <v/>
      </c>
      <c r="K1731" s="19" t="str">
        <f t="shared" si="487"/>
        <v/>
      </c>
      <c r="L1731" s="19">
        <f t="shared" si="497"/>
        <v>10000</v>
      </c>
      <c r="M1731" s="22" t="str">
        <f>TRIM(Data!$N1728)</f>
        <v>Karrie Armijo</v>
      </c>
      <c r="N1731" s="22" t="str">
        <f>TRIM(Data!$A1728)</f>
        <v>Karrie Armijo (R)</v>
      </c>
      <c r="O1731" s="23">
        <f>IF(Data!$B1728=0,"",Data!$B1728)</f>
        <v>1989</v>
      </c>
      <c r="P1731" s="19" t="str">
        <f>IF(Data!$C1728=0,"",Data!$C1728)</f>
        <v>1</v>
      </c>
      <c r="Q1731" s="23" t="str">
        <f>IF($M1731="","",Data!$E1728)</f>
        <v>L-VL</v>
      </c>
      <c r="R1731" s="23" t="str">
        <f t="shared" si="488"/>
        <v>L</v>
      </c>
      <c r="S1731" s="23" t="str">
        <f t="shared" si="489"/>
        <v>L</v>
      </c>
      <c r="T1731" s="19" t="str">
        <f>IF(Data!$F1728=0,"",Data!$F1728)</f>
        <v/>
      </c>
      <c r="U1731" s="19" t="str">
        <f>IF(Data!$G1728=0,"",Data!$G1728)</f>
        <v/>
      </c>
      <c r="V1731" s="19" t="str">
        <f>IF(Data!$D1728=0,"",Data!$D1728)</f>
        <v/>
      </c>
      <c r="W1731" s="19" t="str">
        <f>Data!$H1728</f>
        <v>Reticulata</v>
      </c>
      <c r="Y1731" s="41" t="e">
        <f t="shared" si="484"/>
        <v>#REF!</v>
      </c>
      <c r="Z1731" s="8">
        <f t="shared" si="490"/>
        <v>10000</v>
      </c>
      <c r="AA1731" s="8" t="str">
        <f t="shared" si="491"/>
        <v>Karrie Armijo</v>
      </c>
      <c r="AB1731" s="8" t="str">
        <f t="shared" si="492"/>
        <v>L</v>
      </c>
      <c r="AC1731" s="8" t="str">
        <f t="shared" si="493"/>
        <v/>
      </c>
      <c r="AD1731" s="8" t="str">
        <f t="shared" si="498"/>
        <v/>
      </c>
      <c r="AE1731" s="8" t="str">
        <f t="shared" si="494"/>
        <v/>
      </c>
      <c r="AF1731" s="5">
        <f t="shared" si="495"/>
        <v>1989</v>
      </c>
      <c r="AG1731" s="46">
        <v>1728</v>
      </c>
      <c r="AH1731" s="47" t="str">
        <f t="shared" si="485"/>
        <v/>
      </c>
      <c r="AI1731" s="48" t="str">
        <f t="shared" si="486"/>
        <v/>
      </c>
      <c r="AK1731" s="22" t="e">
        <f>TRIM(#REF!)</f>
        <v>#REF!</v>
      </c>
      <c r="AL1731" s="23" t="e">
        <f>IF(#REF!=0,"",#REF!)</f>
        <v>#REF!</v>
      </c>
      <c r="AM1731" s="19" t="e">
        <f>IF(#REF!=0,"",#REF!)</f>
        <v>#REF!</v>
      </c>
      <c r="AN1731" s="23" t="e">
        <f>IF($AK1731="","",#REF!)</f>
        <v>#REF!</v>
      </c>
      <c r="AO1731" s="23" t="e">
        <f t="shared" si="496"/>
        <v>#REF!</v>
      </c>
      <c r="AP1731" s="19" t="e">
        <f>IF(#REF!=0,"",#REF!)</f>
        <v>#REF!</v>
      </c>
      <c r="AQ1731" s="19" t="e">
        <f>IF(#REF!=0,"",#REF!)</f>
        <v>#REF!</v>
      </c>
      <c r="AR1731" s="19" t="e">
        <f>IF(#REF!=0,"",#REF!)</f>
        <v>#REF!</v>
      </c>
      <c r="AS1731" s="19" t="e">
        <f>#REF!</f>
        <v>#REF!</v>
      </c>
    </row>
    <row r="1732" spans="4:45" ht="19.5" thickTop="1" thickBot="1" x14ac:dyDescent="0.25">
      <c r="D1732" s="1" t="str">
        <f t="shared" si="499"/>
        <v/>
      </c>
      <c r="E1732" s="1" t="str">
        <f t="shared" si="500"/>
        <v/>
      </c>
      <c r="K1732" s="19" t="str">
        <f t="shared" si="487"/>
        <v/>
      </c>
      <c r="L1732" s="19">
        <f t="shared" si="497"/>
        <v>10000</v>
      </c>
      <c r="M1732" s="22" t="str">
        <f>TRIM(Data!$N1729)</f>
        <v>Kasenzan</v>
      </c>
      <c r="N1732" s="22" t="str">
        <f>TRIM(Data!$A1729)</f>
        <v>Kasenzan</v>
      </c>
      <c r="O1732" s="23">
        <f>IF(Data!$B1729=0,"",Data!$B1729)</f>
        <v>1970</v>
      </c>
      <c r="P1732" s="19" t="str">
        <f>IF(Data!$C1729=0,"",Data!$C1729)</f>
        <v/>
      </c>
      <c r="Q1732" s="23" t="str">
        <f>IF($M1732="","",Data!$E1729)</f>
        <v>S</v>
      </c>
      <c r="R1732" s="23" t="str">
        <f t="shared" si="488"/>
        <v>S</v>
      </c>
      <c r="S1732" s="23" t="str">
        <f t="shared" si="489"/>
        <v>S</v>
      </c>
      <c r="T1732" s="19" t="str">
        <f>IF(Data!$F1729=0,"",Data!$F1729)</f>
        <v>WHITE</v>
      </c>
      <c r="U1732" s="19" t="str">
        <f>IF(Data!$G1729=0,"",Data!$G1729)</f>
        <v/>
      </c>
      <c r="V1732" s="19" t="str">
        <f>IF(Data!$D1729=0,"",Data!$D1729)</f>
        <v/>
      </c>
      <c r="W1732" s="19" t="str">
        <f>Data!$H1729</f>
        <v>Japonica</v>
      </c>
      <c r="Y1732" s="41" t="e">
        <f t="shared" ref="Y1732:Y1795" si="501">RANK(Z1732,Z$4:Z$3653,1)</f>
        <v>#REF!</v>
      </c>
      <c r="Z1732" s="8">
        <f t="shared" si="490"/>
        <v>10000</v>
      </c>
      <c r="AA1732" s="8" t="str">
        <f t="shared" si="491"/>
        <v>Kasenzan</v>
      </c>
      <c r="AB1732" s="8" t="str">
        <f t="shared" si="492"/>
        <v>S</v>
      </c>
      <c r="AC1732" s="8" t="str">
        <f t="shared" si="493"/>
        <v>WHITE</v>
      </c>
      <c r="AD1732" s="8" t="str">
        <f t="shared" si="498"/>
        <v/>
      </c>
      <c r="AE1732" s="8" t="str">
        <f t="shared" si="494"/>
        <v/>
      </c>
      <c r="AF1732" s="5">
        <f t="shared" si="495"/>
        <v>1970</v>
      </c>
      <c r="AG1732" s="46">
        <v>1729</v>
      </c>
      <c r="AH1732" s="47" t="str">
        <f t="shared" ref="AH1732:AH1795" si="502">IF(ISERROR(VLOOKUP($AG1732,$Y$4:$AE$3653,2,FALSE)),"",VLOOKUP($AG1732,$Y$4:$AE$3653,3,FALSE))</f>
        <v/>
      </c>
      <c r="AI1732" s="48" t="str">
        <f t="shared" ref="AI1732:AI1795" si="503">IF(ISERROR(VLOOKUP($AG1732,$Y$4:$AE$3653,2,FALSE)),"",VLOOKUP($AG1732,$Y$4:$AF$3653,8,FALSE))</f>
        <v/>
      </c>
      <c r="AK1732" s="22" t="e">
        <f>TRIM(#REF!)</f>
        <v>#REF!</v>
      </c>
      <c r="AL1732" s="23" t="e">
        <f>IF(#REF!=0,"",#REF!)</f>
        <v>#REF!</v>
      </c>
      <c r="AM1732" s="19" t="e">
        <f>IF(#REF!=0,"",#REF!)</f>
        <v>#REF!</v>
      </c>
      <c r="AN1732" s="23" t="e">
        <f>IF($AK1732="","",#REF!)</f>
        <v>#REF!</v>
      </c>
      <c r="AO1732" s="23" t="e">
        <f t="shared" si="496"/>
        <v>#REF!</v>
      </c>
      <c r="AP1732" s="19" t="e">
        <f>IF(#REF!=0,"",#REF!)</f>
        <v>#REF!</v>
      </c>
      <c r="AQ1732" s="19" t="e">
        <f>IF(#REF!=0,"",#REF!)</f>
        <v>#REF!</v>
      </c>
      <c r="AR1732" s="19" t="e">
        <f>IF(#REF!=0,"",#REF!)</f>
        <v>#REF!</v>
      </c>
      <c r="AS1732" s="19" t="e">
        <f>#REF!</f>
        <v>#REF!</v>
      </c>
    </row>
    <row r="1733" spans="4:45" ht="19.5" thickTop="1" thickBot="1" x14ac:dyDescent="0.25">
      <c r="D1733" s="1" t="str">
        <f t="shared" si="499"/>
        <v/>
      </c>
      <c r="E1733" s="1" t="str">
        <f t="shared" si="500"/>
        <v/>
      </c>
      <c r="K1733" s="19" t="str">
        <f t="shared" ref="K1733:K1796" si="504">IF(L1733=10000,"",RANK(L1733,$L$4:$L$3653,1))</f>
        <v/>
      </c>
      <c r="L1733" s="19">
        <f t="shared" si="497"/>
        <v>10000</v>
      </c>
      <c r="M1733" s="22" t="str">
        <f>TRIM(Data!$N1730)</f>
        <v>Kasugayama</v>
      </c>
      <c r="N1733" s="22" t="str">
        <f>TRIM(Data!$A1730)</f>
        <v>Kasugayama (Rusticana)</v>
      </c>
      <c r="O1733" s="23" t="str">
        <f>IF(Data!$B1730=0,"",Data!$B1730)</f>
        <v/>
      </c>
      <c r="P1733" s="19" t="str">
        <f>IF(Data!$C1730=0,"",Data!$C1730)</f>
        <v>1</v>
      </c>
      <c r="Q1733" s="23" t="str">
        <f>IF($M1733="","",Data!$E1730)</f>
        <v>S</v>
      </c>
      <c r="R1733" s="23" t="str">
        <f t="shared" ref="R1733:R1796" si="505">IF($M1733="","",IF($Q1733="Min","Min",IF($Q1733="Min-S",IF($J$1=1,"S","Min"),IF(OR($Q1733="S",$Q1733="S-M"),"S",IF(OR($Q1733="M",$Q1733="M-L"),"M",IF(OR($Q1733="L",$Q1733="L-VL"),"L",IF($Q1733="VL","VL")))))))</f>
        <v>S</v>
      </c>
      <c r="S1733" s="23" t="str">
        <f t="shared" ref="S1733:S1796" si="506">IF($J$1=1,$R1733,$Q1733)</f>
        <v>S</v>
      </c>
      <c r="T1733" s="19" t="str">
        <f>IF(Data!$F1730=0,"",Data!$F1730)</f>
        <v/>
      </c>
      <c r="U1733" s="19" t="str">
        <f>IF(Data!$G1730=0,"",Data!$G1730)</f>
        <v/>
      </c>
      <c r="V1733" s="19" t="str">
        <f>IF(Data!$D1730=0,"",Data!$D1730)</f>
        <v/>
      </c>
      <c r="W1733" s="19" t="str">
        <f>Data!$H1730</f>
        <v>Specie</v>
      </c>
      <c r="Y1733" s="41" t="e">
        <f t="shared" si="501"/>
        <v>#REF!</v>
      </c>
      <c r="Z1733" s="8">
        <f t="shared" ref="Z1733:Z1796" si="507">IF($V1733="ANTIQUE",IF($W1733="Japonica",ROW(),10000),10000)</f>
        <v>10000</v>
      </c>
      <c r="AA1733" s="8" t="str">
        <f t="shared" ref="AA1733:AA1796" si="508">$M1733</f>
        <v>Kasugayama</v>
      </c>
      <c r="AB1733" s="8" t="str">
        <f t="shared" ref="AB1733:AB1796" si="509">$R1733</f>
        <v>S</v>
      </c>
      <c r="AC1733" s="8" t="str">
        <f t="shared" ref="AC1733:AC1796" si="510">$T1733</f>
        <v/>
      </c>
      <c r="AD1733" s="8" t="str">
        <f t="shared" si="498"/>
        <v/>
      </c>
      <c r="AE1733" s="8" t="str">
        <f t="shared" ref="AE1733:AE1796" si="511">$V1733</f>
        <v/>
      </c>
      <c r="AF1733" s="5" t="str">
        <f t="shared" ref="AF1733:AF1796" si="512">$O1733</f>
        <v/>
      </c>
      <c r="AG1733" s="46">
        <v>1730</v>
      </c>
      <c r="AH1733" s="47" t="str">
        <f t="shared" si="502"/>
        <v/>
      </c>
      <c r="AI1733" s="48" t="str">
        <f t="shared" si="503"/>
        <v/>
      </c>
      <c r="AK1733" s="22" t="e">
        <f>TRIM(#REF!)</f>
        <v>#REF!</v>
      </c>
      <c r="AL1733" s="23" t="e">
        <f>IF(#REF!=0,"",#REF!)</f>
        <v>#REF!</v>
      </c>
      <c r="AM1733" s="19" t="e">
        <f>IF(#REF!=0,"",#REF!)</f>
        <v>#REF!</v>
      </c>
      <c r="AN1733" s="23" t="e">
        <f>IF($AK1733="","",#REF!)</f>
        <v>#REF!</v>
      </c>
      <c r="AO1733" s="23" t="e">
        <f t="shared" ref="AO1733:AO1796" si="513">IF($AK1733="","",IF($AN1733="Min","Min",IF($AN1733="Min-S",IF($J$1=1,"S","Min"),IF(OR($AN1733="S",$AN1733="S-M"),"S",IF(OR($AN1733="M",$AN1733="M-L"),"M",IF(OR($AN1733="L",$AN1733="L-VL"),"L",IF($AN1733="VL","VL")))))))</f>
        <v>#REF!</v>
      </c>
      <c r="AP1733" s="19" t="e">
        <f>IF(#REF!=0,"",#REF!)</f>
        <v>#REF!</v>
      </c>
      <c r="AQ1733" s="19" t="e">
        <f>IF(#REF!=0,"",#REF!)</f>
        <v>#REF!</v>
      </c>
      <c r="AR1733" s="19" t="e">
        <f>IF(#REF!=0,"",#REF!)</f>
        <v>#REF!</v>
      </c>
      <c r="AS1733" s="19" t="e">
        <f>#REF!</f>
        <v>#REF!</v>
      </c>
    </row>
    <row r="1734" spans="4:45" ht="19.5" thickTop="1" thickBot="1" x14ac:dyDescent="0.25">
      <c r="D1734" s="1" t="str">
        <f t="shared" si="499"/>
        <v/>
      </c>
      <c r="E1734" s="1" t="str">
        <f t="shared" si="500"/>
        <v/>
      </c>
      <c r="K1734" s="19" t="str">
        <f t="shared" si="504"/>
        <v/>
      </c>
      <c r="L1734" s="19">
        <f t="shared" si="497"/>
        <v>10000</v>
      </c>
      <c r="M1734" s="22" t="str">
        <f>TRIM(Data!$N1731)</f>
        <v>Kate Hardie</v>
      </c>
      <c r="N1734" s="22" t="str">
        <f>TRIM(Data!$A1731)</f>
        <v>Kate Hardie</v>
      </c>
      <c r="O1734" s="23">
        <f>IF(Data!$B1731=0,"",Data!$B1731)</f>
        <v>1989</v>
      </c>
      <c r="P1734" s="19" t="str">
        <f>IF(Data!$C1731=0,"",Data!$C1731)</f>
        <v>1</v>
      </c>
      <c r="Q1734" s="23" t="str">
        <f>IF($M1734="","",Data!$E1731)</f>
        <v>M</v>
      </c>
      <c r="R1734" s="23" t="str">
        <f t="shared" si="505"/>
        <v>M</v>
      </c>
      <c r="S1734" s="23" t="str">
        <f t="shared" si="506"/>
        <v>M</v>
      </c>
      <c r="T1734" s="19" t="str">
        <f>IF(Data!$F1731=0,"",Data!$F1731)</f>
        <v/>
      </c>
      <c r="U1734" s="19" t="str">
        <f>IF(Data!$G1731=0,"",Data!$G1731)</f>
        <v>FD</v>
      </c>
      <c r="V1734" s="19" t="str">
        <f>IF(Data!$D1731=0,"",Data!$D1731)</f>
        <v/>
      </c>
      <c r="W1734" s="19" t="str">
        <f>Data!$H1731</f>
        <v>Japonica</v>
      </c>
      <c r="Y1734" s="41" t="e">
        <f t="shared" si="501"/>
        <v>#REF!</v>
      </c>
      <c r="Z1734" s="8">
        <f t="shared" si="507"/>
        <v>10000</v>
      </c>
      <c r="AA1734" s="8" t="str">
        <f t="shared" si="508"/>
        <v>Kate Hardie</v>
      </c>
      <c r="AB1734" s="8" t="str">
        <f t="shared" si="509"/>
        <v>M</v>
      </c>
      <c r="AC1734" s="8" t="str">
        <f t="shared" si="510"/>
        <v/>
      </c>
      <c r="AD1734" s="8" t="str">
        <f t="shared" si="498"/>
        <v>FD</v>
      </c>
      <c r="AE1734" s="8" t="str">
        <f t="shared" si="511"/>
        <v/>
      </c>
      <c r="AF1734" s="5">
        <f t="shared" si="512"/>
        <v>1989</v>
      </c>
      <c r="AG1734" s="46">
        <v>1731</v>
      </c>
      <c r="AH1734" s="47" t="str">
        <f t="shared" si="502"/>
        <v/>
      </c>
      <c r="AI1734" s="48" t="str">
        <f t="shared" si="503"/>
        <v/>
      </c>
      <c r="AK1734" s="22" t="e">
        <f>TRIM(#REF!)</f>
        <v>#REF!</v>
      </c>
      <c r="AL1734" s="23" t="e">
        <f>IF(#REF!=0,"",#REF!)</f>
        <v>#REF!</v>
      </c>
      <c r="AM1734" s="19" t="e">
        <f>IF(#REF!=0,"",#REF!)</f>
        <v>#REF!</v>
      </c>
      <c r="AN1734" s="23" t="e">
        <f>IF($AK1734="","",#REF!)</f>
        <v>#REF!</v>
      </c>
      <c r="AO1734" s="23" t="e">
        <f t="shared" si="513"/>
        <v>#REF!</v>
      </c>
      <c r="AP1734" s="19" t="e">
        <f>IF(#REF!=0,"",#REF!)</f>
        <v>#REF!</v>
      </c>
      <c r="AQ1734" s="19" t="e">
        <f>IF(#REF!=0,"",#REF!)</f>
        <v>#REF!</v>
      </c>
      <c r="AR1734" s="19" t="e">
        <f>IF(#REF!=0,"",#REF!)</f>
        <v>#REF!</v>
      </c>
      <c r="AS1734" s="19" t="e">
        <f>#REF!</f>
        <v>#REF!</v>
      </c>
    </row>
    <row r="1735" spans="4:45" ht="19.5" thickTop="1" thickBot="1" x14ac:dyDescent="0.25">
      <c r="D1735" s="1" t="str">
        <f t="shared" si="499"/>
        <v/>
      </c>
      <c r="E1735" s="1" t="str">
        <f t="shared" si="500"/>
        <v/>
      </c>
      <c r="K1735" s="19" t="str">
        <f t="shared" si="504"/>
        <v/>
      </c>
      <c r="L1735" s="19">
        <f t="shared" si="497"/>
        <v>10000</v>
      </c>
      <c r="M1735" s="22" t="str">
        <f>TRIM(Data!$N1732)</f>
        <v>Kate Smith (See Mathotiana Supreme Var.)</v>
      </c>
      <c r="N1735" s="22" t="str">
        <f>TRIM(Data!$A1732)</f>
        <v>Kate Smith (See Mathotiana Supreme Var.)</v>
      </c>
      <c r="O1735" s="23">
        <f>IF(Data!$B1732=0,"",Data!$B1732)</f>
        <v>1954</v>
      </c>
      <c r="P1735" s="19" t="str">
        <f>IF(Data!$C1732=0,"",Data!$C1732)</f>
        <v/>
      </c>
      <c r="Q1735" s="23" t="str">
        <f>IF($M1735="","",Data!$E1732)</f>
        <v>VL</v>
      </c>
      <c r="R1735" s="23" t="str">
        <f t="shared" si="505"/>
        <v>VL</v>
      </c>
      <c r="S1735" s="23" t="str">
        <f t="shared" si="506"/>
        <v>VL</v>
      </c>
      <c r="T1735" s="19" t="str">
        <f>IF(Data!$F1732=0,"",Data!$F1732)</f>
        <v/>
      </c>
      <c r="U1735" s="19" t="str">
        <f>IF(Data!$G1732=0,"",Data!$G1732)</f>
        <v/>
      </c>
      <c r="V1735" s="19" t="str">
        <f>IF(Data!$D1732=0,"",Data!$D1732)</f>
        <v/>
      </c>
      <c r="W1735" s="19" t="str">
        <f>Data!$H1732</f>
        <v>Japonica</v>
      </c>
      <c r="Y1735" s="41" t="e">
        <f t="shared" si="501"/>
        <v>#REF!</v>
      </c>
      <c r="Z1735" s="8">
        <f t="shared" si="507"/>
        <v>10000</v>
      </c>
      <c r="AA1735" s="8" t="str">
        <f t="shared" si="508"/>
        <v>Kate Smith (See Mathotiana Supreme Var.)</v>
      </c>
      <c r="AB1735" s="8" t="str">
        <f t="shared" si="509"/>
        <v>VL</v>
      </c>
      <c r="AC1735" s="8" t="str">
        <f t="shared" si="510"/>
        <v/>
      </c>
      <c r="AD1735" s="8" t="str">
        <f t="shared" si="498"/>
        <v/>
      </c>
      <c r="AE1735" s="8" t="str">
        <f t="shared" si="511"/>
        <v/>
      </c>
      <c r="AF1735" s="5">
        <f t="shared" si="512"/>
        <v>1954</v>
      </c>
      <c r="AG1735" s="46">
        <v>1732</v>
      </c>
      <c r="AH1735" s="47" t="str">
        <f t="shared" si="502"/>
        <v/>
      </c>
      <c r="AI1735" s="48" t="str">
        <f t="shared" si="503"/>
        <v/>
      </c>
      <c r="AK1735" s="22" t="e">
        <f>TRIM(#REF!)</f>
        <v>#REF!</v>
      </c>
      <c r="AL1735" s="23" t="e">
        <f>IF(#REF!=0,"",#REF!)</f>
        <v>#REF!</v>
      </c>
      <c r="AM1735" s="19" t="e">
        <f>IF(#REF!=0,"",#REF!)</f>
        <v>#REF!</v>
      </c>
      <c r="AN1735" s="23" t="e">
        <f>IF($AK1735="","",#REF!)</f>
        <v>#REF!</v>
      </c>
      <c r="AO1735" s="23" t="e">
        <f t="shared" si="513"/>
        <v>#REF!</v>
      </c>
      <c r="AP1735" s="19" t="e">
        <f>IF(#REF!=0,"",#REF!)</f>
        <v>#REF!</v>
      </c>
      <c r="AQ1735" s="19" t="e">
        <f>IF(#REF!=0,"",#REF!)</f>
        <v>#REF!</v>
      </c>
      <c r="AR1735" s="19" t="e">
        <f>IF(#REF!=0,"",#REF!)</f>
        <v>#REF!</v>
      </c>
      <c r="AS1735" s="19" t="e">
        <f>#REF!</f>
        <v>#REF!</v>
      </c>
    </row>
    <row r="1736" spans="4:45" ht="19.5" thickTop="1" thickBot="1" x14ac:dyDescent="0.25">
      <c r="D1736" s="1" t="str">
        <f t="shared" si="499"/>
        <v/>
      </c>
      <c r="E1736" s="1" t="str">
        <f t="shared" si="500"/>
        <v/>
      </c>
      <c r="K1736" s="19" t="str">
        <f t="shared" si="504"/>
        <v/>
      </c>
      <c r="L1736" s="19">
        <f t="shared" si="497"/>
        <v>10000</v>
      </c>
      <c r="M1736" s="22" t="str">
        <f>TRIM(Data!$N1733)</f>
        <v>Kate Thrash</v>
      </c>
      <c r="N1736" s="22" t="str">
        <f>TRIM(Data!$A1733)</f>
        <v>Kate Thrash</v>
      </c>
      <c r="O1736" s="23">
        <f>IF(Data!$B1733=0,"",Data!$B1733)</f>
        <v>1956</v>
      </c>
      <c r="P1736" s="19" t="str">
        <f>IF(Data!$C1733=0,"",Data!$C1733)</f>
        <v>1</v>
      </c>
      <c r="Q1736" s="23" t="str">
        <f>IF($M1736="","",Data!$E1733)</f>
        <v>M</v>
      </c>
      <c r="R1736" s="23" t="str">
        <f t="shared" si="505"/>
        <v>M</v>
      </c>
      <c r="S1736" s="23" t="str">
        <f t="shared" si="506"/>
        <v>M</v>
      </c>
      <c r="T1736" s="19" t="str">
        <f>IF(Data!$F1733=0,"",Data!$F1733)</f>
        <v/>
      </c>
      <c r="U1736" s="19" t="str">
        <f>IF(Data!$G1733=0,"",Data!$G1733)</f>
        <v/>
      </c>
      <c r="V1736" s="19" t="str">
        <f>IF(Data!$D1733=0,"",Data!$D1733)</f>
        <v/>
      </c>
      <c r="W1736" s="19" t="str">
        <f>Data!$H1733</f>
        <v>Japonica</v>
      </c>
      <c r="Y1736" s="41" t="e">
        <f t="shared" si="501"/>
        <v>#REF!</v>
      </c>
      <c r="Z1736" s="8">
        <f t="shared" si="507"/>
        <v>10000</v>
      </c>
      <c r="AA1736" s="8" t="str">
        <f t="shared" si="508"/>
        <v>Kate Thrash</v>
      </c>
      <c r="AB1736" s="8" t="str">
        <f t="shared" si="509"/>
        <v>M</v>
      </c>
      <c r="AC1736" s="8" t="str">
        <f t="shared" si="510"/>
        <v/>
      </c>
      <c r="AD1736" s="8" t="str">
        <f t="shared" si="498"/>
        <v/>
      </c>
      <c r="AE1736" s="8" t="str">
        <f t="shared" si="511"/>
        <v/>
      </c>
      <c r="AF1736" s="5">
        <f t="shared" si="512"/>
        <v>1956</v>
      </c>
      <c r="AG1736" s="46">
        <v>1733</v>
      </c>
      <c r="AH1736" s="47" t="str">
        <f t="shared" si="502"/>
        <v/>
      </c>
      <c r="AI1736" s="48" t="str">
        <f t="shared" si="503"/>
        <v/>
      </c>
      <c r="AK1736" s="22" t="e">
        <f>TRIM(#REF!)</f>
        <v>#REF!</v>
      </c>
      <c r="AL1736" s="23" t="e">
        <f>IF(#REF!=0,"",#REF!)</f>
        <v>#REF!</v>
      </c>
      <c r="AM1736" s="19" t="e">
        <f>IF(#REF!=0,"",#REF!)</f>
        <v>#REF!</v>
      </c>
      <c r="AN1736" s="23" t="e">
        <f>IF($AK1736="","",#REF!)</f>
        <v>#REF!</v>
      </c>
      <c r="AO1736" s="23" t="e">
        <f t="shared" si="513"/>
        <v>#REF!</v>
      </c>
      <c r="AP1736" s="19" t="e">
        <f>IF(#REF!=0,"",#REF!)</f>
        <v>#REF!</v>
      </c>
      <c r="AQ1736" s="19" t="e">
        <f>IF(#REF!=0,"",#REF!)</f>
        <v>#REF!</v>
      </c>
      <c r="AR1736" s="19" t="e">
        <f>IF(#REF!=0,"",#REF!)</f>
        <v>#REF!</v>
      </c>
      <c r="AS1736" s="19" t="e">
        <f>#REF!</f>
        <v>#REF!</v>
      </c>
    </row>
    <row r="1737" spans="4:45" ht="19.5" thickTop="1" thickBot="1" x14ac:dyDescent="0.25">
      <c r="D1737" s="1" t="str">
        <f t="shared" si="499"/>
        <v/>
      </c>
      <c r="E1737" s="1" t="str">
        <f t="shared" si="500"/>
        <v/>
      </c>
      <c r="K1737" s="19" t="str">
        <f t="shared" si="504"/>
        <v/>
      </c>
      <c r="L1737" s="19">
        <f t="shared" si="497"/>
        <v>10000</v>
      </c>
      <c r="M1737" s="22" t="str">
        <f>TRIM(Data!$N1734)</f>
        <v>Katherine Mealing</v>
      </c>
      <c r="N1737" s="22" t="str">
        <f>TRIM(Data!$A1734)</f>
        <v>Katherine Mealing</v>
      </c>
      <c r="O1737" s="23">
        <f>IF(Data!$B1734=0,"",Data!$B1734)</f>
        <v>1964</v>
      </c>
      <c r="P1737" s="19" t="str">
        <f>IF(Data!$C1734=0,"",Data!$C1734)</f>
        <v/>
      </c>
      <c r="Q1737" s="23" t="str">
        <f>IF($M1737="","",Data!$E1734)</f>
        <v>L</v>
      </c>
      <c r="R1737" s="23" t="str">
        <f t="shared" si="505"/>
        <v>L</v>
      </c>
      <c r="S1737" s="23" t="str">
        <f t="shared" si="506"/>
        <v>L</v>
      </c>
      <c r="T1737" s="19" t="str">
        <f>IF(Data!$F1734=0,"",Data!$F1734)</f>
        <v/>
      </c>
      <c r="U1737" s="19" t="str">
        <f>IF(Data!$G1734=0,"",Data!$G1734)</f>
        <v/>
      </c>
      <c r="V1737" s="19" t="str">
        <f>IF(Data!$D1734=0,"",Data!$D1734)</f>
        <v/>
      </c>
      <c r="W1737" s="19" t="str">
        <f>Data!$H1734</f>
        <v>Japonica</v>
      </c>
      <c r="Y1737" s="41" t="e">
        <f t="shared" si="501"/>
        <v>#REF!</v>
      </c>
      <c r="Z1737" s="8">
        <f t="shared" si="507"/>
        <v>10000</v>
      </c>
      <c r="AA1737" s="8" t="str">
        <f t="shared" si="508"/>
        <v>Katherine Mealing</v>
      </c>
      <c r="AB1737" s="8" t="str">
        <f t="shared" si="509"/>
        <v>L</v>
      </c>
      <c r="AC1737" s="8" t="str">
        <f t="shared" si="510"/>
        <v/>
      </c>
      <c r="AD1737" s="8" t="str">
        <f t="shared" si="498"/>
        <v/>
      </c>
      <c r="AE1737" s="8" t="str">
        <f t="shared" si="511"/>
        <v/>
      </c>
      <c r="AF1737" s="5">
        <f t="shared" si="512"/>
        <v>1964</v>
      </c>
      <c r="AG1737" s="46">
        <v>1734</v>
      </c>
      <c r="AH1737" s="47" t="str">
        <f t="shared" si="502"/>
        <v/>
      </c>
      <c r="AI1737" s="48" t="str">
        <f t="shared" si="503"/>
        <v/>
      </c>
      <c r="AK1737" s="22" t="e">
        <f>TRIM(#REF!)</f>
        <v>#REF!</v>
      </c>
      <c r="AL1737" s="23" t="e">
        <f>IF(#REF!=0,"",#REF!)</f>
        <v>#REF!</v>
      </c>
      <c r="AM1737" s="19" t="e">
        <f>IF(#REF!=0,"",#REF!)</f>
        <v>#REF!</v>
      </c>
      <c r="AN1737" s="23" t="e">
        <f>IF($AK1737="","",#REF!)</f>
        <v>#REF!</v>
      </c>
      <c r="AO1737" s="23" t="e">
        <f t="shared" si="513"/>
        <v>#REF!</v>
      </c>
      <c r="AP1737" s="19" t="e">
        <f>IF(#REF!=0,"",#REF!)</f>
        <v>#REF!</v>
      </c>
      <c r="AQ1737" s="19" t="e">
        <f>IF(#REF!=0,"",#REF!)</f>
        <v>#REF!</v>
      </c>
      <c r="AR1737" s="19" t="e">
        <f>IF(#REF!=0,"",#REF!)</f>
        <v>#REF!</v>
      </c>
      <c r="AS1737" s="19" t="e">
        <f>#REF!</f>
        <v>#REF!</v>
      </c>
    </row>
    <row r="1738" spans="4:45" ht="19.5" thickTop="1" thickBot="1" x14ac:dyDescent="0.25">
      <c r="D1738" s="1" t="str">
        <f t="shared" si="499"/>
        <v/>
      </c>
      <c r="E1738" s="1" t="str">
        <f t="shared" si="500"/>
        <v/>
      </c>
      <c r="K1738" s="19" t="str">
        <f t="shared" si="504"/>
        <v/>
      </c>
      <c r="L1738" s="19">
        <f t="shared" si="497"/>
        <v>10000</v>
      </c>
      <c r="M1738" s="22" t="str">
        <f>TRIM(Data!$N1735)</f>
        <v>Katherine Nuccio</v>
      </c>
      <c r="N1738" s="22" t="str">
        <f>TRIM(Data!$A1735)</f>
        <v>Katherine Nuccio</v>
      </c>
      <c r="O1738" s="23">
        <f>IF(Data!$B1735=0,"",Data!$B1735)</f>
        <v>1950</v>
      </c>
      <c r="P1738" s="19" t="str">
        <f>IF(Data!$C1735=0,"",Data!$C1735)</f>
        <v>1</v>
      </c>
      <c r="Q1738" s="23" t="str">
        <f>IF($M1738="","",Data!$E1735)</f>
        <v>M</v>
      </c>
      <c r="R1738" s="23" t="str">
        <f t="shared" si="505"/>
        <v>M</v>
      </c>
      <c r="S1738" s="23" t="str">
        <f t="shared" si="506"/>
        <v>M</v>
      </c>
      <c r="T1738" s="19" t="str">
        <f>IF(Data!$F1735=0,"",Data!$F1735)</f>
        <v/>
      </c>
      <c r="U1738" s="19" t="str">
        <f>IF(Data!$G1735=0,"",Data!$G1735)</f>
        <v>FD</v>
      </c>
      <c r="V1738" s="19" t="str">
        <f>IF(Data!$D1735=0,"",Data!$D1735)</f>
        <v/>
      </c>
      <c r="W1738" s="19" t="str">
        <f>Data!$H1735</f>
        <v>Japonica</v>
      </c>
      <c r="Y1738" s="41" t="e">
        <f t="shared" si="501"/>
        <v>#REF!</v>
      </c>
      <c r="Z1738" s="8">
        <f t="shared" si="507"/>
        <v>10000</v>
      </c>
      <c r="AA1738" s="8" t="str">
        <f t="shared" si="508"/>
        <v>Katherine Nuccio</v>
      </c>
      <c r="AB1738" s="8" t="str">
        <f t="shared" si="509"/>
        <v>M</v>
      </c>
      <c r="AC1738" s="8" t="str">
        <f t="shared" si="510"/>
        <v/>
      </c>
      <c r="AD1738" s="8" t="str">
        <f t="shared" si="498"/>
        <v>FD</v>
      </c>
      <c r="AE1738" s="8" t="str">
        <f t="shared" si="511"/>
        <v/>
      </c>
      <c r="AF1738" s="5">
        <f t="shared" si="512"/>
        <v>1950</v>
      </c>
      <c r="AG1738" s="46">
        <v>1735</v>
      </c>
      <c r="AH1738" s="47" t="str">
        <f t="shared" si="502"/>
        <v/>
      </c>
      <c r="AI1738" s="48" t="str">
        <f t="shared" si="503"/>
        <v/>
      </c>
      <c r="AK1738" s="22" t="e">
        <f>TRIM(#REF!)</f>
        <v>#REF!</v>
      </c>
      <c r="AL1738" s="23" t="e">
        <f>IF(#REF!=0,"",#REF!)</f>
        <v>#REF!</v>
      </c>
      <c r="AM1738" s="19" t="e">
        <f>IF(#REF!=0,"",#REF!)</f>
        <v>#REF!</v>
      </c>
      <c r="AN1738" s="23" t="e">
        <f>IF($AK1738="","",#REF!)</f>
        <v>#REF!</v>
      </c>
      <c r="AO1738" s="23" t="e">
        <f t="shared" si="513"/>
        <v>#REF!</v>
      </c>
      <c r="AP1738" s="19" t="e">
        <f>IF(#REF!=0,"",#REF!)</f>
        <v>#REF!</v>
      </c>
      <c r="AQ1738" s="19" t="e">
        <f>IF(#REF!=0,"",#REF!)</f>
        <v>#REF!</v>
      </c>
      <c r="AR1738" s="19" t="e">
        <f>IF(#REF!=0,"",#REF!)</f>
        <v>#REF!</v>
      </c>
      <c r="AS1738" s="19" t="e">
        <f>#REF!</f>
        <v>#REF!</v>
      </c>
    </row>
    <row r="1739" spans="4:45" ht="19.5" thickTop="1" thickBot="1" x14ac:dyDescent="0.25">
      <c r="D1739" s="1" t="str">
        <f t="shared" si="499"/>
        <v/>
      </c>
      <c r="E1739" s="1" t="str">
        <f t="shared" si="500"/>
        <v/>
      </c>
      <c r="K1739" s="19" t="str">
        <f t="shared" si="504"/>
        <v/>
      </c>
      <c r="L1739" s="19">
        <f t="shared" si="497"/>
        <v>10000</v>
      </c>
      <c r="M1739" s="22" t="str">
        <f>TRIM(Data!$N1736)</f>
        <v>Kathnstu Clark</v>
      </c>
      <c r="N1739" s="22" t="str">
        <f>TRIM(Data!$A1736)</f>
        <v>Kathnstu Clark</v>
      </c>
      <c r="O1739" s="23">
        <f>IF(Data!$B1736=0,"",Data!$B1736)</f>
        <v>2003</v>
      </c>
      <c r="P1739" s="19" t="str">
        <f>IF(Data!$C1736=0,"",Data!$C1736)</f>
        <v/>
      </c>
      <c r="Q1739" s="23" t="str">
        <f>IF($M1739="","",Data!$E1736)</f>
        <v>S</v>
      </c>
      <c r="R1739" s="23" t="str">
        <f t="shared" si="505"/>
        <v>S</v>
      </c>
      <c r="S1739" s="23" t="str">
        <f t="shared" si="506"/>
        <v>S</v>
      </c>
      <c r="T1739" s="19" t="str">
        <f>IF(Data!$F1736=0,"",Data!$F1736)</f>
        <v/>
      </c>
      <c r="U1739" s="19" t="str">
        <f>IF(Data!$G1736=0,"",Data!$G1736)</f>
        <v/>
      </c>
      <c r="V1739" s="19" t="str">
        <f>IF(Data!$D1736=0,"",Data!$D1736)</f>
        <v/>
      </c>
      <c r="W1739" s="19" t="str">
        <f>Data!$H1736</f>
        <v>Japonica</v>
      </c>
      <c r="Y1739" s="41" t="e">
        <f t="shared" si="501"/>
        <v>#REF!</v>
      </c>
      <c r="Z1739" s="8">
        <f t="shared" si="507"/>
        <v>10000</v>
      </c>
      <c r="AA1739" s="8" t="str">
        <f t="shared" si="508"/>
        <v>Kathnstu Clark</v>
      </c>
      <c r="AB1739" s="8" t="str">
        <f t="shared" si="509"/>
        <v>S</v>
      </c>
      <c r="AC1739" s="8" t="str">
        <f t="shared" si="510"/>
        <v/>
      </c>
      <c r="AD1739" s="8" t="str">
        <f t="shared" si="498"/>
        <v/>
      </c>
      <c r="AE1739" s="8" t="str">
        <f t="shared" si="511"/>
        <v/>
      </c>
      <c r="AF1739" s="5">
        <f t="shared" si="512"/>
        <v>2003</v>
      </c>
      <c r="AG1739" s="46">
        <v>1736</v>
      </c>
      <c r="AH1739" s="47" t="str">
        <f t="shared" si="502"/>
        <v/>
      </c>
      <c r="AI1739" s="48" t="str">
        <f t="shared" si="503"/>
        <v/>
      </c>
      <c r="AK1739" s="22" t="e">
        <f>TRIM(#REF!)</f>
        <v>#REF!</v>
      </c>
      <c r="AL1739" s="23" t="e">
        <f>IF(#REF!=0,"",#REF!)</f>
        <v>#REF!</v>
      </c>
      <c r="AM1739" s="19" t="e">
        <f>IF(#REF!=0,"",#REF!)</f>
        <v>#REF!</v>
      </c>
      <c r="AN1739" s="23" t="e">
        <f>IF($AK1739="","",#REF!)</f>
        <v>#REF!</v>
      </c>
      <c r="AO1739" s="23" t="e">
        <f t="shared" si="513"/>
        <v>#REF!</v>
      </c>
      <c r="AP1739" s="19" t="e">
        <f>IF(#REF!=0,"",#REF!)</f>
        <v>#REF!</v>
      </c>
      <c r="AQ1739" s="19" t="e">
        <f>IF(#REF!=0,"",#REF!)</f>
        <v>#REF!</v>
      </c>
      <c r="AR1739" s="19" t="e">
        <f>IF(#REF!=0,"",#REF!)</f>
        <v>#REF!</v>
      </c>
      <c r="AS1739" s="19" t="e">
        <f>#REF!</f>
        <v>#REF!</v>
      </c>
    </row>
    <row r="1740" spans="4:45" ht="19.5" thickTop="1" thickBot="1" x14ac:dyDescent="0.25">
      <c r="D1740" s="1" t="str">
        <f t="shared" si="499"/>
        <v/>
      </c>
      <c r="E1740" s="1" t="str">
        <f t="shared" si="500"/>
        <v/>
      </c>
      <c r="K1740" s="19" t="str">
        <f t="shared" si="504"/>
        <v/>
      </c>
      <c r="L1740" s="19">
        <f t="shared" si="497"/>
        <v>10000</v>
      </c>
      <c r="M1740" s="22" t="str">
        <f>TRIM(Data!$N1737)</f>
        <v>Kathryn Bevis</v>
      </c>
      <c r="N1740" s="22" t="str">
        <f>TRIM(Data!$A1737)</f>
        <v>Kathryn Bevis</v>
      </c>
      <c r="O1740" s="23">
        <f>IF(Data!$B1737=0,"",Data!$B1737)</f>
        <v>1998</v>
      </c>
      <c r="P1740" s="19" t="str">
        <f>IF(Data!$C1737=0,"",Data!$C1737)</f>
        <v>1</v>
      </c>
      <c r="Q1740" s="23" t="str">
        <f>IF($M1740="","",Data!$E1737)</f>
        <v>M-L</v>
      </c>
      <c r="R1740" s="23" t="str">
        <f t="shared" si="505"/>
        <v>M</v>
      </c>
      <c r="S1740" s="23" t="str">
        <f t="shared" si="506"/>
        <v>M</v>
      </c>
      <c r="T1740" s="19" t="str">
        <f>IF(Data!$F1737=0,"",Data!$F1737)</f>
        <v/>
      </c>
      <c r="U1740" s="19" t="str">
        <f>IF(Data!$G1737=0,"",Data!$G1737)</f>
        <v/>
      </c>
      <c r="V1740" s="19" t="str">
        <f>IF(Data!$D1737=0,"",Data!$D1737)</f>
        <v/>
      </c>
      <c r="W1740" s="19" t="str">
        <f>Data!$H1737</f>
        <v>Japonica</v>
      </c>
      <c r="Y1740" s="41" t="e">
        <f t="shared" si="501"/>
        <v>#REF!</v>
      </c>
      <c r="Z1740" s="8">
        <f t="shared" si="507"/>
        <v>10000</v>
      </c>
      <c r="AA1740" s="8" t="str">
        <f t="shared" si="508"/>
        <v>Kathryn Bevis</v>
      </c>
      <c r="AB1740" s="8" t="str">
        <f t="shared" si="509"/>
        <v>M</v>
      </c>
      <c r="AC1740" s="8" t="str">
        <f t="shared" si="510"/>
        <v/>
      </c>
      <c r="AD1740" s="8" t="str">
        <f t="shared" si="498"/>
        <v/>
      </c>
      <c r="AE1740" s="8" t="str">
        <f t="shared" si="511"/>
        <v/>
      </c>
      <c r="AF1740" s="5">
        <f t="shared" si="512"/>
        <v>1998</v>
      </c>
      <c r="AG1740" s="46">
        <v>1737</v>
      </c>
      <c r="AH1740" s="47" t="str">
        <f t="shared" si="502"/>
        <v/>
      </c>
      <c r="AI1740" s="48" t="str">
        <f t="shared" si="503"/>
        <v/>
      </c>
      <c r="AK1740" s="22" t="e">
        <f>TRIM(#REF!)</f>
        <v>#REF!</v>
      </c>
      <c r="AL1740" s="23" t="e">
        <f>IF(#REF!=0,"",#REF!)</f>
        <v>#REF!</v>
      </c>
      <c r="AM1740" s="19" t="e">
        <f>IF(#REF!=0,"",#REF!)</f>
        <v>#REF!</v>
      </c>
      <c r="AN1740" s="23" t="e">
        <f>IF($AK1740="","",#REF!)</f>
        <v>#REF!</v>
      </c>
      <c r="AO1740" s="23" t="e">
        <f t="shared" si="513"/>
        <v>#REF!</v>
      </c>
      <c r="AP1740" s="19" t="e">
        <f>IF(#REF!=0,"",#REF!)</f>
        <v>#REF!</v>
      </c>
      <c r="AQ1740" s="19" t="e">
        <f>IF(#REF!=0,"",#REF!)</f>
        <v>#REF!</v>
      </c>
      <c r="AR1740" s="19" t="e">
        <f>IF(#REF!=0,"",#REF!)</f>
        <v>#REF!</v>
      </c>
      <c r="AS1740" s="19" t="e">
        <f>#REF!</f>
        <v>#REF!</v>
      </c>
    </row>
    <row r="1741" spans="4:45" ht="19.5" thickTop="1" thickBot="1" x14ac:dyDescent="0.25">
      <c r="D1741" s="1" t="str">
        <f t="shared" si="499"/>
        <v/>
      </c>
      <c r="E1741" s="1" t="str">
        <f t="shared" si="500"/>
        <v/>
      </c>
      <c r="K1741" s="19" t="str">
        <f t="shared" si="504"/>
        <v/>
      </c>
      <c r="L1741" s="19">
        <f t="shared" si="497"/>
        <v>10000</v>
      </c>
      <c r="M1741" s="22" t="str">
        <f>TRIM(Data!$N1738)</f>
        <v>Kathryn Land</v>
      </c>
      <c r="N1741" s="22" t="str">
        <f>TRIM(Data!$A1738)</f>
        <v>Kathryn Land</v>
      </c>
      <c r="O1741" s="23">
        <f>IF(Data!$B1738=0,"",Data!$B1738)</f>
        <v>1998</v>
      </c>
      <c r="P1741" s="19" t="str">
        <f>IF(Data!$C1738=0,"",Data!$C1738)</f>
        <v>1</v>
      </c>
      <c r="Q1741" s="23" t="str">
        <f>IF($M1741="","",Data!$E1738)</f>
        <v>L</v>
      </c>
      <c r="R1741" s="23" t="str">
        <f t="shared" si="505"/>
        <v>L</v>
      </c>
      <c r="S1741" s="23" t="str">
        <f t="shared" si="506"/>
        <v>L</v>
      </c>
      <c r="T1741" s="19" t="str">
        <f>IF(Data!$F1738=0,"",Data!$F1738)</f>
        <v/>
      </c>
      <c r="U1741" s="19" t="str">
        <f>IF(Data!$G1738=0,"",Data!$G1738)</f>
        <v/>
      </c>
      <c r="V1741" s="19" t="str">
        <f>IF(Data!$D1738=0,"",Data!$D1738)</f>
        <v/>
      </c>
      <c r="W1741" s="19" t="str">
        <f>Data!$H1738</f>
        <v>Japonica</v>
      </c>
      <c r="Y1741" s="41" t="e">
        <f t="shared" si="501"/>
        <v>#REF!</v>
      </c>
      <c r="Z1741" s="8">
        <f t="shared" si="507"/>
        <v>10000</v>
      </c>
      <c r="AA1741" s="8" t="str">
        <f t="shared" si="508"/>
        <v>Kathryn Land</v>
      </c>
      <c r="AB1741" s="8" t="str">
        <f t="shared" si="509"/>
        <v>L</v>
      </c>
      <c r="AC1741" s="8" t="str">
        <f t="shared" si="510"/>
        <v/>
      </c>
      <c r="AD1741" s="8" t="str">
        <f t="shared" si="498"/>
        <v/>
      </c>
      <c r="AE1741" s="8" t="str">
        <f t="shared" si="511"/>
        <v/>
      </c>
      <c r="AF1741" s="5">
        <f t="shared" si="512"/>
        <v>1998</v>
      </c>
      <c r="AG1741" s="46">
        <v>1738</v>
      </c>
      <c r="AH1741" s="47" t="str">
        <f t="shared" si="502"/>
        <v/>
      </c>
      <c r="AI1741" s="48" t="str">
        <f t="shared" si="503"/>
        <v/>
      </c>
      <c r="AK1741" s="22" t="e">
        <f>TRIM(#REF!)</f>
        <v>#REF!</v>
      </c>
      <c r="AL1741" s="23" t="e">
        <f>IF(#REF!=0,"",#REF!)</f>
        <v>#REF!</v>
      </c>
      <c r="AM1741" s="19" t="e">
        <f>IF(#REF!=0,"",#REF!)</f>
        <v>#REF!</v>
      </c>
      <c r="AN1741" s="23" t="e">
        <f>IF($AK1741="","",#REF!)</f>
        <v>#REF!</v>
      </c>
      <c r="AO1741" s="23" t="e">
        <f t="shared" si="513"/>
        <v>#REF!</v>
      </c>
      <c r="AP1741" s="19" t="e">
        <f>IF(#REF!=0,"",#REF!)</f>
        <v>#REF!</v>
      </c>
      <c r="AQ1741" s="19" t="e">
        <f>IF(#REF!=0,"",#REF!)</f>
        <v>#REF!</v>
      </c>
      <c r="AR1741" s="19" t="e">
        <f>IF(#REF!=0,"",#REF!)</f>
        <v>#REF!</v>
      </c>
      <c r="AS1741" s="19" t="e">
        <f>#REF!</f>
        <v>#REF!</v>
      </c>
    </row>
    <row r="1742" spans="4:45" ht="19.5" thickTop="1" thickBot="1" x14ac:dyDescent="0.25">
      <c r="D1742" s="1" t="str">
        <f t="shared" si="499"/>
        <v/>
      </c>
      <c r="E1742" s="1" t="str">
        <f t="shared" si="500"/>
        <v/>
      </c>
      <c r="K1742" s="19" t="str">
        <f t="shared" si="504"/>
        <v/>
      </c>
      <c r="L1742" s="19">
        <f t="shared" si="497"/>
        <v>10000</v>
      </c>
      <c r="M1742" s="22" t="str">
        <f>TRIM(Data!$N1739)</f>
        <v>Kathryn Marbury</v>
      </c>
      <c r="N1742" s="22" t="str">
        <f>TRIM(Data!$A1739)</f>
        <v>Kathryn Marbury</v>
      </c>
      <c r="O1742" s="23">
        <f>IF(Data!$B1739=0,"",Data!$B1739)</f>
        <v>1964</v>
      </c>
      <c r="P1742" s="19" t="str">
        <f>IF(Data!$C1739=0,"",Data!$C1739)</f>
        <v>1</v>
      </c>
      <c r="Q1742" s="23" t="str">
        <f>IF($M1742="","",Data!$E1739)</f>
        <v>M</v>
      </c>
      <c r="R1742" s="23" t="str">
        <f t="shared" si="505"/>
        <v>M</v>
      </c>
      <c r="S1742" s="23" t="str">
        <f t="shared" si="506"/>
        <v>M</v>
      </c>
      <c r="T1742" s="19" t="str">
        <f>IF(Data!$F1739=0,"",Data!$F1739)</f>
        <v/>
      </c>
      <c r="U1742" s="19" t="str">
        <f>IF(Data!$G1739=0,"",Data!$G1739)</f>
        <v/>
      </c>
      <c r="V1742" s="19" t="str">
        <f>IF(Data!$D1739=0,"",Data!$D1739)</f>
        <v/>
      </c>
      <c r="W1742" s="19" t="str">
        <f>Data!$H1739</f>
        <v>Japonica</v>
      </c>
      <c r="Y1742" s="41" t="e">
        <f t="shared" si="501"/>
        <v>#REF!</v>
      </c>
      <c r="Z1742" s="8">
        <f t="shared" si="507"/>
        <v>10000</v>
      </c>
      <c r="AA1742" s="8" t="str">
        <f t="shared" si="508"/>
        <v>Kathryn Marbury</v>
      </c>
      <c r="AB1742" s="8" t="str">
        <f t="shared" si="509"/>
        <v>M</v>
      </c>
      <c r="AC1742" s="8" t="str">
        <f t="shared" si="510"/>
        <v/>
      </c>
      <c r="AD1742" s="8" t="str">
        <f t="shared" si="498"/>
        <v/>
      </c>
      <c r="AE1742" s="8" t="str">
        <f t="shared" si="511"/>
        <v/>
      </c>
      <c r="AF1742" s="5">
        <f t="shared" si="512"/>
        <v>1964</v>
      </c>
      <c r="AG1742" s="46">
        <v>1739</v>
      </c>
      <c r="AH1742" s="47" t="str">
        <f t="shared" si="502"/>
        <v/>
      </c>
      <c r="AI1742" s="48" t="str">
        <f t="shared" si="503"/>
        <v/>
      </c>
      <c r="AK1742" s="22" t="e">
        <f>TRIM(#REF!)</f>
        <v>#REF!</v>
      </c>
      <c r="AL1742" s="23" t="e">
        <f>IF(#REF!=0,"",#REF!)</f>
        <v>#REF!</v>
      </c>
      <c r="AM1742" s="19" t="e">
        <f>IF(#REF!=0,"",#REF!)</f>
        <v>#REF!</v>
      </c>
      <c r="AN1742" s="23" t="e">
        <f>IF($AK1742="","",#REF!)</f>
        <v>#REF!</v>
      </c>
      <c r="AO1742" s="23" t="e">
        <f t="shared" si="513"/>
        <v>#REF!</v>
      </c>
      <c r="AP1742" s="19" t="e">
        <f>IF(#REF!=0,"",#REF!)</f>
        <v>#REF!</v>
      </c>
      <c r="AQ1742" s="19" t="e">
        <f>IF(#REF!=0,"",#REF!)</f>
        <v>#REF!</v>
      </c>
      <c r="AR1742" s="19" t="e">
        <f>IF(#REF!=0,"",#REF!)</f>
        <v>#REF!</v>
      </c>
      <c r="AS1742" s="19" t="e">
        <f>#REF!</f>
        <v>#REF!</v>
      </c>
    </row>
    <row r="1743" spans="4:45" ht="19.5" thickTop="1" thickBot="1" x14ac:dyDescent="0.25">
      <c r="D1743" s="1" t="str">
        <f t="shared" si="499"/>
        <v/>
      </c>
      <c r="E1743" s="1" t="str">
        <f t="shared" si="500"/>
        <v/>
      </c>
      <c r="K1743" s="19" t="str">
        <f t="shared" si="504"/>
        <v/>
      </c>
      <c r="L1743" s="19">
        <f t="shared" si="497"/>
        <v>10000</v>
      </c>
      <c r="M1743" s="22" t="str">
        <f>TRIM(Data!$N1740)</f>
        <v>Kathryn Snow</v>
      </c>
      <c r="N1743" s="22" t="str">
        <f>TRIM(Data!$A1740)</f>
        <v>Kathryn Snow</v>
      </c>
      <c r="O1743" s="23">
        <f>IF(Data!$B1740=0,"",Data!$B1740)</f>
        <v>1965</v>
      </c>
      <c r="P1743" s="19" t="str">
        <f>IF(Data!$C1740=0,"",Data!$C1740)</f>
        <v>1</v>
      </c>
      <c r="Q1743" s="23" t="str">
        <f>IF($M1743="","",Data!$E1740)</f>
        <v>M</v>
      </c>
      <c r="R1743" s="23" t="str">
        <f t="shared" si="505"/>
        <v>M</v>
      </c>
      <c r="S1743" s="23" t="str">
        <f t="shared" si="506"/>
        <v>M</v>
      </c>
      <c r="T1743" s="19" t="str">
        <f>IF(Data!$F1740=0,"",Data!$F1740)</f>
        <v/>
      </c>
      <c r="U1743" s="19" t="str">
        <f>IF(Data!$G1740=0,"",Data!$G1740)</f>
        <v/>
      </c>
      <c r="V1743" s="19" t="str">
        <f>IF(Data!$D1740=0,"",Data!$D1740)</f>
        <v/>
      </c>
      <c r="W1743" s="19" t="str">
        <f>Data!$H1740</f>
        <v>Japonica</v>
      </c>
      <c r="Y1743" s="41" t="e">
        <f t="shared" si="501"/>
        <v>#REF!</v>
      </c>
      <c r="Z1743" s="8">
        <f t="shared" si="507"/>
        <v>10000</v>
      </c>
      <c r="AA1743" s="8" t="str">
        <f t="shared" si="508"/>
        <v>Kathryn Snow</v>
      </c>
      <c r="AB1743" s="8" t="str">
        <f t="shared" si="509"/>
        <v>M</v>
      </c>
      <c r="AC1743" s="8" t="str">
        <f t="shared" si="510"/>
        <v/>
      </c>
      <c r="AD1743" s="8" t="str">
        <f t="shared" si="498"/>
        <v/>
      </c>
      <c r="AE1743" s="8" t="str">
        <f t="shared" si="511"/>
        <v/>
      </c>
      <c r="AF1743" s="5">
        <f t="shared" si="512"/>
        <v>1965</v>
      </c>
      <c r="AG1743" s="46">
        <v>1740</v>
      </c>
      <c r="AH1743" s="47" t="str">
        <f t="shared" si="502"/>
        <v/>
      </c>
      <c r="AI1743" s="48" t="str">
        <f t="shared" si="503"/>
        <v/>
      </c>
      <c r="AK1743" s="22" t="e">
        <f>TRIM(#REF!)</f>
        <v>#REF!</v>
      </c>
      <c r="AL1743" s="23" t="e">
        <f>IF(#REF!=0,"",#REF!)</f>
        <v>#REF!</v>
      </c>
      <c r="AM1743" s="19" t="e">
        <f>IF(#REF!=0,"",#REF!)</f>
        <v>#REF!</v>
      </c>
      <c r="AN1743" s="23" t="e">
        <f>IF($AK1743="","",#REF!)</f>
        <v>#REF!</v>
      </c>
      <c r="AO1743" s="23" t="e">
        <f t="shared" si="513"/>
        <v>#REF!</v>
      </c>
      <c r="AP1743" s="19" t="e">
        <f>IF(#REF!=0,"",#REF!)</f>
        <v>#REF!</v>
      </c>
      <c r="AQ1743" s="19" t="e">
        <f>IF(#REF!=0,"",#REF!)</f>
        <v>#REF!</v>
      </c>
      <c r="AR1743" s="19" t="e">
        <f>IF(#REF!=0,"",#REF!)</f>
        <v>#REF!</v>
      </c>
      <c r="AS1743" s="19" t="e">
        <f>#REF!</f>
        <v>#REF!</v>
      </c>
    </row>
    <row r="1744" spans="4:45" ht="19.5" thickTop="1" thickBot="1" x14ac:dyDescent="0.25">
      <c r="D1744" s="1" t="str">
        <f t="shared" si="499"/>
        <v/>
      </c>
      <c r="E1744" s="1" t="str">
        <f t="shared" si="500"/>
        <v/>
      </c>
      <c r="K1744" s="19" t="str">
        <f t="shared" si="504"/>
        <v/>
      </c>
      <c r="L1744" s="19">
        <f t="shared" si="497"/>
        <v>10000</v>
      </c>
      <c r="M1744" s="22" t="str">
        <f>TRIM(Data!$N1741)</f>
        <v>Kathryn Spooner</v>
      </c>
      <c r="N1744" s="22" t="str">
        <f>TRIM(Data!$A1741)</f>
        <v>Kathryn Spooner</v>
      </c>
      <c r="O1744" s="23">
        <f>IF(Data!$B1741=0,"",Data!$B1741)</f>
        <v>1994</v>
      </c>
      <c r="P1744" s="19" t="str">
        <f>IF(Data!$C1741=0,"",Data!$C1741)</f>
        <v>1</v>
      </c>
      <c r="Q1744" s="23" t="str">
        <f>IF($M1744="","",Data!$E1741)</f>
        <v>L</v>
      </c>
      <c r="R1744" s="23" t="str">
        <f t="shared" si="505"/>
        <v>L</v>
      </c>
      <c r="S1744" s="23" t="str">
        <f t="shared" si="506"/>
        <v>L</v>
      </c>
      <c r="T1744" s="19" t="str">
        <f>IF(Data!$F1741=0,"",Data!$F1741)</f>
        <v>WHITE</v>
      </c>
      <c r="U1744" s="19" t="str">
        <f>IF(Data!$G1741=0,"",Data!$G1741)</f>
        <v/>
      </c>
      <c r="V1744" s="19" t="str">
        <f>IF(Data!$D1741=0,"",Data!$D1741)</f>
        <v/>
      </c>
      <c r="W1744" s="19" t="str">
        <f>Data!$H1741</f>
        <v>Japonica</v>
      </c>
      <c r="Y1744" s="41" t="e">
        <f t="shared" si="501"/>
        <v>#REF!</v>
      </c>
      <c r="Z1744" s="8">
        <f t="shared" si="507"/>
        <v>10000</v>
      </c>
      <c r="AA1744" s="8" t="str">
        <f t="shared" si="508"/>
        <v>Kathryn Spooner</v>
      </c>
      <c r="AB1744" s="8" t="str">
        <f t="shared" si="509"/>
        <v>L</v>
      </c>
      <c r="AC1744" s="8" t="str">
        <f t="shared" si="510"/>
        <v>WHITE</v>
      </c>
      <c r="AD1744" s="8" t="str">
        <f t="shared" si="498"/>
        <v/>
      </c>
      <c r="AE1744" s="8" t="str">
        <f t="shared" si="511"/>
        <v/>
      </c>
      <c r="AF1744" s="5">
        <f t="shared" si="512"/>
        <v>1994</v>
      </c>
      <c r="AG1744" s="46">
        <v>1741</v>
      </c>
      <c r="AH1744" s="47" t="str">
        <f t="shared" si="502"/>
        <v/>
      </c>
      <c r="AI1744" s="48" t="str">
        <f t="shared" si="503"/>
        <v/>
      </c>
      <c r="AK1744" s="22" t="e">
        <f>TRIM(#REF!)</f>
        <v>#REF!</v>
      </c>
      <c r="AL1744" s="23" t="e">
        <f>IF(#REF!=0,"",#REF!)</f>
        <v>#REF!</v>
      </c>
      <c r="AM1744" s="19" t="e">
        <f>IF(#REF!=0,"",#REF!)</f>
        <v>#REF!</v>
      </c>
      <c r="AN1744" s="23" t="e">
        <f>IF($AK1744="","",#REF!)</f>
        <v>#REF!</v>
      </c>
      <c r="AO1744" s="23" t="e">
        <f t="shared" si="513"/>
        <v>#REF!</v>
      </c>
      <c r="AP1744" s="19" t="e">
        <f>IF(#REF!=0,"",#REF!)</f>
        <v>#REF!</v>
      </c>
      <c r="AQ1744" s="19" t="e">
        <f>IF(#REF!=0,"",#REF!)</f>
        <v>#REF!</v>
      </c>
      <c r="AR1744" s="19" t="e">
        <f>IF(#REF!=0,"",#REF!)</f>
        <v>#REF!</v>
      </c>
      <c r="AS1744" s="19" t="e">
        <f>#REF!</f>
        <v>#REF!</v>
      </c>
    </row>
    <row r="1745" spans="4:45" ht="19.5" thickTop="1" thickBot="1" x14ac:dyDescent="0.25">
      <c r="D1745" s="1" t="str">
        <f t="shared" si="499"/>
        <v/>
      </c>
      <c r="E1745" s="1" t="str">
        <f t="shared" si="500"/>
        <v/>
      </c>
      <c r="K1745" s="19" t="str">
        <f t="shared" si="504"/>
        <v/>
      </c>
      <c r="L1745" s="19">
        <f t="shared" si="497"/>
        <v>10000</v>
      </c>
      <c r="M1745" s="22" t="str">
        <f>TRIM(Data!$N1742)</f>
        <v>Katie</v>
      </c>
      <c r="N1745" s="22" t="str">
        <f>TRIM(Data!$A1742)</f>
        <v>Katie</v>
      </c>
      <c r="O1745" s="23">
        <f>IF(Data!$B1742=0,"",Data!$B1742)</f>
        <v>1979</v>
      </c>
      <c r="P1745" s="19" t="str">
        <f>IF(Data!$C1742=0,"",Data!$C1742)</f>
        <v>1</v>
      </c>
      <c r="Q1745" s="23" t="str">
        <f>IF($M1745="","",Data!$E1742)</f>
        <v>VL</v>
      </c>
      <c r="R1745" s="23" t="str">
        <f t="shared" si="505"/>
        <v>VL</v>
      </c>
      <c r="S1745" s="23" t="str">
        <f t="shared" si="506"/>
        <v>VL</v>
      </c>
      <c r="T1745" s="19" t="str">
        <f>IF(Data!$F1742=0,"",Data!$F1742)</f>
        <v/>
      </c>
      <c r="U1745" s="19" t="str">
        <f>IF(Data!$G1742=0,"",Data!$G1742)</f>
        <v/>
      </c>
      <c r="V1745" s="19" t="str">
        <f>IF(Data!$D1742=0,"",Data!$D1742)</f>
        <v/>
      </c>
      <c r="W1745" s="19" t="str">
        <f>Data!$H1742</f>
        <v>Japonica</v>
      </c>
      <c r="Y1745" s="41" t="e">
        <f t="shared" si="501"/>
        <v>#REF!</v>
      </c>
      <c r="Z1745" s="8">
        <f t="shared" si="507"/>
        <v>10000</v>
      </c>
      <c r="AA1745" s="8" t="str">
        <f t="shared" si="508"/>
        <v>Katie</v>
      </c>
      <c r="AB1745" s="8" t="str">
        <f t="shared" si="509"/>
        <v>VL</v>
      </c>
      <c r="AC1745" s="8" t="str">
        <f t="shared" si="510"/>
        <v/>
      </c>
      <c r="AD1745" s="8" t="str">
        <f t="shared" si="498"/>
        <v/>
      </c>
      <c r="AE1745" s="8" t="str">
        <f t="shared" si="511"/>
        <v/>
      </c>
      <c r="AF1745" s="5">
        <f t="shared" si="512"/>
        <v>1979</v>
      </c>
      <c r="AG1745" s="46">
        <v>1742</v>
      </c>
      <c r="AH1745" s="47" t="str">
        <f t="shared" si="502"/>
        <v/>
      </c>
      <c r="AI1745" s="48" t="str">
        <f t="shared" si="503"/>
        <v/>
      </c>
      <c r="AK1745" s="22" t="e">
        <f>TRIM(#REF!)</f>
        <v>#REF!</v>
      </c>
      <c r="AL1745" s="23" t="e">
        <f>IF(#REF!=0,"",#REF!)</f>
        <v>#REF!</v>
      </c>
      <c r="AM1745" s="19" t="e">
        <f>IF(#REF!=0,"",#REF!)</f>
        <v>#REF!</v>
      </c>
      <c r="AN1745" s="23" t="e">
        <f>IF($AK1745="","",#REF!)</f>
        <v>#REF!</v>
      </c>
      <c r="AO1745" s="23" t="e">
        <f t="shared" si="513"/>
        <v>#REF!</v>
      </c>
      <c r="AP1745" s="19" t="e">
        <f>IF(#REF!=0,"",#REF!)</f>
        <v>#REF!</v>
      </c>
      <c r="AQ1745" s="19" t="e">
        <f>IF(#REF!=0,"",#REF!)</f>
        <v>#REF!</v>
      </c>
      <c r="AR1745" s="19" t="e">
        <f>IF(#REF!=0,"",#REF!)</f>
        <v>#REF!</v>
      </c>
      <c r="AS1745" s="19" t="e">
        <f>#REF!</f>
        <v>#REF!</v>
      </c>
    </row>
    <row r="1746" spans="4:45" ht="19.5" thickTop="1" thickBot="1" x14ac:dyDescent="0.25">
      <c r="D1746" s="1" t="str">
        <f t="shared" si="499"/>
        <v/>
      </c>
      <c r="E1746" s="1" t="str">
        <f t="shared" si="500"/>
        <v/>
      </c>
      <c r="K1746" s="19" t="str">
        <f t="shared" si="504"/>
        <v/>
      </c>
      <c r="L1746" s="19">
        <f t="shared" si="497"/>
        <v>10000</v>
      </c>
      <c r="M1746" s="22" t="str">
        <f>TRIM(Data!$N1743)</f>
        <v>Katie Northcutt</v>
      </c>
      <c r="N1746" s="22" t="str">
        <f>TRIM(Data!$A1743)</f>
        <v>Katie Northcutt</v>
      </c>
      <c r="O1746" s="23">
        <f>IF(Data!$B1743=0,"",Data!$B1743)</f>
        <v>2010</v>
      </c>
      <c r="P1746" s="19" t="str">
        <f>IF(Data!$C1743=0,"",Data!$C1743)</f>
        <v>1</v>
      </c>
      <c r="Q1746" s="23" t="str">
        <f>IF($M1746="","",Data!$E1743)</f>
        <v>VL</v>
      </c>
      <c r="R1746" s="23" t="str">
        <f t="shared" si="505"/>
        <v>VL</v>
      </c>
      <c r="S1746" s="23" t="str">
        <f t="shared" si="506"/>
        <v>VL</v>
      </c>
      <c r="T1746" s="19" t="str">
        <f>IF(Data!$F1743=0,"",Data!$F1743)</f>
        <v/>
      </c>
      <c r="U1746" s="19" t="str">
        <f>IF(Data!$G1743=0,"",Data!$G1743)</f>
        <v/>
      </c>
      <c r="V1746" s="19" t="str">
        <f>IF(Data!$D1743=0,"",Data!$D1743)</f>
        <v/>
      </c>
      <c r="W1746" s="19" t="str">
        <f>Data!$H1743</f>
        <v>Japonica</v>
      </c>
      <c r="Y1746" s="41" t="e">
        <f t="shared" si="501"/>
        <v>#REF!</v>
      </c>
      <c r="Z1746" s="8">
        <f t="shared" si="507"/>
        <v>10000</v>
      </c>
      <c r="AA1746" s="8" t="str">
        <f t="shared" si="508"/>
        <v>Katie Northcutt</v>
      </c>
      <c r="AB1746" s="8" t="str">
        <f t="shared" si="509"/>
        <v>VL</v>
      </c>
      <c r="AC1746" s="8" t="str">
        <f t="shared" si="510"/>
        <v/>
      </c>
      <c r="AD1746" s="8" t="str">
        <f t="shared" si="498"/>
        <v/>
      </c>
      <c r="AE1746" s="8" t="str">
        <f t="shared" si="511"/>
        <v/>
      </c>
      <c r="AF1746" s="5">
        <f t="shared" si="512"/>
        <v>2010</v>
      </c>
      <c r="AG1746" s="46">
        <v>1743</v>
      </c>
      <c r="AH1746" s="47" t="str">
        <f t="shared" si="502"/>
        <v/>
      </c>
      <c r="AI1746" s="48" t="str">
        <f t="shared" si="503"/>
        <v/>
      </c>
      <c r="AK1746" s="22" t="e">
        <f>TRIM(#REF!)</f>
        <v>#REF!</v>
      </c>
      <c r="AL1746" s="23" t="e">
        <f>IF(#REF!=0,"",#REF!)</f>
        <v>#REF!</v>
      </c>
      <c r="AM1746" s="19" t="e">
        <f>IF(#REF!=0,"",#REF!)</f>
        <v>#REF!</v>
      </c>
      <c r="AN1746" s="23" t="e">
        <f>IF($AK1746="","",#REF!)</f>
        <v>#REF!</v>
      </c>
      <c r="AO1746" s="23" t="e">
        <f t="shared" si="513"/>
        <v>#REF!</v>
      </c>
      <c r="AP1746" s="19" t="e">
        <f>IF(#REF!=0,"",#REF!)</f>
        <v>#REF!</v>
      </c>
      <c r="AQ1746" s="19" t="e">
        <f>IF(#REF!=0,"",#REF!)</f>
        <v>#REF!</v>
      </c>
      <c r="AR1746" s="19" t="e">
        <f>IF(#REF!=0,"",#REF!)</f>
        <v>#REF!</v>
      </c>
      <c r="AS1746" s="19" t="e">
        <f>#REF!</f>
        <v>#REF!</v>
      </c>
    </row>
    <row r="1747" spans="4:45" ht="19.5" thickTop="1" thickBot="1" x14ac:dyDescent="0.25">
      <c r="D1747" s="1" t="str">
        <f t="shared" si="499"/>
        <v/>
      </c>
      <c r="E1747" s="1" t="str">
        <f t="shared" si="500"/>
        <v/>
      </c>
      <c r="K1747" s="19" t="str">
        <f t="shared" si="504"/>
        <v/>
      </c>
      <c r="L1747" s="19">
        <f t="shared" si="497"/>
        <v>10000</v>
      </c>
      <c r="M1747" s="22" t="str">
        <f>TRIM(Data!$N1744)</f>
        <v>Katie Shipley</v>
      </c>
      <c r="N1747" s="22" t="str">
        <f>TRIM(Data!$A1744)</f>
        <v>Katie Shipley (R)</v>
      </c>
      <c r="O1747" s="23">
        <f>IF(Data!$B1744=0,"",Data!$B1744)</f>
        <v>1996</v>
      </c>
      <c r="P1747" s="19" t="str">
        <f>IF(Data!$C1744=0,"",Data!$C1744)</f>
        <v>1</v>
      </c>
      <c r="Q1747" s="23" t="str">
        <f>IF($M1747="","",Data!$E1744)</f>
        <v>L-VL</v>
      </c>
      <c r="R1747" s="23" t="str">
        <f t="shared" si="505"/>
        <v>L</v>
      </c>
      <c r="S1747" s="23" t="str">
        <f t="shared" si="506"/>
        <v>L</v>
      </c>
      <c r="T1747" s="19" t="str">
        <f>IF(Data!$F1744=0,"",Data!$F1744)</f>
        <v/>
      </c>
      <c r="U1747" s="19" t="str">
        <f>IF(Data!$G1744=0,"",Data!$G1744)</f>
        <v/>
      </c>
      <c r="V1747" s="19" t="str">
        <f>IF(Data!$D1744=0,"",Data!$D1744)</f>
        <v/>
      </c>
      <c r="W1747" s="19" t="str">
        <f>Data!$H1744</f>
        <v>Reticulata</v>
      </c>
      <c r="Y1747" s="41" t="e">
        <f t="shared" si="501"/>
        <v>#REF!</v>
      </c>
      <c r="Z1747" s="8">
        <f t="shared" si="507"/>
        <v>10000</v>
      </c>
      <c r="AA1747" s="8" t="str">
        <f t="shared" si="508"/>
        <v>Katie Shipley</v>
      </c>
      <c r="AB1747" s="8" t="str">
        <f t="shared" si="509"/>
        <v>L</v>
      </c>
      <c r="AC1747" s="8" t="str">
        <f t="shared" si="510"/>
        <v/>
      </c>
      <c r="AD1747" s="8" t="str">
        <f t="shared" si="498"/>
        <v/>
      </c>
      <c r="AE1747" s="8" t="str">
        <f t="shared" si="511"/>
        <v/>
      </c>
      <c r="AF1747" s="5">
        <f t="shared" si="512"/>
        <v>1996</v>
      </c>
      <c r="AG1747" s="46">
        <v>1744</v>
      </c>
      <c r="AH1747" s="47" t="str">
        <f t="shared" si="502"/>
        <v/>
      </c>
      <c r="AI1747" s="48" t="str">
        <f t="shared" si="503"/>
        <v/>
      </c>
      <c r="AK1747" s="22" t="e">
        <f>TRIM(#REF!)</f>
        <v>#REF!</v>
      </c>
      <c r="AL1747" s="23" t="e">
        <f>IF(#REF!=0,"",#REF!)</f>
        <v>#REF!</v>
      </c>
      <c r="AM1747" s="19" t="e">
        <f>IF(#REF!=0,"",#REF!)</f>
        <v>#REF!</v>
      </c>
      <c r="AN1747" s="23" t="e">
        <f>IF($AK1747="","",#REF!)</f>
        <v>#REF!</v>
      </c>
      <c r="AO1747" s="23" t="e">
        <f t="shared" si="513"/>
        <v>#REF!</v>
      </c>
      <c r="AP1747" s="19" t="e">
        <f>IF(#REF!=0,"",#REF!)</f>
        <v>#REF!</v>
      </c>
      <c r="AQ1747" s="19" t="e">
        <f>IF(#REF!=0,"",#REF!)</f>
        <v>#REF!</v>
      </c>
      <c r="AR1747" s="19" t="e">
        <f>IF(#REF!=0,"",#REF!)</f>
        <v>#REF!</v>
      </c>
      <c r="AS1747" s="19" t="e">
        <f>#REF!</f>
        <v>#REF!</v>
      </c>
    </row>
    <row r="1748" spans="4:45" ht="19.5" thickTop="1" thickBot="1" x14ac:dyDescent="0.25">
      <c r="D1748" s="1" t="str">
        <f t="shared" si="499"/>
        <v/>
      </c>
      <c r="E1748" s="1" t="str">
        <f t="shared" si="500"/>
        <v/>
      </c>
      <c r="K1748" s="19" t="str">
        <f t="shared" si="504"/>
        <v/>
      </c>
      <c r="L1748" s="19">
        <f t="shared" si="497"/>
        <v>10000</v>
      </c>
      <c r="M1748" s="22" t="str">
        <f>TRIM(Data!$N1745)</f>
        <v>Katie Wootton</v>
      </c>
      <c r="N1748" s="22" t="str">
        <f>TRIM(Data!$A1745)</f>
        <v>Katie Wootton</v>
      </c>
      <c r="O1748" s="23">
        <f>IF(Data!$B1745=0,"",Data!$B1745)</f>
        <v>2000</v>
      </c>
      <c r="P1748" s="19" t="str">
        <f>IF(Data!$C1745=0,"",Data!$C1745)</f>
        <v>1</v>
      </c>
      <c r="Q1748" s="23" t="str">
        <f>IF($M1748="","",Data!$E1745)</f>
        <v>VL</v>
      </c>
      <c r="R1748" s="23" t="str">
        <f t="shared" si="505"/>
        <v>VL</v>
      </c>
      <c r="S1748" s="23" t="str">
        <f t="shared" si="506"/>
        <v>VL</v>
      </c>
      <c r="T1748" s="19" t="str">
        <f>IF(Data!$F1745=0,"",Data!$F1745)</f>
        <v/>
      </c>
      <c r="U1748" s="19" t="str">
        <f>IF(Data!$G1745=0,"",Data!$G1745)</f>
        <v/>
      </c>
      <c r="V1748" s="19" t="str">
        <f>IF(Data!$D1745=0,"",Data!$D1745)</f>
        <v/>
      </c>
      <c r="W1748" s="19" t="str">
        <f>Data!$H1745</f>
        <v>Japonica</v>
      </c>
      <c r="Y1748" s="41" t="e">
        <f t="shared" si="501"/>
        <v>#REF!</v>
      </c>
      <c r="Z1748" s="8">
        <f t="shared" si="507"/>
        <v>10000</v>
      </c>
      <c r="AA1748" s="8" t="str">
        <f t="shared" si="508"/>
        <v>Katie Wootton</v>
      </c>
      <c r="AB1748" s="8" t="str">
        <f t="shared" si="509"/>
        <v>VL</v>
      </c>
      <c r="AC1748" s="8" t="str">
        <f t="shared" si="510"/>
        <v/>
      </c>
      <c r="AD1748" s="8" t="str">
        <f t="shared" si="498"/>
        <v/>
      </c>
      <c r="AE1748" s="8" t="str">
        <f t="shared" si="511"/>
        <v/>
      </c>
      <c r="AF1748" s="5">
        <f t="shared" si="512"/>
        <v>2000</v>
      </c>
      <c r="AG1748" s="46">
        <v>1745</v>
      </c>
      <c r="AH1748" s="47" t="str">
        <f t="shared" si="502"/>
        <v/>
      </c>
      <c r="AI1748" s="48" t="str">
        <f t="shared" si="503"/>
        <v/>
      </c>
      <c r="AK1748" s="22" t="e">
        <f>TRIM(#REF!)</f>
        <v>#REF!</v>
      </c>
      <c r="AL1748" s="23" t="e">
        <f>IF(#REF!=0,"",#REF!)</f>
        <v>#REF!</v>
      </c>
      <c r="AM1748" s="19" t="e">
        <f>IF(#REF!=0,"",#REF!)</f>
        <v>#REF!</v>
      </c>
      <c r="AN1748" s="23" t="e">
        <f>IF($AK1748="","",#REF!)</f>
        <v>#REF!</v>
      </c>
      <c r="AO1748" s="23" t="e">
        <f t="shared" si="513"/>
        <v>#REF!</v>
      </c>
      <c r="AP1748" s="19" t="e">
        <f>IF(#REF!=0,"",#REF!)</f>
        <v>#REF!</v>
      </c>
      <c r="AQ1748" s="19" t="e">
        <f>IF(#REF!=0,"",#REF!)</f>
        <v>#REF!</v>
      </c>
      <c r="AR1748" s="19" t="e">
        <f>IF(#REF!=0,"",#REF!)</f>
        <v>#REF!</v>
      </c>
      <c r="AS1748" s="19" t="e">
        <f>#REF!</f>
        <v>#REF!</v>
      </c>
    </row>
    <row r="1749" spans="4:45" ht="19.5" thickTop="1" thickBot="1" x14ac:dyDescent="0.25">
      <c r="D1749" s="1" t="str">
        <f t="shared" si="499"/>
        <v/>
      </c>
      <c r="E1749" s="1" t="str">
        <f t="shared" si="500"/>
        <v/>
      </c>
      <c r="K1749" s="19" t="str">
        <f t="shared" si="504"/>
        <v/>
      </c>
      <c r="L1749" s="19">
        <f t="shared" si="497"/>
        <v>10000</v>
      </c>
      <c r="M1749" s="22" t="str">
        <f>TRIM(Data!$N1746)</f>
        <v>Katsuya Nomura</v>
      </c>
      <c r="N1749" s="22" t="str">
        <f>TRIM(Data!$A1746)</f>
        <v>Katsuya Nomura</v>
      </c>
      <c r="O1749" s="23">
        <f>IF(Data!$B1746=0,"",Data!$B1746)</f>
        <v>2012</v>
      </c>
      <c r="P1749" s="19" t="str">
        <f>IF(Data!$C1746=0,"",Data!$C1746)</f>
        <v>1</v>
      </c>
      <c r="Q1749" s="23" t="str">
        <f>IF($M1749="","",Data!$E1746)</f>
        <v>S-M</v>
      </c>
      <c r="R1749" s="23" t="str">
        <f t="shared" si="505"/>
        <v>S</v>
      </c>
      <c r="S1749" s="23" t="str">
        <f t="shared" si="506"/>
        <v>S</v>
      </c>
      <c r="T1749" s="19" t="str">
        <f>IF(Data!$F1746=0,"",Data!$F1746)</f>
        <v/>
      </c>
      <c r="U1749" s="19" t="str">
        <f>IF(Data!$G1746=0,"",Data!$G1746)</f>
        <v/>
      </c>
      <c r="V1749" s="19" t="str">
        <f>IF(Data!$D1746=0,"",Data!$D1746)</f>
        <v/>
      </c>
      <c r="W1749" s="19" t="str">
        <f>Data!$H1746</f>
        <v>Japonica</v>
      </c>
      <c r="Y1749" s="41" t="e">
        <f t="shared" si="501"/>
        <v>#REF!</v>
      </c>
      <c r="Z1749" s="8">
        <f t="shared" si="507"/>
        <v>10000</v>
      </c>
      <c r="AA1749" s="8" t="str">
        <f t="shared" si="508"/>
        <v>Katsuya Nomura</v>
      </c>
      <c r="AB1749" s="8" t="str">
        <f t="shared" si="509"/>
        <v>S</v>
      </c>
      <c r="AC1749" s="8" t="str">
        <f t="shared" si="510"/>
        <v/>
      </c>
      <c r="AD1749" s="8" t="str">
        <f t="shared" si="498"/>
        <v/>
      </c>
      <c r="AE1749" s="8" t="str">
        <f t="shared" si="511"/>
        <v/>
      </c>
      <c r="AF1749" s="5">
        <f t="shared" si="512"/>
        <v>2012</v>
      </c>
      <c r="AG1749" s="46">
        <v>1746</v>
      </c>
      <c r="AH1749" s="47" t="str">
        <f t="shared" si="502"/>
        <v/>
      </c>
      <c r="AI1749" s="48" t="str">
        <f t="shared" si="503"/>
        <v/>
      </c>
      <c r="AK1749" s="22" t="e">
        <f>TRIM(#REF!)</f>
        <v>#REF!</v>
      </c>
      <c r="AL1749" s="23" t="e">
        <f>IF(#REF!=0,"",#REF!)</f>
        <v>#REF!</v>
      </c>
      <c r="AM1749" s="19" t="e">
        <f>IF(#REF!=0,"",#REF!)</f>
        <v>#REF!</v>
      </c>
      <c r="AN1749" s="23" t="e">
        <f>IF($AK1749="","",#REF!)</f>
        <v>#REF!</v>
      </c>
      <c r="AO1749" s="23" t="e">
        <f t="shared" si="513"/>
        <v>#REF!</v>
      </c>
      <c r="AP1749" s="19" t="e">
        <f>IF(#REF!=0,"",#REF!)</f>
        <v>#REF!</v>
      </c>
      <c r="AQ1749" s="19" t="e">
        <f>IF(#REF!=0,"",#REF!)</f>
        <v>#REF!</v>
      </c>
      <c r="AR1749" s="19" t="e">
        <f>IF(#REF!=0,"",#REF!)</f>
        <v>#REF!</v>
      </c>
      <c r="AS1749" s="19" t="e">
        <f>#REF!</f>
        <v>#REF!</v>
      </c>
    </row>
    <row r="1750" spans="4:45" ht="19.5" thickTop="1" thickBot="1" x14ac:dyDescent="0.25">
      <c r="D1750" s="1" t="str">
        <f t="shared" si="499"/>
        <v/>
      </c>
      <c r="E1750" s="1" t="str">
        <f t="shared" si="500"/>
        <v/>
      </c>
      <c r="K1750" s="19" t="str">
        <f t="shared" si="504"/>
        <v/>
      </c>
      <c r="L1750" s="19">
        <f t="shared" ref="L1750:L1813" si="514">IF(ISERROR(SEARCH($B$2,M1750)),10000,IF(SEARCH($B$2,M1750)=1,SEARCH($B$2,M1750)+ROW()/100000,10000))</f>
        <v>10000</v>
      </c>
      <c r="M1750" s="22" t="str">
        <f>TRIM(Data!$N1747)</f>
        <v>Kay Acker</v>
      </c>
      <c r="N1750" s="22" t="str">
        <f>TRIM(Data!$A1747)</f>
        <v>Kay Acker</v>
      </c>
      <c r="O1750" s="23">
        <f>IF(Data!$B1747=0,"",Data!$B1747)</f>
        <v>1969</v>
      </c>
      <c r="P1750" s="19" t="str">
        <f>IF(Data!$C1747=0,"",Data!$C1747)</f>
        <v>1</v>
      </c>
      <c r="Q1750" s="23" t="str">
        <f>IF($M1750="","",Data!$E1747)</f>
        <v>M</v>
      </c>
      <c r="R1750" s="23" t="str">
        <f t="shared" si="505"/>
        <v>M</v>
      </c>
      <c r="S1750" s="23" t="str">
        <f t="shared" si="506"/>
        <v>M</v>
      </c>
      <c r="T1750" s="19" t="str">
        <f>IF(Data!$F1747=0,"",Data!$F1747)</f>
        <v/>
      </c>
      <c r="U1750" s="19" t="str">
        <f>IF(Data!$G1747=0,"",Data!$G1747)</f>
        <v>FD</v>
      </c>
      <c r="V1750" s="19" t="str">
        <f>IF(Data!$D1747=0,"",Data!$D1747)</f>
        <v/>
      </c>
      <c r="W1750" s="19" t="str">
        <f>Data!$H1747</f>
        <v>Japonica</v>
      </c>
      <c r="Y1750" s="41" t="e">
        <f t="shared" si="501"/>
        <v>#REF!</v>
      </c>
      <c r="Z1750" s="8">
        <f t="shared" si="507"/>
        <v>10000</v>
      </c>
      <c r="AA1750" s="8" t="str">
        <f t="shared" si="508"/>
        <v>Kay Acker</v>
      </c>
      <c r="AB1750" s="8" t="str">
        <f t="shared" si="509"/>
        <v>M</v>
      </c>
      <c r="AC1750" s="8" t="str">
        <f t="shared" si="510"/>
        <v/>
      </c>
      <c r="AD1750" s="8" t="str">
        <f t="shared" ref="AD1750:AD1813" si="515">U1750</f>
        <v>FD</v>
      </c>
      <c r="AE1750" s="8" t="str">
        <f t="shared" si="511"/>
        <v/>
      </c>
      <c r="AF1750" s="5">
        <f t="shared" si="512"/>
        <v>1969</v>
      </c>
      <c r="AG1750" s="46">
        <v>1747</v>
      </c>
      <c r="AH1750" s="47" t="str">
        <f t="shared" si="502"/>
        <v/>
      </c>
      <c r="AI1750" s="48" t="str">
        <f t="shared" si="503"/>
        <v/>
      </c>
      <c r="AK1750" s="22" t="e">
        <f>TRIM(#REF!)</f>
        <v>#REF!</v>
      </c>
      <c r="AL1750" s="23" t="e">
        <f>IF(#REF!=0,"",#REF!)</f>
        <v>#REF!</v>
      </c>
      <c r="AM1750" s="19" t="e">
        <f>IF(#REF!=0,"",#REF!)</f>
        <v>#REF!</v>
      </c>
      <c r="AN1750" s="23" t="e">
        <f>IF($AK1750="","",#REF!)</f>
        <v>#REF!</v>
      </c>
      <c r="AO1750" s="23" t="e">
        <f t="shared" si="513"/>
        <v>#REF!</v>
      </c>
      <c r="AP1750" s="19" t="e">
        <f>IF(#REF!=0,"",#REF!)</f>
        <v>#REF!</v>
      </c>
      <c r="AQ1750" s="19" t="e">
        <f>IF(#REF!=0,"",#REF!)</f>
        <v>#REF!</v>
      </c>
      <c r="AR1750" s="19" t="e">
        <f>IF(#REF!=0,"",#REF!)</f>
        <v>#REF!</v>
      </c>
      <c r="AS1750" s="19" t="e">
        <f>#REF!</f>
        <v>#REF!</v>
      </c>
    </row>
    <row r="1751" spans="4:45" ht="19.5" thickTop="1" thickBot="1" x14ac:dyDescent="0.25">
      <c r="D1751" s="1" t="str">
        <f t="shared" si="499"/>
        <v/>
      </c>
      <c r="E1751" s="1" t="str">
        <f t="shared" si="500"/>
        <v/>
      </c>
      <c r="K1751" s="19" t="str">
        <f t="shared" si="504"/>
        <v/>
      </c>
      <c r="L1751" s="19">
        <f t="shared" si="514"/>
        <v>10000</v>
      </c>
      <c r="M1751" s="22" t="str">
        <f>TRIM(Data!$N1748)</f>
        <v>Kay Berridge</v>
      </c>
      <c r="N1751" s="22" t="str">
        <f>TRIM(Data!$A1748)</f>
        <v>Kay Berridge</v>
      </c>
      <c r="O1751" s="23">
        <f>IF(Data!$B1748=0,"",Data!$B1748)</f>
        <v>1979</v>
      </c>
      <c r="P1751" s="19" t="str">
        <f>IF(Data!$C1748=0,"",Data!$C1748)</f>
        <v>1</v>
      </c>
      <c r="Q1751" s="23" t="str">
        <f>IF($M1751="","",Data!$E1748)</f>
        <v>S</v>
      </c>
      <c r="R1751" s="23" t="str">
        <f t="shared" si="505"/>
        <v>S</v>
      </c>
      <c r="S1751" s="23" t="str">
        <f t="shared" si="506"/>
        <v>S</v>
      </c>
      <c r="T1751" s="19" t="str">
        <f>IF(Data!$F1748=0,"",Data!$F1748)</f>
        <v/>
      </c>
      <c r="U1751" s="19" t="str">
        <f>IF(Data!$G1748=0,"",Data!$G1748)</f>
        <v>FD</v>
      </c>
      <c r="V1751" s="19" t="str">
        <f>IF(Data!$D1748=0,"",Data!$D1748)</f>
        <v/>
      </c>
      <c r="W1751" s="19" t="str">
        <f>Data!$H1748</f>
        <v>Japonica</v>
      </c>
      <c r="Y1751" s="41" t="e">
        <f t="shared" si="501"/>
        <v>#REF!</v>
      </c>
      <c r="Z1751" s="8">
        <f t="shared" si="507"/>
        <v>10000</v>
      </c>
      <c r="AA1751" s="8" t="str">
        <f t="shared" si="508"/>
        <v>Kay Berridge</v>
      </c>
      <c r="AB1751" s="8" t="str">
        <f t="shared" si="509"/>
        <v>S</v>
      </c>
      <c r="AC1751" s="8" t="str">
        <f t="shared" si="510"/>
        <v/>
      </c>
      <c r="AD1751" s="8" t="str">
        <f t="shared" si="515"/>
        <v>FD</v>
      </c>
      <c r="AE1751" s="8" t="str">
        <f t="shared" si="511"/>
        <v/>
      </c>
      <c r="AF1751" s="5">
        <f t="shared" si="512"/>
        <v>1979</v>
      </c>
      <c r="AG1751" s="46">
        <v>1748</v>
      </c>
      <c r="AH1751" s="47" t="str">
        <f t="shared" si="502"/>
        <v/>
      </c>
      <c r="AI1751" s="48" t="str">
        <f t="shared" si="503"/>
        <v/>
      </c>
      <c r="AK1751" s="22" t="e">
        <f>TRIM(#REF!)</f>
        <v>#REF!</v>
      </c>
      <c r="AL1751" s="23" t="e">
        <f>IF(#REF!=0,"",#REF!)</f>
        <v>#REF!</v>
      </c>
      <c r="AM1751" s="19" t="e">
        <f>IF(#REF!=0,"",#REF!)</f>
        <v>#REF!</v>
      </c>
      <c r="AN1751" s="23" t="e">
        <f>IF($AK1751="","",#REF!)</f>
        <v>#REF!</v>
      </c>
      <c r="AO1751" s="23" t="e">
        <f t="shared" si="513"/>
        <v>#REF!</v>
      </c>
      <c r="AP1751" s="19" t="e">
        <f>IF(#REF!=0,"",#REF!)</f>
        <v>#REF!</v>
      </c>
      <c r="AQ1751" s="19" t="e">
        <f>IF(#REF!=0,"",#REF!)</f>
        <v>#REF!</v>
      </c>
      <c r="AR1751" s="19" t="e">
        <f>IF(#REF!=0,"",#REF!)</f>
        <v>#REF!</v>
      </c>
      <c r="AS1751" s="19" t="e">
        <f>#REF!</f>
        <v>#REF!</v>
      </c>
    </row>
    <row r="1752" spans="4:45" ht="19.5" thickTop="1" thickBot="1" x14ac:dyDescent="0.25">
      <c r="D1752" s="1" t="str">
        <f t="shared" si="499"/>
        <v/>
      </c>
      <c r="E1752" s="1" t="str">
        <f t="shared" si="500"/>
        <v/>
      </c>
      <c r="K1752" s="19" t="str">
        <f t="shared" si="504"/>
        <v/>
      </c>
      <c r="L1752" s="19">
        <f t="shared" si="514"/>
        <v>10000</v>
      </c>
      <c r="M1752" s="22" t="str">
        <f>TRIM(Data!$N1749)</f>
        <v>Kay Berridge Red</v>
      </c>
      <c r="N1752" s="22" t="str">
        <f>TRIM(Data!$A1749)</f>
        <v>Kay Berridge Red</v>
      </c>
      <c r="O1752" s="23">
        <f>IF(Data!$B1749=0,"",Data!$B1749)</f>
        <v>2013</v>
      </c>
      <c r="P1752" s="19" t="str">
        <f>IF(Data!$C1749=0,"",Data!$C1749)</f>
        <v>1</v>
      </c>
      <c r="Q1752" s="23" t="str">
        <f>IF($M1752="","",Data!$E1749)</f>
        <v>S</v>
      </c>
      <c r="R1752" s="23" t="str">
        <f t="shared" si="505"/>
        <v>S</v>
      </c>
      <c r="S1752" s="23" t="str">
        <f t="shared" si="506"/>
        <v>S</v>
      </c>
      <c r="T1752" s="19" t="str">
        <f>IF(Data!$F1749=0,"",Data!$F1749)</f>
        <v/>
      </c>
      <c r="U1752" s="19" t="str">
        <f>IF(Data!$G1749=0,"",Data!$G1749)</f>
        <v>FD</v>
      </c>
      <c r="V1752" s="19" t="str">
        <f>IF(Data!$D1749=0,"",Data!$D1749)</f>
        <v/>
      </c>
      <c r="W1752" s="19" t="str">
        <f>Data!$H1749</f>
        <v>Japonica</v>
      </c>
      <c r="Y1752" s="41" t="e">
        <f t="shared" si="501"/>
        <v>#REF!</v>
      </c>
      <c r="Z1752" s="8">
        <f t="shared" si="507"/>
        <v>10000</v>
      </c>
      <c r="AA1752" s="8" t="str">
        <f t="shared" si="508"/>
        <v>Kay Berridge Red</v>
      </c>
      <c r="AB1752" s="8" t="str">
        <f t="shared" si="509"/>
        <v>S</v>
      </c>
      <c r="AC1752" s="8" t="str">
        <f t="shared" si="510"/>
        <v/>
      </c>
      <c r="AD1752" s="8" t="str">
        <f t="shared" si="515"/>
        <v>FD</v>
      </c>
      <c r="AE1752" s="8" t="str">
        <f t="shared" si="511"/>
        <v/>
      </c>
      <c r="AF1752" s="5">
        <f t="shared" si="512"/>
        <v>2013</v>
      </c>
      <c r="AG1752" s="46">
        <v>1749</v>
      </c>
      <c r="AH1752" s="47" t="str">
        <f t="shared" si="502"/>
        <v/>
      </c>
      <c r="AI1752" s="48" t="str">
        <f t="shared" si="503"/>
        <v/>
      </c>
      <c r="AK1752" s="22" t="e">
        <f>TRIM(#REF!)</f>
        <v>#REF!</v>
      </c>
      <c r="AL1752" s="23" t="e">
        <f>IF(#REF!=0,"",#REF!)</f>
        <v>#REF!</v>
      </c>
      <c r="AM1752" s="19" t="e">
        <f>IF(#REF!=0,"",#REF!)</f>
        <v>#REF!</v>
      </c>
      <c r="AN1752" s="23" t="e">
        <f>IF($AK1752="","",#REF!)</f>
        <v>#REF!</v>
      </c>
      <c r="AO1752" s="23" t="e">
        <f t="shared" si="513"/>
        <v>#REF!</v>
      </c>
      <c r="AP1752" s="19" t="e">
        <f>IF(#REF!=0,"",#REF!)</f>
        <v>#REF!</v>
      </c>
      <c r="AQ1752" s="19" t="e">
        <f>IF(#REF!=0,"",#REF!)</f>
        <v>#REF!</v>
      </c>
      <c r="AR1752" s="19" t="e">
        <f>IF(#REF!=0,"",#REF!)</f>
        <v>#REF!</v>
      </c>
      <c r="AS1752" s="19" t="e">
        <f>#REF!</f>
        <v>#REF!</v>
      </c>
    </row>
    <row r="1753" spans="4:45" ht="19.5" thickTop="1" thickBot="1" x14ac:dyDescent="0.25">
      <c r="D1753" s="1" t="str">
        <f t="shared" si="499"/>
        <v/>
      </c>
      <c r="E1753" s="1" t="str">
        <f t="shared" si="500"/>
        <v/>
      </c>
      <c r="K1753" s="19" t="str">
        <f t="shared" si="504"/>
        <v/>
      </c>
      <c r="L1753" s="19">
        <f t="shared" si="514"/>
        <v>10000</v>
      </c>
      <c r="M1753" s="22" t="str">
        <f>TRIM(Data!$N1750)</f>
        <v>Kay Hallstone</v>
      </c>
      <c r="N1753" s="22" t="str">
        <f>TRIM(Data!$A1750)</f>
        <v>Kay Hallstone (R)</v>
      </c>
      <c r="O1753" s="23">
        <f>IF(Data!$B1750=0,"",Data!$B1750)</f>
        <v>1992</v>
      </c>
      <c r="P1753" s="19" t="str">
        <f>IF(Data!$C1750=0,"",Data!$C1750)</f>
        <v>1</v>
      </c>
      <c r="Q1753" s="23" t="str">
        <f>IF($M1753="","",Data!$E1750)</f>
        <v>VL</v>
      </c>
      <c r="R1753" s="23" t="str">
        <f t="shared" si="505"/>
        <v>VL</v>
      </c>
      <c r="S1753" s="23" t="str">
        <f t="shared" si="506"/>
        <v>VL</v>
      </c>
      <c r="T1753" s="19" t="str">
        <f>IF(Data!$F1750=0,"",Data!$F1750)</f>
        <v/>
      </c>
      <c r="U1753" s="19" t="str">
        <f>IF(Data!$G1750=0,"",Data!$G1750)</f>
        <v/>
      </c>
      <c r="V1753" s="19" t="str">
        <f>IF(Data!$D1750=0,"",Data!$D1750)</f>
        <v/>
      </c>
      <c r="W1753" s="19" t="str">
        <f>Data!$H1750</f>
        <v>Reticulata</v>
      </c>
      <c r="Y1753" s="41" t="e">
        <f t="shared" si="501"/>
        <v>#REF!</v>
      </c>
      <c r="Z1753" s="8">
        <f t="shared" si="507"/>
        <v>10000</v>
      </c>
      <c r="AA1753" s="8" t="str">
        <f t="shared" si="508"/>
        <v>Kay Hallstone</v>
      </c>
      <c r="AB1753" s="8" t="str">
        <f t="shared" si="509"/>
        <v>VL</v>
      </c>
      <c r="AC1753" s="8" t="str">
        <f t="shared" si="510"/>
        <v/>
      </c>
      <c r="AD1753" s="8" t="str">
        <f t="shared" si="515"/>
        <v/>
      </c>
      <c r="AE1753" s="8" t="str">
        <f t="shared" si="511"/>
        <v/>
      </c>
      <c r="AF1753" s="5">
        <f t="shared" si="512"/>
        <v>1992</v>
      </c>
      <c r="AG1753" s="46">
        <v>1750</v>
      </c>
      <c r="AH1753" s="47" t="str">
        <f t="shared" si="502"/>
        <v/>
      </c>
      <c r="AI1753" s="48" t="str">
        <f t="shared" si="503"/>
        <v/>
      </c>
      <c r="AK1753" s="22" t="e">
        <f>TRIM(#REF!)</f>
        <v>#REF!</v>
      </c>
      <c r="AL1753" s="23" t="e">
        <f>IF(#REF!=0,"",#REF!)</f>
        <v>#REF!</v>
      </c>
      <c r="AM1753" s="19" t="e">
        <f>IF(#REF!=0,"",#REF!)</f>
        <v>#REF!</v>
      </c>
      <c r="AN1753" s="23" t="e">
        <f>IF($AK1753="","",#REF!)</f>
        <v>#REF!</v>
      </c>
      <c r="AO1753" s="23" t="e">
        <f t="shared" si="513"/>
        <v>#REF!</v>
      </c>
      <c r="AP1753" s="19" t="e">
        <f>IF(#REF!=0,"",#REF!)</f>
        <v>#REF!</v>
      </c>
      <c r="AQ1753" s="19" t="e">
        <f>IF(#REF!=0,"",#REF!)</f>
        <v>#REF!</v>
      </c>
      <c r="AR1753" s="19" t="e">
        <f>IF(#REF!=0,"",#REF!)</f>
        <v>#REF!</v>
      </c>
      <c r="AS1753" s="19" t="e">
        <f>#REF!</f>
        <v>#REF!</v>
      </c>
    </row>
    <row r="1754" spans="4:45" ht="19.5" thickTop="1" thickBot="1" x14ac:dyDescent="0.25">
      <c r="D1754" s="1" t="str">
        <f t="shared" si="499"/>
        <v/>
      </c>
      <c r="E1754" s="1" t="str">
        <f t="shared" si="500"/>
        <v/>
      </c>
      <c r="K1754" s="19" t="str">
        <f t="shared" si="504"/>
        <v/>
      </c>
      <c r="L1754" s="19">
        <f t="shared" si="514"/>
        <v>10000</v>
      </c>
      <c r="M1754" s="22" t="str">
        <f>TRIM(Data!$N1751)</f>
        <v>Kay Thomerson</v>
      </c>
      <c r="N1754" s="22" t="str">
        <f>TRIM(Data!$A1751)</f>
        <v>Kay Thomerson (R)</v>
      </c>
      <c r="O1754" s="23">
        <f>IF(Data!$B1751=0,"",Data!$B1751)</f>
        <v>2010</v>
      </c>
      <c r="P1754" s="19" t="str">
        <f>IF(Data!$C1751=0,"",Data!$C1751)</f>
        <v>1</v>
      </c>
      <c r="Q1754" s="23" t="str">
        <f>IF($M1754="","",Data!$E1751)</f>
        <v>L</v>
      </c>
      <c r="R1754" s="23" t="str">
        <f t="shared" si="505"/>
        <v>L</v>
      </c>
      <c r="S1754" s="23" t="str">
        <f t="shared" si="506"/>
        <v>L</v>
      </c>
      <c r="T1754" s="19" t="str">
        <f>IF(Data!$F1751=0,"",Data!$F1751)</f>
        <v/>
      </c>
      <c r="U1754" s="19" t="str">
        <f>IF(Data!$G1751=0,"",Data!$G1751)</f>
        <v/>
      </c>
      <c r="V1754" s="19" t="str">
        <f>IF(Data!$D1751=0,"",Data!$D1751)</f>
        <v/>
      </c>
      <c r="W1754" s="19" t="str">
        <f>Data!$H1751</f>
        <v>Reticulata</v>
      </c>
      <c r="Y1754" s="41" t="e">
        <f t="shared" si="501"/>
        <v>#REF!</v>
      </c>
      <c r="Z1754" s="8">
        <f t="shared" si="507"/>
        <v>10000</v>
      </c>
      <c r="AA1754" s="8" t="str">
        <f t="shared" si="508"/>
        <v>Kay Thomerson</v>
      </c>
      <c r="AB1754" s="8" t="str">
        <f t="shared" si="509"/>
        <v>L</v>
      </c>
      <c r="AC1754" s="8" t="str">
        <f t="shared" si="510"/>
        <v/>
      </c>
      <c r="AD1754" s="8" t="str">
        <f t="shared" si="515"/>
        <v/>
      </c>
      <c r="AE1754" s="8" t="str">
        <f t="shared" si="511"/>
        <v/>
      </c>
      <c r="AF1754" s="5">
        <f t="shared" si="512"/>
        <v>2010</v>
      </c>
      <c r="AG1754" s="46">
        <v>1751</v>
      </c>
      <c r="AH1754" s="47" t="str">
        <f t="shared" si="502"/>
        <v/>
      </c>
      <c r="AI1754" s="48" t="str">
        <f t="shared" si="503"/>
        <v/>
      </c>
      <c r="AK1754" s="22" t="e">
        <f>TRIM(#REF!)</f>
        <v>#REF!</v>
      </c>
      <c r="AL1754" s="23" t="e">
        <f>IF(#REF!=0,"",#REF!)</f>
        <v>#REF!</v>
      </c>
      <c r="AM1754" s="19" t="e">
        <f>IF(#REF!=0,"",#REF!)</f>
        <v>#REF!</v>
      </c>
      <c r="AN1754" s="23" t="e">
        <f>IF($AK1754="","",#REF!)</f>
        <v>#REF!</v>
      </c>
      <c r="AO1754" s="23" t="e">
        <f t="shared" si="513"/>
        <v>#REF!</v>
      </c>
      <c r="AP1754" s="19" t="e">
        <f>IF(#REF!=0,"",#REF!)</f>
        <v>#REF!</v>
      </c>
      <c r="AQ1754" s="19" t="e">
        <f>IF(#REF!=0,"",#REF!)</f>
        <v>#REF!</v>
      </c>
      <c r="AR1754" s="19" t="e">
        <f>IF(#REF!=0,"",#REF!)</f>
        <v>#REF!</v>
      </c>
      <c r="AS1754" s="19" t="e">
        <f>#REF!</f>
        <v>#REF!</v>
      </c>
    </row>
    <row r="1755" spans="4:45" ht="19.5" thickTop="1" thickBot="1" x14ac:dyDescent="0.25">
      <c r="D1755" s="1" t="str">
        <f t="shared" si="499"/>
        <v/>
      </c>
      <c r="E1755" s="1" t="str">
        <f t="shared" si="500"/>
        <v/>
      </c>
      <c r="K1755" s="19" t="str">
        <f t="shared" si="504"/>
        <v/>
      </c>
      <c r="L1755" s="19">
        <f t="shared" si="514"/>
        <v>10000</v>
      </c>
      <c r="M1755" s="22" t="str">
        <f>TRIM(Data!$N1752)</f>
        <v>Kay Truesdale</v>
      </c>
      <c r="N1755" s="22" t="str">
        <f>TRIM(Data!$A1752)</f>
        <v>Kay Truesdale</v>
      </c>
      <c r="O1755" s="23">
        <f>IF(Data!$B1752=0,"",Data!$B1752)</f>
        <v>1962</v>
      </c>
      <c r="P1755" s="19" t="str">
        <f>IF(Data!$C1752=0,"",Data!$C1752)</f>
        <v>1</v>
      </c>
      <c r="Q1755" s="23" t="str">
        <f>IF($M1755="","",Data!$E1752)</f>
        <v>L</v>
      </c>
      <c r="R1755" s="23" t="str">
        <f t="shared" si="505"/>
        <v>L</v>
      </c>
      <c r="S1755" s="23" t="str">
        <f t="shared" si="506"/>
        <v>L</v>
      </c>
      <c r="T1755" s="19" t="str">
        <f>IF(Data!$F1752=0,"",Data!$F1752)</f>
        <v/>
      </c>
      <c r="U1755" s="19" t="str">
        <f>IF(Data!$G1752=0,"",Data!$G1752)</f>
        <v/>
      </c>
      <c r="V1755" s="19" t="str">
        <f>IF(Data!$D1752=0,"",Data!$D1752)</f>
        <v/>
      </c>
      <c r="W1755" s="19" t="str">
        <f>Data!$H1752</f>
        <v>Japonica</v>
      </c>
      <c r="Y1755" s="41" t="e">
        <f t="shared" si="501"/>
        <v>#REF!</v>
      </c>
      <c r="Z1755" s="8">
        <f t="shared" si="507"/>
        <v>10000</v>
      </c>
      <c r="AA1755" s="8" t="str">
        <f t="shared" si="508"/>
        <v>Kay Truesdale</v>
      </c>
      <c r="AB1755" s="8" t="str">
        <f t="shared" si="509"/>
        <v>L</v>
      </c>
      <c r="AC1755" s="8" t="str">
        <f t="shared" si="510"/>
        <v/>
      </c>
      <c r="AD1755" s="8" t="str">
        <f t="shared" si="515"/>
        <v/>
      </c>
      <c r="AE1755" s="8" t="str">
        <f t="shared" si="511"/>
        <v/>
      </c>
      <c r="AF1755" s="5">
        <f t="shared" si="512"/>
        <v>1962</v>
      </c>
      <c r="AG1755" s="46">
        <v>1752</v>
      </c>
      <c r="AH1755" s="47" t="str">
        <f t="shared" si="502"/>
        <v/>
      </c>
      <c r="AI1755" s="48" t="str">
        <f t="shared" si="503"/>
        <v/>
      </c>
      <c r="AK1755" s="22" t="e">
        <f>TRIM(#REF!)</f>
        <v>#REF!</v>
      </c>
      <c r="AL1755" s="23" t="e">
        <f>IF(#REF!=0,"",#REF!)</f>
        <v>#REF!</v>
      </c>
      <c r="AM1755" s="19" t="e">
        <f>IF(#REF!=0,"",#REF!)</f>
        <v>#REF!</v>
      </c>
      <c r="AN1755" s="23" t="e">
        <f>IF($AK1755="","",#REF!)</f>
        <v>#REF!</v>
      </c>
      <c r="AO1755" s="23" t="e">
        <f t="shared" si="513"/>
        <v>#REF!</v>
      </c>
      <c r="AP1755" s="19" t="e">
        <f>IF(#REF!=0,"",#REF!)</f>
        <v>#REF!</v>
      </c>
      <c r="AQ1755" s="19" t="e">
        <f>IF(#REF!=0,"",#REF!)</f>
        <v>#REF!</v>
      </c>
      <c r="AR1755" s="19" t="e">
        <f>IF(#REF!=0,"",#REF!)</f>
        <v>#REF!</v>
      </c>
      <c r="AS1755" s="19" t="e">
        <f>#REF!</f>
        <v>#REF!</v>
      </c>
    </row>
    <row r="1756" spans="4:45" ht="19.5" thickTop="1" thickBot="1" x14ac:dyDescent="0.25">
      <c r="D1756" s="1" t="str">
        <f t="shared" si="499"/>
        <v/>
      </c>
      <c r="E1756" s="1" t="str">
        <f t="shared" si="500"/>
        <v/>
      </c>
      <c r="K1756" s="19" t="str">
        <f t="shared" si="504"/>
        <v/>
      </c>
      <c r="L1756" s="19">
        <f t="shared" si="514"/>
        <v>10000</v>
      </c>
      <c r="M1756" s="22" t="str">
        <f>TRIM(Data!$N1753)</f>
        <v>Kellingtonia (See Gigantea)</v>
      </c>
      <c r="N1756" s="22" t="str">
        <f>TRIM(Data!$A1753)</f>
        <v>Kellingtonia (See Gigantea)</v>
      </c>
      <c r="O1756" s="23" t="str">
        <f>IF(Data!$B1753=0,"",Data!$B1753)</f>
        <v>1840's</v>
      </c>
      <c r="P1756" s="19" t="str">
        <f>IF(Data!$C1753=0,"",Data!$C1753)</f>
        <v/>
      </c>
      <c r="Q1756" s="23" t="str">
        <f>IF($M1756="","",Data!$E1753)</f>
        <v>L-VL</v>
      </c>
      <c r="R1756" s="23" t="str">
        <f t="shared" si="505"/>
        <v>L</v>
      </c>
      <c r="S1756" s="23" t="str">
        <f t="shared" si="506"/>
        <v>L</v>
      </c>
      <c r="T1756" s="19" t="str">
        <f>IF(Data!$F1753=0,"",Data!$F1753)</f>
        <v/>
      </c>
      <c r="U1756" s="19" t="str">
        <f>IF(Data!$G1753=0,"",Data!$G1753)</f>
        <v/>
      </c>
      <c r="V1756" s="19" t="str">
        <f>IF(Data!$D1753=0,"",Data!$D1753)</f>
        <v>ANTIQUE</v>
      </c>
      <c r="W1756" s="19" t="str">
        <f>Data!$H1753</f>
        <v>Japonica</v>
      </c>
      <c r="Y1756" s="41" t="e">
        <f t="shared" si="501"/>
        <v>#REF!</v>
      </c>
      <c r="Z1756" s="8">
        <f t="shared" si="507"/>
        <v>1756</v>
      </c>
      <c r="AA1756" s="8" t="str">
        <f t="shared" si="508"/>
        <v>Kellingtonia (See Gigantea)</v>
      </c>
      <c r="AB1756" s="8" t="str">
        <f t="shared" si="509"/>
        <v>L</v>
      </c>
      <c r="AC1756" s="8" t="str">
        <f t="shared" si="510"/>
        <v/>
      </c>
      <c r="AD1756" s="8" t="str">
        <f t="shared" si="515"/>
        <v/>
      </c>
      <c r="AE1756" s="8" t="str">
        <f t="shared" si="511"/>
        <v>ANTIQUE</v>
      </c>
      <c r="AF1756" s="5" t="str">
        <f t="shared" si="512"/>
        <v>1840's</v>
      </c>
      <c r="AG1756" s="46">
        <v>1753</v>
      </c>
      <c r="AH1756" s="47" t="str">
        <f t="shared" si="502"/>
        <v/>
      </c>
      <c r="AI1756" s="48" t="str">
        <f t="shared" si="503"/>
        <v/>
      </c>
      <c r="AK1756" s="22" t="e">
        <f>TRIM(#REF!)</f>
        <v>#REF!</v>
      </c>
      <c r="AL1756" s="23" t="e">
        <f>IF(#REF!=0,"",#REF!)</f>
        <v>#REF!</v>
      </c>
      <c r="AM1756" s="19" t="e">
        <f>IF(#REF!=0,"",#REF!)</f>
        <v>#REF!</v>
      </c>
      <c r="AN1756" s="23" t="e">
        <f>IF($AK1756="","",#REF!)</f>
        <v>#REF!</v>
      </c>
      <c r="AO1756" s="23" t="e">
        <f t="shared" si="513"/>
        <v>#REF!</v>
      </c>
      <c r="AP1756" s="19" t="e">
        <f>IF(#REF!=0,"",#REF!)</f>
        <v>#REF!</v>
      </c>
      <c r="AQ1756" s="19" t="e">
        <f>IF(#REF!=0,"",#REF!)</f>
        <v>#REF!</v>
      </c>
      <c r="AR1756" s="19" t="e">
        <f>IF(#REF!=0,"",#REF!)</f>
        <v>#REF!</v>
      </c>
      <c r="AS1756" s="19" t="e">
        <f>#REF!</f>
        <v>#REF!</v>
      </c>
    </row>
    <row r="1757" spans="4:45" ht="19.5" thickTop="1" thickBot="1" x14ac:dyDescent="0.25">
      <c r="D1757" s="1" t="str">
        <f t="shared" si="499"/>
        <v/>
      </c>
      <c r="E1757" s="1" t="str">
        <f t="shared" si="500"/>
        <v/>
      </c>
      <c r="K1757" s="19" t="str">
        <f t="shared" si="504"/>
        <v/>
      </c>
      <c r="L1757" s="19">
        <f t="shared" si="514"/>
        <v>10000</v>
      </c>
      <c r="M1757" s="22" t="str">
        <f>TRIM(Data!$N1754)</f>
        <v>Kelsey Beasley</v>
      </c>
      <c r="N1757" s="22" t="str">
        <f>TRIM(Data!$A1754)</f>
        <v>Kelsey Beasley (Sasanqua)</v>
      </c>
      <c r="O1757" s="23">
        <f>IF(Data!$B1754=0,"",Data!$B1754)</f>
        <v>1994</v>
      </c>
      <c r="P1757" s="19" t="str">
        <f>IF(Data!$C1754=0,"",Data!$C1754)</f>
        <v>1</v>
      </c>
      <c r="Q1757" s="23" t="str">
        <f>IF($M1757="","",Data!$E1754)</f>
        <v>M-L</v>
      </c>
      <c r="R1757" s="23" t="str">
        <f t="shared" si="505"/>
        <v>M</v>
      </c>
      <c r="S1757" s="23" t="str">
        <f t="shared" si="506"/>
        <v>M</v>
      </c>
      <c r="T1757" s="19" t="str">
        <f>IF(Data!$F1754=0,"",Data!$F1754)</f>
        <v/>
      </c>
      <c r="U1757" s="19" t="str">
        <f>IF(Data!$G1754=0,"",Data!$G1754)</f>
        <v/>
      </c>
      <c r="V1757" s="19" t="str">
        <f>IF(Data!$D1754=0,"",Data!$D1754)</f>
        <v/>
      </c>
      <c r="W1757" s="19" t="str">
        <f>Data!$H1754</f>
        <v>Sasanqua</v>
      </c>
      <c r="Y1757" s="41" t="e">
        <f t="shared" si="501"/>
        <v>#REF!</v>
      </c>
      <c r="Z1757" s="8">
        <f t="shared" si="507"/>
        <v>10000</v>
      </c>
      <c r="AA1757" s="8" t="str">
        <f t="shared" si="508"/>
        <v>Kelsey Beasley</v>
      </c>
      <c r="AB1757" s="8" t="str">
        <f t="shared" si="509"/>
        <v>M</v>
      </c>
      <c r="AC1757" s="8" t="str">
        <f t="shared" si="510"/>
        <v/>
      </c>
      <c r="AD1757" s="8" t="str">
        <f t="shared" si="515"/>
        <v/>
      </c>
      <c r="AE1757" s="8" t="str">
        <f t="shared" si="511"/>
        <v/>
      </c>
      <c r="AF1757" s="5">
        <f t="shared" si="512"/>
        <v>1994</v>
      </c>
      <c r="AG1757" s="46">
        <v>1754</v>
      </c>
      <c r="AH1757" s="47" t="str">
        <f t="shared" si="502"/>
        <v/>
      </c>
      <c r="AI1757" s="48" t="str">
        <f t="shared" si="503"/>
        <v/>
      </c>
      <c r="AK1757" s="22" t="e">
        <f>TRIM(#REF!)</f>
        <v>#REF!</v>
      </c>
      <c r="AL1757" s="23" t="e">
        <f>IF(#REF!=0,"",#REF!)</f>
        <v>#REF!</v>
      </c>
      <c r="AM1757" s="19" t="e">
        <f>IF(#REF!=0,"",#REF!)</f>
        <v>#REF!</v>
      </c>
      <c r="AN1757" s="23" t="e">
        <f>IF($AK1757="","",#REF!)</f>
        <v>#REF!</v>
      </c>
      <c r="AO1757" s="23" t="e">
        <f t="shared" si="513"/>
        <v>#REF!</v>
      </c>
      <c r="AP1757" s="19" t="e">
        <f>IF(#REF!=0,"",#REF!)</f>
        <v>#REF!</v>
      </c>
      <c r="AQ1757" s="19" t="e">
        <f>IF(#REF!=0,"",#REF!)</f>
        <v>#REF!</v>
      </c>
      <c r="AR1757" s="19" t="e">
        <f>IF(#REF!=0,"",#REF!)</f>
        <v>#REF!</v>
      </c>
      <c r="AS1757" s="19" t="e">
        <f>#REF!</f>
        <v>#REF!</v>
      </c>
    </row>
    <row r="1758" spans="4:45" ht="19.5" thickTop="1" thickBot="1" x14ac:dyDescent="0.25">
      <c r="D1758" s="1" t="str">
        <f t="shared" si="499"/>
        <v/>
      </c>
      <c r="E1758" s="1" t="str">
        <f t="shared" si="500"/>
        <v/>
      </c>
      <c r="K1758" s="19" t="str">
        <f t="shared" si="504"/>
        <v/>
      </c>
      <c r="L1758" s="19">
        <f t="shared" si="514"/>
        <v>10000</v>
      </c>
      <c r="M1758" s="22" t="str">
        <f>TRIM(Data!$N1755)</f>
        <v>Kenny</v>
      </c>
      <c r="N1758" s="22" t="str">
        <f>TRIM(Data!$A1755)</f>
        <v>Kenny (Kenny Glen)</v>
      </c>
      <c r="O1758" s="23">
        <f>IF(Data!$B1755=0,"",Data!$B1755)</f>
        <v>1908</v>
      </c>
      <c r="P1758" s="19" t="str">
        <f>IF(Data!$C1755=0,"",Data!$C1755)</f>
        <v>1</v>
      </c>
      <c r="Q1758" s="23" t="str">
        <f>IF($M1758="","",Data!$E1755)</f>
        <v>L</v>
      </c>
      <c r="R1758" s="23" t="str">
        <f t="shared" si="505"/>
        <v>L</v>
      </c>
      <c r="S1758" s="23" t="str">
        <f t="shared" si="506"/>
        <v>L</v>
      </c>
      <c r="T1758" s="19" t="str">
        <f>IF(Data!$F1755=0,"",Data!$F1755)</f>
        <v/>
      </c>
      <c r="U1758" s="19" t="str">
        <f>IF(Data!$G1755=0,"",Data!$G1755)</f>
        <v/>
      </c>
      <c r="V1758" s="19" t="str">
        <f>IF(Data!$D1755=0,"",Data!$D1755)</f>
        <v/>
      </c>
      <c r="W1758" s="19" t="str">
        <f>Data!$H1755</f>
        <v>Japonica</v>
      </c>
      <c r="Y1758" s="41" t="e">
        <f t="shared" si="501"/>
        <v>#REF!</v>
      </c>
      <c r="Z1758" s="8">
        <f t="shared" si="507"/>
        <v>10000</v>
      </c>
      <c r="AA1758" s="8" t="str">
        <f t="shared" si="508"/>
        <v>Kenny</v>
      </c>
      <c r="AB1758" s="8" t="str">
        <f t="shared" si="509"/>
        <v>L</v>
      </c>
      <c r="AC1758" s="8" t="str">
        <f t="shared" si="510"/>
        <v/>
      </c>
      <c r="AD1758" s="8" t="str">
        <f t="shared" si="515"/>
        <v/>
      </c>
      <c r="AE1758" s="8" t="str">
        <f t="shared" si="511"/>
        <v/>
      </c>
      <c r="AF1758" s="5">
        <f t="shared" si="512"/>
        <v>1908</v>
      </c>
      <c r="AG1758" s="46">
        <v>1755</v>
      </c>
      <c r="AH1758" s="47" t="str">
        <f t="shared" si="502"/>
        <v/>
      </c>
      <c r="AI1758" s="48" t="str">
        <f t="shared" si="503"/>
        <v/>
      </c>
      <c r="AK1758" s="22" t="e">
        <f>TRIM(#REF!)</f>
        <v>#REF!</v>
      </c>
      <c r="AL1758" s="23" t="e">
        <f>IF(#REF!=0,"",#REF!)</f>
        <v>#REF!</v>
      </c>
      <c r="AM1758" s="19" t="e">
        <f>IF(#REF!=0,"",#REF!)</f>
        <v>#REF!</v>
      </c>
      <c r="AN1758" s="23" t="e">
        <f>IF($AK1758="","",#REF!)</f>
        <v>#REF!</v>
      </c>
      <c r="AO1758" s="23" t="e">
        <f t="shared" si="513"/>
        <v>#REF!</v>
      </c>
      <c r="AP1758" s="19" t="e">
        <f>IF(#REF!=0,"",#REF!)</f>
        <v>#REF!</v>
      </c>
      <c r="AQ1758" s="19" t="e">
        <f>IF(#REF!=0,"",#REF!)</f>
        <v>#REF!</v>
      </c>
      <c r="AR1758" s="19" t="e">
        <f>IF(#REF!=0,"",#REF!)</f>
        <v>#REF!</v>
      </c>
      <c r="AS1758" s="19" t="e">
        <f>#REF!</f>
        <v>#REF!</v>
      </c>
    </row>
    <row r="1759" spans="4:45" ht="19.5" thickTop="1" thickBot="1" x14ac:dyDescent="0.25">
      <c r="D1759" s="1" t="str">
        <f t="shared" si="499"/>
        <v/>
      </c>
      <c r="E1759" s="1" t="str">
        <f t="shared" si="500"/>
        <v/>
      </c>
      <c r="K1759" s="19" t="str">
        <f t="shared" si="504"/>
        <v/>
      </c>
      <c r="L1759" s="19">
        <f t="shared" si="514"/>
        <v>10000</v>
      </c>
      <c r="M1759" s="22" t="str">
        <f>TRIM(Data!$N1756)</f>
        <v>Kerlerec</v>
      </c>
      <c r="N1759" s="22" t="str">
        <f>TRIM(Data!$A1756)</f>
        <v>Kerlerec</v>
      </c>
      <c r="O1759" s="23">
        <f>IF(Data!$B1756=0,"",Data!$B1756)</f>
        <v>1949</v>
      </c>
      <c r="P1759" s="19" t="str">
        <f>IF(Data!$C1756=0,"",Data!$C1756)</f>
        <v>1</v>
      </c>
      <c r="Q1759" s="23" t="str">
        <f>IF($M1759="","",Data!$E1756)</f>
        <v>M</v>
      </c>
      <c r="R1759" s="23" t="str">
        <f t="shared" si="505"/>
        <v>M</v>
      </c>
      <c r="S1759" s="23" t="str">
        <f t="shared" si="506"/>
        <v>M</v>
      </c>
      <c r="T1759" s="19" t="str">
        <f>IF(Data!$F1756=0,"",Data!$F1756)</f>
        <v/>
      </c>
      <c r="U1759" s="19" t="str">
        <f>IF(Data!$G1756=0,"",Data!$G1756)</f>
        <v/>
      </c>
      <c r="V1759" s="19" t="str">
        <f>IF(Data!$D1756=0,"",Data!$D1756)</f>
        <v/>
      </c>
      <c r="W1759" s="19" t="str">
        <f>Data!$H1756</f>
        <v>Japonica</v>
      </c>
      <c r="Y1759" s="41" t="e">
        <f t="shared" si="501"/>
        <v>#REF!</v>
      </c>
      <c r="Z1759" s="8">
        <f t="shared" si="507"/>
        <v>10000</v>
      </c>
      <c r="AA1759" s="8" t="str">
        <f t="shared" si="508"/>
        <v>Kerlerec</v>
      </c>
      <c r="AB1759" s="8" t="str">
        <f t="shared" si="509"/>
        <v>M</v>
      </c>
      <c r="AC1759" s="8" t="str">
        <f t="shared" si="510"/>
        <v/>
      </c>
      <c r="AD1759" s="8" t="str">
        <f t="shared" si="515"/>
        <v/>
      </c>
      <c r="AE1759" s="8" t="str">
        <f t="shared" si="511"/>
        <v/>
      </c>
      <c r="AF1759" s="5">
        <f t="shared" si="512"/>
        <v>1949</v>
      </c>
      <c r="AG1759" s="46">
        <v>1756</v>
      </c>
      <c r="AH1759" s="47" t="str">
        <f t="shared" si="502"/>
        <v/>
      </c>
      <c r="AI1759" s="48" t="str">
        <f t="shared" si="503"/>
        <v/>
      </c>
      <c r="AK1759" s="22" t="e">
        <f>TRIM(#REF!)</f>
        <v>#REF!</v>
      </c>
      <c r="AL1759" s="23" t="e">
        <f>IF(#REF!=0,"",#REF!)</f>
        <v>#REF!</v>
      </c>
      <c r="AM1759" s="19" t="e">
        <f>IF(#REF!=0,"",#REF!)</f>
        <v>#REF!</v>
      </c>
      <c r="AN1759" s="23" t="e">
        <f>IF($AK1759="","",#REF!)</f>
        <v>#REF!</v>
      </c>
      <c r="AO1759" s="23" t="e">
        <f t="shared" si="513"/>
        <v>#REF!</v>
      </c>
      <c r="AP1759" s="19" t="e">
        <f>IF(#REF!=0,"",#REF!)</f>
        <v>#REF!</v>
      </c>
      <c r="AQ1759" s="19" t="e">
        <f>IF(#REF!=0,"",#REF!)</f>
        <v>#REF!</v>
      </c>
      <c r="AR1759" s="19" t="e">
        <f>IF(#REF!=0,"",#REF!)</f>
        <v>#REF!</v>
      </c>
      <c r="AS1759" s="19" t="e">
        <f>#REF!</f>
        <v>#REF!</v>
      </c>
    </row>
    <row r="1760" spans="4:45" ht="19.5" thickTop="1" thickBot="1" x14ac:dyDescent="0.25">
      <c r="D1760" s="1" t="str">
        <f t="shared" si="499"/>
        <v/>
      </c>
      <c r="E1760" s="1" t="str">
        <f t="shared" si="500"/>
        <v/>
      </c>
      <c r="K1760" s="19" t="str">
        <f t="shared" si="504"/>
        <v/>
      </c>
      <c r="L1760" s="19">
        <f t="shared" si="514"/>
        <v>10000</v>
      </c>
      <c r="M1760" s="22" t="str">
        <f>TRIM(Data!$N1757)</f>
        <v>Kerry Elizabeth</v>
      </c>
      <c r="N1760" s="22" t="str">
        <f>TRIM(Data!$A1757)</f>
        <v>Kerry Elizabeth (H)</v>
      </c>
      <c r="O1760" s="23">
        <f>IF(Data!$B1757=0,"",Data!$B1757)</f>
        <v>2002</v>
      </c>
      <c r="P1760" s="19" t="str">
        <f>IF(Data!$C1757=0,"",Data!$C1757)</f>
        <v>1</v>
      </c>
      <c r="Q1760" s="23" t="str">
        <f>IF($M1760="","",Data!$E1757)</f>
        <v>L</v>
      </c>
      <c r="R1760" s="23" t="str">
        <f t="shared" si="505"/>
        <v>L</v>
      </c>
      <c r="S1760" s="23" t="str">
        <f t="shared" si="506"/>
        <v>L</v>
      </c>
      <c r="T1760" s="19" t="str">
        <f>IF(Data!$F1757=0,"",Data!$F1757)</f>
        <v/>
      </c>
      <c r="U1760" s="19" t="str">
        <f>IF(Data!$G1757=0,"",Data!$G1757)</f>
        <v/>
      </c>
      <c r="V1760" s="19" t="str">
        <f>IF(Data!$D1757=0,"",Data!$D1757)</f>
        <v/>
      </c>
      <c r="W1760" s="19" t="str">
        <f>Data!$H1757</f>
        <v>NRH</v>
      </c>
      <c r="Y1760" s="41" t="e">
        <f t="shared" si="501"/>
        <v>#REF!</v>
      </c>
      <c r="Z1760" s="8">
        <f t="shared" si="507"/>
        <v>10000</v>
      </c>
      <c r="AA1760" s="8" t="str">
        <f t="shared" si="508"/>
        <v>Kerry Elizabeth</v>
      </c>
      <c r="AB1760" s="8" t="str">
        <f t="shared" si="509"/>
        <v>L</v>
      </c>
      <c r="AC1760" s="8" t="str">
        <f t="shared" si="510"/>
        <v/>
      </c>
      <c r="AD1760" s="8" t="str">
        <f t="shared" si="515"/>
        <v/>
      </c>
      <c r="AE1760" s="8" t="str">
        <f t="shared" si="511"/>
        <v/>
      </c>
      <c r="AF1760" s="5">
        <f t="shared" si="512"/>
        <v>2002</v>
      </c>
      <c r="AG1760" s="46">
        <v>1757</v>
      </c>
      <c r="AH1760" s="47" t="str">
        <f t="shared" si="502"/>
        <v/>
      </c>
      <c r="AI1760" s="48" t="str">
        <f t="shared" si="503"/>
        <v/>
      </c>
      <c r="AK1760" s="22" t="e">
        <f>TRIM(#REF!)</f>
        <v>#REF!</v>
      </c>
      <c r="AL1760" s="23" t="e">
        <f>IF(#REF!=0,"",#REF!)</f>
        <v>#REF!</v>
      </c>
      <c r="AM1760" s="19" t="e">
        <f>IF(#REF!=0,"",#REF!)</f>
        <v>#REF!</v>
      </c>
      <c r="AN1760" s="23" t="e">
        <f>IF($AK1760="","",#REF!)</f>
        <v>#REF!</v>
      </c>
      <c r="AO1760" s="23" t="e">
        <f t="shared" si="513"/>
        <v>#REF!</v>
      </c>
      <c r="AP1760" s="19" t="e">
        <f>IF(#REF!=0,"",#REF!)</f>
        <v>#REF!</v>
      </c>
      <c r="AQ1760" s="19" t="e">
        <f>IF(#REF!=0,"",#REF!)</f>
        <v>#REF!</v>
      </c>
      <c r="AR1760" s="19" t="e">
        <f>IF(#REF!=0,"",#REF!)</f>
        <v>#REF!</v>
      </c>
      <c r="AS1760" s="19" t="e">
        <f>#REF!</f>
        <v>#REF!</v>
      </c>
    </row>
    <row r="1761" spans="4:45" ht="19.5" thickTop="1" thickBot="1" x14ac:dyDescent="0.25">
      <c r="D1761" s="1" t="str">
        <f t="shared" si="499"/>
        <v/>
      </c>
      <c r="E1761" s="1" t="str">
        <f t="shared" si="500"/>
        <v/>
      </c>
      <c r="K1761" s="19" t="str">
        <f t="shared" si="504"/>
        <v/>
      </c>
      <c r="L1761" s="19">
        <f t="shared" si="514"/>
        <v>10000</v>
      </c>
      <c r="M1761" s="22" t="str">
        <f>TRIM(Data!$N1758)</f>
        <v>Ketcam Burch</v>
      </c>
      <c r="N1761" s="22" t="str">
        <f>TRIM(Data!$A1758)</f>
        <v>Ketcam Burch (R)</v>
      </c>
      <c r="O1761" s="23">
        <f>IF(Data!$B1758=0,"",Data!$B1758)</f>
        <v>1972</v>
      </c>
      <c r="P1761" s="19" t="str">
        <f>IF(Data!$C1758=0,"",Data!$C1758)</f>
        <v>1</v>
      </c>
      <c r="Q1761" s="23" t="str">
        <f>IF($M1761="","",Data!$E1758)</f>
        <v>VL</v>
      </c>
      <c r="R1761" s="23" t="str">
        <f t="shared" si="505"/>
        <v>VL</v>
      </c>
      <c r="S1761" s="23" t="str">
        <f t="shared" si="506"/>
        <v>VL</v>
      </c>
      <c r="T1761" s="19" t="str">
        <f>IF(Data!$F1758=0,"",Data!$F1758)</f>
        <v/>
      </c>
      <c r="U1761" s="19" t="str">
        <f>IF(Data!$G1758=0,"",Data!$G1758)</f>
        <v/>
      </c>
      <c r="V1761" s="19" t="str">
        <f>IF(Data!$D1758=0,"",Data!$D1758)</f>
        <v/>
      </c>
      <c r="W1761" s="19" t="str">
        <f>Data!$H1758</f>
        <v>Reticulata</v>
      </c>
      <c r="Y1761" s="41" t="e">
        <f t="shared" si="501"/>
        <v>#REF!</v>
      </c>
      <c r="Z1761" s="8">
        <f t="shared" si="507"/>
        <v>10000</v>
      </c>
      <c r="AA1761" s="8" t="str">
        <f t="shared" si="508"/>
        <v>Ketcam Burch</v>
      </c>
      <c r="AB1761" s="8" t="str">
        <f t="shared" si="509"/>
        <v>VL</v>
      </c>
      <c r="AC1761" s="8" t="str">
        <f t="shared" si="510"/>
        <v/>
      </c>
      <c r="AD1761" s="8" t="str">
        <f t="shared" si="515"/>
        <v/>
      </c>
      <c r="AE1761" s="8" t="str">
        <f t="shared" si="511"/>
        <v/>
      </c>
      <c r="AF1761" s="5">
        <f t="shared" si="512"/>
        <v>1972</v>
      </c>
      <c r="AG1761" s="46">
        <v>1758</v>
      </c>
      <c r="AH1761" s="47" t="str">
        <f t="shared" si="502"/>
        <v/>
      </c>
      <c r="AI1761" s="48" t="str">
        <f t="shared" si="503"/>
        <v/>
      </c>
      <c r="AK1761" s="22" t="e">
        <f>TRIM(#REF!)</f>
        <v>#REF!</v>
      </c>
      <c r="AL1761" s="23" t="e">
        <f>IF(#REF!=0,"",#REF!)</f>
        <v>#REF!</v>
      </c>
      <c r="AM1761" s="19" t="e">
        <f>IF(#REF!=0,"",#REF!)</f>
        <v>#REF!</v>
      </c>
      <c r="AN1761" s="23" t="e">
        <f>IF($AK1761="","",#REF!)</f>
        <v>#REF!</v>
      </c>
      <c r="AO1761" s="23" t="e">
        <f t="shared" si="513"/>
        <v>#REF!</v>
      </c>
      <c r="AP1761" s="19" t="e">
        <f>IF(#REF!=0,"",#REF!)</f>
        <v>#REF!</v>
      </c>
      <c r="AQ1761" s="19" t="e">
        <f>IF(#REF!=0,"",#REF!)</f>
        <v>#REF!</v>
      </c>
      <c r="AR1761" s="19" t="e">
        <f>IF(#REF!=0,"",#REF!)</f>
        <v>#REF!</v>
      </c>
      <c r="AS1761" s="19" t="e">
        <f>#REF!</f>
        <v>#REF!</v>
      </c>
    </row>
    <row r="1762" spans="4:45" ht="19.5" thickTop="1" thickBot="1" x14ac:dyDescent="0.25">
      <c r="D1762" s="1" t="str">
        <f t="shared" si="499"/>
        <v/>
      </c>
      <c r="E1762" s="1" t="str">
        <f t="shared" si="500"/>
        <v/>
      </c>
      <c r="K1762" s="19" t="str">
        <f t="shared" si="504"/>
        <v/>
      </c>
      <c r="L1762" s="19">
        <f t="shared" si="514"/>
        <v>10000</v>
      </c>
      <c r="M1762" s="22" t="str">
        <f>TRIM(Data!$N1759)</f>
        <v>Kewpie Doll</v>
      </c>
      <c r="N1762" s="22" t="str">
        <f>TRIM(Data!$A1759)</f>
        <v>Kewpie Doll</v>
      </c>
      <c r="O1762" s="23">
        <f>IF(Data!$B1759=0,"",Data!$B1759)</f>
        <v>1971</v>
      </c>
      <c r="P1762" s="19" t="str">
        <f>IF(Data!$C1759=0,"",Data!$C1759)</f>
        <v>1</v>
      </c>
      <c r="Q1762" s="23" t="str">
        <f>IF($M1762="","",Data!$E1759)</f>
        <v>Min</v>
      </c>
      <c r="R1762" s="23" t="str">
        <f t="shared" si="505"/>
        <v>Min</v>
      </c>
      <c r="S1762" s="23" t="str">
        <f t="shared" si="506"/>
        <v>Min</v>
      </c>
      <c r="T1762" s="19" t="str">
        <f>IF(Data!$F1759=0,"",Data!$F1759)</f>
        <v/>
      </c>
      <c r="U1762" s="19" t="str">
        <f>IF(Data!$G1759=0,"",Data!$G1759)</f>
        <v/>
      </c>
      <c r="V1762" s="19" t="str">
        <f>IF(Data!$D1759=0,"",Data!$D1759)</f>
        <v/>
      </c>
      <c r="W1762" s="19" t="str">
        <f>Data!$H1759</f>
        <v>Japonica</v>
      </c>
      <c r="Y1762" s="41" t="e">
        <f t="shared" si="501"/>
        <v>#REF!</v>
      </c>
      <c r="Z1762" s="8">
        <f t="shared" si="507"/>
        <v>10000</v>
      </c>
      <c r="AA1762" s="8" t="str">
        <f t="shared" si="508"/>
        <v>Kewpie Doll</v>
      </c>
      <c r="AB1762" s="8" t="str">
        <f t="shared" si="509"/>
        <v>Min</v>
      </c>
      <c r="AC1762" s="8" t="str">
        <f t="shared" si="510"/>
        <v/>
      </c>
      <c r="AD1762" s="8" t="str">
        <f t="shared" si="515"/>
        <v/>
      </c>
      <c r="AE1762" s="8" t="str">
        <f t="shared" si="511"/>
        <v/>
      </c>
      <c r="AF1762" s="5">
        <f t="shared" si="512"/>
        <v>1971</v>
      </c>
      <c r="AG1762" s="46">
        <v>1759</v>
      </c>
      <c r="AH1762" s="47" t="str">
        <f t="shared" si="502"/>
        <v/>
      </c>
      <c r="AI1762" s="48" t="str">
        <f t="shared" si="503"/>
        <v/>
      </c>
      <c r="AK1762" s="22" t="e">
        <f>TRIM(#REF!)</f>
        <v>#REF!</v>
      </c>
      <c r="AL1762" s="23" t="e">
        <f>IF(#REF!=0,"",#REF!)</f>
        <v>#REF!</v>
      </c>
      <c r="AM1762" s="19" t="e">
        <f>IF(#REF!=0,"",#REF!)</f>
        <v>#REF!</v>
      </c>
      <c r="AN1762" s="23" t="e">
        <f>IF($AK1762="","",#REF!)</f>
        <v>#REF!</v>
      </c>
      <c r="AO1762" s="23" t="e">
        <f t="shared" si="513"/>
        <v>#REF!</v>
      </c>
      <c r="AP1762" s="19" t="e">
        <f>IF(#REF!=0,"",#REF!)</f>
        <v>#REF!</v>
      </c>
      <c r="AQ1762" s="19" t="e">
        <f>IF(#REF!=0,"",#REF!)</f>
        <v>#REF!</v>
      </c>
      <c r="AR1762" s="19" t="e">
        <f>IF(#REF!=0,"",#REF!)</f>
        <v>#REF!</v>
      </c>
      <c r="AS1762" s="19" t="e">
        <f>#REF!</f>
        <v>#REF!</v>
      </c>
    </row>
    <row r="1763" spans="4:45" ht="19.5" thickTop="1" thickBot="1" x14ac:dyDescent="0.25">
      <c r="D1763" s="1" t="str">
        <f t="shared" si="499"/>
        <v/>
      </c>
      <c r="E1763" s="1" t="str">
        <f t="shared" si="500"/>
        <v/>
      </c>
      <c r="K1763" s="19" t="str">
        <f t="shared" si="504"/>
        <v/>
      </c>
      <c r="L1763" s="19">
        <f t="shared" si="514"/>
        <v>10000</v>
      </c>
      <c r="M1763" s="22" t="str">
        <f>TRIM(Data!$N1760)</f>
        <v>Kicho</v>
      </c>
      <c r="N1763" s="22" t="str">
        <f>TRIM(Data!$A1760)</f>
        <v>Kicho (H)</v>
      </c>
      <c r="O1763" s="23">
        <f>IF(Data!$B1760=0,"",Data!$B1760)</f>
        <v>1990</v>
      </c>
      <c r="P1763" s="19" t="str">
        <f>IF(Data!$C1760=0,"",Data!$C1760)</f>
        <v>1</v>
      </c>
      <c r="Q1763" s="23" t="str">
        <f>IF($M1763="","",Data!$E1760)</f>
        <v>S</v>
      </c>
      <c r="R1763" s="23" t="str">
        <f t="shared" si="505"/>
        <v>S</v>
      </c>
      <c r="S1763" s="23" t="str">
        <f t="shared" si="506"/>
        <v>S</v>
      </c>
      <c r="T1763" s="19" t="str">
        <f>IF(Data!$F1760=0,"",Data!$F1760)</f>
        <v/>
      </c>
      <c r="U1763" s="19" t="str">
        <f>IF(Data!$G1760=0,"",Data!$G1760)</f>
        <v/>
      </c>
      <c r="V1763" s="19" t="str">
        <f>IF(Data!$D1760=0,"",Data!$D1760)</f>
        <v/>
      </c>
      <c r="W1763" s="19" t="str">
        <f>Data!$H1760</f>
        <v>NRH</v>
      </c>
      <c r="Y1763" s="41" t="e">
        <f t="shared" si="501"/>
        <v>#REF!</v>
      </c>
      <c r="Z1763" s="8">
        <f t="shared" si="507"/>
        <v>10000</v>
      </c>
      <c r="AA1763" s="8" t="str">
        <f t="shared" si="508"/>
        <v>Kicho</v>
      </c>
      <c r="AB1763" s="8" t="str">
        <f t="shared" si="509"/>
        <v>S</v>
      </c>
      <c r="AC1763" s="8" t="str">
        <f t="shared" si="510"/>
        <v/>
      </c>
      <c r="AD1763" s="8" t="str">
        <f t="shared" si="515"/>
        <v/>
      </c>
      <c r="AE1763" s="8" t="str">
        <f t="shared" si="511"/>
        <v/>
      </c>
      <c r="AF1763" s="5">
        <f t="shared" si="512"/>
        <v>1990</v>
      </c>
      <c r="AG1763" s="46">
        <v>1760</v>
      </c>
      <c r="AH1763" s="47" t="str">
        <f t="shared" si="502"/>
        <v/>
      </c>
      <c r="AI1763" s="48" t="str">
        <f t="shared" si="503"/>
        <v/>
      </c>
      <c r="AK1763" s="22" t="e">
        <f>TRIM(#REF!)</f>
        <v>#REF!</v>
      </c>
      <c r="AL1763" s="23" t="e">
        <f>IF(#REF!=0,"",#REF!)</f>
        <v>#REF!</v>
      </c>
      <c r="AM1763" s="19" t="e">
        <f>IF(#REF!=0,"",#REF!)</f>
        <v>#REF!</v>
      </c>
      <c r="AN1763" s="23" t="e">
        <f>IF($AK1763="","",#REF!)</f>
        <v>#REF!</v>
      </c>
      <c r="AO1763" s="23" t="e">
        <f t="shared" si="513"/>
        <v>#REF!</v>
      </c>
      <c r="AP1763" s="19" t="e">
        <f>IF(#REF!=0,"",#REF!)</f>
        <v>#REF!</v>
      </c>
      <c r="AQ1763" s="19" t="e">
        <f>IF(#REF!=0,"",#REF!)</f>
        <v>#REF!</v>
      </c>
      <c r="AR1763" s="19" t="e">
        <f>IF(#REF!=0,"",#REF!)</f>
        <v>#REF!</v>
      </c>
      <c r="AS1763" s="19" t="e">
        <f>#REF!</f>
        <v>#REF!</v>
      </c>
    </row>
    <row r="1764" spans="4:45" ht="19.5" thickTop="1" thickBot="1" x14ac:dyDescent="0.25">
      <c r="D1764" s="1" t="str">
        <f t="shared" si="499"/>
        <v/>
      </c>
      <c r="E1764" s="1" t="str">
        <f t="shared" si="500"/>
        <v/>
      </c>
      <c r="K1764" s="19" t="str">
        <f t="shared" si="504"/>
        <v/>
      </c>
      <c r="L1764" s="19">
        <f t="shared" si="514"/>
        <v>10000</v>
      </c>
      <c r="M1764" s="22" t="str">
        <f>TRIM(Data!$N1761)</f>
        <v>Kick Off</v>
      </c>
      <c r="N1764" s="22" t="str">
        <f>TRIM(Data!$A1761)</f>
        <v>Kick Off</v>
      </c>
      <c r="O1764" s="23">
        <f>IF(Data!$B1761=0,"",Data!$B1761)</f>
        <v>1962</v>
      </c>
      <c r="P1764" s="19" t="str">
        <f>IF(Data!$C1761=0,"",Data!$C1761)</f>
        <v>1</v>
      </c>
      <c r="Q1764" s="23" t="str">
        <f>IF($M1764="","",Data!$E1761)</f>
        <v>L-VL</v>
      </c>
      <c r="R1764" s="23" t="str">
        <f t="shared" si="505"/>
        <v>L</v>
      </c>
      <c r="S1764" s="23" t="str">
        <f t="shared" si="506"/>
        <v>L</v>
      </c>
      <c r="T1764" s="19" t="str">
        <f>IF(Data!$F1761=0,"",Data!$F1761)</f>
        <v/>
      </c>
      <c r="U1764" s="19" t="str">
        <f>IF(Data!$G1761=0,"",Data!$G1761)</f>
        <v/>
      </c>
      <c r="V1764" s="19" t="str">
        <f>IF(Data!$D1761=0,"",Data!$D1761)</f>
        <v/>
      </c>
      <c r="W1764" s="19" t="str">
        <f>Data!$H1761</f>
        <v>Japonica</v>
      </c>
      <c r="Y1764" s="41" t="e">
        <f t="shared" si="501"/>
        <v>#REF!</v>
      </c>
      <c r="Z1764" s="8">
        <f t="shared" si="507"/>
        <v>10000</v>
      </c>
      <c r="AA1764" s="8" t="str">
        <f t="shared" si="508"/>
        <v>Kick Off</v>
      </c>
      <c r="AB1764" s="8" t="str">
        <f t="shared" si="509"/>
        <v>L</v>
      </c>
      <c r="AC1764" s="8" t="str">
        <f t="shared" si="510"/>
        <v/>
      </c>
      <c r="AD1764" s="8" t="str">
        <f t="shared" si="515"/>
        <v/>
      </c>
      <c r="AE1764" s="8" t="str">
        <f t="shared" si="511"/>
        <v/>
      </c>
      <c r="AF1764" s="5">
        <f t="shared" si="512"/>
        <v>1962</v>
      </c>
      <c r="AG1764" s="46">
        <v>1761</v>
      </c>
      <c r="AH1764" s="47" t="str">
        <f t="shared" si="502"/>
        <v/>
      </c>
      <c r="AI1764" s="48" t="str">
        <f t="shared" si="503"/>
        <v/>
      </c>
      <c r="AK1764" s="22" t="e">
        <f>TRIM(#REF!)</f>
        <v>#REF!</v>
      </c>
      <c r="AL1764" s="23" t="e">
        <f>IF(#REF!=0,"",#REF!)</f>
        <v>#REF!</v>
      </c>
      <c r="AM1764" s="19" t="e">
        <f>IF(#REF!=0,"",#REF!)</f>
        <v>#REF!</v>
      </c>
      <c r="AN1764" s="23" t="e">
        <f>IF($AK1764="","",#REF!)</f>
        <v>#REF!</v>
      </c>
      <c r="AO1764" s="23" t="e">
        <f t="shared" si="513"/>
        <v>#REF!</v>
      </c>
      <c r="AP1764" s="19" t="e">
        <f>IF(#REF!=0,"",#REF!)</f>
        <v>#REF!</v>
      </c>
      <c r="AQ1764" s="19" t="e">
        <f>IF(#REF!=0,"",#REF!)</f>
        <v>#REF!</v>
      </c>
      <c r="AR1764" s="19" t="e">
        <f>IF(#REF!=0,"",#REF!)</f>
        <v>#REF!</v>
      </c>
      <c r="AS1764" s="19" t="e">
        <f>#REF!</f>
        <v>#REF!</v>
      </c>
    </row>
    <row r="1765" spans="4:45" ht="19.5" thickTop="1" thickBot="1" x14ac:dyDescent="0.25">
      <c r="D1765" s="1" t="str">
        <f t="shared" si="499"/>
        <v/>
      </c>
      <c r="E1765" s="1" t="str">
        <f t="shared" si="500"/>
        <v/>
      </c>
      <c r="K1765" s="19" t="str">
        <f t="shared" si="504"/>
        <v/>
      </c>
      <c r="L1765" s="19">
        <f t="shared" si="514"/>
        <v>10000</v>
      </c>
      <c r="M1765" s="22" t="str">
        <f>TRIM(Data!$N1762)</f>
        <v>Kifukurin Benikarato</v>
      </c>
      <c r="N1765" s="22" t="str">
        <f>TRIM(Data!$A1762)</f>
        <v>Kifukurin Benikarato</v>
      </c>
      <c r="O1765" s="23">
        <f>IF(Data!$B1762=0,"",Data!$B1762)</f>
        <v>1859</v>
      </c>
      <c r="P1765" s="19" t="str">
        <f>IF(Data!$C1762=0,"",Data!$C1762)</f>
        <v/>
      </c>
      <c r="Q1765" s="23" t="str">
        <f>IF($M1765="","",Data!$E1762)</f>
        <v>Min-S</v>
      </c>
      <c r="R1765" s="23" t="str">
        <f t="shared" si="505"/>
        <v>S</v>
      </c>
      <c r="S1765" s="23" t="str">
        <f t="shared" si="506"/>
        <v>S</v>
      </c>
      <c r="T1765" s="19" t="str">
        <f>IF(Data!$F1762=0,"",Data!$F1762)</f>
        <v/>
      </c>
      <c r="U1765" s="19" t="str">
        <f>IF(Data!$G1762=0,"",Data!$G1762)</f>
        <v/>
      </c>
      <c r="V1765" s="19" t="str">
        <f>IF(Data!$D1762=0,"",Data!$D1762)</f>
        <v>ANTIQUE</v>
      </c>
      <c r="W1765" s="19" t="str">
        <f>Data!$H1762</f>
        <v>Japonica</v>
      </c>
      <c r="Y1765" s="41" t="e">
        <f t="shared" si="501"/>
        <v>#REF!</v>
      </c>
      <c r="Z1765" s="8">
        <f t="shared" si="507"/>
        <v>1765</v>
      </c>
      <c r="AA1765" s="8" t="str">
        <f t="shared" si="508"/>
        <v>Kifukurin Benikarato</v>
      </c>
      <c r="AB1765" s="8" t="str">
        <f t="shared" si="509"/>
        <v>S</v>
      </c>
      <c r="AC1765" s="8" t="str">
        <f t="shared" si="510"/>
        <v/>
      </c>
      <c r="AD1765" s="8" t="str">
        <f t="shared" si="515"/>
        <v/>
      </c>
      <c r="AE1765" s="8" t="str">
        <f t="shared" si="511"/>
        <v>ANTIQUE</v>
      </c>
      <c r="AF1765" s="5">
        <f t="shared" si="512"/>
        <v>1859</v>
      </c>
      <c r="AG1765" s="46">
        <v>1762</v>
      </c>
      <c r="AH1765" s="47" t="str">
        <f t="shared" si="502"/>
        <v/>
      </c>
      <c r="AI1765" s="48" t="str">
        <f t="shared" si="503"/>
        <v/>
      </c>
      <c r="AK1765" s="22" t="e">
        <f>TRIM(#REF!)</f>
        <v>#REF!</v>
      </c>
      <c r="AL1765" s="23" t="e">
        <f>IF(#REF!=0,"",#REF!)</f>
        <v>#REF!</v>
      </c>
      <c r="AM1765" s="19" t="e">
        <f>IF(#REF!=0,"",#REF!)</f>
        <v>#REF!</v>
      </c>
      <c r="AN1765" s="23" t="e">
        <f>IF($AK1765="","",#REF!)</f>
        <v>#REF!</v>
      </c>
      <c r="AO1765" s="23" t="e">
        <f t="shared" si="513"/>
        <v>#REF!</v>
      </c>
      <c r="AP1765" s="19" t="e">
        <f>IF(#REF!=0,"",#REF!)</f>
        <v>#REF!</v>
      </c>
      <c r="AQ1765" s="19" t="e">
        <f>IF(#REF!=0,"",#REF!)</f>
        <v>#REF!</v>
      </c>
      <c r="AR1765" s="19" t="e">
        <f>IF(#REF!=0,"",#REF!)</f>
        <v>#REF!</v>
      </c>
      <c r="AS1765" s="19" t="e">
        <f>#REF!</f>
        <v>#REF!</v>
      </c>
    </row>
    <row r="1766" spans="4:45" ht="19.5" thickTop="1" thickBot="1" x14ac:dyDescent="0.25">
      <c r="D1766" s="1" t="str">
        <f t="shared" si="499"/>
        <v/>
      </c>
      <c r="E1766" s="1" t="str">
        <f t="shared" si="500"/>
        <v/>
      </c>
      <c r="K1766" s="19" t="str">
        <f t="shared" si="504"/>
        <v/>
      </c>
      <c r="L1766" s="19">
        <f t="shared" si="514"/>
        <v>10000</v>
      </c>
      <c r="M1766" s="22" t="str">
        <f>TRIM(Data!$N1763)</f>
        <v>Kiho</v>
      </c>
      <c r="N1766" s="22" t="str">
        <f>TRIM(Data!$A1763)</f>
        <v>Kiho (H)</v>
      </c>
      <c r="O1766" s="23">
        <f>IF(Data!$B1763=0,"",Data!$B1763)</f>
        <v>1990</v>
      </c>
      <c r="P1766" s="19" t="str">
        <f>IF(Data!$C1763=0,"",Data!$C1763)</f>
        <v>1</v>
      </c>
      <c r="Q1766" s="23" t="str">
        <f>IF($M1766="","",Data!$E1763)</f>
        <v>S-M</v>
      </c>
      <c r="R1766" s="23" t="str">
        <f t="shared" si="505"/>
        <v>S</v>
      </c>
      <c r="S1766" s="23" t="str">
        <f t="shared" si="506"/>
        <v>S</v>
      </c>
      <c r="T1766" s="19" t="str">
        <f>IF(Data!$F1763=0,"",Data!$F1763)</f>
        <v/>
      </c>
      <c r="U1766" s="19" t="str">
        <f>IF(Data!$G1763=0,"",Data!$G1763)</f>
        <v/>
      </c>
      <c r="V1766" s="19" t="str">
        <f>IF(Data!$D1763=0,"",Data!$D1763)</f>
        <v/>
      </c>
      <c r="W1766" s="19" t="str">
        <f>Data!$H1763</f>
        <v>NRH</v>
      </c>
      <c r="Y1766" s="41" t="e">
        <f t="shared" si="501"/>
        <v>#REF!</v>
      </c>
      <c r="Z1766" s="8">
        <f t="shared" si="507"/>
        <v>10000</v>
      </c>
      <c r="AA1766" s="8" t="str">
        <f t="shared" si="508"/>
        <v>Kiho</v>
      </c>
      <c r="AB1766" s="8" t="str">
        <f t="shared" si="509"/>
        <v>S</v>
      </c>
      <c r="AC1766" s="8" t="str">
        <f t="shared" si="510"/>
        <v/>
      </c>
      <c r="AD1766" s="8" t="str">
        <f t="shared" si="515"/>
        <v/>
      </c>
      <c r="AE1766" s="8" t="str">
        <f t="shared" si="511"/>
        <v/>
      </c>
      <c r="AF1766" s="5">
        <f t="shared" si="512"/>
        <v>1990</v>
      </c>
      <c r="AG1766" s="46">
        <v>1763</v>
      </c>
      <c r="AH1766" s="47" t="str">
        <f t="shared" si="502"/>
        <v/>
      </c>
      <c r="AI1766" s="48" t="str">
        <f t="shared" si="503"/>
        <v/>
      </c>
      <c r="AK1766" s="22" t="e">
        <f>TRIM(#REF!)</f>
        <v>#REF!</v>
      </c>
      <c r="AL1766" s="23" t="e">
        <f>IF(#REF!=0,"",#REF!)</f>
        <v>#REF!</v>
      </c>
      <c r="AM1766" s="19" t="e">
        <f>IF(#REF!=0,"",#REF!)</f>
        <v>#REF!</v>
      </c>
      <c r="AN1766" s="23" t="e">
        <f>IF($AK1766="","",#REF!)</f>
        <v>#REF!</v>
      </c>
      <c r="AO1766" s="23" t="e">
        <f t="shared" si="513"/>
        <v>#REF!</v>
      </c>
      <c r="AP1766" s="19" t="e">
        <f>IF(#REF!=0,"",#REF!)</f>
        <v>#REF!</v>
      </c>
      <c r="AQ1766" s="19" t="e">
        <f>IF(#REF!=0,"",#REF!)</f>
        <v>#REF!</v>
      </c>
      <c r="AR1766" s="19" t="e">
        <f>IF(#REF!=0,"",#REF!)</f>
        <v>#REF!</v>
      </c>
      <c r="AS1766" s="19" t="e">
        <f>#REF!</f>
        <v>#REF!</v>
      </c>
    </row>
    <row r="1767" spans="4:45" ht="19.5" thickTop="1" thickBot="1" x14ac:dyDescent="0.25">
      <c r="D1767" s="1" t="str">
        <f t="shared" si="499"/>
        <v/>
      </c>
      <c r="E1767" s="1" t="str">
        <f t="shared" si="500"/>
        <v/>
      </c>
      <c r="K1767" s="19" t="str">
        <f t="shared" si="504"/>
        <v/>
      </c>
      <c r="L1767" s="19">
        <f t="shared" si="514"/>
        <v>10000</v>
      </c>
      <c r="M1767" s="22" t="str">
        <f>TRIM(Data!$N1764)</f>
        <v>Ki-karako</v>
      </c>
      <c r="N1767" s="22" t="str">
        <f>TRIM(Data!$A1764)</f>
        <v>Ki-karako (Higo)</v>
      </c>
      <c r="O1767" s="23" t="str">
        <f>IF(Data!$B1764=0,"",Data!$B1764)</f>
        <v/>
      </c>
      <c r="P1767" s="19" t="str">
        <f>IF(Data!$C1764=0,"",Data!$C1764)</f>
        <v/>
      </c>
      <c r="Q1767" s="23" t="str">
        <f>IF($M1767="","",Data!$E1764)</f>
        <v>M</v>
      </c>
      <c r="R1767" s="23" t="str">
        <f t="shared" si="505"/>
        <v>M</v>
      </c>
      <c r="S1767" s="23" t="str">
        <f t="shared" si="506"/>
        <v>M</v>
      </c>
      <c r="T1767" s="19" t="str">
        <f>IF(Data!$F1764=0,"",Data!$F1764)</f>
        <v/>
      </c>
      <c r="U1767" s="19" t="str">
        <f>IF(Data!$G1764=0,"",Data!$G1764)</f>
        <v/>
      </c>
      <c r="V1767" s="19" t="str">
        <f>IF(Data!$D1764=0,"",Data!$D1764)</f>
        <v/>
      </c>
      <c r="W1767" s="19" t="str">
        <f>Data!$H1764</f>
        <v>Japonica [Higo]</v>
      </c>
      <c r="Y1767" s="41" t="e">
        <f t="shared" si="501"/>
        <v>#REF!</v>
      </c>
      <c r="Z1767" s="8">
        <f t="shared" si="507"/>
        <v>10000</v>
      </c>
      <c r="AA1767" s="8" t="str">
        <f t="shared" si="508"/>
        <v>Ki-karako</v>
      </c>
      <c r="AB1767" s="8" t="str">
        <f t="shared" si="509"/>
        <v>M</v>
      </c>
      <c r="AC1767" s="8" t="str">
        <f t="shared" si="510"/>
        <v/>
      </c>
      <c r="AD1767" s="8" t="str">
        <f t="shared" si="515"/>
        <v/>
      </c>
      <c r="AE1767" s="8" t="str">
        <f t="shared" si="511"/>
        <v/>
      </c>
      <c r="AF1767" s="5" t="str">
        <f t="shared" si="512"/>
        <v/>
      </c>
      <c r="AG1767" s="46">
        <v>1764</v>
      </c>
      <c r="AH1767" s="47" t="str">
        <f t="shared" si="502"/>
        <v/>
      </c>
      <c r="AI1767" s="48" t="str">
        <f t="shared" si="503"/>
        <v/>
      </c>
      <c r="AK1767" s="22" t="e">
        <f>TRIM(#REF!)</f>
        <v>#REF!</v>
      </c>
      <c r="AL1767" s="23" t="e">
        <f>IF(#REF!=0,"",#REF!)</f>
        <v>#REF!</v>
      </c>
      <c r="AM1767" s="19" t="e">
        <f>IF(#REF!=0,"",#REF!)</f>
        <v>#REF!</v>
      </c>
      <c r="AN1767" s="23" t="e">
        <f>IF($AK1767="","",#REF!)</f>
        <v>#REF!</v>
      </c>
      <c r="AO1767" s="23" t="e">
        <f t="shared" si="513"/>
        <v>#REF!</v>
      </c>
      <c r="AP1767" s="19" t="e">
        <f>IF(#REF!=0,"",#REF!)</f>
        <v>#REF!</v>
      </c>
      <c r="AQ1767" s="19" t="e">
        <f>IF(#REF!=0,"",#REF!)</f>
        <v>#REF!</v>
      </c>
      <c r="AR1767" s="19" t="e">
        <f>IF(#REF!=0,"",#REF!)</f>
        <v>#REF!</v>
      </c>
      <c r="AS1767" s="19" t="e">
        <f>#REF!</f>
        <v>#REF!</v>
      </c>
    </row>
    <row r="1768" spans="4:45" ht="19.5" thickTop="1" thickBot="1" x14ac:dyDescent="0.25">
      <c r="D1768" s="1" t="str">
        <f t="shared" ref="D1768:D1831" si="516">IF(ISERROR(VLOOKUP(A1768,$K$4:$M$2950,3,FALSE)),"",VLOOKUP(A1768,$K$4:$N$2950,4,FALSE))</f>
        <v/>
      </c>
      <c r="E1768" s="1" t="str">
        <f t="shared" ref="E1768:E1831" si="517">IF(ISERROR(VLOOKUP(A1768,$K$4:$M$2950,3,FALSE)),"",IF(VLOOKUP(A1768,$K$4:$T$2950,6,FALSE)=0,"",VLOOKUP(A1768,$K$4:$T$2950,6,FALSE)))</f>
        <v/>
      </c>
      <c r="K1768" s="19" t="str">
        <f t="shared" si="504"/>
        <v/>
      </c>
      <c r="L1768" s="19">
        <f t="shared" si="514"/>
        <v>10000</v>
      </c>
      <c r="M1768" s="22" t="str">
        <f>TRIM(Data!$N1765)</f>
        <v>Kiku-toji</v>
      </c>
      <c r="N1768" s="22" t="str">
        <f>TRIM(Data!$A1765)</f>
        <v>Kiku-toji</v>
      </c>
      <c r="O1768" s="23">
        <f>IF(Data!$B1765=0,"",Data!$B1765)</f>
        <v>1895</v>
      </c>
      <c r="P1768" s="19" t="str">
        <f>IF(Data!$C1765=0,"",Data!$C1765)</f>
        <v>1</v>
      </c>
      <c r="Q1768" s="23" t="str">
        <f>IF($M1768="","",Data!$E1765)</f>
        <v>S</v>
      </c>
      <c r="R1768" s="23" t="str">
        <f t="shared" si="505"/>
        <v>S</v>
      </c>
      <c r="S1768" s="23" t="str">
        <f t="shared" si="506"/>
        <v>S</v>
      </c>
      <c r="T1768" s="19" t="str">
        <f>IF(Data!$F1765=0,"",Data!$F1765)</f>
        <v/>
      </c>
      <c r="U1768" s="19" t="str">
        <f>IF(Data!$G1765=0,"",Data!$G1765)</f>
        <v>FD</v>
      </c>
      <c r="V1768" s="19" t="str">
        <f>IF(Data!$D1765=0,"",Data!$D1765)</f>
        <v>ANTIQUE</v>
      </c>
      <c r="W1768" s="19" t="str">
        <f>Data!$H1765</f>
        <v>Japonica</v>
      </c>
      <c r="Y1768" s="41" t="e">
        <f t="shared" si="501"/>
        <v>#REF!</v>
      </c>
      <c r="Z1768" s="8">
        <f t="shared" si="507"/>
        <v>1768</v>
      </c>
      <c r="AA1768" s="8" t="str">
        <f t="shared" si="508"/>
        <v>Kiku-toji</v>
      </c>
      <c r="AB1768" s="8" t="str">
        <f t="shared" si="509"/>
        <v>S</v>
      </c>
      <c r="AC1768" s="8" t="str">
        <f t="shared" si="510"/>
        <v/>
      </c>
      <c r="AD1768" s="8" t="str">
        <f t="shared" si="515"/>
        <v>FD</v>
      </c>
      <c r="AE1768" s="8" t="str">
        <f t="shared" si="511"/>
        <v>ANTIQUE</v>
      </c>
      <c r="AF1768" s="5">
        <f t="shared" si="512"/>
        <v>1895</v>
      </c>
      <c r="AG1768" s="46">
        <v>1765</v>
      </c>
      <c r="AH1768" s="47" t="str">
        <f t="shared" si="502"/>
        <v/>
      </c>
      <c r="AI1768" s="48" t="str">
        <f t="shared" si="503"/>
        <v/>
      </c>
      <c r="AK1768" s="22" t="e">
        <f>TRIM(#REF!)</f>
        <v>#REF!</v>
      </c>
      <c r="AL1768" s="23" t="e">
        <f>IF(#REF!=0,"",#REF!)</f>
        <v>#REF!</v>
      </c>
      <c r="AM1768" s="19" t="e">
        <f>IF(#REF!=0,"",#REF!)</f>
        <v>#REF!</v>
      </c>
      <c r="AN1768" s="23" t="e">
        <f>IF($AK1768="","",#REF!)</f>
        <v>#REF!</v>
      </c>
      <c r="AO1768" s="23" t="e">
        <f t="shared" si="513"/>
        <v>#REF!</v>
      </c>
      <c r="AP1768" s="19" t="e">
        <f>IF(#REF!=0,"",#REF!)</f>
        <v>#REF!</v>
      </c>
      <c r="AQ1768" s="19" t="e">
        <f>IF(#REF!=0,"",#REF!)</f>
        <v>#REF!</v>
      </c>
      <c r="AR1768" s="19" t="e">
        <f>IF(#REF!=0,"",#REF!)</f>
        <v>#REF!</v>
      </c>
      <c r="AS1768" s="19" t="e">
        <f>#REF!</f>
        <v>#REF!</v>
      </c>
    </row>
    <row r="1769" spans="4:45" ht="19.5" thickTop="1" thickBot="1" x14ac:dyDescent="0.25">
      <c r="D1769" s="1" t="str">
        <f t="shared" si="516"/>
        <v/>
      </c>
      <c r="E1769" s="1" t="str">
        <f t="shared" si="517"/>
        <v/>
      </c>
      <c r="K1769" s="19" t="str">
        <f t="shared" si="504"/>
        <v/>
      </c>
      <c r="L1769" s="19">
        <f t="shared" si="514"/>
        <v>10000</v>
      </c>
      <c r="M1769" s="22" t="str">
        <f>TRIM(Data!$N1766)</f>
        <v>Kiku-Toji Pointed</v>
      </c>
      <c r="N1769" s="22" t="str">
        <f>TRIM(Data!$A1766)</f>
        <v>Kiku-Toji Pointed (Not Antique)</v>
      </c>
      <c r="O1769" s="23">
        <f>IF(Data!$B1766=0,"",Data!$B1766)</f>
        <v>1951</v>
      </c>
      <c r="P1769" s="19" t="str">
        <f>IF(Data!$C1766=0,"",Data!$C1766)</f>
        <v>1</v>
      </c>
      <c r="Q1769" s="23" t="str">
        <f>IF($M1769="","",Data!$E1766)</f>
        <v>S</v>
      </c>
      <c r="R1769" s="23" t="str">
        <f t="shared" si="505"/>
        <v>S</v>
      </c>
      <c r="S1769" s="23" t="str">
        <f t="shared" si="506"/>
        <v>S</v>
      </c>
      <c r="T1769" s="19" t="str">
        <f>IF(Data!$F1766=0,"",Data!$F1766)</f>
        <v/>
      </c>
      <c r="U1769" s="19" t="str">
        <f>IF(Data!$G1766=0,"",Data!$G1766)</f>
        <v>FD</v>
      </c>
      <c r="V1769" s="19" t="str">
        <f>IF(Data!$D1766=0,"",Data!$D1766)</f>
        <v/>
      </c>
      <c r="W1769" s="19" t="str">
        <f>Data!$H1766</f>
        <v>Japonica</v>
      </c>
      <c r="Y1769" s="41" t="e">
        <f t="shared" si="501"/>
        <v>#REF!</v>
      </c>
      <c r="Z1769" s="8">
        <f t="shared" si="507"/>
        <v>10000</v>
      </c>
      <c r="AA1769" s="8" t="str">
        <f t="shared" si="508"/>
        <v>Kiku-Toji Pointed</v>
      </c>
      <c r="AB1769" s="8" t="str">
        <f t="shared" si="509"/>
        <v>S</v>
      </c>
      <c r="AC1769" s="8" t="str">
        <f t="shared" si="510"/>
        <v/>
      </c>
      <c r="AD1769" s="8" t="str">
        <f t="shared" si="515"/>
        <v>FD</v>
      </c>
      <c r="AE1769" s="8" t="str">
        <f t="shared" si="511"/>
        <v/>
      </c>
      <c r="AF1769" s="5">
        <f t="shared" si="512"/>
        <v>1951</v>
      </c>
      <c r="AG1769" s="46">
        <v>1766</v>
      </c>
      <c r="AH1769" s="47" t="str">
        <f t="shared" si="502"/>
        <v/>
      </c>
      <c r="AI1769" s="48" t="str">
        <f t="shared" si="503"/>
        <v/>
      </c>
      <c r="AK1769" s="22" t="e">
        <f>TRIM(#REF!)</f>
        <v>#REF!</v>
      </c>
      <c r="AL1769" s="23" t="e">
        <f>IF(#REF!=0,"",#REF!)</f>
        <v>#REF!</v>
      </c>
      <c r="AM1769" s="19" t="e">
        <f>IF(#REF!=0,"",#REF!)</f>
        <v>#REF!</v>
      </c>
      <c r="AN1769" s="23" t="e">
        <f>IF($AK1769="","",#REF!)</f>
        <v>#REF!</v>
      </c>
      <c r="AO1769" s="23" t="e">
        <f t="shared" si="513"/>
        <v>#REF!</v>
      </c>
      <c r="AP1769" s="19" t="e">
        <f>IF(#REF!=0,"",#REF!)</f>
        <v>#REF!</v>
      </c>
      <c r="AQ1769" s="19" t="e">
        <f>IF(#REF!=0,"",#REF!)</f>
        <v>#REF!</v>
      </c>
      <c r="AR1769" s="19" t="e">
        <f>IF(#REF!=0,"",#REF!)</f>
        <v>#REF!</v>
      </c>
      <c r="AS1769" s="19" t="e">
        <f>#REF!</f>
        <v>#REF!</v>
      </c>
    </row>
    <row r="1770" spans="4:45" ht="19.5" thickTop="1" thickBot="1" x14ac:dyDescent="0.25">
      <c r="D1770" s="1" t="str">
        <f t="shared" si="516"/>
        <v/>
      </c>
      <c r="E1770" s="1" t="str">
        <f t="shared" si="517"/>
        <v/>
      </c>
      <c r="K1770" s="19" t="str">
        <f t="shared" si="504"/>
        <v/>
      </c>
      <c r="L1770" s="19">
        <f t="shared" si="514"/>
        <v>10000</v>
      </c>
      <c r="M1770" s="22" t="str">
        <f>TRIM(Data!$N1767)</f>
        <v>Kiku-Toji Red</v>
      </c>
      <c r="N1770" s="22" t="str">
        <f>TRIM(Data!$A1767)</f>
        <v>Kiku-Toji Red</v>
      </c>
      <c r="O1770" s="23" t="str">
        <f>IF(Data!$B1767=0,"",Data!$B1767)</f>
        <v>Unknown</v>
      </c>
      <c r="P1770" s="19" t="str">
        <f>IF(Data!$C1767=0,"",Data!$C1767)</f>
        <v/>
      </c>
      <c r="Q1770" s="23" t="str">
        <f>IF($M1770="","",Data!$E1767)</f>
        <v>S</v>
      </c>
      <c r="R1770" s="23" t="str">
        <f t="shared" si="505"/>
        <v>S</v>
      </c>
      <c r="S1770" s="23" t="str">
        <f t="shared" si="506"/>
        <v>S</v>
      </c>
      <c r="T1770" s="19" t="str">
        <f>IF(Data!$F1767=0,"",Data!$F1767)</f>
        <v/>
      </c>
      <c r="U1770" s="19" t="str">
        <f>IF(Data!$G1767=0,"",Data!$G1767)</f>
        <v>FD</v>
      </c>
      <c r="V1770" s="19" t="str">
        <f>IF(Data!$D1767=0,"",Data!$D1767)</f>
        <v/>
      </c>
      <c r="W1770" s="19" t="str">
        <f>Data!$H1767</f>
        <v>Japonica</v>
      </c>
      <c r="Y1770" s="41" t="e">
        <f t="shared" si="501"/>
        <v>#REF!</v>
      </c>
      <c r="Z1770" s="8">
        <f t="shared" si="507"/>
        <v>10000</v>
      </c>
      <c r="AA1770" s="8" t="str">
        <f t="shared" si="508"/>
        <v>Kiku-Toji Red</v>
      </c>
      <c r="AB1770" s="8" t="str">
        <f t="shared" si="509"/>
        <v>S</v>
      </c>
      <c r="AC1770" s="8" t="str">
        <f t="shared" si="510"/>
        <v/>
      </c>
      <c r="AD1770" s="8" t="str">
        <f t="shared" si="515"/>
        <v>FD</v>
      </c>
      <c r="AE1770" s="8" t="str">
        <f t="shared" si="511"/>
        <v/>
      </c>
      <c r="AF1770" s="5" t="str">
        <f t="shared" si="512"/>
        <v>Unknown</v>
      </c>
      <c r="AG1770" s="46">
        <v>1767</v>
      </c>
      <c r="AH1770" s="47" t="str">
        <f t="shared" si="502"/>
        <v/>
      </c>
      <c r="AI1770" s="48" t="str">
        <f t="shared" si="503"/>
        <v/>
      </c>
      <c r="AK1770" s="22" t="e">
        <f>TRIM(#REF!)</f>
        <v>#REF!</v>
      </c>
      <c r="AL1770" s="23" t="e">
        <f>IF(#REF!=0,"",#REF!)</f>
        <v>#REF!</v>
      </c>
      <c r="AM1770" s="19" t="e">
        <f>IF(#REF!=0,"",#REF!)</f>
        <v>#REF!</v>
      </c>
      <c r="AN1770" s="23" t="e">
        <f>IF($AK1770="","",#REF!)</f>
        <v>#REF!</v>
      </c>
      <c r="AO1770" s="23" t="e">
        <f t="shared" si="513"/>
        <v>#REF!</v>
      </c>
      <c r="AP1770" s="19" t="e">
        <f>IF(#REF!=0,"",#REF!)</f>
        <v>#REF!</v>
      </c>
      <c r="AQ1770" s="19" t="e">
        <f>IF(#REF!=0,"",#REF!)</f>
        <v>#REF!</v>
      </c>
      <c r="AR1770" s="19" t="e">
        <f>IF(#REF!=0,"",#REF!)</f>
        <v>#REF!</v>
      </c>
      <c r="AS1770" s="19" t="e">
        <f>#REF!</f>
        <v>#REF!</v>
      </c>
    </row>
    <row r="1771" spans="4:45" ht="19.5" thickTop="1" thickBot="1" x14ac:dyDescent="0.25">
      <c r="D1771" s="1" t="str">
        <f t="shared" si="516"/>
        <v/>
      </c>
      <c r="E1771" s="1" t="str">
        <f t="shared" si="517"/>
        <v/>
      </c>
      <c r="K1771" s="19" t="str">
        <f t="shared" si="504"/>
        <v/>
      </c>
      <c r="L1771" s="19">
        <f t="shared" si="514"/>
        <v>10000</v>
      </c>
      <c r="M1771" s="22" t="str">
        <f>TRIM(Data!$N1768)</f>
        <v>Kimberley</v>
      </c>
      <c r="N1771" s="22" t="str">
        <f>TRIM(Data!$A1768)</f>
        <v>Kimberley (Crimson Cup)</v>
      </c>
      <c r="O1771" s="23">
        <f>IF(Data!$B1768=0,"",Data!$B1768)</f>
        <v>1923</v>
      </c>
      <c r="P1771" s="19" t="str">
        <f>IF(Data!$C1768=0,"",Data!$C1768)</f>
        <v>1</v>
      </c>
      <c r="Q1771" s="23" t="str">
        <f>IF($M1771="","",Data!$E1768)</f>
        <v>M</v>
      </c>
      <c r="R1771" s="23" t="str">
        <f t="shared" si="505"/>
        <v>M</v>
      </c>
      <c r="S1771" s="23" t="str">
        <f t="shared" si="506"/>
        <v>M</v>
      </c>
      <c r="T1771" s="19" t="str">
        <f>IF(Data!$F1768=0,"",Data!$F1768)</f>
        <v/>
      </c>
      <c r="U1771" s="19" t="str">
        <f>IF(Data!$G1768=0,"",Data!$G1768)</f>
        <v/>
      </c>
      <c r="V1771" s="19" t="str">
        <f>IF(Data!$D1768=0,"",Data!$D1768)</f>
        <v/>
      </c>
      <c r="W1771" s="19" t="str">
        <f>Data!$H1768</f>
        <v>Japonica</v>
      </c>
      <c r="Y1771" s="41" t="e">
        <f t="shared" si="501"/>
        <v>#REF!</v>
      </c>
      <c r="Z1771" s="8">
        <f t="shared" si="507"/>
        <v>10000</v>
      </c>
      <c r="AA1771" s="8" t="str">
        <f t="shared" si="508"/>
        <v>Kimberley</v>
      </c>
      <c r="AB1771" s="8" t="str">
        <f t="shared" si="509"/>
        <v>M</v>
      </c>
      <c r="AC1771" s="8" t="str">
        <f t="shared" si="510"/>
        <v/>
      </c>
      <c r="AD1771" s="8" t="str">
        <f t="shared" si="515"/>
        <v/>
      </c>
      <c r="AE1771" s="8" t="str">
        <f t="shared" si="511"/>
        <v/>
      </c>
      <c r="AF1771" s="5">
        <f t="shared" si="512"/>
        <v>1923</v>
      </c>
      <c r="AG1771" s="46">
        <v>1768</v>
      </c>
      <c r="AH1771" s="47" t="str">
        <f t="shared" si="502"/>
        <v/>
      </c>
      <c r="AI1771" s="48" t="str">
        <f t="shared" si="503"/>
        <v/>
      </c>
      <c r="AK1771" s="22" t="e">
        <f>TRIM(#REF!)</f>
        <v>#REF!</v>
      </c>
      <c r="AL1771" s="23" t="e">
        <f>IF(#REF!=0,"",#REF!)</f>
        <v>#REF!</v>
      </c>
      <c r="AM1771" s="19" t="e">
        <f>IF(#REF!=0,"",#REF!)</f>
        <v>#REF!</v>
      </c>
      <c r="AN1771" s="23" t="e">
        <f>IF($AK1771="","",#REF!)</f>
        <v>#REF!</v>
      </c>
      <c r="AO1771" s="23" t="e">
        <f t="shared" si="513"/>
        <v>#REF!</v>
      </c>
      <c r="AP1771" s="19" t="e">
        <f>IF(#REF!=0,"",#REF!)</f>
        <v>#REF!</v>
      </c>
      <c r="AQ1771" s="19" t="e">
        <f>IF(#REF!=0,"",#REF!)</f>
        <v>#REF!</v>
      </c>
      <c r="AR1771" s="19" t="e">
        <f>IF(#REF!=0,"",#REF!)</f>
        <v>#REF!</v>
      </c>
      <c r="AS1771" s="19" t="e">
        <f>#REF!</f>
        <v>#REF!</v>
      </c>
    </row>
    <row r="1772" spans="4:45" ht="19.5" thickTop="1" thickBot="1" x14ac:dyDescent="0.25">
      <c r="D1772" s="1" t="str">
        <f t="shared" si="516"/>
        <v/>
      </c>
      <c r="E1772" s="1" t="str">
        <f t="shared" si="517"/>
        <v/>
      </c>
      <c r="K1772" s="19" t="str">
        <f t="shared" si="504"/>
        <v/>
      </c>
      <c r="L1772" s="19">
        <f t="shared" si="514"/>
        <v>10000</v>
      </c>
      <c r="M1772" s="22" t="str">
        <f>TRIM(Data!$N1769)</f>
        <v>King Cotton</v>
      </c>
      <c r="N1772" s="22" t="str">
        <f>TRIM(Data!$A1769)</f>
        <v>King Cotton</v>
      </c>
      <c r="O1772" s="23">
        <f>IF(Data!$B1769=0,"",Data!$B1769)</f>
        <v>1953</v>
      </c>
      <c r="P1772" s="19" t="str">
        <f>IF(Data!$C1769=0,"",Data!$C1769)</f>
        <v>1</v>
      </c>
      <c r="Q1772" s="23" t="str">
        <f>IF($M1772="","",Data!$E1769)</f>
        <v>L</v>
      </c>
      <c r="R1772" s="23" t="str">
        <f t="shared" si="505"/>
        <v>L</v>
      </c>
      <c r="S1772" s="23" t="str">
        <f t="shared" si="506"/>
        <v>L</v>
      </c>
      <c r="T1772" s="19" t="str">
        <f>IF(Data!$F1769=0,"",Data!$F1769)</f>
        <v>WHITE</v>
      </c>
      <c r="U1772" s="19" t="str">
        <f>IF(Data!$G1769=0,"",Data!$G1769)</f>
        <v/>
      </c>
      <c r="V1772" s="19" t="str">
        <f>IF(Data!$D1769=0,"",Data!$D1769)</f>
        <v/>
      </c>
      <c r="W1772" s="19" t="str">
        <f>Data!$H1769</f>
        <v>Japonica</v>
      </c>
      <c r="Y1772" s="41" t="e">
        <f t="shared" si="501"/>
        <v>#REF!</v>
      </c>
      <c r="Z1772" s="8">
        <f t="shared" si="507"/>
        <v>10000</v>
      </c>
      <c r="AA1772" s="8" t="str">
        <f t="shared" si="508"/>
        <v>King Cotton</v>
      </c>
      <c r="AB1772" s="8" t="str">
        <f t="shared" si="509"/>
        <v>L</v>
      </c>
      <c r="AC1772" s="8" t="str">
        <f t="shared" si="510"/>
        <v>WHITE</v>
      </c>
      <c r="AD1772" s="8" t="str">
        <f t="shared" si="515"/>
        <v/>
      </c>
      <c r="AE1772" s="8" t="str">
        <f t="shared" si="511"/>
        <v/>
      </c>
      <c r="AF1772" s="5">
        <f t="shared" si="512"/>
        <v>1953</v>
      </c>
      <c r="AG1772" s="46">
        <v>1769</v>
      </c>
      <c r="AH1772" s="47" t="str">
        <f t="shared" si="502"/>
        <v/>
      </c>
      <c r="AI1772" s="48" t="str">
        <f t="shared" si="503"/>
        <v/>
      </c>
      <c r="AK1772" s="22" t="e">
        <f>TRIM(#REF!)</f>
        <v>#REF!</v>
      </c>
      <c r="AL1772" s="23" t="e">
        <f>IF(#REF!=0,"",#REF!)</f>
        <v>#REF!</v>
      </c>
      <c r="AM1772" s="19" t="e">
        <f>IF(#REF!=0,"",#REF!)</f>
        <v>#REF!</v>
      </c>
      <c r="AN1772" s="23" t="e">
        <f>IF($AK1772="","",#REF!)</f>
        <v>#REF!</v>
      </c>
      <c r="AO1772" s="23" t="e">
        <f t="shared" si="513"/>
        <v>#REF!</v>
      </c>
      <c r="AP1772" s="19" t="e">
        <f>IF(#REF!=0,"",#REF!)</f>
        <v>#REF!</v>
      </c>
      <c r="AQ1772" s="19" t="e">
        <f>IF(#REF!=0,"",#REF!)</f>
        <v>#REF!</v>
      </c>
      <c r="AR1772" s="19" t="e">
        <f>IF(#REF!=0,"",#REF!)</f>
        <v>#REF!</v>
      </c>
      <c r="AS1772" s="19" t="e">
        <f>#REF!</f>
        <v>#REF!</v>
      </c>
    </row>
    <row r="1773" spans="4:45" ht="19.5" thickTop="1" thickBot="1" x14ac:dyDescent="0.25">
      <c r="D1773" s="1" t="str">
        <f t="shared" si="516"/>
        <v/>
      </c>
      <c r="E1773" s="1" t="str">
        <f t="shared" si="517"/>
        <v/>
      </c>
      <c r="K1773" s="19" t="str">
        <f t="shared" si="504"/>
        <v/>
      </c>
      <c r="L1773" s="19">
        <f t="shared" si="514"/>
        <v>10000</v>
      </c>
      <c r="M1773" s="22" t="str">
        <f>TRIM(Data!$N1770)</f>
        <v>King Lear</v>
      </c>
      <c r="N1773" s="22" t="str">
        <f>TRIM(Data!$A1770)</f>
        <v>King Lear (Finlandia Rosea Var., Ethel Weber)</v>
      </c>
      <c r="O1773" s="23">
        <f>IF(Data!$B1770=0,"",Data!$B1770)</f>
        <v>1939</v>
      </c>
      <c r="P1773" s="19" t="str">
        <f>IF(Data!$C1770=0,"",Data!$C1770)</f>
        <v>1</v>
      </c>
      <c r="Q1773" s="23" t="str">
        <f>IF($M1773="","",Data!$E1770)</f>
        <v>M</v>
      </c>
      <c r="R1773" s="23" t="str">
        <f t="shared" si="505"/>
        <v>M</v>
      </c>
      <c r="S1773" s="23" t="str">
        <f t="shared" si="506"/>
        <v>M</v>
      </c>
      <c r="T1773" s="19" t="str">
        <f>IF(Data!$F1770=0,"",Data!$F1770)</f>
        <v/>
      </c>
      <c r="U1773" s="19" t="str">
        <f>IF(Data!$G1770=0,"",Data!$G1770)</f>
        <v/>
      </c>
      <c r="V1773" s="19" t="str">
        <f>IF(Data!$D1770=0,"",Data!$D1770)</f>
        <v/>
      </c>
      <c r="W1773" s="19" t="str">
        <f>Data!$H1770</f>
        <v>Japonica</v>
      </c>
      <c r="Y1773" s="41" t="e">
        <f t="shared" si="501"/>
        <v>#REF!</v>
      </c>
      <c r="Z1773" s="8">
        <f t="shared" si="507"/>
        <v>10000</v>
      </c>
      <c r="AA1773" s="8" t="str">
        <f t="shared" si="508"/>
        <v>King Lear</v>
      </c>
      <c r="AB1773" s="8" t="str">
        <f t="shared" si="509"/>
        <v>M</v>
      </c>
      <c r="AC1773" s="8" t="str">
        <f t="shared" si="510"/>
        <v/>
      </c>
      <c r="AD1773" s="8" t="str">
        <f t="shared" si="515"/>
        <v/>
      </c>
      <c r="AE1773" s="8" t="str">
        <f t="shared" si="511"/>
        <v/>
      </c>
      <c r="AF1773" s="5">
        <f t="shared" si="512"/>
        <v>1939</v>
      </c>
      <c r="AG1773" s="46">
        <v>1770</v>
      </c>
      <c r="AH1773" s="47" t="str">
        <f t="shared" si="502"/>
        <v/>
      </c>
      <c r="AI1773" s="48" t="str">
        <f t="shared" si="503"/>
        <v/>
      </c>
      <c r="AK1773" s="22" t="e">
        <f>TRIM(#REF!)</f>
        <v>#REF!</v>
      </c>
      <c r="AL1773" s="23" t="e">
        <f>IF(#REF!=0,"",#REF!)</f>
        <v>#REF!</v>
      </c>
      <c r="AM1773" s="19" t="e">
        <f>IF(#REF!=0,"",#REF!)</f>
        <v>#REF!</v>
      </c>
      <c r="AN1773" s="23" t="e">
        <f>IF($AK1773="","",#REF!)</f>
        <v>#REF!</v>
      </c>
      <c r="AO1773" s="23" t="e">
        <f t="shared" si="513"/>
        <v>#REF!</v>
      </c>
      <c r="AP1773" s="19" t="e">
        <f>IF(#REF!=0,"",#REF!)</f>
        <v>#REF!</v>
      </c>
      <c r="AQ1773" s="19" t="e">
        <f>IF(#REF!=0,"",#REF!)</f>
        <v>#REF!</v>
      </c>
      <c r="AR1773" s="19" t="e">
        <f>IF(#REF!=0,"",#REF!)</f>
        <v>#REF!</v>
      </c>
      <c r="AS1773" s="19" t="e">
        <f>#REF!</f>
        <v>#REF!</v>
      </c>
    </row>
    <row r="1774" spans="4:45" ht="19.5" thickTop="1" thickBot="1" x14ac:dyDescent="0.25">
      <c r="D1774" s="1" t="str">
        <f t="shared" si="516"/>
        <v/>
      </c>
      <c r="E1774" s="1" t="str">
        <f t="shared" si="517"/>
        <v/>
      </c>
      <c r="K1774" s="19" t="str">
        <f t="shared" si="504"/>
        <v/>
      </c>
      <c r="L1774" s="19">
        <f t="shared" si="514"/>
        <v>10000</v>
      </c>
      <c r="M1774" s="22" t="str">
        <f>TRIM(Data!$N1771)</f>
        <v>King Size</v>
      </c>
      <c r="N1774" s="22" t="str">
        <f>TRIM(Data!$A1771)</f>
        <v>King Size (Red Elephant)</v>
      </c>
      <c r="O1774" s="23">
        <f>IF(Data!$B1771=0,"",Data!$B1771)</f>
        <v>1954</v>
      </c>
      <c r="P1774" s="19" t="str">
        <f>IF(Data!$C1771=0,"",Data!$C1771)</f>
        <v>1</v>
      </c>
      <c r="Q1774" s="23" t="str">
        <f>IF($M1774="","",Data!$E1771)</f>
        <v>L</v>
      </c>
      <c r="R1774" s="23" t="str">
        <f t="shared" si="505"/>
        <v>L</v>
      </c>
      <c r="S1774" s="23" t="str">
        <f t="shared" si="506"/>
        <v>L</v>
      </c>
      <c r="T1774" s="19" t="str">
        <f>IF(Data!$F1771=0,"",Data!$F1771)</f>
        <v/>
      </c>
      <c r="U1774" s="19" t="str">
        <f>IF(Data!$G1771=0,"",Data!$G1771)</f>
        <v/>
      </c>
      <c r="V1774" s="19" t="str">
        <f>IF(Data!$D1771=0,"",Data!$D1771)</f>
        <v/>
      </c>
      <c r="W1774" s="19" t="str">
        <f>Data!$H1771</f>
        <v>Japonica</v>
      </c>
      <c r="Y1774" s="41" t="e">
        <f t="shared" si="501"/>
        <v>#REF!</v>
      </c>
      <c r="Z1774" s="8">
        <f t="shared" si="507"/>
        <v>10000</v>
      </c>
      <c r="AA1774" s="8" t="str">
        <f t="shared" si="508"/>
        <v>King Size</v>
      </c>
      <c r="AB1774" s="8" t="str">
        <f t="shared" si="509"/>
        <v>L</v>
      </c>
      <c r="AC1774" s="8" t="str">
        <f t="shared" si="510"/>
        <v/>
      </c>
      <c r="AD1774" s="8" t="str">
        <f t="shared" si="515"/>
        <v/>
      </c>
      <c r="AE1774" s="8" t="str">
        <f t="shared" si="511"/>
        <v/>
      </c>
      <c r="AF1774" s="5">
        <f t="shared" si="512"/>
        <v>1954</v>
      </c>
      <c r="AG1774" s="46">
        <v>1771</v>
      </c>
      <c r="AH1774" s="47" t="str">
        <f t="shared" si="502"/>
        <v/>
      </c>
      <c r="AI1774" s="48" t="str">
        <f t="shared" si="503"/>
        <v/>
      </c>
      <c r="AK1774" s="22" t="e">
        <f>TRIM(#REF!)</f>
        <v>#REF!</v>
      </c>
      <c r="AL1774" s="23" t="e">
        <f>IF(#REF!=0,"",#REF!)</f>
        <v>#REF!</v>
      </c>
      <c r="AM1774" s="19" t="e">
        <f>IF(#REF!=0,"",#REF!)</f>
        <v>#REF!</v>
      </c>
      <c r="AN1774" s="23" t="e">
        <f>IF($AK1774="","",#REF!)</f>
        <v>#REF!</v>
      </c>
      <c r="AO1774" s="23" t="e">
        <f t="shared" si="513"/>
        <v>#REF!</v>
      </c>
      <c r="AP1774" s="19" t="e">
        <f>IF(#REF!=0,"",#REF!)</f>
        <v>#REF!</v>
      </c>
      <c r="AQ1774" s="19" t="e">
        <f>IF(#REF!=0,"",#REF!)</f>
        <v>#REF!</v>
      </c>
      <c r="AR1774" s="19" t="e">
        <f>IF(#REF!=0,"",#REF!)</f>
        <v>#REF!</v>
      </c>
      <c r="AS1774" s="19" t="e">
        <f>#REF!</f>
        <v>#REF!</v>
      </c>
    </row>
    <row r="1775" spans="4:45" ht="19.5" thickTop="1" thickBot="1" x14ac:dyDescent="0.25">
      <c r="D1775" s="1" t="str">
        <f t="shared" si="516"/>
        <v/>
      </c>
      <c r="E1775" s="1" t="str">
        <f t="shared" si="517"/>
        <v/>
      </c>
      <c r="K1775" s="19" t="str">
        <f t="shared" si="504"/>
        <v/>
      </c>
      <c r="L1775" s="19">
        <f t="shared" si="514"/>
        <v>10000</v>
      </c>
      <c r="M1775" s="22" t="str">
        <f>TRIM(Data!$N1772)</f>
        <v>King Solomon</v>
      </c>
      <c r="N1775" s="22" t="str">
        <f>TRIM(Data!$A1772)</f>
        <v>King Solomon</v>
      </c>
      <c r="O1775" s="23">
        <f>IF(Data!$B1772=0,"",Data!$B1772)</f>
        <v>1966</v>
      </c>
      <c r="P1775" s="19" t="str">
        <f>IF(Data!$C1772=0,"",Data!$C1772)</f>
        <v/>
      </c>
      <c r="Q1775" s="23" t="str">
        <f>IF($M1775="","",Data!$E1772)</f>
        <v>L</v>
      </c>
      <c r="R1775" s="23" t="str">
        <f t="shared" si="505"/>
        <v>L</v>
      </c>
      <c r="S1775" s="23" t="str">
        <f t="shared" si="506"/>
        <v>L</v>
      </c>
      <c r="T1775" s="19" t="str">
        <f>IF(Data!$F1772=0,"",Data!$F1772)</f>
        <v/>
      </c>
      <c r="U1775" s="19" t="str">
        <f>IF(Data!$G1772=0,"",Data!$G1772)</f>
        <v>FD</v>
      </c>
      <c r="V1775" s="19" t="str">
        <f>IF(Data!$D1772=0,"",Data!$D1772)</f>
        <v/>
      </c>
      <c r="W1775" s="19" t="str">
        <f>Data!$H1772</f>
        <v>Japonica</v>
      </c>
      <c r="Y1775" s="41" t="e">
        <f t="shared" si="501"/>
        <v>#REF!</v>
      </c>
      <c r="Z1775" s="8">
        <f t="shared" si="507"/>
        <v>10000</v>
      </c>
      <c r="AA1775" s="8" t="str">
        <f t="shared" si="508"/>
        <v>King Solomon</v>
      </c>
      <c r="AB1775" s="8" t="str">
        <f t="shared" si="509"/>
        <v>L</v>
      </c>
      <c r="AC1775" s="8" t="str">
        <f t="shared" si="510"/>
        <v/>
      </c>
      <c r="AD1775" s="8" t="str">
        <f t="shared" si="515"/>
        <v>FD</v>
      </c>
      <c r="AE1775" s="8" t="str">
        <f t="shared" si="511"/>
        <v/>
      </c>
      <c r="AF1775" s="5">
        <f t="shared" si="512"/>
        <v>1966</v>
      </c>
      <c r="AG1775" s="46">
        <v>1772</v>
      </c>
      <c r="AH1775" s="47" t="str">
        <f t="shared" si="502"/>
        <v/>
      </c>
      <c r="AI1775" s="48" t="str">
        <f t="shared" si="503"/>
        <v/>
      </c>
      <c r="AK1775" s="22" t="e">
        <f>TRIM(#REF!)</f>
        <v>#REF!</v>
      </c>
      <c r="AL1775" s="23" t="e">
        <f>IF(#REF!=0,"",#REF!)</f>
        <v>#REF!</v>
      </c>
      <c r="AM1775" s="19" t="e">
        <f>IF(#REF!=0,"",#REF!)</f>
        <v>#REF!</v>
      </c>
      <c r="AN1775" s="23" t="e">
        <f>IF($AK1775="","",#REF!)</f>
        <v>#REF!</v>
      </c>
      <c r="AO1775" s="23" t="e">
        <f t="shared" si="513"/>
        <v>#REF!</v>
      </c>
      <c r="AP1775" s="19" t="e">
        <f>IF(#REF!=0,"",#REF!)</f>
        <v>#REF!</v>
      </c>
      <c r="AQ1775" s="19" t="e">
        <f>IF(#REF!=0,"",#REF!)</f>
        <v>#REF!</v>
      </c>
      <c r="AR1775" s="19" t="e">
        <f>IF(#REF!=0,"",#REF!)</f>
        <v>#REF!</v>
      </c>
      <c r="AS1775" s="19" t="e">
        <f>#REF!</f>
        <v>#REF!</v>
      </c>
    </row>
    <row r="1776" spans="4:45" ht="19.5" thickTop="1" thickBot="1" x14ac:dyDescent="0.25">
      <c r="D1776" s="1" t="str">
        <f t="shared" si="516"/>
        <v/>
      </c>
      <c r="E1776" s="1" t="str">
        <f t="shared" si="517"/>
        <v/>
      </c>
      <c r="K1776" s="19" t="str">
        <f t="shared" si="504"/>
        <v/>
      </c>
      <c r="L1776" s="19">
        <f t="shared" si="514"/>
        <v>10000</v>
      </c>
      <c r="M1776" s="22" t="str">
        <f>TRIM(Data!$N1773)</f>
        <v>King's Cup</v>
      </c>
      <c r="N1776" s="22" t="str">
        <f>TRIM(Data!$A1773)</f>
        <v>King's Cup</v>
      </c>
      <c r="O1776" s="23">
        <f>IF(Data!$B1773=0,"",Data!$B1773)</f>
        <v>2019</v>
      </c>
      <c r="P1776" s="19" t="str">
        <f>IF(Data!$C1773=0,"",Data!$C1773)</f>
        <v>1</v>
      </c>
      <c r="Q1776" s="23" t="str">
        <f>IF($M1776="","",Data!$E1773)</f>
        <v>M</v>
      </c>
      <c r="R1776" s="23" t="str">
        <f t="shared" si="505"/>
        <v>M</v>
      </c>
      <c r="S1776" s="23" t="str">
        <f t="shared" si="506"/>
        <v>M</v>
      </c>
      <c r="T1776" s="19" t="str">
        <f>IF(Data!$F1773=0,"",Data!$F1773)</f>
        <v/>
      </c>
      <c r="U1776" s="19" t="str">
        <f>IF(Data!$G1773=0,"",Data!$G1773)</f>
        <v/>
      </c>
      <c r="V1776" s="19" t="str">
        <f>IF(Data!$D1773=0,"",Data!$D1773)</f>
        <v/>
      </c>
      <c r="W1776" s="19" t="str">
        <f>Data!$H1773</f>
        <v>Japonica</v>
      </c>
      <c r="Y1776" s="41" t="e">
        <f t="shared" si="501"/>
        <v>#REF!</v>
      </c>
      <c r="Z1776" s="8">
        <f t="shared" si="507"/>
        <v>10000</v>
      </c>
      <c r="AA1776" s="8" t="str">
        <f t="shared" si="508"/>
        <v>King's Cup</v>
      </c>
      <c r="AB1776" s="8" t="str">
        <f t="shared" si="509"/>
        <v>M</v>
      </c>
      <c r="AC1776" s="8" t="str">
        <f t="shared" si="510"/>
        <v/>
      </c>
      <c r="AD1776" s="8" t="str">
        <f t="shared" si="515"/>
        <v/>
      </c>
      <c r="AE1776" s="8" t="str">
        <f t="shared" si="511"/>
        <v/>
      </c>
      <c r="AF1776" s="5">
        <f t="shared" si="512"/>
        <v>2019</v>
      </c>
      <c r="AG1776" s="46">
        <v>1773</v>
      </c>
      <c r="AH1776" s="47" t="str">
        <f t="shared" si="502"/>
        <v/>
      </c>
      <c r="AI1776" s="48" t="str">
        <f t="shared" si="503"/>
        <v/>
      </c>
      <c r="AK1776" s="22" t="e">
        <f>TRIM(#REF!)</f>
        <v>#REF!</v>
      </c>
      <c r="AL1776" s="23" t="e">
        <f>IF(#REF!=0,"",#REF!)</f>
        <v>#REF!</v>
      </c>
      <c r="AM1776" s="19" t="e">
        <f>IF(#REF!=0,"",#REF!)</f>
        <v>#REF!</v>
      </c>
      <c r="AN1776" s="23" t="e">
        <f>IF($AK1776="","",#REF!)</f>
        <v>#REF!</v>
      </c>
      <c r="AO1776" s="23" t="e">
        <f t="shared" si="513"/>
        <v>#REF!</v>
      </c>
      <c r="AP1776" s="19" t="e">
        <f>IF(#REF!=0,"",#REF!)</f>
        <v>#REF!</v>
      </c>
      <c r="AQ1776" s="19" t="e">
        <f>IF(#REF!=0,"",#REF!)</f>
        <v>#REF!</v>
      </c>
      <c r="AR1776" s="19" t="e">
        <f>IF(#REF!=0,"",#REF!)</f>
        <v>#REF!</v>
      </c>
      <c r="AS1776" s="19" t="e">
        <f>#REF!</f>
        <v>#REF!</v>
      </c>
    </row>
    <row r="1777" spans="4:45" ht="19.5" thickTop="1" thickBot="1" x14ac:dyDescent="0.25">
      <c r="D1777" s="1" t="str">
        <f t="shared" si="516"/>
        <v/>
      </c>
      <c r="E1777" s="1" t="str">
        <f t="shared" si="517"/>
        <v/>
      </c>
      <c r="K1777" s="19" t="str">
        <f t="shared" si="504"/>
        <v/>
      </c>
      <c r="L1777" s="19">
        <f t="shared" si="514"/>
        <v>10000</v>
      </c>
      <c r="M1777" s="22" t="str">
        <f>TRIM(Data!$N1774)</f>
        <v>King's Ransom</v>
      </c>
      <c r="N1777" s="22" t="str">
        <f>TRIM(Data!$A1774)</f>
        <v>King's Ransom</v>
      </c>
      <c r="O1777" s="23">
        <f>IF(Data!$B1774=0,"",Data!$B1774)</f>
        <v>1960</v>
      </c>
      <c r="P1777" s="19" t="str">
        <f>IF(Data!$C1774=0,"",Data!$C1774)</f>
        <v>1</v>
      </c>
      <c r="Q1777" s="23" t="str">
        <f>IF($M1777="","",Data!$E1774)</f>
        <v>M</v>
      </c>
      <c r="R1777" s="23" t="str">
        <f t="shared" si="505"/>
        <v>M</v>
      </c>
      <c r="S1777" s="23" t="str">
        <f t="shared" si="506"/>
        <v>M</v>
      </c>
      <c r="T1777" s="19" t="str">
        <f>IF(Data!$F1774=0,"",Data!$F1774)</f>
        <v/>
      </c>
      <c r="U1777" s="19" t="str">
        <f>IF(Data!$G1774=0,"",Data!$G1774)</f>
        <v/>
      </c>
      <c r="V1777" s="19" t="str">
        <f>IF(Data!$D1774=0,"",Data!$D1774)</f>
        <v/>
      </c>
      <c r="W1777" s="19" t="str">
        <f>Data!$H1774</f>
        <v>Japonica</v>
      </c>
      <c r="Y1777" s="41" t="e">
        <f t="shared" si="501"/>
        <v>#REF!</v>
      </c>
      <c r="Z1777" s="8">
        <f t="shared" si="507"/>
        <v>10000</v>
      </c>
      <c r="AA1777" s="8" t="str">
        <f t="shared" si="508"/>
        <v>King's Ransom</v>
      </c>
      <c r="AB1777" s="8" t="str">
        <f t="shared" si="509"/>
        <v>M</v>
      </c>
      <c r="AC1777" s="8" t="str">
        <f t="shared" si="510"/>
        <v/>
      </c>
      <c r="AD1777" s="8" t="str">
        <f t="shared" si="515"/>
        <v/>
      </c>
      <c r="AE1777" s="8" t="str">
        <f t="shared" si="511"/>
        <v/>
      </c>
      <c r="AF1777" s="5">
        <f t="shared" si="512"/>
        <v>1960</v>
      </c>
      <c r="AG1777" s="46">
        <v>1774</v>
      </c>
      <c r="AH1777" s="47" t="str">
        <f t="shared" si="502"/>
        <v/>
      </c>
      <c r="AI1777" s="48" t="str">
        <f t="shared" si="503"/>
        <v/>
      </c>
      <c r="AK1777" s="22" t="e">
        <f>TRIM(#REF!)</f>
        <v>#REF!</v>
      </c>
      <c r="AL1777" s="23" t="e">
        <f>IF(#REF!=0,"",#REF!)</f>
        <v>#REF!</v>
      </c>
      <c r="AM1777" s="19" t="e">
        <f>IF(#REF!=0,"",#REF!)</f>
        <v>#REF!</v>
      </c>
      <c r="AN1777" s="23" t="e">
        <f>IF($AK1777="","",#REF!)</f>
        <v>#REF!</v>
      </c>
      <c r="AO1777" s="23" t="e">
        <f t="shared" si="513"/>
        <v>#REF!</v>
      </c>
      <c r="AP1777" s="19" t="e">
        <f>IF(#REF!=0,"",#REF!)</f>
        <v>#REF!</v>
      </c>
      <c r="AQ1777" s="19" t="e">
        <f>IF(#REF!=0,"",#REF!)</f>
        <v>#REF!</v>
      </c>
      <c r="AR1777" s="19" t="e">
        <f>IF(#REF!=0,"",#REF!)</f>
        <v>#REF!</v>
      </c>
      <c r="AS1777" s="19" t="e">
        <f>#REF!</f>
        <v>#REF!</v>
      </c>
    </row>
    <row r="1778" spans="4:45" ht="19.5" thickTop="1" thickBot="1" x14ac:dyDescent="0.25">
      <c r="D1778" s="1" t="str">
        <f t="shared" si="516"/>
        <v/>
      </c>
      <c r="E1778" s="1" t="str">
        <f t="shared" si="517"/>
        <v/>
      </c>
      <c r="K1778" s="19" t="str">
        <f t="shared" si="504"/>
        <v/>
      </c>
      <c r="L1778" s="19">
        <f t="shared" si="514"/>
        <v>10000</v>
      </c>
      <c r="M1778" s="22" t="str">
        <f>TRIM(Data!$N1775)</f>
        <v>King's Ruby</v>
      </c>
      <c r="N1778" s="22" t="str">
        <f>TRIM(Data!$A1775)</f>
        <v>King's Ruby</v>
      </c>
      <c r="O1778" s="23">
        <f>IF(Data!$B1775=0,"",Data!$B1775)</f>
        <v>1964</v>
      </c>
      <c r="P1778" s="19" t="str">
        <f>IF(Data!$C1775=0,"",Data!$C1775)</f>
        <v>1</v>
      </c>
      <c r="Q1778" s="23" t="str">
        <f>IF($M1778="","",Data!$E1775)</f>
        <v>L</v>
      </c>
      <c r="R1778" s="23" t="str">
        <f t="shared" si="505"/>
        <v>L</v>
      </c>
      <c r="S1778" s="23" t="str">
        <f t="shared" si="506"/>
        <v>L</v>
      </c>
      <c r="T1778" s="19" t="str">
        <f>IF(Data!$F1775=0,"",Data!$F1775)</f>
        <v/>
      </c>
      <c r="U1778" s="19" t="str">
        <f>IF(Data!$G1775=0,"",Data!$G1775)</f>
        <v/>
      </c>
      <c r="V1778" s="19" t="str">
        <f>IF(Data!$D1775=0,"",Data!$D1775)</f>
        <v/>
      </c>
      <c r="W1778" s="19" t="str">
        <f>Data!$H1775</f>
        <v>Japonica</v>
      </c>
      <c r="Y1778" s="41" t="e">
        <f t="shared" si="501"/>
        <v>#REF!</v>
      </c>
      <c r="Z1778" s="8">
        <f t="shared" si="507"/>
        <v>10000</v>
      </c>
      <c r="AA1778" s="8" t="str">
        <f t="shared" si="508"/>
        <v>King's Ruby</v>
      </c>
      <c r="AB1778" s="8" t="str">
        <f t="shared" si="509"/>
        <v>L</v>
      </c>
      <c r="AC1778" s="8" t="str">
        <f t="shared" si="510"/>
        <v/>
      </c>
      <c r="AD1778" s="8" t="str">
        <f t="shared" si="515"/>
        <v/>
      </c>
      <c r="AE1778" s="8" t="str">
        <f t="shared" si="511"/>
        <v/>
      </c>
      <c r="AF1778" s="5">
        <f t="shared" si="512"/>
        <v>1964</v>
      </c>
      <c r="AG1778" s="46">
        <v>1775</v>
      </c>
      <c r="AH1778" s="47" t="str">
        <f t="shared" si="502"/>
        <v/>
      </c>
      <c r="AI1778" s="48" t="str">
        <f t="shared" si="503"/>
        <v/>
      </c>
      <c r="AK1778" s="22" t="e">
        <f>TRIM(#REF!)</f>
        <v>#REF!</v>
      </c>
      <c r="AL1778" s="23" t="e">
        <f>IF(#REF!=0,"",#REF!)</f>
        <v>#REF!</v>
      </c>
      <c r="AM1778" s="19" t="e">
        <f>IF(#REF!=0,"",#REF!)</f>
        <v>#REF!</v>
      </c>
      <c r="AN1778" s="23" t="e">
        <f>IF($AK1778="","",#REF!)</f>
        <v>#REF!</v>
      </c>
      <c r="AO1778" s="23" t="e">
        <f t="shared" si="513"/>
        <v>#REF!</v>
      </c>
      <c r="AP1778" s="19" t="e">
        <f>IF(#REF!=0,"",#REF!)</f>
        <v>#REF!</v>
      </c>
      <c r="AQ1778" s="19" t="e">
        <f>IF(#REF!=0,"",#REF!)</f>
        <v>#REF!</v>
      </c>
      <c r="AR1778" s="19" t="e">
        <f>IF(#REF!=0,"",#REF!)</f>
        <v>#REF!</v>
      </c>
      <c r="AS1778" s="19" t="e">
        <f>#REF!</f>
        <v>#REF!</v>
      </c>
    </row>
    <row r="1779" spans="4:45" ht="19.5" thickTop="1" thickBot="1" x14ac:dyDescent="0.25">
      <c r="D1779" s="1" t="str">
        <f t="shared" si="516"/>
        <v/>
      </c>
      <c r="E1779" s="1" t="str">
        <f t="shared" si="517"/>
        <v/>
      </c>
      <c r="K1779" s="19" t="str">
        <f t="shared" si="504"/>
        <v/>
      </c>
      <c r="L1779" s="19">
        <f t="shared" si="514"/>
        <v>10000</v>
      </c>
      <c r="M1779" s="22" t="str">
        <f>TRIM(Data!$N1776)</f>
        <v>Kingyoba-shiro-wabisuke</v>
      </c>
      <c r="N1779" s="22" t="str">
        <f>TRIM(Data!$A1776)</f>
        <v>Kingyoba-shiro-wabisuke</v>
      </c>
      <c r="O1779" s="23">
        <f>IF(Data!$B1776=0,"",Data!$B1776)</f>
        <v>1989</v>
      </c>
      <c r="P1779" s="19" t="str">
        <f>IF(Data!$C1776=0,"",Data!$C1776)</f>
        <v/>
      </c>
      <c r="Q1779" s="23" t="str">
        <f>IF($M1779="","",Data!$E1776)</f>
        <v>S</v>
      </c>
      <c r="R1779" s="23" t="str">
        <f t="shared" si="505"/>
        <v>S</v>
      </c>
      <c r="S1779" s="23" t="str">
        <f t="shared" si="506"/>
        <v>S</v>
      </c>
      <c r="T1779" s="19" t="str">
        <f>IF(Data!$F1776=0,"",Data!$F1776)</f>
        <v>WHITE</v>
      </c>
      <c r="U1779" s="19" t="str">
        <f>IF(Data!$G1776=0,"",Data!$G1776)</f>
        <v/>
      </c>
      <c r="V1779" s="19" t="str">
        <f>IF(Data!$D1776=0,"",Data!$D1776)</f>
        <v/>
      </c>
      <c r="W1779" s="19" t="str">
        <f>Data!$H1776</f>
        <v>Japonica</v>
      </c>
      <c r="Y1779" s="41" t="e">
        <f t="shared" si="501"/>
        <v>#REF!</v>
      </c>
      <c r="Z1779" s="8">
        <f t="shared" si="507"/>
        <v>10000</v>
      </c>
      <c r="AA1779" s="8" t="str">
        <f t="shared" si="508"/>
        <v>Kingyoba-shiro-wabisuke</v>
      </c>
      <c r="AB1779" s="8" t="str">
        <f t="shared" si="509"/>
        <v>S</v>
      </c>
      <c r="AC1779" s="8" t="str">
        <f t="shared" si="510"/>
        <v>WHITE</v>
      </c>
      <c r="AD1779" s="8" t="str">
        <f t="shared" si="515"/>
        <v/>
      </c>
      <c r="AE1779" s="8" t="str">
        <f t="shared" si="511"/>
        <v/>
      </c>
      <c r="AF1779" s="5">
        <f t="shared" si="512"/>
        <v>1989</v>
      </c>
      <c r="AG1779" s="46">
        <v>1776</v>
      </c>
      <c r="AH1779" s="47" t="str">
        <f t="shared" si="502"/>
        <v/>
      </c>
      <c r="AI1779" s="48" t="str">
        <f t="shared" si="503"/>
        <v/>
      </c>
      <c r="AK1779" s="22" t="e">
        <f>TRIM(#REF!)</f>
        <v>#REF!</v>
      </c>
      <c r="AL1779" s="23" t="e">
        <f>IF(#REF!=0,"",#REF!)</f>
        <v>#REF!</v>
      </c>
      <c r="AM1779" s="19" t="e">
        <f>IF(#REF!=0,"",#REF!)</f>
        <v>#REF!</v>
      </c>
      <c r="AN1779" s="23" t="e">
        <f>IF($AK1779="","",#REF!)</f>
        <v>#REF!</v>
      </c>
      <c r="AO1779" s="23" t="e">
        <f t="shared" si="513"/>
        <v>#REF!</v>
      </c>
      <c r="AP1779" s="19" t="e">
        <f>IF(#REF!=0,"",#REF!)</f>
        <v>#REF!</v>
      </c>
      <c r="AQ1779" s="19" t="e">
        <f>IF(#REF!=0,"",#REF!)</f>
        <v>#REF!</v>
      </c>
      <c r="AR1779" s="19" t="e">
        <f>IF(#REF!=0,"",#REF!)</f>
        <v>#REF!</v>
      </c>
      <c r="AS1779" s="19" t="e">
        <f>#REF!</f>
        <v>#REF!</v>
      </c>
    </row>
    <row r="1780" spans="4:45" ht="19.5" thickTop="1" thickBot="1" x14ac:dyDescent="0.25">
      <c r="D1780" s="1" t="str">
        <f t="shared" si="516"/>
        <v/>
      </c>
      <c r="E1780" s="1" t="str">
        <f t="shared" si="517"/>
        <v/>
      </c>
      <c r="K1780" s="19" t="str">
        <f t="shared" si="504"/>
        <v/>
      </c>
      <c r="L1780" s="19">
        <f t="shared" si="514"/>
        <v>10000</v>
      </c>
      <c r="M1780" s="22" t="str">
        <f>TRIM(Data!$N1777)</f>
        <v>Kingyo-tsubaki (See Pink Mermaid)</v>
      </c>
      <c r="N1780" s="22" t="str">
        <f>TRIM(Data!$A1777)</f>
        <v>Kingyo-tsubaki (See Pink Mermaid)</v>
      </c>
      <c r="O1780" s="23">
        <f>IF(Data!$B1777=0,"",Data!$B1777)</f>
        <v>1964</v>
      </c>
      <c r="P1780" s="19" t="str">
        <f>IF(Data!$C1777=0,"",Data!$C1777)</f>
        <v/>
      </c>
      <c r="Q1780" s="23" t="str">
        <f>IF($M1780="","",Data!$E1777)</f>
        <v>M</v>
      </c>
      <c r="R1780" s="23" t="str">
        <f t="shared" si="505"/>
        <v>M</v>
      </c>
      <c r="S1780" s="23" t="str">
        <f t="shared" si="506"/>
        <v>M</v>
      </c>
      <c r="T1780" s="19" t="str">
        <f>IF(Data!$F1777=0,"",Data!$F1777)</f>
        <v/>
      </c>
      <c r="U1780" s="19" t="str">
        <f>IF(Data!$G1777=0,"",Data!$G1777)</f>
        <v/>
      </c>
      <c r="V1780" s="19" t="str">
        <f>IF(Data!$D1777=0,"",Data!$D1777)</f>
        <v/>
      </c>
      <c r="W1780" s="19" t="str">
        <f>Data!$H1777</f>
        <v>Japonica</v>
      </c>
      <c r="Y1780" s="41" t="e">
        <f t="shared" si="501"/>
        <v>#REF!</v>
      </c>
      <c r="Z1780" s="8">
        <f t="shared" si="507"/>
        <v>10000</v>
      </c>
      <c r="AA1780" s="8" t="str">
        <f t="shared" si="508"/>
        <v>Kingyo-tsubaki (See Pink Mermaid)</v>
      </c>
      <c r="AB1780" s="8" t="str">
        <f t="shared" si="509"/>
        <v>M</v>
      </c>
      <c r="AC1780" s="8" t="str">
        <f t="shared" si="510"/>
        <v/>
      </c>
      <c r="AD1780" s="8" t="str">
        <f t="shared" si="515"/>
        <v/>
      </c>
      <c r="AE1780" s="8" t="str">
        <f t="shared" si="511"/>
        <v/>
      </c>
      <c r="AF1780" s="5">
        <f t="shared" si="512"/>
        <v>1964</v>
      </c>
      <c r="AG1780" s="46">
        <v>1777</v>
      </c>
      <c r="AH1780" s="47" t="str">
        <f t="shared" si="502"/>
        <v/>
      </c>
      <c r="AI1780" s="48" t="str">
        <f t="shared" si="503"/>
        <v/>
      </c>
      <c r="AK1780" s="22" t="e">
        <f>TRIM(#REF!)</f>
        <v>#REF!</v>
      </c>
      <c r="AL1780" s="23" t="e">
        <f>IF(#REF!=0,"",#REF!)</f>
        <v>#REF!</v>
      </c>
      <c r="AM1780" s="19" t="e">
        <f>IF(#REF!=0,"",#REF!)</f>
        <v>#REF!</v>
      </c>
      <c r="AN1780" s="23" t="e">
        <f>IF($AK1780="","",#REF!)</f>
        <v>#REF!</v>
      </c>
      <c r="AO1780" s="23" t="e">
        <f t="shared" si="513"/>
        <v>#REF!</v>
      </c>
      <c r="AP1780" s="19" t="e">
        <f>IF(#REF!=0,"",#REF!)</f>
        <v>#REF!</v>
      </c>
      <c r="AQ1780" s="19" t="e">
        <f>IF(#REF!=0,"",#REF!)</f>
        <v>#REF!</v>
      </c>
      <c r="AR1780" s="19" t="e">
        <f>IF(#REF!=0,"",#REF!)</f>
        <v>#REF!</v>
      </c>
      <c r="AS1780" s="19" t="e">
        <f>#REF!</f>
        <v>#REF!</v>
      </c>
    </row>
    <row r="1781" spans="4:45" ht="19.5" thickTop="1" thickBot="1" x14ac:dyDescent="0.25">
      <c r="D1781" s="1" t="str">
        <f t="shared" si="516"/>
        <v/>
      </c>
      <c r="E1781" s="1" t="str">
        <f t="shared" si="517"/>
        <v/>
      </c>
      <c r="K1781" s="19" t="str">
        <f t="shared" si="504"/>
        <v/>
      </c>
      <c r="L1781" s="19">
        <f t="shared" si="514"/>
        <v>10000</v>
      </c>
      <c r="M1781" s="22" t="str">
        <f>TRIM(Data!$N1778)</f>
        <v>Ki-no-gozen</v>
      </c>
      <c r="N1781" s="22" t="str">
        <f>TRIM(Data!$A1778)</f>
        <v>Ki-no-gozen (H)</v>
      </c>
      <c r="O1781" s="23">
        <f>IF(Data!$B1778=0,"",Data!$B1778)</f>
        <v>1990</v>
      </c>
      <c r="P1781" s="19" t="str">
        <f>IF(Data!$C1778=0,"",Data!$C1778)</f>
        <v>1</v>
      </c>
      <c r="Q1781" s="23" t="str">
        <f>IF($M1781="","",Data!$E1778)</f>
        <v>S-M</v>
      </c>
      <c r="R1781" s="23" t="str">
        <f t="shared" si="505"/>
        <v>S</v>
      </c>
      <c r="S1781" s="23" t="str">
        <f t="shared" si="506"/>
        <v>S</v>
      </c>
      <c r="T1781" s="19" t="str">
        <f>IF(Data!$F1778=0,"",Data!$F1778)</f>
        <v/>
      </c>
      <c r="U1781" s="19" t="str">
        <f>IF(Data!$G1778=0,"",Data!$G1778)</f>
        <v/>
      </c>
      <c r="V1781" s="19" t="str">
        <f>IF(Data!$D1778=0,"",Data!$D1778)</f>
        <v/>
      </c>
      <c r="W1781" s="19" t="str">
        <f>Data!$H1778</f>
        <v>NRH</v>
      </c>
      <c r="Y1781" s="41" t="e">
        <f t="shared" si="501"/>
        <v>#REF!</v>
      </c>
      <c r="Z1781" s="8">
        <f t="shared" si="507"/>
        <v>10000</v>
      </c>
      <c r="AA1781" s="8" t="str">
        <f t="shared" si="508"/>
        <v>Ki-no-gozen</v>
      </c>
      <c r="AB1781" s="8" t="str">
        <f t="shared" si="509"/>
        <v>S</v>
      </c>
      <c r="AC1781" s="8" t="str">
        <f t="shared" si="510"/>
        <v/>
      </c>
      <c r="AD1781" s="8" t="str">
        <f t="shared" si="515"/>
        <v/>
      </c>
      <c r="AE1781" s="8" t="str">
        <f t="shared" si="511"/>
        <v/>
      </c>
      <c r="AF1781" s="5">
        <f t="shared" si="512"/>
        <v>1990</v>
      </c>
      <c r="AG1781" s="46">
        <v>1778</v>
      </c>
      <c r="AH1781" s="47" t="str">
        <f t="shared" si="502"/>
        <v/>
      </c>
      <c r="AI1781" s="48" t="str">
        <f t="shared" si="503"/>
        <v/>
      </c>
      <c r="AK1781" s="22" t="e">
        <f>TRIM(#REF!)</f>
        <v>#REF!</v>
      </c>
      <c r="AL1781" s="23" t="e">
        <f>IF(#REF!=0,"",#REF!)</f>
        <v>#REF!</v>
      </c>
      <c r="AM1781" s="19" t="e">
        <f>IF(#REF!=0,"",#REF!)</f>
        <v>#REF!</v>
      </c>
      <c r="AN1781" s="23" t="e">
        <f>IF($AK1781="","",#REF!)</f>
        <v>#REF!</v>
      </c>
      <c r="AO1781" s="23" t="e">
        <f t="shared" si="513"/>
        <v>#REF!</v>
      </c>
      <c r="AP1781" s="19" t="e">
        <f>IF(#REF!=0,"",#REF!)</f>
        <v>#REF!</v>
      </c>
      <c r="AQ1781" s="19" t="e">
        <f>IF(#REF!=0,"",#REF!)</f>
        <v>#REF!</v>
      </c>
      <c r="AR1781" s="19" t="e">
        <f>IF(#REF!=0,"",#REF!)</f>
        <v>#REF!</v>
      </c>
      <c r="AS1781" s="19" t="e">
        <f>#REF!</f>
        <v>#REF!</v>
      </c>
    </row>
    <row r="1782" spans="4:45" ht="19.5" thickTop="1" thickBot="1" x14ac:dyDescent="0.25">
      <c r="D1782" s="1" t="str">
        <f t="shared" si="516"/>
        <v/>
      </c>
      <c r="E1782" s="1" t="str">
        <f t="shared" si="517"/>
        <v/>
      </c>
      <c r="K1782" s="19" t="str">
        <f t="shared" si="504"/>
        <v/>
      </c>
      <c r="L1782" s="19">
        <f t="shared" si="514"/>
        <v>10000</v>
      </c>
      <c r="M1782" s="22" t="str">
        <f>TRIM(Data!$N1779)</f>
        <v>Ki-no-jomanji</v>
      </c>
      <c r="N1782" s="22" t="str">
        <f>TRIM(Data!$A1779)</f>
        <v>Ki-no-jomanji (H)</v>
      </c>
      <c r="O1782" s="23">
        <f>IF(Data!$B1779=0,"",Data!$B1779)</f>
        <v>2007</v>
      </c>
      <c r="P1782" s="19" t="str">
        <f>IF(Data!$C1779=0,"",Data!$C1779)</f>
        <v>1</v>
      </c>
      <c r="Q1782" s="23" t="str">
        <f>IF($M1782="","",Data!$E1779)</f>
        <v>S</v>
      </c>
      <c r="R1782" s="23" t="str">
        <f t="shared" si="505"/>
        <v>S</v>
      </c>
      <c r="S1782" s="23" t="str">
        <f t="shared" si="506"/>
        <v>S</v>
      </c>
      <c r="T1782" s="19" t="str">
        <f>IF(Data!$F1779=0,"",Data!$F1779)</f>
        <v/>
      </c>
      <c r="U1782" s="19" t="str">
        <f>IF(Data!$G1779=0,"",Data!$G1779)</f>
        <v/>
      </c>
      <c r="V1782" s="19" t="str">
        <f>IF(Data!$D1779=0,"",Data!$D1779)</f>
        <v/>
      </c>
      <c r="W1782" s="19" t="str">
        <f>Data!$H1779</f>
        <v>NRH</v>
      </c>
      <c r="Y1782" s="41" t="e">
        <f t="shared" si="501"/>
        <v>#REF!</v>
      </c>
      <c r="Z1782" s="8">
        <f t="shared" si="507"/>
        <v>10000</v>
      </c>
      <c r="AA1782" s="8" t="str">
        <f t="shared" si="508"/>
        <v>Ki-no-jomanji</v>
      </c>
      <c r="AB1782" s="8" t="str">
        <f t="shared" si="509"/>
        <v>S</v>
      </c>
      <c r="AC1782" s="8" t="str">
        <f t="shared" si="510"/>
        <v/>
      </c>
      <c r="AD1782" s="8" t="str">
        <f t="shared" si="515"/>
        <v/>
      </c>
      <c r="AE1782" s="8" t="str">
        <f t="shared" si="511"/>
        <v/>
      </c>
      <c r="AF1782" s="5">
        <f t="shared" si="512"/>
        <v>2007</v>
      </c>
      <c r="AG1782" s="46">
        <v>1779</v>
      </c>
      <c r="AH1782" s="47" t="str">
        <f t="shared" si="502"/>
        <v/>
      </c>
      <c r="AI1782" s="48" t="str">
        <f t="shared" si="503"/>
        <v/>
      </c>
      <c r="AK1782" s="22" t="e">
        <f>TRIM(#REF!)</f>
        <v>#REF!</v>
      </c>
      <c r="AL1782" s="23" t="e">
        <f>IF(#REF!=0,"",#REF!)</f>
        <v>#REF!</v>
      </c>
      <c r="AM1782" s="19" t="e">
        <f>IF(#REF!=0,"",#REF!)</f>
        <v>#REF!</v>
      </c>
      <c r="AN1782" s="23" t="e">
        <f>IF($AK1782="","",#REF!)</f>
        <v>#REF!</v>
      </c>
      <c r="AO1782" s="23" t="e">
        <f t="shared" si="513"/>
        <v>#REF!</v>
      </c>
      <c r="AP1782" s="19" t="e">
        <f>IF(#REF!=0,"",#REF!)</f>
        <v>#REF!</v>
      </c>
      <c r="AQ1782" s="19" t="e">
        <f>IF(#REF!=0,"",#REF!)</f>
        <v>#REF!</v>
      </c>
      <c r="AR1782" s="19" t="e">
        <f>IF(#REF!=0,"",#REF!)</f>
        <v>#REF!</v>
      </c>
      <c r="AS1782" s="19" t="e">
        <f>#REF!</f>
        <v>#REF!</v>
      </c>
    </row>
    <row r="1783" spans="4:45" ht="19.5" thickTop="1" thickBot="1" x14ac:dyDescent="0.25">
      <c r="D1783" s="1" t="str">
        <f t="shared" si="516"/>
        <v/>
      </c>
      <c r="E1783" s="1" t="str">
        <f t="shared" si="517"/>
        <v/>
      </c>
      <c r="K1783" s="19" t="str">
        <f t="shared" si="504"/>
        <v/>
      </c>
      <c r="L1783" s="19">
        <f t="shared" si="514"/>
        <v>10000</v>
      </c>
      <c r="M1783" s="22" t="str">
        <f>TRIM(Data!$N1780)</f>
        <v>Ki-no-moto#95</v>
      </c>
      <c r="N1783" s="22" t="str">
        <f>TRIM(Data!$A1780)</f>
        <v>Ki-no-moto#95 (R)</v>
      </c>
      <c r="O1783" s="23">
        <f>IF(Data!$B1780=0,"",Data!$B1780)</f>
        <v>1998</v>
      </c>
      <c r="P1783" s="19" t="str">
        <f>IF(Data!$C1780=0,"",Data!$C1780)</f>
        <v>1</v>
      </c>
      <c r="Q1783" s="23" t="str">
        <f>IF($M1783="","",Data!$E1780)</f>
        <v>L</v>
      </c>
      <c r="R1783" s="23" t="str">
        <f t="shared" si="505"/>
        <v>L</v>
      </c>
      <c r="S1783" s="23" t="str">
        <f t="shared" si="506"/>
        <v>L</v>
      </c>
      <c r="T1783" s="19" t="str">
        <f>IF(Data!$F1780=0,"",Data!$F1780)</f>
        <v/>
      </c>
      <c r="U1783" s="19" t="str">
        <f>IF(Data!$G1780=0,"",Data!$G1780)</f>
        <v/>
      </c>
      <c r="V1783" s="19" t="str">
        <f>IF(Data!$D1780=0,"",Data!$D1780)</f>
        <v/>
      </c>
      <c r="W1783" s="19" t="str">
        <f>Data!$H1780</f>
        <v>Reticulata</v>
      </c>
      <c r="Y1783" s="41" t="e">
        <f t="shared" si="501"/>
        <v>#REF!</v>
      </c>
      <c r="Z1783" s="8">
        <f t="shared" si="507"/>
        <v>10000</v>
      </c>
      <c r="AA1783" s="8" t="str">
        <f t="shared" si="508"/>
        <v>Ki-no-moto#95</v>
      </c>
      <c r="AB1783" s="8" t="str">
        <f t="shared" si="509"/>
        <v>L</v>
      </c>
      <c r="AC1783" s="8" t="str">
        <f t="shared" si="510"/>
        <v/>
      </c>
      <c r="AD1783" s="8" t="str">
        <f t="shared" si="515"/>
        <v/>
      </c>
      <c r="AE1783" s="8" t="str">
        <f t="shared" si="511"/>
        <v/>
      </c>
      <c r="AF1783" s="5">
        <f t="shared" si="512"/>
        <v>1998</v>
      </c>
      <c r="AG1783" s="46">
        <v>1780</v>
      </c>
      <c r="AH1783" s="47" t="str">
        <f t="shared" si="502"/>
        <v/>
      </c>
      <c r="AI1783" s="48" t="str">
        <f t="shared" si="503"/>
        <v/>
      </c>
      <c r="AK1783" s="22" t="e">
        <f>TRIM(#REF!)</f>
        <v>#REF!</v>
      </c>
      <c r="AL1783" s="23" t="e">
        <f>IF(#REF!=0,"",#REF!)</f>
        <v>#REF!</v>
      </c>
      <c r="AM1783" s="19" t="e">
        <f>IF(#REF!=0,"",#REF!)</f>
        <v>#REF!</v>
      </c>
      <c r="AN1783" s="23" t="e">
        <f>IF($AK1783="","",#REF!)</f>
        <v>#REF!</v>
      </c>
      <c r="AO1783" s="23" t="e">
        <f t="shared" si="513"/>
        <v>#REF!</v>
      </c>
      <c r="AP1783" s="19" t="e">
        <f>IF(#REF!=0,"",#REF!)</f>
        <v>#REF!</v>
      </c>
      <c r="AQ1783" s="19" t="e">
        <f>IF(#REF!=0,"",#REF!)</f>
        <v>#REF!</v>
      </c>
      <c r="AR1783" s="19" t="e">
        <f>IF(#REF!=0,"",#REF!)</f>
        <v>#REF!</v>
      </c>
      <c r="AS1783" s="19" t="e">
        <f>#REF!</f>
        <v>#REF!</v>
      </c>
    </row>
    <row r="1784" spans="4:45" ht="19.5" thickTop="1" thickBot="1" x14ac:dyDescent="0.25">
      <c r="D1784" s="1" t="str">
        <f t="shared" si="516"/>
        <v/>
      </c>
      <c r="E1784" s="1" t="str">
        <f t="shared" si="517"/>
        <v/>
      </c>
      <c r="K1784" s="19" t="str">
        <f t="shared" si="504"/>
        <v/>
      </c>
      <c r="L1784" s="19">
        <f t="shared" si="514"/>
        <v>10000</v>
      </c>
      <c r="M1784" s="22" t="str">
        <f>TRIM(Data!$N1781)</f>
        <v>Ki-no-senritsu</v>
      </c>
      <c r="N1784" s="22" t="str">
        <f>TRIM(Data!$A1781)</f>
        <v>Ki-no-senritsu (H)</v>
      </c>
      <c r="O1784" s="23">
        <f>IF(Data!$B1781=0,"",Data!$B1781)</f>
        <v>1998</v>
      </c>
      <c r="P1784" s="19" t="str">
        <f>IF(Data!$C1781=0,"",Data!$C1781)</f>
        <v>1</v>
      </c>
      <c r="Q1784" s="23" t="str">
        <f>IF($M1784="","",Data!$E1781)</f>
        <v>S-M</v>
      </c>
      <c r="R1784" s="23" t="str">
        <f t="shared" si="505"/>
        <v>S</v>
      </c>
      <c r="S1784" s="23" t="str">
        <f t="shared" si="506"/>
        <v>S</v>
      </c>
      <c r="T1784" s="19" t="str">
        <f>IF(Data!$F1781=0,"",Data!$F1781)</f>
        <v/>
      </c>
      <c r="U1784" s="19" t="str">
        <f>IF(Data!$G1781=0,"",Data!$G1781)</f>
        <v/>
      </c>
      <c r="V1784" s="19" t="str">
        <f>IF(Data!$D1781=0,"",Data!$D1781)</f>
        <v/>
      </c>
      <c r="W1784" s="19" t="str">
        <f>Data!$H1781</f>
        <v>NRH</v>
      </c>
      <c r="Y1784" s="41" t="e">
        <f t="shared" si="501"/>
        <v>#REF!</v>
      </c>
      <c r="Z1784" s="8">
        <f t="shared" si="507"/>
        <v>10000</v>
      </c>
      <c r="AA1784" s="8" t="str">
        <f t="shared" si="508"/>
        <v>Ki-no-senritsu</v>
      </c>
      <c r="AB1784" s="8" t="str">
        <f t="shared" si="509"/>
        <v>S</v>
      </c>
      <c r="AC1784" s="8" t="str">
        <f t="shared" si="510"/>
        <v/>
      </c>
      <c r="AD1784" s="8" t="str">
        <f t="shared" si="515"/>
        <v/>
      </c>
      <c r="AE1784" s="8" t="str">
        <f t="shared" si="511"/>
        <v/>
      </c>
      <c r="AF1784" s="5">
        <f t="shared" si="512"/>
        <v>1998</v>
      </c>
      <c r="AG1784" s="46">
        <v>1781</v>
      </c>
      <c r="AH1784" s="47" t="str">
        <f t="shared" si="502"/>
        <v/>
      </c>
      <c r="AI1784" s="48" t="str">
        <f t="shared" si="503"/>
        <v/>
      </c>
      <c r="AK1784" s="22" t="e">
        <f>TRIM(#REF!)</f>
        <v>#REF!</v>
      </c>
      <c r="AL1784" s="23" t="e">
        <f>IF(#REF!=0,"",#REF!)</f>
        <v>#REF!</v>
      </c>
      <c r="AM1784" s="19" t="e">
        <f>IF(#REF!=0,"",#REF!)</f>
        <v>#REF!</v>
      </c>
      <c r="AN1784" s="23" t="e">
        <f>IF($AK1784="","",#REF!)</f>
        <v>#REF!</v>
      </c>
      <c r="AO1784" s="23" t="e">
        <f t="shared" si="513"/>
        <v>#REF!</v>
      </c>
      <c r="AP1784" s="19" t="e">
        <f>IF(#REF!=0,"",#REF!)</f>
        <v>#REF!</v>
      </c>
      <c r="AQ1784" s="19" t="e">
        <f>IF(#REF!=0,"",#REF!)</f>
        <v>#REF!</v>
      </c>
      <c r="AR1784" s="19" t="e">
        <f>IF(#REF!=0,"",#REF!)</f>
        <v>#REF!</v>
      </c>
      <c r="AS1784" s="19" t="e">
        <f>#REF!</f>
        <v>#REF!</v>
      </c>
    </row>
    <row r="1785" spans="4:45" ht="19.5" thickTop="1" thickBot="1" x14ac:dyDescent="0.25">
      <c r="D1785" s="1" t="str">
        <f t="shared" si="516"/>
        <v/>
      </c>
      <c r="E1785" s="1" t="str">
        <f t="shared" si="517"/>
        <v/>
      </c>
      <c r="K1785" s="19" t="str">
        <f t="shared" si="504"/>
        <v/>
      </c>
      <c r="L1785" s="19">
        <f t="shared" si="514"/>
        <v>10000</v>
      </c>
      <c r="M1785" s="22" t="str">
        <f>TRIM(Data!$N1782)</f>
        <v>Kirsti Leigh</v>
      </c>
      <c r="N1785" s="22" t="str">
        <f>TRIM(Data!$A1782)</f>
        <v>Kirsti Leigh</v>
      </c>
      <c r="O1785" s="23">
        <f>IF(Data!$B1782=0,"",Data!$B1782)</f>
        <v>2005</v>
      </c>
      <c r="P1785" s="19" t="str">
        <f>IF(Data!$C1782=0,"",Data!$C1782)</f>
        <v>1</v>
      </c>
      <c r="Q1785" s="23" t="str">
        <f>IF($M1785="","",Data!$E1782)</f>
        <v>L</v>
      </c>
      <c r="R1785" s="23" t="str">
        <f t="shared" si="505"/>
        <v>L</v>
      </c>
      <c r="S1785" s="23" t="str">
        <f t="shared" si="506"/>
        <v>L</v>
      </c>
      <c r="T1785" s="19" t="str">
        <f>IF(Data!$F1782=0,"",Data!$F1782)</f>
        <v/>
      </c>
      <c r="U1785" s="19" t="str">
        <f>IF(Data!$G1782=0,"",Data!$G1782)</f>
        <v/>
      </c>
      <c r="V1785" s="19" t="str">
        <f>IF(Data!$D1782=0,"",Data!$D1782)</f>
        <v/>
      </c>
      <c r="W1785" s="19" t="str">
        <f>Data!$H1782</f>
        <v>Japonica</v>
      </c>
      <c r="Y1785" s="41" t="e">
        <f t="shared" si="501"/>
        <v>#REF!</v>
      </c>
      <c r="Z1785" s="8">
        <f t="shared" si="507"/>
        <v>10000</v>
      </c>
      <c r="AA1785" s="8" t="str">
        <f t="shared" si="508"/>
        <v>Kirsti Leigh</v>
      </c>
      <c r="AB1785" s="8" t="str">
        <f t="shared" si="509"/>
        <v>L</v>
      </c>
      <c r="AC1785" s="8" t="str">
        <f t="shared" si="510"/>
        <v/>
      </c>
      <c r="AD1785" s="8" t="str">
        <f t="shared" si="515"/>
        <v/>
      </c>
      <c r="AE1785" s="8" t="str">
        <f t="shared" si="511"/>
        <v/>
      </c>
      <c r="AF1785" s="5">
        <f t="shared" si="512"/>
        <v>2005</v>
      </c>
      <c r="AG1785" s="46">
        <v>1782</v>
      </c>
      <c r="AH1785" s="47" t="str">
        <f t="shared" si="502"/>
        <v/>
      </c>
      <c r="AI1785" s="48" t="str">
        <f t="shared" si="503"/>
        <v/>
      </c>
      <c r="AK1785" s="22" t="e">
        <f>TRIM(#REF!)</f>
        <v>#REF!</v>
      </c>
      <c r="AL1785" s="23" t="e">
        <f>IF(#REF!=0,"",#REF!)</f>
        <v>#REF!</v>
      </c>
      <c r="AM1785" s="19" t="e">
        <f>IF(#REF!=0,"",#REF!)</f>
        <v>#REF!</v>
      </c>
      <c r="AN1785" s="23" t="e">
        <f>IF($AK1785="","",#REF!)</f>
        <v>#REF!</v>
      </c>
      <c r="AO1785" s="23" t="e">
        <f t="shared" si="513"/>
        <v>#REF!</v>
      </c>
      <c r="AP1785" s="19" t="e">
        <f>IF(#REF!=0,"",#REF!)</f>
        <v>#REF!</v>
      </c>
      <c r="AQ1785" s="19" t="e">
        <f>IF(#REF!=0,"",#REF!)</f>
        <v>#REF!</v>
      </c>
      <c r="AR1785" s="19" t="e">
        <f>IF(#REF!=0,"",#REF!)</f>
        <v>#REF!</v>
      </c>
      <c r="AS1785" s="19" t="e">
        <f>#REF!</f>
        <v>#REF!</v>
      </c>
    </row>
    <row r="1786" spans="4:45" ht="19.5" thickTop="1" thickBot="1" x14ac:dyDescent="0.25">
      <c r="D1786" s="1" t="str">
        <f t="shared" si="516"/>
        <v/>
      </c>
      <c r="E1786" s="1" t="str">
        <f t="shared" si="517"/>
        <v/>
      </c>
      <c r="K1786" s="19" t="str">
        <f t="shared" si="504"/>
        <v/>
      </c>
      <c r="L1786" s="19">
        <f t="shared" si="514"/>
        <v>10000</v>
      </c>
      <c r="M1786" s="22" t="str">
        <f>TRIM(Data!$N1783)</f>
        <v>Kirstin Israel</v>
      </c>
      <c r="N1786" s="22" t="str">
        <f>TRIM(Data!$A1783)</f>
        <v>Kirstin Israel</v>
      </c>
      <c r="O1786" s="23">
        <f>IF(Data!$B1783=0,"",Data!$B1783)</f>
        <v>2021</v>
      </c>
      <c r="P1786" s="19" t="str">
        <f>IF(Data!$C1783=0,"",Data!$C1783)</f>
        <v>1</v>
      </c>
      <c r="Q1786" s="23" t="str">
        <f>IF($M1786="","",Data!$E1783)</f>
        <v>M</v>
      </c>
      <c r="R1786" s="23" t="str">
        <f t="shared" si="505"/>
        <v>M</v>
      </c>
      <c r="S1786" s="23" t="str">
        <f t="shared" si="506"/>
        <v>M</v>
      </c>
      <c r="T1786" s="19" t="str">
        <f>IF(Data!$F1783=0,"",Data!$F1783)</f>
        <v/>
      </c>
      <c r="U1786" s="19" t="str">
        <f>IF(Data!$G1783=0,"",Data!$G1783)</f>
        <v/>
      </c>
      <c r="V1786" s="19" t="str">
        <f>IF(Data!$D1783=0,"",Data!$D1783)</f>
        <v/>
      </c>
      <c r="W1786" s="19" t="str">
        <f>Data!$H1783</f>
        <v>Japonica</v>
      </c>
      <c r="Y1786" s="41" t="e">
        <f t="shared" si="501"/>
        <v>#REF!</v>
      </c>
      <c r="Z1786" s="8">
        <f t="shared" si="507"/>
        <v>10000</v>
      </c>
      <c r="AA1786" s="8" t="str">
        <f t="shared" si="508"/>
        <v>Kirstin Israel</v>
      </c>
      <c r="AB1786" s="8" t="str">
        <f t="shared" si="509"/>
        <v>M</v>
      </c>
      <c r="AC1786" s="8" t="str">
        <f t="shared" si="510"/>
        <v/>
      </c>
      <c r="AD1786" s="8" t="str">
        <f t="shared" si="515"/>
        <v/>
      </c>
      <c r="AE1786" s="8" t="str">
        <f t="shared" si="511"/>
        <v/>
      </c>
      <c r="AF1786" s="5">
        <f t="shared" si="512"/>
        <v>2021</v>
      </c>
      <c r="AG1786" s="46">
        <v>1783</v>
      </c>
      <c r="AH1786" s="47" t="str">
        <f t="shared" si="502"/>
        <v/>
      </c>
      <c r="AI1786" s="48" t="str">
        <f t="shared" si="503"/>
        <v/>
      </c>
      <c r="AK1786" s="22" t="e">
        <f>TRIM(#REF!)</f>
        <v>#REF!</v>
      </c>
      <c r="AL1786" s="23" t="e">
        <f>IF(#REF!=0,"",#REF!)</f>
        <v>#REF!</v>
      </c>
      <c r="AM1786" s="19" t="e">
        <f>IF(#REF!=0,"",#REF!)</f>
        <v>#REF!</v>
      </c>
      <c r="AN1786" s="23" t="e">
        <f>IF($AK1786="","",#REF!)</f>
        <v>#REF!</v>
      </c>
      <c r="AO1786" s="23" t="e">
        <f t="shared" si="513"/>
        <v>#REF!</v>
      </c>
      <c r="AP1786" s="19" t="e">
        <f>IF(#REF!=0,"",#REF!)</f>
        <v>#REF!</v>
      </c>
      <c r="AQ1786" s="19" t="e">
        <f>IF(#REF!=0,"",#REF!)</f>
        <v>#REF!</v>
      </c>
      <c r="AR1786" s="19" t="e">
        <f>IF(#REF!=0,"",#REF!)</f>
        <v>#REF!</v>
      </c>
      <c r="AS1786" s="19" t="e">
        <f>#REF!</f>
        <v>#REF!</v>
      </c>
    </row>
    <row r="1787" spans="4:45" ht="19.5" thickTop="1" thickBot="1" x14ac:dyDescent="0.25">
      <c r="D1787" s="1" t="str">
        <f t="shared" si="516"/>
        <v/>
      </c>
      <c r="E1787" s="1" t="str">
        <f t="shared" si="517"/>
        <v/>
      </c>
      <c r="K1787" s="19" t="str">
        <f t="shared" si="504"/>
        <v/>
      </c>
      <c r="L1787" s="19">
        <f t="shared" si="514"/>
        <v>10000</v>
      </c>
      <c r="M1787" s="22" t="str">
        <f>TRIM(Data!$N1784)</f>
        <v>Kishu-tsukasa</v>
      </c>
      <c r="N1787" s="22" t="str">
        <f>TRIM(Data!$A1784)</f>
        <v>Kishu-tsukasa (Admiral Nimitz, Capt. John Sutter)</v>
      </c>
      <c r="O1787" s="23">
        <f>IF(Data!$B1784=0,"",Data!$B1784)</f>
        <v>1937</v>
      </c>
      <c r="P1787" s="19" t="str">
        <f>IF(Data!$C1784=0,"",Data!$C1784)</f>
        <v>1</v>
      </c>
      <c r="Q1787" s="23" t="str">
        <f>IF($M1787="","",Data!$E1784)</f>
        <v>M</v>
      </c>
      <c r="R1787" s="23" t="str">
        <f t="shared" si="505"/>
        <v>M</v>
      </c>
      <c r="S1787" s="23" t="str">
        <f t="shared" si="506"/>
        <v>M</v>
      </c>
      <c r="T1787" s="19" t="str">
        <f>IF(Data!$F1784=0,"",Data!$F1784)</f>
        <v/>
      </c>
      <c r="U1787" s="19" t="str">
        <f>IF(Data!$G1784=0,"",Data!$G1784)</f>
        <v>FD</v>
      </c>
      <c r="V1787" s="19" t="str">
        <f>IF(Data!$D1784=0,"",Data!$D1784)</f>
        <v/>
      </c>
      <c r="W1787" s="19" t="str">
        <f>Data!$H1784</f>
        <v>Japonica</v>
      </c>
      <c r="Y1787" s="41" t="e">
        <f t="shared" si="501"/>
        <v>#REF!</v>
      </c>
      <c r="Z1787" s="8">
        <f t="shared" si="507"/>
        <v>10000</v>
      </c>
      <c r="AA1787" s="8" t="str">
        <f t="shared" si="508"/>
        <v>Kishu-tsukasa</v>
      </c>
      <c r="AB1787" s="8" t="str">
        <f t="shared" si="509"/>
        <v>M</v>
      </c>
      <c r="AC1787" s="8" t="str">
        <f t="shared" si="510"/>
        <v/>
      </c>
      <c r="AD1787" s="8" t="str">
        <f t="shared" si="515"/>
        <v>FD</v>
      </c>
      <c r="AE1787" s="8" t="str">
        <f t="shared" si="511"/>
        <v/>
      </c>
      <c r="AF1787" s="5">
        <f t="shared" si="512"/>
        <v>1937</v>
      </c>
      <c r="AG1787" s="46">
        <v>1784</v>
      </c>
      <c r="AH1787" s="47" t="str">
        <f t="shared" si="502"/>
        <v/>
      </c>
      <c r="AI1787" s="48" t="str">
        <f t="shared" si="503"/>
        <v/>
      </c>
      <c r="AK1787" s="22" t="e">
        <f>TRIM(#REF!)</f>
        <v>#REF!</v>
      </c>
      <c r="AL1787" s="23" t="e">
        <f>IF(#REF!=0,"",#REF!)</f>
        <v>#REF!</v>
      </c>
      <c r="AM1787" s="19" t="e">
        <f>IF(#REF!=0,"",#REF!)</f>
        <v>#REF!</v>
      </c>
      <c r="AN1787" s="23" t="e">
        <f>IF($AK1787="","",#REF!)</f>
        <v>#REF!</v>
      </c>
      <c r="AO1787" s="23" t="e">
        <f t="shared" si="513"/>
        <v>#REF!</v>
      </c>
      <c r="AP1787" s="19" t="e">
        <f>IF(#REF!=0,"",#REF!)</f>
        <v>#REF!</v>
      </c>
      <c r="AQ1787" s="19" t="e">
        <f>IF(#REF!=0,"",#REF!)</f>
        <v>#REF!</v>
      </c>
      <c r="AR1787" s="19" t="e">
        <f>IF(#REF!=0,"",#REF!)</f>
        <v>#REF!</v>
      </c>
      <c r="AS1787" s="19" t="e">
        <f>#REF!</f>
        <v>#REF!</v>
      </c>
    </row>
    <row r="1788" spans="4:45" ht="19.5" thickTop="1" thickBot="1" x14ac:dyDescent="0.25">
      <c r="D1788" s="1" t="str">
        <f t="shared" si="516"/>
        <v/>
      </c>
      <c r="E1788" s="1" t="str">
        <f t="shared" si="517"/>
        <v/>
      </c>
      <c r="K1788" s="19" t="str">
        <f t="shared" si="504"/>
        <v/>
      </c>
      <c r="L1788" s="19">
        <f t="shared" si="514"/>
        <v>10000</v>
      </c>
      <c r="M1788" s="22" t="str">
        <f>TRIM(Data!$N1785)</f>
        <v>Kitty</v>
      </c>
      <c r="N1788" s="22" t="str">
        <f>TRIM(Data!$A1785)</f>
        <v>Kitty</v>
      </c>
      <c r="O1788" s="23">
        <f>IF(Data!$B1785=0,"",Data!$B1785)</f>
        <v>1955</v>
      </c>
      <c r="P1788" s="19" t="str">
        <f>IF(Data!$C1785=0,"",Data!$C1785)</f>
        <v>1</v>
      </c>
      <c r="Q1788" s="23" t="str">
        <f>IF($M1788="","",Data!$E1785)</f>
        <v>Min-S</v>
      </c>
      <c r="R1788" s="23" t="str">
        <f t="shared" si="505"/>
        <v>S</v>
      </c>
      <c r="S1788" s="23" t="str">
        <f t="shared" si="506"/>
        <v>S</v>
      </c>
      <c r="T1788" s="19" t="str">
        <f>IF(Data!$F1785=0,"",Data!$F1785)</f>
        <v/>
      </c>
      <c r="U1788" s="19" t="str">
        <f>IF(Data!$G1785=0,"",Data!$G1785)</f>
        <v>FD</v>
      </c>
      <c r="V1788" s="19" t="str">
        <f>IF(Data!$D1785=0,"",Data!$D1785)</f>
        <v/>
      </c>
      <c r="W1788" s="19" t="str">
        <f>Data!$H1785</f>
        <v>Japonica</v>
      </c>
      <c r="Y1788" s="41" t="e">
        <f t="shared" si="501"/>
        <v>#REF!</v>
      </c>
      <c r="Z1788" s="8">
        <f t="shared" si="507"/>
        <v>10000</v>
      </c>
      <c r="AA1788" s="8" t="str">
        <f t="shared" si="508"/>
        <v>Kitty</v>
      </c>
      <c r="AB1788" s="8" t="str">
        <f t="shared" si="509"/>
        <v>S</v>
      </c>
      <c r="AC1788" s="8" t="str">
        <f t="shared" si="510"/>
        <v/>
      </c>
      <c r="AD1788" s="8" t="str">
        <f t="shared" si="515"/>
        <v>FD</v>
      </c>
      <c r="AE1788" s="8" t="str">
        <f t="shared" si="511"/>
        <v/>
      </c>
      <c r="AF1788" s="5">
        <f t="shared" si="512"/>
        <v>1955</v>
      </c>
      <c r="AG1788" s="46">
        <v>1785</v>
      </c>
      <c r="AH1788" s="47" t="str">
        <f t="shared" si="502"/>
        <v/>
      </c>
      <c r="AI1788" s="48" t="str">
        <f t="shared" si="503"/>
        <v/>
      </c>
      <c r="AK1788" s="22" t="e">
        <f>TRIM(#REF!)</f>
        <v>#REF!</v>
      </c>
      <c r="AL1788" s="23" t="e">
        <f>IF(#REF!=0,"",#REF!)</f>
        <v>#REF!</v>
      </c>
      <c r="AM1788" s="19" t="e">
        <f>IF(#REF!=0,"",#REF!)</f>
        <v>#REF!</v>
      </c>
      <c r="AN1788" s="23" t="e">
        <f>IF($AK1788="","",#REF!)</f>
        <v>#REF!</v>
      </c>
      <c r="AO1788" s="23" t="e">
        <f t="shared" si="513"/>
        <v>#REF!</v>
      </c>
      <c r="AP1788" s="19" t="e">
        <f>IF(#REF!=0,"",#REF!)</f>
        <v>#REF!</v>
      </c>
      <c r="AQ1788" s="19" t="e">
        <f>IF(#REF!=0,"",#REF!)</f>
        <v>#REF!</v>
      </c>
      <c r="AR1788" s="19" t="e">
        <f>IF(#REF!=0,"",#REF!)</f>
        <v>#REF!</v>
      </c>
      <c r="AS1788" s="19" t="e">
        <f>#REF!</f>
        <v>#REF!</v>
      </c>
    </row>
    <row r="1789" spans="4:45" ht="19.5" thickTop="1" thickBot="1" x14ac:dyDescent="0.25">
      <c r="D1789" s="1" t="str">
        <f t="shared" si="516"/>
        <v/>
      </c>
      <c r="E1789" s="1" t="str">
        <f t="shared" si="517"/>
        <v/>
      </c>
      <c r="K1789" s="19" t="str">
        <f t="shared" si="504"/>
        <v/>
      </c>
      <c r="L1789" s="19">
        <f t="shared" si="514"/>
        <v>10000</v>
      </c>
      <c r="M1789" s="22" t="str">
        <f>TRIM(Data!$N1786)</f>
        <v>Kitty Berry</v>
      </c>
      <c r="N1789" s="22" t="str">
        <f>TRIM(Data!$A1786)</f>
        <v>Kitty Berry</v>
      </c>
      <c r="O1789" s="23">
        <f>IF(Data!$B1786=0,"",Data!$B1786)</f>
        <v>1956</v>
      </c>
      <c r="P1789" s="19" t="str">
        <f>IF(Data!$C1786=0,"",Data!$C1786)</f>
        <v>1</v>
      </c>
      <c r="Q1789" s="23" t="str">
        <f>IF($M1789="","",Data!$E1786)</f>
        <v>M</v>
      </c>
      <c r="R1789" s="23" t="str">
        <f t="shared" si="505"/>
        <v>M</v>
      </c>
      <c r="S1789" s="23" t="str">
        <f t="shared" si="506"/>
        <v>M</v>
      </c>
      <c r="T1789" s="19" t="str">
        <f>IF(Data!$F1786=0,"",Data!$F1786)</f>
        <v/>
      </c>
      <c r="U1789" s="19" t="str">
        <f>IF(Data!$G1786=0,"",Data!$G1786)</f>
        <v/>
      </c>
      <c r="V1789" s="19" t="str">
        <f>IF(Data!$D1786=0,"",Data!$D1786)</f>
        <v/>
      </c>
      <c r="W1789" s="19" t="str">
        <f>Data!$H1786</f>
        <v>Japonica</v>
      </c>
      <c r="Y1789" s="41" t="e">
        <f t="shared" si="501"/>
        <v>#REF!</v>
      </c>
      <c r="Z1789" s="8">
        <f t="shared" si="507"/>
        <v>10000</v>
      </c>
      <c r="AA1789" s="8" t="str">
        <f t="shared" si="508"/>
        <v>Kitty Berry</v>
      </c>
      <c r="AB1789" s="8" t="str">
        <f t="shared" si="509"/>
        <v>M</v>
      </c>
      <c r="AC1789" s="8" t="str">
        <f t="shared" si="510"/>
        <v/>
      </c>
      <c r="AD1789" s="8" t="str">
        <f t="shared" si="515"/>
        <v/>
      </c>
      <c r="AE1789" s="8" t="str">
        <f t="shared" si="511"/>
        <v/>
      </c>
      <c r="AF1789" s="5">
        <f t="shared" si="512"/>
        <v>1956</v>
      </c>
      <c r="AG1789" s="46">
        <v>1786</v>
      </c>
      <c r="AH1789" s="47" t="str">
        <f t="shared" si="502"/>
        <v/>
      </c>
      <c r="AI1789" s="48" t="str">
        <f t="shared" si="503"/>
        <v/>
      </c>
      <c r="AK1789" s="22" t="e">
        <f>TRIM(#REF!)</f>
        <v>#REF!</v>
      </c>
      <c r="AL1789" s="23" t="e">
        <f>IF(#REF!=0,"",#REF!)</f>
        <v>#REF!</v>
      </c>
      <c r="AM1789" s="19" t="e">
        <f>IF(#REF!=0,"",#REF!)</f>
        <v>#REF!</v>
      </c>
      <c r="AN1789" s="23" t="e">
        <f>IF($AK1789="","",#REF!)</f>
        <v>#REF!</v>
      </c>
      <c r="AO1789" s="23" t="e">
        <f t="shared" si="513"/>
        <v>#REF!</v>
      </c>
      <c r="AP1789" s="19" t="e">
        <f>IF(#REF!=0,"",#REF!)</f>
        <v>#REF!</v>
      </c>
      <c r="AQ1789" s="19" t="e">
        <f>IF(#REF!=0,"",#REF!)</f>
        <v>#REF!</v>
      </c>
      <c r="AR1789" s="19" t="e">
        <f>IF(#REF!=0,"",#REF!)</f>
        <v>#REF!</v>
      </c>
      <c r="AS1789" s="19" t="e">
        <f>#REF!</f>
        <v>#REF!</v>
      </c>
    </row>
    <row r="1790" spans="4:45" ht="19.5" thickTop="1" thickBot="1" x14ac:dyDescent="0.25">
      <c r="D1790" s="1" t="str">
        <f t="shared" si="516"/>
        <v/>
      </c>
      <c r="E1790" s="1" t="str">
        <f t="shared" si="517"/>
        <v/>
      </c>
      <c r="K1790" s="19" t="str">
        <f t="shared" si="504"/>
        <v/>
      </c>
      <c r="L1790" s="19">
        <f t="shared" si="514"/>
        <v>10000</v>
      </c>
      <c r="M1790" s="22" t="str">
        <f>TRIM(Data!$N1787)</f>
        <v>Kitty's Favorite</v>
      </c>
      <c r="N1790" s="22" t="str">
        <f>TRIM(Data!$A1787)</f>
        <v>Kitty's Favorite</v>
      </c>
      <c r="O1790" s="23">
        <f>IF(Data!$B1787=0,"",Data!$B1787)</f>
        <v>1997</v>
      </c>
      <c r="P1790" s="19" t="str">
        <f>IF(Data!$C1787=0,"",Data!$C1787)</f>
        <v/>
      </c>
      <c r="Q1790" s="23" t="str">
        <f>IF($M1790="","",Data!$E1787)</f>
        <v>M-L</v>
      </c>
      <c r="R1790" s="23" t="str">
        <f t="shared" si="505"/>
        <v>M</v>
      </c>
      <c r="S1790" s="23" t="str">
        <f t="shared" si="506"/>
        <v>M</v>
      </c>
      <c r="T1790" s="19" t="str">
        <f>IF(Data!$F1787=0,"",Data!$F1787)</f>
        <v/>
      </c>
      <c r="U1790" s="19" t="str">
        <f>IF(Data!$G1787=0,"",Data!$G1787)</f>
        <v/>
      </c>
      <c r="V1790" s="19" t="str">
        <f>IF(Data!$D1787=0,"",Data!$D1787)</f>
        <v/>
      </c>
      <c r="W1790" s="19" t="str">
        <f>Data!$H1787</f>
        <v>Japonica</v>
      </c>
      <c r="Y1790" s="41" t="e">
        <f t="shared" si="501"/>
        <v>#REF!</v>
      </c>
      <c r="Z1790" s="8">
        <f t="shared" si="507"/>
        <v>10000</v>
      </c>
      <c r="AA1790" s="8" t="str">
        <f t="shared" si="508"/>
        <v>Kitty's Favorite</v>
      </c>
      <c r="AB1790" s="8" t="str">
        <f t="shared" si="509"/>
        <v>M</v>
      </c>
      <c r="AC1790" s="8" t="str">
        <f t="shared" si="510"/>
        <v/>
      </c>
      <c r="AD1790" s="8" t="str">
        <f t="shared" si="515"/>
        <v/>
      </c>
      <c r="AE1790" s="8" t="str">
        <f t="shared" si="511"/>
        <v/>
      </c>
      <c r="AF1790" s="5">
        <f t="shared" si="512"/>
        <v>1997</v>
      </c>
      <c r="AG1790" s="46">
        <v>1787</v>
      </c>
      <c r="AH1790" s="47" t="str">
        <f t="shared" si="502"/>
        <v/>
      </c>
      <c r="AI1790" s="48" t="str">
        <f t="shared" si="503"/>
        <v/>
      </c>
      <c r="AK1790" s="22" t="e">
        <f>TRIM(#REF!)</f>
        <v>#REF!</v>
      </c>
      <c r="AL1790" s="23" t="e">
        <f>IF(#REF!=0,"",#REF!)</f>
        <v>#REF!</v>
      </c>
      <c r="AM1790" s="19" t="e">
        <f>IF(#REF!=0,"",#REF!)</f>
        <v>#REF!</v>
      </c>
      <c r="AN1790" s="23" t="e">
        <f>IF($AK1790="","",#REF!)</f>
        <v>#REF!</v>
      </c>
      <c r="AO1790" s="23" t="e">
        <f t="shared" si="513"/>
        <v>#REF!</v>
      </c>
      <c r="AP1790" s="19" t="e">
        <f>IF(#REF!=0,"",#REF!)</f>
        <v>#REF!</v>
      </c>
      <c r="AQ1790" s="19" t="e">
        <f>IF(#REF!=0,"",#REF!)</f>
        <v>#REF!</v>
      </c>
      <c r="AR1790" s="19" t="e">
        <f>IF(#REF!=0,"",#REF!)</f>
        <v>#REF!</v>
      </c>
      <c r="AS1790" s="19" t="e">
        <f>#REF!</f>
        <v>#REF!</v>
      </c>
    </row>
    <row r="1791" spans="4:45" ht="19.5" thickTop="1" thickBot="1" x14ac:dyDescent="0.25">
      <c r="D1791" s="1" t="str">
        <f t="shared" si="516"/>
        <v/>
      </c>
      <c r="E1791" s="1" t="str">
        <f t="shared" si="517"/>
        <v/>
      </c>
      <c r="K1791" s="19" t="str">
        <f t="shared" si="504"/>
        <v/>
      </c>
      <c r="L1791" s="19">
        <f t="shared" si="514"/>
        <v>10000</v>
      </c>
      <c r="M1791" s="22" t="str">
        <f>TRIM(Data!$N1788)</f>
        <v>Kitty's Favorite Var.</v>
      </c>
      <c r="N1791" s="22" t="str">
        <f>TRIM(Data!$A1788)</f>
        <v>Kitty's Favorite Var.</v>
      </c>
      <c r="O1791" s="23">
        <f>IF(Data!$B1788=0,"",Data!$B1788)</f>
        <v>1997</v>
      </c>
      <c r="P1791" s="19" t="str">
        <f>IF(Data!$C1788=0,"",Data!$C1788)</f>
        <v/>
      </c>
      <c r="Q1791" s="23" t="str">
        <f>IF($M1791="","",Data!$E1788)</f>
        <v>M-L</v>
      </c>
      <c r="R1791" s="23" t="str">
        <f t="shared" si="505"/>
        <v>M</v>
      </c>
      <c r="S1791" s="23" t="str">
        <f t="shared" si="506"/>
        <v>M</v>
      </c>
      <c r="T1791" s="19" t="str">
        <f>IF(Data!$F1788=0,"",Data!$F1788)</f>
        <v/>
      </c>
      <c r="U1791" s="19" t="str">
        <f>IF(Data!$G1788=0,"",Data!$G1788)</f>
        <v/>
      </c>
      <c r="V1791" s="19" t="str">
        <f>IF(Data!$D1788=0,"",Data!$D1788)</f>
        <v/>
      </c>
      <c r="W1791" s="19" t="str">
        <f>Data!$H1788</f>
        <v>Japonica</v>
      </c>
      <c r="Y1791" s="41" t="e">
        <f t="shared" si="501"/>
        <v>#REF!</v>
      </c>
      <c r="Z1791" s="8">
        <f t="shared" si="507"/>
        <v>10000</v>
      </c>
      <c r="AA1791" s="8" t="str">
        <f t="shared" si="508"/>
        <v>Kitty's Favorite Var.</v>
      </c>
      <c r="AB1791" s="8" t="str">
        <f t="shared" si="509"/>
        <v>M</v>
      </c>
      <c r="AC1791" s="8" t="str">
        <f t="shared" si="510"/>
        <v/>
      </c>
      <c r="AD1791" s="8" t="str">
        <f t="shared" si="515"/>
        <v/>
      </c>
      <c r="AE1791" s="8" t="str">
        <f t="shared" si="511"/>
        <v/>
      </c>
      <c r="AF1791" s="5">
        <f t="shared" si="512"/>
        <v>1997</v>
      </c>
      <c r="AG1791" s="46">
        <v>1788</v>
      </c>
      <c r="AH1791" s="47" t="str">
        <f t="shared" si="502"/>
        <v/>
      </c>
      <c r="AI1791" s="48" t="str">
        <f t="shared" si="503"/>
        <v/>
      </c>
      <c r="AK1791" s="22" t="e">
        <f>TRIM(#REF!)</f>
        <v>#REF!</v>
      </c>
      <c r="AL1791" s="23" t="e">
        <f>IF(#REF!=0,"",#REF!)</f>
        <v>#REF!</v>
      </c>
      <c r="AM1791" s="19" t="e">
        <f>IF(#REF!=0,"",#REF!)</f>
        <v>#REF!</v>
      </c>
      <c r="AN1791" s="23" t="e">
        <f>IF($AK1791="","",#REF!)</f>
        <v>#REF!</v>
      </c>
      <c r="AO1791" s="23" t="e">
        <f t="shared" si="513"/>
        <v>#REF!</v>
      </c>
      <c r="AP1791" s="19" t="e">
        <f>IF(#REF!=0,"",#REF!)</f>
        <v>#REF!</v>
      </c>
      <c r="AQ1791" s="19" t="e">
        <f>IF(#REF!=0,"",#REF!)</f>
        <v>#REF!</v>
      </c>
      <c r="AR1791" s="19" t="e">
        <f>IF(#REF!=0,"",#REF!)</f>
        <v>#REF!</v>
      </c>
      <c r="AS1791" s="19" t="e">
        <f>#REF!</f>
        <v>#REF!</v>
      </c>
    </row>
    <row r="1792" spans="4:45" ht="19.5" thickTop="1" thickBot="1" x14ac:dyDescent="0.25">
      <c r="D1792" s="1" t="str">
        <f t="shared" si="516"/>
        <v/>
      </c>
      <c r="E1792" s="1" t="str">
        <f t="shared" si="517"/>
        <v/>
      </c>
      <c r="K1792" s="19" t="str">
        <f t="shared" si="504"/>
        <v/>
      </c>
      <c r="L1792" s="19">
        <f t="shared" si="514"/>
        <v>10000</v>
      </c>
      <c r="M1792" s="22" t="str">
        <f>TRIM(Data!$N1789)</f>
        <v>Kiwi Triumph</v>
      </c>
      <c r="N1792" s="22" t="str">
        <f>TRIM(Data!$A1789)</f>
        <v>Kiwi Triumph (R)</v>
      </c>
      <c r="O1792" s="23">
        <f>IF(Data!$B1789=0,"",Data!$B1789)</f>
        <v>1970</v>
      </c>
      <c r="P1792" s="19" t="str">
        <f>IF(Data!$C1789=0,"",Data!$C1789)</f>
        <v>1</v>
      </c>
      <c r="Q1792" s="23" t="str">
        <f>IF($M1792="","",Data!$E1789)</f>
        <v>VL</v>
      </c>
      <c r="R1792" s="23" t="str">
        <f t="shared" si="505"/>
        <v>VL</v>
      </c>
      <c r="S1792" s="23" t="str">
        <f t="shared" si="506"/>
        <v>VL</v>
      </c>
      <c r="T1792" s="19" t="str">
        <f>IF(Data!$F1789=0,"",Data!$F1789)</f>
        <v/>
      </c>
      <c r="U1792" s="19" t="str">
        <f>IF(Data!$G1789=0,"",Data!$G1789)</f>
        <v/>
      </c>
      <c r="V1792" s="19" t="str">
        <f>IF(Data!$D1789=0,"",Data!$D1789)</f>
        <v/>
      </c>
      <c r="W1792" s="19" t="str">
        <f>Data!$H1789</f>
        <v>Reticulata</v>
      </c>
      <c r="Y1792" s="41" t="e">
        <f t="shared" si="501"/>
        <v>#REF!</v>
      </c>
      <c r="Z1792" s="8">
        <f t="shared" si="507"/>
        <v>10000</v>
      </c>
      <c r="AA1792" s="8" t="str">
        <f t="shared" si="508"/>
        <v>Kiwi Triumph</v>
      </c>
      <c r="AB1792" s="8" t="str">
        <f t="shared" si="509"/>
        <v>VL</v>
      </c>
      <c r="AC1792" s="8" t="str">
        <f t="shared" si="510"/>
        <v/>
      </c>
      <c r="AD1792" s="8" t="str">
        <f t="shared" si="515"/>
        <v/>
      </c>
      <c r="AE1792" s="8" t="str">
        <f t="shared" si="511"/>
        <v/>
      </c>
      <c r="AF1792" s="5">
        <f t="shared" si="512"/>
        <v>1970</v>
      </c>
      <c r="AG1792" s="46">
        <v>1789</v>
      </c>
      <c r="AH1792" s="47" t="str">
        <f t="shared" si="502"/>
        <v/>
      </c>
      <c r="AI1792" s="48" t="str">
        <f t="shared" si="503"/>
        <v/>
      </c>
      <c r="AK1792" s="22" t="e">
        <f>TRIM(#REF!)</f>
        <v>#REF!</v>
      </c>
      <c r="AL1792" s="23" t="e">
        <f>IF(#REF!=0,"",#REF!)</f>
        <v>#REF!</v>
      </c>
      <c r="AM1792" s="19" t="e">
        <f>IF(#REF!=0,"",#REF!)</f>
        <v>#REF!</v>
      </c>
      <c r="AN1792" s="23" t="e">
        <f>IF($AK1792="","",#REF!)</f>
        <v>#REF!</v>
      </c>
      <c r="AO1792" s="23" t="e">
        <f t="shared" si="513"/>
        <v>#REF!</v>
      </c>
      <c r="AP1792" s="19" t="e">
        <f>IF(#REF!=0,"",#REF!)</f>
        <v>#REF!</v>
      </c>
      <c r="AQ1792" s="19" t="e">
        <f>IF(#REF!=0,"",#REF!)</f>
        <v>#REF!</v>
      </c>
      <c r="AR1792" s="19" t="e">
        <f>IF(#REF!=0,"",#REF!)</f>
        <v>#REF!</v>
      </c>
      <c r="AS1792" s="19" t="e">
        <f>#REF!</f>
        <v>#REF!</v>
      </c>
    </row>
    <row r="1793" spans="4:45" ht="19.5" thickTop="1" thickBot="1" x14ac:dyDescent="0.25">
      <c r="D1793" s="1" t="str">
        <f t="shared" si="516"/>
        <v/>
      </c>
      <c r="E1793" s="1" t="str">
        <f t="shared" si="517"/>
        <v/>
      </c>
      <c r="K1793" s="19" t="str">
        <f t="shared" si="504"/>
        <v/>
      </c>
      <c r="L1793" s="19">
        <f t="shared" si="514"/>
        <v>10000</v>
      </c>
      <c r="M1793" s="22" t="str">
        <f>TRIM(Data!$N1790)</f>
        <v>Kobai</v>
      </c>
      <c r="N1793" s="22" t="str">
        <f>TRIM(Data!$A1790)</f>
        <v>Kobai (Higo)</v>
      </c>
      <c r="O1793" s="23" t="str">
        <f>IF(Data!$B1790=0,"",Data!$B1790)</f>
        <v/>
      </c>
      <c r="P1793" s="19" t="str">
        <f>IF(Data!$C1790=0,"",Data!$C1790)</f>
        <v/>
      </c>
      <c r="Q1793" s="23" t="str">
        <f>IF($M1793="","",Data!$E1790)</f>
        <v>M-L</v>
      </c>
      <c r="R1793" s="23" t="str">
        <f t="shared" si="505"/>
        <v>M</v>
      </c>
      <c r="S1793" s="23" t="str">
        <f t="shared" si="506"/>
        <v>M</v>
      </c>
      <c r="T1793" s="19" t="str">
        <f>IF(Data!$F1790=0,"",Data!$F1790)</f>
        <v/>
      </c>
      <c r="U1793" s="19" t="str">
        <f>IF(Data!$G1790=0,"",Data!$G1790)</f>
        <v/>
      </c>
      <c r="V1793" s="19" t="str">
        <f>IF(Data!$D1790=0,"",Data!$D1790)</f>
        <v/>
      </c>
      <c r="W1793" s="19" t="str">
        <f>Data!$H1790</f>
        <v>Japonica [Higo]</v>
      </c>
      <c r="Y1793" s="41" t="e">
        <f t="shared" si="501"/>
        <v>#REF!</v>
      </c>
      <c r="Z1793" s="8">
        <f t="shared" si="507"/>
        <v>10000</v>
      </c>
      <c r="AA1793" s="8" t="str">
        <f t="shared" si="508"/>
        <v>Kobai</v>
      </c>
      <c r="AB1793" s="8" t="str">
        <f t="shared" si="509"/>
        <v>M</v>
      </c>
      <c r="AC1793" s="8" t="str">
        <f t="shared" si="510"/>
        <v/>
      </c>
      <c r="AD1793" s="8" t="str">
        <f t="shared" si="515"/>
        <v/>
      </c>
      <c r="AE1793" s="8" t="str">
        <f t="shared" si="511"/>
        <v/>
      </c>
      <c r="AF1793" s="5" t="str">
        <f t="shared" si="512"/>
        <v/>
      </c>
      <c r="AG1793" s="46">
        <v>1790</v>
      </c>
      <c r="AH1793" s="47" t="str">
        <f t="shared" si="502"/>
        <v/>
      </c>
      <c r="AI1793" s="48" t="str">
        <f t="shared" si="503"/>
        <v/>
      </c>
      <c r="AK1793" s="22" t="e">
        <f>TRIM(#REF!)</f>
        <v>#REF!</v>
      </c>
      <c r="AL1793" s="23" t="e">
        <f>IF(#REF!=0,"",#REF!)</f>
        <v>#REF!</v>
      </c>
      <c r="AM1793" s="19" t="e">
        <f>IF(#REF!=0,"",#REF!)</f>
        <v>#REF!</v>
      </c>
      <c r="AN1793" s="23" t="e">
        <f>IF($AK1793="","",#REF!)</f>
        <v>#REF!</v>
      </c>
      <c r="AO1793" s="23" t="e">
        <f t="shared" si="513"/>
        <v>#REF!</v>
      </c>
      <c r="AP1793" s="19" t="e">
        <f>IF(#REF!=0,"",#REF!)</f>
        <v>#REF!</v>
      </c>
      <c r="AQ1793" s="19" t="e">
        <f>IF(#REF!=0,"",#REF!)</f>
        <v>#REF!</v>
      </c>
      <c r="AR1793" s="19" t="e">
        <f>IF(#REF!=0,"",#REF!)</f>
        <v>#REF!</v>
      </c>
      <c r="AS1793" s="19" t="e">
        <f>#REF!</f>
        <v>#REF!</v>
      </c>
    </row>
    <row r="1794" spans="4:45" ht="19.5" thickTop="1" thickBot="1" x14ac:dyDescent="0.25">
      <c r="D1794" s="1" t="str">
        <f t="shared" si="516"/>
        <v/>
      </c>
      <c r="E1794" s="1" t="str">
        <f t="shared" si="517"/>
        <v/>
      </c>
      <c r="K1794" s="19" t="str">
        <f t="shared" si="504"/>
        <v/>
      </c>
      <c r="L1794" s="19">
        <f t="shared" si="514"/>
        <v>10000</v>
      </c>
      <c r="M1794" s="22" t="str">
        <f>TRIM(Data!$N1791)</f>
        <v>Kogane-nishiki</v>
      </c>
      <c r="N1794" s="22" t="str">
        <f>TRIM(Data!$A1791)</f>
        <v>Kogane-nishiki (H)</v>
      </c>
      <c r="O1794" s="23">
        <f>IF(Data!$B1791=0,"",Data!$B1791)</f>
        <v>1993</v>
      </c>
      <c r="P1794" s="19" t="str">
        <f>IF(Data!$C1791=0,"",Data!$C1791)</f>
        <v>1</v>
      </c>
      <c r="Q1794" s="23" t="str">
        <f>IF($M1794="","",Data!$E1791)</f>
        <v>S</v>
      </c>
      <c r="R1794" s="23" t="str">
        <f t="shared" si="505"/>
        <v>S</v>
      </c>
      <c r="S1794" s="23" t="str">
        <f t="shared" si="506"/>
        <v>S</v>
      </c>
      <c r="T1794" s="19" t="str">
        <f>IF(Data!$F1791=0,"",Data!$F1791)</f>
        <v/>
      </c>
      <c r="U1794" s="19" t="str">
        <f>IF(Data!$G1791=0,"",Data!$G1791)</f>
        <v>FD</v>
      </c>
      <c r="V1794" s="19" t="str">
        <f>IF(Data!$D1791=0,"",Data!$D1791)</f>
        <v/>
      </c>
      <c r="W1794" s="19" t="str">
        <f>Data!$H1791</f>
        <v>NRH</v>
      </c>
      <c r="Y1794" s="41" t="e">
        <f t="shared" si="501"/>
        <v>#REF!</v>
      </c>
      <c r="Z1794" s="8">
        <f t="shared" si="507"/>
        <v>10000</v>
      </c>
      <c r="AA1794" s="8" t="str">
        <f t="shared" si="508"/>
        <v>Kogane-nishiki</v>
      </c>
      <c r="AB1794" s="8" t="str">
        <f t="shared" si="509"/>
        <v>S</v>
      </c>
      <c r="AC1794" s="8" t="str">
        <f t="shared" si="510"/>
        <v/>
      </c>
      <c r="AD1794" s="8" t="str">
        <f t="shared" si="515"/>
        <v>FD</v>
      </c>
      <c r="AE1794" s="8" t="str">
        <f t="shared" si="511"/>
        <v/>
      </c>
      <c r="AF1794" s="5">
        <f t="shared" si="512"/>
        <v>1993</v>
      </c>
      <c r="AG1794" s="46">
        <v>1791</v>
      </c>
      <c r="AH1794" s="47" t="str">
        <f t="shared" si="502"/>
        <v/>
      </c>
      <c r="AI1794" s="48" t="str">
        <f t="shared" si="503"/>
        <v/>
      </c>
      <c r="AK1794" s="22" t="e">
        <f>TRIM(#REF!)</f>
        <v>#REF!</v>
      </c>
      <c r="AL1794" s="23" t="e">
        <f>IF(#REF!=0,"",#REF!)</f>
        <v>#REF!</v>
      </c>
      <c r="AM1794" s="19" t="e">
        <f>IF(#REF!=0,"",#REF!)</f>
        <v>#REF!</v>
      </c>
      <c r="AN1794" s="23" t="e">
        <f>IF($AK1794="","",#REF!)</f>
        <v>#REF!</v>
      </c>
      <c r="AO1794" s="23" t="e">
        <f t="shared" si="513"/>
        <v>#REF!</v>
      </c>
      <c r="AP1794" s="19" t="e">
        <f>IF(#REF!=0,"",#REF!)</f>
        <v>#REF!</v>
      </c>
      <c r="AQ1794" s="19" t="e">
        <f>IF(#REF!=0,"",#REF!)</f>
        <v>#REF!</v>
      </c>
      <c r="AR1794" s="19" t="e">
        <f>IF(#REF!=0,"",#REF!)</f>
        <v>#REF!</v>
      </c>
      <c r="AS1794" s="19" t="e">
        <f>#REF!</f>
        <v>#REF!</v>
      </c>
    </row>
    <row r="1795" spans="4:45" ht="19.5" thickTop="1" thickBot="1" x14ac:dyDescent="0.25">
      <c r="D1795" s="1" t="str">
        <f t="shared" si="516"/>
        <v/>
      </c>
      <c r="E1795" s="1" t="str">
        <f t="shared" si="517"/>
        <v/>
      </c>
      <c r="K1795" s="19" t="str">
        <f t="shared" si="504"/>
        <v/>
      </c>
      <c r="L1795" s="19">
        <f t="shared" si="514"/>
        <v>10000</v>
      </c>
      <c r="M1795" s="22" t="str">
        <f>TRIM(Data!$N1792)</f>
        <v>Kohinor</v>
      </c>
      <c r="N1795" s="22" t="str">
        <f>TRIM(Data!$A1792)</f>
        <v>Kohinor (R)</v>
      </c>
      <c r="O1795" s="23">
        <f>IF(Data!$B1792=0,"",Data!$B1792)</f>
        <v>1968</v>
      </c>
      <c r="P1795" s="19" t="str">
        <f>IF(Data!$C1792=0,"",Data!$C1792)</f>
        <v>1</v>
      </c>
      <c r="Q1795" s="23" t="str">
        <f>IF($M1795="","",Data!$E1792)</f>
        <v>L-VL</v>
      </c>
      <c r="R1795" s="23" t="str">
        <f t="shared" si="505"/>
        <v>L</v>
      </c>
      <c r="S1795" s="23" t="str">
        <f t="shared" si="506"/>
        <v>L</v>
      </c>
      <c r="T1795" s="19" t="str">
        <f>IF(Data!$F1792=0,"",Data!$F1792)</f>
        <v/>
      </c>
      <c r="U1795" s="19" t="str">
        <f>IF(Data!$G1792=0,"",Data!$G1792)</f>
        <v/>
      </c>
      <c r="V1795" s="19" t="str">
        <f>IF(Data!$D1792=0,"",Data!$D1792)</f>
        <v/>
      </c>
      <c r="W1795" s="19" t="str">
        <f>Data!$H1792</f>
        <v>Reticulata</v>
      </c>
      <c r="Y1795" s="41" t="e">
        <f t="shared" si="501"/>
        <v>#REF!</v>
      </c>
      <c r="Z1795" s="8">
        <f t="shared" si="507"/>
        <v>10000</v>
      </c>
      <c r="AA1795" s="8" t="str">
        <f t="shared" si="508"/>
        <v>Kohinor</v>
      </c>
      <c r="AB1795" s="8" t="str">
        <f t="shared" si="509"/>
        <v>L</v>
      </c>
      <c r="AC1795" s="8" t="str">
        <f t="shared" si="510"/>
        <v/>
      </c>
      <c r="AD1795" s="8" t="str">
        <f t="shared" si="515"/>
        <v/>
      </c>
      <c r="AE1795" s="8" t="str">
        <f t="shared" si="511"/>
        <v/>
      </c>
      <c r="AF1795" s="5">
        <f t="shared" si="512"/>
        <v>1968</v>
      </c>
      <c r="AG1795" s="46">
        <v>1792</v>
      </c>
      <c r="AH1795" s="47" t="str">
        <f t="shared" si="502"/>
        <v/>
      </c>
      <c r="AI1795" s="48" t="str">
        <f t="shared" si="503"/>
        <v/>
      </c>
      <c r="AK1795" s="22" t="e">
        <f>TRIM(#REF!)</f>
        <v>#REF!</v>
      </c>
      <c r="AL1795" s="23" t="e">
        <f>IF(#REF!=0,"",#REF!)</f>
        <v>#REF!</v>
      </c>
      <c r="AM1795" s="19" t="e">
        <f>IF(#REF!=0,"",#REF!)</f>
        <v>#REF!</v>
      </c>
      <c r="AN1795" s="23" t="e">
        <f>IF($AK1795="","",#REF!)</f>
        <v>#REF!</v>
      </c>
      <c r="AO1795" s="23" t="e">
        <f t="shared" si="513"/>
        <v>#REF!</v>
      </c>
      <c r="AP1795" s="19" t="e">
        <f>IF(#REF!=0,"",#REF!)</f>
        <v>#REF!</v>
      </c>
      <c r="AQ1795" s="19" t="e">
        <f>IF(#REF!=0,"",#REF!)</f>
        <v>#REF!</v>
      </c>
      <c r="AR1795" s="19" t="e">
        <f>IF(#REF!=0,"",#REF!)</f>
        <v>#REF!</v>
      </c>
      <c r="AS1795" s="19" t="e">
        <f>#REF!</f>
        <v>#REF!</v>
      </c>
    </row>
    <row r="1796" spans="4:45" ht="19.5" thickTop="1" thickBot="1" x14ac:dyDescent="0.25">
      <c r="D1796" s="1" t="str">
        <f t="shared" si="516"/>
        <v/>
      </c>
      <c r="E1796" s="1" t="str">
        <f t="shared" si="517"/>
        <v/>
      </c>
      <c r="K1796" s="19" t="str">
        <f t="shared" si="504"/>
        <v/>
      </c>
      <c r="L1796" s="19">
        <f t="shared" si="514"/>
        <v>10000</v>
      </c>
      <c r="M1796" s="22" t="str">
        <f>TRIM(Data!$N1793)</f>
        <v>Koku-ryu</v>
      </c>
      <c r="N1796" s="22" t="str">
        <f>TRIM(Data!$A1793)</f>
        <v>Koku-ryu (Black Dragon, Carol Compton)</v>
      </c>
      <c r="O1796" s="23">
        <f>IF(Data!$B1793=0,"",Data!$B1793)</f>
        <v>1930</v>
      </c>
      <c r="P1796" s="19" t="str">
        <f>IF(Data!$C1793=0,"",Data!$C1793)</f>
        <v>1</v>
      </c>
      <c r="Q1796" s="23" t="str">
        <f>IF($M1796="","",Data!$E1793)</f>
        <v>M</v>
      </c>
      <c r="R1796" s="23" t="str">
        <f t="shared" si="505"/>
        <v>M</v>
      </c>
      <c r="S1796" s="23" t="str">
        <f t="shared" si="506"/>
        <v>M</v>
      </c>
      <c r="T1796" s="19" t="str">
        <f>IF(Data!$F1793=0,"",Data!$F1793)</f>
        <v/>
      </c>
      <c r="U1796" s="19" t="str">
        <f>IF(Data!$G1793=0,"",Data!$G1793)</f>
        <v/>
      </c>
      <c r="V1796" s="19" t="str">
        <f>IF(Data!$D1793=0,"",Data!$D1793)</f>
        <v/>
      </c>
      <c r="W1796" s="19" t="str">
        <f>Data!$H1793</f>
        <v>Japonica</v>
      </c>
      <c r="Y1796" s="41" t="e">
        <f t="shared" ref="Y1796:Y1859" si="518">RANK(Z1796,Z$4:Z$3653,1)</f>
        <v>#REF!</v>
      </c>
      <c r="Z1796" s="8">
        <f t="shared" si="507"/>
        <v>10000</v>
      </c>
      <c r="AA1796" s="8" t="str">
        <f t="shared" si="508"/>
        <v>Koku-ryu</v>
      </c>
      <c r="AB1796" s="8" t="str">
        <f t="shared" si="509"/>
        <v>M</v>
      </c>
      <c r="AC1796" s="8" t="str">
        <f t="shared" si="510"/>
        <v/>
      </c>
      <c r="AD1796" s="8" t="str">
        <f t="shared" si="515"/>
        <v/>
      </c>
      <c r="AE1796" s="8" t="str">
        <f t="shared" si="511"/>
        <v/>
      </c>
      <c r="AF1796" s="5">
        <f t="shared" si="512"/>
        <v>1930</v>
      </c>
      <c r="AG1796" s="46">
        <v>1793</v>
      </c>
      <c r="AH1796" s="47" t="str">
        <f t="shared" ref="AH1796:AH1859" si="519">IF(ISERROR(VLOOKUP($AG1796,$Y$4:$AE$3653,2,FALSE)),"",VLOOKUP($AG1796,$Y$4:$AE$3653,3,FALSE))</f>
        <v/>
      </c>
      <c r="AI1796" s="48" t="str">
        <f t="shared" ref="AI1796:AI1859" si="520">IF(ISERROR(VLOOKUP($AG1796,$Y$4:$AE$3653,2,FALSE)),"",VLOOKUP($AG1796,$Y$4:$AF$3653,8,FALSE))</f>
        <v/>
      </c>
      <c r="AK1796" s="22" t="e">
        <f>TRIM(#REF!)</f>
        <v>#REF!</v>
      </c>
      <c r="AL1796" s="23" t="e">
        <f>IF(#REF!=0,"",#REF!)</f>
        <v>#REF!</v>
      </c>
      <c r="AM1796" s="19" t="e">
        <f>IF(#REF!=0,"",#REF!)</f>
        <v>#REF!</v>
      </c>
      <c r="AN1796" s="23" t="e">
        <f>IF($AK1796="","",#REF!)</f>
        <v>#REF!</v>
      </c>
      <c r="AO1796" s="23" t="e">
        <f t="shared" si="513"/>
        <v>#REF!</v>
      </c>
      <c r="AP1796" s="19" t="e">
        <f>IF(#REF!=0,"",#REF!)</f>
        <v>#REF!</v>
      </c>
      <c r="AQ1796" s="19" t="e">
        <f>IF(#REF!=0,"",#REF!)</f>
        <v>#REF!</v>
      </c>
      <c r="AR1796" s="19" t="e">
        <f>IF(#REF!=0,"",#REF!)</f>
        <v>#REF!</v>
      </c>
      <c r="AS1796" s="19" t="e">
        <f>#REF!</f>
        <v>#REF!</v>
      </c>
    </row>
    <row r="1797" spans="4:45" ht="19.5" thickTop="1" thickBot="1" x14ac:dyDescent="0.25">
      <c r="D1797" s="1" t="str">
        <f t="shared" si="516"/>
        <v/>
      </c>
      <c r="E1797" s="1" t="str">
        <f t="shared" si="517"/>
        <v/>
      </c>
      <c r="K1797" s="19" t="str">
        <f t="shared" ref="K1797:K1860" si="521">IF(L1797=10000,"",RANK(L1797,$L$4:$L$3653,1))</f>
        <v/>
      </c>
      <c r="L1797" s="19">
        <f t="shared" si="514"/>
        <v>10000</v>
      </c>
      <c r="M1797" s="22" t="str">
        <f>TRIM(Data!$N1794)</f>
        <v>Kollock (See Woodville Red)</v>
      </c>
      <c r="N1797" s="22" t="str">
        <f>TRIM(Data!$A1794)</f>
        <v>Kollock (See Woodville Red)</v>
      </c>
      <c r="O1797" s="23">
        <f>IF(Data!$B1794=0,"",Data!$B1794)</f>
        <v>1822</v>
      </c>
      <c r="P1797" s="19" t="str">
        <f>IF(Data!$C1794=0,"",Data!$C1794)</f>
        <v/>
      </c>
      <c r="Q1797" s="23" t="str">
        <f>IF($M1797="","",Data!$E1794)</f>
        <v>L</v>
      </c>
      <c r="R1797" s="23" t="str">
        <f t="shared" ref="R1797:R1860" si="522">IF($M1797="","",IF($Q1797="Min","Min",IF($Q1797="Min-S",IF($J$1=1,"S","Min"),IF(OR($Q1797="S",$Q1797="S-M"),"S",IF(OR($Q1797="M",$Q1797="M-L"),"M",IF(OR($Q1797="L",$Q1797="L-VL"),"L",IF($Q1797="VL","VL")))))))</f>
        <v>L</v>
      </c>
      <c r="S1797" s="23" t="str">
        <f t="shared" ref="S1797:S1860" si="523">IF($J$1=1,$R1797,$Q1797)</f>
        <v>L</v>
      </c>
      <c r="T1797" s="19" t="str">
        <f>IF(Data!$F1794=0,"",Data!$F1794)</f>
        <v/>
      </c>
      <c r="U1797" s="19" t="str">
        <f>IF(Data!$G1794=0,"",Data!$G1794)</f>
        <v/>
      </c>
      <c r="V1797" s="19" t="str">
        <f>IF(Data!$D1794=0,"",Data!$D1794)</f>
        <v>ANTIQUE</v>
      </c>
      <c r="W1797" s="19" t="str">
        <f>Data!$H1794</f>
        <v>Japonica</v>
      </c>
      <c r="Y1797" s="41" t="e">
        <f t="shared" si="518"/>
        <v>#REF!</v>
      </c>
      <c r="Z1797" s="8">
        <f t="shared" ref="Z1797:Z1860" si="524">IF($V1797="ANTIQUE",IF($W1797="Japonica",ROW(),10000),10000)</f>
        <v>1797</v>
      </c>
      <c r="AA1797" s="8" t="str">
        <f t="shared" ref="AA1797:AA1860" si="525">$M1797</f>
        <v>Kollock (See Woodville Red)</v>
      </c>
      <c r="AB1797" s="8" t="str">
        <f t="shared" ref="AB1797:AB1860" si="526">$R1797</f>
        <v>L</v>
      </c>
      <c r="AC1797" s="8" t="str">
        <f t="shared" ref="AC1797:AC1860" si="527">$T1797</f>
        <v/>
      </c>
      <c r="AD1797" s="8" t="str">
        <f t="shared" si="515"/>
        <v/>
      </c>
      <c r="AE1797" s="8" t="str">
        <f t="shared" ref="AE1797:AE1860" si="528">$V1797</f>
        <v>ANTIQUE</v>
      </c>
      <c r="AF1797" s="5">
        <f t="shared" ref="AF1797:AF1860" si="529">$O1797</f>
        <v>1822</v>
      </c>
      <c r="AG1797" s="46">
        <v>1794</v>
      </c>
      <c r="AH1797" s="47" t="str">
        <f t="shared" si="519"/>
        <v/>
      </c>
      <c r="AI1797" s="48" t="str">
        <f t="shared" si="520"/>
        <v/>
      </c>
      <c r="AK1797" s="22" t="e">
        <f>TRIM(#REF!)</f>
        <v>#REF!</v>
      </c>
      <c r="AL1797" s="23" t="e">
        <f>IF(#REF!=0,"",#REF!)</f>
        <v>#REF!</v>
      </c>
      <c r="AM1797" s="19" t="e">
        <f>IF(#REF!=0,"",#REF!)</f>
        <v>#REF!</v>
      </c>
      <c r="AN1797" s="23" t="e">
        <f>IF($AK1797="","",#REF!)</f>
        <v>#REF!</v>
      </c>
      <c r="AO1797" s="23" t="e">
        <f t="shared" ref="AO1797:AO1860" si="530">IF($AK1797="","",IF($AN1797="Min","Min",IF($AN1797="Min-S",IF($J$1=1,"S","Min"),IF(OR($AN1797="S",$AN1797="S-M"),"S",IF(OR($AN1797="M",$AN1797="M-L"),"M",IF(OR($AN1797="L",$AN1797="L-VL"),"L",IF($AN1797="VL","VL")))))))</f>
        <v>#REF!</v>
      </c>
      <c r="AP1797" s="19" t="e">
        <f>IF(#REF!=0,"",#REF!)</f>
        <v>#REF!</v>
      </c>
      <c r="AQ1797" s="19" t="e">
        <f>IF(#REF!=0,"",#REF!)</f>
        <v>#REF!</v>
      </c>
      <c r="AR1797" s="19" t="e">
        <f>IF(#REF!=0,"",#REF!)</f>
        <v>#REF!</v>
      </c>
      <c r="AS1797" s="19" t="e">
        <f>#REF!</f>
        <v>#REF!</v>
      </c>
    </row>
    <row r="1798" spans="4:45" ht="19.5" thickTop="1" thickBot="1" x14ac:dyDescent="0.25">
      <c r="D1798" s="1" t="str">
        <f t="shared" si="516"/>
        <v/>
      </c>
      <c r="E1798" s="1" t="str">
        <f t="shared" si="517"/>
        <v/>
      </c>
      <c r="K1798" s="19" t="str">
        <f t="shared" si="521"/>
        <v/>
      </c>
      <c r="L1798" s="19">
        <f t="shared" si="514"/>
        <v>10000</v>
      </c>
      <c r="M1798" s="22" t="str">
        <f>TRIM(Data!$N1795)</f>
        <v>Kona</v>
      </c>
      <c r="N1798" s="22" t="str">
        <f>TRIM(Data!$A1795)</f>
        <v>Kona</v>
      </c>
      <c r="O1798" s="23">
        <f>IF(Data!$B1795=0,"",Data!$B1795)</f>
        <v>1969</v>
      </c>
      <c r="P1798" s="19" t="str">
        <f>IF(Data!$C1795=0,"",Data!$C1795)</f>
        <v>1</v>
      </c>
      <c r="Q1798" s="23" t="str">
        <f>IF($M1798="","",Data!$E1795)</f>
        <v>M-L</v>
      </c>
      <c r="R1798" s="23" t="str">
        <f t="shared" si="522"/>
        <v>M</v>
      </c>
      <c r="S1798" s="23" t="str">
        <f t="shared" si="523"/>
        <v>M</v>
      </c>
      <c r="T1798" s="19" t="str">
        <f>IF(Data!$F1795=0,"",Data!$F1795)</f>
        <v/>
      </c>
      <c r="U1798" s="19" t="str">
        <f>IF(Data!$G1795=0,"",Data!$G1795)</f>
        <v/>
      </c>
      <c r="V1798" s="19" t="str">
        <f>IF(Data!$D1795=0,"",Data!$D1795)</f>
        <v/>
      </c>
      <c r="W1798" s="19" t="str">
        <f>Data!$H1795</f>
        <v>Japonica</v>
      </c>
      <c r="Y1798" s="41" t="e">
        <f t="shared" si="518"/>
        <v>#REF!</v>
      </c>
      <c r="Z1798" s="8">
        <f t="shared" si="524"/>
        <v>10000</v>
      </c>
      <c r="AA1798" s="8" t="str">
        <f t="shared" si="525"/>
        <v>Kona</v>
      </c>
      <c r="AB1798" s="8" t="str">
        <f t="shared" si="526"/>
        <v>M</v>
      </c>
      <c r="AC1798" s="8" t="str">
        <f t="shared" si="527"/>
        <v/>
      </c>
      <c r="AD1798" s="8" t="str">
        <f t="shared" si="515"/>
        <v/>
      </c>
      <c r="AE1798" s="8" t="str">
        <f t="shared" si="528"/>
        <v/>
      </c>
      <c r="AF1798" s="5">
        <f t="shared" si="529"/>
        <v>1969</v>
      </c>
      <c r="AG1798" s="46">
        <v>1795</v>
      </c>
      <c r="AH1798" s="47" t="str">
        <f t="shared" si="519"/>
        <v/>
      </c>
      <c r="AI1798" s="48" t="str">
        <f t="shared" si="520"/>
        <v/>
      </c>
      <c r="AK1798" s="22" t="e">
        <f>TRIM(#REF!)</f>
        <v>#REF!</v>
      </c>
      <c r="AL1798" s="23" t="e">
        <f>IF(#REF!=0,"",#REF!)</f>
        <v>#REF!</v>
      </c>
      <c r="AM1798" s="19" t="e">
        <f>IF(#REF!=0,"",#REF!)</f>
        <v>#REF!</v>
      </c>
      <c r="AN1798" s="23" t="e">
        <f>IF($AK1798="","",#REF!)</f>
        <v>#REF!</v>
      </c>
      <c r="AO1798" s="23" t="e">
        <f t="shared" si="530"/>
        <v>#REF!</v>
      </c>
      <c r="AP1798" s="19" t="e">
        <f>IF(#REF!=0,"",#REF!)</f>
        <v>#REF!</v>
      </c>
      <c r="AQ1798" s="19" t="e">
        <f>IF(#REF!=0,"",#REF!)</f>
        <v>#REF!</v>
      </c>
      <c r="AR1798" s="19" t="e">
        <f>IF(#REF!=0,"",#REF!)</f>
        <v>#REF!</v>
      </c>
      <c r="AS1798" s="19" t="e">
        <f>#REF!</f>
        <v>#REF!</v>
      </c>
    </row>
    <row r="1799" spans="4:45" ht="19.5" thickTop="1" thickBot="1" x14ac:dyDescent="0.25">
      <c r="D1799" s="1" t="str">
        <f t="shared" si="516"/>
        <v/>
      </c>
      <c r="E1799" s="1" t="str">
        <f t="shared" si="517"/>
        <v/>
      </c>
      <c r="K1799" s="19" t="str">
        <f t="shared" si="521"/>
        <v/>
      </c>
      <c r="L1799" s="19">
        <f t="shared" si="514"/>
        <v>10000</v>
      </c>
      <c r="M1799" s="22" t="str">
        <f>TRIM(Data!$N1796)</f>
        <v>Kondo's White</v>
      </c>
      <c r="N1799" s="22" t="str">
        <f>TRIM(Data!$A1796)</f>
        <v>Kondo's White</v>
      </c>
      <c r="O1799" s="23">
        <f>IF(Data!$B1796=0,"",Data!$B1796)</f>
        <v>2023</v>
      </c>
      <c r="P1799" s="19" t="str">
        <f>IF(Data!$C1796=0,"",Data!$C1796)</f>
        <v>1</v>
      </c>
      <c r="Q1799" s="23" t="str">
        <f>IF($M1799="","",Data!$E1796)</f>
        <v>Min-S</v>
      </c>
      <c r="R1799" s="23" t="str">
        <f t="shared" si="522"/>
        <v>S</v>
      </c>
      <c r="S1799" s="23" t="str">
        <f t="shared" si="523"/>
        <v>S</v>
      </c>
      <c r="T1799" s="19" t="str">
        <f>IF(Data!$F1796=0,"",Data!$F1796)</f>
        <v>WHITE</v>
      </c>
      <c r="U1799" s="19" t="str">
        <f>IF(Data!$G1796=0,"",Data!$G1796)</f>
        <v/>
      </c>
      <c r="V1799" s="19" t="str">
        <f>IF(Data!$D1796=0,"",Data!$D1796)</f>
        <v/>
      </c>
      <c r="W1799" s="19" t="str">
        <f>Data!$H1796</f>
        <v>Japonica</v>
      </c>
      <c r="Y1799" s="41" t="e">
        <f t="shared" si="518"/>
        <v>#REF!</v>
      </c>
      <c r="Z1799" s="8">
        <f t="shared" si="524"/>
        <v>10000</v>
      </c>
      <c r="AA1799" s="8" t="str">
        <f t="shared" si="525"/>
        <v>Kondo's White</v>
      </c>
      <c r="AB1799" s="8" t="str">
        <f t="shared" si="526"/>
        <v>S</v>
      </c>
      <c r="AC1799" s="8" t="str">
        <f t="shared" si="527"/>
        <v>WHITE</v>
      </c>
      <c r="AD1799" s="8" t="str">
        <f t="shared" si="515"/>
        <v/>
      </c>
      <c r="AE1799" s="8" t="str">
        <f t="shared" si="528"/>
        <v/>
      </c>
      <c r="AF1799" s="5">
        <f t="shared" si="529"/>
        <v>2023</v>
      </c>
      <c r="AG1799" s="46">
        <v>1796</v>
      </c>
      <c r="AH1799" s="47" t="str">
        <f t="shared" si="519"/>
        <v/>
      </c>
      <c r="AI1799" s="48" t="str">
        <f t="shared" si="520"/>
        <v/>
      </c>
      <c r="AK1799" s="22" t="e">
        <f>TRIM(#REF!)</f>
        <v>#REF!</v>
      </c>
      <c r="AL1799" s="23" t="e">
        <f>IF(#REF!=0,"",#REF!)</f>
        <v>#REF!</v>
      </c>
      <c r="AM1799" s="19" t="e">
        <f>IF(#REF!=0,"",#REF!)</f>
        <v>#REF!</v>
      </c>
      <c r="AN1799" s="23" t="e">
        <f>IF($AK1799="","",#REF!)</f>
        <v>#REF!</v>
      </c>
      <c r="AO1799" s="23" t="e">
        <f t="shared" si="530"/>
        <v>#REF!</v>
      </c>
      <c r="AP1799" s="19" t="e">
        <f>IF(#REF!=0,"",#REF!)</f>
        <v>#REF!</v>
      </c>
      <c r="AQ1799" s="19" t="e">
        <f>IF(#REF!=0,"",#REF!)</f>
        <v>#REF!</v>
      </c>
      <c r="AR1799" s="19" t="e">
        <f>IF(#REF!=0,"",#REF!)</f>
        <v>#REF!</v>
      </c>
      <c r="AS1799" s="19" t="e">
        <f>#REF!</f>
        <v>#REF!</v>
      </c>
    </row>
    <row r="1800" spans="4:45" ht="19.5" thickTop="1" thickBot="1" x14ac:dyDescent="0.25">
      <c r="D1800" s="1" t="str">
        <f t="shared" si="516"/>
        <v/>
      </c>
      <c r="E1800" s="1" t="str">
        <f t="shared" si="517"/>
        <v/>
      </c>
      <c r="K1800" s="19" t="str">
        <f t="shared" si="521"/>
        <v/>
      </c>
      <c r="L1800" s="19">
        <f t="shared" si="514"/>
        <v>10000</v>
      </c>
      <c r="M1800" s="22" t="str">
        <f>TRIM(Data!$N1797)</f>
        <v>Korean Fire</v>
      </c>
      <c r="N1800" s="22" t="str">
        <f>TRIM(Data!$A1797)</f>
        <v>Korean Fire</v>
      </c>
      <c r="O1800" s="23">
        <f>IF(Data!$B1797=0,"",Data!$B1797)</f>
        <v>1982</v>
      </c>
      <c r="P1800" s="19" t="str">
        <f>IF(Data!$C1797=0,"",Data!$C1797)</f>
        <v>1</v>
      </c>
      <c r="Q1800" s="23" t="str">
        <f>IF($M1800="","",Data!$E1797)</f>
        <v>S-M</v>
      </c>
      <c r="R1800" s="23" t="str">
        <f t="shared" si="522"/>
        <v>S</v>
      </c>
      <c r="S1800" s="23" t="str">
        <f t="shared" si="523"/>
        <v>S</v>
      </c>
      <c r="T1800" s="19" t="str">
        <f>IF(Data!$F1797=0,"",Data!$F1797)</f>
        <v/>
      </c>
      <c r="U1800" s="19" t="str">
        <f>IF(Data!$G1797=0,"",Data!$G1797)</f>
        <v/>
      </c>
      <c r="V1800" s="19" t="str">
        <f>IF(Data!$D1797=0,"",Data!$D1797)</f>
        <v/>
      </c>
      <c r="W1800" s="19" t="str">
        <f>Data!$H1797</f>
        <v>Japonica</v>
      </c>
      <c r="Y1800" s="41" t="e">
        <f t="shared" si="518"/>
        <v>#REF!</v>
      </c>
      <c r="Z1800" s="8">
        <f t="shared" si="524"/>
        <v>10000</v>
      </c>
      <c r="AA1800" s="8" t="str">
        <f t="shared" si="525"/>
        <v>Korean Fire</v>
      </c>
      <c r="AB1800" s="8" t="str">
        <f t="shared" si="526"/>
        <v>S</v>
      </c>
      <c r="AC1800" s="8" t="str">
        <f t="shared" si="527"/>
        <v/>
      </c>
      <c r="AD1800" s="8" t="str">
        <f t="shared" si="515"/>
        <v/>
      </c>
      <c r="AE1800" s="8" t="str">
        <f t="shared" si="528"/>
        <v/>
      </c>
      <c r="AF1800" s="5">
        <f t="shared" si="529"/>
        <v>1982</v>
      </c>
      <c r="AG1800" s="46">
        <v>1797</v>
      </c>
      <c r="AH1800" s="47" t="str">
        <f t="shared" si="519"/>
        <v/>
      </c>
      <c r="AI1800" s="48" t="str">
        <f t="shared" si="520"/>
        <v/>
      </c>
      <c r="AK1800" s="22" t="e">
        <f>TRIM(#REF!)</f>
        <v>#REF!</v>
      </c>
      <c r="AL1800" s="23" t="e">
        <f>IF(#REF!=0,"",#REF!)</f>
        <v>#REF!</v>
      </c>
      <c r="AM1800" s="19" t="e">
        <f>IF(#REF!=0,"",#REF!)</f>
        <v>#REF!</v>
      </c>
      <c r="AN1800" s="23" t="e">
        <f>IF($AK1800="","",#REF!)</f>
        <v>#REF!</v>
      </c>
      <c r="AO1800" s="23" t="e">
        <f t="shared" si="530"/>
        <v>#REF!</v>
      </c>
      <c r="AP1800" s="19" t="e">
        <f>IF(#REF!=0,"",#REF!)</f>
        <v>#REF!</v>
      </c>
      <c r="AQ1800" s="19" t="e">
        <f>IF(#REF!=0,"",#REF!)</f>
        <v>#REF!</v>
      </c>
      <c r="AR1800" s="19" t="e">
        <f>IF(#REF!=0,"",#REF!)</f>
        <v>#REF!</v>
      </c>
      <c r="AS1800" s="19" t="e">
        <f>#REF!</f>
        <v>#REF!</v>
      </c>
    </row>
    <row r="1801" spans="4:45" ht="19.5" thickTop="1" thickBot="1" x14ac:dyDescent="0.25">
      <c r="D1801" s="1" t="str">
        <f t="shared" si="516"/>
        <v/>
      </c>
      <c r="E1801" s="1" t="str">
        <f t="shared" si="517"/>
        <v/>
      </c>
      <c r="K1801" s="19" t="str">
        <f t="shared" si="521"/>
        <v/>
      </c>
      <c r="L1801" s="19">
        <f t="shared" si="514"/>
        <v>10000</v>
      </c>
      <c r="M1801" s="22" t="str">
        <f>TRIM(Data!$N1798)</f>
        <v>Korean Snow</v>
      </c>
      <c r="N1801" s="22" t="str">
        <f>TRIM(Data!$A1798)</f>
        <v>Korean Snow</v>
      </c>
      <c r="O1801" s="23">
        <f>IF(Data!$B1798=0,"",Data!$B1798)</f>
        <v>2014</v>
      </c>
      <c r="P1801" s="19" t="str">
        <f>IF(Data!$C1798=0,"",Data!$C1798)</f>
        <v>1</v>
      </c>
      <c r="Q1801" s="23" t="str">
        <f>IF($M1801="","",Data!$E1798)</f>
        <v>M</v>
      </c>
      <c r="R1801" s="23" t="str">
        <f t="shared" si="522"/>
        <v>M</v>
      </c>
      <c r="S1801" s="23" t="str">
        <f t="shared" si="523"/>
        <v>M</v>
      </c>
      <c r="T1801" s="19" t="str">
        <f>IF(Data!$F1798=0,"",Data!$F1798)</f>
        <v>WHITE</v>
      </c>
      <c r="U1801" s="19" t="str">
        <f>IF(Data!$G1798=0,"",Data!$G1798)</f>
        <v/>
      </c>
      <c r="V1801" s="19" t="str">
        <f>IF(Data!$D1798=0,"",Data!$D1798)</f>
        <v/>
      </c>
      <c r="W1801" s="19" t="str">
        <f>Data!$H1798</f>
        <v>Japonica</v>
      </c>
      <c r="Y1801" s="41" t="e">
        <f t="shared" si="518"/>
        <v>#REF!</v>
      </c>
      <c r="Z1801" s="8">
        <f t="shared" si="524"/>
        <v>10000</v>
      </c>
      <c r="AA1801" s="8" t="str">
        <f t="shared" si="525"/>
        <v>Korean Snow</v>
      </c>
      <c r="AB1801" s="8" t="str">
        <f t="shared" si="526"/>
        <v>M</v>
      </c>
      <c r="AC1801" s="8" t="str">
        <f t="shared" si="527"/>
        <v>WHITE</v>
      </c>
      <c r="AD1801" s="8" t="str">
        <f t="shared" si="515"/>
        <v/>
      </c>
      <c r="AE1801" s="8" t="str">
        <f t="shared" si="528"/>
        <v/>
      </c>
      <c r="AF1801" s="5">
        <f t="shared" si="529"/>
        <v>2014</v>
      </c>
      <c r="AG1801" s="46">
        <v>1798</v>
      </c>
      <c r="AH1801" s="47" t="str">
        <f t="shared" si="519"/>
        <v/>
      </c>
      <c r="AI1801" s="48" t="str">
        <f t="shared" si="520"/>
        <v/>
      </c>
      <c r="AK1801" s="22" t="e">
        <f>TRIM(#REF!)</f>
        <v>#REF!</v>
      </c>
      <c r="AL1801" s="23" t="e">
        <f>IF(#REF!=0,"",#REF!)</f>
        <v>#REF!</v>
      </c>
      <c r="AM1801" s="19" t="e">
        <f>IF(#REF!=0,"",#REF!)</f>
        <v>#REF!</v>
      </c>
      <c r="AN1801" s="23" t="e">
        <f>IF($AK1801="","",#REF!)</f>
        <v>#REF!</v>
      </c>
      <c r="AO1801" s="23" t="e">
        <f t="shared" si="530"/>
        <v>#REF!</v>
      </c>
      <c r="AP1801" s="19" t="e">
        <f>IF(#REF!=0,"",#REF!)</f>
        <v>#REF!</v>
      </c>
      <c r="AQ1801" s="19" t="e">
        <f>IF(#REF!=0,"",#REF!)</f>
        <v>#REF!</v>
      </c>
      <c r="AR1801" s="19" t="e">
        <f>IF(#REF!=0,"",#REF!)</f>
        <v>#REF!</v>
      </c>
      <c r="AS1801" s="19" t="e">
        <f>#REF!</f>
        <v>#REF!</v>
      </c>
    </row>
    <row r="1802" spans="4:45" ht="19.5" thickTop="1" thickBot="1" x14ac:dyDescent="0.25">
      <c r="D1802" s="1" t="str">
        <f t="shared" si="516"/>
        <v/>
      </c>
      <c r="E1802" s="1" t="str">
        <f t="shared" si="517"/>
        <v/>
      </c>
      <c r="K1802" s="19" t="str">
        <f t="shared" si="521"/>
        <v/>
      </c>
      <c r="L1802" s="19">
        <f t="shared" si="514"/>
        <v>10000</v>
      </c>
      <c r="M1802" s="22" t="str">
        <f>TRIM(Data!$N1799)</f>
        <v>Koshi-no-fubuki</v>
      </c>
      <c r="N1802" s="22" t="str">
        <f>TRIM(Data!$A1799)</f>
        <v>Koshi-no-fubuki (Rusticana)</v>
      </c>
      <c r="O1802" s="23">
        <f>IF(Data!$B1799=0,"",Data!$B1799)</f>
        <v>1956</v>
      </c>
      <c r="P1802" s="19" t="str">
        <f>IF(Data!$C1799=0,"",Data!$C1799)</f>
        <v/>
      </c>
      <c r="Q1802" s="23" t="str">
        <f>IF($M1802="","",Data!$E1799)</f>
        <v>S</v>
      </c>
      <c r="R1802" s="23" t="str">
        <f t="shared" si="522"/>
        <v>S</v>
      </c>
      <c r="S1802" s="23" t="str">
        <f t="shared" si="523"/>
        <v>S</v>
      </c>
      <c r="T1802" s="19" t="str">
        <f>IF(Data!$F1799=0,"",Data!$F1799)</f>
        <v/>
      </c>
      <c r="U1802" s="19" t="str">
        <f>IF(Data!$G1799=0,"",Data!$G1799)</f>
        <v/>
      </c>
      <c r="V1802" s="19" t="str">
        <f>IF(Data!$D1799=0,"",Data!$D1799)</f>
        <v/>
      </c>
      <c r="W1802" s="19" t="str">
        <f>Data!$H1799</f>
        <v>Specie</v>
      </c>
      <c r="Y1802" s="41" t="e">
        <f t="shared" si="518"/>
        <v>#REF!</v>
      </c>
      <c r="Z1802" s="8">
        <f t="shared" si="524"/>
        <v>10000</v>
      </c>
      <c r="AA1802" s="8" t="str">
        <f t="shared" si="525"/>
        <v>Koshi-no-fubuki</v>
      </c>
      <c r="AB1802" s="8" t="str">
        <f t="shared" si="526"/>
        <v>S</v>
      </c>
      <c r="AC1802" s="8" t="str">
        <f t="shared" si="527"/>
        <v/>
      </c>
      <c r="AD1802" s="8" t="str">
        <f t="shared" si="515"/>
        <v/>
      </c>
      <c r="AE1802" s="8" t="str">
        <f t="shared" si="528"/>
        <v/>
      </c>
      <c r="AF1802" s="5">
        <f t="shared" si="529"/>
        <v>1956</v>
      </c>
      <c r="AG1802" s="46">
        <v>1799</v>
      </c>
      <c r="AH1802" s="47" t="str">
        <f t="shared" si="519"/>
        <v/>
      </c>
      <c r="AI1802" s="48" t="str">
        <f t="shared" si="520"/>
        <v/>
      </c>
      <c r="AK1802" s="22" t="e">
        <f>TRIM(#REF!)</f>
        <v>#REF!</v>
      </c>
      <c r="AL1802" s="23" t="e">
        <f>IF(#REF!=0,"",#REF!)</f>
        <v>#REF!</v>
      </c>
      <c r="AM1802" s="19" t="e">
        <f>IF(#REF!=0,"",#REF!)</f>
        <v>#REF!</v>
      </c>
      <c r="AN1802" s="23" t="e">
        <f>IF($AK1802="","",#REF!)</f>
        <v>#REF!</v>
      </c>
      <c r="AO1802" s="23" t="e">
        <f t="shared" si="530"/>
        <v>#REF!</v>
      </c>
      <c r="AP1802" s="19" t="e">
        <f>IF(#REF!=0,"",#REF!)</f>
        <v>#REF!</v>
      </c>
      <c r="AQ1802" s="19" t="e">
        <f>IF(#REF!=0,"",#REF!)</f>
        <v>#REF!</v>
      </c>
      <c r="AR1802" s="19" t="e">
        <f>IF(#REF!=0,"",#REF!)</f>
        <v>#REF!</v>
      </c>
      <c r="AS1802" s="19" t="e">
        <f>#REF!</f>
        <v>#REF!</v>
      </c>
    </row>
    <row r="1803" spans="4:45" ht="19.5" thickTop="1" thickBot="1" x14ac:dyDescent="0.25">
      <c r="D1803" s="1" t="str">
        <f t="shared" si="516"/>
        <v/>
      </c>
      <c r="E1803" s="1" t="str">
        <f t="shared" si="517"/>
        <v/>
      </c>
      <c r="K1803" s="19" t="str">
        <f t="shared" si="521"/>
        <v/>
      </c>
      <c r="L1803" s="19">
        <f t="shared" si="514"/>
        <v>10000</v>
      </c>
      <c r="M1803" s="22" t="str">
        <f>TRIM(Data!$N1800)</f>
        <v>Koshi-no-yoso'oi</v>
      </c>
      <c r="N1803" s="22" t="str">
        <f>TRIM(Data!$A1800)</f>
        <v>Koshi-no-yoso'oi (Niigata Adornment)</v>
      </c>
      <c r="O1803" s="23">
        <f>IF(Data!$B1800=0,"",Data!$B1800)</f>
        <v>1970</v>
      </c>
      <c r="P1803" s="19" t="str">
        <f>IF(Data!$C1800=0,"",Data!$C1800)</f>
        <v>1</v>
      </c>
      <c r="Q1803" s="23" t="str">
        <f>IF($M1803="","",Data!$E1800)</f>
        <v>S-M</v>
      </c>
      <c r="R1803" s="23" t="str">
        <f t="shared" si="522"/>
        <v>S</v>
      </c>
      <c r="S1803" s="23" t="str">
        <f t="shared" si="523"/>
        <v>S</v>
      </c>
      <c r="T1803" s="19" t="str">
        <f>IF(Data!$F1800=0,"",Data!$F1800)</f>
        <v/>
      </c>
      <c r="U1803" s="19" t="str">
        <f>IF(Data!$G1800=0,"",Data!$G1800)</f>
        <v>FD</v>
      </c>
      <c r="V1803" s="19" t="str">
        <f>IF(Data!$D1800=0,"",Data!$D1800)</f>
        <v/>
      </c>
      <c r="W1803" s="19" t="str">
        <f>Data!$H1800</f>
        <v>Japonica</v>
      </c>
      <c r="Y1803" s="41" t="e">
        <f t="shared" si="518"/>
        <v>#REF!</v>
      </c>
      <c r="Z1803" s="8">
        <f t="shared" si="524"/>
        <v>10000</v>
      </c>
      <c r="AA1803" s="8" t="str">
        <f t="shared" si="525"/>
        <v>Koshi-no-yoso'oi</v>
      </c>
      <c r="AB1803" s="8" t="str">
        <f t="shared" si="526"/>
        <v>S</v>
      </c>
      <c r="AC1803" s="8" t="str">
        <f t="shared" si="527"/>
        <v/>
      </c>
      <c r="AD1803" s="8" t="str">
        <f t="shared" si="515"/>
        <v>FD</v>
      </c>
      <c r="AE1803" s="8" t="str">
        <f t="shared" si="528"/>
        <v/>
      </c>
      <c r="AF1803" s="5">
        <f t="shared" si="529"/>
        <v>1970</v>
      </c>
      <c r="AG1803" s="46">
        <v>1800</v>
      </c>
      <c r="AH1803" s="47" t="str">
        <f t="shared" si="519"/>
        <v/>
      </c>
      <c r="AI1803" s="48" t="str">
        <f t="shared" si="520"/>
        <v/>
      </c>
      <c r="AK1803" s="22" t="e">
        <f>TRIM(#REF!)</f>
        <v>#REF!</v>
      </c>
      <c r="AL1803" s="23" t="e">
        <f>IF(#REF!=0,"",#REF!)</f>
        <v>#REF!</v>
      </c>
      <c r="AM1803" s="19" t="e">
        <f>IF(#REF!=0,"",#REF!)</f>
        <v>#REF!</v>
      </c>
      <c r="AN1803" s="23" t="e">
        <f>IF($AK1803="","",#REF!)</f>
        <v>#REF!</v>
      </c>
      <c r="AO1803" s="23" t="e">
        <f t="shared" si="530"/>
        <v>#REF!</v>
      </c>
      <c r="AP1803" s="19" t="e">
        <f>IF(#REF!=0,"",#REF!)</f>
        <v>#REF!</v>
      </c>
      <c r="AQ1803" s="19" t="e">
        <f>IF(#REF!=0,"",#REF!)</f>
        <v>#REF!</v>
      </c>
      <c r="AR1803" s="19" t="e">
        <f>IF(#REF!=0,"",#REF!)</f>
        <v>#REF!</v>
      </c>
      <c r="AS1803" s="19" t="e">
        <f>#REF!</f>
        <v>#REF!</v>
      </c>
    </row>
    <row r="1804" spans="4:45" ht="19.5" thickTop="1" thickBot="1" x14ac:dyDescent="0.25">
      <c r="D1804" s="1" t="str">
        <f t="shared" si="516"/>
        <v/>
      </c>
      <c r="E1804" s="1" t="str">
        <f t="shared" si="517"/>
        <v/>
      </c>
      <c r="K1804" s="19" t="str">
        <f t="shared" si="521"/>
        <v/>
      </c>
      <c r="L1804" s="19">
        <f t="shared" si="514"/>
        <v>10000</v>
      </c>
      <c r="M1804" s="22" t="str">
        <f>TRIM(Data!$N1801)</f>
        <v>Koto-no-kaori</v>
      </c>
      <c r="N1804" s="22" t="str">
        <f>TRIM(Data!$A1801)</f>
        <v>Koto-no-kaori (H)</v>
      </c>
      <c r="O1804" s="23">
        <f>IF(Data!$B1801=0,"",Data!$B1801)</f>
        <v>1977</v>
      </c>
      <c r="P1804" s="19" t="str">
        <f>IF(Data!$C1801=0,"",Data!$C1801)</f>
        <v>1</v>
      </c>
      <c r="Q1804" s="23" t="str">
        <f>IF($M1804="","",Data!$E1801)</f>
        <v>S</v>
      </c>
      <c r="R1804" s="23" t="str">
        <f t="shared" si="522"/>
        <v>S</v>
      </c>
      <c r="S1804" s="23" t="str">
        <f t="shared" si="523"/>
        <v>S</v>
      </c>
      <c r="T1804" s="19" t="str">
        <f>IF(Data!$F1801=0,"",Data!$F1801)</f>
        <v/>
      </c>
      <c r="U1804" s="19" t="str">
        <f>IF(Data!$G1801=0,"",Data!$G1801)</f>
        <v/>
      </c>
      <c r="V1804" s="19" t="str">
        <f>IF(Data!$D1801=0,"",Data!$D1801)</f>
        <v/>
      </c>
      <c r="W1804" s="19" t="str">
        <f>Data!$H1801</f>
        <v>NRH</v>
      </c>
      <c r="Y1804" s="41" t="e">
        <f t="shared" si="518"/>
        <v>#REF!</v>
      </c>
      <c r="Z1804" s="8">
        <f t="shared" si="524"/>
        <v>10000</v>
      </c>
      <c r="AA1804" s="8" t="str">
        <f t="shared" si="525"/>
        <v>Koto-no-kaori</v>
      </c>
      <c r="AB1804" s="8" t="str">
        <f t="shared" si="526"/>
        <v>S</v>
      </c>
      <c r="AC1804" s="8" t="str">
        <f t="shared" si="527"/>
        <v/>
      </c>
      <c r="AD1804" s="8" t="str">
        <f t="shared" si="515"/>
        <v/>
      </c>
      <c r="AE1804" s="8" t="str">
        <f t="shared" si="528"/>
        <v/>
      </c>
      <c r="AF1804" s="5">
        <f t="shared" si="529"/>
        <v>1977</v>
      </c>
      <c r="AG1804" s="46">
        <v>1801</v>
      </c>
      <c r="AH1804" s="47" t="str">
        <f t="shared" si="519"/>
        <v/>
      </c>
      <c r="AI1804" s="48" t="str">
        <f t="shared" si="520"/>
        <v/>
      </c>
      <c r="AK1804" s="22" t="e">
        <f>TRIM(#REF!)</f>
        <v>#REF!</v>
      </c>
      <c r="AL1804" s="23" t="e">
        <f>IF(#REF!=0,"",#REF!)</f>
        <v>#REF!</v>
      </c>
      <c r="AM1804" s="19" t="e">
        <f>IF(#REF!=0,"",#REF!)</f>
        <v>#REF!</v>
      </c>
      <c r="AN1804" s="23" t="e">
        <f>IF($AK1804="","",#REF!)</f>
        <v>#REF!</v>
      </c>
      <c r="AO1804" s="23" t="e">
        <f t="shared" si="530"/>
        <v>#REF!</v>
      </c>
      <c r="AP1804" s="19" t="e">
        <f>IF(#REF!=0,"",#REF!)</f>
        <v>#REF!</v>
      </c>
      <c r="AQ1804" s="19" t="e">
        <f>IF(#REF!=0,"",#REF!)</f>
        <v>#REF!</v>
      </c>
      <c r="AR1804" s="19" t="e">
        <f>IF(#REF!=0,"",#REF!)</f>
        <v>#REF!</v>
      </c>
      <c r="AS1804" s="19" t="e">
        <f>#REF!</f>
        <v>#REF!</v>
      </c>
    </row>
    <row r="1805" spans="4:45" ht="19.5" thickTop="1" thickBot="1" x14ac:dyDescent="0.25">
      <c r="D1805" s="1" t="str">
        <f t="shared" si="516"/>
        <v/>
      </c>
      <c r="E1805" s="1" t="str">
        <f t="shared" si="517"/>
        <v/>
      </c>
      <c r="K1805" s="19" t="str">
        <f t="shared" si="521"/>
        <v/>
      </c>
      <c r="L1805" s="19">
        <f t="shared" si="514"/>
        <v>10000</v>
      </c>
      <c r="M1805" s="22" t="str">
        <f>TRIM(Data!$N1802)</f>
        <v>Kramer's Beauty</v>
      </c>
      <c r="N1805" s="22" t="str">
        <f>TRIM(Data!$A1802)</f>
        <v>Kramer's Beauty</v>
      </c>
      <c r="O1805" s="23">
        <f>IF(Data!$B1802=0,"",Data!$B1802)</f>
        <v>1980</v>
      </c>
      <c r="P1805" s="19" t="str">
        <f>IF(Data!$C1802=0,"",Data!$C1802)</f>
        <v>1</v>
      </c>
      <c r="Q1805" s="23" t="str">
        <f>IF($M1805="","",Data!$E1802)</f>
        <v>M-L</v>
      </c>
      <c r="R1805" s="23" t="str">
        <f t="shared" si="522"/>
        <v>M</v>
      </c>
      <c r="S1805" s="23" t="str">
        <f t="shared" si="523"/>
        <v>M</v>
      </c>
      <c r="T1805" s="19" t="str">
        <f>IF(Data!$F1802=0,"",Data!$F1802)</f>
        <v/>
      </c>
      <c r="U1805" s="19" t="str">
        <f>IF(Data!$G1802=0,"",Data!$G1802)</f>
        <v/>
      </c>
      <c r="V1805" s="19" t="str">
        <f>IF(Data!$D1802=0,"",Data!$D1802)</f>
        <v/>
      </c>
      <c r="W1805" s="19" t="str">
        <f>Data!$H1802</f>
        <v>Japonica</v>
      </c>
      <c r="Y1805" s="41" t="e">
        <f t="shared" si="518"/>
        <v>#REF!</v>
      </c>
      <c r="Z1805" s="8">
        <f t="shared" si="524"/>
        <v>10000</v>
      </c>
      <c r="AA1805" s="8" t="str">
        <f t="shared" si="525"/>
        <v>Kramer's Beauty</v>
      </c>
      <c r="AB1805" s="8" t="str">
        <f t="shared" si="526"/>
        <v>M</v>
      </c>
      <c r="AC1805" s="8" t="str">
        <f t="shared" si="527"/>
        <v/>
      </c>
      <c r="AD1805" s="8" t="str">
        <f t="shared" si="515"/>
        <v/>
      </c>
      <c r="AE1805" s="8" t="str">
        <f t="shared" si="528"/>
        <v/>
      </c>
      <c r="AF1805" s="5">
        <f t="shared" si="529"/>
        <v>1980</v>
      </c>
      <c r="AG1805" s="46">
        <v>1802</v>
      </c>
      <c r="AH1805" s="47" t="str">
        <f t="shared" si="519"/>
        <v/>
      </c>
      <c r="AI1805" s="48" t="str">
        <f t="shared" si="520"/>
        <v/>
      </c>
      <c r="AK1805" s="22" t="e">
        <f>TRIM(#REF!)</f>
        <v>#REF!</v>
      </c>
      <c r="AL1805" s="23" t="e">
        <f>IF(#REF!=0,"",#REF!)</f>
        <v>#REF!</v>
      </c>
      <c r="AM1805" s="19" t="e">
        <f>IF(#REF!=0,"",#REF!)</f>
        <v>#REF!</v>
      </c>
      <c r="AN1805" s="23" t="e">
        <f>IF($AK1805="","",#REF!)</f>
        <v>#REF!</v>
      </c>
      <c r="AO1805" s="23" t="e">
        <f t="shared" si="530"/>
        <v>#REF!</v>
      </c>
      <c r="AP1805" s="19" t="e">
        <f>IF(#REF!=0,"",#REF!)</f>
        <v>#REF!</v>
      </c>
      <c r="AQ1805" s="19" t="e">
        <f>IF(#REF!=0,"",#REF!)</f>
        <v>#REF!</v>
      </c>
      <c r="AR1805" s="19" t="e">
        <f>IF(#REF!=0,"",#REF!)</f>
        <v>#REF!</v>
      </c>
      <c r="AS1805" s="19" t="e">
        <f>#REF!</f>
        <v>#REF!</v>
      </c>
    </row>
    <row r="1806" spans="4:45" ht="19.5" thickTop="1" thickBot="1" x14ac:dyDescent="0.25">
      <c r="D1806" s="1" t="str">
        <f t="shared" si="516"/>
        <v/>
      </c>
      <c r="E1806" s="1" t="str">
        <f t="shared" si="517"/>
        <v/>
      </c>
      <c r="K1806" s="19" t="str">
        <f t="shared" si="521"/>
        <v/>
      </c>
      <c r="L1806" s="19">
        <f t="shared" si="514"/>
        <v>10000</v>
      </c>
      <c r="M1806" s="22" t="str">
        <f>TRIM(Data!$N1803)</f>
        <v>Kramer's Delight</v>
      </c>
      <c r="N1806" s="22" t="str">
        <f>TRIM(Data!$A1803)</f>
        <v>Kramer's Delight</v>
      </c>
      <c r="O1806" s="23">
        <f>IF(Data!$B1803=0,"",Data!$B1803)</f>
        <v>1980</v>
      </c>
      <c r="P1806" s="19" t="str">
        <f>IF(Data!$C1803=0,"",Data!$C1803)</f>
        <v>1</v>
      </c>
      <c r="Q1806" s="23" t="str">
        <f>IF($M1806="","",Data!$E1803)</f>
        <v>L</v>
      </c>
      <c r="R1806" s="23" t="str">
        <f t="shared" si="522"/>
        <v>L</v>
      </c>
      <c r="S1806" s="23" t="str">
        <f t="shared" si="523"/>
        <v>L</v>
      </c>
      <c r="T1806" s="19" t="str">
        <f>IF(Data!$F1803=0,"",Data!$F1803)</f>
        <v/>
      </c>
      <c r="U1806" s="19" t="str">
        <f>IF(Data!$G1803=0,"",Data!$G1803)</f>
        <v/>
      </c>
      <c r="V1806" s="19" t="str">
        <f>IF(Data!$D1803=0,"",Data!$D1803)</f>
        <v/>
      </c>
      <c r="W1806" s="19" t="str">
        <f>Data!$H1803</f>
        <v>Japonica</v>
      </c>
      <c r="Y1806" s="41" t="e">
        <f t="shared" si="518"/>
        <v>#REF!</v>
      </c>
      <c r="Z1806" s="8">
        <f t="shared" si="524"/>
        <v>10000</v>
      </c>
      <c r="AA1806" s="8" t="str">
        <f t="shared" si="525"/>
        <v>Kramer's Delight</v>
      </c>
      <c r="AB1806" s="8" t="str">
        <f t="shared" si="526"/>
        <v>L</v>
      </c>
      <c r="AC1806" s="8" t="str">
        <f t="shared" si="527"/>
        <v/>
      </c>
      <c r="AD1806" s="8" t="str">
        <f t="shared" si="515"/>
        <v/>
      </c>
      <c r="AE1806" s="8" t="str">
        <f t="shared" si="528"/>
        <v/>
      </c>
      <c r="AF1806" s="5">
        <f t="shared" si="529"/>
        <v>1980</v>
      </c>
      <c r="AG1806" s="46">
        <v>1803</v>
      </c>
      <c r="AH1806" s="47" t="str">
        <f t="shared" si="519"/>
        <v/>
      </c>
      <c r="AI1806" s="48" t="str">
        <f t="shared" si="520"/>
        <v/>
      </c>
      <c r="AK1806" s="22" t="e">
        <f>TRIM(#REF!)</f>
        <v>#REF!</v>
      </c>
      <c r="AL1806" s="23" t="e">
        <f>IF(#REF!=0,"",#REF!)</f>
        <v>#REF!</v>
      </c>
      <c r="AM1806" s="19" t="e">
        <f>IF(#REF!=0,"",#REF!)</f>
        <v>#REF!</v>
      </c>
      <c r="AN1806" s="23" t="e">
        <f>IF($AK1806="","",#REF!)</f>
        <v>#REF!</v>
      </c>
      <c r="AO1806" s="23" t="e">
        <f t="shared" si="530"/>
        <v>#REF!</v>
      </c>
      <c r="AP1806" s="19" t="e">
        <f>IF(#REF!=0,"",#REF!)</f>
        <v>#REF!</v>
      </c>
      <c r="AQ1806" s="19" t="e">
        <f>IF(#REF!=0,"",#REF!)</f>
        <v>#REF!</v>
      </c>
      <c r="AR1806" s="19" t="e">
        <f>IF(#REF!=0,"",#REF!)</f>
        <v>#REF!</v>
      </c>
      <c r="AS1806" s="19" t="e">
        <f>#REF!</f>
        <v>#REF!</v>
      </c>
    </row>
    <row r="1807" spans="4:45" ht="19.5" thickTop="1" thickBot="1" x14ac:dyDescent="0.25">
      <c r="D1807" s="1" t="str">
        <f t="shared" si="516"/>
        <v/>
      </c>
      <c r="E1807" s="1" t="str">
        <f t="shared" si="517"/>
        <v/>
      </c>
      <c r="K1807" s="19" t="str">
        <f t="shared" si="521"/>
        <v/>
      </c>
      <c r="L1807" s="19">
        <f t="shared" si="514"/>
        <v>10000</v>
      </c>
      <c r="M1807" s="22" t="str">
        <f>TRIM(Data!$N1804)</f>
        <v>Kramer's Fluted Coral</v>
      </c>
      <c r="N1807" s="22" t="str">
        <f>TRIM(Data!$A1804)</f>
        <v>Kramer's Fluted Coral (H)</v>
      </c>
      <c r="O1807" s="23">
        <f>IF(Data!$B1804=0,"",Data!$B1804)</f>
        <v>1983</v>
      </c>
      <c r="P1807" s="19" t="str">
        <f>IF(Data!$C1804=0,"",Data!$C1804)</f>
        <v>1</v>
      </c>
      <c r="Q1807" s="23" t="str">
        <f>IF($M1807="","",Data!$E1804)</f>
        <v>M</v>
      </c>
      <c r="R1807" s="23" t="str">
        <f t="shared" si="522"/>
        <v>M</v>
      </c>
      <c r="S1807" s="23" t="str">
        <f t="shared" si="523"/>
        <v>M</v>
      </c>
      <c r="T1807" s="19" t="str">
        <f>IF(Data!$F1804=0,"",Data!$F1804)</f>
        <v/>
      </c>
      <c r="U1807" s="19" t="str">
        <f>IF(Data!$G1804=0,"",Data!$G1804)</f>
        <v/>
      </c>
      <c r="V1807" s="19" t="str">
        <f>IF(Data!$D1804=0,"",Data!$D1804)</f>
        <v/>
      </c>
      <c r="W1807" s="19" t="str">
        <f>Data!$H1804</f>
        <v>NRH</v>
      </c>
      <c r="Y1807" s="41" t="e">
        <f t="shared" si="518"/>
        <v>#REF!</v>
      </c>
      <c r="Z1807" s="8">
        <f t="shared" si="524"/>
        <v>10000</v>
      </c>
      <c r="AA1807" s="8" t="str">
        <f t="shared" si="525"/>
        <v>Kramer's Fluted Coral</v>
      </c>
      <c r="AB1807" s="8" t="str">
        <f t="shared" si="526"/>
        <v>M</v>
      </c>
      <c r="AC1807" s="8" t="str">
        <f t="shared" si="527"/>
        <v/>
      </c>
      <c r="AD1807" s="8" t="str">
        <f t="shared" si="515"/>
        <v/>
      </c>
      <c r="AE1807" s="8" t="str">
        <f t="shared" si="528"/>
        <v/>
      </c>
      <c r="AF1807" s="5">
        <f t="shared" si="529"/>
        <v>1983</v>
      </c>
      <c r="AG1807" s="46">
        <v>1804</v>
      </c>
      <c r="AH1807" s="47" t="str">
        <f t="shared" si="519"/>
        <v/>
      </c>
      <c r="AI1807" s="48" t="str">
        <f t="shared" si="520"/>
        <v/>
      </c>
      <c r="AK1807" s="22" t="e">
        <f>TRIM(#REF!)</f>
        <v>#REF!</v>
      </c>
      <c r="AL1807" s="23" t="e">
        <f>IF(#REF!=0,"",#REF!)</f>
        <v>#REF!</v>
      </c>
      <c r="AM1807" s="19" t="e">
        <f>IF(#REF!=0,"",#REF!)</f>
        <v>#REF!</v>
      </c>
      <c r="AN1807" s="23" t="e">
        <f>IF($AK1807="","",#REF!)</f>
        <v>#REF!</v>
      </c>
      <c r="AO1807" s="23" t="e">
        <f t="shared" si="530"/>
        <v>#REF!</v>
      </c>
      <c r="AP1807" s="19" t="e">
        <f>IF(#REF!=0,"",#REF!)</f>
        <v>#REF!</v>
      </c>
      <c r="AQ1807" s="19" t="e">
        <f>IF(#REF!=0,"",#REF!)</f>
        <v>#REF!</v>
      </c>
      <c r="AR1807" s="19" t="e">
        <f>IF(#REF!=0,"",#REF!)</f>
        <v>#REF!</v>
      </c>
      <c r="AS1807" s="19" t="e">
        <f>#REF!</f>
        <v>#REF!</v>
      </c>
    </row>
    <row r="1808" spans="4:45" ht="19.5" thickTop="1" thickBot="1" x14ac:dyDescent="0.25">
      <c r="D1808" s="1" t="str">
        <f t="shared" si="516"/>
        <v/>
      </c>
      <c r="E1808" s="1" t="str">
        <f t="shared" si="517"/>
        <v/>
      </c>
      <c r="K1808" s="19" t="str">
        <f t="shared" si="521"/>
        <v/>
      </c>
      <c r="L1808" s="19">
        <f t="shared" si="514"/>
        <v>10000</v>
      </c>
      <c r="M1808" s="22" t="str">
        <f>TRIM(Data!$N1805)</f>
        <v>Kramer's Supreme</v>
      </c>
      <c r="N1808" s="22" t="str">
        <f>TRIM(Data!$A1805)</f>
        <v>Kramer's Supreme</v>
      </c>
      <c r="O1808" s="23">
        <f>IF(Data!$B1805=0,"",Data!$B1805)</f>
        <v>1957</v>
      </c>
      <c r="P1808" s="19" t="str">
        <f>IF(Data!$C1805=0,"",Data!$C1805)</f>
        <v>1</v>
      </c>
      <c r="Q1808" s="23" t="str">
        <f>IF($M1808="","",Data!$E1805)</f>
        <v>L-VL</v>
      </c>
      <c r="R1808" s="23" t="str">
        <f t="shared" si="522"/>
        <v>L</v>
      </c>
      <c r="S1808" s="23" t="str">
        <f t="shared" si="523"/>
        <v>L</v>
      </c>
      <c r="T1808" s="19" t="str">
        <f>IF(Data!$F1805=0,"",Data!$F1805)</f>
        <v/>
      </c>
      <c r="U1808" s="19" t="str">
        <f>IF(Data!$G1805=0,"",Data!$G1805)</f>
        <v/>
      </c>
      <c r="V1808" s="19" t="str">
        <f>IF(Data!$D1805=0,"",Data!$D1805)</f>
        <v/>
      </c>
      <c r="W1808" s="19" t="str">
        <f>Data!$H1805</f>
        <v>Japonica</v>
      </c>
      <c r="Y1808" s="41" t="e">
        <f t="shared" si="518"/>
        <v>#REF!</v>
      </c>
      <c r="Z1808" s="8">
        <f t="shared" si="524"/>
        <v>10000</v>
      </c>
      <c r="AA1808" s="8" t="str">
        <f t="shared" si="525"/>
        <v>Kramer's Supreme</v>
      </c>
      <c r="AB1808" s="8" t="str">
        <f t="shared" si="526"/>
        <v>L</v>
      </c>
      <c r="AC1808" s="8" t="str">
        <f t="shared" si="527"/>
        <v/>
      </c>
      <c r="AD1808" s="8" t="str">
        <f t="shared" si="515"/>
        <v/>
      </c>
      <c r="AE1808" s="8" t="str">
        <f t="shared" si="528"/>
        <v/>
      </c>
      <c r="AF1808" s="5">
        <f t="shared" si="529"/>
        <v>1957</v>
      </c>
      <c r="AG1808" s="46">
        <v>1805</v>
      </c>
      <c r="AH1808" s="47" t="str">
        <f t="shared" si="519"/>
        <v/>
      </c>
      <c r="AI1808" s="48" t="str">
        <f t="shared" si="520"/>
        <v/>
      </c>
      <c r="AK1808" s="22" t="e">
        <f>TRIM(#REF!)</f>
        <v>#REF!</v>
      </c>
      <c r="AL1808" s="23" t="e">
        <f>IF(#REF!=0,"",#REF!)</f>
        <v>#REF!</v>
      </c>
      <c r="AM1808" s="19" t="e">
        <f>IF(#REF!=0,"",#REF!)</f>
        <v>#REF!</v>
      </c>
      <c r="AN1808" s="23" t="e">
        <f>IF($AK1808="","",#REF!)</f>
        <v>#REF!</v>
      </c>
      <c r="AO1808" s="23" t="e">
        <f t="shared" si="530"/>
        <v>#REF!</v>
      </c>
      <c r="AP1808" s="19" t="e">
        <f>IF(#REF!=0,"",#REF!)</f>
        <v>#REF!</v>
      </c>
      <c r="AQ1808" s="19" t="e">
        <f>IF(#REF!=0,"",#REF!)</f>
        <v>#REF!</v>
      </c>
      <c r="AR1808" s="19" t="e">
        <f>IF(#REF!=0,"",#REF!)</f>
        <v>#REF!</v>
      </c>
      <c r="AS1808" s="19" t="e">
        <f>#REF!</f>
        <v>#REF!</v>
      </c>
    </row>
    <row r="1809" spans="4:45" ht="19.5" thickTop="1" thickBot="1" x14ac:dyDescent="0.25">
      <c r="D1809" s="1" t="str">
        <f t="shared" si="516"/>
        <v/>
      </c>
      <c r="E1809" s="1" t="str">
        <f t="shared" si="517"/>
        <v/>
      </c>
      <c r="K1809" s="19" t="str">
        <f t="shared" si="521"/>
        <v/>
      </c>
      <c r="L1809" s="19">
        <f t="shared" si="514"/>
        <v>10000</v>
      </c>
      <c r="M1809" s="22" t="str">
        <f>TRIM(Data!$N1806)</f>
        <v>Kristen Lynn</v>
      </c>
      <c r="N1809" s="22" t="str">
        <f>TRIM(Data!$A1806)</f>
        <v>Kristen Lynn</v>
      </c>
      <c r="O1809" s="23">
        <f>IF(Data!$B1806=0,"",Data!$B1806)</f>
        <v>2019</v>
      </c>
      <c r="P1809" s="19" t="str">
        <f>IF(Data!$C1806=0,"",Data!$C1806)</f>
        <v>1</v>
      </c>
      <c r="Q1809" s="23" t="str">
        <f>IF($M1809="","",Data!$E1806)</f>
        <v>L-VL</v>
      </c>
      <c r="R1809" s="23" t="str">
        <f t="shared" si="522"/>
        <v>L</v>
      </c>
      <c r="S1809" s="23" t="str">
        <f t="shared" si="523"/>
        <v>L</v>
      </c>
      <c r="T1809" s="19" t="str">
        <f>IF(Data!$F1806=0,"",Data!$F1806)</f>
        <v>WHITE</v>
      </c>
      <c r="U1809" s="19" t="str">
        <f>IF(Data!$G1806=0,"",Data!$G1806)</f>
        <v/>
      </c>
      <c r="V1809" s="19" t="str">
        <f>IF(Data!$D1806=0,"",Data!$D1806)</f>
        <v/>
      </c>
      <c r="W1809" s="19" t="str">
        <f>Data!$H1806</f>
        <v>Japonica</v>
      </c>
      <c r="Y1809" s="41" t="e">
        <f t="shared" si="518"/>
        <v>#REF!</v>
      </c>
      <c r="Z1809" s="8">
        <f t="shared" si="524"/>
        <v>10000</v>
      </c>
      <c r="AA1809" s="8" t="str">
        <f t="shared" si="525"/>
        <v>Kristen Lynn</v>
      </c>
      <c r="AB1809" s="8" t="str">
        <f t="shared" si="526"/>
        <v>L</v>
      </c>
      <c r="AC1809" s="8" t="str">
        <f t="shared" si="527"/>
        <v>WHITE</v>
      </c>
      <c r="AD1809" s="8" t="str">
        <f t="shared" si="515"/>
        <v/>
      </c>
      <c r="AE1809" s="8" t="str">
        <f t="shared" si="528"/>
        <v/>
      </c>
      <c r="AF1809" s="5">
        <f t="shared" si="529"/>
        <v>2019</v>
      </c>
      <c r="AG1809" s="46">
        <v>1806</v>
      </c>
      <c r="AH1809" s="47" t="str">
        <f t="shared" si="519"/>
        <v/>
      </c>
      <c r="AI1809" s="48" t="str">
        <f t="shared" si="520"/>
        <v/>
      </c>
      <c r="AK1809" s="22" t="e">
        <f>TRIM(#REF!)</f>
        <v>#REF!</v>
      </c>
      <c r="AL1809" s="23" t="e">
        <f>IF(#REF!=0,"",#REF!)</f>
        <v>#REF!</v>
      </c>
      <c r="AM1809" s="19" t="e">
        <f>IF(#REF!=0,"",#REF!)</f>
        <v>#REF!</v>
      </c>
      <c r="AN1809" s="23" t="e">
        <f>IF($AK1809="","",#REF!)</f>
        <v>#REF!</v>
      </c>
      <c r="AO1809" s="23" t="e">
        <f t="shared" si="530"/>
        <v>#REF!</v>
      </c>
      <c r="AP1809" s="19" t="e">
        <f>IF(#REF!=0,"",#REF!)</f>
        <v>#REF!</v>
      </c>
      <c r="AQ1809" s="19" t="e">
        <f>IF(#REF!=0,"",#REF!)</f>
        <v>#REF!</v>
      </c>
      <c r="AR1809" s="19" t="e">
        <f>IF(#REF!=0,"",#REF!)</f>
        <v>#REF!</v>
      </c>
      <c r="AS1809" s="19" t="e">
        <f>#REF!</f>
        <v>#REF!</v>
      </c>
    </row>
    <row r="1810" spans="4:45" ht="19.5" thickTop="1" thickBot="1" x14ac:dyDescent="0.25">
      <c r="D1810" s="1" t="str">
        <f t="shared" si="516"/>
        <v/>
      </c>
      <c r="E1810" s="1" t="str">
        <f t="shared" si="517"/>
        <v/>
      </c>
      <c r="K1810" s="19" t="str">
        <f t="shared" si="521"/>
        <v/>
      </c>
      <c r="L1810" s="19">
        <f t="shared" si="514"/>
        <v>10000</v>
      </c>
      <c r="M1810" s="22" t="str">
        <f>TRIM(Data!$N1807)</f>
        <v>Kristy Piet</v>
      </c>
      <c r="N1810" s="22" t="str">
        <f>TRIM(Data!$A1807)</f>
        <v>Kristy Piet</v>
      </c>
      <c r="O1810" s="23">
        <f>IF(Data!$B1807=0,"",Data!$B1807)</f>
        <v>1986</v>
      </c>
      <c r="P1810" s="19" t="str">
        <f>IF(Data!$C1807=0,"",Data!$C1807)</f>
        <v>1</v>
      </c>
      <c r="Q1810" s="23" t="str">
        <f>IF($M1810="","",Data!$E1807)</f>
        <v>Min</v>
      </c>
      <c r="R1810" s="23" t="str">
        <f t="shared" si="522"/>
        <v>Min</v>
      </c>
      <c r="S1810" s="23" t="str">
        <f t="shared" si="523"/>
        <v>Min</v>
      </c>
      <c r="T1810" s="19" t="str">
        <f>IF(Data!$F1807=0,"",Data!$F1807)</f>
        <v/>
      </c>
      <c r="U1810" s="19" t="str">
        <f>IF(Data!$G1807=0,"",Data!$G1807)</f>
        <v>FD</v>
      </c>
      <c r="V1810" s="19" t="str">
        <f>IF(Data!$D1807=0,"",Data!$D1807)</f>
        <v/>
      </c>
      <c r="W1810" s="19" t="str">
        <f>Data!$H1807</f>
        <v>Japonica</v>
      </c>
      <c r="Y1810" s="41" t="e">
        <f t="shared" si="518"/>
        <v>#REF!</v>
      </c>
      <c r="Z1810" s="8">
        <f t="shared" si="524"/>
        <v>10000</v>
      </c>
      <c r="AA1810" s="8" t="str">
        <f t="shared" si="525"/>
        <v>Kristy Piet</v>
      </c>
      <c r="AB1810" s="8" t="str">
        <f t="shared" si="526"/>
        <v>Min</v>
      </c>
      <c r="AC1810" s="8" t="str">
        <f t="shared" si="527"/>
        <v/>
      </c>
      <c r="AD1810" s="8" t="str">
        <f t="shared" si="515"/>
        <v>FD</v>
      </c>
      <c r="AE1810" s="8" t="str">
        <f t="shared" si="528"/>
        <v/>
      </c>
      <c r="AF1810" s="5">
        <f t="shared" si="529"/>
        <v>1986</v>
      </c>
      <c r="AG1810" s="46">
        <v>1807</v>
      </c>
      <c r="AH1810" s="47" t="str">
        <f t="shared" si="519"/>
        <v/>
      </c>
      <c r="AI1810" s="48" t="str">
        <f t="shared" si="520"/>
        <v/>
      </c>
      <c r="AK1810" s="22" t="e">
        <f>TRIM(#REF!)</f>
        <v>#REF!</v>
      </c>
      <c r="AL1810" s="23" t="e">
        <f>IF(#REF!=0,"",#REF!)</f>
        <v>#REF!</v>
      </c>
      <c r="AM1810" s="19" t="e">
        <f>IF(#REF!=0,"",#REF!)</f>
        <v>#REF!</v>
      </c>
      <c r="AN1810" s="23" t="e">
        <f>IF($AK1810="","",#REF!)</f>
        <v>#REF!</v>
      </c>
      <c r="AO1810" s="23" t="e">
        <f t="shared" si="530"/>
        <v>#REF!</v>
      </c>
      <c r="AP1810" s="19" t="e">
        <f>IF(#REF!=0,"",#REF!)</f>
        <v>#REF!</v>
      </c>
      <c r="AQ1810" s="19" t="e">
        <f>IF(#REF!=0,"",#REF!)</f>
        <v>#REF!</v>
      </c>
      <c r="AR1810" s="19" t="e">
        <f>IF(#REF!=0,"",#REF!)</f>
        <v>#REF!</v>
      </c>
      <c r="AS1810" s="19" t="e">
        <f>#REF!</f>
        <v>#REF!</v>
      </c>
    </row>
    <row r="1811" spans="4:45" ht="19.5" thickTop="1" thickBot="1" x14ac:dyDescent="0.25">
      <c r="D1811" s="1" t="str">
        <f t="shared" si="516"/>
        <v/>
      </c>
      <c r="E1811" s="1" t="str">
        <f t="shared" si="517"/>
        <v/>
      </c>
      <c r="K1811" s="19" t="str">
        <f t="shared" si="521"/>
        <v/>
      </c>
      <c r="L1811" s="19">
        <f t="shared" si="514"/>
        <v>10000</v>
      </c>
      <c r="M1811" s="22" t="str">
        <f>TRIM(Data!$N1808)</f>
        <v>Kubal Kain</v>
      </c>
      <c r="N1811" s="22" t="str">
        <f>TRIM(Data!$A1808)</f>
        <v>Kubal Kain</v>
      </c>
      <c r="O1811" s="23">
        <f>IF(Data!$B1808=0,"",Data!$B1808)</f>
        <v>1965</v>
      </c>
      <c r="P1811" s="19" t="str">
        <f>IF(Data!$C1808=0,"",Data!$C1808)</f>
        <v/>
      </c>
      <c r="Q1811" s="23" t="str">
        <f>IF($M1811="","",Data!$E1808)</f>
        <v>M-L</v>
      </c>
      <c r="R1811" s="23" t="str">
        <f t="shared" si="522"/>
        <v>M</v>
      </c>
      <c r="S1811" s="23" t="str">
        <f t="shared" si="523"/>
        <v>M</v>
      </c>
      <c r="T1811" s="19" t="str">
        <f>IF(Data!$F1808=0,"",Data!$F1808)</f>
        <v/>
      </c>
      <c r="U1811" s="19" t="str">
        <f>IF(Data!$G1808=0,"",Data!$G1808)</f>
        <v/>
      </c>
      <c r="V1811" s="19" t="str">
        <f>IF(Data!$D1808=0,"",Data!$D1808)</f>
        <v/>
      </c>
      <c r="W1811" s="19" t="str">
        <f>Data!$H1808</f>
        <v>Japonica</v>
      </c>
      <c r="Y1811" s="41" t="e">
        <f t="shared" si="518"/>
        <v>#REF!</v>
      </c>
      <c r="Z1811" s="8">
        <f t="shared" si="524"/>
        <v>10000</v>
      </c>
      <c r="AA1811" s="8" t="str">
        <f t="shared" si="525"/>
        <v>Kubal Kain</v>
      </c>
      <c r="AB1811" s="8" t="str">
        <f t="shared" si="526"/>
        <v>M</v>
      </c>
      <c r="AC1811" s="8" t="str">
        <f t="shared" si="527"/>
        <v/>
      </c>
      <c r="AD1811" s="8" t="str">
        <f t="shared" si="515"/>
        <v/>
      </c>
      <c r="AE1811" s="8" t="str">
        <f t="shared" si="528"/>
        <v/>
      </c>
      <c r="AF1811" s="5">
        <f t="shared" si="529"/>
        <v>1965</v>
      </c>
      <c r="AG1811" s="46">
        <v>1808</v>
      </c>
      <c r="AH1811" s="47" t="str">
        <f t="shared" si="519"/>
        <v/>
      </c>
      <c r="AI1811" s="48" t="str">
        <f t="shared" si="520"/>
        <v/>
      </c>
      <c r="AK1811" s="22" t="e">
        <f>TRIM(#REF!)</f>
        <v>#REF!</v>
      </c>
      <c r="AL1811" s="23" t="e">
        <f>IF(#REF!=0,"",#REF!)</f>
        <v>#REF!</v>
      </c>
      <c r="AM1811" s="19" t="e">
        <f>IF(#REF!=0,"",#REF!)</f>
        <v>#REF!</v>
      </c>
      <c r="AN1811" s="23" t="e">
        <f>IF($AK1811="","",#REF!)</f>
        <v>#REF!</v>
      </c>
      <c r="AO1811" s="23" t="e">
        <f t="shared" si="530"/>
        <v>#REF!</v>
      </c>
      <c r="AP1811" s="19" t="e">
        <f>IF(#REF!=0,"",#REF!)</f>
        <v>#REF!</v>
      </c>
      <c r="AQ1811" s="19" t="e">
        <f>IF(#REF!=0,"",#REF!)</f>
        <v>#REF!</v>
      </c>
      <c r="AR1811" s="19" t="e">
        <f>IF(#REF!=0,"",#REF!)</f>
        <v>#REF!</v>
      </c>
      <c r="AS1811" s="19" t="e">
        <f>#REF!</f>
        <v>#REF!</v>
      </c>
    </row>
    <row r="1812" spans="4:45" ht="19.5" thickTop="1" thickBot="1" x14ac:dyDescent="0.25">
      <c r="D1812" s="1" t="str">
        <f t="shared" si="516"/>
        <v/>
      </c>
      <c r="E1812" s="1" t="str">
        <f t="shared" si="517"/>
        <v/>
      </c>
      <c r="K1812" s="19" t="str">
        <f t="shared" si="521"/>
        <v/>
      </c>
      <c r="L1812" s="19">
        <f t="shared" si="514"/>
        <v>10000</v>
      </c>
      <c r="M1812" s="22" t="str">
        <f>TRIM(Data!$N1809)</f>
        <v>Kujaki-tsubaki</v>
      </c>
      <c r="N1812" s="22" t="str">
        <f>TRIM(Data!$A1809)</f>
        <v>Kujaki-tsubaki</v>
      </c>
      <c r="O1812" s="23">
        <f>IF(Data!$B1809=0,"",Data!$B1809)</f>
        <v>1950</v>
      </c>
      <c r="P1812" s="19" t="str">
        <f>IF(Data!$C1809=0,"",Data!$C1809)</f>
        <v/>
      </c>
      <c r="Q1812" s="23" t="str">
        <f>IF($M1812="","",Data!$E1809)</f>
        <v>S</v>
      </c>
      <c r="R1812" s="23" t="str">
        <f t="shared" si="522"/>
        <v>S</v>
      </c>
      <c r="S1812" s="23" t="str">
        <f t="shared" si="523"/>
        <v>S</v>
      </c>
      <c r="T1812" s="19" t="str">
        <f>IF(Data!$F1809=0,"",Data!$F1809)</f>
        <v/>
      </c>
      <c r="U1812" s="19" t="str">
        <f>IF(Data!$G1809=0,"",Data!$G1809)</f>
        <v/>
      </c>
      <c r="V1812" s="19" t="str">
        <f>IF(Data!$D1809=0,"",Data!$D1809)</f>
        <v/>
      </c>
      <c r="W1812" s="19" t="str">
        <f>Data!$H1809</f>
        <v>Japonica</v>
      </c>
      <c r="Y1812" s="41" t="e">
        <f t="shared" si="518"/>
        <v>#REF!</v>
      </c>
      <c r="Z1812" s="8">
        <f t="shared" si="524"/>
        <v>10000</v>
      </c>
      <c r="AA1812" s="8" t="str">
        <f t="shared" si="525"/>
        <v>Kujaki-tsubaki</v>
      </c>
      <c r="AB1812" s="8" t="str">
        <f t="shared" si="526"/>
        <v>S</v>
      </c>
      <c r="AC1812" s="8" t="str">
        <f t="shared" si="527"/>
        <v/>
      </c>
      <c r="AD1812" s="8" t="str">
        <f t="shared" si="515"/>
        <v/>
      </c>
      <c r="AE1812" s="8" t="str">
        <f t="shared" si="528"/>
        <v/>
      </c>
      <c r="AF1812" s="5">
        <f t="shared" si="529"/>
        <v>1950</v>
      </c>
      <c r="AG1812" s="46">
        <v>1809</v>
      </c>
      <c r="AH1812" s="47" t="str">
        <f t="shared" si="519"/>
        <v/>
      </c>
      <c r="AI1812" s="48" t="str">
        <f t="shared" si="520"/>
        <v/>
      </c>
      <c r="AK1812" s="22" t="e">
        <f>TRIM(#REF!)</f>
        <v>#REF!</v>
      </c>
      <c r="AL1812" s="23" t="e">
        <f>IF(#REF!=0,"",#REF!)</f>
        <v>#REF!</v>
      </c>
      <c r="AM1812" s="19" t="e">
        <f>IF(#REF!=0,"",#REF!)</f>
        <v>#REF!</v>
      </c>
      <c r="AN1812" s="23" t="e">
        <f>IF($AK1812="","",#REF!)</f>
        <v>#REF!</v>
      </c>
      <c r="AO1812" s="23" t="e">
        <f t="shared" si="530"/>
        <v>#REF!</v>
      </c>
      <c r="AP1812" s="19" t="e">
        <f>IF(#REF!=0,"",#REF!)</f>
        <v>#REF!</v>
      </c>
      <c r="AQ1812" s="19" t="e">
        <f>IF(#REF!=0,"",#REF!)</f>
        <v>#REF!</v>
      </c>
      <c r="AR1812" s="19" t="e">
        <f>IF(#REF!=0,"",#REF!)</f>
        <v>#REF!</v>
      </c>
      <c r="AS1812" s="19" t="e">
        <f>#REF!</f>
        <v>#REF!</v>
      </c>
    </row>
    <row r="1813" spans="4:45" ht="19.5" thickTop="1" thickBot="1" x14ac:dyDescent="0.25">
      <c r="D1813" s="1" t="str">
        <f t="shared" si="516"/>
        <v/>
      </c>
      <c r="E1813" s="1" t="str">
        <f t="shared" si="517"/>
        <v/>
      </c>
      <c r="K1813" s="19" t="str">
        <f t="shared" si="521"/>
        <v/>
      </c>
      <c r="L1813" s="19">
        <f t="shared" si="514"/>
        <v>10000</v>
      </c>
      <c r="M1813" s="22" t="str">
        <f>TRIM(Data!$N1810)</f>
        <v>Kujaku-tsubaki</v>
      </c>
      <c r="N1813" s="22" t="str">
        <f>TRIM(Data!$A1810)</f>
        <v>Kujaku-tsubaki</v>
      </c>
      <c r="O1813" s="23">
        <f>IF(Data!$B1810=0,"",Data!$B1810)</f>
        <v>1977</v>
      </c>
      <c r="P1813" s="19" t="str">
        <f>IF(Data!$C1810=0,"",Data!$C1810)</f>
        <v>1</v>
      </c>
      <c r="Q1813" s="23" t="str">
        <f>IF($M1813="","",Data!$E1810)</f>
        <v>S</v>
      </c>
      <c r="R1813" s="23" t="str">
        <f t="shared" si="522"/>
        <v>S</v>
      </c>
      <c r="S1813" s="23" t="str">
        <f t="shared" si="523"/>
        <v>S</v>
      </c>
      <c r="T1813" s="19" t="str">
        <f>IF(Data!$F1810=0,"",Data!$F1810)</f>
        <v/>
      </c>
      <c r="U1813" s="19" t="str">
        <f>IF(Data!$G1810=0,"",Data!$G1810)</f>
        <v/>
      </c>
      <c r="V1813" s="19" t="str">
        <f>IF(Data!$D1810=0,"",Data!$D1810)</f>
        <v/>
      </c>
      <c r="W1813" s="19" t="str">
        <f>Data!$H1810</f>
        <v>Japonica</v>
      </c>
      <c r="Y1813" s="41" t="e">
        <f t="shared" si="518"/>
        <v>#REF!</v>
      </c>
      <c r="Z1813" s="8">
        <f t="shared" si="524"/>
        <v>10000</v>
      </c>
      <c r="AA1813" s="8" t="str">
        <f t="shared" si="525"/>
        <v>Kujaku-tsubaki</v>
      </c>
      <c r="AB1813" s="8" t="str">
        <f t="shared" si="526"/>
        <v>S</v>
      </c>
      <c r="AC1813" s="8" t="str">
        <f t="shared" si="527"/>
        <v/>
      </c>
      <c r="AD1813" s="8" t="str">
        <f t="shared" si="515"/>
        <v/>
      </c>
      <c r="AE1813" s="8" t="str">
        <f t="shared" si="528"/>
        <v/>
      </c>
      <c r="AF1813" s="5">
        <f t="shared" si="529"/>
        <v>1977</v>
      </c>
      <c r="AG1813" s="46">
        <v>1810</v>
      </c>
      <c r="AH1813" s="47" t="str">
        <f t="shared" si="519"/>
        <v/>
      </c>
      <c r="AI1813" s="48" t="str">
        <f t="shared" si="520"/>
        <v/>
      </c>
      <c r="AK1813" s="22" t="e">
        <f>TRIM(#REF!)</f>
        <v>#REF!</v>
      </c>
      <c r="AL1813" s="23" t="e">
        <f>IF(#REF!=0,"",#REF!)</f>
        <v>#REF!</v>
      </c>
      <c r="AM1813" s="19" t="e">
        <f>IF(#REF!=0,"",#REF!)</f>
        <v>#REF!</v>
      </c>
      <c r="AN1813" s="23" t="e">
        <f>IF($AK1813="","",#REF!)</f>
        <v>#REF!</v>
      </c>
      <c r="AO1813" s="23" t="e">
        <f t="shared" si="530"/>
        <v>#REF!</v>
      </c>
      <c r="AP1813" s="19" t="e">
        <f>IF(#REF!=0,"",#REF!)</f>
        <v>#REF!</v>
      </c>
      <c r="AQ1813" s="19" t="e">
        <f>IF(#REF!=0,"",#REF!)</f>
        <v>#REF!</v>
      </c>
      <c r="AR1813" s="19" t="e">
        <f>IF(#REF!=0,"",#REF!)</f>
        <v>#REF!</v>
      </c>
      <c r="AS1813" s="19" t="e">
        <f>#REF!</f>
        <v>#REF!</v>
      </c>
    </row>
    <row r="1814" spans="4:45" ht="19.5" thickTop="1" thickBot="1" x14ac:dyDescent="0.25">
      <c r="D1814" s="1" t="str">
        <f t="shared" si="516"/>
        <v/>
      </c>
      <c r="E1814" s="1" t="str">
        <f t="shared" si="517"/>
        <v/>
      </c>
      <c r="K1814" s="19" t="str">
        <f t="shared" si="521"/>
        <v/>
      </c>
      <c r="L1814" s="19">
        <f t="shared" ref="L1814:L1877" si="531">IF(ISERROR(SEARCH($B$2,M1814)),10000,IF(SEARCH($B$2,M1814)=1,SEARCH($B$2,M1814)+ROW()/100000,10000))</f>
        <v>10000</v>
      </c>
      <c r="M1814" s="22" t="str">
        <f>TRIM(Data!$N1811)</f>
        <v>Kumagai</v>
      </c>
      <c r="N1814" s="22" t="str">
        <f>TRIM(Data!$A1811)</f>
        <v>Kumagai</v>
      </c>
      <c r="O1814" s="23">
        <f>IF(Data!$B1811=0,"",Data!$B1811)</f>
        <v>1830</v>
      </c>
      <c r="P1814" s="19" t="str">
        <f>IF(Data!$C1811=0,"",Data!$C1811)</f>
        <v>1</v>
      </c>
      <c r="Q1814" s="23" t="str">
        <f>IF($M1814="","",Data!$E1811)</f>
        <v>L</v>
      </c>
      <c r="R1814" s="23" t="str">
        <f t="shared" si="522"/>
        <v>L</v>
      </c>
      <c r="S1814" s="23" t="str">
        <f t="shared" si="523"/>
        <v>L</v>
      </c>
      <c r="T1814" s="19" t="str">
        <f>IF(Data!$F1811=0,"",Data!$F1811)</f>
        <v/>
      </c>
      <c r="U1814" s="19" t="str">
        <f>IF(Data!$G1811=0,"",Data!$G1811)</f>
        <v/>
      </c>
      <c r="V1814" s="19" t="str">
        <f>IF(Data!$D1811=0,"",Data!$D1811)</f>
        <v>ANTIQUE</v>
      </c>
      <c r="W1814" s="19" t="str">
        <f>Data!$H1811</f>
        <v>Japonica</v>
      </c>
      <c r="Y1814" s="41" t="e">
        <f t="shared" si="518"/>
        <v>#REF!</v>
      </c>
      <c r="Z1814" s="8">
        <f t="shared" si="524"/>
        <v>1814</v>
      </c>
      <c r="AA1814" s="8" t="str">
        <f t="shared" si="525"/>
        <v>Kumagai</v>
      </c>
      <c r="AB1814" s="8" t="str">
        <f t="shared" si="526"/>
        <v>L</v>
      </c>
      <c r="AC1814" s="8" t="str">
        <f t="shared" si="527"/>
        <v/>
      </c>
      <c r="AD1814" s="8" t="str">
        <f t="shared" ref="AD1814:AD1877" si="532">U1814</f>
        <v/>
      </c>
      <c r="AE1814" s="8" t="str">
        <f t="shared" si="528"/>
        <v>ANTIQUE</v>
      </c>
      <c r="AF1814" s="5">
        <f t="shared" si="529"/>
        <v>1830</v>
      </c>
      <c r="AG1814" s="46">
        <v>1811</v>
      </c>
      <c r="AH1814" s="47" t="str">
        <f t="shared" si="519"/>
        <v/>
      </c>
      <c r="AI1814" s="48" t="str">
        <f t="shared" si="520"/>
        <v/>
      </c>
      <c r="AK1814" s="22" t="e">
        <f>TRIM(#REF!)</f>
        <v>#REF!</v>
      </c>
      <c r="AL1814" s="23" t="e">
        <f>IF(#REF!=0,"",#REF!)</f>
        <v>#REF!</v>
      </c>
      <c r="AM1814" s="19" t="e">
        <f>IF(#REF!=0,"",#REF!)</f>
        <v>#REF!</v>
      </c>
      <c r="AN1814" s="23" t="e">
        <f>IF($AK1814="","",#REF!)</f>
        <v>#REF!</v>
      </c>
      <c r="AO1814" s="23" t="e">
        <f t="shared" si="530"/>
        <v>#REF!</v>
      </c>
      <c r="AP1814" s="19" t="e">
        <f>IF(#REF!=0,"",#REF!)</f>
        <v>#REF!</v>
      </c>
      <c r="AQ1814" s="19" t="e">
        <f>IF(#REF!=0,"",#REF!)</f>
        <v>#REF!</v>
      </c>
      <c r="AR1814" s="19" t="e">
        <f>IF(#REF!=0,"",#REF!)</f>
        <v>#REF!</v>
      </c>
      <c r="AS1814" s="19" t="e">
        <f>#REF!</f>
        <v>#REF!</v>
      </c>
    </row>
    <row r="1815" spans="4:45" ht="19.5" thickTop="1" thickBot="1" x14ac:dyDescent="0.25">
      <c r="D1815" s="1" t="str">
        <f t="shared" si="516"/>
        <v/>
      </c>
      <c r="E1815" s="1" t="str">
        <f t="shared" si="517"/>
        <v/>
      </c>
      <c r="K1815" s="19" t="str">
        <f t="shared" si="521"/>
        <v/>
      </c>
      <c r="L1815" s="19">
        <f t="shared" si="531"/>
        <v>10000</v>
      </c>
      <c r="M1815" s="22" t="str">
        <f>TRIM(Data!$N1812)</f>
        <v>Kumagai</v>
      </c>
      <c r="N1815" s="22" t="str">
        <f>TRIM(Data!$A1812)</f>
        <v>Kumagai (Higo)</v>
      </c>
      <c r="O1815" s="23" t="str">
        <f>IF(Data!$B1812=0,"",Data!$B1812)</f>
        <v>1830'S</v>
      </c>
      <c r="P1815" s="19" t="str">
        <f>IF(Data!$C1812=0,"",Data!$C1812)</f>
        <v>1</v>
      </c>
      <c r="Q1815" s="23" t="str">
        <f>IF($M1815="","",Data!$E1812)</f>
        <v>L</v>
      </c>
      <c r="R1815" s="23" t="str">
        <f t="shared" si="522"/>
        <v>L</v>
      </c>
      <c r="S1815" s="23" t="str">
        <f t="shared" si="523"/>
        <v>L</v>
      </c>
      <c r="T1815" s="19" t="str">
        <f>IF(Data!$F1812=0,"",Data!$F1812)</f>
        <v/>
      </c>
      <c r="U1815" s="19" t="str">
        <f>IF(Data!$G1812=0,"",Data!$G1812)</f>
        <v/>
      </c>
      <c r="V1815" s="19" t="str">
        <f>IF(Data!$D1812=0,"",Data!$D1812)</f>
        <v>ANTIQUE</v>
      </c>
      <c r="W1815" s="19" t="str">
        <f>Data!$H1812</f>
        <v>Japonica [Higo]</v>
      </c>
      <c r="Y1815" s="41" t="e">
        <f t="shared" si="518"/>
        <v>#REF!</v>
      </c>
      <c r="Z1815" s="8">
        <f t="shared" si="524"/>
        <v>10000</v>
      </c>
      <c r="AA1815" s="8" t="str">
        <f t="shared" si="525"/>
        <v>Kumagai</v>
      </c>
      <c r="AB1815" s="8" t="str">
        <f t="shared" si="526"/>
        <v>L</v>
      </c>
      <c r="AC1815" s="8" t="str">
        <f t="shared" si="527"/>
        <v/>
      </c>
      <c r="AD1815" s="8" t="str">
        <f t="shared" si="532"/>
        <v/>
      </c>
      <c r="AE1815" s="8" t="str">
        <f t="shared" si="528"/>
        <v>ANTIQUE</v>
      </c>
      <c r="AF1815" s="5" t="str">
        <f t="shared" si="529"/>
        <v>1830'S</v>
      </c>
      <c r="AG1815" s="46">
        <v>1812</v>
      </c>
      <c r="AH1815" s="47" t="str">
        <f t="shared" si="519"/>
        <v/>
      </c>
      <c r="AI1815" s="48" t="str">
        <f t="shared" si="520"/>
        <v/>
      </c>
      <c r="AK1815" s="22" t="e">
        <f>TRIM(#REF!)</f>
        <v>#REF!</v>
      </c>
      <c r="AL1815" s="23" t="e">
        <f>IF(#REF!=0,"",#REF!)</f>
        <v>#REF!</v>
      </c>
      <c r="AM1815" s="19" t="e">
        <f>IF(#REF!=0,"",#REF!)</f>
        <v>#REF!</v>
      </c>
      <c r="AN1815" s="23" t="e">
        <f>IF($AK1815="","",#REF!)</f>
        <v>#REF!</v>
      </c>
      <c r="AO1815" s="23" t="e">
        <f t="shared" si="530"/>
        <v>#REF!</v>
      </c>
      <c r="AP1815" s="19" t="e">
        <f>IF(#REF!=0,"",#REF!)</f>
        <v>#REF!</v>
      </c>
      <c r="AQ1815" s="19" t="e">
        <f>IF(#REF!=0,"",#REF!)</f>
        <v>#REF!</v>
      </c>
      <c r="AR1815" s="19" t="e">
        <f>IF(#REF!=0,"",#REF!)</f>
        <v>#REF!</v>
      </c>
      <c r="AS1815" s="19" t="e">
        <f>#REF!</f>
        <v>#REF!</v>
      </c>
    </row>
    <row r="1816" spans="4:45" ht="19.5" thickTop="1" thickBot="1" x14ac:dyDescent="0.25">
      <c r="D1816" s="1" t="str">
        <f t="shared" si="516"/>
        <v/>
      </c>
      <c r="E1816" s="1" t="str">
        <f t="shared" si="517"/>
        <v/>
      </c>
      <c r="K1816" s="19" t="str">
        <f t="shared" si="521"/>
        <v/>
      </c>
      <c r="L1816" s="19">
        <f t="shared" si="531"/>
        <v>10000</v>
      </c>
      <c r="M1816" s="22" t="str">
        <f>TRIM(Data!$N1813)</f>
        <v>Kumagai [Nagoya]</v>
      </c>
      <c r="N1816" s="22" t="str">
        <f>TRIM(Data!$A1813)</f>
        <v>Kumagai [Nagoya]</v>
      </c>
      <c r="O1816" s="23">
        <f>IF(Data!$B1813=0,"",Data!$B1813)</f>
        <v>1830</v>
      </c>
      <c r="P1816" s="19" t="str">
        <f>IF(Data!$C1813=0,"",Data!$C1813)</f>
        <v>1</v>
      </c>
      <c r="Q1816" s="23" t="str">
        <f>IF($M1816="","",Data!$E1813)</f>
        <v>L</v>
      </c>
      <c r="R1816" s="23" t="str">
        <f t="shared" si="522"/>
        <v>L</v>
      </c>
      <c r="S1816" s="23" t="str">
        <f t="shared" si="523"/>
        <v>L</v>
      </c>
      <c r="T1816" s="19" t="str">
        <f>IF(Data!$F1813=0,"",Data!$F1813)</f>
        <v/>
      </c>
      <c r="U1816" s="19" t="str">
        <f>IF(Data!$G1813=0,"",Data!$G1813)</f>
        <v/>
      </c>
      <c r="V1816" s="19" t="str">
        <f>IF(Data!$D1813=0,"",Data!$D1813)</f>
        <v>ANTIQUE</v>
      </c>
      <c r="W1816" s="19" t="str">
        <f>Data!$H1813</f>
        <v>Japonica</v>
      </c>
      <c r="Y1816" s="41" t="e">
        <f t="shared" si="518"/>
        <v>#REF!</v>
      </c>
      <c r="Z1816" s="8">
        <f t="shared" si="524"/>
        <v>1816</v>
      </c>
      <c r="AA1816" s="8" t="str">
        <f t="shared" si="525"/>
        <v>Kumagai [Nagoya]</v>
      </c>
      <c r="AB1816" s="8" t="str">
        <f t="shared" si="526"/>
        <v>L</v>
      </c>
      <c r="AC1816" s="8" t="str">
        <f t="shared" si="527"/>
        <v/>
      </c>
      <c r="AD1816" s="8" t="str">
        <f t="shared" si="532"/>
        <v/>
      </c>
      <c r="AE1816" s="8" t="str">
        <f t="shared" si="528"/>
        <v>ANTIQUE</v>
      </c>
      <c r="AF1816" s="5">
        <f t="shared" si="529"/>
        <v>1830</v>
      </c>
      <c r="AG1816" s="46">
        <v>1813</v>
      </c>
      <c r="AH1816" s="47" t="str">
        <f t="shared" si="519"/>
        <v/>
      </c>
      <c r="AI1816" s="48" t="str">
        <f t="shared" si="520"/>
        <v/>
      </c>
      <c r="AK1816" s="22" t="e">
        <f>TRIM(#REF!)</f>
        <v>#REF!</v>
      </c>
      <c r="AL1816" s="23" t="e">
        <f>IF(#REF!=0,"",#REF!)</f>
        <v>#REF!</v>
      </c>
      <c r="AM1816" s="19" t="e">
        <f>IF(#REF!=0,"",#REF!)</f>
        <v>#REF!</v>
      </c>
      <c r="AN1816" s="23" t="e">
        <f>IF($AK1816="","",#REF!)</f>
        <v>#REF!</v>
      </c>
      <c r="AO1816" s="23" t="e">
        <f t="shared" si="530"/>
        <v>#REF!</v>
      </c>
      <c r="AP1816" s="19" t="e">
        <f>IF(#REF!=0,"",#REF!)</f>
        <v>#REF!</v>
      </c>
      <c r="AQ1816" s="19" t="e">
        <f>IF(#REF!=0,"",#REF!)</f>
        <v>#REF!</v>
      </c>
      <c r="AR1816" s="19" t="e">
        <f>IF(#REF!=0,"",#REF!)</f>
        <v>#REF!</v>
      </c>
      <c r="AS1816" s="19" t="e">
        <f>#REF!</f>
        <v>#REF!</v>
      </c>
    </row>
    <row r="1817" spans="4:45" ht="19.5" thickTop="1" thickBot="1" x14ac:dyDescent="0.25">
      <c r="D1817" s="1" t="str">
        <f t="shared" si="516"/>
        <v/>
      </c>
      <c r="E1817" s="1" t="str">
        <f t="shared" si="517"/>
        <v/>
      </c>
      <c r="K1817" s="19" t="str">
        <f t="shared" si="521"/>
        <v/>
      </c>
      <c r="L1817" s="19">
        <f t="shared" si="531"/>
        <v>10000</v>
      </c>
      <c r="M1817" s="22" t="str">
        <f>TRIM(Data!$N1814)</f>
        <v>Kumasaka</v>
      </c>
      <c r="N1817" s="22" t="str">
        <f>TRIM(Data!$A1814)</f>
        <v>Kumasaka (Maiden, Lady Marion, Sherbrooke)</v>
      </c>
      <c r="O1817" s="23">
        <f>IF(Data!$B1814=0,"",Data!$B1814)</f>
        <v>1896</v>
      </c>
      <c r="P1817" s="19" t="str">
        <f>IF(Data!$C1814=0,"",Data!$C1814)</f>
        <v>1</v>
      </c>
      <c r="Q1817" s="23" t="str">
        <f>IF($M1817="","",Data!$E1814)</f>
        <v>M</v>
      </c>
      <c r="R1817" s="23" t="str">
        <f t="shared" si="522"/>
        <v>M</v>
      </c>
      <c r="S1817" s="23" t="str">
        <f t="shared" si="523"/>
        <v>M</v>
      </c>
      <c r="T1817" s="19" t="str">
        <f>IF(Data!$F1814=0,"",Data!$F1814)</f>
        <v/>
      </c>
      <c r="U1817" s="19" t="str">
        <f>IF(Data!$G1814=0,"",Data!$G1814)</f>
        <v/>
      </c>
      <c r="V1817" s="19" t="str">
        <f>IF(Data!$D1814=0,"",Data!$D1814)</f>
        <v>ANTIQUE</v>
      </c>
      <c r="W1817" s="19" t="str">
        <f>Data!$H1814</f>
        <v>Japonica</v>
      </c>
      <c r="Y1817" s="41" t="e">
        <f t="shared" si="518"/>
        <v>#REF!</v>
      </c>
      <c r="Z1817" s="8">
        <f t="shared" si="524"/>
        <v>1817</v>
      </c>
      <c r="AA1817" s="8" t="str">
        <f t="shared" si="525"/>
        <v>Kumasaka</v>
      </c>
      <c r="AB1817" s="8" t="str">
        <f t="shared" si="526"/>
        <v>M</v>
      </c>
      <c r="AC1817" s="8" t="str">
        <f t="shared" si="527"/>
        <v/>
      </c>
      <c r="AD1817" s="8" t="str">
        <f t="shared" si="532"/>
        <v/>
      </c>
      <c r="AE1817" s="8" t="str">
        <f t="shared" si="528"/>
        <v>ANTIQUE</v>
      </c>
      <c r="AF1817" s="5">
        <f t="shared" si="529"/>
        <v>1896</v>
      </c>
      <c r="AG1817" s="46">
        <v>1814</v>
      </c>
      <c r="AH1817" s="47" t="str">
        <f t="shared" si="519"/>
        <v/>
      </c>
      <c r="AI1817" s="48" t="str">
        <f t="shared" si="520"/>
        <v/>
      </c>
      <c r="AK1817" s="22" t="e">
        <f>TRIM(#REF!)</f>
        <v>#REF!</v>
      </c>
      <c r="AL1817" s="23" t="e">
        <f>IF(#REF!=0,"",#REF!)</f>
        <v>#REF!</v>
      </c>
      <c r="AM1817" s="19" t="e">
        <f>IF(#REF!=0,"",#REF!)</f>
        <v>#REF!</v>
      </c>
      <c r="AN1817" s="23" t="e">
        <f>IF($AK1817="","",#REF!)</f>
        <v>#REF!</v>
      </c>
      <c r="AO1817" s="23" t="e">
        <f t="shared" si="530"/>
        <v>#REF!</v>
      </c>
      <c r="AP1817" s="19" t="e">
        <f>IF(#REF!=0,"",#REF!)</f>
        <v>#REF!</v>
      </c>
      <c r="AQ1817" s="19" t="e">
        <f>IF(#REF!=0,"",#REF!)</f>
        <v>#REF!</v>
      </c>
      <c r="AR1817" s="19" t="e">
        <f>IF(#REF!=0,"",#REF!)</f>
        <v>#REF!</v>
      </c>
      <c r="AS1817" s="19" t="e">
        <f>#REF!</f>
        <v>#REF!</v>
      </c>
    </row>
    <row r="1818" spans="4:45" ht="19.5" thickTop="1" thickBot="1" x14ac:dyDescent="0.25">
      <c r="D1818" s="1" t="str">
        <f t="shared" si="516"/>
        <v/>
      </c>
      <c r="E1818" s="1" t="str">
        <f t="shared" si="517"/>
        <v/>
      </c>
      <c r="K1818" s="19" t="str">
        <f t="shared" si="521"/>
        <v/>
      </c>
      <c r="L1818" s="19">
        <f t="shared" si="531"/>
        <v>10000</v>
      </c>
      <c r="M1818" s="22" t="str">
        <f>TRIM(Data!$N1815)</f>
        <v>Kumasaka Var.</v>
      </c>
      <c r="N1818" s="22" t="str">
        <f>TRIM(Data!$A1815)</f>
        <v>Kumasaka Var. (Deacon Dodd, Gay Boy)</v>
      </c>
      <c r="O1818" s="23" t="str">
        <f>IF(Data!$B1815=0,"",Data!$B1815)</f>
        <v>Unknown</v>
      </c>
      <c r="P1818" s="19" t="str">
        <f>IF(Data!$C1815=0,"",Data!$C1815)</f>
        <v/>
      </c>
      <c r="Q1818" s="23" t="str">
        <f>IF($M1818="","",Data!$E1815)</f>
        <v>M</v>
      </c>
      <c r="R1818" s="23" t="str">
        <f t="shared" si="522"/>
        <v>M</v>
      </c>
      <c r="S1818" s="23" t="str">
        <f t="shared" si="523"/>
        <v>M</v>
      </c>
      <c r="T1818" s="19" t="str">
        <f>IF(Data!$F1815=0,"",Data!$F1815)</f>
        <v/>
      </c>
      <c r="U1818" s="19" t="str">
        <f>IF(Data!$G1815=0,"",Data!$G1815)</f>
        <v/>
      </c>
      <c r="V1818" s="19" t="str">
        <f>IF(Data!$D1815=0,"",Data!$D1815)</f>
        <v/>
      </c>
      <c r="W1818" s="19" t="str">
        <f>Data!$H1815</f>
        <v>Japonica</v>
      </c>
      <c r="Y1818" s="41" t="e">
        <f t="shared" si="518"/>
        <v>#REF!</v>
      </c>
      <c r="Z1818" s="8">
        <f t="shared" si="524"/>
        <v>10000</v>
      </c>
      <c r="AA1818" s="8" t="str">
        <f t="shared" si="525"/>
        <v>Kumasaka Var.</v>
      </c>
      <c r="AB1818" s="8" t="str">
        <f t="shared" si="526"/>
        <v>M</v>
      </c>
      <c r="AC1818" s="8" t="str">
        <f t="shared" si="527"/>
        <v/>
      </c>
      <c r="AD1818" s="8" t="str">
        <f t="shared" si="532"/>
        <v/>
      </c>
      <c r="AE1818" s="8" t="str">
        <f t="shared" si="528"/>
        <v/>
      </c>
      <c r="AF1818" s="5" t="str">
        <f t="shared" si="529"/>
        <v>Unknown</v>
      </c>
      <c r="AG1818" s="46">
        <v>1815</v>
      </c>
      <c r="AH1818" s="47" t="str">
        <f t="shared" si="519"/>
        <v/>
      </c>
      <c r="AI1818" s="48" t="str">
        <f t="shared" si="520"/>
        <v/>
      </c>
      <c r="AK1818" s="22" t="e">
        <f>TRIM(#REF!)</f>
        <v>#REF!</v>
      </c>
      <c r="AL1818" s="23" t="e">
        <f>IF(#REF!=0,"",#REF!)</f>
        <v>#REF!</v>
      </c>
      <c r="AM1818" s="19" t="e">
        <f>IF(#REF!=0,"",#REF!)</f>
        <v>#REF!</v>
      </c>
      <c r="AN1818" s="23" t="e">
        <f>IF($AK1818="","",#REF!)</f>
        <v>#REF!</v>
      </c>
      <c r="AO1818" s="23" t="e">
        <f t="shared" si="530"/>
        <v>#REF!</v>
      </c>
      <c r="AP1818" s="19" t="e">
        <f>IF(#REF!=0,"",#REF!)</f>
        <v>#REF!</v>
      </c>
      <c r="AQ1818" s="19" t="e">
        <f>IF(#REF!=0,"",#REF!)</f>
        <v>#REF!</v>
      </c>
      <c r="AR1818" s="19" t="e">
        <f>IF(#REF!=0,"",#REF!)</f>
        <v>#REF!</v>
      </c>
      <c r="AS1818" s="19" t="e">
        <f>#REF!</f>
        <v>#REF!</v>
      </c>
    </row>
    <row r="1819" spans="4:45" ht="19.5" thickTop="1" thickBot="1" x14ac:dyDescent="0.25">
      <c r="D1819" s="1" t="str">
        <f t="shared" si="516"/>
        <v/>
      </c>
      <c r="E1819" s="1" t="str">
        <f t="shared" si="517"/>
        <v/>
      </c>
      <c r="K1819" s="19" t="str">
        <f t="shared" si="521"/>
        <v/>
      </c>
      <c r="L1819" s="19">
        <f t="shared" si="531"/>
        <v>10000</v>
      </c>
      <c r="M1819" s="22" t="str">
        <f>TRIM(Data!$N1816)</f>
        <v>Kuni-no-hikari</v>
      </c>
      <c r="N1819" s="22" t="str">
        <f>TRIM(Data!$A1816)</f>
        <v>Kuni-no-hikari (Higo)</v>
      </c>
      <c r="O1819" s="23" t="str">
        <f>IF(Data!$B1816=0,"",Data!$B1816)</f>
        <v/>
      </c>
      <c r="P1819" s="19" t="str">
        <f>IF(Data!$C1816=0,"",Data!$C1816)</f>
        <v/>
      </c>
      <c r="Q1819" s="23" t="str">
        <f>IF($M1819="","",Data!$E1816)</f>
        <v>M</v>
      </c>
      <c r="R1819" s="23" t="str">
        <f t="shared" si="522"/>
        <v>M</v>
      </c>
      <c r="S1819" s="23" t="str">
        <f t="shared" si="523"/>
        <v>M</v>
      </c>
      <c r="T1819" s="19" t="str">
        <f>IF(Data!$F1816=0,"",Data!$F1816)</f>
        <v/>
      </c>
      <c r="U1819" s="19" t="str">
        <f>IF(Data!$G1816=0,"",Data!$G1816)</f>
        <v/>
      </c>
      <c r="V1819" s="19" t="str">
        <f>IF(Data!$D1816=0,"",Data!$D1816)</f>
        <v/>
      </c>
      <c r="W1819" s="19" t="str">
        <f>Data!$H1816</f>
        <v>Japonica [Higo]</v>
      </c>
      <c r="Y1819" s="41" t="e">
        <f t="shared" si="518"/>
        <v>#REF!</v>
      </c>
      <c r="Z1819" s="8">
        <f t="shared" si="524"/>
        <v>10000</v>
      </c>
      <c r="AA1819" s="8" t="str">
        <f t="shared" si="525"/>
        <v>Kuni-no-hikari</v>
      </c>
      <c r="AB1819" s="8" t="str">
        <f t="shared" si="526"/>
        <v>M</v>
      </c>
      <c r="AC1819" s="8" t="str">
        <f t="shared" si="527"/>
        <v/>
      </c>
      <c r="AD1819" s="8" t="str">
        <f t="shared" si="532"/>
        <v/>
      </c>
      <c r="AE1819" s="8" t="str">
        <f t="shared" si="528"/>
        <v/>
      </c>
      <c r="AF1819" s="5" t="str">
        <f t="shared" si="529"/>
        <v/>
      </c>
      <c r="AG1819" s="46">
        <v>1816</v>
      </c>
      <c r="AH1819" s="47" t="str">
        <f t="shared" si="519"/>
        <v/>
      </c>
      <c r="AI1819" s="48" t="str">
        <f t="shared" si="520"/>
        <v/>
      </c>
      <c r="AK1819" s="22" t="e">
        <f>TRIM(#REF!)</f>
        <v>#REF!</v>
      </c>
      <c r="AL1819" s="23" t="e">
        <f>IF(#REF!=0,"",#REF!)</f>
        <v>#REF!</v>
      </c>
      <c r="AM1819" s="19" t="e">
        <f>IF(#REF!=0,"",#REF!)</f>
        <v>#REF!</v>
      </c>
      <c r="AN1819" s="23" t="e">
        <f>IF($AK1819="","",#REF!)</f>
        <v>#REF!</v>
      </c>
      <c r="AO1819" s="23" t="e">
        <f t="shared" si="530"/>
        <v>#REF!</v>
      </c>
      <c r="AP1819" s="19" t="e">
        <f>IF(#REF!=0,"",#REF!)</f>
        <v>#REF!</v>
      </c>
      <c r="AQ1819" s="19" t="e">
        <f>IF(#REF!=0,"",#REF!)</f>
        <v>#REF!</v>
      </c>
      <c r="AR1819" s="19" t="e">
        <f>IF(#REF!=0,"",#REF!)</f>
        <v>#REF!</v>
      </c>
      <c r="AS1819" s="19" t="e">
        <f>#REF!</f>
        <v>#REF!</v>
      </c>
    </row>
    <row r="1820" spans="4:45" ht="19.5" thickTop="1" thickBot="1" x14ac:dyDescent="0.25">
      <c r="D1820" s="1" t="str">
        <f t="shared" si="516"/>
        <v/>
      </c>
      <c r="E1820" s="1" t="str">
        <f t="shared" si="517"/>
        <v/>
      </c>
      <c r="K1820" s="19" t="str">
        <f t="shared" si="521"/>
        <v/>
      </c>
      <c r="L1820" s="19">
        <f t="shared" si="531"/>
        <v>10000</v>
      </c>
      <c r="M1820" s="22" t="str">
        <f>TRIM(Data!$N1817)</f>
        <v>Kuro Delight</v>
      </c>
      <c r="N1820" s="22" t="str">
        <f>TRIM(Data!$A1817)</f>
        <v>Kuro Delight</v>
      </c>
      <c r="O1820" s="23">
        <f>IF(Data!$B1817=0,"",Data!$B1817)</f>
        <v>1999</v>
      </c>
      <c r="P1820" s="19" t="str">
        <f>IF(Data!$C1817=0,"",Data!$C1817)</f>
        <v>1</v>
      </c>
      <c r="Q1820" s="23" t="str">
        <f>IF($M1820="","",Data!$E1817)</f>
        <v>M-L</v>
      </c>
      <c r="R1820" s="23" t="str">
        <f t="shared" si="522"/>
        <v>M</v>
      </c>
      <c r="S1820" s="23" t="str">
        <f t="shared" si="523"/>
        <v>M</v>
      </c>
      <c r="T1820" s="19" t="str">
        <f>IF(Data!$F1817=0,"",Data!$F1817)</f>
        <v/>
      </c>
      <c r="U1820" s="19" t="str">
        <f>IF(Data!$G1817=0,"",Data!$G1817)</f>
        <v/>
      </c>
      <c r="V1820" s="19" t="str">
        <f>IF(Data!$D1817=0,"",Data!$D1817)</f>
        <v/>
      </c>
      <c r="W1820" s="19" t="str">
        <f>Data!$H1817</f>
        <v>Japonica</v>
      </c>
      <c r="Y1820" s="41" t="e">
        <f t="shared" si="518"/>
        <v>#REF!</v>
      </c>
      <c r="Z1820" s="8">
        <f t="shared" si="524"/>
        <v>10000</v>
      </c>
      <c r="AA1820" s="8" t="str">
        <f t="shared" si="525"/>
        <v>Kuro Delight</v>
      </c>
      <c r="AB1820" s="8" t="str">
        <f t="shared" si="526"/>
        <v>M</v>
      </c>
      <c r="AC1820" s="8" t="str">
        <f t="shared" si="527"/>
        <v/>
      </c>
      <c r="AD1820" s="8" t="str">
        <f t="shared" si="532"/>
        <v/>
      </c>
      <c r="AE1820" s="8" t="str">
        <f t="shared" si="528"/>
        <v/>
      </c>
      <c r="AF1820" s="5">
        <f t="shared" si="529"/>
        <v>1999</v>
      </c>
      <c r="AG1820" s="46">
        <v>1817</v>
      </c>
      <c r="AH1820" s="47" t="str">
        <f t="shared" si="519"/>
        <v/>
      </c>
      <c r="AI1820" s="48" t="str">
        <f t="shared" si="520"/>
        <v/>
      </c>
      <c r="AK1820" s="22" t="e">
        <f>TRIM(#REF!)</f>
        <v>#REF!</v>
      </c>
      <c r="AL1820" s="23" t="e">
        <f>IF(#REF!=0,"",#REF!)</f>
        <v>#REF!</v>
      </c>
      <c r="AM1820" s="19" t="e">
        <f>IF(#REF!=0,"",#REF!)</f>
        <v>#REF!</v>
      </c>
      <c r="AN1820" s="23" t="e">
        <f>IF($AK1820="","",#REF!)</f>
        <v>#REF!</v>
      </c>
      <c r="AO1820" s="23" t="e">
        <f t="shared" si="530"/>
        <v>#REF!</v>
      </c>
      <c r="AP1820" s="19" t="e">
        <f>IF(#REF!=0,"",#REF!)</f>
        <v>#REF!</v>
      </c>
      <c r="AQ1820" s="19" t="e">
        <f>IF(#REF!=0,"",#REF!)</f>
        <v>#REF!</v>
      </c>
      <c r="AR1820" s="19" t="e">
        <f>IF(#REF!=0,"",#REF!)</f>
        <v>#REF!</v>
      </c>
      <c r="AS1820" s="19" t="e">
        <f>#REF!</f>
        <v>#REF!</v>
      </c>
    </row>
    <row r="1821" spans="4:45" ht="19.5" thickTop="1" thickBot="1" x14ac:dyDescent="0.25">
      <c r="D1821" s="1" t="str">
        <f t="shared" si="516"/>
        <v/>
      </c>
      <c r="E1821" s="1" t="str">
        <f t="shared" si="517"/>
        <v/>
      </c>
      <c r="K1821" s="19" t="str">
        <f t="shared" si="521"/>
        <v/>
      </c>
      <c r="L1821" s="19">
        <f t="shared" si="531"/>
        <v>10000</v>
      </c>
      <c r="M1821" s="22" t="str">
        <f>TRIM(Data!$N1818)</f>
        <v>Kuro-tsubaki</v>
      </c>
      <c r="N1821" s="22" t="str">
        <f>TRIM(Data!$A1818)</f>
        <v>Kuro-tsubaki</v>
      </c>
      <c r="O1821" s="23">
        <f>IF(Data!$B1818=0,"",Data!$B1818)</f>
        <v>1896</v>
      </c>
      <c r="P1821" s="19" t="str">
        <f>IF(Data!$C1818=0,"",Data!$C1818)</f>
        <v>1</v>
      </c>
      <c r="Q1821" s="23" t="str">
        <f>IF($M1821="","",Data!$E1818)</f>
        <v>S</v>
      </c>
      <c r="R1821" s="23" t="str">
        <f t="shared" si="522"/>
        <v>S</v>
      </c>
      <c r="S1821" s="23" t="str">
        <f t="shared" si="523"/>
        <v>S</v>
      </c>
      <c r="T1821" s="19" t="str">
        <f>IF(Data!$F1818=0,"",Data!$F1818)</f>
        <v/>
      </c>
      <c r="U1821" s="19" t="str">
        <f>IF(Data!$G1818=0,"",Data!$G1818)</f>
        <v/>
      </c>
      <c r="V1821" s="19" t="str">
        <f>IF(Data!$D1818=0,"",Data!$D1818)</f>
        <v>ANTIQUE</v>
      </c>
      <c r="W1821" s="19" t="str">
        <f>Data!$H1818</f>
        <v>Japonica</v>
      </c>
      <c r="Y1821" s="41" t="e">
        <f t="shared" si="518"/>
        <v>#REF!</v>
      </c>
      <c r="Z1821" s="8">
        <f t="shared" si="524"/>
        <v>1821</v>
      </c>
      <c r="AA1821" s="8" t="str">
        <f t="shared" si="525"/>
        <v>Kuro-tsubaki</v>
      </c>
      <c r="AB1821" s="8" t="str">
        <f t="shared" si="526"/>
        <v>S</v>
      </c>
      <c r="AC1821" s="8" t="str">
        <f t="shared" si="527"/>
        <v/>
      </c>
      <c r="AD1821" s="8" t="str">
        <f t="shared" si="532"/>
        <v/>
      </c>
      <c r="AE1821" s="8" t="str">
        <f t="shared" si="528"/>
        <v>ANTIQUE</v>
      </c>
      <c r="AF1821" s="5">
        <f t="shared" si="529"/>
        <v>1896</v>
      </c>
      <c r="AG1821" s="46">
        <v>1818</v>
      </c>
      <c r="AH1821" s="47" t="str">
        <f t="shared" si="519"/>
        <v/>
      </c>
      <c r="AI1821" s="48" t="str">
        <f t="shared" si="520"/>
        <v/>
      </c>
      <c r="AK1821" s="22" t="e">
        <f>TRIM(#REF!)</f>
        <v>#REF!</v>
      </c>
      <c r="AL1821" s="23" t="e">
        <f>IF(#REF!=0,"",#REF!)</f>
        <v>#REF!</v>
      </c>
      <c r="AM1821" s="19" t="e">
        <f>IF(#REF!=0,"",#REF!)</f>
        <v>#REF!</v>
      </c>
      <c r="AN1821" s="23" t="e">
        <f>IF($AK1821="","",#REF!)</f>
        <v>#REF!</v>
      </c>
      <c r="AO1821" s="23" t="e">
        <f t="shared" si="530"/>
        <v>#REF!</v>
      </c>
      <c r="AP1821" s="19" t="e">
        <f>IF(#REF!=0,"",#REF!)</f>
        <v>#REF!</v>
      </c>
      <c r="AQ1821" s="19" t="e">
        <f>IF(#REF!=0,"",#REF!)</f>
        <v>#REF!</v>
      </c>
      <c r="AR1821" s="19" t="e">
        <f>IF(#REF!=0,"",#REF!)</f>
        <v>#REF!</v>
      </c>
      <c r="AS1821" s="19" t="e">
        <f>#REF!</f>
        <v>#REF!</v>
      </c>
    </row>
    <row r="1822" spans="4:45" ht="19.5" thickTop="1" thickBot="1" x14ac:dyDescent="0.25">
      <c r="D1822" s="1" t="str">
        <f t="shared" si="516"/>
        <v/>
      </c>
      <c r="E1822" s="1" t="str">
        <f t="shared" si="517"/>
        <v/>
      </c>
      <c r="K1822" s="19" t="str">
        <f t="shared" si="521"/>
        <v/>
      </c>
      <c r="L1822" s="19">
        <f t="shared" si="531"/>
        <v>10000</v>
      </c>
      <c r="M1822" s="22" t="str">
        <f>TRIM(Data!$N1819)</f>
        <v>Kute Kate</v>
      </c>
      <c r="N1822" s="22" t="str">
        <f>TRIM(Data!$A1819)</f>
        <v>Kute Kate</v>
      </c>
      <c r="O1822" s="23">
        <f>IF(Data!$B1819=0,"",Data!$B1819)</f>
        <v>2009</v>
      </c>
      <c r="P1822" s="19" t="str">
        <f>IF(Data!$C1819=0,"",Data!$C1819)</f>
        <v>1</v>
      </c>
      <c r="Q1822" s="23" t="str">
        <f>IF($M1822="","",Data!$E1819)</f>
        <v>S</v>
      </c>
      <c r="R1822" s="23" t="str">
        <f t="shared" si="522"/>
        <v>S</v>
      </c>
      <c r="S1822" s="23" t="str">
        <f t="shared" si="523"/>
        <v>S</v>
      </c>
      <c r="T1822" s="19" t="str">
        <f>IF(Data!$F1819=0,"",Data!$F1819)</f>
        <v/>
      </c>
      <c r="U1822" s="19" t="str">
        <f>IF(Data!$G1819=0,"",Data!$G1819)</f>
        <v/>
      </c>
      <c r="V1822" s="19" t="str">
        <f>IF(Data!$D1819=0,"",Data!$D1819)</f>
        <v/>
      </c>
      <c r="W1822" s="19" t="str">
        <f>Data!$H1819</f>
        <v>Japonica</v>
      </c>
      <c r="Y1822" s="41" t="e">
        <f t="shared" si="518"/>
        <v>#REF!</v>
      </c>
      <c r="Z1822" s="8">
        <f t="shared" si="524"/>
        <v>10000</v>
      </c>
      <c r="AA1822" s="8" t="str">
        <f t="shared" si="525"/>
        <v>Kute Kate</v>
      </c>
      <c r="AB1822" s="8" t="str">
        <f t="shared" si="526"/>
        <v>S</v>
      </c>
      <c r="AC1822" s="8" t="str">
        <f t="shared" si="527"/>
        <v/>
      </c>
      <c r="AD1822" s="8" t="str">
        <f t="shared" si="532"/>
        <v/>
      </c>
      <c r="AE1822" s="8" t="str">
        <f t="shared" si="528"/>
        <v/>
      </c>
      <c r="AF1822" s="5">
        <f t="shared" si="529"/>
        <v>2009</v>
      </c>
      <c r="AG1822" s="46">
        <v>1819</v>
      </c>
      <c r="AH1822" s="47" t="str">
        <f t="shared" si="519"/>
        <v/>
      </c>
      <c r="AI1822" s="48" t="str">
        <f t="shared" si="520"/>
        <v/>
      </c>
      <c r="AK1822" s="22" t="e">
        <f>TRIM(#REF!)</f>
        <v>#REF!</v>
      </c>
      <c r="AL1822" s="23" t="e">
        <f>IF(#REF!=0,"",#REF!)</f>
        <v>#REF!</v>
      </c>
      <c r="AM1822" s="19" t="e">
        <f>IF(#REF!=0,"",#REF!)</f>
        <v>#REF!</v>
      </c>
      <c r="AN1822" s="23" t="e">
        <f>IF($AK1822="","",#REF!)</f>
        <v>#REF!</v>
      </c>
      <c r="AO1822" s="23" t="e">
        <f t="shared" si="530"/>
        <v>#REF!</v>
      </c>
      <c r="AP1822" s="19" t="e">
        <f>IF(#REF!=0,"",#REF!)</f>
        <v>#REF!</v>
      </c>
      <c r="AQ1822" s="19" t="e">
        <f>IF(#REF!=0,"",#REF!)</f>
        <v>#REF!</v>
      </c>
      <c r="AR1822" s="19" t="e">
        <f>IF(#REF!=0,"",#REF!)</f>
        <v>#REF!</v>
      </c>
      <c r="AS1822" s="19" t="e">
        <f>#REF!</f>
        <v>#REF!</v>
      </c>
    </row>
    <row r="1823" spans="4:45" ht="19.5" thickTop="1" thickBot="1" x14ac:dyDescent="0.25">
      <c r="D1823" s="1" t="str">
        <f t="shared" si="516"/>
        <v/>
      </c>
      <c r="E1823" s="1" t="str">
        <f t="shared" si="517"/>
        <v/>
      </c>
      <c r="K1823" s="19" t="str">
        <f t="shared" si="521"/>
        <v/>
      </c>
      <c r="L1823" s="19">
        <f t="shared" si="531"/>
        <v>10000</v>
      </c>
      <c r="M1823" s="22" t="str">
        <f>TRIM(Data!$N1820)</f>
        <v>Kwan Yuen</v>
      </c>
      <c r="N1823" s="22" t="str">
        <f>TRIM(Data!$A1820)</f>
        <v>Kwan Yuen (R)</v>
      </c>
      <c r="O1823" s="23">
        <f>IF(Data!$B1820=0,"",Data!$B1820)</f>
        <v>1981</v>
      </c>
      <c r="P1823" s="19" t="str">
        <f>IF(Data!$C1820=0,"",Data!$C1820)</f>
        <v>1</v>
      </c>
      <c r="Q1823" s="23" t="str">
        <f>IF($M1823="","",Data!$E1820)</f>
        <v>VL</v>
      </c>
      <c r="R1823" s="23" t="str">
        <f t="shared" si="522"/>
        <v>VL</v>
      </c>
      <c r="S1823" s="23" t="str">
        <f t="shared" si="523"/>
        <v>VL</v>
      </c>
      <c r="T1823" s="19" t="str">
        <f>IF(Data!$F1820=0,"",Data!$F1820)</f>
        <v/>
      </c>
      <c r="U1823" s="19" t="str">
        <f>IF(Data!$G1820=0,"",Data!$G1820)</f>
        <v/>
      </c>
      <c r="V1823" s="19" t="str">
        <f>IF(Data!$D1820=0,"",Data!$D1820)</f>
        <v/>
      </c>
      <c r="W1823" s="19" t="str">
        <f>Data!$H1820</f>
        <v>Reticulata</v>
      </c>
      <c r="Y1823" s="41" t="e">
        <f t="shared" si="518"/>
        <v>#REF!</v>
      </c>
      <c r="Z1823" s="8">
        <f t="shared" si="524"/>
        <v>10000</v>
      </c>
      <c r="AA1823" s="8" t="str">
        <f t="shared" si="525"/>
        <v>Kwan Yuen</v>
      </c>
      <c r="AB1823" s="8" t="str">
        <f t="shared" si="526"/>
        <v>VL</v>
      </c>
      <c r="AC1823" s="8" t="str">
        <f t="shared" si="527"/>
        <v/>
      </c>
      <c r="AD1823" s="8" t="str">
        <f t="shared" si="532"/>
        <v/>
      </c>
      <c r="AE1823" s="8" t="str">
        <f t="shared" si="528"/>
        <v/>
      </c>
      <c r="AF1823" s="5">
        <f t="shared" si="529"/>
        <v>1981</v>
      </c>
      <c r="AG1823" s="46">
        <v>1820</v>
      </c>
      <c r="AH1823" s="47" t="str">
        <f t="shared" si="519"/>
        <v/>
      </c>
      <c r="AI1823" s="48" t="str">
        <f t="shared" si="520"/>
        <v/>
      </c>
      <c r="AK1823" s="22" t="e">
        <f>TRIM(#REF!)</f>
        <v>#REF!</v>
      </c>
      <c r="AL1823" s="23" t="e">
        <f>IF(#REF!=0,"",#REF!)</f>
        <v>#REF!</v>
      </c>
      <c r="AM1823" s="19" t="e">
        <f>IF(#REF!=0,"",#REF!)</f>
        <v>#REF!</v>
      </c>
      <c r="AN1823" s="23" t="e">
        <f>IF($AK1823="","",#REF!)</f>
        <v>#REF!</v>
      </c>
      <c r="AO1823" s="23" t="e">
        <f t="shared" si="530"/>
        <v>#REF!</v>
      </c>
      <c r="AP1823" s="19" t="e">
        <f>IF(#REF!=0,"",#REF!)</f>
        <v>#REF!</v>
      </c>
      <c r="AQ1823" s="19" t="e">
        <f>IF(#REF!=0,"",#REF!)</f>
        <v>#REF!</v>
      </c>
      <c r="AR1823" s="19" t="e">
        <f>IF(#REF!=0,"",#REF!)</f>
        <v>#REF!</v>
      </c>
      <c r="AS1823" s="19" t="e">
        <f>#REF!</f>
        <v>#REF!</v>
      </c>
    </row>
    <row r="1824" spans="4:45" ht="19.5" thickTop="1" thickBot="1" x14ac:dyDescent="0.25">
      <c r="D1824" s="1" t="str">
        <f t="shared" si="516"/>
        <v/>
      </c>
      <c r="E1824" s="1" t="str">
        <f t="shared" si="517"/>
        <v/>
      </c>
      <c r="K1824" s="19" t="str">
        <f t="shared" si="521"/>
        <v/>
      </c>
      <c r="L1824" s="19">
        <f t="shared" si="531"/>
        <v>10000</v>
      </c>
      <c r="M1824" s="22" t="str">
        <f>TRIM(Data!$N1821)</f>
        <v>Kwan Yuen Special</v>
      </c>
      <c r="N1824" s="22" t="str">
        <f>TRIM(Data!$A1821)</f>
        <v>Kwan Yuen Special (R)</v>
      </c>
      <c r="O1824" s="23">
        <f>IF(Data!$B1821=0,"",Data!$B1821)</f>
        <v>2009</v>
      </c>
      <c r="P1824" s="19" t="str">
        <f>IF(Data!$C1821=0,"",Data!$C1821)</f>
        <v>1</v>
      </c>
      <c r="Q1824" s="23" t="str">
        <f>IF($M1824="","",Data!$E1821)</f>
        <v>L</v>
      </c>
      <c r="R1824" s="23" t="str">
        <f t="shared" si="522"/>
        <v>L</v>
      </c>
      <c r="S1824" s="23" t="str">
        <f t="shared" si="523"/>
        <v>L</v>
      </c>
      <c r="T1824" s="19" t="str">
        <f>IF(Data!$F1821=0,"",Data!$F1821)</f>
        <v/>
      </c>
      <c r="U1824" s="19" t="str">
        <f>IF(Data!$G1821=0,"",Data!$G1821)</f>
        <v/>
      </c>
      <c r="V1824" s="19" t="str">
        <f>IF(Data!$D1821=0,"",Data!$D1821)</f>
        <v/>
      </c>
      <c r="W1824" s="19" t="str">
        <f>Data!$H1821</f>
        <v>Reticulata</v>
      </c>
      <c r="Y1824" s="41" t="e">
        <f t="shared" si="518"/>
        <v>#REF!</v>
      </c>
      <c r="Z1824" s="8">
        <f t="shared" si="524"/>
        <v>10000</v>
      </c>
      <c r="AA1824" s="8" t="str">
        <f t="shared" si="525"/>
        <v>Kwan Yuen Special</v>
      </c>
      <c r="AB1824" s="8" t="str">
        <f t="shared" si="526"/>
        <v>L</v>
      </c>
      <c r="AC1824" s="8" t="str">
        <f t="shared" si="527"/>
        <v/>
      </c>
      <c r="AD1824" s="8" t="str">
        <f t="shared" si="532"/>
        <v/>
      </c>
      <c r="AE1824" s="8" t="str">
        <f t="shared" si="528"/>
        <v/>
      </c>
      <c r="AF1824" s="5">
        <f t="shared" si="529"/>
        <v>2009</v>
      </c>
      <c r="AG1824" s="46">
        <v>1821</v>
      </c>
      <c r="AH1824" s="47" t="str">
        <f t="shared" si="519"/>
        <v/>
      </c>
      <c r="AI1824" s="48" t="str">
        <f t="shared" si="520"/>
        <v/>
      </c>
      <c r="AK1824" s="22" t="e">
        <f>TRIM(#REF!)</f>
        <v>#REF!</v>
      </c>
      <c r="AL1824" s="23" t="e">
        <f>IF(#REF!=0,"",#REF!)</f>
        <v>#REF!</v>
      </c>
      <c r="AM1824" s="19" t="e">
        <f>IF(#REF!=0,"",#REF!)</f>
        <v>#REF!</v>
      </c>
      <c r="AN1824" s="23" t="e">
        <f>IF($AK1824="","",#REF!)</f>
        <v>#REF!</v>
      </c>
      <c r="AO1824" s="23" t="e">
        <f t="shared" si="530"/>
        <v>#REF!</v>
      </c>
      <c r="AP1824" s="19" t="e">
        <f>IF(#REF!=0,"",#REF!)</f>
        <v>#REF!</v>
      </c>
      <c r="AQ1824" s="19" t="e">
        <f>IF(#REF!=0,"",#REF!)</f>
        <v>#REF!</v>
      </c>
      <c r="AR1824" s="19" t="e">
        <f>IF(#REF!=0,"",#REF!)</f>
        <v>#REF!</v>
      </c>
      <c r="AS1824" s="19" t="e">
        <f>#REF!</f>
        <v>#REF!</v>
      </c>
    </row>
    <row r="1825" spans="4:45" ht="19.5" thickTop="1" thickBot="1" x14ac:dyDescent="0.25">
      <c r="D1825" s="1" t="str">
        <f t="shared" si="516"/>
        <v/>
      </c>
      <c r="E1825" s="1" t="str">
        <f t="shared" si="517"/>
        <v/>
      </c>
      <c r="K1825" s="19" t="str">
        <f t="shared" si="521"/>
        <v/>
      </c>
      <c r="L1825" s="19">
        <f t="shared" si="531"/>
        <v>10000</v>
      </c>
      <c r="M1825" s="22" t="str">
        <f>TRIM(Data!$N1822)</f>
        <v>Kyle</v>
      </c>
      <c r="N1825" s="22" t="str">
        <f>TRIM(Data!$A1822)</f>
        <v>Kyle</v>
      </c>
      <c r="O1825" s="23">
        <f>IF(Data!$B1822=0,"",Data!$B1822)</f>
        <v>2013</v>
      </c>
      <c r="P1825" s="19" t="str">
        <f>IF(Data!$C1822=0,"",Data!$C1822)</f>
        <v>1</v>
      </c>
      <c r="Q1825" s="23" t="str">
        <f>IF($M1825="","",Data!$E1822)</f>
        <v>L</v>
      </c>
      <c r="R1825" s="23" t="str">
        <f t="shared" si="522"/>
        <v>L</v>
      </c>
      <c r="S1825" s="23" t="str">
        <f t="shared" si="523"/>
        <v>L</v>
      </c>
      <c r="T1825" s="19" t="str">
        <f>IF(Data!$F1822=0,"",Data!$F1822)</f>
        <v/>
      </c>
      <c r="U1825" s="19" t="str">
        <f>IF(Data!$G1822=0,"",Data!$G1822)</f>
        <v/>
      </c>
      <c r="V1825" s="19" t="str">
        <f>IF(Data!$D1822=0,"",Data!$D1822)</f>
        <v/>
      </c>
      <c r="W1825" s="19" t="str">
        <f>Data!$H1822</f>
        <v>Japonica</v>
      </c>
      <c r="Y1825" s="41" t="e">
        <f t="shared" si="518"/>
        <v>#REF!</v>
      </c>
      <c r="Z1825" s="8">
        <f t="shared" si="524"/>
        <v>10000</v>
      </c>
      <c r="AA1825" s="8" t="str">
        <f t="shared" si="525"/>
        <v>Kyle</v>
      </c>
      <c r="AB1825" s="8" t="str">
        <f t="shared" si="526"/>
        <v>L</v>
      </c>
      <c r="AC1825" s="8" t="str">
        <f t="shared" si="527"/>
        <v/>
      </c>
      <c r="AD1825" s="8" t="str">
        <f t="shared" si="532"/>
        <v/>
      </c>
      <c r="AE1825" s="8" t="str">
        <f t="shared" si="528"/>
        <v/>
      </c>
      <c r="AF1825" s="5">
        <f t="shared" si="529"/>
        <v>2013</v>
      </c>
      <c r="AG1825" s="46">
        <v>1822</v>
      </c>
      <c r="AH1825" s="47" t="str">
        <f t="shared" si="519"/>
        <v/>
      </c>
      <c r="AI1825" s="48" t="str">
        <f t="shared" si="520"/>
        <v/>
      </c>
      <c r="AK1825" s="22" t="e">
        <f>TRIM(#REF!)</f>
        <v>#REF!</v>
      </c>
      <c r="AL1825" s="23" t="e">
        <f>IF(#REF!=0,"",#REF!)</f>
        <v>#REF!</v>
      </c>
      <c r="AM1825" s="19" t="e">
        <f>IF(#REF!=0,"",#REF!)</f>
        <v>#REF!</v>
      </c>
      <c r="AN1825" s="23" t="e">
        <f>IF($AK1825="","",#REF!)</f>
        <v>#REF!</v>
      </c>
      <c r="AO1825" s="23" t="e">
        <f t="shared" si="530"/>
        <v>#REF!</v>
      </c>
      <c r="AP1825" s="19" t="e">
        <f>IF(#REF!=0,"",#REF!)</f>
        <v>#REF!</v>
      </c>
      <c r="AQ1825" s="19" t="e">
        <f>IF(#REF!=0,"",#REF!)</f>
        <v>#REF!</v>
      </c>
      <c r="AR1825" s="19" t="e">
        <f>IF(#REF!=0,"",#REF!)</f>
        <v>#REF!</v>
      </c>
      <c r="AS1825" s="19" t="e">
        <f>#REF!</f>
        <v>#REF!</v>
      </c>
    </row>
    <row r="1826" spans="4:45" ht="19.5" thickTop="1" thickBot="1" x14ac:dyDescent="0.25">
      <c r="D1826" s="1" t="str">
        <f t="shared" si="516"/>
        <v/>
      </c>
      <c r="E1826" s="1" t="str">
        <f t="shared" si="517"/>
        <v/>
      </c>
      <c r="K1826" s="19" t="str">
        <f t="shared" si="521"/>
        <v/>
      </c>
      <c r="L1826" s="19">
        <f t="shared" si="531"/>
        <v>10000</v>
      </c>
      <c r="M1826" s="22" t="str">
        <f>TRIM(Data!$N1823)</f>
        <v>Kyle White</v>
      </c>
      <c r="N1826" s="22" t="str">
        <f>TRIM(Data!$A1823)</f>
        <v>Kyle White</v>
      </c>
      <c r="O1826" s="23">
        <f>IF(Data!$B1823=0,"",Data!$B1823)</f>
        <v>2013</v>
      </c>
      <c r="P1826" s="19" t="str">
        <f>IF(Data!$C1823=0,"",Data!$C1823)</f>
        <v>1</v>
      </c>
      <c r="Q1826" s="23" t="str">
        <f>IF($M1826="","",Data!$E1823)</f>
        <v>M</v>
      </c>
      <c r="R1826" s="23" t="str">
        <f t="shared" si="522"/>
        <v>M</v>
      </c>
      <c r="S1826" s="23" t="str">
        <f t="shared" si="523"/>
        <v>M</v>
      </c>
      <c r="T1826" s="19" t="str">
        <f>IF(Data!$F1823=0,"",Data!$F1823)</f>
        <v>WHITE</v>
      </c>
      <c r="U1826" s="19" t="str">
        <f>IF(Data!$G1823=0,"",Data!$G1823)</f>
        <v/>
      </c>
      <c r="V1826" s="19" t="str">
        <f>IF(Data!$D1823=0,"",Data!$D1823)</f>
        <v/>
      </c>
      <c r="W1826" s="19" t="str">
        <f>Data!$H1823</f>
        <v>Japonica</v>
      </c>
      <c r="Y1826" s="41" t="e">
        <f t="shared" si="518"/>
        <v>#REF!</v>
      </c>
      <c r="Z1826" s="8">
        <f t="shared" si="524"/>
        <v>10000</v>
      </c>
      <c r="AA1826" s="8" t="str">
        <f t="shared" si="525"/>
        <v>Kyle White</v>
      </c>
      <c r="AB1826" s="8" t="str">
        <f t="shared" si="526"/>
        <v>M</v>
      </c>
      <c r="AC1826" s="8" t="str">
        <f t="shared" si="527"/>
        <v>WHITE</v>
      </c>
      <c r="AD1826" s="8" t="str">
        <f t="shared" si="532"/>
        <v/>
      </c>
      <c r="AE1826" s="8" t="str">
        <f t="shared" si="528"/>
        <v/>
      </c>
      <c r="AF1826" s="5">
        <f t="shared" si="529"/>
        <v>2013</v>
      </c>
      <c r="AG1826" s="46">
        <v>1823</v>
      </c>
      <c r="AH1826" s="47" t="str">
        <f t="shared" si="519"/>
        <v/>
      </c>
      <c r="AI1826" s="48" t="str">
        <f t="shared" si="520"/>
        <v/>
      </c>
      <c r="AK1826" s="22" t="e">
        <f>TRIM(#REF!)</f>
        <v>#REF!</v>
      </c>
      <c r="AL1826" s="23" t="e">
        <f>IF(#REF!=0,"",#REF!)</f>
        <v>#REF!</v>
      </c>
      <c r="AM1826" s="19" t="e">
        <f>IF(#REF!=0,"",#REF!)</f>
        <v>#REF!</v>
      </c>
      <c r="AN1826" s="23" t="e">
        <f>IF($AK1826="","",#REF!)</f>
        <v>#REF!</v>
      </c>
      <c r="AO1826" s="23" t="e">
        <f t="shared" si="530"/>
        <v>#REF!</v>
      </c>
      <c r="AP1826" s="19" t="e">
        <f>IF(#REF!=0,"",#REF!)</f>
        <v>#REF!</v>
      </c>
      <c r="AQ1826" s="19" t="e">
        <f>IF(#REF!=0,"",#REF!)</f>
        <v>#REF!</v>
      </c>
      <c r="AR1826" s="19" t="e">
        <f>IF(#REF!=0,"",#REF!)</f>
        <v>#REF!</v>
      </c>
      <c r="AS1826" s="19" t="e">
        <f>#REF!</f>
        <v>#REF!</v>
      </c>
    </row>
    <row r="1827" spans="4:45" ht="19.5" thickTop="1" thickBot="1" x14ac:dyDescent="0.25">
      <c r="D1827" s="1" t="str">
        <f t="shared" si="516"/>
        <v/>
      </c>
      <c r="E1827" s="1" t="str">
        <f t="shared" si="517"/>
        <v/>
      </c>
      <c r="K1827" s="19" t="str">
        <f t="shared" si="521"/>
        <v/>
      </c>
      <c r="L1827" s="19">
        <f t="shared" si="531"/>
        <v>10000</v>
      </c>
      <c r="M1827" s="22" t="str">
        <f>TRIM(Data!$N1824)</f>
        <v>Kyo-kanoko</v>
      </c>
      <c r="N1827" s="22" t="str">
        <f>TRIM(Data!$A1824)</f>
        <v>Kyo-kanoko</v>
      </c>
      <c r="O1827" s="23">
        <f>IF(Data!$B1824=0,"",Data!$B1824)</f>
        <v>1930</v>
      </c>
      <c r="P1827" s="19" t="str">
        <f>IF(Data!$C1824=0,"",Data!$C1824)</f>
        <v>1</v>
      </c>
      <c r="Q1827" s="23" t="str">
        <f>IF($M1827="","",Data!$E1824)</f>
        <v>M</v>
      </c>
      <c r="R1827" s="23" t="str">
        <f t="shared" si="522"/>
        <v>M</v>
      </c>
      <c r="S1827" s="23" t="str">
        <f t="shared" si="523"/>
        <v>M</v>
      </c>
      <c r="T1827" s="19" t="str">
        <f>IF(Data!$F1824=0,"",Data!$F1824)</f>
        <v/>
      </c>
      <c r="U1827" s="19" t="str">
        <f>IF(Data!$G1824=0,"",Data!$G1824)</f>
        <v/>
      </c>
      <c r="V1827" s="19" t="str">
        <f>IF(Data!$D1824=0,"",Data!$D1824)</f>
        <v/>
      </c>
      <c r="W1827" s="19" t="str">
        <f>Data!$H1824</f>
        <v>Japonica</v>
      </c>
      <c r="Y1827" s="41" t="e">
        <f t="shared" si="518"/>
        <v>#REF!</v>
      </c>
      <c r="Z1827" s="8">
        <f t="shared" si="524"/>
        <v>10000</v>
      </c>
      <c r="AA1827" s="8" t="str">
        <f t="shared" si="525"/>
        <v>Kyo-kanoko</v>
      </c>
      <c r="AB1827" s="8" t="str">
        <f t="shared" si="526"/>
        <v>M</v>
      </c>
      <c r="AC1827" s="8" t="str">
        <f t="shared" si="527"/>
        <v/>
      </c>
      <c r="AD1827" s="8" t="str">
        <f t="shared" si="532"/>
        <v/>
      </c>
      <c r="AE1827" s="8" t="str">
        <f t="shared" si="528"/>
        <v/>
      </c>
      <c r="AF1827" s="5">
        <f t="shared" si="529"/>
        <v>1930</v>
      </c>
      <c r="AG1827" s="46">
        <v>1824</v>
      </c>
      <c r="AH1827" s="47" t="str">
        <f t="shared" si="519"/>
        <v/>
      </c>
      <c r="AI1827" s="48" t="str">
        <f t="shared" si="520"/>
        <v/>
      </c>
      <c r="AK1827" s="22" t="e">
        <f>TRIM(#REF!)</f>
        <v>#REF!</v>
      </c>
      <c r="AL1827" s="23" t="e">
        <f>IF(#REF!=0,"",#REF!)</f>
        <v>#REF!</v>
      </c>
      <c r="AM1827" s="19" t="e">
        <f>IF(#REF!=0,"",#REF!)</f>
        <v>#REF!</v>
      </c>
      <c r="AN1827" s="23" t="e">
        <f>IF($AK1827="","",#REF!)</f>
        <v>#REF!</v>
      </c>
      <c r="AO1827" s="23" t="e">
        <f t="shared" si="530"/>
        <v>#REF!</v>
      </c>
      <c r="AP1827" s="19" t="e">
        <f>IF(#REF!=0,"",#REF!)</f>
        <v>#REF!</v>
      </c>
      <c r="AQ1827" s="19" t="e">
        <f>IF(#REF!=0,"",#REF!)</f>
        <v>#REF!</v>
      </c>
      <c r="AR1827" s="19" t="e">
        <f>IF(#REF!=0,"",#REF!)</f>
        <v>#REF!</v>
      </c>
      <c r="AS1827" s="19" t="e">
        <f>#REF!</f>
        <v>#REF!</v>
      </c>
    </row>
    <row r="1828" spans="4:45" ht="19.5" thickTop="1" thickBot="1" x14ac:dyDescent="0.25">
      <c r="D1828" s="1" t="str">
        <f t="shared" si="516"/>
        <v/>
      </c>
      <c r="E1828" s="1" t="str">
        <f t="shared" si="517"/>
        <v/>
      </c>
      <c r="K1828" s="19" t="str">
        <f t="shared" si="521"/>
        <v/>
      </c>
      <c r="L1828" s="19">
        <f t="shared" si="531"/>
        <v>10000</v>
      </c>
      <c r="M1828" s="22" t="str">
        <f>TRIM(Data!$N1825)</f>
        <v>L. H. Paul</v>
      </c>
      <c r="N1828" s="22" t="str">
        <f>TRIM(Data!$A1825)</f>
        <v>L. H. Paul (R)</v>
      </c>
      <c r="O1828" s="23">
        <f>IF(Data!$B1825=0,"",Data!$B1825)</f>
        <v>1996</v>
      </c>
      <c r="P1828" s="19" t="str">
        <f>IF(Data!$C1825=0,"",Data!$C1825)</f>
        <v>1</v>
      </c>
      <c r="Q1828" s="23" t="str">
        <f>IF($M1828="","",Data!$E1825)</f>
        <v>VL</v>
      </c>
      <c r="R1828" s="23" t="str">
        <f t="shared" si="522"/>
        <v>VL</v>
      </c>
      <c r="S1828" s="23" t="str">
        <f t="shared" si="523"/>
        <v>VL</v>
      </c>
      <c r="T1828" s="19" t="str">
        <f>IF(Data!$F1825=0,"",Data!$F1825)</f>
        <v/>
      </c>
      <c r="U1828" s="19" t="str">
        <f>IF(Data!$G1825=0,"",Data!$G1825)</f>
        <v/>
      </c>
      <c r="V1828" s="19" t="str">
        <f>IF(Data!$D1825=0,"",Data!$D1825)</f>
        <v/>
      </c>
      <c r="W1828" s="19" t="str">
        <f>Data!$H1825</f>
        <v>Reticulata</v>
      </c>
      <c r="Y1828" s="41" t="e">
        <f t="shared" si="518"/>
        <v>#REF!</v>
      </c>
      <c r="Z1828" s="8">
        <f t="shared" si="524"/>
        <v>10000</v>
      </c>
      <c r="AA1828" s="8" t="str">
        <f t="shared" si="525"/>
        <v>L. H. Paul</v>
      </c>
      <c r="AB1828" s="8" t="str">
        <f t="shared" si="526"/>
        <v>VL</v>
      </c>
      <c r="AC1828" s="8" t="str">
        <f t="shared" si="527"/>
        <v/>
      </c>
      <c r="AD1828" s="8" t="str">
        <f t="shared" si="532"/>
        <v/>
      </c>
      <c r="AE1828" s="8" t="str">
        <f t="shared" si="528"/>
        <v/>
      </c>
      <c r="AF1828" s="5">
        <f t="shared" si="529"/>
        <v>1996</v>
      </c>
      <c r="AG1828" s="46">
        <v>1825</v>
      </c>
      <c r="AH1828" s="47" t="str">
        <f t="shared" si="519"/>
        <v/>
      </c>
      <c r="AI1828" s="48" t="str">
        <f t="shared" si="520"/>
        <v/>
      </c>
      <c r="AK1828" s="22" t="e">
        <f>TRIM(#REF!)</f>
        <v>#REF!</v>
      </c>
      <c r="AL1828" s="23" t="e">
        <f>IF(#REF!=0,"",#REF!)</f>
        <v>#REF!</v>
      </c>
      <c r="AM1828" s="19" t="e">
        <f>IF(#REF!=0,"",#REF!)</f>
        <v>#REF!</v>
      </c>
      <c r="AN1828" s="23" t="e">
        <f>IF($AK1828="","",#REF!)</f>
        <v>#REF!</v>
      </c>
      <c r="AO1828" s="23" t="e">
        <f t="shared" si="530"/>
        <v>#REF!</v>
      </c>
      <c r="AP1828" s="19" t="e">
        <f>IF(#REF!=0,"",#REF!)</f>
        <v>#REF!</v>
      </c>
      <c r="AQ1828" s="19" t="e">
        <f>IF(#REF!=0,"",#REF!)</f>
        <v>#REF!</v>
      </c>
      <c r="AR1828" s="19" t="e">
        <f>IF(#REF!=0,"",#REF!)</f>
        <v>#REF!</v>
      </c>
      <c r="AS1828" s="19" t="e">
        <f>#REF!</f>
        <v>#REF!</v>
      </c>
    </row>
    <row r="1829" spans="4:45" ht="19.5" thickTop="1" thickBot="1" x14ac:dyDescent="0.25">
      <c r="D1829" s="1" t="str">
        <f t="shared" si="516"/>
        <v/>
      </c>
      <c r="E1829" s="1" t="str">
        <f t="shared" si="517"/>
        <v/>
      </c>
      <c r="K1829" s="19" t="str">
        <f t="shared" si="521"/>
        <v/>
      </c>
      <c r="L1829" s="19">
        <f t="shared" si="531"/>
        <v>10000</v>
      </c>
      <c r="M1829" s="22" t="str">
        <f>TRIM(Data!$N1826)</f>
        <v>La Belle France</v>
      </c>
      <c r="N1829" s="22" t="str">
        <f>TRIM(Data!$A1826)</f>
        <v>La Belle France</v>
      </c>
      <c r="O1829" s="23">
        <f>IF(Data!$B1826=0,"",Data!$B1826)</f>
        <v>1983</v>
      </c>
      <c r="P1829" s="19" t="str">
        <f>IF(Data!$C1826=0,"",Data!$C1826)</f>
        <v>1</v>
      </c>
      <c r="Q1829" s="23" t="str">
        <f>IF($M1829="","",Data!$E1826)</f>
        <v>M</v>
      </c>
      <c r="R1829" s="23" t="str">
        <f t="shared" si="522"/>
        <v>M</v>
      </c>
      <c r="S1829" s="23" t="str">
        <f t="shared" si="523"/>
        <v>M</v>
      </c>
      <c r="T1829" s="19" t="str">
        <f>IF(Data!$F1826=0,"",Data!$F1826)</f>
        <v/>
      </c>
      <c r="U1829" s="19" t="str">
        <f>IF(Data!$G1826=0,"",Data!$G1826)</f>
        <v/>
      </c>
      <c r="V1829" s="19" t="str">
        <f>IF(Data!$D1826=0,"",Data!$D1826)</f>
        <v/>
      </c>
      <c r="W1829" s="19" t="str">
        <f>Data!$H1826</f>
        <v>Japonica</v>
      </c>
      <c r="Y1829" s="41" t="e">
        <f t="shared" si="518"/>
        <v>#REF!</v>
      </c>
      <c r="Z1829" s="8">
        <f t="shared" si="524"/>
        <v>10000</v>
      </c>
      <c r="AA1829" s="8" t="str">
        <f t="shared" si="525"/>
        <v>La Belle France</v>
      </c>
      <c r="AB1829" s="8" t="str">
        <f t="shared" si="526"/>
        <v>M</v>
      </c>
      <c r="AC1829" s="8" t="str">
        <f t="shared" si="527"/>
        <v/>
      </c>
      <c r="AD1829" s="8" t="str">
        <f t="shared" si="532"/>
        <v/>
      </c>
      <c r="AE1829" s="8" t="str">
        <f t="shared" si="528"/>
        <v/>
      </c>
      <c r="AF1829" s="5">
        <f t="shared" si="529"/>
        <v>1983</v>
      </c>
      <c r="AG1829" s="46">
        <v>1826</v>
      </c>
      <c r="AH1829" s="47" t="str">
        <f t="shared" si="519"/>
        <v/>
      </c>
      <c r="AI1829" s="48" t="str">
        <f t="shared" si="520"/>
        <v/>
      </c>
      <c r="AK1829" s="22" t="e">
        <f>TRIM(#REF!)</f>
        <v>#REF!</v>
      </c>
      <c r="AL1829" s="23" t="e">
        <f>IF(#REF!=0,"",#REF!)</f>
        <v>#REF!</v>
      </c>
      <c r="AM1829" s="19" t="e">
        <f>IF(#REF!=0,"",#REF!)</f>
        <v>#REF!</v>
      </c>
      <c r="AN1829" s="23" t="e">
        <f>IF($AK1829="","",#REF!)</f>
        <v>#REF!</v>
      </c>
      <c r="AO1829" s="23" t="e">
        <f t="shared" si="530"/>
        <v>#REF!</v>
      </c>
      <c r="AP1829" s="19" t="e">
        <f>IF(#REF!=0,"",#REF!)</f>
        <v>#REF!</v>
      </c>
      <c r="AQ1829" s="19" t="e">
        <f>IF(#REF!=0,"",#REF!)</f>
        <v>#REF!</v>
      </c>
      <c r="AR1829" s="19" t="e">
        <f>IF(#REF!=0,"",#REF!)</f>
        <v>#REF!</v>
      </c>
      <c r="AS1829" s="19" t="e">
        <f>#REF!</f>
        <v>#REF!</v>
      </c>
    </row>
    <row r="1830" spans="4:45" ht="19.5" thickTop="1" thickBot="1" x14ac:dyDescent="0.25">
      <c r="D1830" s="1" t="str">
        <f t="shared" si="516"/>
        <v/>
      </c>
      <c r="E1830" s="1" t="str">
        <f t="shared" si="517"/>
        <v/>
      </c>
      <c r="K1830" s="19" t="str">
        <f t="shared" si="521"/>
        <v/>
      </c>
      <c r="L1830" s="19">
        <f t="shared" si="531"/>
        <v>10000</v>
      </c>
      <c r="M1830" s="22" t="str">
        <f>TRIM(Data!$N1827)</f>
        <v>La Peppermint</v>
      </c>
      <c r="N1830" s="22" t="str">
        <f>TRIM(Data!$A1827)</f>
        <v>La Peppermint (Brilliant)</v>
      </c>
      <c r="O1830" s="23">
        <f>IF(Data!$B1827=0,"",Data!$B1827)</f>
        <v>1934</v>
      </c>
      <c r="P1830" s="19" t="str">
        <f>IF(Data!$C1827=0,"",Data!$C1827)</f>
        <v>1</v>
      </c>
      <c r="Q1830" s="23" t="str">
        <f>IF($M1830="","",Data!$E1827)</f>
        <v>M</v>
      </c>
      <c r="R1830" s="23" t="str">
        <f t="shared" si="522"/>
        <v>M</v>
      </c>
      <c r="S1830" s="23" t="str">
        <f t="shared" si="523"/>
        <v>M</v>
      </c>
      <c r="T1830" s="19" t="str">
        <f>IF(Data!$F1827=0,"",Data!$F1827)</f>
        <v/>
      </c>
      <c r="U1830" s="19" t="str">
        <f>IF(Data!$G1827=0,"",Data!$G1827)</f>
        <v/>
      </c>
      <c r="V1830" s="19" t="str">
        <f>IF(Data!$D1827=0,"",Data!$D1827)</f>
        <v/>
      </c>
      <c r="W1830" s="19" t="str">
        <f>Data!$H1827</f>
        <v>Japonica</v>
      </c>
      <c r="Y1830" s="41" t="e">
        <f t="shared" si="518"/>
        <v>#REF!</v>
      </c>
      <c r="Z1830" s="8">
        <f t="shared" si="524"/>
        <v>10000</v>
      </c>
      <c r="AA1830" s="8" t="str">
        <f t="shared" si="525"/>
        <v>La Peppermint</v>
      </c>
      <c r="AB1830" s="8" t="str">
        <f t="shared" si="526"/>
        <v>M</v>
      </c>
      <c r="AC1830" s="8" t="str">
        <f t="shared" si="527"/>
        <v/>
      </c>
      <c r="AD1830" s="8" t="str">
        <f t="shared" si="532"/>
        <v/>
      </c>
      <c r="AE1830" s="8" t="str">
        <f t="shared" si="528"/>
        <v/>
      </c>
      <c r="AF1830" s="5">
        <f t="shared" si="529"/>
        <v>1934</v>
      </c>
      <c r="AG1830" s="46">
        <v>1827</v>
      </c>
      <c r="AH1830" s="47" t="str">
        <f t="shared" si="519"/>
        <v/>
      </c>
      <c r="AI1830" s="48" t="str">
        <f t="shared" si="520"/>
        <v/>
      </c>
      <c r="AK1830" s="22" t="e">
        <f>TRIM(#REF!)</f>
        <v>#REF!</v>
      </c>
      <c r="AL1830" s="23" t="e">
        <f>IF(#REF!=0,"",#REF!)</f>
        <v>#REF!</v>
      </c>
      <c r="AM1830" s="19" t="e">
        <f>IF(#REF!=0,"",#REF!)</f>
        <v>#REF!</v>
      </c>
      <c r="AN1830" s="23" t="e">
        <f>IF($AK1830="","",#REF!)</f>
        <v>#REF!</v>
      </c>
      <c r="AO1830" s="23" t="e">
        <f t="shared" si="530"/>
        <v>#REF!</v>
      </c>
      <c r="AP1830" s="19" t="e">
        <f>IF(#REF!=0,"",#REF!)</f>
        <v>#REF!</v>
      </c>
      <c r="AQ1830" s="19" t="e">
        <f>IF(#REF!=0,"",#REF!)</f>
        <v>#REF!</v>
      </c>
      <c r="AR1830" s="19" t="e">
        <f>IF(#REF!=0,"",#REF!)</f>
        <v>#REF!</v>
      </c>
      <c r="AS1830" s="19" t="e">
        <f>#REF!</f>
        <v>#REF!</v>
      </c>
    </row>
    <row r="1831" spans="4:45" ht="19.5" thickTop="1" thickBot="1" x14ac:dyDescent="0.25">
      <c r="D1831" s="1" t="str">
        <f t="shared" si="516"/>
        <v/>
      </c>
      <c r="E1831" s="1" t="str">
        <f t="shared" si="517"/>
        <v/>
      </c>
      <c r="K1831" s="19" t="str">
        <f t="shared" si="521"/>
        <v/>
      </c>
      <c r="L1831" s="19">
        <f t="shared" si="531"/>
        <v>10000</v>
      </c>
      <c r="M1831" s="22" t="str">
        <f>TRIM(Data!$N1828)</f>
        <v>La Sandra</v>
      </c>
      <c r="N1831" s="22" t="str">
        <f>TRIM(Data!$A1828)</f>
        <v>La Sandra</v>
      </c>
      <c r="O1831" s="23">
        <f>IF(Data!$B1828=0,"",Data!$B1828)</f>
        <v>1979</v>
      </c>
      <c r="P1831" s="19" t="str">
        <f>IF(Data!$C1828=0,"",Data!$C1828)</f>
        <v/>
      </c>
      <c r="Q1831" s="23" t="str">
        <f>IF($M1831="","",Data!$E1828)</f>
        <v>M-L</v>
      </c>
      <c r="R1831" s="23" t="str">
        <f t="shared" si="522"/>
        <v>M</v>
      </c>
      <c r="S1831" s="23" t="str">
        <f t="shared" si="523"/>
        <v>M</v>
      </c>
      <c r="T1831" s="19" t="str">
        <f>IF(Data!$F1828=0,"",Data!$F1828)</f>
        <v/>
      </c>
      <c r="U1831" s="19" t="str">
        <f>IF(Data!$G1828=0,"",Data!$G1828)</f>
        <v/>
      </c>
      <c r="V1831" s="19" t="str">
        <f>IF(Data!$D1828=0,"",Data!$D1828)</f>
        <v/>
      </c>
      <c r="W1831" s="19" t="str">
        <f>Data!$H1828</f>
        <v>Japonica</v>
      </c>
      <c r="Y1831" s="41" t="e">
        <f t="shared" si="518"/>
        <v>#REF!</v>
      </c>
      <c r="Z1831" s="8">
        <f t="shared" si="524"/>
        <v>10000</v>
      </c>
      <c r="AA1831" s="8" t="str">
        <f t="shared" si="525"/>
        <v>La Sandra</v>
      </c>
      <c r="AB1831" s="8" t="str">
        <f t="shared" si="526"/>
        <v>M</v>
      </c>
      <c r="AC1831" s="8" t="str">
        <f t="shared" si="527"/>
        <v/>
      </c>
      <c r="AD1831" s="8" t="str">
        <f t="shared" si="532"/>
        <v/>
      </c>
      <c r="AE1831" s="8" t="str">
        <f t="shared" si="528"/>
        <v/>
      </c>
      <c r="AF1831" s="5">
        <f t="shared" si="529"/>
        <v>1979</v>
      </c>
      <c r="AG1831" s="46">
        <v>1828</v>
      </c>
      <c r="AH1831" s="47" t="str">
        <f t="shared" si="519"/>
        <v/>
      </c>
      <c r="AI1831" s="48" t="str">
        <f t="shared" si="520"/>
        <v/>
      </c>
      <c r="AK1831" s="22" t="e">
        <f>TRIM(#REF!)</f>
        <v>#REF!</v>
      </c>
      <c r="AL1831" s="23" t="e">
        <f>IF(#REF!=0,"",#REF!)</f>
        <v>#REF!</v>
      </c>
      <c r="AM1831" s="19" t="e">
        <f>IF(#REF!=0,"",#REF!)</f>
        <v>#REF!</v>
      </c>
      <c r="AN1831" s="23" t="e">
        <f>IF($AK1831="","",#REF!)</f>
        <v>#REF!</v>
      </c>
      <c r="AO1831" s="23" t="e">
        <f t="shared" si="530"/>
        <v>#REF!</v>
      </c>
      <c r="AP1831" s="19" t="e">
        <f>IF(#REF!=0,"",#REF!)</f>
        <v>#REF!</v>
      </c>
      <c r="AQ1831" s="19" t="e">
        <f>IF(#REF!=0,"",#REF!)</f>
        <v>#REF!</v>
      </c>
      <c r="AR1831" s="19" t="e">
        <f>IF(#REF!=0,"",#REF!)</f>
        <v>#REF!</v>
      </c>
      <c r="AS1831" s="19" t="e">
        <f>#REF!</f>
        <v>#REF!</v>
      </c>
    </row>
    <row r="1832" spans="4:45" ht="19.5" thickTop="1" thickBot="1" x14ac:dyDescent="0.25">
      <c r="D1832" s="1" t="str">
        <f t="shared" ref="D1832:D1895" si="533">IF(ISERROR(VLOOKUP(A1832,$K$4:$M$2950,3,FALSE)),"",VLOOKUP(A1832,$K$4:$N$2950,4,FALSE))</f>
        <v/>
      </c>
      <c r="E1832" s="1" t="str">
        <f t="shared" ref="E1832:E1895" si="534">IF(ISERROR(VLOOKUP(A1832,$K$4:$M$2950,3,FALSE)),"",IF(VLOOKUP(A1832,$K$4:$T$2950,6,FALSE)=0,"",VLOOKUP(A1832,$K$4:$T$2950,6,FALSE)))</f>
        <v/>
      </c>
      <c r="K1832" s="19" t="str">
        <f t="shared" si="521"/>
        <v/>
      </c>
      <c r="L1832" s="19">
        <f t="shared" si="531"/>
        <v>10000</v>
      </c>
      <c r="M1832" s="22" t="str">
        <f>TRIM(Data!$N1829)</f>
        <v>Lacy Pink (See Hishi-karaito)</v>
      </c>
      <c r="N1832" s="22" t="str">
        <f>TRIM(Data!$A1829)</f>
        <v>Lacy Pink (See Hishi-karaito)</v>
      </c>
      <c r="O1832" s="23">
        <f>IF(Data!$B1829=0,"",Data!$B1829)</f>
        <v>1934</v>
      </c>
      <c r="P1832" s="19" t="str">
        <f>IF(Data!$C1829=0,"",Data!$C1829)</f>
        <v/>
      </c>
      <c r="Q1832" s="23" t="str">
        <f>IF($M1832="","",Data!$E1829)</f>
        <v>S-M</v>
      </c>
      <c r="R1832" s="23" t="str">
        <f t="shared" si="522"/>
        <v>S</v>
      </c>
      <c r="S1832" s="23" t="str">
        <f t="shared" si="523"/>
        <v>S</v>
      </c>
      <c r="T1832" s="19" t="str">
        <f>IF(Data!$F1829=0,"",Data!$F1829)</f>
        <v/>
      </c>
      <c r="U1832" s="19" t="str">
        <f>IF(Data!$G1829=0,"",Data!$G1829)</f>
        <v/>
      </c>
      <c r="V1832" s="19" t="str">
        <f>IF(Data!$D1829=0,"",Data!$D1829)</f>
        <v/>
      </c>
      <c r="W1832" s="19" t="str">
        <f>Data!$H1829</f>
        <v>Japonica</v>
      </c>
      <c r="Y1832" s="41" t="e">
        <f t="shared" si="518"/>
        <v>#REF!</v>
      </c>
      <c r="Z1832" s="8">
        <f t="shared" si="524"/>
        <v>10000</v>
      </c>
      <c r="AA1832" s="8" t="str">
        <f t="shared" si="525"/>
        <v>Lacy Pink (See Hishi-karaito)</v>
      </c>
      <c r="AB1832" s="8" t="str">
        <f t="shared" si="526"/>
        <v>S</v>
      </c>
      <c r="AC1832" s="8" t="str">
        <f t="shared" si="527"/>
        <v/>
      </c>
      <c r="AD1832" s="8" t="str">
        <f t="shared" si="532"/>
        <v/>
      </c>
      <c r="AE1832" s="8" t="str">
        <f t="shared" si="528"/>
        <v/>
      </c>
      <c r="AF1832" s="5">
        <f t="shared" si="529"/>
        <v>1934</v>
      </c>
      <c r="AG1832" s="46">
        <v>1829</v>
      </c>
      <c r="AH1832" s="47" t="str">
        <f t="shared" si="519"/>
        <v/>
      </c>
      <c r="AI1832" s="48" t="str">
        <f t="shared" si="520"/>
        <v/>
      </c>
      <c r="AK1832" s="22" t="e">
        <f>TRIM(#REF!)</f>
        <v>#REF!</v>
      </c>
      <c r="AL1832" s="23" t="e">
        <f>IF(#REF!=0,"",#REF!)</f>
        <v>#REF!</v>
      </c>
      <c r="AM1832" s="19" t="e">
        <f>IF(#REF!=0,"",#REF!)</f>
        <v>#REF!</v>
      </c>
      <c r="AN1832" s="23" t="e">
        <f>IF($AK1832="","",#REF!)</f>
        <v>#REF!</v>
      </c>
      <c r="AO1832" s="23" t="e">
        <f t="shared" si="530"/>
        <v>#REF!</v>
      </c>
      <c r="AP1832" s="19" t="e">
        <f>IF(#REF!=0,"",#REF!)</f>
        <v>#REF!</v>
      </c>
      <c r="AQ1832" s="19" t="e">
        <f>IF(#REF!=0,"",#REF!)</f>
        <v>#REF!</v>
      </c>
      <c r="AR1832" s="19" t="e">
        <f>IF(#REF!=0,"",#REF!)</f>
        <v>#REF!</v>
      </c>
      <c r="AS1832" s="19" t="e">
        <f>#REF!</f>
        <v>#REF!</v>
      </c>
    </row>
    <row r="1833" spans="4:45" ht="19.5" thickTop="1" thickBot="1" x14ac:dyDescent="0.25">
      <c r="D1833" s="1" t="str">
        <f t="shared" si="533"/>
        <v/>
      </c>
      <c r="E1833" s="1" t="str">
        <f t="shared" si="534"/>
        <v/>
      </c>
      <c r="K1833" s="19" t="str">
        <f t="shared" si="521"/>
        <v/>
      </c>
      <c r="L1833" s="19">
        <f t="shared" si="531"/>
        <v>10000</v>
      </c>
      <c r="M1833" s="22" t="str">
        <f>TRIM(Data!$N1830)</f>
        <v>Ladell Brothers</v>
      </c>
      <c r="N1833" s="22" t="str">
        <f>TRIM(Data!$A1830)</f>
        <v>Ladell Brothers</v>
      </c>
      <c r="O1833" s="23">
        <f>IF(Data!$B1830=0,"",Data!$B1830)</f>
        <v>1965</v>
      </c>
      <c r="P1833" s="19" t="str">
        <f>IF(Data!$C1830=0,"",Data!$C1830)</f>
        <v>1</v>
      </c>
      <c r="Q1833" s="23" t="str">
        <f>IF($M1833="","",Data!$E1830)</f>
        <v>M</v>
      </c>
      <c r="R1833" s="23" t="str">
        <f t="shared" si="522"/>
        <v>M</v>
      </c>
      <c r="S1833" s="23" t="str">
        <f t="shared" si="523"/>
        <v>M</v>
      </c>
      <c r="T1833" s="19" t="str">
        <f>IF(Data!$F1830=0,"",Data!$F1830)</f>
        <v/>
      </c>
      <c r="U1833" s="19" t="str">
        <f>IF(Data!$G1830=0,"",Data!$G1830)</f>
        <v/>
      </c>
      <c r="V1833" s="19" t="str">
        <f>IF(Data!$D1830=0,"",Data!$D1830)</f>
        <v/>
      </c>
      <c r="W1833" s="19" t="str">
        <f>Data!$H1830</f>
        <v>Japonica</v>
      </c>
      <c r="Y1833" s="41" t="e">
        <f t="shared" si="518"/>
        <v>#REF!</v>
      </c>
      <c r="Z1833" s="8">
        <f t="shared" si="524"/>
        <v>10000</v>
      </c>
      <c r="AA1833" s="8" t="str">
        <f t="shared" si="525"/>
        <v>Ladell Brothers</v>
      </c>
      <c r="AB1833" s="8" t="str">
        <f t="shared" si="526"/>
        <v>M</v>
      </c>
      <c r="AC1833" s="8" t="str">
        <f t="shared" si="527"/>
        <v/>
      </c>
      <c r="AD1833" s="8" t="str">
        <f t="shared" si="532"/>
        <v/>
      </c>
      <c r="AE1833" s="8" t="str">
        <f t="shared" si="528"/>
        <v/>
      </c>
      <c r="AF1833" s="5">
        <f t="shared" si="529"/>
        <v>1965</v>
      </c>
      <c r="AG1833" s="46">
        <v>1830</v>
      </c>
      <c r="AH1833" s="47" t="str">
        <f t="shared" si="519"/>
        <v/>
      </c>
      <c r="AI1833" s="48" t="str">
        <f t="shared" si="520"/>
        <v/>
      </c>
      <c r="AK1833" s="22" t="e">
        <f>TRIM(#REF!)</f>
        <v>#REF!</v>
      </c>
      <c r="AL1833" s="23" t="e">
        <f>IF(#REF!=0,"",#REF!)</f>
        <v>#REF!</v>
      </c>
      <c r="AM1833" s="19" t="e">
        <f>IF(#REF!=0,"",#REF!)</f>
        <v>#REF!</v>
      </c>
      <c r="AN1833" s="23" t="e">
        <f>IF($AK1833="","",#REF!)</f>
        <v>#REF!</v>
      </c>
      <c r="AO1833" s="23" t="e">
        <f t="shared" si="530"/>
        <v>#REF!</v>
      </c>
      <c r="AP1833" s="19" t="e">
        <f>IF(#REF!=0,"",#REF!)</f>
        <v>#REF!</v>
      </c>
      <c r="AQ1833" s="19" t="e">
        <f>IF(#REF!=0,"",#REF!)</f>
        <v>#REF!</v>
      </c>
      <c r="AR1833" s="19" t="e">
        <f>IF(#REF!=0,"",#REF!)</f>
        <v>#REF!</v>
      </c>
      <c r="AS1833" s="19" t="e">
        <f>#REF!</f>
        <v>#REF!</v>
      </c>
    </row>
    <row r="1834" spans="4:45" ht="19.5" thickTop="1" thickBot="1" x14ac:dyDescent="0.25">
      <c r="D1834" s="1" t="str">
        <f t="shared" si="533"/>
        <v/>
      </c>
      <c r="E1834" s="1" t="str">
        <f t="shared" si="534"/>
        <v/>
      </c>
      <c r="K1834" s="19" t="str">
        <f t="shared" si="521"/>
        <v/>
      </c>
      <c r="L1834" s="19">
        <f t="shared" si="531"/>
        <v>10000</v>
      </c>
      <c r="M1834" s="22" t="str">
        <f>TRIM(Data!$N1831)</f>
        <v>Ladiner's Red (See Prince Eugene Napoleon)</v>
      </c>
      <c r="N1834" s="22" t="str">
        <f>TRIM(Data!$A1831)</f>
        <v>Ladiner's Red (See Prince Eugene Napoleon)</v>
      </c>
      <c r="O1834" s="23">
        <f>IF(Data!$B1831=0,"",Data!$B1831)</f>
        <v>1859</v>
      </c>
      <c r="P1834" s="19" t="str">
        <f>IF(Data!$C1831=0,"",Data!$C1831)</f>
        <v/>
      </c>
      <c r="Q1834" s="23" t="str">
        <f>IF($M1834="","",Data!$E1831)</f>
        <v>M</v>
      </c>
      <c r="R1834" s="23" t="str">
        <f t="shared" si="522"/>
        <v>M</v>
      </c>
      <c r="S1834" s="23" t="str">
        <f t="shared" si="523"/>
        <v>M</v>
      </c>
      <c r="T1834" s="19" t="str">
        <f>IF(Data!$F1831=0,"",Data!$F1831)</f>
        <v/>
      </c>
      <c r="U1834" s="19" t="str">
        <f>IF(Data!$G1831=0,"",Data!$G1831)</f>
        <v>FD</v>
      </c>
      <c r="V1834" s="19" t="str">
        <f>IF(Data!$D1831=0,"",Data!$D1831)</f>
        <v>ANTIQUE</v>
      </c>
      <c r="W1834" s="19" t="str">
        <f>Data!$H1831</f>
        <v>Japonica</v>
      </c>
      <c r="Y1834" s="41" t="e">
        <f t="shared" si="518"/>
        <v>#REF!</v>
      </c>
      <c r="Z1834" s="8">
        <f t="shared" si="524"/>
        <v>1834</v>
      </c>
      <c r="AA1834" s="8" t="str">
        <f t="shared" si="525"/>
        <v>Ladiner's Red (See Prince Eugene Napoleon)</v>
      </c>
      <c r="AB1834" s="8" t="str">
        <f t="shared" si="526"/>
        <v>M</v>
      </c>
      <c r="AC1834" s="8" t="str">
        <f t="shared" si="527"/>
        <v/>
      </c>
      <c r="AD1834" s="8" t="str">
        <f t="shared" si="532"/>
        <v>FD</v>
      </c>
      <c r="AE1834" s="8" t="str">
        <f t="shared" si="528"/>
        <v>ANTIQUE</v>
      </c>
      <c r="AF1834" s="5">
        <f t="shared" si="529"/>
        <v>1859</v>
      </c>
      <c r="AG1834" s="46">
        <v>1831</v>
      </c>
      <c r="AH1834" s="47" t="str">
        <f t="shared" si="519"/>
        <v/>
      </c>
      <c r="AI1834" s="48" t="str">
        <f t="shared" si="520"/>
        <v/>
      </c>
      <c r="AK1834" s="22" t="e">
        <f>TRIM(#REF!)</f>
        <v>#REF!</v>
      </c>
      <c r="AL1834" s="23" t="e">
        <f>IF(#REF!=0,"",#REF!)</f>
        <v>#REF!</v>
      </c>
      <c r="AM1834" s="19" t="e">
        <f>IF(#REF!=0,"",#REF!)</f>
        <v>#REF!</v>
      </c>
      <c r="AN1834" s="23" t="e">
        <f>IF($AK1834="","",#REF!)</f>
        <v>#REF!</v>
      </c>
      <c r="AO1834" s="23" t="e">
        <f t="shared" si="530"/>
        <v>#REF!</v>
      </c>
      <c r="AP1834" s="19" t="e">
        <f>IF(#REF!=0,"",#REF!)</f>
        <v>#REF!</v>
      </c>
      <c r="AQ1834" s="19" t="e">
        <f>IF(#REF!=0,"",#REF!)</f>
        <v>#REF!</v>
      </c>
      <c r="AR1834" s="19" t="e">
        <f>IF(#REF!=0,"",#REF!)</f>
        <v>#REF!</v>
      </c>
      <c r="AS1834" s="19" t="e">
        <f>#REF!</f>
        <v>#REF!</v>
      </c>
    </row>
    <row r="1835" spans="4:45" ht="19.5" thickTop="1" thickBot="1" x14ac:dyDescent="0.25">
      <c r="D1835" s="1" t="str">
        <f t="shared" si="533"/>
        <v/>
      </c>
      <c r="E1835" s="1" t="str">
        <f t="shared" si="534"/>
        <v/>
      </c>
      <c r="K1835" s="19" t="str">
        <f t="shared" si="521"/>
        <v/>
      </c>
      <c r="L1835" s="19">
        <f t="shared" si="531"/>
        <v>10000</v>
      </c>
      <c r="M1835" s="22" t="str">
        <f>TRIM(Data!$N1832)</f>
        <v>Lady Audrey Buller (See Nagasaki)</v>
      </c>
      <c r="N1835" s="22" t="str">
        <f>TRIM(Data!$A1832)</f>
        <v>Lady Audrey Buller (See Nagasaki)</v>
      </c>
      <c r="O1835" s="23">
        <f>IF(Data!$B1832=0,"",Data!$B1832)</f>
        <v>1889</v>
      </c>
      <c r="P1835" s="19" t="str">
        <f>IF(Data!$C1832=0,"",Data!$C1832)</f>
        <v/>
      </c>
      <c r="Q1835" s="23" t="str">
        <f>IF($M1835="","",Data!$E1832)</f>
        <v>L</v>
      </c>
      <c r="R1835" s="23" t="str">
        <f t="shared" si="522"/>
        <v>L</v>
      </c>
      <c r="S1835" s="23" t="str">
        <f t="shared" si="523"/>
        <v>L</v>
      </c>
      <c r="T1835" s="19" t="str">
        <f>IF(Data!$F1832=0,"",Data!$F1832)</f>
        <v/>
      </c>
      <c r="U1835" s="19" t="str">
        <f>IF(Data!$G1832=0,"",Data!$G1832)</f>
        <v/>
      </c>
      <c r="V1835" s="19" t="str">
        <f>IF(Data!$D1832=0,"",Data!$D1832)</f>
        <v>ANTIQUE</v>
      </c>
      <c r="W1835" s="19" t="str">
        <f>Data!$H1832</f>
        <v>Japonica</v>
      </c>
      <c r="Y1835" s="41" t="e">
        <f t="shared" si="518"/>
        <v>#REF!</v>
      </c>
      <c r="Z1835" s="8">
        <f t="shared" si="524"/>
        <v>1835</v>
      </c>
      <c r="AA1835" s="8" t="str">
        <f t="shared" si="525"/>
        <v>Lady Audrey Buller (See Nagasaki)</v>
      </c>
      <c r="AB1835" s="8" t="str">
        <f t="shared" si="526"/>
        <v>L</v>
      </c>
      <c r="AC1835" s="8" t="str">
        <f t="shared" si="527"/>
        <v/>
      </c>
      <c r="AD1835" s="8" t="str">
        <f t="shared" si="532"/>
        <v/>
      </c>
      <c r="AE1835" s="8" t="str">
        <f t="shared" si="528"/>
        <v>ANTIQUE</v>
      </c>
      <c r="AF1835" s="5">
        <f t="shared" si="529"/>
        <v>1889</v>
      </c>
      <c r="AG1835" s="46">
        <v>1832</v>
      </c>
      <c r="AH1835" s="47" t="str">
        <f t="shared" si="519"/>
        <v/>
      </c>
      <c r="AI1835" s="48" t="str">
        <f t="shared" si="520"/>
        <v/>
      </c>
      <c r="AK1835" s="22" t="e">
        <f>TRIM(#REF!)</f>
        <v>#REF!</v>
      </c>
      <c r="AL1835" s="23" t="e">
        <f>IF(#REF!=0,"",#REF!)</f>
        <v>#REF!</v>
      </c>
      <c r="AM1835" s="19" t="e">
        <f>IF(#REF!=0,"",#REF!)</f>
        <v>#REF!</v>
      </c>
      <c r="AN1835" s="23" t="e">
        <f>IF($AK1835="","",#REF!)</f>
        <v>#REF!</v>
      </c>
      <c r="AO1835" s="23" t="e">
        <f t="shared" si="530"/>
        <v>#REF!</v>
      </c>
      <c r="AP1835" s="19" t="e">
        <f>IF(#REF!=0,"",#REF!)</f>
        <v>#REF!</v>
      </c>
      <c r="AQ1835" s="19" t="e">
        <f>IF(#REF!=0,"",#REF!)</f>
        <v>#REF!</v>
      </c>
      <c r="AR1835" s="19" t="e">
        <f>IF(#REF!=0,"",#REF!)</f>
        <v>#REF!</v>
      </c>
      <c r="AS1835" s="19" t="e">
        <f>#REF!</f>
        <v>#REF!</v>
      </c>
    </row>
    <row r="1836" spans="4:45" ht="19.5" thickTop="1" thickBot="1" x14ac:dyDescent="0.25">
      <c r="D1836" s="1" t="str">
        <f t="shared" si="533"/>
        <v/>
      </c>
      <c r="E1836" s="1" t="str">
        <f t="shared" si="534"/>
        <v/>
      </c>
      <c r="K1836" s="19" t="str">
        <f t="shared" si="521"/>
        <v/>
      </c>
      <c r="L1836" s="19">
        <f t="shared" si="531"/>
        <v>10000</v>
      </c>
      <c r="M1836" s="22" t="str">
        <f>TRIM(Data!$N1833)</f>
        <v>Lady Clare</v>
      </c>
      <c r="N1836" s="22" t="str">
        <f>TRIM(Data!$A1833)</f>
        <v>Lady Clare (Empress,Nellie Bly, Akashi-gata)</v>
      </c>
      <c r="O1836" s="23">
        <f>IF(Data!$B1833=0,"",Data!$B1833)</f>
        <v>1887</v>
      </c>
      <c r="P1836" s="19" t="str">
        <f>IF(Data!$C1833=0,"",Data!$C1833)</f>
        <v>1</v>
      </c>
      <c r="Q1836" s="23" t="str">
        <f>IF($M1836="","",Data!$E1833)</f>
        <v>L</v>
      </c>
      <c r="R1836" s="23" t="str">
        <f t="shared" si="522"/>
        <v>L</v>
      </c>
      <c r="S1836" s="23" t="str">
        <f t="shared" si="523"/>
        <v>L</v>
      </c>
      <c r="T1836" s="19" t="str">
        <f>IF(Data!$F1833=0,"",Data!$F1833)</f>
        <v/>
      </c>
      <c r="U1836" s="19" t="str">
        <f>IF(Data!$G1833=0,"",Data!$G1833)</f>
        <v/>
      </c>
      <c r="V1836" s="19" t="str">
        <f>IF(Data!$D1833=0,"",Data!$D1833)</f>
        <v>ANTIQUE</v>
      </c>
      <c r="W1836" s="19" t="str">
        <f>Data!$H1833</f>
        <v>Japonica</v>
      </c>
      <c r="Y1836" s="41" t="e">
        <f t="shared" si="518"/>
        <v>#REF!</v>
      </c>
      <c r="Z1836" s="8">
        <f t="shared" si="524"/>
        <v>1836</v>
      </c>
      <c r="AA1836" s="8" t="str">
        <f t="shared" si="525"/>
        <v>Lady Clare</v>
      </c>
      <c r="AB1836" s="8" t="str">
        <f t="shared" si="526"/>
        <v>L</v>
      </c>
      <c r="AC1836" s="8" t="str">
        <f t="shared" si="527"/>
        <v/>
      </c>
      <c r="AD1836" s="8" t="str">
        <f t="shared" si="532"/>
        <v/>
      </c>
      <c r="AE1836" s="8" t="str">
        <f t="shared" si="528"/>
        <v>ANTIQUE</v>
      </c>
      <c r="AF1836" s="5">
        <f t="shared" si="529"/>
        <v>1887</v>
      </c>
      <c r="AG1836" s="46">
        <v>1833</v>
      </c>
      <c r="AH1836" s="47" t="str">
        <f t="shared" si="519"/>
        <v/>
      </c>
      <c r="AI1836" s="48" t="str">
        <f t="shared" si="520"/>
        <v/>
      </c>
      <c r="AK1836" s="22" t="e">
        <f>TRIM(#REF!)</f>
        <v>#REF!</v>
      </c>
      <c r="AL1836" s="23" t="e">
        <f>IF(#REF!=0,"",#REF!)</f>
        <v>#REF!</v>
      </c>
      <c r="AM1836" s="19" t="e">
        <f>IF(#REF!=0,"",#REF!)</f>
        <v>#REF!</v>
      </c>
      <c r="AN1836" s="23" t="e">
        <f>IF($AK1836="","",#REF!)</f>
        <v>#REF!</v>
      </c>
      <c r="AO1836" s="23" t="e">
        <f t="shared" si="530"/>
        <v>#REF!</v>
      </c>
      <c r="AP1836" s="19" t="e">
        <f>IF(#REF!=0,"",#REF!)</f>
        <v>#REF!</v>
      </c>
      <c r="AQ1836" s="19" t="e">
        <f>IF(#REF!=0,"",#REF!)</f>
        <v>#REF!</v>
      </c>
      <c r="AR1836" s="19" t="e">
        <f>IF(#REF!=0,"",#REF!)</f>
        <v>#REF!</v>
      </c>
      <c r="AS1836" s="19" t="e">
        <f>#REF!</f>
        <v>#REF!</v>
      </c>
    </row>
    <row r="1837" spans="4:45" ht="19.5" thickTop="1" thickBot="1" x14ac:dyDescent="0.25">
      <c r="D1837" s="1" t="str">
        <f t="shared" si="533"/>
        <v/>
      </c>
      <c r="E1837" s="1" t="str">
        <f t="shared" si="534"/>
        <v/>
      </c>
      <c r="K1837" s="19" t="str">
        <f t="shared" si="521"/>
        <v/>
      </c>
      <c r="L1837" s="19">
        <f t="shared" si="531"/>
        <v>10000</v>
      </c>
      <c r="M1837" s="22" t="str">
        <f>TRIM(Data!$N1834)</f>
        <v>Lady Clare Var. (See Oniji)</v>
      </c>
      <c r="N1837" s="22" t="str">
        <f>TRIM(Data!$A1834)</f>
        <v>Lady Clare Var. (See Oniji)</v>
      </c>
      <c r="O1837" s="23">
        <f>IF(Data!$B1834=0,"",Data!$B1834)</f>
        <v>1935</v>
      </c>
      <c r="P1837" s="19" t="str">
        <f>IF(Data!$C1834=0,"",Data!$C1834)</f>
        <v/>
      </c>
      <c r="Q1837" s="23" t="str">
        <f>IF($M1837="","",Data!$E1834)</f>
        <v>L</v>
      </c>
      <c r="R1837" s="23" t="str">
        <f t="shared" si="522"/>
        <v>L</v>
      </c>
      <c r="S1837" s="23" t="str">
        <f t="shared" si="523"/>
        <v>L</v>
      </c>
      <c r="T1837" s="19" t="str">
        <f>IF(Data!$F1834=0,"",Data!$F1834)</f>
        <v/>
      </c>
      <c r="U1837" s="19" t="str">
        <f>IF(Data!$G1834=0,"",Data!$G1834)</f>
        <v/>
      </c>
      <c r="V1837" s="19" t="str">
        <f>IF(Data!$D1834=0,"",Data!$D1834)</f>
        <v/>
      </c>
      <c r="W1837" s="19" t="str">
        <f>Data!$H1834</f>
        <v>Japonica</v>
      </c>
      <c r="Y1837" s="41" t="e">
        <f t="shared" si="518"/>
        <v>#REF!</v>
      </c>
      <c r="Z1837" s="8">
        <f t="shared" si="524"/>
        <v>10000</v>
      </c>
      <c r="AA1837" s="8" t="str">
        <f t="shared" si="525"/>
        <v>Lady Clare Var. (See Oniji)</v>
      </c>
      <c r="AB1837" s="8" t="str">
        <f t="shared" si="526"/>
        <v>L</v>
      </c>
      <c r="AC1837" s="8" t="str">
        <f t="shared" si="527"/>
        <v/>
      </c>
      <c r="AD1837" s="8" t="str">
        <f t="shared" si="532"/>
        <v/>
      </c>
      <c r="AE1837" s="8" t="str">
        <f t="shared" si="528"/>
        <v/>
      </c>
      <c r="AF1837" s="5">
        <f t="shared" si="529"/>
        <v>1935</v>
      </c>
      <c r="AG1837" s="46">
        <v>1834</v>
      </c>
      <c r="AH1837" s="47" t="str">
        <f t="shared" si="519"/>
        <v/>
      </c>
      <c r="AI1837" s="48" t="str">
        <f t="shared" si="520"/>
        <v/>
      </c>
      <c r="AK1837" s="22" t="e">
        <f>TRIM(#REF!)</f>
        <v>#REF!</v>
      </c>
      <c r="AL1837" s="23" t="e">
        <f>IF(#REF!=0,"",#REF!)</f>
        <v>#REF!</v>
      </c>
      <c r="AM1837" s="19" t="e">
        <f>IF(#REF!=0,"",#REF!)</f>
        <v>#REF!</v>
      </c>
      <c r="AN1837" s="23" t="e">
        <f>IF($AK1837="","",#REF!)</f>
        <v>#REF!</v>
      </c>
      <c r="AO1837" s="23" t="e">
        <f t="shared" si="530"/>
        <v>#REF!</v>
      </c>
      <c r="AP1837" s="19" t="e">
        <f>IF(#REF!=0,"",#REF!)</f>
        <v>#REF!</v>
      </c>
      <c r="AQ1837" s="19" t="e">
        <f>IF(#REF!=0,"",#REF!)</f>
        <v>#REF!</v>
      </c>
      <c r="AR1837" s="19" t="e">
        <f>IF(#REF!=0,"",#REF!)</f>
        <v>#REF!</v>
      </c>
      <c r="AS1837" s="19" t="e">
        <f>#REF!</f>
        <v>#REF!</v>
      </c>
    </row>
    <row r="1838" spans="4:45" ht="19.5" thickTop="1" thickBot="1" x14ac:dyDescent="0.25">
      <c r="D1838" s="1" t="str">
        <f t="shared" si="533"/>
        <v/>
      </c>
      <c r="E1838" s="1" t="str">
        <f t="shared" si="534"/>
        <v/>
      </c>
      <c r="K1838" s="19" t="str">
        <f t="shared" si="521"/>
        <v/>
      </c>
      <c r="L1838" s="19">
        <f t="shared" si="531"/>
        <v>10000</v>
      </c>
      <c r="M1838" s="22" t="str">
        <f>TRIM(Data!$N1835)</f>
        <v>Lady Cutler</v>
      </c>
      <c r="N1838" s="22" t="str">
        <f>TRIM(Data!$A1835)</f>
        <v>Lady Cutler (H)</v>
      </c>
      <c r="O1838" s="23">
        <f>IF(Data!$B1835=0,"",Data!$B1835)</f>
        <v>1971</v>
      </c>
      <c r="P1838" s="19" t="str">
        <f>IF(Data!$C1835=0,"",Data!$C1835)</f>
        <v>1</v>
      </c>
      <c r="Q1838" s="23" t="str">
        <f>IF($M1838="","",Data!$E1835)</f>
        <v>L</v>
      </c>
      <c r="R1838" s="23" t="str">
        <f t="shared" si="522"/>
        <v>L</v>
      </c>
      <c r="S1838" s="23" t="str">
        <f t="shared" si="523"/>
        <v>L</v>
      </c>
      <c r="T1838" s="19" t="str">
        <f>IF(Data!$F1835=0,"",Data!$F1835)</f>
        <v/>
      </c>
      <c r="U1838" s="19" t="str">
        <f>IF(Data!$G1835=0,"",Data!$G1835)</f>
        <v/>
      </c>
      <c r="V1838" s="19" t="str">
        <f>IF(Data!$D1835=0,"",Data!$D1835)</f>
        <v/>
      </c>
      <c r="W1838" s="19" t="str">
        <f>Data!$H1835</f>
        <v>NRH</v>
      </c>
      <c r="Y1838" s="41" t="e">
        <f t="shared" si="518"/>
        <v>#REF!</v>
      </c>
      <c r="Z1838" s="8">
        <f t="shared" si="524"/>
        <v>10000</v>
      </c>
      <c r="AA1838" s="8" t="str">
        <f t="shared" si="525"/>
        <v>Lady Cutler</v>
      </c>
      <c r="AB1838" s="8" t="str">
        <f t="shared" si="526"/>
        <v>L</v>
      </c>
      <c r="AC1838" s="8" t="str">
        <f t="shared" si="527"/>
        <v/>
      </c>
      <c r="AD1838" s="8" t="str">
        <f t="shared" si="532"/>
        <v/>
      </c>
      <c r="AE1838" s="8" t="str">
        <f t="shared" si="528"/>
        <v/>
      </c>
      <c r="AF1838" s="5">
        <f t="shared" si="529"/>
        <v>1971</v>
      </c>
      <c r="AG1838" s="46">
        <v>1835</v>
      </c>
      <c r="AH1838" s="47" t="str">
        <f t="shared" si="519"/>
        <v/>
      </c>
      <c r="AI1838" s="48" t="str">
        <f t="shared" si="520"/>
        <v/>
      </c>
      <c r="AK1838" s="22" t="e">
        <f>TRIM(#REF!)</f>
        <v>#REF!</v>
      </c>
      <c r="AL1838" s="23" t="e">
        <f>IF(#REF!=0,"",#REF!)</f>
        <v>#REF!</v>
      </c>
      <c r="AM1838" s="19" t="e">
        <f>IF(#REF!=0,"",#REF!)</f>
        <v>#REF!</v>
      </c>
      <c r="AN1838" s="23" t="e">
        <f>IF($AK1838="","",#REF!)</f>
        <v>#REF!</v>
      </c>
      <c r="AO1838" s="23" t="e">
        <f t="shared" si="530"/>
        <v>#REF!</v>
      </c>
      <c r="AP1838" s="19" t="e">
        <f>IF(#REF!=0,"",#REF!)</f>
        <v>#REF!</v>
      </c>
      <c r="AQ1838" s="19" t="e">
        <f>IF(#REF!=0,"",#REF!)</f>
        <v>#REF!</v>
      </c>
      <c r="AR1838" s="19" t="e">
        <f>IF(#REF!=0,"",#REF!)</f>
        <v>#REF!</v>
      </c>
      <c r="AS1838" s="19" t="e">
        <f>#REF!</f>
        <v>#REF!</v>
      </c>
    </row>
    <row r="1839" spans="4:45" ht="19.5" thickTop="1" thickBot="1" x14ac:dyDescent="0.25">
      <c r="D1839" s="1" t="str">
        <f t="shared" si="533"/>
        <v/>
      </c>
      <c r="E1839" s="1" t="str">
        <f t="shared" si="534"/>
        <v/>
      </c>
      <c r="K1839" s="19" t="str">
        <f t="shared" si="521"/>
        <v/>
      </c>
      <c r="L1839" s="19">
        <f t="shared" si="531"/>
        <v>10000</v>
      </c>
      <c r="M1839" s="22" t="str">
        <f>TRIM(Data!$N1836)</f>
        <v>Lady De Saumarez</v>
      </c>
      <c r="N1839" s="22" t="str">
        <f>TRIM(Data!$A1836)</f>
        <v>Lady De Saumarez (Pride of Rosebud Farm, Pride of Portland)</v>
      </c>
      <c r="O1839" s="23">
        <f>IF(Data!$B1836=0,"",Data!$B1836)</f>
        <v>1920</v>
      </c>
      <c r="P1839" s="19" t="str">
        <f>IF(Data!$C1836=0,"",Data!$C1836)</f>
        <v>1</v>
      </c>
      <c r="Q1839" s="23" t="str">
        <f>IF($M1839="","",Data!$E1836)</f>
        <v>M</v>
      </c>
      <c r="R1839" s="23" t="str">
        <f t="shared" si="522"/>
        <v>M</v>
      </c>
      <c r="S1839" s="23" t="str">
        <f t="shared" si="523"/>
        <v>M</v>
      </c>
      <c r="T1839" s="19" t="str">
        <f>IF(Data!$F1836=0,"",Data!$F1836)</f>
        <v/>
      </c>
      <c r="U1839" s="19" t="str">
        <f>IF(Data!$G1836=0,"",Data!$G1836)</f>
        <v/>
      </c>
      <c r="V1839" s="19" t="str">
        <f>IF(Data!$D1836=0,"",Data!$D1836)</f>
        <v/>
      </c>
      <c r="W1839" s="19" t="str">
        <f>Data!$H1836</f>
        <v>Japonica</v>
      </c>
      <c r="Y1839" s="41" t="e">
        <f t="shared" si="518"/>
        <v>#REF!</v>
      </c>
      <c r="Z1839" s="8">
        <f t="shared" si="524"/>
        <v>10000</v>
      </c>
      <c r="AA1839" s="8" t="str">
        <f t="shared" si="525"/>
        <v>Lady De Saumarez</v>
      </c>
      <c r="AB1839" s="8" t="str">
        <f t="shared" si="526"/>
        <v>M</v>
      </c>
      <c r="AC1839" s="8" t="str">
        <f t="shared" si="527"/>
        <v/>
      </c>
      <c r="AD1839" s="8" t="str">
        <f t="shared" si="532"/>
        <v/>
      </c>
      <c r="AE1839" s="8" t="str">
        <f t="shared" si="528"/>
        <v/>
      </c>
      <c r="AF1839" s="5">
        <f t="shared" si="529"/>
        <v>1920</v>
      </c>
      <c r="AG1839" s="46">
        <v>1836</v>
      </c>
      <c r="AH1839" s="47" t="str">
        <f t="shared" si="519"/>
        <v/>
      </c>
      <c r="AI1839" s="48" t="str">
        <f t="shared" si="520"/>
        <v/>
      </c>
      <c r="AK1839" s="22" t="e">
        <f>TRIM(#REF!)</f>
        <v>#REF!</v>
      </c>
      <c r="AL1839" s="23" t="e">
        <f>IF(#REF!=0,"",#REF!)</f>
        <v>#REF!</v>
      </c>
      <c r="AM1839" s="19" t="e">
        <f>IF(#REF!=0,"",#REF!)</f>
        <v>#REF!</v>
      </c>
      <c r="AN1839" s="23" t="e">
        <f>IF($AK1839="","",#REF!)</f>
        <v>#REF!</v>
      </c>
      <c r="AO1839" s="23" t="e">
        <f t="shared" si="530"/>
        <v>#REF!</v>
      </c>
      <c r="AP1839" s="19" t="e">
        <f>IF(#REF!=0,"",#REF!)</f>
        <v>#REF!</v>
      </c>
      <c r="AQ1839" s="19" t="e">
        <f>IF(#REF!=0,"",#REF!)</f>
        <v>#REF!</v>
      </c>
      <c r="AR1839" s="19" t="e">
        <f>IF(#REF!=0,"",#REF!)</f>
        <v>#REF!</v>
      </c>
      <c r="AS1839" s="19" t="e">
        <f>#REF!</f>
        <v>#REF!</v>
      </c>
    </row>
    <row r="1840" spans="4:45" ht="19.5" thickTop="1" thickBot="1" x14ac:dyDescent="0.25">
      <c r="D1840" s="1" t="str">
        <f t="shared" si="533"/>
        <v/>
      </c>
      <c r="E1840" s="1" t="str">
        <f t="shared" si="534"/>
        <v/>
      </c>
      <c r="K1840" s="19" t="str">
        <f t="shared" si="521"/>
        <v/>
      </c>
      <c r="L1840" s="19">
        <f t="shared" si="531"/>
        <v>10000</v>
      </c>
      <c r="M1840" s="22" t="str">
        <f>TRIM(Data!$N1837)</f>
        <v>Lady De Vere</v>
      </c>
      <c r="N1840" s="22" t="str">
        <f>TRIM(Data!$A1837)</f>
        <v>Lady De Vere</v>
      </c>
      <c r="O1840" s="23" t="str">
        <f>IF(Data!$B1837=0,"",Data!$B1837)</f>
        <v>1900's - Early</v>
      </c>
      <c r="P1840" s="19" t="str">
        <f>IF(Data!$C1837=0,"",Data!$C1837)</f>
        <v>1</v>
      </c>
      <c r="Q1840" s="23" t="str">
        <f>IF($M1840="","",Data!$E1837)</f>
        <v>M</v>
      </c>
      <c r="R1840" s="23" t="str">
        <f t="shared" si="522"/>
        <v>M</v>
      </c>
      <c r="S1840" s="23" t="str">
        <f t="shared" si="523"/>
        <v>M</v>
      </c>
      <c r="T1840" s="19" t="str">
        <f>IF(Data!$F1837=0,"",Data!$F1837)</f>
        <v/>
      </c>
      <c r="U1840" s="19" t="str">
        <f>IF(Data!$G1837=0,"",Data!$G1837)</f>
        <v/>
      </c>
      <c r="V1840" s="19" t="str">
        <f>IF(Data!$D1837=0,"",Data!$D1837)</f>
        <v/>
      </c>
      <c r="W1840" s="19" t="str">
        <f>Data!$H1837</f>
        <v>Japonica</v>
      </c>
      <c r="Y1840" s="41" t="e">
        <f t="shared" si="518"/>
        <v>#REF!</v>
      </c>
      <c r="Z1840" s="8">
        <f t="shared" si="524"/>
        <v>10000</v>
      </c>
      <c r="AA1840" s="8" t="str">
        <f t="shared" si="525"/>
        <v>Lady De Vere</v>
      </c>
      <c r="AB1840" s="8" t="str">
        <f t="shared" si="526"/>
        <v>M</v>
      </c>
      <c r="AC1840" s="8" t="str">
        <f t="shared" si="527"/>
        <v/>
      </c>
      <c r="AD1840" s="8" t="str">
        <f t="shared" si="532"/>
        <v/>
      </c>
      <c r="AE1840" s="8" t="str">
        <f t="shared" si="528"/>
        <v/>
      </c>
      <c r="AF1840" s="5" t="str">
        <f t="shared" si="529"/>
        <v>1900's - Early</v>
      </c>
      <c r="AG1840" s="46">
        <v>1837</v>
      </c>
      <c r="AH1840" s="47" t="str">
        <f t="shared" si="519"/>
        <v/>
      </c>
      <c r="AI1840" s="48" t="str">
        <f t="shared" si="520"/>
        <v/>
      </c>
      <c r="AK1840" s="22" t="e">
        <f>TRIM(#REF!)</f>
        <v>#REF!</v>
      </c>
      <c r="AL1840" s="23" t="e">
        <f>IF(#REF!=0,"",#REF!)</f>
        <v>#REF!</v>
      </c>
      <c r="AM1840" s="19" t="e">
        <f>IF(#REF!=0,"",#REF!)</f>
        <v>#REF!</v>
      </c>
      <c r="AN1840" s="23" t="e">
        <f>IF($AK1840="","",#REF!)</f>
        <v>#REF!</v>
      </c>
      <c r="AO1840" s="23" t="e">
        <f t="shared" si="530"/>
        <v>#REF!</v>
      </c>
      <c r="AP1840" s="19" t="e">
        <f>IF(#REF!=0,"",#REF!)</f>
        <v>#REF!</v>
      </c>
      <c r="AQ1840" s="19" t="e">
        <f>IF(#REF!=0,"",#REF!)</f>
        <v>#REF!</v>
      </c>
      <c r="AR1840" s="19" t="e">
        <f>IF(#REF!=0,"",#REF!)</f>
        <v>#REF!</v>
      </c>
      <c r="AS1840" s="19" t="e">
        <f>#REF!</f>
        <v>#REF!</v>
      </c>
    </row>
    <row r="1841" spans="4:45" ht="19.5" thickTop="1" thickBot="1" x14ac:dyDescent="0.25">
      <c r="D1841" s="1" t="str">
        <f t="shared" si="533"/>
        <v/>
      </c>
      <c r="E1841" s="1" t="str">
        <f t="shared" si="534"/>
        <v/>
      </c>
      <c r="K1841" s="19" t="str">
        <f t="shared" si="521"/>
        <v/>
      </c>
      <c r="L1841" s="19">
        <f t="shared" si="531"/>
        <v>10000</v>
      </c>
      <c r="M1841" s="22" t="str">
        <f>TRIM(Data!$N1838)</f>
        <v>Lady Eva</v>
      </c>
      <c r="N1841" s="22" t="str">
        <f>TRIM(Data!$A1838)</f>
        <v>Lady Eva</v>
      </c>
      <c r="O1841" s="23">
        <f>IF(Data!$B1838=0,"",Data!$B1838)</f>
        <v>1974</v>
      </c>
      <c r="P1841" s="19" t="str">
        <f>IF(Data!$C1838=0,"",Data!$C1838)</f>
        <v>1</v>
      </c>
      <c r="Q1841" s="23" t="str">
        <f>IF($M1841="","",Data!$E1838)</f>
        <v>L</v>
      </c>
      <c r="R1841" s="23" t="str">
        <f t="shared" si="522"/>
        <v>L</v>
      </c>
      <c r="S1841" s="23" t="str">
        <f t="shared" si="523"/>
        <v>L</v>
      </c>
      <c r="T1841" s="19" t="str">
        <f>IF(Data!$F1838=0,"",Data!$F1838)</f>
        <v/>
      </c>
      <c r="U1841" s="19" t="str">
        <f>IF(Data!$G1838=0,"",Data!$G1838)</f>
        <v/>
      </c>
      <c r="V1841" s="19" t="str">
        <f>IF(Data!$D1838=0,"",Data!$D1838)</f>
        <v/>
      </c>
      <c r="W1841" s="19" t="str">
        <f>Data!$H1838</f>
        <v>Japonica</v>
      </c>
      <c r="Y1841" s="41" t="e">
        <f t="shared" si="518"/>
        <v>#REF!</v>
      </c>
      <c r="Z1841" s="8">
        <f t="shared" si="524"/>
        <v>10000</v>
      </c>
      <c r="AA1841" s="8" t="str">
        <f t="shared" si="525"/>
        <v>Lady Eva</v>
      </c>
      <c r="AB1841" s="8" t="str">
        <f t="shared" si="526"/>
        <v>L</v>
      </c>
      <c r="AC1841" s="8" t="str">
        <f t="shared" si="527"/>
        <v/>
      </c>
      <c r="AD1841" s="8" t="str">
        <f t="shared" si="532"/>
        <v/>
      </c>
      <c r="AE1841" s="8" t="str">
        <f t="shared" si="528"/>
        <v/>
      </c>
      <c r="AF1841" s="5">
        <f t="shared" si="529"/>
        <v>1974</v>
      </c>
      <c r="AG1841" s="46">
        <v>1838</v>
      </c>
      <c r="AH1841" s="47" t="str">
        <f t="shared" si="519"/>
        <v/>
      </c>
      <c r="AI1841" s="48" t="str">
        <f t="shared" si="520"/>
        <v/>
      </c>
      <c r="AK1841" s="22" t="e">
        <f>TRIM(#REF!)</f>
        <v>#REF!</v>
      </c>
      <c r="AL1841" s="23" t="e">
        <f>IF(#REF!=0,"",#REF!)</f>
        <v>#REF!</v>
      </c>
      <c r="AM1841" s="19" t="e">
        <f>IF(#REF!=0,"",#REF!)</f>
        <v>#REF!</v>
      </c>
      <c r="AN1841" s="23" t="e">
        <f>IF($AK1841="","",#REF!)</f>
        <v>#REF!</v>
      </c>
      <c r="AO1841" s="23" t="e">
        <f t="shared" si="530"/>
        <v>#REF!</v>
      </c>
      <c r="AP1841" s="19" t="e">
        <f>IF(#REF!=0,"",#REF!)</f>
        <v>#REF!</v>
      </c>
      <c r="AQ1841" s="19" t="e">
        <f>IF(#REF!=0,"",#REF!)</f>
        <v>#REF!</v>
      </c>
      <c r="AR1841" s="19" t="e">
        <f>IF(#REF!=0,"",#REF!)</f>
        <v>#REF!</v>
      </c>
      <c r="AS1841" s="19" t="e">
        <f>#REF!</f>
        <v>#REF!</v>
      </c>
    </row>
    <row r="1842" spans="4:45" ht="19.5" thickTop="1" thickBot="1" x14ac:dyDescent="0.25">
      <c r="D1842" s="1" t="str">
        <f t="shared" si="533"/>
        <v/>
      </c>
      <c r="E1842" s="1" t="str">
        <f t="shared" si="534"/>
        <v/>
      </c>
      <c r="K1842" s="19" t="str">
        <f t="shared" si="521"/>
        <v/>
      </c>
      <c r="L1842" s="19">
        <f t="shared" si="531"/>
        <v>10000</v>
      </c>
      <c r="M1842" s="22" t="str">
        <f>TRIM(Data!$N1839)</f>
        <v>Lady Eva May</v>
      </c>
      <c r="N1842" s="22" t="str">
        <f>TRIM(Data!$A1839)</f>
        <v>Lady Eva May</v>
      </c>
      <c r="O1842" s="23">
        <f>IF(Data!$B1839=0,"",Data!$B1839)</f>
        <v>2015</v>
      </c>
      <c r="P1842" s="19" t="str">
        <f>IF(Data!$C1839=0,"",Data!$C1839)</f>
        <v/>
      </c>
      <c r="Q1842" s="23" t="str">
        <f>IF($M1842="","",Data!$E1839)</f>
        <v>L</v>
      </c>
      <c r="R1842" s="23" t="str">
        <f t="shared" si="522"/>
        <v>L</v>
      </c>
      <c r="S1842" s="23" t="str">
        <f t="shared" si="523"/>
        <v>L</v>
      </c>
      <c r="T1842" s="19" t="str">
        <f>IF(Data!$F1839=0,"",Data!$F1839)</f>
        <v/>
      </c>
      <c r="U1842" s="19" t="str">
        <f>IF(Data!$G1839=0,"",Data!$G1839)</f>
        <v/>
      </c>
      <c r="V1842" s="19" t="str">
        <f>IF(Data!$D1839=0,"",Data!$D1839)</f>
        <v/>
      </c>
      <c r="W1842" s="19" t="str">
        <f>Data!$H1839</f>
        <v>Japonica</v>
      </c>
      <c r="Y1842" s="41" t="e">
        <f t="shared" si="518"/>
        <v>#REF!</v>
      </c>
      <c r="Z1842" s="8">
        <f t="shared" si="524"/>
        <v>10000</v>
      </c>
      <c r="AA1842" s="8" t="str">
        <f t="shared" si="525"/>
        <v>Lady Eva May</v>
      </c>
      <c r="AB1842" s="8" t="str">
        <f t="shared" si="526"/>
        <v>L</v>
      </c>
      <c r="AC1842" s="8" t="str">
        <f t="shared" si="527"/>
        <v/>
      </c>
      <c r="AD1842" s="8" t="str">
        <f t="shared" si="532"/>
        <v/>
      </c>
      <c r="AE1842" s="8" t="str">
        <f t="shared" si="528"/>
        <v/>
      </c>
      <c r="AF1842" s="5">
        <f t="shared" si="529"/>
        <v>2015</v>
      </c>
      <c r="AG1842" s="46">
        <v>1839</v>
      </c>
      <c r="AH1842" s="47" t="str">
        <f t="shared" si="519"/>
        <v/>
      </c>
      <c r="AI1842" s="48" t="str">
        <f t="shared" si="520"/>
        <v/>
      </c>
      <c r="AK1842" s="22" t="e">
        <f>TRIM(#REF!)</f>
        <v>#REF!</v>
      </c>
      <c r="AL1842" s="23" t="e">
        <f>IF(#REF!=0,"",#REF!)</f>
        <v>#REF!</v>
      </c>
      <c r="AM1842" s="19" t="e">
        <f>IF(#REF!=0,"",#REF!)</f>
        <v>#REF!</v>
      </c>
      <c r="AN1842" s="23" t="e">
        <f>IF($AK1842="","",#REF!)</f>
        <v>#REF!</v>
      </c>
      <c r="AO1842" s="23" t="e">
        <f t="shared" si="530"/>
        <v>#REF!</v>
      </c>
      <c r="AP1842" s="19" t="e">
        <f>IF(#REF!=0,"",#REF!)</f>
        <v>#REF!</v>
      </c>
      <c r="AQ1842" s="19" t="e">
        <f>IF(#REF!=0,"",#REF!)</f>
        <v>#REF!</v>
      </c>
      <c r="AR1842" s="19" t="e">
        <f>IF(#REF!=0,"",#REF!)</f>
        <v>#REF!</v>
      </c>
      <c r="AS1842" s="19" t="e">
        <f>#REF!</f>
        <v>#REF!</v>
      </c>
    </row>
    <row r="1843" spans="4:45" ht="19.5" thickTop="1" thickBot="1" x14ac:dyDescent="0.25">
      <c r="D1843" s="1" t="str">
        <f t="shared" si="533"/>
        <v/>
      </c>
      <c r="E1843" s="1" t="str">
        <f t="shared" si="534"/>
        <v/>
      </c>
      <c r="K1843" s="19" t="str">
        <f t="shared" si="521"/>
        <v/>
      </c>
      <c r="L1843" s="19">
        <f t="shared" si="531"/>
        <v>10000</v>
      </c>
      <c r="M1843" s="22" t="str">
        <f>TRIM(Data!$N1840)</f>
        <v>Lady Fernanda</v>
      </c>
      <c r="N1843" s="22" t="str">
        <f>TRIM(Data!$A1840)</f>
        <v>Lady Fernanda</v>
      </c>
      <c r="O1843" s="23">
        <f>IF(Data!$B1840=0,"",Data!$B1840)</f>
        <v>2006</v>
      </c>
      <c r="P1843" s="19" t="str">
        <f>IF(Data!$C1840=0,"",Data!$C1840)</f>
        <v>1</v>
      </c>
      <c r="Q1843" s="23" t="str">
        <f>IF($M1843="","",Data!$E1840)</f>
        <v>M</v>
      </c>
      <c r="R1843" s="23" t="str">
        <f t="shared" si="522"/>
        <v>M</v>
      </c>
      <c r="S1843" s="23" t="str">
        <f t="shared" si="523"/>
        <v>M</v>
      </c>
      <c r="T1843" s="19" t="str">
        <f>IF(Data!$F1840=0,"",Data!$F1840)</f>
        <v/>
      </c>
      <c r="U1843" s="19" t="str">
        <f>IF(Data!$G1840=0,"",Data!$G1840)</f>
        <v/>
      </c>
      <c r="V1843" s="19" t="str">
        <f>IF(Data!$D1840=0,"",Data!$D1840)</f>
        <v/>
      </c>
      <c r="W1843" s="19" t="str">
        <f>Data!$H1840</f>
        <v>Japonica</v>
      </c>
      <c r="Y1843" s="41" t="e">
        <f t="shared" si="518"/>
        <v>#REF!</v>
      </c>
      <c r="Z1843" s="8">
        <f t="shared" si="524"/>
        <v>10000</v>
      </c>
      <c r="AA1843" s="8" t="str">
        <f t="shared" si="525"/>
        <v>Lady Fernanda</v>
      </c>
      <c r="AB1843" s="8" t="str">
        <f t="shared" si="526"/>
        <v>M</v>
      </c>
      <c r="AC1843" s="8" t="str">
        <f t="shared" si="527"/>
        <v/>
      </c>
      <c r="AD1843" s="8" t="str">
        <f t="shared" si="532"/>
        <v/>
      </c>
      <c r="AE1843" s="8" t="str">
        <f t="shared" si="528"/>
        <v/>
      </c>
      <c r="AF1843" s="5">
        <f t="shared" si="529"/>
        <v>2006</v>
      </c>
      <c r="AG1843" s="46">
        <v>1840</v>
      </c>
      <c r="AH1843" s="47" t="str">
        <f t="shared" si="519"/>
        <v/>
      </c>
      <c r="AI1843" s="48" t="str">
        <f t="shared" si="520"/>
        <v/>
      </c>
      <c r="AK1843" s="22" t="e">
        <f>TRIM(#REF!)</f>
        <v>#REF!</v>
      </c>
      <c r="AL1843" s="23" t="e">
        <f>IF(#REF!=0,"",#REF!)</f>
        <v>#REF!</v>
      </c>
      <c r="AM1843" s="19" t="e">
        <f>IF(#REF!=0,"",#REF!)</f>
        <v>#REF!</v>
      </c>
      <c r="AN1843" s="23" t="e">
        <f>IF($AK1843="","",#REF!)</f>
        <v>#REF!</v>
      </c>
      <c r="AO1843" s="23" t="e">
        <f t="shared" si="530"/>
        <v>#REF!</v>
      </c>
      <c r="AP1843" s="19" t="e">
        <f>IF(#REF!=0,"",#REF!)</f>
        <v>#REF!</v>
      </c>
      <c r="AQ1843" s="19" t="e">
        <f>IF(#REF!=0,"",#REF!)</f>
        <v>#REF!</v>
      </c>
      <c r="AR1843" s="19" t="e">
        <f>IF(#REF!=0,"",#REF!)</f>
        <v>#REF!</v>
      </c>
      <c r="AS1843" s="19" t="e">
        <f>#REF!</f>
        <v>#REF!</v>
      </c>
    </row>
    <row r="1844" spans="4:45" ht="19.5" thickTop="1" thickBot="1" x14ac:dyDescent="0.25">
      <c r="D1844" s="1" t="str">
        <f t="shared" si="533"/>
        <v/>
      </c>
      <c r="E1844" s="1" t="str">
        <f t="shared" si="534"/>
        <v/>
      </c>
      <c r="K1844" s="19" t="str">
        <f t="shared" si="521"/>
        <v/>
      </c>
      <c r="L1844" s="19">
        <f t="shared" si="531"/>
        <v>10000</v>
      </c>
      <c r="M1844" s="22" t="str">
        <f>TRIM(Data!$N1841)</f>
        <v>Lady Hume's Blush</v>
      </c>
      <c r="N1844" s="22" t="str">
        <f>TRIM(Data!$A1841)</f>
        <v>Lady Hume's Blush (Buff)</v>
      </c>
      <c r="O1844" s="23">
        <f>IF(Data!$B1841=0,"",Data!$B1841)</f>
        <v>1806</v>
      </c>
      <c r="P1844" s="19" t="str">
        <f>IF(Data!$C1841=0,"",Data!$C1841)</f>
        <v>1</v>
      </c>
      <c r="Q1844" s="23" t="str">
        <f>IF($M1844="","",Data!$E1841)</f>
        <v>S</v>
      </c>
      <c r="R1844" s="23" t="str">
        <f t="shared" si="522"/>
        <v>S</v>
      </c>
      <c r="S1844" s="23" t="str">
        <f t="shared" si="523"/>
        <v>S</v>
      </c>
      <c r="T1844" s="19" t="str">
        <f>IF(Data!$F1841=0,"",Data!$F1841)</f>
        <v/>
      </c>
      <c r="U1844" s="19" t="str">
        <f>IF(Data!$G1841=0,"",Data!$G1841)</f>
        <v>FD</v>
      </c>
      <c r="V1844" s="19" t="str">
        <f>IF(Data!$D1841=0,"",Data!$D1841)</f>
        <v>ANTIQUE</v>
      </c>
      <c r="W1844" s="19" t="str">
        <f>Data!$H1841</f>
        <v>Japonica</v>
      </c>
      <c r="Y1844" s="41" t="e">
        <f t="shared" si="518"/>
        <v>#REF!</v>
      </c>
      <c r="Z1844" s="8">
        <f t="shared" si="524"/>
        <v>1844</v>
      </c>
      <c r="AA1844" s="8" t="str">
        <f t="shared" si="525"/>
        <v>Lady Hume's Blush</v>
      </c>
      <c r="AB1844" s="8" t="str">
        <f t="shared" si="526"/>
        <v>S</v>
      </c>
      <c r="AC1844" s="8" t="str">
        <f t="shared" si="527"/>
        <v/>
      </c>
      <c r="AD1844" s="8" t="str">
        <f t="shared" si="532"/>
        <v>FD</v>
      </c>
      <c r="AE1844" s="8" t="str">
        <f t="shared" si="528"/>
        <v>ANTIQUE</v>
      </c>
      <c r="AF1844" s="5">
        <f t="shared" si="529"/>
        <v>1806</v>
      </c>
      <c r="AG1844" s="46">
        <v>1841</v>
      </c>
      <c r="AH1844" s="47" t="str">
        <f t="shared" si="519"/>
        <v/>
      </c>
      <c r="AI1844" s="48" t="str">
        <f t="shared" si="520"/>
        <v/>
      </c>
      <c r="AK1844" s="22" t="e">
        <f>TRIM(#REF!)</f>
        <v>#REF!</v>
      </c>
      <c r="AL1844" s="23" t="e">
        <f>IF(#REF!=0,"",#REF!)</f>
        <v>#REF!</v>
      </c>
      <c r="AM1844" s="19" t="e">
        <f>IF(#REF!=0,"",#REF!)</f>
        <v>#REF!</v>
      </c>
      <c r="AN1844" s="23" t="e">
        <f>IF($AK1844="","",#REF!)</f>
        <v>#REF!</v>
      </c>
      <c r="AO1844" s="23" t="e">
        <f t="shared" si="530"/>
        <v>#REF!</v>
      </c>
      <c r="AP1844" s="19" t="e">
        <f>IF(#REF!=0,"",#REF!)</f>
        <v>#REF!</v>
      </c>
      <c r="AQ1844" s="19" t="e">
        <f>IF(#REF!=0,"",#REF!)</f>
        <v>#REF!</v>
      </c>
      <c r="AR1844" s="19" t="e">
        <f>IF(#REF!=0,"",#REF!)</f>
        <v>#REF!</v>
      </c>
      <c r="AS1844" s="19" t="e">
        <f>#REF!</f>
        <v>#REF!</v>
      </c>
    </row>
    <row r="1845" spans="4:45" ht="19.5" thickTop="1" thickBot="1" x14ac:dyDescent="0.25">
      <c r="D1845" s="1" t="str">
        <f t="shared" si="533"/>
        <v/>
      </c>
      <c r="E1845" s="1" t="str">
        <f t="shared" si="534"/>
        <v/>
      </c>
      <c r="K1845" s="19" t="str">
        <f t="shared" si="521"/>
        <v/>
      </c>
      <c r="L1845" s="19">
        <f t="shared" si="531"/>
        <v>10000</v>
      </c>
      <c r="M1845" s="22" t="str">
        <f>TRIM(Data!$N1842)</f>
        <v>Lady Ida Pearl</v>
      </c>
      <c r="N1845" s="22" t="str">
        <f>TRIM(Data!$A1842)</f>
        <v>Lady Ida Pearl</v>
      </c>
      <c r="O1845" s="23">
        <f>IF(Data!$B1842=0,"",Data!$B1842)</f>
        <v>2013</v>
      </c>
      <c r="P1845" s="19" t="str">
        <f>IF(Data!$C1842=0,"",Data!$C1842)</f>
        <v>1</v>
      </c>
      <c r="Q1845" s="23" t="str">
        <f>IF($M1845="","",Data!$E1842)</f>
        <v>L</v>
      </c>
      <c r="R1845" s="23" t="str">
        <f t="shared" si="522"/>
        <v>L</v>
      </c>
      <c r="S1845" s="23" t="str">
        <f t="shared" si="523"/>
        <v>L</v>
      </c>
      <c r="T1845" s="19" t="str">
        <f>IF(Data!$F1842=0,"",Data!$F1842)</f>
        <v>WHITE</v>
      </c>
      <c r="U1845" s="19" t="str">
        <f>IF(Data!$G1842=0,"",Data!$G1842)</f>
        <v>FD</v>
      </c>
      <c r="V1845" s="19" t="str">
        <f>IF(Data!$D1842=0,"",Data!$D1842)</f>
        <v/>
      </c>
      <c r="W1845" s="19" t="str">
        <f>Data!$H1842</f>
        <v>Japonica</v>
      </c>
      <c r="Y1845" s="41" t="e">
        <f t="shared" si="518"/>
        <v>#REF!</v>
      </c>
      <c r="Z1845" s="8">
        <f t="shared" si="524"/>
        <v>10000</v>
      </c>
      <c r="AA1845" s="8" t="str">
        <f t="shared" si="525"/>
        <v>Lady Ida Pearl</v>
      </c>
      <c r="AB1845" s="8" t="str">
        <f t="shared" si="526"/>
        <v>L</v>
      </c>
      <c r="AC1845" s="8" t="str">
        <f t="shared" si="527"/>
        <v>WHITE</v>
      </c>
      <c r="AD1845" s="8" t="str">
        <f t="shared" si="532"/>
        <v>FD</v>
      </c>
      <c r="AE1845" s="8" t="str">
        <f t="shared" si="528"/>
        <v/>
      </c>
      <c r="AF1845" s="5">
        <f t="shared" si="529"/>
        <v>2013</v>
      </c>
      <c r="AG1845" s="46">
        <v>1842</v>
      </c>
      <c r="AH1845" s="47" t="str">
        <f t="shared" si="519"/>
        <v/>
      </c>
      <c r="AI1845" s="48" t="str">
        <f t="shared" si="520"/>
        <v/>
      </c>
      <c r="AK1845" s="22" t="e">
        <f>TRIM(#REF!)</f>
        <v>#REF!</v>
      </c>
      <c r="AL1845" s="23" t="e">
        <f>IF(#REF!=0,"",#REF!)</f>
        <v>#REF!</v>
      </c>
      <c r="AM1845" s="19" t="e">
        <f>IF(#REF!=0,"",#REF!)</f>
        <v>#REF!</v>
      </c>
      <c r="AN1845" s="23" t="e">
        <f>IF($AK1845="","",#REF!)</f>
        <v>#REF!</v>
      </c>
      <c r="AO1845" s="23" t="e">
        <f t="shared" si="530"/>
        <v>#REF!</v>
      </c>
      <c r="AP1845" s="19" t="e">
        <f>IF(#REF!=0,"",#REF!)</f>
        <v>#REF!</v>
      </c>
      <c r="AQ1845" s="19" t="e">
        <f>IF(#REF!=0,"",#REF!)</f>
        <v>#REF!</v>
      </c>
      <c r="AR1845" s="19" t="e">
        <f>IF(#REF!=0,"",#REF!)</f>
        <v>#REF!</v>
      </c>
      <c r="AS1845" s="19" t="e">
        <f>#REF!</f>
        <v>#REF!</v>
      </c>
    </row>
    <row r="1846" spans="4:45" ht="19.5" thickTop="1" thickBot="1" x14ac:dyDescent="0.25">
      <c r="D1846" s="1" t="str">
        <f t="shared" si="533"/>
        <v/>
      </c>
      <c r="E1846" s="1" t="str">
        <f t="shared" si="534"/>
        <v/>
      </c>
      <c r="K1846" s="19" t="str">
        <f t="shared" si="521"/>
        <v/>
      </c>
      <c r="L1846" s="19">
        <f t="shared" si="531"/>
        <v>10000</v>
      </c>
      <c r="M1846" s="22" t="str">
        <f>TRIM(Data!$N1843)</f>
        <v>Lady in Pink</v>
      </c>
      <c r="N1846" s="22" t="str">
        <f>TRIM(Data!$A1843)</f>
        <v>Lady in Pink</v>
      </c>
      <c r="O1846" s="23">
        <f>IF(Data!$B1843=0,"",Data!$B1843)</f>
        <v>1981</v>
      </c>
      <c r="P1846" s="19" t="str">
        <f>IF(Data!$C1843=0,"",Data!$C1843)</f>
        <v>1</v>
      </c>
      <c r="Q1846" s="23" t="str">
        <f>IF($M1846="","",Data!$E1843)</f>
        <v>L</v>
      </c>
      <c r="R1846" s="23" t="str">
        <f t="shared" si="522"/>
        <v>L</v>
      </c>
      <c r="S1846" s="23" t="str">
        <f t="shared" si="523"/>
        <v>L</v>
      </c>
      <c r="T1846" s="19" t="str">
        <f>IF(Data!$F1843=0,"",Data!$F1843)</f>
        <v/>
      </c>
      <c r="U1846" s="19" t="str">
        <f>IF(Data!$G1843=0,"",Data!$G1843)</f>
        <v/>
      </c>
      <c r="V1846" s="19" t="str">
        <f>IF(Data!$D1843=0,"",Data!$D1843)</f>
        <v/>
      </c>
      <c r="W1846" s="19" t="str">
        <f>Data!$H1843</f>
        <v>Japonica</v>
      </c>
      <c r="Y1846" s="41" t="e">
        <f t="shared" si="518"/>
        <v>#REF!</v>
      </c>
      <c r="Z1846" s="8">
        <f t="shared" si="524"/>
        <v>10000</v>
      </c>
      <c r="AA1846" s="8" t="str">
        <f t="shared" si="525"/>
        <v>Lady in Pink</v>
      </c>
      <c r="AB1846" s="8" t="str">
        <f t="shared" si="526"/>
        <v>L</v>
      </c>
      <c r="AC1846" s="8" t="str">
        <f t="shared" si="527"/>
        <v/>
      </c>
      <c r="AD1846" s="8" t="str">
        <f t="shared" si="532"/>
        <v/>
      </c>
      <c r="AE1846" s="8" t="str">
        <f t="shared" si="528"/>
        <v/>
      </c>
      <c r="AF1846" s="5">
        <f t="shared" si="529"/>
        <v>1981</v>
      </c>
      <c r="AG1846" s="46">
        <v>1843</v>
      </c>
      <c r="AH1846" s="47" t="str">
        <f t="shared" si="519"/>
        <v/>
      </c>
      <c r="AI1846" s="48" t="str">
        <f t="shared" si="520"/>
        <v/>
      </c>
      <c r="AK1846" s="22" t="e">
        <f>TRIM(#REF!)</f>
        <v>#REF!</v>
      </c>
      <c r="AL1846" s="23" t="e">
        <f>IF(#REF!=0,"",#REF!)</f>
        <v>#REF!</v>
      </c>
      <c r="AM1846" s="19" t="e">
        <f>IF(#REF!=0,"",#REF!)</f>
        <v>#REF!</v>
      </c>
      <c r="AN1846" s="23" t="e">
        <f>IF($AK1846="","",#REF!)</f>
        <v>#REF!</v>
      </c>
      <c r="AO1846" s="23" t="e">
        <f t="shared" si="530"/>
        <v>#REF!</v>
      </c>
      <c r="AP1846" s="19" t="e">
        <f>IF(#REF!=0,"",#REF!)</f>
        <v>#REF!</v>
      </c>
      <c r="AQ1846" s="19" t="e">
        <f>IF(#REF!=0,"",#REF!)</f>
        <v>#REF!</v>
      </c>
      <c r="AR1846" s="19" t="e">
        <f>IF(#REF!=0,"",#REF!)</f>
        <v>#REF!</v>
      </c>
      <c r="AS1846" s="19" t="e">
        <f>#REF!</f>
        <v>#REF!</v>
      </c>
    </row>
    <row r="1847" spans="4:45" ht="19.5" thickTop="1" thickBot="1" x14ac:dyDescent="0.25">
      <c r="D1847" s="1" t="str">
        <f t="shared" si="533"/>
        <v/>
      </c>
      <c r="E1847" s="1" t="str">
        <f t="shared" si="534"/>
        <v/>
      </c>
      <c r="K1847" s="19" t="str">
        <f t="shared" si="521"/>
        <v/>
      </c>
      <c r="L1847" s="19">
        <f t="shared" si="531"/>
        <v>10000</v>
      </c>
      <c r="M1847" s="22" t="str">
        <f>TRIM(Data!$N1844)</f>
        <v>Lady in Red</v>
      </c>
      <c r="N1847" s="22" t="str">
        <f>TRIM(Data!$A1844)</f>
        <v>Lady in Red</v>
      </c>
      <c r="O1847" s="23">
        <f>IF(Data!$B1844=0,"",Data!$B1844)</f>
        <v>1959</v>
      </c>
      <c r="P1847" s="19" t="str">
        <f>IF(Data!$C1844=0,"",Data!$C1844)</f>
        <v>1</v>
      </c>
      <c r="Q1847" s="23" t="str">
        <f>IF($M1847="","",Data!$E1844)</f>
        <v>VL</v>
      </c>
      <c r="R1847" s="23" t="str">
        <f t="shared" si="522"/>
        <v>VL</v>
      </c>
      <c r="S1847" s="23" t="str">
        <f t="shared" si="523"/>
        <v>VL</v>
      </c>
      <c r="T1847" s="19" t="str">
        <f>IF(Data!$F1844=0,"",Data!$F1844)</f>
        <v/>
      </c>
      <c r="U1847" s="19" t="str">
        <f>IF(Data!$G1844=0,"",Data!$G1844)</f>
        <v/>
      </c>
      <c r="V1847" s="19" t="str">
        <f>IF(Data!$D1844=0,"",Data!$D1844)</f>
        <v/>
      </c>
      <c r="W1847" s="19" t="str">
        <f>Data!$H1844</f>
        <v>Japonica</v>
      </c>
      <c r="Y1847" s="41" t="e">
        <f t="shared" si="518"/>
        <v>#REF!</v>
      </c>
      <c r="Z1847" s="8">
        <f t="shared" si="524"/>
        <v>10000</v>
      </c>
      <c r="AA1847" s="8" t="str">
        <f t="shared" si="525"/>
        <v>Lady in Red</v>
      </c>
      <c r="AB1847" s="8" t="str">
        <f t="shared" si="526"/>
        <v>VL</v>
      </c>
      <c r="AC1847" s="8" t="str">
        <f t="shared" si="527"/>
        <v/>
      </c>
      <c r="AD1847" s="8" t="str">
        <f t="shared" si="532"/>
        <v/>
      </c>
      <c r="AE1847" s="8" t="str">
        <f t="shared" si="528"/>
        <v/>
      </c>
      <c r="AF1847" s="5">
        <f t="shared" si="529"/>
        <v>1959</v>
      </c>
      <c r="AG1847" s="46">
        <v>1844</v>
      </c>
      <c r="AH1847" s="47" t="str">
        <f t="shared" si="519"/>
        <v/>
      </c>
      <c r="AI1847" s="48" t="str">
        <f t="shared" si="520"/>
        <v/>
      </c>
      <c r="AK1847" s="22" t="e">
        <f>TRIM(#REF!)</f>
        <v>#REF!</v>
      </c>
      <c r="AL1847" s="23" t="e">
        <f>IF(#REF!=0,"",#REF!)</f>
        <v>#REF!</v>
      </c>
      <c r="AM1847" s="19" t="e">
        <f>IF(#REF!=0,"",#REF!)</f>
        <v>#REF!</v>
      </c>
      <c r="AN1847" s="23" t="e">
        <f>IF($AK1847="","",#REF!)</f>
        <v>#REF!</v>
      </c>
      <c r="AO1847" s="23" t="e">
        <f t="shared" si="530"/>
        <v>#REF!</v>
      </c>
      <c r="AP1847" s="19" t="e">
        <f>IF(#REF!=0,"",#REF!)</f>
        <v>#REF!</v>
      </c>
      <c r="AQ1847" s="19" t="e">
        <f>IF(#REF!=0,"",#REF!)</f>
        <v>#REF!</v>
      </c>
      <c r="AR1847" s="19" t="e">
        <f>IF(#REF!=0,"",#REF!)</f>
        <v>#REF!</v>
      </c>
      <c r="AS1847" s="19" t="e">
        <f>#REF!</f>
        <v>#REF!</v>
      </c>
    </row>
    <row r="1848" spans="4:45" ht="19.5" thickTop="1" thickBot="1" x14ac:dyDescent="0.25">
      <c r="D1848" s="1" t="str">
        <f t="shared" si="533"/>
        <v/>
      </c>
      <c r="E1848" s="1" t="str">
        <f t="shared" si="534"/>
        <v/>
      </c>
      <c r="K1848" s="19" t="str">
        <f t="shared" si="521"/>
        <v/>
      </c>
      <c r="L1848" s="19">
        <f t="shared" si="531"/>
        <v>10000</v>
      </c>
      <c r="M1848" s="22" t="str">
        <f>TRIM(Data!$N1845)</f>
        <v>Lady Jane Grey (See Eugene Lize)</v>
      </c>
      <c r="N1848" s="22" t="str">
        <f>TRIM(Data!$A1845)</f>
        <v>Lady Jane Grey (See Eugene Lize)</v>
      </c>
      <c r="O1848" s="23">
        <f>IF(Data!$B1845=0,"",Data!$B1845)</f>
        <v>1908</v>
      </c>
      <c r="P1848" s="19" t="str">
        <f>IF(Data!$C1845=0,"",Data!$C1845)</f>
        <v/>
      </c>
      <c r="Q1848" s="23" t="str">
        <f>IF($M1848="","",Data!$E1845)</f>
        <v>M</v>
      </c>
      <c r="R1848" s="23" t="str">
        <f t="shared" si="522"/>
        <v>M</v>
      </c>
      <c r="S1848" s="23" t="str">
        <f t="shared" si="523"/>
        <v>M</v>
      </c>
      <c r="T1848" s="19" t="str">
        <f>IF(Data!$F1845=0,"",Data!$F1845)</f>
        <v/>
      </c>
      <c r="U1848" s="19" t="str">
        <f>IF(Data!$G1845=0,"",Data!$G1845)</f>
        <v/>
      </c>
      <c r="V1848" s="19" t="str">
        <f>IF(Data!$D1845=0,"",Data!$D1845)</f>
        <v/>
      </c>
      <c r="W1848" s="19" t="str">
        <f>Data!$H1845</f>
        <v>Japonica</v>
      </c>
      <c r="Y1848" s="41" t="e">
        <f t="shared" si="518"/>
        <v>#REF!</v>
      </c>
      <c r="Z1848" s="8">
        <f t="shared" si="524"/>
        <v>10000</v>
      </c>
      <c r="AA1848" s="8" t="str">
        <f t="shared" si="525"/>
        <v>Lady Jane Grey (See Eugene Lize)</v>
      </c>
      <c r="AB1848" s="8" t="str">
        <f t="shared" si="526"/>
        <v>M</v>
      </c>
      <c r="AC1848" s="8" t="str">
        <f t="shared" si="527"/>
        <v/>
      </c>
      <c r="AD1848" s="8" t="str">
        <f t="shared" si="532"/>
        <v/>
      </c>
      <c r="AE1848" s="8" t="str">
        <f t="shared" si="528"/>
        <v/>
      </c>
      <c r="AF1848" s="5">
        <f t="shared" si="529"/>
        <v>1908</v>
      </c>
      <c r="AG1848" s="46">
        <v>1845</v>
      </c>
      <c r="AH1848" s="47" t="str">
        <f t="shared" si="519"/>
        <v/>
      </c>
      <c r="AI1848" s="48" t="str">
        <f t="shared" si="520"/>
        <v/>
      </c>
      <c r="AK1848" s="22" t="e">
        <f>TRIM(#REF!)</f>
        <v>#REF!</v>
      </c>
      <c r="AL1848" s="23" t="e">
        <f>IF(#REF!=0,"",#REF!)</f>
        <v>#REF!</v>
      </c>
      <c r="AM1848" s="19" t="e">
        <f>IF(#REF!=0,"",#REF!)</f>
        <v>#REF!</v>
      </c>
      <c r="AN1848" s="23" t="e">
        <f>IF($AK1848="","",#REF!)</f>
        <v>#REF!</v>
      </c>
      <c r="AO1848" s="23" t="e">
        <f t="shared" si="530"/>
        <v>#REF!</v>
      </c>
      <c r="AP1848" s="19" t="e">
        <f>IF(#REF!=0,"",#REF!)</f>
        <v>#REF!</v>
      </c>
      <c r="AQ1848" s="19" t="e">
        <f>IF(#REF!=0,"",#REF!)</f>
        <v>#REF!</v>
      </c>
      <c r="AR1848" s="19" t="e">
        <f>IF(#REF!=0,"",#REF!)</f>
        <v>#REF!</v>
      </c>
      <c r="AS1848" s="19" t="e">
        <f>#REF!</f>
        <v>#REF!</v>
      </c>
    </row>
    <row r="1849" spans="4:45" ht="19.5" thickTop="1" thickBot="1" x14ac:dyDescent="0.25">
      <c r="D1849" s="1" t="str">
        <f t="shared" si="533"/>
        <v/>
      </c>
      <c r="E1849" s="1" t="str">
        <f t="shared" si="534"/>
        <v/>
      </c>
      <c r="K1849" s="19" t="str">
        <f t="shared" si="521"/>
        <v/>
      </c>
      <c r="L1849" s="19">
        <f t="shared" si="531"/>
        <v>10000</v>
      </c>
      <c r="M1849" s="22" t="str">
        <f>TRIM(Data!$N1846)</f>
        <v>Lady Kay</v>
      </c>
      <c r="N1849" s="22" t="str">
        <f>TRIM(Data!$A1846)</f>
        <v>Lady Kay</v>
      </c>
      <c r="O1849" s="23">
        <f>IF(Data!$B1846=0,"",Data!$B1846)</f>
        <v>1949</v>
      </c>
      <c r="P1849" s="19" t="str">
        <f>IF(Data!$C1846=0,"",Data!$C1846)</f>
        <v>1</v>
      </c>
      <c r="Q1849" s="23" t="str">
        <f>IF($M1849="","",Data!$E1846)</f>
        <v>M-L</v>
      </c>
      <c r="R1849" s="23" t="str">
        <f t="shared" si="522"/>
        <v>M</v>
      </c>
      <c r="S1849" s="23" t="str">
        <f t="shared" si="523"/>
        <v>M</v>
      </c>
      <c r="T1849" s="19" t="str">
        <f>IF(Data!$F1846=0,"",Data!$F1846)</f>
        <v/>
      </c>
      <c r="U1849" s="19" t="str">
        <f>IF(Data!$G1846=0,"",Data!$G1846)</f>
        <v/>
      </c>
      <c r="V1849" s="19" t="str">
        <f>IF(Data!$D1846=0,"",Data!$D1846)</f>
        <v/>
      </c>
      <c r="W1849" s="19" t="str">
        <f>Data!$H1846</f>
        <v>Japonica</v>
      </c>
      <c r="Y1849" s="41" t="e">
        <f t="shared" si="518"/>
        <v>#REF!</v>
      </c>
      <c r="Z1849" s="8">
        <f t="shared" si="524"/>
        <v>10000</v>
      </c>
      <c r="AA1849" s="8" t="str">
        <f t="shared" si="525"/>
        <v>Lady Kay</v>
      </c>
      <c r="AB1849" s="8" t="str">
        <f t="shared" si="526"/>
        <v>M</v>
      </c>
      <c r="AC1849" s="8" t="str">
        <f t="shared" si="527"/>
        <v/>
      </c>
      <c r="AD1849" s="8" t="str">
        <f t="shared" si="532"/>
        <v/>
      </c>
      <c r="AE1849" s="8" t="str">
        <f t="shared" si="528"/>
        <v/>
      </c>
      <c r="AF1849" s="5">
        <f t="shared" si="529"/>
        <v>1949</v>
      </c>
      <c r="AG1849" s="46">
        <v>1846</v>
      </c>
      <c r="AH1849" s="47" t="str">
        <f t="shared" si="519"/>
        <v/>
      </c>
      <c r="AI1849" s="48" t="str">
        <f t="shared" si="520"/>
        <v/>
      </c>
      <c r="AK1849" s="22" t="e">
        <f>TRIM(#REF!)</f>
        <v>#REF!</v>
      </c>
      <c r="AL1849" s="23" t="e">
        <f>IF(#REF!=0,"",#REF!)</f>
        <v>#REF!</v>
      </c>
      <c r="AM1849" s="19" t="e">
        <f>IF(#REF!=0,"",#REF!)</f>
        <v>#REF!</v>
      </c>
      <c r="AN1849" s="23" t="e">
        <f>IF($AK1849="","",#REF!)</f>
        <v>#REF!</v>
      </c>
      <c r="AO1849" s="23" t="e">
        <f t="shared" si="530"/>
        <v>#REF!</v>
      </c>
      <c r="AP1849" s="19" t="e">
        <f>IF(#REF!=0,"",#REF!)</f>
        <v>#REF!</v>
      </c>
      <c r="AQ1849" s="19" t="e">
        <f>IF(#REF!=0,"",#REF!)</f>
        <v>#REF!</v>
      </c>
      <c r="AR1849" s="19" t="e">
        <f>IF(#REF!=0,"",#REF!)</f>
        <v>#REF!</v>
      </c>
      <c r="AS1849" s="19" t="e">
        <f>#REF!</f>
        <v>#REF!</v>
      </c>
    </row>
    <row r="1850" spans="4:45" ht="19.5" thickTop="1" thickBot="1" x14ac:dyDescent="0.25">
      <c r="D1850" s="1" t="str">
        <f t="shared" si="533"/>
        <v/>
      </c>
      <c r="E1850" s="1" t="str">
        <f t="shared" si="534"/>
        <v/>
      </c>
      <c r="K1850" s="19" t="str">
        <f t="shared" si="521"/>
        <v/>
      </c>
      <c r="L1850" s="19">
        <f t="shared" si="531"/>
        <v>10000</v>
      </c>
      <c r="M1850" s="22" t="str">
        <f>TRIM(Data!$N1847)</f>
        <v>Lady Laura</v>
      </c>
      <c r="N1850" s="22" t="str">
        <f>TRIM(Data!$A1847)</f>
        <v>Lady Laura</v>
      </c>
      <c r="O1850" s="23">
        <f>IF(Data!$B1847=0,"",Data!$B1847)</f>
        <v>1972</v>
      </c>
      <c r="P1850" s="19" t="str">
        <f>IF(Data!$C1847=0,"",Data!$C1847)</f>
        <v>1</v>
      </c>
      <c r="Q1850" s="23" t="str">
        <f>IF($M1850="","",Data!$E1847)</f>
        <v>M-L</v>
      </c>
      <c r="R1850" s="23" t="str">
        <f t="shared" si="522"/>
        <v>M</v>
      </c>
      <c r="S1850" s="23" t="str">
        <f t="shared" si="523"/>
        <v>M</v>
      </c>
      <c r="T1850" s="19" t="str">
        <f>IF(Data!$F1847=0,"",Data!$F1847)</f>
        <v/>
      </c>
      <c r="U1850" s="19" t="str">
        <f>IF(Data!$G1847=0,"",Data!$G1847)</f>
        <v/>
      </c>
      <c r="V1850" s="19" t="str">
        <f>IF(Data!$D1847=0,"",Data!$D1847)</f>
        <v/>
      </c>
      <c r="W1850" s="19" t="str">
        <f>Data!$H1847</f>
        <v>Japonica</v>
      </c>
      <c r="Y1850" s="41" t="e">
        <f t="shared" si="518"/>
        <v>#REF!</v>
      </c>
      <c r="Z1850" s="8">
        <f t="shared" si="524"/>
        <v>10000</v>
      </c>
      <c r="AA1850" s="8" t="str">
        <f t="shared" si="525"/>
        <v>Lady Laura</v>
      </c>
      <c r="AB1850" s="8" t="str">
        <f t="shared" si="526"/>
        <v>M</v>
      </c>
      <c r="AC1850" s="8" t="str">
        <f t="shared" si="527"/>
        <v/>
      </c>
      <c r="AD1850" s="8" t="str">
        <f t="shared" si="532"/>
        <v/>
      </c>
      <c r="AE1850" s="8" t="str">
        <f t="shared" si="528"/>
        <v/>
      </c>
      <c r="AF1850" s="5">
        <f t="shared" si="529"/>
        <v>1972</v>
      </c>
      <c r="AG1850" s="46">
        <v>1847</v>
      </c>
      <c r="AH1850" s="47" t="str">
        <f t="shared" si="519"/>
        <v/>
      </c>
      <c r="AI1850" s="48" t="str">
        <f t="shared" si="520"/>
        <v/>
      </c>
      <c r="AK1850" s="22" t="e">
        <f>TRIM(#REF!)</f>
        <v>#REF!</v>
      </c>
      <c r="AL1850" s="23" t="e">
        <f>IF(#REF!=0,"",#REF!)</f>
        <v>#REF!</v>
      </c>
      <c r="AM1850" s="19" t="e">
        <f>IF(#REF!=0,"",#REF!)</f>
        <v>#REF!</v>
      </c>
      <c r="AN1850" s="23" t="e">
        <f>IF($AK1850="","",#REF!)</f>
        <v>#REF!</v>
      </c>
      <c r="AO1850" s="23" t="e">
        <f t="shared" si="530"/>
        <v>#REF!</v>
      </c>
      <c r="AP1850" s="19" t="e">
        <f>IF(#REF!=0,"",#REF!)</f>
        <v>#REF!</v>
      </c>
      <c r="AQ1850" s="19" t="e">
        <f>IF(#REF!=0,"",#REF!)</f>
        <v>#REF!</v>
      </c>
      <c r="AR1850" s="19" t="e">
        <f>IF(#REF!=0,"",#REF!)</f>
        <v>#REF!</v>
      </c>
      <c r="AS1850" s="19" t="e">
        <f>#REF!</f>
        <v>#REF!</v>
      </c>
    </row>
    <row r="1851" spans="4:45" ht="19.5" thickTop="1" thickBot="1" x14ac:dyDescent="0.25">
      <c r="D1851" s="1" t="str">
        <f t="shared" si="533"/>
        <v/>
      </c>
      <c r="E1851" s="1" t="str">
        <f t="shared" si="534"/>
        <v/>
      </c>
      <c r="K1851" s="19" t="str">
        <f t="shared" si="521"/>
        <v/>
      </c>
      <c r="L1851" s="19">
        <f t="shared" si="531"/>
        <v>10000</v>
      </c>
      <c r="M1851" s="22" t="str">
        <f>TRIM(Data!$N1848)</f>
        <v>Lady Laura Red</v>
      </c>
      <c r="N1851" s="22" t="str">
        <f>TRIM(Data!$A1848)</f>
        <v>Lady Laura Red</v>
      </c>
      <c r="O1851" s="23">
        <f>IF(Data!$B1848=0,"",Data!$B1848)</f>
        <v>1983</v>
      </c>
      <c r="P1851" s="19" t="str">
        <f>IF(Data!$C1848=0,"",Data!$C1848)</f>
        <v>1</v>
      </c>
      <c r="Q1851" s="23" t="str">
        <f>IF($M1851="","",Data!$E1848)</f>
        <v>M-L</v>
      </c>
      <c r="R1851" s="23" t="str">
        <f t="shared" si="522"/>
        <v>M</v>
      </c>
      <c r="S1851" s="23" t="str">
        <f t="shared" si="523"/>
        <v>M</v>
      </c>
      <c r="T1851" s="19" t="str">
        <f>IF(Data!$F1848=0,"",Data!$F1848)</f>
        <v/>
      </c>
      <c r="U1851" s="19" t="str">
        <f>IF(Data!$G1848=0,"",Data!$G1848)</f>
        <v/>
      </c>
      <c r="V1851" s="19" t="str">
        <f>IF(Data!$D1848=0,"",Data!$D1848)</f>
        <v/>
      </c>
      <c r="W1851" s="19" t="str">
        <f>Data!$H1848</f>
        <v>Japonica</v>
      </c>
      <c r="Y1851" s="41" t="e">
        <f t="shared" si="518"/>
        <v>#REF!</v>
      </c>
      <c r="Z1851" s="8">
        <f t="shared" si="524"/>
        <v>10000</v>
      </c>
      <c r="AA1851" s="8" t="str">
        <f t="shared" si="525"/>
        <v>Lady Laura Red</v>
      </c>
      <c r="AB1851" s="8" t="str">
        <f t="shared" si="526"/>
        <v>M</v>
      </c>
      <c r="AC1851" s="8" t="str">
        <f t="shared" si="527"/>
        <v/>
      </c>
      <c r="AD1851" s="8" t="str">
        <f t="shared" si="532"/>
        <v/>
      </c>
      <c r="AE1851" s="8" t="str">
        <f t="shared" si="528"/>
        <v/>
      </c>
      <c r="AF1851" s="5">
        <f t="shared" si="529"/>
        <v>1983</v>
      </c>
      <c r="AG1851" s="46">
        <v>1848</v>
      </c>
      <c r="AH1851" s="47" t="str">
        <f t="shared" si="519"/>
        <v/>
      </c>
      <c r="AI1851" s="48" t="str">
        <f t="shared" si="520"/>
        <v/>
      </c>
      <c r="AK1851" s="22" t="e">
        <f>TRIM(#REF!)</f>
        <v>#REF!</v>
      </c>
      <c r="AL1851" s="23" t="e">
        <f>IF(#REF!=0,"",#REF!)</f>
        <v>#REF!</v>
      </c>
      <c r="AM1851" s="19" t="e">
        <f>IF(#REF!=0,"",#REF!)</f>
        <v>#REF!</v>
      </c>
      <c r="AN1851" s="23" t="e">
        <f>IF($AK1851="","",#REF!)</f>
        <v>#REF!</v>
      </c>
      <c r="AO1851" s="23" t="e">
        <f t="shared" si="530"/>
        <v>#REF!</v>
      </c>
      <c r="AP1851" s="19" t="e">
        <f>IF(#REF!=0,"",#REF!)</f>
        <v>#REF!</v>
      </c>
      <c r="AQ1851" s="19" t="e">
        <f>IF(#REF!=0,"",#REF!)</f>
        <v>#REF!</v>
      </c>
      <c r="AR1851" s="19" t="e">
        <f>IF(#REF!=0,"",#REF!)</f>
        <v>#REF!</v>
      </c>
      <c r="AS1851" s="19" t="e">
        <f>#REF!</f>
        <v>#REF!</v>
      </c>
    </row>
    <row r="1852" spans="4:45" ht="19.5" thickTop="1" thickBot="1" x14ac:dyDescent="0.25">
      <c r="D1852" s="1" t="str">
        <f t="shared" si="533"/>
        <v/>
      </c>
      <c r="E1852" s="1" t="str">
        <f t="shared" si="534"/>
        <v/>
      </c>
      <c r="K1852" s="19" t="str">
        <f t="shared" si="521"/>
        <v/>
      </c>
      <c r="L1852" s="19">
        <f t="shared" si="531"/>
        <v>10000</v>
      </c>
      <c r="M1852" s="22" t="str">
        <f>TRIM(Data!$N1849)</f>
        <v>Lady Lavender</v>
      </c>
      <c r="N1852" s="22" t="str">
        <f>TRIM(Data!$A1849)</f>
        <v>Lady Lavender</v>
      </c>
      <c r="O1852" s="23">
        <f>IF(Data!$B1849=0,"",Data!$B1849)</f>
        <v>2022</v>
      </c>
      <c r="P1852" s="19" t="str">
        <f>IF(Data!$C1849=0,"",Data!$C1849)</f>
        <v/>
      </c>
      <c r="Q1852" s="23" t="str">
        <f>IF($M1852="","",Data!$E1849)</f>
        <v>M</v>
      </c>
      <c r="R1852" s="23" t="str">
        <f t="shared" si="522"/>
        <v>M</v>
      </c>
      <c r="S1852" s="23" t="str">
        <f t="shared" si="523"/>
        <v>M</v>
      </c>
      <c r="T1852" s="19" t="str">
        <f>IF(Data!$F1849=0,"",Data!$F1849)</f>
        <v/>
      </c>
      <c r="U1852" s="19" t="str">
        <f>IF(Data!$G1849=0,"",Data!$G1849)</f>
        <v/>
      </c>
      <c r="V1852" s="19" t="str">
        <f>IF(Data!$D1849=0,"",Data!$D1849)</f>
        <v/>
      </c>
      <c r="W1852" s="19" t="str">
        <f>Data!$H1849</f>
        <v>Japonica</v>
      </c>
      <c r="Y1852" s="41" t="e">
        <f t="shared" si="518"/>
        <v>#REF!</v>
      </c>
      <c r="Z1852" s="8">
        <f t="shared" si="524"/>
        <v>10000</v>
      </c>
      <c r="AA1852" s="8" t="str">
        <f t="shared" si="525"/>
        <v>Lady Lavender</v>
      </c>
      <c r="AB1852" s="8" t="str">
        <f t="shared" si="526"/>
        <v>M</v>
      </c>
      <c r="AC1852" s="8" t="str">
        <f t="shared" si="527"/>
        <v/>
      </c>
      <c r="AD1852" s="8" t="str">
        <f t="shared" si="532"/>
        <v/>
      </c>
      <c r="AE1852" s="8" t="str">
        <f t="shared" si="528"/>
        <v/>
      </c>
      <c r="AF1852" s="5">
        <f t="shared" si="529"/>
        <v>2022</v>
      </c>
      <c r="AG1852" s="46">
        <v>1849</v>
      </c>
      <c r="AH1852" s="47" t="str">
        <f t="shared" si="519"/>
        <v/>
      </c>
      <c r="AI1852" s="48" t="str">
        <f t="shared" si="520"/>
        <v/>
      </c>
      <c r="AK1852" s="22" t="e">
        <f>TRIM(#REF!)</f>
        <v>#REF!</v>
      </c>
      <c r="AL1852" s="23" t="e">
        <f>IF(#REF!=0,"",#REF!)</f>
        <v>#REF!</v>
      </c>
      <c r="AM1852" s="19" t="e">
        <f>IF(#REF!=0,"",#REF!)</f>
        <v>#REF!</v>
      </c>
      <c r="AN1852" s="23" t="e">
        <f>IF($AK1852="","",#REF!)</f>
        <v>#REF!</v>
      </c>
      <c r="AO1852" s="23" t="e">
        <f t="shared" si="530"/>
        <v>#REF!</v>
      </c>
      <c r="AP1852" s="19" t="e">
        <f>IF(#REF!=0,"",#REF!)</f>
        <v>#REF!</v>
      </c>
      <c r="AQ1852" s="19" t="e">
        <f>IF(#REF!=0,"",#REF!)</f>
        <v>#REF!</v>
      </c>
      <c r="AR1852" s="19" t="e">
        <f>IF(#REF!=0,"",#REF!)</f>
        <v>#REF!</v>
      </c>
      <c r="AS1852" s="19" t="e">
        <f>#REF!</f>
        <v>#REF!</v>
      </c>
    </row>
    <row r="1853" spans="4:45" ht="19.5" thickTop="1" thickBot="1" x14ac:dyDescent="0.25">
      <c r="D1853" s="1" t="str">
        <f t="shared" si="533"/>
        <v/>
      </c>
      <c r="E1853" s="1" t="str">
        <f t="shared" si="534"/>
        <v/>
      </c>
      <c r="K1853" s="19" t="str">
        <f t="shared" si="521"/>
        <v/>
      </c>
      <c r="L1853" s="19">
        <f t="shared" si="531"/>
        <v>10000</v>
      </c>
      <c r="M1853" s="22" t="str">
        <f>TRIM(Data!$N1850)</f>
        <v>Lady Lee</v>
      </c>
      <c r="N1853" s="22" t="str">
        <f>TRIM(Data!$A1850)</f>
        <v>Lady Lee (H)</v>
      </c>
      <c r="O1853" s="23">
        <f>IF(Data!$B1850=0,"",Data!$B1850)</f>
        <v>1966</v>
      </c>
      <c r="P1853" s="19" t="str">
        <f>IF(Data!$C1850=0,"",Data!$C1850)</f>
        <v>1</v>
      </c>
      <c r="Q1853" s="23" t="str">
        <f>IF($M1853="","",Data!$E1850)</f>
        <v>M</v>
      </c>
      <c r="R1853" s="23" t="str">
        <f t="shared" si="522"/>
        <v>M</v>
      </c>
      <c r="S1853" s="23" t="str">
        <f t="shared" si="523"/>
        <v>M</v>
      </c>
      <c r="T1853" s="19" t="str">
        <f>IF(Data!$F1850=0,"",Data!$F1850)</f>
        <v/>
      </c>
      <c r="U1853" s="19" t="str">
        <f>IF(Data!$G1850=0,"",Data!$G1850)</f>
        <v/>
      </c>
      <c r="V1853" s="19" t="str">
        <f>IF(Data!$D1850=0,"",Data!$D1850)</f>
        <v/>
      </c>
      <c r="W1853" s="19" t="str">
        <f>Data!$H1850</f>
        <v>NRH</v>
      </c>
      <c r="Y1853" s="41" t="e">
        <f t="shared" si="518"/>
        <v>#REF!</v>
      </c>
      <c r="Z1853" s="8">
        <f t="shared" si="524"/>
        <v>10000</v>
      </c>
      <c r="AA1853" s="8" t="str">
        <f t="shared" si="525"/>
        <v>Lady Lee</v>
      </c>
      <c r="AB1853" s="8" t="str">
        <f t="shared" si="526"/>
        <v>M</v>
      </c>
      <c r="AC1853" s="8" t="str">
        <f t="shared" si="527"/>
        <v/>
      </c>
      <c r="AD1853" s="8" t="str">
        <f t="shared" si="532"/>
        <v/>
      </c>
      <c r="AE1853" s="8" t="str">
        <f t="shared" si="528"/>
        <v/>
      </c>
      <c r="AF1853" s="5">
        <f t="shared" si="529"/>
        <v>1966</v>
      </c>
      <c r="AG1853" s="46">
        <v>1850</v>
      </c>
      <c r="AH1853" s="47" t="str">
        <f t="shared" si="519"/>
        <v/>
      </c>
      <c r="AI1853" s="48" t="str">
        <f t="shared" si="520"/>
        <v/>
      </c>
      <c r="AK1853" s="22" t="e">
        <f>TRIM(#REF!)</f>
        <v>#REF!</v>
      </c>
      <c r="AL1853" s="23" t="e">
        <f>IF(#REF!=0,"",#REF!)</f>
        <v>#REF!</v>
      </c>
      <c r="AM1853" s="19" t="e">
        <f>IF(#REF!=0,"",#REF!)</f>
        <v>#REF!</v>
      </c>
      <c r="AN1853" s="23" t="e">
        <f>IF($AK1853="","",#REF!)</f>
        <v>#REF!</v>
      </c>
      <c r="AO1853" s="23" t="e">
        <f t="shared" si="530"/>
        <v>#REF!</v>
      </c>
      <c r="AP1853" s="19" t="e">
        <f>IF(#REF!=0,"",#REF!)</f>
        <v>#REF!</v>
      </c>
      <c r="AQ1853" s="19" t="e">
        <f>IF(#REF!=0,"",#REF!)</f>
        <v>#REF!</v>
      </c>
      <c r="AR1853" s="19" t="e">
        <f>IF(#REF!=0,"",#REF!)</f>
        <v>#REF!</v>
      </c>
      <c r="AS1853" s="19" t="e">
        <f>#REF!</f>
        <v>#REF!</v>
      </c>
    </row>
    <row r="1854" spans="4:45" ht="19.5" thickTop="1" thickBot="1" x14ac:dyDescent="0.25">
      <c r="D1854" s="1" t="str">
        <f t="shared" si="533"/>
        <v/>
      </c>
      <c r="E1854" s="1" t="str">
        <f t="shared" si="534"/>
        <v/>
      </c>
      <c r="K1854" s="19" t="str">
        <f t="shared" si="521"/>
        <v/>
      </c>
      <c r="L1854" s="19">
        <f t="shared" si="531"/>
        <v>10000</v>
      </c>
      <c r="M1854" s="22" t="str">
        <f>TRIM(Data!$N1851)</f>
        <v>Lady Loch</v>
      </c>
      <c r="N1854" s="22" t="str">
        <f>TRIM(Data!$A1851)</f>
        <v>Lady Loch (Eward Billing,Pink Lady)</v>
      </c>
      <c r="O1854" s="23">
        <f>IF(Data!$B1851=0,"",Data!$B1851)</f>
        <v>1898</v>
      </c>
      <c r="P1854" s="19" t="str">
        <f>IF(Data!$C1851=0,"",Data!$C1851)</f>
        <v>1</v>
      </c>
      <c r="Q1854" s="23" t="str">
        <f>IF($M1854="","",Data!$E1851)</f>
        <v>M</v>
      </c>
      <c r="R1854" s="23" t="str">
        <f t="shared" si="522"/>
        <v>M</v>
      </c>
      <c r="S1854" s="23" t="str">
        <f t="shared" si="523"/>
        <v>M</v>
      </c>
      <c r="T1854" s="19" t="str">
        <f>IF(Data!$F1851=0,"",Data!$F1851)</f>
        <v/>
      </c>
      <c r="U1854" s="19" t="str">
        <f>IF(Data!$G1851=0,"",Data!$G1851)</f>
        <v/>
      </c>
      <c r="V1854" s="19" t="str">
        <f>IF(Data!$D1851=0,"",Data!$D1851)</f>
        <v>ANTIQUE</v>
      </c>
      <c r="W1854" s="19" t="str">
        <f>Data!$H1851</f>
        <v>Japonica</v>
      </c>
      <c r="Y1854" s="41" t="e">
        <f t="shared" si="518"/>
        <v>#REF!</v>
      </c>
      <c r="Z1854" s="8">
        <f t="shared" si="524"/>
        <v>1854</v>
      </c>
      <c r="AA1854" s="8" t="str">
        <f t="shared" si="525"/>
        <v>Lady Loch</v>
      </c>
      <c r="AB1854" s="8" t="str">
        <f t="shared" si="526"/>
        <v>M</v>
      </c>
      <c r="AC1854" s="8" t="str">
        <f t="shared" si="527"/>
        <v/>
      </c>
      <c r="AD1854" s="8" t="str">
        <f t="shared" si="532"/>
        <v/>
      </c>
      <c r="AE1854" s="8" t="str">
        <f t="shared" si="528"/>
        <v>ANTIQUE</v>
      </c>
      <c r="AF1854" s="5">
        <f t="shared" si="529"/>
        <v>1898</v>
      </c>
      <c r="AG1854" s="46">
        <v>1851</v>
      </c>
      <c r="AH1854" s="47" t="str">
        <f t="shared" si="519"/>
        <v/>
      </c>
      <c r="AI1854" s="48" t="str">
        <f t="shared" si="520"/>
        <v/>
      </c>
      <c r="AK1854" s="22" t="e">
        <f>TRIM(#REF!)</f>
        <v>#REF!</v>
      </c>
      <c r="AL1854" s="23" t="e">
        <f>IF(#REF!=0,"",#REF!)</f>
        <v>#REF!</v>
      </c>
      <c r="AM1854" s="19" t="e">
        <f>IF(#REF!=0,"",#REF!)</f>
        <v>#REF!</v>
      </c>
      <c r="AN1854" s="23" t="e">
        <f>IF($AK1854="","",#REF!)</f>
        <v>#REF!</v>
      </c>
      <c r="AO1854" s="23" t="e">
        <f t="shared" si="530"/>
        <v>#REF!</v>
      </c>
      <c r="AP1854" s="19" t="e">
        <f>IF(#REF!=0,"",#REF!)</f>
        <v>#REF!</v>
      </c>
      <c r="AQ1854" s="19" t="e">
        <f>IF(#REF!=0,"",#REF!)</f>
        <v>#REF!</v>
      </c>
      <c r="AR1854" s="19" t="e">
        <f>IF(#REF!=0,"",#REF!)</f>
        <v>#REF!</v>
      </c>
      <c r="AS1854" s="19" t="e">
        <f>#REF!</f>
        <v>#REF!</v>
      </c>
    </row>
    <row r="1855" spans="4:45" ht="19.5" thickTop="1" thickBot="1" x14ac:dyDescent="0.25">
      <c r="D1855" s="1" t="str">
        <f t="shared" si="533"/>
        <v/>
      </c>
      <c r="E1855" s="1" t="str">
        <f t="shared" si="534"/>
        <v/>
      </c>
      <c r="K1855" s="19" t="str">
        <f t="shared" si="521"/>
        <v/>
      </c>
      <c r="L1855" s="19">
        <f t="shared" si="531"/>
        <v>10000</v>
      </c>
      <c r="M1855" s="22" t="str">
        <f>TRIM(Data!$N1852)</f>
        <v>Lady Macon</v>
      </c>
      <c r="N1855" s="22" t="str">
        <f>TRIM(Data!$A1852)</f>
        <v>Lady Macon</v>
      </c>
      <c r="O1855" s="23">
        <f>IF(Data!$B1852=0,"",Data!$B1852)</f>
        <v>1960</v>
      </c>
      <c r="P1855" s="19" t="str">
        <f>IF(Data!$C1852=0,"",Data!$C1852)</f>
        <v>1</v>
      </c>
      <c r="Q1855" s="23" t="str">
        <f>IF($M1855="","",Data!$E1852)</f>
        <v>L</v>
      </c>
      <c r="R1855" s="23" t="str">
        <f t="shared" si="522"/>
        <v>L</v>
      </c>
      <c r="S1855" s="23" t="str">
        <f t="shared" si="523"/>
        <v>L</v>
      </c>
      <c r="T1855" s="19" t="str">
        <f>IF(Data!$F1852=0,"",Data!$F1852)</f>
        <v/>
      </c>
      <c r="U1855" s="19" t="str">
        <f>IF(Data!$G1852=0,"",Data!$G1852)</f>
        <v/>
      </c>
      <c r="V1855" s="19" t="str">
        <f>IF(Data!$D1852=0,"",Data!$D1852)</f>
        <v/>
      </c>
      <c r="W1855" s="19" t="str">
        <f>Data!$H1852</f>
        <v>Japonica</v>
      </c>
      <c r="Y1855" s="41" t="e">
        <f t="shared" si="518"/>
        <v>#REF!</v>
      </c>
      <c r="Z1855" s="8">
        <f t="shared" si="524"/>
        <v>10000</v>
      </c>
      <c r="AA1855" s="8" t="str">
        <f t="shared" si="525"/>
        <v>Lady Macon</v>
      </c>
      <c r="AB1855" s="8" t="str">
        <f t="shared" si="526"/>
        <v>L</v>
      </c>
      <c r="AC1855" s="8" t="str">
        <f t="shared" si="527"/>
        <v/>
      </c>
      <c r="AD1855" s="8" t="str">
        <f t="shared" si="532"/>
        <v/>
      </c>
      <c r="AE1855" s="8" t="str">
        <f t="shared" si="528"/>
        <v/>
      </c>
      <c r="AF1855" s="5">
        <f t="shared" si="529"/>
        <v>1960</v>
      </c>
      <c r="AG1855" s="46">
        <v>1852</v>
      </c>
      <c r="AH1855" s="47" t="str">
        <f t="shared" si="519"/>
        <v/>
      </c>
      <c r="AI1855" s="48" t="str">
        <f t="shared" si="520"/>
        <v/>
      </c>
      <c r="AK1855" s="22" t="e">
        <f>TRIM(#REF!)</f>
        <v>#REF!</v>
      </c>
      <c r="AL1855" s="23" t="e">
        <f>IF(#REF!=0,"",#REF!)</f>
        <v>#REF!</v>
      </c>
      <c r="AM1855" s="19" t="e">
        <f>IF(#REF!=0,"",#REF!)</f>
        <v>#REF!</v>
      </c>
      <c r="AN1855" s="23" t="e">
        <f>IF($AK1855="","",#REF!)</f>
        <v>#REF!</v>
      </c>
      <c r="AO1855" s="23" t="e">
        <f t="shared" si="530"/>
        <v>#REF!</v>
      </c>
      <c r="AP1855" s="19" t="e">
        <f>IF(#REF!=0,"",#REF!)</f>
        <v>#REF!</v>
      </c>
      <c r="AQ1855" s="19" t="e">
        <f>IF(#REF!=0,"",#REF!)</f>
        <v>#REF!</v>
      </c>
      <c r="AR1855" s="19" t="e">
        <f>IF(#REF!=0,"",#REF!)</f>
        <v>#REF!</v>
      </c>
      <c r="AS1855" s="19" t="e">
        <f>#REF!</f>
        <v>#REF!</v>
      </c>
    </row>
    <row r="1856" spans="4:45" ht="19.5" thickTop="1" thickBot="1" x14ac:dyDescent="0.25">
      <c r="D1856" s="1" t="str">
        <f t="shared" si="533"/>
        <v/>
      </c>
      <c r="E1856" s="1" t="str">
        <f t="shared" si="534"/>
        <v/>
      </c>
      <c r="K1856" s="19" t="str">
        <f t="shared" si="521"/>
        <v/>
      </c>
      <c r="L1856" s="19">
        <f t="shared" si="531"/>
        <v>10000</v>
      </c>
      <c r="M1856" s="22" t="str">
        <f>TRIM(Data!$N1853)</f>
        <v>Lady Marion (See Kumasaka)</v>
      </c>
      <c r="N1856" s="22" t="str">
        <f>TRIM(Data!$A1853)</f>
        <v>Lady Marion (See Kumasaka)</v>
      </c>
      <c r="O1856" s="23">
        <f>IF(Data!$B1853=0,"",Data!$B1853)</f>
        <v>1896</v>
      </c>
      <c r="P1856" s="19" t="str">
        <f>IF(Data!$C1853=0,"",Data!$C1853)</f>
        <v/>
      </c>
      <c r="Q1856" s="23" t="str">
        <f>IF($M1856="","",Data!$E1853)</f>
        <v>M</v>
      </c>
      <c r="R1856" s="23" t="str">
        <f t="shared" si="522"/>
        <v>M</v>
      </c>
      <c r="S1856" s="23" t="str">
        <f t="shared" si="523"/>
        <v>M</v>
      </c>
      <c r="T1856" s="19" t="str">
        <f>IF(Data!$F1853=0,"",Data!$F1853)</f>
        <v/>
      </c>
      <c r="U1856" s="19" t="str">
        <f>IF(Data!$G1853=0,"",Data!$G1853)</f>
        <v/>
      </c>
      <c r="V1856" s="19" t="str">
        <f>IF(Data!$D1853=0,"",Data!$D1853)</f>
        <v>ANTIQUE</v>
      </c>
      <c r="W1856" s="19" t="str">
        <f>Data!$H1853</f>
        <v>Japonica</v>
      </c>
      <c r="Y1856" s="41" t="e">
        <f t="shared" si="518"/>
        <v>#REF!</v>
      </c>
      <c r="Z1856" s="8">
        <f t="shared" si="524"/>
        <v>1856</v>
      </c>
      <c r="AA1856" s="8" t="str">
        <f t="shared" si="525"/>
        <v>Lady Marion (See Kumasaka)</v>
      </c>
      <c r="AB1856" s="8" t="str">
        <f t="shared" si="526"/>
        <v>M</v>
      </c>
      <c r="AC1856" s="8" t="str">
        <f t="shared" si="527"/>
        <v/>
      </c>
      <c r="AD1856" s="8" t="str">
        <f t="shared" si="532"/>
        <v/>
      </c>
      <c r="AE1856" s="8" t="str">
        <f t="shared" si="528"/>
        <v>ANTIQUE</v>
      </c>
      <c r="AF1856" s="5">
        <f t="shared" si="529"/>
        <v>1896</v>
      </c>
      <c r="AG1856" s="46">
        <v>1853</v>
      </c>
      <c r="AH1856" s="47" t="str">
        <f t="shared" si="519"/>
        <v/>
      </c>
      <c r="AI1856" s="48" t="str">
        <f t="shared" si="520"/>
        <v/>
      </c>
      <c r="AK1856" s="22" t="e">
        <f>TRIM(#REF!)</f>
        <v>#REF!</v>
      </c>
      <c r="AL1856" s="23" t="e">
        <f>IF(#REF!=0,"",#REF!)</f>
        <v>#REF!</v>
      </c>
      <c r="AM1856" s="19" t="e">
        <f>IF(#REF!=0,"",#REF!)</f>
        <v>#REF!</v>
      </c>
      <c r="AN1856" s="23" t="e">
        <f>IF($AK1856="","",#REF!)</f>
        <v>#REF!</v>
      </c>
      <c r="AO1856" s="23" t="e">
        <f t="shared" si="530"/>
        <v>#REF!</v>
      </c>
      <c r="AP1856" s="19" t="e">
        <f>IF(#REF!=0,"",#REF!)</f>
        <v>#REF!</v>
      </c>
      <c r="AQ1856" s="19" t="e">
        <f>IF(#REF!=0,"",#REF!)</f>
        <v>#REF!</v>
      </c>
      <c r="AR1856" s="19" t="e">
        <f>IF(#REF!=0,"",#REF!)</f>
        <v>#REF!</v>
      </c>
      <c r="AS1856" s="19" t="e">
        <f>#REF!</f>
        <v>#REF!</v>
      </c>
    </row>
    <row r="1857" spans="4:45" ht="19.5" thickTop="1" thickBot="1" x14ac:dyDescent="0.25">
      <c r="D1857" s="1" t="str">
        <f t="shared" si="533"/>
        <v/>
      </c>
      <c r="E1857" s="1" t="str">
        <f t="shared" si="534"/>
        <v/>
      </c>
      <c r="K1857" s="19" t="str">
        <f t="shared" si="521"/>
        <v/>
      </c>
      <c r="L1857" s="19">
        <f t="shared" si="531"/>
        <v>10000</v>
      </c>
      <c r="M1857" s="22" t="str">
        <f>TRIM(Data!$N1854)</f>
        <v>Lady Mary Cromartie</v>
      </c>
      <c r="N1857" s="22" t="str">
        <f>TRIM(Data!$A1854)</f>
        <v>Lady Mary Cromartie</v>
      </c>
      <c r="O1857" s="23">
        <f>IF(Data!$B1854=0,"",Data!$B1854)</f>
        <v>1840</v>
      </c>
      <c r="P1857" s="19" t="str">
        <f>IF(Data!$C1854=0,"",Data!$C1854)</f>
        <v>1</v>
      </c>
      <c r="Q1857" s="23" t="str">
        <f>IF($M1857="","",Data!$E1854)</f>
        <v>L</v>
      </c>
      <c r="R1857" s="23" t="str">
        <f t="shared" si="522"/>
        <v>L</v>
      </c>
      <c r="S1857" s="23" t="str">
        <f t="shared" si="523"/>
        <v>L</v>
      </c>
      <c r="T1857" s="19" t="str">
        <f>IF(Data!$F1854=0,"",Data!$F1854)</f>
        <v/>
      </c>
      <c r="U1857" s="19" t="str">
        <f>IF(Data!$G1854=0,"",Data!$G1854)</f>
        <v/>
      </c>
      <c r="V1857" s="19" t="str">
        <f>IF(Data!$D1854=0,"",Data!$D1854)</f>
        <v>ANTIQUE</v>
      </c>
      <c r="W1857" s="19" t="str">
        <f>Data!$H1854</f>
        <v>Japonica</v>
      </c>
      <c r="Y1857" s="41" t="e">
        <f t="shared" si="518"/>
        <v>#REF!</v>
      </c>
      <c r="Z1857" s="8">
        <f t="shared" si="524"/>
        <v>1857</v>
      </c>
      <c r="AA1857" s="8" t="str">
        <f t="shared" si="525"/>
        <v>Lady Mary Cromartie</v>
      </c>
      <c r="AB1857" s="8" t="str">
        <f t="shared" si="526"/>
        <v>L</v>
      </c>
      <c r="AC1857" s="8" t="str">
        <f t="shared" si="527"/>
        <v/>
      </c>
      <c r="AD1857" s="8" t="str">
        <f t="shared" si="532"/>
        <v/>
      </c>
      <c r="AE1857" s="8" t="str">
        <f t="shared" si="528"/>
        <v>ANTIQUE</v>
      </c>
      <c r="AF1857" s="5">
        <f t="shared" si="529"/>
        <v>1840</v>
      </c>
      <c r="AG1857" s="46">
        <v>1854</v>
      </c>
      <c r="AH1857" s="47" t="str">
        <f t="shared" si="519"/>
        <v/>
      </c>
      <c r="AI1857" s="48" t="str">
        <f t="shared" si="520"/>
        <v/>
      </c>
      <c r="AK1857" s="22" t="e">
        <f>TRIM(#REF!)</f>
        <v>#REF!</v>
      </c>
      <c r="AL1857" s="23" t="e">
        <f>IF(#REF!=0,"",#REF!)</f>
        <v>#REF!</v>
      </c>
      <c r="AM1857" s="19" t="e">
        <f>IF(#REF!=0,"",#REF!)</f>
        <v>#REF!</v>
      </c>
      <c r="AN1857" s="23" t="e">
        <f>IF($AK1857="","",#REF!)</f>
        <v>#REF!</v>
      </c>
      <c r="AO1857" s="23" t="e">
        <f t="shared" si="530"/>
        <v>#REF!</v>
      </c>
      <c r="AP1857" s="19" t="e">
        <f>IF(#REF!=0,"",#REF!)</f>
        <v>#REF!</v>
      </c>
      <c r="AQ1857" s="19" t="e">
        <f>IF(#REF!=0,"",#REF!)</f>
        <v>#REF!</v>
      </c>
      <c r="AR1857" s="19" t="e">
        <f>IF(#REF!=0,"",#REF!)</f>
        <v>#REF!</v>
      </c>
      <c r="AS1857" s="19" t="e">
        <f>#REF!</f>
        <v>#REF!</v>
      </c>
    </row>
    <row r="1858" spans="4:45" ht="19.5" thickTop="1" thickBot="1" x14ac:dyDescent="0.25">
      <c r="D1858" s="1" t="str">
        <f t="shared" si="533"/>
        <v/>
      </c>
      <c r="E1858" s="1" t="str">
        <f t="shared" si="534"/>
        <v/>
      </c>
      <c r="K1858" s="19" t="str">
        <f t="shared" si="521"/>
        <v/>
      </c>
      <c r="L1858" s="19">
        <f t="shared" si="531"/>
        <v>10000</v>
      </c>
      <c r="M1858" s="22" t="str">
        <f>TRIM(Data!$N1855)</f>
        <v>Lady Mulberry (See H. A. Downing)</v>
      </c>
      <c r="N1858" s="22" t="str">
        <f>TRIM(Data!$A1855)</f>
        <v>Lady Mulberry (See H. A. Downing)</v>
      </c>
      <c r="O1858" s="23">
        <f>IF(Data!$B1855=0,"",Data!$B1855)</f>
        <v>1848</v>
      </c>
      <c r="P1858" s="19" t="str">
        <f>IF(Data!$C1855=0,"",Data!$C1855)</f>
        <v/>
      </c>
      <c r="Q1858" s="23" t="str">
        <f>IF($M1858="","",Data!$E1855)</f>
        <v>M</v>
      </c>
      <c r="R1858" s="23" t="str">
        <f t="shared" si="522"/>
        <v>M</v>
      </c>
      <c r="S1858" s="23" t="str">
        <f t="shared" si="523"/>
        <v>M</v>
      </c>
      <c r="T1858" s="19" t="str">
        <f>IF(Data!$F1855=0,"",Data!$F1855)</f>
        <v/>
      </c>
      <c r="U1858" s="19" t="str">
        <f>IF(Data!$G1855=0,"",Data!$G1855)</f>
        <v/>
      </c>
      <c r="V1858" s="19" t="str">
        <f>IF(Data!$D1855=0,"",Data!$D1855)</f>
        <v>ANTIQUE</v>
      </c>
      <c r="W1858" s="19" t="str">
        <f>Data!$H1855</f>
        <v>Japonica</v>
      </c>
      <c r="Y1858" s="41" t="e">
        <f t="shared" si="518"/>
        <v>#REF!</v>
      </c>
      <c r="Z1858" s="8">
        <f t="shared" si="524"/>
        <v>1858</v>
      </c>
      <c r="AA1858" s="8" t="str">
        <f t="shared" si="525"/>
        <v>Lady Mulberry (See H. A. Downing)</v>
      </c>
      <c r="AB1858" s="8" t="str">
        <f t="shared" si="526"/>
        <v>M</v>
      </c>
      <c r="AC1858" s="8" t="str">
        <f t="shared" si="527"/>
        <v/>
      </c>
      <c r="AD1858" s="8" t="str">
        <f t="shared" si="532"/>
        <v/>
      </c>
      <c r="AE1858" s="8" t="str">
        <f t="shared" si="528"/>
        <v>ANTIQUE</v>
      </c>
      <c r="AF1858" s="5">
        <f t="shared" si="529"/>
        <v>1848</v>
      </c>
      <c r="AG1858" s="46">
        <v>1855</v>
      </c>
      <c r="AH1858" s="47" t="str">
        <f t="shared" si="519"/>
        <v/>
      </c>
      <c r="AI1858" s="48" t="str">
        <f t="shared" si="520"/>
        <v/>
      </c>
      <c r="AK1858" s="22" t="e">
        <f>TRIM(#REF!)</f>
        <v>#REF!</v>
      </c>
      <c r="AL1858" s="23" t="e">
        <f>IF(#REF!=0,"",#REF!)</f>
        <v>#REF!</v>
      </c>
      <c r="AM1858" s="19" t="e">
        <f>IF(#REF!=0,"",#REF!)</f>
        <v>#REF!</v>
      </c>
      <c r="AN1858" s="23" t="e">
        <f>IF($AK1858="","",#REF!)</f>
        <v>#REF!</v>
      </c>
      <c r="AO1858" s="23" t="e">
        <f t="shared" si="530"/>
        <v>#REF!</v>
      </c>
      <c r="AP1858" s="19" t="e">
        <f>IF(#REF!=0,"",#REF!)</f>
        <v>#REF!</v>
      </c>
      <c r="AQ1858" s="19" t="e">
        <f>IF(#REF!=0,"",#REF!)</f>
        <v>#REF!</v>
      </c>
      <c r="AR1858" s="19" t="e">
        <f>IF(#REF!=0,"",#REF!)</f>
        <v>#REF!</v>
      </c>
      <c r="AS1858" s="19" t="e">
        <f>#REF!</f>
        <v>#REF!</v>
      </c>
    </row>
    <row r="1859" spans="4:45" ht="19.5" thickTop="1" thickBot="1" x14ac:dyDescent="0.25">
      <c r="D1859" s="1" t="str">
        <f t="shared" si="533"/>
        <v/>
      </c>
      <c r="E1859" s="1" t="str">
        <f t="shared" si="534"/>
        <v/>
      </c>
      <c r="K1859" s="19" t="str">
        <f t="shared" si="521"/>
        <v/>
      </c>
      <c r="L1859" s="19">
        <f t="shared" si="531"/>
        <v>10000</v>
      </c>
      <c r="M1859" s="22" t="str">
        <f>TRIM(Data!$N1856)</f>
        <v>Lady of the Lake</v>
      </c>
      <c r="N1859" s="22" t="str">
        <f>TRIM(Data!$A1856)</f>
        <v>Lady of the Lake</v>
      </c>
      <c r="O1859" s="23">
        <f>IF(Data!$B1856=0,"",Data!$B1856)</f>
        <v>1900</v>
      </c>
      <c r="P1859" s="19" t="str">
        <f>IF(Data!$C1856=0,"",Data!$C1856)</f>
        <v>1</v>
      </c>
      <c r="Q1859" s="23" t="str">
        <f>IF($M1859="","",Data!$E1856)</f>
        <v>M</v>
      </c>
      <c r="R1859" s="23" t="str">
        <f t="shared" si="522"/>
        <v>M</v>
      </c>
      <c r="S1859" s="23" t="str">
        <f t="shared" si="523"/>
        <v>M</v>
      </c>
      <c r="T1859" s="19" t="str">
        <f>IF(Data!$F1856=0,"",Data!$F1856)</f>
        <v>WHITE</v>
      </c>
      <c r="U1859" s="19" t="str">
        <f>IF(Data!$G1856=0,"",Data!$G1856)</f>
        <v/>
      </c>
      <c r="V1859" s="19" t="str">
        <f>IF(Data!$D1856=0,"",Data!$D1856)</f>
        <v/>
      </c>
      <c r="W1859" s="19" t="str">
        <f>Data!$H1856</f>
        <v>Japonica</v>
      </c>
      <c r="Y1859" s="41" t="e">
        <f t="shared" si="518"/>
        <v>#REF!</v>
      </c>
      <c r="Z1859" s="8">
        <f t="shared" si="524"/>
        <v>10000</v>
      </c>
      <c r="AA1859" s="8" t="str">
        <f t="shared" si="525"/>
        <v>Lady of the Lake</v>
      </c>
      <c r="AB1859" s="8" t="str">
        <f t="shared" si="526"/>
        <v>M</v>
      </c>
      <c r="AC1859" s="8" t="str">
        <f t="shared" si="527"/>
        <v>WHITE</v>
      </c>
      <c r="AD1859" s="8" t="str">
        <f t="shared" si="532"/>
        <v/>
      </c>
      <c r="AE1859" s="8" t="str">
        <f t="shared" si="528"/>
        <v/>
      </c>
      <c r="AF1859" s="5">
        <f t="shared" si="529"/>
        <v>1900</v>
      </c>
      <c r="AG1859" s="46">
        <v>1856</v>
      </c>
      <c r="AH1859" s="47" t="str">
        <f t="shared" si="519"/>
        <v/>
      </c>
      <c r="AI1859" s="48" t="str">
        <f t="shared" si="520"/>
        <v/>
      </c>
      <c r="AK1859" s="22" t="e">
        <f>TRIM(#REF!)</f>
        <v>#REF!</v>
      </c>
      <c r="AL1859" s="23" t="e">
        <f>IF(#REF!=0,"",#REF!)</f>
        <v>#REF!</v>
      </c>
      <c r="AM1859" s="19" t="e">
        <f>IF(#REF!=0,"",#REF!)</f>
        <v>#REF!</v>
      </c>
      <c r="AN1859" s="23" t="e">
        <f>IF($AK1859="","",#REF!)</f>
        <v>#REF!</v>
      </c>
      <c r="AO1859" s="23" t="e">
        <f t="shared" si="530"/>
        <v>#REF!</v>
      </c>
      <c r="AP1859" s="19" t="e">
        <f>IF(#REF!=0,"",#REF!)</f>
        <v>#REF!</v>
      </c>
      <c r="AQ1859" s="19" t="e">
        <f>IF(#REF!=0,"",#REF!)</f>
        <v>#REF!</v>
      </c>
      <c r="AR1859" s="19" t="e">
        <f>IF(#REF!=0,"",#REF!)</f>
        <v>#REF!</v>
      </c>
      <c r="AS1859" s="19" t="e">
        <f>#REF!</f>
        <v>#REF!</v>
      </c>
    </row>
    <row r="1860" spans="4:45" ht="19.5" thickTop="1" thickBot="1" x14ac:dyDescent="0.25">
      <c r="D1860" s="1" t="str">
        <f t="shared" si="533"/>
        <v/>
      </c>
      <c r="E1860" s="1" t="str">
        <f t="shared" si="534"/>
        <v/>
      </c>
      <c r="K1860" s="19" t="str">
        <f t="shared" si="521"/>
        <v/>
      </c>
      <c r="L1860" s="19">
        <f t="shared" si="531"/>
        <v>10000</v>
      </c>
      <c r="M1860" s="22" t="str">
        <f>TRIM(Data!$N1857)</f>
        <v>Lady Pamela</v>
      </c>
      <c r="N1860" s="22" t="str">
        <f>TRIM(Data!$A1857)</f>
        <v>Lady Pamela (R)</v>
      </c>
      <c r="O1860" s="23">
        <f>IF(Data!$B1857=0,"",Data!$B1857)</f>
        <v>1996</v>
      </c>
      <c r="P1860" s="19" t="str">
        <f>IF(Data!$C1857=0,"",Data!$C1857)</f>
        <v>1</v>
      </c>
      <c r="Q1860" s="23" t="str">
        <f>IF($M1860="","",Data!$E1857)</f>
        <v>L</v>
      </c>
      <c r="R1860" s="23" t="str">
        <f t="shared" si="522"/>
        <v>L</v>
      </c>
      <c r="S1860" s="23" t="str">
        <f t="shared" si="523"/>
        <v>L</v>
      </c>
      <c r="T1860" s="19" t="str">
        <f>IF(Data!$F1857=0,"",Data!$F1857)</f>
        <v/>
      </c>
      <c r="U1860" s="19" t="str">
        <f>IF(Data!$G1857=0,"",Data!$G1857)</f>
        <v/>
      </c>
      <c r="V1860" s="19" t="str">
        <f>IF(Data!$D1857=0,"",Data!$D1857)</f>
        <v/>
      </c>
      <c r="W1860" s="19" t="str">
        <f>Data!$H1857</f>
        <v>Reticulata</v>
      </c>
      <c r="Y1860" s="41" t="e">
        <f t="shared" ref="Y1860:Y1923" si="535">RANK(Z1860,Z$4:Z$3653,1)</f>
        <v>#REF!</v>
      </c>
      <c r="Z1860" s="8">
        <f t="shared" si="524"/>
        <v>10000</v>
      </c>
      <c r="AA1860" s="8" t="str">
        <f t="shared" si="525"/>
        <v>Lady Pamela</v>
      </c>
      <c r="AB1860" s="8" t="str">
        <f t="shared" si="526"/>
        <v>L</v>
      </c>
      <c r="AC1860" s="8" t="str">
        <f t="shared" si="527"/>
        <v/>
      </c>
      <c r="AD1860" s="8" t="str">
        <f t="shared" si="532"/>
        <v/>
      </c>
      <c r="AE1860" s="8" t="str">
        <f t="shared" si="528"/>
        <v/>
      </c>
      <c r="AF1860" s="5">
        <f t="shared" si="529"/>
        <v>1996</v>
      </c>
      <c r="AG1860" s="46">
        <v>1857</v>
      </c>
      <c r="AH1860" s="47" t="str">
        <f t="shared" ref="AH1860:AH1923" si="536">IF(ISERROR(VLOOKUP($AG1860,$Y$4:$AE$3653,2,FALSE)),"",VLOOKUP($AG1860,$Y$4:$AE$3653,3,FALSE))</f>
        <v/>
      </c>
      <c r="AI1860" s="48" t="str">
        <f t="shared" ref="AI1860:AI1923" si="537">IF(ISERROR(VLOOKUP($AG1860,$Y$4:$AE$3653,2,FALSE)),"",VLOOKUP($AG1860,$Y$4:$AF$3653,8,FALSE))</f>
        <v/>
      </c>
      <c r="AK1860" s="22" t="e">
        <f>TRIM(#REF!)</f>
        <v>#REF!</v>
      </c>
      <c r="AL1860" s="23" t="e">
        <f>IF(#REF!=0,"",#REF!)</f>
        <v>#REF!</v>
      </c>
      <c r="AM1860" s="19" t="e">
        <f>IF(#REF!=0,"",#REF!)</f>
        <v>#REF!</v>
      </c>
      <c r="AN1860" s="23" t="e">
        <f>IF($AK1860="","",#REF!)</f>
        <v>#REF!</v>
      </c>
      <c r="AO1860" s="23" t="e">
        <f t="shared" si="530"/>
        <v>#REF!</v>
      </c>
      <c r="AP1860" s="19" t="e">
        <f>IF(#REF!=0,"",#REF!)</f>
        <v>#REF!</v>
      </c>
      <c r="AQ1860" s="19" t="e">
        <f>IF(#REF!=0,"",#REF!)</f>
        <v>#REF!</v>
      </c>
      <c r="AR1860" s="19" t="e">
        <f>IF(#REF!=0,"",#REF!)</f>
        <v>#REF!</v>
      </c>
      <c r="AS1860" s="19" t="e">
        <f>#REF!</f>
        <v>#REF!</v>
      </c>
    </row>
    <row r="1861" spans="4:45" ht="19.5" thickTop="1" thickBot="1" x14ac:dyDescent="0.25">
      <c r="D1861" s="1" t="str">
        <f t="shared" si="533"/>
        <v/>
      </c>
      <c r="E1861" s="1" t="str">
        <f t="shared" si="534"/>
        <v/>
      </c>
      <c r="K1861" s="19" t="str">
        <f t="shared" ref="K1861:K1924" si="538">IF(L1861=10000,"",RANK(L1861,$L$4:$L$3653,1))</f>
        <v/>
      </c>
      <c r="L1861" s="19">
        <f t="shared" si="531"/>
        <v>10000</v>
      </c>
      <c r="M1861" s="22" t="str">
        <f>TRIM(Data!$N1858)</f>
        <v>Lady Ruth Ritter</v>
      </c>
      <c r="N1861" s="22" t="str">
        <f>TRIM(Data!$A1858)</f>
        <v>Lady Ruth Ritter (R)</v>
      </c>
      <c r="O1861" s="23">
        <f>IF(Data!$B1858=0,"",Data!$B1858)</f>
        <v>2009</v>
      </c>
      <c r="P1861" s="19" t="str">
        <f>IF(Data!$C1858=0,"",Data!$C1858)</f>
        <v>1</v>
      </c>
      <c r="Q1861" s="23" t="str">
        <f>IF($M1861="","",Data!$E1858)</f>
        <v>M</v>
      </c>
      <c r="R1861" s="23" t="str">
        <f t="shared" ref="R1861:R1924" si="539">IF($M1861="","",IF($Q1861="Min","Min",IF($Q1861="Min-S",IF($J$1=1,"S","Min"),IF(OR($Q1861="S",$Q1861="S-M"),"S",IF(OR($Q1861="M",$Q1861="M-L"),"M",IF(OR($Q1861="L",$Q1861="L-VL"),"L",IF($Q1861="VL","VL")))))))</f>
        <v>M</v>
      </c>
      <c r="S1861" s="23" t="str">
        <f t="shared" ref="S1861:S1924" si="540">IF($J$1=1,$R1861,$Q1861)</f>
        <v>M</v>
      </c>
      <c r="T1861" s="19" t="str">
        <f>IF(Data!$F1858=0,"",Data!$F1858)</f>
        <v/>
      </c>
      <c r="U1861" s="19" t="str">
        <f>IF(Data!$G1858=0,"",Data!$G1858)</f>
        <v/>
      </c>
      <c r="V1861" s="19" t="str">
        <f>IF(Data!$D1858=0,"",Data!$D1858)</f>
        <v/>
      </c>
      <c r="W1861" s="19" t="str">
        <f>Data!$H1858</f>
        <v>Reticulata</v>
      </c>
      <c r="Y1861" s="41" t="e">
        <f t="shared" si="535"/>
        <v>#REF!</v>
      </c>
      <c r="Z1861" s="8">
        <f t="shared" ref="Z1861:Z1924" si="541">IF($V1861="ANTIQUE",IF($W1861="Japonica",ROW(),10000),10000)</f>
        <v>10000</v>
      </c>
      <c r="AA1861" s="8" t="str">
        <f t="shared" ref="AA1861:AA1924" si="542">$M1861</f>
        <v>Lady Ruth Ritter</v>
      </c>
      <c r="AB1861" s="8" t="str">
        <f t="shared" ref="AB1861:AB1924" si="543">$R1861</f>
        <v>M</v>
      </c>
      <c r="AC1861" s="8" t="str">
        <f t="shared" ref="AC1861:AC1924" si="544">$T1861</f>
        <v/>
      </c>
      <c r="AD1861" s="8" t="str">
        <f t="shared" si="532"/>
        <v/>
      </c>
      <c r="AE1861" s="8" t="str">
        <f t="shared" ref="AE1861:AE1924" si="545">$V1861</f>
        <v/>
      </c>
      <c r="AF1861" s="5">
        <f t="shared" ref="AF1861:AF1924" si="546">$O1861</f>
        <v>2009</v>
      </c>
      <c r="AG1861" s="46">
        <v>1858</v>
      </c>
      <c r="AH1861" s="47" t="str">
        <f t="shared" si="536"/>
        <v/>
      </c>
      <c r="AI1861" s="48" t="str">
        <f t="shared" si="537"/>
        <v/>
      </c>
      <c r="AK1861" s="22" t="e">
        <f>TRIM(#REF!)</f>
        <v>#REF!</v>
      </c>
      <c r="AL1861" s="23" t="e">
        <f>IF(#REF!=0,"",#REF!)</f>
        <v>#REF!</v>
      </c>
      <c r="AM1861" s="19" t="e">
        <f>IF(#REF!=0,"",#REF!)</f>
        <v>#REF!</v>
      </c>
      <c r="AN1861" s="23" t="e">
        <f>IF($AK1861="","",#REF!)</f>
        <v>#REF!</v>
      </c>
      <c r="AO1861" s="23" t="e">
        <f t="shared" ref="AO1861:AO1924" si="547">IF($AK1861="","",IF($AN1861="Min","Min",IF($AN1861="Min-S",IF($J$1=1,"S","Min"),IF(OR($AN1861="S",$AN1861="S-M"),"S",IF(OR($AN1861="M",$AN1861="M-L"),"M",IF(OR($AN1861="L",$AN1861="L-VL"),"L",IF($AN1861="VL","VL")))))))</f>
        <v>#REF!</v>
      </c>
      <c r="AP1861" s="19" t="e">
        <f>IF(#REF!=0,"",#REF!)</f>
        <v>#REF!</v>
      </c>
      <c r="AQ1861" s="19" t="e">
        <f>IF(#REF!=0,"",#REF!)</f>
        <v>#REF!</v>
      </c>
      <c r="AR1861" s="19" t="e">
        <f>IF(#REF!=0,"",#REF!)</f>
        <v>#REF!</v>
      </c>
      <c r="AS1861" s="19" t="e">
        <f>#REF!</f>
        <v>#REF!</v>
      </c>
    </row>
    <row r="1862" spans="4:45" ht="19.5" thickTop="1" thickBot="1" x14ac:dyDescent="0.25">
      <c r="D1862" s="1" t="str">
        <f t="shared" si="533"/>
        <v/>
      </c>
      <c r="E1862" s="1" t="str">
        <f t="shared" si="534"/>
        <v/>
      </c>
      <c r="K1862" s="19" t="str">
        <f t="shared" si="538"/>
        <v/>
      </c>
      <c r="L1862" s="19">
        <f t="shared" si="531"/>
        <v>10000</v>
      </c>
      <c r="M1862" s="22" t="str">
        <f>TRIM(Data!$N1859)</f>
        <v>Lady Vansittart</v>
      </c>
      <c r="N1862" s="22" t="str">
        <f>TRIM(Data!$A1859)</f>
        <v>Lady Vansittart (Edonishiki, Lady Vansittart Var.)</v>
      </c>
      <c r="O1862" s="23">
        <f>IF(Data!$B1859=0,"",Data!$B1859)</f>
        <v>1887</v>
      </c>
      <c r="P1862" s="19" t="str">
        <f>IF(Data!$C1859=0,"",Data!$C1859)</f>
        <v>1</v>
      </c>
      <c r="Q1862" s="23" t="str">
        <f>IF($M1862="","",Data!$E1859)</f>
        <v>M</v>
      </c>
      <c r="R1862" s="23" t="str">
        <f t="shared" si="539"/>
        <v>M</v>
      </c>
      <c r="S1862" s="23" t="str">
        <f t="shared" si="540"/>
        <v>M</v>
      </c>
      <c r="T1862" s="19" t="str">
        <f>IF(Data!$F1859=0,"",Data!$F1859)</f>
        <v/>
      </c>
      <c r="U1862" s="19" t="str">
        <f>IF(Data!$G1859=0,"",Data!$G1859)</f>
        <v/>
      </c>
      <c r="V1862" s="19" t="str">
        <f>IF(Data!$D1859=0,"",Data!$D1859)</f>
        <v>ANTIQUE</v>
      </c>
      <c r="W1862" s="19" t="str">
        <f>Data!$H1859</f>
        <v>Japonica</v>
      </c>
      <c r="Y1862" s="41" t="e">
        <f t="shared" si="535"/>
        <v>#REF!</v>
      </c>
      <c r="Z1862" s="8">
        <f t="shared" si="541"/>
        <v>1862</v>
      </c>
      <c r="AA1862" s="8" t="str">
        <f t="shared" si="542"/>
        <v>Lady Vansittart</v>
      </c>
      <c r="AB1862" s="8" t="str">
        <f t="shared" si="543"/>
        <v>M</v>
      </c>
      <c r="AC1862" s="8" t="str">
        <f t="shared" si="544"/>
        <v/>
      </c>
      <c r="AD1862" s="8" t="str">
        <f t="shared" si="532"/>
        <v/>
      </c>
      <c r="AE1862" s="8" t="str">
        <f t="shared" si="545"/>
        <v>ANTIQUE</v>
      </c>
      <c r="AF1862" s="5">
        <f t="shared" si="546"/>
        <v>1887</v>
      </c>
      <c r="AG1862" s="46">
        <v>1859</v>
      </c>
      <c r="AH1862" s="47" t="str">
        <f t="shared" si="536"/>
        <v/>
      </c>
      <c r="AI1862" s="48" t="str">
        <f t="shared" si="537"/>
        <v/>
      </c>
      <c r="AK1862" s="22" t="e">
        <f>TRIM(#REF!)</f>
        <v>#REF!</v>
      </c>
      <c r="AL1862" s="23" t="e">
        <f>IF(#REF!=0,"",#REF!)</f>
        <v>#REF!</v>
      </c>
      <c r="AM1862" s="19" t="e">
        <f>IF(#REF!=0,"",#REF!)</f>
        <v>#REF!</v>
      </c>
      <c r="AN1862" s="23" t="e">
        <f>IF($AK1862="","",#REF!)</f>
        <v>#REF!</v>
      </c>
      <c r="AO1862" s="23" t="e">
        <f t="shared" si="547"/>
        <v>#REF!</v>
      </c>
      <c r="AP1862" s="19" t="e">
        <f>IF(#REF!=0,"",#REF!)</f>
        <v>#REF!</v>
      </c>
      <c r="AQ1862" s="19" t="e">
        <f>IF(#REF!=0,"",#REF!)</f>
        <v>#REF!</v>
      </c>
      <c r="AR1862" s="19" t="e">
        <f>IF(#REF!=0,"",#REF!)</f>
        <v>#REF!</v>
      </c>
      <c r="AS1862" s="19" t="e">
        <f>#REF!</f>
        <v>#REF!</v>
      </c>
    </row>
    <row r="1863" spans="4:45" ht="19.5" thickTop="1" thickBot="1" x14ac:dyDescent="0.25">
      <c r="D1863" s="1" t="str">
        <f t="shared" si="533"/>
        <v/>
      </c>
      <c r="E1863" s="1" t="str">
        <f t="shared" si="534"/>
        <v/>
      </c>
      <c r="K1863" s="19" t="str">
        <f t="shared" si="538"/>
        <v/>
      </c>
      <c r="L1863" s="19">
        <f t="shared" si="531"/>
        <v>10000</v>
      </c>
      <c r="M1863" s="22" t="str">
        <f>TRIM(Data!$N1860)</f>
        <v>Lady Vansittart Blush</v>
      </c>
      <c r="N1863" s="22" t="str">
        <f>TRIM(Data!$A1860)</f>
        <v>Lady Vansittart Blush</v>
      </c>
      <c r="O1863" s="23">
        <f>IF(Data!$B1860=0,"",Data!$B1860)</f>
        <v>1959</v>
      </c>
      <c r="P1863" s="19" t="str">
        <f>IF(Data!$C1860=0,"",Data!$C1860)</f>
        <v/>
      </c>
      <c r="Q1863" s="23" t="str">
        <f>IF($M1863="","",Data!$E1860)</f>
        <v>M</v>
      </c>
      <c r="R1863" s="23" t="str">
        <f t="shared" si="539"/>
        <v>M</v>
      </c>
      <c r="S1863" s="23" t="str">
        <f t="shared" si="540"/>
        <v>M</v>
      </c>
      <c r="T1863" s="19" t="str">
        <f>IF(Data!$F1860=0,"",Data!$F1860)</f>
        <v/>
      </c>
      <c r="U1863" s="19" t="str">
        <f>IF(Data!$G1860=0,"",Data!$G1860)</f>
        <v/>
      </c>
      <c r="V1863" s="19" t="str">
        <f>IF(Data!$D1860=0,"",Data!$D1860)</f>
        <v/>
      </c>
      <c r="W1863" s="19" t="str">
        <f>Data!$H1860</f>
        <v>Japonica</v>
      </c>
      <c r="Y1863" s="41" t="e">
        <f t="shared" si="535"/>
        <v>#REF!</v>
      </c>
      <c r="Z1863" s="8">
        <f t="shared" si="541"/>
        <v>10000</v>
      </c>
      <c r="AA1863" s="8" t="str">
        <f t="shared" si="542"/>
        <v>Lady Vansittart Blush</v>
      </c>
      <c r="AB1863" s="8" t="str">
        <f t="shared" si="543"/>
        <v>M</v>
      </c>
      <c r="AC1863" s="8" t="str">
        <f t="shared" si="544"/>
        <v/>
      </c>
      <c r="AD1863" s="8" t="str">
        <f t="shared" si="532"/>
        <v/>
      </c>
      <c r="AE1863" s="8" t="str">
        <f t="shared" si="545"/>
        <v/>
      </c>
      <c r="AF1863" s="5">
        <f t="shared" si="546"/>
        <v>1959</v>
      </c>
      <c r="AG1863" s="46">
        <v>1860</v>
      </c>
      <c r="AH1863" s="47" t="str">
        <f t="shared" si="536"/>
        <v/>
      </c>
      <c r="AI1863" s="48" t="str">
        <f t="shared" si="537"/>
        <v/>
      </c>
      <c r="AK1863" s="22" t="e">
        <f>TRIM(#REF!)</f>
        <v>#REF!</v>
      </c>
      <c r="AL1863" s="23" t="e">
        <f>IF(#REF!=0,"",#REF!)</f>
        <v>#REF!</v>
      </c>
      <c r="AM1863" s="19" t="e">
        <f>IF(#REF!=0,"",#REF!)</f>
        <v>#REF!</v>
      </c>
      <c r="AN1863" s="23" t="e">
        <f>IF($AK1863="","",#REF!)</f>
        <v>#REF!</v>
      </c>
      <c r="AO1863" s="23" t="e">
        <f t="shared" si="547"/>
        <v>#REF!</v>
      </c>
      <c r="AP1863" s="19" t="e">
        <f>IF(#REF!=0,"",#REF!)</f>
        <v>#REF!</v>
      </c>
      <c r="AQ1863" s="19" t="e">
        <f>IF(#REF!=0,"",#REF!)</f>
        <v>#REF!</v>
      </c>
      <c r="AR1863" s="19" t="e">
        <f>IF(#REF!=0,"",#REF!)</f>
        <v>#REF!</v>
      </c>
      <c r="AS1863" s="19" t="e">
        <f>#REF!</f>
        <v>#REF!</v>
      </c>
    </row>
    <row r="1864" spans="4:45" ht="19.5" thickTop="1" thickBot="1" x14ac:dyDescent="0.25">
      <c r="D1864" s="1" t="str">
        <f t="shared" si="533"/>
        <v/>
      </c>
      <c r="E1864" s="1" t="str">
        <f t="shared" si="534"/>
        <v/>
      </c>
      <c r="K1864" s="19" t="str">
        <f t="shared" si="538"/>
        <v/>
      </c>
      <c r="L1864" s="19">
        <f t="shared" si="531"/>
        <v>10000</v>
      </c>
      <c r="M1864" s="22" t="str">
        <f>TRIM(Data!$N1861)</f>
        <v>Lady Vansittart Pink (See Lady Vansittart Red)</v>
      </c>
      <c r="N1864" s="22" t="str">
        <f>TRIM(Data!$A1861)</f>
        <v>Lady Vansittart Pink (See Lady Vansittart Red)</v>
      </c>
      <c r="O1864" s="23">
        <f>IF(Data!$B1861=0,"",Data!$B1861)</f>
        <v>1887</v>
      </c>
      <c r="P1864" s="19" t="str">
        <f>IF(Data!$C1861=0,"",Data!$C1861)</f>
        <v/>
      </c>
      <c r="Q1864" s="23" t="str">
        <f>IF($M1864="","",Data!$E1861)</f>
        <v>M</v>
      </c>
      <c r="R1864" s="23" t="str">
        <f t="shared" si="539"/>
        <v>M</v>
      </c>
      <c r="S1864" s="23" t="str">
        <f t="shared" si="540"/>
        <v>M</v>
      </c>
      <c r="T1864" s="19" t="str">
        <f>IF(Data!$F1861=0,"",Data!$F1861)</f>
        <v/>
      </c>
      <c r="U1864" s="19" t="str">
        <f>IF(Data!$G1861=0,"",Data!$G1861)</f>
        <v/>
      </c>
      <c r="V1864" s="19" t="str">
        <f>IF(Data!$D1861=0,"",Data!$D1861)</f>
        <v>ANTIQUE</v>
      </c>
      <c r="W1864" s="19" t="str">
        <f>Data!$H1861</f>
        <v>Japonica</v>
      </c>
      <c r="Y1864" s="41" t="e">
        <f t="shared" si="535"/>
        <v>#REF!</v>
      </c>
      <c r="Z1864" s="8">
        <f t="shared" si="541"/>
        <v>1864</v>
      </c>
      <c r="AA1864" s="8" t="str">
        <f t="shared" si="542"/>
        <v>Lady Vansittart Pink (See Lady Vansittart Red)</v>
      </c>
      <c r="AB1864" s="8" t="str">
        <f t="shared" si="543"/>
        <v>M</v>
      </c>
      <c r="AC1864" s="8" t="str">
        <f t="shared" si="544"/>
        <v/>
      </c>
      <c r="AD1864" s="8" t="str">
        <f t="shared" si="532"/>
        <v/>
      </c>
      <c r="AE1864" s="8" t="str">
        <f t="shared" si="545"/>
        <v>ANTIQUE</v>
      </c>
      <c r="AF1864" s="5">
        <f t="shared" si="546"/>
        <v>1887</v>
      </c>
      <c r="AG1864" s="46">
        <v>1861</v>
      </c>
      <c r="AH1864" s="47" t="str">
        <f t="shared" si="536"/>
        <v/>
      </c>
      <c r="AI1864" s="48" t="str">
        <f t="shared" si="537"/>
        <v/>
      </c>
      <c r="AK1864" s="22" t="e">
        <f>TRIM(#REF!)</f>
        <v>#REF!</v>
      </c>
      <c r="AL1864" s="23" t="e">
        <f>IF(#REF!=0,"",#REF!)</f>
        <v>#REF!</v>
      </c>
      <c r="AM1864" s="19" t="e">
        <f>IF(#REF!=0,"",#REF!)</f>
        <v>#REF!</v>
      </c>
      <c r="AN1864" s="23" t="e">
        <f>IF($AK1864="","",#REF!)</f>
        <v>#REF!</v>
      </c>
      <c r="AO1864" s="23" t="e">
        <f t="shared" si="547"/>
        <v>#REF!</v>
      </c>
      <c r="AP1864" s="19" t="e">
        <f>IF(#REF!=0,"",#REF!)</f>
        <v>#REF!</v>
      </c>
      <c r="AQ1864" s="19" t="e">
        <f>IF(#REF!=0,"",#REF!)</f>
        <v>#REF!</v>
      </c>
      <c r="AR1864" s="19" t="e">
        <f>IF(#REF!=0,"",#REF!)</f>
        <v>#REF!</v>
      </c>
      <c r="AS1864" s="19" t="e">
        <f>#REF!</f>
        <v>#REF!</v>
      </c>
    </row>
    <row r="1865" spans="4:45" ht="19.5" thickTop="1" thickBot="1" x14ac:dyDescent="0.25">
      <c r="D1865" s="1" t="str">
        <f t="shared" si="533"/>
        <v/>
      </c>
      <c r="E1865" s="1" t="str">
        <f t="shared" si="534"/>
        <v/>
      </c>
      <c r="K1865" s="19" t="str">
        <f t="shared" si="538"/>
        <v/>
      </c>
      <c r="L1865" s="19">
        <f t="shared" si="531"/>
        <v>10000</v>
      </c>
      <c r="M1865" s="22" t="str">
        <f>TRIM(Data!$N1862)</f>
        <v>Lady Vansittart Red</v>
      </c>
      <c r="N1865" s="22" t="str">
        <f>TRIM(Data!$A1862)</f>
        <v>Lady Vansittart Red (Lady Vansittart Pink)</v>
      </c>
      <c r="O1865" s="23">
        <f>IF(Data!$B1862=0,"",Data!$B1862)</f>
        <v>1887</v>
      </c>
      <c r="P1865" s="19" t="str">
        <f>IF(Data!$C1862=0,"",Data!$C1862)</f>
        <v>1</v>
      </c>
      <c r="Q1865" s="23" t="str">
        <f>IF($M1865="","",Data!$E1862)</f>
        <v>M</v>
      </c>
      <c r="R1865" s="23" t="str">
        <f t="shared" si="539"/>
        <v>M</v>
      </c>
      <c r="S1865" s="23" t="str">
        <f t="shared" si="540"/>
        <v>M</v>
      </c>
      <c r="T1865" s="19" t="str">
        <f>IF(Data!$F1862=0,"",Data!$F1862)</f>
        <v/>
      </c>
      <c r="U1865" s="19" t="str">
        <f>IF(Data!$G1862=0,"",Data!$G1862)</f>
        <v/>
      </c>
      <c r="V1865" s="19" t="str">
        <f>IF(Data!$D1862=0,"",Data!$D1862)</f>
        <v>ANTIQUE</v>
      </c>
      <c r="W1865" s="19" t="str">
        <f>Data!$H1862</f>
        <v>Japonica</v>
      </c>
      <c r="Y1865" s="41" t="e">
        <f t="shared" si="535"/>
        <v>#REF!</v>
      </c>
      <c r="Z1865" s="8">
        <f t="shared" si="541"/>
        <v>1865</v>
      </c>
      <c r="AA1865" s="8" t="str">
        <f t="shared" si="542"/>
        <v>Lady Vansittart Red</v>
      </c>
      <c r="AB1865" s="8" t="str">
        <f t="shared" si="543"/>
        <v>M</v>
      </c>
      <c r="AC1865" s="8" t="str">
        <f t="shared" si="544"/>
        <v/>
      </c>
      <c r="AD1865" s="8" t="str">
        <f t="shared" si="532"/>
        <v/>
      </c>
      <c r="AE1865" s="8" t="str">
        <f t="shared" si="545"/>
        <v>ANTIQUE</v>
      </c>
      <c r="AF1865" s="5">
        <f t="shared" si="546"/>
        <v>1887</v>
      </c>
      <c r="AG1865" s="46">
        <v>1862</v>
      </c>
      <c r="AH1865" s="47" t="str">
        <f t="shared" si="536"/>
        <v/>
      </c>
      <c r="AI1865" s="48" t="str">
        <f t="shared" si="537"/>
        <v/>
      </c>
      <c r="AK1865" s="22" t="e">
        <f>TRIM(#REF!)</f>
        <v>#REF!</v>
      </c>
      <c r="AL1865" s="23" t="e">
        <f>IF(#REF!=0,"",#REF!)</f>
        <v>#REF!</v>
      </c>
      <c r="AM1865" s="19" t="e">
        <f>IF(#REF!=0,"",#REF!)</f>
        <v>#REF!</v>
      </c>
      <c r="AN1865" s="23" t="e">
        <f>IF($AK1865="","",#REF!)</f>
        <v>#REF!</v>
      </c>
      <c r="AO1865" s="23" t="e">
        <f t="shared" si="547"/>
        <v>#REF!</v>
      </c>
      <c r="AP1865" s="19" t="e">
        <f>IF(#REF!=0,"",#REF!)</f>
        <v>#REF!</v>
      </c>
      <c r="AQ1865" s="19" t="e">
        <f>IF(#REF!=0,"",#REF!)</f>
        <v>#REF!</v>
      </c>
      <c r="AR1865" s="19" t="e">
        <f>IF(#REF!=0,"",#REF!)</f>
        <v>#REF!</v>
      </c>
      <c r="AS1865" s="19" t="e">
        <f>#REF!</f>
        <v>#REF!</v>
      </c>
    </row>
    <row r="1866" spans="4:45" ht="19.5" thickTop="1" thickBot="1" x14ac:dyDescent="0.25">
      <c r="D1866" s="1" t="str">
        <f t="shared" si="533"/>
        <v/>
      </c>
      <c r="E1866" s="1" t="str">
        <f t="shared" si="534"/>
        <v/>
      </c>
      <c r="K1866" s="19" t="str">
        <f t="shared" si="538"/>
        <v/>
      </c>
      <c r="L1866" s="19">
        <f t="shared" si="531"/>
        <v>10000</v>
      </c>
      <c r="M1866" s="22" t="str">
        <f>TRIM(Data!$N1863)</f>
        <v>Lafayette Beauty</v>
      </c>
      <c r="N1866" s="22" t="str">
        <f>TRIM(Data!$A1863)</f>
        <v>Lafayette Beauty (R)</v>
      </c>
      <c r="O1866" s="23">
        <f>IF(Data!$B1863=0,"",Data!$B1863)</f>
        <v>1983</v>
      </c>
      <c r="P1866" s="19" t="str">
        <f>IF(Data!$C1863=0,"",Data!$C1863)</f>
        <v>1</v>
      </c>
      <c r="Q1866" s="23" t="str">
        <f>IF($M1866="","",Data!$E1863)</f>
        <v>VL</v>
      </c>
      <c r="R1866" s="23" t="str">
        <f t="shared" si="539"/>
        <v>VL</v>
      </c>
      <c r="S1866" s="23" t="str">
        <f t="shared" si="540"/>
        <v>VL</v>
      </c>
      <c r="T1866" s="19" t="str">
        <f>IF(Data!$F1863=0,"",Data!$F1863)</f>
        <v/>
      </c>
      <c r="U1866" s="19" t="str">
        <f>IF(Data!$G1863=0,"",Data!$G1863)</f>
        <v/>
      </c>
      <c r="V1866" s="19" t="str">
        <f>IF(Data!$D1863=0,"",Data!$D1863)</f>
        <v/>
      </c>
      <c r="W1866" s="19" t="str">
        <f>Data!$H1863</f>
        <v>Reticulata</v>
      </c>
      <c r="Y1866" s="41" t="e">
        <f t="shared" si="535"/>
        <v>#REF!</v>
      </c>
      <c r="Z1866" s="8">
        <f t="shared" si="541"/>
        <v>10000</v>
      </c>
      <c r="AA1866" s="8" t="str">
        <f t="shared" si="542"/>
        <v>Lafayette Beauty</v>
      </c>
      <c r="AB1866" s="8" t="str">
        <f t="shared" si="543"/>
        <v>VL</v>
      </c>
      <c r="AC1866" s="8" t="str">
        <f t="shared" si="544"/>
        <v/>
      </c>
      <c r="AD1866" s="8" t="str">
        <f t="shared" si="532"/>
        <v/>
      </c>
      <c r="AE1866" s="8" t="str">
        <f t="shared" si="545"/>
        <v/>
      </c>
      <c r="AF1866" s="5">
        <f t="shared" si="546"/>
        <v>1983</v>
      </c>
      <c r="AG1866" s="46">
        <v>1863</v>
      </c>
      <c r="AH1866" s="47" t="str">
        <f t="shared" si="536"/>
        <v/>
      </c>
      <c r="AI1866" s="48" t="str">
        <f t="shared" si="537"/>
        <v/>
      </c>
      <c r="AK1866" s="22" t="e">
        <f>TRIM(#REF!)</f>
        <v>#REF!</v>
      </c>
      <c r="AL1866" s="23" t="e">
        <f>IF(#REF!=0,"",#REF!)</f>
        <v>#REF!</v>
      </c>
      <c r="AM1866" s="19" t="e">
        <f>IF(#REF!=0,"",#REF!)</f>
        <v>#REF!</v>
      </c>
      <c r="AN1866" s="23" t="e">
        <f>IF($AK1866="","",#REF!)</f>
        <v>#REF!</v>
      </c>
      <c r="AO1866" s="23" t="e">
        <f t="shared" si="547"/>
        <v>#REF!</v>
      </c>
      <c r="AP1866" s="19" t="e">
        <f>IF(#REF!=0,"",#REF!)</f>
        <v>#REF!</v>
      </c>
      <c r="AQ1866" s="19" t="e">
        <f>IF(#REF!=0,"",#REF!)</f>
        <v>#REF!</v>
      </c>
      <c r="AR1866" s="19" t="e">
        <f>IF(#REF!=0,"",#REF!)</f>
        <v>#REF!</v>
      </c>
      <c r="AS1866" s="19" t="e">
        <f>#REF!</f>
        <v>#REF!</v>
      </c>
    </row>
    <row r="1867" spans="4:45" ht="19.5" thickTop="1" thickBot="1" x14ac:dyDescent="0.25">
      <c r="D1867" s="1" t="str">
        <f t="shared" si="533"/>
        <v/>
      </c>
      <c r="E1867" s="1" t="str">
        <f t="shared" si="534"/>
        <v/>
      </c>
      <c r="K1867" s="19" t="str">
        <f t="shared" si="538"/>
        <v/>
      </c>
      <c r="L1867" s="19">
        <f t="shared" si="531"/>
        <v>10000</v>
      </c>
      <c r="M1867" s="22" t="str">
        <f>TRIM(Data!$N1864)</f>
        <v>Lafe Alewine</v>
      </c>
      <c r="N1867" s="22" t="str">
        <f>TRIM(Data!$A1864)</f>
        <v>Lafe Alewine</v>
      </c>
      <c r="O1867" s="23">
        <f>IF(Data!$B1864=0,"",Data!$B1864)</f>
        <v>1962</v>
      </c>
      <c r="P1867" s="19" t="str">
        <f>IF(Data!$C1864=0,"",Data!$C1864)</f>
        <v/>
      </c>
      <c r="Q1867" s="23" t="str">
        <f>IF($M1867="","",Data!$E1864)</f>
        <v>L</v>
      </c>
      <c r="R1867" s="23" t="str">
        <f t="shared" si="539"/>
        <v>L</v>
      </c>
      <c r="S1867" s="23" t="str">
        <f t="shared" si="540"/>
        <v>L</v>
      </c>
      <c r="T1867" s="19" t="str">
        <f>IF(Data!$F1864=0,"",Data!$F1864)</f>
        <v/>
      </c>
      <c r="U1867" s="19" t="str">
        <f>IF(Data!$G1864=0,"",Data!$G1864)</f>
        <v>FD</v>
      </c>
      <c r="V1867" s="19" t="str">
        <f>IF(Data!$D1864=0,"",Data!$D1864)</f>
        <v/>
      </c>
      <c r="W1867" s="19" t="str">
        <f>Data!$H1864</f>
        <v>Japonica</v>
      </c>
      <c r="Y1867" s="41" t="e">
        <f t="shared" si="535"/>
        <v>#REF!</v>
      </c>
      <c r="Z1867" s="8">
        <f t="shared" si="541"/>
        <v>10000</v>
      </c>
      <c r="AA1867" s="8" t="str">
        <f t="shared" si="542"/>
        <v>Lafe Alewine</v>
      </c>
      <c r="AB1867" s="8" t="str">
        <f t="shared" si="543"/>
        <v>L</v>
      </c>
      <c r="AC1867" s="8" t="str">
        <f t="shared" si="544"/>
        <v/>
      </c>
      <c r="AD1867" s="8" t="str">
        <f t="shared" si="532"/>
        <v>FD</v>
      </c>
      <c r="AE1867" s="8" t="str">
        <f t="shared" si="545"/>
        <v/>
      </c>
      <c r="AF1867" s="5">
        <f t="shared" si="546"/>
        <v>1962</v>
      </c>
      <c r="AG1867" s="46">
        <v>1864</v>
      </c>
      <c r="AH1867" s="47" t="str">
        <f t="shared" si="536"/>
        <v/>
      </c>
      <c r="AI1867" s="48" t="str">
        <f t="shared" si="537"/>
        <v/>
      </c>
      <c r="AK1867" s="22" t="e">
        <f>TRIM(#REF!)</f>
        <v>#REF!</v>
      </c>
      <c r="AL1867" s="23" t="e">
        <f>IF(#REF!=0,"",#REF!)</f>
        <v>#REF!</v>
      </c>
      <c r="AM1867" s="19" t="e">
        <f>IF(#REF!=0,"",#REF!)</f>
        <v>#REF!</v>
      </c>
      <c r="AN1867" s="23" t="e">
        <f>IF($AK1867="","",#REF!)</f>
        <v>#REF!</v>
      </c>
      <c r="AO1867" s="23" t="e">
        <f t="shared" si="547"/>
        <v>#REF!</v>
      </c>
      <c r="AP1867" s="19" t="e">
        <f>IF(#REF!=0,"",#REF!)</f>
        <v>#REF!</v>
      </c>
      <c r="AQ1867" s="19" t="e">
        <f>IF(#REF!=0,"",#REF!)</f>
        <v>#REF!</v>
      </c>
      <c r="AR1867" s="19" t="e">
        <f>IF(#REF!=0,"",#REF!)</f>
        <v>#REF!</v>
      </c>
      <c r="AS1867" s="19" t="e">
        <f>#REF!</f>
        <v>#REF!</v>
      </c>
    </row>
    <row r="1868" spans="4:45" ht="19.5" thickTop="1" thickBot="1" x14ac:dyDescent="0.25">
      <c r="D1868" s="1" t="str">
        <f t="shared" si="533"/>
        <v/>
      </c>
      <c r="E1868" s="1" t="str">
        <f t="shared" si="534"/>
        <v/>
      </c>
      <c r="K1868" s="19" t="str">
        <f t="shared" si="538"/>
        <v/>
      </c>
      <c r="L1868" s="19">
        <f t="shared" si="531"/>
        <v>10000</v>
      </c>
      <c r="M1868" s="22" t="str">
        <f>TRIM(Data!$N1865)</f>
        <v>Lake Erhai Pearl</v>
      </c>
      <c r="N1868" s="22" t="str">
        <f>TRIM(Data!$A1865)</f>
        <v>Lake Erhai Pearl (R) (Er Lake Pearl)</v>
      </c>
      <c r="O1868" s="23">
        <f>IF(Data!$B1865=0,"",Data!$B1865)</f>
        <v>2012</v>
      </c>
      <c r="P1868" s="19" t="str">
        <f>IF(Data!$C1865=0,"",Data!$C1865)</f>
        <v>1</v>
      </c>
      <c r="Q1868" s="23" t="str">
        <f>IF($M1868="","",Data!$E1865)</f>
        <v>M</v>
      </c>
      <c r="R1868" s="23" t="str">
        <f t="shared" si="539"/>
        <v>M</v>
      </c>
      <c r="S1868" s="23" t="str">
        <f t="shared" si="540"/>
        <v>M</v>
      </c>
      <c r="T1868" s="19" t="str">
        <f>IF(Data!$F1865=0,"",Data!$F1865)</f>
        <v/>
      </c>
      <c r="U1868" s="19" t="str">
        <f>IF(Data!$G1865=0,"",Data!$G1865)</f>
        <v>FD</v>
      </c>
      <c r="V1868" s="19" t="str">
        <f>IF(Data!$D1865=0,"",Data!$D1865)</f>
        <v/>
      </c>
      <c r="W1868" s="19" t="str">
        <f>Data!$H1865</f>
        <v>Reticulata</v>
      </c>
      <c r="Y1868" s="41" t="e">
        <f t="shared" si="535"/>
        <v>#REF!</v>
      </c>
      <c r="Z1868" s="8">
        <f t="shared" si="541"/>
        <v>10000</v>
      </c>
      <c r="AA1868" s="8" t="str">
        <f t="shared" si="542"/>
        <v>Lake Erhai Pearl</v>
      </c>
      <c r="AB1868" s="8" t="str">
        <f t="shared" si="543"/>
        <v>M</v>
      </c>
      <c r="AC1868" s="8" t="str">
        <f t="shared" si="544"/>
        <v/>
      </c>
      <c r="AD1868" s="8" t="str">
        <f t="shared" si="532"/>
        <v>FD</v>
      </c>
      <c r="AE1868" s="8" t="str">
        <f t="shared" si="545"/>
        <v/>
      </c>
      <c r="AF1868" s="5">
        <f t="shared" si="546"/>
        <v>2012</v>
      </c>
      <c r="AG1868" s="46">
        <v>1865</v>
      </c>
      <c r="AH1868" s="47" t="str">
        <f t="shared" si="536"/>
        <v/>
      </c>
      <c r="AI1868" s="48" t="str">
        <f t="shared" si="537"/>
        <v/>
      </c>
      <c r="AK1868" s="22" t="e">
        <f>TRIM(#REF!)</f>
        <v>#REF!</v>
      </c>
      <c r="AL1868" s="23" t="e">
        <f>IF(#REF!=0,"",#REF!)</f>
        <v>#REF!</v>
      </c>
      <c r="AM1868" s="19" t="e">
        <f>IF(#REF!=0,"",#REF!)</f>
        <v>#REF!</v>
      </c>
      <c r="AN1868" s="23" t="e">
        <f>IF($AK1868="","",#REF!)</f>
        <v>#REF!</v>
      </c>
      <c r="AO1868" s="23" t="e">
        <f t="shared" si="547"/>
        <v>#REF!</v>
      </c>
      <c r="AP1868" s="19" t="e">
        <f>IF(#REF!=0,"",#REF!)</f>
        <v>#REF!</v>
      </c>
      <c r="AQ1868" s="19" t="e">
        <f>IF(#REF!=0,"",#REF!)</f>
        <v>#REF!</v>
      </c>
      <c r="AR1868" s="19" t="e">
        <f>IF(#REF!=0,"",#REF!)</f>
        <v>#REF!</v>
      </c>
      <c r="AS1868" s="19" t="e">
        <f>#REF!</f>
        <v>#REF!</v>
      </c>
    </row>
    <row r="1869" spans="4:45" ht="19.5" thickTop="1" thickBot="1" x14ac:dyDescent="0.25">
      <c r="D1869" s="1" t="str">
        <f t="shared" si="533"/>
        <v/>
      </c>
      <c r="E1869" s="1" t="str">
        <f t="shared" si="534"/>
        <v/>
      </c>
      <c r="K1869" s="19" t="str">
        <f t="shared" si="538"/>
        <v/>
      </c>
      <c r="L1869" s="19">
        <f t="shared" si="531"/>
        <v>10000</v>
      </c>
      <c r="M1869" s="22" t="str">
        <f>TRIM(Data!$N1866)</f>
        <v>Lallarook</v>
      </c>
      <c r="N1869" s="22" t="str">
        <f>TRIM(Data!$A1866)</f>
        <v>Lallarook (Laurel Leaf, L'Avenire)</v>
      </c>
      <c r="O1869" s="23">
        <f>IF(Data!$B1866=0,"",Data!$B1866)</f>
        <v>1893</v>
      </c>
      <c r="P1869" s="19" t="str">
        <f>IF(Data!$C1866=0,"",Data!$C1866)</f>
        <v>1</v>
      </c>
      <c r="Q1869" s="23" t="str">
        <f>IF($M1869="","",Data!$E1866)</f>
        <v>M-L</v>
      </c>
      <c r="R1869" s="23" t="str">
        <f t="shared" si="539"/>
        <v>M</v>
      </c>
      <c r="S1869" s="23" t="str">
        <f t="shared" si="540"/>
        <v>M</v>
      </c>
      <c r="T1869" s="19" t="str">
        <f>IF(Data!$F1866=0,"",Data!$F1866)</f>
        <v/>
      </c>
      <c r="U1869" s="19" t="str">
        <f>IF(Data!$G1866=0,"",Data!$G1866)</f>
        <v>FD</v>
      </c>
      <c r="V1869" s="19" t="str">
        <f>IF(Data!$D1866=0,"",Data!$D1866)</f>
        <v>ANTIQUE</v>
      </c>
      <c r="W1869" s="19" t="str">
        <f>Data!$H1866</f>
        <v>Japonica</v>
      </c>
      <c r="Y1869" s="41" t="e">
        <f t="shared" si="535"/>
        <v>#REF!</v>
      </c>
      <c r="Z1869" s="8">
        <f t="shared" si="541"/>
        <v>1869</v>
      </c>
      <c r="AA1869" s="8" t="str">
        <f t="shared" si="542"/>
        <v>Lallarook</v>
      </c>
      <c r="AB1869" s="8" t="str">
        <f t="shared" si="543"/>
        <v>M</v>
      </c>
      <c r="AC1869" s="8" t="str">
        <f t="shared" si="544"/>
        <v/>
      </c>
      <c r="AD1869" s="8" t="str">
        <f t="shared" si="532"/>
        <v>FD</v>
      </c>
      <c r="AE1869" s="8" t="str">
        <f t="shared" si="545"/>
        <v>ANTIQUE</v>
      </c>
      <c r="AF1869" s="5">
        <f t="shared" si="546"/>
        <v>1893</v>
      </c>
      <c r="AG1869" s="46">
        <v>1866</v>
      </c>
      <c r="AH1869" s="47" t="str">
        <f t="shared" si="536"/>
        <v/>
      </c>
      <c r="AI1869" s="48" t="str">
        <f t="shared" si="537"/>
        <v/>
      </c>
      <c r="AK1869" s="22" t="e">
        <f>TRIM(#REF!)</f>
        <v>#REF!</v>
      </c>
      <c r="AL1869" s="23" t="e">
        <f>IF(#REF!=0,"",#REF!)</f>
        <v>#REF!</v>
      </c>
      <c r="AM1869" s="19" t="e">
        <f>IF(#REF!=0,"",#REF!)</f>
        <v>#REF!</v>
      </c>
      <c r="AN1869" s="23" t="e">
        <f>IF($AK1869="","",#REF!)</f>
        <v>#REF!</v>
      </c>
      <c r="AO1869" s="23" t="e">
        <f t="shared" si="547"/>
        <v>#REF!</v>
      </c>
      <c r="AP1869" s="19" t="e">
        <f>IF(#REF!=0,"",#REF!)</f>
        <v>#REF!</v>
      </c>
      <c r="AQ1869" s="19" t="e">
        <f>IF(#REF!=0,"",#REF!)</f>
        <v>#REF!</v>
      </c>
      <c r="AR1869" s="19" t="e">
        <f>IF(#REF!=0,"",#REF!)</f>
        <v>#REF!</v>
      </c>
      <c r="AS1869" s="19" t="e">
        <f>#REF!</f>
        <v>#REF!</v>
      </c>
    </row>
    <row r="1870" spans="4:45" ht="19.5" thickTop="1" thickBot="1" x14ac:dyDescent="0.25">
      <c r="D1870" s="1" t="str">
        <f t="shared" si="533"/>
        <v/>
      </c>
      <c r="E1870" s="1" t="str">
        <f t="shared" si="534"/>
        <v/>
      </c>
      <c r="K1870" s="19" t="str">
        <f t="shared" si="538"/>
        <v/>
      </c>
      <c r="L1870" s="19">
        <f t="shared" si="531"/>
        <v>10000</v>
      </c>
      <c r="M1870" s="22" t="str">
        <f>TRIM(Data!$N1867)</f>
        <v>Lana Butler</v>
      </c>
      <c r="N1870" s="22" t="str">
        <f>TRIM(Data!$A1867)</f>
        <v>Lana Butler</v>
      </c>
      <c r="O1870" s="23">
        <f>IF(Data!$B1867=0,"",Data!$B1867)</f>
        <v>2021</v>
      </c>
      <c r="P1870" s="19" t="str">
        <f>IF(Data!$C1867=0,"",Data!$C1867)</f>
        <v>1</v>
      </c>
      <c r="Q1870" s="23" t="str">
        <f>IF($M1870="","",Data!$E1867)</f>
        <v>M</v>
      </c>
      <c r="R1870" s="23" t="str">
        <f t="shared" si="539"/>
        <v>M</v>
      </c>
      <c r="S1870" s="23" t="str">
        <f t="shared" si="540"/>
        <v>M</v>
      </c>
      <c r="T1870" s="19" t="str">
        <f>IF(Data!$F1867=0,"",Data!$F1867)</f>
        <v/>
      </c>
      <c r="U1870" s="19" t="str">
        <f>IF(Data!$G1867=0,"",Data!$G1867)</f>
        <v/>
      </c>
      <c r="V1870" s="19" t="str">
        <f>IF(Data!$D1867=0,"",Data!$D1867)</f>
        <v/>
      </c>
      <c r="W1870" s="19" t="str">
        <f>Data!$H1867</f>
        <v>Japonica</v>
      </c>
      <c r="Y1870" s="41" t="e">
        <f t="shared" si="535"/>
        <v>#REF!</v>
      </c>
      <c r="Z1870" s="8">
        <f t="shared" si="541"/>
        <v>10000</v>
      </c>
      <c r="AA1870" s="8" t="str">
        <f t="shared" si="542"/>
        <v>Lana Butler</v>
      </c>
      <c r="AB1870" s="8" t="str">
        <f t="shared" si="543"/>
        <v>M</v>
      </c>
      <c r="AC1870" s="8" t="str">
        <f t="shared" si="544"/>
        <v/>
      </c>
      <c r="AD1870" s="8" t="str">
        <f t="shared" si="532"/>
        <v/>
      </c>
      <c r="AE1870" s="8" t="str">
        <f t="shared" si="545"/>
        <v/>
      </c>
      <c r="AF1870" s="5">
        <f t="shared" si="546"/>
        <v>2021</v>
      </c>
      <c r="AG1870" s="46">
        <v>1867</v>
      </c>
      <c r="AH1870" s="47" t="str">
        <f t="shared" si="536"/>
        <v/>
      </c>
      <c r="AI1870" s="48" t="str">
        <f t="shared" si="537"/>
        <v/>
      </c>
      <c r="AK1870" s="22" t="e">
        <f>TRIM(#REF!)</f>
        <v>#REF!</v>
      </c>
      <c r="AL1870" s="23" t="e">
        <f>IF(#REF!=0,"",#REF!)</f>
        <v>#REF!</v>
      </c>
      <c r="AM1870" s="19" t="e">
        <f>IF(#REF!=0,"",#REF!)</f>
        <v>#REF!</v>
      </c>
      <c r="AN1870" s="23" t="e">
        <f>IF($AK1870="","",#REF!)</f>
        <v>#REF!</v>
      </c>
      <c r="AO1870" s="23" t="e">
        <f t="shared" si="547"/>
        <v>#REF!</v>
      </c>
      <c r="AP1870" s="19" t="e">
        <f>IF(#REF!=0,"",#REF!)</f>
        <v>#REF!</v>
      </c>
      <c r="AQ1870" s="19" t="e">
        <f>IF(#REF!=0,"",#REF!)</f>
        <v>#REF!</v>
      </c>
      <c r="AR1870" s="19" t="e">
        <f>IF(#REF!=0,"",#REF!)</f>
        <v>#REF!</v>
      </c>
      <c r="AS1870" s="19" t="e">
        <f>#REF!</f>
        <v>#REF!</v>
      </c>
    </row>
    <row r="1871" spans="4:45" ht="19.5" thickTop="1" thickBot="1" x14ac:dyDescent="0.25">
      <c r="D1871" s="1" t="str">
        <f t="shared" si="533"/>
        <v/>
      </c>
      <c r="E1871" s="1" t="str">
        <f t="shared" si="534"/>
        <v/>
      </c>
      <c r="K1871" s="19" t="str">
        <f t="shared" si="538"/>
        <v/>
      </c>
      <c r="L1871" s="19">
        <f t="shared" si="531"/>
        <v>10000</v>
      </c>
      <c r="M1871" s="22" t="str">
        <f>TRIM(Data!$N1868)</f>
        <v>Landon Waters</v>
      </c>
      <c r="N1871" s="22" t="str">
        <f>TRIM(Data!$A1868)</f>
        <v>Landon Waters</v>
      </c>
      <c r="O1871" s="23">
        <f>IF(Data!$B1868=0,"",Data!$B1868)</f>
        <v>2006</v>
      </c>
      <c r="P1871" s="19" t="str">
        <f>IF(Data!$C1868=0,"",Data!$C1868)</f>
        <v>1</v>
      </c>
      <c r="Q1871" s="23" t="str">
        <f>IF($M1871="","",Data!$E1868)</f>
        <v>M</v>
      </c>
      <c r="R1871" s="23" t="str">
        <f t="shared" si="539"/>
        <v>M</v>
      </c>
      <c r="S1871" s="23" t="str">
        <f t="shared" si="540"/>
        <v>M</v>
      </c>
      <c r="T1871" s="19" t="str">
        <f>IF(Data!$F1868=0,"",Data!$F1868)</f>
        <v/>
      </c>
      <c r="U1871" s="19" t="str">
        <f>IF(Data!$G1868=0,"",Data!$G1868)</f>
        <v>FD</v>
      </c>
      <c r="V1871" s="19" t="str">
        <f>IF(Data!$D1868=0,"",Data!$D1868)</f>
        <v/>
      </c>
      <c r="W1871" s="19" t="str">
        <f>Data!$H1868</f>
        <v>Japonica</v>
      </c>
      <c r="Y1871" s="41" t="e">
        <f t="shared" si="535"/>
        <v>#REF!</v>
      </c>
      <c r="Z1871" s="8">
        <f t="shared" si="541"/>
        <v>10000</v>
      </c>
      <c r="AA1871" s="8" t="str">
        <f t="shared" si="542"/>
        <v>Landon Waters</v>
      </c>
      <c r="AB1871" s="8" t="str">
        <f t="shared" si="543"/>
        <v>M</v>
      </c>
      <c r="AC1871" s="8" t="str">
        <f t="shared" si="544"/>
        <v/>
      </c>
      <c r="AD1871" s="8" t="str">
        <f t="shared" si="532"/>
        <v>FD</v>
      </c>
      <c r="AE1871" s="8" t="str">
        <f t="shared" si="545"/>
        <v/>
      </c>
      <c r="AF1871" s="5">
        <f t="shared" si="546"/>
        <v>2006</v>
      </c>
      <c r="AG1871" s="46">
        <v>1868</v>
      </c>
      <c r="AH1871" s="47" t="str">
        <f t="shared" si="536"/>
        <v/>
      </c>
      <c r="AI1871" s="48" t="str">
        <f t="shared" si="537"/>
        <v/>
      </c>
      <c r="AK1871" s="22" t="e">
        <f>TRIM(#REF!)</f>
        <v>#REF!</v>
      </c>
      <c r="AL1871" s="23" t="e">
        <f>IF(#REF!=0,"",#REF!)</f>
        <v>#REF!</v>
      </c>
      <c r="AM1871" s="19" t="e">
        <f>IF(#REF!=0,"",#REF!)</f>
        <v>#REF!</v>
      </c>
      <c r="AN1871" s="23" t="e">
        <f>IF($AK1871="","",#REF!)</f>
        <v>#REF!</v>
      </c>
      <c r="AO1871" s="23" t="e">
        <f t="shared" si="547"/>
        <v>#REF!</v>
      </c>
      <c r="AP1871" s="19" t="e">
        <f>IF(#REF!=0,"",#REF!)</f>
        <v>#REF!</v>
      </c>
      <c r="AQ1871" s="19" t="e">
        <f>IF(#REF!=0,"",#REF!)</f>
        <v>#REF!</v>
      </c>
      <c r="AR1871" s="19" t="e">
        <f>IF(#REF!=0,"",#REF!)</f>
        <v>#REF!</v>
      </c>
      <c r="AS1871" s="19" t="e">
        <f>#REF!</f>
        <v>#REF!</v>
      </c>
    </row>
    <row r="1872" spans="4:45" ht="19.5" thickTop="1" thickBot="1" x14ac:dyDescent="0.25">
      <c r="D1872" s="1" t="str">
        <f t="shared" si="533"/>
        <v/>
      </c>
      <c r="E1872" s="1" t="str">
        <f t="shared" si="534"/>
        <v/>
      </c>
      <c r="K1872" s="19" t="str">
        <f t="shared" si="538"/>
        <v/>
      </c>
      <c r="L1872" s="19">
        <f t="shared" si="531"/>
        <v>10000</v>
      </c>
      <c r="M1872" s="22" t="str">
        <f>TRIM(Data!$N1869)</f>
        <v>Lane Moss Hagaad</v>
      </c>
      <c r="N1872" s="22" t="str">
        <f>TRIM(Data!$A1869)</f>
        <v>Lane Moss Hagaad</v>
      </c>
      <c r="O1872" s="23">
        <f>IF(Data!$B1869=0,"",Data!$B1869)</f>
        <v>2006</v>
      </c>
      <c r="P1872" s="19" t="str">
        <f>IF(Data!$C1869=0,"",Data!$C1869)</f>
        <v/>
      </c>
      <c r="Q1872" s="23" t="str">
        <f>IF($M1872="","",Data!$E1869)</f>
        <v>L</v>
      </c>
      <c r="R1872" s="23" t="str">
        <f t="shared" si="539"/>
        <v>L</v>
      </c>
      <c r="S1872" s="23" t="str">
        <f t="shared" si="540"/>
        <v>L</v>
      </c>
      <c r="T1872" s="19" t="str">
        <f>IF(Data!$F1869=0,"",Data!$F1869)</f>
        <v/>
      </c>
      <c r="U1872" s="19" t="str">
        <f>IF(Data!$G1869=0,"",Data!$G1869)</f>
        <v/>
      </c>
      <c r="V1872" s="19" t="str">
        <f>IF(Data!$D1869=0,"",Data!$D1869)</f>
        <v/>
      </c>
      <c r="W1872" s="19" t="str">
        <f>Data!$H1869</f>
        <v>Japonica</v>
      </c>
      <c r="Y1872" s="41" t="e">
        <f t="shared" si="535"/>
        <v>#REF!</v>
      </c>
      <c r="Z1872" s="8">
        <f t="shared" si="541"/>
        <v>10000</v>
      </c>
      <c r="AA1872" s="8" t="str">
        <f t="shared" si="542"/>
        <v>Lane Moss Hagaad</v>
      </c>
      <c r="AB1872" s="8" t="str">
        <f t="shared" si="543"/>
        <v>L</v>
      </c>
      <c r="AC1872" s="8" t="str">
        <f t="shared" si="544"/>
        <v/>
      </c>
      <c r="AD1872" s="8" t="str">
        <f t="shared" si="532"/>
        <v/>
      </c>
      <c r="AE1872" s="8" t="str">
        <f t="shared" si="545"/>
        <v/>
      </c>
      <c r="AF1872" s="5">
        <f t="shared" si="546"/>
        <v>2006</v>
      </c>
      <c r="AG1872" s="46">
        <v>1869</v>
      </c>
      <c r="AH1872" s="47" t="str">
        <f t="shared" si="536"/>
        <v/>
      </c>
      <c r="AI1872" s="48" t="str">
        <f t="shared" si="537"/>
        <v/>
      </c>
      <c r="AK1872" s="22" t="e">
        <f>TRIM(#REF!)</f>
        <v>#REF!</v>
      </c>
      <c r="AL1872" s="23" t="e">
        <f>IF(#REF!=0,"",#REF!)</f>
        <v>#REF!</v>
      </c>
      <c r="AM1872" s="19" t="e">
        <f>IF(#REF!=0,"",#REF!)</f>
        <v>#REF!</v>
      </c>
      <c r="AN1872" s="23" t="e">
        <f>IF($AK1872="","",#REF!)</f>
        <v>#REF!</v>
      </c>
      <c r="AO1872" s="23" t="e">
        <f t="shared" si="547"/>
        <v>#REF!</v>
      </c>
      <c r="AP1872" s="19" t="e">
        <f>IF(#REF!=0,"",#REF!)</f>
        <v>#REF!</v>
      </c>
      <c r="AQ1872" s="19" t="e">
        <f>IF(#REF!=0,"",#REF!)</f>
        <v>#REF!</v>
      </c>
      <c r="AR1872" s="19" t="e">
        <f>IF(#REF!=0,"",#REF!)</f>
        <v>#REF!</v>
      </c>
      <c r="AS1872" s="19" t="e">
        <f>#REF!</f>
        <v>#REF!</v>
      </c>
    </row>
    <row r="1873" spans="4:45" ht="19.5" thickTop="1" thickBot="1" x14ac:dyDescent="0.25">
      <c r="D1873" s="1" t="str">
        <f t="shared" si="533"/>
        <v/>
      </c>
      <c r="E1873" s="1" t="str">
        <f t="shared" si="534"/>
        <v/>
      </c>
      <c r="K1873" s="19" t="str">
        <f t="shared" si="538"/>
        <v/>
      </c>
      <c r="L1873" s="19">
        <f t="shared" si="531"/>
        <v>10000</v>
      </c>
      <c r="M1873" s="22" t="str">
        <f>TRIM(Data!$N1870)</f>
        <v>Larry Piet</v>
      </c>
      <c r="N1873" s="22" t="str">
        <f>TRIM(Data!$A1870)</f>
        <v>Larry Piet (R)</v>
      </c>
      <c r="O1873" s="23">
        <f>IF(Data!$B1870=0,"",Data!$B1870)</f>
        <v>1989</v>
      </c>
      <c r="P1873" s="19" t="str">
        <f>IF(Data!$C1870=0,"",Data!$C1870)</f>
        <v>1</v>
      </c>
      <c r="Q1873" s="23" t="str">
        <f>IF($M1873="","",Data!$E1870)</f>
        <v>L-VL</v>
      </c>
      <c r="R1873" s="23" t="str">
        <f t="shared" si="539"/>
        <v>L</v>
      </c>
      <c r="S1873" s="23" t="str">
        <f t="shared" si="540"/>
        <v>L</v>
      </c>
      <c r="T1873" s="19" t="str">
        <f>IF(Data!$F1870=0,"",Data!$F1870)</f>
        <v/>
      </c>
      <c r="U1873" s="19" t="str">
        <f>IF(Data!$G1870=0,"",Data!$G1870)</f>
        <v/>
      </c>
      <c r="V1873" s="19" t="str">
        <f>IF(Data!$D1870=0,"",Data!$D1870)</f>
        <v/>
      </c>
      <c r="W1873" s="19" t="str">
        <f>Data!$H1870</f>
        <v>Reticulata</v>
      </c>
      <c r="Y1873" s="41" t="e">
        <f t="shared" si="535"/>
        <v>#REF!</v>
      </c>
      <c r="Z1873" s="8">
        <f t="shared" si="541"/>
        <v>10000</v>
      </c>
      <c r="AA1873" s="8" t="str">
        <f t="shared" si="542"/>
        <v>Larry Piet</v>
      </c>
      <c r="AB1873" s="8" t="str">
        <f t="shared" si="543"/>
        <v>L</v>
      </c>
      <c r="AC1873" s="8" t="str">
        <f t="shared" si="544"/>
        <v/>
      </c>
      <c r="AD1873" s="8" t="str">
        <f t="shared" si="532"/>
        <v/>
      </c>
      <c r="AE1873" s="8" t="str">
        <f t="shared" si="545"/>
        <v/>
      </c>
      <c r="AF1873" s="5">
        <f t="shared" si="546"/>
        <v>1989</v>
      </c>
      <c r="AG1873" s="46">
        <v>1870</v>
      </c>
      <c r="AH1873" s="47" t="str">
        <f t="shared" si="536"/>
        <v/>
      </c>
      <c r="AI1873" s="48" t="str">
        <f t="shared" si="537"/>
        <v/>
      </c>
      <c r="AK1873" s="22" t="e">
        <f>TRIM(#REF!)</f>
        <v>#REF!</v>
      </c>
      <c r="AL1873" s="23" t="e">
        <f>IF(#REF!=0,"",#REF!)</f>
        <v>#REF!</v>
      </c>
      <c r="AM1873" s="19" t="e">
        <f>IF(#REF!=0,"",#REF!)</f>
        <v>#REF!</v>
      </c>
      <c r="AN1873" s="23" t="e">
        <f>IF($AK1873="","",#REF!)</f>
        <v>#REF!</v>
      </c>
      <c r="AO1873" s="23" t="e">
        <f t="shared" si="547"/>
        <v>#REF!</v>
      </c>
      <c r="AP1873" s="19" t="e">
        <f>IF(#REF!=0,"",#REF!)</f>
        <v>#REF!</v>
      </c>
      <c r="AQ1873" s="19" t="e">
        <f>IF(#REF!=0,"",#REF!)</f>
        <v>#REF!</v>
      </c>
      <c r="AR1873" s="19" t="e">
        <f>IF(#REF!=0,"",#REF!)</f>
        <v>#REF!</v>
      </c>
      <c r="AS1873" s="19" t="e">
        <f>#REF!</f>
        <v>#REF!</v>
      </c>
    </row>
    <row r="1874" spans="4:45" ht="19.5" thickTop="1" thickBot="1" x14ac:dyDescent="0.25">
      <c r="D1874" s="1" t="str">
        <f t="shared" si="533"/>
        <v/>
      </c>
      <c r="E1874" s="1" t="str">
        <f t="shared" si="534"/>
        <v/>
      </c>
      <c r="K1874" s="19" t="str">
        <f t="shared" si="538"/>
        <v/>
      </c>
      <c r="L1874" s="19">
        <f t="shared" si="531"/>
        <v>10000</v>
      </c>
      <c r="M1874" s="22" t="str">
        <f>TRIM(Data!$N1871)</f>
        <v>Lasca Beauty</v>
      </c>
      <c r="N1874" s="22" t="str">
        <f>TRIM(Data!$A1871)</f>
        <v>Lasca Beauty (R)</v>
      </c>
      <c r="O1874" s="23">
        <f>IF(Data!$B1871=0,"",Data!$B1871)</f>
        <v>1973</v>
      </c>
      <c r="P1874" s="19" t="str">
        <f>IF(Data!$C1871=0,"",Data!$C1871)</f>
        <v>1</v>
      </c>
      <c r="Q1874" s="23" t="str">
        <f>IF($M1874="","",Data!$E1871)</f>
        <v>VL</v>
      </c>
      <c r="R1874" s="23" t="str">
        <f t="shared" si="539"/>
        <v>VL</v>
      </c>
      <c r="S1874" s="23" t="str">
        <f t="shared" si="540"/>
        <v>VL</v>
      </c>
      <c r="T1874" s="19" t="str">
        <f>IF(Data!$F1871=0,"",Data!$F1871)</f>
        <v/>
      </c>
      <c r="U1874" s="19" t="str">
        <f>IF(Data!$G1871=0,"",Data!$G1871)</f>
        <v/>
      </c>
      <c r="V1874" s="19" t="str">
        <f>IF(Data!$D1871=0,"",Data!$D1871)</f>
        <v/>
      </c>
      <c r="W1874" s="19" t="str">
        <f>Data!$H1871</f>
        <v>Reticulata</v>
      </c>
      <c r="Y1874" s="41" t="e">
        <f t="shared" si="535"/>
        <v>#REF!</v>
      </c>
      <c r="Z1874" s="8">
        <f t="shared" si="541"/>
        <v>10000</v>
      </c>
      <c r="AA1874" s="8" t="str">
        <f t="shared" si="542"/>
        <v>Lasca Beauty</v>
      </c>
      <c r="AB1874" s="8" t="str">
        <f t="shared" si="543"/>
        <v>VL</v>
      </c>
      <c r="AC1874" s="8" t="str">
        <f t="shared" si="544"/>
        <v/>
      </c>
      <c r="AD1874" s="8" t="str">
        <f t="shared" si="532"/>
        <v/>
      </c>
      <c r="AE1874" s="8" t="str">
        <f t="shared" si="545"/>
        <v/>
      </c>
      <c r="AF1874" s="5">
        <f t="shared" si="546"/>
        <v>1973</v>
      </c>
      <c r="AG1874" s="46">
        <v>1871</v>
      </c>
      <c r="AH1874" s="47" t="str">
        <f t="shared" si="536"/>
        <v/>
      </c>
      <c r="AI1874" s="48" t="str">
        <f t="shared" si="537"/>
        <v/>
      </c>
      <c r="AK1874" s="22" t="e">
        <f>TRIM(#REF!)</f>
        <v>#REF!</v>
      </c>
      <c r="AL1874" s="23" t="e">
        <f>IF(#REF!=0,"",#REF!)</f>
        <v>#REF!</v>
      </c>
      <c r="AM1874" s="19" t="e">
        <f>IF(#REF!=0,"",#REF!)</f>
        <v>#REF!</v>
      </c>
      <c r="AN1874" s="23" t="e">
        <f>IF($AK1874="","",#REF!)</f>
        <v>#REF!</v>
      </c>
      <c r="AO1874" s="23" t="e">
        <f t="shared" si="547"/>
        <v>#REF!</v>
      </c>
      <c r="AP1874" s="19" t="e">
        <f>IF(#REF!=0,"",#REF!)</f>
        <v>#REF!</v>
      </c>
      <c r="AQ1874" s="19" t="e">
        <f>IF(#REF!=0,"",#REF!)</f>
        <v>#REF!</v>
      </c>
      <c r="AR1874" s="19" t="e">
        <f>IF(#REF!=0,"",#REF!)</f>
        <v>#REF!</v>
      </c>
      <c r="AS1874" s="19" t="e">
        <f>#REF!</f>
        <v>#REF!</v>
      </c>
    </row>
    <row r="1875" spans="4:45" ht="19.5" thickTop="1" thickBot="1" x14ac:dyDescent="0.25">
      <c r="D1875" s="1" t="str">
        <f t="shared" si="533"/>
        <v/>
      </c>
      <c r="E1875" s="1" t="str">
        <f t="shared" si="534"/>
        <v/>
      </c>
      <c r="K1875" s="19" t="str">
        <f t="shared" si="538"/>
        <v/>
      </c>
      <c r="L1875" s="19">
        <f t="shared" si="531"/>
        <v>10000</v>
      </c>
      <c r="M1875" s="22" t="str">
        <f>TRIM(Data!$N1872)</f>
        <v>Lassie</v>
      </c>
      <c r="N1875" s="22" t="str">
        <f>TRIM(Data!$A1872)</f>
        <v>Lassie</v>
      </c>
      <c r="O1875" s="23">
        <f>IF(Data!$B1872=0,"",Data!$B1872)</f>
        <v>1977</v>
      </c>
      <c r="P1875" s="19" t="str">
        <f>IF(Data!$C1872=0,"",Data!$C1872)</f>
        <v>1</v>
      </c>
      <c r="Q1875" s="23" t="str">
        <f>IF($M1875="","",Data!$E1872)</f>
        <v>L</v>
      </c>
      <c r="R1875" s="23" t="str">
        <f t="shared" si="539"/>
        <v>L</v>
      </c>
      <c r="S1875" s="23" t="str">
        <f t="shared" si="540"/>
        <v>L</v>
      </c>
      <c r="T1875" s="19" t="str">
        <f>IF(Data!$F1872=0,"",Data!$F1872)</f>
        <v/>
      </c>
      <c r="U1875" s="19" t="str">
        <f>IF(Data!$G1872=0,"",Data!$G1872)</f>
        <v/>
      </c>
      <c r="V1875" s="19" t="str">
        <f>IF(Data!$D1872=0,"",Data!$D1872)</f>
        <v/>
      </c>
      <c r="W1875" s="19" t="str">
        <f>Data!$H1872</f>
        <v>Japonica</v>
      </c>
      <c r="Y1875" s="41" t="e">
        <f t="shared" si="535"/>
        <v>#REF!</v>
      </c>
      <c r="Z1875" s="8">
        <f t="shared" si="541"/>
        <v>10000</v>
      </c>
      <c r="AA1875" s="8" t="str">
        <f t="shared" si="542"/>
        <v>Lassie</v>
      </c>
      <c r="AB1875" s="8" t="str">
        <f t="shared" si="543"/>
        <v>L</v>
      </c>
      <c r="AC1875" s="8" t="str">
        <f t="shared" si="544"/>
        <v/>
      </c>
      <c r="AD1875" s="8" t="str">
        <f t="shared" si="532"/>
        <v/>
      </c>
      <c r="AE1875" s="8" t="str">
        <f t="shared" si="545"/>
        <v/>
      </c>
      <c r="AF1875" s="5">
        <f t="shared" si="546"/>
        <v>1977</v>
      </c>
      <c r="AG1875" s="46">
        <v>1872</v>
      </c>
      <c r="AH1875" s="47" t="str">
        <f t="shared" si="536"/>
        <v/>
      </c>
      <c r="AI1875" s="48" t="str">
        <f t="shared" si="537"/>
        <v/>
      </c>
      <c r="AK1875" s="22" t="e">
        <f>TRIM(#REF!)</f>
        <v>#REF!</v>
      </c>
      <c r="AL1875" s="23" t="e">
        <f>IF(#REF!=0,"",#REF!)</f>
        <v>#REF!</v>
      </c>
      <c r="AM1875" s="19" t="e">
        <f>IF(#REF!=0,"",#REF!)</f>
        <v>#REF!</v>
      </c>
      <c r="AN1875" s="23" t="e">
        <f>IF($AK1875="","",#REF!)</f>
        <v>#REF!</v>
      </c>
      <c r="AO1875" s="23" t="e">
        <f t="shared" si="547"/>
        <v>#REF!</v>
      </c>
      <c r="AP1875" s="19" t="e">
        <f>IF(#REF!=0,"",#REF!)</f>
        <v>#REF!</v>
      </c>
      <c r="AQ1875" s="19" t="e">
        <f>IF(#REF!=0,"",#REF!)</f>
        <v>#REF!</v>
      </c>
      <c r="AR1875" s="19" t="e">
        <f>IF(#REF!=0,"",#REF!)</f>
        <v>#REF!</v>
      </c>
      <c r="AS1875" s="19" t="e">
        <f>#REF!</f>
        <v>#REF!</v>
      </c>
    </row>
    <row r="1876" spans="4:45" ht="19.5" thickTop="1" thickBot="1" x14ac:dyDescent="0.25">
      <c r="D1876" s="1" t="str">
        <f t="shared" si="533"/>
        <v/>
      </c>
      <c r="E1876" s="1" t="str">
        <f t="shared" si="534"/>
        <v/>
      </c>
      <c r="K1876" s="19" t="str">
        <f t="shared" si="538"/>
        <v/>
      </c>
      <c r="L1876" s="19">
        <f t="shared" si="531"/>
        <v>10000</v>
      </c>
      <c r="M1876" s="22" t="str">
        <f>TRIM(Data!$N1873)</f>
        <v>Latifolia</v>
      </c>
      <c r="N1876" s="22" t="str">
        <f>TRIM(Data!$A1873)</f>
        <v>Latifolia</v>
      </c>
      <c r="O1876" s="23">
        <f>IF(Data!$B1873=0,"",Data!$B1873)</f>
        <v>1884</v>
      </c>
      <c r="P1876" s="19" t="str">
        <f>IF(Data!$C1873=0,"",Data!$C1873)</f>
        <v>1</v>
      </c>
      <c r="Q1876" s="23" t="str">
        <f>IF($M1876="","",Data!$E1873)</f>
        <v>M</v>
      </c>
      <c r="R1876" s="23" t="str">
        <f t="shared" si="539"/>
        <v>M</v>
      </c>
      <c r="S1876" s="23" t="str">
        <f t="shared" si="540"/>
        <v>M</v>
      </c>
      <c r="T1876" s="19" t="str">
        <f>IF(Data!$F1873=0,"",Data!$F1873)</f>
        <v/>
      </c>
      <c r="U1876" s="19" t="str">
        <f>IF(Data!$G1873=0,"",Data!$G1873)</f>
        <v/>
      </c>
      <c r="V1876" s="19" t="str">
        <f>IF(Data!$D1873=0,"",Data!$D1873)</f>
        <v>ANTIQUE</v>
      </c>
      <c r="W1876" s="19" t="str">
        <f>Data!$H1873</f>
        <v>Japonica</v>
      </c>
      <c r="Y1876" s="41" t="e">
        <f t="shared" si="535"/>
        <v>#REF!</v>
      </c>
      <c r="Z1876" s="8">
        <f t="shared" si="541"/>
        <v>1876</v>
      </c>
      <c r="AA1876" s="8" t="str">
        <f t="shared" si="542"/>
        <v>Latifolia</v>
      </c>
      <c r="AB1876" s="8" t="str">
        <f t="shared" si="543"/>
        <v>M</v>
      </c>
      <c r="AC1876" s="8" t="str">
        <f t="shared" si="544"/>
        <v/>
      </c>
      <c r="AD1876" s="8" t="str">
        <f t="shared" si="532"/>
        <v/>
      </c>
      <c r="AE1876" s="8" t="str">
        <f t="shared" si="545"/>
        <v>ANTIQUE</v>
      </c>
      <c r="AF1876" s="5">
        <f t="shared" si="546"/>
        <v>1884</v>
      </c>
      <c r="AG1876" s="46">
        <v>1873</v>
      </c>
      <c r="AH1876" s="47" t="str">
        <f t="shared" si="536"/>
        <v/>
      </c>
      <c r="AI1876" s="48" t="str">
        <f t="shared" si="537"/>
        <v/>
      </c>
      <c r="AK1876" s="22" t="e">
        <f>TRIM(#REF!)</f>
        <v>#REF!</v>
      </c>
      <c r="AL1876" s="23" t="e">
        <f>IF(#REF!=0,"",#REF!)</f>
        <v>#REF!</v>
      </c>
      <c r="AM1876" s="19" t="e">
        <f>IF(#REF!=0,"",#REF!)</f>
        <v>#REF!</v>
      </c>
      <c r="AN1876" s="23" t="e">
        <f>IF($AK1876="","",#REF!)</f>
        <v>#REF!</v>
      </c>
      <c r="AO1876" s="23" t="e">
        <f t="shared" si="547"/>
        <v>#REF!</v>
      </c>
      <c r="AP1876" s="19" t="e">
        <f>IF(#REF!=0,"",#REF!)</f>
        <v>#REF!</v>
      </c>
      <c r="AQ1876" s="19" t="e">
        <f>IF(#REF!=0,"",#REF!)</f>
        <v>#REF!</v>
      </c>
      <c r="AR1876" s="19" t="e">
        <f>IF(#REF!=0,"",#REF!)</f>
        <v>#REF!</v>
      </c>
      <c r="AS1876" s="19" t="e">
        <f>#REF!</f>
        <v>#REF!</v>
      </c>
    </row>
    <row r="1877" spans="4:45" ht="19.5" thickTop="1" thickBot="1" x14ac:dyDescent="0.25">
      <c r="D1877" s="1" t="str">
        <f t="shared" si="533"/>
        <v/>
      </c>
      <c r="E1877" s="1" t="str">
        <f t="shared" si="534"/>
        <v/>
      </c>
      <c r="K1877" s="19" t="str">
        <f t="shared" si="538"/>
        <v/>
      </c>
      <c r="L1877" s="19">
        <f t="shared" si="531"/>
        <v>10000</v>
      </c>
      <c r="M1877" s="22" t="str">
        <f>TRIM(Data!$N1874)</f>
        <v>Laura Claire</v>
      </c>
      <c r="N1877" s="22" t="str">
        <f>TRIM(Data!$A1874)</f>
        <v>Laura Claire</v>
      </c>
      <c r="O1877" s="23">
        <f>IF(Data!$B1874=0,"",Data!$B1874)</f>
        <v>2005</v>
      </c>
      <c r="P1877" s="19" t="str">
        <f>IF(Data!$C1874=0,"",Data!$C1874)</f>
        <v>1</v>
      </c>
      <c r="Q1877" s="23" t="str">
        <f>IF($M1877="","",Data!$E1874)</f>
        <v>S-M</v>
      </c>
      <c r="R1877" s="23" t="str">
        <f t="shared" si="539"/>
        <v>S</v>
      </c>
      <c r="S1877" s="23" t="str">
        <f t="shared" si="540"/>
        <v>S</v>
      </c>
      <c r="T1877" s="19" t="str">
        <f>IF(Data!$F1874=0,"",Data!$F1874)</f>
        <v/>
      </c>
      <c r="U1877" s="19" t="str">
        <f>IF(Data!$G1874=0,"",Data!$G1874)</f>
        <v>FD</v>
      </c>
      <c r="V1877" s="19" t="str">
        <f>IF(Data!$D1874=0,"",Data!$D1874)</f>
        <v/>
      </c>
      <c r="W1877" s="19" t="str">
        <f>Data!$H1874</f>
        <v>Japonica</v>
      </c>
      <c r="Y1877" s="41" t="e">
        <f t="shared" si="535"/>
        <v>#REF!</v>
      </c>
      <c r="Z1877" s="8">
        <f t="shared" si="541"/>
        <v>10000</v>
      </c>
      <c r="AA1877" s="8" t="str">
        <f t="shared" si="542"/>
        <v>Laura Claire</v>
      </c>
      <c r="AB1877" s="8" t="str">
        <f t="shared" si="543"/>
        <v>S</v>
      </c>
      <c r="AC1877" s="8" t="str">
        <f t="shared" si="544"/>
        <v/>
      </c>
      <c r="AD1877" s="8" t="str">
        <f t="shared" si="532"/>
        <v>FD</v>
      </c>
      <c r="AE1877" s="8" t="str">
        <f t="shared" si="545"/>
        <v/>
      </c>
      <c r="AF1877" s="5">
        <f t="shared" si="546"/>
        <v>2005</v>
      </c>
      <c r="AG1877" s="46">
        <v>1874</v>
      </c>
      <c r="AH1877" s="47" t="str">
        <f t="shared" si="536"/>
        <v/>
      </c>
      <c r="AI1877" s="48" t="str">
        <f t="shared" si="537"/>
        <v/>
      </c>
      <c r="AK1877" s="22" t="e">
        <f>TRIM(#REF!)</f>
        <v>#REF!</v>
      </c>
      <c r="AL1877" s="23" t="e">
        <f>IF(#REF!=0,"",#REF!)</f>
        <v>#REF!</v>
      </c>
      <c r="AM1877" s="19" t="e">
        <f>IF(#REF!=0,"",#REF!)</f>
        <v>#REF!</v>
      </c>
      <c r="AN1877" s="23" t="e">
        <f>IF($AK1877="","",#REF!)</f>
        <v>#REF!</v>
      </c>
      <c r="AO1877" s="23" t="e">
        <f t="shared" si="547"/>
        <v>#REF!</v>
      </c>
      <c r="AP1877" s="19" t="e">
        <f>IF(#REF!=0,"",#REF!)</f>
        <v>#REF!</v>
      </c>
      <c r="AQ1877" s="19" t="e">
        <f>IF(#REF!=0,"",#REF!)</f>
        <v>#REF!</v>
      </c>
      <c r="AR1877" s="19" t="e">
        <f>IF(#REF!=0,"",#REF!)</f>
        <v>#REF!</v>
      </c>
      <c r="AS1877" s="19" t="e">
        <f>#REF!</f>
        <v>#REF!</v>
      </c>
    </row>
    <row r="1878" spans="4:45" ht="19.5" thickTop="1" thickBot="1" x14ac:dyDescent="0.25">
      <c r="D1878" s="1" t="str">
        <f t="shared" si="533"/>
        <v/>
      </c>
      <c r="E1878" s="1" t="str">
        <f t="shared" si="534"/>
        <v/>
      </c>
      <c r="K1878" s="19" t="str">
        <f t="shared" si="538"/>
        <v/>
      </c>
      <c r="L1878" s="19">
        <f t="shared" ref="L1878:L1941" si="548">IF(ISERROR(SEARCH($B$2,M1878)),10000,IF(SEARCH($B$2,M1878)=1,SEARCH($B$2,M1878)+ROW()/100000,10000))</f>
        <v>10000</v>
      </c>
      <c r="M1878" s="22" t="str">
        <f>TRIM(Data!$N1875)</f>
        <v>Laura Dasher (See Rosea Superba)</v>
      </c>
      <c r="N1878" s="22" t="str">
        <f>TRIM(Data!$A1875)</f>
        <v>Laura Dasher (See Rosea Superba)</v>
      </c>
      <c r="O1878" s="23">
        <f>IF(Data!$B1875=0,"",Data!$B1875)</f>
        <v>1890</v>
      </c>
      <c r="P1878" s="19" t="str">
        <f>IF(Data!$C1875=0,"",Data!$C1875)</f>
        <v/>
      </c>
      <c r="Q1878" s="23" t="str">
        <f>IF($M1878="","",Data!$E1875)</f>
        <v>L-VL</v>
      </c>
      <c r="R1878" s="23" t="str">
        <f t="shared" si="539"/>
        <v>L</v>
      </c>
      <c r="S1878" s="23" t="str">
        <f t="shared" si="540"/>
        <v>L</v>
      </c>
      <c r="T1878" s="19" t="str">
        <f>IF(Data!$F1875=0,"",Data!$F1875)</f>
        <v/>
      </c>
      <c r="U1878" s="19" t="str">
        <f>IF(Data!$G1875=0,"",Data!$G1875)</f>
        <v/>
      </c>
      <c r="V1878" s="19" t="str">
        <f>IF(Data!$D1875=0,"",Data!$D1875)</f>
        <v>ANTIQUE</v>
      </c>
      <c r="W1878" s="19" t="str">
        <f>Data!$H1875</f>
        <v>Japonica</v>
      </c>
      <c r="Y1878" s="41" t="e">
        <f t="shared" si="535"/>
        <v>#REF!</v>
      </c>
      <c r="Z1878" s="8">
        <f t="shared" si="541"/>
        <v>1878</v>
      </c>
      <c r="AA1878" s="8" t="str">
        <f t="shared" si="542"/>
        <v>Laura Dasher (See Rosea Superba)</v>
      </c>
      <c r="AB1878" s="8" t="str">
        <f t="shared" si="543"/>
        <v>L</v>
      </c>
      <c r="AC1878" s="8" t="str">
        <f t="shared" si="544"/>
        <v/>
      </c>
      <c r="AD1878" s="8" t="str">
        <f t="shared" ref="AD1878:AD1941" si="549">U1878</f>
        <v/>
      </c>
      <c r="AE1878" s="8" t="str">
        <f t="shared" si="545"/>
        <v>ANTIQUE</v>
      </c>
      <c r="AF1878" s="5">
        <f t="shared" si="546"/>
        <v>1890</v>
      </c>
      <c r="AG1878" s="46">
        <v>1875</v>
      </c>
      <c r="AH1878" s="47" t="str">
        <f t="shared" si="536"/>
        <v/>
      </c>
      <c r="AI1878" s="48" t="str">
        <f t="shared" si="537"/>
        <v/>
      </c>
      <c r="AK1878" s="22" t="e">
        <f>TRIM(#REF!)</f>
        <v>#REF!</v>
      </c>
      <c r="AL1878" s="23" t="e">
        <f>IF(#REF!=0,"",#REF!)</f>
        <v>#REF!</v>
      </c>
      <c r="AM1878" s="19" t="e">
        <f>IF(#REF!=0,"",#REF!)</f>
        <v>#REF!</v>
      </c>
      <c r="AN1878" s="23" t="e">
        <f>IF($AK1878="","",#REF!)</f>
        <v>#REF!</v>
      </c>
      <c r="AO1878" s="23" t="e">
        <f t="shared" si="547"/>
        <v>#REF!</v>
      </c>
      <c r="AP1878" s="19" t="e">
        <f>IF(#REF!=0,"",#REF!)</f>
        <v>#REF!</v>
      </c>
      <c r="AQ1878" s="19" t="e">
        <f>IF(#REF!=0,"",#REF!)</f>
        <v>#REF!</v>
      </c>
      <c r="AR1878" s="19" t="e">
        <f>IF(#REF!=0,"",#REF!)</f>
        <v>#REF!</v>
      </c>
      <c r="AS1878" s="19" t="e">
        <f>#REF!</f>
        <v>#REF!</v>
      </c>
    </row>
    <row r="1879" spans="4:45" ht="19.5" thickTop="1" thickBot="1" x14ac:dyDescent="0.25">
      <c r="D1879" s="1" t="str">
        <f t="shared" si="533"/>
        <v/>
      </c>
      <c r="E1879" s="1" t="str">
        <f t="shared" si="534"/>
        <v/>
      </c>
      <c r="K1879" s="19" t="str">
        <f t="shared" si="538"/>
        <v/>
      </c>
      <c r="L1879" s="19">
        <f t="shared" si="548"/>
        <v>10000</v>
      </c>
      <c r="M1879" s="22" t="str">
        <f>TRIM(Data!$N1876)</f>
        <v>Laura Gordy</v>
      </c>
      <c r="N1879" s="22" t="str">
        <f>TRIM(Data!$A1876)</f>
        <v>Laura Gordy</v>
      </c>
      <c r="O1879" s="23">
        <f>IF(Data!$B1876=0,"",Data!$B1876)</f>
        <v>2013</v>
      </c>
      <c r="P1879" s="19" t="str">
        <f>IF(Data!$C1876=0,"",Data!$C1876)</f>
        <v>1</v>
      </c>
      <c r="Q1879" s="23" t="str">
        <f>IF($M1879="","",Data!$E1876)</f>
        <v>M</v>
      </c>
      <c r="R1879" s="23" t="str">
        <f t="shared" si="539"/>
        <v>M</v>
      </c>
      <c r="S1879" s="23" t="str">
        <f t="shared" si="540"/>
        <v>M</v>
      </c>
      <c r="T1879" s="19" t="str">
        <f>IF(Data!$F1876=0,"",Data!$F1876)</f>
        <v/>
      </c>
      <c r="U1879" s="19" t="str">
        <f>IF(Data!$G1876=0,"",Data!$G1876)</f>
        <v/>
      </c>
      <c r="V1879" s="19" t="str">
        <f>IF(Data!$D1876=0,"",Data!$D1876)</f>
        <v/>
      </c>
      <c r="W1879" s="19" t="str">
        <f>Data!$H1876</f>
        <v>Japonica</v>
      </c>
      <c r="Y1879" s="41" t="e">
        <f t="shared" si="535"/>
        <v>#REF!</v>
      </c>
      <c r="Z1879" s="8">
        <f t="shared" si="541"/>
        <v>10000</v>
      </c>
      <c r="AA1879" s="8" t="str">
        <f t="shared" si="542"/>
        <v>Laura Gordy</v>
      </c>
      <c r="AB1879" s="8" t="str">
        <f t="shared" si="543"/>
        <v>M</v>
      </c>
      <c r="AC1879" s="8" t="str">
        <f t="shared" si="544"/>
        <v/>
      </c>
      <c r="AD1879" s="8" t="str">
        <f t="shared" si="549"/>
        <v/>
      </c>
      <c r="AE1879" s="8" t="str">
        <f t="shared" si="545"/>
        <v/>
      </c>
      <c r="AF1879" s="5">
        <f t="shared" si="546"/>
        <v>2013</v>
      </c>
      <c r="AG1879" s="46">
        <v>1876</v>
      </c>
      <c r="AH1879" s="47" t="str">
        <f t="shared" si="536"/>
        <v/>
      </c>
      <c r="AI1879" s="48" t="str">
        <f t="shared" si="537"/>
        <v/>
      </c>
      <c r="AK1879" s="22" t="e">
        <f>TRIM(#REF!)</f>
        <v>#REF!</v>
      </c>
      <c r="AL1879" s="23" t="e">
        <f>IF(#REF!=0,"",#REF!)</f>
        <v>#REF!</v>
      </c>
      <c r="AM1879" s="19" t="e">
        <f>IF(#REF!=0,"",#REF!)</f>
        <v>#REF!</v>
      </c>
      <c r="AN1879" s="23" t="e">
        <f>IF($AK1879="","",#REF!)</f>
        <v>#REF!</v>
      </c>
      <c r="AO1879" s="23" t="e">
        <f t="shared" si="547"/>
        <v>#REF!</v>
      </c>
      <c r="AP1879" s="19" t="e">
        <f>IF(#REF!=0,"",#REF!)</f>
        <v>#REF!</v>
      </c>
      <c r="AQ1879" s="19" t="e">
        <f>IF(#REF!=0,"",#REF!)</f>
        <v>#REF!</v>
      </c>
      <c r="AR1879" s="19" t="e">
        <f>IF(#REF!=0,"",#REF!)</f>
        <v>#REF!</v>
      </c>
      <c r="AS1879" s="19" t="e">
        <f>#REF!</f>
        <v>#REF!</v>
      </c>
    </row>
    <row r="1880" spans="4:45" ht="19.5" thickTop="1" thickBot="1" x14ac:dyDescent="0.25">
      <c r="D1880" s="1" t="str">
        <f t="shared" si="533"/>
        <v/>
      </c>
      <c r="E1880" s="1" t="str">
        <f t="shared" si="534"/>
        <v/>
      </c>
      <c r="K1880" s="19" t="str">
        <f t="shared" si="538"/>
        <v/>
      </c>
      <c r="L1880" s="19">
        <f t="shared" si="548"/>
        <v>10000</v>
      </c>
      <c r="M1880" s="22" t="str">
        <f>TRIM(Data!$N1877)</f>
        <v>Laura Linker</v>
      </c>
      <c r="N1880" s="22" t="str">
        <f>TRIM(Data!$A1877)</f>
        <v>Laura Linker</v>
      </c>
      <c r="O1880" s="23">
        <f>IF(Data!$B1877=0,"",Data!$B1877)</f>
        <v>2017</v>
      </c>
      <c r="P1880" s="19" t="str">
        <f>IF(Data!$C1877=0,"",Data!$C1877)</f>
        <v>1</v>
      </c>
      <c r="Q1880" s="23" t="str">
        <f>IF($M1880="","",Data!$E1877)</f>
        <v>M</v>
      </c>
      <c r="R1880" s="23" t="str">
        <f t="shared" si="539"/>
        <v>M</v>
      </c>
      <c r="S1880" s="23" t="str">
        <f t="shared" si="540"/>
        <v>M</v>
      </c>
      <c r="T1880" s="19" t="str">
        <f>IF(Data!$F1877=0,"",Data!$F1877)</f>
        <v>WHITE</v>
      </c>
      <c r="U1880" s="19" t="str">
        <f>IF(Data!$G1877=0,"",Data!$G1877)</f>
        <v/>
      </c>
      <c r="V1880" s="19" t="str">
        <f>IF(Data!$D1877=0,"",Data!$D1877)</f>
        <v/>
      </c>
      <c r="W1880" s="19" t="str">
        <f>Data!$H1877</f>
        <v>Japonica</v>
      </c>
      <c r="Y1880" s="41" t="e">
        <f t="shared" si="535"/>
        <v>#REF!</v>
      </c>
      <c r="Z1880" s="8">
        <f t="shared" si="541"/>
        <v>10000</v>
      </c>
      <c r="AA1880" s="8" t="str">
        <f t="shared" si="542"/>
        <v>Laura Linker</v>
      </c>
      <c r="AB1880" s="8" t="str">
        <f t="shared" si="543"/>
        <v>M</v>
      </c>
      <c r="AC1880" s="8" t="str">
        <f t="shared" si="544"/>
        <v>WHITE</v>
      </c>
      <c r="AD1880" s="8" t="str">
        <f t="shared" si="549"/>
        <v/>
      </c>
      <c r="AE1880" s="8" t="str">
        <f t="shared" si="545"/>
        <v/>
      </c>
      <c r="AF1880" s="5">
        <f t="shared" si="546"/>
        <v>2017</v>
      </c>
      <c r="AG1880" s="46">
        <v>1877</v>
      </c>
      <c r="AH1880" s="47" t="str">
        <f t="shared" si="536"/>
        <v/>
      </c>
      <c r="AI1880" s="48" t="str">
        <f t="shared" si="537"/>
        <v/>
      </c>
      <c r="AK1880" s="22" t="e">
        <f>TRIM(#REF!)</f>
        <v>#REF!</v>
      </c>
      <c r="AL1880" s="23" t="e">
        <f>IF(#REF!=0,"",#REF!)</f>
        <v>#REF!</v>
      </c>
      <c r="AM1880" s="19" t="e">
        <f>IF(#REF!=0,"",#REF!)</f>
        <v>#REF!</v>
      </c>
      <c r="AN1880" s="23" t="e">
        <f>IF($AK1880="","",#REF!)</f>
        <v>#REF!</v>
      </c>
      <c r="AO1880" s="23" t="e">
        <f t="shared" si="547"/>
        <v>#REF!</v>
      </c>
      <c r="AP1880" s="19" t="e">
        <f>IF(#REF!=0,"",#REF!)</f>
        <v>#REF!</v>
      </c>
      <c r="AQ1880" s="19" t="e">
        <f>IF(#REF!=0,"",#REF!)</f>
        <v>#REF!</v>
      </c>
      <c r="AR1880" s="19" t="e">
        <f>IF(#REF!=0,"",#REF!)</f>
        <v>#REF!</v>
      </c>
      <c r="AS1880" s="19" t="e">
        <f>#REF!</f>
        <v>#REF!</v>
      </c>
    </row>
    <row r="1881" spans="4:45" ht="19.5" thickTop="1" thickBot="1" x14ac:dyDescent="0.25">
      <c r="D1881" s="1" t="str">
        <f t="shared" si="533"/>
        <v/>
      </c>
      <c r="E1881" s="1" t="str">
        <f t="shared" si="534"/>
        <v/>
      </c>
      <c r="K1881" s="19" t="str">
        <f t="shared" si="538"/>
        <v/>
      </c>
      <c r="L1881" s="19">
        <f t="shared" si="548"/>
        <v>10000</v>
      </c>
      <c r="M1881" s="22" t="str">
        <f>TRIM(Data!$N1878)</f>
        <v>Laura Stokes</v>
      </c>
      <c r="N1881" s="22" t="str">
        <f>TRIM(Data!$A1878)</f>
        <v>Laura Stokes</v>
      </c>
      <c r="O1881" s="23">
        <f>IF(Data!$B1878=0,"",Data!$B1878)</f>
        <v>1999</v>
      </c>
      <c r="P1881" s="19" t="str">
        <f>IF(Data!$C1878=0,"",Data!$C1878)</f>
        <v/>
      </c>
      <c r="Q1881" s="23" t="str">
        <f>IF($M1881="","",Data!$E1878)</f>
        <v>M</v>
      </c>
      <c r="R1881" s="23" t="str">
        <f t="shared" si="539"/>
        <v>M</v>
      </c>
      <c r="S1881" s="23" t="str">
        <f t="shared" si="540"/>
        <v>M</v>
      </c>
      <c r="T1881" s="19" t="str">
        <f>IF(Data!$F1878=0,"",Data!$F1878)</f>
        <v/>
      </c>
      <c r="U1881" s="19" t="str">
        <f>IF(Data!$G1878=0,"",Data!$G1878)</f>
        <v/>
      </c>
      <c r="V1881" s="19" t="str">
        <f>IF(Data!$D1878=0,"",Data!$D1878)</f>
        <v/>
      </c>
      <c r="W1881" s="19" t="str">
        <f>Data!$H1878</f>
        <v>Japonica</v>
      </c>
      <c r="Y1881" s="41" t="e">
        <f t="shared" si="535"/>
        <v>#REF!</v>
      </c>
      <c r="Z1881" s="8">
        <f t="shared" si="541"/>
        <v>10000</v>
      </c>
      <c r="AA1881" s="8" t="str">
        <f t="shared" si="542"/>
        <v>Laura Stokes</v>
      </c>
      <c r="AB1881" s="8" t="str">
        <f t="shared" si="543"/>
        <v>M</v>
      </c>
      <c r="AC1881" s="8" t="str">
        <f t="shared" si="544"/>
        <v/>
      </c>
      <c r="AD1881" s="8" t="str">
        <f t="shared" si="549"/>
        <v/>
      </c>
      <c r="AE1881" s="8" t="str">
        <f t="shared" si="545"/>
        <v/>
      </c>
      <c r="AF1881" s="5">
        <f t="shared" si="546"/>
        <v>1999</v>
      </c>
      <c r="AG1881" s="46">
        <v>1878</v>
      </c>
      <c r="AH1881" s="47" t="str">
        <f t="shared" si="536"/>
        <v/>
      </c>
      <c r="AI1881" s="48" t="str">
        <f t="shared" si="537"/>
        <v/>
      </c>
      <c r="AK1881" s="22" t="e">
        <f>TRIM(#REF!)</f>
        <v>#REF!</v>
      </c>
      <c r="AL1881" s="23" t="e">
        <f>IF(#REF!=0,"",#REF!)</f>
        <v>#REF!</v>
      </c>
      <c r="AM1881" s="19" t="e">
        <f>IF(#REF!=0,"",#REF!)</f>
        <v>#REF!</v>
      </c>
      <c r="AN1881" s="23" t="e">
        <f>IF($AK1881="","",#REF!)</f>
        <v>#REF!</v>
      </c>
      <c r="AO1881" s="23" t="e">
        <f t="shared" si="547"/>
        <v>#REF!</v>
      </c>
      <c r="AP1881" s="19" t="e">
        <f>IF(#REF!=0,"",#REF!)</f>
        <v>#REF!</v>
      </c>
      <c r="AQ1881" s="19" t="e">
        <f>IF(#REF!=0,"",#REF!)</f>
        <v>#REF!</v>
      </c>
      <c r="AR1881" s="19" t="e">
        <f>IF(#REF!=0,"",#REF!)</f>
        <v>#REF!</v>
      </c>
      <c r="AS1881" s="19" t="e">
        <f>#REF!</f>
        <v>#REF!</v>
      </c>
    </row>
    <row r="1882" spans="4:45" ht="19.5" thickTop="1" thickBot="1" x14ac:dyDescent="0.25">
      <c r="D1882" s="1" t="str">
        <f t="shared" si="533"/>
        <v/>
      </c>
      <c r="E1882" s="1" t="str">
        <f t="shared" si="534"/>
        <v/>
      </c>
      <c r="K1882" s="19" t="str">
        <f t="shared" si="538"/>
        <v/>
      </c>
      <c r="L1882" s="19">
        <f t="shared" si="548"/>
        <v>10000</v>
      </c>
      <c r="M1882" s="22" t="str">
        <f>TRIM(Data!$N1879)</f>
        <v>Laura Walker</v>
      </c>
      <c r="N1882" s="22" t="str">
        <f>TRIM(Data!$A1879)</f>
        <v>Laura Walker</v>
      </c>
      <c r="O1882" s="23">
        <f>IF(Data!$B1879=0,"",Data!$B1879)</f>
        <v>1956</v>
      </c>
      <c r="P1882" s="19" t="str">
        <f>IF(Data!$C1879=0,"",Data!$C1879)</f>
        <v>1</v>
      </c>
      <c r="Q1882" s="23" t="str">
        <f>IF($M1882="","",Data!$E1879)</f>
        <v>L</v>
      </c>
      <c r="R1882" s="23" t="str">
        <f t="shared" si="539"/>
        <v>L</v>
      </c>
      <c r="S1882" s="23" t="str">
        <f t="shared" si="540"/>
        <v>L</v>
      </c>
      <c r="T1882" s="19" t="str">
        <f>IF(Data!$F1879=0,"",Data!$F1879)</f>
        <v/>
      </c>
      <c r="U1882" s="19" t="str">
        <f>IF(Data!$G1879=0,"",Data!$G1879)</f>
        <v/>
      </c>
      <c r="V1882" s="19" t="str">
        <f>IF(Data!$D1879=0,"",Data!$D1879)</f>
        <v/>
      </c>
      <c r="W1882" s="19" t="str">
        <f>Data!$H1879</f>
        <v>Japonica</v>
      </c>
      <c r="Y1882" s="41" t="e">
        <f t="shared" si="535"/>
        <v>#REF!</v>
      </c>
      <c r="Z1882" s="8">
        <f t="shared" si="541"/>
        <v>10000</v>
      </c>
      <c r="AA1882" s="8" t="str">
        <f t="shared" si="542"/>
        <v>Laura Walker</v>
      </c>
      <c r="AB1882" s="8" t="str">
        <f t="shared" si="543"/>
        <v>L</v>
      </c>
      <c r="AC1882" s="8" t="str">
        <f t="shared" si="544"/>
        <v/>
      </c>
      <c r="AD1882" s="8" t="str">
        <f t="shared" si="549"/>
        <v/>
      </c>
      <c r="AE1882" s="8" t="str">
        <f t="shared" si="545"/>
        <v/>
      </c>
      <c r="AF1882" s="5">
        <f t="shared" si="546"/>
        <v>1956</v>
      </c>
      <c r="AG1882" s="46">
        <v>1879</v>
      </c>
      <c r="AH1882" s="47" t="str">
        <f t="shared" si="536"/>
        <v/>
      </c>
      <c r="AI1882" s="48" t="str">
        <f t="shared" si="537"/>
        <v/>
      </c>
      <c r="AK1882" s="22" t="e">
        <f>TRIM(#REF!)</f>
        <v>#REF!</v>
      </c>
      <c r="AL1882" s="23" t="e">
        <f>IF(#REF!=0,"",#REF!)</f>
        <v>#REF!</v>
      </c>
      <c r="AM1882" s="19" t="e">
        <f>IF(#REF!=0,"",#REF!)</f>
        <v>#REF!</v>
      </c>
      <c r="AN1882" s="23" t="e">
        <f>IF($AK1882="","",#REF!)</f>
        <v>#REF!</v>
      </c>
      <c r="AO1882" s="23" t="e">
        <f t="shared" si="547"/>
        <v>#REF!</v>
      </c>
      <c r="AP1882" s="19" t="e">
        <f>IF(#REF!=0,"",#REF!)</f>
        <v>#REF!</v>
      </c>
      <c r="AQ1882" s="19" t="e">
        <f>IF(#REF!=0,"",#REF!)</f>
        <v>#REF!</v>
      </c>
      <c r="AR1882" s="19" t="e">
        <f>IF(#REF!=0,"",#REF!)</f>
        <v>#REF!</v>
      </c>
      <c r="AS1882" s="19" t="e">
        <f>#REF!</f>
        <v>#REF!</v>
      </c>
    </row>
    <row r="1883" spans="4:45" ht="19.5" thickTop="1" thickBot="1" x14ac:dyDescent="0.25">
      <c r="D1883" s="1" t="str">
        <f t="shared" si="533"/>
        <v/>
      </c>
      <c r="E1883" s="1" t="str">
        <f t="shared" si="534"/>
        <v/>
      </c>
      <c r="K1883" s="19" t="str">
        <f t="shared" si="538"/>
        <v/>
      </c>
      <c r="L1883" s="19">
        <f t="shared" si="548"/>
        <v>10000</v>
      </c>
      <c r="M1883" s="22" t="str">
        <f>TRIM(Data!$N1880)</f>
        <v>Laura's Beauty</v>
      </c>
      <c r="N1883" s="22" t="str">
        <f>TRIM(Data!$A1880)</f>
        <v>Laura's Beauty</v>
      </c>
      <c r="O1883" s="23">
        <f>IF(Data!$B1880=0,"",Data!$B1880)</f>
        <v>2011</v>
      </c>
      <c r="P1883" s="19" t="str">
        <f>IF(Data!$C1880=0,"",Data!$C1880)</f>
        <v>1</v>
      </c>
      <c r="Q1883" s="23" t="str">
        <f>IF($M1883="","",Data!$E1880)</f>
        <v>M-L</v>
      </c>
      <c r="R1883" s="23" t="str">
        <f t="shared" si="539"/>
        <v>M</v>
      </c>
      <c r="S1883" s="23" t="str">
        <f t="shared" si="540"/>
        <v>M</v>
      </c>
      <c r="T1883" s="19" t="str">
        <f>IF(Data!$F1880=0,"",Data!$F1880)</f>
        <v/>
      </c>
      <c r="U1883" s="19" t="str">
        <f>IF(Data!$G1880=0,"",Data!$G1880)</f>
        <v/>
      </c>
      <c r="V1883" s="19" t="str">
        <f>IF(Data!$D1880=0,"",Data!$D1880)</f>
        <v/>
      </c>
      <c r="W1883" s="19" t="str">
        <f>Data!$H1880</f>
        <v>Japonica</v>
      </c>
      <c r="Y1883" s="41" t="e">
        <f t="shared" si="535"/>
        <v>#REF!</v>
      </c>
      <c r="Z1883" s="8">
        <f t="shared" si="541"/>
        <v>10000</v>
      </c>
      <c r="AA1883" s="8" t="str">
        <f t="shared" si="542"/>
        <v>Laura's Beauty</v>
      </c>
      <c r="AB1883" s="8" t="str">
        <f t="shared" si="543"/>
        <v>M</v>
      </c>
      <c r="AC1883" s="8" t="str">
        <f t="shared" si="544"/>
        <v/>
      </c>
      <c r="AD1883" s="8" t="str">
        <f t="shared" si="549"/>
        <v/>
      </c>
      <c r="AE1883" s="8" t="str">
        <f t="shared" si="545"/>
        <v/>
      </c>
      <c r="AF1883" s="5">
        <f t="shared" si="546"/>
        <v>2011</v>
      </c>
      <c r="AG1883" s="46">
        <v>1880</v>
      </c>
      <c r="AH1883" s="47" t="str">
        <f t="shared" si="536"/>
        <v/>
      </c>
      <c r="AI1883" s="48" t="str">
        <f t="shared" si="537"/>
        <v/>
      </c>
      <c r="AK1883" s="22" t="e">
        <f>TRIM(#REF!)</f>
        <v>#REF!</v>
      </c>
      <c r="AL1883" s="23" t="e">
        <f>IF(#REF!=0,"",#REF!)</f>
        <v>#REF!</v>
      </c>
      <c r="AM1883" s="19" t="e">
        <f>IF(#REF!=0,"",#REF!)</f>
        <v>#REF!</v>
      </c>
      <c r="AN1883" s="23" t="e">
        <f>IF($AK1883="","",#REF!)</f>
        <v>#REF!</v>
      </c>
      <c r="AO1883" s="23" t="e">
        <f t="shared" si="547"/>
        <v>#REF!</v>
      </c>
      <c r="AP1883" s="19" t="e">
        <f>IF(#REF!=0,"",#REF!)</f>
        <v>#REF!</v>
      </c>
      <c r="AQ1883" s="19" t="e">
        <f>IF(#REF!=0,"",#REF!)</f>
        <v>#REF!</v>
      </c>
      <c r="AR1883" s="19" t="e">
        <f>IF(#REF!=0,"",#REF!)</f>
        <v>#REF!</v>
      </c>
      <c r="AS1883" s="19" t="e">
        <f>#REF!</f>
        <v>#REF!</v>
      </c>
    </row>
    <row r="1884" spans="4:45" ht="19.5" thickTop="1" thickBot="1" x14ac:dyDescent="0.25">
      <c r="D1884" s="1" t="str">
        <f t="shared" si="533"/>
        <v/>
      </c>
      <c r="E1884" s="1" t="str">
        <f t="shared" si="534"/>
        <v/>
      </c>
      <c r="K1884" s="19" t="str">
        <f t="shared" si="538"/>
        <v/>
      </c>
      <c r="L1884" s="19">
        <f t="shared" si="548"/>
        <v>10000</v>
      </c>
      <c r="M1884" s="22" t="str">
        <f>TRIM(Data!$N1881)</f>
        <v>Laurel Leaf (See Lallarook)</v>
      </c>
      <c r="N1884" s="22" t="str">
        <f>TRIM(Data!$A1881)</f>
        <v>Laurel Leaf (See Lallarook)</v>
      </c>
      <c r="O1884" s="23">
        <f>IF(Data!$B1881=0,"",Data!$B1881)</f>
        <v>1893</v>
      </c>
      <c r="P1884" s="19" t="str">
        <f>IF(Data!$C1881=0,"",Data!$C1881)</f>
        <v/>
      </c>
      <c r="Q1884" s="23" t="str">
        <f>IF($M1884="","",Data!$E1881)</f>
        <v>M-L</v>
      </c>
      <c r="R1884" s="23" t="str">
        <f t="shared" si="539"/>
        <v>M</v>
      </c>
      <c r="S1884" s="23" t="str">
        <f t="shared" si="540"/>
        <v>M</v>
      </c>
      <c r="T1884" s="19" t="str">
        <f>IF(Data!$F1881=0,"",Data!$F1881)</f>
        <v/>
      </c>
      <c r="U1884" s="19" t="str">
        <f>IF(Data!$G1881=0,"",Data!$G1881)</f>
        <v/>
      </c>
      <c r="V1884" s="19" t="str">
        <f>IF(Data!$D1881=0,"",Data!$D1881)</f>
        <v>ANTIQUE</v>
      </c>
      <c r="W1884" s="19" t="str">
        <f>Data!$H1881</f>
        <v>Japonica</v>
      </c>
      <c r="Y1884" s="41" t="e">
        <f t="shared" si="535"/>
        <v>#REF!</v>
      </c>
      <c r="Z1884" s="8">
        <f t="shared" si="541"/>
        <v>1884</v>
      </c>
      <c r="AA1884" s="8" t="str">
        <f t="shared" si="542"/>
        <v>Laurel Leaf (See Lallarook)</v>
      </c>
      <c r="AB1884" s="8" t="str">
        <f t="shared" si="543"/>
        <v>M</v>
      </c>
      <c r="AC1884" s="8" t="str">
        <f t="shared" si="544"/>
        <v/>
      </c>
      <c r="AD1884" s="8" t="str">
        <f t="shared" si="549"/>
        <v/>
      </c>
      <c r="AE1884" s="8" t="str">
        <f t="shared" si="545"/>
        <v>ANTIQUE</v>
      </c>
      <c r="AF1884" s="5">
        <f t="shared" si="546"/>
        <v>1893</v>
      </c>
      <c r="AG1884" s="46">
        <v>1881</v>
      </c>
      <c r="AH1884" s="47" t="str">
        <f t="shared" si="536"/>
        <v/>
      </c>
      <c r="AI1884" s="48" t="str">
        <f t="shared" si="537"/>
        <v/>
      </c>
      <c r="AK1884" s="22" t="e">
        <f>TRIM(#REF!)</f>
        <v>#REF!</v>
      </c>
      <c r="AL1884" s="23" t="e">
        <f>IF(#REF!=0,"",#REF!)</f>
        <v>#REF!</v>
      </c>
      <c r="AM1884" s="19" t="e">
        <f>IF(#REF!=0,"",#REF!)</f>
        <v>#REF!</v>
      </c>
      <c r="AN1884" s="23" t="e">
        <f>IF($AK1884="","",#REF!)</f>
        <v>#REF!</v>
      </c>
      <c r="AO1884" s="23" t="e">
        <f t="shared" si="547"/>
        <v>#REF!</v>
      </c>
      <c r="AP1884" s="19" t="e">
        <f>IF(#REF!=0,"",#REF!)</f>
        <v>#REF!</v>
      </c>
      <c r="AQ1884" s="19" t="e">
        <f>IF(#REF!=0,"",#REF!)</f>
        <v>#REF!</v>
      </c>
      <c r="AR1884" s="19" t="e">
        <f>IF(#REF!=0,"",#REF!)</f>
        <v>#REF!</v>
      </c>
      <c r="AS1884" s="19" t="e">
        <f>#REF!</f>
        <v>#REF!</v>
      </c>
    </row>
    <row r="1885" spans="4:45" ht="19.5" thickTop="1" thickBot="1" x14ac:dyDescent="0.25">
      <c r="D1885" s="1" t="str">
        <f t="shared" si="533"/>
        <v/>
      </c>
      <c r="E1885" s="1" t="str">
        <f t="shared" si="534"/>
        <v/>
      </c>
      <c r="K1885" s="19" t="str">
        <f t="shared" si="538"/>
        <v/>
      </c>
      <c r="L1885" s="19">
        <f t="shared" si="548"/>
        <v>10000</v>
      </c>
      <c r="M1885" s="22" t="str">
        <f>TRIM(Data!$N1882)</f>
        <v>Lauren Bacall (See H. A. Downing)</v>
      </c>
      <c r="N1885" s="22" t="str">
        <f>TRIM(Data!$A1882)</f>
        <v>Lauren Bacall (See H. A. Downing)</v>
      </c>
      <c r="O1885" s="23">
        <f>IF(Data!$B1882=0,"",Data!$B1882)</f>
        <v>1848</v>
      </c>
      <c r="P1885" s="19" t="str">
        <f>IF(Data!$C1882=0,"",Data!$C1882)</f>
        <v/>
      </c>
      <c r="Q1885" s="23" t="str">
        <f>IF($M1885="","",Data!$E1882)</f>
        <v>M</v>
      </c>
      <c r="R1885" s="23" t="str">
        <f t="shared" si="539"/>
        <v>M</v>
      </c>
      <c r="S1885" s="23" t="str">
        <f t="shared" si="540"/>
        <v>M</v>
      </c>
      <c r="T1885" s="19" t="str">
        <f>IF(Data!$F1882=0,"",Data!$F1882)</f>
        <v/>
      </c>
      <c r="U1885" s="19" t="str">
        <f>IF(Data!$G1882=0,"",Data!$G1882)</f>
        <v/>
      </c>
      <c r="V1885" s="19" t="str">
        <f>IF(Data!$D1882=0,"",Data!$D1882)</f>
        <v>ANTIQUE</v>
      </c>
      <c r="W1885" s="19" t="str">
        <f>Data!$H1882</f>
        <v>Japonica</v>
      </c>
      <c r="Y1885" s="41" t="e">
        <f t="shared" si="535"/>
        <v>#REF!</v>
      </c>
      <c r="Z1885" s="8">
        <f t="shared" si="541"/>
        <v>1885</v>
      </c>
      <c r="AA1885" s="8" t="str">
        <f t="shared" si="542"/>
        <v>Lauren Bacall (See H. A. Downing)</v>
      </c>
      <c r="AB1885" s="8" t="str">
        <f t="shared" si="543"/>
        <v>M</v>
      </c>
      <c r="AC1885" s="8" t="str">
        <f t="shared" si="544"/>
        <v/>
      </c>
      <c r="AD1885" s="8" t="str">
        <f t="shared" si="549"/>
        <v/>
      </c>
      <c r="AE1885" s="8" t="str">
        <f t="shared" si="545"/>
        <v>ANTIQUE</v>
      </c>
      <c r="AF1885" s="5">
        <f t="shared" si="546"/>
        <v>1848</v>
      </c>
      <c r="AG1885" s="46">
        <v>1882</v>
      </c>
      <c r="AH1885" s="47" t="str">
        <f t="shared" si="536"/>
        <v/>
      </c>
      <c r="AI1885" s="48" t="str">
        <f t="shared" si="537"/>
        <v/>
      </c>
      <c r="AK1885" s="22" t="e">
        <f>TRIM(#REF!)</f>
        <v>#REF!</v>
      </c>
      <c r="AL1885" s="23" t="e">
        <f>IF(#REF!=0,"",#REF!)</f>
        <v>#REF!</v>
      </c>
      <c r="AM1885" s="19" t="e">
        <f>IF(#REF!=0,"",#REF!)</f>
        <v>#REF!</v>
      </c>
      <c r="AN1885" s="23" t="e">
        <f>IF($AK1885="","",#REF!)</f>
        <v>#REF!</v>
      </c>
      <c r="AO1885" s="23" t="e">
        <f t="shared" si="547"/>
        <v>#REF!</v>
      </c>
      <c r="AP1885" s="19" t="e">
        <f>IF(#REF!=0,"",#REF!)</f>
        <v>#REF!</v>
      </c>
      <c r="AQ1885" s="19" t="e">
        <f>IF(#REF!=0,"",#REF!)</f>
        <v>#REF!</v>
      </c>
      <c r="AR1885" s="19" t="e">
        <f>IF(#REF!=0,"",#REF!)</f>
        <v>#REF!</v>
      </c>
      <c r="AS1885" s="19" t="e">
        <f>#REF!</f>
        <v>#REF!</v>
      </c>
    </row>
    <row r="1886" spans="4:45" ht="19.5" thickTop="1" thickBot="1" x14ac:dyDescent="0.25">
      <c r="D1886" s="1" t="str">
        <f t="shared" si="533"/>
        <v/>
      </c>
      <c r="E1886" s="1" t="str">
        <f t="shared" si="534"/>
        <v/>
      </c>
      <c r="K1886" s="19" t="str">
        <f t="shared" si="538"/>
        <v/>
      </c>
      <c r="L1886" s="19">
        <f t="shared" si="548"/>
        <v>10000</v>
      </c>
      <c r="M1886" s="22" t="str">
        <f>TRIM(Data!$N1883)</f>
        <v>Lauren Burton</v>
      </c>
      <c r="N1886" s="22" t="str">
        <f>TRIM(Data!$A1883)</f>
        <v>Lauren Burton</v>
      </c>
      <c r="O1886" s="23">
        <f>IF(Data!$B1883=0,"",Data!$B1883)</f>
        <v>2020</v>
      </c>
      <c r="P1886" s="19" t="str">
        <f>IF(Data!$C1883=0,"",Data!$C1883)</f>
        <v>1</v>
      </c>
      <c r="Q1886" s="23" t="str">
        <f>IF($M1886="","",Data!$E1883)</f>
        <v>M</v>
      </c>
      <c r="R1886" s="23" t="str">
        <f t="shared" si="539"/>
        <v>M</v>
      </c>
      <c r="S1886" s="23" t="str">
        <f t="shared" si="540"/>
        <v>M</v>
      </c>
      <c r="T1886" s="19" t="str">
        <f>IF(Data!$F1883=0,"",Data!$F1883)</f>
        <v/>
      </c>
      <c r="U1886" s="19" t="str">
        <f>IF(Data!$G1883=0,"",Data!$G1883)</f>
        <v/>
      </c>
      <c r="V1886" s="19" t="str">
        <f>IF(Data!$D1883=0,"",Data!$D1883)</f>
        <v/>
      </c>
      <c r="W1886" s="19" t="str">
        <f>Data!$H1883</f>
        <v>Japonica</v>
      </c>
      <c r="Y1886" s="41" t="e">
        <f t="shared" si="535"/>
        <v>#REF!</v>
      </c>
      <c r="Z1886" s="8">
        <f t="shared" si="541"/>
        <v>10000</v>
      </c>
      <c r="AA1886" s="8" t="str">
        <f t="shared" si="542"/>
        <v>Lauren Burton</v>
      </c>
      <c r="AB1886" s="8" t="str">
        <f t="shared" si="543"/>
        <v>M</v>
      </c>
      <c r="AC1886" s="8" t="str">
        <f t="shared" si="544"/>
        <v/>
      </c>
      <c r="AD1886" s="8" t="str">
        <f t="shared" si="549"/>
        <v/>
      </c>
      <c r="AE1886" s="8" t="str">
        <f t="shared" si="545"/>
        <v/>
      </c>
      <c r="AF1886" s="5">
        <f t="shared" si="546"/>
        <v>2020</v>
      </c>
      <c r="AG1886" s="46">
        <v>1883</v>
      </c>
      <c r="AH1886" s="47" t="str">
        <f t="shared" si="536"/>
        <v/>
      </c>
      <c r="AI1886" s="48" t="str">
        <f t="shared" si="537"/>
        <v/>
      </c>
      <c r="AK1886" s="22" t="e">
        <f>TRIM(#REF!)</f>
        <v>#REF!</v>
      </c>
      <c r="AL1886" s="23" t="e">
        <f>IF(#REF!=0,"",#REF!)</f>
        <v>#REF!</v>
      </c>
      <c r="AM1886" s="19" t="e">
        <f>IF(#REF!=0,"",#REF!)</f>
        <v>#REF!</v>
      </c>
      <c r="AN1886" s="23" t="e">
        <f>IF($AK1886="","",#REF!)</f>
        <v>#REF!</v>
      </c>
      <c r="AO1886" s="23" t="e">
        <f t="shared" si="547"/>
        <v>#REF!</v>
      </c>
      <c r="AP1886" s="19" t="e">
        <f>IF(#REF!=0,"",#REF!)</f>
        <v>#REF!</v>
      </c>
      <c r="AQ1886" s="19" t="e">
        <f>IF(#REF!=0,"",#REF!)</f>
        <v>#REF!</v>
      </c>
      <c r="AR1886" s="19" t="e">
        <f>IF(#REF!=0,"",#REF!)</f>
        <v>#REF!</v>
      </c>
      <c r="AS1886" s="19" t="e">
        <f>#REF!</f>
        <v>#REF!</v>
      </c>
    </row>
    <row r="1887" spans="4:45" ht="19.5" thickTop="1" thickBot="1" x14ac:dyDescent="0.25">
      <c r="D1887" s="1" t="str">
        <f t="shared" si="533"/>
        <v/>
      </c>
      <c r="E1887" s="1" t="str">
        <f t="shared" si="534"/>
        <v/>
      </c>
      <c r="K1887" s="19" t="str">
        <f t="shared" si="538"/>
        <v/>
      </c>
      <c r="L1887" s="19">
        <f t="shared" si="548"/>
        <v>10000</v>
      </c>
      <c r="M1887" s="22" t="str">
        <f>TRIM(Data!$N1884)</f>
        <v>Lauren Hall</v>
      </c>
      <c r="N1887" s="22" t="str">
        <f>TRIM(Data!$A1884)</f>
        <v>Lauren Hall</v>
      </c>
      <c r="O1887" s="23">
        <f>IF(Data!$B1884=0,"",Data!$B1884)</f>
        <v>1996</v>
      </c>
      <c r="P1887" s="19" t="str">
        <f>IF(Data!$C1884=0,"",Data!$C1884)</f>
        <v>1</v>
      </c>
      <c r="Q1887" s="23" t="str">
        <f>IF($M1887="","",Data!$E1884)</f>
        <v>M</v>
      </c>
      <c r="R1887" s="23" t="str">
        <f t="shared" si="539"/>
        <v>M</v>
      </c>
      <c r="S1887" s="23" t="str">
        <f t="shared" si="540"/>
        <v>M</v>
      </c>
      <c r="T1887" s="19" t="str">
        <f>IF(Data!$F1884=0,"",Data!$F1884)</f>
        <v/>
      </c>
      <c r="U1887" s="19" t="str">
        <f>IF(Data!$G1884=0,"",Data!$G1884)</f>
        <v>FD</v>
      </c>
      <c r="V1887" s="19" t="str">
        <f>IF(Data!$D1884=0,"",Data!$D1884)</f>
        <v/>
      </c>
      <c r="W1887" s="19" t="str">
        <f>Data!$H1884</f>
        <v>Japonica</v>
      </c>
      <c r="Y1887" s="41" t="e">
        <f t="shared" si="535"/>
        <v>#REF!</v>
      </c>
      <c r="Z1887" s="8">
        <f t="shared" si="541"/>
        <v>10000</v>
      </c>
      <c r="AA1887" s="8" t="str">
        <f t="shared" si="542"/>
        <v>Lauren Hall</v>
      </c>
      <c r="AB1887" s="8" t="str">
        <f t="shared" si="543"/>
        <v>M</v>
      </c>
      <c r="AC1887" s="8" t="str">
        <f t="shared" si="544"/>
        <v/>
      </c>
      <c r="AD1887" s="8" t="str">
        <f t="shared" si="549"/>
        <v>FD</v>
      </c>
      <c r="AE1887" s="8" t="str">
        <f t="shared" si="545"/>
        <v/>
      </c>
      <c r="AF1887" s="5">
        <f t="shared" si="546"/>
        <v>1996</v>
      </c>
      <c r="AG1887" s="46">
        <v>1884</v>
      </c>
      <c r="AH1887" s="47" t="str">
        <f t="shared" si="536"/>
        <v/>
      </c>
      <c r="AI1887" s="48" t="str">
        <f t="shared" si="537"/>
        <v/>
      </c>
      <c r="AK1887" s="22" t="e">
        <f>TRIM(#REF!)</f>
        <v>#REF!</v>
      </c>
      <c r="AL1887" s="23" t="e">
        <f>IF(#REF!=0,"",#REF!)</f>
        <v>#REF!</v>
      </c>
      <c r="AM1887" s="19" t="e">
        <f>IF(#REF!=0,"",#REF!)</f>
        <v>#REF!</v>
      </c>
      <c r="AN1887" s="23" t="e">
        <f>IF($AK1887="","",#REF!)</f>
        <v>#REF!</v>
      </c>
      <c r="AO1887" s="23" t="e">
        <f t="shared" si="547"/>
        <v>#REF!</v>
      </c>
      <c r="AP1887" s="19" t="e">
        <f>IF(#REF!=0,"",#REF!)</f>
        <v>#REF!</v>
      </c>
      <c r="AQ1887" s="19" t="e">
        <f>IF(#REF!=0,"",#REF!)</f>
        <v>#REF!</v>
      </c>
      <c r="AR1887" s="19" t="e">
        <f>IF(#REF!=0,"",#REF!)</f>
        <v>#REF!</v>
      </c>
      <c r="AS1887" s="19" t="e">
        <f>#REF!</f>
        <v>#REF!</v>
      </c>
    </row>
    <row r="1888" spans="4:45" ht="19.5" thickTop="1" thickBot="1" x14ac:dyDescent="0.25">
      <c r="D1888" s="1" t="str">
        <f t="shared" si="533"/>
        <v/>
      </c>
      <c r="E1888" s="1" t="str">
        <f t="shared" si="534"/>
        <v/>
      </c>
      <c r="K1888" s="19" t="str">
        <f t="shared" si="538"/>
        <v/>
      </c>
      <c r="L1888" s="19">
        <f t="shared" si="548"/>
        <v>10000</v>
      </c>
      <c r="M1888" s="22" t="str">
        <f>TRIM(Data!$N1885)</f>
        <v>Lauren Tudor</v>
      </c>
      <c r="N1888" s="22" t="str">
        <f>TRIM(Data!$A1885)</f>
        <v>Lauren Tudor</v>
      </c>
      <c r="O1888" s="23">
        <f>IF(Data!$B1885=0,"",Data!$B1885)</f>
        <v>1999</v>
      </c>
      <c r="P1888" s="19" t="str">
        <f>IF(Data!$C1885=0,"",Data!$C1885)</f>
        <v>1</v>
      </c>
      <c r="Q1888" s="23" t="str">
        <f>IF($M1888="","",Data!$E1885)</f>
        <v>VL</v>
      </c>
      <c r="R1888" s="23" t="str">
        <f t="shared" si="539"/>
        <v>VL</v>
      </c>
      <c r="S1888" s="23" t="str">
        <f t="shared" si="540"/>
        <v>VL</v>
      </c>
      <c r="T1888" s="19" t="str">
        <f>IF(Data!$F1885=0,"",Data!$F1885)</f>
        <v/>
      </c>
      <c r="U1888" s="19" t="str">
        <f>IF(Data!$G1885=0,"",Data!$G1885)</f>
        <v/>
      </c>
      <c r="V1888" s="19" t="str">
        <f>IF(Data!$D1885=0,"",Data!$D1885)</f>
        <v/>
      </c>
      <c r="W1888" s="19" t="str">
        <f>Data!$H1885</f>
        <v>Japonica</v>
      </c>
      <c r="Y1888" s="41" t="e">
        <f t="shared" si="535"/>
        <v>#REF!</v>
      </c>
      <c r="Z1888" s="8">
        <f t="shared" si="541"/>
        <v>10000</v>
      </c>
      <c r="AA1888" s="8" t="str">
        <f t="shared" si="542"/>
        <v>Lauren Tudor</v>
      </c>
      <c r="AB1888" s="8" t="str">
        <f t="shared" si="543"/>
        <v>VL</v>
      </c>
      <c r="AC1888" s="8" t="str">
        <f t="shared" si="544"/>
        <v/>
      </c>
      <c r="AD1888" s="8" t="str">
        <f t="shared" si="549"/>
        <v/>
      </c>
      <c r="AE1888" s="8" t="str">
        <f t="shared" si="545"/>
        <v/>
      </c>
      <c r="AF1888" s="5">
        <f t="shared" si="546"/>
        <v>1999</v>
      </c>
      <c r="AG1888" s="46">
        <v>1885</v>
      </c>
      <c r="AH1888" s="47" t="str">
        <f t="shared" si="536"/>
        <v/>
      </c>
      <c r="AI1888" s="48" t="str">
        <f t="shared" si="537"/>
        <v/>
      </c>
      <c r="AK1888" s="22" t="e">
        <f>TRIM(#REF!)</f>
        <v>#REF!</v>
      </c>
      <c r="AL1888" s="23" t="e">
        <f>IF(#REF!=0,"",#REF!)</f>
        <v>#REF!</v>
      </c>
      <c r="AM1888" s="19" t="e">
        <f>IF(#REF!=0,"",#REF!)</f>
        <v>#REF!</v>
      </c>
      <c r="AN1888" s="23" t="e">
        <f>IF($AK1888="","",#REF!)</f>
        <v>#REF!</v>
      </c>
      <c r="AO1888" s="23" t="e">
        <f t="shared" si="547"/>
        <v>#REF!</v>
      </c>
      <c r="AP1888" s="19" t="e">
        <f>IF(#REF!=0,"",#REF!)</f>
        <v>#REF!</v>
      </c>
      <c r="AQ1888" s="19" t="e">
        <f>IF(#REF!=0,"",#REF!)</f>
        <v>#REF!</v>
      </c>
      <c r="AR1888" s="19" t="e">
        <f>IF(#REF!=0,"",#REF!)</f>
        <v>#REF!</v>
      </c>
      <c r="AS1888" s="19" t="e">
        <f>#REF!</f>
        <v>#REF!</v>
      </c>
    </row>
    <row r="1889" spans="4:45" ht="19.5" thickTop="1" thickBot="1" x14ac:dyDescent="0.25">
      <c r="D1889" s="1" t="str">
        <f t="shared" si="533"/>
        <v/>
      </c>
      <c r="E1889" s="1" t="str">
        <f t="shared" si="534"/>
        <v/>
      </c>
      <c r="K1889" s="19" t="str">
        <f t="shared" si="538"/>
        <v/>
      </c>
      <c r="L1889" s="19">
        <f t="shared" si="548"/>
        <v>10000</v>
      </c>
      <c r="M1889" s="22" t="str">
        <f>TRIM(Data!$N1886)</f>
        <v>Lauren Tudor Pink</v>
      </c>
      <c r="N1889" s="22" t="str">
        <f>TRIM(Data!$A1886)</f>
        <v>Lauren Tudor Pink</v>
      </c>
      <c r="O1889" s="23">
        <f>IF(Data!$B1886=0,"",Data!$B1886)</f>
        <v>2004</v>
      </c>
      <c r="P1889" s="19" t="str">
        <f>IF(Data!$C1886=0,"",Data!$C1886)</f>
        <v>1</v>
      </c>
      <c r="Q1889" s="23" t="str">
        <f>IF($M1889="","",Data!$E1886)</f>
        <v>VL</v>
      </c>
      <c r="R1889" s="23" t="str">
        <f t="shared" si="539"/>
        <v>VL</v>
      </c>
      <c r="S1889" s="23" t="str">
        <f t="shared" si="540"/>
        <v>VL</v>
      </c>
      <c r="T1889" s="19" t="str">
        <f>IF(Data!$F1886=0,"",Data!$F1886)</f>
        <v/>
      </c>
      <c r="U1889" s="19" t="str">
        <f>IF(Data!$G1886=0,"",Data!$G1886)</f>
        <v/>
      </c>
      <c r="V1889" s="19" t="str">
        <f>IF(Data!$D1886=0,"",Data!$D1886)</f>
        <v/>
      </c>
      <c r="W1889" s="19" t="str">
        <f>Data!$H1886</f>
        <v>Japonica</v>
      </c>
      <c r="Y1889" s="41" t="e">
        <f t="shared" si="535"/>
        <v>#REF!</v>
      </c>
      <c r="Z1889" s="8">
        <f t="shared" si="541"/>
        <v>10000</v>
      </c>
      <c r="AA1889" s="8" t="str">
        <f t="shared" si="542"/>
        <v>Lauren Tudor Pink</v>
      </c>
      <c r="AB1889" s="8" t="str">
        <f t="shared" si="543"/>
        <v>VL</v>
      </c>
      <c r="AC1889" s="8" t="str">
        <f t="shared" si="544"/>
        <v/>
      </c>
      <c r="AD1889" s="8" t="str">
        <f t="shared" si="549"/>
        <v/>
      </c>
      <c r="AE1889" s="8" t="str">
        <f t="shared" si="545"/>
        <v/>
      </c>
      <c r="AF1889" s="5">
        <f t="shared" si="546"/>
        <v>2004</v>
      </c>
      <c r="AG1889" s="46">
        <v>1886</v>
      </c>
      <c r="AH1889" s="47" t="str">
        <f t="shared" si="536"/>
        <v/>
      </c>
      <c r="AI1889" s="48" t="str">
        <f t="shared" si="537"/>
        <v/>
      </c>
      <c r="AK1889" s="22" t="e">
        <f>TRIM(#REF!)</f>
        <v>#REF!</v>
      </c>
      <c r="AL1889" s="23" t="e">
        <f>IF(#REF!=0,"",#REF!)</f>
        <v>#REF!</v>
      </c>
      <c r="AM1889" s="19" t="e">
        <f>IF(#REF!=0,"",#REF!)</f>
        <v>#REF!</v>
      </c>
      <c r="AN1889" s="23" t="e">
        <f>IF($AK1889="","",#REF!)</f>
        <v>#REF!</v>
      </c>
      <c r="AO1889" s="23" t="e">
        <f t="shared" si="547"/>
        <v>#REF!</v>
      </c>
      <c r="AP1889" s="19" t="e">
        <f>IF(#REF!=0,"",#REF!)</f>
        <v>#REF!</v>
      </c>
      <c r="AQ1889" s="19" t="e">
        <f>IF(#REF!=0,"",#REF!)</f>
        <v>#REF!</v>
      </c>
      <c r="AR1889" s="19" t="e">
        <f>IF(#REF!=0,"",#REF!)</f>
        <v>#REF!</v>
      </c>
      <c r="AS1889" s="19" t="e">
        <f>#REF!</f>
        <v>#REF!</v>
      </c>
    </row>
    <row r="1890" spans="4:45" ht="19.5" thickTop="1" thickBot="1" x14ac:dyDescent="0.25">
      <c r="D1890" s="1" t="str">
        <f t="shared" si="533"/>
        <v/>
      </c>
      <c r="E1890" s="1" t="str">
        <f t="shared" si="534"/>
        <v/>
      </c>
      <c r="K1890" s="19" t="str">
        <f t="shared" si="538"/>
        <v/>
      </c>
      <c r="L1890" s="19">
        <f t="shared" si="548"/>
        <v>10000</v>
      </c>
      <c r="M1890" s="22" t="str">
        <f>TRIM(Data!$N1887)</f>
        <v>Lauretta Feathers</v>
      </c>
      <c r="N1890" s="22" t="str">
        <f>TRIM(Data!$A1887)</f>
        <v>Lauretta Feathers (R)</v>
      </c>
      <c r="O1890" s="23">
        <f>IF(Data!$B1887=0,"",Data!$B1887)</f>
        <v>1983</v>
      </c>
      <c r="P1890" s="19" t="str">
        <f>IF(Data!$C1887=0,"",Data!$C1887)</f>
        <v>1</v>
      </c>
      <c r="Q1890" s="23" t="str">
        <f>IF($M1890="","",Data!$E1887)</f>
        <v>L-VL</v>
      </c>
      <c r="R1890" s="23" t="str">
        <f t="shared" si="539"/>
        <v>L</v>
      </c>
      <c r="S1890" s="23" t="str">
        <f t="shared" si="540"/>
        <v>L</v>
      </c>
      <c r="T1890" s="19" t="str">
        <f>IF(Data!$F1887=0,"",Data!$F1887)</f>
        <v/>
      </c>
      <c r="U1890" s="19" t="str">
        <f>IF(Data!$G1887=0,"",Data!$G1887)</f>
        <v/>
      </c>
      <c r="V1890" s="19" t="str">
        <f>IF(Data!$D1887=0,"",Data!$D1887)</f>
        <v/>
      </c>
      <c r="W1890" s="19" t="str">
        <f>Data!$H1887</f>
        <v>Reticulata</v>
      </c>
      <c r="Y1890" s="41" t="e">
        <f t="shared" si="535"/>
        <v>#REF!</v>
      </c>
      <c r="Z1890" s="8">
        <f t="shared" si="541"/>
        <v>10000</v>
      </c>
      <c r="AA1890" s="8" t="str">
        <f t="shared" si="542"/>
        <v>Lauretta Feathers</v>
      </c>
      <c r="AB1890" s="8" t="str">
        <f t="shared" si="543"/>
        <v>L</v>
      </c>
      <c r="AC1890" s="8" t="str">
        <f t="shared" si="544"/>
        <v/>
      </c>
      <c r="AD1890" s="8" t="str">
        <f t="shared" si="549"/>
        <v/>
      </c>
      <c r="AE1890" s="8" t="str">
        <f t="shared" si="545"/>
        <v/>
      </c>
      <c r="AF1890" s="5">
        <f t="shared" si="546"/>
        <v>1983</v>
      </c>
      <c r="AG1890" s="46">
        <v>1887</v>
      </c>
      <c r="AH1890" s="47" t="str">
        <f t="shared" si="536"/>
        <v/>
      </c>
      <c r="AI1890" s="48" t="str">
        <f t="shared" si="537"/>
        <v/>
      </c>
      <c r="AK1890" s="22" t="e">
        <f>TRIM(#REF!)</f>
        <v>#REF!</v>
      </c>
      <c r="AL1890" s="23" t="e">
        <f>IF(#REF!=0,"",#REF!)</f>
        <v>#REF!</v>
      </c>
      <c r="AM1890" s="19" t="e">
        <f>IF(#REF!=0,"",#REF!)</f>
        <v>#REF!</v>
      </c>
      <c r="AN1890" s="23" t="e">
        <f>IF($AK1890="","",#REF!)</f>
        <v>#REF!</v>
      </c>
      <c r="AO1890" s="23" t="e">
        <f t="shared" si="547"/>
        <v>#REF!</v>
      </c>
      <c r="AP1890" s="19" t="e">
        <f>IF(#REF!=0,"",#REF!)</f>
        <v>#REF!</v>
      </c>
      <c r="AQ1890" s="19" t="e">
        <f>IF(#REF!=0,"",#REF!)</f>
        <v>#REF!</v>
      </c>
      <c r="AR1890" s="19" t="e">
        <f>IF(#REF!=0,"",#REF!)</f>
        <v>#REF!</v>
      </c>
      <c r="AS1890" s="19" t="e">
        <f>#REF!</f>
        <v>#REF!</v>
      </c>
    </row>
    <row r="1891" spans="4:45" ht="19.5" thickTop="1" thickBot="1" x14ac:dyDescent="0.25">
      <c r="D1891" s="1" t="str">
        <f t="shared" si="533"/>
        <v/>
      </c>
      <c r="E1891" s="1" t="str">
        <f t="shared" si="534"/>
        <v/>
      </c>
      <c r="K1891" s="19" t="str">
        <f t="shared" si="538"/>
        <v/>
      </c>
      <c r="L1891" s="19">
        <f t="shared" si="548"/>
        <v>10000</v>
      </c>
      <c r="M1891" s="22" t="str">
        <f>TRIM(Data!$N1888)</f>
        <v>Laurie</v>
      </c>
      <c r="N1891" s="22" t="str">
        <f>TRIM(Data!$A1888)</f>
        <v>Laurie</v>
      </c>
      <c r="O1891" s="23">
        <f>IF(Data!$B1888=0,"",Data!$B1888)</f>
        <v>1998</v>
      </c>
      <c r="P1891" s="19" t="str">
        <f>IF(Data!$C1888=0,"",Data!$C1888)</f>
        <v/>
      </c>
      <c r="Q1891" s="23" t="str">
        <f>IF($M1891="","",Data!$E1888)</f>
        <v>S</v>
      </c>
      <c r="R1891" s="23" t="str">
        <f t="shared" si="539"/>
        <v>S</v>
      </c>
      <c r="S1891" s="23" t="str">
        <f t="shared" si="540"/>
        <v>S</v>
      </c>
      <c r="T1891" s="19" t="str">
        <f>IF(Data!$F1888=0,"",Data!$F1888)</f>
        <v/>
      </c>
      <c r="U1891" s="19" t="str">
        <f>IF(Data!$G1888=0,"",Data!$G1888)</f>
        <v>FD</v>
      </c>
      <c r="V1891" s="19" t="str">
        <f>IF(Data!$D1888=0,"",Data!$D1888)</f>
        <v/>
      </c>
      <c r="W1891" s="19" t="str">
        <f>Data!$H1888</f>
        <v>Japonica</v>
      </c>
      <c r="Y1891" s="41" t="e">
        <f t="shared" si="535"/>
        <v>#REF!</v>
      </c>
      <c r="Z1891" s="8">
        <f t="shared" si="541"/>
        <v>10000</v>
      </c>
      <c r="AA1891" s="8" t="str">
        <f t="shared" si="542"/>
        <v>Laurie</v>
      </c>
      <c r="AB1891" s="8" t="str">
        <f t="shared" si="543"/>
        <v>S</v>
      </c>
      <c r="AC1891" s="8" t="str">
        <f t="shared" si="544"/>
        <v/>
      </c>
      <c r="AD1891" s="8" t="str">
        <f t="shared" si="549"/>
        <v>FD</v>
      </c>
      <c r="AE1891" s="8" t="str">
        <f t="shared" si="545"/>
        <v/>
      </c>
      <c r="AF1891" s="5">
        <f t="shared" si="546"/>
        <v>1998</v>
      </c>
      <c r="AG1891" s="46">
        <v>1888</v>
      </c>
      <c r="AH1891" s="47" t="str">
        <f t="shared" si="536"/>
        <v/>
      </c>
      <c r="AI1891" s="48" t="str">
        <f t="shared" si="537"/>
        <v/>
      </c>
      <c r="AK1891" s="22" t="e">
        <f>TRIM(#REF!)</f>
        <v>#REF!</v>
      </c>
      <c r="AL1891" s="23" t="e">
        <f>IF(#REF!=0,"",#REF!)</f>
        <v>#REF!</v>
      </c>
      <c r="AM1891" s="19" t="e">
        <f>IF(#REF!=0,"",#REF!)</f>
        <v>#REF!</v>
      </c>
      <c r="AN1891" s="23" t="e">
        <f>IF($AK1891="","",#REF!)</f>
        <v>#REF!</v>
      </c>
      <c r="AO1891" s="23" t="e">
        <f t="shared" si="547"/>
        <v>#REF!</v>
      </c>
      <c r="AP1891" s="19" t="e">
        <f>IF(#REF!=0,"",#REF!)</f>
        <v>#REF!</v>
      </c>
      <c r="AQ1891" s="19" t="e">
        <f>IF(#REF!=0,"",#REF!)</f>
        <v>#REF!</v>
      </c>
      <c r="AR1891" s="19" t="e">
        <f>IF(#REF!=0,"",#REF!)</f>
        <v>#REF!</v>
      </c>
      <c r="AS1891" s="19" t="e">
        <f>#REF!</f>
        <v>#REF!</v>
      </c>
    </row>
    <row r="1892" spans="4:45" ht="19.5" thickTop="1" thickBot="1" x14ac:dyDescent="0.25">
      <c r="D1892" s="1" t="str">
        <f t="shared" si="533"/>
        <v/>
      </c>
      <c r="E1892" s="1" t="str">
        <f t="shared" si="534"/>
        <v/>
      </c>
      <c r="K1892" s="19" t="str">
        <f t="shared" si="538"/>
        <v/>
      </c>
      <c r="L1892" s="19">
        <f t="shared" si="548"/>
        <v>10000</v>
      </c>
      <c r="M1892" s="22" t="str">
        <f>TRIM(Data!$N1889)</f>
        <v>Laurie Bray</v>
      </c>
      <c r="N1892" s="22" t="str">
        <f>TRIM(Data!$A1889)</f>
        <v>Laurie Bray</v>
      </c>
      <c r="O1892" s="23">
        <f>IF(Data!$B1889=0,"",Data!$B1889)</f>
        <v>1955</v>
      </c>
      <c r="P1892" s="19" t="str">
        <f>IF(Data!$C1889=0,"",Data!$C1889)</f>
        <v>1</v>
      </c>
      <c r="Q1892" s="23" t="str">
        <f>IF($M1892="","",Data!$E1889)</f>
        <v>M-L</v>
      </c>
      <c r="R1892" s="23" t="str">
        <f t="shared" si="539"/>
        <v>M</v>
      </c>
      <c r="S1892" s="23" t="str">
        <f t="shared" si="540"/>
        <v>M</v>
      </c>
      <c r="T1892" s="19" t="str">
        <f>IF(Data!$F1889=0,"",Data!$F1889)</f>
        <v/>
      </c>
      <c r="U1892" s="19" t="str">
        <f>IF(Data!$G1889=0,"",Data!$G1889)</f>
        <v/>
      </c>
      <c r="V1892" s="19" t="str">
        <f>IF(Data!$D1889=0,"",Data!$D1889)</f>
        <v/>
      </c>
      <c r="W1892" s="19" t="str">
        <f>Data!$H1889</f>
        <v>Japonica</v>
      </c>
      <c r="Y1892" s="41" t="e">
        <f t="shared" si="535"/>
        <v>#REF!</v>
      </c>
      <c r="Z1892" s="8">
        <f t="shared" si="541"/>
        <v>10000</v>
      </c>
      <c r="AA1892" s="8" t="str">
        <f t="shared" si="542"/>
        <v>Laurie Bray</v>
      </c>
      <c r="AB1892" s="8" t="str">
        <f t="shared" si="543"/>
        <v>M</v>
      </c>
      <c r="AC1892" s="8" t="str">
        <f t="shared" si="544"/>
        <v/>
      </c>
      <c r="AD1892" s="8" t="str">
        <f t="shared" si="549"/>
        <v/>
      </c>
      <c r="AE1892" s="8" t="str">
        <f t="shared" si="545"/>
        <v/>
      </c>
      <c r="AF1892" s="5">
        <f t="shared" si="546"/>
        <v>1955</v>
      </c>
      <c r="AG1892" s="46">
        <v>1889</v>
      </c>
      <c r="AH1892" s="47" t="str">
        <f t="shared" si="536"/>
        <v/>
      </c>
      <c r="AI1892" s="48" t="str">
        <f t="shared" si="537"/>
        <v/>
      </c>
      <c r="AK1892" s="22" t="e">
        <f>TRIM(#REF!)</f>
        <v>#REF!</v>
      </c>
      <c r="AL1892" s="23" t="e">
        <f>IF(#REF!=0,"",#REF!)</f>
        <v>#REF!</v>
      </c>
      <c r="AM1892" s="19" t="e">
        <f>IF(#REF!=0,"",#REF!)</f>
        <v>#REF!</v>
      </c>
      <c r="AN1892" s="23" t="e">
        <f>IF($AK1892="","",#REF!)</f>
        <v>#REF!</v>
      </c>
      <c r="AO1892" s="23" t="e">
        <f t="shared" si="547"/>
        <v>#REF!</v>
      </c>
      <c r="AP1892" s="19" t="e">
        <f>IF(#REF!=0,"",#REF!)</f>
        <v>#REF!</v>
      </c>
      <c r="AQ1892" s="19" t="e">
        <f>IF(#REF!=0,"",#REF!)</f>
        <v>#REF!</v>
      </c>
      <c r="AR1892" s="19" t="e">
        <f>IF(#REF!=0,"",#REF!)</f>
        <v>#REF!</v>
      </c>
      <c r="AS1892" s="19" t="e">
        <f>#REF!</f>
        <v>#REF!</v>
      </c>
    </row>
    <row r="1893" spans="4:45" ht="19.5" thickTop="1" thickBot="1" x14ac:dyDescent="0.25">
      <c r="D1893" s="1" t="str">
        <f t="shared" si="533"/>
        <v/>
      </c>
      <c r="E1893" s="1" t="str">
        <f t="shared" si="534"/>
        <v/>
      </c>
      <c r="K1893" s="19" t="str">
        <f t="shared" si="538"/>
        <v/>
      </c>
      <c r="L1893" s="19">
        <f t="shared" si="548"/>
        <v>10000</v>
      </c>
      <c r="M1893" s="22" t="str">
        <f>TRIM(Data!$N1890)</f>
        <v>Lavender Girl</v>
      </c>
      <c r="N1893" s="22" t="str">
        <f>TRIM(Data!$A1890)</f>
        <v>Lavender Girl (H)</v>
      </c>
      <c r="O1893" s="23">
        <f>IF(Data!$B1890=0,"",Data!$B1890)</f>
        <v>2016</v>
      </c>
      <c r="P1893" s="19" t="str">
        <f>IF(Data!$C1890=0,"",Data!$C1890)</f>
        <v>1</v>
      </c>
      <c r="Q1893" s="23" t="str">
        <f>IF($M1893="","",Data!$E1890)</f>
        <v>M</v>
      </c>
      <c r="R1893" s="23" t="str">
        <f t="shared" si="539"/>
        <v>M</v>
      </c>
      <c r="S1893" s="23" t="str">
        <f t="shared" si="540"/>
        <v>M</v>
      </c>
      <c r="T1893" s="19" t="str">
        <f>IF(Data!$F1890=0,"",Data!$F1890)</f>
        <v/>
      </c>
      <c r="U1893" s="19" t="str">
        <f>IF(Data!$G1890=0,"",Data!$G1890)</f>
        <v/>
      </c>
      <c r="V1893" s="19" t="str">
        <f>IF(Data!$D1890=0,"",Data!$D1890)</f>
        <v/>
      </c>
      <c r="W1893" s="19" t="str">
        <f>Data!$H1890</f>
        <v>NRH</v>
      </c>
      <c r="Y1893" s="41" t="e">
        <f t="shared" si="535"/>
        <v>#REF!</v>
      </c>
      <c r="Z1893" s="8">
        <f t="shared" si="541"/>
        <v>10000</v>
      </c>
      <c r="AA1893" s="8" t="str">
        <f t="shared" si="542"/>
        <v>Lavender Girl</v>
      </c>
      <c r="AB1893" s="8" t="str">
        <f t="shared" si="543"/>
        <v>M</v>
      </c>
      <c r="AC1893" s="8" t="str">
        <f t="shared" si="544"/>
        <v/>
      </c>
      <c r="AD1893" s="8" t="str">
        <f t="shared" si="549"/>
        <v/>
      </c>
      <c r="AE1893" s="8" t="str">
        <f t="shared" si="545"/>
        <v/>
      </c>
      <c r="AF1893" s="5">
        <f t="shared" si="546"/>
        <v>2016</v>
      </c>
      <c r="AG1893" s="46">
        <v>1890</v>
      </c>
      <c r="AH1893" s="47" t="str">
        <f t="shared" si="536"/>
        <v/>
      </c>
      <c r="AI1893" s="48" t="str">
        <f t="shared" si="537"/>
        <v/>
      </c>
      <c r="AK1893" s="22" t="e">
        <f>TRIM(#REF!)</f>
        <v>#REF!</v>
      </c>
      <c r="AL1893" s="23" t="e">
        <f>IF(#REF!=0,"",#REF!)</f>
        <v>#REF!</v>
      </c>
      <c r="AM1893" s="19" t="e">
        <f>IF(#REF!=0,"",#REF!)</f>
        <v>#REF!</v>
      </c>
      <c r="AN1893" s="23" t="e">
        <f>IF($AK1893="","",#REF!)</f>
        <v>#REF!</v>
      </c>
      <c r="AO1893" s="23" t="e">
        <f t="shared" si="547"/>
        <v>#REF!</v>
      </c>
      <c r="AP1893" s="19" t="e">
        <f>IF(#REF!=0,"",#REF!)</f>
        <v>#REF!</v>
      </c>
      <c r="AQ1893" s="19" t="e">
        <f>IF(#REF!=0,"",#REF!)</f>
        <v>#REF!</v>
      </c>
      <c r="AR1893" s="19" t="e">
        <f>IF(#REF!=0,"",#REF!)</f>
        <v>#REF!</v>
      </c>
      <c r="AS1893" s="19" t="e">
        <f>#REF!</f>
        <v>#REF!</v>
      </c>
    </row>
    <row r="1894" spans="4:45" ht="19.5" thickTop="1" thickBot="1" x14ac:dyDescent="0.25">
      <c r="D1894" s="1" t="str">
        <f t="shared" si="533"/>
        <v/>
      </c>
      <c r="E1894" s="1" t="str">
        <f t="shared" si="534"/>
        <v/>
      </c>
      <c r="K1894" s="19" t="str">
        <f t="shared" si="538"/>
        <v/>
      </c>
      <c r="L1894" s="19">
        <f t="shared" si="548"/>
        <v>10000</v>
      </c>
      <c r="M1894" s="22" t="str">
        <f>TRIM(Data!$N1891)</f>
        <v>Lavender Prince II</v>
      </c>
      <c r="N1894" s="22" t="str">
        <f>TRIM(Data!$A1891)</f>
        <v>Lavender Prince II (H)</v>
      </c>
      <c r="O1894" s="23">
        <f>IF(Data!$B1891=0,"",Data!$B1891)</f>
        <v>2008</v>
      </c>
      <c r="P1894" s="19" t="str">
        <f>IF(Data!$C1891=0,"",Data!$C1891)</f>
        <v>1</v>
      </c>
      <c r="Q1894" s="23" t="str">
        <f>IF($M1894="","",Data!$E1891)</f>
        <v>L</v>
      </c>
      <c r="R1894" s="23" t="str">
        <f t="shared" si="539"/>
        <v>L</v>
      </c>
      <c r="S1894" s="23" t="str">
        <f t="shared" si="540"/>
        <v>L</v>
      </c>
      <c r="T1894" s="19" t="str">
        <f>IF(Data!$F1891=0,"",Data!$F1891)</f>
        <v/>
      </c>
      <c r="U1894" s="19" t="str">
        <f>IF(Data!$G1891=0,"",Data!$G1891)</f>
        <v/>
      </c>
      <c r="V1894" s="19" t="str">
        <f>IF(Data!$D1891=0,"",Data!$D1891)</f>
        <v/>
      </c>
      <c r="W1894" s="19" t="str">
        <f>Data!$H1891</f>
        <v>NRH</v>
      </c>
      <c r="Y1894" s="41" t="e">
        <f t="shared" si="535"/>
        <v>#REF!</v>
      </c>
      <c r="Z1894" s="8">
        <f t="shared" si="541"/>
        <v>10000</v>
      </c>
      <c r="AA1894" s="8" t="str">
        <f t="shared" si="542"/>
        <v>Lavender Prince II</v>
      </c>
      <c r="AB1894" s="8" t="str">
        <f t="shared" si="543"/>
        <v>L</v>
      </c>
      <c r="AC1894" s="8" t="str">
        <f t="shared" si="544"/>
        <v/>
      </c>
      <c r="AD1894" s="8" t="str">
        <f t="shared" si="549"/>
        <v/>
      </c>
      <c r="AE1894" s="8" t="str">
        <f t="shared" si="545"/>
        <v/>
      </c>
      <c r="AF1894" s="5">
        <f t="shared" si="546"/>
        <v>2008</v>
      </c>
      <c r="AG1894" s="46">
        <v>1891</v>
      </c>
      <c r="AH1894" s="47" t="str">
        <f t="shared" si="536"/>
        <v/>
      </c>
      <c r="AI1894" s="48" t="str">
        <f t="shared" si="537"/>
        <v/>
      </c>
      <c r="AK1894" s="22" t="e">
        <f>TRIM(#REF!)</f>
        <v>#REF!</v>
      </c>
      <c r="AL1894" s="23" t="e">
        <f>IF(#REF!=0,"",#REF!)</f>
        <v>#REF!</v>
      </c>
      <c r="AM1894" s="19" t="e">
        <f>IF(#REF!=0,"",#REF!)</f>
        <v>#REF!</v>
      </c>
      <c r="AN1894" s="23" t="e">
        <f>IF($AK1894="","",#REF!)</f>
        <v>#REF!</v>
      </c>
      <c r="AO1894" s="23" t="e">
        <f t="shared" si="547"/>
        <v>#REF!</v>
      </c>
      <c r="AP1894" s="19" t="e">
        <f>IF(#REF!=0,"",#REF!)</f>
        <v>#REF!</v>
      </c>
      <c r="AQ1894" s="19" t="e">
        <f>IF(#REF!=0,"",#REF!)</f>
        <v>#REF!</v>
      </c>
      <c r="AR1894" s="19" t="e">
        <f>IF(#REF!=0,"",#REF!)</f>
        <v>#REF!</v>
      </c>
      <c r="AS1894" s="19" t="e">
        <f>#REF!</f>
        <v>#REF!</v>
      </c>
    </row>
    <row r="1895" spans="4:45" ht="19.5" thickTop="1" thickBot="1" x14ac:dyDescent="0.25">
      <c r="D1895" s="1" t="str">
        <f t="shared" si="533"/>
        <v/>
      </c>
      <c r="E1895" s="1" t="str">
        <f t="shared" si="534"/>
        <v/>
      </c>
      <c r="K1895" s="19" t="str">
        <f t="shared" si="538"/>
        <v/>
      </c>
      <c r="L1895" s="19">
        <f t="shared" si="548"/>
        <v>10000</v>
      </c>
      <c r="M1895" s="22" t="str">
        <f>TRIM(Data!$N1892)</f>
        <v>Lavender Swirl</v>
      </c>
      <c r="N1895" s="22" t="str">
        <f>TRIM(Data!$A1892)</f>
        <v>Lavender Swirl (H)</v>
      </c>
      <c r="O1895" s="23">
        <f>IF(Data!$B1892=0,"",Data!$B1892)</f>
        <v>1998</v>
      </c>
      <c r="P1895" s="19" t="str">
        <f>IF(Data!$C1892=0,"",Data!$C1892)</f>
        <v>1</v>
      </c>
      <c r="Q1895" s="23" t="str">
        <f>IF($M1895="","",Data!$E1892)</f>
        <v>L-VL</v>
      </c>
      <c r="R1895" s="23" t="str">
        <f t="shared" si="539"/>
        <v>L</v>
      </c>
      <c r="S1895" s="23" t="str">
        <f t="shared" si="540"/>
        <v>L</v>
      </c>
      <c r="T1895" s="19" t="str">
        <f>IF(Data!$F1892=0,"",Data!$F1892)</f>
        <v/>
      </c>
      <c r="U1895" s="19" t="str">
        <f>IF(Data!$G1892=0,"",Data!$G1892)</f>
        <v>FD</v>
      </c>
      <c r="V1895" s="19" t="str">
        <f>IF(Data!$D1892=0,"",Data!$D1892)</f>
        <v/>
      </c>
      <c r="W1895" s="19" t="str">
        <f>Data!$H1892</f>
        <v>NRH</v>
      </c>
      <c r="Y1895" s="41" t="e">
        <f t="shared" si="535"/>
        <v>#REF!</v>
      </c>
      <c r="Z1895" s="8">
        <f t="shared" si="541"/>
        <v>10000</v>
      </c>
      <c r="AA1895" s="8" t="str">
        <f t="shared" si="542"/>
        <v>Lavender Swirl</v>
      </c>
      <c r="AB1895" s="8" t="str">
        <f t="shared" si="543"/>
        <v>L</v>
      </c>
      <c r="AC1895" s="8" t="str">
        <f t="shared" si="544"/>
        <v/>
      </c>
      <c r="AD1895" s="8" t="str">
        <f t="shared" si="549"/>
        <v>FD</v>
      </c>
      <c r="AE1895" s="8" t="str">
        <f t="shared" si="545"/>
        <v/>
      </c>
      <c r="AF1895" s="5">
        <f t="shared" si="546"/>
        <v>1998</v>
      </c>
      <c r="AG1895" s="46">
        <v>1892</v>
      </c>
      <c r="AH1895" s="47" t="str">
        <f t="shared" si="536"/>
        <v/>
      </c>
      <c r="AI1895" s="48" t="str">
        <f t="shared" si="537"/>
        <v/>
      </c>
      <c r="AK1895" s="22" t="e">
        <f>TRIM(#REF!)</f>
        <v>#REF!</v>
      </c>
      <c r="AL1895" s="23" t="e">
        <f>IF(#REF!=0,"",#REF!)</f>
        <v>#REF!</v>
      </c>
      <c r="AM1895" s="19" t="e">
        <f>IF(#REF!=0,"",#REF!)</f>
        <v>#REF!</v>
      </c>
      <c r="AN1895" s="23" t="e">
        <f>IF($AK1895="","",#REF!)</f>
        <v>#REF!</v>
      </c>
      <c r="AO1895" s="23" t="e">
        <f t="shared" si="547"/>
        <v>#REF!</v>
      </c>
      <c r="AP1895" s="19" t="e">
        <f>IF(#REF!=0,"",#REF!)</f>
        <v>#REF!</v>
      </c>
      <c r="AQ1895" s="19" t="e">
        <f>IF(#REF!=0,"",#REF!)</f>
        <v>#REF!</v>
      </c>
      <c r="AR1895" s="19" t="e">
        <f>IF(#REF!=0,"",#REF!)</f>
        <v>#REF!</v>
      </c>
      <c r="AS1895" s="19" t="e">
        <f>#REF!</f>
        <v>#REF!</v>
      </c>
    </row>
    <row r="1896" spans="4:45" ht="19.5" thickTop="1" thickBot="1" x14ac:dyDescent="0.25">
      <c r="D1896" s="1" t="str">
        <f t="shared" ref="D1896:D1959" si="550">IF(ISERROR(VLOOKUP(A1896,$K$4:$M$2950,3,FALSE)),"",VLOOKUP(A1896,$K$4:$N$2950,4,FALSE))</f>
        <v/>
      </c>
      <c r="E1896" s="1" t="str">
        <f t="shared" ref="E1896:E1959" si="551">IF(ISERROR(VLOOKUP(A1896,$K$4:$M$2950,3,FALSE)),"",IF(VLOOKUP(A1896,$K$4:$T$2950,6,FALSE)=0,"",VLOOKUP(A1896,$K$4:$T$2950,6,FALSE)))</f>
        <v/>
      </c>
      <c r="K1896" s="19" t="str">
        <f t="shared" si="538"/>
        <v/>
      </c>
      <c r="L1896" s="19">
        <f t="shared" si="548"/>
        <v>10000</v>
      </c>
      <c r="M1896" s="22" t="str">
        <f>TRIM(Data!$N1893)</f>
        <v>Laverne Norris</v>
      </c>
      <c r="N1896" s="22" t="str">
        <f>TRIM(Data!$A1893)</f>
        <v>Laverne Norris</v>
      </c>
      <c r="O1896" s="23">
        <f>IF(Data!$B1893=0,"",Data!$B1893)</f>
        <v>1998</v>
      </c>
      <c r="P1896" s="19" t="str">
        <f>IF(Data!$C1893=0,"",Data!$C1893)</f>
        <v>1</v>
      </c>
      <c r="Q1896" s="23" t="str">
        <f>IF($M1896="","",Data!$E1893)</f>
        <v>M-L</v>
      </c>
      <c r="R1896" s="23" t="str">
        <f t="shared" si="539"/>
        <v>M</v>
      </c>
      <c r="S1896" s="23" t="str">
        <f t="shared" si="540"/>
        <v>M</v>
      </c>
      <c r="T1896" s="19" t="str">
        <f>IF(Data!$F1893=0,"",Data!$F1893)</f>
        <v/>
      </c>
      <c r="U1896" s="19" t="str">
        <f>IF(Data!$G1893=0,"",Data!$G1893)</f>
        <v/>
      </c>
      <c r="V1896" s="19" t="str">
        <f>IF(Data!$D1893=0,"",Data!$D1893)</f>
        <v/>
      </c>
      <c r="W1896" s="19" t="str">
        <f>Data!$H1893</f>
        <v>Japonica</v>
      </c>
      <c r="Y1896" s="41" t="e">
        <f t="shared" si="535"/>
        <v>#REF!</v>
      </c>
      <c r="Z1896" s="8">
        <f t="shared" si="541"/>
        <v>10000</v>
      </c>
      <c r="AA1896" s="8" t="str">
        <f t="shared" si="542"/>
        <v>Laverne Norris</v>
      </c>
      <c r="AB1896" s="8" t="str">
        <f t="shared" si="543"/>
        <v>M</v>
      </c>
      <c r="AC1896" s="8" t="str">
        <f t="shared" si="544"/>
        <v/>
      </c>
      <c r="AD1896" s="8" t="str">
        <f t="shared" si="549"/>
        <v/>
      </c>
      <c r="AE1896" s="8" t="str">
        <f t="shared" si="545"/>
        <v/>
      </c>
      <c r="AF1896" s="5">
        <f t="shared" si="546"/>
        <v>1998</v>
      </c>
      <c r="AG1896" s="46">
        <v>1893</v>
      </c>
      <c r="AH1896" s="47" t="str">
        <f t="shared" si="536"/>
        <v/>
      </c>
      <c r="AI1896" s="48" t="str">
        <f t="shared" si="537"/>
        <v/>
      </c>
      <c r="AK1896" s="22" t="e">
        <f>TRIM(#REF!)</f>
        <v>#REF!</v>
      </c>
      <c r="AL1896" s="23" t="e">
        <f>IF(#REF!=0,"",#REF!)</f>
        <v>#REF!</v>
      </c>
      <c r="AM1896" s="19" t="e">
        <f>IF(#REF!=0,"",#REF!)</f>
        <v>#REF!</v>
      </c>
      <c r="AN1896" s="23" t="e">
        <f>IF($AK1896="","",#REF!)</f>
        <v>#REF!</v>
      </c>
      <c r="AO1896" s="23" t="e">
        <f t="shared" si="547"/>
        <v>#REF!</v>
      </c>
      <c r="AP1896" s="19" t="e">
        <f>IF(#REF!=0,"",#REF!)</f>
        <v>#REF!</v>
      </c>
      <c r="AQ1896" s="19" t="e">
        <f>IF(#REF!=0,"",#REF!)</f>
        <v>#REF!</v>
      </c>
      <c r="AR1896" s="19" t="e">
        <f>IF(#REF!=0,"",#REF!)</f>
        <v>#REF!</v>
      </c>
      <c r="AS1896" s="19" t="e">
        <f>#REF!</f>
        <v>#REF!</v>
      </c>
    </row>
    <row r="1897" spans="4:45" ht="19.5" thickTop="1" thickBot="1" x14ac:dyDescent="0.25">
      <c r="D1897" s="1" t="str">
        <f t="shared" si="550"/>
        <v/>
      </c>
      <c r="E1897" s="1" t="str">
        <f t="shared" si="551"/>
        <v/>
      </c>
      <c r="K1897" s="19" t="str">
        <f t="shared" si="538"/>
        <v/>
      </c>
      <c r="L1897" s="19">
        <f t="shared" si="548"/>
        <v>10000</v>
      </c>
      <c r="M1897" s="22" t="str">
        <f>TRIM(Data!$N1894)</f>
        <v>Layla Christine</v>
      </c>
      <c r="N1897" s="22" t="str">
        <f>TRIM(Data!$A1894)</f>
        <v>Layla Christine</v>
      </c>
      <c r="O1897" s="23">
        <f>IF(Data!$B1894=0,"",Data!$B1894)</f>
        <v>2021</v>
      </c>
      <c r="P1897" s="19" t="str">
        <f>IF(Data!$C1894=0,"",Data!$C1894)</f>
        <v>1</v>
      </c>
      <c r="Q1897" s="23" t="str">
        <f>IF($M1897="","",Data!$E1894)</f>
        <v>M</v>
      </c>
      <c r="R1897" s="23" t="str">
        <f t="shared" si="539"/>
        <v>M</v>
      </c>
      <c r="S1897" s="23" t="str">
        <f t="shared" si="540"/>
        <v>M</v>
      </c>
      <c r="T1897" s="19" t="str">
        <f>IF(Data!$F1894=0,"",Data!$F1894)</f>
        <v/>
      </c>
      <c r="U1897" s="19" t="str">
        <f>IF(Data!$G1894=0,"",Data!$G1894)</f>
        <v/>
      </c>
      <c r="V1897" s="19" t="str">
        <f>IF(Data!$D1894=0,"",Data!$D1894)</f>
        <v/>
      </c>
      <c r="W1897" s="19" t="str">
        <f>Data!$H1894</f>
        <v>Japonica</v>
      </c>
      <c r="Y1897" s="41" t="e">
        <f t="shared" si="535"/>
        <v>#REF!</v>
      </c>
      <c r="Z1897" s="8">
        <f t="shared" si="541"/>
        <v>10000</v>
      </c>
      <c r="AA1897" s="8" t="str">
        <f t="shared" si="542"/>
        <v>Layla Christine</v>
      </c>
      <c r="AB1897" s="8" t="str">
        <f t="shared" si="543"/>
        <v>M</v>
      </c>
      <c r="AC1897" s="8" t="str">
        <f t="shared" si="544"/>
        <v/>
      </c>
      <c r="AD1897" s="8" t="str">
        <f t="shared" si="549"/>
        <v/>
      </c>
      <c r="AE1897" s="8" t="str">
        <f t="shared" si="545"/>
        <v/>
      </c>
      <c r="AF1897" s="5">
        <f t="shared" si="546"/>
        <v>2021</v>
      </c>
      <c r="AG1897" s="46">
        <v>1894</v>
      </c>
      <c r="AH1897" s="47" t="str">
        <f t="shared" si="536"/>
        <v/>
      </c>
      <c r="AI1897" s="48" t="str">
        <f t="shared" si="537"/>
        <v/>
      </c>
      <c r="AK1897" s="22" t="e">
        <f>TRIM(#REF!)</f>
        <v>#REF!</v>
      </c>
      <c r="AL1897" s="23" t="e">
        <f>IF(#REF!=0,"",#REF!)</f>
        <v>#REF!</v>
      </c>
      <c r="AM1897" s="19" t="e">
        <f>IF(#REF!=0,"",#REF!)</f>
        <v>#REF!</v>
      </c>
      <c r="AN1897" s="23" t="e">
        <f>IF($AK1897="","",#REF!)</f>
        <v>#REF!</v>
      </c>
      <c r="AO1897" s="23" t="e">
        <f t="shared" si="547"/>
        <v>#REF!</v>
      </c>
      <c r="AP1897" s="19" t="e">
        <f>IF(#REF!=0,"",#REF!)</f>
        <v>#REF!</v>
      </c>
      <c r="AQ1897" s="19" t="e">
        <f>IF(#REF!=0,"",#REF!)</f>
        <v>#REF!</v>
      </c>
      <c r="AR1897" s="19" t="e">
        <f>IF(#REF!=0,"",#REF!)</f>
        <v>#REF!</v>
      </c>
      <c r="AS1897" s="19" t="e">
        <f>#REF!</f>
        <v>#REF!</v>
      </c>
    </row>
    <row r="1898" spans="4:45" ht="19.5" thickTop="1" thickBot="1" x14ac:dyDescent="0.25">
      <c r="D1898" s="1" t="str">
        <f t="shared" si="550"/>
        <v/>
      </c>
      <c r="E1898" s="1" t="str">
        <f t="shared" si="551"/>
        <v/>
      </c>
      <c r="K1898" s="19" t="str">
        <f t="shared" si="538"/>
        <v/>
      </c>
      <c r="L1898" s="19">
        <f t="shared" si="548"/>
        <v>10000</v>
      </c>
      <c r="M1898" s="22" t="str">
        <f>TRIM(Data!$N1895)</f>
        <v>Leah Gay</v>
      </c>
      <c r="N1898" s="22" t="str">
        <f>TRIM(Data!$A1895)</f>
        <v>Leah Gay (H)</v>
      </c>
      <c r="O1898" s="23">
        <f>IF(Data!$B1895=0,"",Data!$B1895)</f>
        <v>2002</v>
      </c>
      <c r="P1898" s="19" t="str">
        <f>IF(Data!$C1895=0,"",Data!$C1895)</f>
        <v>1</v>
      </c>
      <c r="Q1898" s="23" t="str">
        <f>IF($M1898="","",Data!$E1895)</f>
        <v>S-M</v>
      </c>
      <c r="R1898" s="23" t="str">
        <f t="shared" si="539"/>
        <v>S</v>
      </c>
      <c r="S1898" s="23" t="str">
        <f t="shared" si="540"/>
        <v>S</v>
      </c>
      <c r="T1898" s="19" t="str">
        <f>IF(Data!$F1895=0,"",Data!$F1895)</f>
        <v/>
      </c>
      <c r="U1898" s="19" t="str">
        <f>IF(Data!$G1895=0,"",Data!$G1895)</f>
        <v>FD</v>
      </c>
      <c r="V1898" s="19" t="str">
        <f>IF(Data!$D1895=0,"",Data!$D1895)</f>
        <v/>
      </c>
      <c r="W1898" s="19" t="str">
        <f>Data!$H1895</f>
        <v>NRH</v>
      </c>
      <c r="Y1898" s="41" t="e">
        <f t="shared" si="535"/>
        <v>#REF!</v>
      </c>
      <c r="Z1898" s="8">
        <f t="shared" si="541"/>
        <v>10000</v>
      </c>
      <c r="AA1898" s="8" t="str">
        <f t="shared" si="542"/>
        <v>Leah Gay</v>
      </c>
      <c r="AB1898" s="8" t="str">
        <f t="shared" si="543"/>
        <v>S</v>
      </c>
      <c r="AC1898" s="8" t="str">
        <f t="shared" si="544"/>
        <v/>
      </c>
      <c r="AD1898" s="8" t="str">
        <f t="shared" si="549"/>
        <v>FD</v>
      </c>
      <c r="AE1898" s="8" t="str">
        <f t="shared" si="545"/>
        <v/>
      </c>
      <c r="AF1898" s="5">
        <f t="shared" si="546"/>
        <v>2002</v>
      </c>
      <c r="AG1898" s="46">
        <v>1895</v>
      </c>
      <c r="AH1898" s="47" t="str">
        <f t="shared" si="536"/>
        <v/>
      </c>
      <c r="AI1898" s="48" t="str">
        <f t="shared" si="537"/>
        <v/>
      </c>
      <c r="AK1898" s="22" t="e">
        <f>TRIM(#REF!)</f>
        <v>#REF!</v>
      </c>
      <c r="AL1898" s="23" t="e">
        <f>IF(#REF!=0,"",#REF!)</f>
        <v>#REF!</v>
      </c>
      <c r="AM1898" s="19" t="e">
        <f>IF(#REF!=0,"",#REF!)</f>
        <v>#REF!</v>
      </c>
      <c r="AN1898" s="23" t="e">
        <f>IF($AK1898="","",#REF!)</f>
        <v>#REF!</v>
      </c>
      <c r="AO1898" s="23" t="e">
        <f t="shared" si="547"/>
        <v>#REF!</v>
      </c>
      <c r="AP1898" s="19" t="e">
        <f>IF(#REF!=0,"",#REF!)</f>
        <v>#REF!</v>
      </c>
      <c r="AQ1898" s="19" t="e">
        <f>IF(#REF!=0,"",#REF!)</f>
        <v>#REF!</v>
      </c>
      <c r="AR1898" s="19" t="e">
        <f>IF(#REF!=0,"",#REF!)</f>
        <v>#REF!</v>
      </c>
      <c r="AS1898" s="19" t="e">
        <f>#REF!</f>
        <v>#REF!</v>
      </c>
    </row>
    <row r="1899" spans="4:45" ht="19.5" thickTop="1" thickBot="1" x14ac:dyDescent="0.25">
      <c r="D1899" s="1" t="str">
        <f t="shared" si="550"/>
        <v/>
      </c>
      <c r="E1899" s="1" t="str">
        <f t="shared" si="551"/>
        <v/>
      </c>
      <c r="K1899" s="19" t="str">
        <f t="shared" si="538"/>
        <v/>
      </c>
      <c r="L1899" s="19">
        <f t="shared" si="548"/>
        <v>10000</v>
      </c>
      <c r="M1899" s="22" t="str">
        <f>TRIM(Data!$N1896)</f>
        <v>Leah Homeyer</v>
      </c>
      <c r="N1899" s="22" t="str">
        <f>TRIM(Data!$A1896)</f>
        <v>Leah Homeyer</v>
      </c>
      <c r="O1899" s="23">
        <f>IF(Data!$B1896=0,"",Data!$B1896)</f>
        <v>1974</v>
      </c>
      <c r="P1899" s="19" t="str">
        <f>IF(Data!$C1896=0,"",Data!$C1896)</f>
        <v>1</v>
      </c>
      <c r="Q1899" s="23" t="str">
        <f>IF($M1899="","",Data!$E1896)</f>
        <v>L</v>
      </c>
      <c r="R1899" s="23" t="str">
        <f t="shared" si="539"/>
        <v>L</v>
      </c>
      <c r="S1899" s="23" t="str">
        <f t="shared" si="540"/>
        <v>L</v>
      </c>
      <c r="T1899" s="19" t="str">
        <f>IF(Data!$F1896=0,"",Data!$F1896)</f>
        <v/>
      </c>
      <c r="U1899" s="19" t="str">
        <f>IF(Data!$G1896=0,"",Data!$G1896)</f>
        <v/>
      </c>
      <c r="V1899" s="19" t="str">
        <f>IF(Data!$D1896=0,"",Data!$D1896)</f>
        <v/>
      </c>
      <c r="W1899" s="19" t="str">
        <f>Data!$H1896</f>
        <v>Japonica</v>
      </c>
      <c r="Y1899" s="41" t="e">
        <f t="shared" si="535"/>
        <v>#REF!</v>
      </c>
      <c r="Z1899" s="8">
        <f t="shared" si="541"/>
        <v>10000</v>
      </c>
      <c r="AA1899" s="8" t="str">
        <f t="shared" si="542"/>
        <v>Leah Homeyer</v>
      </c>
      <c r="AB1899" s="8" t="str">
        <f t="shared" si="543"/>
        <v>L</v>
      </c>
      <c r="AC1899" s="8" t="str">
        <f t="shared" si="544"/>
        <v/>
      </c>
      <c r="AD1899" s="8" t="str">
        <f t="shared" si="549"/>
        <v/>
      </c>
      <c r="AE1899" s="8" t="str">
        <f t="shared" si="545"/>
        <v/>
      </c>
      <c r="AF1899" s="5">
        <f t="shared" si="546"/>
        <v>1974</v>
      </c>
      <c r="AG1899" s="46">
        <v>1896</v>
      </c>
      <c r="AH1899" s="47" t="str">
        <f t="shared" si="536"/>
        <v/>
      </c>
      <c r="AI1899" s="48" t="str">
        <f t="shared" si="537"/>
        <v/>
      </c>
      <c r="AK1899" s="22" t="e">
        <f>TRIM(#REF!)</f>
        <v>#REF!</v>
      </c>
      <c r="AL1899" s="23" t="e">
        <f>IF(#REF!=0,"",#REF!)</f>
        <v>#REF!</v>
      </c>
      <c r="AM1899" s="19" t="e">
        <f>IF(#REF!=0,"",#REF!)</f>
        <v>#REF!</v>
      </c>
      <c r="AN1899" s="23" t="e">
        <f>IF($AK1899="","",#REF!)</f>
        <v>#REF!</v>
      </c>
      <c r="AO1899" s="23" t="e">
        <f t="shared" si="547"/>
        <v>#REF!</v>
      </c>
      <c r="AP1899" s="19" t="e">
        <f>IF(#REF!=0,"",#REF!)</f>
        <v>#REF!</v>
      </c>
      <c r="AQ1899" s="19" t="e">
        <f>IF(#REF!=0,"",#REF!)</f>
        <v>#REF!</v>
      </c>
      <c r="AR1899" s="19" t="e">
        <f>IF(#REF!=0,"",#REF!)</f>
        <v>#REF!</v>
      </c>
      <c r="AS1899" s="19" t="e">
        <f>#REF!</f>
        <v>#REF!</v>
      </c>
    </row>
    <row r="1900" spans="4:45" ht="19.5" thickTop="1" thickBot="1" x14ac:dyDescent="0.25">
      <c r="D1900" s="1" t="str">
        <f t="shared" si="550"/>
        <v/>
      </c>
      <c r="E1900" s="1" t="str">
        <f t="shared" si="551"/>
        <v/>
      </c>
      <c r="K1900" s="19" t="str">
        <f t="shared" si="538"/>
        <v/>
      </c>
      <c r="L1900" s="19">
        <f t="shared" si="548"/>
        <v>10000</v>
      </c>
      <c r="M1900" s="22" t="str">
        <f>TRIM(Data!$N1897)</f>
        <v>Leannah Louise</v>
      </c>
      <c r="N1900" s="22" t="str">
        <f>TRIM(Data!$A1897)</f>
        <v>Leannah Louise</v>
      </c>
      <c r="O1900" s="23">
        <f>IF(Data!$B1897=0,"",Data!$B1897)</f>
        <v>2013</v>
      </c>
      <c r="P1900" s="19" t="str">
        <f>IF(Data!$C1897=0,"",Data!$C1897)</f>
        <v>1</v>
      </c>
      <c r="Q1900" s="23" t="str">
        <f>IF($M1900="","",Data!$E1897)</f>
        <v>M</v>
      </c>
      <c r="R1900" s="23" t="str">
        <f t="shared" si="539"/>
        <v>M</v>
      </c>
      <c r="S1900" s="23" t="str">
        <f t="shared" si="540"/>
        <v>M</v>
      </c>
      <c r="T1900" s="19" t="str">
        <f>IF(Data!$F1897=0,"",Data!$F1897)</f>
        <v/>
      </c>
      <c r="U1900" s="19" t="str">
        <f>IF(Data!$G1897=0,"",Data!$G1897)</f>
        <v/>
      </c>
      <c r="V1900" s="19" t="str">
        <f>IF(Data!$D1897=0,"",Data!$D1897)</f>
        <v/>
      </c>
      <c r="W1900" s="19" t="str">
        <f>Data!$H1897</f>
        <v>Japonica</v>
      </c>
      <c r="Y1900" s="41" t="e">
        <f t="shared" si="535"/>
        <v>#REF!</v>
      </c>
      <c r="Z1900" s="8">
        <f t="shared" si="541"/>
        <v>10000</v>
      </c>
      <c r="AA1900" s="8" t="str">
        <f t="shared" si="542"/>
        <v>Leannah Louise</v>
      </c>
      <c r="AB1900" s="8" t="str">
        <f t="shared" si="543"/>
        <v>M</v>
      </c>
      <c r="AC1900" s="8" t="str">
        <f t="shared" si="544"/>
        <v/>
      </c>
      <c r="AD1900" s="8" t="str">
        <f t="shared" si="549"/>
        <v/>
      </c>
      <c r="AE1900" s="8" t="str">
        <f t="shared" si="545"/>
        <v/>
      </c>
      <c r="AF1900" s="5">
        <f t="shared" si="546"/>
        <v>2013</v>
      </c>
      <c r="AG1900" s="46">
        <v>1897</v>
      </c>
      <c r="AH1900" s="47" t="str">
        <f t="shared" si="536"/>
        <v/>
      </c>
      <c r="AI1900" s="48" t="str">
        <f t="shared" si="537"/>
        <v/>
      </c>
      <c r="AK1900" s="22" t="e">
        <f>TRIM(#REF!)</f>
        <v>#REF!</v>
      </c>
      <c r="AL1900" s="23" t="e">
        <f>IF(#REF!=0,"",#REF!)</f>
        <v>#REF!</v>
      </c>
      <c r="AM1900" s="19" t="e">
        <f>IF(#REF!=0,"",#REF!)</f>
        <v>#REF!</v>
      </c>
      <c r="AN1900" s="23" t="e">
        <f>IF($AK1900="","",#REF!)</f>
        <v>#REF!</v>
      </c>
      <c r="AO1900" s="23" t="e">
        <f t="shared" si="547"/>
        <v>#REF!</v>
      </c>
      <c r="AP1900" s="19" t="e">
        <f>IF(#REF!=0,"",#REF!)</f>
        <v>#REF!</v>
      </c>
      <c r="AQ1900" s="19" t="e">
        <f>IF(#REF!=0,"",#REF!)</f>
        <v>#REF!</v>
      </c>
      <c r="AR1900" s="19" t="e">
        <f>IF(#REF!=0,"",#REF!)</f>
        <v>#REF!</v>
      </c>
      <c r="AS1900" s="19" t="e">
        <f>#REF!</f>
        <v>#REF!</v>
      </c>
    </row>
    <row r="1901" spans="4:45" ht="19.5" thickTop="1" thickBot="1" x14ac:dyDescent="0.25">
      <c r="D1901" s="1" t="str">
        <f t="shared" si="550"/>
        <v/>
      </c>
      <c r="E1901" s="1" t="str">
        <f t="shared" si="551"/>
        <v/>
      </c>
      <c r="K1901" s="19" t="str">
        <f t="shared" si="538"/>
        <v/>
      </c>
      <c r="L1901" s="19">
        <f t="shared" si="548"/>
        <v>10000</v>
      </c>
      <c r="M1901" s="22" t="str">
        <f>TRIM(Data!$N1898)</f>
        <v>Leanne's Tomorrow (See Tomorrow, Leanne's)</v>
      </c>
      <c r="N1901" s="22" t="str">
        <f>TRIM(Data!$A1898)</f>
        <v>Leanne's Tomorrow (See Tomorrow, Leanne's)</v>
      </c>
      <c r="O1901" s="23">
        <f>IF(Data!$B1898=0,"",Data!$B1898)</f>
        <v>1964</v>
      </c>
      <c r="P1901" s="19" t="str">
        <f>IF(Data!$C1898=0,"",Data!$C1898)</f>
        <v/>
      </c>
      <c r="Q1901" s="23" t="str">
        <f>IF($M1901="","",Data!$E1898)</f>
        <v>L-VL</v>
      </c>
      <c r="R1901" s="23" t="str">
        <f t="shared" si="539"/>
        <v>L</v>
      </c>
      <c r="S1901" s="23" t="str">
        <f t="shared" si="540"/>
        <v>L</v>
      </c>
      <c r="T1901" s="19" t="str">
        <f>IF(Data!$F1898=0,"",Data!$F1898)</f>
        <v/>
      </c>
      <c r="U1901" s="19" t="str">
        <f>IF(Data!$G1898=0,"",Data!$G1898)</f>
        <v/>
      </c>
      <c r="V1901" s="19" t="str">
        <f>IF(Data!$D1898=0,"",Data!$D1898)</f>
        <v/>
      </c>
      <c r="W1901" s="19" t="str">
        <f>Data!$H1898</f>
        <v>Japonica</v>
      </c>
      <c r="Y1901" s="41" t="e">
        <f t="shared" si="535"/>
        <v>#REF!</v>
      </c>
      <c r="Z1901" s="8">
        <f t="shared" si="541"/>
        <v>10000</v>
      </c>
      <c r="AA1901" s="8" t="str">
        <f t="shared" si="542"/>
        <v>Leanne's Tomorrow (See Tomorrow, Leanne's)</v>
      </c>
      <c r="AB1901" s="8" t="str">
        <f t="shared" si="543"/>
        <v>L</v>
      </c>
      <c r="AC1901" s="8" t="str">
        <f t="shared" si="544"/>
        <v/>
      </c>
      <c r="AD1901" s="8" t="str">
        <f t="shared" si="549"/>
        <v/>
      </c>
      <c r="AE1901" s="8" t="str">
        <f t="shared" si="545"/>
        <v/>
      </c>
      <c r="AF1901" s="5">
        <f t="shared" si="546"/>
        <v>1964</v>
      </c>
      <c r="AG1901" s="46">
        <v>1898</v>
      </c>
      <c r="AH1901" s="47" t="str">
        <f t="shared" si="536"/>
        <v/>
      </c>
      <c r="AI1901" s="48" t="str">
        <f t="shared" si="537"/>
        <v/>
      </c>
      <c r="AK1901" s="22" t="e">
        <f>TRIM(#REF!)</f>
        <v>#REF!</v>
      </c>
      <c r="AL1901" s="23" t="e">
        <f>IF(#REF!=0,"",#REF!)</f>
        <v>#REF!</v>
      </c>
      <c r="AM1901" s="19" t="e">
        <f>IF(#REF!=0,"",#REF!)</f>
        <v>#REF!</v>
      </c>
      <c r="AN1901" s="23" t="e">
        <f>IF($AK1901="","",#REF!)</f>
        <v>#REF!</v>
      </c>
      <c r="AO1901" s="23" t="e">
        <f t="shared" si="547"/>
        <v>#REF!</v>
      </c>
      <c r="AP1901" s="19" t="e">
        <f>IF(#REF!=0,"",#REF!)</f>
        <v>#REF!</v>
      </c>
      <c r="AQ1901" s="19" t="e">
        <f>IF(#REF!=0,"",#REF!)</f>
        <v>#REF!</v>
      </c>
      <c r="AR1901" s="19" t="e">
        <f>IF(#REF!=0,"",#REF!)</f>
        <v>#REF!</v>
      </c>
      <c r="AS1901" s="19" t="e">
        <f>#REF!</f>
        <v>#REF!</v>
      </c>
    </row>
    <row r="1902" spans="4:45" ht="19.5" thickTop="1" thickBot="1" x14ac:dyDescent="0.25">
      <c r="D1902" s="1" t="str">
        <f t="shared" si="550"/>
        <v/>
      </c>
      <c r="E1902" s="1" t="str">
        <f t="shared" si="551"/>
        <v/>
      </c>
      <c r="K1902" s="19" t="str">
        <f t="shared" si="538"/>
        <v/>
      </c>
      <c r="L1902" s="19">
        <f t="shared" si="548"/>
        <v>10000</v>
      </c>
      <c r="M1902" s="22" t="str">
        <f>TRIM(Data!$N1899)</f>
        <v>Leda</v>
      </c>
      <c r="N1902" s="22" t="str">
        <f>TRIM(Data!$A1899)</f>
        <v>Leda</v>
      </c>
      <c r="O1902" s="23">
        <f>IF(Data!$B1899=0,"",Data!$B1899)</f>
        <v>1848</v>
      </c>
      <c r="P1902" s="19" t="str">
        <f>IF(Data!$C1899=0,"",Data!$C1899)</f>
        <v>1</v>
      </c>
      <c r="Q1902" s="23" t="str">
        <f>IF($M1902="","",Data!$E1899)</f>
        <v>L</v>
      </c>
      <c r="R1902" s="23" t="str">
        <f t="shared" si="539"/>
        <v>L</v>
      </c>
      <c r="S1902" s="23" t="str">
        <f t="shared" si="540"/>
        <v>L</v>
      </c>
      <c r="T1902" s="19" t="str">
        <f>IF(Data!$F1899=0,"",Data!$F1899)</f>
        <v/>
      </c>
      <c r="U1902" s="19" t="str">
        <f>IF(Data!$G1899=0,"",Data!$G1899)</f>
        <v/>
      </c>
      <c r="V1902" s="19" t="str">
        <f>IF(Data!$D1899=0,"",Data!$D1899)</f>
        <v>ANTIQUE</v>
      </c>
      <c r="W1902" s="19" t="str">
        <f>Data!$H1899</f>
        <v>Japonica</v>
      </c>
      <c r="Y1902" s="41" t="e">
        <f t="shared" si="535"/>
        <v>#REF!</v>
      </c>
      <c r="Z1902" s="8">
        <f t="shared" si="541"/>
        <v>1902</v>
      </c>
      <c r="AA1902" s="8" t="str">
        <f t="shared" si="542"/>
        <v>Leda</v>
      </c>
      <c r="AB1902" s="8" t="str">
        <f t="shared" si="543"/>
        <v>L</v>
      </c>
      <c r="AC1902" s="8" t="str">
        <f t="shared" si="544"/>
        <v/>
      </c>
      <c r="AD1902" s="8" t="str">
        <f t="shared" si="549"/>
        <v/>
      </c>
      <c r="AE1902" s="8" t="str">
        <f t="shared" si="545"/>
        <v>ANTIQUE</v>
      </c>
      <c r="AF1902" s="5">
        <f t="shared" si="546"/>
        <v>1848</v>
      </c>
      <c r="AG1902" s="46">
        <v>1899</v>
      </c>
      <c r="AH1902" s="47" t="str">
        <f t="shared" si="536"/>
        <v/>
      </c>
      <c r="AI1902" s="48" t="str">
        <f t="shared" si="537"/>
        <v/>
      </c>
      <c r="AK1902" s="22" t="e">
        <f>TRIM(#REF!)</f>
        <v>#REF!</v>
      </c>
      <c r="AL1902" s="23" t="e">
        <f>IF(#REF!=0,"",#REF!)</f>
        <v>#REF!</v>
      </c>
      <c r="AM1902" s="19" t="e">
        <f>IF(#REF!=0,"",#REF!)</f>
        <v>#REF!</v>
      </c>
      <c r="AN1902" s="23" t="e">
        <f>IF($AK1902="","",#REF!)</f>
        <v>#REF!</v>
      </c>
      <c r="AO1902" s="23" t="e">
        <f t="shared" si="547"/>
        <v>#REF!</v>
      </c>
      <c r="AP1902" s="19" t="e">
        <f>IF(#REF!=0,"",#REF!)</f>
        <v>#REF!</v>
      </c>
      <c r="AQ1902" s="19" t="e">
        <f>IF(#REF!=0,"",#REF!)</f>
        <v>#REF!</v>
      </c>
      <c r="AR1902" s="19" t="e">
        <f>IF(#REF!=0,"",#REF!)</f>
        <v>#REF!</v>
      </c>
      <c r="AS1902" s="19" t="e">
        <f>#REF!</f>
        <v>#REF!</v>
      </c>
    </row>
    <row r="1903" spans="4:45" ht="19.5" thickTop="1" thickBot="1" x14ac:dyDescent="0.25">
      <c r="D1903" s="1" t="str">
        <f t="shared" si="550"/>
        <v/>
      </c>
      <c r="E1903" s="1" t="str">
        <f t="shared" si="551"/>
        <v/>
      </c>
      <c r="K1903" s="19" t="str">
        <f t="shared" si="538"/>
        <v/>
      </c>
      <c r="L1903" s="19">
        <f t="shared" si="548"/>
        <v>10000</v>
      </c>
      <c r="M1903" s="22" t="str">
        <f>TRIM(Data!$N1900)</f>
        <v>Lee Gaeta</v>
      </c>
      <c r="N1903" s="22" t="str">
        <f>TRIM(Data!$A1900)</f>
        <v>Lee Gaeta (R)</v>
      </c>
      <c r="O1903" s="23">
        <f>IF(Data!$B1900=0,"",Data!$B1900)</f>
        <v>1989</v>
      </c>
      <c r="P1903" s="19" t="str">
        <f>IF(Data!$C1900=0,"",Data!$C1900)</f>
        <v/>
      </c>
      <c r="Q1903" s="23" t="str">
        <f>IF($M1903="","",Data!$E1900)</f>
        <v>L-VL</v>
      </c>
      <c r="R1903" s="23" t="str">
        <f t="shared" si="539"/>
        <v>L</v>
      </c>
      <c r="S1903" s="23" t="str">
        <f t="shared" si="540"/>
        <v>L</v>
      </c>
      <c r="T1903" s="19" t="str">
        <f>IF(Data!$F1900=0,"",Data!$F1900)</f>
        <v/>
      </c>
      <c r="U1903" s="19" t="str">
        <f>IF(Data!$G1900=0,"",Data!$G1900)</f>
        <v/>
      </c>
      <c r="V1903" s="19" t="str">
        <f>IF(Data!$D1900=0,"",Data!$D1900)</f>
        <v/>
      </c>
      <c r="W1903" s="19" t="str">
        <f>Data!$H1900</f>
        <v>Reticulata</v>
      </c>
      <c r="Y1903" s="41" t="e">
        <f t="shared" si="535"/>
        <v>#REF!</v>
      </c>
      <c r="Z1903" s="8">
        <f t="shared" si="541"/>
        <v>10000</v>
      </c>
      <c r="AA1903" s="8" t="str">
        <f t="shared" si="542"/>
        <v>Lee Gaeta</v>
      </c>
      <c r="AB1903" s="8" t="str">
        <f t="shared" si="543"/>
        <v>L</v>
      </c>
      <c r="AC1903" s="8" t="str">
        <f t="shared" si="544"/>
        <v/>
      </c>
      <c r="AD1903" s="8" t="str">
        <f t="shared" si="549"/>
        <v/>
      </c>
      <c r="AE1903" s="8" t="str">
        <f t="shared" si="545"/>
        <v/>
      </c>
      <c r="AF1903" s="5">
        <f t="shared" si="546"/>
        <v>1989</v>
      </c>
      <c r="AG1903" s="46">
        <v>1900</v>
      </c>
      <c r="AH1903" s="47" t="str">
        <f t="shared" si="536"/>
        <v/>
      </c>
      <c r="AI1903" s="48" t="str">
        <f t="shared" si="537"/>
        <v/>
      </c>
      <c r="AK1903" s="22" t="e">
        <f>TRIM(#REF!)</f>
        <v>#REF!</v>
      </c>
      <c r="AL1903" s="23" t="e">
        <f>IF(#REF!=0,"",#REF!)</f>
        <v>#REF!</v>
      </c>
      <c r="AM1903" s="19" t="e">
        <f>IF(#REF!=0,"",#REF!)</f>
        <v>#REF!</v>
      </c>
      <c r="AN1903" s="23" t="e">
        <f>IF($AK1903="","",#REF!)</f>
        <v>#REF!</v>
      </c>
      <c r="AO1903" s="23" t="e">
        <f t="shared" si="547"/>
        <v>#REF!</v>
      </c>
      <c r="AP1903" s="19" t="e">
        <f>IF(#REF!=0,"",#REF!)</f>
        <v>#REF!</v>
      </c>
      <c r="AQ1903" s="19" t="e">
        <f>IF(#REF!=0,"",#REF!)</f>
        <v>#REF!</v>
      </c>
      <c r="AR1903" s="19" t="e">
        <f>IF(#REF!=0,"",#REF!)</f>
        <v>#REF!</v>
      </c>
      <c r="AS1903" s="19" t="e">
        <f>#REF!</f>
        <v>#REF!</v>
      </c>
    </row>
    <row r="1904" spans="4:45" ht="19.5" thickTop="1" thickBot="1" x14ac:dyDescent="0.25">
      <c r="D1904" s="1" t="str">
        <f t="shared" si="550"/>
        <v/>
      </c>
      <c r="E1904" s="1" t="str">
        <f t="shared" si="551"/>
        <v/>
      </c>
      <c r="K1904" s="19" t="str">
        <f t="shared" si="538"/>
        <v/>
      </c>
      <c r="L1904" s="19">
        <f t="shared" si="548"/>
        <v>10000</v>
      </c>
      <c r="M1904" s="22" t="str">
        <f>TRIM(Data!$N1901)</f>
        <v>Lee Poe</v>
      </c>
      <c r="N1904" s="22" t="str">
        <f>TRIM(Data!$A1901)</f>
        <v>Lee Poe</v>
      </c>
      <c r="O1904" s="23">
        <f>IF(Data!$B1901=0,"",Data!$B1901)</f>
        <v>1980</v>
      </c>
      <c r="P1904" s="19" t="str">
        <f>IF(Data!$C1901=0,"",Data!$C1901)</f>
        <v>1</v>
      </c>
      <c r="Q1904" s="23" t="str">
        <f>IF($M1904="","",Data!$E1901)</f>
        <v>L</v>
      </c>
      <c r="R1904" s="23" t="str">
        <f t="shared" si="539"/>
        <v>L</v>
      </c>
      <c r="S1904" s="23" t="str">
        <f t="shared" si="540"/>
        <v>L</v>
      </c>
      <c r="T1904" s="19" t="str">
        <f>IF(Data!$F1901=0,"",Data!$F1901)</f>
        <v/>
      </c>
      <c r="U1904" s="19" t="str">
        <f>IF(Data!$G1901=0,"",Data!$G1901)</f>
        <v/>
      </c>
      <c r="V1904" s="19" t="str">
        <f>IF(Data!$D1901=0,"",Data!$D1901)</f>
        <v/>
      </c>
      <c r="W1904" s="19" t="str">
        <f>Data!$H1901</f>
        <v>Japonica</v>
      </c>
      <c r="Y1904" s="41" t="e">
        <f t="shared" si="535"/>
        <v>#REF!</v>
      </c>
      <c r="Z1904" s="8">
        <f t="shared" si="541"/>
        <v>10000</v>
      </c>
      <c r="AA1904" s="8" t="str">
        <f t="shared" si="542"/>
        <v>Lee Poe</v>
      </c>
      <c r="AB1904" s="8" t="str">
        <f t="shared" si="543"/>
        <v>L</v>
      </c>
      <c r="AC1904" s="8" t="str">
        <f t="shared" si="544"/>
        <v/>
      </c>
      <c r="AD1904" s="8" t="str">
        <f t="shared" si="549"/>
        <v/>
      </c>
      <c r="AE1904" s="8" t="str">
        <f t="shared" si="545"/>
        <v/>
      </c>
      <c r="AF1904" s="5">
        <f t="shared" si="546"/>
        <v>1980</v>
      </c>
      <c r="AG1904" s="46">
        <v>1901</v>
      </c>
      <c r="AH1904" s="47" t="str">
        <f t="shared" si="536"/>
        <v/>
      </c>
      <c r="AI1904" s="48" t="str">
        <f t="shared" si="537"/>
        <v/>
      </c>
      <c r="AK1904" s="22" t="e">
        <f>TRIM(#REF!)</f>
        <v>#REF!</v>
      </c>
      <c r="AL1904" s="23" t="e">
        <f>IF(#REF!=0,"",#REF!)</f>
        <v>#REF!</v>
      </c>
      <c r="AM1904" s="19" t="e">
        <f>IF(#REF!=0,"",#REF!)</f>
        <v>#REF!</v>
      </c>
      <c r="AN1904" s="23" t="e">
        <f>IF($AK1904="","",#REF!)</f>
        <v>#REF!</v>
      </c>
      <c r="AO1904" s="23" t="e">
        <f t="shared" si="547"/>
        <v>#REF!</v>
      </c>
      <c r="AP1904" s="19" t="e">
        <f>IF(#REF!=0,"",#REF!)</f>
        <v>#REF!</v>
      </c>
      <c r="AQ1904" s="19" t="e">
        <f>IF(#REF!=0,"",#REF!)</f>
        <v>#REF!</v>
      </c>
      <c r="AR1904" s="19" t="e">
        <f>IF(#REF!=0,"",#REF!)</f>
        <v>#REF!</v>
      </c>
      <c r="AS1904" s="19" t="e">
        <f>#REF!</f>
        <v>#REF!</v>
      </c>
    </row>
    <row r="1905" spans="4:45" ht="19.5" thickTop="1" thickBot="1" x14ac:dyDescent="0.25">
      <c r="D1905" s="1" t="str">
        <f t="shared" si="550"/>
        <v/>
      </c>
      <c r="E1905" s="1" t="str">
        <f t="shared" si="551"/>
        <v/>
      </c>
      <c r="K1905" s="19" t="str">
        <f t="shared" si="538"/>
        <v/>
      </c>
      <c r="L1905" s="19">
        <f t="shared" si="548"/>
        <v>10000</v>
      </c>
      <c r="M1905" s="22" t="str">
        <f>TRIM(Data!$N1902)</f>
        <v>Lee Roy Smith</v>
      </c>
      <c r="N1905" s="22" t="str">
        <f>TRIM(Data!$A1902)</f>
        <v>Lee Roy Smith (R)</v>
      </c>
      <c r="O1905" s="23">
        <f>IF(Data!$B1902=0,"",Data!$B1902)</f>
        <v>1992</v>
      </c>
      <c r="P1905" s="19" t="str">
        <f>IF(Data!$C1902=0,"",Data!$C1902)</f>
        <v>1</v>
      </c>
      <c r="Q1905" s="23" t="str">
        <f>IF($M1905="","",Data!$E1902)</f>
        <v>VL</v>
      </c>
      <c r="R1905" s="23" t="str">
        <f t="shared" si="539"/>
        <v>VL</v>
      </c>
      <c r="S1905" s="23" t="str">
        <f t="shared" si="540"/>
        <v>VL</v>
      </c>
      <c r="T1905" s="19" t="str">
        <f>IF(Data!$F1902=0,"",Data!$F1902)</f>
        <v/>
      </c>
      <c r="U1905" s="19" t="str">
        <f>IF(Data!$G1902=0,"",Data!$G1902)</f>
        <v/>
      </c>
      <c r="V1905" s="19" t="str">
        <f>IF(Data!$D1902=0,"",Data!$D1902)</f>
        <v/>
      </c>
      <c r="W1905" s="19" t="str">
        <f>Data!$H1902</f>
        <v>Reticulata</v>
      </c>
      <c r="Y1905" s="41" t="e">
        <f t="shared" si="535"/>
        <v>#REF!</v>
      </c>
      <c r="Z1905" s="8">
        <f t="shared" si="541"/>
        <v>10000</v>
      </c>
      <c r="AA1905" s="8" t="str">
        <f t="shared" si="542"/>
        <v>Lee Roy Smith</v>
      </c>
      <c r="AB1905" s="8" t="str">
        <f t="shared" si="543"/>
        <v>VL</v>
      </c>
      <c r="AC1905" s="8" t="str">
        <f t="shared" si="544"/>
        <v/>
      </c>
      <c r="AD1905" s="8" t="str">
        <f t="shared" si="549"/>
        <v/>
      </c>
      <c r="AE1905" s="8" t="str">
        <f t="shared" si="545"/>
        <v/>
      </c>
      <c r="AF1905" s="5">
        <f t="shared" si="546"/>
        <v>1992</v>
      </c>
      <c r="AG1905" s="46">
        <v>1902</v>
      </c>
      <c r="AH1905" s="47" t="str">
        <f t="shared" si="536"/>
        <v/>
      </c>
      <c r="AI1905" s="48" t="str">
        <f t="shared" si="537"/>
        <v/>
      </c>
      <c r="AK1905" s="22" t="e">
        <f>TRIM(#REF!)</f>
        <v>#REF!</v>
      </c>
      <c r="AL1905" s="23" t="e">
        <f>IF(#REF!=0,"",#REF!)</f>
        <v>#REF!</v>
      </c>
      <c r="AM1905" s="19" t="e">
        <f>IF(#REF!=0,"",#REF!)</f>
        <v>#REF!</v>
      </c>
      <c r="AN1905" s="23" t="e">
        <f>IF($AK1905="","",#REF!)</f>
        <v>#REF!</v>
      </c>
      <c r="AO1905" s="23" t="e">
        <f t="shared" si="547"/>
        <v>#REF!</v>
      </c>
      <c r="AP1905" s="19" t="e">
        <f>IF(#REF!=0,"",#REF!)</f>
        <v>#REF!</v>
      </c>
      <c r="AQ1905" s="19" t="e">
        <f>IF(#REF!=0,"",#REF!)</f>
        <v>#REF!</v>
      </c>
      <c r="AR1905" s="19" t="e">
        <f>IF(#REF!=0,"",#REF!)</f>
        <v>#REF!</v>
      </c>
      <c r="AS1905" s="19" t="e">
        <f>#REF!</f>
        <v>#REF!</v>
      </c>
    </row>
    <row r="1906" spans="4:45" ht="19.5" thickTop="1" thickBot="1" x14ac:dyDescent="0.25">
      <c r="D1906" s="1" t="str">
        <f t="shared" si="550"/>
        <v/>
      </c>
      <c r="E1906" s="1" t="str">
        <f t="shared" si="551"/>
        <v/>
      </c>
      <c r="K1906" s="19" t="str">
        <f t="shared" si="538"/>
        <v/>
      </c>
      <c r="L1906" s="19">
        <f t="shared" si="548"/>
        <v>10000</v>
      </c>
      <c r="M1906" s="22" t="str">
        <f>TRIM(Data!$N1903)</f>
        <v>Lee Wilkins</v>
      </c>
      <c r="N1906" s="22" t="str">
        <f>TRIM(Data!$A1903)</f>
        <v>Lee Wilkins</v>
      </c>
      <c r="O1906" s="23">
        <f>IF(Data!$B1903=0,"",Data!$B1903)</f>
        <v>2013</v>
      </c>
      <c r="P1906" s="19" t="str">
        <f>IF(Data!$C1903=0,"",Data!$C1903)</f>
        <v>1</v>
      </c>
      <c r="Q1906" s="23" t="str">
        <f>IF($M1906="","",Data!$E1903)</f>
        <v>L</v>
      </c>
      <c r="R1906" s="23" t="str">
        <f t="shared" si="539"/>
        <v>L</v>
      </c>
      <c r="S1906" s="23" t="str">
        <f t="shared" si="540"/>
        <v>L</v>
      </c>
      <c r="T1906" s="19" t="str">
        <f>IF(Data!$F1903=0,"",Data!$F1903)</f>
        <v/>
      </c>
      <c r="U1906" s="19" t="str">
        <f>IF(Data!$G1903=0,"",Data!$G1903)</f>
        <v/>
      </c>
      <c r="V1906" s="19" t="str">
        <f>IF(Data!$D1903=0,"",Data!$D1903)</f>
        <v/>
      </c>
      <c r="W1906" s="19" t="str">
        <f>Data!$H1903</f>
        <v>Japonica</v>
      </c>
      <c r="Y1906" s="41" t="e">
        <f t="shared" si="535"/>
        <v>#REF!</v>
      </c>
      <c r="Z1906" s="8">
        <f t="shared" si="541"/>
        <v>10000</v>
      </c>
      <c r="AA1906" s="8" t="str">
        <f t="shared" si="542"/>
        <v>Lee Wilkins</v>
      </c>
      <c r="AB1906" s="8" t="str">
        <f t="shared" si="543"/>
        <v>L</v>
      </c>
      <c r="AC1906" s="8" t="str">
        <f t="shared" si="544"/>
        <v/>
      </c>
      <c r="AD1906" s="8" t="str">
        <f t="shared" si="549"/>
        <v/>
      </c>
      <c r="AE1906" s="8" t="str">
        <f t="shared" si="545"/>
        <v/>
      </c>
      <c r="AF1906" s="5">
        <f t="shared" si="546"/>
        <v>2013</v>
      </c>
      <c r="AG1906" s="46">
        <v>1903</v>
      </c>
      <c r="AH1906" s="47" t="str">
        <f t="shared" si="536"/>
        <v/>
      </c>
      <c r="AI1906" s="48" t="str">
        <f t="shared" si="537"/>
        <v/>
      </c>
      <c r="AK1906" s="22" t="e">
        <f>TRIM(#REF!)</f>
        <v>#REF!</v>
      </c>
      <c r="AL1906" s="23" t="e">
        <f>IF(#REF!=0,"",#REF!)</f>
        <v>#REF!</v>
      </c>
      <c r="AM1906" s="19" t="e">
        <f>IF(#REF!=0,"",#REF!)</f>
        <v>#REF!</v>
      </c>
      <c r="AN1906" s="23" t="e">
        <f>IF($AK1906="","",#REF!)</f>
        <v>#REF!</v>
      </c>
      <c r="AO1906" s="23" t="e">
        <f t="shared" si="547"/>
        <v>#REF!</v>
      </c>
      <c r="AP1906" s="19" t="e">
        <f>IF(#REF!=0,"",#REF!)</f>
        <v>#REF!</v>
      </c>
      <c r="AQ1906" s="19" t="e">
        <f>IF(#REF!=0,"",#REF!)</f>
        <v>#REF!</v>
      </c>
      <c r="AR1906" s="19" t="e">
        <f>IF(#REF!=0,"",#REF!)</f>
        <v>#REF!</v>
      </c>
      <c r="AS1906" s="19" t="e">
        <f>#REF!</f>
        <v>#REF!</v>
      </c>
    </row>
    <row r="1907" spans="4:45" ht="19.5" thickTop="1" thickBot="1" x14ac:dyDescent="0.25">
      <c r="D1907" s="1" t="str">
        <f t="shared" si="550"/>
        <v/>
      </c>
      <c r="E1907" s="1" t="str">
        <f t="shared" si="551"/>
        <v/>
      </c>
      <c r="K1907" s="19" t="str">
        <f t="shared" si="538"/>
        <v/>
      </c>
      <c r="L1907" s="19">
        <f t="shared" si="548"/>
        <v>10000</v>
      </c>
      <c r="M1907" s="22" t="str">
        <f>TRIM(Data!$N1904)</f>
        <v>Leila (See Catherine Cathcart)</v>
      </c>
      <c r="N1907" s="22" t="str">
        <f>TRIM(Data!$A1904)</f>
        <v>Leila (See Catherine Cathcart)</v>
      </c>
      <c r="O1907" s="23" t="str">
        <f>IF(Data!$B1904=0,"",Data!$B1904)</f>
        <v>1940's</v>
      </c>
      <c r="P1907" s="19" t="str">
        <f>IF(Data!$C1904=0,"",Data!$C1904)</f>
        <v/>
      </c>
      <c r="Q1907" s="23" t="str">
        <f>IF($M1907="","",Data!$E1904)</f>
        <v>M</v>
      </c>
      <c r="R1907" s="23" t="str">
        <f t="shared" si="539"/>
        <v>M</v>
      </c>
      <c r="S1907" s="23" t="str">
        <f t="shared" si="540"/>
        <v>M</v>
      </c>
      <c r="T1907" s="19" t="str">
        <f>IF(Data!$F1904=0,"",Data!$F1904)</f>
        <v/>
      </c>
      <c r="U1907" s="19" t="str">
        <f>IF(Data!$G1904=0,"",Data!$G1904)</f>
        <v>FD</v>
      </c>
      <c r="V1907" s="19" t="str">
        <f>IF(Data!$D1904=0,"",Data!$D1904)</f>
        <v/>
      </c>
      <c r="W1907" s="19" t="str">
        <f>Data!$H1904</f>
        <v>Japonica</v>
      </c>
      <c r="Y1907" s="41" t="e">
        <f t="shared" si="535"/>
        <v>#REF!</v>
      </c>
      <c r="Z1907" s="8">
        <f t="shared" si="541"/>
        <v>10000</v>
      </c>
      <c r="AA1907" s="8" t="str">
        <f t="shared" si="542"/>
        <v>Leila (See Catherine Cathcart)</v>
      </c>
      <c r="AB1907" s="8" t="str">
        <f t="shared" si="543"/>
        <v>M</v>
      </c>
      <c r="AC1907" s="8" t="str">
        <f t="shared" si="544"/>
        <v/>
      </c>
      <c r="AD1907" s="8" t="str">
        <f t="shared" si="549"/>
        <v>FD</v>
      </c>
      <c r="AE1907" s="8" t="str">
        <f t="shared" si="545"/>
        <v/>
      </c>
      <c r="AF1907" s="5" t="str">
        <f t="shared" si="546"/>
        <v>1940's</v>
      </c>
      <c r="AG1907" s="46">
        <v>1904</v>
      </c>
      <c r="AH1907" s="47" t="str">
        <f t="shared" si="536"/>
        <v/>
      </c>
      <c r="AI1907" s="48" t="str">
        <f t="shared" si="537"/>
        <v/>
      </c>
      <c r="AK1907" s="22" t="e">
        <f>TRIM(#REF!)</f>
        <v>#REF!</v>
      </c>
      <c r="AL1907" s="23" t="e">
        <f>IF(#REF!=0,"",#REF!)</f>
        <v>#REF!</v>
      </c>
      <c r="AM1907" s="19" t="e">
        <f>IF(#REF!=0,"",#REF!)</f>
        <v>#REF!</v>
      </c>
      <c r="AN1907" s="23" t="e">
        <f>IF($AK1907="","",#REF!)</f>
        <v>#REF!</v>
      </c>
      <c r="AO1907" s="23" t="e">
        <f t="shared" si="547"/>
        <v>#REF!</v>
      </c>
      <c r="AP1907" s="19" t="e">
        <f>IF(#REF!=0,"",#REF!)</f>
        <v>#REF!</v>
      </c>
      <c r="AQ1907" s="19" t="e">
        <f>IF(#REF!=0,"",#REF!)</f>
        <v>#REF!</v>
      </c>
      <c r="AR1907" s="19" t="e">
        <f>IF(#REF!=0,"",#REF!)</f>
        <v>#REF!</v>
      </c>
      <c r="AS1907" s="19" t="e">
        <f>#REF!</f>
        <v>#REF!</v>
      </c>
    </row>
    <row r="1908" spans="4:45" ht="19.5" thickTop="1" thickBot="1" x14ac:dyDescent="0.25">
      <c r="D1908" s="1" t="str">
        <f t="shared" si="550"/>
        <v/>
      </c>
      <c r="E1908" s="1" t="str">
        <f t="shared" si="551"/>
        <v/>
      </c>
      <c r="K1908" s="19" t="str">
        <f t="shared" si="538"/>
        <v/>
      </c>
      <c r="L1908" s="19">
        <f t="shared" si="548"/>
        <v>10000</v>
      </c>
      <c r="M1908" s="22" t="str">
        <f>TRIM(Data!$N1905)</f>
        <v>Leila Gibson</v>
      </c>
      <c r="N1908" s="22" t="str">
        <f>TRIM(Data!$A1905)</f>
        <v>Leila Gibson</v>
      </c>
      <c r="O1908" s="23">
        <f>IF(Data!$B1905=0,"",Data!$B1905)</f>
        <v>1983</v>
      </c>
      <c r="P1908" s="19" t="str">
        <f>IF(Data!$C1905=0,"",Data!$C1905)</f>
        <v>1</v>
      </c>
      <c r="Q1908" s="23" t="str">
        <f>IF($M1908="","",Data!$E1905)</f>
        <v>L</v>
      </c>
      <c r="R1908" s="23" t="str">
        <f t="shared" si="539"/>
        <v>L</v>
      </c>
      <c r="S1908" s="23" t="str">
        <f t="shared" si="540"/>
        <v>L</v>
      </c>
      <c r="T1908" s="19" t="str">
        <f>IF(Data!$F1905=0,"",Data!$F1905)</f>
        <v>WHITE</v>
      </c>
      <c r="U1908" s="19" t="str">
        <f>IF(Data!$G1905=0,"",Data!$G1905)</f>
        <v/>
      </c>
      <c r="V1908" s="19" t="str">
        <f>IF(Data!$D1905=0,"",Data!$D1905)</f>
        <v/>
      </c>
      <c r="W1908" s="19" t="str">
        <f>Data!$H1905</f>
        <v>Japonica</v>
      </c>
      <c r="Y1908" s="41" t="e">
        <f t="shared" si="535"/>
        <v>#REF!</v>
      </c>
      <c r="Z1908" s="8">
        <f t="shared" si="541"/>
        <v>10000</v>
      </c>
      <c r="AA1908" s="8" t="str">
        <f t="shared" si="542"/>
        <v>Leila Gibson</v>
      </c>
      <c r="AB1908" s="8" t="str">
        <f t="shared" si="543"/>
        <v>L</v>
      </c>
      <c r="AC1908" s="8" t="str">
        <f t="shared" si="544"/>
        <v>WHITE</v>
      </c>
      <c r="AD1908" s="8" t="str">
        <f t="shared" si="549"/>
        <v/>
      </c>
      <c r="AE1908" s="8" t="str">
        <f t="shared" si="545"/>
        <v/>
      </c>
      <c r="AF1908" s="5">
        <f t="shared" si="546"/>
        <v>1983</v>
      </c>
      <c r="AG1908" s="46">
        <v>1905</v>
      </c>
      <c r="AH1908" s="47" t="str">
        <f t="shared" si="536"/>
        <v/>
      </c>
      <c r="AI1908" s="48" t="str">
        <f t="shared" si="537"/>
        <v/>
      </c>
      <c r="AK1908" s="22" t="e">
        <f>TRIM(#REF!)</f>
        <v>#REF!</v>
      </c>
      <c r="AL1908" s="23" t="e">
        <f>IF(#REF!=0,"",#REF!)</f>
        <v>#REF!</v>
      </c>
      <c r="AM1908" s="19" t="e">
        <f>IF(#REF!=0,"",#REF!)</f>
        <v>#REF!</v>
      </c>
      <c r="AN1908" s="23" t="e">
        <f>IF($AK1908="","",#REF!)</f>
        <v>#REF!</v>
      </c>
      <c r="AO1908" s="23" t="e">
        <f t="shared" si="547"/>
        <v>#REF!</v>
      </c>
      <c r="AP1908" s="19" t="e">
        <f>IF(#REF!=0,"",#REF!)</f>
        <v>#REF!</v>
      </c>
      <c r="AQ1908" s="19" t="e">
        <f>IF(#REF!=0,"",#REF!)</f>
        <v>#REF!</v>
      </c>
      <c r="AR1908" s="19" t="e">
        <f>IF(#REF!=0,"",#REF!)</f>
        <v>#REF!</v>
      </c>
      <c r="AS1908" s="19" t="e">
        <f>#REF!</f>
        <v>#REF!</v>
      </c>
    </row>
    <row r="1909" spans="4:45" ht="19.5" thickTop="1" thickBot="1" x14ac:dyDescent="0.25">
      <c r="D1909" s="1" t="str">
        <f t="shared" si="550"/>
        <v/>
      </c>
      <c r="E1909" s="1" t="str">
        <f t="shared" si="551"/>
        <v/>
      </c>
      <c r="K1909" s="19" t="str">
        <f t="shared" si="538"/>
        <v/>
      </c>
      <c r="L1909" s="19">
        <f t="shared" si="548"/>
        <v>10000</v>
      </c>
      <c r="M1909" s="22" t="str">
        <f>TRIM(Data!$N1906)</f>
        <v>Lela Ashley</v>
      </c>
      <c r="N1909" s="22" t="str">
        <f>TRIM(Data!$A1906)</f>
        <v>Lela Ashley</v>
      </c>
      <c r="O1909" s="23">
        <f>IF(Data!$B1906=0,"",Data!$B1906)</f>
        <v>1999</v>
      </c>
      <c r="P1909" s="19" t="str">
        <f>IF(Data!$C1906=0,"",Data!$C1906)</f>
        <v>1</v>
      </c>
      <c r="Q1909" s="23" t="str">
        <f>IF($M1909="","",Data!$E1906)</f>
        <v>Min</v>
      </c>
      <c r="R1909" s="23" t="str">
        <f t="shared" si="539"/>
        <v>Min</v>
      </c>
      <c r="S1909" s="23" t="str">
        <f t="shared" si="540"/>
        <v>Min</v>
      </c>
      <c r="T1909" s="19" t="str">
        <f>IF(Data!$F1906=0,"",Data!$F1906)</f>
        <v/>
      </c>
      <c r="U1909" s="19" t="str">
        <f>IF(Data!$G1906=0,"",Data!$G1906)</f>
        <v>FD</v>
      </c>
      <c r="V1909" s="19" t="str">
        <f>IF(Data!$D1906=0,"",Data!$D1906)</f>
        <v/>
      </c>
      <c r="W1909" s="19" t="str">
        <f>Data!$H1906</f>
        <v>Japonica</v>
      </c>
      <c r="Y1909" s="41" t="e">
        <f t="shared" si="535"/>
        <v>#REF!</v>
      </c>
      <c r="Z1909" s="8">
        <f t="shared" si="541"/>
        <v>10000</v>
      </c>
      <c r="AA1909" s="8" t="str">
        <f t="shared" si="542"/>
        <v>Lela Ashley</v>
      </c>
      <c r="AB1909" s="8" t="str">
        <f t="shared" si="543"/>
        <v>Min</v>
      </c>
      <c r="AC1909" s="8" t="str">
        <f t="shared" si="544"/>
        <v/>
      </c>
      <c r="AD1909" s="8" t="str">
        <f t="shared" si="549"/>
        <v>FD</v>
      </c>
      <c r="AE1909" s="8" t="str">
        <f t="shared" si="545"/>
        <v/>
      </c>
      <c r="AF1909" s="5">
        <f t="shared" si="546"/>
        <v>1999</v>
      </c>
      <c r="AG1909" s="46">
        <v>1906</v>
      </c>
      <c r="AH1909" s="47" t="str">
        <f t="shared" si="536"/>
        <v/>
      </c>
      <c r="AI1909" s="48" t="str">
        <f t="shared" si="537"/>
        <v/>
      </c>
      <c r="AK1909" s="22" t="e">
        <f>TRIM(#REF!)</f>
        <v>#REF!</v>
      </c>
      <c r="AL1909" s="23" t="e">
        <f>IF(#REF!=0,"",#REF!)</f>
        <v>#REF!</v>
      </c>
      <c r="AM1909" s="19" t="e">
        <f>IF(#REF!=0,"",#REF!)</f>
        <v>#REF!</v>
      </c>
      <c r="AN1909" s="23" t="e">
        <f>IF($AK1909="","",#REF!)</f>
        <v>#REF!</v>
      </c>
      <c r="AO1909" s="23" t="e">
        <f t="shared" si="547"/>
        <v>#REF!</v>
      </c>
      <c r="AP1909" s="19" t="e">
        <f>IF(#REF!=0,"",#REF!)</f>
        <v>#REF!</v>
      </c>
      <c r="AQ1909" s="19" t="e">
        <f>IF(#REF!=0,"",#REF!)</f>
        <v>#REF!</v>
      </c>
      <c r="AR1909" s="19" t="e">
        <f>IF(#REF!=0,"",#REF!)</f>
        <v>#REF!</v>
      </c>
      <c r="AS1909" s="19" t="e">
        <f>#REF!</f>
        <v>#REF!</v>
      </c>
    </row>
    <row r="1910" spans="4:45" ht="19.5" thickTop="1" thickBot="1" x14ac:dyDescent="0.25">
      <c r="D1910" s="1" t="str">
        <f t="shared" si="550"/>
        <v/>
      </c>
      <c r="E1910" s="1" t="str">
        <f t="shared" si="551"/>
        <v/>
      </c>
      <c r="K1910" s="19" t="str">
        <f t="shared" si="538"/>
        <v/>
      </c>
      <c r="L1910" s="19">
        <f t="shared" si="548"/>
        <v>10000</v>
      </c>
      <c r="M1910" s="22" t="str">
        <f>TRIM(Data!$N1907)</f>
        <v>Lelia Maryott</v>
      </c>
      <c r="N1910" s="22" t="str">
        <f>TRIM(Data!$A1907)</f>
        <v>Lelia Maryott</v>
      </c>
      <c r="O1910" s="23">
        <f>IF(Data!$B1907=0,"",Data!$B1907)</f>
        <v>1999</v>
      </c>
      <c r="P1910" s="19" t="str">
        <f>IF(Data!$C1907=0,"",Data!$C1907)</f>
        <v/>
      </c>
      <c r="Q1910" s="23" t="str">
        <f>IF($M1910="","",Data!$E1907)</f>
        <v>L</v>
      </c>
      <c r="R1910" s="23" t="str">
        <f t="shared" si="539"/>
        <v>L</v>
      </c>
      <c r="S1910" s="23" t="str">
        <f t="shared" si="540"/>
        <v>L</v>
      </c>
      <c r="T1910" s="19" t="str">
        <f>IF(Data!$F1907=0,"",Data!$F1907)</f>
        <v/>
      </c>
      <c r="U1910" s="19" t="str">
        <f>IF(Data!$G1907=0,"",Data!$G1907)</f>
        <v/>
      </c>
      <c r="V1910" s="19" t="str">
        <f>IF(Data!$D1907=0,"",Data!$D1907)</f>
        <v/>
      </c>
      <c r="W1910" s="19" t="str">
        <f>Data!$H1907</f>
        <v>Japonica</v>
      </c>
      <c r="Y1910" s="41" t="e">
        <f t="shared" si="535"/>
        <v>#REF!</v>
      </c>
      <c r="Z1910" s="8">
        <f t="shared" si="541"/>
        <v>10000</v>
      </c>
      <c r="AA1910" s="8" t="str">
        <f t="shared" si="542"/>
        <v>Lelia Maryott</v>
      </c>
      <c r="AB1910" s="8" t="str">
        <f t="shared" si="543"/>
        <v>L</v>
      </c>
      <c r="AC1910" s="8" t="str">
        <f t="shared" si="544"/>
        <v/>
      </c>
      <c r="AD1910" s="8" t="str">
        <f t="shared" si="549"/>
        <v/>
      </c>
      <c r="AE1910" s="8" t="str">
        <f t="shared" si="545"/>
        <v/>
      </c>
      <c r="AF1910" s="5">
        <f t="shared" si="546"/>
        <v>1999</v>
      </c>
      <c r="AG1910" s="46">
        <v>1907</v>
      </c>
      <c r="AH1910" s="47" t="str">
        <f t="shared" si="536"/>
        <v/>
      </c>
      <c r="AI1910" s="48" t="str">
        <f t="shared" si="537"/>
        <v/>
      </c>
      <c r="AK1910" s="22" t="e">
        <f>TRIM(#REF!)</f>
        <v>#REF!</v>
      </c>
      <c r="AL1910" s="23" t="e">
        <f>IF(#REF!=0,"",#REF!)</f>
        <v>#REF!</v>
      </c>
      <c r="AM1910" s="19" t="e">
        <f>IF(#REF!=0,"",#REF!)</f>
        <v>#REF!</v>
      </c>
      <c r="AN1910" s="23" t="e">
        <f>IF($AK1910="","",#REF!)</f>
        <v>#REF!</v>
      </c>
      <c r="AO1910" s="23" t="e">
        <f t="shared" si="547"/>
        <v>#REF!</v>
      </c>
      <c r="AP1910" s="19" t="e">
        <f>IF(#REF!=0,"",#REF!)</f>
        <v>#REF!</v>
      </c>
      <c r="AQ1910" s="19" t="e">
        <f>IF(#REF!=0,"",#REF!)</f>
        <v>#REF!</v>
      </c>
      <c r="AR1910" s="19" t="e">
        <f>IF(#REF!=0,"",#REF!)</f>
        <v>#REF!</v>
      </c>
      <c r="AS1910" s="19" t="e">
        <f>#REF!</f>
        <v>#REF!</v>
      </c>
    </row>
    <row r="1911" spans="4:45" ht="19.5" thickTop="1" thickBot="1" x14ac:dyDescent="0.25">
      <c r="D1911" s="1" t="str">
        <f t="shared" si="550"/>
        <v/>
      </c>
      <c r="E1911" s="1" t="str">
        <f t="shared" si="551"/>
        <v/>
      </c>
      <c r="K1911" s="19" t="str">
        <f t="shared" si="538"/>
        <v/>
      </c>
      <c r="L1911" s="19">
        <f t="shared" si="548"/>
        <v>10000</v>
      </c>
      <c r="M1911" s="22" t="str">
        <f>TRIM(Data!$N1908)</f>
        <v>Lemon Drop</v>
      </c>
      <c r="N1911" s="22" t="str">
        <f>TRIM(Data!$A1908)</f>
        <v>Lemon Drop</v>
      </c>
      <c r="O1911" s="23">
        <f>IF(Data!$B1908=0,"",Data!$B1908)</f>
        <v>1981</v>
      </c>
      <c r="P1911" s="19" t="str">
        <f>IF(Data!$C1908=0,"",Data!$C1908)</f>
        <v>1</v>
      </c>
      <c r="Q1911" s="23" t="str">
        <f>IF($M1911="","",Data!$E1908)</f>
        <v>Min</v>
      </c>
      <c r="R1911" s="23" t="str">
        <f t="shared" si="539"/>
        <v>Min</v>
      </c>
      <c r="S1911" s="23" t="str">
        <f t="shared" si="540"/>
        <v>Min</v>
      </c>
      <c r="T1911" s="19" t="str">
        <f>IF(Data!$F1908=0,"",Data!$F1908)</f>
        <v/>
      </c>
      <c r="U1911" s="19" t="str">
        <f>IF(Data!$G1908=0,"",Data!$G1908)</f>
        <v/>
      </c>
      <c r="V1911" s="19" t="str">
        <f>IF(Data!$D1908=0,"",Data!$D1908)</f>
        <v/>
      </c>
      <c r="W1911" s="19" t="str">
        <f>Data!$H1908</f>
        <v>Japonica</v>
      </c>
      <c r="Y1911" s="41" t="e">
        <f t="shared" si="535"/>
        <v>#REF!</v>
      </c>
      <c r="Z1911" s="8">
        <f t="shared" si="541"/>
        <v>10000</v>
      </c>
      <c r="AA1911" s="8" t="str">
        <f t="shared" si="542"/>
        <v>Lemon Drop</v>
      </c>
      <c r="AB1911" s="8" t="str">
        <f t="shared" si="543"/>
        <v>Min</v>
      </c>
      <c r="AC1911" s="8" t="str">
        <f t="shared" si="544"/>
        <v/>
      </c>
      <c r="AD1911" s="8" t="str">
        <f t="shared" si="549"/>
        <v/>
      </c>
      <c r="AE1911" s="8" t="str">
        <f t="shared" si="545"/>
        <v/>
      </c>
      <c r="AF1911" s="5">
        <f t="shared" si="546"/>
        <v>1981</v>
      </c>
      <c r="AG1911" s="46">
        <v>1908</v>
      </c>
      <c r="AH1911" s="47" t="str">
        <f t="shared" si="536"/>
        <v/>
      </c>
      <c r="AI1911" s="48" t="str">
        <f t="shared" si="537"/>
        <v/>
      </c>
      <c r="AK1911" s="22" t="e">
        <f>TRIM(#REF!)</f>
        <v>#REF!</v>
      </c>
      <c r="AL1911" s="23" t="e">
        <f>IF(#REF!=0,"",#REF!)</f>
        <v>#REF!</v>
      </c>
      <c r="AM1911" s="19" t="e">
        <f>IF(#REF!=0,"",#REF!)</f>
        <v>#REF!</v>
      </c>
      <c r="AN1911" s="23" t="e">
        <f>IF($AK1911="","",#REF!)</f>
        <v>#REF!</v>
      </c>
      <c r="AO1911" s="23" t="e">
        <f t="shared" si="547"/>
        <v>#REF!</v>
      </c>
      <c r="AP1911" s="19" t="e">
        <f>IF(#REF!=0,"",#REF!)</f>
        <v>#REF!</v>
      </c>
      <c r="AQ1911" s="19" t="e">
        <f>IF(#REF!=0,"",#REF!)</f>
        <v>#REF!</v>
      </c>
      <c r="AR1911" s="19" t="e">
        <f>IF(#REF!=0,"",#REF!)</f>
        <v>#REF!</v>
      </c>
      <c r="AS1911" s="19" t="e">
        <f>#REF!</f>
        <v>#REF!</v>
      </c>
    </row>
    <row r="1912" spans="4:45" ht="19.5" thickTop="1" thickBot="1" x14ac:dyDescent="0.25">
      <c r="D1912" s="1" t="str">
        <f t="shared" si="550"/>
        <v/>
      </c>
      <c r="E1912" s="1" t="str">
        <f t="shared" si="551"/>
        <v/>
      </c>
      <c r="K1912" s="19" t="str">
        <f t="shared" si="538"/>
        <v/>
      </c>
      <c r="L1912" s="19">
        <f t="shared" si="548"/>
        <v>10000</v>
      </c>
      <c r="M1912" s="22" t="str">
        <f>TRIM(Data!$N1909)</f>
        <v>Lemon Glow</v>
      </c>
      <c r="N1912" s="22" t="str">
        <f>TRIM(Data!$A1909)</f>
        <v>Lemon Glow</v>
      </c>
      <c r="O1912" s="23">
        <f>IF(Data!$B1909=0,"",Data!$B1909)</f>
        <v>2009</v>
      </c>
      <c r="P1912" s="19" t="str">
        <f>IF(Data!$C1909=0,"",Data!$C1909)</f>
        <v>1</v>
      </c>
      <c r="Q1912" s="23" t="str">
        <f>IF($M1912="","",Data!$E1909)</f>
        <v>S-M</v>
      </c>
      <c r="R1912" s="23" t="str">
        <f t="shared" si="539"/>
        <v>S</v>
      </c>
      <c r="S1912" s="23" t="str">
        <f t="shared" si="540"/>
        <v>S</v>
      </c>
      <c r="T1912" s="19" t="str">
        <f>IF(Data!$F1909=0,"",Data!$F1909)</f>
        <v/>
      </c>
      <c r="U1912" s="19" t="str">
        <f>IF(Data!$G1909=0,"",Data!$G1909)</f>
        <v>FD</v>
      </c>
      <c r="V1912" s="19" t="str">
        <f>IF(Data!$D1909=0,"",Data!$D1909)</f>
        <v/>
      </c>
      <c r="W1912" s="19" t="str">
        <f>Data!$H1909</f>
        <v>Japonica</v>
      </c>
      <c r="Y1912" s="41" t="e">
        <f t="shared" si="535"/>
        <v>#REF!</v>
      </c>
      <c r="Z1912" s="8">
        <f t="shared" si="541"/>
        <v>10000</v>
      </c>
      <c r="AA1912" s="8" t="str">
        <f t="shared" si="542"/>
        <v>Lemon Glow</v>
      </c>
      <c r="AB1912" s="8" t="str">
        <f t="shared" si="543"/>
        <v>S</v>
      </c>
      <c r="AC1912" s="8" t="str">
        <f t="shared" si="544"/>
        <v/>
      </c>
      <c r="AD1912" s="8" t="str">
        <f t="shared" si="549"/>
        <v>FD</v>
      </c>
      <c r="AE1912" s="8" t="str">
        <f t="shared" si="545"/>
        <v/>
      </c>
      <c r="AF1912" s="5">
        <f t="shared" si="546"/>
        <v>2009</v>
      </c>
      <c r="AG1912" s="46">
        <v>1909</v>
      </c>
      <c r="AH1912" s="47" t="str">
        <f t="shared" si="536"/>
        <v/>
      </c>
      <c r="AI1912" s="48" t="str">
        <f t="shared" si="537"/>
        <v/>
      </c>
      <c r="AK1912" s="22" t="e">
        <f>TRIM(#REF!)</f>
        <v>#REF!</v>
      </c>
      <c r="AL1912" s="23" t="e">
        <f>IF(#REF!=0,"",#REF!)</f>
        <v>#REF!</v>
      </c>
      <c r="AM1912" s="19" t="e">
        <f>IF(#REF!=0,"",#REF!)</f>
        <v>#REF!</v>
      </c>
      <c r="AN1912" s="23" t="e">
        <f>IF($AK1912="","",#REF!)</f>
        <v>#REF!</v>
      </c>
      <c r="AO1912" s="23" t="e">
        <f t="shared" si="547"/>
        <v>#REF!</v>
      </c>
      <c r="AP1912" s="19" t="e">
        <f>IF(#REF!=0,"",#REF!)</f>
        <v>#REF!</v>
      </c>
      <c r="AQ1912" s="19" t="e">
        <f>IF(#REF!=0,"",#REF!)</f>
        <v>#REF!</v>
      </c>
      <c r="AR1912" s="19" t="e">
        <f>IF(#REF!=0,"",#REF!)</f>
        <v>#REF!</v>
      </c>
      <c r="AS1912" s="19" t="e">
        <f>#REF!</f>
        <v>#REF!</v>
      </c>
    </row>
    <row r="1913" spans="4:45" ht="19.5" thickTop="1" thickBot="1" x14ac:dyDescent="0.25">
      <c r="D1913" s="1" t="str">
        <f t="shared" si="550"/>
        <v/>
      </c>
      <c r="E1913" s="1" t="str">
        <f t="shared" si="551"/>
        <v/>
      </c>
      <c r="K1913" s="19" t="str">
        <f t="shared" si="538"/>
        <v/>
      </c>
      <c r="L1913" s="19">
        <f t="shared" si="548"/>
        <v>10000</v>
      </c>
      <c r="M1913" s="22" t="str">
        <f>TRIM(Data!$N1910)</f>
        <v>Lemon Honey</v>
      </c>
      <c r="N1913" s="22" t="str">
        <f>TRIM(Data!$A1910)</f>
        <v>Lemon Honey</v>
      </c>
      <c r="O1913" s="23">
        <f>IF(Data!$B1910=0,"",Data!$B1910)</f>
        <v>1972</v>
      </c>
      <c r="P1913" s="19" t="str">
        <f>IF(Data!$C1910=0,"",Data!$C1910)</f>
        <v>1</v>
      </c>
      <c r="Q1913" s="23" t="str">
        <f>IF($M1913="","",Data!$E1910)</f>
        <v>M</v>
      </c>
      <c r="R1913" s="23" t="str">
        <f t="shared" si="539"/>
        <v>M</v>
      </c>
      <c r="S1913" s="23" t="str">
        <f t="shared" si="540"/>
        <v>M</v>
      </c>
      <c r="T1913" s="19" t="str">
        <f>IF(Data!$F1910=0,"",Data!$F1910)</f>
        <v/>
      </c>
      <c r="U1913" s="19" t="str">
        <f>IF(Data!$G1910=0,"",Data!$G1910)</f>
        <v>FD</v>
      </c>
      <c r="V1913" s="19" t="str">
        <f>IF(Data!$D1910=0,"",Data!$D1910)</f>
        <v/>
      </c>
      <c r="W1913" s="19" t="str">
        <f>Data!$H1910</f>
        <v>Japonica</v>
      </c>
      <c r="Y1913" s="41" t="e">
        <f t="shared" si="535"/>
        <v>#REF!</v>
      </c>
      <c r="Z1913" s="8">
        <f t="shared" si="541"/>
        <v>10000</v>
      </c>
      <c r="AA1913" s="8" t="str">
        <f t="shared" si="542"/>
        <v>Lemon Honey</v>
      </c>
      <c r="AB1913" s="8" t="str">
        <f t="shared" si="543"/>
        <v>M</v>
      </c>
      <c r="AC1913" s="8" t="str">
        <f t="shared" si="544"/>
        <v/>
      </c>
      <c r="AD1913" s="8" t="str">
        <f t="shared" si="549"/>
        <v>FD</v>
      </c>
      <c r="AE1913" s="8" t="str">
        <f t="shared" si="545"/>
        <v/>
      </c>
      <c r="AF1913" s="5">
        <f t="shared" si="546"/>
        <v>1972</v>
      </c>
      <c r="AG1913" s="46">
        <v>1910</v>
      </c>
      <c r="AH1913" s="47" t="str">
        <f t="shared" si="536"/>
        <v/>
      </c>
      <c r="AI1913" s="48" t="str">
        <f t="shared" si="537"/>
        <v/>
      </c>
      <c r="AK1913" s="22" t="e">
        <f>TRIM(#REF!)</f>
        <v>#REF!</v>
      </c>
      <c r="AL1913" s="23" t="e">
        <f>IF(#REF!=0,"",#REF!)</f>
        <v>#REF!</v>
      </c>
      <c r="AM1913" s="19" t="e">
        <f>IF(#REF!=0,"",#REF!)</f>
        <v>#REF!</v>
      </c>
      <c r="AN1913" s="23" t="e">
        <f>IF($AK1913="","",#REF!)</f>
        <v>#REF!</v>
      </c>
      <c r="AO1913" s="23" t="e">
        <f t="shared" si="547"/>
        <v>#REF!</v>
      </c>
      <c r="AP1913" s="19" t="e">
        <f>IF(#REF!=0,"",#REF!)</f>
        <v>#REF!</v>
      </c>
      <c r="AQ1913" s="19" t="e">
        <f>IF(#REF!=0,"",#REF!)</f>
        <v>#REF!</v>
      </c>
      <c r="AR1913" s="19" t="e">
        <f>IF(#REF!=0,"",#REF!)</f>
        <v>#REF!</v>
      </c>
      <c r="AS1913" s="19" t="e">
        <f>#REF!</f>
        <v>#REF!</v>
      </c>
    </row>
    <row r="1914" spans="4:45" ht="19.5" thickTop="1" thickBot="1" x14ac:dyDescent="0.25">
      <c r="D1914" s="1" t="str">
        <f t="shared" si="550"/>
        <v/>
      </c>
      <c r="E1914" s="1" t="str">
        <f t="shared" si="551"/>
        <v/>
      </c>
      <c r="K1914" s="19" t="str">
        <f t="shared" si="538"/>
        <v/>
      </c>
      <c r="L1914" s="19">
        <f t="shared" si="548"/>
        <v>10000</v>
      </c>
      <c r="M1914" s="22" t="str">
        <f>TRIM(Data!$N1911)</f>
        <v>Lemon Twist</v>
      </c>
      <c r="N1914" s="22" t="str">
        <f>TRIM(Data!$A1911)</f>
        <v>Lemon Twist (H)</v>
      </c>
      <c r="O1914" s="23">
        <f>IF(Data!$B1911=0,"",Data!$B1911)</f>
        <v>1996</v>
      </c>
      <c r="P1914" s="19" t="str">
        <f>IF(Data!$C1911=0,"",Data!$C1911)</f>
        <v>1</v>
      </c>
      <c r="Q1914" s="23" t="str">
        <f>IF($M1914="","",Data!$E1911)</f>
        <v>M</v>
      </c>
      <c r="R1914" s="23" t="str">
        <f t="shared" si="539"/>
        <v>M</v>
      </c>
      <c r="S1914" s="23" t="str">
        <f t="shared" si="540"/>
        <v>M</v>
      </c>
      <c r="T1914" s="19" t="str">
        <f>IF(Data!$F1911=0,"",Data!$F1911)</f>
        <v/>
      </c>
      <c r="U1914" s="19" t="str">
        <f>IF(Data!$G1911=0,"",Data!$G1911)</f>
        <v/>
      </c>
      <c r="V1914" s="19" t="str">
        <f>IF(Data!$D1911=0,"",Data!$D1911)</f>
        <v/>
      </c>
      <c r="W1914" s="19" t="str">
        <f>Data!$H1911</f>
        <v>NRH</v>
      </c>
      <c r="Y1914" s="41" t="e">
        <f t="shared" si="535"/>
        <v>#REF!</v>
      </c>
      <c r="Z1914" s="8">
        <f t="shared" si="541"/>
        <v>10000</v>
      </c>
      <c r="AA1914" s="8" t="str">
        <f t="shared" si="542"/>
        <v>Lemon Twist</v>
      </c>
      <c r="AB1914" s="8" t="str">
        <f t="shared" si="543"/>
        <v>M</v>
      </c>
      <c r="AC1914" s="8" t="str">
        <f t="shared" si="544"/>
        <v/>
      </c>
      <c r="AD1914" s="8" t="str">
        <f t="shared" si="549"/>
        <v/>
      </c>
      <c r="AE1914" s="8" t="str">
        <f t="shared" si="545"/>
        <v/>
      </c>
      <c r="AF1914" s="5">
        <f t="shared" si="546"/>
        <v>1996</v>
      </c>
      <c r="AG1914" s="46">
        <v>1911</v>
      </c>
      <c r="AH1914" s="47" t="str">
        <f t="shared" si="536"/>
        <v/>
      </c>
      <c r="AI1914" s="48" t="str">
        <f t="shared" si="537"/>
        <v/>
      </c>
      <c r="AK1914" s="22" t="e">
        <f>TRIM(#REF!)</f>
        <v>#REF!</v>
      </c>
      <c r="AL1914" s="23" t="e">
        <f>IF(#REF!=0,"",#REF!)</f>
        <v>#REF!</v>
      </c>
      <c r="AM1914" s="19" t="e">
        <f>IF(#REF!=0,"",#REF!)</f>
        <v>#REF!</v>
      </c>
      <c r="AN1914" s="23" t="e">
        <f>IF($AK1914="","",#REF!)</f>
        <v>#REF!</v>
      </c>
      <c r="AO1914" s="23" t="e">
        <f t="shared" si="547"/>
        <v>#REF!</v>
      </c>
      <c r="AP1914" s="19" t="e">
        <f>IF(#REF!=0,"",#REF!)</f>
        <v>#REF!</v>
      </c>
      <c r="AQ1914" s="19" t="e">
        <f>IF(#REF!=0,"",#REF!)</f>
        <v>#REF!</v>
      </c>
      <c r="AR1914" s="19" t="e">
        <f>IF(#REF!=0,"",#REF!)</f>
        <v>#REF!</v>
      </c>
      <c r="AS1914" s="19" t="e">
        <f>#REF!</f>
        <v>#REF!</v>
      </c>
    </row>
    <row r="1915" spans="4:45" ht="19.5" thickTop="1" thickBot="1" x14ac:dyDescent="0.25">
      <c r="D1915" s="1" t="str">
        <f t="shared" si="550"/>
        <v/>
      </c>
      <c r="E1915" s="1" t="str">
        <f t="shared" si="551"/>
        <v/>
      </c>
      <c r="K1915" s="19" t="str">
        <f t="shared" si="538"/>
        <v/>
      </c>
      <c r="L1915" s="19">
        <f t="shared" si="548"/>
        <v>10000</v>
      </c>
      <c r="M1915" s="22" t="str">
        <f>TRIM(Data!$N1912)</f>
        <v>Lena Jackson</v>
      </c>
      <c r="N1915" s="22" t="str">
        <f>TRIM(Data!$A1912)</f>
        <v>Lena Jackson</v>
      </c>
      <c r="O1915" s="23">
        <f>IF(Data!$B1912=0,"",Data!$B1912)</f>
        <v>1949</v>
      </c>
      <c r="P1915" s="19" t="str">
        <f>IF(Data!$C1912=0,"",Data!$C1912)</f>
        <v>1</v>
      </c>
      <c r="Q1915" s="23" t="str">
        <f>IF($M1915="","",Data!$E1912)</f>
        <v>M</v>
      </c>
      <c r="R1915" s="23" t="str">
        <f t="shared" si="539"/>
        <v>M</v>
      </c>
      <c r="S1915" s="23" t="str">
        <f t="shared" si="540"/>
        <v>M</v>
      </c>
      <c r="T1915" s="19" t="str">
        <f>IF(Data!$F1912=0,"",Data!$F1912)</f>
        <v/>
      </c>
      <c r="U1915" s="19" t="str">
        <f>IF(Data!$G1912=0,"",Data!$G1912)</f>
        <v/>
      </c>
      <c r="V1915" s="19" t="str">
        <f>IF(Data!$D1912=0,"",Data!$D1912)</f>
        <v/>
      </c>
      <c r="W1915" s="19" t="str">
        <f>Data!$H1912</f>
        <v>Japonica</v>
      </c>
      <c r="Y1915" s="41" t="e">
        <f t="shared" si="535"/>
        <v>#REF!</v>
      </c>
      <c r="Z1915" s="8">
        <f t="shared" si="541"/>
        <v>10000</v>
      </c>
      <c r="AA1915" s="8" t="str">
        <f t="shared" si="542"/>
        <v>Lena Jackson</v>
      </c>
      <c r="AB1915" s="8" t="str">
        <f t="shared" si="543"/>
        <v>M</v>
      </c>
      <c r="AC1915" s="8" t="str">
        <f t="shared" si="544"/>
        <v/>
      </c>
      <c r="AD1915" s="8" t="str">
        <f t="shared" si="549"/>
        <v/>
      </c>
      <c r="AE1915" s="8" t="str">
        <f t="shared" si="545"/>
        <v/>
      </c>
      <c r="AF1915" s="5">
        <f t="shared" si="546"/>
        <v>1949</v>
      </c>
      <c r="AG1915" s="46">
        <v>1912</v>
      </c>
      <c r="AH1915" s="47" t="str">
        <f t="shared" si="536"/>
        <v/>
      </c>
      <c r="AI1915" s="48" t="str">
        <f t="shared" si="537"/>
        <v/>
      </c>
      <c r="AK1915" s="22" t="e">
        <f>TRIM(#REF!)</f>
        <v>#REF!</v>
      </c>
      <c r="AL1915" s="23" t="e">
        <f>IF(#REF!=0,"",#REF!)</f>
        <v>#REF!</v>
      </c>
      <c r="AM1915" s="19" t="e">
        <f>IF(#REF!=0,"",#REF!)</f>
        <v>#REF!</v>
      </c>
      <c r="AN1915" s="23" t="e">
        <f>IF($AK1915="","",#REF!)</f>
        <v>#REF!</v>
      </c>
      <c r="AO1915" s="23" t="e">
        <f t="shared" si="547"/>
        <v>#REF!</v>
      </c>
      <c r="AP1915" s="19" t="e">
        <f>IF(#REF!=0,"",#REF!)</f>
        <v>#REF!</v>
      </c>
      <c r="AQ1915" s="19" t="e">
        <f>IF(#REF!=0,"",#REF!)</f>
        <v>#REF!</v>
      </c>
      <c r="AR1915" s="19" t="e">
        <f>IF(#REF!=0,"",#REF!)</f>
        <v>#REF!</v>
      </c>
      <c r="AS1915" s="19" t="e">
        <f>#REF!</f>
        <v>#REF!</v>
      </c>
    </row>
    <row r="1916" spans="4:45" ht="19.5" thickTop="1" thickBot="1" x14ac:dyDescent="0.25">
      <c r="D1916" s="1" t="str">
        <f t="shared" si="550"/>
        <v/>
      </c>
      <c r="E1916" s="1" t="str">
        <f t="shared" si="551"/>
        <v/>
      </c>
      <c r="K1916" s="19" t="str">
        <f t="shared" si="538"/>
        <v/>
      </c>
      <c r="L1916" s="19">
        <f t="shared" si="548"/>
        <v>10000</v>
      </c>
      <c r="M1916" s="22" t="str">
        <f>TRIM(Data!$N1913)</f>
        <v>Leon Silver's Dream</v>
      </c>
      <c r="N1916" s="22" t="str">
        <f>TRIM(Data!$A1913)</f>
        <v>Leon Silver's Dream</v>
      </c>
      <c r="O1916" s="23">
        <f>IF(Data!$B1913=0,"",Data!$B1913)</f>
        <v>2022</v>
      </c>
      <c r="P1916" s="19" t="str">
        <f>IF(Data!$C1913=0,"",Data!$C1913)</f>
        <v>1</v>
      </c>
      <c r="Q1916" s="23" t="str">
        <f>IF($M1916="","",Data!$E1913)</f>
        <v>L</v>
      </c>
      <c r="R1916" s="23" t="str">
        <f t="shared" si="539"/>
        <v>L</v>
      </c>
      <c r="S1916" s="23" t="str">
        <f t="shared" si="540"/>
        <v>L</v>
      </c>
      <c r="T1916" s="19" t="str">
        <f>IF(Data!$F1913=0,"",Data!$F1913)</f>
        <v/>
      </c>
      <c r="U1916" s="19" t="str">
        <f>IF(Data!$G1913=0,"",Data!$G1913)</f>
        <v/>
      </c>
      <c r="V1916" s="19" t="str">
        <f>IF(Data!$D1913=0,"",Data!$D1913)</f>
        <v/>
      </c>
      <c r="W1916" s="19" t="str">
        <f>Data!$H1913</f>
        <v>Japonica</v>
      </c>
      <c r="Y1916" s="41" t="e">
        <f t="shared" si="535"/>
        <v>#REF!</v>
      </c>
      <c r="Z1916" s="8">
        <f t="shared" si="541"/>
        <v>10000</v>
      </c>
      <c r="AA1916" s="8" t="str">
        <f t="shared" si="542"/>
        <v>Leon Silver's Dream</v>
      </c>
      <c r="AB1916" s="8" t="str">
        <f t="shared" si="543"/>
        <v>L</v>
      </c>
      <c r="AC1916" s="8" t="str">
        <f t="shared" si="544"/>
        <v/>
      </c>
      <c r="AD1916" s="8" t="str">
        <f t="shared" si="549"/>
        <v/>
      </c>
      <c r="AE1916" s="8" t="str">
        <f t="shared" si="545"/>
        <v/>
      </c>
      <c r="AF1916" s="5">
        <f t="shared" si="546"/>
        <v>2022</v>
      </c>
      <c r="AG1916" s="46">
        <v>1913</v>
      </c>
      <c r="AH1916" s="47" t="str">
        <f t="shared" si="536"/>
        <v/>
      </c>
      <c r="AI1916" s="48" t="str">
        <f t="shared" si="537"/>
        <v/>
      </c>
      <c r="AK1916" s="22" t="e">
        <f>TRIM(#REF!)</f>
        <v>#REF!</v>
      </c>
      <c r="AL1916" s="23" t="e">
        <f>IF(#REF!=0,"",#REF!)</f>
        <v>#REF!</v>
      </c>
      <c r="AM1916" s="19" t="e">
        <f>IF(#REF!=0,"",#REF!)</f>
        <v>#REF!</v>
      </c>
      <c r="AN1916" s="23" t="e">
        <f>IF($AK1916="","",#REF!)</f>
        <v>#REF!</v>
      </c>
      <c r="AO1916" s="23" t="e">
        <f t="shared" si="547"/>
        <v>#REF!</v>
      </c>
      <c r="AP1916" s="19" t="e">
        <f>IF(#REF!=0,"",#REF!)</f>
        <v>#REF!</v>
      </c>
      <c r="AQ1916" s="19" t="e">
        <f>IF(#REF!=0,"",#REF!)</f>
        <v>#REF!</v>
      </c>
      <c r="AR1916" s="19" t="e">
        <f>IF(#REF!=0,"",#REF!)</f>
        <v>#REF!</v>
      </c>
      <c r="AS1916" s="19" t="e">
        <f>#REF!</f>
        <v>#REF!</v>
      </c>
    </row>
    <row r="1917" spans="4:45" ht="19.5" thickTop="1" thickBot="1" x14ac:dyDescent="0.25">
      <c r="D1917" s="1" t="str">
        <f t="shared" si="550"/>
        <v/>
      </c>
      <c r="E1917" s="1" t="str">
        <f t="shared" si="551"/>
        <v/>
      </c>
      <c r="K1917" s="19" t="str">
        <f t="shared" si="538"/>
        <v/>
      </c>
      <c r="L1917" s="19">
        <f t="shared" si="548"/>
        <v>10000</v>
      </c>
      <c r="M1917" s="22" t="str">
        <f>TRIM(Data!$N1914)</f>
        <v>Leona Rish</v>
      </c>
      <c r="N1917" s="22" t="str">
        <f>TRIM(Data!$A1914)</f>
        <v>Leona Rish</v>
      </c>
      <c r="O1917" s="23">
        <f>IF(Data!$B1914=0,"",Data!$B1914)</f>
        <v>1998</v>
      </c>
      <c r="P1917" s="19" t="str">
        <f>IF(Data!$C1914=0,"",Data!$C1914)</f>
        <v/>
      </c>
      <c r="Q1917" s="23" t="str">
        <f>IF($M1917="","",Data!$E1914)</f>
        <v>M</v>
      </c>
      <c r="R1917" s="23" t="str">
        <f t="shared" si="539"/>
        <v>M</v>
      </c>
      <c r="S1917" s="23" t="str">
        <f t="shared" si="540"/>
        <v>M</v>
      </c>
      <c r="T1917" s="19" t="str">
        <f>IF(Data!$F1914=0,"",Data!$F1914)</f>
        <v/>
      </c>
      <c r="U1917" s="19" t="str">
        <f>IF(Data!$G1914=0,"",Data!$G1914)</f>
        <v/>
      </c>
      <c r="V1917" s="19" t="str">
        <f>IF(Data!$D1914=0,"",Data!$D1914)</f>
        <v/>
      </c>
      <c r="W1917" s="19" t="str">
        <f>Data!$H1914</f>
        <v>Japonica</v>
      </c>
      <c r="Y1917" s="41" t="e">
        <f t="shared" si="535"/>
        <v>#REF!</v>
      </c>
      <c r="Z1917" s="8">
        <f t="shared" si="541"/>
        <v>10000</v>
      </c>
      <c r="AA1917" s="8" t="str">
        <f t="shared" si="542"/>
        <v>Leona Rish</v>
      </c>
      <c r="AB1917" s="8" t="str">
        <f t="shared" si="543"/>
        <v>M</v>
      </c>
      <c r="AC1917" s="8" t="str">
        <f t="shared" si="544"/>
        <v/>
      </c>
      <c r="AD1917" s="8" t="str">
        <f t="shared" si="549"/>
        <v/>
      </c>
      <c r="AE1917" s="8" t="str">
        <f t="shared" si="545"/>
        <v/>
      </c>
      <c r="AF1917" s="5">
        <f t="shared" si="546"/>
        <v>1998</v>
      </c>
      <c r="AG1917" s="46">
        <v>1914</v>
      </c>
      <c r="AH1917" s="47" t="str">
        <f t="shared" si="536"/>
        <v/>
      </c>
      <c r="AI1917" s="48" t="str">
        <f t="shared" si="537"/>
        <v/>
      </c>
      <c r="AK1917" s="22" t="e">
        <f>TRIM(#REF!)</f>
        <v>#REF!</v>
      </c>
      <c r="AL1917" s="23" t="e">
        <f>IF(#REF!=0,"",#REF!)</f>
        <v>#REF!</v>
      </c>
      <c r="AM1917" s="19" t="e">
        <f>IF(#REF!=0,"",#REF!)</f>
        <v>#REF!</v>
      </c>
      <c r="AN1917" s="23" t="e">
        <f>IF($AK1917="","",#REF!)</f>
        <v>#REF!</v>
      </c>
      <c r="AO1917" s="23" t="e">
        <f t="shared" si="547"/>
        <v>#REF!</v>
      </c>
      <c r="AP1917" s="19" t="e">
        <f>IF(#REF!=0,"",#REF!)</f>
        <v>#REF!</v>
      </c>
      <c r="AQ1917" s="19" t="e">
        <f>IF(#REF!=0,"",#REF!)</f>
        <v>#REF!</v>
      </c>
      <c r="AR1917" s="19" t="e">
        <f>IF(#REF!=0,"",#REF!)</f>
        <v>#REF!</v>
      </c>
      <c r="AS1917" s="19" t="e">
        <f>#REF!</f>
        <v>#REF!</v>
      </c>
    </row>
    <row r="1918" spans="4:45" ht="19.5" thickTop="1" thickBot="1" x14ac:dyDescent="0.25">
      <c r="D1918" s="1" t="str">
        <f t="shared" si="550"/>
        <v/>
      </c>
      <c r="E1918" s="1" t="str">
        <f t="shared" si="551"/>
        <v/>
      </c>
      <c r="K1918" s="19" t="str">
        <f t="shared" si="538"/>
        <v/>
      </c>
      <c r="L1918" s="19">
        <f t="shared" si="548"/>
        <v>10000</v>
      </c>
      <c r="M1918" s="22" t="str">
        <f>TRIM(Data!$N1915)</f>
        <v>Leona Willsey</v>
      </c>
      <c r="N1918" s="22" t="str">
        <f>TRIM(Data!$A1915)</f>
        <v>Leona Willsey</v>
      </c>
      <c r="O1918" s="23">
        <f>IF(Data!$B1915=0,"",Data!$B1915)</f>
        <v>1966</v>
      </c>
      <c r="P1918" s="19" t="str">
        <f>IF(Data!$C1915=0,"",Data!$C1915)</f>
        <v>1</v>
      </c>
      <c r="Q1918" s="23" t="str">
        <f>IF($M1918="","",Data!$E1915)</f>
        <v>L</v>
      </c>
      <c r="R1918" s="23" t="str">
        <f t="shared" si="539"/>
        <v>L</v>
      </c>
      <c r="S1918" s="23" t="str">
        <f t="shared" si="540"/>
        <v>L</v>
      </c>
      <c r="T1918" s="19" t="str">
        <f>IF(Data!$F1915=0,"",Data!$F1915)</f>
        <v>WHITE</v>
      </c>
      <c r="U1918" s="19" t="str">
        <f>IF(Data!$G1915=0,"",Data!$G1915)</f>
        <v/>
      </c>
      <c r="V1918" s="19" t="str">
        <f>IF(Data!$D1915=0,"",Data!$D1915)</f>
        <v/>
      </c>
      <c r="W1918" s="19" t="str">
        <f>Data!$H1915</f>
        <v>Japonica</v>
      </c>
      <c r="Y1918" s="41" t="e">
        <f t="shared" si="535"/>
        <v>#REF!</v>
      </c>
      <c r="Z1918" s="8">
        <f t="shared" si="541"/>
        <v>10000</v>
      </c>
      <c r="AA1918" s="8" t="str">
        <f t="shared" si="542"/>
        <v>Leona Willsey</v>
      </c>
      <c r="AB1918" s="8" t="str">
        <f t="shared" si="543"/>
        <v>L</v>
      </c>
      <c r="AC1918" s="8" t="str">
        <f t="shared" si="544"/>
        <v>WHITE</v>
      </c>
      <c r="AD1918" s="8" t="str">
        <f t="shared" si="549"/>
        <v/>
      </c>
      <c r="AE1918" s="8" t="str">
        <f t="shared" si="545"/>
        <v/>
      </c>
      <c r="AF1918" s="5">
        <f t="shared" si="546"/>
        <v>1966</v>
      </c>
      <c r="AG1918" s="46">
        <v>1915</v>
      </c>
      <c r="AH1918" s="47" t="str">
        <f t="shared" si="536"/>
        <v/>
      </c>
      <c r="AI1918" s="48" t="str">
        <f t="shared" si="537"/>
        <v/>
      </c>
      <c r="AK1918" s="22" t="e">
        <f>TRIM(#REF!)</f>
        <v>#REF!</v>
      </c>
      <c r="AL1918" s="23" t="e">
        <f>IF(#REF!=0,"",#REF!)</f>
        <v>#REF!</v>
      </c>
      <c r="AM1918" s="19" t="e">
        <f>IF(#REF!=0,"",#REF!)</f>
        <v>#REF!</v>
      </c>
      <c r="AN1918" s="23" t="e">
        <f>IF($AK1918="","",#REF!)</f>
        <v>#REF!</v>
      </c>
      <c r="AO1918" s="23" t="e">
        <f t="shared" si="547"/>
        <v>#REF!</v>
      </c>
      <c r="AP1918" s="19" t="e">
        <f>IF(#REF!=0,"",#REF!)</f>
        <v>#REF!</v>
      </c>
      <c r="AQ1918" s="19" t="e">
        <f>IF(#REF!=0,"",#REF!)</f>
        <v>#REF!</v>
      </c>
      <c r="AR1918" s="19" t="e">
        <f>IF(#REF!=0,"",#REF!)</f>
        <v>#REF!</v>
      </c>
      <c r="AS1918" s="19" t="e">
        <f>#REF!</f>
        <v>#REF!</v>
      </c>
    </row>
    <row r="1919" spans="4:45" ht="19.5" thickTop="1" thickBot="1" x14ac:dyDescent="0.25">
      <c r="D1919" s="1" t="str">
        <f t="shared" si="550"/>
        <v/>
      </c>
      <c r="E1919" s="1" t="str">
        <f t="shared" si="551"/>
        <v/>
      </c>
      <c r="K1919" s="19" t="str">
        <f t="shared" si="538"/>
        <v/>
      </c>
      <c r="L1919" s="19">
        <f t="shared" si="548"/>
        <v>10000</v>
      </c>
      <c r="M1919" s="22" t="str">
        <f>TRIM(Data!$N1916)</f>
        <v>Leone Summerson</v>
      </c>
      <c r="N1919" s="22" t="str">
        <f>TRIM(Data!$A1916)</f>
        <v>Leone Summerson</v>
      </c>
      <c r="O1919" s="23">
        <f>IF(Data!$B1916=0,"",Data!$B1916)</f>
        <v>1995</v>
      </c>
      <c r="P1919" s="19" t="str">
        <f>IF(Data!$C1916=0,"",Data!$C1916)</f>
        <v>1</v>
      </c>
      <c r="Q1919" s="23" t="str">
        <f>IF($M1919="","",Data!$E1916)</f>
        <v>L-VL</v>
      </c>
      <c r="R1919" s="23" t="str">
        <f t="shared" si="539"/>
        <v>L</v>
      </c>
      <c r="S1919" s="23" t="str">
        <f t="shared" si="540"/>
        <v>L</v>
      </c>
      <c r="T1919" s="19" t="str">
        <f>IF(Data!$F1916=0,"",Data!$F1916)</f>
        <v>WHITE</v>
      </c>
      <c r="U1919" s="19" t="str">
        <f>IF(Data!$G1916=0,"",Data!$G1916)</f>
        <v/>
      </c>
      <c r="V1919" s="19" t="str">
        <f>IF(Data!$D1916=0,"",Data!$D1916)</f>
        <v/>
      </c>
      <c r="W1919" s="19" t="str">
        <f>Data!$H1916</f>
        <v>Japonica</v>
      </c>
      <c r="Y1919" s="41" t="e">
        <f t="shared" si="535"/>
        <v>#REF!</v>
      </c>
      <c r="Z1919" s="8">
        <f t="shared" si="541"/>
        <v>10000</v>
      </c>
      <c r="AA1919" s="8" t="str">
        <f t="shared" si="542"/>
        <v>Leone Summerson</v>
      </c>
      <c r="AB1919" s="8" t="str">
        <f t="shared" si="543"/>
        <v>L</v>
      </c>
      <c r="AC1919" s="8" t="str">
        <f t="shared" si="544"/>
        <v>WHITE</v>
      </c>
      <c r="AD1919" s="8" t="str">
        <f t="shared" si="549"/>
        <v/>
      </c>
      <c r="AE1919" s="8" t="str">
        <f t="shared" si="545"/>
        <v/>
      </c>
      <c r="AF1919" s="5">
        <f t="shared" si="546"/>
        <v>1995</v>
      </c>
      <c r="AG1919" s="46">
        <v>1916</v>
      </c>
      <c r="AH1919" s="47" t="str">
        <f t="shared" si="536"/>
        <v/>
      </c>
      <c r="AI1919" s="48" t="str">
        <f t="shared" si="537"/>
        <v/>
      </c>
      <c r="AK1919" s="22" t="e">
        <f>TRIM(#REF!)</f>
        <v>#REF!</v>
      </c>
      <c r="AL1919" s="23" t="e">
        <f>IF(#REF!=0,"",#REF!)</f>
        <v>#REF!</v>
      </c>
      <c r="AM1919" s="19" t="e">
        <f>IF(#REF!=0,"",#REF!)</f>
        <v>#REF!</v>
      </c>
      <c r="AN1919" s="23" t="e">
        <f>IF($AK1919="","",#REF!)</f>
        <v>#REF!</v>
      </c>
      <c r="AO1919" s="23" t="e">
        <f t="shared" si="547"/>
        <v>#REF!</v>
      </c>
      <c r="AP1919" s="19" t="e">
        <f>IF(#REF!=0,"",#REF!)</f>
        <v>#REF!</v>
      </c>
      <c r="AQ1919" s="19" t="e">
        <f>IF(#REF!=0,"",#REF!)</f>
        <v>#REF!</v>
      </c>
      <c r="AR1919" s="19" t="e">
        <f>IF(#REF!=0,"",#REF!)</f>
        <v>#REF!</v>
      </c>
      <c r="AS1919" s="19" t="e">
        <f>#REF!</f>
        <v>#REF!</v>
      </c>
    </row>
    <row r="1920" spans="4:45" ht="19.5" thickTop="1" thickBot="1" x14ac:dyDescent="0.25">
      <c r="D1920" s="1" t="str">
        <f t="shared" si="550"/>
        <v/>
      </c>
      <c r="E1920" s="1" t="str">
        <f t="shared" si="551"/>
        <v/>
      </c>
      <c r="K1920" s="19" t="str">
        <f t="shared" si="538"/>
        <v/>
      </c>
      <c r="L1920" s="19">
        <f t="shared" si="548"/>
        <v>10000</v>
      </c>
      <c r="M1920" s="22" t="str">
        <f>TRIM(Data!$N1917)</f>
        <v>Leonora Novick</v>
      </c>
      <c r="N1920" s="22" t="str">
        <f>TRIM(Data!$A1917)</f>
        <v>Leonora Novick</v>
      </c>
      <c r="O1920" s="23">
        <f>IF(Data!$B1917=0,"",Data!$B1917)</f>
        <v>1968</v>
      </c>
      <c r="P1920" s="19" t="str">
        <f>IF(Data!$C1917=0,"",Data!$C1917)</f>
        <v>1</v>
      </c>
      <c r="Q1920" s="23" t="str">
        <f>IF($M1920="","",Data!$E1917)</f>
        <v>L-VL</v>
      </c>
      <c r="R1920" s="23" t="str">
        <f t="shared" si="539"/>
        <v>L</v>
      </c>
      <c r="S1920" s="23" t="str">
        <f t="shared" si="540"/>
        <v>L</v>
      </c>
      <c r="T1920" s="19" t="str">
        <f>IF(Data!$F1917=0,"",Data!$F1917)</f>
        <v>WHITE</v>
      </c>
      <c r="U1920" s="19" t="str">
        <f>IF(Data!$G1917=0,"",Data!$G1917)</f>
        <v/>
      </c>
      <c r="V1920" s="19" t="str">
        <f>IF(Data!$D1917=0,"",Data!$D1917)</f>
        <v/>
      </c>
      <c r="W1920" s="19" t="str">
        <f>Data!$H1917</f>
        <v>Japonica</v>
      </c>
      <c r="Y1920" s="41" t="e">
        <f t="shared" si="535"/>
        <v>#REF!</v>
      </c>
      <c r="Z1920" s="8">
        <f t="shared" si="541"/>
        <v>10000</v>
      </c>
      <c r="AA1920" s="8" t="str">
        <f t="shared" si="542"/>
        <v>Leonora Novick</v>
      </c>
      <c r="AB1920" s="8" t="str">
        <f t="shared" si="543"/>
        <v>L</v>
      </c>
      <c r="AC1920" s="8" t="str">
        <f t="shared" si="544"/>
        <v>WHITE</v>
      </c>
      <c r="AD1920" s="8" t="str">
        <f t="shared" si="549"/>
        <v/>
      </c>
      <c r="AE1920" s="8" t="str">
        <f t="shared" si="545"/>
        <v/>
      </c>
      <c r="AF1920" s="5">
        <f t="shared" si="546"/>
        <v>1968</v>
      </c>
      <c r="AG1920" s="46">
        <v>1917</v>
      </c>
      <c r="AH1920" s="47" t="str">
        <f t="shared" si="536"/>
        <v/>
      </c>
      <c r="AI1920" s="48" t="str">
        <f t="shared" si="537"/>
        <v/>
      </c>
      <c r="AK1920" s="22" t="e">
        <f>TRIM(#REF!)</f>
        <v>#REF!</v>
      </c>
      <c r="AL1920" s="23" t="e">
        <f>IF(#REF!=0,"",#REF!)</f>
        <v>#REF!</v>
      </c>
      <c r="AM1920" s="19" t="e">
        <f>IF(#REF!=0,"",#REF!)</f>
        <v>#REF!</v>
      </c>
      <c r="AN1920" s="23" t="e">
        <f>IF($AK1920="","",#REF!)</f>
        <v>#REF!</v>
      </c>
      <c r="AO1920" s="23" t="e">
        <f t="shared" si="547"/>
        <v>#REF!</v>
      </c>
      <c r="AP1920" s="19" t="e">
        <f>IF(#REF!=0,"",#REF!)</f>
        <v>#REF!</v>
      </c>
      <c r="AQ1920" s="19" t="e">
        <f>IF(#REF!=0,"",#REF!)</f>
        <v>#REF!</v>
      </c>
      <c r="AR1920" s="19" t="e">
        <f>IF(#REF!=0,"",#REF!)</f>
        <v>#REF!</v>
      </c>
      <c r="AS1920" s="19" t="e">
        <f>#REF!</f>
        <v>#REF!</v>
      </c>
    </row>
    <row r="1921" spans="4:45" ht="19.5" thickTop="1" thickBot="1" x14ac:dyDescent="0.25">
      <c r="D1921" s="1" t="str">
        <f t="shared" si="550"/>
        <v/>
      </c>
      <c r="E1921" s="1" t="str">
        <f t="shared" si="551"/>
        <v/>
      </c>
      <c r="K1921" s="19" t="str">
        <f t="shared" si="538"/>
        <v/>
      </c>
      <c r="L1921" s="19">
        <f t="shared" si="548"/>
        <v>10000</v>
      </c>
      <c r="M1921" s="22" t="str">
        <f>TRIM(Data!$N1918)</f>
        <v>Les Jury</v>
      </c>
      <c r="N1921" s="22" t="str">
        <f>TRIM(Data!$A1918)</f>
        <v>Les Jury (H)</v>
      </c>
      <c r="O1921" s="23">
        <f>IF(Data!$B1918=0,"",Data!$B1918)</f>
        <v>1991</v>
      </c>
      <c r="P1921" s="19" t="str">
        <f>IF(Data!$C1918=0,"",Data!$C1918)</f>
        <v>1</v>
      </c>
      <c r="Q1921" s="23" t="str">
        <f>IF($M1921="","",Data!$E1918)</f>
        <v>M-L</v>
      </c>
      <c r="R1921" s="23" t="str">
        <f t="shared" si="539"/>
        <v>M</v>
      </c>
      <c r="S1921" s="23" t="str">
        <f t="shared" si="540"/>
        <v>M</v>
      </c>
      <c r="T1921" s="19" t="str">
        <f>IF(Data!$F1918=0,"",Data!$F1918)</f>
        <v/>
      </c>
      <c r="U1921" s="19" t="str">
        <f>IF(Data!$G1918=0,"",Data!$G1918)</f>
        <v/>
      </c>
      <c r="V1921" s="19" t="str">
        <f>IF(Data!$D1918=0,"",Data!$D1918)</f>
        <v/>
      </c>
      <c r="W1921" s="19" t="str">
        <f>Data!$H1918</f>
        <v>NRH</v>
      </c>
      <c r="Y1921" s="41" t="e">
        <f t="shared" si="535"/>
        <v>#REF!</v>
      </c>
      <c r="Z1921" s="8">
        <f t="shared" si="541"/>
        <v>10000</v>
      </c>
      <c r="AA1921" s="8" t="str">
        <f t="shared" si="542"/>
        <v>Les Jury</v>
      </c>
      <c r="AB1921" s="8" t="str">
        <f t="shared" si="543"/>
        <v>M</v>
      </c>
      <c r="AC1921" s="8" t="str">
        <f t="shared" si="544"/>
        <v/>
      </c>
      <c r="AD1921" s="8" t="str">
        <f t="shared" si="549"/>
        <v/>
      </c>
      <c r="AE1921" s="8" t="str">
        <f t="shared" si="545"/>
        <v/>
      </c>
      <c r="AF1921" s="5">
        <f t="shared" si="546"/>
        <v>1991</v>
      </c>
      <c r="AG1921" s="46">
        <v>1918</v>
      </c>
      <c r="AH1921" s="47" t="str">
        <f t="shared" si="536"/>
        <v/>
      </c>
      <c r="AI1921" s="48" t="str">
        <f t="shared" si="537"/>
        <v/>
      </c>
      <c r="AK1921" s="22" t="e">
        <f>TRIM(#REF!)</f>
        <v>#REF!</v>
      </c>
      <c r="AL1921" s="23" t="e">
        <f>IF(#REF!=0,"",#REF!)</f>
        <v>#REF!</v>
      </c>
      <c r="AM1921" s="19" t="e">
        <f>IF(#REF!=0,"",#REF!)</f>
        <v>#REF!</v>
      </c>
      <c r="AN1921" s="23" t="e">
        <f>IF($AK1921="","",#REF!)</f>
        <v>#REF!</v>
      </c>
      <c r="AO1921" s="23" t="e">
        <f t="shared" si="547"/>
        <v>#REF!</v>
      </c>
      <c r="AP1921" s="19" t="e">
        <f>IF(#REF!=0,"",#REF!)</f>
        <v>#REF!</v>
      </c>
      <c r="AQ1921" s="19" t="e">
        <f>IF(#REF!=0,"",#REF!)</f>
        <v>#REF!</v>
      </c>
      <c r="AR1921" s="19" t="e">
        <f>IF(#REF!=0,"",#REF!)</f>
        <v>#REF!</v>
      </c>
      <c r="AS1921" s="19" t="e">
        <f>#REF!</f>
        <v>#REF!</v>
      </c>
    </row>
    <row r="1922" spans="4:45" ht="19.5" thickTop="1" thickBot="1" x14ac:dyDescent="0.25">
      <c r="D1922" s="1" t="str">
        <f t="shared" si="550"/>
        <v/>
      </c>
      <c r="E1922" s="1" t="str">
        <f t="shared" si="551"/>
        <v/>
      </c>
      <c r="K1922" s="19" t="str">
        <f t="shared" si="538"/>
        <v/>
      </c>
      <c r="L1922" s="19">
        <f t="shared" si="548"/>
        <v>10000</v>
      </c>
      <c r="M1922" s="22" t="str">
        <f>TRIM(Data!$N1919)</f>
        <v>Les Marbury</v>
      </c>
      <c r="N1922" s="22" t="str">
        <f>TRIM(Data!$A1919)</f>
        <v>Les Marbury</v>
      </c>
      <c r="O1922" s="23">
        <f>IF(Data!$B1919=0,"",Data!$B1919)</f>
        <v>1991</v>
      </c>
      <c r="P1922" s="19" t="str">
        <f>IF(Data!$C1919=0,"",Data!$C1919)</f>
        <v>1</v>
      </c>
      <c r="Q1922" s="23" t="str">
        <f>IF($M1922="","",Data!$E1919)</f>
        <v>S</v>
      </c>
      <c r="R1922" s="23" t="str">
        <f t="shared" si="539"/>
        <v>S</v>
      </c>
      <c r="S1922" s="23" t="str">
        <f t="shared" si="540"/>
        <v>S</v>
      </c>
      <c r="T1922" s="19" t="str">
        <f>IF(Data!$F1919=0,"",Data!$F1919)</f>
        <v/>
      </c>
      <c r="U1922" s="19" t="str">
        <f>IF(Data!$G1919=0,"",Data!$G1919)</f>
        <v>FD</v>
      </c>
      <c r="V1922" s="19" t="str">
        <f>IF(Data!$D1919=0,"",Data!$D1919)</f>
        <v/>
      </c>
      <c r="W1922" s="19" t="str">
        <f>Data!$H1919</f>
        <v>Japonica</v>
      </c>
      <c r="Y1922" s="41" t="e">
        <f t="shared" si="535"/>
        <v>#REF!</v>
      </c>
      <c r="Z1922" s="8">
        <f t="shared" si="541"/>
        <v>10000</v>
      </c>
      <c r="AA1922" s="8" t="str">
        <f t="shared" si="542"/>
        <v>Les Marbury</v>
      </c>
      <c r="AB1922" s="8" t="str">
        <f t="shared" si="543"/>
        <v>S</v>
      </c>
      <c r="AC1922" s="8" t="str">
        <f t="shared" si="544"/>
        <v/>
      </c>
      <c r="AD1922" s="8" t="str">
        <f t="shared" si="549"/>
        <v>FD</v>
      </c>
      <c r="AE1922" s="8" t="str">
        <f t="shared" si="545"/>
        <v/>
      </c>
      <c r="AF1922" s="5">
        <f t="shared" si="546"/>
        <v>1991</v>
      </c>
      <c r="AG1922" s="46">
        <v>1919</v>
      </c>
      <c r="AH1922" s="47" t="str">
        <f t="shared" si="536"/>
        <v/>
      </c>
      <c r="AI1922" s="48" t="str">
        <f t="shared" si="537"/>
        <v/>
      </c>
      <c r="AK1922" s="22" t="e">
        <f>TRIM(#REF!)</f>
        <v>#REF!</v>
      </c>
      <c r="AL1922" s="23" t="e">
        <f>IF(#REF!=0,"",#REF!)</f>
        <v>#REF!</v>
      </c>
      <c r="AM1922" s="19" t="e">
        <f>IF(#REF!=0,"",#REF!)</f>
        <v>#REF!</v>
      </c>
      <c r="AN1922" s="23" t="e">
        <f>IF($AK1922="","",#REF!)</f>
        <v>#REF!</v>
      </c>
      <c r="AO1922" s="23" t="e">
        <f t="shared" si="547"/>
        <v>#REF!</v>
      </c>
      <c r="AP1922" s="19" t="e">
        <f>IF(#REF!=0,"",#REF!)</f>
        <v>#REF!</v>
      </c>
      <c r="AQ1922" s="19" t="e">
        <f>IF(#REF!=0,"",#REF!)</f>
        <v>#REF!</v>
      </c>
      <c r="AR1922" s="19" t="e">
        <f>IF(#REF!=0,"",#REF!)</f>
        <v>#REF!</v>
      </c>
      <c r="AS1922" s="19" t="e">
        <f>#REF!</f>
        <v>#REF!</v>
      </c>
    </row>
    <row r="1923" spans="4:45" ht="19.5" thickTop="1" thickBot="1" x14ac:dyDescent="0.25">
      <c r="D1923" s="1" t="str">
        <f t="shared" si="550"/>
        <v/>
      </c>
      <c r="E1923" s="1" t="str">
        <f t="shared" si="551"/>
        <v/>
      </c>
      <c r="K1923" s="19" t="str">
        <f t="shared" si="538"/>
        <v/>
      </c>
      <c r="L1923" s="19">
        <f t="shared" si="548"/>
        <v>10000</v>
      </c>
      <c r="M1923" s="22" t="str">
        <f>TRIM(Data!$N1920)</f>
        <v>Les Marbury Blush</v>
      </c>
      <c r="N1923" s="22" t="str">
        <f>TRIM(Data!$A1920)</f>
        <v>Les Marbury Blush</v>
      </c>
      <c r="O1923" s="23">
        <f>IF(Data!$B1920=0,"",Data!$B1920)</f>
        <v>2013</v>
      </c>
      <c r="P1923" s="19" t="str">
        <f>IF(Data!$C1920=0,"",Data!$C1920)</f>
        <v>1</v>
      </c>
      <c r="Q1923" s="23" t="str">
        <f>IF($M1923="","",Data!$E1920)</f>
        <v>S</v>
      </c>
      <c r="R1923" s="23" t="str">
        <f t="shared" si="539"/>
        <v>S</v>
      </c>
      <c r="S1923" s="23" t="str">
        <f t="shared" si="540"/>
        <v>S</v>
      </c>
      <c r="T1923" s="19" t="str">
        <f>IF(Data!$F1920=0,"",Data!$F1920)</f>
        <v/>
      </c>
      <c r="U1923" s="19" t="str">
        <f>IF(Data!$G1920=0,"",Data!$G1920)</f>
        <v>FD</v>
      </c>
      <c r="V1923" s="19" t="str">
        <f>IF(Data!$D1920=0,"",Data!$D1920)</f>
        <v/>
      </c>
      <c r="W1923" s="19" t="str">
        <f>Data!$H1920</f>
        <v>Japonica</v>
      </c>
      <c r="Y1923" s="41" t="e">
        <f t="shared" si="535"/>
        <v>#REF!</v>
      </c>
      <c r="Z1923" s="8">
        <f t="shared" si="541"/>
        <v>10000</v>
      </c>
      <c r="AA1923" s="8" t="str">
        <f t="shared" si="542"/>
        <v>Les Marbury Blush</v>
      </c>
      <c r="AB1923" s="8" t="str">
        <f t="shared" si="543"/>
        <v>S</v>
      </c>
      <c r="AC1923" s="8" t="str">
        <f t="shared" si="544"/>
        <v/>
      </c>
      <c r="AD1923" s="8" t="str">
        <f t="shared" si="549"/>
        <v>FD</v>
      </c>
      <c r="AE1923" s="8" t="str">
        <f t="shared" si="545"/>
        <v/>
      </c>
      <c r="AF1923" s="5">
        <f t="shared" si="546"/>
        <v>2013</v>
      </c>
      <c r="AG1923" s="46">
        <v>1920</v>
      </c>
      <c r="AH1923" s="47" t="str">
        <f t="shared" si="536"/>
        <v/>
      </c>
      <c r="AI1923" s="48" t="str">
        <f t="shared" si="537"/>
        <v/>
      </c>
      <c r="AK1923" s="22" t="e">
        <f>TRIM(#REF!)</f>
        <v>#REF!</v>
      </c>
      <c r="AL1923" s="23" t="e">
        <f>IF(#REF!=0,"",#REF!)</f>
        <v>#REF!</v>
      </c>
      <c r="AM1923" s="19" t="e">
        <f>IF(#REF!=0,"",#REF!)</f>
        <v>#REF!</v>
      </c>
      <c r="AN1923" s="23" t="e">
        <f>IF($AK1923="","",#REF!)</f>
        <v>#REF!</v>
      </c>
      <c r="AO1923" s="23" t="e">
        <f t="shared" si="547"/>
        <v>#REF!</v>
      </c>
      <c r="AP1923" s="19" t="e">
        <f>IF(#REF!=0,"",#REF!)</f>
        <v>#REF!</v>
      </c>
      <c r="AQ1923" s="19" t="e">
        <f>IF(#REF!=0,"",#REF!)</f>
        <v>#REF!</v>
      </c>
      <c r="AR1923" s="19" t="e">
        <f>IF(#REF!=0,"",#REF!)</f>
        <v>#REF!</v>
      </c>
      <c r="AS1923" s="19" t="e">
        <f>#REF!</f>
        <v>#REF!</v>
      </c>
    </row>
    <row r="1924" spans="4:45" ht="19.5" thickTop="1" thickBot="1" x14ac:dyDescent="0.25">
      <c r="D1924" s="1" t="str">
        <f t="shared" si="550"/>
        <v/>
      </c>
      <c r="E1924" s="1" t="str">
        <f t="shared" si="551"/>
        <v/>
      </c>
      <c r="K1924" s="19" t="str">
        <f t="shared" si="538"/>
        <v/>
      </c>
      <c r="L1924" s="19">
        <f t="shared" si="548"/>
        <v>10000</v>
      </c>
      <c r="M1924" s="22" t="str">
        <f>TRIM(Data!$N1921)</f>
        <v>Les Marbury Red</v>
      </c>
      <c r="N1924" s="22" t="str">
        <f>TRIM(Data!$A1921)</f>
        <v>Les Marbury Red</v>
      </c>
      <c r="O1924" s="23">
        <f>IF(Data!$B1921=0,"",Data!$B1921)</f>
        <v>1997</v>
      </c>
      <c r="P1924" s="19" t="str">
        <f>IF(Data!$C1921=0,"",Data!$C1921)</f>
        <v>1</v>
      </c>
      <c r="Q1924" s="23" t="str">
        <f>IF($M1924="","",Data!$E1921)</f>
        <v>S</v>
      </c>
      <c r="R1924" s="23" t="str">
        <f t="shared" si="539"/>
        <v>S</v>
      </c>
      <c r="S1924" s="23" t="str">
        <f t="shared" si="540"/>
        <v>S</v>
      </c>
      <c r="T1924" s="19" t="str">
        <f>IF(Data!$F1921=0,"",Data!$F1921)</f>
        <v/>
      </c>
      <c r="U1924" s="19" t="str">
        <f>IF(Data!$G1921=0,"",Data!$G1921)</f>
        <v>FD</v>
      </c>
      <c r="V1924" s="19" t="str">
        <f>IF(Data!$D1921=0,"",Data!$D1921)</f>
        <v/>
      </c>
      <c r="W1924" s="19" t="str">
        <f>Data!$H1921</f>
        <v>Japonica</v>
      </c>
      <c r="Y1924" s="41" t="e">
        <f t="shared" ref="Y1924:Y1987" si="552">RANK(Z1924,Z$4:Z$3653,1)</f>
        <v>#REF!</v>
      </c>
      <c r="Z1924" s="8">
        <f t="shared" si="541"/>
        <v>10000</v>
      </c>
      <c r="AA1924" s="8" t="str">
        <f t="shared" si="542"/>
        <v>Les Marbury Red</v>
      </c>
      <c r="AB1924" s="8" t="str">
        <f t="shared" si="543"/>
        <v>S</v>
      </c>
      <c r="AC1924" s="8" t="str">
        <f t="shared" si="544"/>
        <v/>
      </c>
      <c r="AD1924" s="8" t="str">
        <f t="shared" si="549"/>
        <v>FD</v>
      </c>
      <c r="AE1924" s="8" t="str">
        <f t="shared" si="545"/>
        <v/>
      </c>
      <c r="AF1924" s="5">
        <f t="shared" si="546"/>
        <v>1997</v>
      </c>
      <c r="AG1924" s="46">
        <v>1921</v>
      </c>
      <c r="AH1924" s="47" t="str">
        <f t="shared" ref="AH1924:AH1987" si="553">IF(ISERROR(VLOOKUP($AG1924,$Y$4:$AE$3653,2,FALSE)),"",VLOOKUP($AG1924,$Y$4:$AE$3653,3,FALSE))</f>
        <v/>
      </c>
      <c r="AI1924" s="48" t="str">
        <f t="shared" ref="AI1924:AI1987" si="554">IF(ISERROR(VLOOKUP($AG1924,$Y$4:$AE$3653,2,FALSE)),"",VLOOKUP($AG1924,$Y$4:$AF$3653,8,FALSE))</f>
        <v/>
      </c>
      <c r="AK1924" s="22" t="e">
        <f>TRIM(#REF!)</f>
        <v>#REF!</v>
      </c>
      <c r="AL1924" s="23" t="e">
        <f>IF(#REF!=0,"",#REF!)</f>
        <v>#REF!</v>
      </c>
      <c r="AM1924" s="19" t="e">
        <f>IF(#REF!=0,"",#REF!)</f>
        <v>#REF!</v>
      </c>
      <c r="AN1924" s="23" t="e">
        <f>IF($AK1924="","",#REF!)</f>
        <v>#REF!</v>
      </c>
      <c r="AO1924" s="23" t="e">
        <f t="shared" si="547"/>
        <v>#REF!</v>
      </c>
      <c r="AP1924" s="19" t="e">
        <f>IF(#REF!=0,"",#REF!)</f>
        <v>#REF!</v>
      </c>
      <c r="AQ1924" s="19" t="e">
        <f>IF(#REF!=0,"",#REF!)</f>
        <v>#REF!</v>
      </c>
      <c r="AR1924" s="19" t="e">
        <f>IF(#REF!=0,"",#REF!)</f>
        <v>#REF!</v>
      </c>
      <c r="AS1924" s="19" t="e">
        <f>#REF!</f>
        <v>#REF!</v>
      </c>
    </row>
    <row r="1925" spans="4:45" ht="19.5" thickTop="1" thickBot="1" x14ac:dyDescent="0.25">
      <c r="D1925" s="1" t="str">
        <f t="shared" si="550"/>
        <v/>
      </c>
      <c r="E1925" s="1" t="str">
        <f t="shared" si="551"/>
        <v/>
      </c>
      <c r="K1925" s="19" t="str">
        <f t="shared" ref="K1925:K1988" si="555">IF(L1925=10000,"",RANK(L1925,$L$4:$L$3653,1))</f>
        <v/>
      </c>
      <c r="L1925" s="19">
        <f t="shared" si="548"/>
        <v>10000</v>
      </c>
      <c r="M1925" s="22" t="str">
        <f>TRIM(Data!$N1922)</f>
        <v>Les Rose</v>
      </c>
      <c r="N1925" s="22" t="str">
        <f>TRIM(Data!$A1922)</f>
        <v>Les Rose (R)</v>
      </c>
      <c r="O1925" s="23">
        <f>IF(Data!$B1922=0,"",Data!$B1922)</f>
        <v>2003</v>
      </c>
      <c r="P1925" s="19" t="str">
        <f>IF(Data!$C1922=0,"",Data!$C1922)</f>
        <v/>
      </c>
      <c r="Q1925" s="23" t="str">
        <f>IF($M1925="","",Data!$E1922)</f>
        <v>VL</v>
      </c>
      <c r="R1925" s="23" t="str">
        <f t="shared" ref="R1925:R1988" si="556">IF($M1925="","",IF($Q1925="Min","Min",IF($Q1925="Min-S",IF($J$1=1,"S","Min"),IF(OR($Q1925="S",$Q1925="S-M"),"S",IF(OR($Q1925="M",$Q1925="M-L"),"M",IF(OR($Q1925="L",$Q1925="L-VL"),"L",IF($Q1925="VL","VL")))))))</f>
        <v>VL</v>
      </c>
      <c r="S1925" s="23" t="str">
        <f t="shared" ref="S1925:S1988" si="557">IF($J$1=1,$R1925,$Q1925)</f>
        <v>VL</v>
      </c>
      <c r="T1925" s="19" t="str">
        <f>IF(Data!$F1922=0,"",Data!$F1922)</f>
        <v/>
      </c>
      <c r="U1925" s="19" t="str">
        <f>IF(Data!$G1922=0,"",Data!$G1922)</f>
        <v/>
      </c>
      <c r="V1925" s="19" t="str">
        <f>IF(Data!$D1922=0,"",Data!$D1922)</f>
        <v/>
      </c>
      <c r="W1925" s="19" t="str">
        <f>Data!$H1922</f>
        <v>Reticulata</v>
      </c>
      <c r="Y1925" s="41" t="e">
        <f t="shared" si="552"/>
        <v>#REF!</v>
      </c>
      <c r="Z1925" s="8">
        <f t="shared" ref="Z1925:Z1988" si="558">IF($V1925="ANTIQUE",IF($W1925="Japonica",ROW(),10000),10000)</f>
        <v>10000</v>
      </c>
      <c r="AA1925" s="8" t="str">
        <f t="shared" ref="AA1925:AA1988" si="559">$M1925</f>
        <v>Les Rose</v>
      </c>
      <c r="AB1925" s="8" t="str">
        <f t="shared" ref="AB1925:AB1988" si="560">$R1925</f>
        <v>VL</v>
      </c>
      <c r="AC1925" s="8" t="str">
        <f t="shared" ref="AC1925:AC1988" si="561">$T1925</f>
        <v/>
      </c>
      <c r="AD1925" s="8" t="str">
        <f t="shared" si="549"/>
        <v/>
      </c>
      <c r="AE1925" s="8" t="str">
        <f t="shared" ref="AE1925:AE1988" si="562">$V1925</f>
        <v/>
      </c>
      <c r="AF1925" s="5">
        <f t="shared" ref="AF1925:AF1988" si="563">$O1925</f>
        <v>2003</v>
      </c>
      <c r="AG1925" s="46">
        <v>1922</v>
      </c>
      <c r="AH1925" s="47" t="str">
        <f t="shared" si="553"/>
        <v/>
      </c>
      <c r="AI1925" s="48" t="str">
        <f t="shared" si="554"/>
        <v/>
      </c>
      <c r="AK1925" s="22" t="e">
        <f>TRIM(#REF!)</f>
        <v>#REF!</v>
      </c>
      <c r="AL1925" s="23" t="e">
        <f>IF(#REF!=0,"",#REF!)</f>
        <v>#REF!</v>
      </c>
      <c r="AM1925" s="19" t="e">
        <f>IF(#REF!=0,"",#REF!)</f>
        <v>#REF!</v>
      </c>
      <c r="AN1925" s="23" t="e">
        <f>IF($AK1925="","",#REF!)</f>
        <v>#REF!</v>
      </c>
      <c r="AO1925" s="23" t="e">
        <f t="shared" ref="AO1925:AO1988" si="564">IF($AK1925="","",IF($AN1925="Min","Min",IF($AN1925="Min-S",IF($J$1=1,"S","Min"),IF(OR($AN1925="S",$AN1925="S-M"),"S",IF(OR($AN1925="M",$AN1925="M-L"),"M",IF(OR($AN1925="L",$AN1925="L-VL"),"L",IF($AN1925="VL","VL")))))))</f>
        <v>#REF!</v>
      </c>
      <c r="AP1925" s="19" t="e">
        <f>IF(#REF!=0,"",#REF!)</f>
        <v>#REF!</v>
      </c>
      <c r="AQ1925" s="19" t="e">
        <f>IF(#REF!=0,"",#REF!)</f>
        <v>#REF!</v>
      </c>
      <c r="AR1925" s="19" t="e">
        <f>IF(#REF!=0,"",#REF!)</f>
        <v>#REF!</v>
      </c>
      <c r="AS1925" s="19" t="e">
        <f>#REF!</f>
        <v>#REF!</v>
      </c>
    </row>
    <row r="1926" spans="4:45" ht="19.5" thickTop="1" thickBot="1" x14ac:dyDescent="0.25">
      <c r="D1926" s="1" t="str">
        <f t="shared" si="550"/>
        <v/>
      </c>
      <c r="E1926" s="1" t="str">
        <f t="shared" si="551"/>
        <v/>
      </c>
      <c r="K1926" s="19" t="str">
        <f t="shared" si="555"/>
        <v/>
      </c>
      <c r="L1926" s="19">
        <f t="shared" si="548"/>
        <v>10000</v>
      </c>
      <c r="M1926" s="22" t="str">
        <f>TRIM(Data!$N1923)</f>
        <v>Leslie Ann</v>
      </c>
      <c r="N1926" s="22" t="str">
        <f>TRIM(Data!$A1923)</f>
        <v>Leslie Ann (Sasanqua)</v>
      </c>
      <c r="O1926" s="23">
        <f>IF(Data!$B1923=0,"",Data!$B1923)</f>
        <v>1958</v>
      </c>
      <c r="P1926" s="19" t="str">
        <f>IF(Data!$C1923=0,"",Data!$C1923)</f>
        <v>1</v>
      </c>
      <c r="Q1926" s="23" t="str">
        <f>IF($M1926="","",Data!$E1923)</f>
        <v>S</v>
      </c>
      <c r="R1926" s="23" t="str">
        <f t="shared" si="556"/>
        <v>S</v>
      </c>
      <c r="S1926" s="23" t="str">
        <f t="shared" si="557"/>
        <v>S</v>
      </c>
      <c r="T1926" s="19" t="str">
        <f>IF(Data!$F1923=0,"",Data!$F1923)</f>
        <v/>
      </c>
      <c r="U1926" s="19" t="str">
        <f>IF(Data!$G1923=0,"",Data!$G1923)</f>
        <v/>
      </c>
      <c r="V1926" s="19" t="str">
        <f>IF(Data!$D1923=0,"",Data!$D1923)</f>
        <v/>
      </c>
      <c r="W1926" s="19" t="str">
        <f>Data!$H1923</f>
        <v>Sasanqua</v>
      </c>
      <c r="Y1926" s="41" t="e">
        <f t="shared" si="552"/>
        <v>#REF!</v>
      </c>
      <c r="Z1926" s="8">
        <f t="shared" si="558"/>
        <v>10000</v>
      </c>
      <c r="AA1926" s="8" t="str">
        <f t="shared" si="559"/>
        <v>Leslie Ann</v>
      </c>
      <c r="AB1926" s="8" t="str">
        <f t="shared" si="560"/>
        <v>S</v>
      </c>
      <c r="AC1926" s="8" t="str">
        <f t="shared" si="561"/>
        <v/>
      </c>
      <c r="AD1926" s="8" t="str">
        <f t="shared" si="549"/>
        <v/>
      </c>
      <c r="AE1926" s="8" t="str">
        <f t="shared" si="562"/>
        <v/>
      </c>
      <c r="AF1926" s="5">
        <f t="shared" si="563"/>
        <v>1958</v>
      </c>
      <c r="AG1926" s="46">
        <v>1923</v>
      </c>
      <c r="AH1926" s="47" t="str">
        <f t="shared" si="553"/>
        <v/>
      </c>
      <c r="AI1926" s="48" t="str">
        <f t="shared" si="554"/>
        <v/>
      </c>
      <c r="AK1926" s="22" t="e">
        <f>TRIM(#REF!)</f>
        <v>#REF!</v>
      </c>
      <c r="AL1926" s="23" t="e">
        <f>IF(#REF!=0,"",#REF!)</f>
        <v>#REF!</v>
      </c>
      <c r="AM1926" s="19" t="e">
        <f>IF(#REF!=0,"",#REF!)</f>
        <v>#REF!</v>
      </c>
      <c r="AN1926" s="23" t="e">
        <f>IF($AK1926="","",#REF!)</f>
        <v>#REF!</v>
      </c>
      <c r="AO1926" s="23" t="e">
        <f t="shared" si="564"/>
        <v>#REF!</v>
      </c>
      <c r="AP1926" s="19" t="e">
        <f>IF(#REF!=0,"",#REF!)</f>
        <v>#REF!</v>
      </c>
      <c r="AQ1926" s="19" t="e">
        <f>IF(#REF!=0,"",#REF!)</f>
        <v>#REF!</v>
      </c>
      <c r="AR1926" s="19" t="e">
        <f>IF(#REF!=0,"",#REF!)</f>
        <v>#REF!</v>
      </c>
      <c r="AS1926" s="19" t="e">
        <f>#REF!</f>
        <v>#REF!</v>
      </c>
    </row>
    <row r="1927" spans="4:45" ht="19.5" thickTop="1" thickBot="1" x14ac:dyDescent="0.25">
      <c r="D1927" s="1" t="str">
        <f t="shared" si="550"/>
        <v/>
      </c>
      <c r="E1927" s="1" t="str">
        <f t="shared" si="551"/>
        <v/>
      </c>
      <c r="K1927" s="19" t="str">
        <f t="shared" si="555"/>
        <v/>
      </c>
      <c r="L1927" s="19">
        <f t="shared" si="548"/>
        <v>10000</v>
      </c>
      <c r="M1927" s="22" t="str">
        <f>TRIM(Data!$N1924)</f>
        <v>Leslie Rivett</v>
      </c>
      <c r="N1927" s="22" t="str">
        <f>TRIM(Data!$A1924)</f>
        <v>Leslie Rivett (R)</v>
      </c>
      <c r="O1927" s="23">
        <f>IF(Data!$B1924=0,"",Data!$B1924)</f>
        <v>1984</v>
      </c>
      <c r="P1927" s="19" t="str">
        <f>IF(Data!$C1924=0,"",Data!$C1924)</f>
        <v>1</v>
      </c>
      <c r="Q1927" s="23" t="str">
        <f>IF($M1927="","",Data!$E1924)</f>
        <v>VL</v>
      </c>
      <c r="R1927" s="23" t="str">
        <f t="shared" si="556"/>
        <v>VL</v>
      </c>
      <c r="S1927" s="23" t="str">
        <f t="shared" si="557"/>
        <v>VL</v>
      </c>
      <c r="T1927" s="19" t="str">
        <f>IF(Data!$F1924=0,"",Data!$F1924)</f>
        <v/>
      </c>
      <c r="U1927" s="19" t="str">
        <f>IF(Data!$G1924=0,"",Data!$G1924)</f>
        <v/>
      </c>
      <c r="V1927" s="19" t="str">
        <f>IF(Data!$D1924=0,"",Data!$D1924)</f>
        <v/>
      </c>
      <c r="W1927" s="19" t="str">
        <f>Data!$H1924</f>
        <v>Reticulata</v>
      </c>
      <c r="Y1927" s="41" t="e">
        <f t="shared" si="552"/>
        <v>#REF!</v>
      </c>
      <c r="Z1927" s="8">
        <f t="shared" si="558"/>
        <v>10000</v>
      </c>
      <c r="AA1927" s="8" t="str">
        <f t="shared" si="559"/>
        <v>Leslie Rivett</v>
      </c>
      <c r="AB1927" s="8" t="str">
        <f t="shared" si="560"/>
        <v>VL</v>
      </c>
      <c r="AC1927" s="8" t="str">
        <f t="shared" si="561"/>
        <v/>
      </c>
      <c r="AD1927" s="8" t="str">
        <f t="shared" si="549"/>
        <v/>
      </c>
      <c r="AE1927" s="8" t="str">
        <f t="shared" si="562"/>
        <v/>
      </c>
      <c r="AF1927" s="5">
        <f t="shared" si="563"/>
        <v>1984</v>
      </c>
      <c r="AG1927" s="46">
        <v>1924</v>
      </c>
      <c r="AH1927" s="47" t="str">
        <f t="shared" si="553"/>
        <v/>
      </c>
      <c r="AI1927" s="48" t="str">
        <f t="shared" si="554"/>
        <v/>
      </c>
      <c r="AK1927" s="22" t="e">
        <f>TRIM(#REF!)</f>
        <v>#REF!</v>
      </c>
      <c r="AL1927" s="23" t="e">
        <f>IF(#REF!=0,"",#REF!)</f>
        <v>#REF!</v>
      </c>
      <c r="AM1927" s="19" t="e">
        <f>IF(#REF!=0,"",#REF!)</f>
        <v>#REF!</v>
      </c>
      <c r="AN1927" s="23" t="e">
        <f>IF($AK1927="","",#REF!)</f>
        <v>#REF!</v>
      </c>
      <c r="AO1927" s="23" t="e">
        <f t="shared" si="564"/>
        <v>#REF!</v>
      </c>
      <c r="AP1927" s="19" t="e">
        <f>IF(#REF!=0,"",#REF!)</f>
        <v>#REF!</v>
      </c>
      <c r="AQ1927" s="19" t="e">
        <f>IF(#REF!=0,"",#REF!)</f>
        <v>#REF!</v>
      </c>
      <c r="AR1927" s="19" t="e">
        <f>IF(#REF!=0,"",#REF!)</f>
        <v>#REF!</v>
      </c>
      <c r="AS1927" s="19" t="e">
        <f>#REF!</f>
        <v>#REF!</v>
      </c>
    </row>
    <row r="1928" spans="4:45" ht="19.5" thickTop="1" thickBot="1" x14ac:dyDescent="0.25">
      <c r="D1928" s="1" t="str">
        <f t="shared" si="550"/>
        <v/>
      </c>
      <c r="E1928" s="1" t="str">
        <f t="shared" si="551"/>
        <v/>
      </c>
      <c r="K1928" s="19" t="str">
        <f t="shared" si="555"/>
        <v/>
      </c>
      <c r="L1928" s="19">
        <f t="shared" si="548"/>
        <v>10000</v>
      </c>
      <c r="M1928" s="22" t="str">
        <f>TRIM(Data!$N1925)</f>
        <v>Letitia Schrader</v>
      </c>
      <c r="N1928" s="22" t="str">
        <f>TRIM(Data!$A1925)</f>
        <v>Letitia Schrader</v>
      </c>
      <c r="O1928" s="23">
        <f>IF(Data!$B1925=0,"",Data!$B1925)</f>
        <v>1948</v>
      </c>
      <c r="P1928" s="19" t="str">
        <f>IF(Data!$C1925=0,"",Data!$C1925)</f>
        <v>1</v>
      </c>
      <c r="Q1928" s="23" t="str">
        <f>IF($M1928="","",Data!$E1925)</f>
        <v>M-L</v>
      </c>
      <c r="R1928" s="23" t="str">
        <f t="shared" si="556"/>
        <v>M</v>
      </c>
      <c r="S1928" s="23" t="str">
        <f t="shared" si="557"/>
        <v>M</v>
      </c>
      <c r="T1928" s="19" t="str">
        <f>IF(Data!$F1925=0,"",Data!$F1925)</f>
        <v/>
      </c>
      <c r="U1928" s="19" t="str">
        <f>IF(Data!$G1925=0,"",Data!$G1925)</f>
        <v/>
      </c>
      <c r="V1928" s="19" t="str">
        <f>IF(Data!$D1925=0,"",Data!$D1925)</f>
        <v/>
      </c>
      <c r="W1928" s="19" t="str">
        <f>Data!$H1925</f>
        <v>Japonica</v>
      </c>
      <c r="Y1928" s="41" t="e">
        <f t="shared" si="552"/>
        <v>#REF!</v>
      </c>
      <c r="Z1928" s="8">
        <f t="shared" si="558"/>
        <v>10000</v>
      </c>
      <c r="AA1928" s="8" t="str">
        <f t="shared" si="559"/>
        <v>Letitia Schrader</v>
      </c>
      <c r="AB1928" s="8" t="str">
        <f t="shared" si="560"/>
        <v>M</v>
      </c>
      <c r="AC1928" s="8" t="str">
        <f t="shared" si="561"/>
        <v/>
      </c>
      <c r="AD1928" s="8" t="str">
        <f t="shared" si="549"/>
        <v/>
      </c>
      <c r="AE1928" s="8" t="str">
        <f t="shared" si="562"/>
        <v/>
      </c>
      <c r="AF1928" s="5">
        <f t="shared" si="563"/>
        <v>1948</v>
      </c>
      <c r="AG1928" s="46">
        <v>1925</v>
      </c>
      <c r="AH1928" s="47" t="str">
        <f t="shared" si="553"/>
        <v/>
      </c>
      <c r="AI1928" s="48" t="str">
        <f t="shared" si="554"/>
        <v/>
      </c>
      <c r="AK1928" s="22" t="e">
        <f>TRIM(#REF!)</f>
        <v>#REF!</v>
      </c>
      <c r="AL1928" s="23" t="e">
        <f>IF(#REF!=0,"",#REF!)</f>
        <v>#REF!</v>
      </c>
      <c r="AM1928" s="19" t="e">
        <f>IF(#REF!=0,"",#REF!)</f>
        <v>#REF!</v>
      </c>
      <c r="AN1928" s="23" t="e">
        <f>IF($AK1928="","",#REF!)</f>
        <v>#REF!</v>
      </c>
      <c r="AO1928" s="23" t="e">
        <f t="shared" si="564"/>
        <v>#REF!</v>
      </c>
      <c r="AP1928" s="19" t="e">
        <f>IF(#REF!=0,"",#REF!)</f>
        <v>#REF!</v>
      </c>
      <c r="AQ1928" s="19" t="e">
        <f>IF(#REF!=0,"",#REF!)</f>
        <v>#REF!</v>
      </c>
      <c r="AR1928" s="19" t="e">
        <f>IF(#REF!=0,"",#REF!)</f>
        <v>#REF!</v>
      </c>
      <c r="AS1928" s="19" t="e">
        <f>#REF!</f>
        <v>#REF!</v>
      </c>
    </row>
    <row r="1929" spans="4:45" ht="19.5" thickTop="1" thickBot="1" x14ac:dyDescent="0.25">
      <c r="D1929" s="1" t="str">
        <f t="shared" si="550"/>
        <v/>
      </c>
      <c r="E1929" s="1" t="str">
        <f t="shared" si="551"/>
        <v/>
      </c>
      <c r="K1929" s="19" t="str">
        <f t="shared" si="555"/>
        <v/>
      </c>
      <c r="L1929" s="19">
        <f t="shared" si="548"/>
        <v>10000</v>
      </c>
      <c r="M1929" s="22" t="str">
        <f>TRIM(Data!$N1926)</f>
        <v>Leucantha</v>
      </c>
      <c r="N1929" s="22" t="str">
        <f>TRIM(Data!$A1926)</f>
        <v>Leucantha (Tricolor Siebold White, Waikanoura White)</v>
      </c>
      <c r="O1929" s="23">
        <f>IF(Data!$B1926=0,"",Data!$B1926)</f>
        <v>1937</v>
      </c>
      <c r="P1929" s="19" t="str">
        <f>IF(Data!$C1926=0,"",Data!$C1926)</f>
        <v>1</v>
      </c>
      <c r="Q1929" s="23" t="str">
        <f>IF($M1929="","",Data!$E1926)</f>
        <v>M</v>
      </c>
      <c r="R1929" s="23" t="str">
        <f t="shared" si="556"/>
        <v>M</v>
      </c>
      <c r="S1929" s="23" t="str">
        <f t="shared" si="557"/>
        <v>M</v>
      </c>
      <c r="T1929" s="19" t="str">
        <f>IF(Data!$F1926=0,"",Data!$F1926)</f>
        <v>WHITE</v>
      </c>
      <c r="U1929" s="19" t="str">
        <f>IF(Data!$G1926=0,"",Data!$G1926)</f>
        <v/>
      </c>
      <c r="V1929" s="19" t="str">
        <f>IF(Data!$D1926=0,"",Data!$D1926)</f>
        <v/>
      </c>
      <c r="W1929" s="19" t="str">
        <f>Data!$H1926</f>
        <v>Japonica</v>
      </c>
      <c r="Y1929" s="41" t="e">
        <f t="shared" si="552"/>
        <v>#REF!</v>
      </c>
      <c r="Z1929" s="8">
        <f t="shared" si="558"/>
        <v>10000</v>
      </c>
      <c r="AA1929" s="8" t="str">
        <f t="shared" si="559"/>
        <v>Leucantha</v>
      </c>
      <c r="AB1929" s="8" t="str">
        <f t="shared" si="560"/>
        <v>M</v>
      </c>
      <c r="AC1929" s="8" t="str">
        <f t="shared" si="561"/>
        <v>WHITE</v>
      </c>
      <c r="AD1929" s="8" t="str">
        <f t="shared" si="549"/>
        <v/>
      </c>
      <c r="AE1929" s="8" t="str">
        <f t="shared" si="562"/>
        <v/>
      </c>
      <c r="AF1929" s="5">
        <f t="shared" si="563"/>
        <v>1937</v>
      </c>
      <c r="AG1929" s="46">
        <v>1926</v>
      </c>
      <c r="AH1929" s="47" t="str">
        <f t="shared" si="553"/>
        <v/>
      </c>
      <c r="AI1929" s="48" t="str">
        <f t="shared" si="554"/>
        <v/>
      </c>
      <c r="AK1929" s="22" t="e">
        <f>TRIM(#REF!)</f>
        <v>#REF!</v>
      </c>
      <c r="AL1929" s="23" t="e">
        <f>IF(#REF!=0,"",#REF!)</f>
        <v>#REF!</v>
      </c>
      <c r="AM1929" s="19" t="e">
        <f>IF(#REF!=0,"",#REF!)</f>
        <v>#REF!</v>
      </c>
      <c r="AN1929" s="23" t="e">
        <f>IF($AK1929="","",#REF!)</f>
        <v>#REF!</v>
      </c>
      <c r="AO1929" s="23" t="e">
        <f t="shared" si="564"/>
        <v>#REF!</v>
      </c>
      <c r="AP1929" s="19" t="e">
        <f>IF(#REF!=0,"",#REF!)</f>
        <v>#REF!</v>
      </c>
      <c r="AQ1929" s="19" t="e">
        <f>IF(#REF!=0,"",#REF!)</f>
        <v>#REF!</v>
      </c>
      <c r="AR1929" s="19" t="e">
        <f>IF(#REF!=0,"",#REF!)</f>
        <v>#REF!</v>
      </c>
      <c r="AS1929" s="19" t="e">
        <f>#REF!</f>
        <v>#REF!</v>
      </c>
    </row>
    <row r="1930" spans="4:45" ht="19.5" thickTop="1" thickBot="1" x14ac:dyDescent="0.25">
      <c r="D1930" s="1" t="str">
        <f t="shared" si="550"/>
        <v/>
      </c>
      <c r="E1930" s="1" t="str">
        <f t="shared" si="551"/>
        <v/>
      </c>
      <c r="K1930" s="19" t="str">
        <f t="shared" si="555"/>
        <v/>
      </c>
      <c r="L1930" s="19">
        <f t="shared" si="548"/>
        <v>10000</v>
      </c>
      <c r="M1930" s="22" t="str">
        <f>TRIM(Data!$N1927)</f>
        <v>Lew Fetterman</v>
      </c>
      <c r="N1930" s="22" t="str">
        <f>TRIM(Data!$A1927)</f>
        <v>Lew Fetterman (R)</v>
      </c>
      <c r="O1930" s="23">
        <f>IF(Data!$B1927=0,"",Data!$B1927)</f>
        <v>2001</v>
      </c>
      <c r="P1930" s="19" t="str">
        <f>IF(Data!$C1927=0,"",Data!$C1927)</f>
        <v>1</v>
      </c>
      <c r="Q1930" s="23" t="str">
        <f>IF($M1930="","",Data!$E1927)</f>
        <v>VL</v>
      </c>
      <c r="R1930" s="23" t="str">
        <f t="shared" si="556"/>
        <v>VL</v>
      </c>
      <c r="S1930" s="23" t="str">
        <f t="shared" si="557"/>
        <v>VL</v>
      </c>
      <c r="T1930" s="19" t="str">
        <f>IF(Data!$F1927=0,"",Data!$F1927)</f>
        <v/>
      </c>
      <c r="U1930" s="19" t="str">
        <f>IF(Data!$G1927=0,"",Data!$G1927)</f>
        <v/>
      </c>
      <c r="V1930" s="19" t="str">
        <f>IF(Data!$D1927=0,"",Data!$D1927)</f>
        <v/>
      </c>
      <c r="W1930" s="19" t="str">
        <f>Data!$H1927</f>
        <v>Reticulata</v>
      </c>
      <c r="Y1930" s="41" t="e">
        <f t="shared" si="552"/>
        <v>#REF!</v>
      </c>
      <c r="Z1930" s="8">
        <f t="shared" si="558"/>
        <v>10000</v>
      </c>
      <c r="AA1930" s="8" t="str">
        <f t="shared" si="559"/>
        <v>Lew Fetterman</v>
      </c>
      <c r="AB1930" s="8" t="str">
        <f t="shared" si="560"/>
        <v>VL</v>
      </c>
      <c r="AC1930" s="8" t="str">
        <f t="shared" si="561"/>
        <v/>
      </c>
      <c r="AD1930" s="8" t="str">
        <f t="shared" si="549"/>
        <v/>
      </c>
      <c r="AE1930" s="8" t="str">
        <f t="shared" si="562"/>
        <v/>
      </c>
      <c r="AF1930" s="5">
        <f t="shared" si="563"/>
        <v>2001</v>
      </c>
      <c r="AG1930" s="46">
        <v>1927</v>
      </c>
      <c r="AH1930" s="47" t="str">
        <f t="shared" si="553"/>
        <v/>
      </c>
      <c r="AI1930" s="48" t="str">
        <f t="shared" si="554"/>
        <v/>
      </c>
      <c r="AK1930" s="22" t="e">
        <f>TRIM(#REF!)</f>
        <v>#REF!</v>
      </c>
      <c r="AL1930" s="23" t="e">
        <f>IF(#REF!=0,"",#REF!)</f>
        <v>#REF!</v>
      </c>
      <c r="AM1930" s="19" t="e">
        <f>IF(#REF!=0,"",#REF!)</f>
        <v>#REF!</v>
      </c>
      <c r="AN1930" s="23" t="e">
        <f>IF($AK1930="","",#REF!)</f>
        <v>#REF!</v>
      </c>
      <c r="AO1930" s="23" t="e">
        <f t="shared" si="564"/>
        <v>#REF!</v>
      </c>
      <c r="AP1930" s="19" t="e">
        <f>IF(#REF!=0,"",#REF!)</f>
        <v>#REF!</v>
      </c>
      <c r="AQ1930" s="19" t="e">
        <f>IF(#REF!=0,"",#REF!)</f>
        <v>#REF!</v>
      </c>
      <c r="AR1930" s="19" t="e">
        <f>IF(#REF!=0,"",#REF!)</f>
        <v>#REF!</v>
      </c>
      <c r="AS1930" s="19" t="e">
        <f>#REF!</f>
        <v>#REF!</v>
      </c>
    </row>
    <row r="1931" spans="4:45" ht="19.5" thickTop="1" thickBot="1" x14ac:dyDescent="0.25">
      <c r="D1931" s="1" t="str">
        <f t="shared" si="550"/>
        <v/>
      </c>
      <c r="E1931" s="1" t="str">
        <f t="shared" si="551"/>
        <v/>
      </c>
      <c r="K1931" s="19" t="str">
        <f t="shared" si="555"/>
        <v/>
      </c>
      <c r="L1931" s="19">
        <f t="shared" si="548"/>
        <v>10000</v>
      </c>
      <c r="M1931" s="22" t="str">
        <f>TRIM(Data!$N1928)</f>
        <v>Lewis Red Peony (See Vedrine)</v>
      </c>
      <c r="N1931" s="22" t="str">
        <f>TRIM(Data!$A1928)</f>
        <v>Lewis Red Peony (See Vedrine)</v>
      </c>
      <c r="O1931" s="23">
        <f>IF(Data!$B1928=0,"",Data!$B1928)</f>
        <v>1900</v>
      </c>
      <c r="P1931" s="19" t="str">
        <f>IF(Data!$C1928=0,"",Data!$C1928)</f>
        <v/>
      </c>
      <c r="Q1931" s="23" t="str">
        <f>IF($M1931="","",Data!$E1928)</f>
        <v>M-L</v>
      </c>
      <c r="R1931" s="23" t="str">
        <f t="shared" si="556"/>
        <v>M</v>
      </c>
      <c r="S1931" s="23" t="str">
        <f t="shared" si="557"/>
        <v>M</v>
      </c>
      <c r="T1931" s="19" t="str">
        <f>IF(Data!$F1928=0,"",Data!$F1928)</f>
        <v/>
      </c>
      <c r="U1931" s="19" t="str">
        <f>IF(Data!$G1928=0,"",Data!$G1928)</f>
        <v/>
      </c>
      <c r="V1931" s="19" t="str">
        <f>IF(Data!$D1928=0,"",Data!$D1928)</f>
        <v/>
      </c>
      <c r="W1931" s="19" t="str">
        <f>Data!$H1928</f>
        <v>Japonica</v>
      </c>
      <c r="Y1931" s="41" t="e">
        <f t="shared" si="552"/>
        <v>#REF!</v>
      </c>
      <c r="Z1931" s="8">
        <f t="shared" si="558"/>
        <v>10000</v>
      </c>
      <c r="AA1931" s="8" t="str">
        <f t="shared" si="559"/>
        <v>Lewis Red Peony (See Vedrine)</v>
      </c>
      <c r="AB1931" s="8" t="str">
        <f t="shared" si="560"/>
        <v>M</v>
      </c>
      <c r="AC1931" s="8" t="str">
        <f t="shared" si="561"/>
        <v/>
      </c>
      <c r="AD1931" s="8" t="str">
        <f t="shared" si="549"/>
        <v/>
      </c>
      <c r="AE1931" s="8" t="str">
        <f t="shared" si="562"/>
        <v/>
      </c>
      <c r="AF1931" s="5">
        <f t="shared" si="563"/>
        <v>1900</v>
      </c>
      <c r="AG1931" s="46">
        <v>1928</v>
      </c>
      <c r="AH1931" s="47" t="str">
        <f t="shared" si="553"/>
        <v/>
      </c>
      <c r="AI1931" s="48" t="str">
        <f t="shared" si="554"/>
        <v/>
      </c>
      <c r="AK1931" s="22" t="e">
        <f>TRIM(#REF!)</f>
        <v>#REF!</v>
      </c>
      <c r="AL1931" s="23" t="e">
        <f>IF(#REF!=0,"",#REF!)</f>
        <v>#REF!</v>
      </c>
      <c r="AM1931" s="19" t="e">
        <f>IF(#REF!=0,"",#REF!)</f>
        <v>#REF!</v>
      </c>
      <c r="AN1931" s="23" t="e">
        <f>IF($AK1931="","",#REF!)</f>
        <v>#REF!</v>
      </c>
      <c r="AO1931" s="23" t="e">
        <f t="shared" si="564"/>
        <v>#REF!</v>
      </c>
      <c r="AP1931" s="19" t="e">
        <f>IF(#REF!=0,"",#REF!)</f>
        <v>#REF!</v>
      </c>
      <c r="AQ1931" s="19" t="e">
        <f>IF(#REF!=0,"",#REF!)</f>
        <v>#REF!</v>
      </c>
      <c r="AR1931" s="19" t="e">
        <f>IF(#REF!=0,"",#REF!)</f>
        <v>#REF!</v>
      </c>
      <c r="AS1931" s="19" t="e">
        <f>#REF!</f>
        <v>#REF!</v>
      </c>
    </row>
    <row r="1932" spans="4:45" ht="19.5" thickTop="1" thickBot="1" x14ac:dyDescent="0.25">
      <c r="D1932" s="1" t="str">
        <f t="shared" si="550"/>
        <v/>
      </c>
      <c r="E1932" s="1" t="str">
        <f t="shared" si="551"/>
        <v/>
      </c>
      <c r="K1932" s="19" t="str">
        <f t="shared" si="555"/>
        <v/>
      </c>
      <c r="L1932" s="19">
        <f t="shared" si="548"/>
        <v>10000</v>
      </c>
      <c r="M1932" s="22" t="str">
        <f>TRIM(Data!$N1929)</f>
        <v>Lib Scott</v>
      </c>
      <c r="N1932" s="22" t="str">
        <f>TRIM(Data!$A1929)</f>
        <v>Lib Scott</v>
      </c>
      <c r="O1932" s="23">
        <f>IF(Data!$B1929=0,"",Data!$B1929)</f>
        <v>1998</v>
      </c>
      <c r="P1932" s="19" t="str">
        <f>IF(Data!$C1929=0,"",Data!$C1929)</f>
        <v/>
      </c>
      <c r="Q1932" s="23" t="str">
        <f>IF($M1932="","",Data!$E1929)</f>
        <v>L-VL</v>
      </c>
      <c r="R1932" s="23" t="str">
        <f t="shared" si="556"/>
        <v>L</v>
      </c>
      <c r="S1932" s="23" t="str">
        <f t="shared" si="557"/>
        <v>L</v>
      </c>
      <c r="T1932" s="19" t="str">
        <f>IF(Data!$F1929=0,"",Data!$F1929)</f>
        <v/>
      </c>
      <c r="U1932" s="19" t="str">
        <f>IF(Data!$G1929=0,"",Data!$G1929)</f>
        <v/>
      </c>
      <c r="V1932" s="19" t="str">
        <f>IF(Data!$D1929=0,"",Data!$D1929)</f>
        <v/>
      </c>
      <c r="W1932" s="19" t="str">
        <f>Data!$H1929</f>
        <v>Japonica</v>
      </c>
      <c r="Y1932" s="41" t="e">
        <f t="shared" si="552"/>
        <v>#REF!</v>
      </c>
      <c r="Z1932" s="8">
        <f t="shared" si="558"/>
        <v>10000</v>
      </c>
      <c r="AA1932" s="8" t="str">
        <f t="shared" si="559"/>
        <v>Lib Scott</v>
      </c>
      <c r="AB1932" s="8" t="str">
        <f t="shared" si="560"/>
        <v>L</v>
      </c>
      <c r="AC1932" s="8" t="str">
        <f t="shared" si="561"/>
        <v/>
      </c>
      <c r="AD1932" s="8" t="str">
        <f t="shared" si="549"/>
        <v/>
      </c>
      <c r="AE1932" s="8" t="str">
        <f t="shared" si="562"/>
        <v/>
      </c>
      <c r="AF1932" s="5">
        <f t="shared" si="563"/>
        <v>1998</v>
      </c>
      <c r="AG1932" s="46">
        <v>1929</v>
      </c>
      <c r="AH1932" s="47" t="str">
        <f t="shared" si="553"/>
        <v/>
      </c>
      <c r="AI1932" s="48" t="str">
        <f t="shared" si="554"/>
        <v/>
      </c>
      <c r="AK1932" s="22" t="e">
        <f>TRIM(#REF!)</f>
        <v>#REF!</v>
      </c>
      <c r="AL1932" s="23" t="e">
        <f>IF(#REF!=0,"",#REF!)</f>
        <v>#REF!</v>
      </c>
      <c r="AM1932" s="19" t="e">
        <f>IF(#REF!=0,"",#REF!)</f>
        <v>#REF!</v>
      </c>
      <c r="AN1932" s="23" t="e">
        <f>IF($AK1932="","",#REF!)</f>
        <v>#REF!</v>
      </c>
      <c r="AO1932" s="23" t="e">
        <f t="shared" si="564"/>
        <v>#REF!</v>
      </c>
      <c r="AP1932" s="19" t="e">
        <f>IF(#REF!=0,"",#REF!)</f>
        <v>#REF!</v>
      </c>
      <c r="AQ1932" s="19" t="e">
        <f>IF(#REF!=0,"",#REF!)</f>
        <v>#REF!</v>
      </c>
      <c r="AR1932" s="19" t="e">
        <f>IF(#REF!=0,"",#REF!)</f>
        <v>#REF!</v>
      </c>
      <c r="AS1932" s="19" t="e">
        <f>#REF!</f>
        <v>#REF!</v>
      </c>
    </row>
    <row r="1933" spans="4:45" ht="19.5" thickTop="1" thickBot="1" x14ac:dyDescent="0.25">
      <c r="D1933" s="1" t="str">
        <f t="shared" si="550"/>
        <v/>
      </c>
      <c r="E1933" s="1" t="str">
        <f t="shared" si="551"/>
        <v/>
      </c>
      <c r="K1933" s="19" t="str">
        <f t="shared" si="555"/>
        <v/>
      </c>
      <c r="L1933" s="19">
        <f t="shared" si="548"/>
        <v>10000</v>
      </c>
      <c r="M1933" s="22" t="str">
        <f>TRIM(Data!$N1930)</f>
        <v>Like Sargent</v>
      </c>
      <c r="N1933" s="22" t="str">
        <f>TRIM(Data!$A1930)</f>
        <v>Like Sargent</v>
      </c>
      <c r="O1933" s="23">
        <f>IF(Data!$B1930=0,"",Data!$B1930)</f>
        <v>2013</v>
      </c>
      <c r="P1933" s="19" t="str">
        <f>IF(Data!$C1930=0,"",Data!$C1930)</f>
        <v>1</v>
      </c>
      <c r="Q1933" s="23" t="str">
        <f>IF($M1933="","",Data!$E1930)</f>
        <v>L</v>
      </c>
      <c r="R1933" s="23" t="str">
        <f t="shared" si="556"/>
        <v>L</v>
      </c>
      <c r="S1933" s="23" t="str">
        <f t="shared" si="557"/>
        <v>L</v>
      </c>
      <c r="T1933" s="19" t="str">
        <f>IF(Data!$F1930=0,"",Data!$F1930)</f>
        <v/>
      </c>
      <c r="U1933" s="19" t="str">
        <f>IF(Data!$G1930=0,"",Data!$G1930)</f>
        <v/>
      </c>
      <c r="V1933" s="19" t="str">
        <f>IF(Data!$D1930=0,"",Data!$D1930)</f>
        <v/>
      </c>
      <c r="W1933" s="19" t="str">
        <f>Data!$H1930</f>
        <v>Japonica</v>
      </c>
      <c r="Y1933" s="41" t="e">
        <f t="shared" si="552"/>
        <v>#REF!</v>
      </c>
      <c r="Z1933" s="8">
        <f t="shared" si="558"/>
        <v>10000</v>
      </c>
      <c r="AA1933" s="8" t="str">
        <f t="shared" si="559"/>
        <v>Like Sargent</v>
      </c>
      <c r="AB1933" s="8" t="str">
        <f t="shared" si="560"/>
        <v>L</v>
      </c>
      <c r="AC1933" s="8" t="str">
        <f t="shared" si="561"/>
        <v/>
      </c>
      <c r="AD1933" s="8" t="str">
        <f t="shared" si="549"/>
        <v/>
      </c>
      <c r="AE1933" s="8" t="str">
        <f t="shared" si="562"/>
        <v/>
      </c>
      <c r="AF1933" s="5">
        <f t="shared" si="563"/>
        <v>2013</v>
      </c>
      <c r="AG1933" s="46">
        <v>1930</v>
      </c>
      <c r="AH1933" s="47" t="str">
        <f t="shared" si="553"/>
        <v/>
      </c>
      <c r="AI1933" s="48" t="str">
        <f t="shared" si="554"/>
        <v/>
      </c>
      <c r="AK1933" s="22" t="e">
        <f>TRIM(#REF!)</f>
        <v>#REF!</v>
      </c>
      <c r="AL1933" s="23" t="e">
        <f>IF(#REF!=0,"",#REF!)</f>
        <v>#REF!</v>
      </c>
      <c r="AM1933" s="19" t="e">
        <f>IF(#REF!=0,"",#REF!)</f>
        <v>#REF!</v>
      </c>
      <c r="AN1933" s="23" t="e">
        <f>IF($AK1933="","",#REF!)</f>
        <v>#REF!</v>
      </c>
      <c r="AO1933" s="23" t="e">
        <f t="shared" si="564"/>
        <v>#REF!</v>
      </c>
      <c r="AP1933" s="19" t="e">
        <f>IF(#REF!=0,"",#REF!)</f>
        <v>#REF!</v>
      </c>
      <c r="AQ1933" s="19" t="e">
        <f>IF(#REF!=0,"",#REF!)</f>
        <v>#REF!</v>
      </c>
      <c r="AR1933" s="19" t="e">
        <f>IF(#REF!=0,"",#REF!)</f>
        <v>#REF!</v>
      </c>
      <c r="AS1933" s="19" t="e">
        <f>#REF!</f>
        <v>#REF!</v>
      </c>
    </row>
    <row r="1934" spans="4:45" ht="19.5" thickTop="1" thickBot="1" x14ac:dyDescent="0.25">
      <c r="D1934" s="1" t="str">
        <f t="shared" si="550"/>
        <v/>
      </c>
      <c r="E1934" s="1" t="str">
        <f t="shared" si="551"/>
        <v/>
      </c>
      <c r="K1934" s="19" t="str">
        <f t="shared" si="555"/>
        <v/>
      </c>
      <c r="L1934" s="19">
        <f t="shared" si="548"/>
        <v>10000</v>
      </c>
      <c r="M1934" s="22" t="str">
        <f>TRIM(Data!$N1931)</f>
        <v>Lil Rose</v>
      </c>
      <c r="N1934" s="22" t="str">
        <f>TRIM(Data!$A1931)</f>
        <v>Lil Rose (Sasanqua)</v>
      </c>
      <c r="O1934" s="23">
        <f>IF(Data!$B1931=0,"",Data!$B1931)</f>
        <v>2015</v>
      </c>
      <c r="P1934" s="19" t="str">
        <f>IF(Data!$C1931=0,"",Data!$C1931)</f>
        <v>1</v>
      </c>
      <c r="Q1934" s="23" t="str">
        <f>IF($M1934="","",Data!$E1931)</f>
        <v>S</v>
      </c>
      <c r="R1934" s="23" t="str">
        <f t="shared" si="556"/>
        <v>S</v>
      </c>
      <c r="S1934" s="23" t="str">
        <f t="shared" si="557"/>
        <v>S</v>
      </c>
      <c r="T1934" s="19" t="str">
        <f>IF(Data!$F1931=0,"",Data!$F1931)</f>
        <v/>
      </c>
      <c r="U1934" s="19" t="str">
        <f>IF(Data!$G1931=0,"",Data!$G1931)</f>
        <v/>
      </c>
      <c r="V1934" s="19" t="str">
        <f>IF(Data!$D1931=0,"",Data!$D1931)</f>
        <v/>
      </c>
      <c r="W1934" s="19" t="str">
        <f>Data!$H1931</f>
        <v>Sasanqua</v>
      </c>
      <c r="Y1934" s="41" t="e">
        <f t="shared" si="552"/>
        <v>#REF!</v>
      </c>
      <c r="Z1934" s="8">
        <f t="shared" si="558"/>
        <v>10000</v>
      </c>
      <c r="AA1934" s="8" t="str">
        <f t="shared" si="559"/>
        <v>Lil Rose</v>
      </c>
      <c r="AB1934" s="8" t="str">
        <f t="shared" si="560"/>
        <v>S</v>
      </c>
      <c r="AC1934" s="8" t="str">
        <f t="shared" si="561"/>
        <v/>
      </c>
      <c r="AD1934" s="8" t="str">
        <f t="shared" si="549"/>
        <v/>
      </c>
      <c r="AE1934" s="8" t="str">
        <f t="shared" si="562"/>
        <v/>
      </c>
      <c r="AF1934" s="5">
        <f t="shared" si="563"/>
        <v>2015</v>
      </c>
      <c r="AG1934" s="46">
        <v>1931</v>
      </c>
      <c r="AH1934" s="47" t="str">
        <f t="shared" si="553"/>
        <v/>
      </c>
      <c r="AI1934" s="48" t="str">
        <f t="shared" si="554"/>
        <v/>
      </c>
      <c r="AK1934" s="22" t="e">
        <f>TRIM(#REF!)</f>
        <v>#REF!</v>
      </c>
      <c r="AL1934" s="23" t="e">
        <f>IF(#REF!=0,"",#REF!)</f>
        <v>#REF!</v>
      </c>
      <c r="AM1934" s="19" t="e">
        <f>IF(#REF!=0,"",#REF!)</f>
        <v>#REF!</v>
      </c>
      <c r="AN1934" s="23" t="e">
        <f>IF($AK1934="","",#REF!)</f>
        <v>#REF!</v>
      </c>
      <c r="AO1934" s="23" t="e">
        <f t="shared" si="564"/>
        <v>#REF!</v>
      </c>
      <c r="AP1934" s="19" t="e">
        <f>IF(#REF!=0,"",#REF!)</f>
        <v>#REF!</v>
      </c>
      <c r="AQ1934" s="19" t="e">
        <f>IF(#REF!=0,"",#REF!)</f>
        <v>#REF!</v>
      </c>
      <c r="AR1934" s="19" t="e">
        <f>IF(#REF!=0,"",#REF!)</f>
        <v>#REF!</v>
      </c>
      <c r="AS1934" s="19" t="e">
        <f>#REF!</f>
        <v>#REF!</v>
      </c>
    </row>
    <row r="1935" spans="4:45" ht="19.5" thickTop="1" thickBot="1" x14ac:dyDescent="0.25">
      <c r="D1935" s="1" t="str">
        <f t="shared" si="550"/>
        <v/>
      </c>
      <c r="E1935" s="1" t="str">
        <f t="shared" si="551"/>
        <v/>
      </c>
      <c r="K1935" s="19" t="str">
        <f t="shared" si="555"/>
        <v/>
      </c>
      <c r="L1935" s="19">
        <f t="shared" si="548"/>
        <v>10000</v>
      </c>
      <c r="M1935" s="22" t="str">
        <f>TRIM(Data!$N1932)</f>
        <v>Lil Schaefer</v>
      </c>
      <c r="N1935" s="22" t="str">
        <f>TRIM(Data!$A1932)</f>
        <v>Lil Schaefer</v>
      </c>
      <c r="O1935" s="23">
        <f>IF(Data!$B1932=0,"",Data!$B1932)</f>
        <v>1979</v>
      </c>
      <c r="P1935" s="19" t="str">
        <f>IF(Data!$C1932=0,"",Data!$C1932)</f>
        <v>1</v>
      </c>
      <c r="Q1935" s="23" t="str">
        <f>IF($M1935="","",Data!$E1932)</f>
        <v>M</v>
      </c>
      <c r="R1935" s="23" t="str">
        <f t="shared" si="556"/>
        <v>M</v>
      </c>
      <c r="S1935" s="23" t="str">
        <f t="shared" si="557"/>
        <v>M</v>
      </c>
      <c r="T1935" s="19" t="str">
        <f>IF(Data!$F1932=0,"",Data!$F1932)</f>
        <v/>
      </c>
      <c r="U1935" s="19" t="str">
        <f>IF(Data!$G1932=0,"",Data!$G1932)</f>
        <v/>
      </c>
      <c r="V1935" s="19" t="str">
        <f>IF(Data!$D1932=0,"",Data!$D1932)</f>
        <v/>
      </c>
      <c r="W1935" s="19" t="str">
        <f>Data!$H1932</f>
        <v>Japonica</v>
      </c>
      <c r="Y1935" s="41" t="e">
        <f t="shared" si="552"/>
        <v>#REF!</v>
      </c>
      <c r="Z1935" s="8">
        <f t="shared" si="558"/>
        <v>10000</v>
      </c>
      <c r="AA1935" s="8" t="str">
        <f t="shared" si="559"/>
        <v>Lil Schaefer</v>
      </c>
      <c r="AB1935" s="8" t="str">
        <f t="shared" si="560"/>
        <v>M</v>
      </c>
      <c r="AC1935" s="8" t="str">
        <f t="shared" si="561"/>
        <v/>
      </c>
      <c r="AD1935" s="8" t="str">
        <f t="shared" si="549"/>
        <v/>
      </c>
      <c r="AE1935" s="8" t="str">
        <f t="shared" si="562"/>
        <v/>
      </c>
      <c r="AF1935" s="5">
        <f t="shared" si="563"/>
        <v>1979</v>
      </c>
      <c r="AG1935" s="46">
        <v>1932</v>
      </c>
      <c r="AH1935" s="47" t="str">
        <f t="shared" si="553"/>
        <v/>
      </c>
      <c r="AI1935" s="48" t="str">
        <f t="shared" si="554"/>
        <v/>
      </c>
      <c r="AK1935" s="22" t="e">
        <f>TRIM(#REF!)</f>
        <v>#REF!</v>
      </c>
      <c r="AL1935" s="23" t="e">
        <f>IF(#REF!=0,"",#REF!)</f>
        <v>#REF!</v>
      </c>
      <c r="AM1935" s="19" t="e">
        <f>IF(#REF!=0,"",#REF!)</f>
        <v>#REF!</v>
      </c>
      <c r="AN1935" s="23" t="e">
        <f>IF($AK1935="","",#REF!)</f>
        <v>#REF!</v>
      </c>
      <c r="AO1935" s="23" t="e">
        <f t="shared" si="564"/>
        <v>#REF!</v>
      </c>
      <c r="AP1935" s="19" t="e">
        <f>IF(#REF!=0,"",#REF!)</f>
        <v>#REF!</v>
      </c>
      <c r="AQ1935" s="19" t="e">
        <f>IF(#REF!=0,"",#REF!)</f>
        <v>#REF!</v>
      </c>
      <c r="AR1935" s="19" t="e">
        <f>IF(#REF!=0,"",#REF!)</f>
        <v>#REF!</v>
      </c>
      <c r="AS1935" s="19" t="e">
        <f>#REF!</f>
        <v>#REF!</v>
      </c>
    </row>
    <row r="1936" spans="4:45" ht="19.5" thickTop="1" thickBot="1" x14ac:dyDescent="0.25">
      <c r="D1936" s="1" t="str">
        <f t="shared" si="550"/>
        <v/>
      </c>
      <c r="E1936" s="1" t="str">
        <f t="shared" si="551"/>
        <v/>
      </c>
      <c r="K1936" s="19" t="str">
        <f t="shared" si="555"/>
        <v/>
      </c>
      <c r="L1936" s="19">
        <f t="shared" si="548"/>
        <v>10000</v>
      </c>
      <c r="M1936" s="22" t="str">
        <f>TRIM(Data!$N1933)</f>
        <v>Lil Symonds</v>
      </c>
      <c r="N1936" s="22" t="str">
        <f>TRIM(Data!$A1933)</f>
        <v>Lil Symonds</v>
      </c>
      <c r="O1936" s="23">
        <f>IF(Data!$B1933=0,"",Data!$B1933)</f>
        <v>2001</v>
      </c>
      <c r="P1936" s="19" t="str">
        <f>IF(Data!$C1933=0,"",Data!$C1933)</f>
        <v>1</v>
      </c>
      <c r="Q1936" s="23" t="str">
        <f>IF($M1936="","",Data!$E1933)</f>
        <v>L</v>
      </c>
      <c r="R1936" s="23" t="str">
        <f t="shared" si="556"/>
        <v>L</v>
      </c>
      <c r="S1936" s="23" t="str">
        <f t="shared" si="557"/>
        <v>L</v>
      </c>
      <c r="T1936" s="19" t="str">
        <f>IF(Data!$F1933=0,"",Data!$F1933)</f>
        <v/>
      </c>
      <c r="U1936" s="19" t="str">
        <f>IF(Data!$G1933=0,"",Data!$G1933)</f>
        <v/>
      </c>
      <c r="V1936" s="19" t="str">
        <f>IF(Data!$D1933=0,"",Data!$D1933)</f>
        <v/>
      </c>
      <c r="W1936" s="19" t="str">
        <f>Data!$H1933</f>
        <v>Japonica</v>
      </c>
      <c r="Y1936" s="41" t="e">
        <f t="shared" si="552"/>
        <v>#REF!</v>
      </c>
      <c r="Z1936" s="8">
        <f t="shared" si="558"/>
        <v>10000</v>
      </c>
      <c r="AA1936" s="8" t="str">
        <f t="shared" si="559"/>
        <v>Lil Symonds</v>
      </c>
      <c r="AB1936" s="8" t="str">
        <f t="shared" si="560"/>
        <v>L</v>
      </c>
      <c r="AC1936" s="8" t="str">
        <f t="shared" si="561"/>
        <v/>
      </c>
      <c r="AD1936" s="8" t="str">
        <f t="shared" si="549"/>
        <v/>
      </c>
      <c r="AE1936" s="8" t="str">
        <f t="shared" si="562"/>
        <v/>
      </c>
      <c r="AF1936" s="5">
        <f t="shared" si="563"/>
        <v>2001</v>
      </c>
      <c r="AG1936" s="46">
        <v>1933</v>
      </c>
      <c r="AH1936" s="47" t="str">
        <f t="shared" si="553"/>
        <v/>
      </c>
      <c r="AI1936" s="48" t="str">
        <f t="shared" si="554"/>
        <v/>
      </c>
      <c r="AK1936" s="22" t="e">
        <f>TRIM(#REF!)</f>
        <v>#REF!</v>
      </c>
      <c r="AL1936" s="23" t="e">
        <f>IF(#REF!=0,"",#REF!)</f>
        <v>#REF!</v>
      </c>
      <c r="AM1936" s="19" t="e">
        <f>IF(#REF!=0,"",#REF!)</f>
        <v>#REF!</v>
      </c>
      <c r="AN1936" s="23" t="e">
        <f>IF($AK1936="","",#REF!)</f>
        <v>#REF!</v>
      </c>
      <c r="AO1936" s="23" t="e">
        <f t="shared" si="564"/>
        <v>#REF!</v>
      </c>
      <c r="AP1936" s="19" t="e">
        <f>IF(#REF!=0,"",#REF!)</f>
        <v>#REF!</v>
      </c>
      <c r="AQ1936" s="19" t="e">
        <f>IF(#REF!=0,"",#REF!)</f>
        <v>#REF!</v>
      </c>
      <c r="AR1936" s="19" t="e">
        <f>IF(#REF!=0,"",#REF!)</f>
        <v>#REF!</v>
      </c>
      <c r="AS1936" s="19" t="e">
        <f>#REF!</f>
        <v>#REF!</v>
      </c>
    </row>
    <row r="1937" spans="4:45" ht="19.5" thickTop="1" thickBot="1" x14ac:dyDescent="0.25">
      <c r="D1937" s="1" t="str">
        <f t="shared" si="550"/>
        <v/>
      </c>
      <c r="E1937" s="1" t="str">
        <f t="shared" si="551"/>
        <v/>
      </c>
      <c r="K1937" s="19" t="str">
        <f t="shared" si="555"/>
        <v/>
      </c>
      <c r="L1937" s="19">
        <f t="shared" si="548"/>
        <v>10000</v>
      </c>
      <c r="M1937" s="22" t="str">
        <f>TRIM(Data!$N1934)</f>
        <v>Lil Tiff</v>
      </c>
      <c r="N1937" s="22" t="str">
        <f>TRIM(Data!$A1934)</f>
        <v>Lil Tiff</v>
      </c>
      <c r="O1937" s="23">
        <f>IF(Data!$B1934=0,"",Data!$B1934)</f>
        <v>1978</v>
      </c>
      <c r="P1937" s="19" t="str">
        <f>IF(Data!$C1934=0,"",Data!$C1934)</f>
        <v>1</v>
      </c>
      <c r="Q1937" s="23" t="str">
        <f>IF($M1937="","",Data!$E1934)</f>
        <v>Min</v>
      </c>
      <c r="R1937" s="23" t="str">
        <f t="shared" si="556"/>
        <v>Min</v>
      </c>
      <c r="S1937" s="23" t="str">
        <f t="shared" si="557"/>
        <v>Min</v>
      </c>
      <c r="T1937" s="19" t="str">
        <f>IF(Data!$F1934=0,"",Data!$F1934)</f>
        <v/>
      </c>
      <c r="U1937" s="19" t="str">
        <f>IF(Data!$G1934=0,"",Data!$G1934)</f>
        <v/>
      </c>
      <c r="V1937" s="19" t="str">
        <f>IF(Data!$D1934=0,"",Data!$D1934)</f>
        <v/>
      </c>
      <c r="W1937" s="19" t="str">
        <f>Data!$H1934</f>
        <v>Japonica</v>
      </c>
      <c r="Y1937" s="41" t="e">
        <f t="shared" si="552"/>
        <v>#REF!</v>
      </c>
      <c r="Z1937" s="8">
        <f t="shared" si="558"/>
        <v>10000</v>
      </c>
      <c r="AA1937" s="8" t="str">
        <f t="shared" si="559"/>
        <v>Lil Tiff</v>
      </c>
      <c r="AB1937" s="8" t="str">
        <f t="shared" si="560"/>
        <v>Min</v>
      </c>
      <c r="AC1937" s="8" t="str">
        <f t="shared" si="561"/>
        <v/>
      </c>
      <c r="AD1937" s="8" t="str">
        <f t="shared" si="549"/>
        <v/>
      </c>
      <c r="AE1937" s="8" t="str">
        <f t="shared" si="562"/>
        <v/>
      </c>
      <c r="AF1937" s="5">
        <f t="shared" si="563"/>
        <v>1978</v>
      </c>
      <c r="AG1937" s="46">
        <v>1934</v>
      </c>
      <c r="AH1937" s="47" t="str">
        <f t="shared" si="553"/>
        <v/>
      </c>
      <c r="AI1937" s="48" t="str">
        <f t="shared" si="554"/>
        <v/>
      </c>
      <c r="AK1937" s="22" t="e">
        <f>TRIM(#REF!)</f>
        <v>#REF!</v>
      </c>
      <c r="AL1937" s="23" t="e">
        <f>IF(#REF!=0,"",#REF!)</f>
        <v>#REF!</v>
      </c>
      <c r="AM1937" s="19" t="e">
        <f>IF(#REF!=0,"",#REF!)</f>
        <v>#REF!</v>
      </c>
      <c r="AN1937" s="23" t="e">
        <f>IF($AK1937="","",#REF!)</f>
        <v>#REF!</v>
      </c>
      <c r="AO1937" s="23" t="e">
        <f t="shared" si="564"/>
        <v>#REF!</v>
      </c>
      <c r="AP1937" s="19" t="e">
        <f>IF(#REF!=0,"",#REF!)</f>
        <v>#REF!</v>
      </c>
      <c r="AQ1937" s="19" t="e">
        <f>IF(#REF!=0,"",#REF!)</f>
        <v>#REF!</v>
      </c>
      <c r="AR1937" s="19" t="e">
        <f>IF(#REF!=0,"",#REF!)</f>
        <v>#REF!</v>
      </c>
      <c r="AS1937" s="19" t="e">
        <f>#REF!</f>
        <v>#REF!</v>
      </c>
    </row>
    <row r="1938" spans="4:45" ht="19.5" thickTop="1" thickBot="1" x14ac:dyDescent="0.25">
      <c r="D1938" s="1" t="str">
        <f t="shared" si="550"/>
        <v/>
      </c>
      <c r="E1938" s="1" t="str">
        <f t="shared" si="551"/>
        <v/>
      </c>
      <c r="K1938" s="19" t="str">
        <f t="shared" si="555"/>
        <v/>
      </c>
      <c r="L1938" s="19">
        <f t="shared" si="548"/>
        <v>10000</v>
      </c>
      <c r="M1938" s="22" t="str">
        <f>TRIM(Data!$N1935)</f>
        <v>Lila Naff</v>
      </c>
      <c r="N1938" s="22" t="str">
        <f>TRIM(Data!$A1935)</f>
        <v>Lila Naff (R)</v>
      </c>
      <c r="O1938" s="23">
        <f>IF(Data!$B1935=0,"",Data!$B1935)</f>
        <v>1967</v>
      </c>
      <c r="P1938" s="19" t="str">
        <f>IF(Data!$C1935=0,"",Data!$C1935)</f>
        <v>1</v>
      </c>
      <c r="Q1938" s="23" t="str">
        <f>IF($M1938="","",Data!$E1935)</f>
        <v>L</v>
      </c>
      <c r="R1938" s="23" t="str">
        <f t="shared" si="556"/>
        <v>L</v>
      </c>
      <c r="S1938" s="23" t="str">
        <f t="shared" si="557"/>
        <v>L</v>
      </c>
      <c r="T1938" s="19" t="str">
        <f>IF(Data!$F1935=0,"",Data!$F1935)</f>
        <v/>
      </c>
      <c r="U1938" s="19" t="str">
        <f>IF(Data!$G1935=0,"",Data!$G1935)</f>
        <v/>
      </c>
      <c r="V1938" s="19" t="str">
        <f>IF(Data!$D1935=0,"",Data!$D1935)</f>
        <v/>
      </c>
      <c r="W1938" s="19" t="str">
        <f>Data!$H1935</f>
        <v>Reticulata</v>
      </c>
      <c r="Y1938" s="41" t="e">
        <f t="shared" si="552"/>
        <v>#REF!</v>
      </c>
      <c r="Z1938" s="8">
        <f t="shared" si="558"/>
        <v>10000</v>
      </c>
      <c r="AA1938" s="8" t="str">
        <f t="shared" si="559"/>
        <v>Lila Naff</v>
      </c>
      <c r="AB1938" s="8" t="str">
        <f t="shared" si="560"/>
        <v>L</v>
      </c>
      <c r="AC1938" s="8" t="str">
        <f t="shared" si="561"/>
        <v/>
      </c>
      <c r="AD1938" s="8" t="str">
        <f t="shared" si="549"/>
        <v/>
      </c>
      <c r="AE1938" s="8" t="str">
        <f t="shared" si="562"/>
        <v/>
      </c>
      <c r="AF1938" s="5">
        <f t="shared" si="563"/>
        <v>1967</v>
      </c>
      <c r="AG1938" s="46">
        <v>1935</v>
      </c>
      <c r="AH1938" s="47" t="str">
        <f t="shared" si="553"/>
        <v/>
      </c>
      <c r="AI1938" s="48" t="str">
        <f t="shared" si="554"/>
        <v/>
      </c>
      <c r="AK1938" s="22" t="e">
        <f>TRIM(#REF!)</f>
        <v>#REF!</v>
      </c>
      <c r="AL1938" s="23" t="e">
        <f>IF(#REF!=0,"",#REF!)</f>
        <v>#REF!</v>
      </c>
      <c r="AM1938" s="19" t="e">
        <f>IF(#REF!=0,"",#REF!)</f>
        <v>#REF!</v>
      </c>
      <c r="AN1938" s="23" t="e">
        <f>IF($AK1938="","",#REF!)</f>
        <v>#REF!</v>
      </c>
      <c r="AO1938" s="23" t="e">
        <f t="shared" si="564"/>
        <v>#REF!</v>
      </c>
      <c r="AP1938" s="19" t="e">
        <f>IF(#REF!=0,"",#REF!)</f>
        <v>#REF!</v>
      </c>
      <c r="AQ1938" s="19" t="e">
        <f>IF(#REF!=0,"",#REF!)</f>
        <v>#REF!</v>
      </c>
      <c r="AR1938" s="19" t="e">
        <f>IF(#REF!=0,"",#REF!)</f>
        <v>#REF!</v>
      </c>
      <c r="AS1938" s="19" t="e">
        <f>#REF!</f>
        <v>#REF!</v>
      </c>
    </row>
    <row r="1939" spans="4:45" ht="19.5" thickTop="1" thickBot="1" x14ac:dyDescent="0.25">
      <c r="D1939" s="1" t="str">
        <f t="shared" si="550"/>
        <v/>
      </c>
      <c r="E1939" s="1" t="str">
        <f t="shared" si="551"/>
        <v/>
      </c>
      <c r="K1939" s="19" t="str">
        <f t="shared" si="555"/>
        <v/>
      </c>
      <c r="L1939" s="19">
        <f t="shared" si="548"/>
        <v>10000</v>
      </c>
      <c r="M1939" s="22" t="str">
        <f>TRIM(Data!$N1936)</f>
        <v>Lila Rosa</v>
      </c>
      <c r="N1939" s="22" t="str">
        <f>TRIM(Data!$A1936)</f>
        <v>Lila Rosa</v>
      </c>
      <c r="O1939" s="23">
        <f>IF(Data!$B1936=0,"",Data!$B1936)</f>
        <v>1948</v>
      </c>
      <c r="P1939" s="19" t="str">
        <f>IF(Data!$C1936=0,"",Data!$C1936)</f>
        <v>1</v>
      </c>
      <c r="Q1939" s="23" t="str">
        <f>IF($M1939="","",Data!$E1936)</f>
        <v>M</v>
      </c>
      <c r="R1939" s="23" t="str">
        <f t="shared" si="556"/>
        <v>M</v>
      </c>
      <c r="S1939" s="23" t="str">
        <f t="shared" si="557"/>
        <v>M</v>
      </c>
      <c r="T1939" s="19" t="str">
        <f>IF(Data!$F1936=0,"",Data!$F1936)</f>
        <v/>
      </c>
      <c r="U1939" s="19" t="str">
        <f>IF(Data!$G1936=0,"",Data!$G1936)</f>
        <v/>
      </c>
      <c r="V1939" s="19" t="str">
        <f>IF(Data!$D1936=0,"",Data!$D1936)</f>
        <v/>
      </c>
      <c r="W1939" s="19" t="str">
        <f>Data!$H1936</f>
        <v>Japonica</v>
      </c>
      <c r="Y1939" s="41" t="e">
        <f t="shared" si="552"/>
        <v>#REF!</v>
      </c>
      <c r="Z1939" s="8">
        <f t="shared" si="558"/>
        <v>10000</v>
      </c>
      <c r="AA1939" s="8" t="str">
        <f t="shared" si="559"/>
        <v>Lila Rosa</v>
      </c>
      <c r="AB1939" s="8" t="str">
        <f t="shared" si="560"/>
        <v>M</v>
      </c>
      <c r="AC1939" s="8" t="str">
        <f t="shared" si="561"/>
        <v/>
      </c>
      <c r="AD1939" s="8" t="str">
        <f t="shared" si="549"/>
        <v/>
      </c>
      <c r="AE1939" s="8" t="str">
        <f t="shared" si="562"/>
        <v/>
      </c>
      <c r="AF1939" s="5">
        <f t="shared" si="563"/>
        <v>1948</v>
      </c>
      <c r="AG1939" s="46">
        <v>1936</v>
      </c>
      <c r="AH1939" s="47" t="str">
        <f t="shared" si="553"/>
        <v/>
      </c>
      <c r="AI1939" s="48" t="str">
        <f t="shared" si="554"/>
        <v/>
      </c>
      <c r="AK1939" s="22" t="e">
        <f>TRIM(#REF!)</f>
        <v>#REF!</v>
      </c>
      <c r="AL1939" s="23" t="e">
        <f>IF(#REF!=0,"",#REF!)</f>
        <v>#REF!</v>
      </c>
      <c r="AM1939" s="19" t="e">
        <f>IF(#REF!=0,"",#REF!)</f>
        <v>#REF!</v>
      </c>
      <c r="AN1939" s="23" t="e">
        <f>IF($AK1939="","",#REF!)</f>
        <v>#REF!</v>
      </c>
      <c r="AO1939" s="23" t="e">
        <f t="shared" si="564"/>
        <v>#REF!</v>
      </c>
      <c r="AP1939" s="19" t="e">
        <f>IF(#REF!=0,"",#REF!)</f>
        <v>#REF!</v>
      </c>
      <c r="AQ1939" s="19" t="e">
        <f>IF(#REF!=0,"",#REF!)</f>
        <v>#REF!</v>
      </c>
      <c r="AR1939" s="19" t="e">
        <f>IF(#REF!=0,"",#REF!)</f>
        <v>#REF!</v>
      </c>
      <c r="AS1939" s="19" t="e">
        <f>#REF!</f>
        <v>#REF!</v>
      </c>
    </row>
    <row r="1940" spans="4:45" ht="19.5" thickTop="1" thickBot="1" x14ac:dyDescent="0.25">
      <c r="D1940" s="1" t="str">
        <f t="shared" si="550"/>
        <v/>
      </c>
      <c r="E1940" s="1" t="str">
        <f t="shared" si="551"/>
        <v/>
      </c>
      <c r="K1940" s="19" t="str">
        <f t="shared" si="555"/>
        <v/>
      </c>
      <c r="L1940" s="19">
        <f t="shared" si="548"/>
        <v>10000</v>
      </c>
      <c r="M1940" s="22" t="str">
        <f>TRIM(Data!$N1937)</f>
        <v>Lila S. Roberts</v>
      </c>
      <c r="N1940" s="22" t="str">
        <f>TRIM(Data!$A1937)</f>
        <v>Lila S. Roberts</v>
      </c>
      <c r="O1940" s="23">
        <f>IF(Data!$B1937=0,"",Data!$B1937)</f>
        <v>2014</v>
      </c>
      <c r="P1940" s="19" t="str">
        <f>IF(Data!$C1937=0,"",Data!$C1937)</f>
        <v>1</v>
      </c>
      <c r="Q1940" s="23" t="str">
        <f>IF($M1940="","",Data!$E1937)</f>
        <v>M</v>
      </c>
      <c r="R1940" s="23" t="str">
        <f t="shared" si="556"/>
        <v>M</v>
      </c>
      <c r="S1940" s="23" t="str">
        <f t="shared" si="557"/>
        <v>M</v>
      </c>
      <c r="T1940" s="19" t="str">
        <f>IF(Data!$F1937=0,"",Data!$F1937)</f>
        <v/>
      </c>
      <c r="U1940" s="19" t="str">
        <f>IF(Data!$G1937=0,"",Data!$G1937)</f>
        <v/>
      </c>
      <c r="V1940" s="19" t="str">
        <f>IF(Data!$D1937=0,"",Data!$D1937)</f>
        <v/>
      </c>
      <c r="W1940" s="19" t="str">
        <f>Data!$H1937</f>
        <v>Japonica</v>
      </c>
      <c r="Y1940" s="41" t="e">
        <f t="shared" si="552"/>
        <v>#REF!</v>
      </c>
      <c r="Z1940" s="8">
        <f t="shared" si="558"/>
        <v>10000</v>
      </c>
      <c r="AA1940" s="8" t="str">
        <f t="shared" si="559"/>
        <v>Lila S. Roberts</v>
      </c>
      <c r="AB1940" s="8" t="str">
        <f t="shared" si="560"/>
        <v>M</v>
      </c>
      <c r="AC1940" s="8" t="str">
        <f t="shared" si="561"/>
        <v/>
      </c>
      <c r="AD1940" s="8" t="str">
        <f t="shared" si="549"/>
        <v/>
      </c>
      <c r="AE1940" s="8" t="str">
        <f t="shared" si="562"/>
        <v/>
      </c>
      <c r="AF1940" s="5">
        <f t="shared" si="563"/>
        <v>2014</v>
      </c>
      <c r="AG1940" s="46">
        <v>1937</v>
      </c>
      <c r="AH1940" s="47" t="str">
        <f t="shared" si="553"/>
        <v/>
      </c>
      <c r="AI1940" s="48" t="str">
        <f t="shared" si="554"/>
        <v/>
      </c>
      <c r="AK1940" s="22" t="e">
        <f>TRIM(#REF!)</f>
        <v>#REF!</v>
      </c>
      <c r="AL1940" s="23" t="e">
        <f>IF(#REF!=0,"",#REF!)</f>
        <v>#REF!</v>
      </c>
      <c r="AM1940" s="19" t="e">
        <f>IF(#REF!=0,"",#REF!)</f>
        <v>#REF!</v>
      </c>
      <c r="AN1940" s="23" t="e">
        <f>IF($AK1940="","",#REF!)</f>
        <v>#REF!</v>
      </c>
      <c r="AO1940" s="23" t="e">
        <f t="shared" si="564"/>
        <v>#REF!</v>
      </c>
      <c r="AP1940" s="19" t="e">
        <f>IF(#REF!=0,"",#REF!)</f>
        <v>#REF!</v>
      </c>
      <c r="AQ1940" s="19" t="e">
        <f>IF(#REF!=0,"",#REF!)</f>
        <v>#REF!</v>
      </c>
      <c r="AR1940" s="19" t="e">
        <f>IF(#REF!=0,"",#REF!)</f>
        <v>#REF!</v>
      </c>
      <c r="AS1940" s="19" t="e">
        <f>#REF!</f>
        <v>#REF!</v>
      </c>
    </row>
    <row r="1941" spans="4:45" ht="19.5" thickTop="1" thickBot="1" x14ac:dyDescent="0.25">
      <c r="D1941" s="1" t="str">
        <f t="shared" si="550"/>
        <v/>
      </c>
      <c r="E1941" s="1" t="str">
        <f t="shared" si="551"/>
        <v/>
      </c>
      <c r="K1941" s="19" t="str">
        <f t="shared" si="555"/>
        <v/>
      </c>
      <c r="L1941" s="19">
        <f t="shared" si="548"/>
        <v>10000</v>
      </c>
      <c r="M1941" s="22" t="str">
        <f>TRIM(Data!$N1938)</f>
        <v>Lilac Lady</v>
      </c>
      <c r="N1941" s="22" t="str">
        <f>TRIM(Data!$A1938)</f>
        <v>Lilac Lady</v>
      </c>
      <c r="O1941" s="23">
        <f>IF(Data!$B1938=0,"",Data!$B1938)</f>
        <v>2019</v>
      </c>
      <c r="P1941" s="19" t="str">
        <f>IF(Data!$C1938=0,"",Data!$C1938)</f>
        <v>1</v>
      </c>
      <c r="Q1941" s="23" t="str">
        <f>IF($M1941="","",Data!$E1938)</f>
        <v>L</v>
      </c>
      <c r="R1941" s="23" t="str">
        <f t="shared" si="556"/>
        <v>L</v>
      </c>
      <c r="S1941" s="23" t="str">
        <f t="shared" si="557"/>
        <v>L</v>
      </c>
      <c r="T1941" s="19" t="str">
        <f>IF(Data!$F1938=0,"",Data!$F1938)</f>
        <v/>
      </c>
      <c r="U1941" s="19" t="str">
        <f>IF(Data!$G1938=0,"",Data!$G1938)</f>
        <v/>
      </c>
      <c r="V1941" s="19" t="str">
        <f>IF(Data!$D1938=0,"",Data!$D1938)</f>
        <v/>
      </c>
      <c r="W1941" s="19" t="str">
        <f>Data!$H1938</f>
        <v>Japonica</v>
      </c>
      <c r="Y1941" s="41" t="e">
        <f t="shared" si="552"/>
        <v>#REF!</v>
      </c>
      <c r="Z1941" s="8">
        <f t="shared" si="558"/>
        <v>10000</v>
      </c>
      <c r="AA1941" s="8" t="str">
        <f t="shared" si="559"/>
        <v>Lilac Lady</v>
      </c>
      <c r="AB1941" s="8" t="str">
        <f t="shared" si="560"/>
        <v>L</v>
      </c>
      <c r="AC1941" s="8" t="str">
        <f t="shared" si="561"/>
        <v/>
      </c>
      <c r="AD1941" s="8" t="str">
        <f t="shared" si="549"/>
        <v/>
      </c>
      <c r="AE1941" s="8" t="str">
        <f t="shared" si="562"/>
        <v/>
      </c>
      <c r="AF1941" s="5">
        <f t="shared" si="563"/>
        <v>2019</v>
      </c>
      <c r="AG1941" s="46">
        <v>1938</v>
      </c>
      <c r="AH1941" s="47" t="str">
        <f t="shared" si="553"/>
        <v/>
      </c>
      <c r="AI1941" s="48" t="str">
        <f t="shared" si="554"/>
        <v/>
      </c>
      <c r="AK1941" s="22" t="e">
        <f>TRIM(#REF!)</f>
        <v>#REF!</v>
      </c>
      <c r="AL1941" s="23" t="e">
        <f>IF(#REF!=0,"",#REF!)</f>
        <v>#REF!</v>
      </c>
      <c r="AM1941" s="19" t="e">
        <f>IF(#REF!=0,"",#REF!)</f>
        <v>#REF!</v>
      </c>
      <c r="AN1941" s="23" t="e">
        <f>IF($AK1941="","",#REF!)</f>
        <v>#REF!</v>
      </c>
      <c r="AO1941" s="23" t="e">
        <f t="shared" si="564"/>
        <v>#REF!</v>
      </c>
      <c r="AP1941" s="19" t="e">
        <f>IF(#REF!=0,"",#REF!)</f>
        <v>#REF!</v>
      </c>
      <c r="AQ1941" s="19" t="e">
        <f>IF(#REF!=0,"",#REF!)</f>
        <v>#REF!</v>
      </c>
      <c r="AR1941" s="19" t="e">
        <f>IF(#REF!=0,"",#REF!)</f>
        <v>#REF!</v>
      </c>
      <c r="AS1941" s="19" t="e">
        <f>#REF!</f>
        <v>#REF!</v>
      </c>
    </row>
    <row r="1942" spans="4:45" ht="19.5" thickTop="1" thickBot="1" x14ac:dyDescent="0.25">
      <c r="D1942" s="1" t="str">
        <f t="shared" si="550"/>
        <v/>
      </c>
      <c r="E1942" s="1" t="str">
        <f t="shared" si="551"/>
        <v/>
      </c>
      <c r="K1942" s="19" t="str">
        <f t="shared" si="555"/>
        <v/>
      </c>
      <c r="L1942" s="19">
        <f t="shared" ref="L1942:L2005" si="565">IF(ISERROR(SEARCH($B$2,M1942)),10000,IF(SEARCH($B$2,M1942)=1,SEARCH($B$2,M1942)+ROW()/100000,10000))</f>
        <v>10000</v>
      </c>
      <c r="M1942" s="22" t="str">
        <f>TRIM(Data!$N1939)</f>
        <v>Lilac Time</v>
      </c>
      <c r="N1942" s="22" t="str">
        <f>TRIM(Data!$A1939)</f>
        <v>Lilac Time (H)</v>
      </c>
      <c r="O1942" s="23">
        <f>IF(Data!$B1939=0,"",Data!$B1939)</f>
        <v>1980</v>
      </c>
      <c r="P1942" s="19" t="str">
        <f>IF(Data!$C1939=0,"",Data!$C1939)</f>
        <v>1</v>
      </c>
      <c r="Q1942" s="23" t="str">
        <f>IF($M1942="","",Data!$E1939)</f>
        <v>M</v>
      </c>
      <c r="R1942" s="23" t="str">
        <f t="shared" si="556"/>
        <v>M</v>
      </c>
      <c r="S1942" s="23" t="str">
        <f t="shared" si="557"/>
        <v>M</v>
      </c>
      <c r="T1942" s="19" t="str">
        <f>IF(Data!$F1939=0,"",Data!$F1939)</f>
        <v/>
      </c>
      <c r="U1942" s="19" t="str">
        <f>IF(Data!$G1939=0,"",Data!$G1939)</f>
        <v/>
      </c>
      <c r="V1942" s="19" t="str">
        <f>IF(Data!$D1939=0,"",Data!$D1939)</f>
        <v/>
      </c>
      <c r="W1942" s="19" t="str">
        <f>Data!$H1939</f>
        <v>NRH</v>
      </c>
      <c r="Y1942" s="41" t="e">
        <f t="shared" si="552"/>
        <v>#REF!</v>
      </c>
      <c r="Z1942" s="8">
        <f t="shared" si="558"/>
        <v>10000</v>
      </c>
      <c r="AA1942" s="8" t="str">
        <f t="shared" si="559"/>
        <v>Lilac Time</v>
      </c>
      <c r="AB1942" s="8" t="str">
        <f t="shared" si="560"/>
        <v>M</v>
      </c>
      <c r="AC1942" s="8" t="str">
        <f t="shared" si="561"/>
        <v/>
      </c>
      <c r="AD1942" s="8" t="str">
        <f t="shared" ref="AD1942:AD2005" si="566">U1942</f>
        <v/>
      </c>
      <c r="AE1942" s="8" t="str">
        <f t="shared" si="562"/>
        <v/>
      </c>
      <c r="AF1942" s="5">
        <f t="shared" si="563"/>
        <v>1980</v>
      </c>
      <c r="AG1942" s="46">
        <v>1939</v>
      </c>
      <c r="AH1942" s="47" t="str">
        <f t="shared" si="553"/>
        <v/>
      </c>
      <c r="AI1942" s="48" t="str">
        <f t="shared" si="554"/>
        <v/>
      </c>
      <c r="AK1942" s="22" t="e">
        <f>TRIM(#REF!)</f>
        <v>#REF!</v>
      </c>
      <c r="AL1942" s="23" t="e">
        <f>IF(#REF!=0,"",#REF!)</f>
        <v>#REF!</v>
      </c>
      <c r="AM1942" s="19" t="e">
        <f>IF(#REF!=0,"",#REF!)</f>
        <v>#REF!</v>
      </c>
      <c r="AN1942" s="23" t="e">
        <f>IF($AK1942="","",#REF!)</f>
        <v>#REF!</v>
      </c>
      <c r="AO1942" s="23" t="e">
        <f t="shared" si="564"/>
        <v>#REF!</v>
      </c>
      <c r="AP1942" s="19" t="e">
        <f>IF(#REF!=0,"",#REF!)</f>
        <v>#REF!</v>
      </c>
      <c r="AQ1942" s="19" t="e">
        <f>IF(#REF!=0,"",#REF!)</f>
        <v>#REF!</v>
      </c>
      <c r="AR1942" s="19" t="e">
        <f>IF(#REF!=0,"",#REF!)</f>
        <v>#REF!</v>
      </c>
      <c r="AS1942" s="19" t="e">
        <f>#REF!</f>
        <v>#REF!</v>
      </c>
    </row>
    <row r="1943" spans="4:45" ht="19.5" thickTop="1" thickBot="1" x14ac:dyDescent="0.25">
      <c r="D1943" s="1" t="str">
        <f t="shared" si="550"/>
        <v/>
      </c>
      <c r="E1943" s="1" t="str">
        <f t="shared" si="551"/>
        <v/>
      </c>
      <c r="K1943" s="19" t="str">
        <f t="shared" si="555"/>
        <v/>
      </c>
      <c r="L1943" s="19">
        <f t="shared" si="565"/>
        <v>10000</v>
      </c>
      <c r="M1943" s="22" t="str">
        <f>TRIM(Data!$N1940)</f>
        <v>Lilemac</v>
      </c>
      <c r="N1943" s="22" t="str">
        <f>TRIM(Data!$A1940)</f>
        <v>Lilemac</v>
      </c>
      <c r="O1943" s="23">
        <f>IF(Data!$B1940=0,"",Data!$B1940)</f>
        <v>1976</v>
      </c>
      <c r="P1943" s="19" t="str">
        <f>IF(Data!$C1940=0,"",Data!$C1940)</f>
        <v>1</v>
      </c>
      <c r="Q1943" s="23" t="str">
        <f>IF($M1943="","",Data!$E1940)</f>
        <v>Min</v>
      </c>
      <c r="R1943" s="23" t="str">
        <f t="shared" si="556"/>
        <v>Min</v>
      </c>
      <c r="S1943" s="23" t="str">
        <f t="shared" si="557"/>
        <v>Min</v>
      </c>
      <c r="T1943" s="19" t="str">
        <f>IF(Data!$F1940=0,"",Data!$F1940)</f>
        <v>WHITE</v>
      </c>
      <c r="U1943" s="19" t="str">
        <f>IF(Data!$G1940=0,"",Data!$G1940)</f>
        <v>FD</v>
      </c>
      <c r="V1943" s="19" t="str">
        <f>IF(Data!$D1940=0,"",Data!$D1940)</f>
        <v/>
      </c>
      <c r="W1943" s="19" t="str">
        <f>Data!$H1940</f>
        <v>Japonica</v>
      </c>
      <c r="Y1943" s="41" t="e">
        <f t="shared" si="552"/>
        <v>#REF!</v>
      </c>
      <c r="Z1943" s="8">
        <f t="shared" si="558"/>
        <v>10000</v>
      </c>
      <c r="AA1943" s="8" t="str">
        <f t="shared" si="559"/>
        <v>Lilemac</v>
      </c>
      <c r="AB1943" s="8" t="str">
        <f t="shared" si="560"/>
        <v>Min</v>
      </c>
      <c r="AC1943" s="8" t="str">
        <f t="shared" si="561"/>
        <v>WHITE</v>
      </c>
      <c r="AD1943" s="8" t="str">
        <f t="shared" si="566"/>
        <v>FD</v>
      </c>
      <c r="AE1943" s="8" t="str">
        <f t="shared" si="562"/>
        <v/>
      </c>
      <c r="AF1943" s="5">
        <f t="shared" si="563"/>
        <v>1976</v>
      </c>
      <c r="AG1943" s="46">
        <v>1940</v>
      </c>
      <c r="AH1943" s="47" t="str">
        <f t="shared" si="553"/>
        <v/>
      </c>
      <c r="AI1943" s="48" t="str">
        <f t="shared" si="554"/>
        <v/>
      </c>
      <c r="AK1943" s="22" t="e">
        <f>TRIM(#REF!)</f>
        <v>#REF!</v>
      </c>
      <c r="AL1943" s="23" t="e">
        <f>IF(#REF!=0,"",#REF!)</f>
        <v>#REF!</v>
      </c>
      <c r="AM1943" s="19" t="e">
        <f>IF(#REF!=0,"",#REF!)</f>
        <v>#REF!</v>
      </c>
      <c r="AN1943" s="23" t="e">
        <f>IF($AK1943="","",#REF!)</f>
        <v>#REF!</v>
      </c>
      <c r="AO1943" s="23" t="e">
        <f t="shared" si="564"/>
        <v>#REF!</v>
      </c>
      <c r="AP1943" s="19" t="e">
        <f>IF(#REF!=0,"",#REF!)</f>
        <v>#REF!</v>
      </c>
      <c r="AQ1943" s="19" t="e">
        <f>IF(#REF!=0,"",#REF!)</f>
        <v>#REF!</v>
      </c>
      <c r="AR1943" s="19" t="e">
        <f>IF(#REF!=0,"",#REF!)</f>
        <v>#REF!</v>
      </c>
      <c r="AS1943" s="19" t="e">
        <f>#REF!</f>
        <v>#REF!</v>
      </c>
    </row>
    <row r="1944" spans="4:45" ht="19.5" thickTop="1" thickBot="1" x14ac:dyDescent="0.25">
      <c r="D1944" s="1" t="str">
        <f t="shared" si="550"/>
        <v/>
      </c>
      <c r="E1944" s="1" t="str">
        <f t="shared" si="551"/>
        <v/>
      </c>
      <c r="K1944" s="19" t="str">
        <f t="shared" si="555"/>
        <v/>
      </c>
      <c r="L1944" s="19">
        <f t="shared" si="565"/>
        <v>10000</v>
      </c>
      <c r="M1944" s="22" t="str">
        <f>TRIM(Data!$N1941)</f>
        <v>Lilette Witman</v>
      </c>
      <c r="N1944" s="22" t="str">
        <f>TRIM(Data!$A1941)</f>
        <v>Lilette Witman (R)</v>
      </c>
      <c r="O1944" s="23">
        <f>IF(Data!$B1941=0,"",Data!$B1941)</f>
        <v>1973</v>
      </c>
      <c r="P1944" s="19" t="str">
        <f>IF(Data!$C1941=0,"",Data!$C1941)</f>
        <v>1</v>
      </c>
      <c r="Q1944" s="23" t="str">
        <f>IF($M1944="","",Data!$E1941)</f>
        <v>VL</v>
      </c>
      <c r="R1944" s="23" t="str">
        <f t="shared" si="556"/>
        <v>VL</v>
      </c>
      <c r="S1944" s="23" t="str">
        <f t="shared" si="557"/>
        <v>VL</v>
      </c>
      <c r="T1944" s="19" t="str">
        <f>IF(Data!$F1941=0,"",Data!$F1941)</f>
        <v/>
      </c>
      <c r="U1944" s="19" t="str">
        <f>IF(Data!$G1941=0,"",Data!$G1941)</f>
        <v/>
      </c>
      <c r="V1944" s="19" t="str">
        <f>IF(Data!$D1941=0,"",Data!$D1941)</f>
        <v/>
      </c>
      <c r="W1944" s="19" t="str">
        <f>Data!$H1941</f>
        <v>Reticulata</v>
      </c>
      <c r="Y1944" s="41" t="e">
        <f t="shared" si="552"/>
        <v>#REF!</v>
      </c>
      <c r="Z1944" s="8">
        <f t="shared" si="558"/>
        <v>10000</v>
      </c>
      <c r="AA1944" s="8" t="str">
        <f t="shared" si="559"/>
        <v>Lilette Witman</v>
      </c>
      <c r="AB1944" s="8" t="str">
        <f t="shared" si="560"/>
        <v>VL</v>
      </c>
      <c r="AC1944" s="8" t="str">
        <f t="shared" si="561"/>
        <v/>
      </c>
      <c r="AD1944" s="8" t="str">
        <f t="shared" si="566"/>
        <v/>
      </c>
      <c r="AE1944" s="8" t="str">
        <f t="shared" si="562"/>
        <v/>
      </c>
      <c r="AF1944" s="5">
        <f t="shared" si="563"/>
        <v>1973</v>
      </c>
      <c r="AG1944" s="46">
        <v>1941</v>
      </c>
      <c r="AH1944" s="47" t="str">
        <f t="shared" si="553"/>
        <v/>
      </c>
      <c r="AI1944" s="48" t="str">
        <f t="shared" si="554"/>
        <v/>
      </c>
      <c r="AK1944" s="22" t="e">
        <f>TRIM(#REF!)</f>
        <v>#REF!</v>
      </c>
      <c r="AL1944" s="23" t="e">
        <f>IF(#REF!=0,"",#REF!)</f>
        <v>#REF!</v>
      </c>
      <c r="AM1944" s="19" t="e">
        <f>IF(#REF!=0,"",#REF!)</f>
        <v>#REF!</v>
      </c>
      <c r="AN1944" s="23" t="e">
        <f>IF($AK1944="","",#REF!)</f>
        <v>#REF!</v>
      </c>
      <c r="AO1944" s="23" t="e">
        <f t="shared" si="564"/>
        <v>#REF!</v>
      </c>
      <c r="AP1944" s="19" t="e">
        <f>IF(#REF!=0,"",#REF!)</f>
        <v>#REF!</v>
      </c>
      <c r="AQ1944" s="19" t="e">
        <f>IF(#REF!=0,"",#REF!)</f>
        <v>#REF!</v>
      </c>
      <c r="AR1944" s="19" t="e">
        <f>IF(#REF!=0,"",#REF!)</f>
        <v>#REF!</v>
      </c>
      <c r="AS1944" s="19" t="e">
        <f>#REF!</f>
        <v>#REF!</v>
      </c>
    </row>
    <row r="1945" spans="4:45" ht="19.5" thickTop="1" thickBot="1" x14ac:dyDescent="0.25">
      <c r="D1945" s="1" t="str">
        <f t="shared" si="550"/>
        <v/>
      </c>
      <c r="E1945" s="1" t="str">
        <f t="shared" si="551"/>
        <v/>
      </c>
      <c r="K1945" s="19" t="str">
        <f t="shared" si="555"/>
        <v/>
      </c>
      <c r="L1945" s="19">
        <f t="shared" si="565"/>
        <v>10000</v>
      </c>
      <c r="M1945" s="22" t="str">
        <f>TRIM(Data!$N1942)</f>
        <v>Liliane Wells</v>
      </c>
      <c r="N1945" s="22" t="str">
        <f>TRIM(Data!$A1942)</f>
        <v>Liliane Wells</v>
      </c>
      <c r="O1945" s="23">
        <f>IF(Data!$B1942=0,"",Data!$B1942)</f>
        <v>1963</v>
      </c>
      <c r="P1945" s="19" t="str">
        <f>IF(Data!$C1942=0,"",Data!$C1942)</f>
        <v/>
      </c>
      <c r="Q1945" s="23" t="str">
        <f>IF($M1945="","",Data!$E1942)</f>
        <v>VL</v>
      </c>
      <c r="R1945" s="23" t="str">
        <f t="shared" si="556"/>
        <v>VL</v>
      </c>
      <c r="S1945" s="23" t="str">
        <f t="shared" si="557"/>
        <v>VL</v>
      </c>
      <c r="T1945" s="19" t="str">
        <f>IF(Data!$F1942=0,"",Data!$F1942)</f>
        <v/>
      </c>
      <c r="U1945" s="19" t="str">
        <f>IF(Data!$G1942=0,"",Data!$G1942)</f>
        <v/>
      </c>
      <c r="V1945" s="19" t="str">
        <f>IF(Data!$D1942=0,"",Data!$D1942)</f>
        <v/>
      </c>
      <c r="W1945" s="19" t="str">
        <f>Data!$H1942</f>
        <v>Japonica</v>
      </c>
      <c r="Y1945" s="41" t="e">
        <f t="shared" si="552"/>
        <v>#REF!</v>
      </c>
      <c r="Z1945" s="8">
        <f t="shared" si="558"/>
        <v>10000</v>
      </c>
      <c r="AA1945" s="8" t="str">
        <f t="shared" si="559"/>
        <v>Liliane Wells</v>
      </c>
      <c r="AB1945" s="8" t="str">
        <f t="shared" si="560"/>
        <v>VL</v>
      </c>
      <c r="AC1945" s="8" t="str">
        <f t="shared" si="561"/>
        <v/>
      </c>
      <c r="AD1945" s="8" t="str">
        <f t="shared" si="566"/>
        <v/>
      </c>
      <c r="AE1945" s="8" t="str">
        <f t="shared" si="562"/>
        <v/>
      </c>
      <c r="AF1945" s="5">
        <f t="shared" si="563"/>
        <v>1963</v>
      </c>
      <c r="AG1945" s="46">
        <v>1942</v>
      </c>
      <c r="AH1945" s="47" t="str">
        <f t="shared" si="553"/>
        <v/>
      </c>
      <c r="AI1945" s="48" t="str">
        <f t="shared" si="554"/>
        <v/>
      </c>
      <c r="AK1945" s="22" t="e">
        <f>TRIM(#REF!)</f>
        <v>#REF!</v>
      </c>
      <c r="AL1945" s="23" t="e">
        <f>IF(#REF!=0,"",#REF!)</f>
        <v>#REF!</v>
      </c>
      <c r="AM1945" s="19" t="e">
        <f>IF(#REF!=0,"",#REF!)</f>
        <v>#REF!</v>
      </c>
      <c r="AN1945" s="23" t="e">
        <f>IF($AK1945="","",#REF!)</f>
        <v>#REF!</v>
      </c>
      <c r="AO1945" s="23" t="e">
        <f t="shared" si="564"/>
        <v>#REF!</v>
      </c>
      <c r="AP1945" s="19" t="e">
        <f>IF(#REF!=0,"",#REF!)</f>
        <v>#REF!</v>
      </c>
      <c r="AQ1945" s="19" t="e">
        <f>IF(#REF!=0,"",#REF!)</f>
        <v>#REF!</v>
      </c>
      <c r="AR1945" s="19" t="e">
        <f>IF(#REF!=0,"",#REF!)</f>
        <v>#REF!</v>
      </c>
      <c r="AS1945" s="19" t="e">
        <f>#REF!</f>
        <v>#REF!</v>
      </c>
    </row>
    <row r="1946" spans="4:45" ht="19.5" thickTop="1" thickBot="1" x14ac:dyDescent="0.25">
      <c r="D1946" s="1" t="str">
        <f t="shared" si="550"/>
        <v/>
      </c>
      <c r="E1946" s="1" t="str">
        <f t="shared" si="551"/>
        <v/>
      </c>
      <c r="K1946" s="19" t="str">
        <f t="shared" si="555"/>
        <v/>
      </c>
      <c r="L1946" s="19">
        <f t="shared" si="565"/>
        <v>10000</v>
      </c>
      <c r="M1946" s="22" t="str">
        <f>TRIM(Data!$N1943)</f>
        <v>Lillian Gordy</v>
      </c>
      <c r="N1946" s="22" t="str">
        <f>TRIM(Data!$A1943)</f>
        <v>Lillian Gordy</v>
      </c>
      <c r="O1946" s="23">
        <f>IF(Data!$B1943=0,"",Data!$B1943)</f>
        <v>2016</v>
      </c>
      <c r="P1946" s="19" t="str">
        <f>IF(Data!$C1943=0,"",Data!$C1943)</f>
        <v>1</v>
      </c>
      <c r="Q1946" s="23" t="str">
        <f>IF($M1946="","",Data!$E1943)</f>
        <v>VL</v>
      </c>
      <c r="R1946" s="23" t="str">
        <f t="shared" si="556"/>
        <v>VL</v>
      </c>
      <c r="S1946" s="23" t="str">
        <f t="shared" si="557"/>
        <v>VL</v>
      </c>
      <c r="T1946" s="19" t="str">
        <f>IF(Data!$F1943=0,"",Data!$F1943)</f>
        <v/>
      </c>
      <c r="U1946" s="19" t="str">
        <f>IF(Data!$G1943=0,"",Data!$G1943)</f>
        <v/>
      </c>
      <c r="V1946" s="19" t="str">
        <f>IF(Data!$D1943=0,"",Data!$D1943)</f>
        <v/>
      </c>
      <c r="W1946" s="19" t="str">
        <f>Data!$H1943</f>
        <v>Japonica</v>
      </c>
      <c r="Y1946" s="41" t="e">
        <f t="shared" si="552"/>
        <v>#REF!</v>
      </c>
      <c r="Z1946" s="8">
        <f t="shared" si="558"/>
        <v>10000</v>
      </c>
      <c r="AA1946" s="8" t="str">
        <f t="shared" si="559"/>
        <v>Lillian Gordy</v>
      </c>
      <c r="AB1946" s="8" t="str">
        <f t="shared" si="560"/>
        <v>VL</v>
      </c>
      <c r="AC1946" s="8" t="str">
        <f t="shared" si="561"/>
        <v/>
      </c>
      <c r="AD1946" s="8" t="str">
        <f t="shared" si="566"/>
        <v/>
      </c>
      <c r="AE1946" s="8" t="str">
        <f t="shared" si="562"/>
        <v/>
      </c>
      <c r="AF1946" s="5">
        <f t="shared" si="563"/>
        <v>2016</v>
      </c>
      <c r="AG1946" s="46">
        <v>1943</v>
      </c>
      <c r="AH1946" s="47" t="str">
        <f t="shared" si="553"/>
        <v/>
      </c>
      <c r="AI1946" s="48" t="str">
        <f t="shared" si="554"/>
        <v/>
      </c>
      <c r="AK1946" s="22" t="e">
        <f>TRIM(#REF!)</f>
        <v>#REF!</v>
      </c>
      <c r="AL1946" s="23" t="e">
        <f>IF(#REF!=0,"",#REF!)</f>
        <v>#REF!</v>
      </c>
      <c r="AM1946" s="19" t="e">
        <f>IF(#REF!=0,"",#REF!)</f>
        <v>#REF!</v>
      </c>
      <c r="AN1946" s="23" t="e">
        <f>IF($AK1946="","",#REF!)</f>
        <v>#REF!</v>
      </c>
      <c r="AO1946" s="23" t="e">
        <f t="shared" si="564"/>
        <v>#REF!</v>
      </c>
      <c r="AP1946" s="19" t="e">
        <f>IF(#REF!=0,"",#REF!)</f>
        <v>#REF!</v>
      </c>
      <c r="AQ1946" s="19" t="e">
        <f>IF(#REF!=0,"",#REF!)</f>
        <v>#REF!</v>
      </c>
      <c r="AR1946" s="19" t="e">
        <f>IF(#REF!=0,"",#REF!)</f>
        <v>#REF!</v>
      </c>
      <c r="AS1946" s="19" t="e">
        <f>#REF!</f>
        <v>#REF!</v>
      </c>
    </row>
    <row r="1947" spans="4:45" ht="19.5" thickTop="1" thickBot="1" x14ac:dyDescent="0.25">
      <c r="D1947" s="1" t="str">
        <f t="shared" si="550"/>
        <v/>
      </c>
      <c r="E1947" s="1" t="str">
        <f t="shared" si="551"/>
        <v/>
      </c>
      <c r="K1947" s="19" t="str">
        <f t="shared" si="555"/>
        <v/>
      </c>
      <c r="L1947" s="19">
        <f t="shared" si="565"/>
        <v>10000</v>
      </c>
      <c r="M1947" s="22" t="str">
        <f>TRIM(Data!$N1944)</f>
        <v>Lillian Hannah Stokes</v>
      </c>
      <c r="N1947" s="22" t="str">
        <f>TRIM(Data!$A1944)</f>
        <v>Lillian Hannah Stokes</v>
      </c>
      <c r="O1947" s="23">
        <f>IF(Data!$B1944=0,"",Data!$B1944)</f>
        <v>2020</v>
      </c>
      <c r="P1947" s="19" t="str">
        <f>IF(Data!$C1944=0,"",Data!$C1944)</f>
        <v>1</v>
      </c>
      <c r="Q1947" s="23" t="str">
        <f>IF($M1947="","",Data!$E1944)</f>
        <v>Min</v>
      </c>
      <c r="R1947" s="23" t="str">
        <f t="shared" si="556"/>
        <v>Min</v>
      </c>
      <c r="S1947" s="23" t="str">
        <f t="shared" si="557"/>
        <v>Min</v>
      </c>
      <c r="T1947" s="19" t="str">
        <f>IF(Data!$F1944=0,"",Data!$F1944)</f>
        <v/>
      </c>
      <c r="U1947" s="19" t="str">
        <f>IF(Data!$G1944=0,"",Data!$G1944)</f>
        <v/>
      </c>
      <c r="V1947" s="19" t="str">
        <f>IF(Data!$D1944=0,"",Data!$D1944)</f>
        <v/>
      </c>
      <c r="W1947" s="19" t="str">
        <f>Data!$H1944</f>
        <v>Japonica</v>
      </c>
      <c r="Y1947" s="41" t="e">
        <f t="shared" si="552"/>
        <v>#REF!</v>
      </c>
      <c r="Z1947" s="8">
        <f t="shared" si="558"/>
        <v>10000</v>
      </c>
      <c r="AA1947" s="8" t="str">
        <f t="shared" si="559"/>
        <v>Lillian Hannah Stokes</v>
      </c>
      <c r="AB1947" s="8" t="str">
        <f t="shared" si="560"/>
        <v>Min</v>
      </c>
      <c r="AC1947" s="8" t="str">
        <f t="shared" si="561"/>
        <v/>
      </c>
      <c r="AD1947" s="8" t="str">
        <f t="shared" si="566"/>
        <v/>
      </c>
      <c r="AE1947" s="8" t="str">
        <f t="shared" si="562"/>
        <v/>
      </c>
      <c r="AF1947" s="5">
        <f t="shared" si="563"/>
        <v>2020</v>
      </c>
      <c r="AG1947" s="46">
        <v>1944</v>
      </c>
      <c r="AH1947" s="47" t="str">
        <f t="shared" si="553"/>
        <v/>
      </c>
      <c r="AI1947" s="48" t="str">
        <f t="shared" si="554"/>
        <v/>
      </c>
      <c r="AK1947" s="22" t="e">
        <f>TRIM(#REF!)</f>
        <v>#REF!</v>
      </c>
      <c r="AL1947" s="23" t="e">
        <f>IF(#REF!=0,"",#REF!)</f>
        <v>#REF!</v>
      </c>
      <c r="AM1947" s="19" t="e">
        <f>IF(#REF!=0,"",#REF!)</f>
        <v>#REF!</v>
      </c>
      <c r="AN1947" s="23" t="e">
        <f>IF($AK1947="","",#REF!)</f>
        <v>#REF!</v>
      </c>
      <c r="AO1947" s="23" t="e">
        <f t="shared" si="564"/>
        <v>#REF!</v>
      </c>
      <c r="AP1947" s="19" t="e">
        <f>IF(#REF!=0,"",#REF!)</f>
        <v>#REF!</v>
      </c>
      <c r="AQ1947" s="19" t="e">
        <f>IF(#REF!=0,"",#REF!)</f>
        <v>#REF!</v>
      </c>
      <c r="AR1947" s="19" t="e">
        <f>IF(#REF!=0,"",#REF!)</f>
        <v>#REF!</v>
      </c>
      <c r="AS1947" s="19" t="e">
        <f>#REF!</f>
        <v>#REF!</v>
      </c>
    </row>
    <row r="1948" spans="4:45" ht="19.5" thickTop="1" thickBot="1" x14ac:dyDescent="0.25">
      <c r="D1948" s="1" t="str">
        <f t="shared" si="550"/>
        <v/>
      </c>
      <c r="E1948" s="1" t="str">
        <f t="shared" si="551"/>
        <v/>
      </c>
      <c r="K1948" s="19" t="str">
        <f t="shared" si="555"/>
        <v/>
      </c>
      <c r="L1948" s="19">
        <f t="shared" si="565"/>
        <v>10000</v>
      </c>
      <c r="M1948" s="22" t="str">
        <f>TRIM(Data!$N1945)</f>
        <v>Lillian Jernigan</v>
      </c>
      <c r="N1948" s="22" t="str">
        <f>TRIM(Data!$A1945)</f>
        <v>Lillian Jernigan</v>
      </c>
      <c r="O1948" s="23">
        <f>IF(Data!$B1945=0,"",Data!$B1945)</f>
        <v>1986</v>
      </c>
      <c r="P1948" s="19" t="str">
        <f>IF(Data!$C1945=0,"",Data!$C1945)</f>
        <v>1</v>
      </c>
      <c r="Q1948" s="23" t="str">
        <f>IF($M1948="","",Data!$E1945)</f>
        <v>L</v>
      </c>
      <c r="R1948" s="23" t="str">
        <f t="shared" si="556"/>
        <v>L</v>
      </c>
      <c r="S1948" s="23" t="str">
        <f t="shared" si="557"/>
        <v>L</v>
      </c>
      <c r="T1948" s="19" t="str">
        <f>IF(Data!$F1945=0,"",Data!$F1945)</f>
        <v/>
      </c>
      <c r="U1948" s="19" t="str">
        <f>IF(Data!$G1945=0,"",Data!$G1945)</f>
        <v/>
      </c>
      <c r="V1948" s="19" t="str">
        <f>IF(Data!$D1945=0,"",Data!$D1945)</f>
        <v/>
      </c>
      <c r="W1948" s="19" t="str">
        <f>Data!$H1945</f>
        <v>Japonica</v>
      </c>
      <c r="Y1948" s="41" t="e">
        <f t="shared" si="552"/>
        <v>#REF!</v>
      </c>
      <c r="Z1948" s="8">
        <f t="shared" si="558"/>
        <v>10000</v>
      </c>
      <c r="AA1948" s="8" t="str">
        <f t="shared" si="559"/>
        <v>Lillian Jernigan</v>
      </c>
      <c r="AB1948" s="8" t="str">
        <f t="shared" si="560"/>
        <v>L</v>
      </c>
      <c r="AC1948" s="8" t="str">
        <f t="shared" si="561"/>
        <v/>
      </c>
      <c r="AD1948" s="8" t="str">
        <f t="shared" si="566"/>
        <v/>
      </c>
      <c r="AE1948" s="8" t="str">
        <f t="shared" si="562"/>
        <v/>
      </c>
      <c r="AF1948" s="5">
        <f t="shared" si="563"/>
        <v>1986</v>
      </c>
      <c r="AG1948" s="46">
        <v>1945</v>
      </c>
      <c r="AH1948" s="47" t="str">
        <f t="shared" si="553"/>
        <v/>
      </c>
      <c r="AI1948" s="48" t="str">
        <f t="shared" si="554"/>
        <v/>
      </c>
      <c r="AK1948" s="22" t="e">
        <f>TRIM(#REF!)</f>
        <v>#REF!</v>
      </c>
      <c r="AL1948" s="23" t="e">
        <f>IF(#REF!=0,"",#REF!)</f>
        <v>#REF!</v>
      </c>
      <c r="AM1948" s="19" t="e">
        <f>IF(#REF!=0,"",#REF!)</f>
        <v>#REF!</v>
      </c>
      <c r="AN1948" s="23" t="e">
        <f>IF($AK1948="","",#REF!)</f>
        <v>#REF!</v>
      </c>
      <c r="AO1948" s="23" t="e">
        <f t="shared" si="564"/>
        <v>#REF!</v>
      </c>
      <c r="AP1948" s="19" t="e">
        <f>IF(#REF!=0,"",#REF!)</f>
        <v>#REF!</v>
      </c>
      <c r="AQ1948" s="19" t="e">
        <f>IF(#REF!=0,"",#REF!)</f>
        <v>#REF!</v>
      </c>
      <c r="AR1948" s="19" t="e">
        <f>IF(#REF!=0,"",#REF!)</f>
        <v>#REF!</v>
      </c>
      <c r="AS1948" s="19" t="e">
        <f>#REF!</f>
        <v>#REF!</v>
      </c>
    </row>
    <row r="1949" spans="4:45" ht="19.5" thickTop="1" thickBot="1" x14ac:dyDescent="0.25">
      <c r="D1949" s="1" t="str">
        <f t="shared" si="550"/>
        <v/>
      </c>
      <c r="E1949" s="1" t="str">
        <f t="shared" si="551"/>
        <v/>
      </c>
      <c r="K1949" s="19" t="str">
        <f t="shared" si="555"/>
        <v/>
      </c>
      <c r="L1949" s="19">
        <f t="shared" si="565"/>
        <v>10000</v>
      </c>
      <c r="M1949" s="22" t="str">
        <f>TRIM(Data!$N1946)</f>
        <v>Lillian's Cherry Pie</v>
      </c>
      <c r="N1949" s="22" t="str">
        <f>TRIM(Data!$A1946)</f>
        <v>Lillian's Cherry Pie</v>
      </c>
      <c r="O1949" s="23">
        <f>IF(Data!$B1946=0,"",Data!$B1946)</f>
        <v>2016</v>
      </c>
      <c r="P1949" s="19" t="str">
        <f>IF(Data!$C1946=0,"",Data!$C1946)</f>
        <v/>
      </c>
      <c r="Q1949" s="23" t="str">
        <f>IF($M1949="","",Data!$E1946)</f>
        <v>M</v>
      </c>
      <c r="R1949" s="23" t="str">
        <f t="shared" si="556"/>
        <v>M</v>
      </c>
      <c r="S1949" s="23" t="str">
        <f t="shared" si="557"/>
        <v>M</v>
      </c>
      <c r="T1949" s="19" t="str">
        <f>IF(Data!$F1946=0,"",Data!$F1946)</f>
        <v/>
      </c>
      <c r="U1949" s="19" t="str">
        <f>IF(Data!$G1946=0,"",Data!$G1946)</f>
        <v/>
      </c>
      <c r="V1949" s="19" t="str">
        <f>IF(Data!$D1946=0,"",Data!$D1946)</f>
        <v/>
      </c>
      <c r="W1949" s="19" t="str">
        <f>Data!$H1946</f>
        <v>Japonica</v>
      </c>
      <c r="Y1949" s="41" t="e">
        <f t="shared" si="552"/>
        <v>#REF!</v>
      </c>
      <c r="Z1949" s="8">
        <f t="shared" si="558"/>
        <v>10000</v>
      </c>
      <c r="AA1949" s="8" t="str">
        <f t="shared" si="559"/>
        <v>Lillian's Cherry Pie</v>
      </c>
      <c r="AB1949" s="8" t="str">
        <f t="shared" si="560"/>
        <v>M</v>
      </c>
      <c r="AC1949" s="8" t="str">
        <f t="shared" si="561"/>
        <v/>
      </c>
      <c r="AD1949" s="8" t="str">
        <f t="shared" si="566"/>
        <v/>
      </c>
      <c r="AE1949" s="8" t="str">
        <f t="shared" si="562"/>
        <v/>
      </c>
      <c r="AF1949" s="5">
        <f t="shared" si="563"/>
        <v>2016</v>
      </c>
      <c r="AG1949" s="46">
        <v>1946</v>
      </c>
      <c r="AH1949" s="47" t="str">
        <f t="shared" si="553"/>
        <v/>
      </c>
      <c r="AI1949" s="48" t="str">
        <f t="shared" si="554"/>
        <v/>
      </c>
      <c r="AK1949" s="22" t="e">
        <f>TRIM(#REF!)</f>
        <v>#REF!</v>
      </c>
      <c r="AL1949" s="23" t="e">
        <f>IF(#REF!=0,"",#REF!)</f>
        <v>#REF!</v>
      </c>
      <c r="AM1949" s="19" t="e">
        <f>IF(#REF!=0,"",#REF!)</f>
        <v>#REF!</v>
      </c>
      <c r="AN1949" s="23" t="e">
        <f>IF($AK1949="","",#REF!)</f>
        <v>#REF!</v>
      </c>
      <c r="AO1949" s="23" t="e">
        <f t="shared" si="564"/>
        <v>#REF!</v>
      </c>
      <c r="AP1949" s="19" t="e">
        <f>IF(#REF!=0,"",#REF!)</f>
        <v>#REF!</v>
      </c>
      <c r="AQ1949" s="19" t="e">
        <f>IF(#REF!=0,"",#REF!)</f>
        <v>#REF!</v>
      </c>
      <c r="AR1949" s="19" t="e">
        <f>IF(#REF!=0,"",#REF!)</f>
        <v>#REF!</v>
      </c>
      <c r="AS1949" s="19" t="e">
        <f>#REF!</f>
        <v>#REF!</v>
      </c>
    </row>
    <row r="1950" spans="4:45" ht="19.5" thickTop="1" thickBot="1" x14ac:dyDescent="0.25">
      <c r="D1950" s="1" t="str">
        <f t="shared" si="550"/>
        <v/>
      </c>
      <c r="E1950" s="1" t="str">
        <f t="shared" si="551"/>
        <v/>
      </c>
      <c r="K1950" s="19" t="str">
        <f t="shared" si="555"/>
        <v/>
      </c>
      <c r="L1950" s="19">
        <f t="shared" si="565"/>
        <v>10000</v>
      </c>
      <c r="M1950" s="22" t="str">
        <f>TRIM(Data!$N1947)</f>
        <v>Lillian's Shining Star</v>
      </c>
      <c r="N1950" s="22" t="str">
        <f>TRIM(Data!$A1947)</f>
        <v>Lillian's Shining Star</v>
      </c>
      <c r="O1950" s="23">
        <f>IF(Data!$B1947=0,"",Data!$B1947)</f>
        <v>2019</v>
      </c>
      <c r="P1950" s="19" t="str">
        <f>IF(Data!$C1947=0,"",Data!$C1947)</f>
        <v>1</v>
      </c>
      <c r="Q1950" s="23" t="str">
        <f>IF($M1950="","",Data!$E1947)</f>
        <v>L</v>
      </c>
      <c r="R1950" s="23" t="str">
        <f t="shared" si="556"/>
        <v>L</v>
      </c>
      <c r="S1950" s="23" t="str">
        <f t="shared" si="557"/>
        <v>L</v>
      </c>
      <c r="T1950" s="19" t="str">
        <f>IF(Data!$F1947=0,"",Data!$F1947)</f>
        <v/>
      </c>
      <c r="U1950" s="19" t="str">
        <f>IF(Data!$G1947=0,"",Data!$G1947)</f>
        <v/>
      </c>
      <c r="V1950" s="19" t="str">
        <f>IF(Data!$D1947=0,"",Data!$D1947)</f>
        <v/>
      </c>
      <c r="W1950" s="19" t="str">
        <f>Data!$H1947</f>
        <v>Japonica</v>
      </c>
      <c r="Y1950" s="41" t="e">
        <f t="shared" si="552"/>
        <v>#REF!</v>
      </c>
      <c r="Z1950" s="8">
        <f t="shared" si="558"/>
        <v>10000</v>
      </c>
      <c r="AA1950" s="8" t="str">
        <f t="shared" si="559"/>
        <v>Lillian's Shining Star</v>
      </c>
      <c r="AB1950" s="8" t="str">
        <f t="shared" si="560"/>
        <v>L</v>
      </c>
      <c r="AC1950" s="8" t="str">
        <f t="shared" si="561"/>
        <v/>
      </c>
      <c r="AD1950" s="8" t="str">
        <f t="shared" si="566"/>
        <v/>
      </c>
      <c r="AE1950" s="8" t="str">
        <f t="shared" si="562"/>
        <v/>
      </c>
      <c r="AF1950" s="5">
        <f t="shared" si="563"/>
        <v>2019</v>
      </c>
      <c r="AG1950" s="46">
        <v>1947</v>
      </c>
      <c r="AH1950" s="47" t="str">
        <f t="shared" si="553"/>
        <v/>
      </c>
      <c r="AI1950" s="48" t="str">
        <f t="shared" si="554"/>
        <v/>
      </c>
      <c r="AK1950" s="22" t="e">
        <f>TRIM(#REF!)</f>
        <v>#REF!</v>
      </c>
      <c r="AL1950" s="23" t="e">
        <f>IF(#REF!=0,"",#REF!)</f>
        <v>#REF!</v>
      </c>
      <c r="AM1950" s="19" t="e">
        <f>IF(#REF!=0,"",#REF!)</f>
        <v>#REF!</v>
      </c>
      <c r="AN1950" s="23" t="e">
        <f>IF($AK1950="","",#REF!)</f>
        <v>#REF!</v>
      </c>
      <c r="AO1950" s="23" t="e">
        <f t="shared" si="564"/>
        <v>#REF!</v>
      </c>
      <c r="AP1950" s="19" t="e">
        <f>IF(#REF!=0,"",#REF!)</f>
        <v>#REF!</v>
      </c>
      <c r="AQ1950" s="19" t="e">
        <f>IF(#REF!=0,"",#REF!)</f>
        <v>#REF!</v>
      </c>
      <c r="AR1950" s="19" t="e">
        <f>IF(#REF!=0,"",#REF!)</f>
        <v>#REF!</v>
      </c>
      <c r="AS1950" s="19" t="e">
        <f>#REF!</f>
        <v>#REF!</v>
      </c>
    </row>
    <row r="1951" spans="4:45" ht="19.5" thickTop="1" thickBot="1" x14ac:dyDescent="0.25">
      <c r="D1951" s="1" t="str">
        <f t="shared" si="550"/>
        <v/>
      </c>
      <c r="E1951" s="1" t="str">
        <f t="shared" si="551"/>
        <v/>
      </c>
      <c r="K1951" s="19" t="str">
        <f t="shared" si="555"/>
        <v/>
      </c>
      <c r="L1951" s="19">
        <f t="shared" si="565"/>
        <v>10000</v>
      </c>
      <c r="M1951" s="22" t="str">
        <f>TRIM(Data!$N1948)</f>
        <v>Lilly Marie Nichols</v>
      </c>
      <c r="N1951" s="22" t="str">
        <f>TRIM(Data!$A1948)</f>
        <v>Lilly Marie Nichols (R)</v>
      </c>
      <c r="O1951" s="23">
        <f>IF(Data!$B1948=0,"",Data!$B1948)</f>
        <v>2016</v>
      </c>
      <c r="P1951" s="19" t="str">
        <f>IF(Data!$C1948=0,"",Data!$C1948)</f>
        <v>1</v>
      </c>
      <c r="Q1951" s="23" t="str">
        <f>IF($M1951="","",Data!$E1948)</f>
        <v>VL</v>
      </c>
      <c r="R1951" s="23" t="str">
        <f t="shared" si="556"/>
        <v>VL</v>
      </c>
      <c r="S1951" s="23" t="str">
        <f t="shared" si="557"/>
        <v>VL</v>
      </c>
      <c r="T1951" s="19" t="str">
        <f>IF(Data!$F1948=0,"",Data!$F1948)</f>
        <v/>
      </c>
      <c r="U1951" s="19" t="str">
        <f>IF(Data!$G1948=0,"",Data!$G1948)</f>
        <v/>
      </c>
      <c r="V1951" s="19" t="str">
        <f>IF(Data!$D1948=0,"",Data!$D1948)</f>
        <v/>
      </c>
      <c r="W1951" s="19" t="str">
        <f>Data!$H1948</f>
        <v>Reticulata</v>
      </c>
      <c r="Y1951" s="41" t="e">
        <f t="shared" si="552"/>
        <v>#REF!</v>
      </c>
      <c r="Z1951" s="8">
        <f t="shared" si="558"/>
        <v>10000</v>
      </c>
      <c r="AA1951" s="8" t="str">
        <f t="shared" si="559"/>
        <v>Lilly Marie Nichols</v>
      </c>
      <c r="AB1951" s="8" t="str">
        <f t="shared" si="560"/>
        <v>VL</v>
      </c>
      <c r="AC1951" s="8" t="str">
        <f t="shared" si="561"/>
        <v/>
      </c>
      <c r="AD1951" s="8" t="str">
        <f t="shared" si="566"/>
        <v/>
      </c>
      <c r="AE1951" s="8" t="str">
        <f t="shared" si="562"/>
        <v/>
      </c>
      <c r="AF1951" s="5">
        <f t="shared" si="563"/>
        <v>2016</v>
      </c>
      <c r="AG1951" s="46">
        <v>1948</v>
      </c>
      <c r="AH1951" s="47" t="str">
        <f t="shared" si="553"/>
        <v/>
      </c>
      <c r="AI1951" s="48" t="str">
        <f t="shared" si="554"/>
        <v/>
      </c>
      <c r="AK1951" s="22" t="e">
        <f>TRIM(#REF!)</f>
        <v>#REF!</v>
      </c>
      <c r="AL1951" s="23" t="e">
        <f>IF(#REF!=0,"",#REF!)</f>
        <v>#REF!</v>
      </c>
      <c r="AM1951" s="19" t="e">
        <f>IF(#REF!=0,"",#REF!)</f>
        <v>#REF!</v>
      </c>
      <c r="AN1951" s="23" t="e">
        <f>IF($AK1951="","",#REF!)</f>
        <v>#REF!</v>
      </c>
      <c r="AO1951" s="23" t="e">
        <f t="shared" si="564"/>
        <v>#REF!</v>
      </c>
      <c r="AP1951" s="19" t="e">
        <f>IF(#REF!=0,"",#REF!)</f>
        <v>#REF!</v>
      </c>
      <c r="AQ1951" s="19" t="e">
        <f>IF(#REF!=0,"",#REF!)</f>
        <v>#REF!</v>
      </c>
      <c r="AR1951" s="19" t="e">
        <f>IF(#REF!=0,"",#REF!)</f>
        <v>#REF!</v>
      </c>
      <c r="AS1951" s="19" t="e">
        <f>#REF!</f>
        <v>#REF!</v>
      </c>
    </row>
    <row r="1952" spans="4:45" ht="19.5" thickTop="1" thickBot="1" x14ac:dyDescent="0.25">
      <c r="D1952" s="1" t="str">
        <f t="shared" si="550"/>
        <v/>
      </c>
      <c r="E1952" s="1" t="str">
        <f t="shared" si="551"/>
        <v/>
      </c>
      <c r="K1952" s="19" t="str">
        <f t="shared" si="555"/>
        <v/>
      </c>
      <c r="L1952" s="19">
        <f t="shared" si="565"/>
        <v>10000</v>
      </c>
      <c r="M1952" s="22" t="str">
        <f>TRIM(Data!$N1949)</f>
        <v>Lillye Roseman</v>
      </c>
      <c r="N1952" s="22" t="str">
        <f>TRIM(Data!$A1949)</f>
        <v>Lillye Roseman</v>
      </c>
      <c r="O1952" s="23">
        <f>IF(Data!$B1949=0,"",Data!$B1949)</f>
        <v>1989</v>
      </c>
      <c r="P1952" s="19" t="str">
        <f>IF(Data!$C1949=0,"",Data!$C1949)</f>
        <v>1</v>
      </c>
      <c r="Q1952" s="23" t="str">
        <f>IF($M1952="","",Data!$E1949)</f>
        <v>S</v>
      </c>
      <c r="R1952" s="23" t="str">
        <f t="shared" si="556"/>
        <v>S</v>
      </c>
      <c r="S1952" s="23" t="str">
        <f t="shared" si="557"/>
        <v>S</v>
      </c>
      <c r="T1952" s="19" t="str">
        <f>IF(Data!$F1949=0,"",Data!$F1949)</f>
        <v/>
      </c>
      <c r="U1952" s="19" t="str">
        <f>IF(Data!$G1949=0,"",Data!$G1949)</f>
        <v>FD</v>
      </c>
      <c r="V1952" s="19" t="str">
        <f>IF(Data!$D1949=0,"",Data!$D1949)</f>
        <v/>
      </c>
      <c r="W1952" s="19" t="str">
        <f>Data!$H1949</f>
        <v>Japonica</v>
      </c>
      <c r="Y1952" s="41" t="e">
        <f t="shared" si="552"/>
        <v>#REF!</v>
      </c>
      <c r="Z1952" s="8">
        <f t="shared" si="558"/>
        <v>10000</v>
      </c>
      <c r="AA1952" s="8" t="str">
        <f t="shared" si="559"/>
        <v>Lillye Roseman</v>
      </c>
      <c r="AB1952" s="8" t="str">
        <f t="shared" si="560"/>
        <v>S</v>
      </c>
      <c r="AC1952" s="8" t="str">
        <f t="shared" si="561"/>
        <v/>
      </c>
      <c r="AD1952" s="8" t="str">
        <f t="shared" si="566"/>
        <v>FD</v>
      </c>
      <c r="AE1952" s="8" t="str">
        <f t="shared" si="562"/>
        <v/>
      </c>
      <c r="AF1952" s="5">
        <f t="shared" si="563"/>
        <v>1989</v>
      </c>
      <c r="AG1952" s="46">
        <v>1949</v>
      </c>
      <c r="AH1952" s="47" t="str">
        <f t="shared" si="553"/>
        <v/>
      </c>
      <c r="AI1952" s="48" t="str">
        <f t="shared" si="554"/>
        <v/>
      </c>
      <c r="AK1952" s="22" t="e">
        <f>TRIM(#REF!)</f>
        <v>#REF!</v>
      </c>
      <c r="AL1952" s="23" t="e">
        <f>IF(#REF!=0,"",#REF!)</f>
        <v>#REF!</v>
      </c>
      <c r="AM1952" s="19" t="e">
        <f>IF(#REF!=0,"",#REF!)</f>
        <v>#REF!</v>
      </c>
      <c r="AN1952" s="23" t="e">
        <f>IF($AK1952="","",#REF!)</f>
        <v>#REF!</v>
      </c>
      <c r="AO1952" s="23" t="e">
        <f t="shared" si="564"/>
        <v>#REF!</v>
      </c>
      <c r="AP1952" s="19" t="e">
        <f>IF(#REF!=0,"",#REF!)</f>
        <v>#REF!</v>
      </c>
      <c r="AQ1952" s="19" t="e">
        <f>IF(#REF!=0,"",#REF!)</f>
        <v>#REF!</v>
      </c>
      <c r="AR1952" s="19" t="e">
        <f>IF(#REF!=0,"",#REF!)</f>
        <v>#REF!</v>
      </c>
      <c r="AS1952" s="19" t="e">
        <f>#REF!</f>
        <v>#REF!</v>
      </c>
    </row>
    <row r="1953" spans="4:45" ht="19.5" thickTop="1" thickBot="1" x14ac:dyDescent="0.25">
      <c r="D1953" s="1" t="str">
        <f t="shared" si="550"/>
        <v/>
      </c>
      <c r="E1953" s="1" t="str">
        <f t="shared" si="551"/>
        <v/>
      </c>
      <c r="K1953" s="19" t="str">
        <f t="shared" si="555"/>
        <v/>
      </c>
      <c r="L1953" s="19">
        <f t="shared" si="565"/>
        <v>10000</v>
      </c>
      <c r="M1953" s="22" t="str">
        <f>TRIM(Data!$N1950)</f>
        <v>Lily Grace</v>
      </c>
      <c r="N1953" s="22" t="str">
        <f>TRIM(Data!$A1950)</f>
        <v>Lily Grace</v>
      </c>
      <c r="O1953" s="23">
        <f>IF(Data!$B1950=0,"",Data!$B1950)</f>
        <v>2012</v>
      </c>
      <c r="P1953" s="19" t="str">
        <f>IF(Data!$C1950=0,"",Data!$C1950)</f>
        <v>1</v>
      </c>
      <c r="Q1953" s="23" t="str">
        <f>IF($M1953="","",Data!$E1950)</f>
        <v>S</v>
      </c>
      <c r="R1953" s="23" t="str">
        <f t="shared" si="556"/>
        <v>S</v>
      </c>
      <c r="S1953" s="23" t="str">
        <f t="shared" si="557"/>
        <v>S</v>
      </c>
      <c r="T1953" s="19" t="str">
        <f>IF(Data!$F1950=0,"",Data!$F1950)</f>
        <v/>
      </c>
      <c r="U1953" s="19" t="str">
        <f>IF(Data!$G1950=0,"",Data!$G1950)</f>
        <v/>
      </c>
      <c r="V1953" s="19" t="str">
        <f>IF(Data!$D1950=0,"",Data!$D1950)</f>
        <v/>
      </c>
      <c r="W1953" s="19" t="str">
        <f>Data!$H1950</f>
        <v>Japonica</v>
      </c>
      <c r="Y1953" s="41" t="e">
        <f t="shared" si="552"/>
        <v>#REF!</v>
      </c>
      <c r="Z1953" s="8">
        <f t="shared" si="558"/>
        <v>10000</v>
      </c>
      <c r="AA1953" s="8" t="str">
        <f t="shared" si="559"/>
        <v>Lily Grace</v>
      </c>
      <c r="AB1953" s="8" t="str">
        <f t="shared" si="560"/>
        <v>S</v>
      </c>
      <c r="AC1953" s="8" t="str">
        <f t="shared" si="561"/>
        <v/>
      </c>
      <c r="AD1953" s="8" t="str">
        <f t="shared" si="566"/>
        <v/>
      </c>
      <c r="AE1953" s="8" t="str">
        <f t="shared" si="562"/>
        <v/>
      </c>
      <c r="AF1953" s="5">
        <f t="shared" si="563"/>
        <v>2012</v>
      </c>
      <c r="AG1953" s="46">
        <v>1950</v>
      </c>
      <c r="AH1953" s="47" t="str">
        <f t="shared" si="553"/>
        <v/>
      </c>
      <c r="AI1953" s="48" t="str">
        <f t="shared" si="554"/>
        <v/>
      </c>
      <c r="AK1953" s="22" t="e">
        <f>TRIM(#REF!)</f>
        <v>#REF!</v>
      </c>
      <c r="AL1953" s="23" t="e">
        <f>IF(#REF!=0,"",#REF!)</f>
        <v>#REF!</v>
      </c>
      <c r="AM1953" s="19" t="e">
        <f>IF(#REF!=0,"",#REF!)</f>
        <v>#REF!</v>
      </c>
      <c r="AN1953" s="23" t="e">
        <f>IF($AK1953="","",#REF!)</f>
        <v>#REF!</v>
      </c>
      <c r="AO1953" s="23" t="e">
        <f t="shared" si="564"/>
        <v>#REF!</v>
      </c>
      <c r="AP1953" s="19" t="e">
        <f>IF(#REF!=0,"",#REF!)</f>
        <v>#REF!</v>
      </c>
      <c r="AQ1953" s="19" t="e">
        <f>IF(#REF!=0,"",#REF!)</f>
        <v>#REF!</v>
      </c>
      <c r="AR1953" s="19" t="e">
        <f>IF(#REF!=0,"",#REF!)</f>
        <v>#REF!</v>
      </c>
      <c r="AS1953" s="19" t="e">
        <f>#REF!</f>
        <v>#REF!</v>
      </c>
    </row>
    <row r="1954" spans="4:45" ht="19.5" thickTop="1" thickBot="1" x14ac:dyDescent="0.25">
      <c r="D1954" s="1" t="str">
        <f t="shared" si="550"/>
        <v/>
      </c>
      <c r="E1954" s="1" t="str">
        <f t="shared" si="551"/>
        <v/>
      </c>
      <c r="K1954" s="19" t="str">
        <f t="shared" si="555"/>
        <v/>
      </c>
      <c r="L1954" s="19">
        <f t="shared" si="565"/>
        <v>10000</v>
      </c>
      <c r="M1954" s="22" t="str">
        <f>TRIM(Data!$N1951)</f>
        <v>Lily Pons</v>
      </c>
      <c r="N1954" s="22" t="str">
        <f>TRIM(Data!$A1951)</f>
        <v>Lily Pons</v>
      </c>
      <c r="O1954" s="23">
        <f>IF(Data!$B1951=0,"",Data!$B1951)</f>
        <v>1955</v>
      </c>
      <c r="P1954" s="19" t="str">
        <f>IF(Data!$C1951=0,"",Data!$C1951)</f>
        <v>1</v>
      </c>
      <c r="Q1954" s="23" t="str">
        <f>IF($M1954="","",Data!$E1951)</f>
        <v>M</v>
      </c>
      <c r="R1954" s="23" t="str">
        <f t="shared" si="556"/>
        <v>M</v>
      </c>
      <c r="S1954" s="23" t="str">
        <f t="shared" si="557"/>
        <v>M</v>
      </c>
      <c r="T1954" s="19" t="str">
        <f>IF(Data!$F1951=0,"",Data!$F1951)</f>
        <v>WHITE</v>
      </c>
      <c r="U1954" s="19" t="str">
        <f>IF(Data!$G1951=0,"",Data!$G1951)</f>
        <v/>
      </c>
      <c r="V1954" s="19" t="str">
        <f>IF(Data!$D1951=0,"",Data!$D1951)</f>
        <v/>
      </c>
      <c r="W1954" s="19" t="str">
        <f>Data!$H1951</f>
        <v>Japonica</v>
      </c>
      <c r="Y1954" s="41" t="e">
        <f t="shared" si="552"/>
        <v>#REF!</v>
      </c>
      <c r="Z1954" s="8">
        <f t="shared" si="558"/>
        <v>10000</v>
      </c>
      <c r="AA1954" s="8" t="str">
        <f t="shared" si="559"/>
        <v>Lily Pons</v>
      </c>
      <c r="AB1954" s="8" t="str">
        <f t="shared" si="560"/>
        <v>M</v>
      </c>
      <c r="AC1954" s="8" t="str">
        <f t="shared" si="561"/>
        <v>WHITE</v>
      </c>
      <c r="AD1954" s="8" t="str">
        <f t="shared" si="566"/>
        <v/>
      </c>
      <c r="AE1954" s="8" t="str">
        <f t="shared" si="562"/>
        <v/>
      </c>
      <c r="AF1954" s="5">
        <f t="shared" si="563"/>
        <v>1955</v>
      </c>
      <c r="AG1954" s="46">
        <v>1951</v>
      </c>
      <c r="AH1954" s="47" t="str">
        <f t="shared" si="553"/>
        <v/>
      </c>
      <c r="AI1954" s="48" t="str">
        <f t="shared" si="554"/>
        <v/>
      </c>
      <c r="AK1954" s="22" t="e">
        <f>TRIM(#REF!)</f>
        <v>#REF!</v>
      </c>
      <c r="AL1954" s="23" t="e">
        <f>IF(#REF!=0,"",#REF!)</f>
        <v>#REF!</v>
      </c>
      <c r="AM1954" s="19" t="e">
        <f>IF(#REF!=0,"",#REF!)</f>
        <v>#REF!</v>
      </c>
      <c r="AN1954" s="23" t="e">
        <f>IF($AK1954="","",#REF!)</f>
        <v>#REF!</v>
      </c>
      <c r="AO1954" s="23" t="e">
        <f t="shared" si="564"/>
        <v>#REF!</v>
      </c>
      <c r="AP1954" s="19" t="e">
        <f>IF(#REF!=0,"",#REF!)</f>
        <v>#REF!</v>
      </c>
      <c r="AQ1954" s="19" t="e">
        <f>IF(#REF!=0,"",#REF!)</f>
        <v>#REF!</v>
      </c>
      <c r="AR1954" s="19" t="e">
        <f>IF(#REF!=0,"",#REF!)</f>
        <v>#REF!</v>
      </c>
      <c r="AS1954" s="19" t="e">
        <f>#REF!</f>
        <v>#REF!</v>
      </c>
    </row>
    <row r="1955" spans="4:45" ht="19.5" thickTop="1" thickBot="1" x14ac:dyDescent="0.25">
      <c r="D1955" s="1" t="str">
        <f t="shared" si="550"/>
        <v/>
      </c>
      <c r="E1955" s="1" t="str">
        <f t="shared" si="551"/>
        <v/>
      </c>
      <c r="K1955" s="19" t="str">
        <f t="shared" si="555"/>
        <v/>
      </c>
      <c r="L1955" s="19">
        <f t="shared" si="565"/>
        <v>10000</v>
      </c>
      <c r="M1955" s="22" t="str">
        <f>TRIM(Data!$N1952)</f>
        <v>Linda B. Browne</v>
      </c>
      <c r="N1955" s="22" t="str">
        <f>TRIM(Data!$A1952)</f>
        <v>Linda B. Browne</v>
      </c>
      <c r="O1955" s="23">
        <f>IF(Data!$B1952=0,"",Data!$B1952)</f>
        <v>2018</v>
      </c>
      <c r="P1955" s="19" t="str">
        <f>IF(Data!$C1952=0,"",Data!$C1952)</f>
        <v>1</v>
      </c>
      <c r="Q1955" s="23" t="str">
        <f>IF($M1955="","",Data!$E1952)</f>
        <v>L</v>
      </c>
      <c r="R1955" s="23" t="str">
        <f t="shared" si="556"/>
        <v>L</v>
      </c>
      <c r="S1955" s="23" t="str">
        <f t="shared" si="557"/>
        <v>L</v>
      </c>
      <c r="T1955" s="19" t="str">
        <f>IF(Data!$F1952=0,"",Data!$F1952)</f>
        <v/>
      </c>
      <c r="U1955" s="19" t="str">
        <f>IF(Data!$G1952=0,"",Data!$G1952)</f>
        <v/>
      </c>
      <c r="V1955" s="19" t="str">
        <f>IF(Data!$D1952=0,"",Data!$D1952)</f>
        <v/>
      </c>
      <c r="W1955" s="19" t="str">
        <f>Data!$H1952</f>
        <v>Japonica</v>
      </c>
      <c r="Y1955" s="41" t="e">
        <f t="shared" si="552"/>
        <v>#REF!</v>
      </c>
      <c r="Z1955" s="8">
        <f t="shared" si="558"/>
        <v>10000</v>
      </c>
      <c r="AA1955" s="8" t="str">
        <f t="shared" si="559"/>
        <v>Linda B. Browne</v>
      </c>
      <c r="AB1955" s="8" t="str">
        <f t="shared" si="560"/>
        <v>L</v>
      </c>
      <c r="AC1955" s="8" t="str">
        <f t="shared" si="561"/>
        <v/>
      </c>
      <c r="AD1955" s="8" t="str">
        <f t="shared" si="566"/>
        <v/>
      </c>
      <c r="AE1955" s="8" t="str">
        <f t="shared" si="562"/>
        <v/>
      </c>
      <c r="AF1955" s="5">
        <f t="shared" si="563"/>
        <v>2018</v>
      </c>
      <c r="AG1955" s="46">
        <v>1952</v>
      </c>
      <c r="AH1955" s="47" t="str">
        <f t="shared" si="553"/>
        <v/>
      </c>
      <c r="AI1955" s="48" t="str">
        <f t="shared" si="554"/>
        <v/>
      </c>
      <c r="AK1955" s="22" t="e">
        <f>TRIM(#REF!)</f>
        <v>#REF!</v>
      </c>
      <c r="AL1955" s="23" t="e">
        <f>IF(#REF!=0,"",#REF!)</f>
        <v>#REF!</v>
      </c>
      <c r="AM1955" s="19" t="e">
        <f>IF(#REF!=0,"",#REF!)</f>
        <v>#REF!</v>
      </c>
      <c r="AN1955" s="23" t="e">
        <f>IF($AK1955="","",#REF!)</f>
        <v>#REF!</v>
      </c>
      <c r="AO1955" s="23" t="e">
        <f t="shared" si="564"/>
        <v>#REF!</v>
      </c>
      <c r="AP1955" s="19" t="e">
        <f>IF(#REF!=0,"",#REF!)</f>
        <v>#REF!</v>
      </c>
      <c r="AQ1955" s="19" t="e">
        <f>IF(#REF!=0,"",#REF!)</f>
        <v>#REF!</v>
      </c>
      <c r="AR1955" s="19" t="e">
        <f>IF(#REF!=0,"",#REF!)</f>
        <v>#REF!</v>
      </c>
      <c r="AS1955" s="19" t="e">
        <f>#REF!</f>
        <v>#REF!</v>
      </c>
    </row>
    <row r="1956" spans="4:45" ht="19.5" thickTop="1" thickBot="1" x14ac:dyDescent="0.25">
      <c r="D1956" s="1" t="str">
        <f t="shared" si="550"/>
        <v/>
      </c>
      <c r="E1956" s="1" t="str">
        <f t="shared" si="551"/>
        <v/>
      </c>
      <c r="K1956" s="19" t="str">
        <f t="shared" si="555"/>
        <v/>
      </c>
      <c r="L1956" s="19">
        <f t="shared" si="565"/>
        <v>10000</v>
      </c>
      <c r="M1956" s="22" t="str">
        <f>TRIM(Data!$N1953)</f>
        <v>Linda Brothers</v>
      </c>
      <c r="N1956" s="22" t="str">
        <f>TRIM(Data!$A1953)</f>
        <v>Linda Brothers</v>
      </c>
      <c r="O1956" s="23">
        <f>IF(Data!$B1953=0,"",Data!$B1953)</f>
        <v>1965</v>
      </c>
      <c r="P1956" s="19" t="str">
        <f>IF(Data!$C1953=0,"",Data!$C1953)</f>
        <v>1</v>
      </c>
      <c r="Q1956" s="23" t="str">
        <f>IF($M1956="","",Data!$E1953)</f>
        <v>M</v>
      </c>
      <c r="R1956" s="23" t="str">
        <f t="shared" si="556"/>
        <v>M</v>
      </c>
      <c r="S1956" s="23" t="str">
        <f t="shared" si="557"/>
        <v>M</v>
      </c>
      <c r="T1956" s="19" t="str">
        <f>IF(Data!$F1953=0,"",Data!$F1953)</f>
        <v/>
      </c>
      <c r="U1956" s="19" t="str">
        <f>IF(Data!$G1953=0,"",Data!$G1953)</f>
        <v/>
      </c>
      <c r="V1956" s="19" t="str">
        <f>IF(Data!$D1953=0,"",Data!$D1953)</f>
        <v/>
      </c>
      <c r="W1956" s="19" t="str">
        <f>Data!$H1953</f>
        <v>Japonica</v>
      </c>
      <c r="Y1956" s="41" t="e">
        <f t="shared" si="552"/>
        <v>#REF!</v>
      </c>
      <c r="Z1956" s="8">
        <f t="shared" si="558"/>
        <v>10000</v>
      </c>
      <c r="AA1956" s="8" t="str">
        <f t="shared" si="559"/>
        <v>Linda Brothers</v>
      </c>
      <c r="AB1956" s="8" t="str">
        <f t="shared" si="560"/>
        <v>M</v>
      </c>
      <c r="AC1956" s="8" t="str">
        <f t="shared" si="561"/>
        <v/>
      </c>
      <c r="AD1956" s="8" t="str">
        <f t="shared" si="566"/>
        <v/>
      </c>
      <c r="AE1956" s="8" t="str">
        <f t="shared" si="562"/>
        <v/>
      </c>
      <c r="AF1956" s="5">
        <f t="shared" si="563"/>
        <v>1965</v>
      </c>
      <c r="AG1956" s="46">
        <v>1953</v>
      </c>
      <c r="AH1956" s="47" t="str">
        <f t="shared" si="553"/>
        <v/>
      </c>
      <c r="AI1956" s="48" t="str">
        <f t="shared" si="554"/>
        <v/>
      </c>
      <c r="AK1956" s="22" t="e">
        <f>TRIM(#REF!)</f>
        <v>#REF!</v>
      </c>
      <c r="AL1956" s="23" t="e">
        <f>IF(#REF!=0,"",#REF!)</f>
        <v>#REF!</v>
      </c>
      <c r="AM1956" s="19" t="e">
        <f>IF(#REF!=0,"",#REF!)</f>
        <v>#REF!</v>
      </c>
      <c r="AN1956" s="23" t="e">
        <f>IF($AK1956="","",#REF!)</f>
        <v>#REF!</v>
      </c>
      <c r="AO1956" s="23" t="e">
        <f t="shared" si="564"/>
        <v>#REF!</v>
      </c>
      <c r="AP1956" s="19" t="e">
        <f>IF(#REF!=0,"",#REF!)</f>
        <v>#REF!</v>
      </c>
      <c r="AQ1956" s="19" t="e">
        <f>IF(#REF!=0,"",#REF!)</f>
        <v>#REF!</v>
      </c>
      <c r="AR1956" s="19" t="e">
        <f>IF(#REF!=0,"",#REF!)</f>
        <v>#REF!</v>
      </c>
      <c r="AS1956" s="19" t="e">
        <f>#REF!</f>
        <v>#REF!</v>
      </c>
    </row>
    <row r="1957" spans="4:45" ht="19.5" thickTop="1" thickBot="1" x14ac:dyDescent="0.25">
      <c r="D1957" s="1" t="str">
        <f t="shared" si="550"/>
        <v/>
      </c>
      <c r="E1957" s="1" t="str">
        <f t="shared" si="551"/>
        <v/>
      </c>
      <c r="K1957" s="19" t="str">
        <f t="shared" si="555"/>
        <v/>
      </c>
      <c r="L1957" s="19">
        <f t="shared" si="565"/>
        <v>10000</v>
      </c>
      <c r="M1957" s="22" t="str">
        <f>TRIM(Data!$N1954)</f>
        <v>Linda Brothers Blush</v>
      </c>
      <c r="N1957" s="22" t="str">
        <f>TRIM(Data!$A1954)</f>
        <v>Linda Brothers Blush</v>
      </c>
      <c r="O1957" s="23">
        <f>IF(Data!$B1954=0,"",Data!$B1954)</f>
        <v>1984</v>
      </c>
      <c r="P1957" s="19" t="str">
        <f>IF(Data!$C1954=0,"",Data!$C1954)</f>
        <v>1</v>
      </c>
      <c r="Q1957" s="23" t="str">
        <f>IF($M1957="","",Data!$E1954)</f>
        <v>M</v>
      </c>
      <c r="R1957" s="23" t="str">
        <f t="shared" si="556"/>
        <v>M</v>
      </c>
      <c r="S1957" s="23" t="str">
        <f t="shared" si="557"/>
        <v>M</v>
      </c>
      <c r="T1957" s="19" t="str">
        <f>IF(Data!$F1954=0,"",Data!$F1954)</f>
        <v/>
      </c>
      <c r="U1957" s="19" t="str">
        <f>IF(Data!$G1954=0,"",Data!$G1954)</f>
        <v/>
      </c>
      <c r="V1957" s="19" t="str">
        <f>IF(Data!$D1954=0,"",Data!$D1954)</f>
        <v/>
      </c>
      <c r="W1957" s="19" t="str">
        <f>Data!$H1954</f>
        <v>Japonica</v>
      </c>
      <c r="Y1957" s="41" t="e">
        <f t="shared" si="552"/>
        <v>#REF!</v>
      </c>
      <c r="Z1957" s="8">
        <f t="shared" si="558"/>
        <v>10000</v>
      </c>
      <c r="AA1957" s="8" t="str">
        <f t="shared" si="559"/>
        <v>Linda Brothers Blush</v>
      </c>
      <c r="AB1957" s="8" t="str">
        <f t="shared" si="560"/>
        <v>M</v>
      </c>
      <c r="AC1957" s="8" t="str">
        <f t="shared" si="561"/>
        <v/>
      </c>
      <c r="AD1957" s="8" t="str">
        <f t="shared" si="566"/>
        <v/>
      </c>
      <c r="AE1957" s="8" t="str">
        <f t="shared" si="562"/>
        <v/>
      </c>
      <c r="AF1957" s="5">
        <f t="shared" si="563"/>
        <v>1984</v>
      </c>
      <c r="AG1957" s="46">
        <v>1954</v>
      </c>
      <c r="AH1957" s="47" t="str">
        <f t="shared" si="553"/>
        <v/>
      </c>
      <c r="AI1957" s="48" t="str">
        <f t="shared" si="554"/>
        <v/>
      </c>
      <c r="AK1957" s="22" t="e">
        <f>TRIM(#REF!)</f>
        <v>#REF!</v>
      </c>
      <c r="AL1957" s="23" t="e">
        <f>IF(#REF!=0,"",#REF!)</f>
        <v>#REF!</v>
      </c>
      <c r="AM1957" s="19" t="e">
        <f>IF(#REF!=0,"",#REF!)</f>
        <v>#REF!</v>
      </c>
      <c r="AN1957" s="23" t="e">
        <f>IF($AK1957="","",#REF!)</f>
        <v>#REF!</v>
      </c>
      <c r="AO1957" s="23" t="e">
        <f t="shared" si="564"/>
        <v>#REF!</v>
      </c>
      <c r="AP1957" s="19" t="e">
        <f>IF(#REF!=0,"",#REF!)</f>
        <v>#REF!</v>
      </c>
      <c r="AQ1957" s="19" t="e">
        <f>IF(#REF!=0,"",#REF!)</f>
        <v>#REF!</v>
      </c>
      <c r="AR1957" s="19" t="e">
        <f>IF(#REF!=0,"",#REF!)</f>
        <v>#REF!</v>
      </c>
      <c r="AS1957" s="19" t="e">
        <f>#REF!</f>
        <v>#REF!</v>
      </c>
    </row>
    <row r="1958" spans="4:45" ht="19.5" thickTop="1" thickBot="1" x14ac:dyDescent="0.25">
      <c r="D1958" s="1" t="str">
        <f t="shared" si="550"/>
        <v/>
      </c>
      <c r="E1958" s="1" t="str">
        <f t="shared" si="551"/>
        <v/>
      </c>
      <c r="K1958" s="19" t="str">
        <f t="shared" si="555"/>
        <v/>
      </c>
      <c r="L1958" s="19">
        <f t="shared" si="565"/>
        <v>10000</v>
      </c>
      <c r="M1958" s="22" t="str">
        <f>TRIM(Data!$N1955)</f>
        <v>Linda Carol</v>
      </c>
      <c r="N1958" s="22" t="str">
        <f>TRIM(Data!$A1955)</f>
        <v>Linda Carol (R)</v>
      </c>
      <c r="O1958" s="23">
        <f>IF(Data!$B1955=0,"",Data!$B1955)</f>
        <v>1995</v>
      </c>
      <c r="P1958" s="19" t="str">
        <f>IF(Data!$C1955=0,"",Data!$C1955)</f>
        <v>1</v>
      </c>
      <c r="Q1958" s="23" t="str">
        <f>IF($M1958="","",Data!$E1955)</f>
        <v>VL</v>
      </c>
      <c r="R1958" s="23" t="str">
        <f t="shared" si="556"/>
        <v>VL</v>
      </c>
      <c r="S1958" s="23" t="str">
        <f t="shared" si="557"/>
        <v>VL</v>
      </c>
      <c r="T1958" s="19" t="str">
        <f>IF(Data!$F1955=0,"",Data!$F1955)</f>
        <v/>
      </c>
      <c r="U1958" s="19" t="str">
        <f>IF(Data!$G1955=0,"",Data!$G1955)</f>
        <v/>
      </c>
      <c r="V1958" s="19" t="str">
        <f>IF(Data!$D1955=0,"",Data!$D1955)</f>
        <v/>
      </c>
      <c r="W1958" s="19" t="str">
        <f>Data!$H1955</f>
        <v>Reticulata</v>
      </c>
      <c r="Y1958" s="41" t="e">
        <f t="shared" si="552"/>
        <v>#REF!</v>
      </c>
      <c r="Z1958" s="8">
        <f t="shared" si="558"/>
        <v>10000</v>
      </c>
      <c r="AA1958" s="8" t="str">
        <f t="shared" si="559"/>
        <v>Linda Carol</v>
      </c>
      <c r="AB1958" s="8" t="str">
        <f t="shared" si="560"/>
        <v>VL</v>
      </c>
      <c r="AC1958" s="8" t="str">
        <f t="shared" si="561"/>
        <v/>
      </c>
      <c r="AD1958" s="8" t="str">
        <f t="shared" si="566"/>
        <v/>
      </c>
      <c r="AE1958" s="8" t="str">
        <f t="shared" si="562"/>
        <v/>
      </c>
      <c r="AF1958" s="5">
        <f t="shared" si="563"/>
        <v>1995</v>
      </c>
      <c r="AG1958" s="46">
        <v>1955</v>
      </c>
      <c r="AH1958" s="47" t="str">
        <f t="shared" si="553"/>
        <v/>
      </c>
      <c r="AI1958" s="48" t="str">
        <f t="shared" si="554"/>
        <v/>
      </c>
      <c r="AK1958" s="22" t="e">
        <f>TRIM(#REF!)</f>
        <v>#REF!</v>
      </c>
      <c r="AL1958" s="23" t="e">
        <f>IF(#REF!=0,"",#REF!)</f>
        <v>#REF!</v>
      </c>
      <c r="AM1958" s="19" t="e">
        <f>IF(#REF!=0,"",#REF!)</f>
        <v>#REF!</v>
      </c>
      <c r="AN1958" s="23" t="e">
        <f>IF($AK1958="","",#REF!)</f>
        <v>#REF!</v>
      </c>
      <c r="AO1958" s="23" t="e">
        <f t="shared" si="564"/>
        <v>#REF!</v>
      </c>
      <c r="AP1958" s="19" t="e">
        <f>IF(#REF!=0,"",#REF!)</f>
        <v>#REF!</v>
      </c>
      <c r="AQ1958" s="19" t="e">
        <f>IF(#REF!=0,"",#REF!)</f>
        <v>#REF!</v>
      </c>
      <c r="AR1958" s="19" t="e">
        <f>IF(#REF!=0,"",#REF!)</f>
        <v>#REF!</v>
      </c>
      <c r="AS1958" s="19" t="e">
        <f>#REF!</f>
        <v>#REF!</v>
      </c>
    </row>
    <row r="1959" spans="4:45" ht="19.5" thickTop="1" thickBot="1" x14ac:dyDescent="0.25">
      <c r="D1959" s="1" t="str">
        <f t="shared" si="550"/>
        <v/>
      </c>
      <c r="E1959" s="1" t="str">
        <f t="shared" si="551"/>
        <v/>
      </c>
      <c r="K1959" s="19" t="str">
        <f t="shared" si="555"/>
        <v/>
      </c>
      <c r="L1959" s="19">
        <f t="shared" si="565"/>
        <v>10000</v>
      </c>
      <c r="M1959" s="22" t="str">
        <f>TRIM(Data!$N1956)</f>
        <v>Linda Gilmore</v>
      </c>
      <c r="N1959" s="22" t="str">
        <f>TRIM(Data!$A1956)</f>
        <v>Linda Gilmore (R)</v>
      </c>
      <c r="O1959" s="23">
        <f>IF(Data!$B1956=0,"",Data!$B1956)</f>
        <v>1977</v>
      </c>
      <c r="P1959" s="19" t="str">
        <f>IF(Data!$C1956=0,"",Data!$C1956)</f>
        <v>1</v>
      </c>
      <c r="Q1959" s="23" t="str">
        <f>IF($M1959="","",Data!$E1956)</f>
        <v>M</v>
      </c>
      <c r="R1959" s="23" t="str">
        <f t="shared" si="556"/>
        <v>M</v>
      </c>
      <c r="S1959" s="23" t="str">
        <f t="shared" si="557"/>
        <v>M</v>
      </c>
      <c r="T1959" s="19" t="str">
        <f>IF(Data!$F1956=0,"",Data!$F1956)</f>
        <v/>
      </c>
      <c r="U1959" s="19" t="str">
        <f>IF(Data!$G1956=0,"",Data!$G1956)</f>
        <v>FD</v>
      </c>
      <c r="V1959" s="19" t="str">
        <f>IF(Data!$D1956=0,"",Data!$D1956)</f>
        <v/>
      </c>
      <c r="W1959" s="19" t="str">
        <f>Data!$H1956</f>
        <v>Reticulata</v>
      </c>
      <c r="Y1959" s="41" t="e">
        <f t="shared" si="552"/>
        <v>#REF!</v>
      </c>
      <c r="Z1959" s="8">
        <f t="shared" si="558"/>
        <v>10000</v>
      </c>
      <c r="AA1959" s="8" t="str">
        <f t="shared" si="559"/>
        <v>Linda Gilmore</v>
      </c>
      <c r="AB1959" s="8" t="str">
        <f t="shared" si="560"/>
        <v>M</v>
      </c>
      <c r="AC1959" s="8" t="str">
        <f t="shared" si="561"/>
        <v/>
      </c>
      <c r="AD1959" s="8" t="str">
        <f t="shared" si="566"/>
        <v>FD</v>
      </c>
      <c r="AE1959" s="8" t="str">
        <f t="shared" si="562"/>
        <v/>
      </c>
      <c r="AF1959" s="5">
        <f t="shared" si="563"/>
        <v>1977</v>
      </c>
      <c r="AG1959" s="46">
        <v>1956</v>
      </c>
      <c r="AH1959" s="47" t="str">
        <f t="shared" si="553"/>
        <v/>
      </c>
      <c r="AI1959" s="48" t="str">
        <f t="shared" si="554"/>
        <v/>
      </c>
      <c r="AK1959" s="22" t="e">
        <f>TRIM(#REF!)</f>
        <v>#REF!</v>
      </c>
      <c r="AL1959" s="23" t="e">
        <f>IF(#REF!=0,"",#REF!)</f>
        <v>#REF!</v>
      </c>
      <c r="AM1959" s="19" t="e">
        <f>IF(#REF!=0,"",#REF!)</f>
        <v>#REF!</v>
      </c>
      <c r="AN1959" s="23" t="e">
        <f>IF($AK1959="","",#REF!)</f>
        <v>#REF!</v>
      </c>
      <c r="AO1959" s="23" t="e">
        <f t="shared" si="564"/>
        <v>#REF!</v>
      </c>
      <c r="AP1959" s="19" t="e">
        <f>IF(#REF!=0,"",#REF!)</f>
        <v>#REF!</v>
      </c>
      <c r="AQ1959" s="19" t="e">
        <f>IF(#REF!=0,"",#REF!)</f>
        <v>#REF!</v>
      </c>
      <c r="AR1959" s="19" t="e">
        <f>IF(#REF!=0,"",#REF!)</f>
        <v>#REF!</v>
      </c>
      <c r="AS1959" s="19" t="e">
        <f>#REF!</f>
        <v>#REF!</v>
      </c>
    </row>
    <row r="1960" spans="4:45" ht="19.5" thickTop="1" thickBot="1" x14ac:dyDescent="0.25">
      <c r="D1960" s="1" t="str">
        <f t="shared" ref="D1960:D2023" si="567">IF(ISERROR(VLOOKUP(A1960,$K$4:$M$2950,3,FALSE)),"",VLOOKUP(A1960,$K$4:$N$2950,4,FALSE))</f>
        <v/>
      </c>
      <c r="E1960" s="1" t="str">
        <f t="shared" ref="E1960:E2023" si="568">IF(ISERROR(VLOOKUP(A1960,$K$4:$M$2950,3,FALSE)),"",IF(VLOOKUP(A1960,$K$4:$T$2950,6,FALSE)=0,"",VLOOKUP(A1960,$K$4:$T$2950,6,FALSE)))</f>
        <v/>
      </c>
      <c r="K1960" s="19" t="str">
        <f t="shared" si="555"/>
        <v/>
      </c>
      <c r="L1960" s="19">
        <f t="shared" si="565"/>
        <v>10000</v>
      </c>
      <c r="M1960" s="22" t="str">
        <f>TRIM(Data!$N1957)</f>
        <v>Linda Griffin</v>
      </c>
      <c r="N1960" s="22" t="str">
        <f>TRIM(Data!$A1957)</f>
        <v>Linda Griffin (R)</v>
      </c>
      <c r="O1960" s="23">
        <f>IF(Data!$B1957=0,"",Data!$B1957)</f>
        <v>2013</v>
      </c>
      <c r="P1960" s="19" t="str">
        <f>IF(Data!$C1957=0,"",Data!$C1957)</f>
        <v>1</v>
      </c>
      <c r="Q1960" s="23" t="str">
        <f>IF($M1960="","",Data!$E1957)</f>
        <v>VL</v>
      </c>
      <c r="R1960" s="23" t="str">
        <f t="shared" si="556"/>
        <v>VL</v>
      </c>
      <c r="S1960" s="23" t="str">
        <f t="shared" si="557"/>
        <v>VL</v>
      </c>
      <c r="T1960" s="19" t="str">
        <f>IF(Data!$F1957=0,"",Data!$F1957)</f>
        <v/>
      </c>
      <c r="U1960" s="19" t="str">
        <f>IF(Data!$G1957=0,"",Data!$G1957)</f>
        <v/>
      </c>
      <c r="V1960" s="19" t="str">
        <f>IF(Data!$D1957=0,"",Data!$D1957)</f>
        <v/>
      </c>
      <c r="W1960" s="19" t="str">
        <f>Data!$H1957</f>
        <v>Reticulata</v>
      </c>
      <c r="Y1960" s="41" t="e">
        <f t="shared" si="552"/>
        <v>#REF!</v>
      </c>
      <c r="Z1960" s="8">
        <f t="shared" si="558"/>
        <v>10000</v>
      </c>
      <c r="AA1960" s="8" t="str">
        <f t="shared" si="559"/>
        <v>Linda Griffin</v>
      </c>
      <c r="AB1960" s="8" t="str">
        <f t="shared" si="560"/>
        <v>VL</v>
      </c>
      <c r="AC1960" s="8" t="str">
        <f t="shared" si="561"/>
        <v/>
      </c>
      <c r="AD1960" s="8" t="str">
        <f t="shared" si="566"/>
        <v/>
      </c>
      <c r="AE1960" s="8" t="str">
        <f t="shared" si="562"/>
        <v/>
      </c>
      <c r="AF1960" s="5">
        <f t="shared" si="563"/>
        <v>2013</v>
      </c>
      <c r="AG1960" s="46">
        <v>1957</v>
      </c>
      <c r="AH1960" s="47" t="str">
        <f t="shared" si="553"/>
        <v/>
      </c>
      <c r="AI1960" s="48" t="str">
        <f t="shared" si="554"/>
        <v/>
      </c>
      <c r="AK1960" s="22" t="e">
        <f>TRIM(#REF!)</f>
        <v>#REF!</v>
      </c>
      <c r="AL1960" s="23" t="e">
        <f>IF(#REF!=0,"",#REF!)</f>
        <v>#REF!</v>
      </c>
      <c r="AM1960" s="19" t="e">
        <f>IF(#REF!=0,"",#REF!)</f>
        <v>#REF!</v>
      </c>
      <c r="AN1960" s="23" t="e">
        <f>IF($AK1960="","",#REF!)</f>
        <v>#REF!</v>
      </c>
      <c r="AO1960" s="23" t="e">
        <f t="shared" si="564"/>
        <v>#REF!</v>
      </c>
      <c r="AP1960" s="19" t="e">
        <f>IF(#REF!=0,"",#REF!)</f>
        <v>#REF!</v>
      </c>
      <c r="AQ1960" s="19" t="e">
        <f>IF(#REF!=0,"",#REF!)</f>
        <v>#REF!</v>
      </c>
      <c r="AR1960" s="19" t="e">
        <f>IF(#REF!=0,"",#REF!)</f>
        <v>#REF!</v>
      </c>
      <c r="AS1960" s="19" t="e">
        <f>#REF!</f>
        <v>#REF!</v>
      </c>
    </row>
    <row r="1961" spans="4:45" ht="19.5" thickTop="1" thickBot="1" x14ac:dyDescent="0.25">
      <c r="D1961" s="1" t="str">
        <f t="shared" si="567"/>
        <v/>
      </c>
      <c r="E1961" s="1" t="str">
        <f t="shared" si="568"/>
        <v/>
      </c>
      <c r="K1961" s="19" t="str">
        <f t="shared" si="555"/>
        <v/>
      </c>
      <c r="L1961" s="19">
        <f t="shared" si="565"/>
        <v>10000</v>
      </c>
      <c r="M1961" s="22" t="str">
        <f>TRIM(Data!$N1958)</f>
        <v>Linda Laughlin</v>
      </c>
      <c r="N1961" s="22" t="str">
        <f>TRIM(Data!$A1958)</f>
        <v>Linda Laughlin</v>
      </c>
      <c r="O1961" s="23">
        <f>IF(Data!$B1958=0,"",Data!$B1958)</f>
        <v>1958</v>
      </c>
      <c r="P1961" s="19" t="str">
        <f>IF(Data!$C1958=0,"",Data!$C1958)</f>
        <v/>
      </c>
      <c r="Q1961" s="23" t="str">
        <f>IF($M1961="","",Data!$E1958)</f>
        <v>L</v>
      </c>
      <c r="R1961" s="23" t="str">
        <f t="shared" si="556"/>
        <v>L</v>
      </c>
      <c r="S1961" s="23" t="str">
        <f t="shared" si="557"/>
        <v>L</v>
      </c>
      <c r="T1961" s="19" t="str">
        <f>IF(Data!$F1958=0,"",Data!$F1958)</f>
        <v/>
      </c>
      <c r="U1961" s="19" t="str">
        <f>IF(Data!$G1958=0,"",Data!$G1958)</f>
        <v/>
      </c>
      <c r="V1961" s="19" t="str">
        <f>IF(Data!$D1958=0,"",Data!$D1958)</f>
        <v/>
      </c>
      <c r="W1961" s="19" t="str">
        <f>Data!$H1958</f>
        <v>Japonica</v>
      </c>
      <c r="Y1961" s="41" t="e">
        <f t="shared" si="552"/>
        <v>#REF!</v>
      </c>
      <c r="Z1961" s="8">
        <f t="shared" si="558"/>
        <v>10000</v>
      </c>
      <c r="AA1961" s="8" t="str">
        <f t="shared" si="559"/>
        <v>Linda Laughlin</v>
      </c>
      <c r="AB1961" s="8" t="str">
        <f t="shared" si="560"/>
        <v>L</v>
      </c>
      <c r="AC1961" s="8" t="str">
        <f t="shared" si="561"/>
        <v/>
      </c>
      <c r="AD1961" s="8" t="str">
        <f t="shared" si="566"/>
        <v/>
      </c>
      <c r="AE1961" s="8" t="str">
        <f t="shared" si="562"/>
        <v/>
      </c>
      <c r="AF1961" s="5">
        <f t="shared" si="563"/>
        <v>1958</v>
      </c>
      <c r="AG1961" s="46">
        <v>1958</v>
      </c>
      <c r="AH1961" s="47" t="str">
        <f t="shared" si="553"/>
        <v/>
      </c>
      <c r="AI1961" s="48" t="str">
        <f t="shared" si="554"/>
        <v/>
      </c>
      <c r="AK1961" s="22" t="e">
        <f>TRIM(#REF!)</f>
        <v>#REF!</v>
      </c>
      <c r="AL1961" s="23" t="e">
        <f>IF(#REF!=0,"",#REF!)</f>
        <v>#REF!</v>
      </c>
      <c r="AM1961" s="19" t="e">
        <f>IF(#REF!=0,"",#REF!)</f>
        <v>#REF!</v>
      </c>
      <c r="AN1961" s="23" t="e">
        <f>IF($AK1961="","",#REF!)</f>
        <v>#REF!</v>
      </c>
      <c r="AO1961" s="23" t="e">
        <f t="shared" si="564"/>
        <v>#REF!</v>
      </c>
      <c r="AP1961" s="19" t="e">
        <f>IF(#REF!=0,"",#REF!)</f>
        <v>#REF!</v>
      </c>
      <c r="AQ1961" s="19" t="e">
        <f>IF(#REF!=0,"",#REF!)</f>
        <v>#REF!</v>
      </c>
      <c r="AR1961" s="19" t="e">
        <f>IF(#REF!=0,"",#REF!)</f>
        <v>#REF!</v>
      </c>
      <c r="AS1961" s="19" t="e">
        <f>#REF!</f>
        <v>#REF!</v>
      </c>
    </row>
    <row r="1962" spans="4:45" ht="19.5" thickTop="1" thickBot="1" x14ac:dyDescent="0.25">
      <c r="D1962" s="1" t="str">
        <f t="shared" si="567"/>
        <v/>
      </c>
      <c r="E1962" s="1" t="str">
        <f t="shared" si="568"/>
        <v/>
      </c>
      <c r="K1962" s="19" t="str">
        <f t="shared" si="555"/>
        <v/>
      </c>
      <c r="L1962" s="19">
        <f t="shared" si="565"/>
        <v>10000</v>
      </c>
      <c r="M1962" s="22" t="str">
        <f>TRIM(Data!$N1959)</f>
        <v>Linda Lee Ehrhart</v>
      </c>
      <c r="N1962" s="22" t="str">
        <f>TRIM(Data!$A1959)</f>
        <v>Linda Lee Ehrhart (R)</v>
      </c>
      <c r="O1962" s="23">
        <f>IF(Data!$B1959=0,"",Data!$B1959)</f>
        <v>2013</v>
      </c>
      <c r="P1962" s="19" t="str">
        <f>IF(Data!$C1959=0,"",Data!$C1959)</f>
        <v>1</v>
      </c>
      <c r="Q1962" s="23" t="str">
        <f>IF($M1962="","",Data!$E1959)</f>
        <v>L</v>
      </c>
      <c r="R1962" s="23" t="str">
        <f t="shared" si="556"/>
        <v>L</v>
      </c>
      <c r="S1962" s="23" t="str">
        <f t="shared" si="557"/>
        <v>L</v>
      </c>
      <c r="T1962" s="19" t="str">
        <f>IF(Data!$F1959=0,"",Data!$F1959)</f>
        <v/>
      </c>
      <c r="U1962" s="19" t="str">
        <f>IF(Data!$G1959=0,"",Data!$G1959)</f>
        <v/>
      </c>
      <c r="V1962" s="19" t="str">
        <f>IF(Data!$D1959=0,"",Data!$D1959)</f>
        <v/>
      </c>
      <c r="W1962" s="19" t="str">
        <f>Data!$H1959</f>
        <v>Reticulata</v>
      </c>
      <c r="Y1962" s="41" t="e">
        <f t="shared" si="552"/>
        <v>#REF!</v>
      </c>
      <c r="Z1962" s="8">
        <f t="shared" si="558"/>
        <v>10000</v>
      </c>
      <c r="AA1962" s="8" t="str">
        <f t="shared" si="559"/>
        <v>Linda Lee Ehrhart</v>
      </c>
      <c r="AB1962" s="8" t="str">
        <f t="shared" si="560"/>
        <v>L</v>
      </c>
      <c r="AC1962" s="8" t="str">
        <f t="shared" si="561"/>
        <v/>
      </c>
      <c r="AD1962" s="8" t="str">
        <f t="shared" si="566"/>
        <v/>
      </c>
      <c r="AE1962" s="8" t="str">
        <f t="shared" si="562"/>
        <v/>
      </c>
      <c r="AF1962" s="5">
        <f t="shared" si="563"/>
        <v>2013</v>
      </c>
      <c r="AG1962" s="46">
        <v>1959</v>
      </c>
      <c r="AH1962" s="47" t="str">
        <f t="shared" si="553"/>
        <v/>
      </c>
      <c r="AI1962" s="48" t="str">
        <f t="shared" si="554"/>
        <v/>
      </c>
      <c r="AK1962" s="22" t="e">
        <f>TRIM(#REF!)</f>
        <v>#REF!</v>
      </c>
      <c r="AL1962" s="23" t="e">
        <f>IF(#REF!=0,"",#REF!)</f>
        <v>#REF!</v>
      </c>
      <c r="AM1962" s="19" t="e">
        <f>IF(#REF!=0,"",#REF!)</f>
        <v>#REF!</v>
      </c>
      <c r="AN1962" s="23" t="e">
        <f>IF($AK1962="","",#REF!)</f>
        <v>#REF!</v>
      </c>
      <c r="AO1962" s="23" t="e">
        <f t="shared" si="564"/>
        <v>#REF!</v>
      </c>
      <c r="AP1962" s="19" t="e">
        <f>IF(#REF!=0,"",#REF!)</f>
        <v>#REF!</v>
      </c>
      <c r="AQ1962" s="19" t="e">
        <f>IF(#REF!=0,"",#REF!)</f>
        <v>#REF!</v>
      </c>
      <c r="AR1962" s="19" t="e">
        <f>IF(#REF!=0,"",#REF!)</f>
        <v>#REF!</v>
      </c>
      <c r="AS1962" s="19" t="e">
        <f>#REF!</f>
        <v>#REF!</v>
      </c>
    </row>
    <row r="1963" spans="4:45" ht="19.5" thickTop="1" thickBot="1" x14ac:dyDescent="0.25">
      <c r="D1963" s="1" t="str">
        <f t="shared" si="567"/>
        <v/>
      </c>
      <c r="E1963" s="1" t="str">
        <f t="shared" si="568"/>
        <v/>
      </c>
      <c r="K1963" s="19" t="str">
        <f t="shared" si="555"/>
        <v/>
      </c>
      <c r="L1963" s="19">
        <f t="shared" si="565"/>
        <v>10000</v>
      </c>
      <c r="M1963" s="22" t="str">
        <f>TRIM(Data!$N1960)</f>
        <v>Lindsay Neill</v>
      </c>
      <c r="N1963" s="22" t="str">
        <f>TRIM(Data!$A1960)</f>
        <v>Lindsay Neill</v>
      </c>
      <c r="O1963" s="23">
        <f>IF(Data!$B1960=0,"",Data!$B1960)</f>
        <v>1840</v>
      </c>
      <c r="P1963" s="19" t="str">
        <f>IF(Data!$C1960=0,"",Data!$C1960)</f>
        <v>1</v>
      </c>
      <c r="Q1963" s="23" t="str">
        <f>IF($M1963="","",Data!$E1960)</f>
        <v>M-L</v>
      </c>
      <c r="R1963" s="23" t="str">
        <f t="shared" si="556"/>
        <v>M</v>
      </c>
      <c r="S1963" s="23" t="str">
        <f t="shared" si="557"/>
        <v>M</v>
      </c>
      <c r="T1963" s="19" t="str">
        <f>IF(Data!$F1960=0,"",Data!$F1960)</f>
        <v/>
      </c>
      <c r="U1963" s="19" t="str">
        <f>IF(Data!$G1960=0,"",Data!$G1960)</f>
        <v/>
      </c>
      <c r="V1963" s="19" t="str">
        <f>IF(Data!$D1960=0,"",Data!$D1960)</f>
        <v>ANTIQUE</v>
      </c>
      <c r="W1963" s="19" t="str">
        <f>Data!$H1960</f>
        <v>Japonica</v>
      </c>
      <c r="Y1963" s="41" t="e">
        <f t="shared" si="552"/>
        <v>#REF!</v>
      </c>
      <c r="Z1963" s="8">
        <f t="shared" si="558"/>
        <v>1963</v>
      </c>
      <c r="AA1963" s="8" t="str">
        <f t="shared" si="559"/>
        <v>Lindsay Neill</v>
      </c>
      <c r="AB1963" s="8" t="str">
        <f t="shared" si="560"/>
        <v>M</v>
      </c>
      <c r="AC1963" s="8" t="str">
        <f t="shared" si="561"/>
        <v/>
      </c>
      <c r="AD1963" s="8" t="str">
        <f t="shared" si="566"/>
        <v/>
      </c>
      <c r="AE1963" s="8" t="str">
        <f t="shared" si="562"/>
        <v>ANTIQUE</v>
      </c>
      <c r="AF1963" s="5">
        <f t="shared" si="563"/>
        <v>1840</v>
      </c>
      <c r="AG1963" s="46">
        <v>1960</v>
      </c>
      <c r="AH1963" s="47" t="str">
        <f t="shared" si="553"/>
        <v/>
      </c>
      <c r="AI1963" s="48" t="str">
        <f t="shared" si="554"/>
        <v/>
      </c>
      <c r="AK1963" s="22" t="e">
        <f>TRIM(#REF!)</f>
        <v>#REF!</v>
      </c>
      <c r="AL1963" s="23" t="e">
        <f>IF(#REF!=0,"",#REF!)</f>
        <v>#REF!</v>
      </c>
      <c r="AM1963" s="19" t="e">
        <f>IF(#REF!=0,"",#REF!)</f>
        <v>#REF!</v>
      </c>
      <c r="AN1963" s="23" t="e">
        <f>IF($AK1963="","",#REF!)</f>
        <v>#REF!</v>
      </c>
      <c r="AO1963" s="23" t="e">
        <f t="shared" si="564"/>
        <v>#REF!</v>
      </c>
      <c r="AP1963" s="19" t="e">
        <f>IF(#REF!=0,"",#REF!)</f>
        <v>#REF!</v>
      </c>
      <c r="AQ1963" s="19" t="e">
        <f>IF(#REF!=0,"",#REF!)</f>
        <v>#REF!</v>
      </c>
      <c r="AR1963" s="19" t="e">
        <f>IF(#REF!=0,"",#REF!)</f>
        <v>#REF!</v>
      </c>
      <c r="AS1963" s="19" t="e">
        <f>#REF!</f>
        <v>#REF!</v>
      </c>
    </row>
    <row r="1964" spans="4:45" ht="19.5" thickTop="1" thickBot="1" x14ac:dyDescent="0.25">
      <c r="D1964" s="1" t="str">
        <f t="shared" si="567"/>
        <v/>
      </c>
      <c r="E1964" s="1" t="str">
        <f t="shared" si="568"/>
        <v/>
      </c>
      <c r="K1964" s="19" t="str">
        <f t="shared" si="555"/>
        <v/>
      </c>
      <c r="L1964" s="19">
        <f t="shared" si="565"/>
        <v>10000</v>
      </c>
      <c r="M1964" s="22" t="str">
        <f>TRIM(Data!$N1961)</f>
        <v>Lindsay Rose</v>
      </c>
      <c r="N1964" s="22" t="str">
        <f>TRIM(Data!$A1961)</f>
        <v>Lindsay Rose</v>
      </c>
      <c r="O1964" s="23">
        <f>IF(Data!$B1961=0,"",Data!$B1961)</f>
        <v>2020</v>
      </c>
      <c r="P1964" s="19" t="str">
        <f>IF(Data!$C1961=0,"",Data!$C1961)</f>
        <v>1</v>
      </c>
      <c r="Q1964" s="23" t="str">
        <f>IF($M1964="","",Data!$E1961)</f>
        <v>S</v>
      </c>
      <c r="R1964" s="23" t="str">
        <f t="shared" si="556"/>
        <v>S</v>
      </c>
      <c r="S1964" s="23" t="str">
        <f t="shared" si="557"/>
        <v>S</v>
      </c>
      <c r="T1964" s="19" t="str">
        <f>IF(Data!$F1961=0,"",Data!$F1961)</f>
        <v/>
      </c>
      <c r="U1964" s="19" t="str">
        <f>IF(Data!$G1961=0,"",Data!$G1961)</f>
        <v/>
      </c>
      <c r="V1964" s="19" t="str">
        <f>IF(Data!$D1961=0,"",Data!$D1961)</f>
        <v/>
      </c>
      <c r="W1964" s="19" t="str">
        <f>Data!$H1961</f>
        <v>Japonica</v>
      </c>
      <c r="Y1964" s="41" t="e">
        <f t="shared" si="552"/>
        <v>#REF!</v>
      </c>
      <c r="Z1964" s="8">
        <f t="shared" si="558"/>
        <v>10000</v>
      </c>
      <c r="AA1964" s="8" t="str">
        <f t="shared" si="559"/>
        <v>Lindsay Rose</v>
      </c>
      <c r="AB1964" s="8" t="str">
        <f t="shared" si="560"/>
        <v>S</v>
      </c>
      <c r="AC1964" s="8" t="str">
        <f t="shared" si="561"/>
        <v/>
      </c>
      <c r="AD1964" s="8" t="str">
        <f t="shared" si="566"/>
        <v/>
      </c>
      <c r="AE1964" s="8" t="str">
        <f t="shared" si="562"/>
        <v/>
      </c>
      <c r="AF1964" s="5">
        <f t="shared" si="563"/>
        <v>2020</v>
      </c>
      <c r="AG1964" s="46">
        <v>1961</v>
      </c>
      <c r="AH1964" s="47" t="str">
        <f t="shared" si="553"/>
        <v/>
      </c>
      <c r="AI1964" s="48" t="str">
        <f t="shared" si="554"/>
        <v/>
      </c>
      <c r="AK1964" s="22" t="e">
        <f>TRIM(#REF!)</f>
        <v>#REF!</v>
      </c>
      <c r="AL1964" s="23" t="e">
        <f>IF(#REF!=0,"",#REF!)</f>
        <v>#REF!</v>
      </c>
      <c r="AM1964" s="19" t="e">
        <f>IF(#REF!=0,"",#REF!)</f>
        <v>#REF!</v>
      </c>
      <c r="AN1964" s="23" t="e">
        <f>IF($AK1964="","",#REF!)</f>
        <v>#REF!</v>
      </c>
      <c r="AO1964" s="23" t="e">
        <f t="shared" si="564"/>
        <v>#REF!</v>
      </c>
      <c r="AP1964" s="19" t="e">
        <f>IF(#REF!=0,"",#REF!)</f>
        <v>#REF!</v>
      </c>
      <c r="AQ1964" s="19" t="e">
        <f>IF(#REF!=0,"",#REF!)</f>
        <v>#REF!</v>
      </c>
      <c r="AR1964" s="19" t="e">
        <f>IF(#REF!=0,"",#REF!)</f>
        <v>#REF!</v>
      </c>
      <c r="AS1964" s="19" t="e">
        <f>#REF!</f>
        <v>#REF!</v>
      </c>
    </row>
    <row r="1965" spans="4:45" ht="19.5" thickTop="1" thickBot="1" x14ac:dyDescent="0.25">
      <c r="D1965" s="1" t="str">
        <f t="shared" si="567"/>
        <v/>
      </c>
      <c r="E1965" s="1" t="str">
        <f t="shared" si="568"/>
        <v/>
      </c>
      <c r="K1965" s="19" t="str">
        <f t="shared" si="555"/>
        <v/>
      </c>
      <c r="L1965" s="19">
        <f t="shared" si="565"/>
        <v>10000</v>
      </c>
      <c r="M1965" s="22" t="str">
        <f>TRIM(Data!$N1962)</f>
        <v>Lindsey</v>
      </c>
      <c r="N1965" s="22" t="str">
        <f>TRIM(Data!$A1962)</f>
        <v>Lindsey</v>
      </c>
      <c r="O1965" s="23">
        <f>IF(Data!$B1962=0,"",Data!$B1962)</f>
        <v>2008</v>
      </c>
      <c r="P1965" s="19" t="str">
        <f>IF(Data!$C1962=0,"",Data!$C1962)</f>
        <v>1</v>
      </c>
      <c r="Q1965" s="23" t="str">
        <f>IF($M1965="","",Data!$E1962)</f>
        <v>M</v>
      </c>
      <c r="R1965" s="23" t="str">
        <f t="shared" si="556"/>
        <v>M</v>
      </c>
      <c r="S1965" s="23" t="str">
        <f t="shared" si="557"/>
        <v>M</v>
      </c>
      <c r="T1965" s="19" t="str">
        <f>IF(Data!$F1962=0,"",Data!$F1962)</f>
        <v/>
      </c>
      <c r="U1965" s="19" t="str">
        <f>IF(Data!$G1962=0,"",Data!$G1962)</f>
        <v/>
      </c>
      <c r="V1965" s="19" t="str">
        <f>IF(Data!$D1962=0,"",Data!$D1962)</f>
        <v/>
      </c>
      <c r="W1965" s="19" t="str">
        <f>Data!$H1962</f>
        <v>Japonica</v>
      </c>
      <c r="Y1965" s="41" t="e">
        <f t="shared" si="552"/>
        <v>#REF!</v>
      </c>
      <c r="Z1965" s="8">
        <f t="shared" si="558"/>
        <v>10000</v>
      </c>
      <c r="AA1965" s="8" t="str">
        <f t="shared" si="559"/>
        <v>Lindsey</v>
      </c>
      <c r="AB1965" s="8" t="str">
        <f t="shared" si="560"/>
        <v>M</v>
      </c>
      <c r="AC1965" s="8" t="str">
        <f t="shared" si="561"/>
        <v/>
      </c>
      <c r="AD1965" s="8" t="str">
        <f t="shared" si="566"/>
        <v/>
      </c>
      <c r="AE1965" s="8" t="str">
        <f t="shared" si="562"/>
        <v/>
      </c>
      <c r="AF1965" s="5">
        <f t="shared" si="563"/>
        <v>2008</v>
      </c>
      <c r="AG1965" s="46">
        <v>1962</v>
      </c>
      <c r="AH1965" s="47" t="str">
        <f t="shared" si="553"/>
        <v/>
      </c>
      <c r="AI1965" s="48" t="str">
        <f t="shared" si="554"/>
        <v/>
      </c>
      <c r="AK1965" s="22" t="e">
        <f>TRIM(#REF!)</f>
        <v>#REF!</v>
      </c>
      <c r="AL1965" s="23" t="e">
        <f>IF(#REF!=0,"",#REF!)</f>
        <v>#REF!</v>
      </c>
      <c r="AM1965" s="19" t="e">
        <f>IF(#REF!=0,"",#REF!)</f>
        <v>#REF!</v>
      </c>
      <c r="AN1965" s="23" t="e">
        <f>IF($AK1965="","",#REF!)</f>
        <v>#REF!</v>
      </c>
      <c r="AO1965" s="23" t="e">
        <f t="shared" si="564"/>
        <v>#REF!</v>
      </c>
      <c r="AP1965" s="19" t="e">
        <f>IF(#REF!=0,"",#REF!)</f>
        <v>#REF!</v>
      </c>
      <c r="AQ1965" s="19" t="e">
        <f>IF(#REF!=0,"",#REF!)</f>
        <v>#REF!</v>
      </c>
      <c r="AR1965" s="19" t="e">
        <f>IF(#REF!=0,"",#REF!)</f>
        <v>#REF!</v>
      </c>
      <c r="AS1965" s="19" t="e">
        <f>#REF!</f>
        <v>#REF!</v>
      </c>
    </row>
    <row r="1966" spans="4:45" ht="19.5" thickTop="1" thickBot="1" x14ac:dyDescent="0.25">
      <c r="D1966" s="1" t="str">
        <f t="shared" si="567"/>
        <v/>
      </c>
      <c r="E1966" s="1" t="str">
        <f t="shared" si="568"/>
        <v/>
      </c>
      <c r="K1966" s="19" t="str">
        <f t="shared" si="555"/>
        <v/>
      </c>
      <c r="L1966" s="19">
        <f t="shared" si="565"/>
        <v>10000</v>
      </c>
      <c r="M1966" s="22" t="str">
        <f>TRIM(Data!$N1963)</f>
        <v>Lion Head</v>
      </c>
      <c r="N1966" s="22" t="str">
        <f>TRIM(Data!$A1963)</f>
        <v>Lion Head</v>
      </c>
      <c r="O1966" s="23">
        <f>IF(Data!$B1963=0,"",Data!$B1963)</f>
        <v>1948</v>
      </c>
      <c r="P1966" s="19" t="str">
        <f>IF(Data!$C1963=0,"",Data!$C1963)</f>
        <v>1</v>
      </c>
      <c r="Q1966" s="23" t="str">
        <f>IF($M1966="","",Data!$E1963)</f>
        <v>L-VL</v>
      </c>
      <c r="R1966" s="23" t="str">
        <f t="shared" si="556"/>
        <v>L</v>
      </c>
      <c r="S1966" s="23" t="str">
        <f t="shared" si="557"/>
        <v>L</v>
      </c>
      <c r="T1966" s="19" t="str">
        <f>IF(Data!$F1963=0,"",Data!$F1963)</f>
        <v/>
      </c>
      <c r="U1966" s="19" t="str">
        <f>IF(Data!$G1963=0,"",Data!$G1963)</f>
        <v/>
      </c>
      <c r="V1966" s="19" t="str">
        <f>IF(Data!$D1963=0,"",Data!$D1963)</f>
        <v/>
      </c>
      <c r="W1966" s="19" t="str">
        <f>Data!$H1963</f>
        <v>Japonica</v>
      </c>
      <c r="Y1966" s="41" t="e">
        <f t="shared" si="552"/>
        <v>#REF!</v>
      </c>
      <c r="Z1966" s="8">
        <f t="shared" si="558"/>
        <v>10000</v>
      </c>
      <c r="AA1966" s="8" t="str">
        <f t="shared" si="559"/>
        <v>Lion Head</v>
      </c>
      <c r="AB1966" s="8" t="str">
        <f t="shared" si="560"/>
        <v>L</v>
      </c>
      <c r="AC1966" s="8" t="str">
        <f t="shared" si="561"/>
        <v/>
      </c>
      <c r="AD1966" s="8" t="str">
        <f t="shared" si="566"/>
        <v/>
      </c>
      <c r="AE1966" s="8" t="str">
        <f t="shared" si="562"/>
        <v/>
      </c>
      <c r="AF1966" s="5">
        <f t="shared" si="563"/>
        <v>1948</v>
      </c>
      <c r="AG1966" s="46">
        <v>1963</v>
      </c>
      <c r="AH1966" s="47" t="str">
        <f t="shared" si="553"/>
        <v/>
      </c>
      <c r="AI1966" s="48" t="str">
        <f t="shared" si="554"/>
        <v/>
      </c>
      <c r="AK1966" s="22" t="e">
        <f>TRIM(#REF!)</f>
        <v>#REF!</v>
      </c>
      <c r="AL1966" s="23" t="e">
        <f>IF(#REF!=0,"",#REF!)</f>
        <v>#REF!</v>
      </c>
      <c r="AM1966" s="19" t="e">
        <f>IF(#REF!=0,"",#REF!)</f>
        <v>#REF!</v>
      </c>
      <c r="AN1966" s="23" t="e">
        <f>IF($AK1966="","",#REF!)</f>
        <v>#REF!</v>
      </c>
      <c r="AO1966" s="23" t="e">
        <f t="shared" si="564"/>
        <v>#REF!</v>
      </c>
      <c r="AP1966" s="19" t="e">
        <f>IF(#REF!=0,"",#REF!)</f>
        <v>#REF!</v>
      </c>
      <c r="AQ1966" s="19" t="e">
        <f>IF(#REF!=0,"",#REF!)</f>
        <v>#REF!</v>
      </c>
      <c r="AR1966" s="19" t="e">
        <f>IF(#REF!=0,"",#REF!)</f>
        <v>#REF!</v>
      </c>
      <c r="AS1966" s="19" t="e">
        <f>#REF!</f>
        <v>#REF!</v>
      </c>
    </row>
    <row r="1967" spans="4:45" ht="19.5" thickTop="1" thickBot="1" x14ac:dyDescent="0.25">
      <c r="D1967" s="1" t="str">
        <f t="shared" si="567"/>
        <v/>
      </c>
      <c r="E1967" s="1" t="str">
        <f t="shared" si="568"/>
        <v/>
      </c>
      <c r="K1967" s="19" t="str">
        <f t="shared" si="555"/>
        <v/>
      </c>
      <c r="L1967" s="19">
        <f t="shared" si="565"/>
        <v>10000</v>
      </c>
      <c r="M1967" s="22" t="str">
        <f>TRIM(Data!$N1964)</f>
        <v>Lipstick</v>
      </c>
      <c r="N1967" s="22" t="str">
        <f>TRIM(Data!$A1964)</f>
        <v>Lipstick</v>
      </c>
      <c r="O1967" s="23">
        <f>IF(Data!$B1964=0,"",Data!$B1964)</f>
        <v>1981</v>
      </c>
      <c r="P1967" s="19" t="str">
        <f>IF(Data!$C1964=0,"",Data!$C1964)</f>
        <v>1</v>
      </c>
      <c r="Q1967" s="23" t="str">
        <f>IF($M1967="","",Data!$E1964)</f>
        <v>Min</v>
      </c>
      <c r="R1967" s="23" t="str">
        <f t="shared" si="556"/>
        <v>Min</v>
      </c>
      <c r="S1967" s="23" t="str">
        <f t="shared" si="557"/>
        <v>Min</v>
      </c>
      <c r="T1967" s="19" t="str">
        <f>IF(Data!$F1964=0,"",Data!$F1964)</f>
        <v/>
      </c>
      <c r="U1967" s="19" t="str">
        <f>IF(Data!$G1964=0,"",Data!$G1964)</f>
        <v/>
      </c>
      <c r="V1967" s="19" t="str">
        <f>IF(Data!$D1964=0,"",Data!$D1964)</f>
        <v/>
      </c>
      <c r="W1967" s="19" t="str">
        <f>Data!$H1964</f>
        <v>Japonica</v>
      </c>
      <c r="Y1967" s="41" t="e">
        <f t="shared" si="552"/>
        <v>#REF!</v>
      </c>
      <c r="Z1967" s="8">
        <f t="shared" si="558"/>
        <v>10000</v>
      </c>
      <c r="AA1967" s="8" t="str">
        <f t="shared" si="559"/>
        <v>Lipstick</v>
      </c>
      <c r="AB1967" s="8" t="str">
        <f t="shared" si="560"/>
        <v>Min</v>
      </c>
      <c r="AC1967" s="8" t="str">
        <f t="shared" si="561"/>
        <v/>
      </c>
      <c r="AD1967" s="8" t="str">
        <f t="shared" si="566"/>
        <v/>
      </c>
      <c r="AE1967" s="8" t="str">
        <f t="shared" si="562"/>
        <v/>
      </c>
      <c r="AF1967" s="5">
        <f t="shared" si="563"/>
        <v>1981</v>
      </c>
      <c r="AG1967" s="46">
        <v>1964</v>
      </c>
      <c r="AH1967" s="47" t="str">
        <f t="shared" si="553"/>
        <v/>
      </c>
      <c r="AI1967" s="48" t="str">
        <f t="shared" si="554"/>
        <v/>
      </c>
      <c r="AK1967" s="22" t="e">
        <f>TRIM(#REF!)</f>
        <v>#REF!</v>
      </c>
      <c r="AL1967" s="23" t="e">
        <f>IF(#REF!=0,"",#REF!)</f>
        <v>#REF!</v>
      </c>
      <c r="AM1967" s="19" t="e">
        <f>IF(#REF!=0,"",#REF!)</f>
        <v>#REF!</v>
      </c>
      <c r="AN1967" s="23" t="e">
        <f>IF($AK1967="","",#REF!)</f>
        <v>#REF!</v>
      </c>
      <c r="AO1967" s="23" t="e">
        <f t="shared" si="564"/>
        <v>#REF!</v>
      </c>
      <c r="AP1967" s="19" t="e">
        <f>IF(#REF!=0,"",#REF!)</f>
        <v>#REF!</v>
      </c>
      <c r="AQ1967" s="19" t="e">
        <f>IF(#REF!=0,"",#REF!)</f>
        <v>#REF!</v>
      </c>
      <c r="AR1967" s="19" t="e">
        <f>IF(#REF!=0,"",#REF!)</f>
        <v>#REF!</v>
      </c>
      <c r="AS1967" s="19" t="e">
        <f>#REF!</f>
        <v>#REF!</v>
      </c>
    </row>
    <row r="1968" spans="4:45" ht="19.5" thickTop="1" thickBot="1" x14ac:dyDescent="0.25">
      <c r="D1968" s="1" t="str">
        <f t="shared" si="567"/>
        <v/>
      </c>
      <c r="E1968" s="1" t="str">
        <f t="shared" si="568"/>
        <v/>
      </c>
      <c r="K1968" s="19" t="str">
        <f t="shared" si="555"/>
        <v/>
      </c>
      <c r="L1968" s="19">
        <f t="shared" si="565"/>
        <v>10000</v>
      </c>
      <c r="M1968" s="22" t="str">
        <f>TRIM(Data!$N1965)</f>
        <v>Lisa</v>
      </c>
      <c r="N1968" s="22" t="str">
        <f>TRIM(Data!$A1965)</f>
        <v>Lisa (Sasanqua)</v>
      </c>
      <c r="O1968" s="23">
        <f>IF(Data!$B1965=0,"",Data!$B1965)</f>
        <v>2008</v>
      </c>
      <c r="P1968" s="19" t="str">
        <f>IF(Data!$C1965=0,"",Data!$C1965)</f>
        <v>1</v>
      </c>
      <c r="Q1968" s="23" t="str">
        <f>IF($M1968="","",Data!$E1965)</f>
        <v>S</v>
      </c>
      <c r="R1968" s="23" t="str">
        <f t="shared" si="556"/>
        <v>S</v>
      </c>
      <c r="S1968" s="23" t="str">
        <f t="shared" si="557"/>
        <v>S</v>
      </c>
      <c r="T1968" s="19" t="str">
        <f>IF(Data!$F1965=0,"",Data!$F1965)</f>
        <v/>
      </c>
      <c r="U1968" s="19" t="str">
        <f>IF(Data!$G1965=0,"",Data!$G1965)</f>
        <v>FD</v>
      </c>
      <c r="V1968" s="19" t="str">
        <f>IF(Data!$D1965=0,"",Data!$D1965)</f>
        <v/>
      </c>
      <c r="W1968" s="19" t="str">
        <f>Data!$H1965</f>
        <v>Sasanqua</v>
      </c>
      <c r="Y1968" s="41" t="e">
        <f t="shared" si="552"/>
        <v>#REF!</v>
      </c>
      <c r="Z1968" s="8">
        <f t="shared" si="558"/>
        <v>10000</v>
      </c>
      <c r="AA1968" s="8" t="str">
        <f t="shared" si="559"/>
        <v>Lisa</v>
      </c>
      <c r="AB1968" s="8" t="str">
        <f t="shared" si="560"/>
        <v>S</v>
      </c>
      <c r="AC1968" s="8" t="str">
        <f t="shared" si="561"/>
        <v/>
      </c>
      <c r="AD1968" s="8" t="str">
        <f t="shared" si="566"/>
        <v>FD</v>
      </c>
      <c r="AE1968" s="8" t="str">
        <f t="shared" si="562"/>
        <v/>
      </c>
      <c r="AF1968" s="5">
        <f t="shared" si="563"/>
        <v>2008</v>
      </c>
      <c r="AG1968" s="46">
        <v>1965</v>
      </c>
      <c r="AH1968" s="47" t="str">
        <f t="shared" si="553"/>
        <v/>
      </c>
      <c r="AI1968" s="48" t="str">
        <f t="shared" si="554"/>
        <v/>
      </c>
      <c r="AK1968" s="22" t="e">
        <f>TRIM(#REF!)</f>
        <v>#REF!</v>
      </c>
      <c r="AL1968" s="23" t="e">
        <f>IF(#REF!=0,"",#REF!)</f>
        <v>#REF!</v>
      </c>
      <c r="AM1968" s="19" t="e">
        <f>IF(#REF!=0,"",#REF!)</f>
        <v>#REF!</v>
      </c>
      <c r="AN1968" s="23" t="e">
        <f>IF($AK1968="","",#REF!)</f>
        <v>#REF!</v>
      </c>
      <c r="AO1968" s="23" t="e">
        <f t="shared" si="564"/>
        <v>#REF!</v>
      </c>
      <c r="AP1968" s="19" t="e">
        <f>IF(#REF!=0,"",#REF!)</f>
        <v>#REF!</v>
      </c>
      <c r="AQ1968" s="19" t="e">
        <f>IF(#REF!=0,"",#REF!)</f>
        <v>#REF!</v>
      </c>
      <c r="AR1968" s="19" t="e">
        <f>IF(#REF!=0,"",#REF!)</f>
        <v>#REF!</v>
      </c>
      <c r="AS1968" s="19" t="e">
        <f>#REF!</f>
        <v>#REF!</v>
      </c>
    </row>
    <row r="1969" spans="4:45" ht="19.5" thickTop="1" thickBot="1" x14ac:dyDescent="0.25">
      <c r="D1969" s="1" t="str">
        <f t="shared" si="567"/>
        <v/>
      </c>
      <c r="E1969" s="1" t="str">
        <f t="shared" si="568"/>
        <v/>
      </c>
      <c r="K1969" s="19" t="str">
        <f t="shared" si="555"/>
        <v/>
      </c>
      <c r="L1969" s="19">
        <f t="shared" si="565"/>
        <v>10000</v>
      </c>
      <c r="M1969" s="22" t="str">
        <f>TRIM(Data!$N1966)</f>
        <v>Lisa Beasley</v>
      </c>
      <c r="N1969" s="22" t="str">
        <f>TRIM(Data!$A1966)</f>
        <v>Lisa Beasley (H)</v>
      </c>
      <c r="O1969" s="23">
        <f>IF(Data!$B1966=0,"",Data!$B1966)</f>
        <v>1993</v>
      </c>
      <c r="P1969" s="19" t="str">
        <f>IF(Data!$C1966=0,"",Data!$C1966)</f>
        <v/>
      </c>
      <c r="Q1969" s="23" t="str">
        <f>IF($M1969="","",Data!$E1966)</f>
        <v>Min</v>
      </c>
      <c r="R1969" s="23" t="str">
        <f t="shared" si="556"/>
        <v>Min</v>
      </c>
      <c r="S1969" s="23" t="str">
        <f t="shared" si="557"/>
        <v>Min</v>
      </c>
      <c r="T1969" s="19" t="str">
        <f>IF(Data!$F1966=0,"",Data!$F1966)</f>
        <v/>
      </c>
      <c r="U1969" s="19" t="str">
        <f>IF(Data!$G1966=0,"",Data!$G1966)</f>
        <v/>
      </c>
      <c r="V1969" s="19" t="str">
        <f>IF(Data!$D1966=0,"",Data!$D1966)</f>
        <v/>
      </c>
      <c r="W1969" s="19" t="str">
        <f>Data!$H1966</f>
        <v>NRH</v>
      </c>
      <c r="Y1969" s="41" t="e">
        <f t="shared" si="552"/>
        <v>#REF!</v>
      </c>
      <c r="Z1969" s="8">
        <f t="shared" si="558"/>
        <v>10000</v>
      </c>
      <c r="AA1969" s="8" t="str">
        <f t="shared" si="559"/>
        <v>Lisa Beasley</v>
      </c>
      <c r="AB1969" s="8" t="str">
        <f t="shared" si="560"/>
        <v>Min</v>
      </c>
      <c r="AC1969" s="8" t="str">
        <f t="shared" si="561"/>
        <v/>
      </c>
      <c r="AD1969" s="8" t="str">
        <f t="shared" si="566"/>
        <v/>
      </c>
      <c r="AE1969" s="8" t="str">
        <f t="shared" si="562"/>
        <v/>
      </c>
      <c r="AF1969" s="5">
        <f t="shared" si="563"/>
        <v>1993</v>
      </c>
      <c r="AG1969" s="46">
        <v>1966</v>
      </c>
      <c r="AH1969" s="47" t="str">
        <f t="shared" si="553"/>
        <v/>
      </c>
      <c r="AI1969" s="48" t="str">
        <f t="shared" si="554"/>
        <v/>
      </c>
      <c r="AK1969" s="22" t="e">
        <f>TRIM(#REF!)</f>
        <v>#REF!</v>
      </c>
      <c r="AL1969" s="23" t="e">
        <f>IF(#REF!=0,"",#REF!)</f>
        <v>#REF!</v>
      </c>
      <c r="AM1969" s="19" t="e">
        <f>IF(#REF!=0,"",#REF!)</f>
        <v>#REF!</v>
      </c>
      <c r="AN1969" s="23" t="e">
        <f>IF($AK1969="","",#REF!)</f>
        <v>#REF!</v>
      </c>
      <c r="AO1969" s="23" t="e">
        <f t="shared" si="564"/>
        <v>#REF!</v>
      </c>
      <c r="AP1969" s="19" t="e">
        <f>IF(#REF!=0,"",#REF!)</f>
        <v>#REF!</v>
      </c>
      <c r="AQ1969" s="19" t="e">
        <f>IF(#REF!=0,"",#REF!)</f>
        <v>#REF!</v>
      </c>
      <c r="AR1969" s="19" t="e">
        <f>IF(#REF!=0,"",#REF!)</f>
        <v>#REF!</v>
      </c>
      <c r="AS1969" s="19" t="e">
        <f>#REF!</f>
        <v>#REF!</v>
      </c>
    </row>
    <row r="1970" spans="4:45" ht="19.5" thickTop="1" thickBot="1" x14ac:dyDescent="0.25">
      <c r="D1970" s="1" t="str">
        <f t="shared" si="567"/>
        <v/>
      </c>
      <c r="E1970" s="1" t="str">
        <f t="shared" si="568"/>
        <v/>
      </c>
      <c r="K1970" s="19" t="str">
        <f t="shared" si="555"/>
        <v/>
      </c>
      <c r="L1970" s="19">
        <f t="shared" si="565"/>
        <v>10000</v>
      </c>
      <c r="M1970" s="22" t="str">
        <f>TRIM(Data!$N1967)</f>
        <v>Lisa Burton</v>
      </c>
      <c r="N1970" s="22" t="str">
        <f>TRIM(Data!$A1967)</f>
        <v>Lisa Burton</v>
      </c>
      <c r="O1970" s="23">
        <f>IF(Data!$B1967=0,"",Data!$B1967)</f>
        <v>2016</v>
      </c>
      <c r="P1970" s="19" t="str">
        <f>IF(Data!$C1967=0,"",Data!$C1967)</f>
        <v>1</v>
      </c>
      <c r="Q1970" s="23" t="str">
        <f>IF($M1970="","",Data!$E1967)</f>
        <v>M</v>
      </c>
      <c r="R1970" s="23" t="str">
        <f t="shared" si="556"/>
        <v>M</v>
      </c>
      <c r="S1970" s="23" t="str">
        <f t="shared" si="557"/>
        <v>M</v>
      </c>
      <c r="T1970" s="19" t="str">
        <f>IF(Data!$F1967=0,"",Data!$F1967)</f>
        <v>WHITE</v>
      </c>
      <c r="U1970" s="19" t="str">
        <f>IF(Data!$G1967=0,"",Data!$G1967)</f>
        <v/>
      </c>
      <c r="V1970" s="19" t="str">
        <f>IF(Data!$D1967=0,"",Data!$D1967)</f>
        <v/>
      </c>
      <c r="W1970" s="19" t="str">
        <f>Data!$H1967</f>
        <v>Japonica</v>
      </c>
      <c r="Y1970" s="41" t="e">
        <f t="shared" si="552"/>
        <v>#REF!</v>
      </c>
      <c r="Z1970" s="8">
        <f t="shared" si="558"/>
        <v>10000</v>
      </c>
      <c r="AA1970" s="8" t="str">
        <f t="shared" si="559"/>
        <v>Lisa Burton</v>
      </c>
      <c r="AB1970" s="8" t="str">
        <f t="shared" si="560"/>
        <v>M</v>
      </c>
      <c r="AC1970" s="8" t="str">
        <f t="shared" si="561"/>
        <v>WHITE</v>
      </c>
      <c r="AD1970" s="8" t="str">
        <f t="shared" si="566"/>
        <v/>
      </c>
      <c r="AE1970" s="8" t="str">
        <f t="shared" si="562"/>
        <v/>
      </c>
      <c r="AF1970" s="5">
        <f t="shared" si="563"/>
        <v>2016</v>
      </c>
      <c r="AG1970" s="46">
        <v>1967</v>
      </c>
      <c r="AH1970" s="47" t="str">
        <f t="shared" si="553"/>
        <v/>
      </c>
      <c r="AI1970" s="48" t="str">
        <f t="shared" si="554"/>
        <v/>
      </c>
      <c r="AK1970" s="22" t="e">
        <f>TRIM(#REF!)</f>
        <v>#REF!</v>
      </c>
      <c r="AL1970" s="23" t="e">
        <f>IF(#REF!=0,"",#REF!)</f>
        <v>#REF!</v>
      </c>
      <c r="AM1970" s="19" t="e">
        <f>IF(#REF!=0,"",#REF!)</f>
        <v>#REF!</v>
      </c>
      <c r="AN1970" s="23" t="e">
        <f>IF($AK1970="","",#REF!)</f>
        <v>#REF!</v>
      </c>
      <c r="AO1970" s="23" t="e">
        <f t="shared" si="564"/>
        <v>#REF!</v>
      </c>
      <c r="AP1970" s="19" t="e">
        <f>IF(#REF!=0,"",#REF!)</f>
        <v>#REF!</v>
      </c>
      <c r="AQ1970" s="19" t="e">
        <f>IF(#REF!=0,"",#REF!)</f>
        <v>#REF!</v>
      </c>
      <c r="AR1970" s="19" t="e">
        <f>IF(#REF!=0,"",#REF!)</f>
        <v>#REF!</v>
      </c>
      <c r="AS1970" s="19" t="e">
        <f>#REF!</f>
        <v>#REF!</v>
      </c>
    </row>
    <row r="1971" spans="4:45" ht="19.5" thickTop="1" thickBot="1" x14ac:dyDescent="0.25">
      <c r="D1971" s="1" t="str">
        <f t="shared" si="567"/>
        <v/>
      </c>
      <c r="E1971" s="1" t="str">
        <f t="shared" si="568"/>
        <v/>
      </c>
      <c r="K1971" s="19" t="str">
        <f t="shared" si="555"/>
        <v/>
      </c>
      <c r="L1971" s="19">
        <f t="shared" si="565"/>
        <v>10000</v>
      </c>
      <c r="M1971" s="22" t="str">
        <f>TRIM(Data!$N1968)</f>
        <v>Little Babe</v>
      </c>
      <c r="N1971" s="22" t="str">
        <f>TRIM(Data!$A1968)</f>
        <v>Little Babe</v>
      </c>
      <c r="O1971" s="23">
        <f>IF(Data!$B1968=0,"",Data!$B1968)</f>
        <v>1974</v>
      </c>
      <c r="P1971" s="19" t="str">
        <f>IF(Data!$C1968=0,"",Data!$C1968)</f>
        <v>1</v>
      </c>
      <c r="Q1971" s="23" t="str">
        <f>IF($M1971="","",Data!$E1968)</f>
        <v>S</v>
      </c>
      <c r="R1971" s="23" t="str">
        <f t="shared" si="556"/>
        <v>S</v>
      </c>
      <c r="S1971" s="23" t="str">
        <f t="shared" si="557"/>
        <v>S</v>
      </c>
      <c r="T1971" s="19" t="str">
        <f>IF(Data!$F1968=0,"",Data!$F1968)</f>
        <v/>
      </c>
      <c r="U1971" s="19" t="str">
        <f>IF(Data!$G1968=0,"",Data!$G1968)</f>
        <v/>
      </c>
      <c r="V1971" s="19" t="str">
        <f>IF(Data!$D1968=0,"",Data!$D1968)</f>
        <v/>
      </c>
      <c r="W1971" s="19" t="str">
        <f>Data!$H1968</f>
        <v>Japonica</v>
      </c>
      <c r="Y1971" s="41" t="e">
        <f t="shared" si="552"/>
        <v>#REF!</v>
      </c>
      <c r="Z1971" s="8">
        <f t="shared" si="558"/>
        <v>10000</v>
      </c>
      <c r="AA1971" s="8" t="str">
        <f t="shared" si="559"/>
        <v>Little Babe</v>
      </c>
      <c r="AB1971" s="8" t="str">
        <f t="shared" si="560"/>
        <v>S</v>
      </c>
      <c r="AC1971" s="8" t="str">
        <f t="shared" si="561"/>
        <v/>
      </c>
      <c r="AD1971" s="8" t="str">
        <f t="shared" si="566"/>
        <v/>
      </c>
      <c r="AE1971" s="8" t="str">
        <f t="shared" si="562"/>
        <v/>
      </c>
      <c r="AF1971" s="5">
        <f t="shared" si="563"/>
        <v>1974</v>
      </c>
      <c r="AG1971" s="46">
        <v>1968</v>
      </c>
      <c r="AH1971" s="47" t="str">
        <f t="shared" si="553"/>
        <v/>
      </c>
      <c r="AI1971" s="48" t="str">
        <f t="shared" si="554"/>
        <v/>
      </c>
      <c r="AK1971" s="22" t="e">
        <f>TRIM(#REF!)</f>
        <v>#REF!</v>
      </c>
      <c r="AL1971" s="23" t="e">
        <f>IF(#REF!=0,"",#REF!)</f>
        <v>#REF!</v>
      </c>
      <c r="AM1971" s="19" t="e">
        <f>IF(#REF!=0,"",#REF!)</f>
        <v>#REF!</v>
      </c>
      <c r="AN1971" s="23" t="e">
        <f>IF($AK1971="","",#REF!)</f>
        <v>#REF!</v>
      </c>
      <c r="AO1971" s="23" t="e">
        <f t="shared" si="564"/>
        <v>#REF!</v>
      </c>
      <c r="AP1971" s="19" t="e">
        <f>IF(#REF!=0,"",#REF!)</f>
        <v>#REF!</v>
      </c>
      <c r="AQ1971" s="19" t="e">
        <f>IF(#REF!=0,"",#REF!)</f>
        <v>#REF!</v>
      </c>
      <c r="AR1971" s="19" t="e">
        <f>IF(#REF!=0,"",#REF!)</f>
        <v>#REF!</v>
      </c>
      <c r="AS1971" s="19" t="e">
        <f>#REF!</f>
        <v>#REF!</v>
      </c>
    </row>
    <row r="1972" spans="4:45" ht="19.5" thickTop="1" thickBot="1" x14ac:dyDescent="0.25">
      <c r="D1972" s="1" t="str">
        <f t="shared" si="567"/>
        <v/>
      </c>
      <c r="E1972" s="1" t="str">
        <f t="shared" si="568"/>
        <v/>
      </c>
      <c r="K1972" s="19" t="str">
        <f t="shared" si="555"/>
        <v/>
      </c>
      <c r="L1972" s="19">
        <f t="shared" si="565"/>
        <v>10000</v>
      </c>
      <c r="M1972" s="22" t="str">
        <f>TRIM(Data!$N1969)</f>
        <v>Little Bit</v>
      </c>
      <c r="N1972" s="22" t="str">
        <f>TRIM(Data!$A1969)</f>
        <v>Little Bit</v>
      </c>
      <c r="O1972" s="23">
        <f>IF(Data!$B1969=0,"",Data!$B1969)</f>
        <v>1958</v>
      </c>
      <c r="P1972" s="19" t="str">
        <f>IF(Data!$C1969=0,"",Data!$C1969)</f>
        <v>1</v>
      </c>
      <c r="Q1972" s="23" t="str">
        <f>IF($M1972="","",Data!$E1969)</f>
        <v>S</v>
      </c>
      <c r="R1972" s="23" t="str">
        <f t="shared" si="556"/>
        <v>S</v>
      </c>
      <c r="S1972" s="23" t="str">
        <f t="shared" si="557"/>
        <v>S</v>
      </c>
      <c r="T1972" s="19" t="str">
        <f>IF(Data!$F1969=0,"",Data!$F1969)</f>
        <v/>
      </c>
      <c r="U1972" s="19" t="str">
        <f>IF(Data!$G1969=0,"",Data!$G1969)</f>
        <v/>
      </c>
      <c r="V1972" s="19" t="str">
        <f>IF(Data!$D1969=0,"",Data!$D1969)</f>
        <v/>
      </c>
      <c r="W1972" s="19" t="str">
        <f>Data!$H1969</f>
        <v>Japonica</v>
      </c>
      <c r="Y1972" s="41" t="e">
        <f t="shared" si="552"/>
        <v>#REF!</v>
      </c>
      <c r="Z1972" s="8">
        <f t="shared" si="558"/>
        <v>10000</v>
      </c>
      <c r="AA1972" s="8" t="str">
        <f t="shared" si="559"/>
        <v>Little Bit</v>
      </c>
      <c r="AB1972" s="8" t="str">
        <f t="shared" si="560"/>
        <v>S</v>
      </c>
      <c r="AC1972" s="8" t="str">
        <f t="shared" si="561"/>
        <v/>
      </c>
      <c r="AD1972" s="8" t="str">
        <f t="shared" si="566"/>
        <v/>
      </c>
      <c r="AE1972" s="8" t="str">
        <f t="shared" si="562"/>
        <v/>
      </c>
      <c r="AF1972" s="5">
        <f t="shared" si="563"/>
        <v>1958</v>
      </c>
      <c r="AG1972" s="46">
        <v>1969</v>
      </c>
      <c r="AH1972" s="47" t="str">
        <f t="shared" si="553"/>
        <v/>
      </c>
      <c r="AI1972" s="48" t="str">
        <f t="shared" si="554"/>
        <v/>
      </c>
      <c r="AK1972" s="22" t="e">
        <f>TRIM(#REF!)</f>
        <v>#REF!</v>
      </c>
      <c r="AL1972" s="23" t="e">
        <f>IF(#REF!=0,"",#REF!)</f>
        <v>#REF!</v>
      </c>
      <c r="AM1972" s="19" t="e">
        <f>IF(#REF!=0,"",#REF!)</f>
        <v>#REF!</v>
      </c>
      <c r="AN1972" s="23" t="e">
        <f>IF($AK1972="","",#REF!)</f>
        <v>#REF!</v>
      </c>
      <c r="AO1972" s="23" t="e">
        <f t="shared" si="564"/>
        <v>#REF!</v>
      </c>
      <c r="AP1972" s="19" t="e">
        <f>IF(#REF!=0,"",#REF!)</f>
        <v>#REF!</v>
      </c>
      <c r="AQ1972" s="19" t="e">
        <f>IF(#REF!=0,"",#REF!)</f>
        <v>#REF!</v>
      </c>
      <c r="AR1972" s="19" t="e">
        <f>IF(#REF!=0,"",#REF!)</f>
        <v>#REF!</v>
      </c>
      <c r="AS1972" s="19" t="e">
        <f>#REF!</f>
        <v>#REF!</v>
      </c>
    </row>
    <row r="1973" spans="4:45" ht="19.5" thickTop="1" thickBot="1" x14ac:dyDescent="0.25">
      <c r="D1973" s="1" t="str">
        <f t="shared" si="567"/>
        <v/>
      </c>
      <c r="E1973" s="1" t="str">
        <f t="shared" si="568"/>
        <v/>
      </c>
      <c r="K1973" s="19" t="str">
        <f t="shared" si="555"/>
        <v/>
      </c>
      <c r="L1973" s="19">
        <f t="shared" si="565"/>
        <v>10000</v>
      </c>
      <c r="M1973" s="22" t="str">
        <f>TRIM(Data!$N1970)</f>
        <v>Little Bo Peep</v>
      </c>
      <c r="N1973" s="22" t="str">
        <f>TRIM(Data!$A1970)</f>
        <v>Little Bo Peep</v>
      </c>
      <c r="O1973" s="23">
        <f>IF(Data!$B1970=0,"",Data!$B1970)</f>
        <v>1981</v>
      </c>
      <c r="P1973" s="19" t="str">
        <f>IF(Data!$C1970=0,"",Data!$C1970)</f>
        <v>1</v>
      </c>
      <c r="Q1973" s="23" t="str">
        <f>IF($M1973="","",Data!$E1970)</f>
        <v>Min-S</v>
      </c>
      <c r="R1973" s="23" t="str">
        <f t="shared" si="556"/>
        <v>S</v>
      </c>
      <c r="S1973" s="23" t="str">
        <f t="shared" si="557"/>
        <v>S</v>
      </c>
      <c r="T1973" s="19" t="str">
        <f>IF(Data!$F1970=0,"",Data!$F1970)</f>
        <v/>
      </c>
      <c r="U1973" s="19" t="str">
        <f>IF(Data!$G1970=0,"",Data!$G1970)</f>
        <v>FD</v>
      </c>
      <c r="V1973" s="19" t="str">
        <f>IF(Data!$D1970=0,"",Data!$D1970)</f>
        <v/>
      </c>
      <c r="W1973" s="19" t="str">
        <f>Data!$H1970</f>
        <v>Japonica</v>
      </c>
      <c r="Y1973" s="41" t="e">
        <f t="shared" si="552"/>
        <v>#REF!</v>
      </c>
      <c r="Z1973" s="8">
        <f t="shared" si="558"/>
        <v>10000</v>
      </c>
      <c r="AA1973" s="8" t="str">
        <f t="shared" si="559"/>
        <v>Little Bo Peep</v>
      </c>
      <c r="AB1973" s="8" t="str">
        <f t="shared" si="560"/>
        <v>S</v>
      </c>
      <c r="AC1973" s="8" t="str">
        <f t="shared" si="561"/>
        <v/>
      </c>
      <c r="AD1973" s="8" t="str">
        <f t="shared" si="566"/>
        <v>FD</v>
      </c>
      <c r="AE1973" s="8" t="str">
        <f t="shared" si="562"/>
        <v/>
      </c>
      <c r="AF1973" s="5">
        <f t="shared" si="563"/>
        <v>1981</v>
      </c>
      <c r="AG1973" s="46">
        <v>1970</v>
      </c>
      <c r="AH1973" s="47" t="str">
        <f t="shared" si="553"/>
        <v/>
      </c>
      <c r="AI1973" s="48" t="str">
        <f t="shared" si="554"/>
        <v/>
      </c>
      <c r="AK1973" s="22" t="e">
        <f>TRIM(#REF!)</f>
        <v>#REF!</v>
      </c>
      <c r="AL1973" s="23" t="e">
        <f>IF(#REF!=0,"",#REF!)</f>
        <v>#REF!</v>
      </c>
      <c r="AM1973" s="19" t="e">
        <f>IF(#REF!=0,"",#REF!)</f>
        <v>#REF!</v>
      </c>
      <c r="AN1973" s="23" t="e">
        <f>IF($AK1973="","",#REF!)</f>
        <v>#REF!</v>
      </c>
      <c r="AO1973" s="23" t="e">
        <f t="shared" si="564"/>
        <v>#REF!</v>
      </c>
      <c r="AP1973" s="19" t="e">
        <f>IF(#REF!=0,"",#REF!)</f>
        <v>#REF!</v>
      </c>
      <c r="AQ1973" s="19" t="e">
        <f>IF(#REF!=0,"",#REF!)</f>
        <v>#REF!</v>
      </c>
      <c r="AR1973" s="19" t="e">
        <f>IF(#REF!=0,"",#REF!)</f>
        <v>#REF!</v>
      </c>
      <c r="AS1973" s="19" t="e">
        <f>#REF!</f>
        <v>#REF!</v>
      </c>
    </row>
    <row r="1974" spans="4:45" ht="19.5" thickTop="1" thickBot="1" x14ac:dyDescent="0.25">
      <c r="D1974" s="1" t="str">
        <f t="shared" si="567"/>
        <v/>
      </c>
      <c r="E1974" s="1" t="str">
        <f t="shared" si="568"/>
        <v/>
      </c>
      <c r="K1974" s="19" t="str">
        <f t="shared" si="555"/>
        <v/>
      </c>
      <c r="L1974" s="19">
        <f t="shared" si="565"/>
        <v>10000</v>
      </c>
      <c r="M1974" s="22" t="str">
        <f>TRIM(Data!$N1971)</f>
        <v>Little Brad</v>
      </c>
      <c r="N1974" s="22" t="str">
        <f>TRIM(Data!$A1971)</f>
        <v>Little Brad</v>
      </c>
      <c r="O1974" s="23">
        <f>IF(Data!$B1971=0,"",Data!$B1971)</f>
        <v>1963</v>
      </c>
      <c r="P1974" s="19" t="str">
        <f>IF(Data!$C1971=0,"",Data!$C1971)</f>
        <v>1</v>
      </c>
      <c r="Q1974" s="23" t="str">
        <f>IF($M1974="","",Data!$E1971)</f>
        <v>S</v>
      </c>
      <c r="R1974" s="23" t="str">
        <f t="shared" si="556"/>
        <v>S</v>
      </c>
      <c r="S1974" s="23" t="str">
        <f t="shared" si="557"/>
        <v>S</v>
      </c>
      <c r="T1974" s="19" t="str">
        <f>IF(Data!$F1971=0,"",Data!$F1971)</f>
        <v>WHITE</v>
      </c>
      <c r="U1974" s="19" t="str">
        <f>IF(Data!$G1971=0,"",Data!$G1971)</f>
        <v/>
      </c>
      <c r="V1974" s="19" t="str">
        <f>IF(Data!$D1971=0,"",Data!$D1971)</f>
        <v/>
      </c>
      <c r="W1974" s="19" t="str">
        <f>Data!$H1971</f>
        <v>Japonica</v>
      </c>
      <c r="Y1974" s="41" t="e">
        <f t="shared" si="552"/>
        <v>#REF!</v>
      </c>
      <c r="Z1974" s="8">
        <f t="shared" si="558"/>
        <v>10000</v>
      </c>
      <c r="AA1974" s="8" t="str">
        <f t="shared" si="559"/>
        <v>Little Brad</v>
      </c>
      <c r="AB1974" s="8" t="str">
        <f t="shared" si="560"/>
        <v>S</v>
      </c>
      <c r="AC1974" s="8" t="str">
        <f t="shared" si="561"/>
        <v>WHITE</v>
      </c>
      <c r="AD1974" s="8" t="str">
        <f t="shared" si="566"/>
        <v/>
      </c>
      <c r="AE1974" s="8" t="str">
        <f t="shared" si="562"/>
        <v/>
      </c>
      <c r="AF1974" s="5">
        <f t="shared" si="563"/>
        <v>1963</v>
      </c>
      <c r="AG1974" s="46">
        <v>1971</v>
      </c>
      <c r="AH1974" s="47" t="str">
        <f t="shared" si="553"/>
        <v/>
      </c>
      <c r="AI1974" s="48" t="str">
        <f t="shared" si="554"/>
        <v/>
      </c>
      <c r="AK1974" s="22" t="e">
        <f>TRIM(#REF!)</f>
        <v>#REF!</v>
      </c>
      <c r="AL1974" s="23" t="e">
        <f>IF(#REF!=0,"",#REF!)</f>
        <v>#REF!</v>
      </c>
      <c r="AM1974" s="19" t="e">
        <f>IF(#REF!=0,"",#REF!)</f>
        <v>#REF!</v>
      </c>
      <c r="AN1974" s="23" t="e">
        <f>IF($AK1974="","",#REF!)</f>
        <v>#REF!</v>
      </c>
      <c r="AO1974" s="23" t="e">
        <f t="shared" si="564"/>
        <v>#REF!</v>
      </c>
      <c r="AP1974" s="19" t="e">
        <f>IF(#REF!=0,"",#REF!)</f>
        <v>#REF!</v>
      </c>
      <c r="AQ1974" s="19" t="e">
        <f>IF(#REF!=0,"",#REF!)</f>
        <v>#REF!</v>
      </c>
      <c r="AR1974" s="19" t="e">
        <f>IF(#REF!=0,"",#REF!)</f>
        <v>#REF!</v>
      </c>
      <c r="AS1974" s="19" t="e">
        <f>#REF!</f>
        <v>#REF!</v>
      </c>
    </row>
    <row r="1975" spans="4:45" ht="19.5" thickTop="1" thickBot="1" x14ac:dyDescent="0.25">
      <c r="D1975" s="1" t="str">
        <f t="shared" si="567"/>
        <v/>
      </c>
      <c r="E1975" s="1" t="str">
        <f t="shared" si="568"/>
        <v/>
      </c>
      <c r="K1975" s="19" t="str">
        <f t="shared" si="555"/>
        <v/>
      </c>
      <c r="L1975" s="19">
        <f t="shared" si="565"/>
        <v>10000</v>
      </c>
      <c r="M1975" s="22" t="str">
        <f>TRIM(Data!$N1972)</f>
        <v>Little Cutie</v>
      </c>
      <c r="N1975" s="22" t="str">
        <f>TRIM(Data!$A1972)</f>
        <v>Little Cutie</v>
      </c>
      <c r="O1975" s="23">
        <f>IF(Data!$B1972=0,"",Data!$B1972)</f>
        <v>1981</v>
      </c>
      <c r="P1975" s="19" t="str">
        <f>IF(Data!$C1972=0,"",Data!$C1972)</f>
        <v/>
      </c>
      <c r="Q1975" s="23" t="str">
        <f>IF($M1975="","",Data!$E1972)</f>
        <v>M</v>
      </c>
      <c r="R1975" s="23" t="str">
        <f t="shared" si="556"/>
        <v>M</v>
      </c>
      <c r="S1975" s="23" t="str">
        <f t="shared" si="557"/>
        <v>M</v>
      </c>
      <c r="T1975" s="19" t="str">
        <f>IF(Data!$F1972=0,"",Data!$F1972)</f>
        <v/>
      </c>
      <c r="U1975" s="19" t="str">
        <f>IF(Data!$G1972=0,"",Data!$G1972)</f>
        <v>FD</v>
      </c>
      <c r="V1975" s="19" t="str">
        <f>IF(Data!$D1972=0,"",Data!$D1972)</f>
        <v/>
      </c>
      <c r="W1975" s="19" t="str">
        <f>Data!$H1972</f>
        <v>Japonica</v>
      </c>
      <c r="Y1975" s="41" t="e">
        <f t="shared" si="552"/>
        <v>#REF!</v>
      </c>
      <c r="Z1975" s="8">
        <f t="shared" si="558"/>
        <v>10000</v>
      </c>
      <c r="AA1975" s="8" t="str">
        <f t="shared" si="559"/>
        <v>Little Cutie</v>
      </c>
      <c r="AB1975" s="8" t="str">
        <f t="shared" si="560"/>
        <v>M</v>
      </c>
      <c r="AC1975" s="8" t="str">
        <f t="shared" si="561"/>
        <v/>
      </c>
      <c r="AD1975" s="8" t="str">
        <f t="shared" si="566"/>
        <v>FD</v>
      </c>
      <c r="AE1975" s="8" t="str">
        <f t="shared" si="562"/>
        <v/>
      </c>
      <c r="AF1975" s="5">
        <f t="shared" si="563"/>
        <v>1981</v>
      </c>
      <c r="AG1975" s="46">
        <v>1972</v>
      </c>
      <c r="AH1975" s="47" t="str">
        <f t="shared" si="553"/>
        <v/>
      </c>
      <c r="AI1975" s="48" t="str">
        <f t="shared" si="554"/>
        <v/>
      </c>
      <c r="AK1975" s="22" t="e">
        <f>TRIM(#REF!)</f>
        <v>#REF!</v>
      </c>
      <c r="AL1975" s="23" t="e">
        <f>IF(#REF!=0,"",#REF!)</f>
        <v>#REF!</v>
      </c>
      <c r="AM1975" s="19" t="e">
        <f>IF(#REF!=0,"",#REF!)</f>
        <v>#REF!</v>
      </c>
      <c r="AN1975" s="23" t="e">
        <f>IF($AK1975="","",#REF!)</f>
        <v>#REF!</v>
      </c>
      <c r="AO1975" s="23" t="e">
        <f t="shared" si="564"/>
        <v>#REF!</v>
      </c>
      <c r="AP1975" s="19" t="e">
        <f>IF(#REF!=0,"",#REF!)</f>
        <v>#REF!</v>
      </c>
      <c r="AQ1975" s="19" t="e">
        <f>IF(#REF!=0,"",#REF!)</f>
        <v>#REF!</v>
      </c>
      <c r="AR1975" s="19" t="e">
        <f>IF(#REF!=0,"",#REF!)</f>
        <v>#REF!</v>
      </c>
      <c r="AS1975" s="19" t="e">
        <f>#REF!</f>
        <v>#REF!</v>
      </c>
    </row>
    <row r="1976" spans="4:45" ht="19.5" thickTop="1" thickBot="1" x14ac:dyDescent="0.25">
      <c r="D1976" s="1" t="str">
        <f t="shared" si="567"/>
        <v/>
      </c>
      <c r="E1976" s="1" t="str">
        <f t="shared" si="568"/>
        <v/>
      </c>
      <c r="K1976" s="19" t="str">
        <f t="shared" si="555"/>
        <v/>
      </c>
      <c r="L1976" s="19">
        <f t="shared" si="565"/>
        <v>10000</v>
      </c>
      <c r="M1976" s="22" t="str">
        <f>TRIM(Data!$N1973)</f>
        <v>Little David</v>
      </c>
      <c r="N1976" s="22" t="str">
        <f>TRIM(Data!$A1973)</f>
        <v>Little David</v>
      </c>
      <c r="O1976" s="23">
        <f>IF(Data!$B1973=0,"",Data!$B1973)</f>
        <v>1958</v>
      </c>
      <c r="P1976" s="19" t="str">
        <f>IF(Data!$C1973=0,"",Data!$C1973)</f>
        <v>1</v>
      </c>
      <c r="Q1976" s="23" t="str">
        <f>IF($M1976="","",Data!$E1973)</f>
        <v>Min</v>
      </c>
      <c r="R1976" s="23" t="str">
        <f t="shared" si="556"/>
        <v>Min</v>
      </c>
      <c r="S1976" s="23" t="str">
        <f t="shared" si="557"/>
        <v>Min</v>
      </c>
      <c r="T1976" s="19" t="str">
        <f>IF(Data!$F1973=0,"",Data!$F1973)</f>
        <v/>
      </c>
      <c r="U1976" s="19" t="str">
        <f>IF(Data!$G1973=0,"",Data!$G1973)</f>
        <v>FD</v>
      </c>
      <c r="V1976" s="19" t="str">
        <f>IF(Data!$D1973=0,"",Data!$D1973)</f>
        <v/>
      </c>
      <c r="W1976" s="19" t="str">
        <f>Data!$H1973</f>
        <v>Japonica</v>
      </c>
      <c r="Y1976" s="41" t="e">
        <f t="shared" si="552"/>
        <v>#REF!</v>
      </c>
      <c r="Z1976" s="8">
        <f t="shared" si="558"/>
        <v>10000</v>
      </c>
      <c r="AA1976" s="8" t="str">
        <f t="shared" si="559"/>
        <v>Little David</v>
      </c>
      <c r="AB1976" s="8" t="str">
        <f t="shared" si="560"/>
        <v>Min</v>
      </c>
      <c r="AC1976" s="8" t="str">
        <f t="shared" si="561"/>
        <v/>
      </c>
      <c r="AD1976" s="8" t="str">
        <f t="shared" si="566"/>
        <v>FD</v>
      </c>
      <c r="AE1976" s="8" t="str">
        <f t="shared" si="562"/>
        <v/>
      </c>
      <c r="AF1976" s="5">
        <f t="shared" si="563"/>
        <v>1958</v>
      </c>
      <c r="AG1976" s="46">
        <v>1973</v>
      </c>
      <c r="AH1976" s="47" t="str">
        <f t="shared" si="553"/>
        <v/>
      </c>
      <c r="AI1976" s="48" t="str">
        <f t="shared" si="554"/>
        <v/>
      </c>
      <c r="AK1976" s="22" t="e">
        <f>TRIM(#REF!)</f>
        <v>#REF!</v>
      </c>
      <c r="AL1976" s="23" t="e">
        <f>IF(#REF!=0,"",#REF!)</f>
        <v>#REF!</v>
      </c>
      <c r="AM1976" s="19" t="e">
        <f>IF(#REF!=0,"",#REF!)</f>
        <v>#REF!</v>
      </c>
      <c r="AN1976" s="23" t="e">
        <f>IF($AK1976="","",#REF!)</f>
        <v>#REF!</v>
      </c>
      <c r="AO1976" s="23" t="e">
        <f t="shared" si="564"/>
        <v>#REF!</v>
      </c>
      <c r="AP1976" s="19" t="e">
        <f>IF(#REF!=0,"",#REF!)</f>
        <v>#REF!</v>
      </c>
      <c r="AQ1976" s="19" t="e">
        <f>IF(#REF!=0,"",#REF!)</f>
        <v>#REF!</v>
      </c>
      <c r="AR1976" s="19" t="e">
        <f>IF(#REF!=0,"",#REF!)</f>
        <v>#REF!</v>
      </c>
      <c r="AS1976" s="19" t="e">
        <f>#REF!</f>
        <v>#REF!</v>
      </c>
    </row>
    <row r="1977" spans="4:45" ht="19.5" thickTop="1" thickBot="1" x14ac:dyDescent="0.25">
      <c r="D1977" s="1" t="str">
        <f t="shared" si="567"/>
        <v/>
      </c>
      <c r="E1977" s="1" t="str">
        <f t="shared" si="568"/>
        <v/>
      </c>
      <c r="K1977" s="19" t="str">
        <f t="shared" si="555"/>
        <v/>
      </c>
      <c r="L1977" s="19">
        <f t="shared" si="565"/>
        <v>10000</v>
      </c>
      <c r="M1977" s="22" t="str">
        <f>TRIM(Data!$N1974)</f>
        <v>Little Dixie</v>
      </c>
      <c r="N1977" s="22" t="str">
        <f>TRIM(Data!$A1974)</f>
        <v>Little Dixie</v>
      </c>
      <c r="O1977" s="23">
        <f>IF(Data!$B1974=0,"",Data!$B1974)</f>
        <v>1976</v>
      </c>
      <c r="P1977" s="19" t="str">
        <f>IF(Data!$C1974=0,"",Data!$C1974)</f>
        <v>1</v>
      </c>
      <c r="Q1977" s="23" t="str">
        <f>IF($M1977="","",Data!$E1974)</f>
        <v>Min</v>
      </c>
      <c r="R1977" s="23" t="str">
        <f t="shared" si="556"/>
        <v>Min</v>
      </c>
      <c r="S1977" s="23" t="str">
        <f t="shared" si="557"/>
        <v>Min</v>
      </c>
      <c r="T1977" s="19" t="str">
        <f>IF(Data!$F1974=0,"",Data!$F1974)</f>
        <v/>
      </c>
      <c r="U1977" s="19" t="str">
        <f>IF(Data!$G1974=0,"",Data!$G1974)</f>
        <v>FD</v>
      </c>
      <c r="V1977" s="19" t="str">
        <f>IF(Data!$D1974=0,"",Data!$D1974)</f>
        <v/>
      </c>
      <c r="W1977" s="19" t="str">
        <f>Data!$H1974</f>
        <v>Japonica</v>
      </c>
      <c r="Y1977" s="41" t="e">
        <f t="shared" si="552"/>
        <v>#REF!</v>
      </c>
      <c r="Z1977" s="8">
        <f t="shared" si="558"/>
        <v>10000</v>
      </c>
      <c r="AA1977" s="8" t="str">
        <f t="shared" si="559"/>
        <v>Little Dixie</v>
      </c>
      <c r="AB1977" s="8" t="str">
        <f t="shared" si="560"/>
        <v>Min</v>
      </c>
      <c r="AC1977" s="8" t="str">
        <f t="shared" si="561"/>
        <v/>
      </c>
      <c r="AD1977" s="8" t="str">
        <f t="shared" si="566"/>
        <v>FD</v>
      </c>
      <c r="AE1977" s="8" t="str">
        <f t="shared" si="562"/>
        <v/>
      </c>
      <c r="AF1977" s="5">
        <f t="shared" si="563"/>
        <v>1976</v>
      </c>
      <c r="AG1977" s="46">
        <v>1974</v>
      </c>
      <c r="AH1977" s="47" t="str">
        <f t="shared" si="553"/>
        <v/>
      </c>
      <c r="AI1977" s="48" t="str">
        <f t="shared" si="554"/>
        <v/>
      </c>
      <c r="AK1977" s="22" t="e">
        <f>TRIM(#REF!)</f>
        <v>#REF!</v>
      </c>
      <c r="AL1977" s="23" t="e">
        <f>IF(#REF!=0,"",#REF!)</f>
        <v>#REF!</v>
      </c>
      <c r="AM1977" s="19" t="e">
        <f>IF(#REF!=0,"",#REF!)</f>
        <v>#REF!</v>
      </c>
      <c r="AN1977" s="23" t="e">
        <f>IF($AK1977="","",#REF!)</f>
        <v>#REF!</v>
      </c>
      <c r="AO1977" s="23" t="e">
        <f t="shared" si="564"/>
        <v>#REF!</v>
      </c>
      <c r="AP1977" s="19" t="e">
        <f>IF(#REF!=0,"",#REF!)</f>
        <v>#REF!</v>
      </c>
      <c r="AQ1977" s="19" t="e">
        <f>IF(#REF!=0,"",#REF!)</f>
        <v>#REF!</v>
      </c>
      <c r="AR1977" s="19" t="e">
        <f>IF(#REF!=0,"",#REF!)</f>
        <v>#REF!</v>
      </c>
      <c r="AS1977" s="19" t="e">
        <f>#REF!</f>
        <v>#REF!</v>
      </c>
    </row>
    <row r="1978" spans="4:45" ht="19.5" thickTop="1" thickBot="1" x14ac:dyDescent="0.25">
      <c r="D1978" s="1" t="str">
        <f t="shared" si="567"/>
        <v/>
      </c>
      <c r="E1978" s="1" t="str">
        <f t="shared" si="568"/>
        <v/>
      </c>
      <c r="K1978" s="19" t="str">
        <f t="shared" si="555"/>
        <v/>
      </c>
      <c r="L1978" s="19">
        <f t="shared" si="565"/>
        <v>10000</v>
      </c>
      <c r="M1978" s="22" t="str">
        <f>TRIM(Data!$N1975)</f>
        <v>Little Ginger</v>
      </c>
      <c r="N1978" s="22" t="str">
        <f>TRIM(Data!$A1975)</f>
        <v>Little Ginger</v>
      </c>
      <c r="O1978" s="23">
        <f>IF(Data!$B1975=0,"",Data!$B1975)</f>
        <v>1977</v>
      </c>
      <c r="P1978" s="19" t="str">
        <f>IF(Data!$C1975=0,"",Data!$C1975)</f>
        <v>1</v>
      </c>
      <c r="Q1978" s="23" t="str">
        <f>IF($M1978="","",Data!$E1975)</f>
        <v>S</v>
      </c>
      <c r="R1978" s="23" t="str">
        <f t="shared" si="556"/>
        <v>S</v>
      </c>
      <c r="S1978" s="23" t="str">
        <f t="shared" si="557"/>
        <v>S</v>
      </c>
      <c r="T1978" s="19" t="str">
        <f>IF(Data!$F1975=0,"",Data!$F1975)</f>
        <v/>
      </c>
      <c r="U1978" s="19" t="str">
        <f>IF(Data!$G1975=0,"",Data!$G1975)</f>
        <v>FD</v>
      </c>
      <c r="V1978" s="19" t="str">
        <f>IF(Data!$D1975=0,"",Data!$D1975)</f>
        <v/>
      </c>
      <c r="W1978" s="19" t="str">
        <f>Data!$H1975</f>
        <v>Japonica</v>
      </c>
      <c r="Y1978" s="41" t="e">
        <f t="shared" si="552"/>
        <v>#REF!</v>
      </c>
      <c r="Z1978" s="8">
        <f t="shared" si="558"/>
        <v>10000</v>
      </c>
      <c r="AA1978" s="8" t="str">
        <f t="shared" si="559"/>
        <v>Little Ginger</v>
      </c>
      <c r="AB1978" s="8" t="str">
        <f t="shared" si="560"/>
        <v>S</v>
      </c>
      <c r="AC1978" s="8" t="str">
        <f t="shared" si="561"/>
        <v/>
      </c>
      <c r="AD1978" s="8" t="str">
        <f t="shared" si="566"/>
        <v>FD</v>
      </c>
      <c r="AE1978" s="8" t="str">
        <f t="shared" si="562"/>
        <v/>
      </c>
      <c r="AF1978" s="5">
        <f t="shared" si="563"/>
        <v>1977</v>
      </c>
      <c r="AG1978" s="46">
        <v>1975</v>
      </c>
      <c r="AH1978" s="47" t="str">
        <f t="shared" si="553"/>
        <v/>
      </c>
      <c r="AI1978" s="48" t="str">
        <f t="shared" si="554"/>
        <v/>
      </c>
      <c r="AK1978" s="22" t="e">
        <f>TRIM(#REF!)</f>
        <v>#REF!</v>
      </c>
      <c r="AL1978" s="23" t="e">
        <f>IF(#REF!=0,"",#REF!)</f>
        <v>#REF!</v>
      </c>
      <c r="AM1978" s="19" t="e">
        <f>IF(#REF!=0,"",#REF!)</f>
        <v>#REF!</v>
      </c>
      <c r="AN1978" s="23" t="e">
        <f>IF($AK1978="","",#REF!)</f>
        <v>#REF!</v>
      </c>
      <c r="AO1978" s="23" t="e">
        <f t="shared" si="564"/>
        <v>#REF!</v>
      </c>
      <c r="AP1978" s="19" t="e">
        <f>IF(#REF!=0,"",#REF!)</f>
        <v>#REF!</v>
      </c>
      <c r="AQ1978" s="19" t="e">
        <f>IF(#REF!=0,"",#REF!)</f>
        <v>#REF!</v>
      </c>
      <c r="AR1978" s="19" t="e">
        <f>IF(#REF!=0,"",#REF!)</f>
        <v>#REF!</v>
      </c>
      <c r="AS1978" s="19" t="e">
        <f>#REF!</f>
        <v>#REF!</v>
      </c>
    </row>
    <row r="1979" spans="4:45" ht="19.5" thickTop="1" thickBot="1" x14ac:dyDescent="0.25">
      <c r="D1979" s="1" t="str">
        <f t="shared" si="567"/>
        <v/>
      </c>
      <c r="E1979" s="1" t="str">
        <f t="shared" si="568"/>
        <v/>
      </c>
      <c r="K1979" s="19" t="str">
        <f t="shared" si="555"/>
        <v/>
      </c>
      <c r="L1979" s="19">
        <f t="shared" si="565"/>
        <v>10000</v>
      </c>
      <c r="M1979" s="22" t="str">
        <f>TRIM(Data!$N1976)</f>
        <v>Little Hooper</v>
      </c>
      <c r="N1979" s="22" t="str">
        <f>TRIM(Data!$A1976)</f>
        <v>Little Hooper</v>
      </c>
      <c r="O1979" s="23">
        <f>IF(Data!$B1976=0,"",Data!$B1976)</f>
        <v>1993</v>
      </c>
      <c r="P1979" s="19" t="str">
        <f>IF(Data!$C1976=0,"",Data!$C1976)</f>
        <v>1</v>
      </c>
      <c r="Q1979" s="23" t="str">
        <f>IF($M1979="","",Data!$E1976)</f>
        <v>S</v>
      </c>
      <c r="R1979" s="23" t="str">
        <f t="shared" si="556"/>
        <v>S</v>
      </c>
      <c r="S1979" s="23" t="str">
        <f t="shared" si="557"/>
        <v>S</v>
      </c>
      <c r="T1979" s="19" t="str">
        <f>IF(Data!$F1976=0,"",Data!$F1976)</f>
        <v>WHITE</v>
      </c>
      <c r="U1979" s="19" t="str">
        <f>IF(Data!$G1976=0,"",Data!$G1976)</f>
        <v/>
      </c>
      <c r="V1979" s="19" t="str">
        <f>IF(Data!$D1976=0,"",Data!$D1976)</f>
        <v/>
      </c>
      <c r="W1979" s="19" t="str">
        <f>Data!$H1976</f>
        <v>Japonica</v>
      </c>
      <c r="Y1979" s="41" t="e">
        <f t="shared" si="552"/>
        <v>#REF!</v>
      </c>
      <c r="Z1979" s="8">
        <f t="shared" si="558"/>
        <v>10000</v>
      </c>
      <c r="AA1979" s="8" t="str">
        <f t="shared" si="559"/>
        <v>Little Hooper</v>
      </c>
      <c r="AB1979" s="8" t="str">
        <f t="shared" si="560"/>
        <v>S</v>
      </c>
      <c r="AC1979" s="8" t="str">
        <f t="shared" si="561"/>
        <v>WHITE</v>
      </c>
      <c r="AD1979" s="8" t="str">
        <f t="shared" si="566"/>
        <v/>
      </c>
      <c r="AE1979" s="8" t="str">
        <f t="shared" si="562"/>
        <v/>
      </c>
      <c r="AF1979" s="5">
        <f t="shared" si="563"/>
        <v>1993</v>
      </c>
      <c r="AG1979" s="46">
        <v>1976</v>
      </c>
      <c r="AH1979" s="47" t="str">
        <f t="shared" si="553"/>
        <v/>
      </c>
      <c r="AI1979" s="48" t="str">
        <f t="shared" si="554"/>
        <v/>
      </c>
      <c r="AK1979" s="22" t="e">
        <f>TRIM(#REF!)</f>
        <v>#REF!</v>
      </c>
      <c r="AL1979" s="23" t="e">
        <f>IF(#REF!=0,"",#REF!)</f>
        <v>#REF!</v>
      </c>
      <c r="AM1979" s="19" t="e">
        <f>IF(#REF!=0,"",#REF!)</f>
        <v>#REF!</v>
      </c>
      <c r="AN1979" s="23" t="e">
        <f>IF($AK1979="","",#REF!)</f>
        <v>#REF!</v>
      </c>
      <c r="AO1979" s="23" t="e">
        <f t="shared" si="564"/>
        <v>#REF!</v>
      </c>
      <c r="AP1979" s="19" t="e">
        <f>IF(#REF!=0,"",#REF!)</f>
        <v>#REF!</v>
      </c>
      <c r="AQ1979" s="19" t="e">
        <f>IF(#REF!=0,"",#REF!)</f>
        <v>#REF!</v>
      </c>
      <c r="AR1979" s="19" t="e">
        <f>IF(#REF!=0,"",#REF!)</f>
        <v>#REF!</v>
      </c>
      <c r="AS1979" s="19" t="e">
        <f>#REF!</f>
        <v>#REF!</v>
      </c>
    </row>
    <row r="1980" spans="4:45" ht="19.5" thickTop="1" thickBot="1" x14ac:dyDescent="0.25">
      <c r="D1980" s="1" t="str">
        <f t="shared" si="567"/>
        <v/>
      </c>
      <c r="E1980" s="1" t="str">
        <f t="shared" si="568"/>
        <v/>
      </c>
      <c r="K1980" s="19" t="str">
        <f t="shared" si="555"/>
        <v/>
      </c>
      <c r="L1980" s="19">
        <f t="shared" si="565"/>
        <v>10000</v>
      </c>
      <c r="M1980" s="22" t="str">
        <f>TRIM(Data!$N1977)</f>
        <v>Little Joy</v>
      </c>
      <c r="N1980" s="22" t="str">
        <f>TRIM(Data!$A1977)</f>
        <v>Little Joy</v>
      </c>
      <c r="O1980" s="23">
        <f>IF(Data!$B1977=0,"",Data!$B1977)</f>
        <v>1992</v>
      </c>
      <c r="P1980" s="19" t="str">
        <f>IF(Data!$C1977=0,"",Data!$C1977)</f>
        <v/>
      </c>
      <c r="Q1980" s="23" t="str">
        <f>IF($M1980="","",Data!$E1977)</f>
        <v>M</v>
      </c>
      <c r="R1980" s="23" t="str">
        <f t="shared" si="556"/>
        <v>M</v>
      </c>
      <c r="S1980" s="23" t="str">
        <f t="shared" si="557"/>
        <v>M</v>
      </c>
      <c r="T1980" s="19" t="str">
        <f>IF(Data!$F1977=0,"",Data!$F1977)</f>
        <v/>
      </c>
      <c r="U1980" s="19" t="str">
        <f>IF(Data!$G1977=0,"",Data!$G1977)</f>
        <v/>
      </c>
      <c r="V1980" s="19" t="str">
        <f>IF(Data!$D1977=0,"",Data!$D1977)</f>
        <v/>
      </c>
      <c r="W1980" s="19" t="str">
        <f>Data!$H1977</f>
        <v>Japonica</v>
      </c>
      <c r="Y1980" s="41" t="e">
        <f t="shared" si="552"/>
        <v>#REF!</v>
      </c>
      <c r="Z1980" s="8">
        <f t="shared" si="558"/>
        <v>10000</v>
      </c>
      <c r="AA1980" s="8" t="str">
        <f t="shared" si="559"/>
        <v>Little Joy</v>
      </c>
      <c r="AB1980" s="8" t="str">
        <f t="shared" si="560"/>
        <v>M</v>
      </c>
      <c r="AC1980" s="8" t="str">
        <f t="shared" si="561"/>
        <v/>
      </c>
      <c r="AD1980" s="8" t="str">
        <f t="shared" si="566"/>
        <v/>
      </c>
      <c r="AE1980" s="8" t="str">
        <f t="shared" si="562"/>
        <v/>
      </c>
      <c r="AF1980" s="5">
        <f t="shared" si="563"/>
        <v>1992</v>
      </c>
      <c r="AG1980" s="46">
        <v>1977</v>
      </c>
      <c r="AH1980" s="47" t="str">
        <f t="shared" si="553"/>
        <v/>
      </c>
      <c r="AI1980" s="48" t="str">
        <f t="shared" si="554"/>
        <v/>
      </c>
      <c r="AK1980" s="22" t="e">
        <f>TRIM(#REF!)</f>
        <v>#REF!</v>
      </c>
      <c r="AL1980" s="23" t="e">
        <f>IF(#REF!=0,"",#REF!)</f>
        <v>#REF!</v>
      </c>
      <c r="AM1980" s="19" t="e">
        <f>IF(#REF!=0,"",#REF!)</f>
        <v>#REF!</v>
      </c>
      <c r="AN1980" s="23" t="e">
        <f>IF($AK1980="","",#REF!)</f>
        <v>#REF!</v>
      </c>
      <c r="AO1980" s="23" t="e">
        <f t="shared" si="564"/>
        <v>#REF!</v>
      </c>
      <c r="AP1980" s="19" t="e">
        <f>IF(#REF!=0,"",#REF!)</f>
        <v>#REF!</v>
      </c>
      <c r="AQ1980" s="19" t="e">
        <f>IF(#REF!=0,"",#REF!)</f>
        <v>#REF!</v>
      </c>
      <c r="AR1980" s="19" t="e">
        <f>IF(#REF!=0,"",#REF!)</f>
        <v>#REF!</v>
      </c>
      <c r="AS1980" s="19" t="e">
        <f>#REF!</f>
        <v>#REF!</v>
      </c>
    </row>
    <row r="1981" spans="4:45" ht="19.5" thickTop="1" thickBot="1" x14ac:dyDescent="0.25">
      <c r="D1981" s="1" t="str">
        <f t="shared" si="567"/>
        <v/>
      </c>
      <c r="E1981" s="1" t="str">
        <f t="shared" si="568"/>
        <v/>
      </c>
      <c r="K1981" s="19" t="str">
        <f t="shared" si="555"/>
        <v/>
      </c>
      <c r="L1981" s="19">
        <f t="shared" si="565"/>
        <v>10000</v>
      </c>
      <c r="M1981" s="22" t="str">
        <f>TRIM(Data!$N1978)</f>
        <v>Little katie</v>
      </c>
      <c r="N1981" s="22" t="str">
        <f>TRIM(Data!$A1978)</f>
        <v>Little katie</v>
      </c>
      <c r="O1981" s="23">
        <f>IF(Data!$B1978=0,"",Data!$B1978)</f>
        <v>2019</v>
      </c>
      <c r="P1981" s="19" t="str">
        <f>IF(Data!$C1978=0,"",Data!$C1978)</f>
        <v>1</v>
      </c>
      <c r="Q1981" s="23" t="str">
        <f>IF($M1981="","",Data!$E1978)</f>
        <v>S-M</v>
      </c>
      <c r="R1981" s="23" t="str">
        <f t="shared" si="556"/>
        <v>S</v>
      </c>
      <c r="S1981" s="23" t="str">
        <f t="shared" si="557"/>
        <v>S</v>
      </c>
      <c r="T1981" s="19" t="str">
        <f>IF(Data!$F1978=0,"",Data!$F1978)</f>
        <v/>
      </c>
      <c r="U1981" s="19" t="str">
        <f>IF(Data!$G1978=0,"",Data!$G1978)</f>
        <v/>
      </c>
      <c r="V1981" s="19" t="str">
        <f>IF(Data!$D1978=0,"",Data!$D1978)</f>
        <v/>
      </c>
      <c r="W1981" s="19" t="str">
        <f>Data!$H1978</f>
        <v>Japonica</v>
      </c>
      <c r="Y1981" s="41" t="e">
        <f t="shared" si="552"/>
        <v>#REF!</v>
      </c>
      <c r="Z1981" s="8">
        <f t="shared" si="558"/>
        <v>10000</v>
      </c>
      <c r="AA1981" s="8" t="str">
        <f t="shared" si="559"/>
        <v>Little katie</v>
      </c>
      <c r="AB1981" s="8" t="str">
        <f t="shared" si="560"/>
        <v>S</v>
      </c>
      <c r="AC1981" s="8" t="str">
        <f t="shared" si="561"/>
        <v/>
      </c>
      <c r="AD1981" s="8" t="str">
        <f t="shared" si="566"/>
        <v/>
      </c>
      <c r="AE1981" s="8" t="str">
        <f t="shared" si="562"/>
        <v/>
      </c>
      <c r="AF1981" s="5">
        <f t="shared" si="563"/>
        <v>2019</v>
      </c>
      <c r="AG1981" s="46">
        <v>1978</v>
      </c>
      <c r="AH1981" s="47" t="str">
        <f t="shared" si="553"/>
        <v/>
      </c>
      <c r="AI1981" s="48" t="str">
        <f t="shared" si="554"/>
        <v/>
      </c>
      <c r="AK1981" s="22" t="e">
        <f>TRIM(#REF!)</f>
        <v>#REF!</v>
      </c>
      <c r="AL1981" s="23" t="e">
        <f>IF(#REF!=0,"",#REF!)</f>
        <v>#REF!</v>
      </c>
      <c r="AM1981" s="19" t="e">
        <f>IF(#REF!=0,"",#REF!)</f>
        <v>#REF!</v>
      </c>
      <c r="AN1981" s="23" t="e">
        <f>IF($AK1981="","",#REF!)</f>
        <v>#REF!</v>
      </c>
      <c r="AO1981" s="23" t="e">
        <f t="shared" si="564"/>
        <v>#REF!</v>
      </c>
      <c r="AP1981" s="19" t="e">
        <f>IF(#REF!=0,"",#REF!)</f>
        <v>#REF!</v>
      </c>
      <c r="AQ1981" s="19" t="e">
        <f>IF(#REF!=0,"",#REF!)</f>
        <v>#REF!</v>
      </c>
      <c r="AR1981" s="19" t="e">
        <f>IF(#REF!=0,"",#REF!)</f>
        <v>#REF!</v>
      </c>
      <c r="AS1981" s="19" t="e">
        <f>#REF!</f>
        <v>#REF!</v>
      </c>
    </row>
    <row r="1982" spans="4:45" ht="19.5" thickTop="1" thickBot="1" x14ac:dyDescent="0.25">
      <c r="D1982" s="1" t="str">
        <f t="shared" si="567"/>
        <v/>
      </c>
      <c r="E1982" s="1" t="str">
        <f t="shared" si="568"/>
        <v/>
      </c>
      <c r="K1982" s="19" t="str">
        <f t="shared" si="555"/>
        <v/>
      </c>
      <c r="L1982" s="19">
        <f t="shared" si="565"/>
        <v>10000</v>
      </c>
      <c r="M1982" s="22" t="str">
        <f>TRIM(Data!$N1979)</f>
        <v>Little Lady</v>
      </c>
      <c r="N1982" s="22" t="str">
        <f>TRIM(Data!$A1979)</f>
        <v>Little Lady</v>
      </c>
      <c r="O1982" s="23">
        <f>IF(Data!$B1979=0,"",Data!$B1979)</f>
        <v>1964</v>
      </c>
      <c r="P1982" s="19" t="str">
        <f>IF(Data!$C1979=0,"",Data!$C1979)</f>
        <v/>
      </c>
      <c r="Q1982" s="23" t="str">
        <f>IF($M1982="","",Data!$E1979)</f>
        <v>M</v>
      </c>
      <c r="R1982" s="23" t="str">
        <f t="shared" si="556"/>
        <v>M</v>
      </c>
      <c r="S1982" s="23" t="str">
        <f t="shared" si="557"/>
        <v>M</v>
      </c>
      <c r="T1982" s="19" t="str">
        <f>IF(Data!$F1979=0,"",Data!$F1979)</f>
        <v>WHITE</v>
      </c>
      <c r="U1982" s="19" t="str">
        <f>IF(Data!$G1979=0,"",Data!$G1979)</f>
        <v>FD</v>
      </c>
      <c r="V1982" s="19" t="str">
        <f>IF(Data!$D1979=0,"",Data!$D1979)</f>
        <v/>
      </c>
      <c r="W1982" s="19" t="str">
        <f>Data!$H1979</f>
        <v>Japonica</v>
      </c>
      <c r="Y1982" s="41" t="e">
        <f t="shared" si="552"/>
        <v>#REF!</v>
      </c>
      <c r="Z1982" s="8">
        <f t="shared" si="558"/>
        <v>10000</v>
      </c>
      <c r="AA1982" s="8" t="str">
        <f t="shared" si="559"/>
        <v>Little Lady</v>
      </c>
      <c r="AB1982" s="8" t="str">
        <f t="shared" si="560"/>
        <v>M</v>
      </c>
      <c r="AC1982" s="8" t="str">
        <f t="shared" si="561"/>
        <v>WHITE</v>
      </c>
      <c r="AD1982" s="8" t="str">
        <f t="shared" si="566"/>
        <v>FD</v>
      </c>
      <c r="AE1982" s="8" t="str">
        <f t="shared" si="562"/>
        <v/>
      </c>
      <c r="AF1982" s="5">
        <f t="shared" si="563"/>
        <v>1964</v>
      </c>
      <c r="AG1982" s="46">
        <v>1979</v>
      </c>
      <c r="AH1982" s="47" t="str">
        <f t="shared" si="553"/>
        <v/>
      </c>
      <c r="AI1982" s="48" t="str">
        <f t="shared" si="554"/>
        <v/>
      </c>
      <c r="AK1982" s="22" t="e">
        <f>TRIM(#REF!)</f>
        <v>#REF!</v>
      </c>
      <c r="AL1982" s="23" t="e">
        <f>IF(#REF!=0,"",#REF!)</f>
        <v>#REF!</v>
      </c>
      <c r="AM1982" s="19" t="e">
        <f>IF(#REF!=0,"",#REF!)</f>
        <v>#REF!</v>
      </c>
      <c r="AN1982" s="23" t="e">
        <f>IF($AK1982="","",#REF!)</f>
        <v>#REF!</v>
      </c>
      <c r="AO1982" s="23" t="e">
        <f t="shared" si="564"/>
        <v>#REF!</v>
      </c>
      <c r="AP1982" s="19" t="e">
        <f>IF(#REF!=0,"",#REF!)</f>
        <v>#REF!</v>
      </c>
      <c r="AQ1982" s="19" t="e">
        <f>IF(#REF!=0,"",#REF!)</f>
        <v>#REF!</v>
      </c>
      <c r="AR1982" s="19" t="e">
        <f>IF(#REF!=0,"",#REF!)</f>
        <v>#REF!</v>
      </c>
      <c r="AS1982" s="19" t="e">
        <f>#REF!</f>
        <v>#REF!</v>
      </c>
    </row>
    <row r="1983" spans="4:45" ht="19.5" thickTop="1" thickBot="1" x14ac:dyDescent="0.25">
      <c r="D1983" s="1" t="str">
        <f t="shared" si="567"/>
        <v/>
      </c>
      <c r="E1983" s="1" t="str">
        <f t="shared" si="568"/>
        <v/>
      </c>
      <c r="K1983" s="19" t="str">
        <f t="shared" si="555"/>
        <v/>
      </c>
      <c r="L1983" s="19">
        <f t="shared" si="565"/>
        <v>10000</v>
      </c>
      <c r="M1983" s="22" t="str">
        <f>TRIM(Data!$N1980)</f>
        <v>Little Lavender</v>
      </c>
      <c r="N1983" s="22" t="str">
        <f>TRIM(Data!$A1980)</f>
        <v>Little Lavender (H)</v>
      </c>
      <c r="O1983" s="23">
        <f>IF(Data!$B1980=0,"",Data!$B1980)</f>
        <v>1965</v>
      </c>
      <c r="P1983" s="19" t="str">
        <f>IF(Data!$C1980=0,"",Data!$C1980)</f>
        <v>1</v>
      </c>
      <c r="Q1983" s="23" t="str">
        <f>IF($M1983="","",Data!$E1980)</f>
        <v>Min</v>
      </c>
      <c r="R1983" s="23" t="str">
        <f t="shared" si="556"/>
        <v>Min</v>
      </c>
      <c r="S1983" s="23" t="str">
        <f t="shared" si="557"/>
        <v>Min</v>
      </c>
      <c r="T1983" s="19" t="str">
        <f>IF(Data!$F1980=0,"",Data!$F1980)</f>
        <v/>
      </c>
      <c r="U1983" s="19" t="str">
        <f>IF(Data!$G1980=0,"",Data!$G1980)</f>
        <v/>
      </c>
      <c r="V1983" s="19" t="str">
        <f>IF(Data!$D1980=0,"",Data!$D1980)</f>
        <v/>
      </c>
      <c r="W1983" s="19" t="str">
        <f>Data!$H1980</f>
        <v>NRH</v>
      </c>
      <c r="Y1983" s="41" t="e">
        <f t="shared" si="552"/>
        <v>#REF!</v>
      </c>
      <c r="Z1983" s="8">
        <f t="shared" si="558"/>
        <v>10000</v>
      </c>
      <c r="AA1983" s="8" t="str">
        <f t="shared" si="559"/>
        <v>Little Lavender</v>
      </c>
      <c r="AB1983" s="8" t="str">
        <f t="shared" si="560"/>
        <v>Min</v>
      </c>
      <c r="AC1983" s="8" t="str">
        <f t="shared" si="561"/>
        <v/>
      </c>
      <c r="AD1983" s="8" t="str">
        <f t="shared" si="566"/>
        <v/>
      </c>
      <c r="AE1983" s="8" t="str">
        <f t="shared" si="562"/>
        <v/>
      </c>
      <c r="AF1983" s="5">
        <f t="shared" si="563"/>
        <v>1965</v>
      </c>
      <c r="AG1983" s="46">
        <v>1980</v>
      </c>
      <c r="AH1983" s="47" t="str">
        <f t="shared" si="553"/>
        <v/>
      </c>
      <c r="AI1983" s="48" t="str">
        <f t="shared" si="554"/>
        <v/>
      </c>
      <c r="AK1983" s="22" t="e">
        <f>TRIM(#REF!)</f>
        <v>#REF!</v>
      </c>
      <c r="AL1983" s="23" t="e">
        <f>IF(#REF!=0,"",#REF!)</f>
        <v>#REF!</v>
      </c>
      <c r="AM1983" s="19" t="e">
        <f>IF(#REF!=0,"",#REF!)</f>
        <v>#REF!</v>
      </c>
      <c r="AN1983" s="23" t="e">
        <f>IF($AK1983="","",#REF!)</f>
        <v>#REF!</v>
      </c>
      <c r="AO1983" s="23" t="e">
        <f t="shared" si="564"/>
        <v>#REF!</v>
      </c>
      <c r="AP1983" s="19" t="e">
        <f>IF(#REF!=0,"",#REF!)</f>
        <v>#REF!</v>
      </c>
      <c r="AQ1983" s="19" t="e">
        <f>IF(#REF!=0,"",#REF!)</f>
        <v>#REF!</v>
      </c>
      <c r="AR1983" s="19" t="e">
        <f>IF(#REF!=0,"",#REF!)</f>
        <v>#REF!</v>
      </c>
      <c r="AS1983" s="19" t="e">
        <f>#REF!</f>
        <v>#REF!</v>
      </c>
    </row>
    <row r="1984" spans="4:45" ht="19.5" thickTop="1" thickBot="1" x14ac:dyDescent="0.25">
      <c r="D1984" s="1" t="str">
        <f t="shared" si="567"/>
        <v/>
      </c>
      <c r="E1984" s="1" t="str">
        <f t="shared" si="568"/>
        <v/>
      </c>
      <c r="K1984" s="19" t="str">
        <f t="shared" si="555"/>
        <v/>
      </c>
      <c r="L1984" s="19">
        <f t="shared" si="565"/>
        <v>10000</v>
      </c>
      <c r="M1984" s="22" t="str">
        <f>TRIM(Data!$N1981)</f>
        <v>Little Liz</v>
      </c>
      <c r="N1984" s="22" t="str">
        <f>TRIM(Data!$A1981)</f>
        <v>Little Liz</v>
      </c>
      <c r="O1984" s="23">
        <f>IF(Data!$B1981=0,"",Data!$B1981)</f>
        <v>2000</v>
      </c>
      <c r="P1984" s="19" t="str">
        <f>IF(Data!$C1981=0,"",Data!$C1981)</f>
        <v>1</v>
      </c>
      <c r="Q1984" s="23" t="str">
        <f>IF($M1984="","",Data!$E1981)</f>
        <v>S</v>
      </c>
      <c r="R1984" s="23" t="str">
        <f t="shared" si="556"/>
        <v>S</v>
      </c>
      <c r="S1984" s="23" t="str">
        <f t="shared" si="557"/>
        <v>S</v>
      </c>
      <c r="T1984" s="19" t="str">
        <f>IF(Data!$F1981=0,"",Data!$F1981)</f>
        <v>WHITE</v>
      </c>
      <c r="U1984" s="19" t="str">
        <f>IF(Data!$G1981=0,"",Data!$G1981)</f>
        <v/>
      </c>
      <c r="V1984" s="19" t="str">
        <f>IF(Data!$D1981=0,"",Data!$D1981)</f>
        <v/>
      </c>
      <c r="W1984" s="19" t="str">
        <f>Data!$H1981</f>
        <v>Japonica</v>
      </c>
      <c r="Y1984" s="41" t="e">
        <f t="shared" si="552"/>
        <v>#REF!</v>
      </c>
      <c r="Z1984" s="8">
        <f t="shared" si="558"/>
        <v>10000</v>
      </c>
      <c r="AA1984" s="8" t="str">
        <f t="shared" si="559"/>
        <v>Little Liz</v>
      </c>
      <c r="AB1984" s="8" t="str">
        <f t="shared" si="560"/>
        <v>S</v>
      </c>
      <c r="AC1984" s="8" t="str">
        <f t="shared" si="561"/>
        <v>WHITE</v>
      </c>
      <c r="AD1984" s="8" t="str">
        <f t="shared" si="566"/>
        <v/>
      </c>
      <c r="AE1984" s="8" t="str">
        <f t="shared" si="562"/>
        <v/>
      </c>
      <c r="AF1984" s="5">
        <f t="shared" si="563"/>
        <v>2000</v>
      </c>
      <c r="AG1984" s="46">
        <v>1981</v>
      </c>
      <c r="AH1984" s="47" t="str">
        <f t="shared" si="553"/>
        <v/>
      </c>
      <c r="AI1984" s="48" t="str">
        <f t="shared" si="554"/>
        <v/>
      </c>
      <c r="AK1984" s="22" t="e">
        <f>TRIM(#REF!)</f>
        <v>#REF!</v>
      </c>
      <c r="AL1984" s="23" t="e">
        <f>IF(#REF!=0,"",#REF!)</f>
        <v>#REF!</v>
      </c>
      <c r="AM1984" s="19" t="e">
        <f>IF(#REF!=0,"",#REF!)</f>
        <v>#REF!</v>
      </c>
      <c r="AN1984" s="23" t="e">
        <f>IF($AK1984="","",#REF!)</f>
        <v>#REF!</v>
      </c>
      <c r="AO1984" s="23" t="e">
        <f t="shared" si="564"/>
        <v>#REF!</v>
      </c>
      <c r="AP1984" s="19" t="e">
        <f>IF(#REF!=0,"",#REF!)</f>
        <v>#REF!</v>
      </c>
      <c r="AQ1984" s="19" t="e">
        <f>IF(#REF!=0,"",#REF!)</f>
        <v>#REF!</v>
      </c>
      <c r="AR1984" s="19" t="e">
        <f>IF(#REF!=0,"",#REF!)</f>
        <v>#REF!</v>
      </c>
      <c r="AS1984" s="19" t="e">
        <f>#REF!</f>
        <v>#REF!</v>
      </c>
    </row>
    <row r="1985" spans="4:45" ht="19.5" thickTop="1" thickBot="1" x14ac:dyDescent="0.25">
      <c r="D1985" s="1" t="str">
        <f t="shared" si="567"/>
        <v/>
      </c>
      <c r="E1985" s="1" t="str">
        <f t="shared" si="568"/>
        <v/>
      </c>
      <c r="K1985" s="19" t="str">
        <f t="shared" si="555"/>
        <v/>
      </c>
      <c r="L1985" s="19">
        <f t="shared" si="565"/>
        <v>10000</v>
      </c>
      <c r="M1985" s="22" t="str">
        <f>TRIM(Data!$N1982)</f>
        <v>Little Man</v>
      </c>
      <c r="N1985" s="22" t="str">
        <f>TRIM(Data!$A1982)</f>
        <v>Little Man</v>
      </c>
      <c r="O1985" s="23">
        <f>IF(Data!$B1982=0,"",Data!$B1982)</f>
        <v>1953</v>
      </c>
      <c r="P1985" s="19" t="str">
        <f>IF(Data!$C1982=0,"",Data!$C1982)</f>
        <v>1</v>
      </c>
      <c r="Q1985" s="23" t="str">
        <f>IF($M1985="","",Data!$E1982)</f>
        <v>S</v>
      </c>
      <c r="R1985" s="23" t="str">
        <f t="shared" si="556"/>
        <v>S</v>
      </c>
      <c r="S1985" s="23" t="str">
        <f t="shared" si="557"/>
        <v>S</v>
      </c>
      <c r="T1985" s="19" t="str">
        <f>IF(Data!$F1982=0,"",Data!$F1982)</f>
        <v/>
      </c>
      <c r="U1985" s="19" t="str">
        <f>IF(Data!$G1982=0,"",Data!$G1982)</f>
        <v/>
      </c>
      <c r="V1985" s="19" t="str">
        <f>IF(Data!$D1982=0,"",Data!$D1982)</f>
        <v/>
      </c>
      <c r="W1985" s="19" t="str">
        <f>Data!$H1982</f>
        <v>Japonica</v>
      </c>
      <c r="Y1985" s="41" t="e">
        <f t="shared" si="552"/>
        <v>#REF!</v>
      </c>
      <c r="Z1985" s="8">
        <f t="shared" si="558"/>
        <v>10000</v>
      </c>
      <c r="AA1985" s="8" t="str">
        <f t="shared" si="559"/>
        <v>Little Man</v>
      </c>
      <c r="AB1985" s="8" t="str">
        <f t="shared" si="560"/>
        <v>S</v>
      </c>
      <c r="AC1985" s="8" t="str">
        <f t="shared" si="561"/>
        <v/>
      </c>
      <c r="AD1985" s="8" t="str">
        <f t="shared" si="566"/>
        <v/>
      </c>
      <c r="AE1985" s="8" t="str">
        <f t="shared" si="562"/>
        <v/>
      </c>
      <c r="AF1985" s="5">
        <f t="shared" si="563"/>
        <v>1953</v>
      </c>
      <c r="AG1985" s="46">
        <v>1982</v>
      </c>
      <c r="AH1985" s="47" t="str">
        <f t="shared" si="553"/>
        <v/>
      </c>
      <c r="AI1985" s="48" t="str">
        <f t="shared" si="554"/>
        <v/>
      </c>
      <c r="AK1985" s="22" t="e">
        <f>TRIM(#REF!)</f>
        <v>#REF!</v>
      </c>
      <c r="AL1985" s="23" t="e">
        <f>IF(#REF!=0,"",#REF!)</f>
        <v>#REF!</v>
      </c>
      <c r="AM1985" s="19" t="e">
        <f>IF(#REF!=0,"",#REF!)</f>
        <v>#REF!</v>
      </c>
      <c r="AN1985" s="23" t="e">
        <f>IF($AK1985="","",#REF!)</f>
        <v>#REF!</v>
      </c>
      <c r="AO1985" s="23" t="e">
        <f t="shared" si="564"/>
        <v>#REF!</v>
      </c>
      <c r="AP1985" s="19" t="e">
        <f>IF(#REF!=0,"",#REF!)</f>
        <v>#REF!</v>
      </c>
      <c r="AQ1985" s="19" t="e">
        <f>IF(#REF!=0,"",#REF!)</f>
        <v>#REF!</v>
      </c>
      <c r="AR1985" s="19" t="e">
        <f>IF(#REF!=0,"",#REF!)</f>
        <v>#REF!</v>
      </c>
      <c r="AS1985" s="19" t="e">
        <f>#REF!</f>
        <v>#REF!</v>
      </c>
    </row>
    <row r="1986" spans="4:45" ht="19.5" thickTop="1" thickBot="1" x14ac:dyDescent="0.25">
      <c r="D1986" s="1" t="str">
        <f t="shared" si="567"/>
        <v/>
      </c>
      <c r="E1986" s="1" t="str">
        <f t="shared" si="568"/>
        <v/>
      </c>
      <c r="K1986" s="19" t="str">
        <f t="shared" si="555"/>
        <v/>
      </c>
      <c r="L1986" s="19">
        <f t="shared" si="565"/>
        <v>10000</v>
      </c>
      <c r="M1986" s="22" t="str">
        <f>TRIM(Data!$N1983)</f>
        <v>Little Masterpiece</v>
      </c>
      <c r="N1986" s="22" t="str">
        <f>TRIM(Data!$A1983)</f>
        <v>Little Masterpiece</v>
      </c>
      <c r="O1986" s="23">
        <f>IF(Data!$B1983=0,"",Data!$B1983)</f>
        <v>1987</v>
      </c>
      <c r="P1986" s="19" t="str">
        <f>IF(Data!$C1983=0,"",Data!$C1983)</f>
        <v>1</v>
      </c>
      <c r="Q1986" s="23" t="str">
        <f>IF($M1986="","",Data!$E1983)</f>
        <v>S</v>
      </c>
      <c r="R1986" s="23" t="str">
        <f t="shared" si="556"/>
        <v>S</v>
      </c>
      <c r="S1986" s="23" t="str">
        <f t="shared" si="557"/>
        <v>S</v>
      </c>
      <c r="T1986" s="19" t="str">
        <f>IF(Data!$F1983=0,"",Data!$F1983)</f>
        <v>WHITE</v>
      </c>
      <c r="U1986" s="19" t="str">
        <f>IF(Data!$G1983=0,"",Data!$G1983)</f>
        <v/>
      </c>
      <c r="V1986" s="19" t="str">
        <f>IF(Data!$D1983=0,"",Data!$D1983)</f>
        <v/>
      </c>
      <c r="W1986" s="19" t="str">
        <f>Data!$H1983</f>
        <v>Japonica</v>
      </c>
      <c r="Y1986" s="41" t="e">
        <f t="shared" si="552"/>
        <v>#REF!</v>
      </c>
      <c r="Z1986" s="8">
        <f t="shared" si="558"/>
        <v>10000</v>
      </c>
      <c r="AA1986" s="8" t="str">
        <f t="shared" si="559"/>
        <v>Little Masterpiece</v>
      </c>
      <c r="AB1986" s="8" t="str">
        <f t="shared" si="560"/>
        <v>S</v>
      </c>
      <c r="AC1986" s="8" t="str">
        <f t="shared" si="561"/>
        <v>WHITE</v>
      </c>
      <c r="AD1986" s="8" t="str">
        <f t="shared" si="566"/>
        <v/>
      </c>
      <c r="AE1986" s="8" t="str">
        <f t="shared" si="562"/>
        <v/>
      </c>
      <c r="AF1986" s="5">
        <f t="shared" si="563"/>
        <v>1987</v>
      </c>
      <c r="AG1986" s="46">
        <v>1983</v>
      </c>
      <c r="AH1986" s="47" t="str">
        <f t="shared" si="553"/>
        <v/>
      </c>
      <c r="AI1986" s="48" t="str">
        <f t="shared" si="554"/>
        <v/>
      </c>
      <c r="AK1986" s="22" t="e">
        <f>TRIM(#REF!)</f>
        <v>#REF!</v>
      </c>
      <c r="AL1986" s="23" t="e">
        <f>IF(#REF!=0,"",#REF!)</f>
        <v>#REF!</v>
      </c>
      <c r="AM1986" s="19" t="e">
        <f>IF(#REF!=0,"",#REF!)</f>
        <v>#REF!</v>
      </c>
      <c r="AN1986" s="23" t="e">
        <f>IF($AK1986="","",#REF!)</f>
        <v>#REF!</v>
      </c>
      <c r="AO1986" s="23" t="e">
        <f t="shared" si="564"/>
        <v>#REF!</v>
      </c>
      <c r="AP1986" s="19" t="e">
        <f>IF(#REF!=0,"",#REF!)</f>
        <v>#REF!</v>
      </c>
      <c r="AQ1986" s="19" t="e">
        <f>IF(#REF!=0,"",#REF!)</f>
        <v>#REF!</v>
      </c>
      <c r="AR1986" s="19" t="e">
        <f>IF(#REF!=0,"",#REF!)</f>
        <v>#REF!</v>
      </c>
      <c r="AS1986" s="19" t="e">
        <f>#REF!</f>
        <v>#REF!</v>
      </c>
    </row>
    <row r="1987" spans="4:45" ht="19.5" thickTop="1" thickBot="1" x14ac:dyDescent="0.25">
      <c r="D1987" s="1" t="str">
        <f t="shared" si="567"/>
        <v/>
      </c>
      <c r="E1987" s="1" t="str">
        <f t="shared" si="568"/>
        <v/>
      </c>
      <c r="K1987" s="19" t="str">
        <f t="shared" si="555"/>
        <v/>
      </c>
      <c r="L1987" s="19">
        <f t="shared" si="565"/>
        <v>10000</v>
      </c>
      <c r="M1987" s="22" t="str">
        <f>TRIM(Data!$N1984)</f>
        <v>Little Michael</v>
      </c>
      <c r="N1987" s="22" t="str">
        <f>TRIM(Data!$A1984)</f>
        <v>Little Michael</v>
      </c>
      <c r="O1987" s="23">
        <f>IF(Data!$B1984=0,"",Data!$B1984)</f>
        <v>1981</v>
      </c>
      <c r="P1987" s="19" t="str">
        <f>IF(Data!$C1984=0,"",Data!$C1984)</f>
        <v>1</v>
      </c>
      <c r="Q1987" s="23" t="str">
        <f>IF($M1987="","",Data!$E1984)</f>
        <v>Min-S</v>
      </c>
      <c r="R1987" s="23" t="str">
        <f t="shared" si="556"/>
        <v>S</v>
      </c>
      <c r="S1987" s="23" t="str">
        <f t="shared" si="557"/>
        <v>S</v>
      </c>
      <c r="T1987" s="19" t="str">
        <f>IF(Data!$F1984=0,"",Data!$F1984)</f>
        <v/>
      </c>
      <c r="U1987" s="19" t="str">
        <f>IF(Data!$G1984=0,"",Data!$G1984)</f>
        <v/>
      </c>
      <c r="V1987" s="19" t="str">
        <f>IF(Data!$D1984=0,"",Data!$D1984)</f>
        <v/>
      </c>
      <c r="W1987" s="19" t="str">
        <f>Data!$H1984</f>
        <v>Japonica</v>
      </c>
      <c r="Y1987" s="41" t="e">
        <f t="shared" si="552"/>
        <v>#REF!</v>
      </c>
      <c r="Z1987" s="8">
        <f t="shared" si="558"/>
        <v>10000</v>
      </c>
      <c r="AA1987" s="8" t="str">
        <f t="shared" si="559"/>
        <v>Little Michael</v>
      </c>
      <c r="AB1987" s="8" t="str">
        <f t="shared" si="560"/>
        <v>S</v>
      </c>
      <c r="AC1987" s="8" t="str">
        <f t="shared" si="561"/>
        <v/>
      </c>
      <c r="AD1987" s="8" t="str">
        <f t="shared" si="566"/>
        <v/>
      </c>
      <c r="AE1987" s="8" t="str">
        <f t="shared" si="562"/>
        <v/>
      </c>
      <c r="AF1987" s="5">
        <f t="shared" si="563"/>
        <v>1981</v>
      </c>
      <c r="AG1987" s="46">
        <v>1984</v>
      </c>
      <c r="AH1987" s="47" t="str">
        <f t="shared" si="553"/>
        <v/>
      </c>
      <c r="AI1987" s="48" t="str">
        <f t="shared" si="554"/>
        <v/>
      </c>
      <c r="AK1987" s="22" t="e">
        <f>TRIM(#REF!)</f>
        <v>#REF!</v>
      </c>
      <c r="AL1987" s="23" t="e">
        <f>IF(#REF!=0,"",#REF!)</f>
        <v>#REF!</v>
      </c>
      <c r="AM1987" s="19" t="e">
        <f>IF(#REF!=0,"",#REF!)</f>
        <v>#REF!</v>
      </c>
      <c r="AN1987" s="23" t="e">
        <f>IF($AK1987="","",#REF!)</f>
        <v>#REF!</v>
      </c>
      <c r="AO1987" s="23" t="e">
        <f t="shared" si="564"/>
        <v>#REF!</v>
      </c>
      <c r="AP1987" s="19" t="e">
        <f>IF(#REF!=0,"",#REF!)</f>
        <v>#REF!</v>
      </c>
      <c r="AQ1987" s="19" t="e">
        <f>IF(#REF!=0,"",#REF!)</f>
        <v>#REF!</v>
      </c>
      <c r="AR1987" s="19" t="e">
        <f>IF(#REF!=0,"",#REF!)</f>
        <v>#REF!</v>
      </c>
      <c r="AS1987" s="19" t="e">
        <f>#REF!</f>
        <v>#REF!</v>
      </c>
    </row>
    <row r="1988" spans="4:45" ht="19.5" thickTop="1" thickBot="1" x14ac:dyDescent="0.25">
      <c r="D1988" s="1" t="str">
        <f t="shared" si="567"/>
        <v/>
      </c>
      <c r="E1988" s="1" t="str">
        <f t="shared" si="568"/>
        <v/>
      </c>
      <c r="K1988" s="19" t="str">
        <f t="shared" si="555"/>
        <v/>
      </c>
      <c r="L1988" s="19">
        <f t="shared" si="565"/>
        <v>10000</v>
      </c>
      <c r="M1988" s="22" t="str">
        <f>TRIM(Data!$N1985)</f>
        <v>Little Poppy</v>
      </c>
      <c r="N1988" s="22" t="str">
        <f>TRIM(Data!$A1985)</f>
        <v>Little Poppy</v>
      </c>
      <c r="O1988" s="23">
        <f>IF(Data!$B1985=0,"",Data!$B1985)</f>
        <v>1973</v>
      </c>
      <c r="P1988" s="19" t="str">
        <f>IF(Data!$C1985=0,"",Data!$C1985)</f>
        <v/>
      </c>
      <c r="Q1988" s="23" t="str">
        <f>IF($M1988="","",Data!$E1985)</f>
        <v>Min</v>
      </c>
      <c r="R1988" s="23" t="str">
        <f t="shared" si="556"/>
        <v>Min</v>
      </c>
      <c r="S1988" s="23" t="str">
        <f t="shared" si="557"/>
        <v>Min</v>
      </c>
      <c r="T1988" s="19" t="str">
        <f>IF(Data!$F1985=0,"",Data!$F1985)</f>
        <v/>
      </c>
      <c r="U1988" s="19" t="str">
        <f>IF(Data!$G1985=0,"",Data!$G1985)</f>
        <v/>
      </c>
      <c r="V1988" s="19" t="str">
        <f>IF(Data!$D1985=0,"",Data!$D1985)</f>
        <v/>
      </c>
      <c r="W1988" s="19" t="str">
        <f>Data!$H1985</f>
        <v>Japonica</v>
      </c>
      <c r="Y1988" s="41" t="e">
        <f t="shared" ref="Y1988:Y2051" si="569">RANK(Z1988,Z$4:Z$3653,1)</f>
        <v>#REF!</v>
      </c>
      <c r="Z1988" s="8">
        <f t="shared" si="558"/>
        <v>10000</v>
      </c>
      <c r="AA1988" s="8" t="str">
        <f t="shared" si="559"/>
        <v>Little Poppy</v>
      </c>
      <c r="AB1988" s="8" t="str">
        <f t="shared" si="560"/>
        <v>Min</v>
      </c>
      <c r="AC1988" s="8" t="str">
        <f t="shared" si="561"/>
        <v/>
      </c>
      <c r="AD1988" s="8" t="str">
        <f t="shared" si="566"/>
        <v/>
      </c>
      <c r="AE1988" s="8" t="str">
        <f t="shared" si="562"/>
        <v/>
      </c>
      <c r="AF1988" s="5">
        <f t="shared" si="563"/>
        <v>1973</v>
      </c>
      <c r="AG1988" s="46">
        <v>1985</v>
      </c>
      <c r="AH1988" s="47" t="str">
        <f t="shared" ref="AH1988:AH2051" si="570">IF(ISERROR(VLOOKUP($AG1988,$Y$4:$AE$3653,2,FALSE)),"",VLOOKUP($AG1988,$Y$4:$AE$3653,3,FALSE))</f>
        <v/>
      </c>
      <c r="AI1988" s="48" t="str">
        <f t="shared" ref="AI1988:AI2051" si="571">IF(ISERROR(VLOOKUP($AG1988,$Y$4:$AE$3653,2,FALSE)),"",VLOOKUP($AG1988,$Y$4:$AF$3653,8,FALSE))</f>
        <v/>
      </c>
      <c r="AK1988" s="22" t="e">
        <f>TRIM(#REF!)</f>
        <v>#REF!</v>
      </c>
      <c r="AL1988" s="23" t="e">
        <f>IF(#REF!=0,"",#REF!)</f>
        <v>#REF!</v>
      </c>
      <c r="AM1988" s="19" t="e">
        <f>IF(#REF!=0,"",#REF!)</f>
        <v>#REF!</v>
      </c>
      <c r="AN1988" s="23" t="e">
        <f>IF($AK1988="","",#REF!)</f>
        <v>#REF!</v>
      </c>
      <c r="AO1988" s="23" t="e">
        <f t="shared" si="564"/>
        <v>#REF!</v>
      </c>
      <c r="AP1988" s="19" t="e">
        <f>IF(#REF!=0,"",#REF!)</f>
        <v>#REF!</v>
      </c>
      <c r="AQ1988" s="19" t="e">
        <f>IF(#REF!=0,"",#REF!)</f>
        <v>#REF!</v>
      </c>
      <c r="AR1988" s="19" t="e">
        <f>IF(#REF!=0,"",#REF!)</f>
        <v>#REF!</v>
      </c>
      <c r="AS1988" s="19" t="e">
        <f>#REF!</f>
        <v>#REF!</v>
      </c>
    </row>
    <row r="1989" spans="4:45" ht="19.5" thickTop="1" thickBot="1" x14ac:dyDescent="0.25">
      <c r="D1989" s="1" t="str">
        <f t="shared" si="567"/>
        <v/>
      </c>
      <c r="E1989" s="1" t="str">
        <f t="shared" si="568"/>
        <v/>
      </c>
      <c r="K1989" s="19" t="str">
        <f t="shared" ref="K1989:K2052" si="572">IF(L1989=10000,"",RANK(L1989,$L$4:$L$3653,1))</f>
        <v/>
      </c>
      <c r="L1989" s="19">
        <f t="shared" si="565"/>
        <v>10000</v>
      </c>
      <c r="M1989" s="22" t="str">
        <f>TRIM(Data!$N1986)</f>
        <v>Little Red Ridinghood</v>
      </c>
      <c r="N1989" s="22" t="str">
        <f>TRIM(Data!$A1986)</f>
        <v>Little Red Ridinghood</v>
      </c>
      <c r="O1989" s="23">
        <f>IF(Data!$B1986=0,"",Data!$B1986)</f>
        <v>1965</v>
      </c>
      <c r="P1989" s="19" t="str">
        <f>IF(Data!$C1986=0,"",Data!$C1986)</f>
        <v>1</v>
      </c>
      <c r="Q1989" s="23" t="str">
        <f>IF($M1989="","",Data!$E1986)</f>
        <v>Min-S</v>
      </c>
      <c r="R1989" s="23" t="str">
        <f t="shared" ref="R1989:R2052" si="573">IF($M1989="","",IF($Q1989="Min","Min",IF($Q1989="Min-S",IF($J$1=1,"S","Min"),IF(OR($Q1989="S",$Q1989="S-M"),"S",IF(OR($Q1989="M",$Q1989="M-L"),"M",IF(OR($Q1989="L",$Q1989="L-VL"),"L",IF($Q1989="VL","VL")))))))</f>
        <v>S</v>
      </c>
      <c r="S1989" s="23" t="str">
        <f t="shared" ref="S1989:S2052" si="574">IF($J$1=1,$R1989,$Q1989)</f>
        <v>S</v>
      </c>
      <c r="T1989" s="19" t="str">
        <f>IF(Data!$F1986=0,"",Data!$F1986)</f>
        <v/>
      </c>
      <c r="U1989" s="19" t="str">
        <f>IF(Data!$G1986=0,"",Data!$G1986)</f>
        <v/>
      </c>
      <c r="V1989" s="19" t="str">
        <f>IF(Data!$D1986=0,"",Data!$D1986)</f>
        <v/>
      </c>
      <c r="W1989" s="19" t="str">
        <f>Data!$H1986</f>
        <v>Japonica</v>
      </c>
      <c r="Y1989" s="41" t="e">
        <f t="shared" si="569"/>
        <v>#REF!</v>
      </c>
      <c r="Z1989" s="8">
        <f t="shared" ref="Z1989:Z2052" si="575">IF($V1989="ANTIQUE",IF($W1989="Japonica",ROW(),10000),10000)</f>
        <v>10000</v>
      </c>
      <c r="AA1989" s="8" t="str">
        <f t="shared" ref="AA1989:AA2052" si="576">$M1989</f>
        <v>Little Red Ridinghood</v>
      </c>
      <c r="AB1989" s="8" t="str">
        <f t="shared" ref="AB1989:AB2052" si="577">$R1989</f>
        <v>S</v>
      </c>
      <c r="AC1989" s="8" t="str">
        <f t="shared" ref="AC1989:AC2052" si="578">$T1989</f>
        <v/>
      </c>
      <c r="AD1989" s="8" t="str">
        <f t="shared" si="566"/>
        <v/>
      </c>
      <c r="AE1989" s="8" t="str">
        <f t="shared" ref="AE1989:AE2052" si="579">$V1989</f>
        <v/>
      </c>
      <c r="AF1989" s="5">
        <f t="shared" ref="AF1989:AF2052" si="580">$O1989</f>
        <v>1965</v>
      </c>
      <c r="AG1989" s="46">
        <v>1986</v>
      </c>
      <c r="AH1989" s="47" t="str">
        <f t="shared" si="570"/>
        <v/>
      </c>
      <c r="AI1989" s="48" t="str">
        <f t="shared" si="571"/>
        <v/>
      </c>
      <c r="AK1989" s="22" t="e">
        <f>TRIM(#REF!)</f>
        <v>#REF!</v>
      </c>
      <c r="AL1989" s="23" t="e">
        <f>IF(#REF!=0,"",#REF!)</f>
        <v>#REF!</v>
      </c>
      <c r="AM1989" s="19" t="e">
        <f>IF(#REF!=0,"",#REF!)</f>
        <v>#REF!</v>
      </c>
      <c r="AN1989" s="23" t="e">
        <f>IF($AK1989="","",#REF!)</f>
        <v>#REF!</v>
      </c>
      <c r="AO1989" s="23" t="e">
        <f t="shared" ref="AO1989:AO2052" si="581">IF($AK1989="","",IF($AN1989="Min","Min",IF($AN1989="Min-S",IF($J$1=1,"S","Min"),IF(OR($AN1989="S",$AN1989="S-M"),"S",IF(OR($AN1989="M",$AN1989="M-L"),"M",IF(OR($AN1989="L",$AN1989="L-VL"),"L",IF($AN1989="VL","VL")))))))</f>
        <v>#REF!</v>
      </c>
      <c r="AP1989" s="19" t="e">
        <f>IF(#REF!=0,"",#REF!)</f>
        <v>#REF!</v>
      </c>
      <c r="AQ1989" s="19" t="e">
        <f>IF(#REF!=0,"",#REF!)</f>
        <v>#REF!</v>
      </c>
      <c r="AR1989" s="19" t="e">
        <f>IF(#REF!=0,"",#REF!)</f>
        <v>#REF!</v>
      </c>
      <c r="AS1989" s="19" t="e">
        <f>#REF!</f>
        <v>#REF!</v>
      </c>
    </row>
    <row r="1990" spans="4:45" ht="19.5" thickTop="1" thickBot="1" x14ac:dyDescent="0.25">
      <c r="D1990" s="1" t="str">
        <f t="shared" si="567"/>
        <v/>
      </c>
      <c r="E1990" s="1" t="str">
        <f t="shared" si="568"/>
        <v/>
      </c>
      <c r="K1990" s="19" t="str">
        <f t="shared" si="572"/>
        <v/>
      </c>
      <c r="L1990" s="19">
        <f t="shared" si="565"/>
        <v>10000</v>
      </c>
      <c r="M1990" s="22" t="str">
        <f>TRIM(Data!$N1987)</f>
        <v>Little Ruby</v>
      </c>
      <c r="N1990" s="22" t="str">
        <f>TRIM(Data!$A1987)</f>
        <v>Little Ruby</v>
      </c>
      <c r="O1990" s="23">
        <f>IF(Data!$B1987=0,"",Data!$B1987)</f>
        <v>1976</v>
      </c>
      <c r="P1990" s="19" t="str">
        <f>IF(Data!$C1987=0,"",Data!$C1987)</f>
        <v/>
      </c>
      <c r="Q1990" s="23" t="str">
        <f>IF($M1990="","",Data!$E1987)</f>
        <v>Min</v>
      </c>
      <c r="R1990" s="23" t="str">
        <f t="shared" si="573"/>
        <v>Min</v>
      </c>
      <c r="S1990" s="23" t="str">
        <f t="shared" si="574"/>
        <v>Min</v>
      </c>
      <c r="T1990" s="19" t="str">
        <f>IF(Data!$F1987=0,"",Data!$F1987)</f>
        <v/>
      </c>
      <c r="U1990" s="19" t="str">
        <f>IF(Data!$G1987=0,"",Data!$G1987)</f>
        <v/>
      </c>
      <c r="V1990" s="19" t="str">
        <f>IF(Data!$D1987=0,"",Data!$D1987)</f>
        <v/>
      </c>
      <c r="W1990" s="19" t="str">
        <f>Data!$H1987</f>
        <v>Japonica</v>
      </c>
      <c r="Y1990" s="41" t="e">
        <f t="shared" si="569"/>
        <v>#REF!</v>
      </c>
      <c r="Z1990" s="8">
        <f t="shared" si="575"/>
        <v>10000</v>
      </c>
      <c r="AA1990" s="8" t="str">
        <f t="shared" si="576"/>
        <v>Little Ruby</v>
      </c>
      <c r="AB1990" s="8" t="str">
        <f t="shared" si="577"/>
        <v>Min</v>
      </c>
      <c r="AC1990" s="8" t="str">
        <f t="shared" si="578"/>
        <v/>
      </c>
      <c r="AD1990" s="8" t="str">
        <f t="shared" si="566"/>
        <v/>
      </c>
      <c r="AE1990" s="8" t="str">
        <f t="shared" si="579"/>
        <v/>
      </c>
      <c r="AF1990" s="5">
        <f t="shared" si="580"/>
        <v>1976</v>
      </c>
      <c r="AG1990" s="46">
        <v>1987</v>
      </c>
      <c r="AH1990" s="47" t="str">
        <f t="shared" si="570"/>
        <v/>
      </c>
      <c r="AI1990" s="48" t="str">
        <f t="shared" si="571"/>
        <v/>
      </c>
      <c r="AK1990" s="22" t="e">
        <f>TRIM(#REF!)</f>
        <v>#REF!</v>
      </c>
      <c r="AL1990" s="23" t="e">
        <f>IF(#REF!=0,"",#REF!)</f>
        <v>#REF!</v>
      </c>
      <c r="AM1990" s="19" t="e">
        <f>IF(#REF!=0,"",#REF!)</f>
        <v>#REF!</v>
      </c>
      <c r="AN1990" s="23" t="e">
        <f>IF($AK1990="","",#REF!)</f>
        <v>#REF!</v>
      </c>
      <c r="AO1990" s="23" t="e">
        <f t="shared" si="581"/>
        <v>#REF!</v>
      </c>
      <c r="AP1990" s="19" t="e">
        <f>IF(#REF!=0,"",#REF!)</f>
        <v>#REF!</v>
      </c>
      <c r="AQ1990" s="19" t="e">
        <f>IF(#REF!=0,"",#REF!)</f>
        <v>#REF!</v>
      </c>
      <c r="AR1990" s="19" t="e">
        <f>IF(#REF!=0,"",#REF!)</f>
        <v>#REF!</v>
      </c>
      <c r="AS1990" s="19" t="e">
        <f>#REF!</f>
        <v>#REF!</v>
      </c>
    </row>
    <row r="1991" spans="4:45" ht="19.5" thickTop="1" thickBot="1" x14ac:dyDescent="0.25">
      <c r="D1991" s="1" t="str">
        <f t="shared" si="567"/>
        <v/>
      </c>
      <c r="E1991" s="1" t="str">
        <f t="shared" si="568"/>
        <v/>
      </c>
      <c r="K1991" s="19" t="str">
        <f t="shared" si="572"/>
        <v/>
      </c>
      <c r="L1991" s="19">
        <f t="shared" si="565"/>
        <v>10000</v>
      </c>
      <c r="M1991" s="22" t="str">
        <f>TRIM(Data!$N1988)</f>
        <v>Little Sittart</v>
      </c>
      <c r="N1991" s="22" t="str">
        <f>TRIM(Data!$A1988)</f>
        <v>Little Sittart</v>
      </c>
      <c r="O1991" s="23">
        <f>IF(Data!$B1988=0,"",Data!$B1988)</f>
        <v>1962</v>
      </c>
      <c r="P1991" s="19" t="str">
        <f>IF(Data!$C1988=0,"",Data!$C1988)</f>
        <v/>
      </c>
      <c r="Q1991" s="23" t="str">
        <f>IF($M1991="","",Data!$E1988)</f>
        <v>Min-S</v>
      </c>
      <c r="R1991" s="23" t="str">
        <f t="shared" si="573"/>
        <v>S</v>
      </c>
      <c r="S1991" s="23" t="str">
        <f t="shared" si="574"/>
        <v>S</v>
      </c>
      <c r="T1991" s="19" t="str">
        <f>IF(Data!$F1988=0,"",Data!$F1988)</f>
        <v/>
      </c>
      <c r="U1991" s="19" t="str">
        <f>IF(Data!$G1988=0,"",Data!$G1988)</f>
        <v/>
      </c>
      <c r="V1991" s="19" t="str">
        <f>IF(Data!$D1988=0,"",Data!$D1988)</f>
        <v/>
      </c>
      <c r="W1991" s="19" t="str">
        <f>Data!$H1988</f>
        <v>Japonica</v>
      </c>
      <c r="Y1991" s="41" t="e">
        <f t="shared" si="569"/>
        <v>#REF!</v>
      </c>
      <c r="Z1991" s="8">
        <f t="shared" si="575"/>
        <v>10000</v>
      </c>
      <c r="AA1991" s="8" t="str">
        <f t="shared" si="576"/>
        <v>Little Sittart</v>
      </c>
      <c r="AB1991" s="8" t="str">
        <f t="shared" si="577"/>
        <v>S</v>
      </c>
      <c r="AC1991" s="8" t="str">
        <f t="shared" si="578"/>
        <v/>
      </c>
      <c r="AD1991" s="8" t="str">
        <f t="shared" si="566"/>
        <v/>
      </c>
      <c r="AE1991" s="8" t="str">
        <f t="shared" si="579"/>
        <v/>
      </c>
      <c r="AF1991" s="5">
        <f t="shared" si="580"/>
        <v>1962</v>
      </c>
      <c r="AG1991" s="46">
        <v>1988</v>
      </c>
      <c r="AH1991" s="47" t="str">
        <f t="shared" si="570"/>
        <v/>
      </c>
      <c r="AI1991" s="48" t="str">
        <f t="shared" si="571"/>
        <v/>
      </c>
      <c r="AK1991" s="22" t="e">
        <f>TRIM(#REF!)</f>
        <v>#REF!</v>
      </c>
      <c r="AL1991" s="23" t="e">
        <f>IF(#REF!=0,"",#REF!)</f>
        <v>#REF!</v>
      </c>
      <c r="AM1991" s="19" t="e">
        <f>IF(#REF!=0,"",#REF!)</f>
        <v>#REF!</v>
      </c>
      <c r="AN1991" s="23" t="e">
        <f>IF($AK1991="","",#REF!)</f>
        <v>#REF!</v>
      </c>
      <c r="AO1991" s="23" t="e">
        <f t="shared" si="581"/>
        <v>#REF!</v>
      </c>
      <c r="AP1991" s="19" t="e">
        <f>IF(#REF!=0,"",#REF!)</f>
        <v>#REF!</v>
      </c>
      <c r="AQ1991" s="19" t="e">
        <f>IF(#REF!=0,"",#REF!)</f>
        <v>#REF!</v>
      </c>
      <c r="AR1991" s="19" t="e">
        <f>IF(#REF!=0,"",#REF!)</f>
        <v>#REF!</v>
      </c>
      <c r="AS1991" s="19" t="e">
        <f>#REF!</f>
        <v>#REF!</v>
      </c>
    </row>
    <row r="1992" spans="4:45" ht="19.5" thickTop="1" thickBot="1" x14ac:dyDescent="0.25">
      <c r="D1992" s="1" t="str">
        <f t="shared" si="567"/>
        <v/>
      </c>
      <c r="E1992" s="1" t="str">
        <f t="shared" si="568"/>
        <v/>
      </c>
      <c r="K1992" s="19" t="str">
        <f t="shared" si="572"/>
        <v/>
      </c>
      <c r="L1992" s="19">
        <f t="shared" si="565"/>
        <v>10000</v>
      </c>
      <c r="M1992" s="22" t="str">
        <f>TRIM(Data!$N1989)</f>
        <v>Little Slam</v>
      </c>
      <c r="N1992" s="22" t="str">
        <f>TRIM(Data!$A1989)</f>
        <v>Little Slam</v>
      </c>
      <c r="O1992" s="23">
        <f>IF(Data!$B1989=0,"",Data!$B1989)</f>
        <v>1969</v>
      </c>
      <c r="P1992" s="19" t="str">
        <f>IF(Data!$C1989=0,"",Data!$C1989)</f>
        <v>1</v>
      </c>
      <c r="Q1992" s="23" t="str">
        <f>IF($M1992="","",Data!$E1989)</f>
        <v>Min</v>
      </c>
      <c r="R1992" s="23" t="str">
        <f t="shared" si="573"/>
        <v>Min</v>
      </c>
      <c r="S1992" s="23" t="str">
        <f t="shared" si="574"/>
        <v>Min</v>
      </c>
      <c r="T1992" s="19" t="str">
        <f>IF(Data!$F1989=0,"",Data!$F1989)</f>
        <v/>
      </c>
      <c r="U1992" s="19" t="str">
        <f>IF(Data!$G1989=0,"",Data!$G1989)</f>
        <v/>
      </c>
      <c r="V1992" s="19" t="str">
        <f>IF(Data!$D1989=0,"",Data!$D1989)</f>
        <v/>
      </c>
      <c r="W1992" s="19" t="str">
        <f>Data!$H1989</f>
        <v>Japonica</v>
      </c>
      <c r="Y1992" s="41" t="e">
        <f t="shared" si="569"/>
        <v>#REF!</v>
      </c>
      <c r="Z1992" s="8">
        <f t="shared" si="575"/>
        <v>10000</v>
      </c>
      <c r="AA1992" s="8" t="str">
        <f t="shared" si="576"/>
        <v>Little Slam</v>
      </c>
      <c r="AB1992" s="8" t="str">
        <f t="shared" si="577"/>
        <v>Min</v>
      </c>
      <c r="AC1992" s="8" t="str">
        <f t="shared" si="578"/>
        <v/>
      </c>
      <c r="AD1992" s="8" t="str">
        <f t="shared" si="566"/>
        <v/>
      </c>
      <c r="AE1992" s="8" t="str">
        <f t="shared" si="579"/>
        <v/>
      </c>
      <c r="AF1992" s="5">
        <f t="shared" si="580"/>
        <v>1969</v>
      </c>
      <c r="AG1992" s="46">
        <v>1989</v>
      </c>
      <c r="AH1992" s="47" t="str">
        <f t="shared" si="570"/>
        <v/>
      </c>
      <c r="AI1992" s="48" t="str">
        <f t="shared" si="571"/>
        <v/>
      </c>
      <c r="AK1992" s="22" t="e">
        <f>TRIM(#REF!)</f>
        <v>#REF!</v>
      </c>
      <c r="AL1992" s="23" t="e">
        <f>IF(#REF!=0,"",#REF!)</f>
        <v>#REF!</v>
      </c>
      <c r="AM1992" s="19" t="e">
        <f>IF(#REF!=0,"",#REF!)</f>
        <v>#REF!</v>
      </c>
      <c r="AN1992" s="23" t="e">
        <f>IF($AK1992="","",#REF!)</f>
        <v>#REF!</v>
      </c>
      <c r="AO1992" s="23" t="e">
        <f t="shared" si="581"/>
        <v>#REF!</v>
      </c>
      <c r="AP1992" s="19" t="e">
        <f>IF(#REF!=0,"",#REF!)</f>
        <v>#REF!</v>
      </c>
      <c r="AQ1992" s="19" t="e">
        <f>IF(#REF!=0,"",#REF!)</f>
        <v>#REF!</v>
      </c>
      <c r="AR1992" s="19" t="e">
        <f>IF(#REF!=0,"",#REF!)</f>
        <v>#REF!</v>
      </c>
      <c r="AS1992" s="19" t="e">
        <f>#REF!</f>
        <v>#REF!</v>
      </c>
    </row>
    <row r="1993" spans="4:45" ht="19.5" thickTop="1" thickBot="1" x14ac:dyDescent="0.25">
      <c r="D1993" s="1" t="str">
        <f t="shared" si="567"/>
        <v/>
      </c>
      <c r="E1993" s="1" t="str">
        <f t="shared" si="568"/>
        <v/>
      </c>
      <c r="K1993" s="19" t="str">
        <f t="shared" si="572"/>
        <v/>
      </c>
      <c r="L1993" s="19">
        <f t="shared" si="565"/>
        <v>10000</v>
      </c>
      <c r="M1993" s="22" t="str">
        <f>TRIM(Data!$N1990)</f>
        <v>Little Slam Pink</v>
      </c>
      <c r="N1993" s="22" t="str">
        <f>TRIM(Data!$A1990)</f>
        <v>Little Slam Pink</v>
      </c>
      <c r="O1993" s="23">
        <f>IF(Data!$B1990=0,"",Data!$B1990)</f>
        <v>1988</v>
      </c>
      <c r="P1993" s="19" t="str">
        <f>IF(Data!$C1990=0,"",Data!$C1990)</f>
        <v>1</v>
      </c>
      <c r="Q1993" s="23" t="str">
        <f>IF($M1993="","",Data!$E1990)</f>
        <v>Min</v>
      </c>
      <c r="R1993" s="23" t="str">
        <f t="shared" si="573"/>
        <v>Min</v>
      </c>
      <c r="S1993" s="23" t="str">
        <f t="shared" si="574"/>
        <v>Min</v>
      </c>
      <c r="T1993" s="19" t="str">
        <f>IF(Data!$F1990=0,"",Data!$F1990)</f>
        <v/>
      </c>
      <c r="U1993" s="19" t="str">
        <f>IF(Data!$G1990=0,"",Data!$G1990)</f>
        <v/>
      </c>
      <c r="V1993" s="19" t="str">
        <f>IF(Data!$D1990=0,"",Data!$D1990)</f>
        <v/>
      </c>
      <c r="W1993" s="19" t="str">
        <f>Data!$H1990</f>
        <v>Japonica</v>
      </c>
      <c r="Y1993" s="41" t="e">
        <f t="shared" si="569"/>
        <v>#REF!</v>
      </c>
      <c r="Z1993" s="8">
        <f t="shared" si="575"/>
        <v>10000</v>
      </c>
      <c r="AA1993" s="8" t="str">
        <f t="shared" si="576"/>
        <v>Little Slam Pink</v>
      </c>
      <c r="AB1993" s="8" t="str">
        <f t="shared" si="577"/>
        <v>Min</v>
      </c>
      <c r="AC1993" s="8" t="str">
        <f t="shared" si="578"/>
        <v/>
      </c>
      <c r="AD1993" s="8" t="str">
        <f t="shared" si="566"/>
        <v/>
      </c>
      <c r="AE1993" s="8" t="str">
        <f t="shared" si="579"/>
        <v/>
      </c>
      <c r="AF1993" s="5">
        <f t="shared" si="580"/>
        <v>1988</v>
      </c>
      <c r="AG1993" s="46">
        <v>1990</v>
      </c>
      <c r="AH1993" s="47" t="str">
        <f t="shared" si="570"/>
        <v/>
      </c>
      <c r="AI1993" s="48" t="str">
        <f t="shared" si="571"/>
        <v/>
      </c>
      <c r="AK1993" s="22" t="e">
        <f>TRIM(#REF!)</f>
        <v>#REF!</v>
      </c>
      <c r="AL1993" s="23" t="e">
        <f>IF(#REF!=0,"",#REF!)</f>
        <v>#REF!</v>
      </c>
      <c r="AM1993" s="19" t="e">
        <f>IF(#REF!=0,"",#REF!)</f>
        <v>#REF!</v>
      </c>
      <c r="AN1993" s="23" t="e">
        <f>IF($AK1993="","",#REF!)</f>
        <v>#REF!</v>
      </c>
      <c r="AO1993" s="23" t="e">
        <f t="shared" si="581"/>
        <v>#REF!</v>
      </c>
      <c r="AP1993" s="19" t="e">
        <f>IF(#REF!=0,"",#REF!)</f>
        <v>#REF!</v>
      </c>
      <c r="AQ1993" s="19" t="e">
        <f>IF(#REF!=0,"",#REF!)</f>
        <v>#REF!</v>
      </c>
      <c r="AR1993" s="19" t="e">
        <f>IF(#REF!=0,"",#REF!)</f>
        <v>#REF!</v>
      </c>
      <c r="AS1993" s="19" t="e">
        <f>#REF!</f>
        <v>#REF!</v>
      </c>
    </row>
    <row r="1994" spans="4:45" ht="19.5" thickTop="1" thickBot="1" x14ac:dyDescent="0.25">
      <c r="D1994" s="1" t="str">
        <f t="shared" si="567"/>
        <v/>
      </c>
      <c r="E1994" s="1" t="str">
        <f t="shared" si="568"/>
        <v/>
      </c>
      <c r="K1994" s="19" t="str">
        <f t="shared" si="572"/>
        <v/>
      </c>
      <c r="L1994" s="19">
        <f t="shared" si="565"/>
        <v>10000</v>
      </c>
      <c r="M1994" s="22" t="str">
        <f>TRIM(Data!$N1991)</f>
        <v>Little Susie</v>
      </c>
      <c r="N1994" s="22" t="str">
        <f>TRIM(Data!$A1991)</f>
        <v>Little Susie</v>
      </c>
      <c r="O1994" s="23">
        <f>IF(Data!$B1991=0,"",Data!$B1991)</f>
        <v>1972</v>
      </c>
      <c r="P1994" s="19" t="str">
        <f>IF(Data!$C1991=0,"",Data!$C1991)</f>
        <v>1</v>
      </c>
      <c r="Q1994" s="23" t="str">
        <f>IF($M1994="","",Data!$E1991)</f>
        <v>S</v>
      </c>
      <c r="R1994" s="23" t="str">
        <f t="shared" si="573"/>
        <v>S</v>
      </c>
      <c r="S1994" s="23" t="str">
        <f t="shared" si="574"/>
        <v>S</v>
      </c>
      <c r="T1994" s="19" t="str">
        <f>IF(Data!$F1991=0,"",Data!$F1991)</f>
        <v/>
      </c>
      <c r="U1994" s="19" t="str">
        <f>IF(Data!$G1991=0,"",Data!$G1991)</f>
        <v>FD</v>
      </c>
      <c r="V1994" s="19" t="str">
        <f>IF(Data!$D1991=0,"",Data!$D1991)</f>
        <v/>
      </c>
      <c r="W1994" s="19" t="str">
        <f>Data!$H1991</f>
        <v>Japonica</v>
      </c>
      <c r="Y1994" s="41" t="e">
        <f t="shared" si="569"/>
        <v>#REF!</v>
      </c>
      <c r="Z1994" s="8">
        <f t="shared" si="575"/>
        <v>10000</v>
      </c>
      <c r="AA1994" s="8" t="str">
        <f t="shared" si="576"/>
        <v>Little Susie</v>
      </c>
      <c r="AB1994" s="8" t="str">
        <f t="shared" si="577"/>
        <v>S</v>
      </c>
      <c r="AC1994" s="8" t="str">
        <f t="shared" si="578"/>
        <v/>
      </c>
      <c r="AD1994" s="8" t="str">
        <f t="shared" si="566"/>
        <v>FD</v>
      </c>
      <c r="AE1994" s="8" t="str">
        <f t="shared" si="579"/>
        <v/>
      </c>
      <c r="AF1994" s="5">
        <f t="shared" si="580"/>
        <v>1972</v>
      </c>
      <c r="AG1994" s="46">
        <v>1991</v>
      </c>
      <c r="AH1994" s="47" t="str">
        <f t="shared" si="570"/>
        <v/>
      </c>
      <c r="AI1994" s="48" t="str">
        <f t="shared" si="571"/>
        <v/>
      </c>
      <c r="AK1994" s="22" t="e">
        <f>TRIM(#REF!)</f>
        <v>#REF!</v>
      </c>
      <c r="AL1994" s="23" t="e">
        <f>IF(#REF!=0,"",#REF!)</f>
        <v>#REF!</v>
      </c>
      <c r="AM1994" s="19" t="e">
        <f>IF(#REF!=0,"",#REF!)</f>
        <v>#REF!</v>
      </c>
      <c r="AN1994" s="23" t="e">
        <f>IF($AK1994="","",#REF!)</f>
        <v>#REF!</v>
      </c>
      <c r="AO1994" s="23" t="e">
        <f t="shared" si="581"/>
        <v>#REF!</v>
      </c>
      <c r="AP1994" s="19" t="e">
        <f>IF(#REF!=0,"",#REF!)</f>
        <v>#REF!</v>
      </c>
      <c r="AQ1994" s="19" t="e">
        <f>IF(#REF!=0,"",#REF!)</f>
        <v>#REF!</v>
      </c>
      <c r="AR1994" s="19" t="e">
        <f>IF(#REF!=0,"",#REF!)</f>
        <v>#REF!</v>
      </c>
      <c r="AS1994" s="19" t="e">
        <f>#REF!</f>
        <v>#REF!</v>
      </c>
    </row>
    <row r="1995" spans="4:45" ht="19.5" thickTop="1" thickBot="1" x14ac:dyDescent="0.25">
      <c r="D1995" s="1" t="str">
        <f t="shared" si="567"/>
        <v/>
      </c>
      <c r="E1995" s="1" t="str">
        <f t="shared" si="568"/>
        <v/>
      </c>
      <c r="K1995" s="19" t="str">
        <f t="shared" si="572"/>
        <v/>
      </c>
      <c r="L1995" s="19">
        <f t="shared" si="565"/>
        <v>10000</v>
      </c>
      <c r="M1995" s="22" t="str">
        <f>TRIM(Data!$N1992)</f>
        <v>Little Too</v>
      </c>
      <c r="N1995" s="22" t="str">
        <f>TRIM(Data!$A1992)</f>
        <v>Little Too</v>
      </c>
      <c r="O1995" s="23">
        <f>IF(Data!$B1992=0,"",Data!$B1992)</f>
        <v>1966</v>
      </c>
      <c r="P1995" s="19" t="str">
        <f>IF(Data!$C1992=0,"",Data!$C1992)</f>
        <v>1</v>
      </c>
      <c r="Q1995" s="23" t="str">
        <f>IF($M1995="","",Data!$E1992)</f>
        <v>Min</v>
      </c>
      <c r="R1995" s="23" t="str">
        <f t="shared" si="573"/>
        <v>Min</v>
      </c>
      <c r="S1995" s="23" t="str">
        <f t="shared" si="574"/>
        <v>Min</v>
      </c>
      <c r="T1995" s="19" t="str">
        <f>IF(Data!$F1992=0,"",Data!$F1992)</f>
        <v/>
      </c>
      <c r="U1995" s="19" t="str">
        <f>IF(Data!$G1992=0,"",Data!$G1992)</f>
        <v/>
      </c>
      <c r="V1995" s="19" t="str">
        <f>IF(Data!$D1992=0,"",Data!$D1992)</f>
        <v/>
      </c>
      <c r="W1995" s="19" t="str">
        <f>Data!$H1992</f>
        <v>Japonica</v>
      </c>
      <c r="Y1995" s="41" t="e">
        <f t="shared" si="569"/>
        <v>#REF!</v>
      </c>
      <c r="Z1995" s="8">
        <f t="shared" si="575"/>
        <v>10000</v>
      </c>
      <c r="AA1995" s="8" t="str">
        <f t="shared" si="576"/>
        <v>Little Too</v>
      </c>
      <c r="AB1995" s="8" t="str">
        <f t="shared" si="577"/>
        <v>Min</v>
      </c>
      <c r="AC1995" s="8" t="str">
        <f t="shared" si="578"/>
        <v/>
      </c>
      <c r="AD1995" s="8" t="str">
        <f t="shared" si="566"/>
        <v/>
      </c>
      <c r="AE1995" s="8" t="str">
        <f t="shared" si="579"/>
        <v/>
      </c>
      <c r="AF1995" s="5">
        <f t="shared" si="580"/>
        <v>1966</v>
      </c>
      <c r="AG1995" s="46">
        <v>1992</v>
      </c>
      <c r="AH1995" s="47" t="str">
        <f t="shared" si="570"/>
        <v/>
      </c>
      <c r="AI1995" s="48" t="str">
        <f t="shared" si="571"/>
        <v/>
      </c>
      <c r="AK1995" s="22" t="e">
        <f>TRIM(#REF!)</f>
        <v>#REF!</v>
      </c>
      <c r="AL1995" s="23" t="e">
        <f>IF(#REF!=0,"",#REF!)</f>
        <v>#REF!</v>
      </c>
      <c r="AM1995" s="19" t="e">
        <f>IF(#REF!=0,"",#REF!)</f>
        <v>#REF!</v>
      </c>
      <c r="AN1995" s="23" t="e">
        <f>IF($AK1995="","",#REF!)</f>
        <v>#REF!</v>
      </c>
      <c r="AO1995" s="23" t="e">
        <f t="shared" si="581"/>
        <v>#REF!</v>
      </c>
      <c r="AP1995" s="19" t="e">
        <f>IF(#REF!=0,"",#REF!)</f>
        <v>#REF!</v>
      </c>
      <c r="AQ1995" s="19" t="e">
        <f>IF(#REF!=0,"",#REF!)</f>
        <v>#REF!</v>
      </c>
      <c r="AR1995" s="19" t="e">
        <f>IF(#REF!=0,"",#REF!)</f>
        <v>#REF!</v>
      </c>
      <c r="AS1995" s="19" t="e">
        <f>#REF!</f>
        <v>#REF!</v>
      </c>
    </row>
    <row r="1996" spans="4:45" ht="19.5" thickTop="1" thickBot="1" x14ac:dyDescent="0.25">
      <c r="D1996" s="1" t="str">
        <f t="shared" si="567"/>
        <v/>
      </c>
      <c r="E1996" s="1" t="str">
        <f t="shared" si="568"/>
        <v/>
      </c>
      <c r="K1996" s="19" t="str">
        <f t="shared" si="572"/>
        <v/>
      </c>
      <c r="L1996" s="19">
        <f t="shared" si="565"/>
        <v>10000</v>
      </c>
      <c r="M1996" s="22" t="str">
        <f>TRIM(Data!$N1993)</f>
        <v>Logan Deen</v>
      </c>
      <c r="N1996" s="22" t="str">
        <f>TRIM(Data!$A1993)</f>
        <v>Logan Deen</v>
      </c>
      <c r="O1996" s="23">
        <f>IF(Data!$B1993=0,"",Data!$B1993)</f>
        <v>2024</v>
      </c>
      <c r="P1996" s="19" t="str">
        <f>IF(Data!$C1993=0,"",Data!$C1993)</f>
        <v>1</v>
      </c>
      <c r="Q1996" s="23" t="str">
        <f>IF($M1996="","",Data!$E1993)</f>
        <v>M-L</v>
      </c>
      <c r="R1996" s="23" t="str">
        <f t="shared" si="573"/>
        <v>M</v>
      </c>
      <c r="S1996" s="23" t="str">
        <f t="shared" si="574"/>
        <v>M</v>
      </c>
      <c r="T1996" s="19" t="str">
        <f>IF(Data!$F1993=0,"",Data!$F1993)</f>
        <v/>
      </c>
      <c r="U1996" s="19" t="str">
        <f>IF(Data!$G1993=0,"",Data!$G1993)</f>
        <v/>
      </c>
      <c r="V1996" s="19" t="str">
        <f>IF(Data!$D1993=0,"",Data!$D1993)</f>
        <v/>
      </c>
      <c r="W1996" s="19" t="str">
        <f>Data!$H1993</f>
        <v>Japonica</v>
      </c>
      <c r="Y1996" s="41" t="e">
        <f t="shared" si="569"/>
        <v>#REF!</v>
      </c>
      <c r="Z1996" s="8">
        <f t="shared" si="575"/>
        <v>10000</v>
      </c>
      <c r="AA1996" s="8" t="str">
        <f t="shared" si="576"/>
        <v>Logan Deen</v>
      </c>
      <c r="AB1996" s="8" t="str">
        <f t="shared" si="577"/>
        <v>M</v>
      </c>
      <c r="AC1996" s="8" t="str">
        <f t="shared" si="578"/>
        <v/>
      </c>
      <c r="AD1996" s="8" t="str">
        <f t="shared" si="566"/>
        <v/>
      </c>
      <c r="AE1996" s="8" t="str">
        <f t="shared" si="579"/>
        <v/>
      </c>
      <c r="AF1996" s="5">
        <f t="shared" si="580"/>
        <v>2024</v>
      </c>
      <c r="AG1996" s="46">
        <v>1993</v>
      </c>
      <c r="AH1996" s="47" t="str">
        <f t="shared" si="570"/>
        <v/>
      </c>
      <c r="AI1996" s="48" t="str">
        <f t="shared" si="571"/>
        <v/>
      </c>
      <c r="AK1996" s="22" t="e">
        <f>TRIM(#REF!)</f>
        <v>#REF!</v>
      </c>
      <c r="AL1996" s="23" t="e">
        <f>IF(#REF!=0,"",#REF!)</f>
        <v>#REF!</v>
      </c>
      <c r="AM1996" s="19" t="e">
        <f>IF(#REF!=0,"",#REF!)</f>
        <v>#REF!</v>
      </c>
      <c r="AN1996" s="23" t="e">
        <f>IF($AK1996="","",#REF!)</f>
        <v>#REF!</v>
      </c>
      <c r="AO1996" s="23" t="e">
        <f t="shared" si="581"/>
        <v>#REF!</v>
      </c>
      <c r="AP1996" s="19" t="e">
        <f>IF(#REF!=0,"",#REF!)</f>
        <v>#REF!</v>
      </c>
      <c r="AQ1996" s="19" t="e">
        <f>IF(#REF!=0,"",#REF!)</f>
        <v>#REF!</v>
      </c>
      <c r="AR1996" s="19" t="e">
        <f>IF(#REF!=0,"",#REF!)</f>
        <v>#REF!</v>
      </c>
      <c r="AS1996" s="19" t="e">
        <f>#REF!</f>
        <v>#REF!</v>
      </c>
    </row>
    <row r="1997" spans="4:45" ht="19.5" thickTop="1" thickBot="1" x14ac:dyDescent="0.25">
      <c r="D1997" s="1" t="str">
        <f t="shared" si="567"/>
        <v/>
      </c>
      <c r="E1997" s="1" t="str">
        <f t="shared" si="568"/>
        <v/>
      </c>
      <c r="K1997" s="19" t="str">
        <f t="shared" si="572"/>
        <v/>
      </c>
      <c r="L1997" s="19">
        <f t="shared" si="565"/>
        <v>10000</v>
      </c>
      <c r="M1997" s="22" t="str">
        <f>TRIM(Data!$N1994)</f>
        <v>Lois Boudreaux</v>
      </c>
      <c r="N1997" s="22" t="str">
        <f>TRIM(Data!$A1994)</f>
        <v>Lois Boudreaux (R)</v>
      </c>
      <c r="O1997" s="23">
        <f>IF(Data!$B1994=0,"",Data!$B1994)</f>
        <v>2003</v>
      </c>
      <c r="P1997" s="19" t="str">
        <f>IF(Data!$C1994=0,"",Data!$C1994)</f>
        <v>1</v>
      </c>
      <c r="Q1997" s="23" t="str">
        <f>IF($M1997="","",Data!$E1994)</f>
        <v>M</v>
      </c>
      <c r="R1997" s="23" t="str">
        <f t="shared" si="573"/>
        <v>M</v>
      </c>
      <c r="S1997" s="23" t="str">
        <f t="shared" si="574"/>
        <v>M</v>
      </c>
      <c r="T1997" s="19" t="str">
        <f>IF(Data!$F1994=0,"",Data!$F1994)</f>
        <v/>
      </c>
      <c r="U1997" s="19" t="str">
        <f>IF(Data!$G1994=0,"",Data!$G1994)</f>
        <v/>
      </c>
      <c r="V1997" s="19" t="str">
        <f>IF(Data!$D1994=0,"",Data!$D1994)</f>
        <v/>
      </c>
      <c r="W1997" s="19" t="str">
        <f>Data!$H1994</f>
        <v>Reticulata</v>
      </c>
      <c r="Y1997" s="41" t="e">
        <f t="shared" si="569"/>
        <v>#REF!</v>
      </c>
      <c r="Z1997" s="8">
        <f t="shared" si="575"/>
        <v>10000</v>
      </c>
      <c r="AA1997" s="8" t="str">
        <f t="shared" si="576"/>
        <v>Lois Boudreaux</v>
      </c>
      <c r="AB1997" s="8" t="str">
        <f t="shared" si="577"/>
        <v>M</v>
      </c>
      <c r="AC1997" s="8" t="str">
        <f t="shared" si="578"/>
        <v/>
      </c>
      <c r="AD1997" s="8" t="str">
        <f t="shared" si="566"/>
        <v/>
      </c>
      <c r="AE1997" s="8" t="str">
        <f t="shared" si="579"/>
        <v/>
      </c>
      <c r="AF1997" s="5">
        <f t="shared" si="580"/>
        <v>2003</v>
      </c>
      <c r="AG1997" s="46">
        <v>1994</v>
      </c>
      <c r="AH1997" s="47" t="str">
        <f t="shared" si="570"/>
        <v/>
      </c>
      <c r="AI1997" s="48" t="str">
        <f t="shared" si="571"/>
        <v/>
      </c>
      <c r="AK1997" s="22" t="e">
        <f>TRIM(#REF!)</f>
        <v>#REF!</v>
      </c>
      <c r="AL1997" s="23" t="e">
        <f>IF(#REF!=0,"",#REF!)</f>
        <v>#REF!</v>
      </c>
      <c r="AM1997" s="19" t="e">
        <f>IF(#REF!=0,"",#REF!)</f>
        <v>#REF!</v>
      </c>
      <c r="AN1997" s="23" t="e">
        <f>IF($AK1997="","",#REF!)</f>
        <v>#REF!</v>
      </c>
      <c r="AO1997" s="23" t="e">
        <f t="shared" si="581"/>
        <v>#REF!</v>
      </c>
      <c r="AP1997" s="19" t="e">
        <f>IF(#REF!=0,"",#REF!)</f>
        <v>#REF!</v>
      </c>
      <c r="AQ1997" s="19" t="e">
        <f>IF(#REF!=0,"",#REF!)</f>
        <v>#REF!</v>
      </c>
      <c r="AR1997" s="19" t="e">
        <f>IF(#REF!=0,"",#REF!)</f>
        <v>#REF!</v>
      </c>
      <c r="AS1997" s="19" t="e">
        <f>#REF!</f>
        <v>#REF!</v>
      </c>
    </row>
    <row r="1998" spans="4:45" ht="19.5" thickTop="1" thickBot="1" x14ac:dyDescent="0.25">
      <c r="D1998" s="1" t="str">
        <f t="shared" si="567"/>
        <v/>
      </c>
      <c r="E1998" s="1" t="str">
        <f t="shared" si="568"/>
        <v/>
      </c>
      <c r="K1998" s="19" t="str">
        <f t="shared" si="572"/>
        <v/>
      </c>
      <c r="L1998" s="19">
        <f t="shared" si="565"/>
        <v>10000</v>
      </c>
      <c r="M1998" s="22" t="str">
        <f>TRIM(Data!$N1995)</f>
        <v>Lois Coker</v>
      </c>
      <c r="N1998" s="22" t="str">
        <f>TRIM(Data!$A1995)</f>
        <v>Lois Coker</v>
      </c>
      <c r="O1998" s="23">
        <f>IF(Data!$B1995=0,"",Data!$B1995)</f>
        <v>1979</v>
      </c>
      <c r="P1998" s="19" t="str">
        <f>IF(Data!$C1995=0,"",Data!$C1995)</f>
        <v>1</v>
      </c>
      <c r="Q1998" s="23" t="str">
        <f>IF($M1998="","",Data!$E1995)</f>
        <v>S-M</v>
      </c>
      <c r="R1998" s="23" t="str">
        <f t="shared" si="573"/>
        <v>S</v>
      </c>
      <c r="S1998" s="23" t="str">
        <f t="shared" si="574"/>
        <v>S</v>
      </c>
      <c r="T1998" s="19" t="str">
        <f>IF(Data!$F1995=0,"",Data!$F1995)</f>
        <v>WHITE</v>
      </c>
      <c r="U1998" s="19" t="str">
        <f>IF(Data!$G1995=0,"",Data!$G1995)</f>
        <v>FD</v>
      </c>
      <c r="V1998" s="19" t="str">
        <f>IF(Data!$D1995=0,"",Data!$D1995)</f>
        <v/>
      </c>
      <c r="W1998" s="19" t="str">
        <f>Data!$H1995</f>
        <v>Japonica</v>
      </c>
      <c r="Y1998" s="41" t="e">
        <f t="shared" si="569"/>
        <v>#REF!</v>
      </c>
      <c r="Z1998" s="8">
        <f t="shared" si="575"/>
        <v>10000</v>
      </c>
      <c r="AA1998" s="8" t="str">
        <f t="shared" si="576"/>
        <v>Lois Coker</v>
      </c>
      <c r="AB1998" s="8" t="str">
        <f t="shared" si="577"/>
        <v>S</v>
      </c>
      <c r="AC1998" s="8" t="str">
        <f t="shared" si="578"/>
        <v>WHITE</v>
      </c>
      <c r="AD1998" s="8" t="str">
        <f t="shared" si="566"/>
        <v>FD</v>
      </c>
      <c r="AE1998" s="8" t="str">
        <f t="shared" si="579"/>
        <v/>
      </c>
      <c r="AF1998" s="5">
        <f t="shared" si="580"/>
        <v>1979</v>
      </c>
      <c r="AG1998" s="46">
        <v>1995</v>
      </c>
      <c r="AH1998" s="47" t="str">
        <f t="shared" si="570"/>
        <v/>
      </c>
      <c r="AI1998" s="48" t="str">
        <f t="shared" si="571"/>
        <v/>
      </c>
      <c r="AK1998" s="22" t="e">
        <f>TRIM(#REF!)</f>
        <v>#REF!</v>
      </c>
      <c r="AL1998" s="23" t="e">
        <f>IF(#REF!=0,"",#REF!)</f>
        <v>#REF!</v>
      </c>
      <c r="AM1998" s="19" t="e">
        <f>IF(#REF!=0,"",#REF!)</f>
        <v>#REF!</v>
      </c>
      <c r="AN1998" s="23" t="e">
        <f>IF($AK1998="","",#REF!)</f>
        <v>#REF!</v>
      </c>
      <c r="AO1998" s="23" t="e">
        <f t="shared" si="581"/>
        <v>#REF!</v>
      </c>
      <c r="AP1998" s="19" t="e">
        <f>IF(#REF!=0,"",#REF!)</f>
        <v>#REF!</v>
      </c>
      <c r="AQ1998" s="19" t="e">
        <f>IF(#REF!=0,"",#REF!)</f>
        <v>#REF!</v>
      </c>
      <c r="AR1998" s="19" t="e">
        <f>IF(#REF!=0,"",#REF!)</f>
        <v>#REF!</v>
      </c>
      <c r="AS1998" s="19" t="e">
        <f>#REF!</f>
        <v>#REF!</v>
      </c>
    </row>
    <row r="1999" spans="4:45" ht="19.5" thickTop="1" thickBot="1" x14ac:dyDescent="0.25">
      <c r="D1999" s="1" t="str">
        <f t="shared" si="567"/>
        <v/>
      </c>
      <c r="E1999" s="1" t="str">
        <f t="shared" si="568"/>
        <v/>
      </c>
      <c r="K1999" s="19" t="str">
        <f t="shared" si="572"/>
        <v/>
      </c>
      <c r="L1999" s="19">
        <f t="shared" si="565"/>
        <v>10000</v>
      </c>
      <c r="M1999" s="22" t="str">
        <f>TRIM(Data!$N1996)</f>
        <v>Lois Jean</v>
      </c>
      <c r="N1999" s="22" t="str">
        <f>TRIM(Data!$A1996)</f>
        <v>Lois Jean (R)</v>
      </c>
      <c r="O1999" s="23">
        <f>IF(Data!$B1996=0,"",Data!$B1996)</f>
        <v>2016</v>
      </c>
      <c r="P1999" s="19" t="str">
        <f>IF(Data!$C1996=0,"",Data!$C1996)</f>
        <v>1</v>
      </c>
      <c r="Q1999" s="23" t="str">
        <f>IF($M1999="","",Data!$E1996)</f>
        <v>VL</v>
      </c>
      <c r="R1999" s="23" t="str">
        <f t="shared" si="573"/>
        <v>VL</v>
      </c>
      <c r="S1999" s="23" t="str">
        <f t="shared" si="574"/>
        <v>VL</v>
      </c>
      <c r="T1999" s="19" t="str">
        <f>IF(Data!$F1996=0,"",Data!$F1996)</f>
        <v/>
      </c>
      <c r="U1999" s="19" t="str">
        <f>IF(Data!$G1996=0,"",Data!$G1996)</f>
        <v/>
      </c>
      <c r="V1999" s="19" t="str">
        <f>IF(Data!$D1996=0,"",Data!$D1996)</f>
        <v/>
      </c>
      <c r="W1999" s="19" t="str">
        <f>Data!$H1996</f>
        <v>Reticulata</v>
      </c>
      <c r="Y1999" s="41" t="e">
        <f t="shared" si="569"/>
        <v>#REF!</v>
      </c>
      <c r="Z1999" s="8">
        <f t="shared" si="575"/>
        <v>10000</v>
      </c>
      <c r="AA1999" s="8" t="str">
        <f t="shared" si="576"/>
        <v>Lois Jean</v>
      </c>
      <c r="AB1999" s="8" t="str">
        <f t="shared" si="577"/>
        <v>VL</v>
      </c>
      <c r="AC1999" s="8" t="str">
        <f t="shared" si="578"/>
        <v/>
      </c>
      <c r="AD1999" s="8" t="str">
        <f t="shared" si="566"/>
        <v/>
      </c>
      <c r="AE1999" s="8" t="str">
        <f t="shared" si="579"/>
        <v/>
      </c>
      <c r="AF1999" s="5">
        <f t="shared" si="580"/>
        <v>2016</v>
      </c>
      <c r="AG1999" s="46">
        <v>1996</v>
      </c>
      <c r="AH1999" s="47" t="str">
        <f t="shared" si="570"/>
        <v/>
      </c>
      <c r="AI1999" s="48" t="str">
        <f t="shared" si="571"/>
        <v/>
      </c>
      <c r="AK1999" s="22" t="e">
        <f>TRIM(#REF!)</f>
        <v>#REF!</v>
      </c>
      <c r="AL1999" s="23" t="e">
        <f>IF(#REF!=0,"",#REF!)</f>
        <v>#REF!</v>
      </c>
      <c r="AM1999" s="19" t="e">
        <f>IF(#REF!=0,"",#REF!)</f>
        <v>#REF!</v>
      </c>
      <c r="AN1999" s="23" t="e">
        <f>IF($AK1999="","",#REF!)</f>
        <v>#REF!</v>
      </c>
      <c r="AO1999" s="23" t="e">
        <f t="shared" si="581"/>
        <v>#REF!</v>
      </c>
      <c r="AP1999" s="19" t="e">
        <f>IF(#REF!=0,"",#REF!)</f>
        <v>#REF!</v>
      </c>
      <c r="AQ1999" s="19" t="e">
        <f>IF(#REF!=0,"",#REF!)</f>
        <v>#REF!</v>
      </c>
      <c r="AR1999" s="19" t="e">
        <f>IF(#REF!=0,"",#REF!)</f>
        <v>#REF!</v>
      </c>
      <c r="AS1999" s="19" t="e">
        <f>#REF!</f>
        <v>#REF!</v>
      </c>
    </row>
    <row r="2000" spans="4:45" ht="19.5" thickTop="1" thickBot="1" x14ac:dyDescent="0.25">
      <c r="D2000" s="1" t="str">
        <f t="shared" si="567"/>
        <v/>
      </c>
      <c r="E2000" s="1" t="str">
        <f t="shared" si="568"/>
        <v/>
      </c>
      <c r="K2000" s="19" t="str">
        <f t="shared" si="572"/>
        <v/>
      </c>
      <c r="L2000" s="19">
        <f t="shared" si="565"/>
        <v>10000</v>
      </c>
      <c r="M2000" s="22" t="str">
        <f>TRIM(Data!$N1997)</f>
        <v>Lois Norvell</v>
      </c>
      <c r="N2000" s="22" t="str">
        <f>TRIM(Data!$A1997)</f>
        <v>Lois Norvell</v>
      </c>
      <c r="O2000" s="23">
        <f>IF(Data!$B1997=0,"",Data!$B1997)</f>
        <v>1953</v>
      </c>
      <c r="P2000" s="19" t="str">
        <f>IF(Data!$C1997=0,"",Data!$C1997)</f>
        <v/>
      </c>
      <c r="Q2000" s="23" t="str">
        <f>IF($M2000="","",Data!$E1997)</f>
        <v>M</v>
      </c>
      <c r="R2000" s="23" t="str">
        <f t="shared" si="573"/>
        <v>M</v>
      </c>
      <c r="S2000" s="23" t="str">
        <f t="shared" si="574"/>
        <v>M</v>
      </c>
      <c r="T2000" s="19" t="str">
        <f>IF(Data!$F1997=0,"",Data!$F1997)</f>
        <v/>
      </c>
      <c r="U2000" s="19" t="str">
        <f>IF(Data!$G1997=0,"",Data!$G1997)</f>
        <v/>
      </c>
      <c r="V2000" s="19" t="str">
        <f>IF(Data!$D1997=0,"",Data!$D1997)</f>
        <v/>
      </c>
      <c r="W2000" s="19" t="str">
        <f>Data!$H1997</f>
        <v>Japonica</v>
      </c>
      <c r="Y2000" s="41" t="e">
        <f t="shared" si="569"/>
        <v>#REF!</v>
      </c>
      <c r="Z2000" s="8">
        <f t="shared" si="575"/>
        <v>10000</v>
      </c>
      <c r="AA2000" s="8" t="str">
        <f t="shared" si="576"/>
        <v>Lois Norvell</v>
      </c>
      <c r="AB2000" s="8" t="str">
        <f t="shared" si="577"/>
        <v>M</v>
      </c>
      <c r="AC2000" s="8" t="str">
        <f t="shared" si="578"/>
        <v/>
      </c>
      <c r="AD2000" s="8" t="str">
        <f t="shared" si="566"/>
        <v/>
      </c>
      <c r="AE2000" s="8" t="str">
        <f t="shared" si="579"/>
        <v/>
      </c>
      <c r="AF2000" s="5">
        <f t="shared" si="580"/>
        <v>1953</v>
      </c>
      <c r="AG2000" s="46">
        <v>1997</v>
      </c>
      <c r="AH2000" s="47" t="str">
        <f t="shared" si="570"/>
        <v/>
      </c>
      <c r="AI2000" s="48" t="str">
        <f t="shared" si="571"/>
        <v/>
      </c>
      <c r="AK2000" s="22" t="e">
        <f>TRIM(#REF!)</f>
        <v>#REF!</v>
      </c>
      <c r="AL2000" s="23" t="e">
        <f>IF(#REF!=0,"",#REF!)</f>
        <v>#REF!</v>
      </c>
      <c r="AM2000" s="19" t="e">
        <f>IF(#REF!=0,"",#REF!)</f>
        <v>#REF!</v>
      </c>
      <c r="AN2000" s="23" t="e">
        <f>IF($AK2000="","",#REF!)</f>
        <v>#REF!</v>
      </c>
      <c r="AO2000" s="23" t="e">
        <f t="shared" si="581"/>
        <v>#REF!</v>
      </c>
      <c r="AP2000" s="19" t="e">
        <f>IF(#REF!=0,"",#REF!)</f>
        <v>#REF!</v>
      </c>
      <c r="AQ2000" s="19" t="e">
        <f>IF(#REF!=0,"",#REF!)</f>
        <v>#REF!</v>
      </c>
      <c r="AR2000" s="19" t="e">
        <f>IF(#REF!=0,"",#REF!)</f>
        <v>#REF!</v>
      </c>
      <c r="AS2000" s="19" t="e">
        <f>#REF!</f>
        <v>#REF!</v>
      </c>
    </row>
    <row r="2001" spans="4:45" ht="19.5" thickTop="1" thickBot="1" x14ac:dyDescent="0.25">
      <c r="D2001" s="1" t="str">
        <f t="shared" si="567"/>
        <v/>
      </c>
      <c r="E2001" s="1" t="str">
        <f t="shared" si="568"/>
        <v/>
      </c>
      <c r="K2001" s="19" t="str">
        <f t="shared" si="572"/>
        <v/>
      </c>
      <c r="L2001" s="19">
        <f t="shared" si="565"/>
        <v>10000</v>
      </c>
      <c r="M2001" s="22" t="str">
        <f>TRIM(Data!$N1998)</f>
        <v>Lois Shinault</v>
      </c>
      <c r="N2001" s="22" t="str">
        <f>TRIM(Data!$A1998)</f>
        <v>Lois Shinault (R)</v>
      </c>
      <c r="O2001" s="23">
        <f>IF(Data!$B1998=0,"",Data!$B1998)</f>
        <v>1973</v>
      </c>
      <c r="P2001" s="19" t="str">
        <f>IF(Data!$C1998=0,"",Data!$C1998)</f>
        <v>1</v>
      </c>
      <c r="Q2001" s="23" t="str">
        <f>IF($M2001="","",Data!$E1998)</f>
        <v>VL</v>
      </c>
      <c r="R2001" s="23" t="str">
        <f t="shared" si="573"/>
        <v>VL</v>
      </c>
      <c r="S2001" s="23" t="str">
        <f t="shared" si="574"/>
        <v>VL</v>
      </c>
      <c r="T2001" s="19" t="str">
        <f>IF(Data!$F1998=0,"",Data!$F1998)</f>
        <v/>
      </c>
      <c r="U2001" s="19" t="str">
        <f>IF(Data!$G1998=0,"",Data!$G1998)</f>
        <v/>
      </c>
      <c r="V2001" s="19" t="str">
        <f>IF(Data!$D1998=0,"",Data!$D1998)</f>
        <v/>
      </c>
      <c r="W2001" s="19" t="str">
        <f>Data!$H1998</f>
        <v>Reticulata</v>
      </c>
      <c r="Y2001" s="41" t="e">
        <f t="shared" si="569"/>
        <v>#REF!</v>
      </c>
      <c r="Z2001" s="8">
        <f t="shared" si="575"/>
        <v>10000</v>
      </c>
      <c r="AA2001" s="8" t="str">
        <f t="shared" si="576"/>
        <v>Lois Shinault</v>
      </c>
      <c r="AB2001" s="8" t="str">
        <f t="shared" si="577"/>
        <v>VL</v>
      </c>
      <c r="AC2001" s="8" t="str">
        <f t="shared" si="578"/>
        <v/>
      </c>
      <c r="AD2001" s="8" t="str">
        <f t="shared" si="566"/>
        <v/>
      </c>
      <c r="AE2001" s="8" t="str">
        <f t="shared" si="579"/>
        <v/>
      </c>
      <c r="AF2001" s="5">
        <f t="shared" si="580"/>
        <v>1973</v>
      </c>
      <c r="AG2001" s="46">
        <v>1998</v>
      </c>
      <c r="AH2001" s="47" t="str">
        <f t="shared" si="570"/>
        <v/>
      </c>
      <c r="AI2001" s="48" t="str">
        <f t="shared" si="571"/>
        <v/>
      </c>
      <c r="AK2001" s="22" t="e">
        <f>TRIM(#REF!)</f>
        <v>#REF!</v>
      </c>
      <c r="AL2001" s="23" t="e">
        <f>IF(#REF!=0,"",#REF!)</f>
        <v>#REF!</v>
      </c>
      <c r="AM2001" s="19" t="e">
        <f>IF(#REF!=0,"",#REF!)</f>
        <v>#REF!</v>
      </c>
      <c r="AN2001" s="23" t="e">
        <f>IF($AK2001="","",#REF!)</f>
        <v>#REF!</v>
      </c>
      <c r="AO2001" s="23" t="e">
        <f t="shared" si="581"/>
        <v>#REF!</v>
      </c>
      <c r="AP2001" s="19" t="e">
        <f>IF(#REF!=0,"",#REF!)</f>
        <v>#REF!</v>
      </c>
      <c r="AQ2001" s="19" t="e">
        <f>IF(#REF!=0,"",#REF!)</f>
        <v>#REF!</v>
      </c>
      <c r="AR2001" s="19" t="e">
        <f>IF(#REF!=0,"",#REF!)</f>
        <v>#REF!</v>
      </c>
      <c r="AS2001" s="19" t="e">
        <f>#REF!</f>
        <v>#REF!</v>
      </c>
    </row>
    <row r="2002" spans="4:45" ht="19.5" thickTop="1" thickBot="1" x14ac:dyDescent="0.25">
      <c r="D2002" s="1" t="str">
        <f t="shared" si="567"/>
        <v/>
      </c>
      <c r="E2002" s="1" t="str">
        <f t="shared" si="568"/>
        <v/>
      </c>
      <c r="K2002" s="19" t="str">
        <f t="shared" si="572"/>
        <v/>
      </c>
      <c r="L2002" s="19">
        <f t="shared" si="565"/>
        <v>10000</v>
      </c>
      <c r="M2002" s="22" t="str">
        <f>TRIM(Data!$N1999)</f>
        <v>Lois Silver</v>
      </c>
      <c r="N2002" s="22" t="str">
        <f>TRIM(Data!$A1999)</f>
        <v>Lois Silver</v>
      </c>
      <c r="O2002" s="23">
        <f>IF(Data!$B1999=0,"",Data!$B1999)</f>
        <v>2022</v>
      </c>
      <c r="P2002" s="19" t="str">
        <f>IF(Data!$C1999=0,"",Data!$C1999)</f>
        <v>1</v>
      </c>
      <c r="Q2002" s="23" t="str">
        <f>IF($M2002="","",Data!$E1999)</f>
        <v>M-L</v>
      </c>
      <c r="R2002" s="23" t="str">
        <f t="shared" si="573"/>
        <v>M</v>
      </c>
      <c r="S2002" s="23" t="str">
        <f t="shared" si="574"/>
        <v>M</v>
      </c>
      <c r="T2002" s="19" t="str">
        <f>IF(Data!$F1999=0,"",Data!$F1999)</f>
        <v/>
      </c>
      <c r="U2002" s="19" t="str">
        <f>IF(Data!$G1999=0,"",Data!$G1999)</f>
        <v/>
      </c>
      <c r="V2002" s="19" t="str">
        <f>IF(Data!$D1999=0,"",Data!$D1999)</f>
        <v/>
      </c>
      <c r="W2002" s="19" t="str">
        <f>Data!$H1999</f>
        <v>Japonica</v>
      </c>
      <c r="Y2002" s="41" t="e">
        <f t="shared" si="569"/>
        <v>#REF!</v>
      </c>
      <c r="Z2002" s="8">
        <f t="shared" si="575"/>
        <v>10000</v>
      </c>
      <c r="AA2002" s="8" t="str">
        <f t="shared" si="576"/>
        <v>Lois Silver</v>
      </c>
      <c r="AB2002" s="8" t="str">
        <f t="shared" si="577"/>
        <v>M</v>
      </c>
      <c r="AC2002" s="8" t="str">
        <f t="shared" si="578"/>
        <v/>
      </c>
      <c r="AD2002" s="8" t="str">
        <f t="shared" si="566"/>
        <v/>
      </c>
      <c r="AE2002" s="8" t="str">
        <f t="shared" si="579"/>
        <v/>
      </c>
      <c r="AF2002" s="5">
        <f t="shared" si="580"/>
        <v>2022</v>
      </c>
      <c r="AG2002" s="46">
        <v>1999</v>
      </c>
      <c r="AH2002" s="47" t="str">
        <f t="shared" si="570"/>
        <v/>
      </c>
      <c r="AI2002" s="48" t="str">
        <f t="shared" si="571"/>
        <v/>
      </c>
      <c r="AK2002" s="22" t="e">
        <f>TRIM(#REF!)</f>
        <v>#REF!</v>
      </c>
      <c r="AL2002" s="23" t="e">
        <f>IF(#REF!=0,"",#REF!)</f>
        <v>#REF!</v>
      </c>
      <c r="AM2002" s="19" t="e">
        <f>IF(#REF!=0,"",#REF!)</f>
        <v>#REF!</v>
      </c>
      <c r="AN2002" s="23" t="e">
        <f>IF($AK2002="","",#REF!)</f>
        <v>#REF!</v>
      </c>
      <c r="AO2002" s="23" t="e">
        <f t="shared" si="581"/>
        <v>#REF!</v>
      </c>
      <c r="AP2002" s="19" t="e">
        <f>IF(#REF!=0,"",#REF!)</f>
        <v>#REF!</v>
      </c>
      <c r="AQ2002" s="19" t="e">
        <f>IF(#REF!=0,"",#REF!)</f>
        <v>#REF!</v>
      </c>
      <c r="AR2002" s="19" t="e">
        <f>IF(#REF!=0,"",#REF!)</f>
        <v>#REF!</v>
      </c>
      <c r="AS2002" s="19" t="e">
        <f>#REF!</f>
        <v>#REF!</v>
      </c>
    </row>
    <row r="2003" spans="4:45" ht="19.5" thickTop="1" thickBot="1" x14ac:dyDescent="0.25">
      <c r="D2003" s="1" t="str">
        <f t="shared" si="567"/>
        <v/>
      </c>
      <c r="E2003" s="1" t="str">
        <f t="shared" si="568"/>
        <v/>
      </c>
      <c r="K2003" s="19" t="str">
        <f t="shared" si="572"/>
        <v/>
      </c>
      <c r="L2003" s="19">
        <f t="shared" si="565"/>
        <v>10000</v>
      </c>
      <c r="M2003" s="22" t="str">
        <f>TRIM(Data!$N2000)</f>
        <v>Londontowne Blush</v>
      </c>
      <c r="N2003" s="22" t="str">
        <f>TRIM(Data!$A2000)</f>
        <v>Londontowne Blush (H)</v>
      </c>
      <c r="O2003" s="23">
        <f>IF(Data!$B2000=0,"",Data!$B2000)</f>
        <v>2002</v>
      </c>
      <c r="P2003" s="19" t="str">
        <f>IF(Data!$C2000=0,"",Data!$C2000)</f>
        <v>1</v>
      </c>
      <c r="Q2003" s="23" t="str">
        <f>IF($M2003="","",Data!$E2000)</f>
        <v>M</v>
      </c>
      <c r="R2003" s="23" t="str">
        <f t="shared" si="573"/>
        <v>M</v>
      </c>
      <c r="S2003" s="23" t="str">
        <f t="shared" si="574"/>
        <v>M</v>
      </c>
      <c r="T2003" s="19" t="str">
        <f>IF(Data!$F2000=0,"",Data!$F2000)</f>
        <v/>
      </c>
      <c r="U2003" s="19" t="str">
        <f>IF(Data!$G2000=0,"",Data!$G2000)</f>
        <v/>
      </c>
      <c r="V2003" s="19" t="str">
        <f>IF(Data!$D2000=0,"",Data!$D2000)</f>
        <v/>
      </c>
      <c r="W2003" s="19" t="str">
        <f>Data!$H2000</f>
        <v>NRH</v>
      </c>
      <c r="Y2003" s="41" t="e">
        <f t="shared" si="569"/>
        <v>#REF!</v>
      </c>
      <c r="Z2003" s="8">
        <f t="shared" si="575"/>
        <v>10000</v>
      </c>
      <c r="AA2003" s="8" t="str">
        <f t="shared" si="576"/>
        <v>Londontowne Blush</v>
      </c>
      <c r="AB2003" s="8" t="str">
        <f t="shared" si="577"/>
        <v>M</v>
      </c>
      <c r="AC2003" s="8" t="str">
        <f t="shared" si="578"/>
        <v/>
      </c>
      <c r="AD2003" s="8" t="str">
        <f t="shared" si="566"/>
        <v/>
      </c>
      <c r="AE2003" s="8" t="str">
        <f t="shared" si="579"/>
        <v/>
      </c>
      <c r="AF2003" s="5">
        <f t="shared" si="580"/>
        <v>2002</v>
      </c>
      <c r="AG2003" s="46">
        <v>2000</v>
      </c>
      <c r="AH2003" s="47" t="str">
        <f t="shared" si="570"/>
        <v/>
      </c>
      <c r="AI2003" s="48" t="str">
        <f t="shared" si="571"/>
        <v/>
      </c>
      <c r="AK2003" s="22" t="e">
        <f>TRIM(#REF!)</f>
        <v>#REF!</v>
      </c>
      <c r="AL2003" s="23" t="e">
        <f>IF(#REF!=0,"",#REF!)</f>
        <v>#REF!</v>
      </c>
      <c r="AM2003" s="19" t="e">
        <f>IF(#REF!=0,"",#REF!)</f>
        <v>#REF!</v>
      </c>
      <c r="AN2003" s="23" t="e">
        <f>IF($AK2003="","",#REF!)</f>
        <v>#REF!</v>
      </c>
      <c r="AO2003" s="23" t="e">
        <f t="shared" si="581"/>
        <v>#REF!</v>
      </c>
      <c r="AP2003" s="19" t="e">
        <f>IF(#REF!=0,"",#REF!)</f>
        <v>#REF!</v>
      </c>
      <c r="AQ2003" s="19" t="e">
        <f>IF(#REF!=0,"",#REF!)</f>
        <v>#REF!</v>
      </c>
      <c r="AR2003" s="19" t="e">
        <f>IF(#REF!=0,"",#REF!)</f>
        <v>#REF!</v>
      </c>
      <c r="AS2003" s="19" t="e">
        <f>#REF!</f>
        <v>#REF!</v>
      </c>
    </row>
    <row r="2004" spans="4:45" ht="19.5" thickTop="1" thickBot="1" x14ac:dyDescent="0.25">
      <c r="D2004" s="1" t="str">
        <f t="shared" si="567"/>
        <v/>
      </c>
      <c r="E2004" s="1" t="str">
        <f t="shared" si="568"/>
        <v/>
      </c>
      <c r="K2004" s="19" t="str">
        <f t="shared" si="572"/>
        <v/>
      </c>
      <c r="L2004" s="19">
        <f t="shared" si="565"/>
        <v>10000</v>
      </c>
      <c r="M2004" s="22" t="str">
        <f>TRIM(Data!$N2001)</f>
        <v>Long Island Pink</v>
      </c>
      <c r="N2004" s="22" t="str">
        <f>TRIM(Data!$A2001)</f>
        <v>Long Island Pink (H)</v>
      </c>
      <c r="O2004" s="23" t="str">
        <f>IF(Data!$B2001=0,"",Data!$B2001)</f>
        <v/>
      </c>
      <c r="P2004" s="19" t="str">
        <f>IF(Data!$C2001=0,"",Data!$C2001)</f>
        <v/>
      </c>
      <c r="Q2004" s="23" t="str">
        <f>IF($M2004="","",Data!$E2001)</f>
        <v>M</v>
      </c>
      <c r="R2004" s="23" t="str">
        <f t="shared" si="573"/>
        <v>M</v>
      </c>
      <c r="S2004" s="23" t="str">
        <f t="shared" si="574"/>
        <v>M</v>
      </c>
      <c r="T2004" s="19" t="str">
        <f>IF(Data!$F2001=0,"",Data!$F2001)</f>
        <v/>
      </c>
      <c r="U2004" s="19" t="str">
        <f>IF(Data!$G2001=0,"",Data!$G2001)</f>
        <v/>
      </c>
      <c r="V2004" s="19" t="str">
        <f>IF(Data!$D2001=0,"",Data!$D2001)</f>
        <v/>
      </c>
      <c r="W2004" s="19" t="str">
        <f>Data!$H2001</f>
        <v>NRH</v>
      </c>
      <c r="Y2004" s="41" t="e">
        <f t="shared" si="569"/>
        <v>#REF!</v>
      </c>
      <c r="Z2004" s="8">
        <f t="shared" si="575"/>
        <v>10000</v>
      </c>
      <c r="AA2004" s="8" t="str">
        <f t="shared" si="576"/>
        <v>Long Island Pink</v>
      </c>
      <c r="AB2004" s="8" t="str">
        <f t="shared" si="577"/>
        <v>M</v>
      </c>
      <c r="AC2004" s="8" t="str">
        <f t="shared" si="578"/>
        <v/>
      </c>
      <c r="AD2004" s="8" t="str">
        <f t="shared" si="566"/>
        <v/>
      </c>
      <c r="AE2004" s="8" t="str">
        <f t="shared" si="579"/>
        <v/>
      </c>
      <c r="AF2004" s="5" t="str">
        <f t="shared" si="580"/>
        <v/>
      </c>
      <c r="AG2004" s="46">
        <v>2001</v>
      </c>
      <c r="AH2004" s="47" t="str">
        <f t="shared" si="570"/>
        <v/>
      </c>
      <c r="AI2004" s="48" t="str">
        <f t="shared" si="571"/>
        <v/>
      </c>
      <c r="AK2004" s="22" t="e">
        <f>TRIM(#REF!)</f>
        <v>#REF!</v>
      </c>
      <c r="AL2004" s="23" t="e">
        <f>IF(#REF!=0,"",#REF!)</f>
        <v>#REF!</v>
      </c>
      <c r="AM2004" s="19" t="e">
        <f>IF(#REF!=0,"",#REF!)</f>
        <v>#REF!</v>
      </c>
      <c r="AN2004" s="23" t="e">
        <f>IF($AK2004="","",#REF!)</f>
        <v>#REF!</v>
      </c>
      <c r="AO2004" s="23" t="e">
        <f t="shared" si="581"/>
        <v>#REF!</v>
      </c>
      <c r="AP2004" s="19" t="e">
        <f>IF(#REF!=0,"",#REF!)</f>
        <v>#REF!</v>
      </c>
      <c r="AQ2004" s="19" t="e">
        <f>IF(#REF!=0,"",#REF!)</f>
        <v>#REF!</v>
      </c>
      <c r="AR2004" s="19" t="e">
        <f>IF(#REF!=0,"",#REF!)</f>
        <v>#REF!</v>
      </c>
      <c r="AS2004" s="19" t="e">
        <f>#REF!</f>
        <v>#REF!</v>
      </c>
    </row>
    <row r="2005" spans="4:45" ht="19.5" thickTop="1" thickBot="1" x14ac:dyDescent="0.25">
      <c r="D2005" s="1" t="str">
        <f t="shared" si="567"/>
        <v/>
      </c>
      <c r="E2005" s="1" t="str">
        <f t="shared" si="568"/>
        <v/>
      </c>
      <c r="K2005" s="19" t="str">
        <f t="shared" si="572"/>
        <v/>
      </c>
      <c r="L2005" s="19">
        <f t="shared" si="565"/>
        <v>10000</v>
      </c>
      <c r="M2005" s="22" t="str">
        <f>TRIM(Data!$N2002)</f>
        <v>Longhuozhu (See Dragon Fireball)</v>
      </c>
      <c r="N2005" s="22" t="str">
        <f>TRIM(Data!$A2002)</f>
        <v>Longhuozhu (H) (See Dragon Fireball)</v>
      </c>
      <c r="O2005" s="23">
        <f>IF(Data!$B2002=0,"",Data!$B2002)</f>
        <v>2008</v>
      </c>
      <c r="P2005" s="19" t="str">
        <f>IF(Data!$C2002=0,"",Data!$C2002)</f>
        <v/>
      </c>
      <c r="Q2005" s="23" t="str">
        <f>IF($M2005="","",Data!$E2002)</f>
        <v>M</v>
      </c>
      <c r="R2005" s="23" t="str">
        <f t="shared" si="573"/>
        <v>M</v>
      </c>
      <c r="S2005" s="23" t="str">
        <f t="shared" si="574"/>
        <v>M</v>
      </c>
      <c r="T2005" s="19" t="str">
        <f>IF(Data!$F2002=0,"",Data!$F2002)</f>
        <v/>
      </c>
      <c r="U2005" s="19" t="str">
        <f>IF(Data!$G2002=0,"",Data!$G2002)</f>
        <v/>
      </c>
      <c r="V2005" s="19" t="str">
        <f>IF(Data!$D2002=0,"",Data!$D2002)</f>
        <v/>
      </c>
      <c r="W2005" s="19" t="str">
        <f>Data!$H2002</f>
        <v>NRH</v>
      </c>
      <c r="Y2005" s="41" t="e">
        <f t="shared" si="569"/>
        <v>#REF!</v>
      </c>
      <c r="Z2005" s="8">
        <f t="shared" si="575"/>
        <v>10000</v>
      </c>
      <c r="AA2005" s="8" t="str">
        <f t="shared" si="576"/>
        <v>Longhuozhu (See Dragon Fireball)</v>
      </c>
      <c r="AB2005" s="8" t="str">
        <f t="shared" si="577"/>
        <v>M</v>
      </c>
      <c r="AC2005" s="8" t="str">
        <f t="shared" si="578"/>
        <v/>
      </c>
      <c r="AD2005" s="8" t="str">
        <f t="shared" si="566"/>
        <v/>
      </c>
      <c r="AE2005" s="8" t="str">
        <f t="shared" si="579"/>
        <v/>
      </c>
      <c r="AF2005" s="5">
        <f t="shared" si="580"/>
        <v>2008</v>
      </c>
      <c r="AG2005" s="46">
        <v>2002</v>
      </c>
      <c r="AH2005" s="47" t="str">
        <f t="shared" si="570"/>
        <v/>
      </c>
      <c r="AI2005" s="48" t="str">
        <f t="shared" si="571"/>
        <v/>
      </c>
      <c r="AK2005" s="22" t="e">
        <f>TRIM(#REF!)</f>
        <v>#REF!</v>
      </c>
      <c r="AL2005" s="23" t="e">
        <f>IF(#REF!=0,"",#REF!)</f>
        <v>#REF!</v>
      </c>
      <c r="AM2005" s="19" t="e">
        <f>IF(#REF!=0,"",#REF!)</f>
        <v>#REF!</v>
      </c>
      <c r="AN2005" s="23" t="e">
        <f>IF($AK2005="","",#REF!)</f>
        <v>#REF!</v>
      </c>
      <c r="AO2005" s="23" t="e">
        <f t="shared" si="581"/>
        <v>#REF!</v>
      </c>
      <c r="AP2005" s="19" t="e">
        <f>IF(#REF!=0,"",#REF!)</f>
        <v>#REF!</v>
      </c>
      <c r="AQ2005" s="19" t="e">
        <f>IF(#REF!=0,"",#REF!)</f>
        <v>#REF!</v>
      </c>
      <c r="AR2005" s="19" t="e">
        <f>IF(#REF!=0,"",#REF!)</f>
        <v>#REF!</v>
      </c>
      <c r="AS2005" s="19" t="e">
        <f>#REF!</f>
        <v>#REF!</v>
      </c>
    </row>
    <row r="2006" spans="4:45" ht="19.5" thickTop="1" thickBot="1" x14ac:dyDescent="0.25">
      <c r="D2006" s="1" t="str">
        <f t="shared" si="567"/>
        <v/>
      </c>
      <c r="E2006" s="1" t="str">
        <f t="shared" si="568"/>
        <v/>
      </c>
      <c r="K2006" s="19" t="str">
        <f t="shared" si="572"/>
        <v/>
      </c>
      <c r="L2006" s="19">
        <f t="shared" ref="L2006:L2069" si="582">IF(ISERROR(SEARCH($B$2,M2006)),10000,IF(SEARCH($B$2,M2006)=1,SEARCH($B$2,M2006)+ROW()/100000,10000))</f>
        <v>10000</v>
      </c>
      <c r="M2006" s="22" t="str">
        <f>TRIM(Data!$N2003)</f>
        <v>Longwood Centennial</v>
      </c>
      <c r="N2006" s="22" t="str">
        <f>TRIM(Data!$A2003)</f>
        <v>Longwood Centennial</v>
      </c>
      <c r="O2006" s="23">
        <f>IF(Data!$B2003=0,"",Data!$B2003)</f>
        <v>2006</v>
      </c>
      <c r="P2006" s="19" t="str">
        <f>IF(Data!$C2003=0,"",Data!$C2003)</f>
        <v>1</v>
      </c>
      <c r="Q2006" s="23" t="str">
        <f>IF($M2006="","",Data!$E2003)</f>
        <v>Min</v>
      </c>
      <c r="R2006" s="23" t="str">
        <f t="shared" si="573"/>
        <v>Min</v>
      </c>
      <c r="S2006" s="23" t="str">
        <f t="shared" si="574"/>
        <v>Min</v>
      </c>
      <c r="T2006" s="19" t="str">
        <f>IF(Data!$F2003=0,"",Data!$F2003)</f>
        <v/>
      </c>
      <c r="U2006" s="19" t="str">
        <f>IF(Data!$G2003=0,"",Data!$G2003)</f>
        <v/>
      </c>
      <c r="V2006" s="19" t="str">
        <f>IF(Data!$D2003=0,"",Data!$D2003)</f>
        <v/>
      </c>
      <c r="W2006" s="19" t="str">
        <f>Data!$H2003</f>
        <v>Japonica</v>
      </c>
      <c r="Y2006" s="41" t="e">
        <f t="shared" si="569"/>
        <v>#REF!</v>
      </c>
      <c r="Z2006" s="8">
        <f t="shared" si="575"/>
        <v>10000</v>
      </c>
      <c r="AA2006" s="8" t="str">
        <f t="shared" si="576"/>
        <v>Longwood Centennial</v>
      </c>
      <c r="AB2006" s="8" t="str">
        <f t="shared" si="577"/>
        <v>Min</v>
      </c>
      <c r="AC2006" s="8" t="str">
        <f t="shared" si="578"/>
        <v/>
      </c>
      <c r="AD2006" s="8" t="str">
        <f t="shared" ref="AD2006:AD2069" si="583">U2006</f>
        <v/>
      </c>
      <c r="AE2006" s="8" t="str">
        <f t="shared" si="579"/>
        <v/>
      </c>
      <c r="AF2006" s="5">
        <f t="shared" si="580"/>
        <v>2006</v>
      </c>
      <c r="AG2006" s="46">
        <v>2003</v>
      </c>
      <c r="AH2006" s="47" t="str">
        <f t="shared" si="570"/>
        <v/>
      </c>
      <c r="AI2006" s="48" t="str">
        <f t="shared" si="571"/>
        <v/>
      </c>
      <c r="AK2006" s="22" t="e">
        <f>TRIM(#REF!)</f>
        <v>#REF!</v>
      </c>
      <c r="AL2006" s="23" t="e">
        <f>IF(#REF!=0,"",#REF!)</f>
        <v>#REF!</v>
      </c>
      <c r="AM2006" s="19" t="e">
        <f>IF(#REF!=0,"",#REF!)</f>
        <v>#REF!</v>
      </c>
      <c r="AN2006" s="23" t="e">
        <f>IF($AK2006="","",#REF!)</f>
        <v>#REF!</v>
      </c>
      <c r="AO2006" s="23" t="e">
        <f t="shared" si="581"/>
        <v>#REF!</v>
      </c>
      <c r="AP2006" s="19" t="e">
        <f>IF(#REF!=0,"",#REF!)</f>
        <v>#REF!</v>
      </c>
      <c r="AQ2006" s="19" t="e">
        <f>IF(#REF!=0,"",#REF!)</f>
        <v>#REF!</v>
      </c>
      <c r="AR2006" s="19" t="e">
        <f>IF(#REF!=0,"",#REF!)</f>
        <v>#REF!</v>
      </c>
      <c r="AS2006" s="19" t="e">
        <f>#REF!</f>
        <v>#REF!</v>
      </c>
    </row>
    <row r="2007" spans="4:45" ht="19.5" thickTop="1" thickBot="1" x14ac:dyDescent="0.25">
      <c r="D2007" s="1" t="str">
        <f t="shared" si="567"/>
        <v/>
      </c>
      <c r="E2007" s="1" t="str">
        <f t="shared" si="568"/>
        <v/>
      </c>
      <c r="K2007" s="19" t="str">
        <f t="shared" si="572"/>
        <v/>
      </c>
      <c r="L2007" s="19">
        <f t="shared" si="582"/>
        <v>10000</v>
      </c>
      <c r="M2007" s="22" t="str">
        <f>TRIM(Data!$N2004)</f>
        <v>Longwood Valentine</v>
      </c>
      <c r="N2007" s="22" t="str">
        <f>TRIM(Data!$A2004)</f>
        <v>Longwood Valentine</v>
      </c>
      <c r="O2007" s="23">
        <f>IF(Data!$B2004=0,"",Data!$B2004)</f>
        <v>2006</v>
      </c>
      <c r="P2007" s="19" t="str">
        <f>IF(Data!$C2004=0,"",Data!$C2004)</f>
        <v>1</v>
      </c>
      <c r="Q2007" s="23" t="str">
        <f>IF($M2007="","",Data!$E2004)</f>
        <v>Min</v>
      </c>
      <c r="R2007" s="23" t="str">
        <f t="shared" si="573"/>
        <v>Min</v>
      </c>
      <c r="S2007" s="23" t="str">
        <f t="shared" si="574"/>
        <v>Min</v>
      </c>
      <c r="T2007" s="19" t="str">
        <f>IF(Data!$F2004=0,"",Data!$F2004)</f>
        <v/>
      </c>
      <c r="U2007" s="19" t="str">
        <f>IF(Data!$G2004=0,"",Data!$G2004)</f>
        <v/>
      </c>
      <c r="V2007" s="19" t="str">
        <f>IF(Data!$D2004=0,"",Data!$D2004)</f>
        <v/>
      </c>
      <c r="W2007" s="19" t="str">
        <f>Data!$H2004</f>
        <v>Japonica</v>
      </c>
      <c r="Y2007" s="41" t="e">
        <f t="shared" si="569"/>
        <v>#REF!</v>
      </c>
      <c r="Z2007" s="8">
        <f t="shared" si="575"/>
        <v>10000</v>
      </c>
      <c r="AA2007" s="8" t="str">
        <f t="shared" si="576"/>
        <v>Longwood Valentine</v>
      </c>
      <c r="AB2007" s="8" t="str">
        <f t="shared" si="577"/>
        <v>Min</v>
      </c>
      <c r="AC2007" s="8" t="str">
        <f t="shared" si="578"/>
        <v/>
      </c>
      <c r="AD2007" s="8" t="str">
        <f t="shared" si="583"/>
        <v/>
      </c>
      <c r="AE2007" s="8" t="str">
        <f t="shared" si="579"/>
        <v/>
      </c>
      <c r="AF2007" s="5">
        <f t="shared" si="580"/>
        <v>2006</v>
      </c>
      <c r="AG2007" s="46">
        <v>2004</v>
      </c>
      <c r="AH2007" s="47" t="str">
        <f t="shared" si="570"/>
        <v/>
      </c>
      <c r="AI2007" s="48" t="str">
        <f t="shared" si="571"/>
        <v/>
      </c>
      <c r="AK2007" s="22" t="e">
        <f>TRIM(#REF!)</f>
        <v>#REF!</v>
      </c>
      <c r="AL2007" s="23" t="e">
        <f>IF(#REF!=0,"",#REF!)</f>
        <v>#REF!</v>
      </c>
      <c r="AM2007" s="19" t="e">
        <f>IF(#REF!=0,"",#REF!)</f>
        <v>#REF!</v>
      </c>
      <c r="AN2007" s="23" t="e">
        <f>IF($AK2007="","",#REF!)</f>
        <v>#REF!</v>
      </c>
      <c r="AO2007" s="23" t="e">
        <f t="shared" si="581"/>
        <v>#REF!</v>
      </c>
      <c r="AP2007" s="19" t="e">
        <f>IF(#REF!=0,"",#REF!)</f>
        <v>#REF!</v>
      </c>
      <c r="AQ2007" s="19" t="e">
        <f>IF(#REF!=0,"",#REF!)</f>
        <v>#REF!</v>
      </c>
      <c r="AR2007" s="19" t="e">
        <f>IF(#REF!=0,"",#REF!)</f>
        <v>#REF!</v>
      </c>
      <c r="AS2007" s="19" t="e">
        <f>#REF!</f>
        <v>#REF!</v>
      </c>
    </row>
    <row r="2008" spans="4:45" ht="19.5" thickTop="1" thickBot="1" x14ac:dyDescent="0.25">
      <c r="D2008" s="1" t="str">
        <f t="shared" si="567"/>
        <v/>
      </c>
      <c r="E2008" s="1" t="str">
        <f t="shared" si="568"/>
        <v/>
      </c>
      <c r="K2008" s="19" t="str">
        <f t="shared" si="572"/>
        <v/>
      </c>
      <c r="L2008" s="19">
        <f t="shared" si="582"/>
        <v>10000</v>
      </c>
      <c r="M2008" s="22" t="str">
        <f>TRIM(Data!$N2005)</f>
        <v>Look Again</v>
      </c>
      <c r="N2008" s="22" t="str">
        <f>TRIM(Data!$A2005)</f>
        <v>Look Again</v>
      </c>
      <c r="O2008" s="23">
        <f>IF(Data!$B2005=0,"",Data!$B2005)</f>
        <v>1977</v>
      </c>
      <c r="P2008" s="19" t="str">
        <f>IF(Data!$C2005=0,"",Data!$C2005)</f>
        <v/>
      </c>
      <c r="Q2008" s="23" t="str">
        <f>IF($M2008="","",Data!$E2005)</f>
        <v>M</v>
      </c>
      <c r="R2008" s="23" t="str">
        <f t="shared" si="573"/>
        <v>M</v>
      </c>
      <c r="S2008" s="23" t="str">
        <f t="shared" si="574"/>
        <v>M</v>
      </c>
      <c r="T2008" s="19" t="str">
        <f>IF(Data!$F2005=0,"",Data!$F2005)</f>
        <v/>
      </c>
      <c r="U2008" s="19" t="str">
        <f>IF(Data!$G2005=0,"",Data!$G2005)</f>
        <v/>
      </c>
      <c r="V2008" s="19" t="str">
        <f>IF(Data!$D2005=0,"",Data!$D2005)</f>
        <v/>
      </c>
      <c r="W2008" s="19" t="str">
        <f>Data!$H2005</f>
        <v>Japonica</v>
      </c>
      <c r="Y2008" s="41" t="e">
        <f t="shared" si="569"/>
        <v>#REF!</v>
      </c>
      <c r="Z2008" s="8">
        <f t="shared" si="575"/>
        <v>10000</v>
      </c>
      <c r="AA2008" s="8" t="str">
        <f t="shared" si="576"/>
        <v>Look Again</v>
      </c>
      <c r="AB2008" s="8" t="str">
        <f t="shared" si="577"/>
        <v>M</v>
      </c>
      <c r="AC2008" s="8" t="str">
        <f t="shared" si="578"/>
        <v/>
      </c>
      <c r="AD2008" s="8" t="str">
        <f t="shared" si="583"/>
        <v/>
      </c>
      <c r="AE2008" s="8" t="str">
        <f t="shared" si="579"/>
        <v/>
      </c>
      <c r="AF2008" s="5">
        <f t="shared" si="580"/>
        <v>1977</v>
      </c>
      <c r="AG2008" s="46">
        <v>2005</v>
      </c>
      <c r="AH2008" s="47" t="str">
        <f t="shared" si="570"/>
        <v/>
      </c>
      <c r="AI2008" s="48" t="str">
        <f t="shared" si="571"/>
        <v/>
      </c>
      <c r="AK2008" s="22" t="e">
        <f>TRIM(#REF!)</f>
        <v>#REF!</v>
      </c>
      <c r="AL2008" s="23" t="e">
        <f>IF(#REF!=0,"",#REF!)</f>
        <v>#REF!</v>
      </c>
      <c r="AM2008" s="19" t="e">
        <f>IF(#REF!=0,"",#REF!)</f>
        <v>#REF!</v>
      </c>
      <c r="AN2008" s="23" t="e">
        <f>IF($AK2008="","",#REF!)</f>
        <v>#REF!</v>
      </c>
      <c r="AO2008" s="23" t="e">
        <f t="shared" si="581"/>
        <v>#REF!</v>
      </c>
      <c r="AP2008" s="19" t="e">
        <f>IF(#REF!=0,"",#REF!)</f>
        <v>#REF!</v>
      </c>
      <c r="AQ2008" s="19" t="e">
        <f>IF(#REF!=0,"",#REF!)</f>
        <v>#REF!</v>
      </c>
      <c r="AR2008" s="19" t="e">
        <f>IF(#REF!=0,"",#REF!)</f>
        <v>#REF!</v>
      </c>
      <c r="AS2008" s="19" t="e">
        <f>#REF!</f>
        <v>#REF!</v>
      </c>
    </row>
    <row r="2009" spans="4:45" ht="19.5" thickTop="1" thickBot="1" x14ac:dyDescent="0.25">
      <c r="D2009" s="1" t="str">
        <f t="shared" si="567"/>
        <v/>
      </c>
      <c r="E2009" s="1" t="str">
        <f t="shared" si="568"/>
        <v/>
      </c>
      <c r="K2009" s="19" t="str">
        <f t="shared" si="572"/>
        <v/>
      </c>
      <c r="L2009" s="19">
        <f t="shared" si="582"/>
        <v>10000</v>
      </c>
      <c r="M2009" s="22" t="str">
        <f>TRIM(Data!$N2006)</f>
        <v>Look-Away</v>
      </c>
      <c r="N2009" s="22" t="str">
        <f>TRIM(Data!$A2006)</f>
        <v>Look-Away</v>
      </c>
      <c r="O2009" s="23">
        <f>IF(Data!$B2006=0,"",Data!$B2006)</f>
        <v>1948</v>
      </c>
      <c r="P2009" s="19" t="str">
        <f>IF(Data!$C2006=0,"",Data!$C2006)</f>
        <v>1</v>
      </c>
      <c r="Q2009" s="23" t="str">
        <f>IF($M2009="","",Data!$E2006)</f>
        <v>M</v>
      </c>
      <c r="R2009" s="23" t="str">
        <f t="shared" si="573"/>
        <v>M</v>
      </c>
      <c r="S2009" s="23" t="str">
        <f t="shared" si="574"/>
        <v>M</v>
      </c>
      <c r="T2009" s="19" t="str">
        <f>IF(Data!$F2006=0,"",Data!$F2006)</f>
        <v/>
      </c>
      <c r="U2009" s="19" t="str">
        <f>IF(Data!$G2006=0,"",Data!$G2006)</f>
        <v/>
      </c>
      <c r="V2009" s="19" t="str">
        <f>IF(Data!$D2006=0,"",Data!$D2006)</f>
        <v/>
      </c>
      <c r="W2009" s="19" t="str">
        <f>Data!$H2006</f>
        <v>Japonica</v>
      </c>
      <c r="Y2009" s="41" t="e">
        <f t="shared" si="569"/>
        <v>#REF!</v>
      </c>
      <c r="Z2009" s="8">
        <f t="shared" si="575"/>
        <v>10000</v>
      </c>
      <c r="AA2009" s="8" t="str">
        <f t="shared" si="576"/>
        <v>Look-Away</v>
      </c>
      <c r="AB2009" s="8" t="str">
        <f t="shared" si="577"/>
        <v>M</v>
      </c>
      <c r="AC2009" s="8" t="str">
        <f t="shared" si="578"/>
        <v/>
      </c>
      <c r="AD2009" s="8" t="str">
        <f t="shared" si="583"/>
        <v/>
      </c>
      <c r="AE2009" s="8" t="str">
        <f t="shared" si="579"/>
        <v/>
      </c>
      <c r="AF2009" s="5">
        <f t="shared" si="580"/>
        <v>1948</v>
      </c>
      <c r="AG2009" s="46">
        <v>2006</v>
      </c>
      <c r="AH2009" s="47" t="str">
        <f t="shared" si="570"/>
        <v/>
      </c>
      <c r="AI2009" s="48" t="str">
        <f t="shared" si="571"/>
        <v/>
      </c>
      <c r="AK2009" s="22" t="e">
        <f>TRIM(#REF!)</f>
        <v>#REF!</v>
      </c>
      <c r="AL2009" s="23" t="e">
        <f>IF(#REF!=0,"",#REF!)</f>
        <v>#REF!</v>
      </c>
      <c r="AM2009" s="19" t="e">
        <f>IF(#REF!=0,"",#REF!)</f>
        <v>#REF!</v>
      </c>
      <c r="AN2009" s="23" t="e">
        <f>IF($AK2009="","",#REF!)</f>
        <v>#REF!</v>
      </c>
      <c r="AO2009" s="23" t="e">
        <f t="shared" si="581"/>
        <v>#REF!</v>
      </c>
      <c r="AP2009" s="19" t="e">
        <f>IF(#REF!=0,"",#REF!)</f>
        <v>#REF!</v>
      </c>
      <c r="AQ2009" s="19" t="e">
        <f>IF(#REF!=0,"",#REF!)</f>
        <v>#REF!</v>
      </c>
      <c r="AR2009" s="19" t="e">
        <f>IF(#REF!=0,"",#REF!)</f>
        <v>#REF!</v>
      </c>
      <c r="AS2009" s="19" t="e">
        <f>#REF!</f>
        <v>#REF!</v>
      </c>
    </row>
    <row r="2010" spans="4:45" ht="19.5" thickTop="1" thickBot="1" x14ac:dyDescent="0.25">
      <c r="D2010" s="1" t="str">
        <f t="shared" si="567"/>
        <v/>
      </c>
      <c r="E2010" s="1" t="str">
        <f t="shared" si="568"/>
        <v/>
      </c>
      <c r="K2010" s="19" t="str">
        <f t="shared" si="572"/>
        <v/>
      </c>
      <c r="L2010" s="19">
        <f t="shared" si="582"/>
        <v>10000</v>
      </c>
      <c r="M2010" s="22" t="str">
        <f>TRIM(Data!$N2007)</f>
        <v>Loraine Gloria</v>
      </c>
      <c r="N2010" s="22" t="str">
        <f>TRIM(Data!$A2007)</f>
        <v>Loraine Gloria (H)</v>
      </c>
      <c r="O2010" s="23">
        <f>IF(Data!$B2007=0,"",Data!$B2007)</f>
        <v>2021</v>
      </c>
      <c r="P2010" s="19" t="str">
        <f>IF(Data!$C2007=0,"",Data!$C2007)</f>
        <v>1</v>
      </c>
      <c r="Q2010" s="23" t="str">
        <f>IF($M2010="","",Data!$E2007)</f>
        <v>Min</v>
      </c>
      <c r="R2010" s="23" t="str">
        <f t="shared" si="573"/>
        <v>Min</v>
      </c>
      <c r="S2010" s="23" t="str">
        <f t="shared" si="574"/>
        <v>Min</v>
      </c>
      <c r="T2010" s="19" t="str">
        <f>IF(Data!$F2007=0,"",Data!$F2007)</f>
        <v/>
      </c>
      <c r="U2010" s="19" t="str">
        <f>IF(Data!$G2007=0,"",Data!$G2007)</f>
        <v/>
      </c>
      <c r="V2010" s="19" t="str">
        <f>IF(Data!$D2007=0,"",Data!$D2007)</f>
        <v/>
      </c>
      <c r="W2010" s="19" t="str">
        <f>Data!$H2007</f>
        <v>NRH</v>
      </c>
      <c r="Y2010" s="41" t="e">
        <f t="shared" si="569"/>
        <v>#REF!</v>
      </c>
      <c r="Z2010" s="8">
        <f t="shared" si="575"/>
        <v>10000</v>
      </c>
      <c r="AA2010" s="8" t="str">
        <f t="shared" si="576"/>
        <v>Loraine Gloria</v>
      </c>
      <c r="AB2010" s="8" t="str">
        <f t="shared" si="577"/>
        <v>Min</v>
      </c>
      <c r="AC2010" s="8" t="str">
        <f t="shared" si="578"/>
        <v/>
      </c>
      <c r="AD2010" s="8" t="str">
        <f t="shared" si="583"/>
        <v/>
      </c>
      <c r="AE2010" s="8" t="str">
        <f t="shared" si="579"/>
        <v/>
      </c>
      <c r="AF2010" s="5">
        <f t="shared" si="580"/>
        <v>2021</v>
      </c>
      <c r="AG2010" s="46">
        <v>2007</v>
      </c>
      <c r="AH2010" s="47" t="str">
        <f t="shared" si="570"/>
        <v/>
      </c>
      <c r="AI2010" s="48" t="str">
        <f t="shared" si="571"/>
        <v/>
      </c>
      <c r="AK2010" s="22" t="e">
        <f>TRIM(#REF!)</f>
        <v>#REF!</v>
      </c>
      <c r="AL2010" s="23" t="e">
        <f>IF(#REF!=0,"",#REF!)</f>
        <v>#REF!</v>
      </c>
      <c r="AM2010" s="19" t="e">
        <f>IF(#REF!=0,"",#REF!)</f>
        <v>#REF!</v>
      </c>
      <c r="AN2010" s="23" t="e">
        <f>IF($AK2010="","",#REF!)</f>
        <v>#REF!</v>
      </c>
      <c r="AO2010" s="23" t="e">
        <f t="shared" si="581"/>
        <v>#REF!</v>
      </c>
      <c r="AP2010" s="19" t="e">
        <f>IF(#REF!=0,"",#REF!)</f>
        <v>#REF!</v>
      </c>
      <c r="AQ2010" s="19" t="e">
        <f>IF(#REF!=0,"",#REF!)</f>
        <v>#REF!</v>
      </c>
      <c r="AR2010" s="19" t="e">
        <f>IF(#REF!=0,"",#REF!)</f>
        <v>#REF!</v>
      </c>
      <c r="AS2010" s="19" t="e">
        <f>#REF!</f>
        <v>#REF!</v>
      </c>
    </row>
    <row r="2011" spans="4:45" ht="19.5" thickTop="1" thickBot="1" x14ac:dyDescent="0.25">
      <c r="D2011" s="1" t="str">
        <f t="shared" si="567"/>
        <v/>
      </c>
      <c r="E2011" s="1" t="str">
        <f t="shared" si="568"/>
        <v/>
      </c>
      <c r="K2011" s="19" t="str">
        <f t="shared" si="572"/>
        <v/>
      </c>
      <c r="L2011" s="19">
        <f t="shared" si="582"/>
        <v>10000</v>
      </c>
      <c r="M2011" s="22" t="str">
        <f>TRIM(Data!$N2008)</f>
        <v>Lord Darby (See Catherine Cathcart)</v>
      </c>
      <c r="N2011" s="22" t="str">
        <f>TRIM(Data!$A2008)</f>
        <v>Lord Darby (See Catherine Cathcart)</v>
      </c>
      <c r="O2011" s="23" t="str">
        <f>IF(Data!$B2008=0,"",Data!$B2008)</f>
        <v>1940's</v>
      </c>
      <c r="P2011" s="19" t="str">
        <f>IF(Data!$C2008=0,"",Data!$C2008)</f>
        <v/>
      </c>
      <c r="Q2011" s="23" t="str">
        <f>IF($M2011="","",Data!$E2008)</f>
        <v>M</v>
      </c>
      <c r="R2011" s="23" t="str">
        <f t="shared" si="573"/>
        <v>M</v>
      </c>
      <c r="S2011" s="23" t="str">
        <f t="shared" si="574"/>
        <v>M</v>
      </c>
      <c r="T2011" s="19" t="str">
        <f>IF(Data!$F2008=0,"",Data!$F2008)</f>
        <v/>
      </c>
      <c r="U2011" s="19" t="str">
        <f>IF(Data!$G2008=0,"",Data!$G2008)</f>
        <v>FD</v>
      </c>
      <c r="V2011" s="19" t="str">
        <f>IF(Data!$D2008=0,"",Data!$D2008)</f>
        <v/>
      </c>
      <c r="W2011" s="19" t="str">
        <f>Data!$H2008</f>
        <v>Japonica</v>
      </c>
      <c r="Y2011" s="41" t="e">
        <f t="shared" si="569"/>
        <v>#REF!</v>
      </c>
      <c r="Z2011" s="8">
        <f t="shared" si="575"/>
        <v>10000</v>
      </c>
      <c r="AA2011" s="8" t="str">
        <f t="shared" si="576"/>
        <v>Lord Darby (See Catherine Cathcart)</v>
      </c>
      <c r="AB2011" s="8" t="str">
        <f t="shared" si="577"/>
        <v>M</v>
      </c>
      <c r="AC2011" s="8" t="str">
        <f t="shared" si="578"/>
        <v/>
      </c>
      <c r="AD2011" s="8" t="str">
        <f t="shared" si="583"/>
        <v>FD</v>
      </c>
      <c r="AE2011" s="8" t="str">
        <f t="shared" si="579"/>
        <v/>
      </c>
      <c r="AF2011" s="5" t="str">
        <f t="shared" si="580"/>
        <v>1940's</v>
      </c>
      <c r="AG2011" s="46">
        <v>2008</v>
      </c>
      <c r="AH2011" s="47" t="str">
        <f t="shared" si="570"/>
        <v/>
      </c>
      <c r="AI2011" s="48" t="str">
        <f t="shared" si="571"/>
        <v/>
      </c>
      <c r="AK2011" s="22" t="e">
        <f>TRIM(#REF!)</f>
        <v>#REF!</v>
      </c>
      <c r="AL2011" s="23" t="e">
        <f>IF(#REF!=0,"",#REF!)</f>
        <v>#REF!</v>
      </c>
      <c r="AM2011" s="19" t="e">
        <f>IF(#REF!=0,"",#REF!)</f>
        <v>#REF!</v>
      </c>
      <c r="AN2011" s="23" t="e">
        <f>IF($AK2011="","",#REF!)</f>
        <v>#REF!</v>
      </c>
      <c r="AO2011" s="23" t="e">
        <f t="shared" si="581"/>
        <v>#REF!</v>
      </c>
      <c r="AP2011" s="19" t="e">
        <f>IF(#REF!=0,"",#REF!)</f>
        <v>#REF!</v>
      </c>
      <c r="AQ2011" s="19" t="e">
        <f>IF(#REF!=0,"",#REF!)</f>
        <v>#REF!</v>
      </c>
      <c r="AR2011" s="19" t="e">
        <f>IF(#REF!=0,"",#REF!)</f>
        <v>#REF!</v>
      </c>
      <c r="AS2011" s="19" t="e">
        <f>#REF!</f>
        <v>#REF!</v>
      </c>
    </row>
    <row r="2012" spans="4:45" ht="19.5" thickTop="1" thickBot="1" x14ac:dyDescent="0.25">
      <c r="D2012" s="1" t="str">
        <f t="shared" si="567"/>
        <v/>
      </c>
      <c r="E2012" s="1" t="str">
        <f t="shared" si="568"/>
        <v/>
      </c>
      <c r="K2012" s="19" t="str">
        <f t="shared" si="572"/>
        <v/>
      </c>
      <c r="L2012" s="19">
        <f t="shared" si="582"/>
        <v>10000</v>
      </c>
      <c r="M2012" s="22" t="str">
        <f>TRIM(Data!$N2009)</f>
        <v>Loren Littleton</v>
      </c>
      <c r="N2012" s="22" t="str">
        <f>TRIM(Data!$A2009)</f>
        <v>Loren Littleton</v>
      </c>
      <c r="O2012" s="23">
        <f>IF(Data!$B2009=0,"",Data!$B2009)</f>
        <v>1967</v>
      </c>
      <c r="P2012" s="19" t="str">
        <f>IF(Data!$C2009=0,"",Data!$C2009)</f>
        <v>1</v>
      </c>
      <c r="Q2012" s="23" t="str">
        <f>IF($M2012="","",Data!$E2009)</f>
        <v>L</v>
      </c>
      <c r="R2012" s="23" t="str">
        <f t="shared" si="573"/>
        <v>L</v>
      </c>
      <c r="S2012" s="23" t="str">
        <f t="shared" si="574"/>
        <v>L</v>
      </c>
      <c r="T2012" s="19" t="str">
        <f>IF(Data!$F2009=0,"",Data!$F2009)</f>
        <v/>
      </c>
      <c r="U2012" s="19" t="str">
        <f>IF(Data!$G2009=0,"",Data!$G2009)</f>
        <v/>
      </c>
      <c r="V2012" s="19" t="str">
        <f>IF(Data!$D2009=0,"",Data!$D2009)</f>
        <v/>
      </c>
      <c r="W2012" s="19" t="str">
        <f>Data!$H2009</f>
        <v>Japonica</v>
      </c>
      <c r="Y2012" s="41" t="e">
        <f t="shared" si="569"/>
        <v>#REF!</v>
      </c>
      <c r="Z2012" s="8">
        <f t="shared" si="575"/>
        <v>10000</v>
      </c>
      <c r="AA2012" s="8" t="str">
        <f t="shared" si="576"/>
        <v>Loren Littleton</v>
      </c>
      <c r="AB2012" s="8" t="str">
        <f t="shared" si="577"/>
        <v>L</v>
      </c>
      <c r="AC2012" s="8" t="str">
        <f t="shared" si="578"/>
        <v/>
      </c>
      <c r="AD2012" s="8" t="str">
        <f t="shared" si="583"/>
        <v/>
      </c>
      <c r="AE2012" s="8" t="str">
        <f t="shared" si="579"/>
        <v/>
      </c>
      <c r="AF2012" s="5">
        <f t="shared" si="580"/>
        <v>1967</v>
      </c>
      <c r="AG2012" s="46">
        <v>2009</v>
      </c>
      <c r="AH2012" s="47" t="str">
        <f t="shared" si="570"/>
        <v/>
      </c>
      <c r="AI2012" s="48" t="str">
        <f t="shared" si="571"/>
        <v/>
      </c>
      <c r="AK2012" s="22" t="e">
        <f>TRIM(#REF!)</f>
        <v>#REF!</v>
      </c>
      <c r="AL2012" s="23" t="e">
        <f>IF(#REF!=0,"",#REF!)</f>
        <v>#REF!</v>
      </c>
      <c r="AM2012" s="19" t="e">
        <f>IF(#REF!=0,"",#REF!)</f>
        <v>#REF!</v>
      </c>
      <c r="AN2012" s="23" t="e">
        <f>IF($AK2012="","",#REF!)</f>
        <v>#REF!</v>
      </c>
      <c r="AO2012" s="23" t="e">
        <f t="shared" si="581"/>
        <v>#REF!</v>
      </c>
      <c r="AP2012" s="19" t="e">
        <f>IF(#REF!=0,"",#REF!)</f>
        <v>#REF!</v>
      </c>
      <c r="AQ2012" s="19" t="e">
        <f>IF(#REF!=0,"",#REF!)</f>
        <v>#REF!</v>
      </c>
      <c r="AR2012" s="19" t="e">
        <f>IF(#REF!=0,"",#REF!)</f>
        <v>#REF!</v>
      </c>
      <c r="AS2012" s="19" t="e">
        <f>#REF!</f>
        <v>#REF!</v>
      </c>
    </row>
    <row r="2013" spans="4:45" ht="19.5" thickTop="1" thickBot="1" x14ac:dyDescent="0.25">
      <c r="D2013" s="1" t="str">
        <f t="shared" si="567"/>
        <v/>
      </c>
      <c r="E2013" s="1" t="str">
        <f t="shared" si="568"/>
        <v/>
      </c>
      <c r="K2013" s="19" t="str">
        <f t="shared" si="572"/>
        <v/>
      </c>
      <c r="L2013" s="19">
        <f t="shared" si="582"/>
        <v>10000</v>
      </c>
      <c r="M2013" s="22" t="str">
        <f>TRIM(Data!$N2010)</f>
        <v>Lori Clevenger</v>
      </c>
      <c r="N2013" s="22" t="str">
        <f>TRIM(Data!$A2010)</f>
        <v>Lori Clevenger</v>
      </c>
      <c r="O2013" s="23">
        <f>IF(Data!$B2010=0,"",Data!$B2010)</f>
        <v>2009</v>
      </c>
      <c r="P2013" s="19" t="str">
        <f>IF(Data!$C2010=0,"",Data!$C2010)</f>
        <v>1</v>
      </c>
      <c r="Q2013" s="23" t="str">
        <f>IF($M2013="","",Data!$E2010)</f>
        <v>S-M</v>
      </c>
      <c r="R2013" s="23" t="str">
        <f t="shared" si="573"/>
        <v>S</v>
      </c>
      <c r="S2013" s="23" t="str">
        <f t="shared" si="574"/>
        <v>S</v>
      </c>
      <c r="T2013" s="19" t="str">
        <f>IF(Data!$F2010=0,"",Data!$F2010)</f>
        <v/>
      </c>
      <c r="U2013" s="19" t="str">
        <f>IF(Data!$G2010=0,"",Data!$G2010)</f>
        <v/>
      </c>
      <c r="V2013" s="19" t="str">
        <f>IF(Data!$D2010=0,"",Data!$D2010)</f>
        <v/>
      </c>
      <c r="W2013" s="19" t="str">
        <f>Data!$H2010</f>
        <v>Japonica</v>
      </c>
      <c r="Y2013" s="41" t="e">
        <f t="shared" si="569"/>
        <v>#REF!</v>
      </c>
      <c r="Z2013" s="8">
        <f t="shared" si="575"/>
        <v>10000</v>
      </c>
      <c r="AA2013" s="8" t="str">
        <f t="shared" si="576"/>
        <v>Lori Clevenger</v>
      </c>
      <c r="AB2013" s="8" t="str">
        <f t="shared" si="577"/>
        <v>S</v>
      </c>
      <c r="AC2013" s="8" t="str">
        <f t="shared" si="578"/>
        <v/>
      </c>
      <c r="AD2013" s="8" t="str">
        <f t="shared" si="583"/>
        <v/>
      </c>
      <c r="AE2013" s="8" t="str">
        <f t="shared" si="579"/>
        <v/>
      </c>
      <c r="AF2013" s="5">
        <f t="shared" si="580"/>
        <v>2009</v>
      </c>
      <c r="AG2013" s="46">
        <v>2010</v>
      </c>
      <c r="AH2013" s="47" t="str">
        <f t="shared" si="570"/>
        <v/>
      </c>
      <c r="AI2013" s="48" t="str">
        <f t="shared" si="571"/>
        <v/>
      </c>
      <c r="AK2013" s="22" t="e">
        <f>TRIM(#REF!)</f>
        <v>#REF!</v>
      </c>
      <c r="AL2013" s="23" t="e">
        <f>IF(#REF!=0,"",#REF!)</f>
        <v>#REF!</v>
      </c>
      <c r="AM2013" s="19" t="e">
        <f>IF(#REF!=0,"",#REF!)</f>
        <v>#REF!</v>
      </c>
      <c r="AN2013" s="23" t="e">
        <f>IF($AK2013="","",#REF!)</f>
        <v>#REF!</v>
      </c>
      <c r="AO2013" s="23" t="e">
        <f t="shared" si="581"/>
        <v>#REF!</v>
      </c>
      <c r="AP2013" s="19" t="e">
        <f>IF(#REF!=0,"",#REF!)</f>
        <v>#REF!</v>
      </c>
      <c r="AQ2013" s="19" t="e">
        <f>IF(#REF!=0,"",#REF!)</f>
        <v>#REF!</v>
      </c>
      <c r="AR2013" s="19" t="e">
        <f>IF(#REF!=0,"",#REF!)</f>
        <v>#REF!</v>
      </c>
      <c r="AS2013" s="19" t="e">
        <f>#REF!</f>
        <v>#REF!</v>
      </c>
    </row>
    <row r="2014" spans="4:45" ht="19.5" thickTop="1" thickBot="1" x14ac:dyDescent="0.25">
      <c r="D2014" s="1" t="str">
        <f t="shared" si="567"/>
        <v/>
      </c>
      <c r="E2014" s="1" t="str">
        <f t="shared" si="568"/>
        <v/>
      </c>
      <c r="K2014" s="19" t="str">
        <f t="shared" si="572"/>
        <v/>
      </c>
      <c r="L2014" s="19">
        <f t="shared" si="582"/>
        <v>10000</v>
      </c>
      <c r="M2014" s="22" t="str">
        <f>TRIM(Data!$N2011)</f>
        <v>Lori Smith</v>
      </c>
      <c r="N2014" s="22" t="str">
        <f>TRIM(Data!$A2011)</f>
        <v>Lori Smith</v>
      </c>
      <c r="O2014" s="23">
        <f>IF(Data!$B2011=0,"",Data!$B2011)</f>
        <v>2016</v>
      </c>
      <c r="P2014" s="19" t="str">
        <f>IF(Data!$C2011=0,"",Data!$C2011)</f>
        <v>1</v>
      </c>
      <c r="Q2014" s="23" t="str">
        <f>IF($M2014="","",Data!$E2011)</f>
        <v>Min</v>
      </c>
      <c r="R2014" s="23" t="str">
        <f t="shared" si="573"/>
        <v>Min</v>
      </c>
      <c r="S2014" s="23" t="str">
        <f t="shared" si="574"/>
        <v>Min</v>
      </c>
      <c r="T2014" s="19" t="str">
        <f>IF(Data!$F2011=0,"",Data!$F2011)</f>
        <v/>
      </c>
      <c r="U2014" s="19" t="str">
        <f>IF(Data!$G2011=0,"",Data!$G2011)</f>
        <v>FD</v>
      </c>
      <c r="V2014" s="19" t="str">
        <f>IF(Data!$D2011=0,"",Data!$D2011)</f>
        <v/>
      </c>
      <c r="W2014" s="19" t="str">
        <f>Data!$H2011</f>
        <v>Japonica</v>
      </c>
      <c r="Y2014" s="41" t="e">
        <f t="shared" si="569"/>
        <v>#REF!</v>
      </c>
      <c r="Z2014" s="8">
        <f t="shared" si="575"/>
        <v>10000</v>
      </c>
      <c r="AA2014" s="8" t="str">
        <f t="shared" si="576"/>
        <v>Lori Smith</v>
      </c>
      <c r="AB2014" s="8" t="str">
        <f t="shared" si="577"/>
        <v>Min</v>
      </c>
      <c r="AC2014" s="8" t="str">
        <f t="shared" si="578"/>
        <v/>
      </c>
      <c r="AD2014" s="8" t="str">
        <f t="shared" si="583"/>
        <v>FD</v>
      </c>
      <c r="AE2014" s="8" t="str">
        <f t="shared" si="579"/>
        <v/>
      </c>
      <c r="AF2014" s="5">
        <f t="shared" si="580"/>
        <v>2016</v>
      </c>
      <c r="AG2014" s="46">
        <v>2011</v>
      </c>
      <c r="AH2014" s="47" t="str">
        <f t="shared" si="570"/>
        <v/>
      </c>
      <c r="AI2014" s="48" t="str">
        <f t="shared" si="571"/>
        <v/>
      </c>
      <c r="AK2014" s="22" t="e">
        <f>TRIM(#REF!)</f>
        <v>#REF!</v>
      </c>
      <c r="AL2014" s="23" t="e">
        <f>IF(#REF!=0,"",#REF!)</f>
        <v>#REF!</v>
      </c>
      <c r="AM2014" s="19" t="e">
        <f>IF(#REF!=0,"",#REF!)</f>
        <v>#REF!</v>
      </c>
      <c r="AN2014" s="23" t="e">
        <f>IF($AK2014="","",#REF!)</f>
        <v>#REF!</v>
      </c>
      <c r="AO2014" s="23" t="e">
        <f t="shared" si="581"/>
        <v>#REF!</v>
      </c>
      <c r="AP2014" s="19" t="e">
        <f>IF(#REF!=0,"",#REF!)</f>
        <v>#REF!</v>
      </c>
      <c r="AQ2014" s="19" t="e">
        <f>IF(#REF!=0,"",#REF!)</f>
        <v>#REF!</v>
      </c>
      <c r="AR2014" s="19" t="e">
        <f>IF(#REF!=0,"",#REF!)</f>
        <v>#REF!</v>
      </c>
      <c r="AS2014" s="19" t="e">
        <f>#REF!</f>
        <v>#REF!</v>
      </c>
    </row>
    <row r="2015" spans="4:45" ht="19.5" thickTop="1" thickBot="1" x14ac:dyDescent="0.25">
      <c r="D2015" s="1" t="str">
        <f t="shared" si="567"/>
        <v/>
      </c>
      <c r="E2015" s="1" t="str">
        <f t="shared" si="568"/>
        <v/>
      </c>
      <c r="K2015" s="19" t="str">
        <f t="shared" si="572"/>
        <v/>
      </c>
      <c r="L2015" s="19">
        <f t="shared" si="582"/>
        <v>10000</v>
      </c>
      <c r="M2015" s="22" t="str">
        <f>TRIM(Data!$N2012)</f>
        <v>Lorie J. Huff</v>
      </c>
      <c r="N2015" s="22" t="str">
        <f>TRIM(Data!$A2012)</f>
        <v>Lorie J. Huff</v>
      </c>
      <c r="O2015" s="23">
        <f>IF(Data!$B2012=0,"",Data!$B2012)</f>
        <v>2020</v>
      </c>
      <c r="P2015" s="19" t="str">
        <f>IF(Data!$C2012=0,"",Data!$C2012)</f>
        <v>1</v>
      </c>
      <c r="Q2015" s="23" t="str">
        <f>IF($M2015="","",Data!$E2012)</f>
        <v>M</v>
      </c>
      <c r="R2015" s="23" t="str">
        <f t="shared" si="573"/>
        <v>M</v>
      </c>
      <c r="S2015" s="23" t="str">
        <f t="shared" si="574"/>
        <v>M</v>
      </c>
      <c r="T2015" s="19" t="str">
        <f>IF(Data!$F2012=0,"",Data!$F2012)</f>
        <v/>
      </c>
      <c r="U2015" s="19" t="str">
        <f>IF(Data!$G2012=0,"",Data!$G2012)</f>
        <v/>
      </c>
      <c r="V2015" s="19" t="str">
        <f>IF(Data!$D2012=0,"",Data!$D2012)</f>
        <v/>
      </c>
      <c r="W2015" s="19" t="str">
        <f>Data!$H2012</f>
        <v>Japonica</v>
      </c>
      <c r="Y2015" s="41" t="e">
        <f t="shared" si="569"/>
        <v>#REF!</v>
      </c>
      <c r="Z2015" s="8">
        <f t="shared" si="575"/>
        <v>10000</v>
      </c>
      <c r="AA2015" s="8" t="str">
        <f t="shared" si="576"/>
        <v>Lorie J. Huff</v>
      </c>
      <c r="AB2015" s="8" t="str">
        <f t="shared" si="577"/>
        <v>M</v>
      </c>
      <c r="AC2015" s="8" t="str">
        <f t="shared" si="578"/>
        <v/>
      </c>
      <c r="AD2015" s="8" t="str">
        <f t="shared" si="583"/>
        <v/>
      </c>
      <c r="AE2015" s="8" t="str">
        <f t="shared" si="579"/>
        <v/>
      </c>
      <c r="AF2015" s="5">
        <f t="shared" si="580"/>
        <v>2020</v>
      </c>
      <c r="AG2015" s="46">
        <v>2012</v>
      </c>
      <c r="AH2015" s="47" t="str">
        <f t="shared" si="570"/>
        <v/>
      </c>
      <c r="AI2015" s="48" t="str">
        <f t="shared" si="571"/>
        <v/>
      </c>
      <c r="AK2015" s="22" t="e">
        <f>TRIM(#REF!)</f>
        <v>#REF!</v>
      </c>
      <c r="AL2015" s="23" t="e">
        <f>IF(#REF!=0,"",#REF!)</f>
        <v>#REF!</v>
      </c>
      <c r="AM2015" s="19" t="e">
        <f>IF(#REF!=0,"",#REF!)</f>
        <v>#REF!</v>
      </c>
      <c r="AN2015" s="23" t="e">
        <f>IF($AK2015="","",#REF!)</f>
        <v>#REF!</v>
      </c>
      <c r="AO2015" s="23" t="e">
        <f t="shared" si="581"/>
        <v>#REF!</v>
      </c>
      <c r="AP2015" s="19" t="e">
        <f>IF(#REF!=0,"",#REF!)</f>
        <v>#REF!</v>
      </c>
      <c r="AQ2015" s="19" t="e">
        <f>IF(#REF!=0,"",#REF!)</f>
        <v>#REF!</v>
      </c>
      <c r="AR2015" s="19" t="e">
        <f>IF(#REF!=0,"",#REF!)</f>
        <v>#REF!</v>
      </c>
      <c r="AS2015" s="19" t="e">
        <f>#REF!</f>
        <v>#REF!</v>
      </c>
    </row>
    <row r="2016" spans="4:45" ht="19.5" thickTop="1" thickBot="1" x14ac:dyDescent="0.25">
      <c r="D2016" s="1" t="str">
        <f t="shared" si="567"/>
        <v/>
      </c>
      <c r="E2016" s="1" t="str">
        <f t="shared" si="568"/>
        <v/>
      </c>
      <c r="K2016" s="19" t="str">
        <f t="shared" si="572"/>
        <v/>
      </c>
      <c r="L2016" s="19">
        <f t="shared" si="582"/>
        <v>10000</v>
      </c>
      <c r="M2016" s="22" t="str">
        <f>TRIM(Data!$N2013)</f>
        <v>Lorraine Cross</v>
      </c>
      <c r="N2016" s="22" t="str">
        <f>TRIM(Data!$A2013)</f>
        <v>Lorraine Cross</v>
      </c>
      <c r="O2016" s="23">
        <f>IF(Data!$B2013=0,"",Data!$B2013)</f>
        <v>1972</v>
      </c>
      <c r="P2016" s="19" t="str">
        <f>IF(Data!$C2013=0,"",Data!$C2013)</f>
        <v/>
      </c>
      <c r="Q2016" s="23" t="str">
        <f>IF($M2016="","",Data!$E2013)</f>
        <v>L</v>
      </c>
      <c r="R2016" s="23" t="str">
        <f t="shared" si="573"/>
        <v>L</v>
      </c>
      <c r="S2016" s="23" t="str">
        <f t="shared" si="574"/>
        <v>L</v>
      </c>
      <c r="T2016" s="19" t="str">
        <f>IF(Data!$F2013=0,"",Data!$F2013)</f>
        <v/>
      </c>
      <c r="U2016" s="19" t="str">
        <f>IF(Data!$G2013=0,"",Data!$G2013)</f>
        <v/>
      </c>
      <c r="V2016" s="19" t="str">
        <f>IF(Data!$D2013=0,"",Data!$D2013)</f>
        <v/>
      </c>
      <c r="W2016" s="19" t="str">
        <f>Data!$H2013</f>
        <v>Japonica</v>
      </c>
      <c r="Y2016" s="41" t="e">
        <f t="shared" si="569"/>
        <v>#REF!</v>
      </c>
      <c r="Z2016" s="8">
        <f t="shared" si="575"/>
        <v>10000</v>
      </c>
      <c r="AA2016" s="8" t="str">
        <f t="shared" si="576"/>
        <v>Lorraine Cross</v>
      </c>
      <c r="AB2016" s="8" t="str">
        <f t="shared" si="577"/>
        <v>L</v>
      </c>
      <c r="AC2016" s="8" t="str">
        <f t="shared" si="578"/>
        <v/>
      </c>
      <c r="AD2016" s="8" t="str">
        <f t="shared" si="583"/>
        <v/>
      </c>
      <c r="AE2016" s="8" t="str">
        <f t="shared" si="579"/>
        <v/>
      </c>
      <c r="AF2016" s="5">
        <f t="shared" si="580"/>
        <v>1972</v>
      </c>
      <c r="AG2016" s="46">
        <v>2013</v>
      </c>
      <c r="AH2016" s="47" t="str">
        <f t="shared" si="570"/>
        <v/>
      </c>
      <c r="AI2016" s="48" t="str">
        <f t="shared" si="571"/>
        <v/>
      </c>
      <c r="AK2016" s="22" t="e">
        <f>TRIM(#REF!)</f>
        <v>#REF!</v>
      </c>
      <c r="AL2016" s="23" t="e">
        <f>IF(#REF!=0,"",#REF!)</f>
        <v>#REF!</v>
      </c>
      <c r="AM2016" s="19" t="e">
        <f>IF(#REF!=0,"",#REF!)</f>
        <v>#REF!</v>
      </c>
      <c r="AN2016" s="23" t="e">
        <f>IF($AK2016="","",#REF!)</f>
        <v>#REF!</v>
      </c>
      <c r="AO2016" s="23" t="e">
        <f t="shared" si="581"/>
        <v>#REF!</v>
      </c>
      <c r="AP2016" s="19" t="e">
        <f>IF(#REF!=0,"",#REF!)</f>
        <v>#REF!</v>
      </c>
      <c r="AQ2016" s="19" t="e">
        <f>IF(#REF!=0,"",#REF!)</f>
        <v>#REF!</v>
      </c>
      <c r="AR2016" s="19" t="e">
        <f>IF(#REF!=0,"",#REF!)</f>
        <v>#REF!</v>
      </c>
      <c r="AS2016" s="19" t="e">
        <f>#REF!</f>
        <v>#REF!</v>
      </c>
    </row>
    <row r="2017" spans="4:45" ht="19.5" thickTop="1" thickBot="1" x14ac:dyDescent="0.25">
      <c r="D2017" s="1" t="str">
        <f t="shared" si="567"/>
        <v/>
      </c>
      <c r="E2017" s="1" t="str">
        <f t="shared" si="568"/>
        <v/>
      </c>
      <c r="K2017" s="19" t="str">
        <f t="shared" si="572"/>
        <v/>
      </c>
      <c r="L2017" s="19">
        <f t="shared" si="582"/>
        <v>10000</v>
      </c>
      <c r="M2017" s="22" t="str">
        <f>TRIM(Data!$N2014)</f>
        <v>Lottie Mae</v>
      </c>
      <c r="N2017" s="22" t="str">
        <f>TRIM(Data!$A2014)</f>
        <v>Lottie Mae (Sasanqua)</v>
      </c>
      <c r="O2017" s="23">
        <f>IF(Data!$B2014=0,"",Data!$B2014)</f>
        <v>2023</v>
      </c>
      <c r="P2017" s="19" t="str">
        <f>IF(Data!$C2014=0,"",Data!$C2014)</f>
        <v>1</v>
      </c>
      <c r="Q2017" s="23" t="str">
        <f>IF($M2017="","",Data!$E2014)</f>
        <v>Min-S</v>
      </c>
      <c r="R2017" s="23" t="str">
        <f t="shared" si="573"/>
        <v>S</v>
      </c>
      <c r="S2017" s="23" t="str">
        <f t="shared" si="574"/>
        <v>S</v>
      </c>
      <c r="T2017" s="19" t="str">
        <f>IF(Data!$F2014=0,"",Data!$F2014)</f>
        <v/>
      </c>
      <c r="U2017" s="19" t="str">
        <f>IF(Data!$G2014=0,"",Data!$G2014)</f>
        <v/>
      </c>
      <c r="V2017" s="19" t="str">
        <f>IF(Data!$D2014=0,"",Data!$D2014)</f>
        <v/>
      </c>
      <c r="W2017" s="19" t="str">
        <f>Data!$H2014</f>
        <v>Sasanqua</v>
      </c>
      <c r="Y2017" s="41" t="e">
        <f t="shared" si="569"/>
        <v>#REF!</v>
      </c>
      <c r="Z2017" s="8">
        <f t="shared" si="575"/>
        <v>10000</v>
      </c>
      <c r="AA2017" s="8" t="str">
        <f t="shared" si="576"/>
        <v>Lottie Mae</v>
      </c>
      <c r="AB2017" s="8" t="str">
        <f t="shared" si="577"/>
        <v>S</v>
      </c>
      <c r="AC2017" s="8" t="str">
        <f t="shared" si="578"/>
        <v/>
      </c>
      <c r="AD2017" s="8" t="str">
        <f t="shared" si="583"/>
        <v/>
      </c>
      <c r="AE2017" s="8" t="str">
        <f t="shared" si="579"/>
        <v/>
      </c>
      <c r="AF2017" s="5">
        <f t="shared" si="580"/>
        <v>2023</v>
      </c>
      <c r="AG2017" s="46">
        <v>2014</v>
      </c>
      <c r="AH2017" s="47" t="str">
        <f t="shared" si="570"/>
        <v/>
      </c>
      <c r="AI2017" s="48" t="str">
        <f t="shared" si="571"/>
        <v/>
      </c>
      <c r="AK2017" s="22" t="e">
        <f>TRIM(#REF!)</f>
        <v>#REF!</v>
      </c>
      <c r="AL2017" s="23" t="e">
        <f>IF(#REF!=0,"",#REF!)</f>
        <v>#REF!</v>
      </c>
      <c r="AM2017" s="19" t="e">
        <f>IF(#REF!=0,"",#REF!)</f>
        <v>#REF!</v>
      </c>
      <c r="AN2017" s="23" t="e">
        <f>IF($AK2017="","",#REF!)</f>
        <v>#REF!</v>
      </c>
      <c r="AO2017" s="23" t="e">
        <f t="shared" si="581"/>
        <v>#REF!</v>
      </c>
      <c r="AP2017" s="19" t="e">
        <f>IF(#REF!=0,"",#REF!)</f>
        <v>#REF!</v>
      </c>
      <c r="AQ2017" s="19" t="e">
        <f>IF(#REF!=0,"",#REF!)</f>
        <v>#REF!</v>
      </c>
      <c r="AR2017" s="19" t="e">
        <f>IF(#REF!=0,"",#REF!)</f>
        <v>#REF!</v>
      </c>
      <c r="AS2017" s="19" t="e">
        <f>#REF!</f>
        <v>#REF!</v>
      </c>
    </row>
    <row r="2018" spans="4:45" ht="19.5" thickTop="1" thickBot="1" x14ac:dyDescent="0.25">
      <c r="D2018" s="1" t="str">
        <f t="shared" si="567"/>
        <v/>
      </c>
      <c r="E2018" s="1" t="str">
        <f t="shared" si="568"/>
        <v/>
      </c>
      <c r="K2018" s="19" t="str">
        <f t="shared" si="572"/>
        <v/>
      </c>
      <c r="L2018" s="19">
        <f t="shared" si="582"/>
        <v>10000</v>
      </c>
      <c r="M2018" s="22" t="str">
        <f>TRIM(Data!$N2015)</f>
        <v>Lotus [Gauntlettii]</v>
      </c>
      <c r="N2018" s="22" t="str">
        <f>TRIM(Data!$A2015)</f>
        <v>Lotus [Gauntlettii] (Sode-gakushi, Gauntletti)</v>
      </c>
      <c r="O2018" s="23">
        <f>IF(Data!$B2015=0,"",Data!$B2015)</f>
        <v>1909</v>
      </c>
      <c r="P2018" s="19" t="str">
        <f>IF(Data!$C2015=0,"",Data!$C2015)</f>
        <v>1</v>
      </c>
      <c r="Q2018" s="23" t="str">
        <f>IF($M2018="","",Data!$E2015)</f>
        <v>VL</v>
      </c>
      <c r="R2018" s="23" t="str">
        <f t="shared" si="573"/>
        <v>VL</v>
      </c>
      <c r="S2018" s="23" t="str">
        <f t="shared" si="574"/>
        <v>VL</v>
      </c>
      <c r="T2018" s="19" t="str">
        <f>IF(Data!$F2015=0,"",Data!$F2015)</f>
        <v>WHITE</v>
      </c>
      <c r="U2018" s="19" t="str">
        <f>IF(Data!$G2015=0,"",Data!$G2015)</f>
        <v/>
      </c>
      <c r="V2018" s="19" t="str">
        <f>IF(Data!$D2015=0,"",Data!$D2015)</f>
        <v/>
      </c>
      <c r="W2018" s="19" t="str">
        <f>Data!$H2015</f>
        <v>Japonica</v>
      </c>
      <c r="Y2018" s="41" t="e">
        <f t="shared" si="569"/>
        <v>#REF!</v>
      </c>
      <c r="Z2018" s="8">
        <f t="shared" si="575"/>
        <v>10000</v>
      </c>
      <c r="AA2018" s="8" t="str">
        <f t="shared" si="576"/>
        <v>Lotus [Gauntlettii]</v>
      </c>
      <c r="AB2018" s="8" t="str">
        <f t="shared" si="577"/>
        <v>VL</v>
      </c>
      <c r="AC2018" s="8" t="str">
        <f t="shared" si="578"/>
        <v>WHITE</v>
      </c>
      <c r="AD2018" s="8" t="str">
        <f t="shared" si="583"/>
        <v/>
      </c>
      <c r="AE2018" s="8" t="str">
        <f t="shared" si="579"/>
        <v/>
      </c>
      <c r="AF2018" s="5">
        <f t="shared" si="580"/>
        <v>1909</v>
      </c>
      <c r="AG2018" s="46">
        <v>2015</v>
      </c>
      <c r="AH2018" s="47" t="str">
        <f t="shared" si="570"/>
        <v/>
      </c>
      <c r="AI2018" s="48" t="str">
        <f t="shared" si="571"/>
        <v/>
      </c>
      <c r="AK2018" s="22" t="e">
        <f>TRIM(#REF!)</f>
        <v>#REF!</v>
      </c>
      <c r="AL2018" s="23" t="e">
        <f>IF(#REF!=0,"",#REF!)</f>
        <v>#REF!</v>
      </c>
      <c r="AM2018" s="19" t="e">
        <f>IF(#REF!=0,"",#REF!)</f>
        <v>#REF!</v>
      </c>
      <c r="AN2018" s="23" t="e">
        <f>IF($AK2018="","",#REF!)</f>
        <v>#REF!</v>
      </c>
      <c r="AO2018" s="23" t="e">
        <f t="shared" si="581"/>
        <v>#REF!</v>
      </c>
      <c r="AP2018" s="19" t="e">
        <f>IF(#REF!=0,"",#REF!)</f>
        <v>#REF!</v>
      </c>
      <c r="AQ2018" s="19" t="e">
        <f>IF(#REF!=0,"",#REF!)</f>
        <v>#REF!</v>
      </c>
      <c r="AR2018" s="19" t="e">
        <f>IF(#REF!=0,"",#REF!)</f>
        <v>#REF!</v>
      </c>
      <c r="AS2018" s="19" t="e">
        <f>#REF!</f>
        <v>#REF!</v>
      </c>
    </row>
    <row r="2019" spans="4:45" ht="19.5" thickTop="1" thickBot="1" x14ac:dyDescent="0.25">
      <c r="D2019" s="1" t="str">
        <f t="shared" si="567"/>
        <v/>
      </c>
      <c r="E2019" s="1" t="str">
        <f t="shared" si="568"/>
        <v/>
      </c>
      <c r="K2019" s="19" t="str">
        <f t="shared" si="572"/>
        <v/>
      </c>
      <c r="L2019" s="19">
        <f t="shared" si="582"/>
        <v>10000</v>
      </c>
      <c r="M2019" s="22" t="str">
        <f>TRIM(Data!$N2016)</f>
        <v>Lou Akin</v>
      </c>
      <c r="N2019" s="22" t="str">
        <f>TRIM(Data!$A2016)</f>
        <v>Lou Akin</v>
      </c>
      <c r="O2019" s="23">
        <f>IF(Data!$B2016=0,"",Data!$B2016)</f>
        <v>1993</v>
      </c>
      <c r="P2019" s="19" t="str">
        <f>IF(Data!$C2016=0,"",Data!$C2016)</f>
        <v/>
      </c>
      <c r="Q2019" s="23" t="str">
        <f>IF($M2019="","",Data!$E2016)</f>
        <v>M</v>
      </c>
      <c r="R2019" s="23" t="str">
        <f t="shared" si="573"/>
        <v>M</v>
      </c>
      <c r="S2019" s="23" t="str">
        <f t="shared" si="574"/>
        <v>M</v>
      </c>
      <c r="T2019" s="19" t="str">
        <f>IF(Data!$F2016=0,"",Data!$F2016)</f>
        <v/>
      </c>
      <c r="U2019" s="19" t="str">
        <f>IF(Data!$G2016=0,"",Data!$G2016)</f>
        <v/>
      </c>
      <c r="V2019" s="19" t="str">
        <f>IF(Data!$D2016=0,"",Data!$D2016)</f>
        <v/>
      </c>
      <c r="W2019" s="19" t="str">
        <f>Data!$H2016</f>
        <v>Japonica</v>
      </c>
      <c r="Y2019" s="41" t="e">
        <f t="shared" si="569"/>
        <v>#REF!</v>
      </c>
      <c r="Z2019" s="8">
        <f t="shared" si="575"/>
        <v>10000</v>
      </c>
      <c r="AA2019" s="8" t="str">
        <f t="shared" si="576"/>
        <v>Lou Akin</v>
      </c>
      <c r="AB2019" s="8" t="str">
        <f t="shared" si="577"/>
        <v>M</v>
      </c>
      <c r="AC2019" s="8" t="str">
        <f t="shared" si="578"/>
        <v/>
      </c>
      <c r="AD2019" s="8" t="str">
        <f t="shared" si="583"/>
        <v/>
      </c>
      <c r="AE2019" s="8" t="str">
        <f t="shared" si="579"/>
        <v/>
      </c>
      <c r="AF2019" s="5">
        <f t="shared" si="580"/>
        <v>1993</v>
      </c>
      <c r="AG2019" s="46">
        <v>2016</v>
      </c>
      <c r="AH2019" s="47" t="str">
        <f t="shared" si="570"/>
        <v/>
      </c>
      <c r="AI2019" s="48" t="str">
        <f t="shared" si="571"/>
        <v/>
      </c>
      <c r="AK2019" s="22" t="e">
        <f>TRIM(#REF!)</f>
        <v>#REF!</v>
      </c>
      <c r="AL2019" s="23" t="e">
        <f>IF(#REF!=0,"",#REF!)</f>
        <v>#REF!</v>
      </c>
      <c r="AM2019" s="19" t="e">
        <f>IF(#REF!=0,"",#REF!)</f>
        <v>#REF!</v>
      </c>
      <c r="AN2019" s="23" t="e">
        <f>IF($AK2019="","",#REF!)</f>
        <v>#REF!</v>
      </c>
      <c r="AO2019" s="23" t="e">
        <f t="shared" si="581"/>
        <v>#REF!</v>
      </c>
      <c r="AP2019" s="19" t="e">
        <f>IF(#REF!=0,"",#REF!)</f>
        <v>#REF!</v>
      </c>
      <c r="AQ2019" s="19" t="e">
        <f>IF(#REF!=0,"",#REF!)</f>
        <v>#REF!</v>
      </c>
      <c r="AR2019" s="19" t="e">
        <f>IF(#REF!=0,"",#REF!)</f>
        <v>#REF!</v>
      </c>
      <c r="AS2019" s="19" t="e">
        <f>#REF!</f>
        <v>#REF!</v>
      </c>
    </row>
    <row r="2020" spans="4:45" ht="19.5" thickTop="1" thickBot="1" x14ac:dyDescent="0.25">
      <c r="D2020" s="1" t="str">
        <f t="shared" si="567"/>
        <v/>
      </c>
      <c r="E2020" s="1" t="str">
        <f t="shared" si="568"/>
        <v/>
      </c>
      <c r="K2020" s="19" t="str">
        <f t="shared" si="572"/>
        <v/>
      </c>
      <c r="L2020" s="19">
        <f t="shared" si="582"/>
        <v>10000</v>
      </c>
      <c r="M2020" s="22" t="str">
        <f>TRIM(Data!$N2017)</f>
        <v>Lou Powers</v>
      </c>
      <c r="N2020" s="22" t="str">
        <f>TRIM(Data!$A2017)</f>
        <v>Lou Powers</v>
      </c>
      <c r="O2020" s="23">
        <f>IF(Data!$B2017=0,"",Data!$B2017)</f>
        <v>2006</v>
      </c>
      <c r="P2020" s="19" t="str">
        <f>IF(Data!$C2017=0,"",Data!$C2017)</f>
        <v>1</v>
      </c>
      <c r="Q2020" s="23" t="str">
        <f>IF($M2020="","",Data!$E2017)</f>
        <v>L</v>
      </c>
      <c r="R2020" s="23" t="str">
        <f t="shared" si="573"/>
        <v>L</v>
      </c>
      <c r="S2020" s="23" t="str">
        <f t="shared" si="574"/>
        <v>L</v>
      </c>
      <c r="T2020" s="19" t="str">
        <f>IF(Data!$F2017=0,"",Data!$F2017)</f>
        <v/>
      </c>
      <c r="U2020" s="19" t="str">
        <f>IF(Data!$G2017=0,"",Data!$G2017)</f>
        <v/>
      </c>
      <c r="V2020" s="19" t="str">
        <f>IF(Data!$D2017=0,"",Data!$D2017)</f>
        <v/>
      </c>
      <c r="W2020" s="19" t="str">
        <f>Data!$H2017</f>
        <v>Japonica</v>
      </c>
      <c r="Y2020" s="41" t="e">
        <f t="shared" si="569"/>
        <v>#REF!</v>
      </c>
      <c r="Z2020" s="8">
        <f t="shared" si="575"/>
        <v>10000</v>
      </c>
      <c r="AA2020" s="8" t="str">
        <f t="shared" si="576"/>
        <v>Lou Powers</v>
      </c>
      <c r="AB2020" s="8" t="str">
        <f t="shared" si="577"/>
        <v>L</v>
      </c>
      <c r="AC2020" s="8" t="str">
        <f t="shared" si="578"/>
        <v/>
      </c>
      <c r="AD2020" s="8" t="str">
        <f t="shared" si="583"/>
        <v/>
      </c>
      <c r="AE2020" s="8" t="str">
        <f t="shared" si="579"/>
        <v/>
      </c>
      <c r="AF2020" s="5">
        <f t="shared" si="580"/>
        <v>2006</v>
      </c>
      <c r="AG2020" s="46">
        <v>2017</v>
      </c>
      <c r="AH2020" s="47" t="str">
        <f t="shared" si="570"/>
        <v/>
      </c>
      <c r="AI2020" s="48" t="str">
        <f t="shared" si="571"/>
        <v/>
      </c>
      <c r="AK2020" s="22" t="e">
        <f>TRIM(#REF!)</f>
        <v>#REF!</v>
      </c>
      <c r="AL2020" s="23" t="e">
        <f>IF(#REF!=0,"",#REF!)</f>
        <v>#REF!</v>
      </c>
      <c r="AM2020" s="19" t="e">
        <f>IF(#REF!=0,"",#REF!)</f>
        <v>#REF!</v>
      </c>
      <c r="AN2020" s="23" t="e">
        <f>IF($AK2020="","",#REF!)</f>
        <v>#REF!</v>
      </c>
      <c r="AO2020" s="23" t="e">
        <f t="shared" si="581"/>
        <v>#REF!</v>
      </c>
      <c r="AP2020" s="19" t="e">
        <f>IF(#REF!=0,"",#REF!)</f>
        <v>#REF!</v>
      </c>
      <c r="AQ2020" s="19" t="e">
        <f>IF(#REF!=0,"",#REF!)</f>
        <v>#REF!</v>
      </c>
      <c r="AR2020" s="19" t="e">
        <f>IF(#REF!=0,"",#REF!)</f>
        <v>#REF!</v>
      </c>
      <c r="AS2020" s="19" t="e">
        <f>#REF!</f>
        <v>#REF!</v>
      </c>
    </row>
    <row r="2021" spans="4:45" ht="19.5" thickTop="1" thickBot="1" x14ac:dyDescent="0.25">
      <c r="D2021" s="1" t="str">
        <f t="shared" si="567"/>
        <v/>
      </c>
      <c r="E2021" s="1" t="str">
        <f t="shared" si="568"/>
        <v/>
      </c>
      <c r="K2021" s="19" t="str">
        <f t="shared" si="572"/>
        <v/>
      </c>
      <c r="L2021" s="19">
        <f t="shared" si="582"/>
        <v>10000</v>
      </c>
      <c r="M2021" s="22" t="str">
        <f>TRIM(Data!$N2018)</f>
        <v>Louise Fitzgerald</v>
      </c>
      <c r="N2021" s="22" t="str">
        <f>TRIM(Data!$A2018)</f>
        <v>Louise Fitzgerald</v>
      </c>
      <c r="O2021" s="23">
        <f>IF(Data!$B2018=0,"",Data!$B2018)</f>
        <v>2007</v>
      </c>
      <c r="P2021" s="19" t="str">
        <f>IF(Data!$C2018=0,"",Data!$C2018)</f>
        <v>1</v>
      </c>
      <c r="Q2021" s="23" t="str">
        <f>IF($M2021="","",Data!$E2018)</f>
        <v>L-VL</v>
      </c>
      <c r="R2021" s="23" t="str">
        <f t="shared" si="573"/>
        <v>L</v>
      </c>
      <c r="S2021" s="23" t="str">
        <f t="shared" si="574"/>
        <v>L</v>
      </c>
      <c r="T2021" s="19" t="str">
        <f>IF(Data!$F2018=0,"",Data!$F2018)</f>
        <v/>
      </c>
      <c r="U2021" s="19" t="str">
        <f>IF(Data!$G2018=0,"",Data!$G2018)</f>
        <v/>
      </c>
      <c r="V2021" s="19" t="str">
        <f>IF(Data!$D2018=0,"",Data!$D2018)</f>
        <v/>
      </c>
      <c r="W2021" s="19" t="str">
        <f>Data!$H2018</f>
        <v>Japonica</v>
      </c>
      <c r="Y2021" s="41" t="e">
        <f t="shared" si="569"/>
        <v>#REF!</v>
      </c>
      <c r="Z2021" s="8">
        <f t="shared" si="575"/>
        <v>10000</v>
      </c>
      <c r="AA2021" s="8" t="str">
        <f t="shared" si="576"/>
        <v>Louise Fitzgerald</v>
      </c>
      <c r="AB2021" s="8" t="str">
        <f t="shared" si="577"/>
        <v>L</v>
      </c>
      <c r="AC2021" s="8" t="str">
        <f t="shared" si="578"/>
        <v/>
      </c>
      <c r="AD2021" s="8" t="str">
        <f t="shared" si="583"/>
        <v/>
      </c>
      <c r="AE2021" s="8" t="str">
        <f t="shared" si="579"/>
        <v/>
      </c>
      <c r="AF2021" s="5">
        <f t="shared" si="580"/>
        <v>2007</v>
      </c>
      <c r="AG2021" s="46">
        <v>2018</v>
      </c>
      <c r="AH2021" s="47" t="str">
        <f t="shared" si="570"/>
        <v/>
      </c>
      <c r="AI2021" s="48" t="str">
        <f t="shared" si="571"/>
        <v/>
      </c>
      <c r="AK2021" s="22" t="e">
        <f>TRIM(#REF!)</f>
        <v>#REF!</v>
      </c>
      <c r="AL2021" s="23" t="e">
        <f>IF(#REF!=0,"",#REF!)</f>
        <v>#REF!</v>
      </c>
      <c r="AM2021" s="19" t="e">
        <f>IF(#REF!=0,"",#REF!)</f>
        <v>#REF!</v>
      </c>
      <c r="AN2021" s="23" t="e">
        <f>IF($AK2021="","",#REF!)</f>
        <v>#REF!</v>
      </c>
      <c r="AO2021" s="23" t="e">
        <f t="shared" si="581"/>
        <v>#REF!</v>
      </c>
      <c r="AP2021" s="19" t="e">
        <f>IF(#REF!=0,"",#REF!)</f>
        <v>#REF!</v>
      </c>
      <c r="AQ2021" s="19" t="e">
        <f>IF(#REF!=0,"",#REF!)</f>
        <v>#REF!</v>
      </c>
      <c r="AR2021" s="19" t="e">
        <f>IF(#REF!=0,"",#REF!)</f>
        <v>#REF!</v>
      </c>
      <c r="AS2021" s="19" t="e">
        <f>#REF!</f>
        <v>#REF!</v>
      </c>
    </row>
    <row r="2022" spans="4:45" ht="19.5" thickTop="1" thickBot="1" x14ac:dyDescent="0.25">
      <c r="D2022" s="1" t="str">
        <f t="shared" si="567"/>
        <v/>
      </c>
      <c r="E2022" s="1" t="str">
        <f t="shared" si="568"/>
        <v/>
      </c>
      <c r="K2022" s="19" t="str">
        <f t="shared" si="572"/>
        <v/>
      </c>
      <c r="L2022" s="19">
        <f t="shared" si="582"/>
        <v>10000</v>
      </c>
      <c r="M2022" s="22" t="str">
        <f>TRIM(Data!$N2019)</f>
        <v>Louise Gerbing</v>
      </c>
      <c r="N2022" s="22" t="str">
        <f>TRIM(Data!$A2019)</f>
        <v>Louise Gerbing (R)</v>
      </c>
      <c r="O2022" s="23">
        <f>IF(Data!$B2019=0,"",Data!$B2019)</f>
        <v>1994</v>
      </c>
      <c r="P2022" s="19" t="str">
        <f>IF(Data!$C2019=0,"",Data!$C2019)</f>
        <v/>
      </c>
      <c r="Q2022" s="23" t="str">
        <f>IF($M2022="","",Data!$E2019)</f>
        <v>VL</v>
      </c>
      <c r="R2022" s="23" t="str">
        <f t="shared" si="573"/>
        <v>VL</v>
      </c>
      <c r="S2022" s="23" t="str">
        <f t="shared" si="574"/>
        <v>VL</v>
      </c>
      <c r="T2022" s="19" t="str">
        <f>IF(Data!$F2019=0,"",Data!$F2019)</f>
        <v/>
      </c>
      <c r="U2022" s="19" t="str">
        <f>IF(Data!$G2019=0,"",Data!$G2019)</f>
        <v/>
      </c>
      <c r="V2022" s="19" t="str">
        <f>IF(Data!$D2019=0,"",Data!$D2019)</f>
        <v/>
      </c>
      <c r="W2022" s="19" t="str">
        <f>Data!$H2019</f>
        <v>Reticulata</v>
      </c>
      <c r="Y2022" s="41" t="e">
        <f t="shared" si="569"/>
        <v>#REF!</v>
      </c>
      <c r="Z2022" s="8">
        <f t="shared" si="575"/>
        <v>10000</v>
      </c>
      <c r="AA2022" s="8" t="str">
        <f t="shared" si="576"/>
        <v>Louise Gerbing</v>
      </c>
      <c r="AB2022" s="8" t="str">
        <f t="shared" si="577"/>
        <v>VL</v>
      </c>
      <c r="AC2022" s="8" t="str">
        <f t="shared" si="578"/>
        <v/>
      </c>
      <c r="AD2022" s="8" t="str">
        <f t="shared" si="583"/>
        <v/>
      </c>
      <c r="AE2022" s="8" t="str">
        <f t="shared" si="579"/>
        <v/>
      </c>
      <c r="AF2022" s="5">
        <f t="shared" si="580"/>
        <v>1994</v>
      </c>
      <c r="AG2022" s="46">
        <v>2019</v>
      </c>
      <c r="AH2022" s="47" t="str">
        <f t="shared" si="570"/>
        <v/>
      </c>
      <c r="AI2022" s="48" t="str">
        <f t="shared" si="571"/>
        <v/>
      </c>
      <c r="AK2022" s="22" t="e">
        <f>TRIM(#REF!)</f>
        <v>#REF!</v>
      </c>
      <c r="AL2022" s="23" t="e">
        <f>IF(#REF!=0,"",#REF!)</f>
        <v>#REF!</v>
      </c>
      <c r="AM2022" s="19" t="e">
        <f>IF(#REF!=0,"",#REF!)</f>
        <v>#REF!</v>
      </c>
      <c r="AN2022" s="23" t="e">
        <f>IF($AK2022="","",#REF!)</f>
        <v>#REF!</v>
      </c>
      <c r="AO2022" s="23" t="e">
        <f t="shared" si="581"/>
        <v>#REF!</v>
      </c>
      <c r="AP2022" s="19" t="e">
        <f>IF(#REF!=0,"",#REF!)</f>
        <v>#REF!</v>
      </c>
      <c r="AQ2022" s="19" t="e">
        <f>IF(#REF!=0,"",#REF!)</f>
        <v>#REF!</v>
      </c>
      <c r="AR2022" s="19" t="e">
        <f>IF(#REF!=0,"",#REF!)</f>
        <v>#REF!</v>
      </c>
      <c r="AS2022" s="19" t="e">
        <f>#REF!</f>
        <v>#REF!</v>
      </c>
    </row>
    <row r="2023" spans="4:45" ht="19.5" thickTop="1" thickBot="1" x14ac:dyDescent="0.25">
      <c r="D2023" s="1" t="str">
        <f t="shared" si="567"/>
        <v/>
      </c>
      <c r="E2023" s="1" t="str">
        <f t="shared" si="568"/>
        <v/>
      </c>
      <c r="K2023" s="19" t="str">
        <f t="shared" si="572"/>
        <v/>
      </c>
      <c r="L2023" s="19">
        <f t="shared" si="582"/>
        <v>10000</v>
      </c>
      <c r="M2023" s="22" t="str">
        <f>TRIM(Data!$N2020)</f>
        <v>Louise Hairston</v>
      </c>
      <c r="N2023" s="22" t="str">
        <f>TRIM(Data!$A2020)</f>
        <v>Louise Hairston</v>
      </c>
      <c r="O2023" s="23">
        <f>IF(Data!$B2020=0,"",Data!$B2020)</f>
        <v>1966</v>
      </c>
      <c r="P2023" s="19" t="str">
        <f>IF(Data!$C2020=0,"",Data!$C2020)</f>
        <v>1</v>
      </c>
      <c r="Q2023" s="23" t="str">
        <f>IF($M2023="","",Data!$E2020)</f>
        <v>L</v>
      </c>
      <c r="R2023" s="23" t="str">
        <f t="shared" si="573"/>
        <v>L</v>
      </c>
      <c r="S2023" s="23" t="str">
        <f t="shared" si="574"/>
        <v>L</v>
      </c>
      <c r="T2023" s="19" t="str">
        <f>IF(Data!$F2020=0,"",Data!$F2020)</f>
        <v/>
      </c>
      <c r="U2023" s="19" t="str">
        <f>IF(Data!$G2020=0,"",Data!$G2020)</f>
        <v/>
      </c>
      <c r="V2023" s="19" t="str">
        <f>IF(Data!$D2020=0,"",Data!$D2020)</f>
        <v/>
      </c>
      <c r="W2023" s="19" t="str">
        <f>Data!$H2020</f>
        <v>Japonica</v>
      </c>
      <c r="Y2023" s="41" t="e">
        <f t="shared" si="569"/>
        <v>#REF!</v>
      </c>
      <c r="Z2023" s="8">
        <f t="shared" si="575"/>
        <v>10000</v>
      </c>
      <c r="AA2023" s="8" t="str">
        <f t="shared" si="576"/>
        <v>Louise Hairston</v>
      </c>
      <c r="AB2023" s="8" t="str">
        <f t="shared" si="577"/>
        <v>L</v>
      </c>
      <c r="AC2023" s="8" t="str">
        <f t="shared" si="578"/>
        <v/>
      </c>
      <c r="AD2023" s="8" t="str">
        <f t="shared" si="583"/>
        <v/>
      </c>
      <c r="AE2023" s="8" t="str">
        <f t="shared" si="579"/>
        <v/>
      </c>
      <c r="AF2023" s="5">
        <f t="shared" si="580"/>
        <v>1966</v>
      </c>
      <c r="AG2023" s="46">
        <v>2020</v>
      </c>
      <c r="AH2023" s="47" t="str">
        <f t="shared" si="570"/>
        <v/>
      </c>
      <c r="AI2023" s="48" t="str">
        <f t="shared" si="571"/>
        <v/>
      </c>
      <c r="AK2023" s="22" t="e">
        <f>TRIM(#REF!)</f>
        <v>#REF!</v>
      </c>
      <c r="AL2023" s="23" t="e">
        <f>IF(#REF!=0,"",#REF!)</f>
        <v>#REF!</v>
      </c>
      <c r="AM2023" s="19" t="e">
        <f>IF(#REF!=0,"",#REF!)</f>
        <v>#REF!</v>
      </c>
      <c r="AN2023" s="23" t="e">
        <f>IF($AK2023="","",#REF!)</f>
        <v>#REF!</v>
      </c>
      <c r="AO2023" s="23" t="e">
        <f t="shared" si="581"/>
        <v>#REF!</v>
      </c>
      <c r="AP2023" s="19" t="e">
        <f>IF(#REF!=0,"",#REF!)</f>
        <v>#REF!</v>
      </c>
      <c r="AQ2023" s="19" t="e">
        <f>IF(#REF!=0,"",#REF!)</f>
        <v>#REF!</v>
      </c>
      <c r="AR2023" s="19" t="e">
        <f>IF(#REF!=0,"",#REF!)</f>
        <v>#REF!</v>
      </c>
      <c r="AS2023" s="19" t="e">
        <f>#REF!</f>
        <v>#REF!</v>
      </c>
    </row>
    <row r="2024" spans="4:45" ht="19.5" thickTop="1" thickBot="1" x14ac:dyDescent="0.25">
      <c r="D2024" s="1" t="str">
        <f t="shared" ref="D2024:D2087" si="584">IF(ISERROR(VLOOKUP(A2024,$K$4:$M$2950,3,FALSE)),"",VLOOKUP(A2024,$K$4:$N$2950,4,FALSE))</f>
        <v/>
      </c>
      <c r="E2024" s="1" t="str">
        <f t="shared" ref="E2024:E2087" si="585">IF(ISERROR(VLOOKUP(A2024,$K$4:$M$2950,3,FALSE)),"",IF(VLOOKUP(A2024,$K$4:$T$2950,6,FALSE)=0,"",VLOOKUP(A2024,$K$4:$T$2950,6,FALSE)))</f>
        <v/>
      </c>
      <c r="K2024" s="19" t="str">
        <f t="shared" si="572"/>
        <v/>
      </c>
      <c r="L2024" s="19">
        <f t="shared" si="582"/>
        <v>10000</v>
      </c>
      <c r="M2024" s="22" t="str">
        <f>TRIM(Data!$N2021)</f>
        <v>Louise Somervell</v>
      </c>
      <c r="N2024" s="22" t="str">
        <f>TRIM(Data!$A2021)</f>
        <v>Louise Somervell</v>
      </c>
      <c r="O2024" s="23">
        <f>IF(Data!$B2021=0,"",Data!$B2021)</f>
        <v>1973</v>
      </c>
      <c r="P2024" s="19" t="str">
        <f>IF(Data!$C2021=0,"",Data!$C2021)</f>
        <v/>
      </c>
      <c r="Q2024" s="23" t="str">
        <f>IF($M2024="","",Data!$E2021)</f>
        <v>M</v>
      </c>
      <c r="R2024" s="23" t="str">
        <f t="shared" si="573"/>
        <v>M</v>
      </c>
      <c r="S2024" s="23" t="str">
        <f t="shared" si="574"/>
        <v>M</v>
      </c>
      <c r="T2024" s="19" t="str">
        <f>IF(Data!$F2021=0,"",Data!$F2021)</f>
        <v/>
      </c>
      <c r="U2024" s="19" t="str">
        <f>IF(Data!$G2021=0,"",Data!$G2021)</f>
        <v/>
      </c>
      <c r="V2024" s="19" t="str">
        <f>IF(Data!$D2021=0,"",Data!$D2021)</f>
        <v/>
      </c>
      <c r="W2024" s="19" t="str">
        <f>Data!$H2021</f>
        <v>Japonica</v>
      </c>
      <c r="Y2024" s="41" t="e">
        <f t="shared" si="569"/>
        <v>#REF!</v>
      </c>
      <c r="Z2024" s="8">
        <f t="shared" si="575"/>
        <v>10000</v>
      </c>
      <c r="AA2024" s="8" t="str">
        <f t="shared" si="576"/>
        <v>Louise Somervell</v>
      </c>
      <c r="AB2024" s="8" t="str">
        <f t="shared" si="577"/>
        <v>M</v>
      </c>
      <c r="AC2024" s="8" t="str">
        <f t="shared" si="578"/>
        <v/>
      </c>
      <c r="AD2024" s="8" t="str">
        <f t="shared" si="583"/>
        <v/>
      </c>
      <c r="AE2024" s="8" t="str">
        <f t="shared" si="579"/>
        <v/>
      </c>
      <c r="AF2024" s="5">
        <f t="shared" si="580"/>
        <v>1973</v>
      </c>
      <c r="AG2024" s="46">
        <v>2021</v>
      </c>
      <c r="AH2024" s="47" t="str">
        <f t="shared" si="570"/>
        <v/>
      </c>
      <c r="AI2024" s="48" t="str">
        <f t="shared" si="571"/>
        <v/>
      </c>
      <c r="AK2024" s="22" t="e">
        <f>TRIM(#REF!)</f>
        <v>#REF!</v>
      </c>
      <c r="AL2024" s="23" t="e">
        <f>IF(#REF!=0,"",#REF!)</f>
        <v>#REF!</v>
      </c>
      <c r="AM2024" s="19" t="e">
        <f>IF(#REF!=0,"",#REF!)</f>
        <v>#REF!</v>
      </c>
      <c r="AN2024" s="23" t="e">
        <f>IF($AK2024="","",#REF!)</f>
        <v>#REF!</v>
      </c>
      <c r="AO2024" s="23" t="e">
        <f t="shared" si="581"/>
        <v>#REF!</v>
      </c>
      <c r="AP2024" s="19" t="e">
        <f>IF(#REF!=0,"",#REF!)</f>
        <v>#REF!</v>
      </c>
      <c r="AQ2024" s="19" t="e">
        <f>IF(#REF!=0,"",#REF!)</f>
        <v>#REF!</v>
      </c>
      <c r="AR2024" s="19" t="e">
        <f>IF(#REF!=0,"",#REF!)</f>
        <v>#REF!</v>
      </c>
      <c r="AS2024" s="19" t="e">
        <f>#REF!</f>
        <v>#REF!</v>
      </c>
    </row>
    <row r="2025" spans="4:45" ht="19.5" thickTop="1" thickBot="1" x14ac:dyDescent="0.25">
      <c r="D2025" s="1" t="str">
        <f t="shared" si="584"/>
        <v/>
      </c>
      <c r="E2025" s="1" t="str">
        <f t="shared" si="585"/>
        <v/>
      </c>
      <c r="K2025" s="19" t="str">
        <f t="shared" si="572"/>
        <v/>
      </c>
      <c r="L2025" s="19">
        <f t="shared" si="582"/>
        <v>10000</v>
      </c>
      <c r="M2025" s="22" t="str">
        <f>TRIM(Data!$N2022)</f>
        <v>Louise Van Dusen</v>
      </c>
      <c r="N2025" s="22" t="str">
        <f>TRIM(Data!$A2022)</f>
        <v>Louise Van Dusen</v>
      </c>
      <c r="O2025" s="23">
        <f>IF(Data!$B2022=0,"",Data!$B2022)</f>
        <v>2008</v>
      </c>
      <c r="P2025" s="19" t="str">
        <f>IF(Data!$C2022=0,"",Data!$C2022)</f>
        <v>1</v>
      </c>
      <c r="Q2025" s="23" t="str">
        <f>IF($M2025="","",Data!$E2022)</f>
        <v>M</v>
      </c>
      <c r="R2025" s="23" t="str">
        <f t="shared" si="573"/>
        <v>M</v>
      </c>
      <c r="S2025" s="23" t="str">
        <f t="shared" si="574"/>
        <v>M</v>
      </c>
      <c r="T2025" s="19" t="str">
        <f>IF(Data!$F2022=0,"",Data!$F2022)</f>
        <v/>
      </c>
      <c r="U2025" s="19" t="str">
        <f>IF(Data!$G2022=0,"",Data!$G2022)</f>
        <v/>
      </c>
      <c r="V2025" s="19" t="str">
        <f>IF(Data!$D2022=0,"",Data!$D2022)</f>
        <v/>
      </c>
      <c r="W2025" s="19" t="str">
        <f>Data!$H2022</f>
        <v>Japonica</v>
      </c>
      <c r="Y2025" s="41" t="e">
        <f t="shared" si="569"/>
        <v>#REF!</v>
      </c>
      <c r="Z2025" s="8">
        <f t="shared" si="575"/>
        <v>10000</v>
      </c>
      <c r="AA2025" s="8" t="str">
        <f t="shared" si="576"/>
        <v>Louise Van Dusen</v>
      </c>
      <c r="AB2025" s="8" t="str">
        <f t="shared" si="577"/>
        <v>M</v>
      </c>
      <c r="AC2025" s="8" t="str">
        <f t="shared" si="578"/>
        <v/>
      </c>
      <c r="AD2025" s="8" t="str">
        <f t="shared" si="583"/>
        <v/>
      </c>
      <c r="AE2025" s="8" t="str">
        <f t="shared" si="579"/>
        <v/>
      </c>
      <c r="AF2025" s="5">
        <f t="shared" si="580"/>
        <v>2008</v>
      </c>
      <c r="AG2025" s="46">
        <v>2022</v>
      </c>
      <c r="AH2025" s="47" t="str">
        <f t="shared" si="570"/>
        <v/>
      </c>
      <c r="AI2025" s="48" t="str">
        <f t="shared" si="571"/>
        <v/>
      </c>
      <c r="AK2025" s="22" t="e">
        <f>TRIM(#REF!)</f>
        <v>#REF!</v>
      </c>
      <c r="AL2025" s="23" t="e">
        <f>IF(#REF!=0,"",#REF!)</f>
        <v>#REF!</v>
      </c>
      <c r="AM2025" s="19" t="e">
        <f>IF(#REF!=0,"",#REF!)</f>
        <v>#REF!</v>
      </c>
      <c r="AN2025" s="23" t="e">
        <f>IF($AK2025="","",#REF!)</f>
        <v>#REF!</v>
      </c>
      <c r="AO2025" s="23" t="e">
        <f t="shared" si="581"/>
        <v>#REF!</v>
      </c>
      <c r="AP2025" s="19" t="e">
        <f>IF(#REF!=0,"",#REF!)</f>
        <v>#REF!</v>
      </c>
      <c r="AQ2025" s="19" t="e">
        <f>IF(#REF!=0,"",#REF!)</f>
        <v>#REF!</v>
      </c>
      <c r="AR2025" s="19" t="e">
        <f>IF(#REF!=0,"",#REF!)</f>
        <v>#REF!</v>
      </c>
      <c r="AS2025" s="19" t="e">
        <f>#REF!</f>
        <v>#REF!</v>
      </c>
    </row>
    <row r="2026" spans="4:45" ht="19.5" thickTop="1" thickBot="1" x14ac:dyDescent="0.25">
      <c r="D2026" s="1" t="str">
        <f t="shared" si="584"/>
        <v/>
      </c>
      <c r="E2026" s="1" t="str">
        <f t="shared" si="585"/>
        <v/>
      </c>
      <c r="K2026" s="19" t="str">
        <f t="shared" si="572"/>
        <v/>
      </c>
      <c r="L2026" s="19">
        <f t="shared" si="582"/>
        <v>10000</v>
      </c>
      <c r="M2026" s="22" t="str">
        <f>TRIM(Data!$N2023)</f>
        <v>Louisiana Purchase</v>
      </c>
      <c r="N2026" s="22" t="str">
        <f>TRIM(Data!$A2023)</f>
        <v>Louisiana Purchase</v>
      </c>
      <c r="O2026" s="23">
        <f>IF(Data!$B2023=0,"",Data!$B2023)</f>
        <v>1953</v>
      </c>
      <c r="P2026" s="19" t="str">
        <f>IF(Data!$C2023=0,"",Data!$C2023)</f>
        <v>1</v>
      </c>
      <c r="Q2026" s="23" t="str">
        <f>IF($M2026="","",Data!$E2023)</f>
        <v>M</v>
      </c>
      <c r="R2026" s="23" t="str">
        <f t="shared" si="573"/>
        <v>M</v>
      </c>
      <c r="S2026" s="23" t="str">
        <f t="shared" si="574"/>
        <v>M</v>
      </c>
      <c r="T2026" s="19" t="str">
        <f>IF(Data!$F2023=0,"",Data!$F2023)</f>
        <v/>
      </c>
      <c r="U2026" s="19" t="str">
        <f>IF(Data!$G2023=0,"",Data!$G2023)</f>
        <v/>
      </c>
      <c r="V2026" s="19" t="str">
        <f>IF(Data!$D2023=0,"",Data!$D2023)</f>
        <v/>
      </c>
      <c r="W2026" s="19" t="str">
        <f>Data!$H2023</f>
        <v>Japonica</v>
      </c>
      <c r="Y2026" s="41" t="e">
        <f t="shared" si="569"/>
        <v>#REF!</v>
      </c>
      <c r="Z2026" s="8">
        <f t="shared" si="575"/>
        <v>10000</v>
      </c>
      <c r="AA2026" s="8" t="str">
        <f t="shared" si="576"/>
        <v>Louisiana Purchase</v>
      </c>
      <c r="AB2026" s="8" t="str">
        <f t="shared" si="577"/>
        <v>M</v>
      </c>
      <c r="AC2026" s="8" t="str">
        <f t="shared" si="578"/>
        <v/>
      </c>
      <c r="AD2026" s="8" t="str">
        <f t="shared" si="583"/>
        <v/>
      </c>
      <c r="AE2026" s="8" t="str">
        <f t="shared" si="579"/>
        <v/>
      </c>
      <c r="AF2026" s="5">
        <f t="shared" si="580"/>
        <v>1953</v>
      </c>
      <c r="AG2026" s="46">
        <v>2023</v>
      </c>
      <c r="AH2026" s="47" t="str">
        <f t="shared" si="570"/>
        <v/>
      </c>
      <c r="AI2026" s="48" t="str">
        <f t="shared" si="571"/>
        <v/>
      </c>
      <c r="AK2026" s="22" t="e">
        <f>TRIM(#REF!)</f>
        <v>#REF!</v>
      </c>
      <c r="AL2026" s="23" t="e">
        <f>IF(#REF!=0,"",#REF!)</f>
        <v>#REF!</v>
      </c>
      <c r="AM2026" s="19" t="e">
        <f>IF(#REF!=0,"",#REF!)</f>
        <v>#REF!</v>
      </c>
      <c r="AN2026" s="23" t="e">
        <f>IF($AK2026="","",#REF!)</f>
        <v>#REF!</v>
      </c>
      <c r="AO2026" s="23" t="e">
        <f t="shared" si="581"/>
        <v>#REF!</v>
      </c>
      <c r="AP2026" s="19" t="e">
        <f>IF(#REF!=0,"",#REF!)</f>
        <v>#REF!</v>
      </c>
      <c r="AQ2026" s="19" t="e">
        <f>IF(#REF!=0,"",#REF!)</f>
        <v>#REF!</v>
      </c>
      <c r="AR2026" s="19" t="e">
        <f>IF(#REF!=0,"",#REF!)</f>
        <v>#REF!</v>
      </c>
      <c r="AS2026" s="19" t="e">
        <f>#REF!</f>
        <v>#REF!</v>
      </c>
    </row>
    <row r="2027" spans="4:45" ht="19.5" thickTop="1" thickBot="1" x14ac:dyDescent="0.25">
      <c r="D2027" s="1" t="str">
        <f t="shared" si="584"/>
        <v/>
      </c>
      <c r="E2027" s="1" t="str">
        <f t="shared" si="585"/>
        <v/>
      </c>
      <c r="K2027" s="19" t="str">
        <f t="shared" si="572"/>
        <v/>
      </c>
      <c r="L2027" s="19">
        <f t="shared" si="582"/>
        <v>10000</v>
      </c>
      <c r="M2027" s="22" t="str">
        <f>TRIM(Data!$N2024)</f>
        <v>Lovely Lady</v>
      </c>
      <c r="N2027" s="22" t="str">
        <f>TRIM(Data!$A2024)</f>
        <v>Lovely Lady (R)</v>
      </c>
      <c r="O2027" s="23">
        <f>IF(Data!$B2024=0,"",Data!$B2024)</f>
        <v>1981</v>
      </c>
      <c r="P2027" s="19" t="str">
        <f>IF(Data!$C2024=0,"",Data!$C2024)</f>
        <v>1</v>
      </c>
      <c r="Q2027" s="23" t="str">
        <f>IF($M2027="","",Data!$E2024)</f>
        <v>L</v>
      </c>
      <c r="R2027" s="23" t="str">
        <f t="shared" si="573"/>
        <v>L</v>
      </c>
      <c r="S2027" s="23" t="str">
        <f t="shared" si="574"/>
        <v>L</v>
      </c>
      <c r="T2027" s="19" t="str">
        <f>IF(Data!$F2024=0,"",Data!$F2024)</f>
        <v/>
      </c>
      <c r="U2027" s="19" t="str">
        <f>IF(Data!$G2024=0,"",Data!$G2024)</f>
        <v>FD</v>
      </c>
      <c r="V2027" s="19" t="str">
        <f>IF(Data!$D2024=0,"",Data!$D2024)</f>
        <v/>
      </c>
      <c r="W2027" s="19" t="str">
        <f>Data!$H2024</f>
        <v>Reticulata</v>
      </c>
      <c r="Y2027" s="41" t="e">
        <f t="shared" si="569"/>
        <v>#REF!</v>
      </c>
      <c r="Z2027" s="8">
        <f t="shared" si="575"/>
        <v>10000</v>
      </c>
      <c r="AA2027" s="8" t="str">
        <f t="shared" si="576"/>
        <v>Lovely Lady</v>
      </c>
      <c r="AB2027" s="8" t="str">
        <f t="shared" si="577"/>
        <v>L</v>
      </c>
      <c r="AC2027" s="8" t="str">
        <f t="shared" si="578"/>
        <v/>
      </c>
      <c r="AD2027" s="8" t="str">
        <f t="shared" si="583"/>
        <v>FD</v>
      </c>
      <c r="AE2027" s="8" t="str">
        <f t="shared" si="579"/>
        <v/>
      </c>
      <c r="AF2027" s="5">
        <f t="shared" si="580"/>
        <v>1981</v>
      </c>
      <c r="AG2027" s="46">
        <v>2024</v>
      </c>
      <c r="AH2027" s="47" t="str">
        <f t="shared" si="570"/>
        <v/>
      </c>
      <c r="AI2027" s="48" t="str">
        <f t="shared" si="571"/>
        <v/>
      </c>
      <c r="AK2027" s="22" t="e">
        <f>TRIM(#REF!)</f>
        <v>#REF!</v>
      </c>
      <c r="AL2027" s="23" t="e">
        <f>IF(#REF!=0,"",#REF!)</f>
        <v>#REF!</v>
      </c>
      <c r="AM2027" s="19" t="e">
        <f>IF(#REF!=0,"",#REF!)</f>
        <v>#REF!</v>
      </c>
      <c r="AN2027" s="23" t="e">
        <f>IF($AK2027="","",#REF!)</f>
        <v>#REF!</v>
      </c>
      <c r="AO2027" s="23" t="e">
        <f t="shared" si="581"/>
        <v>#REF!</v>
      </c>
      <c r="AP2027" s="19" t="e">
        <f>IF(#REF!=0,"",#REF!)</f>
        <v>#REF!</v>
      </c>
      <c r="AQ2027" s="19" t="e">
        <f>IF(#REF!=0,"",#REF!)</f>
        <v>#REF!</v>
      </c>
      <c r="AR2027" s="19" t="e">
        <f>IF(#REF!=0,"",#REF!)</f>
        <v>#REF!</v>
      </c>
      <c r="AS2027" s="19" t="e">
        <f>#REF!</f>
        <v>#REF!</v>
      </c>
    </row>
    <row r="2028" spans="4:45" ht="19.5" thickTop="1" thickBot="1" x14ac:dyDescent="0.25">
      <c r="D2028" s="1" t="str">
        <f t="shared" si="584"/>
        <v/>
      </c>
      <c r="E2028" s="1" t="str">
        <f t="shared" si="585"/>
        <v/>
      </c>
      <c r="K2028" s="19" t="str">
        <f t="shared" si="572"/>
        <v/>
      </c>
      <c r="L2028" s="19">
        <f t="shared" si="582"/>
        <v>10000</v>
      </c>
      <c r="M2028" s="22" t="str">
        <f>TRIM(Data!$N2025)</f>
        <v>Lover Boy</v>
      </c>
      <c r="N2028" s="22" t="str">
        <f>TRIM(Data!$A2025)</f>
        <v>Lover Boy</v>
      </c>
      <c r="O2028" s="23">
        <f>IF(Data!$B2025=0,"",Data!$B2025)</f>
        <v>1977</v>
      </c>
      <c r="P2028" s="19" t="str">
        <f>IF(Data!$C2025=0,"",Data!$C2025)</f>
        <v>1</v>
      </c>
      <c r="Q2028" s="23" t="str">
        <f>IF($M2028="","",Data!$E2025)</f>
        <v>VL</v>
      </c>
      <c r="R2028" s="23" t="str">
        <f t="shared" si="573"/>
        <v>VL</v>
      </c>
      <c r="S2028" s="23" t="str">
        <f t="shared" si="574"/>
        <v>VL</v>
      </c>
      <c r="T2028" s="19" t="str">
        <f>IF(Data!$F2025=0,"",Data!$F2025)</f>
        <v/>
      </c>
      <c r="U2028" s="19" t="str">
        <f>IF(Data!$G2025=0,"",Data!$G2025)</f>
        <v/>
      </c>
      <c r="V2028" s="19" t="str">
        <f>IF(Data!$D2025=0,"",Data!$D2025)</f>
        <v/>
      </c>
      <c r="W2028" s="19" t="str">
        <f>Data!$H2025</f>
        <v>Japonica</v>
      </c>
      <c r="Y2028" s="41" t="e">
        <f t="shared" si="569"/>
        <v>#REF!</v>
      </c>
      <c r="Z2028" s="8">
        <f t="shared" si="575"/>
        <v>10000</v>
      </c>
      <c r="AA2028" s="8" t="str">
        <f t="shared" si="576"/>
        <v>Lover Boy</v>
      </c>
      <c r="AB2028" s="8" t="str">
        <f t="shared" si="577"/>
        <v>VL</v>
      </c>
      <c r="AC2028" s="8" t="str">
        <f t="shared" si="578"/>
        <v/>
      </c>
      <c r="AD2028" s="8" t="str">
        <f t="shared" si="583"/>
        <v/>
      </c>
      <c r="AE2028" s="8" t="str">
        <f t="shared" si="579"/>
        <v/>
      </c>
      <c r="AF2028" s="5">
        <f t="shared" si="580"/>
        <v>1977</v>
      </c>
      <c r="AG2028" s="46">
        <v>2025</v>
      </c>
      <c r="AH2028" s="47" t="str">
        <f t="shared" si="570"/>
        <v/>
      </c>
      <c r="AI2028" s="48" t="str">
        <f t="shared" si="571"/>
        <v/>
      </c>
      <c r="AK2028" s="22" t="e">
        <f>TRIM(#REF!)</f>
        <v>#REF!</v>
      </c>
      <c r="AL2028" s="23" t="e">
        <f>IF(#REF!=0,"",#REF!)</f>
        <v>#REF!</v>
      </c>
      <c r="AM2028" s="19" t="e">
        <f>IF(#REF!=0,"",#REF!)</f>
        <v>#REF!</v>
      </c>
      <c r="AN2028" s="23" t="e">
        <f>IF($AK2028="","",#REF!)</f>
        <v>#REF!</v>
      </c>
      <c r="AO2028" s="23" t="e">
        <f t="shared" si="581"/>
        <v>#REF!</v>
      </c>
      <c r="AP2028" s="19" t="e">
        <f>IF(#REF!=0,"",#REF!)</f>
        <v>#REF!</v>
      </c>
      <c r="AQ2028" s="19" t="e">
        <f>IF(#REF!=0,"",#REF!)</f>
        <v>#REF!</v>
      </c>
      <c r="AR2028" s="19" t="e">
        <f>IF(#REF!=0,"",#REF!)</f>
        <v>#REF!</v>
      </c>
      <c r="AS2028" s="19" t="e">
        <f>#REF!</f>
        <v>#REF!</v>
      </c>
    </row>
    <row r="2029" spans="4:45" ht="19.5" thickTop="1" thickBot="1" x14ac:dyDescent="0.25">
      <c r="D2029" s="1" t="str">
        <f t="shared" si="584"/>
        <v/>
      </c>
      <c r="E2029" s="1" t="str">
        <f t="shared" si="585"/>
        <v/>
      </c>
      <c r="K2029" s="19" t="str">
        <f t="shared" si="572"/>
        <v/>
      </c>
      <c r="L2029" s="19">
        <f t="shared" si="582"/>
        <v>10000</v>
      </c>
      <c r="M2029" s="22" t="str">
        <f>TRIM(Data!$N2026)</f>
        <v>Lu Ann Crowley</v>
      </c>
      <c r="N2029" s="22" t="str">
        <f>TRIM(Data!$A2026)</f>
        <v>Lu Ann Crowley</v>
      </c>
      <c r="O2029" s="23">
        <f>IF(Data!$B2026=0,"",Data!$B2026)</f>
        <v>1988</v>
      </c>
      <c r="P2029" s="19" t="str">
        <f>IF(Data!$C2026=0,"",Data!$C2026)</f>
        <v/>
      </c>
      <c r="Q2029" s="23" t="str">
        <f>IF($M2029="","",Data!$E2026)</f>
        <v>L</v>
      </c>
      <c r="R2029" s="23" t="str">
        <f t="shared" si="573"/>
        <v>L</v>
      </c>
      <c r="S2029" s="23" t="str">
        <f t="shared" si="574"/>
        <v>L</v>
      </c>
      <c r="T2029" s="19" t="str">
        <f>IF(Data!$F2026=0,"",Data!$F2026)</f>
        <v/>
      </c>
      <c r="U2029" s="19" t="str">
        <f>IF(Data!$G2026=0,"",Data!$G2026)</f>
        <v/>
      </c>
      <c r="V2029" s="19" t="str">
        <f>IF(Data!$D2026=0,"",Data!$D2026)</f>
        <v/>
      </c>
      <c r="W2029" s="19" t="str">
        <f>Data!$H2026</f>
        <v>Japonica</v>
      </c>
      <c r="Y2029" s="41" t="e">
        <f t="shared" si="569"/>
        <v>#REF!</v>
      </c>
      <c r="Z2029" s="8">
        <f t="shared" si="575"/>
        <v>10000</v>
      </c>
      <c r="AA2029" s="8" t="str">
        <f t="shared" si="576"/>
        <v>Lu Ann Crowley</v>
      </c>
      <c r="AB2029" s="8" t="str">
        <f t="shared" si="577"/>
        <v>L</v>
      </c>
      <c r="AC2029" s="8" t="str">
        <f t="shared" si="578"/>
        <v/>
      </c>
      <c r="AD2029" s="8" t="str">
        <f t="shared" si="583"/>
        <v/>
      </c>
      <c r="AE2029" s="8" t="str">
        <f t="shared" si="579"/>
        <v/>
      </c>
      <c r="AF2029" s="5">
        <f t="shared" si="580"/>
        <v>1988</v>
      </c>
      <c r="AG2029" s="46">
        <v>2026</v>
      </c>
      <c r="AH2029" s="47" t="str">
        <f t="shared" si="570"/>
        <v/>
      </c>
      <c r="AI2029" s="48" t="str">
        <f t="shared" si="571"/>
        <v/>
      </c>
      <c r="AK2029" s="22" t="e">
        <f>TRIM(#REF!)</f>
        <v>#REF!</v>
      </c>
      <c r="AL2029" s="23" t="e">
        <f>IF(#REF!=0,"",#REF!)</f>
        <v>#REF!</v>
      </c>
      <c r="AM2029" s="19" t="e">
        <f>IF(#REF!=0,"",#REF!)</f>
        <v>#REF!</v>
      </c>
      <c r="AN2029" s="23" t="e">
        <f>IF($AK2029="","",#REF!)</f>
        <v>#REF!</v>
      </c>
      <c r="AO2029" s="23" t="e">
        <f t="shared" si="581"/>
        <v>#REF!</v>
      </c>
      <c r="AP2029" s="19" t="e">
        <f>IF(#REF!=0,"",#REF!)</f>
        <v>#REF!</v>
      </c>
      <c r="AQ2029" s="19" t="e">
        <f>IF(#REF!=0,"",#REF!)</f>
        <v>#REF!</v>
      </c>
      <c r="AR2029" s="19" t="e">
        <f>IF(#REF!=0,"",#REF!)</f>
        <v>#REF!</v>
      </c>
      <c r="AS2029" s="19" t="e">
        <f>#REF!</f>
        <v>#REF!</v>
      </c>
    </row>
    <row r="2030" spans="4:45" ht="19.5" thickTop="1" thickBot="1" x14ac:dyDescent="0.25">
      <c r="D2030" s="1" t="str">
        <f t="shared" si="584"/>
        <v/>
      </c>
      <c r="E2030" s="1" t="str">
        <f t="shared" si="585"/>
        <v/>
      </c>
      <c r="K2030" s="19" t="str">
        <f t="shared" si="572"/>
        <v/>
      </c>
      <c r="L2030" s="19">
        <f t="shared" si="582"/>
        <v>10000</v>
      </c>
      <c r="M2030" s="22" t="str">
        <f>TRIM(Data!$N2027)</f>
        <v>Lucida (See Cheerful)</v>
      </c>
      <c r="N2030" s="22" t="str">
        <f>TRIM(Data!$A2027)</f>
        <v>Lucida (See Cheerful)</v>
      </c>
      <c r="O2030" s="23">
        <f>IF(Data!$B2027=0,"",Data!$B2027)</f>
        <v>1884</v>
      </c>
      <c r="P2030" s="19" t="str">
        <f>IF(Data!$C2027=0,"",Data!$C2027)</f>
        <v/>
      </c>
      <c r="Q2030" s="23" t="str">
        <f>IF($M2030="","",Data!$E2027)</f>
        <v>M</v>
      </c>
      <c r="R2030" s="23" t="str">
        <f t="shared" si="573"/>
        <v>M</v>
      </c>
      <c r="S2030" s="23" t="str">
        <f t="shared" si="574"/>
        <v>M</v>
      </c>
      <c r="T2030" s="19" t="str">
        <f>IF(Data!$F2027=0,"",Data!$F2027)</f>
        <v/>
      </c>
      <c r="U2030" s="19" t="str">
        <f>IF(Data!$G2027=0,"",Data!$G2027)</f>
        <v/>
      </c>
      <c r="V2030" s="19" t="str">
        <f>IF(Data!$D2027=0,"",Data!$D2027)</f>
        <v>ANTIQUE</v>
      </c>
      <c r="W2030" s="19" t="str">
        <f>Data!$H2027</f>
        <v>Japonica</v>
      </c>
      <c r="Y2030" s="41" t="e">
        <f t="shared" si="569"/>
        <v>#REF!</v>
      </c>
      <c r="Z2030" s="8">
        <f t="shared" si="575"/>
        <v>2030</v>
      </c>
      <c r="AA2030" s="8" t="str">
        <f t="shared" si="576"/>
        <v>Lucida (See Cheerful)</v>
      </c>
      <c r="AB2030" s="8" t="str">
        <f t="shared" si="577"/>
        <v>M</v>
      </c>
      <c r="AC2030" s="8" t="str">
        <f t="shared" si="578"/>
        <v/>
      </c>
      <c r="AD2030" s="8" t="str">
        <f t="shared" si="583"/>
        <v/>
      </c>
      <c r="AE2030" s="8" t="str">
        <f t="shared" si="579"/>
        <v>ANTIQUE</v>
      </c>
      <c r="AF2030" s="5">
        <f t="shared" si="580"/>
        <v>1884</v>
      </c>
      <c r="AG2030" s="46">
        <v>2027</v>
      </c>
      <c r="AH2030" s="47" t="str">
        <f t="shared" si="570"/>
        <v/>
      </c>
      <c r="AI2030" s="48" t="str">
        <f t="shared" si="571"/>
        <v/>
      </c>
      <c r="AK2030" s="22" t="e">
        <f>TRIM(#REF!)</f>
        <v>#REF!</v>
      </c>
      <c r="AL2030" s="23" t="e">
        <f>IF(#REF!=0,"",#REF!)</f>
        <v>#REF!</v>
      </c>
      <c r="AM2030" s="19" t="e">
        <f>IF(#REF!=0,"",#REF!)</f>
        <v>#REF!</v>
      </c>
      <c r="AN2030" s="23" t="e">
        <f>IF($AK2030="","",#REF!)</f>
        <v>#REF!</v>
      </c>
      <c r="AO2030" s="23" t="e">
        <f t="shared" si="581"/>
        <v>#REF!</v>
      </c>
      <c r="AP2030" s="19" t="e">
        <f>IF(#REF!=0,"",#REF!)</f>
        <v>#REF!</v>
      </c>
      <c r="AQ2030" s="19" t="e">
        <f>IF(#REF!=0,"",#REF!)</f>
        <v>#REF!</v>
      </c>
      <c r="AR2030" s="19" t="e">
        <f>IF(#REF!=0,"",#REF!)</f>
        <v>#REF!</v>
      </c>
      <c r="AS2030" s="19" t="e">
        <f>#REF!</f>
        <v>#REF!</v>
      </c>
    </row>
    <row r="2031" spans="4:45" ht="19.5" thickTop="1" thickBot="1" x14ac:dyDescent="0.25">
      <c r="D2031" s="1" t="str">
        <f t="shared" si="584"/>
        <v/>
      </c>
      <c r="E2031" s="1" t="str">
        <f t="shared" si="585"/>
        <v/>
      </c>
      <c r="K2031" s="19" t="str">
        <f t="shared" si="572"/>
        <v/>
      </c>
      <c r="L2031" s="19">
        <f t="shared" si="582"/>
        <v>10000</v>
      </c>
      <c r="M2031" s="22" t="str">
        <f>TRIM(Data!$N2028)</f>
        <v>Lucile Dickson</v>
      </c>
      <c r="N2031" s="22" t="str">
        <f>TRIM(Data!$A2028)</f>
        <v>Lucile Dickson</v>
      </c>
      <c r="O2031" s="23">
        <f>IF(Data!$B2028=0,"",Data!$B2028)</f>
        <v>2005</v>
      </c>
      <c r="P2031" s="19" t="str">
        <f>IF(Data!$C2028=0,"",Data!$C2028)</f>
        <v>1</v>
      </c>
      <c r="Q2031" s="23" t="str">
        <f>IF($M2031="","",Data!$E2028)</f>
        <v>M</v>
      </c>
      <c r="R2031" s="23" t="str">
        <f t="shared" si="573"/>
        <v>M</v>
      </c>
      <c r="S2031" s="23" t="str">
        <f t="shared" si="574"/>
        <v>M</v>
      </c>
      <c r="T2031" s="19" t="str">
        <f>IF(Data!$F2028=0,"",Data!$F2028)</f>
        <v/>
      </c>
      <c r="U2031" s="19" t="str">
        <f>IF(Data!$G2028=0,"",Data!$G2028)</f>
        <v/>
      </c>
      <c r="V2031" s="19" t="str">
        <f>IF(Data!$D2028=0,"",Data!$D2028)</f>
        <v/>
      </c>
      <c r="W2031" s="19" t="str">
        <f>Data!$H2028</f>
        <v>Japonica</v>
      </c>
      <c r="Y2031" s="41" t="e">
        <f t="shared" si="569"/>
        <v>#REF!</v>
      </c>
      <c r="Z2031" s="8">
        <f t="shared" si="575"/>
        <v>10000</v>
      </c>
      <c r="AA2031" s="8" t="str">
        <f t="shared" si="576"/>
        <v>Lucile Dickson</v>
      </c>
      <c r="AB2031" s="8" t="str">
        <f t="shared" si="577"/>
        <v>M</v>
      </c>
      <c r="AC2031" s="8" t="str">
        <f t="shared" si="578"/>
        <v/>
      </c>
      <c r="AD2031" s="8" t="str">
        <f t="shared" si="583"/>
        <v/>
      </c>
      <c r="AE2031" s="8" t="str">
        <f t="shared" si="579"/>
        <v/>
      </c>
      <c r="AF2031" s="5">
        <f t="shared" si="580"/>
        <v>2005</v>
      </c>
      <c r="AG2031" s="46">
        <v>2028</v>
      </c>
      <c r="AH2031" s="47" t="str">
        <f t="shared" si="570"/>
        <v/>
      </c>
      <c r="AI2031" s="48" t="str">
        <f t="shared" si="571"/>
        <v/>
      </c>
      <c r="AK2031" s="22" t="e">
        <f>TRIM(#REF!)</f>
        <v>#REF!</v>
      </c>
      <c r="AL2031" s="23" t="e">
        <f>IF(#REF!=0,"",#REF!)</f>
        <v>#REF!</v>
      </c>
      <c r="AM2031" s="19" t="e">
        <f>IF(#REF!=0,"",#REF!)</f>
        <v>#REF!</v>
      </c>
      <c r="AN2031" s="23" t="e">
        <f>IF($AK2031="","",#REF!)</f>
        <v>#REF!</v>
      </c>
      <c r="AO2031" s="23" t="e">
        <f t="shared" si="581"/>
        <v>#REF!</v>
      </c>
      <c r="AP2031" s="19" t="e">
        <f>IF(#REF!=0,"",#REF!)</f>
        <v>#REF!</v>
      </c>
      <c r="AQ2031" s="19" t="e">
        <f>IF(#REF!=0,"",#REF!)</f>
        <v>#REF!</v>
      </c>
      <c r="AR2031" s="19" t="e">
        <f>IF(#REF!=0,"",#REF!)</f>
        <v>#REF!</v>
      </c>
      <c r="AS2031" s="19" t="e">
        <f>#REF!</f>
        <v>#REF!</v>
      </c>
    </row>
    <row r="2032" spans="4:45" ht="19.5" thickTop="1" thickBot="1" x14ac:dyDescent="0.25">
      <c r="D2032" s="1" t="str">
        <f t="shared" si="584"/>
        <v/>
      </c>
      <c r="E2032" s="1" t="str">
        <f t="shared" si="585"/>
        <v/>
      </c>
      <c r="K2032" s="19" t="str">
        <f t="shared" si="572"/>
        <v/>
      </c>
      <c r="L2032" s="19">
        <f t="shared" si="582"/>
        <v>10000</v>
      </c>
      <c r="M2032" s="22" t="str">
        <f>TRIM(Data!$N2029)</f>
        <v>Lucille Davis</v>
      </c>
      <c r="N2032" s="22" t="str">
        <f>TRIM(Data!$A2029)</f>
        <v>Lucille Davis</v>
      </c>
      <c r="O2032" s="23">
        <f>IF(Data!$B2029=0,"",Data!$B2029)</f>
        <v>1965</v>
      </c>
      <c r="P2032" s="19" t="str">
        <f>IF(Data!$C2029=0,"",Data!$C2029)</f>
        <v>1</v>
      </c>
      <c r="Q2032" s="23" t="str">
        <f>IF($M2032="","",Data!$E2029)</f>
        <v>L</v>
      </c>
      <c r="R2032" s="23" t="str">
        <f t="shared" si="573"/>
        <v>L</v>
      </c>
      <c r="S2032" s="23" t="str">
        <f t="shared" si="574"/>
        <v>L</v>
      </c>
      <c r="T2032" s="19" t="str">
        <f>IF(Data!$F2029=0,"",Data!$F2029)</f>
        <v>WHITE</v>
      </c>
      <c r="U2032" s="19" t="str">
        <f>IF(Data!$G2029=0,"",Data!$G2029)</f>
        <v/>
      </c>
      <c r="V2032" s="19" t="str">
        <f>IF(Data!$D2029=0,"",Data!$D2029)</f>
        <v/>
      </c>
      <c r="W2032" s="19" t="str">
        <f>Data!$H2029</f>
        <v>Japonica</v>
      </c>
      <c r="Y2032" s="41" t="e">
        <f t="shared" si="569"/>
        <v>#REF!</v>
      </c>
      <c r="Z2032" s="8">
        <f t="shared" si="575"/>
        <v>10000</v>
      </c>
      <c r="AA2032" s="8" t="str">
        <f t="shared" si="576"/>
        <v>Lucille Davis</v>
      </c>
      <c r="AB2032" s="8" t="str">
        <f t="shared" si="577"/>
        <v>L</v>
      </c>
      <c r="AC2032" s="8" t="str">
        <f t="shared" si="578"/>
        <v>WHITE</v>
      </c>
      <c r="AD2032" s="8" t="str">
        <f t="shared" si="583"/>
        <v/>
      </c>
      <c r="AE2032" s="8" t="str">
        <f t="shared" si="579"/>
        <v/>
      </c>
      <c r="AF2032" s="5">
        <f t="shared" si="580"/>
        <v>1965</v>
      </c>
      <c r="AG2032" s="46">
        <v>2029</v>
      </c>
      <c r="AH2032" s="47" t="str">
        <f t="shared" si="570"/>
        <v/>
      </c>
      <c r="AI2032" s="48" t="str">
        <f t="shared" si="571"/>
        <v/>
      </c>
      <c r="AK2032" s="22" t="e">
        <f>TRIM(#REF!)</f>
        <v>#REF!</v>
      </c>
      <c r="AL2032" s="23" t="e">
        <f>IF(#REF!=0,"",#REF!)</f>
        <v>#REF!</v>
      </c>
      <c r="AM2032" s="19" t="e">
        <f>IF(#REF!=0,"",#REF!)</f>
        <v>#REF!</v>
      </c>
      <c r="AN2032" s="23" t="e">
        <f>IF($AK2032="","",#REF!)</f>
        <v>#REF!</v>
      </c>
      <c r="AO2032" s="23" t="e">
        <f t="shared" si="581"/>
        <v>#REF!</v>
      </c>
      <c r="AP2032" s="19" t="e">
        <f>IF(#REF!=0,"",#REF!)</f>
        <v>#REF!</v>
      </c>
      <c r="AQ2032" s="19" t="e">
        <f>IF(#REF!=0,"",#REF!)</f>
        <v>#REF!</v>
      </c>
      <c r="AR2032" s="19" t="e">
        <f>IF(#REF!=0,"",#REF!)</f>
        <v>#REF!</v>
      </c>
      <c r="AS2032" s="19" t="e">
        <f>#REF!</f>
        <v>#REF!</v>
      </c>
    </row>
    <row r="2033" spans="4:45" ht="19.5" thickTop="1" thickBot="1" x14ac:dyDescent="0.25">
      <c r="D2033" s="1" t="str">
        <f t="shared" si="584"/>
        <v/>
      </c>
      <c r="E2033" s="1" t="str">
        <f t="shared" si="585"/>
        <v/>
      </c>
      <c r="K2033" s="19" t="str">
        <f t="shared" si="572"/>
        <v/>
      </c>
      <c r="L2033" s="19">
        <f t="shared" si="582"/>
        <v>10000</v>
      </c>
      <c r="M2033" s="22" t="str">
        <f>TRIM(Data!$N2030)</f>
        <v>Lucille Ferrell (See C. M. Wilson)</v>
      </c>
      <c r="N2033" s="22" t="str">
        <f>TRIM(Data!$A2030)</f>
        <v>Lucille Ferrell (See C. M. Wilson)</v>
      </c>
      <c r="O2033" s="23">
        <f>IF(Data!$B2030=0,"",Data!$B2030)</f>
        <v>1949</v>
      </c>
      <c r="P2033" s="19" t="str">
        <f>IF(Data!$C2030=0,"",Data!$C2030)</f>
        <v/>
      </c>
      <c r="Q2033" s="23" t="str">
        <f>IF($M2033="","",Data!$E2030)</f>
        <v>L-VL</v>
      </c>
      <c r="R2033" s="23" t="str">
        <f t="shared" si="573"/>
        <v>L</v>
      </c>
      <c r="S2033" s="23" t="str">
        <f t="shared" si="574"/>
        <v>L</v>
      </c>
      <c r="T2033" s="19" t="str">
        <f>IF(Data!$F2030=0,"",Data!$F2030)</f>
        <v/>
      </c>
      <c r="U2033" s="19" t="str">
        <f>IF(Data!$G2030=0,"",Data!$G2030)</f>
        <v/>
      </c>
      <c r="V2033" s="19" t="str">
        <f>IF(Data!$D2030=0,"",Data!$D2030)</f>
        <v/>
      </c>
      <c r="W2033" s="19" t="str">
        <f>Data!$H2030</f>
        <v>Japonica</v>
      </c>
      <c r="Y2033" s="41" t="e">
        <f t="shared" si="569"/>
        <v>#REF!</v>
      </c>
      <c r="Z2033" s="8">
        <f t="shared" si="575"/>
        <v>10000</v>
      </c>
      <c r="AA2033" s="8" t="str">
        <f t="shared" si="576"/>
        <v>Lucille Ferrell (See C. M. Wilson)</v>
      </c>
      <c r="AB2033" s="8" t="str">
        <f t="shared" si="577"/>
        <v>L</v>
      </c>
      <c r="AC2033" s="8" t="str">
        <f t="shared" si="578"/>
        <v/>
      </c>
      <c r="AD2033" s="8" t="str">
        <f t="shared" si="583"/>
        <v/>
      </c>
      <c r="AE2033" s="8" t="str">
        <f t="shared" si="579"/>
        <v/>
      </c>
      <c r="AF2033" s="5">
        <f t="shared" si="580"/>
        <v>1949</v>
      </c>
      <c r="AG2033" s="46">
        <v>2030</v>
      </c>
      <c r="AH2033" s="47" t="str">
        <f t="shared" si="570"/>
        <v/>
      </c>
      <c r="AI2033" s="48" t="str">
        <f t="shared" si="571"/>
        <v/>
      </c>
      <c r="AK2033" s="22" t="e">
        <f>TRIM(#REF!)</f>
        <v>#REF!</v>
      </c>
      <c r="AL2033" s="23" t="e">
        <f>IF(#REF!=0,"",#REF!)</f>
        <v>#REF!</v>
      </c>
      <c r="AM2033" s="19" t="e">
        <f>IF(#REF!=0,"",#REF!)</f>
        <v>#REF!</v>
      </c>
      <c r="AN2033" s="23" t="e">
        <f>IF($AK2033="","",#REF!)</f>
        <v>#REF!</v>
      </c>
      <c r="AO2033" s="23" t="e">
        <f t="shared" si="581"/>
        <v>#REF!</v>
      </c>
      <c r="AP2033" s="19" t="e">
        <f>IF(#REF!=0,"",#REF!)</f>
        <v>#REF!</v>
      </c>
      <c r="AQ2033" s="19" t="e">
        <f>IF(#REF!=0,"",#REF!)</f>
        <v>#REF!</v>
      </c>
      <c r="AR2033" s="19" t="e">
        <f>IF(#REF!=0,"",#REF!)</f>
        <v>#REF!</v>
      </c>
      <c r="AS2033" s="19" t="e">
        <f>#REF!</f>
        <v>#REF!</v>
      </c>
    </row>
    <row r="2034" spans="4:45" ht="19.5" thickTop="1" thickBot="1" x14ac:dyDescent="0.25">
      <c r="D2034" s="1" t="str">
        <f t="shared" si="584"/>
        <v/>
      </c>
      <c r="E2034" s="1" t="str">
        <f t="shared" si="585"/>
        <v/>
      </c>
      <c r="K2034" s="19" t="str">
        <f t="shared" si="572"/>
        <v/>
      </c>
      <c r="L2034" s="19">
        <f t="shared" si="582"/>
        <v>10000</v>
      </c>
      <c r="M2034" s="22" t="str">
        <f>TRIM(Data!$N2031)</f>
        <v>Lucille Jernigan</v>
      </c>
      <c r="N2034" s="22" t="str">
        <f>TRIM(Data!$A2031)</f>
        <v>Lucille Jernigan</v>
      </c>
      <c r="O2034" s="23">
        <f>IF(Data!$B2031=0,"",Data!$B2031)</f>
        <v>1989</v>
      </c>
      <c r="P2034" s="19" t="str">
        <f>IF(Data!$C2031=0,"",Data!$C2031)</f>
        <v>1</v>
      </c>
      <c r="Q2034" s="23" t="str">
        <f>IF($M2034="","",Data!$E2031)</f>
        <v>M-L</v>
      </c>
      <c r="R2034" s="23" t="str">
        <f t="shared" si="573"/>
        <v>M</v>
      </c>
      <c r="S2034" s="23" t="str">
        <f t="shared" si="574"/>
        <v>M</v>
      </c>
      <c r="T2034" s="19" t="str">
        <f>IF(Data!$F2031=0,"",Data!$F2031)</f>
        <v>WHITE</v>
      </c>
      <c r="U2034" s="19" t="str">
        <f>IF(Data!$G2031=0,"",Data!$G2031)</f>
        <v/>
      </c>
      <c r="V2034" s="19" t="str">
        <f>IF(Data!$D2031=0,"",Data!$D2031)</f>
        <v/>
      </c>
      <c r="W2034" s="19" t="str">
        <f>Data!$H2031</f>
        <v>Japonica</v>
      </c>
      <c r="Y2034" s="41" t="e">
        <f t="shared" si="569"/>
        <v>#REF!</v>
      </c>
      <c r="Z2034" s="8">
        <f t="shared" si="575"/>
        <v>10000</v>
      </c>
      <c r="AA2034" s="8" t="str">
        <f t="shared" si="576"/>
        <v>Lucille Jernigan</v>
      </c>
      <c r="AB2034" s="8" t="str">
        <f t="shared" si="577"/>
        <v>M</v>
      </c>
      <c r="AC2034" s="8" t="str">
        <f t="shared" si="578"/>
        <v>WHITE</v>
      </c>
      <c r="AD2034" s="8" t="str">
        <f t="shared" si="583"/>
        <v/>
      </c>
      <c r="AE2034" s="8" t="str">
        <f t="shared" si="579"/>
        <v/>
      </c>
      <c r="AF2034" s="5">
        <f t="shared" si="580"/>
        <v>1989</v>
      </c>
      <c r="AG2034" s="46">
        <v>2031</v>
      </c>
      <c r="AH2034" s="47" t="str">
        <f t="shared" si="570"/>
        <v/>
      </c>
      <c r="AI2034" s="48" t="str">
        <f t="shared" si="571"/>
        <v/>
      </c>
      <c r="AK2034" s="22" t="e">
        <f>TRIM(#REF!)</f>
        <v>#REF!</v>
      </c>
      <c r="AL2034" s="23" t="e">
        <f>IF(#REF!=0,"",#REF!)</f>
        <v>#REF!</v>
      </c>
      <c r="AM2034" s="19" t="e">
        <f>IF(#REF!=0,"",#REF!)</f>
        <v>#REF!</v>
      </c>
      <c r="AN2034" s="23" t="e">
        <f>IF($AK2034="","",#REF!)</f>
        <v>#REF!</v>
      </c>
      <c r="AO2034" s="23" t="e">
        <f t="shared" si="581"/>
        <v>#REF!</v>
      </c>
      <c r="AP2034" s="19" t="e">
        <f>IF(#REF!=0,"",#REF!)</f>
        <v>#REF!</v>
      </c>
      <c r="AQ2034" s="19" t="e">
        <f>IF(#REF!=0,"",#REF!)</f>
        <v>#REF!</v>
      </c>
      <c r="AR2034" s="19" t="e">
        <f>IF(#REF!=0,"",#REF!)</f>
        <v>#REF!</v>
      </c>
      <c r="AS2034" s="19" t="e">
        <f>#REF!</f>
        <v>#REF!</v>
      </c>
    </row>
    <row r="2035" spans="4:45" ht="19.5" thickTop="1" thickBot="1" x14ac:dyDescent="0.25">
      <c r="D2035" s="1" t="str">
        <f t="shared" si="584"/>
        <v/>
      </c>
      <c r="E2035" s="1" t="str">
        <f t="shared" si="585"/>
        <v/>
      </c>
      <c r="K2035" s="19" t="str">
        <f t="shared" si="572"/>
        <v/>
      </c>
      <c r="L2035" s="19">
        <f t="shared" si="582"/>
        <v>10000</v>
      </c>
      <c r="M2035" s="22" t="str">
        <f>TRIM(Data!$N2032)</f>
        <v>Lucky Seven</v>
      </c>
      <c r="N2035" s="22" t="str">
        <f>TRIM(Data!$A2032)</f>
        <v>Lucky Seven</v>
      </c>
      <c r="O2035" s="23">
        <f>IF(Data!$B2032=0,"",Data!$B2032)</f>
        <v>1962</v>
      </c>
      <c r="P2035" s="19" t="str">
        <f>IF(Data!$C2032=0,"",Data!$C2032)</f>
        <v>1</v>
      </c>
      <c r="Q2035" s="23" t="str">
        <f>IF($M2035="","",Data!$E2032)</f>
        <v>M-L</v>
      </c>
      <c r="R2035" s="23" t="str">
        <f t="shared" si="573"/>
        <v>M</v>
      </c>
      <c r="S2035" s="23" t="str">
        <f t="shared" si="574"/>
        <v>M</v>
      </c>
      <c r="T2035" s="19" t="str">
        <f>IF(Data!$F2032=0,"",Data!$F2032)</f>
        <v/>
      </c>
      <c r="U2035" s="19" t="str">
        <f>IF(Data!$G2032=0,"",Data!$G2032)</f>
        <v/>
      </c>
      <c r="V2035" s="19" t="str">
        <f>IF(Data!$D2032=0,"",Data!$D2032)</f>
        <v/>
      </c>
      <c r="W2035" s="19" t="str">
        <f>Data!$H2032</f>
        <v>Japonica</v>
      </c>
      <c r="Y2035" s="41" t="e">
        <f t="shared" si="569"/>
        <v>#REF!</v>
      </c>
      <c r="Z2035" s="8">
        <f t="shared" si="575"/>
        <v>10000</v>
      </c>
      <c r="AA2035" s="8" t="str">
        <f t="shared" si="576"/>
        <v>Lucky Seven</v>
      </c>
      <c r="AB2035" s="8" t="str">
        <f t="shared" si="577"/>
        <v>M</v>
      </c>
      <c r="AC2035" s="8" t="str">
        <f t="shared" si="578"/>
        <v/>
      </c>
      <c r="AD2035" s="8" t="str">
        <f t="shared" si="583"/>
        <v/>
      </c>
      <c r="AE2035" s="8" t="str">
        <f t="shared" si="579"/>
        <v/>
      </c>
      <c r="AF2035" s="5">
        <f t="shared" si="580"/>
        <v>1962</v>
      </c>
      <c r="AG2035" s="46">
        <v>2032</v>
      </c>
      <c r="AH2035" s="47" t="str">
        <f t="shared" si="570"/>
        <v/>
      </c>
      <c r="AI2035" s="48" t="str">
        <f t="shared" si="571"/>
        <v/>
      </c>
      <c r="AK2035" s="22" t="e">
        <f>TRIM(#REF!)</f>
        <v>#REF!</v>
      </c>
      <c r="AL2035" s="23" t="e">
        <f>IF(#REF!=0,"",#REF!)</f>
        <v>#REF!</v>
      </c>
      <c r="AM2035" s="19" t="e">
        <f>IF(#REF!=0,"",#REF!)</f>
        <v>#REF!</v>
      </c>
      <c r="AN2035" s="23" t="e">
        <f>IF($AK2035="","",#REF!)</f>
        <v>#REF!</v>
      </c>
      <c r="AO2035" s="23" t="e">
        <f t="shared" si="581"/>
        <v>#REF!</v>
      </c>
      <c r="AP2035" s="19" t="e">
        <f>IF(#REF!=0,"",#REF!)</f>
        <v>#REF!</v>
      </c>
      <c r="AQ2035" s="19" t="e">
        <f>IF(#REF!=0,"",#REF!)</f>
        <v>#REF!</v>
      </c>
      <c r="AR2035" s="19" t="e">
        <f>IF(#REF!=0,"",#REF!)</f>
        <v>#REF!</v>
      </c>
      <c r="AS2035" s="19" t="e">
        <f>#REF!</f>
        <v>#REF!</v>
      </c>
    </row>
    <row r="2036" spans="4:45" ht="19.5" thickTop="1" thickBot="1" x14ac:dyDescent="0.25">
      <c r="D2036" s="1" t="str">
        <f t="shared" si="584"/>
        <v/>
      </c>
      <c r="E2036" s="1" t="str">
        <f t="shared" si="585"/>
        <v/>
      </c>
      <c r="K2036" s="19" t="str">
        <f t="shared" si="572"/>
        <v/>
      </c>
      <c r="L2036" s="19">
        <f t="shared" si="582"/>
        <v>10000</v>
      </c>
      <c r="M2036" s="22" t="str">
        <f>TRIM(Data!$N2033)</f>
        <v>Lucky Star</v>
      </c>
      <c r="N2036" s="22" t="str">
        <f>TRIM(Data!$A2033)</f>
        <v>Lucky Star (H)</v>
      </c>
      <c r="O2036" s="23">
        <f>IF(Data!$B2033=0,"",Data!$B2033)</f>
        <v>1995</v>
      </c>
      <c r="P2036" s="19" t="str">
        <f>IF(Data!$C2033=0,"",Data!$C2033)</f>
        <v>1</v>
      </c>
      <c r="Q2036" s="23" t="str">
        <f>IF($M2036="","",Data!$E2033)</f>
        <v>M</v>
      </c>
      <c r="R2036" s="23" t="str">
        <f t="shared" si="573"/>
        <v>M</v>
      </c>
      <c r="S2036" s="23" t="str">
        <f t="shared" si="574"/>
        <v>M</v>
      </c>
      <c r="T2036" s="19" t="str">
        <f>IF(Data!$F2033=0,"",Data!$F2033)</f>
        <v/>
      </c>
      <c r="U2036" s="19" t="str">
        <f>IF(Data!$G2033=0,"",Data!$G2033)</f>
        <v/>
      </c>
      <c r="V2036" s="19" t="str">
        <f>IF(Data!$D2033=0,"",Data!$D2033)</f>
        <v/>
      </c>
      <c r="W2036" s="19" t="str">
        <f>Data!$H2033</f>
        <v>NRH</v>
      </c>
      <c r="Y2036" s="41" t="e">
        <f t="shared" si="569"/>
        <v>#REF!</v>
      </c>
      <c r="Z2036" s="8">
        <f t="shared" si="575"/>
        <v>10000</v>
      </c>
      <c r="AA2036" s="8" t="str">
        <f t="shared" si="576"/>
        <v>Lucky Star</v>
      </c>
      <c r="AB2036" s="8" t="str">
        <f t="shared" si="577"/>
        <v>M</v>
      </c>
      <c r="AC2036" s="8" t="str">
        <f t="shared" si="578"/>
        <v/>
      </c>
      <c r="AD2036" s="8" t="str">
        <f t="shared" si="583"/>
        <v/>
      </c>
      <c r="AE2036" s="8" t="str">
        <f t="shared" si="579"/>
        <v/>
      </c>
      <c r="AF2036" s="5">
        <f t="shared" si="580"/>
        <v>1995</v>
      </c>
      <c r="AG2036" s="46">
        <v>2033</v>
      </c>
      <c r="AH2036" s="47" t="str">
        <f t="shared" si="570"/>
        <v/>
      </c>
      <c r="AI2036" s="48" t="str">
        <f t="shared" si="571"/>
        <v/>
      </c>
      <c r="AK2036" s="22" t="e">
        <f>TRIM(#REF!)</f>
        <v>#REF!</v>
      </c>
      <c r="AL2036" s="23" t="e">
        <f>IF(#REF!=0,"",#REF!)</f>
        <v>#REF!</v>
      </c>
      <c r="AM2036" s="19" t="e">
        <f>IF(#REF!=0,"",#REF!)</f>
        <v>#REF!</v>
      </c>
      <c r="AN2036" s="23" t="e">
        <f>IF($AK2036="","",#REF!)</f>
        <v>#REF!</v>
      </c>
      <c r="AO2036" s="23" t="e">
        <f t="shared" si="581"/>
        <v>#REF!</v>
      </c>
      <c r="AP2036" s="19" t="e">
        <f>IF(#REF!=0,"",#REF!)</f>
        <v>#REF!</v>
      </c>
      <c r="AQ2036" s="19" t="e">
        <f>IF(#REF!=0,"",#REF!)</f>
        <v>#REF!</v>
      </c>
      <c r="AR2036" s="19" t="e">
        <f>IF(#REF!=0,"",#REF!)</f>
        <v>#REF!</v>
      </c>
      <c r="AS2036" s="19" t="e">
        <f>#REF!</f>
        <v>#REF!</v>
      </c>
    </row>
    <row r="2037" spans="4:45" ht="19.5" thickTop="1" thickBot="1" x14ac:dyDescent="0.25">
      <c r="D2037" s="1" t="str">
        <f t="shared" si="584"/>
        <v/>
      </c>
      <c r="E2037" s="1" t="str">
        <f t="shared" si="585"/>
        <v/>
      </c>
      <c r="K2037" s="19" t="str">
        <f t="shared" si="572"/>
        <v/>
      </c>
      <c r="L2037" s="19">
        <f t="shared" si="582"/>
        <v>10000</v>
      </c>
      <c r="M2037" s="22" t="str">
        <f>TRIM(Data!$N2034)</f>
        <v>Lucky Strike</v>
      </c>
      <c r="N2037" s="22" t="str">
        <f>TRIM(Data!$A2034)</f>
        <v>Lucky Strike (R)</v>
      </c>
      <c r="O2037" s="23">
        <f>IF(Data!$B2034=0,"",Data!$B2034)</f>
        <v>1992</v>
      </c>
      <c r="P2037" s="19" t="str">
        <f>IF(Data!$C2034=0,"",Data!$C2034)</f>
        <v>1</v>
      </c>
      <c r="Q2037" s="23" t="str">
        <f>IF($M2037="","",Data!$E2034)</f>
        <v>VL</v>
      </c>
      <c r="R2037" s="23" t="str">
        <f t="shared" si="573"/>
        <v>VL</v>
      </c>
      <c r="S2037" s="23" t="str">
        <f t="shared" si="574"/>
        <v>VL</v>
      </c>
      <c r="T2037" s="19" t="str">
        <f>IF(Data!$F2034=0,"",Data!$F2034)</f>
        <v/>
      </c>
      <c r="U2037" s="19" t="str">
        <f>IF(Data!$G2034=0,"",Data!$G2034)</f>
        <v/>
      </c>
      <c r="V2037" s="19" t="str">
        <f>IF(Data!$D2034=0,"",Data!$D2034)</f>
        <v/>
      </c>
      <c r="W2037" s="19" t="str">
        <f>Data!$H2034</f>
        <v>Reticulata</v>
      </c>
      <c r="Y2037" s="41" t="e">
        <f t="shared" si="569"/>
        <v>#REF!</v>
      </c>
      <c r="Z2037" s="8">
        <f t="shared" si="575"/>
        <v>10000</v>
      </c>
      <c r="AA2037" s="8" t="str">
        <f t="shared" si="576"/>
        <v>Lucky Strike</v>
      </c>
      <c r="AB2037" s="8" t="str">
        <f t="shared" si="577"/>
        <v>VL</v>
      </c>
      <c r="AC2037" s="8" t="str">
        <f t="shared" si="578"/>
        <v/>
      </c>
      <c r="AD2037" s="8" t="str">
        <f t="shared" si="583"/>
        <v/>
      </c>
      <c r="AE2037" s="8" t="str">
        <f t="shared" si="579"/>
        <v/>
      </c>
      <c r="AF2037" s="5">
        <f t="shared" si="580"/>
        <v>1992</v>
      </c>
      <c r="AG2037" s="46">
        <v>2034</v>
      </c>
      <c r="AH2037" s="47" t="str">
        <f t="shared" si="570"/>
        <v/>
      </c>
      <c r="AI2037" s="48" t="str">
        <f t="shared" si="571"/>
        <v/>
      </c>
      <c r="AK2037" s="22" t="e">
        <f>TRIM(#REF!)</f>
        <v>#REF!</v>
      </c>
      <c r="AL2037" s="23" t="e">
        <f>IF(#REF!=0,"",#REF!)</f>
        <v>#REF!</v>
      </c>
      <c r="AM2037" s="19" t="e">
        <f>IF(#REF!=0,"",#REF!)</f>
        <v>#REF!</v>
      </c>
      <c r="AN2037" s="23" t="e">
        <f>IF($AK2037="","",#REF!)</f>
        <v>#REF!</v>
      </c>
      <c r="AO2037" s="23" t="e">
        <f t="shared" si="581"/>
        <v>#REF!</v>
      </c>
      <c r="AP2037" s="19" t="e">
        <f>IF(#REF!=0,"",#REF!)</f>
        <v>#REF!</v>
      </c>
      <c r="AQ2037" s="19" t="e">
        <f>IF(#REF!=0,"",#REF!)</f>
        <v>#REF!</v>
      </c>
      <c r="AR2037" s="19" t="e">
        <f>IF(#REF!=0,"",#REF!)</f>
        <v>#REF!</v>
      </c>
      <c r="AS2037" s="19" t="e">
        <f>#REF!</f>
        <v>#REF!</v>
      </c>
    </row>
    <row r="2038" spans="4:45" ht="19.5" thickTop="1" thickBot="1" x14ac:dyDescent="0.25">
      <c r="D2038" s="1" t="str">
        <f t="shared" si="584"/>
        <v/>
      </c>
      <c r="E2038" s="1" t="str">
        <f t="shared" si="585"/>
        <v/>
      </c>
      <c r="K2038" s="19" t="str">
        <f t="shared" si="572"/>
        <v/>
      </c>
      <c r="L2038" s="19">
        <f t="shared" si="582"/>
        <v>10000</v>
      </c>
      <c r="M2038" s="22" t="str">
        <f>TRIM(Data!$N2035)</f>
        <v>Lucy Hester</v>
      </c>
      <c r="N2038" s="22" t="str">
        <f>TRIM(Data!$A2035)</f>
        <v>Lucy Hester</v>
      </c>
      <c r="O2038" s="23">
        <f>IF(Data!$B2035=0,"",Data!$B2035)</f>
        <v>1959</v>
      </c>
      <c r="P2038" s="19" t="str">
        <f>IF(Data!$C2035=0,"",Data!$C2035)</f>
        <v>1</v>
      </c>
      <c r="Q2038" s="23" t="str">
        <f>IF($M2038="","",Data!$E2035)</f>
        <v>L-VL</v>
      </c>
      <c r="R2038" s="23" t="str">
        <f t="shared" si="573"/>
        <v>L</v>
      </c>
      <c r="S2038" s="23" t="str">
        <f t="shared" si="574"/>
        <v>L</v>
      </c>
      <c r="T2038" s="19" t="str">
        <f>IF(Data!$F2035=0,"",Data!$F2035)</f>
        <v/>
      </c>
      <c r="U2038" s="19" t="str">
        <f>IF(Data!$G2035=0,"",Data!$G2035)</f>
        <v/>
      </c>
      <c r="V2038" s="19" t="str">
        <f>IF(Data!$D2035=0,"",Data!$D2035)</f>
        <v/>
      </c>
      <c r="W2038" s="19" t="str">
        <f>Data!$H2035</f>
        <v>Japonica</v>
      </c>
      <c r="Y2038" s="41" t="e">
        <f t="shared" si="569"/>
        <v>#REF!</v>
      </c>
      <c r="Z2038" s="8">
        <f t="shared" si="575"/>
        <v>10000</v>
      </c>
      <c r="AA2038" s="8" t="str">
        <f t="shared" si="576"/>
        <v>Lucy Hester</v>
      </c>
      <c r="AB2038" s="8" t="str">
        <f t="shared" si="577"/>
        <v>L</v>
      </c>
      <c r="AC2038" s="8" t="str">
        <f t="shared" si="578"/>
        <v/>
      </c>
      <c r="AD2038" s="8" t="str">
        <f t="shared" si="583"/>
        <v/>
      </c>
      <c r="AE2038" s="8" t="str">
        <f t="shared" si="579"/>
        <v/>
      </c>
      <c r="AF2038" s="5">
        <f t="shared" si="580"/>
        <v>1959</v>
      </c>
      <c r="AG2038" s="46">
        <v>2035</v>
      </c>
      <c r="AH2038" s="47" t="str">
        <f t="shared" si="570"/>
        <v/>
      </c>
      <c r="AI2038" s="48" t="str">
        <f t="shared" si="571"/>
        <v/>
      </c>
      <c r="AK2038" s="22" t="e">
        <f>TRIM(#REF!)</f>
        <v>#REF!</v>
      </c>
      <c r="AL2038" s="23" t="e">
        <f>IF(#REF!=0,"",#REF!)</f>
        <v>#REF!</v>
      </c>
      <c r="AM2038" s="19" t="e">
        <f>IF(#REF!=0,"",#REF!)</f>
        <v>#REF!</v>
      </c>
      <c r="AN2038" s="23" t="e">
        <f>IF($AK2038="","",#REF!)</f>
        <v>#REF!</v>
      </c>
      <c r="AO2038" s="23" t="e">
        <f t="shared" si="581"/>
        <v>#REF!</v>
      </c>
      <c r="AP2038" s="19" t="e">
        <f>IF(#REF!=0,"",#REF!)</f>
        <v>#REF!</v>
      </c>
      <c r="AQ2038" s="19" t="e">
        <f>IF(#REF!=0,"",#REF!)</f>
        <v>#REF!</v>
      </c>
      <c r="AR2038" s="19" t="e">
        <f>IF(#REF!=0,"",#REF!)</f>
        <v>#REF!</v>
      </c>
      <c r="AS2038" s="19" t="e">
        <f>#REF!</f>
        <v>#REF!</v>
      </c>
    </row>
    <row r="2039" spans="4:45" ht="19.5" thickTop="1" thickBot="1" x14ac:dyDescent="0.25">
      <c r="D2039" s="1" t="str">
        <f t="shared" si="584"/>
        <v/>
      </c>
      <c r="E2039" s="1" t="str">
        <f t="shared" si="585"/>
        <v/>
      </c>
      <c r="K2039" s="19" t="str">
        <f t="shared" si="572"/>
        <v/>
      </c>
      <c r="L2039" s="19">
        <f t="shared" si="582"/>
        <v>10000</v>
      </c>
      <c r="M2039" s="22" t="str">
        <f>TRIM(Data!$N2036)</f>
        <v>Lucy Jones</v>
      </c>
      <c r="N2039" s="22" t="str">
        <f>TRIM(Data!$A2036)</f>
        <v>Lucy Jones</v>
      </c>
      <c r="O2039" s="23">
        <f>IF(Data!$B2036=0,"",Data!$B2036)</f>
        <v>2021</v>
      </c>
      <c r="P2039" s="19" t="str">
        <f>IF(Data!$C2036=0,"",Data!$C2036)</f>
        <v>1</v>
      </c>
      <c r="Q2039" s="23" t="str">
        <f>IF($M2039="","",Data!$E2036)</f>
        <v>L</v>
      </c>
      <c r="R2039" s="23" t="str">
        <f t="shared" si="573"/>
        <v>L</v>
      </c>
      <c r="S2039" s="23" t="str">
        <f t="shared" si="574"/>
        <v>L</v>
      </c>
      <c r="T2039" s="19" t="str">
        <f>IF(Data!$F2036=0,"",Data!$F2036)</f>
        <v/>
      </c>
      <c r="U2039" s="19" t="str">
        <f>IF(Data!$G2036=0,"",Data!$G2036)</f>
        <v/>
      </c>
      <c r="V2039" s="19" t="str">
        <f>IF(Data!$D2036=0,"",Data!$D2036)</f>
        <v/>
      </c>
      <c r="W2039" s="19" t="str">
        <f>Data!$H2036</f>
        <v>Japonica</v>
      </c>
      <c r="Y2039" s="41" t="e">
        <f t="shared" si="569"/>
        <v>#REF!</v>
      </c>
      <c r="Z2039" s="8">
        <f t="shared" si="575"/>
        <v>10000</v>
      </c>
      <c r="AA2039" s="8" t="str">
        <f t="shared" si="576"/>
        <v>Lucy Jones</v>
      </c>
      <c r="AB2039" s="8" t="str">
        <f t="shared" si="577"/>
        <v>L</v>
      </c>
      <c r="AC2039" s="8" t="str">
        <f t="shared" si="578"/>
        <v/>
      </c>
      <c r="AD2039" s="8" t="str">
        <f t="shared" si="583"/>
        <v/>
      </c>
      <c r="AE2039" s="8" t="str">
        <f t="shared" si="579"/>
        <v/>
      </c>
      <c r="AF2039" s="5">
        <f t="shared" si="580"/>
        <v>2021</v>
      </c>
      <c r="AG2039" s="46">
        <v>2036</v>
      </c>
      <c r="AH2039" s="47" t="str">
        <f t="shared" si="570"/>
        <v/>
      </c>
      <c r="AI2039" s="48" t="str">
        <f t="shared" si="571"/>
        <v/>
      </c>
      <c r="AK2039" s="22" t="e">
        <f>TRIM(#REF!)</f>
        <v>#REF!</v>
      </c>
      <c r="AL2039" s="23" t="e">
        <f>IF(#REF!=0,"",#REF!)</f>
        <v>#REF!</v>
      </c>
      <c r="AM2039" s="19" t="e">
        <f>IF(#REF!=0,"",#REF!)</f>
        <v>#REF!</v>
      </c>
      <c r="AN2039" s="23" t="e">
        <f>IF($AK2039="","",#REF!)</f>
        <v>#REF!</v>
      </c>
      <c r="AO2039" s="23" t="e">
        <f t="shared" si="581"/>
        <v>#REF!</v>
      </c>
      <c r="AP2039" s="19" t="e">
        <f>IF(#REF!=0,"",#REF!)</f>
        <v>#REF!</v>
      </c>
      <c r="AQ2039" s="19" t="e">
        <f>IF(#REF!=0,"",#REF!)</f>
        <v>#REF!</v>
      </c>
      <c r="AR2039" s="19" t="e">
        <f>IF(#REF!=0,"",#REF!)</f>
        <v>#REF!</v>
      </c>
      <c r="AS2039" s="19" t="e">
        <f>#REF!</f>
        <v>#REF!</v>
      </c>
    </row>
    <row r="2040" spans="4:45" ht="19.5" thickTop="1" thickBot="1" x14ac:dyDescent="0.25">
      <c r="D2040" s="1" t="str">
        <f t="shared" si="584"/>
        <v/>
      </c>
      <c r="E2040" s="1" t="str">
        <f t="shared" si="585"/>
        <v/>
      </c>
      <c r="K2040" s="19" t="str">
        <f t="shared" si="572"/>
        <v/>
      </c>
      <c r="L2040" s="19">
        <f t="shared" si="582"/>
        <v>10000</v>
      </c>
      <c r="M2040" s="22" t="str">
        <f>TRIM(Data!$N2037)</f>
        <v>Lucy O</v>
      </c>
      <c r="N2040" s="22" t="str">
        <f>TRIM(Data!$A2037)</f>
        <v>Lucy O</v>
      </c>
      <c r="O2040" s="23">
        <f>IF(Data!$B2037=0,"",Data!$B2037)</f>
        <v>2011</v>
      </c>
      <c r="P2040" s="19" t="str">
        <f>IF(Data!$C2037=0,"",Data!$C2037)</f>
        <v/>
      </c>
      <c r="Q2040" s="23" t="str">
        <f>IF($M2040="","",Data!$E2037)</f>
        <v>L</v>
      </c>
      <c r="R2040" s="23" t="str">
        <f t="shared" si="573"/>
        <v>L</v>
      </c>
      <c r="S2040" s="23" t="str">
        <f t="shared" si="574"/>
        <v>L</v>
      </c>
      <c r="T2040" s="19" t="str">
        <f>IF(Data!$F2037=0,"",Data!$F2037)</f>
        <v/>
      </c>
      <c r="U2040" s="19" t="str">
        <f>IF(Data!$G2037=0,"",Data!$G2037)</f>
        <v/>
      </c>
      <c r="V2040" s="19" t="str">
        <f>IF(Data!$D2037=0,"",Data!$D2037)</f>
        <v/>
      </c>
      <c r="W2040" s="19" t="str">
        <f>Data!$H2037</f>
        <v>Japonica</v>
      </c>
      <c r="Y2040" s="41" t="e">
        <f t="shared" si="569"/>
        <v>#REF!</v>
      </c>
      <c r="Z2040" s="8">
        <f t="shared" si="575"/>
        <v>10000</v>
      </c>
      <c r="AA2040" s="8" t="str">
        <f t="shared" si="576"/>
        <v>Lucy O</v>
      </c>
      <c r="AB2040" s="8" t="str">
        <f t="shared" si="577"/>
        <v>L</v>
      </c>
      <c r="AC2040" s="8" t="str">
        <f t="shared" si="578"/>
        <v/>
      </c>
      <c r="AD2040" s="8" t="str">
        <f t="shared" si="583"/>
        <v/>
      </c>
      <c r="AE2040" s="8" t="str">
        <f t="shared" si="579"/>
        <v/>
      </c>
      <c r="AF2040" s="5">
        <f t="shared" si="580"/>
        <v>2011</v>
      </c>
      <c r="AG2040" s="46">
        <v>2037</v>
      </c>
      <c r="AH2040" s="47" t="str">
        <f t="shared" si="570"/>
        <v/>
      </c>
      <c r="AI2040" s="48" t="str">
        <f t="shared" si="571"/>
        <v/>
      </c>
      <c r="AK2040" s="22" t="e">
        <f>TRIM(#REF!)</f>
        <v>#REF!</v>
      </c>
      <c r="AL2040" s="23" t="e">
        <f>IF(#REF!=0,"",#REF!)</f>
        <v>#REF!</v>
      </c>
      <c r="AM2040" s="19" t="e">
        <f>IF(#REF!=0,"",#REF!)</f>
        <v>#REF!</v>
      </c>
      <c r="AN2040" s="23" t="e">
        <f>IF($AK2040="","",#REF!)</f>
        <v>#REF!</v>
      </c>
      <c r="AO2040" s="23" t="e">
        <f t="shared" si="581"/>
        <v>#REF!</v>
      </c>
      <c r="AP2040" s="19" t="e">
        <f>IF(#REF!=0,"",#REF!)</f>
        <v>#REF!</v>
      </c>
      <c r="AQ2040" s="19" t="e">
        <f>IF(#REF!=0,"",#REF!)</f>
        <v>#REF!</v>
      </c>
      <c r="AR2040" s="19" t="e">
        <f>IF(#REF!=0,"",#REF!)</f>
        <v>#REF!</v>
      </c>
      <c r="AS2040" s="19" t="e">
        <f>#REF!</f>
        <v>#REF!</v>
      </c>
    </row>
    <row r="2041" spans="4:45" ht="19.5" thickTop="1" thickBot="1" x14ac:dyDescent="0.25">
      <c r="D2041" s="1" t="str">
        <f t="shared" si="584"/>
        <v/>
      </c>
      <c r="E2041" s="1" t="str">
        <f t="shared" si="585"/>
        <v/>
      </c>
      <c r="K2041" s="19" t="str">
        <f t="shared" si="572"/>
        <v/>
      </c>
      <c r="L2041" s="19">
        <f t="shared" si="582"/>
        <v>10000</v>
      </c>
      <c r="M2041" s="22" t="str">
        <f>TRIM(Data!$N2038)</f>
        <v>Lucy Shirah</v>
      </c>
      <c r="N2041" s="22" t="str">
        <f>TRIM(Data!$A2038)</f>
        <v>Lucy Shirah</v>
      </c>
      <c r="O2041" s="23">
        <f>IF(Data!$B2038=0,"",Data!$B2038)</f>
        <v>2005</v>
      </c>
      <c r="P2041" s="19" t="str">
        <f>IF(Data!$C2038=0,"",Data!$C2038)</f>
        <v>1</v>
      </c>
      <c r="Q2041" s="23" t="str">
        <f>IF($M2041="","",Data!$E2038)</f>
        <v>M-L</v>
      </c>
      <c r="R2041" s="23" t="str">
        <f t="shared" si="573"/>
        <v>M</v>
      </c>
      <c r="S2041" s="23" t="str">
        <f t="shared" si="574"/>
        <v>M</v>
      </c>
      <c r="T2041" s="19" t="str">
        <f>IF(Data!$F2038=0,"",Data!$F2038)</f>
        <v/>
      </c>
      <c r="U2041" s="19" t="str">
        <f>IF(Data!$G2038=0,"",Data!$G2038)</f>
        <v>FD</v>
      </c>
      <c r="V2041" s="19" t="str">
        <f>IF(Data!$D2038=0,"",Data!$D2038)</f>
        <v/>
      </c>
      <c r="W2041" s="19" t="str">
        <f>Data!$H2038</f>
        <v>Japonica</v>
      </c>
      <c r="Y2041" s="41" t="e">
        <f t="shared" si="569"/>
        <v>#REF!</v>
      </c>
      <c r="Z2041" s="8">
        <f t="shared" si="575"/>
        <v>10000</v>
      </c>
      <c r="AA2041" s="8" t="str">
        <f t="shared" si="576"/>
        <v>Lucy Shirah</v>
      </c>
      <c r="AB2041" s="8" t="str">
        <f t="shared" si="577"/>
        <v>M</v>
      </c>
      <c r="AC2041" s="8" t="str">
        <f t="shared" si="578"/>
        <v/>
      </c>
      <c r="AD2041" s="8" t="str">
        <f t="shared" si="583"/>
        <v>FD</v>
      </c>
      <c r="AE2041" s="8" t="str">
        <f t="shared" si="579"/>
        <v/>
      </c>
      <c r="AF2041" s="5">
        <f t="shared" si="580"/>
        <v>2005</v>
      </c>
      <c r="AG2041" s="46">
        <v>2038</v>
      </c>
      <c r="AH2041" s="47" t="str">
        <f t="shared" si="570"/>
        <v/>
      </c>
      <c r="AI2041" s="48" t="str">
        <f t="shared" si="571"/>
        <v/>
      </c>
      <c r="AK2041" s="22" t="e">
        <f>TRIM(#REF!)</f>
        <v>#REF!</v>
      </c>
      <c r="AL2041" s="23" t="e">
        <f>IF(#REF!=0,"",#REF!)</f>
        <v>#REF!</v>
      </c>
      <c r="AM2041" s="19" t="e">
        <f>IF(#REF!=0,"",#REF!)</f>
        <v>#REF!</v>
      </c>
      <c r="AN2041" s="23" t="e">
        <f>IF($AK2041="","",#REF!)</f>
        <v>#REF!</v>
      </c>
      <c r="AO2041" s="23" t="e">
        <f t="shared" si="581"/>
        <v>#REF!</v>
      </c>
      <c r="AP2041" s="19" t="e">
        <f>IF(#REF!=0,"",#REF!)</f>
        <v>#REF!</v>
      </c>
      <c r="AQ2041" s="19" t="e">
        <f>IF(#REF!=0,"",#REF!)</f>
        <v>#REF!</v>
      </c>
      <c r="AR2041" s="19" t="e">
        <f>IF(#REF!=0,"",#REF!)</f>
        <v>#REF!</v>
      </c>
      <c r="AS2041" s="19" t="e">
        <f>#REF!</f>
        <v>#REF!</v>
      </c>
    </row>
    <row r="2042" spans="4:45" ht="19.5" thickTop="1" thickBot="1" x14ac:dyDescent="0.25">
      <c r="D2042" s="1" t="str">
        <f t="shared" si="584"/>
        <v/>
      </c>
      <c r="E2042" s="1" t="str">
        <f t="shared" si="585"/>
        <v/>
      </c>
      <c r="K2042" s="19" t="str">
        <f t="shared" si="572"/>
        <v/>
      </c>
      <c r="L2042" s="19">
        <f t="shared" si="582"/>
        <v>10000</v>
      </c>
      <c r="M2042" s="22" t="str">
        <f>TRIM(Data!$N2039)</f>
        <v>Lucy Stewart</v>
      </c>
      <c r="N2042" s="22" t="str">
        <f>TRIM(Data!$A2039)</f>
        <v>Lucy Stewart</v>
      </c>
      <c r="O2042" s="23">
        <f>IF(Data!$B2039=0,"",Data!$B2039)</f>
        <v>1971</v>
      </c>
      <c r="P2042" s="19" t="str">
        <f>IF(Data!$C2039=0,"",Data!$C2039)</f>
        <v>1</v>
      </c>
      <c r="Q2042" s="23" t="str">
        <f>IF($M2042="","",Data!$E2039)</f>
        <v>L-VL</v>
      </c>
      <c r="R2042" s="23" t="str">
        <f t="shared" si="573"/>
        <v>L</v>
      </c>
      <c r="S2042" s="23" t="str">
        <f t="shared" si="574"/>
        <v>L</v>
      </c>
      <c r="T2042" s="19" t="str">
        <f>IF(Data!$F2039=0,"",Data!$F2039)</f>
        <v>WHITE</v>
      </c>
      <c r="U2042" s="19" t="str">
        <f>IF(Data!$G2039=0,"",Data!$G2039)</f>
        <v/>
      </c>
      <c r="V2042" s="19" t="str">
        <f>IF(Data!$D2039=0,"",Data!$D2039)</f>
        <v/>
      </c>
      <c r="W2042" s="19" t="str">
        <f>Data!$H2039</f>
        <v>Japonica</v>
      </c>
      <c r="Y2042" s="41" t="e">
        <f t="shared" si="569"/>
        <v>#REF!</v>
      </c>
      <c r="Z2042" s="8">
        <f t="shared" si="575"/>
        <v>10000</v>
      </c>
      <c r="AA2042" s="8" t="str">
        <f t="shared" si="576"/>
        <v>Lucy Stewart</v>
      </c>
      <c r="AB2042" s="8" t="str">
        <f t="shared" si="577"/>
        <v>L</v>
      </c>
      <c r="AC2042" s="8" t="str">
        <f t="shared" si="578"/>
        <v>WHITE</v>
      </c>
      <c r="AD2042" s="8" t="str">
        <f t="shared" si="583"/>
        <v/>
      </c>
      <c r="AE2042" s="8" t="str">
        <f t="shared" si="579"/>
        <v/>
      </c>
      <c r="AF2042" s="5">
        <f t="shared" si="580"/>
        <v>1971</v>
      </c>
      <c r="AG2042" s="46">
        <v>2039</v>
      </c>
      <c r="AH2042" s="47" t="str">
        <f t="shared" si="570"/>
        <v/>
      </c>
      <c r="AI2042" s="48" t="str">
        <f t="shared" si="571"/>
        <v/>
      </c>
      <c r="AK2042" s="22" t="e">
        <f>TRIM(#REF!)</f>
        <v>#REF!</v>
      </c>
      <c r="AL2042" s="23" t="e">
        <f>IF(#REF!=0,"",#REF!)</f>
        <v>#REF!</v>
      </c>
      <c r="AM2042" s="19" t="e">
        <f>IF(#REF!=0,"",#REF!)</f>
        <v>#REF!</v>
      </c>
      <c r="AN2042" s="23" t="e">
        <f>IF($AK2042="","",#REF!)</f>
        <v>#REF!</v>
      </c>
      <c r="AO2042" s="23" t="e">
        <f t="shared" si="581"/>
        <v>#REF!</v>
      </c>
      <c r="AP2042" s="19" t="e">
        <f>IF(#REF!=0,"",#REF!)</f>
        <v>#REF!</v>
      </c>
      <c r="AQ2042" s="19" t="e">
        <f>IF(#REF!=0,"",#REF!)</f>
        <v>#REF!</v>
      </c>
      <c r="AR2042" s="19" t="e">
        <f>IF(#REF!=0,"",#REF!)</f>
        <v>#REF!</v>
      </c>
      <c r="AS2042" s="19" t="e">
        <f>#REF!</f>
        <v>#REF!</v>
      </c>
    </row>
    <row r="2043" spans="4:45" ht="19.5" thickTop="1" thickBot="1" x14ac:dyDescent="0.25">
      <c r="D2043" s="1" t="str">
        <f t="shared" si="584"/>
        <v/>
      </c>
      <c r="E2043" s="1" t="str">
        <f t="shared" si="585"/>
        <v/>
      </c>
      <c r="K2043" s="19" t="str">
        <f t="shared" si="572"/>
        <v/>
      </c>
      <c r="L2043" s="19">
        <f t="shared" si="582"/>
        <v>10000</v>
      </c>
      <c r="M2043" s="22" t="str">
        <f>TRIM(Data!$N2040)</f>
        <v>Luisa Ann Lee</v>
      </c>
      <c r="N2043" s="22" t="str">
        <f>TRIM(Data!$A2040)</f>
        <v>Luisa Ann Lee</v>
      </c>
      <c r="O2043" s="23">
        <f>IF(Data!$B2040=0,"",Data!$B2040)</f>
        <v>2012</v>
      </c>
      <c r="P2043" s="19" t="str">
        <f>IF(Data!$C2040=0,"",Data!$C2040)</f>
        <v>1</v>
      </c>
      <c r="Q2043" s="23" t="str">
        <f>IF($M2043="","",Data!$E2040)</f>
        <v>M</v>
      </c>
      <c r="R2043" s="23" t="str">
        <f t="shared" si="573"/>
        <v>M</v>
      </c>
      <c r="S2043" s="23" t="str">
        <f t="shared" si="574"/>
        <v>M</v>
      </c>
      <c r="T2043" s="19" t="str">
        <f>IF(Data!$F2040=0,"",Data!$F2040)</f>
        <v/>
      </c>
      <c r="U2043" s="19" t="str">
        <f>IF(Data!$G2040=0,"",Data!$G2040)</f>
        <v/>
      </c>
      <c r="V2043" s="19" t="str">
        <f>IF(Data!$D2040=0,"",Data!$D2040)</f>
        <v/>
      </c>
      <c r="W2043" s="19" t="str">
        <f>Data!$H2040</f>
        <v>Japonica</v>
      </c>
      <c r="Y2043" s="41" t="e">
        <f t="shared" si="569"/>
        <v>#REF!</v>
      </c>
      <c r="Z2043" s="8">
        <f t="shared" si="575"/>
        <v>10000</v>
      </c>
      <c r="AA2043" s="8" t="str">
        <f t="shared" si="576"/>
        <v>Luisa Ann Lee</v>
      </c>
      <c r="AB2043" s="8" t="str">
        <f t="shared" si="577"/>
        <v>M</v>
      </c>
      <c r="AC2043" s="8" t="str">
        <f t="shared" si="578"/>
        <v/>
      </c>
      <c r="AD2043" s="8" t="str">
        <f t="shared" si="583"/>
        <v/>
      </c>
      <c r="AE2043" s="8" t="str">
        <f t="shared" si="579"/>
        <v/>
      </c>
      <c r="AF2043" s="5">
        <f t="shared" si="580"/>
        <v>2012</v>
      </c>
      <c r="AG2043" s="46">
        <v>2040</v>
      </c>
      <c r="AH2043" s="47" t="str">
        <f t="shared" si="570"/>
        <v/>
      </c>
      <c r="AI2043" s="48" t="str">
        <f t="shared" si="571"/>
        <v/>
      </c>
      <c r="AK2043" s="22" t="e">
        <f>TRIM(#REF!)</f>
        <v>#REF!</v>
      </c>
      <c r="AL2043" s="23" t="e">
        <f>IF(#REF!=0,"",#REF!)</f>
        <v>#REF!</v>
      </c>
      <c r="AM2043" s="19" t="e">
        <f>IF(#REF!=0,"",#REF!)</f>
        <v>#REF!</v>
      </c>
      <c r="AN2043" s="23" t="e">
        <f>IF($AK2043="","",#REF!)</f>
        <v>#REF!</v>
      </c>
      <c r="AO2043" s="23" t="e">
        <f t="shared" si="581"/>
        <v>#REF!</v>
      </c>
      <c r="AP2043" s="19" t="e">
        <f>IF(#REF!=0,"",#REF!)</f>
        <v>#REF!</v>
      </c>
      <c r="AQ2043" s="19" t="e">
        <f>IF(#REF!=0,"",#REF!)</f>
        <v>#REF!</v>
      </c>
      <c r="AR2043" s="19" t="e">
        <f>IF(#REF!=0,"",#REF!)</f>
        <v>#REF!</v>
      </c>
      <c r="AS2043" s="19" t="e">
        <f>#REF!</f>
        <v>#REF!</v>
      </c>
    </row>
    <row r="2044" spans="4:45" ht="19.5" thickTop="1" thickBot="1" x14ac:dyDescent="0.25">
      <c r="D2044" s="1" t="str">
        <f t="shared" si="584"/>
        <v/>
      </c>
      <c r="E2044" s="1" t="str">
        <f t="shared" si="585"/>
        <v/>
      </c>
      <c r="K2044" s="19" t="str">
        <f t="shared" si="572"/>
        <v/>
      </c>
      <c r="L2044" s="19">
        <f t="shared" si="582"/>
        <v>10000</v>
      </c>
      <c r="M2044" s="22" t="str">
        <f>TRIM(Data!$N2041)</f>
        <v>Luke Hill</v>
      </c>
      <c r="N2044" s="22" t="str">
        <f>TRIM(Data!$A2041)</f>
        <v>Luke Hill</v>
      </c>
      <c r="O2044" s="23">
        <f>IF(Data!$B2041=0,"",Data!$B2041)</f>
        <v>2016</v>
      </c>
      <c r="P2044" s="19" t="str">
        <f>IF(Data!$C2041=0,"",Data!$C2041)</f>
        <v>1</v>
      </c>
      <c r="Q2044" s="23" t="str">
        <f>IF($M2044="","",Data!$E2041)</f>
        <v>M</v>
      </c>
      <c r="R2044" s="23" t="str">
        <f t="shared" si="573"/>
        <v>M</v>
      </c>
      <c r="S2044" s="23" t="str">
        <f t="shared" si="574"/>
        <v>M</v>
      </c>
      <c r="T2044" s="19" t="str">
        <f>IF(Data!$F2041=0,"",Data!$F2041)</f>
        <v>WHITE</v>
      </c>
      <c r="U2044" s="19" t="str">
        <f>IF(Data!$G2041=0,"",Data!$G2041)</f>
        <v>FD</v>
      </c>
      <c r="V2044" s="19" t="str">
        <f>IF(Data!$D2041=0,"",Data!$D2041)</f>
        <v/>
      </c>
      <c r="W2044" s="19" t="str">
        <f>Data!$H2041</f>
        <v>Japonica</v>
      </c>
      <c r="Y2044" s="41" t="e">
        <f t="shared" si="569"/>
        <v>#REF!</v>
      </c>
      <c r="Z2044" s="8">
        <f t="shared" si="575"/>
        <v>10000</v>
      </c>
      <c r="AA2044" s="8" t="str">
        <f t="shared" si="576"/>
        <v>Luke Hill</v>
      </c>
      <c r="AB2044" s="8" t="str">
        <f t="shared" si="577"/>
        <v>M</v>
      </c>
      <c r="AC2044" s="8" t="str">
        <f t="shared" si="578"/>
        <v>WHITE</v>
      </c>
      <c r="AD2044" s="8" t="str">
        <f t="shared" si="583"/>
        <v>FD</v>
      </c>
      <c r="AE2044" s="8" t="str">
        <f t="shared" si="579"/>
        <v/>
      </c>
      <c r="AF2044" s="5">
        <f t="shared" si="580"/>
        <v>2016</v>
      </c>
      <c r="AG2044" s="46">
        <v>2041</v>
      </c>
      <c r="AH2044" s="47" t="str">
        <f t="shared" si="570"/>
        <v/>
      </c>
      <c r="AI2044" s="48" t="str">
        <f t="shared" si="571"/>
        <v/>
      </c>
      <c r="AK2044" s="22" t="e">
        <f>TRIM(#REF!)</f>
        <v>#REF!</v>
      </c>
      <c r="AL2044" s="23" t="e">
        <f>IF(#REF!=0,"",#REF!)</f>
        <v>#REF!</v>
      </c>
      <c r="AM2044" s="19" t="e">
        <f>IF(#REF!=0,"",#REF!)</f>
        <v>#REF!</v>
      </c>
      <c r="AN2044" s="23" t="e">
        <f>IF($AK2044="","",#REF!)</f>
        <v>#REF!</v>
      </c>
      <c r="AO2044" s="23" t="e">
        <f t="shared" si="581"/>
        <v>#REF!</v>
      </c>
      <c r="AP2044" s="19" t="e">
        <f>IF(#REF!=0,"",#REF!)</f>
        <v>#REF!</v>
      </c>
      <c r="AQ2044" s="19" t="e">
        <f>IF(#REF!=0,"",#REF!)</f>
        <v>#REF!</v>
      </c>
      <c r="AR2044" s="19" t="e">
        <f>IF(#REF!=0,"",#REF!)</f>
        <v>#REF!</v>
      </c>
      <c r="AS2044" s="19" t="e">
        <f>#REF!</f>
        <v>#REF!</v>
      </c>
    </row>
    <row r="2045" spans="4:45" ht="19.5" thickTop="1" thickBot="1" x14ac:dyDescent="0.25">
      <c r="D2045" s="1" t="str">
        <f t="shared" si="584"/>
        <v/>
      </c>
      <c r="E2045" s="1" t="str">
        <f t="shared" si="585"/>
        <v/>
      </c>
      <c r="K2045" s="19" t="str">
        <f t="shared" si="572"/>
        <v/>
      </c>
      <c r="L2045" s="19">
        <f t="shared" si="582"/>
        <v>10000</v>
      </c>
      <c r="M2045" s="22" t="str">
        <f>TRIM(Data!$N2042)</f>
        <v>Lulu Belle</v>
      </c>
      <c r="N2045" s="22" t="str">
        <f>TRIM(Data!$A2042)</f>
        <v>Lulu Belle</v>
      </c>
      <c r="O2045" s="23">
        <f>IF(Data!$B2042=0,"",Data!$B2042)</f>
        <v>1969</v>
      </c>
      <c r="P2045" s="19" t="str">
        <f>IF(Data!$C2042=0,"",Data!$C2042)</f>
        <v>1</v>
      </c>
      <c r="Q2045" s="23" t="str">
        <f>IF($M2045="","",Data!$E2042)</f>
        <v>L</v>
      </c>
      <c r="R2045" s="23" t="str">
        <f t="shared" si="573"/>
        <v>L</v>
      </c>
      <c r="S2045" s="23" t="str">
        <f t="shared" si="574"/>
        <v>L</v>
      </c>
      <c r="T2045" s="19" t="str">
        <f>IF(Data!$F2042=0,"",Data!$F2042)</f>
        <v>WHITE</v>
      </c>
      <c r="U2045" s="19" t="str">
        <f>IF(Data!$G2042=0,"",Data!$G2042)</f>
        <v/>
      </c>
      <c r="V2045" s="19" t="str">
        <f>IF(Data!$D2042=0,"",Data!$D2042)</f>
        <v/>
      </c>
      <c r="W2045" s="19" t="str">
        <f>Data!$H2042</f>
        <v>Japonica</v>
      </c>
      <c r="Y2045" s="41" t="e">
        <f t="shared" si="569"/>
        <v>#REF!</v>
      </c>
      <c r="Z2045" s="8">
        <f t="shared" si="575"/>
        <v>10000</v>
      </c>
      <c r="AA2045" s="8" t="str">
        <f t="shared" si="576"/>
        <v>Lulu Belle</v>
      </c>
      <c r="AB2045" s="8" t="str">
        <f t="shared" si="577"/>
        <v>L</v>
      </c>
      <c r="AC2045" s="8" t="str">
        <f t="shared" si="578"/>
        <v>WHITE</v>
      </c>
      <c r="AD2045" s="8" t="str">
        <f t="shared" si="583"/>
        <v/>
      </c>
      <c r="AE2045" s="8" t="str">
        <f t="shared" si="579"/>
        <v/>
      </c>
      <c r="AF2045" s="5">
        <f t="shared" si="580"/>
        <v>1969</v>
      </c>
      <c r="AG2045" s="46">
        <v>2042</v>
      </c>
      <c r="AH2045" s="47" t="str">
        <f t="shared" si="570"/>
        <v/>
      </c>
      <c r="AI2045" s="48" t="str">
        <f t="shared" si="571"/>
        <v/>
      </c>
      <c r="AK2045" s="22" t="e">
        <f>TRIM(#REF!)</f>
        <v>#REF!</v>
      </c>
      <c r="AL2045" s="23" t="e">
        <f>IF(#REF!=0,"",#REF!)</f>
        <v>#REF!</v>
      </c>
      <c r="AM2045" s="19" t="e">
        <f>IF(#REF!=0,"",#REF!)</f>
        <v>#REF!</v>
      </c>
      <c r="AN2045" s="23" t="e">
        <f>IF($AK2045="","",#REF!)</f>
        <v>#REF!</v>
      </c>
      <c r="AO2045" s="23" t="e">
        <f t="shared" si="581"/>
        <v>#REF!</v>
      </c>
      <c r="AP2045" s="19" t="e">
        <f>IF(#REF!=0,"",#REF!)</f>
        <v>#REF!</v>
      </c>
      <c r="AQ2045" s="19" t="e">
        <f>IF(#REF!=0,"",#REF!)</f>
        <v>#REF!</v>
      </c>
      <c r="AR2045" s="19" t="e">
        <f>IF(#REF!=0,"",#REF!)</f>
        <v>#REF!</v>
      </c>
      <c r="AS2045" s="19" t="e">
        <f>#REF!</f>
        <v>#REF!</v>
      </c>
    </row>
    <row r="2046" spans="4:45" ht="19.5" thickTop="1" thickBot="1" x14ac:dyDescent="0.25">
      <c r="D2046" s="1" t="str">
        <f t="shared" si="584"/>
        <v/>
      </c>
      <c r="E2046" s="1" t="str">
        <f t="shared" si="585"/>
        <v/>
      </c>
      <c r="K2046" s="19" t="str">
        <f t="shared" si="572"/>
        <v/>
      </c>
      <c r="L2046" s="19">
        <f t="shared" si="582"/>
        <v>10000</v>
      </c>
      <c r="M2046" s="22" t="str">
        <f>TRIM(Data!$N2043)</f>
        <v>Lundy's Legacy</v>
      </c>
      <c r="N2046" s="22" t="str">
        <f>TRIM(Data!$A2043)</f>
        <v>Lundy's Legacy</v>
      </c>
      <c r="O2046" s="23">
        <f>IF(Data!$B2043=0,"",Data!$B2043)</f>
        <v>2009</v>
      </c>
      <c r="P2046" s="19" t="str">
        <f>IF(Data!$C2043=0,"",Data!$C2043)</f>
        <v>1</v>
      </c>
      <c r="Q2046" s="23" t="str">
        <f>IF($M2046="","",Data!$E2043)</f>
        <v>M-L</v>
      </c>
      <c r="R2046" s="23" t="str">
        <f t="shared" si="573"/>
        <v>M</v>
      </c>
      <c r="S2046" s="23" t="str">
        <f t="shared" si="574"/>
        <v>M</v>
      </c>
      <c r="T2046" s="19" t="str">
        <f>IF(Data!$F2043=0,"",Data!$F2043)</f>
        <v/>
      </c>
      <c r="U2046" s="19" t="str">
        <f>IF(Data!$G2043=0,"",Data!$G2043)</f>
        <v/>
      </c>
      <c r="V2046" s="19" t="str">
        <f>IF(Data!$D2043=0,"",Data!$D2043)</f>
        <v/>
      </c>
      <c r="W2046" s="19" t="str">
        <f>Data!$H2043</f>
        <v>Japonica</v>
      </c>
      <c r="Y2046" s="41" t="e">
        <f t="shared" si="569"/>
        <v>#REF!</v>
      </c>
      <c r="Z2046" s="8">
        <f t="shared" si="575"/>
        <v>10000</v>
      </c>
      <c r="AA2046" s="8" t="str">
        <f t="shared" si="576"/>
        <v>Lundy's Legacy</v>
      </c>
      <c r="AB2046" s="8" t="str">
        <f t="shared" si="577"/>
        <v>M</v>
      </c>
      <c r="AC2046" s="8" t="str">
        <f t="shared" si="578"/>
        <v/>
      </c>
      <c r="AD2046" s="8" t="str">
        <f t="shared" si="583"/>
        <v/>
      </c>
      <c r="AE2046" s="8" t="str">
        <f t="shared" si="579"/>
        <v/>
      </c>
      <c r="AF2046" s="5">
        <f t="shared" si="580"/>
        <v>2009</v>
      </c>
      <c r="AG2046" s="46">
        <v>2043</v>
      </c>
      <c r="AH2046" s="47" t="str">
        <f t="shared" si="570"/>
        <v/>
      </c>
      <c r="AI2046" s="48" t="str">
        <f t="shared" si="571"/>
        <v/>
      </c>
      <c r="AK2046" s="22" t="e">
        <f>TRIM(#REF!)</f>
        <v>#REF!</v>
      </c>
      <c r="AL2046" s="23" t="e">
        <f>IF(#REF!=0,"",#REF!)</f>
        <v>#REF!</v>
      </c>
      <c r="AM2046" s="19" t="e">
        <f>IF(#REF!=0,"",#REF!)</f>
        <v>#REF!</v>
      </c>
      <c r="AN2046" s="23" t="e">
        <f>IF($AK2046="","",#REF!)</f>
        <v>#REF!</v>
      </c>
      <c r="AO2046" s="23" t="e">
        <f t="shared" si="581"/>
        <v>#REF!</v>
      </c>
      <c r="AP2046" s="19" t="e">
        <f>IF(#REF!=0,"",#REF!)</f>
        <v>#REF!</v>
      </c>
      <c r="AQ2046" s="19" t="e">
        <f>IF(#REF!=0,"",#REF!)</f>
        <v>#REF!</v>
      </c>
      <c r="AR2046" s="19" t="e">
        <f>IF(#REF!=0,"",#REF!)</f>
        <v>#REF!</v>
      </c>
      <c r="AS2046" s="19" t="e">
        <f>#REF!</f>
        <v>#REF!</v>
      </c>
    </row>
    <row r="2047" spans="4:45" ht="19.5" thickTop="1" thickBot="1" x14ac:dyDescent="0.25">
      <c r="D2047" s="1" t="str">
        <f t="shared" si="584"/>
        <v/>
      </c>
      <c r="E2047" s="1" t="str">
        <f t="shared" si="585"/>
        <v/>
      </c>
      <c r="K2047" s="19" t="str">
        <f t="shared" si="572"/>
        <v/>
      </c>
      <c r="L2047" s="19">
        <f t="shared" si="582"/>
        <v>10000</v>
      </c>
      <c r="M2047" s="22" t="str">
        <f>TRIM(Data!$N2044)</f>
        <v>Lurie's Favorite</v>
      </c>
      <c r="N2047" s="22" t="str">
        <f>TRIM(Data!$A2044)</f>
        <v>Lurie's Favorite</v>
      </c>
      <c r="O2047" s="23">
        <f>IF(Data!$B2044=0,"",Data!$B2044)</f>
        <v>1935</v>
      </c>
      <c r="P2047" s="19" t="str">
        <f>IF(Data!$C2044=0,"",Data!$C2044)</f>
        <v>1</v>
      </c>
      <c r="Q2047" s="23" t="str">
        <f>IF($M2047="","",Data!$E2044)</f>
        <v>M</v>
      </c>
      <c r="R2047" s="23" t="str">
        <f t="shared" si="573"/>
        <v>M</v>
      </c>
      <c r="S2047" s="23" t="str">
        <f t="shared" si="574"/>
        <v>M</v>
      </c>
      <c r="T2047" s="19" t="str">
        <f>IF(Data!$F2044=0,"",Data!$F2044)</f>
        <v/>
      </c>
      <c r="U2047" s="19" t="str">
        <f>IF(Data!$G2044=0,"",Data!$G2044)</f>
        <v/>
      </c>
      <c r="V2047" s="19" t="str">
        <f>IF(Data!$D2044=0,"",Data!$D2044)</f>
        <v/>
      </c>
      <c r="W2047" s="19" t="str">
        <f>Data!$H2044</f>
        <v>Japonica</v>
      </c>
      <c r="Y2047" s="41" t="e">
        <f t="shared" si="569"/>
        <v>#REF!</v>
      </c>
      <c r="Z2047" s="8">
        <f t="shared" si="575"/>
        <v>10000</v>
      </c>
      <c r="AA2047" s="8" t="str">
        <f t="shared" si="576"/>
        <v>Lurie's Favorite</v>
      </c>
      <c r="AB2047" s="8" t="str">
        <f t="shared" si="577"/>
        <v>M</v>
      </c>
      <c r="AC2047" s="8" t="str">
        <f t="shared" si="578"/>
        <v/>
      </c>
      <c r="AD2047" s="8" t="str">
        <f t="shared" si="583"/>
        <v/>
      </c>
      <c r="AE2047" s="8" t="str">
        <f t="shared" si="579"/>
        <v/>
      </c>
      <c r="AF2047" s="5">
        <f t="shared" si="580"/>
        <v>1935</v>
      </c>
      <c r="AG2047" s="46">
        <v>2044</v>
      </c>
      <c r="AH2047" s="47" t="str">
        <f t="shared" si="570"/>
        <v/>
      </c>
      <c r="AI2047" s="48" t="str">
        <f t="shared" si="571"/>
        <v/>
      </c>
      <c r="AK2047" s="22" t="e">
        <f>TRIM(#REF!)</f>
        <v>#REF!</v>
      </c>
      <c r="AL2047" s="23" t="e">
        <f>IF(#REF!=0,"",#REF!)</f>
        <v>#REF!</v>
      </c>
      <c r="AM2047" s="19" t="e">
        <f>IF(#REF!=0,"",#REF!)</f>
        <v>#REF!</v>
      </c>
      <c r="AN2047" s="23" t="e">
        <f>IF($AK2047="","",#REF!)</f>
        <v>#REF!</v>
      </c>
      <c r="AO2047" s="23" t="e">
        <f t="shared" si="581"/>
        <v>#REF!</v>
      </c>
      <c r="AP2047" s="19" t="e">
        <f>IF(#REF!=0,"",#REF!)</f>
        <v>#REF!</v>
      </c>
      <c r="AQ2047" s="19" t="e">
        <f>IF(#REF!=0,"",#REF!)</f>
        <v>#REF!</v>
      </c>
      <c r="AR2047" s="19" t="e">
        <f>IF(#REF!=0,"",#REF!)</f>
        <v>#REF!</v>
      </c>
      <c r="AS2047" s="19" t="e">
        <f>#REF!</f>
        <v>#REF!</v>
      </c>
    </row>
    <row r="2048" spans="4:45" ht="19.5" thickTop="1" thickBot="1" x14ac:dyDescent="0.25">
      <c r="D2048" s="1" t="str">
        <f t="shared" si="584"/>
        <v/>
      </c>
      <c r="E2048" s="1" t="str">
        <f t="shared" si="585"/>
        <v/>
      </c>
      <c r="K2048" s="19" t="str">
        <f t="shared" si="572"/>
        <v/>
      </c>
      <c r="L2048" s="19">
        <f t="shared" si="582"/>
        <v>10000</v>
      </c>
      <c r="M2048" s="22" t="str">
        <f>TRIM(Data!$N2045)</f>
        <v>Luscious Lady</v>
      </c>
      <c r="N2048" s="22" t="str">
        <f>TRIM(Data!$A2045)</f>
        <v>Luscious Lady</v>
      </c>
      <c r="O2048" s="23">
        <f>IF(Data!$B2045=0,"",Data!$B2045)</f>
        <v>1961</v>
      </c>
      <c r="P2048" s="19" t="str">
        <f>IF(Data!$C2045=0,"",Data!$C2045)</f>
        <v>1</v>
      </c>
      <c r="Q2048" s="23" t="str">
        <f>IF($M2048="","",Data!$E2045)</f>
        <v>L</v>
      </c>
      <c r="R2048" s="23" t="str">
        <f t="shared" si="573"/>
        <v>L</v>
      </c>
      <c r="S2048" s="23" t="str">
        <f t="shared" si="574"/>
        <v>L</v>
      </c>
      <c r="T2048" s="19" t="str">
        <f>IF(Data!$F2045=0,"",Data!$F2045)</f>
        <v/>
      </c>
      <c r="U2048" s="19" t="str">
        <f>IF(Data!$G2045=0,"",Data!$G2045)</f>
        <v/>
      </c>
      <c r="V2048" s="19" t="str">
        <f>IF(Data!$D2045=0,"",Data!$D2045)</f>
        <v/>
      </c>
      <c r="W2048" s="19" t="str">
        <f>Data!$H2045</f>
        <v>Japonica</v>
      </c>
      <c r="Y2048" s="41" t="e">
        <f t="shared" si="569"/>
        <v>#REF!</v>
      </c>
      <c r="Z2048" s="8">
        <f t="shared" si="575"/>
        <v>10000</v>
      </c>
      <c r="AA2048" s="8" t="str">
        <f t="shared" si="576"/>
        <v>Luscious Lady</v>
      </c>
      <c r="AB2048" s="8" t="str">
        <f t="shared" si="577"/>
        <v>L</v>
      </c>
      <c r="AC2048" s="8" t="str">
        <f t="shared" si="578"/>
        <v/>
      </c>
      <c r="AD2048" s="8" t="str">
        <f t="shared" si="583"/>
        <v/>
      </c>
      <c r="AE2048" s="8" t="str">
        <f t="shared" si="579"/>
        <v/>
      </c>
      <c r="AF2048" s="5">
        <f t="shared" si="580"/>
        <v>1961</v>
      </c>
      <c r="AG2048" s="46">
        <v>2045</v>
      </c>
      <c r="AH2048" s="47" t="str">
        <f t="shared" si="570"/>
        <v/>
      </c>
      <c r="AI2048" s="48" t="str">
        <f t="shared" si="571"/>
        <v/>
      </c>
      <c r="AK2048" s="22" t="e">
        <f>TRIM(#REF!)</f>
        <v>#REF!</v>
      </c>
      <c r="AL2048" s="23" t="e">
        <f>IF(#REF!=0,"",#REF!)</f>
        <v>#REF!</v>
      </c>
      <c r="AM2048" s="19" t="e">
        <f>IF(#REF!=0,"",#REF!)</f>
        <v>#REF!</v>
      </c>
      <c r="AN2048" s="23" t="e">
        <f>IF($AK2048="","",#REF!)</f>
        <v>#REF!</v>
      </c>
      <c r="AO2048" s="23" t="e">
        <f t="shared" si="581"/>
        <v>#REF!</v>
      </c>
      <c r="AP2048" s="19" t="e">
        <f>IF(#REF!=0,"",#REF!)</f>
        <v>#REF!</v>
      </c>
      <c r="AQ2048" s="19" t="e">
        <f>IF(#REF!=0,"",#REF!)</f>
        <v>#REF!</v>
      </c>
      <c r="AR2048" s="19" t="e">
        <f>IF(#REF!=0,"",#REF!)</f>
        <v>#REF!</v>
      </c>
      <c r="AS2048" s="19" t="e">
        <f>#REF!</f>
        <v>#REF!</v>
      </c>
    </row>
    <row r="2049" spans="4:45" ht="19.5" thickTop="1" thickBot="1" x14ac:dyDescent="0.25">
      <c r="D2049" s="1" t="str">
        <f t="shared" si="584"/>
        <v/>
      </c>
      <c r="E2049" s="1" t="str">
        <f t="shared" si="585"/>
        <v/>
      </c>
      <c r="K2049" s="19" t="str">
        <f t="shared" si="572"/>
        <v/>
      </c>
      <c r="L2049" s="19">
        <f t="shared" si="582"/>
        <v>10000</v>
      </c>
      <c r="M2049" s="22" t="str">
        <f>TRIM(Data!$N2046)</f>
        <v>Lyndall</v>
      </c>
      <c r="N2049" s="22" t="str">
        <f>TRIM(Data!$A2046)</f>
        <v>Lyndall</v>
      </c>
      <c r="O2049" s="23">
        <f>IF(Data!$B2046=0,"",Data!$B2046)</f>
        <v>2023</v>
      </c>
      <c r="P2049" s="19" t="str">
        <f>IF(Data!$C2046=0,"",Data!$C2046)</f>
        <v>1</v>
      </c>
      <c r="Q2049" s="23" t="str">
        <f>IF($M2049="","",Data!$E2046)</f>
        <v>M-L</v>
      </c>
      <c r="R2049" s="23" t="str">
        <f t="shared" si="573"/>
        <v>M</v>
      </c>
      <c r="S2049" s="23" t="str">
        <f t="shared" si="574"/>
        <v>M</v>
      </c>
      <c r="T2049" s="19" t="str">
        <f>IF(Data!$F2046=0,"",Data!$F2046)</f>
        <v/>
      </c>
      <c r="U2049" s="19" t="str">
        <f>IF(Data!$G2046=0,"",Data!$G2046)</f>
        <v/>
      </c>
      <c r="V2049" s="19" t="str">
        <f>IF(Data!$D2046=0,"",Data!$D2046)</f>
        <v/>
      </c>
      <c r="W2049" s="19" t="str">
        <f>Data!$H2046</f>
        <v>Japonica</v>
      </c>
      <c r="Y2049" s="41" t="e">
        <f t="shared" si="569"/>
        <v>#REF!</v>
      </c>
      <c r="Z2049" s="8">
        <f t="shared" si="575"/>
        <v>10000</v>
      </c>
      <c r="AA2049" s="8" t="str">
        <f t="shared" si="576"/>
        <v>Lyndall</v>
      </c>
      <c r="AB2049" s="8" t="str">
        <f t="shared" si="577"/>
        <v>M</v>
      </c>
      <c r="AC2049" s="8" t="str">
        <f t="shared" si="578"/>
        <v/>
      </c>
      <c r="AD2049" s="8" t="str">
        <f t="shared" si="583"/>
        <v/>
      </c>
      <c r="AE2049" s="8" t="str">
        <f t="shared" si="579"/>
        <v/>
      </c>
      <c r="AF2049" s="5">
        <f t="shared" si="580"/>
        <v>2023</v>
      </c>
      <c r="AG2049" s="46">
        <v>2046</v>
      </c>
      <c r="AH2049" s="47" t="str">
        <f t="shared" si="570"/>
        <v/>
      </c>
      <c r="AI2049" s="48" t="str">
        <f t="shared" si="571"/>
        <v/>
      </c>
      <c r="AK2049" s="22" t="e">
        <f>TRIM(#REF!)</f>
        <v>#REF!</v>
      </c>
      <c r="AL2049" s="23" t="e">
        <f>IF(#REF!=0,"",#REF!)</f>
        <v>#REF!</v>
      </c>
      <c r="AM2049" s="19" t="e">
        <f>IF(#REF!=0,"",#REF!)</f>
        <v>#REF!</v>
      </c>
      <c r="AN2049" s="23" t="e">
        <f>IF($AK2049="","",#REF!)</f>
        <v>#REF!</v>
      </c>
      <c r="AO2049" s="23" t="e">
        <f t="shared" si="581"/>
        <v>#REF!</v>
      </c>
      <c r="AP2049" s="19" t="e">
        <f>IF(#REF!=0,"",#REF!)</f>
        <v>#REF!</v>
      </c>
      <c r="AQ2049" s="19" t="e">
        <f>IF(#REF!=0,"",#REF!)</f>
        <v>#REF!</v>
      </c>
      <c r="AR2049" s="19" t="e">
        <f>IF(#REF!=0,"",#REF!)</f>
        <v>#REF!</v>
      </c>
      <c r="AS2049" s="19" t="e">
        <f>#REF!</f>
        <v>#REF!</v>
      </c>
    </row>
    <row r="2050" spans="4:45" ht="19.5" thickTop="1" thickBot="1" x14ac:dyDescent="0.25">
      <c r="D2050" s="1" t="str">
        <f t="shared" si="584"/>
        <v/>
      </c>
      <c r="E2050" s="1" t="str">
        <f t="shared" si="585"/>
        <v/>
      </c>
      <c r="K2050" s="19" t="str">
        <f t="shared" si="572"/>
        <v/>
      </c>
      <c r="L2050" s="19">
        <f t="shared" si="582"/>
        <v>10000</v>
      </c>
      <c r="M2050" s="22" t="str">
        <f>TRIM(Data!$N2047)</f>
        <v>Lynn Hairston</v>
      </c>
      <c r="N2050" s="22" t="str">
        <f>TRIM(Data!$A2047)</f>
        <v>Lynn Hairston</v>
      </c>
      <c r="O2050" s="23">
        <f>IF(Data!$B2047=0,"",Data!$B2047)</f>
        <v>2012</v>
      </c>
      <c r="P2050" s="19" t="str">
        <f>IF(Data!$C2047=0,"",Data!$C2047)</f>
        <v>1</v>
      </c>
      <c r="Q2050" s="23" t="str">
        <f>IF($M2050="","",Data!$E2047)</f>
        <v>M</v>
      </c>
      <c r="R2050" s="23" t="str">
        <f t="shared" si="573"/>
        <v>M</v>
      </c>
      <c r="S2050" s="23" t="str">
        <f t="shared" si="574"/>
        <v>M</v>
      </c>
      <c r="T2050" s="19" t="str">
        <f>IF(Data!$F2047=0,"",Data!$F2047)</f>
        <v/>
      </c>
      <c r="U2050" s="19" t="str">
        <f>IF(Data!$G2047=0,"",Data!$G2047)</f>
        <v>FD</v>
      </c>
      <c r="V2050" s="19" t="str">
        <f>IF(Data!$D2047=0,"",Data!$D2047)</f>
        <v/>
      </c>
      <c r="W2050" s="19" t="str">
        <f>Data!$H2047</f>
        <v>Japonica</v>
      </c>
      <c r="Y2050" s="41" t="e">
        <f t="shared" si="569"/>
        <v>#REF!</v>
      </c>
      <c r="Z2050" s="8">
        <f t="shared" si="575"/>
        <v>10000</v>
      </c>
      <c r="AA2050" s="8" t="str">
        <f t="shared" si="576"/>
        <v>Lynn Hairston</v>
      </c>
      <c r="AB2050" s="8" t="str">
        <f t="shared" si="577"/>
        <v>M</v>
      </c>
      <c r="AC2050" s="8" t="str">
        <f t="shared" si="578"/>
        <v/>
      </c>
      <c r="AD2050" s="8" t="str">
        <f t="shared" si="583"/>
        <v>FD</v>
      </c>
      <c r="AE2050" s="8" t="str">
        <f t="shared" si="579"/>
        <v/>
      </c>
      <c r="AF2050" s="5">
        <f t="shared" si="580"/>
        <v>2012</v>
      </c>
      <c r="AG2050" s="46">
        <v>2047</v>
      </c>
      <c r="AH2050" s="47" t="str">
        <f t="shared" si="570"/>
        <v/>
      </c>
      <c r="AI2050" s="48" t="str">
        <f t="shared" si="571"/>
        <v/>
      </c>
      <c r="AK2050" s="22" t="e">
        <f>TRIM(#REF!)</f>
        <v>#REF!</v>
      </c>
      <c r="AL2050" s="23" t="e">
        <f>IF(#REF!=0,"",#REF!)</f>
        <v>#REF!</v>
      </c>
      <c r="AM2050" s="19" t="e">
        <f>IF(#REF!=0,"",#REF!)</f>
        <v>#REF!</v>
      </c>
      <c r="AN2050" s="23" t="e">
        <f>IF($AK2050="","",#REF!)</f>
        <v>#REF!</v>
      </c>
      <c r="AO2050" s="23" t="e">
        <f t="shared" si="581"/>
        <v>#REF!</v>
      </c>
      <c r="AP2050" s="19" t="e">
        <f>IF(#REF!=0,"",#REF!)</f>
        <v>#REF!</v>
      </c>
      <c r="AQ2050" s="19" t="e">
        <f>IF(#REF!=0,"",#REF!)</f>
        <v>#REF!</v>
      </c>
      <c r="AR2050" s="19" t="e">
        <f>IF(#REF!=0,"",#REF!)</f>
        <v>#REF!</v>
      </c>
      <c r="AS2050" s="19" t="e">
        <f>#REF!</f>
        <v>#REF!</v>
      </c>
    </row>
    <row r="2051" spans="4:45" ht="19.5" thickTop="1" thickBot="1" x14ac:dyDescent="0.25">
      <c r="D2051" s="1" t="str">
        <f t="shared" si="584"/>
        <v/>
      </c>
      <c r="E2051" s="1" t="str">
        <f t="shared" si="585"/>
        <v/>
      </c>
      <c r="K2051" s="19" t="str">
        <f t="shared" si="572"/>
        <v/>
      </c>
      <c r="L2051" s="19">
        <f t="shared" si="582"/>
        <v>10000</v>
      </c>
      <c r="M2051" s="22" t="str">
        <f>TRIM(Data!$N2048)</f>
        <v>M. L. Spencer</v>
      </c>
      <c r="N2051" s="22" t="str">
        <f>TRIM(Data!$A2048)</f>
        <v>M. L. Spencer</v>
      </c>
      <c r="O2051" s="23">
        <f>IF(Data!$B2048=0,"",Data!$B2048)</f>
        <v>2005</v>
      </c>
      <c r="P2051" s="19" t="str">
        <f>IF(Data!$C2048=0,"",Data!$C2048)</f>
        <v>1</v>
      </c>
      <c r="Q2051" s="23" t="str">
        <f>IF($M2051="","",Data!$E2048)</f>
        <v>S-M</v>
      </c>
      <c r="R2051" s="23" t="str">
        <f t="shared" si="573"/>
        <v>S</v>
      </c>
      <c r="S2051" s="23" t="str">
        <f t="shared" si="574"/>
        <v>S</v>
      </c>
      <c r="T2051" s="19" t="str">
        <f>IF(Data!$F2048=0,"",Data!$F2048)</f>
        <v/>
      </c>
      <c r="U2051" s="19" t="str">
        <f>IF(Data!$G2048=0,"",Data!$G2048)</f>
        <v>FD</v>
      </c>
      <c r="V2051" s="19" t="str">
        <f>IF(Data!$D2048=0,"",Data!$D2048)</f>
        <v/>
      </c>
      <c r="W2051" s="19" t="str">
        <f>Data!$H2048</f>
        <v>Japonica</v>
      </c>
      <c r="Y2051" s="41" t="e">
        <f t="shared" si="569"/>
        <v>#REF!</v>
      </c>
      <c r="Z2051" s="8">
        <f t="shared" si="575"/>
        <v>10000</v>
      </c>
      <c r="AA2051" s="8" t="str">
        <f t="shared" si="576"/>
        <v>M. L. Spencer</v>
      </c>
      <c r="AB2051" s="8" t="str">
        <f t="shared" si="577"/>
        <v>S</v>
      </c>
      <c r="AC2051" s="8" t="str">
        <f t="shared" si="578"/>
        <v/>
      </c>
      <c r="AD2051" s="8" t="str">
        <f t="shared" si="583"/>
        <v>FD</v>
      </c>
      <c r="AE2051" s="8" t="str">
        <f t="shared" si="579"/>
        <v/>
      </c>
      <c r="AF2051" s="5">
        <f t="shared" si="580"/>
        <v>2005</v>
      </c>
      <c r="AG2051" s="46">
        <v>2048</v>
      </c>
      <c r="AH2051" s="47" t="str">
        <f t="shared" si="570"/>
        <v/>
      </c>
      <c r="AI2051" s="48" t="str">
        <f t="shared" si="571"/>
        <v/>
      </c>
      <c r="AK2051" s="22" t="e">
        <f>TRIM(#REF!)</f>
        <v>#REF!</v>
      </c>
      <c r="AL2051" s="23" t="e">
        <f>IF(#REF!=0,"",#REF!)</f>
        <v>#REF!</v>
      </c>
      <c r="AM2051" s="19" t="e">
        <f>IF(#REF!=0,"",#REF!)</f>
        <v>#REF!</v>
      </c>
      <c r="AN2051" s="23" t="e">
        <f>IF($AK2051="","",#REF!)</f>
        <v>#REF!</v>
      </c>
      <c r="AO2051" s="23" t="e">
        <f t="shared" si="581"/>
        <v>#REF!</v>
      </c>
      <c r="AP2051" s="19" t="e">
        <f>IF(#REF!=0,"",#REF!)</f>
        <v>#REF!</v>
      </c>
      <c r="AQ2051" s="19" t="e">
        <f>IF(#REF!=0,"",#REF!)</f>
        <v>#REF!</v>
      </c>
      <c r="AR2051" s="19" t="e">
        <f>IF(#REF!=0,"",#REF!)</f>
        <v>#REF!</v>
      </c>
      <c r="AS2051" s="19" t="e">
        <f>#REF!</f>
        <v>#REF!</v>
      </c>
    </row>
    <row r="2052" spans="4:45" ht="19.5" thickTop="1" thickBot="1" x14ac:dyDescent="0.25">
      <c r="D2052" s="1" t="str">
        <f t="shared" si="584"/>
        <v/>
      </c>
      <c r="E2052" s="1" t="str">
        <f t="shared" si="585"/>
        <v/>
      </c>
      <c r="K2052" s="19" t="str">
        <f t="shared" si="572"/>
        <v/>
      </c>
      <c r="L2052" s="19">
        <f t="shared" si="582"/>
        <v>10000</v>
      </c>
      <c r="M2052" s="22" t="str">
        <f>TRIM(Data!$N2049)</f>
        <v>Mabel Bryan</v>
      </c>
      <c r="N2052" s="22" t="str">
        <f>TRIM(Data!$A2049)</f>
        <v>Mabel Bryan</v>
      </c>
      <c r="O2052" s="23">
        <f>IF(Data!$B2049=0,"",Data!$B2049)</f>
        <v>1968</v>
      </c>
      <c r="P2052" s="19" t="str">
        <f>IF(Data!$C2049=0,"",Data!$C2049)</f>
        <v>1</v>
      </c>
      <c r="Q2052" s="23" t="str">
        <f>IF($M2052="","",Data!$E2049)</f>
        <v>L</v>
      </c>
      <c r="R2052" s="23" t="str">
        <f t="shared" si="573"/>
        <v>L</v>
      </c>
      <c r="S2052" s="23" t="str">
        <f t="shared" si="574"/>
        <v>L</v>
      </c>
      <c r="T2052" s="19" t="str">
        <f>IF(Data!$F2049=0,"",Data!$F2049)</f>
        <v/>
      </c>
      <c r="U2052" s="19" t="str">
        <f>IF(Data!$G2049=0,"",Data!$G2049)</f>
        <v/>
      </c>
      <c r="V2052" s="19" t="str">
        <f>IF(Data!$D2049=0,"",Data!$D2049)</f>
        <v/>
      </c>
      <c r="W2052" s="19" t="str">
        <f>Data!$H2049</f>
        <v>Japonica</v>
      </c>
      <c r="Y2052" s="41" t="e">
        <f t="shared" ref="Y2052:Y2115" si="586">RANK(Z2052,Z$4:Z$3653,1)</f>
        <v>#REF!</v>
      </c>
      <c r="Z2052" s="8">
        <f t="shared" si="575"/>
        <v>10000</v>
      </c>
      <c r="AA2052" s="8" t="str">
        <f t="shared" si="576"/>
        <v>Mabel Bryan</v>
      </c>
      <c r="AB2052" s="8" t="str">
        <f t="shared" si="577"/>
        <v>L</v>
      </c>
      <c r="AC2052" s="8" t="str">
        <f t="shared" si="578"/>
        <v/>
      </c>
      <c r="AD2052" s="8" t="str">
        <f t="shared" si="583"/>
        <v/>
      </c>
      <c r="AE2052" s="8" t="str">
        <f t="shared" si="579"/>
        <v/>
      </c>
      <c r="AF2052" s="5">
        <f t="shared" si="580"/>
        <v>1968</v>
      </c>
      <c r="AG2052" s="46">
        <v>2049</v>
      </c>
      <c r="AH2052" s="47" t="str">
        <f t="shared" ref="AH2052:AH2115" si="587">IF(ISERROR(VLOOKUP($AG2052,$Y$4:$AE$3653,2,FALSE)),"",VLOOKUP($AG2052,$Y$4:$AE$3653,3,FALSE))</f>
        <v/>
      </c>
      <c r="AI2052" s="48" t="str">
        <f t="shared" ref="AI2052:AI2115" si="588">IF(ISERROR(VLOOKUP($AG2052,$Y$4:$AE$3653,2,FALSE)),"",VLOOKUP($AG2052,$Y$4:$AF$3653,8,FALSE))</f>
        <v/>
      </c>
      <c r="AK2052" s="22" t="e">
        <f>TRIM(#REF!)</f>
        <v>#REF!</v>
      </c>
      <c r="AL2052" s="23" t="e">
        <f>IF(#REF!=0,"",#REF!)</f>
        <v>#REF!</v>
      </c>
      <c r="AM2052" s="19" t="e">
        <f>IF(#REF!=0,"",#REF!)</f>
        <v>#REF!</v>
      </c>
      <c r="AN2052" s="23" t="e">
        <f>IF($AK2052="","",#REF!)</f>
        <v>#REF!</v>
      </c>
      <c r="AO2052" s="23" t="e">
        <f t="shared" si="581"/>
        <v>#REF!</v>
      </c>
      <c r="AP2052" s="19" t="e">
        <f>IF(#REF!=0,"",#REF!)</f>
        <v>#REF!</v>
      </c>
      <c r="AQ2052" s="19" t="e">
        <f>IF(#REF!=0,"",#REF!)</f>
        <v>#REF!</v>
      </c>
      <c r="AR2052" s="19" t="e">
        <f>IF(#REF!=0,"",#REF!)</f>
        <v>#REF!</v>
      </c>
      <c r="AS2052" s="19" t="e">
        <f>#REF!</f>
        <v>#REF!</v>
      </c>
    </row>
    <row r="2053" spans="4:45" ht="19.5" thickTop="1" thickBot="1" x14ac:dyDescent="0.25">
      <c r="D2053" s="1" t="str">
        <f t="shared" si="584"/>
        <v/>
      </c>
      <c r="E2053" s="1" t="str">
        <f t="shared" si="585"/>
        <v/>
      </c>
      <c r="K2053" s="19" t="str">
        <f t="shared" ref="K2053:K2116" si="589">IF(L2053=10000,"",RANK(L2053,$L$4:$L$3653,1))</f>
        <v/>
      </c>
      <c r="L2053" s="19">
        <f t="shared" si="582"/>
        <v>10000</v>
      </c>
      <c r="M2053" s="22" t="str">
        <f>TRIM(Data!$N2050)</f>
        <v>Mabel Bryan Strawberry</v>
      </c>
      <c r="N2053" s="22" t="str">
        <f>TRIM(Data!$A2050)</f>
        <v>Mabel Bryan Strawberry</v>
      </c>
      <c r="O2053" s="23">
        <f>IF(Data!$B2050=0,"",Data!$B2050)</f>
        <v>1995</v>
      </c>
      <c r="P2053" s="19" t="str">
        <f>IF(Data!$C2050=0,"",Data!$C2050)</f>
        <v>1</v>
      </c>
      <c r="Q2053" s="23" t="str">
        <f>IF($M2053="","",Data!$E2050)</f>
        <v>L</v>
      </c>
      <c r="R2053" s="23" t="str">
        <f t="shared" ref="R2053:R2116" si="590">IF($M2053="","",IF($Q2053="Min","Min",IF($Q2053="Min-S",IF($J$1=1,"S","Min"),IF(OR($Q2053="S",$Q2053="S-M"),"S",IF(OR($Q2053="M",$Q2053="M-L"),"M",IF(OR($Q2053="L",$Q2053="L-VL"),"L",IF($Q2053="VL","VL")))))))</f>
        <v>L</v>
      </c>
      <c r="S2053" s="23" t="str">
        <f t="shared" ref="S2053:S2116" si="591">IF($J$1=1,$R2053,$Q2053)</f>
        <v>L</v>
      </c>
      <c r="T2053" s="19" t="str">
        <f>IF(Data!$F2050=0,"",Data!$F2050)</f>
        <v/>
      </c>
      <c r="U2053" s="19" t="str">
        <f>IF(Data!$G2050=0,"",Data!$G2050)</f>
        <v/>
      </c>
      <c r="V2053" s="19" t="str">
        <f>IF(Data!$D2050=0,"",Data!$D2050)</f>
        <v/>
      </c>
      <c r="W2053" s="19" t="str">
        <f>Data!$H2050</f>
        <v>Japonica</v>
      </c>
      <c r="Y2053" s="41" t="e">
        <f t="shared" si="586"/>
        <v>#REF!</v>
      </c>
      <c r="Z2053" s="8">
        <f t="shared" ref="Z2053:Z2116" si="592">IF($V2053="ANTIQUE",IF($W2053="Japonica",ROW(),10000),10000)</f>
        <v>10000</v>
      </c>
      <c r="AA2053" s="8" t="str">
        <f t="shared" ref="AA2053:AA2116" si="593">$M2053</f>
        <v>Mabel Bryan Strawberry</v>
      </c>
      <c r="AB2053" s="8" t="str">
        <f t="shared" ref="AB2053:AB2116" si="594">$R2053</f>
        <v>L</v>
      </c>
      <c r="AC2053" s="8" t="str">
        <f t="shared" ref="AC2053:AC2116" si="595">$T2053</f>
        <v/>
      </c>
      <c r="AD2053" s="8" t="str">
        <f t="shared" si="583"/>
        <v/>
      </c>
      <c r="AE2053" s="8" t="str">
        <f t="shared" ref="AE2053:AE2116" si="596">$V2053</f>
        <v/>
      </c>
      <c r="AF2053" s="5">
        <f t="shared" ref="AF2053:AF2116" si="597">$O2053</f>
        <v>1995</v>
      </c>
      <c r="AG2053" s="46">
        <v>2050</v>
      </c>
      <c r="AH2053" s="47" t="str">
        <f t="shared" si="587"/>
        <v/>
      </c>
      <c r="AI2053" s="48" t="str">
        <f t="shared" si="588"/>
        <v/>
      </c>
      <c r="AK2053" s="22" t="e">
        <f>TRIM(#REF!)</f>
        <v>#REF!</v>
      </c>
      <c r="AL2053" s="23" t="e">
        <f>IF(#REF!=0,"",#REF!)</f>
        <v>#REF!</v>
      </c>
      <c r="AM2053" s="19" t="e">
        <f>IF(#REF!=0,"",#REF!)</f>
        <v>#REF!</v>
      </c>
      <c r="AN2053" s="23" t="e">
        <f>IF($AK2053="","",#REF!)</f>
        <v>#REF!</v>
      </c>
      <c r="AO2053" s="23" t="e">
        <f t="shared" ref="AO2053:AO2116" si="598">IF($AK2053="","",IF($AN2053="Min","Min",IF($AN2053="Min-S",IF($J$1=1,"S","Min"),IF(OR($AN2053="S",$AN2053="S-M"),"S",IF(OR($AN2053="M",$AN2053="M-L"),"M",IF(OR($AN2053="L",$AN2053="L-VL"),"L",IF($AN2053="VL","VL")))))))</f>
        <v>#REF!</v>
      </c>
      <c r="AP2053" s="19" t="e">
        <f>IF(#REF!=0,"",#REF!)</f>
        <v>#REF!</v>
      </c>
      <c r="AQ2053" s="19" t="e">
        <f>IF(#REF!=0,"",#REF!)</f>
        <v>#REF!</v>
      </c>
      <c r="AR2053" s="19" t="e">
        <f>IF(#REF!=0,"",#REF!)</f>
        <v>#REF!</v>
      </c>
      <c r="AS2053" s="19" t="e">
        <f>#REF!</f>
        <v>#REF!</v>
      </c>
    </row>
    <row r="2054" spans="4:45" ht="19.5" thickTop="1" thickBot="1" x14ac:dyDescent="0.25">
      <c r="D2054" s="1" t="str">
        <f t="shared" si="584"/>
        <v/>
      </c>
      <c r="E2054" s="1" t="str">
        <f t="shared" si="585"/>
        <v/>
      </c>
      <c r="K2054" s="19" t="str">
        <f t="shared" si="589"/>
        <v/>
      </c>
      <c r="L2054" s="19">
        <f t="shared" si="582"/>
        <v>10000</v>
      </c>
      <c r="M2054" s="22" t="str">
        <f>TRIM(Data!$N2051)</f>
        <v>Mackenzie Green</v>
      </c>
      <c r="N2054" s="22" t="str">
        <f>TRIM(Data!$A2051)</f>
        <v>Mackenzie Green (R)</v>
      </c>
      <c r="O2054" s="23">
        <f>IF(Data!$B2051=0,"",Data!$B2051)</f>
        <v>2007</v>
      </c>
      <c r="P2054" s="19" t="str">
        <f>IF(Data!$C2051=0,"",Data!$C2051)</f>
        <v>1</v>
      </c>
      <c r="Q2054" s="23" t="str">
        <f>IF($M2054="","",Data!$E2051)</f>
        <v>VL</v>
      </c>
      <c r="R2054" s="23" t="str">
        <f t="shared" si="590"/>
        <v>VL</v>
      </c>
      <c r="S2054" s="23" t="str">
        <f t="shared" si="591"/>
        <v>VL</v>
      </c>
      <c r="T2054" s="19" t="str">
        <f>IF(Data!$F2051=0,"",Data!$F2051)</f>
        <v/>
      </c>
      <c r="U2054" s="19" t="str">
        <f>IF(Data!$G2051=0,"",Data!$G2051)</f>
        <v/>
      </c>
      <c r="V2054" s="19" t="str">
        <f>IF(Data!$D2051=0,"",Data!$D2051)</f>
        <v/>
      </c>
      <c r="W2054" s="19" t="str">
        <f>Data!$H2051</f>
        <v>Reticulata</v>
      </c>
      <c r="Y2054" s="41" t="e">
        <f t="shared" si="586"/>
        <v>#REF!</v>
      </c>
      <c r="Z2054" s="8">
        <f t="shared" si="592"/>
        <v>10000</v>
      </c>
      <c r="AA2054" s="8" t="str">
        <f t="shared" si="593"/>
        <v>Mackenzie Green</v>
      </c>
      <c r="AB2054" s="8" t="str">
        <f t="shared" si="594"/>
        <v>VL</v>
      </c>
      <c r="AC2054" s="8" t="str">
        <f t="shared" si="595"/>
        <v/>
      </c>
      <c r="AD2054" s="8" t="str">
        <f t="shared" si="583"/>
        <v/>
      </c>
      <c r="AE2054" s="8" t="str">
        <f t="shared" si="596"/>
        <v/>
      </c>
      <c r="AF2054" s="5">
        <f t="shared" si="597"/>
        <v>2007</v>
      </c>
      <c r="AG2054" s="46">
        <v>2051</v>
      </c>
      <c r="AH2054" s="47" t="str">
        <f t="shared" si="587"/>
        <v/>
      </c>
      <c r="AI2054" s="48" t="str">
        <f t="shared" si="588"/>
        <v/>
      </c>
      <c r="AK2054" s="22" t="e">
        <f>TRIM(#REF!)</f>
        <v>#REF!</v>
      </c>
      <c r="AL2054" s="23" t="e">
        <f>IF(#REF!=0,"",#REF!)</f>
        <v>#REF!</v>
      </c>
      <c r="AM2054" s="19" t="e">
        <f>IF(#REF!=0,"",#REF!)</f>
        <v>#REF!</v>
      </c>
      <c r="AN2054" s="23" t="e">
        <f>IF($AK2054="","",#REF!)</f>
        <v>#REF!</v>
      </c>
      <c r="AO2054" s="23" t="e">
        <f t="shared" si="598"/>
        <v>#REF!</v>
      </c>
      <c r="AP2054" s="19" t="e">
        <f>IF(#REF!=0,"",#REF!)</f>
        <v>#REF!</v>
      </c>
      <c r="AQ2054" s="19" t="e">
        <f>IF(#REF!=0,"",#REF!)</f>
        <v>#REF!</v>
      </c>
      <c r="AR2054" s="19" t="e">
        <f>IF(#REF!=0,"",#REF!)</f>
        <v>#REF!</v>
      </c>
      <c r="AS2054" s="19" t="e">
        <f>#REF!</f>
        <v>#REF!</v>
      </c>
    </row>
    <row r="2055" spans="4:45" ht="19.5" thickTop="1" thickBot="1" x14ac:dyDescent="0.25">
      <c r="D2055" s="1" t="str">
        <f t="shared" si="584"/>
        <v/>
      </c>
      <c r="E2055" s="1" t="str">
        <f t="shared" si="585"/>
        <v/>
      </c>
      <c r="K2055" s="19" t="str">
        <f t="shared" si="589"/>
        <v/>
      </c>
      <c r="L2055" s="19">
        <f t="shared" si="582"/>
        <v>10000</v>
      </c>
      <c r="M2055" s="22" t="str">
        <f>TRIM(Data!$N2052)</f>
        <v>Madame Haas</v>
      </c>
      <c r="N2055" s="22" t="str">
        <f>TRIM(Data!$A2052)</f>
        <v>Madame Haas</v>
      </c>
      <c r="O2055" s="23">
        <f>IF(Data!$B2052=0,"",Data!$B2052)</f>
        <v>1879</v>
      </c>
      <c r="P2055" s="19" t="str">
        <f>IF(Data!$C2052=0,"",Data!$C2052)</f>
        <v>1</v>
      </c>
      <c r="Q2055" s="23" t="str">
        <f>IF($M2055="","",Data!$E2052)</f>
        <v>M</v>
      </c>
      <c r="R2055" s="23" t="str">
        <f t="shared" si="590"/>
        <v>M</v>
      </c>
      <c r="S2055" s="23" t="str">
        <f t="shared" si="591"/>
        <v>M</v>
      </c>
      <c r="T2055" s="19" t="str">
        <f>IF(Data!$F2052=0,"",Data!$F2052)</f>
        <v/>
      </c>
      <c r="U2055" s="19" t="str">
        <f>IF(Data!$G2052=0,"",Data!$G2052)</f>
        <v>FD</v>
      </c>
      <c r="V2055" s="19" t="str">
        <f>IF(Data!$D2052=0,"",Data!$D2052)</f>
        <v>ANTIQUE</v>
      </c>
      <c r="W2055" s="19" t="str">
        <f>Data!$H2052</f>
        <v>Japonica</v>
      </c>
      <c r="Y2055" s="41" t="e">
        <f t="shared" si="586"/>
        <v>#REF!</v>
      </c>
      <c r="Z2055" s="8">
        <f t="shared" si="592"/>
        <v>2055</v>
      </c>
      <c r="AA2055" s="8" t="str">
        <f t="shared" si="593"/>
        <v>Madame Haas</v>
      </c>
      <c r="AB2055" s="8" t="str">
        <f t="shared" si="594"/>
        <v>M</v>
      </c>
      <c r="AC2055" s="8" t="str">
        <f t="shared" si="595"/>
        <v/>
      </c>
      <c r="AD2055" s="8" t="str">
        <f t="shared" si="583"/>
        <v>FD</v>
      </c>
      <c r="AE2055" s="8" t="str">
        <f t="shared" si="596"/>
        <v>ANTIQUE</v>
      </c>
      <c r="AF2055" s="5">
        <f t="shared" si="597"/>
        <v>1879</v>
      </c>
      <c r="AG2055" s="46">
        <v>2052</v>
      </c>
      <c r="AH2055" s="47" t="str">
        <f t="shared" si="587"/>
        <v/>
      </c>
      <c r="AI2055" s="48" t="str">
        <f t="shared" si="588"/>
        <v/>
      </c>
      <c r="AK2055" s="22" t="e">
        <f>TRIM(#REF!)</f>
        <v>#REF!</v>
      </c>
      <c r="AL2055" s="23" t="e">
        <f>IF(#REF!=0,"",#REF!)</f>
        <v>#REF!</v>
      </c>
      <c r="AM2055" s="19" t="e">
        <f>IF(#REF!=0,"",#REF!)</f>
        <v>#REF!</v>
      </c>
      <c r="AN2055" s="23" t="e">
        <f>IF($AK2055="","",#REF!)</f>
        <v>#REF!</v>
      </c>
      <c r="AO2055" s="23" t="e">
        <f t="shared" si="598"/>
        <v>#REF!</v>
      </c>
      <c r="AP2055" s="19" t="e">
        <f>IF(#REF!=0,"",#REF!)</f>
        <v>#REF!</v>
      </c>
      <c r="AQ2055" s="19" t="e">
        <f>IF(#REF!=0,"",#REF!)</f>
        <v>#REF!</v>
      </c>
      <c r="AR2055" s="19" t="e">
        <f>IF(#REF!=0,"",#REF!)</f>
        <v>#REF!</v>
      </c>
      <c r="AS2055" s="19" t="e">
        <f>#REF!</f>
        <v>#REF!</v>
      </c>
    </row>
    <row r="2056" spans="4:45" ht="19.5" thickTop="1" thickBot="1" x14ac:dyDescent="0.25">
      <c r="D2056" s="1" t="str">
        <f t="shared" si="584"/>
        <v/>
      </c>
      <c r="E2056" s="1" t="str">
        <f t="shared" si="585"/>
        <v/>
      </c>
      <c r="K2056" s="19" t="str">
        <f t="shared" si="589"/>
        <v/>
      </c>
      <c r="L2056" s="19">
        <f t="shared" si="582"/>
        <v>10000</v>
      </c>
      <c r="M2056" s="22" t="str">
        <f>TRIM(Data!$N2053)</f>
        <v>Madame Picouline</v>
      </c>
      <c r="N2056" s="22" t="str">
        <f>TRIM(Data!$A2053)</f>
        <v>Madame Picouline (Akaroa Rouge)</v>
      </c>
      <c r="O2056" s="23">
        <f>IF(Data!$B2053=0,"",Data!$B2053)</f>
        <v>1850</v>
      </c>
      <c r="P2056" s="19" t="str">
        <f>IF(Data!$C2053=0,"",Data!$C2053)</f>
        <v>1</v>
      </c>
      <c r="Q2056" s="23" t="str">
        <f>IF($M2056="","",Data!$E2053)</f>
        <v>M</v>
      </c>
      <c r="R2056" s="23" t="str">
        <f t="shared" si="590"/>
        <v>M</v>
      </c>
      <c r="S2056" s="23" t="str">
        <f t="shared" si="591"/>
        <v>M</v>
      </c>
      <c r="T2056" s="19" t="str">
        <f>IF(Data!$F2053=0,"",Data!$F2053)</f>
        <v/>
      </c>
      <c r="U2056" s="19" t="str">
        <f>IF(Data!$G2053=0,"",Data!$G2053)</f>
        <v/>
      </c>
      <c r="V2056" s="19" t="str">
        <f>IF(Data!$D2053=0,"",Data!$D2053)</f>
        <v>ANTIQUE</v>
      </c>
      <c r="W2056" s="19" t="str">
        <f>Data!$H2053</f>
        <v>Japonica</v>
      </c>
      <c r="Y2056" s="41" t="e">
        <f t="shared" si="586"/>
        <v>#REF!</v>
      </c>
      <c r="Z2056" s="8">
        <f t="shared" si="592"/>
        <v>2056</v>
      </c>
      <c r="AA2056" s="8" t="str">
        <f t="shared" si="593"/>
        <v>Madame Picouline</v>
      </c>
      <c r="AB2056" s="8" t="str">
        <f t="shared" si="594"/>
        <v>M</v>
      </c>
      <c r="AC2056" s="8" t="str">
        <f t="shared" si="595"/>
        <v/>
      </c>
      <c r="AD2056" s="8" t="str">
        <f t="shared" si="583"/>
        <v/>
      </c>
      <c r="AE2056" s="8" t="str">
        <f t="shared" si="596"/>
        <v>ANTIQUE</v>
      </c>
      <c r="AF2056" s="5">
        <f t="shared" si="597"/>
        <v>1850</v>
      </c>
      <c r="AG2056" s="46">
        <v>2053</v>
      </c>
      <c r="AH2056" s="47" t="str">
        <f t="shared" si="587"/>
        <v/>
      </c>
      <c r="AI2056" s="48" t="str">
        <f t="shared" si="588"/>
        <v/>
      </c>
      <c r="AK2056" s="22" t="e">
        <f>TRIM(#REF!)</f>
        <v>#REF!</v>
      </c>
      <c r="AL2056" s="23" t="e">
        <f>IF(#REF!=0,"",#REF!)</f>
        <v>#REF!</v>
      </c>
      <c r="AM2056" s="19" t="e">
        <f>IF(#REF!=0,"",#REF!)</f>
        <v>#REF!</v>
      </c>
      <c r="AN2056" s="23" t="e">
        <f>IF($AK2056="","",#REF!)</f>
        <v>#REF!</v>
      </c>
      <c r="AO2056" s="23" t="e">
        <f t="shared" si="598"/>
        <v>#REF!</v>
      </c>
      <c r="AP2056" s="19" t="e">
        <f>IF(#REF!=0,"",#REF!)</f>
        <v>#REF!</v>
      </c>
      <c r="AQ2056" s="19" t="e">
        <f>IF(#REF!=0,"",#REF!)</f>
        <v>#REF!</v>
      </c>
      <c r="AR2056" s="19" t="e">
        <f>IF(#REF!=0,"",#REF!)</f>
        <v>#REF!</v>
      </c>
      <c r="AS2056" s="19" t="e">
        <f>#REF!</f>
        <v>#REF!</v>
      </c>
    </row>
    <row r="2057" spans="4:45" ht="19.5" thickTop="1" thickBot="1" x14ac:dyDescent="0.25">
      <c r="D2057" s="1" t="str">
        <f t="shared" si="584"/>
        <v/>
      </c>
      <c r="E2057" s="1" t="str">
        <f t="shared" si="585"/>
        <v/>
      </c>
      <c r="K2057" s="19" t="str">
        <f t="shared" si="589"/>
        <v/>
      </c>
      <c r="L2057" s="19">
        <f t="shared" si="582"/>
        <v>10000</v>
      </c>
      <c r="M2057" s="22" t="str">
        <f>TRIM(Data!$N2054)</f>
        <v>Madge Miller</v>
      </c>
      <c r="N2057" s="22" t="str">
        <f>TRIM(Data!$A2054)</f>
        <v>Madge Miller (Chandleri Alba, White Chandleri)</v>
      </c>
      <c r="O2057" s="23">
        <f>IF(Data!$B2054=0,"",Data!$B2054)</f>
        <v>1938</v>
      </c>
      <c r="P2057" s="19" t="str">
        <f>IF(Data!$C2054=0,"",Data!$C2054)</f>
        <v>1</v>
      </c>
      <c r="Q2057" s="23" t="str">
        <f>IF($M2057="","",Data!$E2054)</f>
        <v>M</v>
      </c>
      <c r="R2057" s="23" t="str">
        <f t="shared" si="590"/>
        <v>M</v>
      </c>
      <c r="S2057" s="23" t="str">
        <f t="shared" si="591"/>
        <v>M</v>
      </c>
      <c r="T2057" s="19" t="str">
        <f>IF(Data!$F2054=0,"",Data!$F2054)</f>
        <v>WHITE</v>
      </c>
      <c r="U2057" s="19" t="str">
        <f>IF(Data!$G2054=0,"",Data!$G2054)</f>
        <v/>
      </c>
      <c r="V2057" s="19" t="str">
        <f>IF(Data!$D2054=0,"",Data!$D2054)</f>
        <v/>
      </c>
      <c r="W2057" s="19" t="str">
        <f>Data!$H2054</f>
        <v>Japonica</v>
      </c>
      <c r="Y2057" s="41" t="e">
        <f t="shared" si="586"/>
        <v>#REF!</v>
      </c>
      <c r="Z2057" s="8">
        <f t="shared" si="592"/>
        <v>10000</v>
      </c>
      <c r="AA2057" s="8" t="str">
        <f t="shared" si="593"/>
        <v>Madge Miller</v>
      </c>
      <c r="AB2057" s="8" t="str">
        <f t="shared" si="594"/>
        <v>M</v>
      </c>
      <c r="AC2057" s="8" t="str">
        <f t="shared" si="595"/>
        <v>WHITE</v>
      </c>
      <c r="AD2057" s="8" t="str">
        <f t="shared" si="583"/>
        <v/>
      </c>
      <c r="AE2057" s="8" t="str">
        <f t="shared" si="596"/>
        <v/>
      </c>
      <c r="AF2057" s="5">
        <f t="shared" si="597"/>
        <v>1938</v>
      </c>
      <c r="AG2057" s="46">
        <v>2054</v>
      </c>
      <c r="AH2057" s="47" t="str">
        <f t="shared" si="587"/>
        <v/>
      </c>
      <c r="AI2057" s="48" t="str">
        <f t="shared" si="588"/>
        <v/>
      </c>
      <c r="AK2057" s="22" t="e">
        <f>TRIM(#REF!)</f>
        <v>#REF!</v>
      </c>
      <c r="AL2057" s="23" t="e">
        <f>IF(#REF!=0,"",#REF!)</f>
        <v>#REF!</v>
      </c>
      <c r="AM2057" s="19" t="e">
        <f>IF(#REF!=0,"",#REF!)</f>
        <v>#REF!</v>
      </c>
      <c r="AN2057" s="23" t="e">
        <f>IF($AK2057="","",#REF!)</f>
        <v>#REF!</v>
      </c>
      <c r="AO2057" s="23" t="e">
        <f t="shared" si="598"/>
        <v>#REF!</v>
      </c>
      <c r="AP2057" s="19" t="e">
        <f>IF(#REF!=0,"",#REF!)</f>
        <v>#REF!</v>
      </c>
      <c r="AQ2057" s="19" t="e">
        <f>IF(#REF!=0,"",#REF!)</f>
        <v>#REF!</v>
      </c>
      <c r="AR2057" s="19" t="e">
        <f>IF(#REF!=0,"",#REF!)</f>
        <v>#REF!</v>
      </c>
      <c r="AS2057" s="19" t="e">
        <f>#REF!</f>
        <v>#REF!</v>
      </c>
    </row>
    <row r="2058" spans="4:45" ht="19.5" thickTop="1" thickBot="1" x14ac:dyDescent="0.25">
      <c r="D2058" s="1" t="str">
        <f t="shared" si="584"/>
        <v/>
      </c>
      <c r="E2058" s="1" t="str">
        <f t="shared" si="585"/>
        <v/>
      </c>
      <c r="K2058" s="19" t="str">
        <f t="shared" si="589"/>
        <v/>
      </c>
      <c r="L2058" s="19">
        <f t="shared" si="582"/>
        <v>10000</v>
      </c>
      <c r="M2058" s="22" t="str">
        <f>TRIM(Data!$N2055)</f>
        <v>Madge Rouse</v>
      </c>
      <c r="N2058" s="22" t="str">
        <f>TRIM(Data!$A2055)</f>
        <v>Madge Rouse</v>
      </c>
      <c r="O2058" s="23">
        <f>IF(Data!$B2055=0,"",Data!$B2055)</f>
        <v>1995</v>
      </c>
      <c r="P2058" s="19" t="str">
        <f>IF(Data!$C2055=0,"",Data!$C2055)</f>
        <v>1</v>
      </c>
      <c r="Q2058" s="23" t="str">
        <f>IF($M2058="","",Data!$E2055)</f>
        <v>L</v>
      </c>
      <c r="R2058" s="23" t="str">
        <f t="shared" si="590"/>
        <v>L</v>
      </c>
      <c r="S2058" s="23" t="str">
        <f t="shared" si="591"/>
        <v>L</v>
      </c>
      <c r="T2058" s="19" t="str">
        <f>IF(Data!$F2055=0,"",Data!$F2055)</f>
        <v/>
      </c>
      <c r="U2058" s="19" t="str">
        <f>IF(Data!$G2055=0,"",Data!$G2055)</f>
        <v/>
      </c>
      <c r="V2058" s="19" t="str">
        <f>IF(Data!$D2055=0,"",Data!$D2055)</f>
        <v/>
      </c>
      <c r="W2058" s="19" t="str">
        <f>Data!$H2055</f>
        <v>Japonica</v>
      </c>
      <c r="Y2058" s="41" t="e">
        <f t="shared" si="586"/>
        <v>#REF!</v>
      </c>
      <c r="Z2058" s="8">
        <f t="shared" si="592"/>
        <v>10000</v>
      </c>
      <c r="AA2058" s="8" t="str">
        <f t="shared" si="593"/>
        <v>Madge Rouse</v>
      </c>
      <c r="AB2058" s="8" t="str">
        <f t="shared" si="594"/>
        <v>L</v>
      </c>
      <c r="AC2058" s="8" t="str">
        <f t="shared" si="595"/>
        <v/>
      </c>
      <c r="AD2058" s="8" t="str">
        <f t="shared" si="583"/>
        <v/>
      </c>
      <c r="AE2058" s="8" t="str">
        <f t="shared" si="596"/>
        <v/>
      </c>
      <c r="AF2058" s="5">
        <f t="shared" si="597"/>
        <v>1995</v>
      </c>
      <c r="AG2058" s="46">
        <v>2055</v>
      </c>
      <c r="AH2058" s="47" t="str">
        <f t="shared" si="587"/>
        <v/>
      </c>
      <c r="AI2058" s="48" t="str">
        <f t="shared" si="588"/>
        <v/>
      </c>
      <c r="AK2058" s="22" t="e">
        <f>TRIM(#REF!)</f>
        <v>#REF!</v>
      </c>
      <c r="AL2058" s="23" t="e">
        <f>IF(#REF!=0,"",#REF!)</f>
        <v>#REF!</v>
      </c>
      <c r="AM2058" s="19" t="e">
        <f>IF(#REF!=0,"",#REF!)</f>
        <v>#REF!</v>
      </c>
      <c r="AN2058" s="23" t="e">
        <f>IF($AK2058="","",#REF!)</f>
        <v>#REF!</v>
      </c>
      <c r="AO2058" s="23" t="e">
        <f t="shared" si="598"/>
        <v>#REF!</v>
      </c>
      <c r="AP2058" s="19" t="e">
        <f>IF(#REF!=0,"",#REF!)</f>
        <v>#REF!</v>
      </c>
      <c r="AQ2058" s="19" t="e">
        <f>IF(#REF!=0,"",#REF!)</f>
        <v>#REF!</v>
      </c>
      <c r="AR2058" s="19" t="e">
        <f>IF(#REF!=0,"",#REF!)</f>
        <v>#REF!</v>
      </c>
      <c r="AS2058" s="19" t="e">
        <f>#REF!</f>
        <v>#REF!</v>
      </c>
    </row>
    <row r="2059" spans="4:45" ht="19.5" thickTop="1" thickBot="1" x14ac:dyDescent="0.25">
      <c r="D2059" s="1" t="str">
        <f t="shared" si="584"/>
        <v/>
      </c>
      <c r="E2059" s="1" t="str">
        <f t="shared" si="585"/>
        <v/>
      </c>
      <c r="K2059" s="19" t="str">
        <f t="shared" si="589"/>
        <v/>
      </c>
      <c r="L2059" s="19">
        <f t="shared" si="582"/>
        <v>10000</v>
      </c>
      <c r="M2059" s="22" t="str">
        <f>TRIM(Data!$N2056)</f>
        <v>Maggie Bush</v>
      </c>
      <c r="N2059" s="22" t="str">
        <f>TRIM(Data!$A2056)</f>
        <v>Maggie Bush (R)</v>
      </c>
      <c r="O2059" s="23">
        <f>IF(Data!$B2056=0,"",Data!$B2056)</f>
        <v>1985</v>
      </c>
      <c r="P2059" s="19" t="str">
        <f>IF(Data!$C2056=0,"",Data!$C2056)</f>
        <v>1</v>
      </c>
      <c r="Q2059" s="23" t="str">
        <f>IF($M2059="","",Data!$E2056)</f>
        <v>L-VL</v>
      </c>
      <c r="R2059" s="23" t="str">
        <f t="shared" si="590"/>
        <v>L</v>
      </c>
      <c r="S2059" s="23" t="str">
        <f t="shared" si="591"/>
        <v>L</v>
      </c>
      <c r="T2059" s="19" t="str">
        <f>IF(Data!$F2056=0,"",Data!$F2056)</f>
        <v/>
      </c>
      <c r="U2059" s="19" t="str">
        <f>IF(Data!$G2056=0,"",Data!$G2056)</f>
        <v/>
      </c>
      <c r="V2059" s="19" t="str">
        <f>IF(Data!$D2056=0,"",Data!$D2056)</f>
        <v/>
      </c>
      <c r="W2059" s="19" t="str">
        <f>Data!$H2056</f>
        <v>Reticulata</v>
      </c>
      <c r="Y2059" s="41" t="e">
        <f t="shared" si="586"/>
        <v>#REF!</v>
      </c>
      <c r="Z2059" s="8">
        <f t="shared" si="592"/>
        <v>10000</v>
      </c>
      <c r="AA2059" s="8" t="str">
        <f t="shared" si="593"/>
        <v>Maggie Bush</v>
      </c>
      <c r="AB2059" s="8" t="str">
        <f t="shared" si="594"/>
        <v>L</v>
      </c>
      <c r="AC2059" s="8" t="str">
        <f t="shared" si="595"/>
        <v/>
      </c>
      <c r="AD2059" s="8" t="str">
        <f t="shared" si="583"/>
        <v/>
      </c>
      <c r="AE2059" s="8" t="str">
        <f t="shared" si="596"/>
        <v/>
      </c>
      <c r="AF2059" s="5">
        <f t="shared" si="597"/>
        <v>1985</v>
      </c>
      <c r="AG2059" s="46">
        <v>2056</v>
      </c>
      <c r="AH2059" s="47" t="str">
        <f t="shared" si="587"/>
        <v/>
      </c>
      <c r="AI2059" s="48" t="str">
        <f t="shared" si="588"/>
        <v/>
      </c>
      <c r="AK2059" s="22" t="e">
        <f>TRIM(#REF!)</f>
        <v>#REF!</v>
      </c>
      <c r="AL2059" s="23" t="e">
        <f>IF(#REF!=0,"",#REF!)</f>
        <v>#REF!</v>
      </c>
      <c r="AM2059" s="19" t="e">
        <f>IF(#REF!=0,"",#REF!)</f>
        <v>#REF!</v>
      </c>
      <c r="AN2059" s="23" t="e">
        <f>IF($AK2059="","",#REF!)</f>
        <v>#REF!</v>
      </c>
      <c r="AO2059" s="23" t="e">
        <f t="shared" si="598"/>
        <v>#REF!</v>
      </c>
      <c r="AP2059" s="19" t="e">
        <f>IF(#REF!=0,"",#REF!)</f>
        <v>#REF!</v>
      </c>
      <c r="AQ2059" s="19" t="e">
        <f>IF(#REF!=0,"",#REF!)</f>
        <v>#REF!</v>
      </c>
      <c r="AR2059" s="19" t="e">
        <f>IF(#REF!=0,"",#REF!)</f>
        <v>#REF!</v>
      </c>
      <c r="AS2059" s="19" t="e">
        <f>#REF!</f>
        <v>#REF!</v>
      </c>
    </row>
    <row r="2060" spans="4:45" ht="19.5" thickTop="1" thickBot="1" x14ac:dyDescent="0.25">
      <c r="D2060" s="1" t="str">
        <f t="shared" si="584"/>
        <v/>
      </c>
      <c r="E2060" s="1" t="str">
        <f t="shared" si="585"/>
        <v/>
      </c>
      <c r="K2060" s="19" t="str">
        <f t="shared" si="589"/>
        <v/>
      </c>
      <c r="L2060" s="19">
        <f t="shared" si="582"/>
        <v>10000</v>
      </c>
      <c r="M2060" s="22" t="str">
        <f>TRIM(Data!$N2057)</f>
        <v>Magic City</v>
      </c>
      <c r="N2060" s="22" t="str">
        <f>TRIM(Data!$A2057)</f>
        <v>Magic City</v>
      </c>
      <c r="O2060" s="23">
        <f>IF(Data!$B2057=0,"",Data!$B2057)</f>
        <v>1965</v>
      </c>
      <c r="P2060" s="19" t="str">
        <f>IF(Data!$C2057=0,"",Data!$C2057)</f>
        <v>1</v>
      </c>
      <c r="Q2060" s="23" t="str">
        <f>IF($M2060="","",Data!$E2057)</f>
        <v>M</v>
      </c>
      <c r="R2060" s="23" t="str">
        <f t="shared" si="590"/>
        <v>M</v>
      </c>
      <c r="S2060" s="23" t="str">
        <f t="shared" si="591"/>
        <v>M</v>
      </c>
      <c r="T2060" s="19" t="str">
        <f>IF(Data!$F2057=0,"",Data!$F2057)</f>
        <v/>
      </c>
      <c r="U2060" s="19" t="str">
        <f>IF(Data!$G2057=0,"",Data!$G2057)</f>
        <v/>
      </c>
      <c r="V2060" s="19" t="str">
        <f>IF(Data!$D2057=0,"",Data!$D2057)</f>
        <v/>
      </c>
      <c r="W2060" s="19" t="str">
        <f>Data!$H2057</f>
        <v>Japonica</v>
      </c>
      <c r="Y2060" s="41" t="e">
        <f t="shared" si="586"/>
        <v>#REF!</v>
      </c>
      <c r="Z2060" s="8">
        <f t="shared" si="592"/>
        <v>10000</v>
      </c>
      <c r="AA2060" s="8" t="str">
        <f t="shared" si="593"/>
        <v>Magic City</v>
      </c>
      <c r="AB2060" s="8" t="str">
        <f t="shared" si="594"/>
        <v>M</v>
      </c>
      <c r="AC2060" s="8" t="str">
        <f t="shared" si="595"/>
        <v/>
      </c>
      <c r="AD2060" s="8" t="str">
        <f t="shared" si="583"/>
        <v/>
      </c>
      <c r="AE2060" s="8" t="str">
        <f t="shared" si="596"/>
        <v/>
      </c>
      <c r="AF2060" s="5">
        <f t="shared" si="597"/>
        <v>1965</v>
      </c>
      <c r="AG2060" s="46">
        <v>2057</v>
      </c>
      <c r="AH2060" s="47" t="str">
        <f t="shared" si="587"/>
        <v/>
      </c>
      <c r="AI2060" s="48" t="str">
        <f t="shared" si="588"/>
        <v/>
      </c>
      <c r="AK2060" s="22" t="e">
        <f>TRIM(#REF!)</f>
        <v>#REF!</v>
      </c>
      <c r="AL2060" s="23" t="e">
        <f>IF(#REF!=0,"",#REF!)</f>
        <v>#REF!</v>
      </c>
      <c r="AM2060" s="19" t="e">
        <f>IF(#REF!=0,"",#REF!)</f>
        <v>#REF!</v>
      </c>
      <c r="AN2060" s="23" t="e">
        <f>IF($AK2060="","",#REF!)</f>
        <v>#REF!</v>
      </c>
      <c r="AO2060" s="23" t="e">
        <f t="shared" si="598"/>
        <v>#REF!</v>
      </c>
      <c r="AP2060" s="19" t="e">
        <f>IF(#REF!=0,"",#REF!)</f>
        <v>#REF!</v>
      </c>
      <c r="AQ2060" s="19" t="e">
        <f>IF(#REF!=0,"",#REF!)</f>
        <v>#REF!</v>
      </c>
      <c r="AR2060" s="19" t="e">
        <f>IF(#REF!=0,"",#REF!)</f>
        <v>#REF!</v>
      </c>
      <c r="AS2060" s="19" t="e">
        <f>#REF!</f>
        <v>#REF!</v>
      </c>
    </row>
    <row r="2061" spans="4:45" ht="19.5" thickTop="1" thickBot="1" x14ac:dyDescent="0.25">
      <c r="D2061" s="1" t="str">
        <f t="shared" si="584"/>
        <v/>
      </c>
      <c r="E2061" s="1" t="str">
        <f t="shared" si="585"/>
        <v/>
      </c>
      <c r="K2061" s="19" t="str">
        <f t="shared" si="589"/>
        <v/>
      </c>
      <c r="L2061" s="19">
        <f t="shared" si="582"/>
        <v>10000</v>
      </c>
      <c r="M2061" s="22" t="str">
        <f>TRIM(Data!$N2058)</f>
        <v>Magic Touch</v>
      </c>
      <c r="N2061" s="22" t="str">
        <f>TRIM(Data!$A2058)</f>
        <v>Magic Touch</v>
      </c>
      <c r="O2061" s="23">
        <f>IF(Data!$B2058=0,"",Data!$B2058)</f>
        <v>2013</v>
      </c>
      <c r="P2061" s="19" t="str">
        <f>IF(Data!$C2058=0,"",Data!$C2058)</f>
        <v>1</v>
      </c>
      <c r="Q2061" s="23" t="str">
        <f>IF($M2061="","",Data!$E2058)</f>
        <v>L</v>
      </c>
      <c r="R2061" s="23" t="str">
        <f t="shared" si="590"/>
        <v>L</v>
      </c>
      <c r="S2061" s="23" t="str">
        <f t="shared" si="591"/>
        <v>L</v>
      </c>
      <c r="T2061" s="19" t="str">
        <f>IF(Data!$F2058=0,"",Data!$F2058)</f>
        <v/>
      </c>
      <c r="U2061" s="19" t="str">
        <f>IF(Data!$G2058=0,"",Data!$G2058)</f>
        <v/>
      </c>
      <c r="V2061" s="19" t="str">
        <f>IF(Data!$D2058=0,"",Data!$D2058)</f>
        <v/>
      </c>
      <c r="W2061" s="19" t="str">
        <f>Data!$H2058</f>
        <v>Japonica</v>
      </c>
      <c r="Y2061" s="41" t="e">
        <f t="shared" si="586"/>
        <v>#REF!</v>
      </c>
      <c r="Z2061" s="8">
        <f t="shared" si="592"/>
        <v>10000</v>
      </c>
      <c r="AA2061" s="8" t="str">
        <f t="shared" si="593"/>
        <v>Magic Touch</v>
      </c>
      <c r="AB2061" s="8" t="str">
        <f t="shared" si="594"/>
        <v>L</v>
      </c>
      <c r="AC2061" s="8" t="str">
        <f t="shared" si="595"/>
        <v/>
      </c>
      <c r="AD2061" s="8" t="str">
        <f t="shared" si="583"/>
        <v/>
      </c>
      <c r="AE2061" s="8" t="str">
        <f t="shared" si="596"/>
        <v/>
      </c>
      <c r="AF2061" s="5">
        <f t="shared" si="597"/>
        <v>2013</v>
      </c>
      <c r="AG2061" s="46">
        <v>2058</v>
      </c>
      <c r="AH2061" s="47" t="str">
        <f t="shared" si="587"/>
        <v/>
      </c>
      <c r="AI2061" s="48" t="str">
        <f t="shared" si="588"/>
        <v/>
      </c>
      <c r="AK2061" s="22" t="e">
        <f>TRIM(#REF!)</f>
        <v>#REF!</v>
      </c>
      <c r="AL2061" s="23" t="e">
        <f>IF(#REF!=0,"",#REF!)</f>
        <v>#REF!</v>
      </c>
      <c r="AM2061" s="19" t="e">
        <f>IF(#REF!=0,"",#REF!)</f>
        <v>#REF!</v>
      </c>
      <c r="AN2061" s="23" t="e">
        <f>IF($AK2061="","",#REF!)</f>
        <v>#REF!</v>
      </c>
      <c r="AO2061" s="23" t="e">
        <f t="shared" si="598"/>
        <v>#REF!</v>
      </c>
      <c r="AP2061" s="19" t="e">
        <f>IF(#REF!=0,"",#REF!)</f>
        <v>#REF!</v>
      </c>
      <c r="AQ2061" s="19" t="e">
        <f>IF(#REF!=0,"",#REF!)</f>
        <v>#REF!</v>
      </c>
      <c r="AR2061" s="19" t="e">
        <f>IF(#REF!=0,"",#REF!)</f>
        <v>#REF!</v>
      </c>
      <c r="AS2061" s="19" t="e">
        <f>#REF!</f>
        <v>#REF!</v>
      </c>
    </row>
    <row r="2062" spans="4:45" ht="19.5" thickTop="1" thickBot="1" x14ac:dyDescent="0.25">
      <c r="D2062" s="1" t="str">
        <f t="shared" si="584"/>
        <v/>
      </c>
      <c r="E2062" s="1" t="str">
        <f t="shared" si="585"/>
        <v/>
      </c>
      <c r="K2062" s="19" t="str">
        <f t="shared" si="589"/>
        <v/>
      </c>
      <c r="L2062" s="19">
        <f t="shared" si="582"/>
        <v>10000</v>
      </c>
      <c r="M2062" s="22" t="str">
        <f>TRIM(Data!$N2059)</f>
        <v>Magnolia King (See Gigantea)</v>
      </c>
      <c r="N2062" s="22" t="str">
        <f>TRIM(Data!$A2059)</f>
        <v>Magnolia King (See Gigantea)</v>
      </c>
      <c r="O2062" s="23">
        <f>IF(Data!$B2059=0,"",Data!$B2059)</f>
        <v>1840</v>
      </c>
      <c r="P2062" s="19" t="str">
        <f>IF(Data!$C2059=0,"",Data!$C2059)</f>
        <v/>
      </c>
      <c r="Q2062" s="23" t="str">
        <f>IF($M2062="","",Data!$E2059)</f>
        <v>L-VL</v>
      </c>
      <c r="R2062" s="23" t="str">
        <f t="shared" si="590"/>
        <v>L</v>
      </c>
      <c r="S2062" s="23" t="str">
        <f t="shared" si="591"/>
        <v>L</v>
      </c>
      <c r="T2062" s="19" t="str">
        <f>IF(Data!$F2059=0,"",Data!$F2059)</f>
        <v/>
      </c>
      <c r="U2062" s="19" t="str">
        <f>IF(Data!$G2059=0,"",Data!$G2059)</f>
        <v/>
      </c>
      <c r="V2062" s="19" t="str">
        <f>IF(Data!$D2059=0,"",Data!$D2059)</f>
        <v>ANTIQUE</v>
      </c>
      <c r="W2062" s="19" t="str">
        <f>Data!$H2059</f>
        <v>Japonica</v>
      </c>
      <c r="Y2062" s="41" t="e">
        <f t="shared" si="586"/>
        <v>#REF!</v>
      </c>
      <c r="Z2062" s="8">
        <f t="shared" si="592"/>
        <v>2062</v>
      </c>
      <c r="AA2062" s="8" t="str">
        <f t="shared" si="593"/>
        <v>Magnolia King (See Gigantea)</v>
      </c>
      <c r="AB2062" s="8" t="str">
        <f t="shared" si="594"/>
        <v>L</v>
      </c>
      <c r="AC2062" s="8" t="str">
        <f t="shared" si="595"/>
        <v/>
      </c>
      <c r="AD2062" s="8" t="str">
        <f t="shared" si="583"/>
        <v/>
      </c>
      <c r="AE2062" s="8" t="str">
        <f t="shared" si="596"/>
        <v>ANTIQUE</v>
      </c>
      <c r="AF2062" s="5">
        <f t="shared" si="597"/>
        <v>1840</v>
      </c>
      <c r="AG2062" s="46">
        <v>2059</v>
      </c>
      <c r="AH2062" s="47" t="str">
        <f t="shared" si="587"/>
        <v/>
      </c>
      <c r="AI2062" s="48" t="str">
        <f t="shared" si="588"/>
        <v/>
      </c>
      <c r="AK2062" s="22" t="e">
        <f>TRIM(#REF!)</f>
        <v>#REF!</v>
      </c>
      <c r="AL2062" s="23" t="e">
        <f>IF(#REF!=0,"",#REF!)</f>
        <v>#REF!</v>
      </c>
      <c r="AM2062" s="19" t="e">
        <f>IF(#REF!=0,"",#REF!)</f>
        <v>#REF!</v>
      </c>
      <c r="AN2062" s="23" t="e">
        <f>IF($AK2062="","",#REF!)</f>
        <v>#REF!</v>
      </c>
      <c r="AO2062" s="23" t="e">
        <f t="shared" si="598"/>
        <v>#REF!</v>
      </c>
      <c r="AP2062" s="19" t="e">
        <f>IF(#REF!=0,"",#REF!)</f>
        <v>#REF!</v>
      </c>
      <c r="AQ2062" s="19" t="e">
        <f>IF(#REF!=0,"",#REF!)</f>
        <v>#REF!</v>
      </c>
      <c r="AR2062" s="19" t="e">
        <f>IF(#REF!=0,"",#REF!)</f>
        <v>#REF!</v>
      </c>
      <c r="AS2062" s="19" t="e">
        <f>#REF!</f>
        <v>#REF!</v>
      </c>
    </row>
    <row r="2063" spans="4:45" ht="19.5" thickTop="1" thickBot="1" x14ac:dyDescent="0.25">
      <c r="D2063" s="1" t="str">
        <f t="shared" si="584"/>
        <v/>
      </c>
      <c r="E2063" s="1" t="str">
        <f t="shared" si="585"/>
        <v/>
      </c>
      <c r="K2063" s="19" t="str">
        <f t="shared" si="589"/>
        <v/>
      </c>
      <c r="L2063" s="19">
        <f t="shared" si="582"/>
        <v>10000</v>
      </c>
      <c r="M2063" s="22" t="str">
        <f>TRIM(Data!$N2060)</f>
        <v>Magnolia Pixie</v>
      </c>
      <c r="N2063" s="22" t="str">
        <f>TRIM(Data!$A2060)</f>
        <v>Magnolia Pixie</v>
      </c>
      <c r="O2063" s="23">
        <f>IF(Data!$B2060=0,"",Data!$B2060)</f>
        <v>2006</v>
      </c>
      <c r="P2063" s="19" t="str">
        <f>IF(Data!$C2060=0,"",Data!$C2060)</f>
        <v>1</v>
      </c>
      <c r="Q2063" s="23" t="str">
        <f>IF($M2063="","",Data!$E2060)</f>
        <v>S</v>
      </c>
      <c r="R2063" s="23" t="str">
        <f t="shared" si="590"/>
        <v>S</v>
      </c>
      <c r="S2063" s="23" t="str">
        <f t="shared" si="591"/>
        <v>S</v>
      </c>
      <c r="T2063" s="19" t="str">
        <f>IF(Data!$F2060=0,"",Data!$F2060)</f>
        <v/>
      </c>
      <c r="U2063" s="19" t="str">
        <f>IF(Data!$G2060=0,"",Data!$G2060)</f>
        <v/>
      </c>
      <c r="V2063" s="19" t="str">
        <f>IF(Data!$D2060=0,"",Data!$D2060)</f>
        <v/>
      </c>
      <c r="W2063" s="19" t="str">
        <f>Data!$H2060</f>
        <v>Japonica</v>
      </c>
      <c r="Y2063" s="41" t="e">
        <f t="shared" si="586"/>
        <v>#REF!</v>
      </c>
      <c r="Z2063" s="8">
        <f t="shared" si="592"/>
        <v>10000</v>
      </c>
      <c r="AA2063" s="8" t="str">
        <f t="shared" si="593"/>
        <v>Magnolia Pixie</v>
      </c>
      <c r="AB2063" s="8" t="str">
        <f t="shared" si="594"/>
        <v>S</v>
      </c>
      <c r="AC2063" s="8" t="str">
        <f t="shared" si="595"/>
        <v/>
      </c>
      <c r="AD2063" s="8" t="str">
        <f t="shared" si="583"/>
        <v/>
      </c>
      <c r="AE2063" s="8" t="str">
        <f t="shared" si="596"/>
        <v/>
      </c>
      <c r="AF2063" s="5">
        <f t="shared" si="597"/>
        <v>2006</v>
      </c>
      <c r="AG2063" s="46">
        <v>2060</v>
      </c>
      <c r="AH2063" s="47" t="str">
        <f t="shared" si="587"/>
        <v/>
      </c>
      <c r="AI2063" s="48" t="str">
        <f t="shared" si="588"/>
        <v/>
      </c>
      <c r="AK2063" s="22" t="e">
        <f>TRIM(#REF!)</f>
        <v>#REF!</v>
      </c>
      <c r="AL2063" s="23" t="e">
        <f>IF(#REF!=0,"",#REF!)</f>
        <v>#REF!</v>
      </c>
      <c r="AM2063" s="19" t="e">
        <f>IF(#REF!=0,"",#REF!)</f>
        <v>#REF!</v>
      </c>
      <c r="AN2063" s="23" t="e">
        <f>IF($AK2063="","",#REF!)</f>
        <v>#REF!</v>
      </c>
      <c r="AO2063" s="23" t="e">
        <f t="shared" si="598"/>
        <v>#REF!</v>
      </c>
      <c r="AP2063" s="19" t="e">
        <f>IF(#REF!=0,"",#REF!)</f>
        <v>#REF!</v>
      </c>
      <c r="AQ2063" s="19" t="e">
        <f>IF(#REF!=0,"",#REF!)</f>
        <v>#REF!</v>
      </c>
      <c r="AR2063" s="19" t="e">
        <f>IF(#REF!=0,"",#REF!)</f>
        <v>#REF!</v>
      </c>
      <c r="AS2063" s="19" t="e">
        <f>#REF!</f>
        <v>#REF!</v>
      </c>
    </row>
    <row r="2064" spans="4:45" ht="19.5" thickTop="1" thickBot="1" x14ac:dyDescent="0.25">
      <c r="D2064" s="1" t="str">
        <f t="shared" si="584"/>
        <v/>
      </c>
      <c r="E2064" s="1" t="str">
        <f t="shared" si="585"/>
        <v/>
      </c>
      <c r="K2064" s="19" t="str">
        <f t="shared" si="589"/>
        <v/>
      </c>
      <c r="L2064" s="19">
        <f t="shared" si="582"/>
        <v>10000</v>
      </c>
      <c r="M2064" s="22" t="str">
        <f>TRIM(Data!$N2061)</f>
        <v>Magnolia Queen</v>
      </c>
      <c r="N2064" s="22" t="str">
        <f>TRIM(Data!$A2061)</f>
        <v>Magnolia Queen (Priscilla Brooks)</v>
      </c>
      <c r="O2064" s="23">
        <f>IF(Data!$B2061=0,"",Data!$B2061)</f>
        <v>1900</v>
      </c>
      <c r="P2064" s="19" t="str">
        <f>IF(Data!$C2061=0,"",Data!$C2061)</f>
        <v>1</v>
      </c>
      <c r="Q2064" s="23" t="str">
        <f>IF($M2064="","",Data!$E2061)</f>
        <v>L</v>
      </c>
      <c r="R2064" s="23" t="str">
        <f t="shared" si="590"/>
        <v>L</v>
      </c>
      <c r="S2064" s="23" t="str">
        <f t="shared" si="591"/>
        <v>L</v>
      </c>
      <c r="T2064" s="19" t="str">
        <f>IF(Data!$F2061=0,"",Data!$F2061)</f>
        <v/>
      </c>
      <c r="U2064" s="19" t="str">
        <f>IF(Data!$G2061=0,"",Data!$G2061)</f>
        <v/>
      </c>
      <c r="V2064" s="19" t="str">
        <f>IF(Data!$D2061=0,"",Data!$D2061)</f>
        <v/>
      </c>
      <c r="W2064" s="19" t="str">
        <f>Data!$H2061</f>
        <v>Japonica</v>
      </c>
      <c r="Y2064" s="41" t="e">
        <f t="shared" si="586"/>
        <v>#REF!</v>
      </c>
      <c r="Z2064" s="8">
        <f t="shared" si="592"/>
        <v>10000</v>
      </c>
      <c r="AA2064" s="8" t="str">
        <f t="shared" si="593"/>
        <v>Magnolia Queen</v>
      </c>
      <c r="AB2064" s="8" t="str">
        <f t="shared" si="594"/>
        <v>L</v>
      </c>
      <c r="AC2064" s="8" t="str">
        <f t="shared" si="595"/>
        <v/>
      </c>
      <c r="AD2064" s="8" t="str">
        <f t="shared" si="583"/>
        <v/>
      </c>
      <c r="AE2064" s="8" t="str">
        <f t="shared" si="596"/>
        <v/>
      </c>
      <c r="AF2064" s="5">
        <f t="shared" si="597"/>
        <v>1900</v>
      </c>
      <c r="AG2064" s="46">
        <v>2061</v>
      </c>
      <c r="AH2064" s="47" t="str">
        <f t="shared" si="587"/>
        <v/>
      </c>
      <c r="AI2064" s="48" t="str">
        <f t="shared" si="588"/>
        <v/>
      </c>
      <c r="AK2064" s="22" t="e">
        <f>TRIM(#REF!)</f>
        <v>#REF!</v>
      </c>
      <c r="AL2064" s="23" t="e">
        <f>IF(#REF!=0,"",#REF!)</f>
        <v>#REF!</v>
      </c>
      <c r="AM2064" s="19" t="e">
        <f>IF(#REF!=0,"",#REF!)</f>
        <v>#REF!</v>
      </c>
      <c r="AN2064" s="23" t="e">
        <f>IF($AK2064="","",#REF!)</f>
        <v>#REF!</v>
      </c>
      <c r="AO2064" s="23" t="e">
        <f t="shared" si="598"/>
        <v>#REF!</v>
      </c>
      <c r="AP2064" s="19" t="e">
        <f>IF(#REF!=0,"",#REF!)</f>
        <v>#REF!</v>
      </c>
      <c r="AQ2064" s="19" t="e">
        <f>IF(#REF!=0,"",#REF!)</f>
        <v>#REF!</v>
      </c>
      <c r="AR2064" s="19" t="e">
        <f>IF(#REF!=0,"",#REF!)</f>
        <v>#REF!</v>
      </c>
      <c r="AS2064" s="19" t="e">
        <f>#REF!</f>
        <v>#REF!</v>
      </c>
    </row>
    <row r="2065" spans="4:45" ht="19.5" thickTop="1" thickBot="1" x14ac:dyDescent="0.25">
      <c r="D2065" s="1" t="str">
        <f t="shared" si="584"/>
        <v/>
      </c>
      <c r="E2065" s="1" t="str">
        <f t="shared" si="585"/>
        <v/>
      </c>
      <c r="K2065" s="19" t="str">
        <f t="shared" si="589"/>
        <v/>
      </c>
      <c r="L2065" s="19">
        <f t="shared" si="582"/>
        <v>10000</v>
      </c>
      <c r="M2065" s="22" t="str">
        <f>TRIM(Data!$N2062)</f>
        <v>Magnoliaeflora</v>
      </c>
      <c r="N2065" s="22" t="str">
        <f>TRIM(Data!$A2062)</f>
        <v>Magnoliaeflora (Rose of Dawn, Hagoromo)</v>
      </c>
      <c r="O2065" s="23">
        <f>IF(Data!$B2062=0,"",Data!$B2062)</f>
        <v>1886</v>
      </c>
      <c r="P2065" s="19" t="str">
        <f>IF(Data!$C2062=0,"",Data!$C2062)</f>
        <v>1</v>
      </c>
      <c r="Q2065" s="23" t="str">
        <f>IF($M2065="","",Data!$E2062)</f>
        <v>M</v>
      </c>
      <c r="R2065" s="23" t="str">
        <f t="shared" si="590"/>
        <v>M</v>
      </c>
      <c r="S2065" s="23" t="str">
        <f t="shared" si="591"/>
        <v>M</v>
      </c>
      <c r="T2065" s="19" t="str">
        <f>IF(Data!$F2062=0,"",Data!$F2062)</f>
        <v/>
      </c>
      <c r="U2065" s="19" t="str">
        <f>IF(Data!$G2062=0,"",Data!$G2062)</f>
        <v/>
      </c>
      <c r="V2065" s="19" t="str">
        <f>IF(Data!$D2062=0,"",Data!$D2062)</f>
        <v>ANTIQUE</v>
      </c>
      <c r="W2065" s="19" t="str">
        <f>Data!$H2062</f>
        <v>Japonica</v>
      </c>
      <c r="Y2065" s="41" t="e">
        <f t="shared" si="586"/>
        <v>#REF!</v>
      </c>
      <c r="Z2065" s="8">
        <f t="shared" si="592"/>
        <v>2065</v>
      </c>
      <c r="AA2065" s="8" t="str">
        <f t="shared" si="593"/>
        <v>Magnoliaeflora</v>
      </c>
      <c r="AB2065" s="8" t="str">
        <f t="shared" si="594"/>
        <v>M</v>
      </c>
      <c r="AC2065" s="8" t="str">
        <f t="shared" si="595"/>
        <v/>
      </c>
      <c r="AD2065" s="8" t="str">
        <f t="shared" si="583"/>
        <v/>
      </c>
      <c r="AE2065" s="8" t="str">
        <f t="shared" si="596"/>
        <v>ANTIQUE</v>
      </c>
      <c r="AF2065" s="5">
        <f t="shared" si="597"/>
        <v>1886</v>
      </c>
      <c r="AG2065" s="46">
        <v>2062</v>
      </c>
      <c r="AH2065" s="47" t="str">
        <f t="shared" si="587"/>
        <v/>
      </c>
      <c r="AI2065" s="48" t="str">
        <f t="shared" si="588"/>
        <v/>
      </c>
      <c r="AK2065" s="22" t="e">
        <f>TRIM(#REF!)</f>
        <v>#REF!</v>
      </c>
      <c r="AL2065" s="23" t="e">
        <f>IF(#REF!=0,"",#REF!)</f>
        <v>#REF!</v>
      </c>
      <c r="AM2065" s="19" t="e">
        <f>IF(#REF!=0,"",#REF!)</f>
        <v>#REF!</v>
      </c>
      <c r="AN2065" s="23" t="e">
        <f>IF($AK2065="","",#REF!)</f>
        <v>#REF!</v>
      </c>
      <c r="AO2065" s="23" t="e">
        <f t="shared" si="598"/>
        <v>#REF!</v>
      </c>
      <c r="AP2065" s="19" t="e">
        <f>IF(#REF!=0,"",#REF!)</f>
        <v>#REF!</v>
      </c>
      <c r="AQ2065" s="19" t="e">
        <f>IF(#REF!=0,"",#REF!)</f>
        <v>#REF!</v>
      </c>
      <c r="AR2065" s="19" t="e">
        <f>IF(#REF!=0,"",#REF!)</f>
        <v>#REF!</v>
      </c>
      <c r="AS2065" s="19" t="e">
        <f>#REF!</f>
        <v>#REF!</v>
      </c>
    </row>
    <row r="2066" spans="4:45" ht="19.5" thickTop="1" thickBot="1" x14ac:dyDescent="0.25">
      <c r="D2066" s="1" t="str">
        <f t="shared" si="584"/>
        <v/>
      </c>
      <c r="E2066" s="1" t="str">
        <f t="shared" si="585"/>
        <v/>
      </c>
      <c r="K2066" s="19" t="str">
        <f t="shared" si="589"/>
        <v/>
      </c>
      <c r="L2066" s="19">
        <f t="shared" si="582"/>
        <v>10000</v>
      </c>
      <c r="M2066" s="22" t="str">
        <f>TRIM(Data!$N2063)</f>
        <v>Mahoroba</v>
      </c>
      <c r="N2066" s="22" t="str">
        <f>TRIM(Data!$A2063)</f>
        <v>Mahoroba</v>
      </c>
      <c r="O2066" s="23">
        <f>IF(Data!$B2063=0,"",Data!$B2063)</f>
        <v>2007</v>
      </c>
      <c r="P2066" s="19" t="str">
        <f>IF(Data!$C2063=0,"",Data!$C2063)</f>
        <v>1</v>
      </c>
      <c r="Q2066" s="23" t="str">
        <f>IF($M2066="","",Data!$E2063)</f>
        <v>M-L</v>
      </c>
      <c r="R2066" s="23" t="str">
        <f t="shared" si="590"/>
        <v>M</v>
      </c>
      <c r="S2066" s="23" t="str">
        <f t="shared" si="591"/>
        <v>M</v>
      </c>
      <c r="T2066" s="19" t="str">
        <f>IF(Data!$F2063=0,"",Data!$F2063)</f>
        <v/>
      </c>
      <c r="U2066" s="19" t="str">
        <f>IF(Data!$G2063=0,"",Data!$G2063)</f>
        <v>FD</v>
      </c>
      <c r="V2066" s="19" t="str">
        <f>IF(Data!$D2063=0,"",Data!$D2063)</f>
        <v/>
      </c>
      <c r="W2066" s="19" t="str">
        <f>Data!$H2063</f>
        <v>Japonica</v>
      </c>
      <c r="Y2066" s="41" t="e">
        <f t="shared" si="586"/>
        <v>#REF!</v>
      </c>
      <c r="Z2066" s="8">
        <f t="shared" si="592"/>
        <v>10000</v>
      </c>
      <c r="AA2066" s="8" t="str">
        <f t="shared" si="593"/>
        <v>Mahoroba</v>
      </c>
      <c r="AB2066" s="8" t="str">
        <f t="shared" si="594"/>
        <v>M</v>
      </c>
      <c r="AC2066" s="8" t="str">
        <f t="shared" si="595"/>
        <v/>
      </c>
      <c r="AD2066" s="8" t="str">
        <f t="shared" si="583"/>
        <v>FD</v>
      </c>
      <c r="AE2066" s="8" t="str">
        <f t="shared" si="596"/>
        <v/>
      </c>
      <c r="AF2066" s="5">
        <f t="shared" si="597"/>
        <v>2007</v>
      </c>
      <c r="AG2066" s="46">
        <v>2063</v>
      </c>
      <c r="AH2066" s="47" t="str">
        <f t="shared" si="587"/>
        <v/>
      </c>
      <c r="AI2066" s="48" t="str">
        <f t="shared" si="588"/>
        <v/>
      </c>
      <c r="AK2066" s="22" t="e">
        <f>TRIM(#REF!)</f>
        <v>#REF!</v>
      </c>
      <c r="AL2066" s="23" t="e">
        <f>IF(#REF!=0,"",#REF!)</f>
        <v>#REF!</v>
      </c>
      <c r="AM2066" s="19" t="e">
        <f>IF(#REF!=0,"",#REF!)</f>
        <v>#REF!</v>
      </c>
      <c r="AN2066" s="23" t="e">
        <f>IF($AK2066="","",#REF!)</f>
        <v>#REF!</v>
      </c>
      <c r="AO2066" s="23" t="e">
        <f t="shared" si="598"/>
        <v>#REF!</v>
      </c>
      <c r="AP2066" s="19" t="e">
        <f>IF(#REF!=0,"",#REF!)</f>
        <v>#REF!</v>
      </c>
      <c r="AQ2066" s="19" t="e">
        <f>IF(#REF!=0,"",#REF!)</f>
        <v>#REF!</v>
      </c>
      <c r="AR2066" s="19" t="e">
        <f>IF(#REF!=0,"",#REF!)</f>
        <v>#REF!</v>
      </c>
      <c r="AS2066" s="19" t="e">
        <f>#REF!</f>
        <v>#REF!</v>
      </c>
    </row>
    <row r="2067" spans="4:45" ht="19.5" thickTop="1" thickBot="1" x14ac:dyDescent="0.25">
      <c r="D2067" s="1" t="str">
        <f t="shared" si="584"/>
        <v/>
      </c>
      <c r="E2067" s="1" t="str">
        <f t="shared" si="585"/>
        <v/>
      </c>
      <c r="K2067" s="19" t="str">
        <f t="shared" si="589"/>
        <v/>
      </c>
      <c r="L2067" s="19">
        <f t="shared" si="582"/>
        <v>10000</v>
      </c>
      <c r="M2067" s="22" t="str">
        <f>TRIM(Data!$N2064)</f>
        <v>Maiden (See Kumasaka)</v>
      </c>
      <c r="N2067" s="22" t="str">
        <f>TRIM(Data!$A2064)</f>
        <v>Maiden (See Kumasaka)</v>
      </c>
      <c r="O2067" s="23">
        <f>IF(Data!$B2064=0,"",Data!$B2064)</f>
        <v>1896</v>
      </c>
      <c r="P2067" s="19" t="str">
        <f>IF(Data!$C2064=0,"",Data!$C2064)</f>
        <v/>
      </c>
      <c r="Q2067" s="23" t="str">
        <f>IF($M2067="","",Data!$E2064)</f>
        <v>M</v>
      </c>
      <c r="R2067" s="23" t="str">
        <f t="shared" si="590"/>
        <v>M</v>
      </c>
      <c r="S2067" s="23" t="str">
        <f t="shared" si="591"/>
        <v>M</v>
      </c>
      <c r="T2067" s="19" t="str">
        <f>IF(Data!$F2064=0,"",Data!$F2064)</f>
        <v/>
      </c>
      <c r="U2067" s="19" t="str">
        <f>IF(Data!$G2064=0,"",Data!$G2064)</f>
        <v/>
      </c>
      <c r="V2067" s="19" t="str">
        <f>IF(Data!$D2064=0,"",Data!$D2064)</f>
        <v>ANTIQUE</v>
      </c>
      <c r="W2067" s="19" t="str">
        <f>Data!$H2064</f>
        <v>Japonica</v>
      </c>
      <c r="Y2067" s="41" t="e">
        <f t="shared" si="586"/>
        <v>#REF!</v>
      </c>
      <c r="Z2067" s="8">
        <f t="shared" si="592"/>
        <v>2067</v>
      </c>
      <c r="AA2067" s="8" t="str">
        <f t="shared" si="593"/>
        <v>Maiden (See Kumasaka)</v>
      </c>
      <c r="AB2067" s="8" t="str">
        <f t="shared" si="594"/>
        <v>M</v>
      </c>
      <c r="AC2067" s="8" t="str">
        <f t="shared" si="595"/>
        <v/>
      </c>
      <c r="AD2067" s="8" t="str">
        <f t="shared" si="583"/>
        <v/>
      </c>
      <c r="AE2067" s="8" t="str">
        <f t="shared" si="596"/>
        <v>ANTIQUE</v>
      </c>
      <c r="AF2067" s="5">
        <f t="shared" si="597"/>
        <v>1896</v>
      </c>
      <c r="AG2067" s="46">
        <v>2064</v>
      </c>
      <c r="AH2067" s="47" t="str">
        <f t="shared" si="587"/>
        <v/>
      </c>
      <c r="AI2067" s="48" t="str">
        <f t="shared" si="588"/>
        <v/>
      </c>
      <c r="AK2067" s="22" t="e">
        <f>TRIM(#REF!)</f>
        <v>#REF!</v>
      </c>
      <c r="AL2067" s="23" t="e">
        <f>IF(#REF!=0,"",#REF!)</f>
        <v>#REF!</v>
      </c>
      <c r="AM2067" s="19" t="e">
        <f>IF(#REF!=0,"",#REF!)</f>
        <v>#REF!</v>
      </c>
      <c r="AN2067" s="23" t="e">
        <f>IF($AK2067="","",#REF!)</f>
        <v>#REF!</v>
      </c>
      <c r="AO2067" s="23" t="e">
        <f t="shared" si="598"/>
        <v>#REF!</v>
      </c>
      <c r="AP2067" s="19" t="e">
        <f>IF(#REF!=0,"",#REF!)</f>
        <v>#REF!</v>
      </c>
      <c r="AQ2067" s="19" t="e">
        <f>IF(#REF!=0,"",#REF!)</f>
        <v>#REF!</v>
      </c>
      <c r="AR2067" s="19" t="e">
        <f>IF(#REF!=0,"",#REF!)</f>
        <v>#REF!</v>
      </c>
      <c r="AS2067" s="19" t="e">
        <f>#REF!</f>
        <v>#REF!</v>
      </c>
    </row>
    <row r="2068" spans="4:45" ht="19.5" thickTop="1" thickBot="1" x14ac:dyDescent="0.25">
      <c r="D2068" s="1" t="str">
        <f t="shared" si="584"/>
        <v/>
      </c>
      <c r="E2068" s="1" t="str">
        <f t="shared" si="585"/>
        <v/>
      </c>
      <c r="K2068" s="19" t="str">
        <f t="shared" si="589"/>
        <v/>
      </c>
      <c r="L2068" s="19">
        <f t="shared" si="582"/>
        <v>10000</v>
      </c>
      <c r="M2068" s="22" t="str">
        <f>TRIM(Data!$N2065)</f>
        <v>Maiden of Great Promise</v>
      </c>
      <c r="N2068" s="22" t="str">
        <f>TRIM(Data!$A2065)</f>
        <v>Maiden of Great Promise</v>
      </c>
      <c r="O2068" s="23">
        <f>IF(Data!$B2065=0,"",Data!$B2065)</f>
        <v>2008</v>
      </c>
      <c r="P2068" s="19" t="str">
        <f>IF(Data!$C2065=0,"",Data!$C2065)</f>
        <v>1</v>
      </c>
      <c r="Q2068" s="23" t="str">
        <f>IF($M2068="","",Data!$E2065)</f>
        <v>M-L</v>
      </c>
      <c r="R2068" s="23" t="str">
        <f t="shared" si="590"/>
        <v>M</v>
      </c>
      <c r="S2068" s="23" t="str">
        <f t="shared" si="591"/>
        <v>M</v>
      </c>
      <c r="T2068" s="19" t="str">
        <f>IF(Data!$F2065=0,"",Data!$F2065)</f>
        <v/>
      </c>
      <c r="U2068" s="19" t="str">
        <f>IF(Data!$G2065=0,"",Data!$G2065)</f>
        <v/>
      </c>
      <c r="V2068" s="19" t="str">
        <f>IF(Data!$D2065=0,"",Data!$D2065)</f>
        <v/>
      </c>
      <c r="W2068" s="19" t="str">
        <f>Data!$H2065</f>
        <v>Japonica</v>
      </c>
      <c r="Y2068" s="41" t="e">
        <f t="shared" si="586"/>
        <v>#REF!</v>
      </c>
      <c r="Z2068" s="8">
        <f t="shared" si="592"/>
        <v>10000</v>
      </c>
      <c r="AA2068" s="8" t="str">
        <f t="shared" si="593"/>
        <v>Maiden of Great Promise</v>
      </c>
      <c r="AB2068" s="8" t="str">
        <f t="shared" si="594"/>
        <v>M</v>
      </c>
      <c r="AC2068" s="8" t="str">
        <f t="shared" si="595"/>
        <v/>
      </c>
      <c r="AD2068" s="8" t="str">
        <f t="shared" si="583"/>
        <v/>
      </c>
      <c r="AE2068" s="8" t="str">
        <f t="shared" si="596"/>
        <v/>
      </c>
      <c r="AF2068" s="5">
        <f t="shared" si="597"/>
        <v>2008</v>
      </c>
      <c r="AG2068" s="46">
        <v>2065</v>
      </c>
      <c r="AH2068" s="47" t="str">
        <f t="shared" si="587"/>
        <v/>
      </c>
      <c r="AI2068" s="48" t="str">
        <f t="shared" si="588"/>
        <v/>
      </c>
      <c r="AK2068" s="22" t="e">
        <f>TRIM(#REF!)</f>
        <v>#REF!</v>
      </c>
      <c r="AL2068" s="23" t="e">
        <f>IF(#REF!=0,"",#REF!)</f>
        <v>#REF!</v>
      </c>
      <c r="AM2068" s="19" t="e">
        <f>IF(#REF!=0,"",#REF!)</f>
        <v>#REF!</v>
      </c>
      <c r="AN2068" s="23" t="e">
        <f>IF($AK2068="","",#REF!)</f>
        <v>#REF!</v>
      </c>
      <c r="AO2068" s="23" t="e">
        <f t="shared" si="598"/>
        <v>#REF!</v>
      </c>
      <c r="AP2068" s="19" t="e">
        <f>IF(#REF!=0,"",#REF!)</f>
        <v>#REF!</v>
      </c>
      <c r="AQ2068" s="19" t="e">
        <f>IF(#REF!=0,"",#REF!)</f>
        <v>#REF!</v>
      </c>
      <c r="AR2068" s="19" t="e">
        <f>IF(#REF!=0,"",#REF!)</f>
        <v>#REF!</v>
      </c>
      <c r="AS2068" s="19" t="e">
        <f>#REF!</f>
        <v>#REF!</v>
      </c>
    </row>
    <row r="2069" spans="4:45" ht="19.5" thickTop="1" thickBot="1" x14ac:dyDescent="0.25">
      <c r="D2069" s="1" t="str">
        <f t="shared" si="584"/>
        <v/>
      </c>
      <c r="E2069" s="1" t="str">
        <f t="shared" si="585"/>
        <v/>
      </c>
      <c r="K2069" s="19" t="str">
        <f t="shared" si="589"/>
        <v/>
      </c>
      <c r="L2069" s="19">
        <f t="shared" si="582"/>
        <v>10000</v>
      </c>
      <c r="M2069" s="22" t="str">
        <f>TRIM(Data!$N2066)</f>
        <v>Maiden's Blush</v>
      </c>
      <c r="N2069" s="22" t="str">
        <f>TRIM(Data!$A2066)</f>
        <v>Maiden's Blush</v>
      </c>
      <c r="O2069" s="23" t="str">
        <f>IF(Data!$B2066=0,"",Data!$B2066)</f>
        <v>1900's early</v>
      </c>
      <c r="P2069" s="19" t="str">
        <f>IF(Data!$C2066=0,"",Data!$C2066)</f>
        <v>1</v>
      </c>
      <c r="Q2069" s="23" t="str">
        <f>IF($M2069="","",Data!$E2066)</f>
        <v>M</v>
      </c>
      <c r="R2069" s="23" t="str">
        <f t="shared" si="590"/>
        <v>M</v>
      </c>
      <c r="S2069" s="23" t="str">
        <f t="shared" si="591"/>
        <v>M</v>
      </c>
      <c r="T2069" s="19" t="str">
        <f>IF(Data!$F2066=0,"",Data!$F2066)</f>
        <v/>
      </c>
      <c r="U2069" s="19" t="str">
        <f>IF(Data!$G2066=0,"",Data!$G2066)</f>
        <v/>
      </c>
      <c r="V2069" s="19" t="str">
        <f>IF(Data!$D2066=0,"",Data!$D2066)</f>
        <v/>
      </c>
      <c r="W2069" s="19" t="str">
        <f>Data!$H2066</f>
        <v>Japonica</v>
      </c>
      <c r="Y2069" s="41" t="e">
        <f t="shared" si="586"/>
        <v>#REF!</v>
      </c>
      <c r="Z2069" s="8">
        <f t="shared" si="592"/>
        <v>10000</v>
      </c>
      <c r="AA2069" s="8" t="str">
        <f t="shared" si="593"/>
        <v>Maiden's Blush</v>
      </c>
      <c r="AB2069" s="8" t="str">
        <f t="shared" si="594"/>
        <v>M</v>
      </c>
      <c r="AC2069" s="8" t="str">
        <f t="shared" si="595"/>
        <v/>
      </c>
      <c r="AD2069" s="8" t="str">
        <f t="shared" si="583"/>
        <v/>
      </c>
      <c r="AE2069" s="8" t="str">
        <f t="shared" si="596"/>
        <v/>
      </c>
      <c r="AF2069" s="5" t="str">
        <f t="shared" si="597"/>
        <v>1900's early</v>
      </c>
      <c r="AG2069" s="46">
        <v>2066</v>
      </c>
      <c r="AH2069" s="47" t="str">
        <f t="shared" si="587"/>
        <v/>
      </c>
      <c r="AI2069" s="48" t="str">
        <f t="shared" si="588"/>
        <v/>
      </c>
      <c r="AK2069" s="22" t="e">
        <f>TRIM(#REF!)</f>
        <v>#REF!</v>
      </c>
      <c r="AL2069" s="23" t="e">
        <f>IF(#REF!=0,"",#REF!)</f>
        <v>#REF!</v>
      </c>
      <c r="AM2069" s="19" t="e">
        <f>IF(#REF!=0,"",#REF!)</f>
        <v>#REF!</v>
      </c>
      <c r="AN2069" s="23" t="e">
        <f>IF($AK2069="","",#REF!)</f>
        <v>#REF!</v>
      </c>
      <c r="AO2069" s="23" t="e">
        <f t="shared" si="598"/>
        <v>#REF!</v>
      </c>
      <c r="AP2069" s="19" t="e">
        <f>IF(#REF!=0,"",#REF!)</f>
        <v>#REF!</v>
      </c>
      <c r="AQ2069" s="19" t="e">
        <f>IF(#REF!=0,"",#REF!)</f>
        <v>#REF!</v>
      </c>
      <c r="AR2069" s="19" t="e">
        <f>IF(#REF!=0,"",#REF!)</f>
        <v>#REF!</v>
      </c>
      <c r="AS2069" s="19" t="e">
        <f>#REF!</f>
        <v>#REF!</v>
      </c>
    </row>
    <row r="2070" spans="4:45" ht="19.5" thickTop="1" thickBot="1" x14ac:dyDescent="0.25">
      <c r="D2070" s="1" t="str">
        <f t="shared" si="584"/>
        <v/>
      </c>
      <c r="E2070" s="1" t="str">
        <f t="shared" si="585"/>
        <v/>
      </c>
      <c r="K2070" s="19" t="str">
        <f t="shared" si="589"/>
        <v/>
      </c>
      <c r="L2070" s="19">
        <f t="shared" ref="L2070:L2133" si="599">IF(ISERROR(SEARCH($B$2,M2070)),10000,IF(SEARCH($B$2,M2070)=1,SEARCH($B$2,M2070)+ROW()/100000,10000))</f>
        <v>10000</v>
      </c>
      <c r="M2070" s="22" t="str">
        <f>TRIM(Data!$N2067)</f>
        <v>Maizuru</v>
      </c>
      <c r="N2070" s="22" t="str">
        <f>TRIM(Data!$A2067)</f>
        <v>Maizuru (Higo)</v>
      </c>
      <c r="O2070" s="23" t="str">
        <f>IF(Data!$B2067=0,"",Data!$B2067)</f>
        <v/>
      </c>
      <c r="P2070" s="19" t="str">
        <f>IF(Data!$C2067=0,"",Data!$C2067)</f>
        <v/>
      </c>
      <c r="Q2070" s="23" t="str">
        <f>IF($M2070="","",Data!$E2067)</f>
        <v>M</v>
      </c>
      <c r="R2070" s="23" t="str">
        <f t="shared" si="590"/>
        <v>M</v>
      </c>
      <c r="S2070" s="23" t="str">
        <f t="shared" si="591"/>
        <v>M</v>
      </c>
      <c r="T2070" s="19" t="str">
        <f>IF(Data!$F2067=0,"",Data!$F2067)</f>
        <v/>
      </c>
      <c r="U2070" s="19" t="str">
        <f>IF(Data!$G2067=0,"",Data!$G2067)</f>
        <v/>
      </c>
      <c r="V2070" s="19" t="str">
        <f>IF(Data!$D2067=0,"",Data!$D2067)</f>
        <v/>
      </c>
      <c r="W2070" s="19" t="str">
        <f>Data!$H2067</f>
        <v>Japonica [Higo]</v>
      </c>
      <c r="Y2070" s="41" t="e">
        <f t="shared" si="586"/>
        <v>#REF!</v>
      </c>
      <c r="Z2070" s="8">
        <f t="shared" si="592"/>
        <v>10000</v>
      </c>
      <c r="AA2070" s="8" t="str">
        <f t="shared" si="593"/>
        <v>Maizuru</v>
      </c>
      <c r="AB2070" s="8" t="str">
        <f t="shared" si="594"/>
        <v>M</v>
      </c>
      <c r="AC2070" s="8" t="str">
        <f t="shared" si="595"/>
        <v/>
      </c>
      <c r="AD2070" s="8" t="str">
        <f t="shared" ref="AD2070:AD2133" si="600">U2070</f>
        <v/>
      </c>
      <c r="AE2070" s="8" t="str">
        <f t="shared" si="596"/>
        <v/>
      </c>
      <c r="AF2070" s="5" t="str">
        <f t="shared" si="597"/>
        <v/>
      </c>
      <c r="AG2070" s="46">
        <v>2067</v>
      </c>
      <c r="AH2070" s="47" t="str">
        <f t="shared" si="587"/>
        <v/>
      </c>
      <c r="AI2070" s="48" t="str">
        <f t="shared" si="588"/>
        <v/>
      </c>
      <c r="AK2070" s="22" t="e">
        <f>TRIM(#REF!)</f>
        <v>#REF!</v>
      </c>
      <c r="AL2070" s="23" t="e">
        <f>IF(#REF!=0,"",#REF!)</f>
        <v>#REF!</v>
      </c>
      <c r="AM2070" s="19" t="e">
        <f>IF(#REF!=0,"",#REF!)</f>
        <v>#REF!</v>
      </c>
      <c r="AN2070" s="23" t="e">
        <f>IF($AK2070="","",#REF!)</f>
        <v>#REF!</v>
      </c>
      <c r="AO2070" s="23" t="e">
        <f t="shared" si="598"/>
        <v>#REF!</v>
      </c>
      <c r="AP2070" s="19" t="e">
        <f>IF(#REF!=0,"",#REF!)</f>
        <v>#REF!</v>
      </c>
      <c r="AQ2070" s="19" t="e">
        <f>IF(#REF!=0,"",#REF!)</f>
        <v>#REF!</v>
      </c>
      <c r="AR2070" s="19" t="e">
        <f>IF(#REF!=0,"",#REF!)</f>
        <v>#REF!</v>
      </c>
      <c r="AS2070" s="19" t="e">
        <f>#REF!</f>
        <v>#REF!</v>
      </c>
    </row>
    <row r="2071" spans="4:45" ht="19.5" thickTop="1" thickBot="1" x14ac:dyDescent="0.25">
      <c r="D2071" s="1" t="str">
        <f t="shared" si="584"/>
        <v/>
      </c>
      <c r="E2071" s="1" t="str">
        <f t="shared" si="585"/>
        <v/>
      </c>
      <c r="K2071" s="19" t="str">
        <f t="shared" si="589"/>
        <v/>
      </c>
      <c r="L2071" s="19">
        <f t="shared" si="599"/>
        <v>10000</v>
      </c>
      <c r="M2071" s="22" t="str">
        <f>TRIM(Data!$N2068)</f>
        <v>Major General Pender</v>
      </c>
      <c r="N2071" s="22" t="str">
        <f>TRIM(Data!$A2068)</f>
        <v>Major General Pender</v>
      </c>
      <c r="O2071" s="23">
        <f>IF(Data!$B2068=0,"",Data!$B2068)</f>
        <v>2017</v>
      </c>
      <c r="P2071" s="19" t="str">
        <f>IF(Data!$C2068=0,"",Data!$C2068)</f>
        <v>1</v>
      </c>
      <c r="Q2071" s="23" t="str">
        <f>IF($M2071="","",Data!$E2068)</f>
        <v>M</v>
      </c>
      <c r="R2071" s="23" t="str">
        <f t="shared" si="590"/>
        <v>M</v>
      </c>
      <c r="S2071" s="23" t="str">
        <f t="shared" si="591"/>
        <v>M</v>
      </c>
      <c r="T2071" s="19" t="str">
        <f>IF(Data!$F2068=0,"",Data!$F2068)</f>
        <v/>
      </c>
      <c r="U2071" s="19" t="str">
        <f>IF(Data!$G2068=0,"",Data!$G2068)</f>
        <v/>
      </c>
      <c r="V2071" s="19" t="str">
        <f>IF(Data!$D2068=0,"",Data!$D2068)</f>
        <v/>
      </c>
      <c r="W2071" s="19" t="str">
        <f>Data!$H2068</f>
        <v>Japonica</v>
      </c>
      <c r="Y2071" s="41" t="e">
        <f t="shared" si="586"/>
        <v>#REF!</v>
      </c>
      <c r="Z2071" s="8">
        <f t="shared" si="592"/>
        <v>10000</v>
      </c>
      <c r="AA2071" s="8" t="str">
        <f t="shared" si="593"/>
        <v>Major General Pender</v>
      </c>
      <c r="AB2071" s="8" t="str">
        <f t="shared" si="594"/>
        <v>M</v>
      </c>
      <c r="AC2071" s="8" t="str">
        <f t="shared" si="595"/>
        <v/>
      </c>
      <c r="AD2071" s="8" t="str">
        <f t="shared" si="600"/>
        <v/>
      </c>
      <c r="AE2071" s="8" t="str">
        <f t="shared" si="596"/>
        <v/>
      </c>
      <c r="AF2071" s="5">
        <f t="shared" si="597"/>
        <v>2017</v>
      </c>
      <c r="AG2071" s="46">
        <v>2068</v>
      </c>
      <c r="AH2071" s="47" t="str">
        <f t="shared" si="587"/>
        <v/>
      </c>
      <c r="AI2071" s="48" t="str">
        <f t="shared" si="588"/>
        <v/>
      </c>
      <c r="AK2071" s="22" t="e">
        <f>TRIM(#REF!)</f>
        <v>#REF!</v>
      </c>
      <c r="AL2071" s="23" t="e">
        <f>IF(#REF!=0,"",#REF!)</f>
        <v>#REF!</v>
      </c>
      <c r="AM2071" s="19" t="e">
        <f>IF(#REF!=0,"",#REF!)</f>
        <v>#REF!</v>
      </c>
      <c r="AN2071" s="23" t="e">
        <f>IF($AK2071="","",#REF!)</f>
        <v>#REF!</v>
      </c>
      <c r="AO2071" s="23" t="e">
        <f t="shared" si="598"/>
        <v>#REF!</v>
      </c>
      <c r="AP2071" s="19" t="e">
        <f>IF(#REF!=0,"",#REF!)</f>
        <v>#REF!</v>
      </c>
      <c r="AQ2071" s="19" t="e">
        <f>IF(#REF!=0,"",#REF!)</f>
        <v>#REF!</v>
      </c>
      <c r="AR2071" s="19" t="e">
        <f>IF(#REF!=0,"",#REF!)</f>
        <v>#REF!</v>
      </c>
      <c r="AS2071" s="19" t="e">
        <f>#REF!</f>
        <v>#REF!</v>
      </c>
    </row>
    <row r="2072" spans="4:45" ht="19.5" thickTop="1" thickBot="1" x14ac:dyDescent="0.25">
      <c r="D2072" s="1" t="str">
        <f t="shared" si="584"/>
        <v/>
      </c>
      <c r="E2072" s="1" t="str">
        <f t="shared" si="585"/>
        <v/>
      </c>
      <c r="K2072" s="19" t="str">
        <f t="shared" si="589"/>
        <v/>
      </c>
      <c r="L2072" s="19">
        <f t="shared" si="599"/>
        <v>10000</v>
      </c>
      <c r="M2072" s="22" t="str">
        <f>TRIM(Data!$N2069)</f>
        <v>Mama Dot</v>
      </c>
      <c r="N2072" s="22" t="str">
        <f>TRIM(Data!$A2069)</f>
        <v>Mama Dot</v>
      </c>
      <c r="O2072" s="23">
        <f>IF(Data!$B2069=0,"",Data!$B2069)</f>
        <v>1998</v>
      </c>
      <c r="P2072" s="19" t="str">
        <f>IF(Data!$C2069=0,"",Data!$C2069)</f>
        <v/>
      </c>
      <c r="Q2072" s="23" t="str">
        <f>IF($M2072="","",Data!$E2069)</f>
        <v>M</v>
      </c>
      <c r="R2072" s="23" t="str">
        <f t="shared" si="590"/>
        <v>M</v>
      </c>
      <c r="S2072" s="23" t="str">
        <f t="shared" si="591"/>
        <v>M</v>
      </c>
      <c r="T2072" s="19" t="str">
        <f>IF(Data!$F2069=0,"",Data!$F2069)</f>
        <v/>
      </c>
      <c r="U2072" s="19" t="str">
        <f>IF(Data!$G2069=0,"",Data!$G2069)</f>
        <v/>
      </c>
      <c r="V2072" s="19" t="str">
        <f>IF(Data!$D2069=0,"",Data!$D2069)</f>
        <v/>
      </c>
      <c r="W2072" s="19" t="str">
        <f>Data!$H2069</f>
        <v>Japonica</v>
      </c>
      <c r="Y2072" s="41" t="e">
        <f t="shared" si="586"/>
        <v>#REF!</v>
      </c>
      <c r="Z2072" s="8">
        <f t="shared" si="592"/>
        <v>10000</v>
      </c>
      <c r="AA2072" s="8" t="str">
        <f t="shared" si="593"/>
        <v>Mama Dot</v>
      </c>
      <c r="AB2072" s="8" t="str">
        <f t="shared" si="594"/>
        <v>M</v>
      </c>
      <c r="AC2072" s="8" t="str">
        <f t="shared" si="595"/>
        <v/>
      </c>
      <c r="AD2072" s="8" t="str">
        <f t="shared" si="600"/>
        <v/>
      </c>
      <c r="AE2072" s="8" t="str">
        <f t="shared" si="596"/>
        <v/>
      </c>
      <c r="AF2072" s="5">
        <f t="shared" si="597"/>
        <v>1998</v>
      </c>
      <c r="AG2072" s="46">
        <v>2069</v>
      </c>
      <c r="AH2072" s="47" t="str">
        <f t="shared" si="587"/>
        <v/>
      </c>
      <c r="AI2072" s="48" t="str">
        <f t="shared" si="588"/>
        <v/>
      </c>
      <c r="AK2072" s="22" t="e">
        <f>TRIM(#REF!)</f>
        <v>#REF!</v>
      </c>
      <c r="AL2072" s="23" t="e">
        <f>IF(#REF!=0,"",#REF!)</f>
        <v>#REF!</v>
      </c>
      <c r="AM2072" s="19" t="e">
        <f>IF(#REF!=0,"",#REF!)</f>
        <v>#REF!</v>
      </c>
      <c r="AN2072" s="23" t="e">
        <f>IF($AK2072="","",#REF!)</f>
        <v>#REF!</v>
      </c>
      <c r="AO2072" s="23" t="e">
        <f t="shared" si="598"/>
        <v>#REF!</v>
      </c>
      <c r="AP2072" s="19" t="e">
        <f>IF(#REF!=0,"",#REF!)</f>
        <v>#REF!</v>
      </c>
      <c r="AQ2072" s="19" t="e">
        <f>IF(#REF!=0,"",#REF!)</f>
        <v>#REF!</v>
      </c>
      <c r="AR2072" s="19" t="e">
        <f>IF(#REF!=0,"",#REF!)</f>
        <v>#REF!</v>
      </c>
      <c r="AS2072" s="19" t="e">
        <f>#REF!</f>
        <v>#REF!</v>
      </c>
    </row>
    <row r="2073" spans="4:45" ht="19.5" thickTop="1" thickBot="1" x14ac:dyDescent="0.25">
      <c r="D2073" s="1" t="str">
        <f t="shared" si="584"/>
        <v/>
      </c>
      <c r="E2073" s="1" t="str">
        <f t="shared" si="585"/>
        <v/>
      </c>
      <c r="K2073" s="19" t="str">
        <f t="shared" si="589"/>
        <v/>
      </c>
      <c r="L2073" s="19">
        <f t="shared" si="599"/>
        <v>10000</v>
      </c>
      <c r="M2073" s="22" t="str">
        <f>TRIM(Data!$N2070)</f>
        <v>Man Size</v>
      </c>
      <c r="N2073" s="22" t="str">
        <f>TRIM(Data!$A2070)</f>
        <v>Man Size</v>
      </c>
      <c r="O2073" s="23">
        <f>IF(Data!$B2070=0,"",Data!$B2070)</f>
        <v>1961</v>
      </c>
      <c r="P2073" s="19" t="str">
        <f>IF(Data!$C2070=0,"",Data!$C2070)</f>
        <v>1</v>
      </c>
      <c r="Q2073" s="23" t="str">
        <f>IF($M2073="","",Data!$E2070)</f>
        <v>Min-S</v>
      </c>
      <c r="R2073" s="23" t="str">
        <f t="shared" si="590"/>
        <v>S</v>
      </c>
      <c r="S2073" s="23" t="str">
        <f t="shared" si="591"/>
        <v>S</v>
      </c>
      <c r="T2073" s="19" t="str">
        <f>IF(Data!$F2070=0,"",Data!$F2070)</f>
        <v>WHITE</v>
      </c>
      <c r="U2073" s="19" t="str">
        <f>IF(Data!$G2070=0,"",Data!$G2070)</f>
        <v/>
      </c>
      <c r="V2073" s="19" t="str">
        <f>IF(Data!$D2070=0,"",Data!$D2070)</f>
        <v/>
      </c>
      <c r="W2073" s="19" t="str">
        <f>Data!$H2070</f>
        <v>Japonica</v>
      </c>
      <c r="Y2073" s="41" t="e">
        <f t="shared" si="586"/>
        <v>#REF!</v>
      </c>
      <c r="Z2073" s="8">
        <f t="shared" si="592"/>
        <v>10000</v>
      </c>
      <c r="AA2073" s="8" t="str">
        <f t="shared" si="593"/>
        <v>Man Size</v>
      </c>
      <c r="AB2073" s="8" t="str">
        <f t="shared" si="594"/>
        <v>S</v>
      </c>
      <c r="AC2073" s="8" t="str">
        <f t="shared" si="595"/>
        <v>WHITE</v>
      </c>
      <c r="AD2073" s="8" t="str">
        <f t="shared" si="600"/>
        <v/>
      </c>
      <c r="AE2073" s="8" t="str">
        <f t="shared" si="596"/>
        <v/>
      </c>
      <c r="AF2073" s="5">
        <f t="shared" si="597"/>
        <v>1961</v>
      </c>
      <c r="AG2073" s="46">
        <v>2070</v>
      </c>
      <c r="AH2073" s="47" t="str">
        <f t="shared" si="587"/>
        <v/>
      </c>
      <c r="AI2073" s="48" t="str">
        <f t="shared" si="588"/>
        <v/>
      </c>
      <c r="AK2073" s="22" t="e">
        <f>TRIM(#REF!)</f>
        <v>#REF!</v>
      </c>
      <c r="AL2073" s="23" t="e">
        <f>IF(#REF!=0,"",#REF!)</f>
        <v>#REF!</v>
      </c>
      <c r="AM2073" s="19" t="e">
        <f>IF(#REF!=0,"",#REF!)</f>
        <v>#REF!</v>
      </c>
      <c r="AN2073" s="23" t="e">
        <f>IF($AK2073="","",#REF!)</f>
        <v>#REF!</v>
      </c>
      <c r="AO2073" s="23" t="e">
        <f t="shared" si="598"/>
        <v>#REF!</v>
      </c>
      <c r="AP2073" s="19" t="e">
        <f>IF(#REF!=0,"",#REF!)</f>
        <v>#REF!</v>
      </c>
      <c r="AQ2073" s="19" t="e">
        <f>IF(#REF!=0,"",#REF!)</f>
        <v>#REF!</v>
      </c>
      <c r="AR2073" s="19" t="e">
        <f>IF(#REF!=0,"",#REF!)</f>
        <v>#REF!</v>
      </c>
      <c r="AS2073" s="19" t="e">
        <f>#REF!</f>
        <v>#REF!</v>
      </c>
    </row>
    <row r="2074" spans="4:45" ht="19.5" thickTop="1" thickBot="1" x14ac:dyDescent="0.25">
      <c r="D2074" s="1" t="str">
        <f t="shared" si="584"/>
        <v/>
      </c>
      <c r="E2074" s="1" t="str">
        <f t="shared" si="585"/>
        <v/>
      </c>
      <c r="K2074" s="19" t="str">
        <f t="shared" si="589"/>
        <v/>
      </c>
      <c r="L2074" s="19">
        <f t="shared" si="599"/>
        <v>10000</v>
      </c>
      <c r="M2074" s="22" t="str">
        <f>TRIM(Data!$N2071)</f>
        <v>Manazuru</v>
      </c>
      <c r="N2074" s="22" t="str">
        <f>TRIM(Data!$A2071)</f>
        <v>Manazuru (Higo)</v>
      </c>
      <c r="O2074" s="23" t="str">
        <f>IF(Data!$B2071=0,"",Data!$B2071)</f>
        <v/>
      </c>
      <c r="P2074" s="19" t="str">
        <f>IF(Data!$C2071=0,"",Data!$C2071)</f>
        <v/>
      </c>
      <c r="Q2074" s="23" t="str">
        <f>IF($M2074="","",Data!$E2071)</f>
        <v>M</v>
      </c>
      <c r="R2074" s="23" t="str">
        <f t="shared" si="590"/>
        <v>M</v>
      </c>
      <c r="S2074" s="23" t="str">
        <f t="shared" si="591"/>
        <v>M</v>
      </c>
      <c r="T2074" s="19" t="str">
        <f>IF(Data!$F2071=0,"",Data!$F2071)</f>
        <v/>
      </c>
      <c r="U2074" s="19" t="str">
        <f>IF(Data!$G2071=0,"",Data!$G2071)</f>
        <v/>
      </c>
      <c r="V2074" s="19" t="str">
        <f>IF(Data!$D2071=0,"",Data!$D2071)</f>
        <v/>
      </c>
      <c r="W2074" s="19" t="str">
        <f>Data!$H2071</f>
        <v>Japonica [Higo]</v>
      </c>
      <c r="Y2074" s="41" t="e">
        <f t="shared" si="586"/>
        <v>#REF!</v>
      </c>
      <c r="Z2074" s="8">
        <f t="shared" si="592"/>
        <v>10000</v>
      </c>
      <c r="AA2074" s="8" t="str">
        <f t="shared" si="593"/>
        <v>Manazuru</v>
      </c>
      <c r="AB2074" s="8" t="str">
        <f t="shared" si="594"/>
        <v>M</v>
      </c>
      <c r="AC2074" s="8" t="str">
        <f t="shared" si="595"/>
        <v/>
      </c>
      <c r="AD2074" s="8" t="str">
        <f t="shared" si="600"/>
        <v/>
      </c>
      <c r="AE2074" s="8" t="str">
        <f t="shared" si="596"/>
        <v/>
      </c>
      <c r="AF2074" s="5" t="str">
        <f t="shared" si="597"/>
        <v/>
      </c>
      <c r="AG2074" s="46">
        <v>2071</v>
      </c>
      <c r="AH2074" s="47" t="str">
        <f t="shared" si="587"/>
        <v/>
      </c>
      <c r="AI2074" s="48" t="str">
        <f t="shared" si="588"/>
        <v/>
      </c>
      <c r="AK2074" s="22" t="e">
        <f>TRIM(#REF!)</f>
        <v>#REF!</v>
      </c>
      <c r="AL2074" s="23" t="e">
        <f>IF(#REF!=0,"",#REF!)</f>
        <v>#REF!</v>
      </c>
      <c r="AM2074" s="19" t="e">
        <f>IF(#REF!=0,"",#REF!)</f>
        <v>#REF!</v>
      </c>
      <c r="AN2074" s="23" t="e">
        <f>IF($AK2074="","",#REF!)</f>
        <v>#REF!</v>
      </c>
      <c r="AO2074" s="23" t="e">
        <f t="shared" si="598"/>
        <v>#REF!</v>
      </c>
      <c r="AP2074" s="19" t="e">
        <f>IF(#REF!=0,"",#REF!)</f>
        <v>#REF!</v>
      </c>
      <c r="AQ2074" s="19" t="e">
        <f>IF(#REF!=0,"",#REF!)</f>
        <v>#REF!</v>
      </c>
      <c r="AR2074" s="19" t="e">
        <f>IF(#REF!=0,"",#REF!)</f>
        <v>#REF!</v>
      </c>
      <c r="AS2074" s="19" t="e">
        <f>#REF!</f>
        <v>#REF!</v>
      </c>
    </row>
    <row r="2075" spans="4:45" ht="19.5" thickTop="1" thickBot="1" x14ac:dyDescent="0.25">
      <c r="D2075" s="1" t="str">
        <f t="shared" si="584"/>
        <v/>
      </c>
      <c r="E2075" s="1" t="str">
        <f t="shared" si="585"/>
        <v/>
      </c>
      <c r="K2075" s="19" t="str">
        <f t="shared" si="589"/>
        <v/>
      </c>
      <c r="L2075" s="19">
        <f t="shared" si="599"/>
        <v>10000</v>
      </c>
      <c r="M2075" s="22" t="str">
        <f>TRIM(Data!$N2072)</f>
        <v>Mandalay Queen</v>
      </c>
      <c r="N2075" s="22" t="str">
        <f>TRIM(Data!$A2072)</f>
        <v>Mandalay Queen (R)</v>
      </c>
      <c r="O2075" s="23">
        <f>IF(Data!$B2072=0,"",Data!$B2072)</f>
        <v>1966</v>
      </c>
      <c r="P2075" s="19" t="str">
        <f>IF(Data!$C2072=0,"",Data!$C2072)</f>
        <v/>
      </c>
      <c r="Q2075" s="23" t="str">
        <f>IF($M2075="","",Data!$E2072)</f>
        <v>VL</v>
      </c>
      <c r="R2075" s="23" t="str">
        <f t="shared" si="590"/>
        <v>VL</v>
      </c>
      <c r="S2075" s="23" t="str">
        <f t="shared" si="591"/>
        <v>VL</v>
      </c>
      <c r="T2075" s="19" t="str">
        <f>IF(Data!$F2072=0,"",Data!$F2072)</f>
        <v/>
      </c>
      <c r="U2075" s="19" t="str">
        <f>IF(Data!$G2072=0,"",Data!$G2072)</f>
        <v/>
      </c>
      <c r="V2075" s="19" t="str">
        <f>IF(Data!$D2072=0,"",Data!$D2072)</f>
        <v/>
      </c>
      <c r="W2075" s="19" t="str">
        <f>Data!$H2072</f>
        <v>Reticulata</v>
      </c>
      <c r="Y2075" s="41" t="e">
        <f t="shared" si="586"/>
        <v>#REF!</v>
      </c>
      <c r="Z2075" s="8">
        <f t="shared" si="592"/>
        <v>10000</v>
      </c>
      <c r="AA2075" s="8" t="str">
        <f t="shared" si="593"/>
        <v>Mandalay Queen</v>
      </c>
      <c r="AB2075" s="8" t="str">
        <f t="shared" si="594"/>
        <v>VL</v>
      </c>
      <c r="AC2075" s="8" t="str">
        <f t="shared" si="595"/>
        <v/>
      </c>
      <c r="AD2075" s="8" t="str">
        <f t="shared" si="600"/>
        <v/>
      </c>
      <c r="AE2075" s="8" t="str">
        <f t="shared" si="596"/>
        <v/>
      </c>
      <c r="AF2075" s="5">
        <f t="shared" si="597"/>
        <v>1966</v>
      </c>
      <c r="AG2075" s="46">
        <v>2072</v>
      </c>
      <c r="AH2075" s="47" t="str">
        <f t="shared" si="587"/>
        <v/>
      </c>
      <c r="AI2075" s="48" t="str">
        <f t="shared" si="588"/>
        <v/>
      </c>
      <c r="AK2075" s="22" t="e">
        <f>TRIM(#REF!)</f>
        <v>#REF!</v>
      </c>
      <c r="AL2075" s="23" t="e">
        <f>IF(#REF!=0,"",#REF!)</f>
        <v>#REF!</v>
      </c>
      <c r="AM2075" s="19" t="e">
        <f>IF(#REF!=0,"",#REF!)</f>
        <v>#REF!</v>
      </c>
      <c r="AN2075" s="23" t="e">
        <f>IF($AK2075="","",#REF!)</f>
        <v>#REF!</v>
      </c>
      <c r="AO2075" s="23" t="e">
        <f t="shared" si="598"/>
        <v>#REF!</v>
      </c>
      <c r="AP2075" s="19" t="e">
        <f>IF(#REF!=0,"",#REF!)</f>
        <v>#REF!</v>
      </c>
      <c r="AQ2075" s="19" t="e">
        <f>IF(#REF!=0,"",#REF!)</f>
        <v>#REF!</v>
      </c>
      <c r="AR2075" s="19" t="e">
        <f>IF(#REF!=0,"",#REF!)</f>
        <v>#REF!</v>
      </c>
      <c r="AS2075" s="19" t="e">
        <f>#REF!</f>
        <v>#REF!</v>
      </c>
    </row>
    <row r="2076" spans="4:45" ht="19.5" thickTop="1" thickBot="1" x14ac:dyDescent="0.25">
      <c r="D2076" s="1" t="str">
        <f t="shared" si="584"/>
        <v/>
      </c>
      <c r="E2076" s="1" t="str">
        <f t="shared" si="585"/>
        <v/>
      </c>
      <c r="K2076" s="19" t="str">
        <f t="shared" si="589"/>
        <v/>
      </c>
      <c r="L2076" s="19">
        <f t="shared" si="599"/>
        <v>10000</v>
      </c>
      <c r="M2076" s="22" t="str">
        <f>TRIM(Data!$N2073)</f>
        <v>Mandy Lane</v>
      </c>
      <c r="N2076" s="22" t="str">
        <f>TRIM(Data!$A2073)</f>
        <v>Mandy Lane</v>
      </c>
      <c r="O2076" s="23">
        <f>IF(Data!$B2073=0,"",Data!$B2073)</f>
        <v>1995</v>
      </c>
      <c r="P2076" s="19" t="str">
        <f>IF(Data!$C2073=0,"",Data!$C2073)</f>
        <v>1</v>
      </c>
      <c r="Q2076" s="23" t="str">
        <f>IF($M2076="","",Data!$E2073)</f>
        <v>M-L</v>
      </c>
      <c r="R2076" s="23" t="str">
        <f t="shared" si="590"/>
        <v>M</v>
      </c>
      <c r="S2076" s="23" t="str">
        <f t="shared" si="591"/>
        <v>M</v>
      </c>
      <c r="T2076" s="19" t="str">
        <f>IF(Data!$F2073=0,"",Data!$F2073)</f>
        <v/>
      </c>
      <c r="U2076" s="19" t="str">
        <f>IF(Data!$G2073=0,"",Data!$G2073)</f>
        <v>FD</v>
      </c>
      <c r="V2076" s="19" t="str">
        <f>IF(Data!$D2073=0,"",Data!$D2073)</f>
        <v/>
      </c>
      <c r="W2076" s="19" t="str">
        <f>Data!$H2073</f>
        <v>Japonica</v>
      </c>
      <c r="Y2076" s="41" t="e">
        <f t="shared" si="586"/>
        <v>#REF!</v>
      </c>
      <c r="Z2076" s="8">
        <f t="shared" si="592"/>
        <v>10000</v>
      </c>
      <c r="AA2076" s="8" t="str">
        <f t="shared" si="593"/>
        <v>Mandy Lane</v>
      </c>
      <c r="AB2076" s="8" t="str">
        <f t="shared" si="594"/>
        <v>M</v>
      </c>
      <c r="AC2076" s="8" t="str">
        <f t="shared" si="595"/>
        <v/>
      </c>
      <c r="AD2076" s="8" t="str">
        <f t="shared" si="600"/>
        <v>FD</v>
      </c>
      <c r="AE2076" s="8" t="str">
        <f t="shared" si="596"/>
        <v/>
      </c>
      <c r="AF2076" s="5">
        <f t="shared" si="597"/>
        <v>1995</v>
      </c>
      <c r="AG2076" s="46">
        <v>2073</v>
      </c>
      <c r="AH2076" s="47" t="str">
        <f t="shared" si="587"/>
        <v/>
      </c>
      <c r="AI2076" s="48" t="str">
        <f t="shared" si="588"/>
        <v/>
      </c>
      <c r="AK2076" s="22" t="e">
        <f>TRIM(#REF!)</f>
        <v>#REF!</v>
      </c>
      <c r="AL2076" s="23" t="e">
        <f>IF(#REF!=0,"",#REF!)</f>
        <v>#REF!</v>
      </c>
      <c r="AM2076" s="19" t="e">
        <f>IF(#REF!=0,"",#REF!)</f>
        <v>#REF!</v>
      </c>
      <c r="AN2076" s="23" t="e">
        <f>IF($AK2076="","",#REF!)</f>
        <v>#REF!</v>
      </c>
      <c r="AO2076" s="23" t="e">
        <f t="shared" si="598"/>
        <v>#REF!</v>
      </c>
      <c r="AP2076" s="19" t="e">
        <f>IF(#REF!=0,"",#REF!)</f>
        <v>#REF!</v>
      </c>
      <c r="AQ2076" s="19" t="e">
        <f>IF(#REF!=0,"",#REF!)</f>
        <v>#REF!</v>
      </c>
      <c r="AR2076" s="19" t="e">
        <f>IF(#REF!=0,"",#REF!)</f>
        <v>#REF!</v>
      </c>
      <c r="AS2076" s="19" t="e">
        <f>#REF!</f>
        <v>#REF!</v>
      </c>
    </row>
    <row r="2077" spans="4:45" ht="19.5" thickTop="1" thickBot="1" x14ac:dyDescent="0.25">
      <c r="D2077" s="1" t="str">
        <f t="shared" si="584"/>
        <v/>
      </c>
      <c r="E2077" s="1" t="str">
        <f t="shared" si="585"/>
        <v/>
      </c>
      <c r="K2077" s="19" t="str">
        <f t="shared" si="589"/>
        <v/>
      </c>
      <c r="L2077" s="19">
        <f t="shared" si="599"/>
        <v>10000</v>
      </c>
      <c r="M2077" s="22" t="str">
        <f>TRIM(Data!$N2074)</f>
        <v>Mandy Smith</v>
      </c>
      <c r="N2077" s="22" t="str">
        <f>TRIM(Data!$A2074)</f>
        <v>Mandy Smith (R)</v>
      </c>
      <c r="O2077" s="23">
        <f>IF(Data!$B2074=0,"",Data!$B2074)</f>
        <v>1991</v>
      </c>
      <c r="P2077" s="19" t="str">
        <f>IF(Data!$C2074=0,"",Data!$C2074)</f>
        <v>1</v>
      </c>
      <c r="Q2077" s="23" t="str">
        <f>IF($M2077="","",Data!$E2074)</f>
        <v>L</v>
      </c>
      <c r="R2077" s="23" t="str">
        <f t="shared" si="590"/>
        <v>L</v>
      </c>
      <c r="S2077" s="23" t="str">
        <f t="shared" si="591"/>
        <v>L</v>
      </c>
      <c r="T2077" s="19" t="str">
        <f>IF(Data!$F2074=0,"",Data!$F2074)</f>
        <v/>
      </c>
      <c r="U2077" s="19" t="str">
        <f>IF(Data!$G2074=0,"",Data!$G2074)</f>
        <v/>
      </c>
      <c r="V2077" s="19" t="str">
        <f>IF(Data!$D2074=0,"",Data!$D2074)</f>
        <v/>
      </c>
      <c r="W2077" s="19" t="str">
        <f>Data!$H2074</f>
        <v>Reticulata</v>
      </c>
      <c r="Y2077" s="41" t="e">
        <f t="shared" si="586"/>
        <v>#REF!</v>
      </c>
      <c r="Z2077" s="8">
        <f t="shared" si="592"/>
        <v>10000</v>
      </c>
      <c r="AA2077" s="8" t="str">
        <f t="shared" si="593"/>
        <v>Mandy Smith</v>
      </c>
      <c r="AB2077" s="8" t="str">
        <f t="shared" si="594"/>
        <v>L</v>
      </c>
      <c r="AC2077" s="8" t="str">
        <f t="shared" si="595"/>
        <v/>
      </c>
      <c r="AD2077" s="8" t="str">
        <f t="shared" si="600"/>
        <v/>
      </c>
      <c r="AE2077" s="8" t="str">
        <f t="shared" si="596"/>
        <v/>
      </c>
      <c r="AF2077" s="5">
        <f t="shared" si="597"/>
        <v>1991</v>
      </c>
      <c r="AG2077" s="46">
        <v>2074</v>
      </c>
      <c r="AH2077" s="47" t="str">
        <f t="shared" si="587"/>
        <v/>
      </c>
      <c r="AI2077" s="48" t="str">
        <f t="shared" si="588"/>
        <v/>
      </c>
      <c r="AK2077" s="22" t="e">
        <f>TRIM(#REF!)</f>
        <v>#REF!</v>
      </c>
      <c r="AL2077" s="23" t="e">
        <f>IF(#REF!=0,"",#REF!)</f>
        <v>#REF!</v>
      </c>
      <c r="AM2077" s="19" t="e">
        <f>IF(#REF!=0,"",#REF!)</f>
        <v>#REF!</v>
      </c>
      <c r="AN2077" s="23" t="e">
        <f>IF($AK2077="","",#REF!)</f>
        <v>#REF!</v>
      </c>
      <c r="AO2077" s="23" t="e">
        <f t="shared" si="598"/>
        <v>#REF!</v>
      </c>
      <c r="AP2077" s="19" t="e">
        <f>IF(#REF!=0,"",#REF!)</f>
        <v>#REF!</v>
      </c>
      <c r="AQ2077" s="19" t="e">
        <f>IF(#REF!=0,"",#REF!)</f>
        <v>#REF!</v>
      </c>
      <c r="AR2077" s="19" t="e">
        <f>IF(#REF!=0,"",#REF!)</f>
        <v>#REF!</v>
      </c>
      <c r="AS2077" s="19" t="e">
        <f>#REF!</f>
        <v>#REF!</v>
      </c>
    </row>
    <row r="2078" spans="4:45" ht="19.5" thickTop="1" thickBot="1" x14ac:dyDescent="0.25">
      <c r="D2078" s="1" t="str">
        <f t="shared" si="584"/>
        <v/>
      </c>
      <c r="E2078" s="1" t="str">
        <f t="shared" si="585"/>
        <v/>
      </c>
      <c r="K2078" s="19" t="str">
        <f t="shared" si="589"/>
        <v/>
      </c>
      <c r="L2078" s="19">
        <f t="shared" si="599"/>
        <v>10000</v>
      </c>
      <c r="M2078" s="22" t="str">
        <f>TRIM(Data!$N2075)</f>
        <v>Mangetsu</v>
      </c>
      <c r="N2078" s="22" t="str">
        <f>TRIM(Data!$A2075)</f>
        <v>Mangetsu (Higo)</v>
      </c>
      <c r="O2078" s="23">
        <f>IF(Data!$B2075=0,"",Data!$B2075)</f>
        <v>1912</v>
      </c>
      <c r="P2078" s="19" t="str">
        <f>IF(Data!$C2075=0,"",Data!$C2075)</f>
        <v>1</v>
      </c>
      <c r="Q2078" s="23" t="str">
        <f>IF($M2078="","",Data!$E2075)</f>
        <v>M</v>
      </c>
      <c r="R2078" s="23" t="str">
        <f t="shared" si="590"/>
        <v>M</v>
      </c>
      <c r="S2078" s="23" t="str">
        <f t="shared" si="591"/>
        <v>M</v>
      </c>
      <c r="T2078" s="19" t="str">
        <f>IF(Data!$F2075=0,"",Data!$F2075)</f>
        <v/>
      </c>
      <c r="U2078" s="19" t="str">
        <f>IF(Data!$G2075=0,"",Data!$G2075)</f>
        <v/>
      </c>
      <c r="V2078" s="19" t="str">
        <f>IF(Data!$D2075=0,"",Data!$D2075)</f>
        <v/>
      </c>
      <c r="W2078" s="19" t="str">
        <f>Data!$H2075</f>
        <v>Japonica [Higo]</v>
      </c>
      <c r="Y2078" s="41" t="e">
        <f t="shared" si="586"/>
        <v>#REF!</v>
      </c>
      <c r="Z2078" s="8">
        <f t="shared" si="592"/>
        <v>10000</v>
      </c>
      <c r="AA2078" s="8" t="str">
        <f t="shared" si="593"/>
        <v>Mangetsu</v>
      </c>
      <c r="AB2078" s="8" t="str">
        <f t="shared" si="594"/>
        <v>M</v>
      </c>
      <c r="AC2078" s="8" t="str">
        <f t="shared" si="595"/>
        <v/>
      </c>
      <c r="AD2078" s="8" t="str">
        <f t="shared" si="600"/>
        <v/>
      </c>
      <c r="AE2078" s="8" t="str">
        <f t="shared" si="596"/>
        <v/>
      </c>
      <c r="AF2078" s="5">
        <f t="shared" si="597"/>
        <v>1912</v>
      </c>
      <c r="AG2078" s="46">
        <v>2075</v>
      </c>
      <c r="AH2078" s="47" t="str">
        <f t="shared" si="587"/>
        <v/>
      </c>
      <c r="AI2078" s="48" t="str">
        <f t="shared" si="588"/>
        <v/>
      </c>
      <c r="AK2078" s="22" t="e">
        <f>TRIM(#REF!)</f>
        <v>#REF!</v>
      </c>
      <c r="AL2078" s="23" t="e">
        <f>IF(#REF!=0,"",#REF!)</f>
        <v>#REF!</v>
      </c>
      <c r="AM2078" s="19" t="e">
        <f>IF(#REF!=0,"",#REF!)</f>
        <v>#REF!</v>
      </c>
      <c r="AN2078" s="23" t="e">
        <f>IF($AK2078="","",#REF!)</f>
        <v>#REF!</v>
      </c>
      <c r="AO2078" s="23" t="e">
        <f t="shared" si="598"/>
        <v>#REF!</v>
      </c>
      <c r="AP2078" s="19" t="e">
        <f>IF(#REF!=0,"",#REF!)</f>
        <v>#REF!</v>
      </c>
      <c r="AQ2078" s="19" t="e">
        <f>IF(#REF!=0,"",#REF!)</f>
        <v>#REF!</v>
      </c>
      <c r="AR2078" s="19" t="e">
        <f>IF(#REF!=0,"",#REF!)</f>
        <v>#REF!</v>
      </c>
      <c r="AS2078" s="19" t="e">
        <f>#REF!</f>
        <v>#REF!</v>
      </c>
    </row>
    <row r="2079" spans="4:45" ht="19.5" thickTop="1" thickBot="1" x14ac:dyDescent="0.25">
      <c r="D2079" s="1" t="str">
        <f t="shared" si="584"/>
        <v/>
      </c>
      <c r="E2079" s="1" t="str">
        <f t="shared" si="585"/>
        <v/>
      </c>
      <c r="K2079" s="19" t="str">
        <f t="shared" si="589"/>
        <v/>
      </c>
      <c r="L2079" s="19">
        <f t="shared" si="599"/>
        <v>10000</v>
      </c>
      <c r="M2079" s="22" t="str">
        <f>TRIM(Data!$N2076)</f>
        <v>Mangetsu</v>
      </c>
      <c r="N2079" s="22" t="str">
        <f>TRIM(Data!$A2076)</f>
        <v>Mangetsu (Nagao) (Rusticana)</v>
      </c>
      <c r="O2079" s="23" t="str">
        <f>IF(Data!$B2076=0,"",Data!$B2076)</f>
        <v>1960's</v>
      </c>
      <c r="P2079" s="19" t="str">
        <f>IF(Data!$C2076=0,"",Data!$C2076)</f>
        <v>1</v>
      </c>
      <c r="Q2079" s="23" t="str">
        <f>IF($M2079="","",Data!$E2076)</f>
        <v>S</v>
      </c>
      <c r="R2079" s="23" t="str">
        <f t="shared" si="590"/>
        <v>S</v>
      </c>
      <c r="S2079" s="23" t="str">
        <f t="shared" si="591"/>
        <v>S</v>
      </c>
      <c r="T2079" s="19" t="str">
        <f>IF(Data!$F2076=0,"",Data!$F2076)</f>
        <v/>
      </c>
      <c r="U2079" s="19" t="str">
        <f>IF(Data!$G2076=0,"",Data!$G2076)</f>
        <v/>
      </c>
      <c r="V2079" s="19" t="str">
        <f>IF(Data!$D2076=0,"",Data!$D2076)</f>
        <v/>
      </c>
      <c r="W2079" s="19" t="str">
        <f>Data!$H2076</f>
        <v>Specie</v>
      </c>
      <c r="Y2079" s="41" t="e">
        <f t="shared" si="586"/>
        <v>#REF!</v>
      </c>
      <c r="Z2079" s="8">
        <f t="shared" si="592"/>
        <v>10000</v>
      </c>
      <c r="AA2079" s="8" t="str">
        <f t="shared" si="593"/>
        <v>Mangetsu</v>
      </c>
      <c r="AB2079" s="8" t="str">
        <f t="shared" si="594"/>
        <v>S</v>
      </c>
      <c r="AC2079" s="8" t="str">
        <f t="shared" si="595"/>
        <v/>
      </c>
      <c r="AD2079" s="8" t="str">
        <f t="shared" si="600"/>
        <v/>
      </c>
      <c r="AE2079" s="8" t="str">
        <f t="shared" si="596"/>
        <v/>
      </c>
      <c r="AF2079" s="5" t="str">
        <f t="shared" si="597"/>
        <v>1960's</v>
      </c>
      <c r="AG2079" s="46">
        <v>2076</v>
      </c>
      <c r="AH2079" s="47" t="str">
        <f t="shared" si="587"/>
        <v/>
      </c>
      <c r="AI2079" s="48" t="str">
        <f t="shared" si="588"/>
        <v/>
      </c>
      <c r="AK2079" s="22" t="e">
        <f>TRIM(#REF!)</f>
        <v>#REF!</v>
      </c>
      <c r="AL2079" s="23" t="e">
        <f>IF(#REF!=0,"",#REF!)</f>
        <v>#REF!</v>
      </c>
      <c r="AM2079" s="19" t="e">
        <f>IF(#REF!=0,"",#REF!)</f>
        <v>#REF!</v>
      </c>
      <c r="AN2079" s="23" t="e">
        <f>IF($AK2079="","",#REF!)</f>
        <v>#REF!</v>
      </c>
      <c r="AO2079" s="23" t="e">
        <f t="shared" si="598"/>
        <v>#REF!</v>
      </c>
      <c r="AP2079" s="19" t="e">
        <f>IF(#REF!=0,"",#REF!)</f>
        <v>#REF!</v>
      </c>
      <c r="AQ2079" s="19" t="e">
        <f>IF(#REF!=0,"",#REF!)</f>
        <v>#REF!</v>
      </c>
      <c r="AR2079" s="19" t="e">
        <f>IF(#REF!=0,"",#REF!)</f>
        <v>#REF!</v>
      </c>
      <c r="AS2079" s="19" t="e">
        <f>#REF!</f>
        <v>#REF!</v>
      </c>
    </row>
    <row r="2080" spans="4:45" ht="19.5" thickTop="1" thickBot="1" x14ac:dyDescent="0.25">
      <c r="D2080" s="1" t="str">
        <f t="shared" si="584"/>
        <v/>
      </c>
      <c r="E2080" s="1" t="str">
        <f t="shared" si="585"/>
        <v/>
      </c>
      <c r="K2080" s="19" t="str">
        <f t="shared" si="589"/>
        <v/>
      </c>
      <c r="L2080" s="19">
        <f t="shared" si="599"/>
        <v>10000</v>
      </c>
      <c r="M2080" s="22" t="str">
        <f>TRIM(Data!$N2077)</f>
        <v>Manuroa Road</v>
      </c>
      <c r="N2080" s="22" t="str">
        <f>TRIM(Data!$A2077)</f>
        <v>Manuroa Road</v>
      </c>
      <c r="O2080" s="23">
        <f>IF(Data!$B2077=0,"",Data!$B2077)</f>
        <v>2001</v>
      </c>
      <c r="P2080" s="19" t="str">
        <f>IF(Data!$C2077=0,"",Data!$C2077)</f>
        <v>1</v>
      </c>
      <c r="Q2080" s="23" t="str">
        <f>IF($M2080="","",Data!$E2077)</f>
        <v>L</v>
      </c>
      <c r="R2080" s="23" t="str">
        <f t="shared" si="590"/>
        <v>L</v>
      </c>
      <c r="S2080" s="23" t="str">
        <f t="shared" si="591"/>
        <v>L</v>
      </c>
      <c r="T2080" s="19" t="str">
        <f>IF(Data!$F2077=0,"",Data!$F2077)</f>
        <v/>
      </c>
      <c r="U2080" s="19" t="str">
        <f>IF(Data!$G2077=0,"",Data!$G2077)</f>
        <v>FD</v>
      </c>
      <c r="V2080" s="19" t="str">
        <f>IF(Data!$D2077=0,"",Data!$D2077)</f>
        <v/>
      </c>
      <c r="W2080" s="19" t="str">
        <f>Data!$H2077</f>
        <v>Japonica</v>
      </c>
      <c r="Y2080" s="41" t="e">
        <f t="shared" si="586"/>
        <v>#REF!</v>
      </c>
      <c r="Z2080" s="8">
        <f t="shared" si="592"/>
        <v>10000</v>
      </c>
      <c r="AA2080" s="8" t="str">
        <f t="shared" si="593"/>
        <v>Manuroa Road</v>
      </c>
      <c r="AB2080" s="8" t="str">
        <f t="shared" si="594"/>
        <v>L</v>
      </c>
      <c r="AC2080" s="8" t="str">
        <f t="shared" si="595"/>
        <v/>
      </c>
      <c r="AD2080" s="8" t="str">
        <f t="shared" si="600"/>
        <v>FD</v>
      </c>
      <c r="AE2080" s="8" t="str">
        <f t="shared" si="596"/>
        <v/>
      </c>
      <c r="AF2080" s="5">
        <f t="shared" si="597"/>
        <v>2001</v>
      </c>
      <c r="AG2080" s="46">
        <v>2077</v>
      </c>
      <c r="AH2080" s="47" t="str">
        <f t="shared" si="587"/>
        <v/>
      </c>
      <c r="AI2080" s="48" t="str">
        <f t="shared" si="588"/>
        <v/>
      </c>
      <c r="AK2080" s="22" t="e">
        <f>TRIM(#REF!)</f>
        <v>#REF!</v>
      </c>
      <c r="AL2080" s="23" t="e">
        <f>IF(#REF!=0,"",#REF!)</f>
        <v>#REF!</v>
      </c>
      <c r="AM2080" s="19" t="e">
        <f>IF(#REF!=0,"",#REF!)</f>
        <v>#REF!</v>
      </c>
      <c r="AN2080" s="23" t="e">
        <f>IF($AK2080="","",#REF!)</f>
        <v>#REF!</v>
      </c>
      <c r="AO2080" s="23" t="e">
        <f t="shared" si="598"/>
        <v>#REF!</v>
      </c>
      <c r="AP2080" s="19" t="e">
        <f>IF(#REF!=0,"",#REF!)</f>
        <v>#REF!</v>
      </c>
      <c r="AQ2080" s="19" t="e">
        <f>IF(#REF!=0,"",#REF!)</f>
        <v>#REF!</v>
      </c>
      <c r="AR2080" s="19" t="e">
        <f>IF(#REF!=0,"",#REF!)</f>
        <v>#REF!</v>
      </c>
      <c r="AS2080" s="19" t="e">
        <f>#REF!</f>
        <v>#REF!</v>
      </c>
    </row>
    <row r="2081" spans="4:45" ht="19.5" thickTop="1" thickBot="1" x14ac:dyDescent="0.25">
      <c r="D2081" s="1" t="str">
        <f t="shared" si="584"/>
        <v/>
      </c>
      <c r="E2081" s="1" t="str">
        <f t="shared" si="585"/>
        <v/>
      </c>
      <c r="K2081" s="19" t="str">
        <f t="shared" si="589"/>
        <v/>
      </c>
      <c r="L2081" s="19">
        <f t="shared" si="599"/>
        <v>10000</v>
      </c>
      <c r="M2081" s="22" t="str">
        <f>TRIM(Data!$N2078)</f>
        <v>Manzai-raku</v>
      </c>
      <c r="N2081" s="22" t="str">
        <f>TRIM(Data!$A2078)</f>
        <v>Manzai-raku (Higo)</v>
      </c>
      <c r="O2081" s="23">
        <f>IF(Data!$B2078=0,"",Data!$B2078)</f>
        <v>1964</v>
      </c>
      <c r="P2081" s="19" t="str">
        <f>IF(Data!$C2078=0,"",Data!$C2078)</f>
        <v/>
      </c>
      <c r="Q2081" s="23" t="str">
        <f>IF($M2081="","",Data!$E2078)</f>
        <v>L</v>
      </c>
      <c r="R2081" s="23" t="str">
        <f t="shared" si="590"/>
        <v>L</v>
      </c>
      <c r="S2081" s="23" t="str">
        <f t="shared" si="591"/>
        <v>L</v>
      </c>
      <c r="T2081" s="19" t="str">
        <f>IF(Data!$F2078=0,"",Data!$F2078)</f>
        <v/>
      </c>
      <c r="U2081" s="19" t="str">
        <f>IF(Data!$G2078=0,"",Data!$G2078)</f>
        <v/>
      </c>
      <c r="V2081" s="19" t="str">
        <f>IF(Data!$D2078=0,"",Data!$D2078)</f>
        <v/>
      </c>
      <c r="W2081" s="19" t="str">
        <f>Data!$H2078</f>
        <v>Japonica [Higo]</v>
      </c>
      <c r="Y2081" s="41" t="e">
        <f t="shared" si="586"/>
        <v>#REF!</v>
      </c>
      <c r="Z2081" s="8">
        <f t="shared" si="592"/>
        <v>10000</v>
      </c>
      <c r="AA2081" s="8" t="str">
        <f t="shared" si="593"/>
        <v>Manzai-raku</v>
      </c>
      <c r="AB2081" s="8" t="str">
        <f t="shared" si="594"/>
        <v>L</v>
      </c>
      <c r="AC2081" s="8" t="str">
        <f t="shared" si="595"/>
        <v/>
      </c>
      <c r="AD2081" s="8" t="str">
        <f t="shared" si="600"/>
        <v/>
      </c>
      <c r="AE2081" s="8" t="str">
        <f t="shared" si="596"/>
        <v/>
      </c>
      <c r="AF2081" s="5">
        <f t="shared" si="597"/>
        <v>1964</v>
      </c>
      <c r="AG2081" s="46">
        <v>2078</v>
      </c>
      <c r="AH2081" s="47" t="str">
        <f t="shared" si="587"/>
        <v/>
      </c>
      <c r="AI2081" s="48" t="str">
        <f t="shared" si="588"/>
        <v/>
      </c>
      <c r="AK2081" s="22" t="e">
        <f>TRIM(#REF!)</f>
        <v>#REF!</v>
      </c>
      <c r="AL2081" s="23" t="e">
        <f>IF(#REF!=0,"",#REF!)</f>
        <v>#REF!</v>
      </c>
      <c r="AM2081" s="19" t="e">
        <f>IF(#REF!=0,"",#REF!)</f>
        <v>#REF!</v>
      </c>
      <c r="AN2081" s="23" t="e">
        <f>IF($AK2081="","",#REF!)</f>
        <v>#REF!</v>
      </c>
      <c r="AO2081" s="23" t="e">
        <f t="shared" si="598"/>
        <v>#REF!</v>
      </c>
      <c r="AP2081" s="19" t="e">
        <f>IF(#REF!=0,"",#REF!)</f>
        <v>#REF!</v>
      </c>
      <c r="AQ2081" s="19" t="e">
        <f>IF(#REF!=0,"",#REF!)</f>
        <v>#REF!</v>
      </c>
      <c r="AR2081" s="19" t="e">
        <f>IF(#REF!=0,"",#REF!)</f>
        <v>#REF!</v>
      </c>
      <c r="AS2081" s="19" t="e">
        <f>#REF!</f>
        <v>#REF!</v>
      </c>
    </row>
    <row r="2082" spans="4:45" ht="19.5" thickTop="1" thickBot="1" x14ac:dyDescent="0.25">
      <c r="D2082" s="1" t="str">
        <f t="shared" si="584"/>
        <v/>
      </c>
      <c r="E2082" s="1" t="str">
        <f t="shared" si="585"/>
        <v/>
      </c>
      <c r="K2082" s="19" t="str">
        <f t="shared" si="589"/>
        <v/>
      </c>
      <c r="L2082" s="19">
        <f t="shared" si="599"/>
        <v>10000</v>
      </c>
      <c r="M2082" s="22" t="str">
        <f>TRIM(Data!$N2079)</f>
        <v>Marc Eleven</v>
      </c>
      <c r="N2082" s="22" t="str">
        <f>TRIM(Data!$A2079)</f>
        <v>Marc Eleven</v>
      </c>
      <c r="O2082" s="23">
        <f>IF(Data!$B2079=0,"",Data!$B2079)</f>
        <v>1969</v>
      </c>
      <c r="P2082" s="19" t="str">
        <f>IF(Data!$C2079=0,"",Data!$C2079)</f>
        <v>1</v>
      </c>
      <c r="Q2082" s="23" t="str">
        <f>IF($M2082="","",Data!$E2079)</f>
        <v>L</v>
      </c>
      <c r="R2082" s="23" t="str">
        <f t="shared" si="590"/>
        <v>L</v>
      </c>
      <c r="S2082" s="23" t="str">
        <f t="shared" si="591"/>
        <v>L</v>
      </c>
      <c r="T2082" s="19" t="str">
        <f>IF(Data!$F2079=0,"",Data!$F2079)</f>
        <v/>
      </c>
      <c r="U2082" s="19" t="str">
        <f>IF(Data!$G2079=0,"",Data!$G2079)</f>
        <v/>
      </c>
      <c r="V2082" s="19" t="str">
        <f>IF(Data!$D2079=0,"",Data!$D2079)</f>
        <v/>
      </c>
      <c r="W2082" s="19" t="str">
        <f>Data!$H2079</f>
        <v>Japonica</v>
      </c>
      <c r="Y2082" s="41" t="e">
        <f t="shared" si="586"/>
        <v>#REF!</v>
      </c>
      <c r="Z2082" s="8">
        <f t="shared" si="592"/>
        <v>10000</v>
      </c>
      <c r="AA2082" s="8" t="str">
        <f t="shared" si="593"/>
        <v>Marc Eleven</v>
      </c>
      <c r="AB2082" s="8" t="str">
        <f t="shared" si="594"/>
        <v>L</v>
      </c>
      <c r="AC2082" s="8" t="str">
        <f t="shared" si="595"/>
        <v/>
      </c>
      <c r="AD2082" s="8" t="str">
        <f t="shared" si="600"/>
        <v/>
      </c>
      <c r="AE2082" s="8" t="str">
        <f t="shared" si="596"/>
        <v/>
      </c>
      <c r="AF2082" s="5">
        <f t="shared" si="597"/>
        <v>1969</v>
      </c>
      <c r="AG2082" s="46">
        <v>2079</v>
      </c>
      <c r="AH2082" s="47" t="str">
        <f t="shared" si="587"/>
        <v/>
      </c>
      <c r="AI2082" s="48" t="str">
        <f t="shared" si="588"/>
        <v/>
      </c>
      <c r="AK2082" s="22" t="e">
        <f>TRIM(#REF!)</f>
        <v>#REF!</v>
      </c>
      <c r="AL2082" s="23" t="e">
        <f>IF(#REF!=0,"",#REF!)</f>
        <v>#REF!</v>
      </c>
      <c r="AM2082" s="19" t="e">
        <f>IF(#REF!=0,"",#REF!)</f>
        <v>#REF!</v>
      </c>
      <c r="AN2082" s="23" t="e">
        <f>IF($AK2082="","",#REF!)</f>
        <v>#REF!</v>
      </c>
      <c r="AO2082" s="23" t="e">
        <f t="shared" si="598"/>
        <v>#REF!</v>
      </c>
      <c r="AP2082" s="19" t="e">
        <f>IF(#REF!=0,"",#REF!)</f>
        <v>#REF!</v>
      </c>
      <c r="AQ2082" s="19" t="e">
        <f>IF(#REF!=0,"",#REF!)</f>
        <v>#REF!</v>
      </c>
      <c r="AR2082" s="19" t="e">
        <f>IF(#REF!=0,"",#REF!)</f>
        <v>#REF!</v>
      </c>
      <c r="AS2082" s="19" t="e">
        <f>#REF!</f>
        <v>#REF!</v>
      </c>
    </row>
    <row r="2083" spans="4:45" ht="19.5" thickTop="1" thickBot="1" x14ac:dyDescent="0.25">
      <c r="D2083" s="1" t="str">
        <f t="shared" si="584"/>
        <v/>
      </c>
      <c r="E2083" s="1" t="str">
        <f t="shared" si="585"/>
        <v/>
      </c>
      <c r="K2083" s="19" t="str">
        <f t="shared" si="589"/>
        <v/>
      </c>
      <c r="L2083" s="19">
        <f t="shared" si="599"/>
        <v>10000</v>
      </c>
      <c r="M2083" s="22" t="str">
        <f>TRIM(Data!$N2080)</f>
        <v>Marchioness of Exter</v>
      </c>
      <c r="N2083" s="22" t="str">
        <f>TRIM(Data!$A2080)</f>
        <v>Marchioness of Exter</v>
      </c>
      <c r="O2083" s="23">
        <f>IF(Data!$B2080=0,"",Data!$B2080)</f>
        <v>1874</v>
      </c>
      <c r="P2083" s="19" t="str">
        <f>IF(Data!$C2080=0,"",Data!$C2080)</f>
        <v/>
      </c>
      <c r="Q2083" s="23" t="str">
        <f>IF($M2083="","",Data!$E2080)</f>
        <v>M-L</v>
      </c>
      <c r="R2083" s="23" t="str">
        <f t="shared" si="590"/>
        <v>M</v>
      </c>
      <c r="S2083" s="23" t="str">
        <f t="shared" si="591"/>
        <v>M</v>
      </c>
      <c r="T2083" s="19" t="str">
        <f>IF(Data!$F2080=0,"",Data!$F2080)</f>
        <v/>
      </c>
      <c r="U2083" s="19" t="str">
        <f>IF(Data!$G2080=0,"",Data!$G2080)</f>
        <v/>
      </c>
      <c r="V2083" s="19" t="str">
        <f>IF(Data!$D2080=0,"",Data!$D2080)</f>
        <v>ANTIQUE</v>
      </c>
      <c r="W2083" s="19" t="str">
        <f>Data!$H2080</f>
        <v>Japonica</v>
      </c>
      <c r="Y2083" s="41" t="e">
        <f t="shared" si="586"/>
        <v>#REF!</v>
      </c>
      <c r="Z2083" s="8">
        <f t="shared" si="592"/>
        <v>2083</v>
      </c>
      <c r="AA2083" s="8" t="str">
        <f t="shared" si="593"/>
        <v>Marchioness of Exter</v>
      </c>
      <c r="AB2083" s="8" t="str">
        <f t="shared" si="594"/>
        <v>M</v>
      </c>
      <c r="AC2083" s="8" t="str">
        <f t="shared" si="595"/>
        <v/>
      </c>
      <c r="AD2083" s="8" t="str">
        <f t="shared" si="600"/>
        <v/>
      </c>
      <c r="AE2083" s="8" t="str">
        <f t="shared" si="596"/>
        <v>ANTIQUE</v>
      </c>
      <c r="AF2083" s="5">
        <f t="shared" si="597"/>
        <v>1874</v>
      </c>
      <c r="AG2083" s="46">
        <v>2080</v>
      </c>
      <c r="AH2083" s="47" t="str">
        <f t="shared" si="587"/>
        <v/>
      </c>
      <c r="AI2083" s="48" t="str">
        <f t="shared" si="588"/>
        <v/>
      </c>
      <c r="AK2083" s="22" t="e">
        <f>TRIM(#REF!)</f>
        <v>#REF!</v>
      </c>
      <c r="AL2083" s="23" t="e">
        <f>IF(#REF!=0,"",#REF!)</f>
        <v>#REF!</v>
      </c>
      <c r="AM2083" s="19" t="e">
        <f>IF(#REF!=0,"",#REF!)</f>
        <v>#REF!</v>
      </c>
      <c r="AN2083" s="23" t="e">
        <f>IF($AK2083="","",#REF!)</f>
        <v>#REF!</v>
      </c>
      <c r="AO2083" s="23" t="e">
        <f t="shared" si="598"/>
        <v>#REF!</v>
      </c>
      <c r="AP2083" s="19" t="e">
        <f>IF(#REF!=0,"",#REF!)</f>
        <v>#REF!</v>
      </c>
      <c r="AQ2083" s="19" t="e">
        <f>IF(#REF!=0,"",#REF!)</f>
        <v>#REF!</v>
      </c>
      <c r="AR2083" s="19" t="e">
        <f>IF(#REF!=0,"",#REF!)</f>
        <v>#REF!</v>
      </c>
      <c r="AS2083" s="19" t="e">
        <f>#REF!</f>
        <v>#REF!</v>
      </c>
    </row>
    <row r="2084" spans="4:45" ht="19.5" thickTop="1" thickBot="1" x14ac:dyDescent="0.25">
      <c r="D2084" s="1" t="str">
        <f t="shared" si="584"/>
        <v/>
      </c>
      <c r="E2084" s="1" t="str">
        <f t="shared" si="585"/>
        <v/>
      </c>
      <c r="K2084" s="19" t="str">
        <f t="shared" si="589"/>
        <v/>
      </c>
      <c r="L2084" s="19">
        <f t="shared" si="599"/>
        <v>10000</v>
      </c>
      <c r="M2084" s="22" t="str">
        <f>TRIM(Data!$N2081)</f>
        <v>Marchioness of Salisbury</v>
      </c>
      <c r="N2084" s="22" t="str">
        <f>TRIM(Data!$A2081)</f>
        <v>Marchioness of Salisbury</v>
      </c>
      <c r="O2084" s="23">
        <f>IF(Data!$B2081=0,"",Data!$B2081)</f>
        <v>1800</v>
      </c>
      <c r="P2084" s="19" t="str">
        <f>IF(Data!$C2081=0,"",Data!$C2081)</f>
        <v>1</v>
      </c>
      <c r="Q2084" s="23" t="str">
        <f>IF($M2084="","",Data!$E2081)</f>
        <v>S</v>
      </c>
      <c r="R2084" s="23" t="str">
        <f t="shared" si="590"/>
        <v>S</v>
      </c>
      <c r="S2084" s="23" t="str">
        <f t="shared" si="591"/>
        <v>S</v>
      </c>
      <c r="T2084" s="19" t="str">
        <f>IF(Data!$F2081=0,"",Data!$F2081)</f>
        <v/>
      </c>
      <c r="U2084" s="19" t="str">
        <f>IF(Data!$G2081=0,"",Data!$G2081)</f>
        <v/>
      </c>
      <c r="V2084" s="19" t="str">
        <f>IF(Data!$D2081=0,"",Data!$D2081)</f>
        <v>ANTIQUE</v>
      </c>
      <c r="W2084" s="19" t="str">
        <f>Data!$H2081</f>
        <v>Japonica</v>
      </c>
      <c r="Y2084" s="41" t="e">
        <f t="shared" si="586"/>
        <v>#REF!</v>
      </c>
      <c r="Z2084" s="8">
        <f t="shared" si="592"/>
        <v>2084</v>
      </c>
      <c r="AA2084" s="8" t="str">
        <f t="shared" si="593"/>
        <v>Marchioness of Salisbury</v>
      </c>
      <c r="AB2084" s="8" t="str">
        <f t="shared" si="594"/>
        <v>S</v>
      </c>
      <c r="AC2084" s="8" t="str">
        <f t="shared" si="595"/>
        <v/>
      </c>
      <c r="AD2084" s="8" t="str">
        <f t="shared" si="600"/>
        <v/>
      </c>
      <c r="AE2084" s="8" t="str">
        <f t="shared" si="596"/>
        <v>ANTIQUE</v>
      </c>
      <c r="AF2084" s="5">
        <f t="shared" si="597"/>
        <v>1800</v>
      </c>
      <c r="AG2084" s="46">
        <v>2081</v>
      </c>
      <c r="AH2084" s="47" t="str">
        <f t="shared" si="587"/>
        <v/>
      </c>
      <c r="AI2084" s="48" t="str">
        <f t="shared" si="588"/>
        <v/>
      </c>
      <c r="AK2084" s="22" t="e">
        <f>TRIM(#REF!)</f>
        <v>#REF!</v>
      </c>
      <c r="AL2084" s="23" t="e">
        <f>IF(#REF!=0,"",#REF!)</f>
        <v>#REF!</v>
      </c>
      <c r="AM2084" s="19" t="e">
        <f>IF(#REF!=0,"",#REF!)</f>
        <v>#REF!</v>
      </c>
      <c r="AN2084" s="23" t="e">
        <f>IF($AK2084="","",#REF!)</f>
        <v>#REF!</v>
      </c>
      <c r="AO2084" s="23" t="e">
        <f t="shared" si="598"/>
        <v>#REF!</v>
      </c>
      <c r="AP2084" s="19" t="e">
        <f>IF(#REF!=0,"",#REF!)</f>
        <v>#REF!</v>
      </c>
      <c r="AQ2084" s="19" t="e">
        <f>IF(#REF!=0,"",#REF!)</f>
        <v>#REF!</v>
      </c>
      <c r="AR2084" s="19" t="e">
        <f>IF(#REF!=0,"",#REF!)</f>
        <v>#REF!</v>
      </c>
      <c r="AS2084" s="19" t="e">
        <f>#REF!</f>
        <v>#REF!</v>
      </c>
    </row>
    <row r="2085" spans="4:45" ht="19.5" thickTop="1" thickBot="1" x14ac:dyDescent="0.25">
      <c r="D2085" s="1" t="str">
        <f t="shared" si="584"/>
        <v/>
      </c>
      <c r="E2085" s="1" t="str">
        <f t="shared" si="585"/>
        <v/>
      </c>
      <c r="K2085" s="19" t="str">
        <f t="shared" si="589"/>
        <v/>
      </c>
      <c r="L2085" s="19">
        <f t="shared" si="599"/>
        <v>10000</v>
      </c>
      <c r="M2085" s="22" t="str">
        <f>TRIM(Data!$N2082)</f>
        <v>Mardi Gras (See H. A. Downing)</v>
      </c>
      <c r="N2085" s="22" t="str">
        <f>TRIM(Data!$A2082)</f>
        <v>Mardi Gras (See H. A. Downing)</v>
      </c>
      <c r="O2085" s="23">
        <f>IF(Data!$B2082=0,"",Data!$B2082)</f>
        <v>1848</v>
      </c>
      <c r="P2085" s="19" t="str">
        <f>IF(Data!$C2082=0,"",Data!$C2082)</f>
        <v/>
      </c>
      <c r="Q2085" s="23" t="str">
        <f>IF($M2085="","",Data!$E2082)</f>
        <v>M</v>
      </c>
      <c r="R2085" s="23" t="str">
        <f t="shared" si="590"/>
        <v>M</v>
      </c>
      <c r="S2085" s="23" t="str">
        <f t="shared" si="591"/>
        <v>M</v>
      </c>
      <c r="T2085" s="19" t="str">
        <f>IF(Data!$F2082=0,"",Data!$F2082)</f>
        <v/>
      </c>
      <c r="U2085" s="19" t="str">
        <f>IF(Data!$G2082=0,"",Data!$G2082)</f>
        <v/>
      </c>
      <c r="V2085" s="19" t="str">
        <f>IF(Data!$D2082=0,"",Data!$D2082)</f>
        <v>ANTIQUE</v>
      </c>
      <c r="W2085" s="19" t="str">
        <f>Data!$H2082</f>
        <v>Japonica</v>
      </c>
      <c r="Y2085" s="41" t="e">
        <f t="shared" si="586"/>
        <v>#REF!</v>
      </c>
      <c r="Z2085" s="8">
        <f t="shared" si="592"/>
        <v>2085</v>
      </c>
      <c r="AA2085" s="8" t="str">
        <f t="shared" si="593"/>
        <v>Mardi Gras (See H. A. Downing)</v>
      </c>
      <c r="AB2085" s="8" t="str">
        <f t="shared" si="594"/>
        <v>M</v>
      </c>
      <c r="AC2085" s="8" t="str">
        <f t="shared" si="595"/>
        <v/>
      </c>
      <c r="AD2085" s="8" t="str">
        <f t="shared" si="600"/>
        <v/>
      </c>
      <c r="AE2085" s="8" t="str">
        <f t="shared" si="596"/>
        <v>ANTIQUE</v>
      </c>
      <c r="AF2085" s="5">
        <f t="shared" si="597"/>
        <v>1848</v>
      </c>
      <c r="AG2085" s="46">
        <v>2082</v>
      </c>
      <c r="AH2085" s="47" t="str">
        <f t="shared" si="587"/>
        <v/>
      </c>
      <c r="AI2085" s="48" t="str">
        <f t="shared" si="588"/>
        <v/>
      </c>
      <c r="AK2085" s="22" t="e">
        <f>TRIM(#REF!)</f>
        <v>#REF!</v>
      </c>
      <c r="AL2085" s="23" t="e">
        <f>IF(#REF!=0,"",#REF!)</f>
        <v>#REF!</v>
      </c>
      <c r="AM2085" s="19" t="e">
        <f>IF(#REF!=0,"",#REF!)</f>
        <v>#REF!</v>
      </c>
      <c r="AN2085" s="23" t="e">
        <f>IF($AK2085="","",#REF!)</f>
        <v>#REF!</v>
      </c>
      <c r="AO2085" s="23" t="e">
        <f t="shared" si="598"/>
        <v>#REF!</v>
      </c>
      <c r="AP2085" s="19" t="e">
        <f>IF(#REF!=0,"",#REF!)</f>
        <v>#REF!</v>
      </c>
      <c r="AQ2085" s="19" t="e">
        <f>IF(#REF!=0,"",#REF!)</f>
        <v>#REF!</v>
      </c>
      <c r="AR2085" s="19" t="e">
        <f>IF(#REF!=0,"",#REF!)</f>
        <v>#REF!</v>
      </c>
      <c r="AS2085" s="19" t="e">
        <f>#REF!</f>
        <v>#REF!</v>
      </c>
    </row>
    <row r="2086" spans="4:45" ht="19.5" thickTop="1" thickBot="1" x14ac:dyDescent="0.25">
      <c r="D2086" s="1" t="str">
        <f t="shared" si="584"/>
        <v/>
      </c>
      <c r="E2086" s="1" t="str">
        <f t="shared" si="585"/>
        <v/>
      </c>
      <c r="K2086" s="19" t="str">
        <f t="shared" si="589"/>
        <v/>
      </c>
      <c r="L2086" s="19">
        <f t="shared" si="599"/>
        <v>10000</v>
      </c>
      <c r="M2086" s="22" t="str">
        <f>TRIM(Data!$N2083)</f>
        <v>Margaret Bernhardt</v>
      </c>
      <c r="N2086" s="22" t="str">
        <f>TRIM(Data!$A2083)</f>
        <v>Margaret Bernhardt (R)</v>
      </c>
      <c r="O2086" s="23">
        <f>IF(Data!$B2083=0,"",Data!$B2083)</f>
        <v>1982</v>
      </c>
      <c r="P2086" s="19" t="str">
        <f>IF(Data!$C2083=0,"",Data!$C2083)</f>
        <v>1</v>
      </c>
      <c r="Q2086" s="23" t="str">
        <f>IF($M2086="","",Data!$E2083)</f>
        <v>M</v>
      </c>
      <c r="R2086" s="23" t="str">
        <f t="shared" si="590"/>
        <v>M</v>
      </c>
      <c r="S2086" s="23" t="str">
        <f t="shared" si="591"/>
        <v>M</v>
      </c>
      <c r="T2086" s="19" t="str">
        <f>IF(Data!$F2083=0,"",Data!$F2083)</f>
        <v/>
      </c>
      <c r="U2086" s="19" t="str">
        <f>IF(Data!$G2083=0,"",Data!$G2083)</f>
        <v>FD</v>
      </c>
      <c r="V2086" s="19" t="str">
        <f>IF(Data!$D2083=0,"",Data!$D2083)</f>
        <v/>
      </c>
      <c r="W2086" s="19" t="str">
        <f>Data!$H2083</f>
        <v>Reticulata</v>
      </c>
      <c r="Y2086" s="41" t="e">
        <f t="shared" si="586"/>
        <v>#REF!</v>
      </c>
      <c r="Z2086" s="8">
        <f t="shared" si="592"/>
        <v>10000</v>
      </c>
      <c r="AA2086" s="8" t="str">
        <f t="shared" si="593"/>
        <v>Margaret Bernhardt</v>
      </c>
      <c r="AB2086" s="8" t="str">
        <f t="shared" si="594"/>
        <v>M</v>
      </c>
      <c r="AC2086" s="8" t="str">
        <f t="shared" si="595"/>
        <v/>
      </c>
      <c r="AD2086" s="8" t="str">
        <f t="shared" si="600"/>
        <v>FD</v>
      </c>
      <c r="AE2086" s="8" t="str">
        <f t="shared" si="596"/>
        <v/>
      </c>
      <c r="AF2086" s="5">
        <f t="shared" si="597"/>
        <v>1982</v>
      </c>
      <c r="AG2086" s="46">
        <v>2083</v>
      </c>
      <c r="AH2086" s="47" t="str">
        <f t="shared" si="587"/>
        <v/>
      </c>
      <c r="AI2086" s="48" t="str">
        <f t="shared" si="588"/>
        <v/>
      </c>
      <c r="AK2086" s="22" t="e">
        <f>TRIM(#REF!)</f>
        <v>#REF!</v>
      </c>
      <c r="AL2086" s="23" t="e">
        <f>IF(#REF!=0,"",#REF!)</f>
        <v>#REF!</v>
      </c>
      <c r="AM2086" s="19" t="e">
        <f>IF(#REF!=0,"",#REF!)</f>
        <v>#REF!</v>
      </c>
      <c r="AN2086" s="23" t="e">
        <f>IF($AK2086="","",#REF!)</f>
        <v>#REF!</v>
      </c>
      <c r="AO2086" s="23" t="e">
        <f t="shared" si="598"/>
        <v>#REF!</v>
      </c>
      <c r="AP2086" s="19" t="e">
        <f>IF(#REF!=0,"",#REF!)</f>
        <v>#REF!</v>
      </c>
      <c r="AQ2086" s="19" t="e">
        <f>IF(#REF!=0,"",#REF!)</f>
        <v>#REF!</v>
      </c>
      <c r="AR2086" s="19" t="e">
        <f>IF(#REF!=0,"",#REF!)</f>
        <v>#REF!</v>
      </c>
      <c r="AS2086" s="19" t="e">
        <f>#REF!</f>
        <v>#REF!</v>
      </c>
    </row>
    <row r="2087" spans="4:45" ht="19.5" thickTop="1" thickBot="1" x14ac:dyDescent="0.25">
      <c r="D2087" s="1" t="str">
        <f t="shared" si="584"/>
        <v/>
      </c>
      <c r="E2087" s="1" t="str">
        <f t="shared" si="585"/>
        <v/>
      </c>
      <c r="K2087" s="19" t="str">
        <f t="shared" si="589"/>
        <v/>
      </c>
      <c r="L2087" s="19">
        <f t="shared" si="599"/>
        <v>10000</v>
      </c>
      <c r="M2087" s="22" t="str">
        <f>TRIM(Data!$N2084)</f>
        <v>Margaret Davis</v>
      </c>
      <c r="N2087" s="22" t="str">
        <f>TRIM(Data!$A2084)</f>
        <v>Margaret Davis</v>
      </c>
      <c r="O2087" s="23">
        <f>IF(Data!$B2084=0,"",Data!$B2084)</f>
        <v>1961</v>
      </c>
      <c r="P2087" s="19" t="str">
        <f>IF(Data!$C2084=0,"",Data!$C2084)</f>
        <v>1</v>
      </c>
      <c r="Q2087" s="23" t="str">
        <f>IF($M2087="","",Data!$E2084)</f>
        <v>M</v>
      </c>
      <c r="R2087" s="23" t="str">
        <f t="shared" si="590"/>
        <v>M</v>
      </c>
      <c r="S2087" s="23" t="str">
        <f t="shared" si="591"/>
        <v>M</v>
      </c>
      <c r="T2087" s="19" t="str">
        <f>IF(Data!$F2084=0,"",Data!$F2084)</f>
        <v/>
      </c>
      <c r="U2087" s="19" t="str">
        <f>IF(Data!$G2084=0,"",Data!$G2084)</f>
        <v/>
      </c>
      <c r="V2087" s="19" t="str">
        <f>IF(Data!$D2084=0,"",Data!$D2084)</f>
        <v/>
      </c>
      <c r="W2087" s="19" t="str">
        <f>Data!$H2084</f>
        <v>Japonica</v>
      </c>
      <c r="Y2087" s="41" t="e">
        <f t="shared" si="586"/>
        <v>#REF!</v>
      </c>
      <c r="Z2087" s="8">
        <f t="shared" si="592"/>
        <v>10000</v>
      </c>
      <c r="AA2087" s="8" t="str">
        <f t="shared" si="593"/>
        <v>Margaret Davis</v>
      </c>
      <c r="AB2087" s="8" t="str">
        <f t="shared" si="594"/>
        <v>M</v>
      </c>
      <c r="AC2087" s="8" t="str">
        <f t="shared" si="595"/>
        <v/>
      </c>
      <c r="AD2087" s="8" t="str">
        <f t="shared" si="600"/>
        <v/>
      </c>
      <c r="AE2087" s="8" t="str">
        <f t="shared" si="596"/>
        <v/>
      </c>
      <c r="AF2087" s="5">
        <f t="shared" si="597"/>
        <v>1961</v>
      </c>
      <c r="AG2087" s="46">
        <v>2084</v>
      </c>
      <c r="AH2087" s="47" t="str">
        <f t="shared" si="587"/>
        <v/>
      </c>
      <c r="AI2087" s="48" t="str">
        <f t="shared" si="588"/>
        <v/>
      </c>
      <c r="AK2087" s="22" t="e">
        <f>TRIM(#REF!)</f>
        <v>#REF!</v>
      </c>
      <c r="AL2087" s="23" t="e">
        <f>IF(#REF!=0,"",#REF!)</f>
        <v>#REF!</v>
      </c>
      <c r="AM2087" s="19" t="e">
        <f>IF(#REF!=0,"",#REF!)</f>
        <v>#REF!</v>
      </c>
      <c r="AN2087" s="23" t="e">
        <f>IF($AK2087="","",#REF!)</f>
        <v>#REF!</v>
      </c>
      <c r="AO2087" s="23" t="e">
        <f t="shared" si="598"/>
        <v>#REF!</v>
      </c>
      <c r="AP2087" s="19" t="e">
        <f>IF(#REF!=0,"",#REF!)</f>
        <v>#REF!</v>
      </c>
      <c r="AQ2087" s="19" t="e">
        <f>IF(#REF!=0,"",#REF!)</f>
        <v>#REF!</v>
      </c>
      <c r="AR2087" s="19" t="e">
        <f>IF(#REF!=0,"",#REF!)</f>
        <v>#REF!</v>
      </c>
      <c r="AS2087" s="19" t="e">
        <f>#REF!</f>
        <v>#REF!</v>
      </c>
    </row>
    <row r="2088" spans="4:45" ht="19.5" thickTop="1" thickBot="1" x14ac:dyDescent="0.25">
      <c r="D2088" s="1" t="str">
        <f t="shared" ref="D2088:D2151" si="601">IF(ISERROR(VLOOKUP(A2088,$K$4:$M$2950,3,FALSE)),"",VLOOKUP(A2088,$K$4:$N$2950,4,FALSE))</f>
        <v/>
      </c>
      <c r="E2088" s="1" t="str">
        <f t="shared" ref="E2088:E2151" si="602">IF(ISERROR(VLOOKUP(A2088,$K$4:$M$2950,3,FALSE)),"",IF(VLOOKUP(A2088,$K$4:$T$2950,6,FALSE)=0,"",VLOOKUP(A2088,$K$4:$T$2950,6,FALSE)))</f>
        <v/>
      </c>
      <c r="K2088" s="19" t="str">
        <f t="shared" si="589"/>
        <v/>
      </c>
      <c r="L2088" s="19">
        <f t="shared" si="599"/>
        <v>10000</v>
      </c>
      <c r="M2088" s="22" t="str">
        <f>TRIM(Data!$N2085)</f>
        <v>Margaret Davis Picotee</v>
      </c>
      <c r="N2088" s="22" t="str">
        <f>TRIM(Data!$A2085)</f>
        <v>Margaret Davis Picotee</v>
      </c>
      <c r="O2088" s="23">
        <f>IF(Data!$B2085=0,"",Data!$B2085)</f>
        <v>1982</v>
      </c>
      <c r="P2088" s="19" t="str">
        <f>IF(Data!$C2085=0,"",Data!$C2085)</f>
        <v>1</v>
      </c>
      <c r="Q2088" s="23" t="str">
        <f>IF($M2088="","",Data!$E2085)</f>
        <v>M</v>
      </c>
      <c r="R2088" s="23" t="str">
        <f t="shared" si="590"/>
        <v>M</v>
      </c>
      <c r="S2088" s="23" t="str">
        <f t="shared" si="591"/>
        <v>M</v>
      </c>
      <c r="T2088" s="19" t="str">
        <f>IF(Data!$F2085=0,"",Data!$F2085)</f>
        <v/>
      </c>
      <c r="U2088" s="19" t="str">
        <f>IF(Data!$G2085=0,"",Data!$G2085)</f>
        <v/>
      </c>
      <c r="V2088" s="19" t="str">
        <f>IF(Data!$D2085=0,"",Data!$D2085)</f>
        <v/>
      </c>
      <c r="W2088" s="19" t="str">
        <f>Data!$H2085</f>
        <v>Japonica</v>
      </c>
      <c r="Y2088" s="41" t="e">
        <f t="shared" si="586"/>
        <v>#REF!</v>
      </c>
      <c r="Z2088" s="8">
        <f t="shared" si="592"/>
        <v>10000</v>
      </c>
      <c r="AA2088" s="8" t="str">
        <f t="shared" si="593"/>
        <v>Margaret Davis Picotee</v>
      </c>
      <c r="AB2088" s="8" t="str">
        <f t="shared" si="594"/>
        <v>M</v>
      </c>
      <c r="AC2088" s="8" t="str">
        <f t="shared" si="595"/>
        <v/>
      </c>
      <c r="AD2088" s="8" t="str">
        <f t="shared" si="600"/>
        <v/>
      </c>
      <c r="AE2088" s="8" t="str">
        <f t="shared" si="596"/>
        <v/>
      </c>
      <c r="AF2088" s="5">
        <f t="shared" si="597"/>
        <v>1982</v>
      </c>
      <c r="AG2088" s="46">
        <v>2085</v>
      </c>
      <c r="AH2088" s="47" t="str">
        <f t="shared" si="587"/>
        <v/>
      </c>
      <c r="AI2088" s="48" t="str">
        <f t="shared" si="588"/>
        <v/>
      </c>
      <c r="AK2088" s="22" t="e">
        <f>TRIM(#REF!)</f>
        <v>#REF!</v>
      </c>
      <c r="AL2088" s="23" t="e">
        <f>IF(#REF!=0,"",#REF!)</f>
        <v>#REF!</v>
      </c>
      <c r="AM2088" s="19" t="e">
        <f>IF(#REF!=0,"",#REF!)</f>
        <v>#REF!</v>
      </c>
      <c r="AN2088" s="23" t="e">
        <f>IF($AK2088="","",#REF!)</f>
        <v>#REF!</v>
      </c>
      <c r="AO2088" s="23" t="e">
        <f t="shared" si="598"/>
        <v>#REF!</v>
      </c>
      <c r="AP2088" s="19" t="e">
        <f>IF(#REF!=0,"",#REF!)</f>
        <v>#REF!</v>
      </c>
      <c r="AQ2088" s="19" t="e">
        <f>IF(#REF!=0,"",#REF!)</f>
        <v>#REF!</v>
      </c>
      <c r="AR2088" s="19" t="e">
        <f>IF(#REF!=0,"",#REF!)</f>
        <v>#REF!</v>
      </c>
      <c r="AS2088" s="19" t="e">
        <f>#REF!</f>
        <v>#REF!</v>
      </c>
    </row>
    <row r="2089" spans="4:45" ht="19.5" thickTop="1" thickBot="1" x14ac:dyDescent="0.25">
      <c r="D2089" s="1" t="str">
        <f t="shared" si="601"/>
        <v/>
      </c>
      <c r="E2089" s="1" t="str">
        <f t="shared" si="602"/>
        <v/>
      </c>
      <c r="K2089" s="19" t="str">
        <f t="shared" si="589"/>
        <v/>
      </c>
      <c r="L2089" s="19">
        <f t="shared" si="599"/>
        <v>10000</v>
      </c>
      <c r="M2089" s="22" t="str">
        <f>TRIM(Data!$N2086)</f>
        <v>Margaret G. Gill</v>
      </c>
      <c r="N2089" s="22" t="str">
        <f>TRIM(Data!$A2086)</f>
        <v>Margaret G. Gill (R)</v>
      </c>
      <c r="O2089" s="23">
        <f>IF(Data!$B2086=0,"",Data!$B2086)</f>
        <v>2009</v>
      </c>
      <c r="P2089" s="19" t="str">
        <f>IF(Data!$C2086=0,"",Data!$C2086)</f>
        <v>1</v>
      </c>
      <c r="Q2089" s="23" t="str">
        <f>IF($M2089="","",Data!$E2086)</f>
        <v>M</v>
      </c>
      <c r="R2089" s="23" t="str">
        <f t="shared" si="590"/>
        <v>M</v>
      </c>
      <c r="S2089" s="23" t="str">
        <f t="shared" si="591"/>
        <v>M</v>
      </c>
      <c r="T2089" s="19" t="str">
        <f>IF(Data!$F2086=0,"",Data!$F2086)</f>
        <v/>
      </c>
      <c r="U2089" s="19" t="str">
        <f>IF(Data!$G2086=0,"",Data!$G2086)</f>
        <v/>
      </c>
      <c r="V2089" s="19" t="str">
        <f>IF(Data!$D2086=0,"",Data!$D2086)</f>
        <v/>
      </c>
      <c r="W2089" s="19" t="str">
        <f>Data!$H2086</f>
        <v>Reticulata</v>
      </c>
      <c r="Y2089" s="41" t="e">
        <f t="shared" si="586"/>
        <v>#REF!</v>
      </c>
      <c r="Z2089" s="8">
        <f t="shared" si="592"/>
        <v>10000</v>
      </c>
      <c r="AA2089" s="8" t="str">
        <f t="shared" si="593"/>
        <v>Margaret G. Gill</v>
      </c>
      <c r="AB2089" s="8" t="str">
        <f t="shared" si="594"/>
        <v>M</v>
      </c>
      <c r="AC2089" s="8" t="str">
        <f t="shared" si="595"/>
        <v/>
      </c>
      <c r="AD2089" s="8" t="str">
        <f t="shared" si="600"/>
        <v/>
      </c>
      <c r="AE2089" s="8" t="str">
        <f t="shared" si="596"/>
        <v/>
      </c>
      <c r="AF2089" s="5">
        <f t="shared" si="597"/>
        <v>2009</v>
      </c>
      <c r="AG2089" s="46">
        <v>2086</v>
      </c>
      <c r="AH2089" s="47" t="str">
        <f t="shared" si="587"/>
        <v/>
      </c>
      <c r="AI2089" s="48" t="str">
        <f t="shared" si="588"/>
        <v/>
      </c>
      <c r="AK2089" s="22" t="e">
        <f>TRIM(#REF!)</f>
        <v>#REF!</v>
      </c>
      <c r="AL2089" s="23" t="e">
        <f>IF(#REF!=0,"",#REF!)</f>
        <v>#REF!</v>
      </c>
      <c r="AM2089" s="19" t="e">
        <f>IF(#REF!=0,"",#REF!)</f>
        <v>#REF!</v>
      </c>
      <c r="AN2089" s="23" t="e">
        <f>IF($AK2089="","",#REF!)</f>
        <v>#REF!</v>
      </c>
      <c r="AO2089" s="23" t="e">
        <f t="shared" si="598"/>
        <v>#REF!</v>
      </c>
      <c r="AP2089" s="19" t="e">
        <f>IF(#REF!=0,"",#REF!)</f>
        <v>#REF!</v>
      </c>
      <c r="AQ2089" s="19" t="e">
        <f>IF(#REF!=0,"",#REF!)</f>
        <v>#REF!</v>
      </c>
      <c r="AR2089" s="19" t="e">
        <f>IF(#REF!=0,"",#REF!)</f>
        <v>#REF!</v>
      </c>
      <c r="AS2089" s="19" t="e">
        <f>#REF!</f>
        <v>#REF!</v>
      </c>
    </row>
    <row r="2090" spans="4:45" ht="19.5" thickTop="1" thickBot="1" x14ac:dyDescent="0.25">
      <c r="D2090" s="1" t="str">
        <f t="shared" si="601"/>
        <v/>
      </c>
      <c r="E2090" s="1" t="str">
        <f t="shared" si="602"/>
        <v/>
      </c>
      <c r="K2090" s="19" t="str">
        <f t="shared" si="589"/>
        <v/>
      </c>
      <c r="L2090" s="19">
        <f t="shared" si="599"/>
        <v>10000</v>
      </c>
      <c r="M2090" s="22" t="str">
        <f>TRIM(Data!$N2087)</f>
        <v>Margaret Higdon</v>
      </c>
      <c r="N2090" s="22" t="str">
        <f>TRIM(Data!$A2087)</f>
        <v>Margaret Higdon (Elizabeth Grandy)</v>
      </c>
      <c r="O2090" s="23">
        <f>IF(Data!$B2087=0,"",Data!$B2087)</f>
        <v>1900</v>
      </c>
      <c r="P2090" s="19" t="str">
        <f>IF(Data!$C2087=0,"",Data!$C2087)</f>
        <v>1</v>
      </c>
      <c r="Q2090" s="23" t="str">
        <f>IF($M2090="","",Data!$E2087)</f>
        <v>M</v>
      </c>
      <c r="R2090" s="23" t="str">
        <f t="shared" si="590"/>
        <v>M</v>
      </c>
      <c r="S2090" s="23" t="str">
        <f t="shared" si="591"/>
        <v>M</v>
      </c>
      <c r="T2090" s="19" t="str">
        <f>IF(Data!$F2087=0,"",Data!$F2087)</f>
        <v/>
      </c>
      <c r="U2090" s="19" t="str">
        <f>IF(Data!$G2087=0,"",Data!$G2087)</f>
        <v/>
      </c>
      <c r="V2090" s="19" t="str">
        <f>IF(Data!$D2087=0,"",Data!$D2087)</f>
        <v/>
      </c>
      <c r="W2090" s="19" t="str">
        <f>Data!$H2087</f>
        <v>Japonica</v>
      </c>
      <c r="Y2090" s="41" t="e">
        <f t="shared" si="586"/>
        <v>#REF!</v>
      </c>
      <c r="Z2090" s="8">
        <f t="shared" si="592"/>
        <v>10000</v>
      </c>
      <c r="AA2090" s="8" t="str">
        <f t="shared" si="593"/>
        <v>Margaret Higdon</v>
      </c>
      <c r="AB2090" s="8" t="str">
        <f t="shared" si="594"/>
        <v>M</v>
      </c>
      <c r="AC2090" s="8" t="str">
        <f t="shared" si="595"/>
        <v/>
      </c>
      <c r="AD2090" s="8" t="str">
        <f t="shared" si="600"/>
        <v/>
      </c>
      <c r="AE2090" s="8" t="str">
        <f t="shared" si="596"/>
        <v/>
      </c>
      <c r="AF2090" s="5">
        <f t="shared" si="597"/>
        <v>1900</v>
      </c>
      <c r="AG2090" s="46">
        <v>2087</v>
      </c>
      <c r="AH2090" s="47" t="str">
        <f t="shared" si="587"/>
        <v/>
      </c>
      <c r="AI2090" s="48" t="str">
        <f t="shared" si="588"/>
        <v/>
      </c>
      <c r="AK2090" s="22" t="e">
        <f>TRIM(#REF!)</f>
        <v>#REF!</v>
      </c>
      <c r="AL2090" s="23" t="e">
        <f>IF(#REF!=0,"",#REF!)</f>
        <v>#REF!</v>
      </c>
      <c r="AM2090" s="19" t="e">
        <f>IF(#REF!=0,"",#REF!)</f>
        <v>#REF!</v>
      </c>
      <c r="AN2090" s="23" t="e">
        <f>IF($AK2090="","",#REF!)</f>
        <v>#REF!</v>
      </c>
      <c r="AO2090" s="23" t="e">
        <f t="shared" si="598"/>
        <v>#REF!</v>
      </c>
      <c r="AP2090" s="19" t="e">
        <f>IF(#REF!=0,"",#REF!)</f>
        <v>#REF!</v>
      </c>
      <c r="AQ2090" s="19" t="e">
        <f>IF(#REF!=0,"",#REF!)</f>
        <v>#REF!</v>
      </c>
      <c r="AR2090" s="19" t="e">
        <f>IF(#REF!=0,"",#REF!)</f>
        <v>#REF!</v>
      </c>
      <c r="AS2090" s="19" t="e">
        <f>#REF!</f>
        <v>#REF!</v>
      </c>
    </row>
    <row r="2091" spans="4:45" ht="19.5" thickTop="1" thickBot="1" x14ac:dyDescent="0.25">
      <c r="D2091" s="1" t="str">
        <f t="shared" si="601"/>
        <v/>
      </c>
      <c r="E2091" s="1" t="str">
        <f t="shared" si="602"/>
        <v/>
      </c>
      <c r="K2091" s="19" t="str">
        <f t="shared" si="589"/>
        <v/>
      </c>
      <c r="L2091" s="19">
        <f t="shared" si="599"/>
        <v>10000</v>
      </c>
      <c r="M2091" s="22" t="str">
        <f>TRIM(Data!$N2088)</f>
        <v>Margaret Hilford</v>
      </c>
      <c r="N2091" s="22" t="str">
        <f>TRIM(Data!$A2088)</f>
        <v>Margaret Hilford (R)</v>
      </c>
      <c r="O2091" s="23">
        <f>IF(Data!$B2088=0,"",Data!$B2088)</f>
        <v>1980</v>
      </c>
      <c r="P2091" s="19" t="str">
        <f>IF(Data!$C2088=0,"",Data!$C2088)</f>
        <v>1</v>
      </c>
      <c r="Q2091" s="23" t="str">
        <f>IF($M2091="","",Data!$E2088)</f>
        <v>L-VL</v>
      </c>
      <c r="R2091" s="23" t="str">
        <f t="shared" si="590"/>
        <v>L</v>
      </c>
      <c r="S2091" s="23" t="str">
        <f t="shared" si="591"/>
        <v>L</v>
      </c>
      <c r="T2091" s="19" t="str">
        <f>IF(Data!$F2088=0,"",Data!$F2088)</f>
        <v/>
      </c>
      <c r="U2091" s="19" t="str">
        <f>IF(Data!$G2088=0,"",Data!$G2088)</f>
        <v/>
      </c>
      <c r="V2091" s="19" t="str">
        <f>IF(Data!$D2088=0,"",Data!$D2088)</f>
        <v/>
      </c>
      <c r="W2091" s="19" t="str">
        <f>Data!$H2088</f>
        <v>Reticulata</v>
      </c>
      <c r="Y2091" s="41" t="e">
        <f t="shared" si="586"/>
        <v>#REF!</v>
      </c>
      <c r="Z2091" s="8">
        <f t="shared" si="592"/>
        <v>10000</v>
      </c>
      <c r="AA2091" s="8" t="str">
        <f t="shared" si="593"/>
        <v>Margaret Hilford</v>
      </c>
      <c r="AB2091" s="8" t="str">
        <f t="shared" si="594"/>
        <v>L</v>
      </c>
      <c r="AC2091" s="8" t="str">
        <f t="shared" si="595"/>
        <v/>
      </c>
      <c r="AD2091" s="8" t="str">
        <f t="shared" si="600"/>
        <v/>
      </c>
      <c r="AE2091" s="8" t="str">
        <f t="shared" si="596"/>
        <v/>
      </c>
      <c r="AF2091" s="5">
        <f t="shared" si="597"/>
        <v>1980</v>
      </c>
      <c r="AG2091" s="46">
        <v>2088</v>
      </c>
      <c r="AH2091" s="47" t="str">
        <f t="shared" si="587"/>
        <v/>
      </c>
      <c r="AI2091" s="48" t="str">
        <f t="shared" si="588"/>
        <v/>
      </c>
      <c r="AK2091" s="22" t="e">
        <f>TRIM(#REF!)</f>
        <v>#REF!</v>
      </c>
      <c r="AL2091" s="23" t="e">
        <f>IF(#REF!=0,"",#REF!)</f>
        <v>#REF!</v>
      </c>
      <c r="AM2091" s="19" t="e">
        <f>IF(#REF!=0,"",#REF!)</f>
        <v>#REF!</v>
      </c>
      <c r="AN2091" s="23" t="e">
        <f>IF($AK2091="","",#REF!)</f>
        <v>#REF!</v>
      </c>
      <c r="AO2091" s="23" t="e">
        <f t="shared" si="598"/>
        <v>#REF!</v>
      </c>
      <c r="AP2091" s="19" t="e">
        <f>IF(#REF!=0,"",#REF!)</f>
        <v>#REF!</v>
      </c>
      <c r="AQ2091" s="19" t="e">
        <f>IF(#REF!=0,"",#REF!)</f>
        <v>#REF!</v>
      </c>
      <c r="AR2091" s="19" t="e">
        <f>IF(#REF!=0,"",#REF!)</f>
        <v>#REF!</v>
      </c>
      <c r="AS2091" s="19" t="e">
        <f>#REF!</f>
        <v>#REF!</v>
      </c>
    </row>
    <row r="2092" spans="4:45" ht="19.5" thickTop="1" thickBot="1" x14ac:dyDescent="0.25">
      <c r="D2092" s="1" t="str">
        <f t="shared" si="601"/>
        <v/>
      </c>
      <c r="E2092" s="1" t="str">
        <f t="shared" si="602"/>
        <v/>
      </c>
      <c r="K2092" s="19" t="str">
        <f t="shared" si="589"/>
        <v/>
      </c>
      <c r="L2092" s="19">
        <f t="shared" si="599"/>
        <v>10000</v>
      </c>
      <c r="M2092" s="22" t="str">
        <f>TRIM(Data!$N2089)</f>
        <v>Margaret Jack (See Finlandia Var.)</v>
      </c>
      <c r="N2092" s="22" t="str">
        <f>TRIM(Data!$A2089)</f>
        <v>Margaret Jack (See Finlandia Var.)</v>
      </c>
      <c r="O2092" s="23">
        <f>IF(Data!$B2089=0,"",Data!$B2089)</f>
        <v>1910</v>
      </c>
      <c r="P2092" s="19" t="str">
        <f>IF(Data!$C2089=0,"",Data!$C2089)</f>
        <v/>
      </c>
      <c r="Q2092" s="23" t="str">
        <f>IF($M2092="","",Data!$E2089)</f>
        <v>M</v>
      </c>
      <c r="R2092" s="23" t="str">
        <f t="shared" si="590"/>
        <v>M</v>
      </c>
      <c r="S2092" s="23" t="str">
        <f t="shared" si="591"/>
        <v>M</v>
      </c>
      <c r="T2092" s="19" t="str">
        <f>IF(Data!$F2089=0,"",Data!$F2089)</f>
        <v/>
      </c>
      <c r="U2092" s="19" t="str">
        <f>IF(Data!$G2089=0,"",Data!$G2089)</f>
        <v/>
      </c>
      <c r="V2092" s="19" t="str">
        <f>IF(Data!$D2089=0,"",Data!$D2089)</f>
        <v/>
      </c>
      <c r="W2092" s="19" t="str">
        <f>Data!$H2089</f>
        <v>Japonica</v>
      </c>
      <c r="Y2092" s="41" t="e">
        <f t="shared" si="586"/>
        <v>#REF!</v>
      </c>
      <c r="Z2092" s="8">
        <f t="shared" si="592"/>
        <v>10000</v>
      </c>
      <c r="AA2092" s="8" t="str">
        <f t="shared" si="593"/>
        <v>Margaret Jack (See Finlandia Var.)</v>
      </c>
      <c r="AB2092" s="8" t="str">
        <f t="shared" si="594"/>
        <v>M</v>
      </c>
      <c r="AC2092" s="8" t="str">
        <f t="shared" si="595"/>
        <v/>
      </c>
      <c r="AD2092" s="8" t="str">
        <f t="shared" si="600"/>
        <v/>
      </c>
      <c r="AE2092" s="8" t="str">
        <f t="shared" si="596"/>
        <v/>
      </c>
      <c r="AF2092" s="5">
        <f t="shared" si="597"/>
        <v>1910</v>
      </c>
      <c r="AG2092" s="46">
        <v>2089</v>
      </c>
      <c r="AH2092" s="47" t="str">
        <f t="shared" si="587"/>
        <v/>
      </c>
      <c r="AI2092" s="48" t="str">
        <f t="shared" si="588"/>
        <v/>
      </c>
      <c r="AK2092" s="22" t="e">
        <f>TRIM(#REF!)</f>
        <v>#REF!</v>
      </c>
      <c r="AL2092" s="23" t="e">
        <f>IF(#REF!=0,"",#REF!)</f>
        <v>#REF!</v>
      </c>
      <c r="AM2092" s="19" t="e">
        <f>IF(#REF!=0,"",#REF!)</f>
        <v>#REF!</v>
      </c>
      <c r="AN2092" s="23" t="e">
        <f>IF($AK2092="","",#REF!)</f>
        <v>#REF!</v>
      </c>
      <c r="AO2092" s="23" t="e">
        <f t="shared" si="598"/>
        <v>#REF!</v>
      </c>
      <c r="AP2092" s="19" t="e">
        <f>IF(#REF!=0,"",#REF!)</f>
        <v>#REF!</v>
      </c>
      <c r="AQ2092" s="19" t="e">
        <f>IF(#REF!=0,"",#REF!)</f>
        <v>#REF!</v>
      </c>
      <c r="AR2092" s="19" t="e">
        <f>IF(#REF!=0,"",#REF!)</f>
        <v>#REF!</v>
      </c>
      <c r="AS2092" s="19" t="e">
        <f>#REF!</f>
        <v>#REF!</v>
      </c>
    </row>
    <row r="2093" spans="4:45" ht="19.5" thickTop="1" thickBot="1" x14ac:dyDescent="0.25">
      <c r="D2093" s="1" t="str">
        <f t="shared" si="601"/>
        <v/>
      </c>
      <c r="E2093" s="1" t="str">
        <f t="shared" si="602"/>
        <v/>
      </c>
      <c r="K2093" s="19" t="str">
        <f t="shared" si="589"/>
        <v/>
      </c>
      <c r="L2093" s="19">
        <f t="shared" si="599"/>
        <v>10000</v>
      </c>
      <c r="M2093" s="22" t="str">
        <f>TRIM(Data!$N2090)</f>
        <v>Margaret Lawrence (See Vedrine)</v>
      </c>
      <c r="N2093" s="22" t="str">
        <f>TRIM(Data!$A2090)</f>
        <v>Margaret Lawrence (See Vedrine)</v>
      </c>
      <c r="O2093" s="23">
        <f>IF(Data!$B2090=0,"",Data!$B2090)</f>
        <v>1900</v>
      </c>
      <c r="P2093" s="19" t="str">
        <f>IF(Data!$C2090=0,"",Data!$C2090)</f>
        <v/>
      </c>
      <c r="Q2093" s="23" t="str">
        <f>IF($M2093="","",Data!$E2090)</f>
        <v>M-L</v>
      </c>
      <c r="R2093" s="23" t="str">
        <f t="shared" si="590"/>
        <v>M</v>
      </c>
      <c r="S2093" s="23" t="str">
        <f t="shared" si="591"/>
        <v>M</v>
      </c>
      <c r="T2093" s="19" t="str">
        <f>IF(Data!$F2090=0,"",Data!$F2090)</f>
        <v/>
      </c>
      <c r="U2093" s="19" t="str">
        <f>IF(Data!$G2090=0,"",Data!$G2090)</f>
        <v/>
      </c>
      <c r="V2093" s="19" t="str">
        <f>IF(Data!$D2090=0,"",Data!$D2090)</f>
        <v/>
      </c>
      <c r="W2093" s="19" t="str">
        <f>Data!$H2090</f>
        <v>Japonica</v>
      </c>
      <c r="Y2093" s="41" t="e">
        <f t="shared" si="586"/>
        <v>#REF!</v>
      </c>
      <c r="Z2093" s="8">
        <f t="shared" si="592"/>
        <v>10000</v>
      </c>
      <c r="AA2093" s="8" t="str">
        <f t="shared" si="593"/>
        <v>Margaret Lawrence (See Vedrine)</v>
      </c>
      <c r="AB2093" s="8" t="str">
        <f t="shared" si="594"/>
        <v>M</v>
      </c>
      <c r="AC2093" s="8" t="str">
        <f t="shared" si="595"/>
        <v/>
      </c>
      <c r="AD2093" s="8" t="str">
        <f t="shared" si="600"/>
        <v/>
      </c>
      <c r="AE2093" s="8" t="str">
        <f t="shared" si="596"/>
        <v/>
      </c>
      <c r="AF2093" s="5">
        <f t="shared" si="597"/>
        <v>1900</v>
      </c>
      <c r="AG2093" s="46">
        <v>2090</v>
      </c>
      <c r="AH2093" s="47" t="str">
        <f t="shared" si="587"/>
        <v/>
      </c>
      <c r="AI2093" s="48" t="str">
        <f t="shared" si="588"/>
        <v/>
      </c>
      <c r="AK2093" s="22" t="e">
        <f>TRIM(#REF!)</f>
        <v>#REF!</v>
      </c>
      <c r="AL2093" s="23" t="e">
        <f>IF(#REF!=0,"",#REF!)</f>
        <v>#REF!</v>
      </c>
      <c r="AM2093" s="19" t="e">
        <f>IF(#REF!=0,"",#REF!)</f>
        <v>#REF!</v>
      </c>
      <c r="AN2093" s="23" t="e">
        <f>IF($AK2093="","",#REF!)</f>
        <v>#REF!</v>
      </c>
      <c r="AO2093" s="23" t="e">
        <f t="shared" si="598"/>
        <v>#REF!</v>
      </c>
      <c r="AP2093" s="19" t="e">
        <f>IF(#REF!=0,"",#REF!)</f>
        <v>#REF!</v>
      </c>
      <c r="AQ2093" s="19" t="e">
        <f>IF(#REF!=0,"",#REF!)</f>
        <v>#REF!</v>
      </c>
      <c r="AR2093" s="19" t="e">
        <f>IF(#REF!=0,"",#REF!)</f>
        <v>#REF!</v>
      </c>
      <c r="AS2093" s="19" t="e">
        <f>#REF!</f>
        <v>#REF!</v>
      </c>
    </row>
    <row r="2094" spans="4:45" ht="19.5" thickTop="1" thickBot="1" x14ac:dyDescent="0.25">
      <c r="D2094" s="1" t="str">
        <f t="shared" si="601"/>
        <v/>
      </c>
      <c r="E2094" s="1" t="str">
        <f t="shared" si="602"/>
        <v/>
      </c>
      <c r="K2094" s="19" t="str">
        <f t="shared" si="589"/>
        <v/>
      </c>
      <c r="L2094" s="19">
        <f t="shared" si="599"/>
        <v>10000</v>
      </c>
      <c r="M2094" s="22" t="str">
        <f>TRIM(Data!$N2091)</f>
        <v>Margaret Lesher</v>
      </c>
      <c r="N2094" s="22" t="str">
        <f>TRIM(Data!$A2091)</f>
        <v>Margaret Lesher</v>
      </c>
      <c r="O2094" s="23">
        <f>IF(Data!$B2091=0,"",Data!$B2091)</f>
        <v>1992</v>
      </c>
      <c r="P2094" s="19" t="str">
        <f>IF(Data!$C2091=0,"",Data!$C2091)</f>
        <v>1</v>
      </c>
      <c r="Q2094" s="23" t="str">
        <f>IF($M2094="","",Data!$E2091)</f>
        <v>M</v>
      </c>
      <c r="R2094" s="23" t="str">
        <f t="shared" si="590"/>
        <v>M</v>
      </c>
      <c r="S2094" s="23" t="str">
        <f t="shared" si="591"/>
        <v>M</v>
      </c>
      <c r="T2094" s="19" t="str">
        <f>IF(Data!$F2091=0,"",Data!$F2091)</f>
        <v/>
      </c>
      <c r="U2094" s="19" t="str">
        <f>IF(Data!$G2091=0,"",Data!$G2091)</f>
        <v/>
      </c>
      <c r="V2094" s="19" t="str">
        <f>IF(Data!$D2091=0,"",Data!$D2091)</f>
        <v/>
      </c>
      <c r="W2094" s="19" t="str">
        <f>Data!$H2091</f>
        <v>Japonica</v>
      </c>
      <c r="Y2094" s="41" t="e">
        <f t="shared" si="586"/>
        <v>#REF!</v>
      </c>
      <c r="Z2094" s="8">
        <f t="shared" si="592"/>
        <v>10000</v>
      </c>
      <c r="AA2094" s="8" t="str">
        <f t="shared" si="593"/>
        <v>Margaret Lesher</v>
      </c>
      <c r="AB2094" s="8" t="str">
        <f t="shared" si="594"/>
        <v>M</v>
      </c>
      <c r="AC2094" s="8" t="str">
        <f t="shared" si="595"/>
        <v/>
      </c>
      <c r="AD2094" s="8" t="str">
        <f t="shared" si="600"/>
        <v/>
      </c>
      <c r="AE2094" s="8" t="str">
        <f t="shared" si="596"/>
        <v/>
      </c>
      <c r="AF2094" s="5">
        <f t="shared" si="597"/>
        <v>1992</v>
      </c>
      <c r="AG2094" s="46">
        <v>2091</v>
      </c>
      <c r="AH2094" s="47" t="str">
        <f t="shared" si="587"/>
        <v/>
      </c>
      <c r="AI2094" s="48" t="str">
        <f t="shared" si="588"/>
        <v/>
      </c>
      <c r="AK2094" s="22" t="e">
        <f>TRIM(#REF!)</f>
        <v>#REF!</v>
      </c>
      <c r="AL2094" s="23" t="e">
        <f>IF(#REF!=0,"",#REF!)</f>
        <v>#REF!</v>
      </c>
      <c r="AM2094" s="19" t="e">
        <f>IF(#REF!=0,"",#REF!)</f>
        <v>#REF!</v>
      </c>
      <c r="AN2094" s="23" t="e">
        <f>IF($AK2094="","",#REF!)</f>
        <v>#REF!</v>
      </c>
      <c r="AO2094" s="23" t="e">
        <f t="shared" si="598"/>
        <v>#REF!</v>
      </c>
      <c r="AP2094" s="19" t="e">
        <f>IF(#REF!=0,"",#REF!)</f>
        <v>#REF!</v>
      </c>
      <c r="AQ2094" s="19" t="e">
        <f>IF(#REF!=0,"",#REF!)</f>
        <v>#REF!</v>
      </c>
      <c r="AR2094" s="19" t="e">
        <f>IF(#REF!=0,"",#REF!)</f>
        <v>#REF!</v>
      </c>
      <c r="AS2094" s="19" t="e">
        <f>#REF!</f>
        <v>#REF!</v>
      </c>
    </row>
    <row r="2095" spans="4:45" ht="19.5" thickTop="1" thickBot="1" x14ac:dyDescent="0.25">
      <c r="D2095" s="1" t="str">
        <f t="shared" si="601"/>
        <v/>
      </c>
      <c r="E2095" s="1" t="str">
        <f t="shared" si="602"/>
        <v/>
      </c>
      <c r="K2095" s="19" t="str">
        <f t="shared" si="589"/>
        <v/>
      </c>
      <c r="L2095" s="19">
        <f t="shared" si="599"/>
        <v>10000</v>
      </c>
      <c r="M2095" s="22" t="str">
        <f>TRIM(Data!$N2092)</f>
        <v>Margaret McCown</v>
      </c>
      <c r="N2095" s="22" t="str">
        <f>TRIM(Data!$A2092)</f>
        <v>Margaret McCown (Driftwood)</v>
      </c>
      <c r="O2095" s="23">
        <f>IF(Data!$B2092=0,"",Data!$B2092)</f>
        <v>1957</v>
      </c>
      <c r="P2095" s="19" t="str">
        <f>IF(Data!$C2092=0,"",Data!$C2092)</f>
        <v>1</v>
      </c>
      <c r="Q2095" s="23" t="str">
        <f>IF($M2095="","",Data!$E2092)</f>
        <v>M</v>
      </c>
      <c r="R2095" s="23" t="str">
        <f t="shared" si="590"/>
        <v>M</v>
      </c>
      <c r="S2095" s="23" t="str">
        <f t="shared" si="591"/>
        <v>M</v>
      </c>
      <c r="T2095" s="19" t="str">
        <f>IF(Data!$F2092=0,"",Data!$F2092)</f>
        <v/>
      </c>
      <c r="U2095" s="19" t="str">
        <f>IF(Data!$G2092=0,"",Data!$G2092)</f>
        <v/>
      </c>
      <c r="V2095" s="19" t="str">
        <f>IF(Data!$D2092=0,"",Data!$D2092)</f>
        <v/>
      </c>
      <c r="W2095" s="19" t="str">
        <f>Data!$H2092</f>
        <v>Japonica</v>
      </c>
      <c r="Y2095" s="41" t="e">
        <f t="shared" si="586"/>
        <v>#REF!</v>
      </c>
      <c r="Z2095" s="8">
        <f t="shared" si="592"/>
        <v>10000</v>
      </c>
      <c r="AA2095" s="8" t="str">
        <f t="shared" si="593"/>
        <v>Margaret McCown</v>
      </c>
      <c r="AB2095" s="8" t="str">
        <f t="shared" si="594"/>
        <v>M</v>
      </c>
      <c r="AC2095" s="8" t="str">
        <f t="shared" si="595"/>
        <v/>
      </c>
      <c r="AD2095" s="8" t="str">
        <f t="shared" si="600"/>
        <v/>
      </c>
      <c r="AE2095" s="8" t="str">
        <f t="shared" si="596"/>
        <v/>
      </c>
      <c r="AF2095" s="5">
        <f t="shared" si="597"/>
        <v>1957</v>
      </c>
      <c r="AG2095" s="46">
        <v>2092</v>
      </c>
      <c r="AH2095" s="47" t="str">
        <f t="shared" si="587"/>
        <v/>
      </c>
      <c r="AI2095" s="48" t="str">
        <f t="shared" si="588"/>
        <v/>
      </c>
      <c r="AK2095" s="22" t="e">
        <f>TRIM(#REF!)</f>
        <v>#REF!</v>
      </c>
      <c r="AL2095" s="23" t="e">
        <f>IF(#REF!=0,"",#REF!)</f>
        <v>#REF!</v>
      </c>
      <c r="AM2095" s="19" t="e">
        <f>IF(#REF!=0,"",#REF!)</f>
        <v>#REF!</v>
      </c>
      <c r="AN2095" s="23" t="e">
        <f>IF($AK2095="","",#REF!)</f>
        <v>#REF!</v>
      </c>
      <c r="AO2095" s="23" t="e">
        <f t="shared" si="598"/>
        <v>#REF!</v>
      </c>
      <c r="AP2095" s="19" t="e">
        <f>IF(#REF!=0,"",#REF!)</f>
        <v>#REF!</v>
      </c>
      <c r="AQ2095" s="19" t="e">
        <f>IF(#REF!=0,"",#REF!)</f>
        <v>#REF!</v>
      </c>
      <c r="AR2095" s="19" t="e">
        <f>IF(#REF!=0,"",#REF!)</f>
        <v>#REF!</v>
      </c>
      <c r="AS2095" s="19" t="e">
        <f>#REF!</f>
        <v>#REF!</v>
      </c>
    </row>
    <row r="2096" spans="4:45" ht="19.5" thickTop="1" thickBot="1" x14ac:dyDescent="0.25">
      <c r="D2096" s="1" t="str">
        <f t="shared" si="601"/>
        <v/>
      </c>
      <c r="E2096" s="1" t="str">
        <f t="shared" si="602"/>
        <v/>
      </c>
      <c r="K2096" s="19" t="str">
        <f t="shared" si="589"/>
        <v/>
      </c>
      <c r="L2096" s="19">
        <f t="shared" si="599"/>
        <v>10000</v>
      </c>
      <c r="M2096" s="22" t="str">
        <f>TRIM(Data!$N2093)</f>
        <v>Margaret Ratcliffe</v>
      </c>
      <c r="N2096" s="22" t="str">
        <f>TRIM(Data!$A2093)</f>
        <v>Margaret Ratcliffe</v>
      </c>
      <c r="O2096" s="23">
        <f>IF(Data!$B2093=0,"",Data!$B2093)</f>
        <v>1956</v>
      </c>
      <c r="P2096" s="19" t="str">
        <f>IF(Data!$C2093=0,"",Data!$C2093)</f>
        <v>1</v>
      </c>
      <c r="Q2096" s="23" t="str">
        <f>IF($M2096="","",Data!$E2093)</f>
        <v>M</v>
      </c>
      <c r="R2096" s="23" t="str">
        <f t="shared" si="590"/>
        <v>M</v>
      </c>
      <c r="S2096" s="23" t="str">
        <f t="shared" si="591"/>
        <v>M</v>
      </c>
      <c r="T2096" s="19" t="str">
        <f>IF(Data!$F2093=0,"",Data!$F2093)</f>
        <v/>
      </c>
      <c r="U2096" s="19" t="str">
        <f>IF(Data!$G2093=0,"",Data!$G2093)</f>
        <v/>
      </c>
      <c r="V2096" s="19" t="str">
        <f>IF(Data!$D2093=0,"",Data!$D2093)</f>
        <v/>
      </c>
      <c r="W2096" s="19" t="str">
        <f>Data!$H2093</f>
        <v>Japonica</v>
      </c>
      <c r="Y2096" s="41" t="e">
        <f t="shared" si="586"/>
        <v>#REF!</v>
      </c>
      <c r="Z2096" s="8">
        <f t="shared" si="592"/>
        <v>10000</v>
      </c>
      <c r="AA2096" s="8" t="str">
        <f t="shared" si="593"/>
        <v>Margaret Ratcliffe</v>
      </c>
      <c r="AB2096" s="8" t="str">
        <f t="shared" si="594"/>
        <v>M</v>
      </c>
      <c r="AC2096" s="8" t="str">
        <f t="shared" si="595"/>
        <v/>
      </c>
      <c r="AD2096" s="8" t="str">
        <f t="shared" si="600"/>
        <v/>
      </c>
      <c r="AE2096" s="8" t="str">
        <f t="shared" si="596"/>
        <v/>
      </c>
      <c r="AF2096" s="5">
        <f t="shared" si="597"/>
        <v>1956</v>
      </c>
      <c r="AG2096" s="46">
        <v>2093</v>
      </c>
      <c r="AH2096" s="47" t="str">
        <f t="shared" si="587"/>
        <v/>
      </c>
      <c r="AI2096" s="48" t="str">
        <f t="shared" si="588"/>
        <v/>
      </c>
      <c r="AK2096" s="22" t="e">
        <f>TRIM(#REF!)</f>
        <v>#REF!</v>
      </c>
      <c r="AL2096" s="23" t="e">
        <f>IF(#REF!=0,"",#REF!)</f>
        <v>#REF!</v>
      </c>
      <c r="AM2096" s="19" t="e">
        <f>IF(#REF!=0,"",#REF!)</f>
        <v>#REF!</v>
      </c>
      <c r="AN2096" s="23" t="e">
        <f>IF($AK2096="","",#REF!)</f>
        <v>#REF!</v>
      </c>
      <c r="AO2096" s="23" t="e">
        <f t="shared" si="598"/>
        <v>#REF!</v>
      </c>
      <c r="AP2096" s="19" t="e">
        <f>IF(#REF!=0,"",#REF!)</f>
        <v>#REF!</v>
      </c>
      <c r="AQ2096" s="19" t="e">
        <f>IF(#REF!=0,"",#REF!)</f>
        <v>#REF!</v>
      </c>
      <c r="AR2096" s="19" t="e">
        <f>IF(#REF!=0,"",#REF!)</f>
        <v>#REF!</v>
      </c>
      <c r="AS2096" s="19" t="e">
        <f>#REF!</f>
        <v>#REF!</v>
      </c>
    </row>
    <row r="2097" spans="4:45" ht="19.5" thickTop="1" thickBot="1" x14ac:dyDescent="0.25">
      <c r="D2097" s="1" t="str">
        <f t="shared" si="601"/>
        <v/>
      </c>
      <c r="E2097" s="1" t="str">
        <f t="shared" si="602"/>
        <v/>
      </c>
      <c r="K2097" s="19" t="str">
        <f t="shared" si="589"/>
        <v/>
      </c>
      <c r="L2097" s="19">
        <f t="shared" si="599"/>
        <v>10000</v>
      </c>
      <c r="M2097" s="22" t="str">
        <f>TRIM(Data!$N2094)</f>
        <v>Margaret Sandusky (See Rosea Superba Var.)</v>
      </c>
      <c r="N2097" s="22" t="str">
        <f>TRIM(Data!$A2094)</f>
        <v>Margaret Sandusky (See Rosea Superba Var.)</v>
      </c>
      <c r="O2097" s="23">
        <f>IF(Data!$B2094=0,"",Data!$B2094)</f>
        <v>1890</v>
      </c>
      <c r="P2097" s="19" t="str">
        <f>IF(Data!$C2094=0,"",Data!$C2094)</f>
        <v/>
      </c>
      <c r="Q2097" s="23" t="str">
        <f>IF($M2097="","",Data!$E2094)</f>
        <v>L-VL</v>
      </c>
      <c r="R2097" s="23" t="str">
        <f t="shared" si="590"/>
        <v>L</v>
      </c>
      <c r="S2097" s="23" t="str">
        <f t="shared" si="591"/>
        <v>L</v>
      </c>
      <c r="T2097" s="19" t="str">
        <f>IF(Data!$F2094=0,"",Data!$F2094)</f>
        <v/>
      </c>
      <c r="U2097" s="19" t="str">
        <f>IF(Data!$G2094=0,"",Data!$G2094)</f>
        <v/>
      </c>
      <c r="V2097" s="19" t="str">
        <f>IF(Data!$D2094=0,"",Data!$D2094)</f>
        <v>ANTIQUE</v>
      </c>
      <c r="W2097" s="19" t="str">
        <f>Data!$H2094</f>
        <v>Japonica</v>
      </c>
      <c r="Y2097" s="41" t="e">
        <f t="shared" si="586"/>
        <v>#REF!</v>
      </c>
      <c r="Z2097" s="8">
        <f t="shared" si="592"/>
        <v>2097</v>
      </c>
      <c r="AA2097" s="8" t="str">
        <f t="shared" si="593"/>
        <v>Margaret Sandusky (See Rosea Superba Var.)</v>
      </c>
      <c r="AB2097" s="8" t="str">
        <f t="shared" si="594"/>
        <v>L</v>
      </c>
      <c r="AC2097" s="8" t="str">
        <f t="shared" si="595"/>
        <v/>
      </c>
      <c r="AD2097" s="8" t="str">
        <f t="shared" si="600"/>
        <v/>
      </c>
      <c r="AE2097" s="8" t="str">
        <f t="shared" si="596"/>
        <v>ANTIQUE</v>
      </c>
      <c r="AF2097" s="5">
        <f t="shared" si="597"/>
        <v>1890</v>
      </c>
      <c r="AG2097" s="46">
        <v>2094</v>
      </c>
      <c r="AH2097" s="47" t="str">
        <f t="shared" si="587"/>
        <v/>
      </c>
      <c r="AI2097" s="48" t="str">
        <f t="shared" si="588"/>
        <v/>
      </c>
      <c r="AK2097" s="22" t="e">
        <f>TRIM(#REF!)</f>
        <v>#REF!</v>
      </c>
      <c r="AL2097" s="23" t="e">
        <f>IF(#REF!=0,"",#REF!)</f>
        <v>#REF!</v>
      </c>
      <c r="AM2097" s="19" t="e">
        <f>IF(#REF!=0,"",#REF!)</f>
        <v>#REF!</v>
      </c>
      <c r="AN2097" s="23" t="e">
        <f>IF($AK2097="","",#REF!)</f>
        <v>#REF!</v>
      </c>
      <c r="AO2097" s="23" t="e">
        <f t="shared" si="598"/>
        <v>#REF!</v>
      </c>
      <c r="AP2097" s="19" t="e">
        <f>IF(#REF!=0,"",#REF!)</f>
        <v>#REF!</v>
      </c>
      <c r="AQ2097" s="19" t="e">
        <f>IF(#REF!=0,"",#REF!)</f>
        <v>#REF!</v>
      </c>
      <c r="AR2097" s="19" t="e">
        <f>IF(#REF!=0,"",#REF!)</f>
        <v>#REF!</v>
      </c>
      <c r="AS2097" s="19" t="e">
        <f>#REF!</f>
        <v>#REF!</v>
      </c>
    </row>
    <row r="2098" spans="4:45" ht="19.5" thickTop="1" thickBot="1" x14ac:dyDescent="0.25">
      <c r="D2098" s="1" t="str">
        <f t="shared" si="601"/>
        <v/>
      </c>
      <c r="E2098" s="1" t="str">
        <f t="shared" si="602"/>
        <v/>
      </c>
      <c r="K2098" s="19" t="str">
        <f t="shared" si="589"/>
        <v/>
      </c>
      <c r="L2098" s="19">
        <f t="shared" si="599"/>
        <v>10000</v>
      </c>
      <c r="M2098" s="22" t="str">
        <f>TRIM(Data!$N2095)</f>
        <v>Margaret Vickery</v>
      </c>
      <c r="N2098" s="22" t="str">
        <f>TRIM(Data!$A2095)</f>
        <v>Margaret Vickery (R)</v>
      </c>
      <c r="O2098" s="23">
        <f>IF(Data!$B2095=0,"",Data!$B2095)</f>
        <v>1989</v>
      </c>
      <c r="P2098" s="19" t="str">
        <f>IF(Data!$C2095=0,"",Data!$C2095)</f>
        <v/>
      </c>
      <c r="Q2098" s="23" t="str">
        <f>IF($M2098="","",Data!$E2095)</f>
        <v>L</v>
      </c>
      <c r="R2098" s="23" t="str">
        <f t="shared" si="590"/>
        <v>L</v>
      </c>
      <c r="S2098" s="23" t="str">
        <f t="shared" si="591"/>
        <v>L</v>
      </c>
      <c r="T2098" s="19" t="str">
        <f>IF(Data!$F2095=0,"",Data!$F2095)</f>
        <v/>
      </c>
      <c r="U2098" s="19" t="str">
        <f>IF(Data!$G2095=0,"",Data!$G2095)</f>
        <v/>
      </c>
      <c r="V2098" s="19" t="str">
        <f>IF(Data!$D2095=0,"",Data!$D2095)</f>
        <v/>
      </c>
      <c r="W2098" s="19" t="str">
        <f>Data!$H2095</f>
        <v>Reticulata</v>
      </c>
      <c r="Y2098" s="41" t="e">
        <f t="shared" si="586"/>
        <v>#REF!</v>
      </c>
      <c r="Z2098" s="8">
        <f t="shared" si="592"/>
        <v>10000</v>
      </c>
      <c r="AA2098" s="8" t="str">
        <f t="shared" si="593"/>
        <v>Margaret Vickery</v>
      </c>
      <c r="AB2098" s="8" t="str">
        <f t="shared" si="594"/>
        <v>L</v>
      </c>
      <c r="AC2098" s="8" t="str">
        <f t="shared" si="595"/>
        <v/>
      </c>
      <c r="AD2098" s="8" t="str">
        <f t="shared" si="600"/>
        <v/>
      </c>
      <c r="AE2098" s="8" t="str">
        <f t="shared" si="596"/>
        <v/>
      </c>
      <c r="AF2098" s="5">
        <f t="shared" si="597"/>
        <v>1989</v>
      </c>
      <c r="AG2098" s="46">
        <v>2095</v>
      </c>
      <c r="AH2098" s="47" t="str">
        <f t="shared" si="587"/>
        <v/>
      </c>
      <c r="AI2098" s="48" t="str">
        <f t="shared" si="588"/>
        <v/>
      </c>
      <c r="AK2098" s="22" t="e">
        <f>TRIM(#REF!)</f>
        <v>#REF!</v>
      </c>
      <c r="AL2098" s="23" t="e">
        <f>IF(#REF!=0,"",#REF!)</f>
        <v>#REF!</v>
      </c>
      <c r="AM2098" s="19" t="e">
        <f>IF(#REF!=0,"",#REF!)</f>
        <v>#REF!</v>
      </c>
      <c r="AN2098" s="23" t="e">
        <f>IF($AK2098="","",#REF!)</f>
        <v>#REF!</v>
      </c>
      <c r="AO2098" s="23" t="e">
        <f t="shared" si="598"/>
        <v>#REF!</v>
      </c>
      <c r="AP2098" s="19" t="e">
        <f>IF(#REF!=0,"",#REF!)</f>
        <v>#REF!</v>
      </c>
      <c r="AQ2098" s="19" t="e">
        <f>IF(#REF!=0,"",#REF!)</f>
        <v>#REF!</v>
      </c>
      <c r="AR2098" s="19" t="e">
        <f>IF(#REF!=0,"",#REF!)</f>
        <v>#REF!</v>
      </c>
      <c r="AS2098" s="19" t="e">
        <f>#REF!</f>
        <v>#REF!</v>
      </c>
    </row>
    <row r="2099" spans="4:45" ht="19.5" thickTop="1" thickBot="1" x14ac:dyDescent="0.25">
      <c r="D2099" s="1" t="str">
        <f t="shared" si="601"/>
        <v/>
      </c>
      <c r="E2099" s="1" t="str">
        <f t="shared" si="602"/>
        <v/>
      </c>
      <c r="K2099" s="19" t="str">
        <f t="shared" si="589"/>
        <v/>
      </c>
      <c r="L2099" s="19">
        <f t="shared" si="599"/>
        <v>10000</v>
      </c>
      <c r="M2099" s="22" t="str">
        <f>TRIM(Data!$N2096)</f>
        <v>Margaret Wells</v>
      </c>
      <c r="N2099" s="22" t="str">
        <f>TRIM(Data!$A2096)</f>
        <v>Margaret Wells</v>
      </c>
      <c r="O2099" s="23">
        <f>IF(Data!$B2096=0,"",Data!$B2096)</f>
        <v>1960</v>
      </c>
      <c r="P2099" s="19" t="str">
        <f>IF(Data!$C2096=0,"",Data!$C2096)</f>
        <v>1</v>
      </c>
      <c r="Q2099" s="23" t="str">
        <f>IF($M2099="","",Data!$E2096)</f>
        <v>M</v>
      </c>
      <c r="R2099" s="23" t="str">
        <f t="shared" si="590"/>
        <v>M</v>
      </c>
      <c r="S2099" s="23" t="str">
        <f t="shared" si="591"/>
        <v>M</v>
      </c>
      <c r="T2099" s="19" t="str">
        <f>IF(Data!$F2096=0,"",Data!$F2096)</f>
        <v/>
      </c>
      <c r="U2099" s="19" t="str">
        <f>IF(Data!$G2096=0,"",Data!$G2096)</f>
        <v/>
      </c>
      <c r="V2099" s="19" t="str">
        <f>IF(Data!$D2096=0,"",Data!$D2096)</f>
        <v/>
      </c>
      <c r="W2099" s="19" t="str">
        <f>Data!$H2096</f>
        <v>Japonica</v>
      </c>
      <c r="Y2099" s="41" t="e">
        <f t="shared" si="586"/>
        <v>#REF!</v>
      </c>
      <c r="Z2099" s="8">
        <f t="shared" si="592"/>
        <v>10000</v>
      </c>
      <c r="AA2099" s="8" t="str">
        <f t="shared" si="593"/>
        <v>Margaret Wells</v>
      </c>
      <c r="AB2099" s="8" t="str">
        <f t="shared" si="594"/>
        <v>M</v>
      </c>
      <c r="AC2099" s="8" t="str">
        <f t="shared" si="595"/>
        <v/>
      </c>
      <c r="AD2099" s="8" t="str">
        <f t="shared" si="600"/>
        <v/>
      </c>
      <c r="AE2099" s="8" t="str">
        <f t="shared" si="596"/>
        <v/>
      </c>
      <c r="AF2099" s="5">
        <f t="shared" si="597"/>
        <v>1960</v>
      </c>
      <c r="AG2099" s="46">
        <v>2096</v>
      </c>
      <c r="AH2099" s="47" t="str">
        <f t="shared" si="587"/>
        <v/>
      </c>
      <c r="AI2099" s="48" t="str">
        <f t="shared" si="588"/>
        <v/>
      </c>
      <c r="AK2099" s="22" t="e">
        <f>TRIM(#REF!)</f>
        <v>#REF!</v>
      </c>
      <c r="AL2099" s="23" t="e">
        <f>IF(#REF!=0,"",#REF!)</f>
        <v>#REF!</v>
      </c>
      <c r="AM2099" s="19" t="e">
        <f>IF(#REF!=0,"",#REF!)</f>
        <v>#REF!</v>
      </c>
      <c r="AN2099" s="23" t="e">
        <f>IF($AK2099="","",#REF!)</f>
        <v>#REF!</v>
      </c>
      <c r="AO2099" s="23" t="e">
        <f t="shared" si="598"/>
        <v>#REF!</v>
      </c>
      <c r="AP2099" s="19" t="e">
        <f>IF(#REF!=0,"",#REF!)</f>
        <v>#REF!</v>
      </c>
      <c r="AQ2099" s="19" t="e">
        <f>IF(#REF!=0,"",#REF!)</f>
        <v>#REF!</v>
      </c>
      <c r="AR2099" s="19" t="e">
        <f>IF(#REF!=0,"",#REF!)</f>
        <v>#REF!</v>
      </c>
      <c r="AS2099" s="19" t="e">
        <f>#REF!</f>
        <v>#REF!</v>
      </c>
    </row>
    <row r="2100" spans="4:45" ht="19.5" thickTop="1" thickBot="1" x14ac:dyDescent="0.25">
      <c r="D2100" s="1" t="str">
        <f t="shared" si="601"/>
        <v/>
      </c>
      <c r="E2100" s="1" t="str">
        <f t="shared" si="602"/>
        <v/>
      </c>
      <c r="K2100" s="19" t="str">
        <f t="shared" si="589"/>
        <v/>
      </c>
      <c r="L2100" s="19">
        <f t="shared" si="599"/>
        <v>10000</v>
      </c>
      <c r="M2100" s="22" t="str">
        <f>TRIM(Data!$N2097)</f>
        <v>Margaret Williams</v>
      </c>
      <c r="N2100" s="22" t="str">
        <f>TRIM(Data!$A2097)</f>
        <v>Margaret Williams</v>
      </c>
      <c r="O2100" s="23">
        <f>IF(Data!$B2097=0,"",Data!$B2097)</f>
        <v>1988</v>
      </c>
      <c r="P2100" s="19" t="str">
        <f>IF(Data!$C2097=0,"",Data!$C2097)</f>
        <v/>
      </c>
      <c r="Q2100" s="23" t="str">
        <f>IF($M2100="","",Data!$E2097)</f>
        <v>S</v>
      </c>
      <c r="R2100" s="23" t="str">
        <f t="shared" si="590"/>
        <v>S</v>
      </c>
      <c r="S2100" s="23" t="str">
        <f t="shared" si="591"/>
        <v>S</v>
      </c>
      <c r="T2100" s="19" t="str">
        <f>IF(Data!$F2097=0,"",Data!$F2097)</f>
        <v/>
      </c>
      <c r="U2100" s="19" t="str">
        <f>IF(Data!$G2097=0,"",Data!$G2097)</f>
        <v>FD</v>
      </c>
      <c r="V2100" s="19" t="str">
        <f>IF(Data!$D2097=0,"",Data!$D2097)</f>
        <v/>
      </c>
      <c r="W2100" s="19" t="str">
        <f>Data!$H2097</f>
        <v>Japonica</v>
      </c>
      <c r="Y2100" s="41" t="e">
        <f t="shared" si="586"/>
        <v>#REF!</v>
      </c>
      <c r="Z2100" s="8">
        <f t="shared" si="592"/>
        <v>10000</v>
      </c>
      <c r="AA2100" s="8" t="str">
        <f t="shared" si="593"/>
        <v>Margaret Williams</v>
      </c>
      <c r="AB2100" s="8" t="str">
        <f t="shared" si="594"/>
        <v>S</v>
      </c>
      <c r="AC2100" s="8" t="str">
        <f t="shared" si="595"/>
        <v/>
      </c>
      <c r="AD2100" s="8" t="str">
        <f t="shared" si="600"/>
        <v>FD</v>
      </c>
      <c r="AE2100" s="8" t="str">
        <f t="shared" si="596"/>
        <v/>
      </c>
      <c r="AF2100" s="5">
        <f t="shared" si="597"/>
        <v>1988</v>
      </c>
      <c r="AG2100" s="46">
        <v>2097</v>
      </c>
      <c r="AH2100" s="47" t="str">
        <f t="shared" si="587"/>
        <v/>
      </c>
      <c r="AI2100" s="48" t="str">
        <f t="shared" si="588"/>
        <v/>
      </c>
      <c r="AK2100" s="22" t="e">
        <f>TRIM(#REF!)</f>
        <v>#REF!</v>
      </c>
      <c r="AL2100" s="23" t="e">
        <f>IF(#REF!=0,"",#REF!)</f>
        <v>#REF!</v>
      </c>
      <c r="AM2100" s="19" t="e">
        <f>IF(#REF!=0,"",#REF!)</f>
        <v>#REF!</v>
      </c>
      <c r="AN2100" s="23" t="e">
        <f>IF($AK2100="","",#REF!)</f>
        <v>#REF!</v>
      </c>
      <c r="AO2100" s="23" t="e">
        <f t="shared" si="598"/>
        <v>#REF!</v>
      </c>
      <c r="AP2100" s="19" t="e">
        <f>IF(#REF!=0,"",#REF!)</f>
        <v>#REF!</v>
      </c>
      <c r="AQ2100" s="19" t="e">
        <f>IF(#REF!=0,"",#REF!)</f>
        <v>#REF!</v>
      </c>
      <c r="AR2100" s="19" t="e">
        <f>IF(#REF!=0,"",#REF!)</f>
        <v>#REF!</v>
      </c>
      <c r="AS2100" s="19" t="e">
        <f>#REF!</f>
        <v>#REF!</v>
      </c>
    </row>
    <row r="2101" spans="4:45" ht="19.5" thickTop="1" thickBot="1" x14ac:dyDescent="0.25">
      <c r="D2101" s="1" t="str">
        <f t="shared" si="601"/>
        <v/>
      </c>
      <c r="E2101" s="1" t="str">
        <f t="shared" si="602"/>
        <v/>
      </c>
      <c r="K2101" s="19" t="str">
        <f t="shared" si="589"/>
        <v/>
      </c>
      <c r="L2101" s="19">
        <f t="shared" si="599"/>
        <v>10000</v>
      </c>
      <c r="M2101" s="22" t="str">
        <f>TRIM(Data!$N2098)</f>
        <v>Margarete Hertrich</v>
      </c>
      <c r="N2101" s="22" t="str">
        <f>TRIM(Data!$A2098)</f>
        <v>Margarete Hertrich</v>
      </c>
      <c r="O2101" s="23">
        <f>IF(Data!$B2098=0,"",Data!$B2098)</f>
        <v>1944</v>
      </c>
      <c r="P2101" s="19" t="str">
        <f>IF(Data!$C2098=0,"",Data!$C2098)</f>
        <v>1</v>
      </c>
      <c r="Q2101" s="23" t="str">
        <f>IF($M2101="","",Data!$E2098)</f>
        <v>M</v>
      </c>
      <c r="R2101" s="23" t="str">
        <f t="shared" si="590"/>
        <v>M</v>
      </c>
      <c r="S2101" s="23" t="str">
        <f t="shared" si="591"/>
        <v>M</v>
      </c>
      <c r="T2101" s="19" t="str">
        <f>IF(Data!$F2098=0,"",Data!$F2098)</f>
        <v>WHITE</v>
      </c>
      <c r="U2101" s="19" t="str">
        <f>IF(Data!$G2098=0,"",Data!$G2098)</f>
        <v>FD</v>
      </c>
      <c r="V2101" s="19" t="str">
        <f>IF(Data!$D2098=0,"",Data!$D2098)</f>
        <v/>
      </c>
      <c r="W2101" s="19" t="str">
        <f>Data!$H2098</f>
        <v>Japonica</v>
      </c>
      <c r="Y2101" s="41" t="e">
        <f t="shared" si="586"/>
        <v>#REF!</v>
      </c>
      <c r="Z2101" s="8">
        <f t="shared" si="592"/>
        <v>10000</v>
      </c>
      <c r="AA2101" s="8" t="str">
        <f t="shared" si="593"/>
        <v>Margarete Hertrich</v>
      </c>
      <c r="AB2101" s="8" t="str">
        <f t="shared" si="594"/>
        <v>M</v>
      </c>
      <c r="AC2101" s="8" t="str">
        <f t="shared" si="595"/>
        <v>WHITE</v>
      </c>
      <c r="AD2101" s="8" t="str">
        <f t="shared" si="600"/>
        <v>FD</v>
      </c>
      <c r="AE2101" s="8" t="str">
        <f t="shared" si="596"/>
        <v/>
      </c>
      <c r="AF2101" s="5">
        <f t="shared" si="597"/>
        <v>1944</v>
      </c>
      <c r="AG2101" s="46">
        <v>2098</v>
      </c>
      <c r="AH2101" s="47" t="str">
        <f t="shared" si="587"/>
        <v/>
      </c>
      <c r="AI2101" s="48" t="str">
        <f t="shared" si="588"/>
        <v/>
      </c>
      <c r="AK2101" s="22" t="e">
        <f>TRIM(#REF!)</f>
        <v>#REF!</v>
      </c>
      <c r="AL2101" s="23" t="e">
        <f>IF(#REF!=0,"",#REF!)</f>
        <v>#REF!</v>
      </c>
      <c r="AM2101" s="19" t="e">
        <f>IF(#REF!=0,"",#REF!)</f>
        <v>#REF!</v>
      </c>
      <c r="AN2101" s="23" t="e">
        <f>IF($AK2101="","",#REF!)</f>
        <v>#REF!</v>
      </c>
      <c r="AO2101" s="23" t="e">
        <f t="shared" si="598"/>
        <v>#REF!</v>
      </c>
      <c r="AP2101" s="19" t="e">
        <f>IF(#REF!=0,"",#REF!)</f>
        <v>#REF!</v>
      </c>
      <c r="AQ2101" s="19" t="e">
        <f>IF(#REF!=0,"",#REF!)</f>
        <v>#REF!</v>
      </c>
      <c r="AR2101" s="19" t="e">
        <f>IF(#REF!=0,"",#REF!)</f>
        <v>#REF!</v>
      </c>
      <c r="AS2101" s="19" t="e">
        <f>#REF!</f>
        <v>#REF!</v>
      </c>
    </row>
    <row r="2102" spans="4:45" ht="19.5" thickTop="1" thickBot="1" x14ac:dyDescent="0.25">
      <c r="D2102" s="1" t="str">
        <f t="shared" si="601"/>
        <v/>
      </c>
      <c r="E2102" s="1" t="str">
        <f t="shared" si="602"/>
        <v/>
      </c>
      <c r="K2102" s="19" t="str">
        <f t="shared" si="589"/>
        <v/>
      </c>
      <c r="L2102" s="19">
        <f t="shared" si="599"/>
        <v>10000</v>
      </c>
      <c r="M2102" s="22" t="str">
        <f>TRIM(Data!$N2099)</f>
        <v>Margaret's Joy</v>
      </c>
      <c r="N2102" s="22" t="str">
        <f>TRIM(Data!$A2099)</f>
        <v>Margaret's Joy</v>
      </c>
      <c r="O2102" s="23">
        <f>IF(Data!$B2099=0,"",Data!$B2099)</f>
        <v>1987</v>
      </c>
      <c r="P2102" s="19" t="str">
        <f>IF(Data!$C2099=0,"",Data!$C2099)</f>
        <v>1</v>
      </c>
      <c r="Q2102" s="23" t="str">
        <f>IF($M2102="","",Data!$E2099)</f>
        <v>M-L</v>
      </c>
      <c r="R2102" s="23" t="str">
        <f t="shared" si="590"/>
        <v>M</v>
      </c>
      <c r="S2102" s="23" t="str">
        <f t="shared" si="591"/>
        <v>M</v>
      </c>
      <c r="T2102" s="19" t="str">
        <f>IF(Data!$F2099=0,"",Data!$F2099)</f>
        <v/>
      </c>
      <c r="U2102" s="19" t="str">
        <f>IF(Data!$G2099=0,"",Data!$G2099)</f>
        <v>FD</v>
      </c>
      <c r="V2102" s="19" t="str">
        <f>IF(Data!$D2099=0,"",Data!$D2099)</f>
        <v/>
      </c>
      <c r="W2102" s="19" t="str">
        <f>Data!$H2099</f>
        <v>Japonica</v>
      </c>
      <c r="Y2102" s="41" t="e">
        <f t="shared" si="586"/>
        <v>#REF!</v>
      </c>
      <c r="Z2102" s="8">
        <f t="shared" si="592"/>
        <v>10000</v>
      </c>
      <c r="AA2102" s="8" t="str">
        <f t="shared" si="593"/>
        <v>Margaret's Joy</v>
      </c>
      <c r="AB2102" s="8" t="str">
        <f t="shared" si="594"/>
        <v>M</v>
      </c>
      <c r="AC2102" s="8" t="str">
        <f t="shared" si="595"/>
        <v/>
      </c>
      <c r="AD2102" s="8" t="str">
        <f t="shared" si="600"/>
        <v>FD</v>
      </c>
      <c r="AE2102" s="8" t="str">
        <f t="shared" si="596"/>
        <v/>
      </c>
      <c r="AF2102" s="5">
        <f t="shared" si="597"/>
        <v>1987</v>
      </c>
      <c r="AG2102" s="46">
        <v>2099</v>
      </c>
      <c r="AH2102" s="47" t="str">
        <f t="shared" si="587"/>
        <v/>
      </c>
      <c r="AI2102" s="48" t="str">
        <f t="shared" si="588"/>
        <v/>
      </c>
      <c r="AK2102" s="22" t="e">
        <f>TRIM(#REF!)</f>
        <v>#REF!</v>
      </c>
      <c r="AL2102" s="23" t="e">
        <f>IF(#REF!=0,"",#REF!)</f>
        <v>#REF!</v>
      </c>
      <c r="AM2102" s="19" t="e">
        <f>IF(#REF!=0,"",#REF!)</f>
        <v>#REF!</v>
      </c>
      <c r="AN2102" s="23" t="e">
        <f>IF($AK2102="","",#REF!)</f>
        <v>#REF!</v>
      </c>
      <c r="AO2102" s="23" t="e">
        <f t="shared" si="598"/>
        <v>#REF!</v>
      </c>
      <c r="AP2102" s="19" t="e">
        <f>IF(#REF!=0,"",#REF!)</f>
        <v>#REF!</v>
      </c>
      <c r="AQ2102" s="19" t="e">
        <f>IF(#REF!=0,"",#REF!)</f>
        <v>#REF!</v>
      </c>
      <c r="AR2102" s="19" t="e">
        <f>IF(#REF!=0,"",#REF!)</f>
        <v>#REF!</v>
      </c>
      <c r="AS2102" s="19" t="e">
        <f>#REF!</f>
        <v>#REF!</v>
      </c>
    </row>
    <row r="2103" spans="4:45" ht="19.5" thickTop="1" thickBot="1" x14ac:dyDescent="0.25">
      <c r="D2103" s="1" t="str">
        <f t="shared" si="601"/>
        <v/>
      </c>
      <c r="E2103" s="1" t="str">
        <f t="shared" si="602"/>
        <v/>
      </c>
      <c r="K2103" s="19" t="str">
        <f t="shared" si="589"/>
        <v/>
      </c>
      <c r="L2103" s="19">
        <f t="shared" si="599"/>
        <v>10000</v>
      </c>
      <c r="M2103" s="22" t="str">
        <f>TRIM(Data!$N2100)</f>
        <v>Margherita Coleoni</v>
      </c>
      <c r="N2103" s="22" t="str">
        <f>TRIM(Data!$A2100)</f>
        <v>Margherita Coleoni (Red Queen)</v>
      </c>
      <c r="O2103" s="23">
        <f>IF(Data!$B2100=0,"",Data!$B2100)</f>
        <v>1859</v>
      </c>
      <c r="P2103" s="19" t="str">
        <f>IF(Data!$C2100=0,"",Data!$C2100)</f>
        <v>1</v>
      </c>
      <c r="Q2103" s="23" t="str">
        <f>IF($M2103="","",Data!$E2100)</f>
        <v>M</v>
      </c>
      <c r="R2103" s="23" t="str">
        <f t="shared" si="590"/>
        <v>M</v>
      </c>
      <c r="S2103" s="23" t="str">
        <f t="shared" si="591"/>
        <v>M</v>
      </c>
      <c r="T2103" s="19" t="str">
        <f>IF(Data!$F2100=0,"",Data!$F2100)</f>
        <v/>
      </c>
      <c r="U2103" s="19" t="str">
        <f>IF(Data!$G2100=0,"",Data!$G2100)</f>
        <v/>
      </c>
      <c r="V2103" s="19" t="str">
        <f>IF(Data!$D2100=0,"",Data!$D2100)</f>
        <v>ANTIQUE</v>
      </c>
      <c r="W2103" s="19" t="str">
        <f>Data!$H2100</f>
        <v>Japonica</v>
      </c>
      <c r="Y2103" s="41" t="e">
        <f t="shared" si="586"/>
        <v>#REF!</v>
      </c>
      <c r="Z2103" s="8">
        <f t="shared" si="592"/>
        <v>2103</v>
      </c>
      <c r="AA2103" s="8" t="str">
        <f t="shared" si="593"/>
        <v>Margherita Coleoni</v>
      </c>
      <c r="AB2103" s="8" t="str">
        <f t="shared" si="594"/>
        <v>M</v>
      </c>
      <c r="AC2103" s="8" t="str">
        <f t="shared" si="595"/>
        <v/>
      </c>
      <c r="AD2103" s="8" t="str">
        <f t="shared" si="600"/>
        <v/>
      </c>
      <c r="AE2103" s="8" t="str">
        <f t="shared" si="596"/>
        <v>ANTIQUE</v>
      </c>
      <c r="AF2103" s="5">
        <f t="shared" si="597"/>
        <v>1859</v>
      </c>
      <c r="AG2103" s="46">
        <v>2100</v>
      </c>
      <c r="AH2103" s="47" t="str">
        <f t="shared" si="587"/>
        <v/>
      </c>
      <c r="AI2103" s="48" t="str">
        <f t="shared" si="588"/>
        <v/>
      </c>
      <c r="AK2103" s="22" t="e">
        <f>TRIM(#REF!)</f>
        <v>#REF!</v>
      </c>
      <c r="AL2103" s="23" t="e">
        <f>IF(#REF!=0,"",#REF!)</f>
        <v>#REF!</v>
      </c>
      <c r="AM2103" s="19" t="e">
        <f>IF(#REF!=0,"",#REF!)</f>
        <v>#REF!</v>
      </c>
      <c r="AN2103" s="23" t="e">
        <f>IF($AK2103="","",#REF!)</f>
        <v>#REF!</v>
      </c>
      <c r="AO2103" s="23" t="e">
        <f t="shared" si="598"/>
        <v>#REF!</v>
      </c>
      <c r="AP2103" s="19" t="e">
        <f>IF(#REF!=0,"",#REF!)</f>
        <v>#REF!</v>
      </c>
      <c r="AQ2103" s="19" t="e">
        <f>IF(#REF!=0,"",#REF!)</f>
        <v>#REF!</v>
      </c>
      <c r="AR2103" s="19" t="e">
        <f>IF(#REF!=0,"",#REF!)</f>
        <v>#REF!</v>
      </c>
      <c r="AS2103" s="19" t="e">
        <f>#REF!</f>
        <v>#REF!</v>
      </c>
    </row>
    <row r="2104" spans="4:45" ht="19.5" thickTop="1" thickBot="1" x14ac:dyDescent="0.25">
      <c r="D2104" s="1" t="str">
        <f t="shared" si="601"/>
        <v/>
      </c>
      <c r="E2104" s="1" t="str">
        <f t="shared" si="602"/>
        <v/>
      </c>
      <c r="K2104" s="19" t="str">
        <f t="shared" si="589"/>
        <v/>
      </c>
      <c r="L2104" s="19">
        <f t="shared" si="599"/>
        <v>10000</v>
      </c>
      <c r="M2104" s="22" t="str">
        <f>TRIM(Data!$N2101)</f>
        <v>Margherita Coleoni Var.</v>
      </c>
      <c r="N2104" s="22" t="str">
        <f>TRIM(Data!$A2101)</f>
        <v>Margherita Coleoni Var. (Mary Hare)</v>
      </c>
      <c r="O2104" s="23">
        <f>IF(Data!$B2101=0,"",Data!$B2101)</f>
        <v>1948</v>
      </c>
      <c r="P2104" s="19" t="str">
        <f>IF(Data!$C2101=0,"",Data!$C2101)</f>
        <v/>
      </c>
      <c r="Q2104" s="23" t="str">
        <f>IF($M2104="","",Data!$E2101)</f>
        <v>M</v>
      </c>
      <c r="R2104" s="23" t="str">
        <f t="shared" si="590"/>
        <v>M</v>
      </c>
      <c r="S2104" s="23" t="str">
        <f t="shared" si="591"/>
        <v>M</v>
      </c>
      <c r="T2104" s="19" t="str">
        <f>IF(Data!$F2101=0,"",Data!$F2101)</f>
        <v/>
      </c>
      <c r="U2104" s="19" t="str">
        <f>IF(Data!$G2101=0,"",Data!$G2101)</f>
        <v/>
      </c>
      <c r="V2104" s="19" t="str">
        <f>IF(Data!$D2101=0,"",Data!$D2101)</f>
        <v/>
      </c>
      <c r="W2104" s="19" t="str">
        <f>Data!$H2101</f>
        <v>Japonica</v>
      </c>
      <c r="Y2104" s="41" t="e">
        <f t="shared" si="586"/>
        <v>#REF!</v>
      </c>
      <c r="Z2104" s="8">
        <f t="shared" si="592"/>
        <v>10000</v>
      </c>
      <c r="AA2104" s="8" t="str">
        <f t="shared" si="593"/>
        <v>Margherita Coleoni Var.</v>
      </c>
      <c r="AB2104" s="8" t="str">
        <f t="shared" si="594"/>
        <v>M</v>
      </c>
      <c r="AC2104" s="8" t="str">
        <f t="shared" si="595"/>
        <v/>
      </c>
      <c r="AD2104" s="8" t="str">
        <f t="shared" si="600"/>
        <v/>
      </c>
      <c r="AE2104" s="8" t="str">
        <f t="shared" si="596"/>
        <v/>
      </c>
      <c r="AF2104" s="5">
        <f t="shared" si="597"/>
        <v>1948</v>
      </c>
      <c r="AG2104" s="46">
        <v>2101</v>
      </c>
      <c r="AH2104" s="47" t="str">
        <f t="shared" si="587"/>
        <v/>
      </c>
      <c r="AI2104" s="48" t="str">
        <f t="shared" si="588"/>
        <v/>
      </c>
      <c r="AK2104" s="22" t="e">
        <f>TRIM(#REF!)</f>
        <v>#REF!</v>
      </c>
      <c r="AL2104" s="23" t="e">
        <f>IF(#REF!=0,"",#REF!)</f>
        <v>#REF!</v>
      </c>
      <c r="AM2104" s="19" t="e">
        <f>IF(#REF!=0,"",#REF!)</f>
        <v>#REF!</v>
      </c>
      <c r="AN2104" s="23" t="e">
        <f>IF($AK2104="","",#REF!)</f>
        <v>#REF!</v>
      </c>
      <c r="AO2104" s="23" t="e">
        <f t="shared" si="598"/>
        <v>#REF!</v>
      </c>
      <c r="AP2104" s="19" t="e">
        <f>IF(#REF!=0,"",#REF!)</f>
        <v>#REF!</v>
      </c>
      <c r="AQ2104" s="19" t="e">
        <f>IF(#REF!=0,"",#REF!)</f>
        <v>#REF!</v>
      </c>
      <c r="AR2104" s="19" t="e">
        <f>IF(#REF!=0,"",#REF!)</f>
        <v>#REF!</v>
      </c>
      <c r="AS2104" s="19" t="e">
        <f>#REF!</f>
        <v>#REF!</v>
      </c>
    </row>
    <row r="2105" spans="4:45" ht="19.5" thickTop="1" thickBot="1" x14ac:dyDescent="0.25">
      <c r="D2105" s="1" t="str">
        <f t="shared" si="601"/>
        <v/>
      </c>
      <c r="E2105" s="1" t="str">
        <f t="shared" si="602"/>
        <v/>
      </c>
      <c r="K2105" s="19" t="str">
        <f t="shared" si="589"/>
        <v/>
      </c>
      <c r="L2105" s="19">
        <f t="shared" si="599"/>
        <v>10000</v>
      </c>
      <c r="M2105" s="22" t="str">
        <f>TRIM(Data!$N2102)</f>
        <v>Margie</v>
      </c>
      <c r="N2105" s="22" t="str">
        <f>TRIM(Data!$A2102)</f>
        <v>Margie</v>
      </c>
      <c r="O2105" s="23">
        <f>IF(Data!$B2102=0,"",Data!$B2102)</f>
        <v>1968</v>
      </c>
      <c r="P2105" s="19" t="str">
        <f>IF(Data!$C2102=0,"",Data!$C2102)</f>
        <v/>
      </c>
      <c r="Q2105" s="23" t="str">
        <f>IF($M2105="","",Data!$E2102)</f>
        <v>L</v>
      </c>
      <c r="R2105" s="23" t="str">
        <f t="shared" si="590"/>
        <v>L</v>
      </c>
      <c r="S2105" s="23" t="str">
        <f t="shared" si="591"/>
        <v>L</v>
      </c>
      <c r="T2105" s="19" t="str">
        <f>IF(Data!$F2102=0,"",Data!$F2102)</f>
        <v/>
      </c>
      <c r="U2105" s="19" t="str">
        <f>IF(Data!$G2102=0,"",Data!$G2102)</f>
        <v/>
      </c>
      <c r="V2105" s="19" t="str">
        <f>IF(Data!$D2102=0,"",Data!$D2102)</f>
        <v/>
      </c>
      <c r="W2105" s="19" t="str">
        <f>Data!$H2102</f>
        <v>Japonica</v>
      </c>
      <c r="Y2105" s="41" t="e">
        <f t="shared" si="586"/>
        <v>#REF!</v>
      </c>
      <c r="Z2105" s="8">
        <f t="shared" si="592"/>
        <v>10000</v>
      </c>
      <c r="AA2105" s="8" t="str">
        <f t="shared" si="593"/>
        <v>Margie</v>
      </c>
      <c r="AB2105" s="8" t="str">
        <f t="shared" si="594"/>
        <v>L</v>
      </c>
      <c r="AC2105" s="8" t="str">
        <f t="shared" si="595"/>
        <v/>
      </c>
      <c r="AD2105" s="8" t="str">
        <f t="shared" si="600"/>
        <v/>
      </c>
      <c r="AE2105" s="8" t="str">
        <f t="shared" si="596"/>
        <v/>
      </c>
      <c r="AF2105" s="5">
        <f t="shared" si="597"/>
        <v>1968</v>
      </c>
      <c r="AG2105" s="46">
        <v>2102</v>
      </c>
      <c r="AH2105" s="47" t="str">
        <f t="shared" si="587"/>
        <v/>
      </c>
      <c r="AI2105" s="48" t="str">
        <f t="shared" si="588"/>
        <v/>
      </c>
      <c r="AK2105" s="22" t="e">
        <f>TRIM(#REF!)</f>
        <v>#REF!</v>
      </c>
      <c r="AL2105" s="23" t="e">
        <f>IF(#REF!=0,"",#REF!)</f>
        <v>#REF!</v>
      </c>
      <c r="AM2105" s="19" t="e">
        <f>IF(#REF!=0,"",#REF!)</f>
        <v>#REF!</v>
      </c>
      <c r="AN2105" s="23" t="e">
        <f>IF($AK2105="","",#REF!)</f>
        <v>#REF!</v>
      </c>
      <c r="AO2105" s="23" t="e">
        <f t="shared" si="598"/>
        <v>#REF!</v>
      </c>
      <c r="AP2105" s="19" t="e">
        <f>IF(#REF!=0,"",#REF!)</f>
        <v>#REF!</v>
      </c>
      <c r="AQ2105" s="19" t="e">
        <f>IF(#REF!=0,"",#REF!)</f>
        <v>#REF!</v>
      </c>
      <c r="AR2105" s="19" t="e">
        <f>IF(#REF!=0,"",#REF!)</f>
        <v>#REF!</v>
      </c>
      <c r="AS2105" s="19" t="e">
        <f>#REF!</f>
        <v>#REF!</v>
      </c>
    </row>
    <row r="2106" spans="4:45" ht="19.5" thickTop="1" thickBot="1" x14ac:dyDescent="0.25">
      <c r="D2106" s="1" t="str">
        <f t="shared" si="601"/>
        <v/>
      </c>
      <c r="E2106" s="1" t="str">
        <f t="shared" si="602"/>
        <v/>
      </c>
      <c r="K2106" s="19" t="str">
        <f t="shared" si="589"/>
        <v/>
      </c>
      <c r="L2106" s="19">
        <f t="shared" si="599"/>
        <v>10000</v>
      </c>
      <c r="M2106" s="22" t="str">
        <f>TRIM(Data!$N2103)</f>
        <v>Margie Selby Thomas</v>
      </c>
      <c r="N2106" s="22" t="str">
        <f>TRIM(Data!$A2103)</f>
        <v>Margie Selby Thomas (H)</v>
      </c>
      <c r="O2106" s="23">
        <f>IF(Data!$B2103=0,"",Data!$B2103)</f>
        <v>2000</v>
      </c>
      <c r="P2106" s="19" t="str">
        <f>IF(Data!$C2103=0,"",Data!$C2103)</f>
        <v>1</v>
      </c>
      <c r="Q2106" s="23" t="str">
        <f>IF($M2106="","",Data!$E2103)</f>
        <v>M-L</v>
      </c>
      <c r="R2106" s="23" t="str">
        <f t="shared" si="590"/>
        <v>M</v>
      </c>
      <c r="S2106" s="23" t="str">
        <f t="shared" si="591"/>
        <v>M</v>
      </c>
      <c r="T2106" s="19" t="str">
        <f>IF(Data!$F2103=0,"",Data!$F2103)</f>
        <v/>
      </c>
      <c r="U2106" s="19" t="str">
        <f>IF(Data!$G2103=0,"",Data!$G2103)</f>
        <v/>
      </c>
      <c r="V2106" s="19" t="str">
        <f>IF(Data!$D2103=0,"",Data!$D2103)</f>
        <v/>
      </c>
      <c r="W2106" s="19" t="str">
        <f>Data!$H2103</f>
        <v>NRH</v>
      </c>
      <c r="Y2106" s="41" t="e">
        <f t="shared" si="586"/>
        <v>#REF!</v>
      </c>
      <c r="Z2106" s="8">
        <f t="shared" si="592"/>
        <v>10000</v>
      </c>
      <c r="AA2106" s="8" t="str">
        <f t="shared" si="593"/>
        <v>Margie Selby Thomas</v>
      </c>
      <c r="AB2106" s="8" t="str">
        <f t="shared" si="594"/>
        <v>M</v>
      </c>
      <c r="AC2106" s="8" t="str">
        <f t="shared" si="595"/>
        <v/>
      </c>
      <c r="AD2106" s="8" t="str">
        <f t="shared" si="600"/>
        <v/>
      </c>
      <c r="AE2106" s="8" t="str">
        <f t="shared" si="596"/>
        <v/>
      </c>
      <c r="AF2106" s="5">
        <f t="shared" si="597"/>
        <v>2000</v>
      </c>
      <c r="AG2106" s="46">
        <v>2103</v>
      </c>
      <c r="AH2106" s="47" t="str">
        <f t="shared" si="587"/>
        <v/>
      </c>
      <c r="AI2106" s="48" t="str">
        <f t="shared" si="588"/>
        <v/>
      </c>
      <c r="AK2106" s="22" t="e">
        <f>TRIM(#REF!)</f>
        <v>#REF!</v>
      </c>
      <c r="AL2106" s="23" t="e">
        <f>IF(#REF!=0,"",#REF!)</f>
        <v>#REF!</v>
      </c>
      <c r="AM2106" s="19" t="e">
        <f>IF(#REF!=0,"",#REF!)</f>
        <v>#REF!</v>
      </c>
      <c r="AN2106" s="23" t="e">
        <f>IF($AK2106="","",#REF!)</f>
        <v>#REF!</v>
      </c>
      <c r="AO2106" s="23" t="e">
        <f t="shared" si="598"/>
        <v>#REF!</v>
      </c>
      <c r="AP2106" s="19" t="e">
        <f>IF(#REF!=0,"",#REF!)</f>
        <v>#REF!</v>
      </c>
      <c r="AQ2106" s="19" t="e">
        <f>IF(#REF!=0,"",#REF!)</f>
        <v>#REF!</v>
      </c>
      <c r="AR2106" s="19" t="e">
        <f>IF(#REF!=0,"",#REF!)</f>
        <v>#REF!</v>
      </c>
      <c r="AS2106" s="19" t="e">
        <f>#REF!</f>
        <v>#REF!</v>
      </c>
    </row>
    <row r="2107" spans="4:45" ht="19.5" thickTop="1" thickBot="1" x14ac:dyDescent="0.25">
      <c r="D2107" s="1" t="str">
        <f t="shared" si="601"/>
        <v/>
      </c>
      <c r="E2107" s="1" t="str">
        <f t="shared" si="602"/>
        <v/>
      </c>
      <c r="K2107" s="19" t="str">
        <f t="shared" si="589"/>
        <v/>
      </c>
      <c r="L2107" s="19">
        <f t="shared" si="599"/>
        <v>10000</v>
      </c>
      <c r="M2107" s="22" t="str">
        <f>TRIM(Data!$N2104)</f>
        <v>Marguerita (See Nagasaki)</v>
      </c>
      <c r="N2107" s="22" t="str">
        <f>TRIM(Data!$A2104)</f>
        <v>Marguerita (See Nagasaki)</v>
      </c>
      <c r="O2107" s="23">
        <f>IF(Data!$B2104=0,"",Data!$B2104)</f>
        <v>1889</v>
      </c>
      <c r="P2107" s="19" t="str">
        <f>IF(Data!$C2104=0,"",Data!$C2104)</f>
        <v/>
      </c>
      <c r="Q2107" s="23" t="str">
        <f>IF($M2107="","",Data!$E2104)</f>
        <v>L</v>
      </c>
      <c r="R2107" s="23" t="str">
        <f t="shared" si="590"/>
        <v>L</v>
      </c>
      <c r="S2107" s="23" t="str">
        <f t="shared" si="591"/>
        <v>L</v>
      </c>
      <c r="T2107" s="19" t="str">
        <f>IF(Data!$F2104=0,"",Data!$F2104)</f>
        <v/>
      </c>
      <c r="U2107" s="19" t="str">
        <f>IF(Data!$G2104=0,"",Data!$G2104)</f>
        <v/>
      </c>
      <c r="V2107" s="19" t="str">
        <f>IF(Data!$D2104=0,"",Data!$D2104)</f>
        <v>ANTIQUE</v>
      </c>
      <c r="W2107" s="19" t="str">
        <f>Data!$H2104</f>
        <v>Japonica</v>
      </c>
      <c r="Y2107" s="41" t="e">
        <f t="shared" si="586"/>
        <v>#REF!</v>
      </c>
      <c r="Z2107" s="8">
        <f t="shared" si="592"/>
        <v>2107</v>
      </c>
      <c r="AA2107" s="8" t="str">
        <f t="shared" si="593"/>
        <v>Marguerita (See Nagasaki)</v>
      </c>
      <c r="AB2107" s="8" t="str">
        <f t="shared" si="594"/>
        <v>L</v>
      </c>
      <c r="AC2107" s="8" t="str">
        <f t="shared" si="595"/>
        <v/>
      </c>
      <c r="AD2107" s="8" t="str">
        <f t="shared" si="600"/>
        <v/>
      </c>
      <c r="AE2107" s="8" t="str">
        <f t="shared" si="596"/>
        <v>ANTIQUE</v>
      </c>
      <c r="AF2107" s="5">
        <f t="shared" si="597"/>
        <v>1889</v>
      </c>
      <c r="AG2107" s="46">
        <v>2104</v>
      </c>
      <c r="AH2107" s="47" t="str">
        <f t="shared" si="587"/>
        <v/>
      </c>
      <c r="AI2107" s="48" t="str">
        <f t="shared" si="588"/>
        <v/>
      </c>
      <c r="AK2107" s="22" t="e">
        <f>TRIM(#REF!)</f>
        <v>#REF!</v>
      </c>
      <c r="AL2107" s="23" t="e">
        <f>IF(#REF!=0,"",#REF!)</f>
        <v>#REF!</v>
      </c>
      <c r="AM2107" s="19" t="e">
        <f>IF(#REF!=0,"",#REF!)</f>
        <v>#REF!</v>
      </c>
      <c r="AN2107" s="23" t="e">
        <f>IF($AK2107="","",#REF!)</f>
        <v>#REF!</v>
      </c>
      <c r="AO2107" s="23" t="e">
        <f t="shared" si="598"/>
        <v>#REF!</v>
      </c>
      <c r="AP2107" s="19" t="e">
        <f>IF(#REF!=0,"",#REF!)</f>
        <v>#REF!</v>
      </c>
      <c r="AQ2107" s="19" t="e">
        <f>IF(#REF!=0,"",#REF!)</f>
        <v>#REF!</v>
      </c>
      <c r="AR2107" s="19" t="e">
        <f>IF(#REF!=0,"",#REF!)</f>
        <v>#REF!</v>
      </c>
      <c r="AS2107" s="19" t="e">
        <f>#REF!</f>
        <v>#REF!</v>
      </c>
    </row>
    <row r="2108" spans="4:45" ht="19.5" thickTop="1" thickBot="1" x14ac:dyDescent="0.25">
      <c r="D2108" s="1" t="str">
        <f t="shared" si="601"/>
        <v/>
      </c>
      <c r="E2108" s="1" t="str">
        <f t="shared" si="602"/>
        <v/>
      </c>
      <c r="K2108" s="19" t="str">
        <f t="shared" si="589"/>
        <v/>
      </c>
      <c r="L2108" s="19">
        <f t="shared" si="599"/>
        <v>10000</v>
      </c>
      <c r="M2108" s="22" t="str">
        <f>TRIM(Data!$N2105)</f>
        <v>Marguerite Cannon</v>
      </c>
      <c r="N2108" s="22" t="str">
        <f>TRIM(Data!$A2105)</f>
        <v>Marguerite Cannon</v>
      </c>
      <c r="O2108" s="23">
        <f>IF(Data!$B2105=0,"",Data!$B2105)</f>
        <v>1960</v>
      </c>
      <c r="P2108" s="19" t="str">
        <f>IF(Data!$C2105=0,"",Data!$C2105)</f>
        <v/>
      </c>
      <c r="Q2108" s="23" t="str">
        <f>IF($M2108="","",Data!$E2105)</f>
        <v>L</v>
      </c>
      <c r="R2108" s="23" t="str">
        <f t="shared" si="590"/>
        <v>L</v>
      </c>
      <c r="S2108" s="23" t="str">
        <f t="shared" si="591"/>
        <v>L</v>
      </c>
      <c r="T2108" s="19" t="str">
        <f>IF(Data!$F2105=0,"",Data!$F2105)</f>
        <v/>
      </c>
      <c r="U2108" s="19" t="str">
        <f>IF(Data!$G2105=0,"",Data!$G2105)</f>
        <v/>
      </c>
      <c r="V2108" s="19" t="str">
        <f>IF(Data!$D2105=0,"",Data!$D2105)</f>
        <v/>
      </c>
      <c r="W2108" s="19" t="str">
        <f>Data!$H2105</f>
        <v>Japonica</v>
      </c>
      <c r="Y2108" s="41" t="e">
        <f t="shared" si="586"/>
        <v>#REF!</v>
      </c>
      <c r="Z2108" s="8">
        <f t="shared" si="592"/>
        <v>10000</v>
      </c>
      <c r="AA2108" s="8" t="str">
        <f t="shared" si="593"/>
        <v>Marguerite Cannon</v>
      </c>
      <c r="AB2108" s="8" t="str">
        <f t="shared" si="594"/>
        <v>L</v>
      </c>
      <c r="AC2108" s="8" t="str">
        <f t="shared" si="595"/>
        <v/>
      </c>
      <c r="AD2108" s="8" t="str">
        <f t="shared" si="600"/>
        <v/>
      </c>
      <c r="AE2108" s="8" t="str">
        <f t="shared" si="596"/>
        <v/>
      </c>
      <c r="AF2108" s="5">
        <f t="shared" si="597"/>
        <v>1960</v>
      </c>
      <c r="AG2108" s="46">
        <v>2105</v>
      </c>
      <c r="AH2108" s="47" t="str">
        <f t="shared" si="587"/>
        <v/>
      </c>
      <c r="AI2108" s="48" t="str">
        <f t="shared" si="588"/>
        <v/>
      </c>
      <c r="AK2108" s="22" t="e">
        <f>TRIM(#REF!)</f>
        <v>#REF!</v>
      </c>
      <c r="AL2108" s="23" t="e">
        <f>IF(#REF!=0,"",#REF!)</f>
        <v>#REF!</v>
      </c>
      <c r="AM2108" s="19" t="e">
        <f>IF(#REF!=0,"",#REF!)</f>
        <v>#REF!</v>
      </c>
      <c r="AN2108" s="23" t="e">
        <f>IF($AK2108="","",#REF!)</f>
        <v>#REF!</v>
      </c>
      <c r="AO2108" s="23" t="e">
        <f t="shared" si="598"/>
        <v>#REF!</v>
      </c>
      <c r="AP2108" s="19" t="e">
        <f>IF(#REF!=0,"",#REF!)</f>
        <v>#REF!</v>
      </c>
      <c r="AQ2108" s="19" t="e">
        <f>IF(#REF!=0,"",#REF!)</f>
        <v>#REF!</v>
      </c>
      <c r="AR2108" s="19" t="e">
        <f>IF(#REF!=0,"",#REF!)</f>
        <v>#REF!</v>
      </c>
      <c r="AS2108" s="19" t="e">
        <f>#REF!</f>
        <v>#REF!</v>
      </c>
    </row>
    <row r="2109" spans="4:45" ht="19.5" thickTop="1" thickBot="1" x14ac:dyDescent="0.25">
      <c r="D2109" s="1" t="str">
        <f t="shared" si="601"/>
        <v/>
      </c>
      <c r="E2109" s="1" t="str">
        <f t="shared" si="602"/>
        <v/>
      </c>
      <c r="K2109" s="19" t="str">
        <f t="shared" si="589"/>
        <v/>
      </c>
      <c r="L2109" s="19">
        <f t="shared" si="599"/>
        <v>10000</v>
      </c>
      <c r="M2109" s="22" t="str">
        <f>TRIM(Data!$N2106)</f>
        <v>Marguerite Gouillon</v>
      </c>
      <c r="N2109" s="22" t="str">
        <f>TRIM(Data!$A2106)</f>
        <v>Marguerite Gouillon (Duc d'Orleans)</v>
      </c>
      <c r="O2109" s="23">
        <f>IF(Data!$B2106=0,"",Data!$B2106)</f>
        <v>1850</v>
      </c>
      <c r="P2109" s="19" t="str">
        <f>IF(Data!$C2106=0,"",Data!$C2106)</f>
        <v>1</v>
      </c>
      <c r="Q2109" s="23" t="str">
        <f>IF($M2109="","",Data!$E2106)</f>
        <v>M</v>
      </c>
      <c r="R2109" s="23" t="str">
        <f t="shared" si="590"/>
        <v>M</v>
      </c>
      <c r="S2109" s="23" t="str">
        <f t="shared" si="591"/>
        <v>M</v>
      </c>
      <c r="T2109" s="19" t="str">
        <f>IF(Data!$F2106=0,"",Data!$F2106)</f>
        <v/>
      </c>
      <c r="U2109" s="19" t="str">
        <f>IF(Data!$G2106=0,"",Data!$G2106)</f>
        <v/>
      </c>
      <c r="V2109" s="19" t="str">
        <f>IF(Data!$D2106=0,"",Data!$D2106)</f>
        <v>ANTIQUE</v>
      </c>
      <c r="W2109" s="19" t="str">
        <f>Data!$H2106</f>
        <v>Japonica</v>
      </c>
      <c r="Y2109" s="41" t="e">
        <f t="shared" si="586"/>
        <v>#REF!</v>
      </c>
      <c r="Z2109" s="8">
        <f t="shared" si="592"/>
        <v>2109</v>
      </c>
      <c r="AA2109" s="8" t="str">
        <f t="shared" si="593"/>
        <v>Marguerite Gouillon</v>
      </c>
      <c r="AB2109" s="8" t="str">
        <f t="shared" si="594"/>
        <v>M</v>
      </c>
      <c r="AC2109" s="8" t="str">
        <f t="shared" si="595"/>
        <v/>
      </c>
      <c r="AD2109" s="8" t="str">
        <f t="shared" si="600"/>
        <v/>
      </c>
      <c r="AE2109" s="8" t="str">
        <f t="shared" si="596"/>
        <v>ANTIQUE</v>
      </c>
      <c r="AF2109" s="5">
        <f t="shared" si="597"/>
        <v>1850</v>
      </c>
      <c r="AG2109" s="46">
        <v>2106</v>
      </c>
      <c r="AH2109" s="47" t="str">
        <f t="shared" si="587"/>
        <v/>
      </c>
      <c r="AI2109" s="48" t="str">
        <f t="shared" si="588"/>
        <v/>
      </c>
      <c r="AK2109" s="22" t="e">
        <f>TRIM(#REF!)</f>
        <v>#REF!</v>
      </c>
      <c r="AL2109" s="23" t="e">
        <f>IF(#REF!=0,"",#REF!)</f>
        <v>#REF!</v>
      </c>
      <c r="AM2109" s="19" t="e">
        <f>IF(#REF!=0,"",#REF!)</f>
        <v>#REF!</v>
      </c>
      <c r="AN2109" s="23" t="e">
        <f>IF($AK2109="","",#REF!)</f>
        <v>#REF!</v>
      </c>
      <c r="AO2109" s="23" t="e">
        <f t="shared" si="598"/>
        <v>#REF!</v>
      </c>
      <c r="AP2109" s="19" t="e">
        <f>IF(#REF!=0,"",#REF!)</f>
        <v>#REF!</v>
      </c>
      <c r="AQ2109" s="19" t="e">
        <f>IF(#REF!=0,"",#REF!)</f>
        <v>#REF!</v>
      </c>
      <c r="AR2109" s="19" t="e">
        <f>IF(#REF!=0,"",#REF!)</f>
        <v>#REF!</v>
      </c>
      <c r="AS2109" s="19" t="e">
        <f>#REF!</f>
        <v>#REF!</v>
      </c>
    </row>
    <row r="2110" spans="4:45" ht="19.5" thickTop="1" thickBot="1" x14ac:dyDescent="0.25">
      <c r="D2110" s="1" t="str">
        <f t="shared" si="601"/>
        <v/>
      </c>
      <c r="E2110" s="1" t="str">
        <f t="shared" si="602"/>
        <v/>
      </c>
      <c r="K2110" s="19" t="str">
        <f t="shared" si="589"/>
        <v/>
      </c>
      <c r="L2110" s="19">
        <f t="shared" si="599"/>
        <v>10000</v>
      </c>
      <c r="M2110" s="22" t="str">
        <f>TRIM(Data!$N2107)</f>
        <v>Marguerite Sears</v>
      </c>
      <c r="N2110" s="22" t="str">
        <f>TRIM(Data!$A2107)</f>
        <v>Marguerite Sears</v>
      </c>
      <c r="O2110" s="23">
        <f>IF(Data!$B2107=0,"",Data!$B2107)</f>
        <v>1969</v>
      </c>
      <c r="P2110" s="19" t="str">
        <f>IF(Data!$C2107=0,"",Data!$C2107)</f>
        <v/>
      </c>
      <c r="Q2110" s="23" t="str">
        <f>IF($M2110="","",Data!$E2107)</f>
        <v>L</v>
      </c>
      <c r="R2110" s="23" t="str">
        <f t="shared" si="590"/>
        <v>L</v>
      </c>
      <c r="S2110" s="23" t="str">
        <f t="shared" si="591"/>
        <v>L</v>
      </c>
      <c r="T2110" s="19" t="str">
        <f>IF(Data!$F2107=0,"",Data!$F2107)</f>
        <v/>
      </c>
      <c r="U2110" s="19" t="str">
        <f>IF(Data!$G2107=0,"",Data!$G2107)</f>
        <v/>
      </c>
      <c r="V2110" s="19" t="str">
        <f>IF(Data!$D2107=0,"",Data!$D2107)</f>
        <v/>
      </c>
      <c r="W2110" s="19" t="str">
        <f>Data!$H2107</f>
        <v>Japonica</v>
      </c>
      <c r="Y2110" s="41" t="e">
        <f t="shared" si="586"/>
        <v>#REF!</v>
      </c>
      <c r="Z2110" s="8">
        <f t="shared" si="592"/>
        <v>10000</v>
      </c>
      <c r="AA2110" s="8" t="str">
        <f t="shared" si="593"/>
        <v>Marguerite Sears</v>
      </c>
      <c r="AB2110" s="8" t="str">
        <f t="shared" si="594"/>
        <v>L</v>
      </c>
      <c r="AC2110" s="8" t="str">
        <f t="shared" si="595"/>
        <v/>
      </c>
      <c r="AD2110" s="8" t="str">
        <f t="shared" si="600"/>
        <v/>
      </c>
      <c r="AE2110" s="8" t="str">
        <f t="shared" si="596"/>
        <v/>
      </c>
      <c r="AF2110" s="5">
        <f t="shared" si="597"/>
        <v>1969</v>
      </c>
      <c r="AG2110" s="46">
        <v>2107</v>
      </c>
      <c r="AH2110" s="47" t="str">
        <f t="shared" si="587"/>
        <v/>
      </c>
      <c r="AI2110" s="48" t="str">
        <f t="shared" si="588"/>
        <v/>
      </c>
      <c r="AK2110" s="22" t="e">
        <f>TRIM(#REF!)</f>
        <v>#REF!</v>
      </c>
      <c r="AL2110" s="23" t="e">
        <f>IF(#REF!=0,"",#REF!)</f>
        <v>#REF!</v>
      </c>
      <c r="AM2110" s="19" t="e">
        <f>IF(#REF!=0,"",#REF!)</f>
        <v>#REF!</v>
      </c>
      <c r="AN2110" s="23" t="e">
        <f>IF($AK2110="","",#REF!)</f>
        <v>#REF!</v>
      </c>
      <c r="AO2110" s="23" t="e">
        <f t="shared" si="598"/>
        <v>#REF!</v>
      </c>
      <c r="AP2110" s="19" t="e">
        <f>IF(#REF!=0,"",#REF!)</f>
        <v>#REF!</v>
      </c>
      <c r="AQ2110" s="19" t="e">
        <f>IF(#REF!=0,"",#REF!)</f>
        <v>#REF!</v>
      </c>
      <c r="AR2110" s="19" t="e">
        <f>IF(#REF!=0,"",#REF!)</f>
        <v>#REF!</v>
      </c>
      <c r="AS2110" s="19" t="e">
        <f>#REF!</f>
        <v>#REF!</v>
      </c>
    </row>
    <row r="2111" spans="4:45" ht="19.5" thickTop="1" thickBot="1" x14ac:dyDescent="0.25">
      <c r="D2111" s="1" t="str">
        <f t="shared" si="601"/>
        <v/>
      </c>
      <c r="E2111" s="1" t="str">
        <f t="shared" si="602"/>
        <v/>
      </c>
      <c r="K2111" s="19" t="str">
        <f t="shared" si="589"/>
        <v/>
      </c>
      <c r="L2111" s="19">
        <f t="shared" si="599"/>
        <v>10000</v>
      </c>
      <c r="M2111" s="22" t="str">
        <f>TRIM(Data!$N2108)</f>
        <v>Maria Morren</v>
      </c>
      <c r="N2111" s="22" t="str">
        <f>TRIM(Data!$A2108)</f>
        <v>Maria Morren (Ella Drayton)</v>
      </c>
      <c r="O2111" s="23">
        <f>IF(Data!$B2108=0,"",Data!$B2108)</f>
        <v>1847</v>
      </c>
      <c r="P2111" s="19" t="str">
        <f>IF(Data!$C2108=0,"",Data!$C2108)</f>
        <v>1</v>
      </c>
      <c r="Q2111" s="23" t="str">
        <f>IF($M2111="","",Data!$E2108)</f>
        <v>M</v>
      </c>
      <c r="R2111" s="23" t="str">
        <f t="shared" si="590"/>
        <v>M</v>
      </c>
      <c r="S2111" s="23" t="str">
        <f t="shared" si="591"/>
        <v>M</v>
      </c>
      <c r="T2111" s="19" t="str">
        <f>IF(Data!$F2108=0,"",Data!$F2108)</f>
        <v/>
      </c>
      <c r="U2111" s="19" t="str">
        <f>IF(Data!$G2108=0,"",Data!$G2108)</f>
        <v/>
      </c>
      <c r="V2111" s="19" t="str">
        <f>IF(Data!$D2108=0,"",Data!$D2108)</f>
        <v>ANTIQUE</v>
      </c>
      <c r="W2111" s="19" t="str">
        <f>Data!$H2108</f>
        <v>Japonica</v>
      </c>
      <c r="Y2111" s="41" t="e">
        <f t="shared" si="586"/>
        <v>#REF!</v>
      </c>
      <c r="Z2111" s="8">
        <f t="shared" si="592"/>
        <v>2111</v>
      </c>
      <c r="AA2111" s="8" t="str">
        <f t="shared" si="593"/>
        <v>Maria Morren</v>
      </c>
      <c r="AB2111" s="8" t="str">
        <f t="shared" si="594"/>
        <v>M</v>
      </c>
      <c r="AC2111" s="8" t="str">
        <f t="shared" si="595"/>
        <v/>
      </c>
      <c r="AD2111" s="8" t="str">
        <f t="shared" si="600"/>
        <v/>
      </c>
      <c r="AE2111" s="8" t="str">
        <f t="shared" si="596"/>
        <v>ANTIQUE</v>
      </c>
      <c r="AF2111" s="5">
        <f t="shared" si="597"/>
        <v>1847</v>
      </c>
      <c r="AG2111" s="46">
        <v>2108</v>
      </c>
      <c r="AH2111" s="47" t="str">
        <f t="shared" si="587"/>
        <v/>
      </c>
      <c r="AI2111" s="48" t="str">
        <f t="shared" si="588"/>
        <v/>
      </c>
      <c r="AK2111" s="22" t="e">
        <f>TRIM(#REF!)</f>
        <v>#REF!</v>
      </c>
      <c r="AL2111" s="23" t="e">
        <f>IF(#REF!=0,"",#REF!)</f>
        <v>#REF!</v>
      </c>
      <c r="AM2111" s="19" t="e">
        <f>IF(#REF!=0,"",#REF!)</f>
        <v>#REF!</v>
      </c>
      <c r="AN2111" s="23" t="e">
        <f>IF($AK2111="","",#REF!)</f>
        <v>#REF!</v>
      </c>
      <c r="AO2111" s="23" t="e">
        <f t="shared" si="598"/>
        <v>#REF!</v>
      </c>
      <c r="AP2111" s="19" t="e">
        <f>IF(#REF!=0,"",#REF!)</f>
        <v>#REF!</v>
      </c>
      <c r="AQ2111" s="19" t="e">
        <f>IF(#REF!=0,"",#REF!)</f>
        <v>#REF!</v>
      </c>
      <c r="AR2111" s="19" t="e">
        <f>IF(#REF!=0,"",#REF!)</f>
        <v>#REF!</v>
      </c>
      <c r="AS2111" s="19" t="e">
        <f>#REF!</f>
        <v>#REF!</v>
      </c>
    </row>
    <row r="2112" spans="4:45" ht="19.5" thickTop="1" thickBot="1" x14ac:dyDescent="0.25">
      <c r="D2112" s="1" t="str">
        <f t="shared" si="601"/>
        <v/>
      </c>
      <c r="E2112" s="1" t="str">
        <f t="shared" si="602"/>
        <v/>
      </c>
      <c r="K2112" s="19" t="str">
        <f t="shared" si="589"/>
        <v/>
      </c>
      <c r="L2112" s="19">
        <f t="shared" si="599"/>
        <v>10000</v>
      </c>
      <c r="M2112" s="22" t="str">
        <f>TRIM(Data!$N2109)</f>
        <v>Mariana</v>
      </c>
      <c r="N2112" s="22" t="str">
        <f>TRIM(Data!$A2109)</f>
        <v>Mariana (Red Waratah)</v>
      </c>
      <c r="O2112" s="23">
        <f>IF(Data!$B2109=0,"",Data!$B2109)</f>
        <v>1874</v>
      </c>
      <c r="P2112" s="19" t="str">
        <f>IF(Data!$C2109=0,"",Data!$C2109)</f>
        <v/>
      </c>
      <c r="Q2112" s="23" t="str">
        <f>IF($M2112="","",Data!$E2109)</f>
        <v>M</v>
      </c>
      <c r="R2112" s="23" t="str">
        <f t="shared" si="590"/>
        <v>M</v>
      </c>
      <c r="S2112" s="23" t="str">
        <f t="shared" si="591"/>
        <v>M</v>
      </c>
      <c r="T2112" s="19" t="str">
        <f>IF(Data!$F2109=0,"",Data!$F2109)</f>
        <v/>
      </c>
      <c r="U2112" s="19" t="str">
        <f>IF(Data!$G2109=0,"",Data!$G2109)</f>
        <v/>
      </c>
      <c r="V2112" s="19" t="str">
        <f>IF(Data!$D2109=0,"",Data!$D2109)</f>
        <v>ANTIQUE</v>
      </c>
      <c r="W2112" s="19" t="str">
        <f>Data!$H2109</f>
        <v>Japonica</v>
      </c>
      <c r="Y2112" s="41" t="e">
        <f t="shared" si="586"/>
        <v>#REF!</v>
      </c>
      <c r="Z2112" s="8">
        <f t="shared" si="592"/>
        <v>2112</v>
      </c>
      <c r="AA2112" s="8" t="str">
        <f t="shared" si="593"/>
        <v>Mariana</v>
      </c>
      <c r="AB2112" s="8" t="str">
        <f t="shared" si="594"/>
        <v>M</v>
      </c>
      <c r="AC2112" s="8" t="str">
        <f t="shared" si="595"/>
        <v/>
      </c>
      <c r="AD2112" s="8" t="str">
        <f t="shared" si="600"/>
        <v/>
      </c>
      <c r="AE2112" s="8" t="str">
        <f t="shared" si="596"/>
        <v>ANTIQUE</v>
      </c>
      <c r="AF2112" s="5">
        <f t="shared" si="597"/>
        <v>1874</v>
      </c>
      <c r="AG2112" s="46">
        <v>2109</v>
      </c>
      <c r="AH2112" s="47" t="str">
        <f t="shared" si="587"/>
        <v/>
      </c>
      <c r="AI2112" s="48" t="str">
        <f t="shared" si="588"/>
        <v/>
      </c>
      <c r="AK2112" s="22" t="e">
        <f>TRIM(#REF!)</f>
        <v>#REF!</v>
      </c>
      <c r="AL2112" s="23" t="e">
        <f>IF(#REF!=0,"",#REF!)</f>
        <v>#REF!</v>
      </c>
      <c r="AM2112" s="19" t="e">
        <f>IF(#REF!=0,"",#REF!)</f>
        <v>#REF!</v>
      </c>
      <c r="AN2112" s="23" t="e">
        <f>IF($AK2112="","",#REF!)</f>
        <v>#REF!</v>
      </c>
      <c r="AO2112" s="23" t="e">
        <f t="shared" si="598"/>
        <v>#REF!</v>
      </c>
      <c r="AP2112" s="19" t="e">
        <f>IF(#REF!=0,"",#REF!)</f>
        <v>#REF!</v>
      </c>
      <c r="AQ2112" s="19" t="e">
        <f>IF(#REF!=0,"",#REF!)</f>
        <v>#REF!</v>
      </c>
      <c r="AR2112" s="19" t="e">
        <f>IF(#REF!=0,"",#REF!)</f>
        <v>#REF!</v>
      </c>
      <c r="AS2112" s="19" t="e">
        <f>#REF!</f>
        <v>#REF!</v>
      </c>
    </row>
    <row r="2113" spans="4:45" ht="19.5" thickTop="1" thickBot="1" x14ac:dyDescent="0.25">
      <c r="D2113" s="1" t="str">
        <f t="shared" si="601"/>
        <v/>
      </c>
      <c r="E2113" s="1" t="str">
        <f t="shared" si="602"/>
        <v/>
      </c>
      <c r="K2113" s="19" t="str">
        <f t="shared" si="589"/>
        <v/>
      </c>
      <c r="L2113" s="19">
        <f t="shared" si="599"/>
        <v>10000</v>
      </c>
      <c r="M2113" s="22" t="str">
        <f>TRIM(Data!$N2110)</f>
        <v>Mariann</v>
      </c>
      <c r="N2113" s="22" t="str">
        <f>TRIM(Data!$A2110)</f>
        <v>Mariann</v>
      </c>
      <c r="O2113" s="23">
        <f>IF(Data!$B2110=0,"",Data!$B2110)</f>
        <v>1984</v>
      </c>
      <c r="P2113" s="19" t="str">
        <f>IF(Data!$C2110=0,"",Data!$C2110)</f>
        <v>1</v>
      </c>
      <c r="Q2113" s="23" t="str">
        <f>IF($M2113="","",Data!$E2110)</f>
        <v>M-L</v>
      </c>
      <c r="R2113" s="23" t="str">
        <f t="shared" si="590"/>
        <v>M</v>
      </c>
      <c r="S2113" s="23" t="str">
        <f t="shared" si="591"/>
        <v>M</v>
      </c>
      <c r="T2113" s="19" t="str">
        <f>IF(Data!$F2110=0,"",Data!$F2110)</f>
        <v/>
      </c>
      <c r="U2113" s="19" t="str">
        <f>IF(Data!$G2110=0,"",Data!$G2110)</f>
        <v/>
      </c>
      <c r="V2113" s="19" t="str">
        <f>IF(Data!$D2110=0,"",Data!$D2110)</f>
        <v/>
      </c>
      <c r="W2113" s="19" t="str">
        <f>Data!$H2110</f>
        <v>Japonica</v>
      </c>
      <c r="Y2113" s="41" t="e">
        <f t="shared" si="586"/>
        <v>#REF!</v>
      </c>
      <c r="Z2113" s="8">
        <f t="shared" si="592"/>
        <v>10000</v>
      </c>
      <c r="AA2113" s="8" t="str">
        <f t="shared" si="593"/>
        <v>Mariann</v>
      </c>
      <c r="AB2113" s="8" t="str">
        <f t="shared" si="594"/>
        <v>M</v>
      </c>
      <c r="AC2113" s="8" t="str">
        <f t="shared" si="595"/>
        <v/>
      </c>
      <c r="AD2113" s="8" t="str">
        <f t="shared" si="600"/>
        <v/>
      </c>
      <c r="AE2113" s="8" t="str">
        <f t="shared" si="596"/>
        <v/>
      </c>
      <c r="AF2113" s="5">
        <f t="shared" si="597"/>
        <v>1984</v>
      </c>
      <c r="AG2113" s="46">
        <v>2110</v>
      </c>
      <c r="AH2113" s="47" t="str">
        <f t="shared" si="587"/>
        <v/>
      </c>
      <c r="AI2113" s="48" t="str">
        <f t="shared" si="588"/>
        <v/>
      </c>
      <c r="AK2113" s="22" t="e">
        <f>TRIM(#REF!)</f>
        <v>#REF!</v>
      </c>
      <c r="AL2113" s="23" t="e">
        <f>IF(#REF!=0,"",#REF!)</f>
        <v>#REF!</v>
      </c>
      <c r="AM2113" s="19" t="e">
        <f>IF(#REF!=0,"",#REF!)</f>
        <v>#REF!</v>
      </c>
      <c r="AN2113" s="23" t="e">
        <f>IF($AK2113="","",#REF!)</f>
        <v>#REF!</v>
      </c>
      <c r="AO2113" s="23" t="e">
        <f t="shared" si="598"/>
        <v>#REF!</v>
      </c>
      <c r="AP2113" s="19" t="e">
        <f>IF(#REF!=0,"",#REF!)</f>
        <v>#REF!</v>
      </c>
      <c r="AQ2113" s="19" t="e">
        <f>IF(#REF!=0,"",#REF!)</f>
        <v>#REF!</v>
      </c>
      <c r="AR2113" s="19" t="e">
        <f>IF(#REF!=0,"",#REF!)</f>
        <v>#REF!</v>
      </c>
      <c r="AS2113" s="19" t="e">
        <f>#REF!</f>
        <v>#REF!</v>
      </c>
    </row>
    <row r="2114" spans="4:45" ht="19.5" thickTop="1" thickBot="1" x14ac:dyDescent="0.25">
      <c r="D2114" s="1" t="str">
        <f t="shared" si="601"/>
        <v/>
      </c>
      <c r="E2114" s="1" t="str">
        <f t="shared" si="602"/>
        <v/>
      </c>
      <c r="K2114" s="19" t="str">
        <f t="shared" si="589"/>
        <v/>
      </c>
      <c r="L2114" s="19">
        <f t="shared" si="599"/>
        <v>10000</v>
      </c>
      <c r="M2114" s="22" t="str">
        <f>TRIM(Data!$N2111)</f>
        <v>Marie</v>
      </c>
      <c r="N2114" s="22" t="str">
        <f>TRIM(Data!$A2111)</f>
        <v>Marie</v>
      </c>
      <c r="O2114" s="23">
        <f>IF(Data!$B2111=0,"",Data!$B2111)</f>
        <v>1983</v>
      </c>
      <c r="P2114" s="19" t="str">
        <f>IF(Data!$C2111=0,"",Data!$C2111)</f>
        <v>1</v>
      </c>
      <c r="Q2114" s="23" t="str">
        <f>IF($M2114="","",Data!$E2111)</f>
        <v>M</v>
      </c>
      <c r="R2114" s="23" t="str">
        <f t="shared" si="590"/>
        <v>M</v>
      </c>
      <c r="S2114" s="23" t="str">
        <f t="shared" si="591"/>
        <v>M</v>
      </c>
      <c r="T2114" s="19" t="str">
        <f>IF(Data!$F2111=0,"",Data!$F2111)</f>
        <v>WHITE</v>
      </c>
      <c r="U2114" s="19" t="str">
        <f>IF(Data!$G2111=0,"",Data!$G2111)</f>
        <v/>
      </c>
      <c r="V2114" s="19" t="str">
        <f>IF(Data!$D2111=0,"",Data!$D2111)</f>
        <v/>
      </c>
      <c r="W2114" s="19" t="str">
        <f>Data!$H2111</f>
        <v>Japonica</v>
      </c>
      <c r="Y2114" s="41" t="e">
        <f t="shared" si="586"/>
        <v>#REF!</v>
      </c>
      <c r="Z2114" s="8">
        <f t="shared" si="592"/>
        <v>10000</v>
      </c>
      <c r="AA2114" s="8" t="str">
        <f t="shared" si="593"/>
        <v>Marie</v>
      </c>
      <c r="AB2114" s="8" t="str">
        <f t="shared" si="594"/>
        <v>M</v>
      </c>
      <c r="AC2114" s="8" t="str">
        <f t="shared" si="595"/>
        <v>WHITE</v>
      </c>
      <c r="AD2114" s="8" t="str">
        <f t="shared" si="600"/>
        <v/>
      </c>
      <c r="AE2114" s="8" t="str">
        <f t="shared" si="596"/>
        <v/>
      </c>
      <c r="AF2114" s="5">
        <f t="shared" si="597"/>
        <v>1983</v>
      </c>
      <c r="AG2114" s="46">
        <v>2111</v>
      </c>
      <c r="AH2114" s="47" t="str">
        <f t="shared" si="587"/>
        <v/>
      </c>
      <c r="AI2114" s="48" t="str">
        <f t="shared" si="588"/>
        <v/>
      </c>
      <c r="AK2114" s="22" t="e">
        <f>TRIM(#REF!)</f>
        <v>#REF!</v>
      </c>
      <c r="AL2114" s="23" t="e">
        <f>IF(#REF!=0,"",#REF!)</f>
        <v>#REF!</v>
      </c>
      <c r="AM2114" s="19" t="e">
        <f>IF(#REF!=0,"",#REF!)</f>
        <v>#REF!</v>
      </c>
      <c r="AN2114" s="23" t="e">
        <f>IF($AK2114="","",#REF!)</f>
        <v>#REF!</v>
      </c>
      <c r="AO2114" s="23" t="e">
        <f t="shared" si="598"/>
        <v>#REF!</v>
      </c>
      <c r="AP2114" s="19" t="e">
        <f>IF(#REF!=0,"",#REF!)</f>
        <v>#REF!</v>
      </c>
      <c r="AQ2114" s="19" t="e">
        <f>IF(#REF!=0,"",#REF!)</f>
        <v>#REF!</v>
      </c>
      <c r="AR2114" s="19" t="e">
        <f>IF(#REF!=0,"",#REF!)</f>
        <v>#REF!</v>
      </c>
      <c r="AS2114" s="19" t="e">
        <f>#REF!</f>
        <v>#REF!</v>
      </c>
    </row>
    <row r="2115" spans="4:45" ht="19.5" thickTop="1" thickBot="1" x14ac:dyDescent="0.25">
      <c r="D2115" s="1" t="str">
        <f t="shared" si="601"/>
        <v/>
      </c>
      <c r="E2115" s="1" t="str">
        <f t="shared" si="602"/>
        <v/>
      </c>
      <c r="K2115" s="19" t="str">
        <f t="shared" si="589"/>
        <v/>
      </c>
      <c r="L2115" s="19">
        <f t="shared" si="599"/>
        <v>10000</v>
      </c>
      <c r="M2115" s="22" t="str">
        <f>TRIM(Data!$N2112)</f>
        <v>Marie Barnes</v>
      </c>
      <c r="N2115" s="22" t="str">
        <f>TRIM(Data!$A2112)</f>
        <v>Marie Barnes</v>
      </c>
      <c r="O2115" s="23">
        <f>IF(Data!$B2112=0,"",Data!$B2112)</f>
        <v>2018</v>
      </c>
      <c r="P2115" s="19" t="str">
        <f>IF(Data!$C2112=0,"",Data!$C2112)</f>
        <v>1</v>
      </c>
      <c r="Q2115" s="23" t="str">
        <f>IF($M2115="","",Data!$E2112)</f>
        <v>L</v>
      </c>
      <c r="R2115" s="23" t="str">
        <f t="shared" si="590"/>
        <v>L</v>
      </c>
      <c r="S2115" s="23" t="str">
        <f t="shared" si="591"/>
        <v>L</v>
      </c>
      <c r="T2115" s="19" t="str">
        <f>IF(Data!$F2112=0,"",Data!$F2112)</f>
        <v/>
      </c>
      <c r="U2115" s="19" t="str">
        <f>IF(Data!$G2112=0,"",Data!$G2112)</f>
        <v/>
      </c>
      <c r="V2115" s="19" t="str">
        <f>IF(Data!$D2112=0,"",Data!$D2112)</f>
        <v/>
      </c>
      <c r="W2115" s="19" t="str">
        <f>Data!$H2112</f>
        <v>Japonica</v>
      </c>
      <c r="Y2115" s="41" t="e">
        <f t="shared" si="586"/>
        <v>#REF!</v>
      </c>
      <c r="Z2115" s="8">
        <f t="shared" si="592"/>
        <v>10000</v>
      </c>
      <c r="AA2115" s="8" t="str">
        <f t="shared" si="593"/>
        <v>Marie Barnes</v>
      </c>
      <c r="AB2115" s="8" t="str">
        <f t="shared" si="594"/>
        <v>L</v>
      </c>
      <c r="AC2115" s="8" t="str">
        <f t="shared" si="595"/>
        <v/>
      </c>
      <c r="AD2115" s="8" t="str">
        <f t="shared" si="600"/>
        <v/>
      </c>
      <c r="AE2115" s="8" t="str">
        <f t="shared" si="596"/>
        <v/>
      </c>
      <c r="AF2115" s="5">
        <f t="shared" si="597"/>
        <v>2018</v>
      </c>
      <c r="AG2115" s="46">
        <v>2112</v>
      </c>
      <c r="AH2115" s="47" t="str">
        <f t="shared" si="587"/>
        <v/>
      </c>
      <c r="AI2115" s="48" t="str">
        <f t="shared" si="588"/>
        <v/>
      </c>
      <c r="AK2115" s="22" t="e">
        <f>TRIM(#REF!)</f>
        <v>#REF!</v>
      </c>
      <c r="AL2115" s="23" t="e">
        <f>IF(#REF!=0,"",#REF!)</f>
        <v>#REF!</v>
      </c>
      <c r="AM2115" s="19" t="e">
        <f>IF(#REF!=0,"",#REF!)</f>
        <v>#REF!</v>
      </c>
      <c r="AN2115" s="23" t="e">
        <f>IF($AK2115="","",#REF!)</f>
        <v>#REF!</v>
      </c>
      <c r="AO2115" s="23" t="e">
        <f t="shared" si="598"/>
        <v>#REF!</v>
      </c>
      <c r="AP2115" s="19" t="e">
        <f>IF(#REF!=0,"",#REF!)</f>
        <v>#REF!</v>
      </c>
      <c r="AQ2115" s="19" t="e">
        <f>IF(#REF!=0,"",#REF!)</f>
        <v>#REF!</v>
      </c>
      <c r="AR2115" s="19" t="e">
        <f>IF(#REF!=0,"",#REF!)</f>
        <v>#REF!</v>
      </c>
      <c r="AS2115" s="19" t="e">
        <f>#REF!</f>
        <v>#REF!</v>
      </c>
    </row>
    <row r="2116" spans="4:45" ht="19.5" thickTop="1" thickBot="1" x14ac:dyDescent="0.25">
      <c r="D2116" s="1" t="str">
        <f t="shared" si="601"/>
        <v/>
      </c>
      <c r="E2116" s="1" t="str">
        <f t="shared" si="602"/>
        <v/>
      </c>
      <c r="K2116" s="19" t="str">
        <f t="shared" si="589"/>
        <v/>
      </c>
      <c r="L2116" s="19">
        <f t="shared" si="599"/>
        <v>10000</v>
      </c>
      <c r="M2116" s="22" t="str">
        <f>TRIM(Data!$N2113)</f>
        <v>Marie Bracey</v>
      </c>
      <c r="N2116" s="22" t="str">
        <f>TRIM(Data!$A2113)</f>
        <v>Marie Bracey (Spell Bound, October Delight)</v>
      </c>
      <c r="O2116" s="23">
        <f>IF(Data!$B2113=0,"",Data!$B2113)</f>
        <v>1953</v>
      </c>
      <c r="P2116" s="19" t="str">
        <f>IF(Data!$C2113=0,"",Data!$C2113)</f>
        <v>1</v>
      </c>
      <c r="Q2116" s="23" t="str">
        <f>IF($M2116="","",Data!$E2113)</f>
        <v>L</v>
      </c>
      <c r="R2116" s="23" t="str">
        <f t="shared" si="590"/>
        <v>L</v>
      </c>
      <c r="S2116" s="23" t="str">
        <f t="shared" si="591"/>
        <v>L</v>
      </c>
      <c r="T2116" s="19" t="str">
        <f>IF(Data!$F2113=0,"",Data!$F2113)</f>
        <v/>
      </c>
      <c r="U2116" s="19" t="str">
        <f>IF(Data!$G2113=0,"",Data!$G2113)</f>
        <v/>
      </c>
      <c r="V2116" s="19" t="str">
        <f>IF(Data!$D2113=0,"",Data!$D2113)</f>
        <v/>
      </c>
      <c r="W2116" s="19" t="str">
        <f>Data!$H2113</f>
        <v>Japonica</v>
      </c>
      <c r="Y2116" s="41" t="e">
        <f t="shared" ref="Y2116:Y2179" si="603">RANK(Z2116,Z$4:Z$3653,1)</f>
        <v>#REF!</v>
      </c>
      <c r="Z2116" s="8">
        <f t="shared" si="592"/>
        <v>10000</v>
      </c>
      <c r="AA2116" s="8" t="str">
        <f t="shared" si="593"/>
        <v>Marie Bracey</v>
      </c>
      <c r="AB2116" s="8" t="str">
        <f t="shared" si="594"/>
        <v>L</v>
      </c>
      <c r="AC2116" s="8" t="str">
        <f t="shared" si="595"/>
        <v/>
      </c>
      <c r="AD2116" s="8" t="str">
        <f t="shared" si="600"/>
        <v/>
      </c>
      <c r="AE2116" s="8" t="str">
        <f t="shared" si="596"/>
        <v/>
      </c>
      <c r="AF2116" s="5">
        <f t="shared" si="597"/>
        <v>1953</v>
      </c>
      <c r="AG2116" s="46">
        <v>2113</v>
      </c>
      <c r="AH2116" s="47" t="str">
        <f t="shared" ref="AH2116:AH2179" si="604">IF(ISERROR(VLOOKUP($AG2116,$Y$4:$AE$3653,2,FALSE)),"",VLOOKUP($AG2116,$Y$4:$AE$3653,3,FALSE))</f>
        <v/>
      </c>
      <c r="AI2116" s="48" t="str">
        <f t="shared" ref="AI2116:AI2179" si="605">IF(ISERROR(VLOOKUP($AG2116,$Y$4:$AE$3653,2,FALSE)),"",VLOOKUP($AG2116,$Y$4:$AF$3653,8,FALSE))</f>
        <v/>
      </c>
      <c r="AK2116" s="22" t="e">
        <f>TRIM(#REF!)</f>
        <v>#REF!</v>
      </c>
      <c r="AL2116" s="23" t="e">
        <f>IF(#REF!=0,"",#REF!)</f>
        <v>#REF!</v>
      </c>
      <c r="AM2116" s="19" t="e">
        <f>IF(#REF!=0,"",#REF!)</f>
        <v>#REF!</v>
      </c>
      <c r="AN2116" s="23" t="e">
        <f>IF($AK2116="","",#REF!)</f>
        <v>#REF!</v>
      </c>
      <c r="AO2116" s="23" t="e">
        <f t="shared" si="598"/>
        <v>#REF!</v>
      </c>
      <c r="AP2116" s="19" t="e">
        <f>IF(#REF!=0,"",#REF!)</f>
        <v>#REF!</v>
      </c>
      <c r="AQ2116" s="19" t="e">
        <f>IF(#REF!=0,"",#REF!)</f>
        <v>#REF!</v>
      </c>
      <c r="AR2116" s="19" t="e">
        <f>IF(#REF!=0,"",#REF!)</f>
        <v>#REF!</v>
      </c>
      <c r="AS2116" s="19" t="e">
        <f>#REF!</f>
        <v>#REF!</v>
      </c>
    </row>
    <row r="2117" spans="4:45" ht="19.5" thickTop="1" thickBot="1" x14ac:dyDescent="0.25">
      <c r="D2117" s="1" t="str">
        <f t="shared" si="601"/>
        <v/>
      </c>
      <c r="E2117" s="1" t="str">
        <f t="shared" si="602"/>
        <v/>
      </c>
      <c r="K2117" s="19" t="str">
        <f t="shared" ref="K2117:K2180" si="606">IF(L2117=10000,"",RANK(L2117,$L$4:$L$3653,1))</f>
        <v/>
      </c>
      <c r="L2117" s="19">
        <f t="shared" si="599"/>
        <v>10000</v>
      </c>
      <c r="M2117" s="22" t="str">
        <f>TRIM(Data!$N2114)</f>
        <v>Marie Camp</v>
      </c>
      <c r="N2117" s="22" t="str">
        <f>TRIM(Data!$A2114)</f>
        <v>Marie Camp</v>
      </c>
      <c r="O2117" s="23">
        <f>IF(Data!$B2114=0,"",Data!$B2114)</f>
        <v>1971</v>
      </c>
      <c r="P2117" s="19" t="str">
        <f>IF(Data!$C2114=0,"",Data!$C2114)</f>
        <v/>
      </c>
      <c r="Q2117" s="23" t="str">
        <f>IF($M2117="","",Data!$E2114)</f>
        <v>M-L</v>
      </c>
      <c r="R2117" s="23" t="str">
        <f t="shared" ref="R2117:R2180" si="607">IF($M2117="","",IF($Q2117="Min","Min",IF($Q2117="Min-S",IF($J$1=1,"S","Min"),IF(OR($Q2117="S",$Q2117="S-M"),"S",IF(OR($Q2117="M",$Q2117="M-L"),"M",IF(OR($Q2117="L",$Q2117="L-VL"),"L",IF($Q2117="VL","VL")))))))</f>
        <v>M</v>
      </c>
      <c r="S2117" s="23" t="str">
        <f t="shared" ref="S2117:S2180" si="608">IF($J$1=1,$R2117,$Q2117)</f>
        <v>M</v>
      </c>
      <c r="T2117" s="19" t="str">
        <f>IF(Data!$F2114=0,"",Data!$F2114)</f>
        <v/>
      </c>
      <c r="U2117" s="19" t="str">
        <f>IF(Data!$G2114=0,"",Data!$G2114)</f>
        <v>FD</v>
      </c>
      <c r="V2117" s="19" t="str">
        <f>IF(Data!$D2114=0,"",Data!$D2114)</f>
        <v/>
      </c>
      <c r="W2117" s="19" t="str">
        <f>Data!$H2114</f>
        <v>Japonica</v>
      </c>
      <c r="Y2117" s="41" t="e">
        <f t="shared" si="603"/>
        <v>#REF!</v>
      </c>
      <c r="Z2117" s="8">
        <f t="shared" ref="Z2117:Z2180" si="609">IF($V2117="ANTIQUE",IF($W2117="Japonica",ROW(),10000),10000)</f>
        <v>10000</v>
      </c>
      <c r="AA2117" s="8" t="str">
        <f t="shared" ref="AA2117:AA2180" si="610">$M2117</f>
        <v>Marie Camp</v>
      </c>
      <c r="AB2117" s="8" t="str">
        <f t="shared" ref="AB2117:AB2180" si="611">$R2117</f>
        <v>M</v>
      </c>
      <c r="AC2117" s="8" t="str">
        <f t="shared" ref="AC2117:AC2180" si="612">$T2117</f>
        <v/>
      </c>
      <c r="AD2117" s="8" t="str">
        <f t="shared" si="600"/>
        <v>FD</v>
      </c>
      <c r="AE2117" s="8" t="str">
        <f t="shared" ref="AE2117:AE2180" si="613">$V2117</f>
        <v/>
      </c>
      <c r="AF2117" s="5">
        <f t="shared" ref="AF2117:AF2180" si="614">$O2117</f>
        <v>1971</v>
      </c>
      <c r="AG2117" s="46">
        <v>2114</v>
      </c>
      <c r="AH2117" s="47" t="str">
        <f t="shared" si="604"/>
        <v/>
      </c>
      <c r="AI2117" s="48" t="str">
        <f t="shared" si="605"/>
        <v/>
      </c>
      <c r="AK2117" s="22" t="e">
        <f>TRIM(#REF!)</f>
        <v>#REF!</v>
      </c>
      <c r="AL2117" s="23" t="e">
        <f>IF(#REF!=0,"",#REF!)</f>
        <v>#REF!</v>
      </c>
      <c r="AM2117" s="19" t="e">
        <f>IF(#REF!=0,"",#REF!)</f>
        <v>#REF!</v>
      </c>
      <c r="AN2117" s="23" t="e">
        <f>IF($AK2117="","",#REF!)</f>
        <v>#REF!</v>
      </c>
      <c r="AO2117" s="23" t="e">
        <f t="shared" ref="AO2117:AO2180" si="615">IF($AK2117="","",IF($AN2117="Min","Min",IF($AN2117="Min-S",IF($J$1=1,"S","Min"),IF(OR($AN2117="S",$AN2117="S-M"),"S",IF(OR($AN2117="M",$AN2117="M-L"),"M",IF(OR($AN2117="L",$AN2117="L-VL"),"L",IF($AN2117="VL","VL")))))))</f>
        <v>#REF!</v>
      </c>
      <c r="AP2117" s="19" t="e">
        <f>IF(#REF!=0,"",#REF!)</f>
        <v>#REF!</v>
      </c>
      <c r="AQ2117" s="19" t="e">
        <f>IF(#REF!=0,"",#REF!)</f>
        <v>#REF!</v>
      </c>
      <c r="AR2117" s="19" t="e">
        <f>IF(#REF!=0,"",#REF!)</f>
        <v>#REF!</v>
      </c>
      <c r="AS2117" s="19" t="e">
        <f>#REF!</f>
        <v>#REF!</v>
      </c>
    </row>
    <row r="2118" spans="4:45" ht="19.5" thickTop="1" thickBot="1" x14ac:dyDescent="0.25">
      <c r="D2118" s="1" t="str">
        <f t="shared" si="601"/>
        <v/>
      </c>
      <c r="E2118" s="1" t="str">
        <f t="shared" si="602"/>
        <v/>
      </c>
      <c r="K2118" s="19" t="str">
        <f t="shared" si="606"/>
        <v/>
      </c>
      <c r="L2118" s="19">
        <f t="shared" si="599"/>
        <v>10000</v>
      </c>
      <c r="M2118" s="22" t="str">
        <f>TRIM(Data!$N2115)</f>
        <v>Marie Crawford</v>
      </c>
      <c r="N2118" s="22" t="str">
        <f>TRIM(Data!$A2115)</f>
        <v>Marie Crawford</v>
      </c>
      <c r="O2118" s="23">
        <f>IF(Data!$B2115=0,"",Data!$B2115)</f>
        <v>2010</v>
      </c>
      <c r="P2118" s="19" t="str">
        <f>IF(Data!$C2115=0,"",Data!$C2115)</f>
        <v>1</v>
      </c>
      <c r="Q2118" s="23" t="str">
        <f>IF($M2118="","",Data!$E2115)</f>
        <v>M</v>
      </c>
      <c r="R2118" s="23" t="str">
        <f t="shared" si="607"/>
        <v>M</v>
      </c>
      <c r="S2118" s="23" t="str">
        <f t="shared" si="608"/>
        <v>M</v>
      </c>
      <c r="T2118" s="19" t="str">
        <f>IF(Data!$F2115=0,"",Data!$F2115)</f>
        <v/>
      </c>
      <c r="U2118" s="19" t="str">
        <f>IF(Data!$G2115=0,"",Data!$G2115)</f>
        <v/>
      </c>
      <c r="V2118" s="19" t="str">
        <f>IF(Data!$D2115=0,"",Data!$D2115)</f>
        <v/>
      </c>
      <c r="W2118" s="19" t="str">
        <f>Data!$H2115</f>
        <v>Japonica</v>
      </c>
      <c r="Y2118" s="41" t="e">
        <f t="shared" si="603"/>
        <v>#REF!</v>
      </c>
      <c r="Z2118" s="8">
        <f t="shared" si="609"/>
        <v>10000</v>
      </c>
      <c r="AA2118" s="8" t="str">
        <f t="shared" si="610"/>
        <v>Marie Crawford</v>
      </c>
      <c r="AB2118" s="8" t="str">
        <f t="shared" si="611"/>
        <v>M</v>
      </c>
      <c r="AC2118" s="8" t="str">
        <f t="shared" si="612"/>
        <v/>
      </c>
      <c r="AD2118" s="8" t="str">
        <f t="shared" si="600"/>
        <v/>
      </c>
      <c r="AE2118" s="8" t="str">
        <f t="shared" si="613"/>
        <v/>
      </c>
      <c r="AF2118" s="5">
        <f t="shared" si="614"/>
        <v>2010</v>
      </c>
      <c r="AG2118" s="46">
        <v>2115</v>
      </c>
      <c r="AH2118" s="47" t="str">
        <f t="shared" si="604"/>
        <v/>
      </c>
      <c r="AI2118" s="48" t="str">
        <f t="shared" si="605"/>
        <v/>
      </c>
      <c r="AK2118" s="22" t="e">
        <f>TRIM(#REF!)</f>
        <v>#REF!</v>
      </c>
      <c r="AL2118" s="23" t="e">
        <f>IF(#REF!=0,"",#REF!)</f>
        <v>#REF!</v>
      </c>
      <c r="AM2118" s="19" t="e">
        <f>IF(#REF!=0,"",#REF!)</f>
        <v>#REF!</v>
      </c>
      <c r="AN2118" s="23" t="e">
        <f>IF($AK2118="","",#REF!)</f>
        <v>#REF!</v>
      </c>
      <c r="AO2118" s="23" t="e">
        <f t="shared" si="615"/>
        <v>#REF!</v>
      </c>
      <c r="AP2118" s="19" t="e">
        <f>IF(#REF!=0,"",#REF!)</f>
        <v>#REF!</v>
      </c>
      <c r="AQ2118" s="19" t="e">
        <f>IF(#REF!=0,"",#REF!)</f>
        <v>#REF!</v>
      </c>
      <c r="AR2118" s="19" t="e">
        <f>IF(#REF!=0,"",#REF!)</f>
        <v>#REF!</v>
      </c>
      <c r="AS2118" s="19" t="e">
        <f>#REF!</f>
        <v>#REF!</v>
      </c>
    </row>
    <row r="2119" spans="4:45" ht="19.5" thickTop="1" thickBot="1" x14ac:dyDescent="0.25">
      <c r="D2119" s="1" t="str">
        <f t="shared" si="601"/>
        <v/>
      </c>
      <c r="E2119" s="1" t="str">
        <f t="shared" si="602"/>
        <v/>
      </c>
      <c r="K2119" s="19" t="str">
        <f t="shared" si="606"/>
        <v/>
      </c>
      <c r="L2119" s="19">
        <f t="shared" si="599"/>
        <v>10000</v>
      </c>
      <c r="M2119" s="22" t="str">
        <f>TRIM(Data!$N2116)</f>
        <v>Marie Goodlett</v>
      </c>
      <c r="N2119" s="22" t="str">
        <f>TRIM(Data!$A2116)</f>
        <v>Marie Goodlett</v>
      </c>
      <c r="O2119" s="23">
        <f>IF(Data!$B2116=0,"",Data!$B2116)</f>
        <v>1999</v>
      </c>
      <c r="P2119" s="19" t="str">
        <f>IF(Data!$C2116=0,"",Data!$C2116)</f>
        <v>1</v>
      </c>
      <c r="Q2119" s="23" t="str">
        <f>IF($M2119="","",Data!$E2116)</f>
        <v>M-L</v>
      </c>
      <c r="R2119" s="23" t="str">
        <f t="shared" si="607"/>
        <v>M</v>
      </c>
      <c r="S2119" s="23" t="str">
        <f t="shared" si="608"/>
        <v>M</v>
      </c>
      <c r="T2119" s="19" t="str">
        <f>IF(Data!$F2116=0,"",Data!$F2116)</f>
        <v>WHITE</v>
      </c>
      <c r="U2119" s="19" t="str">
        <f>IF(Data!$G2116=0,"",Data!$G2116)</f>
        <v/>
      </c>
      <c r="V2119" s="19" t="str">
        <f>IF(Data!$D2116=0,"",Data!$D2116)</f>
        <v/>
      </c>
      <c r="W2119" s="19" t="str">
        <f>Data!$H2116</f>
        <v>Japonica</v>
      </c>
      <c r="Y2119" s="41" t="e">
        <f t="shared" si="603"/>
        <v>#REF!</v>
      </c>
      <c r="Z2119" s="8">
        <f t="shared" si="609"/>
        <v>10000</v>
      </c>
      <c r="AA2119" s="8" t="str">
        <f t="shared" si="610"/>
        <v>Marie Goodlett</v>
      </c>
      <c r="AB2119" s="8" t="str">
        <f t="shared" si="611"/>
        <v>M</v>
      </c>
      <c r="AC2119" s="8" t="str">
        <f t="shared" si="612"/>
        <v>WHITE</v>
      </c>
      <c r="AD2119" s="8" t="str">
        <f t="shared" si="600"/>
        <v/>
      </c>
      <c r="AE2119" s="8" t="str">
        <f t="shared" si="613"/>
        <v/>
      </c>
      <c r="AF2119" s="5">
        <f t="shared" si="614"/>
        <v>1999</v>
      </c>
      <c r="AG2119" s="46">
        <v>2116</v>
      </c>
      <c r="AH2119" s="47" t="str">
        <f t="shared" si="604"/>
        <v/>
      </c>
      <c r="AI2119" s="48" t="str">
        <f t="shared" si="605"/>
        <v/>
      </c>
      <c r="AK2119" s="22" t="e">
        <f>TRIM(#REF!)</f>
        <v>#REF!</v>
      </c>
      <c r="AL2119" s="23" t="e">
        <f>IF(#REF!=0,"",#REF!)</f>
        <v>#REF!</v>
      </c>
      <c r="AM2119" s="19" t="e">
        <f>IF(#REF!=0,"",#REF!)</f>
        <v>#REF!</v>
      </c>
      <c r="AN2119" s="23" t="e">
        <f>IF($AK2119="","",#REF!)</f>
        <v>#REF!</v>
      </c>
      <c r="AO2119" s="23" t="e">
        <f t="shared" si="615"/>
        <v>#REF!</v>
      </c>
      <c r="AP2119" s="19" t="e">
        <f>IF(#REF!=0,"",#REF!)</f>
        <v>#REF!</v>
      </c>
      <c r="AQ2119" s="19" t="e">
        <f>IF(#REF!=0,"",#REF!)</f>
        <v>#REF!</v>
      </c>
      <c r="AR2119" s="19" t="e">
        <f>IF(#REF!=0,"",#REF!)</f>
        <v>#REF!</v>
      </c>
      <c r="AS2119" s="19" t="e">
        <f>#REF!</f>
        <v>#REF!</v>
      </c>
    </row>
    <row r="2120" spans="4:45" ht="19.5" thickTop="1" thickBot="1" x14ac:dyDescent="0.25">
      <c r="D2120" s="1" t="str">
        <f t="shared" si="601"/>
        <v/>
      </c>
      <c r="E2120" s="1" t="str">
        <f t="shared" si="602"/>
        <v/>
      </c>
      <c r="K2120" s="19" t="str">
        <f t="shared" si="606"/>
        <v/>
      </c>
      <c r="L2120" s="19">
        <f t="shared" si="599"/>
        <v>10000</v>
      </c>
      <c r="M2120" s="22" t="str">
        <f>TRIM(Data!$N2117)</f>
        <v>Marie Kirk</v>
      </c>
      <c r="N2120" s="22" t="str">
        <f>TRIM(Data!$A2117)</f>
        <v>Marie Kirk (Autumn Moon) (Sasanqua)</v>
      </c>
      <c r="O2120" s="23">
        <f>IF(Data!$B2117=0,"",Data!$B2117)</f>
        <v>2000</v>
      </c>
      <c r="P2120" s="19" t="str">
        <f>IF(Data!$C2117=0,"",Data!$C2117)</f>
        <v>1</v>
      </c>
      <c r="Q2120" s="23" t="str">
        <f>IF($M2120="","",Data!$E2117)</f>
        <v>S</v>
      </c>
      <c r="R2120" s="23" t="str">
        <f t="shared" si="607"/>
        <v>S</v>
      </c>
      <c r="S2120" s="23" t="str">
        <f t="shared" si="608"/>
        <v>S</v>
      </c>
      <c r="T2120" s="19" t="str">
        <f>IF(Data!$F2117=0,"",Data!$F2117)</f>
        <v>WHITE</v>
      </c>
      <c r="U2120" s="19" t="str">
        <f>IF(Data!$G2117=0,"",Data!$G2117)</f>
        <v/>
      </c>
      <c r="V2120" s="19" t="str">
        <f>IF(Data!$D2117=0,"",Data!$D2117)</f>
        <v/>
      </c>
      <c r="W2120" s="19" t="str">
        <f>Data!$H2117</f>
        <v>Sasanqua</v>
      </c>
      <c r="Y2120" s="41" t="e">
        <f t="shared" si="603"/>
        <v>#REF!</v>
      </c>
      <c r="Z2120" s="8">
        <f t="shared" si="609"/>
        <v>10000</v>
      </c>
      <c r="AA2120" s="8" t="str">
        <f t="shared" si="610"/>
        <v>Marie Kirk</v>
      </c>
      <c r="AB2120" s="8" t="str">
        <f t="shared" si="611"/>
        <v>S</v>
      </c>
      <c r="AC2120" s="8" t="str">
        <f t="shared" si="612"/>
        <v>WHITE</v>
      </c>
      <c r="AD2120" s="8" t="str">
        <f t="shared" si="600"/>
        <v/>
      </c>
      <c r="AE2120" s="8" t="str">
        <f t="shared" si="613"/>
        <v/>
      </c>
      <c r="AF2120" s="5">
        <f t="shared" si="614"/>
        <v>2000</v>
      </c>
      <c r="AG2120" s="46">
        <v>2117</v>
      </c>
      <c r="AH2120" s="47" t="str">
        <f t="shared" si="604"/>
        <v/>
      </c>
      <c r="AI2120" s="48" t="str">
        <f t="shared" si="605"/>
        <v/>
      </c>
      <c r="AK2120" s="22" t="e">
        <f>TRIM(#REF!)</f>
        <v>#REF!</v>
      </c>
      <c r="AL2120" s="23" t="e">
        <f>IF(#REF!=0,"",#REF!)</f>
        <v>#REF!</v>
      </c>
      <c r="AM2120" s="19" t="e">
        <f>IF(#REF!=0,"",#REF!)</f>
        <v>#REF!</v>
      </c>
      <c r="AN2120" s="23" t="e">
        <f>IF($AK2120="","",#REF!)</f>
        <v>#REF!</v>
      </c>
      <c r="AO2120" s="23" t="e">
        <f t="shared" si="615"/>
        <v>#REF!</v>
      </c>
      <c r="AP2120" s="19" t="e">
        <f>IF(#REF!=0,"",#REF!)</f>
        <v>#REF!</v>
      </c>
      <c r="AQ2120" s="19" t="e">
        <f>IF(#REF!=0,"",#REF!)</f>
        <v>#REF!</v>
      </c>
      <c r="AR2120" s="19" t="e">
        <f>IF(#REF!=0,"",#REF!)</f>
        <v>#REF!</v>
      </c>
      <c r="AS2120" s="19" t="e">
        <f>#REF!</f>
        <v>#REF!</v>
      </c>
    </row>
    <row r="2121" spans="4:45" ht="19.5" thickTop="1" thickBot="1" x14ac:dyDescent="0.25">
      <c r="D2121" s="1" t="str">
        <f t="shared" si="601"/>
        <v/>
      </c>
      <c r="E2121" s="1" t="str">
        <f t="shared" si="602"/>
        <v/>
      </c>
      <c r="K2121" s="19" t="str">
        <f t="shared" si="606"/>
        <v/>
      </c>
      <c r="L2121" s="19">
        <f t="shared" si="599"/>
        <v>10000</v>
      </c>
      <c r="M2121" s="22" t="str">
        <f>TRIM(Data!$N2118)</f>
        <v>Marie Mackall</v>
      </c>
      <c r="N2121" s="22" t="str">
        <f>TRIM(Data!$A2118)</f>
        <v>Marie Mackall</v>
      </c>
      <c r="O2121" s="23">
        <f>IF(Data!$B2118=0,"",Data!$B2118)</f>
        <v>1980</v>
      </c>
      <c r="P2121" s="19" t="str">
        <f>IF(Data!$C2118=0,"",Data!$C2118)</f>
        <v>1</v>
      </c>
      <c r="Q2121" s="23" t="str">
        <f>IF($M2121="","",Data!$E2118)</f>
        <v>L</v>
      </c>
      <c r="R2121" s="23" t="str">
        <f t="shared" si="607"/>
        <v>L</v>
      </c>
      <c r="S2121" s="23" t="str">
        <f t="shared" si="608"/>
        <v>L</v>
      </c>
      <c r="T2121" s="19" t="str">
        <f>IF(Data!$F2118=0,"",Data!$F2118)</f>
        <v/>
      </c>
      <c r="U2121" s="19" t="str">
        <f>IF(Data!$G2118=0,"",Data!$G2118)</f>
        <v/>
      </c>
      <c r="V2121" s="19" t="str">
        <f>IF(Data!$D2118=0,"",Data!$D2118)</f>
        <v/>
      </c>
      <c r="W2121" s="19" t="str">
        <f>Data!$H2118</f>
        <v>Japonica</v>
      </c>
      <c r="Y2121" s="41" t="e">
        <f t="shared" si="603"/>
        <v>#REF!</v>
      </c>
      <c r="Z2121" s="8">
        <f t="shared" si="609"/>
        <v>10000</v>
      </c>
      <c r="AA2121" s="8" t="str">
        <f t="shared" si="610"/>
        <v>Marie Mackall</v>
      </c>
      <c r="AB2121" s="8" t="str">
        <f t="shared" si="611"/>
        <v>L</v>
      </c>
      <c r="AC2121" s="8" t="str">
        <f t="shared" si="612"/>
        <v/>
      </c>
      <c r="AD2121" s="8" t="str">
        <f t="shared" si="600"/>
        <v/>
      </c>
      <c r="AE2121" s="8" t="str">
        <f t="shared" si="613"/>
        <v/>
      </c>
      <c r="AF2121" s="5">
        <f t="shared" si="614"/>
        <v>1980</v>
      </c>
      <c r="AG2121" s="46">
        <v>2118</v>
      </c>
      <c r="AH2121" s="47" t="str">
        <f t="shared" si="604"/>
        <v/>
      </c>
      <c r="AI2121" s="48" t="str">
        <f t="shared" si="605"/>
        <v/>
      </c>
      <c r="AK2121" s="22" t="e">
        <f>TRIM(#REF!)</f>
        <v>#REF!</v>
      </c>
      <c r="AL2121" s="23" t="e">
        <f>IF(#REF!=0,"",#REF!)</f>
        <v>#REF!</v>
      </c>
      <c r="AM2121" s="19" t="e">
        <f>IF(#REF!=0,"",#REF!)</f>
        <v>#REF!</v>
      </c>
      <c r="AN2121" s="23" t="e">
        <f>IF($AK2121="","",#REF!)</f>
        <v>#REF!</v>
      </c>
      <c r="AO2121" s="23" t="e">
        <f t="shared" si="615"/>
        <v>#REF!</v>
      </c>
      <c r="AP2121" s="19" t="e">
        <f>IF(#REF!=0,"",#REF!)</f>
        <v>#REF!</v>
      </c>
      <c r="AQ2121" s="19" t="e">
        <f>IF(#REF!=0,"",#REF!)</f>
        <v>#REF!</v>
      </c>
      <c r="AR2121" s="19" t="e">
        <f>IF(#REF!=0,"",#REF!)</f>
        <v>#REF!</v>
      </c>
      <c r="AS2121" s="19" t="e">
        <f>#REF!</f>
        <v>#REF!</v>
      </c>
    </row>
    <row r="2122" spans="4:45" ht="19.5" thickTop="1" thickBot="1" x14ac:dyDescent="0.25">
      <c r="D2122" s="1" t="str">
        <f t="shared" si="601"/>
        <v/>
      </c>
      <c r="E2122" s="1" t="str">
        <f t="shared" si="602"/>
        <v/>
      </c>
      <c r="K2122" s="19" t="str">
        <f t="shared" si="606"/>
        <v/>
      </c>
      <c r="L2122" s="19">
        <f t="shared" si="599"/>
        <v>10000</v>
      </c>
      <c r="M2122" s="22" t="str">
        <f>TRIM(Data!$N2119)</f>
        <v>Marie Shackelford</v>
      </c>
      <c r="N2122" s="22" t="str">
        <f>TRIM(Data!$A2119)</f>
        <v>Marie Shackelford</v>
      </c>
      <c r="O2122" s="23">
        <f>IF(Data!$B2119=0,"",Data!$B2119)</f>
        <v>1959</v>
      </c>
      <c r="P2122" s="19" t="str">
        <f>IF(Data!$C2119=0,"",Data!$C2119)</f>
        <v>1</v>
      </c>
      <c r="Q2122" s="23" t="str">
        <f>IF($M2122="","",Data!$E2119)</f>
        <v>M</v>
      </c>
      <c r="R2122" s="23" t="str">
        <f t="shared" si="607"/>
        <v>M</v>
      </c>
      <c r="S2122" s="23" t="str">
        <f t="shared" si="608"/>
        <v>M</v>
      </c>
      <c r="T2122" s="19" t="str">
        <f>IF(Data!$F2119=0,"",Data!$F2119)</f>
        <v>WHITE</v>
      </c>
      <c r="U2122" s="19" t="str">
        <f>IF(Data!$G2119=0,"",Data!$G2119)</f>
        <v/>
      </c>
      <c r="V2122" s="19" t="str">
        <f>IF(Data!$D2119=0,"",Data!$D2119)</f>
        <v/>
      </c>
      <c r="W2122" s="19" t="str">
        <f>Data!$H2119</f>
        <v>Japonica</v>
      </c>
      <c r="Y2122" s="41" t="e">
        <f t="shared" si="603"/>
        <v>#REF!</v>
      </c>
      <c r="Z2122" s="8">
        <f t="shared" si="609"/>
        <v>10000</v>
      </c>
      <c r="AA2122" s="8" t="str">
        <f t="shared" si="610"/>
        <v>Marie Shackelford</v>
      </c>
      <c r="AB2122" s="8" t="str">
        <f t="shared" si="611"/>
        <v>M</v>
      </c>
      <c r="AC2122" s="8" t="str">
        <f t="shared" si="612"/>
        <v>WHITE</v>
      </c>
      <c r="AD2122" s="8" t="str">
        <f t="shared" si="600"/>
        <v/>
      </c>
      <c r="AE2122" s="8" t="str">
        <f t="shared" si="613"/>
        <v/>
      </c>
      <c r="AF2122" s="5">
        <f t="shared" si="614"/>
        <v>1959</v>
      </c>
      <c r="AG2122" s="46">
        <v>2119</v>
      </c>
      <c r="AH2122" s="47" t="str">
        <f t="shared" si="604"/>
        <v/>
      </c>
      <c r="AI2122" s="48" t="str">
        <f t="shared" si="605"/>
        <v/>
      </c>
      <c r="AK2122" s="22" t="e">
        <f>TRIM(#REF!)</f>
        <v>#REF!</v>
      </c>
      <c r="AL2122" s="23" t="e">
        <f>IF(#REF!=0,"",#REF!)</f>
        <v>#REF!</v>
      </c>
      <c r="AM2122" s="19" t="e">
        <f>IF(#REF!=0,"",#REF!)</f>
        <v>#REF!</v>
      </c>
      <c r="AN2122" s="23" t="e">
        <f>IF($AK2122="","",#REF!)</f>
        <v>#REF!</v>
      </c>
      <c r="AO2122" s="23" t="e">
        <f t="shared" si="615"/>
        <v>#REF!</v>
      </c>
      <c r="AP2122" s="19" t="e">
        <f>IF(#REF!=0,"",#REF!)</f>
        <v>#REF!</v>
      </c>
      <c r="AQ2122" s="19" t="e">
        <f>IF(#REF!=0,"",#REF!)</f>
        <v>#REF!</v>
      </c>
      <c r="AR2122" s="19" t="e">
        <f>IF(#REF!=0,"",#REF!)</f>
        <v>#REF!</v>
      </c>
      <c r="AS2122" s="19" t="e">
        <f>#REF!</f>
        <v>#REF!</v>
      </c>
    </row>
    <row r="2123" spans="4:45" ht="19.5" thickTop="1" thickBot="1" x14ac:dyDescent="0.25">
      <c r="D2123" s="1" t="str">
        <f t="shared" si="601"/>
        <v/>
      </c>
      <c r="E2123" s="1" t="str">
        <f t="shared" si="602"/>
        <v/>
      </c>
      <c r="K2123" s="19" t="str">
        <f t="shared" si="606"/>
        <v/>
      </c>
      <c r="L2123" s="19">
        <f t="shared" si="599"/>
        <v>10000</v>
      </c>
      <c r="M2123" s="22" t="str">
        <f>TRIM(Data!$N2120)</f>
        <v>Marilyn Maphis</v>
      </c>
      <c r="N2123" s="22" t="str">
        <f>TRIM(Data!$A2120)</f>
        <v>Marilyn Maphis (R)</v>
      </c>
      <c r="O2123" s="23">
        <f>IF(Data!$B2120=0,"",Data!$B2120)</f>
        <v>2007</v>
      </c>
      <c r="P2123" s="19" t="str">
        <f>IF(Data!$C2120=0,"",Data!$C2120)</f>
        <v>1</v>
      </c>
      <c r="Q2123" s="23" t="str">
        <f>IF($M2123="","",Data!$E2120)</f>
        <v>VL</v>
      </c>
      <c r="R2123" s="23" t="str">
        <f t="shared" si="607"/>
        <v>VL</v>
      </c>
      <c r="S2123" s="23" t="str">
        <f t="shared" si="608"/>
        <v>VL</v>
      </c>
      <c r="T2123" s="19" t="str">
        <f>IF(Data!$F2120=0,"",Data!$F2120)</f>
        <v/>
      </c>
      <c r="U2123" s="19" t="str">
        <f>IF(Data!$G2120=0,"",Data!$G2120)</f>
        <v/>
      </c>
      <c r="V2123" s="19" t="str">
        <f>IF(Data!$D2120=0,"",Data!$D2120)</f>
        <v/>
      </c>
      <c r="W2123" s="19" t="str">
        <f>Data!$H2120</f>
        <v>Reticulata</v>
      </c>
      <c r="Y2123" s="41" t="e">
        <f t="shared" si="603"/>
        <v>#REF!</v>
      </c>
      <c r="Z2123" s="8">
        <f t="shared" si="609"/>
        <v>10000</v>
      </c>
      <c r="AA2123" s="8" t="str">
        <f t="shared" si="610"/>
        <v>Marilyn Maphis</v>
      </c>
      <c r="AB2123" s="8" t="str">
        <f t="shared" si="611"/>
        <v>VL</v>
      </c>
      <c r="AC2123" s="8" t="str">
        <f t="shared" si="612"/>
        <v/>
      </c>
      <c r="AD2123" s="8" t="str">
        <f t="shared" si="600"/>
        <v/>
      </c>
      <c r="AE2123" s="8" t="str">
        <f t="shared" si="613"/>
        <v/>
      </c>
      <c r="AF2123" s="5">
        <f t="shared" si="614"/>
        <v>2007</v>
      </c>
      <c r="AG2123" s="46">
        <v>2120</v>
      </c>
      <c r="AH2123" s="47" t="str">
        <f t="shared" si="604"/>
        <v/>
      </c>
      <c r="AI2123" s="48" t="str">
        <f t="shared" si="605"/>
        <v/>
      </c>
      <c r="AK2123" s="22" t="e">
        <f>TRIM(#REF!)</f>
        <v>#REF!</v>
      </c>
      <c r="AL2123" s="23" t="e">
        <f>IF(#REF!=0,"",#REF!)</f>
        <v>#REF!</v>
      </c>
      <c r="AM2123" s="19" t="e">
        <f>IF(#REF!=0,"",#REF!)</f>
        <v>#REF!</v>
      </c>
      <c r="AN2123" s="23" t="e">
        <f>IF($AK2123="","",#REF!)</f>
        <v>#REF!</v>
      </c>
      <c r="AO2123" s="23" t="e">
        <f t="shared" si="615"/>
        <v>#REF!</v>
      </c>
      <c r="AP2123" s="19" t="e">
        <f>IF(#REF!=0,"",#REF!)</f>
        <v>#REF!</v>
      </c>
      <c r="AQ2123" s="19" t="e">
        <f>IF(#REF!=0,"",#REF!)</f>
        <v>#REF!</v>
      </c>
      <c r="AR2123" s="19" t="e">
        <f>IF(#REF!=0,"",#REF!)</f>
        <v>#REF!</v>
      </c>
      <c r="AS2123" s="19" t="e">
        <f>#REF!</f>
        <v>#REF!</v>
      </c>
    </row>
    <row r="2124" spans="4:45" ht="19.5" thickTop="1" thickBot="1" x14ac:dyDescent="0.25">
      <c r="D2124" s="1" t="str">
        <f t="shared" si="601"/>
        <v/>
      </c>
      <c r="E2124" s="1" t="str">
        <f t="shared" si="602"/>
        <v/>
      </c>
      <c r="K2124" s="19" t="str">
        <f t="shared" si="606"/>
        <v/>
      </c>
      <c r="L2124" s="19">
        <f t="shared" si="599"/>
        <v>10000</v>
      </c>
      <c r="M2124" s="22" t="str">
        <f>TRIM(Data!$N2121)</f>
        <v>Marina Mist</v>
      </c>
      <c r="N2124" s="22" t="str">
        <f>TRIM(Data!$A2121)</f>
        <v>Marina Mist (Sasanqua)</v>
      </c>
      <c r="O2124" s="23">
        <f>IF(Data!$B2121=0,"",Data!$B2121)</f>
        <v>2001</v>
      </c>
      <c r="P2124" s="19" t="str">
        <f>IF(Data!$C2121=0,"",Data!$C2121)</f>
        <v>1</v>
      </c>
      <c r="Q2124" s="23" t="str">
        <f>IF($M2124="","",Data!$E2121)</f>
        <v>M</v>
      </c>
      <c r="R2124" s="23" t="str">
        <f t="shared" si="607"/>
        <v>M</v>
      </c>
      <c r="S2124" s="23" t="str">
        <f t="shared" si="608"/>
        <v>M</v>
      </c>
      <c r="T2124" s="19" t="str">
        <f>IF(Data!$F2121=0,"",Data!$F2121)</f>
        <v>WHITE</v>
      </c>
      <c r="U2124" s="19" t="str">
        <f>IF(Data!$G2121=0,"",Data!$G2121)</f>
        <v/>
      </c>
      <c r="V2124" s="19" t="str">
        <f>IF(Data!$D2121=0,"",Data!$D2121)</f>
        <v/>
      </c>
      <c r="W2124" s="19" t="str">
        <f>Data!$H2121</f>
        <v>Sasanqua</v>
      </c>
      <c r="Y2124" s="41" t="e">
        <f t="shared" si="603"/>
        <v>#REF!</v>
      </c>
      <c r="Z2124" s="8">
        <f t="shared" si="609"/>
        <v>10000</v>
      </c>
      <c r="AA2124" s="8" t="str">
        <f t="shared" si="610"/>
        <v>Marina Mist</v>
      </c>
      <c r="AB2124" s="8" t="str">
        <f t="shared" si="611"/>
        <v>M</v>
      </c>
      <c r="AC2124" s="8" t="str">
        <f t="shared" si="612"/>
        <v>WHITE</v>
      </c>
      <c r="AD2124" s="8" t="str">
        <f t="shared" si="600"/>
        <v/>
      </c>
      <c r="AE2124" s="8" t="str">
        <f t="shared" si="613"/>
        <v/>
      </c>
      <c r="AF2124" s="5">
        <f t="shared" si="614"/>
        <v>2001</v>
      </c>
      <c r="AG2124" s="46">
        <v>2121</v>
      </c>
      <c r="AH2124" s="47" t="str">
        <f t="shared" si="604"/>
        <v/>
      </c>
      <c r="AI2124" s="48" t="str">
        <f t="shared" si="605"/>
        <v/>
      </c>
      <c r="AK2124" s="22" t="e">
        <f>TRIM(#REF!)</f>
        <v>#REF!</v>
      </c>
      <c r="AL2124" s="23" t="e">
        <f>IF(#REF!=0,"",#REF!)</f>
        <v>#REF!</v>
      </c>
      <c r="AM2124" s="19" t="e">
        <f>IF(#REF!=0,"",#REF!)</f>
        <v>#REF!</v>
      </c>
      <c r="AN2124" s="23" t="e">
        <f>IF($AK2124="","",#REF!)</f>
        <v>#REF!</v>
      </c>
      <c r="AO2124" s="23" t="e">
        <f t="shared" si="615"/>
        <v>#REF!</v>
      </c>
      <c r="AP2124" s="19" t="e">
        <f>IF(#REF!=0,"",#REF!)</f>
        <v>#REF!</v>
      </c>
      <c r="AQ2124" s="19" t="e">
        <f>IF(#REF!=0,"",#REF!)</f>
        <v>#REF!</v>
      </c>
      <c r="AR2124" s="19" t="e">
        <f>IF(#REF!=0,"",#REF!)</f>
        <v>#REF!</v>
      </c>
      <c r="AS2124" s="19" t="e">
        <f>#REF!</f>
        <v>#REF!</v>
      </c>
    </row>
    <row r="2125" spans="4:45" ht="19.5" thickTop="1" thickBot="1" x14ac:dyDescent="0.25">
      <c r="D2125" s="1" t="str">
        <f t="shared" si="601"/>
        <v/>
      </c>
      <c r="E2125" s="1" t="str">
        <f t="shared" si="602"/>
        <v/>
      </c>
      <c r="K2125" s="19" t="str">
        <f t="shared" si="606"/>
        <v/>
      </c>
      <c r="L2125" s="19">
        <f t="shared" si="599"/>
        <v>10000</v>
      </c>
      <c r="M2125" s="22" t="str">
        <f>TRIM(Data!$N2122)</f>
        <v>Marina Pearl</v>
      </c>
      <c r="N2125" s="22" t="str">
        <f>TRIM(Data!$A2122)</f>
        <v>Marina Pearl (Sasanqua)</v>
      </c>
      <c r="O2125" s="23">
        <f>IF(Data!$B2122=0,"",Data!$B2122)</f>
        <v>2003</v>
      </c>
      <c r="P2125" s="19" t="str">
        <f>IF(Data!$C2122=0,"",Data!$C2122)</f>
        <v>1</v>
      </c>
      <c r="Q2125" s="23" t="str">
        <f>IF($M2125="","",Data!$E2122)</f>
        <v>Min</v>
      </c>
      <c r="R2125" s="23" t="str">
        <f t="shared" si="607"/>
        <v>Min</v>
      </c>
      <c r="S2125" s="23" t="str">
        <f t="shared" si="608"/>
        <v>Min</v>
      </c>
      <c r="T2125" s="19" t="str">
        <f>IF(Data!$F2122=0,"",Data!$F2122)</f>
        <v>WHITE</v>
      </c>
      <c r="U2125" s="19" t="str">
        <f>IF(Data!$G2122=0,"",Data!$G2122)</f>
        <v>FD</v>
      </c>
      <c r="V2125" s="19" t="str">
        <f>IF(Data!$D2122=0,"",Data!$D2122)</f>
        <v/>
      </c>
      <c r="W2125" s="19" t="str">
        <f>Data!$H2122</f>
        <v>Sasanqua</v>
      </c>
      <c r="Y2125" s="41" t="e">
        <f t="shared" si="603"/>
        <v>#REF!</v>
      </c>
      <c r="Z2125" s="8">
        <f t="shared" si="609"/>
        <v>10000</v>
      </c>
      <c r="AA2125" s="8" t="str">
        <f t="shared" si="610"/>
        <v>Marina Pearl</v>
      </c>
      <c r="AB2125" s="8" t="str">
        <f t="shared" si="611"/>
        <v>Min</v>
      </c>
      <c r="AC2125" s="8" t="str">
        <f t="shared" si="612"/>
        <v>WHITE</v>
      </c>
      <c r="AD2125" s="8" t="str">
        <f t="shared" si="600"/>
        <v>FD</v>
      </c>
      <c r="AE2125" s="8" t="str">
        <f t="shared" si="613"/>
        <v/>
      </c>
      <c r="AF2125" s="5">
        <f t="shared" si="614"/>
        <v>2003</v>
      </c>
      <c r="AG2125" s="46">
        <v>2122</v>
      </c>
      <c r="AH2125" s="47" t="str">
        <f t="shared" si="604"/>
        <v/>
      </c>
      <c r="AI2125" s="48" t="str">
        <f t="shared" si="605"/>
        <v/>
      </c>
      <c r="AK2125" s="22" t="e">
        <f>TRIM(#REF!)</f>
        <v>#REF!</v>
      </c>
      <c r="AL2125" s="23" t="e">
        <f>IF(#REF!=0,"",#REF!)</f>
        <v>#REF!</v>
      </c>
      <c r="AM2125" s="19" t="e">
        <f>IF(#REF!=0,"",#REF!)</f>
        <v>#REF!</v>
      </c>
      <c r="AN2125" s="23" t="e">
        <f>IF($AK2125="","",#REF!)</f>
        <v>#REF!</v>
      </c>
      <c r="AO2125" s="23" t="e">
        <f t="shared" si="615"/>
        <v>#REF!</v>
      </c>
      <c r="AP2125" s="19" t="e">
        <f>IF(#REF!=0,"",#REF!)</f>
        <v>#REF!</v>
      </c>
      <c r="AQ2125" s="19" t="e">
        <f>IF(#REF!=0,"",#REF!)</f>
        <v>#REF!</v>
      </c>
      <c r="AR2125" s="19" t="e">
        <f>IF(#REF!=0,"",#REF!)</f>
        <v>#REF!</v>
      </c>
      <c r="AS2125" s="19" t="e">
        <f>#REF!</f>
        <v>#REF!</v>
      </c>
    </row>
    <row r="2126" spans="4:45" ht="19.5" thickTop="1" thickBot="1" x14ac:dyDescent="0.25">
      <c r="D2126" s="1" t="str">
        <f t="shared" si="601"/>
        <v/>
      </c>
      <c r="E2126" s="1" t="str">
        <f t="shared" si="602"/>
        <v/>
      </c>
      <c r="K2126" s="19" t="str">
        <f t="shared" si="606"/>
        <v/>
      </c>
      <c r="L2126" s="19">
        <f t="shared" si="599"/>
        <v>10000</v>
      </c>
      <c r="M2126" s="22" t="str">
        <f>TRIM(Data!$N2123)</f>
        <v>Mario Bergamini</v>
      </c>
      <c r="N2126" s="22" t="str">
        <f>TRIM(Data!$A2123)</f>
        <v>Mario Bergamini</v>
      </c>
      <c r="O2126" s="23">
        <f>IF(Data!$B2123=0,"",Data!$B2123)</f>
        <v>1996</v>
      </c>
      <c r="P2126" s="19" t="str">
        <f>IF(Data!$C2123=0,"",Data!$C2123)</f>
        <v>1</v>
      </c>
      <c r="Q2126" s="23" t="str">
        <f>IF($M2126="","",Data!$E2123)</f>
        <v>L-VL</v>
      </c>
      <c r="R2126" s="23" t="str">
        <f t="shared" si="607"/>
        <v>L</v>
      </c>
      <c r="S2126" s="23" t="str">
        <f t="shared" si="608"/>
        <v>L</v>
      </c>
      <c r="T2126" s="19" t="str">
        <f>IF(Data!$F2123=0,"",Data!$F2123)</f>
        <v/>
      </c>
      <c r="U2126" s="19" t="str">
        <f>IF(Data!$G2123=0,"",Data!$G2123)</f>
        <v/>
      </c>
      <c r="V2126" s="19" t="str">
        <f>IF(Data!$D2123=0,"",Data!$D2123)</f>
        <v/>
      </c>
      <c r="W2126" s="19" t="str">
        <f>Data!$H2123</f>
        <v>Japonica</v>
      </c>
      <c r="Y2126" s="41" t="e">
        <f t="shared" si="603"/>
        <v>#REF!</v>
      </c>
      <c r="Z2126" s="8">
        <f t="shared" si="609"/>
        <v>10000</v>
      </c>
      <c r="AA2126" s="8" t="str">
        <f t="shared" si="610"/>
        <v>Mario Bergamini</v>
      </c>
      <c r="AB2126" s="8" t="str">
        <f t="shared" si="611"/>
        <v>L</v>
      </c>
      <c r="AC2126" s="8" t="str">
        <f t="shared" si="612"/>
        <v/>
      </c>
      <c r="AD2126" s="8" t="str">
        <f t="shared" si="600"/>
        <v/>
      </c>
      <c r="AE2126" s="8" t="str">
        <f t="shared" si="613"/>
        <v/>
      </c>
      <c r="AF2126" s="5">
        <f t="shared" si="614"/>
        <v>1996</v>
      </c>
      <c r="AG2126" s="46">
        <v>2123</v>
      </c>
      <c r="AH2126" s="47" t="str">
        <f t="shared" si="604"/>
        <v/>
      </c>
      <c r="AI2126" s="48" t="str">
        <f t="shared" si="605"/>
        <v/>
      </c>
      <c r="AK2126" s="22" t="e">
        <f>TRIM(#REF!)</f>
        <v>#REF!</v>
      </c>
      <c r="AL2126" s="23" t="e">
        <f>IF(#REF!=0,"",#REF!)</f>
        <v>#REF!</v>
      </c>
      <c r="AM2126" s="19" t="e">
        <f>IF(#REF!=0,"",#REF!)</f>
        <v>#REF!</v>
      </c>
      <c r="AN2126" s="23" t="e">
        <f>IF($AK2126="","",#REF!)</f>
        <v>#REF!</v>
      </c>
      <c r="AO2126" s="23" t="e">
        <f t="shared" si="615"/>
        <v>#REF!</v>
      </c>
      <c r="AP2126" s="19" t="e">
        <f>IF(#REF!=0,"",#REF!)</f>
        <v>#REF!</v>
      </c>
      <c r="AQ2126" s="19" t="e">
        <f>IF(#REF!=0,"",#REF!)</f>
        <v>#REF!</v>
      </c>
      <c r="AR2126" s="19" t="e">
        <f>IF(#REF!=0,"",#REF!)</f>
        <v>#REF!</v>
      </c>
      <c r="AS2126" s="19" t="e">
        <f>#REF!</f>
        <v>#REF!</v>
      </c>
    </row>
    <row r="2127" spans="4:45" ht="19.5" thickTop="1" thickBot="1" x14ac:dyDescent="0.25">
      <c r="D2127" s="1" t="str">
        <f t="shared" si="601"/>
        <v/>
      </c>
      <c r="E2127" s="1" t="str">
        <f t="shared" si="602"/>
        <v/>
      </c>
      <c r="K2127" s="19" t="str">
        <f t="shared" si="606"/>
        <v/>
      </c>
      <c r="L2127" s="19">
        <f t="shared" si="599"/>
        <v>10000</v>
      </c>
      <c r="M2127" s="22" t="str">
        <f>TRIM(Data!$N2124)</f>
        <v>Marion Edwards</v>
      </c>
      <c r="N2127" s="22" t="str">
        <f>TRIM(Data!$A2124)</f>
        <v>Marion Edwards (R)</v>
      </c>
      <c r="O2127" s="23">
        <f>IF(Data!$B2124=0,"",Data!$B2124)</f>
        <v>1984</v>
      </c>
      <c r="P2127" s="19" t="str">
        <f>IF(Data!$C2124=0,"",Data!$C2124)</f>
        <v>1</v>
      </c>
      <c r="Q2127" s="23" t="str">
        <f>IF($M2127="","",Data!$E2124)</f>
        <v>L-VL</v>
      </c>
      <c r="R2127" s="23" t="str">
        <f t="shared" si="607"/>
        <v>L</v>
      </c>
      <c r="S2127" s="23" t="str">
        <f t="shared" si="608"/>
        <v>L</v>
      </c>
      <c r="T2127" s="19" t="str">
        <f>IF(Data!$F2124=0,"",Data!$F2124)</f>
        <v/>
      </c>
      <c r="U2127" s="19" t="str">
        <f>IF(Data!$G2124=0,"",Data!$G2124)</f>
        <v/>
      </c>
      <c r="V2127" s="19" t="str">
        <f>IF(Data!$D2124=0,"",Data!$D2124)</f>
        <v/>
      </c>
      <c r="W2127" s="19" t="str">
        <f>Data!$H2124</f>
        <v>Reticulata</v>
      </c>
      <c r="Y2127" s="41" t="e">
        <f t="shared" si="603"/>
        <v>#REF!</v>
      </c>
      <c r="Z2127" s="8">
        <f t="shared" si="609"/>
        <v>10000</v>
      </c>
      <c r="AA2127" s="8" t="str">
        <f t="shared" si="610"/>
        <v>Marion Edwards</v>
      </c>
      <c r="AB2127" s="8" t="str">
        <f t="shared" si="611"/>
        <v>L</v>
      </c>
      <c r="AC2127" s="8" t="str">
        <f t="shared" si="612"/>
        <v/>
      </c>
      <c r="AD2127" s="8" t="str">
        <f t="shared" si="600"/>
        <v/>
      </c>
      <c r="AE2127" s="8" t="str">
        <f t="shared" si="613"/>
        <v/>
      </c>
      <c r="AF2127" s="5">
        <f t="shared" si="614"/>
        <v>1984</v>
      </c>
      <c r="AG2127" s="46">
        <v>2124</v>
      </c>
      <c r="AH2127" s="47" t="str">
        <f t="shared" si="604"/>
        <v/>
      </c>
      <c r="AI2127" s="48" t="str">
        <f t="shared" si="605"/>
        <v/>
      </c>
      <c r="AK2127" s="22" t="e">
        <f>TRIM(#REF!)</f>
        <v>#REF!</v>
      </c>
      <c r="AL2127" s="23" t="e">
        <f>IF(#REF!=0,"",#REF!)</f>
        <v>#REF!</v>
      </c>
      <c r="AM2127" s="19" t="e">
        <f>IF(#REF!=0,"",#REF!)</f>
        <v>#REF!</v>
      </c>
      <c r="AN2127" s="23" t="e">
        <f>IF($AK2127="","",#REF!)</f>
        <v>#REF!</v>
      </c>
      <c r="AO2127" s="23" t="e">
        <f t="shared" si="615"/>
        <v>#REF!</v>
      </c>
      <c r="AP2127" s="19" t="e">
        <f>IF(#REF!=0,"",#REF!)</f>
        <v>#REF!</v>
      </c>
      <c r="AQ2127" s="19" t="e">
        <f>IF(#REF!=0,"",#REF!)</f>
        <v>#REF!</v>
      </c>
      <c r="AR2127" s="19" t="e">
        <f>IF(#REF!=0,"",#REF!)</f>
        <v>#REF!</v>
      </c>
      <c r="AS2127" s="19" t="e">
        <f>#REF!</f>
        <v>#REF!</v>
      </c>
    </row>
    <row r="2128" spans="4:45" ht="19.5" thickTop="1" thickBot="1" x14ac:dyDescent="0.25">
      <c r="D2128" s="1" t="str">
        <f t="shared" si="601"/>
        <v/>
      </c>
      <c r="E2128" s="1" t="str">
        <f t="shared" si="602"/>
        <v/>
      </c>
      <c r="K2128" s="19" t="str">
        <f t="shared" si="606"/>
        <v/>
      </c>
      <c r="L2128" s="19">
        <f t="shared" si="599"/>
        <v>10000</v>
      </c>
      <c r="M2128" s="22" t="str">
        <f>TRIM(Data!$N2125)</f>
        <v>Marion Hall</v>
      </c>
      <c r="N2128" s="22" t="str">
        <f>TRIM(Data!$A2125)</f>
        <v>Marion Hall</v>
      </c>
      <c r="O2128" s="23">
        <f>IF(Data!$B2125=0,"",Data!$B2125)</f>
        <v>2006</v>
      </c>
      <c r="P2128" s="19" t="str">
        <f>IF(Data!$C2125=0,"",Data!$C2125)</f>
        <v/>
      </c>
      <c r="Q2128" s="23" t="str">
        <f>IF($M2128="","",Data!$E2125)</f>
        <v>L</v>
      </c>
      <c r="R2128" s="23" t="str">
        <f t="shared" si="607"/>
        <v>L</v>
      </c>
      <c r="S2128" s="23" t="str">
        <f t="shared" si="608"/>
        <v>L</v>
      </c>
      <c r="T2128" s="19" t="str">
        <f>IF(Data!$F2125=0,"",Data!$F2125)</f>
        <v/>
      </c>
      <c r="U2128" s="19" t="str">
        <f>IF(Data!$G2125=0,"",Data!$G2125)</f>
        <v/>
      </c>
      <c r="V2128" s="19" t="str">
        <f>IF(Data!$D2125=0,"",Data!$D2125)</f>
        <v/>
      </c>
      <c r="W2128" s="19" t="str">
        <f>Data!$H2125</f>
        <v>Japonica</v>
      </c>
      <c r="Y2128" s="41" t="e">
        <f t="shared" si="603"/>
        <v>#REF!</v>
      </c>
      <c r="Z2128" s="8">
        <f t="shared" si="609"/>
        <v>10000</v>
      </c>
      <c r="AA2128" s="8" t="str">
        <f t="shared" si="610"/>
        <v>Marion Hall</v>
      </c>
      <c r="AB2128" s="8" t="str">
        <f t="shared" si="611"/>
        <v>L</v>
      </c>
      <c r="AC2128" s="8" t="str">
        <f t="shared" si="612"/>
        <v/>
      </c>
      <c r="AD2128" s="8" t="str">
        <f t="shared" si="600"/>
        <v/>
      </c>
      <c r="AE2128" s="8" t="str">
        <f t="shared" si="613"/>
        <v/>
      </c>
      <c r="AF2128" s="5">
        <f t="shared" si="614"/>
        <v>2006</v>
      </c>
      <c r="AG2128" s="46">
        <v>2125</v>
      </c>
      <c r="AH2128" s="47" t="str">
        <f t="shared" si="604"/>
        <v/>
      </c>
      <c r="AI2128" s="48" t="str">
        <f t="shared" si="605"/>
        <v/>
      </c>
      <c r="AK2128" s="22" t="e">
        <f>TRIM(#REF!)</f>
        <v>#REF!</v>
      </c>
      <c r="AL2128" s="23" t="e">
        <f>IF(#REF!=0,"",#REF!)</f>
        <v>#REF!</v>
      </c>
      <c r="AM2128" s="19" t="e">
        <f>IF(#REF!=0,"",#REF!)</f>
        <v>#REF!</v>
      </c>
      <c r="AN2128" s="23" t="e">
        <f>IF($AK2128="","",#REF!)</f>
        <v>#REF!</v>
      </c>
      <c r="AO2128" s="23" t="e">
        <f t="shared" si="615"/>
        <v>#REF!</v>
      </c>
      <c r="AP2128" s="19" t="e">
        <f>IF(#REF!=0,"",#REF!)</f>
        <v>#REF!</v>
      </c>
      <c r="AQ2128" s="19" t="e">
        <f>IF(#REF!=0,"",#REF!)</f>
        <v>#REF!</v>
      </c>
      <c r="AR2128" s="19" t="e">
        <f>IF(#REF!=0,"",#REF!)</f>
        <v>#REF!</v>
      </c>
      <c r="AS2128" s="19" t="e">
        <f>#REF!</f>
        <v>#REF!</v>
      </c>
    </row>
    <row r="2129" spans="4:45" ht="19.5" thickTop="1" thickBot="1" x14ac:dyDescent="0.25">
      <c r="D2129" s="1" t="str">
        <f t="shared" si="601"/>
        <v/>
      </c>
      <c r="E2129" s="1" t="str">
        <f t="shared" si="602"/>
        <v/>
      </c>
      <c r="K2129" s="19" t="str">
        <f t="shared" si="606"/>
        <v/>
      </c>
      <c r="L2129" s="19">
        <f t="shared" si="599"/>
        <v>10000</v>
      </c>
      <c r="M2129" s="22" t="str">
        <f>TRIM(Data!$N2126)</f>
        <v>Marion Mitchell</v>
      </c>
      <c r="N2129" s="22" t="str">
        <f>TRIM(Data!$A2126)</f>
        <v>Marion Mitchell</v>
      </c>
      <c r="O2129" s="23">
        <f>IF(Data!$B2126=0,"",Data!$B2126)</f>
        <v>1900</v>
      </c>
      <c r="P2129" s="19" t="str">
        <f>IF(Data!$C2126=0,"",Data!$C2126)</f>
        <v>1</v>
      </c>
      <c r="Q2129" s="23" t="str">
        <f>IF($M2129="","",Data!$E2126)</f>
        <v>M</v>
      </c>
      <c r="R2129" s="23" t="str">
        <f t="shared" si="607"/>
        <v>M</v>
      </c>
      <c r="S2129" s="23" t="str">
        <f t="shared" si="608"/>
        <v>M</v>
      </c>
      <c r="T2129" s="19" t="str">
        <f>IF(Data!$F2126=0,"",Data!$F2126)</f>
        <v/>
      </c>
      <c r="U2129" s="19" t="str">
        <f>IF(Data!$G2126=0,"",Data!$G2126)</f>
        <v/>
      </c>
      <c r="V2129" s="19" t="str">
        <f>IF(Data!$D2126=0,"",Data!$D2126)</f>
        <v/>
      </c>
      <c r="W2129" s="19" t="str">
        <f>Data!$H2126</f>
        <v>Japonica</v>
      </c>
      <c r="Y2129" s="41" t="e">
        <f t="shared" si="603"/>
        <v>#REF!</v>
      </c>
      <c r="Z2129" s="8">
        <f t="shared" si="609"/>
        <v>10000</v>
      </c>
      <c r="AA2129" s="8" t="str">
        <f t="shared" si="610"/>
        <v>Marion Mitchell</v>
      </c>
      <c r="AB2129" s="8" t="str">
        <f t="shared" si="611"/>
        <v>M</v>
      </c>
      <c r="AC2129" s="8" t="str">
        <f t="shared" si="612"/>
        <v/>
      </c>
      <c r="AD2129" s="8" t="str">
        <f t="shared" si="600"/>
        <v/>
      </c>
      <c r="AE2129" s="8" t="str">
        <f t="shared" si="613"/>
        <v/>
      </c>
      <c r="AF2129" s="5">
        <f t="shared" si="614"/>
        <v>1900</v>
      </c>
      <c r="AG2129" s="46">
        <v>2126</v>
      </c>
      <c r="AH2129" s="47" t="str">
        <f t="shared" si="604"/>
        <v/>
      </c>
      <c r="AI2129" s="48" t="str">
        <f t="shared" si="605"/>
        <v/>
      </c>
      <c r="AK2129" s="22" t="e">
        <f>TRIM(#REF!)</f>
        <v>#REF!</v>
      </c>
      <c r="AL2129" s="23" t="e">
        <f>IF(#REF!=0,"",#REF!)</f>
        <v>#REF!</v>
      </c>
      <c r="AM2129" s="19" t="e">
        <f>IF(#REF!=0,"",#REF!)</f>
        <v>#REF!</v>
      </c>
      <c r="AN2129" s="23" t="e">
        <f>IF($AK2129="","",#REF!)</f>
        <v>#REF!</v>
      </c>
      <c r="AO2129" s="23" t="e">
        <f t="shared" si="615"/>
        <v>#REF!</v>
      </c>
      <c r="AP2129" s="19" t="e">
        <f>IF(#REF!=0,"",#REF!)</f>
        <v>#REF!</v>
      </c>
      <c r="AQ2129" s="19" t="e">
        <f>IF(#REF!=0,"",#REF!)</f>
        <v>#REF!</v>
      </c>
      <c r="AR2129" s="19" t="e">
        <f>IF(#REF!=0,"",#REF!)</f>
        <v>#REF!</v>
      </c>
      <c r="AS2129" s="19" t="e">
        <f>#REF!</f>
        <v>#REF!</v>
      </c>
    </row>
    <row r="2130" spans="4:45" ht="19.5" thickTop="1" thickBot="1" x14ac:dyDescent="0.25">
      <c r="D2130" s="1" t="str">
        <f t="shared" si="601"/>
        <v/>
      </c>
      <c r="E2130" s="1" t="str">
        <f t="shared" si="602"/>
        <v/>
      </c>
      <c r="K2130" s="19" t="str">
        <f t="shared" si="606"/>
        <v/>
      </c>
      <c r="L2130" s="19">
        <f t="shared" si="599"/>
        <v>10000</v>
      </c>
      <c r="M2130" s="22" t="str">
        <f>TRIM(Data!$N2127)</f>
        <v>Mariposa</v>
      </c>
      <c r="N2130" s="22" t="str">
        <f>TRIM(Data!$A2127)</f>
        <v>Mariposa</v>
      </c>
      <c r="O2130" s="23" t="str">
        <f>IF(Data!$B2127=0,"",Data!$B2127)</f>
        <v>1800's - Late</v>
      </c>
      <c r="P2130" s="19" t="str">
        <f>IF(Data!$C2127=0,"",Data!$C2127)</f>
        <v/>
      </c>
      <c r="Q2130" s="23" t="str">
        <f>IF($M2130="","",Data!$E2127)</f>
        <v>M</v>
      </c>
      <c r="R2130" s="23" t="str">
        <f t="shared" si="607"/>
        <v>M</v>
      </c>
      <c r="S2130" s="23" t="str">
        <f t="shared" si="608"/>
        <v>M</v>
      </c>
      <c r="T2130" s="19" t="str">
        <f>IF(Data!$F2127=0,"",Data!$F2127)</f>
        <v/>
      </c>
      <c r="U2130" s="19" t="str">
        <f>IF(Data!$G2127=0,"",Data!$G2127)</f>
        <v/>
      </c>
      <c r="V2130" s="19" t="str">
        <f>IF(Data!$D2127=0,"",Data!$D2127)</f>
        <v>ANTIQUE</v>
      </c>
      <c r="W2130" s="19" t="str">
        <f>Data!$H2127</f>
        <v>Japonica</v>
      </c>
      <c r="Y2130" s="41" t="e">
        <f t="shared" si="603"/>
        <v>#REF!</v>
      </c>
      <c r="Z2130" s="8">
        <f t="shared" si="609"/>
        <v>2130</v>
      </c>
      <c r="AA2130" s="8" t="str">
        <f t="shared" si="610"/>
        <v>Mariposa</v>
      </c>
      <c r="AB2130" s="8" t="str">
        <f t="shared" si="611"/>
        <v>M</v>
      </c>
      <c r="AC2130" s="8" t="str">
        <f t="shared" si="612"/>
        <v/>
      </c>
      <c r="AD2130" s="8" t="str">
        <f t="shared" si="600"/>
        <v/>
      </c>
      <c r="AE2130" s="8" t="str">
        <f t="shared" si="613"/>
        <v>ANTIQUE</v>
      </c>
      <c r="AF2130" s="5" t="str">
        <f t="shared" si="614"/>
        <v>1800's - Late</v>
      </c>
      <c r="AG2130" s="46">
        <v>2127</v>
      </c>
      <c r="AH2130" s="47" t="str">
        <f t="shared" si="604"/>
        <v/>
      </c>
      <c r="AI2130" s="48" t="str">
        <f t="shared" si="605"/>
        <v/>
      </c>
      <c r="AK2130" s="22" t="e">
        <f>TRIM(#REF!)</f>
        <v>#REF!</v>
      </c>
      <c r="AL2130" s="23" t="e">
        <f>IF(#REF!=0,"",#REF!)</f>
        <v>#REF!</v>
      </c>
      <c r="AM2130" s="19" t="e">
        <f>IF(#REF!=0,"",#REF!)</f>
        <v>#REF!</v>
      </c>
      <c r="AN2130" s="23" t="e">
        <f>IF($AK2130="","",#REF!)</f>
        <v>#REF!</v>
      </c>
      <c r="AO2130" s="23" t="e">
        <f t="shared" si="615"/>
        <v>#REF!</v>
      </c>
      <c r="AP2130" s="19" t="e">
        <f>IF(#REF!=0,"",#REF!)</f>
        <v>#REF!</v>
      </c>
      <c r="AQ2130" s="19" t="e">
        <f>IF(#REF!=0,"",#REF!)</f>
        <v>#REF!</v>
      </c>
      <c r="AR2130" s="19" t="e">
        <f>IF(#REF!=0,"",#REF!)</f>
        <v>#REF!</v>
      </c>
      <c r="AS2130" s="19" t="e">
        <f>#REF!</f>
        <v>#REF!</v>
      </c>
    </row>
    <row r="2131" spans="4:45" ht="19.5" thickTop="1" thickBot="1" x14ac:dyDescent="0.25">
      <c r="D2131" s="1" t="str">
        <f t="shared" si="601"/>
        <v/>
      </c>
      <c r="E2131" s="1" t="str">
        <f t="shared" si="602"/>
        <v/>
      </c>
      <c r="K2131" s="19" t="str">
        <f t="shared" si="606"/>
        <v/>
      </c>
      <c r="L2131" s="19">
        <f t="shared" si="599"/>
        <v>10000</v>
      </c>
      <c r="M2131" s="22" t="str">
        <f>TRIM(Data!$N2128)</f>
        <v>Marissa Moore Var.</v>
      </c>
      <c r="N2131" s="22" t="str">
        <f>TRIM(Data!$A2128)</f>
        <v>Marissa Moore Var.</v>
      </c>
      <c r="O2131" s="23">
        <f>IF(Data!$B2128=0,"",Data!$B2128)</f>
        <v>2016</v>
      </c>
      <c r="P2131" s="19" t="str">
        <f>IF(Data!$C2128=0,"",Data!$C2128)</f>
        <v/>
      </c>
      <c r="Q2131" s="23" t="str">
        <f>IF($M2131="","",Data!$E2128)</f>
        <v>M</v>
      </c>
      <c r="R2131" s="23" t="str">
        <f t="shared" si="607"/>
        <v>M</v>
      </c>
      <c r="S2131" s="23" t="str">
        <f t="shared" si="608"/>
        <v>M</v>
      </c>
      <c r="T2131" s="19" t="str">
        <f>IF(Data!$F2128=0,"",Data!$F2128)</f>
        <v/>
      </c>
      <c r="U2131" s="19" t="str">
        <f>IF(Data!$G2128=0,"",Data!$G2128)</f>
        <v>FD</v>
      </c>
      <c r="V2131" s="19" t="str">
        <f>IF(Data!$D2128=0,"",Data!$D2128)</f>
        <v/>
      </c>
      <c r="W2131" s="19" t="str">
        <f>Data!$H2128</f>
        <v>Japonica</v>
      </c>
      <c r="Y2131" s="41" t="e">
        <f t="shared" si="603"/>
        <v>#REF!</v>
      </c>
      <c r="Z2131" s="8">
        <f t="shared" si="609"/>
        <v>10000</v>
      </c>
      <c r="AA2131" s="8" t="str">
        <f t="shared" si="610"/>
        <v>Marissa Moore Var.</v>
      </c>
      <c r="AB2131" s="8" t="str">
        <f t="shared" si="611"/>
        <v>M</v>
      </c>
      <c r="AC2131" s="8" t="str">
        <f t="shared" si="612"/>
        <v/>
      </c>
      <c r="AD2131" s="8" t="str">
        <f t="shared" si="600"/>
        <v>FD</v>
      </c>
      <c r="AE2131" s="8" t="str">
        <f t="shared" si="613"/>
        <v/>
      </c>
      <c r="AF2131" s="5">
        <f t="shared" si="614"/>
        <v>2016</v>
      </c>
      <c r="AG2131" s="46">
        <v>2128</v>
      </c>
      <c r="AH2131" s="47" t="str">
        <f t="shared" si="604"/>
        <v/>
      </c>
      <c r="AI2131" s="48" t="str">
        <f t="shared" si="605"/>
        <v/>
      </c>
      <c r="AK2131" s="22" t="e">
        <f>TRIM(#REF!)</f>
        <v>#REF!</v>
      </c>
      <c r="AL2131" s="23" t="e">
        <f>IF(#REF!=0,"",#REF!)</f>
        <v>#REF!</v>
      </c>
      <c r="AM2131" s="19" t="e">
        <f>IF(#REF!=0,"",#REF!)</f>
        <v>#REF!</v>
      </c>
      <c r="AN2131" s="23" t="e">
        <f>IF($AK2131="","",#REF!)</f>
        <v>#REF!</v>
      </c>
      <c r="AO2131" s="23" t="e">
        <f t="shared" si="615"/>
        <v>#REF!</v>
      </c>
      <c r="AP2131" s="19" t="e">
        <f>IF(#REF!=0,"",#REF!)</f>
        <v>#REF!</v>
      </c>
      <c r="AQ2131" s="19" t="e">
        <f>IF(#REF!=0,"",#REF!)</f>
        <v>#REF!</v>
      </c>
      <c r="AR2131" s="19" t="e">
        <f>IF(#REF!=0,"",#REF!)</f>
        <v>#REF!</v>
      </c>
      <c r="AS2131" s="19" t="e">
        <f>#REF!</f>
        <v>#REF!</v>
      </c>
    </row>
    <row r="2132" spans="4:45" ht="19.5" thickTop="1" thickBot="1" x14ac:dyDescent="0.25">
      <c r="D2132" s="1" t="str">
        <f t="shared" si="601"/>
        <v/>
      </c>
      <c r="E2132" s="1" t="str">
        <f t="shared" si="602"/>
        <v/>
      </c>
      <c r="K2132" s="19" t="str">
        <f t="shared" si="606"/>
        <v/>
      </c>
      <c r="L2132" s="19">
        <f t="shared" si="599"/>
        <v>10000</v>
      </c>
      <c r="M2132" s="22" t="str">
        <f>TRIM(Data!$N2129)</f>
        <v>Marjorie Magnificent</v>
      </c>
      <c r="N2132" s="22" t="str">
        <f>TRIM(Data!$A2129)</f>
        <v>Marjorie Magnificent</v>
      </c>
      <c r="O2132" s="23">
        <f>IF(Data!$B2129=0,"",Data!$B2129)</f>
        <v>1949</v>
      </c>
      <c r="P2132" s="19" t="str">
        <f>IF(Data!$C2129=0,"",Data!$C2129)</f>
        <v>1</v>
      </c>
      <c r="Q2132" s="23" t="str">
        <f>IF($M2132="","",Data!$E2129)</f>
        <v>M</v>
      </c>
      <c r="R2132" s="23" t="str">
        <f t="shared" si="607"/>
        <v>M</v>
      </c>
      <c r="S2132" s="23" t="str">
        <f t="shared" si="608"/>
        <v>M</v>
      </c>
      <c r="T2132" s="19" t="str">
        <f>IF(Data!$F2129=0,"",Data!$F2129)</f>
        <v/>
      </c>
      <c r="U2132" s="19" t="str">
        <f>IF(Data!$G2129=0,"",Data!$G2129)</f>
        <v/>
      </c>
      <c r="V2132" s="19" t="str">
        <f>IF(Data!$D2129=0,"",Data!$D2129)</f>
        <v/>
      </c>
      <c r="W2132" s="19" t="str">
        <f>Data!$H2129</f>
        <v>Japonica</v>
      </c>
      <c r="Y2132" s="41" t="e">
        <f t="shared" si="603"/>
        <v>#REF!</v>
      </c>
      <c r="Z2132" s="8">
        <f t="shared" si="609"/>
        <v>10000</v>
      </c>
      <c r="AA2132" s="8" t="str">
        <f t="shared" si="610"/>
        <v>Marjorie Magnificent</v>
      </c>
      <c r="AB2132" s="8" t="str">
        <f t="shared" si="611"/>
        <v>M</v>
      </c>
      <c r="AC2132" s="8" t="str">
        <f t="shared" si="612"/>
        <v/>
      </c>
      <c r="AD2132" s="8" t="str">
        <f t="shared" si="600"/>
        <v/>
      </c>
      <c r="AE2132" s="8" t="str">
        <f t="shared" si="613"/>
        <v/>
      </c>
      <c r="AF2132" s="5">
        <f t="shared" si="614"/>
        <v>1949</v>
      </c>
      <c r="AG2132" s="46">
        <v>2129</v>
      </c>
      <c r="AH2132" s="47" t="str">
        <f t="shared" si="604"/>
        <v/>
      </c>
      <c r="AI2132" s="48" t="str">
        <f t="shared" si="605"/>
        <v/>
      </c>
      <c r="AK2132" s="22" t="e">
        <f>TRIM(#REF!)</f>
        <v>#REF!</v>
      </c>
      <c r="AL2132" s="23" t="e">
        <f>IF(#REF!=0,"",#REF!)</f>
        <v>#REF!</v>
      </c>
      <c r="AM2132" s="19" t="e">
        <f>IF(#REF!=0,"",#REF!)</f>
        <v>#REF!</v>
      </c>
      <c r="AN2132" s="23" t="e">
        <f>IF($AK2132="","",#REF!)</f>
        <v>#REF!</v>
      </c>
      <c r="AO2132" s="23" t="e">
        <f t="shared" si="615"/>
        <v>#REF!</v>
      </c>
      <c r="AP2132" s="19" t="e">
        <f>IF(#REF!=0,"",#REF!)</f>
        <v>#REF!</v>
      </c>
      <c r="AQ2132" s="19" t="e">
        <f>IF(#REF!=0,"",#REF!)</f>
        <v>#REF!</v>
      </c>
      <c r="AR2132" s="19" t="e">
        <f>IF(#REF!=0,"",#REF!)</f>
        <v>#REF!</v>
      </c>
      <c r="AS2132" s="19" t="e">
        <f>#REF!</f>
        <v>#REF!</v>
      </c>
    </row>
    <row r="2133" spans="4:45" ht="19.5" thickTop="1" thickBot="1" x14ac:dyDescent="0.25">
      <c r="D2133" s="1" t="str">
        <f t="shared" si="601"/>
        <v/>
      </c>
      <c r="E2133" s="1" t="str">
        <f t="shared" si="602"/>
        <v/>
      </c>
      <c r="K2133" s="19" t="str">
        <f t="shared" si="606"/>
        <v/>
      </c>
      <c r="L2133" s="19">
        <f t="shared" si="599"/>
        <v>10000</v>
      </c>
      <c r="M2133" s="22" t="str">
        <f>TRIM(Data!$N2130)</f>
        <v>Marjory Ramsey</v>
      </c>
      <c r="N2133" s="22" t="str">
        <f>TRIM(Data!$A2130)</f>
        <v>Marjory Ramsey (H)</v>
      </c>
      <c r="O2133" s="23">
        <f>IF(Data!$B2130=0,"",Data!$B2130)</f>
        <v>1972</v>
      </c>
      <c r="P2133" s="19" t="str">
        <f>IF(Data!$C2130=0,"",Data!$C2130)</f>
        <v>1</v>
      </c>
      <c r="Q2133" s="23" t="str">
        <f>IF($M2133="","",Data!$E2130)</f>
        <v>M</v>
      </c>
      <c r="R2133" s="23" t="str">
        <f t="shared" si="607"/>
        <v>M</v>
      </c>
      <c r="S2133" s="23" t="str">
        <f t="shared" si="608"/>
        <v>M</v>
      </c>
      <c r="T2133" s="19" t="str">
        <f>IF(Data!$F2130=0,"",Data!$F2130)</f>
        <v/>
      </c>
      <c r="U2133" s="19" t="str">
        <f>IF(Data!$G2130=0,"",Data!$G2130)</f>
        <v/>
      </c>
      <c r="V2133" s="19" t="str">
        <f>IF(Data!$D2130=0,"",Data!$D2130)</f>
        <v/>
      </c>
      <c r="W2133" s="19" t="str">
        <f>Data!$H2130</f>
        <v>NRH</v>
      </c>
      <c r="Y2133" s="41" t="e">
        <f t="shared" si="603"/>
        <v>#REF!</v>
      </c>
      <c r="Z2133" s="8">
        <f t="shared" si="609"/>
        <v>10000</v>
      </c>
      <c r="AA2133" s="8" t="str">
        <f t="shared" si="610"/>
        <v>Marjory Ramsey</v>
      </c>
      <c r="AB2133" s="8" t="str">
        <f t="shared" si="611"/>
        <v>M</v>
      </c>
      <c r="AC2133" s="8" t="str">
        <f t="shared" si="612"/>
        <v/>
      </c>
      <c r="AD2133" s="8" t="str">
        <f t="shared" si="600"/>
        <v/>
      </c>
      <c r="AE2133" s="8" t="str">
        <f t="shared" si="613"/>
        <v/>
      </c>
      <c r="AF2133" s="5">
        <f t="shared" si="614"/>
        <v>1972</v>
      </c>
      <c r="AG2133" s="46">
        <v>2130</v>
      </c>
      <c r="AH2133" s="47" t="str">
        <f t="shared" si="604"/>
        <v/>
      </c>
      <c r="AI2133" s="48" t="str">
        <f t="shared" si="605"/>
        <v/>
      </c>
      <c r="AK2133" s="22" t="e">
        <f>TRIM(#REF!)</f>
        <v>#REF!</v>
      </c>
      <c r="AL2133" s="23" t="e">
        <f>IF(#REF!=0,"",#REF!)</f>
        <v>#REF!</v>
      </c>
      <c r="AM2133" s="19" t="e">
        <f>IF(#REF!=0,"",#REF!)</f>
        <v>#REF!</v>
      </c>
      <c r="AN2133" s="23" t="e">
        <f>IF($AK2133="","",#REF!)</f>
        <v>#REF!</v>
      </c>
      <c r="AO2133" s="23" t="e">
        <f t="shared" si="615"/>
        <v>#REF!</v>
      </c>
      <c r="AP2133" s="19" t="e">
        <f>IF(#REF!=0,"",#REF!)</f>
        <v>#REF!</v>
      </c>
      <c r="AQ2133" s="19" t="e">
        <f>IF(#REF!=0,"",#REF!)</f>
        <v>#REF!</v>
      </c>
      <c r="AR2133" s="19" t="e">
        <f>IF(#REF!=0,"",#REF!)</f>
        <v>#REF!</v>
      </c>
      <c r="AS2133" s="19" t="e">
        <f>#REF!</f>
        <v>#REF!</v>
      </c>
    </row>
    <row r="2134" spans="4:45" ht="19.5" thickTop="1" thickBot="1" x14ac:dyDescent="0.25">
      <c r="D2134" s="1" t="str">
        <f t="shared" si="601"/>
        <v/>
      </c>
      <c r="E2134" s="1" t="str">
        <f t="shared" si="602"/>
        <v/>
      </c>
      <c r="K2134" s="19" t="str">
        <f t="shared" si="606"/>
        <v/>
      </c>
      <c r="L2134" s="19">
        <f t="shared" ref="L2134:L2197" si="616">IF(ISERROR(SEARCH($B$2,M2134)),10000,IF(SEARCH($B$2,M2134)=1,SEARCH($B$2,M2134)+ROW()/100000,10000))</f>
        <v>10000</v>
      </c>
      <c r="M2134" s="22" t="str">
        <f>TRIM(Data!$N2131)</f>
        <v>Mark Alan</v>
      </c>
      <c r="N2134" s="22" t="str">
        <f>TRIM(Data!$A2131)</f>
        <v>Mark Alan</v>
      </c>
      <c r="O2134" s="23">
        <f>IF(Data!$B2131=0,"",Data!$B2131)</f>
        <v>1958</v>
      </c>
      <c r="P2134" s="19" t="str">
        <f>IF(Data!$C2131=0,"",Data!$C2131)</f>
        <v>1</v>
      </c>
      <c r="Q2134" s="23" t="str">
        <f>IF($M2134="","",Data!$E2131)</f>
        <v>L</v>
      </c>
      <c r="R2134" s="23" t="str">
        <f t="shared" si="607"/>
        <v>L</v>
      </c>
      <c r="S2134" s="23" t="str">
        <f t="shared" si="608"/>
        <v>L</v>
      </c>
      <c r="T2134" s="19" t="str">
        <f>IF(Data!$F2131=0,"",Data!$F2131)</f>
        <v/>
      </c>
      <c r="U2134" s="19" t="str">
        <f>IF(Data!$G2131=0,"",Data!$G2131)</f>
        <v/>
      </c>
      <c r="V2134" s="19" t="str">
        <f>IF(Data!$D2131=0,"",Data!$D2131)</f>
        <v/>
      </c>
      <c r="W2134" s="19" t="str">
        <f>Data!$H2131</f>
        <v>Japonica</v>
      </c>
      <c r="Y2134" s="41" t="e">
        <f t="shared" si="603"/>
        <v>#REF!</v>
      </c>
      <c r="Z2134" s="8">
        <f t="shared" si="609"/>
        <v>10000</v>
      </c>
      <c r="AA2134" s="8" t="str">
        <f t="shared" si="610"/>
        <v>Mark Alan</v>
      </c>
      <c r="AB2134" s="8" t="str">
        <f t="shared" si="611"/>
        <v>L</v>
      </c>
      <c r="AC2134" s="8" t="str">
        <f t="shared" si="612"/>
        <v/>
      </c>
      <c r="AD2134" s="8" t="str">
        <f t="shared" ref="AD2134:AD2197" si="617">U2134</f>
        <v/>
      </c>
      <c r="AE2134" s="8" t="str">
        <f t="shared" si="613"/>
        <v/>
      </c>
      <c r="AF2134" s="5">
        <f t="shared" si="614"/>
        <v>1958</v>
      </c>
      <c r="AG2134" s="46">
        <v>2131</v>
      </c>
      <c r="AH2134" s="47" t="str">
        <f t="shared" si="604"/>
        <v/>
      </c>
      <c r="AI2134" s="48" t="str">
        <f t="shared" si="605"/>
        <v/>
      </c>
      <c r="AK2134" s="22" t="e">
        <f>TRIM(#REF!)</f>
        <v>#REF!</v>
      </c>
      <c r="AL2134" s="23" t="e">
        <f>IF(#REF!=0,"",#REF!)</f>
        <v>#REF!</v>
      </c>
      <c r="AM2134" s="19" t="e">
        <f>IF(#REF!=0,"",#REF!)</f>
        <v>#REF!</v>
      </c>
      <c r="AN2134" s="23" t="e">
        <f>IF($AK2134="","",#REF!)</f>
        <v>#REF!</v>
      </c>
      <c r="AO2134" s="23" t="e">
        <f t="shared" si="615"/>
        <v>#REF!</v>
      </c>
      <c r="AP2134" s="19" t="e">
        <f>IF(#REF!=0,"",#REF!)</f>
        <v>#REF!</v>
      </c>
      <c r="AQ2134" s="19" t="e">
        <f>IF(#REF!=0,"",#REF!)</f>
        <v>#REF!</v>
      </c>
      <c r="AR2134" s="19" t="e">
        <f>IF(#REF!=0,"",#REF!)</f>
        <v>#REF!</v>
      </c>
      <c r="AS2134" s="19" t="e">
        <f>#REF!</f>
        <v>#REF!</v>
      </c>
    </row>
    <row r="2135" spans="4:45" ht="19.5" thickTop="1" thickBot="1" x14ac:dyDescent="0.25">
      <c r="D2135" s="1" t="str">
        <f t="shared" si="601"/>
        <v/>
      </c>
      <c r="E2135" s="1" t="str">
        <f t="shared" si="602"/>
        <v/>
      </c>
      <c r="K2135" s="19" t="str">
        <f t="shared" si="606"/>
        <v/>
      </c>
      <c r="L2135" s="19">
        <f t="shared" si="616"/>
        <v>10000</v>
      </c>
      <c r="M2135" s="22" t="str">
        <f>TRIM(Data!$N2132)</f>
        <v>Mark C.</v>
      </c>
      <c r="N2135" s="22" t="str">
        <f>TRIM(Data!$A2132)</f>
        <v>Mark C. (H)</v>
      </c>
      <c r="O2135" s="23">
        <f>IF(Data!$B2132=0,"",Data!$B2132)</f>
        <v>2021</v>
      </c>
      <c r="P2135" s="19" t="str">
        <f>IF(Data!$C2132=0,"",Data!$C2132)</f>
        <v>1</v>
      </c>
      <c r="Q2135" s="23" t="str">
        <f>IF($M2135="","",Data!$E2132)</f>
        <v>S</v>
      </c>
      <c r="R2135" s="23" t="str">
        <f t="shared" si="607"/>
        <v>S</v>
      </c>
      <c r="S2135" s="23" t="str">
        <f t="shared" si="608"/>
        <v>S</v>
      </c>
      <c r="T2135" s="19" t="str">
        <f>IF(Data!$F2132=0,"",Data!$F2132)</f>
        <v/>
      </c>
      <c r="U2135" s="19" t="str">
        <f>IF(Data!$G2132=0,"",Data!$G2132)</f>
        <v/>
      </c>
      <c r="V2135" s="19" t="str">
        <f>IF(Data!$D2132=0,"",Data!$D2132)</f>
        <v/>
      </c>
      <c r="W2135" s="19" t="str">
        <f>Data!$H2132</f>
        <v>NRH</v>
      </c>
      <c r="Y2135" s="41" t="e">
        <f t="shared" si="603"/>
        <v>#REF!</v>
      </c>
      <c r="Z2135" s="8">
        <f t="shared" si="609"/>
        <v>10000</v>
      </c>
      <c r="AA2135" s="8" t="str">
        <f t="shared" si="610"/>
        <v>Mark C.</v>
      </c>
      <c r="AB2135" s="8" t="str">
        <f t="shared" si="611"/>
        <v>S</v>
      </c>
      <c r="AC2135" s="8" t="str">
        <f t="shared" si="612"/>
        <v/>
      </c>
      <c r="AD2135" s="8" t="str">
        <f t="shared" si="617"/>
        <v/>
      </c>
      <c r="AE2135" s="8" t="str">
        <f t="shared" si="613"/>
        <v/>
      </c>
      <c r="AF2135" s="5">
        <f t="shared" si="614"/>
        <v>2021</v>
      </c>
      <c r="AG2135" s="46">
        <v>2132</v>
      </c>
      <c r="AH2135" s="47" t="str">
        <f t="shared" si="604"/>
        <v/>
      </c>
      <c r="AI2135" s="48" t="str">
        <f t="shared" si="605"/>
        <v/>
      </c>
      <c r="AK2135" s="22" t="e">
        <f>TRIM(#REF!)</f>
        <v>#REF!</v>
      </c>
      <c r="AL2135" s="23" t="e">
        <f>IF(#REF!=0,"",#REF!)</f>
        <v>#REF!</v>
      </c>
      <c r="AM2135" s="19" t="e">
        <f>IF(#REF!=0,"",#REF!)</f>
        <v>#REF!</v>
      </c>
      <c r="AN2135" s="23" t="e">
        <f>IF($AK2135="","",#REF!)</f>
        <v>#REF!</v>
      </c>
      <c r="AO2135" s="23" t="e">
        <f t="shared" si="615"/>
        <v>#REF!</v>
      </c>
      <c r="AP2135" s="19" t="e">
        <f>IF(#REF!=0,"",#REF!)</f>
        <v>#REF!</v>
      </c>
      <c r="AQ2135" s="19" t="e">
        <f>IF(#REF!=0,"",#REF!)</f>
        <v>#REF!</v>
      </c>
      <c r="AR2135" s="19" t="e">
        <f>IF(#REF!=0,"",#REF!)</f>
        <v>#REF!</v>
      </c>
      <c r="AS2135" s="19" t="e">
        <f>#REF!</f>
        <v>#REF!</v>
      </c>
    </row>
    <row r="2136" spans="4:45" ht="19.5" thickTop="1" thickBot="1" x14ac:dyDescent="0.25">
      <c r="D2136" s="1" t="str">
        <f t="shared" si="601"/>
        <v/>
      </c>
      <c r="E2136" s="1" t="str">
        <f t="shared" si="602"/>
        <v/>
      </c>
      <c r="K2136" s="19" t="str">
        <f t="shared" si="606"/>
        <v/>
      </c>
      <c r="L2136" s="19">
        <f t="shared" si="616"/>
        <v>10000</v>
      </c>
      <c r="M2136" s="22" t="str">
        <f>TRIM(Data!$N2133)</f>
        <v>Mark Chason</v>
      </c>
      <c r="N2136" s="22" t="str">
        <f>TRIM(Data!$A2133)</f>
        <v>Mark Chason</v>
      </c>
      <c r="O2136" s="23">
        <f>IF(Data!$B2133=0,"",Data!$B2133)</f>
        <v>1977</v>
      </c>
      <c r="P2136" s="19" t="str">
        <f>IF(Data!$C2133=0,"",Data!$C2133)</f>
        <v>1</v>
      </c>
      <c r="Q2136" s="23" t="str">
        <f>IF($M2136="","",Data!$E2133)</f>
        <v>L</v>
      </c>
      <c r="R2136" s="23" t="str">
        <f t="shared" si="607"/>
        <v>L</v>
      </c>
      <c r="S2136" s="23" t="str">
        <f t="shared" si="608"/>
        <v>L</v>
      </c>
      <c r="T2136" s="19" t="str">
        <f>IF(Data!$F2133=0,"",Data!$F2133)</f>
        <v/>
      </c>
      <c r="U2136" s="19" t="str">
        <f>IF(Data!$G2133=0,"",Data!$G2133)</f>
        <v/>
      </c>
      <c r="V2136" s="19" t="str">
        <f>IF(Data!$D2133=0,"",Data!$D2133)</f>
        <v/>
      </c>
      <c r="W2136" s="19" t="str">
        <f>Data!$H2133</f>
        <v>Japonica</v>
      </c>
      <c r="Y2136" s="41" t="e">
        <f t="shared" si="603"/>
        <v>#REF!</v>
      </c>
      <c r="Z2136" s="8">
        <f t="shared" si="609"/>
        <v>10000</v>
      </c>
      <c r="AA2136" s="8" t="str">
        <f t="shared" si="610"/>
        <v>Mark Chason</v>
      </c>
      <c r="AB2136" s="8" t="str">
        <f t="shared" si="611"/>
        <v>L</v>
      </c>
      <c r="AC2136" s="8" t="str">
        <f t="shared" si="612"/>
        <v/>
      </c>
      <c r="AD2136" s="8" t="str">
        <f t="shared" si="617"/>
        <v/>
      </c>
      <c r="AE2136" s="8" t="str">
        <f t="shared" si="613"/>
        <v/>
      </c>
      <c r="AF2136" s="5">
        <f t="shared" si="614"/>
        <v>1977</v>
      </c>
      <c r="AG2136" s="46">
        <v>2133</v>
      </c>
      <c r="AH2136" s="47" t="str">
        <f t="shared" si="604"/>
        <v/>
      </c>
      <c r="AI2136" s="48" t="str">
        <f t="shared" si="605"/>
        <v/>
      </c>
      <c r="AK2136" s="22" t="e">
        <f>TRIM(#REF!)</f>
        <v>#REF!</v>
      </c>
      <c r="AL2136" s="23" t="e">
        <f>IF(#REF!=0,"",#REF!)</f>
        <v>#REF!</v>
      </c>
      <c r="AM2136" s="19" t="e">
        <f>IF(#REF!=0,"",#REF!)</f>
        <v>#REF!</v>
      </c>
      <c r="AN2136" s="23" t="e">
        <f>IF($AK2136="","",#REF!)</f>
        <v>#REF!</v>
      </c>
      <c r="AO2136" s="23" t="e">
        <f t="shared" si="615"/>
        <v>#REF!</v>
      </c>
      <c r="AP2136" s="19" t="e">
        <f>IF(#REF!=0,"",#REF!)</f>
        <v>#REF!</v>
      </c>
      <c r="AQ2136" s="19" t="e">
        <f>IF(#REF!=0,"",#REF!)</f>
        <v>#REF!</v>
      </c>
      <c r="AR2136" s="19" t="e">
        <f>IF(#REF!=0,"",#REF!)</f>
        <v>#REF!</v>
      </c>
      <c r="AS2136" s="19" t="e">
        <f>#REF!</f>
        <v>#REF!</v>
      </c>
    </row>
    <row r="2137" spans="4:45" ht="19.5" thickTop="1" thickBot="1" x14ac:dyDescent="0.25">
      <c r="D2137" s="1" t="str">
        <f t="shared" si="601"/>
        <v/>
      </c>
      <c r="E2137" s="1" t="str">
        <f t="shared" si="602"/>
        <v/>
      </c>
      <c r="K2137" s="19" t="str">
        <f t="shared" si="606"/>
        <v/>
      </c>
      <c r="L2137" s="19">
        <f t="shared" si="616"/>
        <v>10000</v>
      </c>
      <c r="M2137" s="22" t="str">
        <f>TRIM(Data!$N2134)</f>
        <v>Marlena Bozeman</v>
      </c>
      <c r="N2137" s="22" t="str">
        <f>TRIM(Data!$A2134)</f>
        <v>Marlena Bozeman</v>
      </c>
      <c r="O2137" s="23">
        <f>IF(Data!$B2134=0,"",Data!$B2134)</f>
        <v>1994</v>
      </c>
      <c r="P2137" s="19" t="str">
        <f>IF(Data!$C2134=0,"",Data!$C2134)</f>
        <v/>
      </c>
      <c r="Q2137" s="23" t="str">
        <f>IF($M2137="","",Data!$E2134)</f>
        <v>M</v>
      </c>
      <c r="R2137" s="23" t="str">
        <f t="shared" si="607"/>
        <v>M</v>
      </c>
      <c r="S2137" s="23" t="str">
        <f t="shared" si="608"/>
        <v>M</v>
      </c>
      <c r="T2137" s="19" t="str">
        <f>IF(Data!$F2134=0,"",Data!$F2134)</f>
        <v/>
      </c>
      <c r="U2137" s="19" t="str">
        <f>IF(Data!$G2134=0,"",Data!$G2134)</f>
        <v/>
      </c>
      <c r="V2137" s="19" t="str">
        <f>IF(Data!$D2134=0,"",Data!$D2134)</f>
        <v/>
      </c>
      <c r="W2137" s="19" t="str">
        <f>Data!$H2134</f>
        <v>Japonica</v>
      </c>
      <c r="Y2137" s="41" t="e">
        <f t="shared" si="603"/>
        <v>#REF!</v>
      </c>
      <c r="Z2137" s="8">
        <f t="shared" si="609"/>
        <v>10000</v>
      </c>
      <c r="AA2137" s="8" t="str">
        <f t="shared" si="610"/>
        <v>Marlena Bozeman</v>
      </c>
      <c r="AB2137" s="8" t="str">
        <f t="shared" si="611"/>
        <v>M</v>
      </c>
      <c r="AC2137" s="8" t="str">
        <f t="shared" si="612"/>
        <v/>
      </c>
      <c r="AD2137" s="8" t="str">
        <f t="shared" si="617"/>
        <v/>
      </c>
      <c r="AE2137" s="8" t="str">
        <f t="shared" si="613"/>
        <v/>
      </c>
      <c r="AF2137" s="5">
        <f t="shared" si="614"/>
        <v>1994</v>
      </c>
      <c r="AG2137" s="46">
        <v>2134</v>
      </c>
      <c r="AH2137" s="47" t="str">
        <f t="shared" si="604"/>
        <v/>
      </c>
      <c r="AI2137" s="48" t="str">
        <f t="shared" si="605"/>
        <v/>
      </c>
      <c r="AK2137" s="22" t="e">
        <f>TRIM(#REF!)</f>
        <v>#REF!</v>
      </c>
      <c r="AL2137" s="23" t="e">
        <f>IF(#REF!=0,"",#REF!)</f>
        <v>#REF!</v>
      </c>
      <c r="AM2137" s="19" t="e">
        <f>IF(#REF!=0,"",#REF!)</f>
        <v>#REF!</v>
      </c>
      <c r="AN2137" s="23" t="e">
        <f>IF($AK2137="","",#REF!)</f>
        <v>#REF!</v>
      </c>
      <c r="AO2137" s="23" t="e">
        <f t="shared" si="615"/>
        <v>#REF!</v>
      </c>
      <c r="AP2137" s="19" t="e">
        <f>IF(#REF!=0,"",#REF!)</f>
        <v>#REF!</v>
      </c>
      <c r="AQ2137" s="19" t="e">
        <f>IF(#REF!=0,"",#REF!)</f>
        <v>#REF!</v>
      </c>
      <c r="AR2137" s="19" t="e">
        <f>IF(#REF!=0,"",#REF!)</f>
        <v>#REF!</v>
      </c>
      <c r="AS2137" s="19" t="e">
        <f>#REF!</f>
        <v>#REF!</v>
      </c>
    </row>
    <row r="2138" spans="4:45" ht="19.5" thickTop="1" thickBot="1" x14ac:dyDescent="0.25">
      <c r="D2138" s="1" t="str">
        <f t="shared" si="601"/>
        <v/>
      </c>
      <c r="E2138" s="1" t="str">
        <f t="shared" si="602"/>
        <v/>
      </c>
      <c r="K2138" s="19" t="str">
        <f t="shared" si="606"/>
        <v/>
      </c>
      <c r="L2138" s="19">
        <f t="shared" si="616"/>
        <v>10000</v>
      </c>
      <c r="M2138" s="22" t="str">
        <f>TRIM(Data!$N2135)</f>
        <v>Marlene</v>
      </c>
      <c r="N2138" s="22" t="str">
        <f>TRIM(Data!$A2135)</f>
        <v>Marlene</v>
      </c>
      <c r="O2138" s="23">
        <f>IF(Data!$B2135=0,"",Data!$B2135)</f>
        <v>1956</v>
      </c>
      <c r="P2138" s="19" t="str">
        <f>IF(Data!$C2135=0,"",Data!$C2135)</f>
        <v/>
      </c>
      <c r="Q2138" s="23" t="str">
        <f>IF($M2138="","",Data!$E2135)</f>
        <v>L</v>
      </c>
      <c r="R2138" s="23" t="str">
        <f t="shared" si="607"/>
        <v>L</v>
      </c>
      <c r="S2138" s="23" t="str">
        <f t="shared" si="608"/>
        <v>L</v>
      </c>
      <c r="T2138" s="19" t="str">
        <f>IF(Data!$F2135=0,"",Data!$F2135)</f>
        <v/>
      </c>
      <c r="U2138" s="19" t="str">
        <f>IF(Data!$G2135=0,"",Data!$G2135)</f>
        <v/>
      </c>
      <c r="V2138" s="19" t="str">
        <f>IF(Data!$D2135=0,"",Data!$D2135)</f>
        <v/>
      </c>
      <c r="W2138" s="19" t="str">
        <f>Data!$H2135</f>
        <v>Japonica</v>
      </c>
      <c r="Y2138" s="41" t="e">
        <f t="shared" si="603"/>
        <v>#REF!</v>
      </c>
      <c r="Z2138" s="8">
        <f t="shared" si="609"/>
        <v>10000</v>
      </c>
      <c r="AA2138" s="8" t="str">
        <f t="shared" si="610"/>
        <v>Marlene</v>
      </c>
      <c r="AB2138" s="8" t="str">
        <f t="shared" si="611"/>
        <v>L</v>
      </c>
      <c r="AC2138" s="8" t="str">
        <f t="shared" si="612"/>
        <v/>
      </c>
      <c r="AD2138" s="8" t="str">
        <f t="shared" si="617"/>
        <v/>
      </c>
      <c r="AE2138" s="8" t="str">
        <f t="shared" si="613"/>
        <v/>
      </c>
      <c r="AF2138" s="5">
        <f t="shared" si="614"/>
        <v>1956</v>
      </c>
      <c r="AG2138" s="46">
        <v>2135</v>
      </c>
      <c r="AH2138" s="47" t="str">
        <f t="shared" si="604"/>
        <v/>
      </c>
      <c r="AI2138" s="48" t="str">
        <f t="shared" si="605"/>
        <v/>
      </c>
      <c r="AK2138" s="22" t="e">
        <f>TRIM(#REF!)</f>
        <v>#REF!</v>
      </c>
      <c r="AL2138" s="23" t="e">
        <f>IF(#REF!=0,"",#REF!)</f>
        <v>#REF!</v>
      </c>
      <c r="AM2138" s="19" t="e">
        <f>IF(#REF!=0,"",#REF!)</f>
        <v>#REF!</v>
      </c>
      <c r="AN2138" s="23" t="e">
        <f>IF($AK2138="","",#REF!)</f>
        <v>#REF!</v>
      </c>
      <c r="AO2138" s="23" t="e">
        <f t="shared" si="615"/>
        <v>#REF!</v>
      </c>
      <c r="AP2138" s="19" t="e">
        <f>IF(#REF!=0,"",#REF!)</f>
        <v>#REF!</v>
      </c>
      <c r="AQ2138" s="19" t="e">
        <f>IF(#REF!=0,"",#REF!)</f>
        <v>#REF!</v>
      </c>
      <c r="AR2138" s="19" t="e">
        <f>IF(#REF!=0,"",#REF!)</f>
        <v>#REF!</v>
      </c>
      <c r="AS2138" s="19" t="e">
        <f>#REF!</f>
        <v>#REF!</v>
      </c>
    </row>
    <row r="2139" spans="4:45" ht="19.5" thickTop="1" thickBot="1" x14ac:dyDescent="0.25">
      <c r="D2139" s="1" t="str">
        <f t="shared" si="601"/>
        <v/>
      </c>
      <c r="E2139" s="1" t="str">
        <f t="shared" si="602"/>
        <v/>
      </c>
      <c r="K2139" s="19" t="str">
        <f t="shared" si="606"/>
        <v/>
      </c>
      <c r="L2139" s="19">
        <f t="shared" si="616"/>
        <v>10000</v>
      </c>
      <c r="M2139" s="22" t="str">
        <f>TRIM(Data!$N2136)</f>
        <v>Maroon and Gold</v>
      </c>
      <c r="N2139" s="22" t="str">
        <f>TRIM(Data!$A2136)</f>
        <v>Maroon and Gold</v>
      </c>
      <c r="O2139" s="23">
        <f>IF(Data!$B2136=0,"",Data!$B2136)</f>
        <v>1961</v>
      </c>
      <c r="P2139" s="19" t="str">
        <f>IF(Data!$C2136=0,"",Data!$C2136)</f>
        <v>1</v>
      </c>
      <c r="Q2139" s="23" t="str">
        <f>IF($M2139="","",Data!$E2136)</f>
        <v>S-M</v>
      </c>
      <c r="R2139" s="23" t="str">
        <f t="shared" si="607"/>
        <v>S</v>
      </c>
      <c r="S2139" s="23" t="str">
        <f t="shared" si="608"/>
        <v>S</v>
      </c>
      <c r="T2139" s="19" t="str">
        <f>IF(Data!$F2136=0,"",Data!$F2136)</f>
        <v/>
      </c>
      <c r="U2139" s="19" t="str">
        <f>IF(Data!$G2136=0,"",Data!$G2136)</f>
        <v/>
      </c>
      <c r="V2139" s="19" t="str">
        <f>IF(Data!$D2136=0,"",Data!$D2136)</f>
        <v/>
      </c>
      <c r="W2139" s="19" t="str">
        <f>Data!$H2136</f>
        <v>Japonica</v>
      </c>
      <c r="Y2139" s="41" t="e">
        <f t="shared" si="603"/>
        <v>#REF!</v>
      </c>
      <c r="Z2139" s="8">
        <f t="shared" si="609"/>
        <v>10000</v>
      </c>
      <c r="AA2139" s="8" t="str">
        <f t="shared" si="610"/>
        <v>Maroon and Gold</v>
      </c>
      <c r="AB2139" s="8" t="str">
        <f t="shared" si="611"/>
        <v>S</v>
      </c>
      <c r="AC2139" s="8" t="str">
        <f t="shared" si="612"/>
        <v/>
      </c>
      <c r="AD2139" s="8" t="str">
        <f t="shared" si="617"/>
        <v/>
      </c>
      <c r="AE2139" s="8" t="str">
        <f t="shared" si="613"/>
        <v/>
      </c>
      <c r="AF2139" s="5">
        <f t="shared" si="614"/>
        <v>1961</v>
      </c>
      <c r="AG2139" s="46">
        <v>2136</v>
      </c>
      <c r="AH2139" s="47" t="str">
        <f t="shared" si="604"/>
        <v/>
      </c>
      <c r="AI2139" s="48" t="str">
        <f t="shared" si="605"/>
        <v/>
      </c>
      <c r="AK2139" s="22" t="e">
        <f>TRIM(#REF!)</f>
        <v>#REF!</v>
      </c>
      <c r="AL2139" s="23" t="e">
        <f>IF(#REF!=0,"",#REF!)</f>
        <v>#REF!</v>
      </c>
      <c r="AM2139" s="19" t="e">
        <f>IF(#REF!=0,"",#REF!)</f>
        <v>#REF!</v>
      </c>
      <c r="AN2139" s="23" t="e">
        <f>IF($AK2139="","",#REF!)</f>
        <v>#REF!</v>
      </c>
      <c r="AO2139" s="23" t="e">
        <f t="shared" si="615"/>
        <v>#REF!</v>
      </c>
      <c r="AP2139" s="19" t="e">
        <f>IF(#REF!=0,"",#REF!)</f>
        <v>#REF!</v>
      </c>
      <c r="AQ2139" s="19" t="e">
        <f>IF(#REF!=0,"",#REF!)</f>
        <v>#REF!</v>
      </c>
      <c r="AR2139" s="19" t="e">
        <f>IF(#REF!=0,"",#REF!)</f>
        <v>#REF!</v>
      </c>
      <c r="AS2139" s="19" t="e">
        <f>#REF!</f>
        <v>#REF!</v>
      </c>
    </row>
    <row r="2140" spans="4:45" ht="19.5" thickTop="1" thickBot="1" x14ac:dyDescent="0.25">
      <c r="D2140" s="1" t="str">
        <f t="shared" si="601"/>
        <v/>
      </c>
      <c r="E2140" s="1" t="str">
        <f t="shared" si="602"/>
        <v/>
      </c>
      <c r="K2140" s="19" t="str">
        <f t="shared" si="606"/>
        <v/>
      </c>
      <c r="L2140" s="19">
        <f t="shared" si="616"/>
        <v>10000</v>
      </c>
      <c r="M2140" s="22" t="str">
        <f>TRIM(Data!$N2137)</f>
        <v>Marquis de Lafayette</v>
      </c>
      <c r="N2140" s="22" t="str">
        <f>TRIM(Data!$A2137)</f>
        <v>Marquis de Lafayette (H)</v>
      </c>
      <c r="O2140" s="23">
        <f>IF(Data!$B2137=0,"",Data!$B2137)</f>
        <v>1982</v>
      </c>
      <c r="P2140" s="19" t="str">
        <f>IF(Data!$C2137=0,"",Data!$C2137)</f>
        <v>1</v>
      </c>
      <c r="Q2140" s="23" t="str">
        <f>IF($M2140="","",Data!$E2137)</f>
        <v>L</v>
      </c>
      <c r="R2140" s="23" t="str">
        <f t="shared" si="607"/>
        <v>L</v>
      </c>
      <c r="S2140" s="23" t="str">
        <f t="shared" si="608"/>
        <v>L</v>
      </c>
      <c r="T2140" s="19" t="str">
        <f>IF(Data!$F2137=0,"",Data!$F2137)</f>
        <v/>
      </c>
      <c r="U2140" s="19" t="str">
        <f>IF(Data!$G2137=0,"",Data!$G2137)</f>
        <v/>
      </c>
      <c r="V2140" s="19" t="str">
        <f>IF(Data!$D2137=0,"",Data!$D2137)</f>
        <v/>
      </c>
      <c r="W2140" s="19" t="str">
        <f>Data!$H2137</f>
        <v>NRH</v>
      </c>
      <c r="Y2140" s="41" t="e">
        <f t="shared" si="603"/>
        <v>#REF!</v>
      </c>
      <c r="Z2140" s="8">
        <f t="shared" si="609"/>
        <v>10000</v>
      </c>
      <c r="AA2140" s="8" t="str">
        <f t="shared" si="610"/>
        <v>Marquis de Lafayette</v>
      </c>
      <c r="AB2140" s="8" t="str">
        <f t="shared" si="611"/>
        <v>L</v>
      </c>
      <c r="AC2140" s="8" t="str">
        <f t="shared" si="612"/>
        <v/>
      </c>
      <c r="AD2140" s="8" t="str">
        <f t="shared" si="617"/>
        <v/>
      </c>
      <c r="AE2140" s="8" t="str">
        <f t="shared" si="613"/>
        <v/>
      </c>
      <c r="AF2140" s="5">
        <f t="shared" si="614"/>
        <v>1982</v>
      </c>
      <c r="AG2140" s="46">
        <v>2137</v>
      </c>
      <c r="AH2140" s="47" t="str">
        <f t="shared" si="604"/>
        <v/>
      </c>
      <c r="AI2140" s="48" t="str">
        <f t="shared" si="605"/>
        <v/>
      </c>
      <c r="AK2140" s="22" t="e">
        <f>TRIM(#REF!)</f>
        <v>#REF!</v>
      </c>
      <c r="AL2140" s="23" t="e">
        <f>IF(#REF!=0,"",#REF!)</f>
        <v>#REF!</v>
      </c>
      <c r="AM2140" s="19" t="e">
        <f>IF(#REF!=0,"",#REF!)</f>
        <v>#REF!</v>
      </c>
      <c r="AN2140" s="23" t="e">
        <f>IF($AK2140="","",#REF!)</f>
        <v>#REF!</v>
      </c>
      <c r="AO2140" s="23" t="e">
        <f t="shared" si="615"/>
        <v>#REF!</v>
      </c>
      <c r="AP2140" s="19" t="e">
        <f>IF(#REF!=0,"",#REF!)</f>
        <v>#REF!</v>
      </c>
      <c r="AQ2140" s="19" t="e">
        <f>IF(#REF!=0,"",#REF!)</f>
        <v>#REF!</v>
      </c>
      <c r="AR2140" s="19" t="e">
        <f>IF(#REF!=0,"",#REF!)</f>
        <v>#REF!</v>
      </c>
      <c r="AS2140" s="19" t="e">
        <f>#REF!</f>
        <v>#REF!</v>
      </c>
    </row>
    <row r="2141" spans="4:45" ht="19.5" thickTop="1" thickBot="1" x14ac:dyDescent="0.25">
      <c r="D2141" s="1" t="str">
        <f t="shared" si="601"/>
        <v/>
      </c>
      <c r="E2141" s="1" t="str">
        <f t="shared" si="602"/>
        <v/>
      </c>
      <c r="K2141" s="19" t="str">
        <f t="shared" si="606"/>
        <v/>
      </c>
      <c r="L2141" s="19">
        <f t="shared" si="616"/>
        <v>10000</v>
      </c>
      <c r="M2141" s="22" t="str">
        <f>TRIM(Data!$N2138)</f>
        <v>Marquis de Montcalm</v>
      </c>
      <c r="N2141" s="22" t="str">
        <f>TRIM(Data!$A2138)</f>
        <v>Marquis de Montcalm</v>
      </c>
      <c r="O2141" s="23" t="str">
        <f>IF(Data!$B2138=0,"",Data!$B2138)</f>
        <v>1800's - Late</v>
      </c>
      <c r="P2141" s="19" t="str">
        <f>IF(Data!$C2138=0,"",Data!$C2138)</f>
        <v>1</v>
      </c>
      <c r="Q2141" s="23" t="str">
        <f>IF($M2141="","",Data!$E2138)</f>
        <v>M</v>
      </c>
      <c r="R2141" s="23" t="str">
        <f t="shared" si="607"/>
        <v>M</v>
      </c>
      <c r="S2141" s="23" t="str">
        <f t="shared" si="608"/>
        <v>M</v>
      </c>
      <c r="T2141" s="19" t="str">
        <f>IF(Data!$F2138=0,"",Data!$F2138)</f>
        <v/>
      </c>
      <c r="U2141" s="19" t="str">
        <f>IF(Data!$G2138=0,"",Data!$G2138)</f>
        <v/>
      </c>
      <c r="V2141" s="19" t="str">
        <f>IF(Data!$D2138=0,"",Data!$D2138)</f>
        <v>ANTIQUE</v>
      </c>
      <c r="W2141" s="19" t="str">
        <f>Data!$H2138</f>
        <v>Japonica</v>
      </c>
      <c r="Y2141" s="41" t="e">
        <f t="shared" si="603"/>
        <v>#REF!</v>
      </c>
      <c r="Z2141" s="8">
        <f t="shared" si="609"/>
        <v>2141</v>
      </c>
      <c r="AA2141" s="8" t="str">
        <f t="shared" si="610"/>
        <v>Marquis de Montcalm</v>
      </c>
      <c r="AB2141" s="8" t="str">
        <f t="shared" si="611"/>
        <v>M</v>
      </c>
      <c r="AC2141" s="8" t="str">
        <f t="shared" si="612"/>
        <v/>
      </c>
      <c r="AD2141" s="8" t="str">
        <f t="shared" si="617"/>
        <v/>
      </c>
      <c r="AE2141" s="8" t="str">
        <f t="shared" si="613"/>
        <v>ANTIQUE</v>
      </c>
      <c r="AF2141" s="5" t="str">
        <f t="shared" si="614"/>
        <v>1800's - Late</v>
      </c>
      <c r="AG2141" s="46">
        <v>2138</v>
      </c>
      <c r="AH2141" s="47" t="str">
        <f t="shared" si="604"/>
        <v/>
      </c>
      <c r="AI2141" s="48" t="str">
        <f t="shared" si="605"/>
        <v/>
      </c>
      <c r="AK2141" s="22" t="e">
        <f>TRIM(#REF!)</f>
        <v>#REF!</v>
      </c>
      <c r="AL2141" s="23" t="e">
        <f>IF(#REF!=0,"",#REF!)</f>
        <v>#REF!</v>
      </c>
      <c r="AM2141" s="19" t="e">
        <f>IF(#REF!=0,"",#REF!)</f>
        <v>#REF!</v>
      </c>
      <c r="AN2141" s="23" t="e">
        <f>IF($AK2141="","",#REF!)</f>
        <v>#REF!</v>
      </c>
      <c r="AO2141" s="23" t="e">
        <f t="shared" si="615"/>
        <v>#REF!</v>
      </c>
      <c r="AP2141" s="19" t="e">
        <f>IF(#REF!=0,"",#REF!)</f>
        <v>#REF!</v>
      </c>
      <c r="AQ2141" s="19" t="e">
        <f>IF(#REF!=0,"",#REF!)</f>
        <v>#REF!</v>
      </c>
      <c r="AR2141" s="19" t="e">
        <f>IF(#REF!=0,"",#REF!)</f>
        <v>#REF!</v>
      </c>
      <c r="AS2141" s="19" t="e">
        <f>#REF!</f>
        <v>#REF!</v>
      </c>
    </row>
    <row r="2142" spans="4:45" ht="19.5" thickTop="1" thickBot="1" x14ac:dyDescent="0.25">
      <c r="D2142" s="1" t="str">
        <f t="shared" si="601"/>
        <v/>
      </c>
      <c r="E2142" s="1" t="str">
        <f t="shared" si="602"/>
        <v/>
      </c>
      <c r="K2142" s="19" t="str">
        <f t="shared" si="606"/>
        <v/>
      </c>
      <c r="L2142" s="19">
        <f t="shared" si="616"/>
        <v>10000</v>
      </c>
      <c r="M2142" s="22" t="str">
        <f>TRIM(Data!$N2139)</f>
        <v>Mars</v>
      </c>
      <c r="N2142" s="22" t="str">
        <f>TRIM(Data!$A2139)</f>
        <v>Mars</v>
      </c>
      <c r="O2142" s="23">
        <f>IF(Data!$B2139=0,"",Data!$B2139)</f>
        <v>1911</v>
      </c>
      <c r="P2142" s="19" t="str">
        <f>IF(Data!$C2139=0,"",Data!$C2139)</f>
        <v>1</v>
      </c>
      <c r="Q2142" s="23" t="str">
        <f>IF($M2142="","",Data!$E2139)</f>
        <v>L</v>
      </c>
      <c r="R2142" s="23" t="str">
        <f t="shared" si="607"/>
        <v>L</v>
      </c>
      <c r="S2142" s="23" t="str">
        <f t="shared" si="608"/>
        <v>L</v>
      </c>
      <c r="T2142" s="19" t="str">
        <f>IF(Data!$F2139=0,"",Data!$F2139)</f>
        <v/>
      </c>
      <c r="U2142" s="19" t="str">
        <f>IF(Data!$G2139=0,"",Data!$G2139)</f>
        <v/>
      </c>
      <c r="V2142" s="19" t="str">
        <f>IF(Data!$D2139=0,"",Data!$D2139)</f>
        <v/>
      </c>
      <c r="W2142" s="19" t="str">
        <f>Data!$H2139</f>
        <v>Japonica</v>
      </c>
      <c r="Y2142" s="41" t="e">
        <f t="shared" si="603"/>
        <v>#REF!</v>
      </c>
      <c r="Z2142" s="8">
        <f t="shared" si="609"/>
        <v>10000</v>
      </c>
      <c r="AA2142" s="8" t="str">
        <f t="shared" si="610"/>
        <v>Mars</v>
      </c>
      <c r="AB2142" s="8" t="str">
        <f t="shared" si="611"/>
        <v>L</v>
      </c>
      <c r="AC2142" s="8" t="str">
        <f t="shared" si="612"/>
        <v/>
      </c>
      <c r="AD2142" s="8" t="str">
        <f t="shared" si="617"/>
        <v/>
      </c>
      <c r="AE2142" s="8" t="str">
        <f t="shared" si="613"/>
        <v/>
      </c>
      <c r="AF2142" s="5">
        <f t="shared" si="614"/>
        <v>1911</v>
      </c>
      <c r="AG2142" s="46">
        <v>2139</v>
      </c>
      <c r="AH2142" s="47" t="str">
        <f t="shared" si="604"/>
        <v/>
      </c>
      <c r="AI2142" s="48" t="str">
        <f t="shared" si="605"/>
        <v/>
      </c>
      <c r="AK2142" s="22" t="e">
        <f>TRIM(#REF!)</f>
        <v>#REF!</v>
      </c>
      <c r="AL2142" s="23" t="e">
        <f>IF(#REF!=0,"",#REF!)</f>
        <v>#REF!</v>
      </c>
      <c r="AM2142" s="19" t="e">
        <f>IF(#REF!=0,"",#REF!)</f>
        <v>#REF!</v>
      </c>
      <c r="AN2142" s="23" t="e">
        <f>IF($AK2142="","",#REF!)</f>
        <v>#REF!</v>
      </c>
      <c r="AO2142" s="23" t="e">
        <f t="shared" si="615"/>
        <v>#REF!</v>
      </c>
      <c r="AP2142" s="19" t="e">
        <f>IF(#REF!=0,"",#REF!)</f>
        <v>#REF!</v>
      </c>
      <c r="AQ2142" s="19" t="e">
        <f>IF(#REF!=0,"",#REF!)</f>
        <v>#REF!</v>
      </c>
      <c r="AR2142" s="19" t="e">
        <f>IF(#REF!=0,"",#REF!)</f>
        <v>#REF!</v>
      </c>
      <c r="AS2142" s="19" t="e">
        <f>#REF!</f>
        <v>#REF!</v>
      </c>
    </row>
    <row r="2143" spans="4:45" ht="19.5" thickTop="1" thickBot="1" x14ac:dyDescent="0.25">
      <c r="D2143" s="1" t="str">
        <f t="shared" si="601"/>
        <v/>
      </c>
      <c r="E2143" s="1" t="str">
        <f t="shared" si="602"/>
        <v/>
      </c>
      <c r="K2143" s="19" t="str">
        <f t="shared" si="606"/>
        <v/>
      </c>
      <c r="L2143" s="19">
        <f t="shared" si="616"/>
        <v>10000</v>
      </c>
      <c r="M2143" s="22" t="str">
        <f>TRIM(Data!$N2140)</f>
        <v>Marsha Zeagler</v>
      </c>
      <c r="N2143" s="22" t="str">
        <f>TRIM(Data!$A2140)</f>
        <v>Marsha Zeagler</v>
      </c>
      <c r="O2143" s="23">
        <f>IF(Data!$B2140=0,"",Data!$B2140)</f>
        <v>2021</v>
      </c>
      <c r="P2143" s="19" t="str">
        <f>IF(Data!$C2140=0,"",Data!$C2140)</f>
        <v>1</v>
      </c>
      <c r="Q2143" s="23" t="str">
        <f>IF($M2143="","",Data!$E2140)</f>
        <v>L</v>
      </c>
      <c r="R2143" s="23" t="str">
        <f t="shared" si="607"/>
        <v>L</v>
      </c>
      <c r="S2143" s="23" t="str">
        <f t="shared" si="608"/>
        <v>L</v>
      </c>
      <c r="T2143" s="19" t="str">
        <f>IF(Data!$F2140=0,"",Data!$F2140)</f>
        <v/>
      </c>
      <c r="U2143" s="19" t="str">
        <f>IF(Data!$G2140=0,"",Data!$G2140)</f>
        <v/>
      </c>
      <c r="V2143" s="19" t="str">
        <f>IF(Data!$D2140=0,"",Data!$D2140)</f>
        <v/>
      </c>
      <c r="W2143" s="19" t="str">
        <f>Data!$H2140</f>
        <v>Japonica</v>
      </c>
      <c r="Y2143" s="41" t="e">
        <f t="shared" si="603"/>
        <v>#REF!</v>
      </c>
      <c r="Z2143" s="8">
        <f t="shared" si="609"/>
        <v>10000</v>
      </c>
      <c r="AA2143" s="8" t="str">
        <f t="shared" si="610"/>
        <v>Marsha Zeagler</v>
      </c>
      <c r="AB2143" s="8" t="str">
        <f t="shared" si="611"/>
        <v>L</v>
      </c>
      <c r="AC2143" s="8" t="str">
        <f t="shared" si="612"/>
        <v/>
      </c>
      <c r="AD2143" s="8" t="str">
        <f t="shared" si="617"/>
        <v/>
      </c>
      <c r="AE2143" s="8" t="str">
        <f t="shared" si="613"/>
        <v/>
      </c>
      <c r="AF2143" s="5">
        <f t="shared" si="614"/>
        <v>2021</v>
      </c>
      <c r="AG2143" s="46">
        <v>2140</v>
      </c>
      <c r="AH2143" s="47" t="str">
        <f t="shared" si="604"/>
        <v/>
      </c>
      <c r="AI2143" s="48" t="str">
        <f t="shared" si="605"/>
        <v/>
      </c>
      <c r="AK2143" s="22" t="e">
        <f>TRIM(#REF!)</f>
        <v>#REF!</v>
      </c>
      <c r="AL2143" s="23" t="e">
        <f>IF(#REF!=0,"",#REF!)</f>
        <v>#REF!</v>
      </c>
      <c r="AM2143" s="19" t="e">
        <f>IF(#REF!=0,"",#REF!)</f>
        <v>#REF!</v>
      </c>
      <c r="AN2143" s="23" t="e">
        <f>IF($AK2143="","",#REF!)</f>
        <v>#REF!</v>
      </c>
      <c r="AO2143" s="23" t="e">
        <f t="shared" si="615"/>
        <v>#REF!</v>
      </c>
      <c r="AP2143" s="19" t="e">
        <f>IF(#REF!=0,"",#REF!)</f>
        <v>#REF!</v>
      </c>
      <c r="AQ2143" s="19" t="e">
        <f>IF(#REF!=0,"",#REF!)</f>
        <v>#REF!</v>
      </c>
      <c r="AR2143" s="19" t="e">
        <f>IF(#REF!=0,"",#REF!)</f>
        <v>#REF!</v>
      </c>
      <c r="AS2143" s="19" t="e">
        <f>#REF!</f>
        <v>#REF!</v>
      </c>
    </row>
    <row r="2144" spans="4:45" ht="19.5" thickTop="1" thickBot="1" x14ac:dyDescent="0.25">
      <c r="D2144" s="1" t="str">
        <f t="shared" si="601"/>
        <v/>
      </c>
      <c r="E2144" s="1" t="str">
        <f t="shared" si="602"/>
        <v/>
      </c>
      <c r="K2144" s="19" t="str">
        <f t="shared" si="606"/>
        <v/>
      </c>
      <c r="L2144" s="19">
        <f t="shared" si="616"/>
        <v>10000</v>
      </c>
      <c r="M2144" s="22" t="str">
        <f>TRIM(Data!$N2141)</f>
        <v>Marshall</v>
      </c>
      <c r="N2144" s="22" t="str">
        <f>TRIM(Data!$A2141)</f>
        <v>Marshall (H)</v>
      </c>
      <c r="O2144" s="23">
        <f>IF(Data!$B2141=0,"",Data!$B2141)</f>
        <v>2008</v>
      </c>
      <c r="P2144" s="19" t="str">
        <f>IF(Data!$C2141=0,"",Data!$C2141)</f>
        <v>1</v>
      </c>
      <c r="Q2144" s="23" t="str">
        <f>IF($M2144="","",Data!$E2141)</f>
        <v>S</v>
      </c>
      <c r="R2144" s="23" t="str">
        <f t="shared" si="607"/>
        <v>S</v>
      </c>
      <c r="S2144" s="23" t="str">
        <f t="shared" si="608"/>
        <v>S</v>
      </c>
      <c r="T2144" s="19" t="str">
        <f>IF(Data!$F2141=0,"",Data!$F2141)</f>
        <v/>
      </c>
      <c r="U2144" s="19" t="str">
        <f>IF(Data!$G2141=0,"",Data!$G2141)</f>
        <v/>
      </c>
      <c r="V2144" s="19" t="str">
        <f>IF(Data!$D2141=0,"",Data!$D2141)</f>
        <v/>
      </c>
      <c r="W2144" s="19" t="str">
        <f>Data!$H2141</f>
        <v>NRH</v>
      </c>
      <c r="Y2144" s="41" t="e">
        <f t="shared" si="603"/>
        <v>#REF!</v>
      </c>
      <c r="Z2144" s="8">
        <f t="shared" si="609"/>
        <v>10000</v>
      </c>
      <c r="AA2144" s="8" t="str">
        <f t="shared" si="610"/>
        <v>Marshall</v>
      </c>
      <c r="AB2144" s="8" t="str">
        <f t="shared" si="611"/>
        <v>S</v>
      </c>
      <c r="AC2144" s="8" t="str">
        <f t="shared" si="612"/>
        <v/>
      </c>
      <c r="AD2144" s="8" t="str">
        <f t="shared" si="617"/>
        <v/>
      </c>
      <c r="AE2144" s="8" t="str">
        <f t="shared" si="613"/>
        <v/>
      </c>
      <c r="AF2144" s="5">
        <f t="shared" si="614"/>
        <v>2008</v>
      </c>
      <c r="AG2144" s="46">
        <v>2141</v>
      </c>
      <c r="AH2144" s="47" t="str">
        <f t="shared" si="604"/>
        <v/>
      </c>
      <c r="AI2144" s="48" t="str">
        <f t="shared" si="605"/>
        <v/>
      </c>
      <c r="AK2144" s="22" t="e">
        <f>TRIM(#REF!)</f>
        <v>#REF!</v>
      </c>
      <c r="AL2144" s="23" t="e">
        <f>IF(#REF!=0,"",#REF!)</f>
        <v>#REF!</v>
      </c>
      <c r="AM2144" s="19" t="e">
        <f>IF(#REF!=0,"",#REF!)</f>
        <v>#REF!</v>
      </c>
      <c r="AN2144" s="23" t="e">
        <f>IF($AK2144="","",#REF!)</f>
        <v>#REF!</v>
      </c>
      <c r="AO2144" s="23" t="e">
        <f t="shared" si="615"/>
        <v>#REF!</v>
      </c>
      <c r="AP2144" s="19" t="e">
        <f>IF(#REF!=0,"",#REF!)</f>
        <v>#REF!</v>
      </c>
      <c r="AQ2144" s="19" t="e">
        <f>IF(#REF!=0,"",#REF!)</f>
        <v>#REF!</v>
      </c>
      <c r="AR2144" s="19" t="e">
        <f>IF(#REF!=0,"",#REF!)</f>
        <v>#REF!</v>
      </c>
      <c r="AS2144" s="19" t="e">
        <f>#REF!</f>
        <v>#REF!</v>
      </c>
    </row>
    <row r="2145" spans="4:45" ht="19.5" thickTop="1" thickBot="1" x14ac:dyDescent="0.25">
      <c r="D2145" s="1" t="str">
        <f t="shared" si="601"/>
        <v/>
      </c>
      <c r="E2145" s="1" t="str">
        <f t="shared" si="602"/>
        <v/>
      </c>
      <c r="K2145" s="19" t="str">
        <f t="shared" si="606"/>
        <v/>
      </c>
      <c r="L2145" s="19">
        <f t="shared" si="616"/>
        <v>10000</v>
      </c>
      <c r="M2145" s="22" t="str">
        <f>TRIM(Data!$N2142)</f>
        <v>Martha Ann</v>
      </c>
      <c r="N2145" s="22" t="str">
        <f>TRIM(Data!$A2142)</f>
        <v>Martha Ann</v>
      </c>
      <c r="O2145" s="23">
        <f>IF(Data!$B2142=0,"",Data!$B2142)</f>
        <v>1955</v>
      </c>
      <c r="P2145" s="19" t="str">
        <f>IF(Data!$C2142=0,"",Data!$C2142)</f>
        <v/>
      </c>
      <c r="Q2145" s="23" t="str">
        <f>IF($M2145="","",Data!$E2142)</f>
        <v>L</v>
      </c>
      <c r="R2145" s="23" t="str">
        <f t="shared" si="607"/>
        <v>L</v>
      </c>
      <c r="S2145" s="23" t="str">
        <f t="shared" si="608"/>
        <v>L</v>
      </c>
      <c r="T2145" s="19" t="str">
        <f>IF(Data!$F2142=0,"",Data!$F2142)</f>
        <v/>
      </c>
      <c r="U2145" s="19" t="str">
        <f>IF(Data!$G2142=0,"",Data!$G2142)</f>
        <v/>
      </c>
      <c r="V2145" s="19" t="str">
        <f>IF(Data!$D2142=0,"",Data!$D2142)</f>
        <v/>
      </c>
      <c r="W2145" s="19" t="str">
        <f>Data!$H2142</f>
        <v>Japonica</v>
      </c>
      <c r="Y2145" s="41" t="e">
        <f t="shared" si="603"/>
        <v>#REF!</v>
      </c>
      <c r="Z2145" s="8">
        <f t="shared" si="609"/>
        <v>10000</v>
      </c>
      <c r="AA2145" s="8" t="str">
        <f t="shared" si="610"/>
        <v>Martha Ann</v>
      </c>
      <c r="AB2145" s="8" t="str">
        <f t="shared" si="611"/>
        <v>L</v>
      </c>
      <c r="AC2145" s="8" t="str">
        <f t="shared" si="612"/>
        <v/>
      </c>
      <c r="AD2145" s="8" t="str">
        <f t="shared" si="617"/>
        <v/>
      </c>
      <c r="AE2145" s="8" t="str">
        <f t="shared" si="613"/>
        <v/>
      </c>
      <c r="AF2145" s="5">
        <f t="shared" si="614"/>
        <v>1955</v>
      </c>
      <c r="AG2145" s="46">
        <v>2142</v>
      </c>
      <c r="AH2145" s="47" t="str">
        <f t="shared" si="604"/>
        <v/>
      </c>
      <c r="AI2145" s="48" t="str">
        <f t="shared" si="605"/>
        <v/>
      </c>
      <c r="AK2145" s="22" t="e">
        <f>TRIM(#REF!)</f>
        <v>#REF!</v>
      </c>
      <c r="AL2145" s="23" t="e">
        <f>IF(#REF!=0,"",#REF!)</f>
        <v>#REF!</v>
      </c>
      <c r="AM2145" s="19" t="e">
        <f>IF(#REF!=0,"",#REF!)</f>
        <v>#REF!</v>
      </c>
      <c r="AN2145" s="23" t="e">
        <f>IF($AK2145="","",#REF!)</f>
        <v>#REF!</v>
      </c>
      <c r="AO2145" s="23" t="e">
        <f t="shared" si="615"/>
        <v>#REF!</v>
      </c>
      <c r="AP2145" s="19" t="e">
        <f>IF(#REF!=0,"",#REF!)</f>
        <v>#REF!</v>
      </c>
      <c r="AQ2145" s="19" t="e">
        <f>IF(#REF!=0,"",#REF!)</f>
        <v>#REF!</v>
      </c>
      <c r="AR2145" s="19" t="e">
        <f>IF(#REF!=0,"",#REF!)</f>
        <v>#REF!</v>
      </c>
      <c r="AS2145" s="19" t="e">
        <f>#REF!</f>
        <v>#REF!</v>
      </c>
    </row>
    <row r="2146" spans="4:45" ht="19.5" thickTop="1" thickBot="1" x14ac:dyDescent="0.25">
      <c r="D2146" s="1" t="str">
        <f t="shared" si="601"/>
        <v/>
      </c>
      <c r="E2146" s="1" t="str">
        <f t="shared" si="602"/>
        <v/>
      </c>
      <c r="K2146" s="19" t="str">
        <f t="shared" si="606"/>
        <v/>
      </c>
      <c r="L2146" s="19">
        <f t="shared" si="616"/>
        <v>10000</v>
      </c>
      <c r="M2146" s="22" t="str">
        <f>TRIM(Data!$N2143)</f>
        <v>Martha Anne</v>
      </c>
      <c r="N2146" s="22" t="str">
        <f>TRIM(Data!$A2143)</f>
        <v>Martha Anne</v>
      </c>
      <c r="O2146" s="23">
        <f>IF(Data!$B2143=0,"",Data!$B2143)</f>
        <v>1981</v>
      </c>
      <c r="P2146" s="19" t="str">
        <f>IF(Data!$C2143=0,"",Data!$C2143)</f>
        <v>1</v>
      </c>
      <c r="Q2146" s="23" t="str">
        <f>IF($M2146="","",Data!$E2143)</f>
        <v>M</v>
      </c>
      <c r="R2146" s="23" t="str">
        <f t="shared" si="607"/>
        <v>M</v>
      </c>
      <c r="S2146" s="23" t="str">
        <f t="shared" si="608"/>
        <v>M</v>
      </c>
      <c r="T2146" s="19" t="str">
        <f>IF(Data!$F2143=0,"",Data!$F2143)</f>
        <v/>
      </c>
      <c r="U2146" s="19" t="str">
        <f>IF(Data!$G2143=0,"",Data!$G2143)</f>
        <v/>
      </c>
      <c r="V2146" s="19" t="str">
        <f>IF(Data!$D2143=0,"",Data!$D2143)</f>
        <v/>
      </c>
      <c r="W2146" s="19" t="str">
        <f>Data!$H2143</f>
        <v>Japonica</v>
      </c>
      <c r="Y2146" s="41" t="e">
        <f t="shared" si="603"/>
        <v>#REF!</v>
      </c>
      <c r="Z2146" s="8">
        <f t="shared" si="609"/>
        <v>10000</v>
      </c>
      <c r="AA2146" s="8" t="str">
        <f t="shared" si="610"/>
        <v>Martha Anne</v>
      </c>
      <c r="AB2146" s="8" t="str">
        <f t="shared" si="611"/>
        <v>M</v>
      </c>
      <c r="AC2146" s="8" t="str">
        <f t="shared" si="612"/>
        <v/>
      </c>
      <c r="AD2146" s="8" t="str">
        <f t="shared" si="617"/>
        <v/>
      </c>
      <c r="AE2146" s="8" t="str">
        <f t="shared" si="613"/>
        <v/>
      </c>
      <c r="AF2146" s="5">
        <f t="shared" si="614"/>
        <v>1981</v>
      </c>
      <c r="AG2146" s="46">
        <v>2143</v>
      </c>
      <c r="AH2146" s="47" t="str">
        <f t="shared" si="604"/>
        <v/>
      </c>
      <c r="AI2146" s="48" t="str">
        <f t="shared" si="605"/>
        <v/>
      </c>
      <c r="AK2146" s="22" t="e">
        <f>TRIM(#REF!)</f>
        <v>#REF!</v>
      </c>
      <c r="AL2146" s="23" t="e">
        <f>IF(#REF!=0,"",#REF!)</f>
        <v>#REF!</v>
      </c>
      <c r="AM2146" s="19" t="e">
        <f>IF(#REF!=0,"",#REF!)</f>
        <v>#REF!</v>
      </c>
      <c r="AN2146" s="23" t="e">
        <f>IF($AK2146="","",#REF!)</f>
        <v>#REF!</v>
      </c>
      <c r="AO2146" s="23" t="e">
        <f t="shared" si="615"/>
        <v>#REF!</v>
      </c>
      <c r="AP2146" s="19" t="e">
        <f>IF(#REF!=0,"",#REF!)</f>
        <v>#REF!</v>
      </c>
      <c r="AQ2146" s="19" t="e">
        <f>IF(#REF!=0,"",#REF!)</f>
        <v>#REF!</v>
      </c>
      <c r="AR2146" s="19" t="e">
        <f>IF(#REF!=0,"",#REF!)</f>
        <v>#REF!</v>
      </c>
      <c r="AS2146" s="19" t="e">
        <f>#REF!</f>
        <v>#REF!</v>
      </c>
    </row>
    <row r="2147" spans="4:45" ht="19.5" thickTop="1" thickBot="1" x14ac:dyDescent="0.25">
      <c r="D2147" s="1" t="str">
        <f t="shared" si="601"/>
        <v/>
      </c>
      <c r="E2147" s="1" t="str">
        <f t="shared" si="602"/>
        <v/>
      </c>
      <c r="K2147" s="19" t="str">
        <f t="shared" si="606"/>
        <v/>
      </c>
      <c r="L2147" s="19">
        <f t="shared" si="616"/>
        <v>10000</v>
      </c>
      <c r="M2147" s="22" t="str">
        <f>TRIM(Data!$N2144)</f>
        <v>Martha Beatty</v>
      </c>
      <c r="N2147" s="22" t="str">
        <f>TRIM(Data!$A2144)</f>
        <v>Martha Beatty</v>
      </c>
      <c r="O2147" s="23">
        <f>IF(Data!$B2144=0,"",Data!$B2144)</f>
        <v>1995</v>
      </c>
      <c r="P2147" s="19" t="str">
        <f>IF(Data!$C2144=0,"",Data!$C2144)</f>
        <v>1</v>
      </c>
      <c r="Q2147" s="23" t="str">
        <f>IF($M2147="","",Data!$E2144)</f>
        <v>M</v>
      </c>
      <c r="R2147" s="23" t="str">
        <f t="shared" si="607"/>
        <v>M</v>
      </c>
      <c r="S2147" s="23" t="str">
        <f t="shared" si="608"/>
        <v>M</v>
      </c>
      <c r="T2147" s="19" t="str">
        <f>IF(Data!$F2144=0,"",Data!$F2144)</f>
        <v/>
      </c>
      <c r="U2147" s="19" t="str">
        <f>IF(Data!$G2144=0,"",Data!$G2144)</f>
        <v/>
      </c>
      <c r="V2147" s="19" t="str">
        <f>IF(Data!$D2144=0,"",Data!$D2144)</f>
        <v/>
      </c>
      <c r="W2147" s="19" t="str">
        <f>Data!$H2144</f>
        <v>Japonica</v>
      </c>
      <c r="Y2147" s="41" t="e">
        <f t="shared" si="603"/>
        <v>#REF!</v>
      </c>
      <c r="Z2147" s="8">
        <f t="shared" si="609"/>
        <v>10000</v>
      </c>
      <c r="AA2147" s="8" t="str">
        <f t="shared" si="610"/>
        <v>Martha Beatty</v>
      </c>
      <c r="AB2147" s="8" t="str">
        <f t="shared" si="611"/>
        <v>M</v>
      </c>
      <c r="AC2147" s="8" t="str">
        <f t="shared" si="612"/>
        <v/>
      </c>
      <c r="AD2147" s="8" t="str">
        <f t="shared" si="617"/>
        <v/>
      </c>
      <c r="AE2147" s="8" t="str">
        <f t="shared" si="613"/>
        <v/>
      </c>
      <c r="AF2147" s="5">
        <f t="shared" si="614"/>
        <v>1995</v>
      </c>
      <c r="AG2147" s="46">
        <v>2144</v>
      </c>
      <c r="AH2147" s="47" t="str">
        <f t="shared" si="604"/>
        <v/>
      </c>
      <c r="AI2147" s="48" t="str">
        <f t="shared" si="605"/>
        <v/>
      </c>
      <c r="AK2147" s="22" t="e">
        <f>TRIM(#REF!)</f>
        <v>#REF!</v>
      </c>
      <c r="AL2147" s="23" t="e">
        <f>IF(#REF!=0,"",#REF!)</f>
        <v>#REF!</v>
      </c>
      <c r="AM2147" s="19" t="e">
        <f>IF(#REF!=0,"",#REF!)</f>
        <v>#REF!</v>
      </c>
      <c r="AN2147" s="23" t="e">
        <f>IF($AK2147="","",#REF!)</f>
        <v>#REF!</v>
      </c>
      <c r="AO2147" s="23" t="e">
        <f t="shared" si="615"/>
        <v>#REF!</v>
      </c>
      <c r="AP2147" s="19" t="e">
        <f>IF(#REF!=0,"",#REF!)</f>
        <v>#REF!</v>
      </c>
      <c r="AQ2147" s="19" t="e">
        <f>IF(#REF!=0,"",#REF!)</f>
        <v>#REF!</v>
      </c>
      <c r="AR2147" s="19" t="e">
        <f>IF(#REF!=0,"",#REF!)</f>
        <v>#REF!</v>
      </c>
      <c r="AS2147" s="19" t="e">
        <f>#REF!</f>
        <v>#REF!</v>
      </c>
    </row>
    <row r="2148" spans="4:45" ht="19.5" thickTop="1" thickBot="1" x14ac:dyDescent="0.25">
      <c r="D2148" s="1" t="str">
        <f t="shared" si="601"/>
        <v/>
      </c>
      <c r="E2148" s="1" t="str">
        <f t="shared" si="602"/>
        <v/>
      </c>
      <c r="K2148" s="19" t="str">
        <f t="shared" si="606"/>
        <v/>
      </c>
      <c r="L2148" s="19">
        <f t="shared" si="616"/>
        <v>10000</v>
      </c>
      <c r="M2148" s="22" t="str">
        <f>TRIM(Data!$N2145)</f>
        <v>Martha Brice</v>
      </c>
      <c r="N2148" s="22" t="str">
        <f>TRIM(Data!$A2145)</f>
        <v>Martha Brice</v>
      </c>
      <c r="O2148" s="23">
        <f>IF(Data!$B2145=0,"",Data!$B2145)</f>
        <v>1940</v>
      </c>
      <c r="P2148" s="19" t="str">
        <f>IF(Data!$C2145=0,"",Data!$C2145)</f>
        <v>1</v>
      </c>
      <c r="Q2148" s="23" t="str">
        <f>IF($M2148="","",Data!$E2145)</f>
        <v>M</v>
      </c>
      <c r="R2148" s="23" t="str">
        <f t="shared" si="607"/>
        <v>M</v>
      </c>
      <c r="S2148" s="23" t="str">
        <f t="shared" si="608"/>
        <v>M</v>
      </c>
      <c r="T2148" s="19" t="str">
        <f>IF(Data!$F2145=0,"",Data!$F2145)</f>
        <v/>
      </c>
      <c r="U2148" s="19" t="str">
        <f>IF(Data!$G2145=0,"",Data!$G2145)</f>
        <v/>
      </c>
      <c r="V2148" s="19" t="str">
        <f>IF(Data!$D2145=0,"",Data!$D2145)</f>
        <v/>
      </c>
      <c r="W2148" s="19" t="str">
        <f>Data!$H2145</f>
        <v>Japonica</v>
      </c>
      <c r="Y2148" s="41" t="e">
        <f t="shared" si="603"/>
        <v>#REF!</v>
      </c>
      <c r="Z2148" s="8">
        <f t="shared" si="609"/>
        <v>10000</v>
      </c>
      <c r="AA2148" s="8" t="str">
        <f t="shared" si="610"/>
        <v>Martha Brice</v>
      </c>
      <c r="AB2148" s="8" t="str">
        <f t="shared" si="611"/>
        <v>M</v>
      </c>
      <c r="AC2148" s="8" t="str">
        <f t="shared" si="612"/>
        <v/>
      </c>
      <c r="AD2148" s="8" t="str">
        <f t="shared" si="617"/>
        <v/>
      </c>
      <c r="AE2148" s="8" t="str">
        <f t="shared" si="613"/>
        <v/>
      </c>
      <c r="AF2148" s="5">
        <f t="shared" si="614"/>
        <v>1940</v>
      </c>
      <c r="AG2148" s="46">
        <v>2145</v>
      </c>
      <c r="AH2148" s="47" t="str">
        <f t="shared" si="604"/>
        <v/>
      </c>
      <c r="AI2148" s="48" t="str">
        <f t="shared" si="605"/>
        <v/>
      </c>
      <c r="AK2148" s="22" t="e">
        <f>TRIM(#REF!)</f>
        <v>#REF!</v>
      </c>
      <c r="AL2148" s="23" t="e">
        <f>IF(#REF!=0,"",#REF!)</f>
        <v>#REF!</v>
      </c>
      <c r="AM2148" s="19" t="e">
        <f>IF(#REF!=0,"",#REF!)</f>
        <v>#REF!</v>
      </c>
      <c r="AN2148" s="23" t="e">
        <f>IF($AK2148="","",#REF!)</f>
        <v>#REF!</v>
      </c>
      <c r="AO2148" s="23" t="e">
        <f t="shared" si="615"/>
        <v>#REF!</v>
      </c>
      <c r="AP2148" s="19" t="e">
        <f>IF(#REF!=0,"",#REF!)</f>
        <v>#REF!</v>
      </c>
      <c r="AQ2148" s="19" t="e">
        <f>IF(#REF!=0,"",#REF!)</f>
        <v>#REF!</v>
      </c>
      <c r="AR2148" s="19" t="e">
        <f>IF(#REF!=0,"",#REF!)</f>
        <v>#REF!</v>
      </c>
      <c r="AS2148" s="19" t="e">
        <f>#REF!</f>
        <v>#REF!</v>
      </c>
    </row>
    <row r="2149" spans="4:45" ht="19.5" thickTop="1" thickBot="1" x14ac:dyDescent="0.25">
      <c r="D2149" s="1" t="str">
        <f t="shared" si="601"/>
        <v/>
      </c>
      <c r="E2149" s="1" t="str">
        <f t="shared" si="602"/>
        <v/>
      </c>
      <c r="K2149" s="19" t="str">
        <f t="shared" si="606"/>
        <v/>
      </c>
      <c r="L2149" s="19">
        <f t="shared" si="616"/>
        <v>10000</v>
      </c>
      <c r="M2149" s="22" t="str">
        <f>TRIM(Data!$N2146)</f>
        <v>Martha Brinson</v>
      </c>
      <c r="N2149" s="22" t="str">
        <f>TRIM(Data!$A2146)</f>
        <v>Martha Brinson</v>
      </c>
      <c r="O2149" s="23">
        <f>IF(Data!$B2146=0,"",Data!$B2146)</f>
        <v>1958</v>
      </c>
      <c r="P2149" s="19" t="str">
        <f>IF(Data!$C2146=0,"",Data!$C2146)</f>
        <v/>
      </c>
      <c r="Q2149" s="23" t="str">
        <f>IF($M2149="","",Data!$E2146)</f>
        <v>L</v>
      </c>
      <c r="R2149" s="23" t="str">
        <f t="shared" si="607"/>
        <v>L</v>
      </c>
      <c r="S2149" s="23" t="str">
        <f t="shared" si="608"/>
        <v>L</v>
      </c>
      <c r="T2149" s="19" t="str">
        <f>IF(Data!$F2146=0,"",Data!$F2146)</f>
        <v/>
      </c>
      <c r="U2149" s="19" t="str">
        <f>IF(Data!$G2146=0,"",Data!$G2146)</f>
        <v/>
      </c>
      <c r="V2149" s="19" t="str">
        <f>IF(Data!$D2146=0,"",Data!$D2146)</f>
        <v/>
      </c>
      <c r="W2149" s="19" t="str">
        <f>Data!$H2146</f>
        <v>Japonica</v>
      </c>
      <c r="Y2149" s="41" t="e">
        <f t="shared" si="603"/>
        <v>#REF!</v>
      </c>
      <c r="Z2149" s="8">
        <f t="shared" si="609"/>
        <v>10000</v>
      </c>
      <c r="AA2149" s="8" t="str">
        <f t="shared" si="610"/>
        <v>Martha Brinson</v>
      </c>
      <c r="AB2149" s="8" t="str">
        <f t="shared" si="611"/>
        <v>L</v>
      </c>
      <c r="AC2149" s="8" t="str">
        <f t="shared" si="612"/>
        <v/>
      </c>
      <c r="AD2149" s="8" t="str">
        <f t="shared" si="617"/>
        <v/>
      </c>
      <c r="AE2149" s="8" t="str">
        <f t="shared" si="613"/>
        <v/>
      </c>
      <c r="AF2149" s="5">
        <f t="shared" si="614"/>
        <v>1958</v>
      </c>
      <c r="AG2149" s="46">
        <v>2146</v>
      </c>
      <c r="AH2149" s="47" t="str">
        <f t="shared" si="604"/>
        <v/>
      </c>
      <c r="AI2149" s="48" t="str">
        <f t="shared" si="605"/>
        <v/>
      </c>
      <c r="AK2149" s="22" t="e">
        <f>TRIM(#REF!)</f>
        <v>#REF!</v>
      </c>
      <c r="AL2149" s="23" t="e">
        <f>IF(#REF!=0,"",#REF!)</f>
        <v>#REF!</v>
      </c>
      <c r="AM2149" s="19" t="e">
        <f>IF(#REF!=0,"",#REF!)</f>
        <v>#REF!</v>
      </c>
      <c r="AN2149" s="23" t="e">
        <f>IF($AK2149="","",#REF!)</f>
        <v>#REF!</v>
      </c>
      <c r="AO2149" s="23" t="e">
        <f t="shared" si="615"/>
        <v>#REF!</v>
      </c>
      <c r="AP2149" s="19" t="e">
        <f>IF(#REF!=0,"",#REF!)</f>
        <v>#REF!</v>
      </c>
      <c r="AQ2149" s="19" t="e">
        <f>IF(#REF!=0,"",#REF!)</f>
        <v>#REF!</v>
      </c>
      <c r="AR2149" s="19" t="e">
        <f>IF(#REF!=0,"",#REF!)</f>
        <v>#REF!</v>
      </c>
      <c r="AS2149" s="19" t="e">
        <f>#REF!</f>
        <v>#REF!</v>
      </c>
    </row>
    <row r="2150" spans="4:45" ht="19.5" thickTop="1" thickBot="1" x14ac:dyDescent="0.25">
      <c r="D2150" s="1" t="str">
        <f t="shared" si="601"/>
        <v/>
      </c>
      <c r="E2150" s="1" t="str">
        <f t="shared" si="602"/>
        <v/>
      </c>
      <c r="K2150" s="19" t="str">
        <f t="shared" si="606"/>
        <v/>
      </c>
      <c r="L2150" s="19">
        <f t="shared" si="616"/>
        <v>10000</v>
      </c>
      <c r="M2150" s="22" t="str">
        <f>TRIM(Data!$N2147)</f>
        <v>Martha Brooks</v>
      </c>
      <c r="N2150" s="22" t="str">
        <f>TRIM(Data!$A2147)</f>
        <v>Martha Brooks</v>
      </c>
      <c r="O2150" s="23">
        <f>IF(Data!$B2147=0,"",Data!$B2147)</f>
        <v>1998</v>
      </c>
      <c r="P2150" s="19" t="str">
        <f>IF(Data!$C2147=0,"",Data!$C2147)</f>
        <v/>
      </c>
      <c r="Q2150" s="23" t="str">
        <f>IF($M2150="","",Data!$E2147)</f>
        <v>M-L</v>
      </c>
      <c r="R2150" s="23" t="str">
        <f t="shared" si="607"/>
        <v>M</v>
      </c>
      <c r="S2150" s="23" t="str">
        <f t="shared" si="608"/>
        <v>M</v>
      </c>
      <c r="T2150" s="19" t="str">
        <f>IF(Data!$F2147=0,"",Data!$F2147)</f>
        <v/>
      </c>
      <c r="U2150" s="19" t="str">
        <f>IF(Data!$G2147=0,"",Data!$G2147)</f>
        <v/>
      </c>
      <c r="V2150" s="19" t="str">
        <f>IF(Data!$D2147=0,"",Data!$D2147)</f>
        <v/>
      </c>
      <c r="W2150" s="19" t="str">
        <f>Data!$H2147</f>
        <v>Japonica</v>
      </c>
      <c r="Y2150" s="41" t="e">
        <f t="shared" si="603"/>
        <v>#REF!</v>
      </c>
      <c r="Z2150" s="8">
        <f t="shared" si="609"/>
        <v>10000</v>
      </c>
      <c r="AA2150" s="8" t="str">
        <f t="shared" si="610"/>
        <v>Martha Brooks</v>
      </c>
      <c r="AB2150" s="8" t="str">
        <f t="shared" si="611"/>
        <v>M</v>
      </c>
      <c r="AC2150" s="8" t="str">
        <f t="shared" si="612"/>
        <v/>
      </c>
      <c r="AD2150" s="8" t="str">
        <f t="shared" si="617"/>
        <v/>
      </c>
      <c r="AE2150" s="8" t="str">
        <f t="shared" si="613"/>
        <v/>
      </c>
      <c r="AF2150" s="5">
        <f t="shared" si="614"/>
        <v>1998</v>
      </c>
      <c r="AG2150" s="46">
        <v>2147</v>
      </c>
      <c r="AH2150" s="47" t="str">
        <f t="shared" si="604"/>
        <v/>
      </c>
      <c r="AI2150" s="48" t="str">
        <f t="shared" si="605"/>
        <v/>
      </c>
      <c r="AK2150" s="22" t="e">
        <f>TRIM(#REF!)</f>
        <v>#REF!</v>
      </c>
      <c r="AL2150" s="23" t="e">
        <f>IF(#REF!=0,"",#REF!)</f>
        <v>#REF!</v>
      </c>
      <c r="AM2150" s="19" t="e">
        <f>IF(#REF!=0,"",#REF!)</f>
        <v>#REF!</v>
      </c>
      <c r="AN2150" s="23" t="e">
        <f>IF($AK2150="","",#REF!)</f>
        <v>#REF!</v>
      </c>
      <c r="AO2150" s="23" t="e">
        <f t="shared" si="615"/>
        <v>#REF!</v>
      </c>
      <c r="AP2150" s="19" t="e">
        <f>IF(#REF!=0,"",#REF!)</f>
        <v>#REF!</v>
      </c>
      <c r="AQ2150" s="19" t="e">
        <f>IF(#REF!=0,"",#REF!)</f>
        <v>#REF!</v>
      </c>
      <c r="AR2150" s="19" t="e">
        <f>IF(#REF!=0,"",#REF!)</f>
        <v>#REF!</v>
      </c>
      <c r="AS2150" s="19" t="e">
        <f>#REF!</f>
        <v>#REF!</v>
      </c>
    </row>
    <row r="2151" spans="4:45" ht="19.5" thickTop="1" thickBot="1" x14ac:dyDescent="0.25">
      <c r="D2151" s="1" t="str">
        <f t="shared" si="601"/>
        <v/>
      </c>
      <c r="E2151" s="1" t="str">
        <f t="shared" si="602"/>
        <v/>
      </c>
      <c r="K2151" s="19" t="str">
        <f t="shared" si="606"/>
        <v/>
      </c>
      <c r="L2151" s="19">
        <f t="shared" si="616"/>
        <v>10000</v>
      </c>
      <c r="M2151" s="22" t="str">
        <f>TRIM(Data!$N2148)</f>
        <v>Martha Israel</v>
      </c>
      <c r="N2151" s="22" t="str">
        <f>TRIM(Data!$A2148)</f>
        <v>Martha Israel</v>
      </c>
      <c r="O2151" s="23">
        <f>IF(Data!$B2148=0,"",Data!$B2148)</f>
        <v>1977</v>
      </c>
      <c r="P2151" s="19" t="str">
        <f>IF(Data!$C2148=0,"",Data!$C2148)</f>
        <v>1</v>
      </c>
      <c r="Q2151" s="23" t="str">
        <f>IF($M2151="","",Data!$E2148)</f>
        <v>M</v>
      </c>
      <c r="R2151" s="23" t="str">
        <f t="shared" si="607"/>
        <v>M</v>
      </c>
      <c r="S2151" s="23" t="str">
        <f t="shared" si="608"/>
        <v>M</v>
      </c>
      <c r="T2151" s="19" t="str">
        <f>IF(Data!$F2148=0,"",Data!$F2148)</f>
        <v>WHITE</v>
      </c>
      <c r="U2151" s="19" t="str">
        <f>IF(Data!$G2148=0,"",Data!$G2148)</f>
        <v/>
      </c>
      <c r="V2151" s="19" t="str">
        <f>IF(Data!$D2148=0,"",Data!$D2148)</f>
        <v/>
      </c>
      <c r="W2151" s="19" t="str">
        <f>Data!$H2148</f>
        <v>Japonica</v>
      </c>
      <c r="Y2151" s="41" t="e">
        <f t="shared" si="603"/>
        <v>#REF!</v>
      </c>
      <c r="Z2151" s="8">
        <f t="shared" si="609"/>
        <v>10000</v>
      </c>
      <c r="AA2151" s="8" t="str">
        <f t="shared" si="610"/>
        <v>Martha Israel</v>
      </c>
      <c r="AB2151" s="8" t="str">
        <f t="shared" si="611"/>
        <v>M</v>
      </c>
      <c r="AC2151" s="8" t="str">
        <f t="shared" si="612"/>
        <v>WHITE</v>
      </c>
      <c r="AD2151" s="8" t="str">
        <f t="shared" si="617"/>
        <v/>
      </c>
      <c r="AE2151" s="8" t="str">
        <f t="shared" si="613"/>
        <v/>
      </c>
      <c r="AF2151" s="5">
        <f t="shared" si="614"/>
        <v>1977</v>
      </c>
      <c r="AG2151" s="46">
        <v>2148</v>
      </c>
      <c r="AH2151" s="47" t="str">
        <f t="shared" si="604"/>
        <v/>
      </c>
      <c r="AI2151" s="48" t="str">
        <f t="shared" si="605"/>
        <v/>
      </c>
      <c r="AK2151" s="22" t="e">
        <f>TRIM(#REF!)</f>
        <v>#REF!</v>
      </c>
      <c r="AL2151" s="23" t="e">
        <f>IF(#REF!=0,"",#REF!)</f>
        <v>#REF!</v>
      </c>
      <c r="AM2151" s="19" t="e">
        <f>IF(#REF!=0,"",#REF!)</f>
        <v>#REF!</v>
      </c>
      <c r="AN2151" s="23" t="e">
        <f>IF($AK2151="","",#REF!)</f>
        <v>#REF!</v>
      </c>
      <c r="AO2151" s="23" t="e">
        <f t="shared" si="615"/>
        <v>#REF!</v>
      </c>
      <c r="AP2151" s="19" t="e">
        <f>IF(#REF!=0,"",#REF!)</f>
        <v>#REF!</v>
      </c>
      <c r="AQ2151" s="19" t="e">
        <f>IF(#REF!=0,"",#REF!)</f>
        <v>#REF!</v>
      </c>
      <c r="AR2151" s="19" t="e">
        <f>IF(#REF!=0,"",#REF!)</f>
        <v>#REF!</v>
      </c>
      <c r="AS2151" s="19" t="e">
        <f>#REF!</f>
        <v>#REF!</v>
      </c>
    </row>
    <row r="2152" spans="4:45" ht="19.5" thickTop="1" thickBot="1" x14ac:dyDescent="0.25">
      <c r="D2152" s="1" t="str">
        <f t="shared" ref="D2152:D2215" si="618">IF(ISERROR(VLOOKUP(A2152,$K$4:$M$2950,3,FALSE)),"",VLOOKUP(A2152,$K$4:$N$2950,4,FALSE))</f>
        <v/>
      </c>
      <c r="E2152" s="1" t="str">
        <f t="shared" ref="E2152:E2215" si="619">IF(ISERROR(VLOOKUP(A2152,$K$4:$M$2950,3,FALSE)),"",IF(VLOOKUP(A2152,$K$4:$T$2950,6,FALSE)=0,"",VLOOKUP(A2152,$K$4:$T$2950,6,FALSE)))</f>
        <v/>
      </c>
      <c r="K2152" s="19" t="str">
        <f t="shared" si="606"/>
        <v/>
      </c>
      <c r="L2152" s="19">
        <f t="shared" si="616"/>
        <v>10000</v>
      </c>
      <c r="M2152" s="22" t="str">
        <f>TRIM(Data!$N2149)</f>
        <v>Martha Norwood</v>
      </c>
      <c r="N2152" s="22" t="str">
        <f>TRIM(Data!$A2149)</f>
        <v>Martha Norwood</v>
      </c>
      <c r="O2152" s="23">
        <f>IF(Data!$B2149=0,"",Data!$B2149)</f>
        <v>1965</v>
      </c>
      <c r="P2152" s="19" t="str">
        <f>IF(Data!$C2149=0,"",Data!$C2149)</f>
        <v>1</v>
      </c>
      <c r="Q2152" s="23" t="str">
        <f>IF($M2152="","",Data!$E2149)</f>
        <v>L</v>
      </c>
      <c r="R2152" s="23" t="str">
        <f t="shared" si="607"/>
        <v>L</v>
      </c>
      <c r="S2152" s="23" t="str">
        <f t="shared" si="608"/>
        <v>L</v>
      </c>
      <c r="T2152" s="19" t="str">
        <f>IF(Data!$F2149=0,"",Data!$F2149)</f>
        <v/>
      </c>
      <c r="U2152" s="19" t="str">
        <f>IF(Data!$G2149=0,"",Data!$G2149)</f>
        <v/>
      </c>
      <c r="V2152" s="19" t="str">
        <f>IF(Data!$D2149=0,"",Data!$D2149)</f>
        <v/>
      </c>
      <c r="W2152" s="19" t="str">
        <f>Data!$H2149</f>
        <v>Japonica</v>
      </c>
      <c r="Y2152" s="41" t="e">
        <f t="shared" si="603"/>
        <v>#REF!</v>
      </c>
      <c r="Z2152" s="8">
        <f t="shared" si="609"/>
        <v>10000</v>
      </c>
      <c r="AA2152" s="8" t="str">
        <f t="shared" si="610"/>
        <v>Martha Norwood</v>
      </c>
      <c r="AB2152" s="8" t="str">
        <f t="shared" si="611"/>
        <v>L</v>
      </c>
      <c r="AC2152" s="8" t="str">
        <f t="shared" si="612"/>
        <v/>
      </c>
      <c r="AD2152" s="8" t="str">
        <f t="shared" si="617"/>
        <v/>
      </c>
      <c r="AE2152" s="8" t="str">
        <f t="shared" si="613"/>
        <v/>
      </c>
      <c r="AF2152" s="5">
        <f t="shared" si="614"/>
        <v>1965</v>
      </c>
      <c r="AG2152" s="46">
        <v>2149</v>
      </c>
      <c r="AH2152" s="47" t="str">
        <f t="shared" si="604"/>
        <v/>
      </c>
      <c r="AI2152" s="48" t="str">
        <f t="shared" si="605"/>
        <v/>
      </c>
      <c r="AK2152" s="22" t="e">
        <f>TRIM(#REF!)</f>
        <v>#REF!</v>
      </c>
      <c r="AL2152" s="23" t="e">
        <f>IF(#REF!=0,"",#REF!)</f>
        <v>#REF!</v>
      </c>
      <c r="AM2152" s="19" t="e">
        <f>IF(#REF!=0,"",#REF!)</f>
        <v>#REF!</v>
      </c>
      <c r="AN2152" s="23" t="e">
        <f>IF($AK2152="","",#REF!)</f>
        <v>#REF!</v>
      </c>
      <c r="AO2152" s="23" t="e">
        <f t="shared" si="615"/>
        <v>#REF!</v>
      </c>
      <c r="AP2152" s="19" t="e">
        <f>IF(#REF!=0,"",#REF!)</f>
        <v>#REF!</v>
      </c>
      <c r="AQ2152" s="19" t="e">
        <f>IF(#REF!=0,"",#REF!)</f>
        <v>#REF!</v>
      </c>
      <c r="AR2152" s="19" t="e">
        <f>IF(#REF!=0,"",#REF!)</f>
        <v>#REF!</v>
      </c>
      <c r="AS2152" s="19" t="e">
        <f>#REF!</f>
        <v>#REF!</v>
      </c>
    </row>
    <row r="2153" spans="4:45" ht="19.5" thickTop="1" thickBot="1" x14ac:dyDescent="0.25">
      <c r="D2153" s="1" t="str">
        <f t="shared" si="618"/>
        <v/>
      </c>
      <c r="E2153" s="1" t="str">
        <f t="shared" si="619"/>
        <v/>
      </c>
      <c r="K2153" s="19" t="str">
        <f t="shared" si="606"/>
        <v/>
      </c>
      <c r="L2153" s="19">
        <f t="shared" si="616"/>
        <v>10000</v>
      </c>
      <c r="M2153" s="22" t="str">
        <f>TRIM(Data!$N2150)</f>
        <v>Martha Richard</v>
      </c>
      <c r="N2153" s="22" t="str">
        <f>TRIM(Data!$A2150)</f>
        <v>Martha Richard</v>
      </c>
      <c r="O2153" s="23">
        <f>IF(Data!$B2150=0,"",Data!$B2150)</f>
        <v>2020</v>
      </c>
      <c r="P2153" s="19" t="str">
        <f>IF(Data!$C2150=0,"",Data!$C2150)</f>
        <v>1</v>
      </c>
      <c r="Q2153" s="23" t="str">
        <f>IF($M2153="","",Data!$E2150)</f>
        <v>M</v>
      </c>
      <c r="R2153" s="23" t="str">
        <f t="shared" si="607"/>
        <v>M</v>
      </c>
      <c r="S2153" s="23" t="str">
        <f t="shared" si="608"/>
        <v>M</v>
      </c>
      <c r="T2153" s="19" t="str">
        <f>IF(Data!$F2150=0,"",Data!$F2150)</f>
        <v/>
      </c>
      <c r="U2153" s="19" t="str">
        <f>IF(Data!$G2150=0,"",Data!$G2150)</f>
        <v/>
      </c>
      <c r="V2153" s="19" t="str">
        <f>IF(Data!$D2150=0,"",Data!$D2150)</f>
        <v/>
      </c>
      <c r="W2153" s="19" t="str">
        <f>Data!$H2150</f>
        <v>Japonica</v>
      </c>
      <c r="Y2153" s="41" t="e">
        <f t="shared" si="603"/>
        <v>#REF!</v>
      </c>
      <c r="Z2153" s="8">
        <f t="shared" si="609"/>
        <v>10000</v>
      </c>
      <c r="AA2153" s="8" t="str">
        <f t="shared" si="610"/>
        <v>Martha Richard</v>
      </c>
      <c r="AB2153" s="8" t="str">
        <f t="shared" si="611"/>
        <v>M</v>
      </c>
      <c r="AC2153" s="8" t="str">
        <f t="shared" si="612"/>
        <v/>
      </c>
      <c r="AD2153" s="8" t="str">
        <f t="shared" si="617"/>
        <v/>
      </c>
      <c r="AE2153" s="8" t="str">
        <f t="shared" si="613"/>
        <v/>
      </c>
      <c r="AF2153" s="5">
        <f t="shared" si="614"/>
        <v>2020</v>
      </c>
      <c r="AG2153" s="46">
        <v>2150</v>
      </c>
      <c r="AH2153" s="47" t="str">
        <f t="shared" si="604"/>
        <v/>
      </c>
      <c r="AI2153" s="48" t="str">
        <f t="shared" si="605"/>
        <v/>
      </c>
      <c r="AK2153" s="22" t="e">
        <f>TRIM(#REF!)</f>
        <v>#REF!</v>
      </c>
      <c r="AL2153" s="23" t="e">
        <f>IF(#REF!=0,"",#REF!)</f>
        <v>#REF!</v>
      </c>
      <c r="AM2153" s="19" t="e">
        <f>IF(#REF!=0,"",#REF!)</f>
        <v>#REF!</v>
      </c>
      <c r="AN2153" s="23" t="e">
        <f>IF($AK2153="","",#REF!)</f>
        <v>#REF!</v>
      </c>
      <c r="AO2153" s="23" t="e">
        <f t="shared" si="615"/>
        <v>#REF!</v>
      </c>
      <c r="AP2153" s="19" t="e">
        <f>IF(#REF!=0,"",#REF!)</f>
        <v>#REF!</v>
      </c>
      <c r="AQ2153" s="19" t="e">
        <f>IF(#REF!=0,"",#REF!)</f>
        <v>#REF!</v>
      </c>
      <c r="AR2153" s="19" t="e">
        <f>IF(#REF!=0,"",#REF!)</f>
        <v>#REF!</v>
      </c>
      <c r="AS2153" s="19" t="e">
        <f>#REF!</f>
        <v>#REF!</v>
      </c>
    </row>
    <row r="2154" spans="4:45" ht="19.5" thickTop="1" thickBot="1" x14ac:dyDescent="0.25">
      <c r="D2154" s="1" t="str">
        <f t="shared" si="618"/>
        <v/>
      </c>
      <c r="E2154" s="1" t="str">
        <f t="shared" si="619"/>
        <v/>
      </c>
      <c r="K2154" s="19" t="str">
        <f t="shared" si="606"/>
        <v/>
      </c>
      <c r="L2154" s="19">
        <f t="shared" si="616"/>
        <v>10000</v>
      </c>
      <c r="M2154" s="22" t="str">
        <f>TRIM(Data!$N2151)</f>
        <v>Martha Smith</v>
      </c>
      <c r="N2154" s="22" t="str">
        <f>TRIM(Data!$A2151)</f>
        <v>Martha Smith</v>
      </c>
      <c r="O2154" s="23">
        <f>IF(Data!$B2151=0,"",Data!$B2151)</f>
        <v>1990</v>
      </c>
      <c r="P2154" s="19" t="str">
        <f>IF(Data!$C2151=0,"",Data!$C2151)</f>
        <v>1</v>
      </c>
      <c r="Q2154" s="23" t="str">
        <f>IF($M2154="","",Data!$E2151)</f>
        <v>Min</v>
      </c>
      <c r="R2154" s="23" t="str">
        <f t="shared" si="607"/>
        <v>Min</v>
      </c>
      <c r="S2154" s="23" t="str">
        <f t="shared" si="608"/>
        <v>Min</v>
      </c>
      <c r="T2154" s="19" t="str">
        <f>IF(Data!$F2151=0,"",Data!$F2151)</f>
        <v/>
      </c>
      <c r="U2154" s="19" t="str">
        <f>IF(Data!$G2151=0,"",Data!$G2151)</f>
        <v>FD</v>
      </c>
      <c r="V2154" s="19" t="str">
        <f>IF(Data!$D2151=0,"",Data!$D2151)</f>
        <v/>
      </c>
      <c r="W2154" s="19" t="str">
        <f>Data!$H2151</f>
        <v>Japonica</v>
      </c>
      <c r="Y2154" s="41" t="e">
        <f t="shared" si="603"/>
        <v>#REF!</v>
      </c>
      <c r="Z2154" s="8">
        <f t="shared" si="609"/>
        <v>10000</v>
      </c>
      <c r="AA2154" s="8" t="str">
        <f t="shared" si="610"/>
        <v>Martha Smith</v>
      </c>
      <c r="AB2154" s="8" t="str">
        <f t="shared" si="611"/>
        <v>Min</v>
      </c>
      <c r="AC2154" s="8" t="str">
        <f t="shared" si="612"/>
        <v/>
      </c>
      <c r="AD2154" s="8" t="str">
        <f t="shared" si="617"/>
        <v>FD</v>
      </c>
      <c r="AE2154" s="8" t="str">
        <f t="shared" si="613"/>
        <v/>
      </c>
      <c r="AF2154" s="5">
        <f t="shared" si="614"/>
        <v>1990</v>
      </c>
      <c r="AG2154" s="46">
        <v>2151</v>
      </c>
      <c r="AH2154" s="47" t="str">
        <f t="shared" si="604"/>
        <v/>
      </c>
      <c r="AI2154" s="48" t="str">
        <f t="shared" si="605"/>
        <v/>
      </c>
      <c r="AK2154" s="22" t="e">
        <f>TRIM(#REF!)</f>
        <v>#REF!</v>
      </c>
      <c r="AL2154" s="23" t="e">
        <f>IF(#REF!=0,"",#REF!)</f>
        <v>#REF!</v>
      </c>
      <c r="AM2154" s="19" t="e">
        <f>IF(#REF!=0,"",#REF!)</f>
        <v>#REF!</v>
      </c>
      <c r="AN2154" s="23" t="e">
        <f>IF($AK2154="","",#REF!)</f>
        <v>#REF!</v>
      </c>
      <c r="AO2154" s="23" t="e">
        <f t="shared" si="615"/>
        <v>#REF!</v>
      </c>
      <c r="AP2154" s="19" t="e">
        <f>IF(#REF!=0,"",#REF!)</f>
        <v>#REF!</v>
      </c>
      <c r="AQ2154" s="19" t="e">
        <f>IF(#REF!=0,"",#REF!)</f>
        <v>#REF!</v>
      </c>
      <c r="AR2154" s="19" t="e">
        <f>IF(#REF!=0,"",#REF!)</f>
        <v>#REF!</v>
      </c>
      <c r="AS2154" s="19" t="e">
        <f>#REF!</f>
        <v>#REF!</v>
      </c>
    </row>
    <row r="2155" spans="4:45" ht="19.5" thickTop="1" thickBot="1" x14ac:dyDescent="0.25">
      <c r="D2155" s="1" t="str">
        <f t="shared" si="618"/>
        <v/>
      </c>
      <c r="E2155" s="1" t="str">
        <f t="shared" si="619"/>
        <v/>
      </c>
      <c r="K2155" s="19" t="str">
        <f t="shared" si="606"/>
        <v/>
      </c>
      <c r="L2155" s="19">
        <f t="shared" si="616"/>
        <v>10000</v>
      </c>
      <c r="M2155" s="22" t="str">
        <f>TRIM(Data!$N2152)</f>
        <v>Martha Wright</v>
      </c>
      <c r="N2155" s="22" t="str">
        <f>TRIM(Data!$A2152)</f>
        <v>Martha Wright</v>
      </c>
      <c r="O2155" s="23">
        <f>IF(Data!$B2152=0,"",Data!$B2152)</f>
        <v>1942</v>
      </c>
      <c r="P2155" s="19" t="str">
        <f>IF(Data!$C2152=0,"",Data!$C2152)</f>
        <v/>
      </c>
      <c r="Q2155" s="23" t="str">
        <f>IF($M2155="","",Data!$E2152)</f>
        <v>M</v>
      </c>
      <c r="R2155" s="23" t="str">
        <f t="shared" si="607"/>
        <v>M</v>
      </c>
      <c r="S2155" s="23" t="str">
        <f t="shared" si="608"/>
        <v>M</v>
      </c>
      <c r="T2155" s="19" t="str">
        <f>IF(Data!$F2152=0,"",Data!$F2152)</f>
        <v/>
      </c>
      <c r="U2155" s="19" t="str">
        <f>IF(Data!$G2152=0,"",Data!$G2152)</f>
        <v/>
      </c>
      <c r="V2155" s="19" t="str">
        <f>IF(Data!$D2152=0,"",Data!$D2152)</f>
        <v/>
      </c>
      <c r="W2155" s="19" t="str">
        <f>Data!$H2152</f>
        <v>Japonica</v>
      </c>
      <c r="Y2155" s="41" t="e">
        <f t="shared" si="603"/>
        <v>#REF!</v>
      </c>
      <c r="Z2155" s="8">
        <f t="shared" si="609"/>
        <v>10000</v>
      </c>
      <c r="AA2155" s="8" t="str">
        <f t="shared" si="610"/>
        <v>Martha Wright</v>
      </c>
      <c r="AB2155" s="8" t="str">
        <f t="shared" si="611"/>
        <v>M</v>
      </c>
      <c r="AC2155" s="8" t="str">
        <f t="shared" si="612"/>
        <v/>
      </c>
      <c r="AD2155" s="8" t="str">
        <f t="shared" si="617"/>
        <v/>
      </c>
      <c r="AE2155" s="8" t="str">
        <f t="shared" si="613"/>
        <v/>
      </c>
      <c r="AF2155" s="5">
        <f t="shared" si="614"/>
        <v>1942</v>
      </c>
      <c r="AG2155" s="46">
        <v>2152</v>
      </c>
      <c r="AH2155" s="47" t="str">
        <f t="shared" si="604"/>
        <v/>
      </c>
      <c r="AI2155" s="48" t="str">
        <f t="shared" si="605"/>
        <v/>
      </c>
      <c r="AK2155" s="22" t="e">
        <f>TRIM(#REF!)</f>
        <v>#REF!</v>
      </c>
      <c r="AL2155" s="23" t="e">
        <f>IF(#REF!=0,"",#REF!)</f>
        <v>#REF!</v>
      </c>
      <c r="AM2155" s="19" t="e">
        <f>IF(#REF!=0,"",#REF!)</f>
        <v>#REF!</v>
      </c>
      <c r="AN2155" s="23" t="e">
        <f>IF($AK2155="","",#REF!)</f>
        <v>#REF!</v>
      </c>
      <c r="AO2155" s="23" t="e">
        <f t="shared" si="615"/>
        <v>#REF!</v>
      </c>
      <c r="AP2155" s="19" t="e">
        <f>IF(#REF!=0,"",#REF!)</f>
        <v>#REF!</v>
      </c>
      <c r="AQ2155" s="19" t="e">
        <f>IF(#REF!=0,"",#REF!)</f>
        <v>#REF!</v>
      </c>
      <c r="AR2155" s="19" t="e">
        <f>IF(#REF!=0,"",#REF!)</f>
        <v>#REF!</v>
      </c>
      <c r="AS2155" s="19" t="e">
        <f>#REF!</f>
        <v>#REF!</v>
      </c>
    </row>
    <row r="2156" spans="4:45" ht="19.5" thickTop="1" thickBot="1" x14ac:dyDescent="0.25">
      <c r="D2156" s="1" t="str">
        <f t="shared" si="618"/>
        <v/>
      </c>
      <c r="E2156" s="1" t="str">
        <f t="shared" si="619"/>
        <v/>
      </c>
      <c r="K2156" s="19" t="str">
        <f t="shared" si="606"/>
        <v/>
      </c>
      <c r="L2156" s="19">
        <f t="shared" si="616"/>
        <v>10000</v>
      </c>
      <c r="M2156" s="22" t="str">
        <f>TRIM(Data!$N2153)</f>
        <v>Martie Determan</v>
      </c>
      <c r="N2156" s="22" t="str">
        <f>TRIM(Data!$A2153)</f>
        <v>Martie Determan</v>
      </c>
      <c r="O2156" s="23">
        <f>IF(Data!$B2153=0,"",Data!$B2153)</f>
        <v>1996</v>
      </c>
      <c r="P2156" s="19" t="str">
        <f>IF(Data!$C2153=0,"",Data!$C2153)</f>
        <v/>
      </c>
      <c r="Q2156" s="23" t="str">
        <f>IF($M2156="","",Data!$E2153)</f>
        <v>L-VL</v>
      </c>
      <c r="R2156" s="23" t="str">
        <f t="shared" si="607"/>
        <v>L</v>
      </c>
      <c r="S2156" s="23" t="str">
        <f t="shared" si="608"/>
        <v>L</v>
      </c>
      <c r="T2156" s="19" t="str">
        <f>IF(Data!$F2153=0,"",Data!$F2153)</f>
        <v/>
      </c>
      <c r="U2156" s="19" t="str">
        <f>IF(Data!$G2153=0,"",Data!$G2153)</f>
        <v/>
      </c>
      <c r="V2156" s="19" t="str">
        <f>IF(Data!$D2153=0,"",Data!$D2153)</f>
        <v/>
      </c>
      <c r="W2156" s="19" t="str">
        <f>Data!$H2153</f>
        <v>Japonica</v>
      </c>
      <c r="Y2156" s="41" t="e">
        <f t="shared" si="603"/>
        <v>#REF!</v>
      </c>
      <c r="Z2156" s="8">
        <f t="shared" si="609"/>
        <v>10000</v>
      </c>
      <c r="AA2156" s="8" t="str">
        <f t="shared" si="610"/>
        <v>Martie Determan</v>
      </c>
      <c r="AB2156" s="8" t="str">
        <f t="shared" si="611"/>
        <v>L</v>
      </c>
      <c r="AC2156" s="8" t="str">
        <f t="shared" si="612"/>
        <v/>
      </c>
      <c r="AD2156" s="8" t="str">
        <f t="shared" si="617"/>
        <v/>
      </c>
      <c r="AE2156" s="8" t="str">
        <f t="shared" si="613"/>
        <v/>
      </c>
      <c r="AF2156" s="5">
        <f t="shared" si="614"/>
        <v>1996</v>
      </c>
      <c r="AG2156" s="46">
        <v>2153</v>
      </c>
      <c r="AH2156" s="47" t="str">
        <f t="shared" si="604"/>
        <v/>
      </c>
      <c r="AI2156" s="48" t="str">
        <f t="shared" si="605"/>
        <v/>
      </c>
      <c r="AK2156" s="22" t="e">
        <f>TRIM(#REF!)</f>
        <v>#REF!</v>
      </c>
      <c r="AL2156" s="23" t="e">
        <f>IF(#REF!=0,"",#REF!)</f>
        <v>#REF!</v>
      </c>
      <c r="AM2156" s="19" t="e">
        <f>IF(#REF!=0,"",#REF!)</f>
        <v>#REF!</v>
      </c>
      <c r="AN2156" s="23" t="e">
        <f>IF($AK2156="","",#REF!)</f>
        <v>#REF!</v>
      </c>
      <c r="AO2156" s="23" t="e">
        <f t="shared" si="615"/>
        <v>#REF!</v>
      </c>
      <c r="AP2156" s="19" t="e">
        <f>IF(#REF!=0,"",#REF!)</f>
        <v>#REF!</v>
      </c>
      <c r="AQ2156" s="19" t="e">
        <f>IF(#REF!=0,"",#REF!)</f>
        <v>#REF!</v>
      </c>
      <c r="AR2156" s="19" t="e">
        <f>IF(#REF!=0,"",#REF!)</f>
        <v>#REF!</v>
      </c>
      <c r="AS2156" s="19" t="e">
        <f>#REF!</f>
        <v>#REF!</v>
      </c>
    </row>
    <row r="2157" spans="4:45" ht="19.5" thickTop="1" thickBot="1" x14ac:dyDescent="0.25">
      <c r="D2157" s="1" t="str">
        <f t="shared" si="618"/>
        <v/>
      </c>
      <c r="E2157" s="1" t="str">
        <f t="shared" si="619"/>
        <v/>
      </c>
      <c r="K2157" s="19" t="str">
        <f t="shared" si="606"/>
        <v/>
      </c>
      <c r="L2157" s="19">
        <f t="shared" si="616"/>
        <v>10000</v>
      </c>
      <c r="M2157" s="22" t="str">
        <f>TRIM(Data!$N2154)</f>
        <v>Martin Roberts (See Woodville Red)</v>
      </c>
      <c r="N2157" s="22" t="str">
        <f>TRIM(Data!$A2154)</f>
        <v>Martin Roberts (See Woodville Red)</v>
      </c>
      <c r="O2157" s="23">
        <f>IF(Data!$B2154=0,"",Data!$B2154)</f>
        <v>1822</v>
      </c>
      <c r="P2157" s="19" t="str">
        <f>IF(Data!$C2154=0,"",Data!$C2154)</f>
        <v/>
      </c>
      <c r="Q2157" s="23" t="str">
        <f>IF($M2157="","",Data!$E2154)</f>
        <v>L</v>
      </c>
      <c r="R2157" s="23" t="str">
        <f t="shared" si="607"/>
        <v>L</v>
      </c>
      <c r="S2157" s="23" t="str">
        <f t="shared" si="608"/>
        <v>L</v>
      </c>
      <c r="T2157" s="19" t="str">
        <f>IF(Data!$F2154=0,"",Data!$F2154)</f>
        <v/>
      </c>
      <c r="U2157" s="19" t="str">
        <f>IF(Data!$G2154=0,"",Data!$G2154)</f>
        <v/>
      </c>
      <c r="V2157" s="19" t="str">
        <f>IF(Data!$D2154=0,"",Data!$D2154)</f>
        <v>ANTIQUE</v>
      </c>
      <c r="W2157" s="19" t="str">
        <f>Data!$H2154</f>
        <v>Japonica</v>
      </c>
      <c r="Y2157" s="41" t="e">
        <f t="shared" si="603"/>
        <v>#REF!</v>
      </c>
      <c r="Z2157" s="8">
        <f t="shared" si="609"/>
        <v>2157</v>
      </c>
      <c r="AA2157" s="8" t="str">
        <f t="shared" si="610"/>
        <v>Martin Roberts (See Woodville Red)</v>
      </c>
      <c r="AB2157" s="8" t="str">
        <f t="shared" si="611"/>
        <v>L</v>
      </c>
      <c r="AC2157" s="8" t="str">
        <f t="shared" si="612"/>
        <v/>
      </c>
      <c r="AD2157" s="8" t="str">
        <f t="shared" si="617"/>
        <v/>
      </c>
      <c r="AE2157" s="8" t="str">
        <f t="shared" si="613"/>
        <v>ANTIQUE</v>
      </c>
      <c r="AF2157" s="5">
        <f t="shared" si="614"/>
        <v>1822</v>
      </c>
      <c r="AG2157" s="46">
        <v>2154</v>
      </c>
      <c r="AH2157" s="47" t="str">
        <f t="shared" si="604"/>
        <v/>
      </c>
      <c r="AI2157" s="48" t="str">
        <f t="shared" si="605"/>
        <v/>
      </c>
      <c r="AK2157" s="22" t="e">
        <f>TRIM(#REF!)</f>
        <v>#REF!</v>
      </c>
      <c r="AL2157" s="23" t="e">
        <f>IF(#REF!=0,"",#REF!)</f>
        <v>#REF!</v>
      </c>
      <c r="AM2157" s="19" t="e">
        <f>IF(#REF!=0,"",#REF!)</f>
        <v>#REF!</v>
      </c>
      <c r="AN2157" s="23" t="e">
        <f>IF($AK2157="","",#REF!)</f>
        <v>#REF!</v>
      </c>
      <c r="AO2157" s="23" t="e">
        <f t="shared" si="615"/>
        <v>#REF!</v>
      </c>
      <c r="AP2157" s="19" t="e">
        <f>IF(#REF!=0,"",#REF!)</f>
        <v>#REF!</v>
      </c>
      <c r="AQ2157" s="19" t="e">
        <f>IF(#REF!=0,"",#REF!)</f>
        <v>#REF!</v>
      </c>
      <c r="AR2157" s="19" t="e">
        <f>IF(#REF!=0,"",#REF!)</f>
        <v>#REF!</v>
      </c>
      <c r="AS2157" s="19" t="e">
        <f>#REF!</f>
        <v>#REF!</v>
      </c>
    </row>
    <row r="2158" spans="4:45" ht="19.5" thickTop="1" thickBot="1" x14ac:dyDescent="0.25">
      <c r="D2158" s="1" t="str">
        <f t="shared" si="618"/>
        <v/>
      </c>
      <c r="E2158" s="1" t="str">
        <f t="shared" si="619"/>
        <v/>
      </c>
      <c r="K2158" s="19" t="str">
        <f t="shared" si="606"/>
        <v/>
      </c>
      <c r="L2158" s="19">
        <f t="shared" si="616"/>
        <v>10000</v>
      </c>
      <c r="M2158" s="22" t="str">
        <f>TRIM(Data!$N2155)</f>
        <v>Marty A. Kemp</v>
      </c>
      <c r="N2158" s="22" t="str">
        <f>TRIM(Data!$A2155)</f>
        <v>Marty A. Kemp</v>
      </c>
      <c r="O2158" s="23">
        <f>IF(Data!$B2155=0,"",Data!$B2155)</f>
        <v>2019</v>
      </c>
      <c r="P2158" s="19" t="str">
        <f>IF(Data!$C2155=0,"",Data!$C2155)</f>
        <v>1</v>
      </c>
      <c r="Q2158" s="23" t="str">
        <f>IF($M2158="","",Data!$E2155)</f>
        <v>S</v>
      </c>
      <c r="R2158" s="23" t="str">
        <f t="shared" si="607"/>
        <v>S</v>
      </c>
      <c r="S2158" s="23" t="str">
        <f t="shared" si="608"/>
        <v>S</v>
      </c>
      <c r="T2158" s="19" t="str">
        <f>IF(Data!$F2155=0,"",Data!$F2155)</f>
        <v/>
      </c>
      <c r="U2158" s="19" t="str">
        <f>IF(Data!$G2155=0,"",Data!$G2155)</f>
        <v>FD</v>
      </c>
      <c r="V2158" s="19" t="str">
        <f>IF(Data!$D2155=0,"",Data!$D2155)</f>
        <v/>
      </c>
      <c r="W2158" s="19" t="str">
        <f>Data!$H2155</f>
        <v>Japonica</v>
      </c>
      <c r="Y2158" s="41" t="e">
        <f t="shared" si="603"/>
        <v>#REF!</v>
      </c>
      <c r="Z2158" s="8">
        <f t="shared" si="609"/>
        <v>10000</v>
      </c>
      <c r="AA2158" s="8" t="str">
        <f t="shared" si="610"/>
        <v>Marty A. Kemp</v>
      </c>
      <c r="AB2158" s="8" t="str">
        <f t="shared" si="611"/>
        <v>S</v>
      </c>
      <c r="AC2158" s="8" t="str">
        <f t="shared" si="612"/>
        <v/>
      </c>
      <c r="AD2158" s="8" t="str">
        <f t="shared" si="617"/>
        <v>FD</v>
      </c>
      <c r="AE2158" s="8" t="str">
        <f t="shared" si="613"/>
        <v/>
      </c>
      <c r="AF2158" s="5">
        <f t="shared" si="614"/>
        <v>2019</v>
      </c>
      <c r="AG2158" s="46">
        <v>2155</v>
      </c>
      <c r="AH2158" s="47" t="str">
        <f t="shared" si="604"/>
        <v/>
      </c>
      <c r="AI2158" s="48" t="str">
        <f t="shared" si="605"/>
        <v/>
      </c>
      <c r="AK2158" s="22" t="e">
        <f>TRIM(#REF!)</f>
        <v>#REF!</v>
      </c>
      <c r="AL2158" s="23" t="e">
        <f>IF(#REF!=0,"",#REF!)</f>
        <v>#REF!</v>
      </c>
      <c r="AM2158" s="19" t="e">
        <f>IF(#REF!=0,"",#REF!)</f>
        <v>#REF!</v>
      </c>
      <c r="AN2158" s="23" t="e">
        <f>IF($AK2158="","",#REF!)</f>
        <v>#REF!</v>
      </c>
      <c r="AO2158" s="23" t="e">
        <f t="shared" si="615"/>
        <v>#REF!</v>
      </c>
      <c r="AP2158" s="19" t="e">
        <f>IF(#REF!=0,"",#REF!)</f>
        <v>#REF!</v>
      </c>
      <c r="AQ2158" s="19" t="e">
        <f>IF(#REF!=0,"",#REF!)</f>
        <v>#REF!</v>
      </c>
      <c r="AR2158" s="19" t="e">
        <f>IF(#REF!=0,"",#REF!)</f>
        <v>#REF!</v>
      </c>
      <c r="AS2158" s="19" t="e">
        <f>#REF!</f>
        <v>#REF!</v>
      </c>
    </row>
    <row r="2159" spans="4:45" ht="19.5" thickTop="1" thickBot="1" x14ac:dyDescent="0.25">
      <c r="D2159" s="1" t="str">
        <f t="shared" si="618"/>
        <v/>
      </c>
      <c r="E2159" s="1" t="str">
        <f t="shared" si="619"/>
        <v/>
      </c>
      <c r="K2159" s="19" t="str">
        <f t="shared" si="606"/>
        <v/>
      </c>
      <c r="L2159" s="19">
        <f t="shared" si="616"/>
        <v>10000</v>
      </c>
      <c r="M2159" s="22" t="str">
        <f>TRIM(Data!$N2156)</f>
        <v>Marvin Jernigan</v>
      </c>
      <c r="N2159" s="22" t="str">
        <f>TRIM(Data!$A2156)</f>
        <v>Marvin Jernigan</v>
      </c>
      <c r="O2159" s="23">
        <f>IF(Data!$B2156=0,"",Data!$B2156)</f>
        <v>1995</v>
      </c>
      <c r="P2159" s="19" t="str">
        <f>IF(Data!$C2156=0,"",Data!$C2156)</f>
        <v>1</v>
      </c>
      <c r="Q2159" s="23" t="str">
        <f>IF($M2159="","",Data!$E2156)</f>
        <v>L</v>
      </c>
      <c r="R2159" s="23" t="str">
        <f t="shared" si="607"/>
        <v>L</v>
      </c>
      <c r="S2159" s="23" t="str">
        <f t="shared" si="608"/>
        <v>L</v>
      </c>
      <c r="T2159" s="19" t="str">
        <f>IF(Data!$F2156=0,"",Data!$F2156)</f>
        <v/>
      </c>
      <c r="U2159" s="19" t="str">
        <f>IF(Data!$G2156=0,"",Data!$G2156)</f>
        <v/>
      </c>
      <c r="V2159" s="19" t="str">
        <f>IF(Data!$D2156=0,"",Data!$D2156)</f>
        <v/>
      </c>
      <c r="W2159" s="19" t="str">
        <f>Data!$H2156</f>
        <v>Japonica</v>
      </c>
      <c r="Y2159" s="41" t="e">
        <f t="shared" si="603"/>
        <v>#REF!</v>
      </c>
      <c r="Z2159" s="8">
        <f t="shared" si="609"/>
        <v>10000</v>
      </c>
      <c r="AA2159" s="8" t="str">
        <f t="shared" si="610"/>
        <v>Marvin Jernigan</v>
      </c>
      <c r="AB2159" s="8" t="str">
        <f t="shared" si="611"/>
        <v>L</v>
      </c>
      <c r="AC2159" s="8" t="str">
        <f t="shared" si="612"/>
        <v/>
      </c>
      <c r="AD2159" s="8" t="str">
        <f t="shared" si="617"/>
        <v/>
      </c>
      <c r="AE2159" s="8" t="str">
        <f t="shared" si="613"/>
        <v/>
      </c>
      <c r="AF2159" s="5">
        <f t="shared" si="614"/>
        <v>1995</v>
      </c>
      <c r="AG2159" s="46">
        <v>2156</v>
      </c>
      <c r="AH2159" s="47" t="str">
        <f t="shared" si="604"/>
        <v/>
      </c>
      <c r="AI2159" s="48" t="str">
        <f t="shared" si="605"/>
        <v/>
      </c>
      <c r="AK2159" s="22" t="e">
        <f>TRIM(#REF!)</f>
        <v>#REF!</v>
      </c>
      <c r="AL2159" s="23" t="e">
        <f>IF(#REF!=0,"",#REF!)</f>
        <v>#REF!</v>
      </c>
      <c r="AM2159" s="19" t="e">
        <f>IF(#REF!=0,"",#REF!)</f>
        <v>#REF!</v>
      </c>
      <c r="AN2159" s="23" t="e">
        <f>IF($AK2159="","",#REF!)</f>
        <v>#REF!</v>
      </c>
      <c r="AO2159" s="23" t="e">
        <f t="shared" si="615"/>
        <v>#REF!</v>
      </c>
      <c r="AP2159" s="19" t="e">
        <f>IF(#REF!=0,"",#REF!)</f>
        <v>#REF!</v>
      </c>
      <c r="AQ2159" s="19" t="e">
        <f>IF(#REF!=0,"",#REF!)</f>
        <v>#REF!</v>
      </c>
      <c r="AR2159" s="19" t="e">
        <f>IF(#REF!=0,"",#REF!)</f>
        <v>#REF!</v>
      </c>
      <c r="AS2159" s="19" t="e">
        <f>#REF!</f>
        <v>#REF!</v>
      </c>
    </row>
    <row r="2160" spans="4:45" ht="19.5" thickTop="1" thickBot="1" x14ac:dyDescent="0.25">
      <c r="D2160" s="1" t="str">
        <f t="shared" si="618"/>
        <v/>
      </c>
      <c r="E2160" s="1" t="str">
        <f t="shared" si="619"/>
        <v/>
      </c>
      <c r="K2160" s="19" t="str">
        <f t="shared" si="606"/>
        <v/>
      </c>
      <c r="L2160" s="19">
        <f t="shared" si="616"/>
        <v>10000</v>
      </c>
      <c r="M2160" s="22" t="str">
        <f>TRIM(Data!$N2157)</f>
        <v>Mary A. Bergamini</v>
      </c>
      <c r="N2160" s="22" t="str">
        <f>TRIM(Data!$A2157)</f>
        <v>Mary A. Bergamini (R)</v>
      </c>
      <c r="O2160" s="23">
        <f>IF(Data!$B2157=0,"",Data!$B2157)</f>
        <v>2006</v>
      </c>
      <c r="P2160" s="19" t="str">
        <f>IF(Data!$C2157=0,"",Data!$C2157)</f>
        <v>1</v>
      </c>
      <c r="Q2160" s="23" t="str">
        <f>IF($M2160="","",Data!$E2157)</f>
        <v>L</v>
      </c>
      <c r="R2160" s="23" t="str">
        <f t="shared" si="607"/>
        <v>L</v>
      </c>
      <c r="S2160" s="23" t="str">
        <f t="shared" si="608"/>
        <v>L</v>
      </c>
      <c r="T2160" s="19" t="str">
        <f>IF(Data!$F2157=0,"",Data!$F2157)</f>
        <v/>
      </c>
      <c r="U2160" s="19" t="str">
        <f>IF(Data!$G2157=0,"",Data!$G2157)</f>
        <v/>
      </c>
      <c r="V2160" s="19" t="str">
        <f>IF(Data!$D2157=0,"",Data!$D2157)</f>
        <v/>
      </c>
      <c r="W2160" s="19" t="str">
        <f>Data!$H2157</f>
        <v>Reticulata</v>
      </c>
      <c r="Y2160" s="41" t="e">
        <f t="shared" si="603"/>
        <v>#REF!</v>
      </c>
      <c r="Z2160" s="8">
        <f t="shared" si="609"/>
        <v>10000</v>
      </c>
      <c r="AA2160" s="8" t="str">
        <f t="shared" si="610"/>
        <v>Mary A. Bergamini</v>
      </c>
      <c r="AB2160" s="8" t="str">
        <f t="shared" si="611"/>
        <v>L</v>
      </c>
      <c r="AC2160" s="8" t="str">
        <f t="shared" si="612"/>
        <v/>
      </c>
      <c r="AD2160" s="8" t="str">
        <f t="shared" si="617"/>
        <v/>
      </c>
      <c r="AE2160" s="8" t="str">
        <f t="shared" si="613"/>
        <v/>
      </c>
      <c r="AF2160" s="5">
        <f t="shared" si="614"/>
        <v>2006</v>
      </c>
      <c r="AG2160" s="46">
        <v>2157</v>
      </c>
      <c r="AH2160" s="47" t="str">
        <f t="shared" si="604"/>
        <v/>
      </c>
      <c r="AI2160" s="48" t="str">
        <f t="shared" si="605"/>
        <v/>
      </c>
      <c r="AK2160" s="22" t="e">
        <f>TRIM(#REF!)</f>
        <v>#REF!</v>
      </c>
      <c r="AL2160" s="23" t="e">
        <f>IF(#REF!=0,"",#REF!)</f>
        <v>#REF!</v>
      </c>
      <c r="AM2160" s="19" t="e">
        <f>IF(#REF!=0,"",#REF!)</f>
        <v>#REF!</v>
      </c>
      <c r="AN2160" s="23" t="e">
        <f>IF($AK2160="","",#REF!)</f>
        <v>#REF!</v>
      </c>
      <c r="AO2160" s="23" t="e">
        <f t="shared" si="615"/>
        <v>#REF!</v>
      </c>
      <c r="AP2160" s="19" t="e">
        <f>IF(#REF!=0,"",#REF!)</f>
        <v>#REF!</v>
      </c>
      <c r="AQ2160" s="19" t="e">
        <f>IF(#REF!=0,"",#REF!)</f>
        <v>#REF!</v>
      </c>
      <c r="AR2160" s="19" t="e">
        <f>IF(#REF!=0,"",#REF!)</f>
        <v>#REF!</v>
      </c>
      <c r="AS2160" s="19" t="e">
        <f>#REF!</f>
        <v>#REF!</v>
      </c>
    </row>
    <row r="2161" spans="4:45" ht="19.5" thickTop="1" thickBot="1" x14ac:dyDescent="0.25">
      <c r="D2161" s="1" t="str">
        <f t="shared" si="618"/>
        <v/>
      </c>
      <c r="E2161" s="1" t="str">
        <f t="shared" si="619"/>
        <v/>
      </c>
      <c r="K2161" s="19" t="str">
        <f t="shared" si="606"/>
        <v/>
      </c>
      <c r="L2161" s="19">
        <f t="shared" si="616"/>
        <v>10000</v>
      </c>
      <c r="M2161" s="22" t="str">
        <f>TRIM(Data!$N2158)</f>
        <v>Mary Agnes Patin</v>
      </c>
      <c r="N2161" s="22" t="str">
        <f>TRIM(Data!$A2158)</f>
        <v>Mary Agnes Patin</v>
      </c>
      <c r="O2161" s="23">
        <f>IF(Data!$B2158=0,"",Data!$B2158)</f>
        <v>1961</v>
      </c>
      <c r="P2161" s="19" t="str">
        <f>IF(Data!$C2158=0,"",Data!$C2158)</f>
        <v>1</v>
      </c>
      <c r="Q2161" s="23" t="str">
        <f>IF($M2161="","",Data!$E2158)</f>
        <v>L</v>
      </c>
      <c r="R2161" s="23" t="str">
        <f t="shared" si="607"/>
        <v>L</v>
      </c>
      <c r="S2161" s="23" t="str">
        <f t="shared" si="608"/>
        <v>L</v>
      </c>
      <c r="T2161" s="19" t="str">
        <f>IF(Data!$F2158=0,"",Data!$F2158)</f>
        <v/>
      </c>
      <c r="U2161" s="19" t="str">
        <f>IF(Data!$G2158=0,"",Data!$G2158)</f>
        <v/>
      </c>
      <c r="V2161" s="19" t="str">
        <f>IF(Data!$D2158=0,"",Data!$D2158)</f>
        <v/>
      </c>
      <c r="W2161" s="19" t="str">
        <f>Data!$H2158</f>
        <v>Japonica</v>
      </c>
      <c r="Y2161" s="41" t="e">
        <f t="shared" si="603"/>
        <v>#REF!</v>
      </c>
      <c r="Z2161" s="8">
        <f t="shared" si="609"/>
        <v>10000</v>
      </c>
      <c r="AA2161" s="8" t="str">
        <f t="shared" si="610"/>
        <v>Mary Agnes Patin</v>
      </c>
      <c r="AB2161" s="8" t="str">
        <f t="shared" si="611"/>
        <v>L</v>
      </c>
      <c r="AC2161" s="8" t="str">
        <f t="shared" si="612"/>
        <v/>
      </c>
      <c r="AD2161" s="8" t="str">
        <f t="shared" si="617"/>
        <v/>
      </c>
      <c r="AE2161" s="8" t="str">
        <f t="shared" si="613"/>
        <v/>
      </c>
      <c r="AF2161" s="5">
        <f t="shared" si="614"/>
        <v>1961</v>
      </c>
      <c r="AG2161" s="46">
        <v>2158</v>
      </c>
      <c r="AH2161" s="47" t="str">
        <f t="shared" si="604"/>
        <v/>
      </c>
      <c r="AI2161" s="48" t="str">
        <f t="shared" si="605"/>
        <v/>
      </c>
      <c r="AK2161" s="22" t="e">
        <f>TRIM(#REF!)</f>
        <v>#REF!</v>
      </c>
      <c r="AL2161" s="23" t="e">
        <f>IF(#REF!=0,"",#REF!)</f>
        <v>#REF!</v>
      </c>
      <c r="AM2161" s="19" t="e">
        <f>IF(#REF!=0,"",#REF!)</f>
        <v>#REF!</v>
      </c>
      <c r="AN2161" s="23" t="e">
        <f>IF($AK2161="","",#REF!)</f>
        <v>#REF!</v>
      </c>
      <c r="AO2161" s="23" t="e">
        <f t="shared" si="615"/>
        <v>#REF!</v>
      </c>
      <c r="AP2161" s="19" t="e">
        <f>IF(#REF!=0,"",#REF!)</f>
        <v>#REF!</v>
      </c>
      <c r="AQ2161" s="19" t="e">
        <f>IF(#REF!=0,"",#REF!)</f>
        <v>#REF!</v>
      </c>
      <c r="AR2161" s="19" t="e">
        <f>IF(#REF!=0,"",#REF!)</f>
        <v>#REF!</v>
      </c>
      <c r="AS2161" s="19" t="e">
        <f>#REF!</f>
        <v>#REF!</v>
      </c>
    </row>
    <row r="2162" spans="4:45" ht="19.5" thickTop="1" thickBot="1" x14ac:dyDescent="0.25">
      <c r="D2162" s="1" t="str">
        <f t="shared" si="618"/>
        <v/>
      </c>
      <c r="E2162" s="1" t="str">
        <f t="shared" si="619"/>
        <v/>
      </c>
      <c r="K2162" s="19" t="str">
        <f t="shared" si="606"/>
        <v/>
      </c>
      <c r="L2162" s="19">
        <f t="shared" si="616"/>
        <v>10000</v>
      </c>
      <c r="M2162" s="22" t="str">
        <f>TRIM(Data!$N2159)</f>
        <v>Mary Alice</v>
      </c>
      <c r="N2162" s="22" t="str">
        <f>TRIM(Data!$A2159)</f>
        <v>Mary Alice</v>
      </c>
      <c r="O2162" s="23">
        <f>IF(Data!$B2159=0,"",Data!$B2159)</f>
        <v>2003</v>
      </c>
      <c r="P2162" s="19" t="str">
        <f>IF(Data!$C2159=0,"",Data!$C2159)</f>
        <v>1</v>
      </c>
      <c r="Q2162" s="23" t="str">
        <f>IF($M2162="","",Data!$E2159)</f>
        <v>M</v>
      </c>
      <c r="R2162" s="23" t="str">
        <f t="shared" si="607"/>
        <v>M</v>
      </c>
      <c r="S2162" s="23" t="str">
        <f t="shared" si="608"/>
        <v>M</v>
      </c>
      <c r="T2162" s="19" t="str">
        <f>IF(Data!$F2159=0,"",Data!$F2159)</f>
        <v/>
      </c>
      <c r="U2162" s="19" t="str">
        <f>IF(Data!$G2159=0,"",Data!$G2159)</f>
        <v/>
      </c>
      <c r="V2162" s="19" t="str">
        <f>IF(Data!$D2159=0,"",Data!$D2159)</f>
        <v/>
      </c>
      <c r="W2162" s="19" t="str">
        <f>Data!$H2159</f>
        <v>Japonica</v>
      </c>
      <c r="Y2162" s="41" t="e">
        <f t="shared" si="603"/>
        <v>#REF!</v>
      </c>
      <c r="Z2162" s="8">
        <f t="shared" si="609"/>
        <v>10000</v>
      </c>
      <c r="AA2162" s="8" t="str">
        <f t="shared" si="610"/>
        <v>Mary Alice</v>
      </c>
      <c r="AB2162" s="8" t="str">
        <f t="shared" si="611"/>
        <v>M</v>
      </c>
      <c r="AC2162" s="8" t="str">
        <f t="shared" si="612"/>
        <v/>
      </c>
      <c r="AD2162" s="8" t="str">
        <f t="shared" si="617"/>
        <v/>
      </c>
      <c r="AE2162" s="8" t="str">
        <f t="shared" si="613"/>
        <v/>
      </c>
      <c r="AF2162" s="5">
        <f t="shared" si="614"/>
        <v>2003</v>
      </c>
      <c r="AG2162" s="46">
        <v>2159</v>
      </c>
      <c r="AH2162" s="47" t="str">
        <f t="shared" si="604"/>
        <v/>
      </c>
      <c r="AI2162" s="48" t="str">
        <f t="shared" si="605"/>
        <v/>
      </c>
      <c r="AK2162" s="22" t="e">
        <f>TRIM(#REF!)</f>
        <v>#REF!</v>
      </c>
      <c r="AL2162" s="23" t="e">
        <f>IF(#REF!=0,"",#REF!)</f>
        <v>#REF!</v>
      </c>
      <c r="AM2162" s="19" t="e">
        <f>IF(#REF!=0,"",#REF!)</f>
        <v>#REF!</v>
      </c>
      <c r="AN2162" s="23" t="e">
        <f>IF($AK2162="","",#REF!)</f>
        <v>#REF!</v>
      </c>
      <c r="AO2162" s="23" t="e">
        <f t="shared" si="615"/>
        <v>#REF!</v>
      </c>
      <c r="AP2162" s="19" t="e">
        <f>IF(#REF!=0,"",#REF!)</f>
        <v>#REF!</v>
      </c>
      <c r="AQ2162" s="19" t="e">
        <f>IF(#REF!=0,"",#REF!)</f>
        <v>#REF!</v>
      </c>
      <c r="AR2162" s="19" t="e">
        <f>IF(#REF!=0,"",#REF!)</f>
        <v>#REF!</v>
      </c>
      <c r="AS2162" s="19" t="e">
        <f>#REF!</f>
        <v>#REF!</v>
      </c>
    </row>
    <row r="2163" spans="4:45" ht="19.5" thickTop="1" thickBot="1" x14ac:dyDescent="0.25">
      <c r="D2163" s="1" t="str">
        <f t="shared" si="618"/>
        <v/>
      </c>
      <c r="E2163" s="1" t="str">
        <f t="shared" si="619"/>
        <v/>
      </c>
      <c r="K2163" s="19" t="str">
        <f t="shared" si="606"/>
        <v/>
      </c>
      <c r="L2163" s="19">
        <f t="shared" si="616"/>
        <v>10000</v>
      </c>
      <c r="M2163" s="22" t="str">
        <f>TRIM(Data!$N2160)</f>
        <v>Mary Alice Cox</v>
      </c>
      <c r="N2163" s="22" t="str">
        <f>TRIM(Data!$A2160)</f>
        <v>Mary Alice Cox</v>
      </c>
      <c r="O2163" s="23">
        <f>IF(Data!$B2160=0,"",Data!$B2160)</f>
        <v>1966</v>
      </c>
      <c r="P2163" s="19" t="str">
        <f>IF(Data!$C2160=0,"",Data!$C2160)</f>
        <v>1</v>
      </c>
      <c r="Q2163" s="23" t="str">
        <f>IF($M2163="","",Data!$E2160)</f>
        <v>M-L</v>
      </c>
      <c r="R2163" s="23" t="str">
        <f t="shared" si="607"/>
        <v>M</v>
      </c>
      <c r="S2163" s="23" t="str">
        <f t="shared" si="608"/>
        <v>M</v>
      </c>
      <c r="T2163" s="19" t="str">
        <f>IF(Data!$F2160=0,"",Data!$F2160)</f>
        <v>WHITE</v>
      </c>
      <c r="U2163" s="19" t="str">
        <f>IF(Data!$G2160=0,"",Data!$G2160)</f>
        <v>FD</v>
      </c>
      <c r="V2163" s="19" t="str">
        <f>IF(Data!$D2160=0,"",Data!$D2160)</f>
        <v/>
      </c>
      <c r="W2163" s="19" t="str">
        <f>Data!$H2160</f>
        <v>Japonica</v>
      </c>
      <c r="Y2163" s="41" t="e">
        <f t="shared" si="603"/>
        <v>#REF!</v>
      </c>
      <c r="Z2163" s="8">
        <f t="shared" si="609"/>
        <v>10000</v>
      </c>
      <c r="AA2163" s="8" t="str">
        <f t="shared" si="610"/>
        <v>Mary Alice Cox</v>
      </c>
      <c r="AB2163" s="8" t="str">
        <f t="shared" si="611"/>
        <v>M</v>
      </c>
      <c r="AC2163" s="8" t="str">
        <f t="shared" si="612"/>
        <v>WHITE</v>
      </c>
      <c r="AD2163" s="8" t="str">
        <f t="shared" si="617"/>
        <v>FD</v>
      </c>
      <c r="AE2163" s="8" t="str">
        <f t="shared" si="613"/>
        <v/>
      </c>
      <c r="AF2163" s="5">
        <f t="shared" si="614"/>
        <v>1966</v>
      </c>
      <c r="AG2163" s="46">
        <v>2160</v>
      </c>
      <c r="AH2163" s="47" t="str">
        <f t="shared" si="604"/>
        <v/>
      </c>
      <c r="AI2163" s="48" t="str">
        <f t="shared" si="605"/>
        <v/>
      </c>
      <c r="AK2163" s="22" t="e">
        <f>TRIM(#REF!)</f>
        <v>#REF!</v>
      </c>
      <c r="AL2163" s="23" t="e">
        <f>IF(#REF!=0,"",#REF!)</f>
        <v>#REF!</v>
      </c>
      <c r="AM2163" s="19" t="e">
        <f>IF(#REF!=0,"",#REF!)</f>
        <v>#REF!</v>
      </c>
      <c r="AN2163" s="23" t="e">
        <f>IF($AK2163="","",#REF!)</f>
        <v>#REF!</v>
      </c>
      <c r="AO2163" s="23" t="e">
        <f t="shared" si="615"/>
        <v>#REF!</v>
      </c>
      <c r="AP2163" s="19" t="e">
        <f>IF(#REF!=0,"",#REF!)</f>
        <v>#REF!</v>
      </c>
      <c r="AQ2163" s="19" t="e">
        <f>IF(#REF!=0,"",#REF!)</f>
        <v>#REF!</v>
      </c>
      <c r="AR2163" s="19" t="e">
        <f>IF(#REF!=0,"",#REF!)</f>
        <v>#REF!</v>
      </c>
      <c r="AS2163" s="19" t="e">
        <f>#REF!</f>
        <v>#REF!</v>
      </c>
    </row>
    <row r="2164" spans="4:45" ht="19.5" thickTop="1" thickBot="1" x14ac:dyDescent="0.25">
      <c r="D2164" s="1" t="str">
        <f t="shared" si="618"/>
        <v/>
      </c>
      <c r="E2164" s="1" t="str">
        <f t="shared" si="619"/>
        <v/>
      </c>
      <c r="K2164" s="19" t="str">
        <f t="shared" si="606"/>
        <v/>
      </c>
      <c r="L2164" s="19">
        <f t="shared" si="616"/>
        <v>10000</v>
      </c>
      <c r="M2164" s="22" t="str">
        <f>TRIM(Data!$N2161)</f>
        <v>Mary Ann Hooks</v>
      </c>
      <c r="N2164" s="22" t="str">
        <f>TRIM(Data!$A2161)</f>
        <v>Mary Ann Hooks</v>
      </c>
      <c r="O2164" s="23">
        <f>IF(Data!$B2161=0,"",Data!$B2161)</f>
        <v>2004</v>
      </c>
      <c r="P2164" s="19" t="str">
        <f>IF(Data!$C2161=0,"",Data!$C2161)</f>
        <v>1</v>
      </c>
      <c r="Q2164" s="23" t="str">
        <f>IF($M2164="","",Data!$E2161)</f>
        <v>Min</v>
      </c>
      <c r="R2164" s="23" t="str">
        <f t="shared" si="607"/>
        <v>Min</v>
      </c>
      <c r="S2164" s="23" t="str">
        <f t="shared" si="608"/>
        <v>Min</v>
      </c>
      <c r="T2164" s="19" t="str">
        <f>IF(Data!$F2161=0,"",Data!$F2161)</f>
        <v>WHITE</v>
      </c>
      <c r="U2164" s="19" t="str">
        <f>IF(Data!$G2161=0,"",Data!$G2161)</f>
        <v/>
      </c>
      <c r="V2164" s="19" t="str">
        <f>IF(Data!$D2161=0,"",Data!$D2161)</f>
        <v/>
      </c>
      <c r="W2164" s="19" t="str">
        <f>Data!$H2161</f>
        <v>Japonica</v>
      </c>
      <c r="Y2164" s="41" t="e">
        <f t="shared" si="603"/>
        <v>#REF!</v>
      </c>
      <c r="Z2164" s="8">
        <f t="shared" si="609"/>
        <v>10000</v>
      </c>
      <c r="AA2164" s="8" t="str">
        <f t="shared" si="610"/>
        <v>Mary Ann Hooks</v>
      </c>
      <c r="AB2164" s="8" t="str">
        <f t="shared" si="611"/>
        <v>Min</v>
      </c>
      <c r="AC2164" s="8" t="str">
        <f t="shared" si="612"/>
        <v>WHITE</v>
      </c>
      <c r="AD2164" s="8" t="str">
        <f t="shared" si="617"/>
        <v/>
      </c>
      <c r="AE2164" s="8" t="str">
        <f t="shared" si="613"/>
        <v/>
      </c>
      <c r="AF2164" s="5">
        <f t="shared" si="614"/>
        <v>2004</v>
      </c>
      <c r="AG2164" s="46">
        <v>2161</v>
      </c>
      <c r="AH2164" s="47" t="str">
        <f t="shared" si="604"/>
        <v/>
      </c>
      <c r="AI2164" s="48" t="str">
        <f t="shared" si="605"/>
        <v/>
      </c>
      <c r="AK2164" s="22" t="e">
        <f>TRIM(#REF!)</f>
        <v>#REF!</v>
      </c>
      <c r="AL2164" s="23" t="e">
        <f>IF(#REF!=0,"",#REF!)</f>
        <v>#REF!</v>
      </c>
      <c r="AM2164" s="19" t="e">
        <f>IF(#REF!=0,"",#REF!)</f>
        <v>#REF!</v>
      </c>
      <c r="AN2164" s="23" t="e">
        <f>IF($AK2164="","",#REF!)</f>
        <v>#REF!</v>
      </c>
      <c r="AO2164" s="23" t="e">
        <f t="shared" si="615"/>
        <v>#REF!</v>
      </c>
      <c r="AP2164" s="19" t="e">
        <f>IF(#REF!=0,"",#REF!)</f>
        <v>#REF!</v>
      </c>
      <c r="AQ2164" s="19" t="e">
        <f>IF(#REF!=0,"",#REF!)</f>
        <v>#REF!</v>
      </c>
      <c r="AR2164" s="19" t="e">
        <f>IF(#REF!=0,"",#REF!)</f>
        <v>#REF!</v>
      </c>
      <c r="AS2164" s="19" t="e">
        <f>#REF!</f>
        <v>#REF!</v>
      </c>
    </row>
    <row r="2165" spans="4:45" ht="19.5" thickTop="1" thickBot="1" x14ac:dyDescent="0.25">
      <c r="D2165" s="1" t="str">
        <f t="shared" si="618"/>
        <v/>
      </c>
      <c r="E2165" s="1" t="str">
        <f t="shared" si="619"/>
        <v/>
      </c>
      <c r="K2165" s="19" t="str">
        <f t="shared" si="606"/>
        <v/>
      </c>
      <c r="L2165" s="19">
        <f t="shared" si="616"/>
        <v>10000</v>
      </c>
      <c r="M2165" s="22" t="str">
        <f>TRIM(Data!$N2162)</f>
        <v>Mary Ann Lawrence</v>
      </c>
      <c r="N2165" s="22" t="str">
        <f>TRIM(Data!$A2162)</f>
        <v>Mary Ann Lawrence</v>
      </c>
      <c r="O2165" s="23">
        <f>IF(Data!$B2162=0,"",Data!$B2162)</f>
        <v>2013</v>
      </c>
      <c r="P2165" s="19" t="str">
        <f>IF(Data!$C2162=0,"",Data!$C2162)</f>
        <v>1</v>
      </c>
      <c r="Q2165" s="23" t="str">
        <f>IF($M2165="","",Data!$E2162)</f>
        <v>L</v>
      </c>
      <c r="R2165" s="23" t="str">
        <f t="shared" si="607"/>
        <v>L</v>
      </c>
      <c r="S2165" s="23" t="str">
        <f t="shared" si="608"/>
        <v>L</v>
      </c>
      <c r="T2165" s="19" t="str">
        <f>IF(Data!$F2162=0,"",Data!$F2162)</f>
        <v/>
      </c>
      <c r="U2165" s="19" t="str">
        <f>IF(Data!$G2162=0,"",Data!$G2162)</f>
        <v/>
      </c>
      <c r="V2165" s="19" t="str">
        <f>IF(Data!$D2162=0,"",Data!$D2162)</f>
        <v/>
      </c>
      <c r="W2165" s="19" t="str">
        <f>Data!$H2162</f>
        <v>Japonica</v>
      </c>
      <c r="Y2165" s="41" t="e">
        <f t="shared" si="603"/>
        <v>#REF!</v>
      </c>
      <c r="Z2165" s="8">
        <f t="shared" si="609"/>
        <v>10000</v>
      </c>
      <c r="AA2165" s="8" t="str">
        <f t="shared" si="610"/>
        <v>Mary Ann Lawrence</v>
      </c>
      <c r="AB2165" s="8" t="str">
        <f t="shared" si="611"/>
        <v>L</v>
      </c>
      <c r="AC2165" s="8" t="str">
        <f t="shared" si="612"/>
        <v/>
      </c>
      <c r="AD2165" s="8" t="str">
        <f t="shared" si="617"/>
        <v/>
      </c>
      <c r="AE2165" s="8" t="str">
        <f t="shared" si="613"/>
        <v/>
      </c>
      <c r="AF2165" s="5">
        <f t="shared" si="614"/>
        <v>2013</v>
      </c>
      <c r="AG2165" s="46">
        <v>2162</v>
      </c>
      <c r="AH2165" s="47" t="str">
        <f t="shared" si="604"/>
        <v/>
      </c>
      <c r="AI2165" s="48" t="str">
        <f t="shared" si="605"/>
        <v/>
      </c>
      <c r="AK2165" s="22" t="e">
        <f>TRIM(#REF!)</f>
        <v>#REF!</v>
      </c>
      <c r="AL2165" s="23" t="e">
        <f>IF(#REF!=0,"",#REF!)</f>
        <v>#REF!</v>
      </c>
      <c r="AM2165" s="19" t="e">
        <f>IF(#REF!=0,"",#REF!)</f>
        <v>#REF!</v>
      </c>
      <c r="AN2165" s="23" t="e">
        <f>IF($AK2165="","",#REF!)</f>
        <v>#REF!</v>
      </c>
      <c r="AO2165" s="23" t="e">
        <f t="shared" si="615"/>
        <v>#REF!</v>
      </c>
      <c r="AP2165" s="19" t="e">
        <f>IF(#REF!=0,"",#REF!)</f>
        <v>#REF!</v>
      </c>
      <c r="AQ2165" s="19" t="e">
        <f>IF(#REF!=0,"",#REF!)</f>
        <v>#REF!</v>
      </c>
      <c r="AR2165" s="19" t="e">
        <f>IF(#REF!=0,"",#REF!)</f>
        <v>#REF!</v>
      </c>
      <c r="AS2165" s="19" t="e">
        <f>#REF!</f>
        <v>#REF!</v>
      </c>
    </row>
    <row r="2166" spans="4:45" ht="19.5" thickTop="1" thickBot="1" x14ac:dyDescent="0.25">
      <c r="D2166" s="1" t="str">
        <f t="shared" si="618"/>
        <v/>
      </c>
      <c r="E2166" s="1" t="str">
        <f t="shared" si="619"/>
        <v/>
      </c>
      <c r="K2166" s="19" t="str">
        <f t="shared" si="606"/>
        <v/>
      </c>
      <c r="L2166" s="19">
        <f t="shared" si="616"/>
        <v>10000</v>
      </c>
      <c r="M2166" s="22" t="str">
        <f>TRIM(Data!$N2163)</f>
        <v>Mary Anne Houser</v>
      </c>
      <c r="N2166" s="22" t="str">
        <f>TRIM(Data!$A2163)</f>
        <v>Mary Anne Houser</v>
      </c>
      <c r="O2166" s="23">
        <f>IF(Data!$B2163=0,"",Data!$B2163)</f>
        <v>1954</v>
      </c>
      <c r="P2166" s="19" t="str">
        <f>IF(Data!$C2163=0,"",Data!$C2163)</f>
        <v>1</v>
      </c>
      <c r="Q2166" s="23" t="str">
        <f>IF($M2166="","",Data!$E2163)</f>
        <v>L</v>
      </c>
      <c r="R2166" s="23" t="str">
        <f t="shared" si="607"/>
        <v>L</v>
      </c>
      <c r="S2166" s="23" t="str">
        <f t="shared" si="608"/>
        <v>L</v>
      </c>
      <c r="T2166" s="19" t="str">
        <f>IF(Data!$F2163=0,"",Data!$F2163)</f>
        <v/>
      </c>
      <c r="U2166" s="19" t="str">
        <f>IF(Data!$G2163=0,"",Data!$G2163)</f>
        <v/>
      </c>
      <c r="V2166" s="19" t="str">
        <f>IF(Data!$D2163=0,"",Data!$D2163)</f>
        <v/>
      </c>
      <c r="W2166" s="19" t="str">
        <f>Data!$H2163</f>
        <v>Japonica</v>
      </c>
      <c r="Y2166" s="41" t="e">
        <f t="shared" si="603"/>
        <v>#REF!</v>
      </c>
      <c r="Z2166" s="8">
        <f t="shared" si="609"/>
        <v>10000</v>
      </c>
      <c r="AA2166" s="8" t="str">
        <f t="shared" si="610"/>
        <v>Mary Anne Houser</v>
      </c>
      <c r="AB2166" s="8" t="str">
        <f t="shared" si="611"/>
        <v>L</v>
      </c>
      <c r="AC2166" s="8" t="str">
        <f t="shared" si="612"/>
        <v/>
      </c>
      <c r="AD2166" s="8" t="str">
        <f t="shared" si="617"/>
        <v/>
      </c>
      <c r="AE2166" s="8" t="str">
        <f t="shared" si="613"/>
        <v/>
      </c>
      <c r="AF2166" s="5">
        <f t="shared" si="614"/>
        <v>1954</v>
      </c>
      <c r="AG2166" s="46">
        <v>2163</v>
      </c>
      <c r="AH2166" s="47" t="str">
        <f t="shared" si="604"/>
        <v/>
      </c>
      <c r="AI2166" s="48" t="str">
        <f t="shared" si="605"/>
        <v/>
      </c>
      <c r="AK2166" s="22" t="e">
        <f>TRIM(#REF!)</f>
        <v>#REF!</v>
      </c>
      <c r="AL2166" s="23" t="e">
        <f>IF(#REF!=0,"",#REF!)</f>
        <v>#REF!</v>
      </c>
      <c r="AM2166" s="19" t="e">
        <f>IF(#REF!=0,"",#REF!)</f>
        <v>#REF!</v>
      </c>
      <c r="AN2166" s="23" t="e">
        <f>IF($AK2166="","",#REF!)</f>
        <v>#REF!</v>
      </c>
      <c r="AO2166" s="23" t="e">
        <f t="shared" si="615"/>
        <v>#REF!</v>
      </c>
      <c r="AP2166" s="19" t="e">
        <f>IF(#REF!=0,"",#REF!)</f>
        <v>#REF!</v>
      </c>
      <c r="AQ2166" s="19" t="e">
        <f>IF(#REF!=0,"",#REF!)</f>
        <v>#REF!</v>
      </c>
      <c r="AR2166" s="19" t="e">
        <f>IF(#REF!=0,"",#REF!)</f>
        <v>#REF!</v>
      </c>
      <c r="AS2166" s="19" t="e">
        <f>#REF!</f>
        <v>#REF!</v>
      </c>
    </row>
    <row r="2167" spans="4:45" ht="19.5" thickTop="1" thickBot="1" x14ac:dyDescent="0.25">
      <c r="D2167" s="1" t="str">
        <f t="shared" si="618"/>
        <v/>
      </c>
      <c r="E2167" s="1" t="str">
        <f t="shared" si="619"/>
        <v/>
      </c>
      <c r="K2167" s="19" t="str">
        <f t="shared" si="606"/>
        <v/>
      </c>
      <c r="L2167" s="19">
        <f t="shared" si="616"/>
        <v>10000</v>
      </c>
      <c r="M2167" s="22" t="str">
        <f>TRIM(Data!$N2164)</f>
        <v>Mary B King</v>
      </c>
      <c r="N2167" s="22" t="str">
        <f>TRIM(Data!$A2164)</f>
        <v>Mary B King</v>
      </c>
      <c r="O2167" s="23">
        <f>IF(Data!$B2164=0,"",Data!$B2164)</f>
        <v>2000</v>
      </c>
      <c r="P2167" s="19" t="str">
        <f>IF(Data!$C2164=0,"",Data!$C2164)</f>
        <v/>
      </c>
      <c r="Q2167" s="23" t="str">
        <f>IF($M2167="","",Data!$E2164)</f>
        <v>VL</v>
      </c>
      <c r="R2167" s="23" t="str">
        <f t="shared" si="607"/>
        <v>VL</v>
      </c>
      <c r="S2167" s="23" t="str">
        <f t="shared" si="608"/>
        <v>VL</v>
      </c>
      <c r="T2167" s="19" t="str">
        <f>IF(Data!$F2164=0,"",Data!$F2164)</f>
        <v/>
      </c>
      <c r="U2167" s="19" t="str">
        <f>IF(Data!$G2164=0,"",Data!$G2164)</f>
        <v/>
      </c>
      <c r="V2167" s="19" t="str">
        <f>IF(Data!$D2164=0,"",Data!$D2164)</f>
        <v/>
      </c>
      <c r="W2167" s="19" t="str">
        <f>Data!$H2164</f>
        <v>Japonica</v>
      </c>
      <c r="Y2167" s="41" t="e">
        <f t="shared" si="603"/>
        <v>#REF!</v>
      </c>
      <c r="Z2167" s="8">
        <f t="shared" si="609"/>
        <v>10000</v>
      </c>
      <c r="AA2167" s="8" t="str">
        <f t="shared" si="610"/>
        <v>Mary B King</v>
      </c>
      <c r="AB2167" s="8" t="str">
        <f t="shared" si="611"/>
        <v>VL</v>
      </c>
      <c r="AC2167" s="8" t="str">
        <f t="shared" si="612"/>
        <v/>
      </c>
      <c r="AD2167" s="8" t="str">
        <f t="shared" si="617"/>
        <v/>
      </c>
      <c r="AE2167" s="8" t="str">
        <f t="shared" si="613"/>
        <v/>
      </c>
      <c r="AF2167" s="5">
        <f t="shared" si="614"/>
        <v>2000</v>
      </c>
      <c r="AG2167" s="46">
        <v>2164</v>
      </c>
      <c r="AH2167" s="47" t="str">
        <f t="shared" si="604"/>
        <v/>
      </c>
      <c r="AI2167" s="48" t="str">
        <f t="shared" si="605"/>
        <v/>
      </c>
      <c r="AK2167" s="22" t="e">
        <f>TRIM(#REF!)</f>
        <v>#REF!</v>
      </c>
      <c r="AL2167" s="23" t="e">
        <f>IF(#REF!=0,"",#REF!)</f>
        <v>#REF!</v>
      </c>
      <c r="AM2167" s="19" t="e">
        <f>IF(#REF!=0,"",#REF!)</f>
        <v>#REF!</v>
      </c>
      <c r="AN2167" s="23" t="e">
        <f>IF($AK2167="","",#REF!)</f>
        <v>#REF!</v>
      </c>
      <c r="AO2167" s="23" t="e">
        <f t="shared" si="615"/>
        <v>#REF!</v>
      </c>
      <c r="AP2167" s="19" t="e">
        <f>IF(#REF!=0,"",#REF!)</f>
        <v>#REF!</v>
      </c>
      <c r="AQ2167" s="19" t="e">
        <f>IF(#REF!=0,"",#REF!)</f>
        <v>#REF!</v>
      </c>
      <c r="AR2167" s="19" t="e">
        <f>IF(#REF!=0,"",#REF!)</f>
        <v>#REF!</v>
      </c>
      <c r="AS2167" s="19" t="e">
        <f>#REF!</f>
        <v>#REF!</v>
      </c>
    </row>
    <row r="2168" spans="4:45" ht="19.5" thickTop="1" thickBot="1" x14ac:dyDescent="0.25">
      <c r="D2168" s="1" t="str">
        <f t="shared" si="618"/>
        <v/>
      </c>
      <c r="E2168" s="1" t="str">
        <f t="shared" si="619"/>
        <v/>
      </c>
      <c r="K2168" s="19" t="str">
        <f t="shared" si="606"/>
        <v/>
      </c>
      <c r="L2168" s="19">
        <f t="shared" si="616"/>
        <v>10000</v>
      </c>
      <c r="M2168" s="22" t="str">
        <f>TRIM(Data!$N2165)</f>
        <v>Mary Bell Glennan (See Gigantea)</v>
      </c>
      <c r="N2168" s="22" t="str">
        <f>TRIM(Data!$A2165)</f>
        <v>Mary Bell Glennan (See Gigantea)</v>
      </c>
      <c r="O2168" s="23">
        <f>IF(Data!$B2165=0,"",Data!$B2165)</f>
        <v>1840</v>
      </c>
      <c r="P2168" s="19" t="str">
        <f>IF(Data!$C2165=0,"",Data!$C2165)</f>
        <v/>
      </c>
      <c r="Q2168" s="23" t="str">
        <f>IF($M2168="","",Data!$E2165)</f>
        <v>L-VL</v>
      </c>
      <c r="R2168" s="23" t="str">
        <f t="shared" si="607"/>
        <v>L</v>
      </c>
      <c r="S2168" s="23" t="str">
        <f t="shared" si="608"/>
        <v>L</v>
      </c>
      <c r="T2168" s="19" t="str">
        <f>IF(Data!$F2165=0,"",Data!$F2165)</f>
        <v/>
      </c>
      <c r="U2168" s="19" t="str">
        <f>IF(Data!$G2165=0,"",Data!$G2165)</f>
        <v/>
      </c>
      <c r="V2168" s="19" t="str">
        <f>IF(Data!$D2165=0,"",Data!$D2165)</f>
        <v>ANTIQUE</v>
      </c>
      <c r="W2168" s="19" t="str">
        <f>Data!$H2165</f>
        <v>Japonica</v>
      </c>
      <c r="Y2168" s="41" t="e">
        <f t="shared" si="603"/>
        <v>#REF!</v>
      </c>
      <c r="Z2168" s="8">
        <f t="shared" si="609"/>
        <v>2168</v>
      </c>
      <c r="AA2168" s="8" t="str">
        <f t="shared" si="610"/>
        <v>Mary Bell Glennan (See Gigantea)</v>
      </c>
      <c r="AB2168" s="8" t="str">
        <f t="shared" si="611"/>
        <v>L</v>
      </c>
      <c r="AC2168" s="8" t="str">
        <f t="shared" si="612"/>
        <v/>
      </c>
      <c r="AD2168" s="8" t="str">
        <f t="shared" si="617"/>
        <v/>
      </c>
      <c r="AE2168" s="8" t="str">
        <f t="shared" si="613"/>
        <v>ANTIQUE</v>
      </c>
      <c r="AF2168" s="5">
        <f t="shared" si="614"/>
        <v>1840</v>
      </c>
      <c r="AG2168" s="46">
        <v>2165</v>
      </c>
      <c r="AH2168" s="47" t="str">
        <f t="shared" si="604"/>
        <v/>
      </c>
      <c r="AI2168" s="48" t="str">
        <f t="shared" si="605"/>
        <v/>
      </c>
      <c r="AK2168" s="22" t="e">
        <f>TRIM(#REF!)</f>
        <v>#REF!</v>
      </c>
      <c r="AL2168" s="23" t="e">
        <f>IF(#REF!=0,"",#REF!)</f>
        <v>#REF!</v>
      </c>
      <c r="AM2168" s="19" t="e">
        <f>IF(#REF!=0,"",#REF!)</f>
        <v>#REF!</v>
      </c>
      <c r="AN2168" s="23" t="e">
        <f>IF($AK2168="","",#REF!)</f>
        <v>#REF!</v>
      </c>
      <c r="AO2168" s="23" t="e">
        <f t="shared" si="615"/>
        <v>#REF!</v>
      </c>
      <c r="AP2168" s="19" t="e">
        <f>IF(#REF!=0,"",#REF!)</f>
        <v>#REF!</v>
      </c>
      <c r="AQ2168" s="19" t="e">
        <f>IF(#REF!=0,"",#REF!)</f>
        <v>#REF!</v>
      </c>
      <c r="AR2168" s="19" t="e">
        <f>IF(#REF!=0,"",#REF!)</f>
        <v>#REF!</v>
      </c>
      <c r="AS2168" s="19" t="e">
        <f>#REF!</f>
        <v>#REF!</v>
      </c>
    </row>
    <row r="2169" spans="4:45" ht="19.5" thickTop="1" thickBot="1" x14ac:dyDescent="0.25">
      <c r="D2169" s="1" t="str">
        <f t="shared" si="618"/>
        <v/>
      </c>
      <c r="E2169" s="1" t="str">
        <f t="shared" si="619"/>
        <v/>
      </c>
      <c r="K2169" s="19" t="str">
        <f t="shared" si="606"/>
        <v/>
      </c>
      <c r="L2169" s="19">
        <f t="shared" si="616"/>
        <v>10000</v>
      </c>
      <c r="M2169" s="22" t="str">
        <f>TRIM(Data!$N2166)</f>
        <v>Mary Beth Busbee</v>
      </c>
      <c r="N2169" s="22" t="str">
        <f>TRIM(Data!$A2166)</f>
        <v>Mary Beth Busbee</v>
      </c>
      <c r="O2169" s="23">
        <f>IF(Data!$B2166=0,"",Data!$B2166)</f>
        <v>2018</v>
      </c>
      <c r="P2169" s="19" t="str">
        <f>IF(Data!$C2166=0,"",Data!$C2166)</f>
        <v>1</v>
      </c>
      <c r="Q2169" s="23" t="str">
        <f>IF($M2169="","",Data!$E2166)</f>
        <v>L</v>
      </c>
      <c r="R2169" s="23" t="str">
        <f t="shared" si="607"/>
        <v>L</v>
      </c>
      <c r="S2169" s="23" t="str">
        <f t="shared" si="608"/>
        <v>L</v>
      </c>
      <c r="T2169" s="19" t="str">
        <f>IF(Data!$F2166=0,"",Data!$F2166)</f>
        <v/>
      </c>
      <c r="U2169" s="19" t="str">
        <f>IF(Data!$G2166=0,"",Data!$G2166)</f>
        <v/>
      </c>
      <c r="V2169" s="19" t="str">
        <f>IF(Data!$D2166=0,"",Data!$D2166)</f>
        <v/>
      </c>
      <c r="W2169" s="19" t="str">
        <f>Data!$H2166</f>
        <v>Japonica</v>
      </c>
      <c r="Y2169" s="41" t="e">
        <f t="shared" si="603"/>
        <v>#REF!</v>
      </c>
      <c r="Z2169" s="8">
        <f t="shared" si="609"/>
        <v>10000</v>
      </c>
      <c r="AA2169" s="8" t="str">
        <f t="shared" si="610"/>
        <v>Mary Beth Busbee</v>
      </c>
      <c r="AB2169" s="8" t="str">
        <f t="shared" si="611"/>
        <v>L</v>
      </c>
      <c r="AC2169" s="8" t="str">
        <f t="shared" si="612"/>
        <v/>
      </c>
      <c r="AD2169" s="8" t="str">
        <f t="shared" si="617"/>
        <v/>
      </c>
      <c r="AE2169" s="8" t="str">
        <f t="shared" si="613"/>
        <v/>
      </c>
      <c r="AF2169" s="5">
        <f t="shared" si="614"/>
        <v>2018</v>
      </c>
      <c r="AG2169" s="46">
        <v>2166</v>
      </c>
      <c r="AH2169" s="47" t="str">
        <f t="shared" si="604"/>
        <v/>
      </c>
      <c r="AI2169" s="48" t="str">
        <f t="shared" si="605"/>
        <v/>
      </c>
      <c r="AK2169" s="22" t="e">
        <f>TRIM(#REF!)</f>
        <v>#REF!</v>
      </c>
      <c r="AL2169" s="23" t="e">
        <f>IF(#REF!=0,"",#REF!)</f>
        <v>#REF!</v>
      </c>
      <c r="AM2169" s="19" t="e">
        <f>IF(#REF!=0,"",#REF!)</f>
        <v>#REF!</v>
      </c>
      <c r="AN2169" s="23" t="e">
        <f>IF($AK2169="","",#REF!)</f>
        <v>#REF!</v>
      </c>
      <c r="AO2169" s="23" t="e">
        <f t="shared" si="615"/>
        <v>#REF!</v>
      </c>
      <c r="AP2169" s="19" t="e">
        <f>IF(#REF!=0,"",#REF!)</f>
        <v>#REF!</v>
      </c>
      <c r="AQ2169" s="19" t="e">
        <f>IF(#REF!=0,"",#REF!)</f>
        <v>#REF!</v>
      </c>
      <c r="AR2169" s="19" t="e">
        <f>IF(#REF!=0,"",#REF!)</f>
        <v>#REF!</v>
      </c>
      <c r="AS2169" s="19" t="e">
        <f>#REF!</f>
        <v>#REF!</v>
      </c>
    </row>
    <row r="2170" spans="4:45" ht="19.5" thickTop="1" thickBot="1" x14ac:dyDescent="0.25">
      <c r="D2170" s="1" t="str">
        <f t="shared" si="618"/>
        <v/>
      </c>
      <c r="E2170" s="1" t="str">
        <f t="shared" si="619"/>
        <v/>
      </c>
      <c r="K2170" s="19" t="str">
        <f t="shared" si="606"/>
        <v/>
      </c>
      <c r="L2170" s="19">
        <f t="shared" si="616"/>
        <v>10000</v>
      </c>
      <c r="M2170" s="22" t="str">
        <f>TRIM(Data!$N2167)</f>
        <v>Mary Carol</v>
      </c>
      <c r="N2170" s="22" t="str">
        <f>TRIM(Data!$A2167)</f>
        <v>Mary Carol (R)</v>
      </c>
      <c r="O2170" s="23">
        <f>IF(Data!$B2167=0,"",Data!$B2167)</f>
        <v>2019</v>
      </c>
      <c r="P2170" s="19" t="str">
        <f>IF(Data!$C2167=0,"",Data!$C2167)</f>
        <v>1</v>
      </c>
      <c r="Q2170" s="23" t="str">
        <f>IF($M2170="","",Data!$E2167)</f>
        <v>L</v>
      </c>
      <c r="R2170" s="23" t="str">
        <f t="shared" si="607"/>
        <v>L</v>
      </c>
      <c r="S2170" s="23" t="str">
        <f t="shared" si="608"/>
        <v>L</v>
      </c>
      <c r="T2170" s="19" t="str">
        <f>IF(Data!$F2167=0,"",Data!$F2167)</f>
        <v/>
      </c>
      <c r="U2170" s="19" t="str">
        <f>IF(Data!$G2167=0,"",Data!$G2167)</f>
        <v/>
      </c>
      <c r="V2170" s="19" t="str">
        <f>IF(Data!$D2167=0,"",Data!$D2167)</f>
        <v/>
      </c>
      <c r="W2170" s="19" t="str">
        <f>Data!$H2167</f>
        <v>Reticulata</v>
      </c>
      <c r="Y2170" s="41" t="e">
        <f t="shared" si="603"/>
        <v>#REF!</v>
      </c>
      <c r="Z2170" s="8">
        <f t="shared" si="609"/>
        <v>10000</v>
      </c>
      <c r="AA2170" s="8" t="str">
        <f t="shared" si="610"/>
        <v>Mary Carol</v>
      </c>
      <c r="AB2170" s="8" t="str">
        <f t="shared" si="611"/>
        <v>L</v>
      </c>
      <c r="AC2170" s="8" t="str">
        <f t="shared" si="612"/>
        <v/>
      </c>
      <c r="AD2170" s="8" t="str">
        <f t="shared" si="617"/>
        <v/>
      </c>
      <c r="AE2170" s="8" t="str">
        <f t="shared" si="613"/>
        <v/>
      </c>
      <c r="AF2170" s="5">
        <f t="shared" si="614"/>
        <v>2019</v>
      </c>
      <c r="AG2170" s="46">
        <v>2167</v>
      </c>
      <c r="AH2170" s="47" t="str">
        <f t="shared" si="604"/>
        <v/>
      </c>
      <c r="AI2170" s="48" t="str">
        <f t="shared" si="605"/>
        <v/>
      </c>
      <c r="AK2170" s="22" t="e">
        <f>TRIM(#REF!)</f>
        <v>#REF!</v>
      </c>
      <c r="AL2170" s="23" t="e">
        <f>IF(#REF!=0,"",#REF!)</f>
        <v>#REF!</v>
      </c>
      <c r="AM2170" s="19" t="e">
        <f>IF(#REF!=0,"",#REF!)</f>
        <v>#REF!</v>
      </c>
      <c r="AN2170" s="23" t="e">
        <f>IF($AK2170="","",#REF!)</f>
        <v>#REF!</v>
      </c>
      <c r="AO2170" s="23" t="e">
        <f t="shared" si="615"/>
        <v>#REF!</v>
      </c>
      <c r="AP2170" s="19" t="e">
        <f>IF(#REF!=0,"",#REF!)</f>
        <v>#REF!</v>
      </c>
      <c r="AQ2170" s="19" t="e">
        <f>IF(#REF!=0,"",#REF!)</f>
        <v>#REF!</v>
      </c>
      <c r="AR2170" s="19" t="e">
        <f>IF(#REF!=0,"",#REF!)</f>
        <v>#REF!</v>
      </c>
      <c r="AS2170" s="19" t="e">
        <f>#REF!</f>
        <v>#REF!</v>
      </c>
    </row>
    <row r="2171" spans="4:45" ht="19.5" thickTop="1" thickBot="1" x14ac:dyDescent="0.25">
      <c r="D2171" s="1" t="str">
        <f t="shared" si="618"/>
        <v/>
      </c>
      <c r="E2171" s="1" t="str">
        <f t="shared" si="619"/>
        <v/>
      </c>
      <c r="K2171" s="19" t="str">
        <f t="shared" si="606"/>
        <v/>
      </c>
      <c r="L2171" s="19">
        <f t="shared" si="616"/>
        <v>10000</v>
      </c>
      <c r="M2171" s="22" t="str">
        <f>TRIM(Data!$N2168)</f>
        <v>Mary Catherine Cape</v>
      </c>
      <c r="N2171" s="22" t="str">
        <f>TRIM(Data!$A2168)</f>
        <v>Mary Catherine Cape (R)</v>
      </c>
      <c r="O2171" s="23">
        <f>IF(Data!$B2168=0,"",Data!$B2168)</f>
        <v>2013</v>
      </c>
      <c r="P2171" s="19" t="str">
        <f>IF(Data!$C2168=0,"",Data!$C2168)</f>
        <v>1</v>
      </c>
      <c r="Q2171" s="23" t="str">
        <f>IF($M2171="","",Data!$E2168)</f>
        <v>M</v>
      </c>
      <c r="R2171" s="23" t="str">
        <f t="shared" si="607"/>
        <v>M</v>
      </c>
      <c r="S2171" s="23" t="str">
        <f t="shared" si="608"/>
        <v>M</v>
      </c>
      <c r="T2171" s="19" t="str">
        <f>IF(Data!$F2168=0,"",Data!$F2168)</f>
        <v/>
      </c>
      <c r="U2171" s="19" t="str">
        <f>IF(Data!$G2168=0,"",Data!$G2168)</f>
        <v/>
      </c>
      <c r="V2171" s="19" t="str">
        <f>IF(Data!$D2168=0,"",Data!$D2168)</f>
        <v/>
      </c>
      <c r="W2171" s="19" t="str">
        <f>Data!$H2168</f>
        <v>Reticulata</v>
      </c>
      <c r="Y2171" s="41" t="e">
        <f t="shared" si="603"/>
        <v>#REF!</v>
      </c>
      <c r="Z2171" s="8">
        <f t="shared" si="609"/>
        <v>10000</v>
      </c>
      <c r="AA2171" s="8" t="str">
        <f t="shared" si="610"/>
        <v>Mary Catherine Cape</v>
      </c>
      <c r="AB2171" s="8" t="str">
        <f t="shared" si="611"/>
        <v>M</v>
      </c>
      <c r="AC2171" s="8" t="str">
        <f t="shared" si="612"/>
        <v/>
      </c>
      <c r="AD2171" s="8" t="str">
        <f t="shared" si="617"/>
        <v/>
      </c>
      <c r="AE2171" s="8" t="str">
        <f t="shared" si="613"/>
        <v/>
      </c>
      <c r="AF2171" s="5">
        <f t="shared" si="614"/>
        <v>2013</v>
      </c>
      <c r="AG2171" s="46">
        <v>2168</v>
      </c>
      <c r="AH2171" s="47" t="str">
        <f t="shared" si="604"/>
        <v/>
      </c>
      <c r="AI2171" s="48" t="str">
        <f t="shared" si="605"/>
        <v/>
      </c>
      <c r="AK2171" s="22" t="e">
        <f>TRIM(#REF!)</f>
        <v>#REF!</v>
      </c>
      <c r="AL2171" s="23" t="e">
        <f>IF(#REF!=0,"",#REF!)</f>
        <v>#REF!</v>
      </c>
      <c r="AM2171" s="19" t="e">
        <f>IF(#REF!=0,"",#REF!)</f>
        <v>#REF!</v>
      </c>
      <c r="AN2171" s="23" t="e">
        <f>IF($AK2171="","",#REF!)</f>
        <v>#REF!</v>
      </c>
      <c r="AO2171" s="23" t="e">
        <f t="shared" si="615"/>
        <v>#REF!</v>
      </c>
      <c r="AP2171" s="19" t="e">
        <f>IF(#REF!=0,"",#REF!)</f>
        <v>#REF!</v>
      </c>
      <c r="AQ2171" s="19" t="e">
        <f>IF(#REF!=0,"",#REF!)</f>
        <v>#REF!</v>
      </c>
      <c r="AR2171" s="19" t="e">
        <f>IF(#REF!=0,"",#REF!)</f>
        <v>#REF!</v>
      </c>
      <c r="AS2171" s="19" t="e">
        <f>#REF!</f>
        <v>#REF!</v>
      </c>
    </row>
    <row r="2172" spans="4:45" ht="19.5" thickTop="1" thickBot="1" x14ac:dyDescent="0.25">
      <c r="D2172" s="1" t="str">
        <f t="shared" si="618"/>
        <v/>
      </c>
      <c r="E2172" s="1" t="str">
        <f t="shared" si="619"/>
        <v/>
      </c>
      <c r="K2172" s="19" t="str">
        <f t="shared" si="606"/>
        <v/>
      </c>
      <c r="L2172" s="19">
        <f t="shared" si="616"/>
        <v>10000</v>
      </c>
      <c r="M2172" s="22" t="str">
        <f>TRIM(Data!$N2169)</f>
        <v>Mary Charlotte</v>
      </c>
      <c r="N2172" s="22" t="str">
        <f>TRIM(Data!$A2169)</f>
        <v>Mary Charlotte</v>
      </c>
      <c r="O2172" s="23">
        <f>IF(Data!$B2169=0,"",Data!$B2169)</f>
        <v>1947</v>
      </c>
      <c r="P2172" s="19" t="str">
        <f>IF(Data!$C2169=0,"",Data!$C2169)</f>
        <v>1</v>
      </c>
      <c r="Q2172" s="23" t="str">
        <f>IF($M2172="","",Data!$E2169)</f>
        <v>M</v>
      </c>
      <c r="R2172" s="23" t="str">
        <f t="shared" si="607"/>
        <v>M</v>
      </c>
      <c r="S2172" s="23" t="str">
        <f t="shared" si="608"/>
        <v>M</v>
      </c>
      <c r="T2172" s="19" t="str">
        <f>IF(Data!$F2169=0,"",Data!$F2169)</f>
        <v/>
      </c>
      <c r="U2172" s="19" t="str">
        <f>IF(Data!$G2169=0,"",Data!$G2169)</f>
        <v/>
      </c>
      <c r="V2172" s="19" t="str">
        <f>IF(Data!$D2169=0,"",Data!$D2169)</f>
        <v/>
      </c>
      <c r="W2172" s="19" t="str">
        <f>Data!$H2169</f>
        <v>Japonica</v>
      </c>
      <c r="Y2172" s="41" t="e">
        <f t="shared" si="603"/>
        <v>#REF!</v>
      </c>
      <c r="Z2172" s="8">
        <f t="shared" si="609"/>
        <v>10000</v>
      </c>
      <c r="AA2172" s="8" t="str">
        <f t="shared" si="610"/>
        <v>Mary Charlotte</v>
      </c>
      <c r="AB2172" s="8" t="str">
        <f t="shared" si="611"/>
        <v>M</v>
      </c>
      <c r="AC2172" s="8" t="str">
        <f t="shared" si="612"/>
        <v/>
      </c>
      <c r="AD2172" s="8" t="str">
        <f t="shared" si="617"/>
        <v/>
      </c>
      <c r="AE2172" s="8" t="str">
        <f t="shared" si="613"/>
        <v/>
      </c>
      <c r="AF2172" s="5">
        <f t="shared" si="614"/>
        <v>1947</v>
      </c>
      <c r="AG2172" s="46">
        <v>2169</v>
      </c>
      <c r="AH2172" s="47" t="str">
        <f t="shared" si="604"/>
        <v/>
      </c>
      <c r="AI2172" s="48" t="str">
        <f t="shared" si="605"/>
        <v/>
      </c>
      <c r="AK2172" s="22" t="e">
        <f>TRIM(#REF!)</f>
        <v>#REF!</v>
      </c>
      <c r="AL2172" s="23" t="e">
        <f>IF(#REF!=0,"",#REF!)</f>
        <v>#REF!</v>
      </c>
      <c r="AM2172" s="19" t="e">
        <f>IF(#REF!=0,"",#REF!)</f>
        <v>#REF!</v>
      </c>
      <c r="AN2172" s="23" t="e">
        <f>IF($AK2172="","",#REF!)</f>
        <v>#REF!</v>
      </c>
      <c r="AO2172" s="23" t="e">
        <f t="shared" si="615"/>
        <v>#REF!</v>
      </c>
      <c r="AP2172" s="19" t="e">
        <f>IF(#REF!=0,"",#REF!)</f>
        <v>#REF!</v>
      </c>
      <c r="AQ2172" s="19" t="e">
        <f>IF(#REF!=0,"",#REF!)</f>
        <v>#REF!</v>
      </c>
      <c r="AR2172" s="19" t="e">
        <f>IF(#REF!=0,"",#REF!)</f>
        <v>#REF!</v>
      </c>
      <c r="AS2172" s="19" t="e">
        <f>#REF!</f>
        <v>#REF!</v>
      </c>
    </row>
    <row r="2173" spans="4:45" ht="19.5" thickTop="1" thickBot="1" x14ac:dyDescent="0.25">
      <c r="D2173" s="1" t="str">
        <f t="shared" si="618"/>
        <v/>
      </c>
      <c r="E2173" s="1" t="str">
        <f t="shared" si="619"/>
        <v/>
      </c>
      <c r="K2173" s="19" t="str">
        <f t="shared" si="606"/>
        <v/>
      </c>
      <c r="L2173" s="19">
        <f t="shared" si="616"/>
        <v>10000</v>
      </c>
      <c r="M2173" s="22" t="str">
        <f>TRIM(Data!$N2170)</f>
        <v>Mary Corley</v>
      </c>
      <c r="N2173" s="22" t="str">
        <f>TRIM(Data!$A2170)</f>
        <v>Mary Corley</v>
      </c>
      <c r="O2173" s="23">
        <f>IF(Data!$B2170=0,"",Data!$B2170)</f>
        <v>2004</v>
      </c>
      <c r="P2173" s="19" t="str">
        <f>IF(Data!$C2170=0,"",Data!$C2170)</f>
        <v>1</v>
      </c>
      <c r="Q2173" s="23" t="str">
        <f>IF($M2173="","",Data!$E2170)</f>
        <v>M-L</v>
      </c>
      <c r="R2173" s="23" t="str">
        <f t="shared" si="607"/>
        <v>M</v>
      </c>
      <c r="S2173" s="23" t="str">
        <f t="shared" si="608"/>
        <v>M</v>
      </c>
      <c r="T2173" s="19" t="str">
        <f>IF(Data!$F2170=0,"",Data!$F2170)</f>
        <v/>
      </c>
      <c r="U2173" s="19" t="str">
        <f>IF(Data!$G2170=0,"",Data!$G2170)</f>
        <v/>
      </c>
      <c r="V2173" s="19" t="str">
        <f>IF(Data!$D2170=0,"",Data!$D2170)</f>
        <v/>
      </c>
      <c r="W2173" s="19" t="str">
        <f>Data!$H2170</f>
        <v>Japonica</v>
      </c>
      <c r="Y2173" s="41" t="e">
        <f t="shared" si="603"/>
        <v>#REF!</v>
      </c>
      <c r="Z2173" s="8">
        <f t="shared" si="609"/>
        <v>10000</v>
      </c>
      <c r="AA2173" s="8" t="str">
        <f t="shared" si="610"/>
        <v>Mary Corley</v>
      </c>
      <c r="AB2173" s="8" t="str">
        <f t="shared" si="611"/>
        <v>M</v>
      </c>
      <c r="AC2173" s="8" t="str">
        <f t="shared" si="612"/>
        <v/>
      </c>
      <c r="AD2173" s="8" t="str">
        <f t="shared" si="617"/>
        <v/>
      </c>
      <c r="AE2173" s="8" t="str">
        <f t="shared" si="613"/>
        <v/>
      </c>
      <c r="AF2173" s="5">
        <f t="shared" si="614"/>
        <v>2004</v>
      </c>
      <c r="AG2173" s="46">
        <v>2170</v>
      </c>
      <c r="AH2173" s="47" t="str">
        <f t="shared" si="604"/>
        <v/>
      </c>
      <c r="AI2173" s="48" t="str">
        <f t="shared" si="605"/>
        <v/>
      </c>
      <c r="AK2173" s="22" t="e">
        <f>TRIM(#REF!)</f>
        <v>#REF!</v>
      </c>
      <c r="AL2173" s="23" t="e">
        <f>IF(#REF!=0,"",#REF!)</f>
        <v>#REF!</v>
      </c>
      <c r="AM2173" s="19" t="e">
        <f>IF(#REF!=0,"",#REF!)</f>
        <v>#REF!</v>
      </c>
      <c r="AN2173" s="23" t="e">
        <f>IF($AK2173="","",#REF!)</f>
        <v>#REF!</v>
      </c>
      <c r="AO2173" s="23" t="e">
        <f t="shared" si="615"/>
        <v>#REF!</v>
      </c>
      <c r="AP2173" s="19" t="e">
        <f>IF(#REF!=0,"",#REF!)</f>
        <v>#REF!</v>
      </c>
      <c r="AQ2173" s="19" t="e">
        <f>IF(#REF!=0,"",#REF!)</f>
        <v>#REF!</v>
      </c>
      <c r="AR2173" s="19" t="e">
        <f>IF(#REF!=0,"",#REF!)</f>
        <v>#REF!</v>
      </c>
      <c r="AS2173" s="19" t="e">
        <f>#REF!</f>
        <v>#REF!</v>
      </c>
    </row>
    <row r="2174" spans="4:45" ht="19.5" thickTop="1" thickBot="1" x14ac:dyDescent="0.25">
      <c r="D2174" s="1" t="str">
        <f t="shared" si="618"/>
        <v/>
      </c>
      <c r="E2174" s="1" t="str">
        <f t="shared" si="619"/>
        <v/>
      </c>
      <c r="K2174" s="19" t="str">
        <f t="shared" si="606"/>
        <v/>
      </c>
      <c r="L2174" s="19">
        <f t="shared" si="616"/>
        <v>10000</v>
      </c>
      <c r="M2174" s="22" t="str">
        <f>TRIM(Data!$N2171)</f>
        <v>Mary Dillard</v>
      </c>
      <c r="N2174" s="22" t="str">
        <f>TRIM(Data!$A2171)</f>
        <v>Mary Dillard</v>
      </c>
      <c r="O2174" s="23">
        <f>IF(Data!$B2171=0,"",Data!$B2171)</f>
        <v>1995</v>
      </c>
      <c r="P2174" s="19" t="str">
        <f>IF(Data!$C2171=0,"",Data!$C2171)</f>
        <v>1</v>
      </c>
      <c r="Q2174" s="23" t="str">
        <f>IF($M2174="","",Data!$E2171)</f>
        <v>L</v>
      </c>
      <c r="R2174" s="23" t="str">
        <f t="shared" si="607"/>
        <v>L</v>
      </c>
      <c r="S2174" s="23" t="str">
        <f t="shared" si="608"/>
        <v>L</v>
      </c>
      <c r="T2174" s="19" t="str">
        <f>IF(Data!$F2171=0,"",Data!$F2171)</f>
        <v/>
      </c>
      <c r="U2174" s="19" t="str">
        <f>IF(Data!$G2171=0,"",Data!$G2171)</f>
        <v>FD</v>
      </c>
      <c r="V2174" s="19" t="str">
        <f>IF(Data!$D2171=0,"",Data!$D2171)</f>
        <v/>
      </c>
      <c r="W2174" s="19" t="str">
        <f>Data!$H2171</f>
        <v>Japonica</v>
      </c>
      <c r="Y2174" s="41" t="e">
        <f t="shared" si="603"/>
        <v>#REF!</v>
      </c>
      <c r="Z2174" s="8">
        <f t="shared" si="609"/>
        <v>10000</v>
      </c>
      <c r="AA2174" s="8" t="str">
        <f t="shared" si="610"/>
        <v>Mary Dillard</v>
      </c>
      <c r="AB2174" s="8" t="str">
        <f t="shared" si="611"/>
        <v>L</v>
      </c>
      <c r="AC2174" s="8" t="str">
        <f t="shared" si="612"/>
        <v/>
      </c>
      <c r="AD2174" s="8" t="str">
        <f t="shared" si="617"/>
        <v>FD</v>
      </c>
      <c r="AE2174" s="8" t="str">
        <f t="shared" si="613"/>
        <v/>
      </c>
      <c r="AF2174" s="5">
        <f t="shared" si="614"/>
        <v>1995</v>
      </c>
      <c r="AG2174" s="46">
        <v>2171</v>
      </c>
      <c r="AH2174" s="47" t="str">
        <f t="shared" si="604"/>
        <v/>
      </c>
      <c r="AI2174" s="48" t="str">
        <f t="shared" si="605"/>
        <v/>
      </c>
      <c r="AK2174" s="22" t="e">
        <f>TRIM(#REF!)</f>
        <v>#REF!</v>
      </c>
      <c r="AL2174" s="23" t="e">
        <f>IF(#REF!=0,"",#REF!)</f>
        <v>#REF!</v>
      </c>
      <c r="AM2174" s="19" t="e">
        <f>IF(#REF!=0,"",#REF!)</f>
        <v>#REF!</v>
      </c>
      <c r="AN2174" s="23" t="e">
        <f>IF($AK2174="","",#REF!)</f>
        <v>#REF!</v>
      </c>
      <c r="AO2174" s="23" t="e">
        <f t="shared" si="615"/>
        <v>#REF!</v>
      </c>
      <c r="AP2174" s="19" t="e">
        <f>IF(#REF!=0,"",#REF!)</f>
        <v>#REF!</v>
      </c>
      <c r="AQ2174" s="19" t="e">
        <f>IF(#REF!=0,"",#REF!)</f>
        <v>#REF!</v>
      </c>
      <c r="AR2174" s="19" t="e">
        <f>IF(#REF!=0,"",#REF!)</f>
        <v>#REF!</v>
      </c>
      <c r="AS2174" s="19" t="e">
        <f>#REF!</f>
        <v>#REF!</v>
      </c>
    </row>
    <row r="2175" spans="4:45" ht="19.5" thickTop="1" thickBot="1" x14ac:dyDescent="0.25">
      <c r="D2175" s="1" t="str">
        <f t="shared" si="618"/>
        <v/>
      </c>
      <c r="E2175" s="1" t="str">
        <f t="shared" si="619"/>
        <v/>
      </c>
      <c r="K2175" s="19" t="str">
        <f t="shared" si="606"/>
        <v/>
      </c>
      <c r="L2175" s="19">
        <f t="shared" si="616"/>
        <v>10000</v>
      </c>
      <c r="M2175" s="22" t="str">
        <f>TRIM(Data!$N2172)</f>
        <v>Mary E. M. (See Rev. John G. Drayton)</v>
      </c>
      <c r="N2175" s="22" t="str">
        <f>TRIM(Data!$A2172)</f>
        <v>Mary E. M. (See Rev. John G. Drayton)</v>
      </c>
      <c r="O2175" s="23" t="str">
        <f>IF(Data!$B2172=0,"",Data!$B2172)</f>
        <v>1890's</v>
      </c>
      <c r="P2175" s="19" t="str">
        <f>IF(Data!$C2172=0,"",Data!$C2172)</f>
        <v/>
      </c>
      <c r="Q2175" s="23" t="str">
        <f>IF($M2175="","",Data!$E2172)</f>
        <v>M</v>
      </c>
      <c r="R2175" s="23" t="str">
        <f t="shared" si="607"/>
        <v>M</v>
      </c>
      <c r="S2175" s="23" t="str">
        <f t="shared" si="608"/>
        <v>M</v>
      </c>
      <c r="T2175" s="19" t="str">
        <f>IF(Data!$F2172=0,"",Data!$F2172)</f>
        <v/>
      </c>
      <c r="U2175" s="19" t="str">
        <f>IF(Data!$G2172=0,"",Data!$G2172)</f>
        <v/>
      </c>
      <c r="V2175" s="19" t="str">
        <f>IF(Data!$D2172=0,"",Data!$D2172)</f>
        <v>ANTIQUE</v>
      </c>
      <c r="W2175" s="19" t="str">
        <f>Data!$H2172</f>
        <v>Japonica</v>
      </c>
      <c r="Y2175" s="41" t="e">
        <f t="shared" si="603"/>
        <v>#REF!</v>
      </c>
      <c r="Z2175" s="8">
        <f t="shared" si="609"/>
        <v>2175</v>
      </c>
      <c r="AA2175" s="8" t="str">
        <f t="shared" si="610"/>
        <v>Mary E. M. (See Rev. John G. Drayton)</v>
      </c>
      <c r="AB2175" s="8" t="str">
        <f t="shared" si="611"/>
        <v>M</v>
      </c>
      <c r="AC2175" s="8" t="str">
        <f t="shared" si="612"/>
        <v/>
      </c>
      <c r="AD2175" s="8" t="str">
        <f t="shared" si="617"/>
        <v/>
      </c>
      <c r="AE2175" s="8" t="str">
        <f t="shared" si="613"/>
        <v>ANTIQUE</v>
      </c>
      <c r="AF2175" s="5" t="str">
        <f t="shared" si="614"/>
        <v>1890's</v>
      </c>
      <c r="AG2175" s="46">
        <v>2172</v>
      </c>
      <c r="AH2175" s="47" t="str">
        <f t="shared" si="604"/>
        <v/>
      </c>
      <c r="AI2175" s="48" t="str">
        <f t="shared" si="605"/>
        <v/>
      </c>
      <c r="AK2175" s="22" t="e">
        <f>TRIM(#REF!)</f>
        <v>#REF!</v>
      </c>
      <c r="AL2175" s="23" t="e">
        <f>IF(#REF!=0,"",#REF!)</f>
        <v>#REF!</v>
      </c>
      <c r="AM2175" s="19" t="e">
        <f>IF(#REF!=0,"",#REF!)</f>
        <v>#REF!</v>
      </c>
      <c r="AN2175" s="23" t="e">
        <f>IF($AK2175="","",#REF!)</f>
        <v>#REF!</v>
      </c>
      <c r="AO2175" s="23" t="e">
        <f t="shared" si="615"/>
        <v>#REF!</v>
      </c>
      <c r="AP2175" s="19" t="e">
        <f>IF(#REF!=0,"",#REF!)</f>
        <v>#REF!</v>
      </c>
      <c r="AQ2175" s="19" t="e">
        <f>IF(#REF!=0,"",#REF!)</f>
        <v>#REF!</v>
      </c>
      <c r="AR2175" s="19" t="e">
        <f>IF(#REF!=0,"",#REF!)</f>
        <v>#REF!</v>
      </c>
      <c r="AS2175" s="19" t="e">
        <f>#REF!</f>
        <v>#REF!</v>
      </c>
    </row>
    <row r="2176" spans="4:45" ht="19.5" thickTop="1" thickBot="1" x14ac:dyDescent="0.25">
      <c r="D2176" s="1" t="str">
        <f t="shared" si="618"/>
        <v/>
      </c>
      <c r="E2176" s="1" t="str">
        <f t="shared" si="619"/>
        <v/>
      </c>
      <c r="K2176" s="19" t="str">
        <f t="shared" si="606"/>
        <v/>
      </c>
      <c r="L2176" s="19">
        <f t="shared" si="616"/>
        <v>10000</v>
      </c>
      <c r="M2176" s="22" t="str">
        <f>TRIM(Data!$N2173)</f>
        <v>Mary Edna Curlee</v>
      </c>
      <c r="N2176" s="22" t="str">
        <f>TRIM(Data!$A2173)</f>
        <v>Mary Edna Curlee</v>
      </c>
      <c r="O2176" s="23">
        <f>IF(Data!$B2173=0,"",Data!$B2173)</f>
        <v>1996</v>
      </c>
      <c r="P2176" s="19" t="str">
        <f>IF(Data!$C2173=0,"",Data!$C2173)</f>
        <v>1</v>
      </c>
      <c r="Q2176" s="23" t="str">
        <f>IF($M2176="","",Data!$E2173)</f>
        <v>M</v>
      </c>
      <c r="R2176" s="23" t="str">
        <f t="shared" si="607"/>
        <v>M</v>
      </c>
      <c r="S2176" s="23" t="str">
        <f t="shared" si="608"/>
        <v>M</v>
      </c>
      <c r="T2176" s="19" t="str">
        <f>IF(Data!$F2173=0,"",Data!$F2173)</f>
        <v/>
      </c>
      <c r="U2176" s="19" t="str">
        <f>IF(Data!$G2173=0,"",Data!$G2173)</f>
        <v/>
      </c>
      <c r="V2176" s="19" t="str">
        <f>IF(Data!$D2173=0,"",Data!$D2173)</f>
        <v/>
      </c>
      <c r="W2176" s="19" t="str">
        <f>Data!$H2173</f>
        <v>Japonica</v>
      </c>
      <c r="Y2176" s="41" t="e">
        <f t="shared" si="603"/>
        <v>#REF!</v>
      </c>
      <c r="Z2176" s="8">
        <f t="shared" si="609"/>
        <v>10000</v>
      </c>
      <c r="AA2176" s="8" t="str">
        <f t="shared" si="610"/>
        <v>Mary Edna Curlee</v>
      </c>
      <c r="AB2176" s="8" t="str">
        <f t="shared" si="611"/>
        <v>M</v>
      </c>
      <c r="AC2176" s="8" t="str">
        <f t="shared" si="612"/>
        <v/>
      </c>
      <c r="AD2176" s="8" t="str">
        <f t="shared" si="617"/>
        <v/>
      </c>
      <c r="AE2176" s="8" t="str">
        <f t="shared" si="613"/>
        <v/>
      </c>
      <c r="AF2176" s="5">
        <f t="shared" si="614"/>
        <v>1996</v>
      </c>
      <c r="AG2176" s="46">
        <v>2173</v>
      </c>
      <c r="AH2176" s="47" t="str">
        <f t="shared" si="604"/>
        <v/>
      </c>
      <c r="AI2176" s="48" t="str">
        <f t="shared" si="605"/>
        <v/>
      </c>
      <c r="AK2176" s="22" t="e">
        <f>TRIM(#REF!)</f>
        <v>#REF!</v>
      </c>
      <c r="AL2176" s="23" t="e">
        <f>IF(#REF!=0,"",#REF!)</f>
        <v>#REF!</v>
      </c>
      <c r="AM2176" s="19" t="e">
        <f>IF(#REF!=0,"",#REF!)</f>
        <v>#REF!</v>
      </c>
      <c r="AN2176" s="23" t="e">
        <f>IF($AK2176="","",#REF!)</f>
        <v>#REF!</v>
      </c>
      <c r="AO2176" s="23" t="e">
        <f t="shared" si="615"/>
        <v>#REF!</v>
      </c>
      <c r="AP2176" s="19" t="e">
        <f>IF(#REF!=0,"",#REF!)</f>
        <v>#REF!</v>
      </c>
      <c r="AQ2176" s="19" t="e">
        <f>IF(#REF!=0,"",#REF!)</f>
        <v>#REF!</v>
      </c>
      <c r="AR2176" s="19" t="e">
        <f>IF(#REF!=0,"",#REF!)</f>
        <v>#REF!</v>
      </c>
      <c r="AS2176" s="19" t="e">
        <f>#REF!</f>
        <v>#REF!</v>
      </c>
    </row>
    <row r="2177" spans="4:45" ht="19.5" thickTop="1" thickBot="1" x14ac:dyDescent="0.25">
      <c r="D2177" s="1" t="str">
        <f t="shared" si="618"/>
        <v/>
      </c>
      <c r="E2177" s="1" t="str">
        <f t="shared" si="619"/>
        <v/>
      </c>
      <c r="K2177" s="19" t="str">
        <f t="shared" si="606"/>
        <v/>
      </c>
      <c r="L2177" s="19">
        <f t="shared" si="616"/>
        <v>10000</v>
      </c>
      <c r="M2177" s="22" t="str">
        <f>TRIM(Data!$N2174)</f>
        <v>Mary Edna Curlee Red</v>
      </c>
      <c r="N2177" s="22" t="str">
        <f>TRIM(Data!$A2174)</f>
        <v>Mary Edna Curlee Red</v>
      </c>
      <c r="O2177" s="23">
        <f>IF(Data!$B2174=0,"",Data!$B2174)</f>
        <v>2019</v>
      </c>
      <c r="P2177" s="19" t="str">
        <f>IF(Data!$C2174=0,"",Data!$C2174)</f>
        <v>1</v>
      </c>
      <c r="Q2177" s="23" t="str">
        <f>IF($M2177="","",Data!$E2174)</f>
        <v>M-L</v>
      </c>
      <c r="R2177" s="23" t="str">
        <f t="shared" si="607"/>
        <v>M</v>
      </c>
      <c r="S2177" s="23" t="str">
        <f t="shared" si="608"/>
        <v>M</v>
      </c>
      <c r="T2177" s="19" t="str">
        <f>IF(Data!$F2174=0,"",Data!$F2174)</f>
        <v/>
      </c>
      <c r="U2177" s="19" t="str">
        <f>IF(Data!$G2174=0,"",Data!$G2174)</f>
        <v/>
      </c>
      <c r="V2177" s="19" t="str">
        <f>IF(Data!$D2174=0,"",Data!$D2174)</f>
        <v/>
      </c>
      <c r="W2177" s="19" t="str">
        <f>Data!$H2174</f>
        <v>Japonica</v>
      </c>
      <c r="Y2177" s="41" t="e">
        <f t="shared" si="603"/>
        <v>#REF!</v>
      </c>
      <c r="Z2177" s="8">
        <f t="shared" si="609"/>
        <v>10000</v>
      </c>
      <c r="AA2177" s="8" t="str">
        <f t="shared" si="610"/>
        <v>Mary Edna Curlee Red</v>
      </c>
      <c r="AB2177" s="8" t="str">
        <f t="shared" si="611"/>
        <v>M</v>
      </c>
      <c r="AC2177" s="8" t="str">
        <f t="shared" si="612"/>
        <v/>
      </c>
      <c r="AD2177" s="8" t="str">
        <f t="shared" si="617"/>
        <v/>
      </c>
      <c r="AE2177" s="8" t="str">
        <f t="shared" si="613"/>
        <v/>
      </c>
      <c r="AF2177" s="5">
        <f t="shared" si="614"/>
        <v>2019</v>
      </c>
      <c r="AG2177" s="46">
        <v>2174</v>
      </c>
      <c r="AH2177" s="47" t="str">
        <f t="shared" si="604"/>
        <v/>
      </c>
      <c r="AI2177" s="48" t="str">
        <f t="shared" si="605"/>
        <v/>
      </c>
      <c r="AK2177" s="22" t="e">
        <f>TRIM(#REF!)</f>
        <v>#REF!</v>
      </c>
      <c r="AL2177" s="23" t="e">
        <f>IF(#REF!=0,"",#REF!)</f>
        <v>#REF!</v>
      </c>
      <c r="AM2177" s="19" t="e">
        <f>IF(#REF!=0,"",#REF!)</f>
        <v>#REF!</v>
      </c>
      <c r="AN2177" s="23" t="e">
        <f>IF($AK2177="","",#REF!)</f>
        <v>#REF!</v>
      </c>
      <c r="AO2177" s="23" t="e">
        <f t="shared" si="615"/>
        <v>#REF!</v>
      </c>
      <c r="AP2177" s="19" t="e">
        <f>IF(#REF!=0,"",#REF!)</f>
        <v>#REF!</v>
      </c>
      <c r="AQ2177" s="19" t="e">
        <f>IF(#REF!=0,"",#REF!)</f>
        <v>#REF!</v>
      </c>
      <c r="AR2177" s="19" t="e">
        <f>IF(#REF!=0,"",#REF!)</f>
        <v>#REF!</v>
      </c>
      <c r="AS2177" s="19" t="e">
        <f>#REF!</f>
        <v>#REF!</v>
      </c>
    </row>
    <row r="2178" spans="4:45" ht="19.5" thickTop="1" thickBot="1" x14ac:dyDescent="0.25">
      <c r="D2178" s="1" t="str">
        <f t="shared" si="618"/>
        <v/>
      </c>
      <c r="E2178" s="1" t="str">
        <f t="shared" si="619"/>
        <v/>
      </c>
      <c r="K2178" s="19" t="str">
        <f t="shared" si="606"/>
        <v/>
      </c>
      <c r="L2178" s="19">
        <f t="shared" si="616"/>
        <v>10000</v>
      </c>
      <c r="M2178" s="22" t="str">
        <f>TRIM(Data!$N2175)</f>
        <v>Mary Elizabeth Dowden</v>
      </c>
      <c r="N2178" s="22" t="str">
        <f>TRIM(Data!$A2175)</f>
        <v>Mary Elizabeth Dowden (R)</v>
      </c>
      <c r="O2178" s="23">
        <f>IF(Data!$B2175=0,"",Data!$B2175)</f>
        <v>2006</v>
      </c>
      <c r="P2178" s="19" t="str">
        <f>IF(Data!$C2175=0,"",Data!$C2175)</f>
        <v>1</v>
      </c>
      <c r="Q2178" s="23" t="str">
        <f>IF($M2178="","",Data!$E2175)</f>
        <v>L-VL</v>
      </c>
      <c r="R2178" s="23" t="str">
        <f t="shared" si="607"/>
        <v>L</v>
      </c>
      <c r="S2178" s="23" t="str">
        <f t="shared" si="608"/>
        <v>L</v>
      </c>
      <c r="T2178" s="19" t="str">
        <f>IF(Data!$F2175=0,"",Data!$F2175)</f>
        <v/>
      </c>
      <c r="U2178" s="19" t="str">
        <f>IF(Data!$G2175=0,"",Data!$G2175)</f>
        <v/>
      </c>
      <c r="V2178" s="19" t="str">
        <f>IF(Data!$D2175=0,"",Data!$D2175)</f>
        <v/>
      </c>
      <c r="W2178" s="19" t="str">
        <f>Data!$H2175</f>
        <v>Reticulata</v>
      </c>
      <c r="Y2178" s="41" t="e">
        <f t="shared" si="603"/>
        <v>#REF!</v>
      </c>
      <c r="Z2178" s="8">
        <f t="shared" si="609"/>
        <v>10000</v>
      </c>
      <c r="AA2178" s="8" t="str">
        <f t="shared" si="610"/>
        <v>Mary Elizabeth Dowden</v>
      </c>
      <c r="AB2178" s="8" t="str">
        <f t="shared" si="611"/>
        <v>L</v>
      </c>
      <c r="AC2178" s="8" t="str">
        <f t="shared" si="612"/>
        <v/>
      </c>
      <c r="AD2178" s="8" t="str">
        <f t="shared" si="617"/>
        <v/>
      </c>
      <c r="AE2178" s="8" t="str">
        <f t="shared" si="613"/>
        <v/>
      </c>
      <c r="AF2178" s="5">
        <f t="shared" si="614"/>
        <v>2006</v>
      </c>
      <c r="AG2178" s="46">
        <v>2175</v>
      </c>
      <c r="AH2178" s="47" t="str">
        <f t="shared" si="604"/>
        <v/>
      </c>
      <c r="AI2178" s="48" t="str">
        <f t="shared" si="605"/>
        <v/>
      </c>
      <c r="AK2178" s="22" t="e">
        <f>TRIM(#REF!)</f>
        <v>#REF!</v>
      </c>
      <c r="AL2178" s="23" t="e">
        <f>IF(#REF!=0,"",#REF!)</f>
        <v>#REF!</v>
      </c>
      <c r="AM2178" s="19" t="e">
        <f>IF(#REF!=0,"",#REF!)</f>
        <v>#REF!</v>
      </c>
      <c r="AN2178" s="23" t="e">
        <f>IF($AK2178="","",#REF!)</f>
        <v>#REF!</v>
      </c>
      <c r="AO2178" s="23" t="e">
        <f t="shared" si="615"/>
        <v>#REF!</v>
      </c>
      <c r="AP2178" s="19" t="e">
        <f>IF(#REF!=0,"",#REF!)</f>
        <v>#REF!</v>
      </c>
      <c r="AQ2178" s="19" t="e">
        <f>IF(#REF!=0,"",#REF!)</f>
        <v>#REF!</v>
      </c>
      <c r="AR2178" s="19" t="e">
        <f>IF(#REF!=0,"",#REF!)</f>
        <v>#REF!</v>
      </c>
      <c r="AS2178" s="19" t="e">
        <f>#REF!</f>
        <v>#REF!</v>
      </c>
    </row>
    <row r="2179" spans="4:45" ht="19.5" thickTop="1" thickBot="1" x14ac:dyDescent="0.25">
      <c r="D2179" s="1" t="str">
        <f t="shared" si="618"/>
        <v/>
      </c>
      <c r="E2179" s="1" t="str">
        <f t="shared" si="619"/>
        <v/>
      </c>
      <c r="K2179" s="19" t="str">
        <f t="shared" si="606"/>
        <v/>
      </c>
      <c r="L2179" s="19">
        <f t="shared" si="616"/>
        <v>10000</v>
      </c>
      <c r="M2179" s="22" t="str">
        <f>TRIM(Data!$N2176)</f>
        <v>Mary Emma Motes</v>
      </c>
      <c r="N2179" s="22" t="str">
        <f>TRIM(Data!$A2176)</f>
        <v>Mary Emma Motes</v>
      </c>
      <c r="O2179" s="23">
        <f>IF(Data!$B2176=0,"",Data!$B2176)</f>
        <v>1989</v>
      </c>
      <c r="P2179" s="19" t="str">
        <f>IF(Data!$C2176=0,"",Data!$C2176)</f>
        <v>1</v>
      </c>
      <c r="Q2179" s="23" t="str">
        <f>IF($M2179="","",Data!$E2176)</f>
        <v>L</v>
      </c>
      <c r="R2179" s="23" t="str">
        <f t="shared" si="607"/>
        <v>L</v>
      </c>
      <c r="S2179" s="23" t="str">
        <f t="shared" si="608"/>
        <v>L</v>
      </c>
      <c r="T2179" s="19" t="str">
        <f>IF(Data!$F2176=0,"",Data!$F2176)</f>
        <v>WHITE</v>
      </c>
      <c r="U2179" s="19" t="str">
        <f>IF(Data!$G2176=0,"",Data!$G2176)</f>
        <v/>
      </c>
      <c r="V2179" s="19" t="str">
        <f>IF(Data!$D2176=0,"",Data!$D2176)</f>
        <v/>
      </c>
      <c r="W2179" s="19" t="str">
        <f>Data!$H2176</f>
        <v>Japonica</v>
      </c>
      <c r="Y2179" s="41" t="e">
        <f t="shared" si="603"/>
        <v>#REF!</v>
      </c>
      <c r="Z2179" s="8">
        <f t="shared" si="609"/>
        <v>10000</v>
      </c>
      <c r="AA2179" s="8" t="str">
        <f t="shared" si="610"/>
        <v>Mary Emma Motes</v>
      </c>
      <c r="AB2179" s="8" t="str">
        <f t="shared" si="611"/>
        <v>L</v>
      </c>
      <c r="AC2179" s="8" t="str">
        <f t="shared" si="612"/>
        <v>WHITE</v>
      </c>
      <c r="AD2179" s="8" t="str">
        <f t="shared" si="617"/>
        <v/>
      </c>
      <c r="AE2179" s="8" t="str">
        <f t="shared" si="613"/>
        <v/>
      </c>
      <c r="AF2179" s="5">
        <f t="shared" si="614"/>
        <v>1989</v>
      </c>
      <c r="AG2179" s="46">
        <v>2176</v>
      </c>
      <c r="AH2179" s="47" t="str">
        <f t="shared" si="604"/>
        <v/>
      </c>
      <c r="AI2179" s="48" t="str">
        <f t="shared" si="605"/>
        <v/>
      </c>
      <c r="AK2179" s="22" t="e">
        <f>TRIM(#REF!)</f>
        <v>#REF!</v>
      </c>
      <c r="AL2179" s="23" t="e">
        <f>IF(#REF!=0,"",#REF!)</f>
        <v>#REF!</v>
      </c>
      <c r="AM2179" s="19" t="e">
        <f>IF(#REF!=0,"",#REF!)</f>
        <v>#REF!</v>
      </c>
      <c r="AN2179" s="23" t="e">
        <f>IF($AK2179="","",#REF!)</f>
        <v>#REF!</v>
      </c>
      <c r="AO2179" s="23" t="e">
        <f t="shared" si="615"/>
        <v>#REF!</v>
      </c>
      <c r="AP2179" s="19" t="e">
        <f>IF(#REF!=0,"",#REF!)</f>
        <v>#REF!</v>
      </c>
      <c r="AQ2179" s="19" t="e">
        <f>IF(#REF!=0,"",#REF!)</f>
        <v>#REF!</v>
      </c>
      <c r="AR2179" s="19" t="e">
        <f>IF(#REF!=0,"",#REF!)</f>
        <v>#REF!</v>
      </c>
      <c r="AS2179" s="19" t="e">
        <f>#REF!</f>
        <v>#REF!</v>
      </c>
    </row>
    <row r="2180" spans="4:45" ht="19.5" thickTop="1" thickBot="1" x14ac:dyDescent="0.25">
      <c r="D2180" s="1" t="str">
        <f t="shared" si="618"/>
        <v/>
      </c>
      <c r="E2180" s="1" t="str">
        <f t="shared" si="619"/>
        <v/>
      </c>
      <c r="K2180" s="19" t="str">
        <f t="shared" si="606"/>
        <v/>
      </c>
      <c r="L2180" s="19">
        <f t="shared" si="616"/>
        <v>10000</v>
      </c>
      <c r="M2180" s="22" t="str">
        <f>TRIM(Data!$N2177)</f>
        <v>Mary Fischer</v>
      </c>
      <c r="N2180" s="22" t="str">
        <f>TRIM(Data!$A2177)</f>
        <v>Mary Fischer</v>
      </c>
      <c r="O2180" s="23">
        <f>IF(Data!$B2177=0,"",Data!$B2177)</f>
        <v>1980</v>
      </c>
      <c r="P2180" s="19" t="str">
        <f>IF(Data!$C2177=0,"",Data!$C2177)</f>
        <v>1</v>
      </c>
      <c r="Q2180" s="23" t="str">
        <f>IF($M2180="","",Data!$E2177)</f>
        <v>L</v>
      </c>
      <c r="R2180" s="23" t="str">
        <f t="shared" si="607"/>
        <v>L</v>
      </c>
      <c r="S2180" s="23" t="str">
        <f t="shared" si="608"/>
        <v>L</v>
      </c>
      <c r="T2180" s="19" t="str">
        <f>IF(Data!$F2177=0,"",Data!$F2177)</f>
        <v/>
      </c>
      <c r="U2180" s="19" t="str">
        <f>IF(Data!$G2177=0,"",Data!$G2177)</f>
        <v/>
      </c>
      <c r="V2180" s="19" t="str">
        <f>IF(Data!$D2177=0,"",Data!$D2177)</f>
        <v/>
      </c>
      <c r="W2180" s="19" t="str">
        <f>Data!$H2177</f>
        <v>Japonica</v>
      </c>
      <c r="Y2180" s="41" t="e">
        <f t="shared" ref="Y2180:Y2243" si="620">RANK(Z2180,Z$4:Z$3653,1)</f>
        <v>#REF!</v>
      </c>
      <c r="Z2180" s="8">
        <f t="shared" si="609"/>
        <v>10000</v>
      </c>
      <c r="AA2180" s="8" t="str">
        <f t="shared" si="610"/>
        <v>Mary Fischer</v>
      </c>
      <c r="AB2180" s="8" t="str">
        <f t="shared" si="611"/>
        <v>L</v>
      </c>
      <c r="AC2180" s="8" t="str">
        <f t="shared" si="612"/>
        <v/>
      </c>
      <c r="AD2180" s="8" t="str">
        <f t="shared" si="617"/>
        <v/>
      </c>
      <c r="AE2180" s="8" t="str">
        <f t="shared" si="613"/>
        <v/>
      </c>
      <c r="AF2180" s="5">
        <f t="shared" si="614"/>
        <v>1980</v>
      </c>
      <c r="AG2180" s="46">
        <v>2177</v>
      </c>
      <c r="AH2180" s="47" t="str">
        <f t="shared" ref="AH2180:AH2243" si="621">IF(ISERROR(VLOOKUP($AG2180,$Y$4:$AE$3653,2,FALSE)),"",VLOOKUP($AG2180,$Y$4:$AE$3653,3,FALSE))</f>
        <v/>
      </c>
      <c r="AI2180" s="48" t="str">
        <f t="shared" ref="AI2180:AI2243" si="622">IF(ISERROR(VLOOKUP($AG2180,$Y$4:$AE$3653,2,FALSE)),"",VLOOKUP($AG2180,$Y$4:$AF$3653,8,FALSE))</f>
        <v/>
      </c>
      <c r="AK2180" s="22" t="e">
        <f>TRIM(#REF!)</f>
        <v>#REF!</v>
      </c>
      <c r="AL2180" s="23" t="e">
        <f>IF(#REF!=0,"",#REF!)</f>
        <v>#REF!</v>
      </c>
      <c r="AM2180" s="19" t="e">
        <f>IF(#REF!=0,"",#REF!)</f>
        <v>#REF!</v>
      </c>
      <c r="AN2180" s="23" t="e">
        <f>IF($AK2180="","",#REF!)</f>
        <v>#REF!</v>
      </c>
      <c r="AO2180" s="23" t="e">
        <f t="shared" si="615"/>
        <v>#REF!</v>
      </c>
      <c r="AP2180" s="19" t="e">
        <f>IF(#REF!=0,"",#REF!)</f>
        <v>#REF!</v>
      </c>
      <c r="AQ2180" s="19" t="e">
        <f>IF(#REF!=0,"",#REF!)</f>
        <v>#REF!</v>
      </c>
      <c r="AR2180" s="19" t="e">
        <f>IF(#REF!=0,"",#REF!)</f>
        <v>#REF!</v>
      </c>
      <c r="AS2180" s="19" t="e">
        <f>#REF!</f>
        <v>#REF!</v>
      </c>
    </row>
    <row r="2181" spans="4:45" ht="19.5" thickTop="1" thickBot="1" x14ac:dyDescent="0.25">
      <c r="D2181" s="1" t="str">
        <f t="shared" si="618"/>
        <v/>
      </c>
      <c r="E2181" s="1" t="str">
        <f t="shared" si="619"/>
        <v/>
      </c>
      <c r="K2181" s="19" t="str">
        <f t="shared" ref="K2181:K2244" si="623">IF(L2181=10000,"",RANK(L2181,$L$4:$L$3653,1))</f>
        <v/>
      </c>
      <c r="L2181" s="19">
        <f t="shared" si="616"/>
        <v>10000</v>
      </c>
      <c r="M2181" s="22" t="str">
        <f>TRIM(Data!$N2178)</f>
        <v>Mary Golombiewski</v>
      </c>
      <c r="N2181" s="22" t="str">
        <f>TRIM(Data!$A2178)</f>
        <v>Mary Golombiewski (R)</v>
      </c>
      <c r="O2181" s="23">
        <f>IF(Data!$B2178=0,"",Data!$B2178)</f>
        <v>1974</v>
      </c>
      <c r="P2181" s="19" t="str">
        <f>IF(Data!$C2178=0,"",Data!$C2178)</f>
        <v/>
      </c>
      <c r="Q2181" s="23" t="str">
        <f>IF($M2181="","",Data!$E2178)</f>
        <v>L</v>
      </c>
      <c r="R2181" s="23" t="str">
        <f t="shared" ref="R2181:R2244" si="624">IF($M2181="","",IF($Q2181="Min","Min",IF($Q2181="Min-S",IF($J$1=1,"S","Min"),IF(OR($Q2181="S",$Q2181="S-M"),"S",IF(OR($Q2181="M",$Q2181="M-L"),"M",IF(OR($Q2181="L",$Q2181="L-VL"),"L",IF($Q2181="VL","VL")))))))</f>
        <v>L</v>
      </c>
      <c r="S2181" s="23" t="str">
        <f t="shared" ref="S2181:S2244" si="625">IF($J$1=1,$R2181,$Q2181)</f>
        <v>L</v>
      </c>
      <c r="T2181" s="19" t="str">
        <f>IF(Data!$F2178=0,"",Data!$F2178)</f>
        <v/>
      </c>
      <c r="U2181" s="19" t="str">
        <f>IF(Data!$G2178=0,"",Data!$G2178)</f>
        <v/>
      </c>
      <c r="V2181" s="19" t="str">
        <f>IF(Data!$D2178=0,"",Data!$D2178)</f>
        <v/>
      </c>
      <c r="W2181" s="19" t="str">
        <f>Data!$H2178</f>
        <v>Reticulata</v>
      </c>
      <c r="Y2181" s="41" t="e">
        <f t="shared" si="620"/>
        <v>#REF!</v>
      </c>
      <c r="Z2181" s="8">
        <f t="shared" ref="Z2181:Z2244" si="626">IF($V2181="ANTIQUE",IF($W2181="Japonica",ROW(),10000),10000)</f>
        <v>10000</v>
      </c>
      <c r="AA2181" s="8" t="str">
        <f t="shared" ref="AA2181:AA2244" si="627">$M2181</f>
        <v>Mary Golombiewski</v>
      </c>
      <c r="AB2181" s="8" t="str">
        <f t="shared" ref="AB2181:AB2244" si="628">$R2181</f>
        <v>L</v>
      </c>
      <c r="AC2181" s="8" t="str">
        <f t="shared" ref="AC2181:AC2244" si="629">$T2181</f>
        <v/>
      </c>
      <c r="AD2181" s="8" t="str">
        <f t="shared" si="617"/>
        <v/>
      </c>
      <c r="AE2181" s="8" t="str">
        <f t="shared" ref="AE2181:AE2244" si="630">$V2181</f>
        <v/>
      </c>
      <c r="AF2181" s="5">
        <f t="shared" ref="AF2181:AF2244" si="631">$O2181</f>
        <v>1974</v>
      </c>
      <c r="AG2181" s="46">
        <v>2178</v>
      </c>
      <c r="AH2181" s="47" t="str">
        <f t="shared" si="621"/>
        <v/>
      </c>
      <c r="AI2181" s="48" t="str">
        <f t="shared" si="622"/>
        <v/>
      </c>
      <c r="AK2181" s="22" t="e">
        <f>TRIM(#REF!)</f>
        <v>#REF!</v>
      </c>
      <c r="AL2181" s="23" t="e">
        <f>IF(#REF!=0,"",#REF!)</f>
        <v>#REF!</v>
      </c>
      <c r="AM2181" s="19" t="e">
        <f>IF(#REF!=0,"",#REF!)</f>
        <v>#REF!</v>
      </c>
      <c r="AN2181" s="23" t="e">
        <f>IF($AK2181="","",#REF!)</f>
        <v>#REF!</v>
      </c>
      <c r="AO2181" s="23" t="e">
        <f t="shared" ref="AO2181:AO2244" si="632">IF($AK2181="","",IF($AN2181="Min","Min",IF($AN2181="Min-S",IF($J$1=1,"S","Min"),IF(OR($AN2181="S",$AN2181="S-M"),"S",IF(OR($AN2181="M",$AN2181="M-L"),"M",IF(OR($AN2181="L",$AN2181="L-VL"),"L",IF($AN2181="VL","VL")))))))</f>
        <v>#REF!</v>
      </c>
      <c r="AP2181" s="19" t="e">
        <f>IF(#REF!=0,"",#REF!)</f>
        <v>#REF!</v>
      </c>
      <c r="AQ2181" s="19" t="e">
        <f>IF(#REF!=0,"",#REF!)</f>
        <v>#REF!</v>
      </c>
      <c r="AR2181" s="19" t="e">
        <f>IF(#REF!=0,"",#REF!)</f>
        <v>#REF!</v>
      </c>
      <c r="AS2181" s="19" t="e">
        <f>#REF!</f>
        <v>#REF!</v>
      </c>
    </row>
    <row r="2182" spans="4:45" ht="19.5" thickTop="1" thickBot="1" x14ac:dyDescent="0.25">
      <c r="D2182" s="1" t="str">
        <f t="shared" si="618"/>
        <v/>
      </c>
      <c r="E2182" s="1" t="str">
        <f t="shared" si="619"/>
        <v/>
      </c>
      <c r="K2182" s="19" t="str">
        <f t="shared" si="623"/>
        <v/>
      </c>
      <c r="L2182" s="19">
        <f t="shared" si="616"/>
        <v>10000</v>
      </c>
      <c r="M2182" s="22" t="str">
        <f>TRIM(Data!$N2179)</f>
        <v>Mary Gramling</v>
      </c>
      <c r="N2182" s="22" t="str">
        <f>TRIM(Data!$A2179)</f>
        <v>Mary Gramling</v>
      </c>
      <c r="O2182" s="23">
        <f>IF(Data!$B2179=0,"",Data!$B2179)</f>
        <v>1990</v>
      </c>
      <c r="P2182" s="19" t="str">
        <f>IF(Data!$C2179=0,"",Data!$C2179)</f>
        <v/>
      </c>
      <c r="Q2182" s="23" t="str">
        <f>IF($M2182="","",Data!$E2179)</f>
        <v>L</v>
      </c>
      <c r="R2182" s="23" t="str">
        <f t="shared" si="624"/>
        <v>L</v>
      </c>
      <c r="S2182" s="23" t="str">
        <f t="shared" si="625"/>
        <v>L</v>
      </c>
      <c r="T2182" s="19" t="str">
        <f>IF(Data!$F2179=0,"",Data!$F2179)</f>
        <v/>
      </c>
      <c r="U2182" s="19" t="str">
        <f>IF(Data!$G2179=0,"",Data!$G2179)</f>
        <v/>
      </c>
      <c r="V2182" s="19" t="str">
        <f>IF(Data!$D2179=0,"",Data!$D2179)</f>
        <v/>
      </c>
      <c r="W2182" s="19" t="str">
        <f>Data!$H2179</f>
        <v>Japonica</v>
      </c>
      <c r="Y2182" s="41" t="e">
        <f t="shared" si="620"/>
        <v>#REF!</v>
      </c>
      <c r="Z2182" s="8">
        <f t="shared" si="626"/>
        <v>10000</v>
      </c>
      <c r="AA2182" s="8" t="str">
        <f t="shared" si="627"/>
        <v>Mary Gramling</v>
      </c>
      <c r="AB2182" s="8" t="str">
        <f t="shared" si="628"/>
        <v>L</v>
      </c>
      <c r="AC2182" s="8" t="str">
        <f t="shared" si="629"/>
        <v/>
      </c>
      <c r="AD2182" s="8" t="str">
        <f t="shared" si="617"/>
        <v/>
      </c>
      <c r="AE2182" s="8" t="str">
        <f t="shared" si="630"/>
        <v/>
      </c>
      <c r="AF2182" s="5">
        <f t="shared" si="631"/>
        <v>1990</v>
      </c>
      <c r="AG2182" s="46">
        <v>2179</v>
      </c>
      <c r="AH2182" s="47" t="str">
        <f t="shared" si="621"/>
        <v/>
      </c>
      <c r="AI2182" s="48" t="str">
        <f t="shared" si="622"/>
        <v/>
      </c>
      <c r="AK2182" s="22" t="e">
        <f>TRIM(#REF!)</f>
        <v>#REF!</v>
      </c>
      <c r="AL2182" s="23" t="e">
        <f>IF(#REF!=0,"",#REF!)</f>
        <v>#REF!</v>
      </c>
      <c r="AM2182" s="19" t="e">
        <f>IF(#REF!=0,"",#REF!)</f>
        <v>#REF!</v>
      </c>
      <c r="AN2182" s="23" t="e">
        <f>IF($AK2182="","",#REF!)</f>
        <v>#REF!</v>
      </c>
      <c r="AO2182" s="23" t="e">
        <f t="shared" si="632"/>
        <v>#REF!</v>
      </c>
      <c r="AP2182" s="19" t="e">
        <f>IF(#REF!=0,"",#REF!)</f>
        <v>#REF!</v>
      </c>
      <c r="AQ2182" s="19" t="e">
        <f>IF(#REF!=0,"",#REF!)</f>
        <v>#REF!</v>
      </c>
      <c r="AR2182" s="19" t="e">
        <f>IF(#REF!=0,"",#REF!)</f>
        <v>#REF!</v>
      </c>
      <c r="AS2182" s="19" t="e">
        <f>#REF!</f>
        <v>#REF!</v>
      </c>
    </row>
    <row r="2183" spans="4:45" ht="19.5" thickTop="1" thickBot="1" x14ac:dyDescent="0.25">
      <c r="D2183" s="1" t="str">
        <f t="shared" si="618"/>
        <v/>
      </c>
      <c r="E2183" s="1" t="str">
        <f t="shared" si="619"/>
        <v/>
      </c>
      <c r="K2183" s="19" t="str">
        <f t="shared" si="623"/>
        <v/>
      </c>
      <c r="L2183" s="19">
        <f t="shared" si="616"/>
        <v>10000</v>
      </c>
      <c r="M2183" s="22" t="str">
        <f>TRIM(Data!$N2180)</f>
        <v>Mary Grant Hall</v>
      </c>
      <c r="N2183" s="22" t="str">
        <f>TRIM(Data!$A2180)</f>
        <v>Mary Grant Hall</v>
      </c>
      <c r="O2183" s="23">
        <f>IF(Data!$B2180=0,"",Data!$B2180)</f>
        <v>2006</v>
      </c>
      <c r="P2183" s="19" t="str">
        <f>IF(Data!$C2180=0,"",Data!$C2180)</f>
        <v>1</v>
      </c>
      <c r="Q2183" s="23" t="str">
        <f>IF($M2183="","",Data!$E2180)</f>
        <v>L</v>
      </c>
      <c r="R2183" s="23" t="str">
        <f t="shared" si="624"/>
        <v>L</v>
      </c>
      <c r="S2183" s="23" t="str">
        <f t="shared" si="625"/>
        <v>L</v>
      </c>
      <c r="T2183" s="19" t="str">
        <f>IF(Data!$F2180=0,"",Data!$F2180)</f>
        <v/>
      </c>
      <c r="U2183" s="19" t="str">
        <f>IF(Data!$G2180=0,"",Data!$G2180)</f>
        <v/>
      </c>
      <c r="V2183" s="19" t="str">
        <f>IF(Data!$D2180=0,"",Data!$D2180)</f>
        <v/>
      </c>
      <c r="W2183" s="19" t="str">
        <f>Data!$H2180</f>
        <v>Japonica</v>
      </c>
      <c r="Y2183" s="41" t="e">
        <f t="shared" si="620"/>
        <v>#REF!</v>
      </c>
      <c r="Z2183" s="8">
        <f t="shared" si="626"/>
        <v>10000</v>
      </c>
      <c r="AA2183" s="8" t="str">
        <f t="shared" si="627"/>
        <v>Mary Grant Hall</v>
      </c>
      <c r="AB2183" s="8" t="str">
        <f t="shared" si="628"/>
        <v>L</v>
      </c>
      <c r="AC2183" s="8" t="str">
        <f t="shared" si="629"/>
        <v/>
      </c>
      <c r="AD2183" s="8" t="str">
        <f t="shared" si="617"/>
        <v/>
      </c>
      <c r="AE2183" s="8" t="str">
        <f t="shared" si="630"/>
        <v/>
      </c>
      <c r="AF2183" s="5">
        <f t="shared" si="631"/>
        <v>2006</v>
      </c>
      <c r="AG2183" s="46">
        <v>2180</v>
      </c>
      <c r="AH2183" s="47" t="str">
        <f t="shared" si="621"/>
        <v/>
      </c>
      <c r="AI2183" s="48" t="str">
        <f t="shared" si="622"/>
        <v/>
      </c>
      <c r="AK2183" s="22" t="e">
        <f>TRIM(#REF!)</f>
        <v>#REF!</v>
      </c>
      <c r="AL2183" s="23" t="e">
        <f>IF(#REF!=0,"",#REF!)</f>
        <v>#REF!</v>
      </c>
      <c r="AM2183" s="19" t="e">
        <f>IF(#REF!=0,"",#REF!)</f>
        <v>#REF!</v>
      </c>
      <c r="AN2183" s="23" t="e">
        <f>IF($AK2183="","",#REF!)</f>
        <v>#REF!</v>
      </c>
      <c r="AO2183" s="23" t="e">
        <f t="shared" si="632"/>
        <v>#REF!</v>
      </c>
      <c r="AP2183" s="19" t="e">
        <f>IF(#REF!=0,"",#REF!)</f>
        <v>#REF!</v>
      </c>
      <c r="AQ2183" s="19" t="e">
        <f>IF(#REF!=0,"",#REF!)</f>
        <v>#REF!</v>
      </c>
      <c r="AR2183" s="19" t="e">
        <f>IF(#REF!=0,"",#REF!)</f>
        <v>#REF!</v>
      </c>
      <c r="AS2183" s="19" t="e">
        <f>#REF!</f>
        <v>#REF!</v>
      </c>
    </row>
    <row r="2184" spans="4:45" ht="19.5" thickTop="1" thickBot="1" x14ac:dyDescent="0.25">
      <c r="D2184" s="1" t="str">
        <f t="shared" si="618"/>
        <v/>
      </c>
      <c r="E2184" s="1" t="str">
        <f t="shared" si="619"/>
        <v/>
      </c>
      <c r="K2184" s="19" t="str">
        <f t="shared" si="623"/>
        <v/>
      </c>
      <c r="L2184" s="19">
        <f t="shared" si="616"/>
        <v>10000</v>
      </c>
      <c r="M2184" s="22" t="str">
        <f>TRIM(Data!$N2181)</f>
        <v>Mary Hare (See Margherita Coleoni)</v>
      </c>
      <c r="N2184" s="22" t="str">
        <f>TRIM(Data!$A2181)</f>
        <v>Mary Hare (See Margherita Coleoni)</v>
      </c>
      <c r="O2184" s="23">
        <f>IF(Data!$B2181=0,"",Data!$B2181)</f>
        <v>1859</v>
      </c>
      <c r="P2184" s="19" t="str">
        <f>IF(Data!$C2181=0,"",Data!$C2181)</f>
        <v/>
      </c>
      <c r="Q2184" s="23" t="str">
        <f>IF($M2184="","",Data!$E2181)</f>
        <v>M</v>
      </c>
      <c r="R2184" s="23" t="str">
        <f t="shared" si="624"/>
        <v>M</v>
      </c>
      <c r="S2184" s="23" t="str">
        <f t="shared" si="625"/>
        <v>M</v>
      </c>
      <c r="T2184" s="19" t="str">
        <f>IF(Data!$F2181=0,"",Data!$F2181)</f>
        <v/>
      </c>
      <c r="U2184" s="19" t="str">
        <f>IF(Data!$G2181=0,"",Data!$G2181)</f>
        <v/>
      </c>
      <c r="V2184" s="19" t="str">
        <f>IF(Data!$D2181=0,"",Data!$D2181)</f>
        <v>ANTIQUE</v>
      </c>
      <c r="W2184" s="19" t="str">
        <f>Data!$H2181</f>
        <v>Japonica</v>
      </c>
      <c r="Y2184" s="41" t="e">
        <f t="shared" si="620"/>
        <v>#REF!</v>
      </c>
      <c r="Z2184" s="8">
        <f t="shared" si="626"/>
        <v>2184</v>
      </c>
      <c r="AA2184" s="8" t="str">
        <f t="shared" si="627"/>
        <v>Mary Hare (See Margherita Coleoni)</v>
      </c>
      <c r="AB2184" s="8" t="str">
        <f t="shared" si="628"/>
        <v>M</v>
      </c>
      <c r="AC2184" s="8" t="str">
        <f t="shared" si="629"/>
        <v/>
      </c>
      <c r="AD2184" s="8" t="str">
        <f t="shared" si="617"/>
        <v/>
      </c>
      <c r="AE2184" s="8" t="str">
        <f t="shared" si="630"/>
        <v>ANTIQUE</v>
      </c>
      <c r="AF2184" s="5">
        <f t="shared" si="631"/>
        <v>1859</v>
      </c>
      <c r="AG2184" s="46">
        <v>2181</v>
      </c>
      <c r="AH2184" s="47" t="str">
        <f t="shared" si="621"/>
        <v/>
      </c>
      <c r="AI2184" s="48" t="str">
        <f t="shared" si="622"/>
        <v/>
      </c>
      <c r="AK2184" s="22" t="e">
        <f>TRIM(#REF!)</f>
        <v>#REF!</v>
      </c>
      <c r="AL2184" s="23" t="e">
        <f>IF(#REF!=0,"",#REF!)</f>
        <v>#REF!</v>
      </c>
      <c r="AM2184" s="19" t="e">
        <f>IF(#REF!=0,"",#REF!)</f>
        <v>#REF!</v>
      </c>
      <c r="AN2184" s="23" t="e">
        <f>IF($AK2184="","",#REF!)</f>
        <v>#REF!</v>
      </c>
      <c r="AO2184" s="23" t="e">
        <f t="shared" si="632"/>
        <v>#REF!</v>
      </c>
      <c r="AP2184" s="19" t="e">
        <f>IF(#REF!=0,"",#REF!)</f>
        <v>#REF!</v>
      </c>
      <c r="AQ2184" s="19" t="e">
        <f>IF(#REF!=0,"",#REF!)</f>
        <v>#REF!</v>
      </c>
      <c r="AR2184" s="19" t="e">
        <f>IF(#REF!=0,"",#REF!)</f>
        <v>#REF!</v>
      </c>
      <c r="AS2184" s="19" t="e">
        <f>#REF!</f>
        <v>#REF!</v>
      </c>
    </row>
    <row r="2185" spans="4:45" ht="19.5" thickTop="1" thickBot="1" x14ac:dyDescent="0.25">
      <c r="D2185" s="1" t="str">
        <f t="shared" si="618"/>
        <v/>
      </c>
      <c r="E2185" s="1" t="str">
        <f t="shared" si="619"/>
        <v/>
      </c>
      <c r="K2185" s="19" t="str">
        <f t="shared" si="623"/>
        <v/>
      </c>
      <c r="L2185" s="19">
        <f t="shared" si="616"/>
        <v>10000</v>
      </c>
      <c r="M2185" s="22" t="str">
        <f>TRIM(Data!$N2182)</f>
        <v>Mary J. Wheeler</v>
      </c>
      <c r="N2185" s="22" t="str">
        <f>TRIM(Data!$A2182)</f>
        <v>Mary J. Wheeler</v>
      </c>
      <c r="O2185" s="23">
        <f>IF(Data!$B2182=0,"",Data!$B2182)</f>
        <v>1957</v>
      </c>
      <c r="P2185" s="19" t="str">
        <f>IF(Data!$C2182=0,"",Data!$C2182)</f>
        <v>1</v>
      </c>
      <c r="Q2185" s="23" t="str">
        <f>IF($M2185="","",Data!$E2182)</f>
        <v>M</v>
      </c>
      <c r="R2185" s="23" t="str">
        <f t="shared" si="624"/>
        <v>M</v>
      </c>
      <c r="S2185" s="23" t="str">
        <f t="shared" si="625"/>
        <v>M</v>
      </c>
      <c r="T2185" s="19" t="str">
        <f>IF(Data!$F2182=0,"",Data!$F2182)</f>
        <v/>
      </c>
      <c r="U2185" s="19" t="str">
        <f>IF(Data!$G2182=0,"",Data!$G2182)</f>
        <v/>
      </c>
      <c r="V2185" s="19" t="str">
        <f>IF(Data!$D2182=0,"",Data!$D2182)</f>
        <v/>
      </c>
      <c r="W2185" s="19" t="str">
        <f>Data!$H2182</f>
        <v>Japonica</v>
      </c>
      <c r="Y2185" s="41" t="e">
        <f t="shared" si="620"/>
        <v>#REF!</v>
      </c>
      <c r="Z2185" s="8">
        <f t="shared" si="626"/>
        <v>10000</v>
      </c>
      <c r="AA2185" s="8" t="str">
        <f t="shared" si="627"/>
        <v>Mary J. Wheeler</v>
      </c>
      <c r="AB2185" s="8" t="str">
        <f t="shared" si="628"/>
        <v>M</v>
      </c>
      <c r="AC2185" s="8" t="str">
        <f t="shared" si="629"/>
        <v/>
      </c>
      <c r="AD2185" s="8" t="str">
        <f t="shared" si="617"/>
        <v/>
      </c>
      <c r="AE2185" s="8" t="str">
        <f t="shared" si="630"/>
        <v/>
      </c>
      <c r="AF2185" s="5">
        <f t="shared" si="631"/>
        <v>1957</v>
      </c>
      <c r="AG2185" s="46">
        <v>2182</v>
      </c>
      <c r="AH2185" s="47" t="str">
        <f t="shared" si="621"/>
        <v/>
      </c>
      <c r="AI2185" s="48" t="str">
        <f t="shared" si="622"/>
        <v/>
      </c>
      <c r="AK2185" s="22" t="e">
        <f>TRIM(#REF!)</f>
        <v>#REF!</v>
      </c>
      <c r="AL2185" s="23" t="e">
        <f>IF(#REF!=0,"",#REF!)</f>
        <v>#REF!</v>
      </c>
      <c r="AM2185" s="19" t="e">
        <f>IF(#REF!=0,"",#REF!)</f>
        <v>#REF!</v>
      </c>
      <c r="AN2185" s="23" t="e">
        <f>IF($AK2185="","",#REF!)</f>
        <v>#REF!</v>
      </c>
      <c r="AO2185" s="23" t="e">
        <f t="shared" si="632"/>
        <v>#REF!</v>
      </c>
      <c r="AP2185" s="19" t="e">
        <f>IF(#REF!=0,"",#REF!)</f>
        <v>#REF!</v>
      </c>
      <c r="AQ2185" s="19" t="e">
        <f>IF(#REF!=0,"",#REF!)</f>
        <v>#REF!</v>
      </c>
      <c r="AR2185" s="19" t="e">
        <f>IF(#REF!=0,"",#REF!)</f>
        <v>#REF!</v>
      </c>
      <c r="AS2185" s="19" t="e">
        <f>#REF!</f>
        <v>#REF!</v>
      </c>
    </row>
    <row r="2186" spans="4:45" ht="19.5" thickTop="1" thickBot="1" x14ac:dyDescent="0.25">
      <c r="D2186" s="1" t="str">
        <f t="shared" si="618"/>
        <v/>
      </c>
      <c r="E2186" s="1" t="str">
        <f t="shared" si="619"/>
        <v/>
      </c>
      <c r="K2186" s="19" t="str">
        <f t="shared" si="623"/>
        <v/>
      </c>
      <c r="L2186" s="19">
        <f t="shared" si="616"/>
        <v>10000</v>
      </c>
      <c r="M2186" s="22" t="str">
        <f>TRIM(Data!$N2183)</f>
        <v>Mary Jacquelyn</v>
      </c>
      <c r="N2186" s="22" t="str">
        <f>TRIM(Data!$A2183)</f>
        <v>Mary Jacquelyn (R)</v>
      </c>
      <c r="O2186" s="23">
        <f>IF(Data!$B2183=0,"",Data!$B2183)</f>
        <v>2007</v>
      </c>
      <c r="P2186" s="19" t="str">
        <f>IF(Data!$C2183=0,"",Data!$C2183)</f>
        <v>1</v>
      </c>
      <c r="Q2186" s="23" t="str">
        <f>IF($M2186="","",Data!$E2183)</f>
        <v>L</v>
      </c>
      <c r="R2186" s="23" t="str">
        <f t="shared" si="624"/>
        <v>L</v>
      </c>
      <c r="S2186" s="23" t="str">
        <f t="shared" si="625"/>
        <v>L</v>
      </c>
      <c r="T2186" s="19" t="str">
        <f>IF(Data!$F2183=0,"",Data!$F2183)</f>
        <v/>
      </c>
      <c r="U2186" s="19" t="str">
        <f>IF(Data!$G2183=0,"",Data!$G2183)</f>
        <v/>
      </c>
      <c r="V2186" s="19" t="str">
        <f>IF(Data!$D2183=0,"",Data!$D2183)</f>
        <v/>
      </c>
      <c r="W2186" s="19" t="str">
        <f>Data!$H2183</f>
        <v>Reticulata</v>
      </c>
      <c r="Y2186" s="41" t="e">
        <f t="shared" si="620"/>
        <v>#REF!</v>
      </c>
      <c r="Z2186" s="8">
        <f t="shared" si="626"/>
        <v>10000</v>
      </c>
      <c r="AA2186" s="8" t="str">
        <f t="shared" si="627"/>
        <v>Mary Jacquelyn</v>
      </c>
      <c r="AB2186" s="8" t="str">
        <f t="shared" si="628"/>
        <v>L</v>
      </c>
      <c r="AC2186" s="8" t="str">
        <f t="shared" si="629"/>
        <v/>
      </c>
      <c r="AD2186" s="8" t="str">
        <f t="shared" si="617"/>
        <v/>
      </c>
      <c r="AE2186" s="8" t="str">
        <f t="shared" si="630"/>
        <v/>
      </c>
      <c r="AF2186" s="5">
        <f t="shared" si="631"/>
        <v>2007</v>
      </c>
      <c r="AG2186" s="46">
        <v>2183</v>
      </c>
      <c r="AH2186" s="47" t="str">
        <f t="shared" si="621"/>
        <v/>
      </c>
      <c r="AI2186" s="48" t="str">
        <f t="shared" si="622"/>
        <v/>
      </c>
      <c r="AK2186" s="22" t="e">
        <f>TRIM(#REF!)</f>
        <v>#REF!</v>
      </c>
      <c r="AL2186" s="23" t="e">
        <f>IF(#REF!=0,"",#REF!)</f>
        <v>#REF!</v>
      </c>
      <c r="AM2186" s="19" t="e">
        <f>IF(#REF!=0,"",#REF!)</f>
        <v>#REF!</v>
      </c>
      <c r="AN2186" s="23" t="e">
        <f>IF($AK2186="","",#REF!)</f>
        <v>#REF!</v>
      </c>
      <c r="AO2186" s="23" t="e">
        <f t="shared" si="632"/>
        <v>#REF!</v>
      </c>
      <c r="AP2186" s="19" t="e">
        <f>IF(#REF!=0,"",#REF!)</f>
        <v>#REF!</v>
      </c>
      <c r="AQ2186" s="19" t="e">
        <f>IF(#REF!=0,"",#REF!)</f>
        <v>#REF!</v>
      </c>
      <c r="AR2186" s="19" t="e">
        <f>IF(#REF!=0,"",#REF!)</f>
        <v>#REF!</v>
      </c>
      <c r="AS2186" s="19" t="e">
        <f>#REF!</f>
        <v>#REF!</v>
      </c>
    </row>
    <row r="2187" spans="4:45" ht="19.5" thickTop="1" thickBot="1" x14ac:dyDescent="0.25">
      <c r="D2187" s="1" t="str">
        <f t="shared" si="618"/>
        <v/>
      </c>
      <c r="E2187" s="1" t="str">
        <f t="shared" si="619"/>
        <v/>
      </c>
      <c r="K2187" s="19" t="str">
        <f t="shared" si="623"/>
        <v/>
      </c>
      <c r="L2187" s="19">
        <f t="shared" si="616"/>
        <v>10000</v>
      </c>
      <c r="M2187" s="22" t="str">
        <f>TRIM(Data!$N2184)</f>
        <v>Mary Latane</v>
      </c>
      <c r="N2187" s="22" t="str">
        <f>TRIM(Data!$A2184)</f>
        <v>Mary Latane</v>
      </c>
      <c r="O2187" s="23">
        <f>IF(Data!$B2184=0,"",Data!$B2184)</f>
        <v>2003</v>
      </c>
      <c r="P2187" s="19" t="str">
        <f>IF(Data!$C2184=0,"",Data!$C2184)</f>
        <v>1</v>
      </c>
      <c r="Q2187" s="23" t="str">
        <f>IF($M2187="","",Data!$E2184)</f>
        <v>L-VL</v>
      </c>
      <c r="R2187" s="23" t="str">
        <f t="shared" si="624"/>
        <v>L</v>
      </c>
      <c r="S2187" s="23" t="str">
        <f t="shared" si="625"/>
        <v>L</v>
      </c>
      <c r="T2187" s="19" t="str">
        <f>IF(Data!$F2184=0,"",Data!$F2184)</f>
        <v/>
      </c>
      <c r="U2187" s="19" t="str">
        <f>IF(Data!$G2184=0,"",Data!$G2184)</f>
        <v/>
      </c>
      <c r="V2187" s="19" t="str">
        <f>IF(Data!$D2184=0,"",Data!$D2184)</f>
        <v/>
      </c>
      <c r="W2187" s="19" t="str">
        <f>Data!$H2184</f>
        <v>Japonica</v>
      </c>
      <c r="Y2187" s="41" t="e">
        <f t="shared" si="620"/>
        <v>#REF!</v>
      </c>
      <c r="Z2187" s="8">
        <f t="shared" si="626"/>
        <v>10000</v>
      </c>
      <c r="AA2187" s="8" t="str">
        <f t="shared" si="627"/>
        <v>Mary Latane</v>
      </c>
      <c r="AB2187" s="8" t="str">
        <f t="shared" si="628"/>
        <v>L</v>
      </c>
      <c r="AC2187" s="8" t="str">
        <f t="shared" si="629"/>
        <v/>
      </c>
      <c r="AD2187" s="8" t="str">
        <f t="shared" si="617"/>
        <v/>
      </c>
      <c r="AE2187" s="8" t="str">
        <f t="shared" si="630"/>
        <v/>
      </c>
      <c r="AF2187" s="5">
        <f t="shared" si="631"/>
        <v>2003</v>
      </c>
      <c r="AG2187" s="46">
        <v>2184</v>
      </c>
      <c r="AH2187" s="47" t="str">
        <f t="shared" si="621"/>
        <v/>
      </c>
      <c r="AI2187" s="48" t="str">
        <f t="shared" si="622"/>
        <v/>
      </c>
      <c r="AK2187" s="22" t="e">
        <f>TRIM(#REF!)</f>
        <v>#REF!</v>
      </c>
      <c r="AL2187" s="23" t="e">
        <f>IF(#REF!=0,"",#REF!)</f>
        <v>#REF!</v>
      </c>
      <c r="AM2187" s="19" t="e">
        <f>IF(#REF!=0,"",#REF!)</f>
        <v>#REF!</v>
      </c>
      <c r="AN2187" s="23" t="e">
        <f>IF($AK2187="","",#REF!)</f>
        <v>#REF!</v>
      </c>
      <c r="AO2187" s="23" t="e">
        <f t="shared" si="632"/>
        <v>#REF!</v>
      </c>
      <c r="AP2187" s="19" t="e">
        <f>IF(#REF!=0,"",#REF!)</f>
        <v>#REF!</v>
      </c>
      <c r="AQ2187" s="19" t="e">
        <f>IF(#REF!=0,"",#REF!)</f>
        <v>#REF!</v>
      </c>
      <c r="AR2187" s="19" t="e">
        <f>IF(#REF!=0,"",#REF!)</f>
        <v>#REF!</v>
      </c>
      <c r="AS2187" s="19" t="e">
        <f>#REF!</f>
        <v>#REF!</v>
      </c>
    </row>
    <row r="2188" spans="4:45" ht="19.5" thickTop="1" thickBot="1" x14ac:dyDescent="0.25">
      <c r="D2188" s="1" t="str">
        <f t="shared" si="618"/>
        <v/>
      </c>
      <c r="E2188" s="1" t="str">
        <f t="shared" si="619"/>
        <v/>
      </c>
      <c r="K2188" s="19" t="str">
        <f t="shared" si="623"/>
        <v/>
      </c>
      <c r="L2188" s="19">
        <f t="shared" si="616"/>
        <v>10000</v>
      </c>
      <c r="M2188" s="22" t="str">
        <f>TRIM(Data!$N2185)</f>
        <v>Mary Lou Watford</v>
      </c>
      <c r="N2188" s="22" t="str">
        <f>TRIM(Data!$A2185)</f>
        <v>Mary Lou Watford (R)</v>
      </c>
      <c r="O2188" s="23">
        <f>IF(Data!$B2185=0,"",Data!$B2185)</f>
        <v>2009</v>
      </c>
      <c r="P2188" s="19" t="str">
        <f>IF(Data!$C2185=0,"",Data!$C2185)</f>
        <v>1</v>
      </c>
      <c r="Q2188" s="23" t="str">
        <f>IF($M2188="","",Data!$E2185)</f>
        <v>VL</v>
      </c>
      <c r="R2188" s="23" t="str">
        <f t="shared" si="624"/>
        <v>VL</v>
      </c>
      <c r="S2188" s="23" t="str">
        <f t="shared" si="625"/>
        <v>VL</v>
      </c>
      <c r="T2188" s="19" t="str">
        <f>IF(Data!$F2185=0,"",Data!$F2185)</f>
        <v/>
      </c>
      <c r="U2188" s="19" t="str">
        <f>IF(Data!$G2185=0,"",Data!$G2185)</f>
        <v/>
      </c>
      <c r="V2188" s="19" t="str">
        <f>IF(Data!$D2185=0,"",Data!$D2185)</f>
        <v/>
      </c>
      <c r="W2188" s="19" t="str">
        <f>Data!$H2185</f>
        <v>Reticulata</v>
      </c>
      <c r="Y2188" s="41" t="e">
        <f t="shared" si="620"/>
        <v>#REF!</v>
      </c>
      <c r="Z2188" s="8">
        <f t="shared" si="626"/>
        <v>10000</v>
      </c>
      <c r="AA2188" s="8" t="str">
        <f t="shared" si="627"/>
        <v>Mary Lou Watford</v>
      </c>
      <c r="AB2188" s="8" t="str">
        <f t="shared" si="628"/>
        <v>VL</v>
      </c>
      <c r="AC2188" s="8" t="str">
        <f t="shared" si="629"/>
        <v/>
      </c>
      <c r="AD2188" s="8" t="str">
        <f t="shared" si="617"/>
        <v/>
      </c>
      <c r="AE2188" s="8" t="str">
        <f t="shared" si="630"/>
        <v/>
      </c>
      <c r="AF2188" s="5">
        <f t="shared" si="631"/>
        <v>2009</v>
      </c>
      <c r="AG2188" s="46">
        <v>2185</v>
      </c>
      <c r="AH2188" s="47" t="str">
        <f t="shared" si="621"/>
        <v/>
      </c>
      <c r="AI2188" s="48" t="str">
        <f t="shared" si="622"/>
        <v/>
      </c>
      <c r="AK2188" s="22" t="e">
        <f>TRIM(#REF!)</f>
        <v>#REF!</v>
      </c>
      <c r="AL2188" s="23" t="e">
        <f>IF(#REF!=0,"",#REF!)</f>
        <v>#REF!</v>
      </c>
      <c r="AM2188" s="19" t="e">
        <f>IF(#REF!=0,"",#REF!)</f>
        <v>#REF!</v>
      </c>
      <c r="AN2188" s="23" t="e">
        <f>IF($AK2188="","",#REF!)</f>
        <v>#REF!</v>
      </c>
      <c r="AO2188" s="23" t="e">
        <f t="shared" si="632"/>
        <v>#REF!</v>
      </c>
      <c r="AP2188" s="19" t="e">
        <f>IF(#REF!=0,"",#REF!)</f>
        <v>#REF!</v>
      </c>
      <c r="AQ2188" s="19" t="e">
        <f>IF(#REF!=0,"",#REF!)</f>
        <v>#REF!</v>
      </c>
      <c r="AR2188" s="19" t="e">
        <f>IF(#REF!=0,"",#REF!)</f>
        <v>#REF!</v>
      </c>
      <c r="AS2188" s="19" t="e">
        <f>#REF!</f>
        <v>#REF!</v>
      </c>
    </row>
    <row r="2189" spans="4:45" ht="19.5" thickTop="1" thickBot="1" x14ac:dyDescent="0.25">
      <c r="D2189" s="1" t="str">
        <f t="shared" si="618"/>
        <v/>
      </c>
      <c r="E2189" s="1" t="str">
        <f t="shared" si="619"/>
        <v/>
      </c>
      <c r="K2189" s="19" t="str">
        <f t="shared" si="623"/>
        <v/>
      </c>
      <c r="L2189" s="19">
        <f t="shared" si="616"/>
        <v>10000</v>
      </c>
      <c r="M2189" s="22" t="str">
        <f>TRIM(Data!$N2186)</f>
        <v>Mary Maud Sharpe</v>
      </c>
      <c r="N2189" s="22" t="str">
        <f>TRIM(Data!$A2186)</f>
        <v>Mary Maud Sharpe (R)</v>
      </c>
      <c r="O2189" s="23">
        <f>IF(Data!$B2186=0,"",Data!$B2186)</f>
        <v>2014</v>
      </c>
      <c r="P2189" s="19" t="str">
        <f>IF(Data!$C2186=0,"",Data!$C2186)</f>
        <v>1</v>
      </c>
      <c r="Q2189" s="23" t="str">
        <f>IF($M2189="","",Data!$E2186)</f>
        <v>M</v>
      </c>
      <c r="R2189" s="23" t="str">
        <f t="shared" si="624"/>
        <v>M</v>
      </c>
      <c r="S2189" s="23" t="str">
        <f t="shared" si="625"/>
        <v>M</v>
      </c>
      <c r="T2189" s="19" t="str">
        <f>IF(Data!$F2186=0,"",Data!$F2186)</f>
        <v/>
      </c>
      <c r="U2189" s="19" t="str">
        <f>IF(Data!$G2186=0,"",Data!$G2186)</f>
        <v/>
      </c>
      <c r="V2189" s="19" t="str">
        <f>IF(Data!$D2186=0,"",Data!$D2186)</f>
        <v/>
      </c>
      <c r="W2189" s="19" t="str">
        <f>Data!$H2186</f>
        <v>Reticulata</v>
      </c>
      <c r="Y2189" s="41" t="e">
        <f t="shared" si="620"/>
        <v>#REF!</v>
      </c>
      <c r="Z2189" s="8">
        <f t="shared" si="626"/>
        <v>10000</v>
      </c>
      <c r="AA2189" s="8" t="str">
        <f t="shared" si="627"/>
        <v>Mary Maud Sharpe</v>
      </c>
      <c r="AB2189" s="8" t="str">
        <f t="shared" si="628"/>
        <v>M</v>
      </c>
      <c r="AC2189" s="8" t="str">
        <f t="shared" si="629"/>
        <v/>
      </c>
      <c r="AD2189" s="8" t="str">
        <f t="shared" si="617"/>
        <v/>
      </c>
      <c r="AE2189" s="8" t="str">
        <f t="shared" si="630"/>
        <v/>
      </c>
      <c r="AF2189" s="5">
        <f t="shared" si="631"/>
        <v>2014</v>
      </c>
      <c r="AG2189" s="46">
        <v>2186</v>
      </c>
      <c r="AH2189" s="47" t="str">
        <f t="shared" si="621"/>
        <v/>
      </c>
      <c r="AI2189" s="48" t="str">
        <f t="shared" si="622"/>
        <v/>
      </c>
      <c r="AK2189" s="22" t="e">
        <f>TRIM(#REF!)</f>
        <v>#REF!</v>
      </c>
      <c r="AL2189" s="23" t="e">
        <f>IF(#REF!=0,"",#REF!)</f>
        <v>#REF!</v>
      </c>
      <c r="AM2189" s="19" t="e">
        <f>IF(#REF!=0,"",#REF!)</f>
        <v>#REF!</v>
      </c>
      <c r="AN2189" s="23" t="e">
        <f>IF($AK2189="","",#REF!)</f>
        <v>#REF!</v>
      </c>
      <c r="AO2189" s="23" t="e">
        <f t="shared" si="632"/>
        <v>#REF!</v>
      </c>
      <c r="AP2189" s="19" t="e">
        <f>IF(#REF!=0,"",#REF!)</f>
        <v>#REF!</v>
      </c>
      <c r="AQ2189" s="19" t="e">
        <f>IF(#REF!=0,"",#REF!)</f>
        <v>#REF!</v>
      </c>
      <c r="AR2189" s="19" t="e">
        <f>IF(#REF!=0,"",#REF!)</f>
        <v>#REF!</v>
      </c>
      <c r="AS2189" s="19" t="e">
        <f>#REF!</f>
        <v>#REF!</v>
      </c>
    </row>
    <row r="2190" spans="4:45" ht="19.5" thickTop="1" thickBot="1" x14ac:dyDescent="0.25">
      <c r="D2190" s="1" t="str">
        <f t="shared" si="618"/>
        <v/>
      </c>
      <c r="E2190" s="1" t="str">
        <f t="shared" si="619"/>
        <v/>
      </c>
      <c r="K2190" s="19" t="str">
        <f t="shared" si="623"/>
        <v/>
      </c>
      <c r="L2190" s="19">
        <f t="shared" si="616"/>
        <v>10000</v>
      </c>
      <c r="M2190" s="22" t="str">
        <f>TRIM(Data!$N2187)</f>
        <v>Mary Moughon</v>
      </c>
      <c r="N2190" s="22" t="str">
        <f>TRIM(Data!$A2187)</f>
        <v>Mary Moughon</v>
      </c>
      <c r="O2190" s="23">
        <f>IF(Data!$B2187=0,"",Data!$B2187)</f>
        <v>1964</v>
      </c>
      <c r="P2190" s="19" t="str">
        <f>IF(Data!$C2187=0,"",Data!$C2187)</f>
        <v/>
      </c>
      <c r="Q2190" s="23" t="str">
        <f>IF($M2190="","",Data!$E2187)</f>
        <v>L</v>
      </c>
      <c r="R2190" s="23" t="str">
        <f t="shared" si="624"/>
        <v>L</v>
      </c>
      <c r="S2190" s="23" t="str">
        <f t="shared" si="625"/>
        <v>L</v>
      </c>
      <c r="T2190" s="19" t="str">
        <f>IF(Data!$F2187=0,"",Data!$F2187)</f>
        <v/>
      </c>
      <c r="U2190" s="19" t="str">
        <f>IF(Data!$G2187=0,"",Data!$G2187)</f>
        <v/>
      </c>
      <c r="V2190" s="19" t="str">
        <f>IF(Data!$D2187=0,"",Data!$D2187)</f>
        <v/>
      </c>
      <c r="W2190" s="19" t="str">
        <f>Data!$H2187</f>
        <v>Japonica</v>
      </c>
      <c r="Y2190" s="41" t="e">
        <f t="shared" si="620"/>
        <v>#REF!</v>
      </c>
      <c r="Z2190" s="8">
        <f t="shared" si="626"/>
        <v>10000</v>
      </c>
      <c r="AA2190" s="8" t="str">
        <f t="shared" si="627"/>
        <v>Mary Moughon</v>
      </c>
      <c r="AB2190" s="8" t="str">
        <f t="shared" si="628"/>
        <v>L</v>
      </c>
      <c r="AC2190" s="8" t="str">
        <f t="shared" si="629"/>
        <v/>
      </c>
      <c r="AD2190" s="8" t="str">
        <f t="shared" si="617"/>
        <v/>
      </c>
      <c r="AE2190" s="8" t="str">
        <f t="shared" si="630"/>
        <v/>
      </c>
      <c r="AF2190" s="5">
        <f t="shared" si="631"/>
        <v>1964</v>
      </c>
      <c r="AG2190" s="46">
        <v>2187</v>
      </c>
      <c r="AH2190" s="47" t="str">
        <f t="shared" si="621"/>
        <v/>
      </c>
      <c r="AI2190" s="48" t="str">
        <f t="shared" si="622"/>
        <v/>
      </c>
      <c r="AK2190" s="22" t="e">
        <f>TRIM(#REF!)</f>
        <v>#REF!</v>
      </c>
      <c r="AL2190" s="23" t="e">
        <f>IF(#REF!=0,"",#REF!)</f>
        <v>#REF!</v>
      </c>
      <c r="AM2190" s="19" t="e">
        <f>IF(#REF!=0,"",#REF!)</f>
        <v>#REF!</v>
      </c>
      <c r="AN2190" s="23" t="e">
        <f>IF($AK2190="","",#REF!)</f>
        <v>#REF!</v>
      </c>
      <c r="AO2190" s="23" t="e">
        <f t="shared" si="632"/>
        <v>#REF!</v>
      </c>
      <c r="AP2190" s="19" t="e">
        <f>IF(#REF!=0,"",#REF!)</f>
        <v>#REF!</v>
      </c>
      <c r="AQ2190" s="19" t="e">
        <f>IF(#REF!=0,"",#REF!)</f>
        <v>#REF!</v>
      </c>
      <c r="AR2190" s="19" t="e">
        <f>IF(#REF!=0,"",#REF!)</f>
        <v>#REF!</v>
      </c>
      <c r="AS2190" s="19" t="e">
        <f>#REF!</f>
        <v>#REF!</v>
      </c>
    </row>
    <row r="2191" spans="4:45" ht="19.5" thickTop="1" thickBot="1" x14ac:dyDescent="0.25">
      <c r="D2191" s="1" t="str">
        <f t="shared" si="618"/>
        <v/>
      </c>
      <c r="E2191" s="1" t="str">
        <f t="shared" si="619"/>
        <v/>
      </c>
      <c r="K2191" s="19" t="str">
        <f t="shared" si="623"/>
        <v/>
      </c>
      <c r="L2191" s="19">
        <f t="shared" si="616"/>
        <v>10000</v>
      </c>
      <c r="M2191" s="22" t="str">
        <f>TRIM(Data!$N2188)</f>
        <v>Mary O'Donnell</v>
      </c>
      <c r="N2191" s="22" t="str">
        <f>TRIM(Data!$A2188)</f>
        <v>Mary O'Donnell (R)</v>
      </c>
      <c r="O2191" s="23">
        <f>IF(Data!$B2188=0,"",Data!$B2188)</f>
        <v>1992</v>
      </c>
      <c r="P2191" s="19" t="str">
        <f>IF(Data!$C2188=0,"",Data!$C2188)</f>
        <v>1</v>
      </c>
      <c r="Q2191" s="23" t="str">
        <f>IF($M2191="","",Data!$E2188)</f>
        <v>M-L</v>
      </c>
      <c r="R2191" s="23" t="str">
        <f t="shared" si="624"/>
        <v>M</v>
      </c>
      <c r="S2191" s="23" t="str">
        <f t="shared" si="625"/>
        <v>M</v>
      </c>
      <c r="T2191" s="19" t="str">
        <f>IF(Data!$F2188=0,"",Data!$F2188)</f>
        <v/>
      </c>
      <c r="U2191" s="19" t="str">
        <f>IF(Data!$G2188=0,"",Data!$G2188)</f>
        <v/>
      </c>
      <c r="V2191" s="19" t="str">
        <f>IF(Data!$D2188=0,"",Data!$D2188)</f>
        <v/>
      </c>
      <c r="W2191" s="19" t="str">
        <f>Data!$H2188</f>
        <v>Reticulata</v>
      </c>
      <c r="Y2191" s="41" t="e">
        <f t="shared" si="620"/>
        <v>#REF!</v>
      </c>
      <c r="Z2191" s="8">
        <f t="shared" si="626"/>
        <v>10000</v>
      </c>
      <c r="AA2191" s="8" t="str">
        <f t="shared" si="627"/>
        <v>Mary O'Donnell</v>
      </c>
      <c r="AB2191" s="8" t="str">
        <f t="shared" si="628"/>
        <v>M</v>
      </c>
      <c r="AC2191" s="8" t="str">
        <f t="shared" si="629"/>
        <v/>
      </c>
      <c r="AD2191" s="8" t="str">
        <f t="shared" si="617"/>
        <v/>
      </c>
      <c r="AE2191" s="8" t="str">
        <f t="shared" si="630"/>
        <v/>
      </c>
      <c r="AF2191" s="5">
        <f t="shared" si="631"/>
        <v>1992</v>
      </c>
      <c r="AG2191" s="46">
        <v>2188</v>
      </c>
      <c r="AH2191" s="47" t="str">
        <f t="shared" si="621"/>
        <v/>
      </c>
      <c r="AI2191" s="48" t="str">
        <f t="shared" si="622"/>
        <v/>
      </c>
      <c r="AK2191" s="22" t="e">
        <f>TRIM(#REF!)</f>
        <v>#REF!</v>
      </c>
      <c r="AL2191" s="23" t="e">
        <f>IF(#REF!=0,"",#REF!)</f>
        <v>#REF!</v>
      </c>
      <c r="AM2191" s="19" t="e">
        <f>IF(#REF!=0,"",#REF!)</f>
        <v>#REF!</v>
      </c>
      <c r="AN2191" s="23" t="e">
        <f>IF($AK2191="","",#REF!)</f>
        <v>#REF!</v>
      </c>
      <c r="AO2191" s="23" t="e">
        <f t="shared" si="632"/>
        <v>#REF!</v>
      </c>
      <c r="AP2191" s="19" t="e">
        <f>IF(#REF!=0,"",#REF!)</f>
        <v>#REF!</v>
      </c>
      <c r="AQ2191" s="19" t="e">
        <f>IF(#REF!=0,"",#REF!)</f>
        <v>#REF!</v>
      </c>
      <c r="AR2191" s="19" t="e">
        <f>IF(#REF!=0,"",#REF!)</f>
        <v>#REF!</v>
      </c>
      <c r="AS2191" s="19" t="e">
        <f>#REF!</f>
        <v>#REF!</v>
      </c>
    </row>
    <row r="2192" spans="4:45" ht="19.5" thickTop="1" thickBot="1" x14ac:dyDescent="0.25">
      <c r="D2192" s="1" t="str">
        <f t="shared" si="618"/>
        <v/>
      </c>
      <c r="E2192" s="1" t="str">
        <f t="shared" si="619"/>
        <v/>
      </c>
      <c r="K2192" s="19" t="str">
        <f t="shared" si="623"/>
        <v/>
      </c>
      <c r="L2192" s="19">
        <f t="shared" si="616"/>
        <v>10000</v>
      </c>
      <c r="M2192" s="22" t="str">
        <f>TRIM(Data!$N2189)</f>
        <v>Mary Paige</v>
      </c>
      <c r="N2192" s="22" t="str">
        <f>TRIM(Data!$A2189)</f>
        <v>Mary Paige</v>
      </c>
      <c r="O2192" s="23">
        <f>IF(Data!$B2189=0,"",Data!$B2189)</f>
        <v>1964</v>
      </c>
      <c r="P2192" s="19" t="str">
        <f>IF(Data!$C2189=0,"",Data!$C2189)</f>
        <v>1</v>
      </c>
      <c r="Q2192" s="23" t="str">
        <f>IF($M2192="","",Data!$E2189)</f>
        <v>M-L</v>
      </c>
      <c r="R2192" s="23" t="str">
        <f t="shared" si="624"/>
        <v>M</v>
      </c>
      <c r="S2192" s="23" t="str">
        <f t="shared" si="625"/>
        <v>M</v>
      </c>
      <c r="T2192" s="19" t="str">
        <f>IF(Data!$F2189=0,"",Data!$F2189)</f>
        <v/>
      </c>
      <c r="U2192" s="19" t="str">
        <f>IF(Data!$G2189=0,"",Data!$G2189)</f>
        <v>FD</v>
      </c>
      <c r="V2192" s="19" t="str">
        <f>IF(Data!$D2189=0,"",Data!$D2189)</f>
        <v/>
      </c>
      <c r="W2192" s="19" t="str">
        <f>Data!$H2189</f>
        <v>Japonica</v>
      </c>
      <c r="Y2192" s="41" t="e">
        <f t="shared" si="620"/>
        <v>#REF!</v>
      </c>
      <c r="Z2192" s="8">
        <f t="shared" si="626"/>
        <v>10000</v>
      </c>
      <c r="AA2192" s="8" t="str">
        <f t="shared" si="627"/>
        <v>Mary Paige</v>
      </c>
      <c r="AB2192" s="8" t="str">
        <f t="shared" si="628"/>
        <v>M</v>
      </c>
      <c r="AC2192" s="8" t="str">
        <f t="shared" si="629"/>
        <v/>
      </c>
      <c r="AD2192" s="8" t="str">
        <f t="shared" si="617"/>
        <v>FD</v>
      </c>
      <c r="AE2192" s="8" t="str">
        <f t="shared" si="630"/>
        <v/>
      </c>
      <c r="AF2192" s="5">
        <f t="shared" si="631"/>
        <v>1964</v>
      </c>
      <c r="AG2192" s="46">
        <v>2189</v>
      </c>
      <c r="AH2192" s="47" t="str">
        <f t="shared" si="621"/>
        <v/>
      </c>
      <c r="AI2192" s="48" t="str">
        <f t="shared" si="622"/>
        <v/>
      </c>
      <c r="AK2192" s="22" t="e">
        <f>TRIM(#REF!)</f>
        <v>#REF!</v>
      </c>
      <c r="AL2192" s="23" t="e">
        <f>IF(#REF!=0,"",#REF!)</f>
        <v>#REF!</v>
      </c>
      <c r="AM2192" s="19" t="e">
        <f>IF(#REF!=0,"",#REF!)</f>
        <v>#REF!</v>
      </c>
      <c r="AN2192" s="23" t="e">
        <f>IF($AK2192="","",#REF!)</f>
        <v>#REF!</v>
      </c>
      <c r="AO2192" s="23" t="e">
        <f t="shared" si="632"/>
        <v>#REF!</v>
      </c>
      <c r="AP2192" s="19" t="e">
        <f>IF(#REF!=0,"",#REF!)</f>
        <v>#REF!</v>
      </c>
      <c r="AQ2192" s="19" t="e">
        <f>IF(#REF!=0,"",#REF!)</f>
        <v>#REF!</v>
      </c>
      <c r="AR2192" s="19" t="e">
        <f>IF(#REF!=0,"",#REF!)</f>
        <v>#REF!</v>
      </c>
      <c r="AS2192" s="19" t="e">
        <f>#REF!</f>
        <v>#REF!</v>
      </c>
    </row>
    <row r="2193" spans="4:45" ht="19.5" thickTop="1" thickBot="1" x14ac:dyDescent="0.25">
      <c r="D2193" s="1" t="str">
        <f t="shared" si="618"/>
        <v/>
      </c>
      <c r="E2193" s="1" t="str">
        <f t="shared" si="619"/>
        <v/>
      </c>
      <c r="K2193" s="19" t="str">
        <f t="shared" si="623"/>
        <v/>
      </c>
      <c r="L2193" s="19">
        <f t="shared" si="616"/>
        <v>10000</v>
      </c>
      <c r="M2193" s="22" t="str">
        <f>TRIM(Data!$N2190)</f>
        <v>Mary Phoebe Taylor</v>
      </c>
      <c r="N2193" s="22" t="str">
        <f>TRIM(Data!$A2190)</f>
        <v>Mary Phoebe Taylor (H)</v>
      </c>
      <c r="O2193" s="23">
        <f>IF(Data!$B2190=0,"",Data!$B2190)</f>
        <v>1975</v>
      </c>
      <c r="P2193" s="19" t="str">
        <f>IF(Data!$C2190=0,"",Data!$C2190)</f>
        <v>1</v>
      </c>
      <c r="Q2193" s="23" t="str">
        <f>IF($M2193="","",Data!$E2190)</f>
        <v>VL</v>
      </c>
      <c r="R2193" s="23" t="str">
        <f t="shared" si="624"/>
        <v>VL</v>
      </c>
      <c r="S2193" s="23" t="str">
        <f t="shared" si="625"/>
        <v>VL</v>
      </c>
      <c r="T2193" s="19" t="str">
        <f>IF(Data!$F2190=0,"",Data!$F2190)</f>
        <v/>
      </c>
      <c r="U2193" s="19" t="str">
        <f>IF(Data!$G2190=0,"",Data!$G2190)</f>
        <v/>
      </c>
      <c r="V2193" s="19" t="str">
        <f>IF(Data!$D2190=0,"",Data!$D2190)</f>
        <v/>
      </c>
      <c r="W2193" s="19" t="str">
        <f>Data!$H2190</f>
        <v>NRH</v>
      </c>
      <c r="Y2193" s="41" t="e">
        <f t="shared" si="620"/>
        <v>#REF!</v>
      </c>
      <c r="Z2193" s="8">
        <f t="shared" si="626"/>
        <v>10000</v>
      </c>
      <c r="AA2193" s="8" t="str">
        <f t="shared" si="627"/>
        <v>Mary Phoebe Taylor</v>
      </c>
      <c r="AB2193" s="8" t="str">
        <f t="shared" si="628"/>
        <v>VL</v>
      </c>
      <c r="AC2193" s="8" t="str">
        <f t="shared" si="629"/>
        <v/>
      </c>
      <c r="AD2193" s="8" t="str">
        <f t="shared" si="617"/>
        <v/>
      </c>
      <c r="AE2193" s="8" t="str">
        <f t="shared" si="630"/>
        <v/>
      </c>
      <c r="AF2193" s="5">
        <f t="shared" si="631"/>
        <v>1975</v>
      </c>
      <c r="AG2193" s="46">
        <v>2190</v>
      </c>
      <c r="AH2193" s="47" t="str">
        <f t="shared" si="621"/>
        <v/>
      </c>
      <c r="AI2193" s="48" t="str">
        <f t="shared" si="622"/>
        <v/>
      </c>
      <c r="AK2193" s="22" t="e">
        <f>TRIM(#REF!)</f>
        <v>#REF!</v>
      </c>
      <c r="AL2193" s="23" t="e">
        <f>IF(#REF!=0,"",#REF!)</f>
        <v>#REF!</v>
      </c>
      <c r="AM2193" s="19" t="e">
        <f>IF(#REF!=0,"",#REF!)</f>
        <v>#REF!</v>
      </c>
      <c r="AN2193" s="23" t="e">
        <f>IF($AK2193="","",#REF!)</f>
        <v>#REF!</v>
      </c>
      <c r="AO2193" s="23" t="e">
        <f t="shared" si="632"/>
        <v>#REF!</v>
      </c>
      <c r="AP2193" s="19" t="e">
        <f>IF(#REF!=0,"",#REF!)</f>
        <v>#REF!</v>
      </c>
      <c r="AQ2193" s="19" t="e">
        <f>IF(#REF!=0,"",#REF!)</f>
        <v>#REF!</v>
      </c>
      <c r="AR2193" s="19" t="e">
        <f>IF(#REF!=0,"",#REF!)</f>
        <v>#REF!</v>
      </c>
      <c r="AS2193" s="19" t="e">
        <f>#REF!</f>
        <v>#REF!</v>
      </c>
    </row>
    <row r="2194" spans="4:45" ht="19.5" thickTop="1" thickBot="1" x14ac:dyDescent="0.25">
      <c r="D2194" s="1" t="str">
        <f t="shared" si="618"/>
        <v/>
      </c>
      <c r="E2194" s="1" t="str">
        <f t="shared" si="619"/>
        <v/>
      </c>
      <c r="K2194" s="19" t="str">
        <f t="shared" si="623"/>
        <v/>
      </c>
      <c r="L2194" s="19">
        <f t="shared" si="616"/>
        <v>10000</v>
      </c>
      <c r="M2194" s="22" t="str">
        <f>TRIM(Data!$N2191)</f>
        <v>Mary Purdue</v>
      </c>
      <c r="N2194" s="22" t="str">
        <f>TRIM(Data!$A2191)</f>
        <v>Mary Purdue</v>
      </c>
      <c r="O2194" s="23">
        <f>IF(Data!$B2191=0,"",Data!$B2191)</f>
        <v>2018</v>
      </c>
      <c r="P2194" s="19" t="str">
        <f>IF(Data!$C2191=0,"",Data!$C2191)</f>
        <v/>
      </c>
      <c r="Q2194" s="23" t="str">
        <f>IF($M2194="","",Data!$E2191)</f>
        <v>M</v>
      </c>
      <c r="R2194" s="23" t="str">
        <f t="shared" si="624"/>
        <v>M</v>
      </c>
      <c r="S2194" s="23" t="str">
        <f t="shared" si="625"/>
        <v>M</v>
      </c>
      <c r="T2194" s="19" t="str">
        <f>IF(Data!$F2191=0,"",Data!$F2191)</f>
        <v/>
      </c>
      <c r="U2194" s="19" t="str">
        <f>IF(Data!$G2191=0,"",Data!$G2191)</f>
        <v/>
      </c>
      <c r="V2194" s="19" t="str">
        <f>IF(Data!$D2191=0,"",Data!$D2191)</f>
        <v/>
      </c>
      <c r="W2194" s="19" t="str">
        <f>Data!$H2191</f>
        <v>Japonica</v>
      </c>
      <c r="Y2194" s="41" t="e">
        <f t="shared" si="620"/>
        <v>#REF!</v>
      </c>
      <c r="Z2194" s="8">
        <f t="shared" si="626"/>
        <v>10000</v>
      </c>
      <c r="AA2194" s="8" t="str">
        <f t="shared" si="627"/>
        <v>Mary Purdue</v>
      </c>
      <c r="AB2194" s="8" t="str">
        <f t="shared" si="628"/>
        <v>M</v>
      </c>
      <c r="AC2194" s="8" t="str">
        <f t="shared" si="629"/>
        <v/>
      </c>
      <c r="AD2194" s="8" t="str">
        <f t="shared" si="617"/>
        <v/>
      </c>
      <c r="AE2194" s="8" t="str">
        <f t="shared" si="630"/>
        <v/>
      </c>
      <c r="AF2194" s="5">
        <f t="shared" si="631"/>
        <v>2018</v>
      </c>
      <c r="AG2194" s="46">
        <v>2191</v>
      </c>
      <c r="AH2194" s="47" t="str">
        <f t="shared" si="621"/>
        <v/>
      </c>
      <c r="AI2194" s="48" t="str">
        <f t="shared" si="622"/>
        <v/>
      </c>
      <c r="AK2194" s="22" t="e">
        <f>TRIM(#REF!)</f>
        <v>#REF!</v>
      </c>
      <c r="AL2194" s="23" t="e">
        <f>IF(#REF!=0,"",#REF!)</f>
        <v>#REF!</v>
      </c>
      <c r="AM2194" s="19" t="e">
        <f>IF(#REF!=0,"",#REF!)</f>
        <v>#REF!</v>
      </c>
      <c r="AN2194" s="23" t="e">
        <f>IF($AK2194="","",#REF!)</f>
        <v>#REF!</v>
      </c>
      <c r="AO2194" s="23" t="e">
        <f t="shared" si="632"/>
        <v>#REF!</v>
      </c>
      <c r="AP2194" s="19" t="e">
        <f>IF(#REF!=0,"",#REF!)</f>
        <v>#REF!</v>
      </c>
      <c r="AQ2194" s="19" t="e">
        <f>IF(#REF!=0,"",#REF!)</f>
        <v>#REF!</v>
      </c>
      <c r="AR2194" s="19" t="e">
        <f>IF(#REF!=0,"",#REF!)</f>
        <v>#REF!</v>
      </c>
      <c r="AS2194" s="19" t="e">
        <f>#REF!</f>
        <v>#REF!</v>
      </c>
    </row>
    <row r="2195" spans="4:45" ht="19.5" thickTop="1" thickBot="1" x14ac:dyDescent="0.25">
      <c r="D2195" s="1" t="str">
        <f t="shared" si="618"/>
        <v/>
      </c>
      <c r="E2195" s="1" t="str">
        <f t="shared" si="619"/>
        <v/>
      </c>
      <c r="K2195" s="19" t="str">
        <f t="shared" si="623"/>
        <v/>
      </c>
      <c r="L2195" s="19">
        <f t="shared" si="616"/>
        <v>10000</v>
      </c>
      <c r="M2195" s="22" t="str">
        <f>TRIM(Data!$N2192)</f>
        <v>Mary Rhodes</v>
      </c>
      <c r="N2195" s="22" t="str">
        <f>TRIM(Data!$A2192)</f>
        <v>Mary Rhodes (R)</v>
      </c>
      <c r="O2195" s="23">
        <f>IF(Data!$B2192=0,"",Data!$B2192)</f>
        <v>2013</v>
      </c>
      <c r="P2195" s="19" t="str">
        <f>IF(Data!$C2192=0,"",Data!$C2192)</f>
        <v>1</v>
      </c>
      <c r="Q2195" s="23" t="str">
        <f>IF($M2195="","",Data!$E2192)</f>
        <v>L</v>
      </c>
      <c r="R2195" s="23" t="str">
        <f t="shared" si="624"/>
        <v>L</v>
      </c>
      <c r="S2195" s="23" t="str">
        <f t="shared" si="625"/>
        <v>L</v>
      </c>
      <c r="T2195" s="19" t="str">
        <f>IF(Data!$F2192=0,"",Data!$F2192)</f>
        <v/>
      </c>
      <c r="U2195" s="19" t="str">
        <f>IF(Data!$G2192=0,"",Data!$G2192)</f>
        <v/>
      </c>
      <c r="V2195" s="19" t="str">
        <f>IF(Data!$D2192=0,"",Data!$D2192)</f>
        <v/>
      </c>
      <c r="W2195" s="19" t="str">
        <f>Data!$H2192</f>
        <v>Reticulata</v>
      </c>
      <c r="Y2195" s="41" t="e">
        <f t="shared" si="620"/>
        <v>#REF!</v>
      </c>
      <c r="Z2195" s="8">
        <f t="shared" si="626"/>
        <v>10000</v>
      </c>
      <c r="AA2195" s="8" t="str">
        <f t="shared" si="627"/>
        <v>Mary Rhodes</v>
      </c>
      <c r="AB2195" s="8" t="str">
        <f t="shared" si="628"/>
        <v>L</v>
      </c>
      <c r="AC2195" s="8" t="str">
        <f t="shared" si="629"/>
        <v/>
      </c>
      <c r="AD2195" s="8" t="str">
        <f t="shared" si="617"/>
        <v/>
      </c>
      <c r="AE2195" s="8" t="str">
        <f t="shared" si="630"/>
        <v/>
      </c>
      <c r="AF2195" s="5">
        <f t="shared" si="631"/>
        <v>2013</v>
      </c>
      <c r="AG2195" s="46">
        <v>2192</v>
      </c>
      <c r="AH2195" s="47" t="str">
        <f t="shared" si="621"/>
        <v/>
      </c>
      <c r="AI2195" s="48" t="str">
        <f t="shared" si="622"/>
        <v/>
      </c>
      <c r="AK2195" s="22" t="e">
        <f>TRIM(#REF!)</f>
        <v>#REF!</v>
      </c>
      <c r="AL2195" s="23" t="e">
        <f>IF(#REF!=0,"",#REF!)</f>
        <v>#REF!</v>
      </c>
      <c r="AM2195" s="19" t="e">
        <f>IF(#REF!=0,"",#REF!)</f>
        <v>#REF!</v>
      </c>
      <c r="AN2195" s="23" t="e">
        <f>IF($AK2195="","",#REF!)</f>
        <v>#REF!</v>
      </c>
      <c r="AO2195" s="23" t="e">
        <f t="shared" si="632"/>
        <v>#REF!</v>
      </c>
      <c r="AP2195" s="19" t="e">
        <f>IF(#REF!=0,"",#REF!)</f>
        <v>#REF!</v>
      </c>
      <c r="AQ2195" s="19" t="e">
        <f>IF(#REF!=0,"",#REF!)</f>
        <v>#REF!</v>
      </c>
      <c r="AR2195" s="19" t="e">
        <f>IF(#REF!=0,"",#REF!)</f>
        <v>#REF!</v>
      </c>
      <c r="AS2195" s="19" t="e">
        <f>#REF!</f>
        <v>#REF!</v>
      </c>
    </row>
    <row r="2196" spans="4:45" ht="19.5" thickTop="1" thickBot="1" x14ac:dyDescent="0.25">
      <c r="D2196" s="1" t="str">
        <f t="shared" si="618"/>
        <v/>
      </c>
      <c r="E2196" s="1" t="str">
        <f t="shared" si="619"/>
        <v/>
      </c>
      <c r="K2196" s="19" t="str">
        <f t="shared" si="623"/>
        <v/>
      </c>
      <c r="L2196" s="19">
        <f t="shared" si="616"/>
        <v>10000</v>
      </c>
      <c r="M2196" s="22" t="str">
        <f>TRIM(Data!$N2193)</f>
        <v>Mary Sebring Fredrickson</v>
      </c>
      <c r="N2196" s="22" t="str">
        <f>TRIM(Data!$A2193)</f>
        <v>Mary Sebring Fredrickson</v>
      </c>
      <c r="O2196" s="23">
        <f>IF(Data!$B2193=0,"",Data!$B2193)</f>
        <v>2013</v>
      </c>
      <c r="P2196" s="19" t="str">
        <f>IF(Data!$C2193=0,"",Data!$C2193)</f>
        <v>1</v>
      </c>
      <c r="Q2196" s="23" t="str">
        <f>IF($M2196="","",Data!$E2193)</f>
        <v>S</v>
      </c>
      <c r="R2196" s="23" t="str">
        <f t="shared" si="624"/>
        <v>S</v>
      </c>
      <c r="S2196" s="23" t="str">
        <f t="shared" si="625"/>
        <v>S</v>
      </c>
      <c r="T2196" s="19" t="str">
        <f>IF(Data!$F2193=0,"",Data!$F2193)</f>
        <v/>
      </c>
      <c r="U2196" s="19" t="str">
        <f>IF(Data!$G2193=0,"",Data!$G2193)</f>
        <v/>
      </c>
      <c r="V2196" s="19" t="str">
        <f>IF(Data!$D2193=0,"",Data!$D2193)</f>
        <v/>
      </c>
      <c r="W2196" s="19" t="str">
        <f>Data!$H2193</f>
        <v>Japonica</v>
      </c>
      <c r="Y2196" s="41" t="e">
        <f t="shared" si="620"/>
        <v>#REF!</v>
      </c>
      <c r="Z2196" s="8">
        <f t="shared" si="626"/>
        <v>10000</v>
      </c>
      <c r="AA2196" s="8" t="str">
        <f t="shared" si="627"/>
        <v>Mary Sebring Fredrickson</v>
      </c>
      <c r="AB2196" s="8" t="str">
        <f t="shared" si="628"/>
        <v>S</v>
      </c>
      <c r="AC2196" s="8" t="str">
        <f t="shared" si="629"/>
        <v/>
      </c>
      <c r="AD2196" s="8" t="str">
        <f t="shared" si="617"/>
        <v/>
      </c>
      <c r="AE2196" s="8" t="str">
        <f t="shared" si="630"/>
        <v/>
      </c>
      <c r="AF2196" s="5">
        <f t="shared" si="631"/>
        <v>2013</v>
      </c>
      <c r="AG2196" s="46">
        <v>2193</v>
      </c>
      <c r="AH2196" s="47" t="str">
        <f t="shared" si="621"/>
        <v/>
      </c>
      <c r="AI2196" s="48" t="str">
        <f t="shared" si="622"/>
        <v/>
      </c>
      <c r="AK2196" s="22" t="e">
        <f>TRIM(#REF!)</f>
        <v>#REF!</v>
      </c>
      <c r="AL2196" s="23" t="e">
        <f>IF(#REF!=0,"",#REF!)</f>
        <v>#REF!</v>
      </c>
      <c r="AM2196" s="19" t="e">
        <f>IF(#REF!=0,"",#REF!)</f>
        <v>#REF!</v>
      </c>
      <c r="AN2196" s="23" t="e">
        <f>IF($AK2196="","",#REF!)</f>
        <v>#REF!</v>
      </c>
      <c r="AO2196" s="23" t="e">
        <f t="shared" si="632"/>
        <v>#REF!</v>
      </c>
      <c r="AP2196" s="19" t="e">
        <f>IF(#REF!=0,"",#REF!)</f>
        <v>#REF!</v>
      </c>
      <c r="AQ2196" s="19" t="e">
        <f>IF(#REF!=0,"",#REF!)</f>
        <v>#REF!</v>
      </c>
      <c r="AR2196" s="19" t="e">
        <f>IF(#REF!=0,"",#REF!)</f>
        <v>#REF!</v>
      </c>
      <c r="AS2196" s="19" t="e">
        <f>#REF!</f>
        <v>#REF!</v>
      </c>
    </row>
    <row r="2197" spans="4:45" ht="19.5" thickTop="1" thickBot="1" x14ac:dyDescent="0.25">
      <c r="D2197" s="1" t="str">
        <f t="shared" si="618"/>
        <v/>
      </c>
      <c r="E2197" s="1" t="str">
        <f t="shared" si="619"/>
        <v/>
      </c>
      <c r="K2197" s="19" t="str">
        <f t="shared" si="623"/>
        <v/>
      </c>
      <c r="L2197" s="19">
        <f t="shared" si="616"/>
        <v>10000</v>
      </c>
      <c r="M2197" s="22" t="str">
        <f>TRIM(Data!$N2194)</f>
        <v>Mary Skappel Evans</v>
      </c>
      <c r="N2197" s="22" t="str">
        <f>TRIM(Data!$A2194)</f>
        <v>Mary Skappel Evans (R)</v>
      </c>
      <c r="O2197" s="23">
        <f>IF(Data!$B2194=0,"",Data!$B2194)</f>
        <v>2022</v>
      </c>
      <c r="P2197" s="19" t="str">
        <f>IF(Data!$C2194=0,"",Data!$C2194)</f>
        <v>1</v>
      </c>
      <c r="Q2197" s="23" t="str">
        <f>IF($M2197="","",Data!$E2194)</f>
        <v>VL</v>
      </c>
      <c r="R2197" s="23" t="str">
        <f t="shared" si="624"/>
        <v>VL</v>
      </c>
      <c r="S2197" s="23" t="str">
        <f t="shared" si="625"/>
        <v>VL</v>
      </c>
      <c r="T2197" s="19" t="str">
        <f>IF(Data!$F2194=0,"",Data!$F2194)</f>
        <v/>
      </c>
      <c r="U2197" s="19" t="str">
        <f>IF(Data!$G2194=0,"",Data!$G2194)</f>
        <v/>
      </c>
      <c r="V2197" s="19" t="str">
        <f>IF(Data!$D2194=0,"",Data!$D2194)</f>
        <v/>
      </c>
      <c r="W2197" s="19" t="str">
        <f>Data!$H2194</f>
        <v>Reticulata</v>
      </c>
      <c r="Y2197" s="41" t="e">
        <f t="shared" si="620"/>
        <v>#REF!</v>
      </c>
      <c r="Z2197" s="8">
        <f t="shared" si="626"/>
        <v>10000</v>
      </c>
      <c r="AA2197" s="8" t="str">
        <f t="shared" si="627"/>
        <v>Mary Skappel Evans</v>
      </c>
      <c r="AB2197" s="8" t="str">
        <f t="shared" si="628"/>
        <v>VL</v>
      </c>
      <c r="AC2197" s="8" t="str">
        <f t="shared" si="629"/>
        <v/>
      </c>
      <c r="AD2197" s="8" t="str">
        <f t="shared" si="617"/>
        <v/>
      </c>
      <c r="AE2197" s="8" t="str">
        <f t="shared" si="630"/>
        <v/>
      </c>
      <c r="AF2197" s="5">
        <f t="shared" si="631"/>
        <v>2022</v>
      </c>
      <c r="AG2197" s="46">
        <v>2194</v>
      </c>
      <c r="AH2197" s="47" t="str">
        <f t="shared" si="621"/>
        <v/>
      </c>
      <c r="AI2197" s="48" t="str">
        <f t="shared" si="622"/>
        <v/>
      </c>
      <c r="AK2197" s="22" t="e">
        <f>TRIM(#REF!)</f>
        <v>#REF!</v>
      </c>
      <c r="AL2197" s="23" t="e">
        <f>IF(#REF!=0,"",#REF!)</f>
        <v>#REF!</v>
      </c>
      <c r="AM2197" s="19" t="e">
        <f>IF(#REF!=0,"",#REF!)</f>
        <v>#REF!</v>
      </c>
      <c r="AN2197" s="23" t="e">
        <f>IF($AK2197="","",#REF!)</f>
        <v>#REF!</v>
      </c>
      <c r="AO2197" s="23" t="e">
        <f t="shared" si="632"/>
        <v>#REF!</v>
      </c>
      <c r="AP2197" s="19" t="e">
        <f>IF(#REF!=0,"",#REF!)</f>
        <v>#REF!</v>
      </c>
      <c r="AQ2197" s="19" t="e">
        <f>IF(#REF!=0,"",#REF!)</f>
        <v>#REF!</v>
      </c>
      <c r="AR2197" s="19" t="e">
        <f>IF(#REF!=0,"",#REF!)</f>
        <v>#REF!</v>
      </c>
      <c r="AS2197" s="19" t="e">
        <f>#REF!</f>
        <v>#REF!</v>
      </c>
    </row>
    <row r="2198" spans="4:45" ht="19.5" thickTop="1" thickBot="1" x14ac:dyDescent="0.25">
      <c r="D2198" s="1" t="str">
        <f t="shared" si="618"/>
        <v/>
      </c>
      <c r="E2198" s="1" t="str">
        <f t="shared" si="619"/>
        <v/>
      </c>
      <c r="K2198" s="19" t="str">
        <f t="shared" si="623"/>
        <v/>
      </c>
      <c r="L2198" s="19">
        <f t="shared" ref="L2198:L2261" si="633">IF(ISERROR(SEARCH($B$2,M2198)),10000,IF(SEARCH($B$2,M2198)=1,SEARCH($B$2,M2198)+ROW()/100000,10000))</f>
        <v>10000</v>
      </c>
      <c r="M2198" s="22" t="str">
        <f>TRIM(Data!$N2195)</f>
        <v>Mary Stewart Dennis</v>
      </c>
      <c r="N2198" s="22" t="str">
        <f>TRIM(Data!$A2195)</f>
        <v>Mary Stewart Dennis</v>
      </c>
      <c r="O2198" s="23">
        <f>IF(Data!$B2195=0,"",Data!$B2195)</f>
        <v>2005</v>
      </c>
      <c r="P2198" s="19" t="str">
        <f>IF(Data!$C2195=0,"",Data!$C2195)</f>
        <v>1</v>
      </c>
      <c r="Q2198" s="23" t="str">
        <f>IF($M2198="","",Data!$E2195)</f>
        <v>L-VL</v>
      </c>
      <c r="R2198" s="23" t="str">
        <f t="shared" si="624"/>
        <v>L</v>
      </c>
      <c r="S2198" s="23" t="str">
        <f t="shared" si="625"/>
        <v>L</v>
      </c>
      <c r="T2198" s="19" t="str">
        <f>IF(Data!$F2195=0,"",Data!$F2195)</f>
        <v/>
      </c>
      <c r="U2198" s="19" t="str">
        <f>IF(Data!$G2195=0,"",Data!$G2195)</f>
        <v/>
      </c>
      <c r="V2198" s="19" t="str">
        <f>IF(Data!$D2195=0,"",Data!$D2195)</f>
        <v/>
      </c>
      <c r="W2198" s="19" t="str">
        <f>Data!$H2195</f>
        <v>Japonica</v>
      </c>
      <c r="Y2198" s="41" t="e">
        <f t="shared" si="620"/>
        <v>#REF!</v>
      </c>
      <c r="Z2198" s="8">
        <f t="shared" si="626"/>
        <v>10000</v>
      </c>
      <c r="AA2198" s="8" t="str">
        <f t="shared" si="627"/>
        <v>Mary Stewart Dennis</v>
      </c>
      <c r="AB2198" s="8" t="str">
        <f t="shared" si="628"/>
        <v>L</v>
      </c>
      <c r="AC2198" s="8" t="str">
        <f t="shared" si="629"/>
        <v/>
      </c>
      <c r="AD2198" s="8" t="str">
        <f t="shared" ref="AD2198:AD2261" si="634">U2198</f>
        <v/>
      </c>
      <c r="AE2198" s="8" t="str">
        <f t="shared" si="630"/>
        <v/>
      </c>
      <c r="AF2198" s="5">
        <f t="shared" si="631"/>
        <v>2005</v>
      </c>
      <c r="AG2198" s="46">
        <v>2195</v>
      </c>
      <c r="AH2198" s="47" t="str">
        <f t="shared" si="621"/>
        <v/>
      </c>
      <c r="AI2198" s="48" t="str">
        <f t="shared" si="622"/>
        <v/>
      </c>
      <c r="AK2198" s="22" t="e">
        <f>TRIM(#REF!)</f>
        <v>#REF!</v>
      </c>
      <c r="AL2198" s="23" t="e">
        <f>IF(#REF!=0,"",#REF!)</f>
        <v>#REF!</v>
      </c>
      <c r="AM2198" s="19" t="e">
        <f>IF(#REF!=0,"",#REF!)</f>
        <v>#REF!</v>
      </c>
      <c r="AN2198" s="23" t="e">
        <f>IF($AK2198="","",#REF!)</f>
        <v>#REF!</v>
      </c>
      <c r="AO2198" s="23" t="e">
        <f t="shared" si="632"/>
        <v>#REF!</v>
      </c>
      <c r="AP2198" s="19" t="e">
        <f>IF(#REF!=0,"",#REF!)</f>
        <v>#REF!</v>
      </c>
      <c r="AQ2198" s="19" t="e">
        <f>IF(#REF!=0,"",#REF!)</f>
        <v>#REF!</v>
      </c>
      <c r="AR2198" s="19" t="e">
        <f>IF(#REF!=0,"",#REF!)</f>
        <v>#REF!</v>
      </c>
      <c r="AS2198" s="19" t="e">
        <f>#REF!</f>
        <v>#REF!</v>
      </c>
    </row>
    <row r="2199" spans="4:45" ht="19.5" thickTop="1" thickBot="1" x14ac:dyDescent="0.25">
      <c r="D2199" s="1" t="str">
        <f t="shared" si="618"/>
        <v/>
      </c>
      <c r="E2199" s="1" t="str">
        <f t="shared" si="619"/>
        <v/>
      </c>
      <c r="K2199" s="19" t="str">
        <f t="shared" si="623"/>
        <v/>
      </c>
      <c r="L2199" s="19">
        <f t="shared" si="633"/>
        <v>10000</v>
      </c>
      <c r="M2199" s="22" t="str">
        <f>TRIM(Data!$N2196)</f>
        <v>Mary Stringfellow</v>
      </c>
      <c r="N2199" s="22" t="str">
        <f>TRIM(Data!$A2196)</f>
        <v>Mary Stringfellow (R)</v>
      </c>
      <c r="O2199" s="23">
        <f>IF(Data!$B2196=0,"",Data!$B2196)</f>
        <v>1980</v>
      </c>
      <c r="P2199" s="19" t="str">
        <f>IF(Data!$C2196=0,"",Data!$C2196)</f>
        <v>1</v>
      </c>
      <c r="Q2199" s="23" t="str">
        <f>IF($M2199="","",Data!$E2196)</f>
        <v>L-VL</v>
      </c>
      <c r="R2199" s="23" t="str">
        <f t="shared" si="624"/>
        <v>L</v>
      </c>
      <c r="S2199" s="23" t="str">
        <f t="shared" si="625"/>
        <v>L</v>
      </c>
      <c r="T2199" s="19" t="str">
        <f>IF(Data!$F2196=0,"",Data!$F2196)</f>
        <v/>
      </c>
      <c r="U2199" s="19" t="str">
        <f>IF(Data!$G2196=0,"",Data!$G2196)</f>
        <v/>
      </c>
      <c r="V2199" s="19" t="str">
        <f>IF(Data!$D2196=0,"",Data!$D2196)</f>
        <v/>
      </c>
      <c r="W2199" s="19" t="str">
        <f>Data!$H2196</f>
        <v>Reticulata</v>
      </c>
      <c r="Y2199" s="41" t="e">
        <f t="shared" si="620"/>
        <v>#REF!</v>
      </c>
      <c r="Z2199" s="8">
        <f t="shared" si="626"/>
        <v>10000</v>
      </c>
      <c r="AA2199" s="8" t="str">
        <f t="shared" si="627"/>
        <v>Mary Stringfellow</v>
      </c>
      <c r="AB2199" s="8" t="str">
        <f t="shared" si="628"/>
        <v>L</v>
      </c>
      <c r="AC2199" s="8" t="str">
        <f t="shared" si="629"/>
        <v/>
      </c>
      <c r="AD2199" s="8" t="str">
        <f t="shared" si="634"/>
        <v/>
      </c>
      <c r="AE2199" s="8" t="str">
        <f t="shared" si="630"/>
        <v/>
      </c>
      <c r="AF2199" s="5">
        <f t="shared" si="631"/>
        <v>1980</v>
      </c>
      <c r="AG2199" s="46">
        <v>2196</v>
      </c>
      <c r="AH2199" s="47" t="str">
        <f t="shared" si="621"/>
        <v/>
      </c>
      <c r="AI2199" s="48" t="str">
        <f t="shared" si="622"/>
        <v/>
      </c>
      <c r="AK2199" s="22" t="e">
        <f>TRIM(#REF!)</f>
        <v>#REF!</v>
      </c>
      <c r="AL2199" s="23" t="e">
        <f>IF(#REF!=0,"",#REF!)</f>
        <v>#REF!</v>
      </c>
      <c r="AM2199" s="19" t="e">
        <f>IF(#REF!=0,"",#REF!)</f>
        <v>#REF!</v>
      </c>
      <c r="AN2199" s="23" t="e">
        <f>IF($AK2199="","",#REF!)</f>
        <v>#REF!</v>
      </c>
      <c r="AO2199" s="23" t="e">
        <f t="shared" si="632"/>
        <v>#REF!</v>
      </c>
      <c r="AP2199" s="19" t="e">
        <f>IF(#REF!=0,"",#REF!)</f>
        <v>#REF!</v>
      </c>
      <c r="AQ2199" s="19" t="e">
        <f>IF(#REF!=0,"",#REF!)</f>
        <v>#REF!</v>
      </c>
      <c r="AR2199" s="19" t="e">
        <f>IF(#REF!=0,"",#REF!)</f>
        <v>#REF!</v>
      </c>
      <c r="AS2199" s="19" t="e">
        <f>#REF!</f>
        <v>#REF!</v>
      </c>
    </row>
    <row r="2200" spans="4:45" ht="19.5" thickTop="1" thickBot="1" x14ac:dyDescent="0.25">
      <c r="D2200" s="1" t="str">
        <f t="shared" si="618"/>
        <v/>
      </c>
      <c r="E2200" s="1" t="str">
        <f t="shared" si="619"/>
        <v/>
      </c>
      <c r="K2200" s="19" t="str">
        <f t="shared" si="623"/>
        <v/>
      </c>
      <c r="L2200" s="19">
        <f t="shared" si="633"/>
        <v>10000</v>
      </c>
      <c r="M2200" s="22" t="str">
        <f>TRIM(Data!$N2197)</f>
        <v>Mary Weis</v>
      </c>
      <c r="N2200" s="22" t="str">
        <f>TRIM(Data!$A2197)</f>
        <v>Mary Weis</v>
      </c>
      <c r="O2200" s="23">
        <f>IF(Data!$B2197=0,"",Data!$B2197)</f>
        <v>1953</v>
      </c>
      <c r="P2200" s="19" t="str">
        <f>IF(Data!$C2197=0,"",Data!$C2197)</f>
        <v/>
      </c>
      <c r="Q2200" s="23" t="str">
        <f>IF($M2200="","",Data!$E2197)</f>
        <v>L</v>
      </c>
      <c r="R2200" s="23" t="str">
        <f t="shared" si="624"/>
        <v>L</v>
      </c>
      <c r="S2200" s="23" t="str">
        <f t="shared" si="625"/>
        <v>L</v>
      </c>
      <c r="T2200" s="19" t="str">
        <f>IF(Data!$F2197=0,"",Data!$F2197)</f>
        <v/>
      </c>
      <c r="U2200" s="19" t="str">
        <f>IF(Data!$G2197=0,"",Data!$G2197)</f>
        <v/>
      </c>
      <c r="V2200" s="19" t="str">
        <f>IF(Data!$D2197=0,"",Data!$D2197)</f>
        <v/>
      </c>
      <c r="W2200" s="19" t="str">
        <f>Data!$H2197</f>
        <v>Japonica</v>
      </c>
      <c r="Y2200" s="41" t="e">
        <f t="shared" si="620"/>
        <v>#REF!</v>
      </c>
      <c r="Z2200" s="8">
        <f t="shared" si="626"/>
        <v>10000</v>
      </c>
      <c r="AA2200" s="8" t="str">
        <f t="shared" si="627"/>
        <v>Mary Weis</v>
      </c>
      <c r="AB2200" s="8" t="str">
        <f t="shared" si="628"/>
        <v>L</v>
      </c>
      <c r="AC2200" s="8" t="str">
        <f t="shared" si="629"/>
        <v/>
      </c>
      <c r="AD2200" s="8" t="str">
        <f t="shared" si="634"/>
        <v/>
      </c>
      <c r="AE2200" s="8" t="str">
        <f t="shared" si="630"/>
        <v/>
      </c>
      <c r="AF2200" s="5">
        <f t="shared" si="631"/>
        <v>1953</v>
      </c>
      <c r="AG2200" s="46">
        <v>2197</v>
      </c>
      <c r="AH2200" s="47" t="str">
        <f t="shared" si="621"/>
        <v/>
      </c>
      <c r="AI2200" s="48" t="str">
        <f t="shared" si="622"/>
        <v/>
      </c>
      <c r="AK2200" s="22" t="e">
        <f>TRIM(#REF!)</f>
        <v>#REF!</v>
      </c>
      <c r="AL2200" s="23" t="e">
        <f>IF(#REF!=0,"",#REF!)</f>
        <v>#REF!</v>
      </c>
      <c r="AM2200" s="19" t="e">
        <f>IF(#REF!=0,"",#REF!)</f>
        <v>#REF!</v>
      </c>
      <c r="AN2200" s="23" t="e">
        <f>IF($AK2200="","",#REF!)</f>
        <v>#REF!</v>
      </c>
      <c r="AO2200" s="23" t="e">
        <f t="shared" si="632"/>
        <v>#REF!</v>
      </c>
      <c r="AP2200" s="19" t="e">
        <f>IF(#REF!=0,"",#REF!)</f>
        <v>#REF!</v>
      </c>
      <c r="AQ2200" s="19" t="e">
        <f>IF(#REF!=0,"",#REF!)</f>
        <v>#REF!</v>
      </c>
      <c r="AR2200" s="19" t="e">
        <f>IF(#REF!=0,"",#REF!)</f>
        <v>#REF!</v>
      </c>
      <c r="AS2200" s="19" t="e">
        <f>#REF!</f>
        <v>#REF!</v>
      </c>
    </row>
    <row r="2201" spans="4:45" ht="19.5" thickTop="1" thickBot="1" x14ac:dyDescent="0.25">
      <c r="D2201" s="1" t="str">
        <f t="shared" si="618"/>
        <v/>
      </c>
      <c r="E2201" s="1" t="str">
        <f t="shared" si="619"/>
        <v/>
      </c>
      <c r="K2201" s="19" t="str">
        <f t="shared" si="623"/>
        <v/>
      </c>
      <c r="L2201" s="19">
        <f t="shared" si="633"/>
        <v>10000</v>
      </c>
      <c r="M2201" s="22" t="str">
        <f>TRIM(Data!$N2198)</f>
        <v>Massee Lane</v>
      </c>
      <c r="N2201" s="22" t="str">
        <f>TRIM(Data!$A2198)</f>
        <v>Massee Lane (R)</v>
      </c>
      <c r="O2201" s="23">
        <f>IF(Data!$B2198=0,"",Data!$B2198)</f>
        <v>1972</v>
      </c>
      <c r="P2201" s="19" t="str">
        <f>IF(Data!$C2198=0,"",Data!$C2198)</f>
        <v>1</v>
      </c>
      <c r="Q2201" s="23" t="str">
        <f>IF($M2201="","",Data!$E2198)</f>
        <v>L</v>
      </c>
      <c r="R2201" s="23" t="str">
        <f t="shared" si="624"/>
        <v>L</v>
      </c>
      <c r="S2201" s="23" t="str">
        <f t="shared" si="625"/>
        <v>L</v>
      </c>
      <c r="T2201" s="19" t="str">
        <f>IF(Data!$F2198=0,"",Data!$F2198)</f>
        <v/>
      </c>
      <c r="U2201" s="19" t="str">
        <f>IF(Data!$G2198=0,"",Data!$G2198)</f>
        <v/>
      </c>
      <c r="V2201" s="19" t="str">
        <f>IF(Data!$D2198=0,"",Data!$D2198)</f>
        <v/>
      </c>
      <c r="W2201" s="19" t="str">
        <f>Data!$H2198</f>
        <v>Reticulata</v>
      </c>
      <c r="Y2201" s="41" t="e">
        <f t="shared" si="620"/>
        <v>#REF!</v>
      </c>
      <c r="Z2201" s="8">
        <f t="shared" si="626"/>
        <v>10000</v>
      </c>
      <c r="AA2201" s="8" t="str">
        <f t="shared" si="627"/>
        <v>Massee Lane</v>
      </c>
      <c r="AB2201" s="8" t="str">
        <f t="shared" si="628"/>
        <v>L</v>
      </c>
      <c r="AC2201" s="8" t="str">
        <f t="shared" si="629"/>
        <v/>
      </c>
      <c r="AD2201" s="8" t="str">
        <f t="shared" si="634"/>
        <v/>
      </c>
      <c r="AE2201" s="8" t="str">
        <f t="shared" si="630"/>
        <v/>
      </c>
      <c r="AF2201" s="5">
        <f t="shared" si="631"/>
        <v>1972</v>
      </c>
      <c r="AG2201" s="46">
        <v>2198</v>
      </c>
      <c r="AH2201" s="47" t="str">
        <f t="shared" si="621"/>
        <v/>
      </c>
      <c r="AI2201" s="48" t="str">
        <f t="shared" si="622"/>
        <v/>
      </c>
      <c r="AK2201" s="22" t="e">
        <f>TRIM(#REF!)</f>
        <v>#REF!</v>
      </c>
      <c r="AL2201" s="23" t="e">
        <f>IF(#REF!=0,"",#REF!)</f>
        <v>#REF!</v>
      </c>
      <c r="AM2201" s="19" t="e">
        <f>IF(#REF!=0,"",#REF!)</f>
        <v>#REF!</v>
      </c>
      <c r="AN2201" s="23" t="e">
        <f>IF($AK2201="","",#REF!)</f>
        <v>#REF!</v>
      </c>
      <c r="AO2201" s="23" t="e">
        <f t="shared" si="632"/>
        <v>#REF!</v>
      </c>
      <c r="AP2201" s="19" t="e">
        <f>IF(#REF!=0,"",#REF!)</f>
        <v>#REF!</v>
      </c>
      <c r="AQ2201" s="19" t="e">
        <f>IF(#REF!=0,"",#REF!)</f>
        <v>#REF!</v>
      </c>
      <c r="AR2201" s="19" t="e">
        <f>IF(#REF!=0,"",#REF!)</f>
        <v>#REF!</v>
      </c>
      <c r="AS2201" s="19" t="e">
        <f>#REF!</f>
        <v>#REF!</v>
      </c>
    </row>
    <row r="2202" spans="4:45" ht="19.5" thickTop="1" thickBot="1" x14ac:dyDescent="0.25">
      <c r="D2202" s="1" t="str">
        <f t="shared" si="618"/>
        <v/>
      </c>
      <c r="E2202" s="1" t="str">
        <f t="shared" si="619"/>
        <v/>
      </c>
      <c r="K2202" s="19" t="str">
        <f t="shared" si="623"/>
        <v/>
      </c>
      <c r="L2202" s="19">
        <f t="shared" si="633"/>
        <v>10000</v>
      </c>
      <c r="M2202" s="22" t="str">
        <f>TRIM(Data!$N2199)</f>
        <v>Masterpiece</v>
      </c>
      <c r="N2202" s="22" t="str">
        <f>TRIM(Data!$A2199)</f>
        <v>Masterpiece</v>
      </c>
      <c r="O2202" s="23">
        <f>IF(Data!$B2199=0,"",Data!$B2199)</f>
        <v>1950</v>
      </c>
      <c r="P2202" s="19" t="str">
        <f>IF(Data!$C2199=0,"",Data!$C2199)</f>
        <v>1</v>
      </c>
      <c r="Q2202" s="23" t="str">
        <f>IF($M2202="","",Data!$E2199)</f>
        <v>L</v>
      </c>
      <c r="R2202" s="23" t="str">
        <f t="shared" si="624"/>
        <v>L</v>
      </c>
      <c r="S2202" s="23" t="str">
        <f t="shared" si="625"/>
        <v>L</v>
      </c>
      <c r="T2202" s="19" t="str">
        <f>IF(Data!$F2199=0,"",Data!$F2199)</f>
        <v>WHITE</v>
      </c>
      <c r="U2202" s="19" t="str">
        <f>IF(Data!$G2199=0,"",Data!$G2199)</f>
        <v/>
      </c>
      <c r="V2202" s="19" t="str">
        <f>IF(Data!$D2199=0,"",Data!$D2199)</f>
        <v/>
      </c>
      <c r="W2202" s="19" t="str">
        <f>Data!$H2199</f>
        <v>Japonica</v>
      </c>
      <c r="Y2202" s="41" t="e">
        <f t="shared" si="620"/>
        <v>#REF!</v>
      </c>
      <c r="Z2202" s="8">
        <f t="shared" si="626"/>
        <v>10000</v>
      </c>
      <c r="AA2202" s="8" t="str">
        <f t="shared" si="627"/>
        <v>Masterpiece</v>
      </c>
      <c r="AB2202" s="8" t="str">
        <f t="shared" si="628"/>
        <v>L</v>
      </c>
      <c r="AC2202" s="8" t="str">
        <f t="shared" si="629"/>
        <v>WHITE</v>
      </c>
      <c r="AD2202" s="8" t="str">
        <f t="shared" si="634"/>
        <v/>
      </c>
      <c r="AE2202" s="8" t="str">
        <f t="shared" si="630"/>
        <v/>
      </c>
      <c r="AF2202" s="5">
        <f t="shared" si="631"/>
        <v>1950</v>
      </c>
      <c r="AG2202" s="46">
        <v>2199</v>
      </c>
      <c r="AH2202" s="47" t="str">
        <f t="shared" si="621"/>
        <v/>
      </c>
      <c r="AI2202" s="48" t="str">
        <f t="shared" si="622"/>
        <v/>
      </c>
      <c r="AK2202" s="22" t="e">
        <f>TRIM(#REF!)</f>
        <v>#REF!</v>
      </c>
      <c r="AL2202" s="23" t="e">
        <f>IF(#REF!=0,"",#REF!)</f>
        <v>#REF!</v>
      </c>
      <c r="AM2202" s="19" t="e">
        <f>IF(#REF!=0,"",#REF!)</f>
        <v>#REF!</v>
      </c>
      <c r="AN2202" s="23" t="e">
        <f>IF($AK2202="","",#REF!)</f>
        <v>#REF!</v>
      </c>
      <c r="AO2202" s="23" t="e">
        <f t="shared" si="632"/>
        <v>#REF!</v>
      </c>
      <c r="AP2202" s="19" t="e">
        <f>IF(#REF!=0,"",#REF!)</f>
        <v>#REF!</v>
      </c>
      <c r="AQ2202" s="19" t="e">
        <f>IF(#REF!=0,"",#REF!)</f>
        <v>#REF!</v>
      </c>
      <c r="AR2202" s="19" t="e">
        <f>IF(#REF!=0,"",#REF!)</f>
        <v>#REF!</v>
      </c>
      <c r="AS2202" s="19" t="e">
        <f>#REF!</f>
        <v>#REF!</v>
      </c>
    </row>
    <row r="2203" spans="4:45" ht="19.5" thickTop="1" thickBot="1" x14ac:dyDescent="0.25">
      <c r="D2203" s="1" t="str">
        <f t="shared" si="618"/>
        <v/>
      </c>
      <c r="E2203" s="1" t="str">
        <f t="shared" si="619"/>
        <v/>
      </c>
      <c r="K2203" s="19" t="str">
        <f t="shared" si="623"/>
        <v/>
      </c>
      <c r="L2203" s="19">
        <f t="shared" si="633"/>
        <v>10000</v>
      </c>
      <c r="M2203" s="22" t="str">
        <f>TRIM(Data!$N2200)</f>
        <v>Mathotiana</v>
      </c>
      <c r="N2203" s="22" t="str">
        <f>TRIM(Data!$A2200)</f>
        <v>Mathotiana (Purple Dawn, Julia Drayton)</v>
      </c>
      <c r="O2203" s="23">
        <f>IF(Data!$B2200=0,"",Data!$B2200)</f>
        <v>1840</v>
      </c>
      <c r="P2203" s="19" t="str">
        <f>IF(Data!$C2200=0,"",Data!$C2200)</f>
        <v>1</v>
      </c>
      <c r="Q2203" s="23" t="str">
        <f>IF($M2203="","",Data!$E2200)</f>
        <v>L-VL</v>
      </c>
      <c r="R2203" s="23" t="str">
        <f t="shared" si="624"/>
        <v>L</v>
      </c>
      <c r="S2203" s="23" t="str">
        <f t="shared" si="625"/>
        <v>L</v>
      </c>
      <c r="T2203" s="19" t="str">
        <f>IF(Data!$F2200=0,"",Data!$F2200)</f>
        <v/>
      </c>
      <c r="U2203" s="19" t="str">
        <f>IF(Data!$G2200=0,"",Data!$G2200)</f>
        <v/>
      </c>
      <c r="V2203" s="19" t="str">
        <f>IF(Data!$D2200=0,"",Data!$D2200)</f>
        <v>ANTIQUE</v>
      </c>
      <c r="W2203" s="19" t="str">
        <f>Data!$H2200</f>
        <v>Japonica</v>
      </c>
      <c r="Y2203" s="41" t="e">
        <f t="shared" si="620"/>
        <v>#REF!</v>
      </c>
      <c r="Z2203" s="8">
        <f t="shared" si="626"/>
        <v>2203</v>
      </c>
      <c r="AA2203" s="8" t="str">
        <f t="shared" si="627"/>
        <v>Mathotiana</v>
      </c>
      <c r="AB2203" s="8" t="str">
        <f t="shared" si="628"/>
        <v>L</v>
      </c>
      <c r="AC2203" s="8" t="str">
        <f t="shared" si="629"/>
        <v/>
      </c>
      <c r="AD2203" s="8" t="str">
        <f t="shared" si="634"/>
        <v/>
      </c>
      <c r="AE2203" s="8" t="str">
        <f t="shared" si="630"/>
        <v>ANTIQUE</v>
      </c>
      <c r="AF2203" s="5">
        <f t="shared" si="631"/>
        <v>1840</v>
      </c>
      <c r="AG2203" s="46">
        <v>2200</v>
      </c>
      <c r="AH2203" s="47" t="str">
        <f t="shared" si="621"/>
        <v/>
      </c>
      <c r="AI2203" s="48" t="str">
        <f t="shared" si="622"/>
        <v/>
      </c>
      <c r="AK2203" s="22" t="e">
        <f>TRIM(#REF!)</f>
        <v>#REF!</v>
      </c>
      <c r="AL2203" s="23" t="e">
        <f>IF(#REF!=0,"",#REF!)</f>
        <v>#REF!</v>
      </c>
      <c r="AM2203" s="19" t="e">
        <f>IF(#REF!=0,"",#REF!)</f>
        <v>#REF!</v>
      </c>
      <c r="AN2203" s="23" t="e">
        <f>IF($AK2203="","",#REF!)</f>
        <v>#REF!</v>
      </c>
      <c r="AO2203" s="23" t="e">
        <f t="shared" si="632"/>
        <v>#REF!</v>
      </c>
      <c r="AP2203" s="19" t="e">
        <f>IF(#REF!=0,"",#REF!)</f>
        <v>#REF!</v>
      </c>
      <c r="AQ2203" s="19" t="e">
        <f>IF(#REF!=0,"",#REF!)</f>
        <v>#REF!</v>
      </c>
      <c r="AR2203" s="19" t="e">
        <f>IF(#REF!=0,"",#REF!)</f>
        <v>#REF!</v>
      </c>
      <c r="AS2203" s="19" t="e">
        <f>#REF!</f>
        <v>#REF!</v>
      </c>
    </row>
    <row r="2204" spans="4:45" ht="19.5" thickTop="1" thickBot="1" x14ac:dyDescent="0.25">
      <c r="D2204" s="1" t="str">
        <f t="shared" si="618"/>
        <v/>
      </c>
      <c r="E2204" s="1" t="str">
        <f t="shared" si="619"/>
        <v/>
      </c>
      <c r="K2204" s="19" t="str">
        <f t="shared" si="623"/>
        <v/>
      </c>
      <c r="L2204" s="19">
        <f t="shared" si="633"/>
        <v>10000</v>
      </c>
      <c r="M2204" s="22" t="str">
        <f>TRIM(Data!$N2201)</f>
        <v>Mathotiana Alba</v>
      </c>
      <c r="N2204" s="22" t="str">
        <f>TRIM(Data!$A2201)</f>
        <v>Mathotiana Alba (Blood of Christ)</v>
      </c>
      <c r="O2204" s="23">
        <f>IF(Data!$B2201=0,"",Data!$B2201)</f>
        <v>1858</v>
      </c>
      <c r="P2204" s="19" t="str">
        <f>IF(Data!$C2201=0,"",Data!$C2201)</f>
        <v>1</v>
      </c>
      <c r="Q2204" s="23" t="str">
        <f>IF($M2204="","",Data!$E2201)</f>
        <v>L</v>
      </c>
      <c r="R2204" s="23" t="str">
        <f t="shared" si="624"/>
        <v>L</v>
      </c>
      <c r="S2204" s="23" t="str">
        <f t="shared" si="625"/>
        <v>L</v>
      </c>
      <c r="T2204" s="19" t="str">
        <f>IF(Data!$F2201=0,"",Data!$F2201)</f>
        <v/>
      </c>
      <c r="U2204" s="19" t="str">
        <f>IF(Data!$G2201=0,"",Data!$G2201)</f>
        <v>FD</v>
      </c>
      <c r="V2204" s="19" t="str">
        <f>IF(Data!$D2201=0,"",Data!$D2201)</f>
        <v>ANTIQUE</v>
      </c>
      <c r="W2204" s="19" t="str">
        <f>Data!$H2201</f>
        <v>Japonica</v>
      </c>
      <c r="Y2204" s="41" t="e">
        <f t="shared" si="620"/>
        <v>#REF!</v>
      </c>
      <c r="Z2204" s="8">
        <f t="shared" si="626"/>
        <v>2204</v>
      </c>
      <c r="AA2204" s="8" t="str">
        <f t="shared" si="627"/>
        <v>Mathotiana Alba</v>
      </c>
      <c r="AB2204" s="8" t="str">
        <f t="shared" si="628"/>
        <v>L</v>
      </c>
      <c r="AC2204" s="8" t="str">
        <f t="shared" si="629"/>
        <v/>
      </c>
      <c r="AD2204" s="8" t="str">
        <f t="shared" si="634"/>
        <v>FD</v>
      </c>
      <c r="AE2204" s="8" t="str">
        <f t="shared" si="630"/>
        <v>ANTIQUE</v>
      </c>
      <c r="AF2204" s="5">
        <f t="shared" si="631"/>
        <v>1858</v>
      </c>
      <c r="AG2204" s="46">
        <v>2201</v>
      </c>
      <c r="AH2204" s="47" t="str">
        <f t="shared" si="621"/>
        <v/>
      </c>
      <c r="AI2204" s="48" t="str">
        <f t="shared" si="622"/>
        <v/>
      </c>
      <c r="AK2204" s="22" t="e">
        <f>TRIM(#REF!)</f>
        <v>#REF!</v>
      </c>
      <c r="AL2204" s="23" t="e">
        <f>IF(#REF!=0,"",#REF!)</f>
        <v>#REF!</v>
      </c>
      <c r="AM2204" s="19" t="e">
        <f>IF(#REF!=0,"",#REF!)</f>
        <v>#REF!</v>
      </c>
      <c r="AN2204" s="23" t="e">
        <f>IF($AK2204="","",#REF!)</f>
        <v>#REF!</v>
      </c>
      <c r="AO2204" s="23" t="e">
        <f t="shared" si="632"/>
        <v>#REF!</v>
      </c>
      <c r="AP2204" s="19" t="e">
        <f>IF(#REF!=0,"",#REF!)</f>
        <v>#REF!</v>
      </c>
      <c r="AQ2204" s="19" t="e">
        <f>IF(#REF!=0,"",#REF!)</f>
        <v>#REF!</v>
      </c>
      <c r="AR2204" s="19" t="e">
        <f>IF(#REF!=0,"",#REF!)</f>
        <v>#REF!</v>
      </c>
      <c r="AS2204" s="19" t="e">
        <f>#REF!</f>
        <v>#REF!</v>
      </c>
    </row>
    <row r="2205" spans="4:45" ht="19.5" thickTop="1" thickBot="1" x14ac:dyDescent="0.25">
      <c r="D2205" s="1" t="str">
        <f t="shared" si="618"/>
        <v/>
      </c>
      <c r="E2205" s="1" t="str">
        <f t="shared" si="619"/>
        <v/>
      </c>
      <c r="K2205" s="19" t="str">
        <f t="shared" si="623"/>
        <v/>
      </c>
      <c r="L2205" s="19">
        <f t="shared" si="633"/>
        <v>10000</v>
      </c>
      <c r="M2205" s="22" t="str">
        <f>TRIM(Data!$N2202)</f>
        <v>Mathotiana Fimbriata (See Flowerwood)</v>
      </c>
      <c r="N2205" s="22" t="str">
        <f>TRIM(Data!$A2202)</f>
        <v>Mathotiana Fimbriata (See Flowerwood)</v>
      </c>
      <c r="O2205" s="23">
        <f>IF(Data!$B2202=0,"",Data!$B2202)</f>
        <v>1951</v>
      </c>
      <c r="P2205" s="19" t="str">
        <f>IF(Data!$C2202=0,"",Data!$C2202)</f>
        <v/>
      </c>
      <c r="Q2205" s="23" t="str">
        <f>IF($M2205="","",Data!$E2202)</f>
        <v>L</v>
      </c>
      <c r="R2205" s="23" t="str">
        <f t="shared" si="624"/>
        <v>L</v>
      </c>
      <c r="S2205" s="23" t="str">
        <f t="shared" si="625"/>
        <v>L</v>
      </c>
      <c r="T2205" s="19" t="str">
        <f>IF(Data!$F2202=0,"",Data!$F2202)</f>
        <v/>
      </c>
      <c r="U2205" s="19" t="str">
        <f>IF(Data!$G2202=0,"",Data!$G2202)</f>
        <v/>
      </c>
      <c r="V2205" s="19" t="str">
        <f>IF(Data!$D2202=0,"",Data!$D2202)</f>
        <v/>
      </c>
      <c r="W2205" s="19" t="str">
        <f>Data!$H2202</f>
        <v>Japonica</v>
      </c>
      <c r="Y2205" s="41" t="e">
        <f t="shared" si="620"/>
        <v>#REF!</v>
      </c>
      <c r="Z2205" s="8">
        <f t="shared" si="626"/>
        <v>10000</v>
      </c>
      <c r="AA2205" s="8" t="str">
        <f t="shared" si="627"/>
        <v>Mathotiana Fimbriata (See Flowerwood)</v>
      </c>
      <c r="AB2205" s="8" t="str">
        <f t="shared" si="628"/>
        <v>L</v>
      </c>
      <c r="AC2205" s="8" t="str">
        <f t="shared" si="629"/>
        <v/>
      </c>
      <c r="AD2205" s="8" t="str">
        <f t="shared" si="634"/>
        <v/>
      </c>
      <c r="AE2205" s="8" t="str">
        <f t="shared" si="630"/>
        <v/>
      </c>
      <c r="AF2205" s="5">
        <f t="shared" si="631"/>
        <v>1951</v>
      </c>
      <c r="AG2205" s="46">
        <v>2202</v>
      </c>
      <c r="AH2205" s="47" t="str">
        <f t="shared" si="621"/>
        <v/>
      </c>
      <c r="AI2205" s="48" t="str">
        <f t="shared" si="622"/>
        <v/>
      </c>
      <c r="AK2205" s="22" t="e">
        <f>TRIM(#REF!)</f>
        <v>#REF!</v>
      </c>
      <c r="AL2205" s="23" t="e">
        <f>IF(#REF!=0,"",#REF!)</f>
        <v>#REF!</v>
      </c>
      <c r="AM2205" s="19" t="e">
        <f>IF(#REF!=0,"",#REF!)</f>
        <v>#REF!</v>
      </c>
      <c r="AN2205" s="23" t="e">
        <f>IF($AK2205="","",#REF!)</f>
        <v>#REF!</v>
      </c>
      <c r="AO2205" s="23" t="e">
        <f t="shared" si="632"/>
        <v>#REF!</v>
      </c>
      <c r="AP2205" s="19" t="e">
        <f>IF(#REF!=0,"",#REF!)</f>
        <v>#REF!</v>
      </c>
      <c r="AQ2205" s="19" t="e">
        <f>IF(#REF!=0,"",#REF!)</f>
        <v>#REF!</v>
      </c>
      <c r="AR2205" s="19" t="e">
        <f>IF(#REF!=0,"",#REF!)</f>
        <v>#REF!</v>
      </c>
      <c r="AS2205" s="19" t="e">
        <f>#REF!</f>
        <v>#REF!</v>
      </c>
    </row>
    <row r="2206" spans="4:45" ht="19.5" thickTop="1" thickBot="1" x14ac:dyDescent="0.25">
      <c r="D2206" s="1" t="str">
        <f t="shared" si="618"/>
        <v/>
      </c>
      <c r="E2206" s="1" t="str">
        <f t="shared" si="619"/>
        <v/>
      </c>
      <c r="K2206" s="19" t="str">
        <f t="shared" si="623"/>
        <v/>
      </c>
      <c r="L2206" s="19">
        <f t="shared" si="633"/>
        <v>10000</v>
      </c>
      <c r="M2206" s="22" t="str">
        <f>TRIM(Data!$N2203)</f>
        <v>Mathotiana Rubra (See Mathotiana)</v>
      </c>
      <c r="N2206" s="22" t="str">
        <f>TRIM(Data!$A2203)</f>
        <v>Mathotiana Rubra (See Mathotiana)</v>
      </c>
      <c r="O2206" s="23" t="str">
        <f>IF(Data!$B2203=0,"",Data!$B2203)</f>
        <v>1840's</v>
      </c>
      <c r="P2206" s="19" t="str">
        <f>IF(Data!$C2203=0,"",Data!$C2203)</f>
        <v/>
      </c>
      <c r="Q2206" s="23" t="str">
        <f>IF($M2206="","",Data!$E2203)</f>
        <v>L-VL</v>
      </c>
      <c r="R2206" s="23" t="str">
        <f t="shared" si="624"/>
        <v>L</v>
      </c>
      <c r="S2206" s="23" t="str">
        <f t="shared" si="625"/>
        <v>L</v>
      </c>
      <c r="T2206" s="19" t="str">
        <f>IF(Data!$F2203=0,"",Data!$F2203)</f>
        <v/>
      </c>
      <c r="U2206" s="19" t="str">
        <f>IF(Data!$G2203=0,"",Data!$G2203)</f>
        <v/>
      </c>
      <c r="V2206" s="19" t="str">
        <f>IF(Data!$D2203=0,"",Data!$D2203)</f>
        <v>ANTIQUE</v>
      </c>
      <c r="W2206" s="19" t="str">
        <f>Data!$H2203</f>
        <v>Japonica</v>
      </c>
      <c r="Y2206" s="41" t="e">
        <f t="shared" si="620"/>
        <v>#REF!</v>
      </c>
      <c r="Z2206" s="8">
        <f t="shared" si="626"/>
        <v>2206</v>
      </c>
      <c r="AA2206" s="8" t="str">
        <f t="shared" si="627"/>
        <v>Mathotiana Rubra (See Mathotiana)</v>
      </c>
      <c r="AB2206" s="8" t="str">
        <f t="shared" si="628"/>
        <v>L</v>
      </c>
      <c r="AC2206" s="8" t="str">
        <f t="shared" si="629"/>
        <v/>
      </c>
      <c r="AD2206" s="8" t="str">
        <f t="shared" si="634"/>
        <v/>
      </c>
      <c r="AE2206" s="8" t="str">
        <f t="shared" si="630"/>
        <v>ANTIQUE</v>
      </c>
      <c r="AF2206" s="5" t="str">
        <f t="shared" si="631"/>
        <v>1840's</v>
      </c>
      <c r="AG2206" s="46">
        <v>2203</v>
      </c>
      <c r="AH2206" s="47" t="str">
        <f t="shared" si="621"/>
        <v/>
      </c>
      <c r="AI2206" s="48" t="str">
        <f t="shared" si="622"/>
        <v/>
      </c>
      <c r="AK2206" s="22" t="e">
        <f>TRIM(#REF!)</f>
        <v>#REF!</v>
      </c>
      <c r="AL2206" s="23" t="e">
        <f>IF(#REF!=0,"",#REF!)</f>
        <v>#REF!</v>
      </c>
      <c r="AM2206" s="19" t="e">
        <f>IF(#REF!=0,"",#REF!)</f>
        <v>#REF!</v>
      </c>
      <c r="AN2206" s="23" t="e">
        <f>IF($AK2206="","",#REF!)</f>
        <v>#REF!</v>
      </c>
      <c r="AO2206" s="23" t="e">
        <f t="shared" si="632"/>
        <v>#REF!</v>
      </c>
      <c r="AP2206" s="19" t="e">
        <f>IF(#REF!=0,"",#REF!)</f>
        <v>#REF!</v>
      </c>
      <c r="AQ2206" s="19" t="e">
        <f>IF(#REF!=0,"",#REF!)</f>
        <v>#REF!</v>
      </c>
      <c r="AR2206" s="19" t="e">
        <f>IF(#REF!=0,"",#REF!)</f>
        <v>#REF!</v>
      </c>
      <c r="AS2206" s="19" t="e">
        <f>#REF!</f>
        <v>#REF!</v>
      </c>
    </row>
    <row r="2207" spans="4:45" ht="19.5" thickTop="1" thickBot="1" x14ac:dyDescent="0.25">
      <c r="D2207" s="1" t="str">
        <f t="shared" si="618"/>
        <v/>
      </c>
      <c r="E2207" s="1" t="str">
        <f t="shared" si="619"/>
        <v/>
      </c>
      <c r="K2207" s="19" t="str">
        <f t="shared" si="623"/>
        <v/>
      </c>
      <c r="L2207" s="19">
        <f t="shared" si="633"/>
        <v>10000</v>
      </c>
      <c r="M2207" s="22" t="str">
        <f>TRIM(Data!$N2204)</f>
        <v>Mathotiana Supreme</v>
      </c>
      <c r="N2207" s="22" t="str">
        <f>TRIM(Data!$A2204)</f>
        <v>Mathotiana Supreme (Mima-Mae)</v>
      </c>
      <c r="O2207" s="23">
        <f>IF(Data!$B2204=0,"",Data!$B2204)</f>
        <v>1951</v>
      </c>
      <c r="P2207" s="19" t="str">
        <f>IF(Data!$C2204=0,"",Data!$C2204)</f>
        <v>1</v>
      </c>
      <c r="Q2207" s="23" t="str">
        <f>IF($M2207="","",Data!$E2204)</f>
        <v>VL</v>
      </c>
      <c r="R2207" s="23" t="str">
        <f t="shared" si="624"/>
        <v>VL</v>
      </c>
      <c r="S2207" s="23" t="str">
        <f t="shared" si="625"/>
        <v>VL</v>
      </c>
      <c r="T2207" s="19" t="str">
        <f>IF(Data!$F2204=0,"",Data!$F2204)</f>
        <v/>
      </c>
      <c r="U2207" s="19" t="str">
        <f>IF(Data!$G2204=0,"",Data!$G2204)</f>
        <v/>
      </c>
      <c r="V2207" s="19" t="str">
        <f>IF(Data!$D2204=0,"",Data!$D2204)</f>
        <v/>
      </c>
      <c r="W2207" s="19" t="str">
        <f>Data!$H2204</f>
        <v>Japonica</v>
      </c>
      <c r="Y2207" s="41" t="e">
        <f t="shared" si="620"/>
        <v>#REF!</v>
      </c>
      <c r="Z2207" s="8">
        <f t="shared" si="626"/>
        <v>10000</v>
      </c>
      <c r="AA2207" s="8" t="str">
        <f t="shared" si="627"/>
        <v>Mathotiana Supreme</v>
      </c>
      <c r="AB2207" s="8" t="str">
        <f t="shared" si="628"/>
        <v>VL</v>
      </c>
      <c r="AC2207" s="8" t="str">
        <f t="shared" si="629"/>
        <v/>
      </c>
      <c r="AD2207" s="8" t="str">
        <f t="shared" si="634"/>
        <v/>
      </c>
      <c r="AE2207" s="8" t="str">
        <f t="shared" si="630"/>
        <v/>
      </c>
      <c r="AF2207" s="5">
        <f t="shared" si="631"/>
        <v>1951</v>
      </c>
      <c r="AG2207" s="46">
        <v>2204</v>
      </c>
      <c r="AH2207" s="47" t="str">
        <f t="shared" si="621"/>
        <v/>
      </c>
      <c r="AI2207" s="48" t="str">
        <f t="shared" si="622"/>
        <v/>
      </c>
      <c r="AK2207" s="22" t="e">
        <f>TRIM(#REF!)</f>
        <v>#REF!</v>
      </c>
      <c r="AL2207" s="23" t="e">
        <f>IF(#REF!=0,"",#REF!)</f>
        <v>#REF!</v>
      </c>
      <c r="AM2207" s="19" t="e">
        <f>IF(#REF!=0,"",#REF!)</f>
        <v>#REF!</v>
      </c>
      <c r="AN2207" s="23" t="e">
        <f>IF($AK2207="","",#REF!)</f>
        <v>#REF!</v>
      </c>
      <c r="AO2207" s="23" t="e">
        <f t="shared" si="632"/>
        <v>#REF!</v>
      </c>
      <c r="AP2207" s="19" t="e">
        <f>IF(#REF!=0,"",#REF!)</f>
        <v>#REF!</v>
      </c>
      <c r="AQ2207" s="19" t="e">
        <f>IF(#REF!=0,"",#REF!)</f>
        <v>#REF!</v>
      </c>
      <c r="AR2207" s="19" t="e">
        <f>IF(#REF!=0,"",#REF!)</f>
        <v>#REF!</v>
      </c>
      <c r="AS2207" s="19" t="e">
        <f>#REF!</f>
        <v>#REF!</v>
      </c>
    </row>
    <row r="2208" spans="4:45" ht="19.5" thickTop="1" thickBot="1" x14ac:dyDescent="0.25">
      <c r="D2208" s="1" t="str">
        <f t="shared" si="618"/>
        <v/>
      </c>
      <c r="E2208" s="1" t="str">
        <f t="shared" si="619"/>
        <v/>
      </c>
      <c r="K2208" s="19" t="str">
        <f t="shared" si="623"/>
        <v/>
      </c>
      <c r="L2208" s="19">
        <f t="shared" si="633"/>
        <v>10000</v>
      </c>
      <c r="M2208" s="22" t="str">
        <f>TRIM(Data!$N2205)</f>
        <v>Mathotiana Supreme Var.</v>
      </c>
      <c r="N2208" s="22" t="str">
        <f>TRIM(Data!$A2205)</f>
        <v>Mathotiana Supreme Var. (Avery Island)</v>
      </c>
      <c r="O2208" s="23">
        <f>IF(Data!$B2205=0,"",Data!$B2205)</f>
        <v>1954</v>
      </c>
      <c r="P2208" s="19" t="str">
        <f>IF(Data!$C2205=0,"",Data!$C2205)</f>
        <v/>
      </c>
      <c r="Q2208" s="23" t="str">
        <f>IF($M2208="","",Data!$E2205)</f>
        <v>VL</v>
      </c>
      <c r="R2208" s="23" t="str">
        <f t="shared" si="624"/>
        <v>VL</v>
      </c>
      <c r="S2208" s="23" t="str">
        <f t="shared" si="625"/>
        <v>VL</v>
      </c>
      <c r="T2208" s="19" t="str">
        <f>IF(Data!$F2205=0,"",Data!$F2205)</f>
        <v/>
      </c>
      <c r="U2208" s="19" t="str">
        <f>IF(Data!$G2205=0,"",Data!$G2205)</f>
        <v/>
      </c>
      <c r="V2208" s="19" t="str">
        <f>IF(Data!$D2205=0,"",Data!$D2205)</f>
        <v/>
      </c>
      <c r="W2208" s="19" t="str">
        <f>Data!$H2205</f>
        <v>Japonica</v>
      </c>
      <c r="Y2208" s="41" t="e">
        <f t="shared" si="620"/>
        <v>#REF!</v>
      </c>
      <c r="Z2208" s="8">
        <f t="shared" si="626"/>
        <v>10000</v>
      </c>
      <c r="AA2208" s="8" t="str">
        <f t="shared" si="627"/>
        <v>Mathotiana Supreme Var.</v>
      </c>
      <c r="AB2208" s="8" t="str">
        <f t="shared" si="628"/>
        <v>VL</v>
      </c>
      <c r="AC2208" s="8" t="str">
        <f t="shared" si="629"/>
        <v/>
      </c>
      <c r="AD2208" s="8" t="str">
        <f t="shared" si="634"/>
        <v/>
      </c>
      <c r="AE2208" s="8" t="str">
        <f t="shared" si="630"/>
        <v/>
      </c>
      <c r="AF2208" s="5">
        <f t="shared" si="631"/>
        <v>1954</v>
      </c>
      <c r="AG2208" s="46">
        <v>2205</v>
      </c>
      <c r="AH2208" s="47" t="str">
        <f t="shared" si="621"/>
        <v/>
      </c>
      <c r="AI2208" s="48" t="str">
        <f t="shared" si="622"/>
        <v/>
      </c>
      <c r="AK2208" s="22" t="e">
        <f>TRIM(#REF!)</f>
        <v>#REF!</v>
      </c>
      <c r="AL2208" s="23" t="e">
        <f>IF(#REF!=0,"",#REF!)</f>
        <v>#REF!</v>
      </c>
      <c r="AM2208" s="19" t="e">
        <f>IF(#REF!=0,"",#REF!)</f>
        <v>#REF!</v>
      </c>
      <c r="AN2208" s="23" t="e">
        <f>IF($AK2208="","",#REF!)</f>
        <v>#REF!</v>
      </c>
      <c r="AO2208" s="23" t="e">
        <f t="shared" si="632"/>
        <v>#REF!</v>
      </c>
      <c r="AP2208" s="19" t="e">
        <f>IF(#REF!=0,"",#REF!)</f>
        <v>#REF!</v>
      </c>
      <c r="AQ2208" s="19" t="e">
        <f>IF(#REF!=0,"",#REF!)</f>
        <v>#REF!</v>
      </c>
      <c r="AR2208" s="19" t="e">
        <f>IF(#REF!=0,"",#REF!)</f>
        <v>#REF!</v>
      </c>
      <c r="AS2208" s="19" t="e">
        <f>#REF!</f>
        <v>#REF!</v>
      </c>
    </row>
    <row r="2209" spans="4:45" ht="19.5" thickTop="1" thickBot="1" x14ac:dyDescent="0.25">
      <c r="D2209" s="1" t="str">
        <f t="shared" si="618"/>
        <v/>
      </c>
      <c r="E2209" s="1" t="str">
        <f t="shared" si="619"/>
        <v/>
      </c>
      <c r="K2209" s="19" t="str">
        <f t="shared" si="623"/>
        <v/>
      </c>
      <c r="L2209" s="19">
        <f t="shared" si="633"/>
        <v>10000</v>
      </c>
      <c r="M2209" s="22" t="str">
        <f>TRIM(Data!$N2206)</f>
        <v>Mathotiana Var.</v>
      </c>
      <c r="N2209" s="22" t="str">
        <f>TRIM(Data!$A2206)</f>
        <v>Mathotiana Var. (Paulina, Julia Drayton Var.)</v>
      </c>
      <c r="O2209" s="23">
        <f>IF(Data!$B2206=0,"",Data!$B2206)</f>
        <v>1948</v>
      </c>
      <c r="P2209" s="19" t="str">
        <f>IF(Data!$C2206=0,"",Data!$C2206)</f>
        <v/>
      </c>
      <c r="Q2209" s="23" t="str">
        <f>IF($M2209="","",Data!$E2206)</f>
        <v>L-VL</v>
      </c>
      <c r="R2209" s="23" t="str">
        <f t="shared" si="624"/>
        <v>L</v>
      </c>
      <c r="S2209" s="23" t="str">
        <f t="shared" si="625"/>
        <v>L</v>
      </c>
      <c r="T2209" s="19" t="str">
        <f>IF(Data!$F2206=0,"",Data!$F2206)</f>
        <v/>
      </c>
      <c r="U2209" s="19" t="str">
        <f>IF(Data!$G2206=0,"",Data!$G2206)</f>
        <v/>
      </c>
      <c r="V2209" s="19" t="str">
        <f>IF(Data!$D2206=0,"",Data!$D2206)</f>
        <v/>
      </c>
      <c r="W2209" s="19" t="str">
        <f>Data!$H2206</f>
        <v>Japonica</v>
      </c>
      <c r="Y2209" s="41" t="e">
        <f t="shared" si="620"/>
        <v>#REF!</v>
      </c>
      <c r="Z2209" s="8">
        <f t="shared" si="626"/>
        <v>10000</v>
      </c>
      <c r="AA2209" s="8" t="str">
        <f t="shared" si="627"/>
        <v>Mathotiana Var.</v>
      </c>
      <c r="AB2209" s="8" t="str">
        <f t="shared" si="628"/>
        <v>L</v>
      </c>
      <c r="AC2209" s="8" t="str">
        <f t="shared" si="629"/>
        <v/>
      </c>
      <c r="AD2209" s="8" t="str">
        <f t="shared" si="634"/>
        <v/>
      </c>
      <c r="AE2209" s="8" t="str">
        <f t="shared" si="630"/>
        <v/>
      </c>
      <c r="AF2209" s="5">
        <f t="shared" si="631"/>
        <v>1948</v>
      </c>
      <c r="AG2209" s="46">
        <v>2206</v>
      </c>
      <c r="AH2209" s="47" t="str">
        <f t="shared" si="621"/>
        <v/>
      </c>
      <c r="AI2209" s="48" t="str">
        <f t="shared" si="622"/>
        <v/>
      </c>
      <c r="AK2209" s="22" t="e">
        <f>TRIM(#REF!)</f>
        <v>#REF!</v>
      </c>
      <c r="AL2209" s="23" t="e">
        <f>IF(#REF!=0,"",#REF!)</f>
        <v>#REF!</v>
      </c>
      <c r="AM2209" s="19" t="e">
        <f>IF(#REF!=0,"",#REF!)</f>
        <v>#REF!</v>
      </c>
      <c r="AN2209" s="23" t="e">
        <f>IF($AK2209="","",#REF!)</f>
        <v>#REF!</v>
      </c>
      <c r="AO2209" s="23" t="e">
        <f t="shared" si="632"/>
        <v>#REF!</v>
      </c>
      <c r="AP2209" s="19" t="e">
        <f>IF(#REF!=0,"",#REF!)</f>
        <v>#REF!</v>
      </c>
      <c r="AQ2209" s="19" t="e">
        <f>IF(#REF!=0,"",#REF!)</f>
        <v>#REF!</v>
      </c>
      <c r="AR2209" s="19" t="e">
        <f>IF(#REF!=0,"",#REF!)</f>
        <v>#REF!</v>
      </c>
      <c r="AS2209" s="19" t="e">
        <f>#REF!</f>
        <v>#REF!</v>
      </c>
    </row>
    <row r="2210" spans="4:45" ht="19.5" thickTop="1" thickBot="1" x14ac:dyDescent="0.25">
      <c r="D2210" s="1" t="str">
        <f t="shared" si="618"/>
        <v/>
      </c>
      <c r="E2210" s="1" t="str">
        <f t="shared" si="619"/>
        <v/>
      </c>
      <c r="K2210" s="19" t="str">
        <f t="shared" si="623"/>
        <v/>
      </c>
      <c r="L2210" s="19">
        <f t="shared" si="633"/>
        <v>10000</v>
      </c>
      <c r="M2210" s="22" t="str">
        <f>TRIM(Data!$N2207)</f>
        <v>Matilda Bradford</v>
      </c>
      <c r="N2210" s="22" t="str">
        <f>TRIM(Data!$A2207)</f>
        <v>Matilda Bradford</v>
      </c>
      <c r="O2210" s="23">
        <f>IF(Data!$B2207=0,"",Data!$B2207)</f>
        <v>2003</v>
      </c>
      <c r="P2210" s="19" t="str">
        <f>IF(Data!$C2207=0,"",Data!$C2207)</f>
        <v>1</v>
      </c>
      <c r="Q2210" s="23" t="str">
        <f>IF($M2210="","",Data!$E2207)</f>
        <v>M</v>
      </c>
      <c r="R2210" s="23" t="str">
        <f t="shared" si="624"/>
        <v>M</v>
      </c>
      <c r="S2210" s="23" t="str">
        <f t="shared" si="625"/>
        <v>M</v>
      </c>
      <c r="T2210" s="19" t="str">
        <f>IF(Data!$F2207=0,"",Data!$F2207)</f>
        <v/>
      </c>
      <c r="U2210" s="19" t="str">
        <f>IF(Data!$G2207=0,"",Data!$G2207)</f>
        <v/>
      </c>
      <c r="V2210" s="19" t="str">
        <f>IF(Data!$D2207=0,"",Data!$D2207)</f>
        <v/>
      </c>
      <c r="W2210" s="19" t="str">
        <f>Data!$H2207</f>
        <v>Japonica</v>
      </c>
      <c r="Y2210" s="41" t="e">
        <f t="shared" si="620"/>
        <v>#REF!</v>
      </c>
      <c r="Z2210" s="8">
        <f t="shared" si="626"/>
        <v>10000</v>
      </c>
      <c r="AA2210" s="8" t="str">
        <f t="shared" si="627"/>
        <v>Matilda Bradford</v>
      </c>
      <c r="AB2210" s="8" t="str">
        <f t="shared" si="628"/>
        <v>M</v>
      </c>
      <c r="AC2210" s="8" t="str">
        <f t="shared" si="629"/>
        <v/>
      </c>
      <c r="AD2210" s="8" t="str">
        <f t="shared" si="634"/>
        <v/>
      </c>
      <c r="AE2210" s="8" t="str">
        <f t="shared" si="630"/>
        <v/>
      </c>
      <c r="AF2210" s="5">
        <f t="shared" si="631"/>
        <v>2003</v>
      </c>
      <c r="AG2210" s="46">
        <v>2207</v>
      </c>
      <c r="AH2210" s="47" t="str">
        <f t="shared" si="621"/>
        <v/>
      </c>
      <c r="AI2210" s="48" t="str">
        <f t="shared" si="622"/>
        <v/>
      </c>
      <c r="AK2210" s="22" t="e">
        <f>TRIM(#REF!)</f>
        <v>#REF!</v>
      </c>
      <c r="AL2210" s="23" t="e">
        <f>IF(#REF!=0,"",#REF!)</f>
        <v>#REF!</v>
      </c>
      <c r="AM2210" s="19" t="e">
        <f>IF(#REF!=0,"",#REF!)</f>
        <v>#REF!</v>
      </c>
      <c r="AN2210" s="23" t="e">
        <f>IF($AK2210="","",#REF!)</f>
        <v>#REF!</v>
      </c>
      <c r="AO2210" s="23" t="e">
        <f t="shared" si="632"/>
        <v>#REF!</v>
      </c>
      <c r="AP2210" s="19" t="e">
        <f>IF(#REF!=0,"",#REF!)</f>
        <v>#REF!</v>
      </c>
      <c r="AQ2210" s="19" t="e">
        <f>IF(#REF!=0,"",#REF!)</f>
        <v>#REF!</v>
      </c>
      <c r="AR2210" s="19" t="e">
        <f>IF(#REF!=0,"",#REF!)</f>
        <v>#REF!</v>
      </c>
      <c r="AS2210" s="19" t="e">
        <f>#REF!</f>
        <v>#REF!</v>
      </c>
    </row>
    <row r="2211" spans="4:45" ht="19.5" thickTop="1" thickBot="1" x14ac:dyDescent="0.25">
      <c r="D2211" s="1" t="str">
        <f t="shared" si="618"/>
        <v/>
      </c>
      <c r="E2211" s="1" t="str">
        <f t="shared" si="619"/>
        <v/>
      </c>
      <c r="K2211" s="19" t="str">
        <f t="shared" si="623"/>
        <v/>
      </c>
      <c r="L2211" s="19">
        <f t="shared" si="633"/>
        <v>10000</v>
      </c>
      <c r="M2211" s="22" t="str">
        <f>TRIM(Data!$N2208)</f>
        <v>Matilija Poppy</v>
      </c>
      <c r="N2211" s="22" t="str">
        <f>TRIM(Data!$A2208)</f>
        <v>Matilija Poppy</v>
      </c>
      <c r="O2211" s="23">
        <f>IF(Data!$B2208=0,"",Data!$B2208)</f>
        <v>1991</v>
      </c>
      <c r="P2211" s="19" t="str">
        <f>IF(Data!$C2208=0,"",Data!$C2208)</f>
        <v>1</v>
      </c>
      <c r="Q2211" s="23" t="str">
        <f>IF($M2211="","",Data!$E2208)</f>
        <v>L-VL</v>
      </c>
      <c r="R2211" s="23" t="str">
        <f t="shared" si="624"/>
        <v>L</v>
      </c>
      <c r="S2211" s="23" t="str">
        <f t="shared" si="625"/>
        <v>L</v>
      </c>
      <c r="T2211" s="19" t="str">
        <f>IF(Data!$F2208=0,"",Data!$F2208)</f>
        <v>WHITE</v>
      </c>
      <c r="U2211" s="19" t="str">
        <f>IF(Data!$G2208=0,"",Data!$G2208)</f>
        <v/>
      </c>
      <c r="V2211" s="19" t="str">
        <f>IF(Data!$D2208=0,"",Data!$D2208)</f>
        <v/>
      </c>
      <c r="W2211" s="19" t="str">
        <f>Data!$H2208</f>
        <v>Japonica</v>
      </c>
      <c r="Y2211" s="41" t="e">
        <f t="shared" si="620"/>
        <v>#REF!</v>
      </c>
      <c r="Z2211" s="8">
        <f t="shared" si="626"/>
        <v>10000</v>
      </c>
      <c r="AA2211" s="8" t="str">
        <f t="shared" si="627"/>
        <v>Matilija Poppy</v>
      </c>
      <c r="AB2211" s="8" t="str">
        <f t="shared" si="628"/>
        <v>L</v>
      </c>
      <c r="AC2211" s="8" t="str">
        <f t="shared" si="629"/>
        <v>WHITE</v>
      </c>
      <c r="AD2211" s="8" t="str">
        <f t="shared" si="634"/>
        <v/>
      </c>
      <c r="AE2211" s="8" t="str">
        <f t="shared" si="630"/>
        <v/>
      </c>
      <c r="AF2211" s="5">
        <f t="shared" si="631"/>
        <v>1991</v>
      </c>
      <c r="AG2211" s="46">
        <v>2208</v>
      </c>
      <c r="AH2211" s="47" t="str">
        <f t="shared" si="621"/>
        <v/>
      </c>
      <c r="AI2211" s="48" t="str">
        <f t="shared" si="622"/>
        <v/>
      </c>
      <c r="AK2211" s="22" t="e">
        <f>TRIM(#REF!)</f>
        <v>#REF!</v>
      </c>
      <c r="AL2211" s="23" t="e">
        <f>IF(#REF!=0,"",#REF!)</f>
        <v>#REF!</v>
      </c>
      <c r="AM2211" s="19" t="e">
        <f>IF(#REF!=0,"",#REF!)</f>
        <v>#REF!</v>
      </c>
      <c r="AN2211" s="23" t="e">
        <f>IF($AK2211="","",#REF!)</f>
        <v>#REF!</v>
      </c>
      <c r="AO2211" s="23" t="e">
        <f t="shared" si="632"/>
        <v>#REF!</v>
      </c>
      <c r="AP2211" s="19" t="e">
        <f>IF(#REF!=0,"",#REF!)</f>
        <v>#REF!</v>
      </c>
      <c r="AQ2211" s="19" t="e">
        <f>IF(#REF!=0,"",#REF!)</f>
        <v>#REF!</v>
      </c>
      <c r="AR2211" s="19" t="e">
        <f>IF(#REF!=0,"",#REF!)</f>
        <v>#REF!</v>
      </c>
      <c r="AS2211" s="19" t="e">
        <f>#REF!</f>
        <v>#REF!</v>
      </c>
    </row>
    <row r="2212" spans="4:45" ht="19.5" thickTop="1" thickBot="1" x14ac:dyDescent="0.25">
      <c r="D2212" s="1" t="str">
        <f t="shared" si="618"/>
        <v/>
      </c>
      <c r="E2212" s="1" t="str">
        <f t="shared" si="619"/>
        <v/>
      </c>
      <c r="K2212" s="19" t="str">
        <f t="shared" si="623"/>
        <v/>
      </c>
      <c r="L2212" s="19">
        <f t="shared" si="633"/>
        <v>10000</v>
      </c>
      <c r="M2212" s="22" t="str">
        <f>TRIM(Data!$N2209)</f>
        <v>Matilija Poppy</v>
      </c>
      <c r="N2212" s="22" t="str">
        <f>TRIM(Data!$A2209)</f>
        <v>Matilija Poppy (Higo)</v>
      </c>
      <c r="O2212" s="23">
        <f>IF(Data!$B2209=0,"",Data!$B2209)</f>
        <v>1991</v>
      </c>
      <c r="P2212" s="19" t="str">
        <f>IF(Data!$C2209=0,"",Data!$C2209)</f>
        <v>1</v>
      </c>
      <c r="Q2212" s="23" t="str">
        <f>IF($M2212="","",Data!$E2209)</f>
        <v>L-VL</v>
      </c>
      <c r="R2212" s="23" t="str">
        <f t="shared" si="624"/>
        <v>L</v>
      </c>
      <c r="S2212" s="23" t="str">
        <f t="shared" si="625"/>
        <v>L</v>
      </c>
      <c r="T2212" s="19" t="str">
        <f>IF(Data!$F2209=0,"",Data!$F2209)</f>
        <v/>
      </c>
      <c r="U2212" s="19" t="str">
        <f>IF(Data!$G2209=0,"",Data!$G2209)</f>
        <v/>
      </c>
      <c r="V2212" s="19" t="str">
        <f>IF(Data!$D2209=0,"",Data!$D2209)</f>
        <v/>
      </c>
      <c r="W2212" s="19" t="str">
        <f>Data!$H2209</f>
        <v>Japonica [Higo]</v>
      </c>
      <c r="Y2212" s="41" t="e">
        <f t="shared" si="620"/>
        <v>#REF!</v>
      </c>
      <c r="Z2212" s="8">
        <f t="shared" si="626"/>
        <v>10000</v>
      </c>
      <c r="AA2212" s="8" t="str">
        <f t="shared" si="627"/>
        <v>Matilija Poppy</v>
      </c>
      <c r="AB2212" s="8" t="str">
        <f t="shared" si="628"/>
        <v>L</v>
      </c>
      <c r="AC2212" s="8" t="str">
        <f t="shared" si="629"/>
        <v/>
      </c>
      <c r="AD2212" s="8" t="str">
        <f t="shared" si="634"/>
        <v/>
      </c>
      <c r="AE2212" s="8" t="str">
        <f t="shared" si="630"/>
        <v/>
      </c>
      <c r="AF2212" s="5">
        <f t="shared" si="631"/>
        <v>1991</v>
      </c>
      <c r="AG2212" s="46">
        <v>2209</v>
      </c>
      <c r="AH2212" s="47" t="str">
        <f t="shared" si="621"/>
        <v/>
      </c>
      <c r="AI2212" s="48" t="str">
        <f t="shared" si="622"/>
        <v/>
      </c>
      <c r="AK2212" s="22" t="e">
        <f>TRIM(#REF!)</f>
        <v>#REF!</v>
      </c>
      <c r="AL2212" s="23" t="e">
        <f>IF(#REF!=0,"",#REF!)</f>
        <v>#REF!</v>
      </c>
      <c r="AM2212" s="19" t="e">
        <f>IF(#REF!=0,"",#REF!)</f>
        <v>#REF!</v>
      </c>
      <c r="AN2212" s="23" t="e">
        <f>IF($AK2212="","",#REF!)</f>
        <v>#REF!</v>
      </c>
      <c r="AO2212" s="23" t="e">
        <f t="shared" si="632"/>
        <v>#REF!</v>
      </c>
      <c r="AP2212" s="19" t="e">
        <f>IF(#REF!=0,"",#REF!)</f>
        <v>#REF!</v>
      </c>
      <c r="AQ2212" s="19" t="e">
        <f>IF(#REF!=0,"",#REF!)</f>
        <v>#REF!</v>
      </c>
      <c r="AR2212" s="19" t="e">
        <f>IF(#REF!=0,"",#REF!)</f>
        <v>#REF!</v>
      </c>
      <c r="AS2212" s="19" t="e">
        <f>#REF!</f>
        <v>#REF!</v>
      </c>
    </row>
    <row r="2213" spans="4:45" ht="19.5" thickTop="1" thickBot="1" x14ac:dyDescent="0.25">
      <c r="D2213" s="1" t="str">
        <f t="shared" si="618"/>
        <v/>
      </c>
      <c r="E2213" s="1" t="str">
        <f t="shared" si="619"/>
        <v/>
      </c>
      <c r="K2213" s="19" t="str">
        <f t="shared" si="623"/>
        <v/>
      </c>
      <c r="L2213" s="19">
        <f t="shared" si="633"/>
        <v>10000</v>
      </c>
      <c r="M2213" s="22" t="str">
        <f>TRIM(Data!$N2210)</f>
        <v>Matsukasa</v>
      </c>
      <c r="N2213" s="22" t="str">
        <f>TRIM(Data!$A2210)</f>
        <v>Matsukasa (Pine Cone, Kagoshima)</v>
      </c>
      <c r="O2213" s="23">
        <f>IF(Data!$B2210=0,"",Data!$B2210)</f>
        <v>1932</v>
      </c>
      <c r="P2213" s="19" t="str">
        <f>IF(Data!$C2210=0,"",Data!$C2210)</f>
        <v>1</v>
      </c>
      <c r="Q2213" s="23" t="str">
        <f>IF($M2213="","",Data!$E2210)</f>
        <v>M</v>
      </c>
      <c r="R2213" s="23" t="str">
        <f t="shared" si="624"/>
        <v>M</v>
      </c>
      <c r="S2213" s="23" t="str">
        <f t="shared" si="625"/>
        <v>M</v>
      </c>
      <c r="T2213" s="19" t="str">
        <f>IF(Data!$F2210=0,"",Data!$F2210)</f>
        <v/>
      </c>
      <c r="U2213" s="19" t="str">
        <f>IF(Data!$G2210=0,"",Data!$G2210)</f>
        <v/>
      </c>
      <c r="V2213" s="19" t="str">
        <f>IF(Data!$D2210=0,"",Data!$D2210)</f>
        <v/>
      </c>
      <c r="W2213" s="19" t="str">
        <f>Data!$H2210</f>
        <v>Japonica</v>
      </c>
      <c r="Y2213" s="41" t="e">
        <f t="shared" si="620"/>
        <v>#REF!</v>
      </c>
      <c r="Z2213" s="8">
        <f t="shared" si="626"/>
        <v>10000</v>
      </c>
      <c r="AA2213" s="8" t="str">
        <f t="shared" si="627"/>
        <v>Matsukasa</v>
      </c>
      <c r="AB2213" s="8" t="str">
        <f t="shared" si="628"/>
        <v>M</v>
      </c>
      <c r="AC2213" s="8" t="str">
        <f t="shared" si="629"/>
        <v/>
      </c>
      <c r="AD2213" s="8" t="str">
        <f t="shared" si="634"/>
        <v/>
      </c>
      <c r="AE2213" s="8" t="str">
        <f t="shared" si="630"/>
        <v/>
      </c>
      <c r="AF2213" s="5">
        <f t="shared" si="631"/>
        <v>1932</v>
      </c>
      <c r="AG2213" s="46">
        <v>2210</v>
      </c>
      <c r="AH2213" s="47" t="str">
        <f t="shared" si="621"/>
        <v/>
      </c>
      <c r="AI2213" s="48" t="str">
        <f t="shared" si="622"/>
        <v/>
      </c>
      <c r="AK2213" s="22" t="e">
        <f>TRIM(#REF!)</f>
        <v>#REF!</v>
      </c>
      <c r="AL2213" s="23" t="e">
        <f>IF(#REF!=0,"",#REF!)</f>
        <v>#REF!</v>
      </c>
      <c r="AM2213" s="19" t="e">
        <f>IF(#REF!=0,"",#REF!)</f>
        <v>#REF!</v>
      </c>
      <c r="AN2213" s="23" t="e">
        <f>IF($AK2213="","",#REF!)</f>
        <v>#REF!</v>
      </c>
      <c r="AO2213" s="23" t="e">
        <f t="shared" si="632"/>
        <v>#REF!</v>
      </c>
      <c r="AP2213" s="19" t="e">
        <f>IF(#REF!=0,"",#REF!)</f>
        <v>#REF!</v>
      </c>
      <c r="AQ2213" s="19" t="e">
        <f>IF(#REF!=0,"",#REF!)</f>
        <v>#REF!</v>
      </c>
      <c r="AR2213" s="19" t="e">
        <f>IF(#REF!=0,"",#REF!)</f>
        <v>#REF!</v>
      </c>
      <c r="AS2213" s="19" t="e">
        <f>#REF!</f>
        <v>#REF!</v>
      </c>
    </row>
    <row r="2214" spans="4:45" ht="19.5" thickTop="1" thickBot="1" x14ac:dyDescent="0.25">
      <c r="D2214" s="1" t="str">
        <f t="shared" si="618"/>
        <v/>
      </c>
      <c r="E2214" s="1" t="str">
        <f t="shared" si="619"/>
        <v/>
      </c>
      <c r="K2214" s="19" t="str">
        <f t="shared" si="623"/>
        <v/>
      </c>
      <c r="L2214" s="19">
        <f t="shared" si="633"/>
        <v>10000</v>
      </c>
      <c r="M2214" s="22" t="str">
        <f>TRIM(Data!$N2211)</f>
        <v>Matthew Cooper</v>
      </c>
      <c r="N2214" s="22" t="str">
        <f>TRIM(Data!$A2211)</f>
        <v>Matthew Cooper</v>
      </c>
      <c r="O2214" s="23">
        <f>IF(Data!$B2211=0,"",Data!$B2211)</f>
        <v>1981</v>
      </c>
      <c r="P2214" s="19" t="str">
        <f>IF(Data!$C2211=0,"",Data!$C2211)</f>
        <v>1</v>
      </c>
      <c r="Q2214" s="23" t="str">
        <f>IF($M2214="","",Data!$E2211)</f>
        <v>S</v>
      </c>
      <c r="R2214" s="23" t="str">
        <f t="shared" si="624"/>
        <v>S</v>
      </c>
      <c r="S2214" s="23" t="str">
        <f t="shared" si="625"/>
        <v>S</v>
      </c>
      <c r="T2214" s="19" t="str">
        <f>IF(Data!$F2211=0,"",Data!$F2211)</f>
        <v/>
      </c>
      <c r="U2214" s="19" t="str">
        <f>IF(Data!$G2211=0,"",Data!$G2211)</f>
        <v>FD</v>
      </c>
      <c r="V2214" s="19" t="str">
        <f>IF(Data!$D2211=0,"",Data!$D2211)</f>
        <v/>
      </c>
      <c r="W2214" s="19" t="str">
        <f>Data!$H2211</f>
        <v>Japonica</v>
      </c>
      <c r="Y2214" s="41" t="e">
        <f t="shared" si="620"/>
        <v>#REF!</v>
      </c>
      <c r="Z2214" s="8">
        <f t="shared" si="626"/>
        <v>10000</v>
      </c>
      <c r="AA2214" s="8" t="str">
        <f t="shared" si="627"/>
        <v>Matthew Cooper</v>
      </c>
      <c r="AB2214" s="8" t="str">
        <f t="shared" si="628"/>
        <v>S</v>
      </c>
      <c r="AC2214" s="8" t="str">
        <f t="shared" si="629"/>
        <v/>
      </c>
      <c r="AD2214" s="8" t="str">
        <f t="shared" si="634"/>
        <v>FD</v>
      </c>
      <c r="AE2214" s="8" t="str">
        <f t="shared" si="630"/>
        <v/>
      </c>
      <c r="AF2214" s="5">
        <f t="shared" si="631"/>
        <v>1981</v>
      </c>
      <c r="AG2214" s="46">
        <v>2211</v>
      </c>
      <c r="AH2214" s="47" t="str">
        <f t="shared" si="621"/>
        <v/>
      </c>
      <c r="AI2214" s="48" t="str">
        <f t="shared" si="622"/>
        <v/>
      </c>
      <c r="AK2214" s="22" t="e">
        <f>TRIM(#REF!)</f>
        <v>#REF!</v>
      </c>
      <c r="AL2214" s="23" t="e">
        <f>IF(#REF!=0,"",#REF!)</f>
        <v>#REF!</v>
      </c>
      <c r="AM2214" s="19" t="e">
        <f>IF(#REF!=0,"",#REF!)</f>
        <v>#REF!</v>
      </c>
      <c r="AN2214" s="23" t="e">
        <f>IF($AK2214="","",#REF!)</f>
        <v>#REF!</v>
      </c>
      <c r="AO2214" s="23" t="e">
        <f t="shared" si="632"/>
        <v>#REF!</v>
      </c>
      <c r="AP2214" s="19" t="e">
        <f>IF(#REF!=0,"",#REF!)</f>
        <v>#REF!</v>
      </c>
      <c r="AQ2214" s="19" t="e">
        <f>IF(#REF!=0,"",#REF!)</f>
        <v>#REF!</v>
      </c>
      <c r="AR2214" s="19" t="e">
        <f>IF(#REF!=0,"",#REF!)</f>
        <v>#REF!</v>
      </c>
      <c r="AS2214" s="19" t="e">
        <f>#REF!</f>
        <v>#REF!</v>
      </c>
    </row>
    <row r="2215" spans="4:45" ht="19.5" thickTop="1" thickBot="1" x14ac:dyDescent="0.25">
      <c r="D2215" s="1" t="str">
        <f t="shared" si="618"/>
        <v/>
      </c>
      <c r="E2215" s="1" t="str">
        <f t="shared" si="619"/>
        <v/>
      </c>
      <c r="K2215" s="19" t="str">
        <f t="shared" si="623"/>
        <v/>
      </c>
      <c r="L2215" s="19">
        <f t="shared" si="633"/>
        <v>10000</v>
      </c>
      <c r="M2215" s="22" t="str">
        <f>TRIM(Data!$N2212)</f>
        <v>Matthew Israel</v>
      </c>
      <c r="N2215" s="22" t="str">
        <f>TRIM(Data!$A2212)</f>
        <v>Matthew Israel (R)</v>
      </c>
      <c r="O2215" s="23">
        <f>IF(Data!$B2212=0,"",Data!$B2212)</f>
        <v>2021</v>
      </c>
      <c r="P2215" s="19" t="str">
        <f>IF(Data!$C2212=0,"",Data!$C2212)</f>
        <v>1</v>
      </c>
      <c r="Q2215" s="23" t="str">
        <f>IF($M2215="","",Data!$E2212)</f>
        <v>L</v>
      </c>
      <c r="R2215" s="23" t="str">
        <f t="shared" si="624"/>
        <v>L</v>
      </c>
      <c r="S2215" s="23" t="str">
        <f t="shared" si="625"/>
        <v>L</v>
      </c>
      <c r="T2215" s="19" t="str">
        <f>IF(Data!$F2212=0,"",Data!$F2212)</f>
        <v/>
      </c>
      <c r="U2215" s="19" t="str">
        <f>IF(Data!$G2212=0,"",Data!$G2212)</f>
        <v/>
      </c>
      <c r="V2215" s="19" t="str">
        <f>IF(Data!$D2212=0,"",Data!$D2212)</f>
        <v/>
      </c>
      <c r="W2215" s="19" t="str">
        <f>Data!$H2212</f>
        <v>Reticulata</v>
      </c>
      <c r="Y2215" s="41" t="e">
        <f t="shared" si="620"/>
        <v>#REF!</v>
      </c>
      <c r="Z2215" s="8">
        <f t="shared" si="626"/>
        <v>10000</v>
      </c>
      <c r="AA2215" s="8" t="str">
        <f t="shared" si="627"/>
        <v>Matthew Israel</v>
      </c>
      <c r="AB2215" s="8" t="str">
        <f t="shared" si="628"/>
        <v>L</v>
      </c>
      <c r="AC2215" s="8" t="str">
        <f t="shared" si="629"/>
        <v/>
      </c>
      <c r="AD2215" s="8" t="str">
        <f t="shared" si="634"/>
        <v/>
      </c>
      <c r="AE2215" s="8" t="str">
        <f t="shared" si="630"/>
        <v/>
      </c>
      <c r="AF2215" s="5">
        <f t="shared" si="631"/>
        <v>2021</v>
      </c>
      <c r="AG2215" s="46">
        <v>2212</v>
      </c>
      <c r="AH2215" s="47" t="str">
        <f t="shared" si="621"/>
        <v/>
      </c>
      <c r="AI2215" s="48" t="str">
        <f t="shared" si="622"/>
        <v/>
      </c>
      <c r="AK2215" s="22" t="e">
        <f>TRIM(#REF!)</f>
        <v>#REF!</v>
      </c>
      <c r="AL2215" s="23" t="e">
        <f>IF(#REF!=0,"",#REF!)</f>
        <v>#REF!</v>
      </c>
      <c r="AM2215" s="19" t="e">
        <f>IF(#REF!=0,"",#REF!)</f>
        <v>#REF!</v>
      </c>
      <c r="AN2215" s="23" t="e">
        <f>IF($AK2215="","",#REF!)</f>
        <v>#REF!</v>
      </c>
      <c r="AO2215" s="23" t="e">
        <f t="shared" si="632"/>
        <v>#REF!</v>
      </c>
      <c r="AP2215" s="19" t="e">
        <f>IF(#REF!=0,"",#REF!)</f>
        <v>#REF!</v>
      </c>
      <c r="AQ2215" s="19" t="e">
        <f>IF(#REF!=0,"",#REF!)</f>
        <v>#REF!</v>
      </c>
      <c r="AR2215" s="19" t="e">
        <f>IF(#REF!=0,"",#REF!)</f>
        <v>#REF!</v>
      </c>
      <c r="AS2215" s="19" t="e">
        <f>#REF!</f>
        <v>#REF!</v>
      </c>
    </row>
    <row r="2216" spans="4:45" ht="19.5" thickTop="1" thickBot="1" x14ac:dyDescent="0.25">
      <c r="D2216" s="1" t="str">
        <f t="shared" ref="D2216:D2279" si="635">IF(ISERROR(VLOOKUP(A2216,$K$4:$M$2950,3,FALSE)),"",VLOOKUP(A2216,$K$4:$N$2950,4,FALSE))</f>
        <v/>
      </c>
      <c r="E2216" s="1" t="str">
        <f t="shared" ref="E2216:E2279" si="636">IF(ISERROR(VLOOKUP(A2216,$K$4:$M$2950,3,FALSE)),"",IF(VLOOKUP(A2216,$K$4:$T$2950,6,FALSE)=0,"",VLOOKUP(A2216,$K$4:$T$2950,6,FALSE)))</f>
        <v/>
      </c>
      <c r="K2216" s="19" t="str">
        <f t="shared" si="623"/>
        <v/>
      </c>
      <c r="L2216" s="19">
        <f t="shared" si="633"/>
        <v>10000</v>
      </c>
      <c r="M2216" s="22" t="str">
        <f>TRIM(Data!$N2213)</f>
        <v>Mattie R</v>
      </c>
      <c r="N2216" s="22" t="str">
        <f>TRIM(Data!$A2213)</f>
        <v>Mattie R</v>
      </c>
      <c r="O2216" s="23">
        <f>IF(Data!$B2213=0,"",Data!$B2213)</f>
        <v>1961</v>
      </c>
      <c r="P2216" s="19" t="str">
        <f>IF(Data!$C2213=0,"",Data!$C2213)</f>
        <v/>
      </c>
      <c r="Q2216" s="23" t="str">
        <f>IF($M2216="","",Data!$E2213)</f>
        <v>M</v>
      </c>
      <c r="R2216" s="23" t="str">
        <f t="shared" si="624"/>
        <v>M</v>
      </c>
      <c r="S2216" s="23" t="str">
        <f t="shared" si="625"/>
        <v>M</v>
      </c>
      <c r="T2216" s="19" t="str">
        <f>IF(Data!$F2213=0,"",Data!$F2213)</f>
        <v>WHITE</v>
      </c>
      <c r="U2216" s="19" t="str">
        <f>IF(Data!$G2213=0,"",Data!$G2213)</f>
        <v/>
      </c>
      <c r="V2216" s="19" t="str">
        <f>IF(Data!$D2213=0,"",Data!$D2213)</f>
        <v/>
      </c>
      <c r="W2216" s="19" t="str">
        <f>Data!$H2213</f>
        <v>Japonica</v>
      </c>
      <c r="Y2216" s="41" t="e">
        <f t="shared" si="620"/>
        <v>#REF!</v>
      </c>
      <c r="Z2216" s="8">
        <f t="shared" si="626"/>
        <v>10000</v>
      </c>
      <c r="AA2216" s="8" t="str">
        <f t="shared" si="627"/>
        <v>Mattie R</v>
      </c>
      <c r="AB2216" s="8" t="str">
        <f t="shared" si="628"/>
        <v>M</v>
      </c>
      <c r="AC2216" s="8" t="str">
        <f t="shared" si="629"/>
        <v>WHITE</v>
      </c>
      <c r="AD2216" s="8" t="str">
        <f t="shared" si="634"/>
        <v/>
      </c>
      <c r="AE2216" s="8" t="str">
        <f t="shared" si="630"/>
        <v/>
      </c>
      <c r="AF2216" s="5">
        <f t="shared" si="631"/>
        <v>1961</v>
      </c>
      <c r="AG2216" s="46">
        <v>2213</v>
      </c>
      <c r="AH2216" s="47" t="str">
        <f t="shared" si="621"/>
        <v/>
      </c>
      <c r="AI2216" s="48" t="str">
        <f t="shared" si="622"/>
        <v/>
      </c>
      <c r="AK2216" s="22" t="e">
        <f>TRIM(#REF!)</f>
        <v>#REF!</v>
      </c>
      <c r="AL2216" s="23" t="e">
        <f>IF(#REF!=0,"",#REF!)</f>
        <v>#REF!</v>
      </c>
      <c r="AM2216" s="19" t="e">
        <f>IF(#REF!=0,"",#REF!)</f>
        <v>#REF!</v>
      </c>
      <c r="AN2216" s="23" t="e">
        <f>IF($AK2216="","",#REF!)</f>
        <v>#REF!</v>
      </c>
      <c r="AO2216" s="23" t="e">
        <f t="shared" si="632"/>
        <v>#REF!</v>
      </c>
      <c r="AP2216" s="19" t="e">
        <f>IF(#REF!=0,"",#REF!)</f>
        <v>#REF!</v>
      </c>
      <c r="AQ2216" s="19" t="e">
        <f>IF(#REF!=0,"",#REF!)</f>
        <v>#REF!</v>
      </c>
      <c r="AR2216" s="19" t="e">
        <f>IF(#REF!=0,"",#REF!)</f>
        <v>#REF!</v>
      </c>
      <c r="AS2216" s="19" t="e">
        <f>#REF!</f>
        <v>#REF!</v>
      </c>
    </row>
    <row r="2217" spans="4:45" ht="19.5" thickTop="1" thickBot="1" x14ac:dyDescent="0.25">
      <c r="D2217" s="1" t="str">
        <f t="shared" si="635"/>
        <v/>
      </c>
      <c r="E2217" s="1" t="str">
        <f t="shared" si="636"/>
        <v/>
      </c>
      <c r="K2217" s="19" t="str">
        <f t="shared" si="623"/>
        <v/>
      </c>
      <c r="L2217" s="19">
        <f t="shared" si="633"/>
        <v>10000</v>
      </c>
      <c r="M2217" s="22" t="str">
        <f>TRIM(Data!$N2214)</f>
        <v>Maude Sugg</v>
      </c>
      <c r="N2217" s="22" t="str">
        <f>TRIM(Data!$A2214)</f>
        <v>Maude Sugg (R)</v>
      </c>
      <c r="O2217" s="23">
        <f>IF(Data!$B2214=0,"",Data!$B2214)</f>
        <v>1975</v>
      </c>
      <c r="P2217" s="19" t="str">
        <f>IF(Data!$C2214=0,"",Data!$C2214)</f>
        <v>1</v>
      </c>
      <c r="Q2217" s="23" t="str">
        <f>IF($M2217="","",Data!$E2214)</f>
        <v>L</v>
      </c>
      <c r="R2217" s="23" t="str">
        <f t="shared" si="624"/>
        <v>L</v>
      </c>
      <c r="S2217" s="23" t="str">
        <f t="shared" si="625"/>
        <v>L</v>
      </c>
      <c r="T2217" s="19" t="str">
        <f>IF(Data!$F2214=0,"",Data!$F2214)</f>
        <v/>
      </c>
      <c r="U2217" s="19" t="str">
        <f>IF(Data!$G2214=0,"",Data!$G2214)</f>
        <v/>
      </c>
      <c r="V2217" s="19" t="str">
        <f>IF(Data!$D2214=0,"",Data!$D2214)</f>
        <v/>
      </c>
      <c r="W2217" s="19" t="str">
        <f>Data!$H2214</f>
        <v>Reticulata</v>
      </c>
      <c r="Y2217" s="41" t="e">
        <f t="shared" si="620"/>
        <v>#REF!</v>
      </c>
      <c r="Z2217" s="8">
        <f t="shared" si="626"/>
        <v>10000</v>
      </c>
      <c r="AA2217" s="8" t="str">
        <f t="shared" si="627"/>
        <v>Maude Sugg</v>
      </c>
      <c r="AB2217" s="8" t="str">
        <f t="shared" si="628"/>
        <v>L</v>
      </c>
      <c r="AC2217" s="8" t="str">
        <f t="shared" si="629"/>
        <v/>
      </c>
      <c r="AD2217" s="8" t="str">
        <f t="shared" si="634"/>
        <v/>
      </c>
      <c r="AE2217" s="8" t="str">
        <f t="shared" si="630"/>
        <v/>
      </c>
      <c r="AF2217" s="5">
        <f t="shared" si="631"/>
        <v>1975</v>
      </c>
      <c r="AG2217" s="46">
        <v>2214</v>
      </c>
      <c r="AH2217" s="47" t="str">
        <f t="shared" si="621"/>
        <v/>
      </c>
      <c r="AI2217" s="48" t="str">
        <f t="shared" si="622"/>
        <v/>
      </c>
      <c r="AK2217" s="22" t="e">
        <f>TRIM(#REF!)</f>
        <v>#REF!</v>
      </c>
      <c r="AL2217" s="23" t="e">
        <f>IF(#REF!=0,"",#REF!)</f>
        <v>#REF!</v>
      </c>
      <c r="AM2217" s="19" t="e">
        <f>IF(#REF!=0,"",#REF!)</f>
        <v>#REF!</v>
      </c>
      <c r="AN2217" s="23" t="e">
        <f>IF($AK2217="","",#REF!)</f>
        <v>#REF!</v>
      </c>
      <c r="AO2217" s="23" t="e">
        <f t="shared" si="632"/>
        <v>#REF!</v>
      </c>
      <c r="AP2217" s="19" t="e">
        <f>IF(#REF!=0,"",#REF!)</f>
        <v>#REF!</v>
      </c>
      <c r="AQ2217" s="19" t="e">
        <f>IF(#REF!=0,"",#REF!)</f>
        <v>#REF!</v>
      </c>
      <c r="AR2217" s="19" t="e">
        <f>IF(#REF!=0,"",#REF!)</f>
        <v>#REF!</v>
      </c>
      <c r="AS2217" s="19" t="e">
        <f>#REF!</f>
        <v>#REF!</v>
      </c>
    </row>
    <row r="2218" spans="4:45" ht="19.5" thickTop="1" thickBot="1" x14ac:dyDescent="0.25">
      <c r="D2218" s="1" t="str">
        <f t="shared" si="635"/>
        <v/>
      </c>
      <c r="E2218" s="1" t="str">
        <f t="shared" si="636"/>
        <v/>
      </c>
      <c r="K2218" s="19" t="str">
        <f t="shared" si="623"/>
        <v/>
      </c>
      <c r="L2218" s="19">
        <f t="shared" si="633"/>
        <v>10000</v>
      </c>
      <c r="M2218" s="22" t="str">
        <f>TRIM(Data!$N2215)</f>
        <v>Maudie Clarinda</v>
      </c>
      <c r="N2218" s="22" t="str">
        <f>TRIM(Data!$A2215)</f>
        <v>Maudie Clarinda</v>
      </c>
      <c r="O2218" s="23">
        <f>IF(Data!$B2215=0,"",Data!$B2215)</f>
        <v>2019</v>
      </c>
      <c r="P2218" s="19" t="str">
        <f>IF(Data!$C2215=0,"",Data!$C2215)</f>
        <v>1</v>
      </c>
      <c r="Q2218" s="23" t="str">
        <f>IF($M2218="","",Data!$E2215)</f>
        <v>M</v>
      </c>
      <c r="R2218" s="23" t="str">
        <f t="shared" si="624"/>
        <v>M</v>
      </c>
      <c r="S2218" s="23" t="str">
        <f t="shared" si="625"/>
        <v>M</v>
      </c>
      <c r="T2218" s="19" t="str">
        <f>IF(Data!$F2215=0,"",Data!$F2215)</f>
        <v/>
      </c>
      <c r="U2218" s="19" t="str">
        <f>IF(Data!$G2215=0,"",Data!$G2215)</f>
        <v/>
      </c>
      <c r="V2218" s="19" t="str">
        <f>IF(Data!$D2215=0,"",Data!$D2215)</f>
        <v/>
      </c>
      <c r="W2218" s="19" t="str">
        <f>Data!$H2215</f>
        <v>Japonica</v>
      </c>
      <c r="Y2218" s="41" t="e">
        <f t="shared" si="620"/>
        <v>#REF!</v>
      </c>
      <c r="Z2218" s="8">
        <f t="shared" si="626"/>
        <v>10000</v>
      </c>
      <c r="AA2218" s="8" t="str">
        <f t="shared" si="627"/>
        <v>Maudie Clarinda</v>
      </c>
      <c r="AB2218" s="8" t="str">
        <f t="shared" si="628"/>
        <v>M</v>
      </c>
      <c r="AC2218" s="8" t="str">
        <f t="shared" si="629"/>
        <v/>
      </c>
      <c r="AD2218" s="8" t="str">
        <f t="shared" si="634"/>
        <v/>
      </c>
      <c r="AE2218" s="8" t="str">
        <f t="shared" si="630"/>
        <v/>
      </c>
      <c r="AF2218" s="5">
        <f t="shared" si="631"/>
        <v>2019</v>
      </c>
      <c r="AG2218" s="46">
        <v>2215</v>
      </c>
      <c r="AH2218" s="47" t="str">
        <f t="shared" si="621"/>
        <v/>
      </c>
      <c r="AI2218" s="48" t="str">
        <f t="shared" si="622"/>
        <v/>
      </c>
      <c r="AK2218" s="22" t="e">
        <f>TRIM(#REF!)</f>
        <v>#REF!</v>
      </c>
      <c r="AL2218" s="23" t="e">
        <f>IF(#REF!=0,"",#REF!)</f>
        <v>#REF!</v>
      </c>
      <c r="AM2218" s="19" t="e">
        <f>IF(#REF!=0,"",#REF!)</f>
        <v>#REF!</v>
      </c>
      <c r="AN2218" s="23" t="e">
        <f>IF($AK2218="","",#REF!)</f>
        <v>#REF!</v>
      </c>
      <c r="AO2218" s="23" t="e">
        <f t="shared" si="632"/>
        <v>#REF!</v>
      </c>
      <c r="AP2218" s="19" t="e">
        <f>IF(#REF!=0,"",#REF!)</f>
        <v>#REF!</v>
      </c>
      <c r="AQ2218" s="19" t="e">
        <f>IF(#REF!=0,"",#REF!)</f>
        <v>#REF!</v>
      </c>
      <c r="AR2218" s="19" t="e">
        <f>IF(#REF!=0,"",#REF!)</f>
        <v>#REF!</v>
      </c>
      <c r="AS2218" s="19" t="e">
        <f>#REF!</f>
        <v>#REF!</v>
      </c>
    </row>
    <row r="2219" spans="4:45" ht="19.5" thickTop="1" thickBot="1" x14ac:dyDescent="0.25">
      <c r="D2219" s="1" t="str">
        <f t="shared" si="635"/>
        <v/>
      </c>
      <c r="E2219" s="1" t="str">
        <f t="shared" si="636"/>
        <v/>
      </c>
      <c r="K2219" s="19" t="str">
        <f t="shared" si="623"/>
        <v/>
      </c>
      <c r="L2219" s="19">
        <f t="shared" si="633"/>
        <v>10000</v>
      </c>
      <c r="M2219" s="22" t="str">
        <f>TRIM(Data!$N2216)</f>
        <v>Maureen Schloss</v>
      </c>
      <c r="N2219" s="22" t="str">
        <f>TRIM(Data!$A2216)</f>
        <v>Maureen Schloss (R)</v>
      </c>
      <c r="O2219" s="23">
        <f>IF(Data!$B2216=0,"",Data!$B2216)</f>
        <v>2010</v>
      </c>
      <c r="P2219" s="19" t="str">
        <f>IF(Data!$C2216=0,"",Data!$C2216)</f>
        <v>1</v>
      </c>
      <c r="Q2219" s="23" t="str">
        <f>IF($M2219="","",Data!$E2216)</f>
        <v>L</v>
      </c>
      <c r="R2219" s="23" t="str">
        <f t="shared" si="624"/>
        <v>L</v>
      </c>
      <c r="S2219" s="23" t="str">
        <f t="shared" si="625"/>
        <v>L</v>
      </c>
      <c r="T2219" s="19" t="str">
        <f>IF(Data!$F2216=0,"",Data!$F2216)</f>
        <v/>
      </c>
      <c r="U2219" s="19" t="str">
        <f>IF(Data!$G2216=0,"",Data!$G2216)</f>
        <v/>
      </c>
      <c r="V2219" s="19" t="str">
        <f>IF(Data!$D2216=0,"",Data!$D2216)</f>
        <v/>
      </c>
      <c r="W2219" s="19" t="str">
        <f>Data!$H2216</f>
        <v>Reticulata</v>
      </c>
      <c r="Y2219" s="41" t="e">
        <f t="shared" si="620"/>
        <v>#REF!</v>
      </c>
      <c r="Z2219" s="8">
        <f t="shared" si="626"/>
        <v>10000</v>
      </c>
      <c r="AA2219" s="8" t="str">
        <f t="shared" si="627"/>
        <v>Maureen Schloss</v>
      </c>
      <c r="AB2219" s="8" t="str">
        <f t="shared" si="628"/>
        <v>L</v>
      </c>
      <c r="AC2219" s="8" t="str">
        <f t="shared" si="629"/>
        <v/>
      </c>
      <c r="AD2219" s="8" t="str">
        <f t="shared" si="634"/>
        <v/>
      </c>
      <c r="AE2219" s="8" t="str">
        <f t="shared" si="630"/>
        <v/>
      </c>
      <c r="AF2219" s="5">
        <f t="shared" si="631"/>
        <v>2010</v>
      </c>
      <c r="AG2219" s="46">
        <v>2216</v>
      </c>
      <c r="AH2219" s="47" t="str">
        <f t="shared" si="621"/>
        <v/>
      </c>
      <c r="AI2219" s="48" t="str">
        <f t="shared" si="622"/>
        <v/>
      </c>
      <c r="AK2219" s="22" t="e">
        <f>TRIM(#REF!)</f>
        <v>#REF!</v>
      </c>
      <c r="AL2219" s="23" t="e">
        <f>IF(#REF!=0,"",#REF!)</f>
        <v>#REF!</v>
      </c>
      <c r="AM2219" s="19" t="e">
        <f>IF(#REF!=0,"",#REF!)</f>
        <v>#REF!</v>
      </c>
      <c r="AN2219" s="23" t="e">
        <f>IF($AK2219="","",#REF!)</f>
        <v>#REF!</v>
      </c>
      <c r="AO2219" s="23" t="e">
        <f t="shared" si="632"/>
        <v>#REF!</v>
      </c>
      <c r="AP2219" s="19" t="e">
        <f>IF(#REF!=0,"",#REF!)</f>
        <v>#REF!</v>
      </c>
      <c r="AQ2219" s="19" t="e">
        <f>IF(#REF!=0,"",#REF!)</f>
        <v>#REF!</v>
      </c>
      <c r="AR2219" s="19" t="e">
        <f>IF(#REF!=0,"",#REF!)</f>
        <v>#REF!</v>
      </c>
      <c r="AS2219" s="19" t="e">
        <f>#REF!</f>
        <v>#REF!</v>
      </c>
    </row>
    <row r="2220" spans="4:45" ht="19.5" thickTop="1" thickBot="1" x14ac:dyDescent="0.25">
      <c r="D2220" s="1" t="str">
        <f t="shared" si="635"/>
        <v/>
      </c>
      <c r="E2220" s="1" t="str">
        <f t="shared" si="636"/>
        <v/>
      </c>
      <c r="K2220" s="19" t="str">
        <f t="shared" si="623"/>
        <v/>
      </c>
      <c r="L2220" s="19">
        <f t="shared" si="633"/>
        <v>10000</v>
      </c>
      <c r="M2220" s="22" t="str">
        <f>TRIM(Data!$N2217)</f>
        <v>Maxiscent</v>
      </c>
      <c r="N2220" s="22" t="str">
        <f>TRIM(Data!$A2217)</f>
        <v>Maxiscent (H)</v>
      </c>
      <c r="O2220" s="23">
        <f>IF(Data!$B2217=0,"",Data!$B2217)</f>
        <v>2005</v>
      </c>
      <c r="P2220" s="19" t="str">
        <f>IF(Data!$C2217=0,"",Data!$C2217)</f>
        <v/>
      </c>
      <c r="Q2220" s="23" t="str">
        <f>IF($M2220="","",Data!$E2217)</f>
        <v>M</v>
      </c>
      <c r="R2220" s="23" t="str">
        <f t="shared" si="624"/>
        <v>M</v>
      </c>
      <c r="S2220" s="23" t="str">
        <f t="shared" si="625"/>
        <v>M</v>
      </c>
      <c r="T2220" s="19" t="str">
        <f>IF(Data!$F2217=0,"",Data!$F2217)</f>
        <v/>
      </c>
      <c r="U2220" s="19" t="str">
        <f>IF(Data!$G2217=0,"",Data!$G2217)</f>
        <v/>
      </c>
      <c r="V2220" s="19" t="str">
        <f>IF(Data!$D2217=0,"",Data!$D2217)</f>
        <v/>
      </c>
      <c r="W2220" s="19" t="str">
        <f>Data!$H2217</f>
        <v>NRH</v>
      </c>
      <c r="Y2220" s="41" t="e">
        <f t="shared" si="620"/>
        <v>#REF!</v>
      </c>
      <c r="Z2220" s="8">
        <f t="shared" si="626"/>
        <v>10000</v>
      </c>
      <c r="AA2220" s="8" t="str">
        <f t="shared" si="627"/>
        <v>Maxiscent</v>
      </c>
      <c r="AB2220" s="8" t="str">
        <f t="shared" si="628"/>
        <v>M</v>
      </c>
      <c r="AC2220" s="8" t="str">
        <f t="shared" si="629"/>
        <v/>
      </c>
      <c r="AD2220" s="8" t="str">
        <f t="shared" si="634"/>
        <v/>
      </c>
      <c r="AE2220" s="8" t="str">
        <f t="shared" si="630"/>
        <v/>
      </c>
      <c r="AF2220" s="5">
        <f t="shared" si="631"/>
        <v>2005</v>
      </c>
      <c r="AG2220" s="46">
        <v>2217</v>
      </c>
      <c r="AH2220" s="47" t="str">
        <f t="shared" si="621"/>
        <v/>
      </c>
      <c r="AI2220" s="48" t="str">
        <f t="shared" si="622"/>
        <v/>
      </c>
      <c r="AK2220" s="22" t="e">
        <f>TRIM(#REF!)</f>
        <v>#REF!</v>
      </c>
      <c r="AL2220" s="23" t="e">
        <f>IF(#REF!=0,"",#REF!)</f>
        <v>#REF!</v>
      </c>
      <c r="AM2220" s="19" t="e">
        <f>IF(#REF!=0,"",#REF!)</f>
        <v>#REF!</v>
      </c>
      <c r="AN2220" s="23" t="e">
        <f>IF($AK2220="","",#REF!)</f>
        <v>#REF!</v>
      </c>
      <c r="AO2220" s="23" t="e">
        <f t="shared" si="632"/>
        <v>#REF!</v>
      </c>
      <c r="AP2220" s="19" t="e">
        <f>IF(#REF!=0,"",#REF!)</f>
        <v>#REF!</v>
      </c>
      <c r="AQ2220" s="19" t="e">
        <f>IF(#REF!=0,"",#REF!)</f>
        <v>#REF!</v>
      </c>
      <c r="AR2220" s="19" t="e">
        <f>IF(#REF!=0,"",#REF!)</f>
        <v>#REF!</v>
      </c>
      <c r="AS2220" s="19" t="e">
        <f>#REF!</f>
        <v>#REF!</v>
      </c>
    </row>
    <row r="2221" spans="4:45" ht="19.5" thickTop="1" thickBot="1" x14ac:dyDescent="0.25">
      <c r="D2221" s="1" t="str">
        <f t="shared" si="635"/>
        <v/>
      </c>
      <c r="E2221" s="1" t="str">
        <f t="shared" si="636"/>
        <v/>
      </c>
      <c r="K2221" s="19" t="str">
        <f t="shared" si="623"/>
        <v/>
      </c>
      <c r="L2221" s="19">
        <f t="shared" si="633"/>
        <v>10000</v>
      </c>
      <c r="M2221" s="22" t="str">
        <f>TRIM(Data!$N2218)</f>
        <v>May Westbrook</v>
      </c>
      <c r="N2221" s="22" t="str">
        <f>TRIM(Data!$A2218)</f>
        <v>May Westbrook (R)</v>
      </c>
      <c r="O2221" s="23">
        <f>IF(Data!$B2218=0,"",Data!$B2218)</f>
        <v>1976</v>
      </c>
      <c r="P2221" s="19" t="str">
        <f>IF(Data!$C2218=0,"",Data!$C2218)</f>
        <v>1</v>
      </c>
      <c r="Q2221" s="23" t="str">
        <f>IF($M2221="","",Data!$E2218)</f>
        <v>VL</v>
      </c>
      <c r="R2221" s="23" t="str">
        <f t="shared" si="624"/>
        <v>VL</v>
      </c>
      <c r="S2221" s="23" t="str">
        <f t="shared" si="625"/>
        <v>VL</v>
      </c>
      <c r="T2221" s="19" t="str">
        <f>IF(Data!$F2218=0,"",Data!$F2218)</f>
        <v/>
      </c>
      <c r="U2221" s="19" t="str">
        <f>IF(Data!$G2218=0,"",Data!$G2218)</f>
        <v/>
      </c>
      <c r="V2221" s="19" t="str">
        <f>IF(Data!$D2218=0,"",Data!$D2218)</f>
        <v/>
      </c>
      <c r="W2221" s="19" t="str">
        <f>Data!$H2218</f>
        <v>Reticulata</v>
      </c>
      <c r="Y2221" s="41" t="e">
        <f t="shared" si="620"/>
        <v>#REF!</v>
      </c>
      <c r="Z2221" s="8">
        <f t="shared" si="626"/>
        <v>10000</v>
      </c>
      <c r="AA2221" s="8" t="str">
        <f t="shared" si="627"/>
        <v>May Westbrook</v>
      </c>
      <c r="AB2221" s="8" t="str">
        <f t="shared" si="628"/>
        <v>VL</v>
      </c>
      <c r="AC2221" s="8" t="str">
        <f t="shared" si="629"/>
        <v/>
      </c>
      <c r="AD2221" s="8" t="str">
        <f t="shared" si="634"/>
        <v/>
      </c>
      <c r="AE2221" s="8" t="str">
        <f t="shared" si="630"/>
        <v/>
      </c>
      <c r="AF2221" s="5">
        <f t="shared" si="631"/>
        <v>1976</v>
      </c>
      <c r="AG2221" s="46">
        <v>2218</v>
      </c>
      <c r="AH2221" s="47" t="str">
        <f t="shared" si="621"/>
        <v/>
      </c>
      <c r="AI2221" s="48" t="str">
        <f t="shared" si="622"/>
        <v/>
      </c>
      <c r="AK2221" s="22" t="e">
        <f>TRIM(#REF!)</f>
        <v>#REF!</v>
      </c>
      <c r="AL2221" s="23" t="e">
        <f>IF(#REF!=0,"",#REF!)</f>
        <v>#REF!</v>
      </c>
      <c r="AM2221" s="19" t="e">
        <f>IF(#REF!=0,"",#REF!)</f>
        <v>#REF!</v>
      </c>
      <c r="AN2221" s="23" t="e">
        <f>IF($AK2221="","",#REF!)</f>
        <v>#REF!</v>
      </c>
      <c r="AO2221" s="23" t="e">
        <f t="shared" si="632"/>
        <v>#REF!</v>
      </c>
      <c r="AP2221" s="19" t="e">
        <f>IF(#REF!=0,"",#REF!)</f>
        <v>#REF!</v>
      </c>
      <c r="AQ2221" s="19" t="e">
        <f>IF(#REF!=0,"",#REF!)</f>
        <v>#REF!</v>
      </c>
      <c r="AR2221" s="19" t="e">
        <f>IF(#REF!=0,"",#REF!)</f>
        <v>#REF!</v>
      </c>
      <c r="AS2221" s="19" t="e">
        <f>#REF!</f>
        <v>#REF!</v>
      </c>
    </row>
    <row r="2222" spans="4:45" ht="19.5" thickTop="1" thickBot="1" x14ac:dyDescent="0.25">
      <c r="D2222" s="1" t="str">
        <f t="shared" si="635"/>
        <v/>
      </c>
      <c r="E2222" s="1" t="str">
        <f t="shared" si="636"/>
        <v/>
      </c>
      <c r="K2222" s="19" t="str">
        <f t="shared" si="623"/>
        <v/>
      </c>
      <c r="L2222" s="19">
        <f t="shared" si="633"/>
        <v>10000</v>
      </c>
      <c r="M2222" s="22" t="str">
        <f>TRIM(Data!$N2219)</f>
        <v>Maye Walker</v>
      </c>
      <c r="N2222" s="22" t="str">
        <f>TRIM(Data!$A2219)</f>
        <v>Maye Walker</v>
      </c>
      <c r="O2222" s="23">
        <f>IF(Data!$B2219=0,"",Data!$B2219)</f>
        <v>2024</v>
      </c>
      <c r="P2222" s="19" t="str">
        <f>IF(Data!$C2219=0,"",Data!$C2219)</f>
        <v>1</v>
      </c>
      <c r="Q2222" s="23" t="str">
        <f>IF($M2222="","",Data!$E2219)</f>
        <v>VL</v>
      </c>
      <c r="R2222" s="23" t="str">
        <f t="shared" si="624"/>
        <v>VL</v>
      </c>
      <c r="S2222" s="23" t="str">
        <f t="shared" si="625"/>
        <v>VL</v>
      </c>
      <c r="T2222" s="19" t="str">
        <f>IF(Data!$F2219=0,"",Data!$F2219)</f>
        <v/>
      </c>
      <c r="U2222" s="19" t="str">
        <f>IF(Data!$G2219=0,"",Data!$G2219)</f>
        <v/>
      </c>
      <c r="V2222" s="19" t="str">
        <f>IF(Data!$D2219=0,"",Data!$D2219)</f>
        <v/>
      </c>
      <c r="W2222" s="19" t="str">
        <f>Data!$H2219</f>
        <v>Japonica</v>
      </c>
      <c r="Y2222" s="41" t="e">
        <f t="shared" si="620"/>
        <v>#REF!</v>
      </c>
      <c r="Z2222" s="8">
        <f t="shared" si="626"/>
        <v>10000</v>
      </c>
      <c r="AA2222" s="8" t="str">
        <f t="shared" si="627"/>
        <v>Maye Walker</v>
      </c>
      <c r="AB2222" s="8" t="str">
        <f t="shared" si="628"/>
        <v>VL</v>
      </c>
      <c r="AC2222" s="8" t="str">
        <f t="shared" si="629"/>
        <v/>
      </c>
      <c r="AD2222" s="8" t="str">
        <f t="shared" si="634"/>
        <v/>
      </c>
      <c r="AE2222" s="8" t="str">
        <f t="shared" si="630"/>
        <v/>
      </c>
      <c r="AF2222" s="5">
        <f t="shared" si="631"/>
        <v>2024</v>
      </c>
      <c r="AG2222" s="46">
        <v>2219</v>
      </c>
      <c r="AH2222" s="47" t="str">
        <f t="shared" si="621"/>
        <v/>
      </c>
      <c r="AI2222" s="48" t="str">
        <f t="shared" si="622"/>
        <v/>
      </c>
      <c r="AK2222" s="22" t="e">
        <f>TRIM(#REF!)</f>
        <v>#REF!</v>
      </c>
      <c r="AL2222" s="23" t="e">
        <f>IF(#REF!=0,"",#REF!)</f>
        <v>#REF!</v>
      </c>
      <c r="AM2222" s="19" t="e">
        <f>IF(#REF!=0,"",#REF!)</f>
        <v>#REF!</v>
      </c>
      <c r="AN2222" s="23" t="e">
        <f>IF($AK2222="","",#REF!)</f>
        <v>#REF!</v>
      </c>
      <c r="AO2222" s="23" t="e">
        <f t="shared" si="632"/>
        <v>#REF!</v>
      </c>
      <c r="AP2222" s="19" t="e">
        <f>IF(#REF!=0,"",#REF!)</f>
        <v>#REF!</v>
      </c>
      <c r="AQ2222" s="19" t="e">
        <f>IF(#REF!=0,"",#REF!)</f>
        <v>#REF!</v>
      </c>
      <c r="AR2222" s="19" t="e">
        <f>IF(#REF!=0,"",#REF!)</f>
        <v>#REF!</v>
      </c>
      <c r="AS2222" s="19" t="e">
        <f>#REF!</f>
        <v>#REF!</v>
      </c>
    </row>
    <row r="2223" spans="4:45" ht="19.5" thickTop="1" thickBot="1" x14ac:dyDescent="0.25">
      <c r="D2223" s="1" t="str">
        <f t="shared" si="635"/>
        <v/>
      </c>
      <c r="E2223" s="1" t="str">
        <f t="shared" si="636"/>
        <v/>
      </c>
      <c r="K2223" s="19" t="str">
        <f t="shared" si="623"/>
        <v/>
      </c>
      <c r="L2223" s="19">
        <f t="shared" si="633"/>
        <v>10000</v>
      </c>
      <c r="M2223" s="22" t="str">
        <f>TRIM(Data!$N2220)</f>
        <v>Maye Yinhong (See Reticulate Leaf Pink)</v>
      </c>
      <c r="N2223" s="22" t="str">
        <f>TRIM(Data!$A2220)</f>
        <v>Maye Yinhong (R) (See Reticulate Leaf Pink)</v>
      </c>
      <c r="O2223" s="23">
        <f>IF(Data!$B2220=0,"",Data!$B2220)</f>
        <v>1964</v>
      </c>
      <c r="P2223" s="19" t="str">
        <f>IF(Data!$C2220=0,"",Data!$C2220)</f>
        <v/>
      </c>
      <c r="Q2223" s="23" t="str">
        <f>IF($M2223="","",Data!$E2220)</f>
        <v>M</v>
      </c>
      <c r="R2223" s="23" t="str">
        <f t="shared" si="624"/>
        <v>M</v>
      </c>
      <c r="S2223" s="23" t="str">
        <f t="shared" si="625"/>
        <v>M</v>
      </c>
      <c r="T2223" s="19" t="str">
        <f>IF(Data!$F2220=0,"",Data!$F2220)</f>
        <v/>
      </c>
      <c r="U2223" s="19" t="str">
        <f>IF(Data!$G2220=0,"",Data!$G2220)</f>
        <v/>
      </c>
      <c r="V2223" s="19" t="str">
        <f>IF(Data!$D2220=0,"",Data!$D2220)</f>
        <v/>
      </c>
      <c r="W2223" s="19" t="str">
        <f>Data!$H2220</f>
        <v>Reticulata</v>
      </c>
      <c r="Y2223" s="41" t="e">
        <f t="shared" si="620"/>
        <v>#REF!</v>
      </c>
      <c r="Z2223" s="8">
        <f t="shared" si="626"/>
        <v>10000</v>
      </c>
      <c r="AA2223" s="8" t="str">
        <f t="shared" si="627"/>
        <v>Maye Yinhong (See Reticulate Leaf Pink)</v>
      </c>
      <c r="AB2223" s="8" t="str">
        <f t="shared" si="628"/>
        <v>M</v>
      </c>
      <c r="AC2223" s="8" t="str">
        <f t="shared" si="629"/>
        <v/>
      </c>
      <c r="AD2223" s="8" t="str">
        <f t="shared" si="634"/>
        <v/>
      </c>
      <c r="AE2223" s="8" t="str">
        <f t="shared" si="630"/>
        <v/>
      </c>
      <c r="AF2223" s="5">
        <f t="shared" si="631"/>
        <v>1964</v>
      </c>
      <c r="AG2223" s="46">
        <v>2220</v>
      </c>
      <c r="AH2223" s="47" t="str">
        <f t="shared" si="621"/>
        <v/>
      </c>
      <c r="AI2223" s="48" t="str">
        <f t="shared" si="622"/>
        <v/>
      </c>
      <c r="AK2223" s="22" t="e">
        <f>TRIM(#REF!)</f>
        <v>#REF!</v>
      </c>
      <c r="AL2223" s="23" t="e">
        <f>IF(#REF!=0,"",#REF!)</f>
        <v>#REF!</v>
      </c>
      <c r="AM2223" s="19" t="e">
        <f>IF(#REF!=0,"",#REF!)</f>
        <v>#REF!</v>
      </c>
      <c r="AN2223" s="23" t="e">
        <f>IF($AK2223="","",#REF!)</f>
        <v>#REF!</v>
      </c>
      <c r="AO2223" s="23" t="e">
        <f t="shared" si="632"/>
        <v>#REF!</v>
      </c>
      <c r="AP2223" s="19" t="e">
        <f>IF(#REF!=0,"",#REF!)</f>
        <v>#REF!</v>
      </c>
      <c r="AQ2223" s="19" t="e">
        <f>IF(#REF!=0,"",#REF!)</f>
        <v>#REF!</v>
      </c>
      <c r="AR2223" s="19" t="e">
        <f>IF(#REF!=0,"",#REF!)</f>
        <v>#REF!</v>
      </c>
      <c r="AS2223" s="19" t="e">
        <f>#REF!</f>
        <v>#REF!</v>
      </c>
    </row>
    <row r="2224" spans="4:45" ht="19.5" thickTop="1" thickBot="1" x14ac:dyDescent="0.25">
      <c r="D2224" s="1" t="str">
        <f t="shared" si="635"/>
        <v/>
      </c>
      <c r="E2224" s="1" t="str">
        <f t="shared" si="636"/>
        <v/>
      </c>
      <c r="K2224" s="19" t="str">
        <f t="shared" si="623"/>
        <v/>
      </c>
      <c r="L2224" s="19">
        <f t="shared" si="633"/>
        <v>10000</v>
      </c>
      <c r="M2224" s="22" t="str">
        <f>TRIM(Data!$N2221)</f>
        <v>Mayer Israel</v>
      </c>
      <c r="N2224" s="22" t="str">
        <f>TRIM(Data!$A2221)</f>
        <v>Mayer Israel</v>
      </c>
      <c r="O2224" s="23">
        <f>IF(Data!$B2221=0,"",Data!$B2221)</f>
        <v>1977</v>
      </c>
      <c r="P2224" s="19" t="str">
        <f>IF(Data!$C2221=0,"",Data!$C2221)</f>
        <v/>
      </c>
      <c r="Q2224" s="23" t="str">
        <f>IF($M2224="","",Data!$E2221)</f>
        <v>L</v>
      </c>
      <c r="R2224" s="23" t="str">
        <f t="shared" si="624"/>
        <v>L</v>
      </c>
      <c r="S2224" s="23" t="str">
        <f t="shared" si="625"/>
        <v>L</v>
      </c>
      <c r="T2224" s="19" t="str">
        <f>IF(Data!$F2221=0,"",Data!$F2221)</f>
        <v/>
      </c>
      <c r="U2224" s="19" t="str">
        <f>IF(Data!$G2221=0,"",Data!$G2221)</f>
        <v>FD</v>
      </c>
      <c r="V2224" s="19" t="str">
        <f>IF(Data!$D2221=0,"",Data!$D2221)</f>
        <v/>
      </c>
      <c r="W2224" s="19" t="str">
        <f>Data!$H2221</f>
        <v>Japonica</v>
      </c>
      <c r="Y2224" s="41" t="e">
        <f t="shared" si="620"/>
        <v>#REF!</v>
      </c>
      <c r="Z2224" s="8">
        <f t="shared" si="626"/>
        <v>10000</v>
      </c>
      <c r="AA2224" s="8" t="str">
        <f t="shared" si="627"/>
        <v>Mayer Israel</v>
      </c>
      <c r="AB2224" s="8" t="str">
        <f t="shared" si="628"/>
        <v>L</v>
      </c>
      <c r="AC2224" s="8" t="str">
        <f t="shared" si="629"/>
        <v/>
      </c>
      <c r="AD2224" s="8" t="str">
        <f t="shared" si="634"/>
        <v>FD</v>
      </c>
      <c r="AE2224" s="8" t="str">
        <f t="shared" si="630"/>
        <v/>
      </c>
      <c r="AF2224" s="5">
        <f t="shared" si="631"/>
        <v>1977</v>
      </c>
      <c r="AG2224" s="46">
        <v>2221</v>
      </c>
      <c r="AH2224" s="47" t="str">
        <f t="shared" si="621"/>
        <v/>
      </c>
      <c r="AI2224" s="48" t="str">
        <f t="shared" si="622"/>
        <v/>
      </c>
      <c r="AK2224" s="22" t="e">
        <f>TRIM(#REF!)</f>
        <v>#REF!</v>
      </c>
      <c r="AL2224" s="23" t="e">
        <f>IF(#REF!=0,"",#REF!)</f>
        <v>#REF!</v>
      </c>
      <c r="AM2224" s="19" t="e">
        <f>IF(#REF!=0,"",#REF!)</f>
        <v>#REF!</v>
      </c>
      <c r="AN2224" s="23" t="e">
        <f>IF($AK2224="","",#REF!)</f>
        <v>#REF!</v>
      </c>
      <c r="AO2224" s="23" t="e">
        <f t="shared" si="632"/>
        <v>#REF!</v>
      </c>
      <c r="AP2224" s="19" t="e">
        <f>IF(#REF!=0,"",#REF!)</f>
        <v>#REF!</v>
      </c>
      <c r="AQ2224" s="19" t="e">
        <f>IF(#REF!=0,"",#REF!)</f>
        <v>#REF!</v>
      </c>
      <c r="AR2224" s="19" t="e">
        <f>IF(#REF!=0,"",#REF!)</f>
        <v>#REF!</v>
      </c>
      <c r="AS2224" s="19" t="e">
        <f>#REF!</f>
        <v>#REF!</v>
      </c>
    </row>
    <row r="2225" spans="4:45" ht="19.5" thickTop="1" thickBot="1" x14ac:dyDescent="0.25">
      <c r="D2225" s="1" t="str">
        <f t="shared" si="635"/>
        <v/>
      </c>
      <c r="E2225" s="1" t="str">
        <f t="shared" si="636"/>
        <v/>
      </c>
      <c r="K2225" s="19" t="str">
        <f t="shared" si="623"/>
        <v/>
      </c>
      <c r="L2225" s="19">
        <f t="shared" si="633"/>
        <v>10000</v>
      </c>
      <c r="M2225" s="22" t="str">
        <f>TRIM(Data!$N2222)</f>
        <v>McKenzie Tricolor (See Fairhope)</v>
      </c>
      <c r="N2225" s="22" t="str">
        <f>TRIM(Data!$A2222)</f>
        <v>McKenzie Tricolor (See Fairhope)</v>
      </c>
      <c r="O2225" s="23">
        <f>IF(Data!$B2222=0,"",Data!$B2222)</f>
        <v>1941</v>
      </c>
      <c r="P2225" s="19" t="str">
        <f>IF(Data!$C2222=0,"",Data!$C2222)</f>
        <v/>
      </c>
      <c r="Q2225" s="23" t="str">
        <f>IF($M2225="","",Data!$E2222)</f>
        <v>M</v>
      </c>
      <c r="R2225" s="23" t="str">
        <f t="shared" si="624"/>
        <v>M</v>
      </c>
      <c r="S2225" s="23" t="str">
        <f t="shared" si="625"/>
        <v>M</v>
      </c>
      <c r="T2225" s="19" t="str">
        <f>IF(Data!$F2222=0,"",Data!$F2222)</f>
        <v/>
      </c>
      <c r="U2225" s="19" t="str">
        <f>IF(Data!$G2222=0,"",Data!$G2222)</f>
        <v/>
      </c>
      <c r="V2225" s="19" t="str">
        <f>IF(Data!$D2222=0,"",Data!$D2222)</f>
        <v/>
      </c>
      <c r="W2225" s="19" t="str">
        <f>Data!$H2222</f>
        <v>Japonica</v>
      </c>
      <c r="Y2225" s="41" t="e">
        <f t="shared" si="620"/>
        <v>#REF!</v>
      </c>
      <c r="Z2225" s="8">
        <f t="shared" si="626"/>
        <v>10000</v>
      </c>
      <c r="AA2225" s="8" t="str">
        <f t="shared" si="627"/>
        <v>McKenzie Tricolor (See Fairhope)</v>
      </c>
      <c r="AB2225" s="8" t="str">
        <f t="shared" si="628"/>
        <v>M</v>
      </c>
      <c r="AC2225" s="8" t="str">
        <f t="shared" si="629"/>
        <v/>
      </c>
      <c r="AD2225" s="8" t="str">
        <f t="shared" si="634"/>
        <v/>
      </c>
      <c r="AE2225" s="8" t="str">
        <f t="shared" si="630"/>
        <v/>
      </c>
      <c r="AF2225" s="5">
        <f t="shared" si="631"/>
        <v>1941</v>
      </c>
      <c r="AG2225" s="46">
        <v>2222</v>
      </c>
      <c r="AH2225" s="47" t="str">
        <f t="shared" si="621"/>
        <v/>
      </c>
      <c r="AI2225" s="48" t="str">
        <f t="shared" si="622"/>
        <v/>
      </c>
      <c r="AK2225" s="22" t="e">
        <f>TRIM(#REF!)</f>
        <v>#REF!</v>
      </c>
      <c r="AL2225" s="23" t="e">
        <f>IF(#REF!=0,"",#REF!)</f>
        <v>#REF!</v>
      </c>
      <c r="AM2225" s="19" t="e">
        <f>IF(#REF!=0,"",#REF!)</f>
        <v>#REF!</v>
      </c>
      <c r="AN2225" s="23" t="e">
        <f>IF($AK2225="","",#REF!)</f>
        <v>#REF!</v>
      </c>
      <c r="AO2225" s="23" t="e">
        <f t="shared" si="632"/>
        <v>#REF!</v>
      </c>
      <c r="AP2225" s="19" t="e">
        <f>IF(#REF!=0,"",#REF!)</f>
        <v>#REF!</v>
      </c>
      <c r="AQ2225" s="19" t="e">
        <f>IF(#REF!=0,"",#REF!)</f>
        <v>#REF!</v>
      </c>
      <c r="AR2225" s="19" t="e">
        <f>IF(#REF!=0,"",#REF!)</f>
        <v>#REF!</v>
      </c>
      <c r="AS2225" s="19" t="e">
        <f>#REF!</f>
        <v>#REF!</v>
      </c>
    </row>
    <row r="2226" spans="4:45" ht="19.5" thickTop="1" thickBot="1" x14ac:dyDescent="0.25">
      <c r="D2226" s="1" t="str">
        <f t="shared" si="635"/>
        <v/>
      </c>
      <c r="E2226" s="1" t="str">
        <f t="shared" si="636"/>
        <v/>
      </c>
      <c r="K2226" s="19" t="str">
        <f t="shared" si="623"/>
        <v/>
      </c>
      <c r="L2226" s="19">
        <f t="shared" si="633"/>
        <v>10000</v>
      </c>
      <c r="M2226" s="22" t="str">
        <f>TRIM(Data!$N2223)</f>
        <v>Mehl's Red (See Vedrine)</v>
      </c>
      <c r="N2226" s="22" t="str">
        <f>TRIM(Data!$A2223)</f>
        <v>Mehl's Red (See Vedrine)</v>
      </c>
      <c r="O2226" s="23">
        <f>IF(Data!$B2223=0,"",Data!$B2223)</f>
        <v>1900</v>
      </c>
      <c r="P2226" s="19" t="str">
        <f>IF(Data!$C2223=0,"",Data!$C2223)</f>
        <v/>
      </c>
      <c r="Q2226" s="23" t="str">
        <f>IF($M2226="","",Data!$E2223)</f>
        <v>M-L</v>
      </c>
      <c r="R2226" s="23" t="str">
        <f t="shared" si="624"/>
        <v>M</v>
      </c>
      <c r="S2226" s="23" t="str">
        <f t="shared" si="625"/>
        <v>M</v>
      </c>
      <c r="T2226" s="19" t="str">
        <f>IF(Data!$F2223=0,"",Data!$F2223)</f>
        <v/>
      </c>
      <c r="U2226" s="19" t="str">
        <f>IF(Data!$G2223=0,"",Data!$G2223)</f>
        <v/>
      </c>
      <c r="V2226" s="19" t="str">
        <f>IF(Data!$D2223=0,"",Data!$D2223)</f>
        <v/>
      </c>
      <c r="W2226" s="19" t="str">
        <f>Data!$H2223</f>
        <v>Japonica</v>
      </c>
      <c r="Y2226" s="41" t="e">
        <f t="shared" si="620"/>
        <v>#REF!</v>
      </c>
      <c r="Z2226" s="8">
        <f t="shared" si="626"/>
        <v>10000</v>
      </c>
      <c r="AA2226" s="8" t="str">
        <f t="shared" si="627"/>
        <v>Mehl's Red (See Vedrine)</v>
      </c>
      <c r="AB2226" s="8" t="str">
        <f t="shared" si="628"/>
        <v>M</v>
      </c>
      <c r="AC2226" s="8" t="str">
        <f t="shared" si="629"/>
        <v/>
      </c>
      <c r="AD2226" s="8" t="str">
        <f t="shared" si="634"/>
        <v/>
      </c>
      <c r="AE2226" s="8" t="str">
        <f t="shared" si="630"/>
        <v/>
      </c>
      <c r="AF2226" s="5">
        <f t="shared" si="631"/>
        <v>1900</v>
      </c>
      <c r="AG2226" s="46">
        <v>2223</v>
      </c>
      <c r="AH2226" s="47" t="str">
        <f t="shared" si="621"/>
        <v/>
      </c>
      <c r="AI2226" s="48" t="str">
        <f t="shared" si="622"/>
        <v/>
      </c>
      <c r="AK2226" s="22" t="e">
        <f>TRIM(#REF!)</f>
        <v>#REF!</v>
      </c>
      <c r="AL2226" s="23" t="e">
        <f>IF(#REF!=0,"",#REF!)</f>
        <v>#REF!</v>
      </c>
      <c r="AM2226" s="19" t="e">
        <f>IF(#REF!=0,"",#REF!)</f>
        <v>#REF!</v>
      </c>
      <c r="AN2226" s="23" t="e">
        <f>IF($AK2226="","",#REF!)</f>
        <v>#REF!</v>
      </c>
      <c r="AO2226" s="23" t="e">
        <f t="shared" si="632"/>
        <v>#REF!</v>
      </c>
      <c r="AP2226" s="19" t="e">
        <f>IF(#REF!=0,"",#REF!)</f>
        <v>#REF!</v>
      </c>
      <c r="AQ2226" s="19" t="e">
        <f>IF(#REF!=0,"",#REF!)</f>
        <v>#REF!</v>
      </c>
      <c r="AR2226" s="19" t="e">
        <f>IF(#REF!=0,"",#REF!)</f>
        <v>#REF!</v>
      </c>
      <c r="AS2226" s="19" t="e">
        <f>#REF!</f>
        <v>#REF!</v>
      </c>
    </row>
    <row r="2227" spans="4:45" ht="19.5" thickTop="1" thickBot="1" x14ac:dyDescent="0.25">
      <c r="D2227" s="1" t="str">
        <f t="shared" si="635"/>
        <v/>
      </c>
      <c r="E2227" s="1" t="str">
        <f t="shared" si="636"/>
        <v/>
      </c>
      <c r="K2227" s="19" t="str">
        <f t="shared" si="623"/>
        <v/>
      </c>
      <c r="L2227" s="19">
        <f t="shared" si="633"/>
        <v>10000</v>
      </c>
      <c r="M2227" s="22" t="str">
        <f>TRIM(Data!$N2224)</f>
        <v>Melanie Anne Poe</v>
      </c>
      <c r="N2227" s="22" t="str">
        <f>TRIM(Data!$A2224)</f>
        <v>Melanie Anne Poe</v>
      </c>
      <c r="O2227" s="23">
        <f>IF(Data!$B2224=0,"",Data!$B2224)</f>
        <v>2009</v>
      </c>
      <c r="P2227" s="19" t="str">
        <f>IF(Data!$C2224=0,"",Data!$C2224)</f>
        <v/>
      </c>
      <c r="Q2227" s="23" t="str">
        <f>IF($M2227="","",Data!$E2224)</f>
        <v>VL</v>
      </c>
      <c r="R2227" s="23" t="str">
        <f t="shared" si="624"/>
        <v>VL</v>
      </c>
      <c r="S2227" s="23" t="str">
        <f t="shared" si="625"/>
        <v>VL</v>
      </c>
      <c r="T2227" s="19" t="str">
        <f>IF(Data!$F2224=0,"",Data!$F2224)</f>
        <v/>
      </c>
      <c r="U2227" s="19" t="str">
        <f>IF(Data!$G2224=0,"",Data!$G2224)</f>
        <v/>
      </c>
      <c r="V2227" s="19" t="str">
        <f>IF(Data!$D2224=0,"",Data!$D2224)</f>
        <v/>
      </c>
      <c r="W2227" s="19" t="str">
        <f>Data!$H2224</f>
        <v>Japonica</v>
      </c>
      <c r="Y2227" s="41" t="e">
        <f t="shared" si="620"/>
        <v>#REF!</v>
      </c>
      <c r="Z2227" s="8">
        <f t="shared" si="626"/>
        <v>10000</v>
      </c>
      <c r="AA2227" s="8" t="str">
        <f t="shared" si="627"/>
        <v>Melanie Anne Poe</v>
      </c>
      <c r="AB2227" s="8" t="str">
        <f t="shared" si="628"/>
        <v>VL</v>
      </c>
      <c r="AC2227" s="8" t="str">
        <f t="shared" si="629"/>
        <v/>
      </c>
      <c r="AD2227" s="8" t="str">
        <f t="shared" si="634"/>
        <v/>
      </c>
      <c r="AE2227" s="8" t="str">
        <f t="shared" si="630"/>
        <v/>
      </c>
      <c r="AF2227" s="5">
        <f t="shared" si="631"/>
        <v>2009</v>
      </c>
      <c r="AG2227" s="46">
        <v>2224</v>
      </c>
      <c r="AH2227" s="47" t="str">
        <f t="shared" si="621"/>
        <v/>
      </c>
      <c r="AI2227" s="48" t="str">
        <f t="shared" si="622"/>
        <v/>
      </c>
      <c r="AK2227" s="22" t="e">
        <f>TRIM(#REF!)</f>
        <v>#REF!</v>
      </c>
      <c r="AL2227" s="23" t="e">
        <f>IF(#REF!=0,"",#REF!)</f>
        <v>#REF!</v>
      </c>
      <c r="AM2227" s="19" t="e">
        <f>IF(#REF!=0,"",#REF!)</f>
        <v>#REF!</v>
      </c>
      <c r="AN2227" s="23" t="e">
        <f>IF($AK2227="","",#REF!)</f>
        <v>#REF!</v>
      </c>
      <c r="AO2227" s="23" t="e">
        <f t="shared" si="632"/>
        <v>#REF!</v>
      </c>
      <c r="AP2227" s="19" t="e">
        <f>IF(#REF!=0,"",#REF!)</f>
        <v>#REF!</v>
      </c>
      <c r="AQ2227" s="19" t="e">
        <f>IF(#REF!=0,"",#REF!)</f>
        <v>#REF!</v>
      </c>
      <c r="AR2227" s="19" t="e">
        <f>IF(#REF!=0,"",#REF!)</f>
        <v>#REF!</v>
      </c>
      <c r="AS2227" s="19" t="e">
        <f>#REF!</f>
        <v>#REF!</v>
      </c>
    </row>
    <row r="2228" spans="4:45" ht="19.5" thickTop="1" thickBot="1" x14ac:dyDescent="0.25">
      <c r="D2228" s="1" t="str">
        <f t="shared" si="635"/>
        <v/>
      </c>
      <c r="E2228" s="1" t="str">
        <f t="shared" si="636"/>
        <v/>
      </c>
      <c r="K2228" s="19" t="str">
        <f t="shared" si="623"/>
        <v/>
      </c>
      <c r="L2228" s="19">
        <f t="shared" si="633"/>
        <v>10000</v>
      </c>
      <c r="M2228" s="22" t="str">
        <f>TRIM(Data!$N2225)</f>
        <v>Melanie Chavaux</v>
      </c>
      <c r="N2228" s="22" t="str">
        <f>TRIM(Data!$A2225)</f>
        <v>Melanie Chavaux</v>
      </c>
      <c r="O2228" s="23">
        <f>IF(Data!$B2225=0,"",Data!$B2225)</f>
        <v>2016</v>
      </c>
      <c r="P2228" s="19" t="str">
        <f>IF(Data!$C2225=0,"",Data!$C2225)</f>
        <v>1</v>
      </c>
      <c r="Q2228" s="23" t="str">
        <f>IF($M2228="","",Data!$E2225)</f>
        <v>S</v>
      </c>
      <c r="R2228" s="23" t="str">
        <f t="shared" si="624"/>
        <v>S</v>
      </c>
      <c r="S2228" s="23" t="str">
        <f t="shared" si="625"/>
        <v>S</v>
      </c>
      <c r="T2228" s="19" t="str">
        <f>IF(Data!$F2225=0,"",Data!$F2225)</f>
        <v/>
      </c>
      <c r="U2228" s="19" t="str">
        <f>IF(Data!$G2225=0,"",Data!$G2225)</f>
        <v>FD</v>
      </c>
      <c r="V2228" s="19" t="str">
        <f>IF(Data!$D2225=0,"",Data!$D2225)</f>
        <v/>
      </c>
      <c r="W2228" s="19" t="str">
        <f>Data!$H2225</f>
        <v>Japonica</v>
      </c>
      <c r="Y2228" s="41" t="e">
        <f t="shared" si="620"/>
        <v>#REF!</v>
      </c>
      <c r="Z2228" s="8">
        <f t="shared" si="626"/>
        <v>10000</v>
      </c>
      <c r="AA2228" s="8" t="str">
        <f t="shared" si="627"/>
        <v>Melanie Chavaux</v>
      </c>
      <c r="AB2228" s="8" t="str">
        <f t="shared" si="628"/>
        <v>S</v>
      </c>
      <c r="AC2228" s="8" t="str">
        <f t="shared" si="629"/>
        <v/>
      </c>
      <c r="AD2228" s="8" t="str">
        <f t="shared" si="634"/>
        <v>FD</v>
      </c>
      <c r="AE2228" s="8" t="str">
        <f t="shared" si="630"/>
        <v/>
      </c>
      <c r="AF2228" s="5">
        <f t="shared" si="631"/>
        <v>2016</v>
      </c>
      <c r="AG2228" s="46">
        <v>2225</v>
      </c>
      <c r="AH2228" s="47" t="str">
        <f t="shared" si="621"/>
        <v/>
      </c>
      <c r="AI2228" s="48" t="str">
        <f t="shared" si="622"/>
        <v/>
      </c>
      <c r="AK2228" s="22" t="e">
        <f>TRIM(#REF!)</f>
        <v>#REF!</v>
      </c>
      <c r="AL2228" s="23" t="e">
        <f>IF(#REF!=0,"",#REF!)</f>
        <v>#REF!</v>
      </c>
      <c r="AM2228" s="19" t="e">
        <f>IF(#REF!=0,"",#REF!)</f>
        <v>#REF!</v>
      </c>
      <c r="AN2228" s="23" t="e">
        <f>IF($AK2228="","",#REF!)</f>
        <v>#REF!</v>
      </c>
      <c r="AO2228" s="23" t="e">
        <f t="shared" si="632"/>
        <v>#REF!</v>
      </c>
      <c r="AP2228" s="19" t="e">
        <f>IF(#REF!=0,"",#REF!)</f>
        <v>#REF!</v>
      </c>
      <c r="AQ2228" s="19" t="e">
        <f>IF(#REF!=0,"",#REF!)</f>
        <v>#REF!</v>
      </c>
      <c r="AR2228" s="19" t="e">
        <f>IF(#REF!=0,"",#REF!)</f>
        <v>#REF!</v>
      </c>
      <c r="AS2228" s="19" t="e">
        <f>#REF!</f>
        <v>#REF!</v>
      </c>
    </row>
    <row r="2229" spans="4:45" ht="19.5" thickTop="1" thickBot="1" x14ac:dyDescent="0.25">
      <c r="D2229" s="1" t="str">
        <f t="shared" si="635"/>
        <v/>
      </c>
      <c r="E2229" s="1" t="str">
        <f t="shared" si="636"/>
        <v/>
      </c>
      <c r="K2229" s="19" t="str">
        <f t="shared" si="623"/>
        <v/>
      </c>
      <c r="L2229" s="19">
        <f t="shared" si="633"/>
        <v>10000</v>
      </c>
      <c r="M2229" s="22" t="str">
        <f>TRIM(Data!$N2226)</f>
        <v>Melanie's Favorite</v>
      </c>
      <c r="N2229" s="22" t="str">
        <f>TRIM(Data!$A2226)</f>
        <v>Melanie's Favorite</v>
      </c>
      <c r="O2229" s="23">
        <f>IF(Data!$B2226=0,"",Data!$B2226)</f>
        <v>2018</v>
      </c>
      <c r="P2229" s="19" t="str">
        <f>IF(Data!$C2226=0,"",Data!$C2226)</f>
        <v>1</v>
      </c>
      <c r="Q2229" s="23" t="str">
        <f>IF($M2229="","",Data!$E2226)</f>
        <v>L</v>
      </c>
      <c r="R2229" s="23" t="str">
        <f t="shared" si="624"/>
        <v>L</v>
      </c>
      <c r="S2229" s="23" t="str">
        <f t="shared" si="625"/>
        <v>L</v>
      </c>
      <c r="T2229" s="19" t="str">
        <f>IF(Data!$F2226=0,"",Data!$F2226)</f>
        <v/>
      </c>
      <c r="U2229" s="19" t="str">
        <f>IF(Data!$G2226=0,"",Data!$G2226)</f>
        <v/>
      </c>
      <c r="V2229" s="19" t="str">
        <f>IF(Data!$D2226=0,"",Data!$D2226)</f>
        <v/>
      </c>
      <c r="W2229" s="19" t="str">
        <f>Data!$H2226</f>
        <v>Japonica</v>
      </c>
      <c r="Y2229" s="41" t="e">
        <f t="shared" si="620"/>
        <v>#REF!</v>
      </c>
      <c r="Z2229" s="8">
        <f t="shared" si="626"/>
        <v>10000</v>
      </c>
      <c r="AA2229" s="8" t="str">
        <f t="shared" si="627"/>
        <v>Melanie's Favorite</v>
      </c>
      <c r="AB2229" s="8" t="str">
        <f t="shared" si="628"/>
        <v>L</v>
      </c>
      <c r="AC2229" s="8" t="str">
        <f t="shared" si="629"/>
        <v/>
      </c>
      <c r="AD2229" s="8" t="str">
        <f t="shared" si="634"/>
        <v/>
      </c>
      <c r="AE2229" s="8" t="str">
        <f t="shared" si="630"/>
        <v/>
      </c>
      <c r="AF2229" s="5">
        <f t="shared" si="631"/>
        <v>2018</v>
      </c>
      <c r="AG2229" s="46">
        <v>2226</v>
      </c>
      <c r="AH2229" s="47" t="str">
        <f t="shared" si="621"/>
        <v/>
      </c>
      <c r="AI2229" s="48" t="str">
        <f t="shared" si="622"/>
        <v/>
      </c>
      <c r="AK2229" s="22" t="e">
        <f>TRIM(#REF!)</f>
        <v>#REF!</v>
      </c>
      <c r="AL2229" s="23" t="e">
        <f>IF(#REF!=0,"",#REF!)</f>
        <v>#REF!</v>
      </c>
      <c r="AM2229" s="19" t="e">
        <f>IF(#REF!=0,"",#REF!)</f>
        <v>#REF!</v>
      </c>
      <c r="AN2229" s="23" t="e">
        <f>IF($AK2229="","",#REF!)</f>
        <v>#REF!</v>
      </c>
      <c r="AO2229" s="23" t="e">
        <f t="shared" si="632"/>
        <v>#REF!</v>
      </c>
      <c r="AP2229" s="19" t="e">
        <f>IF(#REF!=0,"",#REF!)</f>
        <v>#REF!</v>
      </c>
      <c r="AQ2229" s="19" t="e">
        <f>IF(#REF!=0,"",#REF!)</f>
        <v>#REF!</v>
      </c>
      <c r="AR2229" s="19" t="e">
        <f>IF(#REF!=0,"",#REF!)</f>
        <v>#REF!</v>
      </c>
      <c r="AS2229" s="19" t="e">
        <f>#REF!</f>
        <v>#REF!</v>
      </c>
    </row>
    <row r="2230" spans="4:45" ht="19.5" thickTop="1" thickBot="1" x14ac:dyDescent="0.25">
      <c r="D2230" s="1" t="str">
        <f t="shared" si="635"/>
        <v/>
      </c>
      <c r="E2230" s="1" t="str">
        <f t="shared" si="636"/>
        <v/>
      </c>
      <c r="K2230" s="19" t="str">
        <f t="shared" si="623"/>
        <v/>
      </c>
      <c r="L2230" s="19">
        <f t="shared" si="633"/>
        <v>10000</v>
      </c>
      <c r="M2230" s="22" t="str">
        <f>TRIM(Data!$N2227)</f>
        <v>Melinda Hackett</v>
      </c>
      <c r="N2230" s="22" t="str">
        <f>TRIM(Data!$A2227)</f>
        <v>Melinda Hackett</v>
      </c>
      <c r="O2230" s="23">
        <f>IF(Data!$B2227=0,"",Data!$B2227)</f>
        <v>1966</v>
      </c>
      <c r="P2230" s="19" t="str">
        <f>IF(Data!$C2227=0,"",Data!$C2227)</f>
        <v>1</v>
      </c>
      <c r="Q2230" s="23" t="str">
        <f>IF($M2230="","",Data!$E2227)</f>
        <v>M-L</v>
      </c>
      <c r="R2230" s="23" t="str">
        <f t="shared" si="624"/>
        <v>M</v>
      </c>
      <c r="S2230" s="23" t="str">
        <f t="shared" si="625"/>
        <v>M</v>
      </c>
      <c r="T2230" s="19" t="str">
        <f>IF(Data!$F2227=0,"",Data!$F2227)</f>
        <v/>
      </c>
      <c r="U2230" s="19" t="str">
        <f>IF(Data!$G2227=0,"",Data!$G2227)</f>
        <v/>
      </c>
      <c r="V2230" s="19" t="str">
        <f>IF(Data!$D2227=0,"",Data!$D2227)</f>
        <v/>
      </c>
      <c r="W2230" s="19" t="str">
        <f>Data!$H2227</f>
        <v>Japonica</v>
      </c>
      <c r="Y2230" s="41" t="e">
        <f t="shared" si="620"/>
        <v>#REF!</v>
      </c>
      <c r="Z2230" s="8">
        <f t="shared" si="626"/>
        <v>10000</v>
      </c>
      <c r="AA2230" s="8" t="str">
        <f t="shared" si="627"/>
        <v>Melinda Hackett</v>
      </c>
      <c r="AB2230" s="8" t="str">
        <f t="shared" si="628"/>
        <v>M</v>
      </c>
      <c r="AC2230" s="8" t="str">
        <f t="shared" si="629"/>
        <v/>
      </c>
      <c r="AD2230" s="8" t="str">
        <f t="shared" si="634"/>
        <v/>
      </c>
      <c r="AE2230" s="8" t="str">
        <f t="shared" si="630"/>
        <v/>
      </c>
      <c r="AF2230" s="5">
        <f t="shared" si="631"/>
        <v>1966</v>
      </c>
      <c r="AG2230" s="46">
        <v>2227</v>
      </c>
      <c r="AH2230" s="47" t="str">
        <f t="shared" si="621"/>
        <v/>
      </c>
      <c r="AI2230" s="48" t="str">
        <f t="shared" si="622"/>
        <v/>
      </c>
      <c r="AK2230" s="22" t="e">
        <f>TRIM(#REF!)</f>
        <v>#REF!</v>
      </c>
      <c r="AL2230" s="23" t="e">
        <f>IF(#REF!=0,"",#REF!)</f>
        <v>#REF!</v>
      </c>
      <c r="AM2230" s="19" t="e">
        <f>IF(#REF!=0,"",#REF!)</f>
        <v>#REF!</v>
      </c>
      <c r="AN2230" s="23" t="e">
        <f>IF($AK2230="","",#REF!)</f>
        <v>#REF!</v>
      </c>
      <c r="AO2230" s="23" t="e">
        <f t="shared" si="632"/>
        <v>#REF!</v>
      </c>
      <c r="AP2230" s="19" t="e">
        <f>IF(#REF!=0,"",#REF!)</f>
        <v>#REF!</v>
      </c>
      <c r="AQ2230" s="19" t="e">
        <f>IF(#REF!=0,"",#REF!)</f>
        <v>#REF!</v>
      </c>
      <c r="AR2230" s="19" t="e">
        <f>IF(#REF!=0,"",#REF!)</f>
        <v>#REF!</v>
      </c>
      <c r="AS2230" s="19" t="e">
        <f>#REF!</f>
        <v>#REF!</v>
      </c>
    </row>
    <row r="2231" spans="4:45" ht="19.5" thickTop="1" thickBot="1" x14ac:dyDescent="0.25">
      <c r="D2231" s="1" t="str">
        <f t="shared" si="635"/>
        <v/>
      </c>
      <c r="E2231" s="1" t="str">
        <f t="shared" si="636"/>
        <v/>
      </c>
      <c r="K2231" s="19" t="str">
        <f t="shared" si="623"/>
        <v/>
      </c>
      <c r="L2231" s="19">
        <f t="shared" si="633"/>
        <v>10000</v>
      </c>
      <c r="M2231" s="22" t="str">
        <f>TRIM(Data!$N2228)</f>
        <v>Melissa</v>
      </c>
      <c r="N2231" s="22" t="str">
        <f>TRIM(Data!$A2228)</f>
        <v>Melissa</v>
      </c>
      <c r="O2231" s="23">
        <f>IF(Data!$B2228=0,"",Data!$B2228)</f>
        <v>1961</v>
      </c>
      <c r="P2231" s="19" t="str">
        <f>IF(Data!$C2228=0,"",Data!$C2228)</f>
        <v>1</v>
      </c>
      <c r="Q2231" s="23" t="str">
        <f>IF($M2231="","",Data!$E2228)</f>
        <v>Min</v>
      </c>
      <c r="R2231" s="23" t="str">
        <f t="shared" si="624"/>
        <v>Min</v>
      </c>
      <c r="S2231" s="23" t="str">
        <f t="shared" si="625"/>
        <v>Min</v>
      </c>
      <c r="T2231" s="19" t="str">
        <f>IF(Data!$F2228=0,"",Data!$F2228)</f>
        <v/>
      </c>
      <c r="U2231" s="19" t="str">
        <f>IF(Data!$G2228=0,"",Data!$G2228)</f>
        <v/>
      </c>
      <c r="V2231" s="19" t="str">
        <f>IF(Data!$D2228=0,"",Data!$D2228)</f>
        <v/>
      </c>
      <c r="W2231" s="19" t="str">
        <f>Data!$H2228</f>
        <v>Japonica</v>
      </c>
      <c r="Y2231" s="41" t="e">
        <f t="shared" si="620"/>
        <v>#REF!</v>
      </c>
      <c r="Z2231" s="8">
        <f t="shared" si="626"/>
        <v>10000</v>
      </c>
      <c r="AA2231" s="8" t="str">
        <f t="shared" si="627"/>
        <v>Melissa</v>
      </c>
      <c r="AB2231" s="8" t="str">
        <f t="shared" si="628"/>
        <v>Min</v>
      </c>
      <c r="AC2231" s="8" t="str">
        <f t="shared" si="629"/>
        <v/>
      </c>
      <c r="AD2231" s="8" t="str">
        <f t="shared" si="634"/>
        <v/>
      </c>
      <c r="AE2231" s="8" t="str">
        <f t="shared" si="630"/>
        <v/>
      </c>
      <c r="AF2231" s="5">
        <f t="shared" si="631"/>
        <v>1961</v>
      </c>
      <c r="AG2231" s="46">
        <v>2228</v>
      </c>
      <c r="AH2231" s="47" t="str">
        <f t="shared" si="621"/>
        <v/>
      </c>
      <c r="AI2231" s="48" t="str">
        <f t="shared" si="622"/>
        <v/>
      </c>
      <c r="AK2231" s="22" t="e">
        <f>TRIM(#REF!)</f>
        <v>#REF!</v>
      </c>
      <c r="AL2231" s="23" t="e">
        <f>IF(#REF!=0,"",#REF!)</f>
        <v>#REF!</v>
      </c>
      <c r="AM2231" s="19" t="e">
        <f>IF(#REF!=0,"",#REF!)</f>
        <v>#REF!</v>
      </c>
      <c r="AN2231" s="23" t="e">
        <f>IF($AK2231="","",#REF!)</f>
        <v>#REF!</v>
      </c>
      <c r="AO2231" s="23" t="e">
        <f t="shared" si="632"/>
        <v>#REF!</v>
      </c>
      <c r="AP2231" s="19" t="e">
        <f>IF(#REF!=0,"",#REF!)</f>
        <v>#REF!</v>
      </c>
      <c r="AQ2231" s="19" t="e">
        <f>IF(#REF!=0,"",#REF!)</f>
        <v>#REF!</v>
      </c>
      <c r="AR2231" s="19" t="e">
        <f>IF(#REF!=0,"",#REF!)</f>
        <v>#REF!</v>
      </c>
      <c r="AS2231" s="19" t="e">
        <f>#REF!</f>
        <v>#REF!</v>
      </c>
    </row>
    <row r="2232" spans="4:45" ht="19.5" thickTop="1" thickBot="1" x14ac:dyDescent="0.25">
      <c r="D2232" s="1" t="str">
        <f t="shared" si="635"/>
        <v/>
      </c>
      <c r="E2232" s="1" t="str">
        <f t="shared" si="636"/>
        <v/>
      </c>
      <c r="K2232" s="19" t="str">
        <f t="shared" si="623"/>
        <v/>
      </c>
      <c r="L2232" s="19">
        <f t="shared" si="633"/>
        <v>10000</v>
      </c>
      <c r="M2232" s="22" t="str">
        <f>TRIM(Data!$N2229)</f>
        <v>Melissa Anne</v>
      </c>
      <c r="N2232" s="22" t="str">
        <f>TRIM(Data!$A2229)</f>
        <v>Melissa Anne</v>
      </c>
      <c r="O2232" s="23">
        <f>IF(Data!$B2229=0,"",Data!$B2229)</f>
        <v>1995</v>
      </c>
      <c r="P2232" s="19" t="str">
        <f>IF(Data!$C2229=0,"",Data!$C2229)</f>
        <v>1</v>
      </c>
      <c r="Q2232" s="23" t="str">
        <f>IF($M2232="","",Data!$E2229)</f>
        <v>L-VL</v>
      </c>
      <c r="R2232" s="23" t="str">
        <f t="shared" si="624"/>
        <v>L</v>
      </c>
      <c r="S2232" s="23" t="str">
        <f t="shared" si="625"/>
        <v>L</v>
      </c>
      <c r="T2232" s="19" t="str">
        <f>IF(Data!$F2229=0,"",Data!$F2229)</f>
        <v>WHITE</v>
      </c>
      <c r="U2232" s="19" t="str">
        <f>IF(Data!$G2229=0,"",Data!$G2229)</f>
        <v/>
      </c>
      <c r="V2232" s="19" t="str">
        <f>IF(Data!$D2229=0,"",Data!$D2229)</f>
        <v/>
      </c>
      <c r="W2232" s="19" t="str">
        <f>Data!$H2229</f>
        <v>Japonica</v>
      </c>
      <c r="Y2232" s="41" t="e">
        <f t="shared" si="620"/>
        <v>#REF!</v>
      </c>
      <c r="Z2232" s="8">
        <f t="shared" si="626"/>
        <v>10000</v>
      </c>
      <c r="AA2232" s="8" t="str">
        <f t="shared" si="627"/>
        <v>Melissa Anne</v>
      </c>
      <c r="AB2232" s="8" t="str">
        <f t="shared" si="628"/>
        <v>L</v>
      </c>
      <c r="AC2232" s="8" t="str">
        <f t="shared" si="629"/>
        <v>WHITE</v>
      </c>
      <c r="AD2232" s="8" t="str">
        <f t="shared" si="634"/>
        <v/>
      </c>
      <c r="AE2232" s="8" t="str">
        <f t="shared" si="630"/>
        <v/>
      </c>
      <c r="AF2232" s="5">
        <f t="shared" si="631"/>
        <v>1995</v>
      </c>
      <c r="AG2232" s="46">
        <v>2229</v>
      </c>
      <c r="AH2232" s="47" t="str">
        <f t="shared" si="621"/>
        <v/>
      </c>
      <c r="AI2232" s="48" t="str">
        <f t="shared" si="622"/>
        <v/>
      </c>
      <c r="AK2232" s="22" t="e">
        <f>TRIM(#REF!)</f>
        <v>#REF!</v>
      </c>
      <c r="AL2232" s="23" t="e">
        <f>IF(#REF!=0,"",#REF!)</f>
        <v>#REF!</v>
      </c>
      <c r="AM2232" s="19" t="e">
        <f>IF(#REF!=0,"",#REF!)</f>
        <v>#REF!</v>
      </c>
      <c r="AN2232" s="23" t="e">
        <f>IF($AK2232="","",#REF!)</f>
        <v>#REF!</v>
      </c>
      <c r="AO2232" s="23" t="e">
        <f t="shared" si="632"/>
        <v>#REF!</v>
      </c>
      <c r="AP2232" s="19" t="e">
        <f>IF(#REF!=0,"",#REF!)</f>
        <v>#REF!</v>
      </c>
      <c r="AQ2232" s="19" t="e">
        <f>IF(#REF!=0,"",#REF!)</f>
        <v>#REF!</v>
      </c>
      <c r="AR2232" s="19" t="e">
        <f>IF(#REF!=0,"",#REF!)</f>
        <v>#REF!</v>
      </c>
      <c r="AS2232" s="19" t="e">
        <f>#REF!</f>
        <v>#REF!</v>
      </c>
    </row>
    <row r="2233" spans="4:45" ht="19.5" thickTop="1" thickBot="1" x14ac:dyDescent="0.25">
      <c r="D2233" s="1" t="str">
        <f t="shared" si="635"/>
        <v/>
      </c>
      <c r="E2233" s="1" t="str">
        <f t="shared" si="636"/>
        <v/>
      </c>
      <c r="K2233" s="19" t="str">
        <f t="shared" si="623"/>
        <v/>
      </c>
      <c r="L2233" s="19">
        <f t="shared" si="633"/>
        <v>10000</v>
      </c>
      <c r="M2233" s="22" t="str">
        <f>TRIM(Data!$N2230)</f>
        <v>Melissa Beale Talley</v>
      </c>
      <c r="N2233" s="22" t="str">
        <f>TRIM(Data!$A2230)</f>
        <v>Melissa Beale Talley</v>
      </c>
      <c r="O2233" s="23">
        <f>IF(Data!$B2230=0,"",Data!$B2230)</f>
        <v>2010</v>
      </c>
      <c r="P2233" s="19" t="str">
        <f>IF(Data!$C2230=0,"",Data!$C2230)</f>
        <v>1</v>
      </c>
      <c r="Q2233" s="23" t="str">
        <f>IF($M2233="","",Data!$E2230)</f>
        <v>L</v>
      </c>
      <c r="R2233" s="23" t="str">
        <f t="shared" si="624"/>
        <v>L</v>
      </c>
      <c r="S2233" s="23" t="str">
        <f t="shared" si="625"/>
        <v>L</v>
      </c>
      <c r="T2233" s="19" t="str">
        <f>IF(Data!$F2230=0,"",Data!$F2230)</f>
        <v/>
      </c>
      <c r="U2233" s="19" t="str">
        <f>IF(Data!$G2230=0,"",Data!$G2230)</f>
        <v/>
      </c>
      <c r="V2233" s="19" t="str">
        <f>IF(Data!$D2230=0,"",Data!$D2230)</f>
        <v/>
      </c>
      <c r="W2233" s="19" t="str">
        <f>Data!$H2230</f>
        <v>Japonica</v>
      </c>
      <c r="Y2233" s="41" t="e">
        <f t="shared" si="620"/>
        <v>#REF!</v>
      </c>
      <c r="Z2233" s="8">
        <f t="shared" si="626"/>
        <v>10000</v>
      </c>
      <c r="AA2233" s="8" t="str">
        <f t="shared" si="627"/>
        <v>Melissa Beale Talley</v>
      </c>
      <c r="AB2233" s="8" t="str">
        <f t="shared" si="628"/>
        <v>L</v>
      </c>
      <c r="AC2233" s="8" t="str">
        <f t="shared" si="629"/>
        <v/>
      </c>
      <c r="AD2233" s="8" t="str">
        <f t="shared" si="634"/>
        <v/>
      </c>
      <c r="AE2233" s="8" t="str">
        <f t="shared" si="630"/>
        <v/>
      </c>
      <c r="AF2233" s="5">
        <f t="shared" si="631"/>
        <v>2010</v>
      </c>
      <c r="AG2233" s="46">
        <v>2230</v>
      </c>
      <c r="AH2233" s="47" t="str">
        <f t="shared" si="621"/>
        <v/>
      </c>
      <c r="AI2233" s="48" t="str">
        <f t="shared" si="622"/>
        <v/>
      </c>
      <c r="AK2233" s="22" t="e">
        <f>TRIM(#REF!)</f>
        <v>#REF!</v>
      </c>
      <c r="AL2233" s="23" t="e">
        <f>IF(#REF!=0,"",#REF!)</f>
        <v>#REF!</v>
      </c>
      <c r="AM2233" s="19" t="e">
        <f>IF(#REF!=0,"",#REF!)</f>
        <v>#REF!</v>
      </c>
      <c r="AN2233" s="23" t="e">
        <f>IF($AK2233="","",#REF!)</f>
        <v>#REF!</v>
      </c>
      <c r="AO2233" s="23" t="e">
        <f t="shared" si="632"/>
        <v>#REF!</v>
      </c>
      <c r="AP2233" s="19" t="e">
        <f>IF(#REF!=0,"",#REF!)</f>
        <v>#REF!</v>
      </c>
      <c r="AQ2233" s="19" t="e">
        <f>IF(#REF!=0,"",#REF!)</f>
        <v>#REF!</v>
      </c>
      <c r="AR2233" s="19" t="e">
        <f>IF(#REF!=0,"",#REF!)</f>
        <v>#REF!</v>
      </c>
      <c r="AS2233" s="19" t="e">
        <f>#REF!</f>
        <v>#REF!</v>
      </c>
    </row>
    <row r="2234" spans="4:45" ht="19.5" thickTop="1" thickBot="1" x14ac:dyDescent="0.25">
      <c r="D2234" s="1" t="str">
        <f t="shared" si="635"/>
        <v/>
      </c>
      <c r="E2234" s="1" t="str">
        <f t="shared" si="636"/>
        <v/>
      </c>
      <c r="K2234" s="19" t="str">
        <f t="shared" si="623"/>
        <v/>
      </c>
      <c r="L2234" s="19">
        <f t="shared" si="633"/>
        <v>10000</v>
      </c>
      <c r="M2234" s="22" t="str">
        <f>TRIM(Data!$N2231)</f>
        <v>Melissa Hardison</v>
      </c>
      <c r="N2234" s="22" t="str">
        <f>TRIM(Data!$A2231)</f>
        <v>Melissa Hardison</v>
      </c>
      <c r="O2234" s="23">
        <f>IF(Data!$B2231=0,"",Data!$B2231)</f>
        <v>1997</v>
      </c>
      <c r="P2234" s="19" t="str">
        <f>IF(Data!$C2231=0,"",Data!$C2231)</f>
        <v>1</v>
      </c>
      <c r="Q2234" s="23" t="str">
        <f>IF($M2234="","",Data!$E2231)</f>
        <v>L-VL</v>
      </c>
      <c r="R2234" s="23" t="str">
        <f t="shared" si="624"/>
        <v>L</v>
      </c>
      <c r="S2234" s="23" t="str">
        <f t="shared" si="625"/>
        <v>L</v>
      </c>
      <c r="T2234" s="19" t="str">
        <f>IF(Data!$F2231=0,"",Data!$F2231)</f>
        <v/>
      </c>
      <c r="U2234" s="19" t="str">
        <f>IF(Data!$G2231=0,"",Data!$G2231)</f>
        <v/>
      </c>
      <c r="V2234" s="19" t="str">
        <f>IF(Data!$D2231=0,"",Data!$D2231)</f>
        <v/>
      </c>
      <c r="W2234" s="19" t="str">
        <f>Data!$H2231</f>
        <v>Japonica</v>
      </c>
      <c r="Y2234" s="41" t="e">
        <f t="shared" si="620"/>
        <v>#REF!</v>
      </c>
      <c r="Z2234" s="8">
        <f t="shared" si="626"/>
        <v>10000</v>
      </c>
      <c r="AA2234" s="8" t="str">
        <f t="shared" si="627"/>
        <v>Melissa Hardison</v>
      </c>
      <c r="AB2234" s="8" t="str">
        <f t="shared" si="628"/>
        <v>L</v>
      </c>
      <c r="AC2234" s="8" t="str">
        <f t="shared" si="629"/>
        <v/>
      </c>
      <c r="AD2234" s="8" t="str">
        <f t="shared" si="634"/>
        <v/>
      </c>
      <c r="AE2234" s="8" t="str">
        <f t="shared" si="630"/>
        <v/>
      </c>
      <c r="AF2234" s="5">
        <f t="shared" si="631"/>
        <v>1997</v>
      </c>
      <c r="AG2234" s="46">
        <v>2231</v>
      </c>
      <c r="AH2234" s="47" t="str">
        <f t="shared" si="621"/>
        <v/>
      </c>
      <c r="AI2234" s="48" t="str">
        <f t="shared" si="622"/>
        <v/>
      </c>
      <c r="AK2234" s="22" t="e">
        <f>TRIM(#REF!)</f>
        <v>#REF!</v>
      </c>
      <c r="AL2234" s="23" t="e">
        <f>IF(#REF!=0,"",#REF!)</f>
        <v>#REF!</v>
      </c>
      <c r="AM2234" s="19" t="e">
        <f>IF(#REF!=0,"",#REF!)</f>
        <v>#REF!</v>
      </c>
      <c r="AN2234" s="23" t="e">
        <f>IF($AK2234="","",#REF!)</f>
        <v>#REF!</v>
      </c>
      <c r="AO2234" s="23" t="e">
        <f t="shared" si="632"/>
        <v>#REF!</v>
      </c>
      <c r="AP2234" s="19" t="e">
        <f>IF(#REF!=0,"",#REF!)</f>
        <v>#REF!</v>
      </c>
      <c r="AQ2234" s="19" t="e">
        <f>IF(#REF!=0,"",#REF!)</f>
        <v>#REF!</v>
      </c>
      <c r="AR2234" s="19" t="e">
        <f>IF(#REF!=0,"",#REF!)</f>
        <v>#REF!</v>
      </c>
      <c r="AS2234" s="19" t="e">
        <f>#REF!</f>
        <v>#REF!</v>
      </c>
    </row>
    <row r="2235" spans="4:45" ht="19.5" thickTop="1" thickBot="1" x14ac:dyDescent="0.25">
      <c r="D2235" s="1" t="str">
        <f t="shared" si="635"/>
        <v/>
      </c>
      <c r="E2235" s="1" t="str">
        <f t="shared" si="636"/>
        <v/>
      </c>
      <c r="K2235" s="19" t="str">
        <f t="shared" si="623"/>
        <v/>
      </c>
      <c r="L2235" s="19">
        <f t="shared" si="633"/>
        <v>10000</v>
      </c>
      <c r="M2235" s="22" t="str">
        <f>TRIM(Data!$N2232)</f>
        <v>Melissa Martini (See Angel's Blush)</v>
      </c>
      <c r="N2235" s="22" t="str">
        <f>TRIM(Data!$A2232)</f>
        <v>Melissa Martini (See Angel's Blush)</v>
      </c>
      <c r="O2235" s="23">
        <f>IF(Data!$B2232=0,"",Data!$B2232)</f>
        <v>1945</v>
      </c>
      <c r="P2235" s="19" t="str">
        <f>IF(Data!$C2232=0,"",Data!$C2232)</f>
        <v/>
      </c>
      <c r="Q2235" s="23" t="str">
        <f>IF($M2235="","",Data!$E2232)</f>
        <v>Min</v>
      </c>
      <c r="R2235" s="23" t="str">
        <f t="shared" si="624"/>
        <v>Min</v>
      </c>
      <c r="S2235" s="23" t="str">
        <f t="shared" si="625"/>
        <v>Min</v>
      </c>
      <c r="T2235" s="19" t="str">
        <f>IF(Data!$F2232=0,"",Data!$F2232)</f>
        <v/>
      </c>
      <c r="U2235" s="19" t="str">
        <f>IF(Data!$G2232=0,"",Data!$G2232)</f>
        <v/>
      </c>
      <c r="V2235" s="19" t="str">
        <f>IF(Data!$D2232=0,"",Data!$D2232)</f>
        <v/>
      </c>
      <c r="W2235" s="19" t="str">
        <f>Data!$H2232</f>
        <v>Japonica</v>
      </c>
      <c r="Y2235" s="41" t="e">
        <f t="shared" si="620"/>
        <v>#REF!</v>
      </c>
      <c r="Z2235" s="8">
        <f t="shared" si="626"/>
        <v>10000</v>
      </c>
      <c r="AA2235" s="8" t="str">
        <f t="shared" si="627"/>
        <v>Melissa Martini (See Angel's Blush)</v>
      </c>
      <c r="AB2235" s="8" t="str">
        <f t="shared" si="628"/>
        <v>Min</v>
      </c>
      <c r="AC2235" s="8" t="str">
        <f t="shared" si="629"/>
        <v/>
      </c>
      <c r="AD2235" s="8" t="str">
        <f t="shared" si="634"/>
        <v/>
      </c>
      <c r="AE2235" s="8" t="str">
        <f t="shared" si="630"/>
        <v/>
      </c>
      <c r="AF2235" s="5">
        <f t="shared" si="631"/>
        <v>1945</v>
      </c>
      <c r="AG2235" s="46">
        <v>2232</v>
      </c>
      <c r="AH2235" s="47" t="str">
        <f t="shared" si="621"/>
        <v/>
      </c>
      <c r="AI2235" s="48" t="str">
        <f t="shared" si="622"/>
        <v/>
      </c>
      <c r="AK2235" s="22" t="e">
        <f>TRIM(#REF!)</f>
        <v>#REF!</v>
      </c>
      <c r="AL2235" s="23" t="e">
        <f>IF(#REF!=0,"",#REF!)</f>
        <v>#REF!</v>
      </c>
      <c r="AM2235" s="19" t="e">
        <f>IF(#REF!=0,"",#REF!)</f>
        <v>#REF!</v>
      </c>
      <c r="AN2235" s="23" t="e">
        <f>IF($AK2235="","",#REF!)</f>
        <v>#REF!</v>
      </c>
      <c r="AO2235" s="23" t="e">
        <f t="shared" si="632"/>
        <v>#REF!</v>
      </c>
      <c r="AP2235" s="19" t="e">
        <f>IF(#REF!=0,"",#REF!)</f>
        <v>#REF!</v>
      </c>
      <c r="AQ2235" s="19" t="e">
        <f>IF(#REF!=0,"",#REF!)</f>
        <v>#REF!</v>
      </c>
      <c r="AR2235" s="19" t="e">
        <f>IF(#REF!=0,"",#REF!)</f>
        <v>#REF!</v>
      </c>
      <c r="AS2235" s="19" t="e">
        <f>#REF!</f>
        <v>#REF!</v>
      </c>
    </row>
    <row r="2236" spans="4:45" ht="19.5" thickTop="1" thickBot="1" x14ac:dyDescent="0.25">
      <c r="D2236" s="1" t="str">
        <f t="shared" si="635"/>
        <v/>
      </c>
      <c r="E2236" s="1" t="str">
        <f t="shared" si="636"/>
        <v/>
      </c>
      <c r="K2236" s="19" t="str">
        <f t="shared" si="623"/>
        <v/>
      </c>
      <c r="L2236" s="19">
        <f t="shared" si="633"/>
        <v>10000</v>
      </c>
      <c r="M2236" s="22" t="str">
        <f>TRIM(Data!$N2233)</f>
        <v>Melody Shepherd</v>
      </c>
      <c r="N2236" s="22" t="str">
        <f>TRIM(Data!$A2233)</f>
        <v>Melody Shepherd</v>
      </c>
      <c r="O2236" s="23">
        <f>IF(Data!$B2233=0,"",Data!$B2233)</f>
        <v>1972</v>
      </c>
      <c r="P2236" s="19" t="str">
        <f>IF(Data!$C2233=0,"",Data!$C2233)</f>
        <v>1</v>
      </c>
      <c r="Q2236" s="23" t="str">
        <f>IF($M2236="","",Data!$E2233)</f>
        <v>L</v>
      </c>
      <c r="R2236" s="23" t="str">
        <f t="shared" si="624"/>
        <v>L</v>
      </c>
      <c r="S2236" s="23" t="str">
        <f t="shared" si="625"/>
        <v>L</v>
      </c>
      <c r="T2236" s="19" t="str">
        <f>IF(Data!$F2233=0,"",Data!$F2233)</f>
        <v/>
      </c>
      <c r="U2236" s="19" t="str">
        <f>IF(Data!$G2233=0,"",Data!$G2233)</f>
        <v/>
      </c>
      <c r="V2236" s="19" t="str">
        <f>IF(Data!$D2233=0,"",Data!$D2233)</f>
        <v/>
      </c>
      <c r="W2236" s="19" t="str">
        <f>Data!$H2233</f>
        <v>Japonica</v>
      </c>
      <c r="Y2236" s="41" t="e">
        <f t="shared" si="620"/>
        <v>#REF!</v>
      </c>
      <c r="Z2236" s="8">
        <f t="shared" si="626"/>
        <v>10000</v>
      </c>
      <c r="AA2236" s="8" t="str">
        <f t="shared" si="627"/>
        <v>Melody Shepherd</v>
      </c>
      <c r="AB2236" s="8" t="str">
        <f t="shared" si="628"/>
        <v>L</v>
      </c>
      <c r="AC2236" s="8" t="str">
        <f t="shared" si="629"/>
        <v/>
      </c>
      <c r="AD2236" s="8" t="str">
        <f t="shared" si="634"/>
        <v/>
      </c>
      <c r="AE2236" s="8" t="str">
        <f t="shared" si="630"/>
        <v/>
      </c>
      <c r="AF2236" s="5">
        <f t="shared" si="631"/>
        <v>1972</v>
      </c>
      <c r="AG2236" s="46">
        <v>2233</v>
      </c>
      <c r="AH2236" s="47" t="str">
        <f t="shared" si="621"/>
        <v/>
      </c>
      <c r="AI2236" s="48" t="str">
        <f t="shared" si="622"/>
        <v/>
      </c>
      <c r="AK2236" s="22" t="e">
        <f>TRIM(#REF!)</f>
        <v>#REF!</v>
      </c>
      <c r="AL2236" s="23" t="e">
        <f>IF(#REF!=0,"",#REF!)</f>
        <v>#REF!</v>
      </c>
      <c r="AM2236" s="19" t="e">
        <f>IF(#REF!=0,"",#REF!)</f>
        <v>#REF!</v>
      </c>
      <c r="AN2236" s="23" t="e">
        <f>IF($AK2236="","",#REF!)</f>
        <v>#REF!</v>
      </c>
      <c r="AO2236" s="23" t="e">
        <f t="shared" si="632"/>
        <v>#REF!</v>
      </c>
      <c r="AP2236" s="19" t="e">
        <f>IF(#REF!=0,"",#REF!)</f>
        <v>#REF!</v>
      </c>
      <c r="AQ2236" s="19" t="e">
        <f>IF(#REF!=0,"",#REF!)</f>
        <v>#REF!</v>
      </c>
      <c r="AR2236" s="19" t="e">
        <f>IF(#REF!=0,"",#REF!)</f>
        <v>#REF!</v>
      </c>
      <c r="AS2236" s="19" t="e">
        <f>#REF!</f>
        <v>#REF!</v>
      </c>
    </row>
    <row r="2237" spans="4:45" ht="19.5" thickTop="1" thickBot="1" x14ac:dyDescent="0.25">
      <c r="D2237" s="1" t="str">
        <f t="shared" si="635"/>
        <v/>
      </c>
      <c r="E2237" s="1" t="str">
        <f t="shared" si="636"/>
        <v/>
      </c>
      <c r="K2237" s="19" t="str">
        <f t="shared" si="623"/>
        <v/>
      </c>
      <c r="L2237" s="19">
        <f t="shared" si="633"/>
        <v>10000</v>
      </c>
      <c r="M2237" s="22" t="str">
        <f>TRIM(Data!$N2234)</f>
        <v>Mel's Miniature</v>
      </c>
      <c r="N2237" s="22" t="str">
        <f>TRIM(Data!$A2234)</f>
        <v>Mel's Miniature</v>
      </c>
      <c r="O2237" s="23">
        <f>IF(Data!$B2234=0,"",Data!$B2234)</f>
        <v>1995</v>
      </c>
      <c r="P2237" s="19" t="str">
        <f>IF(Data!$C2234=0,"",Data!$C2234)</f>
        <v/>
      </c>
      <c r="Q2237" s="23" t="str">
        <f>IF($M2237="","",Data!$E2234)</f>
        <v>Min</v>
      </c>
      <c r="R2237" s="23" t="str">
        <f t="shared" si="624"/>
        <v>Min</v>
      </c>
      <c r="S2237" s="23" t="str">
        <f t="shared" si="625"/>
        <v>Min</v>
      </c>
      <c r="T2237" s="19" t="str">
        <f>IF(Data!$F2234=0,"",Data!$F2234)</f>
        <v/>
      </c>
      <c r="U2237" s="19" t="str">
        <f>IF(Data!$G2234=0,"",Data!$G2234)</f>
        <v/>
      </c>
      <c r="V2237" s="19" t="str">
        <f>IF(Data!$D2234=0,"",Data!$D2234)</f>
        <v/>
      </c>
      <c r="W2237" s="19" t="str">
        <f>Data!$H2234</f>
        <v>Japonica</v>
      </c>
      <c r="Y2237" s="41" t="e">
        <f t="shared" si="620"/>
        <v>#REF!</v>
      </c>
      <c r="Z2237" s="8">
        <f t="shared" si="626"/>
        <v>10000</v>
      </c>
      <c r="AA2237" s="8" t="str">
        <f t="shared" si="627"/>
        <v>Mel's Miniature</v>
      </c>
      <c r="AB2237" s="8" t="str">
        <f t="shared" si="628"/>
        <v>Min</v>
      </c>
      <c r="AC2237" s="8" t="str">
        <f t="shared" si="629"/>
        <v/>
      </c>
      <c r="AD2237" s="8" t="str">
        <f t="shared" si="634"/>
        <v/>
      </c>
      <c r="AE2237" s="8" t="str">
        <f t="shared" si="630"/>
        <v/>
      </c>
      <c r="AF2237" s="5">
        <f t="shared" si="631"/>
        <v>1995</v>
      </c>
      <c r="AG2237" s="46">
        <v>2234</v>
      </c>
      <c r="AH2237" s="47" t="str">
        <f t="shared" si="621"/>
        <v/>
      </c>
      <c r="AI2237" s="48" t="str">
        <f t="shared" si="622"/>
        <v/>
      </c>
      <c r="AK2237" s="22" t="e">
        <f>TRIM(#REF!)</f>
        <v>#REF!</v>
      </c>
      <c r="AL2237" s="23" t="e">
        <f>IF(#REF!=0,"",#REF!)</f>
        <v>#REF!</v>
      </c>
      <c r="AM2237" s="19" t="e">
        <f>IF(#REF!=0,"",#REF!)</f>
        <v>#REF!</v>
      </c>
      <c r="AN2237" s="23" t="e">
        <f>IF($AK2237="","",#REF!)</f>
        <v>#REF!</v>
      </c>
      <c r="AO2237" s="23" t="e">
        <f t="shared" si="632"/>
        <v>#REF!</v>
      </c>
      <c r="AP2237" s="19" t="e">
        <f>IF(#REF!=0,"",#REF!)</f>
        <v>#REF!</v>
      </c>
      <c r="AQ2237" s="19" t="e">
        <f>IF(#REF!=0,"",#REF!)</f>
        <v>#REF!</v>
      </c>
      <c r="AR2237" s="19" t="e">
        <f>IF(#REF!=0,"",#REF!)</f>
        <v>#REF!</v>
      </c>
      <c r="AS2237" s="19" t="e">
        <f>#REF!</f>
        <v>#REF!</v>
      </c>
    </row>
    <row r="2238" spans="4:45" ht="19.5" thickTop="1" thickBot="1" x14ac:dyDescent="0.25">
      <c r="D2238" s="1" t="str">
        <f t="shared" si="635"/>
        <v/>
      </c>
      <c r="E2238" s="1" t="str">
        <f t="shared" si="636"/>
        <v/>
      </c>
      <c r="K2238" s="19" t="str">
        <f t="shared" si="623"/>
        <v/>
      </c>
      <c r="L2238" s="19">
        <f t="shared" si="633"/>
        <v>10000</v>
      </c>
      <c r="M2238" s="22" t="str">
        <f>TRIM(Data!$N2235)</f>
        <v>Meme</v>
      </c>
      <c r="N2238" s="22" t="str">
        <f>TRIM(Data!$A2235)</f>
        <v>Meme (R)</v>
      </c>
      <c r="O2238" s="23">
        <f>IF(Data!$B2235=0,"",Data!$B2235)</f>
        <v>1982</v>
      </c>
      <c r="P2238" s="19" t="str">
        <f>IF(Data!$C2235=0,"",Data!$C2235)</f>
        <v>1</v>
      </c>
      <c r="Q2238" s="23" t="str">
        <f>IF($M2238="","",Data!$E2235)</f>
        <v>M</v>
      </c>
      <c r="R2238" s="23" t="str">
        <f t="shared" si="624"/>
        <v>M</v>
      </c>
      <c r="S2238" s="23" t="str">
        <f t="shared" si="625"/>
        <v>M</v>
      </c>
      <c r="T2238" s="19" t="str">
        <f>IF(Data!$F2235=0,"",Data!$F2235)</f>
        <v/>
      </c>
      <c r="U2238" s="19" t="str">
        <f>IF(Data!$G2235=0,"",Data!$G2235)</f>
        <v>FD</v>
      </c>
      <c r="V2238" s="19" t="str">
        <f>IF(Data!$D2235=0,"",Data!$D2235)</f>
        <v/>
      </c>
      <c r="W2238" s="19" t="str">
        <f>Data!$H2235</f>
        <v>Reticulata</v>
      </c>
      <c r="Y2238" s="41" t="e">
        <f t="shared" si="620"/>
        <v>#REF!</v>
      </c>
      <c r="Z2238" s="8">
        <f t="shared" si="626"/>
        <v>10000</v>
      </c>
      <c r="AA2238" s="8" t="str">
        <f t="shared" si="627"/>
        <v>Meme</v>
      </c>
      <c r="AB2238" s="8" t="str">
        <f t="shared" si="628"/>
        <v>M</v>
      </c>
      <c r="AC2238" s="8" t="str">
        <f t="shared" si="629"/>
        <v/>
      </c>
      <c r="AD2238" s="8" t="str">
        <f t="shared" si="634"/>
        <v>FD</v>
      </c>
      <c r="AE2238" s="8" t="str">
        <f t="shared" si="630"/>
        <v/>
      </c>
      <c r="AF2238" s="5">
        <f t="shared" si="631"/>
        <v>1982</v>
      </c>
      <c r="AG2238" s="46">
        <v>2235</v>
      </c>
      <c r="AH2238" s="47" t="str">
        <f t="shared" si="621"/>
        <v/>
      </c>
      <c r="AI2238" s="48" t="str">
        <f t="shared" si="622"/>
        <v/>
      </c>
      <c r="AK2238" s="22" t="e">
        <f>TRIM(#REF!)</f>
        <v>#REF!</v>
      </c>
      <c r="AL2238" s="23" t="e">
        <f>IF(#REF!=0,"",#REF!)</f>
        <v>#REF!</v>
      </c>
      <c r="AM2238" s="19" t="e">
        <f>IF(#REF!=0,"",#REF!)</f>
        <v>#REF!</v>
      </c>
      <c r="AN2238" s="23" t="e">
        <f>IF($AK2238="","",#REF!)</f>
        <v>#REF!</v>
      </c>
      <c r="AO2238" s="23" t="e">
        <f t="shared" si="632"/>
        <v>#REF!</v>
      </c>
      <c r="AP2238" s="19" t="e">
        <f>IF(#REF!=0,"",#REF!)</f>
        <v>#REF!</v>
      </c>
      <c r="AQ2238" s="19" t="e">
        <f>IF(#REF!=0,"",#REF!)</f>
        <v>#REF!</v>
      </c>
      <c r="AR2238" s="19" t="e">
        <f>IF(#REF!=0,"",#REF!)</f>
        <v>#REF!</v>
      </c>
      <c r="AS2238" s="19" t="e">
        <f>#REF!</f>
        <v>#REF!</v>
      </c>
    </row>
    <row r="2239" spans="4:45" ht="19.5" thickTop="1" thickBot="1" x14ac:dyDescent="0.25">
      <c r="D2239" s="1" t="str">
        <f t="shared" si="635"/>
        <v/>
      </c>
      <c r="E2239" s="1" t="str">
        <f t="shared" si="636"/>
        <v/>
      </c>
      <c r="K2239" s="19" t="str">
        <f t="shared" si="623"/>
        <v/>
      </c>
      <c r="L2239" s="19">
        <f t="shared" si="633"/>
        <v>10000</v>
      </c>
      <c r="M2239" s="22" t="str">
        <f>TRIM(Data!$N2236)</f>
        <v>Memory Lane</v>
      </c>
      <c r="N2239" s="22" t="str">
        <f>TRIM(Data!$A2236)</f>
        <v>Memory Lane (R)</v>
      </c>
      <c r="O2239" s="23">
        <f>IF(Data!$B2236=0,"",Data!$B2236)</f>
        <v>2015</v>
      </c>
      <c r="P2239" s="19" t="str">
        <f>IF(Data!$C2236=0,"",Data!$C2236)</f>
        <v>1</v>
      </c>
      <c r="Q2239" s="23" t="str">
        <f>IF($M2239="","",Data!$E2236)</f>
        <v>M</v>
      </c>
      <c r="R2239" s="23" t="str">
        <f t="shared" si="624"/>
        <v>M</v>
      </c>
      <c r="S2239" s="23" t="str">
        <f t="shared" si="625"/>
        <v>M</v>
      </c>
      <c r="T2239" s="19" t="str">
        <f>IF(Data!$F2236=0,"",Data!$F2236)</f>
        <v/>
      </c>
      <c r="U2239" s="19" t="str">
        <f>IF(Data!$G2236=0,"",Data!$G2236)</f>
        <v/>
      </c>
      <c r="V2239" s="19" t="str">
        <f>IF(Data!$D2236=0,"",Data!$D2236)</f>
        <v/>
      </c>
      <c r="W2239" s="19" t="str">
        <f>Data!$H2236</f>
        <v>Reticulata</v>
      </c>
      <c r="Y2239" s="41" t="e">
        <f t="shared" si="620"/>
        <v>#REF!</v>
      </c>
      <c r="Z2239" s="8">
        <f t="shared" si="626"/>
        <v>10000</v>
      </c>
      <c r="AA2239" s="8" t="str">
        <f t="shared" si="627"/>
        <v>Memory Lane</v>
      </c>
      <c r="AB2239" s="8" t="str">
        <f t="shared" si="628"/>
        <v>M</v>
      </c>
      <c r="AC2239" s="8" t="str">
        <f t="shared" si="629"/>
        <v/>
      </c>
      <c r="AD2239" s="8" t="str">
        <f t="shared" si="634"/>
        <v/>
      </c>
      <c r="AE2239" s="8" t="str">
        <f t="shared" si="630"/>
        <v/>
      </c>
      <c r="AF2239" s="5">
        <f t="shared" si="631"/>
        <v>2015</v>
      </c>
      <c r="AG2239" s="46">
        <v>2236</v>
      </c>
      <c r="AH2239" s="47" t="str">
        <f t="shared" si="621"/>
        <v/>
      </c>
      <c r="AI2239" s="48" t="str">
        <f t="shared" si="622"/>
        <v/>
      </c>
      <c r="AK2239" s="22" t="e">
        <f>TRIM(#REF!)</f>
        <v>#REF!</v>
      </c>
      <c r="AL2239" s="23" t="e">
        <f>IF(#REF!=0,"",#REF!)</f>
        <v>#REF!</v>
      </c>
      <c r="AM2239" s="19" t="e">
        <f>IF(#REF!=0,"",#REF!)</f>
        <v>#REF!</v>
      </c>
      <c r="AN2239" s="23" t="e">
        <f>IF($AK2239="","",#REF!)</f>
        <v>#REF!</v>
      </c>
      <c r="AO2239" s="23" t="e">
        <f t="shared" si="632"/>
        <v>#REF!</v>
      </c>
      <c r="AP2239" s="19" t="e">
        <f>IF(#REF!=0,"",#REF!)</f>
        <v>#REF!</v>
      </c>
      <c r="AQ2239" s="19" t="e">
        <f>IF(#REF!=0,"",#REF!)</f>
        <v>#REF!</v>
      </c>
      <c r="AR2239" s="19" t="e">
        <f>IF(#REF!=0,"",#REF!)</f>
        <v>#REF!</v>
      </c>
      <c r="AS2239" s="19" t="e">
        <f>#REF!</f>
        <v>#REF!</v>
      </c>
    </row>
    <row r="2240" spans="4:45" ht="19.5" thickTop="1" thickBot="1" x14ac:dyDescent="0.25">
      <c r="D2240" s="1" t="str">
        <f t="shared" si="635"/>
        <v/>
      </c>
      <c r="E2240" s="1" t="str">
        <f t="shared" si="636"/>
        <v/>
      </c>
      <c r="K2240" s="19" t="str">
        <f t="shared" si="623"/>
        <v/>
      </c>
      <c r="L2240" s="19">
        <f t="shared" si="633"/>
        <v>10000</v>
      </c>
      <c r="M2240" s="22" t="str">
        <f>TRIM(Data!$N2237)</f>
        <v>Memphis Belle</v>
      </c>
      <c r="N2240" s="22" t="str">
        <f>TRIM(Data!$A2237)</f>
        <v>Memphis Belle</v>
      </c>
      <c r="O2240" s="23">
        <f>IF(Data!$B2237=0,"",Data!$B2237)</f>
        <v>1965</v>
      </c>
      <c r="P2240" s="19" t="str">
        <f>IF(Data!$C2237=0,"",Data!$C2237)</f>
        <v>1</v>
      </c>
      <c r="Q2240" s="23" t="str">
        <f>IF($M2240="","",Data!$E2237)</f>
        <v>M-L</v>
      </c>
      <c r="R2240" s="23" t="str">
        <f t="shared" si="624"/>
        <v>M</v>
      </c>
      <c r="S2240" s="23" t="str">
        <f t="shared" si="625"/>
        <v>M</v>
      </c>
      <c r="T2240" s="19" t="str">
        <f>IF(Data!$F2237=0,"",Data!$F2237)</f>
        <v/>
      </c>
      <c r="U2240" s="19" t="str">
        <f>IF(Data!$G2237=0,"",Data!$G2237)</f>
        <v/>
      </c>
      <c r="V2240" s="19" t="str">
        <f>IF(Data!$D2237=0,"",Data!$D2237)</f>
        <v/>
      </c>
      <c r="W2240" s="19" t="str">
        <f>Data!$H2237</f>
        <v>Japonica</v>
      </c>
      <c r="Y2240" s="41" t="e">
        <f t="shared" si="620"/>
        <v>#REF!</v>
      </c>
      <c r="Z2240" s="8">
        <f t="shared" si="626"/>
        <v>10000</v>
      </c>
      <c r="AA2240" s="8" t="str">
        <f t="shared" si="627"/>
        <v>Memphis Belle</v>
      </c>
      <c r="AB2240" s="8" t="str">
        <f t="shared" si="628"/>
        <v>M</v>
      </c>
      <c r="AC2240" s="8" t="str">
        <f t="shared" si="629"/>
        <v/>
      </c>
      <c r="AD2240" s="8" t="str">
        <f t="shared" si="634"/>
        <v/>
      </c>
      <c r="AE2240" s="8" t="str">
        <f t="shared" si="630"/>
        <v/>
      </c>
      <c r="AF2240" s="5">
        <f t="shared" si="631"/>
        <v>1965</v>
      </c>
      <c r="AG2240" s="46">
        <v>2237</v>
      </c>
      <c r="AH2240" s="47" t="str">
        <f t="shared" si="621"/>
        <v/>
      </c>
      <c r="AI2240" s="48" t="str">
        <f t="shared" si="622"/>
        <v/>
      </c>
      <c r="AK2240" s="22" t="e">
        <f>TRIM(#REF!)</f>
        <v>#REF!</v>
      </c>
      <c r="AL2240" s="23" t="e">
        <f>IF(#REF!=0,"",#REF!)</f>
        <v>#REF!</v>
      </c>
      <c r="AM2240" s="19" t="e">
        <f>IF(#REF!=0,"",#REF!)</f>
        <v>#REF!</v>
      </c>
      <c r="AN2240" s="23" t="e">
        <f>IF($AK2240="","",#REF!)</f>
        <v>#REF!</v>
      </c>
      <c r="AO2240" s="23" t="e">
        <f t="shared" si="632"/>
        <v>#REF!</v>
      </c>
      <c r="AP2240" s="19" t="e">
        <f>IF(#REF!=0,"",#REF!)</f>
        <v>#REF!</v>
      </c>
      <c r="AQ2240" s="19" t="e">
        <f>IF(#REF!=0,"",#REF!)</f>
        <v>#REF!</v>
      </c>
      <c r="AR2240" s="19" t="e">
        <f>IF(#REF!=0,"",#REF!)</f>
        <v>#REF!</v>
      </c>
      <c r="AS2240" s="19" t="e">
        <f>#REF!</f>
        <v>#REF!</v>
      </c>
    </row>
    <row r="2241" spans="4:45" ht="19.5" thickTop="1" thickBot="1" x14ac:dyDescent="0.25">
      <c r="D2241" s="1" t="str">
        <f t="shared" si="635"/>
        <v/>
      </c>
      <c r="E2241" s="1" t="str">
        <f t="shared" si="636"/>
        <v/>
      </c>
      <c r="K2241" s="19" t="str">
        <f t="shared" si="623"/>
        <v/>
      </c>
      <c r="L2241" s="19">
        <f t="shared" si="633"/>
        <v>10000</v>
      </c>
      <c r="M2241" s="22" t="str">
        <f>TRIM(Data!$N2238)</f>
        <v>Mena</v>
      </c>
      <c r="N2241" s="22" t="str">
        <f>TRIM(Data!$A2238)</f>
        <v>Mena</v>
      </c>
      <c r="O2241" s="23">
        <f>IF(Data!$B2238=0,"",Data!$B2238)</f>
        <v>1959</v>
      </c>
      <c r="P2241" s="19" t="str">
        <f>IF(Data!$C2238=0,"",Data!$C2238)</f>
        <v/>
      </c>
      <c r="Q2241" s="23" t="str">
        <f>IF($M2241="","",Data!$E2238)</f>
        <v>M</v>
      </c>
      <c r="R2241" s="23" t="str">
        <f t="shared" si="624"/>
        <v>M</v>
      </c>
      <c r="S2241" s="23" t="str">
        <f t="shared" si="625"/>
        <v>M</v>
      </c>
      <c r="T2241" s="19" t="str">
        <f>IF(Data!$F2238=0,"",Data!$F2238)</f>
        <v/>
      </c>
      <c r="U2241" s="19" t="str">
        <f>IF(Data!$G2238=0,"",Data!$G2238)</f>
        <v/>
      </c>
      <c r="V2241" s="19" t="str">
        <f>IF(Data!$D2238=0,"",Data!$D2238)</f>
        <v/>
      </c>
      <c r="W2241" s="19" t="str">
        <f>Data!$H2238</f>
        <v>Japonica</v>
      </c>
      <c r="Y2241" s="41" t="e">
        <f t="shared" si="620"/>
        <v>#REF!</v>
      </c>
      <c r="Z2241" s="8">
        <f t="shared" si="626"/>
        <v>10000</v>
      </c>
      <c r="AA2241" s="8" t="str">
        <f t="shared" si="627"/>
        <v>Mena</v>
      </c>
      <c r="AB2241" s="8" t="str">
        <f t="shared" si="628"/>
        <v>M</v>
      </c>
      <c r="AC2241" s="8" t="str">
        <f t="shared" si="629"/>
        <v/>
      </c>
      <c r="AD2241" s="8" t="str">
        <f t="shared" si="634"/>
        <v/>
      </c>
      <c r="AE2241" s="8" t="str">
        <f t="shared" si="630"/>
        <v/>
      </c>
      <c r="AF2241" s="5">
        <f t="shared" si="631"/>
        <v>1959</v>
      </c>
      <c r="AG2241" s="46">
        <v>2238</v>
      </c>
      <c r="AH2241" s="47" t="str">
        <f t="shared" si="621"/>
        <v/>
      </c>
      <c r="AI2241" s="48" t="str">
        <f t="shared" si="622"/>
        <v/>
      </c>
      <c r="AK2241" s="22" t="e">
        <f>TRIM(#REF!)</f>
        <v>#REF!</v>
      </c>
      <c r="AL2241" s="23" t="e">
        <f>IF(#REF!=0,"",#REF!)</f>
        <v>#REF!</v>
      </c>
      <c r="AM2241" s="19" t="e">
        <f>IF(#REF!=0,"",#REF!)</f>
        <v>#REF!</v>
      </c>
      <c r="AN2241" s="23" t="e">
        <f>IF($AK2241="","",#REF!)</f>
        <v>#REF!</v>
      </c>
      <c r="AO2241" s="23" t="e">
        <f t="shared" si="632"/>
        <v>#REF!</v>
      </c>
      <c r="AP2241" s="19" t="e">
        <f>IF(#REF!=0,"",#REF!)</f>
        <v>#REF!</v>
      </c>
      <c r="AQ2241" s="19" t="e">
        <f>IF(#REF!=0,"",#REF!)</f>
        <v>#REF!</v>
      </c>
      <c r="AR2241" s="19" t="e">
        <f>IF(#REF!=0,"",#REF!)</f>
        <v>#REF!</v>
      </c>
      <c r="AS2241" s="19" t="e">
        <f>#REF!</f>
        <v>#REF!</v>
      </c>
    </row>
    <row r="2242" spans="4:45" ht="19.5" thickTop="1" thickBot="1" x14ac:dyDescent="0.25">
      <c r="D2242" s="1" t="str">
        <f t="shared" si="635"/>
        <v/>
      </c>
      <c r="E2242" s="1" t="str">
        <f t="shared" si="636"/>
        <v/>
      </c>
      <c r="K2242" s="19" t="str">
        <f t="shared" si="623"/>
        <v/>
      </c>
      <c r="L2242" s="19">
        <f t="shared" si="633"/>
        <v>10000</v>
      </c>
      <c r="M2242" s="22" t="str">
        <f>TRIM(Data!$N2239)</f>
        <v>Mena Ladnier</v>
      </c>
      <c r="N2242" s="22" t="str">
        <f>TRIM(Data!$A2239)</f>
        <v>Mena Ladnier (Duncan Bell)</v>
      </c>
      <c r="O2242" s="23">
        <f>IF(Data!$B2239=0,"",Data!$B2239)</f>
        <v>1941</v>
      </c>
      <c r="P2242" s="19" t="str">
        <f>IF(Data!$C2239=0,"",Data!$C2239)</f>
        <v/>
      </c>
      <c r="Q2242" s="23" t="str">
        <f>IF($M2242="","",Data!$E2239)</f>
        <v>L</v>
      </c>
      <c r="R2242" s="23" t="str">
        <f t="shared" si="624"/>
        <v>L</v>
      </c>
      <c r="S2242" s="23" t="str">
        <f t="shared" si="625"/>
        <v>L</v>
      </c>
      <c r="T2242" s="19" t="str">
        <f>IF(Data!$F2239=0,"",Data!$F2239)</f>
        <v/>
      </c>
      <c r="U2242" s="19" t="str">
        <f>IF(Data!$G2239=0,"",Data!$G2239)</f>
        <v/>
      </c>
      <c r="V2242" s="19" t="str">
        <f>IF(Data!$D2239=0,"",Data!$D2239)</f>
        <v/>
      </c>
      <c r="W2242" s="19" t="str">
        <f>Data!$H2239</f>
        <v>Japonica</v>
      </c>
      <c r="Y2242" s="41" t="e">
        <f t="shared" si="620"/>
        <v>#REF!</v>
      </c>
      <c r="Z2242" s="8">
        <f t="shared" si="626"/>
        <v>10000</v>
      </c>
      <c r="AA2242" s="8" t="str">
        <f t="shared" si="627"/>
        <v>Mena Ladnier</v>
      </c>
      <c r="AB2242" s="8" t="str">
        <f t="shared" si="628"/>
        <v>L</v>
      </c>
      <c r="AC2242" s="8" t="str">
        <f t="shared" si="629"/>
        <v/>
      </c>
      <c r="AD2242" s="8" t="str">
        <f t="shared" si="634"/>
        <v/>
      </c>
      <c r="AE2242" s="8" t="str">
        <f t="shared" si="630"/>
        <v/>
      </c>
      <c r="AF2242" s="5">
        <f t="shared" si="631"/>
        <v>1941</v>
      </c>
      <c r="AG2242" s="46">
        <v>2239</v>
      </c>
      <c r="AH2242" s="47" t="str">
        <f t="shared" si="621"/>
        <v/>
      </c>
      <c r="AI2242" s="48" t="str">
        <f t="shared" si="622"/>
        <v/>
      </c>
      <c r="AK2242" s="22" t="e">
        <f>TRIM(#REF!)</f>
        <v>#REF!</v>
      </c>
      <c r="AL2242" s="23" t="e">
        <f>IF(#REF!=0,"",#REF!)</f>
        <v>#REF!</v>
      </c>
      <c r="AM2242" s="19" t="e">
        <f>IF(#REF!=0,"",#REF!)</f>
        <v>#REF!</v>
      </c>
      <c r="AN2242" s="23" t="e">
        <f>IF($AK2242="","",#REF!)</f>
        <v>#REF!</v>
      </c>
      <c r="AO2242" s="23" t="e">
        <f t="shared" si="632"/>
        <v>#REF!</v>
      </c>
      <c r="AP2242" s="19" t="e">
        <f>IF(#REF!=0,"",#REF!)</f>
        <v>#REF!</v>
      </c>
      <c r="AQ2242" s="19" t="e">
        <f>IF(#REF!=0,"",#REF!)</f>
        <v>#REF!</v>
      </c>
      <c r="AR2242" s="19" t="e">
        <f>IF(#REF!=0,"",#REF!)</f>
        <v>#REF!</v>
      </c>
      <c r="AS2242" s="19" t="e">
        <f>#REF!</f>
        <v>#REF!</v>
      </c>
    </row>
    <row r="2243" spans="4:45" ht="19.5" thickTop="1" thickBot="1" x14ac:dyDescent="0.25">
      <c r="D2243" s="1" t="str">
        <f t="shared" si="635"/>
        <v/>
      </c>
      <c r="E2243" s="1" t="str">
        <f t="shared" si="636"/>
        <v/>
      </c>
      <c r="K2243" s="19" t="str">
        <f t="shared" si="623"/>
        <v/>
      </c>
      <c r="L2243" s="19">
        <f t="shared" si="633"/>
        <v>10000</v>
      </c>
      <c r="M2243" s="22" t="str">
        <f>TRIM(Data!$N2240)</f>
        <v>Mendocino Belle</v>
      </c>
      <c r="N2243" s="22" t="str">
        <f>TRIM(Data!$A2240)</f>
        <v>Mendocino Belle (H)</v>
      </c>
      <c r="O2243" s="23">
        <f>IF(Data!$B2240=0,"",Data!$B2240)</f>
        <v>2009</v>
      </c>
      <c r="P2243" s="19" t="str">
        <f>IF(Data!$C2240=0,"",Data!$C2240)</f>
        <v/>
      </c>
      <c r="Q2243" s="23" t="str">
        <f>IF($M2243="","",Data!$E2240)</f>
        <v>M</v>
      </c>
      <c r="R2243" s="23" t="str">
        <f t="shared" si="624"/>
        <v>M</v>
      </c>
      <c r="S2243" s="23" t="str">
        <f t="shared" si="625"/>
        <v>M</v>
      </c>
      <c r="T2243" s="19" t="str">
        <f>IF(Data!$F2240=0,"",Data!$F2240)</f>
        <v/>
      </c>
      <c r="U2243" s="19" t="str">
        <f>IF(Data!$G2240=0,"",Data!$G2240)</f>
        <v/>
      </c>
      <c r="V2243" s="19" t="str">
        <f>IF(Data!$D2240=0,"",Data!$D2240)</f>
        <v/>
      </c>
      <c r="W2243" s="19" t="str">
        <f>Data!$H2240</f>
        <v>NRH</v>
      </c>
      <c r="Y2243" s="41" t="e">
        <f t="shared" si="620"/>
        <v>#REF!</v>
      </c>
      <c r="Z2243" s="8">
        <f t="shared" si="626"/>
        <v>10000</v>
      </c>
      <c r="AA2243" s="8" t="str">
        <f t="shared" si="627"/>
        <v>Mendocino Belle</v>
      </c>
      <c r="AB2243" s="8" t="str">
        <f t="shared" si="628"/>
        <v>M</v>
      </c>
      <c r="AC2243" s="8" t="str">
        <f t="shared" si="629"/>
        <v/>
      </c>
      <c r="AD2243" s="8" t="str">
        <f t="shared" si="634"/>
        <v/>
      </c>
      <c r="AE2243" s="8" t="str">
        <f t="shared" si="630"/>
        <v/>
      </c>
      <c r="AF2243" s="5">
        <f t="shared" si="631"/>
        <v>2009</v>
      </c>
      <c r="AG2243" s="46">
        <v>2240</v>
      </c>
      <c r="AH2243" s="47" t="str">
        <f t="shared" si="621"/>
        <v/>
      </c>
      <c r="AI2243" s="48" t="str">
        <f t="shared" si="622"/>
        <v/>
      </c>
      <c r="AK2243" s="22" t="e">
        <f>TRIM(#REF!)</f>
        <v>#REF!</v>
      </c>
      <c r="AL2243" s="23" t="e">
        <f>IF(#REF!=0,"",#REF!)</f>
        <v>#REF!</v>
      </c>
      <c r="AM2243" s="19" t="e">
        <f>IF(#REF!=0,"",#REF!)</f>
        <v>#REF!</v>
      </c>
      <c r="AN2243" s="23" t="e">
        <f>IF($AK2243="","",#REF!)</f>
        <v>#REF!</v>
      </c>
      <c r="AO2243" s="23" t="e">
        <f t="shared" si="632"/>
        <v>#REF!</v>
      </c>
      <c r="AP2243" s="19" t="e">
        <f>IF(#REF!=0,"",#REF!)</f>
        <v>#REF!</v>
      </c>
      <c r="AQ2243" s="19" t="e">
        <f>IF(#REF!=0,"",#REF!)</f>
        <v>#REF!</v>
      </c>
      <c r="AR2243" s="19" t="e">
        <f>IF(#REF!=0,"",#REF!)</f>
        <v>#REF!</v>
      </c>
      <c r="AS2243" s="19" t="e">
        <f>#REF!</f>
        <v>#REF!</v>
      </c>
    </row>
    <row r="2244" spans="4:45" ht="19.5" thickTop="1" thickBot="1" x14ac:dyDescent="0.25">
      <c r="D2244" s="1" t="str">
        <f t="shared" si="635"/>
        <v/>
      </c>
      <c r="E2244" s="1" t="str">
        <f t="shared" si="636"/>
        <v/>
      </c>
      <c r="K2244" s="19" t="str">
        <f t="shared" si="623"/>
        <v/>
      </c>
      <c r="L2244" s="19">
        <f t="shared" si="633"/>
        <v>10000</v>
      </c>
      <c r="M2244" s="22" t="str">
        <f>TRIM(Data!$N2241)</f>
        <v>Men's Mini</v>
      </c>
      <c r="N2244" s="22" t="str">
        <f>TRIM(Data!$A2241)</f>
        <v>Men's Mini</v>
      </c>
      <c r="O2244" s="23">
        <f>IF(Data!$B2241=0,"",Data!$B2241)</f>
        <v>1971</v>
      </c>
      <c r="P2244" s="19" t="str">
        <f>IF(Data!$C2241=0,"",Data!$C2241)</f>
        <v>1</v>
      </c>
      <c r="Q2244" s="23" t="str">
        <f>IF($M2244="","",Data!$E2241)</f>
        <v>Min</v>
      </c>
      <c r="R2244" s="23" t="str">
        <f t="shared" si="624"/>
        <v>Min</v>
      </c>
      <c r="S2244" s="23" t="str">
        <f t="shared" si="625"/>
        <v>Min</v>
      </c>
      <c r="T2244" s="19" t="str">
        <f>IF(Data!$F2241=0,"",Data!$F2241)</f>
        <v/>
      </c>
      <c r="U2244" s="19" t="str">
        <f>IF(Data!$G2241=0,"",Data!$G2241)</f>
        <v/>
      </c>
      <c r="V2244" s="19" t="str">
        <f>IF(Data!$D2241=0,"",Data!$D2241)</f>
        <v/>
      </c>
      <c r="W2244" s="19" t="str">
        <f>Data!$H2241</f>
        <v>Japonica</v>
      </c>
      <c r="Y2244" s="41" t="e">
        <f t="shared" ref="Y2244:Y2307" si="637">RANK(Z2244,Z$4:Z$3653,1)</f>
        <v>#REF!</v>
      </c>
      <c r="Z2244" s="8">
        <f t="shared" si="626"/>
        <v>10000</v>
      </c>
      <c r="AA2244" s="8" t="str">
        <f t="shared" si="627"/>
        <v>Men's Mini</v>
      </c>
      <c r="AB2244" s="8" t="str">
        <f t="shared" si="628"/>
        <v>Min</v>
      </c>
      <c r="AC2244" s="8" t="str">
        <f t="shared" si="629"/>
        <v/>
      </c>
      <c r="AD2244" s="8" t="str">
        <f t="shared" si="634"/>
        <v/>
      </c>
      <c r="AE2244" s="8" t="str">
        <f t="shared" si="630"/>
        <v/>
      </c>
      <c r="AF2244" s="5">
        <f t="shared" si="631"/>
        <v>1971</v>
      </c>
      <c r="AG2244" s="46">
        <v>2241</v>
      </c>
      <c r="AH2244" s="47" t="str">
        <f t="shared" ref="AH2244:AH2307" si="638">IF(ISERROR(VLOOKUP($AG2244,$Y$4:$AE$3653,2,FALSE)),"",VLOOKUP($AG2244,$Y$4:$AE$3653,3,FALSE))</f>
        <v/>
      </c>
      <c r="AI2244" s="48" t="str">
        <f t="shared" ref="AI2244:AI2307" si="639">IF(ISERROR(VLOOKUP($AG2244,$Y$4:$AE$3653,2,FALSE)),"",VLOOKUP($AG2244,$Y$4:$AF$3653,8,FALSE))</f>
        <v/>
      </c>
      <c r="AK2244" s="22" t="e">
        <f>TRIM(#REF!)</f>
        <v>#REF!</v>
      </c>
      <c r="AL2244" s="23" t="e">
        <f>IF(#REF!=0,"",#REF!)</f>
        <v>#REF!</v>
      </c>
      <c r="AM2244" s="19" t="e">
        <f>IF(#REF!=0,"",#REF!)</f>
        <v>#REF!</v>
      </c>
      <c r="AN2244" s="23" t="e">
        <f>IF($AK2244="","",#REF!)</f>
        <v>#REF!</v>
      </c>
      <c r="AO2244" s="23" t="e">
        <f t="shared" si="632"/>
        <v>#REF!</v>
      </c>
      <c r="AP2244" s="19" t="e">
        <f>IF(#REF!=0,"",#REF!)</f>
        <v>#REF!</v>
      </c>
      <c r="AQ2244" s="19" t="e">
        <f>IF(#REF!=0,"",#REF!)</f>
        <v>#REF!</v>
      </c>
      <c r="AR2244" s="19" t="e">
        <f>IF(#REF!=0,"",#REF!)</f>
        <v>#REF!</v>
      </c>
      <c r="AS2244" s="19" t="e">
        <f>#REF!</f>
        <v>#REF!</v>
      </c>
    </row>
    <row r="2245" spans="4:45" ht="19.5" thickTop="1" thickBot="1" x14ac:dyDescent="0.25">
      <c r="D2245" s="1" t="str">
        <f t="shared" si="635"/>
        <v/>
      </c>
      <c r="E2245" s="1" t="str">
        <f t="shared" si="636"/>
        <v/>
      </c>
      <c r="K2245" s="19" t="str">
        <f t="shared" ref="K2245:K2308" si="640">IF(L2245=10000,"",RANK(L2245,$L$4:$L$3653,1))</f>
        <v/>
      </c>
      <c r="L2245" s="19">
        <f t="shared" si="633"/>
        <v>10000</v>
      </c>
      <c r="M2245" s="22" t="str">
        <f>TRIM(Data!$N2242)</f>
        <v>Mercury</v>
      </c>
      <c r="N2245" s="22" t="str">
        <f>TRIM(Data!$A2242)</f>
        <v>Mercury</v>
      </c>
      <c r="O2245" s="23">
        <f>IF(Data!$B2242=0,"",Data!$B2242)</f>
        <v>1911</v>
      </c>
      <c r="P2245" s="19" t="str">
        <f>IF(Data!$C2242=0,"",Data!$C2242)</f>
        <v>1</v>
      </c>
      <c r="Q2245" s="23" t="str">
        <f>IF($M2245="","",Data!$E2242)</f>
        <v>L</v>
      </c>
      <c r="R2245" s="23" t="str">
        <f t="shared" ref="R2245:R2308" si="641">IF($M2245="","",IF($Q2245="Min","Min",IF($Q2245="Min-S",IF($J$1=1,"S","Min"),IF(OR($Q2245="S",$Q2245="S-M"),"S",IF(OR($Q2245="M",$Q2245="M-L"),"M",IF(OR($Q2245="L",$Q2245="L-VL"),"L",IF($Q2245="VL","VL")))))))</f>
        <v>L</v>
      </c>
      <c r="S2245" s="23" t="str">
        <f t="shared" ref="S2245:S2308" si="642">IF($J$1=1,$R2245,$Q2245)</f>
        <v>L</v>
      </c>
      <c r="T2245" s="19" t="str">
        <f>IF(Data!$F2242=0,"",Data!$F2242)</f>
        <v/>
      </c>
      <c r="U2245" s="19" t="str">
        <f>IF(Data!$G2242=0,"",Data!$G2242)</f>
        <v/>
      </c>
      <c r="V2245" s="19" t="str">
        <f>IF(Data!$D2242=0,"",Data!$D2242)</f>
        <v/>
      </c>
      <c r="W2245" s="19" t="str">
        <f>Data!$H2242</f>
        <v>Japonica</v>
      </c>
      <c r="Y2245" s="41" t="e">
        <f t="shared" si="637"/>
        <v>#REF!</v>
      </c>
      <c r="Z2245" s="8">
        <f t="shared" ref="Z2245:Z2308" si="643">IF($V2245="ANTIQUE",IF($W2245="Japonica",ROW(),10000),10000)</f>
        <v>10000</v>
      </c>
      <c r="AA2245" s="8" t="str">
        <f t="shared" ref="AA2245:AA2308" si="644">$M2245</f>
        <v>Mercury</v>
      </c>
      <c r="AB2245" s="8" t="str">
        <f t="shared" ref="AB2245:AB2308" si="645">$R2245</f>
        <v>L</v>
      </c>
      <c r="AC2245" s="8" t="str">
        <f t="shared" ref="AC2245:AC2308" si="646">$T2245</f>
        <v/>
      </c>
      <c r="AD2245" s="8" t="str">
        <f t="shared" si="634"/>
        <v/>
      </c>
      <c r="AE2245" s="8" t="str">
        <f t="shared" ref="AE2245:AE2308" si="647">$V2245</f>
        <v/>
      </c>
      <c r="AF2245" s="5">
        <f t="shared" ref="AF2245:AF2308" si="648">$O2245</f>
        <v>1911</v>
      </c>
      <c r="AG2245" s="46">
        <v>2242</v>
      </c>
      <c r="AH2245" s="47" t="str">
        <f t="shared" si="638"/>
        <v/>
      </c>
      <c r="AI2245" s="48" t="str">
        <f t="shared" si="639"/>
        <v/>
      </c>
      <c r="AK2245" s="22" t="e">
        <f>TRIM(#REF!)</f>
        <v>#REF!</v>
      </c>
      <c r="AL2245" s="23" t="e">
        <f>IF(#REF!=0,"",#REF!)</f>
        <v>#REF!</v>
      </c>
      <c r="AM2245" s="19" t="e">
        <f>IF(#REF!=0,"",#REF!)</f>
        <v>#REF!</v>
      </c>
      <c r="AN2245" s="23" t="e">
        <f>IF($AK2245="","",#REF!)</f>
        <v>#REF!</v>
      </c>
      <c r="AO2245" s="23" t="e">
        <f t="shared" ref="AO2245:AO2308" si="649">IF($AK2245="","",IF($AN2245="Min","Min",IF($AN2245="Min-S",IF($J$1=1,"S","Min"),IF(OR($AN2245="S",$AN2245="S-M"),"S",IF(OR($AN2245="M",$AN2245="M-L"),"M",IF(OR($AN2245="L",$AN2245="L-VL"),"L",IF($AN2245="VL","VL")))))))</f>
        <v>#REF!</v>
      </c>
      <c r="AP2245" s="19" t="e">
        <f>IF(#REF!=0,"",#REF!)</f>
        <v>#REF!</v>
      </c>
      <c r="AQ2245" s="19" t="e">
        <f>IF(#REF!=0,"",#REF!)</f>
        <v>#REF!</v>
      </c>
      <c r="AR2245" s="19" t="e">
        <f>IF(#REF!=0,"",#REF!)</f>
        <v>#REF!</v>
      </c>
      <c r="AS2245" s="19" t="e">
        <f>#REF!</f>
        <v>#REF!</v>
      </c>
    </row>
    <row r="2246" spans="4:45" ht="19.5" thickTop="1" thickBot="1" x14ac:dyDescent="0.25">
      <c r="D2246" s="1" t="str">
        <f t="shared" si="635"/>
        <v/>
      </c>
      <c r="E2246" s="1" t="str">
        <f t="shared" si="636"/>
        <v/>
      </c>
      <c r="K2246" s="19" t="str">
        <f t="shared" si="640"/>
        <v/>
      </c>
      <c r="L2246" s="19">
        <f t="shared" si="633"/>
        <v>10000</v>
      </c>
      <c r="M2246" s="22" t="str">
        <f>TRIM(Data!$N2243)</f>
        <v>Meredith</v>
      </c>
      <c r="N2246" s="22" t="str">
        <f>TRIM(Data!$A2243)</f>
        <v>Meredith</v>
      </c>
      <c r="O2246" s="23">
        <f>IF(Data!$B2243=0,"",Data!$B2243)</f>
        <v>1980</v>
      </c>
      <c r="P2246" s="19" t="str">
        <f>IF(Data!$C2243=0,"",Data!$C2243)</f>
        <v>1</v>
      </c>
      <c r="Q2246" s="23" t="str">
        <f>IF($M2246="","",Data!$E2243)</f>
        <v>L</v>
      </c>
      <c r="R2246" s="23" t="str">
        <f t="shared" si="641"/>
        <v>L</v>
      </c>
      <c r="S2246" s="23" t="str">
        <f t="shared" si="642"/>
        <v>L</v>
      </c>
      <c r="T2246" s="19" t="str">
        <f>IF(Data!$F2243=0,"",Data!$F2243)</f>
        <v/>
      </c>
      <c r="U2246" s="19" t="str">
        <f>IF(Data!$G2243=0,"",Data!$G2243)</f>
        <v/>
      </c>
      <c r="V2246" s="19" t="str">
        <f>IF(Data!$D2243=0,"",Data!$D2243)</f>
        <v/>
      </c>
      <c r="W2246" s="19" t="str">
        <f>Data!$H2243</f>
        <v>Japonica</v>
      </c>
      <c r="Y2246" s="41" t="e">
        <f t="shared" si="637"/>
        <v>#REF!</v>
      </c>
      <c r="Z2246" s="8">
        <f t="shared" si="643"/>
        <v>10000</v>
      </c>
      <c r="AA2246" s="8" t="str">
        <f t="shared" si="644"/>
        <v>Meredith</v>
      </c>
      <c r="AB2246" s="8" t="str">
        <f t="shared" si="645"/>
        <v>L</v>
      </c>
      <c r="AC2246" s="8" t="str">
        <f t="shared" si="646"/>
        <v/>
      </c>
      <c r="AD2246" s="8" t="str">
        <f t="shared" si="634"/>
        <v/>
      </c>
      <c r="AE2246" s="8" t="str">
        <f t="shared" si="647"/>
        <v/>
      </c>
      <c r="AF2246" s="5">
        <f t="shared" si="648"/>
        <v>1980</v>
      </c>
      <c r="AG2246" s="46">
        <v>2243</v>
      </c>
      <c r="AH2246" s="47" t="str">
        <f t="shared" si="638"/>
        <v/>
      </c>
      <c r="AI2246" s="48" t="str">
        <f t="shared" si="639"/>
        <v/>
      </c>
      <c r="AK2246" s="22" t="e">
        <f>TRIM(#REF!)</f>
        <v>#REF!</v>
      </c>
      <c r="AL2246" s="23" t="e">
        <f>IF(#REF!=0,"",#REF!)</f>
        <v>#REF!</v>
      </c>
      <c r="AM2246" s="19" t="e">
        <f>IF(#REF!=0,"",#REF!)</f>
        <v>#REF!</v>
      </c>
      <c r="AN2246" s="23" t="e">
        <f>IF($AK2246="","",#REF!)</f>
        <v>#REF!</v>
      </c>
      <c r="AO2246" s="23" t="e">
        <f t="shared" si="649"/>
        <v>#REF!</v>
      </c>
      <c r="AP2246" s="19" t="e">
        <f>IF(#REF!=0,"",#REF!)</f>
        <v>#REF!</v>
      </c>
      <c r="AQ2246" s="19" t="e">
        <f>IF(#REF!=0,"",#REF!)</f>
        <v>#REF!</v>
      </c>
      <c r="AR2246" s="19" t="e">
        <f>IF(#REF!=0,"",#REF!)</f>
        <v>#REF!</v>
      </c>
      <c r="AS2246" s="19" t="e">
        <f>#REF!</f>
        <v>#REF!</v>
      </c>
    </row>
    <row r="2247" spans="4:45" ht="19.5" thickTop="1" thickBot="1" x14ac:dyDescent="0.25">
      <c r="D2247" s="1" t="str">
        <f t="shared" si="635"/>
        <v/>
      </c>
      <c r="E2247" s="1" t="str">
        <f t="shared" si="636"/>
        <v/>
      </c>
      <c r="K2247" s="19" t="str">
        <f t="shared" si="640"/>
        <v/>
      </c>
      <c r="L2247" s="19">
        <f t="shared" si="633"/>
        <v>10000</v>
      </c>
      <c r="M2247" s="22" t="str">
        <f>TRIM(Data!$N2244)</f>
        <v>Meredith Green</v>
      </c>
      <c r="N2247" s="22" t="str">
        <f>TRIM(Data!$A2244)</f>
        <v>Meredith Green (R)</v>
      </c>
      <c r="O2247" s="23">
        <f>IF(Data!$B2244=0,"",Data!$B2244)</f>
        <v>2008</v>
      </c>
      <c r="P2247" s="19" t="str">
        <f>IF(Data!$C2244=0,"",Data!$C2244)</f>
        <v>1</v>
      </c>
      <c r="Q2247" s="23" t="str">
        <f>IF($M2247="","",Data!$E2244)</f>
        <v>VL</v>
      </c>
      <c r="R2247" s="23" t="str">
        <f t="shared" si="641"/>
        <v>VL</v>
      </c>
      <c r="S2247" s="23" t="str">
        <f t="shared" si="642"/>
        <v>VL</v>
      </c>
      <c r="T2247" s="19" t="str">
        <f>IF(Data!$F2244=0,"",Data!$F2244)</f>
        <v/>
      </c>
      <c r="U2247" s="19" t="str">
        <f>IF(Data!$G2244=0,"",Data!$G2244)</f>
        <v/>
      </c>
      <c r="V2247" s="19" t="str">
        <f>IF(Data!$D2244=0,"",Data!$D2244)</f>
        <v/>
      </c>
      <c r="W2247" s="19" t="str">
        <f>Data!$H2244</f>
        <v>Reticulata</v>
      </c>
      <c r="Y2247" s="41" t="e">
        <f t="shared" si="637"/>
        <v>#REF!</v>
      </c>
      <c r="Z2247" s="8">
        <f t="shared" si="643"/>
        <v>10000</v>
      </c>
      <c r="AA2247" s="8" t="str">
        <f t="shared" si="644"/>
        <v>Meredith Green</v>
      </c>
      <c r="AB2247" s="8" t="str">
        <f t="shared" si="645"/>
        <v>VL</v>
      </c>
      <c r="AC2247" s="8" t="str">
        <f t="shared" si="646"/>
        <v/>
      </c>
      <c r="AD2247" s="8" t="str">
        <f t="shared" si="634"/>
        <v/>
      </c>
      <c r="AE2247" s="8" t="str">
        <f t="shared" si="647"/>
        <v/>
      </c>
      <c r="AF2247" s="5">
        <f t="shared" si="648"/>
        <v>2008</v>
      </c>
      <c r="AG2247" s="46">
        <v>2244</v>
      </c>
      <c r="AH2247" s="47" t="str">
        <f t="shared" si="638"/>
        <v/>
      </c>
      <c r="AI2247" s="48" t="str">
        <f t="shared" si="639"/>
        <v/>
      </c>
      <c r="AK2247" s="22" t="e">
        <f>TRIM(#REF!)</f>
        <v>#REF!</v>
      </c>
      <c r="AL2247" s="23" t="e">
        <f>IF(#REF!=0,"",#REF!)</f>
        <v>#REF!</v>
      </c>
      <c r="AM2247" s="19" t="e">
        <f>IF(#REF!=0,"",#REF!)</f>
        <v>#REF!</v>
      </c>
      <c r="AN2247" s="23" t="e">
        <f>IF($AK2247="","",#REF!)</f>
        <v>#REF!</v>
      </c>
      <c r="AO2247" s="23" t="e">
        <f t="shared" si="649"/>
        <v>#REF!</v>
      </c>
      <c r="AP2247" s="19" t="e">
        <f>IF(#REF!=0,"",#REF!)</f>
        <v>#REF!</v>
      </c>
      <c r="AQ2247" s="19" t="e">
        <f>IF(#REF!=0,"",#REF!)</f>
        <v>#REF!</v>
      </c>
      <c r="AR2247" s="19" t="e">
        <f>IF(#REF!=0,"",#REF!)</f>
        <v>#REF!</v>
      </c>
      <c r="AS2247" s="19" t="e">
        <f>#REF!</f>
        <v>#REF!</v>
      </c>
    </row>
    <row r="2248" spans="4:45" ht="19.5" thickTop="1" thickBot="1" x14ac:dyDescent="0.25">
      <c r="D2248" s="1" t="str">
        <f t="shared" si="635"/>
        <v/>
      </c>
      <c r="E2248" s="1" t="str">
        <f t="shared" si="636"/>
        <v/>
      </c>
      <c r="K2248" s="19" t="str">
        <f t="shared" si="640"/>
        <v/>
      </c>
      <c r="L2248" s="19">
        <f t="shared" si="633"/>
        <v>10000</v>
      </c>
      <c r="M2248" s="22" t="str">
        <f>TRIM(Data!$N2245)</f>
        <v>Merri Brantley</v>
      </c>
      <c r="N2248" s="22" t="str">
        <f>TRIM(Data!$A2245)</f>
        <v>Merri Brantley</v>
      </c>
      <c r="O2248" s="23">
        <f>IF(Data!$B2245=0,"",Data!$B2245)</f>
        <v>2019</v>
      </c>
      <c r="P2248" s="19" t="str">
        <f>IF(Data!$C2245=0,"",Data!$C2245)</f>
        <v>1</v>
      </c>
      <c r="Q2248" s="23" t="str">
        <f>IF($M2248="","",Data!$E2245)</f>
        <v>L</v>
      </c>
      <c r="R2248" s="23" t="str">
        <f t="shared" si="641"/>
        <v>L</v>
      </c>
      <c r="S2248" s="23" t="str">
        <f t="shared" si="642"/>
        <v>L</v>
      </c>
      <c r="T2248" s="19" t="str">
        <f>IF(Data!$F2245=0,"",Data!$F2245)</f>
        <v/>
      </c>
      <c r="U2248" s="19" t="str">
        <f>IF(Data!$G2245=0,"",Data!$G2245)</f>
        <v/>
      </c>
      <c r="V2248" s="19" t="str">
        <f>IF(Data!$D2245=0,"",Data!$D2245)</f>
        <v/>
      </c>
      <c r="W2248" s="19" t="str">
        <f>Data!$H2245</f>
        <v>Japonica</v>
      </c>
      <c r="Y2248" s="41" t="e">
        <f t="shared" si="637"/>
        <v>#REF!</v>
      </c>
      <c r="Z2248" s="8">
        <f t="shared" si="643"/>
        <v>10000</v>
      </c>
      <c r="AA2248" s="8" t="str">
        <f t="shared" si="644"/>
        <v>Merri Brantley</v>
      </c>
      <c r="AB2248" s="8" t="str">
        <f t="shared" si="645"/>
        <v>L</v>
      </c>
      <c r="AC2248" s="8" t="str">
        <f t="shared" si="646"/>
        <v/>
      </c>
      <c r="AD2248" s="8" t="str">
        <f t="shared" si="634"/>
        <v/>
      </c>
      <c r="AE2248" s="8" t="str">
        <f t="shared" si="647"/>
        <v/>
      </c>
      <c r="AF2248" s="5">
        <f t="shared" si="648"/>
        <v>2019</v>
      </c>
      <c r="AG2248" s="46">
        <v>2245</v>
      </c>
      <c r="AH2248" s="47" t="str">
        <f t="shared" si="638"/>
        <v/>
      </c>
      <c r="AI2248" s="48" t="str">
        <f t="shared" si="639"/>
        <v/>
      </c>
      <c r="AK2248" s="22" t="e">
        <f>TRIM(#REF!)</f>
        <v>#REF!</v>
      </c>
      <c r="AL2248" s="23" t="e">
        <f>IF(#REF!=0,"",#REF!)</f>
        <v>#REF!</v>
      </c>
      <c r="AM2248" s="19" t="e">
        <f>IF(#REF!=0,"",#REF!)</f>
        <v>#REF!</v>
      </c>
      <c r="AN2248" s="23" t="e">
        <f>IF($AK2248="","",#REF!)</f>
        <v>#REF!</v>
      </c>
      <c r="AO2248" s="23" t="e">
        <f t="shared" si="649"/>
        <v>#REF!</v>
      </c>
      <c r="AP2248" s="19" t="e">
        <f>IF(#REF!=0,"",#REF!)</f>
        <v>#REF!</v>
      </c>
      <c r="AQ2248" s="19" t="e">
        <f>IF(#REF!=0,"",#REF!)</f>
        <v>#REF!</v>
      </c>
      <c r="AR2248" s="19" t="e">
        <f>IF(#REF!=0,"",#REF!)</f>
        <v>#REF!</v>
      </c>
      <c r="AS2248" s="19" t="e">
        <f>#REF!</f>
        <v>#REF!</v>
      </c>
    </row>
    <row r="2249" spans="4:45" ht="19.5" thickTop="1" thickBot="1" x14ac:dyDescent="0.25">
      <c r="D2249" s="1" t="str">
        <f t="shared" si="635"/>
        <v/>
      </c>
      <c r="E2249" s="1" t="str">
        <f t="shared" si="636"/>
        <v/>
      </c>
      <c r="K2249" s="19" t="str">
        <f t="shared" si="640"/>
        <v/>
      </c>
      <c r="L2249" s="19">
        <f t="shared" si="633"/>
        <v>10000</v>
      </c>
      <c r="M2249" s="22" t="str">
        <f>TRIM(Data!$N2246)</f>
        <v>Merry Christmas</v>
      </c>
      <c r="N2249" s="22" t="str">
        <f>TRIM(Data!$A2246)</f>
        <v>Merry Christmas</v>
      </c>
      <c r="O2249" s="23">
        <f>IF(Data!$B2246=0,"",Data!$B2246)</f>
        <v>1991</v>
      </c>
      <c r="P2249" s="19" t="str">
        <f>IF(Data!$C2246=0,"",Data!$C2246)</f>
        <v>1</v>
      </c>
      <c r="Q2249" s="23" t="str">
        <f>IF($M2249="","",Data!$E2246)</f>
        <v>M</v>
      </c>
      <c r="R2249" s="23" t="str">
        <f t="shared" si="641"/>
        <v>M</v>
      </c>
      <c r="S2249" s="23" t="str">
        <f t="shared" si="642"/>
        <v>M</v>
      </c>
      <c r="T2249" s="19" t="str">
        <f>IF(Data!$F2246=0,"",Data!$F2246)</f>
        <v/>
      </c>
      <c r="U2249" s="19" t="str">
        <f>IF(Data!$G2246=0,"",Data!$G2246)</f>
        <v/>
      </c>
      <c r="V2249" s="19" t="str">
        <f>IF(Data!$D2246=0,"",Data!$D2246)</f>
        <v/>
      </c>
      <c r="W2249" s="19" t="str">
        <f>Data!$H2246</f>
        <v>Japonica</v>
      </c>
      <c r="Y2249" s="41" t="e">
        <f t="shared" si="637"/>
        <v>#REF!</v>
      </c>
      <c r="Z2249" s="8">
        <f t="shared" si="643"/>
        <v>10000</v>
      </c>
      <c r="AA2249" s="8" t="str">
        <f t="shared" si="644"/>
        <v>Merry Christmas</v>
      </c>
      <c r="AB2249" s="8" t="str">
        <f t="shared" si="645"/>
        <v>M</v>
      </c>
      <c r="AC2249" s="8" t="str">
        <f t="shared" si="646"/>
        <v/>
      </c>
      <c r="AD2249" s="8" t="str">
        <f t="shared" si="634"/>
        <v/>
      </c>
      <c r="AE2249" s="8" t="str">
        <f t="shared" si="647"/>
        <v/>
      </c>
      <c r="AF2249" s="5">
        <f t="shared" si="648"/>
        <v>1991</v>
      </c>
      <c r="AG2249" s="46">
        <v>2246</v>
      </c>
      <c r="AH2249" s="47" t="str">
        <f t="shared" si="638"/>
        <v/>
      </c>
      <c r="AI2249" s="48" t="str">
        <f t="shared" si="639"/>
        <v/>
      </c>
      <c r="AK2249" s="22" t="e">
        <f>TRIM(#REF!)</f>
        <v>#REF!</v>
      </c>
      <c r="AL2249" s="23" t="e">
        <f>IF(#REF!=0,"",#REF!)</f>
        <v>#REF!</v>
      </c>
      <c r="AM2249" s="19" t="e">
        <f>IF(#REF!=0,"",#REF!)</f>
        <v>#REF!</v>
      </c>
      <c r="AN2249" s="23" t="e">
        <f>IF($AK2249="","",#REF!)</f>
        <v>#REF!</v>
      </c>
      <c r="AO2249" s="23" t="e">
        <f t="shared" si="649"/>
        <v>#REF!</v>
      </c>
      <c r="AP2249" s="19" t="e">
        <f>IF(#REF!=0,"",#REF!)</f>
        <v>#REF!</v>
      </c>
      <c r="AQ2249" s="19" t="e">
        <f>IF(#REF!=0,"",#REF!)</f>
        <v>#REF!</v>
      </c>
      <c r="AR2249" s="19" t="e">
        <f>IF(#REF!=0,"",#REF!)</f>
        <v>#REF!</v>
      </c>
      <c r="AS2249" s="19" t="e">
        <f>#REF!</f>
        <v>#REF!</v>
      </c>
    </row>
    <row r="2250" spans="4:45" ht="19.5" thickTop="1" thickBot="1" x14ac:dyDescent="0.25">
      <c r="D2250" s="1" t="str">
        <f t="shared" si="635"/>
        <v/>
      </c>
      <c r="E2250" s="1" t="str">
        <f t="shared" si="636"/>
        <v/>
      </c>
      <c r="K2250" s="19" t="str">
        <f t="shared" si="640"/>
        <v/>
      </c>
      <c r="L2250" s="19">
        <f t="shared" si="633"/>
        <v>10000</v>
      </c>
      <c r="M2250" s="22" t="str">
        <f>TRIM(Data!$N2247)</f>
        <v>Merry-Go-Round</v>
      </c>
      <c r="N2250" s="22" t="str">
        <f>TRIM(Data!$A2247)</f>
        <v>Merry-Go-Round</v>
      </c>
      <c r="O2250" s="23">
        <f>IF(Data!$B2247=0,"",Data!$B2247)</f>
        <v>2022</v>
      </c>
      <c r="P2250" s="19" t="str">
        <f>IF(Data!$C2247=0,"",Data!$C2247)</f>
        <v>1</v>
      </c>
      <c r="Q2250" s="23" t="str">
        <f>IF($M2250="","",Data!$E2247)</f>
        <v>L</v>
      </c>
      <c r="R2250" s="23" t="str">
        <f t="shared" si="641"/>
        <v>L</v>
      </c>
      <c r="S2250" s="23" t="str">
        <f t="shared" si="642"/>
        <v>L</v>
      </c>
      <c r="T2250" s="19" t="str">
        <f>IF(Data!$F2247=0,"",Data!$F2247)</f>
        <v/>
      </c>
      <c r="U2250" s="19" t="str">
        <f>IF(Data!$G2247=0,"",Data!$G2247)</f>
        <v/>
      </c>
      <c r="V2250" s="19" t="str">
        <f>IF(Data!$D2247=0,"",Data!$D2247)</f>
        <v/>
      </c>
      <c r="W2250" s="19" t="str">
        <f>Data!$H2247</f>
        <v>Japonica</v>
      </c>
      <c r="Y2250" s="41" t="e">
        <f t="shared" si="637"/>
        <v>#REF!</v>
      </c>
      <c r="Z2250" s="8">
        <f t="shared" si="643"/>
        <v>10000</v>
      </c>
      <c r="AA2250" s="8" t="str">
        <f t="shared" si="644"/>
        <v>Merry-Go-Round</v>
      </c>
      <c r="AB2250" s="8" t="str">
        <f t="shared" si="645"/>
        <v>L</v>
      </c>
      <c r="AC2250" s="8" t="str">
        <f t="shared" si="646"/>
        <v/>
      </c>
      <c r="AD2250" s="8" t="str">
        <f t="shared" si="634"/>
        <v/>
      </c>
      <c r="AE2250" s="8" t="str">
        <f t="shared" si="647"/>
        <v/>
      </c>
      <c r="AF2250" s="5">
        <f t="shared" si="648"/>
        <v>2022</v>
      </c>
      <c r="AG2250" s="46">
        <v>2247</v>
      </c>
      <c r="AH2250" s="47" t="str">
        <f t="shared" si="638"/>
        <v/>
      </c>
      <c r="AI2250" s="48" t="str">
        <f t="shared" si="639"/>
        <v/>
      </c>
      <c r="AK2250" s="22" t="e">
        <f>TRIM(#REF!)</f>
        <v>#REF!</v>
      </c>
      <c r="AL2250" s="23" t="e">
        <f>IF(#REF!=0,"",#REF!)</f>
        <v>#REF!</v>
      </c>
      <c r="AM2250" s="19" t="e">
        <f>IF(#REF!=0,"",#REF!)</f>
        <v>#REF!</v>
      </c>
      <c r="AN2250" s="23" t="e">
        <f>IF($AK2250="","",#REF!)</f>
        <v>#REF!</v>
      </c>
      <c r="AO2250" s="23" t="e">
        <f t="shared" si="649"/>
        <v>#REF!</v>
      </c>
      <c r="AP2250" s="19" t="e">
        <f>IF(#REF!=0,"",#REF!)</f>
        <v>#REF!</v>
      </c>
      <c r="AQ2250" s="19" t="e">
        <f>IF(#REF!=0,"",#REF!)</f>
        <v>#REF!</v>
      </c>
      <c r="AR2250" s="19" t="e">
        <f>IF(#REF!=0,"",#REF!)</f>
        <v>#REF!</v>
      </c>
      <c r="AS2250" s="19" t="e">
        <f>#REF!</f>
        <v>#REF!</v>
      </c>
    </row>
    <row r="2251" spans="4:45" ht="19.5" thickTop="1" thickBot="1" x14ac:dyDescent="0.25">
      <c r="D2251" s="1" t="str">
        <f t="shared" si="635"/>
        <v/>
      </c>
      <c r="E2251" s="1" t="str">
        <f t="shared" si="636"/>
        <v/>
      </c>
      <c r="K2251" s="19" t="str">
        <f t="shared" si="640"/>
        <v/>
      </c>
      <c r="L2251" s="19">
        <f t="shared" si="633"/>
        <v>10000</v>
      </c>
      <c r="M2251" s="22" t="str">
        <f>TRIM(Data!$N2248)</f>
        <v>Mia Elizaveta</v>
      </c>
      <c r="N2251" s="22" t="str">
        <f>TRIM(Data!$A2248)</f>
        <v>Mia Elizaveta</v>
      </c>
      <c r="O2251" s="23">
        <f>IF(Data!$B2248=0,"",Data!$B2248)</f>
        <v>2019</v>
      </c>
      <c r="P2251" s="19" t="str">
        <f>IF(Data!$C2248=0,"",Data!$C2248)</f>
        <v>1</v>
      </c>
      <c r="Q2251" s="23" t="str">
        <f>IF($M2251="","",Data!$E2248)</f>
        <v>S-M</v>
      </c>
      <c r="R2251" s="23" t="str">
        <f t="shared" si="641"/>
        <v>S</v>
      </c>
      <c r="S2251" s="23" t="str">
        <f t="shared" si="642"/>
        <v>S</v>
      </c>
      <c r="T2251" s="19" t="str">
        <f>IF(Data!$F2248=0,"",Data!$F2248)</f>
        <v/>
      </c>
      <c r="U2251" s="19" t="str">
        <f>IF(Data!$G2248=0,"",Data!$G2248)</f>
        <v/>
      </c>
      <c r="V2251" s="19" t="str">
        <f>IF(Data!$D2248=0,"",Data!$D2248)</f>
        <v/>
      </c>
      <c r="W2251" s="19" t="str">
        <f>Data!$H2248</f>
        <v>Japonica</v>
      </c>
      <c r="Y2251" s="41" t="e">
        <f t="shared" si="637"/>
        <v>#REF!</v>
      </c>
      <c r="Z2251" s="8">
        <f t="shared" si="643"/>
        <v>10000</v>
      </c>
      <c r="AA2251" s="8" t="str">
        <f t="shared" si="644"/>
        <v>Mia Elizaveta</v>
      </c>
      <c r="AB2251" s="8" t="str">
        <f t="shared" si="645"/>
        <v>S</v>
      </c>
      <c r="AC2251" s="8" t="str">
        <f t="shared" si="646"/>
        <v/>
      </c>
      <c r="AD2251" s="8" t="str">
        <f t="shared" si="634"/>
        <v/>
      </c>
      <c r="AE2251" s="8" t="str">
        <f t="shared" si="647"/>
        <v/>
      </c>
      <c r="AF2251" s="5">
        <f t="shared" si="648"/>
        <v>2019</v>
      </c>
      <c r="AG2251" s="46">
        <v>2248</v>
      </c>
      <c r="AH2251" s="47" t="str">
        <f t="shared" si="638"/>
        <v/>
      </c>
      <c r="AI2251" s="48" t="str">
        <f t="shared" si="639"/>
        <v/>
      </c>
      <c r="AK2251" s="22" t="e">
        <f>TRIM(#REF!)</f>
        <v>#REF!</v>
      </c>
      <c r="AL2251" s="23" t="e">
        <f>IF(#REF!=0,"",#REF!)</f>
        <v>#REF!</v>
      </c>
      <c r="AM2251" s="19" t="e">
        <f>IF(#REF!=0,"",#REF!)</f>
        <v>#REF!</v>
      </c>
      <c r="AN2251" s="23" t="e">
        <f>IF($AK2251="","",#REF!)</f>
        <v>#REF!</v>
      </c>
      <c r="AO2251" s="23" t="e">
        <f t="shared" si="649"/>
        <v>#REF!</v>
      </c>
      <c r="AP2251" s="19" t="e">
        <f>IF(#REF!=0,"",#REF!)</f>
        <v>#REF!</v>
      </c>
      <c r="AQ2251" s="19" t="e">
        <f>IF(#REF!=0,"",#REF!)</f>
        <v>#REF!</v>
      </c>
      <c r="AR2251" s="19" t="e">
        <f>IF(#REF!=0,"",#REF!)</f>
        <v>#REF!</v>
      </c>
      <c r="AS2251" s="19" t="e">
        <f>#REF!</f>
        <v>#REF!</v>
      </c>
    </row>
    <row r="2252" spans="4:45" ht="19.5" thickTop="1" thickBot="1" x14ac:dyDescent="0.25">
      <c r="D2252" s="1" t="str">
        <f t="shared" si="635"/>
        <v/>
      </c>
      <c r="E2252" s="1" t="str">
        <f t="shared" si="636"/>
        <v/>
      </c>
      <c r="K2252" s="19" t="str">
        <f t="shared" si="640"/>
        <v/>
      </c>
      <c r="L2252" s="19">
        <f t="shared" si="633"/>
        <v>10000</v>
      </c>
      <c r="M2252" s="22" t="str">
        <f>TRIM(Data!$N2249)</f>
        <v>Miaojie (See Fine Pure)</v>
      </c>
      <c r="N2252" s="22" t="str">
        <f>TRIM(Data!$A2249)</f>
        <v>Miaojie (R) (See Fine Pure)</v>
      </c>
      <c r="O2252" s="23">
        <f>IF(Data!$B2249=0,"",Data!$B2249)</f>
        <v>2007</v>
      </c>
      <c r="P2252" s="19" t="str">
        <f>IF(Data!$C2249=0,"",Data!$C2249)</f>
        <v>1</v>
      </c>
      <c r="Q2252" s="23" t="str">
        <f>IF($M2252="","",Data!$E2249)</f>
        <v>VL</v>
      </c>
      <c r="R2252" s="23" t="str">
        <f t="shared" si="641"/>
        <v>VL</v>
      </c>
      <c r="S2252" s="23" t="str">
        <f t="shared" si="642"/>
        <v>VL</v>
      </c>
      <c r="T2252" s="19" t="str">
        <f>IF(Data!$F2249=0,"",Data!$F2249)</f>
        <v/>
      </c>
      <c r="U2252" s="19" t="str">
        <f>IF(Data!$G2249=0,"",Data!$G2249)</f>
        <v/>
      </c>
      <c r="V2252" s="19" t="str">
        <f>IF(Data!$D2249=0,"",Data!$D2249)</f>
        <v/>
      </c>
      <c r="W2252" s="19" t="str">
        <f>Data!$H2249</f>
        <v>Reticulata</v>
      </c>
      <c r="Y2252" s="41" t="e">
        <f t="shared" si="637"/>
        <v>#REF!</v>
      </c>
      <c r="Z2252" s="8">
        <f t="shared" si="643"/>
        <v>10000</v>
      </c>
      <c r="AA2252" s="8" t="str">
        <f t="shared" si="644"/>
        <v>Miaojie (See Fine Pure)</v>
      </c>
      <c r="AB2252" s="8" t="str">
        <f t="shared" si="645"/>
        <v>VL</v>
      </c>
      <c r="AC2252" s="8" t="str">
        <f t="shared" si="646"/>
        <v/>
      </c>
      <c r="AD2252" s="8" t="str">
        <f t="shared" si="634"/>
        <v/>
      </c>
      <c r="AE2252" s="8" t="str">
        <f t="shared" si="647"/>
        <v/>
      </c>
      <c r="AF2252" s="5">
        <f t="shared" si="648"/>
        <v>2007</v>
      </c>
      <c r="AG2252" s="46">
        <v>2249</v>
      </c>
      <c r="AH2252" s="47" t="str">
        <f t="shared" si="638"/>
        <v/>
      </c>
      <c r="AI2252" s="48" t="str">
        <f t="shared" si="639"/>
        <v/>
      </c>
      <c r="AK2252" s="22" t="e">
        <f>TRIM(#REF!)</f>
        <v>#REF!</v>
      </c>
      <c r="AL2252" s="23" t="e">
        <f>IF(#REF!=0,"",#REF!)</f>
        <v>#REF!</v>
      </c>
      <c r="AM2252" s="19" t="e">
        <f>IF(#REF!=0,"",#REF!)</f>
        <v>#REF!</v>
      </c>
      <c r="AN2252" s="23" t="e">
        <f>IF($AK2252="","",#REF!)</f>
        <v>#REF!</v>
      </c>
      <c r="AO2252" s="23" t="e">
        <f t="shared" si="649"/>
        <v>#REF!</v>
      </c>
      <c r="AP2252" s="19" t="e">
        <f>IF(#REF!=0,"",#REF!)</f>
        <v>#REF!</v>
      </c>
      <c r="AQ2252" s="19" t="e">
        <f>IF(#REF!=0,"",#REF!)</f>
        <v>#REF!</v>
      </c>
      <c r="AR2252" s="19" t="e">
        <f>IF(#REF!=0,"",#REF!)</f>
        <v>#REF!</v>
      </c>
      <c r="AS2252" s="19" t="e">
        <f>#REF!</f>
        <v>#REF!</v>
      </c>
    </row>
    <row r="2253" spans="4:45" ht="19.5" thickTop="1" thickBot="1" x14ac:dyDescent="0.25">
      <c r="D2253" s="1" t="str">
        <f t="shared" si="635"/>
        <v/>
      </c>
      <c r="E2253" s="1" t="str">
        <f t="shared" si="636"/>
        <v/>
      </c>
      <c r="K2253" s="19" t="str">
        <f t="shared" si="640"/>
        <v/>
      </c>
      <c r="L2253" s="19">
        <f t="shared" si="633"/>
        <v>10000</v>
      </c>
      <c r="M2253" s="22" t="str">
        <f>TRIM(Data!$N2250)</f>
        <v>Michelle Cooper</v>
      </c>
      <c r="N2253" s="22" t="str">
        <f>TRIM(Data!$A2250)</f>
        <v>Michelle Cooper</v>
      </c>
      <c r="O2253" s="23">
        <f>IF(Data!$B2250=0,"",Data!$B2250)</f>
        <v>2001</v>
      </c>
      <c r="P2253" s="19" t="str">
        <f>IF(Data!$C2250=0,"",Data!$C2250)</f>
        <v>1</v>
      </c>
      <c r="Q2253" s="23" t="str">
        <f>IF($M2253="","",Data!$E2250)</f>
        <v>M</v>
      </c>
      <c r="R2253" s="23" t="str">
        <f t="shared" si="641"/>
        <v>M</v>
      </c>
      <c r="S2253" s="23" t="str">
        <f t="shared" si="642"/>
        <v>M</v>
      </c>
      <c r="T2253" s="19" t="str">
        <f>IF(Data!$F2250=0,"",Data!$F2250)</f>
        <v/>
      </c>
      <c r="U2253" s="19" t="str">
        <f>IF(Data!$G2250=0,"",Data!$G2250)</f>
        <v/>
      </c>
      <c r="V2253" s="19" t="str">
        <f>IF(Data!$D2250=0,"",Data!$D2250)</f>
        <v/>
      </c>
      <c r="W2253" s="19" t="str">
        <f>Data!$H2250</f>
        <v>Japonica</v>
      </c>
      <c r="Y2253" s="41" t="e">
        <f t="shared" si="637"/>
        <v>#REF!</v>
      </c>
      <c r="Z2253" s="8">
        <f t="shared" si="643"/>
        <v>10000</v>
      </c>
      <c r="AA2253" s="8" t="str">
        <f t="shared" si="644"/>
        <v>Michelle Cooper</v>
      </c>
      <c r="AB2253" s="8" t="str">
        <f t="shared" si="645"/>
        <v>M</v>
      </c>
      <c r="AC2253" s="8" t="str">
        <f t="shared" si="646"/>
        <v/>
      </c>
      <c r="AD2253" s="8" t="str">
        <f t="shared" si="634"/>
        <v/>
      </c>
      <c r="AE2253" s="8" t="str">
        <f t="shared" si="647"/>
        <v/>
      </c>
      <c r="AF2253" s="5">
        <f t="shared" si="648"/>
        <v>2001</v>
      </c>
      <c r="AG2253" s="46">
        <v>2250</v>
      </c>
      <c r="AH2253" s="47" t="str">
        <f t="shared" si="638"/>
        <v/>
      </c>
      <c r="AI2253" s="48" t="str">
        <f t="shared" si="639"/>
        <v/>
      </c>
      <c r="AK2253" s="22" t="e">
        <f>TRIM(#REF!)</f>
        <v>#REF!</v>
      </c>
      <c r="AL2253" s="23" t="e">
        <f>IF(#REF!=0,"",#REF!)</f>
        <v>#REF!</v>
      </c>
      <c r="AM2253" s="19" t="e">
        <f>IF(#REF!=0,"",#REF!)</f>
        <v>#REF!</v>
      </c>
      <c r="AN2253" s="23" t="e">
        <f>IF($AK2253="","",#REF!)</f>
        <v>#REF!</v>
      </c>
      <c r="AO2253" s="23" t="e">
        <f t="shared" si="649"/>
        <v>#REF!</v>
      </c>
      <c r="AP2253" s="19" t="e">
        <f>IF(#REF!=0,"",#REF!)</f>
        <v>#REF!</v>
      </c>
      <c r="AQ2253" s="19" t="e">
        <f>IF(#REF!=0,"",#REF!)</f>
        <v>#REF!</v>
      </c>
      <c r="AR2253" s="19" t="e">
        <f>IF(#REF!=0,"",#REF!)</f>
        <v>#REF!</v>
      </c>
      <c r="AS2253" s="19" t="e">
        <f>#REF!</f>
        <v>#REF!</v>
      </c>
    </row>
    <row r="2254" spans="4:45" ht="19.5" thickTop="1" thickBot="1" x14ac:dyDescent="0.25">
      <c r="D2254" s="1" t="str">
        <f t="shared" si="635"/>
        <v/>
      </c>
      <c r="E2254" s="1" t="str">
        <f t="shared" si="636"/>
        <v/>
      </c>
      <c r="K2254" s="19" t="str">
        <f t="shared" si="640"/>
        <v/>
      </c>
      <c r="L2254" s="19">
        <f t="shared" si="633"/>
        <v>10000</v>
      </c>
      <c r="M2254" s="22" t="str">
        <f>TRIM(Data!$N2251)</f>
        <v>Michelle Howell</v>
      </c>
      <c r="N2254" s="22" t="str">
        <f>TRIM(Data!$A2251)</f>
        <v>Michelle Howell</v>
      </c>
      <c r="O2254" s="23">
        <f>IF(Data!$B2251=0,"",Data!$B2251)</f>
        <v>2013</v>
      </c>
      <c r="P2254" s="19" t="str">
        <f>IF(Data!$C2251=0,"",Data!$C2251)</f>
        <v>1</v>
      </c>
      <c r="Q2254" s="23" t="str">
        <f>IF($M2254="","",Data!$E2251)</f>
        <v>L</v>
      </c>
      <c r="R2254" s="23" t="str">
        <f t="shared" si="641"/>
        <v>L</v>
      </c>
      <c r="S2254" s="23" t="str">
        <f t="shared" si="642"/>
        <v>L</v>
      </c>
      <c r="T2254" s="19" t="str">
        <f>IF(Data!$F2251=0,"",Data!$F2251)</f>
        <v/>
      </c>
      <c r="U2254" s="19" t="str">
        <f>IF(Data!$G2251=0,"",Data!$G2251)</f>
        <v/>
      </c>
      <c r="V2254" s="19" t="str">
        <f>IF(Data!$D2251=0,"",Data!$D2251)</f>
        <v/>
      </c>
      <c r="W2254" s="19" t="str">
        <f>Data!$H2251</f>
        <v>Japonica</v>
      </c>
      <c r="Y2254" s="41" t="e">
        <f t="shared" si="637"/>
        <v>#REF!</v>
      </c>
      <c r="Z2254" s="8">
        <f t="shared" si="643"/>
        <v>10000</v>
      </c>
      <c r="AA2254" s="8" t="str">
        <f t="shared" si="644"/>
        <v>Michelle Howell</v>
      </c>
      <c r="AB2254" s="8" t="str">
        <f t="shared" si="645"/>
        <v>L</v>
      </c>
      <c r="AC2254" s="8" t="str">
        <f t="shared" si="646"/>
        <v/>
      </c>
      <c r="AD2254" s="8" t="str">
        <f t="shared" si="634"/>
        <v/>
      </c>
      <c r="AE2254" s="8" t="str">
        <f t="shared" si="647"/>
        <v/>
      </c>
      <c r="AF2254" s="5">
        <f t="shared" si="648"/>
        <v>2013</v>
      </c>
      <c r="AG2254" s="46">
        <v>2251</v>
      </c>
      <c r="AH2254" s="47" t="str">
        <f t="shared" si="638"/>
        <v/>
      </c>
      <c r="AI2254" s="48" t="str">
        <f t="shared" si="639"/>
        <v/>
      </c>
      <c r="AK2254" s="22" t="e">
        <f>TRIM(#REF!)</f>
        <v>#REF!</v>
      </c>
      <c r="AL2254" s="23" t="e">
        <f>IF(#REF!=0,"",#REF!)</f>
        <v>#REF!</v>
      </c>
      <c r="AM2254" s="19" t="e">
        <f>IF(#REF!=0,"",#REF!)</f>
        <v>#REF!</v>
      </c>
      <c r="AN2254" s="23" t="e">
        <f>IF($AK2254="","",#REF!)</f>
        <v>#REF!</v>
      </c>
      <c r="AO2254" s="23" t="e">
        <f t="shared" si="649"/>
        <v>#REF!</v>
      </c>
      <c r="AP2254" s="19" t="e">
        <f>IF(#REF!=0,"",#REF!)</f>
        <v>#REF!</v>
      </c>
      <c r="AQ2254" s="19" t="e">
        <f>IF(#REF!=0,"",#REF!)</f>
        <v>#REF!</v>
      </c>
      <c r="AR2254" s="19" t="e">
        <f>IF(#REF!=0,"",#REF!)</f>
        <v>#REF!</v>
      </c>
      <c r="AS2254" s="19" t="e">
        <f>#REF!</f>
        <v>#REF!</v>
      </c>
    </row>
    <row r="2255" spans="4:45" ht="19.5" thickTop="1" thickBot="1" x14ac:dyDescent="0.25">
      <c r="D2255" s="1" t="str">
        <f t="shared" si="635"/>
        <v/>
      </c>
      <c r="E2255" s="1" t="str">
        <f t="shared" si="636"/>
        <v/>
      </c>
      <c r="K2255" s="19" t="str">
        <f t="shared" si="640"/>
        <v/>
      </c>
      <c r="L2255" s="19">
        <f t="shared" si="633"/>
        <v>10000</v>
      </c>
      <c r="M2255" s="22" t="str">
        <f>TRIM(Data!$N2252)</f>
        <v>Michelle S. Var.</v>
      </c>
      <c r="N2255" s="22" t="str">
        <f>TRIM(Data!$A2252)</f>
        <v>Michelle S. Var.</v>
      </c>
      <c r="O2255" s="23">
        <f>IF(Data!$B2252=0,"",Data!$B2252)</f>
        <v>2004</v>
      </c>
      <c r="P2255" s="19" t="str">
        <f>IF(Data!$C2252=0,"",Data!$C2252)</f>
        <v/>
      </c>
      <c r="Q2255" s="23" t="str">
        <f>IF($M2255="","",Data!$E2252)</f>
        <v>Min</v>
      </c>
      <c r="R2255" s="23" t="str">
        <f t="shared" si="641"/>
        <v>Min</v>
      </c>
      <c r="S2255" s="23" t="str">
        <f t="shared" si="642"/>
        <v>Min</v>
      </c>
      <c r="T2255" s="19" t="str">
        <f>IF(Data!$F2252=0,"",Data!$F2252)</f>
        <v/>
      </c>
      <c r="U2255" s="19" t="str">
        <f>IF(Data!$G2252=0,"",Data!$G2252)</f>
        <v>FD</v>
      </c>
      <c r="V2255" s="19" t="str">
        <f>IF(Data!$D2252=0,"",Data!$D2252)</f>
        <v/>
      </c>
      <c r="W2255" s="19" t="str">
        <f>Data!$H2252</f>
        <v>Japonica</v>
      </c>
      <c r="Y2255" s="41" t="e">
        <f t="shared" si="637"/>
        <v>#REF!</v>
      </c>
      <c r="Z2255" s="8">
        <f t="shared" si="643"/>
        <v>10000</v>
      </c>
      <c r="AA2255" s="8" t="str">
        <f t="shared" si="644"/>
        <v>Michelle S. Var.</v>
      </c>
      <c r="AB2255" s="8" t="str">
        <f t="shared" si="645"/>
        <v>Min</v>
      </c>
      <c r="AC2255" s="8" t="str">
        <f t="shared" si="646"/>
        <v/>
      </c>
      <c r="AD2255" s="8" t="str">
        <f t="shared" si="634"/>
        <v>FD</v>
      </c>
      <c r="AE2255" s="8" t="str">
        <f t="shared" si="647"/>
        <v/>
      </c>
      <c r="AF2255" s="5">
        <f t="shared" si="648"/>
        <v>2004</v>
      </c>
      <c r="AG2255" s="46">
        <v>2252</v>
      </c>
      <c r="AH2255" s="47" t="str">
        <f t="shared" si="638"/>
        <v/>
      </c>
      <c r="AI2255" s="48" t="str">
        <f t="shared" si="639"/>
        <v/>
      </c>
      <c r="AK2255" s="22" t="e">
        <f>TRIM(#REF!)</f>
        <v>#REF!</v>
      </c>
      <c r="AL2255" s="23" t="e">
        <f>IF(#REF!=0,"",#REF!)</f>
        <v>#REF!</v>
      </c>
      <c r="AM2255" s="19" t="e">
        <f>IF(#REF!=0,"",#REF!)</f>
        <v>#REF!</v>
      </c>
      <c r="AN2255" s="23" t="e">
        <f>IF($AK2255="","",#REF!)</f>
        <v>#REF!</v>
      </c>
      <c r="AO2255" s="23" t="e">
        <f t="shared" si="649"/>
        <v>#REF!</v>
      </c>
      <c r="AP2255" s="19" t="e">
        <f>IF(#REF!=0,"",#REF!)</f>
        <v>#REF!</v>
      </c>
      <c r="AQ2255" s="19" t="e">
        <f>IF(#REF!=0,"",#REF!)</f>
        <v>#REF!</v>
      </c>
      <c r="AR2255" s="19" t="e">
        <f>IF(#REF!=0,"",#REF!)</f>
        <v>#REF!</v>
      </c>
      <c r="AS2255" s="19" t="e">
        <f>#REF!</f>
        <v>#REF!</v>
      </c>
    </row>
    <row r="2256" spans="4:45" ht="19.5" thickTop="1" thickBot="1" x14ac:dyDescent="0.25">
      <c r="D2256" s="1" t="str">
        <f t="shared" si="635"/>
        <v/>
      </c>
      <c r="E2256" s="1" t="str">
        <f t="shared" si="636"/>
        <v/>
      </c>
      <c r="K2256" s="19" t="str">
        <f t="shared" si="640"/>
        <v/>
      </c>
      <c r="L2256" s="19">
        <f t="shared" si="633"/>
        <v>10000</v>
      </c>
      <c r="M2256" s="22" t="str">
        <f>TRIM(Data!$N2253)</f>
        <v>Mickey Moore</v>
      </c>
      <c r="N2256" s="22" t="str">
        <f>TRIM(Data!$A2253)</f>
        <v>Mickey Moore (R)</v>
      </c>
      <c r="O2256" s="23">
        <f>IF(Data!$B2253=0,"",Data!$B2253)</f>
        <v>2024</v>
      </c>
      <c r="P2256" s="19" t="str">
        <f>IF(Data!$C2253=0,"",Data!$C2253)</f>
        <v>1</v>
      </c>
      <c r="Q2256" s="23" t="str">
        <f>IF($M2256="","",Data!$E2253)</f>
        <v>L-VL</v>
      </c>
      <c r="R2256" s="23" t="str">
        <f t="shared" si="641"/>
        <v>L</v>
      </c>
      <c r="S2256" s="23" t="str">
        <f t="shared" si="642"/>
        <v>L</v>
      </c>
      <c r="T2256" s="19" t="str">
        <f>IF(Data!$F2253=0,"",Data!$F2253)</f>
        <v/>
      </c>
      <c r="U2256" s="19" t="str">
        <f>IF(Data!$G2253=0,"",Data!$G2253)</f>
        <v/>
      </c>
      <c r="V2256" s="19" t="str">
        <f>IF(Data!$D2253=0,"",Data!$D2253)</f>
        <v/>
      </c>
      <c r="W2256" s="19" t="str">
        <f>Data!$H2253</f>
        <v>Reticulata</v>
      </c>
      <c r="Y2256" s="41" t="e">
        <f t="shared" si="637"/>
        <v>#REF!</v>
      </c>
      <c r="Z2256" s="8">
        <f t="shared" si="643"/>
        <v>10000</v>
      </c>
      <c r="AA2256" s="8" t="str">
        <f t="shared" si="644"/>
        <v>Mickey Moore</v>
      </c>
      <c r="AB2256" s="8" t="str">
        <f t="shared" si="645"/>
        <v>L</v>
      </c>
      <c r="AC2256" s="8" t="str">
        <f t="shared" si="646"/>
        <v/>
      </c>
      <c r="AD2256" s="8" t="str">
        <f t="shared" si="634"/>
        <v/>
      </c>
      <c r="AE2256" s="8" t="str">
        <f t="shared" si="647"/>
        <v/>
      </c>
      <c r="AF2256" s="5">
        <f t="shared" si="648"/>
        <v>2024</v>
      </c>
      <c r="AG2256" s="46">
        <v>2253</v>
      </c>
      <c r="AH2256" s="47" t="str">
        <f t="shared" si="638"/>
        <v/>
      </c>
      <c r="AI2256" s="48" t="str">
        <f t="shared" si="639"/>
        <v/>
      </c>
      <c r="AK2256" s="22" t="e">
        <f>TRIM(#REF!)</f>
        <v>#REF!</v>
      </c>
      <c r="AL2256" s="23" t="e">
        <f>IF(#REF!=0,"",#REF!)</f>
        <v>#REF!</v>
      </c>
      <c r="AM2256" s="19" t="e">
        <f>IF(#REF!=0,"",#REF!)</f>
        <v>#REF!</v>
      </c>
      <c r="AN2256" s="23" t="e">
        <f>IF($AK2256="","",#REF!)</f>
        <v>#REF!</v>
      </c>
      <c r="AO2256" s="23" t="e">
        <f t="shared" si="649"/>
        <v>#REF!</v>
      </c>
      <c r="AP2256" s="19" t="e">
        <f>IF(#REF!=0,"",#REF!)</f>
        <v>#REF!</v>
      </c>
      <c r="AQ2256" s="19" t="e">
        <f>IF(#REF!=0,"",#REF!)</f>
        <v>#REF!</v>
      </c>
      <c r="AR2256" s="19" t="e">
        <f>IF(#REF!=0,"",#REF!)</f>
        <v>#REF!</v>
      </c>
      <c r="AS2256" s="19" t="e">
        <f>#REF!</f>
        <v>#REF!</v>
      </c>
    </row>
    <row r="2257" spans="4:45" ht="19.5" thickTop="1" thickBot="1" x14ac:dyDescent="0.25">
      <c r="D2257" s="1" t="str">
        <f t="shared" si="635"/>
        <v/>
      </c>
      <c r="E2257" s="1" t="str">
        <f t="shared" si="636"/>
        <v/>
      </c>
      <c r="K2257" s="19" t="str">
        <f t="shared" si="640"/>
        <v/>
      </c>
      <c r="L2257" s="19">
        <f t="shared" si="633"/>
        <v>10000</v>
      </c>
      <c r="M2257" s="22" t="str">
        <f>TRIM(Data!$N2254)</f>
        <v>Middle Georgia</v>
      </c>
      <c r="N2257" s="22" t="str">
        <f>TRIM(Data!$A2254)</f>
        <v>Middle Georgia</v>
      </c>
      <c r="O2257" s="23">
        <f>IF(Data!$B2254=0,"",Data!$B2254)</f>
        <v>1992</v>
      </c>
      <c r="P2257" s="19" t="str">
        <f>IF(Data!$C2254=0,"",Data!$C2254)</f>
        <v>1</v>
      </c>
      <c r="Q2257" s="23" t="str">
        <f>IF($M2257="","",Data!$E2254)</f>
        <v>M-L</v>
      </c>
      <c r="R2257" s="23" t="str">
        <f t="shared" si="641"/>
        <v>M</v>
      </c>
      <c r="S2257" s="23" t="str">
        <f t="shared" si="642"/>
        <v>M</v>
      </c>
      <c r="T2257" s="19" t="str">
        <f>IF(Data!$F2254=0,"",Data!$F2254)</f>
        <v/>
      </c>
      <c r="U2257" s="19" t="str">
        <f>IF(Data!$G2254=0,"",Data!$G2254)</f>
        <v>FD</v>
      </c>
      <c r="V2257" s="19" t="str">
        <f>IF(Data!$D2254=0,"",Data!$D2254)</f>
        <v/>
      </c>
      <c r="W2257" s="19" t="str">
        <f>Data!$H2254</f>
        <v>Japonica</v>
      </c>
      <c r="Y2257" s="41" t="e">
        <f t="shared" si="637"/>
        <v>#REF!</v>
      </c>
      <c r="Z2257" s="8">
        <f t="shared" si="643"/>
        <v>10000</v>
      </c>
      <c r="AA2257" s="8" t="str">
        <f t="shared" si="644"/>
        <v>Middle Georgia</v>
      </c>
      <c r="AB2257" s="8" t="str">
        <f t="shared" si="645"/>
        <v>M</v>
      </c>
      <c r="AC2257" s="8" t="str">
        <f t="shared" si="646"/>
        <v/>
      </c>
      <c r="AD2257" s="8" t="str">
        <f t="shared" si="634"/>
        <v>FD</v>
      </c>
      <c r="AE2257" s="8" t="str">
        <f t="shared" si="647"/>
        <v/>
      </c>
      <c r="AF2257" s="5">
        <f t="shared" si="648"/>
        <v>1992</v>
      </c>
      <c r="AG2257" s="46">
        <v>2254</v>
      </c>
      <c r="AH2257" s="47" t="str">
        <f t="shared" si="638"/>
        <v/>
      </c>
      <c r="AI2257" s="48" t="str">
        <f t="shared" si="639"/>
        <v/>
      </c>
      <c r="AK2257" s="22" t="e">
        <f>TRIM(#REF!)</f>
        <v>#REF!</v>
      </c>
      <c r="AL2257" s="23" t="e">
        <f>IF(#REF!=0,"",#REF!)</f>
        <v>#REF!</v>
      </c>
      <c r="AM2257" s="19" t="e">
        <f>IF(#REF!=0,"",#REF!)</f>
        <v>#REF!</v>
      </c>
      <c r="AN2257" s="23" t="e">
        <f>IF($AK2257="","",#REF!)</f>
        <v>#REF!</v>
      </c>
      <c r="AO2257" s="23" t="e">
        <f t="shared" si="649"/>
        <v>#REF!</v>
      </c>
      <c r="AP2257" s="19" t="e">
        <f>IF(#REF!=0,"",#REF!)</f>
        <v>#REF!</v>
      </c>
      <c r="AQ2257" s="19" t="e">
        <f>IF(#REF!=0,"",#REF!)</f>
        <v>#REF!</v>
      </c>
      <c r="AR2257" s="19" t="e">
        <f>IF(#REF!=0,"",#REF!)</f>
        <v>#REF!</v>
      </c>
      <c r="AS2257" s="19" t="e">
        <f>#REF!</f>
        <v>#REF!</v>
      </c>
    </row>
    <row r="2258" spans="4:45" ht="19.5" thickTop="1" thickBot="1" x14ac:dyDescent="0.25">
      <c r="D2258" s="1" t="str">
        <f t="shared" si="635"/>
        <v/>
      </c>
      <c r="E2258" s="1" t="str">
        <f t="shared" si="636"/>
        <v/>
      </c>
      <c r="K2258" s="19" t="str">
        <f t="shared" si="640"/>
        <v/>
      </c>
      <c r="L2258" s="19">
        <f t="shared" si="633"/>
        <v>10000</v>
      </c>
      <c r="M2258" s="22" t="str">
        <f>TRIM(Data!$N2255)</f>
        <v>Middlemist's Red</v>
      </c>
      <c r="N2258" s="22" t="str">
        <f>TRIM(Data!$A2255)</f>
        <v>Middlemist's Red</v>
      </c>
      <c r="O2258" s="23">
        <f>IF(Data!$B2255=0,"",Data!$B2255)</f>
        <v>1812</v>
      </c>
      <c r="P2258" s="19" t="str">
        <f>IF(Data!$C2255=0,"",Data!$C2255)</f>
        <v/>
      </c>
      <c r="Q2258" s="23" t="str">
        <f>IF($M2258="","",Data!$E2255)</f>
        <v>S</v>
      </c>
      <c r="R2258" s="23" t="str">
        <f t="shared" si="641"/>
        <v>S</v>
      </c>
      <c r="S2258" s="23" t="str">
        <f t="shared" si="642"/>
        <v>S</v>
      </c>
      <c r="T2258" s="19" t="str">
        <f>IF(Data!$F2255=0,"",Data!$F2255)</f>
        <v/>
      </c>
      <c r="U2258" s="19" t="str">
        <f>IF(Data!$G2255=0,"",Data!$G2255)</f>
        <v/>
      </c>
      <c r="V2258" s="19" t="str">
        <f>IF(Data!$D2255=0,"",Data!$D2255)</f>
        <v>ANTIQUE</v>
      </c>
      <c r="W2258" s="19" t="str">
        <f>Data!$H2255</f>
        <v>Japonica</v>
      </c>
      <c r="Y2258" s="41" t="e">
        <f t="shared" si="637"/>
        <v>#REF!</v>
      </c>
      <c r="Z2258" s="8">
        <f t="shared" si="643"/>
        <v>2258</v>
      </c>
      <c r="AA2258" s="8" t="str">
        <f t="shared" si="644"/>
        <v>Middlemist's Red</v>
      </c>
      <c r="AB2258" s="8" t="str">
        <f t="shared" si="645"/>
        <v>S</v>
      </c>
      <c r="AC2258" s="8" t="str">
        <f t="shared" si="646"/>
        <v/>
      </c>
      <c r="AD2258" s="8" t="str">
        <f t="shared" si="634"/>
        <v/>
      </c>
      <c r="AE2258" s="8" t="str">
        <f t="shared" si="647"/>
        <v>ANTIQUE</v>
      </c>
      <c r="AF2258" s="5">
        <f t="shared" si="648"/>
        <v>1812</v>
      </c>
      <c r="AG2258" s="46">
        <v>2255</v>
      </c>
      <c r="AH2258" s="47" t="str">
        <f t="shared" si="638"/>
        <v/>
      </c>
      <c r="AI2258" s="48" t="str">
        <f t="shared" si="639"/>
        <v/>
      </c>
      <c r="AK2258" s="22" t="e">
        <f>TRIM(#REF!)</f>
        <v>#REF!</v>
      </c>
      <c r="AL2258" s="23" t="e">
        <f>IF(#REF!=0,"",#REF!)</f>
        <v>#REF!</v>
      </c>
      <c r="AM2258" s="19" t="e">
        <f>IF(#REF!=0,"",#REF!)</f>
        <v>#REF!</v>
      </c>
      <c r="AN2258" s="23" t="e">
        <f>IF($AK2258="","",#REF!)</f>
        <v>#REF!</v>
      </c>
      <c r="AO2258" s="23" t="e">
        <f t="shared" si="649"/>
        <v>#REF!</v>
      </c>
      <c r="AP2258" s="19" t="e">
        <f>IF(#REF!=0,"",#REF!)</f>
        <v>#REF!</v>
      </c>
      <c r="AQ2258" s="19" t="e">
        <f>IF(#REF!=0,"",#REF!)</f>
        <v>#REF!</v>
      </c>
      <c r="AR2258" s="19" t="e">
        <f>IF(#REF!=0,"",#REF!)</f>
        <v>#REF!</v>
      </c>
      <c r="AS2258" s="19" t="e">
        <f>#REF!</f>
        <v>#REF!</v>
      </c>
    </row>
    <row r="2259" spans="4:45" ht="19.5" thickTop="1" thickBot="1" x14ac:dyDescent="0.25">
      <c r="D2259" s="1" t="str">
        <f t="shared" si="635"/>
        <v/>
      </c>
      <c r="E2259" s="1" t="str">
        <f t="shared" si="636"/>
        <v/>
      </c>
      <c r="K2259" s="19" t="str">
        <f t="shared" si="640"/>
        <v/>
      </c>
      <c r="L2259" s="19">
        <f t="shared" si="633"/>
        <v>10000</v>
      </c>
      <c r="M2259" s="22" t="str">
        <f>TRIM(Data!$N2256)</f>
        <v>Midnight</v>
      </c>
      <c r="N2259" s="22" t="str">
        <f>TRIM(Data!$A2256)</f>
        <v>Midnight</v>
      </c>
      <c r="O2259" s="23">
        <f>IF(Data!$B2256=0,"",Data!$B2256)</f>
        <v>1963</v>
      </c>
      <c r="P2259" s="19" t="str">
        <f>IF(Data!$C2256=0,"",Data!$C2256)</f>
        <v>1</v>
      </c>
      <c r="Q2259" s="23" t="str">
        <f>IF($M2259="","",Data!$E2256)</f>
        <v>M</v>
      </c>
      <c r="R2259" s="23" t="str">
        <f t="shared" si="641"/>
        <v>M</v>
      </c>
      <c r="S2259" s="23" t="str">
        <f t="shared" si="642"/>
        <v>M</v>
      </c>
      <c r="T2259" s="19" t="str">
        <f>IF(Data!$F2256=0,"",Data!$F2256)</f>
        <v/>
      </c>
      <c r="U2259" s="19" t="str">
        <f>IF(Data!$G2256=0,"",Data!$G2256)</f>
        <v/>
      </c>
      <c r="V2259" s="19" t="str">
        <f>IF(Data!$D2256=0,"",Data!$D2256)</f>
        <v/>
      </c>
      <c r="W2259" s="19" t="str">
        <f>Data!$H2256</f>
        <v>Japonica</v>
      </c>
      <c r="Y2259" s="41" t="e">
        <f t="shared" si="637"/>
        <v>#REF!</v>
      </c>
      <c r="Z2259" s="8">
        <f t="shared" si="643"/>
        <v>10000</v>
      </c>
      <c r="AA2259" s="8" t="str">
        <f t="shared" si="644"/>
        <v>Midnight</v>
      </c>
      <c r="AB2259" s="8" t="str">
        <f t="shared" si="645"/>
        <v>M</v>
      </c>
      <c r="AC2259" s="8" t="str">
        <f t="shared" si="646"/>
        <v/>
      </c>
      <c r="AD2259" s="8" t="str">
        <f t="shared" si="634"/>
        <v/>
      </c>
      <c r="AE2259" s="8" t="str">
        <f t="shared" si="647"/>
        <v/>
      </c>
      <c r="AF2259" s="5">
        <f t="shared" si="648"/>
        <v>1963</v>
      </c>
      <c r="AG2259" s="46">
        <v>2256</v>
      </c>
      <c r="AH2259" s="47" t="str">
        <f t="shared" si="638"/>
        <v/>
      </c>
      <c r="AI2259" s="48" t="str">
        <f t="shared" si="639"/>
        <v/>
      </c>
      <c r="AK2259" s="22" t="e">
        <f>TRIM(#REF!)</f>
        <v>#REF!</v>
      </c>
      <c r="AL2259" s="23" t="e">
        <f>IF(#REF!=0,"",#REF!)</f>
        <v>#REF!</v>
      </c>
      <c r="AM2259" s="19" t="e">
        <f>IF(#REF!=0,"",#REF!)</f>
        <v>#REF!</v>
      </c>
      <c r="AN2259" s="23" t="e">
        <f>IF($AK2259="","",#REF!)</f>
        <v>#REF!</v>
      </c>
      <c r="AO2259" s="23" t="e">
        <f t="shared" si="649"/>
        <v>#REF!</v>
      </c>
      <c r="AP2259" s="19" t="e">
        <f>IF(#REF!=0,"",#REF!)</f>
        <v>#REF!</v>
      </c>
      <c r="AQ2259" s="19" t="e">
        <f>IF(#REF!=0,"",#REF!)</f>
        <v>#REF!</v>
      </c>
      <c r="AR2259" s="19" t="e">
        <f>IF(#REF!=0,"",#REF!)</f>
        <v>#REF!</v>
      </c>
      <c r="AS2259" s="19" t="e">
        <f>#REF!</f>
        <v>#REF!</v>
      </c>
    </row>
    <row r="2260" spans="4:45" ht="19.5" thickTop="1" thickBot="1" x14ac:dyDescent="0.25">
      <c r="D2260" s="1" t="str">
        <f t="shared" si="635"/>
        <v/>
      </c>
      <c r="E2260" s="1" t="str">
        <f t="shared" si="636"/>
        <v/>
      </c>
      <c r="K2260" s="19" t="str">
        <f t="shared" si="640"/>
        <v/>
      </c>
      <c r="L2260" s="19">
        <f t="shared" si="633"/>
        <v>10000</v>
      </c>
      <c r="M2260" s="22" t="str">
        <f>TRIM(Data!$N2257)</f>
        <v>Midnight Magic</v>
      </c>
      <c r="N2260" s="22" t="str">
        <f>TRIM(Data!$A2257)</f>
        <v>Midnight Magic</v>
      </c>
      <c r="O2260" s="23">
        <f>IF(Data!$B2257=0,"",Data!$B2257)</f>
        <v>1985</v>
      </c>
      <c r="P2260" s="19" t="str">
        <f>IF(Data!$C2257=0,"",Data!$C2257)</f>
        <v>1</v>
      </c>
      <c r="Q2260" s="23" t="str">
        <f>IF($M2260="","",Data!$E2257)</f>
        <v>M-L</v>
      </c>
      <c r="R2260" s="23" t="str">
        <f t="shared" si="641"/>
        <v>M</v>
      </c>
      <c r="S2260" s="23" t="str">
        <f t="shared" si="642"/>
        <v>M</v>
      </c>
      <c r="T2260" s="19" t="str">
        <f>IF(Data!$F2257=0,"",Data!$F2257)</f>
        <v/>
      </c>
      <c r="U2260" s="19" t="str">
        <f>IF(Data!$G2257=0,"",Data!$G2257)</f>
        <v/>
      </c>
      <c r="V2260" s="19" t="str">
        <f>IF(Data!$D2257=0,"",Data!$D2257)</f>
        <v/>
      </c>
      <c r="W2260" s="19" t="str">
        <f>Data!$H2257</f>
        <v>Japonica</v>
      </c>
      <c r="Y2260" s="41" t="e">
        <f t="shared" si="637"/>
        <v>#REF!</v>
      </c>
      <c r="Z2260" s="8">
        <f t="shared" si="643"/>
        <v>10000</v>
      </c>
      <c r="AA2260" s="8" t="str">
        <f t="shared" si="644"/>
        <v>Midnight Magic</v>
      </c>
      <c r="AB2260" s="8" t="str">
        <f t="shared" si="645"/>
        <v>M</v>
      </c>
      <c r="AC2260" s="8" t="str">
        <f t="shared" si="646"/>
        <v/>
      </c>
      <c r="AD2260" s="8" t="str">
        <f t="shared" si="634"/>
        <v/>
      </c>
      <c r="AE2260" s="8" t="str">
        <f t="shared" si="647"/>
        <v/>
      </c>
      <c r="AF2260" s="5">
        <f t="shared" si="648"/>
        <v>1985</v>
      </c>
      <c r="AG2260" s="46">
        <v>2257</v>
      </c>
      <c r="AH2260" s="47" t="str">
        <f t="shared" si="638"/>
        <v/>
      </c>
      <c r="AI2260" s="48" t="str">
        <f t="shared" si="639"/>
        <v/>
      </c>
      <c r="AK2260" s="22" t="e">
        <f>TRIM(#REF!)</f>
        <v>#REF!</v>
      </c>
      <c r="AL2260" s="23" t="e">
        <f>IF(#REF!=0,"",#REF!)</f>
        <v>#REF!</v>
      </c>
      <c r="AM2260" s="19" t="e">
        <f>IF(#REF!=0,"",#REF!)</f>
        <v>#REF!</v>
      </c>
      <c r="AN2260" s="23" t="e">
        <f>IF($AK2260="","",#REF!)</f>
        <v>#REF!</v>
      </c>
      <c r="AO2260" s="23" t="e">
        <f t="shared" si="649"/>
        <v>#REF!</v>
      </c>
      <c r="AP2260" s="19" t="e">
        <f>IF(#REF!=0,"",#REF!)</f>
        <v>#REF!</v>
      </c>
      <c r="AQ2260" s="19" t="e">
        <f>IF(#REF!=0,"",#REF!)</f>
        <v>#REF!</v>
      </c>
      <c r="AR2260" s="19" t="e">
        <f>IF(#REF!=0,"",#REF!)</f>
        <v>#REF!</v>
      </c>
      <c r="AS2260" s="19" t="e">
        <f>#REF!</f>
        <v>#REF!</v>
      </c>
    </row>
    <row r="2261" spans="4:45" ht="19.5" thickTop="1" thickBot="1" x14ac:dyDescent="0.25">
      <c r="D2261" s="1" t="str">
        <f t="shared" si="635"/>
        <v/>
      </c>
      <c r="E2261" s="1" t="str">
        <f t="shared" si="636"/>
        <v/>
      </c>
      <c r="K2261" s="19" t="str">
        <f t="shared" si="640"/>
        <v/>
      </c>
      <c r="L2261" s="19">
        <f t="shared" si="633"/>
        <v>10000</v>
      </c>
      <c r="M2261" s="22" t="str">
        <f>TRIM(Data!$N2258)</f>
        <v>Midnight Ruby</v>
      </c>
      <c r="N2261" s="22" t="str">
        <f>TRIM(Data!$A2258)</f>
        <v>Midnight Ruby (Sasanqua)</v>
      </c>
      <c r="O2261" s="23">
        <f>IF(Data!$B2258=0,"",Data!$B2258)</f>
        <v>1994</v>
      </c>
      <c r="P2261" s="19" t="str">
        <f>IF(Data!$C2258=0,"",Data!$C2258)</f>
        <v>1</v>
      </c>
      <c r="Q2261" s="23" t="str">
        <f>IF($M2261="","",Data!$E2258)</f>
        <v>Min</v>
      </c>
      <c r="R2261" s="23" t="str">
        <f t="shared" si="641"/>
        <v>Min</v>
      </c>
      <c r="S2261" s="23" t="str">
        <f t="shared" si="642"/>
        <v>Min</v>
      </c>
      <c r="T2261" s="19" t="str">
        <f>IF(Data!$F2258=0,"",Data!$F2258)</f>
        <v/>
      </c>
      <c r="U2261" s="19" t="str">
        <f>IF(Data!$G2258=0,"",Data!$G2258)</f>
        <v/>
      </c>
      <c r="V2261" s="19" t="str">
        <f>IF(Data!$D2258=0,"",Data!$D2258)</f>
        <v/>
      </c>
      <c r="W2261" s="19" t="str">
        <f>Data!$H2258</f>
        <v>Sasanqua</v>
      </c>
      <c r="Y2261" s="41" t="e">
        <f t="shared" si="637"/>
        <v>#REF!</v>
      </c>
      <c r="Z2261" s="8">
        <f t="shared" si="643"/>
        <v>10000</v>
      </c>
      <c r="AA2261" s="8" t="str">
        <f t="shared" si="644"/>
        <v>Midnight Ruby</v>
      </c>
      <c r="AB2261" s="8" t="str">
        <f t="shared" si="645"/>
        <v>Min</v>
      </c>
      <c r="AC2261" s="8" t="str">
        <f t="shared" si="646"/>
        <v/>
      </c>
      <c r="AD2261" s="8" t="str">
        <f t="shared" si="634"/>
        <v/>
      </c>
      <c r="AE2261" s="8" t="str">
        <f t="shared" si="647"/>
        <v/>
      </c>
      <c r="AF2261" s="5">
        <f t="shared" si="648"/>
        <v>1994</v>
      </c>
      <c r="AG2261" s="46">
        <v>2258</v>
      </c>
      <c r="AH2261" s="47" t="str">
        <f t="shared" si="638"/>
        <v/>
      </c>
      <c r="AI2261" s="48" t="str">
        <f t="shared" si="639"/>
        <v/>
      </c>
      <c r="AK2261" s="22" t="e">
        <f>TRIM(#REF!)</f>
        <v>#REF!</v>
      </c>
      <c r="AL2261" s="23" t="e">
        <f>IF(#REF!=0,"",#REF!)</f>
        <v>#REF!</v>
      </c>
      <c r="AM2261" s="19" t="e">
        <f>IF(#REF!=0,"",#REF!)</f>
        <v>#REF!</v>
      </c>
      <c r="AN2261" s="23" t="e">
        <f>IF($AK2261="","",#REF!)</f>
        <v>#REF!</v>
      </c>
      <c r="AO2261" s="23" t="e">
        <f t="shared" si="649"/>
        <v>#REF!</v>
      </c>
      <c r="AP2261" s="19" t="e">
        <f>IF(#REF!=0,"",#REF!)</f>
        <v>#REF!</v>
      </c>
      <c r="AQ2261" s="19" t="e">
        <f>IF(#REF!=0,"",#REF!)</f>
        <v>#REF!</v>
      </c>
      <c r="AR2261" s="19" t="e">
        <f>IF(#REF!=0,"",#REF!)</f>
        <v>#REF!</v>
      </c>
      <c r="AS2261" s="19" t="e">
        <f>#REF!</f>
        <v>#REF!</v>
      </c>
    </row>
    <row r="2262" spans="4:45" ht="19.5" thickTop="1" thickBot="1" x14ac:dyDescent="0.25">
      <c r="D2262" s="1" t="str">
        <f t="shared" si="635"/>
        <v/>
      </c>
      <c r="E2262" s="1" t="str">
        <f t="shared" si="636"/>
        <v/>
      </c>
      <c r="K2262" s="19" t="str">
        <f t="shared" si="640"/>
        <v/>
      </c>
      <c r="L2262" s="19">
        <f t="shared" ref="L2262:L2325" si="650">IF(ISERROR(SEARCH($B$2,M2262)),10000,IF(SEARCH($B$2,M2262)=1,SEARCH($B$2,M2262)+ROW()/100000,10000))</f>
        <v>10000</v>
      </c>
      <c r="M2262" s="22" t="str">
        <f>TRIM(Data!$N2259)</f>
        <v>Midnight Serenade</v>
      </c>
      <c r="N2262" s="22" t="str">
        <f>TRIM(Data!$A2259)</f>
        <v>Midnight Serenade</v>
      </c>
      <c r="O2262" s="23">
        <f>IF(Data!$B2259=0,"",Data!$B2259)</f>
        <v>1973</v>
      </c>
      <c r="P2262" s="19" t="str">
        <f>IF(Data!$C2259=0,"",Data!$C2259)</f>
        <v>1</v>
      </c>
      <c r="Q2262" s="23" t="str">
        <f>IF($M2262="","",Data!$E2259)</f>
        <v>M-L</v>
      </c>
      <c r="R2262" s="23" t="str">
        <f t="shared" si="641"/>
        <v>M</v>
      </c>
      <c r="S2262" s="23" t="str">
        <f t="shared" si="642"/>
        <v>M</v>
      </c>
      <c r="T2262" s="19" t="str">
        <f>IF(Data!$F2259=0,"",Data!$F2259)</f>
        <v/>
      </c>
      <c r="U2262" s="19" t="str">
        <f>IF(Data!$G2259=0,"",Data!$G2259)</f>
        <v/>
      </c>
      <c r="V2262" s="19" t="str">
        <f>IF(Data!$D2259=0,"",Data!$D2259)</f>
        <v/>
      </c>
      <c r="W2262" s="19" t="str">
        <f>Data!$H2259</f>
        <v>Japonica</v>
      </c>
      <c r="Y2262" s="41" t="e">
        <f t="shared" si="637"/>
        <v>#REF!</v>
      </c>
      <c r="Z2262" s="8">
        <f t="shared" si="643"/>
        <v>10000</v>
      </c>
      <c r="AA2262" s="8" t="str">
        <f t="shared" si="644"/>
        <v>Midnight Serenade</v>
      </c>
      <c r="AB2262" s="8" t="str">
        <f t="shared" si="645"/>
        <v>M</v>
      </c>
      <c r="AC2262" s="8" t="str">
        <f t="shared" si="646"/>
        <v/>
      </c>
      <c r="AD2262" s="8" t="str">
        <f t="shared" ref="AD2262:AD2325" si="651">U2262</f>
        <v/>
      </c>
      <c r="AE2262" s="8" t="str">
        <f t="shared" si="647"/>
        <v/>
      </c>
      <c r="AF2262" s="5">
        <f t="shared" si="648"/>
        <v>1973</v>
      </c>
      <c r="AG2262" s="46">
        <v>2259</v>
      </c>
      <c r="AH2262" s="47" t="str">
        <f t="shared" si="638"/>
        <v/>
      </c>
      <c r="AI2262" s="48" t="str">
        <f t="shared" si="639"/>
        <v/>
      </c>
      <c r="AK2262" s="22" t="e">
        <f>TRIM(#REF!)</f>
        <v>#REF!</v>
      </c>
      <c r="AL2262" s="23" t="e">
        <f>IF(#REF!=0,"",#REF!)</f>
        <v>#REF!</v>
      </c>
      <c r="AM2262" s="19" t="e">
        <f>IF(#REF!=0,"",#REF!)</f>
        <v>#REF!</v>
      </c>
      <c r="AN2262" s="23" t="e">
        <f>IF($AK2262="","",#REF!)</f>
        <v>#REF!</v>
      </c>
      <c r="AO2262" s="23" t="e">
        <f t="shared" si="649"/>
        <v>#REF!</v>
      </c>
      <c r="AP2262" s="19" t="e">
        <f>IF(#REF!=0,"",#REF!)</f>
        <v>#REF!</v>
      </c>
      <c r="AQ2262" s="19" t="e">
        <f>IF(#REF!=0,"",#REF!)</f>
        <v>#REF!</v>
      </c>
      <c r="AR2262" s="19" t="e">
        <f>IF(#REF!=0,"",#REF!)</f>
        <v>#REF!</v>
      </c>
      <c r="AS2262" s="19" t="e">
        <f>#REF!</f>
        <v>#REF!</v>
      </c>
    </row>
    <row r="2263" spans="4:45" ht="19.5" thickTop="1" thickBot="1" x14ac:dyDescent="0.25">
      <c r="D2263" s="1" t="str">
        <f t="shared" si="635"/>
        <v/>
      </c>
      <c r="E2263" s="1" t="str">
        <f t="shared" si="636"/>
        <v/>
      </c>
      <c r="K2263" s="19" t="str">
        <f t="shared" si="640"/>
        <v/>
      </c>
      <c r="L2263" s="19">
        <f t="shared" si="650"/>
        <v>10000</v>
      </c>
      <c r="M2263" s="22" t="str">
        <f>TRIM(Data!$N2260)</f>
        <v>Mieko Tanaka</v>
      </c>
      <c r="N2263" s="22" t="str">
        <f>TRIM(Data!$A2260)</f>
        <v>Mieko Tanaka (H)</v>
      </c>
      <c r="O2263" s="23">
        <f>IF(Data!$B2260=0,"",Data!$B2260)</f>
        <v>2008</v>
      </c>
      <c r="P2263" s="19" t="str">
        <f>IF(Data!$C2260=0,"",Data!$C2260)</f>
        <v>1</v>
      </c>
      <c r="Q2263" s="23" t="str">
        <f>IF($M2263="","",Data!$E2260)</f>
        <v>S</v>
      </c>
      <c r="R2263" s="23" t="str">
        <f t="shared" si="641"/>
        <v>S</v>
      </c>
      <c r="S2263" s="23" t="str">
        <f t="shared" si="642"/>
        <v>S</v>
      </c>
      <c r="T2263" s="19" t="str">
        <f>IF(Data!$F2260=0,"",Data!$F2260)</f>
        <v/>
      </c>
      <c r="U2263" s="19" t="str">
        <f>IF(Data!$G2260=0,"",Data!$G2260)</f>
        <v/>
      </c>
      <c r="V2263" s="19" t="str">
        <f>IF(Data!$D2260=0,"",Data!$D2260)</f>
        <v/>
      </c>
      <c r="W2263" s="19" t="str">
        <f>Data!$H2260</f>
        <v>NRH</v>
      </c>
      <c r="Y2263" s="41" t="e">
        <f t="shared" si="637"/>
        <v>#REF!</v>
      </c>
      <c r="Z2263" s="8">
        <f t="shared" si="643"/>
        <v>10000</v>
      </c>
      <c r="AA2263" s="8" t="str">
        <f t="shared" si="644"/>
        <v>Mieko Tanaka</v>
      </c>
      <c r="AB2263" s="8" t="str">
        <f t="shared" si="645"/>
        <v>S</v>
      </c>
      <c r="AC2263" s="8" t="str">
        <f t="shared" si="646"/>
        <v/>
      </c>
      <c r="AD2263" s="8" t="str">
        <f t="shared" si="651"/>
        <v/>
      </c>
      <c r="AE2263" s="8" t="str">
        <f t="shared" si="647"/>
        <v/>
      </c>
      <c r="AF2263" s="5">
        <f t="shared" si="648"/>
        <v>2008</v>
      </c>
      <c r="AG2263" s="46">
        <v>2260</v>
      </c>
      <c r="AH2263" s="47" t="str">
        <f t="shared" si="638"/>
        <v/>
      </c>
      <c r="AI2263" s="48" t="str">
        <f t="shared" si="639"/>
        <v/>
      </c>
      <c r="AK2263" s="22" t="e">
        <f>TRIM(#REF!)</f>
        <v>#REF!</v>
      </c>
      <c r="AL2263" s="23" t="e">
        <f>IF(#REF!=0,"",#REF!)</f>
        <v>#REF!</v>
      </c>
      <c r="AM2263" s="19" t="e">
        <f>IF(#REF!=0,"",#REF!)</f>
        <v>#REF!</v>
      </c>
      <c r="AN2263" s="23" t="e">
        <f>IF($AK2263="","",#REF!)</f>
        <v>#REF!</v>
      </c>
      <c r="AO2263" s="23" t="e">
        <f t="shared" si="649"/>
        <v>#REF!</v>
      </c>
      <c r="AP2263" s="19" t="e">
        <f>IF(#REF!=0,"",#REF!)</f>
        <v>#REF!</v>
      </c>
      <c r="AQ2263" s="19" t="e">
        <f>IF(#REF!=0,"",#REF!)</f>
        <v>#REF!</v>
      </c>
      <c r="AR2263" s="19" t="e">
        <f>IF(#REF!=0,"",#REF!)</f>
        <v>#REF!</v>
      </c>
      <c r="AS2263" s="19" t="e">
        <f>#REF!</f>
        <v>#REF!</v>
      </c>
    </row>
    <row r="2264" spans="4:45" ht="19.5" thickTop="1" thickBot="1" x14ac:dyDescent="0.25">
      <c r="D2264" s="1" t="str">
        <f t="shared" si="635"/>
        <v/>
      </c>
      <c r="E2264" s="1" t="str">
        <f t="shared" si="636"/>
        <v/>
      </c>
      <c r="K2264" s="19" t="str">
        <f t="shared" si="640"/>
        <v/>
      </c>
      <c r="L2264" s="19">
        <f t="shared" si="650"/>
        <v>10000</v>
      </c>
      <c r="M2264" s="22" t="str">
        <f>TRIM(Data!$N2261)</f>
        <v>Mignon Favrot</v>
      </c>
      <c r="N2264" s="22" t="str">
        <f>TRIM(Data!$A2261)</f>
        <v>Mignon Favrot</v>
      </c>
      <c r="O2264" s="23">
        <f>IF(Data!$B2261=0,"",Data!$B2261)</f>
        <v>2015</v>
      </c>
      <c r="P2264" s="19" t="str">
        <f>IF(Data!$C2261=0,"",Data!$C2261)</f>
        <v>1</v>
      </c>
      <c r="Q2264" s="23" t="str">
        <f>IF($M2264="","",Data!$E2261)</f>
        <v>M</v>
      </c>
      <c r="R2264" s="23" t="str">
        <f t="shared" si="641"/>
        <v>M</v>
      </c>
      <c r="S2264" s="23" t="str">
        <f t="shared" si="642"/>
        <v>M</v>
      </c>
      <c r="T2264" s="19" t="str">
        <f>IF(Data!$F2261=0,"",Data!$F2261)</f>
        <v/>
      </c>
      <c r="U2264" s="19" t="str">
        <f>IF(Data!$G2261=0,"",Data!$G2261)</f>
        <v>FD</v>
      </c>
      <c r="V2264" s="19" t="str">
        <f>IF(Data!$D2261=0,"",Data!$D2261)</f>
        <v/>
      </c>
      <c r="W2264" s="19" t="str">
        <f>Data!$H2261</f>
        <v>Japonica</v>
      </c>
      <c r="Y2264" s="41" t="e">
        <f t="shared" si="637"/>
        <v>#REF!</v>
      </c>
      <c r="Z2264" s="8">
        <f t="shared" si="643"/>
        <v>10000</v>
      </c>
      <c r="AA2264" s="8" t="str">
        <f t="shared" si="644"/>
        <v>Mignon Favrot</v>
      </c>
      <c r="AB2264" s="8" t="str">
        <f t="shared" si="645"/>
        <v>M</v>
      </c>
      <c r="AC2264" s="8" t="str">
        <f t="shared" si="646"/>
        <v/>
      </c>
      <c r="AD2264" s="8" t="str">
        <f t="shared" si="651"/>
        <v>FD</v>
      </c>
      <c r="AE2264" s="8" t="str">
        <f t="shared" si="647"/>
        <v/>
      </c>
      <c r="AF2264" s="5">
        <f t="shared" si="648"/>
        <v>2015</v>
      </c>
      <c r="AG2264" s="46">
        <v>2261</v>
      </c>
      <c r="AH2264" s="47" t="str">
        <f t="shared" si="638"/>
        <v/>
      </c>
      <c r="AI2264" s="48" t="str">
        <f t="shared" si="639"/>
        <v/>
      </c>
      <c r="AK2264" s="22" t="e">
        <f>TRIM(#REF!)</f>
        <v>#REF!</v>
      </c>
      <c r="AL2264" s="23" t="e">
        <f>IF(#REF!=0,"",#REF!)</f>
        <v>#REF!</v>
      </c>
      <c r="AM2264" s="19" t="e">
        <f>IF(#REF!=0,"",#REF!)</f>
        <v>#REF!</v>
      </c>
      <c r="AN2264" s="23" t="e">
        <f>IF($AK2264="","",#REF!)</f>
        <v>#REF!</v>
      </c>
      <c r="AO2264" s="23" t="e">
        <f t="shared" si="649"/>
        <v>#REF!</v>
      </c>
      <c r="AP2264" s="19" t="e">
        <f>IF(#REF!=0,"",#REF!)</f>
        <v>#REF!</v>
      </c>
      <c r="AQ2264" s="19" t="e">
        <f>IF(#REF!=0,"",#REF!)</f>
        <v>#REF!</v>
      </c>
      <c r="AR2264" s="19" t="e">
        <f>IF(#REF!=0,"",#REF!)</f>
        <v>#REF!</v>
      </c>
      <c r="AS2264" s="19" t="e">
        <f>#REF!</f>
        <v>#REF!</v>
      </c>
    </row>
    <row r="2265" spans="4:45" ht="19.5" thickTop="1" thickBot="1" x14ac:dyDescent="0.25">
      <c r="D2265" s="1" t="str">
        <f t="shared" si="635"/>
        <v/>
      </c>
      <c r="E2265" s="1" t="str">
        <f t="shared" si="636"/>
        <v/>
      </c>
      <c r="K2265" s="19" t="str">
        <f t="shared" si="640"/>
        <v/>
      </c>
      <c r="L2265" s="19">
        <f t="shared" si="650"/>
        <v>10000</v>
      </c>
      <c r="M2265" s="22" t="str">
        <f>TRIM(Data!$N2262)</f>
        <v>Mihata</v>
      </c>
      <c r="N2265" s="22" t="str">
        <f>TRIM(Data!$A2262)</f>
        <v>Mihata (Royal Flag)</v>
      </c>
      <c r="O2265" s="23">
        <f>IF(Data!$B2262=0,"",Data!$B2262)</f>
        <v>1934</v>
      </c>
      <c r="P2265" s="19" t="str">
        <f>IF(Data!$C2262=0,"",Data!$C2262)</f>
        <v>1</v>
      </c>
      <c r="Q2265" s="23" t="str">
        <f>IF($M2265="","",Data!$E2262)</f>
        <v>L</v>
      </c>
      <c r="R2265" s="23" t="str">
        <f t="shared" si="641"/>
        <v>L</v>
      </c>
      <c r="S2265" s="23" t="str">
        <f t="shared" si="642"/>
        <v>L</v>
      </c>
      <c r="T2265" s="19" t="str">
        <f>IF(Data!$F2262=0,"",Data!$F2262)</f>
        <v/>
      </c>
      <c r="U2265" s="19" t="str">
        <f>IF(Data!$G2262=0,"",Data!$G2262)</f>
        <v/>
      </c>
      <c r="V2265" s="19" t="str">
        <f>IF(Data!$D2262=0,"",Data!$D2262)</f>
        <v/>
      </c>
      <c r="W2265" s="19" t="str">
        <f>Data!$H2262</f>
        <v>Japonica</v>
      </c>
      <c r="Y2265" s="41" t="e">
        <f t="shared" si="637"/>
        <v>#REF!</v>
      </c>
      <c r="Z2265" s="8">
        <f t="shared" si="643"/>
        <v>10000</v>
      </c>
      <c r="AA2265" s="8" t="str">
        <f t="shared" si="644"/>
        <v>Mihata</v>
      </c>
      <c r="AB2265" s="8" t="str">
        <f t="shared" si="645"/>
        <v>L</v>
      </c>
      <c r="AC2265" s="8" t="str">
        <f t="shared" si="646"/>
        <v/>
      </c>
      <c r="AD2265" s="8" t="str">
        <f t="shared" si="651"/>
        <v/>
      </c>
      <c r="AE2265" s="8" t="str">
        <f t="shared" si="647"/>
        <v/>
      </c>
      <c r="AF2265" s="5">
        <f t="shared" si="648"/>
        <v>1934</v>
      </c>
      <c r="AG2265" s="46">
        <v>2262</v>
      </c>
      <c r="AH2265" s="47" t="str">
        <f t="shared" si="638"/>
        <v/>
      </c>
      <c r="AI2265" s="48" t="str">
        <f t="shared" si="639"/>
        <v/>
      </c>
      <c r="AK2265" s="22" t="e">
        <f>TRIM(#REF!)</f>
        <v>#REF!</v>
      </c>
      <c r="AL2265" s="23" t="e">
        <f>IF(#REF!=0,"",#REF!)</f>
        <v>#REF!</v>
      </c>
      <c r="AM2265" s="19" t="e">
        <f>IF(#REF!=0,"",#REF!)</f>
        <v>#REF!</v>
      </c>
      <c r="AN2265" s="23" t="e">
        <f>IF($AK2265="","",#REF!)</f>
        <v>#REF!</v>
      </c>
      <c r="AO2265" s="23" t="e">
        <f t="shared" si="649"/>
        <v>#REF!</v>
      </c>
      <c r="AP2265" s="19" t="e">
        <f>IF(#REF!=0,"",#REF!)</f>
        <v>#REF!</v>
      </c>
      <c r="AQ2265" s="19" t="e">
        <f>IF(#REF!=0,"",#REF!)</f>
        <v>#REF!</v>
      </c>
      <c r="AR2265" s="19" t="e">
        <f>IF(#REF!=0,"",#REF!)</f>
        <v>#REF!</v>
      </c>
      <c r="AS2265" s="19" t="e">
        <f>#REF!</f>
        <v>#REF!</v>
      </c>
    </row>
    <row r="2266" spans="4:45" ht="19.5" thickTop="1" thickBot="1" x14ac:dyDescent="0.25">
      <c r="D2266" s="1" t="str">
        <f t="shared" si="635"/>
        <v/>
      </c>
      <c r="E2266" s="1" t="str">
        <f t="shared" si="636"/>
        <v/>
      </c>
      <c r="K2266" s="19" t="str">
        <f t="shared" si="640"/>
        <v/>
      </c>
      <c r="L2266" s="19">
        <f t="shared" si="650"/>
        <v>10000</v>
      </c>
      <c r="M2266" s="22" t="str">
        <f>TRIM(Data!$N2263)</f>
        <v>Mike Witman</v>
      </c>
      <c r="N2266" s="22" t="str">
        <f>TRIM(Data!$A2263)</f>
        <v>Mike Witman</v>
      </c>
      <c r="O2266" s="23">
        <f>IF(Data!$B2263=0,"",Data!$B2263)</f>
        <v>1968</v>
      </c>
      <c r="P2266" s="19" t="str">
        <f>IF(Data!$C2263=0,"",Data!$C2263)</f>
        <v>1</v>
      </c>
      <c r="Q2266" s="23" t="str">
        <f>IF($M2266="","",Data!$E2263)</f>
        <v>L</v>
      </c>
      <c r="R2266" s="23" t="str">
        <f t="shared" si="641"/>
        <v>L</v>
      </c>
      <c r="S2266" s="23" t="str">
        <f t="shared" si="642"/>
        <v>L</v>
      </c>
      <c r="T2266" s="19" t="str">
        <f>IF(Data!$F2263=0,"",Data!$F2263)</f>
        <v/>
      </c>
      <c r="U2266" s="19" t="str">
        <f>IF(Data!$G2263=0,"",Data!$G2263)</f>
        <v/>
      </c>
      <c r="V2266" s="19" t="str">
        <f>IF(Data!$D2263=0,"",Data!$D2263)</f>
        <v/>
      </c>
      <c r="W2266" s="19" t="str">
        <f>Data!$H2263</f>
        <v>Japonica</v>
      </c>
      <c r="Y2266" s="41" t="e">
        <f t="shared" si="637"/>
        <v>#REF!</v>
      </c>
      <c r="Z2266" s="8">
        <f t="shared" si="643"/>
        <v>10000</v>
      </c>
      <c r="AA2266" s="8" t="str">
        <f t="shared" si="644"/>
        <v>Mike Witman</v>
      </c>
      <c r="AB2266" s="8" t="str">
        <f t="shared" si="645"/>
        <v>L</v>
      </c>
      <c r="AC2266" s="8" t="str">
        <f t="shared" si="646"/>
        <v/>
      </c>
      <c r="AD2266" s="8" t="str">
        <f t="shared" si="651"/>
        <v/>
      </c>
      <c r="AE2266" s="8" t="str">
        <f t="shared" si="647"/>
        <v/>
      </c>
      <c r="AF2266" s="5">
        <f t="shared" si="648"/>
        <v>1968</v>
      </c>
      <c r="AG2266" s="46">
        <v>2263</v>
      </c>
      <c r="AH2266" s="47" t="str">
        <f t="shared" si="638"/>
        <v/>
      </c>
      <c r="AI2266" s="48" t="str">
        <f t="shared" si="639"/>
        <v/>
      </c>
      <c r="AK2266" s="22" t="e">
        <f>TRIM(#REF!)</f>
        <v>#REF!</v>
      </c>
      <c r="AL2266" s="23" t="e">
        <f>IF(#REF!=0,"",#REF!)</f>
        <v>#REF!</v>
      </c>
      <c r="AM2266" s="19" t="e">
        <f>IF(#REF!=0,"",#REF!)</f>
        <v>#REF!</v>
      </c>
      <c r="AN2266" s="23" t="e">
        <f>IF($AK2266="","",#REF!)</f>
        <v>#REF!</v>
      </c>
      <c r="AO2266" s="23" t="e">
        <f t="shared" si="649"/>
        <v>#REF!</v>
      </c>
      <c r="AP2266" s="19" t="e">
        <f>IF(#REF!=0,"",#REF!)</f>
        <v>#REF!</v>
      </c>
      <c r="AQ2266" s="19" t="e">
        <f>IF(#REF!=0,"",#REF!)</f>
        <v>#REF!</v>
      </c>
      <c r="AR2266" s="19" t="e">
        <f>IF(#REF!=0,"",#REF!)</f>
        <v>#REF!</v>
      </c>
      <c r="AS2266" s="19" t="e">
        <f>#REF!</f>
        <v>#REF!</v>
      </c>
    </row>
    <row r="2267" spans="4:45" ht="19.5" thickTop="1" thickBot="1" x14ac:dyDescent="0.25">
      <c r="D2267" s="1" t="str">
        <f t="shared" si="635"/>
        <v/>
      </c>
      <c r="E2267" s="1" t="str">
        <f t="shared" si="636"/>
        <v/>
      </c>
      <c r="K2267" s="19" t="str">
        <f t="shared" si="640"/>
        <v/>
      </c>
      <c r="L2267" s="19">
        <f t="shared" si="650"/>
        <v>10000</v>
      </c>
      <c r="M2267" s="22" t="str">
        <f>TRIM(Data!$N2264)</f>
        <v>Mikey B</v>
      </c>
      <c r="N2267" s="22" t="str">
        <f>TRIM(Data!$A2264)</f>
        <v>Mikey B</v>
      </c>
      <c r="O2267" s="23">
        <f>IF(Data!$B2264=0,"",Data!$B2264)</f>
        <v>1986</v>
      </c>
      <c r="P2267" s="19" t="str">
        <f>IF(Data!$C2264=0,"",Data!$C2264)</f>
        <v>1</v>
      </c>
      <c r="Q2267" s="23" t="str">
        <f>IF($M2267="","",Data!$E2264)</f>
        <v>Min</v>
      </c>
      <c r="R2267" s="23" t="str">
        <f t="shared" si="641"/>
        <v>Min</v>
      </c>
      <c r="S2267" s="23" t="str">
        <f t="shared" si="642"/>
        <v>Min</v>
      </c>
      <c r="T2267" s="19" t="str">
        <f>IF(Data!$F2264=0,"",Data!$F2264)</f>
        <v/>
      </c>
      <c r="U2267" s="19" t="str">
        <f>IF(Data!$G2264=0,"",Data!$G2264)</f>
        <v>FD</v>
      </c>
      <c r="V2267" s="19" t="str">
        <f>IF(Data!$D2264=0,"",Data!$D2264)</f>
        <v/>
      </c>
      <c r="W2267" s="19" t="str">
        <f>Data!$H2264</f>
        <v>Japonica</v>
      </c>
      <c r="Y2267" s="41" t="e">
        <f t="shared" si="637"/>
        <v>#REF!</v>
      </c>
      <c r="Z2267" s="8">
        <f t="shared" si="643"/>
        <v>10000</v>
      </c>
      <c r="AA2267" s="8" t="str">
        <f t="shared" si="644"/>
        <v>Mikey B</v>
      </c>
      <c r="AB2267" s="8" t="str">
        <f t="shared" si="645"/>
        <v>Min</v>
      </c>
      <c r="AC2267" s="8" t="str">
        <f t="shared" si="646"/>
        <v/>
      </c>
      <c r="AD2267" s="8" t="str">
        <f t="shared" si="651"/>
        <v>FD</v>
      </c>
      <c r="AE2267" s="8" t="str">
        <f t="shared" si="647"/>
        <v/>
      </c>
      <c r="AF2267" s="5">
        <f t="shared" si="648"/>
        <v>1986</v>
      </c>
      <c r="AG2267" s="46">
        <v>2264</v>
      </c>
      <c r="AH2267" s="47" t="str">
        <f t="shared" si="638"/>
        <v/>
      </c>
      <c r="AI2267" s="48" t="str">
        <f t="shared" si="639"/>
        <v/>
      </c>
      <c r="AK2267" s="22" t="e">
        <f>TRIM(#REF!)</f>
        <v>#REF!</v>
      </c>
      <c r="AL2267" s="23" t="e">
        <f>IF(#REF!=0,"",#REF!)</f>
        <v>#REF!</v>
      </c>
      <c r="AM2267" s="19" t="e">
        <f>IF(#REF!=0,"",#REF!)</f>
        <v>#REF!</v>
      </c>
      <c r="AN2267" s="23" t="e">
        <f>IF($AK2267="","",#REF!)</f>
        <v>#REF!</v>
      </c>
      <c r="AO2267" s="23" t="e">
        <f t="shared" si="649"/>
        <v>#REF!</v>
      </c>
      <c r="AP2267" s="19" t="e">
        <f>IF(#REF!=0,"",#REF!)</f>
        <v>#REF!</v>
      </c>
      <c r="AQ2267" s="19" t="e">
        <f>IF(#REF!=0,"",#REF!)</f>
        <v>#REF!</v>
      </c>
      <c r="AR2267" s="19" t="e">
        <f>IF(#REF!=0,"",#REF!)</f>
        <v>#REF!</v>
      </c>
      <c r="AS2267" s="19" t="e">
        <f>#REF!</f>
        <v>#REF!</v>
      </c>
    </row>
    <row r="2268" spans="4:45" ht="19.5" thickTop="1" thickBot="1" x14ac:dyDescent="0.25">
      <c r="D2268" s="1" t="str">
        <f t="shared" si="635"/>
        <v/>
      </c>
      <c r="E2268" s="1" t="str">
        <f t="shared" si="636"/>
        <v/>
      </c>
      <c r="K2268" s="19" t="str">
        <f t="shared" si="640"/>
        <v/>
      </c>
      <c r="L2268" s="19">
        <f t="shared" si="650"/>
        <v>10000</v>
      </c>
      <c r="M2268" s="22" t="str">
        <f>TRIM(Data!$N2265)</f>
        <v>Mikuni-no-homare</v>
      </c>
      <c r="N2268" s="22" t="str">
        <f>TRIM(Data!$A2265)</f>
        <v>Mikuni-no-homare</v>
      </c>
      <c r="O2268" s="23">
        <f>IF(Data!$B2265=0,"",Data!$B2265)</f>
        <v>1961</v>
      </c>
      <c r="P2268" s="19" t="str">
        <f>IF(Data!$C2265=0,"",Data!$C2265)</f>
        <v>1</v>
      </c>
      <c r="Q2268" s="23" t="str">
        <f>IF($M2268="","",Data!$E2265)</f>
        <v>M-L</v>
      </c>
      <c r="R2268" s="23" t="str">
        <f t="shared" si="641"/>
        <v>M</v>
      </c>
      <c r="S2268" s="23" t="str">
        <f t="shared" si="642"/>
        <v>M</v>
      </c>
      <c r="T2268" s="19" t="str">
        <f>IF(Data!$F2265=0,"",Data!$F2265)</f>
        <v/>
      </c>
      <c r="U2268" s="19" t="str">
        <f>IF(Data!$G2265=0,"",Data!$G2265)</f>
        <v/>
      </c>
      <c r="V2268" s="19" t="str">
        <f>IF(Data!$D2265=0,"",Data!$D2265)</f>
        <v/>
      </c>
      <c r="W2268" s="19" t="str">
        <f>Data!$H2265</f>
        <v>Japonica</v>
      </c>
      <c r="Y2268" s="41" t="e">
        <f t="shared" si="637"/>
        <v>#REF!</v>
      </c>
      <c r="Z2268" s="8">
        <f t="shared" si="643"/>
        <v>10000</v>
      </c>
      <c r="AA2268" s="8" t="str">
        <f t="shared" si="644"/>
        <v>Mikuni-no-homare</v>
      </c>
      <c r="AB2268" s="8" t="str">
        <f t="shared" si="645"/>
        <v>M</v>
      </c>
      <c r="AC2268" s="8" t="str">
        <f t="shared" si="646"/>
        <v/>
      </c>
      <c r="AD2268" s="8" t="str">
        <f t="shared" si="651"/>
        <v/>
      </c>
      <c r="AE2268" s="8" t="str">
        <f t="shared" si="647"/>
        <v/>
      </c>
      <c r="AF2268" s="5">
        <f t="shared" si="648"/>
        <v>1961</v>
      </c>
      <c r="AG2268" s="46">
        <v>2265</v>
      </c>
      <c r="AH2268" s="47" t="str">
        <f t="shared" si="638"/>
        <v/>
      </c>
      <c r="AI2268" s="48" t="str">
        <f t="shared" si="639"/>
        <v/>
      </c>
      <c r="AK2268" s="22" t="e">
        <f>TRIM(#REF!)</f>
        <v>#REF!</v>
      </c>
      <c r="AL2268" s="23" t="e">
        <f>IF(#REF!=0,"",#REF!)</f>
        <v>#REF!</v>
      </c>
      <c r="AM2268" s="19" t="e">
        <f>IF(#REF!=0,"",#REF!)</f>
        <v>#REF!</v>
      </c>
      <c r="AN2268" s="23" t="e">
        <f>IF($AK2268="","",#REF!)</f>
        <v>#REF!</v>
      </c>
      <c r="AO2268" s="23" t="e">
        <f t="shared" si="649"/>
        <v>#REF!</v>
      </c>
      <c r="AP2268" s="19" t="e">
        <f>IF(#REF!=0,"",#REF!)</f>
        <v>#REF!</v>
      </c>
      <c r="AQ2268" s="19" t="e">
        <f>IF(#REF!=0,"",#REF!)</f>
        <v>#REF!</v>
      </c>
      <c r="AR2268" s="19" t="e">
        <f>IF(#REF!=0,"",#REF!)</f>
        <v>#REF!</v>
      </c>
      <c r="AS2268" s="19" t="e">
        <f>#REF!</f>
        <v>#REF!</v>
      </c>
    </row>
    <row r="2269" spans="4:45" ht="19.5" thickTop="1" thickBot="1" x14ac:dyDescent="0.25">
      <c r="D2269" s="1" t="str">
        <f t="shared" si="635"/>
        <v/>
      </c>
      <c r="E2269" s="1" t="str">
        <f t="shared" si="636"/>
        <v/>
      </c>
      <c r="K2269" s="19" t="str">
        <f t="shared" si="640"/>
        <v/>
      </c>
      <c r="L2269" s="19">
        <f t="shared" si="650"/>
        <v>10000</v>
      </c>
      <c r="M2269" s="22" t="str">
        <f>TRIM(Data!$N2266)</f>
        <v>Mikuni-no-homare</v>
      </c>
      <c r="N2269" s="22" t="str">
        <f>TRIM(Data!$A2266)</f>
        <v>Mikuni-no-homare (Higo)</v>
      </c>
      <c r="O2269" s="23" t="str">
        <f>IF(Data!$B2266=0,"",Data!$B2266)</f>
        <v/>
      </c>
      <c r="P2269" s="19" t="str">
        <f>IF(Data!$C2266=0,"",Data!$C2266)</f>
        <v>1</v>
      </c>
      <c r="Q2269" s="23" t="str">
        <f>IF($M2269="","",Data!$E2266)</f>
        <v>M-L</v>
      </c>
      <c r="R2269" s="23" t="str">
        <f t="shared" si="641"/>
        <v>M</v>
      </c>
      <c r="S2269" s="23" t="str">
        <f t="shared" si="642"/>
        <v>M</v>
      </c>
      <c r="T2269" s="19" t="str">
        <f>IF(Data!$F2266=0,"",Data!$F2266)</f>
        <v/>
      </c>
      <c r="U2269" s="19" t="str">
        <f>IF(Data!$G2266=0,"",Data!$G2266)</f>
        <v/>
      </c>
      <c r="V2269" s="19" t="str">
        <f>IF(Data!$D2266=0,"",Data!$D2266)</f>
        <v/>
      </c>
      <c r="W2269" s="19" t="str">
        <f>Data!$H2266</f>
        <v>Japonica [Higo]</v>
      </c>
      <c r="Y2269" s="41" t="e">
        <f t="shared" si="637"/>
        <v>#REF!</v>
      </c>
      <c r="Z2269" s="8">
        <f t="shared" si="643"/>
        <v>10000</v>
      </c>
      <c r="AA2269" s="8" t="str">
        <f t="shared" si="644"/>
        <v>Mikuni-no-homare</v>
      </c>
      <c r="AB2269" s="8" t="str">
        <f t="shared" si="645"/>
        <v>M</v>
      </c>
      <c r="AC2269" s="8" t="str">
        <f t="shared" si="646"/>
        <v/>
      </c>
      <c r="AD2269" s="8" t="str">
        <f t="shared" si="651"/>
        <v/>
      </c>
      <c r="AE2269" s="8" t="str">
        <f t="shared" si="647"/>
        <v/>
      </c>
      <c r="AF2269" s="5" t="str">
        <f t="shared" si="648"/>
        <v/>
      </c>
      <c r="AG2269" s="46">
        <v>2266</v>
      </c>
      <c r="AH2269" s="47" t="str">
        <f t="shared" si="638"/>
        <v/>
      </c>
      <c r="AI2269" s="48" t="str">
        <f t="shared" si="639"/>
        <v/>
      </c>
      <c r="AK2269" s="22" t="e">
        <f>TRIM(#REF!)</f>
        <v>#REF!</v>
      </c>
      <c r="AL2269" s="23" t="e">
        <f>IF(#REF!=0,"",#REF!)</f>
        <v>#REF!</v>
      </c>
      <c r="AM2269" s="19" t="e">
        <f>IF(#REF!=0,"",#REF!)</f>
        <v>#REF!</v>
      </c>
      <c r="AN2269" s="23" t="e">
        <f>IF($AK2269="","",#REF!)</f>
        <v>#REF!</v>
      </c>
      <c r="AO2269" s="23" t="e">
        <f t="shared" si="649"/>
        <v>#REF!</v>
      </c>
      <c r="AP2269" s="19" t="e">
        <f>IF(#REF!=0,"",#REF!)</f>
        <v>#REF!</v>
      </c>
      <c r="AQ2269" s="19" t="e">
        <f>IF(#REF!=0,"",#REF!)</f>
        <v>#REF!</v>
      </c>
      <c r="AR2269" s="19" t="e">
        <f>IF(#REF!=0,"",#REF!)</f>
        <v>#REF!</v>
      </c>
      <c r="AS2269" s="19" t="e">
        <f>#REF!</f>
        <v>#REF!</v>
      </c>
    </row>
    <row r="2270" spans="4:45" ht="19.5" thickTop="1" thickBot="1" x14ac:dyDescent="0.25">
      <c r="D2270" s="1" t="str">
        <f t="shared" si="635"/>
        <v/>
      </c>
      <c r="E2270" s="1" t="str">
        <f t="shared" si="636"/>
        <v/>
      </c>
      <c r="K2270" s="19" t="str">
        <f t="shared" si="640"/>
        <v/>
      </c>
      <c r="L2270" s="19">
        <f t="shared" si="650"/>
        <v>10000</v>
      </c>
      <c r="M2270" s="22" t="str">
        <f>TRIM(Data!$N2267)</f>
        <v>Mikuni-no-homare Red</v>
      </c>
      <c r="N2270" s="22" t="str">
        <f>TRIM(Data!$A2267)</f>
        <v>Mikuni-no-homare Red (Higo)</v>
      </c>
      <c r="O2270" s="23" t="str">
        <f>IF(Data!$B2267=0,"",Data!$B2267)</f>
        <v/>
      </c>
      <c r="P2270" s="19" t="str">
        <f>IF(Data!$C2267=0,"",Data!$C2267)</f>
        <v/>
      </c>
      <c r="Q2270" s="23" t="str">
        <f>IF($M2270="","",Data!$E2267)</f>
        <v>M-L</v>
      </c>
      <c r="R2270" s="23" t="str">
        <f t="shared" si="641"/>
        <v>M</v>
      </c>
      <c r="S2270" s="23" t="str">
        <f t="shared" si="642"/>
        <v>M</v>
      </c>
      <c r="T2270" s="19" t="str">
        <f>IF(Data!$F2267=0,"",Data!$F2267)</f>
        <v/>
      </c>
      <c r="U2270" s="19" t="str">
        <f>IF(Data!$G2267=0,"",Data!$G2267)</f>
        <v/>
      </c>
      <c r="V2270" s="19" t="str">
        <f>IF(Data!$D2267=0,"",Data!$D2267)</f>
        <v/>
      </c>
      <c r="W2270" s="19" t="str">
        <f>Data!$H2267</f>
        <v>Japonica [Higo]</v>
      </c>
      <c r="Y2270" s="41" t="e">
        <f t="shared" si="637"/>
        <v>#REF!</v>
      </c>
      <c r="Z2270" s="8">
        <f t="shared" si="643"/>
        <v>10000</v>
      </c>
      <c r="AA2270" s="8" t="str">
        <f t="shared" si="644"/>
        <v>Mikuni-no-homare Red</v>
      </c>
      <c r="AB2270" s="8" t="str">
        <f t="shared" si="645"/>
        <v>M</v>
      </c>
      <c r="AC2270" s="8" t="str">
        <f t="shared" si="646"/>
        <v/>
      </c>
      <c r="AD2270" s="8" t="str">
        <f t="shared" si="651"/>
        <v/>
      </c>
      <c r="AE2270" s="8" t="str">
        <f t="shared" si="647"/>
        <v/>
      </c>
      <c r="AF2270" s="5" t="str">
        <f t="shared" si="648"/>
        <v/>
      </c>
      <c r="AG2270" s="46">
        <v>2267</v>
      </c>
      <c r="AH2270" s="47" t="str">
        <f t="shared" si="638"/>
        <v/>
      </c>
      <c r="AI2270" s="48" t="str">
        <f t="shared" si="639"/>
        <v/>
      </c>
      <c r="AK2270" s="22" t="e">
        <f>TRIM(#REF!)</f>
        <v>#REF!</v>
      </c>
      <c r="AL2270" s="23" t="e">
        <f>IF(#REF!=0,"",#REF!)</f>
        <v>#REF!</v>
      </c>
      <c r="AM2270" s="19" t="e">
        <f>IF(#REF!=0,"",#REF!)</f>
        <v>#REF!</v>
      </c>
      <c r="AN2270" s="23" t="e">
        <f>IF($AK2270="","",#REF!)</f>
        <v>#REF!</v>
      </c>
      <c r="AO2270" s="23" t="e">
        <f t="shared" si="649"/>
        <v>#REF!</v>
      </c>
      <c r="AP2270" s="19" t="e">
        <f>IF(#REF!=0,"",#REF!)</f>
        <v>#REF!</v>
      </c>
      <c r="AQ2270" s="19" t="e">
        <f>IF(#REF!=0,"",#REF!)</f>
        <v>#REF!</v>
      </c>
      <c r="AR2270" s="19" t="e">
        <f>IF(#REF!=0,"",#REF!)</f>
        <v>#REF!</v>
      </c>
      <c r="AS2270" s="19" t="e">
        <f>#REF!</f>
        <v>#REF!</v>
      </c>
    </row>
    <row r="2271" spans="4:45" ht="19.5" thickTop="1" thickBot="1" x14ac:dyDescent="0.25">
      <c r="D2271" s="1" t="str">
        <f t="shared" si="635"/>
        <v/>
      </c>
      <c r="E2271" s="1" t="str">
        <f t="shared" si="636"/>
        <v/>
      </c>
      <c r="K2271" s="19" t="str">
        <f t="shared" si="640"/>
        <v/>
      </c>
      <c r="L2271" s="19">
        <f t="shared" si="650"/>
        <v>10000</v>
      </c>
      <c r="M2271" s="22" t="str">
        <f>TRIM(Data!$N2268)</f>
        <v>Miles Beach</v>
      </c>
      <c r="N2271" s="22" t="str">
        <f>TRIM(Data!$A2268)</f>
        <v>Miles Beach (R)</v>
      </c>
      <c r="O2271" s="23">
        <f>IF(Data!$B2268=0,"",Data!$B2268)</f>
        <v>2002</v>
      </c>
      <c r="P2271" s="19" t="str">
        <f>IF(Data!$C2268=0,"",Data!$C2268)</f>
        <v>1</v>
      </c>
      <c r="Q2271" s="23" t="str">
        <f>IF($M2271="","",Data!$E2268)</f>
        <v>L-VL</v>
      </c>
      <c r="R2271" s="23" t="str">
        <f t="shared" si="641"/>
        <v>L</v>
      </c>
      <c r="S2271" s="23" t="str">
        <f t="shared" si="642"/>
        <v>L</v>
      </c>
      <c r="T2271" s="19" t="str">
        <f>IF(Data!$F2268=0,"",Data!$F2268)</f>
        <v/>
      </c>
      <c r="U2271" s="19" t="str">
        <f>IF(Data!$G2268=0,"",Data!$G2268)</f>
        <v/>
      </c>
      <c r="V2271" s="19" t="str">
        <f>IF(Data!$D2268=0,"",Data!$D2268)</f>
        <v/>
      </c>
      <c r="W2271" s="19" t="str">
        <f>Data!$H2268</f>
        <v>Reticulata</v>
      </c>
      <c r="Y2271" s="41" t="e">
        <f t="shared" si="637"/>
        <v>#REF!</v>
      </c>
      <c r="Z2271" s="8">
        <f t="shared" si="643"/>
        <v>10000</v>
      </c>
      <c r="AA2271" s="8" t="str">
        <f t="shared" si="644"/>
        <v>Miles Beach</v>
      </c>
      <c r="AB2271" s="8" t="str">
        <f t="shared" si="645"/>
        <v>L</v>
      </c>
      <c r="AC2271" s="8" t="str">
        <f t="shared" si="646"/>
        <v/>
      </c>
      <c r="AD2271" s="8" t="str">
        <f t="shared" si="651"/>
        <v/>
      </c>
      <c r="AE2271" s="8" t="str">
        <f t="shared" si="647"/>
        <v/>
      </c>
      <c r="AF2271" s="5">
        <f t="shared" si="648"/>
        <v>2002</v>
      </c>
      <c r="AG2271" s="46">
        <v>2268</v>
      </c>
      <c r="AH2271" s="47" t="str">
        <f t="shared" si="638"/>
        <v/>
      </c>
      <c r="AI2271" s="48" t="str">
        <f t="shared" si="639"/>
        <v/>
      </c>
      <c r="AK2271" s="22" t="e">
        <f>TRIM(#REF!)</f>
        <v>#REF!</v>
      </c>
      <c r="AL2271" s="23" t="e">
        <f>IF(#REF!=0,"",#REF!)</f>
        <v>#REF!</v>
      </c>
      <c r="AM2271" s="19" t="e">
        <f>IF(#REF!=0,"",#REF!)</f>
        <v>#REF!</v>
      </c>
      <c r="AN2271" s="23" t="e">
        <f>IF($AK2271="","",#REF!)</f>
        <v>#REF!</v>
      </c>
      <c r="AO2271" s="23" t="e">
        <f t="shared" si="649"/>
        <v>#REF!</v>
      </c>
      <c r="AP2271" s="19" t="e">
        <f>IF(#REF!=0,"",#REF!)</f>
        <v>#REF!</v>
      </c>
      <c r="AQ2271" s="19" t="e">
        <f>IF(#REF!=0,"",#REF!)</f>
        <v>#REF!</v>
      </c>
      <c r="AR2271" s="19" t="e">
        <f>IF(#REF!=0,"",#REF!)</f>
        <v>#REF!</v>
      </c>
      <c r="AS2271" s="19" t="e">
        <f>#REF!</f>
        <v>#REF!</v>
      </c>
    </row>
    <row r="2272" spans="4:45" ht="19.5" thickTop="1" thickBot="1" x14ac:dyDescent="0.25">
      <c r="D2272" s="1" t="str">
        <f t="shared" si="635"/>
        <v/>
      </c>
      <c r="E2272" s="1" t="str">
        <f t="shared" si="636"/>
        <v/>
      </c>
      <c r="K2272" s="19" t="str">
        <f t="shared" si="640"/>
        <v/>
      </c>
      <c r="L2272" s="19">
        <f t="shared" si="650"/>
        <v>10000</v>
      </c>
      <c r="M2272" s="22" t="str">
        <f>TRIM(Data!$N2269)</f>
        <v>Milo Rowell</v>
      </c>
      <c r="N2272" s="22" t="str">
        <f>TRIM(Data!$A2269)</f>
        <v>Milo Rowell (R)</v>
      </c>
      <c r="O2272" s="23">
        <f>IF(Data!$B2269=0,"",Data!$B2269)</f>
        <v>1968</v>
      </c>
      <c r="P2272" s="19" t="str">
        <f>IF(Data!$C2269=0,"",Data!$C2269)</f>
        <v>1</v>
      </c>
      <c r="Q2272" s="23" t="str">
        <f>IF($M2272="","",Data!$E2269)</f>
        <v>VL</v>
      </c>
      <c r="R2272" s="23" t="str">
        <f t="shared" si="641"/>
        <v>VL</v>
      </c>
      <c r="S2272" s="23" t="str">
        <f t="shared" si="642"/>
        <v>VL</v>
      </c>
      <c r="T2272" s="19" t="str">
        <f>IF(Data!$F2269=0,"",Data!$F2269)</f>
        <v/>
      </c>
      <c r="U2272" s="19" t="str">
        <f>IF(Data!$G2269=0,"",Data!$G2269)</f>
        <v/>
      </c>
      <c r="V2272" s="19" t="str">
        <f>IF(Data!$D2269=0,"",Data!$D2269)</f>
        <v/>
      </c>
      <c r="W2272" s="19" t="str">
        <f>Data!$H2269</f>
        <v>Reticulata</v>
      </c>
      <c r="Y2272" s="41" t="e">
        <f t="shared" si="637"/>
        <v>#REF!</v>
      </c>
      <c r="Z2272" s="8">
        <f t="shared" si="643"/>
        <v>10000</v>
      </c>
      <c r="AA2272" s="8" t="str">
        <f t="shared" si="644"/>
        <v>Milo Rowell</v>
      </c>
      <c r="AB2272" s="8" t="str">
        <f t="shared" si="645"/>
        <v>VL</v>
      </c>
      <c r="AC2272" s="8" t="str">
        <f t="shared" si="646"/>
        <v/>
      </c>
      <c r="AD2272" s="8" t="str">
        <f t="shared" si="651"/>
        <v/>
      </c>
      <c r="AE2272" s="8" t="str">
        <f t="shared" si="647"/>
        <v/>
      </c>
      <c r="AF2272" s="5">
        <f t="shared" si="648"/>
        <v>1968</v>
      </c>
      <c r="AG2272" s="46">
        <v>2269</v>
      </c>
      <c r="AH2272" s="47" t="str">
        <f t="shared" si="638"/>
        <v/>
      </c>
      <c r="AI2272" s="48" t="str">
        <f t="shared" si="639"/>
        <v/>
      </c>
      <c r="AK2272" s="22" t="e">
        <f>TRIM(#REF!)</f>
        <v>#REF!</v>
      </c>
      <c r="AL2272" s="23" t="e">
        <f>IF(#REF!=0,"",#REF!)</f>
        <v>#REF!</v>
      </c>
      <c r="AM2272" s="19" t="e">
        <f>IF(#REF!=0,"",#REF!)</f>
        <v>#REF!</v>
      </c>
      <c r="AN2272" s="23" t="e">
        <f>IF($AK2272="","",#REF!)</f>
        <v>#REF!</v>
      </c>
      <c r="AO2272" s="23" t="e">
        <f t="shared" si="649"/>
        <v>#REF!</v>
      </c>
      <c r="AP2272" s="19" t="e">
        <f>IF(#REF!=0,"",#REF!)</f>
        <v>#REF!</v>
      </c>
      <c r="AQ2272" s="19" t="e">
        <f>IF(#REF!=0,"",#REF!)</f>
        <v>#REF!</v>
      </c>
      <c r="AR2272" s="19" t="e">
        <f>IF(#REF!=0,"",#REF!)</f>
        <v>#REF!</v>
      </c>
      <c r="AS2272" s="19" t="e">
        <f>#REF!</f>
        <v>#REF!</v>
      </c>
    </row>
    <row r="2273" spans="4:45" ht="19.5" thickTop="1" thickBot="1" x14ac:dyDescent="0.25">
      <c r="D2273" s="1" t="str">
        <f t="shared" si="635"/>
        <v/>
      </c>
      <c r="E2273" s="1" t="str">
        <f t="shared" si="636"/>
        <v/>
      </c>
      <c r="K2273" s="19" t="str">
        <f t="shared" si="640"/>
        <v/>
      </c>
      <c r="L2273" s="19">
        <f t="shared" si="650"/>
        <v>10000</v>
      </c>
      <c r="M2273" s="22" t="str">
        <f>TRIM(Data!$N2270)</f>
        <v>Milton H. Brown</v>
      </c>
      <c r="N2273" s="22" t="str">
        <f>TRIM(Data!$A2270)</f>
        <v>Milton H. Brown (R)</v>
      </c>
      <c r="O2273" s="23">
        <f>IF(Data!$B2270=0,"",Data!$B2270)</f>
        <v>1989</v>
      </c>
      <c r="P2273" s="19" t="str">
        <f>IF(Data!$C2270=0,"",Data!$C2270)</f>
        <v/>
      </c>
      <c r="Q2273" s="23" t="str">
        <f>IF($M2273="","",Data!$E2270)</f>
        <v>VL</v>
      </c>
      <c r="R2273" s="23" t="str">
        <f t="shared" si="641"/>
        <v>VL</v>
      </c>
      <c r="S2273" s="23" t="str">
        <f t="shared" si="642"/>
        <v>VL</v>
      </c>
      <c r="T2273" s="19" t="str">
        <f>IF(Data!$F2270=0,"",Data!$F2270)</f>
        <v/>
      </c>
      <c r="U2273" s="19" t="str">
        <f>IF(Data!$G2270=0,"",Data!$G2270)</f>
        <v/>
      </c>
      <c r="V2273" s="19" t="str">
        <f>IF(Data!$D2270=0,"",Data!$D2270)</f>
        <v/>
      </c>
      <c r="W2273" s="19" t="str">
        <f>Data!$H2270</f>
        <v>Reticulata</v>
      </c>
      <c r="Y2273" s="41" t="e">
        <f t="shared" si="637"/>
        <v>#REF!</v>
      </c>
      <c r="Z2273" s="8">
        <f t="shared" si="643"/>
        <v>10000</v>
      </c>
      <c r="AA2273" s="8" t="str">
        <f t="shared" si="644"/>
        <v>Milton H. Brown</v>
      </c>
      <c r="AB2273" s="8" t="str">
        <f t="shared" si="645"/>
        <v>VL</v>
      </c>
      <c r="AC2273" s="8" t="str">
        <f t="shared" si="646"/>
        <v/>
      </c>
      <c r="AD2273" s="8" t="str">
        <f t="shared" si="651"/>
        <v/>
      </c>
      <c r="AE2273" s="8" t="str">
        <f t="shared" si="647"/>
        <v/>
      </c>
      <c r="AF2273" s="5">
        <f t="shared" si="648"/>
        <v>1989</v>
      </c>
      <c r="AG2273" s="46">
        <v>2270</v>
      </c>
      <c r="AH2273" s="47" t="str">
        <f t="shared" si="638"/>
        <v/>
      </c>
      <c r="AI2273" s="48" t="str">
        <f t="shared" si="639"/>
        <v/>
      </c>
      <c r="AK2273" s="22" t="e">
        <f>TRIM(#REF!)</f>
        <v>#REF!</v>
      </c>
      <c r="AL2273" s="23" t="e">
        <f>IF(#REF!=0,"",#REF!)</f>
        <v>#REF!</v>
      </c>
      <c r="AM2273" s="19" t="e">
        <f>IF(#REF!=0,"",#REF!)</f>
        <v>#REF!</v>
      </c>
      <c r="AN2273" s="23" t="e">
        <f>IF($AK2273="","",#REF!)</f>
        <v>#REF!</v>
      </c>
      <c r="AO2273" s="23" t="e">
        <f t="shared" si="649"/>
        <v>#REF!</v>
      </c>
      <c r="AP2273" s="19" t="e">
        <f>IF(#REF!=0,"",#REF!)</f>
        <v>#REF!</v>
      </c>
      <c r="AQ2273" s="19" t="e">
        <f>IF(#REF!=0,"",#REF!)</f>
        <v>#REF!</v>
      </c>
      <c r="AR2273" s="19" t="e">
        <f>IF(#REF!=0,"",#REF!)</f>
        <v>#REF!</v>
      </c>
      <c r="AS2273" s="19" t="e">
        <f>#REF!</f>
        <v>#REF!</v>
      </c>
    </row>
    <row r="2274" spans="4:45" ht="19.5" thickTop="1" thickBot="1" x14ac:dyDescent="0.25">
      <c r="D2274" s="1" t="str">
        <f t="shared" si="635"/>
        <v/>
      </c>
      <c r="E2274" s="1" t="str">
        <f t="shared" si="636"/>
        <v/>
      </c>
      <c r="K2274" s="19" t="str">
        <f t="shared" si="640"/>
        <v/>
      </c>
      <c r="L2274" s="19">
        <f t="shared" si="650"/>
        <v>10000</v>
      </c>
      <c r="M2274" s="22" t="str">
        <f>TRIM(Data!$N2271)</f>
        <v>Mima-Mae (See Mathotiana Supreme)</v>
      </c>
      <c r="N2274" s="22" t="str">
        <f>TRIM(Data!$A2271)</f>
        <v>Mima-Mae (See Mathotiana Supreme)</v>
      </c>
      <c r="O2274" s="23">
        <f>IF(Data!$B2271=0,"",Data!$B2271)</f>
        <v>1951</v>
      </c>
      <c r="P2274" s="19" t="str">
        <f>IF(Data!$C2271=0,"",Data!$C2271)</f>
        <v/>
      </c>
      <c r="Q2274" s="23" t="str">
        <f>IF($M2274="","",Data!$E2271)</f>
        <v>VL</v>
      </c>
      <c r="R2274" s="23" t="str">
        <f t="shared" si="641"/>
        <v>VL</v>
      </c>
      <c r="S2274" s="23" t="str">
        <f t="shared" si="642"/>
        <v>VL</v>
      </c>
      <c r="T2274" s="19" t="str">
        <f>IF(Data!$F2271=0,"",Data!$F2271)</f>
        <v/>
      </c>
      <c r="U2274" s="19" t="str">
        <f>IF(Data!$G2271=0,"",Data!$G2271)</f>
        <v/>
      </c>
      <c r="V2274" s="19" t="str">
        <f>IF(Data!$D2271=0,"",Data!$D2271)</f>
        <v/>
      </c>
      <c r="W2274" s="19" t="str">
        <f>Data!$H2271</f>
        <v>Japonica</v>
      </c>
      <c r="Y2274" s="41" t="e">
        <f t="shared" si="637"/>
        <v>#REF!</v>
      </c>
      <c r="Z2274" s="8">
        <f t="shared" si="643"/>
        <v>10000</v>
      </c>
      <c r="AA2274" s="8" t="str">
        <f t="shared" si="644"/>
        <v>Mima-Mae (See Mathotiana Supreme)</v>
      </c>
      <c r="AB2274" s="8" t="str">
        <f t="shared" si="645"/>
        <v>VL</v>
      </c>
      <c r="AC2274" s="8" t="str">
        <f t="shared" si="646"/>
        <v/>
      </c>
      <c r="AD2274" s="8" t="str">
        <f t="shared" si="651"/>
        <v/>
      </c>
      <c r="AE2274" s="8" t="str">
        <f t="shared" si="647"/>
        <v/>
      </c>
      <c r="AF2274" s="5">
        <f t="shared" si="648"/>
        <v>1951</v>
      </c>
      <c r="AG2274" s="46">
        <v>2271</v>
      </c>
      <c r="AH2274" s="47" t="str">
        <f t="shared" si="638"/>
        <v/>
      </c>
      <c r="AI2274" s="48" t="str">
        <f t="shared" si="639"/>
        <v/>
      </c>
      <c r="AK2274" s="22" t="e">
        <f>TRIM(#REF!)</f>
        <v>#REF!</v>
      </c>
      <c r="AL2274" s="23" t="e">
        <f>IF(#REF!=0,"",#REF!)</f>
        <v>#REF!</v>
      </c>
      <c r="AM2274" s="19" t="e">
        <f>IF(#REF!=0,"",#REF!)</f>
        <v>#REF!</v>
      </c>
      <c r="AN2274" s="23" t="e">
        <f>IF($AK2274="","",#REF!)</f>
        <v>#REF!</v>
      </c>
      <c r="AO2274" s="23" t="e">
        <f t="shared" si="649"/>
        <v>#REF!</v>
      </c>
      <c r="AP2274" s="19" t="e">
        <f>IF(#REF!=0,"",#REF!)</f>
        <v>#REF!</v>
      </c>
      <c r="AQ2274" s="19" t="e">
        <f>IF(#REF!=0,"",#REF!)</f>
        <v>#REF!</v>
      </c>
      <c r="AR2274" s="19" t="e">
        <f>IF(#REF!=0,"",#REF!)</f>
        <v>#REF!</v>
      </c>
      <c r="AS2274" s="19" t="e">
        <f>#REF!</f>
        <v>#REF!</v>
      </c>
    </row>
    <row r="2275" spans="4:45" ht="19.5" thickTop="1" thickBot="1" x14ac:dyDescent="0.25">
      <c r="D2275" s="1" t="str">
        <f t="shared" si="635"/>
        <v/>
      </c>
      <c r="E2275" s="1" t="str">
        <f t="shared" si="636"/>
        <v/>
      </c>
      <c r="K2275" s="19" t="str">
        <f t="shared" si="640"/>
        <v/>
      </c>
      <c r="L2275" s="19">
        <f t="shared" si="650"/>
        <v>10000</v>
      </c>
      <c r="M2275" s="22" t="str">
        <f>TRIM(Data!$N2272)</f>
        <v>Minato-no-akebono</v>
      </c>
      <c r="N2275" s="22" t="str">
        <f>TRIM(Data!$A2272)</f>
        <v>Minato-no-akebono (H)</v>
      </c>
      <c r="O2275" s="23">
        <f>IF(Data!$B2272=0,"",Data!$B2272)</f>
        <v>1981</v>
      </c>
      <c r="P2275" s="19" t="str">
        <f>IF(Data!$C2272=0,"",Data!$C2272)</f>
        <v>1</v>
      </c>
      <c r="Q2275" s="23" t="str">
        <f>IF($M2275="","",Data!$E2272)</f>
        <v>Min</v>
      </c>
      <c r="R2275" s="23" t="str">
        <f t="shared" si="641"/>
        <v>Min</v>
      </c>
      <c r="S2275" s="23" t="str">
        <f t="shared" si="642"/>
        <v>Min</v>
      </c>
      <c r="T2275" s="19" t="str">
        <f>IF(Data!$F2272=0,"",Data!$F2272)</f>
        <v/>
      </c>
      <c r="U2275" s="19" t="str">
        <f>IF(Data!$G2272=0,"",Data!$G2272)</f>
        <v/>
      </c>
      <c r="V2275" s="19" t="str">
        <f>IF(Data!$D2272=0,"",Data!$D2272)</f>
        <v/>
      </c>
      <c r="W2275" s="19" t="str">
        <f>Data!$H2272</f>
        <v>NRH</v>
      </c>
      <c r="Y2275" s="41" t="e">
        <f t="shared" si="637"/>
        <v>#REF!</v>
      </c>
      <c r="Z2275" s="8">
        <f t="shared" si="643"/>
        <v>10000</v>
      </c>
      <c r="AA2275" s="8" t="str">
        <f t="shared" si="644"/>
        <v>Minato-no-akebono</v>
      </c>
      <c r="AB2275" s="8" t="str">
        <f t="shared" si="645"/>
        <v>Min</v>
      </c>
      <c r="AC2275" s="8" t="str">
        <f t="shared" si="646"/>
        <v/>
      </c>
      <c r="AD2275" s="8" t="str">
        <f t="shared" si="651"/>
        <v/>
      </c>
      <c r="AE2275" s="8" t="str">
        <f t="shared" si="647"/>
        <v/>
      </c>
      <c r="AF2275" s="5">
        <f t="shared" si="648"/>
        <v>1981</v>
      </c>
      <c r="AG2275" s="46">
        <v>2272</v>
      </c>
      <c r="AH2275" s="47" t="str">
        <f t="shared" si="638"/>
        <v/>
      </c>
      <c r="AI2275" s="48" t="str">
        <f t="shared" si="639"/>
        <v/>
      </c>
      <c r="AK2275" s="22" t="e">
        <f>TRIM(#REF!)</f>
        <v>#REF!</v>
      </c>
      <c r="AL2275" s="23" t="e">
        <f>IF(#REF!=0,"",#REF!)</f>
        <v>#REF!</v>
      </c>
      <c r="AM2275" s="19" t="e">
        <f>IF(#REF!=0,"",#REF!)</f>
        <v>#REF!</v>
      </c>
      <c r="AN2275" s="23" t="e">
        <f>IF($AK2275="","",#REF!)</f>
        <v>#REF!</v>
      </c>
      <c r="AO2275" s="23" t="e">
        <f t="shared" si="649"/>
        <v>#REF!</v>
      </c>
      <c r="AP2275" s="19" t="e">
        <f>IF(#REF!=0,"",#REF!)</f>
        <v>#REF!</v>
      </c>
      <c r="AQ2275" s="19" t="e">
        <f>IF(#REF!=0,"",#REF!)</f>
        <v>#REF!</v>
      </c>
      <c r="AR2275" s="19" t="e">
        <f>IF(#REF!=0,"",#REF!)</f>
        <v>#REF!</v>
      </c>
      <c r="AS2275" s="19" t="e">
        <f>#REF!</f>
        <v>#REF!</v>
      </c>
    </row>
    <row r="2276" spans="4:45" ht="19.5" thickTop="1" thickBot="1" x14ac:dyDescent="0.25">
      <c r="D2276" s="1" t="str">
        <f t="shared" si="635"/>
        <v/>
      </c>
      <c r="E2276" s="1" t="str">
        <f t="shared" si="636"/>
        <v/>
      </c>
      <c r="K2276" s="19" t="str">
        <f t="shared" si="640"/>
        <v/>
      </c>
      <c r="L2276" s="19">
        <f t="shared" si="650"/>
        <v>10000</v>
      </c>
      <c r="M2276" s="22" t="str">
        <f>TRIM(Data!$N2273)</f>
        <v>Minato-no-haru</v>
      </c>
      <c r="N2276" s="22" t="str">
        <f>TRIM(Data!$A2273)</f>
        <v>Minato-no-haru (H)</v>
      </c>
      <c r="O2276" s="23">
        <f>IF(Data!$B2273=0,"",Data!$B2273)</f>
        <v>1987</v>
      </c>
      <c r="P2276" s="19" t="str">
        <f>IF(Data!$C2273=0,"",Data!$C2273)</f>
        <v>1</v>
      </c>
      <c r="Q2276" s="23" t="str">
        <f>IF($M2276="","",Data!$E2273)</f>
        <v>Min</v>
      </c>
      <c r="R2276" s="23" t="str">
        <f t="shared" si="641"/>
        <v>Min</v>
      </c>
      <c r="S2276" s="23" t="str">
        <f t="shared" si="642"/>
        <v>Min</v>
      </c>
      <c r="T2276" s="19" t="str">
        <f>IF(Data!$F2273=0,"",Data!$F2273)</f>
        <v/>
      </c>
      <c r="U2276" s="19" t="str">
        <f>IF(Data!$G2273=0,"",Data!$G2273)</f>
        <v/>
      </c>
      <c r="V2276" s="19" t="str">
        <f>IF(Data!$D2273=0,"",Data!$D2273)</f>
        <v/>
      </c>
      <c r="W2276" s="19" t="str">
        <f>Data!$H2273</f>
        <v>NRH</v>
      </c>
      <c r="Y2276" s="41" t="e">
        <f t="shared" si="637"/>
        <v>#REF!</v>
      </c>
      <c r="Z2276" s="8">
        <f t="shared" si="643"/>
        <v>10000</v>
      </c>
      <c r="AA2276" s="8" t="str">
        <f t="shared" si="644"/>
        <v>Minato-no-haru</v>
      </c>
      <c r="AB2276" s="8" t="str">
        <f t="shared" si="645"/>
        <v>Min</v>
      </c>
      <c r="AC2276" s="8" t="str">
        <f t="shared" si="646"/>
        <v/>
      </c>
      <c r="AD2276" s="8" t="str">
        <f t="shared" si="651"/>
        <v/>
      </c>
      <c r="AE2276" s="8" t="str">
        <f t="shared" si="647"/>
        <v/>
      </c>
      <c r="AF2276" s="5">
        <f t="shared" si="648"/>
        <v>1987</v>
      </c>
      <c r="AG2276" s="46">
        <v>2273</v>
      </c>
      <c r="AH2276" s="47" t="str">
        <f t="shared" si="638"/>
        <v/>
      </c>
      <c r="AI2276" s="48" t="str">
        <f t="shared" si="639"/>
        <v/>
      </c>
      <c r="AK2276" s="22" t="e">
        <f>TRIM(#REF!)</f>
        <v>#REF!</v>
      </c>
      <c r="AL2276" s="23" t="e">
        <f>IF(#REF!=0,"",#REF!)</f>
        <v>#REF!</v>
      </c>
      <c r="AM2276" s="19" t="e">
        <f>IF(#REF!=0,"",#REF!)</f>
        <v>#REF!</v>
      </c>
      <c r="AN2276" s="23" t="e">
        <f>IF($AK2276="","",#REF!)</f>
        <v>#REF!</v>
      </c>
      <c r="AO2276" s="23" t="e">
        <f t="shared" si="649"/>
        <v>#REF!</v>
      </c>
      <c r="AP2276" s="19" t="e">
        <f>IF(#REF!=0,"",#REF!)</f>
        <v>#REF!</v>
      </c>
      <c r="AQ2276" s="19" t="e">
        <f>IF(#REF!=0,"",#REF!)</f>
        <v>#REF!</v>
      </c>
      <c r="AR2276" s="19" t="e">
        <f>IF(#REF!=0,"",#REF!)</f>
        <v>#REF!</v>
      </c>
      <c r="AS2276" s="19" t="e">
        <f>#REF!</f>
        <v>#REF!</v>
      </c>
    </row>
    <row r="2277" spans="4:45" ht="19.5" thickTop="1" thickBot="1" x14ac:dyDescent="0.25">
      <c r="D2277" s="1" t="str">
        <f t="shared" si="635"/>
        <v/>
      </c>
      <c r="E2277" s="1" t="str">
        <f t="shared" si="636"/>
        <v/>
      </c>
      <c r="K2277" s="19" t="str">
        <f t="shared" si="640"/>
        <v/>
      </c>
      <c r="L2277" s="19">
        <f t="shared" si="650"/>
        <v>10000</v>
      </c>
      <c r="M2277" s="22" t="str">
        <f>TRIM(Data!$N2274)</f>
        <v>Mine-no-yuki</v>
      </c>
      <c r="N2277" s="22" t="str">
        <f>TRIM(Data!$A2274)</f>
        <v>Mine-no-yuki (Sasanqua)</v>
      </c>
      <c r="O2277" s="23">
        <f>IF(Data!$B2274=0,"",Data!$B2274)</f>
        <v>1891</v>
      </c>
      <c r="P2277" s="19" t="str">
        <f>IF(Data!$C2274=0,"",Data!$C2274)</f>
        <v>1</v>
      </c>
      <c r="Q2277" s="23" t="str">
        <f>IF($M2277="","",Data!$E2274)</f>
        <v>S</v>
      </c>
      <c r="R2277" s="23" t="str">
        <f t="shared" si="641"/>
        <v>S</v>
      </c>
      <c r="S2277" s="23" t="str">
        <f t="shared" si="642"/>
        <v>S</v>
      </c>
      <c r="T2277" s="19" t="str">
        <f>IF(Data!$F2274=0,"",Data!$F2274)</f>
        <v/>
      </c>
      <c r="U2277" s="19" t="str">
        <f>IF(Data!$G2274=0,"",Data!$G2274)</f>
        <v/>
      </c>
      <c r="V2277" s="19" t="str">
        <f>IF(Data!$D2274=0,"",Data!$D2274)</f>
        <v>ANTIQUE</v>
      </c>
      <c r="W2277" s="19" t="str">
        <f>Data!$H2274</f>
        <v>Sasanqua</v>
      </c>
      <c r="Y2277" s="41" t="e">
        <f t="shared" si="637"/>
        <v>#REF!</v>
      </c>
      <c r="Z2277" s="8">
        <f t="shared" si="643"/>
        <v>10000</v>
      </c>
      <c r="AA2277" s="8" t="str">
        <f t="shared" si="644"/>
        <v>Mine-no-yuki</v>
      </c>
      <c r="AB2277" s="8" t="str">
        <f t="shared" si="645"/>
        <v>S</v>
      </c>
      <c r="AC2277" s="8" t="str">
        <f t="shared" si="646"/>
        <v/>
      </c>
      <c r="AD2277" s="8" t="str">
        <f t="shared" si="651"/>
        <v/>
      </c>
      <c r="AE2277" s="8" t="str">
        <f t="shared" si="647"/>
        <v>ANTIQUE</v>
      </c>
      <c r="AF2277" s="5">
        <f t="shared" si="648"/>
        <v>1891</v>
      </c>
      <c r="AG2277" s="46">
        <v>2274</v>
      </c>
      <c r="AH2277" s="47" t="str">
        <f t="shared" si="638"/>
        <v/>
      </c>
      <c r="AI2277" s="48" t="str">
        <f t="shared" si="639"/>
        <v/>
      </c>
      <c r="AK2277" s="22" t="e">
        <f>TRIM(#REF!)</f>
        <v>#REF!</v>
      </c>
      <c r="AL2277" s="23" t="e">
        <f>IF(#REF!=0,"",#REF!)</f>
        <v>#REF!</v>
      </c>
      <c r="AM2277" s="19" t="e">
        <f>IF(#REF!=0,"",#REF!)</f>
        <v>#REF!</v>
      </c>
      <c r="AN2277" s="23" t="e">
        <f>IF($AK2277="","",#REF!)</f>
        <v>#REF!</v>
      </c>
      <c r="AO2277" s="23" t="e">
        <f t="shared" si="649"/>
        <v>#REF!</v>
      </c>
      <c r="AP2277" s="19" t="e">
        <f>IF(#REF!=0,"",#REF!)</f>
        <v>#REF!</v>
      </c>
      <c r="AQ2277" s="19" t="e">
        <f>IF(#REF!=0,"",#REF!)</f>
        <v>#REF!</v>
      </c>
      <c r="AR2277" s="19" t="e">
        <f>IF(#REF!=0,"",#REF!)</f>
        <v>#REF!</v>
      </c>
      <c r="AS2277" s="19" t="e">
        <f>#REF!</f>
        <v>#REF!</v>
      </c>
    </row>
    <row r="2278" spans="4:45" ht="19.5" thickTop="1" thickBot="1" x14ac:dyDescent="0.25">
      <c r="D2278" s="1" t="str">
        <f t="shared" si="635"/>
        <v/>
      </c>
      <c r="E2278" s="1" t="str">
        <f t="shared" si="636"/>
        <v/>
      </c>
      <c r="K2278" s="19" t="str">
        <f t="shared" si="640"/>
        <v/>
      </c>
      <c r="L2278" s="19">
        <f t="shared" si="650"/>
        <v>10000</v>
      </c>
      <c r="M2278" s="22" t="str">
        <f>TRIM(Data!$N2275)</f>
        <v>Mine-no-yuki-II</v>
      </c>
      <c r="N2278" s="22" t="str">
        <f>TRIM(Data!$A2275)</f>
        <v>Mine-no-yuki-II (Higo)</v>
      </c>
      <c r="O2278" s="23" t="str">
        <f>IF(Data!$B2275=0,"",Data!$B2275)</f>
        <v/>
      </c>
      <c r="P2278" s="19" t="str">
        <f>IF(Data!$C2275=0,"",Data!$C2275)</f>
        <v/>
      </c>
      <c r="Q2278" s="23" t="str">
        <f>IF($M2278="","",Data!$E2275)</f>
        <v>M-L</v>
      </c>
      <c r="R2278" s="23" t="str">
        <f t="shared" si="641"/>
        <v>M</v>
      </c>
      <c r="S2278" s="23" t="str">
        <f t="shared" si="642"/>
        <v>M</v>
      </c>
      <c r="T2278" s="19" t="str">
        <f>IF(Data!$F2275=0,"",Data!$F2275)</f>
        <v/>
      </c>
      <c r="U2278" s="19" t="str">
        <f>IF(Data!$G2275=0,"",Data!$G2275)</f>
        <v/>
      </c>
      <c r="V2278" s="19" t="str">
        <f>IF(Data!$D2275=0,"",Data!$D2275)</f>
        <v/>
      </c>
      <c r="W2278" s="19" t="str">
        <f>Data!$H2275</f>
        <v>Japonica [Higo]</v>
      </c>
      <c r="Y2278" s="41" t="e">
        <f t="shared" si="637"/>
        <v>#REF!</v>
      </c>
      <c r="Z2278" s="8">
        <f t="shared" si="643"/>
        <v>10000</v>
      </c>
      <c r="AA2278" s="8" t="str">
        <f t="shared" si="644"/>
        <v>Mine-no-yuki-II</v>
      </c>
      <c r="AB2278" s="8" t="str">
        <f t="shared" si="645"/>
        <v>M</v>
      </c>
      <c r="AC2278" s="8" t="str">
        <f t="shared" si="646"/>
        <v/>
      </c>
      <c r="AD2278" s="8" t="str">
        <f t="shared" si="651"/>
        <v/>
      </c>
      <c r="AE2278" s="8" t="str">
        <f t="shared" si="647"/>
        <v/>
      </c>
      <c r="AF2278" s="5" t="str">
        <f t="shared" si="648"/>
        <v/>
      </c>
      <c r="AG2278" s="46">
        <v>2275</v>
      </c>
      <c r="AH2278" s="47" t="str">
        <f t="shared" si="638"/>
        <v/>
      </c>
      <c r="AI2278" s="48" t="str">
        <f t="shared" si="639"/>
        <v/>
      </c>
      <c r="AK2278" s="22" t="e">
        <f>TRIM(#REF!)</f>
        <v>#REF!</v>
      </c>
      <c r="AL2278" s="23" t="e">
        <f>IF(#REF!=0,"",#REF!)</f>
        <v>#REF!</v>
      </c>
      <c r="AM2278" s="19" t="e">
        <f>IF(#REF!=0,"",#REF!)</f>
        <v>#REF!</v>
      </c>
      <c r="AN2278" s="23" t="e">
        <f>IF($AK2278="","",#REF!)</f>
        <v>#REF!</v>
      </c>
      <c r="AO2278" s="23" t="e">
        <f t="shared" si="649"/>
        <v>#REF!</v>
      </c>
      <c r="AP2278" s="19" t="e">
        <f>IF(#REF!=0,"",#REF!)</f>
        <v>#REF!</v>
      </c>
      <c r="AQ2278" s="19" t="e">
        <f>IF(#REF!=0,"",#REF!)</f>
        <v>#REF!</v>
      </c>
      <c r="AR2278" s="19" t="e">
        <f>IF(#REF!=0,"",#REF!)</f>
        <v>#REF!</v>
      </c>
      <c r="AS2278" s="19" t="e">
        <f>#REF!</f>
        <v>#REF!</v>
      </c>
    </row>
    <row r="2279" spans="4:45" ht="19.5" thickTop="1" thickBot="1" x14ac:dyDescent="0.25">
      <c r="D2279" s="1" t="str">
        <f t="shared" si="635"/>
        <v/>
      </c>
      <c r="E2279" s="1" t="str">
        <f t="shared" si="636"/>
        <v/>
      </c>
      <c r="K2279" s="19" t="str">
        <f t="shared" si="640"/>
        <v/>
      </c>
      <c r="L2279" s="19">
        <f t="shared" si="650"/>
        <v>10000</v>
      </c>
      <c r="M2279" s="22" t="str">
        <f>TRIM(Data!$N2276)</f>
        <v>Ming Temple</v>
      </c>
      <c r="N2279" s="22" t="str">
        <f>TRIM(Data!$A2276)</f>
        <v>Ming Temple (R)</v>
      </c>
      <c r="O2279" s="23">
        <f>IF(Data!$B2276=0,"",Data!$B2276)</f>
        <v>1972</v>
      </c>
      <c r="P2279" s="19" t="str">
        <f>IF(Data!$C2276=0,"",Data!$C2276)</f>
        <v>1</v>
      </c>
      <c r="Q2279" s="23" t="str">
        <f>IF($M2279="","",Data!$E2276)</f>
        <v>L</v>
      </c>
      <c r="R2279" s="23" t="str">
        <f t="shared" si="641"/>
        <v>L</v>
      </c>
      <c r="S2279" s="23" t="str">
        <f t="shared" si="642"/>
        <v>L</v>
      </c>
      <c r="T2279" s="19" t="str">
        <f>IF(Data!$F2276=0,"",Data!$F2276)</f>
        <v/>
      </c>
      <c r="U2279" s="19" t="str">
        <f>IF(Data!$G2276=0,"",Data!$G2276)</f>
        <v/>
      </c>
      <c r="V2279" s="19" t="str">
        <f>IF(Data!$D2276=0,"",Data!$D2276)</f>
        <v/>
      </c>
      <c r="W2279" s="19" t="str">
        <f>Data!$H2276</f>
        <v>Reticulata</v>
      </c>
      <c r="Y2279" s="41" t="e">
        <f t="shared" si="637"/>
        <v>#REF!</v>
      </c>
      <c r="Z2279" s="8">
        <f t="shared" si="643"/>
        <v>10000</v>
      </c>
      <c r="AA2279" s="8" t="str">
        <f t="shared" si="644"/>
        <v>Ming Temple</v>
      </c>
      <c r="AB2279" s="8" t="str">
        <f t="shared" si="645"/>
        <v>L</v>
      </c>
      <c r="AC2279" s="8" t="str">
        <f t="shared" si="646"/>
        <v/>
      </c>
      <c r="AD2279" s="8" t="str">
        <f t="shared" si="651"/>
        <v/>
      </c>
      <c r="AE2279" s="8" t="str">
        <f t="shared" si="647"/>
        <v/>
      </c>
      <c r="AF2279" s="5">
        <f t="shared" si="648"/>
        <v>1972</v>
      </c>
      <c r="AG2279" s="46">
        <v>2276</v>
      </c>
      <c r="AH2279" s="47" t="str">
        <f t="shared" si="638"/>
        <v/>
      </c>
      <c r="AI2279" s="48" t="str">
        <f t="shared" si="639"/>
        <v/>
      </c>
      <c r="AK2279" s="22" t="e">
        <f>TRIM(#REF!)</f>
        <v>#REF!</v>
      </c>
      <c r="AL2279" s="23" t="e">
        <f>IF(#REF!=0,"",#REF!)</f>
        <v>#REF!</v>
      </c>
      <c r="AM2279" s="19" t="e">
        <f>IF(#REF!=0,"",#REF!)</f>
        <v>#REF!</v>
      </c>
      <c r="AN2279" s="23" t="e">
        <f>IF($AK2279="","",#REF!)</f>
        <v>#REF!</v>
      </c>
      <c r="AO2279" s="23" t="e">
        <f t="shared" si="649"/>
        <v>#REF!</v>
      </c>
      <c r="AP2279" s="19" t="e">
        <f>IF(#REF!=0,"",#REF!)</f>
        <v>#REF!</v>
      </c>
      <c r="AQ2279" s="19" t="e">
        <f>IF(#REF!=0,"",#REF!)</f>
        <v>#REF!</v>
      </c>
      <c r="AR2279" s="19" t="e">
        <f>IF(#REF!=0,"",#REF!)</f>
        <v>#REF!</v>
      </c>
      <c r="AS2279" s="19" t="e">
        <f>#REF!</f>
        <v>#REF!</v>
      </c>
    </row>
    <row r="2280" spans="4:45" ht="19.5" thickTop="1" thickBot="1" x14ac:dyDescent="0.25">
      <c r="D2280" s="1" t="str">
        <f t="shared" ref="D2280:D2343" si="652">IF(ISERROR(VLOOKUP(A2280,$K$4:$M$2950,3,FALSE)),"",VLOOKUP(A2280,$K$4:$N$2950,4,FALSE))</f>
        <v/>
      </c>
      <c r="E2280" s="1" t="str">
        <f t="shared" ref="E2280:E2343" si="653">IF(ISERROR(VLOOKUP(A2280,$K$4:$M$2950,3,FALSE)),"",IF(VLOOKUP(A2280,$K$4:$T$2950,6,FALSE)=0,"",VLOOKUP(A2280,$K$4:$T$2950,6,FALSE)))</f>
        <v/>
      </c>
      <c r="K2280" s="19" t="str">
        <f t="shared" si="640"/>
        <v/>
      </c>
      <c r="L2280" s="19">
        <f t="shared" si="650"/>
        <v>10000</v>
      </c>
      <c r="M2280" s="22" t="str">
        <f>TRIM(Data!$N2277)</f>
        <v>Mini Faces</v>
      </c>
      <c r="N2280" s="22" t="str">
        <f>TRIM(Data!$A2277)</f>
        <v>Mini Faces</v>
      </c>
      <c r="O2280" s="23">
        <f>IF(Data!$B2277=0,"",Data!$B2277)</f>
        <v>1997</v>
      </c>
      <c r="P2280" s="19" t="str">
        <f>IF(Data!$C2277=0,"",Data!$C2277)</f>
        <v>1</v>
      </c>
      <c r="Q2280" s="23" t="str">
        <f>IF($M2280="","",Data!$E2277)</f>
        <v>Min</v>
      </c>
      <c r="R2280" s="23" t="str">
        <f t="shared" si="641"/>
        <v>Min</v>
      </c>
      <c r="S2280" s="23" t="str">
        <f t="shared" si="642"/>
        <v>Min</v>
      </c>
      <c r="T2280" s="19" t="str">
        <f>IF(Data!$F2277=0,"",Data!$F2277)</f>
        <v/>
      </c>
      <c r="U2280" s="19" t="str">
        <f>IF(Data!$G2277=0,"",Data!$G2277)</f>
        <v/>
      </c>
      <c r="V2280" s="19" t="str">
        <f>IF(Data!$D2277=0,"",Data!$D2277)</f>
        <v/>
      </c>
      <c r="W2280" s="19" t="str">
        <f>Data!$H2277</f>
        <v>Japonica</v>
      </c>
      <c r="Y2280" s="41" t="e">
        <f t="shared" si="637"/>
        <v>#REF!</v>
      </c>
      <c r="Z2280" s="8">
        <f t="shared" si="643"/>
        <v>10000</v>
      </c>
      <c r="AA2280" s="8" t="str">
        <f t="shared" si="644"/>
        <v>Mini Faces</v>
      </c>
      <c r="AB2280" s="8" t="str">
        <f t="shared" si="645"/>
        <v>Min</v>
      </c>
      <c r="AC2280" s="8" t="str">
        <f t="shared" si="646"/>
        <v/>
      </c>
      <c r="AD2280" s="8" t="str">
        <f t="shared" si="651"/>
        <v/>
      </c>
      <c r="AE2280" s="8" t="str">
        <f t="shared" si="647"/>
        <v/>
      </c>
      <c r="AF2280" s="5">
        <f t="shared" si="648"/>
        <v>1997</v>
      </c>
      <c r="AG2280" s="46">
        <v>2277</v>
      </c>
      <c r="AH2280" s="47" t="str">
        <f t="shared" si="638"/>
        <v/>
      </c>
      <c r="AI2280" s="48" t="str">
        <f t="shared" si="639"/>
        <v/>
      </c>
      <c r="AK2280" s="22" t="e">
        <f>TRIM(#REF!)</f>
        <v>#REF!</v>
      </c>
      <c r="AL2280" s="23" t="e">
        <f>IF(#REF!=0,"",#REF!)</f>
        <v>#REF!</v>
      </c>
      <c r="AM2280" s="19" t="e">
        <f>IF(#REF!=0,"",#REF!)</f>
        <v>#REF!</v>
      </c>
      <c r="AN2280" s="23" t="e">
        <f>IF($AK2280="","",#REF!)</f>
        <v>#REF!</v>
      </c>
      <c r="AO2280" s="23" t="e">
        <f t="shared" si="649"/>
        <v>#REF!</v>
      </c>
      <c r="AP2280" s="19" t="e">
        <f>IF(#REF!=0,"",#REF!)</f>
        <v>#REF!</v>
      </c>
      <c r="AQ2280" s="19" t="e">
        <f>IF(#REF!=0,"",#REF!)</f>
        <v>#REF!</v>
      </c>
      <c r="AR2280" s="19" t="e">
        <f>IF(#REF!=0,"",#REF!)</f>
        <v>#REF!</v>
      </c>
      <c r="AS2280" s="19" t="e">
        <f>#REF!</f>
        <v>#REF!</v>
      </c>
    </row>
    <row r="2281" spans="4:45" ht="19.5" thickTop="1" thickBot="1" x14ac:dyDescent="0.25">
      <c r="D2281" s="1" t="str">
        <f t="shared" si="652"/>
        <v/>
      </c>
      <c r="E2281" s="1" t="str">
        <f t="shared" si="653"/>
        <v/>
      </c>
      <c r="K2281" s="19" t="str">
        <f t="shared" si="640"/>
        <v/>
      </c>
      <c r="L2281" s="19">
        <f t="shared" si="650"/>
        <v>10000</v>
      </c>
      <c r="M2281" s="22" t="str">
        <f>TRIM(Data!$N2278)</f>
        <v>Mini Faces Blush</v>
      </c>
      <c r="N2281" s="22" t="str">
        <f>TRIM(Data!$A2278)</f>
        <v>Mini Faces Blush</v>
      </c>
      <c r="O2281" s="23">
        <f>IF(Data!$B2278=0,"",Data!$B2278)</f>
        <v>1999</v>
      </c>
      <c r="P2281" s="19" t="str">
        <f>IF(Data!$C2278=0,"",Data!$C2278)</f>
        <v/>
      </c>
      <c r="Q2281" s="23" t="str">
        <f>IF($M2281="","",Data!$E2278)</f>
        <v>Min</v>
      </c>
      <c r="R2281" s="23" t="str">
        <f t="shared" si="641"/>
        <v>Min</v>
      </c>
      <c r="S2281" s="23" t="str">
        <f t="shared" si="642"/>
        <v>Min</v>
      </c>
      <c r="T2281" s="19" t="str">
        <f>IF(Data!$F2278=0,"",Data!$F2278)</f>
        <v/>
      </c>
      <c r="U2281" s="19" t="str">
        <f>IF(Data!$G2278=0,"",Data!$G2278)</f>
        <v/>
      </c>
      <c r="V2281" s="19" t="str">
        <f>IF(Data!$D2278=0,"",Data!$D2278)</f>
        <v/>
      </c>
      <c r="W2281" s="19" t="str">
        <f>Data!$H2278</f>
        <v>Japonica</v>
      </c>
      <c r="Y2281" s="41" t="e">
        <f t="shared" si="637"/>
        <v>#REF!</v>
      </c>
      <c r="Z2281" s="8">
        <f t="shared" si="643"/>
        <v>10000</v>
      </c>
      <c r="AA2281" s="8" t="str">
        <f t="shared" si="644"/>
        <v>Mini Faces Blush</v>
      </c>
      <c r="AB2281" s="8" t="str">
        <f t="shared" si="645"/>
        <v>Min</v>
      </c>
      <c r="AC2281" s="8" t="str">
        <f t="shared" si="646"/>
        <v/>
      </c>
      <c r="AD2281" s="8" t="str">
        <f t="shared" si="651"/>
        <v/>
      </c>
      <c r="AE2281" s="8" t="str">
        <f t="shared" si="647"/>
        <v/>
      </c>
      <c r="AF2281" s="5">
        <f t="shared" si="648"/>
        <v>1999</v>
      </c>
      <c r="AG2281" s="46">
        <v>2278</v>
      </c>
      <c r="AH2281" s="47" t="str">
        <f t="shared" si="638"/>
        <v/>
      </c>
      <c r="AI2281" s="48" t="str">
        <f t="shared" si="639"/>
        <v/>
      </c>
      <c r="AK2281" s="22" t="e">
        <f>TRIM(#REF!)</f>
        <v>#REF!</v>
      </c>
      <c r="AL2281" s="23" t="e">
        <f>IF(#REF!=0,"",#REF!)</f>
        <v>#REF!</v>
      </c>
      <c r="AM2281" s="19" t="e">
        <f>IF(#REF!=0,"",#REF!)</f>
        <v>#REF!</v>
      </c>
      <c r="AN2281" s="23" t="e">
        <f>IF($AK2281="","",#REF!)</f>
        <v>#REF!</v>
      </c>
      <c r="AO2281" s="23" t="e">
        <f t="shared" si="649"/>
        <v>#REF!</v>
      </c>
      <c r="AP2281" s="19" t="e">
        <f>IF(#REF!=0,"",#REF!)</f>
        <v>#REF!</v>
      </c>
      <c r="AQ2281" s="19" t="e">
        <f>IF(#REF!=0,"",#REF!)</f>
        <v>#REF!</v>
      </c>
      <c r="AR2281" s="19" t="e">
        <f>IF(#REF!=0,"",#REF!)</f>
        <v>#REF!</v>
      </c>
      <c r="AS2281" s="19" t="e">
        <f>#REF!</f>
        <v>#REF!</v>
      </c>
    </row>
    <row r="2282" spans="4:45" ht="19.5" thickTop="1" thickBot="1" x14ac:dyDescent="0.25">
      <c r="D2282" s="1" t="str">
        <f t="shared" si="652"/>
        <v/>
      </c>
      <c r="E2282" s="1" t="str">
        <f t="shared" si="653"/>
        <v/>
      </c>
      <c r="K2282" s="19" t="str">
        <f t="shared" si="640"/>
        <v/>
      </c>
      <c r="L2282" s="19">
        <f t="shared" si="650"/>
        <v>10000</v>
      </c>
      <c r="M2282" s="22" t="str">
        <f>TRIM(Data!$N2279)</f>
        <v>Mini Mint</v>
      </c>
      <c r="N2282" s="22" t="str">
        <f>TRIM(Data!$A2279)</f>
        <v>Mini Mint (H)</v>
      </c>
      <c r="O2282" s="23">
        <f>IF(Data!$B2279=0,"",Data!$B2279)</f>
        <v>1970</v>
      </c>
      <c r="P2282" s="19" t="str">
        <f>IF(Data!$C2279=0,"",Data!$C2279)</f>
        <v>1</v>
      </c>
      <c r="Q2282" s="23" t="str">
        <f>IF($M2282="","",Data!$E2279)</f>
        <v>S</v>
      </c>
      <c r="R2282" s="23" t="str">
        <f t="shared" si="641"/>
        <v>S</v>
      </c>
      <c r="S2282" s="23" t="str">
        <f t="shared" si="642"/>
        <v>S</v>
      </c>
      <c r="T2282" s="19" t="str">
        <f>IF(Data!$F2279=0,"",Data!$F2279)</f>
        <v/>
      </c>
      <c r="U2282" s="19" t="str">
        <f>IF(Data!$G2279=0,"",Data!$G2279)</f>
        <v>FD</v>
      </c>
      <c r="V2282" s="19" t="str">
        <f>IF(Data!$D2279=0,"",Data!$D2279)</f>
        <v/>
      </c>
      <c r="W2282" s="19" t="str">
        <f>Data!$H2279</f>
        <v>NRH</v>
      </c>
      <c r="Y2282" s="41" t="e">
        <f t="shared" si="637"/>
        <v>#REF!</v>
      </c>
      <c r="Z2282" s="8">
        <f t="shared" si="643"/>
        <v>10000</v>
      </c>
      <c r="AA2282" s="8" t="str">
        <f t="shared" si="644"/>
        <v>Mini Mint</v>
      </c>
      <c r="AB2282" s="8" t="str">
        <f t="shared" si="645"/>
        <v>S</v>
      </c>
      <c r="AC2282" s="8" t="str">
        <f t="shared" si="646"/>
        <v/>
      </c>
      <c r="AD2282" s="8" t="str">
        <f t="shared" si="651"/>
        <v>FD</v>
      </c>
      <c r="AE2282" s="8" t="str">
        <f t="shared" si="647"/>
        <v/>
      </c>
      <c r="AF2282" s="5">
        <f t="shared" si="648"/>
        <v>1970</v>
      </c>
      <c r="AG2282" s="46">
        <v>2279</v>
      </c>
      <c r="AH2282" s="47" t="str">
        <f t="shared" si="638"/>
        <v/>
      </c>
      <c r="AI2282" s="48" t="str">
        <f t="shared" si="639"/>
        <v/>
      </c>
      <c r="AK2282" s="22" t="e">
        <f>TRIM(#REF!)</f>
        <v>#REF!</v>
      </c>
      <c r="AL2282" s="23" t="e">
        <f>IF(#REF!=0,"",#REF!)</f>
        <v>#REF!</v>
      </c>
      <c r="AM2282" s="19" t="e">
        <f>IF(#REF!=0,"",#REF!)</f>
        <v>#REF!</v>
      </c>
      <c r="AN2282" s="23" t="e">
        <f>IF($AK2282="","",#REF!)</f>
        <v>#REF!</v>
      </c>
      <c r="AO2282" s="23" t="e">
        <f t="shared" si="649"/>
        <v>#REF!</v>
      </c>
      <c r="AP2282" s="19" t="e">
        <f>IF(#REF!=0,"",#REF!)</f>
        <v>#REF!</v>
      </c>
      <c r="AQ2282" s="19" t="e">
        <f>IF(#REF!=0,"",#REF!)</f>
        <v>#REF!</v>
      </c>
      <c r="AR2282" s="19" t="e">
        <f>IF(#REF!=0,"",#REF!)</f>
        <v>#REF!</v>
      </c>
      <c r="AS2282" s="19" t="e">
        <f>#REF!</f>
        <v>#REF!</v>
      </c>
    </row>
    <row r="2283" spans="4:45" ht="19.5" thickTop="1" thickBot="1" x14ac:dyDescent="0.25">
      <c r="D2283" s="1" t="str">
        <f t="shared" si="652"/>
        <v/>
      </c>
      <c r="E2283" s="1" t="str">
        <f t="shared" si="653"/>
        <v/>
      </c>
      <c r="K2283" s="19" t="str">
        <f t="shared" si="640"/>
        <v/>
      </c>
      <c r="L2283" s="19">
        <f t="shared" si="650"/>
        <v>10000</v>
      </c>
      <c r="M2283" s="22" t="str">
        <f>TRIM(Data!$N2280)</f>
        <v>Mini Mouse</v>
      </c>
      <c r="N2283" s="22" t="str">
        <f>TRIM(Data!$A2280)</f>
        <v>Mini Mouse (H)</v>
      </c>
      <c r="O2283" s="23">
        <f>IF(Data!$B2280=0,"",Data!$B2280)</f>
        <v>2019</v>
      </c>
      <c r="P2283" s="19" t="str">
        <f>IF(Data!$C2280=0,"",Data!$C2280)</f>
        <v>1</v>
      </c>
      <c r="Q2283" s="23" t="str">
        <f>IF($M2283="","",Data!$E2280)</f>
        <v>Min-S</v>
      </c>
      <c r="R2283" s="23" t="str">
        <f t="shared" si="641"/>
        <v>S</v>
      </c>
      <c r="S2283" s="23" t="str">
        <f t="shared" si="642"/>
        <v>S</v>
      </c>
      <c r="T2283" s="19" t="str">
        <f>IF(Data!$F2280=0,"",Data!$F2280)</f>
        <v/>
      </c>
      <c r="U2283" s="19" t="str">
        <f>IF(Data!$G2280=0,"",Data!$G2280)</f>
        <v/>
      </c>
      <c r="V2283" s="19" t="str">
        <f>IF(Data!$D2280=0,"",Data!$D2280)</f>
        <v/>
      </c>
      <c r="W2283" s="19" t="str">
        <f>Data!$H2280</f>
        <v>NRH</v>
      </c>
      <c r="Y2283" s="41" t="e">
        <f t="shared" si="637"/>
        <v>#REF!</v>
      </c>
      <c r="Z2283" s="8">
        <f t="shared" si="643"/>
        <v>10000</v>
      </c>
      <c r="AA2283" s="8" t="str">
        <f t="shared" si="644"/>
        <v>Mini Mouse</v>
      </c>
      <c r="AB2283" s="8" t="str">
        <f t="shared" si="645"/>
        <v>S</v>
      </c>
      <c r="AC2283" s="8" t="str">
        <f t="shared" si="646"/>
        <v/>
      </c>
      <c r="AD2283" s="8" t="str">
        <f t="shared" si="651"/>
        <v/>
      </c>
      <c r="AE2283" s="8" t="str">
        <f t="shared" si="647"/>
        <v/>
      </c>
      <c r="AF2283" s="5">
        <f t="shared" si="648"/>
        <v>2019</v>
      </c>
      <c r="AG2283" s="46">
        <v>2280</v>
      </c>
      <c r="AH2283" s="47" t="str">
        <f t="shared" si="638"/>
        <v/>
      </c>
      <c r="AI2283" s="48" t="str">
        <f t="shared" si="639"/>
        <v/>
      </c>
      <c r="AK2283" s="22" t="e">
        <f>TRIM(#REF!)</f>
        <v>#REF!</v>
      </c>
      <c r="AL2283" s="23" t="e">
        <f>IF(#REF!=0,"",#REF!)</f>
        <v>#REF!</v>
      </c>
      <c r="AM2283" s="19" t="e">
        <f>IF(#REF!=0,"",#REF!)</f>
        <v>#REF!</v>
      </c>
      <c r="AN2283" s="23" t="e">
        <f>IF($AK2283="","",#REF!)</f>
        <v>#REF!</v>
      </c>
      <c r="AO2283" s="23" t="e">
        <f t="shared" si="649"/>
        <v>#REF!</v>
      </c>
      <c r="AP2283" s="19" t="e">
        <f>IF(#REF!=0,"",#REF!)</f>
        <v>#REF!</v>
      </c>
      <c r="AQ2283" s="19" t="e">
        <f>IF(#REF!=0,"",#REF!)</f>
        <v>#REF!</v>
      </c>
      <c r="AR2283" s="19" t="e">
        <f>IF(#REF!=0,"",#REF!)</f>
        <v>#REF!</v>
      </c>
      <c r="AS2283" s="19" t="e">
        <f>#REF!</f>
        <v>#REF!</v>
      </c>
    </row>
    <row r="2284" spans="4:45" ht="19.5" thickTop="1" thickBot="1" x14ac:dyDescent="0.25">
      <c r="D2284" s="1" t="str">
        <f t="shared" si="652"/>
        <v/>
      </c>
      <c r="E2284" s="1" t="str">
        <f t="shared" si="653"/>
        <v/>
      </c>
      <c r="K2284" s="19" t="str">
        <f t="shared" si="640"/>
        <v/>
      </c>
      <c r="L2284" s="19">
        <f t="shared" si="650"/>
        <v>10000</v>
      </c>
      <c r="M2284" s="22" t="str">
        <f>TRIM(Data!$N2281)</f>
        <v>Mini Pink</v>
      </c>
      <c r="N2284" s="22" t="str">
        <f>TRIM(Data!$A2281)</f>
        <v>Mini Pink</v>
      </c>
      <c r="O2284" s="23">
        <f>IF(Data!$B2281=0,"",Data!$B2281)</f>
        <v>1970</v>
      </c>
      <c r="P2284" s="19" t="str">
        <f>IF(Data!$C2281=0,"",Data!$C2281)</f>
        <v>1</v>
      </c>
      <c r="Q2284" s="23" t="str">
        <f>IF($M2284="","",Data!$E2281)</f>
        <v>Min</v>
      </c>
      <c r="R2284" s="23" t="str">
        <f t="shared" si="641"/>
        <v>Min</v>
      </c>
      <c r="S2284" s="23" t="str">
        <f t="shared" si="642"/>
        <v>Min</v>
      </c>
      <c r="T2284" s="19" t="str">
        <f>IF(Data!$F2281=0,"",Data!$F2281)</f>
        <v/>
      </c>
      <c r="U2284" s="19" t="str">
        <f>IF(Data!$G2281=0,"",Data!$G2281)</f>
        <v/>
      </c>
      <c r="V2284" s="19" t="str">
        <f>IF(Data!$D2281=0,"",Data!$D2281)</f>
        <v/>
      </c>
      <c r="W2284" s="19" t="str">
        <f>Data!$H2281</f>
        <v>Japonica</v>
      </c>
      <c r="Y2284" s="41" t="e">
        <f t="shared" si="637"/>
        <v>#REF!</v>
      </c>
      <c r="Z2284" s="8">
        <f t="shared" si="643"/>
        <v>10000</v>
      </c>
      <c r="AA2284" s="8" t="str">
        <f t="shared" si="644"/>
        <v>Mini Pink</v>
      </c>
      <c r="AB2284" s="8" t="str">
        <f t="shared" si="645"/>
        <v>Min</v>
      </c>
      <c r="AC2284" s="8" t="str">
        <f t="shared" si="646"/>
        <v/>
      </c>
      <c r="AD2284" s="8" t="str">
        <f t="shared" si="651"/>
        <v/>
      </c>
      <c r="AE2284" s="8" t="str">
        <f t="shared" si="647"/>
        <v/>
      </c>
      <c r="AF2284" s="5">
        <f t="shared" si="648"/>
        <v>1970</v>
      </c>
      <c r="AG2284" s="46">
        <v>2281</v>
      </c>
      <c r="AH2284" s="47" t="str">
        <f t="shared" si="638"/>
        <v/>
      </c>
      <c r="AI2284" s="48" t="str">
        <f t="shared" si="639"/>
        <v/>
      </c>
      <c r="AK2284" s="22" t="e">
        <f>TRIM(#REF!)</f>
        <v>#REF!</v>
      </c>
      <c r="AL2284" s="23" t="e">
        <f>IF(#REF!=0,"",#REF!)</f>
        <v>#REF!</v>
      </c>
      <c r="AM2284" s="19" t="e">
        <f>IF(#REF!=0,"",#REF!)</f>
        <v>#REF!</v>
      </c>
      <c r="AN2284" s="23" t="e">
        <f>IF($AK2284="","",#REF!)</f>
        <v>#REF!</v>
      </c>
      <c r="AO2284" s="23" t="e">
        <f t="shared" si="649"/>
        <v>#REF!</v>
      </c>
      <c r="AP2284" s="19" t="e">
        <f>IF(#REF!=0,"",#REF!)</f>
        <v>#REF!</v>
      </c>
      <c r="AQ2284" s="19" t="e">
        <f>IF(#REF!=0,"",#REF!)</f>
        <v>#REF!</v>
      </c>
      <c r="AR2284" s="19" t="e">
        <f>IF(#REF!=0,"",#REF!)</f>
        <v>#REF!</v>
      </c>
      <c r="AS2284" s="19" t="e">
        <f>#REF!</f>
        <v>#REF!</v>
      </c>
    </row>
    <row r="2285" spans="4:45" ht="19.5" thickTop="1" thickBot="1" x14ac:dyDescent="0.25">
      <c r="D2285" s="1" t="str">
        <f t="shared" si="652"/>
        <v/>
      </c>
      <c r="E2285" s="1" t="str">
        <f t="shared" si="653"/>
        <v/>
      </c>
      <c r="K2285" s="19" t="str">
        <f t="shared" si="640"/>
        <v/>
      </c>
      <c r="L2285" s="19">
        <f t="shared" si="650"/>
        <v>10000</v>
      </c>
      <c r="M2285" s="22" t="str">
        <f>TRIM(Data!$N2282)</f>
        <v>Minnie Beasley Smith</v>
      </c>
      <c r="N2285" s="22" t="str">
        <f>TRIM(Data!$A2282)</f>
        <v>Minnie Beasley Smith</v>
      </c>
      <c r="O2285" s="23">
        <f>IF(Data!$B2282=0,"",Data!$B2282)</f>
        <v>1997</v>
      </c>
      <c r="P2285" s="19" t="str">
        <f>IF(Data!$C2282=0,"",Data!$C2282)</f>
        <v/>
      </c>
      <c r="Q2285" s="23" t="str">
        <f>IF($M2285="","",Data!$E2282)</f>
        <v>L</v>
      </c>
      <c r="R2285" s="23" t="str">
        <f t="shared" si="641"/>
        <v>L</v>
      </c>
      <c r="S2285" s="23" t="str">
        <f t="shared" si="642"/>
        <v>L</v>
      </c>
      <c r="T2285" s="19" t="str">
        <f>IF(Data!$F2282=0,"",Data!$F2282)</f>
        <v/>
      </c>
      <c r="U2285" s="19" t="str">
        <f>IF(Data!$G2282=0,"",Data!$G2282)</f>
        <v/>
      </c>
      <c r="V2285" s="19" t="str">
        <f>IF(Data!$D2282=0,"",Data!$D2282)</f>
        <v/>
      </c>
      <c r="W2285" s="19" t="str">
        <f>Data!$H2282</f>
        <v>Japonica</v>
      </c>
      <c r="Y2285" s="41" t="e">
        <f t="shared" si="637"/>
        <v>#REF!</v>
      </c>
      <c r="Z2285" s="8">
        <f t="shared" si="643"/>
        <v>10000</v>
      </c>
      <c r="AA2285" s="8" t="str">
        <f t="shared" si="644"/>
        <v>Minnie Beasley Smith</v>
      </c>
      <c r="AB2285" s="8" t="str">
        <f t="shared" si="645"/>
        <v>L</v>
      </c>
      <c r="AC2285" s="8" t="str">
        <f t="shared" si="646"/>
        <v/>
      </c>
      <c r="AD2285" s="8" t="str">
        <f t="shared" si="651"/>
        <v/>
      </c>
      <c r="AE2285" s="8" t="str">
        <f t="shared" si="647"/>
        <v/>
      </c>
      <c r="AF2285" s="5">
        <f t="shared" si="648"/>
        <v>1997</v>
      </c>
      <c r="AG2285" s="46">
        <v>2282</v>
      </c>
      <c r="AH2285" s="47" t="str">
        <f t="shared" si="638"/>
        <v/>
      </c>
      <c r="AI2285" s="48" t="str">
        <f t="shared" si="639"/>
        <v/>
      </c>
      <c r="AK2285" s="22" t="e">
        <f>TRIM(#REF!)</f>
        <v>#REF!</v>
      </c>
      <c r="AL2285" s="23" t="e">
        <f>IF(#REF!=0,"",#REF!)</f>
        <v>#REF!</v>
      </c>
      <c r="AM2285" s="19" t="e">
        <f>IF(#REF!=0,"",#REF!)</f>
        <v>#REF!</v>
      </c>
      <c r="AN2285" s="23" t="e">
        <f>IF($AK2285="","",#REF!)</f>
        <v>#REF!</v>
      </c>
      <c r="AO2285" s="23" t="e">
        <f t="shared" si="649"/>
        <v>#REF!</v>
      </c>
      <c r="AP2285" s="19" t="e">
        <f>IF(#REF!=0,"",#REF!)</f>
        <v>#REF!</v>
      </c>
      <c r="AQ2285" s="19" t="e">
        <f>IF(#REF!=0,"",#REF!)</f>
        <v>#REF!</v>
      </c>
      <c r="AR2285" s="19" t="e">
        <f>IF(#REF!=0,"",#REF!)</f>
        <v>#REF!</v>
      </c>
      <c r="AS2285" s="19" t="e">
        <f>#REF!</f>
        <v>#REF!</v>
      </c>
    </row>
    <row r="2286" spans="4:45" ht="19.5" thickTop="1" thickBot="1" x14ac:dyDescent="0.25">
      <c r="D2286" s="1" t="str">
        <f t="shared" si="652"/>
        <v/>
      </c>
      <c r="E2286" s="1" t="str">
        <f t="shared" si="653"/>
        <v/>
      </c>
      <c r="K2286" s="19" t="str">
        <f t="shared" si="640"/>
        <v/>
      </c>
      <c r="L2286" s="19">
        <f t="shared" si="650"/>
        <v>10000</v>
      </c>
      <c r="M2286" s="22" t="str">
        <f>TRIM(Data!$N2283)</f>
        <v>Minnie Bodeker</v>
      </c>
      <c r="N2286" s="22" t="str">
        <f>TRIM(Data!$A2283)</f>
        <v>Minnie Bodeker</v>
      </c>
      <c r="O2286" s="23">
        <f>IF(Data!$B2283=0,"",Data!$B2283)</f>
        <v>1964</v>
      </c>
      <c r="P2286" s="19" t="str">
        <f>IF(Data!$C2283=0,"",Data!$C2283)</f>
        <v>1</v>
      </c>
      <c r="Q2286" s="23" t="str">
        <f>IF($M2286="","",Data!$E2283)</f>
        <v>L</v>
      </c>
      <c r="R2286" s="23" t="str">
        <f t="shared" si="641"/>
        <v>L</v>
      </c>
      <c r="S2286" s="23" t="str">
        <f t="shared" si="642"/>
        <v>L</v>
      </c>
      <c r="T2286" s="19" t="str">
        <f>IF(Data!$F2283=0,"",Data!$F2283)</f>
        <v/>
      </c>
      <c r="U2286" s="19" t="str">
        <f>IF(Data!$G2283=0,"",Data!$G2283)</f>
        <v/>
      </c>
      <c r="V2286" s="19" t="str">
        <f>IF(Data!$D2283=0,"",Data!$D2283)</f>
        <v/>
      </c>
      <c r="W2286" s="19" t="str">
        <f>Data!$H2283</f>
        <v>Japonica</v>
      </c>
      <c r="Y2286" s="41" t="e">
        <f t="shared" si="637"/>
        <v>#REF!</v>
      </c>
      <c r="Z2286" s="8">
        <f t="shared" si="643"/>
        <v>10000</v>
      </c>
      <c r="AA2286" s="8" t="str">
        <f t="shared" si="644"/>
        <v>Minnie Bodeker</v>
      </c>
      <c r="AB2286" s="8" t="str">
        <f t="shared" si="645"/>
        <v>L</v>
      </c>
      <c r="AC2286" s="8" t="str">
        <f t="shared" si="646"/>
        <v/>
      </c>
      <c r="AD2286" s="8" t="str">
        <f t="shared" si="651"/>
        <v/>
      </c>
      <c r="AE2286" s="8" t="str">
        <f t="shared" si="647"/>
        <v/>
      </c>
      <c r="AF2286" s="5">
        <f t="shared" si="648"/>
        <v>1964</v>
      </c>
      <c r="AG2286" s="46">
        <v>2283</v>
      </c>
      <c r="AH2286" s="47" t="str">
        <f t="shared" si="638"/>
        <v/>
      </c>
      <c r="AI2286" s="48" t="str">
        <f t="shared" si="639"/>
        <v/>
      </c>
      <c r="AK2286" s="22" t="e">
        <f>TRIM(#REF!)</f>
        <v>#REF!</v>
      </c>
      <c r="AL2286" s="23" t="e">
        <f>IF(#REF!=0,"",#REF!)</f>
        <v>#REF!</v>
      </c>
      <c r="AM2286" s="19" t="e">
        <f>IF(#REF!=0,"",#REF!)</f>
        <v>#REF!</v>
      </c>
      <c r="AN2286" s="23" t="e">
        <f>IF($AK2286="","",#REF!)</f>
        <v>#REF!</v>
      </c>
      <c r="AO2286" s="23" t="e">
        <f t="shared" si="649"/>
        <v>#REF!</v>
      </c>
      <c r="AP2286" s="19" t="e">
        <f>IF(#REF!=0,"",#REF!)</f>
        <v>#REF!</v>
      </c>
      <c r="AQ2286" s="19" t="e">
        <f>IF(#REF!=0,"",#REF!)</f>
        <v>#REF!</v>
      </c>
      <c r="AR2286" s="19" t="e">
        <f>IF(#REF!=0,"",#REF!)</f>
        <v>#REF!</v>
      </c>
      <c r="AS2286" s="19" t="e">
        <f>#REF!</f>
        <v>#REF!</v>
      </c>
    </row>
    <row r="2287" spans="4:45" ht="19.5" thickTop="1" thickBot="1" x14ac:dyDescent="0.25">
      <c r="D2287" s="1" t="str">
        <f t="shared" si="652"/>
        <v/>
      </c>
      <c r="E2287" s="1" t="str">
        <f t="shared" si="653"/>
        <v/>
      </c>
      <c r="K2287" s="19" t="str">
        <f t="shared" si="640"/>
        <v/>
      </c>
      <c r="L2287" s="19">
        <f t="shared" si="650"/>
        <v>10000</v>
      </c>
      <c r="M2287" s="22" t="str">
        <f>TRIM(Data!$N2284)</f>
        <v>Minnie Patricia</v>
      </c>
      <c r="N2287" s="22" t="str">
        <f>TRIM(Data!$A2284)</f>
        <v>Minnie Patricia</v>
      </c>
      <c r="O2287" s="23">
        <f>IF(Data!$B2284=0,"",Data!$B2284)</f>
        <v>2020</v>
      </c>
      <c r="P2287" s="19" t="str">
        <f>IF(Data!$C2284=0,"",Data!$C2284)</f>
        <v>1</v>
      </c>
      <c r="Q2287" s="23" t="str">
        <f>IF($M2287="","",Data!$E2284)</f>
        <v>S-M</v>
      </c>
      <c r="R2287" s="23" t="str">
        <f t="shared" si="641"/>
        <v>S</v>
      </c>
      <c r="S2287" s="23" t="str">
        <f t="shared" si="642"/>
        <v>S</v>
      </c>
      <c r="T2287" s="19" t="str">
        <f>IF(Data!$F2284=0,"",Data!$F2284)</f>
        <v/>
      </c>
      <c r="U2287" s="19" t="str">
        <f>IF(Data!$G2284=0,"",Data!$G2284)</f>
        <v>FD</v>
      </c>
      <c r="V2287" s="19" t="str">
        <f>IF(Data!$D2284=0,"",Data!$D2284)</f>
        <v/>
      </c>
      <c r="W2287" s="19" t="str">
        <f>Data!$H2284</f>
        <v>Japonica</v>
      </c>
      <c r="Y2287" s="41" t="e">
        <f t="shared" si="637"/>
        <v>#REF!</v>
      </c>
      <c r="Z2287" s="8">
        <f t="shared" si="643"/>
        <v>10000</v>
      </c>
      <c r="AA2287" s="8" t="str">
        <f t="shared" si="644"/>
        <v>Minnie Patricia</v>
      </c>
      <c r="AB2287" s="8" t="str">
        <f t="shared" si="645"/>
        <v>S</v>
      </c>
      <c r="AC2287" s="8" t="str">
        <f t="shared" si="646"/>
        <v/>
      </c>
      <c r="AD2287" s="8" t="str">
        <f t="shared" si="651"/>
        <v>FD</v>
      </c>
      <c r="AE2287" s="8" t="str">
        <f t="shared" si="647"/>
        <v/>
      </c>
      <c r="AF2287" s="5">
        <f t="shared" si="648"/>
        <v>2020</v>
      </c>
      <c r="AG2287" s="46">
        <v>2284</v>
      </c>
      <c r="AH2287" s="47" t="str">
        <f t="shared" si="638"/>
        <v/>
      </c>
      <c r="AI2287" s="48" t="str">
        <f t="shared" si="639"/>
        <v/>
      </c>
      <c r="AK2287" s="22" t="e">
        <f>TRIM(#REF!)</f>
        <v>#REF!</v>
      </c>
      <c r="AL2287" s="23" t="e">
        <f>IF(#REF!=0,"",#REF!)</f>
        <v>#REF!</v>
      </c>
      <c r="AM2287" s="19" t="e">
        <f>IF(#REF!=0,"",#REF!)</f>
        <v>#REF!</v>
      </c>
      <c r="AN2287" s="23" t="e">
        <f>IF($AK2287="","",#REF!)</f>
        <v>#REF!</v>
      </c>
      <c r="AO2287" s="23" t="e">
        <f t="shared" si="649"/>
        <v>#REF!</v>
      </c>
      <c r="AP2287" s="19" t="e">
        <f>IF(#REF!=0,"",#REF!)</f>
        <v>#REF!</v>
      </c>
      <c r="AQ2287" s="19" t="e">
        <f>IF(#REF!=0,"",#REF!)</f>
        <v>#REF!</v>
      </c>
      <c r="AR2287" s="19" t="e">
        <f>IF(#REF!=0,"",#REF!)</f>
        <v>#REF!</v>
      </c>
      <c r="AS2287" s="19" t="e">
        <f>#REF!</f>
        <v>#REF!</v>
      </c>
    </row>
    <row r="2288" spans="4:45" ht="19.5" thickTop="1" thickBot="1" x14ac:dyDescent="0.25">
      <c r="D2288" s="1" t="str">
        <f t="shared" si="652"/>
        <v/>
      </c>
      <c r="E2288" s="1" t="str">
        <f t="shared" si="653"/>
        <v/>
      </c>
      <c r="K2288" s="19" t="str">
        <f t="shared" si="640"/>
        <v/>
      </c>
      <c r="L2288" s="19">
        <f t="shared" si="650"/>
        <v>10000</v>
      </c>
      <c r="M2288" s="22" t="str">
        <f>TRIM(Data!$N2285)</f>
        <v>Minnie Ruth</v>
      </c>
      <c r="N2288" s="22" t="str">
        <f>TRIM(Data!$A2285)</f>
        <v>Minnie Ruth</v>
      </c>
      <c r="O2288" s="23">
        <f>IF(Data!$B2285=0,"",Data!$B2285)</f>
        <v>1977</v>
      </c>
      <c r="P2288" s="19" t="str">
        <f>IF(Data!$C2285=0,"",Data!$C2285)</f>
        <v/>
      </c>
      <c r="Q2288" s="23" t="str">
        <f>IF($M2288="","",Data!$E2285)</f>
        <v>M</v>
      </c>
      <c r="R2288" s="23" t="str">
        <f t="shared" si="641"/>
        <v>M</v>
      </c>
      <c r="S2288" s="23" t="str">
        <f t="shared" si="642"/>
        <v>M</v>
      </c>
      <c r="T2288" s="19" t="str">
        <f>IF(Data!$F2285=0,"",Data!$F2285)</f>
        <v/>
      </c>
      <c r="U2288" s="19" t="str">
        <f>IF(Data!$G2285=0,"",Data!$G2285)</f>
        <v>FD</v>
      </c>
      <c r="V2288" s="19" t="str">
        <f>IF(Data!$D2285=0,"",Data!$D2285)</f>
        <v/>
      </c>
      <c r="W2288" s="19" t="str">
        <f>Data!$H2285</f>
        <v>Japonica</v>
      </c>
      <c r="Y2288" s="41" t="e">
        <f t="shared" si="637"/>
        <v>#REF!</v>
      </c>
      <c r="Z2288" s="8">
        <f t="shared" si="643"/>
        <v>10000</v>
      </c>
      <c r="AA2288" s="8" t="str">
        <f t="shared" si="644"/>
        <v>Minnie Ruth</v>
      </c>
      <c r="AB2288" s="8" t="str">
        <f t="shared" si="645"/>
        <v>M</v>
      </c>
      <c r="AC2288" s="8" t="str">
        <f t="shared" si="646"/>
        <v/>
      </c>
      <c r="AD2288" s="8" t="str">
        <f t="shared" si="651"/>
        <v>FD</v>
      </c>
      <c r="AE2288" s="8" t="str">
        <f t="shared" si="647"/>
        <v/>
      </c>
      <c r="AF2288" s="5">
        <f t="shared" si="648"/>
        <v>1977</v>
      </c>
      <c r="AG2288" s="46">
        <v>2285</v>
      </c>
      <c r="AH2288" s="47" t="str">
        <f t="shared" si="638"/>
        <v/>
      </c>
      <c r="AI2288" s="48" t="str">
        <f t="shared" si="639"/>
        <v/>
      </c>
      <c r="AK2288" s="22" t="e">
        <f>TRIM(#REF!)</f>
        <v>#REF!</v>
      </c>
      <c r="AL2288" s="23" t="e">
        <f>IF(#REF!=0,"",#REF!)</f>
        <v>#REF!</v>
      </c>
      <c r="AM2288" s="19" t="e">
        <f>IF(#REF!=0,"",#REF!)</f>
        <v>#REF!</v>
      </c>
      <c r="AN2288" s="23" t="e">
        <f>IF($AK2288="","",#REF!)</f>
        <v>#REF!</v>
      </c>
      <c r="AO2288" s="23" t="e">
        <f t="shared" si="649"/>
        <v>#REF!</v>
      </c>
      <c r="AP2288" s="19" t="e">
        <f>IF(#REF!=0,"",#REF!)</f>
        <v>#REF!</v>
      </c>
      <c r="AQ2288" s="19" t="e">
        <f>IF(#REF!=0,"",#REF!)</f>
        <v>#REF!</v>
      </c>
      <c r="AR2288" s="19" t="e">
        <f>IF(#REF!=0,"",#REF!)</f>
        <v>#REF!</v>
      </c>
      <c r="AS2288" s="19" t="e">
        <f>#REF!</f>
        <v>#REF!</v>
      </c>
    </row>
    <row r="2289" spans="4:45" ht="19.5" thickTop="1" thickBot="1" x14ac:dyDescent="0.25">
      <c r="D2289" s="1" t="str">
        <f t="shared" si="652"/>
        <v/>
      </c>
      <c r="E2289" s="1" t="str">
        <f t="shared" si="653"/>
        <v/>
      </c>
      <c r="K2289" s="19" t="str">
        <f t="shared" si="640"/>
        <v/>
      </c>
      <c r="L2289" s="19">
        <f t="shared" si="650"/>
        <v>10000</v>
      </c>
      <c r="M2289" s="22" t="str">
        <f>TRIM(Data!$N2286)</f>
        <v>Minnie Tu Tu</v>
      </c>
      <c r="N2289" s="22" t="str">
        <f>TRIM(Data!$A2286)</f>
        <v>Minnie Tu Tu</v>
      </c>
      <c r="O2289" s="23">
        <f>IF(Data!$B2286=0,"",Data!$B2286)</f>
        <v>2020</v>
      </c>
      <c r="P2289" s="19" t="str">
        <f>IF(Data!$C2286=0,"",Data!$C2286)</f>
        <v>1</v>
      </c>
      <c r="Q2289" s="23" t="str">
        <f>IF($M2289="","",Data!$E2286)</f>
        <v>S</v>
      </c>
      <c r="R2289" s="23" t="str">
        <f t="shared" si="641"/>
        <v>S</v>
      </c>
      <c r="S2289" s="23" t="str">
        <f t="shared" si="642"/>
        <v>S</v>
      </c>
      <c r="T2289" s="19" t="str">
        <f>IF(Data!$F2286=0,"",Data!$F2286)</f>
        <v/>
      </c>
      <c r="U2289" s="19" t="str">
        <f>IF(Data!$G2286=0,"",Data!$G2286)</f>
        <v/>
      </c>
      <c r="V2289" s="19" t="str">
        <f>IF(Data!$D2286=0,"",Data!$D2286)</f>
        <v/>
      </c>
      <c r="W2289" s="19" t="str">
        <f>Data!$H2286</f>
        <v>Japonica</v>
      </c>
      <c r="Y2289" s="41" t="e">
        <f t="shared" si="637"/>
        <v>#REF!</v>
      </c>
      <c r="Z2289" s="8">
        <f t="shared" si="643"/>
        <v>10000</v>
      </c>
      <c r="AA2289" s="8" t="str">
        <f t="shared" si="644"/>
        <v>Minnie Tu Tu</v>
      </c>
      <c r="AB2289" s="8" t="str">
        <f t="shared" si="645"/>
        <v>S</v>
      </c>
      <c r="AC2289" s="8" t="str">
        <f t="shared" si="646"/>
        <v/>
      </c>
      <c r="AD2289" s="8" t="str">
        <f t="shared" si="651"/>
        <v/>
      </c>
      <c r="AE2289" s="8" t="str">
        <f t="shared" si="647"/>
        <v/>
      </c>
      <c r="AF2289" s="5">
        <f t="shared" si="648"/>
        <v>2020</v>
      </c>
      <c r="AG2289" s="46">
        <v>2286</v>
      </c>
      <c r="AH2289" s="47" t="str">
        <f t="shared" si="638"/>
        <v/>
      </c>
      <c r="AI2289" s="48" t="str">
        <f t="shared" si="639"/>
        <v/>
      </c>
      <c r="AK2289" s="22" t="e">
        <f>TRIM(#REF!)</f>
        <v>#REF!</v>
      </c>
      <c r="AL2289" s="23" t="e">
        <f>IF(#REF!=0,"",#REF!)</f>
        <v>#REF!</v>
      </c>
      <c r="AM2289" s="19" t="e">
        <f>IF(#REF!=0,"",#REF!)</f>
        <v>#REF!</v>
      </c>
      <c r="AN2289" s="23" t="e">
        <f>IF($AK2289="","",#REF!)</f>
        <v>#REF!</v>
      </c>
      <c r="AO2289" s="23" t="e">
        <f t="shared" si="649"/>
        <v>#REF!</v>
      </c>
      <c r="AP2289" s="19" t="e">
        <f>IF(#REF!=0,"",#REF!)</f>
        <v>#REF!</v>
      </c>
      <c r="AQ2289" s="19" t="e">
        <f>IF(#REF!=0,"",#REF!)</f>
        <v>#REF!</v>
      </c>
      <c r="AR2289" s="19" t="e">
        <f>IF(#REF!=0,"",#REF!)</f>
        <v>#REF!</v>
      </c>
      <c r="AS2289" s="19" t="e">
        <f>#REF!</f>
        <v>#REF!</v>
      </c>
    </row>
    <row r="2290" spans="4:45" ht="19.5" thickTop="1" thickBot="1" x14ac:dyDescent="0.25">
      <c r="D2290" s="1" t="str">
        <f t="shared" si="652"/>
        <v/>
      </c>
      <c r="E2290" s="1" t="str">
        <f t="shared" si="653"/>
        <v/>
      </c>
      <c r="K2290" s="19" t="str">
        <f t="shared" si="640"/>
        <v/>
      </c>
      <c r="L2290" s="19">
        <f t="shared" si="650"/>
        <v>10000</v>
      </c>
      <c r="M2290" s="22" t="str">
        <f>TRIM(Data!$N2287)</f>
        <v>Miriam Stevenson</v>
      </c>
      <c r="N2290" s="22" t="str">
        <f>TRIM(Data!$A2287)</f>
        <v>Miriam Stevenson</v>
      </c>
      <c r="O2290" s="23">
        <f>IF(Data!$B2287=0,"",Data!$B2287)</f>
        <v>1954</v>
      </c>
      <c r="P2290" s="19" t="str">
        <f>IF(Data!$C2287=0,"",Data!$C2287)</f>
        <v/>
      </c>
      <c r="Q2290" s="23" t="str">
        <f>IF($M2290="","",Data!$E2287)</f>
        <v>M</v>
      </c>
      <c r="R2290" s="23" t="str">
        <f t="shared" si="641"/>
        <v>M</v>
      </c>
      <c r="S2290" s="23" t="str">
        <f t="shared" si="642"/>
        <v>M</v>
      </c>
      <c r="T2290" s="19" t="str">
        <f>IF(Data!$F2287=0,"",Data!$F2287)</f>
        <v/>
      </c>
      <c r="U2290" s="19" t="str">
        <f>IF(Data!$G2287=0,"",Data!$G2287)</f>
        <v/>
      </c>
      <c r="V2290" s="19" t="str">
        <f>IF(Data!$D2287=0,"",Data!$D2287)</f>
        <v/>
      </c>
      <c r="W2290" s="19" t="str">
        <f>Data!$H2287</f>
        <v>Japonica</v>
      </c>
      <c r="Y2290" s="41" t="e">
        <f t="shared" si="637"/>
        <v>#REF!</v>
      </c>
      <c r="Z2290" s="8">
        <f t="shared" si="643"/>
        <v>10000</v>
      </c>
      <c r="AA2290" s="8" t="str">
        <f t="shared" si="644"/>
        <v>Miriam Stevenson</v>
      </c>
      <c r="AB2290" s="8" t="str">
        <f t="shared" si="645"/>
        <v>M</v>
      </c>
      <c r="AC2290" s="8" t="str">
        <f t="shared" si="646"/>
        <v/>
      </c>
      <c r="AD2290" s="8" t="str">
        <f t="shared" si="651"/>
        <v/>
      </c>
      <c r="AE2290" s="8" t="str">
        <f t="shared" si="647"/>
        <v/>
      </c>
      <c r="AF2290" s="5">
        <f t="shared" si="648"/>
        <v>1954</v>
      </c>
      <c r="AG2290" s="46">
        <v>2287</v>
      </c>
      <c r="AH2290" s="47" t="str">
        <f t="shared" si="638"/>
        <v/>
      </c>
      <c r="AI2290" s="48" t="str">
        <f t="shared" si="639"/>
        <v/>
      </c>
      <c r="AK2290" s="22" t="e">
        <f>TRIM(#REF!)</f>
        <v>#REF!</v>
      </c>
      <c r="AL2290" s="23" t="e">
        <f>IF(#REF!=0,"",#REF!)</f>
        <v>#REF!</v>
      </c>
      <c r="AM2290" s="19" t="e">
        <f>IF(#REF!=0,"",#REF!)</f>
        <v>#REF!</v>
      </c>
      <c r="AN2290" s="23" t="e">
        <f>IF($AK2290="","",#REF!)</f>
        <v>#REF!</v>
      </c>
      <c r="AO2290" s="23" t="e">
        <f t="shared" si="649"/>
        <v>#REF!</v>
      </c>
      <c r="AP2290" s="19" t="e">
        <f>IF(#REF!=0,"",#REF!)</f>
        <v>#REF!</v>
      </c>
      <c r="AQ2290" s="19" t="e">
        <f>IF(#REF!=0,"",#REF!)</f>
        <v>#REF!</v>
      </c>
      <c r="AR2290" s="19" t="e">
        <f>IF(#REF!=0,"",#REF!)</f>
        <v>#REF!</v>
      </c>
      <c r="AS2290" s="19" t="e">
        <f>#REF!</f>
        <v>#REF!</v>
      </c>
    </row>
    <row r="2291" spans="4:45" ht="19.5" thickTop="1" thickBot="1" x14ac:dyDescent="0.25">
      <c r="D2291" s="1" t="str">
        <f t="shared" si="652"/>
        <v/>
      </c>
      <c r="E2291" s="1" t="str">
        <f t="shared" si="653"/>
        <v/>
      </c>
      <c r="K2291" s="19" t="str">
        <f t="shared" si="640"/>
        <v/>
      </c>
      <c r="L2291" s="19">
        <f t="shared" si="650"/>
        <v>10000</v>
      </c>
      <c r="M2291" s="22" t="str">
        <f>TRIM(Data!$N2288)</f>
        <v>Miss Adeline</v>
      </c>
      <c r="N2291" s="22" t="str">
        <f>TRIM(Data!$A2288)</f>
        <v>Miss Adeline (H)</v>
      </c>
      <c r="O2291" s="23">
        <f>IF(Data!$B2288=0,"",Data!$B2288)</f>
        <v>1977</v>
      </c>
      <c r="P2291" s="19" t="str">
        <f>IF(Data!$C2288=0,"",Data!$C2288)</f>
        <v>1</v>
      </c>
      <c r="Q2291" s="23" t="str">
        <f>IF($M2291="","",Data!$E2288)</f>
        <v>M</v>
      </c>
      <c r="R2291" s="23" t="str">
        <f t="shared" si="641"/>
        <v>M</v>
      </c>
      <c r="S2291" s="23" t="str">
        <f t="shared" si="642"/>
        <v>M</v>
      </c>
      <c r="T2291" s="19" t="str">
        <f>IF(Data!$F2288=0,"",Data!$F2288)</f>
        <v/>
      </c>
      <c r="U2291" s="19" t="str">
        <f>IF(Data!$G2288=0,"",Data!$G2288)</f>
        <v/>
      </c>
      <c r="V2291" s="19" t="str">
        <f>IF(Data!$D2288=0,"",Data!$D2288)</f>
        <v/>
      </c>
      <c r="W2291" s="19" t="str">
        <f>Data!$H2288</f>
        <v>NRH</v>
      </c>
      <c r="Y2291" s="41" t="e">
        <f t="shared" si="637"/>
        <v>#REF!</v>
      </c>
      <c r="Z2291" s="8">
        <f t="shared" si="643"/>
        <v>10000</v>
      </c>
      <c r="AA2291" s="8" t="str">
        <f t="shared" si="644"/>
        <v>Miss Adeline</v>
      </c>
      <c r="AB2291" s="8" t="str">
        <f t="shared" si="645"/>
        <v>M</v>
      </c>
      <c r="AC2291" s="8" t="str">
        <f t="shared" si="646"/>
        <v/>
      </c>
      <c r="AD2291" s="8" t="str">
        <f t="shared" si="651"/>
        <v/>
      </c>
      <c r="AE2291" s="8" t="str">
        <f t="shared" si="647"/>
        <v/>
      </c>
      <c r="AF2291" s="5">
        <f t="shared" si="648"/>
        <v>1977</v>
      </c>
      <c r="AG2291" s="46">
        <v>2288</v>
      </c>
      <c r="AH2291" s="47" t="str">
        <f t="shared" si="638"/>
        <v/>
      </c>
      <c r="AI2291" s="48" t="str">
        <f t="shared" si="639"/>
        <v/>
      </c>
      <c r="AK2291" s="22" t="e">
        <f>TRIM(#REF!)</f>
        <v>#REF!</v>
      </c>
      <c r="AL2291" s="23" t="e">
        <f>IF(#REF!=0,"",#REF!)</f>
        <v>#REF!</v>
      </c>
      <c r="AM2291" s="19" t="e">
        <f>IF(#REF!=0,"",#REF!)</f>
        <v>#REF!</v>
      </c>
      <c r="AN2291" s="23" t="e">
        <f>IF($AK2291="","",#REF!)</f>
        <v>#REF!</v>
      </c>
      <c r="AO2291" s="23" t="e">
        <f t="shared" si="649"/>
        <v>#REF!</v>
      </c>
      <c r="AP2291" s="19" t="e">
        <f>IF(#REF!=0,"",#REF!)</f>
        <v>#REF!</v>
      </c>
      <c r="AQ2291" s="19" t="e">
        <f>IF(#REF!=0,"",#REF!)</f>
        <v>#REF!</v>
      </c>
      <c r="AR2291" s="19" t="e">
        <f>IF(#REF!=0,"",#REF!)</f>
        <v>#REF!</v>
      </c>
      <c r="AS2291" s="19" t="e">
        <f>#REF!</f>
        <v>#REF!</v>
      </c>
    </row>
    <row r="2292" spans="4:45" ht="19.5" thickTop="1" thickBot="1" x14ac:dyDescent="0.25">
      <c r="D2292" s="1" t="str">
        <f t="shared" si="652"/>
        <v/>
      </c>
      <c r="E2292" s="1" t="str">
        <f t="shared" si="653"/>
        <v/>
      </c>
      <c r="K2292" s="19" t="str">
        <f t="shared" si="640"/>
        <v/>
      </c>
      <c r="L2292" s="19">
        <f t="shared" si="650"/>
        <v>10000</v>
      </c>
      <c r="M2292" s="22" t="str">
        <f>TRIM(Data!$N2289)</f>
        <v>Miss Aiken</v>
      </c>
      <c r="N2292" s="22" t="str">
        <f>TRIM(Data!$A2289)</f>
        <v>Miss Aiken</v>
      </c>
      <c r="O2292" s="23">
        <f>IF(Data!$B2289=0,"",Data!$B2289)</f>
        <v>1975</v>
      </c>
      <c r="P2292" s="19" t="str">
        <f>IF(Data!$C2289=0,"",Data!$C2289)</f>
        <v/>
      </c>
      <c r="Q2292" s="23" t="str">
        <f>IF($M2292="","",Data!$E2289)</f>
        <v>M-L</v>
      </c>
      <c r="R2292" s="23" t="str">
        <f t="shared" si="641"/>
        <v>M</v>
      </c>
      <c r="S2292" s="23" t="str">
        <f t="shared" si="642"/>
        <v>M</v>
      </c>
      <c r="T2292" s="19" t="str">
        <f>IF(Data!$F2289=0,"",Data!$F2289)</f>
        <v/>
      </c>
      <c r="U2292" s="19" t="str">
        <f>IF(Data!$G2289=0,"",Data!$G2289)</f>
        <v/>
      </c>
      <c r="V2292" s="19" t="str">
        <f>IF(Data!$D2289=0,"",Data!$D2289)</f>
        <v/>
      </c>
      <c r="W2292" s="19" t="str">
        <f>Data!$H2289</f>
        <v>Japonica</v>
      </c>
      <c r="Y2292" s="41" t="e">
        <f t="shared" si="637"/>
        <v>#REF!</v>
      </c>
      <c r="Z2292" s="8">
        <f t="shared" si="643"/>
        <v>10000</v>
      </c>
      <c r="AA2292" s="8" t="str">
        <f t="shared" si="644"/>
        <v>Miss Aiken</v>
      </c>
      <c r="AB2292" s="8" t="str">
        <f t="shared" si="645"/>
        <v>M</v>
      </c>
      <c r="AC2292" s="8" t="str">
        <f t="shared" si="646"/>
        <v/>
      </c>
      <c r="AD2292" s="8" t="str">
        <f t="shared" si="651"/>
        <v/>
      </c>
      <c r="AE2292" s="8" t="str">
        <f t="shared" si="647"/>
        <v/>
      </c>
      <c r="AF2292" s="5">
        <f t="shared" si="648"/>
        <v>1975</v>
      </c>
      <c r="AG2292" s="46">
        <v>2289</v>
      </c>
      <c r="AH2292" s="47" t="str">
        <f t="shared" si="638"/>
        <v/>
      </c>
      <c r="AI2292" s="48" t="str">
        <f t="shared" si="639"/>
        <v/>
      </c>
      <c r="AK2292" s="22" t="e">
        <f>TRIM(#REF!)</f>
        <v>#REF!</v>
      </c>
      <c r="AL2292" s="23" t="e">
        <f>IF(#REF!=0,"",#REF!)</f>
        <v>#REF!</v>
      </c>
      <c r="AM2292" s="19" t="e">
        <f>IF(#REF!=0,"",#REF!)</f>
        <v>#REF!</v>
      </c>
      <c r="AN2292" s="23" t="e">
        <f>IF($AK2292="","",#REF!)</f>
        <v>#REF!</v>
      </c>
      <c r="AO2292" s="23" t="e">
        <f t="shared" si="649"/>
        <v>#REF!</v>
      </c>
      <c r="AP2292" s="19" t="e">
        <f>IF(#REF!=0,"",#REF!)</f>
        <v>#REF!</v>
      </c>
      <c r="AQ2292" s="19" t="e">
        <f>IF(#REF!=0,"",#REF!)</f>
        <v>#REF!</v>
      </c>
      <c r="AR2292" s="19" t="e">
        <f>IF(#REF!=0,"",#REF!)</f>
        <v>#REF!</v>
      </c>
      <c r="AS2292" s="19" t="e">
        <f>#REF!</f>
        <v>#REF!</v>
      </c>
    </row>
    <row r="2293" spans="4:45" ht="19.5" thickTop="1" thickBot="1" x14ac:dyDescent="0.25">
      <c r="D2293" s="1" t="str">
        <f t="shared" si="652"/>
        <v/>
      </c>
      <c r="E2293" s="1" t="str">
        <f t="shared" si="653"/>
        <v/>
      </c>
      <c r="K2293" s="19" t="str">
        <f t="shared" si="640"/>
        <v/>
      </c>
      <c r="L2293" s="19">
        <f t="shared" si="650"/>
        <v>10000</v>
      </c>
      <c r="M2293" s="22" t="str">
        <f>TRIM(Data!$N2290)</f>
        <v>Miss America</v>
      </c>
      <c r="N2293" s="22" t="str">
        <f>TRIM(Data!$A2290)</f>
        <v>Miss America</v>
      </c>
      <c r="O2293" s="23">
        <f>IF(Data!$B2290=0,"",Data!$B2290)</f>
        <v>1957</v>
      </c>
      <c r="P2293" s="19" t="str">
        <f>IF(Data!$C2290=0,"",Data!$C2290)</f>
        <v>1</v>
      </c>
      <c r="Q2293" s="23" t="str">
        <f>IF($M2293="","",Data!$E2290)</f>
        <v>L</v>
      </c>
      <c r="R2293" s="23" t="str">
        <f t="shared" si="641"/>
        <v>L</v>
      </c>
      <c r="S2293" s="23" t="str">
        <f t="shared" si="642"/>
        <v>L</v>
      </c>
      <c r="T2293" s="19" t="str">
        <f>IF(Data!$F2290=0,"",Data!$F2290)</f>
        <v/>
      </c>
      <c r="U2293" s="19" t="str">
        <f>IF(Data!$G2290=0,"",Data!$G2290)</f>
        <v/>
      </c>
      <c r="V2293" s="19" t="str">
        <f>IF(Data!$D2290=0,"",Data!$D2290)</f>
        <v/>
      </c>
      <c r="W2293" s="19" t="str">
        <f>Data!$H2290</f>
        <v>Japonica</v>
      </c>
      <c r="Y2293" s="41" t="e">
        <f t="shared" si="637"/>
        <v>#REF!</v>
      </c>
      <c r="Z2293" s="8">
        <f t="shared" si="643"/>
        <v>10000</v>
      </c>
      <c r="AA2293" s="8" t="str">
        <f t="shared" si="644"/>
        <v>Miss America</v>
      </c>
      <c r="AB2293" s="8" t="str">
        <f t="shared" si="645"/>
        <v>L</v>
      </c>
      <c r="AC2293" s="8" t="str">
        <f t="shared" si="646"/>
        <v/>
      </c>
      <c r="AD2293" s="8" t="str">
        <f t="shared" si="651"/>
        <v/>
      </c>
      <c r="AE2293" s="8" t="str">
        <f t="shared" si="647"/>
        <v/>
      </c>
      <c r="AF2293" s="5">
        <f t="shared" si="648"/>
        <v>1957</v>
      </c>
      <c r="AG2293" s="46">
        <v>2290</v>
      </c>
      <c r="AH2293" s="47" t="str">
        <f t="shared" si="638"/>
        <v/>
      </c>
      <c r="AI2293" s="48" t="str">
        <f t="shared" si="639"/>
        <v/>
      </c>
      <c r="AK2293" s="22" t="e">
        <f>TRIM(#REF!)</f>
        <v>#REF!</v>
      </c>
      <c r="AL2293" s="23" t="e">
        <f>IF(#REF!=0,"",#REF!)</f>
        <v>#REF!</v>
      </c>
      <c r="AM2293" s="19" t="e">
        <f>IF(#REF!=0,"",#REF!)</f>
        <v>#REF!</v>
      </c>
      <c r="AN2293" s="23" t="e">
        <f>IF($AK2293="","",#REF!)</f>
        <v>#REF!</v>
      </c>
      <c r="AO2293" s="23" t="e">
        <f t="shared" si="649"/>
        <v>#REF!</v>
      </c>
      <c r="AP2293" s="19" t="e">
        <f>IF(#REF!=0,"",#REF!)</f>
        <v>#REF!</v>
      </c>
      <c r="AQ2293" s="19" t="e">
        <f>IF(#REF!=0,"",#REF!)</f>
        <v>#REF!</v>
      </c>
      <c r="AR2293" s="19" t="e">
        <f>IF(#REF!=0,"",#REF!)</f>
        <v>#REF!</v>
      </c>
      <c r="AS2293" s="19" t="e">
        <f>#REF!</f>
        <v>#REF!</v>
      </c>
    </row>
    <row r="2294" spans="4:45" ht="19.5" thickTop="1" thickBot="1" x14ac:dyDescent="0.25">
      <c r="D2294" s="1" t="str">
        <f t="shared" si="652"/>
        <v/>
      </c>
      <c r="E2294" s="1" t="str">
        <f t="shared" si="653"/>
        <v/>
      </c>
      <c r="K2294" s="19" t="str">
        <f t="shared" si="640"/>
        <v/>
      </c>
      <c r="L2294" s="19">
        <f t="shared" si="650"/>
        <v>10000</v>
      </c>
      <c r="M2294" s="22" t="str">
        <f>TRIM(Data!$N2291)</f>
        <v>Miss Bakersfield</v>
      </c>
      <c r="N2294" s="22" t="str">
        <f>TRIM(Data!$A2291)</f>
        <v>Miss Bakersfield</v>
      </c>
      <c r="O2294" s="23">
        <f>IF(Data!$B2291=0,"",Data!$B2291)</f>
        <v>1982</v>
      </c>
      <c r="P2294" s="19" t="str">
        <f>IF(Data!$C2291=0,"",Data!$C2291)</f>
        <v>1</v>
      </c>
      <c r="Q2294" s="23" t="str">
        <f>IF($M2294="","",Data!$E2291)</f>
        <v>L</v>
      </c>
      <c r="R2294" s="23" t="str">
        <f t="shared" si="641"/>
        <v>L</v>
      </c>
      <c r="S2294" s="23" t="str">
        <f t="shared" si="642"/>
        <v>L</v>
      </c>
      <c r="T2294" s="19" t="str">
        <f>IF(Data!$F2291=0,"",Data!$F2291)</f>
        <v/>
      </c>
      <c r="U2294" s="19" t="str">
        <f>IF(Data!$G2291=0,"",Data!$G2291)</f>
        <v/>
      </c>
      <c r="V2294" s="19" t="str">
        <f>IF(Data!$D2291=0,"",Data!$D2291)</f>
        <v/>
      </c>
      <c r="W2294" s="19" t="str">
        <f>Data!$H2291</f>
        <v>Japonica</v>
      </c>
      <c r="Y2294" s="41" t="e">
        <f t="shared" si="637"/>
        <v>#REF!</v>
      </c>
      <c r="Z2294" s="8">
        <f t="shared" si="643"/>
        <v>10000</v>
      </c>
      <c r="AA2294" s="8" t="str">
        <f t="shared" si="644"/>
        <v>Miss Bakersfield</v>
      </c>
      <c r="AB2294" s="8" t="str">
        <f t="shared" si="645"/>
        <v>L</v>
      </c>
      <c r="AC2294" s="8" t="str">
        <f t="shared" si="646"/>
        <v/>
      </c>
      <c r="AD2294" s="8" t="str">
        <f t="shared" si="651"/>
        <v/>
      </c>
      <c r="AE2294" s="8" t="str">
        <f t="shared" si="647"/>
        <v/>
      </c>
      <c r="AF2294" s="5">
        <f t="shared" si="648"/>
        <v>1982</v>
      </c>
      <c r="AG2294" s="46">
        <v>2291</v>
      </c>
      <c r="AH2294" s="47" t="str">
        <f t="shared" si="638"/>
        <v/>
      </c>
      <c r="AI2294" s="48" t="str">
        <f t="shared" si="639"/>
        <v/>
      </c>
      <c r="AK2294" s="22" t="e">
        <f>TRIM(#REF!)</f>
        <v>#REF!</v>
      </c>
      <c r="AL2294" s="23" t="e">
        <f>IF(#REF!=0,"",#REF!)</f>
        <v>#REF!</v>
      </c>
      <c r="AM2294" s="19" t="e">
        <f>IF(#REF!=0,"",#REF!)</f>
        <v>#REF!</v>
      </c>
      <c r="AN2294" s="23" t="e">
        <f>IF($AK2294="","",#REF!)</f>
        <v>#REF!</v>
      </c>
      <c r="AO2294" s="23" t="e">
        <f t="shared" si="649"/>
        <v>#REF!</v>
      </c>
      <c r="AP2294" s="19" t="e">
        <f>IF(#REF!=0,"",#REF!)</f>
        <v>#REF!</v>
      </c>
      <c r="AQ2294" s="19" t="e">
        <f>IF(#REF!=0,"",#REF!)</f>
        <v>#REF!</v>
      </c>
      <c r="AR2294" s="19" t="e">
        <f>IF(#REF!=0,"",#REF!)</f>
        <v>#REF!</v>
      </c>
      <c r="AS2294" s="19" t="e">
        <f>#REF!</f>
        <v>#REF!</v>
      </c>
    </row>
    <row r="2295" spans="4:45" ht="19.5" thickTop="1" thickBot="1" x14ac:dyDescent="0.25">
      <c r="D2295" s="1" t="str">
        <f t="shared" si="652"/>
        <v/>
      </c>
      <c r="E2295" s="1" t="str">
        <f t="shared" si="653"/>
        <v/>
      </c>
      <c r="K2295" s="19" t="str">
        <f t="shared" si="640"/>
        <v/>
      </c>
      <c r="L2295" s="19">
        <f t="shared" si="650"/>
        <v>10000</v>
      </c>
      <c r="M2295" s="22" t="str">
        <f>TRIM(Data!$N2292)</f>
        <v>Miss Bessie Beville</v>
      </c>
      <c r="N2295" s="22" t="str">
        <f>TRIM(Data!$A2292)</f>
        <v>Miss Bessie Beville</v>
      </c>
      <c r="O2295" s="23">
        <f>IF(Data!$B2292=0,"",Data!$B2292)</f>
        <v>1979</v>
      </c>
      <c r="P2295" s="19" t="str">
        <f>IF(Data!$C2292=0,"",Data!$C2292)</f>
        <v>1</v>
      </c>
      <c r="Q2295" s="23" t="str">
        <f>IF($M2295="","",Data!$E2292)</f>
        <v>M</v>
      </c>
      <c r="R2295" s="23" t="str">
        <f t="shared" si="641"/>
        <v>M</v>
      </c>
      <c r="S2295" s="23" t="str">
        <f t="shared" si="642"/>
        <v>M</v>
      </c>
      <c r="T2295" s="19" t="str">
        <f>IF(Data!$F2292=0,"",Data!$F2292)</f>
        <v/>
      </c>
      <c r="U2295" s="19" t="str">
        <f>IF(Data!$G2292=0,"",Data!$G2292)</f>
        <v>FD</v>
      </c>
      <c r="V2295" s="19" t="str">
        <f>IF(Data!$D2292=0,"",Data!$D2292)</f>
        <v/>
      </c>
      <c r="W2295" s="19" t="str">
        <f>Data!$H2292</f>
        <v>Japonica</v>
      </c>
      <c r="Y2295" s="41" t="e">
        <f t="shared" si="637"/>
        <v>#REF!</v>
      </c>
      <c r="Z2295" s="8">
        <f t="shared" si="643"/>
        <v>10000</v>
      </c>
      <c r="AA2295" s="8" t="str">
        <f t="shared" si="644"/>
        <v>Miss Bessie Beville</v>
      </c>
      <c r="AB2295" s="8" t="str">
        <f t="shared" si="645"/>
        <v>M</v>
      </c>
      <c r="AC2295" s="8" t="str">
        <f t="shared" si="646"/>
        <v/>
      </c>
      <c r="AD2295" s="8" t="str">
        <f t="shared" si="651"/>
        <v>FD</v>
      </c>
      <c r="AE2295" s="8" t="str">
        <f t="shared" si="647"/>
        <v/>
      </c>
      <c r="AF2295" s="5">
        <f t="shared" si="648"/>
        <v>1979</v>
      </c>
      <c r="AG2295" s="46">
        <v>2292</v>
      </c>
      <c r="AH2295" s="47" t="str">
        <f t="shared" si="638"/>
        <v/>
      </c>
      <c r="AI2295" s="48" t="str">
        <f t="shared" si="639"/>
        <v/>
      </c>
      <c r="AK2295" s="22" t="e">
        <f>TRIM(#REF!)</f>
        <v>#REF!</v>
      </c>
      <c r="AL2295" s="23" t="e">
        <f>IF(#REF!=0,"",#REF!)</f>
        <v>#REF!</v>
      </c>
      <c r="AM2295" s="19" t="e">
        <f>IF(#REF!=0,"",#REF!)</f>
        <v>#REF!</v>
      </c>
      <c r="AN2295" s="23" t="e">
        <f>IF($AK2295="","",#REF!)</f>
        <v>#REF!</v>
      </c>
      <c r="AO2295" s="23" t="e">
        <f t="shared" si="649"/>
        <v>#REF!</v>
      </c>
      <c r="AP2295" s="19" t="e">
        <f>IF(#REF!=0,"",#REF!)</f>
        <v>#REF!</v>
      </c>
      <c r="AQ2295" s="19" t="e">
        <f>IF(#REF!=0,"",#REF!)</f>
        <v>#REF!</v>
      </c>
      <c r="AR2295" s="19" t="e">
        <f>IF(#REF!=0,"",#REF!)</f>
        <v>#REF!</v>
      </c>
      <c r="AS2295" s="19" t="e">
        <f>#REF!</f>
        <v>#REF!</v>
      </c>
    </row>
    <row r="2296" spans="4:45" ht="19.5" thickTop="1" thickBot="1" x14ac:dyDescent="0.25">
      <c r="D2296" s="1" t="str">
        <f t="shared" si="652"/>
        <v/>
      </c>
      <c r="E2296" s="1" t="str">
        <f t="shared" si="653"/>
        <v/>
      </c>
      <c r="K2296" s="19" t="str">
        <f t="shared" si="640"/>
        <v/>
      </c>
      <c r="L2296" s="19">
        <f t="shared" si="650"/>
        <v>10000</v>
      </c>
      <c r="M2296" s="22" t="str">
        <f>TRIM(Data!$N2293)</f>
        <v>Miss Betty Gail</v>
      </c>
      <c r="N2296" s="22" t="str">
        <f>TRIM(Data!$A2293)</f>
        <v>Miss Betty Gail</v>
      </c>
      <c r="O2296" s="23">
        <f>IF(Data!$B2293=0,"",Data!$B2293)</f>
        <v>2021</v>
      </c>
      <c r="P2296" s="19" t="str">
        <f>IF(Data!$C2293=0,"",Data!$C2293)</f>
        <v>1</v>
      </c>
      <c r="Q2296" s="23" t="str">
        <f>IF($M2296="","",Data!$E2293)</f>
        <v>M</v>
      </c>
      <c r="R2296" s="23" t="str">
        <f t="shared" si="641"/>
        <v>M</v>
      </c>
      <c r="S2296" s="23" t="str">
        <f t="shared" si="642"/>
        <v>M</v>
      </c>
      <c r="T2296" s="19" t="str">
        <f>IF(Data!$F2293=0,"",Data!$F2293)</f>
        <v/>
      </c>
      <c r="U2296" s="19" t="str">
        <f>IF(Data!$G2293=0,"",Data!$G2293)</f>
        <v/>
      </c>
      <c r="V2296" s="19" t="str">
        <f>IF(Data!$D2293=0,"",Data!$D2293)</f>
        <v/>
      </c>
      <c r="W2296" s="19" t="str">
        <f>Data!$H2293</f>
        <v>Japonica</v>
      </c>
      <c r="Y2296" s="41" t="e">
        <f t="shared" si="637"/>
        <v>#REF!</v>
      </c>
      <c r="Z2296" s="8">
        <f t="shared" si="643"/>
        <v>10000</v>
      </c>
      <c r="AA2296" s="8" t="str">
        <f t="shared" si="644"/>
        <v>Miss Betty Gail</v>
      </c>
      <c r="AB2296" s="8" t="str">
        <f t="shared" si="645"/>
        <v>M</v>
      </c>
      <c r="AC2296" s="8" t="str">
        <f t="shared" si="646"/>
        <v/>
      </c>
      <c r="AD2296" s="8" t="str">
        <f t="shared" si="651"/>
        <v/>
      </c>
      <c r="AE2296" s="8" t="str">
        <f t="shared" si="647"/>
        <v/>
      </c>
      <c r="AF2296" s="5">
        <f t="shared" si="648"/>
        <v>2021</v>
      </c>
      <c r="AG2296" s="46">
        <v>2293</v>
      </c>
      <c r="AH2296" s="47" t="str">
        <f t="shared" si="638"/>
        <v/>
      </c>
      <c r="AI2296" s="48" t="str">
        <f t="shared" si="639"/>
        <v/>
      </c>
      <c r="AK2296" s="22" t="e">
        <f>TRIM(#REF!)</f>
        <v>#REF!</v>
      </c>
      <c r="AL2296" s="23" t="e">
        <f>IF(#REF!=0,"",#REF!)</f>
        <v>#REF!</v>
      </c>
      <c r="AM2296" s="19" t="e">
        <f>IF(#REF!=0,"",#REF!)</f>
        <v>#REF!</v>
      </c>
      <c r="AN2296" s="23" t="e">
        <f>IF($AK2296="","",#REF!)</f>
        <v>#REF!</v>
      </c>
      <c r="AO2296" s="23" t="e">
        <f t="shared" si="649"/>
        <v>#REF!</v>
      </c>
      <c r="AP2296" s="19" t="e">
        <f>IF(#REF!=0,"",#REF!)</f>
        <v>#REF!</v>
      </c>
      <c r="AQ2296" s="19" t="e">
        <f>IF(#REF!=0,"",#REF!)</f>
        <v>#REF!</v>
      </c>
      <c r="AR2296" s="19" t="e">
        <f>IF(#REF!=0,"",#REF!)</f>
        <v>#REF!</v>
      </c>
      <c r="AS2296" s="19" t="e">
        <f>#REF!</f>
        <v>#REF!</v>
      </c>
    </row>
    <row r="2297" spans="4:45" ht="19.5" thickTop="1" thickBot="1" x14ac:dyDescent="0.25">
      <c r="D2297" s="1" t="str">
        <f t="shared" si="652"/>
        <v/>
      </c>
      <c r="E2297" s="1" t="str">
        <f t="shared" si="653"/>
        <v/>
      </c>
      <c r="K2297" s="19" t="str">
        <f t="shared" si="640"/>
        <v/>
      </c>
      <c r="L2297" s="19">
        <f t="shared" si="650"/>
        <v>10000</v>
      </c>
      <c r="M2297" s="22" t="str">
        <f>TRIM(Data!$N2294)</f>
        <v>Miss Biloxi</v>
      </c>
      <c r="N2297" s="22" t="str">
        <f>TRIM(Data!$A2294)</f>
        <v>Miss Biloxi</v>
      </c>
      <c r="O2297" s="23">
        <f>IF(Data!$B2294=0,"",Data!$B2294)</f>
        <v>1957</v>
      </c>
      <c r="P2297" s="19" t="str">
        <f>IF(Data!$C2294=0,"",Data!$C2294)</f>
        <v>1</v>
      </c>
      <c r="Q2297" s="23" t="str">
        <f>IF($M2297="","",Data!$E2294)</f>
        <v>M</v>
      </c>
      <c r="R2297" s="23" t="str">
        <f t="shared" si="641"/>
        <v>M</v>
      </c>
      <c r="S2297" s="23" t="str">
        <f t="shared" si="642"/>
        <v>M</v>
      </c>
      <c r="T2297" s="19" t="str">
        <f>IF(Data!$F2294=0,"",Data!$F2294)</f>
        <v>WHITE</v>
      </c>
      <c r="U2297" s="19" t="str">
        <f>IF(Data!$G2294=0,"",Data!$G2294)</f>
        <v/>
      </c>
      <c r="V2297" s="19" t="str">
        <f>IF(Data!$D2294=0,"",Data!$D2294)</f>
        <v/>
      </c>
      <c r="W2297" s="19" t="str">
        <f>Data!$H2294</f>
        <v>Japonica</v>
      </c>
      <c r="Y2297" s="41" t="e">
        <f t="shared" si="637"/>
        <v>#REF!</v>
      </c>
      <c r="Z2297" s="8">
        <f t="shared" si="643"/>
        <v>10000</v>
      </c>
      <c r="AA2297" s="8" t="str">
        <f t="shared" si="644"/>
        <v>Miss Biloxi</v>
      </c>
      <c r="AB2297" s="8" t="str">
        <f t="shared" si="645"/>
        <v>M</v>
      </c>
      <c r="AC2297" s="8" t="str">
        <f t="shared" si="646"/>
        <v>WHITE</v>
      </c>
      <c r="AD2297" s="8" t="str">
        <f t="shared" si="651"/>
        <v/>
      </c>
      <c r="AE2297" s="8" t="str">
        <f t="shared" si="647"/>
        <v/>
      </c>
      <c r="AF2297" s="5">
        <f t="shared" si="648"/>
        <v>1957</v>
      </c>
      <c r="AG2297" s="46">
        <v>2294</v>
      </c>
      <c r="AH2297" s="47" t="str">
        <f t="shared" si="638"/>
        <v/>
      </c>
      <c r="AI2297" s="48" t="str">
        <f t="shared" si="639"/>
        <v/>
      </c>
      <c r="AK2297" s="22" t="e">
        <f>TRIM(#REF!)</f>
        <v>#REF!</v>
      </c>
      <c r="AL2297" s="23" t="e">
        <f>IF(#REF!=0,"",#REF!)</f>
        <v>#REF!</v>
      </c>
      <c r="AM2297" s="19" t="e">
        <f>IF(#REF!=0,"",#REF!)</f>
        <v>#REF!</v>
      </c>
      <c r="AN2297" s="23" t="e">
        <f>IF($AK2297="","",#REF!)</f>
        <v>#REF!</v>
      </c>
      <c r="AO2297" s="23" t="e">
        <f t="shared" si="649"/>
        <v>#REF!</v>
      </c>
      <c r="AP2297" s="19" t="e">
        <f>IF(#REF!=0,"",#REF!)</f>
        <v>#REF!</v>
      </c>
      <c r="AQ2297" s="19" t="e">
        <f>IF(#REF!=0,"",#REF!)</f>
        <v>#REF!</v>
      </c>
      <c r="AR2297" s="19" t="e">
        <f>IF(#REF!=0,"",#REF!)</f>
        <v>#REF!</v>
      </c>
      <c r="AS2297" s="19" t="e">
        <f>#REF!</f>
        <v>#REF!</v>
      </c>
    </row>
    <row r="2298" spans="4:45" ht="19.5" thickTop="1" thickBot="1" x14ac:dyDescent="0.25">
      <c r="D2298" s="1" t="str">
        <f t="shared" si="652"/>
        <v/>
      </c>
      <c r="E2298" s="1" t="str">
        <f t="shared" si="653"/>
        <v/>
      </c>
      <c r="K2298" s="19" t="str">
        <f t="shared" si="640"/>
        <v/>
      </c>
      <c r="L2298" s="19">
        <f t="shared" si="650"/>
        <v>10000</v>
      </c>
      <c r="M2298" s="22" t="str">
        <f>TRIM(Data!$N2295)</f>
        <v>Miss Charleston</v>
      </c>
      <c r="N2298" s="22" t="str">
        <f>TRIM(Data!$A2295)</f>
        <v>Miss Charleston</v>
      </c>
      <c r="O2298" s="23">
        <f>IF(Data!$B2295=0,"",Data!$B2295)</f>
        <v>1961</v>
      </c>
      <c r="P2298" s="19" t="str">
        <f>IF(Data!$C2295=0,"",Data!$C2295)</f>
        <v>1</v>
      </c>
      <c r="Q2298" s="23" t="str">
        <f>IF($M2298="","",Data!$E2295)</f>
        <v>M-L</v>
      </c>
      <c r="R2298" s="23" t="str">
        <f t="shared" si="641"/>
        <v>M</v>
      </c>
      <c r="S2298" s="23" t="str">
        <f t="shared" si="642"/>
        <v>M</v>
      </c>
      <c r="T2298" s="19" t="str">
        <f>IF(Data!$F2295=0,"",Data!$F2295)</f>
        <v/>
      </c>
      <c r="U2298" s="19" t="str">
        <f>IF(Data!$G2295=0,"",Data!$G2295)</f>
        <v/>
      </c>
      <c r="V2298" s="19" t="str">
        <f>IF(Data!$D2295=0,"",Data!$D2295)</f>
        <v/>
      </c>
      <c r="W2298" s="19" t="str">
        <f>Data!$H2295</f>
        <v>Japonica</v>
      </c>
      <c r="Y2298" s="41" t="e">
        <f t="shared" si="637"/>
        <v>#REF!</v>
      </c>
      <c r="Z2298" s="8">
        <f t="shared" si="643"/>
        <v>10000</v>
      </c>
      <c r="AA2298" s="8" t="str">
        <f t="shared" si="644"/>
        <v>Miss Charleston</v>
      </c>
      <c r="AB2298" s="8" t="str">
        <f t="shared" si="645"/>
        <v>M</v>
      </c>
      <c r="AC2298" s="8" t="str">
        <f t="shared" si="646"/>
        <v/>
      </c>
      <c r="AD2298" s="8" t="str">
        <f t="shared" si="651"/>
        <v/>
      </c>
      <c r="AE2298" s="8" t="str">
        <f t="shared" si="647"/>
        <v/>
      </c>
      <c r="AF2298" s="5">
        <f t="shared" si="648"/>
        <v>1961</v>
      </c>
      <c r="AG2298" s="46">
        <v>2295</v>
      </c>
      <c r="AH2298" s="47" t="str">
        <f t="shared" si="638"/>
        <v/>
      </c>
      <c r="AI2298" s="48" t="str">
        <f t="shared" si="639"/>
        <v/>
      </c>
      <c r="AK2298" s="22" t="e">
        <f>TRIM(#REF!)</f>
        <v>#REF!</v>
      </c>
      <c r="AL2298" s="23" t="e">
        <f>IF(#REF!=0,"",#REF!)</f>
        <v>#REF!</v>
      </c>
      <c r="AM2298" s="19" t="e">
        <f>IF(#REF!=0,"",#REF!)</f>
        <v>#REF!</v>
      </c>
      <c r="AN2298" s="23" t="e">
        <f>IF($AK2298="","",#REF!)</f>
        <v>#REF!</v>
      </c>
      <c r="AO2298" s="23" t="e">
        <f t="shared" si="649"/>
        <v>#REF!</v>
      </c>
      <c r="AP2298" s="19" t="e">
        <f>IF(#REF!=0,"",#REF!)</f>
        <v>#REF!</v>
      </c>
      <c r="AQ2298" s="19" t="e">
        <f>IF(#REF!=0,"",#REF!)</f>
        <v>#REF!</v>
      </c>
      <c r="AR2298" s="19" t="e">
        <f>IF(#REF!=0,"",#REF!)</f>
        <v>#REF!</v>
      </c>
      <c r="AS2298" s="19" t="e">
        <f>#REF!</f>
        <v>#REF!</v>
      </c>
    </row>
    <row r="2299" spans="4:45" ht="19.5" thickTop="1" thickBot="1" x14ac:dyDescent="0.25">
      <c r="D2299" s="1" t="str">
        <f t="shared" si="652"/>
        <v/>
      </c>
      <c r="E2299" s="1" t="str">
        <f t="shared" si="653"/>
        <v/>
      </c>
      <c r="K2299" s="19" t="str">
        <f t="shared" si="640"/>
        <v/>
      </c>
      <c r="L2299" s="19">
        <f t="shared" si="650"/>
        <v>10000</v>
      </c>
      <c r="M2299" s="22" t="str">
        <f>TRIM(Data!$N2296)</f>
        <v>Miss Debbi</v>
      </c>
      <c r="N2299" s="22" t="str">
        <f>TRIM(Data!$A2296)</f>
        <v>Miss Debbie(H)</v>
      </c>
      <c r="O2299" s="23">
        <f>IF(Data!$B2296=0,"",Data!$B2296)</f>
        <v>2023</v>
      </c>
      <c r="P2299" s="19" t="str">
        <f>IF(Data!$C2296=0,"",Data!$C2296)</f>
        <v/>
      </c>
      <c r="Q2299" s="23" t="str">
        <f>IF($M2299="","",Data!$E2296)</f>
        <v>L</v>
      </c>
      <c r="R2299" s="23" t="str">
        <f t="shared" si="641"/>
        <v>L</v>
      </c>
      <c r="S2299" s="23" t="str">
        <f t="shared" si="642"/>
        <v>L</v>
      </c>
      <c r="T2299" s="19" t="str">
        <f>IF(Data!$F2296=0,"",Data!$F2296)</f>
        <v/>
      </c>
      <c r="U2299" s="19" t="str">
        <f>IF(Data!$G2296=0,"",Data!$G2296)</f>
        <v/>
      </c>
      <c r="V2299" s="19" t="str">
        <f>IF(Data!$D2296=0,"",Data!$D2296)</f>
        <v/>
      </c>
      <c r="W2299" s="19" t="str">
        <f>Data!$H2296</f>
        <v>NRH</v>
      </c>
      <c r="Y2299" s="41" t="e">
        <f t="shared" si="637"/>
        <v>#REF!</v>
      </c>
      <c r="Z2299" s="8">
        <f t="shared" si="643"/>
        <v>10000</v>
      </c>
      <c r="AA2299" s="8" t="str">
        <f t="shared" si="644"/>
        <v>Miss Debbi</v>
      </c>
      <c r="AB2299" s="8" t="str">
        <f t="shared" si="645"/>
        <v>L</v>
      </c>
      <c r="AC2299" s="8" t="str">
        <f t="shared" si="646"/>
        <v/>
      </c>
      <c r="AD2299" s="8" t="str">
        <f t="shared" si="651"/>
        <v/>
      </c>
      <c r="AE2299" s="8" t="str">
        <f t="shared" si="647"/>
        <v/>
      </c>
      <c r="AF2299" s="5">
        <f t="shared" si="648"/>
        <v>2023</v>
      </c>
      <c r="AG2299" s="46">
        <v>2296</v>
      </c>
      <c r="AH2299" s="47" t="str">
        <f t="shared" si="638"/>
        <v/>
      </c>
      <c r="AI2299" s="48" t="str">
        <f t="shared" si="639"/>
        <v/>
      </c>
      <c r="AK2299" s="22" t="e">
        <f>TRIM(#REF!)</f>
        <v>#REF!</v>
      </c>
      <c r="AL2299" s="23" t="e">
        <f>IF(#REF!=0,"",#REF!)</f>
        <v>#REF!</v>
      </c>
      <c r="AM2299" s="19" t="e">
        <f>IF(#REF!=0,"",#REF!)</f>
        <v>#REF!</v>
      </c>
      <c r="AN2299" s="23" t="e">
        <f>IF($AK2299="","",#REF!)</f>
        <v>#REF!</v>
      </c>
      <c r="AO2299" s="23" t="e">
        <f t="shared" si="649"/>
        <v>#REF!</v>
      </c>
      <c r="AP2299" s="19" t="e">
        <f>IF(#REF!=0,"",#REF!)</f>
        <v>#REF!</v>
      </c>
      <c r="AQ2299" s="19" t="e">
        <f>IF(#REF!=0,"",#REF!)</f>
        <v>#REF!</v>
      </c>
      <c r="AR2299" s="19" t="e">
        <f>IF(#REF!=0,"",#REF!)</f>
        <v>#REF!</v>
      </c>
      <c r="AS2299" s="19" t="e">
        <f>#REF!</f>
        <v>#REF!</v>
      </c>
    </row>
    <row r="2300" spans="4:45" ht="19.5" thickTop="1" thickBot="1" x14ac:dyDescent="0.25">
      <c r="D2300" s="1" t="str">
        <f t="shared" si="652"/>
        <v/>
      </c>
      <c r="E2300" s="1" t="str">
        <f t="shared" si="653"/>
        <v/>
      </c>
      <c r="K2300" s="19" t="str">
        <f t="shared" si="640"/>
        <v/>
      </c>
      <c r="L2300" s="19">
        <f t="shared" si="650"/>
        <v>10000</v>
      </c>
      <c r="M2300" s="22" t="str">
        <f>TRIM(Data!$N2297)</f>
        <v>Miss Ernestine</v>
      </c>
      <c r="N2300" s="22" t="str">
        <f>TRIM(Data!$A2297)</f>
        <v>Miss Ernestine</v>
      </c>
      <c r="O2300" s="23">
        <f>IF(Data!$B2297=0,"",Data!$B2297)</f>
        <v>2021</v>
      </c>
      <c r="P2300" s="19" t="str">
        <f>IF(Data!$C2297=0,"",Data!$C2297)</f>
        <v>1</v>
      </c>
      <c r="Q2300" s="23" t="str">
        <f>IF($M2300="","",Data!$E2297)</f>
        <v>S-M</v>
      </c>
      <c r="R2300" s="23" t="str">
        <f t="shared" si="641"/>
        <v>S</v>
      </c>
      <c r="S2300" s="23" t="str">
        <f t="shared" si="642"/>
        <v>S</v>
      </c>
      <c r="T2300" s="19" t="str">
        <f>IF(Data!$F2297=0,"",Data!$F2297)</f>
        <v/>
      </c>
      <c r="U2300" s="19" t="str">
        <f>IF(Data!$G2297=0,"",Data!$G2297)</f>
        <v/>
      </c>
      <c r="V2300" s="19" t="str">
        <f>IF(Data!$D2297=0,"",Data!$D2297)</f>
        <v/>
      </c>
      <c r="W2300" s="19" t="str">
        <f>Data!$H2297</f>
        <v>Japonica</v>
      </c>
      <c r="Y2300" s="41" t="e">
        <f t="shared" si="637"/>
        <v>#REF!</v>
      </c>
      <c r="Z2300" s="8">
        <f t="shared" si="643"/>
        <v>10000</v>
      </c>
      <c r="AA2300" s="8" t="str">
        <f t="shared" si="644"/>
        <v>Miss Ernestine</v>
      </c>
      <c r="AB2300" s="8" t="str">
        <f t="shared" si="645"/>
        <v>S</v>
      </c>
      <c r="AC2300" s="8" t="str">
        <f t="shared" si="646"/>
        <v/>
      </c>
      <c r="AD2300" s="8" t="str">
        <f t="shared" si="651"/>
        <v/>
      </c>
      <c r="AE2300" s="8" t="str">
        <f t="shared" si="647"/>
        <v/>
      </c>
      <c r="AF2300" s="5">
        <f t="shared" si="648"/>
        <v>2021</v>
      </c>
      <c r="AG2300" s="46">
        <v>2297</v>
      </c>
      <c r="AH2300" s="47" t="str">
        <f t="shared" si="638"/>
        <v/>
      </c>
      <c r="AI2300" s="48" t="str">
        <f t="shared" si="639"/>
        <v/>
      </c>
      <c r="AK2300" s="22" t="e">
        <f>TRIM(#REF!)</f>
        <v>#REF!</v>
      </c>
      <c r="AL2300" s="23" t="e">
        <f>IF(#REF!=0,"",#REF!)</f>
        <v>#REF!</v>
      </c>
      <c r="AM2300" s="19" t="e">
        <f>IF(#REF!=0,"",#REF!)</f>
        <v>#REF!</v>
      </c>
      <c r="AN2300" s="23" t="e">
        <f>IF($AK2300="","",#REF!)</f>
        <v>#REF!</v>
      </c>
      <c r="AO2300" s="23" t="e">
        <f t="shared" si="649"/>
        <v>#REF!</v>
      </c>
      <c r="AP2300" s="19" t="e">
        <f>IF(#REF!=0,"",#REF!)</f>
        <v>#REF!</v>
      </c>
      <c r="AQ2300" s="19" t="e">
        <f>IF(#REF!=0,"",#REF!)</f>
        <v>#REF!</v>
      </c>
      <c r="AR2300" s="19" t="e">
        <f>IF(#REF!=0,"",#REF!)</f>
        <v>#REF!</v>
      </c>
      <c r="AS2300" s="19" t="e">
        <f>#REF!</f>
        <v>#REF!</v>
      </c>
    </row>
    <row r="2301" spans="4:45" ht="19.5" thickTop="1" thickBot="1" x14ac:dyDescent="0.25">
      <c r="D2301" s="1" t="str">
        <f t="shared" si="652"/>
        <v/>
      </c>
      <c r="E2301" s="1" t="str">
        <f t="shared" si="653"/>
        <v/>
      </c>
      <c r="K2301" s="19" t="str">
        <f t="shared" si="640"/>
        <v/>
      </c>
      <c r="L2301" s="19">
        <f t="shared" si="650"/>
        <v>10000</v>
      </c>
      <c r="M2301" s="22" t="str">
        <f>TRIM(Data!$N2298)</f>
        <v>Miss Ernestine</v>
      </c>
      <c r="N2301" s="22" t="str">
        <f>TRIM(Data!$A2298)</f>
        <v>Miss Ernestine</v>
      </c>
      <c r="O2301" s="23">
        <f>IF(Data!$B2298=0,"",Data!$B2298)</f>
        <v>2021</v>
      </c>
      <c r="P2301" s="19" t="str">
        <f>IF(Data!$C2298=0,"",Data!$C2298)</f>
        <v>1</v>
      </c>
      <c r="Q2301" s="23" t="str">
        <f>IF($M2301="","",Data!$E2298)</f>
        <v>S-M</v>
      </c>
      <c r="R2301" s="23" t="str">
        <f t="shared" si="641"/>
        <v>S</v>
      </c>
      <c r="S2301" s="23" t="str">
        <f t="shared" si="642"/>
        <v>S</v>
      </c>
      <c r="T2301" s="19" t="str">
        <f>IF(Data!$F2298=0,"",Data!$F2298)</f>
        <v/>
      </c>
      <c r="U2301" s="19" t="str">
        <f>IF(Data!$G2298=0,"",Data!$G2298)</f>
        <v/>
      </c>
      <c r="V2301" s="19" t="str">
        <f>IF(Data!$D2298=0,"",Data!$D2298)</f>
        <v/>
      </c>
      <c r="W2301" s="19" t="str">
        <f>Data!$H2298</f>
        <v>Japonica</v>
      </c>
      <c r="Y2301" s="41" t="e">
        <f t="shared" si="637"/>
        <v>#REF!</v>
      </c>
      <c r="Z2301" s="8">
        <f t="shared" si="643"/>
        <v>10000</v>
      </c>
      <c r="AA2301" s="8" t="str">
        <f t="shared" si="644"/>
        <v>Miss Ernestine</v>
      </c>
      <c r="AB2301" s="8" t="str">
        <f t="shared" si="645"/>
        <v>S</v>
      </c>
      <c r="AC2301" s="8" t="str">
        <f t="shared" si="646"/>
        <v/>
      </c>
      <c r="AD2301" s="8" t="str">
        <f t="shared" si="651"/>
        <v/>
      </c>
      <c r="AE2301" s="8" t="str">
        <f t="shared" si="647"/>
        <v/>
      </c>
      <c r="AF2301" s="5">
        <f t="shared" si="648"/>
        <v>2021</v>
      </c>
      <c r="AG2301" s="46">
        <v>2298</v>
      </c>
      <c r="AH2301" s="47" t="str">
        <f t="shared" si="638"/>
        <v/>
      </c>
      <c r="AI2301" s="48" t="str">
        <f t="shared" si="639"/>
        <v/>
      </c>
      <c r="AK2301" s="22" t="e">
        <f>TRIM(#REF!)</f>
        <v>#REF!</v>
      </c>
      <c r="AL2301" s="23" t="e">
        <f>IF(#REF!=0,"",#REF!)</f>
        <v>#REF!</v>
      </c>
      <c r="AM2301" s="19" t="e">
        <f>IF(#REF!=0,"",#REF!)</f>
        <v>#REF!</v>
      </c>
      <c r="AN2301" s="23" t="e">
        <f>IF($AK2301="","",#REF!)</f>
        <v>#REF!</v>
      </c>
      <c r="AO2301" s="23" t="e">
        <f t="shared" si="649"/>
        <v>#REF!</v>
      </c>
      <c r="AP2301" s="19" t="e">
        <f>IF(#REF!=0,"",#REF!)</f>
        <v>#REF!</v>
      </c>
      <c r="AQ2301" s="19" t="e">
        <f>IF(#REF!=0,"",#REF!)</f>
        <v>#REF!</v>
      </c>
      <c r="AR2301" s="19" t="e">
        <f>IF(#REF!=0,"",#REF!)</f>
        <v>#REF!</v>
      </c>
      <c r="AS2301" s="19" t="e">
        <f>#REF!</f>
        <v>#REF!</v>
      </c>
    </row>
    <row r="2302" spans="4:45" ht="19.5" thickTop="1" thickBot="1" x14ac:dyDescent="0.25">
      <c r="D2302" s="1" t="str">
        <f t="shared" si="652"/>
        <v/>
      </c>
      <c r="E2302" s="1" t="str">
        <f t="shared" si="653"/>
        <v/>
      </c>
      <c r="K2302" s="19" t="str">
        <f t="shared" si="640"/>
        <v/>
      </c>
      <c r="L2302" s="19">
        <f t="shared" si="650"/>
        <v>10000</v>
      </c>
      <c r="M2302" s="22" t="str">
        <f>TRIM(Data!$N2299)</f>
        <v>Miss Ethel</v>
      </c>
      <c r="N2302" s="22" t="str">
        <f>TRIM(Data!$A2299)</f>
        <v>Miss Ethel</v>
      </c>
      <c r="O2302" s="23">
        <f>IF(Data!$B2299=0,"",Data!$B2299)</f>
        <v>2004</v>
      </c>
      <c r="P2302" s="19" t="str">
        <f>IF(Data!$C2299=0,"",Data!$C2299)</f>
        <v>1</v>
      </c>
      <c r="Q2302" s="23" t="str">
        <f>IF($M2302="","",Data!$E2299)</f>
        <v>M-L</v>
      </c>
      <c r="R2302" s="23" t="str">
        <f t="shared" si="641"/>
        <v>M</v>
      </c>
      <c r="S2302" s="23" t="str">
        <f t="shared" si="642"/>
        <v>M</v>
      </c>
      <c r="T2302" s="19" t="str">
        <f>IF(Data!$F2299=0,"",Data!$F2299)</f>
        <v/>
      </c>
      <c r="U2302" s="19" t="str">
        <f>IF(Data!$G2299=0,"",Data!$G2299)</f>
        <v/>
      </c>
      <c r="V2302" s="19" t="str">
        <f>IF(Data!$D2299=0,"",Data!$D2299)</f>
        <v/>
      </c>
      <c r="W2302" s="19" t="str">
        <f>Data!$H2299</f>
        <v>Japonica</v>
      </c>
      <c r="Y2302" s="41" t="e">
        <f t="shared" si="637"/>
        <v>#REF!</v>
      </c>
      <c r="Z2302" s="8">
        <f t="shared" si="643"/>
        <v>10000</v>
      </c>
      <c r="AA2302" s="8" t="str">
        <f t="shared" si="644"/>
        <v>Miss Ethel</v>
      </c>
      <c r="AB2302" s="8" t="str">
        <f t="shared" si="645"/>
        <v>M</v>
      </c>
      <c r="AC2302" s="8" t="str">
        <f t="shared" si="646"/>
        <v/>
      </c>
      <c r="AD2302" s="8" t="str">
        <f t="shared" si="651"/>
        <v/>
      </c>
      <c r="AE2302" s="8" t="str">
        <f t="shared" si="647"/>
        <v/>
      </c>
      <c r="AF2302" s="5">
        <f t="shared" si="648"/>
        <v>2004</v>
      </c>
      <c r="AG2302" s="46">
        <v>2299</v>
      </c>
      <c r="AH2302" s="47" t="str">
        <f t="shared" si="638"/>
        <v/>
      </c>
      <c r="AI2302" s="48" t="str">
        <f t="shared" si="639"/>
        <v/>
      </c>
      <c r="AK2302" s="22" t="e">
        <f>TRIM(#REF!)</f>
        <v>#REF!</v>
      </c>
      <c r="AL2302" s="23" t="e">
        <f>IF(#REF!=0,"",#REF!)</f>
        <v>#REF!</v>
      </c>
      <c r="AM2302" s="19" t="e">
        <f>IF(#REF!=0,"",#REF!)</f>
        <v>#REF!</v>
      </c>
      <c r="AN2302" s="23" t="e">
        <f>IF($AK2302="","",#REF!)</f>
        <v>#REF!</v>
      </c>
      <c r="AO2302" s="23" t="e">
        <f t="shared" si="649"/>
        <v>#REF!</v>
      </c>
      <c r="AP2302" s="19" t="e">
        <f>IF(#REF!=0,"",#REF!)</f>
        <v>#REF!</v>
      </c>
      <c r="AQ2302" s="19" t="e">
        <f>IF(#REF!=0,"",#REF!)</f>
        <v>#REF!</v>
      </c>
      <c r="AR2302" s="19" t="e">
        <f>IF(#REF!=0,"",#REF!)</f>
        <v>#REF!</v>
      </c>
      <c r="AS2302" s="19" t="e">
        <f>#REF!</f>
        <v>#REF!</v>
      </c>
    </row>
    <row r="2303" spans="4:45" ht="19.5" thickTop="1" thickBot="1" x14ac:dyDescent="0.25">
      <c r="D2303" s="1" t="str">
        <f t="shared" si="652"/>
        <v/>
      </c>
      <c r="E2303" s="1" t="str">
        <f t="shared" si="653"/>
        <v/>
      </c>
      <c r="K2303" s="19" t="str">
        <f t="shared" si="640"/>
        <v/>
      </c>
      <c r="L2303" s="19">
        <f t="shared" si="650"/>
        <v>10000</v>
      </c>
      <c r="M2303" s="22" t="str">
        <f>TRIM(Data!$N2300)</f>
        <v>Miss Fayetteville</v>
      </c>
      <c r="N2303" s="22" t="str">
        <f>TRIM(Data!$A2300)</f>
        <v>Miss Fayetteville</v>
      </c>
      <c r="O2303" s="23">
        <f>IF(Data!$B2300=0,"",Data!$B2300)</f>
        <v>1991</v>
      </c>
      <c r="P2303" s="19" t="str">
        <f>IF(Data!$C2300=0,"",Data!$C2300)</f>
        <v/>
      </c>
      <c r="Q2303" s="23" t="str">
        <f>IF($M2303="","",Data!$E2300)</f>
        <v>L</v>
      </c>
      <c r="R2303" s="23" t="str">
        <f t="shared" si="641"/>
        <v>L</v>
      </c>
      <c r="S2303" s="23" t="str">
        <f t="shared" si="642"/>
        <v>L</v>
      </c>
      <c r="T2303" s="19" t="str">
        <f>IF(Data!$F2300=0,"",Data!$F2300)</f>
        <v/>
      </c>
      <c r="U2303" s="19" t="str">
        <f>IF(Data!$G2300=0,"",Data!$G2300)</f>
        <v/>
      </c>
      <c r="V2303" s="19" t="str">
        <f>IF(Data!$D2300=0,"",Data!$D2300)</f>
        <v/>
      </c>
      <c r="W2303" s="19" t="str">
        <f>Data!$H2300</f>
        <v>Japonica</v>
      </c>
      <c r="Y2303" s="41" t="e">
        <f t="shared" si="637"/>
        <v>#REF!</v>
      </c>
      <c r="Z2303" s="8">
        <f t="shared" si="643"/>
        <v>10000</v>
      </c>
      <c r="AA2303" s="8" t="str">
        <f t="shared" si="644"/>
        <v>Miss Fayetteville</v>
      </c>
      <c r="AB2303" s="8" t="str">
        <f t="shared" si="645"/>
        <v>L</v>
      </c>
      <c r="AC2303" s="8" t="str">
        <f t="shared" si="646"/>
        <v/>
      </c>
      <c r="AD2303" s="8" t="str">
        <f t="shared" si="651"/>
        <v/>
      </c>
      <c r="AE2303" s="8" t="str">
        <f t="shared" si="647"/>
        <v/>
      </c>
      <c r="AF2303" s="5">
        <f t="shared" si="648"/>
        <v>1991</v>
      </c>
      <c r="AG2303" s="46">
        <v>2300</v>
      </c>
      <c r="AH2303" s="47" t="str">
        <f t="shared" si="638"/>
        <v/>
      </c>
      <c r="AI2303" s="48" t="str">
        <f t="shared" si="639"/>
        <v/>
      </c>
      <c r="AK2303" s="22" t="e">
        <f>TRIM(#REF!)</f>
        <v>#REF!</v>
      </c>
      <c r="AL2303" s="23" t="e">
        <f>IF(#REF!=0,"",#REF!)</f>
        <v>#REF!</v>
      </c>
      <c r="AM2303" s="19" t="e">
        <f>IF(#REF!=0,"",#REF!)</f>
        <v>#REF!</v>
      </c>
      <c r="AN2303" s="23" t="e">
        <f>IF($AK2303="","",#REF!)</f>
        <v>#REF!</v>
      </c>
      <c r="AO2303" s="23" t="e">
        <f t="shared" si="649"/>
        <v>#REF!</v>
      </c>
      <c r="AP2303" s="19" t="e">
        <f>IF(#REF!=0,"",#REF!)</f>
        <v>#REF!</v>
      </c>
      <c r="AQ2303" s="19" t="e">
        <f>IF(#REF!=0,"",#REF!)</f>
        <v>#REF!</v>
      </c>
      <c r="AR2303" s="19" t="e">
        <f>IF(#REF!=0,"",#REF!)</f>
        <v>#REF!</v>
      </c>
      <c r="AS2303" s="19" t="e">
        <f>#REF!</f>
        <v>#REF!</v>
      </c>
    </row>
    <row r="2304" spans="4:45" ht="19.5" thickTop="1" thickBot="1" x14ac:dyDescent="0.25">
      <c r="D2304" s="1" t="str">
        <f t="shared" si="652"/>
        <v/>
      </c>
      <c r="E2304" s="1" t="str">
        <f t="shared" si="653"/>
        <v/>
      </c>
      <c r="K2304" s="19" t="str">
        <f t="shared" si="640"/>
        <v/>
      </c>
      <c r="L2304" s="19">
        <f t="shared" si="650"/>
        <v>10000</v>
      </c>
      <c r="M2304" s="22" t="str">
        <f>TRIM(Data!$N2301)</f>
        <v>Miss Gladys</v>
      </c>
      <c r="N2304" s="22" t="str">
        <f>TRIM(Data!$A2301)</f>
        <v>Miss Gladys</v>
      </c>
      <c r="O2304" s="23">
        <f>IF(Data!$B2301=0,"",Data!$B2301)</f>
        <v>2006</v>
      </c>
      <c r="P2304" s="19" t="str">
        <f>IF(Data!$C2301=0,"",Data!$C2301)</f>
        <v>1</v>
      </c>
      <c r="Q2304" s="23" t="str">
        <f>IF($M2304="","",Data!$E2301)</f>
        <v>L</v>
      </c>
      <c r="R2304" s="23" t="str">
        <f t="shared" si="641"/>
        <v>L</v>
      </c>
      <c r="S2304" s="23" t="str">
        <f t="shared" si="642"/>
        <v>L</v>
      </c>
      <c r="T2304" s="19" t="str">
        <f>IF(Data!$F2301=0,"",Data!$F2301)</f>
        <v/>
      </c>
      <c r="U2304" s="19" t="str">
        <f>IF(Data!$G2301=0,"",Data!$G2301)</f>
        <v/>
      </c>
      <c r="V2304" s="19" t="str">
        <f>IF(Data!$D2301=0,"",Data!$D2301)</f>
        <v/>
      </c>
      <c r="W2304" s="19" t="str">
        <f>Data!$H2301</f>
        <v>Japonica</v>
      </c>
      <c r="Y2304" s="41" t="e">
        <f t="shared" si="637"/>
        <v>#REF!</v>
      </c>
      <c r="Z2304" s="8">
        <f t="shared" si="643"/>
        <v>10000</v>
      </c>
      <c r="AA2304" s="8" t="str">
        <f t="shared" si="644"/>
        <v>Miss Gladys</v>
      </c>
      <c r="AB2304" s="8" t="str">
        <f t="shared" si="645"/>
        <v>L</v>
      </c>
      <c r="AC2304" s="8" t="str">
        <f t="shared" si="646"/>
        <v/>
      </c>
      <c r="AD2304" s="8" t="str">
        <f t="shared" si="651"/>
        <v/>
      </c>
      <c r="AE2304" s="8" t="str">
        <f t="shared" si="647"/>
        <v/>
      </c>
      <c r="AF2304" s="5">
        <f t="shared" si="648"/>
        <v>2006</v>
      </c>
      <c r="AG2304" s="46">
        <v>2301</v>
      </c>
      <c r="AH2304" s="47" t="str">
        <f t="shared" si="638"/>
        <v/>
      </c>
      <c r="AI2304" s="48" t="str">
        <f t="shared" si="639"/>
        <v/>
      </c>
      <c r="AK2304" s="22" t="e">
        <f>TRIM(#REF!)</f>
        <v>#REF!</v>
      </c>
      <c r="AL2304" s="23" t="e">
        <f>IF(#REF!=0,"",#REF!)</f>
        <v>#REF!</v>
      </c>
      <c r="AM2304" s="19" t="e">
        <f>IF(#REF!=0,"",#REF!)</f>
        <v>#REF!</v>
      </c>
      <c r="AN2304" s="23" t="e">
        <f>IF($AK2304="","",#REF!)</f>
        <v>#REF!</v>
      </c>
      <c r="AO2304" s="23" t="e">
        <f t="shared" si="649"/>
        <v>#REF!</v>
      </c>
      <c r="AP2304" s="19" t="e">
        <f>IF(#REF!=0,"",#REF!)</f>
        <v>#REF!</v>
      </c>
      <c r="AQ2304" s="19" t="e">
        <f>IF(#REF!=0,"",#REF!)</f>
        <v>#REF!</v>
      </c>
      <c r="AR2304" s="19" t="e">
        <f>IF(#REF!=0,"",#REF!)</f>
        <v>#REF!</v>
      </c>
      <c r="AS2304" s="19" t="e">
        <f>#REF!</f>
        <v>#REF!</v>
      </c>
    </row>
    <row r="2305" spans="4:45" ht="19.5" thickTop="1" thickBot="1" x14ac:dyDescent="0.25">
      <c r="D2305" s="1" t="str">
        <f t="shared" si="652"/>
        <v/>
      </c>
      <c r="E2305" s="1" t="str">
        <f t="shared" si="653"/>
        <v/>
      </c>
      <c r="K2305" s="19" t="str">
        <f t="shared" si="640"/>
        <v/>
      </c>
      <c r="L2305" s="19">
        <f t="shared" si="650"/>
        <v>10000</v>
      </c>
      <c r="M2305" s="22" t="str">
        <f>TRIM(Data!$N2302)</f>
        <v>Miss Henni</v>
      </c>
      <c r="N2305" s="22" t="str">
        <f>TRIM(Data!$A2302)</f>
        <v>Miss Henni</v>
      </c>
      <c r="O2305" s="23">
        <f>IF(Data!$B2302=0,"",Data!$B2302)</f>
        <v>2006</v>
      </c>
      <c r="P2305" s="19" t="str">
        <f>IF(Data!$C2302=0,"",Data!$C2302)</f>
        <v>1</v>
      </c>
      <c r="Q2305" s="23" t="str">
        <f>IF($M2305="","",Data!$E2302)</f>
        <v>S</v>
      </c>
      <c r="R2305" s="23" t="str">
        <f t="shared" si="641"/>
        <v>S</v>
      </c>
      <c r="S2305" s="23" t="str">
        <f t="shared" si="642"/>
        <v>S</v>
      </c>
      <c r="T2305" s="19" t="str">
        <f>IF(Data!$F2302=0,"",Data!$F2302)</f>
        <v/>
      </c>
      <c r="U2305" s="19" t="str">
        <f>IF(Data!$G2302=0,"",Data!$G2302)</f>
        <v>FD</v>
      </c>
      <c r="V2305" s="19" t="str">
        <f>IF(Data!$D2302=0,"",Data!$D2302)</f>
        <v/>
      </c>
      <c r="W2305" s="19" t="str">
        <f>Data!$H2302</f>
        <v>Japonica</v>
      </c>
      <c r="Y2305" s="41" t="e">
        <f t="shared" si="637"/>
        <v>#REF!</v>
      </c>
      <c r="Z2305" s="8">
        <f t="shared" si="643"/>
        <v>10000</v>
      </c>
      <c r="AA2305" s="8" t="str">
        <f t="shared" si="644"/>
        <v>Miss Henni</v>
      </c>
      <c r="AB2305" s="8" t="str">
        <f t="shared" si="645"/>
        <v>S</v>
      </c>
      <c r="AC2305" s="8" t="str">
        <f t="shared" si="646"/>
        <v/>
      </c>
      <c r="AD2305" s="8" t="str">
        <f t="shared" si="651"/>
        <v>FD</v>
      </c>
      <c r="AE2305" s="8" t="str">
        <f t="shared" si="647"/>
        <v/>
      </c>
      <c r="AF2305" s="5">
        <f t="shared" si="648"/>
        <v>2006</v>
      </c>
      <c r="AG2305" s="46">
        <v>2302</v>
      </c>
      <c r="AH2305" s="47" t="str">
        <f t="shared" si="638"/>
        <v/>
      </c>
      <c r="AI2305" s="48" t="str">
        <f t="shared" si="639"/>
        <v/>
      </c>
      <c r="AK2305" s="22" t="e">
        <f>TRIM(#REF!)</f>
        <v>#REF!</v>
      </c>
      <c r="AL2305" s="23" t="e">
        <f>IF(#REF!=0,"",#REF!)</f>
        <v>#REF!</v>
      </c>
      <c r="AM2305" s="19" t="e">
        <f>IF(#REF!=0,"",#REF!)</f>
        <v>#REF!</v>
      </c>
      <c r="AN2305" s="23" t="e">
        <f>IF($AK2305="","",#REF!)</f>
        <v>#REF!</v>
      </c>
      <c r="AO2305" s="23" t="e">
        <f t="shared" si="649"/>
        <v>#REF!</v>
      </c>
      <c r="AP2305" s="19" t="e">
        <f>IF(#REF!=0,"",#REF!)</f>
        <v>#REF!</v>
      </c>
      <c r="AQ2305" s="19" t="e">
        <f>IF(#REF!=0,"",#REF!)</f>
        <v>#REF!</v>
      </c>
      <c r="AR2305" s="19" t="e">
        <f>IF(#REF!=0,"",#REF!)</f>
        <v>#REF!</v>
      </c>
      <c r="AS2305" s="19" t="e">
        <f>#REF!</f>
        <v>#REF!</v>
      </c>
    </row>
    <row r="2306" spans="4:45" ht="19.5" thickTop="1" thickBot="1" x14ac:dyDescent="0.25">
      <c r="D2306" s="1" t="str">
        <f t="shared" si="652"/>
        <v/>
      </c>
      <c r="E2306" s="1" t="str">
        <f t="shared" si="653"/>
        <v/>
      </c>
      <c r="K2306" s="19" t="str">
        <f t="shared" si="640"/>
        <v/>
      </c>
      <c r="L2306" s="19">
        <f t="shared" si="650"/>
        <v>10000</v>
      </c>
      <c r="M2306" s="22" t="str">
        <f>TRIM(Data!$N2303)</f>
        <v>Miss Houston</v>
      </c>
      <c r="N2306" s="22" t="str">
        <f>TRIM(Data!$A2303)</f>
        <v>Miss Houston (R)</v>
      </c>
      <c r="O2306" s="23">
        <f>IF(Data!$B2303=0,"",Data!$B2303)</f>
        <v>1982</v>
      </c>
      <c r="P2306" s="19" t="str">
        <f>IF(Data!$C2303=0,"",Data!$C2303)</f>
        <v/>
      </c>
      <c r="Q2306" s="23" t="str">
        <f>IF($M2306="","",Data!$E2303)</f>
        <v>L-VL</v>
      </c>
      <c r="R2306" s="23" t="str">
        <f t="shared" si="641"/>
        <v>L</v>
      </c>
      <c r="S2306" s="23" t="str">
        <f t="shared" si="642"/>
        <v>L</v>
      </c>
      <c r="T2306" s="19" t="str">
        <f>IF(Data!$F2303=0,"",Data!$F2303)</f>
        <v/>
      </c>
      <c r="U2306" s="19" t="str">
        <f>IF(Data!$G2303=0,"",Data!$G2303)</f>
        <v/>
      </c>
      <c r="V2306" s="19" t="str">
        <f>IF(Data!$D2303=0,"",Data!$D2303)</f>
        <v/>
      </c>
      <c r="W2306" s="19" t="str">
        <f>Data!$H2303</f>
        <v>Reticulata</v>
      </c>
      <c r="Y2306" s="41" t="e">
        <f t="shared" si="637"/>
        <v>#REF!</v>
      </c>
      <c r="Z2306" s="8">
        <f t="shared" si="643"/>
        <v>10000</v>
      </c>
      <c r="AA2306" s="8" t="str">
        <f t="shared" si="644"/>
        <v>Miss Houston</v>
      </c>
      <c r="AB2306" s="8" t="str">
        <f t="shared" si="645"/>
        <v>L</v>
      </c>
      <c r="AC2306" s="8" t="str">
        <f t="shared" si="646"/>
        <v/>
      </c>
      <c r="AD2306" s="8" t="str">
        <f t="shared" si="651"/>
        <v/>
      </c>
      <c r="AE2306" s="8" t="str">
        <f t="shared" si="647"/>
        <v/>
      </c>
      <c r="AF2306" s="5">
        <f t="shared" si="648"/>
        <v>1982</v>
      </c>
      <c r="AG2306" s="46">
        <v>2303</v>
      </c>
      <c r="AH2306" s="47" t="str">
        <f t="shared" si="638"/>
        <v/>
      </c>
      <c r="AI2306" s="48" t="str">
        <f t="shared" si="639"/>
        <v/>
      </c>
      <c r="AK2306" s="22" t="e">
        <f>TRIM(#REF!)</f>
        <v>#REF!</v>
      </c>
      <c r="AL2306" s="23" t="e">
        <f>IF(#REF!=0,"",#REF!)</f>
        <v>#REF!</v>
      </c>
      <c r="AM2306" s="19" t="e">
        <f>IF(#REF!=0,"",#REF!)</f>
        <v>#REF!</v>
      </c>
      <c r="AN2306" s="23" t="e">
        <f>IF($AK2306="","",#REF!)</f>
        <v>#REF!</v>
      </c>
      <c r="AO2306" s="23" t="e">
        <f t="shared" si="649"/>
        <v>#REF!</v>
      </c>
      <c r="AP2306" s="19" t="e">
        <f>IF(#REF!=0,"",#REF!)</f>
        <v>#REF!</v>
      </c>
      <c r="AQ2306" s="19" t="e">
        <f>IF(#REF!=0,"",#REF!)</f>
        <v>#REF!</v>
      </c>
      <c r="AR2306" s="19" t="e">
        <f>IF(#REF!=0,"",#REF!)</f>
        <v>#REF!</v>
      </c>
      <c r="AS2306" s="19" t="e">
        <f>#REF!</f>
        <v>#REF!</v>
      </c>
    </row>
    <row r="2307" spans="4:45" ht="19.5" thickTop="1" thickBot="1" x14ac:dyDescent="0.25">
      <c r="D2307" s="1" t="str">
        <f t="shared" si="652"/>
        <v/>
      </c>
      <c r="E2307" s="1" t="str">
        <f t="shared" si="653"/>
        <v/>
      </c>
      <c r="K2307" s="19" t="str">
        <f t="shared" si="640"/>
        <v/>
      </c>
      <c r="L2307" s="19">
        <f t="shared" si="650"/>
        <v>10000</v>
      </c>
      <c r="M2307" s="22" t="str">
        <f>TRIM(Data!$N2304)</f>
        <v>Miss Irene</v>
      </c>
      <c r="N2307" s="22" t="str">
        <f>TRIM(Data!$A2304)</f>
        <v>Miss Irene</v>
      </c>
      <c r="O2307" s="23">
        <f>IF(Data!$B2304=0,"",Data!$B2304)</f>
        <v>2016</v>
      </c>
      <c r="P2307" s="19" t="str">
        <f>IF(Data!$C2304=0,"",Data!$C2304)</f>
        <v>1</v>
      </c>
      <c r="Q2307" s="23" t="str">
        <f>IF($M2307="","",Data!$E2304)</f>
        <v>S</v>
      </c>
      <c r="R2307" s="23" t="str">
        <f t="shared" si="641"/>
        <v>S</v>
      </c>
      <c r="S2307" s="23" t="str">
        <f t="shared" si="642"/>
        <v>S</v>
      </c>
      <c r="T2307" s="19" t="str">
        <f>IF(Data!$F2304=0,"",Data!$F2304)</f>
        <v/>
      </c>
      <c r="U2307" s="19" t="str">
        <f>IF(Data!$G2304=0,"",Data!$G2304)</f>
        <v>FD</v>
      </c>
      <c r="V2307" s="19" t="str">
        <f>IF(Data!$D2304=0,"",Data!$D2304)</f>
        <v/>
      </c>
      <c r="W2307" s="19" t="str">
        <f>Data!$H2304</f>
        <v>Japonica</v>
      </c>
      <c r="Y2307" s="41" t="e">
        <f t="shared" si="637"/>
        <v>#REF!</v>
      </c>
      <c r="Z2307" s="8">
        <f t="shared" si="643"/>
        <v>10000</v>
      </c>
      <c r="AA2307" s="8" t="str">
        <f t="shared" si="644"/>
        <v>Miss Irene</v>
      </c>
      <c r="AB2307" s="8" t="str">
        <f t="shared" si="645"/>
        <v>S</v>
      </c>
      <c r="AC2307" s="8" t="str">
        <f t="shared" si="646"/>
        <v/>
      </c>
      <c r="AD2307" s="8" t="str">
        <f t="shared" si="651"/>
        <v>FD</v>
      </c>
      <c r="AE2307" s="8" t="str">
        <f t="shared" si="647"/>
        <v/>
      </c>
      <c r="AF2307" s="5">
        <f t="shared" si="648"/>
        <v>2016</v>
      </c>
      <c r="AG2307" s="46">
        <v>2304</v>
      </c>
      <c r="AH2307" s="47" t="str">
        <f t="shared" si="638"/>
        <v/>
      </c>
      <c r="AI2307" s="48" t="str">
        <f t="shared" si="639"/>
        <v/>
      </c>
      <c r="AK2307" s="22" t="e">
        <f>TRIM(#REF!)</f>
        <v>#REF!</v>
      </c>
      <c r="AL2307" s="23" t="e">
        <f>IF(#REF!=0,"",#REF!)</f>
        <v>#REF!</v>
      </c>
      <c r="AM2307" s="19" t="e">
        <f>IF(#REF!=0,"",#REF!)</f>
        <v>#REF!</v>
      </c>
      <c r="AN2307" s="23" t="e">
        <f>IF($AK2307="","",#REF!)</f>
        <v>#REF!</v>
      </c>
      <c r="AO2307" s="23" t="e">
        <f t="shared" si="649"/>
        <v>#REF!</v>
      </c>
      <c r="AP2307" s="19" t="e">
        <f>IF(#REF!=0,"",#REF!)</f>
        <v>#REF!</v>
      </c>
      <c r="AQ2307" s="19" t="e">
        <f>IF(#REF!=0,"",#REF!)</f>
        <v>#REF!</v>
      </c>
      <c r="AR2307" s="19" t="e">
        <f>IF(#REF!=0,"",#REF!)</f>
        <v>#REF!</v>
      </c>
      <c r="AS2307" s="19" t="e">
        <f>#REF!</f>
        <v>#REF!</v>
      </c>
    </row>
    <row r="2308" spans="4:45" ht="19.5" thickTop="1" thickBot="1" x14ac:dyDescent="0.25">
      <c r="D2308" s="1" t="str">
        <f t="shared" si="652"/>
        <v/>
      </c>
      <c r="E2308" s="1" t="str">
        <f t="shared" si="653"/>
        <v/>
      </c>
      <c r="K2308" s="19" t="str">
        <f t="shared" si="640"/>
        <v/>
      </c>
      <c r="L2308" s="19">
        <f t="shared" si="650"/>
        <v>10000</v>
      </c>
      <c r="M2308" s="22" t="str">
        <f>TRIM(Data!$N2305)</f>
        <v>Miss Jennie</v>
      </c>
      <c r="N2308" s="22" t="str">
        <f>TRIM(Data!$A2305)</f>
        <v>Miss Jennie (H)</v>
      </c>
      <c r="O2308" s="23">
        <f>IF(Data!$B2305=0,"",Data!$B2305)</f>
        <v>1982</v>
      </c>
      <c r="P2308" s="19" t="str">
        <f>IF(Data!$C2305=0,"",Data!$C2305)</f>
        <v>1</v>
      </c>
      <c r="Q2308" s="23" t="str">
        <f>IF($M2308="","",Data!$E2305)</f>
        <v>L</v>
      </c>
      <c r="R2308" s="23" t="str">
        <f t="shared" si="641"/>
        <v>L</v>
      </c>
      <c r="S2308" s="23" t="str">
        <f t="shared" si="642"/>
        <v>L</v>
      </c>
      <c r="T2308" s="19" t="str">
        <f>IF(Data!$F2305=0,"",Data!$F2305)</f>
        <v/>
      </c>
      <c r="U2308" s="19" t="str">
        <f>IF(Data!$G2305=0,"",Data!$G2305)</f>
        <v/>
      </c>
      <c r="V2308" s="19" t="str">
        <f>IF(Data!$D2305=0,"",Data!$D2305)</f>
        <v/>
      </c>
      <c r="W2308" s="19" t="str">
        <f>Data!$H2305</f>
        <v>NRH</v>
      </c>
      <c r="Y2308" s="41" t="e">
        <f t="shared" ref="Y2308:Y2371" si="654">RANK(Z2308,Z$4:Z$3653,1)</f>
        <v>#REF!</v>
      </c>
      <c r="Z2308" s="8">
        <f t="shared" si="643"/>
        <v>10000</v>
      </c>
      <c r="AA2308" s="8" t="str">
        <f t="shared" si="644"/>
        <v>Miss Jennie</v>
      </c>
      <c r="AB2308" s="8" t="str">
        <f t="shared" si="645"/>
        <v>L</v>
      </c>
      <c r="AC2308" s="8" t="str">
        <f t="shared" si="646"/>
        <v/>
      </c>
      <c r="AD2308" s="8" t="str">
        <f t="shared" si="651"/>
        <v/>
      </c>
      <c r="AE2308" s="8" t="str">
        <f t="shared" si="647"/>
        <v/>
      </c>
      <c r="AF2308" s="5">
        <f t="shared" si="648"/>
        <v>1982</v>
      </c>
      <c r="AG2308" s="46">
        <v>2305</v>
      </c>
      <c r="AH2308" s="47" t="str">
        <f t="shared" ref="AH2308:AH2371" si="655">IF(ISERROR(VLOOKUP($AG2308,$Y$4:$AE$3653,2,FALSE)),"",VLOOKUP($AG2308,$Y$4:$AE$3653,3,FALSE))</f>
        <v/>
      </c>
      <c r="AI2308" s="48" t="str">
        <f t="shared" ref="AI2308:AI2371" si="656">IF(ISERROR(VLOOKUP($AG2308,$Y$4:$AE$3653,2,FALSE)),"",VLOOKUP($AG2308,$Y$4:$AF$3653,8,FALSE))</f>
        <v/>
      </c>
      <c r="AK2308" s="22" t="e">
        <f>TRIM(#REF!)</f>
        <v>#REF!</v>
      </c>
      <c r="AL2308" s="23" t="e">
        <f>IF(#REF!=0,"",#REF!)</f>
        <v>#REF!</v>
      </c>
      <c r="AM2308" s="19" t="e">
        <f>IF(#REF!=0,"",#REF!)</f>
        <v>#REF!</v>
      </c>
      <c r="AN2308" s="23" t="e">
        <f>IF($AK2308="","",#REF!)</f>
        <v>#REF!</v>
      </c>
      <c r="AO2308" s="23" t="e">
        <f t="shared" si="649"/>
        <v>#REF!</v>
      </c>
      <c r="AP2308" s="19" t="e">
        <f>IF(#REF!=0,"",#REF!)</f>
        <v>#REF!</v>
      </c>
      <c r="AQ2308" s="19" t="e">
        <f>IF(#REF!=0,"",#REF!)</f>
        <v>#REF!</v>
      </c>
      <c r="AR2308" s="19" t="e">
        <f>IF(#REF!=0,"",#REF!)</f>
        <v>#REF!</v>
      </c>
      <c r="AS2308" s="19" t="e">
        <f>#REF!</f>
        <v>#REF!</v>
      </c>
    </row>
    <row r="2309" spans="4:45" ht="19.5" thickTop="1" thickBot="1" x14ac:dyDescent="0.25">
      <c r="D2309" s="1" t="str">
        <f t="shared" si="652"/>
        <v/>
      </c>
      <c r="E2309" s="1" t="str">
        <f t="shared" si="653"/>
        <v/>
      </c>
      <c r="K2309" s="19" t="str">
        <f t="shared" ref="K2309:K2372" si="657">IF(L2309=10000,"",RANK(L2309,$L$4:$L$3653,1))</f>
        <v/>
      </c>
      <c r="L2309" s="19">
        <f t="shared" si="650"/>
        <v>10000</v>
      </c>
      <c r="M2309" s="22" t="str">
        <f>TRIM(Data!$N2306)</f>
        <v>Miss Lakeland</v>
      </c>
      <c r="N2309" s="22" t="str">
        <f>TRIM(Data!$A2306)</f>
        <v>Miss Lakeland</v>
      </c>
      <c r="O2309" s="23">
        <f>IF(Data!$B2306=0,"",Data!$B2306)</f>
        <v>2005</v>
      </c>
      <c r="P2309" s="19" t="str">
        <f>IF(Data!$C2306=0,"",Data!$C2306)</f>
        <v>1</v>
      </c>
      <c r="Q2309" s="23" t="str">
        <f>IF($M2309="","",Data!$E2306)</f>
        <v>Min</v>
      </c>
      <c r="R2309" s="23" t="str">
        <f t="shared" ref="R2309:R2372" si="658">IF($M2309="","",IF($Q2309="Min","Min",IF($Q2309="Min-S",IF($J$1=1,"S","Min"),IF(OR($Q2309="S",$Q2309="S-M"),"S",IF(OR($Q2309="M",$Q2309="M-L"),"M",IF(OR($Q2309="L",$Q2309="L-VL"),"L",IF($Q2309="VL","VL")))))))</f>
        <v>Min</v>
      </c>
      <c r="S2309" s="23" t="str">
        <f t="shared" ref="S2309:S2372" si="659">IF($J$1=1,$R2309,$Q2309)</f>
        <v>Min</v>
      </c>
      <c r="T2309" s="19" t="str">
        <f>IF(Data!$F2306=0,"",Data!$F2306)</f>
        <v/>
      </c>
      <c r="U2309" s="19" t="str">
        <f>IF(Data!$G2306=0,"",Data!$G2306)</f>
        <v/>
      </c>
      <c r="V2309" s="19" t="str">
        <f>IF(Data!$D2306=0,"",Data!$D2306)</f>
        <v/>
      </c>
      <c r="W2309" s="19" t="str">
        <f>Data!$H2306</f>
        <v>Japonica</v>
      </c>
      <c r="Y2309" s="41" t="e">
        <f t="shared" si="654"/>
        <v>#REF!</v>
      </c>
      <c r="Z2309" s="8">
        <f t="shared" ref="Z2309:Z2372" si="660">IF($V2309="ANTIQUE",IF($W2309="Japonica",ROW(),10000),10000)</f>
        <v>10000</v>
      </c>
      <c r="AA2309" s="8" t="str">
        <f t="shared" ref="AA2309:AA2372" si="661">$M2309</f>
        <v>Miss Lakeland</v>
      </c>
      <c r="AB2309" s="8" t="str">
        <f t="shared" ref="AB2309:AB2372" si="662">$R2309</f>
        <v>Min</v>
      </c>
      <c r="AC2309" s="8" t="str">
        <f t="shared" ref="AC2309:AC2372" si="663">$T2309</f>
        <v/>
      </c>
      <c r="AD2309" s="8" t="str">
        <f t="shared" si="651"/>
        <v/>
      </c>
      <c r="AE2309" s="8" t="str">
        <f t="shared" ref="AE2309:AE2372" si="664">$V2309</f>
        <v/>
      </c>
      <c r="AF2309" s="5">
        <f t="shared" ref="AF2309:AF2372" si="665">$O2309</f>
        <v>2005</v>
      </c>
      <c r="AG2309" s="46">
        <v>2306</v>
      </c>
      <c r="AH2309" s="47" t="str">
        <f t="shared" si="655"/>
        <v/>
      </c>
      <c r="AI2309" s="48" t="str">
        <f t="shared" si="656"/>
        <v/>
      </c>
      <c r="AK2309" s="22" t="e">
        <f>TRIM(#REF!)</f>
        <v>#REF!</v>
      </c>
      <c r="AL2309" s="23" t="e">
        <f>IF(#REF!=0,"",#REF!)</f>
        <v>#REF!</v>
      </c>
      <c r="AM2309" s="19" t="e">
        <f>IF(#REF!=0,"",#REF!)</f>
        <v>#REF!</v>
      </c>
      <c r="AN2309" s="23" t="e">
        <f>IF($AK2309="","",#REF!)</f>
        <v>#REF!</v>
      </c>
      <c r="AO2309" s="23" t="e">
        <f t="shared" ref="AO2309:AO2372" si="666">IF($AK2309="","",IF($AN2309="Min","Min",IF($AN2309="Min-S",IF($J$1=1,"S","Min"),IF(OR($AN2309="S",$AN2309="S-M"),"S",IF(OR($AN2309="M",$AN2309="M-L"),"M",IF(OR($AN2309="L",$AN2309="L-VL"),"L",IF($AN2309="VL","VL")))))))</f>
        <v>#REF!</v>
      </c>
      <c r="AP2309" s="19" t="e">
        <f>IF(#REF!=0,"",#REF!)</f>
        <v>#REF!</v>
      </c>
      <c r="AQ2309" s="19" t="e">
        <f>IF(#REF!=0,"",#REF!)</f>
        <v>#REF!</v>
      </c>
      <c r="AR2309" s="19" t="e">
        <f>IF(#REF!=0,"",#REF!)</f>
        <v>#REF!</v>
      </c>
      <c r="AS2309" s="19" t="e">
        <f>#REF!</f>
        <v>#REF!</v>
      </c>
    </row>
    <row r="2310" spans="4:45" ht="19.5" thickTop="1" thickBot="1" x14ac:dyDescent="0.25">
      <c r="D2310" s="1" t="str">
        <f t="shared" si="652"/>
        <v/>
      </c>
      <c r="E2310" s="1" t="str">
        <f t="shared" si="653"/>
        <v/>
      </c>
      <c r="K2310" s="19" t="str">
        <f t="shared" si="657"/>
        <v/>
      </c>
      <c r="L2310" s="19">
        <f t="shared" si="650"/>
        <v>10000</v>
      </c>
      <c r="M2310" s="22" t="str">
        <f>TRIM(Data!$N2307)</f>
        <v>Miss Lillian</v>
      </c>
      <c r="N2310" s="22" t="str">
        <f>TRIM(Data!$A2307)</f>
        <v>Miss Lillian</v>
      </c>
      <c r="O2310" s="23">
        <f>IF(Data!$B2307=0,"",Data!$B2307)</f>
        <v>2001</v>
      </c>
      <c r="P2310" s="19" t="str">
        <f>IF(Data!$C2307=0,"",Data!$C2307)</f>
        <v>1</v>
      </c>
      <c r="Q2310" s="23" t="str">
        <f>IF($M2310="","",Data!$E2307)</f>
        <v>S-M</v>
      </c>
      <c r="R2310" s="23" t="str">
        <f t="shared" si="658"/>
        <v>S</v>
      </c>
      <c r="S2310" s="23" t="str">
        <f t="shared" si="659"/>
        <v>S</v>
      </c>
      <c r="T2310" s="19" t="str">
        <f>IF(Data!$F2307=0,"",Data!$F2307)</f>
        <v/>
      </c>
      <c r="U2310" s="19" t="str">
        <f>IF(Data!$G2307=0,"",Data!$G2307)</f>
        <v>FD</v>
      </c>
      <c r="V2310" s="19" t="str">
        <f>IF(Data!$D2307=0,"",Data!$D2307)</f>
        <v/>
      </c>
      <c r="W2310" s="19" t="str">
        <f>Data!$H2307</f>
        <v>Japonica</v>
      </c>
      <c r="Y2310" s="41" t="e">
        <f t="shared" si="654"/>
        <v>#REF!</v>
      </c>
      <c r="Z2310" s="8">
        <f t="shared" si="660"/>
        <v>10000</v>
      </c>
      <c r="AA2310" s="8" t="str">
        <f t="shared" si="661"/>
        <v>Miss Lillian</v>
      </c>
      <c r="AB2310" s="8" t="str">
        <f t="shared" si="662"/>
        <v>S</v>
      </c>
      <c r="AC2310" s="8" t="str">
        <f t="shared" si="663"/>
        <v/>
      </c>
      <c r="AD2310" s="8" t="str">
        <f t="shared" si="651"/>
        <v>FD</v>
      </c>
      <c r="AE2310" s="8" t="str">
        <f t="shared" si="664"/>
        <v/>
      </c>
      <c r="AF2310" s="5">
        <f t="shared" si="665"/>
        <v>2001</v>
      </c>
      <c r="AG2310" s="46">
        <v>2307</v>
      </c>
      <c r="AH2310" s="47" t="str">
        <f t="shared" si="655"/>
        <v/>
      </c>
      <c r="AI2310" s="48" t="str">
        <f t="shared" si="656"/>
        <v/>
      </c>
      <c r="AK2310" s="22" t="e">
        <f>TRIM(#REF!)</f>
        <v>#REF!</v>
      </c>
      <c r="AL2310" s="23" t="e">
        <f>IF(#REF!=0,"",#REF!)</f>
        <v>#REF!</v>
      </c>
      <c r="AM2310" s="19" t="e">
        <f>IF(#REF!=0,"",#REF!)</f>
        <v>#REF!</v>
      </c>
      <c r="AN2310" s="23" t="e">
        <f>IF($AK2310="","",#REF!)</f>
        <v>#REF!</v>
      </c>
      <c r="AO2310" s="23" t="e">
        <f t="shared" si="666"/>
        <v>#REF!</v>
      </c>
      <c r="AP2310" s="19" t="e">
        <f>IF(#REF!=0,"",#REF!)</f>
        <v>#REF!</v>
      </c>
      <c r="AQ2310" s="19" t="e">
        <f>IF(#REF!=0,"",#REF!)</f>
        <v>#REF!</v>
      </c>
      <c r="AR2310" s="19" t="e">
        <f>IF(#REF!=0,"",#REF!)</f>
        <v>#REF!</v>
      </c>
      <c r="AS2310" s="19" t="e">
        <f>#REF!</f>
        <v>#REF!</v>
      </c>
    </row>
    <row r="2311" spans="4:45" ht="19.5" thickTop="1" thickBot="1" x14ac:dyDescent="0.25">
      <c r="D2311" s="1" t="str">
        <f t="shared" si="652"/>
        <v/>
      </c>
      <c r="E2311" s="1" t="str">
        <f t="shared" si="653"/>
        <v/>
      </c>
      <c r="K2311" s="19" t="str">
        <f t="shared" si="657"/>
        <v/>
      </c>
      <c r="L2311" s="19">
        <f t="shared" si="650"/>
        <v>10000</v>
      </c>
      <c r="M2311" s="22" t="str">
        <f>TRIM(Data!$N2308)</f>
        <v>Miss Mandie</v>
      </c>
      <c r="N2311" s="22" t="str">
        <f>TRIM(Data!$A2308)</f>
        <v>Miss Mandie</v>
      </c>
      <c r="O2311" s="23">
        <f>IF(Data!$B2308=0,"",Data!$B2308)</f>
        <v>1967</v>
      </c>
      <c r="P2311" s="19" t="str">
        <f>IF(Data!$C2308=0,"",Data!$C2308)</f>
        <v>1</v>
      </c>
      <c r="Q2311" s="23" t="str">
        <f>IF($M2311="","",Data!$E2308)</f>
        <v>L</v>
      </c>
      <c r="R2311" s="23" t="str">
        <f t="shared" si="658"/>
        <v>L</v>
      </c>
      <c r="S2311" s="23" t="str">
        <f t="shared" si="659"/>
        <v>L</v>
      </c>
      <c r="T2311" s="19" t="str">
        <f>IF(Data!$F2308=0,"",Data!$F2308)</f>
        <v/>
      </c>
      <c r="U2311" s="19" t="str">
        <f>IF(Data!$G2308=0,"",Data!$G2308)</f>
        <v/>
      </c>
      <c r="V2311" s="19" t="str">
        <f>IF(Data!$D2308=0,"",Data!$D2308)</f>
        <v/>
      </c>
      <c r="W2311" s="19" t="str">
        <f>Data!$H2308</f>
        <v>Japonica</v>
      </c>
      <c r="Y2311" s="41" t="e">
        <f t="shared" si="654"/>
        <v>#REF!</v>
      </c>
      <c r="Z2311" s="8">
        <f t="shared" si="660"/>
        <v>10000</v>
      </c>
      <c r="AA2311" s="8" t="str">
        <f t="shared" si="661"/>
        <v>Miss Mandie</v>
      </c>
      <c r="AB2311" s="8" t="str">
        <f t="shared" si="662"/>
        <v>L</v>
      </c>
      <c r="AC2311" s="8" t="str">
        <f t="shared" si="663"/>
        <v/>
      </c>
      <c r="AD2311" s="8" t="str">
        <f t="shared" si="651"/>
        <v/>
      </c>
      <c r="AE2311" s="8" t="str">
        <f t="shared" si="664"/>
        <v/>
      </c>
      <c r="AF2311" s="5">
        <f t="shared" si="665"/>
        <v>1967</v>
      </c>
      <c r="AG2311" s="46">
        <v>2308</v>
      </c>
      <c r="AH2311" s="47" t="str">
        <f t="shared" si="655"/>
        <v/>
      </c>
      <c r="AI2311" s="48" t="str">
        <f t="shared" si="656"/>
        <v/>
      </c>
      <c r="AK2311" s="22" t="e">
        <f>TRIM(#REF!)</f>
        <v>#REF!</v>
      </c>
      <c r="AL2311" s="23" t="e">
        <f>IF(#REF!=0,"",#REF!)</f>
        <v>#REF!</v>
      </c>
      <c r="AM2311" s="19" t="e">
        <f>IF(#REF!=0,"",#REF!)</f>
        <v>#REF!</v>
      </c>
      <c r="AN2311" s="23" t="e">
        <f>IF($AK2311="","",#REF!)</f>
        <v>#REF!</v>
      </c>
      <c r="AO2311" s="23" t="e">
        <f t="shared" si="666"/>
        <v>#REF!</v>
      </c>
      <c r="AP2311" s="19" t="e">
        <f>IF(#REF!=0,"",#REF!)</f>
        <v>#REF!</v>
      </c>
      <c r="AQ2311" s="19" t="e">
        <f>IF(#REF!=0,"",#REF!)</f>
        <v>#REF!</v>
      </c>
      <c r="AR2311" s="19" t="e">
        <f>IF(#REF!=0,"",#REF!)</f>
        <v>#REF!</v>
      </c>
      <c r="AS2311" s="19" t="e">
        <f>#REF!</f>
        <v>#REF!</v>
      </c>
    </row>
    <row r="2312" spans="4:45" ht="19.5" thickTop="1" thickBot="1" x14ac:dyDescent="0.25">
      <c r="D2312" s="1" t="str">
        <f t="shared" si="652"/>
        <v/>
      </c>
      <c r="E2312" s="1" t="str">
        <f t="shared" si="653"/>
        <v/>
      </c>
      <c r="K2312" s="19" t="str">
        <f t="shared" si="657"/>
        <v/>
      </c>
      <c r="L2312" s="19">
        <f t="shared" si="650"/>
        <v>10000</v>
      </c>
      <c r="M2312" s="22" t="str">
        <f>TRIM(Data!$N2309)</f>
        <v>Miss Margaret</v>
      </c>
      <c r="N2312" s="22" t="str">
        <f>TRIM(Data!$A2309)</f>
        <v>Miss Margaret</v>
      </c>
      <c r="O2312" s="23">
        <f>IF(Data!$B2309=0,"",Data!$B2309)</f>
        <v>2017</v>
      </c>
      <c r="P2312" s="19" t="str">
        <f>IF(Data!$C2309=0,"",Data!$C2309)</f>
        <v>1</v>
      </c>
      <c r="Q2312" s="23" t="str">
        <f>IF($M2312="","",Data!$E2309)</f>
        <v>M</v>
      </c>
      <c r="R2312" s="23" t="str">
        <f t="shared" si="658"/>
        <v>M</v>
      </c>
      <c r="S2312" s="23" t="str">
        <f t="shared" si="659"/>
        <v>M</v>
      </c>
      <c r="T2312" s="19" t="str">
        <f>IF(Data!$F2309=0,"",Data!$F2309)</f>
        <v/>
      </c>
      <c r="U2312" s="19" t="str">
        <f>IF(Data!$G2309=0,"",Data!$G2309)</f>
        <v>FD</v>
      </c>
      <c r="V2312" s="19" t="str">
        <f>IF(Data!$D2309=0,"",Data!$D2309)</f>
        <v/>
      </c>
      <c r="W2312" s="19" t="str">
        <f>Data!$H2309</f>
        <v>Japonica</v>
      </c>
      <c r="Y2312" s="41" t="e">
        <f t="shared" si="654"/>
        <v>#REF!</v>
      </c>
      <c r="Z2312" s="8">
        <f t="shared" si="660"/>
        <v>10000</v>
      </c>
      <c r="AA2312" s="8" t="str">
        <f t="shared" si="661"/>
        <v>Miss Margaret</v>
      </c>
      <c r="AB2312" s="8" t="str">
        <f t="shared" si="662"/>
        <v>M</v>
      </c>
      <c r="AC2312" s="8" t="str">
        <f t="shared" si="663"/>
        <v/>
      </c>
      <c r="AD2312" s="8" t="str">
        <f t="shared" si="651"/>
        <v>FD</v>
      </c>
      <c r="AE2312" s="8" t="str">
        <f t="shared" si="664"/>
        <v/>
      </c>
      <c r="AF2312" s="5">
        <f t="shared" si="665"/>
        <v>2017</v>
      </c>
      <c r="AG2312" s="46">
        <v>2309</v>
      </c>
      <c r="AH2312" s="47" t="str">
        <f t="shared" si="655"/>
        <v/>
      </c>
      <c r="AI2312" s="48" t="str">
        <f t="shared" si="656"/>
        <v/>
      </c>
      <c r="AK2312" s="22" t="e">
        <f>TRIM(#REF!)</f>
        <v>#REF!</v>
      </c>
      <c r="AL2312" s="23" t="e">
        <f>IF(#REF!=0,"",#REF!)</f>
        <v>#REF!</v>
      </c>
      <c r="AM2312" s="19" t="e">
        <f>IF(#REF!=0,"",#REF!)</f>
        <v>#REF!</v>
      </c>
      <c r="AN2312" s="23" t="e">
        <f>IF($AK2312="","",#REF!)</f>
        <v>#REF!</v>
      </c>
      <c r="AO2312" s="23" t="e">
        <f t="shared" si="666"/>
        <v>#REF!</v>
      </c>
      <c r="AP2312" s="19" t="e">
        <f>IF(#REF!=0,"",#REF!)</f>
        <v>#REF!</v>
      </c>
      <c r="AQ2312" s="19" t="e">
        <f>IF(#REF!=0,"",#REF!)</f>
        <v>#REF!</v>
      </c>
      <c r="AR2312" s="19" t="e">
        <f>IF(#REF!=0,"",#REF!)</f>
        <v>#REF!</v>
      </c>
      <c r="AS2312" s="19" t="e">
        <f>#REF!</f>
        <v>#REF!</v>
      </c>
    </row>
    <row r="2313" spans="4:45" ht="19.5" thickTop="1" thickBot="1" x14ac:dyDescent="0.25">
      <c r="D2313" s="1" t="str">
        <f t="shared" si="652"/>
        <v/>
      </c>
      <c r="E2313" s="1" t="str">
        <f t="shared" si="653"/>
        <v/>
      </c>
      <c r="K2313" s="19" t="str">
        <f t="shared" si="657"/>
        <v/>
      </c>
      <c r="L2313" s="19">
        <f t="shared" si="650"/>
        <v>10000</v>
      </c>
      <c r="M2313" s="22" t="str">
        <f>TRIM(Data!$N2310)</f>
        <v>Miss Rebecca</v>
      </c>
      <c r="N2313" s="22" t="str">
        <f>TRIM(Data!$A2310)</f>
        <v>Miss Rebecca (R)</v>
      </c>
      <c r="O2313" s="23">
        <f>IF(Data!$B2310=0,"",Data!$B2310)</f>
        <v>1983</v>
      </c>
      <c r="P2313" s="19" t="str">
        <f>IF(Data!$C2310=0,"",Data!$C2310)</f>
        <v>1</v>
      </c>
      <c r="Q2313" s="23" t="str">
        <f>IF($M2313="","",Data!$E2310)</f>
        <v>VL</v>
      </c>
      <c r="R2313" s="23" t="str">
        <f t="shared" si="658"/>
        <v>VL</v>
      </c>
      <c r="S2313" s="23" t="str">
        <f t="shared" si="659"/>
        <v>VL</v>
      </c>
      <c r="T2313" s="19" t="str">
        <f>IF(Data!$F2310=0,"",Data!$F2310)</f>
        <v/>
      </c>
      <c r="U2313" s="19" t="str">
        <f>IF(Data!$G2310=0,"",Data!$G2310)</f>
        <v/>
      </c>
      <c r="V2313" s="19" t="str">
        <f>IF(Data!$D2310=0,"",Data!$D2310)</f>
        <v/>
      </c>
      <c r="W2313" s="19" t="str">
        <f>Data!$H2310</f>
        <v>Reticulata</v>
      </c>
      <c r="Y2313" s="41" t="e">
        <f t="shared" si="654"/>
        <v>#REF!</v>
      </c>
      <c r="Z2313" s="8">
        <f t="shared" si="660"/>
        <v>10000</v>
      </c>
      <c r="AA2313" s="8" t="str">
        <f t="shared" si="661"/>
        <v>Miss Rebecca</v>
      </c>
      <c r="AB2313" s="8" t="str">
        <f t="shared" si="662"/>
        <v>VL</v>
      </c>
      <c r="AC2313" s="8" t="str">
        <f t="shared" si="663"/>
        <v/>
      </c>
      <c r="AD2313" s="8" t="str">
        <f t="shared" si="651"/>
        <v/>
      </c>
      <c r="AE2313" s="8" t="str">
        <f t="shared" si="664"/>
        <v/>
      </c>
      <c r="AF2313" s="5">
        <f t="shared" si="665"/>
        <v>1983</v>
      </c>
      <c r="AG2313" s="46">
        <v>2310</v>
      </c>
      <c r="AH2313" s="47" t="str">
        <f t="shared" si="655"/>
        <v/>
      </c>
      <c r="AI2313" s="48" t="str">
        <f t="shared" si="656"/>
        <v/>
      </c>
      <c r="AK2313" s="22" t="e">
        <f>TRIM(#REF!)</f>
        <v>#REF!</v>
      </c>
      <c r="AL2313" s="23" t="e">
        <f>IF(#REF!=0,"",#REF!)</f>
        <v>#REF!</v>
      </c>
      <c r="AM2313" s="19" t="e">
        <f>IF(#REF!=0,"",#REF!)</f>
        <v>#REF!</v>
      </c>
      <c r="AN2313" s="23" t="e">
        <f>IF($AK2313="","",#REF!)</f>
        <v>#REF!</v>
      </c>
      <c r="AO2313" s="23" t="e">
        <f t="shared" si="666"/>
        <v>#REF!</v>
      </c>
      <c r="AP2313" s="19" t="e">
        <f>IF(#REF!=0,"",#REF!)</f>
        <v>#REF!</v>
      </c>
      <c r="AQ2313" s="19" t="e">
        <f>IF(#REF!=0,"",#REF!)</f>
        <v>#REF!</v>
      </c>
      <c r="AR2313" s="19" t="e">
        <f>IF(#REF!=0,"",#REF!)</f>
        <v>#REF!</v>
      </c>
      <c r="AS2313" s="19" t="e">
        <f>#REF!</f>
        <v>#REF!</v>
      </c>
    </row>
    <row r="2314" spans="4:45" ht="19.5" thickTop="1" thickBot="1" x14ac:dyDescent="0.25">
      <c r="D2314" s="1" t="str">
        <f t="shared" si="652"/>
        <v/>
      </c>
      <c r="E2314" s="1" t="str">
        <f t="shared" si="653"/>
        <v/>
      </c>
      <c r="K2314" s="19" t="str">
        <f t="shared" si="657"/>
        <v/>
      </c>
      <c r="L2314" s="19">
        <f t="shared" si="650"/>
        <v>10000</v>
      </c>
      <c r="M2314" s="22" t="str">
        <f>TRIM(Data!$N2311)</f>
        <v>Miss Sally</v>
      </c>
      <c r="N2314" s="22" t="str">
        <f>TRIM(Data!$A2311)</f>
        <v>Miss Sally (R)</v>
      </c>
      <c r="O2314" s="23">
        <f>IF(Data!$B2311=0,"",Data!$B2311)</f>
        <v>2004</v>
      </c>
      <c r="P2314" s="19" t="str">
        <f>IF(Data!$C2311=0,"",Data!$C2311)</f>
        <v>1</v>
      </c>
      <c r="Q2314" s="23" t="str">
        <f>IF($M2314="","",Data!$E2311)</f>
        <v>VL</v>
      </c>
      <c r="R2314" s="23" t="str">
        <f t="shared" si="658"/>
        <v>VL</v>
      </c>
      <c r="S2314" s="23" t="str">
        <f t="shared" si="659"/>
        <v>VL</v>
      </c>
      <c r="T2314" s="19" t="str">
        <f>IF(Data!$F2311=0,"",Data!$F2311)</f>
        <v/>
      </c>
      <c r="U2314" s="19" t="str">
        <f>IF(Data!$G2311=0,"",Data!$G2311)</f>
        <v/>
      </c>
      <c r="V2314" s="19" t="str">
        <f>IF(Data!$D2311=0,"",Data!$D2311)</f>
        <v/>
      </c>
      <c r="W2314" s="19" t="str">
        <f>Data!$H2311</f>
        <v>Reticulata</v>
      </c>
      <c r="Y2314" s="41" t="e">
        <f t="shared" si="654"/>
        <v>#REF!</v>
      </c>
      <c r="Z2314" s="8">
        <f t="shared" si="660"/>
        <v>10000</v>
      </c>
      <c r="AA2314" s="8" t="str">
        <f t="shared" si="661"/>
        <v>Miss Sally</v>
      </c>
      <c r="AB2314" s="8" t="str">
        <f t="shared" si="662"/>
        <v>VL</v>
      </c>
      <c r="AC2314" s="8" t="str">
        <f t="shared" si="663"/>
        <v/>
      </c>
      <c r="AD2314" s="8" t="str">
        <f t="shared" si="651"/>
        <v/>
      </c>
      <c r="AE2314" s="8" t="str">
        <f t="shared" si="664"/>
        <v/>
      </c>
      <c r="AF2314" s="5">
        <f t="shared" si="665"/>
        <v>2004</v>
      </c>
      <c r="AG2314" s="46">
        <v>2311</v>
      </c>
      <c r="AH2314" s="47" t="str">
        <f t="shared" si="655"/>
        <v/>
      </c>
      <c r="AI2314" s="48" t="str">
        <f t="shared" si="656"/>
        <v/>
      </c>
      <c r="AK2314" s="22" t="e">
        <f>TRIM(#REF!)</f>
        <v>#REF!</v>
      </c>
      <c r="AL2314" s="23" t="e">
        <f>IF(#REF!=0,"",#REF!)</f>
        <v>#REF!</v>
      </c>
      <c r="AM2314" s="19" t="e">
        <f>IF(#REF!=0,"",#REF!)</f>
        <v>#REF!</v>
      </c>
      <c r="AN2314" s="23" t="e">
        <f>IF($AK2314="","",#REF!)</f>
        <v>#REF!</v>
      </c>
      <c r="AO2314" s="23" t="e">
        <f t="shared" si="666"/>
        <v>#REF!</v>
      </c>
      <c r="AP2314" s="19" t="e">
        <f>IF(#REF!=0,"",#REF!)</f>
        <v>#REF!</v>
      </c>
      <c r="AQ2314" s="19" t="e">
        <f>IF(#REF!=0,"",#REF!)</f>
        <v>#REF!</v>
      </c>
      <c r="AR2314" s="19" t="e">
        <f>IF(#REF!=0,"",#REF!)</f>
        <v>#REF!</v>
      </c>
      <c r="AS2314" s="19" t="e">
        <f>#REF!</f>
        <v>#REF!</v>
      </c>
    </row>
    <row r="2315" spans="4:45" ht="19.5" thickTop="1" thickBot="1" x14ac:dyDescent="0.25">
      <c r="D2315" s="1" t="str">
        <f t="shared" si="652"/>
        <v/>
      </c>
      <c r="E2315" s="1" t="str">
        <f t="shared" si="653"/>
        <v/>
      </c>
      <c r="K2315" s="19" t="str">
        <f t="shared" si="657"/>
        <v/>
      </c>
      <c r="L2315" s="19">
        <f t="shared" si="650"/>
        <v>10000</v>
      </c>
      <c r="M2315" s="22" t="str">
        <f>TRIM(Data!$N2312)</f>
        <v>Miss Santa Clara</v>
      </c>
      <c r="N2315" s="22" t="str">
        <f>TRIM(Data!$A2312)</f>
        <v>Miss Santa Clara (R)</v>
      </c>
      <c r="O2315" s="23">
        <f>IF(Data!$B2312=0,"",Data!$B2312)</f>
        <v>1980</v>
      </c>
      <c r="P2315" s="19" t="str">
        <f>IF(Data!$C2312=0,"",Data!$C2312)</f>
        <v>1</v>
      </c>
      <c r="Q2315" s="23" t="str">
        <f>IF($M2315="","",Data!$E2312)</f>
        <v>L-VL</v>
      </c>
      <c r="R2315" s="23" t="str">
        <f t="shared" si="658"/>
        <v>L</v>
      </c>
      <c r="S2315" s="23" t="str">
        <f t="shared" si="659"/>
        <v>L</v>
      </c>
      <c r="T2315" s="19" t="str">
        <f>IF(Data!$F2312=0,"",Data!$F2312)</f>
        <v/>
      </c>
      <c r="U2315" s="19" t="str">
        <f>IF(Data!$G2312=0,"",Data!$G2312)</f>
        <v/>
      </c>
      <c r="V2315" s="19" t="str">
        <f>IF(Data!$D2312=0,"",Data!$D2312)</f>
        <v/>
      </c>
      <c r="W2315" s="19" t="str">
        <f>Data!$H2312</f>
        <v>Reticulata</v>
      </c>
      <c r="Y2315" s="41" t="e">
        <f t="shared" si="654"/>
        <v>#REF!</v>
      </c>
      <c r="Z2315" s="8">
        <f t="shared" si="660"/>
        <v>10000</v>
      </c>
      <c r="AA2315" s="8" t="str">
        <f t="shared" si="661"/>
        <v>Miss Santa Clara</v>
      </c>
      <c r="AB2315" s="8" t="str">
        <f t="shared" si="662"/>
        <v>L</v>
      </c>
      <c r="AC2315" s="8" t="str">
        <f t="shared" si="663"/>
        <v/>
      </c>
      <c r="AD2315" s="8" t="str">
        <f t="shared" si="651"/>
        <v/>
      </c>
      <c r="AE2315" s="8" t="str">
        <f t="shared" si="664"/>
        <v/>
      </c>
      <c r="AF2315" s="5">
        <f t="shared" si="665"/>
        <v>1980</v>
      </c>
      <c r="AG2315" s="46">
        <v>2312</v>
      </c>
      <c r="AH2315" s="47" t="str">
        <f t="shared" si="655"/>
        <v/>
      </c>
      <c r="AI2315" s="48" t="str">
        <f t="shared" si="656"/>
        <v/>
      </c>
      <c r="AK2315" s="22" t="e">
        <f>TRIM(#REF!)</f>
        <v>#REF!</v>
      </c>
      <c r="AL2315" s="23" t="e">
        <f>IF(#REF!=0,"",#REF!)</f>
        <v>#REF!</v>
      </c>
      <c r="AM2315" s="19" t="e">
        <f>IF(#REF!=0,"",#REF!)</f>
        <v>#REF!</v>
      </c>
      <c r="AN2315" s="23" t="e">
        <f>IF($AK2315="","",#REF!)</f>
        <v>#REF!</v>
      </c>
      <c r="AO2315" s="23" t="e">
        <f t="shared" si="666"/>
        <v>#REF!</v>
      </c>
      <c r="AP2315" s="19" t="e">
        <f>IF(#REF!=0,"",#REF!)</f>
        <v>#REF!</v>
      </c>
      <c r="AQ2315" s="19" t="e">
        <f>IF(#REF!=0,"",#REF!)</f>
        <v>#REF!</v>
      </c>
      <c r="AR2315" s="19" t="e">
        <f>IF(#REF!=0,"",#REF!)</f>
        <v>#REF!</v>
      </c>
      <c r="AS2315" s="19" t="e">
        <f>#REF!</f>
        <v>#REF!</v>
      </c>
    </row>
    <row r="2316" spans="4:45" ht="19.5" thickTop="1" thickBot="1" x14ac:dyDescent="0.25">
      <c r="D2316" s="1" t="str">
        <f t="shared" si="652"/>
        <v/>
      </c>
      <c r="E2316" s="1" t="str">
        <f t="shared" si="653"/>
        <v/>
      </c>
      <c r="K2316" s="19" t="str">
        <f t="shared" si="657"/>
        <v/>
      </c>
      <c r="L2316" s="19">
        <f t="shared" si="650"/>
        <v>10000</v>
      </c>
      <c r="M2316" s="22" t="str">
        <f>TRIM(Data!$N2313)</f>
        <v>Miss Savannah</v>
      </c>
      <c r="N2316" s="22" t="str">
        <f>TRIM(Data!$A2313)</f>
        <v>Miss Savannah</v>
      </c>
      <c r="O2316" s="23">
        <f>IF(Data!$B2313=0,"",Data!$B2313)</f>
        <v>1948</v>
      </c>
      <c r="P2316" s="19" t="str">
        <f>IF(Data!$C2313=0,"",Data!$C2313)</f>
        <v/>
      </c>
      <c r="Q2316" s="23" t="str">
        <f>IF($M2316="","",Data!$E2313)</f>
        <v>M</v>
      </c>
      <c r="R2316" s="23" t="str">
        <f t="shared" si="658"/>
        <v>M</v>
      </c>
      <c r="S2316" s="23" t="str">
        <f t="shared" si="659"/>
        <v>M</v>
      </c>
      <c r="T2316" s="19" t="str">
        <f>IF(Data!$F2313=0,"",Data!$F2313)</f>
        <v/>
      </c>
      <c r="U2316" s="19" t="str">
        <f>IF(Data!$G2313=0,"",Data!$G2313)</f>
        <v/>
      </c>
      <c r="V2316" s="19" t="str">
        <f>IF(Data!$D2313=0,"",Data!$D2313)</f>
        <v/>
      </c>
      <c r="W2316" s="19" t="str">
        <f>Data!$H2313</f>
        <v>Japonica</v>
      </c>
      <c r="Y2316" s="41" t="e">
        <f t="shared" si="654"/>
        <v>#REF!</v>
      </c>
      <c r="Z2316" s="8">
        <f t="shared" si="660"/>
        <v>10000</v>
      </c>
      <c r="AA2316" s="8" t="str">
        <f t="shared" si="661"/>
        <v>Miss Savannah</v>
      </c>
      <c r="AB2316" s="8" t="str">
        <f t="shared" si="662"/>
        <v>M</v>
      </c>
      <c r="AC2316" s="8" t="str">
        <f t="shared" si="663"/>
        <v/>
      </c>
      <c r="AD2316" s="8" t="str">
        <f t="shared" si="651"/>
        <v/>
      </c>
      <c r="AE2316" s="8" t="str">
        <f t="shared" si="664"/>
        <v/>
      </c>
      <c r="AF2316" s="5">
        <f t="shared" si="665"/>
        <v>1948</v>
      </c>
      <c r="AG2316" s="46">
        <v>2313</v>
      </c>
      <c r="AH2316" s="47" t="str">
        <f t="shared" si="655"/>
        <v/>
      </c>
      <c r="AI2316" s="48" t="str">
        <f t="shared" si="656"/>
        <v/>
      </c>
      <c r="AK2316" s="22" t="e">
        <f>TRIM(#REF!)</f>
        <v>#REF!</v>
      </c>
      <c r="AL2316" s="23" t="e">
        <f>IF(#REF!=0,"",#REF!)</f>
        <v>#REF!</v>
      </c>
      <c r="AM2316" s="19" t="e">
        <f>IF(#REF!=0,"",#REF!)</f>
        <v>#REF!</v>
      </c>
      <c r="AN2316" s="23" t="e">
        <f>IF($AK2316="","",#REF!)</f>
        <v>#REF!</v>
      </c>
      <c r="AO2316" s="23" t="e">
        <f t="shared" si="666"/>
        <v>#REF!</v>
      </c>
      <c r="AP2316" s="19" t="e">
        <f>IF(#REF!=0,"",#REF!)</f>
        <v>#REF!</v>
      </c>
      <c r="AQ2316" s="19" t="e">
        <f>IF(#REF!=0,"",#REF!)</f>
        <v>#REF!</v>
      </c>
      <c r="AR2316" s="19" t="e">
        <f>IF(#REF!=0,"",#REF!)</f>
        <v>#REF!</v>
      </c>
      <c r="AS2316" s="19" t="e">
        <f>#REF!</f>
        <v>#REF!</v>
      </c>
    </row>
    <row r="2317" spans="4:45" ht="19.5" thickTop="1" thickBot="1" x14ac:dyDescent="0.25">
      <c r="D2317" s="1" t="str">
        <f t="shared" si="652"/>
        <v/>
      </c>
      <c r="E2317" s="1" t="str">
        <f t="shared" si="653"/>
        <v/>
      </c>
      <c r="K2317" s="19" t="str">
        <f t="shared" si="657"/>
        <v/>
      </c>
      <c r="L2317" s="19">
        <f t="shared" si="650"/>
        <v>10000</v>
      </c>
      <c r="M2317" s="22" t="str">
        <f>TRIM(Data!$N2314)</f>
        <v>Miss Short</v>
      </c>
      <c r="N2317" s="22" t="str">
        <f>TRIM(Data!$A2314)</f>
        <v>Miss Short</v>
      </c>
      <c r="O2317" s="23">
        <f>IF(Data!$B2314=0,"",Data!$B2314)</f>
        <v>1998</v>
      </c>
      <c r="P2317" s="19" t="str">
        <f>IF(Data!$C2314=0,"",Data!$C2314)</f>
        <v/>
      </c>
      <c r="Q2317" s="23" t="str">
        <f>IF($M2317="","",Data!$E2314)</f>
        <v>L</v>
      </c>
      <c r="R2317" s="23" t="str">
        <f t="shared" si="658"/>
        <v>L</v>
      </c>
      <c r="S2317" s="23" t="str">
        <f t="shared" si="659"/>
        <v>L</v>
      </c>
      <c r="T2317" s="19" t="str">
        <f>IF(Data!$F2314=0,"",Data!$F2314)</f>
        <v/>
      </c>
      <c r="U2317" s="19" t="str">
        <f>IF(Data!$G2314=0,"",Data!$G2314)</f>
        <v/>
      </c>
      <c r="V2317" s="19" t="str">
        <f>IF(Data!$D2314=0,"",Data!$D2314)</f>
        <v/>
      </c>
      <c r="W2317" s="19" t="str">
        <f>Data!$H2314</f>
        <v>Japonica</v>
      </c>
      <c r="Y2317" s="41" t="e">
        <f t="shared" si="654"/>
        <v>#REF!</v>
      </c>
      <c r="Z2317" s="8">
        <f t="shared" si="660"/>
        <v>10000</v>
      </c>
      <c r="AA2317" s="8" t="str">
        <f t="shared" si="661"/>
        <v>Miss Short</v>
      </c>
      <c r="AB2317" s="8" t="str">
        <f t="shared" si="662"/>
        <v>L</v>
      </c>
      <c r="AC2317" s="8" t="str">
        <f t="shared" si="663"/>
        <v/>
      </c>
      <c r="AD2317" s="8" t="str">
        <f t="shared" si="651"/>
        <v/>
      </c>
      <c r="AE2317" s="8" t="str">
        <f t="shared" si="664"/>
        <v/>
      </c>
      <c r="AF2317" s="5">
        <f t="shared" si="665"/>
        <v>1998</v>
      </c>
      <c r="AG2317" s="46">
        <v>2314</v>
      </c>
      <c r="AH2317" s="47" t="str">
        <f t="shared" si="655"/>
        <v/>
      </c>
      <c r="AI2317" s="48" t="str">
        <f t="shared" si="656"/>
        <v/>
      </c>
      <c r="AK2317" s="22" t="e">
        <f>TRIM(#REF!)</f>
        <v>#REF!</v>
      </c>
      <c r="AL2317" s="23" t="e">
        <f>IF(#REF!=0,"",#REF!)</f>
        <v>#REF!</v>
      </c>
      <c r="AM2317" s="19" t="e">
        <f>IF(#REF!=0,"",#REF!)</f>
        <v>#REF!</v>
      </c>
      <c r="AN2317" s="23" t="e">
        <f>IF($AK2317="","",#REF!)</f>
        <v>#REF!</v>
      </c>
      <c r="AO2317" s="23" t="e">
        <f t="shared" si="666"/>
        <v>#REF!</v>
      </c>
      <c r="AP2317" s="19" t="e">
        <f>IF(#REF!=0,"",#REF!)</f>
        <v>#REF!</v>
      </c>
      <c r="AQ2317" s="19" t="e">
        <f>IF(#REF!=0,"",#REF!)</f>
        <v>#REF!</v>
      </c>
      <c r="AR2317" s="19" t="e">
        <f>IF(#REF!=0,"",#REF!)</f>
        <v>#REF!</v>
      </c>
      <c r="AS2317" s="19" t="e">
        <f>#REF!</f>
        <v>#REF!</v>
      </c>
    </row>
    <row r="2318" spans="4:45" ht="19.5" thickTop="1" thickBot="1" x14ac:dyDescent="0.25">
      <c r="D2318" s="1" t="str">
        <f t="shared" si="652"/>
        <v/>
      </c>
      <c r="E2318" s="1" t="str">
        <f t="shared" si="653"/>
        <v/>
      </c>
      <c r="K2318" s="19" t="str">
        <f t="shared" si="657"/>
        <v/>
      </c>
      <c r="L2318" s="19">
        <f t="shared" si="650"/>
        <v>10000</v>
      </c>
      <c r="M2318" s="22" t="str">
        <f>TRIM(Data!$N2315)</f>
        <v>Miss Tulare</v>
      </c>
      <c r="N2318" s="22" t="str">
        <f>TRIM(Data!$A2315)</f>
        <v>Miss Tulare (R)</v>
      </c>
      <c r="O2318" s="23">
        <f>IF(Data!$B2315=0,"",Data!$B2315)</f>
        <v>1975</v>
      </c>
      <c r="P2318" s="19" t="str">
        <f>IF(Data!$C2315=0,"",Data!$C2315)</f>
        <v>1</v>
      </c>
      <c r="Q2318" s="23" t="str">
        <f>IF($M2318="","",Data!$E2315)</f>
        <v>L-VL</v>
      </c>
      <c r="R2318" s="23" t="str">
        <f t="shared" si="658"/>
        <v>L</v>
      </c>
      <c r="S2318" s="23" t="str">
        <f t="shared" si="659"/>
        <v>L</v>
      </c>
      <c r="T2318" s="19" t="str">
        <f>IF(Data!$F2315=0,"",Data!$F2315)</f>
        <v/>
      </c>
      <c r="U2318" s="19" t="str">
        <f>IF(Data!$G2315=0,"",Data!$G2315)</f>
        <v/>
      </c>
      <c r="V2318" s="19" t="str">
        <f>IF(Data!$D2315=0,"",Data!$D2315)</f>
        <v/>
      </c>
      <c r="W2318" s="19" t="str">
        <f>Data!$H2315</f>
        <v>Reticulata</v>
      </c>
      <c r="Y2318" s="41" t="e">
        <f t="shared" si="654"/>
        <v>#REF!</v>
      </c>
      <c r="Z2318" s="8">
        <f t="shared" si="660"/>
        <v>10000</v>
      </c>
      <c r="AA2318" s="8" t="str">
        <f t="shared" si="661"/>
        <v>Miss Tulare</v>
      </c>
      <c r="AB2318" s="8" t="str">
        <f t="shared" si="662"/>
        <v>L</v>
      </c>
      <c r="AC2318" s="8" t="str">
        <f t="shared" si="663"/>
        <v/>
      </c>
      <c r="AD2318" s="8" t="str">
        <f t="shared" si="651"/>
        <v/>
      </c>
      <c r="AE2318" s="8" t="str">
        <f t="shared" si="664"/>
        <v/>
      </c>
      <c r="AF2318" s="5">
        <f t="shared" si="665"/>
        <v>1975</v>
      </c>
      <c r="AG2318" s="46">
        <v>2315</v>
      </c>
      <c r="AH2318" s="47" t="str">
        <f t="shared" si="655"/>
        <v/>
      </c>
      <c r="AI2318" s="48" t="str">
        <f t="shared" si="656"/>
        <v/>
      </c>
      <c r="AK2318" s="22" t="e">
        <f>TRIM(#REF!)</f>
        <v>#REF!</v>
      </c>
      <c r="AL2318" s="23" t="e">
        <f>IF(#REF!=0,"",#REF!)</f>
        <v>#REF!</v>
      </c>
      <c r="AM2318" s="19" t="e">
        <f>IF(#REF!=0,"",#REF!)</f>
        <v>#REF!</v>
      </c>
      <c r="AN2318" s="23" t="e">
        <f>IF($AK2318="","",#REF!)</f>
        <v>#REF!</v>
      </c>
      <c r="AO2318" s="23" t="e">
        <f t="shared" si="666"/>
        <v>#REF!</v>
      </c>
      <c r="AP2318" s="19" t="e">
        <f>IF(#REF!=0,"",#REF!)</f>
        <v>#REF!</v>
      </c>
      <c r="AQ2318" s="19" t="e">
        <f>IF(#REF!=0,"",#REF!)</f>
        <v>#REF!</v>
      </c>
      <c r="AR2318" s="19" t="e">
        <f>IF(#REF!=0,"",#REF!)</f>
        <v>#REF!</v>
      </c>
      <c r="AS2318" s="19" t="e">
        <f>#REF!</f>
        <v>#REF!</v>
      </c>
    </row>
    <row r="2319" spans="4:45" ht="19.5" thickTop="1" thickBot="1" x14ac:dyDescent="0.25">
      <c r="D2319" s="1" t="str">
        <f t="shared" si="652"/>
        <v/>
      </c>
      <c r="E2319" s="1" t="str">
        <f t="shared" si="653"/>
        <v/>
      </c>
      <c r="K2319" s="19" t="str">
        <f t="shared" si="657"/>
        <v/>
      </c>
      <c r="L2319" s="19">
        <f t="shared" si="650"/>
        <v>10000</v>
      </c>
      <c r="M2319" s="22" t="str">
        <f>TRIM(Data!$N2316)</f>
        <v>Miss Western Hills</v>
      </c>
      <c r="N2319" s="22" t="str">
        <f>TRIM(Data!$A2316)</f>
        <v>Miss Western Hills (H)</v>
      </c>
      <c r="O2319" s="23">
        <f>IF(Data!$B2316=0,"",Data!$B2316)</f>
        <v>2002</v>
      </c>
      <c r="P2319" s="19" t="str">
        <f>IF(Data!$C2316=0,"",Data!$C2316)</f>
        <v/>
      </c>
      <c r="Q2319" s="23" t="str">
        <f>IF($M2319="","",Data!$E2316)</f>
        <v>L</v>
      </c>
      <c r="R2319" s="23" t="str">
        <f t="shared" si="658"/>
        <v>L</v>
      </c>
      <c r="S2319" s="23" t="str">
        <f t="shared" si="659"/>
        <v>L</v>
      </c>
      <c r="T2319" s="19" t="str">
        <f>IF(Data!$F2316=0,"",Data!$F2316)</f>
        <v/>
      </c>
      <c r="U2319" s="19" t="str">
        <f>IF(Data!$G2316=0,"",Data!$G2316)</f>
        <v/>
      </c>
      <c r="V2319" s="19" t="str">
        <f>IF(Data!$D2316=0,"",Data!$D2316)</f>
        <v/>
      </c>
      <c r="W2319" s="19" t="str">
        <f>Data!$H2316</f>
        <v>NRH</v>
      </c>
      <c r="Y2319" s="41" t="e">
        <f t="shared" si="654"/>
        <v>#REF!</v>
      </c>
      <c r="Z2319" s="8">
        <f t="shared" si="660"/>
        <v>10000</v>
      </c>
      <c r="AA2319" s="8" t="str">
        <f t="shared" si="661"/>
        <v>Miss Western Hills</v>
      </c>
      <c r="AB2319" s="8" t="str">
        <f t="shared" si="662"/>
        <v>L</v>
      </c>
      <c r="AC2319" s="8" t="str">
        <f t="shared" si="663"/>
        <v/>
      </c>
      <c r="AD2319" s="8" t="str">
        <f t="shared" si="651"/>
        <v/>
      </c>
      <c r="AE2319" s="8" t="str">
        <f t="shared" si="664"/>
        <v/>
      </c>
      <c r="AF2319" s="5">
        <f t="shared" si="665"/>
        <v>2002</v>
      </c>
      <c r="AG2319" s="46">
        <v>2316</v>
      </c>
      <c r="AH2319" s="47" t="str">
        <f t="shared" si="655"/>
        <v/>
      </c>
      <c r="AI2319" s="48" t="str">
        <f t="shared" si="656"/>
        <v/>
      </c>
      <c r="AK2319" s="22" t="e">
        <f>TRIM(#REF!)</f>
        <v>#REF!</v>
      </c>
      <c r="AL2319" s="23" t="e">
        <f>IF(#REF!=0,"",#REF!)</f>
        <v>#REF!</v>
      </c>
      <c r="AM2319" s="19" t="e">
        <f>IF(#REF!=0,"",#REF!)</f>
        <v>#REF!</v>
      </c>
      <c r="AN2319" s="23" t="e">
        <f>IF($AK2319="","",#REF!)</f>
        <v>#REF!</v>
      </c>
      <c r="AO2319" s="23" t="e">
        <f t="shared" si="666"/>
        <v>#REF!</v>
      </c>
      <c r="AP2319" s="19" t="e">
        <f>IF(#REF!=0,"",#REF!)</f>
        <v>#REF!</v>
      </c>
      <c r="AQ2319" s="19" t="e">
        <f>IF(#REF!=0,"",#REF!)</f>
        <v>#REF!</v>
      </c>
      <c r="AR2319" s="19" t="e">
        <f>IF(#REF!=0,"",#REF!)</f>
        <v>#REF!</v>
      </c>
      <c r="AS2319" s="19" t="e">
        <f>#REF!</f>
        <v>#REF!</v>
      </c>
    </row>
    <row r="2320" spans="4:45" ht="19.5" thickTop="1" thickBot="1" x14ac:dyDescent="0.25">
      <c r="D2320" s="1" t="str">
        <f t="shared" si="652"/>
        <v/>
      </c>
      <c r="E2320" s="1" t="str">
        <f t="shared" si="653"/>
        <v/>
      </c>
      <c r="K2320" s="19" t="str">
        <f t="shared" si="657"/>
        <v/>
      </c>
      <c r="L2320" s="19">
        <f t="shared" si="650"/>
        <v>10000</v>
      </c>
      <c r="M2320" s="22" t="str">
        <f>TRIM(Data!$N2317)</f>
        <v>Mississippi Beauty</v>
      </c>
      <c r="N2320" s="22" t="str">
        <f>TRIM(Data!$A2317)</f>
        <v>Mississippi Beauty</v>
      </c>
      <c r="O2320" s="23">
        <f>IF(Data!$B2317=0,"",Data!$B2317)</f>
        <v>1956</v>
      </c>
      <c r="P2320" s="19" t="str">
        <f>IF(Data!$C2317=0,"",Data!$C2317)</f>
        <v>1</v>
      </c>
      <c r="Q2320" s="23" t="str">
        <f>IF($M2320="","",Data!$E2317)</f>
        <v>L</v>
      </c>
      <c r="R2320" s="23" t="str">
        <f t="shared" si="658"/>
        <v>L</v>
      </c>
      <c r="S2320" s="23" t="str">
        <f t="shared" si="659"/>
        <v>L</v>
      </c>
      <c r="T2320" s="19" t="str">
        <f>IF(Data!$F2317=0,"",Data!$F2317)</f>
        <v/>
      </c>
      <c r="U2320" s="19" t="str">
        <f>IF(Data!$G2317=0,"",Data!$G2317)</f>
        <v/>
      </c>
      <c r="V2320" s="19" t="str">
        <f>IF(Data!$D2317=0,"",Data!$D2317)</f>
        <v/>
      </c>
      <c r="W2320" s="19" t="str">
        <f>Data!$H2317</f>
        <v>Japonica</v>
      </c>
      <c r="Y2320" s="41" t="e">
        <f t="shared" si="654"/>
        <v>#REF!</v>
      </c>
      <c r="Z2320" s="8">
        <f t="shared" si="660"/>
        <v>10000</v>
      </c>
      <c r="AA2320" s="8" t="str">
        <f t="shared" si="661"/>
        <v>Mississippi Beauty</v>
      </c>
      <c r="AB2320" s="8" t="str">
        <f t="shared" si="662"/>
        <v>L</v>
      </c>
      <c r="AC2320" s="8" t="str">
        <f t="shared" si="663"/>
        <v/>
      </c>
      <c r="AD2320" s="8" t="str">
        <f t="shared" si="651"/>
        <v/>
      </c>
      <c r="AE2320" s="8" t="str">
        <f t="shared" si="664"/>
        <v/>
      </c>
      <c r="AF2320" s="5">
        <f t="shared" si="665"/>
        <v>1956</v>
      </c>
      <c r="AG2320" s="46">
        <v>2317</v>
      </c>
      <c r="AH2320" s="47" t="str">
        <f t="shared" si="655"/>
        <v/>
      </c>
      <c r="AI2320" s="48" t="str">
        <f t="shared" si="656"/>
        <v/>
      </c>
      <c r="AK2320" s="22" t="e">
        <f>TRIM(#REF!)</f>
        <v>#REF!</v>
      </c>
      <c r="AL2320" s="23" t="e">
        <f>IF(#REF!=0,"",#REF!)</f>
        <v>#REF!</v>
      </c>
      <c r="AM2320" s="19" t="e">
        <f>IF(#REF!=0,"",#REF!)</f>
        <v>#REF!</v>
      </c>
      <c r="AN2320" s="23" t="e">
        <f>IF($AK2320="","",#REF!)</f>
        <v>#REF!</v>
      </c>
      <c r="AO2320" s="23" t="e">
        <f t="shared" si="666"/>
        <v>#REF!</v>
      </c>
      <c r="AP2320" s="19" t="e">
        <f>IF(#REF!=0,"",#REF!)</f>
        <v>#REF!</v>
      </c>
      <c r="AQ2320" s="19" t="e">
        <f>IF(#REF!=0,"",#REF!)</f>
        <v>#REF!</v>
      </c>
      <c r="AR2320" s="19" t="e">
        <f>IF(#REF!=0,"",#REF!)</f>
        <v>#REF!</v>
      </c>
      <c r="AS2320" s="19" t="e">
        <f>#REF!</f>
        <v>#REF!</v>
      </c>
    </row>
    <row r="2321" spans="4:45" ht="19.5" thickTop="1" thickBot="1" x14ac:dyDescent="0.25">
      <c r="D2321" s="1" t="str">
        <f t="shared" si="652"/>
        <v/>
      </c>
      <c r="E2321" s="1" t="str">
        <f t="shared" si="653"/>
        <v/>
      </c>
      <c r="K2321" s="19" t="str">
        <f t="shared" si="657"/>
        <v/>
      </c>
      <c r="L2321" s="19">
        <f t="shared" si="650"/>
        <v>10000</v>
      </c>
      <c r="M2321" s="22" t="str">
        <f>TRIM(Data!$N2318)</f>
        <v>Mister Bob</v>
      </c>
      <c r="N2321" s="22" t="str">
        <f>TRIM(Data!$A2318)</f>
        <v>Mister Bob</v>
      </c>
      <c r="O2321" s="23">
        <f>IF(Data!$B2318=0,"",Data!$B2318)</f>
        <v>2021</v>
      </c>
      <c r="P2321" s="19" t="str">
        <f>IF(Data!$C2318=0,"",Data!$C2318)</f>
        <v>1</v>
      </c>
      <c r="Q2321" s="23" t="str">
        <f>IF($M2321="","",Data!$E2318)</f>
        <v>M-L</v>
      </c>
      <c r="R2321" s="23" t="str">
        <f t="shared" si="658"/>
        <v>M</v>
      </c>
      <c r="S2321" s="23" t="str">
        <f t="shared" si="659"/>
        <v>M</v>
      </c>
      <c r="T2321" s="19" t="str">
        <f>IF(Data!$F2318=0,"",Data!$F2318)</f>
        <v/>
      </c>
      <c r="U2321" s="19" t="str">
        <f>IF(Data!$G2318=0,"",Data!$G2318)</f>
        <v/>
      </c>
      <c r="V2321" s="19" t="str">
        <f>IF(Data!$D2318=0,"",Data!$D2318)</f>
        <v/>
      </c>
      <c r="W2321" s="19" t="str">
        <f>Data!$H2318</f>
        <v>Japonica</v>
      </c>
      <c r="Y2321" s="41" t="e">
        <f t="shared" si="654"/>
        <v>#REF!</v>
      </c>
      <c r="Z2321" s="8">
        <f t="shared" si="660"/>
        <v>10000</v>
      </c>
      <c r="AA2321" s="8" t="str">
        <f t="shared" si="661"/>
        <v>Mister Bob</v>
      </c>
      <c r="AB2321" s="8" t="str">
        <f t="shared" si="662"/>
        <v>M</v>
      </c>
      <c r="AC2321" s="8" t="str">
        <f t="shared" si="663"/>
        <v/>
      </c>
      <c r="AD2321" s="8" t="str">
        <f t="shared" si="651"/>
        <v/>
      </c>
      <c r="AE2321" s="8" t="str">
        <f t="shared" si="664"/>
        <v/>
      </c>
      <c r="AF2321" s="5">
        <f t="shared" si="665"/>
        <v>2021</v>
      </c>
      <c r="AG2321" s="46">
        <v>2318</v>
      </c>
      <c r="AH2321" s="47" t="str">
        <f t="shared" si="655"/>
        <v/>
      </c>
      <c r="AI2321" s="48" t="str">
        <f t="shared" si="656"/>
        <v/>
      </c>
      <c r="AK2321" s="22" t="e">
        <f>TRIM(#REF!)</f>
        <v>#REF!</v>
      </c>
      <c r="AL2321" s="23" t="e">
        <f>IF(#REF!=0,"",#REF!)</f>
        <v>#REF!</v>
      </c>
      <c r="AM2321" s="19" t="e">
        <f>IF(#REF!=0,"",#REF!)</f>
        <v>#REF!</v>
      </c>
      <c r="AN2321" s="23" t="e">
        <f>IF($AK2321="","",#REF!)</f>
        <v>#REF!</v>
      </c>
      <c r="AO2321" s="23" t="e">
        <f t="shared" si="666"/>
        <v>#REF!</v>
      </c>
      <c r="AP2321" s="19" t="e">
        <f>IF(#REF!=0,"",#REF!)</f>
        <v>#REF!</v>
      </c>
      <c r="AQ2321" s="19" t="e">
        <f>IF(#REF!=0,"",#REF!)</f>
        <v>#REF!</v>
      </c>
      <c r="AR2321" s="19" t="e">
        <f>IF(#REF!=0,"",#REF!)</f>
        <v>#REF!</v>
      </c>
      <c r="AS2321" s="19" t="e">
        <f>#REF!</f>
        <v>#REF!</v>
      </c>
    </row>
    <row r="2322" spans="4:45" ht="19.5" thickTop="1" thickBot="1" x14ac:dyDescent="0.25">
      <c r="D2322" s="1" t="str">
        <f t="shared" si="652"/>
        <v/>
      </c>
      <c r="E2322" s="1" t="str">
        <f t="shared" si="653"/>
        <v/>
      </c>
      <c r="K2322" s="19" t="str">
        <f t="shared" si="657"/>
        <v/>
      </c>
      <c r="L2322" s="19">
        <f t="shared" si="650"/>
        <v>10000</v>
      </c>
      <c r="M2322" s="22" t="str">
        <f>TRIM(Data!$N2319)</f>
        <v>Mister George</v>
      </c>
      <c r="N2322" s="22" t="str">
        <f>TRIM(Data!$A2319)</f>
        <v>Mister George</v>
      </c>
      <c r="O2322" s="23">
        <f>IF(Data!$B2319=0,"",Data!$B2319)</f>
        <v>1973</v>
      </c>
      <c r="P2322" s="19" t="str">
        <f>IF(Data!$C2319=0,"",Data!$C2319)</f>
        <v/>
      </c>
      <c r="Q2322" s="23" t="str">
        <f>IF($M2322="","",Data!$E2319)</f>
        <v>L</v>
      </c>
      <c r="R2322" s="23" t="str">
        <f t="shared" si="658"/>
        <v>L</v>
      </c>
      <c r="S2322" s="23" t="str">
        <f t="shared" si="659"/>
        <v>L</v>
      </c>
      <c r="T2322" s="19" t="str">
        <f>IF(Data!$F2319=0,"",Data!$F2319)</f>
        <v/>
      </c>
      <c r="U2322" s="19" t="str">
        <f>IF(Data!$G2319=0,"",Data!$G2319)</f>
        <v/>
      </c>
      <c r="V2322" s="19" t="str">
        <f>IF(Data!$D2319=0,"",Data!$D2319)</f>
        <v/>
      </c>
      <c r="W2322" s="19" t="str">
        <f>Data!$H2319</f>
        <v>Japonica</v>
      </c>
      <c r="Y2322" s="41" t="e">
        <f t="shared" si="654"/>
        <v>#REF!</v>
      </c>
      <c r="Z2322" s="8">
        <f t="shared" si="660"/>
        <v>10000</v>
      </c>
      <c r="AA2322" s="8" t="str">
        <f t="shared" si="661"/>
        <v>Mister George</v>
      </c>
      <c r="AB2322" s="8" t="str">
        <f t="shared" si="662"/>
        <v>L</v>
      </c>
      <c r="AC2322" s="8" t="str">
        <f t="shared" si="663"/>
        <v/>
      </c>
      <c r="AD2322" s="8" t="str">
        <f t="shared" si="651"/>
        <v/>
      </c>
      <c r="AE2322" s="8" t="str">
        <f t="shared" si="664"/>
        <v/>
      </c>
      <c r="AF2322" s="5">
        <f t="shared" si="665"/>
        <v>1973</v>
      </c>
      <c r="AG2322" s="46">
        <v>2319</v>
      </c>
      <c r="AH2322" s="47" t="str">
        <f t="shared" si="655"/>
        <v/>
      </c>
      <c r="AI2322" s="48" t="str">
        <f t="shared" si="656"/>
        <v/>
      </c>
      <c r="AK2322" s="22" t="e">
        <f>TRIM(#REF!)</f>
        <v>#REF!</v>
      </c>
      <c r="AL2322" s="23" t="e">
        <f>IF(#REF!=0,"",#REF!)</f>
        <v>#REF!</v>
      </c>
      <c r="AM2322" s="19" t="e">
        <f>IF(#REF!=0,"",#REF!)</f>
        <v>#REF!</v>
      </c>
      <c r="AN2322" s="23" t="e">
        <f>IF($AK2322="","",#REF!)</f>
        <v>#REF!</v>
      </c>
      <c r="AO2322" s="23" t="e">
        <f t="shared" si="666"/>
        <v>#REF!</v>
      </c>
      <c r="AP2322" s="19" t="e">
        <f>IF(#REF!=0,"",#REF!)</f>
        <v>#REF!</v>
      </c>
      <c r="AQ2322" s="19" t="e">
        <f>IF(#REF!=0,"",#REF!)</f>
        <v>#REF!</v>
      </c>
      <c r="AR2322" s="19" t="e">
        <f>IF(#REF!=0,"",#REF!)</f>
        <v>#REF!</v>
      </c>
      <c r="AS2322" s="19" t="e">
        <f>#REF!</f>
        <v>#REF!</v>
      </c>
    </row>
    <row r="2323" spans="4:45" ht="19.5" thickTop="1" thickBot="1" x14ac:dyDescent="0.25">
      <c r="D2323" s="1" t="str">
        <f t="shared" si="652"/>
        <v/>
      </c>
      <c r="E2323" s="1" t="str">
        <f t="shared" si="653"/>
        <v/>
      </c>
      <c r="K2323" s="19" t="str">
        <f t="shared" si="657"/>
        <v/>
      </c>
      <c r="L2323" s="19">
        <f t="shared" si="650"/>
        <v>10000</v>
      </c>
      <c r="M2323" s="22" t="str">
        <f>TRIM(Data!$N2320)</f>
        <v>Mister John</v>
      </c>
      <c r="N2323" s="22" t="str">
        <f>TRIM(Data!$A2320)</f>
        <v>Mister John</v>
      </c>
      <c r="O2323" s="23">
        <f>IF(Data!$B2320=0,"",Data!$B2320)</f>
        <v>1964</v>
      </c>
      <c r="P2323" s="19" t="str">
        <f>IF(Data!$C2320=0,"",Data!$C2320)</f>
        <v/>
      </c>
      <c r="Q2323" s="23" t="str">
        <f>IF($M2323="","",Data!$E2320)</f>
        <v>L</v>
      </c>
      <c r="R2323" s="23" t="str">
        <f t="shared" si="658"/>
        <v>L</v>
      </c>
      <c r="S2323" s="23" t="str">
        <f t="shared" si="659"/>
        <v>L</v>
      </c>
      <c r="T2323" s="19" t="str">
        <f>IF(Data!$F2320=0,"",Data!$F2320)</f>
        <v/>
      </c>
      <c r="U2323" s="19" t="str">
        <f>IF(Data!$G2320=0,"",Data!$G2320)</f>
        <v/>
      </c>
      <c r="V2323" s="19" t="str">
        <f>IF(Data!$D2320=0,"",Data!$D2320)</f>
        <v/>
      </c>
      <c r="W2323" s="19" t="str">
        <f>Data!$H2320</f>
        <v>Japonica</v>
      </c>
      <c r="Y2323" s="41" t="e">
        <f t="shared" si="654"/>
        <v>#REF!</v>
      </c>
      <c r="Z2323" s="8">
        <f t="shared" si="660"/>
        <v>10000</v>
      </c>
      <c r="AA2323" s="8" t="str">
        <f t="shared" si="661"/>
        <v>Mister John</v>
      </c>
      <c r="AB2323" s="8" t="str">
        <f t="shared" si="662"/>
        <v>L</v>
      </c>
      <c r="AC2323" s="8" t="str">
        <f t="shared" si="663"/>
        <v/>
      </c>
      <c r="AD2323" s="8" t="str">
        <f t="shared" si="651"/>
        <v/>
      </c>
      <c r="AE2323" s="8" t="str">
        <f t="shared" si="664"/>
        <v/>
      </c>
      <c r="AF2323" s="5">
        <f t="shared" si="665"/>
        <v>1964</v>
      </c>
      <c r="AG2323" s="46">
        <v>2320</v>
      </c>
      <c r="AH2323" s="47" t="str">
        <f t="shared" si="655"/>
        <v/>
      </c>
      <c r="AI2323" s="48" t="str">
        <f t="shared" si="656"/>
        <v/>
      </c>
      <c r="AK2323" s="22" t="e">
        <f>TRIM(#REF!)</f>
        <v>#REF!</v>
      </c>
      <c r="AL2323" s="23" t="e">
        <f>IF(#REF!=0,"",#REF!)</f>
        <v>#REF!</v>
      </c>
      <c r="AM2323" s="19" t="e">
        <f>IF(#REF!=0,"",#REF!)</f>
        <v>#REF!</v>
      </c>
      <c r="AN2323" s="23" t="e">
        <f>IF($AK2323="","",#REF!)</f>
        <v>#REF!</v>
      </c>
      <c r="AO2323" s="23" t="e">
        <f t="shared" si="666"/>
        <v>#REF!</v>
      </c>
      <c r="AP2323" s="19" t="e">
        <f>IF(#REF!=0,"",#REF!)</f>
        <v>#REF!</v>
      </c>
      <c r="AQ2323" s="19" t="e">
        <f>IF(#REF!=0,"",#REF!)</f>
        <v>#REF!</v>
      </c>
      <c r="AR2323" s="19" t="e">
        <f>IF(#REF!=0,"",#REF!)</f>
        <v>#REF!</v>
      </c>
      <c r="AS2323" s="19" t="e">
        <f>#REF!</f>
        <v>#REF!</v>
      </c>
    </row>
    <row r="2324" spans="4:45" ht="19.5" thickTop="1" thickBot="1" x14ac:dyDescent="0.25">
      <c r="D2324" s="1" t="str">
        <f t="shared" si="652"/>
        <v/>
      </c>
      <c r="E2324" s="1" t="str">
        <f t="shared" si="653"/>
        <v/>
      </c>
      <c r="K2324" s="19" t="str">
        <f t="shared" si="657"/>
        <v/>
      </c>
      <c r="L2324" s="19">
        <f t="shared" si="650"/>
        <v>10000</v>
      </c>
      <c r="M2324" s="22" t="str">
        <f>TRIM(Data!$N2321)</f>
        <v>Mister Patrick</v>
      </c>
      <c r="N2324" s="22" t="str">
        <f>TRIM(Data!$A2321)</f>
        <v>Mister Patrick</v>
      </c>
      <c r="O2324" s="23">
        <f>IF(Data!$B2321=0,"",Data!$B2321)</f>
        <v>2021</v>
      </c>
      <c r="P2324" s="19" t="str">
        <f>IF(Data!$C2321=0,"",Data!$C2321)</f>
        <v>1</v>
      </c>
      <c r="Q2324" s="23" t="str">
        <f>IF($M2324="","",Data!$E2321)</f>
        <v>L</v>
      </c>
      <c r="R2324" s="23" t="str">
        <f t="shared" si="658"/>
        <v>L</v>
      </c>
      <c r="S2324" s="23" t="str">
        <f t="shared" si="659"/>
        <v>L</v>
      </c>
      <c r="T2324" s="19" t="str">
        <f>IF(Data!$F2321=0,"",Data!$F2321)</f>
        <v/>
      </c>
      <c r="U2324" s="19" t="str">
        <f>IF(Data!$G2321=0,"",Data!$G2321)</f>
        <v/>
      </c>
      <c r="V2324" s="19" t="str">
        <f>IF(Data!$D2321=0,"",Data!$D2321)</f>
        <v/>
      </c>
      <c r="W2324" s="19" t="str">
        <f>Data!$H2321</f>
        <v>Japonica</v>
      </c>
      <c r="Y2324" s="41" t="e">
        <f t="shared" si="654"/>
        <v>#REF!</v>
      </c>
      <c r="Z2324" s="8">
        <f t="shared" si="660"/>
        <v>10000</v>
      </c>
      <c r="AA2324" s="8" t="str">
        <f t="shared" si="661"/>
        <v>Mister Patrick</v>
      </c>
      <c r="AB2324" s="8" t="str">
        <f t="shared" si="662"/>
        <v>L</v>
      </c>
      <c r="AC2324" s="8" t="str">
        <f t="shared" si="663"/>
        <v/>
      </c>
      <c r="AD2324" s="8" t="str">
        <f t="shared" si="651"/>
        <v/>
      </c>
      <c r="AE2324" s="8" t="str">
        <f t="shared" si="664"/>
        <v/>
      </c>
      <c r="AF2324" s="5">
        <f t="shared" si="665"/>
        <v>2021</v>
      </c>
      <c r="AG2324" s="46">
        <v>2321</v>
      </c>
      <c r="AH2324" s="47" t="str">
        <f t="shared" si="655"/>
        <v/>
      </c>
      <c r="AI2324" s="48" t="str">
        <f t="shared" si="656"/>
        <v/>
      </c>
      <c r="AK2324" s="22" t="e">
        <f>TRIM(#REF!)</f>
        <v>#REF!</v>
      </c>
      <c r="AL2324" s="23" t="e">
        <f>IF(#REF!=0,"",#REF!)</f>
        <v>#REF!</v>
      </c>
      <c r="AM2324" s="19" t="e">
        <f>IF(#REF!=0,"",#REF!)</f>
        <v>#REF!</v>
      </c>
      <c r="AN2324" s="23" t="e">
        <f>IF($AK2324="","",#REF!)</f>
        <v>#REF!</v>
      </c>
      <c r="AO2324" s="23" t="e">
        <f t="shared" si="666"/>
        <v>#REF!</v>
      </c>
      <c r="AP2324" s="19" t="e">
        <f>IF(#REF!=0,"",#REF!)</f>
        <v>#REF!</v>
      </c>
      <c r="AQ2324" s="19" t="e">
        <f>IF(#REF!=0,"",#REF!)</f>
        <v>#REF!</v>
      </c>
      <c r="AR2324" s="19" t="e">
        <f>IF(#REF!=0,"",#REF!)</f>
        <v>#REF!</v>
      </c>
      <c r="AS2324" s="19" t="e">
        <f>#REF!</f>
        <v>#REF!</v>
      </c>
    </row>
    <row r="2325" spans="4:45" ht="19.5" thickTop="1" thickBot="1" x14ac:dyDescent="0.25">
      <c r="D2325" s="1" t="str">
        <f t="shared" si="652"/>
        <v/>
      </c>
      <c r="E2325" s="1" t="str">
        <f t="shared" si="653"/>
        <v/>
      </c>
      <c r="K2325" s="19" t="str">
        <f t="shared" si="657"/>
        <v/>
      </c>
      <c r="L2325" s="19">
        <f t="shared" si="650"/>
        <v>10000</v>
      </c>
      <c r="M2325" s="22" t="str">
        <f>TRIM(Data!$N2322)</f>
        <v>Mister Sam</v>
      </c>
      <c r="N2325" s="22" t="str">
        <f>TRIM(Data!$A2322)</f>
        <v>Mister Sam</v>
      </c>
      <c r="O2325" s="23">
        <f>IF(Data!$B2322=0,"",Data!$B2322)</f>
        <v>1964</v>
      </c>
      <c r="P2325" s="19" t="str">
        <f>IF(Data!$C2322=0,"",Data!$C2322)</f>
        <v>1</v>
      </c>
      <c r="Q2325" s="23" t="str">
        <f>IF($M2325="","",Data!$E2322)</f>
        <v>L</v>
      </c>
      <c r="R2325" s="23" t="str">
        <f t="shared" si="658"/>
        <v>L</v>
      </c>
      <c r="S2325" s="23" t="str">
        <f t="shared" si="659"/>
        <v>L</v>
      </c>
      <c r="T2325" s="19" t="str">
        <f>IF(Data!$F2322=0,"",Data!$F2322)</f>
        <v/>
      </c>
      <c r="U2325" s="19" t="str">
        <f>IF(Data!$G2322=0,"",Data!$G2322)</f>
        <v/>
      </c>
      <c r="V2325" s="19" t="str">
        <f>IF(Data!$D2322=0,"",Data!$D2322)</f>
        <v/>
      </c>
      <c r="W2325" s="19" t="str">
        <f>Data!$H2322</f>
        <v>Japonica</v>
      </c>
      <c r="Y2325" s="41" t="e">
        <f t="shared" si="654"/>
        <v>#REF!</v>
      </c>
      <c r="Z2325" s="8">
        <f t="shared" si="660"/>
        <v>10000</v>
      </c>
      <c r="AA2325" s="8" t="str">
        <f t="shared" si="661"/>
        <v>Mister Sam</v>
      </c>
      <c r="AB2325" s="8" t="str">
        <f t="shared" si="662"/>
        <v>L</v>
      </c>
      <c r="AC2325" s="8" t="str">
        <f t="shared" si="663"/>
        <v/>
      </c>
      <c r="AD2325" s="8" t="str">
        <f t="shared" si="651"/>
        <v/>
      </c>
      <c r="AE2325" s="8" t="str">
        <f t="shared" si="664"/>
        <v/>
      </c>
      <c r="AF2325" s="5">
        <f t="shared" si="665"/>
        <v>1964</v>
      </c>
      <c r="AG2325" s="46">
        <v>2322</v>
      </c>
      <c r="AH2325" s="47" t="str">
        <f t="shared" si="655"/>
        <v/>
      </c>
      <c r="AI2325" s="48" t="str">
        <f t="shared" si="656"/>
        <v/>
      </c>
      <c r="AK2325" s="22" t="e">
        <f>TRIM(#REF!)</f>
        <v>#REF!</v>
      </c>
      <c r="AL2325" s="23" t="e">
        <f>IF(#REF!=0,"",#REF!)</f>
        <v>#REF!</v>
      </c>
      <c r="AM2325" s="19" t="e">
        <f>IF(#REF!=0,"",#REF!)</f>
        <v>#REF!</v>
      </c>
      <c r="AN2325" s="23" t="e">
        <f>IF($AK2325="","",#REF!)</f>
        <v>#REF!</v>
      </c>
      <c r="AO2325" s="23" t="e">
        <f t="shared" si="666"/>
        <v>#REF!</v>
      </c>
      <c r="AP2325" s="19" t="e">
        <f>IF(#REF!=0,"",#REF!)</f>
        <v>#REF!</v>
      </c>
      <c r="AQ2325" s="19" t="e">
        <f>IF(#REF!=0,"",#REF!)</f>
        <v>#REF!</v>
      </c>
      <c r="AR2325" s="19" t="e">
        <f>IF(#REF!=0,"",#REF!)</f>
        <v>#REF!</v>
      </c>
      <c r="AS2325" s="19" t="e">
        <f>#REF!</f>
        <v>#REF!</v>
      </c>
    </row>
    <row r="2326" spans="4:45" ht="19.5" thickTop="1" thickBot="1" x14ac:dyDescent="0.25">
      <c r="D2326" s="1" t="str">
        <f t="shared" si="652"/>
        <v/>
      </c>
      <c r="E2326" s="1" t="str">
        <f t="shared" si="653"/>
        <v/>
      </c>
      <c r="K2326" s="19" t="str">
        <f t="shared" si="657"/>
        <v/>
      </c>
      <c r="L2326" s="19">
        <f t="shared" ref="L2326:L2389" si="667">IF(ISERROR(SEARCH($B$2,M2326)),10000,IF(SEARCH($B$2,M2326)=1,SEARCH($B$2,M2326)+ROW()/100000,10000))</f>
        <v>10000</v>
      </c>
      <c r="M2326" s="22" t="str">
        <f>TRIM(Data!$N2323)</f>
        <v>Mister Tim</v>
      </c>
      <c r="N2326" s="22" t="str">
        <f>TRIM(Data!$A2323)</f>
        <v>Mister Tim</v>
      </c>
      <c r="O2326" s="23">
        <f>IF(Data!$B2323=0,"",Data!$B2323)</f>
        <v>2009</v>
      </c>
      <c r="P2326" s="19" t="str">
        <f>IF(Data!$C2323=0,"",Data!$C2323)</f>
        <v>1</v>
      </c>
      <c r="Q2326" s="23" t="str">
        <f>IF($M2326="","",Data!$E2323)</f>
        <v>M</v>
      </c>
      <c r="R2326" s="23" t="str">
        <f t="shared" si="658"/>
        <v>M</v>
      </c>
      <c r="S2326" s="23" t="str">
        <f t="shared" si="659"/>
        <v>M</v>
      </c>
      <c r="T2326" s="19" t="str">
        <f>IF(Data!$F2323=0,"",Data!$F2323)</f>
        <v/>
      </c>
      <c r="U2326" s="19" t="str">
        <f>IF(Data!$G2323=0,"",Data!$G2323)</f>
        <v/>
      </c>
      <c r="V2326" s="19" t="str">
        <f>IF(Data!$D2323=0,"",Data!$D2323)</f>
        <v/>
      </c>
      <c r="W2326" s="19" t="str">
        <f>Data!$H2323</f>
        <v>Japonica</v>
      </c>
      <c r="Y2326" s="41" t="e">
        <f t="shared" si="654"/>
        <v>#REF!</v>
      </c>
      <c r="Z2326" s="8">
        <f t="shared" si="660"/>
        <v>10000</v>
      </c>
      <c r="AA2326" s="8" t="str">
        <f t="shared" si="661"/>
        <v>Mister Tim</v>
      </c>
      <c r="AB2326" s="8" t="str">
        <f t="shared" si="662"/>
        <v>M</v>
      </c>
      <c r="AC2326" s="8" t="str">
        <f t="shared" si="663"/>
        <v/>
      </c>
      <c r="AD2326" s="8" t="str">
        <f t="shared" ref="AD2326:AD2389" si="668">U2326</f>
        <v/>
      </c>
      <c r="AE2326" s="8" t="str">
        <f t="shared" si="664"/>
        <v/>
      </c>
      <c r="AF2326" s="5">
        <f t="shared" si="665"/>
        <v>2009</v>
      </c>
      <c r="AG2326" s="46">
        <v>2323</v>
      </c>
      <c r="AH2326" s="47" t="str">
        <f t="shared" si="655"/>
        <v/>
      </c>
      <c r="AI2326" s="48" t="str">
        <f t="shared" si="656"/>
        <v/>
      </c>
      <c r="AK2326" s="22" t="e">
        <f>TRIM(#REF!)</f>
        <v>#REF!</v>
      </c>
      <c r="AL2326" s="23" t="e">
        <f>IF(#REF!=0,"",#REF!)</f>
        <v>#REF!</v>
      </c>
      <c r="AM2326" s="19" t="e">
        <f>IF(#REF!=0,"",#REF!)</f>
        <v>#REF!</v>
      </c>
      <c r="AN2326" s="23" t="e">
        <f>IF($AK2326="","",#REF!)</f>
        <v>#REF!</v>
      </c>
      <c r="AO2326" s="23" t="e">
        <f t="shared" si="666"/>
        <v>#REF!</v>
      </c>
      <c r="AP2326" s="19" t="e">
        <f>IF(#REF!=0,"",#REF!)</f>
        <v>#REF!</v>
      </c>
      <c r="AQ2326" s="19" t="e">
        <f>IF(#REF!=0,"",#REF!)</f>
        <v>#REF!</v>
      </c>
      <c r="AR2326" s="19" t="e">
        <f>IF(#REF!=0,"",#REF!)</f>
        <v>#REF!</v>
      </c>
      <c r="AS2326" s="19" t="e">
        <f>#REF!</f>
        <v>#REF!</v>
      </c>
    </row>
    <row r="2327" spans="4:45" ht="19.5" thickTop="1" thickBot="1" x14ac:dyDescent="0.25">
      <c r="D2327" s="1" t="str">
        <f t="shared" si="652"/>
        <v/>
      </c>
      <c r="E2327" s="1" t="str">
        <f t="shared" si="653"/>
        <v/>
      </c>
      <c r="K2327" s="19" t="str">
        <f t="shared" si="657"/>
        <v/>
      </c>
      <c r="L2327" s="19">
        <f t="shared" si="667"/>
        <v>10000</v>
      </c>
      <c r="M2327" s="22" t="str">
        <f>TRIM(Data!$N2324)</f>
        <v>Miyako-dori</v>
      </c>
      <c r="N2327" s="22" t="str">
        <f>TRIM(Data!$A2324)</f>
        <v>Miyako-dori</v>
      </c>
      <c r="O2327" s="23">
        <f>IF(Data!$B2324=0,"",Data!$B2324)</f>
        <v>1968</v>
      </c>
      <c r="P2327" s="19" t="str">
        <f>IF(Data!$C2324=0,"",Data!$C2324)</f>
        <v>1</v>
      </c>
      <c r="Q2327" s="23" t="str">
        <f>IF($M2327="","",Data!$E2324)</f>
        <v>M</v>
      </c>
      <c r="R2327" s="23" t="str">
        <f t="shared" si="658"/>
        <v>M</v>
      </c>
      <c r="S2327" s="23" t="str">
        <f t="shared" si="659"/>
        <v>M</v>
      </c>
      <c r="T2327" s="19" t="str">
        <f>IF(Data!$F2324=0,"",Data!$F2324)</f>
        <v/>
      </c>
      <c r="U2327" s="19" t="str">
        <f>IF(Data!$G2324=0,"",Data!$G2324)</f>
        <v/>
      </c>
      <c r="V2327" s="19" t="str">
        <f>IF(Data!$D2324=0,"",Data!$D2324)</f>
        <v/>
      </c>
      <c r="W2327" s="19" t="str">
        <f>Data!$H2324</f>
        <v>Japonica</v>
      </c>
      <c r="Y2327" s="41" t="e">
        <f t="shared" si="654"/>
        <v>#REF!</v>
      </c>
      <c r="Z2327" s="8">
        <f t="shared" si="660"/>
        <v>10000</v>
      </c>
      <c r="AA2327" s="8" t="str">
        <f t="shared" si="661"/>
        <v>Miyako-dori</v>
      </c>
      <c r="AB2327" s="8" t="str">
        <f t="shared" si="662"/>
        <v>M</v>
      </c>
      <c r="AC2327" s="8" t="str">
        <f t="shared" si="663"/>
        <v/>
      </c>
      <c r="AD2327" s="8" t="str">
        <f t="shared" si="668"/>
        <v/>
      </c>
      <c r="AE2327" s="8" t="str">
        <f t="shared" si="664"/>
        <v/>
      </c>
      <c r="AF2327" s="5">
        <f t="shared" si="665"/>
        <v>1968</v>
      </c>
      <c r="AG2327" s="46">
        <v>2324</v>
      </c>
      <c r="AH2327" s="47" t="str">
        <f t="shared" si="655"/>
        <v/>
      </c>
      <c r="AI2327" s="48" t="str">
        <f t="shared" si="656"/>
        <v/>
      </c>
      <c r="AK2327" s="22" t="e">
        <f>TRIM(#REF!)</f>
        <v>#REF!</v>
      </c>
      <c r="AL2327" s="23" t="e">
        <f>IF(#REF!=0,"",#REF!)</f>
        <v>#REF!</v>
      </c>
      <c r="AM2327" s="19" t="e">
        <f>IF(#REF!=0,"",#REF!)</f>
        <v>#REF!</v>
      </c>
      <c r="AN2327" s="23" t="e">
        <f>IF($AK2327="","",#REF!)</f>
        <v>#REF!</v>
      </c>
      <c r="AO2327" s="23" t="e">
        <f t="shared" si="666"/>
        <v>#REF!</v>
      </c>
      <c r="AP2327" s="19" t="e">
        <f>IF(#REF!=0,"",#REF!)</f>
        <v>#REF!</v>
      </c>
      <c r="AQ2327" s="19" t="e">
        <f>IF(#REF!=0,"",#REF!)</f>
        <v>#REF!</v>
      </c>
      <c r="AR2327" s="19" t="e">
        <f>IF(#REF!=0,"",#REF!)</f>
        <v>#REF!</v>
      </c>
      <c r="AS2327" s="19" t="e">
        <f>#REF!</f>
        <v>#REF!</v>
      </c>
    </row>
    <row r="2328" spans="4:45" ht="19.5" thickTop="1" thickBot="1" x14ac:dyDescent="0.25">
      <c r="D2328" s="1" t="str">
        <f t="shared" si="652"/>
        <v/>
      </c>
      <c r="E2328" s="1" t="str">
        <f t="shared" si="653"/>
        <v/>
      </c>
      <c r="K2328" s="19" t="str">
        <f t="shared" si="657"/>
        <v/>
      </c>
      <c r="L2328" s="19">
        <f t="shared" si="667"/>
        <v>10000</v>
      </c>
      <c r="M2328" s="22" t="str">
        <f>TRIM(Data!$N2325)</f>
        <v>Miyako-no-haru</v>
      </c>
      <c r="N2328" s="22" t="str">
        <f>TRIM(Data!$A2325)</f>
        <v>Miyako-no-haru (Higo)</v>
      </c>
      <c r="O2328" s="23">
        <f>IF(Data!$B2325=0,"",Data!$B2325)</f>
        <v>1961</v>
      </c>
      <c r="P2328" s="19" t="str">
        <f>IF(Data!$C2325=0,"",Data!$C2325)</f>
        <v>1</v>
      </c>
      <c r="Q2328" s="23" t="str">
        <f>IF($M2328="","",Data!$E2325)</f>
        <v>M-L</v>
      </c>
      <c r="R2328" s="23" t="str">
        <f t="shared" si="658"/>
        <v>M</v>
      </c>
      <c r="S2328" s="23" t="str">
        <f t="shared" si="659"/>
        <v>M</v>
      </c>
      <c r="T2328" s="19" t="str">
        <f>IF(Data!$F2325=0,"",Data!$F2325)</f>
        <v/>
      </c>
      <c r="U2328" s="19" t="str">
        <f>IF(Data!$G2325=0,"",Data!$G2325)</f>
        <v/>
      </c>
      <c r="V2328" s="19" t="str">
        <f>IF(Data!$D2325=0,"",Data!$D2325)</f>
        <v/>
      </c>
      <c r="W2328" s="19" t="str">
        <f>Data!$H2325</f>
        <v>Japonica [Higo]</v>
      </c>
      <c r="Y2328" s="41" t="e">
        <f t="shared" si="654"/>
        <v>#REF!</v>
      </c>
      <c r="Z2328" s="8">
        <f t="shared" si="660"/>
        <v>10000</v>
      </c>
      <c r="AA2328" s="8" t="str">
        <f t="shared" si="661"/>
        <v>Miyako-no-haru</v>
      </c>
      <c r="AB2328" s="8" t="str">
        <f t="shared" si="662"/>
        <v>M</v>
      </c>
      <c r="AC2328" s="8" t="str">
        <f t="shared" si="663"/>
        <v/>
      </c>
      <c r="AD2328" s="8" t="str">
        <f t="shared" si="668"/>
        <v/>
      </c>
      <c r="AE2328" s="8" t="str">
        <f t="shared" si="664"/>
        <v/>
      </c>
      <c r="AF2328" s="5">
        <f t="shared" si="665"/>
        <v>1961</v>
      </c>
      <c r="AG2328" s="46">
        <v>2325</v>
      </c>
      <c r="AH2328" s="47" t="str">
        <f t="shared" si="655"/>
        <v/>
      </c>
      <c r="AI2328" s="48" t="str">
        <f t="shared" si="656"/>
        <v/>
      </c>
      <c r="AK2328" s="22" t="e">
        <f>TRIM(#REF!)</f>
        <v>#REF!</v>
      </c>
      <c r="AL2328" s="23" t="e">
        <f>IF(#REF!=0,"",#REF!)</f>
        <v>#REF!</v>
      </c>
      <c r="AM2328" s="19" t="e">
        <f>IF(#REF!=0,"",#REF!)</f>
        <v>#REF!</v>
      </c>
      <c r="AN2328" s="23" t="e">
        <f>IF($AK2328="","",#REF!)</f>
        <v>#REF!</v>
      </c>
      <c r="AO2328" s="23" t="e">
        <f t="shared" si="666"/>
        <v>#REF!</v>
      </c>
      <c r="AP2328" s="19" t="e">
        <f>IF(#REF!=0,"",#REF!)</f>
        <v>#REF!</v>
      </c>
      <c r="AQ2328" s="19" t="e">
        <f>IF(#REF!=0,"",#REF!)</f>
        <v>#REF!</v>
      </c>
      <c r="AR2328" s="19" t="e">
        <f>IF(#REF!=0,"",#REF!)</f>
        <v>#REF!</v>
      </c>
      <c r="AS2328" s="19" t="e">
        <f>#REF!</f>
        <v>#REF!</v>
      </c>
    </row>
    <row r="2329" spans="4:45" ht="19.5" thickTop="1" thickBot="1" x14ac:dyDescent="0.25">
      <c r="D2329" s="1" t="str">
        <f t="shared" si="652"/>
        <v/>
      </c>
      <c r="E2329" s="1" t="str">
        <f t="shared" si="653"/>
        <v/>
      </c>
      <c r="K2329" s="19" t="str">
        <f t="shared" si="657"/>
        <v/>
      </c>
      <c r="L2329" s="19">
        <f t="shared" si="667"/>
        <v>10000</v>
      </c>
      <c r="M2329" s="22" t="str">
        <f>TRIM(Data!$N2326)</f>
        <v>Mockingbird Blush</v>
      </c>
      <c r="N2329" s="22" t="str">
        <f>TRIM(Data!$A2326)</f>
        <v>Mockingbird Blush</v>
      </c>
      <c r="O2329" s="23">
        <f>IF(Data!$B2326=0,"",Data!$B2326)</f>
        <v>2009</v>
      </c>
      <c r="P2329" s="19" t="str">
        <f>IF(Data!$C2326=0,"",Data!$C2326)</f>
        <v>1</v>
      </c>
      <c r="Q2329" s="23" t="str">
        <f>IF($M2329="","",Data!$E2326)</f>
        <v>M-L</v>
      </c>
      <c r="R2329" s="23" t="str">
        <f t="shared" si="658"/>
        <v>M</v>
      </c>
      <c r="S2329" s="23" t="str">
        <f t="shared" si="659"/>
        <v>M</v>
      </c>
      <c r="T2329" s="19" t="str">
        <f>IF(Data!$F2326=0,"",Data!$F2326)</f>
        <v/>
      </c>
      <c r="U2329" s="19" t="str">
        <f>IF(Data!$G2326=0,"",Data!$G2326)</f>
        <v/>
      </c>
      <c r="V2329" s="19" t="str">
        <f>IF(Data!$D2326=0,"",Data!$D2326)</f>
        <v/>
      </c>
      <c r="W2329" s="19" t="str">
        <f>Data!$H2326</f>
        <v>Japonica</v>
      </c>
      <c r="Y2329" s="41" t="e">
        <f t="shared" si="654"/>
        <v>#REF!</v>
      </c>
      <c r="Z2329" s="8">
        <f t="shared" si="660"/>
        <v>10000</v>
      </c>
      <c r="AA2329" s="8" t="str">
        <f t="shared" si="661"/>
        <v>Mockingbird Blush</v>
      </c>
      <c r="AB2329" s="8" t="str">
        <f t="shared" si="662"/>
        <v>M</v>
      </c>
      <c r="AC2329" s="8" t="str">
        <f t="shared" si="663"/>
        <v/>
      </c>
      <c r="AD2329" s="8" t="str">
        <f t="shared" si="668"/>
        <v/>
      </c>
      <c r="AE2329" s="8" t="str">
        <f t="shared" si="664"/>
        <v/>
      </c>
      <c r="AF2329" s="5">
        <f t="shared" si="665"/>
        <v>2009</v>
      </c>
      <c r="AG2329" s="46">
        <v>2326</v>
      </c>
      <c r="AH2329" s="47" t="str">
        <f t="shared" si="655"/>
        <v/>
      </c>
      <c r="AI2329" s="48" t="str">
        <f t="shared" si="656"/>
        <v/>
      </c>
      <c r="AK2329" s="22" t="e">
        <f>TRIM(#REF!)</f>
        <v>#REF!</v>
      </c>
      <c r="AL2329" s="23" t="e">
        <f>IF(#REF!=0,"",#REF!)</f>
        <v>#REF!</v>
      </c>
      <c r="AM2329" s="19" t="e">
        <f>IF(#REF!=0,"",#REF!)</f>
        <v>#REF!</v>
      </c>
      <c r="AN2329" s="23" t="e">
        <f>IF($AK2329="","",#REF!)</f>
        <v>#REF!</v>
      </c>
      <c r="AO2329" s="23" t="e">
        <f t="shared" si="666"/>
        <v>#REF!</v>
      </c>
      <c r="AP2329" s="19" t="e">
        <f>IF(#REF!=0,"",#REF!)</f>
        <v>#REF!</v>
      </c>
      <c r="AQ2329" s="19" t="e">
        <f>IF(#REF!=0,"",#REF!)</f>
        <v>#REF!</v>
      </c>
      <c r="AR2329" s="19" t="e">
        <f>IF(#REF!=0,"",#REF!)</f>
        <v>#REF!</v>
      </c>
      <c r="AS2329" s="19" t="e">
        <f>#REF!</f>
        <v>#REF!</v>
      </c>
    </row>
    <row r="2330" spans="4:45" ht="19.5" thickTop="1" thickBot="1" x14ac:dyDescent="0.25">
      <c r="D2330" s="1" t="str">
        <f t="shared" si="652"/>
        <v/>
      </c>
      <c r="E2330" s="1" t="str">
        <f t="shared" si="653"/>
        <v/>
      </c>
      <c r="K2330" s="19" t="str">
        <f t="shared" si="657"/>
        <v/>
      </c>
      <c r="L2330" s="19">
        <f t="shared" si="667"/>
        <v>10000</v>
      </c>
      <c r="M2330" s="22" t="str">
        <f>TRIM(Data!$N2327)</f>
        <v>Mollie Moore Davis</v>
      </c>
      <c r="N2330" s="22" t="str">
        <f>TRIM(Data!$A2327)</f>
        <v>Mollie Moore Davis (Big Beauty Pink)</v>
      </c>
      <c r="O2330" s="23">
        <f>IF(Data!$B2327=0,"",Data!$B2327)</f>
        <v>1946</v>
      </c>
      <c r="P2330" s="19" t="str">
        <f>IF(Data!$C2327=0,"",Data!$C2327)</f>
        <v>1</v>
      </c>
      <c r="Q2330" s="23" t="str">
        <f>IF($M2330="","",Data!$E2327)</f>
        <v>L-VL</v>
      </c>
      <c r="R2330" s="23" t="str">
        <f t="shared" si="658"/>
        <v>L</v>
      </c>
      <c r="S2330" s="23" t="str">
        <f t="shared" si="659"/>
        <v>L</v>
      </c>
      <c r="T2330" s="19" t="str">
        <f>IF(Data!$F2327=0,"",Data!$F2327)</f>
        <v/>
      </c>
      <c r="U2330" s="19" t="str">
        <f>IF(Data!$G2327=0,"",Data!$G2327)</f>
        <v/>
      </c>
      <c r="V2330" s="19" t="str">
        <f>IF(Data!$D2327=0,"",Data!$D2327)</f>
        <v/>
      </c>
      <c r="W2330" s="19" t="str">
        <f>Data!$H2327</f>
        <v>Japonica</v>
      </c>
      <c r="Y2330" s="41" t="e">
        <f t="shared" si="654"/>
        <v>#REF!</v>
      </c>
      <c r="Z2330" s="8">
        <f t="shared" si="660"/>
        <v>10000</v>
      </c>
      <c r="AA2330" s="8" t="str">
        <f t="shared" si="661"/>
        <v>Mollie Moore Davis</v>
      </c>
      <c r="AB2330" s="8" t="str">
        <f t="shared" si="662"/>
        <v>L</v>
      </c>
      <c r="AC2330" s="8" t="str">
        <f t="shared" si="663"/>
        <v/>
      </c>
      <c r="AD2330" s="8" t="str">
        <f t="shared" si="668"/>
        <v/>
      </c>
      <c r="AE2330" s="8" t="str">
        <f t="shared" si="664"/>
        <v/>
      </c>
      <c r="AF2330" s="5">
        <f t="shared" si="665"/>
        <v>1946</v>
      </c>
      <c r="AG2330" s="46">
        <v>2327</v>
      </c>
      <c r="AH2330" s="47" t="str">
        <f t="shared" si="655"/>
        <v/>
      </c>
      <c r="AI2330" s="48" t="str">
        <f t="shared" si="656"/>
        <v/>
      </c>
      <c r="AK2330" s="22" t="e">
        <f>TRIM(#REF!)</f>
        <v>#REF!</v>
      </c>
      <c r="AL2330" s="23" t="e">
        <f>IF(#REF!=0,"",#REF!)</f>
        <v>#REF!</v>
      </c>
      <c r="AM2330" s="19" t="e">
        <f>IF(#REF!=0,"",#REF!)</f>
        <v>#REF!</v>
      </c>
      <c r="AN2330" s="23" t="e">
        <f>IF($AK2330="","",#REF!)</f>
        <v>#REF!</v>
      </c>
      <c r="AO2330" s="23" t="e">
        <f t="shared" si="666"/>
        <v>#REF!</v>
      </c>
      <c r="AP2330" s="19" t="e">
        <f>IF(#REF!=0,"",#REF!)</f>
        <v>#REF!</v>
      </c>
      <c r="AQ2330" s="19" t="e">
        <f>IF(#REF!=0,"",#REF!)</f>
        <v>#REF!</v>
      </c>
      <c r="AR2330" s="19" t="e">
        <f>IF(#REF!=0,"",#REF!)</f>
        <v>#REF!</v>
      </c>
      <c r="AS2330" s="19" t="e">
        <f>#REF!</f>
        <v>#REF!</v>
      </c>
    </row>
    <row r="2331" spans="4:45" ht="19.5" thickTop="1" thickBot="1" x14ac:dyDescent="0.25">
      <c r="D2331" s="1" t="str">
        <f t="shared" si="652"/>
        <v/>
      </c>
      <c r="E2331" s="1" t="str">
        <f t="shared" si="653"/>
        <v/>
      </c>
      <c r="K2331" s="19" t="str">
        <f t="shared" si="657"/>
        <v/>
      </c>
      <c r="L2331" s="19">
        <f t="shared" si="667"/>
        <v>10000</v>
      </c>
      <c r="M2331" s="22" t="str">
        <f>TRIM(Data!$N2328)</f>
        <v>Molly</v>
      </c>
      <c r="N2331" s="22" t="str">
        <f>TRIM(Data!$A2328)</f>
        <v>Molly</v>
      </c>
      <c r="O2331" s="23">
        <f>IF(Data!$B2328=0,"",Data!$B2328)</f>
        <v>2013</v>
      </c>
      <c r="P2331" s="19" t="str">
        <f>IF(Data!$C2328=0,"",Data!$C2328)</f>
        <v>1</v>
      </c>
      <c r="Q2331" s="23" t="str">
        <f>IF($M2331="","",Data!$E2328)</f>
        <v>VL</v>
      </c>
      <c r="R2331" s="23" t="str">
        <f t="shared" si="658"/>
        <v>VL</v>
      </c>
      <c r="S2331" s="23" t="str">
        <f t="shared" si="659"/>
        <v>VL</v>
      </c>
      <c r="T2331" s="19" t="str">
        <f>IF(Data!$F2328=0,"",Data!$F2328)</f>
        <v/>
      </c>
      <c r="U2331" s="19" t="str">
        <f>IF(Data!$G2328=0,"",Data!$G2328)</f>
        <v/>
      </c>
      <c r="V2331" s="19" t="str">
        <f>IF(Data!$D2328=0,"",Data!$D2328)</f>
        <v/>
      </c>
      <c r="W2331" s="19" t="str">
        <f>Data!$H2328</f>
        <v>Japonica</v>
      </c>
      <c r="Y2331" s="41" t="e">
        <f t="shared" si="654"/>
        <v>#REF!</v>
      </c>
      <c r="Z2331" s="8">
        <f t="shared" si="660"/>
        <v>10000</v>
      </c>
      <c r="AA2331" s="8" t="str">
        <f t="shared" si="661"/>
        <v>Molly</v>
      </c>
      <c r="AB2331" s="8" t="str">
        <f t="shared" si="662"/>
        <v>VL</v>
      </c>
      <c r="AC2331" s="8" t="str">
        <f t="shared" si="663"/>
        <v/>
      </c>
      <c r="AD2331" s="8" t="str">
        <f t="shared" si="668"/>
        <v/>
      </c>
      <c r="AE2331" s="8" t="str">
        <f t="shared" si="664"/>
        <v/>
      </c>
      <c r="AF2331" s="5">
        <f t="shared" si="665"/>
        <v>2013</v>
      </c>
      <c r="AG2331" s="46">
        <v>2328</v>
      </c>
      <c r="AH2331" s="47" t="str">
        <f t="shared" si="655"/>
        <v/>
      </c>
      <c r="AI2331" s="48" t="str">
        <f t="shared" si="656"/>
        <v/>
      </c>
      <c r="AK2331" s="22" t="e">
        <f>TRIM(#REF!)</f>
        <v>#REF!</v>
      </c>
      <c r="AL2331" s="23" t="e">
        <f>IF(#REF!=0,"",#REF!)</f>
        <v>#REF!</v>
      </c>
      <c r="AM2331" s="19" t="e">
        <f>IF(#REF!=0,"",#REF!)</f>
        <v>#REF!</v>
      </c>
      <c r="AN2331" s="23" t="e">
        <f>IF($AK2331="","",#REF!)</f>
        <v>#REF!</v>
      </c>
      <c r="AO2331" s="23" t="e">
        <f t="shared" si="666"/>
        <v>#REF!</v>
      </c>
      <c r="AP2331" s="19" t="e">
        <f>IF(#REF!=0,"",#REF!)</f>
        <v>#REF!</v>
      </c>
      <c r="AQ2331" s="19" t="e">
        <f>IF(#REF!=0,"",#REF!)</f>
        <v>#REF!</v>
      </c>
      <c r="AR2331" s="19" t="e">
        <f>IF(#REF!=0,"",#REF!)</f>
        <v>#REF!</v>
      </c>
      <c r="AS2331" s="19" t="e">
        <f>#REF!</f>
        <v>#REF!</v>
      </c>
    </row>
    <row r="2332" spans="4:45" ht="19.5" thickTop="1" thickBot="1" x14ac:dyDescent="0.25">
      <c r="D2332" s="1" t="str">
        <f t="shared" si="652"/>
        <v/>
      </c>
      <c r="E2332" s="1" t="str">
        <f t="shared" si="653"/>
        <v/>
      </c>
      <c r="K2332" s="19" t="str">
        <f t="shared" si="657"/>
        <v/>
      </c>
      <c r="L2332" s="19">
        <f t="shared" si="667"/>
        <v>10000</v>
      </c>
      <c r="M2332" s="22" t="str">
        <f>TRIM(Data!$N2329)</f>
        <v>Molly Hamilton</v>
      </c>
      <c r="N2332" s="22" t="str">
        <f>TRIM(Data!$A2329)</f>
        <v>Molly Hamilton</v>
      </c>
      <c r="O2332" s="23">
        <f>IF(Data!$B2329=0,"",Data!$B2329)</f>
        <v>2001</v>
      </c>
      <c r="P2332" s="19" t="str">
        <f>IF(Data!$C2329=0,"",Data!$C2329)</f>
        <v>1</v>
      </c>
      <c r="Q2332" s="23" t="str">
        <f>IF($M2332="","",Data!$E2329)</f>
        <v>M-L</v>
      </c>
      <c r="R2332" s="23" t="str">
        <f t="shared" si="658"/>
        <v>M</v>
      </c>
      <c r="S2332" s="23" t="str">
        <f t="shared" si="659"/>
        <v>M</v>
      </c>
      <c r="T2332" s="19" t="str">
        <f>IF(Data!$F2329=0,"",Data!$F2329)</f>
        <v/>
      </c>
      <c r="U2332" s="19" t="str">
        <f>IF(Data!$G2329=0,"",Data!$G2329)</f>
        <v/>
      </c>
      <c r="V2332" s="19" t="str">
        <f>IF(Data!$D2329=0,"",Data!$D2329)</f>
        <v/>
      </c>
      <c r="W2332" s="19" t="str">
        <f>Data!$H2329</f>
        <v>Japonica</v>
      </c>
      <c r="Y2332" s="41" t="e">
        <f t="shared" si="654"/>
        <v>#REF!</v>
      </c>
      <c r="Z2332" s="8">
        <f t="shared" si="660"/>
        <v>10000</v>
      </c>
      <c r="AA2332" s="8" t="str">
        <f t="shared" si="661"/>
        <v>Molly Hamilton</v>
      </c>
      <c r="AB2332" s="8" t="str">
        <f t="shared" si="662"/>
        <v>M</v>
      </c>
      <c r="AC2332" s="8" t="str">
        <f t="shared" si="663"/>
        <v/>
      </c>
      <c r="AD2332" s="8" t="str">
        <f t="shared" si="668"/>
        <v/>
      </c>
      <c r="AE2332" s="8" t="str">
        <f t="shared" si="664"/>
        <v/>
      </c>
      <c r="AF2332" s="5">
        <f t="shared" si="665"/>
        <v>2001</v>
      </c>
      <c r="AG2332" s="46">
        <v>2329</v>
      </c>
      <c r="AH2332" s="47" t="str">
        <f t="shared" si="655"/>
        <v/>
      </c>
      <c r="AI2332" s="48" t="str">
        <f t="shared" si="656"/>
        <v/>
      </c>
      <c r="AK2332" s="22" t="e">
        <f>TRIM(#REF!)</f>
        <v>#REF!</v>
      </c>
      <c r="AL2332" s="23" t="e">
        <f>IF(#REF!=0,"",#REF!)</f>
        <v>#REF!</v>
      </c>
      <c r="AM2332" s="19" t="e">
        <f>IF(#REF!=0,"",#REF!)</f>
        <v>#REF!</v>
      </c>
      <c r="AN2332" s="23" t="e">
        <f>IF($AK2332="","",#REF!)</f>
        <v>#REF!</v>
      </c>
      <c r="AO2332" s="23" t="e">
        <f t="shared" si="666"/>
        <v>#REF!</v>
      </c>
      <c r="AP2332" s="19" t="e">
        <f>IF(#REF!=0,"",#REF!)</f>
        <v>#REF!</v>
      </c>
      <c r="AQ2332" s="19" t="e">
        <f>IF(#REF!=0,"",#REF!)</f>
        <v>#REF!</v>
      </c>
      <c r="AR2332" s="19" t="e">
        <f>IF(#REF!=0,"",#REF!)</f>
        <v>#REF!</v>
      </c>
      <c r="AS2332" s="19" t="e">
        <f>#REF!</f>
        <v>#REF!</v>
      </c>
    </row>
    <row r="2333" spans="4:45" ht="19.5" thickTop="1" thickBot="1" x14ac:dyDescent="0.25">
      <c r="D2333" s="1" t="str">
        <f t="shared" si="652"/>
        <v/>
      </c>
      <c r="E2333" s="1" t="str">
        <f t="shared" si="653"/>
        <v/>
      </c>
      <c r="K2333" s="19" t="str">
        <f t="shared" si="657"/>
        <v/>
      </c>
      <c r="L2333" s="19">
        <f t="shared" si="667"/>
        <v>10000</v>
      </c>
      <c r="M2333" s="22" t="str">
        <f>TRIM(Data!$N2330)</f>
        <v>Molly O'Toole</v>
      </c>
      <c r="N2333" s="22" t="str">
        <f>TRIM(Data!$A2330)</f>
        <v>Molly O'Toole (R)</v>
      </c>
      <c r="O2333" s="23">
        <f>IF(Data!$B2330=0,"",Data!$B2330)</f>
        <v>1972</v>
      </c>
      <c r="P2333" s="19" t="str">
        <f>IF(Data!$C2330=0,"",Data!$C2330)</f>
        <v/>
      </c>
      <c r="Q2333" s="23" t="str">
        <f>IF($M2333="","",Data!$E2330)</f>
        <v>L</v>
      </c>
      <c r="R2333" s="23" t="str">
        <f t="shared" si="658"/>
        <v>L</v>
      </c>
      <c r="S2333" s="23" t="str">
        <f t="shared" si="659"/>
        <v>L</v>
      </c>
      <c r="T2333" s="19" t="str">
        <f>IF(Data!$F2330=0,"",Data!$F2330)</f>
        <v/>
      </c>
      <c r="U2333" s="19" t="str">
        <f>IF(Data!$G2330=0,"",Data!$G2330)</f>
        <v/>
      </c>
      <c r="V2333" s="19" t="str">
        <f>IF(Data!$D2330=0,"",Data!$D2330)</f>
        <v/>
      </c>
      <c r="W2333" s="19" t="str">
        <f>Data!$H2330</f>
        <v>Reticulata</v>
      </c>
      <c r="Y2333" s="41" t="e">
        <f t="shared" si="654"/>
        <v>#REF!</v>
      </c>
      <c r="Z2333" s="8">
        <f t="shared" si="660"/>
        <v>10000</v>
      </c>
      <c r="AA2333" s="8" t="str">
        <f t="shared" si="661"/>
        <v>Molly O'Toole</v>
      </c>
      <c r="AB2333" s="8" t="str">
        <f t="shared" si="662"/>
        <v>L</v>
      </c>
      <c r="AC2333" s="8" t="str">
        <f t="shared" si="663"/>
        <v/>
      </c>
      <c r="AD2333" s="8" t="str">
        <f t="shared" si="668"/>
        <v/>
      </c>
      <c r="AE2333" s="8" t="str">
        <f t="shared" si="664"/>
        <v/>
      </c>
      <c r="AF2333" s="5">
        <f t="shared" si="665"/>
        <v>1972</v>
      </c>
      <c r="AG2333" s="46">
        <v>2330</v>
      </c>
      <c r="AH2333" s="47" t="str">
        <f t="shared" si="655"/>
        <v/>
      </c>
      <c r="AI2333" s="48" t="str">
        <f t="shared" si="656"/>
        <v/>
      </c>
      <c r="AK2333" s="22" t="e">
        <f>TRIM(#REF!)</f>
        <v>#REF!</v>
      </c>
      <c r="AL2333" s="23" t="e">
        <f>IF(#REF!=0,"",#REF!)</f>
        <v>#REF!</v>
      </c>
      <c r="AM2333" s="19" t="e">
        <f>IF(#REF!=0,"",#REF!)</f>
        <v>#REF!</v>
      </c>
      <c r="AN2333" s="23" t="e">
        <f>IF($AK2333="","",#REF!)</f>
        <v>#REF!</v>
      </c>
      <c r="AO2333" s="23" t="e">
        <f t="shared" si="666"/>
        <v>#REF!</v>
      </c>
      <c r="AP2333" s="19" t="e">
        <f>IF(#REF!=0,"",#REF!)</f>
        <v>#REF!</v>
      </c>
      <c r="AQ2333" s="19" t="e">
        <f>IF(#REF!=0,"",#REF!)</f>
        <v>#REF!</v>
      </c>
      <c r="AR2333" s="19" t="e">
        <f>IF(#REF!=0,"",#REF!)</f>
        <v>#REF!</v>
      </c>
      <c r="AS2333" s="19" t="e">
        <f>#REF!</f>
        <v>#REF!</v>
      </c>
    </row>
    <row r="2334" spans="4:45" ht="19.5" thickTop="1" thickBot="1" x14ac:dyDescent="0.25">
      <c r="D2334" s="1" t="str">
        <f t="shared" si="652"/>
        <v/>
      </c>
      <c r="E2334" s="1" t="str">
        <f t="shared" si="653"/>
        <v/>
      </c>
      <c r="K2334" s="19" t="str">
        <f t="shared" si="657"/>
        <v/>
      </c>
      <c r="L2334" s="19">
        <f t="shared" si="667"/>
        <v>10000</v>
      </c>
      <c r="M2334" s="22" t="str">
        <f>TRIM(Data!$N2331)</f>
        <v>Momiji-gari</v>
      </c>
      <c r="N2334" s="22" t="str">
        <f>TRIM(Data!$A2331)</f>
        <v>Momiji-gari (Higo)</v>
      </c>
      <c r="O2334" s="23" t="str">
        <f>IF(Data!$B2331=0,"",Data!$B2331)</f>
        <v/>
      </c>
      <c r="P2334" s="19" t="str">
        <f>IF(Data!$C2331=0,"",Data!$C2331)</f>
        <v/>
      </c>
      <c r="Q2334" s="23" t="str">
        <f>IF($M2334="","",Data!$E2331)</f>
        <v>L</v>
      </c>
      <c r="R2334" s="23" t="str">
        <f t="shared" si="658"/>
        <v>L</v>
      </c>
      <c r="S2334" s="23" t="str">
        <f t="shared" si="659"/>
        <v>L</v>
      </c>
      <c r="T2334" s="19" t="str">
        <f>IF(Data!$F2331=0,"",Data!$F2331)</f>
        <v/>
      </c>
      <c r="U2334" s="19" t="str">
        <f>IF(Data!$G2331=0,"",Data!$G2331)</f>
        <v/>
      </c>
      <c r="V2334" s="19" t="str">
        <f>IF(Data!$D2331=0,"",Data!$D2331)</f>
        <v/>
      </c>
      <c r="W2334" s="19" t="str">
        <f>Data!$H2331</f>
        <v>Japonica [Higo]</v>
      </c>
      <c r="Y2334" s="41" t="e">
        <f t="shared" si="654"/>
        <v>#REF!</v>
      </c>
      <c r="Z2334" s="8">
        <f t="shared" si="660"/>
        <v>10000</v>
      </c>
      <c r="AA2334" s="8" t="str">
        <f t="shared" si="661"/>
        <v>Momiji-gari</v>
      </c>
      <c r="AB2334" s="8" t="str">
        <f t="shared" si="662"/>
        <v>L</v>
      </c>
      <c r="AC2334" s="8" t="str">
        <f t="shared" si="663"/>
        <v/>
      </c>
      <c r="AD2334" s="8" t="str">
        <f t="shared" si="668"/>
        <v/>
      </c>
      <c r="AE2334" s="8" t="str">
        <f t="shared" si="664"/>
        <v/>
      </c>
      <c r="AF2334" s="5" t="str">
        <f t="shared" si="665"/>
        <v/>
      </c>
      <c r="AG2334" s="46">
        <v>2331</v>
      </c>
      <c r="AH2334" s="47" t="str">
        <f t="shared" si="655"/>
        <v/>
      </c>
      <c r="AI2334" s="48" t="str">
        <f t="shared" si="656"/>
        <v/>
      </c>
      <c r="AK2334" s="22" t="e">
        <f>TRIM(#REF!)</f>
        <v>#REF!</v>
      </c>
      <c r="AL2334" s="23" t="e">
        <f>IF(#REF!=0,"",#REF!)</f>
        <v>#REF!</v>
      </c>
      <c r="AM2334" s="19" t="e">
        <f>IF(#REF!=0,"",#REF!)</f>
        <v>#REF!</v>
      </c>
      <c r="AN2334" s="23" t="e">
        <f>IF($AK2334="","",#REF!)</f>
        <v>#REF!</v>
      </c>
      <c r="AO2334" s="23" t="e">
        <f t="shared" si="666"/>
        <v>#REF!</v>
      </c>
      <c r="AP2334" s="19" t="e">
        <f>IF(#REF!=0,"",#REF!)</f>
        <v>#REF!</v>
      </c>
      <c r="AQ2334" s="19" t="e">
        <f>IF(#REF!=0,"",#REF!)</f>
        <v>#REF!</v>
      </c>
      <c r="AR2334" s="19" t="e">
        <f>IF(#REF!=0,"",#REF!)</f>
        <v>#REF!</v>
      </c>
      <c r="AS2334" s="19" t="e">
        <f>#REF!</f>
        <v>#REF!</v>
      </c>
    </row>
    <row r="2335" spans="4:45" ht="19.5" thickTop="1" thickBot="1" x14ac:dyDescent="0.25">
      <c r="D2335" s="1" t="str">
        <f t="shared" si="652"/>
        <v/>
      </c>
      <c r="E2335" s="1" t="str">
        <f t="shared" si="653"/>
        <v/>
      </c>
      <c r="K2335" s="19" t="str">
        <f t="shared" si="657"/>
        <v/>
      </c>
      <c r="L2335" s="19">
        <f t="shared" si="667"/>
        <v>10000</v>
      </c>
      <c r="M2335" s="22" t="str">
        <f>TRIM(Data!$N2332)</f>
        <v>Momoiro Bokuhan</v>
      </c>
      <c r="N2335" s="22" t="str">
        <f>TRIM(Data!$A2332)</f>
        <v>Momoiro Bokuhan</v>
      </c>
      <c r="O2335" s="23">
        <f>IF(Data!$B2332=0,"",Data!$B2332)</f>
        <v>1960</v>
      </c>
      <c r="P2335" s="19" t="str">
        <f>IF(Data!$C2332=0,"",Data!$C2332)</f>
        <v/>
      </c>
      <c r="Q2335" s="23" t="str">
        <f>IF($M2335="","",Data!$E2332)</f>
        <v>Min-S</v>
      </c>
      <c r="R2335" s="23" t="str">
        <f t="shared" si="658"/>
        <v>S</v>
      </c>
      <c r="S2335" s="23" t="str">
        <f t="shared" si="659"/>
        <v>S</v>
      </c>
      <c r="T2335" s="19" t="str">
        <f>IF(Data!$F2332=0,"",Data!$F2332)</f>
        <v/>
      </c>
      <c r="U2335" s="19" t="str">
        <f>IF(Data!$G2332=0,"",Data!$G2332)</f>
        <v/>
      </c>
      <c r="V2335" s="19" t="str">
        <f>IF(Data!$D2332=0,"",Data!$D2332)</f>
        <v/>
      </c>
      <c r="W2335" s="19" t="str">
        <f>Data!$H2332</f>
        <v>Japonica</v>
      </c>
      <c r="Y2335" s="41" t="e">
        <f t="shared" si="654"/>
        <v>#REF!</v>
      </c>
      <c r="Z2335" s="8">
        <f t="shared" si="660"/>
        <v>10000</v>
      </c>
      <c r="AA2335" s="8" t="str">
        <f t="shared" si="661"/>
        <v>Momoiro Bokuhan</v>
      </c>
      <c r="AB2335" s="8" t="str">
        <f t="shared" si="662"/>
        <v>S</v>
      </c>
      <c r="AC2335" s="8" t="str">
        <f t="shared" si="663"/>
        <v/>
      </c>
      <c r="AD2335" s="8" t="str">
        <f t="shared" si="668"/>
        <v/>
      </c>
      <c r="AE2335" s="8" t="str">
        <f t="shared" si="664"/>
        <v/>
      </c>
      <c r="AF2335" s="5">
        <f t="shared" si="665"/>
        <v>1960</v>
      </c>
      <c r="AG2335" s="46">
        <v>2332</v>
      </c>
      <c r="AH2335" s="47" t="str">
        <f t="shared" si="655"/>
        <v/>
      </c>
      <c r="AI2335" s="48" t="str">
        <f t="shared" si="656"/>
        <v/>
      </c>
      <c r="AK2335" s="22" t="e">
        <f>TRIM(#REF!)</f>
        <v>#REF!</v>
      </c>
      <c r="AL2335" s="23" t="e">
        <f>IF(#REF!=0,"",#REF!)</f>
        <v>#REF!</v>
      </c>
      <c r="AM2335" s="19" t="e">
        <f>IF(#REF!=0,"",#REF!)</f>
        <v>#REF!</v>
      </c>
      <c r="AN2335" s="23" t="e">
        <f>IF($AK2335="","",#REF!)</f>
        <v>#REF!</v>
      </c>
      <c r="AO2335" s="23" t="e">
        <f t="shared" si="666"/>
        <v>#REF!</v>
      </c>
      <c r="AP2335" s="19" t="e">
        <f>IF(#REF!=0,"",#REF!)</f>
        <v>#REF!</v>
      </c>
      <c r="AQ2335" s="19" t="e">
        <f>IF(#REF!=0,"",#REF!)</f>
        <v>#REF!</v>
      </c>
      <c r="AR2335" s="19" t="e">
        <f>IF(#REF!=0,"",#REF!)</f>
        <v>#REF!</v>
      </c>
      <c r="AS2335" s="19" t="e">
        <f>#REF!</f>
        <v>#REF!</v>
      </c>
    </row>
    <row r="2336" spans="4:45" ht="19.5" thickTop="1" thickBot="1" x14ac:dyDescent="0.25">
      <c r="D2336" s="1" t="str">
        <f t="shared" si="652"/>
        <v/>
      </c>
      <c r="E2336" s="1" t="str">
        <f t="shared" si="653"/>
        <v/>
      </c>
      <c r="K2336" s="19" t="str">
        <f t="shared" si="657"/>
        <v/>
      </c>
      <c r="L2336" s="19">
        <f t="shared" si="667"/>
        <v>10000</v>
      </c>
      <c r="M2336" s="22" t="str">
        <f>TRIM(Data!$N2333)</f>
        <v>Momoji-no-higurashi</v>
      </c>
      <c r="N2336" s="22" t="str">
        <f>TRIM(Data!$A2333)</f>
        <v>Momoji-no-higurashi</v>
      </c>
      <c r="O2336" s="23">
        <f>IF(Data!$B2333=0,"",Data!$B2333)</f>
        <v>1971</v>
      </c>
      <c r="P2336" s="19" t="str">
        <f>IF(Data!$C2333=0,"",Data!$C2333)</f>
        <v>1</v>
      </c>
      <c r="Q2336" s="23" t="str">
        <f>IF($M2336="","",Data!$E2333)</f>
        <v>M</v>
      </c>
      <c r="R2336" s="23" t="str">
        <f t="shared" si="658"/>
        <v>M</v>
      </c>
      <c r="S2336" s="23" t="str">
        <f t="shared" si="659"/>
        <v>M</v>
      </c>
      <c r="T2336" s="19" t="str">
        <f>IF(Data!$F2333=0,"",Data!$F2333)</f>
        <v/>
      </c>
      <c r="U2336" s="19" t="str">
        <f>IF(Data!$G2333=0,"",Data!$G2333)</f>
        <v/>
      </c>
      <c r="V2336" s="19" t="str">
        <f>IF(Data!$D2333=0,"",Data!$D2333)</f>
        <v/>
      </c>
      <c r="W2336" s="19" t="str">
        <f>Data!$H2333</f>
        <v>Japonica</v>
      </c>
      <c r="Y2336" s="41" t="e">
        <f t="shared" si="654"/>
        <v>#REF!</v>
      </c>
      <c r="Z2336" s="8">
        <f t="shared" si="660"/>
        <v>10000</v>
      </c>
      <c r="AA2336" s="8" t="str">
        <f t="shared" si="661"/>
        <v>Momoji-no-higurashi</v>
      </c>
      <c r="AB2336" s="8" t="str">
        <f t="shared" si="662"/>
        <v>M</v>
      </c>
      <c r="AC2336" s="8" t="str">
        <f t="shared" si="663"/>
        <v/>
      </c>
      <c r="AD2336" s="8" t="str">
        <f t="shared" si="668"/>
        <v/>
      </c>
      <c r="AE2336" s="8" t="str">
        <f t="shared" si="664"/>
        <v/>
      </c>
      <c r="AF2336" s="5">
        <f t="shared" si="665"/>
        <v>1971</v>
      </c>
      <c r="AG2336" s="46">
        <v>2333</v>
      </c>
      <c r="AH2336" s="47" t="str">
        <f t="shared" si="655"/>
        <v/>
      </c>
      <c r="AI2336" s="48" t="str">
        <f t="shared" si="656"/>
        <v/>
      </c>
      <c r="AK2336" s="22" t="e">
        <f>TRIM(#REF!)</f>
        <v>#REF!</v>
      </c>
      <c r="AL2336" s="23" t="e">
        <f>IF(#REF!=0,"",#REF!)</f>
        <v>#REF!</v>
      </c>
      <c r="AM2336" s="19" t="e">
        <f>IF(#REF!=0,"",#REF!)</f>
        <v>#REF!</v>
      </c>
      <c r="AN2336" s="23" t="e">
        <f>IF($AK2336="","",#REF!)</f>
        <v>#REF!</v>
      </c>
      <c r="AO2336" s="23" t="e">
        <f t="shared" si="666"/>
        <v>#REF!</v>
      </c>
      <c r="AP2336" s="19" t="e">
        <f>IF(#REF!=0,"",#REF!)</f>
        <v>#REF!</v>
      </c>
      <c r="AQ2336" s="19" t="e">
        <f>IF(#REF!=0,"",#REF!)</f>
        <v>#REF!</v>
      </c>
      <c r="AR2336" s="19" t="e">
        <f>IF(#REF!=0,"",#REF!)</f>
        <v>#REF!</v>
      </c>
      <c r="AS2336" s="19" t="e">
        <f>#REF!</f>
        <v>#REF!</v>
      </c>
    </row>
    <row r="2337" spans="4:45" ht="19.5" thickTop="1" thickBot="1" x14ac:dyDescent="0.25">
      <c r="D2337" s="1" t="str">
        <f t="shared" si="652"/>
        <v/>
      </c>
      <c r="E2337" s="1" t="str">
        <f t="shared" si="653"/>
        <v/>
      </c>
      <c r="K2337" s="19" t="str">
        <f t="shared" si="657"/>
        <v/>
      </c>
      <c r="L2337" s="19">
        <f t="shared" si="667"/>
        <v>10000</v>
      </c>
      <c r="M2337" s="22" t="str">
        <f>TRIM(Data!$N2334)</f>
        <v>Mona Harvey</v>
      </c>
      <c r="N2337" s="22" t="str">
        <f>TRIM(Data!$A2334)</f>
        <v>Mona Harvey</v>
      </c>
      <c r="O2337" s="23">
        <f>IF(Data!$B2334=0,"",Data!$B2334)</f>
        <v>1994</v>
      </c>
      <c r="P2337" s="19" t="str">
        <f>IF(Data!$C2334=0,"",Data!$C2334)</f>
        <v>1</v>
      </c>
      <c r="Q2337" s="23" t="str">
        <f>IF($M2337="","",Data!$E2334)</f>
        <v>L</v>
      </c>
      <c r="R2337" s="23" t="str">
        <f t="shared" si="658"/>
        <v>L</v>
      </c>
      <c r="S2337" s="23" t="str">
        <f t="shared" si="659"/>
        <v>L</v>
      </c>
      <c r="T2337" s="19" t="str">
        <f>IF(Data!$F2334=0,"",Data!$F2334)</f>
        <v>WHITE</v>
      </c>
      <c r="U2337" s="19" t="str">
        <f>IF(Data!$G2334=0,"",Data!$G2334)</f>
        <v>FD</v>
      </c>
      <c r="V2337" s="19" t="str">
        <f>IF(Data!$D2334=0,"",Data!$D2334)</f>
        <v/>
      </c>
      <c r="W2337" s="19" t="str">
        <f>Data!$H2334</f>
        <v>Japonica</v>
      </c>
      <c r="Y2337" s="41" t="e">
        <f t="shared" si="654"/>
        <v>#REF!</v>
      </c>
      <c r="Z2337" s="8">
        <f t="shared" si="660"/>
        <v>10000</v>
      </c>
      <c r="AA2337" s="8" t="str">
        <f t="shared" si="661"/>
        <v>Mona Harvey</v>
      </c>
      <c r="AB2337" s="8" t="str">
        <f t="shared" si="662"/>
        <v>L</v>
      </c>
      <c r="AC2337" s="8" t="str">
        <f t="shared" si="663"/>
        <v>WHITE</v>
      </c>
      <c r="AD2337" s="8" t="str">
        <f t="shared" si="668"/>
        <v>FD</v>
      </c>
      <c r="AE2337" s="8" t="str">
        <f t="shared" si="664"/>
        <v/>
      </c>
      <c r="AF2337" s="5">
        <f t="shared" si="665"/>
        <v>1994</v>
      </c>
      <c r="AG2337" s="46">
        <v>2334</v>
      </c>
      <c r="AH2337" s="47" t="str">
        <f t="shared" si="655"/>
        <v/>
      </c>
      <c r="AI2337" s="48" t="str">
        <f t="shared" si="656"/>
        <v/>
      </c>
      <c r="AK2337" s="22" t="e">
        <f>TRIM(#REF!)</f>
        <v>#REF!</v>
      </c>
      <c r="AL2337" s="23" t="e">
        <f>IF(#REF!=0,"",#REF!)</f>
        <v>#REF!</v>
      </c>
      <c r="AM2337" s="19" t="e">
        <f>IF(#REF!=0,"",#REF!)</f>
        <v>#REF!</v>
      </c>
      <c r="AN2337" s="23" t="e">
        <f>IF($AK2337="","",#REF!)</f>
        <v>#REF!</v>
      </c>
      <c r="AO2337" s="23" t="e">
        <f t="shared" si="666"/>
        <v>#REF!</v>
      </c>
      <c r="AP2337" s="19" t="e">
        <f>IF(#REF!=0,"",#REF!)</f>
        <v>#REF!</v>
      </c>
      <c r="AQ2337" s="19" t="e">
        <f>IF(#REF!=0,"",#REF!)</f>
        <v>#REF!</v>
      </c>
      <c r="AR2337" s="19" t="e">
        <f>IF(#REF!=0,"",#REF!)</f>
        <v>#REF!</v>
      </c>
      <c r="AS2337" s="19" t="e">
        <f>#REF!</f>
        <v>#REF!</v>
      </c>
    </row>
    <row r="2338" spans="4:45" ht="19.5" thickTop="1" thickBot="1" x14ac:dyDescent="0.25">
      <c r="D2338" s="1" t="str">
        <f t="shared" si="652"/>
        <v/>
      </c>
      <c r="E2338" s="1" t="str">
        <f t="shared" si="653"/>
        <v/>
      </c>
      <c r="K2338" s="19" t="str">
        <f t="shared" si="657"/>
        <v/>
      </c>
      <c r="L2338" s="19">
        <f t="shared" si="667"/>
        <v>10000</v>
      </c>
      <c r="M2338" s="22" t="str">
        <f>TRIM(Data!$N2335)</f>
        <v>Mona Jury</v>
      </c>
      <c r="N2338" s="22" t="str">
        <f>TRIM(Data!$A2335)</f>
        <v>Mona Jury (H)</v>
      </c>
      <c r="O2338" s="23">
        <f>IF(Data!$B2335=0,"",Data!$B2335)</f>
        <v>1976</v>
      </c>
      <c r="P2338" s="19" t="str">
        <f>IF(Data!$C2335=0,"",Data!$C2335)</f>
        <v>1</v>
      </c>
      <c r="Q2338" s="23" t="str">
        <f>IF($M2338="","",Data!$E2335)</f>
        <v>L</v>
      </c>
      <c r="R2338" s="23" t="str">
        <f t="shared" si="658"/>
        <v>L</v>
      </c>
      <c r="S2338" s="23" t="str">
        <f t="shared" si="659"/>
        <v>L</v>
      </c>
      <c r="T2338" s="19" t="str">
        <f>IF(Data!$F2335=0,"",Data!$F2335)</f>
        <v/>
      </c>
      <c r="U2338" s="19" t="str">
        <f>IF(Data!$G2335=0,"",Data!$G2335)</f>
        <v/>
      </c>
      <c r="V2338" s="19" t="str">
        <f>IF(Data!$D2335=0,"",Data!$D2335)</f>
        <v/>
      </c>
      <c r="W2338" s="19" t="str">
        <f>Data!$H2335</f>
        <v>NRH</v>
      </c>
      <c r="Y2338" s="41" t="e">
        <f t="shared" si="654"/>
        <v>#REF!</v>
      </c>
      <c r="Z2338" s="8">
        <f t="shared" si="660"/>
        <v>10000</v>
      </c>
      <c r="AA2338" s="8" t="str">
        <f t="shared" si="661"/>
        <v>Mona Jury</v>
      </c>
      <c r="AB2338" s="8" t="str">
        <f t="shared" si="662"/>
        <v>L</v>
      </c>
      <c r="AC2338" s="8" t="str">
        <f t="shared" si="663"/>
        <v/>
      </c>
      <c r="AD2338" s="8" t="str">
        <f t="shared" si="668"/>
        <v/>
      </c>
      <c r="AE2338" s="8" t="str">
        <f t="shared" si="664"/>
        <v/>
      </c>
      <c r="AF2338" s="5">
        <f t="shared" si="665"/>
        <v>1976</v>
      </c>
      <c r="AG2338" s="46">
        <v>2335</v>
      </c>
      <c r="AH2338" s="47" t="str">
        <f t="shared" si="655"/>
        <v/>
      </c>
      <c r="AI2338" s="48" t="str">
        <f t="shared" si="656"/>
        <v/>
      </c>
      <c r="AK2338" s="22" t="e">
        <f>TRIM(#REF!)</f>
        <v>#REF!</v>
      </c>
      <c r="AL2338" s="23" t="e">
        <f>IF(#REF!=0,"",#REF!)</f>
        <v>#REF!</v>
      </c>
      <c r="AM2338" s="19" t="e">
        <f>IF(#REF!=0,"",#REF!)</f>
        <v>#REF!</v>
      </c>
      <c r="AN2338" s="23" t="e">
        <f>IF($AK2338="","",#REF!)</f>
        <v>#REF!</v>
      </c>
      <c r="AO2338" s="23" t="e">
        <f t="shared" si="666"/>
        <v>#REF!</v>
      </c>
      <c r="AP2338" s="19" t="e">
        <f>IF(#REF!=0,"",#REF!)</f>
        <v>#REF!</v>
      </c>
      <c r="AQ2338" s="19" t="e">
        <f>IF(#REF!=0,"",#REF!)</f>
        <v>#REF!</v>
      </c>
      <c r="AR2338" s="19" t="e">
        <f>IF(#REF!=0,"",#REF!)</f>
        <v>#REF!</v>
      </c>
      <c r="AS2338" s="19" t="e">
        <f>#REF!</f>
        <v>#REF!</v>
      </c>
    </row>
    <row r="2339" spans="4:45" ht="19.5" thickTop="1" thickBot="1" x14ac:dyDescent="0.25">
      <c r="D2339" s="1" t="str">
        <f t="shared" si="652"/>
        <v/>
      </c>
      <c r="E2339" s="1" t="str">
        <f t="shared" si="653"/>
        <v/>
      </c>
      <c r="K2339" s="19" t="str">
        <f t="shared" si="657"/>
        <v/>
      </c>
      <c r="L2339" s="19">
        <f t="shared" si="667"/>
        <v>10000</v>
      </c>
      <c r="M2339" s="22" t="str">
        <f>TRIM(Data!$N2336)</f>
        <v>Mona Monique</v>
      </c>
      <c r="N2339" s="22" t="str">
        <f>TRIM(Data!$A2336)</f>
        <v>Mona Monique</v>
      </c>
      <c r="O2339" s="23">
        <f>IF(Data!$B2336=0,"",Data!$B2336)</f>
        <v>1954</v>
      </c>
      <c r="P2339" s="19" t="str">
        <f>IF(Data!$C2336=0,"",Data!$C2336)</f>
        <v>1</v>
      </c>
      <c r="Q2339" s="23" t="str">
        <f>IF($M2339="","",Data!$E2336)</f>
        <v>M</v>
      </c>
      <c r="R2339" s="23" t="str">
        <f t="shared" si="658"/>
        <v>M</v>
      </c>
      <c r="S2339" s="23" t="str">
        <f t="shared" si="659"/>
        <v>M</v>
      </c>
      <c r="T2339" s="19" t="str">
        <f>IF(Data!$F2336=0,"",Data!$F2336)</f>
        <v/>
      </c>
      <c r="U2339" s="19" t="str">
        <f>IF(Data!$G2336=0,"",Data!$G2336)</f>
        <v/>
      </c>
      <c r="V2339" s="19" t="str">
        <f>IF(Data!$D2336=0,"",Data!$D2336)</f>
        <v/>
      </c>
      <c r="W2339" s="19" t="str">
        <f>Data!$H2336</f>
        <v>Japonica</v>
      </c>
      <c r="Y2339" s="41" t="e">
        <f t="shared" si="654"/>
        <v>#REF!</v>
      </c>
      <c r="Z2339" s="8">
        <f t="shared" si="660"/>
        <v>10000</v>
      </c>
      <c r="AA2339" s="8" t="str">
        <f t="shared" si="661"/>
        <v>Mona Monique</v>
      </c>
      <c r="AB2339" s="8" t="str">
        <f t="shared" si="662"/>
        <v>M</v>
      </c>
      <c r="AC2339" s="8" t="str">
        <f t="shared" si="663"/>
        <v/>
      </c>
      <c r="AD2339" s="8" t="str">
        <f t="shared" si="668"/>
        <v/>
      </c>
      <c r="AE2339" s="8" t="str">
        <f t="shared" si="664"/>
        <v/>
      </c>
      <c r="AF2339" s="5">
        <f t="shared" si="665"/>
        <v>1954</v>
      </c>
      <c r="AG2339" s="46">
        <v>2336</v>
      </c>
      <c r="AH2339" s="47" t="str">
        <f t="shared" si="655"/>
        <v/>
      </c>
      <c r="AI2339" s="48" t="str">
        <f t="shared" si="656"/>
        <v/>
      </c>
      <c r="AK2339" s="22" t="e">
        <f>TRIM(#REF!)</f>
        <v>#REF!</v>
      </c>
      <c r="AL2339" s="23" t="e">
        <f>IF(#REF!=0,"",#REF!)</f>
        <v>#REF!</v>
      </c>
      <c r="AM2339" s="19" t="e">
        <f>IF(#REF!=0,"",#REF!)</f>
        <v>#REF!</v>
      </c>
      <c r="AN2339" s="23" t="e">
        <f>IF($AK2339="","",#REF!)</f>
        <v>#REF!</v>
      </c>
      <c r="AO2339" s="23" t="e">
        <f t="shared" si="666"/>
        <v>#REF!</v>
      </c>
      <c r="AP2339" s="19" t="e">
        <f>IF(#REF!=0,"",#REF!)</f>
        <v>#REF!</v>
      </c>
      <c r="AQ2339" s="19" t="e">
        <f>IF(#REF!=0,"",#REF!)</f>
        <v>#REF!</v>
      </c>
      <c r="AR2339" s="19" t="e">
        <f>IF(#REF!=0,"",#REF!)</f>
        <v>#REF!</v>
      </c>
      <c r="AS2339" s="19" t="e">
        <f>#REF!</f>
        <v>#REF!</v>
      </c>
    </row>
    <row r="2340" spans="4:45" ht="19.5" thickTop="1" thickBot="1" x14ac:dyDescent="0.25">
      <c r="D2340" s="1" t="str">
        <f t="shared" si="652"/>
        <v/>
      </c>
      <c r="E2340" s="1" t="str">
        <f t="shared" si="653"/>
        <v/>
      </c>
      <c r="K2340" s="19" t="str">
        <f t="shared" si="657"/>
        <v/>
      </c>
      <c r="L2340" s="19">
        <f t="shared" si="667"/>
        <v>10000</v>
      </c>
      <c r="M2340" s="22" t="str">
        <f>TRIM(Data!$N2337)</f>
        <v>Monarch</v>
      </c>
      <c r="N2340" s="22" t="str">
        <f>TRIM(Data!$A2337)</f>
        <v>Monarch (Pauline Lapleau)</v>
      </c>
      <c r="O2340" s="23">
        <f>IF(Data!$B2337=0,"",Data!$B2337)</f>
        <v>1852</v>
      </c>
      <c r="P2340" s="19" t="str">
        <f>IF(Data!$C2337=0,"",Data!$C2337)</f>
        <v>1</v>
      </c>
      <c r="Q2340" s="23" t="str">
        <f>IF($M2340="","",Data!$E2337)</f>
        <v>L</v>
      </c>
      <c r="R2340" s="23" t="str">
        <f t="shared" si="658"/>
        <v>L</v>
      </c>
      <c r="S2340" s="23" t="str">
        <f t="shared" si="659"/>
        <v>L</v>
      </c>
      <c r="T2340" s="19" t="str">
        <f>IF(Data!$F2337=0,"",Data!$F2337)</f>
        <v/>
      </c>
      <c r="U2340" s="19" t="str">
        <f>IF(Data!$G2337=0,"",Data!$G2337)</f>
        <v/>
      </c>
      <c r="V2340" s="19" t="str">
        <f>IF(Data!$D2337=0,"",Data!$D2337)</f>
        <v>ANTIQUE</v>
      </c>
      <c r="W2340" s="19" t="str">
        <f>Data!$H2337</f>
        <v>Japonica</v>
      </c>
      <c r="Y2340" s="41" t="e">
        <f t="shared" si="654"/>
        <v>#REF!</v>
      </c>
      <c r="Z2340" s="8">
        <f t="shared" si="660"/>
        <v>2340</v>
      </c>
      <c r="AA2340" s="8" t="str">
        <f t="shared" si="661"/>
        <v>Monarch</v>
      </c>
      <c r="AB2340" s="8" t="str">
        <f t="shared" si="662"/>
        <v>L</v>
      </c>
      <c r="AC2340" s="8" t="str">
        <f t="shared" si="663"/>
        <v/>
      </c>
      <c r="AD2340" s="8" t="str">
        <f t="shared" si="668"/>
        <v/>
      </c>
      <c r="AE2340" s="8" t="str">
        <f t="shared" si="664"/>
        <v>ANTIQUE</v>
      </c>
      <c r="AF2340" s="5">
        <f t="shared" si="665"/>
        <v>1852</v>
      </c>
      <c r="AG2340" s="46">
        <v>2337</v>
      </c>
      <c r="AH2340" s="47" t="str">
        <f t="shared" si="655"/>
        <v/>
      </c>
      <c r="AI2340" s="48" t="str">
        <f t="shared" si="656"/>
        <v/>
      </c>
      <c r="AK2340" s="22" t="e">
        <f>TRIM(#REF!)</f>
        <v>#REF!</v>
      </c>
      <c r="AL2340" s="23" t="e">
        <f>IF(#REF!=0,"",#REF!)</f>
        <v>#REF!</v>
      </c>
      <c r="AM2340" s="19" t="e">
        <f>IF(#REF!=0,"",#REF!)</f>
        <v>#REF!</v>
      </c>
      <c r="AN2340" s="23" t="e">
        <f>IF($AK2340="","",#REF!)</f>
        <v>#REF!</v>
      </c>
      <c r="AO2340" s="23" t="e">
        <f t="shared" si="666"/>
        <v>#REF!</v>
      </c>
      <c r="AP2340" s="19" t="e">
        <f>IF(#REF!=0,"",#REF!)</f>
        <v>#REF!</v>
      </c>
      <c r="AQ2340" s="19" t="e">
        <f>IF(#REF!=0,"",#REF!)</f>
        <v>#REF!</v>
      </c>
      <c r="AR2340" s="19" t="e">
        <f>IF(#REF!=0,"",#REF!)</f>
        <v>#REF!</v>
      </c>
      <c r="AS2340" s="19" t="e">
        <f>#REF!</f>
        <v>#REF!</v>
      </c>
    </row>
    <row r="2341" spans="4:45" ht="19.5" thickTop="1" thickBot="1" x14ac:dyDescent="0.25">
      <c r="D2341" s="1" t="str">
        <f t="shared" si="652"/>
        <v/>
      </c>
      <c r="E2341" s="1" t="str">
        <f t="shared" si="653"/>
        <v/>
      </c>
      <c r="K2341" s="19" t="str">
        <f t="shared" si="657"/>
        <v/>
      </c>
      <c r="L2341" s="19">
        <f t="shared" si="667"/>
        <v>10000</v>
      </c>
      <c r="M2341" s="22" t="str">
        <f>TRIM(Data!$N2338)</f>
        <v>MonBella</v>
      </c>
      <c r="N2341" s="22" t="str">
        <f>TRIM(Data!$A2338)</f>
        <v>MonBella</v>
      </c>
      <c r="O2341" s="23">
        <f>IF(Data!$B2338=0,"",Data!$B2338)</f>
        <v>2008</v>
      </c>
      <c r="P2341" s="19" t="str">
        <f>IF(Data!$C2338=0,"",Data!$C2338)</f>
        <v/>
      </c>
      <c r="Q2341" s="23" t="str">
        <f>IF($M2341="","",Data!$E2338)</f>
        <v>M</v>
      </c>
      <c r="R2341" s="23" t="str">
        <f t="shared" si="658"/>
        <v>M</v>
      </c>
      <c r="S2341" s="23" t="str">
        <f t="shared" si="659"/>
        <v>M</v>
      </c>
      <c r="T2341" s="19" t="str">
        <f>IF(Data!$F2338=0,"",Data!$F2338)</f>
        <v/>
      </c>
      <c r="U2341" s="19" t="str">
        <f>IF(Data!$G2338=0,"",Data!$G2338)</f>
        <v/>
      </c>
      <c r="V2341" s="19" t="str">
        <f>IF(Data!$D2338=0,"",Data!$D2338)</f>
        <v/>
      </c>
      <c r="W2341" s="19" t="str">
        <f>Data!$H2338</f>
        <v>Japonica</v>
      </c>
      <c r="Y2341" s="41" t="e">
        <f t="shared" si="654"/>
        <v>#REF!</v>
      </c>
      <c r="Z2341" s="8">
        <f t="shared" si="660"/>
        <v>10000</v>
      </c>
      <c r="AA2341" s="8" t="str">
        <f t="shared" si="661"/>
        <v>MonBella</v>
      </c>
      <c r="AB2341" s="8" t="str">
        <f t="shared" si="662"/>
        <v>M</v>
      </c>
      <c r="AC2341" s="8" t="str">
        <f t="shared" si="663"/>
        <v/>
      </c>
      <c r="AD2341" s="8" t="str">
        <f t="shared" si="668"/>
        <v/>
      </c>
      <c r="AE2341" s="8" t="str">
        <f t="shared" si="664"/>
        <v/>
      </c>
      <c r="AF2341" s="5">
        <f t="shared" si="665"/>
        <v>2008</v>
      </c>
      <c r="AG2341" s="46">
        <v>2338</v>
      </c>
      <c r="AH2341" s="47" t="str">
        <f t="shared" si="655"/>
        <v/>
      </c>
      <c r="AI2341" s="48" t="str">
        <f t="shared" si="656"/>
        <v/>
      </c>
      <c r="AK2341" s="22" t="e">
        <f>TRIM(#REF!)</f>
        <v>#REF!</v>
      </c>
      <c r="AL2341" s="23" t="e">
        <f>IF(#REF!=0,"",#REF!)</f>
        <v>#REF!</v>
      </c>
      <c r="AM2341" s="19" t="e">
        <f>IF(#REF!=0,"",#REF!)</f>
        <v>#REF!</v>
      </c>
      <c r="AN2341" s="23" t="e">
        <f>IF($AK2341="","",#REF!)</f>
        <v>#REF!</v>
      </c>
      <c r="AO2341" s="23" t="e">
        <f t="shared" si="666"/>
        <v>#REF!</v>
      </c>
      <c r="AP2341" s="19" t="e">
        <f>IF(#REF!=0,"",#REF!)</f>
        <v>#REF!</v>
      </c>
      <c r="AQ2341" s="19" t="e">
        <f>IF(#REF!=0,"",#REF!)</f>
        <v>#REF!</v>
      </c>
      <c r="AR2341" s="19" t="e">
        <f>IF(#REF!=0,"",#REF!)</f>
        <v>#REF!</v>
      </c>
      <c r="AS2341" s="19" t="e">
        <f>#REF!</f>
        <v>#REF!</v>
      </c>
    </row>
    <row r="2342" spans="4:45" ht="19.5" thickTop="1" thickBot="1" x14ac:dyDescent="0.25">
      <c r="D2342" s="1" t="str">
        <f t="shared" si="652"/>
        <v/>
      </c>
      <c r="E2342" s="1" t="str">
        <f t="shared" si="653"/>
        <v/>
      </c>
      <c r="K2342" s="19" t="str">
        <f t="shared" si="657"/>
        <v/>
      </c>
      <c r="L2342" s="19">
        <f t="shared" si="667"/>
        <v>10000</v>
      </c>
      <c r="M2342" s="22" t="str">
        <f>TRIM(Data!$N2339)</f>
        <v>Monday's Child</v>
      </c>
      <c r="N2342" s="22" t="str">
        <f>TRIM(Data!$A2339)</f>
        <v>Monday's Child</v>
      </c>
      <c r="O2342" s="23">
        <f>IF(Data!$B2339=0,"",Data!$B2339)</f>
        <v>2013</v>
      </c>
      <c r="P2342" s="19" t="str">
        <f>IF(Data!$C2339=0,"",Data!$C2339)</f>
        <v>1</v>
      </c>
      <c r="Q2342" s="23" t="str">
        <f>IF($M2342="","",Data!$E2339)</f>
        <v>L</v>
      </c>
      <c r="R2342" s="23" t="str">
        <f t="shared" si="658"/>
        <v>L</v>
      </c>
      <c r="S2342" s="23" t="str">
        <f t="shared" si="659"/>
        <v>L</v>
      </c>
      <c r="T2342" s="19" t="str">
        <f>IF(Data!$F2339=0,"",Data!$F2339)</f>
        <v/>
      </c>
      <c r="U2342" s="19" t="str">
        <f>IF(Data!$G2339=0,"",Data!$G2339)</f>
        <v/>
      </c>
      <c r="V2342" s="19" t="str">
        <f>IF(Data!$D2339=0,"",Data!$D2339)</f>
        <v/>
      </c>
      <c r="W2342" s="19" t="str">
        <f>Data!$H2339</f>
        <v>Japonica</v>
      </c>
      <c r="Y2342" s="41" t="e">
        <f t="shared" si="654"/>
        <v>#REF!</v>
      </c>
      <c r="Z2342" s="8">
        <f t="shared" si="660"/>
        <v>10000</v>
      </c>
      <c r="AA2342" s="8" t="str">
        <f t="shared" si="661"/>
        <v>Monday's Child</v>
      </c>
      <c r="AB2342" s="8" t="str">
        <f t="shared" si="662"/>
        <v>L</v>
      </c>
      <c r="AC2342" s="8" t="str">
        <f t="shared" si="663"/>
        <v/>
      </c>
      <c r="AD2342" s="8" t="str">
        <f t="shared" si="668"/>
        <v/>
      </c>
      <c r="AE2342" s="8" t="str">
        <f t="shared" si="664"/>
        <v/>
      </c>
      <c r="AF2342" s="5">
        <f t="shared" si="665"/>
        <v>2013</v>
      </c>
      <c r="AG2342" s="46">
        <v>2339</v>
      </c>
      <c r="AH2342" s="47" t="str">
        <f t="shared" si="655"/>
        <v/>
      </c>
      <c r="AI2342" s="48" t="str">
        <f t="shared" si="656"/>
        <v/>
      </c>
      <c r="AK2342" s="22" t="e">
        <f>TRIM(#REF!)</f>
        <v>#REF!</v>
      </c>
      <c r="AL2342" s="23" t="e">
        <f>IF(#REF!=0,"",#REF!)</f>
        <v>#REF!</v>
      </c>
      <c r="AM2342" s="19" t="e">
        <f>IF(#REF!=0,"",#REF!)</f>
        <v>#REF!</v>
      </c>
      <c r="AN2342" s="23" t="e">
        <f>IF($AK2342="","",#REF!)</f>
        <v>#REF!</v>
      </c>
      <c r="AO2342" s="23" t="e">
        <f t="shared" si="666"/>
        <v>#REF!</v>
      </c>
      <c r="AP2342" s="19" t="e">
        <f>IF(#REF!=0,"",#REF!)</f>
        <v>#REF!</v>
      </c>
      <c r="AQ2342" s="19" t="e">
        <f>IF(#REF!=0,"",#REF!)</f>
        <v>#REF!</v>
      </c>
      <c r="AR2342" s="19" t="e">
        <f>IF(#REF!=0,"",#REF!)</f>
        <v>#REF!</v>
      </c>
      <c r="AS2342" s="19" t="e">
        <f>#REF!</f>
        <v>#REF!</v>
      </c>
    </row>
    <row r="2343" spans="4:45" ht="19.5" thickTop="1" thickBot="1" x14ac:dyDescent="0.25">
      <c r="D2343" s="1" t="str">
        <f t="shared" si="652"/>
        <v/>
      </c>
      <c r="E2343" s="1" t="str">
        <f t="shared" si="653"/>
        <v/>
      </c>
      <c r="K2343" s="19" t="str">
        <f t="shared" si="657"/>
        <v/>
      </c>
      <c r="L2343" s="19">
        <f t="shared" si="667"/>
        <v>10000</v>
      </c>
      <c r="M2343" s="22" t="str">
        <f>TRIM(Data!$N2340)</f>
        <v>Mondel</v>
      </c>
      <c r="N2343" s="22" t="str">
        <f>TRIM(Data!$A2340)</f>
        <v>Mondel (Vernalis) (Pink-A-Boo, Pink Yuletide)</v>
      </c>
      <c r="O2343" s="23">
        <f>IF(Data!$B2340=0,"",Data!$B2340)</f>
        <v>2011</v>
      </c>
      <c r="P2343" s="19" t="str">
        <f>IF(Data!$C2340=0,"",Data!$C2340)</f>
        <v>1</v>
      </c>
      <c r="Q2343" s="23" t="str">
        <f>IF($M2343="","",Data!$E2340)</f>
        <v>S-M</v>
      </c>
      <c r="R2343" s="23" t="str">
        <f t="shared" si="658"/>
        <v>S</v>
      </c>
      <c r="S2343" s="23" t="str">
        <f t="shared" si="659"/>
        <v>S</v>
      </c>
      <c r="T2343" s="19" t="str">
        <f>IF(Data!$F2340=0,"",Data!$F2340)</f>
        <v/>
      </c>
      <c r="U2343" s="19" t="str">
        <f>IF(Data!$G2340=0,"",Data!$G2340)</f>
        <v/>
      </c>
      <c r="V2343" s="19" t="str">
        <f>IF(Data!$D2340=0,"",Data!$D2340)</f>
        <v/>
      </c>
      <c r="W2343" s="19" t="str">
        <f>Data!$H2340</f>
        <v>Vernalis</v>
      </c>
      <c r="Y2343" s="41" t="e">
        <f t="shared" si="654"/>
        <v>#REF!</v>
      </c>
      <c r="Z2343" s="8">
        <f t="shared" si="660"/>
        <v>10000</v>
      </c>
      <c r="AA2343" s="8" t="str">
        <f t="shared" si="661"/>
        <v>Mondel</v>
      </c>
      <c r="AB2343" s="8" t="str">
        <f t="shared" si="662"/>
        <v>S</v>
      </c>
      <c r="AC2343" s="8" t="str">
        <f t="shared" si="663"/>
        <v/>
      </c>
      <c r="AD2343" s="8" t="str">
        <f t="shared" si="668"/>
        <v/>
      </c>
      <c r="AE2343" s="8" t="str">
        <f t="shared" si="664"/>
        <v/>
      </c>
      <c r="AF2343" s="5">
        <f t="shared" si="665"/>
        <v>2011</v>
      </c>
      <c r="AG2343" s="46">
        <v>2340</v>
      </c>
      <c r="AH2343" s="47" t="str">
        <f t="shared" si="655"/>
        <v/>
      </c>
      <c r="AI2343" s="48" t="str">
        <f t="shared" si="656"/>
        <v/>
      </c>
      <c r="AK2343" s="22" t="e">
        <f>TRIM(#REF!)</f>
        <v>#REF!</v>
      </c>
      <c r="AL2343" s="23" t="e">
        <f>IF(#REF!=0,"",#REF!)</f>
        <v>#REF!</v>
      </c>
      <c r="AM2343" s="19" t="e">
        <f>IF(#REF!=0,"",#REF!)</f>
        <v>#REF!</v>
      </c>
      <c r="AN2343" s="23" t="e">
        <f>IF($AK2343="","",#REF!)</f>
        <v>#REF!</v>
      </c>
      <c r="AO2343" s="23" t="e">
        <f t="shared" si="666"/>
        <v>#REF!</v>
      </c>
      <c r="AP2343" s="19" t="e">
        <f>IF(#REF!=0,"",#REF!)</f>
        <v>#REF!</v>
      </c>
      <c r="AQ2343" s="19" t="e">
        <f>IF(#REF!=0,"",#REF!)</f>
        <v>#REF!</v>
      </c>
      <c r="AR2343" s="19" t="e">
        <f>IF(#REF!=0,"",#REF!)</f>
        <v>#REF!</v>
      </c>
      <c r="AS2343" s="19" t="e">
        <f>#REF!</f>
        <v>#REF!</v>
      </c>
    </row>
    <row r="2344" spans="4:45" ht="19.5" thickTop="1" thickBot="1" x14ac:dyDescent="0.25">
      <c r="D2344" s="1" t="str">
        <f t="shared" ref="D2344:D2407" si="669">IF(ISERROR(VLOOKUP(A2344,$K$4:$M$2950,3,FALSE)),"",VLOOKUP(A2344,$K$4:$N$2950,4,FALSE))</f>
        <v/>
      </c>
      <c r="E2344" s="1" t="str">
        <f t="shared" ref="E2344:E2407" si="670">IF(ISERROR(VLOOKUP(A2344,$K$4:$M$2950,3,FALSE)),"",IF(VLOOKUP(A2344,$K$4:$T$2950,6,FALSE)=0,"",VLOOKUP(A2344,$K$4:$T$2950,6,FALSE)))</f>
        <v/>
      </c>
      <c r="K2344" s="19" t="str">
        <f t="shared" si="657"/>
        <v/>
      </c>
      <c r="L2344" s="19">
        <f t="shared" si="667"/>
        <v>10000</v>
      </c>
      <c r="M2344" s="22" t="str">
        <f>TRIM(Data!$N2341)</f>
        <v>Monica</v>
      </c>
      <c r="N2344" s="22" t="str">
        <f>TRIM(Data!$A2341)</f>
        <v>Monica</v>
      </c>
      <c r="O2344" s="23">
        <f>IF(Data!$B2341=0,"",Data!$B2341)</f>
        <v>1998</v>
      </c>
      <c r="P2344" s="19" t="str">
        <f>IF(Data!$C2341=0,"",Data!$C2341)</f>
        <v/>
      </c>
      <c r="Q2344" s="23" t="str">
        <f>IF($M2344="","",Data!$E2341)</f>
        <v>Min</v>
      </c>
      <c r="R2344" s="23" t="str">
        <f t="shared" si="658"/>
        <v>Min</v>
      </c>
      <c r="S2344" s="23" t="str">
        <f t="shared" si="659"/>
        <v>Min</v>
      </c>
      <c r="T2344" s="19" t="str">
        <f>IF(Data!$F2341=0,"",Data!$F2341)</f>
        <v/>
      </c>
      <c r="U2344" s="19" t="str">
        <f>IF(Data!$G2341=0,"",Data!$G2341)</f>
        <v>FD</v>
      </c>
      <c r="V2344" s="19" t="str">
        <f>IF(Data!$D2341=0,"",Data!$D2341)</f>
        <v/>
      </c>
      <c r="W2344" s="19" t="str">
        <f>Data!$H2341</f>
        <v>Japonica</v>
      </c>
      <c r="Y2344" s="41" t="e">
        <f t="shared" si="654"/>
        <v>#REF!</v>
      </c>
      <c r="Z2344" s="8">
        <f t="shared" si="660"/>
        <v>10000</v>
      </c>
      <c r="AA2344" s="8" t="str">
        <f t="shared" si="661"/>
        <v>Monica</v>
      </c>
      <c r="AB2344" s="8" t="str">
        <f t="shared" si="662"/>
        <v>Min</v>
      </c>
      <c r="AC2344" s="8" t="str">
        <f t="shared" si="663"/>
        <v/>
      </c>
      <c r="AD2344" s="8" t="str">
        <f t="shared" si="668"/>
        <v>FD</v>
      </c>
      <c r="AE2344" s="8" t="str">
        <f t="shared" si="664"/>
        <v/>
      </c>
      <c r="AF2344" s="5">
        <f t="shared" si="665"/>
        <v>1998</v>
      </c>
      <c r="AG2344" s="46">
        <v>2341</v>
      </c>
      <c r="AH2344" s="47" t="str">
        <f t="shared" si="655"/>
        <v/>
      </c>
      <c r="AI2344" s="48" t="str">
        <f t="shared" si="656"/>
        <v/>
      </c>
      <c r="AK2344" s="22" t="e">
        <f>TRIM(#REF!)</f>
        <v>#REF!</v>
      </c>
      <c r="AL2344" s="23" t="e">
        <f>IF(#REF!=0,"",#REF!)</f>
        <v>#REF!</v>
      </c>
      <c r="AM2344" s="19" t="e">
        <f>IF(#REF!=0,"",#REF!)</f>
        <v>#REF!</v>
      </c>
      <c r="AN2344" s="23" t="e">
        <f>IF($AK2344="","",#REF!)</f>
        <v>#REF!</v>
      </c>
      <c r="AO2344" s="23" t="e">
        <f t="shared" si="666"/>
        <v>#REF!</v>
      </c>
      <c r="AP2344" s="19" t="e">
        <f>IF(#REF!=0,"",#REF!)</f>
        <v>#REF!</v>
      </c>
      <c r="AQ2344" s="19" t="e">
        <f>IF(#REF!=0,"",#REF!)</f>
        <v>#REF!</v>
      </c>
      <c r="AR2344" s="19" t="e">
        <f>IF(#REF!=0,"",#REF!)</f>
        <v>#REF!</v>
      </c>
      <c r="AS2344" s="19" t="e">
        <f>#REF!</f>
        <v>#REF!</v>
      </c>
    </row>
    <row r="2345" spans="4:45" ht="19.5" thickTop="1" thickBot="1" x14ac:dyDescent="0.25">
      <c r="D2345" s="1" t="str">
        <f t="shared" si="669"/>
        <v/>
      </c>
      <c r="E2345" s="1" t="str">
        <f t="shared" si="670"/>
        <v/>
      </c>
      <c r="K2345" s="19" t="str">
        <f t="shared" si="657"/>
        <v/>
      </c>
      <c r="L2345" s="19">
        <f t="shared" si="667"/>
        <v>10000</v>
      </c>
      <c r="M2345" s="22" t="str">
        <f>TRIM(Data!$N2342)</f>
        <v>Monjisu</v>
      </c>
      <c r="N2345" s="22" t="str">
        <f>TRIM(Data!$A2342)</f>
        <v>Monjisu (California Donckelarii Var.)</v>
      </c>
      <c r="O2345" s="23">
        <f>IF(Data!$B2342=0,"",Data!$B2342)</f>
        <v>1895</v>
      </c>
      <c r="P2345" s="19" t="str">
        <f>IF(Data!$C2342=0,"",Data!$C2342)</f>
        <v>1</v>
      </c>
      <c r="Q2345" s="23" t="str">
        <f>IF($M2345="","",Data!$E2342)</f>
        <v>M</v>
      </c>
      <c r="R2345" s="23" t="str">
        <f t="shared" si="658"/>
        <v>M</v>
      </c>
      <c r="S2345" s="23" t="str">
        <f t="shared" si="659"/>
        <v>M</v>
      </c>
      <c r="T2345" s="19" t="str">
        <f>IF(Data!$F2342=0,"",Data!$F2342)</f>
        <v/>
      </c>
      <c r="U2345" s="19" t="str">
        <f>IF(Data!$G2342=0,"",Data!$G2342)</f>
        <v/>
      </c>
      <c r="V2345" s="19" t="str">
        <f>IF(Data!$D2342=0,"",Data!$D2342)</f>
        <v>ANTIQUE</v>
      </c>
      <c r="W2345" s="19" t="str">
        <f>Data!$H2342</f>
        <v>Japonica</v>
      </c>
      <c r="Y2345" s="41" t="e">
        <f t="shared" si="654"/>
        <v>#REF!</v>
      </c>
      <c r="Z2345" s="8">
        <f t="shared" si="660"/>
        <v>2345</v>
      </c>
      <c r="AA2345" s="8" t="str">
        <f t="shared" si="661"/>
        <v>Monjisu</v>
      </c>
      <c r="AB2345" s="8" t="str">
        <f t="shared" si="662"/>
        <v>M</v>
      </c>
      <c r="AC2345" s="8" t="str">
        <f t="shared" si="663"/>
        <v/>
      </c>
      <c r="AD2345" s="8" t="str">
        <f t="shared" si="668"/>
        <v/>
      </c>
      <c r="AE2345" s="8" t="str">
        <f t="shared" si="664"/>
        <v>ANTIQUE</v>
      </c>
      <c r="AF2345" s="5">
        <f t="shared" si="665"/>
        <v>1895</v>
      </c>
      <c r="AG2345" s="46">
        <v>2342</v>
      </c>
      <c r="AH2345" s="47" t="str">
        <f t="shared" si="655"/>
        <v/>
      </c>
      <c r="AI2345" s="48" t="str">
        <f t="shared" si="656"/>
        <v/>
      </c>
      <c r="AK2345" s="22" t="e">
        <f>TRIM(#REF!)</f>
        <v>#REF!</v>
      </c>
      <c r="AL2345" s="23" t="e">
        <f>IF(#REF!=0,"",#REF!)</f>
        <v>#REF!</v>
      </c>
      <c r="AM2345" s="19" t="e">
        <f>IF(#REF!=0,"",#REF!)</f>
        <v>#REF!</v>
      </c>
      <c r="AN2345" s="23" t="e">
        <f>IF($AK2345="","",#REF!)</f>
        <v>#REF!</v>
      </c>
      <c r="AO2345" s="23" t="e">
        <f t="shared" si="666"/>
        <v>#REF!</v>
      </c>
      <c r="AP2345" s="19" t="e">
        <f>IF(#REF!=0,"",#REF!)</f>
        <v>#REF!</v>
      </c>
      <c r="AQ2345" s="19" t="e">
        <f>IF(#REF!=0,"",#REF!)</f>
        <v>#REF!</v>
      </c>
      <c r="AR2345" s="19" t="e">
        <f>IF(#REF!=0,"",#REF!)</f>
        <v>#REF!</v>
      </c>
      <c r="AS2345" s="19" t="e">
        <f>#REF!</f>
        <v>#REF!</v>
      </c>
    </row>
    <row r="2346" spans="4:45" ht="19.5" thickTop="1" thickBot="1" x14ac:dyDescent="0.25">
      <c r="D2346" s="1" t="str">
        <f t="shared" si="669"/>
        <v/>
      </c>
      <c r="E2346" s="1" t="str">
        <f t="shared" si="670"/>
        <v/>
      </c>
      <c r="K2346" s="19" t="str">
        <f t="shared" si="657"/>
        <v/>
      </c>
      <c r="L2346" s="19">
        <f t="shared" si="667"/>
        <v>10000</v>
      </c>
      <c r="M2346" s="22" t="str">
        <f>TRIM(Data!$N2343)</f>
        <v>Monjisu Red</v>
      </c>
      <c r="N2346" s="22" t="str">
        <f>TRIM(Data!$A2343)</f>
        <v>Monjisu Red (Otome Red, Shusa, Monjisu Aka)</v>
      </c>
      <c r="O2346" s="23" t="str">
        <f>IF(Data!$B2343=0,"",Data!$B2343)</f>
        <v>Unknown</v>
      </c>
      <c r="P2346" s="19" t="str">
        <f>IF(Data!$C2343=0,"",Data!$C2343)</f>
        <v/>
      </c>
      <c r="Q2346" s="23" t="str">
        <f>IF($M2346="","",Data!$E2343)</f>
        <v>M</v>
      </c>
      <c r="R2346" s="23" t="str">
        <f t="shared" si="658"/>
        <v>M</v>
      </c>
      <c r="S2346" s="23" t="str">
        <f t="shared" si="659"/>
        <v>M</v>
      </c>
      <c r="T2346" s="19" t="str">
        <f>IF(Data!$F2343=0,"",Data!$F2343)</f>
        <v/>
      </c>
      <c r="U2346" s="19" t="str">
        <f>IF(Data!$G2343=0,"",Data!$G2343)</f>
        <v/>
      </c>
      <c r="V2346" s="19" t="str">
        <f>IF(Data!$D2343=0,"",Data!$D2343)</f>
        <v/>
      </c>
      <c r="W2346" s="19" t="str">
        <f>Data!$H2343</f>
        <v>Japonica</v>
      </c>
      <c r="Y2346" s="41" t="e">
        <f t="shared" si="654"/>
        <v>#REF!</v>
      </c>
      <c r="Z2346" s="8">
        <f t="shared" si="660"/>
        <v>10000</v>
      </c>
      <c r="AA2346" s="8" t="str">
        <f t="shared" si="661"/>
        <v>Monjisu Red</v>
      </c>
      <c r="AB2346" s="8" t="str">
        <f t="shared" si="662"/>
        <v>M</v>
      </c>
      <c r="AC2346" s="8" t="str">
        <f t="shared" si="663"/>
        <v/>
      </c>
      <c r="AD2346" s="8" t="str">
        <f t="shared" si="668"/>
        <v/>
      </c>
      <c r="AE2346" s="8" t="str">
        <f t="shared" si="664"/>
        <v/>
      </c>
      <c r="AF2346" s="5" t="str">
        <f t="shared" si="665"/>
        <v>Unknown</v>
      </c>
      <c r="AG2346" s="46">
        <v>2343</v>
      </c>
      <c r="AH2346" s="47" t="str">
        <f t="shared" si="655"/>
        <v/>
      </c>
      <c r="AI2346" s="48" t="str">
        <f t="shared" si="656"/>
        <v/>
      </c>
      <c r="AK2346" s="22" t="e">
        <f>TRIM(#REF!)</f>
        <v>#REF!</v>
      </c>
      <c r="AL2346" s="23" t="e">
        <f>IF(#REF!=0,"",#REF!)</f>
        <v>#REF!</v>
      </c>
      <c r="AM2346" s="19" t="e">
        <f>IF(#REF!=0,"",#REF!)</f>
        <v>#REF!</v>
      </c>
      <c r="AN2346" s="23" t="e">
        <f>IF($AK2346="","",#REF!)</f>
        <v>#REF!</v>
      </c>
      <c r="AO2346" s="23" t="e">
        <f t="shared" si="666"/>
        <v>#REF!</v>
      </c>
      <c r="AP2346" s="19" t="e">
        <f>IF(#REF!=0,"",#REF!)</f>
        <v>#REF!</v>
      </c>
      <c r="AQ2346" s="19" t="e">
        <f>IF(#REF!=0,"",#REF!)</f>
        <v>#REF!</v>
      </c>
      <c r="AR2346" s="19" t="e">
        <f>IF(#REF!=0,"",#REF!)</f>
        <v>#REF!</v>
      </c>
      <c r="AS2346" s="19" t="e">
        <f>#REF!</f>
        <v>#REF!</v>
      </c>
    </row>
    <row r="2347" spans="4:45" ht="19.5" thickTop="1" thickBot="1" x14ac:dyDescent="0.25">
      <c r="D2347" s="1" t="str">
        <f t="shared" si="669"/>
        <v/>
      </c>
      <c r="E2347" s="1" t="str">
        <f t="shared" si="670"/>
        <v/>
      </c>
      <c r="K2347" s="19" t="str">
        <f t="shared" si="657"/>
        <v/>
      </c>
      <c r="L2347" s="19">
        <f t="shared" si="667"/>
        <v>10000</v>
      </c>
      <c r="M2347" s="22" t="str">
        <f>TRIM(Data!$N2344)</f>
        <v>Monstruoso Rubra (See Gigantea)</v>
      </c>
      <c r="N2347" s="22" t="str">
        <f>TRIM(Data!$A2344)</f>
        <v>Monstruoso Rubra (See Gigantea)</v>
      </c>
      <c r="O2347" s="23">
        <f>IF(Data!$B2344=0,"",Data!$B2344)</f>
        <v>1840</v>
      </c>
      <c r="P2347" s="19" t="str">
        <f>IF(Data!$C2344=0,"",Data!$C2344)</f>
        <v/>
      </c>
      <c r="Q2347" s="23" t="str">
        <f>IF($M2347="","",Data!$E2344)</f>
        <v>L-VL</v>
      </c>
      <c r="R2347" s="23" t="str">
        <f t="shared" si="658"/>
        <v>L</v>
      </c>
      <c r="S2347" s="23" t="str">
        <f t="shared" si="659"/>
        <v>L</v>
      </c>
      <c r="T2347" s="19" t="str">
        <f>IF(Data!$F2344=0,"",Data!$F2344)</f>
        <v/>
      </c>
      <c r="U2347" s="19" t="str">
        <f>IF(Data!$G2344=0,"",Data!$G2344)</f>
        <v/>
      </c>
      <c r="V2347" s="19" t="str">
        <f>IF(Data!$D2344=0,"",Data!$D2344)</f>
        <v>ANTIQUE</v>
      </c>
      <c r="W2347" s="19" t="str">
        <f>Data!$H2344</f>
        <v>Japonica</v>
      </c>
      <c r="Y2347" s="41" t="e">
        <f t="shared" si="654"/>
        <v>#REF!</v>
      </c>
      <c r="Z2347" s="8">
        <f t="shared" si="660"/>
        <v>2347</v>
      </c>
      <c r="AA2347" s="8" t="str">
        <f t="shared" si="661"/>
        <v>Monstruoso Rubra (See Gigantea)</v>
      </c>
      <c r="AB2347" s="8" t="str">
        <f t="shared" si="662"/>
        <v>L</v>
      </c>
      <c r="AC2347" s="8" t="str">
        <f t="shared" si="663"/>
        <v/>
      </c>
      <c r="AD2347" s="8" t="str">
        <f t="shared" si="668"/>
        <v/>
      </c>
      <c r="AE2347" s="8" t="str">
        <f t="shared" si="664"/>
        <v>ANTIQUE</v>
      </c>
      <c r="AF2347" s="5">
        <f t="shared" si="665"/>
        <v>1840</v>
      </c>
      <c r="AG2347" s="46">
        <v>2344</v>
      </c>
      <c r="AH2347" s="47" t="str">
        <f t="shared" si="655"/>
        <v/>
      </c>
      <c r="AI2347" s="48" t="str">
        <f t="shared" si="656"/>
        <v/>
      </c>
      <c r="AK2347" s="22" t="e">
        <f>TRIM(#REF!)</f>
        <v>#REF!</v>
      </c>
      <c r="AL2347" s="23" t="e">
        <f>IF(#REF!=0,"",#REF!)</f>
        <v>#REF!</v>
      </c>
      <c r="AM2347" s="19" t="e">
        <f>IF(#REF!=0,"",#REF!)</f>
        <v>#REF!</v>
      </c>
      <c r="AN2347" s="23" t="e">
        <f>IF($AK2347="","",#REF!)</f>
        <v>#REF!</v>
      </c>
      <c r="AO2347" s="23" t="e">
        <f t="shared" si="666"/>
        <v>#REF!</v>
      </c>
      <c r="AP2347" s="19" t="e">
        <f>IF(#REF!=0,"",#REF!)</f>
        <v>#REF!</v>
      </c>
      <c r="AQ2347" s="19" t="e">
        <f>IF(#REF!=0,"",#REF!)</f>
        <v>#REF!</v>
      </c>
      <c r="AR2347" s="19" t="e">
        <f>IF(#REF!=0,"",#REF!)</f>
        <v>#REF!</v>
      </c>
      <c r="AS2347" s="19" t="e">
        <f>#REF!</f>
        <v>#REF!</v>
      </c>
    </row>
    <row r="2348" spans="4:45" ht="19.5" thickTop="1" thickBot="1" x14ac:dyDescent="0.25">
      <c r="D2348" s="1" t="str">
        <f t="shared" si="669"/>
        <v/>
      </c>
      <c r="E2348" s="1" t="str">
        <f t="shared" si="670"/>
        <v/>
      </c>
      <c r="K2348" s="19" t="str">
        <f t="shared" si="657"/>
        <v/>
      </c>
      <c r="L2348" s="19">
        <f t="shared" si="667"/>
        <v>10000</v>
      </c>
      <c r="M2348" s="22" t="str">
        <f>TRIM(Data!$N2345)</f>
        <v>Monte Carlo</v>
      </c>
      <c r="N2348" s="22" t="str">
        <f>TRIM(Data!$A2345)</f>
        <v>Monte Carlo</v>
      </c>
      <c r="O2348" s="23">
        <f>IF(Data!$B2345=0,"",Data!$B2345)</f>
        <v>1950</v>
      </c>
      <c r="P2348" s="19" t="str">
        <f>IF(Data!$C2345=0,"",Data!$C2345)</f>
        <v>1</v>
      </c>
      <c r="Q2348" s="23" t="str">
        <f>IF($M2348="","",Data!$E2345)</f>
        <v>M</v>
      </c>
      <c r="R2348" s="23" t="str">
        <f t="shared" si="658"/>
        <v>M</v>
      </c>
      <c r="S2348" s="23" t="str">
        <f t="shared" si="659"/>
        <v>M</v>
      </c>
      <c r="T2348" s="19" t="str">
        <f>IF(Data!$F2345=0,"",Data!$F2345)</f>
        <v/>
      </c>
      <c r="U2348" s="19" t="str">
        <f>IF(Data!$G2345=0,"",Data!$G2345)</f>
        <v/>
      </c>
      <c r="V2348" s="19" t="str">
        <f>IF(Data!$D2345=0,"",Data!$D2345)</f>
        <v/>
      </c>
      <c r="W2348" s="19" t="str">
        <f>Data!$H2345</f>
        <v>Japonica</v>
      </c>
      <c r="Y2348" s="41" t="e">
        <f t="shared" si="654"/>
        <v>#REF!</v>
      </c>
      <c r="Z2348" s="8">
        <f t="shared" si="660"/>
        <v>10000</v>
      </c>
      <c r="AA2348" s="8" t="str">
        <f t="shared" si="661"/>
        <v>Monte Carlo</v>
      </c>
      <c r="AB2348" s="8" t="str">
        <f t="shared" si="662"/>
        <v>M</v>
      </c>
      <c r="AC2348" s="8" t="str">
        <f t="shared" si="663"/>
        <v/>
      </c>
      <c r="AD2348" s="8" t="str">
        <f t="shared" si="668"/>
        <v/>
      </c>
      <c r="AE2348" s="8" t="str">
        <f t="shared" si="664"/>
        <v/>
      </c>
      <c r="AF2348" s="5">
        <f t="shared" si="665"/>
        <v>1950</v>
      </c>
      <c r="AG2348" s="46">
        <v>2345</v>
      </c>
      <c r="AH2348" s="47" t="str">
        <f t="shared" si="655"/>
        <v/>
      </c>
      <c r="AI2348" s="48" t="str">
        <f t="shared" si="656"/>
        <v/>
      </c>
      <c r="AK2348" s="22" t="e">
        <f>TRIM(#REF!)</f>
        <v>#REF!</v>
      </c>
      <c r="AL2348" s="23" t="e">
        <f>IF(#REF!=0,"",#REF!)</f>
        <v>#REF!</v>
      </c>
      <c r="AM2348" s="19" t="e">
        <f>IF(#REF!=0,"",#REF!)</f>
        <v>#REF!</v>
      </c>
      <c r="AN2348" s="23" t="e">
        <f>IF($AK2348="","",#REF!)</f>
        <v>#REF!</v>
      </c>
      <c r="AO2348" s="23" t="e">
        <f t="shared" si="666"/>
        <v>#REF!</v>
      </c>
      <c r="AP2348" s="19" t="e">
        <f>IF(#REF!=0,"",#REF!)</f>
        <v>#REF!</v>
      </c>
      <c r="AQ2348" s="19" t="e">
        <f>IF(#REF!=0,"",#REF!)</f>
        <v>#REF!</v>
      </c>
      <c r="AR2348" s="19" t="e">
        <f>IF(#REF!=0,"",#REF!)</f>
        <v>#REF!</v>
      </c>
      <c r="AS2348" s="19" t="e">
        <f>#REF!</f>
        <v>#REF!</v>
      </c>
    </row>
    <row r="2349" spans="4:45" ht="19.5" thickTop="1" thickBot="1" x14ac:dyDescent="0.25">
      <c r="D2349" s="1" t="str">
        <f t="shared" si="669"/>
        <v/>
      </c>
      <c r="E2349" s="1" t="str">
        <f t="shared" si="670"/>
        <v/>
      </c>
      <c r="K2349" s="19" t="str">
        <f t="shared" si="657"/>
        <v/>
      </c>
      <c r="L2349" s="19">
        <f t="shared" si="667"/>
        <v>10000</v>
      </c>
      <c r="M2349" s="22" t="str">
        <f>TRIM(Data!$N2346)</f>
        <v>Moon Blossom</v>
      </c>
      <c r="N2349" s="22" t="str">
        <f>TRIM(Data!$A2346)</f>
        <v>Moon Blossom</v>
      </c>
      <c r="O2349" s="23">
        <f>IF(Data!$B2346=0,"",Data!$B2346)</f>
        <v>2021</v>
      </c>
      <c r="P2349" s="19" t="str">
        <f>IF(Data!$C2346=0,"",Data!$C2346)</f>
        <v>1</v>
      </c>
      <c r="Q2349" s="23" t="str">
        <f>IF($M2349="","",Data!$E2346)</f>
        <v>M</v>
      </c>
      <c r="R2349" s="23" t="str">
        <f t="shared" si="658"/>
        <v>M</v>
      </c>
      <c r="S2349" s="23" t="str">
        <f t="shared" si="659"/>
        <v>M</v>
      </c>
      <c r="T2349" s="19" t="str">
        <f>IF(Data!$F2346=0,"",Data!$F2346)</f>
        <v/>
      </c>
      <c r="U2349" s="19" t="str">
        <f>IF(Data!$G2346=0,"",Data!$G2346)</f>
        <v/>
      </c>
      <c r="V2349" s="19" t="str">
        <f>IF(Data!$D2346=0,"",Data!$D2346)</f>
        <v/>
      </c>
      <c r="W2349" s="19" t="str">
        <f>Data!$H2346</f>
        <v>Japonica</v>
      </c>
      <c r="Y2349" s="41" t="e">
        <f t="shared" si="654"/>
        <v>#REF!</v>
      </c>
      <c r="Z2349" s="8">
        <f t="shared" si="660"/>
        <v>10000</v>
      </c>
      <c r="AA2349" s="8" t="str">
        <f t="shared" si="661"/>
        <v>Moon Blossom</v>
      </c>
      <c r="AB2349" s="8" t="str">
        <f t="shared" si="662"/>
        <v>M</v>
      </c>
      <c r="AC2349" s="8" t="str">
        <f t="shared" si="663"/>
        <v/>
      </c>
      <c r="AD2349" s="8" t="str">
        <f t="shared" si="668"/>
        <v/>
      </c>
      <c r="AE2349" s="8" t="str">
        <f t="shared" si="664"/>
        <v/>
      </c>
      <c r="AF2349" s="5">
        <f t="shared" si="665"/>
        <v>2021</v>
      </c>
      <c r="AG2349" s="46">
        <v>2346</v>
      </c>
      <c r="AH2349" s="47" t="str">
        <f t="shared" si="655"/>
        <v/>
      </c>
      <c r="AI2349" s="48" t="str">
        <f t="shared" si="656"/>
        <v/>
      </c>
      <c r="AK2349" s="22" t="e">
        <f>TRIM(#REF!)</f>
        <v>#REF!</v>
      </c>
      <c r="AL2349" s="23" t="e">
        <f>IF(#REF!=0,"",#REF!)</f>
        <v>#REF!</v>
      </c>
      <c r="AM2349" s="19" t="e">
        <f>IF(#REF!=0,"",#REF!)</f>
        <v>#REF!</v>
      </c>
      <c r="AN2349" s="23" t="e">
        <f>IF($AK2349="","",#REF!)</f>
        <v>#REF!</v>
      </c>
      <c r="AO2349" s="23" t="e">
        <f t="shared" si="666"/>
        <v>#REF!</v>
      </c>
      <c r="AP2349" s="19" t="e">
        <f>IF(#REF!=0,"",#REF!)</f>
        <v>#REF!</v>
      </c>
      <c r="AQ2349" s="19" t="e">
        <f>IF(#REF!=0,"",#REF!)</f>
        <v>#REF!</v>
      </c>
      <c r="AR2349" s="19" t="e">
        <f>IF(#REF!=0,"",#REF!)</f>
        <v>#REF!</v>
      </c>
      <c r="AS2349" s="19" t="e">
        <f>#REF!</f>
        <v>#REF!</v>
      </c>
    </row>
    <row r="2350" spans="4:45" ht="19.5" thickTop="1" thickBot="1" x14ac:dyDescent="0.25">
      <c r="D2350" s="1" t="str">
        <f t="shared" si="669"/>
        <v/>
      </c>
      <c r="E2350" s="1" t="str">
        <f t="shared" si="670"/>
        <v/>
      </c>
      <c r="K2350" s="19" t="str">
        <f t="shared" si="657"/>
        <v/>
      </c>
      <c r="L2350" s="19">
        <f t="shared" si="667"/>
        <v>10000</v>
      </c>
      <c r="M2350" s="22" t="str">
        <f>TRIM(Data!$N2347)</f>
        <v>Moonglow</v>
      </c>
      <c r="N2350" s="22" t="str">
        <f>TRIM(Data!$A2347)</f>
        <v>Moonglow (St. Mary)</v>
      </c>
      <c r="O2350" s="23" t="str">
        <f>IF(Data!$B2347=0,"",Data!$B2347)</f>
        <v>1800's - Late</v>
      </c>
      <c r="P2350" s="19" t="str">
        <f>IF(Data!$C2347=0,"",Data!$C2347)</f>
        <v/>
      </c>
      <c r="Q2350" s="23" t="str">
        <f>IF($M2350="","",Data!$E2347)</f>
        <v>M</v>
      </c>
      <c r="R2350" s="23" t="str">
        <f t="shared" si="658"/>
        <v>M</v>
      </c>
      <c r="S2350" s="23" t="str">
        <f t="shared" si="659"/>
        <v>M</v>
      </c>
      <c r="T2350" s="19" t="str">
        <f>IF(Data!$F2347=0,"",Data!$F2347)</f>
        <v>WHITE</v>
      </c>
      <c r="U2350" s="19" t="str">
        <f>IF(Data!$G2347=0,"",Data!$G2347)</f>
        <v/>
      </c>
      <c r="V2350" s="19" t="str">
        <f>IF(Data!$D2347=0,"",Data!$D2347)</f>
        <v>ANTIQUE</v>
      </c>
      <c r="W2350" s="19" t="str">
        <f>Data!$H2347</f>
        <v>Japonica</v>
      </c>
      <c r="Y2350" s="41" t="e">
        <f t="shared" si="654"/>
        <v>#REF!</v>
      </c>
      <c r="Z2350" s="8">
        <f t="shared" si="660"/>
        <v>2350</v>
      </c>
      <c r="AA2350" s="8" t="str">
        <f t="shared" si="661"/>
        <v>Moonglow</v>
      </c>
      <c r="AB2350" s="8" t="str">
        <f t="shared" si="662"/>
        <v>M</v>
      </c>
      <c r="AC2350" s="8" t="str">
        <f t="shared" si="663"/>
        <v>WHITE</v>
      </c>
      <c r="AD2350" s="8" t="str">
        <f t="shared" si="668"/>
        <v/>
      </c>
      <c r="AE2350" s="8" t="str">
        <f t="shared" si="664"/>
        <v>ANTIQUE</v>
      </c>
      <c r="AF2350" s="5" t="str">
        <f t="shared" si="665"/>
        <v>1800's - Late</v>
      </c>
      <c r="AG2350" s="46">
        <v>2347</v>
      </c>
      <c r="AH2350" s="47" t="str">
        <f t="shared" si="655"/>
        <v/>
      </c>
      <c r="AI2350" s="48" t="str">
        <f t="shared" si="656"/>
        <v/>
      </c>
      <c r="AK2350" s="22" t="e">
        <f>TRIM(#REF!)</f>
        <v>#REF!</v>
      </c>
      <c r="AL2350" s="23" t="e">
        <f>IF(#REF!=0,"",#REF!)</f>
        <v>#REF!</v>
      </c>
      <c r="AM2350" s="19" t="e">
        <f>IF(#REF!=0,"",#REF!)</f>
        <v>#REF!</v>
      </c>
      <c r="AN2350" s="23" t="e">
        <f>IF($AK2350="","",#REF!)</f>
        <v>#REF!</v>
      </c>
      <c r="AO2350" s="23" t="e">
        <f t="shared" si="666"/>
        <v>#REF!</v>
      </c>
      <c r="AP2350" s="19" t="e">
        <f>IF(#REF!=0,"",#REF!)</f>
        <v>#REF!</v>
      </c>
      <c r="AQ2350" s="19" t="e">
        <f>IF(#REF!=0,"",#REF!)</f>
        <v>#REF!</v>
      </c>
      <c r="AR2350" s="19" t="e">
        <f>IF(#REF!=0,"",#REF!)</f>
        <v>#REF!</v>
      </c>
      <c r="AS2350" s="19" t="e">
        <f>#REF!</f>
        <v>#REF!</v>
      </c>
    </row>
    <row r="2351" spans="4:45" ht="19.5" thickTop="1" thickBot="1" x14ac:dyDescent="0.25">
      <c r="D2351" s="1" t="str">
        <f t="shared" si="669"/>
        <v/>
      </c>
      <c r="E2351" s="1" t="str">
        <f t="shared" si="670"/>
        <v/>
      </c>
      <c r="K2351" s="19" t="str">
        <f t="shared" si="657"/>
        <v/>
      </c>
      <c r="L2351" s="19">
        <f t="shared" si="667"/>
        <v>10000</v>
      </c>
      <c r="M2351" s="22" t="str">
        <f>TRIM(Data!$N2348)</f>
        <v>Moonlight Bay</v>
      </c>
      <c r="N2351" s="22" t="str">
        <f>TRIM(Data!$A2348)</f>
        <v>Moonlight Bay</v>
      </c>
      <c r="O2351" s="23">
        <f>IF(Data!$B2348=0,"",Data!$B2348)</f>
        <v>1982</v>
      </c>
      <c r="P2351" s="19" t="str">
        <f>IF(Data!$C2348=0,"",Data!$C2348)</f>
        <v>1</v>
      </c>
      <c r="Q2351" s="23" t="str">
        <f>IF($M2351="","",Data!$E2348)</f>
        <v>VL</v>
      </c>
      <c r="R2351" s="23" t="str">
        <f t="shared" si="658"/>
        <v>VL</v>
      </c>
      <c r="S2351" s="23" t="str">
        <f t="shared" si="659"/>
        <v>VL</v>
      </c>
      <c r="T2351" s="19" t="str">
        <f>IF(Data!$F2348=0,"",Data!$F2348)</f>
        <v/>
      </c>
      <c r="U2351" s="19" t="str">
        <f>IF(Data!$G2348=0,"",Data!$G2348)</f>
        <v/>
      </c>
      <c r="V2351" s="19" t="str">
        <f>IF(Data!$D2348=0,"",Data!$D2348)</f>
        <v/>
      </c>
      <c r="W2351" s="19" t="str">
        <f>Data!$H2348</f>
        <v>Japonica</v>
      </c>
      <c r="Y2351" s="41" t="e">
        <f t="shared" si="654"/>
        <v>#REF!</v>
      </c>
      <c r="Z2351" s="8">
        <f t="shared" si="660"/>
        <v>10000</v>
      </c>
      <c r="AA2351" s="8" t="str">
        <f t="shared" si="661"/>
        <v>Moonlight Bay</v>
      </c>
      <c r="AB2351" s="8" t="str">
        <f t="shared" si="662"/>
        <v>VL</v>
      </c>
      <c r="AC2351" s="8" t="str">
        <f t="shared" si="663"/>
        <v/>
      </c>
      <c r="AD2351" s="8" t="str">
        <f t="shared" si="668"/>
        <v/>
      </c>
      <c r="AE2351" s="8" t="str">
        <f t="shared" si="664"/>
        <v/>
      </c>
      <c r="AF2351" s="5">
        <f t="shared" si="665"/>
        <v>1982</v>
      </c>
      <c r="AG2351" s="46">
        <v>2348</v>
      </c>
      <c r="AH2351" s="47" t="str">
        <f t="shared" si="655"/>
        <v/>
      </c>
      <c r="AI2351" s="48" t="str">
        <f t="shared" si="656"/>
        <v/>
      </c>
      <c r="AK2351" s="22" t="e">
        <f>TRIM(#REF!)</f>
        <v>#REF!</v>
      </c>
      <c r="AL2351" s="23" t="e">
        <f>IF(#REF!=0,"",#REF!)</f>
        <v>#REF!</v>
      </c>
      <c r="AM2351" s="19" t="e">
        <f>IF(#REF!=0,"",#REF!)</f>
        <v>#REF!</v>
      </c>
      <c r="AN2351" s="23" t="e">
        <f>IF($AK2351="","",#REF!)</f>
        <v>#REF!</v>
      </c>
      <c r="AO2351" s="23" t="e">
        <f t="shared" si="666"/>
        <v>#REF!</v>
      </c>
      <c r="AP2351" s="19" t="e">
        <f>IF(#REF!=0,"",#REF!)</f>
        <v>#REF!</v>
      </c>
      <c r="AQ2351" s="19" t="e">
        <f>IF(#REF!=0,"",#REF!)</f>
        <v>#REF!</v>
      </c>
      <c r="AR2351" s="19" t="e">
        <f>IF(#REF!=0,"",#REF!)</f>
        <v>#REF!</v>
      </c>
      <c r="AS2351" s="19" t="e">
        <f>#REF!</f>
        <v>#REF!</v>
      </c>
    </row>
    <row r="2352" spans="4:45" ht="19.5" thickTop="1" thickBot="1" x14ac:dyDescent="0.25">
      <c r="D2352" s="1" t="str">
        <f t="shared" si="669"/>
        <v/>
      </c>
      <c r="E2352" s="1" t="str">
        <f t="shared" si="670"/>
        <v/>
      </c>
      <c r="K2352" s="19" t="str">
        <f t="shared" si="657"/>
        <v/>
      </c>
      <c r="L2352" s="19">
        <f t="shared" si="667"/>
        <v>10000</v>
      </c>
      <c r="M2352" s="22" t="str">
        <f>TRIM(Data!$N2349)</f>
        <v>Moonlight Sonata</v>
      </c>
      <c r="N2352" s="22" t="str">
        <f>TRIM(Data!$A2349)</f>
        <v>Moonlight Sonata</v>
      </c>
      <c r="O2352" s="23">
        <f>IF(Data!$B2349=0,"",Data!$B2349)</f>
        <v>1961</v>
      </c>
      <c r="P2352" s="19" t="str">
        <f>IF(Data!$C2349=0,"",Data!$C2349)</f>
        <v>1</v>
      </c>
      <c r="Q2352" s="23" t="str">
        <f>IF($M2352="","",Data!$E2349)</f>
        <v>M-L</v>
      </c>
      <c r="R2352" s="23" t="str">
        <f t="shared" si="658"/>
        <v>M</v>
      </c>
      <c r="S2352" s="23" t="str">
        <f t="shared" si="659"/>
        <v>M</v>
      </c>
      <c r="T2352" s="19" t="str">
        <f>IF(Data!$F2349=0,"",Data!$F2349)</f>
        <v/>
      </c>
      <c r="U2352" s="19" t="str">
        <f>IF(Data!$G2349=0,"",Data!$G2349)</f>
        <v/>
      </c>
      <c r="V2352" s="19" t="str">
        <f>IF(Data!$D2349=0,"",Data!$D2349)</f>
        <v/>
      </c>
      <c r="W2352" s="19" t="str">
        <f>Data!$H2349</f>
        <v>Japonica</v>
      </c>
      <c r="Y2352" s="41" t="e">
        <f t="shared" si="654"/>
        <v>#REF!</v>
      </c>
      <c r="Z2352" s="8">
        <f t="shared" si="660"/>
        <v>10000</v>
      </c>
      <c r="AA2352" s="8" t="str">
        <f t="shared" si="661"/>
        <v>Moonlight Sonata</v>
      </c>
      <c r="AB2352" s="8" t="str">
        <f t="shared" si="662"/>
        <v>M</v>
      </c>
      <c r="AC2352" s="8" t="str">
        <f t="shared" si="663"/>
        <v/>
      </c>
      <c r="AD2352" s="8" t="str">
        <f t="shared" si="668"/>
        <v/>
      </c>
      <c r="AE2352" s="8" t="str">
        <f t="shared" si="664"/>
        <v/>
      </c>
      <c r="AF2352" s="5">
        <f t="shared" si="665"/>
        <v>1961</v>
      </c>
      <c r="AG2352" s="46">
        <v>2349</v>
      </c>
      <c r="AH2352" s="47" t="str">
        <f t="shared" si="655"/>
        <v/>
      </c>
      <c r="AI2352" s="48" t="str">
        <f t="shared" si="656"/>
        <v/>
      </c>
      <c r="AK2352" s="22" t="e">
        <f>TRIM(#REF!)</f>
        <v>#REF!</v>
      </c>
      <c r="AL2352" s="23" t="e">
        <f>IF(#REF!=0,"",#REF!)</f>
        <v>#REF!</v>
      </c>
      <c r="AM2352" s="19" t="e">
        <f>IF(#REF!=0,"",#REF!)</f>
        <v>#REF!</v>
      </c>
      <c r="AN2352" s="23" t="e">
        <f>IF($AK2352="","",#REF!)</f>
        <v>#REF!</v>
      </c>
      <c r="AO2352" s="23" t="e">
        <f t="shared" si="666"/>
        <v>#REF!</v>
      </c>
      <c r="AP2352" s="19" t="e">
        <f>IF(#REF!=0,"",#REF!)</f>
        <v>#REF!</v>
      </c>
      <c r="AQ2352" s="19" t="e">
        <f>IF(#REF!=0,"",#REF!)</f>
        <v>#REF!</v>
      </c>
      <c r="AR2352" s="19" t="e">
        <f>IF(#REF!=0,"",#REF!)</f>
        <v>#REF!</v>
      </c>
      <c r="AS2352" s="19" t="e">
        <f>#REF!</f>
        <v>#REF!</v>
      </c>
    </row>
    <row r="2353" spans="4:45" ht="19.5" thickTop="1" thickBot="1" x14ac:dyDescent="0.25">
      <c r="D2353" s="1" t="str">
        <f t="shared" si="669"/>
        <v/>
      </c>
      <c r="E2353" s="1" t="str">
        <f t="shared" si="670"/>
        <v/>
      </c>
      <c r="K2353" s="19" t="str">
        <f t="shared" si="657"/>
        <v/>
      </c>
      <c r="L2353" s="19">
        <f t="shared" si="667"/>
        <v>10000</v>
      </c>
      <c r="M2353" s="22" t="str">
        <f>TRIM(Data!$N2350)</f>
        <v>Moonrise</v>
      </c>
      <c r="N2353" s="22" t="str">
        <f>TRIM(Data!$A2350)</f>
        <v>Moonrise (R)</v>
      </c>
      <c r="O2353" s="23">
        <f>IF(Data!$B2350=0,"",Data!$B2350)</f>
        <v>2000</v>
      </c>
      <c r="P2353" s="19" t="str">
        <f>IF(Data!$C2350=0,"",Data!$C2350)</f>
        <v>1</v>
      </c>
      <c r="Q2353" s="23" t="str">
        <f>IF($M2353="","",Data!$E2350)</f>
        <v>VL</v>
      </c>
      <c r="R2353" s="23" t="str">
        <f t="shared" si="658"/>
        <v>VL</v>
      </c>
      <c r="S2353" s="23" t="str">
        <f t="shared" si="659"/>
        <v>VL</v>
      </c>
      <c r="T2353" s="19" t="str">
        <f>IF(Data!$F2350=0,"",Data!$F2350)</f>
        <v/>
      </c>
      <c r="U2353" s="19" t="str">
        <f>IF(Data!$G2350=0,"",Data!$G2350)</f>
        <v/>
      </c>
      <c r="V2353" s="19" t="str">
        <f>IF(Data!$D2350=0,"",Data!$D2350)</f>
        <v/>
      </c>
      <c r="W2353" s="19" t="str">
        <f>Data!$H2350</f>
        <v>Reticulata</v>
      </c>
      <c r="Y2353" s="41" t="e">
        <f t="shared" si="654"/>
        <v>#REF!</v>
      </c>
      <c r="Z2353" s="8">
        <f t="shared" si="660"/>
        <v>10000</v>
      </c>
      <c r="AA2353" s="8" t="str">
        <f t="shared" si="661"/>
        <v>Moonrise</v>
      </c>
      <c r="AB2353" s="8" t="str">
        <f t="shared" si="662"/>
        <v>VL</v>
      </c>
      <c r="AC2353" s="8" t="str">
        <f t="shared" si="663"/>
        <v/>
      </c>
      <c r="AD2353" s="8" t="str">
        <f t="shared" si="668"/>
        <v/>
      </c>
      <c r="AE2353" s="8" t="str">
        <f t="shared" si="664"/>
        <v/>
      </c>
      <c r="AF2353" s="5">
        <f t="shared" si="665"/>
        <v>2000</v>
      </c>
      <c r="AG2353" s="46">
        <v>2350</v>
      </c>
      <c r="AH2353" s="47" t="str">
        <f t="shared" si="655"/>
        <v/>
      </c>
      <c r="AI2353" s="48" t="str">
        <f t="shared" si="656"/>
        <v/>
      </c>
      <c r="AK2353" s="22" t="e">
        <f>TRIM(#REF!)</f>
        <v>#REF!</v>
      </c>
      <c r="AL2353" s="23" t="e">
        <f>IF(#REF!=0,"",#REF!)</f>
        <v>#REF!</v>
      </c>
      <c r="AM2353" s="19" t="e">
        <f>IF(#REF!=0,"",#REF!)</f>
        <v>#REF!</v>
      </c>
      <c r="AN2353" s="23" t="e">
        <f>IF($AK2353="","",#REF!)</f>
        <v>#REF!</v>
      </c>
      <c r="AO2353" s="23" t="e">
        <f t="shared" si="666"/>
        <v>#REF!</v>
      </c>
      <c r="AP2353" s="19" t="e">
        <f>IF(#REF!=0,"",#REF!)</f>
        <v>#REF!</v>
      </c>
      <c r="AQ2353" s="19" t="e">
        <f>IF(#REF!=0,"",#REF!)</f>
        <v>#REF!</v>
      </c>
      <c r="AR2353" s="19" t="e">
        <f>IF(#REF!=0,"",#REF!)</f>
        <v>#REF!</v>
      </c>
      <c r="AS2353" s="19" t="e">
        <f>#REF!</f>
        <v>#REF!</v>
      </c>
    </row>
    <row r="2354" spans="4:45" ht="19.5" thickTop="1" thickBot="1" x14ac:dyDescent="0.25">
      <c r="D2354" s="1" t="str">
        <f t="shared" si="669"/>
        <v/>
      </c>
      <c r="E2354" s="1" t="str">
        <f t="shared" si="670"/>
        <v/>
      </c>
      <c r="K2354" s="19" t="str">
        <f t="shared" si="657"/>
        <v/>
      </c>
      <c r="L2354" s="19">
        <f t="shared" si="667"/>
        <v>10000</v>
      </c>
      <c r="M2354" s="22" t="str">
        <f>TRIM(Data!$N2351)</f>
        <v>Moonshadow</v>
      </c>
      <c r="N2354" s="22" t="str">
        <f>TRIM(Data!$A2351)</f>
        <v>Moonshadow (Sasanqua)</v>
      </c>
      <c r="O2354" s="23">
        <f>IF(Data!$B2351=0,"",Data!$B2351)</f>
        <v>2021</v>
      </c>
      <c r="P2354" s="19" t="str">
        <f>IF(Data!$C2351=0,"",Data!$C2351)</f>
        <v>1</v>
      </c>
      <c r="Q2354" s="23" t="str">
        <f>IF($M2354="","",Data!$E2351)</f>
        <v>L</v>
      </c>
      <c r="R2354" s="23" t="str">
        <f t="shared" si="658"/>
        <v>L</v>
      </c>
      <c r="S2354" s="23" t="str">
        <f t="shared" si="659"/>
        <v>L</v>
      </c>
      <c r="T2354" s="19" t="str">
        <f>IF(Data!$F2351=0,"",Data!$F2351)</f>
        <v/>
      </c>
      <c r="U2354" s="19" t="str">
        <f>IF(Data!$G2351=0,"",Data!$G2351)</f>
        <v/>
      </c>
      <c r="V2354" s="19" t="str">
        <f>IF(Data!$D2351=0,"",Data!$D2351)</f>
        <v/>
      </c>
      <c r="W2354" s="19" t="str">
        <f>Data!$H2351</f>
        <v>Sasanqua</v>
      </c>
      <c r="Y2354" s="41" t="e">
        <f t="shared" si="654"/>
        <v>#REF!</v>
      </c>
      <c r="Z2354" s="8">
        <f t="shared" si="660"/>
        <v>10000</v>
      </c>
      <c r="AA2354" s="8" t="str">
        <f t="shared" si="661"/>
        <v>Moonshadow</v>
      </c>
      <c r="AB2354" s="8" t="str">
        <f t="shared" si="662"/>
        <v>L</v>
      </c>
      <c r="AC2354" s="8" t="str">
        <f t="shared" si="663"/>
        <v/>
      </c>
      <c r="AD2354" s="8" t="str">
        <f t="shared" si="668"/>
        <v/>
      </c>
      <c r="AE2354" s="8" t="str">
        <f t="shared" si="664"/>
        <v/>
      </c>
      <c r="AF2354" s="5">
        <f t="shared" si="665"/>
        <v>2021</v>
      </c>
      <c r="AG2354" s="46">
        <v>2351</v>
      </c>
      <c r="AH2354" s="47" t="str">
        <f t="shared" si="655"/>
        <v/>
      </c>
      <c r="AI2354" s="48" t="str">
        <f t="shared" si="656"/>
        <v/>
      </c>
      <c r="AK2354" s="22" t="e">
        <f>TRIM(#REF!)</f>
        <v>#REF!</v>
      </c>
      <c r="AL2354" s="23" t="e">
        <f>IF(#REF!=0,"",#REF!)</f>
        <v>#REF!</v>
      </c>
      <c r="AM2354" s="19" t="e">
        <f>IF(#REF!=0,"",#REF!)</f>
        <v>#REF!</v>
      </c>
      <c r="AN2354" s="23" t="e">
        <f>IF($AK2354="","",#REF!)</f>
        <v>#REF!</v>
      </c>
      <c r="AO2354" s="23" t="e">
        <f t="shared" si="666"/>
        <v>#REF!</v>
      </c>
      <c r="AP2354" s="19" t="e">
        <f>IF(#REF!=0,"",#REF!)</f>
        <v>#REF!</v>
      </c>
      <c r="AQ2354" s="19" t="e">
        <f>IF(#REF!=0,"",#REF!)</f>
        <v>#REF!</v>
      </c>
      <c r="AR2354" s="19" t="e">
        <f>IF(#REF!=0,"",#REF!)</f>
        <v>#REF!</v>
      </c>
      <c r="AS2354" s="19" t="e">
        <f>#REF!</f>
        <v>#REF!</v>
      </c>
    </row>
    <row r="2355" spans="4:45" ht="19.5" thickTop="1" thickBot="1" x14ac:dyDescent="0.25">
      <c r="D2355" s="1" t="str">
        <f t="shared" si="669"/>
        <v/>
      </c>
      <c r="E2355" s="1" t="str">
        <f t="shared" si="670"/>
        <v/>
      </c>
      <c r="K2355" s="19" t="str">
        <f t="shared" si="657"/>
        <v/>
      </c>
      <c r="L2355" s="19">
        <f t="shared" si="667"/>
        <v>10000</v>
      </c>
      <c r="M2355" s="22" t="str">
        <f>TRIM(Data!$N2352)</f>
        <v>Morgan Elizabeth</v>
      </c>
      <c r="N2355" s="22" t="str">
        <f>TRIM(Data!$A2352)</f>
        <v>Morgan Elizabeth</v>
      </c>
      <c r="O2355" s="23">
        <f>IF(Data!$B2352=0,"",Data!$B2352)</f>
        <v>1998</v>
      </c>
      <c r="P2355" s="19" t="str">
        <f>IF(Data!$C2352=0,"",Data!$C2352)</f>
        <v>1</v>
      </c>
      <c r="Q2355" s="23" t="str">
        <f>IF($M2355="","",Data!$E2352)</f>
        <v>S</v>
      </c>
      <c r="R2355" s="23" t="str">
        <f t="shared" si="658"/>
        <v>S</v>
      </c>
      <c r="S2355" s="23" t="str">
        <f t="shared" si="659"/>
        <v>S</v>
      </c>
      <c r="T2355" s="19" t="str">
        <f>IF(Data!$F2352=0,"",Data!$F2352)</f>
        <v/>
      </c>
      <c r="U2355" s="19" t="str">
        <f>IF(Data!$G2352=0,"",Data!$G2352)</f>
        <v/>
      </c>
      <c r="V2355" s="19" t="str">
        <f>IF(Data!$D2352=0,"",Data!$D2352)</f>
        <v/>
      </c>
      <c r="W2355" s="19" t="str">
        <f>Data!$H2352</f>
        <v>Japonica</v>
      </c>
      <c r="Y2355" s="41" t="e">
        <f t="shared" si="654"/>
        <v>#REF!</v>
      </c>
      <c r="Z2355" s="8">
        <f t="shared" si="660"/>
        <v>10000</v>
      </c>
      <c r="AA2355" s="8" t="str">
        <f t="shared" si="661"/>
        <v>Morgan Elizabeth</v>
      </c>
      <c r="AB2355" s="8" t="str">
        <f t="shared" si="662"/>
        <v>S</v>
      </c>
      <c r="AC2355" s="8" t="str">
        <f t="shared" si="663"/>
        <v/>
      </c>
      <c r="AD2355" s="8" t="str">
        <f t="shared" si="668"/>
        <v/>
      </c>
      <c r="AE2355" s="8" t="str">
        <f t="shared" si="664"/>
        <v/>
      </c>
      <c r="AF2355" s="5">
        <f t="shared" si="665"/>
        <v>1998</v>
      </c>
      <c r="AG2355" s="46">
        <v>2352</v>
      </c>
      <c r="AH2355" s="47" t="str">
        <f t="shared" si="655"/>
        <v/>
      </c>
      <c r="AI2355" s="48" t="str">
        <f t="shared" si="656"/>
        <v/>
      </c>
      <c r="AK2355" s="22" t="e">
        <f>TRIM(#REF!)</f>
        <v>#REF!</v>
      </c>
      <c r="AL2355" s="23" t="e">
        <f>IF(#REF!=0,"",#REF!)</f>
        <v>#REF!</v>
      </c>
      <c r="AM2355" s="19" t="e">
        <f>IF(#REF!=0,"",#REF!)</f>
        <v>#REF!</v>
      </c>
      <c r="AN2355" s="23" t="e">
        <f>IF($AK2355="","",#REF!)</f>
        <v>#REF!</v>
      </c>
      <c r="AO2355" s="23" t="e">
        <f t="shared" si="666"/>
        <v>#REF!</v>
      </c>
      <c r="AP2355" s="19" t="e">
        <f>IF(#REF!=0,"",#REF!)</f>
        <v>#REF!</v>
      </c>
      <c r="AQ2355" s="19" t="e">
        <f>IF(#REF!=0,"",#REF!)</f>
        <v>#REF!</v>
      </c>
      <c r="AR2355" s="19" t="e">
        <f>IF(#REF!=0,"",#REF!)</f>
        <v>#REF!</v>
      </c>
      <c r="AS2355" s="19" t="e">
        <f>#REF!</f>
        <v>#REF!</v>
      </c>
    </row>
    <row r="2356" spans="4:45" ht="19.5" thickTop="1" thickBot="1" x14ac:dyDescent="0.25">
      <c r="D2356" s="1" t="str">
        <f t="shared" si="669"/>
        <v/>
      </c>
      <c r="E2356" s="1" t="str">
        <f t="shared" si="670"/>
        <v/>
      </c>
      <c r="K2356" s="19" t="str">
        <f t="shared" si="657"/>
        <v/>
      </c>
      <c r="L2356" s="19">
        <f t="shared" si="667"/>
        <v>10000</v>
      </c>
      <c r="M2356" s="22" t="str">
        <f>TRIM(Data!$N2353)</f>
        <v>Morning Glow</v>
      </c>
      <c r="N2356" s="22" t="str">
        <f>TRIM(Data!$A2353)</f>
        <v>Morning Glow</v>
      </c>
      <c r="O2356" s="23">
        <f>IF(Data!$B2353=0,"",Data!$B2353)</f>
        <v>1948</v>
      </c>
      <c r="P2356" s="19" t="str">
        <f>IF(Data!$C2353=0,"",Data!$C2353)</f>
        <v>1</v>
      </c>
      <c r="Q2356" s="23" t="str">
        <f>IF($M2356="","",Data!$E2353)</f>
        <v>M</v>
      </c>
      <c r="R2356" s="23" t="str">
        <f t="shared" si="658"/>
        <v>M</v>
      </c>
      <c r="S2356" s="23" t="str">
        <f t="shared" si="659"/>
        <v>M</v>
      </c>
      <c r="T2356" s="19" t="str">
        <f>IF(Data!$F2353=0,"",Data!$F2353)</f>
        <v>WHITE</v>
      </c>
      <c r="U2356" s="19" t="str">
        <f>IF(Data!$G2353=0,"",Data!$G2353)</f>
        <v>FD</v>
      </c>
      <c r="V2356" s="19" t="str">
        <f>IF(Data!$D2353=0,"",Data!$D2353)</f>
        <v/>
      </c>
      <c r="W2356" s="19" t="str">
        <f>Data!$H2353</f>
        <v>Japonica</v>
      </c>
      <c r="Y2356" s="41" t="e">
        <f t="shared" si="654"/>
        <v>#REF!</v>
      </c>
      <c r="Z2356" s="8">
        <f t="shared" si="660"/>
        <v>10000</v>
      </c>
      <c r="AA2356" s="8" t="str">
        <f t="shared" si="661"/>
        <v>Morning Glow</v>
      </c>
      <c r="AB2356" s="8" t="str">
        <f t="shared" si="662"/>
        <v>M</v>
      </c>
      <c r="AC2356" s="8" t="str">
        <f t="shared" si="663"/>
        <v>WHITE</v>
      </c>
      <c r="AD2356" s="8" t="str">
        <f t="shared" si="668"/>
        <v>FD</v>
      </c>
      <c r="AE2356" s="8" t="str">
        <f t="shared" si="664"/>
        <v/>
      </c>
      <c r="AF2356" s="5">
        <f t="shared" si="665"/>
        <v>1948</v>
      </c>
      <c r="AG2356" s="46">
        <v>2353</v>
      </c>
      <c r="AH2356" s="47" t="str">
        <f t="shared" si="655"/>
        <v/>
      </c>
      <c r="AI2356" s="48" t="str">
        <f t="shared" si="656"/>
        <v/>
      </c>
      <c r="AK2356" s="22" t="e">
        <f>TRIM(#REF!)</f>
        <v>#REF!</v>
      </c>
      <c r="AL2356" s="23" t="e">
        <f>IF(#REF!=0,"",#REF!)</f>
        <v>#REF!</v>
      </c>
      <c r="AM2356" s="19" t="e">
        <f>IF(#REF!=0,"",#REF!)</f>
        <v>#REF!</v>
      </c>
      <c r="AN2356" s="23" t="e">
        <f>IF($AK2356="","",#REF!)</f>
        <v>#REF!</v>
      </c>
      <c r="AO2356" s="23" t="e">
        <f t="shared" si="666"/>
        <v>#REF!</v>
      </c>
      <c r="AP2356" s="19" t="e">
        <f>IF(#REF!=0,"",#REF!)</f>
        <v>#REF!</v>
      </c>
      <c r="AQ2356" s="19" t="e">
        <f>IF(#REF!=0,"",#REF!)</f>
        <v>#REF!</v>
      </c>
      <c r="AR2356" s="19" t="e">
        <f>IF(#REF!=0,"",#REF!)</f>
        <v>#REF!</v>
      </c>
      <c r="AS2356" s="19" t="e">
        <f>#REF!</f>
        <v>#REF!</v>
      </c>
    </row>
    <row r="2357" spans="4:45" ht="19.5" thickTop="1" thickBot="1" x14ac:dyDescent="0.25">
      <c r="D2357" s="1" t="str">
        <f t="shared" si="669"/>
        <v/>
      </c>
      <c r="E2357" s="1" t="str">
        <f t="shared" si="670"/>
        <v/>
      </c>
      <c r="K2357" s="19" t="str">
        <f t="shared" si="657"/>
        <v/>
      </c>
      <c r="L2357" s="19">
        <f t="shared" si="667"/>
        <v>10000</v>
      </c>
      <c r="M2357" s="22" t="str">
        <f>TRIM(Data!$N2354)</f>
        <v>Morning Mist</v>
      </c>
      <c r="N2357" s="22" t="str">
        <f>TRIM(Data!$A2354)</f>
        <v>Morning Mist</v>
      </c>
      <c r="O2357" s="23">
        <f>IF(Data!$B2354=0,"",Data!$B2354)</f>
        <v>1942</v>
      </c>
      <c r="P2357" s="19" t="str">
        <f>IF(Data!$C2354=0,"",Data!$C2354)</f>
        <v/>
      </c>
      <c r="Q2357" s="23" t="str">
        <f>IF($M2357="","",Data!$E2354)</f>
        <v>M</v>
      </c>
      <c r="R2357" s="23" t="str">
        <f t="shared" si="658"/>
        <v>M</v>
      </c>
      <c r="S2357" s="23" t="str">
        <f t="shared" si="659"/>
        <v>M</v>
      </c>
      <c r="T2357" s="19" t="str">
        <f>IF(Data!$F2354=0,"",Data!$F2354)</f>
        <v/>
      </c>
      <c r="U2357" s="19" t="str">
        <f>IF(Data!$G2354=0,"",Data!$G2354)</f>
        <v/>
      </c>
      <c r="V2357" s="19" t="str">
        <f>IF(Data!$D2354=0,"",Data!$D2354)</f>
        <v/>
      </c>
      <c r="W2357" s="19" t="str">
        <f>Data!$H2354</f>
        <v>Japonica</v>
      </c>
      <c r="Y2357" s="41" t="e">
        <f t="shared" si="654"/>
        <v>#REF!</v>
      </c>
      <c r="Z2357" s="8">
        <f t="shared" si="660"/>
        <v>10000</v>
      </c>
      <c r="AA2357" s="8" t="str">
        <f t="shared" si="661"/>
        <v>Morning Mist</v>
      </c>
      <c r="AB2357" s="8" t="str">
        <f t="shared" si="662"/>
        <v>M</v>
      </c>
      <c r="AC2357" s="8" t="str">
        <f t="shared" si="663"/>
        <v/>
      </c>
      <c r="AD2357" s="8" t="str">
        <f t="shared" si="668"/>
        <v/>
      </c>
      <c r="AE2357" s="8" t="str">
        <f t="shared" si="664"/>
        <v/>
      </c>
      <c r="AF2357" s="5">
        <f t="shared" si="665"/>
        <v>1942</v>
      </c>
      <c r="AG2357" s="46">
        <v>2354</v>
      </c>
      <c r="AH2357" s="47" t="str">
        <f t="shared" si="655"/>
        <v/>
      </c>
      <c r="AI2357" s="48" t="str">
        <f t="shared" si="656"/>
        <v/>
      </c>
      <c r="AK2357" s="22" t="e">
        <f>TRIM(#REF!)</f>
        <v>#REF!</v>
      </c>
      <c r="AL2357" s="23" t="e">
        <f>IF(#REF!=0,"",#REF!)</f>
        <v>#REF!</v>
      </c>
      <c r="AM2357" s="19" t="e">
        <f>IF(#REF!=0,"",#REF!)</f>
        <v>#REF!</v>
      </c>
      <c r="AN2357" s="23" t="e">
        <f>IF($AK2357="","",#REF!)</f>
        <v>#REF!</v>
      </c>
      <c r="AO2357" s="23" t="e">
        <f t="shared" si="666"/>
        <v>#REF!</v>
      </c>
      <c r="AP2357" s="19" t="e">
        <f>IF(#REF!=0,"",#REF!)</f>
        <v>#REF!</v>
      </c>
      <c r="AQ2357" s="19" t="e">
        <f>IF(#REF!=0,"",#REF!)</f>
        <v>#REF!</v>
      </c>
      <c r="AR2357" s="19" t="e">
        <f>IF(#REF!=0,"",#REF!)</f>
        <v>#REF!</v>
      </c>
      <c r="AS2357" s="19" t="e">
        <f>#REF!</f>
        <v>#REF!</v>
      </c>
    </row>
    <row r="2358" spans="4:45" ht="19.5" thickTop="1" thickBot="1" x14ac:dyDescent="0.25">
      <c r="D2358" s="1" t="str">
        <f t="shared" si="669"/>
        <v/>
      </c>
      <c r="E2358" s="1" t="str">
        <f t="shared" si="670"/>
        <v/>
      </c>
      <c r="K2358" s="19" t="str">
        <f t="shared" si="657"/>
        <v/>
      </c>
      <c r="L2358" s="19">
        <f t="shared" si="667"/>
        <v>10000</v>
      </c>
      <c r="M2358" s="22" t="str">
        <f>TRIM(Data!$N2355)</f>
        <v>Morris Mercury</v>
      </c>
      <c r="N2358" s="22" t="str">
        <f>TRIM(Data!$A2355)</f>
        <v>Morris Mercury</v>
      </c>
      <c r="O2358" s="23">
        <f>IF(Data!$B2355=0,"",Data!$B2355)</f>
        <v>2011</v>
      </c>
      <c r="P2358" s="19" t="str">
        <f>IF(Data!$C2355=0,"",Data!$C2355)</f>
        <v/>
      </c>
      <c r="Q2358" s="23" t="str">
        <f>IF($M2358="","",Data!$E2355)</f>
        <v>S</v>
      </c>
      <c r="R2358" s="23" t="str">
        <f t="shared" si="658"/>
        <v>S</v>
      </c>
      <c r="S2358" s="23" t="str">
        <f t="shared" si="659"/>
        <v>S</v>
      </c>
      <c r="T2358" s="19" t="str">
        <f>IF(Data!$F2355=0,"",Data!$F2355)</f>
        <v/>
      </c>
      <c r="U2358" s="19" t="str">
        <f>IF(Data!$G2355=0,"",Data!$G2355)</f>
        <v/>
      </c>
      <c r="V2358" s="19" t="str">
        <f>IF(Data!$D2355=0,"",Data!$D2355)</f>
        <v/>
      </c>
      <c r="W2358" s="19" t="str">
        <f>Data!$H2355</f>
        <v>Japonica</v>
      </c>
      <c r="Y2358" s="41" t="e">
        <f t="shared" si="654"/>
        <v>#REF!</v>
      </c>
      <c r="Z2358" s="8">
        <f t="shared" si="660"/>
        <v>10000</v>
      </c>
      <c r="AA2358" s="8" t="str">
        <f t="shared" si="661"/>
        <v>Morris Mercury</v>
      </c>
      <c r="AB2358" s="8" t="str">
        <f t="shared" si="662"/>
        <v>S</v>
      </c>
      <c r="AC2358" s="8" t="str">
        <f t="shared" si="663"/>
        <v/>
      </c>
      <c r="AD2358" s="8" t="str">
        <f t="shared" si="668"/>
        <v/>
      </c>
      <c r="AE2358" s="8" t="str">
        <f t="shared" si="664"/>
        <v/>
      </c>
      <c r="AF2358" s="5">
        <f t="shared" si="665"/>
        <v>2011</v>
      </c>
      <c r="AG2358" s="46">
        <v>2355</v>
      </c>
      <c r="AH2358" s="47" t="str">
        <f t="shared" si="655"/>
        <v/>
      </c>
      <c r="AI2358" s="48" t="str">
        <f t="shared" si="656"/>
        <v/>
      </c>
      <c r="AK2358" s="22" t="e">
        <f>TRIM(#REF!)</f>
        <v>#REF!</v>
      </c>
      <c r="AL2358" s="23" t="e">
        <f>IF(#REF!=0,"",#REF!)</f>
        <v>#REF!</v>
      </c>
      <c r="AM2358" s="19" t="e">
        <f>IF(#REF!=0,"",#REF!)</f>
        <v>#REF!</v>
      </c>
      <c r="AN2358" s="23" t="e">
        <f>IF($AK2358="","",#REF!)</f>
        <v>#REF!</v>
      </c>
      <c r="AO2358" s="23" t="e">
        <f t="shared" si="666"/>
        <v>#REF!</v>
      </c>
      <c r="AP2358" s="19" t="e">
        <f>IF(#REF!=0,"",#REF!)</f>
        <v>#REF!</v>
      </c>
      <c r="AQ2358" s="19" t="e">
        <f>IF(#REF!=0,"",#REF!)</f>
        <v>#REF!</v>
      </c>
      <c r="AR2358" s="19" t="e">
        <f>IF(#REF!=0,"",#REF!)</f>
        <v>#REF!</v>
      </c>
      <c r="AS2358" s="19" t="e">
        <f>#REF!</f>
        <v>#REF!</v>
      </c>
    </row>
    <row r="2359" spans="4:45" ht="19.5" thickTop="1" thickBot="1" x14ac:dyDescent="0.25">
      <c r="D2359" s="1" t="str">
        <f t="shared" si="669"/>
        <v/>
      </c>
      <c r="E2359" s="1" t="str">
        <f t="shared" si="670"/>
        <v/>
      </c>
      <c r="K2359" s="19" t="str">
        <f t="shared" si="657"/>
        <v/>
      </c>
      <c r="L2359" s="19">
        <f t="shared" si="667"/>
        <v>10000</v>
      </c>
      <c r="M2359" s="22" t="str">
        <f>TRIM(Data!$N2356)</f>
        <v>Moshio</v>
      </c>
      <c r="N2359" s="22" t="str">
        <f>TRIM(Data!$A2356)</f>
        <v>Moshio</v>
      </c>
      <c r="O2359" s="23">
        <f>IF(Data!$B2356=0,"",Data!$B2356)</f>
        <v>1780</v>
      </c>
      <c r="P2359" s="19" t="str">
        <f>IF(Data!$C2356=0,"",Data!$C2356)</f>
        <v>1</v>
      </c>
      <c r="Q2359" s="23" t="str">
        <f>IF($M2359="","",Data!$E2356)</f>
        <v>M</v>
      </c>
      <c r="R2359" s="23" t="str">
        <f t="shared" si="658"/>
        <v>M</v>
      </c>
      <c r="S2359" s="23" t="str">
        <f t="shared" si="659"/>
        <v>M</v>
      </c>
      <c r="T2359" s="19" t="str">
        <f>IF(Data!$F2356=0,"",Data!$F2356)</f>
        <v/>
      </c>
      <c r="U2359" s="19" t="str">
        <f>IF(Data!$G2356=0,"",Data!$G2356)</f>
        <v/>
      </c>
      <c r="V2359" s="19" t="str">
        <f>IF(Data!$D2356=0,"",Data!$D2356)</f>
        <v>ANTIQUE</v>
      </c>
      <c r="W2359" s="19" t="str">
        <f>Data!$H2356</f>
        <v>Japonica</v>
      </c>
      <c r="Y2359" s="41" t="e">
        <f t="shared" si="654"/>
        <v>#REF!</v>
      </c>
      <c r="Z2359" s="8">
        <f t="shared" si="660"/>
        <v>2359</v>
      </c>
      <c r="AA2359" s="8" t="str">
        <f t="shared" si="661"/>
        <v>Moshio</v>
      </c>
      <c r="AB2359" s="8" t="str">
        <f t="shared" si="662"/>
        <v>M</v>
      </c>
      <c r="AC2359" s="8" t="str">
        <f t="shared" si="663"/>
        <v/>
      </c>
      <c r="AD2359" s="8" t="str">
        <f t="shared" si="668"/>
        <v/>
      </c>
      <c r="AE2359" s="8" t="str">
        <f t="shared" si="664"/>
        <v>ANTIQUE</v>
      </c>
      <c r="AF2359" s="5">
        <f t="shared" si="665"/>
        <v>1780</v>
      </c>
      <c r="AG2359" s="46">
        <v>2356</v>
      </c>
      <c r="AH2359" s="47" t="str">
        <f t="shared" si="655"/>
        <v/>
      </c>
      <c r="AI2359" s="48" t="str">
        <f t="shared" si="656"/>
        <v/>
      </c>
      <c r="AK2359" s="22" t="e">
        <f>TRIM(#REF!)</f>
        <v>#REF!</v>
      </c>
      <c r="AL2359" s="23" t="e">
        <f>IF(#REF!=0,"",#REF!)</f>
        <v>#REF!</v>
      </c>
      <c r="AM2359" s="19" t="e">
        <f>IF(#REF!=0,"",#REF!)</f>
        <v>#REF!</v>
      </c>
      <c r="AN2359" s="23" t="e">
        <f>IF($AK2359="","",#REF!)</f>
        <v>#REF!</v>
      </c>
      <c r="AO2359" s="23" t="e">
        <f t="shared" si="666"/>
        <v>#REF!</v>
      </c>
      <c r="AP2359" s="19" t="e">
        <f>IF(#REF!=0,"",#REF!)</f>
        <v>#REF!</v>
      </c>
      <c r="AQ2359" s="19" t="e">
        <f>IF(#REF!=0,"",#REF!)</f>
        <v>#REF!</v>
      </c>
      <c r="AR2359" s="19" t="e">
        <f>IF(#REF!=0,"",#REF!)</f>
        <v>#REF!</v>
      </c>
      <c r="AS2359" s="19" t="e">
        <f>#REF!</f>
        <v>#REF!</v>
      </c>
    </row>
    <row r="2360" spans="4:45" ht="19.5" thickTop="1" thickBot="1" x14ac:dyDescent="0.25">
      <c r="D2360" s="1" t="str">
        <f t="shared" si="669"/>
        <v/>
      </c>
      <c r="E2360" s="1" t="str">
        <f t="shared" si="670"/>
        <v/>
      </c>
      <c r="K2360" s="19" t="str">
        <f t="shared" si="657"/>
        <v/>
      </c>
      <c r="L2360" s="19">
        <f t="shared" si="667"/>
        <v>10000</v>
      </c>
      <c r="M2360" s="22" t="str">
        <f>TRIM(Data!$N2357)</f>
        <v>Moss Point Red (See Dolly Bowen)</v>
      </c>
      <c r="N2360" s="22" t="str">
        <f>TRIM(Data!$A2357)</f>
        <v>Moss Point Red (See Dolly Bowen)</v>
      </c>
      <c r="O2360" s="23">
        <f>IF(Data!$B2357=0,"",Data!$B2357)</f>
        <v>1959</v>
      </c>
      <c r="P2360" s="19" t="str">
        <f>IF(Data!$C2357=0,"",Data!$C2357)</f>
        <v/>
      </c>
      <c r="Q2360" s="23" t="str">
        <f>IF($M2360="","",Data!$E2357)</f>
        <v>L</v>
      </c>
      <c r="R2360" s="23" t="str">
        <f t="shared" si="658"/>
        <v>L</v>
      </c>
      <c r="S2360" s="23" t="str">
        <f t="shared" si="659"/>
        <v>L</v>
      </c>
      <c r="T2360" s="19" t="str">
        <f>IF(Data!$F2357=0,"",Data!$F2357)</f>
        <v/>
      </c>
      <c r="U2360" s="19" t="str">
        <f>IF(Data!$G2357=0,"",Data!$G2357)</f>
        <v/>
      </c>
      <c r="V2360" s="19" t="str">
        <f>IF(Data!$D2357=0,"",Data!$D2357)</f>
        <v/>
      </c>
      <c r="W2360" s="19" t="str">
        <f>Data!$H2357</f>
        <v>Japonica</v>
      </c>
      <c r="Y2360" s="41" t="e">
        <f t="shared" si="654"/>
        <v>#REF!</v>
      </c>
      <c r="Z2360" s="8">
        <f t="shared" si="660"/>
        <v>10000</v>
      </c>
      <c r="AA2360" s="8" t="str">
        <f t="shared" si="661"/>
        <v>Moss Point Red (See Dolly Bowen)</v>
      </c>
      <c r="AB2360" s="8" t="str">
        <f t="shared" si="662"/>
        <v>L</v>
      </c>
      <c r="AC2360" s="8" t="str">
        <f t="shared" si="663"/>
        <v/>
      </c>
      <c r="AD2360" s="8" t="str">
        <f t="shared" si="668"/>
        <v/>
      </c>
      <c r="AE2360" s="8" t="str">
        <f t="shared" si="664"/>
        <v/>
      </c>
      <c r="AF2360" s="5">
        <f t="shared" si="665"/>
        <v>1959</v>
      </c>
      <c r="AG2360" s="46">
        <v>2357</v>
      </c>
      <c r="AH2360" s="47" t="str">
        <f t="shared" si="655"/>
        <v/>
      </c>
      <c r="AI2360" s="48" t="str">
        <f t="shared" si="656"/>
        <v/>
      </c>
      <c r="AK2360" s="22" t="e">
        <f>TRIM(#REF!)</f>
        <v>#REF!</v>
      </c>
      <c r="AL2360" s="23" t="e">
        <f>IF(#REF!=0,"",#REF!)</f>
        <v>#REF!</v>
      </c>
      <c r="AM2360" s="19" t="e">
        <f>IF(#REF!=0,"",#REF!)</f>
        <v>#REF!</v>
      </c>
      <c r="AN2360" s="23" t="e">
        <f>IF($AK2360="","",#REF!)</f>
        <v>#REF!</v>
      </c>
      <c r="AO2360" s="23" t="e">
        <f t="shared" si="666"/>
        <v>#REF!</v>
      </c>
      <c r="AP2360" s="19" t="e">
        <f>IF(#REF!=0,"",#REF!)</f>
        <v>#REF!</v>
      </c>
      <c r="AQ2360" s="19" t="e">
        <f>IF(#REF!=0,"",#REF!)</f>
        <v>#REF!</v>
      </c>
      <c r="AR2360" s="19" t="e">
        <f>IF(#REF!=0,"",#REF!)</f>
        <v>#REF!</v>
      </c>
      <c r="AS2360" s="19" t="e">
        <f>#REF!</f>
        <v>#REF!</v>
      </c>
    </row>
    <row r="2361" spans="4:45" ht="19.5" thickTop="1" thickBot="1" x14ac:dyDescent="0.25">
      <c r="D2361" s="1" t="str">
        <f t="shared" si="669"/>
        <v/>
      </c>
      <c r="E2361" s="1" t="str">
        <f t="shared" si="670"/>
        <v/>
      </c>
      <c r="K2361" s="19" t="str">
        <f t="shared" si="657"/>
        <v/>
      </c>
      <c r="L2361" s="19">
        <f t="shared" si="667"/>
        <v>10000</v>
      </c>
      <c r="M2361" s="22" t="str">
        <f>TRIM(Data!$N2358)</f>
        <v>Moss Point Var.</v>
      </c>
      <c r="N2361" s="22" t="str">
        <f>TRIM(Data!$A2358)</f>
        <v>Moss Point Var.</v>
      </c>
      <c r="O2361" s="23">
        <f>IF(Data!$B2358=0,"",Data!$B2358)</f>
        <v>1940</v>
      </c>
      <c r="P2361" s="19" t="str">
        <f>IF(Data!$C2358=0,"",Data!$C2358)</f>
        <v/>
      </c>
      <c r="Q2361" s="23" t="str">
        <f>IF($M2361="","",Data!$E2358)</f>
        <v>M</v>
      </c>
      <c r="R2361" s="23" t="str">
        <f t="shared" si="658"/>
        <v>M</v>
      </c>
      <c r="S2361" s="23" t="str">
        <f t="shared" si="659"/>
        <v>M</v>
      </c>
      <c r="T2361" s="19" t="str">
        <f>IF(Data!$F2358=0,"",Data!$F2358)</f>
        <v/>
      </c>
      <c r="U2361" s="19" t="str">
        <f>IF(Data!$G2358=0,"",Data!$G2358)</f>
        <v/>
      </c>
      <c r="V2361" s="19" t="str">
        <f>IF(Data!$D2358=0,"",Data!$D2358)</f>
        <v/>
      </c>
      <c r="W2361" s="19" t="str">
        <f>Data!$H2358</f>
        <v>Japonica</v>
      </c>
      <c r="Y2361" s="41" t="e">
        <f t="shared" si="654"/>
        <v>#REF!</v>
      </c>
      <c r="Z2361" s="8">
        <f t="shared" si="660"/>
        <v>10000</v>
      </c>
      <c r="AA2361" s="8" t="str">
        <f t="shared" si="661"/>
        <v>Moss Point Var.</v>
      </c>
      <c r="AB2361" s="8" t="str">
        <f t="shared" si="662"/>
        <v>M</v>
      </c>
      <c r="AC2361" s="8" t="str">
        <f t="shared" si="663"/>
        <v/>
      </c>
      <c r="AD2361" s="8" t="str">
        <f t="shared" si="668"/>
        <v/>
      </c>
      <c r="AE2361" s="8" t="str">
        <f t="shared" si="664"/>
        <v/>
      </c>
      <c r="AF2361" s="5">
        <f t="shared" si="665"/>
        <v>1940</v>
      </c>
      <c r="AG2361" s="46">
        <v>2358</v>
      </c>
      <c r="AH2361" s="47" t="str">
        <f t="shared" si="655"/>
        <v/>
      </c>
      <c r="AI2361" s="48" t="str">
        <f t="shared" si="656"/>
        <v/>
      </c>
      <c r="AK2361" s="22" t="e">
        <f>TRIM(#REF!)</f>
        <v>#REF!</v>
      </c>
      <c r="AL2361" s="23" t="e">
        <f>IF(#REF!=0,"",#REF!)</f>
        <v>#REF!</v>
      </c>
      <c r="AM2361" s="19" t="e">
        <f>IF(#REF!=0,"",#REF!)</f>
        <v>#REF!</v>
      </c>
      <c r="AN2361" s="23" t="e">
        <f>IF($AK2361="","",#REF!)</f>
        <v>#REF!</v>
      </c>
      <c r="AO2361" s="23" t="e">
        <f t="shared" si="666"/>
        <v>#REF!</v>
      </c>
      <c r="AP2361" s="19" t="e">
        <f>IF(#REF!=0,"",#REF!)</f>
        <v>#REF!</v>
      </c>
      <c r="AQ2361" s="19" t="e">
        <f>IF(#REF!=0,"",#REF!)</f>
        <v>#REF!</v>
      </c>
      <c r="AR2361" s="19" t="e">
        <f>IF(#REF!=0,"",#REF!)</f>
        <v>#REF!</v>
      </c>
      <c r="AS2361" s="19" t="e">
        <f>#REF!</f>
        <v>#REF!</v>
      </c>
    </row>
    <row r="2362" spans="4:45" ht="19.5" thickTop="1" thickBot="1" x14ac:dyDescent="0.25">
      <c r="D2362" s="1" t="str">
        <f t="shared" si="669"/>
        <v/>
      </c>
      <c r="E2362" s="1" t="str">
        <f t="shared" si="670"/>
        <v/>
      </c>
      <c r="K2362" s="19" t="str">
        <f t="shared" si="657"/>
        <v/>
      </c>
      <c r="L2362" s="19">
        <f t="shared" si="667"/>
        <v>10000</v>
      </c>
      <c r="M2362" s="22" t="str">
        <f>TRIM(Data!$N2359)</f>
        <v>Mouchang</v>
      </c>
      <c r="N2362" s="22" t="str">
        <f>TRIM(Data!$A2359)</f>
        <v>Mouchang (R)</v>
      </c>
      <c r="O2362" s="23">
        <f>IF(Data!$B2359=0,"",Data!$B2359)</f>
        <v>1966</v>
      </c>
      <c r="P2362" s="19" t="str">
        <f>IF(Data!$C2359=0,"",Data!$C2359)</f>
        <v>1</v>
      </c>
      <c r="Q2362" s="23" t="str">
        <f>IF($M2362="","",Data!$E2359)</f>
        <v>VL</v>
      </c>
      <c r="R2362" s="23" t="str">
        <f t="shared" si="658"/>
        <v>VL</v>
      </c>
      <c r="S2362" s="23" t="str">
        <f t="shared" si="659"/>
        <v>VL</v>
      </c>
      <c r="T2362" s="19" t="str">
        <f>IF(Data!$F2359=0,"",Data!$F2359)</f>
        <v/>
      </c>
      <c r="U2362" s="19" t="str">
        <f>IF(Data!$G2359=0,"",Data!$G2359)</f>
        <v/>
      </c>
      <c r="V2362" s="19" t="str">
        <f>IF(Data!$D2359=0,"",Data!$D2359)</f>
        <v/>
      </c>
      <c r="W2362" s="19" t="str">
        <f>Data!$H2359</f>
        <v>Reticulata</v>
      </c>
      <c r="Y2362" s="41" t="e">
        <f t="shared" si="654"/>
        <v>#REF!</v>
      </c>
      <c r="Z2362" s="8">
        <f t="shared" si="660"/>
        <v>10000</v>
      </c>
      <c r="AA2362" s="8" t="str">
        <f t="shared" si="661"/>
        <v>Mouchang</v>
      </c>
      <c r="AB2362" s="8" t="str">
        <f t="shared" si="662"/>
        <v>VL</v>
      </c>
      <c r="AC2362" s="8" t="str">
        <f t="shared" si="663"/>
        <v/>
      </c>
      <c r="AD2362" s="8" t="str">
        <f t="shared" si="668"/>
        <v/>
      </c>
      <c r="AE2362" s="8" t="str">
        <f t="shared" si="664"/>
        <v/>
      </c>
      <c r="AF2362" s="5">
        <f t="shared" si="665"/>
        <v>1966</v>
      </c>
      <c r="AG2362" s="46">
        <v>2359</v>
      </c>
      <c r="AH2362" s="47" t="str">
        <f t="shared" si="655"/>
        <v/>
      </c>
      <c r="AI2362" s="48" t="str">
        <f t="shared" si="656"/>
        <v/>
      </c>
      <c r="AK2362" s="22" t="e">
        <f>TRIM(#REF!)</f>
        <v>#REF!</v>
      </c>
      <c r="AL2362" s="23" t="e">
        <f>IF(#REF!=0,"",#REF!)</f>
        <v>#REF!</v>
      </c>
      <c r="AM2362" s="19" t="e">
        <f>IF(#REF!=0,"",#REF!)</f>
        <v>#REF!</v>
      </c>
      <c r="AN2362" s="23" t="e">
        <f>IF($AK2362="","",#REF!)</f>
        <v>#REF!</v>
      </c>
      <c r="AO2362" s="23" t="e">
        <f t="shared" si="666"/>
        <v>#REF!</v>
      </c>
      <c r="AP2362" s="19" t="e">
        <f>IF(#REF!=0,"",#REF!)</f>
        <v>#REF!</v>
      </c>
      <c r="AQ2362" s="19" t="e">
        <f>IF(#REF!=0,"",#REF!)</f>
        <v>#REF!</v>
      </c>
      <c r="AR2362" s="19" t="e">
        <f>IF(#REF!=0,"",#REF!)</f>
        <v>#REF!</v>
      </c>
      <c r="AS2362" s="19" t="e">
        <f>#REF!</f>
        <v>#REF!</v>
      </c>
    </row>
    <row r="2363" spans="4:45" ht="19.5" thickTop="1" thickBot="1" x14ac:dyDescent="0.25">
      <c r="D2363" s="1" t="str">
        <f t="shared" si="669"/>
        <v/>
      </c>
      <c r="E2363" s="1" t="str">
        <f t="shared" si="670"/>
        <v/>
      </c>
      <c r="K2363" s="19" t="str">
        <f t="shared" si="657"/>
        <v/>
      </c>
      <c r="L2363" s="19">
        <f t="shared" si="667"/>
        <v>10000</v>
      </c>
      <c r="M2363" s="22" t="str">
        <f>TRIM(Data!$N2360)</f>
        <v>Moutancha</v>
      </c>
      <c r="N2363" s="22" t="str">
        <f>TRIM(Data!$A2360)</f>
        <v>Moutancha (R)</v>
      </c>
      <c r="O2363" s="23">
        <f>IF(Data!$B2360=0,"",Data!$B2360)</f>
        <v>1948</v>
      </c>
      <c r="P2363" s="19" t="str">
        <f>IF(Data!$C2360=0,"",Data!$C2360)</f>
        <v>1</v>
      </c>
      <c r="Q2363" s="23" t="str">
        <f>IF($M2363="","",Data!$E2360)</f>
        <v>L-VL</v>
      </c>
      <c r="R2363" s="23" t="str">
        <f t="shared" si="658"/>
        <v>L</v>
      </c>
      <c r="S2363" s="23" t="str">
        <f t="shared" si="659"/>
        <v>L</v>
      </c>
      <c r="T2363" s="19" t="str">
        <f>IF(Data!$F2360=0,"",Data!$F2360)</f>
        <v/>
      </c>
      <c r="U2363" s="19" t="str">
        <f>IF(Data!$G2360=0,"",Data!$G2360)</f>
        <v>FD</v>
      </c>
      <c r="V2363" s="19" t="str">
        <f>IF(Data!$D2360=0,"",Data!$D2360)</f>
        <v/>
      </c>
      <c r="W2363" s="19" t="str">
        <f>Data!$H2360</f>
        <v>Reticulata</v>
      </c>
      <c r="Y2363" s="41" t="e">
        <f t="shared" si="654"/>
        <v>#REF!</v>
      </c>
      <c r="Z2363" s="8">
        <f t="shared" si="660"/>
        <v>10000</v>
      </c>
      <c r="AA2363" s="8" t="str">
        <f t="shared" si="661"/>
        <v>Moutancha</v>
      </c>
      <c r="AB2363" s="8" t="str">
        <f t="shared" si="662"/>
        <v>L</v>
      </c>
      <c r="AC2363" s="8" t="str">
        <f t="shared" si="663"/>
        <v/>
      </c>
      <c r="AD2363" s="8" t="str">
        <f t="shared" si="668"/>
        <v>FD</v>
      </c>
      <c r="AE2363" s="8" t="str">
        <f t="shared" si="664"/>
        <v/>
      </c>
      <c r="AF2363" s="5">
        <f t="shared" si="665"/>
        <v>1948</v>
      </c>
      <c r="AG2363" s="46">
        <v>2360</v>
      </c>
      <c r="AH2363" s="47" t="str">
        <f t="shared" si="655"/>
        <v/>
      </c>
      <c r="AI2363" s="48" t="str">
        <f t="shared" si="656"/>
        <v/>
      </c>
      <c r="AK2363" s="22" t="e">
        <f>TRIM(#REF!)</f>
        <v>#REF!</v>
      </c>
      <c r="AL2363" s="23" t="e">
        <f>IF(#REF!=0,"",#REF!)</f>
        <v>#REF!</v>
      </c>
      <c r="AM2363" s="19" t="e">
        <f>IF(#REF!=0,"",#REF!)</f>
        <v>#REF!</v>
      </c>
      <c r="AN2363" s="23" t="e">
        <f>IF($AK2363="","",#REF!)</f>
        <v>#REF!</v>
      </c>
      <c r="AO2363" s="23" t="e">
        <f t="shared" si="666"/>
        <v>#REF!</v>
      </c>
      <c r="AP2363" s="19" t="e">
        <f>IF(#REF!=0,"",#REF!)</f>
        <v>#REF!</v>
      </c>
      <c r="AQ2363" s="19" t="e">
        <f>IF(#REF!=0,"",#REF!)</f>
        <v>#REF!</v>
      </c>
      <c r="AR2363" s="19" t="e">
        <f>IF(#REF!=0,"",#REF!)</f>
        <v>#REF!</v>
      </c>
      <c r="AS2363" s="19" t="e">
        <f>#REF!</f>
        <v>#REF!</v>
      </c>
    </row>
    <row r="2364" spans="4:45" ht="19.5" thickTop="1" thickBot="1" x14ac:dyDescent="0.25">
      <c r="D2364" s="1" t="str">
        <f t="shared" si="669"/>
        <v/>
      </c>
      <c r="E2364" s="1" t="str">
        <f t="shared" si="670"/>
        <v/>
      </c>
      <c r="K2364" s="19" t="str">
        <f t="shared" si="657"/>
        <v/>
      </c>
      <c r="L2364" s="19">
        <f t="shared" si="667"/>
        <v>10000</v>
      </c>
      <c r="M2364" s="22" t="str">
        <f>TRIM(Data!$N2361)</f>
        <v>Mrs. Abby Wilder</v>
      </c>
      <c r="N2364" s="22" t="str">
        <f>TRIM(Data!$A2361)</f>
        <v>Mrs. Abby Wilder</v>
      </c>
      <c r="O2364" s="23">
        <f>IF(Data!$B2361=0,"",Data!$B2361)</f>
        <v>1846</v>
      </c>
      <c r="P2364" s="19" t="str">
        <f>IF(Data!$C2361=0,"",Data!$C2361)</f>
        <v/>
      </c>
      <c r="Q2364" s="23" t="str">
        <f>IF($M2364="","",Data!$E2361)</f>
        <v>M</v>
      </c>
      <c r="R2364" s="23" t="str">
        <f t="shared" si="658"/>
        <v>M</v>
      </c>
      <c r="S2364" s="23" t="str">
        <f t="shared" si="659"/>
        <v>M</v>
      </c>
      <c r="T2364" s="19" t="str">
        <f>IF(Data!$F2361=0,"",Data!$F2361)</f>
        <v/>
      </c>
      <c r="U2364" s="19" t="str">
        <f>IF(Data!$G2361=0,"",Data!$G2361)</f>
        <v/>
      </c>
      <c r="V2364" s="19" t="str">
        <f>IF(Data!$D2361=0,"",Data!$D2361)</f>
        <v>ANTIQUE</v>
      </c>
      <c r="W2364" s="19" t="str">
        <f>Data!$H2361</f>
        <v>Japonica</v>
      </c>
      <c r="Y2364" s="41" t="e">
        <f t="shared" si="654"/>
        <v>#REF!</v>
      </c>
      <c r="Z2364" s="8">
        <f t="shared" si="660"/>
        <v>2364</v>
      </c>
      <c r="AA2364" s="8" t="str">
        <f t="shared" si="661"/>
        <v>Mrs. Abby Wilder</v>
      </c>
      <c r="AB2364" s="8" t="str">
        <f t="shared" si="662"/>
        <v>M</v>
      </c>
      <c r="AC2364" s="8" t="str">
        <f t="shared" si="663"/>
        <v/>
      </c>
      <c r="AD2364" s="8" t="str">
        <f t="shared" si="668"/>
        <v/>
      </c>
      <c r="AE2364" s="8" t="str">
        <f t="shared" si="664"/>
        <v>ANTIQUE</v>
      </c>
      <c r="AF2364" s="5">
        <f t="shared" si="665"/>
        <v>1846</v>
      </c>
      <c r="AG2364" s="46">
        <v>2361</v>
      </c>
      <c r="AH2364" s="47" t="str">
        <f t="shared" si="655"/>
        <v/>
      </c>
      <c r="AI2364" s="48" t="str">
        <f t="shared" si="656"/>
        <v/>
      </c>
      <c r="AK2364" s="22" t="e">
        <f>TRIM(#REF!)</f>
        <v>#REF!</v>
      </c>
      <c r="AL2364" s="23" t="e">
        <f>IF(#REF!=0,"",#REF!)</f>
        <v>#REF!</v>
      </c>
      <c r="AM2364" s="19" t="e">
        <f>IF(#REF!=0,"",#REF!)</f>
        <v>#REF!</v>
      </c>
      <c r="AN2364" s="23" t="e">
        <f>IF($AK2364="","",#REF!)</f>
        <v>#REF!</v>
      </c>
      <c r="AO2364" s="23" t="e">
        <f t="shared" si="666"/>
        <v>#REF!</v>
      </c>
      <c r="AP2364" s="19" t="e">
        <f>IF(#REF!=0,"",#REF!)</f>
        <v>#REF!</v>
      </c>
      <c r="AQ2364" s="19" t="e">
        <f>IF(#REF!=0,"",#REF!)</f>
        <v>#REF!</v>
      </c>
      <c r="AR2364" s="19" t="e">
        <f>IF(#REF!=0,"",#REF!)</f>
        <v>#REF!</v>
      </c>
      <c r="AS2364" s="19" t="e">
        <f>#REF!</f>
        <v>#REF!</v>
      </c>
    </row>
    <row r="2365" spans="4:45" ht="19.5" thickTop="1" thickBot="1" x14ac:dyDescent="0.25">
      <c r="D2365" s="1" t="str">
        <f t="shared" si="669"/>
        <v/>
      </c>
      <c r="E2365" s="1" t="str">
        <f t="shared" si="670"/>
        <v/>
      </c>
      <c r="K2365" s="19" t="str">
        <f t="shared" si="657"/>
        <v/>
      </c>
      <c r="L2365" s="19">
        <f t="shared" si="667"/>
        <v>10000</v>
      </c>
      <c r="M2365" s="22" t="str">
        <f>TRIM(Data!$N2362)</f>
        <v>Mrs. Baldwin Wood Supreme</v>
      </c>
      <c r="N2365" s="22" t="str">
        <f>TRIM(Data!$A2362)</f>
        <v>Mrs. Baldwin Wood Supreme</v>
      </c>
      <c r="O2365" s="23">
        <f>IF(Data!$B2362=0,"",Data!$B2362)</f>
        <v>1957</v>
      </c>
      <c r="P2365" s="19" t="str">
        <f>IF(Data!$C2362=0,"",Data!$C2362)</f>
        <v>1</v>
      </c>
      <c r="Q2365" s="23" t="str">
        <f>IF($M2365="","",Data!$E2362)</f>
        <v>M</v>
      </c>
      <c r="R2365" s="23" t="str">
        <f t="shared" si="658"/>
        <v>M</v>
      </c>
      <c r="S2365" s="23" t="str">
        <f t="shared" si="659"/>
        <v>M</v>
      </c>
      <c r="T2365" s="19" t="str">
        <f>IF(Data!$F2362=0,"",Data!$F2362)</f>
        <v/>
      </c>
      <c r="U2365" s="19" t="str">
        <f>IF(Data!$G2362=0,"",Data!$G2362)</f>
        <v/>
      </c>
      <c r="V2365" s="19" t="str">
        <f>IF(Data!$D2362=0,"",Data!$D2362)</f>
        <v/>
      </c>
      <c r="W2365" s="19" t="str">
        <f>Data!$H2362</f>
        <v>Japonica</v>
      </c>
      <c r="Y2365" s="41" t="e">
        <f t="shared" si="654"/>
        <v>#REF!</v>
      </c>
      <c r="Z2365" s="8">
        <f t="shared" si="660"/>
        <v>10000</v>
      </c>
      <c r="AA2365" s="8" t="str">
        <f t="shared" si="661"/>
        <v>Mrs. Baldwin Wood Supreme</v>
      </c>
      <c r="AB2365" s="8" t="str">
        <f t="shared" si="662"/>
        <v>M</v>
      </c>
      <c r="AC2365" s="8" t="str">
        <f t="shared" si="663"/>
        <v/>
      </c>
      <c r="AD2365" s="8" t="str">
        <f t="shared" si="668"/>
        <v/>
      </c>
      <c r="AE2365" s="8" t="str">
        <f t="shared" si="664"/>
        <v/>
      </c>
      <c r="AF2365" s="5">
        <f t="shared" si="665"/>
        <v>1957</v>
      </c>
      <c r="AG2365" s="46">
        <v>2362</v>
      </c>
      <c r="AH2365" s="47" t="str">
        <f t="shared" si="655"/>
        <v/>
      </c>
      <c r="AI2365" s="48" t="str">
        <f t="shared" si="656"/>
        <v/>
      </c>
      <c r="AK2365" s="22" t="e">
        <f>TRIM(#REF!)</f>
        <v>#REF!</v>
      </c>
      <c r="AL2365" s="23" t="e">
        <f>IF(#REF!=0,"",#REF!)</f>
        <v>#REF!</v>
      </c>
      <c r="AM2365" s="19" t="e">
        <f>IF(#REF!=0,"",#REF!)</f>
        <v>#REF!</v>
      </c>
      <c r="AN2365" s="23" t="e">
        <f>IF($AK2365="","",#REF!)</f>
        <v>#REF!</v>
      </c>
      <c r="AO2365" s="23" t="e">
        <f t="shared" si="666"/>
        <v>#REF!</v>
      </c>
      <c r="AP2365" s="19" t="e">
        <f>IF(#REF!=0,"",#REF!)</f>
        <v>#REF!</v>
      </c>
      <c r="AQ2365" s="19" t="e">
        <f>IF(#REF!=0,"",#REF!)</f>
        <v>#REF!</v>
      </c>
      <c r="AR2365" s="19" t="e">
        <f>IF(#REF!=0,"",#REF!)</f>
        <v>#REF!</v>
      </c>
      <c r="AS2365" s="19" t="e">
        <f>#REF!</f>
        <v>#REF!</v>
      </c>
    </row>
    <row r="2366" spans="4:45" ht="19.5" thickTop="1" thickBot="1" x14ac:dyDescent="0.25">
      <c r="D2366" s="1" t="str">
        <f t="shared" si="669"/>
        <v/>
      </c>
      <c r="E2366" s="1" t="str">
        <f t="shared" si="670"/>
        <v/>
      </c>
      <c r="K2366" s="19" t="str">
        <f t="shared" si="657"/>
        <v/>
      </c>
      <c r="L2366" s="19">
        <f t="shared" si="667"/>
        <v>10000</v>
      </c>
      <c r="M2366" s="22" t="str">
        <f>TRIM(Data!$N2363)</f>
        <v>Mrs. Bertha A. Harms</v>
      </c>
      <c r="N2366" s="22" t="str">
        <f>TRIM(Data!$A2363)</f>
        <v>Mrs. Bertha A. Harms</v>
      </c>
      <c r="O2366" s="23">
        <f>IF(Data!$B2363=0,"",Data!$B2363)</f>
        <v>1949</v>
      </c>
      <c r="P2366" s="19" t="str">
        <f>IF(Data!$C2363=0,"",Data!$C2363)</f>
        <v>1</v>
      </c>
      <c r="Q2366" s="23" t="str">
        <f>IF($M2366="","",Data!$E2363)</f>
        <v>L</v>
      </c>
      <c r="R2366" s="23" t="str">
        <f t="shared" si="658"/>
        <v>L</v>
      </c>
      <c r="S2366" s="23" t="str">
        <f t="shared" si="659"/>
        <v>L</v>
      </c>
      <c r="T2366" s="19" t="str">
        <f>IF(Data!$F2363=0,"",Data!$F2363)</f>
        <v/>
      </c>
      <c r="U2366" s="19" t="str">
        <f>IF(Data!$G2363=0,"",Data!$G2363)</f>
        <v/>
      </c>
      <c r="V2366" s="19" t="str">
        <f>IF(Data!$D2363=0,"",Data!$D2363)</f>
        <v/>
      </c>
      <c r="W2366" s="19" t="str">
        <f>Data!$H2363</f>
        <v>Japonica</v>
      </c>
      <c r="Y2366" s="41" t="e">
        <f t="shared" si="654"/>
        <v>#REF!</v>
      </c>
      <c r="Z2366" s="8">
        <f t="shared" si="660"/>
        <v>10000</v>
      </c>
      <c r="AA2366" s="8" t="str">
        <f t="shared" si="661"/>
        <v>Mrs. Bertha A. Harms</v>
      </c>
      <c r="AB2366" s="8" t="str">
        <f t="shared" si="662"/>
        <v>L</v>
      </c>
      <c r="AC2366" s="8" t="str">
        <f t="shared" si="663"/>
        <v/>
      </c>
      <c r="AD2366" s="8" t="str">
        <f t="shared" si="668"/>
        <v/>
      </c>
      <c r="AE2366" s="8" t="str">
        <f t="shared" si="664"/>
        <v/>
      </c>
      <c r="AF2366" s="5">
        <f t="shared" si="665"/>
        <v>1949</v>
      </c>
      <c r="AG2366" s="46">
        <v>2363</v>
      </c>
      <c r="AH2366" s="47" t="str">
        <f t="shared" si="655"/>
        <v/>
      </c>
      <c r="AI2366" s="48" t="str">
        <f t="shared" si="656"/>
        <v/>
      </c>
      <c r="AK2366" s="22" t="e">
        <f>TRIM(#REF!)</f>
        <v>#REF!</v>
      </c>
      <c r="AL2366" s="23" t="e">
        <f>IF(#REF!=0,"",#REF!)</f>
        <v>#REF!</v>
      </c>
      <c r="AM2366" s="19" t="e">
        <f>IF(#REF!=0,"",#REF!)</f>
        <v>#REF!</v>
      </c>
      <c r="AN2366" s="23" t="e">
        <f>IF($AK2366="","",#REF!)</f>
        <v>#REF!</v>
      </c>
      <c r="AO2366" s="23" t="e">
        <f t="shared" si="666"/>
        <v>#REF!</v>
      </c>
      <c r="AP2366" s="19" t="e">
        <f>IF(#REF!=0,"",#REF!)</f>
        <v>#REF!</v>
      </c>
      <c r="AQ2366" s="19" t="e">
        <f>IF(#REF!=0,"",#REF!)</f>
        <v>#REF!</v>
      </c>
      <c r="AR2366" s="19" t="e">
        <f>IF(#REF!=0,"",#REF!)</f>
        <v>#REF!</v>
      </c>
      <c r="AS2366" s="19" t="e">
        <f>#REF!</f>
        <v>#REF!</v>
      </c>
    </row>
    <row r="2367" spans="4:45" ht="19.5" thickTop="1" thickBot="1" x14ac:dyDescent="0.25">
      <c r="D2367" s="1" t="str">
        <f t="shared" si="669"/>
        <v/>
      </c>
      <c r="E2367" s="1" t="str">
        <f t="shared" si="670"/>
        <v/>
      </c>
      <c r="K2367" s="19" t="str">
        <f t="shared" si="657"/>
        <v/>
      </c>
      <c r="L2367" s="19">
        <f t="shared" si="667"/>
        <v>10000</v>
      </c>
      <c r="M2367" s="22" t="str">
        <f>TRIM(Data!$N2364)</f>
        <v>Mrs. Carl Anderson</v>
      </c>
      <c r="N2367" s="22" t="str">
        <f>TRIM(Data!$A2364)</f>
        <v>Mrs. Carl Anderson</v>
      </c>
      <c r="O2367" s="23">
        <f>IF(Data!$B2364=0,"",Data!$B2364)</f>
        <v>1958</v>
      </c>
      <c r="P2367" s="19" t="str">
        <f>IF(Data!$C2364=0,"",Data!$C2364)</f>
        <v/>
      </c>
      <c r="Q2367" s="23" t="str">
        <f>IF($M2367="","",Data!$E2364)</f>
        <v>L</v>
      </c>
      <c r="R2367" s="23" t="str">
        <f t="shared" si="658"/>
        <v>L</v>
      </c>
      <c r="S2367" s="23" t="str">
        <f t="shared" si="659"/>
        <v>L</v>
      </c>
      <c r="T2367" s="19" t="str">
        <f>IF(Data!$F2364=0,"",Data!$F2364)</f>
        <v/>
      </c>
      <c r="U2367" s="19" t="str">
        <f>IF(Data!$G2364=0,"",Data!$G2364)</f>
        <v/>
      </c>
      <c r="V2367" s="19" t="str">
        <f>IF(Data!$D2364=0,"",Data!$D2364)</f>
        <v/>
      </c>
      <c r="W2367" s="19" t="str">
        <f>Data!$H2364</f>
        <v>Japonica</v>
      </c>
      <c r="Y2367" s="41" t="e">
        <f t="shared" si="654"/>
        <v>#REF!</v>
      </c>
      <c r="Z2367" s="8">
        <f t="shared" si="660"/>
        <v>10000</v>
      </c>
      <c r="AA2367" s="8" t="str">
        <f t="shared" si="661"/>
        <v>Mrs. Carl Anderson</v>
      </c>
      <c r="AB2367" s="8" t="str">
        <f t="shared" si="662"/>
        <v>L</v>
      </c>
      <c r="AC2367" s="8" t="str">
        <f t="shared" si="663"/>
        <v/>
      </c>
      <c r="AD2367" s="8" t="str">
        <f t="shared" si="668"/>
        <v/>
      </c>
      <c r="AE2367" s="8" t="str">
        <f t="shared" si="664"/>
        <v/>
      </c>
      <c r="AF2367" s="5">
        <f t="shared" si="665"/>
        <v>1958</v>
      </c>
      <c r="AG2367" s="46">
        <v>2364</v>
      </c>
      <c r="AH2367" s="47" t="str">
        <f t="shared" si="655"/>
        <v/>
      </c>
      <c r="AI2367" s="48" t="str">
        <f t="shared" si="656"/>
        <v/>
      </c>
      <c r="AK2367" s="22" t="e">
        <f>TRIM(#REF!)</f>
        <v>#REF!</v>
      </c>
      <c r="AL2367" s="23" t="e">
        <f>IF(#REF!=0,"",#REF!)</f>
        <v>#REF!</v>
      </c>
      <c r="AM2367" s="19" t="e">
        <f>IF(#REF!=0,"",#REF!)</f>
        <v>#REF!</v>
      </c>
      <c r="AN2367" s="23" t="e">
        <f>IF($AK2367="","",#REF!)</f>
        <v>#REF!</v>
      </c>
      <c r="AO2367" s="23" t="e">
        <f t="shared" si="666"/>
        <v>#REF!</v>
      </c>
      <c r="AP2367" s="19" t="e">
        <f>IF(#REF!=0,"",#REF!)</f>
        <v>#REF!</v>
      </c>
      <c r="AQ2367" s="19" t="e">
        <f>IF(#REF!=0,"",#REF!)</f>
        <v>#REF!</v>
      </c>
      <c r="AR2367" s="19" t="e">
        <f>IF(#REF!=0,"",#REF!)</f>
        <v>#REF!</v>
      </c>
      <c r="AS2367" s="19" t="e">
        <f>#REF!</f>
        <v>#REF!</v>
      </c>
    </row>
    <row r="2368" spans="4:45" ht="19.5" thickTop="1" thickBot="1" x14ac:dyDescent="0.25">
      <c r="D2368" s="1" t="str">
        <f t="shared" si="669"/>
        <v/>
      </c>
      <c r="E2368" s="1" t="str">
        <f t="shared" si="670"/>
        <v/>
      </c>
      <c r="K2368" s="19" t="str">
        <f t="shared" si="657"/>
        <v/>
      </c>
      <c r="L2368" s="19">
        <f t="shared" si="667"/>
        <v>10000</v>
      </c>
      <c r="M2368" s="22" t="str">
        <f>TRIM(Data!$N2365)</f>
        <v>Mrs. Charles Cobb</v>
      </c>
      <c r="N2368" s="22" t="str">
        <f>TRIM(Data!$A2365)</f>
        <v>Mrs. Charles Cobb</v>
      </c>
      <c r="O2368" s="23">
        <f>IF(Data!$B2365=0,"",Data!$B2365)</f>
        <v>1900</v>
      </c>
      <c r="P2368" s="19" t="str">
        <f>IF(Data!$C2365=0,"",Data!$C2365)</f>
        <v>1</v>
      </c>
      <c r="Q2368" s="23" t="str">
        <f>IF($M2368="","",Data!$E2365)</f>
        <v>M</v>
      </c>
      <c r="R2368" s="23" t="str">
        <f t="shared" si="658"/>
        <v>M</v>
      </c>
      <c r="S2368" s="23" t="str">
        <f t="shared" si="659"/>
        <v>M</v>
      </c>
      <c r="T2368" s="19" t="str">
        <f>IF(Data!$F2365=0,"",Data!$F2365)</f>
        <v/>
      </c>
      <c r="U2368" s="19" t="str">
        <f>IF(Data!$G2365=0,"",Data!$G2365)</f>
        <v/>
      </c>
      <c r="V2368" s="19" t="str">
        <f>IF(Data!$D2365=0,"",Data!$D2365)</f>
        <v/>
      </c>
      <c r="W2368" s="19" t="str">
        <f>Data!$H2365</f>
        <v>Japonica</v>
      </c>
      <c r="Y2368" s="41" t="e">
        <f t="shared" si="654"/>
        <v>#REF!</v>
      </c>
      <c r="Z2368" s="8">
        <f t="shared" si="660"/>
        <v>10000</v>
      </c>
      <c r="AA2368" s="8" t="str">
        <f t="shared" si="661"/>
        <v>Mrs. Charles Cobb</v>
      </c>
      <c r="AB2368" s="8" t="str">
        <f t="shared" si="662"/>
        <v>M</v>
      </c>
      <c r="AC2368" s="8" t="str">
        <f t="shared" si="663"/>
        <v/>
      </c>
      <c r="AD2368" s="8" t="str">
        <f t="shared" si="668"/>
        <v/>
      </c>
      <c r="AE2368" s="8" t="str">
        <f t="shared" si="664"/>
        <v/>
      </c>
      <c r="AF2368" s="5">
        <f t="shared" si="665"/>
        <v>1900</v>
      </c>
      <c r="AG2368" s="46">
        <v>2365</v>
      </c>
      <c r="AH2368" s="47" t="str">
        <f t="shared" si="655"/>
        <v/>
      </c>
      <c r="AI2368" s="48" t="str">
        <f t="shared" si="656"/>
        <v/>
      </c>
      <c r="AK2368" s="22" t="e">
        <f>TRIM(#REF!)</f>
        <v>#REF!</v>
      </c>
      <c r="AL2368" s="23" t="e">
        <f>IF(#REF!=0,"",#REF!)</f>
        <v>#REF!</v>
      </c>
      <c r="AM2368" s="19" t="e">
        <f>IF(#REF!=0,"",#REF!)</f>
        <v>#REF!</v>
      </c>
      <c r="AN2368" s="23" t="e">
        <f>IF($AK2368="","",#REF!)</f>
        <v>#REF!</v>
      </c>
      <c r="AO2368" s="23" t="e">
        <f t="shared" si="666"/>
        <v>#REF!</v>
      </c>
      <c r="AP2368" s="19" t="e">
        <f>IF(#REF!=0,"",#REF!)</f>
        <v>#REF!</v>
      </c>
      <c r="AQ2368" s="19" t="e">
        <f>IF(#REF!=0,"",#REF!)</f>
        <v>#REF!</v>
      </c>
      <c r="AR2368" s="19" t="e">
        <f>IF(#REF!=0,"",#REF!)</f>
        <v>#REF!</v>
      </c>
      <c r="AS2368" s="19" t="e">
        <f>#REF!</f>
        <v>#REF!</v>
      </c>
    </row>
    <row r="2369" spans="4:45" ht="19.5" thickTop="1" thickBot="1" x14ac:dyDescent="0.25">
      <c r="D2369" s="1" t="str">
        <f t="shared" si="669"/>
        <v/>
      </c>
      <c r="E2369" s="1" t="str">
        <f t="shared" si="670"/>
        <v/>
      </c>
      <c r="K2369" s="19" t="str">
        <f t="shared" si="657"/>
        <v/>
      </c>
      <c r="L2369" s="19">
        <f t="shared" si="667"/>
        <v>10000</v>
      </c>
      <c r="M2369" s="22" t="str">
        <f>TRIM(Data!$N2366)</f>
        <v>Mrs. D. W. Davis</v>
      </c>
      <c r="N2369" s="22" t="str">
        <f>TRIM(Data!$A2366)</f>
        <v>Mrs. D. W. Davis</v>
      </c>
      <c r="O2369" s="23">
        <f>IF(Data!$B2366=0,"",Data!$B2366)</f>
        <v>1954</v>
      </c>
      <c r="P2369" s="19" t="str">
        <f>IF(Data!$C2366=0,"",Data!$C2366)</f>
        <v>1</v>
      </c>
      <c r="Q2369" s="23" t="str">
        <f>IF($M2369="","",Data!$E2366)</f>
        <v>VL</v>
      </c>
      <c r="R2369" s="23" t="str">
        <f t="shared" si="658"/>
        <v>VL</v>
      </c>
      <c r="S2369" s="23" t="str">
        <f t="shared" si="659"/>
        <v>VL</v>
      </c>
      <c r="T2369" s="19" t="str">
        <f>IF(Data!$F2366=0,"",Data!$F2366)</f>
        <v/>
      </c>
      <c r="U2369" s="19" t="str">
        <f>IF(Data!$G2366=0,"",Data!$G2366)</f>
        <v/>
      </c>
      <c r="V2369" s="19" t="str">
        <f>IF(Data!$D2366=0,"",Data!$D2366)</f>
        <v/>
      </c>
      <c r="W2369" s="19" t="str">
        <f>Data!$H2366</f>
        <v>Japonica</v>
      </c>
      <c r="Y2369" s="41" t="e">
        <f t="shared" si="654"/>
        <v>#REF!</v>
      </c>
      <c r="Z2369" s="8">
        <f t="shared" si="660"/>
        <v>10000</v>
      </c>
      <c r="AA2369" s="8" t="str">
        <f t="shared" si="661"/>
        <v>Mrs. D. W. Davis</v>
      </c>
      <c r="AB2369" s="8" t="str">
        <f t="shared" si="662"/>
        <v>VL</v>
      </c>
      <c r="AC2369" s="8" t="str">
        <f t="shared" si="663"/>
        <v/>
      </c>
      <c r="AD2369" s="8" t="str">
        <f t="shared" si="668"/>
        <v/>
      </c>
      <c r="AE2369" s="8" t="str">
        <f t="shared" si="664"/>
        <v/>
      </c>
      <c r="AF2369" s="5">
        <f t="shared" si="665"/>
        <v>1954</v>
      </c>
      <c r="AG2369" s="46">
        <v>2366</v>
      </c>
      <c r="AH2369" s="47" t="str">
        <f t="shared" si="655"/>
        <v/>
      </c>
      <c r="AI2369" s="48" t="str">
        <f t="shared" si="656"/>
        <v/>
      </c>
      <c r="AK2369" s="22" t="e">
        <f>TRIM(#REF!)</f>
        <v>#REF!</v>
      </c>
      <c r="AL2369" s="23" t="e">
        <f>IF(#REF!=0,"",#REF!)</f>
        <v>#REF!</v>
      </c>
      <c r="AM2369" s="19" t="e">
        <f>IF(#REF!=0,"",#REF!)</f>
        <v>#REF!</v>
      </c>
      <c r="AN2369" s="23" t="e">
        <f>IF($AK2369="","",#REF!)</f>
        <v>#REF!</v>
      </c>
      <c r="AO2369" s="23" t="e">
        <f t="shared" si="666"/>
        <v>#REF!</v>
      </c>
      <c r="AP2369" s="19" t="e">
        <f>IF(#REF!=0,"",#REF!)</f>
        <v>#REF!</v>
      </c>
      <c r="AQ2369" s="19" t="e">
        <f>IF(#REF!=0,"",#REF!)</f>
        <v>#REF!</v>
      </c>
      <c r="AR2369" s="19" t="e">
        <f>IF(#REF!=0,"",#REF!)</f>
        <v>#REF!</v>
      </c>
      <c r="AS2369" s="19" t="e">
        <f>#REF!</f>
        <v>#REF!</v>
      </c>
    </row>
    <row r="2370" spans="4:45" ht="19.5" thickTop="1" thickBot="1" x14ac:dyDescent="0.25">
      <c r="D2370" s="1" t="str">
        <f t="shared" si="669"/>
        <v/>
      </c>
      <c r="E2370" s="1" t="str">
        <f t="shared" si="670"/>
        <v/>
      </c>
      <c r="K2370" s="19" t="str">
        <f t="shared" si="657"/>
        <v/>
      </c>
      <c r="L2370" s="19">
        <f t="shared" si="667"/>
        <v>10000</v>
      </c>
      <c r="M2370" s="22" t="str">
        <f>TRIM(Data!$N2367)</f>
        <v>Mrs. D. W. Davis Descanso</v>
      </c>
      <c r="N2370" s="22" t="str">
        <f>TRIM(Data!$A2367)</f>
        <v>Mrs. D. W. Davis Descanso</v>
      </c>
      <c r="O2370" s="23">
        <f>IF(Data!$B2367=0,"",Data!$B2367)</f>
        <v>1970</v>
      </c>
      <c r="P2370" s="19" t="str">
        <f>IF(Data!$C2367=0,"",Data!$C2367)</f>
        <v>1</v>
      </c>
      <c r="Q2370" s="23" t="str">
        <f>IF($M2370="","",Data!$E2367)</f>
        <v>L</v>
      </c>
      <c r="R2370" s="23" t="str">
        <f t="shared" si="658"/>
        <v>L</v>
      </c>
      <c r="S2370" s="23" t="str">
        <f t="shared" si="659"/>
        <v>L</v>
      </c>
      <c r="T2370" s="19" t="str">
        <f>IF(Data!$F2367=0,"",Data!$F2367)</f>
        <v/>
      </c>
      <c r="U2370" s="19" t="str">
        <f>IF(Data!$G2367=0,"",Data!$G2367)</f>
        <v/>
      </c>
      <c r="V2370" s="19" t="str">
        <f>IF(Data!$D2367=0,"",Data!$D2367)</f>
        <v/>
      </c>
      <c r="W2370" s="19" t="str">
        <f>Data!$H2367</f>
        <v>Japonica</v>
      </c>
      <c r="Y2370" s="41" t="e">
        <f t="shared" si="654"/>
        <v>#REF!</v>
      </c>
      <c r="Z2370" s="8">
        <f t="shared" si="660"/>
        <v>10000</v>
      </c>
      <c r="AA2370" s="8" t="str">
        <f t="shared" si="661"/>
        <v>Mrs. D. W. Davis Descanso</v>
      </c>
      <c r="AB2370" s="8" t="str">
        <f t="shared" si="662"/>
        <v>L</v>
      </c>
      <c r="AC2370" s="8" t="str">
        <f t="shared" si="663"/>
        <v/>
      </c>
      <c r="AD2370" s="8" t="str">
        <f t="shared" si="668"/>
        <v/>
      </c>
      <c r="AE2370" s="8" t="str">
        <f t="shared" si="664"/>
        <v/>
      </c>
      <c r="AF2370" s="5">
        <f t="shared" si="665"/>
        <v>1970</v>
      </c>
      <c r="AG2370" s="46">
        <v>2367</v>
      </c>
      <c r="AH2370" s="47" t="str">
        <f t="shared" si="655"/>
        <v/>
      </c>
      <c r="AI2370" s="48" t="str">
        <f t="shared" si="656"/>
        <v/>
      </c>
      <c r="AK2370" s="22" t="e">
        <f>TRIM(#REF!)</f>
        <v>#REF!</v>
      </c>
      <c r="AL2370" s="23" t="e">
        <f>IF(#REF!=0,"",#REF!)</f>
        <v>#REF!</v>
      </c>
      <c r="AM2370" s="19" t="e">
        <f>IF(#REF!=0,"",#REF!)</f>
        <v>#REF!</v>
      </c>
      <c r="AN2370" s="23" t="e">
        <f>IF($AK2370="","",#REF!)</f>
        <v>#REF!</v>
      </c>
      <c r="AO2370" s="23" t="e">
        <f t="shared" si="666"/>
        <v>#REF!</v>
      </c>
      <c r="AP2370" s="19" t="e">
        <f>IF(#REF!=0,"",#REF!)</f>
        <v>#REF!</v>
      </c>
      <c r="AQ2370" s="19" t="e">
        <f>IF(#REF!=0,"",#REF!)</f>
        <v>#REF!</v>
      </c>
      <c r="AR2370" s="19" t="e">
        <f>IF(#REF!=0,"",#REF!)</f>
        <v>#REF!</v>
      </c>
      <c r="AS2370" s="19" t="e">
        <f>#REF!</f>
        <v>#REF!</v>
      </c>
    </row>
    <row r="2371" spans="4:45" ht="19.5" thickTop="1" thickBot="1" x14ac:dyDescent="0.25">
      <c r="D2371" s="1" t="str">
        <f t="shared" si="669"/>
        <v/>
      </c>
      <c r="E2371" s="1" t="str">
        <f t="shared" si="670"/>
        <v/>
      </c>
      <c r="K2371" s="19" t="str">
        <f t="shared" si="657"/>
        <v/>
      </c>
      <c r="L2371" s="19">
        <f t="shared" si="667"/>
        <v>10000</v>
      </c>
      <c r="M2371" s="22" t="str">
        <f>TRIM(Data!$N2368)</f>
        <v>Mrs. D. W. Davis Special</v>
      </c>
      <c r="N2371" s="22" t="str">
        <f>TRIM(Data!$A2368)</f>
        <v>Mrs. D. W. Davis Special</v>
      </c>
      <c r="O2371" s="23">
        <f>IF(Data!$B2368=0,"",Data!$B2368)</f>
        <v>1972</v>
      </c>
      <c r="P2371" s="19" t="str">
        <f>IF(Data!$C2368=0,"",Data!$C2368)</f>
        <v>1</v>
      </c>
      <c r="Q2371" s="23" t="str">
        <f>IF($M2371="","",Data!$E2368)</f>
        <v>VL</v>
      </c>
      <c r="R2371" s="23" t="str">
        <f t="shared" si="658"/>
        <v>VL</v>
      </c>
      <c r="S2371" s="23" t="str">
        <f t="shared" si="659"/>
        <v>VL</v>
      </c>
      <c r="T2371" s="19" t="str">
        <f>IF(Data!$F2368=0,"",Data!$F2368)</f>
        <v/>
      </c>
      <c r="U2371" s="19" t="str">
        <f>IF(Data!$G2368=0,"",Data!$G2368)</f>
        <v/>
      </c>
      <c r="V2371" s="19" t="str">
        <f>IF(Data!$D2368=0,"",Data!$D2368)</f>
        <v/>
      </c>
      <c r="W2371" s="19" t="str">
        <f>Data!$H2368</f>
        <v>Japonica</v>
      </c>
      <c r="Y2371" s="41" t="e">
        <f t="shared" si="654"/>
        <v>#REF!</v>
      </c>
      <c r="Z2371" s="8">
        <f t="shared" si="660"/>
        <v>10000</v>
      </c>
      <c r="AA2371" s="8" t="str">
        <f t="shared" si="661"/>
        <v>Mrs. D. W. Davis Special</v>
      </c>
      <c r="AB2371" s="8" t="str">
        <f t="shared" si="662"/>
        <v>VL</v>
      </c>
      <c r="AC2371" s="8" t="str">
        <f t="shared" si="663"/>
        <v/>
      </c>
      <c r="AD2371" s="8" t="str">
        <f t="shared" si="668"/>
        <v/>
      </c>
      <c r="AE2371" s="8" t="str">
        <f t="shared" si="664"/>
        <v/>
      </c>
      <c r="AF2371" s="5">
        <f t="shared" si="665"/>
        <v>1972</v>
      </c>
      <c r="AG2371" s="46">
        <v>2368</v>
      </c>
      <c r="AH2371" s="47" t="str">
        <f t="shared" si="655"/>
        <v/>
      </c>
      <c r="AI2371" s="48" t="str">
        <f t="shared" si="656"/>
        <v/>
      </c>
      <c r="AK2371" s="22" t="e">
        <f>TRIM(#REF!)</f>
        <v>#REF!</v>
      </c>
      <c r="AL2371" s="23" t="e">
        <f>IF(#REF!=0,"",#REF!)</f>
        <v>#REF!</v>
      </c>
      <c r="AM2371" s="19" t="e">
        <f>IF(#REF!=0,"",#REF!)</f>
        <v>#REF!</v>
      </c>
      <c r="AN2371" s="23" t="e">
        <f>IF($AK2371="","",#REF!)</f>
        <v>#REF!</v>
      </c>
      <c r="AO2371" s="23" t="e">
        <f t="shared" si="666"/>
        <v>#REF!</v>
      </c>
      <c r="AP2371" s="19" t="e">
        <f>IF(#REF!=0,"",#REF!)</f>
        <v>#REF!</v>
      </c>
      <c r="AQ2371" s="19" t="e">
        <f>IF(#REF!=0,"",#REF!)</f>
        <v>#REF!</v>
      </c>
      <c r="AR2371" s="19" t="e">
        <f>IF(#REF!=0,"",#REF!)</f>
        <v>#REF!</v>
      </c>
      <c r="AS2371" s="19" t="e">
        <f>#REF!</f>
        <v>#REF!</v>
      </c>
    </row>
    <row r="2372" spans="4:45" ht="19.5" thickTop="1" thickBot="1" x14ac:dyDescent="0.25">
      <c r="D2372" s="1" t="str">
        <f t="shared" si="669"/>
        <v/>
      </c>
      <c r="E2372" s="1" t="str">
        <f t="shared" si="670"/>
        <v/>
      </c>
      <c r="K2372" s="19" t="str">
        <f t="shared" si="657"/>
        <v/>
      </c>
      <c r="L2372" s="19">
        <f t="shared" si="667"/>
        <v>10000</v>
      </c>
      <c r="M2372" s="22" t="str">
        <f>TRIM(Data!$N2369)</f>
        <v>Mrs. Francis Saunders (See Amabilis)</v>
      </c>
      <c r="N2372" s="22" t="str">
        <f>TRIM(Data!$A2369)</f>
        <v>Mrs. Francis Saunders (See Amabilis)</v>
      </c>
      <c r="O2372" s="23">
        <f>IF(Data!$B2369=0,"",Data!$B2369)</f>
        <v>1893</v>
      </c>
      <c r="P2372" s="19" t="str">
        <f>IF(Data!$C2369=0,"",Data!$C2369)</f>
        <v/>
      </c>
      <c r="Q2372" s="23" t="str">
        <f>IF($M2372="","",Data!$E2369)</f>
        <v>M</v>
      </c>
      <c r="R2372" s="23" t="str">
        <f t="shared" si="658"/>
        <v>M</v>
      </c>
      <c r="S2372" s="23" t="str">
        <f t="shared" si="659"/>
        <v>M</v>
      </c>
      <c r="T2372" s="19" t="str">
        <f>IF(Data!$F2369=0,"",Data!$F2369)</f>
        <v/>
      </c>
      <c r="U2372" s="19" t="str">
        <f>IF(Data!$G2369=0,"",Data!$G2369)</f>
        <v/>
      </c>
      <c r="V2372" s="19" t="str">
        <f>IF(Data!$D2369=0,"",Data!$D2369)</f>
        <v>ANTIQUE</v>
      </c>
      <c r="W2372" s="19" t="str">
        <f>Data!$H2369</f>
        <v>Japonica</v>
      </c>
      <c r="Y2372" s="41" t="e">
        <f t="shared" ref="Y2372:Y2435" si="671">RANK(Z2372,Z$4:Z$3653,1)</f>
        <v>#REF!</v>
      </c>
      <c r="Z2372" s="8">
        <f t="shared" si="660"/>
        <v>2372</v>
      </c>
      <c r="AA2372" s="8" t="str">
        <f t="shared" si="661"/>
        <v>Mrs. Francis Saunders (See Amabilis)</v>
      </c>
      <c r="AB2372" s="8" t="str">
        <f t="shared" si="662"/>
        <v>M</v>
      </c>
      <c r="AC2372" s="8" t="str">
        <f t="shared" si="663"/>
        <v/>
      </c>
      <c r="AD2372" s="8" t="str">
        <f t="shared" si="668"/>
        <v/>
      </c>
      <c r="AE2372" s="8" t="str">
        <f t="shared" si="664"/>
        <v>ANTIQUE</v>
      </c>
      <c r="AF2372" s="5">
        <f t="shared" si="665"/>
        <v>1893</v>
      </c>
      <c r="AG2372" s="46">
        <v>2369</v>
      </c>
      <c r="AH2372" s="47" t="str">
        <f t="shared" ref="AH2372:AH2435" si="672">IF(ISERROR(VLOOKUP($AG2372,$Y$4:$AE$3653,2,FALSE)),"",VLOOKUP($AG2372,$Y$4:$AE$3653,3,FALSE))</f>
        <v/>
      </c>
      <c r="AI2372" s="48" t="str">
        <f t="shared" ref="AI2372:AI2435" si="673">IF(ISERROR(VLOOKUP($AG2372,$Y$4:$AE$3653,2,FALSE)),"",VLOOKUP($AG2372,$Y$4:$AF$3653,8,FALSE))</f>
        <v/>
      </c>
      <c r="AK2372" s="22" t="e">
        <f>TRIM(#REF!)</f>
        <v>#REF!</v>
      </c>
      <c r="AL2372" s="23" t="e">
        <f>IF(#REF!=0,"",#REF!)</f>
        <v>#REF!</v>
      </c>
      <c r="AM2372" s="19" t="e">
        <f>IF(#REF!=0,"",#REF!)</f>
        <v>#REF!</v>
      </c>
      <c r="AN2372" s="23" t="e">
        <f>IF($AK2372="","",#REF!)</f>
        <v>#REF!</v>
      </c>
      <c r="AO2372" s="23" t="e">
        <f t="shared" si="666"/>
        <v>#REF!</v>
      </c>
      <c r="AP2372" s="19" t="e">
        <f>IF(#REF!=0,"",#REF!)</f>
        <v>#REF!</v>
      </c>
      <c r="AQ2372" s="19" t="e">
        <f>IF(#REF!=0,"",#REF!)</f>
        <v>#REF!</v>
      </c>
      <c r="AR2372" s="19" t="e">
        <f>IF(#REF!=0,"",#REF!)</f>
        <v>#REF!</v>
      </c>
      <c r="AS2372" s="19" t="e">
        <f>#REF!</f>
        <v>#REF!</v>
      </c>
    </row>
    <row r="2373" spans="4:45" ht="19.5" thickTop="1" thickBot="1" x14ac:dyDescent="0.25">
      <c r="D2373" s="1" t="str">
        <f t="shared" si="669"/>
        <v/>
      </c>
      <c r="E2373" s="1" t="str">
        <f t="shared" si="670"/>
        <v/>
      </c>
      <c r="K2373" s="19" t="str">
        <f t="shared" ref="K2373:K2436" si="674">IF(L2373=10000,"",RANK(L2373,$L$4:$L$3653,1))</f>
        <v/>
      </c>
      <c r="L2373" s="19">
        <f t="shared" si="667"/>
        <v>10000</v>
      </c>
      <c r="M2373" s="22" t="str">
        <f>TRIM(Data!$N2370)</f>
        <v>Mrs. Freeman Weiss</v>
      </c>
      <c r="N2373" s="22" t="str">
        <f>TRIM(Data!$A2370)</f>
        <v>Mrs. Freeman Weiss</v>
      </c>
      <c r="O2373" s="23">
        <f>IF(Data!$B2370=0,"",Data!$B2370)</f>
        <v>1944</v>
      </c>
      <c r="P2373" s="19" t="str">
        <f>IF(Data!$C2370=0,"",Data!$C2370)</f>
        <v>1</v>
      </c>
      <c r="Q2373" s="23" t="str">
        <f>IF($M2373="","",Data!$E2370)</f>
        <v>M-L</v>
      </c>
      <c r="R2373" s="23" t="str">
        <f t="shared" ref="R2373:R2436" si="675">IF($M2373="","",IF($Q2373="Min","Min",IF($Q2373="Min-S",IF($J$1=1,"S","Min"),IF(OR($Q2373="S",$Q2373="S-M"),"S",IF(OR($Q2373="M",$Q2373="M-L"),"M",IF(OR($Q2373="L",$Q2373="L-VL"),"L",IF($Q2373="VL","VL")))))))</f>
        <v>M</v>
      </c>
      <c r="S2373" s="23" t="str">
        <f t="shared" ref="S2373:S2436" si="676">IF($J$1=1,$R2373,$Q2373)</f>
        <v>M</v>
      </c>
      <c r="T2373" s="19" t="str">
        <f>IF(Data!$F2370=0,"",Data!$F2370)</f>
        <v/>
      </c>
      <c r="U2373" s="19" t="str">
        <f>IF(Data!$G2370=0,"",Data!$G2370)</f>
        <v/>
      </c>
      <c r="V2373" s="19" t="str">
        <f>IF(Data!$D2370=0,"",Data!$D2370)</f>
        <v/>
      </c>
      <c r="W2373" s="19" t="str">
        <f>Data!$H2370</f>
        <v>Japonica</v>
      </c>
      <c r="Y2373" s="41" t="e">
        <f t="shared" si="671"/>
        <v>#REF!</v>
      </c>
      <c r="Z2373" s="8">
        <f t="shared" ref="Z2373:Z2436" si="677">IF($V2373="ANTIQUE",IF($W2373="Japonica",ROW(),10000),10000)</f>
        <v>10000</v>
      </c>
      <c r="AA2373" s="8" t="str">
        <f t="shared" ref="AA2373:AA2436" si="678">$M2373</f>
        <v>Mrs. Freeman Weiss</v>
      </c>
      <c r="AB2373" s="8" t="str">
        <f t="shared" ref="AB2373:AB2436" si="679">$R2373</f>
        <v>M</v>
      </c>
      <c r="AC2373" s="8" t="str">
        <f t="shared" ref="AC2373:AC2436" si="680">$T2373</f>
        <v/>
      </c>
      <c r="AD2373" s="8" t="str">
        <f t="shared" si="668"/>
        <v/>
      </c>
      <c r="AE2373" s="8" t="str">
        <f t="shared" ref="AE2373:AE2436" si="681">$V2373</f>
        <v/>
      </c>
      <c r="AF2373" s="5">
        <f t="shared" ref="AF2373:AF2436" si="682">$O2373</f>
        <v>1944</v>
      </c>
      <c r="AG2373" s="46">
        <v>2370</v>
      </c>
      <c r="AH2373" s="47" t="str">
        <f t="shared" si="672"/>
        <v/>
      </c>
      <c r="AI2373" s="48" t="str">
        <f t="shared" si="673"/>
        <v/>
      </c>
      <c r="AK2373" s="22" t="e">
        <f>TRIM(#REF!)</f>
        <v>#REF!</v>
      </c>
      <c r="AL2373" s="23" t="e">
        <f>IF(#REF!=0,"",#REF!)</f>
        <v>#REF!</v>
      </c>
      <c r="AM2373" s="19" t="e">
        <f>IF(#REF!=0,"",#REF!)</f>
        <v>#REF!</v>
      </c>
      <c r="AN2373" s="23" t="e">
        <f>IF($AK2373="","",#REF!)</f>
        <v>#REF!</v>
      </c>
      <c r="AO2373" s="23" t="e">
        <f t="shared" ref="AO2373:AO2436" si="683">IF($AK2373="","",IF($AN2373="Min","Min",IF($AN2373="Min-S",IF($J$1=1,"S","Min"),IF(OR($AN2373="S",$AN2373="S-M"),"S",IF(OR($AN2373="M",$AN2373="M-L"),"M",IF(OR($AN2373="L",$AN2373="L-VL"),"L",IF($AN2373="VL","VL")))))))</f>
        <v>#REF!</v>
      </c>
      <c r="AP2373" s="19" t="e">
        <f>IF(#REF!=0,"",#REF!)</f>
        <v>#REF!</v>
      </c>
      <c r="AQ2373" s="19" t="e">
        <f>IF(#REF!=0,"",#REF!)</f>
        <v>#REF!</v>
      </c>
      <c r="AR2373" s="19" t="e">
        <f>IF(#REF!=0,"",#REF!)</f>
        <v>#REF!</v>
      </c>
      <c r="AS2373" s="19" t="e">
        <f>#REF!</f>
        <v>#REF!</v>
      </c>
    </row>
    <row r="2374" spans="4:45" ht="19.5" thickTop="1" thickBot="1" x14ac:dyDescent="0.25">
      <c r="D2374" s="1" t="str">
        <f t="shared" si="669"/>
        <v/>
      </c>
      <c r="E2374" s="1" t="str">
        <f t="shared" si="670"/>
        <v/>
      </c>
      <c r="K2374" s="19" t="str">
        <f t="shared" si="674"/>
        <v/>
      </c>
      <c r="L2374" s="19">
        <f t="shared" si="667"/>
        <v>10000</v>
      </c>
      <c r="M2374" s="22" t="str">
        <f>TRIM(Data!$N2371)</f>
        <v>Mrs. George Bell</v>
      </c>
      <c r="N2374" s="22" t="str">
        <f>TRIM(Data!$A2371)</f>
        <v>Mrs. George Bell</v>
      </c>
      <c r="O2374" s="23">
        <f>IF(Data!$B2371=0,"",Data!$B2371)</f>
        <v>1979</v>
      </c>
      <c r="P2374" s="19" t="str">
        <f>IF(Data!$C2371=0,"",Data!$C2371)</f>
        <v>1</v>
      </c>
      <c r="Q2374" s="23" t="str">
        <f>IF($M2374="","",Data!$E2371)</f>
        <v>M-L</v>
      </c>
      <c r="R2374" s="23" t="str">
        <f t="shared" si="675"/>
        <v>M</v>
      </c>
      <c r="S2374" s="23" t="str">
        <f t="shared" si="676"/>
        <v>M</v>
      </c>
      <c r="T2374" s="19" t="str">
        <f>IF(Data!$F2371=0,"",Data!$F2371)</f>
        <v/>
      </c>
      <c r="U2374" s="19" t="str">
        <f>IF(Data!$G2371=0,"",Data!$G2371)</f>
        <v/>
      </c>
      <c r="V2374" s="19" t="str">
        <f>IF(Data!$D2371=0,"",Data!$D2371)</f>
        <v/>
      </c>
      <c r="W2374" s="19" t="str">
        <f>Data!$H2371</f>
        <v>Japonica</v>
      </c>
      <c r="Y2374" s="41" t="e">
        <f t="shared" si="671"/>
        <v>#REF!</v>
      </c>
      <c r="Z2374" s="8">
        <f t="shared" si="677"/>
        <v>10000</v>
      </c>
      <c r="AA2374" s="8" t="str">
        <f t="shared" si="678"/>
        <v>Mrs. George Bell</v>
      </c>
      <c r="AB2374" s="8" t="str">
        <f t="shared" si="679"/>
        <v>M</v>
      </c>
      <c r="AC2374" s="8" t="str">
        <f t="shared" si="680"/>
        <v/>
      </c>
      <c r="AD2374" s="8" t="str">
        <f t="shared" si="668"/>
        <v/>
      </c>
      <c r="AE2374" s="8" t="str">
        <f t="shared" si="681"/>
        <v/>
      </c>
      <c r="AF2374" s="5">
        <f t="shared" si="682"/>
        <v>1979</v>
      </c>
      <c r="AG2374" s="46">
        <v>2371</v>
      </c>
      <c r="AH2374" s="47" t="str">
        <f t="shared" si="672"/>
        <v/>
      </c>
      <c r="AI2374" s="48" t="str">
        <f t="shared" si="673"/>
        <v/>
      </c>
      <c r="AK2374" s="22" t="e">
        <f>TRIM(#REF!)</f>
        <v>#REF!</v>
      </c>
      <c r="AL2374" s="23" t="e">
        <f>IF(#REF!=0,"",#REF!)</f>
        <v>#REF!</v>
      </c>
      <c r="AM2374" s="19" t="e">
        <f>IF(#REF!=0,"",#REF!)</f>
        <v>#REF!</v>
      </c>
      <c r="AN2374" s="23" t="e">
        <f>IF($AK2374="","",#REF!)</f>
        <v>#REF!</v>
      </c>
      <c r="AO2374" s="23" t="e">
        <f t="shared" si="683"/>
        <v>#REF!</v>
      </c>
      <c r="AP2374" s="19" t="e">
        <f>IF(#REF!=0,"",#REF!)</f>
        <v>#REF!</v>
      </c>
      <c r="AQ2374" s="19" t="e">
        <f>IF(#REF!=0,"",#REF!)</f>
        <v>#REF!</v>
      </c>
      <c r="AR2374" s="19" t="e">
        <f>IF(#REF!=0,"",#REF!)</f>
        <v>#REF!</v>
      </c>
      <c r="AS2374" s="19" t="e">
        <f>#REF!</f>
        <v>#REF!</v>
      </c>
    </row>
    <row r="2375" spans="4:45" ht="19.5" thickTop="1" thickBot="1" x14ac:dyDescent="0.25">
      <c r="D2375" s="1" t="str">
        <f t="shared" si="669"/>
        <v/>
      </c>
      <c r="E2375" s="1" t="str">
        <f t="shared" si="670"/>
        <v/>
      </c>
      <c r="K2375" s="19" t="str">
        <f t="shared" si="674"/>
        <v/>
      </c>
      <c r="L2375" s="19">
        <f t="shared" si="667"/>
        <v>10000</v>
      </c>
      <c r="M2375" s="22" t="str">
        <f>TRIM(Data!$N2372)</f>
        <v>Mrs. Goodwin Knight</v>
      </c>
      <c r="N2375" s="22" t="str">
        <f>TRIM(Data!$A2372)</f>
        <v>Mrs. Goodwin Knight</v>
      </c>
      <c r="O2375" s="23">
        <f>IF(Data!$B2372=0,"",Data!$B2372)</f>
        <v>1958</v>
      </c>
      <c r="P2375" s="19" t="str">
        <f>IF(Data!$C2372=0,"",Data!$C2372)</f>
        <v>1</v>
      </c>
      <c r="Q2375" s="23" t="str">
        <f>IF($M2375="","",Data!$E2372)</f>
        <v>M-L</v>
      </c>
      <c r="R2375" s="23" t="str">
        <f t="shared" si="675"/>
        <v>M</v>
      </c>
      <c r="S2375" s="23" t="str">
        <f t="shared" si="676"/>
        <v>M</v>
      </c>
      <c r="T2375" s="19" t="str">
        <f>IF(Data!$F2372=0,"",Data!$F2372)</f>
        <v/>
      </c>
      <c r="U2375" s="19" t="str">
        <f>IF(Data!$G2372=0,"",Data!$G2372)</f>
        <v/>
      </c>
      <c r="V2375" s="19" t="str">
        <f>IF(Data!$D2372=0,"",Data!$D2372)</f>
        <v/>
      </c>
      <c r="W2375" s="19" t="str">
        <f>Data!$H2372</f>
        <v>Japonica</v>
      </c>
      <c r="Y2375" s="41" t="e">
        <f t="shared" si="671"/>
        <v>#REF!</v>
      </c>
      <c r="Z2375" s="8">
        <f t="shared" si="677"/>
        <v>10000</v>
      </c>
      <c r="AA2375" s="8" t="str">
        <f t="shared" si="678"/>
        <v>Mrs. Goodwin Knight</v>
      </c>
      <c r="AB2375" s="8" t="str">
        <f t="shared" si="679"/>
        <v>M</v>
      </c>
      <c r="AC2375" s="8" t="str">
        <f t="shared" si="680"/>
        <v/>
      </c>
      <c r="AD2375" s="8" t="str">
        <f t="shared" si="668"/>
        <v/>
      </c>
      <c r="AE2375" s="8" t="str">
        <f t="shared" si="681"/>
        <v/>
      </c>
      <c r="AF2375" s="5">
        <f t="shared" si="682"/>
        <v>1958</v>
      </c>
      <c r="AG2375" s="46">
        <v>2372</v>
      </c>
      <c r="AH2375" s="47" t="str">
        <f t="shared" si="672"/>
        <v/>
      </c>
      <c r="AI2375" s="48" t="str">
        <f t="shared" si="673"/>
        <v/>
      </c>
      <c r="AK2375" s="22" t="e">
        <f>TRIM(#REF!)</f>
        <v>#REF!</v>
      </c>
      <c r="AL2375" s="23" t="e">
        <f>IF(#REF!=0,"",#REF!)</f>
        <v>#REF!</v>
      </c>
      <c r="AM2375" s="19" t="e">
        <f>IF(#REF!=0,"",#REF!)</f>
        <v>#REF!</v>
      </c>
      <c r="AN2375" s="23" t="e">
        <f>IF($AK2375="","",#REF!)</f>
        <v>#REF!</v>
      </c>
      <c r="AO2375" s="23" t="e">
        <f t="shared" si="683"/>
        <v>#REF!</v>
      </c>
      <c r="AP2375" s="19" t="e">
        <f>IF(#REF!=0,"",#REF!)</f>
        <v>#REF!</v>
      </c>
      <c r="AQ2375" s="19" t="e">
        <f>IF(#REF!=0,"",#REF!)</f>
        <v>#REF!</v>
      </c>
      <c r="AR2375" s="19" t="e">
        <f>IF(#REF!=0,"",#REF!)</f>
        <v>#REF!</v>
      </c>
      <c r="AS2375" s="19" t="e">
        <f>#REF!</f>
        <v>#REF!</v>
      </c>
    </row>
    <row r="2376" spans="4:45" ht="19.5" thickTop="1" thickBot="1" x14ac:dyDescent="0.25">
      <c r="D2376" s="1" t="str">
        <f t="shared" si="669"/>
        <v/>
      </c>
      <c r="E2376" s="1" t="str">
        <f t="shared" si="670"/>
        <v/>
      </c>
      <c r="K2376" s="19" t="str">
        <f t="shared" si="674"/>
        <v/>
      </c>
      <c r="L2376" s="19">
        <f t="shared" si="667"/>
        <v>10000</v>
      </c>
      <c r="M2376" s="22" t="str">
        <f>TRIM(Data!$N2373)</f>
        <v>Mrs. H. L. Winbigler (See Oniji)</v>
      </c>
      <c r="N2376" s="22" t="str">
        <f>TRIM(Data!$A2373)</f>
        <v>Mrs. H. L. Winbigler (See Oniji)</v>
      </c>
      <c r="O2376" s="23">
        <f>IF(Data!$B2373=0,"",Data!$B2373)</f>
        <v>1935</v>
      </c>
      <c r="P2376" s="19" t="str">
        <f>IF(Data!$C2373=0,"",Data!$C2373)</f>
        <v/>
      </c>
      <c r="Q2376" s="23" t="str">
        <f>IF($M2376="","",Data!$E2373)</f>
        <v>L</v>
      </c>
      <c r="R2376" s="23" t="str">
        <f t="shared" si="675"/>
        <v>L</v>
      </c>
      <c r="S2376" s="23" t="str">
        <f t="shared" si="676"/>
        <v>L</v>
      </c>
      <c r="T2376" s="19" t="str">
        <f>IF(Data!$F2373=0,"",Data!$F2373)</f>
        <v/>
      </c>
      <c r="U2376" s="19" t="str">
        <f>IF(Data!$G2373=0,"",Data!$G2373)</f>
        <v/>
      </c>
      <c r="V2376" s="19" t="str">
        <f>IF(Data!$D2373=0,"",Data!$D2373)</f>
        <v/>
      </c>
      <c r="W2376" s="19" t="str">
        <f>Data!$H2373</f>
        <v>Japonica</v>
      </c>
      <c r="Y2376" s="41" t="e">
        <f t="shared" si="671"/>
        <v>#REF!</v>
      </c>
      <c r="Z2376" s="8">
        <f t="shared" si="677"/>
        <v>10000</v>
      </c>
      <c r="AA2376" s="8" t="str">
        <f t="shared" si="678"/>
        <v>Mrs. H. L. Winbigler (See Oniji)</v>
      </c>
      <c r="AB2376" s="8" t="str">
        <f t="shared" si="679"/>
        <v>L</v>
      </c>
      <c r="AC2376" s="8" t="str">
        <f t="shared" si="680"/>
        <v/>
      </c>
      <c r="AD2376" s="8" t="str">
        <f t="shared" si="668"/>
        <v/>
      </c>
      <c r="AE2376" s="8" t="str">
        <f t="shared" si="681"/>
        <v/>
      </c>
      <c r="AF2376" s="5">
        <f t="shared" si="682"/>
        <v>1935</v>
      </c>
      <c r="AG2376" s="46">
        <v>2373</v>
      </c>
      <c r="AH2376" s="47" t="str">
        <f t="shared" si="672"/>
        <v/>
      </c>
      <c r="AI2376" s="48" t="str">
        <f t="shared" si="673"/>
        <v/>
      </c>
      <c r="AK2376" s="22" t="e">
        <f>TRIM(#REF!)</f>
        <v>#REF!</v>
      </c>
      <c r="AL2376" s="23" t="e">
        <f>IF(#REF!=0,"",#REF!)</f>
        <v>#REF!</v>
      </c>
      <c r="AM2376" s="19" t="e">
        <f>IF(#REF!=0,"",#REF!)</f>
        <v>#REF!</v>
      </c>
      <c r="AN2376" s="23" t="e">
        <f>IF($AK2376="","",#REF!)</f>
        <v>#REF!</v>
      </c>
      <c r="AO2376" s="23" t="e">
        <f t="shared" si="683"/>
        <v>#REF!</v>
      </c>
      <c r="AP2376" s="19" t="e">
        <f>IF(#REF!=0,"",#REF!)</f>
        <v>#REF!</v>
      </c>
      <c r="AQ2376" s="19" t="e">
        <f>IF(#REF!=0,"",#REF!)</f>
        <v>#REF!</v>
      </c>
      <c r="AR2376" s="19" t="e">
        <f>IF(#REF!=0,"",#REF!)</f>
        <v>#REF!</v>
      </c>
      <c r="AS2376" s="19" t="e">
        <f>#REF!</f>
        <v>#REF!</v>
      </c>
    </row>
    <row r="2377" spans="4:45" ht="19.5" thickTop="1" thickBot="1" x14ac:dyDescent="0.25">
      <c r="D2377" s="1" t="str">
        <f t="shared" si="669"/>
        <v/>
      </c>
      <c r="E2377" s="1" t="str">
        <f t="shared" si="670"/>
        <v/>
      </c>
      <c r="K2377" s="19" t="str">
        <f t="shared" si="674"/>
        <v/>
      </c>
      <c r="L2377" s="19">
        <f t="shared" si="667"/>
        <v>10000</v>
      </c>
      <c r="M2377" s="22" t="str">
        <f>TRIM(Data!$N2374)</f>
        <v>Mrs. Hooper Connell</v>
      </c>
      <c r="N2377" s="22" t="str">
        <f>TRIM(Data!$A2374)</f>
        <v>Mrs. Hooper Connell</v>
      </c>
      <c r="O2377" s="23">
        <f>IF(Data!$B2374=0,"",Data!$B2374)</f>
        <v>1950</v>
      </c>
      <c r="P2377" s="19" t="str">
        <f>IF(Data!$C2374=0,"",Data!$C2374)</f>
        <v>1</v>
      </c>
      <c r="Q2377" s="23" t="str">
        <f>IF($M2377="","",Data!$E2374)</f>
        <v>M</v>
      </c>
      <c r="R2377" s="23" t="str">
        <f t="shared" si="675"/>
        <v>M</v>
      </c>
      <c r="S2377" s="23" t="str">
        <f t="shared" si="676"/>
        <v>M</v>
      </c>
      <c r="T2377" s="19" t="str">
        <f>IF(Data!$F2374=0,"",Data!$F2374)</f>
        <v>WHITE</v>
      </c>
      <c r="U2377" s="19" t="str">
        <f>IF(Data!$G2374=0,"",Data!$G2374)</f>
        <v/>
      </c>
      <c r="V2377" s="19" t="str">
        <f>IF(Data!$D2374=0,"",Data!$D2374)</f>
        <v/>
      </c>
      <c r="W2377" s="19" t="str">
        <f>Data!$H2374</f>
        <v>Japonica</v>
      </c>
      <c r="Y2377" s="41" t="e">
        <f t="shared" si="671"/>
        <v>#REF!</v>
      </c>
      <c r="Z2377" s="8">
        <f t="shared" si="677"/>
        <v>10000</v>
      </c>
      <c r="AA2377" s="8" t="str">
        <f t="shared" si="678"/>
        <v>Mrs. Hooper Connell</v>
      </c>
      <c r="AB2377" s="8" t="str">
        <f t="shared" si="679"/>
        <v>M</v>
      </c>
      <c r="AC2377" s="8" t="str">
        <f t="shared" si="680"/>
        <v>WHITE</v>
      </c>
      <c r="AD2377" s="8" t="str">
        <f t="shared" si="668"/>
        <v/>
      </c>
      <c r="AE2377" s="8" t="str">
        <f t="shared" si="681"/>
        <v/>
      </c>
      <c r="AF2377" s="5">
        <f t="shared" si="682"/>
        <v>1950</v>
      </c>
      <c r="AG2377" s="46">
        <v>2374</v>
      </c>
      <c r="AH2377" s="47" t="str">
        <f t="shared" si="672"/>
        <v/>
      </c>
      <c r="AI2377" s="48" t="str">
        <f t="shared" si="673"/>
        <v/>
      </c>
      <c r="AK2377" s="22" t="e">
        <f>TRIM(#REF!)</f>
        <v>#REF!</v>
      </c>
      <c r="AL2377" s="23" t="e">
        <f>IF(#REF!=0,"",#REF!)</f>
        <v>#REF!</v>
      </c>
      <c r="AM2377" s="19" t="e">
        <f>IF(#REF!=0,"",#REF!)</f>
        <v>#REF!</v>
      </c>
      <c r="AN2377" s="23" t="e">
        <f>IF($AK2377="","",#REF!)</f>
        <v>#REF!</v>
      </c>
      <c r="AO2377" s="23" t="e">
        <f t="shared" si="683"/>
        <v>#REF!</v>
      </c>
      <c r="AP2377" s="19" t="e">
        <f>IF(#REF!=0,"",#REF!)</f>
        <v>#REF!</v>
      </c>
      <c r="AQ2377" s="19" t="e">
        <f>IF(#REF!=0,"",#REF!)</f>
        <v>#REF!</v>
      </c>
      <c r="AR2377" s="19" t="e">
        <f>IF(#REF!=0,"",#REF!)</f>
        <v>#REF!</v>
      </c>
      <c r="AS2377" s="19" t="e">
        <f>#REF!</f>
        <v>#REF!</v>
      </c>
    </row>
    <row r="2378" spans="4:45" ht="19.5" thickTop="1" thickBot="1" x14ac:dyDescent="0.25">
      <c r="D2378" s="1" t="str">
        <f t="shared" si="669"/>
        <v/>
      </c>
      <c r="E2378" s="1" t="str">
        <f t="shared" si="670"/>
        <v/>
      </c>
      <c r="K2378" s="19" t="str">
        <f t="shared" si="674"/>
        <v/>
      </c>
      <c r="L2378" s="19">
        <f t="shared" si="667"/>
        <v>10000</v>
      </c>
      <c r="M2378" s="22" t="str">
        <f>TRIM(Data!$N2375)</f>
        <v>Mrs. Jimmy Davis</v>
      </c>
      <c r="N2378" s="22" t="str">
        <f>TRIM(Data!$A2375)</f>
        <v>Mrs. Jimmy Davis</v>
      </c>
      <c r="O2378" s="23">
        <f>IF(Data!$B2375=0,"",Data!$B2375)</f>
        <v>1961</v>
      </c>
      <c r="P2378" s="19" t="str">
        <f>IF(Data!$C2375=0,"",Data!$C2375)</f>
        <v>1</v>
      </c>
      <c r="Q2378" s="23" t="str">
        <f>IF($M2378="","",Data!$E2375)</f>
        <v>L</v>
      </c>
      <c r="R2378" s="23" t="str">
        <f t="shared" si="675"/>
        <v>L</v>
      </c>
      <c r="S2378" s="23" t="str">
        <f t="shared" si="676"/>
        <v>L</v>
      </c>
      <c r="T2378" s="19" t="str">
        <f>IF(Data!$F2375=0,"",Data!$F2375)</f>
        <v/>
      </c>
      <c r="U2378" s="19" t="str">
        <f>IF(Data!$G2375=0,"",Data!$G2375)</f>
        <v/>
      </c>
      <c r="V2378" s="19" t="str">
        <f>IF(Data!$D2375=0,"",Data!$D2375)</f>
        <v/>
      </c>
      <c r="W2378" s="19" t="str">
        <f>Data!$H2375</f>
        <v>Japonica</v>
      </c>
      <c r="Y2378" s="41" t="e">
        <f t="shared" si="671"/>
        <v>#REF!</v>
      </c>
      <c r="Z2378" s="8">
        <f t="shared" si="677"/>
        <v>10000</v>
      </c>
      <c r="AA2378" s="8" t="str">
        <f t="shared" si="678"/>
        <v>Mrs. Jimmy Davis</v>
      </c>
      <c r="AB2378" s="8" t="str">
        <f t="shared" si="679"/>
        <v>L</v>
      </c>
      <c r="AC2378" s="8" t="str">
        <f t="shared" si="680"/>
        <v/>
      </c>
      <c r="AD2378" s="8" t="str">
        <f t="shared" si="668"/>
        <v/>
      </c>
      <c r="AE2378" s="8" t="str">
        <f t="shared" si="681"/>
        <v/>
      </c>
      <c r="AF2378" s="5">
        <f t="shared" si="682"/>
        <v>1961</v>
      </c>
      <c r="AG2378" s="46">
        <v>2375</v>
      </c>
      <c r="AH2378" s="47" t="str">
        <f t="shared" si="672"/>
        <v/>
      </c>
      <c r="AI2378" s="48" t="str">
        <f t="shared" si="673"/>
        <v/>
      </c>
      <c r="AK2378" s="22" t="e">
        <f>TRIM(#REF!)</f>
        <v>#REF!</v>
      </c>
      <c r="AL2378" s="23" t="e">
        <f>IF(#REF!=0,"",#REF!)</f>
        <v>#REF!</v>
      </c>
      <c r="AM2378" s="19" t="e">
        <f>IF(#REF!=0,"",#REF!)</f>
        <v>#REF!</v>
      </c>
      <c r="AN2378" s="23" t="e">
        <f>IF($AK2378="","",#REF!)</f>
        <v>#REF!</v>
      </c>
      <c r="AO2378" s="23" t="e">
        <f t="shared" si="683"/>
        <v>#REF!</v>
      </c>
      <c r="AP2378" s="19" t="e">
        <f>IF(#REF!=0,"",#REF!)</f>
        <v>#REF!</v>
      </c>
      <c r="AQ2378" s="19" t="e">
        <f>IF(#REF!=0,"",#REF!)</f>
        <v>#REF!</v>
      </c>
      <c r="AR2378" s="19" t="e">
        <f>IF(#REF!=0,"",#REF!)</f>
        <v>#REF!</v>
      </c>
      <c r="AS2378" s="19" t="e">
        <f>#REF!</f>
        <v>#REF!</v>
      </c>
    </row>
    <row r="2379" spans="4:45" ht="19.5" thickTop="1" thickBot="1" x14ac:dyDescent="0.25">
      <c r="D2379" s="1" t="str">
        <f t="shared" si="669"/>
        <v/>
      </c>
      <c r="E2379" s="1" t="str">
        <f t="shared" si="670"/>
        <v/>
      </c>
      <c r="K2379" s="19" t="str">
        <f t="shared" si="674"/>
        <v/>
      </c>
      <c r="L2379" s="19">
        <f t="shared" si="667"/>
        <v>10000</v>
      </c>
      <c r="M2379" s="22" t="str">
        <f>TRIM(Data!$N2376)</f>
        <v>Mrs. K. Sawada</v>
      </c>
      <c r="N2379" s="22" t="str">
        <f>TRIM(Data!$A2376)</f>
        <v>Mrs. K. Sawada (John Marshall)</v>
      </c>
      <c r="O2379" s="23">
        <f>IF(Data!$B2376=0,"",Data!$B2376)</f>
        <v>1940</v>
      </c>
      <c r="P2379" s="19" t="str">
        <f>IF(Data!$C2376=0,"",Data!$C2376)</f>
        <v/>
      </c>
      <c r="Q2379" s="23" t="str">
        <f>IF($M2379="","",Data!$E2376)</f>
        <v>M</v>
      </c>
      <c r="R2379" s="23" t="str">
        <f t="shared" si="675"/>
        <v>M</v>
      </c>
      <c r="S2379" s="23" t="str">
        <f t="shared" si="676"/>
        <v>M</v>
      </c>
      <c r="T2379" s="19" t="str">
        <f>IF(Data!$F2376=0,"",Data!$F2376)</f>
        <v/>
      </c>
      <c r="U2379" s="19" t="str">
        <f>IF(Data!$G2376=0,"",Data!$G2376)</f>
        <v>FD</v>
      </c>
      <c r="V2379" s="19" t="str">
        <f>IF(Data!$D2376=0,"",Data!$D2376)</f>
        <v/>
      </c>
      <c r="W2379" s="19" t="str">
        <f>Data!$H2376</f>
        <v>Japonica</v>
      </c>
      <c r="Y2379" s="41" t="e">
        <f t="shared" si="671"/>
        <v>#REF!</v>
      </c>
      <c r="Z2379" s="8">
        <f t="shared" si="677"/>
        <v>10000</v>
      </c>
      <c r="AA2379" s="8" t="str">
        <f t="shared" si="678"/>
        <v>Mrs. K. Sawada</v>
      </c>
      <c r="AB2379" s="8" t="str">
        <f t="shared" si="679"/>
        <v>M</v>
      </c>
      <c r="AC2379" s="8" t="str">
        <f t="shared" si="680"/>
        <v/>
      </c>
      <c r="AD2379" s="8" t="str">
        <f t="shared" si="668"/>
        <v>FD</v>
      </c>
      <c r="AE2379" s="8" t="str">
        <f t="shared" si="681"/>
        <v/>
      </c>
      <c r="AF2379" s="5">
        <f t="shared" si="682"/>
        <v>1940</v>
      </c>
      <c r="AG2379" s="46">
        <v>2376</v>
      </c>
      <c r="AH2379" s="47" t="str">
        <f t="shared" si="672"/>
        <v/>
      </c>
      <c r="AI2379" s="48" t="str">
        <f t="shared" si="673"/>
        <v/>
      </c>
      <c r="AK2379" s="22" t="e">
        <f>TRIM(#REF!)</f>
        <v>#REF!</v>
      </c>
      <c r="AL2379" s="23" t="e">
        <f>IF(#REF!=0,"",#REF!)</f>
        <v>#REF!</v>
      </c>
      <c r="AM2379" s="19" t="e">
        <f>IF(#REF!=0,"",#REF!)</f>
        <v>#REF!</v>
      </c>
      <c r="AN2379" s="23" t="e">
        <f>IF($AK2379="","",#REF!)</f>
        <v>#REF!</v>
      </c>
      <c r="AO2379" s="23" t="e">
        <f t="shared" si="683"/>
        <v>#REF!</v>
      </c>
      <c r="AP2379" s="19" t="e">
        <f>IF(#REF!=0,"",#REF!)</f>
        <v>#REF!</v>
      </c>
      <c r="AQ2379" s="19" t="e">
        <f>IF(#REF!=0,"",#REF!)</f>
        <v>#REF!</v>
      </c>
      <c r="AR2379" s="19" t="e">
        <f>IF(#REF!=0,"",#REF!)</f>
        <v>#REF!</v>
      </c>
      <c r="AS2379" s="19" t="e">
        <f>#REF!</f>
        <v>#REF!</v>
      </c>
    </row>
    <row r="2380" spans="4:45" ht="19.5" thickTop="1" thickBot="1" x14ac:dyDescent="0.25">
      <c r="D2380" s="1" t="str">
        <f t="shared" si="669"/>
        <v/>
      </c>
      <c r="E2380" s="1" t="str">
        <f t="shared" si="670"/>
        <v/>
      </c>
      <c r="K2380" s="19" t="str">
        <f t="shared" si="674"/>
        <v/>
      </c>
      <c r="L2380" s="19">
        <f t="shared" si="667"/>
        <v>10000</v>
      </c>
      <c r="M2380" s="22" t="str">
        <f>TRIM(Data!$N2377)</f>
        <v>Mrs. Katherine M. Howell</v>
      </c>
      <c r="N2380" s="22" t="str">
        <f>TRIM(Data!$A2377)</f>
        <v>Mrs. Katherine M. Howell</v>
      </c>
      <c r="O2380" s="23">
        <f>IF(Data!$B2377=0,"",Data!$B2377)</f>
        <v>2006</v>
      </c>
      <c r="P2380" s="19" t="str">
        <f>IF(Data!$C2377=0,"",Data!$C2377)</f>
        <v>1</v>
      </c>
      <c r="Q2380" s="23" t="str">
        <f>IF($M2380="","",Data!$E2377)</f>
        <v>L</v>
      </c>
      <c r="R2380" s="23" t="str">
        <f t="shared" si="675"/>
        <v>L</v>
      </c>
      <c r="S2380" s="23" t="str">
        <f t="shared" si="676"/>
        <v>L</v>
      </c>
      <c r="T2380" s="19" t="str">
        <f>IF(Data!$F2377=0,"",Data!$F2377)</f>
        <v/>
      </c>
      <c r="U2380" s="19" t="str">
        <f>IF(Data!$G2377=0,"",Data!$G2377)</f>
        <v>FD</v>
      </c>
      <c r="V2380" s="19" t="str">
        <f>IF(Data!$D2377=0,"",Data!$D2377)</f>
        <v/>
      </c>
      <c r="W2380" s="19" t="str">
        <f>Data!$H2377</f>
        <v>Japonica</v>
      </c>
      <c r="Y2380" s="41" t="e">
        <f t="shared" si="671"/>
        <v>#REF!</v>
      </c>
      <c r="Z2380" s="8">
        <f t="shared" si="677"/>
        <v>10000</v>
      </c>
      <c r="AA2380" s="8" t="str">
        <f t="shared" si="678"/>
        <v>Mrs. Katherine M. Howell</v>
      </c>
      <c r="AB2380" s="8" t="str">
        <f t="shared" si="679"/>
        <v>L</v>
      </c>
      <c r="AC2380" s="8" t="str">
        <f t="shared" si="680"/>
        <v/>
      </c>
      <c r="AD2380" s="8" t="str">
        <f t="shared" si="668"/>
        <v>FD</v>
      </c>
      <c r="AE2380" s="8" t="str">
        <f t="shared" si="681"/>
        <v/>
      </c>
      <c r="AF2380" s="5">
        <f t="shared" si="682"/>
        <v>2006</v>
      </c>
      <c r="AG2380" s="46">
        <v>2377</v>
      </c>
      <c r="AH2380" s="47" t="str">
        <f t="shared" si="672"/>
        <v/>
      </c>
      <c r="AI2380" s="48" t="str">
        <f t="shared" si="673"/>
        <v/>
      </c>
      <c r="AK2380" s="22" t="e">
        <f>TRIM(#REF!)</f>
        <v>#REF!</v>
      </c>
      <c r="AL2380" s="23" t="e">
        <f>IF(#REF!=0,"",#REF!)</f>
        <v>#REF!</v>
      </c>
      <c r="AM2380" s="19" t="e">
        <f>IF(#REF!=0,"",#REF!)</f>
        <v>#REF!</v>
      </c>
      <c r="AN2380" s="23" t="e">
        <f>IF($AK2380="","",#REF!)</f>
        <v>#REF!</v>
      </c>
      <c r="AO2380" s="23" t="e">
        <f t="shared" si="683"/>
        <v>#REF!</v>
      </c>
      <c r="AP2380" s="19" t="e">
        <f>IF(#REF!=0,"",#REF!)</f>
        <v>#REF!</v>
      </c>
      <c r="AQ2380" s="19" t="e">
        <f>IF(#REF!=0,"",#REF!)</f>
        <v>#REF!</v>
      </c>
      <c r="AR2380" s="19" t="e">
        <f>IF(#REF!=0,"",#REF!)</f>
        <v>#REF!</v>
      </c>
      <c r="AS2380" s="19" t="e">
        <f>#REF!</f>
        <v>#REF!</v>
      </c>
    </row>
    <row r="2381" spans="4:45" ht="19.5" thickTop="1" thickBot="1" x14ac:dyDescent="0.25">
      <c r="D2381" s="1" t="str">
        <f t="shared" si="669"/>
        <v/>
      </c>
      <c r="E2381" s="1" t="str">
        <f t="shared" si="670"/>
        <v/>
      </c>
      <c r="K2381" s="19" t="str">
        <f t="shared" si="674"/>
        <v/>
      </c>
      <c r="L2381" s="19">
        <f t="shared" si="667"/>
        <v>10000</v>
      </c>
      <c r="M2381" s="22" t="str">
        <f>TRIM(Data!$N2378)</f>
        <v>Mrs. Lurman</v>
      </c>
      <c r="N2381" s="22" t="str">
        <f>TRIM(Data!$A2378)</f>
        <v>Mrs. Lurman</v>
      </c>
      <c r="O2381" s="23">
        <f>IF(Data!$B2378=0,"",Data!$B2378)</f>
        <v>1851</v>
      </c>
      <c r="P2381" s="19" t="str">
        <f>IF(Data!$C2378=0,"",Data!$C2378)</f>
        <v/>
      </c>
      <c r="Q2381" s="23" t="str">
        <f>IF($M2381="","",Data!$E2378)</f>
        <v>M</v>
      </c>
      <c r="R2381" s="23" t="str">
        <f t="shared" si="675"/>
        <v>M</v>
      </c>
      <c r="S2381" s="23" t="str">
        <f t="shared" si="676"/>
        <v>M</v>
      </c>
      <c r="T2381" s="19" t="str">
        <f>IF(Data!$F2378=0,"",Data!$F2378)</f>
        <v/>
      </c>
      <c r="U2381" s="19" t="str">
        <f>IF(Data!$G2378=0,"",Data!$G2378)</f>
        <v>FD</v>
      </c>
      <c r="V2381" s="19" t="str">
        <f>IF(Data!$D2378=0,"",Data!$D2378)</f>
        <v>ANTIQUE</v>
      </c>
      <c r="W2381" s="19" t="str">
        <f>Data!$H2378</f>
        <v>Japonica</v>
      </c>
      <c r="Y2381" s="41" t="e">
        <f t="shared" si="671"/>
        <v>#REF!</v>
      </c>
      <c r="Z2381" s="8">
        <f t="shared" si="677"/>
        <v>2381</v>
      </c>
      <c r="AA2381" s="8" t="str">
        <f t="shared" si="678"/>
        <v>Mrs. Lurman</v>
      </c>
      <c r="AB2381" s="8" t="str">
        <f t="shared" si="679"/>
        <v>M</v>
      </c>
      <c r="AC2381" s="8" t="str">
        <f t="shared" si="680"/>
        <v/>
      </c>
      <c r="AD2381" s="8" t="str">
        <f t="shared" si="668"/>
        <v>FD</v>
      </c>
      <c r="AE2381" s="8" t="str">
        <f t="shared" si="681"/>
        <v>ANTIQUE</v>
      </c>
      <c r="AF2381" s="5">
        <f t="shared" si="682"/>
        <v>1851</v>
      </c>
      <c r="AG2381" s="46">
        <v>2378</v>
      </c>
      <c r="AH2381" s="47" t="str">
        <f t="shared" si="672"/>
        <v/>
      </c>
      <c r="AI2381" s="48" t="str">
        <f t="shared" si="673"/>
        <v/>
      </c>
      <c r="AK2381" s="22" t="e">
        <f>TRIM(#REF!)</f>
        <v>#REF!</v>
      </c>
      <c r="AL2381" s="23" t="e">
        <f>IF(#REF!=0,"",#REF!)</f>
        <v>#REF!</v>
      </c>
      <c r="AM2381" s="19" t="e">
        <f>IF(#REF!=0,"",#REF!)</f>
        <v>#REF!</v>
      </c>
      <c r="AN2381" s="23" t="e">
        <f>IF($AK2381="","",#REF!)</f>
        <v>#REF!</v>
      </c>
      <c r="AO2381" s="23" t="e">
        <f t="shared" si="683"/>
        <v>#REF!</v>
      </c>
      <c r="AP2381" s="19" t="e">
        <f>IF(#REF!=0,"",#REF!)</f>
        <v>#REF!</v>
      </c>
      <c r="AQ2381" s="19" t="e">
        <f>IF(#REF!=0,"",#REF!)</f>
        <v>#REF!</v>
      </c>
      <c r="AR2381" s="19" t="e">
        <f>IF(#REF!=0,"",#REF!)</f>
        <v>#REF!</v>
      </c>
      <c r="AS2381" s="19" t="e">
        <f>#REF!</f>
        <v>#REF!</v>
      </c>
    </row>
    <row r="2382" spans="4:45" ht="19.5" thickTop="1" thickBot="1" x14ac:dyDescent="0.25">
      <c r="D2382" s="1" t="str">
        <f t="shared" si="669"/>
        <v/>
      </c>
      <c r="E2382" s="1" t="str">
        <f t="shared" si="670"/>
        <v/>
      </c>
      <c r="K2382" s="19" t="str">
        <f t="shared" si="674"/>
        <v/>
      </c>
      <c r="L2382" s="19">
        <f t="shared" si="667"/>
        <v>10000</v>
      </c>
      <c r="M2382" s="22" t="str">
        <f>TRIM(Data!$N2379)</f>
        <v>Mrs. Lyman Clarke</v>
      </c>
      <c r="N2382" s="22" t="str">
        <f>TRIM(Data!$A2379)</f>
        <v>Mrs. Lyman Clarke</v>
      </c>
      <c r="O2382" s="23">
        <f>IF(Data!$B2379=0,"",Data!$B2379)</f>
        <v>1949</v>
      </c>
      <c r="P2382" s="19" t="str">
        <f>IF(Data!$C2379=0,"",Data!$C2379)</f>
        <v>1</v>
      </c>
      <c r="Q2382" s="23" t="str">
        <f>IF($M2382="","",Data!$E2379)</f>
        <v>M</v>
      </c>
      <c r="R2382" s="23" t="str">
        <f t="shared" si="675"/>
        <v>M</v>
      </c>
      <c r="S2382" s="23" t="str">
        <f t="shared" si="676"/>
        <v>M</v>
      </c>
      <c r="T2382" s="19" t="str">
        <f>IF(Data!$F2379=0,"",Data!$F2379)</f>
        <v/>
      </c>
      <c r="U2382" s="19" t="str">
        <f>IF(Data!$G2379=0,"",Data!$G2379)</f>
        <v>FD</v>
      </c>
      <c r="V2382" s="19" t="str">
        <f>IF(Data!$D2379=0,"",Data!$D2379)</f>
        <v/>
      </c>
      <c r="W2382" s="19" t="str">
        <f>Data!$H2379</f>
        <v>Japonica</v>
      </c>
      <c r="Y2382" s="41" t="e">
        <f t="shared" si="671"/>
        <v>#REF!</v>
      </c>
      <c r="Z2382" s="8">
        <f t="shared" si="677"/>
        <v>10000</v>
      </c>
      <c r="AA2382" s="8" t="str">
        <f t="shared" si="678"/>
        <v>Mrs. Lyman Clarke</v>
      </c>
      <c r="AB2382" s="8" t="str">
        <f t="shared" si="679"/>
        <v>M</v>
      </c>
      <c r="AC2382" s="8" t="str">
        <f t="shared" si="680"/>
        <v/>
      </c>
      <c r="AD2382" s="8" t="str">
        <f t="shared" si="668"/>
        <v>FD</v>
      </c>
      <c r="AE2382" s="8" t="str">
        <f t="shared" si="681"/>
        <v/>
      </c>
      <c r="AF2382" s="5">
        <f t="shared" si="682"/>
        <v>1949</v>
      </c>
      <c r="AG2382" s="46">
        <v>2379</v>
      </c>
      <c r="AH2382" s="47" t="str">
        <f t="shared" si="672"/>
        <v/>
      </c>
      <c r="AI2382" s="48" t="str">
        <f t="shared" si="673"/>
        <v/>
      </c>
      <c r="AK2382" s="22" t="e">
        <f>TRIM(#REF!)</f>
        <v>#REF!</v>
      </c>
      <c r="AL2382" s="23" t="e">
        <f>IF(#REF!=0,"",#REF!)</f>
        <v>#REF!</v>
      </c>
      <c r="AM2382" s="19" t="e">
        <f>IF(#REF!=0,"",#REF!)</f>
        <v>#REF!</v>
      </c>
      <c r="AN2382" s="23" t="e">
        <f>IF($AK2382="","",#REF!)</f>
        <v>#REF!</v>
      </c>
      <c r="AO2382" s="23" t="e">
        <f t="shared" si="683"/>
        <v>#REF!</v>
      </c>
      <c r="AP2382" s="19" t="e">
        <f>IF(#REF!=0,"",#REF!)</f>
        <v>#REF!</v>
      </c>
      <c r="AQ2382" s="19" t="e">
        <f>IF(#REF!=0,"",#REF!)</f>
        <v>#REF!</v>
      </c>
      <c r="AR2382" s="19" t="e">
        <f>IF(#REF!=0,"",#REF!)</f>
        <v>#REF!</v>
      </c>
      <c r="AS2382" s="19" t="e">
        <f>#REF!</f>
        <v>#REF!</v>
      </c>
    </row>
    <row r="2383" spans="4:45" ht="19.5" thickTop="1" thickBot="1" x14ac:dyDescent="0.25">
      <c r="D2383" s="1" t="str">
        <f t="shared" si="669"/>
        <v/>
      </c>
      <c r="E2383" s="1" t="str">
        <f t="shared" si="670"/>
        <v/>
      </c>
      <c r="K2383" s="19" t="str">
        <f t="shared" si="674"/>
        <v/>
      </c>
      <c r="L2383" s="19">
        <f t="shared" si="667"/>
        <v>10000</v>
      </c>
      <c r="M2383" s="22" t="str">
        <f>TRIM(Data!$N2380)</f>
        <v>Mrs. Mac</v>
      </c>
      <c r="N2383" s="22" t="str">
        <f>TRIM(Data!$A2380)</f>
        <v>Mrs. Mac</v>
      </c>
      <c r="O2383" s="23">
        <f>IF(Data!$B2380=0,"",Data!$B2380)</f>
        <v>2003</v>
      </c>
      <c r="P2383" s="19" t="str">
        <f>IF(Data!$C2380=0,"",Data!$C2380)</f>
        <v>1</v>
      </c>
      <c r="Q2383" s="23" t="str">
        <f>IF($M2383="","",Data!$E2380)</f>
        <v>M</v>
      </c>
      <c r="R2383" s="23" t="str">
        <f t="shared" si="675"/>
        <v>M</v>
      </c>
      <c r="S2383" s="23" t="str">
        <f t="shared" si="676"/>
        <v>M</v>
      </c>
      <c r="T2383" s="19" t="str">
        <f>IF(Data!$F2380=0,"",Data!$F2380)</f>
        <v>WHITE</v>
      </c>
      <c r="U2383" s="19" t="str">
        <f>IF(Data!$G2380=0,"",Data!$G2380)</f>
        <v/>
      </c>
      <c r="V2383" s="19" t="str">
        <f>IF(Data!$D2380=0,"",Data!$D2380)</f>
        <v/>
      </c>
      <c r="W2383" s="19" t="str">
        <f>Data!$H2380</f>
        <v>Japonica</v>
      </c>
      <c r="Y2383" s="41" t="e">
        <f t="shared" si="671"/>
        <v>#REF!</v>
      </c>
      <c r="Z2383" s="8">
        <f t="shared" si="677"/>
        <v>10000</v>
      </c>
      <c r="AA2383" s="8" t="str">
        <f t="shared" si="678"/>
        <v>Mrs. Mac</v>
      </c>
      <c r="AB2383" s="8" t="str">
        <f t="shared" si="679"/>
        <v>M</v>
      </c>
      <c r="AC2383" s="8" t="str">
        <f t="shared" si="680"/>
        <v>WHITE</v>
      </c>
      <c r="AD2383" s="8" t="str">
        <f t="shared" si="668"/>
        <v/>
      </c>
      <c r="AE2383" s="8" t="str">
        <f t="shared" si="681"/>
        <v/>
      </c>
      <c r="AF2383" s="5">
        <f t="shared" si="682"/>
        <v>2003</v>
      </c>
      <c r="AG2383" s="46">
        <v>2380</v>
      </c>
      <c r="AH2383" s="47" t="str">
        <f t="shared" si="672"/>
        <v/>
      </c>
      <c r="AI2383" s="48" t="str">
        <f t="shared" si="673"/>
        <v/>
      </c>
      <c r="AK2383" s="22" t="e">
        <f>TRIM(#REF!)</f>
        <v>#REF!</v>
      </c>
      <c r="AL2383" s="23" t="e">
        <f>IF(#REF!=0,"",#REF!)</f>
        <v>#REF!</v>
      </c>
      <c r="AM2383" s="19" t="e">
        <f>IF(#REF!=0,"",#REF!)</f>
        <v>#REF!</v>
      </c>
      <c r="AN2383" s="23" t="e">
        <f>IF($AK2383="","",#REF!)</f>
        <v>#REF!</v>
      </c>
      <c r="AO2383" s="23" t="e">
        <f t="shared" si="683"/>
        <v>#REF!</v>
      </c>
      <c r="AP2383" s="19" t="e">
        <f>IF(#REF!=0,"",#REF!)</f>
        <v>#REF!</v>
      </c>
      <c r="AQ2383" s="19" t="e">
        <f>IF(#REF!=0,"",#REF!)</f>
        <v>#REF!</v>
      </c>
      <c r="AR2383" s="19" t="e">
        <f>IF(#REF!=0,"",#REF!)</f>
        <v>#REF!</v>
      </c>
      <c r="AS2383" s="19" t="e">
        <f>#REF!</f>
        <v>#REF!</v>
      </c>
    </row>
    <row r="2384" spans="4:45" ht="19.5" thickTop="1" thickBot="1" x14ac:dyDescent="0.25">
      <c r="D2384" s="1" t="str">
        <f t="shared" si="669"/>
        <v/>
      </c>
      <c r="E2384" s="1" t="str">
        <f t="shared" si="670"/>
        <v/>
      </c>
      <c r="K2384" s="19" t="str">
        <f t="shared" si="674"/>
        <v/>
      </c>
      <c r="L2384" s="19">
        <f t="shared" si="667"/>
        <v>10000</v>
      </c>
      <c r="M2384" s="22" t="str">
        <f>TRIM(Data!$N2381)</f>
        <v>Mrs. Nellie Eastman</v>
      </c>
      <c r="N2384" s="22" t="str">
        <f>TRIM(Data!$A2381)</f>
        <v>Mrs. Nellie Eastman</v>
      </c>
      <c r="O2384" s="23">
        <f>IF(Data!$B2381=0,"",Data!$B2381)</f>
        <v>1950</v>
      </c>
      <c r="P2384" s="19" t="str">
        <f>IF(Data!$C2381=0,"",Data!$C2381)</f>
        <v/>
      </c>
      <c r="Q2384" s="23" t="str">
        <f>IF($M2384="","",Data!$E2381)</f>
        <v>M</v>
      </c>
      <c r="R2384" s="23" t="str">
        <f t="shared" si="675"/>
        <v>M</v>
      </c>
      <c r="S2384" s="23" t="str">
        <f t="shared" si="676"/>
        <v>M</v>
      </c>
      <c r="T2384" s="19" t="str">
        <f>IF(Data!$F2381=0,"",Data!$F2381)</f>
        <v/>
      </c>
      <c r="U2384" s="19" t="str">
        <f>IF(Data!$G2381=0,"",Data!$G2381)</f>
        <v/>
      </c>
      <c r="V2384" s="19" t="str">
        <f>IF(Data!$D2381=0,"",Data!$D2381)</f>
        <v/>
      </c>
      <c r="W2384" s="19" t="str">
        <f>Data!$H2381</f>
        <v>Japonica</v>
      </c>
      <c r="Y2384" s="41" t="e">
        <f t="shared" si="671"/>
        <v>#REF!</v>
      </c>
      <c r="Z2384" s="8">
        <f t="shared" si="677"/>
        <v>10000</v>
      </c>
      <c r="AA2384" s="8" t="str">
        <f t="shared" si="678"/>
        <v>Mrs. Nellie Eastman</v>
      </c>
      <c r="AB2384" s="8" t="str">
        <f t="shared" si="679"/>
        <v>M</v>
      </c>
      <c r="AC2384" s="8" t="str">
        <f t="shared" si="680"/>
        <v/>
      </c>
      <c r="AD2384" s="8" t="str">
        <f t="shared" si="668"/>
        <v/>
      </c>
      <c r="AE2384" s="8" t="str">
        <f t="shared" si="681"/>
        <v/>
      </c>
      <c r="AF2384" s="5">
        <f t="shared" si="682"/>
        <v>1950</v>
      </c>
      <c r="AG2384" s="46">
        <v>2381</v>
      </c>
      <c r="AH2384" s="47" t="str">
        <f t="shared" si="672"/>
        <v/>
      </c>
      <c r="AI2384" s="48" t="str">
        <f t="shared" si="673"/>
        <v/>
      </c>
      <c r="AK2384" s="22" t="e">
        <f>TRIM(#REF!)</f>
        <v>#REF!</v>
      </c>
      <c r="AL2384" s="23" t="e">
        <f>IF(#REF!=0,"",#REF!)</f>
        <v>#REF!</v>
      </c>
      <c r="AM2384" s="19" t="e">
        <f>IF(#REF!=0,"",#REF!)</f>
        <v>#REF!</v>
      </c>
      <c r="AN2384" s="23" t="e">
        <f>IF($AK2384="","",#REF!)</f>
        <v>#REF!</v>
      </c>
      <c r="AO2384" s="23" t="e">
        <f t="shared" si="683"/>
        <v>#REF!</v>
      </c>
      <c r="AP2384" s="19" t="e">
        <f>IF(#REF!=0,"",#REF!)</f>
        <v>#REF!</v>
      </c>
      <c r="AQ2384" s="19" t="e">
        <f>IF(#REF!=0,"",#REF!)</f>
        <v>#REF!</v>
      </c>
      <c r="AR2384" s="19" t="e">
        <f>IF(#REF!=0,"",#REF!)</f>
        <v>#REF!</v>
      </c>
      <c r="AS2384" s="19" t="e">
        <f>#REF!</f>
        <v>#REF!</v>
      </c>
    </row>
    <row r="2385" spans="4:45" ht="19.5" thickTop="1" thickBot="1" x14ac:dyDescent="0.25">
      <c r="D2385" s="1" t="str">
        <f t="shared" si="669"/>
        <v/>
      </c>
      <c r="E2385" s="1" t="str">
        <f t="shared" si="670"/>
        <v/>
      </c>
      <c r="K2385" s="19" t="str">
        <f t="shared" si="674"/>
        <v/>
      </c>
      <c r="L2385" s="19">
        <f t="shared" si="667"/>
        <v>10000</v>
      </c>
      <c r="M2385" s="22" t="str">
        <f>TRIM(Data!$N2382)</f>
        <v>Mrs. Paul Gilley</v>
      </c>
      <c r="N2385" s="22" t="str">
        <f>TRIM(Data!$A2382)</f>
        <v>Mrs. Paul Gilley</v>
      </c>
      <c r="O2385" s="23">
        <f>IF(Data!$B2382=0,"",Data!$B2382)</f>
        <v>1973</v>
      </c>
      <c r="P2385" s="19" t="str">
        <f>IF(Data!$C2382=0,"",Data!$C2382)</f>
        <v>1</v>
      </c>
      <c r="Q2385" s="23" t="str">
        <f>IF($M2385="","",Data!$E2382)</f>
        <v>L</v>
      </c>
      <c r="R2385" s="23" t="str">
        <f t="shared" si="675"/>
        <v>L</v>
      </c>
      <c r="S2385" s="23" t="str">
        <f t="shared" si="676"/>
        <v>L</v>
      </c>
      <c r="T2385" s="19" t="str">
        <f>IF(Data!$F2382=0,"",Data!$F2382)</f>
        <v/>
      </c>
      <c r="U2385" s="19" t="str">
        <f>IF(Data!$G2382=0,"",Data!$G2382)</f>
        <v/>
      </c>
      <c r="V2385" s="19" t="str">
        <f>IF(Data!$D2382=0,"",Data!$D2382)</f>
        <v/>
      </c>
      <c r="W2385" s="19" t="str">
        <f>Data!$H2382</f>
        <v>Japonica</v>
      </c>
      <c r="Y2385" s="41" t="e">
        <f t="shared" si="671"/>
        <v>#REF!</v>
      </c>
      <c r="Z2385" s="8">
        <f t="shared" si="677"/>
        <v>10000</v>
      </c>
      <c r="AA2385" s="8" t="str">
        <f t="shared" si="678"/>
        <v>Mrs. Paul Gilley</v>
      </c>
      <c r="AB2385" s="8" t="str">
        <f t="shared" si="679"/>
        <v>L</v>
      </c>
      <c r="AC2385" s="8" t="str">
        <f t="shared" si="680"/>
        <v/>
      </c>
      <c r="AD2385" s="8" t="str">
        <f t="shared" si="668"/>
        <v/>
      </c>
      <c r="AE2385" s="8" t="str">
        <f t="shared" si="681"/>
        <v/>
      </c>
      <c r="AF2385" s="5">
        <f t="shared" si="682"/>
        <v>1973</v>
      </c>
      <c r="AG2385" s="46">
        <v>2382</v>
      </c>
      <c r="AH2385" s="47" t="str">
        <f t="shared" si="672"/>
        <v/>
      </c>
      <c r="AI2385" s="48" t="str">
        <f t="shared" si="673"/>
        <v/>
      </c>
      <c r="AK2385" s="22" t="e">
        <f>TRIM(#REF!)</f>
        <v>#REF!</v>
      </c>
      <c r="AL2385" s="23" t="e">
        <f>IF(#REF!=0,"",#REF!)</f>
        <v>#REF!</v>
      </c>
      <c r="AM2385" s="19" t="e">
        <f>IF(#REF!=0,"",#REF!)</f>
        <v>#REF!</v>
      </c>
      <c r="AN2385" s="23" t="e">
        <f>IF($AK2385="","",#REF!)</f>
        <v>#REF!</v>
      </c>
      <c r="AO2385" s="23" t="e">
        <f t="shared" si="683"/>
        <v>#REF!</v>
      </c>
      <c r="AP2385" s="19" t="e">
        <f>IF(#REF!=0,"",#REF!)</f>
        <v>#REF!</v>
      </c>
      <c r="AQ2385" s="19" t="e">
        <f>IF(#REF!=0,"",#REF!)</f>
        <v>#REF!</v>
      </c>
      <c r="AR2385" s="19" t="e">
        <f>IF(#REF!=0,"",#REF!)</f>
        <v>#REF!</v>
      </c>
      <c r="AS2385" s="19" t="e">
        <f>#REF!</f>
        <v>#REF!</v>
      </c>
    </row>
    <row r="2386" spans="4:45" ht="19.5" thickTop="1" thickBot="1" x14ac:dyDescent="0.25">
      <c r="D2386" s="1" t="str">
        <f t="shared" si="669"/>
        <v/>
      </c>
      <c r="E2386" s="1" t="str">
        <f t="shared" si="670"/>
        <v/>
      </c>
      <c r="K2386" s="19" t="str">
        <f t="shared" si="674"/>
        <v/>
      </c>
      <c r="L2386" s="19">
        <f t="shared" si="667"/>
        <v>10000</v>
      </c>
      <c r="M2386" s="22" t="str">
        <f>TRIM(Data!$N2383)</f>
        <v>Mrs. R. L. Wheeler</v>
      </c>
      <c r="N2386" s="22" t="str">
        <f>TRIM(Data!$A2383)</f>
        <v>Mrs. R. L. Wheeler</v>
      </c>
      <c r="O2386" s="23">
        <f>IF(Data!$B2383=0,"",Data!$B2383)</f>
        <v>1962</v>
      </c>
      <c r="P2386" s="19" t="str">
        <f>IF(Data!$C2383=0,"",Data!$C2383)</f>
        <v>1</v>
      </c>
      <c r="Q2386" s="23" t="str">
        <f>IF($M2386="","",Data!$E2383)</f>
        <v>M</v>
      </c>
      <c r="R2386" s="23" t="str">
        <f t="shared" si="675"/>
        <v>M</v>
      </c>
      <c r="S2386" s="23" t="str">
        <f t="shared" si="676"/>
        <v>M</v>
      </c>
      <c r="T2386" s="19" t="str">
        <f>IF(Data!$F2383=0,"",Data!$F2383)</f>
        <v/>
      </c>
      <c r="U2386" s="19" t="str">
        <f>IF(Data!$G2383=0,"",Data!$G2383)</f>
        <v>FD</v>
      </c>
      <c r="V2386" s="19" t="str">
        <f>IF(Data!$D2383=0,"",Data!$D2383)</f>
        <v/>
      </c>
      <c r="W2386" s="19" t="str">
        <f>Data!$H2383</f>
        <v>Japonica</v>
      </c>
      <c r="Y2386" s="41" t="e">
        <f t="shared" si="671"/>
        <v>#REF!</v>
      </c>
      <c r="Z2386" s="8">
        <f t="shared" si="677"/>
        <v>10000</v>
      </c>
      <c r="AA2386" s="8" t="str">
        <f t="shared" si="678"/>
        <v>Mrs. R. L. Wheeler</v>
      </c>
      <c r="AB2386" s="8" t="str">
        <f t="shared" si="679"/>
        <v>M</v>
      </c>
      <c r="AC2386" s="8" t="str">
        <f t="shared" si="680"/>
        <v/>
      </c>
      <c r="AD2386" s="8" t="str">
        <f t="shared" si="668"/>
        <v>FD</v>
      </c>
      <c r="AE2386" s="8" t="str">
        <f t="shared" si="681"/>
        <v/>
      </c>
      <c r="AF2386" s="5">
        <f t="shared" si="682"/>
        <v>1962</v>
      </c>
      <c r="AG2386" s="46">
        <v>2383</v>
      </c>
      <c r="AH2386" s="47" t="str">
        <f t="shared" si="672"/>
        <v/>
      </c>
      <c r="AI2386" s="48" t="str">
        <f t="shared" si="673"/>
        <v/>
      </c>
      <c r="AK2386" s="22" t="e">
        <f>TRIM(#REF!)</f>
        <v>#REF!</v>
      </c>
      <c r="AL2386" s="23" t="e">
        <f>IF(#REF!=0,"",#REF!)</f>
        <v>#REF!</v>
      </c>
      <c r="AM2386" s="19" t="e">
        <f>IF(#REF!=0,"",#REF!)</f>
        <v>#REF!</v>
      </c>
      <c r="AN2386" s="23" t="e">
        <f>IF($AK2386="","",#REF!)</f>
        <v>#REF!</v>
      </c>
      <c r="AO2386" s="23" t="e">
        <f t="shared" si="683"/>
        <v>#REF!</v>
      </c>
      <c r="AP2386" s="19" t="e">
        <f>IF(#REF!=0,"",#REF!)</f>
        <v>#REF!</v>
      </c>
      <c r="AQ2386" s="19" t="e">
        <f>IF(#REF!=0,"",#REF!)</f>
        <v>#REF!</v>
      </c>
      <c r="AR2386" s="19" t="e">
        <f>IF(#REF!=0,"",#REF!)</f>
        <v>#REF!</v>
      </c>
      <c r="AS2386" s="19" t="e">
        <f>#REF!</f>
        <v>#REF!</v>
      </c>
    </row>
    <row r="2387" spans="4:45" ht="19.5" thickTop="1" thickBot="1" x14ac:dyDescent="0.25">
      <c r="D2387" s="1" t="str">
        <f t="shared" si="669"/>
        <v/>
      </c>
      <c r="E2387" s="1" t="str">
        <f t="shared" si="670"/>
        <v/>
      </c>
      <c r="K2387" s="19" t="str">
        <f t="shared" si="674"/>
        <v/>
      </c>
      <c r="L2387" s="19">
        <f t="shared" si="667"/>
        <v>10000</v>
      </c>
      <c r="M2387" s="22" t="str">
        <f>TRIM(Data!$N2384)</f>
        <v>Mrs. Sol Runyon (See Anemonaeflora)</v>
      </c>
      <c r="N2387" s="22" t="str">
        <f>TRIM(Data!$A2384)</f>
        <v>Mrs. Sol Runyon (See Anemonaeflora)</v>
      </c>
      <c r="O2387" s="23">
        <f>IF(Data!$B2384=0,"",Data!$B2384)</f>
        <v>1806</v>
      </c>
      <c r="P2387" s="19" t="str">
        <f>IF(Data!$C2384=0,"",Data!$C2384)</f>
        <v/>
      </c>
      <c r="Q2387" s="23" t="str">
        <f>IF($M2387="","",Data!$E2384)</f>
        <v>M</v>
      </c>
      <c r="R2387" s="23" t="str">
        <f t="shared" si="675"/>
        <v>M</v>
      </c>
      <c r="S2387" s="23" t="str">
        <f t="shared" si="676"/>
        <v>M</v>
      </c>
      <c r="T2387" s="19" t="str">
        <f>IF(Data!$F2384=0,"",Data!$F2384)</f>
        <v/>
      </c>
      <c r="U2387" s="19" t="str">
        <f>IF(Data!$G2384=0,"",Data!$G2384)</f>
        <v/>
      </c>
      <c r="V2387" s="19" t="str">
        <f>IF(Data!$D2384=0,"",Data!$D2384)</f>
        <v>ANTIQUE</v>
      </c>
      <c r="W2387" s="19" t="str">
        <f>Data!$H2384</f>
        <v>Japonica</v>
      </c>
      <c r="Y2387" s="41" t="e">
        <f t="shared" si="671"/>
        <v>#REF!</v>
      </c>
      <c r="Z2387" s="8">
        <f t="shared" si="677"/>
        <v>2387</v>
      </c>
      <c r="AA2387" s="8" t="str">
        <f t="shared" si="678"/>
        <v>Mrs. Sol Runyon (See Anemonaeflora)</v>
      </c>
      <c r="AB2387" s="8" t="str">
        <f t="shared" si="679"/>
        <v>M</v>
      </c>
      <c r="AC2387" s="8" t="str">
        <f t="shared" si="680"/>
        <v/>
      </c>
      <c r="AD2387" s="8" t="str">
        <f t="shared" si="668"/>
        <v/>
      </c>
      <c r="AE2387" s="8" t="str">
        <f t="shared" si="681"/>
        <v>ANTIQUE</v>
      </c>
      <c r="AF2387" s="5">
        <f t="shared" si="682"/>
        <v>1806</v>
      </c>
      <c r="AG2387" s="46">
        <v>2384</v>
      </c>
      <c r="AH2387" s="47" t="str">
        <f t="shared" si="672"/>
        <v/>
      </c>
      <c r="AI2387" s="48" t="str">
        <f t="shared" si="673"/>
        <v/>
      </c>
      <c r="AK2387" s="22" t="e">
        <f>TRIM(#REF!)</f>
        <v>#REF!</v>
      </c>
      <c r="AL2387" s="23" t="e">
        <f>IF(#REF!=0,"",#REF!)</f>
        <v>#REF!</v>
      </c>
      <c r="AM2387" s="19" t="e">
        <f>IF(#REF!=0,"",#REF!)</f>
        <v>#REF!</v>
      </c>
      <c r="AN2387" s="23" t="e">
        <f>IF($AK2387="","",#REF!)</f>
        <v>#REF!</v>
      </c>
      <c r="AO2387" s="23" t="e">
        <f t="shared" si="683"/>
        <v>#REF!</v>
      </c>
      <c r="AP2387" s="19" t="e">
        <f>IF(#REF!=0,"",#REF!)</f>
        <v>#REF!</v>
      </c>
      <c r="AQ2387" s="19" t="e">
        <f>IF(#REF!=0,"",#REF!)</f>
        <v>#REF!</v>
      </c>
      <c r="AR2387" s="19" t="e">
        <f>IF(#REF!=0,"",#REF!)</f>
        <v>#REF!</v>
      </c>
      <c r="AS2387" s="19" t="e">
        <f>#REF!</f>
        <v>#REF!</v>
      </c>
    </row>
    <row r="2388" spans="4:45" ht="19.5" thickTop="1" thickBot="1" x14ac:dyDescent="0.25">
      <c r="D2388" s="1" t="str">
        <f t="shared" si="669"/>
        <v/>
      </c>
      <c r="E2388" s="1" t="str">
        <f t="shared" si="670"/>
        <v/>
      </c>
      <c r="K2388" s="19" t="str">
        <f t="shared" si="674"/>
        <v/>
      </c>
      <c r="L2388" s="19">
        <f t="shared" si="667"/>
        <v>10000</v>
      </c>
      <c r="M2388" s="22" t="str">
        <f>TRIM(Data!$N2385)</f>
        <v>Mrs. T. R. McKenzie (See Vedrine)</v>
      </c>
      <c r="N2388" s="22" t="str">
        <f>TRIM(Data!$A2385)</f>
        <v>Mrs. T. R. McKenzie (See Vedrine)</v>
      </c>
      <c r="O2388" s="23">
        <f>IF(Data!$B2385=0,"",Data!$B2385)</f>
        <v>1900</v>
      </c>
      <c r="P2388" s="19" t="str">
        <f>IF(Data!$C2385=0,"",Data!$C2385)</f>
        <v/>
      </c>
      <c r="Q2388" s="23" t="str">
        <f>IF($M2388="","",Data!$E2385)</f>
        <v>M-L</v>
      </c>
      <c r="R2388" s="23" t="str">
        <f t="shared" si="675"/>
        <v>M</v>
      </c>
      <c r="S2388" s="23" t="str">
        <f t="shared" si="676"/>
        <v>M</v>
      </c>
      <c r="T2388" s="19" t="str">
        <f>IF(Data!$F2385=0,"",Data!$F2385)</f>
        <v/>
      </c>
      <c r="U2388" s="19" t="str">
        <f>IF(Data!$G2385=0,"",Data!$G2385)</f>
        <v/>
      </c>
      <c r="V2388" s="19" t="str">
        <f>IF(Data!$D2385=0,"",Data!$D2385)</f>
        <v/>
      </c>
      <c r="W2388" s="19" t="str">
        <f>Data!$H2385</f>
        <v>Japonica</v>
      </c>
      <c r="Y2388" s="41" t="e">
        <f t="shared" si="671"/>
        <v>#REF!</v>
      </c>
      <c r="Z2388" s="8">
        <f t="shared" si="677"/>
        <v>10000</v>
      </c>
      <c r="AA2388" s="8" t="str">
        <f t="shared" si="678"/>
        <v>Mrs. T. R. McKenzie (See Vedrine)</v>
      </c>
      <c r="AB2388" s="8" t="str">
        <f t="shared" si="679"/>
        <v>M</v>
      </c>
      <c r="AC2388" s="8" t="str">
        <f t="shared" si="680"/>
        <v/>
      </c>
      <c r="AD2388" s="8" t="str">
        <f t="shared" si="668"/>
        <v/>
      </c>
      <c r="AE2388" s="8" t="str">
        <f t="shared" si="681"/>
        <v/>
      </c>
      <c r="AF2388" s="5">
        <f t="shared" si="682"/>
        <v>1900</v>
      </c>
      <c r="AG2388" s="46">
        <v>2385</v>
      </c>
      <c r="AH2388" s="47" t="str">
        <f t="shared" si="672"/>
        <v/>
      </c>
      <c r="AI2388" s="48" t="str">
        <f t="shared" si="673"/>
        <v/>
      </c>
      <c r="AK2388" s="22" t="e">
        <f>TRIM(#REF!)</f>
        <v>#REF!</v>
      </c>
      <c r="AL2388" s="23" t="e">
        <f>IF(#REF!=0,"",#REF!)</f>
        <v>#REF!</v>
      </c>
      <c r="AM2388" s="19" t="e">
        <f>IF(#REF!=0,"",#REF!)</f>
        <v>#REF!</v>
      </c>
      <c r="AN2388" s="23" t="e">
        <f>IF($AK2388="","",#REF!)</f>
        <v>#REF!</v>
      </c>
      <c r="AO2388" s="23" t="e">
        <f t="shared" si="683"/>
        <v>#REF!</v>
      </c>
      <c r="AP2388" s="19" t="e">
        <f>IF(#REF!=0,"",#REF!)</f>
        <v>#REF!</v>
      </c>
      <c r="AQ2388" s="19" t="e">
        <f>IF(#REF!=0,"",#REF!)</f>
        <v>#REF!</v>
      </c>
      <c r="AR2388" s="19" t="e">
        <f>IF(#REF!=0,"",#REF!)</f>
        <v>#REF!</v>
      </c>
      <c r="AS2388" s="19" t="e">
        <f>#REF!</f>
        <v>#REF!</v>
      </c>
    </row>
    <row r="2389" spans="4:45" ht="19.5" thickTop="1" thickBot="1" x14ac:dyDescent="0.25">
      <c r="D2389" s="1" t="str">
        <f t="shared" si="669"/>
        <v/>
      </c>
      <c r="E2389" s="1" t="str">
        <f t="shared" si="670"/>
        <v/>
      </c>
      <c r="K2389" s="19" t="str">
        <f t="shared" si="674"/>
        <v/>
      </c>
      <c r="L2389" s="19">
        <f t="shared" si="667"/>
        <v>10000</v>
      </c>
      <c r="M2389" s="22" t="str">
        <f>TRIM(Data!$N2386)</f>
        <v>Mrs. Tingley</v>
      </c>
      <c r="N2389" s="22" t="str">
        <f>TRIM(Data!$A2386)</f>
        <v>Mrs. Tingley</v>
      </c>
      <c r="O2389" s="23">
        <f>IF(Data!$B2386=0,"",Data!$B2386)</f>
        <v>1949</v>
      </c>
      <c r="P2389" s="19" t="str">
        <f>IF(Data!$C2386=0,"",Data!$C2386)</f>
        <v>1</v>
      </c>
      <c r="Q2389" s="23" t="str">
        <f>IF($M2389="","",Data!$E2386)</f>
        <v>M</v>
      </c>
      <c r="R2389" s="23" t="str">
        <f t="shared" si="675"/>
        <v>M</v>
      </c>
      <c r="S2389" s="23" t="str">
        <f t="shared" si="676"/>
        <v>M</v>
      </c>
      <c r="T2389" s="19" t="str">
        <f>IF(Data!$F2386=0,"",Data!$F2386)</f>
        <v/>
      </c>
      <c r="U2389" s="19" t="str">
        <f>IF(Data!$G2386=0,"",Data!$G2386)</f>
        <v>FD</v>
      </c>
      <c r="V2389" s="19" t="str">
        <f>IF(Data!$D2386=0,"",Data!$D2386)</f>
        <v/>
      </c>
      <c r="W2389" s="19" t="str">
        <f>Data!$H2386</f>
        <v>Japonica</v>
      </c>
      <c r="Y2389" s="41" t="e">
        <f t="shared" si="671"/>
        <v>#REF!</v>
      </c>
      <c r="Z2389" s="8">
        <f t="shared" si="677"/>
        <v>10000</v>
      </c>
      <c r="AA2389" s="8" t="str">
        <f t="shared" si="678"/>
        <v>Mrs. Tingley</v>
      </c>
      <c r="AB2389" s="8" t="str">
        <f t="shared" si="679"/>
        <v>M</v>
      </c>
      <c r="AC2389" s="8" t="str">
        <f t="shared" si="680"/>
        <v/>
      </c>
      <c r="AD2389" s="8" t="str">
        <f t="shared" si="668"/>
        <v>FD</v>
      </c>
      <c r="AE2389" s="8" t="str">
        <f t="shared" si="681"/>
        <v/>
      </c>
      <c r="AF2389" s="5">
        <f t="shared" si="682"/>
        <v>1949</v>
      </c>
      <c r="AG2389" s="46">
        <v>2386</v>
      </c>
      <c r="AH2389" s="47" t="str">
        <f t="shared" si="672"/>
        <v/>
      </c>
      <c r="AI2389" s="48" t="str">
        <f t="shared" si="673"/>
        <v/>
      </c>
      <c r="AK2389" s="22" t="e">
        <f>TRIM(#REF!)</f>
        <v>#REF!</v>
      </c>
      <c r="AL2389" s="23" t="e">
        <f>IF(#REF!=0,"",#REF!)</f>
        <v>#REF!</v>
      </c>
      <c r="AM2389" s="19" t="e">
        <f>IF(#REF!=0,"",#REF!)</f>
        <v>#REF!</v>
      </c>
      <c r="AN2389" s="23" t="e">
        <f>IF($AK2389="","",#REF!)</f>
        <v>#REF!</v>
      </c>
      <c r="AO2389" s="23" t="e">
        <f t="shared" si="683"/>
        <v>#REF!</v>
      </c>
      <c r="AP2389" s="19" t="e">
        <f>IF(#REF!=0,"",#REF!)</f>
        <v>#REF!</v>
      </c>
      <c r="AQ2389" s="19" t="e">
        <f>IF(#REF!=0,"",#REF!)</f>
        <v>#REF!</v>
      </c>
      <c r="AR2389" s="19" t="e">
        <f>IF(#REF!=0,"",#REF!)</f>
        <v>#REF!</v>
      </c>
      <c r="AS2389" s="19" t="e">
        <f>#REF!</f>
        <v>#REF!</v>
      </c>
    </row>
    <row r="2390" spans="4:45" ht="19.5" thickTop="1" thickBot="1" x14ac:dyDescent="0.25">
      <c r="D2390" s="1" t="str">
        <f t="shared" si="669"/>
        <v/>
      </c>
      <c r="E2390" s="1" t="str">
        <f t="shared" si="670"/>
        <v/>
      </c>
      <c r="K2390" s="19" t="str">
        <f t="shared" si="674"/>
        <v/>
      </c>
      <c r="L2390" s="19">
        <f t="shared" ref="L2390:L2453" si="684">IF(ISERROR(SEARCH($B$2,M2390)),10000,IF(SEARCH($B$2,M2390)=1,SEARCH($B$2,M2390)+ROW()/100000,10000))</f>
        <v>10000</v>
      </c>
      <c r="M2390" s="22" t="str">
        <f>TRIM(Data!$N2387)</f>
        <v>Mrs. Tsutako Nakasone</v>
      </c>
      <c r="N2390" s="22" t="str">
        <f>TRIM(Data!$A2387)</f>
        <v>Mrs. Tsutako Nakasone</v>
      </c>
      <c r="O2390" s="23">
        <f>IF(Data!$B2387=0,"",Data!$B2387)</f>
        <v>1985</v>
      </c>
      <c r="P2390" s="19" t="str">
        <f>IF(Data!$C2387=0,"",Data!$C2387)</f>
        <v>1</v>
      </c>
      <c r="Q2390" s="23" t="str">
        <f>IF($M2390="","",Data!$E2387)</f>
        <v>S-M</v>
      </c>
      <c r="R2390" s="23" t="str">
        <f t="shared" si="675"/>
        <v>S</v>
      </c>
      <c r="S2390" s="23" t="str">
        <f t="shared" si="676"/>
        <v>S</v>
      </c>
      <c r="T2390" s="19" t="str">
        <f>IF(Data!$F2387=0,"",Data!$F2387)</f>
        <v/>
      </c>
      <c r="U2390" s="19" t="str">
        <f>IF(Data!$G2387=0,"",Data!$G2387)</f>
        <v/>
      </c>
      <c r="V2390" s="19" t="str">
        <f>IF(Data!$D2387=0,"",Data!$D2387)</f>
        <v/>
      </c>
      <c r="W2390" s="19" t="str">
        <f>Data!$H2387</f>
        <v>Japonica</v>
      </c>
      <c r="Y2390" s="41" t="e">
        <f t="shared" si="671"/>
        <v>#REF!</v>
      </c>
      <c r="Z2390" s="8">
        <f t="shared" si="677"/>
        <v>10000</v>
      </c>
      <c r="AA2390" s="8" t="str">
        <f t="shared" si="678"/>
        <v>Mrs. Tsutako Nakasone</v>
      </c>
      <c r="AB2390" s="8" t="str">
        <f t="shared" si="679"/>
        <v>S</v>
      </c>
      <c r="AC2390" s="8" t="str">
        <f t="shared" si="680"/>
        <v/>
      </c>
      <c r="AD2390" s="8" t="str">
        <f t="shared" ref="AD2390:AD2453" si="685">U2390</f>
        <v/>
      </c>
      <c r="AE2390" s="8" t="str">
        <f t="shared" si="681"/>
        <v/>
      </c>
      <c r="AF2390" s="5">
        <f t="shared" si="682"/>
        <v>1985</v>
      </c>
      <c r="AG2390" s="46">
        <v>2387</v>
      </c>
      <c r="AH2390" s="47" t="str">
        <f t="shared" si="672"/>
        <v/>
      </c>
      <c r="AI2390" s="48" t="str">
        <f t="shared" si="673"/>
        <v/>
      </c>
      <c r="AK2390" s="22" t="e">
        <f>TRIM(#REF!)</f>
        <v>#REF!</v>
      </c>
      <c r="AL2390" s="23" t="e">
        <f>IF(#REF!=0,"",#REF!)</f>
        <v>#REF!</v>
      </c>
      <c r="AM2390" s="19" t="e">
        <f>IF(#REF!=0,"",#REF!)</f>
        <v>#REF!</v>
      </c>
      <c r="AN2390" s="23" t="e">
        <f>IF($AK2390="","",#REF!)</f>
        <v>#REF!</v>
      </c>
      <c r="AO2390" s="23" t="e">
        <f t="shared" si="683"/>
        <v>#REF!</v>
      </c>
      <c r="AP2390" s="19" t="e">
        <f>IF(#REF!=0,"",#REF!)</f>
        <v>#REF!</v>
      </c>
      <c r="AQ2390" s="19" t="e">
        <f>IF(#REF!=0,"",#REF!)</f>
        <v>#REF!</v>
      </c>
      <c r="AR2390" s="19" t="e">
        <f>IF(#REF!=0,"",#REF!)</f>
        <v>#REF!</v>
      </c>
      <c r="AS2390" s="19" t="e">
        <f>#REF!</f>
        <v>#REF!</v>
      </c>
    </row>
    <row r="2391" spans="4:45" ht="19.5" thickTop="1" thickBot="1" x14ac:dyDescent="0.25">
      <c r="D2391" s="1" t="str">
        <f t="shared" si="669"/>
        <v/>
      </c>
      <c r="E2391" s="1" t="str">
        <f t="shared" si="670"/>
        <v/>
      </c>
      <c r="K2391" s="19" t="str">
        <f t="shared" si="674"/>
        <v/>
      </c>
      <c r="L2391" s="19">
        <f t="shared" si="684"/>
        <v>10000</v>
      </c>
      <c r="M2391" s="22" t="str">
        <f>TRIM(Data!$N2388)</f>
        <v>Mrs. White (See Woodville Red)</v>
      </c>
      <c r="N2391" s="22" t="str">
        <f>TRIM(Data!$A2388)</f>
        <v>Mrs. White (See Woodville Red)</v>
      </c>
      <c r="O2391" s="23">
        <f>IF(Data!$B2388=0,"",Data!$B2388)</f>
        <v>1822</v>
      </c>
      <c r="P2391" s="19" t="str">
        <f>IF(Data!$C2388=0,"",Data!$C2388)</f>
        <v/>
      </c>
      <c r="Q2391" s="23" t="str">
        <f>IF($M2391="","",Data!$E2388)</f>
        <v>L</v>
      </c>
      <c r="R2391" s="23" t="str">
        <f t="shared" si="675"/>
        <v>L</v>
      </c>
      <c r="S2391" s="23" t="str">
        <f t="shared" si="676"/>
        <v>L</v>
      </c>
      <c r="T2391" s="19" t="str">
        <f>IF(Data!$F2388=0,"",Data!$F2388)</f>
        <v/>
      </c>
      <c r="U2391" s="19" t="str">
        <f>IF(Data!$G2388=0,"",Data!$G2388)</f>
        <v/>
      </c>
      <c r="V2391" s="19" t="str">
        <f>IF(Data!$D2388=0,"",Data!$D2388)</f>
        <v>ANTIQUE</v>
      </c>
      <c r="W2391" s="19" t="str">
        <f>Data!$H2388</f>
        <v>Japonica</v>
      </c>
      <c r="Y2391" s="41" t="e">
        <f t="shared" si="671"/>
        <v>#REF!</v>
      </c>
      <c r="Z2391" s="8">
        <f t="shared" si="677"/>
        <v>2391</v>
      </c>
      <c r="AA2391" s="8" t="str">
        <f t="shared" si="678"/>
        <v>Mrs. White (See Woodville Red)</v>
      </c>
      <c r="AB2391" s="8" t="str">
        <f t="shared" si="679"/>
        <v>L</v>
      </c>
      <c r="AC2391" s="8" t="str">
        <f t="shared" si="680"/>
        <v/>
      </c>
      <c r="AD2391" s="8" t="str">
        <f t="shared" si="685"/>
        <v/>
      </c>
      <c r="AE2391" s="8" t="str">
        <f t="shared" si="681"/>
        <v>ANTIQUE</v>
      </c>
      <c r="AF2391" s="5">
        <f t="shared" si="682"/>
        <v>1822</v>
      </c>
      <c r="AG2391" s="46">
        <v>2388</v>
      </c>
      <c r="AH2391" s="47" t="str">
        <f t="shared" si="672"/>
        <v/>
      </c>
      <c r="AI2391" s="48" t="str">
        <f t="shared" si="673"/>
        <v/>
      </c>
      <c r="AK2391" s="22" t="e">
        <f>TRIM(#REF!)</f>
        <v>#REF!</v>
      </c>
      <c r="AL2391" s="23" t="e">
        <f>IF(#REF!=0,"",#REF!)</f>
        <v>#REF!</v>
      </c>
      <c r="AM2391" s="19" t="e">
        <f>IF(#REF!=0,"",#REF!)</f>
        <v>#REF!</v>
      </c>
      <c r="AN2391" s="23" t="e">
        <f>IF($AK2391="","",#REF!)</f>
        <v>#REF!</v>
      </c>
      <c r="AO2391" s="23" t="e">
        <f t="shared" si="683"/>
        <v>#REF!</v>
      </c>
      <c r="AP2391" s="19" t="e">
        <f>IF(#REF!=0,"",#REF!)</f>
        <v>#REF!</v>
      </c>
      <c r="AQ2391" s="19" t="e">
        <f>IF(#REF!=0,"",#REF!)</f>
        <v>#REF!</v>
      </c>
      <c r="AR2391" s="19" t="e">
        <f>IF(#REF!=0,"",#REF!)</f>
        <v>#REF!</v>
      </c>
      <c r="AS2391" s="19" t="e">
        <f>#REF!</f>
        <v>#REF!</v>
      </c>
    </row>
    <row r="2392" spans="4:45" ht="19.5" thickTop="1" thickBot="1" x14ac:dyDescent="0.25">
      <c r="D2392" s="1" t="str">
        <f t="shared" si="669"/>
        <v/>
      </c>
      <c r="E2392" s="1" t="str">
        <f t="shared" si="670"/>
        <v/>
      </c>
      <c r="K2392" s="19" t="str">
        <f t="shared" si="674"/>
        <v/>
      </c>
      <c r="L2392" s="19">
        <f t="shared" si="684"/>
        <v>10000</v>
      </c>
      <c r="M2392" s="22" t="str">
        <f>TRIM(Data!$N2389)</f>
        <v>Mrs. Woodrow Hathorn</v>
      </c>
      <c r="N2392" s="22" t="str">
        <f>TRIM(Data!$A2389)</f>
        <v>Mrs. Woodrow Hathorn</v>
      </c>
      <c r="O2392" s="23">
        <f>IF(Data!$B2389=0,"",Data!$B2389)</f>
        <v>1979</v>
      </c>
      <c r="P2392" s="19" t="str">
        <f>IF(Data!$C2389=0,"",Data!$C2389)</f>
        <v>1</v>
      </c>
      <c r="Q2392" s="23" t="str">
        <f>IF($M2392="","",Data!$E2389)</f>
        <v>M</v>
      </c>
      <c r="R2392" s="23" t="str">
        <f t="shared" si="675"/>
        <v>M</v>
      </c>
      <c r="S2392" s="23" t="str">
        <f t="shared" si="676"/>
        <v>M</v>
      </c>
      <c r="T2392" s="19" t="str">
        <f>IF(Data!$F2389=0,"",Data!$F2389)</f>
        <v/>
      </c>
      <c r="U2392" s="19" t="str">
        <f>IF(Data!$G2389=0,"",Data!$G2389)</f>
        <v/>
      </c>
      <c r="V2392" s="19" t="str">
        <f>IF(Data!$D2389=0,"",Data!$D2389)</f>
        <v/>
      </c>
      <c r="W2392" s="19" t="str">
        <f>Data!$H2389</f>
        <v>Japonica</v>
      </c>
      <c r="Y2392" s="41" t="e">
        <f t="shared" si="671"/>
        <v>#REF!</v>
      </c>
      <c r="Z2392" s="8">
        <f t="shared" si="677"/>
        <v>10000</v>
      </c>
      <c r="AA2392" s="8" t="str">
        <f t="shared" si="678"/>
        <v>Mrs. Woodrow Hathorn</v>
      </c>
      <c r="AB2392" s="8" t="str">
        <f t="shared" si="679"/>
        <v>M</v>
      </c>
      <c r="AC2392" s="8" t="str">
        <f t="shared" si="680"/>
        <v/>
      </c>
      <c r="AD2392" s="8" t="str">
        <f t="shared" si="685"/>
        <v/>
      </c>
      <c r="AE2392" s="8" t="str">
        <f t="shared" si="681"/>
        <v/>
      </c>
      <c r="AF2392" s="5">
        <f t="shared" si="682"/>
        <v>1979</v>
      </c>
      <c r="AG2392" s="46">
        <v>2389</v>
      </c>
      <c r="AH2392" s="47" t="str">
        <f t="shared" si="672"/>
        <v/>
      </c>
      <c r="AI2392" s="48" t="str">
        <f t="shared" si="673"/>
        <v/>
      </c>
      <c r="AK2392" s="22" t="e">
        <f>TRIM(#REF!)</f>
        <v>#REF!</v>
      </c>
      <c r="AL2392" s="23" t="e">
        <f>IF(#REF!=0,"",#REF!)</f>
        <v>#REF!</v>
      </c>
      <c r="AM2392" s="19" t="e">
        <f>IF(#REF!=0,"",#REF!)</f>
        <v>#REF!</v>
      </c>
      <c r="AN2392" s="23" t="e">
        <f>IF($AK2392="","",#REF!)</f>
        <v>#REF!</v>
      </c>
      <c r="AO2392" s="23" t="e">
        <f t="shared" si="683"/>
        <v>#REF!</v>
      </c>
      <c r="AP2392" s="19" t="e">
        <f>IF(#REF!=0,"",#REF!)</f>
        <v>#REF!</v>
      </c>
      <c r="AQ2392" s="19" t="e">
        <f>IF(#REF!=0,"",#REF!)</f>
        <v>#REF!</v>
      </c>
      <c r="AR2392" s="19" t="e">
        <f>IF(#REF!=0,"",#REF!)</f>
        <v>#REF!</v>
      </c>
      <c r="AS2392" s="19" t="e">
        <f>#REF!</f>
        <v>#REF!</v>
      </c>
    </row>
    <row r="2393" spans="4:45" ht="19.5" thickTop="1" thickBot="1" x14ac:dyDescent="0.25">
      <c r="D2393" s="1" t="str">
        <f t="shared" si="669"/>
        <v/>
      </c>
      <c r="E2393" s="1" t="str">
        <f t="shared" si="670"/>
        <v/>
      </c>
      <c r="K2393" s="19" t="str">
        <f t="shared" si="674"/>
        <v/>
      </c>
      <c r="L2393" s="19">
        <f t="shared" si="684"/>
        <v>10000</v>
      </c>
      <c r="M2393" s="22" t="str">
        <f>TRIM(Data!$N2390)</f>
        <v>Ms Mo</v>
      </c>
      <c r="N2393" s="22" t="str">
        <f>TRIM(Data!$A2390)</f>
        <v>Ms Mo (H)</v>
      </c>
      <c r="O2393" s="23">
        <f>IF(Data!$B2390=0,"",Data!$B2390)</f>
        <v>2005</v>
      </c>
      <c r="P2393" s="19" t="str">
        <f>IF(Data!$C2390=0,"",Data!$C2390)</f>
        <v>1</v>
      </c>
      <c r="Q2393" s="23" t="str">
        <f>IF($M2393="","",Data!$E2390)</f>
        <v>L</v>
      </c>
      <c r="R2393" s="23" t="str">
        <f t="shared" si="675"/>
        <v>L</v>
      </c>
      <c r="S2393" s="23" t="str">
        <f t="shared" si="676"/>
        <v>L</v>
      </c>
      <c r="T2393" s="19" t="str">
        <f>IF(Data!$F2390=0,"",Data!$F2390)</f>
        <v/>
      </c>
      <c r="U2393" s="19" t="str">
        <f>IF(Data!$G2390=0,"",Data!$G2390)</f>
        <v/>
      </c>
      <c r="V2393" s="19" t="str">
        <f>IF(Data!$D2390=0,"",Data!$D2390)</f>
        <v/>
      </c>
      <c r="W2393" s="19" t="str">
        <f>Data!$H2390</f>
        <v>NRH</v>
      </c>
      <c r="Y2393" s="41" t="e">
        <f t="shared" si="671"/>
        <v>#REF!</v>
      </c>
      <c r="Z2393" s="8">
        <f t="shared" si="677"/>
        <v>10000</v>
      </c>
      <c r="AA2393" s="8" t="str">
        <f t="shared" si="678"/>
        <v>Ms Mo</v>
      </c>
      <c r="AB2393" s="8" t="str">
        <f t="shared" si="679"/>
        <v>L</v>
      </c>
      <c r="AC2393" s="8" t="str">
        <f t="shared" si="680"/>
        <v/>
      </c>
      <c r="AD2393" s="8" t="str">
        <f t="shared" si="685"/>
        <v/>
      </c>
      <c r="AE2393" s="8" t="str">
        <f t="shared" si="681"/>
        <v/>
      </c>
      <c r="AF2393" s="5">
        <f t="shared" si="682"/>
        <v>2005</v>
      </c>
      <c r="AG2393" s="46">
        <v>2390</v>
      </c>
      <c r="AH2393" s="47" t="str">
        <f t="shared" si="672"/>
        <v/>
      </c>
      <c r="AI2393" s="48" t="str">
        <f t="shared" si="673"/>
        <v/>
      </c>
      <c r="AK2393" s="22" t="e">
        <f>TRIM(#REF!)</f>
        <v>#REF!</v>
      </c>
      <c r="AL2393" s="23" t="e">
        <f>IF(#REF!=0,"",#REF!)</f>
        <v>#REF!</v>
      </c>
      <c r="AM2393" s="19" t="e">
        <f>IF(#REF!=0,"",#REF!)</f>
        <v>#REF!</v>
      </c>
      <c r="AN2393" s="23" t="e">
        <f>IF($AK2393="","",#REF!)</f>
        <v>#REF!</v>
      </c>
      <c r="AO2393" s="23" t="e">
        <f t="shared" si="683"/>
        <v>#REF!</v>
      </c>
      <c r="AP2393" s="19" t="e">
        <f>IF(#REF!=0,"",#REF!)</f>
        <v>#REF!</v>
      </c>
      <c r="AQ2393" s="19" t="e">
        <f>IF(#REF!=0,"",#REF!)</f>
        <v>#REF!</v>
      </c>
      <c r="AR2393" s="19" t="e">
        <f>IF(#REF!=0,"",#REF!)</f>
        <v>#REF!</v>
      </c>
      <c r="AS2393" s="19" t="e">
        <f>#REF!</f>
        <v>#REF!</v>
      </c>
    </row>
    <row r="2394" spans="4:45" ht="19.5" thickTop="1" thickBot="1" x14ac:dyDescent="0.25">
      <c r="D2394" s="1" t="str">
        <f t="shared" si="669"/>
        <v/>
      </c>
      <c r="E2394" s="1" t="str">
        <f t="shared" si="670"/>
        <v/>
      </c>
      <c r="K2394" s="19" t="str">
        <f t="shared" si="674"/>
        <v/>
      </c>
      <c r="L2394" s="19">
        <f t="shared" si="684"/>
        <v>10000</v>
      </c>
      <c r="M2394" s="22" t="str">
        <f>TRIM(Data!$N2391)</f>
        <v>Multitasking</v>
      </c>
      <c r="N2394" s="22" t="str">
        <f>TRIM(Data!$A2391)</f>
        <v>Multitasking</v>
      </c>
      <c r="O2394" s="23">
        <f>IF(Data!$B2391=0,"",Data!$B2391)</f>
        <v>2018</v>
      </c>
      <c r="P2394" s="19" t="str">
        <f>IF(Data!$C2391=0,"",Data!$C2391)</f>
        <v>1</v>
      </c>
      <c r="Q2394" s="23" t="str">
        <f>IF($M2394="","",Data!$E2391)</f>
        <v>M</v>
      </c>
      <c r="R2394" s="23" t="str">
        <f t="shared" si="675"/>
        <v>M</v>
      </c>
      <c r="S2394" s="23" t="str">
        <f t="shared" si="676"/>
        <v>M</v>
      </c>
      <c r="T2394" s="19" t="str">
        <f>IF(Data!$F2391=0,"",Data!$F2391)</f>
        <v/>
      </c>
      <c r="U2394" s="19" t="str">
        <f>IF(Data!$G2391=0,"",Data!$G2391)</f>
        <v/>
      </c>
      <c r="V2394" s="19" t="str">
        <f>IF(Data!$D2391=0,"",Data!$D2391)</f>
        <v/>
      </c>
      <c r="W2394" s="19" t="str">
        <f>Data!$H2391</f>
        <v>Japonica</v>
      </c>
      <c r="Y2394" s="41" t="e">
        <f t="shared" si="671"/>
        <v>#REF!</v>
      </c>
      <c r="Z2394" s="8">
        <f t="shared" si="677"/>
        <v>10000</v>
      </c>
      <c r="AA2394" s="8" t="str">
        <f t="shared" si="678"/>
        <v>Multitasking</v>
      </c>
      <c r="AB2394" s="8" t="str">
        <f t="shared" si="679"/>
        <v>M</v>
      </c>
      <c r="AC2394" s="8" t="str">
        <f t="shared" si="680"/>
        <v/>
      </c>
      <c r="AD2394" s="8" t="str">
        <f t="shared" si="685"/>
        <v/>
      </c>
      <c r="AE2394" s="8" t="str">
        <f t="shared" si="681"/>
        <v/>
      </c>
      <c r="AF2394" s="5">
        <f t="shared" si="682"/>
        <v>2018</v>
      </c>
      <c r="AG2394" s="46">
        <v>2391</v>
      </c>
      <c r="AH2394" s="47" t="str">
        <f t="shared" si="672"/>
        <v/>
      </c>
      <c r="AI2394" s="48" t="str">
        <f t="shared" si="673"/>
        <v/>
      </c>
      <c r="AK2394" s="22" t="e">
        <f>TRIM(#REF!)</f>
        <v>#REF!</v>
      </c>
      <c r="AL2394" s="23" t="e">
        <f>IF(#REF!=0,"",#REF!)</f>
        <v>#REF!</v>
      </c>
      <c r="AM2394" s="19" t="e">
        <f>IF(#REF!=0,"",#REF!)</f>
        <v>#REF!</v>
      </c>
      <c r="AN2394" s="23" t="e">
        <f>IF($AK2394="","",#REF!)</f>
        <v>#REF!</v>
      </c>
      <c r="AO2394" s="23" t="e">
        <f t="shared" si="683"/>
        <v>#REF!</v>
      </c>
      <c r="AP2394" s="19" t="e">
        <f>IF(#REF!=0,"",#REF!)</f>
        <v>#REF!</v>
      </c>
      <c r="AQ2394" s="19" t="e">
        <f>IF(#REF!=0,"",#REF!)</f>
        <v>#REF!</v>
      </c>
      <c r="AR2394" s="19" t="e">
        <f>IF(#REF!=0,"",#REF!)</f>
        <v>#REF!</v>
      </c>
      <c r="AS2394" s="19" t="e">
        <f>#REF!</f>
        <v>#REF!</v>
      </c>
    </row>
    <row r="2395" spans="4:45" ht="19.5" thickTop="1" thickBot="1" x14ac:dyDescent="0.25">
      <c r="D2395" s="1" t="str">
        <f t="shared" si="669"/>
        <v/>
      </c>
      <c r="E2395" s="1" t="str">
        <f t="shared" si="670"/>
        <v/>
      </c>
      <c r="K2395" s="19" t="str">
        <f t="shared" si="674"/>
        <v/>
      </c>
      <c r="L2395" s="19">
        <f t="shared" si="684"/>
        <v>10000</v>
      </c>
      <c r="M2395" s="22" t="str">
        <f>TRIM(Data!$N2392)</f>
        <v>Muriel Nathan</v>
      </c>
      <c r="N2395" s="22" t="str">
        <f>TRIM(Data!$A2392)</f>
        <v>Muriel Nathan</v>
      </c>
      <c r="O2395" s="23">
        <f>IF(Data!$B2392=0,"",Data!$B2392)</f>
        <v>1973</v>
      </c>
      <c r="P2395" s="19" t="str">
        <f>IF(Data!$C2392=0,"",Data!$C2392)</f>
        <v>1</v>
      </c>
      <c r="Q2395" s="23" t="str">
        <f>IF($M2395="","",Data!$E2392)</f>
        <v>M</v>
      </c>
      <c r="R2395" s="23" t="str">
        <f t="shared" si="675"/>
        <v>M</v>
      </c>
      <c r="S2395" s="23" t="str">
        <f t="shared" si="676"/>
        <v>M</v>
      </c>
      <c r="T2395" s="19" t="str">
        <f>IF(Data!$F2392=0,"",Data!$F2392)</f>
        <v/>
      </c>
      <c r="U2395" s="19" t="str">
        <f>IF(Data!$G2392=0,"",Data!$G2392)</f>
        <v/>
      </c>
      <c r="V2395" s="19" t="str">
        <f>IF(Data!$D2392=0,"",Data!$D2392)</f>
        <v/>
      </c>
      <c r="W2395" s="19" t="str">
        <f>Data!$H2392</f>
        <v>Japonica</v>
      </c>
      <c r="Y2395" s="41" t="e">
        <f t="shared" si="671"/>
        <v>#REF!</v>
      </c>
      <c r="Z2395" s="8">
        <f t="shared" si="677"/>
        <v>10000</v>
      </c>
      <c r="AA2395" s="8" t="str">
        <f t="shared" si="678"/>
        <v>Muriel Nathan</v>
      </c>
      <c r="AB2395" s="8" t="str">
        <f t="shared" si="679"/>
        <v>M</v>
      </c>
      <c r="AC2395" s="8" t="str">
        <f t="shared" si="680"/>
        <v/>
      </c>
      <c r="AD2395" s="8" t="str">
        <f t="shared" si="685"/>
        <v/>
      </c>
      <c r="AE2395" s="8" t="str">
        <f t="shared" si="681"/>
        <v/>
      </c>
      <c r="AF2395" s="5">
        <f t="shared" si="682"/>
        <v>1973</v>
      </c>
      <c r="AG2395" s="46">
        <v>2392</v>
      </c>
      <c r="AH2395" s="47" t="str">
        <f t="shared" si="672"/>
        <v/>
      </c>
      <c r="AI2395" s="48" t="str">
        <f t="shared" si="673"/>
        <v/>
      </c>
      <c r="AK2395" s="22" t="e">
        <f>TRIM(#REF!)</f>
        <v>#REF!</v>
      </c>
      <c r="AL2395" s="23" t="e">
        <f>IF(#REF!=0,"",#REF!)</f>
        <v>#REF!</v>
      </c>
      <c r="AM2395" s="19" t="e">
        <f>IF(#REF!=0,"",#REF!)</f>
        <v>#REF!</v>
      </c>
      <c r="AN2395" s="23" t="e">
        <f>IF($AK2395="","",#REF!)</f>
        <v>#REF!</v>
      </c>
      <c r="AO2395" s="23" t="e">
        <f t="shared" si="683"/>
        <v>#REF!</v>
      </c>
      <c r="AP2395" s="19" t="e">
        <f>IF(#REF!=0,"",#REF!)</f>
        <v>#REF!</v>
      </c>
      <c r="AQ2395" s="19" t="e">
        <f>IF(#REF!=0,"",#REF!)</f>
        <v>#REF!</v>
      </c>
      <c r="AR2395" s="19" t="e">
        <f>IF(#REF!=0,"",#REF!)</f>
        <v>#REF!</v>
      </c>
      <c r="AS2395" s="19" t="e">
        <f>#REF!</f>
        <v>#REF!</v>
      </c>
    </row>
    <row r="2396" spans="4:45" ht="19.5" thickTop="1" thickBot="1" x14ac:dyDescent="0.25">
      <c r="D2396" s="1" t="str">
        <f t="shared" si="669"/>
        <v/>
      </c>
      <c r="E2396" s="1" t="str">
        <f t="shared" si="670"/>
        <v/>
      </c>
      <c r="K2396" s="19" t="str">
        <f t="shared" si="674"/>
        <v/>
      </c>
      <c r="L2396" s="19">
        <f t="shared" si="684"/>
        <v>10000</v>
      </c>
      <c r="M2396" s="22" t="str">
        <f>TRIM(Data!$N2393)</f>
        <v>Murillo [Tuckfield]</v>
      </c>
      <c r="N2396" s="22" t="str">
        <f>TRIM(Data!$A2393)</f>
        <v>Murillo [Tuckfield] (R)</v>
      </c>
      <c r="O2396" s="23">
        <f>IF(Data!$B2393=0,"",Data!$B2393)</f>
        <v>1968</v>
      </c>
      <c r="P2396" s="19" t="str">
        <f>IF(Data!$C2393=0,"",Data!$C2393)</f>
        <v>1</v>
      </c>
      <c r="Q2396" s="23" t="str">
        <f>IF($M2396="","",Data!$E2393)</f>
        <v>VL</v>
      </c>
      <c r="R2396" s="23" t="str">
        <f t="shared" si="675"/>
        <v>VL</v>
      </c>
      <c r="S2396" s="23" t="str">
        <f t="shared" si="676"/>
        <v>VL</v>
      </c>
      <c r="T2396" s="19" t="str">
        <f>IF(Data!$F2393=0,"",Data!$F2393)</f>
        <v/>
      </c>
      <c r="U2396" s="19" t="str">
        <f>IF(Data!$G2393=0,"",Data!$G2393)</f>
        <v/>
      </c>
      <c r="V2396" s="19" t="str">
        <f>IF(Data!$D2393=0,"",Data!$D2393)</f>
        <v/>
      </c>
      <c r="W2396" s="19" t="str">
        <f>Data!$H2393</f>
        <v>Reticulata</v>
      </c>
      <c r="Y2396" s="41" t="e">
        <f t="shared" si="671"/>
        <v>#REF!</v>
      </c>
      <c r="Z2396" s="8">
        <f t="shared" si="677"/>
        <v>10000</v>
      </c>
      <c r="AA2396" s="8" t="str">
        <f t="shared" si="678"/>
        <v>Murillo [Tuckfield]</v>
      </c>
      <c r="AB2396" s="8" t="str">
        <f t="shared" si="679"/>
        <v>VL</v>
      </c>
      <c r="AC2396" s="8" t="str">
        <f t="shared" si="680"/>
        <v/>
      </c>
      <c r="AD2396" s="8" t="str">
        <f t="shared" si="685"/>
        <v/>
      </c>
      <c r="AE2396" s="8" t="str">
        <f t="shared" si="681"/>
        <v/>
      </c>
      <c r="AF2396" s="5">
        <f t="shared" si="682"/>
        <v>1968</v>
      </c>
      <c r="AG2396" s="46">
        <v>2393</v>
      </c>
      <c r="AH2396" s="47" t="str">
        <f t="shared" si="672"/>
        <v/>
      </c>
      <c r="AI2396" s="48" t="str">
        <f t="shared" si="673"/>
        <v/>
      </c>
      <c r="AK2396" s="22" t="e">
        <f>TRIM(#REF!)</f>
        <v>#REF!</v>
      </c>
      <c r="AL2396" s="23" t="e">
        <f>IF(#REF!=0,"",#REF!)</f>
        <v>#REF!</v>
      </c>
      <c r="AM2396" s="19" t="e">
        <f>IF(#REF!=0,"",#REF!)</f>
        <v>#REF!</v>
      </c>
      <c r="AN2396" s="23" t="e">
        <f>IF($AK2396="","",#REF!)</f>
        <v>#REF!</v>
      </c>
      <c r="AO2396" s="23" t="e">
        <f t="shared" si="683"/>
        <v>#REF!</v>
      </c>
      <c r="AP2396" s="19" t="e">
        <f>IF(#REF!=0,"",#REF!)</f>
        <v>#REF!</v>
      </c>
      <c r="AQ2396" s="19" t="e">
        <f>IF(#REF!=0,"",#REF!)</f>
        <v>#REF!</v>
      </c>
      <c r="AR2396" s="19" t="e">
        <f>IF(#REF!=0,"",#REF!)</f>
        <v>#REF!</v>
      </c>
      <c r="AS2396" s="19" t="e">
        <f>#REF!</f>
        <v>#REF!</v>
      </c>
    </row>
    <row r="2397" spans="4:45" ht="19.5" thickTop="1" thickBot="1" x14ac:dyDescent="0.25">
      <c r="D2397" s="1" t="str">
        <f t="shared" si="669"/>
        <v/>
      </c>
      <c r="E2397" s="1" t="str">
        <f t="shared" si="670"/>
        <v/>
      </c>
      <c r="K2397" s="19" t="str">
        <f t="shared" si="674"/>
        <v/>
      </c>
      <c r="L2397" s="19">
        <f t="shared" si="684"/>
        <v>10000</v>
      </c>
      <c r="M2397" s="22" t="str">
        <f>TRIM(Data!$N2394)</f>
        <v>Music City</v>
      </c>
      <c r="N2397" s="22" t="str">
        <f>TRIM(Data!$A2394)</f>
        <v>Music City</v>
      </c>
      <c r="O2397" s="23">
        <f>IF(Data!$B2394=0,"",Data!$B2394)</f>
        <v>1975</v>
      </c>
      <c r="P2397" s="19" t="str">
        <f>IF(Data!$C2394=0,"",Data!$C2394)</f>
        <v>1</v>
      </c>
      <c r="Q2397" s="23" t="str">
        <f>IF($M2397="","",Data!$E2394)</f>
        <v>M</v>
      </c>
      <c r="R2397" s="23" t="str">
        <f t="shared" si="675"/>
        <v>M</v>
      </c>
      <c r="S2397" s="23" t="str">
        <f t="shared" si="676"/>
        <v>M</v>
      </c>
      <c r="T2397" s="19" t="str">
        <f>IF(Data!$F2394=0,"",Data!$F2394)</f>
        <v/>
      </c>
      <c r="U2397" s="19" t="str">
        <f>IF(Data!$G2394=0,"",Data!$G2394)</f>
        <v>FD</v>
      </c>
      <c r="V2397" s="19" t="str">
        <f>IF(Data!$D2394=0,"",Data!$D2394)</f>
        <v/>
      </c>
      <c r="W2397" s="19" t="str">
        <f>Data!$H2394</f>
        <v>Japonica</v>
      </c>
      <c r="Y2397" s="41" t="e">
        <f t="shared" si="671"/>
        <v>#REF!</v>
      </c>
      <c r="Z2397" s="8">
        <f t="shared" si="677"/>
        <v>10000</v>
      </c>
      <c r="AA2397" s="8" t="str">
        <f t="shared" si="678"/>
        <v>Music City</v>
      </c>
      <c r="AB2397" s="8" t="str">
        <f t="shared" si="679"/>
        <v>M</v>
      </c>
      <c r="AC2397" s="8" t="str">
        <f t="shared" si="680"/>
        <v/>
      </c>
      <c r="AD2397" s="8" t="str">
        <f t="shared" si="685"/>
        <v>FD</v>
      </c>
      <c r="AE2397" s="8" t="str">
        <f t="shared" si="681"/>
        <v/>
      </c>
      <c r="AF2397" s="5">
        <f t="shared" si="682"/>
        <v>1975</v>
      </c>
      <c r="AG2397" s="46">
        <v>2394</v>
      </c>
      <c r="AH2397" s="47" t="str">
        <f t="shared" si="672"/>
        <v/>
      </c>
      <c r="AI2397" s="48" t="str">
        <f t="shared" si="673"/>
        <v/>
      </c>
      <c r="AK2397" s="22" t="e">
        <f>TRIM(#REF!)</f>
        <v>#REF!</v>
      </c>
      <c r="AL2397" s="23" t="e">
        <f>IF(#REF!=0,"",#REF!)</f>
        <v>#REF!</v>
      </c>
      <c r="AM2397" s="19" t="e">
        <f>IF(#REF!=0,"",#REF!)</f>
        <v>#REF!</v>
      </c>
      <c r="AN2397" s="23" t="e">
        <f>IF($AK2397="","",#REF!)</f>
        <v>#REF!</v>
      </c>
      <c r="AO2397" s="23" t="e">
        <f t="shared" si="683"/>
        <v>#REF!</v>
      </c>
      <c r="AP2397" s="19" t="e">
        <f>IF(#REF!=0,"",#REF!)</f>
        <v>#REF!</v>
      </c>
      <c r="AQ2397" s="19" t="e">
        <f>IF(#REF!=0,"",#REF!)</f>
        <v>#REF!</v>
      </c>
      <c r="AR2397" s="19" t="e">
        <f>IF(#REF!=0,"",#REF!)</f>
        <v>#REF!</v>
      </c>
      <c r="AS2397" s="19" t="e">
        <f>#REF!</f>
        <v>#REF!</v>
      </c>
    </row>
    <row r="2398" spans="4:45" ht="19.5" thickTop="1" thickBot="1" x14ac:dyDescent="0.25">
      <c r="D2398" s="1" t="str">
        <f t="shared" si="669"/>
        <v/>
      </c>
      <c r="E2398" s="1" t="str">
        <f t="shared" si="670"/>
        <v/>
      </c>
      <c r="K2398" s="19" t="str">
        <f t="shared" si="674"/>
        <v/>
      </c>
      <c r="L2398" s="19">
        <f t="shared" si="684"/>
        <v>10000</v>
      </c>
      <c r="M2398" s="22" t="str">
        <f>TRIM(Data!$N2395)</f>
        <v>My Beautiful Girl</v>
      </c>
      <c r="N2398" s="22" t="str">
        <f>TRIM(Data!$A2395)</f>
        <v>My Beautiful Girl</v>
      </c>
      <c r="O2398" s="23">
        <f>IF(Data!$B2395=0,"",Data!$B2395)</f>
        <v>2021</v>
      </c>
      <c r="P2398" s="19" t="str">
        <f>IF(Data!$C2395=0,"",Data!$C2395)</f>
        <v>1</v>
      </c>
      <c r="Q2398" s="23" t="str">
        <f>IF($M2398="","",Data!$E2395)</f>
        <v>M</v>
      </c>
      <c r="R2398" s="23" t="str">
        <f t="shared" si="675"/>
        <v>M</v>
      </c>
      <c r="S2398" s="23" t="str">
        <f t="shared" si="676"/>
        <v>M</v>
      </c>
      <c r="T2398" s="19" t="str">
        <f>IF(Data!$F2395=0,"",Data!$F2395)</f>
        <v/>
      </c>
      <c r="U2398" s="19" t="str">
        <f>IF(Data!$G2395=0,"",Data!$G2395)</f>
        <v/>
      </c>
      <c r="V2398" s="19" t="str">
        <f>IF(Data!$D2395=0,"",Data!$D2395)</f>
        <v/>
      </c>
      <c r="W2398" s="19" t="str">
        <f>Data!$H2395</f>
        <v>Japonica</v>
      </c>
      <c r="Y2398" s="41" t="e">
        <f t="shared" si="671"/>
        <v>#REF!</v>
      </c>
      <c r="Z2398" s="8">
        <f t="shared" si="677"/>
        <v>10000</v>
      </c>
      <c r="AA2398" s="8" t="str">
        <f t="shared" si="678"/>
        <v>My Beautiful Girl</v>
      </c>
      <c r="AB2398" s="8" t="str">
        <f t="shared" si="679"/>
        <v>M</v>
      </c>
      <c r="AC2398" s="8" t="str">
        <f t="shared" si="680"/>
        <v/>
      </c>
      <c r="AD2398" s="8" t="str">
        <f t="shared" si="685"/>
        <v/>
      </c>
      <c r="AE2398" s="8" t="str">
        <f t="shared" si="681"/>
        <v/>
      </c>
      <c r="AF2398" s="5">
        <f t="shared" si="682"/>
        <v>2021</v>
      </c>
      <c r="AG2398" s="46">
        <v>2395</v>
      </c>
      <c r="AH2398" s="47" t="str">
        <f t="shared" si="672"/>
        <v/>
      </c>
      <c r="AI2398" s="48" t="str">
        <f t="shared" si="673"/>
        <v/>
      </c>
      <c r="AK2398" s="22" t="e">
        <f>TRIM(#REF!)</f>
        <v>#REF!</v>
      </c>
      <c r="AL2398" s="23" t="e">
        <f>IF(#REF!=0,"",#REF!)</f>
        <v>#REF!</v>
      </c>
      <c r="AM2398" s="19" t="e">
        <f>IF(#REF!=0,"",#REF!)</f>
        <v>#REF!</v>
      </c>
      <c r="AN2398" s="23" t="e">
        <f>IF($AK2398="","",#REF!)</f>
        <v>#REF!</v>
      </c>
      <c r="AO2398" s="23" t="e">
        <f t="shared" si="683"/>
        <v>#REF!</v>
      </c>
      <c r="AP2398" s="19" t="e">
        <f>IF(#REF!=0,"",#REF!)</f>
        <v>#REF!</v>
      </c>
      <c r="AQ2398" s="19" t="e">
        <f>IF(#REF!=0,"",#REF!)</f>
        <v>#REF!</v>
      </c>
      <c r="AR2398" s="19" t="e">
        <f>IF(#REF!=0,"",#REF!)</f>
        <v>#REF!</v>
      </c>
      <c r="AS2398" s="19" t="e">
        <f>#REF!</f>
        <v>#REF!</v>
      </c>
    </row>
    <row r="2399" spans="4:45" ht="19.5" thickTop="1" thickBot="1" x14ac:dyDescent="0.25">
      <c r="D2399" s="1" t="str">
        <f t="shared" si="669"/>
        <v/>
      </c>
      <c r="E2399" s="1" t="str">
        <f t="shared" si="670"/>
        <v/>
      </c>
      <c r="K2399" s="19" t="str">
        <f t="shared" si="674"/>
        <v/>
      </c>
      <c r="L2399" s="19">
        <f t="shared" si="684"/>
        <v>10000</v>
      </c>
      <c r="M2399" s="22" t="str">
        <f>TRIM(Data!$N2396)</f>
        <v>My Debbie</v>
      </c>
      <c r="N2399" s="22" t="str">
        <f>TRIM(Data!$A2396)</f>
        <v>My Debbie</v>
      </c>
      <c r="O2399" s="23">
        <f>IF(Data!$B2396=0,"",Data!$B2396)</f>
        <v>2005</v>
      </c>
      <c r="P2399" s="19" t="str">
        <f>IF(Data!$C2396=0,"",Data!$C2396)</f>
        <v>1</v>
      </c>
      <c r="Q2399" s="23" t="str">
        <f>IF($M2399="","",Data!$E2396)</f>
        <v>M</v>
      </c>
      <c r="R2399" s="23" t="str">
        <f t="shared" si="675"/>
        <v>M</v>
      </c>
      <c r="S2399" s="23" t="str">
        <f t="shared" si="676"/>
        <v>M</v>
      </c>
      <c r="T2399" s="19" t="str">
        <f>IF(Data!$F2396=0,"",Data!$F2396)</f>
        <v/>
      </c>
      <c r="U2399" s="19" t="str">
        <f>IF(Data!$G2396=0,"",Data!$G2396)</f>
        <v/>
      </c>
      <c r="V2399" s="19" t="str">
        <f>IF(Data!$D2396=0,"",Data!$D2396)</f>
        <v/>
      </c>
      <c r="W2399" s="19" t="str">
        <f>Data!$H2396</f>
        <v>Japonica</v>
      </c>
      <c r="Y2399" s="41" t="e">
        <f t="shared" si="671"/>
        <v>#REF!</v>
      </c>
      <c r="Z2399" s="8">
        <f t="shared" si="677"/>
        <v>10000</v>
      </c>
      <c r="AA2399" s="8" t="str">
        <f t="shared" si="678"/>
        <v>My Debbie</v>
      </c>
      <c r="AB2399" s="8" t="str">
        <f t="shared" si="679"/>
        <v>M</v>
      </c>
      <c r="AC2399" s="8" t="str">
        <f t="shared" si="680"/>
        <v/>
      </c>
      <c r="AD2399" s="8" t="str">
        <f t="shared" si="685"/>
        <v/>
      </c>
      <c r="AE2399" s="8" t="str">
        <f t="shared" si="681"/>
        <v/>
      </c>
      <c r="AF2399" s="5">
        <f t="shared" si="682"/>
        <v>2005</v>
      </c>
      <c r="AG2399" s="46">
        <v>2396</v>
      </c>
      <c r="AH2399" s="47" t="str">
        <f t="shared" si="672"/>
        <v/>
      </c>
      <c r="AI2399" s="48" t="str">
        <f t="shared" si="673"/>
        <v/>
      </c>
      <c r="AK2399" s="22" t="e">
        <f>TRIM(#REF!)</f>
        <v>#REF!</v>
      </c>
      <c r="AL2399" s="23" t="e">
        <f>IF(#REF!=0,"",#REF!)</f>
        <v>#REF!</v>
      </c>
      <c r="AM2399" s="19" t="e">
        <f>IF(#REF!=0,"",#REF!)</f>
        <v>#REF!</v>
      </c>
      <c r="AN2399" s="23" t="e">
        <f>IF($AK2399="","",#REF!)</f>
        <v>#REF!</v>
      </c>
      <c r="AO2399" s="23" t="e">
        <f t="shared" si="683"/>
        <v>#REF!</v>
      </c>
      <c r="AP2399" s="19" t="e">
        <f>IF(#REF!=0,"",#REF!)</f>
        <v>#REF!</v>
      </c>
      <c r="AQ2399" s="19" t="e">
        <f>IF(#REF!=0,"",#REF!)</f>
        <v>#REF!</v>
      </c>
      <c r="AR2399" s="19" t="e">
        <f>IF(#REF!=0,"",#REF!)</f>
        <v>#REF!</v>
      </c>
      <c r="AS2399" s="19" t="e">
        <f>#REF!</f>
        <v>#REF!</v>
      </c>
    </row>
    <row r="2400" spans="4:45" ht="19.5" thickTop="1" thickBot="1" x14ac:dyDescent="0.25">
      <c r="D2400" s="1" t="str">
        <f t="shared" si="669"/>
        <v/>
      </c>
      <c r="E2400" s="1" t="str">
        <f t="shared" si="670"/>
        <v/>
      </c>
      <c r="K2400" s="19" t="str">
        <f t="shared" si="674"/>
        <v/>
      </c>
      <c r="L2400" s="19">
        <f t="shared" si="684"/>
        <v>10000</v>
      </c>
      <c r="M2400" s="22" t="str">
        <f>TRIM(Data!$N2397)</f>
        <v>My Diane</v>
      </c>
      <c r="N2400" s="22" t="str">
        <f>TRIM(Data!$A2397)</f>
        <v>My Diane (H)</v>
      </c>
      <c r="O2400" s="23">
        <f>IF(Data!$B2397=0,"",Data!$B2397)</f>
        <v>1975</v>
      </c>
      <c r="P2400" s="19" t="str">
        <f>IF(Data!$C2397=0,"",Data!$C2397)</f>
        <v>1</v>
      </c>
      <c r="Q2400" s="23" t="str">
        <f>IF($M2400="","",Data!$E2397)</f>
        <v>L</v>
      </c>
      <c r="R2400" s="23" t="str">
        <f t="shared" si="675"/>
        <v>L</v>
      </c>
      <c r="S2400" s="23" t="str">
        <f t="shared" si="676"/>
        <v>L</v>
      </c>
      <c r="T2400" s="19" t="str">
        <f>IF(Data!$F2397=0,"",Data!$F2397)</f>
        <v/>
      </c>
      <c r="U2400" s="19" t="str">
        <f>IF(Data!$G2397=0,"",Data!$G2397)</f>
        <v/>
      </c>
      <c r="V2400" s="19" t="str">
        <f>IF(Data!$D2397=0,"",Data!$D2397)</f>
        <v/>
      </c>
      <c r="W2400" s="19" t="str">
        <f>Data!$H2397</f>
        <v>NRH</v>
      </c>
      <c r="Y2400" s="41" t="e">
        <f t="shared" si="671"/>
        <v>#REF!</v>
      </c>
      <c r="Z2400" s="8">
        <f t="shared" si="677"/>
        <v>10000</v>
      </c>
      <c r="AA2400" s="8" t="str">
        <f t="shared" si="678"/>
        <v>My Diane</v>
      </c>
      <c r="AB2400" s="8" t="str">
        <f t="shared" si="679"/>
        <v>L</v>
      </c>
      <c r="AC2400" s="8" t="str">
        <f t="shared" si="680"/>
        <v/>
      </c>
      <c r="AD2400" s="8" t="str">
        <f t="shared" si="685"/>
        <v/>
      </c>
      <c r="AE2400" s="8" t="str">
        <f t="shared" si="681"/>
        <v/>
      </c>
      <c r="AF2400" s="5">
        <f t="shared" si="682"/>
        <v>1975</v>
      </c>
      <c r="AG2400" s="46">
        <v>2397</v>
      </c>
      <c r="AH2400" s="47" t="str">
        <f t="shared" si="672"/>
        <v/>
      </c>
      <c r="AI2400" s="48" t="str">
        <f t="shared" si="673"/>
        <v/>
      </c>
      <c r="AK2400" s="22" t="e">
        <f>TRIM(#REF!)</f>
        <v>#REF!</v>
      </c>
      <c r="AL2400" s="23" t="e">
        <f>IF(#REF!=0,"",#REF!)</f>
        <v>#REF!</v>
      </c>
      <c r="AM2400" s="19" t="e">
        <f>IF(#REF!=0,"",#REF!)</f>
        <v>#REF!</v>
      </c>
      <c r="AN2400" s="23" t="e">
        <f>IF($AK2400="","",#REF!)</f>
        <v>#REF!</v>
      </c>
      <c r="AO2400" s="23" t="e">
        <f t="shared" si="683"/>
        <v>#REF!</v>
      </c>
      <c r="AP2400" s="19" t="e">
        <f>IF(#REF!=0,"",#REF!)</f>
        <v>#REF!</v>
      </c>
      <c r="AQ2400" s="19" t="e">
        <f>IF(#REF!=0,"",#REF!)</f>
        <v>#REF!</v>
      </c>
      <c r="AR2400" s="19" t="e">
        <f>IF(#REF!=0,"",#REF!)</f>
        <v>#REF!</v>
      </c>
      <c r="AS2400" s="19" t="e">
        <f>#REF!</f>
        <v>#REF!</v>
      </c>
    </row>
    <row r="2401" spans="4:45" ht="19.5" thickTop="1" thickBot="1" x14ac:dyDescent="0.25">
      <c r="D2401" s="1" t="str">
        <f t="shared" si="669"/>
        <v/>
      </c>
      <c r="E2401" s="1" t="str">
        <f t="shared" si="670"/>
        <v/>
      </c>
      <c r="K2401" s="19" t="str">
        <f t="shared" si="674"/>
        <v/>
      </c>
      <c r="L2401" s="19">
        <f t="shared" si="684"/>
        <v>10000</v>
      </c>
      <c r="M2401" s="22" t="str">
        <f>TRIM(Data!$N2398)</f>
        <v>My Ernestine</v>
      </c>
      <c r="N2401" s="22" t="str">
        <f>TRIM(Data!$A2398)</f>
        <v>My Ernestine (R)</v>
      </c>
      <c r="O2401" s="23">
        <f>IF(Data!$B2398=0,"",Data!$B2398)</f>
        <v>1977</v>
      </c>
      <c r="P2401" s="19" t="str">
        <f>IF(Data!$C2398=0,"",Data!$C2398)</f>
        <v>1</v>
      </c>
      <c r="Q2401" s="23" t="str">
        <f>IF($M2401="","",Data!$E2398)</f>
        <v>L</v>
      </c>
      <c r="R2401" s="23" t="str">
        <f t="shared" si="675"/>
        <v>L</v>
      </c>
      <c r="S2401" s="23" t="str">
        <f t="shared" si="676"/>
        <v>L</v>
      </c>
      <c r="T2401" s="19" t="str">
        <f>IF(Data!$F2398=0,"",Data!$F2398)</f>
        <v/>
      </c>
      <c r="U2401" s="19" t="str">
        <f>IF(Data!$G2398=0,"",Data!$G2398)</f>
        <v/>
      </c>
      <c r="V2401" s="19" t="str">
        <f>IF(Data!$D2398=0,"",Data!$D2398)</f>
        <v/>
      </c>
      <c r="W2401" s="19" t="str">
        <f>Data!$H2398</f>
        <v>Reticulata</v>
      </c>
      <c r="Y2401" s="41" t="e">
        <f t="shared" si="671"/>
        <v>#REF!</v>
      </c>
      <c r="Z2401" s="8">
        <f t="shared" si="677"/>
        <v>10000</v>
      </c>
      <c r="AA2401" s="8" t="str">
        <f t="shared" si="678"/>
        <v>My Ernestine</v>
      </c>
      <c r="AB2401" s="8" t="str">
        <f t="shared" si="679"/>
        <v>L</v>
      </c>
      <c r="AC2401" s="8" t="str">
        <f t="shared" si="680"/>
        <v/>
      </c>
      <c r="AD2401" s="8" t="str">
        <f t="shared" si="685"/>
        <v/>
      </c>
      <c r="AE2401" s="8" t="str">
        <f t="shared" si="681"/>
        <v/>
      </c>
      <c r="AF2401" s="5">
        <f t="shared" si="682"/>
        <v>1977</v>
      </c>
      <c r="AG2401" s="46">
        <v>2398</v>
      </c>
      <c r="AH2401" s="47" t="str">
        <f t="shared" si="672"/>
        <v/>
      </c>
      <c r="AI2401" s="48" t="str">
        <f t="shared" si="673"/>
        <v/>
      </c>
      <c r="AK2401" s="22" t="e">
        <f>TRIM(#REF!)</f>
        <v>#REF!</v>
      </c>
      <c r="AL2401" s="23" t="e">
        <f>IF(#REF!=0,"",#REF!)</f>
        <v>#REF!</v>
      </c>
      <c r="AM2401" s="19" t="e">
        <f>IF(#REF!=0,"",#REF!)</f>
        <v>#REF!</v>
      </c>
      <c r="AN2401" s="23" t="e">
        <f>IF($AK2401="","",#REF!)</f>
        <v>#REF!</v>
      </c>
      <c r="AO2401" s="23" t="e">
        <f t="shared" si="683"/>
        <v>#REF!</v>
      </c>
      <c r="AP2401" s="19" t="e">
        <f>IF(#REF!=0,"",#REF!)</f>
        <v>#REF!</v>
      </c>
      <c r="AQ2401" s="19" t="e">
        <f>IF(#REF!=0,"",#REF!)</f>
        <v>#REF!</v>
      </c>
      <c r="AR2401" s="19" t="e">
        <f>IF(#REF!=0,"",#REF!)</f>
        <v>#REF!</v>
      </c>
      <c r="AS2401" s="19" t="e">
        <f>#REF!</f>
        <v>#REF!</v>
      </c>
    </row>
    <row r="2402" spans="4:45" ht="19.5" thickTop="1" thickBot="1" x14ac:dyDescent="0.25">
      <c r="D2402" s="1" t="str">
        <f t="shared" si="669"/>
        <v/>
      </c>
      <c r="E2402" s="1" t="str">
        <f t="shared" si="670"/>
        <v/>
      </c>
      <c r="K2402" s="19" t="str">
        <f t="shared" si="674"/>
        <v/>
      </c>
      <c r="L2402" s="19">
        <f t="shared" si="684"/>
        <v>10000</v>
      </c>
      <c r="M2402" s="22" t="str">
        <f>TRIM(Data!$N2399)</f>
        <v>My Linda</v>
      </c>
      <c r="N2402" s="22" t="str">
        <f>TRIM(Data!$A2399)</f>
        <v>My Linda</v>
      </c>
      <c r="O2402" s="23">
        <f>IF(Data!$B2399=0,"",Data!$B2399)</f>
        <v>2018</v>
      </c>
      <c r="P2402" s="19" t="str">
        <f>IF(Data!$C2399=0,"",Data!$C2399)</f>
        <v>1</v>
      </c>
      <c r="Q2402" s="23" t="str">
        <f>IF($M2402="","",Data!$E2399)</f>
        <v>M</v>
      </c>
      <c r="R2402" s="23" t="str">
        <f t="shared" si="675"/>
        <v>M</v>
      </c>
      <c r="S2402" s="23" t="str">
        <f t="shared" si="676"/>
        <v>M</v>
      </c>
      <c r="T2402" s="19" t="str">
        <f>IF(Data!$F2399=0,"",Data!$F2399)</f>
        <v/>
      </c>
      <c r="U2402" s="19" t="str">
        <f>IF(Data!$G2399=0,"",Data!$G2399)</f>
        <v>FD</v>
      </c>
      <c r="V2402" s="19" t="str">
        <f>IF(Data!$D2399=0,"",Data!$D2399)</f>
        <v/>
      </c>
      <c r="W2402" s="19" t="str">
        <f>Data!$H2399</f>
        <v>Japonica</v>
      </c>
      <c r="Y2402" s="41" t="e">
        <f t="shared" si="671"/>
        <v>#REF!</v>
      </c>
      <c r="Z2402" s="8">
        <f t="shared" si="677"/>
        <v>10000</v>
      </c>
      <c r="AA2402" s="8" t="str">
        <f t="shared" si="678"/>
        <v>My Linda</v>
      </c>
      <c r="AB2402" s="8" t="str">
        <f t="shared" si="679"/>
        <v>M</v>
      </c>
      <c r="AC2402" s="8" t="str">
        <f t="shared" si="680"/>
        <v/>
      </c>
      <c r="AD2402" s="8" t="str">
        <f t="shared" si="685"/>
        <v>FD</v>
      </c>
      <c r="AE2402" s="8" t="str">
        <f t="shared" si="681"/>
        <v/>
      </c>
      <c r="AF2402" s="5">
        <f t="shared" si="682"/>
        <v>2018</v>
      </c>
      <c r="AG2402" s="46">
        <v>2399</v>
      </c>
      <c r="AH2402" s="47" t="str">
        <f t="shared" si="672"/>
        <v/>
      </c>
      <c r="AI2402" s="48" t="str">
        <f t="shared" si="673"/>
        <v/>
      </c>
      <c r="AK2402" s="22" t="e">
        <f>TRIM(#REF!)</f>
        <v>#REF!</v>
      </c>
      <c r="AL2402" s="23" t="e">
        <f>IF(#REF!=0,"",#REF!)</f>
        <v>#REF!</v>
      </c>
      <c r="AM2402" s="19" t="e">
        <f>IF(#REF!=0,"",#REF!)</f>
        <v>#REF!</v>
      </c>
      <c r="AN2402" s="23" t="e">
        <f>IF($AK2402="","",#REF!)</f>
        <v>#REF!</v>
      </c>
      <c r="AO2402" s="23" t="e">
        <f t="shared" si="683"/>
        <v>#REF!</v>
      </c>
      <c r="AP2402" s="19" t="e">
        <f>IF(#REF!=0,"",#REF!)</f>
        <v>#REF!</v>
      </c>
      <c r="AQ2402" s="19" t="e">
        <f>IF(#REF!=0,"",#REF!)</f>
        <v>#REF!</v>
      </c>
      <c r="AR2402" s="19" t="e">
        <f>IF(#REF!=0,"",#REF!)</f>
        <v>#REF!</v>
      </c>
      <c r="AS2402" s="19" t="e">
        <f>#REF!</f>
        <v>#REF!</v>
      </c>
    </row>
    <row r="2403" spans="4:45" ht="19.5" thickTop="1" thickBot="1" x14ac:dyDescent="0.25">
      <c r="D2403" s="1" t="str">
        <f t="shared" si="669"/>
        <v/>
      </c>
      <c r="E2403" s="1" t="str">
        <f t="shared" si="670"/>
        <v/>
      </c>
      <c r="K2403" s="19" t="str">
        <f t="shared" si="674"/>
        <v/>
      </c>
      <c r="L2403" s="19">
        <f t="shared" si="684"/>
        <v>10000</v>
      </c>
      <c r="M2403" s="22" t="str">
        <f>TRIM(Data!$N2400)</f>
        <v>My Nancy</v>
      </c>
      <c r="N2403" s="22" t="str">
        <f>TRIM(Data!$A2400)</f>
        <v>My Nancy</v>
      </c>
      <c r="O2403" s="23">
        <f>IF(Data!$B2400=0,"",Data!$B2400)</f>
        <v>1987</v>
      </c>
      <c r="P2403" s="19" t="str">
        <f>IF(Data!$C2400=0,"",Data!$C2400)</f>
        <v>1</v>
      </c>
      <c r="Q2403" s="23" t="str">
        <f>IF($M2403="","",Data!$E2400)</f>
        <v>M</v>
      </c>
      <c r="R2403" s="23" t="str">
        <f t="shared" si="675"/>
        <v>M</v>
      </c>
      <c r="S2403" s="23" t="str">
        <f t="shared" si="676"/>
        <v>M</v>
      </c>
      <c r="T2403" s="19" t="str">
        <f>IF(Data!$F2400=0,"",Data!$F2400)</f>
        <v/>
      </c>
      <c r="U2403" s="19" t="str">
        <f>IF(Data!$G2400=0,"",Data!$G2400)</f>
        <v/>
      </c>
      <c r="V2403" s="19" t="str">
        <f>IF(Data!$D2400=0,"",Data!$D2400)</f>
        <v/>
      </c>
      <c r="W2403" s="19" t="str">
        <f>Data!$H2400</f>
        <v>Japonica</v>
      </c>
      <c r="Y2403" s="41" t="e">
        <f t="shared" si="671"/>
        <v>#REF!</v>
      </c>
      <c r="Z2403" s="8">
        <f t="shared" si="677"/>
        <v>10000</v>
      </c>
      <c r="AA2403" s="8" t="str">
        <f t="shared" si="678"/>
        <v>My Nancy</v>
      </c>
      <c r="AB2403" s="8" t="str">
        <f t="shared" si="679"/>
        <v>M</v>
      </c>
      <c r="AC2403" s="8" t="str">
        <f t="shared" si="680"/>
        <v/>
      </c>
      <c r="AD2403" s="8" t="str">
        <f t="shared" si="685"/>
        <v/>
      </c>
      <c r="AE2403" s="8" t="str">
        <f t="shared" si="681"/>
        <v/>
      </c>
      <c r="AF2403" s="5">
        <f t="shared" si="682"/>
        <v>1987</v>
      </c>
      <c r="AG2403" s="46">
        <v>2400</v>
      </c>
      <c r="AH2403" s="47" t="str">
        <f t="shared" si="672"/>
        <v/>
      </c>
      <c r="AI2403" s="48" t="str">
        <f t="shared" si="673"/>
        <v/>
      </c>
      <c r="AK2403" s="22" t="e">
        <f>TRIM(#REF!)</f>
        <v>#REF!</v>
      </c>
      <c r="AL2403" s="23" t="e">
        <f>IF(#REF!=0,"",#REF!)</f>
        <v>#REF!</v>
      </c>
      <c r="AM2403" s="19" t="e">
        <f>IF(#REF!=0,"",#REF!)</f>
        <v>#REF!</v>
      </c>
      <c r="AN2403" s="23" t="e">
        <f>IF($AK2403="","",#REF!)</f>
        <v>#REF!</v>
      </c>
      <c r="AO2403" s="23" t="e">
        <f t="shared" si="683"/>
        <v>#REF!</v>
      </c>
      <c r="AP2403" s="19" t="e">
        <f>IF(#REF!=0,"",#REF!)</f>
        <v>#REF!</v>
      </c>
      <c r="AQ2403" s="19" t="e">
        <f>IF(#REF!=0,"",#REF!)</f>
        <v>#REF!</v>
      </c>
      <c r="AR2403" s="19" t="e">
        <f>IF(#REF!=0,"",#REF!)</f>
        <v>#REF!</v>
      </c>
      <c r="AS2403" s="19" t="e">
        <f>#REF!</f>
        <v>#REF!</v>
      </c>
    </row>
    <row r="2404" spans="4:45" ht="19.5" thickTop="1" thickBot="1" x14ac:dyDescent="0.25">
      <c r="D2404" s="1" t="str">
        <f t="shared" si="669"/>
        <v/>
      </c>
      <c r="E2404" s="1" t="str">
        <f t="shared" si="670"/>
        <v/>
      </c>
      <c r="K2404" s="19" t="str">
        <f t="shared" si="674"/>
        <v/>
      </c>
      <c r="L2404" s="19">
        <f t="shared" si="684"/>
        <v>10000</v>
      </c>
      <c r="M2404" s="22" t="str">
        <f>TRIM(Data!$N2401)</f>
        <v>My Trula</v>
      </c>
      <c r="N2404" s="22" t="str">
        <f>TRIM(Data!$A2401)</f>
        <v>My Trula</v>
      </c>
      <c r="O2404" s="23">
        <f>IF(Data!$B2401=0,"",Data!$B2401)</f>
        <v>2012</v>
      </c>
      <c r="P2404" s="19" t="str">
        <f>IF(Data!$C2401=0,"",Data!$C2401)</f>
        <v>1</v>
      </c>
      <c r="Q2404" s="23" t="str">
        <f>IF($M2404="","",Data!$E2401)</f>
        <v>L</v>
      </c>
      <c r="R2404" s="23" t="str">
        <f t="shared" si="675"/>
        <v>L</v>
      </c>
      <c r="S2404" s="23" t="str">
        <f t="shared" si="676"/>
        <v>L</v>
      </c>
      <c r="T2404" s="19" t="str">
        <f>IF(Data!$F2401=0,"",Data!$F2401)</f>
        <v/>
      </c>
      <c r="U2404" s="19" t="str">
        <f>IF(Data!$G2401=0,"",Data!$G2401)</f>
        <v/>
      </c>
      <c r="V2404" s="19" t="str">
        <f>IF(Data!$D2401=0,"",Data!$D2401)</f>
        <v/>
      </c>
      <c r="W2404" s="19" t="str">
        <f>Data!$H2401</f>
        <v>Japonica</v>
      </c>
      <c r="Y2404" s="41" t="e">
        <f t="shared" si="671"/>
        <v>#REF!</v>
      </c>
      <c r="Z2404" s="8">
        <f t="shared" si="677"/>
        <v>10000</v>
      </c>
      <c r="AA2404" s="8" t="str">
        <f t="shared" si="678"/>
        <v>My Trula</v>
      </c>
      <c r="AB2404" s="8" t="str">
        <f t="shared" si="679"/>
        <v>L</v>
      </c>
      <c r="AC2404" s="8" t="str">
        <f t="shared" si="680"/>
        <v/>
      </c>
      <c r="AD2404" s="8" t="str">
        <f t="shared" si="685"/>
        <v/>
      </c>
      <c r="AE2404" s="8" t="str">
        <f t="shared" si="681"/>
        <v/>
      </c>
      <c r="AF2404" s="5">
        <f t="shared" si="682"/>
        <v>2012</v>
      </c>
      <c r="AG2404" s="46">
        <v>2401</v>
      </c>
      <c r="AH2404" s="47" t="str">
        <f t="shared" si="672"/>
        <v/>
      </c>
      <c r="AI2404" s="48" t="str">
        <f t="shared" si="673"/>
        <v/>
      </c>
      <c r="AK2404" s="22" t="e">
        <f>TRIM(#REF!)</f>
        <v>#REF!</v>
      </c>
      <c r="AL2404" s="23" t="e">
        <f>IF(#REF!=0,"",#REF!)</f>
        <v>#REF!</v>
      </c>
      <c r="AM2404" s="19" t="e">
        <f>IF(#REF!=0,"",#REF!)</f>
        <v>#REF!</v>
      </c>
      <c r="AN2404" s="23" t="e">
        <f>IF($AK2404="","",#REF!)</f>
        <v>#REF!</v>
      </c>
      <c r="AO2404" s="23" t="e">
        <f t="shared" si="683"/>
        <v>#REF!</v>
      </c>
      <c r="AP2404" s="19" t="e">
        <f>IF(#REF!=0,"",#REF!)</f>
        <v>#REF!</v>
      </c>
      <c r="AQ2404" s="19" t="e">
        <f>IF(#REF!=0,"",#REF!)</f>
        <v>#REF!</v>
      </c>
      <c r="AR2404" s="19" t="e">
        <f>IF(#REF!=0,"",#REF!)</f>
        <v>#REF!</v>
      </c>
      <c r="AS2404" s="19" t="e">
        <f>#REF!</f>
        <v>#REF!</v>
      </c>
    </row>
    <row r="2405" spans="4:45" ht="19.5" thickTop="1" thickBot="1" x14ac:dyDescent="0.25">
      <c r="D2405" s="1" t="str">
        <f t="shared" si="669"/>
        <v/>
      </c>
      <c r="E2405" s="1" t="str">
        <f t="shared" si="670"/>
        <v/>
      </c>
      <c r="K2405" s="19" t="str">
        <f t="shared" si="674"/>
        <v/>
      </c>
      <c r="L2405" s="19">
        <f t="shared" si="684"/>
        <v>10000</v>
      </c>
      <c r="M2405" s="22" t="str">
        <f>TRIM(Data!$N2402)</f>
        <v>My Valentine</v>
      </c>
      <c r="N2405" s="22" t="str">
        <f>TRIM(Data!$A2402)</f>
        <v>My Valentine</v>
      </c>
      <c r="O2405" s="23">
        <f>IF(Data!$B2402=0,"",Data!$B2402)</f>
        <v>2019</v>
      </c>
      <c r="P2405" s="19" t="str">
        <f>IF(Data!$C2402=0,"",Data!$C2402)</f>
        <v>1</v>
      </c>
      <c r="Q2405" s="23" t="str">
        <f>IF($M2405="","",Data!$E2402)</f>
        <v>M</v>
      </c>
      <c r="R2405" s="23" t="str">
        <f t="shared" si="675"/>
        <v>M</v>
      </c>
      <c r="S2405" s="23" t="str">
        <f t="shared" si="676"/>
        <v>M</v>
      </c>
      <c r="T2405" s="19" t="str">
        <f>IF(Data!$F2402=0,"",Data!$F2402)</f>
        <v/>
      </c>
      <c r="U2405" s="19" t="str">
        <f>IF(Data!$G2402=0,"",Data!$G2402)</f>
        <v/>
      </c>
      <c r="V2405" s="19" t="str">
        <f>IF(Data!$D2402=0,"",Data!$D2402)</f>
        <v/>
      </c>
      <c r="W2405" s="19" t="str">
        <f>Data!$H2402</f>
        <v>Japonica</v>
      </c>
      <c r="Y2405" s="41" t="e">
        <f t="shared" si="671"/>
        <v>#REF!</v>
      </c>
      <c r="Z2405" s="8">
        <f t="shared" si="677"/>
        <v>10000</v>
      </c>
      <c r="AA2405" s="8" t="str">
        <f t="shared" si="678"/>
        <v>My Valentine</v>
      </c>
      <c r="AB2405" s="8" t="str">
        <f t="shared" si="679"/>
        <v>M</v>
      </c>
      <c r="AC2405" s="8" t="str">
        <f t="shared" si="680"/>
        <v/>
      </c>
      <c r="AD2405" s="8" t="str">
        <f t="shared" si="685"/>
        <v/>
      </c>
      <c r="AE2405" s="8" t="str">
        <f t="shared" si="681"/>
        <v/>
      </c>
      <c r="AF2405" s="5">
        <f t="shared" si="682"/>
        <v>2019</v>
      </c>
      <c r="AG2405" s="46">
        <v>2402</v>
      </c>
      <c r="AH2405" s="47" t="str">
        <f t="shared" si="672"/>
        <v/>
      </c>
      <c r="AI2405" s="48" t="str">
        <f t="shared" si="673"/>
        <v/>
      </c>
      <c r="AK2405" s="22" t="e">
        <f>TRIM(#REF!)</f>
        <v>#REF!</v>
      </c>
      <c r="AL2405" s="23" t="e">
        <f>IF(#REF!=0,"",#REF!)</f>
        <v>#REF!</v>
      </c>
      <c r="AM2405" s="19" t="e">
        <f>IF(#REF!=0,"",#REF!)</f>
        <v>#REF!</v>
      </c>
      <c r="AN2405" s="23" t="e">
        <f>IF($AK2405="","",#REF!)</f>
        <v>#REF!</v>
      </c>
      <c r="AO2405" s="23" t="e">
        <f t="shared" si="683"/>
        <v>#REF!</v>
      </c>
      <c r="AP2405" s="19" t="e">
        <f>IF(#REF!=0,"",#REF!)</f>
        <v>#REF!</v>
      </c>
      <c r="AQ2405" s="19" t="e">
        <f>IF(#REF!=0,"",#REF!)</f>
        <v>#REF!</v>
      </c>
      <c r="AR2405" s="19" t="e">
        <f>IF(#REF!=0,"",#REF!)</f>
        <v>#REF!</v>
      </c>
      <c r="AS2405" s="19" t="e">
        <f>#REF!</f>
        <v>#REF!</v>
      </c>
    </row>
    <row r="2406" spans="4:45" ht="19.5" thickTop="1" thickBot="1" x14ac:dyDescent="0.25">
      <c r="D2406" s="1" t="str">
        <f t="shared" si="669"/>
        <v/>
      </c>
      <c r="E2406" s="1" t="str">
        <f t="shared" si="670"/>
        <v/>
      </c>
      <c r="K2406" s="19" t="str">
        <f t="shared" si="674"/>
        <v/>
      </c>
      <c r="L2406" s="19">
        <f t="shared" si="684"/>
        <v>10000</v>
      </c>
      <c r="M2406" s="22" t="str">
        <f>TRIM(Data!$N2403)</f>
        <v>Myra Price</v>
      </c>
      <c r="N2406" s="22" t="str">
        <f>TRIM(Data!$A2403)</f>
        <v>Myra Price (R)</v>
      </c>
      <c r="O2406" s="23">
        <f>IF(Data!$B2403=0,"",Data!$B2403)</f>
        <v>2003</v>
      </c>
      <c r="P2406" s="19" t="str">
        <f>IF(Data!$C2403=0,"",Data!$C2403)</f>
        <v>1</v>
      </c>
      <c r="Q2406" s="23" t="str">
        <f>IF($M2406="","",Data!$E2403)</f>
        <v>L</v>
      </c>
      <c r="R2406" s="23" t="str">
        <f t="shared" si="675"/>
        <v>L</v>
      </c>
      <c r="S2406" s="23" t="str">
        <f t="shared" si="676"/>
        <v>L</v>
      </c>
      <c r="T2406" s="19" t="str">
        <f>IF(Data!$F2403=0,"",Data!$F2403)</f>
        <v/>
      </c>
      <c r="U2406" s="19" t="str">
        <f>IF(Data!$G2403=0,"",Data!$G2403)</f>
        <v/>
      </c>
      <c r="V2406" s="19" t="str">
        <f>IF(Data!$D2403=0,"",Data!$D2403)</f>
        <v/>
      </c>
      <c r="W2406" s="19" t="str">
        <f>Data!$H2403</f>
        <v>Reticulata</v>
      </c>
      <c r="Y2406" s="41" t="e">
        <f t="shared" si="671"/>
        <v>#REF!</v>
      </c>
      <c r="Z2406" s="8">
        <f t="shared" si="677"/>
        <v>10000</v>
      </c>
      <c r="AA2406" s="8" t="str">
        <f t="shared" si="678"/>
        <v>Myra Price</v>
      </c>
      <c r="AB2406" s="8" t="str">
        <f t="shared" si="679"/>
        <v>L</v>
      </c>
      <c r="AC2406" s="8" t="str">
        <f t="shared" si="680"/>
        <v/>
      </c>
      <c r="AD2406" s="8" t="str">
        <f t="shared" si="685"/>
        <v/>
      </c>
      <c r="AE2406" s="8" t="str">
        <f t="shared" si="681"/>
        <v/>
      </c>
      <c r="AF2406" s="5">
        <f t="shared" si="682"/>
        <v>2003</v>
      </c>
      <c r="AG2406" s="46">
        <v>2403</v>
      </c>
      <c r="AH2406" s="47" t="str">
        <f t="shared" si="672"/>
        <v/>
      </c>
      <c r="AI2406" s="48" t="str">
        <f t="shared" si="673"/>
        <v/>
      </c>
      <c r="AK2406" s="22" t="e">
        <f>TRIM(#REF!)</f>
        <v>#REF!</v>
      </c>
      <c r="AL2406" s="23" t="e">
        <f>IF(#REF!=0,"",#REF!)</f>
        <v>#REF!</v>
      </c>
      <c r="AM2406" s="19" t="e">
        <f>IF(#REF!=0,"",#REF!)</f>
        <v>#REF!</v>
      </c>
      <c r="AN2406" s="23" t="e">
        <f>IF($AK2406="","",#REF!)</f>
        <v>#REF!</v>
      </c>
      <c r="AO2406" s="23" t="e">
        <f t="shared" si="683"/>
        <v>#REF!</v>
      </c>
      <c r="AP2406" s="19" t="e">
        <f>IF(#REF!=0,"",#REF!)</f>
        <v>#REF!</v>
      </c>
      <c r="AQ2406" s="19" t="e">
        <f>IF(#REF!=0,"",#REF!)</f>
        <v>#REF!</v>
      </c>
      <c r="AR2406" s="19" t="e">
        <f>IF(#REF!=0,"",#REF!)</f>
        <v>#REF!</v>
      </c>
      <c r="AS2406" s="19" t="e">
        <f>#REF!</f>
        <v>#REF!</v>
      </c>
    </row>
    <row r="2407" spans="4:45" ht="19.5" thickTop="1" thickBot="1" x14ac:dyDescent="0.25">
      <c r="D2407" s="1" t="str">
        <f t="shared" si="669"/>
        <v/>
      </c>
      <c r="E2407" s="1" t="str">
        <f t="shared" si="670"/>
        <v/>
      </c>
      <c r="K2407" s="19" t="str">
        <f t="shared" si="674"/>
        <v/>
      </c>
      <c r="L2407" s="19">
        <f t="shared" si="684"/>
        <v>10000</v>
      </c>
      <c r="M2407" s="22" t="str">
        <f>TRIM(Data!$N2404)</f>
        <v>Myra Wadsworth</v>
      </c>
      <c r="N2407" s="22" t="str">
        <f>TRIM(Data!$A2404)</f>
        <v>Myra Wadsworth</v>
      </c>
      <c r="O2407" s="23">
        <f>IF(Data!$B2404=0,"",Data!$B2404)</f>
        <v>1959</v>
      </c>
      <c r="P2407" s="19" t="str">
        <f>IF(Data!$C2404=0,"",Data!$C2404)</f>
        <v>1</v>
      </c>
      <c r="Q2407" s="23" t="str">
        <f>IF($M2407="","",Data!$E2404)</f>
        <v>L</v>
      </c>
      <c r="R2407" s="23" t="str">
        <f t="shared" si="675"/>
        <v>L</v>
      </c>
      <c r="S2407" s="23" t="str">
        <f t="shared" si="676"/>
        <v>L</v>
      </c>
      <c r="T2407" s="19" t="str">
        <f>IF(Data!$F2404=0,"",Data!$F2404)</f>
        <v/>
      </c>
      <c r="U2407" s="19" t="str">
        <f>IF(Data!$G2404=0,"",Data!$G2404)</f>
        <v/>
      </c>
      <c r="V2407" s="19" t="str">
        <f>IF(Data!$D2404=0,"",Data!$D2404)</f>
        <v/>
      </c>
      <c r="W2407" s="19" t="str">
        <f>Data!$H2404</f>
        <v>Japonica</v>
      </c>
      <c r="Y2407" s="41" t="e">
        <f t="shared" si="671"/>
        <v>#REF!</v>
      </c>
      <c r="Z2407" s="8">
        <f t="shared" si="677"/>
        <v>10000</v>
      </c>
      <c r="AA2407" s="8" t="str">
        <f t="shared" si="678"/>
        <v>Myra Wadsworth</v>
      </c>
      <c r="AB2407" s="8" t="str">
        <f t="shared" si="679"/>
        <v>L</v>
      </c>
      <c r="AC2407" s="8" t="str">
        <f t="shared" si="680"/>
        <v/>
      </c>
      <c r="AD2407" s="8" t="str">
        <f t="shared" si="685"/>
        <v/>
      </c>
      <c r="AE2407" s="8" t="str">
        <f t="shared" si="681"/>
        <v/>
      </c>
      <c r="AF2407" s="5">
        <f t="shared" si="682"/>
        <v>1959</v>
      </c>
      <c r="AG2407" s="46">
        <v>2404</v>
      </c>
      <c r="AH2407" s="47" t="str">
        <f t="shared" si="672"/>
        <v/>
      </c>
      <c r="AI2407" s="48" t="str">
        <f t="shared" si="673"/>
        <v/>
      </c>
      <c r="AK2407" s="22" t="e">
        <f>TRIM(#REF!)</f>
        <v>#REF!</v>
      </c>
      <c r="AL2407" s="23" t="e">
        <f>IF(#REF!=0,"",#REF!)</f>
        <v>#REF!</v>
      </c>
      <c r="AM2407" s="19" t="e">
        <f>IF(#REF!=0,"",#REF!)</f>
        <v>#REF!</v>
      </c>
      <c r="AN2407" s="23" t="e">
        <f>IF($AK2407="","",#REF!)</f>
        <v>#REF!</v>
      </c>
      <c r="AO2407" s="23" t="e">
        <f t="shared" si="683"/>
        <v>#REF!</v>
      </c>
      <c r="AP2407" s="19" t="e">
        <f>IF(#REF!=0,"",#REF!)</f>
        <v>#REF!</v>
      </c>
      <c r="AQ2407" s="19" t="e">
        <f>IF(#REF!=0,"",#REF!)</f>
        <v>#REF!</v>
      </c>
      <c r="AR2407" s="19" t="e">
        <f>IF(#REF!=0,"",#REF!)</f>
        <v>#REF!</v>
      </c>
      <c r="AS2407" s="19" t="e">
        <f>#REF!</f>
        <v>#REF!</v>
      </c>
    </row>
    <row r="2408" spans="4:45" ht="19.5" thickTop="1" thickBot="1" x14ac:dyDescent="0.25">
      <c r="D2408" s="1" t="str">
        <f t="shared" ref="D2408:D2471" si="686">IF(ISERROR(VLOOKUP(A2408,$K$4:$M$2950,3,FALSE)),"",VLOOKUP(A2408,$K$4:$N$2950,4,FALSE))</f>
        <v/>
      </c>
      <c r="E2408" s="1" t="str">
        <f t="shared" ref="E2408:E2471" si="687">IF(ISERROR(VLOOKUP(A2408,$K$4:$M$2950,3,FALSE)),"",IF(VLOOKUP(A2408,$K$4:$T$2950,6,FALSE)=0,"",VLOOKUP(A2408,$K$4:$T$2950,6,FALSE)))</f>
        <v/>
      </c>
      <c r="K2408" s="19" t="str">
        <f t="shared" si="674"/>
        <v/>
      </c>
      <c r="L2408" s="19">
        <f t="shared" si="684"/>
        <v>10000</v>
      </c>
      <c r="M2408" s="22" t="str">
        <f>TRIM(Data!$N2405)</f>
        <v>Myrtle Icard</v>
      </c>
      <c r="N2408" s="22" t="str">
        <f>TRIM(Data!$A2405)</f>
        <v>Myrtle Icard</v>
      </c>
      <c r="O2408" s="23">
        <f>IF(Data!$B2405=0,"",Data!$B2405)</f>
        <v>1998</v>
      </c>
      <c r="P2408" s="19" t="str">
        <f>IF(Data!$C2405=0,"",Data!$C2405)</f>
        <v/>
      </c>
      <c r="Q2408" s="23" t="str">
        <f>IF($M2408="","",Data!$E2405)</f>
        <v>VL</v>
      </c>
      <c r="R2408" s="23" t="str">
        <f t="shared" si="675"/>
        <v>VL</v>
      </c>
      <c r="S2408" s="23" t="str">
        <f t="shared" si="676"/>
        <v>VL</v>
      </c>
      <c r="T2408" s="19" t="str">
        <f>IF(Data!$F2405=0,"",Data!$F2405)</f>
        <v/>
      </c>
      <c r="U2408" s="19" t="str">
        <f>IF(Data!$G2405=0,"",Data!$G2405)</f>
        <v/>
      </c>
      <c r="V2408" s="19" t="str">
        <f>IF(Data!$D2405=0,"",Data!$D2405)</f>
        <v/>
      </c>
      <c r="W2408" s="19" t="str">
        <f>Data!$H2405</f>
        <v>Japonica</v>
      </c>
      <c r="Y2408" s="41" t="e">
        <f t="shared" si="671"/>
        <v>#REF!</v>
      </c>
      <c r="Z2408" s="8">
        <f t="shared" si="677"/>
        <v>10000</v>
      </c>
      <c r="AA2408" s="8" t="str">
        <f t="shared" si="678"/>
        <v>Myrtle Icard</v>
      </c>
      <c r="AB2408" s="8" t="str">
        <f t="shared" si="679"/>
        <v>VL</v>
      </c>
      <c r="AC2408" s="8" t="str">
        <f t="shared" si="680"/>
        <v/>
      </c>
      <c r="AD2408" s="8" t="str">
        <f t="shared" si="685"/>
        <v/>
      </c>
      <c r="AE2408" s="8" t="str">
        <f t="shared" si="681"/>
        <v/>
      </c>
      <c r="AF2408" s="5">
        <f t="shared" si="682"/>
        <v>1998</v>
      </c>
      <c r="AG2408" s="46">
        <v>2405</v>
      </c>
      <c r="AH2408" s="47" t="str">
        <f t="shared" si="672"/>
        <v/>
      </c>
      <c r="AI2408" s="48" t="str">
        <f t="shared" si="673"/>
        <v/>
      </c>
      <c r="AK2408" s="22" t="e">
        <f>TRIM(#REF!)</f>
        <v>#REF!</v>
      </c>
      <c r="AL2408" s="23" t="e">
        <f>IF(#REF!=0,"",#REF!)</f>
        <v>#REF!</v>
      </c>
      <c r="AM2408" s="19" t="e">
        <f>IF(#REF!=0,"",#REF!)</f>
        <v>#REF!</v>
      </c>
      <c r="AN2408" s="23" t="e">
        <f>IF($AK2408="","",#REF!)</f>
        <v>#REF!</v>
      </c>
      <c r="AO2408" s="23" t="e">
        <f t="shared" si="683"/>
        <v>#REF!</v>
      </c>
      <c r="AP2408" s="19" t="e">
        <f>IF(#REF!=0,"",#REF!)</f>
        <v>#REF!</v>
      </c>
      <c r="AQ2408" s="19" t="e">
        <f>IF(#REF!=0,"",#REF!)</f>
        <v>#REF!</v>
      </c>
      <c r="AR2408" s="19" t="e">
        <f>IF(#REF!=0,"",#REF!)</f>
        <v>#REF!</v>
      </c>
      <c r="AS2408" s="19" t="e">
        <f>#REF!</f>
        <v>#REF!</v>
      </c>
    </row>
    <row r="2409" spans="4:45" ht="19.5" thickTop="1" thickBot="1" x14ac:dyDescent="0.25">
      <c r="D2409" s="1" t="str">
        <f t="shared" si="686"/>
        <v/>
      </c>
      <c r="E2409" s="1" t="str">
        <f t="shared" si="687"/>
        <v/>
      </c>
      <c r="K2409" s="19" t="str">
        <f t="shared" si="674"/>
        <v/>
      </c>
      <c r="L2409" s="19">
        <f t="shared" si="684"/>
        <v>10000</v>
      </c>
      <c r="M2409" s="22" t="str">
        <f>TRIM(Data!$N2406)</f>
        <v>Nagasaki</v>
      </c>
      <c r="N2409" s="22" t="str">
        <f>TRIM(Data!$A2406)</f>
        <v>Nagasaki (Candida, Princess Nagasaki, Lonjan)</v>
      </c>
      <c r="O2409" s="23">
        <f>IF(Data!$B2406=0,"",Data!$B2406)</f>
        <v>1889</v>
      </c>
      <c r="P2409" s="19" t="str">
        <f>IF(Data!$C2406=0,"",Data!$C2406)</f>
        <v>1</v>
      </c>
      <c r="Q2409" s="23" t="str">
        <f>IF($M2409="","",Data!$E2406)</f>
        <v>L</v>
      </c>
      <c r="R2409" s="23" t="str">
        <f t="shared" si="675"/>
        <v>L</v>
      </c>
      <c r="S2409" s="23" t="str">
        <f t="shared" si="676"/>
        <v>L</v>
      </c>
      <c r="T2409" s="19" t="str">
        <f>IF(Data!$F2406=0,"",Data!$F2406)</f>
        <v/>
      </c>
      <c r="U2409" s="19" t="str">
        <f>IF(Data!$G2406=0,"",Data!$G2406)</f>
        <v/>
      </c>
      <c r="V2409" s="19" t="str">
        <f>IF(Data!$D2406=0,"",Data!$D2406)</f>
        <v>ANTIQUE</v>
      </c>
      <c r="W2409" s="19" t="str">
        <f>Data!$H2406</f>
        <v>Japonica</v>
      </c>
      <c r="Y2409" s="41" t="e">
        <f t="shared" si="671"/>
        <v>#REF!</v>
      </c>
      <c r="Z2409" s="8">
        <f t="shared" si="677"/>
        <v>2409</v>
      </c>
      <c r="AA2409" s="8" t="str">
        <f t="shared" si="678"/>
        <v>Nagasaki</v>
      </c>
      <c r="AB2409" s="8" t="str">
        <f t="shared" si="679"/>
        <v>L</v>
      </c>
      <c r="AC2409" s="8" t="str">
        <f t="shared" si="680"/>
        <v/>
      </c>
      <c r="AD2409" s="8" t="str">
        <f t="shared" si="685"/>
        <v/>
      </c>
      <c r="AE2409" s="8" t="str">
        <f t="shared" si="681"/>
        <v>ANTIQUE</v>
      </c>
      <c r="AF2409" s="5">
        <f t="shared" si="682"/>
        <v>1889</v>
      </c>
      <c r="AG2409" s="46">
        <v>2406</v>
      </c>
      <c r="AH2409" s="47" t="str">
        <f t="shared" si="672"/>
        <v/>
      </c>
      <c r="AI2409" s="48" t="str">
        <f t="shared" si="673"/>
        <v/>
      </c>
      <c r="AK2409" s="22" t="e">
        <f>TRIM(#REF!)</f>
        <v>#REF!</v>
      </c>
      <c r="AL2409" s="23" t="e">
        <f>IF(#REF!=0,"",#REF!)</f>
        <v>#REF!</v>
      </c>
      <c r="AM2409" s="19" t="e">
        <f>IF(#REF!=0,"",#REF!)</f>
        <v>#REF!</v>
      </c>
      <c r="AN2409" s="23" t="e">
        <f>IF($AK2409="","",#REF!)</f>
        <v>#REF!</v>
      </c>
      <c r="AO2409" s="23" t="e">
        <f t="shared" si="683"/>
        <v>#REF!</v>
      </c>
      <c r="AP2409" s="19" t="e">
        <f>IF(#REF!=0,"",#REF!)</f>
        <v>#REF!</v>
      </c>
      <c r="AQ2409" s="19" t="e">
        <f>IF(#REF!=0,"",#REF!)</f>
        <v>#REF!</v>
      </c>
      <c r="AR2409" s="19" t="e">
        <f>IF(#REF!=0,"",#REF!)</f>
        <v>#REF!</v>
      </c>
      <c r="AS2409" s="19" t="e">
        <f>#REF!</f>
        <v>#REF!</v>
      </c>
    </row>
    <row r="2410" spans="4:45" ht="19.5" thickTop="1" thickBot="1" x14ac:dyDescent="0.25">
      <c r="D2410" s="1" t="str">
        <f t="shared" si="686"/>
        <v/>
      </c>
      <c r="E2410" s="1" t="str">
        <f t="shared" si="687"/>
        <v/>
      </c>
      <c r="K2410" s="19" t="str">
        <f t="shared" si="674"/>
        <v/>
      </c>
      <c r="L2410" s="19">
        <f t="shared" si="684"/>
        <v>10000</v>
      </c>
      <c r="M2410" s="22" t="str">
        <f>TRIM(Data!$N2407)</f>
        <v>Nan Ford</v>
      </c>
      <c r="N2410" s="22" t="str">
        <f>TRIM(Data!$A2407)</f>
        <v>Nan Ford</v>
      </c>
      <c r="O2410" s="23">
        <f>IF(Data!$B2407=0,"",Data!$B2407)</f>
        <v>2013</v>
      </c>
      <c r="P2410" s="19" t="str">
        <f>IF(Data!$C2407=0,"",Data!$C2407)</f>
        <v>1</v>
      </c>
      <c r="Q2410" s="23" t="str">
        <f>IF($M2410="","",Data!$E2407)</f>
        <v>VL</v>
      </c>
      <c r="R2410" s="23" t="str">
        <f t="shared" si="675"/>
        <v>VL</v>
      </c>
      <c r="S2410" s="23" t="str">
        <f t="shared" si="676"/>
        <v>VL</v>
      </c>
      <c r="T2410" s="19" t="str">
        <f>IF(Data!$F2407=0,"",Data!$F2407)</f>
        <v/>
      </c>
      <c r="U2410" s="19" t="str">
        <f>IF(Data!$G2407=0,"",Data!$G2407)</f>
        <v/>
      </c>
      <c r="V2410" s="19" t="str">
        <f>IF(Data!$D2407=0,"",Data!$D2407)</f>
        <v/>
      </c>
      <c r="W2410" s="19" t="str">
        <f>Data!$H2407</f>
        <v>Japonica</v>
      </c>
      <c r="Y2410" s="41" t="e">
        <f t="shared" si="671"/>
        <v>#REF!</v>
      </c>
      <c r="Z2410" s="8">
        <f t="shared" si="677"/>
        <v>10000</v>
      </c>
      <c r="AA2410" s="8" t="str">
        <f t="shared" si="678"/>
        <v>Nan Ford</v>
      </c>
      <c r="AB2410" s="8" t="str">
        <f t="shared" si="679"/>
        <v>VL</v>
      </c>
      <c r="AC2410" s="8" t="str">
        <f t="shared" si="680"/>
        <v/>
      </c>
      <c r="AD2410" s="8" t="str">
        <f t="shared" si="685"/>
        <v/>
      </c>
      <c r="AE2410" s="8" t="str">
        <f t="shared" si="681"/>
        <v/>
      </c>
      <c r="AF2410" s="5">
        <f t="shared" si="682"/>
        <v>2013</v>
      </c>
      <c r="AG2410" s="46">
        <v>2407</v>
      </c>
      <c r="AH2410" s="47" t="str">
        <f t="shared" si="672"/>
        <v/>
      </c>
      <c r="AI2410" s="48" t="str">
        <f t="shared" si="673"/>
        <v/>
      </c>
      <c r="AK2410" s="22" t="e">
        <f>TRIM(#REF!)</f>
        <v>#REF!</v>
      </c>
      <c r="AL2410" s="23" t="e">
        <f>IF(#REF!=0,"",#REF!)</f>
        <v>#REF!</v>
      </c>
      <c r="AM2410" s="19" t="e">
        <f>IF(#REF!=0,"",#REF!)</f>
        <v>#REF!</v>
      </c>
      <c r="AN2410" s="23" t="e">
        <f>IF($AK2410="","",#REF!)</f>
        <v>#REF!</v>
      </c>
      <c r="AO2410" s="23" t="e">
        <f t="shared" si="683"/>
        <v>#REF!</v>
      </c>
      <c r="AP2410" s="19" t="e">
        <f>IF(#REF!=0,"",#REF!)</f>
        <v>#REF!</v>
      </c>
      <c r="AQ2410" s="19" t="e">
        <f>IF(#REF!=0,"",#REF!)</f>
        <v>#REF!</v>
      </c>
      <c r="AR2410" s="19" t="e">
        <f>IF(#REF!=0,"",#REF!)</f>
        <v>#REF!</v>
      </c>
      <c r="AS2410" s="19" t="e">
        <f>#REF!</f>
        <v>#REF!</v>
      </c>
    </row>
    <row r="2411" spans="4:45" ht="19.5" thickTop="1" thickBot="1" x14ac:dyDescent="0.25">
      <c r="D2411" s="1" t="str">
        <f t="shared" si="686"/>
        <v/>
      </c>
      <c r="E2411" s="1" t="str">
        <f t="shared" si="687"/>
        <v/>
      </c>
      <c r="K2411" s="19" t="str">
        <f t="shared" si="674"/>
        <v/>
      </c>
      <c r="L2411" s="19">
        <f t="shared" si="684"/>
        <v>10000</v>
      </c>
      <c r="M2411" s="22" t="str">
        <f>TRIM(Data!$N2408)</f>
        <v>Nana-komachi</v>
      </c>
      <c r="N2411" s="22" t="str">
        <f>TRIM(Data!$A2408)</f>
        <v>Nana-komachi (Higo)</v>
      </c>
      <c r="O2411" s="23" t="str">
        <f>IF(Data!$B2408=0,"",Data!$B2408)</f>
        <v/>
      </c>
      <c r="P2411" s="19" t="str">
        <f>IF(Data!$C2408=0,"",Data!$C2408)</f>
        <v/>
      </c>
      <c r="Q2411" s="23" t="str">
        <f>IF($M2411="","",Data!$E2408)</f>
        <v>M</v>
      </c>
      <c r="R2411" s="23" t="str">
        <f t="shared" si="675"/>
        <v>M</v>
      </c>
      <c r="S2411" s="23" t="str">
        <f t="shared" si="676"/>
        <v>M</v>
      </c>
      <c r="T2411" s="19" t="str">
        <f>IF(Data!$F2408=0,"",Data!$F2408)</f>
        <v/>
      </c>
      <c r="U2411" s="19" t="str">
        <f>IF(Data!$G2408=0,"",Data!$G2408)</f>
        <v/>
      </c>
      <c r="V2411" s="19" t="str">
        <f>IF(Data!$D2408=0,"",Data!$D2408)</f>
        <v/>
      </c>
      <c r="W2411" s="19" t="str">
        <f>Data!$H2408</f>
        <v>Japonica [Higo]</v>
      </c>
      <c r="Y2411" s="41" t="e">
        <f t="shared" si="671"/>
        <v>#REF!</v>
      </c>
      <c r="Z2411" s="8">
        <f t="shared" si="677"/>
        <v>10000</v>
      </c>
      <c r="AA2411" s="8" t="str">
        <f t="shared" si="678"/>
        <v>Nana-komachi</v>
      </c>
      <c r="AB2411" s="8" t="str">
        <f t="shared" si="679"/>
        <v>M</v>
      </c>
      <c r="AC2411" s="8" t="str">
        <f t="shared" si="680"/>
        <v/>
      </c>
      <c r="AD2411" s="8" t="str">
        <f t="shared" si="685"/>
        <v/>
      </c>
      <c r="AE2411" s="8" t="str">
        <f t="shared" si="681"/>
        <v/>
      </c>
      <c r="AF2411" s="5" t="str">
        <f t="shared" si="682"/>
        <v/>
      </c>
      <c r="AG2411" s="46">
        <v>2408</v>
      </c>
      <c r="AH2411" s="47" t="str">
        <f t="shared" si="672"/>
        <v/>
      </c>
      <c r="AI2411" s="48" t="str">
        <f t="shared" si="673"/>
        <v/>
      </c>
      <c r="AK2411" s="22" t="e">
        <f>TRIM(#REF!)</f>
        <v>#REF!</v>
      </c>
      <c r="AL2411" s="23" t="e">
        <f>IF(#REF!=0,"",#REF!)</f>
        <v>#REF!</v>
      </c>
      <c r="AM2411" s="19" t="e">
        <f>IF(#REF!=0,"",#REF!)</f>
        <v>#REF!</v>
      </c>
      <c r="AN2411" s="23" t="e">
        <f>IF($AK2411="","",#REF!)</f>
        <v>#REF!</v>
      </c>
      <c r="AO2411" s="23" t="e">
        <f t="shared" si="683"/>
        <v>#REF!</v>
      </c>
      <c r="AP2411" s="19" t="e">
        <f>IF(#REF!=0,"",#REF!)</f>
        <v>#REF!</v>
      </c>
      <c r="AQ2411" s="19" t="e">
        <f>IF(#REF!=0,"",#REF!)</f>
        <v>#REF!</v>
      </c>
      <c r="AR2411" s="19" t="e">
        <f>IF(#REF!=0,"",#REF!)</f>
        <v>#REF!</v>
      </c>
      <c r="AS2411" s="19" t="e">
        <f>#REF!</f>
        <v>#REF!</v>
      </c>
    </row>
    <row r="2412" spans="4:45" ht="19.5" thickTop="1" thickBot="1" x14ac:dyDescent="0.25">
      <c r="D2412" s="1" t="str">
        <f t="shared" si="686"/>
        <v/>
      </c>
      <c r="E2412" s="1" t="str">
        <f t="shared" si="687"/>
        <v/>
      </c>
      <c r="K2412" s="19" t="str">
        <f t="shared" si="674"/>
        <v/>
      </c>
      <c r="L2412" s="19">
        <f t="shared" si="684"/>
        <v>10000</v>
      </c>
      <c r="M2412" s="22" t="str">
        <f>TRIM(Data!$N2409)</f>
        <v>Nanban-koh</v>
      </c>
      <c r="N2412" s="22" t="str">
        <f>TRIM(Data!$A2409)</f>
        <v>Nanban-koh</v>
      </c>
      <c r="O2412" s="23">
        <f>IF(Data!$B2409=0,"",Data!$B2409)</f>
        <v>1971</v>
      </c>
      <c r="P2412" s="19" t="str">
        <f>IF(Data!$C2409=0,"",Data!$C2409)</f>
        <v>1</v>
      </c>
      <c r="Q2412" s="23" t="str">
        <f>IF($M2412="","",Data!$E2409)</f>
        <v>M</v>
      </c>
      <c r="R2412" s="23" t="str">
        <f t="shared" si="675"/>
        <v>M</v>
      </c>
      <c r="S2412" s="23" t="str">
        <f t="shared" si="676"/>
        <v>M</v>
      </c>
      <c r="T2412" s="19" t="str">
        <f>IF(Data!$F2409=0,"",Data!$F2409)</f>
        <v/>
      </c>
      <c r="U2412" s="19" t="str">
        <f>IF(Data!$G2409=0,"",Data!$G2409)</f>
        <v/>
      </c>
      <c r="V2412" s="19" t="str">
        <f>IF(Data!$D2409=0,"",Data!$D2409)</f>
        <v/>
      </c>
      <c r="W2412" s="19" t="str">
        <f>Data!$H2409</f>
        <v>Japonica</v>
      </c>
      <c r="Y2412" s="41" t="e">
        <f t="shared" si="671"/>
        <v>#REF!</v>
      </c>
      <c r="Z2412" s="8">
        <f t="shared" si="677"/>
        <v>10000</v>
      </c>
      <c r="AA2412" s="8" t="str">
        <f t="shared" si="678"/>
        <v>Nanban-koh</v>
      </c>
      <c r="AB2412" s="8" t="str">
        <f t="shared" si="679"/>
        <v>M</v>
      </c>
      <c r="AC2412" s="8" t="str">
        <f t="shared" si="680"/>
        <v/>
      </c>
      <c r="AD2412" s="8" t="str">
        <f t="shared" si="685"/>
        <v/>
      </c>
      <c r="AE2412" s="8" t="str">
        <f t="shared" si="681"/>
        <v/>
      </c>
      <c r="AF2412" s="5">
        <f t="shared" si="682"/>
        <v>1971</v>
      </c>
      <c r="AG2412" s="46">
        <v>2409</v>
      </c>
      <c r="AH2412" s="47" t="str">
        <f t="shared" si="672"/>
        <v/>
      </c>
      <c r="AI2412" s="48" t="str">
        <f t="shared" si="673"/>
        <v/>
      </c>
      <c r="AK2412" s="22" t="e">
        <f>TRIM(#REF!)</f>
        <v>#REF!</v>
      </c>
      <c r="AL2412" s="23" t="e">
        <f>IF(#REF!=0,"",#REF!)</f>
        <v>#REF!</v>
      </c>
      <c r="AM2412" s="19" t="e">
        <f>IF(#REF!=0,"",#REF!)</f>
        <v>#REF!</v>
      </c>
      <c r="AN2412" s="23" t="e">
        <f>IF($AK2412="","",#REF!)</f>
        <v>#REF!</v>
      </c>
      <c r="AO2412" s="23" t="e">
        <f t="shared" si="683"/>
        <v>#REF!</v>
      </c>
      <c r="AP2412" s="19" t="e">
        <f>IF(#REF!=0,"",#REF!)</f>
        <v>#REF!</v>
      </c>
      <c r="AQ2412" s="19" t="e">
        <f>IF(#REF!=0,"",#REF!)</f>
        <v>#REF!</v>
      </c>
      <c r="AR2412" s="19" t="e">
        <f>IF(#REF!=0,"",#REF!)</f>
        <v>#REF!</v>
      </c>
      <c r="AS2412" s="19" t="e">
        <f>#REF!</f>
        <v>#REF!</v>
      </c>
    </row>
    <row r="2413" spans="4:45" ht="19.5" thickTop="1" thickBot="1" x14ac:dyDescent="0.25">
      <c r="D2413" s="1" t="str">
        <f t="shared" si="686"/>
        <v/>
      </c>
      <c r="E2413" s="1" t="str">
        <f t="shared" si="687"/>
        <v/>
      </c>
      <c r="K2413" s="19" t="str">
        <f t="shared" si="674"/>
        <v/>
      </c>
      <c r="L2413" s="19">
        <f t="shared" si="684"/>
        <v>10000</v>
      </c>
      <c r="M2413" s="22" t="str">
        <f>TRIM(Data!$N2410)</f>
        <v>Nancy Callaway</v>
      </c>
      <c r="N2413" s="22" t="str">
        <f>TRIM(Data!$A2410)</f>
        <v>Nancy Callaway (R)</v>
      </c>
      <c r="O2413" s="23">
        <f>IF(Data!$B2410=0,"",Data!$B2410)</f>
        <v>1999</v>
      </c>
      <c r="P2413" s="19" t="str">
        <f>IF(Data!$C2410=0,"",Data!$C2410)</f>
        <v>1</v>
      </c>
      <c r="Q2413" s="23" t="str">
        <f>IF($M2413="","",Data!$E2410)</f>
        <v>VL</v>
      </c>
      <c r="R2413" s="23" t="str">
        <f t="shared" si="675"/>
        <v>VL</v>
      </c>
      <c r="S2413" s="23" t="str">
        <f t="shared" si="676"/>
        <v>VL</v>
      </c>
      <c r="T2413" s="19" t="str">
        <f>IF(Data!$F2410=0,"",Data!$F2410)</f>
        <v/>
      </c>
      <c r="U2413" s="19" t="str">
        <f>IF(Data!$G2410=0,"",Data!$G2410)</f>
        <v/>
      </c>
      <c r="V2413" s="19" t="str">
        <f>IF(Data!$D2410=0,"",Data!$D2410)</f>
        <v/>
      </c>
      <c r="W2413" s="19" t="str">
        <f>Data!$H2410</f>
        <v>Reticulata</v>
      </c>
      <c r="Y2413" s="41" t="e">
        <f t="shared" si="671"/>
        <v>#REF!</v>
      </c>
      <c r="Z2413" s="8">
        <f t="shared" si="677"/>
        <v>10000</v>
      </c>
      <c r="AA2413" s="8" t="str">
        <f t="shared" si="678"/>
        <v>Nancy Callaway</v>
      </c>
      <c r="AB2413" s="8" t="str">
        <f t="shared" si="679"/>
        <v>VL</v>
      </c>
      <c r="AC2413" s="8" t="str">
        <f t="shared" si="680"/>
        <v/>
      </c>
      <c r="AD2413" s="8" t="str">
        <f t="shared" si="685"/>
        <v/>
      </c>
      <c r="AE2413" s="8" t="str">
        <f t="shared" si="681"/>
        <v/>
      </c>
      <c r="AF2413" s="5">
        <f t="shared" si="682"/>
        <v>1999</v>
      </c>
      <c r="AG2413" s="46">
        <v>2410</v>
      </c>
      <c r="AH2413" s="47" t="str">
        <f t="shared" si="672"/>
        <v/>
      </c>
      <c r="AI2413" s="48" t="str">
        <f t="shared" si="673"/>
        <v/>
      </c>
      <c r="AK2413" s="22" t="e">
        <f>TRIM(#REF!)</f>
        <v>#REF!</v>
      </c>
      <c r="AL2413" s="23" t="e">
        <f>IF(#REF!=0,"",#REF!)</f>
        <v>#REF!</v>
      </c>
      <c r="AM2413" s="19" t="e">
        <f>IF(#REF!=0,"",#REF!)</f>
        <v>#REF!</v>
      </c>
      <c r="AN2413" s="23" t="e">
        <f>IF($AK2413="","",#REF!)</f>
        <v>#REF!</v>
      </c>
      <c r="AO2413" s="23" t="e">
        <f t="shared" si="683"/>
        <v>#REF!</v>
      </c>
      <c r="AP2413" s="19" t="e">
        <f>IF(#REF!=0,"",#REF!)</f>
        <v>#REF!</v>
      </c>
      <c r="AQ2413" s="19" t="e">
        <f>IF(#REF!=0,"",#REF!)</f>
        <v>#REF!</v>
      </c>
      <c r="AR2413" s="19" t="e">
        <f>IF(#REF!=0,"",#REF!)</f>
        <v>#REF!</v>
      </c>
      <c r="AS2413" s="19" t="e">
        <f>#REF!</f>
        <v>#REF!</v>
      </c>
    </row>
    <row r="2414" spans="4:45" ht="19.5" thickTop="1" thickBot="1" x14ac:dyDescent="0.25">
      <c r="D2414" s="1" t="str">
        <f t="shared" si="686"/>
        <v/>
      </c>
      <c r="E2414" s="1" t="str">
        <f t="shared" si="687"/>
        <v/>
      </c>
      <c r="K2414" s="19" t="str">
        <f t="shared" si="674"/>
        <v/>
      </c>
      <c r="L2414" s="19">
        <f t="shared" si="684"/>
        <v>10000</v>
      </c>
      <c r="M2414" s="22" t="str">
        <f>TRIM(Data!$N2411)</f>
        <v>Nancy K</v>
      </c>
      <c r="N2414" s="22" t="str">
        <f>TRIM(Data!$A2411)</f>
        <v>Nancy K</v>
      </c>
      <c r="O2414" s="23">
        <f>IF(Data!$B2411=0,"",Data!$B2411)</f>
        <v>1992</v>
      </c>
      <c r="P2414" s="19" t="str">
        <f>IF(Data!$C2411=0,"",Data!$C2411)</f>
        <v>1</v>
      </c>
      <c r="Q2414" s="23" t="str">
        <f>IF($M2414="","",Data!$E2411)</f>
        <v>M</v>
      </c>
      <c r="R2414" s="23" t="str">
        <f t="shared" si="675"/>
        <v>M</v>
      </c>
      <c r="S2414" s="23" t="str">
        <f t="shared" si="676"/>
        <v>M</v>
      </c>
      <c r="T2414" s="19" t="str">
        <f>IF(Data!$F2411=0,"",Data!$F2411)</f>
        <v/>
      </c>
      <c r="U2414" s="19" t="str">
        <f>IF(Data!$G2411=0,"",Data!$G2411)</f>
        <v/>
      </c>
      <c r="V2414" s="19" t="str">
        <f>IF(Data!$D2411=0,"",Data!$D2411)</f>
        <v/>
      </c>
      <c r="W2414" s="19" t="str">
        <f>Data!$H2411</f>
        <v>Japonica</v>
      </c>
      <c r="Y2414" s="41" t="e">
        <f t="shared" si="671"/>
        <v>#REF!</v>
      </c>
      <c r="Z2414" s="8">
        <f t="shared" si="677"/>
        <v>10000</v>
      </c>
      <c r="AA2414" s="8" t="str">
        <f t="shared" si="678"/>
        <v>Nancy K</v>
      </c>
      <c r="AB2414" s="8" t="str">
        <f t="shared" si="679"/>
        <v>M</v>
      </c>
      <c r="AC2414" s="8" t="str">
        <f t="shared" si="680"/>
        <v/>
      </c>
      <c r="AD2414" s="8" t="str">
        <f t="shared" si="685"/>
        <v/>
      </c>
      <c r="AE2414" s="8" t="str">
        <f t="shared" si="681"/>
        <v/>
      </c>
      <c r="AF2414" s="5">
        <f t="shared" si="682"/>
        <v>1992</v>
      </c>
      <c r="AG2414" s="46">
        <v>2411</v>
      </c>
      <c r="AH2414" s="47" t="str">
        <f t="shared" si="672"/>
        <v/>
      </c>
      <c r="AI2414" s="48" t="str">
        <f t="shared" si="673"/>
        <v/>
      </c>
      <c r="AK2414" s="22" t="e">
        <f>TRIM(#REF!)</f>
        <v>#REF!</v>
      </c>
      <c r="AL2414" s="23" t="e">
        <f>IF(#REF!=0,"",#REF!)</f>
        <v>#REF!</v>
      </c>
      <c r="AM2414" s="19" t="e">
        <f>IF(#REF!=0,"",#REF!)</f>
        <v>#REF!</v>
      </c>
      <c r="AN2414" s="23" t="e">
        <f>IF($AK2414="","",#REF!)</f>
        <v>#REF!</v>
      </c>
      <c r="AO2414" s="23" t="e">
        <f t="shared" si="683"/>
        <v>#REF!</v>
      </c>
      <c r="AP2414" s="19" t="e">
        <f>IF(#REF!=0,"",#REF!)</f>
        <v>#REF!</v>
      </c>
      <c r="AQ2414" s="19" t="e">
        <f>IF(#REF!=0,"",#REF!)</f>
        <v>#REF!</v>
      </c>
      <c r="AR2414" s="19" t="e">
        <f>IF(#REF!=0,"",#REF!)</f>
        <v>#REF!</v>
      </c>
      <c r="AS2414" s="19" t="e">
        <f>#REF!</f>
        <v>#REF!</v>
      </c>
    </row>
    <row r="2415" spans="4:45" ht="19.5" thickTop="1" thickBot="1" x14ac:dyDescent="0.25">
      <c r="D2415" s="1" t="str">
        <f t="shared" si="686"/>
        <v/>
      </c>
      <c r="E2415" s="1" t="str">
        <f t="shared" si="687"/>
        <v/>
      </c>
      <c r="K2415" s="19" t="str">
        <f t="shared" si="674"/>
        <v/>
      </c>
      <c r="L2415" s="19">
        <f t="shared" si="684"/>
        <v>10000</v>
      </c>
      <c r="M2415" s="22" t="str">
        <f>TRIM(Data!$N2412)</f>
        <v>Nancy Lee Edwards</v>
      </c>
      <c r="N2415" s="22" t="str">
        <f>TRIM(Data!$A2412)</f>
        <v>Nancy Lee Edwards</v>
      </c>
      <c r="O2415" s="23">
        <f>IF(Data!$B2412=0,"",Data!$B2412)</f>
        <v>2002</v>
      </c>
      <c r="P2415" s="19" t="str">
        <f>IF(Data!$C2412=0,"",Data!$C2412)</f>
        <v>1</v>
      </c>
      <c r="Q2415" s="23" t="str">
        <f>IF($M2415="","",Data!$E2412)</f>
        <v>S</v>
      </c>
      <c r="R2415" s="23" t="str">
        <f t="shared" si="675"/>
        <v>S</v>
      </c>
      <c r="S2415" s="23" t="str">
        <f t="shared" si="676"/>
        <v>S</v>
      </c>
      <c r="T2415" s="19" t="str">
        <f>IF(Data!$F2412=0,"",Data!$F2412)</f>
        <v/>
      </c>
      <c r="U2415" s="19" t="str">
        <f>IF(Data!$G2412=0,"",Data!$G2412)</f>
        <v/>
      </c>
      <c r="V2415" s="19" t="str">
        <f>IF(Data!$D2412=0,"",Data!$D2412)</f>
        <v/>
      </c>
      <c r="W2415" s="19" t="str">
        <f>Data!$H2412</f>
        <v>Japonica</v>
      </c>
      <c r="Y2415" s="41" t="e">
        <f t="shared" si="671"/>
        <v>#REF!</v>
      </c>
      <c r="Z2415" s="8">
        <f t="shared" si="677"/>
        <v>10000</v>
      </c>
      <c r="AA2415" s="8" t="str">
        <f t="shared" si="678"/>
        <v>Nancy Lee Edwards</v>
      </c>
      <c r="AB2415" s="8" t="str">
        <f t="shared" si="679"/>
        <v>S</v>
      </c>
      <c r="AC2415" s="8" t="str">
        <f t="shared" si="680"/>
        <v/>
      </c>
      <c r="AD2415" s="8" t="str">
        <f t="shared" si="685"/>
        <v/>
      </c>
      <c r="AE2415" s="8" t="str">
        <f t="shared" si="681"/>
        <v/>
      </c>
      <c r="AF2415" s="5">
        <f t="shared" si="682"/>
        <v>2002</v>
      </c>
      <c r="AG2415" s="46">
        <v>2412</v>
      </c>
      <c r="AH2415" s="47" t="str">
        <f t="shared" si="672"/>
        <v/>
      </c>
      <c r="AI2415" s="48" t="str">
        <f t="shared" si="673"/>
        <v/>
      </c>
      <c r="AK2415" s="22" t="e">
        <f>TRIM(#REF!)</f>
        <v>#REF!</v>
      </c>
      <c r="AL2415" s="23" t="e">
        <f>IF(#REF!=0,"",#REF!)</f>
        <v>#REF!</v>
      </c>
      <c r="AM2415" s="19" t="e">
        <f>IF(#REF!=0,"",#REF!)</f>
        <v>#REF!</v>
      </c>
      <c r="AN2415" s="23" t="e">
        <f>IF($AK2415="","",#REF!)</f>
        <v>#REF!</v>
      </c>
      <c r="AO2415" s="23" t="e">
        <f t="shared" si="683"/>
        <v>#REF!</v>
      </c>
      <c r="AP2415" s="19" t="e">
        <f>IF(#REF!=0,"",#REF!)</f>
        <v>#REF!</v>
      </c>
      <c r="AQ2415" s="19" t="e">
        <f>IF(#REF!=0,"",#REF!)</f>
        <v>#REF!</v>
      </c>
      <c r="AR2415" s="19" t="e">
        <f>IF(#REF!=0,"",#REF!)</f>
        <v>#REF!</v>
      </c>
      <c r="AS2415" s="19" t="e">
        <f>#REF!</f>
        <v>#REF!</v>
      </c>
    </row>
    <row r="2416" spans="4:45" ht="19.5" thickTop="1" thickBot="1" x14ac:dyDescent="0.25">
      <c r="D2416" s="1" t="str">
        <f t="shared" si="686"/>
        <v/>
      </c>
      <c r="E2416" s="1" t="str">
        <f t="shared" si="687"/>
        <v/>
      </c>
      <c r="K2416" s="19" t="str">
        <f t="shared" si="674"/>
        <v/>
      </c>
      <c r="L2416" s="19">
        <f t="shared" si="684"/>
        <v>10000</v>
      </c>
      <c r="M2416" s="22" t="str">
        <f>TRIM(Data!$N2413)</f>
        <v>Nancy Lynn</v>
      </c>
      <c r="N2416" s="22" t="str">
        <f>TRIM(Data!$A2413)</f>
        <v>Nancy Lynn</v>
      </c>
      <c r="O2416" s="23">
        <f>IF(Data!$B2413=0,"",Data!$B2413)</f>
        <v>1990</v>
      </c>
      <c r="P2416" s="19" t="str">
        <f>IF(Data!$C2413=0,"",Data!$C2413)</f>
        <v>1</v>
      </c>
      <c r="Q2416" s="23" t="str">
        <f>IF($M2416="","",Data!$E2413)</f>
        <v>M</v>
      </c>
      <c r="R2416" s="23" t="str">
        <f t="shared" si="675"/>
        <v>M</v>
      </c>
      <c r="S2416" s="23" t="str">
        <f t="shared" si="676"/>
        <v>M</v>
      </c>
      <c r="T2416" s="19" t="str">
        <f>IF(Data!$F2413=0,"",Data!$F2413)</f>
        <v/>
      </c>
      <c r="U2416" s="19" t="str">
        <f>IF(Data!$G2413=0,"",Data!$G2413)</f>
        <v>FD</v>
      </c>
      <c r="V2416" s="19" t="str">
        <f>IF(Data!$D2413=0,"",Data!$D2413)</f>
        <v/>
      </c>
      <c r="W2416" s="19" t="str">
        <f>Data!$H2413</f>
        <v>Japonica</v>
      </c>
      <c r="Y2416" s="41" t="e">
        <f t="shared" si="671"/>
        <v>#REF!</v>
      </c>
      <c r="Z2416" s="8">
        <f t="shared" si="677"/>
        <v>10000</v>
      </c>
      <c r="AA2416" s="8" t="str">
        <f t="shared" si="678"/>
        <v>Nancy Lynn</v>
      </c>
      <c r="AB2416" s="8" t="str">
        <f t="shared" si="679"/>
        <v>M</v>
      </c>
      <c r="AC2416" s="8" t="str">
        <f t="shared" si="680"/>
        <v/>
      </c>
      <c r="AD2416" s="8" t="str">
        <f t="shared" si="685"/>
        <v>FD</v>
      </c>
      <c r="AE2416" s="8" t="str">
        <f t="shared" si="681"/>
        <v/>
      </c>
      <c r="AF2416" s="5">
        <f t="shared" si="682"/>
        <v>1990</v>
      </c>
      <c r="AG2416" s="46">
        <v>2413</v>
      </c>
      <c r="AH2416" s="47" t="str">
        <f t="shared" si="672"/>
        <v/>
      </c>
      <c r="AI2416" s="48" t="str">
        <f t="shared" si="673"/>
        <v/>
      </c>
      <c r="AK2416" s="22" t="e">
        <f>TRIM(#REF!)</f>
        <v>#REF!</v>
      </c>
      <c r="AL2416" s="23" t="e">
        <f>IF(#REF!=0,"",#REF!)</f>
        <v>#REF!</v>
      </c>
      <c r="AM2416" s="19" t="e">
        <f>IF(#REF!=0,"",#REF!)</f>
        <v>#REF!</v>
      </c>
      <c r="AN2416" s="23" t="e">
        <f>IF($AK2416="","",#REF!)</f>
        <v>#REF!</v>
      </c>
      <c r="AO2416" s="23" t="e">
        <f t="shared" si="683"/>
        <v>#REF!</v>
      </c>
      <c r="AP2416" s="19" t="e">
        <f>IF(#REF!=0,"",#REF!)</f>
        <v>#REF!</v>
      </c>
      <c r="AQ2416" s="19" t="e">
        <f>IF(#REF!=0,"",#REF!)</f>
        <v>#REF!</v>
      </c>
      <c r="AR2416" s="19" t="e">
        <f>IF(#REF!=0,"",#REF!)</f>
        <v>#REF!</v>
      </c>
      <c r="AS2416" s="19" t="e">
        <f>#REF!</f>
        <v>#REF!</v>
      </c>
    </row>
    <row r="2417" spans="4:45" ht="19.5" thickTop="1" thickBot="1" x14ac:dyDescent="0.25">
      <c r="D2417" s="1" t="str">
        <f t="shared" si="686"/>
        <v/>
      </c>
      <c r="E2417" s="1" t="str">
        <f t="shared" si="687"/>
        <v/>
      </c>
      <c r="K2417" s="19" t="str">
        <f t="shared" si="674"/>
        <v/>
      </c>
      <c r="L2417" s="19">
        <f t="shared" si="684"/>
        <v>10000</v>
      </c>
      <c r="M2417" s="22" t="str">
        <f>TRIM(Data!$N2414)</f>
        <v>Nancy Reagan</v>
      </c>
      <c r="N2417" s="22" t="str">
        <f>TRIM(Data!$A2414)</f>
        <v>Nancy Reagan (R)</v>
      </c>
      <c r="O2417" s="23">
        <f>IF(Data!$B2414=0,"",Data!$B2414)</f>
        <v>1981</v>
      </c>
      <c r="P2417" s="19" t="str">
        <f>IF(Data!$C2414=0,"",Data!$C2414)</f>
        <v>1</v>
      </c>
      <c r="Q2417" s="23" t="str">
        <f>IF($M2417="","",Data!$E2414)</f>
        <v>VL</v>
      </c>
      <c r="R2417" s="23" t="str">
        <f t="shared" si="675"/>
        <v>VL</v>
      </c>
      <c r="S2417" s="23" t="str">
        <f t="shared" si="676"/>
        <v>VL</v>
      </c>
      <c r="T2417" s="19" t="str">
        <f>IF(Data!$F2414=0,"",Data!$F2414)</f>
        <v/>
      </c>
      <c r="U2417" s="19" t="str">
        <f>IF(Data!$G2414=0,"",Data!$G2414)</f>
        <v/>
      </c>
      <c r="V2417" s="19" t="str">
        <f>IF(Data!$D2414=0,"",Data!$D2414)</f>
        <v/>
      </c>
      <c r="W2417" s="19" t="str">
        <f>Data!$H2414</f>
        <v>Reticulata</v>
      </c>
      <c r="Y2417" s="41" t="e">
        <f t="shared" si="671"/>
        <v>#REF!</v>
      </c>
      <c r="Z2417" s="8">
        <f t="shared" si="677"/>
        <v>10000</v>
      </c>
      <c r="AA2417" s="8" t="str">
        <f t="shared" si="678"/>
        <v>Nancy Reagan</v>
      </c>
      <c r="AB2417" s="8" t="str">
        <f t="shared" si="679"/>
        <v>VL</v>
      </c>
      <c r="AC2417" s="8" t="str">
        <f t="shared" si="680"/>
        <v/>
      </c>
      <c r="AD2417" s="8" t="str">
        <f t="shared" si="685"/>
        <v/>
      </c>
      <c r="AE2417" s="8" t="str">
        <f t="shared" si="681"/>
        <v/>
      </c>
      <c r="AF2417" s="5">
        <f t="shared" si="682"/>
        <v>1981</v>
      </c>
      <c r="AG2417" s="46">
        <v>2414</v>
      </c>
      <c r="AH2417" s="47" t="str">
        <f t="shared" si="672"/>
        <v/>
      </c>
      <c r="AI2417" s="48" t="str">
        <f t="shared" si="673"/>
        <v/>
      </c>
      <c r="AK2417" s="22" t="e">
        <f>TRIM(#REF!)</f>
        <v>#REF!</v>
      </c>
      <c r="AL2417" s="23" t="e">
        <f>IF(#REF!=0,"",#REF!)</f>
        <v>#REF!</v>
      </c>
      <c r="AM2417" s="19" t="e">
        <f>IF(#REF!=0,"",#REF!)</f>
        <v>#REF!</v>
      </c>
      <c r="AN2417" s="23" t="e">
        <f>IF($AK2417="","",#REF!)</f>
        <v>#REF!</v>
      </c>
      <c r="AO2417" s="23" t="e">
        <f t="shared" si="683"/>
        <v>#REF!</v>
      </c>
      <c r="AP2417" s="19" t="e">
        <f>IF(#REF!=0,"",#REF!)</f>
        <v>#REF!</v>
      </c>
      <c r="AQ2417" s="19" t="e">
        <f>IF(#REF!=0,"",#REF!)</f>
        <v>#REF!</v>
      </c>
      <c r="AR2417" s="19" t="e">
        <f>IF(#REF!=0,"",#REF!)</f>
        <v>#REF!</v>
      </c>
      <c r="AS2417" s="19" t="e">
        <f>#REF!</f>
        <v>#REF!</v>
      </c>
    </row>
    <row r="2418" spans="4:45" ht="19.5" thickTop="1" thickBot="1" x14ac:dyDescent="0.25">
      <c r="D2418" s="1" t="str">
        <f t="shared" si="686"/>
        <v/>
      </c>
      <c r="E2418" s="1" t="str">
        <f t="shared" si="687"/>
        <v/>
      </c>
      <c r="K2418" s="19" t="str">
        <f t="shared" si="674"/>
        <v/>
      </c>
      <c r="L2418" s="19">
        <f t="shared" si="684"/>
        <v>10000</v>
      </c>
      <c r="M2418" s="22" t="str">
        <f>TRIM(Data!$N2415)</f>
        <v>Nancy Schmoe</v>
      </c>
      <c r="N2418" s="22" t="str">
        <f>TRIM(Data!$A2415)</f>
        <v>Nancy Schmoe</v>
      </c>
      <c r="O2418" s="23">
        <f>IF(Data!$B2415=0,"",Data!$B2415)</f>
        <v>2019</v>
      </c>
      <c r="P2418" s="19" t="str">
        <f>IF(Data!$C2415=0,"",Data!$C2415)</f>
        <v>1</v>
      </c>
      <c r="Q2418" s="23" t="str">
        <f>IF($M2418="","",Data!$E2415)</f>
        <v>L</v>
      </c>
      <c r="R2418" s="23" t="str">
        <f t="shared" si="675"/>
        <v>L</v>
      </c>
      <c r="S2418" s="23" t="str">
        <f t="shared" si="676"/>
        <v>L</v>
      </c>
      <c r="T2418" s="19" t="str">
        <f>IF(Data!$F2415=0,"",Data!$F2415)</f>
        <v>WHITE</v>
      </c>
      <c r="U2418" s="19" t="str">
        <f>IF(Data!$G2415=0,"",Data!$G2415)</f>
        <v/>
      </c>
      <c r="V2418" s="19" t="str">
        <f>IF(Data!$D2415=0,"",Data!$D2415)</f>
        <v/>
      </c>
      <c r="W2418" s="19" t="str">
        <f>Data!$H2415</f>
        <v>Japonica</v>
      </c>
      <c r="Y2418" s="41" t="e">
        <f t="shared" si="671"/>
        <v>#REF!</v>
      </c>
      <c r="Z2418" s="8">
        <f t="shared" si="677"/>
        <v>10000</v>
      </c>
      <c r="AA2418" s="8" t="str">
        <f t="shared" si="678"/>
        <v>Nancy Schmoe</v>
      </c>
      <c r="AB2418" s="8" t="str">
        <f t="shared" si="679"/>
        <v>L</v>
      </c>
      <c r="AC2418" s="8" t="str">
        <f t="shared" si="680"/>
        <v>WHITE</v>
      </c>
      <c r="AD2418" s="8" t="str">
        <f t="shared" si="685"/>
        <v/>
      </c>
      <c r="AE2418" s="8" t="str">
        <f t="shared" si="681"/>
        <v/>
      </c>
      <c r="AF2418" s="5">
        <f t="shared" si="682"/>
        <v>2019</v>
      </c>
      <c r="AG2418" s="46">
        <v>2415</v>
      </c>
      <c r="AH2418" s="47" t="str">
        <f t="shared" si="672"/>
        <v/>
      </c>
      <c r="AI2418" s="48" t="str">
        <f t="shared" si="673"/>
        <v/>
      </c>
      <c r="AK2418" s="22" t="e">
        <f>TRIM(#REF!)</f>
        <v>#REF!</v>
      </c>
      <c r="AL2418" s="23" t="e">
        <f>IF(#REF!=0,"",#REF!)</f>
        <v>#REF!</v>
      </c>
      <c r="AM2418" s="19" t="e">
        <f>IF(#REF!=0,"",#REF!)</f>
        <v>#REF!</v>
      </c>
      <c r="AN2418" s="23" t="e">
        <f>IF($AK2418="","",#REF!)</f>
        <v>#REF!</v>
      </c>
      <c r="AO2418" s="23" t="e">
        <f t="shared" si="683"/>
        <v>#REF!</v>
      </c>
      <c r="AP2418" s="19" t="e">
        <f>IF(#REF!=0,"",#REF!)</f>
        <v>#REF!</v>
      </c>
      <c r="AQ2418" s="19" t="e">
        <f>IF(#REF!=0,"",#REF!)</f>
        <v>#REF!</v>
      </c>
      <c r="AR2418" s="19" t="e">
        <f>IF(#REF!=0,"",#REF!)</f>
        <v>#REF!</v>
      </c>
      <c r="AS2418" s="19" t="e">
        <f>#REF!</f>
        <v>#REF!</v>
      </c>
    </row>
    <row r="2419" spans="4:45" ht="19.5" thickTop="1" thickBot="1" x14ac:dyDescent="0.25">
      <c r="D2419" s="1" t="str">
        <f t="shared" si="686"/>
        <v/>
      </c>
      <c r="E2419" s="1" t="str">
        <f t="shared" si="687"/>
        <v/>
      </c>
      <c r="K2419" s="19" t="str">
        <f t="shared" si="674"/>
        <v/>
      </c>
      <c r="L2419" s="19">
        <f t="shared" si="684"/>
        <v>10000</v>
      </c>
      <c r="M2419" s="22" t="str">
        <f>TRIM(Data!$N2416)</f>
        <v>Nannetensis</v>
      </c>
      <c r="N2419" s="22" t="str">
        <f>TRIM(Data!$A2416)</f>
        <v>Nannetensis</v>
      </c>
      <c r="O2419" s="23">
        <f>IF(Data!$B2416=0,"",Data!$B2416)</f>
        <v>1828</v>
      </c>
      <c r="P2419" s="19" t="str">
        <f>IF(Data!$C2416=0,"",Data!$C2416)</f>
        <v>1</v>
      </c>
      <c r="Q2419" s="23" t="str">
        <f>IF($M2419="","",Data!$E2416)</f>
        <v>S</v>
      </c>
      <c r="R2419" s="23" t="str">
        <f t="shared" si="675"/>
        <v>S</v>
      </c>
      <c r="S2419" s="23" t="str">
        <f t="shared" si="676"/>
        <v>S</v>
      </c>
      <c r="T2419" s="19" t="str">
        <f>IF(Data!$F2416=0,"",Data!$F2416)</f>
        <v/>
      </c>
      <c r="U2419" s="19" t="str">
        <f>IF(Data!$G2416=0,"",Data!$G2416)</f>
        <v>FD</v>
      </c>
      <c r="V2419" s="19" t="str">
        <f>IF(Data!$D2416=0,"",Data!$D2416)</f>
        <v>ANTIQUE</v>
      </c>
      <c r="W2419" s="19" t="str">
        <f>Data!$H2416</f>
        <v>Japonica</v>
      </c>
      <c r="Y2419" s="41" t="e">
        <f t="shared" si="671"/>
        <v>#REF!</v>
      </c>
      <c r="Z2419" s="8">
        <f t="shared" si="677"/>
        <v>2419</v>
      </c>
      <c r="AA2419" s="8" t="str">
        <f t="shared" si="678"/>
        <v>Nannetensis</v>
      </c>
      <c r="AB2419" s="8" t="str">
        <f t="shared" si="679"/>
        <v>S</v>
      </c>
      <c r="AC2419" s="8" t="str">
        <f t="shared" si="680"/>
        <v/>
      </c>
      <c r="AD2419" s="8" t="str">
        <f t="shared" si="685"/>
        <v>FD</v>
      </c>
      <c r="AE2419" s="8" t="str">
        <f t="shared" si="681"/>
        <v>ANTIQUE</v>
      </c>
      <c r="AF2419" s="5">
        <f t="shared" si="682"/>
        <v>1828</v>
      </c>
      <c r="AG2419" s="46">
        <v>2416</v>
      </c>
      <c r="AH2419" s="47" t="str">
        <f t="shared" si="672"/>
        <v/>
      </c>
      <c r="AI2419" s="48" t="str">
        <f t="shared" si="673"/>
        <v/>
      </c>
      <c r="AK2419" s="22" t="e">
        <f>TRIM(#REF!)</f>
        <v>#REF!</v>
      </c>
      <c r="AL2419" s="23" t="e">
        <f>IF(#REF!=0,"",#REF!)</f>
        <v>#REF!</v>
      </c>
      <c r="AM2419" s="19" t="e">
        <f>IF(#REF!=0,"",#REF!)</f>
        <v>#REF!</v>
      </c>
      <c r="AN2419" s="23" t="e">
        <f>IF($AK2419="","",#REF!)</f>
        <v>#REF!</v>
      </c>
      <c r="AO2419" s="23" t="e">
        <f t="shared" si="683"/>
        <v>#REF!</v>
      </c>
      <c r="AP2419" s="19" t="e">
        <f>IF(#REF!=0,"",#REF!)</f>
        <v>#REF!</v>
      </c>
      <c r="AQ2419" s="19" t="e">
        <f>IF(#REF!=0,"",#REF!)</f>
        <v>#REF!</v>
      </c>
      <c r="AR2419" s="19" t="e">
        <f>IF(#REF!=0,"",#REF!)</f>
        <v>#REF!</v>
      </c>
      <c r="AS2419" s="19" t="e">
        <f>#REF!</f>
        <v>#REF!</v>
      </c>
    </row>
    <row r="2420" spans="4:45" ht="19.5" thickTop="1" thickBot="1" x14ac:dyDescent="0.25">
      <c r="D2420" s="1" t="str">
        <f t="shared" si="686"/>
        <v/>
      </c>
      <c r="E2420" s="1" t="str">
        <f t="shared" si="687"/>
        <v/>
      </c>
      <c r="K2420" s="19" t="str">
        <f t="shared" si="674"/>
        <v/>
      </c>
      <c r="L2420" s="19">
        <f t="shared" si="684"/>
        <v>10000</v>
      </c>
      <c r="M2420" s="22" t="str">
        <f>TRIM(Data!$N2417)</f>
        <v>Nannie Brown</v>
      </c>
      <c r="N2420" s="22" t="str">
        <f>TRIM(Data!$A2417)</f>
        <v>Nannie Brown</v>
      </c>
      <c r="O2420" s="23">
        <f>IF(Data!$B2417=0,"",Data!$B2417)</f>
        <v>1960</v>
      </c>
      <c r="P2420" s="19" t="str">
        <f>IF(Data!$C2417=0,"",Data!$C2417)</f>
        <v>1</v>
      </c>
      <c r="Q2420" s="23" t="str">
        <f>IF($M2420="","",Data!$E2417)</f>
        <v>M-L</v>
      </c>
      <c r="R2420" s="23" t="str">
        <f t="shared" si="675"/>
        <v>M</v>
      </c>
      <c r="S2420" s="23" t="str">
        <f t="shared" si="676"/>
        <v>M</v>
      </c>
      <c r="T2420" s="19" t="str">
        <f>IF(Data!$F2417=0,"",Data!$F2417)</f>
        <v/>
      </c>
      <c r="U2420" s="19" t="str">
        <f>IF(Data!$G2417=0,"",Data!$G2417)</f>
        <v/>
      </c>
      <c r="V2420" s="19" t="str">
        <f>IF(Data!$D2417=0,"",Data!$D2417)</f>
        <v/>
      </c>
      <c r="W2420" s="19" t="str">
        <f>Data!$H2417</f>
        <v>Japonica</v>
      </c>
      <c r="Y2420" s="41" t="e">
        <f t="shared" si="671"/>
        <v>#REF!</v>
      </c>
      <c r="Z2420" s="8">
        <f t="shared" si="677"/>
        <v>10000</v>
      </c>
      <c r="AA2420" s="8" t="str">
        <f t="shared" si="678"/>
        <v>Nannie Brown</v>
      </c>
      <c r="AB2420" s="8" t="str">
        <f t="shared" si="679"/>
        <v>M</v>
      </c>
      <c r="AC2420" s="8" t="str">
        <f t="shared" si="680"/>
        <v/>
      </c>
      <c r="AD2420" s="8" t="str">
        <f t="shared" si="685"/>
        <v/>
      </c>
      <c r="AE2420" s="8" t="str">
        <f t="shared" si="681"/>
        <v/>
      </c>
      <c r="AF2420" s="5">
        <f t="shared" si="682"/>
        <v>1960</v>
      </c>
      <c r="AG2420" s="46">
        <v>2417</v>
      </c>
      <c r="AH2420" s="47" t="str">
        <f t="shared" si="672"/>
        <v/>
      </c>
      <c r="AI2420" s="48" t="str">
        <f t="shared" si="673"/>
        <v/>
      </c>
      <c r="AK2420" s="22" t="e">
        <f>TRIM(#REF!)</f>
        <v>#REF!</v>
      </c>
      <c r="AL2420" s="23" t="e">
        <f>IF(#REF!=0,"",#REF!)</f>
        <v>#REF!</v>
      </c>
      <c r="AM2420" s="19" t="e">
        <f>IF(#REF!=0,"",#REF!)</f>
        <v>#REF!</v>
      </c>
      <c r="AN2420" s="23" t="e">
        <f>IF($AK2420="","",#REF!)</f>
        <v>#REF!</v>
      </c>
      <c r="AO2420" s="23" t="e">
        <f t="shared" si="683"/>
        <v>#REF!</v>
      </c>
      <c r="AP2420" s="19" t="e">
        <f>IF(#REF!=0,"",#REF!)</f>
        <v>#REF!</v>
      </c>
      <c r="AQ2420" s="19" t="e">
        <f>IF(#REF!=0,"",#REF!)</f>
        <v>#REF!</v>
      </c>
      <c r="AR2420" s="19" t="e">
        <f>IF(#REF!=0,"",#REF!)</f>
        <v>#REF!</v>
      </c>
      <c r="AS2420" s="19" t="e">
        <f>#REF!</f>
        <v>#REF!</v>
      </c>
    </row>
    <row r="2421" spans="4:45" ht="19.5" thickTop="1" thickBot="1" x14ac:dyDescent="0.25">
      <c r="D2421" s="1" t="str">
        <f t="shared" si="686"/>
        <v/>
      </c>
      <c r="E2421" s="1" t="str">
        <f t="shared" si="687"/>
        <v/>
      </c>
      <c r="K2421" s="19" t="str">
        <f t="shared" si="674"/>
        <v/>
      </c>
      <c r="L2421" s="19">
        <f t="shared" si="684"/>
        <v>10000</v>
      </c>
      <c r="M2421" s="22" t="str">
        <f>TRIM(Data!$N2418)</f>
        <v>Nanshan Purple Jade</v>
      </c>
      <c r="N2421" s="22" t="str">
        <f>TRIM(Data!$A2418)</f>
        <v>Nanshan Purple Jade (R)</v>
      </c>
      <c r="O2421" s="23">
        <f>IF(Data!$B2418=0,"",Data!$B2418)</f>
        <v>2009</v>
      </c>
      <c r="P2421" s="19" t="str">
        <f>IF(Data!$C2418=0,"",Data!$C2418)</f>
        <v>1</v>
      </c>
      <c r="Q2421" s="23" t="str">
        <f>IF($M2421="","",Data!$E2418)</f>
        <v>M</v>
      </c>
      <c r="R2421" s="23" t="str">
        <f t="shared" si="675"/>
        <v>M</v>
      </c>
      <c r="S2421" s="23" t="str">
        <f t="shared" si="676"/>
        <v>M</v>
      </c>
      <c r="T2421" s="19" t="str">
        <f>IF(Data!$F2418=0,"",Data!$F2418)</f>
        <v/>
      </c>
      <c r="U2421" s="19" t="str">
        <f>IF(Data!$G2418=0,"",Data!$G2418)</f>
        <v/>
      </c>
      <c r="V2421" s="19" t="str">
        <f>IF(Data!$D2418=0,"",Data!$D2418)</f>
        <v/>
      </c>
      <c r="W2421" s="19" t="str">
        <f>Data!$H2418</f>
        <v>Reticulata</v>
      </c>
      <c r="Y2421" s="41" t="e">
        <f t="shared" si="671"/>
        <v>#REF!</v>
      </c>
      <c r="Z2421" s="8">
        <f t="shared" si="677"/>
        <v>10000</v>
      </c>
      <c r="AA2421" s="8" t="str">
        <f t="shared" si="678"/>
        <v>Nanshan Purple Jade</v>
      </c>
      <c r="AB2421" s="8" t="str">
        <f t="shared" si="679"/>
        <v>M</v>
      </c>
      <c r="AC2421" s="8" t="str">
        <f t="shared" si="680"/>
        <v/>
      </c>
      <c r="AD2421" s="8" t="str">
        <f t="shared" si="685"/>
        <v/>
      </c>
      <c r="AE2421" s="8" t="str">
        <f t="shared" si="681"/>
        <v/>
      </c>
      <c r="AF2421" s="5">
        <f t="shared" si="682"/>
        <v>2009</v>
      </c>
      <c r="AG2421" s="46">
        <v>2418</v>
      </c>
      <c r="AH2421" s="47" t="str">
        <f t="shared" si="672"/>
        <v/>
      </c>
      <c r="AI2421" s="48" t="str">
        <f t="shared" si="673"/>
        <v/>
      </c>
      <c r="AK2421" s="22" t="e">
        <f>TRIM(#REF!)</f>
        <v>#REF!</v>
      </c>
      <c r="AL2421" s="23" t="e">
        <f>IF(#REF!=0,"",#REF!)</f>
        <v>#REF!</v>
      </c>
      <c r="AM2421" s="19" t="e">
        <f>IF(#REF!=0,"",#REF!)</f>
        <v>#REF!</v>
      </c>
      <c r="AN2421" s="23" t="e">
        <f>IF($AK2421="","",#REF!)</f>
        <v>#REF!</v>
      </c>
      <c r="AO2421" s="23" t="e">
        <f t="shared" si="683"/>
        <v>#REF!</v>
      </c>
      <c r="AP2421" s="19" t="e">
        <f>IF(#REF!=0,"",#REF!)</f>
        <v>#REF!</v>
      </c>
      <c r="AQ2421" s="19" t="e">
        <f>IF(#REF!=0,"",#REF!)</f>
        <v>#REF!</v>
      </c>
      <c r="AR2421" s="19" t="e">
        <f>IF(#REF!=0,"",#REF!)</f>
        <v>#REF!</v>
      </c>
      <c r="AS2421" s="19" t="e">
        <f>#REF!</f>
        <v>#REF!</v>
      </c>
    </row>
    <row r="2422" spans="4:45" ht="19.5" thickTop="1" thickBot="1" x14ac:dyDescent="0.25">
      <c r="D2422" s="1" t="str">
        <f t="shared" si="686"/>
        <v/>
      </c>
      <c r="E2422" s="1" t="str">
        <f t="shared" si="687"/>
        <v/>
      </c>
      <c r="K2422" s="19" t="str">
        <f t="shared" si="674"/>
        <v/>
      </c>
      <c r="L2422" s="19">
        <f t="shared" si="684"/>
        <v>10000</v>
      </c>
      <c r="M2422" s="22" t="str">
        <f>TRIM(Data!$N2419)</f>
        <v>Nanshan Ziyu (See Nanshan Purple Jade)</v>
      </c>
      <c r="N2422" s="22" t="str">
        <f>TRIM(Data!$A2419)</f>
        <v>Nanshan Ziyu (R) (See Nanshan Purple Jade)</v>
      </c>
      <c r="O2422" s="23">
        <f>IF(Data!$B2419=0,"",Data!$B2419)</f>
        <v>1980</v>
      </c>
      <c r="P2422" s="19" t="str">
        <f>IF(Data!$C2419=0,"",Data!$C2419)</f>
        <v/>
      </c>
      <c r="Q2422" s="23" t="str">
        <f>IF($M2422="","",Data!$E2419)</f>
        <v>M</v>
      </c>
      <c r="R2422" s="23" t="str">
        <f t="shared" si="675"/>
        <v>M</v>
      </c>
      <c r="S2422" s="23" t="str">
        <f t="shared" si="676"/>
        <v>M</v>
      </c>
      <c r="T2422" s="19" t="str">
        <f>IF(Data!$F2419=0,"",Data!$F2419)</f>
        <v/>
      </c>
      <c r="U2422" s="19" t="str">
        <f>IF(Data!$G2419=0,"",Data!$G2419)</f>
        <v/>
      </c>
      <c r="V2422" s="19" t="str">
        <f>IF(Data!$D2419=0,"",Data!$D2419)</f>
        <v/>
      </c>
      <c r="W2422" s="19" t="str">
        <f>Data!$H2419</f>
        <v>Reticulata</v>
      </c>
      <c r="Y2422" s="41" t="e">
        <f t="shared" si="671"/>
        <v>#REF!</v>
      </c>
      <c r="Z2422" s="8">
        <f t="shared" si="677"/>
        <v>10000</v>
      </c>
      <c r="AA2422" s="8" t="str">
        <f t="shared" si="678"/>
        <v>Nanshan Ziyu (See Nanshan Purple Jade)</v>
      </c>
      <c r="AB2422" s="8" t="str">
        <f t="shared" si="679"/>
        <v>M</v>
      </c>
      <c r="AC2422" s="8" t="str">
        <f t="shared" si="680"/>
        <v/>
      </c>
      <c r="AD2422" s="8" t="str">
        <f t="shared" si="685"/>
        <v/>
      </c>
      <c r="AE2422" s="8" t="str">
        <f t="shared" si="681"/>
        <v/>
      </c>
      <c r="AF2422" s="5">
        <f t="shared" si="682"/>
        <v>1980</v>
      </c>
      <c r="AG2422" s="46">
        <v>2419</v>
      </c>
      <c r="AH2422" s="47" t="str">
        <f t="shared" si="672"/>
        <v/>
      </c>
      <c r="AI2422" s="48" t="str">
        <f t="shared" si="673"/>
        <v/>
      </c>
      <c r="AK2422" s="22" t="e">
        <f>TRIM(#REF!)</f>
        <v>#REF!</v>
      </c>
      <c r="AL2422" s="23" t="e">
        <f>IF(#REF!=0,"",#REF!)</f>
        <v>#REF!</v>
      </c>
      <c r="AM2422" s="19" t="e">
        <f>IF(#REF!=0,"",#REF!)</f>
        <v>#REF!</v>
      </c>
      <c r="AN2422" s="23" t="e">
        <f>IF($AK2422="","",#REF!)</f>
        <v>#REF!</v>
      </c>
      <c r="AO2422" s="23" t="e">
        <f t="shared" si="683"/>
        <v>#REF!</v>
      </c>
      <c r="AP2422" s="19" t="e">
        <f>IF(#REF!=0,"",#REF!)</f>
        <v>#REF!</v>
      </c>
      <c r="AQ2422" s="19" t="e">
        <f>IF(#REF!=0,"",#REF!)</f>
        <v>#REF!</v>
      </c>
      <c r="AR2422" s="19" t="e">
        <f>IF(#REF!=0,"",#REF!)</f>
        <v>#REF!</v>
      </c>
      <c r="AS2422" s="19" t="e">
        <f>#REF!</f>
        <v>#REF!</v>
      </c>
    </row>
    <row r="2423" spans="4:45" ht="19.5" thickTop="1" thickBot="1" x14ac:dyDescent="0.25">
      <c r="D2423" s="1" t="str">
        <f t="shared" si="686"/>
        <v/>
      </c>
      <c r="E2423" s="1" t="str">
        <f t="shared" si="687"/>
        <v/>
      </c>
      <c r="K2423" s="19" t="str">
        <f t="shared" si="674"/>
        <v/>
      </c>
      <c r="L2423" s="19">
        <f t="shared" si="684"/>
        <v>10000</v>
      </c>
      <c r="M2423" s="22" t="str">
        <f>TRIM(Data!$N2420)</f>
        <v>Napoleon Bonaparte</v>
      </c>
      <c r="N2423" s="22" t="str">
        <f>TRIM(Data!$A2420)</f>
        <v>Napoleon Bonaparte</v>
      </c>
      <c r="O2423" s="23">
        <f>IF(Data!$B2420=0,"",Data!$B2420)</f>
        <v>1952</v>
      </c>
      <c r="P2423" s="19" t="str">
        <f>IF(Data!$C2420=0,"",Data!$C2420)</f>
        <v>1</v>
      </c>
      <c r="Q2423" s="23" t="str">
        <f>IF($M2423="","",Data!$E2420)</f>
        <v>M</v>
      </c>
      <c r="R2423" s="23" t="str">
        <f t="shared" si="675"/>
        <v>M</v>
      </c>
      <c r="S2423" s="23" t="str">
        <f t="shared" si="676"/>
        <v>M</v>
      </c>
      <c r="T2423" s="19" t="str">
        <f>IF(Data!$F2420=0,"",Data!$F2420)</f>
        <v/>
      </c>
      <c r="U2423" s="19" t="str">
        <f>IF(Data!$G2420=0,"",Data!$G2420)</f>
        <v/>
      </c>
      <c r="V2423" s="19" t="str">
        <f>IF(Data!$D2420=0,"",Data!$D2420)</f>
        <v/>
      </c>
      <c r="W2423" s="19" t="str">
        <f>Data!$H2420</f>
        <v>Japonica</v>
      </c>
      <c r="Y2423" s="41" t="e">
        <f t="shared" si="671"/>
        <v>#REF!</v>
      </c>
      <c r="Z2423" s="8">
        <f t="shared" si="677"/>
        <v>10000</v>
      </c>
      <c r="AA2423" s="8" t="str">
        <f t="shared" si="678"/>
        <v>Napoleon Bonaparte</v>
      </c>
      <c r="AB2423" s="8" t="str">
        <f t="shared" si="679"/>
        <v>M</v>
      </c>
      <c r="AC2423" s="8" t="str">
        <f t="shared" si="680"/>
        <v/>
      </c>
      <c r="AD2423" s="8" t="str">
        <f t="shared" si="685"/>
        <v/>
      </c>
      <c r="AE2423" s="8" t="str">
        <f t="shared" si="681"/>
        <v/>
      </c>
      <c r="AF2423" s="5">
        <f t="shared" si="682"/>
        <v>1952</v>
      </c>
      <c r="AG2423" s="46">
        <v>2420</v>
      </c>
      <c r="AH2423" s="47" t="str">
        <f t="shared" si="672"/>
        <v/>
      </c>
      <c r="AI2423" s="48" t="str">
        <f t="shared" si="673"/>
        <v/>
      </c>
      <c r="AK2423" s="22" t="e">
        <f>TRIM(#REF!)</f>
        <v>#REF!</v>
      </c>
      <c r="AL2423" s="23" t="e">
        <f>IF(#REF!=0,"",#REF!)</f>
        <v>#REF!</v>
      </c>
      <c r="AM2423" s="19" t="e">
        <f>IF(#REF!=0,"",#REF!)</f>
        <v>#REF!</v>
      </c>
      <c r="AN2423" s="23" t="e">
        <f>IF($AK2423="","",#REF!)</f>
        <v>#REF!</v>
      </c>
      <c r="AO2423" s="23" t="e">
        <f t="shared" si="683"/>
        <v>#REF!</v>
      </c>
      <c r="AP2423" s="19" t="e">
        <f>IF(#REF!=0,"",#REF!)</f>
        <v>#REF!</v>
      </c>
      <c r="AQ2423" s="19" t="e">
        <f>IF(#REF!=0,"",#REF!)</f>
        <v>#REF!</v>
      </c>
      <c r="AR2423" s="19" t="e">
        <f>IF(#REF!=0,"",#REF!)</f>
        <v>#REF!</v>
      </c>
      <c r="AS2423" s="19" t="e">
        <f>#REF!</f>
        <v>#REF!</v>
      </c>
    </row>
    <row r="2424" spans="4:45" ht="19.5" thickTop="1" thickBot="1" x14ac:dyDescent="0.25">
      <c r="D2424" s="1" t="str">
        <f t="shared" si="686"/>
        <v/>
      </c>
      <c r="E2424" s="1" t="str">
        <f t="shared" si="687"/>
        <v/>
      </c>
      <c r="K2424" s="19" t="str">
        <f t="shared" si="674"/>
        <v/>
      </c>
      <c r="L2424" s="19">
        <f t="shared" si="684"/>
        <v>10000</v>
      </c>
      <c r="M2424" s="22" t="str">
        <f>TRIM(Data!$N2421)</f>
        <v>Narumigata</v>
      </c>
      <c r="N2424" s="22" t="str">
        <f>TRIM(Data!$A2421)</f>
        <v>Narumigata (Sasanqua)</v>
      </c>
      <c r="O2424" s="23">
        <f>IF(Data!$B2421=0,"",Data!$B2421)</f>
        <v>1898</v>
      </c>
      <c r="P2424" s="19" t="str">
        <f>IF(Data!$C2421=0,"",Data!$C2421)</f>
        <v>1</v>
      </c>
      <c r="Q2424" s="23" t="str">
        <f>IF($M2424="","",Data!$E2421)</f>
        <v>M-L</v>
      </c>
      <c r="R2424" s="23" t="str">
        <f t="shared" si="675"/>
        <v>M</v>
      </c>
      <c r="S2424" s="23" t="str">
        <f t="shared" si="676"/>
        <v>M</v>
      </c>
      <c r="T2424" s="19" t="str">
        <f>IF(Data!$F2421=0,"",Data!$F2421)</f>
        <v/>
      </c>
      <c r="U2424" s="19" t="str">
        <f>IF(Data!$G2421=0,"",Data!$G2421)</f>
        <v/>
      </c>
      <c r="V2424" s="19" t="str">
        <f>IF(Data!$D2421=0,"",Data!$D2421)</f>
        <v>ANTIQUE</v>
      </c>
      <c r="W2424" s="19" t="str">
        <f>Data!$H2421</f>
        <v>Sasanqua</v>
      </c>
      <c r="Y2424" s="41" t="e">
        <f t="shared" si="671"/>
        <v>#REF!</v>
      </c>
      <c r="Z2424" s="8">
        <f t="shared" si="677"/>
        <v>10000</v>
      </c>
      <c r="AA2424" s="8" t="str">
        <f t="shared" si="678"/>
        <v>Narumigata</v>
      </c>
      <c r="AB2424" s="8" t="str">
        <f t="shared" si="679"/>
        <v>M</v>
      </c>
      <c r="AC2424" s="8" t="str">
        <f t="shared" si="680"/>
        <v/>
      </c>
      <c r="AD2424" s="8" t="str">
        <f t="shared" si="685"/>
        <v/>
      </c>
      <c r="AE2424" s="8" t="str">
        <f t="shared" si="681"/>
        <v>ANTIQUE</v>
      </c>
      <c r="AF2424" s="5">
        <f t="shared" si="682"/>
        <v>1898</v>
      </c>
      <c r="AG2424" s="46">
        <v>2421</v>
      </c>
      <c r="AH2424" s="47" t="str">
        <f t="shared" si="672"/>
        <v/>
      </c>
      <c r="AI2424" s="48" t="str">
        <f t="shared" si="673"/>
        <v/>
      </c>
      <c r="AK2424" s="22" t="e">
        <f>TRIM(#REF!)</f>
        <v>#REF!</v>
      </c>
      <c r="AL2424" s="23" t="e">
        <f>IF(#REF!=0,"",#REF!)</f>
        <v>#REF!</v>
      </c>
      <c r="AM2424" s="19" t="e">
        <f>IF(#REF!=0,"",#REF!)</f>
        <v>#REF!</v>
      </c>
      <c r="AN2424" s="23" t="e">
        <f>IF($AK2424="","",#REF!)</f>
        <v>#REF!</v>
      </c>
      <c r="AO2424" s="23" t="e">
        <f t="shared" si="683"/>
        <v>#REF!</v>
      </c>
      <c r="AP2424" s="19" t="e">
        <f>IF(#REF!=0,"",#REF!)</f>
        <v>#REF!</v>
      </c>
      <c r="AQ2424" s="19" t="e">
        <f>IF(#REF!=0,"",#REF!)</f>
        <v>#REF!</v>
      </c>
      <c r="AR2424" s="19" t="e">
        <f>IF(#REF!=0,"",#REF!)</f>
        <v>#REF!</v>
      </c>
      <c r="AS2424" s="19" t="e">
        <f>#REF!</f>
        <v>#REF!</v>
      </c>
    </row>
    <row r="2425" spans="4:45" ht="19.5" thickTop="1" thickBot="1" x14ac:dyDescent="0.25">
      <c r="D2425" s="1" t="str">
        <f t="shared" si="686"/>
        <v/>
      </c>
      <c r="E2425" s="1" t="str">
        <f t="shared" si="687"/>
        <v/>
      </c>
      <c r="K2425" s="19" t="str">
        <f t="shared" si="674"/>
        <v/>
      </c>
      <c r="L2425" s="19">
        <f t="shared" si="684"/>
        <v>10000</v>
      </c>
      <c r="M2425" s="22" t="str">
        <f>TRIM(Data!$N2422)</f>
        <v>Natalie Burton</v>
      </c>
      <c r="N2425" s="22" t="str">
        <f>TRIM(Data!$A2422)</f>
        <v>Natalie Burton</v>
      </c>
      <c r="O2425" s="23">
        <f>IF(Data!$B2422=0,"",Data!$B2422)</f>
        <v>2020</v>
      </c>
      <c r="P2425" s="19" t="str">
        <f>IF(Data!$C2422=0,"",Data!$C2422)</f>
        <v>1</v>
      </c>
      <c r="Q2425" s="23" t="str">
        <f>IF($M2425="","",Data!$E2422)</f>
        <v>M</v>
      </c>
      <c r="R2425" s="23" t="str">
        <f t="shared" si="675"/>
        <v>M</v>
      </c>
      <c r="S2425" s="23" t="str">
        <f t="shared" si="676"/>
        <v>M</v>
      </c>
      <c r="T2425" s="19" t="str">
        <f>IF(Data!$F2422=0,"",Data!$F2422)</f>
        <v/>
      </c>
      <c r="U2425" s="19" t="str">
        <f>IF(Data!$G2422=0,"",Data!$G2422)</f>
        <v/>
      </c>
      <c r="V2425" s="19" t="str">
        <f>IF(Data!$D2422=0,"",Data!$D2422)</f>
        <v/>
      </c>
      <c r="W2425" s="19" t="str">
        <f>Data!$H2422</f>
        <v>Japonica</v>
      </c>
      <c r="Y2425" s="41" t="e">
        <f t="shared" si="671"/>
        <v>#REF!</v>
      </c>
      <c r="Z2425" s="8">
        <f t="shared" si="677"/>
        <v>10000</v>
      </c>
      <c r="AA2425" s="8" t="str">
        <f t="shared" si="678"/>
        <v>Natalie Burton</v>
      </c>
      <c r="AB2425" s="8" t="str">
        <f t="shared" si="679"/>
        <v>M</v>
      </c>
      <c r="AC2425" s="8" t="str">
        <f t="shared" si="680"/>
        <v/>
      </c>
      <c r="AD2425" s="8" t="str">
        <f t="shared" si="685"/>
        <v/>
      </c>
      <c r="AE2425" s="8" t="str">
        <f t="shared" si="681"/>
        <v/>
      </c>
      <c r="AF2425" s="5">
        <f t="shared" si="682"/>
        <v>2020</v>
      </c>
      <c r="AG2425" s="46">
        <v>2422</v>
      </c>
      <c r="AH2425" s="47" t="str">
        <f t="shared" si="672"/>
        <v/>
      </c>
      <c r="AI2425" s="48" t="str">
        <f t="shared" si="673"/>
        <v/>
      </c>
      <c r="AK2425" s="22" t="e">
        <f>TRIM(#REF!)</f>
        <v>#REF!</v>
      </c>
      <c r="AL2425" s="23" t="e">
        <f>IF(#REF!=0,"",#REF!)</f>
        <v>#REF!</v>
      </c>
      <c r="AM2425" s="19" t="e">
        <f>IF(#REF!=0,"",#REF!)</f>
        <v>#REF!</v>
      </c>
      <c r="AN2425" s="23" t="e">
        <f>IF($AK2425="","",#REF!)</f>
        <v>#REF!</v>
      </c>
      <c r="AO2425" s="23" t="e">
        <f t="shared" si="683"/>
        <v>#REF!</v>
      </c>
      <c r="AP2425" s="19" t="e">
        <f>IF(#REF!=0,"",#REF!)</f>
        <v>#REF!</v>
      </c>
      <c r="AQ2425" s="19" t="e">
        <f>IF(#REF!=0,"",#REF!)</f>
        <v>#REF!</v>
      </c>
      <c r="AR2425" s="19" t="e">
        <f>IF(#REF!=0,"",#REF!)</f>
        <v>#REF!</v>
      </c>
      <c r="AS2425" s="19" t="e">
        <f>#REF!</f>
        <v>#REF!</v>
      </c>
    </row>
    <row r="2426" spans="4:45" ht="19.5" thickTop="1" thickBot="1" x14ac:dyDescent="0.25">
      <c r="D2426" s="1" t="str">
        <f t="shared" si="686"/>
        <v/>
      </c>
      <c r="E2426" s="1" t="str">
        <f t="shared" si="687"/>
        <v/>
      </c>
      <c r="K2426" s="19" t="str">
        <f t="shared" si="674"/>
        <v/>
      </c>
      <c r="L2426" s="19">
        <f t="shared" si="684"/>
        <v>10000</v>
      </c>
      <c r="M2426" s="22" t="str">
        <f>TRIM(Data!$N2423)</f>
        <v>Naughty Marietta</v>
      </c>
      <c r="N2426" s="22" t="str">
        <f>TRIM(Data!$A2423)</f>
        <v>Naughty Marietta</v>
      </c>
      <c r="O2426" s="23">
        <f>IF(Data!$B2423=0,"",Data!$B2423)</f>
        <v>1961</v>
      </c>
      <c r="P2426" s="19" t="str">
        <f>IF(Data!$C2423=0,"",Data!$C2423)</f>
        <v>1</v>
      </c>
      <c r="Q2426" s="23" t="str">
        <f>IF($M2426="","",Data!$E2423)</f>
        <v>L</v>
      </c>
      <c r="R2426" s="23" t="str">
        <f t="shared" si="675"/>
        <v>L</v>
      </c>
      <c r="S2426" s="23" t="str">
        <f t="shared" si="676"/>
        <v>L</v>
      </c>
      <c r="T2426" s="19" t="str">
        <f>IF(Data!$F2423=0,"",Data!$F2423)</f>
        <v/>
      </c>
      <c r="U2426" s="19" t="str">
        <f>IF(Data!$G2423=0,"",Data!$G2423)</f>
        <v/>
      </c>
      <c r="V2426" s="19" t="str">
        <f>IF(Data!$D2423=0,"",Data!$D2423)</f>
        <v/>
      </c>
      <c r="W2426" s="19" t="str">
        <f>Data!$H2423</f>
        <v>Japonica</v>
      </c>
      <c r="Y2426" s="41" t="e">
        <f t="shared" si="671"/>
        <v>#REF!</v>
      </c>
      <c r="Z2426" s="8">
        <f t="shared" si="677"/>
        <v>10000</v>
      </c>
      <c r="AA2426" s="8" t="str">
        <f t="shared" si="678"/>
        <v>Naughty Marietta</v>
      </c>
      <c r="AB2426" s="8" t="str">
        <f t="shared" si="679"/>
        <v>L</v>
      </c>
      <c r="AC2426" s="8" t="str">
        <f t="shared" si="680"/>
        <v/>
      </c>
      <c r="AD2426" s="8" t="str">
        <f t="shared" si="685"/>
        <v/>
      </c>
      <c r="AE2426" s="8" t="str">
        <f t="shared" si="681"/>
        <v/>
      </c>
      <c r="AF2426" s="5">
        <f t="shared" si="682"/>
        <v>1961</v>
      </c>
      <c r="AG2426" s="46">
        <v>2423</v>
      </c>
      <c r="AH2426" s="47" t="str">
        <f t="shared" si="672"/>
        <v/>
      </c>
      <c r="AI2426" s="48" t="str">
        <f t="shared" si="673"/>
        <v/>
      </c>
      <c r="AK2426" s="22" t="e">
        <f>TRIM(#REF!)</f>
        <v>#REF!</v>
      </c>
      <c r="AL2426" s="23" t="e">
        <f>IF(#REF!=0,"",#REF!)</f>
        <v>#REF!</v>
      </c>
      <c r="AM2426" s="19" t="e">
        <f>IF(#REF!=0,"",#REF!)</f>
        <v>#REF!</v>
      </c>
      <c r="AN2426" s="23" t="e">
        <f>IF($AK2426="","",#REF!)</f>
        <v>#REF!</v>
      </c>
      <c r="AO2426" s="23" t="e">
        <f t="shared" si="683"/>
        <v>#REF!</v>
      </c>
      <c r="AP2426" s="19" t="e">
        <f>IF(#REF!=0,"",#REF!)</f>
        <v>#REF!</v>
      </c>
      <c r="AQ2426" s="19" t="e">
        <f>IF(#REF!=0,"",#REF!)</f>
        <v>#REF!</v>
      </c>
      <c r="AR2426" s="19" t="e">
        <f>IF(#REF!=0,"",#REF!)</f>
        <v>#REF!</v>
      </c>
      <c r="AS2426" s="19" t="e">
        <f>#REF!</f>
        <v>#REF!</v>
      </c>
    </row>
    <row r="2427" spans="4:45" ht="19.5" thickTop="1" thickBot="1" x14ac:dyDescent="0.25">
      <c r="D2427" s="1" t="str">
        <f t="shared" si="686"/>
        <v/>
      </c>
      <c r="E2427" s="1" t="str">
        <f t="shared" si="687"/>
        <v/>
      </c>
      <c r="K2427" s="19" t="str">
        <f t="shared" si="674"/>
        <v/>
      </c>
      <c r="L2427" s="19">
        <f t="shared" si="684"/>
        <v>10000</v>
      </c>
      <c r="M2427" s="22" t="str">
        <f>TRIM(Data!$N2424)</f>
        <v>Navajo</v>
      </c>
      <c r="N2427" s="22" t="str">
        <f>TRIM(Data!$A2424)</f>
        <v>Navajo (Sasanqua)</v>
      </c>
      <c r="O2427" s="23">
        <f>IF(Data!$B2424=0,"",Data!$B2424)</f>
        <v>1956</v>
      </c>
      <c r="P2427" s="19" t="str">
        <f>IF(Data!$C2424=0,"",Data!$C2424)</f>
        <v>1</v>
      </c>
      <c r="Q2427" s="23" t="str">
        <f>IF($M2427="","",Data!$E2424)</f>
        <v>M</v>
      </c>
      <c r="R2427" s="23" t="str">
        <f t="shared" si="675"/>
        <v>M</v>
      </c>
      <c r="S2427" s="23" t="str">
        <f t="shared" si="676"/>
        <v>M</v>
      </c>
      <c r="T2427" s="19" t="str">
        <f>IF(Data!$F2424=0,"",Data!$F2424)</f>
        <v/>
      </c>
      <c r="U2427" s="19" t="str">
        <f>IF(Data!$G2424=0,"",Data!$G2424)</f>
        <v/>
      </c>
      <c r="V2427" s="19" t="str">
        <f>IF(Data!$D2424=0,"",Data!$D2424)</f>
        <v/>
      </c>
      <c r="W2427" s="19" t="str">
        <f>Data!$H2424</f>
        <v>Sasanqua</v>
      </c>
      <c r="Y2427" s="41" t="e">
        <f t="shared" si="671"/>
        <v>#REF!</v>
      </c>
      <c r="Z2427" s="8">
        <f t="shared" si="677"/>
        <v>10000</v>
      </c>
      <c r="AA2427" s="8" t="str">
        <f t="shared" si="678"/>
        <v>Navajo</v>
      </c>
      <c r="AB2427" s="8" t="str">
        <f t="shared" si="679"/>
        <v>M</v>
      </c>
      <c r="AC2427" s="8" t="str">
        <f t="shared" si="680"/>
        <v/>
      </c>
      <c r="AD2427" s="8" t="str">
        <f t="shared" si="685"/>
        <v/>
      </c>
      <c r="AE2427" s="8" t="str">
        <f t="shared" si="681"/>
        <v/>
      </c>
      <c r="AF2427" s="5">
        <f t="shared" si="682"/>
        <v>1956</v>
      </c>
      <c r="AG2427" s="46">
        <v>2424</v>
      </c>
      <c r="AH2427" s="47" t="str">
        <f t="shared" si="672"/>
        <v/>
      </c>
      <c r="AI2427" s="48" t="str">
        <f t="shared" si="673"/>
        <v/>
      </c>
      <c r="AK2427" s="22" t="e">
        <f>TRIM(#REF!)</f>
        <v>#REF!</v>
      </c>
      <c r="AL2427" s="23" t="e">
        <f>IF(#REF!=0,"",#REF!)</f>
        <v>#REF!</v>
      </c>
      <c r="AM2427" s="19" t="e">
        <f>IF(#REF!=0,"",#REF!)</f>
        <v>#REF!</v>
      </c>
      <c r="AN2427" s="23" t="e">
        <f>IF($AK2427="","",#REF!)</f>
        <v>#REF!</v>
      </c>
      <c r="AO2427" s="23" t="e">
        <f t="shared" si="683"/>
        <v>#REF!</v>
      </c>
      <c r="AP2427" s="19" t="e">
        <f>IF(#REF!=0,"",#REF!)</f>
        <v>#REF!</v>
      </c>
      <c r="AQ2427" s="19" t="e">
        <f>IF(#REF!=0,"",#REF!)</f>
        <v>#REF!</v>
      </c>
      <c r="AR2427" s="19" t="e">
        <f>IF(#REF!=0,"",#REF!)</f>
        <v>#REF!</v>
      </c>
      <c r="AS2427" s="19" t="e">
        <f>#REF!</f>
        <v>#REF!</v>
      </c>
    </row>
    <row r="2428" spans="4:45" ht="19.5" thickTop="1" thickBot="1" x14ac:dyDescent="0.25">
      <c r="D2428" s="1" t="str">
        <f t="shared" si="686"/>
        <v/>
      </c>
      <c r="E2428" s="1" t="str">
        <f t="shared" si="687"/>
        <v/>
      </c>
      <c r="K2428" s="19" t="str">
        <f t="shared" si="674"/>
        <v/>
      </c>
      <c r="L2428" s="19">
        <f t="shared" si="684"/>
        <v>10000</v>
      </c>
      <c r="M2428" s="22" t="str">
        <f>TRIM(Data!$N2425)</f>
        <v>Nedra Ann Mathis</v>
      </c>
      <c r="N2428" s="22" t="str">
        <f>TRIM(Data!$A2425)</f>
        <v>Nedra Ann Mathis (R)</v>
      </c>
      <c r="O2428" s="23">
        <f>IF(Data!$B2425=0,"",Data!$B2425)</f>
        <v>1996</v>
      </c>
      <c r="P2428" s="19" t="str">
        <f>IF(Data!$C2425=0,"",Data!$C2425)</f>
        <v>1</v>
      </c>
      <c r="Q2428" s="23" t="str">
        <f>IF($M2428="","",Data!$E2425)</f>
        <v>L-VL</v>
      </c>
      <c r="R2428" s="23" t="str">
        <f t="shared" si="675"/>
        <v>L</v>
      </c>
      <c r="S2428" s="23" t="str">
        <f t="shared" si="676"/>
        <v>L</v>
      </c>
      <c r="T2428" s="19" t="str">
        <f>IF(Data!$F2425=0,"",Data!$F2425)</f>
        <v/>
      </c>
      <c r="U2428" s="19" t="str">
        <f>IF(Data!$G2425=0,"",Data!$G2425)</f>
        <v/>
      </c>
      <c r="V2428" s="19" t="str">
        <f>IF(Data!$D2425=0,"",Data!$D2425)</f>
        <v/>
      </c>
      <c r="W2428" s="19" t="str">
        <f>Data!$H2425</f>
        <v>Reticulata</v>
      </c>
      <c r="Y2428" s="41" t="e">
        <f t="shared" si="671"/>
        <v>#REF!</v>
      </c>
      <c r="Z2428" s="8">
        <f t="shared" si="677"/>
        <v>10000</v>
      </c>
      <c r="AA2428" s="8" t="str">
        <f t="shared" si="678"/>
        <v>Nedra Ann Mathis</v>
      </c>
      <c r="AB2428" s="8" t="str">
        <f t="shared" si="679"/>
        <v>L</v>
      </c>
      <c r="AC2428" s="8" t="str">
        <f t="shared" si="680"/>
        <v/>
      </c>
      <c r="AD2428" s="8" t="str">
        <f t="shared" si="685"/>
        <v/>
      </c>
      <c r="AE2428" s="8" t="str">
        <f t="shared" si="681"/>
        <v/>
      </c>
      <c r="AF2428" s="5">
        <f t="shared" si="682"/>
        <v>1996</v>
      </c>
      <c r="AG2428" s="46">
        <v>2425</v>
      </c>
      <c r="AH2428" s="47" t="str">
        <f t="shared" si="672"/>
        <v/>
      </c>
      <c r="AI2428" s="48" t="str">
        <f t="shared" si="673"/>
        <v/>
      </c>
      <c r="AK2428" s="22" t="e">
        <f>TRIM(#REF!)</f>
        <v>#REF!</v>
      </c>
      <c r="AL2428" s="23" t="e">
        <f>IF(#REF!=0,"",#REF!)</f>
        <v>#REF!</v>
      </c>
      <c r="AM2428" s="19" t="e">
        <f>IF(#REF!=0,"",#REF!)</f>
        <v>#REF!</v>
      </c>
      <c r="AN2428" s="23" t="e">
        <f>IF($AK2428="","",#REF!)</f>
        <v>#REF!</v>
      </c>
      <c r="AO2428" s="23" t="e">
        <f t="shared" si="683"/>
        <v>#REF!</v>
      </c>
      <c r="AP2428" s="19" t="e">
        <f>IF(#REF!=0,"",#REF!)</f>
        <v>#REF!</v>
      </c>
      <c r="AQ2428" s="19" t="e">
        <f>IF(#REF!=0,"",#REF!)</f>
        <v>#REF!</v>
      </c>
      <c r="AR2428" s="19" t="e">
        <f>IF(#REF!=0,"",#REF!)</f>
        <v>#REF!</v>
      </c>
      <c r="AS2428" s="19" t="e">
        <f>#REF!</f>
        <v>#REF!</v>
      </c>
    </row>
    <row r="2429" spans="4:45" ht="19.5" thickTop="1" thickBot="1" x14ac:dyDescent="0.25">
      <c r="D2429" s="1" t="str">
        <f t="shared" si="686"/>
        <v/>
      </c>
      <c r="E2429" s="1" t="str">
        <f t="shared" si="687"/>
        <v/>
      </c>
      <c r="K2429" s="19" t="str">
        <f t="shared" si="674"/>
        <v/>
      </c>
      <c r="L2429" s="19">
        <f t="shared" si="684"/>
        <v>10000</v>
      </c>
      <c r="M2429" s="22" t="str">
        <f>TRIM(Data!$N2426)</f>
        <v>Neisha Gamlin</v>
      </c>
      <c r="N2429" s="22" t="str">
        <f>TRIM(Data!$A2426)</f>
        <v>Neisha Gamlin (H)</v>
      </c>
      <c r="O2429" s="23">
        <f>IF(Data!$B2426=0,"",Data!$B2426)</f>
        <v>1980</v>
      </c>
      <c r="P2429" s="19" t="str">
        <f>IF(Data!$C2426=0,"",Data!$C2426)</f>
        <v>1</v>
      </c>
      <c r="Q2429" s="23" t="str">
        <f>IF($M2429="","",Data!$E2426)</f>
        <v>L</v>
      </c>
      <c r="R2429" s="23" t="str">
        <f t="shared" si="675"/>
        <v>L</v>
      </c>
      <c r="S2429" s="23" t="str">
        <f t="shared" si="676"/>
        <v>L</v>
      </c>
      <c r="T2429" s="19" t="str">
        <f>IF(Data!$F2426=0,"",Data!$F2426)</f>
        <v/>
      </c>
      <c r="U2429" s="19" t="str">
        <f>IF(Data!$G2426=0,"",Data!$G2426)</f>
        <v/>
      </c>
      <c r="V2429" s="19" t="str">
        <f>IF(Data!$D2426=0,"",Data!$D2426)</f>
        <v/>
      </c>
      <c r="W2429" s="19" t="str">
        <f>Data!$H2426</f>
        <v>NRH</v>
      </c>
      <c r="Y2429" s="41" t="e">
        <f t="shared" si="671"/>
        <v>#REF!</v>
      </c>
      <c r="Z2429" s="8">
        <f t="shared" si="677"/>
        <v>10000</v>
      </c>
      <c r="AA2429" s="8" t="str">
        <f t="shared" si="678"/>
        <v>Neisha Gamlin</v>
      </c>
      <c r="AB2429" s="8" t="str">
        <f t="shared" si="679"/>
        <v>L</v>
      </c>
      <c r="AC2429" s="8" t="str">
        <f t="shared" si="680"/>
        <v/>
      </c>
      <c r="AD2429" s="8" t="str">
        <f t="shared" si="685"/>
        <v/>
      </c>
      <c r="AE2429" s="8" t="str">
        <f t="shared" si="681"/>
        <v/>
      </c>
      <c r="AF2429" s="5">
        <f t="shared" si="682"/>
        <v>1980</v>
      </c>
      <c r="AG2429" s="46">
        <v>2426</v>
      </c>
      <c r="AH2429" s="47" t="str">
        <f t="shared" si="672"/>
        <v/>
      </c>
      <c r="AI2429" s="48" t="str">
        <f t="shared" si="673"/>
        <v/>
      </c>
      <c r="AK2429" s="22" t="e">
        <f>TRIM(#REF!)</f>
        <v>#REF!</v>
      </c>
      <c r="AL2429" s="23" t="e">
        <f>IF(#REF!=0,"",#REF!)</f>
        <v>#REF!</v>
      </c>
      <c r="AM2429" s="19" t="e">
        <f>IF(#REF!=0,"",#REF!)</f>
        <v>#REF!</v>
      </c>
      <c r="AN2429" s="23" t="e">
        <f>IF($AK2429="","",#REF!)</f>
        <v>#REF!</v>
      </c>
      <c r="AO2429" s="23" t="e">
        <f t="shared" si="683"/>
        <v>#REF!</v>
      </c>
      <c r="AP2429" s="19" t="e">
        <f>IF(#REF!=0,"",#REF!)</f>
        <v>#REF!</v>
      </c>
      <c r="AQ2429" s="19" t="e">
        <f>IF(#REF!=0,"",#REF!)</f>
        <v>#REF!</v>
      </c>
      <c r="AR2429" s="19" t="e">
        <f>IF(#REF!=0,"",#REF!)</f>
        <v>#REF!</v>
      </c>
      <c r="AS2429" s="19" t="e">
        <f>#REF!</f>
        <v>#REF!</v>
      </c>
    </row>
    <row r="2430" spans="4:45" ht="19.5" thickTop="1" thickBot="1" x14ac:dyDescent="0.25">
      <c r="D2430" s="1" t="str">
        <f t="shared" si="686"/>
        <v/>
      </c>
      <c r="E2430" s="1" t="str">
        <f t="shared" si="687"/>
        <v/>
      </c>
      <c r="K2430" s="19" t="str">
        <f t="shared" si="674"/>
        <v/>
      </c>
      <c r="L2430" s="19">
        <f t="shared" si="684"/>
        <v>10000</v>
      </c>
      <c r="M2430" s="22" t="str">
        <f>TRIM(Data!$N2427)</f>
        <v>Nel Prevatt</v>
      </c>
      <c r="N2430" s="22" t="str">
        <f>TRIM(Data!$A2427)</f>
        <v>Nel Prevatt</v>
      </c>
      <c r="O2430" s="23">
        <f>IF(Data!$B2427=0,"",Data!$B2427)</f>
        <v>1969</v>
      </c>
      <c r="P2430" s="19" t="str">
        <f>IF(Data!$C2427=0,"",Data!$C2427)</f>
        <v/>
      </c>
      <c r="Q2430" s="23" t="str">
        <f>IF($M2430="","",Data!$E2427)</f>
        <v>L</v>
      </c>
      <c r="R2430" s="23" t="str">
        <f t="shared" si="675"/>
        <v>L</v>
      </c>
      <c r="S2430" s="23" t="str">
        <f t="shared" si="676"/>
        <v>L</v>
      </c>
      <c r="T2430" s="19" t="str">
        <f>IF(Data!$F2427=0,"",Data!$F2427)</f>
        <v/>
      </c>
      <c r="U2430" s="19" t="str">
        <f>IF(Data!$G2427=0,"",Data!$G2427)</f>
        <v/>
      </c>
      <c r="V2430" s="19" t="str">
        <f>IF(Data!$D2427=0,"",Data!$D2427)</f>
        <v/>
      </c>
      <c r="W2430" s="19" t="str">
        <f>Data!$H2427</f>
        <v>Japonica</v>
      </c>
      <c r="Y2430" s="41" t="e">
        <f t="shared" si="671"/>
        <v>#REF!</v>
      </c>
      <c r="Z2430" s="8">
        <f t="shared" si="677"/>
        <v>10000</v>
      </c>
      <c r="AA2430" s="8" t="str">
        <f t="shared" si="678"/>
        <v>Nel Prevatt</v>
      </c>
      <c r="AB2430" s="8" t="str">
        <f t="shared" si="679"/>
        <v>L</v>
      </c>
      <c r="AC2430" s="8" t="str">
        <f t="shared" si="680"/>
        <v/>
      </c>
      <c r="AD2430" s="8" t="str">
        <f t="shared" si="685"/>
        <v/>
      </c>
      <c r="AE2430" s="8" t="str">
        <f t="shared" si="681"/>
        <v/>
      </c>
      <c r="AF2430" s="5">
        <f t="shared" si="682"/>
        <v>1969</v>
      </c>
      <c r="AG2430" s="46">
        <v>2427</v>
      </c>
      <c r="AH2430" s="47" t="str">
        <f t="shared" si="672"/>
        <v/>
      </c>
      <c r="AI2430" s="48" t="str">
        <f t="shared" si="673"/>
        <v/>
      </c>
      <c r="AK2430" s="22" t="e">
        <f>TRIM(#REF!)</f>
        <v>#REF!</v>
      </c>
      <c r="AL2430" s="23" t="e">
        <f>IF(#REF!=0,"",#REF!)</f>
        <v>#REF!</v>
      </c>
      <c r="AM2430" s="19" t="e">
        <f>IF(#REF!=0,"",#REF!)</f>
        <v>#REF!</v>
      </c>
      <c r="AN2430" s="23" t="e">
        <f>IF($AK2430="","",#REF!)</f>
        <v>#REF!</v>
      </c>
      <c r="AO2430" s="23" t="e">
        <f t="shared" si="683"/>
        <v>#REF!</v>
      </c>
      <c r="AP2430" s="19" t="e">
        <f>IF(#REF!=0,"",#REF!)</f>
        <v>#REF!</v>
      </c>
      <c r="AQ2430" s="19" t="e">
        <f>IF(#REF!=0,"",#REF!)</f>
        <v>#REF!</v>
      </c>
      <c r="AR2430" s="19" t="e">
        <f>IF(#REF!=0,"",#REF!)</f>
        <v>#REF!</v>
      </c>
      <c r="AS2430" s="19" t="e">
        <f>#REF!</f>
        <v>#REF!</v>
      </c>
    </row>
    <row r="2431" spans="4:45" ht="19.5" thickTop="1" thickBot="1" x14ac:dyDescent="0.25">
      <c r="D2431" s="1" t="str">
        <f t="shared" si="686"/>
        <v/>
      </c>
      <c r="E2431" s="1" t="str">
        <f t="shared" si="687"/>
        <v/>
      </c>
      <c r="K2431" s="19" t="str">
        <f t="shared" si="674"/>
        <v/>
      </c>
      <c r="L2431" s="19">
        <f t="shared" si="684"/>
        <v>10000</v>
      </c>
      <c r="M2431" s="22" t="str">
        <f>TRIM(Data!$N2428)</f>
        <v>Nell Ashby</v>
      </c>
      <c r="N2431" s="22" t="str">
        <f>TRIM(Data!$A2428)</f>
        <v>Nell Ashby</v>
      </c>
      <c r="O2431" s="23">
        <f>IF(Data!$B2428=0,"",Data!$B2428)</f>
        <v>1958</v>
      </c>
      <c r="P2431" s="19" t="str">
        <f>IF(Data!$C2428=0,"",Data!$C2428)</f>
        <v>1</v>
      </c>
      <c r="Q2431" s="23" t="str">
        <f>IF($M2431="","",Data!$E2428)</f>
        <v>M</v>
      </c>
      <c r="R2431" s="23" t="str">
        <f t="shared" si="675"/>
        <v>M</v>
      </c>
      <c r="S2431" s="23" t="str">
        <f t="shared" si="676"/>
        <v>M</v>
      </c>
      <c r="T2431" s="19" t="str">
        <f>IF(Data!$F2428=0,"",Data!$F2428)</f>
        <v/>
      </c>
      <c r="U2431" s="19" t="str">
        <f>IF(Data!$G2428=0,"",Data!$G2428)</f>
        <v/>
      </c>
      <c r="V2431" s="19" t="str">
        <f>IF(Data!$D2428=0,"",Data!$D2428)</f>
        <v/>
      </c>
      <c r="W2431" s="19" t="str">
        <f>Data!$H2428</f>
        <v>Japonica</v>
      </c>
      <c r="Y2431" s="41" t="e">
        <f t="shared" si="671"/>
        <v>#REF!</v>
      </c>
      <c r="Z2431" s="8">
        <f t="shared" si="677"/>
        <v>10000</v>
      </c>
      <c r="AA2431" s="8" t="str">
        <f t="shared" si="678"/>
        <v>Nell Ashby</v>
      </c>
      <c r="AB2431" s="8" t="str">
        <f t="shared" si="679"/>
        <v>M</v>
      </c>
      <c r="AC2431" s="8" t="str">
        <f t="shared" si="680"/>
        <v/>
      </c>
      <c r="AD2431" s="8" t="str">
        <f t="shared" si="685"/>
        <v/>
      </c>
      <c r="AE2431" s="8" t="str">
        <f t="shared" si="681"/>
        <v/>
      </c>
      <c r="AF2431" s="5">
        <f t="shared" si="682"/>
        <v>1958</v>
      </c>
      <c r="AG2431" s="46">
        <v>2428</v>
      </c>
      <c r="AH2431" s="47" t="str">
        <f t="shared" si="672"/>
        <v/>
      </c>
      <c r="AI2431" s="48" t="str">
        <f t="shared" si="673"/>
        <v/>
      </c>
      <c r="AK2431" s="22" t="e">
        <f>TRIM(#REF!)</f>
        <v>#REF!</v>
      </c>
      <c r="AL2431" s="23" t="e">
        <f>IF(#REF!=0,"",#REF!)</f>
        <v>#REF!</v>
      </c>
      <c r="AM2431" s="19" t="e">
        <f>IF(#REF!=0,"",#REF!)</f>
        <v>#REF!</v>
      </c>
      <c r="AN2431" s="23" t="e">
        <f>IF($AK2431="","",#REF!)</f>
        <v>#REF!</v>
      </c>
      <c r="AO2431" s="23" t="e">
        <f t="shared" si="683"/>
        <v>#REF!</v>
      </c>
      <c r="AP2431" s="19" t="e">
        <f>IF(#REF!=0,"",#REF!)</f>
        <v>#REF!</v>
      </c>
      <c r="AQ2431" s="19" t="e">
        <f>IF(#REF!=0,"",#REF!)</f>
        <v>#REF!</v>
      </c>
      <c r="AR2431" s="19" t="e">
        <f>IF(#REF!=0,"",#REF!)</f>
        <v>#REF!</v>
      </c>
      <c r="AS2431" s="19" t="e">
        <f>#REF!</f>
        <v>#REF!</v>
      </c>
    </row>
    <row r="2432" spans="4:45" ht="19.5" thickTop="1" thickBot="1" x14ac:dyDescent="0.25">
      <c r="D2432" s="1" t="str">
        <f t="shared" si="686"/>
        <v/>
      </c>
      <c r="E2432" s="1" t="str">
        <f t="shared" si="687"/>
        <v/>
      </c>
      <c r="K2432" s="19" t="str">
        <f t="shared" si="674"/>
        <v/>
      </c>
      <c r="L2432" s="19">
        <f t="shared" si="684"/>
        <v>10000</v>
      </c>
      <c r="M2432" s="22" t="str">
        <f>TRIM(Data!$N2429)</f>
        <v>Nell Chester Embrey</v>
      </c>
      <c r="N2432" s="22" t="str">
        <f>TRIM(Data!$A2429)</f>
        <v>Nell Chester Embrey</v>
      </c>
      <c r="O2432" s="23">
        <f>IF(Data!$B2429=0,"",Data!$B2429)</f>
        <v>1993</v>
      </c>
      <c r="P2432" s="19" t="str">
        <f>IF(Data!$C2429=0,"",Data!$C2429)</f>
        <v>1</v>
      </c>
      <c r="Q2432" s="23" t="str">
        <f>IF($M2432="","",Data!$E2429)</f>
        <v>M</v>
      </c>
      <c r="R2432" s="23" t="str">
        <f t="shared" si="675"/>
        <v>M</v>
      </c>
      <c r="S2432" s="23" t="str">
        <f t="shared" si="676"/>
        <v>M</v>
      </c>
      <c r="T2432" s="19" t="str">
        <f>IF(Data!$F2429=0,"",Data!$F2429)</f>
        <v/>
      </c>
      <c r="U2432" s="19" t="str">
        <f>IF(Data!$G2429=0,"",Data!$G2429)</f>
        <v>FD</v>
      </c>
      <c r="V2432" s="19" t="str">
        <f>IF(Data!$D2429=0,"",Data!$D2429)</f>
        <v/>
      </c>
      <c r="W2432" s="19" t="str">
        <f>Data!$H2429</f>
        <v>Japonica</v>
      </c>
      <c r="Y2432" s="41" t="e">
        <f t="shared" si="671"/>
        <v>#REF!</v>
      </c>
      <c r="Z2432" s="8">
        <f t="shared" si="677"/>
        <v>10000</v>
      </c>
      <c r="AA2432" s="8" t="str">
        <f t="shared" si="678"/>
        <v>Nell Chester Embrey</v>
      </c>
      <c r="AB2432" s="8" t="str">
        <f t="shared" si="679"/>
        <v>M</v>
      </c>
      <c r="AC2432" s="8" t="str">
        <f t="shared" si="680"/>
        <v/>
      </c>
      <c r="AD2432" s="8" t="str">
        <f t="shared" si="685"/>
        <v>FD</v>
      </c>
      <c r="AE2432" s="8" t="str">
        <f t="shared" si="681"/>
        <v/>
      </c>
      <c r="AF2432" s="5">
        <f t="shared" si="682"/>
        <v>1993</v>
      </c>
      <c r="AG2432" s="46">
        <v>2429</v>
      </c>
      <c r="AH2432" s="47" t="str">
        <f t="shared" si="672"/>
        <v/>
      </c>
      <c r="AI2432" s="48" t="str">
        <f t="shared" si="673"/>
        <v/>
      </c>
      <c r="AK2432" s="22" t="e">
        <f>TRIM(#REF!)</f>
        <v>#REF!</v>
      </c>
      <c r="AL2432" s="23" t="e">
        <f>IF(#REF!=0,"",#REF!)</f>
        <v>#REF!</v>
      </c>
      <c r="AM2432" s="19" t="e">
        <f>IF(#REF!=0,"",#REF!)</f>
        <v>#REF!</v>
      </c>
      <c r="AN2432" s="23" t="e">
        <f>IF($AK2432="","",#REF!)</f>
        <v>#REF!</v>
      </c>
      <c r="AO2432" s="23" t="e">
        <f t="shared" si="683"/>
        <v>#REF!</v>
      </c>
      <c r="AP2432" s="19" t="e">
        <f>IF(#REF!=0,"",#REF!)</f>
        <v>#REF!</v>
      </c>
      <c r="AQ2432" s="19" t="e">
        <f>IF(#REF!=0,"",#REF!)</f>
        <v>#REF!</v>
      </c>
      <c r="AR2432" s="19" t="e">
        <f>IF(#REF!=0,"",#REF!)</f>
        <v>#REF!</v>
      </c>
      <c r="AS2432" s="19" t="e">
        <f>#REF!</f>
        <v>#REF!</v>
      </c>
    </row>
    <row r="2433" spans="4:45" ht="19.5" thickTop="1" thickBot="1" x14ac:dyDescent="0.25">
      <c r="D2433" s="1" t="str">
        <f t="shared" si="686"/>
        <v/>
      </c>
      <c r="E2433" s="1" t="str">
        <f t="shared" si="687"/>
        <v/>
      </c>
      <c r="K2433" s="19" t="str">
        <f t="shared" si="674"/>
        <v/>
      </c>
      <c r="L2433" s="19">
        <f t="shared" si="684"/>
        <v>10000</v>
      </c>
      <c r="M2433" s="22" t="str">
        <f>TRIM(Data!$N2430)</f>
        <v>Nellie Bly (See Lady Clare)</v>
      </c>
      <c r="N2433" s="22" t="str">
        <f>TRIM(Data!$A2430)</f>
        <v>Nellie Bly (See Lady Clare)</v>
      </c>
      <c r="O2433" s="23">
        <f>IF(Data!$B2430=0,"",Data!$B2430)</f>
        <v>1887</v>
      </c>
      <c r="P2433" s="19" t="str">
        <f>IF(Data!$C2430=0,"",Data!$C2430)</f>
        <v/>
      </c>
      <c r="Q2433" s="23" t="str">
        <f>IF($M2433="","",Data!$E2430)</f>
        <v>L</v>
      </c>
      <c r="R2433" s="23" t="str">
        <f t="shared" si="675"/>
        <v>L</v>
      </c>
      <c r="S2433" s="23" t="str">
        <f t="shared" si="676"/>
        <v>L</v>
      </c>
      <c r="T2433" s="19" t="str">
        <f>IF(Data!$F2430=0,"",Data!$F2430)</f>
        <v/>
      </c>
      <c r="U2433" s="19" t="str">
        <f>IF(Data!$G2430=0,"",Data!$G2430)</f>
        <v/>
      </c>
      <c r="V2433" s="19" t="str">
        <f>IF(Data!$D2430=0,"",Data!$D2430)</f>
        <v>ANTIQUE</v>
      </c>
      <c r="W2433" s="19" t="str">
        <f>Data!$H2430</f>
        <v>Japonica</v>
      </c>
      <c r="Y2433" s="41" t="e">
        <f t="shared" si="671"/>
        <v>#REF!</v>
      </c>
      <c r="Z2433" s="8">
        <f t="shared" si="677"/>
        <v>2433</v>
      </c>
      <c r="AA2433" s="8" t="str">
        <f t="shared" si="678"/>
        <v>Nellie Bly (See Lady Clare)</v>
      </c>
      <c r="AB2433" s="8" t="str">
        <f t="shared" si="679"/>
        <v>L</v>
      </c>
      <c r="AC2433" s="8" t="str">
        <f t="shared" si="680"/>
        <v/>
      </c>
      <c r="AD2433" s="8" t="str">
        <f t="shared" si="685"/>
        <v/>
      </c>
      <c r="AE2433" s="8" t="str">
        <f t="shared" si="681"/>
        <v>ANTIQUE</v>
      </c>
      <c r="AF2433" s="5">
        <f t="shared" si="682"/>
        <v>1887</v>
      </c>
      <c r="AG2433" s="46">
        <v>2430</v>
      </c>
      <c r="AH2433" s="47" t="str">
        <f t="shared" si="672"/>
        <v/>
      </c>
      <c r="AI2433" s="48" t="str">
        <f t="shared" si="673"/>
        <v/>
      </c>
      <c r="AK2433" s="22" t="e">
        <f>TRIM(#REF!)</f>
        <v>#REF!</v>
      </c>
      <c r="AL2433" s="23" t="e">
        <f>IF(#REF!=0,"",#REF!)</f>
        <v>#REF!</v>
      </c>
      <c r="AM2433" s="19" t="e">
        <f>IF(#REF!=0,"",#REF!)</f>
        <v>#REF!</v>
      </c>
      <c r="AN2433" s="23" t="e">
        <f>IF($AK2433="","",#REF!)</f>
        <v>#REF!</v>
      </c>
      <c r="AO2433" s="23" t="e">
        <f t="shared" si="683"/>
        <v>#REF!</v>
      </c>
      <c r="AP2433" s="19" t="e">
        <f>IF(#REF!=0,"",#REF!)</f>
        <v>#REF!</v>
      </c>
      <c r="AQ2433" s="19" t="e">
        <f>IF(#REF!=0,"",#REF!)</f>
        <v>#REF!</v>
      </c>
      <c r="AR2433" s="19" t="e">
        <f>IF(#REF!=0,"",#REF!)</f>
        <v>#REF!</v>
      </c>
      <c r="AS2433" s="19" t="e">
        <f>#REF!</f>
        <v>#REF!</v>
      </c>
    </row>
    <row r="2434" spans="4:45" ht="19.5" thickTop="1" thickBot="1" x14ac:dyDescent="0.25">
      <c r="D2434" s="1" t="str">
        <f t="shared" si="686"/>
        <v/>
      </c>
      <c r="E2434" s="1" t="str">
        <f t="shared" si="687"/>
        <v/>
      </c>
      <c r="K2434" s="19" t="str">
        <f t="shared" si="674"/>
        <v/>
      </c>
      <c r="L2434" s="19">
        <f t="shared" si="684"/>
        <v>10000</v>
      </c>
      <c r="M2434" s="22" t="str">
        <f>TRIM(Data!$N2431)</f>
        <v>Nellie McGrath</v>
      </c>
      <c r="N2434" s="22" t="str">
        <f>TRIM(Data!$A2431)</f>
        <v>Nellie McGrath (Halcyon)</v>
      </c>
      <c r="O2434" s="23">
        <f>IF(Data!$B2431=0,"",Data!$B2431)</f>
        <v>1955</v>
      </c>
      <c r="P2434" s="19" t="str">
        <f>IF(Data!$C2431=0,"",Data!$C2431)</f>
        <v>1</v>
      </c>
      <c r="Q2434" s="23" t="str">
        <f>IF($M2434="","",Data!$E2431)</f>
        <v>M-L</v>
      </c>
      <c r="R2434" s="23" t="str">
        <f t="shared" si="675"/>
        <v>M</v>
      </c>
      <c r="S2434" s="23" t="str">
        <f t="shared" si="676"/>
        <v>M</v>
      </c>
      <c r="T2434" s="19" t="str">
        <f>IF(Data!$F2431=0,"",Data!$F2431)</f>
        <v/>
      </c>
      <c r="U2434" s="19" t="str">
        <f>IF(Data!$G2431=0,"",Data!$G2431)</f>
        <v/>
      </c>
      <c r="V2434" s="19" t="str">
        <f>IF(Data!$D2431=0,"",Data!$D2431)</f>
        <v/>
      </c>
      <c r="W2434" s="19" t="str">
        <f>Data!$H2431</f>
        <v>Japonica</v>
      </c>
      <c r="Y2434" s="41" t="e">
        <f t="shared" si="671"/>
        <v>#REF!</v>
      </c>
      <c r="Z2434" s="8">
        <f t="shared" si="677"/>
        <v>10000</v>
      </c>
      <c r="AA2434" s="8" t="str">
        <f t="shared" si="678"/>
        <v>Nellie McGrath</v>
      </c>
      <c r="AB2434" s="8" t="str">
        <f t="shared" si="679"/>
        <v>M</v>
      </c>
      <c r="AC2434" s="8" t="str">
        <f t="shared" si="680"/>
        <v/>
      </c>
      <c r="AD2434" s="8" t="str">
        <f t="shared" si="685"/>
        <v/>
      </c>
      <c r="AE2434" s="8" t="str">
        <f t="shared" si="681"/>
        <v/>
      </c>
      <c r="AF2434" s="5">
        <f t="shared" si="682"/>
        <v>1955</v>
      </c>
      <c r="AG2434" s="46">
        <v>2431</v>
      </c>
      <c r="AH2434" s="47" t="str">
        <f t="shared" si="672"/>
        <v/>
      </c>
      <c r="AI2434" s="48" t="str">
        <f t="shared" si="673"/>
        <v/>
      </c>
      <c r="AK2434" s="22" t="e">
        <f>TRIM(#REF!)</f>
        <v>#REF!</v>
      </c>
      <c r="AL2434" s="23" t="e">
        <f>IF(#REF!=0,"",#REF!)</f>
        <v>#REF!</v>
      </c>
      <c r="AM2434" s="19" t="e">
        <f>IF(#REF!=0,"",#REF!)</f>
        <v>#REF!</v>
      </c>
      <c r="AN2434" s="23" t="e">
        <f>IF($AK2434="","",#REF!)</f>
        <v>#REF!</v>
      </c>
      <c r="AO2434" s="23" t="e">
        <f t="shared" si="683"/>
        <v>#REF!</v>
      </c>
      <c r="AP2434" s="19" t="e">
        <f>IF(#REF!=0,"",#REF!)</f>
        <v>#REF!</v>
      </c>
      <c r="AQ2434" s="19" t="e">
        <f>IF(#REF!=0,"",#REF!)</f>
        <v>#REF!</v>
      </c>
      <c r="AR2434" s="19" t="e">
        <f>IF(#REF!=0,"",#REF!)</f>
        <v>#REF!</v>
      </c>
      <c r="AS2434" s="19" t="e">
        <f>#REF!</f>
        <v>#REF!</v>
      </c>
    </row>
    <row r="2435" spans="4:45" ht="19.5" thickTop="1" thickBot="1" x14ac:dyDescent="0.25">
      <c r="D2435" s="1" t="str">
        <f t="shared" si="686"/>
        <v/>
      </c>
      <c r="E2435" s="1" t="str">
        <f t="shared" si="687"/>
        <v/>
      </c>
      <c r="K2435" s="19" t="str">
        <f t="shared" si="674"/>
        <v/>
      </c>
      <c r="L2435" s="19">
        <f t="shared" si="684"/>
        <v>10000</v>
      </c>
      <c r="M2435" s="22" t="str">
        <f>TRIM(Data!$N2432)</f>
        <v>Nellie White (See Finlandia)</v>
      </c>
      <c r="N2435" s="22" t="str">
        <f>TRIM(Data!$A2432)</f>
        <v>Nellie White (See Finlandia)</v>
      </c>
      <c r="O2435" s="23">
        <f>IF(Data!$B2432=0,"",Data!$B2432)</f>
        <v>1910</v>
      </c>
      <c r="P2435" s="19" t="str">
        <f>IF(Data!$C2432=0,"",Data!$C2432)</f>
        <v/>
      </c>
      <c r="Q2435" s="23" t="str">
        <f>IF($M2435="","",Data!$E2432)</f>
        <v>M</v>
      </c>
      <c r="R2435" s="23" t="str">
        <f t="shared" si="675"/>
        <v>M</v>
      </c>
      <c r="S2435" s="23" t="str">
        <f t="shared" si="676"/>
        <v>M</v>
      </c>
      <c r="T2435" s="19" t="str">
        <f>IF(Data!$F2432=0,"",Data!$F2432)</f>
        <v>WHITE</v>
      </c>
      <c r="U2435" s="19" t="str">
        <f>IF(Data!$G2432=0,"",Data!$G2432)</f>
        <v/>
      </c>
      <c r="V2435" s="19" t="str">
        <f>IF(Data!$D2432=0,"",Data!$D2432)</f>
        <v/>
      </c>
      <c r="W2435" s="19" t="str">
        <f>Data!$H2432</f>
        <v>Japonica</v>
      </c>
      <c r="Y2435" s="41" t="e">
        <f t="shared" si="671"/>
        <v>#REF!</v>
      </c>
      <c r="Z2435" s="8">
        <f t="shared" si="677"/>
        <v>10000</v>
      </c>
      <c r="AA2435" s="8" t="str">
        <f t="shared" si="678"/>
        <v>Nellie White (See Finlandia)</v>
      </c>
      <c r="AB2435" s="8" t="str">
        <f t="shared" si="679"/>
        <v>M</v>
      </c>
      <c r="AC2435" s="8" t="str">
        <f t="shared" si="680"/>
        <v>WHITE</v>
      </c>
      <c r="AD2435" s="8" t="str">
        <f t="shared" si="685"/>
        <v/>
      </c>
      <c r="AE2435" s="8" t="str">
        <f t="shared" si="681"/>
        <v/>
      </c>
      <c r="AF2435" s="5">
        <f t="shared" si="682"/>
        <v>1910</v>
      </c>
      <c r="AG2435" s="46">
        <v>2432</v>
      </c>
      <c r="AH2435" s="47" t="str">
        <f t="shared" si="672"/>
        <v/>
      </c>
      <c r="AI2435" s="48" t="str">
        <f t="shared" si="673"/>
        <v/>
      </c>
      <c r="AK2435" s="22" t="e">
        <f>TRIM(#REF!)</f>
        <v>#REF!</v>
      </c>
      <c r="AL2435" s="23" t="e">
        <f>IF(#REF!=0,"",#REF!)</f>
        <v>#REF!</v>
      </c>
      <c r="AM2435" s="19" t="e">
        <f>IF(#REF!=0,"",#REF!)</f>
        <v>#REF!</v>
      </c>
      <c r="AN2435" s="23" t="e">
        <f>IF($AK2435="","",#REF!)</f>
        <v>#REF!</v>
      </c>
      <c r="AO2435" s="23" t="e">
        <f t="shared" si="683"/>
        <v>#REF!</v>
      </c>
      <c r="AP2435" s="19" t="e">
        <f>IF(#REF!=0,"",#REF!)</f>
        <v>#REF!</v>
      </c>
      <c r="AQ2435" s="19" t="e">
        <f>IF(#REF!=0,"",#REF!)</f>
        <v>#REF!</v>
      </c>
      <c r="AR2435" s="19" t="e">
        <f>IF(#REF!=0,"",#REF!)</f>
        <v>#REF!</v>
      </c>
      <c r="AS2435" s="19" t="e">
        <f>#REF!</f>
        <v>#REF!</v>
      </c>
    </row>
    <row r="2436" spans="4:45" ht="19.5" thickTop="1" thickBot="1" x14ac:dyDescent="0.25">
      <c r="D2436" s="1" t="str">
        <f t="shared" si="686"/>
        <v/>
      </c>
      <c r="E2436" s="1" t="str">
        <f t="shared" si="687"/>
        <v/>
      </c>
      <c r="K2436" s="19" t="str">
        <f t="shared" si="674"/>
        <v/>
      </c>
      <c r="L2436" s="19">
        <f t="shared" si="684"/>
        <v>10000</v>
      </c>
      <c r="M2436" s="22" t="str">
        <f>TRIM(Data!$N2433)</f>
        <v>New Moon Rising</v>
      </c>
      <c r="N2436" s="22" t="str">
        <f>TRIM(Data!$A2433)</f>
        <v>New Moon Rising</v>
      </c>
      <c r="O2436" s="23">
        <f>IF(Data!$B2433=0,"",Data!$B2433)</f>
        <v>2016</v>
      </c>
      <c r="P2436" s="19" t="str">
        <f>IF(Data!$C2433=0,"",Data!$C2433)</f>
        <v>1</v>
      </c>
      <c r="Q2436" s="23" t="str">
        <f>IF($M2436="","",Data!$E2433)</f>
        <v>S</v>
      </c>
      <c r="R2436" s="23" t="str">
        <f t="shared" si="675"/>
        <v>S</v>
      </c>
      <c r="S2436" s="23" t="str">
        <f t="shared" si="676"/>
        <v>S</v>
      </c>
      <c r="T2436" s="19" t="str">
        <f>IF(Data!$F2433=0,"",Data!$F2433)</f>
        <v/>
      </c>
      <c r="U2436" s="19" t="str">
        <f>IF(Data!$G2433=0,"",Data!$G2433)</f>
        <v/>
      </c>
      <c r="V2436" s="19" t="str">
        <f>IF(Data!$D2433=0,"",Data!$D2433)</f>
        <v/>
      </c>
      <c r="W2436" s="19" t="str">
        <f>Data!$H2433</f>
        <v>Japonica</v>
      </c>
      <c r="Y2436" s="41" t="e">
        <f t="shared" ref="Y2436:Y2499" si="688">RANK(Z2436,Z$4:Z$3653,1)</f>
        <v>#REF!</v>
      </c>
      <c r="Z2436" s="8">
        <f t="shared" si="677"/>
        <v>10000</v>
      </c>
      <c r="AA2436" s="8" t="str">
        <f t="shared" si="678"/>
        <v>New Moon Rising</v>
      </c>
      <c r="AB2436" s="8" t="str">
        <f t="shared" si="679"/>
        <v>S</v>
      </c>
      <c r="AC2436" s="8" t="str">
        <f t="shared" si="680"/>
        <v/>
      </c>
      <c r="AD2436" s="8" t="str">
        <f t="shared" si="685"/>
        <v/>
      </c>
      <c r="AE2436" s="8" t="str">
        <f t="shared" si="681"/>
        <v/>
      </c>
      <c r="AF2436" s="5">
        <f t="shared" si="682"/>
        <v>2016</v>
      </c>
      <c r="AG2436" s="46">
        <v>2433</v>
      </c>
      <c r="AH2436" s="47" t="str">
        <f t="shared" ref="AH2436:AH2499" si="689">IF(ISERROR(VLOOKUP($AG2436,$Y$4:$AE$3653,2,FALSE)),"",VLOOKUP($AG2436,$Y$4:$AE$3653,3,FALSE))</f>
        <v/>
      </c>
      <c r="AI2436" s="48" t="str">
        <f t="shared" ref="AI2436:AI2499" si="690">IF(ISERROR(VLOOKUP($AG2436,$Y$4:$AE$3653,2,FALSE)),"",VLOOKUP($AG2436,$Y$4:$AF$3653,8,FALSE))</f>
        <v/>
      </c>
      <c r="AK2436" s="22" t="e">
        <f>TRIM(#REF!)</f>
        <v>#REF!</v>
      </c>
      <c r="AL2436" s="23" t="e">
        <f>IF(#REF!=0,"",#REF!)</f>
        <v>#REF!</v>
      </c>
      <c r="AM2436" s="19" t="e">
        <f>IF(#REF!=0,"",#REF!)</f>
        <v>#REF!</v>
      </c>
      <c r="AN2436" s="23" t="e">
        <f>IF($AK2436="","",#REF!)</f>
        <v>#REF!</v>
      </c>
      <c r="AO2436" s="23" t="e">
        <f t="shared" si="683"/>
        <v>#REF!</v>
      </c>
      <c r="AP2436" s="19" t="e">
        <f>IF(#REF!=0,"",#REF!)</f>
        <v>#REF!</v>
      </c>
      <c r="AQ2436" s="19" t="e">
        <f>IF(#REF!=0,"",#REF!)</f>
        <v>#REF!</v>
      </c>
      <c r="AR2436" s="19" t="e">
        <f>IF(#REF!=0,"",#REF!)</f>
        <v>#REF!</v>
      </c>
      <c r="AS2436" s="19" t="e">
        <f>#REF!</f>
        <v>#REF!</v>
      </c>
    </row>
    <row r="2437" spans="4:45" ht="19.5" thickTop="1" thickBot="1" x14ac:dyDescent="0.25">
      <c r="D2437" s="1" t="str">
        <f t="shared" si="686"/>
        <v/>
      </c>
      <c r="E2437" s="1" t="str">
        <f t="shared" si="687"/>
        <v/>
      </c>
      <c r="K2437" s="19" t="str">
        <f t="shared" ref="K2437:K2500" si="691">IF(L2437=10000,"",RANK(L2437,$L$4:$L$3653,1))</f>
        <v/>
      </c>
      <c r="L2437" s="19">
        <f t="shared" si="684"/>
        <v>10000</v>
      </c>
      <c r="M2437" s="22" t="str">
        <f>TRIM(Data!$N2434)</f>
        <v>Nez Smithwick</v>
      </c>
      <c r="N2437" s="22" t="str">
        <f>TRIM(Data!$A2434)</f>
        <v>Nez Smithwick</v>
      </c>
      <c r="O2437" s="23">
        <f>IF(Data!$B2434=0,"",Data!$B2434)</f>
        <v>1960</v>
      </c>
      <c r="P2437" s="19" t="str">
        <f>IF(Data!$C2434=0,"",Data!$C2434)</f>
        <v>1</v>
      </c>
      <c r="Q2437" s="23" t="str">
        <f>IF($M2437="","",Data!$E2434)</f>
        <v>M</v>
      </c>
      <c r="R2437" s="23" t="str">
        <f t="shared" ref="R2437:R2500" si="692">IF($M2437="","",IF($Q2437="Min","Min",IF($Q2437="Min-S",IF($J$1=1,"S","Min"),IF(OR($Q2437="S",$Q2437="S-M"),"S",IF(OR($Q2437="M",$Q2437="M-L"),"M",IF(OR($Q2437="L",$Q2437="L-VL"),"L",IF($Q2437="VL","VL")))))))</f>
        <v>M</v>
      </c>
      <c r="S2437" s="23" t="str">
        <f t="shared" ref="S2437:S2500" si="693">IF($J$1=1,$R2437,$Q2437)</f>
        <v>M</v>
      </c>
      <c r="T2437" s="19" t="str">
        <f>IF(Data!$F2434=0,"",Data!$F2434)</f>
        <v/>
      </c>
      <c r="U2437" s="19" t="str">
        <f>IF(Data!$G2434=0,"",Data!$G2434)</f>
        <v/>
      </c>
      <c r="V2437" s="19" t="str">
        <f>IF(Data!$D2434=0,"",Data!$D2434)</f>
        <v/>
      </c>
      <c r="W2437" s="19" t="str">
        <f>Data!$H2434</f>
        <v>Japonica</v>
      </c>
      <c r="Y2437" s="41" t="e">
        <f t="shared" si="688"/>
        <v>#REF!</v>
      </c>
      <c r="Z2437" s="8">
        <f t="shared" ref="Z2437:Z2500" si="694">IF($V2437="ANTIQUE",IF($W2437="Japonica",ROW(),10000),10000)</f>
        <v>10000</v>
      </c>
      <c r="AA2437" s="8" t="str">
        <f t="shared" ref="AA2437:AA2500" si="695">$M2437</f>
        <v>Nez Smithwick</v>
      </c>
      <c r="AB2437" s="8" t="str">
        <f t="shared" ref="AB2437:AB2500" si="696">$R2437</f>
        <v>M</v>
      </c>
      <c r="AC2437" s="8" t="str">
        <f t="shared" ref="AC2437:AC2500" si="697">$T2437</f>
        <v/>
      </c>
      <c r="AD2437" s="8" t="str">
        <f t="shared" si="685"/>
        <v/>
      </c>
      <c r="AE2437" s="8" t="str">
        <f t="shared" ref="AE2437:AE2500" si="698">$V2437</f>
        <v/>
      </c>
      <c r="AF2437" s="5">
        <f t="shared" ref="AF2437:AF2500" si="699">$O2437</f>
        <v>1960</v>
      </c>
      <c r="AG2437" s="46">
        <v>2434</v>
      </c>
      <c r="AH2437" s="47" t="str">
        <f t="shared" si="689"/>
        <v/>
      </c>
      <c r="AI2437" s="48" t="str">
        <f t="shared" si="690"/>
        <v/>
      </c>
      <c r="AK2437" s="22" t="e">
        <f>TRIM(#REF!)</f>
        <v>#REF!</v>
      </c>
      <c r="AL2437" s="23" t="e">
        <f>IF(#REF!=0,"",#REF!)</f>
        <v>#REF!</v>
      </c>
      <c r="AM2437" s="19" t="e">
        <f>IF(#REF!=0,"",#REF!)</f>
        <v>#REF!</v>
      </c>
      <c r="AN2437" s="23" t="e">
        <f>IF($AK2437="","",#REF!)</f>
        <v>#REF!</v>
      </c>
      <c r="AO2437" s="23" t="e">
        <f t="shared" ref="AO2437:AO2500" si="700">IF($AK2437="","",IF($AN2437="Min","Min",IF($AN2437="Min-S",IF($J$1=1,"S","Min"),IF(OR($AN2437="S",$AN2437="S-M"),"S",IF(OR($AN2437="M",$AN2437="M-L"),"M",IF(OR($AN2437="L",$AN2437="L-VL"),"L",IF($AN2437="VL","VL")))))))</f>
        <v>#REF!</v>
      </c>
      <c r="AP2437" s="19" t="e">
        <f>IF(#REF!=0,"",#REF!)</f>
        <v>#REF!</v>
      </c>
      <c r="AQ2437" s="19" t="e">
        <f>IF(#REF!=0,"",#REF!)</f>
        <v>#REF!</v>
      </c>
      <c r="AR2437" s="19" t="e">
        <f>IF(#REF!=0,"",#REF!)</f>
        <v>#REF!</v>
      </c>
      <c r="AS2437" s="19" t="e">
        <f>#REF!</f>
        <v>#REF!</v>
      </c>
    </row>
    <row r="2438" spans="4:45" ht="19.5" thickTop="1" thickBot="1" x14ac:dyDescent="0.25">
      <c r="D2438" s="1" t="str">
        <f t="shared" si="686"/>
        <v/>
      </c>
      <c r="E2438" s="1" t="str">
        <f t="shared" si="687"/>
        <v/>
      </c>
      <c r="K2438" s="19" t="str">
        <f t="shared" si="691"/>
        <v/>
      </c>
      <c r="L2438" s="19">
        <f t="shared" si="684"/>
        <v>10000</v>
      </c>
      <c r="M2438" s="22" t="str">
        <f>TRIM(Data!$N2435)</f>
        <v>Nicky Crisp</v>
      </c>
      <c r="N2438" s="22" t="str">
        <f>TRIM(Data!$A2435)</f>
        <v>Nicky Crisp (H)</v>
      </c>
      <c r="O2438" s="23">
        <f>IF(Data!$B2435=0,"",Data!$B2435)</f>
        <v>1980</v>
      </c>
      <c r="P2438" s="19" t="str">
        <f>IF(Data!$C2435=0,"",Data!$C2435)</f>
        <v>1</v>
      </c>
      <c r="Q2438" s="23" t="str">
        <f>IF($M2438="","",Data!$E2435)</f>
        <v>S-M</v>
      </c>
      <c r="R2438" s="23" t="str">
        <f t="shared" si="692"/>
        <v>S</v>
      </c>
      <c r="S2438" s="23" t="str">
        <f t="shared" si="693"/>
        <v>S</v>
      </c>
      <c r="T2438" s="19" t="str">
        <f>IF(Data!$F2435=0,"",Data!$F2435)</f>
        <v/>
      </c>
      <c r="U2438" s="19" t="str">
        <f>IF(Data!$G2435=0,"",Data!$G2435)</f>
        <v/>
      </c>
      <c r="V2438" s="19" t="str">
        <f>IF(Data!$D2435=0,"",Data!$D2435)</f>
        <v/>
      </c>
      <c r="W2438" s="19" t="str">
        <f>Data!$H2435</f>
        <v>NRH</v>
      </c>
      <c r="Y2438" s="41" t="e">
        <f t="shared" si="688"/>
        <v>#REF!</v>
      </c>
      <c r="Z2438" s="8">
        <f t="shared" si="694"/>
        <v>10000</v>
      </c>
      <c r="AA2438" s="8" t="str">
        <f t="shared" si="695"/>
        <v>Nicky Crisp</v>
      </c>
      <c r="AB2438" s="8" t="str">
        <f t="shared" si="696"/>
        <v>S</v>
      </c>
      <c r="AC2438" s="8" t="str">
        <f t="shared" si="697"/>
        <v/>
      </c>
      <c r="AD2438" s="8" t="str">
        <f t="shared" si="685"/>
        <v/>
      </c>
      <c r="AE2438" s="8" t="str">
        <f t="shared" si="698"/>
        <v/>
      </c>
      <c r="AF2438" s="5">
        <f t="shared" si="699"/>
        <v>1980</v>
      </c>
      <c r="AG2438" s="46">
        <v>2435</v>
      </c>
      <c r="AH2438" s="47" t="str">
        <f t="shared" si="689"/>
        <v/>
      </c>
      <c r="AI2438" s="48" t="str">
        <f t="shared" si="690"/>
        <v/>
      </c>
      <c r="AK2438" s="22" t="e">
        <f>TRIM(#REF!)</f>
        <v>#REF!</v>
      </c>
      <c r="AL2438" s="23" t="e">
        <f>IF(#REF!=0,"",#REF!)</f>
        <v>#REF!</v>
      </c>
      <c r="AM2438" s="19" t="e">
        <f>IF(#REF!=0,"",#REF!)</f>
        <v>#REF!</v>
      </c>
      <c r="AN2438" s="23" t="e">
        <f>IF($AK2438="","",#REF!)</f>
        <v>#REF!</v>
      </c>
      <c r="AO2438" s="23" t="e">
        <f t="shared" si="700"/>
        <v>#REF!</v>
      </c>
      <c r="AP2438" s="19" t="e">
        <f>IF(#REF!=0,"",#REF!)</f>
        <v>#REF!</v>
      </c>
      <c r="AQ2438" s="19" t="e">
        <f>IF(#REF!=0,"",#REF!)</f>
        <v>#REF!</v>
      </c>
      <c r="AR2438" s="19" t="e">
        <f>IF(#REF!=0,"",#REF!)</f>
        <v>#REF!</v>
      </c>
      <c r="AS2438" s="19" t="e">
        <f>#REF!</f>
        <v>#REF!</v>
      </c>
    </row>
    <row r="2439" spans="4:45" ht="19.5" thickTop="1" thickBot="1" x14ac:dyDescent="0.25">
      <c r="D2439" s="1" t="str">
        <f t="shared" si="686"/>
        <v/>
      </c>
      <c r="E2439" s="1" t="str">
        <f t="shared" si="687"/>
        <v/>
      </c>
      <c r="K2439" s="19" t="str">
        <f t="shared" si="691"/>
        <v/>
      </c>
      <c r="L2439" s="19">
        <f t="shared" si="684"/>
        <v>10000</v>
      </c>
      <c r="M2439" s="22" t="str">
        <f>TRIM(Data!$N2436)</f>
        <v>Night Rider</v>
      </c>
      <c r="N2439" s="22" t="str">
        <f>TRIM(Data!$A2436)</f>
        <v>Night Rider (H)</v>
      </c>
      <c r="O2439" s="23">
        <f>IF(Data!$B2436=0,"",Data!$B2436)</f>
        <v>1985</v>
      </c>
      <c r="P2439" s="19" t="str">
        <f>IF(Data!$C2436=0,"",Data!$C2436)</f>
        <v>1</v>
      </c>
      <c r="Q2439" s="23" t="str">
        <f>IF($M2439="","",Data!$E2436)</f>
        <v>Min</v>
      </c>
      <c r="R2439" s="23" t="str">
        <f t="shared" si="692"/>
        <v>Min</v>
      </c>
      <c r="S2439" s="23" t="str">
        <f t="shared" si="693"/>
        <v>Min</v>
      </c>
      <c r="T2439" s="19" t="str">
        <f>IF(Data!$F2436=0,"",Data!$F2436)</f>
        <v/>
      </c>
      <c r="U2439" s="19" t="str">
        <f>IF(Data!$G2436=0,"",Data!$G2436)</f>
        <v/>
      </c>
      <c r="V2439" s="19" t="str">
        <f>IF(Data!$D2436=0,"",Data!$D2436)</f>
        <v/>
      </c>
      <c r="W2439" s="19" t="str">
        <f>Data!$H2436</f>
        <v>NRH</v>
      </c>
      <c r="Y2439" s="41" t="e">
        <f t="shared" si="688"/>
        <v>#REF!</v>
      </c>
      <c r="Z2439" s="8">
        <f t="shared" si="694"/>
        <v>10000</v>
      </c>
      <c r="AA2439" s="8" t="str">
        <f t="shared" si="695"/>
        <v>Night Rider</v>
      </c>
      <c r="AB2439" s="8" t="str">
        <f t="shared" si="696"/>
        <v>Min</v>
      </c>
      <c r="AC2439" s="8" t="str">
        <f t="shared" si="697"/>
        <v/>
      </c>
      <c r="AD2439" s="8" t="str">
        <f t="shared" si="685"/>
        <v/>
      </c>
      <c r="AE2439" s="8" t="str">
        <f t="shared" si="698"/>
        <v/>
      </c>
      <c r="AF2439" s="5">
        <f t="shared" si="699"/>
        <v>1985</v>
      </c>
      <c r="AG2439" s="46">
        <v>2436</v>
      </c>
      <c r="AH2439" s="47" t="str">
        <f t="shared" si="689"/>
        <v/>
      </c>
      <c r="AI2439" s="48" t="str">
        <f t="shared" si="690"/>
        <v/>
      </c>
      <c r="AK2439" s="22" t="e">
        <f>TRIM(#REF!)</f>
        <v>#REF!</v>
      </c>
      <c r="AL2439" s="23" t="e">
        <f>IF(#REF!=0,"",#REF!)</f>
        <v>#REF!</v>
      </c>
      <c r="AM2439" s="19" t="e">
        <f>IF(#REF!=0,"",#REF!)</f>
        <v>#REF!</v>
      </c>
      <c r="AN2439" s="23" t="e">
        <f>IF($AK2439="","",#REF!)</f>
        <v>#REF!</v>
      </c>
      <c r="AO2439" s="23" t="e">
        <f t="shared" si="700"/>
        <v>#REF!</v>
      </c>
      <c r="AP2439" s="19" t="e">
        <f>IF(#REF!=0,"",#REF!)</f>
        <v>#REF!</v>
      </c>
      <c r="AQ2439" s="19" t="e">
        <f>IF(#REF!=0,"",#REF!)</f>
        <v>#REF!</v>
      </c>
      <c r="AR2439" s="19" t="e">
        <f>IF(#REF!=0,"",#REF!)</f>
        <v>#REF!</v>
      </c>
      <c r="AS2439" s="19" t="e">
        <f>#REF!</f>
        <v>#REF!</v>
      </c>
    </row>
    <row r="2440" spans="4:45" ht="19.5" thickTop="1" thickBot="1" x14ac:dyDescent="0.25">
      <c r="D2440" s="1" t="str">
        <f t="shared" si="686"/>
        <v/>
      </c>
      <c r="E2440" s="1" t="str">
        <f t="shared" si="687"/>
        <v/>
      </c>
      <c r="K2440" s="19" t="str">
        <f t="shared" si="691"/>
        <v/>
      </c>
      <c r="L2440" s="19">
        <f t="shared" si="684"/>
        <v>10000</v>
      </c>
      <c r="M2440" s="22" t="str">
        <f>TRIM(Data!$N2437)</f>
        <v>Nightfall</v>
      </c>
      <c r="N2440" s="22" t="str">
        <f>TRIM(Data!$A2437)</f>
        <v>Nightfall</v>
      </c>
      <c r="O2440" s="23">
        <f>IF(Data!$B2437=0,"",Data!$B2437)</f>
        <v>2013</v>
      </c>
      <c r="P2440" s="19" t="str">
        <f>IF(Data!$C2437=0,"",Data!$C2437)</f>
        <v>1</v>
      </c>
      <c r="Q2440" s="23" t="str">
        <f>IF($M2440="","",Data!$E2437)</f>
        <v>M</v>
      </c>
      <c r="R2440" s="23" t="str">
        <f t="shared" si="692"/>
        <v>M</v>
      </c>
      <c r="S2440" s="23" t="str">
        <f t="shared" si="693"/>
        <v>M</v>
      </c>
      <c r="T2440" s="19" t="str">
        <f>IF(Data!$F2437=0,"",Data!$F2437)</f>
        <v/>
      </c>
      <c r="U2440" s="19" t="str">
        <f>IF(Data!$G2437=0,"",Data!$G2437)</f>
        <v/>
      </c>
      <c r="V2440" s="19" t="str">
        <f>IF(Data!$D2437=0,"",Data!$D2437)</f>
        <v/>
      </c>
      <c r="W2440" s="19" t="str">
        <f>Data!$H2437</f>
        <v>Japonica</v>
      </c>
      <c r="Y2440" s="41" t="e">
        <f t="shared" si="688"/>
        <v>#REF!</v>
      </c>
      <c r="Z2440" s="8">
        <f t="shared" si="694"/>
        <v>10000</v>
      </c>
      <c r="AA2440" s="8" t="str">
        <f t="shared" si="695"/>
        <v>Nightfall</v>
      </c>
      <c r="AB2440" s="8" t="str">
        <f t="shared" si="696"/>
        <v>M</v>
      </c>
      <c r="AC2440" s="8" t="str">
        <f t="shared" si="697"/>
        <v/>
      </c>
      <c r="AD2440" s="8" t="str">
        <f t="shared" si="685"/>
        <v/>
      </c>
      <c r="AE2440" s="8" t="str">
        <f t="shared" si="698"/>
        <v/>
      </c>
      <c r="AF2440" s="5">
        <f t="shared" si="699"/>
        <v>2013</v>
      </c>
      <c r="AG2440" s="46">
        <v>2437</v>
      </c>
      <c r="AH2440" s="47" t="str">
        <f t="shared" si="689"/>
        <v/>
      </c>
      <c r="AI2440" s="48" t="str">
        <f t="shared" si="690"/>
        <v/>
      </c>
      <c r="AK2440" s="22" t="e">
        <f>TRIM(#REF!)</f>
        <v>#REF!</v>
      </c>
      <c r="AL2440" s="23" t="e">
        <f>IF(#REF!=0,"",#REF!)</f>
        <v>#REF!</v>
      </c>
      <c r="AM2440" s="19" t="e">
        <f>IF(#REF!=0,"",#REF!)</f>
        <v>#REF!</v>
      </c>
      <c r="AN2440" s="23" t="e">
        <f>IF($AK2440="","",#REF!)</f>
        <v>#REF!</v>
      </c>
      <c r="AO2440" s="23" t="e">
        <f t="shared" si="700"/>
        <v>#REF!</v>
      </c>
      <c r="AP2440" s="19" t="e">
        <f>IF(#REF!=0,"",#REF!)</f>
        <v>#REF!</v>
      </c>
      <c r="AQ2440" s="19" t="e">
        <f>IF(#REF!=0,"",#REF!)</f>
        <v>#REF!</v>
      </c>
      <c r="AR2440" s="19" t="e">
        <f>IF(#REF!=0,"",#REF!)</f>
        <v>#REF!</v>
      </c>
      <c r="AS2440" s="19" t="e">
        <f>#REF!</f>
        <v>#REF!</v>
      </c>
    </row>
    <row r="2441" spans="4:45" ht="19.5" thickTop="1" thickBot="1" x14ac:dyDescent="0.25">
      <c r="D2441" s="1" t="str">
        <f t="shared" si="686"/>
        <v/>
      </c>
      <c r="E2441" s="1" t="str">
        <f t="shared" si="687"/>
        <v/>
      </c>
      <c r="K2441" s="19" t="str">
        <f t="shared" si="691"/>
        <v/>
      </c>
      <c r="L2441" s="19">
        <f t="shared" si="684"/>
        <v>10000</v>
      </c>
      <c r="M2441" s="22" t="str">
        <f>TRIM(Data!$N2438)</f>
        <v>Nikko</v>
      </c>
      <c r="N2441" s="22" t="str">
        <f>TRIM(Data!$A2438)</f>
        <v>Nikko (Higo)</v>
      </c>
      <c r="O2441" s="23" t="str">
        <f>IF(Data!$B2438=0,"",Data!$B2438)</f>
        <v/>
      </c>
      <c r="P2441" s="19" t="str">
        <f>IF(Data!$C2438=0,"",Data!$C2438)</f>
        <v/>
      </c>
      <c r="Q2441" s="23" t="str">
        <f>IF($M2441="","",Data!$E2438)</f>
        <v>S</v>
      </c>
      <c r="R2441" s="23" t="str">
        <f t="shared" si="692"/>
        <v>S</v>
      </c>
      <c r="S2441" s="23" t="str">
        <f t="shared" si="693"/>
        <v>S</v>
      </c>
      <c r="T2441" s="19" t="str">
        <f>IF(Data!$F2438=0,"",Data!$F2438)</f>
        <v/>
      </c>
      <c r="U2441" s="19" t="str">
        <f>IF(Data!$G2438=0,"",Data!$G2438)</f>
        <v/>
      </c>
      <c r="V2441" s="19" t="str">
        <f>IF(Data!$D2438=0,"",Data!$D2438)</f>
        <v/>
      </c>
      <c r="W2441" s="19" t="str">
        <f>Data!$H2438</f>
        <v>Japonica [Higo]</v>
      </c>
      <c r="Y2441" s="41" t="e">
        <f t="shared" si="688"/>
        <v>#REF!</v>
      </c>
      <c r="Z2441" s="8">
        <f t="shared" si="694"/>
        <v>10000</v>
      </c>
      <c r="AA2441" s="8" t="str">
        <f t="shared" si="695"/>
        <v>Nikko</v>
      </c>
      <c r="AB2441" s="8" t="str">
        <f t="shared" si="696"/>
        <v>S</v>
      </c>
      <c r="AC2441" s="8" t="str">
        <f t="shared" si="697"/>
        <v/>
      </c>
      <c r="AD2441" s="8" t="str">
        <f t="shared" si="685"/>
        <v/>
      </c>
      <c r="AE2441" s="8" t="str">
        <f t="shared" si="698"/>
        <v/>
      </c>
      <c r="AF2441" s="5" t="str">
        <f t="shared" si="699"/>
        <v/>
      </c>
      <c r="AG2441" s="46">
        <v>2438</v>
      </c>
      <c r="AH2441" s="47" t="str">
        <f t="shared" si="689"/>
        <v/>
      </c>
      <c r="AI2441" s="48" t="str">
        <f t="shared" si="690"/>
        <v/>
      </c>
      <c r="AK2441" s="22" t="e">
        <f>TRIM(#REF!)</f>
        <v>#REF!</v>
      </c>
      <c r="AL2441" s="23" t="e">
        <f>IF(#REF!=0,"",#REF!)</f>
        <v>#REF!</v>
      </c>
      <c r="AM2441" s="19" t="e">
        <f>IF(#REF!=0,"",#REF!)</f>
        <v>#REF!</v>
      </c>
      <c r="AN2441" s="23" t="e">
        <f>IF($AK2441="","",#REF!)</f>
        <v>#REF!</v>
      </c>
      <c r="AO2441" s="23" t="e">
        <f t="shared" si="700"/>
        <v>#REF!</v>
      </c>
      <c r="AP2441" s="19" t="e">
        <f>IF(#REF!=0,"",#REF!)</f>
        <v>#REF!</v>
      </c>
      <c r="AQ2441" s="19" t="e">
        <f>IF(#REF!=0,"",#REF!)</f>
        <v>#REF!</v>
      </c>
      <c r="AR2441" s="19" t="e">
        <f>IF(#REF!=0,"",#REF!)</f>
        <v>#REF!</v>
      </c>
      <c r="AS2441" s="19" t="e">
        <f>#REF!</f>
        <v>#REF!</v>
      </c>
    </row>
    <row r="2442" spans="4:45" ht="19.5" thickTop="1" thickBot="1" x14ac:dyDescent="0.25">
      <c r="D2442" s="1" t="str">
        <f t="shared" si="686"/>
        <v/>
      </c>
      <c r="E2442" s="1" t="str">
        <f t="shared" si="687"/>
        <v/>
      </c>
      <c r="K2442" s="19" t="str">
        <f t="shared" si="691"/>
        <v/>
      </c>
      <c r="L2442" s="19">
        <f t="shared" si="684"/>
        <v>10000</v>
      </c>
      <c r="M2442" s="22" t="str">
        <f>TRIM(Data!$N2439)</f>
        <v>Nina Annulette</v>
      </c>
      <c r="N2442" s="22" t="str">
        <f>TRIM(Data!$A2439)</f>
        <v>Nina Annulette</v>
      </c>
      <c r="O2442" s="23">
        <f>IF(Data!$B2439=0,"",Data!$B2439)</f>
        <v>2006</v>
      </c>
      <c r="P2442" s="19" t="str">
        <f>IF(Data!$C2439=0,"",Data!$C2439)</f>
        <v>1</v>
      </c>
      <c r="Q2442" s="23" t="str">
        <f>IF($M2442="","",Data!$E2439)</f>
        <v>L</v>
      </c>
      <c r="R2442" s="23" t="str">
        <f t="shared" si="692"/>
        <v>L</v>
      </c>
      <c r="S2442" s="23" t="str">
        <f t="shared" si="693"/>
        <v>L</v>
      </c>
      <c r="T2442" s="19" t="str">
        <f>IF(Data!$F2439=0,"",Data!$F2439)</f>
        <v/>
      </c>
      <c r="U2442" s="19" t="str">
        <f>IF(Data!$G2439=0,"",Data!$G2439)</f>
        <v/>
      </c>
      <c r="V2442" s="19" t="str">
        <f>IF(Data!$D2439=0,"",Data!$D2439)</f>
        <v/>
      </c>
      <c r="W2442" s="19" t="str">
        <f>Data!$H2439</f>
        <v>Japonica</v>
      </c>
      <c r="Y2442" s="41" t="e">
        <f t="shared" si="688"/>
        <v>#REF!</v>
      </c>
      <c r="Z2442" s="8">
        <f t="shared" si="694"/>
        <v>10000</v>
      </c>
      <c r="AA2442" s="8" t="str">
        <f t="shared" si="695"/>
        <v>Nina Annulette</v>
      </c>
      <c r="AB2442" s="8" t="str">
        <f t="shared" si="696"/>
        <v>L</v>
      </c>
      <c r="AC2442" s="8" t="str">
        <f t="shared" si="697"/>
        <v/>
      </c>
      <c r="AD2442" s="8" t="str">
        <f t="shared" si="685"/>
        <v/>
      </c>
      <c r="AE2442" s="8" t="str">
        <f t="shared" si="698"/>
        <v/>
      </c>
      <c r="AF2442" s="5">
        <f t="shared" si="699"/>
        <v>2006</v>
      </c>
      <c r="AG2442" s="46">
        <v>2439</v>
      </c>
      <c r="AH2442" s="47" t="str">
        <f t="shared" si="689"/>
        <v/>
      </c>
      <c r="AI2442" s="48" t="str">
        <f t="shared" si="690"/>
        <v/>
      </c>
      <c r="AK2442" s="22" t="e">
        <f>TRIM(#REF!)</f>
        <v>#REF!</v>
      </c>
      <c r="AL2442" s="23" t="e">
        <f>IF(#REF!=0,"",#REF!)</f>
        <v>#REF!</v>
      </c>
      <c r="AM2442" s="19" t="e">
        <f>IF(#REF!=0,"",#REF!)</f>
        <v>#REF!</v>
      </c>
      <c r="AN2442" s="23" t="e">
        <f>IF($AK2442="","",#REF!)</f>
        <v>#REF!</v>
      </c>
      <c r="AO2442" s="23" t="e">
        <f t="shared" si="700"/>
        <v>#REF!</v>
      </c>
      <c r="AP2442" s="19" t="e">
        <f>IF(#REF!=0,"",#REF!)</f>
        <v>#REF!</v>
      </c>
      <c r="AQ2442" s="19" t="e">
        <f>IF(#REF!=0,"",#REF!)</f>
        <v>#REF!</v>
      </c>
      <c r="AR2442" s="19" t="e">
        <f>IF(#REF!=0,"",#REF!)</f>
        <v>#REF!</v>
      </c>
      <c r="AS2442" s="19" t="e">
        <f>#REF!</f>
        <v>#REF!</v>
      </c>
    </row>
    <row r="2443" spans="4:45" ht="19.5" thickTop="1" thickBot="1" x14ac:dyDescent="0.25">
      <c r="D2443" s="1" t="str">
        <f t="shared" si="686"/>
        <v/>
      </c>
      <c r="E2443" s="1" t="str">
        <f t="shared" si="687"/>
        <v/>
      </c>
      <c r="K2443" s="19" t="str">
        <f t="shared" si="691"/>
        <v/>
      </c>
      <c r="L2443" s="19">
        <f t="shared" si="684"/>
        <v>10000</v>
      </c>
      <c r="M2443" s="22" t="str">
        <f>TRIM(Data!$N2440)</f>
        <v>Nina Avery</v>
      </c>
      <c r="N2443" s="22" t="str">
        <f>TRIM(Data!$A2440)</f>
        <v>Nina Avery</v>
      </c>
      <c r="O2443" s="23">
        <f>IF(Data!$B2440=0,"",Data!$B2440)</f>
        <v>1949</v>
      </c>
      <c r="P2443" s="19" t="str">
        <f>IF(Data!$C2440=0,"",Data!$C2440)</f>
        <v>1</v>
      </c>
      <c r="Q2443" s="23" t="str">
        <f>IF($M2443="","",Data!$E2440)</f>
        <v>M</v>
      </c>
      <c r="R2443" s="23" t="str">
        <f t="shared" si="692"/>
        <v>M</v>
      </c>
      <c r="S2443" s="23" t="str">
        <f t="shared" si="693"/>
        <v>M</v>
      </c>
      <c r="T2443" s="19" t="str">
        <f>IF(Data!$F2440=0,"",Data!$F2440)</f>
        <v/>
      </c>
      <c r="U2443" s="19" t="str">
        <f>IF(Data!$G2440=0,"",Data!$G2440)</f>
        <v/>
      </c>
      <c r="V2443" s="19" t="str">
        <f>IF(Data!$D2440=0,"",Data!$D2440)</f>
        <v/>
      </c>
      <c r="W2443" s="19" t="str">
        <f>Data!$H2440</f>
        <v>Japonica</v>
      </c>
      <c r="Y2443" s="41" t="e">
        <f t="shared" si="688"/>
        <v>#REF!</v>
      </c>
      <c r="Z2443" s="8">
        <f t="shared" si="694"/>
        <v>10000</v>
      </c>
      <c r="AA2443" s="8" t="str">
        <f t="shared" si="695"/>
        <v>Nina Avery</v>
      </c>
      <c r="AB2443" s="8" t="str">
        <f t="shared" si="696"/>
        <v>M</v>
      </c>
      <c r="AC2443" s="8" t="str">
        <f t="shared" si="697"/>
        <v/>
      </c>
      <c r="AD2443" s="8" t="str">
        <f t="shared" si="685"/>
        <v/>
      </c>
      <c r="AE2443" s="8" t="str">
        <f t="shared" si="698"/>
        <v/>
      </c>
      <c r="AF2443" s="5">
        <f t="shared" si="699"/>
        <v>1949</v>
      </c>
      <c r="AG2443" s="46">
        <v>2440</v>
      </c>
      <c r="AH2443" s="47" t="str">
        <f t="shared" si="689"/>
        <v/>
      </c>
      <c r="AI2443" s="48" t="str">
        <f t="shared" si="690"/>
        <v/>
      </c>
      <c r="AK2443" s="22" t="e">
        <f>TRIM(#REF!)</f>
        <v>#REF!</v>
      </c>
      <c r="AL2443" s="23" t="e">
        <f>IF(#REF!=0,"",#REF!)</f>
        <v>#REF!</v>
      </c>
      <c r="AM2443" s="19" t="e">
        <f>IF(#REF!=0,"",#REF!)</f>
        <v>#REF!</v>
      </c>
      <c r="AN2443" s="23" t="e">
        <f>IF($AK2443="","",#REF!)</f>
        <v>#REF!</v>
      </c>
      <c r="AO2443" s="23" t="e">
        <f t="shared" si="700"/>
        <v>#REF!</v>
      </c>
      <c r="AP2443" s="19" t="e">
        <f>IF(#REF!=0,"",#REF!)</f>
        <v>#REF!</v>
      </c>
      <c r="AQ2443" s="19" t="e">
        <f>IF(#REF!=0,"",#REF!)</f>
        <v>#REF!</v>
      </c>
      <c r="AR2443" s="19" t="e">
        <f>IF(#REF!=0,"",#REF!)</f>
        <v>#REF!</v>
      </c>
      <c r="AS2443" s="19" t="e">
        <f>#REF!</f>
        <v>#REF!</v>
      </c>
    </row>
    <row r="2444" spans="4:45" ht="19.5" thickTop="1" thickBot="1" x14ac:dyDescent="0.25">
      <c r="D2444" s="1" t="str">
        <f t="shared" si="686"/>
        <v/>
      </c>
      <c r="E2444" s="1" t="str">
        <f t="shared" si="687"/>
        <v/>
      </c>
      <c r="K2444" s="19" t="str">
        <f t="shared" si="691"/>
        <v/>
      </c>
      <c r="L2444" s="19">
        <f t="shared" si="684"/>
        <v>10000</v>
      </c>
      <c r="M2444" s="22" t="str">
        <f>TRIM(Data!$N2441)</f>
        <v>Nina Zilkha</v>
      </c>
      <c r="N2444" s="22" t="str">
        <f>TRIM(Data!$A2441)</f>
        <v>Nina Zilkha</v>
      </c>
      <c r="O2444" s="23">
        <f>IF(Data!$B2441=0,"",Data!$B2441)</f>
        <v>2001</v>
      </c>
      <c r="P2444" s="19" t="str">
        <f>IF(Data!$C2441=0,"",Data!$C2441)</f>
        <v>1</v>
      </c>
      <c r="Q2444" s="23" t="str">
        <f>IF($M2444="","",Data!$E2441)</f>
        <v>M-L</v>
      </c>
      <c r="R2444" s="23" t="str">
        <f t="shared" si="692"/>
        <v>M</v>
      </c>
      <c r="S2444" s="23" t="str">
        <f t="shared" si="693"/>
        <v>M</v>
      </c>
      <c r="T2444" s="19" t="str">
        <f>IF(Data!$F2441=0,"",Data!$F2441)</f>
        <v/>
      </c>
      <c r="U2444" s="19" t="str">
        <f>IF(Data!$G2441=0,"",Data!$G2441)</f>
        <v>FD</v>
      </c>
      <c r="V2444" s="19" t="str">
        <f>IF(Data!$D2441=0,"",Data!$D2441)</f>
        <v/>
      </c>
      <c r="W2444" s="19" t="str">
        <f>Data!$H2441</f>
        <v>Japonica</v>
      </c>
      <c r="Y2444" s="41" t="e">
        <f t="shared" si="688"/>
        <v>#REF!</v>
      </c>
      <c r="Z2444" s="8">
        <f t="shared" si="694"/>
        <v>10000</v>
      </c>
      <c r="AA2444" s="8" t="str">
        <f t="shared" si="695"/>
        <v>Nina Zilkha</v>
      </c>
      <c r="AB2444" s="8" t="str">
        <f t="shared" si="696"/>
        <v>M</v>
      </c>
      <c r="AC2444" s="8" t="str">
        <f t="shared" si="697"/>
        <v/>
      </c>
      <c r="AD2444" s="8" t="str">
        <f t="shared" si="685"/>
        <v>FD</v>
      </c>
      <c r="AE2444" s="8" t="str">
        <f t="shared" si="698"/>
        <v/>
      </c>
      <c r="AF2444" s="5">
        <f t="shared" si="699"/>
        <v>2001</v>
      </c>
      <c r="AG2444" s="46">
        <v>2441</v>
      </c>
      <c r="AH2444" s="47" t="str">
        <f t="shared" si="689"/>
        <v/>
      </c>
      <c r="AI2444" s="48" t="str">
        <f t="shared" si="690"/>
        <v/>
      </c>
      <c r="AK2444" s="22" t="e">
        <f>TRIM(#REF!)</f>
        <v>#REF!</v>
      </c>
      <c r="AL2444" s="23" t="e">
        <f>IF(#REF!=0,"",#REF!)</f>
        <v>#REF!</v>
      </c>
      <c r="AM2444" s="19" t="e">
        <f>IF(#REF!=0,"",#REF!)</f>
        <v>#REF!</v>
      </c>
      <c r="AN2444" s="23" t="e">
        <f>IF($AK2444="","",#REF!)</f>
        <v>#REF!</v>
      </c>
      <c r="AO2444" s="23" t="e">
        <f t="shared" si="700"/>
        <v>#REF!</v>
      </c>
      <c r="AP2444" s="19" t="e">
        <f>IF(#REF!=0,"",#REF!)</f>
        <v>#REF!</v>
      </c>
      <c r="AQ2444" s="19" t="e">
        <f>IF(#REF!=0,"",#REF!)</f>
        <v>#REF!</v>
      </c>
      <c r="AR2444" s="19" t="e">
        <f>IF(#REF!=0,"",#REF!)</f>
        <v>#REF!</v>
      </c>
      <c r="AS2444" s="19" t="e">
        <f>#REF!</f>
        <v>#REF!</v>
      </c>
    </row>
    <row r="2445" spans="4:45" ht="19.5" thickTop="1" thickBot="1" x14ac:dyDescent="0.25">
      <c r="D2445" s="1" t="str">
        <f t="shared" si="686"/>
        <v/>
      </c>
      <c r="E2445" s="1" t="str">
        <f t="shared" si="687"/>
        <v/>
      </c>
      <c r="K2445" s="19" t="str">
        <f t="shared" si="691"/>
        <v/>
      </c>
      <c r="L2445" s="19">
        <f t="shared" si="684"/>
        <v>10000</v>
      </c>
      <c r="M2445" s="22" t="str">
        <f>TRIM(Data!$N2442)</f>
        <v>Nioi-fubuki</v>
      </c>
      <c r="N2445" s="22" t="str">
        <f>TRIM(Data!$A2442)</f>
        <v>Nioi-fubuki (Higo)</v>
      </c>
      <c r="O2445" s="23">
        <f>IF(Data!$B2442=0,"",Data!$B2442)</f>
        <v>1968</v>
      </c>
      <c r="P2445" s="19" t="str">
        <f>IF(Data!$C2442=0,"",Data!$C2442)</f>
        <v>1</v>
      </c>
      <c r="Q2445" s="23" t="str">
        <f>IF($M2445="","",Data!$E2442)</f>
        <v>L</v>
      </c>
      <c r="R2445" s="23" t="str">
        <f t="shared" si="692"/>
        <v>L</v>
      </c>
      <c r="S2445" s="23" t="str">
        <f t="shared" si="693"/>
        <v>L</v>
      </c>
      <c r="T2445" s="19" t="str">
        <f>IF(Data!$F2442=0,"",Data!$F2442)</f>
        <v/>
      </c>
      <c r="U2445" s="19" t="str">
        <f>IF(Data!$G2442=0,"",Data!$G2442)</f>
        <v/>
      </c>
      <c r="V2445" s="19" t="str">
        <f>IF(Data!$D2442=0,"",Data!$D2442)</f>
        <v/>
      </c>
      <c r="W2445" s="19" t="str">
        <f>Data!$H2442</f>
        <v>Japonica [Higo]</v>
      </c>
      <c r="Y2445" s="41" t="e">
        <f t="shared" si="688"/>
        <v>#REF!</v>
      </c>
      <c r="Z2445" s="8">
        <f t="shared" si="694"/>
        <v>10000</v>
      </c>
      <c r="AA2445" s="8" t="str">
        <f t="shared" si="695"/>
        <v>Nioi-fubuki</v>
      </c>
      <c r="AB2445" s="8" t="str">
        <f t="shared" si="696"/>
        <v>L</v>
      </c>
      <c r="AC2445" s="8" t="str">
        <f t="shared" si="697"/>
        <v/>
      </c>
      <c r="AD2445" s="8" t="str">
        <f t="shared" si="685"/>
        <v/>
      </c>
      <c r="AE2445" s="8" t="str">
        <f t="shared" si="698"/>
        <v/>
      </c>
      <c r="AF2445" s="5">
        <f t="shared" si="699"/>
        <v>1968</v>
      </c>
      <c r="AG2445" s="46">
        <v>2442</v>
      </c>
      <c r="AH2445" s="47" t="str">
        <f t="shared" si="689"/>
        <v/>
      </c>
      <c r="AI2445" s="48" t="str">
        <f t="shared" si="690"/>
        <v/>
      </c>
      <c r="AK2445" s="22" t="e">
        <f>TRIM(#REF!)</f>
        <v>#REF!</v>
      </c>
      <c r="AL2445" s="23" t="e">
        <f>IF(#REF!=0,"",#REF!)</f>
        <v>#REF!</v>
      </c>
      <c r="AM2445" s="19" t="e">
        <f>IF(#REF!=0,"",#REF!)</f>
        <v>#REF!</v>
      </c>
      <c r="AN2445" s="23" t="e">
        <f>IF($AK2445="","",#REF!)</f>
        <v>#REF!</v>
      </c>
      <c r="AO2445" s="23" t="e">
        <f t="shared" si="700"/>
        <v>#REF!</v>
      </c>
      <c r="AP2445" s="19" t="e">
        <f>IF(#REF!=0,"",#REF!)</f>
        <v>#REF!</v>
      </c>
      <c r="AQ2445" s="19" t="e">
        <f>IF(#REF!=0,"",#REF!)</f>
        <v>#REF!</v>
      </c>
      <c r="AR2445" s="19" t="e">
        <f>IF(#REF!=0,"",#REF!)</f>
        <v>#REF!</v>
      </c>
      <c r="AS2445" s="19" t="e">
        <f>#REF!</f>
        <v>#REF!</v>
      </c>
    </row>
    <row r="2446" spans="4:45" ht="19.5" thickTop="1" thickBot="1" x14ac:dyDescent="0.25">
      <c r="D2446" s="1" t="str">
        <f t="shared" si="686"/>
        <v/>
      </c>
      <c r="E2446" s="1" t="str">
        <f t="shared" si="687"/>
        <v/>
      </c>
      <c r="K2446" s="19" t="str">
        <f t="shared" si="691"/>
        <v/>
      </c>
      <c r="L2446" s="19">
        <f t="shared" si="684"/>
        <v>10000</v>
      </c>
      <c r="M2446" s="22" t="str">
        <f>TRIM(Data!$N2443)</f>
        <v>Nioi-fukurin</v>
      </c>
      <c r="N2446" s="22" t="str">
        <f>TRIM(Data!$A2443)</f>
        <v>Nioi-fukurin (Higo)</v>
      </c>
      <c r="O2446" s="23" t="str">
        <f>IF(Data!$B2443=0,"",Data!$B2443)</f>
        <v/>
      </c>
      <c r="P2446" s="19" t="str">
        <f>IF(Data!$C2443=0,"",Data!$C2443)</f>
        <v/>
      </c>
      <c r="Q2446" s="23" t="str">
        <f>IF($M2446="","",Data!$E2443)</f>
        <v>L</v>
      </c>
      <c r="R2446" s="23" t="str">
        <f t="shared" si="692"/>
        <v>L</v>
      </c>
      <c r="S2446" s="23" t="str">
        <f t="shared" si="693"/>
        <v>L</v>
      </c>
      <c r="T2446" s="19" t="str">
        <f>IF(Data!$F2443=0,"",Data!$F2443)</f>
        <v/>
      </c>
      <c r="U2446" s="19" t="str">
        <f>IF(Data!$G2443=0,"",Data!$G2443)</f>
        <v/>
      </c>
      <c r="V2446" s="19" t="str">
        <f>IF(Data!$D2443=0,"",Data!$D2443)</f>
        <v/>
      </c>
      <c r="W2446" s="19" t="str">
        <f>Data!$H2443</f>
        <v>Japonica [Higo]</v>
      </c>
      <c r="Y2446" s="41" t="e">
        <f t="shared" si="688"/>
        <v>#REF!</v>
      </c>
      <c r="Z2446" s="8">
        <f t="shared" si="694"/>
        <v>10000</v>
      </c>
      <c r="AA2446" s="8" t="str">
        <f t="shared" si="695"/>
        <v>Nioi-fukurin</v>
      </c>
      <c r="AB2446" s="8" t="str">
        <f t="shared" si="696"/>
        <v>L</v>
      </c>
      <c r="AC2446" s="8" t="str">
        <f t="shared" si="697"/>
        <v/>
      </c>
      <c r="AD2446" s="8" t="str">
        <f t="shared" si="685"/>
        <v/>
      </c>
      <c r="AE2446" s="8" t="str">
        <f t="shared" si="698"/>
        <v/>
      </c>
      <c r="AF2446" s="5" t="str">
        <f t="shared" si="699"/>
        <v/>
      </c>
      <c r="AG2446" s="46">
        <v>2443</v>
      </c>
      <c r="AH2446" s="47" t="str">
        <f t="shared" si="689"/>
        <v/>
      </c>
      <c r="AI2446" s="48" t="str">
        <f t="shared" si="690"/>
        <v/>
      </c>
      <c r="AK2446" s="22" t="e">
        <f>TRIM(#REF!)</f>
        <v>#REF!</v>
      </c>
      <c r="AL2446" s="23" t="e">
        <f>IF(#REF!=0,"",#REF!)</f>
        <v>#REF!</v>
      </c>
      <c r="AM2446" s="19" t="e">
        <f>IF(#REF!=0,"",#REF!)</f>
        <v>#REF!</v>
      </c>
      <c r="AN2446" s="23" t="e">
        <f>IF($AK2446="","",#REF!)</f>
        <v>#REF!</v>
      </c>
      <c r="AO2446" s="23" t="e">
        <f t="shared" si="700"/>
        <v>#REF!</v>
      </c>
      <c r="AP2446" s="19" t="e">
        <f>IF(#REF!=0,"",#REF!)</f>
        <v>#REF!</v>
      </c>
      <c r="AQ2446" s="19" t="e">
        <f>IF(#REF!=0,"",#REF!)</f>
        <v>#REF!</v>
      </c>
      <c r="AR2446" s="19" t="e">
        <f>IF(#REF!=0,"",#REF!)</f>
        <v>#REF!</v>
      </c>
      <c r="AS2446" s="19" t="e">
        <f>#REF!</f>
        <v>#REF!</v>
      </c>
    </row>
    <row r="2447" spans="4:45" ht="19.5" thickTop="1" thickBot="1" x14ac:dyDescent="0.25">
      <c r="D2447" s="1" t="str">
        <f t="shared" si="686"/>
        <v/>
      </c>
      <c r="E2447" s="1" t="str">
        <f t="shared" si="687"/>
        <v/>
      </c>
      <c r="K2447" s="19" t="str">
        <f t="shared" si="691"/>
        <v/>
      </c>
      <c r="L2447" s="19">
        <f t="shared" si="684"/>
        <v>10000</v>
      </c>
      <c r="M2447" s="22" t="str">
        <f>TRIM(Data!$N2444)</f>
        <v>Nita McRae</v>
      </c>
      <c r="N2447" s="22" t="str">
        <f>TRIM(Data!$A2444)</f>
        <v>Nita McRae (R)</v>
      </c>
      <c r="O2447" s="23">
        <f>IF(Data!$B2444=0,"",Data!$B2444)</f>
        <v>2001</v>
      </c>
      <c r="P2447" s="19" t="str">
        <f>IF(Data!$C2444=0,"",Data!$C2444)</f>
        <v>1</v>
      </c>
      <c r="Q2447" s="23" t="str">
        <f>IF($M2447="","",Data!$E2444)</f>
        <v>L</v>
      </c>
      <c r="R2447" s="23" t="str">
        <f t="shared" si="692"/>
        <v>L</v>
      </c>
      <c r="S2447" s="23" t="str">
        <f t="shared" si="693"/>
        <v>L</v>
      </c>
      <c r="T2447" s="19" t="str">
        <f>IF(Data!$F2444=0,"",Data!$F2444)</f>
        <v/>
      </c>
      <c r="U2447" s="19" t="str">
        <f>IF(Data!$G2444=0,"",Data!$G2444)</f>
        <v/>
      </c>
      <c r="V2447" s="19" t="str">
        <f>IF(Data!$D2444=0,"",Data!$D2444)</f>
        <v/>
      </c>
      <c r="W2447" s="19" t="str">
        <f>Data!$H2444</f>
        <v>Reticulata</v>
      </c>
      <c r="Y2447" s="41" t="e">
        <f t="shared" si="688"/>
        <v>#REF!</v>
      </c>
      <c r="Z2447" s="8">
        <f t="shared" si="694"/>
        <v>10000</v>
      </c>
      <c r="AA2447" s="8" t="str">
        <f t="shared" si="695"/>
        <v>Nita McRae</v>
      </c>
      <c r="AB2447" s="8" t="str">
        <f t="shared" si="696"/>
        <v>L</v>
      </c>
      <c r="AC2447" s="8" t="str">
        <f t="shared" si="697"/>
        <v/>
      </c>
      <c r="AD2447" s="8" t="str">
        <f t="shared" si="685"/>
        <v/>
      </c>
      <c r="AE2447" s="8" t="str">
        <f t="shared" si="698"/>
        <v/>
      </c>
      <c r="AF2447" s="5">
        <f t="shared" si="699"/>
        <v>2001</v>
      </c>
      <c r="AG2447" s="46">
        <v>2444</v>
      </c>
      <c r="AH2447" s="47" t="str">
        <f t="shared" si="689"/>
        <v/>
      </c>
      <c r="AI2447" s="48" t="str">
        <f t="shared" si="690"/>
        <v/>
      </c>
      <c r="AK2447" s="22" t="e">
        <f>TRIM(#REF!)</f>
        <v>#REF!</v>
      </c>
      <c r="AL2447" s="23" t="e">
        <f>IF(#REF!=0,"",#REF!)</f>
        <v>#REF!</v>
      </c>
      <c r="AM2447" s="19" t="e">
        <f>IF(#REF!=0,"",#REF!)</f>
        <v>#REF!</v>
      </c>
      <c r="AN2447" s="23" t="e">
        <f>IF($AK2447="","",#REF!)</f>
        <v>#REF!</v>
      </c>
      <c r="AO2447" s="23" t="e">
        <f t="shared" si="700"/>
        <v>#REF!</v>
      </c>
      <c r="AP2447" s="19" t="e">
        <f>IF(#REF!=0,"",#REF!)</f>
        <v>#REF!</v>
      </c>
      <c r="AQ2447" s="19" t="e">
        <f>IF(#REF!=0,"",#REF!)</f>
        <v>#REF!</v>
      </c>
      <c r="AR2447" s="19" t="e">
        <f>IF(#REF!=0,"",#REF!)</f>
        <v>#REF!</v>
      </c>
      <c r="AS2447" s="19" t="e">
        <f>#REF!</f>
        <v>#REF!</v>
      </c>
    </row>
    <row r="2448" spans="4:45" ht="19.5" thickTop="1" thickBot="1" x14ac:dyDescent="0.25">
      <c r="D2448" s="1" t="str">
        <f t="shared" si="686"/>
        <v/>
      </c>
      <c r="E2448" s="1" t="str">
        <f t="shared" si="687"/>
        <v/>
      </c>
      <c r="K2448" s="19" t="str">
        <f t="shared" si="691"/>
        <v/>
      </c>
      <c r="L2448" s="19">
        <f t="shared" si="684"/>
        <v>10000</v>
      </c>
      <c r="M2448" s="22" t="str">
        <f>TRIM(Data!$N2445)</f>
        <v>No Doubt</v>
      </c>
      <c r="N2448" s="22" t="str">
        <f>TRIM(Data!$A2445)</f>
        <v>No Doubt (Sasanqua)</v>
      </c>
      <c r="O2448" s="23">
        <f>IF(Data!$B2445=0,"",Data!$B2445)</f>
        <v>2016</v>
      </c>
      <c r="P2448" s="19" t="str">
        <f>IF(Data!$C2445=0,"",Data!$C2445)</f>
        <v>1</v>
      </c>
      <c r="Q2448" s="23" t="str">
        <f>IF($M2448="","",Data!$E2445)</f>
        <v>M</v>
      </c>
      <c r="R2448" s="23" t="str">
        <f t="shared" si="692"/>
        <v>M</v>
      </c>
      <c r="S2448" s="23" t="str">
        <f t="shared" si="693"/>
        <v>M</v>
      </c>
      <c r="T2448" s="19" t="str">
        <f>IF(Data!$F2445=0,"",Data!$F2445)</f>
        <v/>
      </c>
      <c r="U2448" s="19" t="str">
        <f>IF(Data!$G2445=0,"",Data!$G2445)</f>
        <v/>
      </c>
      <c r="V2448" s="19" t="str">
        <f>IF(Data!$D2445=0,"",Data!$D2445)</f>
        <v/>
      </c>
      <c r="W2448" s="19" t="str">
        <f>Data!$H2445</f>
        <v>Sasanqua</v>
      </c>
      <c r="Y2448" s="41" t="e">
        <f t="shared" si="688"/>
        <v>#REF!</v>
      </c>
      <c r="Z2448" s="8">
        <f t="shared" si="694"/>
        <v>10000</v>
      </c>
      <c r="AA2448" s="8" t="str">
        <f t="shared" si="695"/>
        <v>No Doubt</v>
      </c>
      <c r="AB2448" s="8" t="str">
        <f t="shared" si="696"/>
        <v>M</v>
      </c>
      <c r="AC2448" s="8" t="str">
        <f t="shared" si="697"/>
        <v/>
      </c>
      <c r="AD2448" s="8" t="str">
        <f t="shared" si="685"/>
        <v/>
      </c>
      <c r="AE2448" s="8" t="str">
        <f t="shared" si="698"/>
        <v/>
      </c>
      <c r="AF2448" s="5">
        <f t="shared" si="699"/>
        <v>2016</v>
      </c>
      <c r="AG2448" s="46">
        <v>2445</v>
      </c>
      <c r="AH2448" s="47" t="str">
        <f t="shared" si="689"/>
        <v/>
      </c>
      <c r="AI2448" s="48" t="str">
        <f t="shared" si="690"/>
        <v/>
      </c>
      <c r="AK2448" s="22" t="e">
        <f>TRIM(#REF!)</f>
        <v>#REF!</v>
      </c>
      <c r="AL2448" s="23" t="e">
        <f>IF(#REF!=0,"",#REF!)</f>
        <v>#REF!</v>
      </c>
      <c r="AM2448" s="19" t="e">
        <f>IF(#REF!=0,"",#REF!)</f>
        <v>#REF!</v>
      </c>
      <c r="AN2448" s="23" t="e">
        <f>IF($AK2448="","",#REF!)</f>
        <v>#REF!</v>
      </c>
      <c r="AO2448" s="23" t="e">
        <f t="shared" si="700"/>
        <v>#REF!</v>
      </c>
      <c r="AP2448" s="19" t="e">
        <f>IF(#REF!=0,"",#REF!)</f>
        <v>#REF!</v>
      </c>
      <c r="AQ2448" s="19" t="e">
        <f>IF(#REF!=0,"",#REF!)</f>
        <v>#REF!</v>
      </c>
      <c r="AR2448" s="19" t="e">
        <f>IF(#REF!=0,"",#REF!)</f>
        <v>#REF!</v>
      </c>
      <c r="AS2448" s="19" t="e">
        <f>#REF!</f>
        <v>#REF!</v>
      </c>
    </row>
    <row r="2449" spans="4:45" ht="19.5" thickTop="1" thickBot="1" x14ac:dyDescent="0.25">
      <c r="D2449" s="1" t="str">
        <f t="shared" si="686"/>
        <v/>
      </c>
      <c r="E2449" s="1" t="str">
        <f t="shared" si="687"/>
        <v/>
      </c>
      <c r="K2449" s="19" t="str">
        <f t="shared" si="691"/>
        <v/>
      </c>
      <c r="L2449" s="19">
        <f t="shared" si="684"/>
        <v>10000</v>
      </c>
      <c r="M2449" s="22" t="str">
        <f>TRIM(Data!$N2446)</f>
        <v>No Regrets</v>
      </c>
      <c r="N2449" s="22" t="str">
        <f>TRIM(Data!$A2446)</f>
        <v>No Regrets (R)</v>
      </c>
      <c r="O2449" s="23">
        <f>IF(Data!$B2446=0,"",Data!$B2446)</f>
        <v>2006</v>
      </c>
      <c r="P2449" s="19" t="str">
        <f>IF(Data!$C2446=0,"",Data!$C2446)</f>
        <v/>
      </c>
      <c r="Q2449" s="23" t="str">
        <f>IF($M2449="","",Data!$E2446)</f>
        <v>M</v>
      </c>
      <c r="R2449" s="23" t="str">
        <f t="shared" si="692"/>
        <v>M</v>
      </c>
      <c r="S2449" s="23" t="str">
        <f t="shared" si="693"/>
        <v>M</v>
      </c>
      <c r="T2449" s="19" t="str">
        <f>IF(Data!$F2446=0,"",Data!$F2446)</f>
        <v/>
      </c>
      <c r="U2449" s="19" t="str">
        <f>IF(Data!$G2446=0,"",Data!$G2446)</f>
        <v/>
      </c>
      <c r="V2449" s="19" t="str">
        <f>IF(Data!$D2446=0,"",Data!$D2446)</f>
        <v/>
      </c>
      <c r="W2449" s="19" t="str">
        <f>Data!$H2446</f>
        <v>Reticulata</v>
      </c>
      <c r="Y2449" s="41" t="e">
        <f t="shared" si="688"/>
        <v>#REF!</v>
      </c>
      <c r="Z2449" s="8">
        <f t="shared" si="694"/>
        <v>10000</v>
      </c>
      <c r="AA2449" s="8" t="str">
        <f t="shared" si="695"/>
        <v>No Regrets</v>
      </c>
      <c r="AB2449" s="8" t="str">
        <f t="shared" si="696"/>
        <v>M</v>
      </c>
      <c r="AC2449" s="8" t="str">
        <f t="shared" si="697"/>
        <v/>
      </c>
      <c r="AD2449" s="8" t="str">
        <f t="shared" si="685"/>
        <v/>
      </c>
      <c r="AE2449" s="8" t="str">
        <f t="shared" si="698"/>
        <v/>
      </c>
      <c r="AF2449" s="5">
        <f t="shared" si="699"/>
        <v>2006</v>
      </c>
      <c r="AG2449" s="46">
        <v>2446</v>
      </c>
      <c r="AH2449" s="47" t="str">
        <f t="shared" si="689"/>
        <v/>
      </c>
      <c r="AI2449" s="48" t="str">
        <f t="shared" si="690"/>
        <v/>
      </c>
      <c r="AK2449" s="22" t="e">
        <f>TRIM(#REF!)</f>
        <v>#REF!</v>
      </c>
      <c r="AL2449" s="23" t="e">
        <f>IF(#REF!=0,"",#REF!)</f>
        <v>#REF!</v>
      </c>
      <c r="AM2449" s="19" t="e">
        <f>IF(#REF!=0,"",#REF!)</f>
        <v>#REF!</v>
      </c>
      <c r="AN2449" s="23" t="e">
        <f>IF($AK2449="","",#REF!)</f>
        <v>#REF!</v>
      </c>
      <c r="AO2449" s="23" t="e">
        <f t="shared" si="700"/>
        <v>#REF!</v>
      </c>
      <c r="AP2449" s="19" t="e">
        <f>IF(#REF!=0,"",#REF!)</f>
        <v>#REF!</v>
      </c>
      <c r="AQ2449" s="19" t="e">
        <f>IF(#REF!=0,"",#REF!)</f>
        <v>#REF!</v>
      </c>
      <c r="AR2449" s="19" t="e">
        <f>IF(#REF!=0,"",#REF!)</f>
        <v>#REF!</v>
      </c>
      <c r="AS2449" s="19" t="e">
        <f>#REF!</f>
        <v>#REF!</v>
      </c>
    </row>
    <row r="2450" spans="4:45" ht="19.5" thickTop="1" thickBot="1" x14ac:dyDescent="0.25">
      <c r="D2450" s="1" t="str">
        <f t="shared" si="686"/>
        <v/>
      </c>
      <c r="E2450" s="1" t="str">
        <f t="shared" si="687"/>
        <v/>
      </c>
      <c r="K2450" s="19" t="str">
        <f t="shared" si="691"/>
        <v/>
      </c>
      <c r="L2450" s="19">
        <f t="shared" si="684"/>
        <v>10000</v>
      </c>
      <c r="M2450" s="22" t="str">
        <f>TRIM(Data!$N2447)</f>
        <v>Noble Pearl</v>
      </c>
      <c r="N2450" s="22" t="str">
        <f>TRIM(Data!$A2447)</f>
        <v>Noble Pearl (R)</v>
      </c>
      <c r="O2450" s="23">
        <f>IF(Data!$B2447=0,"",Data!$B2447)</f>
        <v>1980</v>
      </c>
      <c r="P2450" s="19" t="str">
        <f>IF(Data!$C2447=0,"",Data!$C2447)</f>
        <v>1</v>
      </c>
      <c r="Q2450" s="23" t="str">
        <f>IF($M2450="","",Data!$E2447)</f>
        <v>L-VL</v>
      </c>
      <c r="R2450" s="23" t="str">
        <f t="shared" si="692"/>
        <v>L</v>
      </c>
      <c r="S2450" s="23" t="str">
        <f t="shared" si="693"/>
        <v>L</v>
      </c>
      <c r="T2450" s="19" t="str">
        <f>IF(Data!$F2447=0,"",Data!$F2447)</f>
        <v/>
      </c>
      <c r="U2450" s="19" t="str">
        <f>IF(Data!$G2447=0,"",Data!$G2447)</f>
        <v/>
      </c>
      <c r="V2450" s="19" t="str">
        <f>IF(Data!$D2447=0,"",Data!$D2447)</f>
        <v/>
      </c>
      <c r="W2450" s="19" t="str">
        <f>Data!$H2447</f>
        <v>Reticulata</v>
      </c>
      <c r="Y2450" s="41" t="e">
        <f t="shared" si="688"/>
        <v>#REF!</v>
      </c>
      <c r="Z2450" s="8">
        <f t="shared" si="694"/>
        <v>10000</v>
      </c>
      <c r="AA2450" s="8" t="str">
        <f t="shared" si="695"/>
        <v>Noble Pearl</v>
      </c>
      <c r="AB2450" s="8" t="str">
        <f t="shared" si="696"/>
        <v>L</v>
      </c>
      <c r="AC2450" s="8" t="str">
        <f t="shared" si="697"/>
        <v/>
      </c>
      <c r="AD2450" s="8" t="str">
        <f t="shared" si="685"/>
        <v/>
      </c>
      <c r="AE2450" s="8" t="str">
        <f t="shared" si="698"/>
        <v/>
      </c>
      <c r="AF2450" s="5">
        <f t="shared" si="699"/>
        <v>1980</v>
      </c>
      <c r="AG2450" s="46">
        <v>2447</v>
      </c>
      <c r="AH2450" s="47" t="str">
        <f t="shared" si="689"/>
        <v/>
      </c>
      <c r="AI2450" s="48" t="str">
        <f t="shared" si="690"/>
        <v/>
      </c>
      <c r="AK2450" s="22" t="e">
        <f>TRIM(#REF!)</f>
        <v>#REF!</v>
      </c>
      <c r="AL2450" s="23" t="e">
        <f>IF(#REF!=0,"",#REF!)</f>
        <v>#REF!</v>
      </c>
      <c r="AM2450" s="19" t="e">
        <f>IF(#REF!=0,"",#REF!)</f>
        <v>#REF!</v>
      </c>
      <c r="AN2450" s="23" t="e">
        <f>IF($AK2450="","",#REF!)</f>
        <v>#REF!</v>
      </c>
      <c r="AO2450" s="23" t="e">
        <f t="shared" si="700"/>
        <v>#REF!</v>
      </c>
      <c r="AP2450" s="19" t="e">
        <f>IF(#REF!=0,"",#REF!)</f>
        <v>#REF!</v>
      </c>
      <c r="AQ2450" s="19" t="e">
        <f>IF(#REF!=0,"",#REF!)</f>
        <v>#REF!</v>
      </c>
      <c r="AR2450" s="19" t="e">
        <f>IF(#REF!=0,"",#REF!)</f>
        <v>#REF!</v>
      </c>
      <c r="AS2450" s="19" t="e">
        <f>#REF!</f>
        <v>#REF!</v>
      </c>
    </row>
    <row r="2451" spans="4:45" ht="19.5" thickTop="1" thickBot="1" x14ac:dyDescent="0.25">
      <c r="D2451" s="1" t="str">
        <f t="shared" si="686"/>
        <v/>
      </c>
      <c r="E2451" s="1" t="str">
        <f t="shared" si="687"/>
        <v/>
      </c>
      <c r="K2451" s="19" t="str">
        <f t="shared" si="691"/>
        <v/>
      </c>
      <c r="L2451" s="19">
        <f t="shared" si="684"/>
        <v>10000</v>
      </c>
      <c r="M2451" s="22" t="str">
        <f>TRIM(Data!$N2448)</f>
        <v>Nolan Lewis</v>
      </c>
      <c r="N2451" s="22" t="str">
        <f>TRIM(Data!$A2448)</f>
        <v>Nolan Lewis</v>
      </c>
      <c r="O2451" s="23">
        <f>IF(Data!$B2448=0,"",Data!$B2448)</f>
        <v>2016</v>
      </c>
      <c r="P2451" s="19" t="str">
        <f>IF(Data!$C2448=0,"",Data!$C2448)</f>
        <v>1</v>
      </c>
      <c r="Q2451" s="23" t="str">
        <f>IF($M2451="","",Data!$E2448)</f>
        <v>Min</v>
      </c>
      <c r="R2451" s="23" t="str">
        <f t="shared" si="692"/>
        <v>Min</v>
      </c>
      <c r="S2451" s="23" t="str">
        <f t="shared" si="693"/>
        <v>Min</v>
      </c>
      <c r="T2451" s="19" t="str">
        <f>IF(Data!$F2448=0,"",Data!$F2448)</f>
        <v/>
      </c>
      <c r="U2451" s="19" t="str">
        <f>IF(Data!$G2448=0,"",Data!$G2448)</f>
        <v/>
      </c>
      <c r="V2451" s="19" t="str">
        <f>IF(Data!$D2448=0,"",Data!$D2448)</f>
        <v/>
      </c>
      <c r="W2451" s="19" t="str">
        <f>Data!$H2448</f>
        <v>Japonica</v>
      </c>
      <c r="Y2451" s="41" t="e">
        <f t="shared" si="688"/>
        <v>#REF!</v>
      </c>
      <c r="Z2451" s="8">
        <f t="shared" si="694"/>
        <v>10000</v>
      </c>
      <c r="AA2451" s="8" t="str">
        <f t="shared" si="695"/>
        <v>Nolan Lewis</v>
      </c>
      <c r="AB2451" s="8" t="str">
        <f t="shared" si="696"/>
        <v>Min</v>
      </c>
      <c r="AC2451" s="8" t="str">
        <f t="shared" si="697"/>
        <v/>
      </c>
      <c r="AD2451" s="8" t="str">
        <f t="shared" si="685"/>
        <v/>
      </c>
      <c r="AE2451" s="8" t="str">
        <f t="shared" si="698"/>
        <v/>
      </c>
      <c r="AF2451" s="5">
        <f t="shared" si="699"/>
        <v>2016</v>
      </c>
      <c r="AG2451" s="46">
        <v>2448</v>
      </c>
      <c r="AH2451" s="47" t="str">
        <f t="shared" si="689"/>
        <v/>
      </c>
      <c r="AI2451" s="48" t="str">
        <f t="shared" si="690"/>
        <v/>
      </c>
      <c r="AK2451" s="22" t="e">
        <f>TRIM(#REF!)</f>
        <v>#REF!</v>
      </c>
      <c r="AL2451" s="23" t="e">
        <f>IF(#REF!=0,"",#REF!)</f>
        <v>#REF!</v>
      </c>
      <c r="AM2451" s="19" t="e">
        <f>IF(#REF!=0,"",#REF!)</f>
        <v>#REF!</v>
      </c>
      <c r="AN2451" s="23" t="e">
        <f>IF($AK2451="","",#REF!)</f>
        <v>#REF!</v>
      </c>
      <c r="AO2451" s="23" t="e">
        <f t="shared" si="700"/>
        <v>#REF!</v>
      </c>
      <c r="AP2451" s="19" t="e">
        <f>IF(#REF!=0,"",#REF!)</f>
        <v>#REF!</v>
      </c>
      <c r="AQ2451" s="19" t="e">
        <f>IF(#REF!=0,"",#REF!)</f>
        <v>#REF!</v>
      </c>
      <c r="AR2451" s="19" t="e">
        <f>IF(#REF!=0,"",#REF!)</f>
        <v>#REF!</v>
      </c>
      <c r="AS2451" s="19" t="e">
        <f>#REF!</f>
        <v>#REF!</v>
      </c>
    </row>
    <row r="2452" spans="4:45" ht="19.5" thickTop="1" thickBot="1" x14ac:dyDescent="0.25">
      <c r="D2452" s="1" t="str">
        <f t="shared" si="686"/>
        <v/>
      </c>
      <c r="E2452" s="1" t="str">
        <f t="shared" si="687"/>
        <v/>
      </c>
      <c r="K2452" s="19" t="str">
        <f t="shared" si="691"/>
        <v/>
      </c>
      <c r="L2452" s="19">
        <f t="shared" si="684"/>
        <v>10000</v>
      </c>
      <c r="M2452" s="22" t="str">
        <f>TRIM(Data!$N2449)</f>
        <v>Nonie Haydon</v>
      </c>
      <c r="N2452" s="22" t="str">
        <f>TRIM(Data!$A2449)</f>
        <v>Nonie Haydon (H)</v>
      </c>
      <c r="O2452" s="23">
        <f>IF(Data!$B2449=0,"",Data!$B2449)</f>
        <v>1990</v>
      </c>
      <c r="P2452" s="19" t="str">
        <f>IF(Data!$C2449=0,"",Data!$C2449)</f>
        <v>1</v>
      </c>
      <c r="Q2452" s="23" t="str">
        <f>IF($M2452="","",Data!$E2449)</f>
        <v>L</v>
      </c>
      <c r="R2452" s="23" t="str">
        <f t="shared" si="692"/>
        <v>L</v>
      </c>
      <c r="S2452" s="23" t="str">
        <f t="shared" si="693"/>
        <v>L</v>
      </c>
      <c r="T2452" s="19" t="str">
        <f>IF(Data!$F2449=0,"",Data!$F2449)</f>
        <v/>
      </c>
      <c r="U2452" s="19" t="str">
        <f>IF(Data!$G2449=0,"",Data!$G2449)</f>
        <v/>
      </c>
      <c r="V2452" s="19" t="str">
        <f>IF(Data!$D2449=0,"",Data!$D2449)</f>
        <v/>
      </c>
      <c r="W2452" s="19" t="str">
        <f>Data!$H2449</f>
        <v>NRH</v>
      </c>
      <c r="Y2452" s="41" t="e">
        <f t="shared" si="688"/>
        <v>#REF!</v>
      </c>
      <c r="Z2452" s="8">
        <f t="shared" si="694"/>
        <v>10000</v>
      </c>
      <c r="AA2452" s="8" t="str">
        <f t="shared" si="695"/>
        <v>Nonie Haydon</v>
      </c>
      <c r="AB2452" s="8" t="str">
        <f t="shared" si="696"/>
        <v>L</v>
      </c>
      <c r="AC2452" s="8" t="str">
        <f t="shared" si="697"/>
        <v/>
      </c>
      <c r="AD2452" s="8" t="str">
        <f t="shared" si="685"/>
        <v/>
      </c>
      <c r="AE2452" s="8" t="str">
        <f t="shared" si="698"/>
        <v/>
      </c>
      <c r="AF2452" s="5">
        <f t="shared" si="699"/>
        <v>1990</v>
      </c>
      <c r="AG2452" s="46">
        <v>2449</v>
      </c>
      <c r="AH2452" s="47" t="str">
        <f t="shared" si="689"/>
        <v/>
      </c>
      <c r="AI2452" s="48" t="str">
        <f t="shared" si="690"/>
        <v/>
      </c>
      <c r="AK2452" s="22" t="e">
        <f>TRIM(#REF!)</f>
        <v>#REF!</v>
      </c>
      <c r="AL2452" s="23" t="e">
        <f>IF(#REF!=0,"",#REF!)</f>
        <v>#REF!</v>
      </c>
      <c r="AM2452" s="19" t="e">
        <f>IF(#REF!=0,"",#REF!)</f>
        <v>#REF!</v>
      </c>
      <c r="AN2452" s="23" t="e">
        <f>IF($AK2452="","",#REF!)</f>
        <v>#REF!</v>
      </c>
      <c r="AO2452" s="23" t="e">
        <f t="shared" si="700"/>
        <v>#REF!</v>
      </c>
      <c r="AP2452" s="19" t="e">
        <f>IF(#REF!=0,"",#REF!)</f>
        <v>#REF!</v>
      </c>
      <c r="AQ2452" s="19" t="e">
        <f>IF(#REF!=0,"",#REF!)</f>
        <v>#REF!</v>
      </c>
      <c r="AR2452" s="19" t="e">
        <f>IF(#REF!=0,"",#REF!)</f>
        <v>#REF!</v>
      </c>
      <c r="AS2452" s="19" t="e">
        <f>#REF!</f>
        <v>#REF!</v>
      </c>
    </row>
    <row r="2453" spans="4:45" ht="19.5" thickTop="1" thickBot="1" x14ac:dyDescent="0.25">
      <c r="D2453" s="1" t="str">
        <f t="shared" si="686"/>
        <v/>
      </c>
      <c r="E2453" s="1" t="str">
        <f t="shared" si="687"/>
        <v/>
      </c>
      <c r="K2453" s="19" t="str">
        <f t="shared" si="691"/>
        <v/>
      </c>
      <c r="L2453" s="19">
        <f t="shared" si="684"/>
        <v>10000</v>
      </c>
      <c r="M2453" s="22" t="str">
        <f>TRIM(Data!$N2450)</f>
        <v>Nora Kate</v>
      </c>
      <c r="N2453" s="22" t="str">
        <f>TRIM(Data!$A2450)</f>
        <v>Nora Kate (R)</v>
      </c>
      <c r="O2453" s="23">
        <f>IF(Data!$B2450=0,"",Data!$B2450)</f>
        <v>2018</v>
      </c>
      <c r="P2453" s="19" t="str">
        <f>IF(Data!$C2450=0,"",Data!$C2450)</f>
        <v>1</v>
      </c>
      <c r="Q2453" s="23" t="str">
        <f>IF($M2453="","",Data!$E2450)</f>
        <v>VL</v>
      </c>
      <c r="R2453" s="23" t="str">
        <f t="shared" si="692"/>
        <v>VL</v>
      </c>
      <c r="S2453" s="23" t="str">
        <f t="shared" si="693"/>
        <v>VL</v>
      </c>
      <c r="T2453" s="19" t="str">
        <f>IF(Data!$F2450=0,"",Data!$F2450)</f>
        <v/>
      </c>
      <c r="U2453" s="19" t="str">
        <f>IF(Data!$G2450=0,"",Data!$G2450)</f>
        <v/>
      </c>
      <c r="V2453" s="19" t="str">
        <f>IF(Data!$D2450=0,"",Data!$D2450)</f>
        <v/>
      </c>
      <c r="W2453" s="19" t="str">
        <f>Data!$H2450</f>
        <v>Reticulata</v>
      </c>
      <c r="Y2453" s="41" t="e">
        <f t="shared" si="688"/>
        <v>#REF!</v>
      </c>
      <c r="Z2453" s="8">
        <f t="shared" si="694"/>
        <v>10000</v>
      </c>
      <c r="AA2453" s="8" t="str">
        <f t="shared" si="695"/>
        <v>Nora Kate</v>
      </c>
      <c r="AB2453" s="8" t="str">
        <f t="shared" si="696"/>
        <v>VL</v>
      </c>
      <c r="AC2453" s="8" t="str">
        <f t="shared" si="697"/>
        <v/>
      </c>
      <c r="AD2453" s="8" t="str">
        <f t="shared" si="685"/>
        <v/>
      </c>
      <c r="AE2453" s="8" t="str">
        <f t="shared" si="698"/>
        <v/>
      </c>
      <c r="AF2453" s="5">
        <f t="shared" si="699"/>
        <v>2018</v>
      </c>
      <c r="AG2453" s="46">
        <v>2450</v>
      </c>
      <c r="AH2453" s="47" t="str">
        <f t="shared" si="689"/>
        <v/>
      </c>
      <c r="AI2453" s="48" t="str">
        <f t="shared" si="690"/>
        <v/>
      </c>
      <c r="AK2453" s="22" t="e">
        <f>TRIM(#REF!)</f>
        <v>#REF!</v>
      </c>
      <c r="AL2453" s="23" t="e">
        <f>IF(#REF!=0,"",#REF!)</f>
        <v>#REF!</v>
      </c>
      <c r="AM2453" s="19" t="e">
        <f>IF(#REF!=0,"",#REF!)</f>
        <v>#REF!</v>
      </c>
      <c r="AN2453" s="23" t="e">
        <f>IF($AK2453="","",#REF!)</f>
        <v>#REF!</v>
      </c>
      <c r="AO2453" s="23" t="e">
        <f t="shared" si="700"/>
        <v>#REF!</v>
      </c>
      <c r="AP2453" s="19" t="e">
        <f>IF(#REF!=0,"",#REF!)</f>
        <v>#REF!</v>
      </c>
      <c r="AQ2453" s="19" t="e">
        <f>IF(#REF!=0,"",#REF!)</f>
        <v>#REF!</v>
      </c>
      <c r="AR2453" s="19" t="e">
        <f>IF(#REF!=0,"",#REF!)</f>
        <v>#REF!</v>
      </c>
      <c r="AS2453" s="19" t="e">
        <f>#REF!</f>
        <v>#REF!</v>
      </c>
    </row>
    <row r="2454" spans="4:45" ht="19.5" thickTop="1" thickBot="1" x14ac:dyDescent="0.25">
      <c r="D2454" s="1" t="str">
        <f t="shared" si="686"/>
        <v/>
      </c>
      <c r="E2454" s="1" t="str">
        <f t="shared" si="687"/>
        <v/>
      </c>
      <c r="K2454" s="19" t="str">
        <f t="shared" si="691"/>
        <v/>
      </c>
      <c r="L2454" s="19">
        <f t="shared" ref="L2454:L2517" si="701">IF(ISERROR(SEARCH($B$2,M2454)),10000,IF(SEARCH($B$2,M2454)=1,SEARCH($B$2,M2454)+ROW()/100000,10000))</f>
        <v>10000</v>
      </c>
      <c r="M2454" s="22" t="str">
        <f>TRIM(Data!$N2451)</f>
        <v>Norma Borland</v>
      </c>
      <c r="N2454" s="22" t="str">
        <f>TRIM(Data!$A2451)</f>
        <v>Norma Borland</v>
      </c>
      <c r="O2454" s="23">
        <f>IF(Data!$B2451=0,"",Data!$B2451)</f>
        <v>1954</v>
      </c>
      <c r="P2454" s="19" t="str">
        <f>IF(Data!$C2451=0,"",Data!$C2451)</f>
        <v>1</v>
      </c>
      <c r="Q2454" s="23" t="str">
        <f>IF($M2454="","",Data!$E2451)</f>
        <v>M</v>
      </c>
      <c r="R2454" s="23" t="str">
        <f t="shared" si="692"/>
        <v>M</v>
      </c>
      <c r="S2454" s="23" t="str">
        <f t="shared" si="693"/>
        <v>M</v>
      </c>
      <c r="T2454" s="19" t="str">
        <f>IF(Data!$F2451=0,"",Data!$F2451)</f>
        <v/>
      </c>
      <c r="U2454" s="19" t="str">
        <f>IF(Data!$G2451=0,"",Data!$G2451)</f>
        <v/>
      </c>
      <c r="V2454" s="19" t="str">
        <f>IF(Data!$D2451=0,"",Data!$D2451)</f>
        <v/>
      </c>
      <c r="W2454" s="19" t="str">
        <f>Data!$H2451</f>
        <v>Japonica</v>
      </c>
      <c r="Y2454" s="41" t="e">
        <f t="shared" si="688"/>
        <v>#REF!</v>
      </c>
      <c r="Z2454" s="8">
        <f t="shared" si="694"/>
        <v>10000</v>
      </c>
      <c r="AA2454" s="8" t="str">
        <f t="shared" si="695"/>
        <v>Norma Borland</v>
      </c>
      <c r="AB2454" s="8" t="str">
        <f t="shared" si="696"/>
        <v>M</v>
      </c>
      <c r="AC2454" s="8" t="str">
        <f t="shared" si="697"/>
        <v/>
      </c>
      <c r="AD2454" s="8" t="str">
        <f t="shared" ref="AD2454:AD2517" si="702">U2454</f>
        <v/>
      </c>
      <c r="AE2454" s="8" t="str">
        <f t="shared" si="698"/>
        <v/>
      </c>
      <c r="AF2454" s="5">
        <f t="shared" si="699"/>
        <v>1954</v>
      </c>
      <c r="AG2454" s="46">
        <v>2451</v>
      </c>
      <c r="AH2454" s="47" t="str">
        <f t="shared" si="689"/>
        <v/>
      </c>
      <c r="AI2454" s="48" t="str">
        <f t="shared" si="690"/>
        <v/>
      </c>
      <c r="AK2454" s="22" t="e">
        <f>TRIM(#REF!)</f>
        <v>#REF!</v>
      </c>
      <c r="AL2454" s="23" t="e">
        <f>IF(#REF!=0,"",#REF!)</f>
        <v>#REF!</v>
      </c>
      <c r="AM2454" s="19" t="e">
        <f>IF(#REF!=0,"",#REF!)</f>
        <v>#REF!</v>
      </c>
      <c r="AN2454" s="23" t="e">
        <f>IF($AK2454="","",#REF!)</f>
        <v>#REF!</v>
      </c>
      <c r="AO2454" s="23" t="e">
        <f t="shared" si="700"/>
        <v>#REF!</v>
      </c>
      <c r="AP2454" s="19" t="e">
        <f>IF(#REF!=0,"",#REF!)</f>
        <v>#REF!</v>
      </c>
      <c r="AQ2454" s="19" t="e">
        <f>IF(#REF!=0,"",#REF!)</f>
        <v>#REF!</v>
      </c>
      <c r="AR2454" s="19" t="e">
        <f>IF(#REF!=0,"",#REF!)</f>
        <v>#REF!</v>
      </c>
      <c r="AS2454" s="19" t="e">
        <f>#REF!</f>
        <v>#REF!</v>
      </c>
    </row>
    <row r="2455" spans="4:45" ht="19.5" thickTop="1" thickBot="1" x14ac:dyDescent="0.25">
      <c r="D2455" s="1" t="str">
        <f t="shared" si="686"/>
        <v/>
      </c>
      <c r="E2455" s="1" t="str">
        <f t="shared" si="687"/>
        <v/>
      </c>
      <c r="K2455" s="19" t="str">
        <f t="shared" si="691"/>
        <v/>
      </c>
      <c r="L2455" s="19">
        <f t="shared" si="701"/>
        <v>10000</v>
      </c>
      <c r="M2455" s="22" t="str">
        <f>TRIM(Data!$N2452)</f>
        <v>North Bay</v>
      </c>
      <c r="N2455" s="22" t="str">
        <f>TRIM(Data!$A2452)</f>
        <v>North Bay (R)</v>
      </c>
      <c r="O2455" s="23">
        <f>IF(Data!$B2452=0,"",Data!$B2452)</f>
        <v>1999</v>
      </c>
      <c r="P2455" s="19" t="str">
        <f>IF(Data!$C2452=0,"",Data!$C2452)</f>
        <v/>
      </c>
      <c r="Q2455" s="23" t="str">
        <f>IF($M2455="","",Data!$E2452)</f>
        <v>M</v>
      </c>
      <c r="R2455" s="23" t="str">
        <f t="shared" si="692"/>
        <v>M</v>
      </c>
      <c r="S2455" s="23" t="str">
        <f t="shared" si="693"/>
        <v>M</v>
      </c>
      <c r="T2455" s="19" t="str">
        <f>IF(Data!$F2452=0,"",Data!$F2452)</f>
        <v/>
      </c>
      <c r="U2455" s="19" t="str">
        <f>IF(Data!$G2452=0,"",Data!$G2452)</f>
        <v/>
      </c>
      <c r="V2455" s="19" t="str">
        <f>IF(Data!$D2452=0,"",Data!$D2452)</f>
        <v/>
      </c>
      <c r="W2455" s="19" t="str">
        <f>Data!$H2452</f>
        <v>Reticulata</v>
      </c>
      <c r="Y2455" s="41" t="e">
        <f t="shared" si="688"/>
        <v>#REF!</v>
      </c>
      <c r="Z2455" s="8">
        <f t="shared" si="694"/>
        <v>10000</v>
      </c>
      <c r="AA2455" s="8" t="str">
        <f t="shared" si="695"/>
        <v>North Bay</v>
      </c>
      <c r="AB2455" s="8" t="str">
        <f t="shared" si="696"/>
        <v>M</v>
      </c>
      <c r="AC2455" s="8" t="str">
        <f t="shared" si="697"/>
        <v/>
      </c>
      <c r="AD2455" s="8" t="str">
        <f t="shared" si="702"/>
        <v/>
      </c>
      <c r="AE2455" s="8" t="str">
        <f t="shared" si="698"/>
        <v/>
      </c>
      <c r="AF2455" s="5">
        <f t="shared" si="699"/>
        <v>1999</v>
      </c>
      <c r="AG2455" s="46">
        <v>2452</v>
      </c>
      <c r="AH2455" s="47" t="str">
        <f t="shared" si="689"/>
        <v/>
      </c>
      <c r="AI2455" s="48" t="str">
        <f t="shared" si="690"/>
        <v/>
      </c>
      <c r="AK2455" s="22" t="e">
        <f>TRIM(#REF!)</f>
        <v>#REF!</v>
      </c>
      <c r="AL2455" s="23" t="e">
        <f>IF(#REF!=0,"",#REF!)</f>
        <v>#REF!</v>
      </c>
      <c r="AM2455" s="19" t="e">
        <f>IF(#REF!=0,"",#REF!)</f>
        <v>#REF!</v>
      </c>
      <c r="AN2455" s="23" t="e">
        <f>IF($AK2455="","",#REF!)</f>
        <v>#REF!</v>
      </c>
      <c r="AO2455" s="23" t="e">
        <f t="shared" si="700"/>
        <v>#REF!</v>
      </c>
      <c r="AP2455" s="19" t="e">
        <f>IF(#REF!=0,"",#REF!)</f>
        <v>#REF!</v>
      </c>
      <c r="AQ2455" s="19" t="e">
        <f>IF(#REF!=0,"",#REF!)</f>
        <v>#REF!</v>
      </c>
      <c r="AR2455" s="19" t="e">
        <f>IF(#REF!=0,"",#REF!)</f>
        <v>#REF!</v>
      </c>
      <c r="AS2455" s="19" t="e">
        <f>#REF!</f>
        <v>#REF!</v>
      </c>
    </row>
    <row r="2456" spans="4:45" ht="19.5" thickTop="1" thickBot="1" x14ac:dyDescent="0.25">
      <c r="D2456" s="1" t="str">
        <f t="shared" si="686"/>
        <v/>
      </c>
      <c r="E2456" s="1" t="str">
        <f t="shared" si="687"/>
        <v/>
      </c>
      <c r="K2456" s="19" t="str">
        <f t="shared" si="691"/>
        <v/>
      </c>
      <c r="L2456" s="19">
        <f t="shared" si="701"/>
        <v>10000</v>
      </c>
      <c r="M2456" s="22" t="str">
        <f>TRIM(Data!$N2453)</f>
        <v>Northern Light</v>
      </c>
      <c r="N2456" s="22" t="str">
        <f>TRIM(Data!$A2453)</f>
        <v>Northern Light</v>
      </c>
      <c r="O2456" s="23">
        <f>IF(Data!$B2453=0,"",Data!$B2453)</f>
        <v>1944</v>
      </c>
      <c r="P2456" s="19" t="str">
        <f>IF(Data!$C2453=0,"",Data!$C2453)</f>
        <v>1</v>
      </c>
      <c r="Q2456" s="23" t="str">
        <f>IF($M2456="","",Data!$E2453)</f>
        <v>M</v>
      </c>
      <c r="R2456" s="23" t="str">
        <f t="shared" si="692"/>
        <v>M</v>
      </c>
      <c r="S2456" s="23" t="str">
        <f t="shared" si="693"/>
        <v>M</v>
      </c>
      <c r="T2456" s="19" t="str">
        <f>IF(Data!$F2453=0,"",Data!$F2453)</f>
        <v/>
      </c>
      <c r="U2456" s="19" t="str">
        <f>IF(Data!$G2453=0,"",Data!$G2453)</f>
        <v/>
      </c>
      <c r="V2456" s="19" t="str">
        <f>IF(Data!$D2453=0,"",Data!$D2453)</f>
        <v/>
      </c>
      <c r="W2456" s="19" t="str">
        <f>Data!$H2453</f>
        <v>Japonica</v>
      </c>
      <c r="Y2456" s="41" t="e">
        <f t="shared" si="688"/>
        <v>#REF!</v>
      </c>
      <c r="Z2456" s="8">
        <f t="shared" si="694"/>
        <v>10000</v>
      </c>
      <c r="AA2456" s="8" t="str">
        <f t="shared" si="695"/>
        <v>Northern Light</v>
      </c>
      <c r="AB2456" s="8" t="str">
        <f t="shared" si="696"/>
        <v>M</v>
      </c>
      <c r="AC2456" s="8" t="str">
        <f t="shared" si="697"/>
        <v/>
      </c>
      <c r="AD2456" s="8" t="str">
        <f t="shared" si="702"/>
        <v/>
      </c>
      <c r="AE2456" s="8" t="str">
        <f t="shared" si="698"/>
        <v/>
      </c>
      <c r="AF2456" s="5">
        <f t="shared" si="699"/>
        <v>1944</v>
      </c>
      <c r="AG2456" s="46">
        <v>2453</v>
      </c>
      <c r="AH2456" s="47" t="str">
        <f t="shared" si="689"/>
        <v/>
      </c>
      <c r="AI2456" s="48" t="str">
        <f t="shared" si="690"/>
        <v/>
      </c>
      <c r="AK2456" s="22" t="e">
        <f>TRIM(#REF!)</f>
        <v>#REF!</v>
      </c>
      <c r="AL2456" s="23" t="e">
        <f>IF(#REF!=0,"",#REF!)</f>
        <v>#REF!</v>
      </c>
      <c r="AM2456" s="19" t="e">
        <f>IF(#REF!=0,"",#REF!)</f>
        <v>#REF!</v>
      </c>
      <c r="AN2456" s="23" t="e">
        <f>IF($AK2456="","",#REF!)</f>
        <v>#REF!</v>
      </c>
      <c r="AO2456" s="23" t="e">
        <f t="shared" si="700"/>
        <v>#REF!</v>
      </c>
      <c r="AP2456" s="19" t="e">
        <f>IF(#REF!=0,"",#REF!)</f>
        <v>#REF!</v>
      </c>
      <c r="AQ2456" s="19" t="e">
        <f>IF(#REF!=0,"",#REF!)</f>
        <v>#REF!</v>
      </c>
      <c r="AR2456" s="19" t="e">
        <f>IF(#REF!=0,"",#REF!)</f>
        <v>#REF!</v>
      </c>
      <c r="AS2456" s="19" t="e">
        <f>#REF!</f>
        <v>#REF!</v>
      </c>
    </row>
    <row r="2457" spans="4:45" ht="19.5" thickTop="1" thickBot="1" x14ac:dyDescent="0.25">
      <c r="D2457" s="1" t="str">
        <f t="shared" si="686"/>
        <v/>
      </c>
      <c r="E2457" s="1" t="str">
        <f t="shared" si="687"/>
        <v/>
      </c>
      <c r="K2457" s="19" t="str">
        <f t="shared" si="691"/>
        <v/>
      </c>
      <c r="L2457" s="19">
        <f t="shared" si="701"/>
        <v>10000</v>
      </c>
      <c r="M2457" s="22" t="str">
        <f>TRIM(Data!$N2454)</f>
        <v>Northern Lights</v>
      </c>
      <c r="N2457" s="22" t="str">
        <f>TRIM(Data!$A2454)</f>
        <v>Northern Lights (Sasanqua)</v>
      </c>
      <c r="O2457" s="23">
        <f>IF(Data!$B2454=0,"",Data!$B2454)</f>
        <v>1995</v>
      </c>
      <c r="P2457" s="19" t="str">
        <f>IF(Data!$C2454=0,"",Data!$C2454)</f>
        <v>1</v>
      </c>
      <c r="Q2457" s="23" t="str">
        <f>IF($M2457="","",Data!$E2454)</f>
        <v>L</v>
      </c>
      <c r="R2457" s="23" t="str">
        <f t="shared" si="692"/>
        <v>L</v>
      </c>
      <c r="S2457" s="23" t="str">
        <f t="shared" si="693"/>
        <v>L</v>
      </c>
      <c r="T2457" s="19" t="str">
        <f>IF(Data!$F2454=0,"",Data!$F2454)</f>
        <v/>
      </c>
      <c r="U2457" s="19" t="str">
        <f>IF(Data!$G2454=0,"",Data!$G2454)</f>
        <v/>
      </c>
      <c r="V2457" s="19" t="str">
        <f>IF(Data!$D2454=0,"",Data!$D2454)</f>
        <v/>
      </c>
      <c r="W2457" s="19" t="str">
        <f>Data!$H2454</f>
        <v>Sasanqua</v>
      </c>
      <c r="Y2457" s="41" t="e">
        <f t="shared" si="688"/>
        <v>#REF!</v>
      </c>
      <c r="Z2457" s="8">
        <f t="shared" si="694"/>
        <v>10000</v>
      </c>
      <c r="AA2457" s="8" t="str">
        <f t="shared" si="695"/>
        <v>Northern Lights</v>
      </c>
      <c r="AB2457" s="8" t="str">
        <f t="shared" si="696"/>
        <v>L</v>
      </c>
      <c r="AC2457" s="8" t="str">
        <f t="shared" si="697"/>
        <v/>
      </c>
      <c r="AD2457" s="8" t="str">
        <f t="shared" si="702"/>
        <v/>
      </c>
      <c r="AE2457" s="8" t="str">
        <f t="shared" si="698"/>
        <v/>
      </c>
      <c r="AF2457" s="5">
        <f t="shared" si="699"/>
        <v>1995</v>
      </c>
      <c r="AG2457" s="46">
        <v>2454</v>
      </c>
      <c r="AH2457" s="47" t="str">
        <f t="shared" si="689"/>
        <v/>
      </c>
      <c r="AI2457" s="48" t="str">
        <f t="shared" si="690"/>
        <v/>
      </c>
      <c r="AK2457" s="22" t="e">
        <f>TRIM(#REF!)</f>
        <v>#REF!</v>
      </c>
      <c r="AL2457" s="23" t="e">
        <f>IF(#REF!=0,"",#REF!)</f>
        <v>#REF!</v>
      </c>
      <c r="AM2457" s="19" t="e">
        <f>IF(#REF!=0,"",#REF!)</f>
        <v>#REF!</v>
      </c>
      <c r="AN2457" s="23" t="e">
        <f>IF($AK2457="","",#REF!)</f>
        <v>#REF!</v>
      </c>
      <c r="AO2457" s="23" t="e">
        <f t="shared" si="700"/>
        <v>#REF!</v>
      </c>
      <c r="AP2457" s="19" t="e">
        <f>IF(#REF!=0,"",#REF!)</f>
        <v>#REF!</v>
      </c>
      <c r="AQ2457" s="19" t="e">
        <f>IF(#REF!=0,"",#REF!)</f>
        <v>#REF!</v>
      </c>
      <c r="AR2457" s="19" t="e">
        <f>IF(#REF!=0,"",#REF!)</f>
        <v>#REF!</v>
      </c>
      <c r="AS2457" s="19" t="e">
        <f>#REF!</f>
        <v>#REF!</v>
      </c>
    </row>
    <row r="2458" spans="4:45" ht="19.5" thickTop="1" thickBot="1" x14ac:dyDescent="0.25">
      <c r="D2458" s="1" t="str">
        <f t="shared" si="686"/>
        <v/>
      </c>
      <c r="E2458" s="1" t="str">
        <f t="shared" si="687"/>
        <v/>
      </c>
      <c r="K2458" s="19" t="str">
        <f t="shared" si="691"/>
        <v/>
      </c>
      <c r="L2458" s="19">
        <f t="shared" si="701"/>
        <v>10000</v>
      </c>
      <c r="M2458" s="22" t="str">
        <f>TRIM(Data!$N2455)</f>
        <v>Noyo Princess</v>
      </c>
      <c r="N2458" s="22" t="str">
        <f>TRIM(Data!$A2455)</f>
        <v>Noyo Princess (R)</v>
      </c>
      <c r="O2458" s="23">
        <f>IF(Data!$B2455=0,"",Data!$B2455)</f>
        <v>1981</v>
      </c>
      <c r="P2458" s="19" t="str">
        <f>IF(Data!$C2455=0,"",Data!$C2455)</f>
        <v/>
      </c>
      <c r="Q2458" s="23" t="str">
        <f>IF($M2458="","",Data!$E2455)</f>
        <v>M</v>
      </c>
      <c r="R2458" s="23" t="str">
        <f t="shared" si="692"/>
        <v>M</v>
      </c>
      <c r="S2458" s="23" t="str">
        <f t="shared" si="693"/>
        <v>M</v>
      </c>
      <c r="T2458" s="19" t="str">
        <f>IF(Data!$F2455=0,"",Data!$F2455)</f>
        <v/>
      </c>
      <c r="U2458" s="19" t="str">
        <f>IF(Data!$G2455=0,"",Data!$G2455)</f>
        <v/>
      </c>
      <c r="V2458" s="19" t="str">
        <f>IF(Data!$D2455=0,"",Data!$D2455)</f>
        <v/>
      </c>
      <c r="W2458" s="19" t="str">
        <f>Data!$H2455</f>
        <v>Reticulata</v>
      </c>
      <c r="Y2458" s="41" t="e">
        <f t="shared" si="688"/>
        <v>#REF!</v>
      </c>
      <c r="Z2458" s="8">
        <f t="shared" si="694"/>
        <v>10000</v>
      </c>
      <c r="AA2458" s="8" t="str">
        <f t="shared" si="695"/>
        <v>Noyo Princess</v>
      </c>
      <c r="AB2458" s="8" t="str">
        <f t="shared" si="696"/>
        <v>M</v>
      </c>
      <c r="AC2458" s="8" t="str">
        <f t="shared" si="697"/>
        <v/>
      </c>
      <c r="AD2458" s="8" t="str">
        <f t="shared" si="702"/>
        <v/>
      </c>
      <c r="AE2458" s="8" t="str">
        <f t="shared" si="698"/>
        <v/>
      </c>
      <c r="AF2458" s="5">
        <f t="shared" si="699"/>
        <v>1981</v>
      </c>
      <c r="AG2458" s="46">
        <v>2455</v>
      </c>
      <c r="AH2458" s="47" t="str">
        <f t="shared" si="689"/>
        <v/>
      </c>
      <c r="AI2458" s="48" t="str">
        <f t="shared" si="690"/>
        <v/>
      </c>
      <c r="AK2458" s="22" t="e">
        <f>TRIM(#REF!)</f>
        <v>#REF!</v>
      </c>
      <c r="AL2458" s="23" t="e">
        <f>IF(#REF!=0,"",#REF!)</f>
        <v>#REF!</v>
      </c>
      <c r="AM2458" s="19" t="e">
        <f>IF(#REF!=0,"",#REF!)</f>
        <v>#REF!</v>
      </c>
      <c r="AN2458" s="23" t="e">
        <f>IF($AK2458="","",#REF!)</f>
        <v>#REF!</v>
      </c>
      <c r="AO2458" s="23" t="e">
        <f t="shared" si="700"/>
        <v>#REF!</v>
      </c>
      <c r="AP2458" s="19" t="e">
        <f>IF(#REF!=0,"",#REF!)</f>
        <v>#REF!</v>
      </c>
      <c r="AQ2458" s="19" t="e">
        <f>IF(#REF!=0,"",#REF!)</f>
        <v>#REF!</v>
      </c>
      <c r="AR2458" s="19" t="e">
        <f>IF(#REF!=0,"",#REF!)</f>
        <v>#REF!</v>
      </c>
      <c r="AS2458" s="19" t="e">
        <f>#REF!</f>
        <v>#REF!</v>
      </c>
    </row>
    <row r="2459" spans="4:45" ht="19.5" thickTop="1" thickBot="1" x14ac:dyDescent="0.25">
      <c r="D2459" s="1" t="str">
        <f t="shared" si="686"/>
        <v/>
      </c>
      <c r="E2459" s="1" t="str">
        <f t="shared" si="687"/>
        <v/>
      </c>
      <c r="K2459" s="19" t="str">
        <f t="shared" si="691"/>
        <v/>
      </c>
      <c r="L2459" s="19">
        <f t="shared" si="701"/>
        <v>10000</v>
      </c>
      <c r="M2459" s="22" t="str">
        <f>TRIM(Data!$N2456)</f>
        <v>Nuccio's Bella Rossa</v>
      </c>
      <c r="N2459" s="22" t="str">
        <f>TRIM(Data!$A2456)</f>
        <v>Nuccio's Bella Rossa</v>
      </c>
      <c r="O2459" s="23">
        <f>IF(Data!$B2456=0,"",Data!$B2456)</f>
        <v>2000</v>
      </c>
      <c r="P2459" s="19" t="str">
        <f>IF(Data!$C2456=0,"",Data!$C2456)</f>
        <v>1</v>
      </c>
      <c r="Q2459" s="23" t="str">
        <f>IF($M2459="","",Data!$E2456)</f>
        <v>L</v>
      </c>
      <c r="R2459" s="23" t="str">
        <f t="shared" si="692"/>
        <v>L</v>
      </c>
      <c r="S2459" s="23" t="str">
        <f t="shared" si="693"/>
        <v>L</v>
      </c>
      <c r="T2459" s="19" t="str">
        <f>IF(Data!$F2456=0,"",Data!$F2456)</f>
        <v/>
      </c>
      <c r="U2459" s="19" t="str">
        <f>IF(Data!$G2456=0,"",Data!$G2456)</f>
        <v>FD</v>
      </c>
      <c r="V2459" s="19" t="str">
        <f>IF(Data!$D2456=0,"",Data!$D2456)</f>
        <v/>
      </c>
      <c r="W2459" s="19" t="str">
        <f>Data!$H2456</f>
        <v>Japonica</v>
      </c>
      <c r="Y2459" s="41" t="e">
        <f t="shared" si="688"/>
        <v>#REF!</v>
      </c>
      <c r="Z2459" s="8">
        <f t="shared" si="694"/>
        <v>10000</v>
      </c>
      <c r="AA2459" s="8" t="str">
        <f t="shared" si="695"/>
        <v>Nuccio's Bella Rossa</v>
      </c>
      <c r="AB2459" s="8" t="str">
        <f t="shared" si="696"/>
        <v>L</v>
      </c>
      <c r="AC2459" s="8" t="str">
        <f t="shared" si="697"/>
        <v/>
      </c>
      <c r="AD2459" s="8" t="str">
        <f t="shared" si="702"/>
        <v>FD</v>
      </c>
      <c r="AE2459" s="8" t="str">
        <f t="shared" si="698"/>
        <v/>
      </c>
      <c r="AF2459" s="5">
        <f t="shared" si="699"/>
        <v>2000</v>
      </c>
      <c r="AG2459" s="46">
        <v>2456</v>
      </c>
      <c r="AH2459" s="47" t="str">
        <f t="shared" si="689"/>
        <v/>
      </c>
      <c r="AI2459" s="48" t="str">
        <f t="shared" si="690"/>
        <v/>
      </c>
      <c r="AK2459" s="22" t="e">
        <f>TRIM(#REF!)</f>
        <v>#REF!</v>
      </c>
      <c r="AL2459" s="23" t="e">
        <f>IF(#REF!=0,"",#REF!)</f>
        <v>#REF!</v>
      </c>
      <c r="AM2459" s="19" t="e">
        <f>IF(#REF!=0,"",#REF!)</f>
        <v>#REF!</v>
      </c>
      <c r="AN2459" s="23" t="e">
        <f>IF($AK2459="","",#REF!)</f>
        <v>#REF!</v>
      </c>
      <c r="AO2459" s="23" t="e">
        <f t="shared" si="700"/>
        <v>#REF!</v>
      </c>
      <c r="AP2459" s="19" t="e">
        <f>IF(#REF!=0,"",#REF!)</f>
        <v>#REF!</v>
      </c>
      <c r="AQ2459" s="19" t="e">
        <f>IF(#REF!=0,"",#REF!)</f>
        <v>#REF!</v>
      </c>
      <c r="AR2459" s="19" t="e">
        <f>IF(#REF!=0,"",#REF!)</f>
        <v>#REF!</v>
      </c>
      <c r="AS2459" s="19" t="e">
        <f>#REF!</f>
        <v>#REF!</v>
      </c>
    </row>
    <row r="2460" spans="4:45" ht="19.5" thickTop="1" thickBot="1" x14ac:dyDescent="0.25">
      <c r="D2460" s="1" t="str">
        <f t="shared" si="686"/>
        <v/>
      </c>
      <c r="E2460" s="1" t="str">
        <f t="shared" si="687"/>
        <v/>
      </c>
      <c r="K2460" s="19" t="str">
        <f t="shared" si="691"/>
        <v/>
      </c>
      <c r="L2460" s="19">
        <f t="shared" si="701"/>
        <v>10000</v>
      </c>
      <c r="M2460" s="22" t="str">
        <f>TRIM(Data!$N2457)</f>
        <v>Nuccio's Bella Rossa Crinkled</v>
      </c>
      <c r="N2460" s="22" t="str">
        <f>TRIM(Data!$A2457)</f>
        <v>Nuccio's Bella Rossa Crinkled</v>
      </c>
      <c r="O2460" s="23">
        <f>IF(Data!$B2457=0,"",Data!$B2457)</f>
        <v>2012</v>
      </c>
      <c r="P2460" s="19" t="str">
        <f>IF(Data!$C2457=0,"",Data!$C2457)</f>
        <v>1</v>
      </c>
      <c r="Q2460" s="23" t="str">
        <f>IF($M2460="","",Data!$E2457)</f>
        <v>M</v>
      </c>
      <c r="R2460" s="23" t="str">
        <f t="shared" si="692"/>
        <v>M</v>
      </c>
      <c r="S2460" s="23" t="str">
        <f t="shared" si="693"/>
        <v>M</v>
      </c>
      <c r="T2460" s="19" t="str">
        <f>IF(Data!$F2457=0,"",Data!$F2457)</f>
        <v/>
      </c>
      <c r="U2460" s="19" t="str">
        <f>IF(Data!$G2457=0,"",Data!$G2457)</f>
        <v>FD</v>
      </c>
      <c r="V2460" s="19" t="str">
        <f>IF(Data!$D2457=0,"",Data!$D2457)</f>
        <v/>
      </c>
      <c r="W2460" s="19" t="str">
        <f>Data!$H2457</f>
        <v>Japonica</v>
      </c>
      <c r="Y2460" s="41" t="e">
        <f t="shared" si="688"/>
        <v>#REF!</v>
      </c>
      <c r="Z2460" s="8">
        <f t="shared" si="694"/>
        <v>10000</v>
      </c>
      <c r="AA2460" s="8" t="str">
        <f t="shared" si="695"/>
        <v>Nuccio's Bella Rossa Crinkled</v>
      </c>
      <c r="AB2460" s="8" t="str">
        <f t="shared" si="696"/>
        <v>M</v>
      </c>
      <c r="AC2460" s="8" t="str">
        <f t="shared" si="697"/>
        <v/>
      </c>
      <c r="AD2460" s="8" t="str">
        <f t="shared" si="702"/>
        <v>FD</v>
      </c>
      <c r="AE2460" s="8" t="str">
        <f t="shared" si="698"/>
        <v/>
      </c>
      <c r="AF2460" s="5">
        <f t="shared" si="699"/>
        <v>2012</v>
      </c>
      <c r="AG2460" s="46">
        <v>2457</v>
      </c>
      <c r="AH2460" s="47" t="str">
        <f t="shared" si="689"/>
        <v/>
      </c>
      <c r="AI2460" s="48" t="str">
        <f t="shared" si="690"/>
        <v/>
      </c>
      <c r="AK2460" s="22" t="e">
        <f>TRIM(#REF!)</f>
        <v>#REF!</v>
      </c>
      <c r="AL2460" s="23" t="e">
        <f>IF(#REF!=0,"",#REF!)</f>
        <v>#REF!</v>
      </c>
      <c r="AM2460" s="19" t="e">
        <f>IF(#REF!=0,"",#REF!)</f>
        <v>#REF!</v>
      </c>
      <c r="AN2460" s="23" t="e">
        <f>IF($AK2460="","",#REF!)</f>
        <v>#REF!</v>
      </c>
      <c r="AO2460" s="23" t="e">
        <f t="shared" si="700"/>
        <v>#REF!</v>
      </c>
      <c r="AP2460" s="19" t="e">
        <f>IF(#REF!=0,"",#REF!)</f>
        <v>#REF!</v>
      </c>
      <c r="AQ2460" s="19" t="e">
        <f>IF(#REF!=0,"",#REF!)</f>
        <v>#REF!</v>
      </c>
      <c r="AR2460" s="19" t="e">
        <f>IF(#REF!=0,"",#REF!)</f>
        <v>#REF!</v>
      </c>
      <c r="AS2460" s="19" t="e">
        <f>#REF!</f>
        <v>#REF!</v>
      </c>
    </row>
    <row r="2461" spans="4:45" ht="19.5" thickTop="1" thickBot="1" x14ac:dyDescent="0.25">
      <c r="D2461" s="1" t="str">
        <f t="shared" si="686"/>
        <v/>
      </c>
      <c r="E2461" s="1" t="str">
        <f t="shared" si="687"/>
        <v/>
      </c>
      <c r="K2461" s="19" t="str">
        <f t="shared" si="691"/>
        <v/>
      </c>
      <c r="L2461" s="19">
        <f t="shared" si="701"/>
        <v>10000</v>
      </c>
      <c r="M2461" s="22" t="str">
        <f>TRIM(Data!$N2458)</f>
        <v>Nuccio's Cameo</v>
      </c>
      <c r="N2461" s="22" t="str">
        <f>TRIM(Data!$A2458)</f>
        <v>Nuccio's Cameo</v>
      </c>
      <c r="O2461" s="23">
        <f>IF(Data!$B2458=0,"",Data!$B2458)</f>
        <v>1983</v>
      </c>
      <c r="P2461" s="19" t="str">
        <f>IF(Data!$C2458=0,"",Data!$C2458)</f>
        <v>1</v>
      </c>
      <c r="Q2461" s="23" t="str">
        <f>IF($M2461="","",Data!$E2458)</f>
        <v>M-L</v>
      </c>
      <c r="R2461" s="23" t="str">
        <f t="shared" si="692"/>
        <v>M</v>
      </c>
      <c r="S2461" s="23" t="str">
        <f t="shared" si="693"/>
        <v>M</v>
      </c>
      <c r="T2461" s="19" t="str">
        <f>IF(Data!$F2458=0,"",Data!$F2458)</f>
        <v/>
      </c>
      <c r="U2461" s="19" t="str">
        <f>IF(Data!$G2458=0,"",Data!$G2458)</f>
        <v/>
      </c>
      <c r="V2461" s="19" t="str">
        <f>IF(Data!$D2458=0,"",Data!$D2458)</f>
        <v/>
      </c>
      <c r="W2461" s="19" t="str">
        <f>Data!$H2458</f>
        <v>Japonica</v>
      </c>
      <c r="Y2461" s="41" t="e">
        <f t="shared" si="688"/>
        <v>#REF!</v>
      </c>
      <c r="Z2461" s="8">
        <f t="shared" si="694"/>
        <v>10000</v>
      </c>
      <c r="AA2461" s="8" t="str">
        <f t="shared" si="695"/>
        <v>Nuccio's Cameo</v>
      </c>
      <c r="AB2461" s="8" t="str">
        <f t="shared" si="696"/>
        <v>M</v>
      </c>
      <c r="AC2461" s="8" t="str">
        <f t="shared" si="697"/>
        <v/>
      </c>
      <c r="AD2461" s="8" t="str">
        <f t="shared" si="702"/>
        <v/>
      </c>
      <c r="AE2461" s="8" t="str">
        <f t="shared" si="698"/>
        <v/>
      </c>
      <c r="AF2461" s="5">
        <f t="shared" si="699"/>
        <v>1983</v>
      </c>
      <c r="AG2461" s="46">
        <v>2458</v>
      </c>
      <c r="AH2461" s="47" t="str">
        <f t="shared" si="689"/>
        <v/>
      </c>
      <c r="AI2461" s="48" t="str">
        <f t="shared" si="690"/>
        <v/>
      </c>
      <c r="AK2461" s="22" t="e">
        <f>TRIM(#REF!)</f>
        <v>#REF!</v>
      </c>
      <c r="AL2461" s="23" t="e">
        <f>IF(#REF!=0,"",#REF!)</f>
        <v>#REF!</v>
      </c>
      <c r="AM2461" s="19" t="e">
        <f>IF(#REF!=0,"",#REF!)</f>
        <v>#REF!</v>
      </c>
      <c r="AN2461" s="23" t="e">
        <f>IF($AK2461="","",#REF!)</f>
        <v>#REF!</v>
      </c>
      <c r="AO2461" s="23" t="e">
        <f t="shared" si="700"/>
        <v>#REF!</v>
      </c>
      <c r="AP2461" s="19" t="e">
        <f>IF(#REF!=0,"",#REF!)</f>
        <v>#REF!</v>
      </c>
      <c r="AQ2461" s="19" t="e">
        <f>IF(#REF!=0,"",#REF!)</f>
        <v>#REF!</v>
      </c>
      <c r="AR2461" s="19" t="e">
        <f>IF(#REF!=0,"",#REF!)</f>
        <v>#REF!</v>
      </c>
      <c r="AS2461" s="19" t="e">
        <f>#REF!</f>
        <v>#REF!</v>
      </c>
    </row>
    <row r="2462" spans="4:45" ht="19.5" thickTop="1" thickBot="1" x14ac:dyDescent="0.25">
      <c r="D2462" s="1" t="str">
        <f t="shared" si="686"/>
        <v/>
      </c>
      <c r="E2462" s="1" t="str">
        <f t="shared" si="687"/>
        <v/>
      </c>
      <c r="K2462" s="19" t="str">
        <f t="shared" si="691"/>
        <v/>
      </c>
      <c r="L2462" s="19">
        <f t="shared" si="701"/>
        <v>10000</v>
      </c>
      <c r="M2462" s="22" t="str">
        <f>TRIM(Data!$N2459)</f>
        <v>Nuccio's Carousel</v>
      </c>
      <c r="N2462" s="22" t="str">
        <f>TRIM(Data!$A2459)</f>
        <v>Nuccio's Carousel</v>
      </c>
      <c r="O2462" s="23">
        <f>IF(Data!$B2459=0,"",Data!$B2459)</f>
        <v>1988</v>
      </c>
      <c r="P2462" s="19" t="str">
        <f>IF(Data!$C2459=0,"",Data!$C2459)</f>
        <v>1</v>
      </c>
      <c r="Q2462" s="23" t="str">
        <f>IF($M2462="","",Data!$E2459)</f>
        <v>M-L</v>
      </c>
      <c r="R2462" s="23" t="str">
        <f t="shared" si="692"/>
        <v>M</v>
      </c>
      <c r="S2462" s="23" t="str">
        <f t="shared" si="693"/>
        <v>M</v>
      </c>
      <c r="T2462" s="19" t="str">
        <f>IF(Data!$F2459=0,"",Data!$F2459)</f>
        <v/>
      </c>
      <c r="U2462" s="19" t="str">
        <f>IF(Data!$G2459=0,"",Data!$G2459)</f>
        <v/>
      </c>
      <c r="V2462" s="19" t="str">
        <f>IF(Data!$D2459=0,"",Data!$D2459)</f>
        <v/>
      </c>
      <c r="W2462" s="19" t="str">
        <f>Data!$H2459</f>
        <v>Japonica</v>
      </c>
      <c r="Y2462" s="41" t="e">
        <f t="shared" si="688"/>
        <v>#REF!</v>
      </c>
      <c r="Z2462" s="8">
        <f t="shared" si="694"/>
        <v>10000</v>
      </c>
      <c r="AA2462" s="8" t="str">
        <f t="shared" si="695"/>
        <v>Nuccio's Carousel</v>
      </c>
      <c r="AB2462" s="8" t="str">
        <f t="shared" si="696"/>
        <v>M</v>
      </c>
      <c r="AC2462" s="8" t="str">
        <f t="shared" si="697"/>
        <v/>
      </c>
      <c r="AD2462" s="8" t="str">
        <f t="shared" si="702"/>
        <v/>
      </c>
      <c r="AE2462" s="8" t="str">
        <f t="shared" si="698"/>
        <v/>
      </c>
      <c r="AF2462" s="5">
        <f t="shared" si="699"/>
        <v>1988</v>
      </c>
      <c r="AG2462" s="46">
        <v>2459</v>
      </c>
      <c r="AH2462" s="47" t="str">
        <f t="shared" si="689"/>
        <v/>
      </c>
      <c r="AI2462" s="48" t="str">
        <f t="shared" si="690"/>
        <v/>
      </c>
      <c r="AK2462" s="22" t="e">
        <f>TRIM(#REF!)</f>
        <v>#REF!</v>
      </c>
      <c r="AL2462" s="23" t="e">
        <f>IF(#REF!=0,"",#REF!)</f>
        <v>#REF!</v>
      </c>
      <c r="AM2462" s="19" t="e">
        <f>IF(#REF!=0,"",#REF!)</f>
        <v>#REF!</v>
      </c>
      <c r="AN2462" s="23" t="e">
        <f>IF($AK2462="","",#REF!)</f>
        <v>#REF!</v>
      </c>
      <c r="AO2462" s="23" t="e">
        <f t="shared" si="700"/>
        <v>#REF!</v>
      </c>
      <c r="AP2462" s="19" t="e">
        <f>IF(#REF!=0,"",#REF!)</f>
        <v>#REF!</v>
      </c>
      <c r="AQ2462" s="19" t="e">
        <f>IF(#REF!=0,"",#REF!)</f>
        <v>#REF!</v>
      </c>
      <c r="AR2462" s="19" t="e">
        <f>IF(#REF!=0,"",#REF!)</f>
        <v>#REF!</v>
      </c>
      <c r="AS2462" s="19" t="e">
        <f>#REF!</f>
        <v>#REF!</v>
      </c>
    </row>
    <row r="2463" spans="4:45" ht="19.5" thickTop="1" thickBot="1" x14ac:dyDescent="0.25">
      <c r="D2463" s="1" t="str">
        <f t="shared" si="686"/>
        <v/>
      </c>
      <c r="E2463" s="1" t="str">
        <f t="shared" si="687"/>
        <v/>
      </c>
      <c r="K2463" s="19" t="str">
        <f t="shared" si="691"/>
        <v/>
      </c>
      <c r="L2463" s="19">
        <f t="shared" si="701"/>
        <v>10000</v>
      </c>
      <c r="M2463" s="22" t="str">
        <f>TRIM(Data!$N2460)</f>
        <v>Nuccio's Gem</v>
      </c>
      <c r="N2463" s="22" t="str">
        <f>TRIM(Data!$A2460)</f>
        <v>Nuccio's Gem</v>
      </c>
      <c r="O2463" s="23">
        <f>IF(Data!$B2460=0,"",Data!$B2460)</f>
        <v>1970</v>
      </c>
      <c r="P2463" s="19" t="str">
        <f>IF(Data!$C2460=0,"",Data!$C2460)</f>
        <v>1</v>
      </c>
      <c r="Q2463" s="23" t="str">
        <f>IF($M2463="","",Data!$E2460)</f>
        <v>M-L</v>
      </c>
      <c r="R2463" s="23" t="str">
        <f t="shared" si="692"/>
        <v>M</v>
      </c>
      <c r="S2463" s="23" t="str">
        <f t="shared" si="693"/>
        <v>M</v>
      </c>
      <c r="T2463" s="19" t="str">
        <f>IF(Data!$F2460=0,"",Data!$F2460)</f>
        <v>WHITE</v>
      </c>
      <c r="U2463" s="19" t="str">
        <f>IF(Data!$G2460=0,"",Data!$G2460)</f>
        <v>FD</v>
      </c>
      <c r="V2463" s="19" t="str">
        <f>IF(Data!$D2460=0,"",Data!$D2460)</f>
        <v/>
      </c>
      <c r="W2463" s="19" t="str">
        <f>Data!$H2460</f>
        <v>Japonica</v>
      </c>
      <c r="Y2463" s="41" t="e">
        <f t="shared" si="688"/>
        <v>#REF!</v>
      </c>
      <c r="Z2463" s="8">
        <f t="shared" si="694"/>
        <v>10000</v>
      </c>
      <c r="AA2463" s="8" t="str">
        <f t="shared" si="695"/>
        <v>Nuccio's Gem</v>
      </c>
      <c r="AB2463" s="8" t="str">
        <f t="shared" si="696"/>
        <v>M</v>
      </c>
      <c r="AC2463" s="8" t="str">
        <f t="shared" si="697"/>
        <v>WHITE</v>
      </c>
      <c r="AD2463" s="8" t="str">
        <f t="shared" si="702"/>
        <v>FD</v>
      </c>
      <c r="AE2463" s="8" t="str">
        <f t="shared" si="698"/>
        <v/>
      </c>
      <c r="AF2463" s="5">
        <f t="shared" si="699"/>
        <v>1970</v>
      </c>
      <c r="AG2463" s="46">
        <v>2460</v>
      </c>
      <c r="AH2463" s="47" t="str">
        <f t="shared" si="689"/>
        <v/>
      </c>
      <c r="AI2463" s="48" t="str">
        <f t="shared" si="690"/>
        <v/>
      </c>
      <c r="AK2463" s="22" t="e">
        <f>TRIM(#REF!)</f>
        <v>#REF!</v>
      </c>
      <c r="AL2463" s="23" t="e">
        <f>IF(#REF!=0,"",#REF!)</f>
        <v>#REF!</v>
      </c>
      <c r="AM2463" s="19" t="e">
        <f>IF(#REF!=0,"",#REF!)</f>
        <v>#REF!</v>
      </c>
      <c r="AN2463" s="23" t="e">
        <f>IF($AK2463="","",#REF!)</f>
        <v>#REF!</v>
      </c>
      <c r="AO2463" s="23" t="e">
        <f t="shared" si="700"/>
        <v>#REF!</v>
      </c>
      <c r="AP2463" s="19" t="e">
        <f>IF(#REF!=0,"",#REF!)</f>
        <v>#REF!</v>
      </c>
      <c r="AQ2463" s="19" t="e">
        <f>IF(#REF!=0,"",#REF!)</f>
        <v>#REF!</v>
      </c>
      <c r="AR2463" s="19" t="e">
        <f>IF(#REF!=0,"",#REF!)</f>
        <v>#REF!</v>
      </c>
      <c r="AS2463" s="19" t="e">
        <f>#REF!</f>
        <v>#REF!</v>
      </c>
    </row>
    <row r="2464" spans="4:45" ht="19.5" thickTop="1" thickBot="1" x14ac:dyDescent="0.25">
      <c r="D2464" s="1" t="str">
        <f t="shared" si="686"/>
        <v/>
      </c>
      <c r="E2464" s="1" t="str">
        <f t="shared" si="687"/>
        <v/>
      </c>
      <c r="K2464" s="19" t="str">
        <f t="shared" si="691"/>
        <v/>
      </c>
      <c r="L2464" s="19">
        <f t="shared" si="701"/>
        <v>10000</v>
      </c>
      <c r="M2464" s="22" t="str">
        <f>TRIM(Data!$N2461)</f>
        <v>Nuccio's Jewel</v>
      </c>
      <c r="N2464" s="22" t="str">
        <f>TRIM(Data!$A2461)</f>
        <v>Nuccio's Jewel</v>
      </c>
      <c r="O2464" s="23">
        <f>IF(Data!$B2461=0,"",Data!$B2461)</f>
        <v>1977</v>
      </c>
      <c r="P2464" s="19" t="str">
        <f>IF(Data!$C2461=0,"",Data!$C2461)</f>
        <v>1</v>
      </c>
      <c r="Q2464" s="23" t="str">
        <f>IF($M2464="","",Data!$E2461)</f>
        <v>M</v>
      </c>
      <c r="R2464" s="23" t="str">
        <f t="shared" si="692"/>
        <v>M</v>
      </c>
      <c r="S2464" s="23" t="str">
        <f t="shared" si="693"/>
        <v>M</v>
      </c>
      <c r="T2464" s="19" t="str">
        <f>IF(Data!$F2461=0,"",Data!$F2461)</f>
        <v/>
      </c>
      <c r="U2464" s="19" t="str">
        <f>IF(Data!$G2461=0,"",Data!$G2461)</f>
        <v/>
      </c>
      <c r="V2464" s="19" t="str">
        <f>IF(Data!$D2461=0,"",Data!$D2461)</f>
        <v/>
      </c>
      <c r="W2464" s="19" t="str">
        <f>Data!$H2461</f>
        <v>Japonica</v>
      </c>
      <c r="Y2464" s="41" t="e">
        <f t="shared" si="688"/>
        <v>#REF!</v>
      </c>
      <c r="Z2464" s="8">
        <f t="shared" si="694"/>
        <v>10000</v>
      </c>
      <c r="AA2464" s="8" t="str">
        <f t="shared" si="695"/>
        <v>Nuccio's Jewel</v>
      </c>
      <c r="AB2464" s="8" t="str">
        <f t="shared" si="696"/>
        <v>M</v>
      </c>
      <c r="AC2464" s="8" t="str">
        <f t="shared" si="697"/>
        <v/>
      </c>
      <c r="AD2464" s="8" t="str">
        <f t="shared" si="702"/>
        <v/>
      </c>
      <c r="AE2464" s="8" t="str">
        <f t="shared" si="698"/>
        <v/>
      </c>
      <c r="AF2464" s="5">
        <f t="shared" si="699"/>
        <v>1977</v>
      </c>
      <c r="AG2464" s="46">
        <v>2461</v>
      </c>
      <c r="AH2464" s="47" t="str">
        <f t="shared" si="689"/>
        <v/>
      </c>
      <c r="AI2464" s="48" t="str">
        <f t="shared" si="690"/>
        <v/>
      </c>
      <c r="AK2464" s="22" t="e">
        <f>TRIM(#REF!)</f>
        <v>#REF!</v>
      </c>
      <c r="AL2464" s="23" t="e">
        <f>IF(#REF!=0,"",#REF!)</f>
        <v>#REF!</v>
      </c>
      <c r="AM2464" s="19" t="e">
        <f>IF(#REF!=0,"",#REF!)</f>
        <v>#REF!</v>
      </c>
      <c r="AN2464" s="23" t="e">
        <f>IF($AK2464="","",#REF!)</f>
        <v>#REF!</v>
      </c>
      <c r="AO2464" s="23" t="e">
        <f t="shared" si="700"/>
        <v>#REF!</v>
      </c>
      <c r="AP2464" s="19" t="e">
        <f>IF(#REF!=0,"",#REF!)</f>
        <v>#REF!</v>
      </c>
      <c r="AQ2464" s="19" t="e">
        <f>IF(#REF!=0,"",#REF!)</f>
        <v>#REF!</v>
      </c>
      <c r="AR2464" s="19" t="e">
        <f>IF(#REF!=0,"",#REF!)</f>
        <v>#REF!</v>
      </c>
      <c r="AS2464" s="19" t="e">
        <f>#REF!</f>
        <v>#REF!</v>
      </c>
    </row>
    <row r="2465" spans="4:45" ht="19.5" thickTop="1" thickBot="1" x14ac:dyDescent="0.25">
      <c r="D2465" s="1" t="str">
        <f t="shared" si="686"/>
        <v/>
      </c>
      <c r="E2465" s="1" t="str">
        <f t="shared" si="687"/>
        <v/>
      </c>
      <c r="K2465" s="19" t="str">
        <f t="shared" si="691"/>
        <v/>
      </c>
      <c r="L2465" s="19">
        <f t="shared" si="701"/>
        <v>10000</v>
      </c>
      <c r="M2465" s="22" t="str">
        <f>TRIM(Data!$N2462)</f>
        <v>Nuccio's Pearl</v>
      </c>
      <c r="N2465" s="22" t="str">
        <f>TRIM(Data!$A2462)</f>
        <v>Nuccio's Pearl</v>
      </c>
      <c r="O2465" s="23">
        <f>IF(Data!$B2462=0,"",Data!$B2462)</f>
        <v>1977</v>
      </c>
      <c r="P2465" s="19" t="str">
        <f>IF(Data!$C2462=0,"",Data!$C2462)</f>
        <v>1</v>
      </c>
      <c r="Q2465" s="23" t="str">
        <f>IF($M2465="","",Data!$E2462)</f>
        <v>M</v>
      </c>
      <c r="R2465" s="23" t="str">
        <f t="shared" si="692"/>
        <v>M</v>
      </c>
      <c r="S2465" s="23" t="str">
        <f t="shared" si="693"/>
        <v>M</v>
      </c>
      <c r="T2465" s="19" t="str">
        <f>IF(Data!$F2462=0,"",Data!$F2462)</f>
        <v/>
      </c>
      <c r="U2465" s="19" t="str">
        <f>IF(Data!$G2462=0,"",Data!$G2462)</f>
        <v>FD</v>
      </c>
      <c r="V2465" s="19" t="str">
        <f>IF(Data!$D2462=0,"",Data!$D2462)</f>
        <v/>
      </c>
      <c r="W2465" s="19" t="str">
        <f>Data!$H2462</f>
        <v>Japonica</v>
      </c>
      <c r="Y2465" s="41" t="e">
        <f t="shared" si="688"/>
        <v>#REF!</v>
      </c>
      <c r="Z2465" s="8">
        <f t="shared" si="694"/>
        <v>10000</v>
      </c>
      <c r="AA2465" s="8" t="str">
        <f t="shared" si="695"/>
        <v>Nuccio's Pearl</v>
      </c>
      <c r="AB2465" s="8" t="str">
        <f t="shared" si="696"/>
        <v>M</v>
      </c>
      <c r="AC2465" s="8" t="str">
        <f t="shared" si="697"/>
        <v/>
      </c>
      <c r="AD2465" s="8" t="str">
        <f t="shared" si="702"/>
        <v>FD</v>
      </c>
      <c r="AE2465" s="8" t="str">
        <f t="shared" si="698"/>
        <v/>
      </c>
      <c r="AF2465" s="5">
        <f t="shared" si="699"/>
        <v>1977</v>
      </c>
      <c r="AG2465" s="46">
        <v>2462</v>
      </c>
      <c r="AH2465" s="47" t="str">
        <f t="shared" si="689"/>
        <v/>
      </c>
      <c r="AI2465" s="48" t="str">
        <f t="shared" si="690"/>
        <v/>
      </c>
      <c r="AK2465" s="22" t="e">
        <f>TRIM(#REF!)</f>
        <v>#REF!</v>
      </c>
      <c r="AL2465" s="23" t="e">
        <f>IF(#REF!=0,"",#REF!)</f>
        <v>#REF!</v>
      </c>
      <c r="AM2465" s="19" t="e">
        <f>IF(#REF!=0,"",#REF!)</f>
        <v>#REF!</v>
      </c>
      <c r="AN2465" s="23" t="e">
        <f>IF($AK2465="","",#REF!)</f>
        <v>#REF!</v>
      </c>
      <c r="AO2465" s="23" t="e">
        <f t="shared" si="700"/>
        <v>#REF!</v>
      </c>
      <c r="AP2465" s="19" t="e">
        <f>IF(#REF!=0,"",#REF!)</f>
        <v>#REF!</v>
      </c>
      <c r="AQ2465" s="19" t="e">
        <f>IF(#REF!=0,"",#REF!)</f>
        <v>#REF!</v>
      </c>
      <c r="AR2465" s="19" t="e">
        <f>IF(#REF!=0,"",#REF!)</f>
        <v>#REF!</v>
      </c>
      <c r="AS2465" s="19" t="e">
        <f>#REF!</f>
        <v>#REF!</v>
      </c>
    </row>
    <row r="2466" spans="4:45" ht="19.5" thickTop="1" thickBot="1" x14ac:dyDescent="0.25">
      <c r="D2466" s="1" t="str">
        <f t="shared" si="686"/>
        <v/>
      </c>
      <c r="E2466" s="1" t="str">
        <f t="shared" si="687"/>
        <v/>
      </c>
      <c r="K2466" s="19" t="str">
        <f t="shared" si="691"/>
        <v/>
      </c>
      <c r="L2466" s="19">
        <f t="shared" si="701"/>
        <v>10000</v>
      </c>
      <c r="M2466" s="22" t="str">
        <f>TRIM(Data!$N2463)</f>
        <v>Nuccio's Pink Lace</v>
      </c>
      <c r="N2466" s="22" t="str">
        <f>TRIM(Data!$A2463)</f>
        <v>Nuccio's Pink Lace</v>
      </c>
      <c r="O2466" s="23">
        <f>IF(Data!$B2463=0,"",Data!$B2463)</f>
        <v>1987</v>
      </c>
      <c r="P2466" s="19" t="str">
        <f>IF(Data!$C2463=0,"",Data!$C2463)</f>
        <v>1</v>
      </c>
      <c r="Q2466" s="23" t="str">
        <f>IF($M2466="","",Data!$E2463)</f>
        <v>L</v>
      </c>
      <c r="R2466" s="23" t="str">
        <f t="shared" si="692"/>
        <v>L</v>
      </c>
      <c r="S2466" s="23" t="str">
        <f t="shared" si="693"/>
        <v>L</v>
      </c>
      <c r="T2466" s="19" t="str">
        <f>IF(Data!$F2463=0,"",Data!$F2463)</f>
        <v/>
      </c>
      <c r="U2466" s="19" t="str">
        <f>IF(Data!$G2463=0,"",Data!$G2463)</f>
        <v/>
      </c>
      <c r="V2466" s="19" t="str">
        <f>IF(Data!$D2463=0,"",Data!$D2463)</f>
        <v/>
      </c>
      <c r="W2466" s="19" t="str">
        <f>Data!$H2463</f>
        <v>Japonica</v>
      </c>
      <c r="Y2466" s="41" t="e">
        <f t="shared" si="688"/>
        <v>#REF!</v>
      </c>
      <c r="Z2466" s="8">
        <f t="shared" si="694"/>
        <v>10000</v>
      </c>
      <c r="AA2466" s="8" t="str">
        <f t="shared" si="695"/>
        <v>Nuccio's Pink Lace</v>
      </c>
      <c r="AB2466" s="8" t="str">
        <f t="shared" si="696"/>
        <v>L</v>
      </c>
      <c r="AC2466" s="8" t="str">
        <f t="shared" si="697"/>
        <v/>
      </c>
      <c r="AD2466" s="8" t="str">
        <f t="shared" si="702"/>
        <v/>
      </c>
      <c r="AE2466" s="8" t="str">
        <f t="shared" si="698"/>
        <v/>
      </c>
      <c r="AF2466" s="5">
        <f t="shared" si="699"/>
        <v>1987</v>
      </c>
      <c r="AG2466" s="46">
        <v>2463</v>
      </c>
      <c r="AH2466" s="47" t="str">
        <f t="shared" si="689"/>
        <v/>
      </c>
      <c r="AI2466" s="48" t="str">
        <f t="shared" si="690"/>
        <v/>
      </c>
      <c r="AK2466" s="22" t="e">
        <f>TRIM(#REF!)</f>
        <v>#REF!</v>
      </c>
      <c r="AL2466" s="23" t="e">
        <f>IF(#REF!=0,"",#REF!)</f>
        <v>#REF!</v>
      </c>
      <c r="AM2466" s="19" t="e">
        <f>IF(#REF!=0,"",#REF!)</f>
        <v>#REF!</v>
      </c>
      <c r="AN2466" s="23" t="e">
        <f>IF($AK2466="","",#REF!)</f>
        <v>#REF!</v>
      </c>
      <c r="AO2466" s="23" t="e">
        <f t="shared" si="700"/>
        <v>#REF!</v>
      </c>
      <c r="AP2466" s="19" t="e">
        <f>IF(#REF!=0,"",#REF!)</f>
        <v>#REF!</v>
      </c>
      <c r="AQ2466" s="19" t="e">
        <f>IF(#REF!=0,"",#REF!)</f>
        <v>#REF!</v>
      </c>
      <c r="AR2466" s="19" t="e">
        <f>IF(#REF!=0,"",#REF!)</f>
        <v>#REF!</v>
      </c>
      <c r="AS2466" s="19" t="e">
        <f>#REF!</f>
        <v>#REF!</v>
      </c>
    </row>
    <row r="2467" spans="4:45" ht="19.5" thickTop="1" thickBot="1" x14ac:dyDescent="0.25">
      <c r="D2467" s="1" t="str">
        <f t="shared" si="686"/>
        <v/>
      </c>
      <c r="E2467" s="1" t="str">
        <f t="shared" si="687"/>
        <v/>
      </c>
      <c r="K2467" s="19" t="str">
        <f t="shared" si="691"/>
        <v/>
      </c>
      <c r="L2467" s="19">
        <f t="shared" si="701"/>
        <v>10000</v>
      </c>
      <c r="M2467" s="22" t="str">
        <f>TRIM(Data!$N2464)</f>
        <v>Nuccio's Ruby</v>
      </c>
      <c r="N2467" s="22" t="str">
        <f>TRIM(Data!$A2464)</f>
        <v>Nuccio's Ruby (R)</v>
      </c>
      <c r="O2467" s="23">
        <f>IF(Data!$B2464=0,"",Data!$B2464)</f>
        <v>1974</v>
      </c>
      <c r="P2467" s="19" t="str">
        <f>IF(Data!$C2464=0,"",Data!$C2464)</f>
        <v>1</v>
      </c>
      <c r="Q2467" s="23" t="str">
        <f>IF($M2467="","",Data!$E2464)</f>
        <v>L-VL</v>
      </c>
      <c r="R2467" s="23" t="str">
        <f t="shared" si="692"/>
        <v>L</v>
      </c>
      <c r="S2467" s="23" t="str">
        <f t="shared" si="693"/>
        <v>L</v>
      </c>
      <c r="T2467" s="19" t="str">
        <f>IF(Data!$F2464=0,"",Data!$F2464)</f>
        <v/>
      </c>
      <c r="U2467" s="19" t="str">
        <f>IF(Data!$G2464=0,"",Data!$G2464)</f>
        <v/>
      </c>
      <c r="V2467" s="19" t="str">
        <f>IF(Data!$D2464=0,"",Data!$D2464)</f>
        <v/>
      </c>
      <c r="W2467" s="19" t="str">
        <f>Data!$H2464</f>
        <v>Reticulata</v>
      </c>
      <c r="Y2467" s="41" t="e">
        <f t="shared" si="688"/>
        <v>#REF!</v>
      </c>
      <c r="Z2467" s="8">
        <f t="shared" si="694"/>
        <v>10000</v>
      </c>
      <c r="AA2467" s="8" t="str">
        <f t="shared" si="695"/>
        <v>Nuccio's Ruby</v>
      </c>
      <c r="AB2467" s="8" t="str">
        <f t="shared" si="696"/>
        <v>L</v>
      </c>
      <c r="AC2467" s="8" t="str">
        <f t="shared" si="697"/>
        <v/>
      </c>
      <c r="AD2467" s="8" t="str">
        <f t="shared" si="702"/>
        <v/>
      </c>
      <c r="AE2467" s="8" t="str">
        <f t="shared" si="698"/>
        <v/>
      </c>
      <c r="AF2467" s="5">
        <f t="shared" si="699"/>
        <v>1974</v>
      </c>
      <c r="AG2467" s="46">
        <v>2464</v>
      </c>
      <c r="AH2467" s="47" t="str">
        <f t="shared" si="689"/>
        <v/>
      </c>
      <c r="AI2467" s="48" t="str">
        <f t="shared" si="690"/>
        <v/>
      </c>
      <c r="AK2467" s="22" t="e">
        <f>TRIM(#REF!)</f>
        <v>#REF!</v>
      </c>
      <c r="AL2467" s="23" t="e">
        <f>IF(#REF!=0,"",#REF!)</f>
        <v>#REF!</v>
      </c>
      <c r="AM2467" s="19" t="e">
        <f>IF(#REF!=0,"",#REF!)</f>
        <v>#REF!</v>
      </c>
      <c r="AN2467" s="23" t="e">
        <f>IF($AK2467="","",#REF!)</f>
        <v>#REF!</v>
      </c>
      <c r="AO2467" s="23" t="e">
        <f t="shared" si="700"/>
        <v>#REF!</v>
      </c>
      <c r="AP2467" s="19" t="e">
        <f>IF(#REF!=0,"",#REF!)</f>
        <v>#REF!</v>
      </c>
      <c r="AQ2467" s="19" t="e">
        <f>IF(#REF!=0,"",#REF!)</f>
        <v>#REF!</v>
      </c>
      <c r="AR2467" s="19" t="e">
        <f>IF(#REF!=0,"",#REF!)</f>
        <v>#REF!</v>
      </c>
      <c r="AS2467" s="19" t="e">
        <f>#REF!</f>
        <v>#REF!</v>
      </c>
    </row>
    <row r="2468" spans="4:45" ht="19.5" thickTop="1" thickBot="1" x14ac:dyDescent="0.25">
      <c r="D2468" s="1" t="str">
        <f t="shared" si="686"/>
        <v/>
      </c>
      <c r="E2468" s="1" t="str">
        <f t="shared" si="687"/>
        <v/>
      </c>
      <c r="K2468" s="19" t="str">
        <f t="shared" si="691"/>
        <v/>
      </c>
      <c r="L2468" s="19">
        <f t="shared" si="701"/>
        <v>10000</v>
      </c>
      <c r="M2468" s="22" t="str">
        <f>TRIM(Data!$N2465)</f>
        <v>Nü'erhong (See Daughter's Red)</v>
      </c>
      <c r="N2468" s="22" t="str">
        <f>TRIM(Data!$A2465)</f>
        <v>Nü'erhong (H) (See Daughter's Red)</v>
      </c>
      <c r="O2468" s="23">
        <f>IF(Data!$B2465=0,"",Data!$B2465)</f>
        <v>2006</v>
      </c>
      <c r="P2468" s="19" t="str">
        <f>IF(Data!$C2465=0,"",Data!$C2465)</f>
        <v/>
      </c>
      <c r="Q2468" s="23" t="str">
        <f>IF($M2468="","",Data!$E2465)</f>
        <v>L</v>
      </c>
      <c r="R2468" s="23" t="str">
        <f t="shared" si="692"/>
        <v>L</v>
      </c>
      <c r="S2468" s="23" t="str">
        <f t="shared" si="693"/>
        <v>L</v>
      </c>
      <c r="T2468" s="19" t="str">
        <f>IF(Data!$F2465=0,"",Data!$F2465)</f>
        <v/>
      </c>
      <c r="U2468" s="19" t="str">
        <f>IF(Data!$G2465=0,"",Data!$G2465)</f>
        <v/>
      </c>
      <c r="V2468" s="19" t="str">
        <f>IF(Data!$D2465=0,"",Data!$D2465)</f>
        <v/>
      </c>
      <c r="W2468" s="19" t="str">
        <f>Data!$H2465</f>
        <v>NRH</v>
      </c>
      <c r="Y2468" s="41" t="e">
        <f t="shared" si="688"/>
        <v>#REF!</v>
      </c>
      <c r="Z2468" s="8">
        <f t="shared" si="694"/>
        <v>10000</v>
      </c>
      <c r="AA2468" s="8" t="str">
        <f t="shared" si="695"/>
        <v>Nü'erhong (See Daughter's Red)</v>
      </c>
      <c r="AB2468" s="8" t="str">
        <f t="shared" si="696"/>
        <v>L</v>
      </c>
      <c r="AC2468" s="8" t="str">
        <f t="shared" si="697"/>
        <v/>
      </c>
      <c r="AD2468" s="8" t="str">
        <f t="shared" si="702"/>
        <v/>
      </c>
      <c r="AE2468" s="8" t="str">
        <f t="shared" si="698"/>
        <v/>
      </c>
      <c r="AF2468" s="5">
        <f t="shared" si="699"/>
        <v>2006</v>
      </c>
      <c r="AG2468" s="46">
        <v>2465</v>
      </c>
      <c r="AH2468" s="47" t="str">
        <f t="shared" si="689"/>
        <v/>
      </c>
      <c r="AI2468" s="48" t="str">
        <f t="shared" si="690"/>
        <v/>
      </c>
      <c r="AK2468" s="22" t="e">
        <f>TRIM(#REF!)</f>
        <v>#REF!</v>
      </c>
      <c r="AL2468" s="23" t="e">
        <f>IF(#REF!=0,"",#REF!)</f>
        <v>#REF!</v>
      </c>
      <c r="AM2468" s="19" t="e">
        <f>IF(#REF!=0,"",#REF!)</f>
        <v>#REF!</v>
      </c>
      <c r="AN2468" s="23" t="e">
        <f>IF($AK2468="","",#REF!)</f>
        <v>#REF!</v>
      </c>
      <c r="AO2468" s="23" t="e">
        <f t="shared" si="700"/>
        <v>#REF!</v>
      </c>
      <c r="AP2468" s="19" t="e">
        <f>IF(#REF!=0,"",#REF!)</f>
        <v>#REF!</v>
      </c>
      <c r="AQ2468" s="19" t="e">
        <f>IF(#REF!=0,"",#REF!)</f>
        <v>#REF!</v>
      </c>
      <c r="AR2468" s="19" t="e">
        <f>IF(#REF!=0,"",#REF!)</f>
        <v>#REF!</v>
      </c>
      <c r="AS2468" s="19" t="e">
        <f>#REF!</f>
        <v>#REF!</v>
      </c>
    </row>
    <row r="2469" spans="4:45" ht="19.5" thickTop="1" thickBot="1" x14ac:dyDescent="0.25">
      <c r="D2469" s="1" t="str">
        <f t="shared" si="686"/>
        <v/>
      </c>
      <c r="E2469" s="1" t="str">
        <f t="shared" si="687"/>
        <v/>
      </c>
      <c r="K2469" s="19" t="str">
        <f t="shared" si="691"/>
        <v/>
      </c>
      <c r="L2469" s="19">
        <f t="shared" si="701"/>
        <v>10000</v>
      </c>
      <c r="M2469" s="22" t="str">
        <f>TRIM(Data!$N2466)</f>
        <v>Nyla Fran</v>
      </c>
      <c r="N2469" s="22" t="str">
        <f>TRIM(Data!$A2466)</f>
        <v>Nyla Fran</v>
      </c>
      <c r="O2469" s="23">
        <f>IF(Data!$B2466=0,"",Data!$B2466)</f>
        <v>1960</v>
      </c>
      <c r="P2469" s="19" t="str">
        <f>IF(Data!$C2466=0,"",Data!$C2466)</f>
        <v/>
      </c>
      <c r="Q2469" s="23" t="str">
        <f>IF($M2469="","",Data!$E2466)</f>
        <v>L</v>
      </c>
      <c r="R2469" s="23" t="str">
        <f t="shared" si="692"/>
        <v>L</v>
      </c>
      <c r="S2469" s="23" t="str">
        <f t="shared" si="693"/>
        <v>L</v>
      </c>
      <c r="T2469" s="19" t="str">
        <f>IF(Data!$F2466=0,"",Data!$F2466)</f>
        <v/>
      </c>
      <c r="U2469" s="19" t="str">
        <f>IF(Data!$G2466=0,"",Data!$G2466)</f>
        <v/>
      </c>
      <c r="V2469" s="19" t="str">
        <f>IF(Data!$D2466=0,"",Data!$D2466)</f>
        <v/>
      </c>
      <c r="W2469" s="19" t="str">
        <f>Data!$H2466</f>
        <v>Japonica</v>
      </c>
      <c r="Y2469" s="41" t="e">
        <f t="shared" si="688"/>
        <v>#REF!</v>
      </c>
      <c r="Z2469" s="8">
        <f t="shared" si="694"/>
        <v>10000</v>
      </c>
      <c r="AA2469" s="8" t="str">
        <f t="shared" si="695"/>
        <v>Nyla Fran</v>
      </c>
      <c r="AB2469" s="8" t="str">
        <f t="shared" si="696"/>
        <v>L</v>
      </c>
      <c r="AC2469" s="8" t="str">
        <f t="shared" si="697"/>
        <v/>
      </c>
      <c r="AD2469" s="8" t="str">
        <f t="shared" si="702"/>
        <v/>
      </c>
      <c r="AE2469" s="8" t="str">
        <f t="shared" si="698"/>
        <v/>
      </c>
      <c r="AF2469" s="5">
        <f t="shared" si="699"/>
        <v>1960</v>
      </c>
      <c r="AG2469" s="46">
        <v>2466</v>
      </c>
      <c r="AH2469" s="47" t="str">
        <f t="shared" si="689"/>
        <v/>
      </c>
      <c r="AI2469" s="48" t="str">
        <f t="shared" si="690"/>
        <v/>
      </c>
      <c r="AK2469" s="22" t="e">
        <f>TRIM(#REF!)</f>
        <v>#REF!</v>
      </c>
      <c r="AL2469" s="23" t="e">
        <f>IF(#REF!=0,"",#REF!)</f>
        <v>#REF!</v>
      </c>
      <c r="AM2469" s="19" t="e">
        <f>IF(#REF!=0,"",#REF!)</f>
        <v>#REF!</v>
      </c>
      <c r="AN2469" s="23" t="e">
        <f>IF($AK2469="","",#REF!)</f>
        <v>#REF!</v>
      </c>
      <c r="AO2469" s="23" t="e">
        <f t="shared" si="700"/>
        <v>#REF!</v>
      </c>
      <c r="AP2469" s="19" t="e">
        <f>IF(#REF!=0,"",#REF!)</f>
        <v>#REF!</v>
      </c>
      <c r="AQ2469" s="19" t="e">
        <f>IF(#REF!=0,"",#REF!)</f>
        <v>#REF!</v>
      </c>
      <c r="AR2469" s="19" t="e">
        <f>IF(#REF!=0,"",#REF!)</f>
        <v>#REF!</v>
      </c>
      <c r="AS2469" s="19" t="e">
        <f>#REF!</f>
        <v>#REF!</v>
      </c>
    </row>
    <row r="2470" spans="4:45" ht="19.5" thickTop="1" thickBot="1" x14ac:dyDescent="0.25">
      <c r="D2470" s="1" t="str">
        <f t="shared" si="686"/>
        <v/>
      </c>
      <c r="E2470" s="1" t="str">
        <f t="shared" si="687"/>
        <v/>
      </c>
      <c r="K2470" s="19" t="str">
        <f t="shared" si="691"/>
        <v/>
      </c>
      <c r="L2470" s="19">
        <f t="shared" si="701"/>
        <v>10000</v>
      </c>
      <c r="M2470" s="22" t="str">
        <f>TRIM(Data!$N2467)</f>
        <v>O. C. Cotten</v>
      </c>
      <c r="N2470" s="22" t="str">
        <f>TRIM(Data!$A2467)</f>
        <v>O. C. Cotten</v>
      </c>
      <c r="O2470" s="23">
        <f>IF(Data!$B2467=0,"",Data!$B2467)</f>
        <v>1955</v>
      </c>
      <c r="P2470" s="19" t="str">
        <f>IF(Data!$C2467=0,"",Data!$C2467)</f>
        <v>1</v>
      </c>
      <c r="Q2470" s="23" t="str">
        <f>IF($M2470="","",Data!$E2467)</f>
        <v>M-L</v>
      </c>
      <c r="R2470" s="23" t="str">
        <f t="shared" si="692"/>
        <v>M</v>
      </c>
      <c r="S2470" s="23" t="str">
        <f t="shared" si="693"/>
        <v>M</v>
      </c>
      <c r="T2470" s="19" t="str">
        <f>IF(Data!$F2467=0,"",Data!$F2467)</f>
        <v/>
      </c>
      <c r="U2470" s="19" t="str">
        <f>IF(Data!$G2467=0,"",Data!$G2467)</f>
        <v/>
      </c>
      <c r="V2470" s="19" t="str">
        <f>IF(Data!$D2467=0,"",Data!$D2467)</f>
        <v/>
      </c>
      <c r="W2470" s="19" t="str">
        <f>Data!$H2467</f>
        <v>Japonica</v>
      </c>
      <c r="Y2470" s="41" t="e">
        <f t="shared" si="688"/>
        <v>#REF!</v>
      </c>
      <c r="Z2470" s="8">
        <f t="shared" si="694"/>
        <v>10000</v>
      </c>
      <c r="AA2470" s="8" t="str">
        <f t="shared" si="695"/>
        <v>O. C. Cotten</v>
      </c>
      <c r="AB2470" s="8" t="str">
        <f t="shared" si="696"/>
        <v>M</v>
      </c>
      <c r="AC2470" s="8" t="str">
        <f t="shared" si="697"/>
        <v/>
      </c>
      <c r="AD2470" s="8" t="str">
        <f t="shared" si="702"/>
        <v/>
      </c>
      <c r="AE2470" s="8" t="str">
        <f t="shared" si="698"/>
        <v/>
      </c>
      <c r="AF2470" s="5">
        <f t="shared" si="699"/>
        <v>1955</v>
      </c>
      <c r="AG2470" s="46">
        <v>2467</v>
      </c>
      <c r="AH2470" s="47" t="str">
        <f t="shared" si="689"/>
        <v/>
      </c>
      <c r="AI2470" s="48" t="str">
        <f t="shared" si="690"/>
        <v/>
      </c>
      <c r="AK2470" s="22" t="e">
        <f>TRIM(#REF!)</f>
        <v>#REF!</v>
      </c>
      <c r="AL2470" s="23" t="e">
        <f>IF(#REF!=0,"",#REF!)</f>
        <v>#REF!</v>
      </c>
      <c r="AM2470" s="19" t="e">
        <f>IF(#REF!=0,"",#REF!)</f>
        <v>#REF!</v>
      </c>
      <c r="AN2470" s="23" t="e">
        <f>IF($AK2470="","",#REF!)</f>
        <v>#REF!</v>
      </c>
      <c r="AO2470" s="23" t="e">
        <f t="shared" si="700"/>
        <v>#REF!</v>
      </c>
      <c r="AP2470" s="19" t="e">
        <f>IF(#REF!=0,"",#REF!)</f>
        <v>#REF!</v>
      </c>
      <c r="AQ2470" s="19" t="e">
        <f>IF(#REF!=0,"",#REF!)</f>
        <v>#REF!</v>
      </c>
      <c r="AR2470" s="19" t="e">
        <f>IF(#REF!=0,"",#REF!)</f>
        <v>#REF!</v>
      </c>
      <c r="AS2470" s="19" t="e">
        <f>#REF!</f>
        <v>#REF!</v>
      </c>
    </row>
    <row r="2471" spans="4:45" ht="19.5" thickTop="1" thickBot="1" x14ac:dyDescent="0.25">
      <c r="D2471" s="1" t="str">
        <f t="shared" si="686"/>
        <v/>
      </c>
      <c r="E2471" s="1" t="str">
        <f t="shared" si="687"/>
        <v/>
      </c>
      <c r="K2471" s="19" t="str">
        <f t="shared" si="691"/>
        <v/>
      </c>
      <c r="L2471" s="19">
        <f t="shared" si="701"/>
        <v>10000</v>
      </c>
      <c r="M2471" s="22" t="str">
        <f>TRIM(Data!$N2468)</f>
        <v>O. K. Bowman</v>
      </c>
      <c r="N2471" s="22" t="str">
        <f>TRIM(Data!$A2468)</f>
        <v>O. K. Bowman</v>
      </c>
      <c r="O2471" s="23">
        <f>IF(Data!$B2468=0,"",Data!$B2468)</f>
        <v>1957</v>
      </c>
      <c r="P2471" s="19" t="str">
        <f>IF(Data!$C2468=0,"",Data!$C2468)</f>
        <v>1</v>
      </c>
      <c r="Q2471" s="23" t="str">
        <f>IF($M2471="","",Data!$E2468)</f>
        <v>M-L</v>
      </c>
      <c r="R2471" s="23" t="str">
        <f t="shared" si="692"/>
        <v>M</v>
      </c>
      <c r="S2471" s="23" t="str">
        <f t="shared" si="693"/>
        <v>M</v>
      </c>
      <c r="T2471" s="19" t="str">
        <f>IF(Data!$F2468=0,"",Data!$F2468)</f>
        <v/>
      </c>
      <c r="U2471" s="19" t="str">
        <f>IF(Data!$G2468=0,"",Data!$G2468)</f>
        <v/>
      </c>
      <c r="V2471" s="19" t="str">
        <f>IF(Data!$D2468=0,"",Data!$D2468)</f>
        <v/>
      </c>
      <c r="W2471" s="19" t="str">
        <f>Data!$H2468</f>
        <v>Japonica</v>
      </c>
      <c r="Y2471" s="41" t="e">
        <f t="shared" si="688"/>
        <v>#REF!</v>
      </c>
      <c r="Z2471" s="8">
        <f t="shared" si="694"/>
        <v>10000</v>
      </c>
      <c r="AA2471" s="8" t="str">
        <f t="shared" si="695"/>
        <v>O. K. Bowman</v>
      </c>
      <c r="AB2471" s="8" t="str">
        <f t="shared" si="696"/>
        <v>M</v>
      </c>
      <c r="AC2471" s="8" t="str">
        <f t="shared" si="697"/>
        <v/>
      </c>
      <c r="AD2471" s="8" t="str">
        <f t="shared" si="702"/>
        <v/>
      </c>
      <c r="AE2471" s="8" t="str">
        <f t="shared" si="698"/>
        <v/>
      </c>
      <c r="AF2471" s="5">
        <f t="shared" si="699"/>
        <v>1957</v>
      </c>
      <c r="AG2471" s="46">
        <v>2468</v>
      </c>
      <c r="AH2471" s="47" t="str">
        <f t="shared" si="689"/>
        <v/>
      </c>
      <c r="AI2471" s="48" t="str">
        <f t="shared" si="690"/>
        <v/>
      </c>
      <c r="AK2471" s="22" t="e">
        <f>TRIM(#REF!)</f>
        <v>#REF!</v>
      </c>
      <c r="AL2471" s="23" t="e">
        <f>IF(#REF!=0,"",#REF!)</f>
        <v>#REF!</v>
      </c>
      <c r="AM2471" s="19" t="e">
        <f>IF(#REF!=0,"",#REF!)</f>
        <v>#REF!</v>
      </c>
      <c r="AN2471" s="23" t="e">
        <f>IF($AK2471="","",#REF!)</f>
        <v>#REF!</v>
      </c>
      <c r="AO2471" s="23" t="e">
        <f t="shared" si="700"/>
        <v>#REF!</v>
      </c>
      <c r="AP2471" s="19" t="e">
        <f>IF(#REF!=0,"",#REF!)</f>
        <v>#REF!</v>
      </c>
      <c r="AQ2471" s="19" t="e">
        <f>IF(#REF!=0,"",#REF!)</f>
        <v>#REF!</v>
      </c>
      <c r="AR2471" s="19" t="e">
        <f>IF(#REF!=0,"",#REF!)</f>
        <v>#REF!</v>
      </c>
      <c r="AS2471" s="19" t="e">
        <f>#REF!</f>
        <v>#REF!</v>
      </c>
    </row>
    <row r="2472" spans="4:45" ht="19.5" thickTop="1" thickBot="1" x14ac:dyDescent="0.25">
      <c r="D2472" s="1" t="str">
        <f t="shared" ref="D2472:D2535" si="703">IF(ISERROR(VLOOKUP(A2472,$K$4:$M$2950,3,FALSE)),"",VLOOKUP(A2472,$K$4:$N$2950,4,FALSE))</f>
        <v/>
      </c>
      <c r="E2472" s="1" t="str">
        <f t="shared" ref="E2472:E2535" si="704">IF(ISERROR(VLOOKUP(A2472,$K$4:$M$2950,3,FALSE)),"",IF(VLOOKUP(A2472,$K$4:$T$2950,6,FALSE)=0,"",VLOOKUP(A2472,$K$4:$T$2950,6,FALSE)))</f>
        <v/>
      </c>
      <c r="K2472" s="19" t="str">
        <f t="shared" si="691"/>
        <v/>
      </c>
      <c r="L2472" s="19">
        <f t="shared" si="701"/>
        <v>10000</v>
      </c>
      <c r="M2472" s="22" t="str">
        <f>TRIM(Data!$N2469)</f>
        <v>Oaso</v>
      </c>
      <c r="N2472" s="22" t="str">
        <f>TRIM(Data!$A2469)</f>
        <v>Oaso (Higo)</v>
      </c>
      <c r="O2472" s="23" t="str">
        <f>IF(Data!$B2469=0,"",Data!$B2469)</f>
        <v/>
      </c>
      <c r="P2472" s="19" t="str">
        <f>IF(Data!$C2469=0,"",Data!$C2469)</f>
        <v/>
      </c>
      <c r="Q2472" s="23" t="str">
        <f>IF($M2472="","",Data!$E2469)</f>
        <v>L</v>
      </c>
      <c r="R2472" s="23" t="str">
        <f t="shared" si="692"/>
        <v>L</v>
      </c>
      <c r="S2472" s="23" t="str">
        <f t="shared" si="693"/>
        <v>L</v>
      </c>
      <c r="T2472" s="19" t="str">
        <f>IF(Data!$F2469=0,"",Data!$F2469)</f>
        <v/>
      </c>
      <c r="U2472" s="19" t="str">
        <f>IF(Data!$G2469=0,"",Data!$G2469)</f>
        <v/>
      </c>
      <c r="V2472" s="19" t="str">
        <f>IF(Data!$D2469=0,"",Data!$D2469)</f>
        <v/>
      </c>
      <c r="W2472" s="19" t="str">
        <f>Data!$H2469</f>
        <v>Japonica [Higo]</v>
      </c>
      <c r="Y2472" s="41" t="e">
        <f t="shared" si="688"/>
        <v>#REF!</v>
      </c>
      <c r="Z2472" s="8">
        <f t="shared" si="694"/>
        <v>10000</v>
      </c>
      <c r="AA2472" s="8" t="str">
        <f t="shared" si="695"/>
        <v>Oaso</v>
      </c>
      <c r="AB2472" s="8" t="str">
        <f t="shared" si="696"/>
        <v>L</v>
      </c>
      <c r="AC2472" s="8" t="str">
        <f t="shared" si="697"/>
        <v/>
      </c>
      <c r="AD2472" s="8" t="str">
        <f t="shared" si="702"/>
        <v/>
      </c>
      <c r="AE2472" s="8" t="str">
        <f t="shared" si="698"/>
        <v/>
      </c>
      <c r="AF2472" s="5" t="str">
        <f t="shared" si="699"/>
        <v/>
      </c>
      <c r="AG2472" s="46">
        <v>2469</v>
      </c>
      <c r="AH2472" s="47" t="str">
        <f t="shared" si="689"/>
        <v/>
      </c>
      <c r="AI2472" s="48" t="str">
        <f t="shared" si="690"/>
        <v/>
      </c>
      <c r="AK2472" s="22" t="e">
        <f>TRIM(#REF!)</f>
        <v>#REF!</v>
      </c>
      <c r="AL2472" s="23" t="e">
        <f>IF(#REF!=0,"",#REF!)</f>
        <v>#REF!</v>
      </c>
      <c r="AM2472" s="19" t="e">
        <f>IF(#REF!=0,"",#REF!)</f>
        <v>#REF!</v>
      </c>
      <c r="AN2472" s="23" t="e">
        <f>IF($AK2472="","",#REF!)</f>
        <v>#REF!</v>
      </c>
      <c r="AO2472" s="23" t="e">
        <f t="shared" si="700"/>
        <v>#REF!</v>
      </c>
      <c r="AP2472" s="19" t="e">
        <f>IF(#REF!=0,"",#REF!)</f>
        <v>#REF!</v>
      </c>
      <c r="AQ2472" s="19" t="e">
        <f>IF(#REF!=0,"",#REF!)</f>
        <v>#REF!</v>
      </c>
      <c r="AR2472" s="19" t="e">
        <f>IF(#REF!=0,"",#REF!)</f>
        <v>#REF!</v>
      </c>
      <c r="AS2472" s="19" t="e">
        <f>#REF!</f>
        <v>#REF!</v>
      </c>
    </row>
    <row r="2473" spans="4:45" ht="19.5" thickTop="1" thickBot="1" x14ac:dyDescent="0.25">
      <c r="D2473" s="1" t="str">
        <f t="shared" si="703"/>
        <v/>
      </c>
      <c r="E2473" s="1" t="str">
        <f t="shared" si="704"/>
        <v/>
      </c>
      <c r="K2473" s="19" t="str">
        <f t="shared" si="691"/>
        <v/>
      </c>
      <c r="L2473" s="19">
        <f t="shared" si="701"/>
        <v>10000</v>
      </c>
      <c r="M2473" s="22" t="str">
        <f>TRIM(Data!$N2470)</f>
        <v>October Affair</v>
      </c>
      <c r="N2473" s="22" t="str">
        <f>TRIM(Data!$A2470)</f>
        <v>October Affair</v>
      </c>
      <c r="O2473" s="23">
        <f>IF(Data!$B2470=0,"",Data!$B2470)</f>
        <v>1981</v>
      </c>
      <c r="P2473" s="19" t="str">
        <f>IF(Data!$C2470=0,"",Data!$C2470)</f>
        <v>1</v>
      </c>
      <c r="Q2473" s="23" t="str">
        <f>IF($M2473="","",Data!$E2470)</f>
        <v>M</v>
      </c>
      <c r="R2473" s="23" t="str">
        <f t="shared" si="692"/>
        <v>M</v>
      </c>
      <c r="S2473" s="23" t="str">
        <f t="shared" si="693"/>
        <v>M</v>
      </c>
      <c r="T2473" s="19" t="str">
        <f>IF(Data!$F2470=0,"",Data!$F2470)</f>
        <v/>
      </c>
      <c r="U2473" s="19" t="str">
        <f>IF(Data!$G2470=0,"",Data!$G2470)</f>
        <v>FD</v>
      </c>
      <c r="V2473" s="19" t="str">
        <f>IF(Data!$D2470=0,"",Data!$D2470)</f>
        <v/>
      </c>
      <c r="W2473" s="19" t="str">
        <f>Data!$H2470</f>
        <v>Japonica</v>
      </c>
      <c r="Y2473" s="41" t="e">
        <f t="shared" si="688"/>
        <v>#REF!</v>
      </c>
      <c r="Z2473" s="8">
        <f t="shared" si="694"/>
        <v>10000</v>
      </c>
      <c r="AA2473" s="8" t="str">
        <f t="shared" si="695"/>
        <v>October Affair</v>
      </c>
      <c r="AB2473" s="8" t="str">
        <f t="shared" si="696"/>
        <v>M</v>
      </c>
      <c r="AC2473" s="8" t="str">
        <f t="shared" si="697"/>
        <v/>
      </c>
      <c r="AD2473" s="8" t="str">
        <f t="shared" si="702"/>
        <v>FD</v>
      </c>
      <c r="AE2473" s="8" t="str">
        <f t="shared" si="698"/>
        <v/>
      </c>
      <c r="AF2473" s="5">
        <f t="shared" si="699"/>
        <v>1981</v>
      </c>
      <c r="AG2473" s="46">
        <v>2470</v>
      </c>
      <c r="AH2473" s="47" t="str">
        <f t="shared" si="689"/>
        <v/>
      </c>
      <c r="AI2473" s="48" t="str">
        <f t="shared" si="690"/>
        <v/>
      </c>
      <c r="AK2473" s="22" t="e">
        <f>TRIM(#REF!)</f>
        <v>#REF!</v>
      </c>
      <c r="AL2473" s="23" t="e">
        <f>IF(#REF!=0,"",#REF!)</f>
        <v>#REF!</v>
      </c>
      <c r="AM2473" s="19" t="e">
        <f>IF(#REF!=0,"",#REF!)</f>
        <v>#REF!</v>
      </c>
      <c r="AN2473" s="23" t="e">
        <f>IF($AK2473="","",#REF!)</f>
        <v>#REF!</v>
      </c>
      <c r="AO2473" s="23" t="e">
        <f t="shared" si="700"/>
        <v>#REF!</v>
      </c>
      <c r="AP2473" s="19" t="e">
        <f>IF(#REF!=0,"",#REF!)</f>
        <v>#REF!</v>
      </c>
      <c r="AQ2473" s="19" t="e">
        <f>IF(#REF!=0,"",#REF!)</f>
        <v>#REF!</v>
      </c>
      <c r="AR2473" s="19" t="e">
        <f>IF(#REF!=0,"",#REF!)</f>
        <v>#REF!</v>
      </c>
      <c r="AS2473" s="19" t="e">
        <f>#REF!</f>
        <v>#REF!</v>
      </c>
    </row>
    <row r="2474" spans="4:45" ht="19.5" thickTop="1" thickBot="1" x14ac:dyDescent="0.25">
      <c r="D2474" s="1" t="str">
        <f t="shared" si="703"/>
        <v/>
      </c>
      <c r="E2474" s="1" t="str">
        <f t="shared" si="704"/>
        <v/>
      </c>
      <c r="K2474" s="19" t="str">
        <f t="shared" si="691"/>
        <v/>
      </c>
      <c r="L2474" s="19">
        <f t="shared" si="701"/>
        <v>10000</v>
      </c>
      <c r="M2474" s="22" t="str">
        <f>TRIM(Data!$N2471)</f>
        <v>October Delight (See Marie Bracey)</v>
      </c>
      <c r="N2474" s="22" t="str">
        <f>TRIM(Data!$A2471)</f>
        <v>October Delight (See Marie Bracey)</v>
      </c>
      <c r="O2474" s="23">
        <f>IF(Data!$B2471=0,"",Data!$B2471)</f>
        <v>1953</v>
      </c>
      <c r="P2474" s="19" t="str">
        <f>IF(Data!$C2471=0,"",Data!$C2471)</f>
        <v/>
      </c>
      <c r="Q2474" s="23" t="str">
        <f>IF($M2474="","",Data!$E2471)</f>
        <v>L</v>
      </c>
      <c r="R2474" s="23" t="str">
        <f t="shared" si="692"/>
        <v>L</v>
      </c>
      <c r="S2474" s="23" t="str">
        <f t="shared" si="693"/>
        <v>L</v>
      </c>
      <c r="T2474" s="19" t="str">
        <f>IF(Data!$F2471=0,"",Data!$F2471)</f>
        <v/>
      </c>
      <c r="U2474" s="19" t="str">
        <f>IF(Data!$G2471=0,"",Data!$G2471)</f>
        <v/>
      </c>
      <c r="V2474" s="19" t="str">
        <f>IF(Data!$D2471=0,"",Data!$D2471)</f>
        <v/>
      </c>
      <c r="W2474" s="19" t="str">
        <f>Data!$H2471</f>
        <v>Japonica</v>
      </c>
      <c r="Y2474" s="41" t="e">
        <f t="shared" si="688"/>
        <v>#REF!</v>
      </c>
      <c r="Z2474" s="8">
        <f t="shared" si="694"/>
        <v>10000</v>
      </c>
      <c r="AA2474" s="8" t="str">
        <f t="shared" si="695"/>
        <v>October Delight (See Marie Bracey)</v>
      </c>
      <c r="AB2474" s="8" t="str">
        <f t="shared" si="696"/>
        <v>L</v>
      </c>
      <c r="AC2474" s="8" t="str">
        <f t="shared" si="697"/>
        <v/>
      </c>
      <c r="AD2474" s="8" t="str">
        <f t="shared" si="702"/>
        <v/>
      </c>
      <c r="AE2474" s="8" t="str">
        <f t="shared" si="698"/>
        <v/>
      </c>
      <c r="AF2474" s="5">
        <f t="shared" si="699"/>
        <v>1953</v>
      </c>
      <c r="AG2474" s="46">
        <v>2471</v>
      </c>
      <c r="AH2474" s="47" t="str">
        <f t="shared" si="689"/>
        <v/>
      </c>
      <c r="AI2474" s="48" t="str">
        <f t="shared" si="690"/>
        <v/>
      </c>
      <c r="AK2474" s="22" t="e">
        <f>TRIM(#REF!)</f>
        <v>#REF!</v>
      </c>
      <c r="AL2474" s="23" t="e">
        <f>IF(#REF!=0,"",#REF!)</f>
        <v>#REF!</v>
      </c>
      <c r="AM2474" s="19" t="e">
        <f>IF(#REF!=0,"",#REF!)</f>
        <v>#REF!</v>
      </c>
      <c r="AN2474" s="23" t="e">
        <f>IF($AK2474="","",#REF!)</f>
        <v>#REF!</v>
      </c>
      <c r="AO2474" s="23" t="e">
        <f t="shared" si="700"/>
        <v>#REF!</v>
      </c>
      <c r="AP2474" s="19" t="e">
        <f>IF(#REF!=0,"",#REF!)</f>
        <v>#REF!</v>
      </c>
      <c r="AQ2474" s="19" t="e">
        <f>IF(#REF!=0,"",#REF!)</f>
        <v>#REF!</v>
      </c>
      <c r="AR2474" s="19" t="e">
        <f>IF(#REF!=0,"",#REF!)</f>
        <v>#REF!</v>
      </c>
      <c r="AS2474" s="19" t="e">
        <f>#REF!</f>
        <v>#REF!</v>
      </c>
    </row>
    <row r="2475" spans="4:45" ht="19.5" thickTop="1" thickBot="1" x14ac:dyDescent="0.25">
      <c r="D2475" s="1" t="str">
        <f t="shared" si="703"/>
        <v/>
      </c>
      <c r="E2475" s="1" t="str">
        <f t="shared" si="704"/>
        <v/>
      </c>
      <c r="K2475" s="19" t="str">
        <f t="shared" si="691"/>
        <v/>
      </c>
      <c r="L2475" s="19">
        <f t="shared" si="701"/>
        <v>10000</v>
      </c>
      <c r="M2475" s="22" t="str">
        <f>TRIM(Data!$N2472)</f>
        <v>October Magic Bride</v>
      </c>
      <c r="N2475" s="22" t="str">
        <f>TRIM(Data!$A2472)</f>
        <v>October Magic Bride (Sasanqua)</v>
      </c>
      <c r="O2475" s="23">
        <f>IF(Data!$B2472=0,"",Data!$B2472)</f>
        <v>1999</v>
      </c>
      <c r="P2475" s="19" t="str">
        <f>IF(Data!$C2472=0,"",Data!$C2472)</f>
        <v>1</v>
      </c>
      <c r="Q2475" s="23" t="str">
        <f>IF($M2475="","",Data!$E2472)</f>
        <v>S-M</v>
      </c>
      <c r="R2475" s="23" t="str">
        <f t="shared" si="692"/>
        <v>S</v>
      </c>
      <c r="S2475" s="23" t="str">
        <f t="shared" si="693"/>
        <v>S</v>
      </c>
      <c r="T2475" s="19" t="str">
        <f>IF(Data!$F2472=0,"",Data!$F2472)</f>
        <v>WHITE</v>
      </c>
      <c r="U2475" s="19" t="str">
        <f>IF(Data!$G2472=0,"",Data!$G2472)</f>
        <v/>
      </c>
      <c r="V2475" s="19" t="str">
        <f>IF(Data!$D2472=0,"",Data!$D2472)</f>
        <v/>
      </c>
      <c r="W2475" s="19" t="str">
        <f>Data!$H2472</f>
        <v>Sasanqua</v>
      </c>
      <c r="Y2475" s="41" t="e">
        <f t="shared" si="688"/>
        <v>#REF!</v>
      </c>
      <c r="Z2475" s="8">
        <f t="shared" si="694"/>
        <v>10000</v>
      </c>
      <c r="AA2475" s="8" t="str">
        <f t="shared" si="695"/>
        <v>October Magic Bride</v>
      </c>
      <c r="AB2475" s="8" t="str">
        <f t="shared" si="696"/>
        <v>S</v>
      </c>
      <c r="AC2475" s="8" t="str">
        <f t="shared" si="697"/>
        <v>WHITE</v>
      </c>
      <c r="AD2475" s="8" t="str">
        <f t="shared" si="702"/>
        <v/>
      </c>
      <c r="AE2475" s="8" t="str">
        <f t="shared" si="698"/>
        <v/>
      </c>
      <c r="AF2475" s="5">
        <f t="shared" si="699"/>
        <v>1999</v>
      </c>
      <c r="AG2475" s="46">
        <v>2472</v>
      </c>
      <c r="AH2475" s="47" t="str">
        <f t="shared" si="689"/>
        <v/>
      </c>
      <c r="AI2475" s="48" t="str">
        <f t="shared" si="690"/>
        <v/>
      </c>
      <c r="AK2475" s="22" t="e">
        <f>TRIM(#REF!)</f>
        <v>#REF!</v>
      </c>
      <c r="AL2475" s="23" t="e">
        <f>IF(#REF!=0,"",#REF!)</f>
        <v>#REF!</v>
      </c>
      <c r="AM2475" s="19" t="e">
        <f>IF(#REF!=0,"",#REF!)</f>
        <v>#REF!</v>
      </c>
      <c r="AN2475" s="23" t="e">
        <f>IF($AK2475="","",#REF!)</f>
        <v>#REF!</v>
      </c>
      <c r="AO2475" s="23" t="e">
        <f t="shared" si="700"/>
        <v>#REF!</v>
      </c>
      <c r="AP2475" s="19" t="e">
        <f>IF(#REF!=0,"",#REF!)</f>
        <v>#REF!</v>
      </c>
      <c r="AQ2475" s="19" t="e">
        <f>IF(#REF!=0,"",#REF!)</f>
        <v>#REF!</v>
      </c>
      <c r="AR2475" s="19" t="e">
        <f>IF(#REF!=0,"",#REF!)</f>
        <v>#REF!</v>
      </c>
      <c r="AS2475" s="19" t="e">
        <f>#REF!</f>
        <v>#REF!</v>
      </c>
    </row>
    <row r="2476" spans="4:45" ht="19.5" thickTop="1" thickBot="1" x14ac:dyDescent="0.25">
      <c r="D2476" s="1" t="str">
        <f t="shared" si="703"/>
        <v/>
      </c>
      <c r="E2476" s="1" t="str">
        <f t="shared" si="704"/>
        <v/>
      </c>
      <c r="K2476" s="19" t="str">
        <f t="shared" si="691"/>
        <v/>
      </c>
      <c r="L2476" s="19">
        <f t="shared" si="701"/>
        <v>10000</v>
      </c>
      <c r="M2476" s="22" t="str">
        <f>TRIM(Data!$N2473)</f>
        <v>October Magic Carpet</v>
      </c>
      <c r="N2476" s="22" t="str">
        <f>TRIM(Data!$A2473)</f>
        <v>October Magic Carpet (Sasanqua)</v>
      </c>
      <c r="O2476" s="23">
        <f>IF(Data!$B2473=0,"",Data!$B2473)</f>
        <v>2001</v>
      </c>
      <c r="P2476" s="19" t="str">
        <f>IF(Data!$C2473=0,"",Data!$C2473)</f>
        <v>1</v>
      </c>
      <c r="Q2476" s="23" t="str">
        <f>IF($M2476="","",Data!$E2473)</f>
        <v>M</v>
      </c>
      <c r="R2476" s="23" t="str">
        <f t="shared" si="692"/>
        <v>M</v>
      </c>
      <c r="S2476" s="23" t="str">
        <f t="shared" si="693"/>
        <v>M</v>
      </c>
      <c r="T2476" s="19" t="str">
        <f>IF(Data!$F2473=0,"",Data!$F2473)</f>
        <v/>
      </c>
      <c r="U2476" s="19" t="str">
        <f>IF(Data!$G2473=0,"",Data!$G2473)</f>
        <v/>
      </c>
      <c r="V2476" s="19" t="str">
        <f>IF(Data!$D2473=0,"",Data!$D2473)</f>
        <v/>
      </c>
      <c r="W2476" s="19" t="str">
        <f>Data!$H2473</f>
        <v>Sasanqua</v>
      </c>
      <c r="Y2476" s="41" t="e">
        <f t="shared" si="688"/>
        <v>#REF!</v>
      </c>
      <c r="Z2476" s="8">
        <f t="shared" si="694"/>
        <v>10000</v>
      </c>
      <c r="AA2476" s="8" t="str">
        <f t="shared" si="695"/>
        <v>October Magic Carpet</v>
      </c>
      <c r="AB2476" s="8" t="str">
        <f t="shared" si="696"/>
        <v>M</v>
      </c>
      <c r="AC2476" s="8" t="str">
        <f t="shared" si="697"/>
        <v/>
      </c>
      <c r="AD2476" s="8" t="str">
        <f t="shared" si="702"/>
        <v/>
      </c>
      <c r="AE2476" s="8" t="str">
        <f t="shared" si="698"/>
        <v/>
      </c>
      <c r="AF2476" s="5">
        <f t="shared" si="699"/>
        <v>2001</v>
      </c>
      <c r="AG2476" s="46">
        <v>2473</v>
      </c>
      <c r="AH2476" s="47" t="str">
        <f t="shared" si="689"/>
        <v/>
      </c>
      <c r="AI2476" s="48" t="str">
        <f t="shared" si="690"/>
        <v/>
      </c>
      <c r="AK2476" s="22" t="e">
        <f>TRIM(#REF!)</f>
        <v>#REF!</v>
      </c>
      <c r="AL2476" s="23" t="e">
        <f>IF(#REF!=0,"",#REF!)</f>
        <v>#REF!</v>
      </c>
      <c r="AM2476" s="19" t="e">
        <f>IF(#REF!=0,"",#REF!)</f>
        <v>#REF!</v>
      </c>
      <c r="AN2476" s="23" t="e">
        <f>IF($AK2476="","",#REF!)</f>
        <v>#REF!</v>
      </c>
      <c r="AO2476" s="23" t="e">
        <f t="shared" si="700"/>
        <v>#REF!</v>
      </c>
      <c r="AP2476" s="19" t="e">
        <f>IF(#REF!=0,"",#REF!)</f>
        <v>#REF!</v>
      </c>
      <c r="AQ2476" s="19" t="e">
        <f>IF(#REF!=0,"",#REF!)</f>
        <v>#REF!</v>
      </c>
      <c r="AR2476" s="19" t="e">
        <f>IF(#REF!=0,"",#REF!)</f>
        <v>#REF!</v>
      </c>
      <c r="AS2476" s="19" t="e">
        <f>#REF!</f>
        <v>#REF!</v>
      </c>
    </row>
    <row r="2477" spans="4:45" ht="19.5" thickTop="1" thickBot="1" x14ac:dyDescent="0.25">
      <c r="D2477" s="1" t="str">
        <f t="shared" si="703"/>
        <v/>
      </c>
      <c r="E2477" s="1" t="str">
        <f t="shared" si="704"/>
        <v/>
      </c>
      <c r="K2477" s="19" t="str">
        <f t="shared" si="691"/>
        <v/>
      </c>
      <c r="L2477" s="19">
        <f t="shared" si="701"/>
        <v>10000</v>
      </c>
      <c r="M2477" s="22" t="str">
        <f>TRIM(Data!$N2474)</f>
        <v>October Magic Dawn</v>
      </c>
      <c r="N2477" s="22" t="str">
        <f>TRIM(Data!$A2474)</f>
        <v>October Magic Dawn (Sasanqua)</v>
      </c>
      <c r="O2477" s="23">
        <f>IF(Data!$B2474=0,"",Data!$B2474)</f>
        <v>1999</v>
      </c>
      <c r="P2477" s="19" t="str">
        <f>IF(Data!$C2474=0,"",Data!$C2474)</f>
        <v>1</v>
      </c>
      <c r="Q2477" s="23" t="str">
        <f>IF($M2477="","",Data!$E2474)</f>
        <v>M-L</v>
      </c>
      <c r="R2477" s="23" t="str">
        <f t="shared" si="692"/>
        <v>M</v>
      </c>
      <c r="S2477" s="23" t="str">
        <f t="shared" si="693"/>
        <v>M</v>
      </c>
      <c r="T2477" s="19" t="str">
        <f>IF(Data!$F2474=0,"",Data!$F2474)</f>
        <v/>
      </c>
      <c r="U2477" s="19" t="str">
        <f>IF(Data!$G2474=0,"",Data!$G2474)</f>
        <v/>
      </c>
      <c r="V2477" s="19" t="str">
        <f>IF(Data!$D2474=0,"",Data!$D2474)</f>
        <v/>
      </c>
      <c r="W2477" s="19" t="str">
        <f>Data!$H2474</f>
        <v>Sasanqua</v>
      </c>
      <c r="Y2477" s="41" t="e">
        <f t="shared" si="688"/>
        <v>#REF!</v>
      </c>
      <c r="Z2477" s="8">
        <f t="shared" si="694"/>
        <v>10000</v>
      </c>
      <c r="AA2477" s="8" t="str">
        <f t="shared" si="695"/>
        <v>October Magic Dawn</v>
      </c>
      <c r="AB2477" s="8" t="str">
        <f t="shared" si="696"/>
        <v>M</v>
      </c>
      <c r="AC2477" s="8" t="str">
        <f t="shared" si="697"/>
        <v/>
      </c>
      <c r="AD2477" s="8" t="str">
        <f t="shared" si="702"/>
        <v/>
      </c>
      <c r="AE2477" s="8" t="str">
        <f t="shared" si="698"/>
        <v/>
      </c>
      <c r="AF2477" s="5">
        <f t="shared" si="699"/>
        <v>1999</v>
      </c>
      <c r="AG2477" s="46">
        <v>2474</v>
      </c>
      <c r="AH2477" s="47" t="str">
        <f t="shared" si="689"/>
        <v/>
      </c>
      <c r="AI2477" s="48" t="str">
        <f t="shared" si="690"/>
        <v/>
      </c>
      <c r="AK2477" s="22" t="e">
        <f>TRIM(#REF!)</f>
        <v>#REF!</v>
      </c>
      <c r="AL2477" s="23" t="e">
        <f>IF(#REF!=0,"",#REF!)</f>
        <v>#REF!</v>
      </c>
      <c r="AM2477" s="19" t="e">
        <f>IF(#REF!=0,"",#REF!)</f>
        <v>#REF!</v>
      </c>
      <c r="AN2477" s="23" t="e">
        <f>IF($AK2477="","",#REF!)</f>
        <v>#REF!</v>
      </c>
      <c r="AO2477" s="23" t="e">
        <f t="shared" si="700"/>
        <v>#REF!</v>
      </c>
      <c r="AP2477" s="19" t="e">
        <f>IF(#REF!=0,"",#REF!)</f>
        <v>#REF!</v>
      </c>
      <c r="AQ2477" s="19" t="e">
        <f>IF(#REF!=0,"",#REF!)</f>
        <v>#REF!</v>
      </c>
      <c r="AR2477" s="19" t="e">
        <f>IF(#REF!=0,"",#REF!)</f>
        <v>#REF!</v>
      </c>
      <c r="AS2477" s="19" t="e">
        <f>#REF!</f>
        <v>#REF!</v>
      </c>
    </row>
    <row r="2478" spans="4:45" ht="19.5" thickTop="1" thickBot="1" x14ac:dyDescent="0.25">
      <c r="D2478" s="1" t="str">
        <f t="shared" si="703"/>
        <v/>
      </c>
      <c r="E2478" s="1" t="str">
        <f t="shared" si="704"/>
        <v/>
      </c>
      <c r="K2478" s="19" t="str">
        <f t="shared" si="691"/>
        <v/>
      </c>
      <c r="L2478" s="19">
        <f t="shared" si="701"/>
        <v>10000</v>
      </c>
      <c r="M2478" s="22" t="str">
        <f>TRIM(Data!$N2475)</f>
        <v>October Magic Inspiration</v>
      </c>
      <c r="N2478" s="22" t="str">
        <f>TRIM(Data!$A2475)</f>
        <v>October Magic Inspiration (Sasanqua)</v>
      </c>
      <c r="O2478" s="23">
        <f>IF(Data!$B2475=0,"",Data!$B2475)</f>
        <v>1997</v>
      </c>
      <c r="P2478" s="19" t="str">
        <f>IF(Data!$C2475=0,"",Data!$C2475)</f>
        <v>1</v>
      </c>
      <c r="Q2478" s="23" t="str">
        <f>IF($M2478="","",Data!$E2475)</f>
        <v>M</v>
      </c>
      <c r="R2478" s="23" t="str">
        <f t="shared" si="692"/>
        <v>M</v>
      </c>
      <c r="S2478" s="23" t="str">
        <f t="shared" si="693"/>
        <v>M</v>
      </c>
      <c r="T2478" s="19" t="str">
        <f>IF(Data!$F2475=0,"",Data!$F2475)</f>
        <v/>
      </c>
      <c r="U2478" s="19" t="str">
        <f>IF(Data!$G2475=0,"",Data!$G2475)</f>
        <v/>
      </c>
      <c r="V2478" s="19" t="str">
        <f>IF(Data!$D2475=0,"",Data!$D2475)</f>
        <v/>
      </c>
      <c r="W2478" s="19" t="str">
        <f>Data!$H2475</f>
        <v>Sasanqua</v>
      </c>
      <c r="Y2478" s="41" t="e">
        <f t="shared" si="688"/>
        <v>#REF!</v>
      </c>
      <c r="Z2478" s="8">
        <f t="shared" si="694"/>
        <v>10000</v>
      </c>
      <c r="AA2478" s="8" t="str">
        <f t="shared" si="695"/>
        <v>October Magic Inspiration</v>
      </c>
      <c r="AB2478" s="8" t="str">
        <f t="shared" si="696"/>
        <v>M</v>
      </c>
      <c r="AC2478" s="8" t="str">
        <f t="shared" si="697"/>
        <v/>
      </c>
      <c r="AD2478" s="8" t="str">
        <f t="shared" si="702"/>
        <v/>
      </c>
      <c r="AE2478" s="8" t="str">
        <f t="shared" si="698"/>
        <v/>
      </c>
      <c r="AF2478" s="5">
        <f t="shared" si="699"/>
        <v>1997</v>
      </c>
      <c r="AG2478" s="46">
        <v>2475</v>
      </c>
      <c r="AH2478" s="47" t="str">
        <f t="shared" si="689"/>
        <v/>
      </c>
      <c r="AI2478" s="48" t="str">
        <f t="shared" si="690"/>
        <v/>
      </c>
      <c r="AK2478" s="22" t="e">
        <f>TRIM(#REF!)</f>
        <v>#REF!</v>
      </c>
      <c r="AL2478" s="23" t="e">
        <f>IF(#REF!=0,"",#REF!)</f>
        <v>#REF!</v>
      </c>
      <c r="AM2478" s="19" t="e">
        <f>IF(#REF!=0,"",#REF!)</f>
        <v>#REF!</v>
      </c>
      <c r="AN2478" s="23" t="e">
        <f>IF($AK2478="","",#REF!)</f>
        <v>#REF!</v>
      </c>
      <c r="AO2478" s="23" t="e">
        <f t="shared" si="700"/>
        <v>#REF!</v>
      </c>
      <c r="AP2478" s="19" t="e">
        <f>IF(#REF!=0,"",#REF!)</f>
        <v>#REF!</v>
      </c>
      <c r="AQ2478" s="19" t="e">
        <f>IF(#REF!=0,"",#REF!)</f>
        <v>#REF!</v>
      </c>
      <c r="AR2478" s="19" t="e">
        <f>IF(#REF!=0,"",#REF!)</f>
        <v>#REF!</v>
      </c>
      <c r="AS2478" s="19" t="e">
        <f>#REF!</f>
        <v>#REF!</v>
      </c>
    </row>
    <row r="2479" spans="4:45" ht="19.5" thickTop="1" thickBot="1" x14ac:dyDescent="0.25">
      <c r="D2479" s="1" t="str">
        <f t="shared" si="703"/>
        <v/>
      </c>
      <c r="E2479" s="1" t="str">
        <f t="shared" si="704"/>
        <v/>
      </c>
      <c r="K2479" s="19" t="str">
        <f t="shared" si="691"/>
        <v/>
      </c>
      <c r="L2479" s="19">
        <f t="shared" si="701"/>
        <v>10000</v>
      </c>
      <c r="M2479" s="22" t="str">
        <f>TRIM(Data!$N2476)</f>
        <v>October Magic Ivory</v>
      </c>
      <c r="N2479" s="22" t="str">
        <f>TRIM(Data!$A2476)</f>
        <v>October Magic Ivory (Sasanqua)</v>
      </c>
      <c r="O2479" s="23">
        <f>IF(Data!$B2476=0,"",Data!$B2476)</f>
        <v>1999</v>
      </c>
      <c r="P2479" s="19" t="str">
        <f>IF(Data!$C2476=0,"",Data!$C2476)</f>
        <v>1</v>
      </c>
      <c r="Q2479" s="23" t="str">
        <f>IF($M2479="","",Data!$E2476)</f>
        <v>M</v>
      </c>
      <c r="R2479" s="23" t="str">
        <f t="shared" si="692"/>
        <v>M</v>
      </c>
      <c r="S2479" s="23" t="str">
        <f t="shared" si="693"/>
        <v>M</v>
      </c>
      <c r="T2479" s="19" t="str">
        <f>IF(Data!$F2476=0,"",Data!$F2476)</f>
        <v>WHITE</v>
      </c>
      <c r="U2479" s="19" t="str">
        <f>IF(Data!$G2476=0,"",Data!$G2476)</f>
        <v/>
      </c>
      <c r="V2479" s="19" t="str">
        <f>IF(Data!$D2476=0,"",Data!$D2476)</f>
        <v/>
      </c>
      <c r="W2479" s="19" t="str">
        <f>Data!$H2476</f>
        <v>Sasanqua</v>
      </c>
      <c r="Y2479" s="41" t="e">
        <f t="shared" si="688"/>
        <v>#REF!</v>
      </c>
      <c r="Z2479" s="8">
        <f t="shared" si="694"/>
        <v>10000</v>
      </c>
      <c r="AA2479" s="8" t="str">
        <f t="shared" si="695"/>
        <v>October Magic Ivory</v>
      </c>
      <c r="AB2479" s="8" t="str">
        <f t="shared" si="696"/>
        <v>M</v>
      </c>
      <c r="AC2479" s="8" t="str">
        <f t="shared" si="697"/>
        <v>WHITE</v>
      </c>
      <c r="AD2479" s="8" t="str">
        <f t="shared" si="702"/>
        <v/>
      </c>
      <c r="AE2479" s="8" t="str">
        <f t="shared" si="698"/>
        <v/>
      </c>
      <c r="AF2479" s="5">
        <f t="shared" si="699"/>
        <v>1999</v>
      </c>
      <c r="AG2479" s="46">
        <v>2476</v>
      </c>
      <c r="AH2479" s="47" t="str">
        <f t="shared" si="689"/>
        <v/>
      </c>
      <c r="AI2479" s="48" t="str">
        <f t="shared" si="690"/>
        <v/>
      </c>
      <c r="AK2479" s="22" t="e">
        <f>TRIM(#REF!)</f>
        <v>#REF!</v>
      </c>
      <c r="AL2479" s="23" t="e">
        <f>IF(#REF!=0,"",#REF!)</f>
        <v>#REF!</v>
      </c>
      <c r="AM2479" s="19" t="e">
        <f>IF(#REF!=0,"",#REF!)</f>
        <v>#REF!</v>
      </c>
      <c r="AN2479" s="23" t="e">
        <f>IF($AK2479="","",#REF!)</f>
        <v>#REF!</v>
      </c>
      <c r="AO2479" s="23" t="e">
        <f t="shared" si="700"/>
        <v>#REF!</v>
      </c>
      <c r="AP2479" s="19" t="e">
        <f>IF(#REF!=0,"",#REF!)</f>
        <v>#REF!</v>
      </c>
      <c r="AQ2479" s="19" t="e">
        <f>IF(#REF!=0,"",#REF!)</f>
        <v>#REF!</v>
      </c>
      <c r="AR2479" s="19" t="e">
        <f>IF(#REF!=0,"",#REF!)</f>
        <v>#REF!</v>
      </c>
      <c r="AS2479" s="19" t="e">
        <f>#REF!</f>
        <v>#REF!</v>
      </c>
    </row>
    <row r="2480" spans="4:45" ht="19.5" thickTop="1" thickBot="1" x14ac:dyDescent="0.25">
      <c r="D2480" s="1" t="str">
        <f t="shared" si="703"/>
        <v/>
      </c>
      <c r="E2480" s="1" t="str">
        <f t="shared" si="704"/>
        <v/>
      </c>
      <c r="K2480" s="19" t="str">
        <f t="shared" si="691"/>
        <v/>
      </c>
      <c r="L2480" s="19">
        <f t="shared" si="701"/>
        <v>10000</v>
      </c>
      <c r="M2480" s="22" t="str">
        <f>TRIM(Data!$N2477)</f>
        <v>October Magic Orchid</v>
      </c>
      <c r="N2480" s="22" t="str">
        <f>TRIM(Data!$A2477)</f>
        <v>October Magic Orchid (Sasanqua)</v>
      </c>
      <c r="O2480" s="23">
        <f>IF(Data!$B2477=0,"",Data!$B2477)</f>
        <v>2000</v>
      </c>
      <c r="P2480" s="19" t="str">
        <f>IF(Data!$C2477=0,"",Data!$C2477)</f>
        <v>1</v>
      </c>
      <c r="Q2480" s="23" t="str">
        <f>IF($M2480="","",Data!$E2477)</f>
        <v>S-M</v>
      </c>
      <c r="R2480" s="23" t="str">
        <f t="shared" si="692"/>
        <v>S</v>
      </c>
      <c r="S2480" s="23" t="str">
        <f t="shared" si="693"/>
        <v>S</v>
      </c>
      <c r="T2480" s="19" t="str">
        <f>IF(Data!$F2477=0,"",Data!$F2477)</f>
        <v/>
      </c>
      <c r="U2480" s="19" t="str">
        <f>IF(Data!$G2477=0,"",Data!$G2477)</f>
        <v/>
      </c>
      <c r="V2480" s="19" t="str">
        <f>IF(Data!$D2477=0,"",Data!$D2477)</f>
        <v/>
      </c>
      <c r="W2480" s="19" t="str">
        <f>Data!$H2477</f>
        <v>Sasanqua</v>
      </c>
      <c r="Y2480" s="41" t="e">
        <f t="shared" si="688"/>
        <v>#REF!</v>
      </c>
      <c r="Z2480" s="8">
        <f t="shared" si="694"/>
        <v>10000</v>
      </c>
      <c r="AA2480" s="8" t="str">
        <f t="shared" si="695"/>
        <v>October Magic Orchid</v>
      </c>
      <c r="AB2480" s="8" t="str">
        <f t="shared" si="696"/>
        <v>S</v>
      </c>
      <c r="AC2480" s="8" t="str">
        <f t="shared" si="697"/>
        <v/>
      </c>
      <c r="AD2480" s="8" t="str">
        <f t="shared" si="702"/>
        <v/>
      </c>
      <c r="AE2480" s="8" t="str">
        <f t="shared" si="698"/>
        <v/>
      </c>
      <c r="AF2480" s="5">
        <f t="shared" si="699"/>
        <v>2000</v>
      </c>
      <c r="AG2480" s="46">
        <v>2477</v>
      </c>
      <c r="AH2480" s="47" t="str">
        <f t="shared" si="689"/>
        <v/>
      </c>
      <c r="AI2480" s="48" t="str">
        <f t="shared" si="690"/>
        <v/>
      </c>
      <c r="AK2480" s="22" t="e">
        <f>TRIM(#REF!)</f>
        <v>#REF!</v>
      </c>
      <c r="AL2480" s="23" t="e">
        <f>IF(#REF!=0,"",#REF!)</f>
        <v>#REF!</v>
      </c>
      <c r="AM2480" s="19" t="e">
        <f>IF(#REF!=0,"",#REF!)</f>
        <v>#REF!</v>
      </c>
      <c r="AN2480" s="23" t="e">
        <f>IF($AK2480="","",#REF!)</f>
        <v>#REF!</v>
      </c>
      <c r="AO2480" s="23" t="e">
        <f t="shared" si="700"/>
        <v>#REF!</v>
      </c>
      <c r="AP2480" s="19" t="e">
        <f>IF(#REF!=0,"",#REF!)</f>
        <v>#REF!</v>
      </c>
      <c r="AQ2480" s="19" t="e">
        <f>IF(#REF!=0,"",#REF!)</f>
        <v>#REF!</v>
      </c>
      <c r="AR2480" s="19" t="e">
        <f>IF(#REF!=0,"",#REF!)</f>
        <v>#REF!</v>
      </c>
      <c r="AS2480" s="19" t="e">
        <f>#REF!</f>
        <v>#REF!</v>
      </c>
    </row>
    <row r="2481" spans="4:45" ht="19.5" thickTop="1" thickBot="1" x14ac:dyDescent="0.25">
      <c r="D2481" s="1" t="str">
        <f t="shared" si="703"/>
        <v/>
      </c>
      <c r="E2481" s="1" t="str">
        <f t="shared" si="704"/>
        <v/>
      </c>
      <c r="K2481" s="19" t="str">
        <f t="shared" si="691"/>
        <v/>
      </c>
      <c r="L2481" s="19">
        <f t="shared" si="701"/>
        <v>10000</v>
      </c>
      <c r="M2481" s="22" t="str">
        <f>TRIM(Data!$N2478)</f>
        <v>October Magic Pink Perplexion</v>
      </c>
      <c r="N2481" s="22" t="str">
        <f>TRIM(Data!$A2478)</f>
        <v>October Magic Pink Perplexion (Sasanqua)</v>
      </c>
      <c r="O2481" s="23">
        <f>IF(Data!$B2478=0,"",Data!$B2478)</f>
        <v>2001</v>
      </c>
      <c r="P2481" s="19" t="str">
        <f>IF(Data!$C2478=0,"",Data!$C2478)</f>
        <v>1</v>
      </c>
      <c r="Q2481" s="23" t="str">
        <f>IF($M2481="","",Data!$E2478)</f>
        <v>M</v>
      </c>
      <c r="R2481" s="23" t="str">
        <f t="shared" si="692"/>
        <v>M</v>
      </c>
      <c r="S2481" s="23" t="str">
        <f t="shared" si="693"/>
        <v>M</v>
      </c>
      <c r="T2481" s="19" t="str">
        <f>IF(Data!$F2478=0,"",Data!$F2478)</f>
        <v/>
      </c>
      <c r="U2481" s="19" t="str">
        <f>IF(Data!$G2478=0,"",Data!$G2478)</f>
        <v/>
      </c>
      <c r="V2481" s="19" t="str">
        <f>IF(Data!$D2478=0,"",Data!$D2478)</f>
        <v/>
      </c>
      <c r="W2481" s="19" t="str">
        <f>Data!$H2478</f>
        <v>Sasanqua</v>
      </c>
      <c r="Y2481" s="41" t="e">
        <f t="shared" si="688"/>
        <v>#REF!</v>
      </c>
      <c r="Z2481" s="8">
        <f t="shared" si="694"/>
        <v>10000</v>
      </c>
      <c r="AA2481" s="8" t="str">
        <f t="shared" si="695"/>
        <v>October Magic Pink Perplexion</v>
      </c>
      <c r="AB2481" s="8" t="str">
        <f t="shared" si="696"/>
        <v>M</v>
      </c>
      <c r="AC2481" s="8" t="str">
        <f t="shared" si="697"/>
        <v/>
      </c>
      <c r="AD2481" s="8" t="str">
        <f t="shared" si="702"/>
        <v/>
      </c>
      <c r="AE2481" s="8" t="str">
        <f t="shared" si="698"/>
        <v/>
      </c>
      <c r="AF2481" s="5">
        <f t="shared" si="699"/>
        <v>2001</v>
      </c>
      <c r="AG2481" s="46">
        <v>2478</v>
      </c>
      <c r="AH2481" s="47" t="str">
        <f t="shared" si="689"/>
        <v/>
      </c>
      <c r="AI2481" s="48" t="str">
        <f t="shared" si="690"/>
        <v/>
      </c>
      <c r="AK2481" s="22" t="e">
        <f>TRIM(#REF!)</f>
        <v>#REF!</v>
      </c>
      <c r="AL2481" s="23" t="e">
        <f>IF(#REF!=0,"",#REF!)</f>
        <v>#REF!</v>
      </c>
      <c r="AM2481" s="19" t="e">
        <f>IF(#REF!=0,"",#REF!)</f>
        <v>#REF!</v>
      </c>
      <c r="AN2481" s="23" t="e">
        <f>IF($AK2481="","",#REF!)</f>
        <v>#REF!</v>
      </c>
      <c r="AO2481" s="23" t="e">
        <f t="shared" si="700"/>
        <v>#REF!</v>
      </c>
      <c r="AP2481" s="19" t="e">
        <f>IF(#REF!=0,"",#REF!)</f>
        <v>#REF!</v>
      </c>
      <c r="AQ2481" s="19" t="e">
        <f>IF(#REF!=0,"",#REF!)</f>
        <v>#REF!</v>
      </c>
      <c r="AR2481" s="19" t="e">
        <f>IF(#REF!=0,"",#REF!)</f>
        <v>#REF!</v>
      </c>
      <c r="AS2481" s="19" t="e">
        <f>#REF!</f>
        <v>#REF!</v>
      </c>
    </row>
    <row r="2482" spans="4:45" ht="19.5" thickTop="1" thickBot="1" x14ac:dyDescent="0.25">
      <c r="D2482" s="1" t="str">
        <f t="shared" si="703"/>
        <v/>
      </c>
      <c r="E2482" s="1" t="str">
        <f t="shared" si="704"/>
        <v/>
      </c>
      <c r="K2482" s="19" t="str">
        <f t="shared" si="691"/>
        <v/>
      </c>
      <c r="L2482" s="19">
        <f t="shared" si="701"/>
        <v>10000</v>
      </c>
      <c r="M2482" s="22" t="str">
        <f>TRIM(Data!$N2479)</f>
        <v>October Magic Rose</v>
      </c>
      <c r="N2482" s="22" t="str">
        <f>TRIM(Data!$A2479)</f>
        <v>October Magic Rose (Sasanqua)</v>
      </c>
      <c r="O2482" s="23">
        <f>IF(Data!$B2479=0,"",Data!$B2479)</f>
        <v>1999</v>
      </c>
      <c r="P2482" s="19" t="str">
        <f>IF(Data!$C2479=0,"",Data!$C2479)</f>
        <v>1</v>
      </c>
      <c r="Q2482" s="23" t="str">
        <f>IF($M2482="","",Data!$E2479)</f>
        <v>S</v>
      </c>
      <c r="R2482" s="23" t="str">
        <f t="shared" si="692"/>
        <v>S</v>
      </c>
      <c r="S2482" s="23" t="str">
        <f t="shared" si="693"/>
        <v>S</v>
      </c>
      <c r="T2482" s="19" t="str">
        <f>IF(Data!$F2479=0,"",Data!$F2479)</f>
        <v/>
      </c>
      <c r="U2482" s="19" t="str">
        <f>IF(Data!$G2479=0,"",Data!$G2479)</f>
        <v/>
      </c>
      <c r="V2482" s="19" t="str">
        <f>IF(Data!$D2479=0,"",Data!$D2479)</f>
        <v/>
      </c>
      <c r="W2482" s="19" t="str">
        <f>Data!$H2479</f>
        <v>Sasanqua</v>
      </c>
      <c r="Y2482" s="41" t="e">
        <f t="shared" si="688"/>
        <v>#REF!</v>
      </c>
      <c r="Z2482" s="8">
        <f t="shared" si="694"/>
        <v>10000</v>
      </c>
      <c r="AA2482" s="8" t="str">
        <f t="shared" si="695"/>
        <v>October Magic Rose</v>
      </c>
      <c r="AB2482" s="8" t="str">
        <f t="shared" si="696"/>
        <v>S</v>
      </c>
      <c r="AC2482" s="8" t="str">
        <f t="shared" si="697"/>
        <v/>
      </c>
      <c r="AD2482" s="8" t="str">
        <f t="shared" si="702"/>
        <v/>
      </c>
      <c r="AE2482" s="8" t="str">
        <f t="shared" si="698"/>
        <v/>
      </c>
      <c r="AF2482" s="5">
        <f t="shared" si="699"/>
        <v>1999</v>
      </c>
      <c r="AG2482" s="46">
        <v>2479</v>
      </c>
      <c r="AH2482" s="47" t="str">
        <f t="shared" si="689"/>
        <v/>
      </c>
      <c r="AI2482" s="48" t="str">
        <f t="shared" si="690"/>
        <v/>
      </c>
      <c r="AK2482" s="22" t="e">
        <f>TRIM(#REF!)</f>
        <v>#REF!</v>
      </c>
      <c r="AL2482" s="23" t="e">
        <f>IF(#REF!=0,"",#REF!)</f>
        <v>#REF!</v>
      </c>
      <c r="AM2482" s="19" t="e">
        <f>IF(#REF!=0,"",#REF!)</f>
        <v>#REF!</v>
      </c>
      <c r="AN2482" s="23" t="e">
        <f>IF($AK2482="","",#REF!)</f>
        <v>#REF!</v>
      </c>
      <c r="AO2482" s="23" t="e">
        <f t="shared" si="700"/>
        <v>#REF!</v>
      </c>
      <c r="AP2482" s="19" t="e">
        <f>IF(#REF!=0,"",#REF!)</f>
        <v>#REF!</v>
      </c>
      <c r="AQ2482" s="19" t="e">
        <f>IF(#REF!=0,"",#REF!)</f>
        <v>#REF!</v>
      </c>
      <c r="AR2482" s="19" t="e">
        <f>IF(#REF!=0,"",#REF!)</f>
        <v>#REF!</v>
      </c>
      <c r="AS2482" s="19" t="e">
        <f>#REF!</f>
        <v>#REF!</v>
      </c>
    </row>
    <row r="2483" spans="4:45" ht="19.5" thickTop="1" thickBot="1" x14ac:dyDescent="0.25">
      <c r="D2483" s="1" t="str">
        <f t="shared" si="703"/>
        <v/>
      </c>
      <c r="E2483" s="1" t="str">
        <f t="shared" si="704"/>
        <v/>
      </c>
      <c r="K2483" s="19" t="str">
        <f t="shared" si="691"/>
        <v/>
      </c>
      <c r="L2483" s="19">
        <f t="shared" si="701"/>
        <v>10000</v>
      </c>
      <c r="M2483" s="22" t="str">
        <f>TRIM(Data!$N2480)</f>
        <v>October Magic Ruby</v>
      </c>
      <c r="N2483" s="22" t="str">
        <f>TRIM(Data!$A2480)</f>
        <v>October Magic Ruby (Sasanqua)</v>
      </c>
      <c r="O2483" s="23">
        <f>IF(Data!$B2480=0,"",Data!$B2480)</f>
        <v>2002</v>
      </c>
      <c r="P2483" s="19" t="str">
        <f>IF(Data!$C2480=0,"",Data!$C2480)</f>
        <v>1</v>
      </c>
      <c r="Q2483" s="23" t="str">
        <f>IF($M2483="","",Data!$E2480)</f>
        <v>S-M</v>
      </c>
      <c r="R2483" s="23" t="str">
        <f t="shared" si="692"/>
        <v>S</v>
      </c>
      <c r="S2483" s="23" t="str">
        <f t="shared" si="693"/>
        <v>S</v>
      </c>
      <c r="T2483" s="19" t="str">
        <f>IF(Data!$F2480=0,"",Data!$F2480)</f>
        <v/>
      </c>
      <c r="U2483" s="19" t="str">
        <f>IF(Data!$G2480=0,"",Data!$G2480)</f>
        <v/>
      </c>
      <c r="V2483" s="19" t="str">
        <f>IF(Data!$D2480=0,"",Data!$D2480)</f>
        <v/>
      </c>
      <c r="W2483" s="19" t="str">
        <f>Data!$H2480</f>
        <v>Sasanqua</v>
      </c>
      <c r="Y2483" s="41" t="e">
        <f t="shared" si="688"/>
        <v>#REF!</v>
      </c>
      <c r="Z2483" s="8">
        <f t="shared" si="694"/>
        <v>10000</v>
      </c>
      <c r="AA2483" s="8" t="str">
        <f t="shared" si="695"/>
        <v>October Magic Ruby</v>
      </c>
      <c r="AB2483" s="8" t="str">
        <f t="shared" si="696"/>
        <v>S</v>
      </c>
      <c r="AC2483" s="8" t="str">
        <f t="shared" si="697"/>
        <v/>
      </c>
      <c r="AD2483" s="8" t="str">
        <f t="shared" si="702"/>
        <v/>
      </c>
      <c r="AE2483" s="8" t="str">
        <f t="shared" si="698"/>
        <v/>
      </c>
      <c r="AF2483" s="5">
        <f t="shared" si="699"/>
        <v>2002</v>
      </c>
      <c r="AG2483" s="46">
        <v>2480</v>
      </c>
      <c r="AH2483" s="47" t="str">
        <f t="shared" si="689"/>
        <v/>
      </c>
      <c r="AI2483" s="48" t="str">
        <f t="shared" si="690"/>
        <v/>
      </c>
      <c r="AK2483" s="22" t="e">
        <f>TRIM(#REF!)</f>
        <v>#REF!</v>
      </c>
      <c r="AL2483" s="23" t="e">
        <f>IF(#REF!=0,"",#REF!)</f>
        <v>#REF!</v>
      </c>
      <c r="AM2483" s="19" t="e">
        <f>IF(#REF!=0,"",#REF!)</f>
        <v>#REF!</v>
      </c>
      <c r="AN2483" s="23" t="e">
        <f>IF($AK2483="","",#REF!)</f>
        <v>#REF!</v>
      </c>
      <c r="AO2483" s="23" t="e">
        <f t="shared" si="700"/>
        <v>#REF!</v>
      </c>
      <c r="AP2483" s="19" t="e">
        <f>IF(#REF!=0,"",#REF!)</f>
        <v>#REF!</v>
      </c>
      <c r="AQ2483" s="19" t="e">
        <f>IF(#REF!=0,"",#REF!)</f>
        <v>#REF!</v>
      </c>
      <c r="AR2483" s="19" t="e">
        <f>IF(#REF!=0,"",#REF!)</f>
        <v>#REF!</v>
      </c>
      <c r="AS2483" s="19" t="e">
        <f>#REF!</f>
        <v>#REF!</v>
      </c>
    </row>
    <row r="2484" spans="4:45" ht="19.5" thickTop="1" thickBot="1" x14ac:dyDescent="0.25">
      <c r="D2484" s="1" t="str">
        <f t="shared" si="703"/>
        <v/>
      </c>
      <c r="E2484" s="1" t="str">
        <f t="shared" si="704"/>
        <v/>
      </c>
      <c r="K2484" s="19" t="str">
        <f t="shared" si="691"/>
        <v/>
      </c>
      <c r="L2484" s="19">
        <f t="shared" si="701"/>
        <v>10000</v>
      </c>
      <c r="M2484" s="22" t="str">
        <f>TRIM(Data!$N2481)</f>
        <v>October Magic Snow</v>
      </c>
      <c r="N2484" s="22" t="str">
        <f>TRIM(Data!$A2481)</f>
        <v>October Magic Snow (Sasanqua)</v>
      </c>
      <c r="O2484" s="23">
        <f>IF(Data!$B2481=0,"",Data!$B2481)</f>
        <v>1994</v>
      </c>
      <c r="P2484" s="19" t="str">
        <f>IF(Data!$C2481=0,"",Data!$C2481)</f>
        <v>1</v>
      </c>
      <c r="Q2484" s="23" t="str">
        <f>IF($M2484="","",Data!$E2481)</f>
        <v>M</v>
      </c>
      <c r="R2484" s="23" t="str">
        <f t="shared" si="692"/>
        <v>M</v>
      </c>
      <c r="S2484" s="23" t="str">
        <f t="shared" si="693"/>
        <v>M</v>
      </c>
      <c r="T2484" s="19" t="str">
        <f>IF(Data!$F2481=0,"",Data!$F2481)</f>
        <v/>
      </c>
      <c r="U2484" s="19" t="str">
        <f>IF(Data!$G2481=0,"",Data!$G2481)</f>
        <v/>
      </c>
      <c r="V2484" s="19" t="str">
        <f>IF(Data!$D2481=0,"",Data!$D2481)</f>
        <v/>
      </c>
      <c r="W2484" s="19" t="str">
        <f>Data!$H2481</f>
        <v>Sasanqua</v>
      </c>
      <c r="Y2484" s="41" t="e">
        <f t="shared" si="688"/>
        <v>#REF!</v>
      </c>
      <c r="Z2484" s="8">
        <f t="shared" si="694"/>
        <v>10000</v>
      </c>
      <c r="AA2484" s="8" t="str">
        <f t="shared" si="695"/>
        <v>October Magic Snow</v>
      </c>
      <c r="AB2484" s="8" t="str">
        <f t="shared" si="696"/>
        <v>M</v>
      </c>
      <c r="AC2484" s="8" t="str">
        <f t="shared" si="697"/>
        <v/>
      </c>
      <c r="AD2484" s="8" t="str">
        <f t="shared" si="702"/>
        <v/>
      </c>
      <c r="AE2484" s="8" t="str">
        <f t="shared" si="698"/>
        <v/>
      </c>
      <c r="AF2484" s="5">
        <f t="shared" si="699"/>
        <v>1994</v>
      </c>
      <c r="AG2484" s="46">
        <v>2481</v>
      </c>
      <c r="AH2484" s="47" t="str">
        <f t="shared" si="689"/>
        <v/>
      </c>
      <c r="AI2484" s="48" t="str">
        <f t="shared" si="690"/>
        <v/>
      </c>
      <c r="AK2484" s="22" t="e">
        <f>TRIM(#REF!)</f>
        <v>#REF!</v>
      </c>
      <c r="AL2484" s="23" t="e">
        <f>IF(#REF!=0,"",#REF!)</f>
        <v>#REF!</v>
      </c>
      <c r="AM2484" s="19" t="e">
        <f>IF(#REF!=0,"",#REF!)</f>
        <v>#REF!</v>
      </c>
      <c r="AN2484" s="23" t="e">
        <f>IF($AK2484="","",#REF!)</f>
        <v>#REF!</v>
      </c>
      <c r="AO2484" s="23" t="e">
        <f t="shared" si="700"/>
        <v>#REF!</v>
      </c>
      <c r="AP2484" s="19" t="e">
        <f>IF(#REF!=0,"",#REF!)</f>
        <v>#REF!</v>
      </c>
      <c r="AQ2484" s="19" t="e">
        <f>IF(#REF!=0,"",#REF!)</f>
        <v>#REF!</v>
      </c>
      <c r="AR2484" s="19" t="e">
        <f>IF(#REF!=0,"",#REF!)</f>
        <v>#REF!</v>
      </c>
      <c r="AS2484" s="19" t="e">
        <f>#REF!</f>
        <v>#REF!</v>
      </c>
    </row>
    <row r="2485" spans="4:45" ht="19.5" thickTop="1" thickBot="1" x14ac:dyDescent="0.25">
      <c r="D2485" s="1" t="str">
        <f t="shared" si="703"/>
        <v/>
      </c>
      <c r="E2485" s="1" t="str">
        <f t="shared" si="704"/>
        <v/>
      </c>
      <c r="K2485" s="19" t="str">
        <f t="shared" si="691"/>
        <v/>
      </c>
      <c r="L2485" s="19">
        <f t="shared" si="701"/>
        <v>10000</v>
      </c>
      <c r="M2485" s="22" t="str">
        <f>TRIM(Data!$N2482)</f>
        <v>Ogi-no-mine</v>
      </c>
      <c r="N2485" s="22" t="str">
        <f>TRIM(Data!$A2482)</f>
        <v>Ogi-no-mine (Higo)</v>
      </c>
      <c r="O2485" s="23" t="str">
        <f>IF(Data!$B2482=0,"",Data!$B2482)</f>
        <v/>
      </c>
      <c r="P2485" s="19" t="str">
        <f>IF(Data!$C2482=0,"",Data!$C2482)</f>
        <v/>
      </c>
      <c r="Q2485" s="23" t="str">
        <f>IF($M2485="","",Data!$E2482)</f>
        <v>M</v>
      </c>
      <c r="R2485" s="23" t="str">
        <f t="shared" si="692"/>
        <v>M</v>
      </c>
      <c r="S2485" s="23" t="str">
        <f t="shared" si="693"/>
        <v>M</v>
      </c>
      <c r="T2485" s="19" t="str">
        <f>IF(Data!$F2482=0,"",Data!$F2482)</f>
        <v/>
      </c>
      <c r="U2485" s="19" t="str">
        <f>IF(Data!$G2482=0,"",Data!$G2482)</f>
        <v/>
      </c>
      <c r="V2485" s="19" t="str">
        <f>IF(Data!$D2482=0,"",Data!$D2482)</f>
        <v/>
      </c>
      <c r="W2485" s="19" t="str">
        <f>Data!$H2482</f>
        <v>Japonica [Higo]</v>
      </c>
      <c r="Y2485" s="41" t="e">
        <f t="shared" si="688"/>
        <v>#REF!</v>
      </c>
      <c r="Z2485" s="8">
        <f t="shared" si="694"/>
        <v>10000</v>
      </c>
      <c r="AA2485" s="8" t="str">
        <f t="shared" si="695"/>
        <v>Ogi-no-mine</v>
      </c>
      <c r="AB2485" s="8" t="str">
        <f t="shared" si="696"/>
        <v>M</v>
      </c>
      <c r="AC2485" s="8" t="str">
        <f t="shared" si="697"/>
        <v/>
      </c>
      <c r="AD2485" s="8" t="str">
        <f t="shared" si="702"/>
        <v/>
      </c>
      <c r="AE2485" s="8" t="str">
        <f t="shared" si="698"/>
        <v/>
      </c>
      <c r="AF2485" s="5" t="str">
        <f t="shared" si="699"/>
        <v/>
      </c>
      <c r="AG2485" s="46">
        <v>2482</v>
      </c>
      <c r="AH2485" s="47" t="str">
        <f t="shared" si="689"/>
        <v/>
      </c>
      <c r="AI2485" s="48" t="str">
        <f t="shared" si="690"/>
        <v/>
      </c>
      <c r="AK2485" s="22" t="e">
        <f>TRIM(#REF!)</f>
        <v>#REF!</v>
      </c>
      <c r="AL2485" s="23" t="e">
        <f>IF(#REF!=0,"",#REF!)</f>
        <v>#REF!</v>
      </c>
      <c r="AM2485" s="19" t="e">
        <f>IF(#REF!=0,"",#REF!)</f>
        <v>#REF!</v>
      </c>
      <c r="AN2485" s="23" t="e">
        <f>IF($AK2485="","",#REF!)</f>
        <v>#REF!</v>
      </c>
      <c r="AO2485" s="23" t="e">
        <f t="shared" si="700"/>
        <v>#REF!</v>
      </c>
      <c r="AP2485" s="19" t="e">
        <f>IF(#REF!=0,"",#REF!)</f>
        <v>#REF!</v>
      </c>
      <c r="AQ2485" s="19" t="e">
        <f>IF(#REF!=0,"",#REF!)</f>
        <v>#REF!</v>
      </c>
      <c r="AR2485" s="19" t="e">
        <f>IF(#REF!=0,"",#REF!)</f>
        <v>#REF!</v>
      </c>
      <c r="AS2485" s="19" t="e">
        <f>#REF!</f>
        <v>#REF!</v>
      </c>
    </row>
    <row r="2486" spans="4:45" ht="19.5" thickTop="1" thickBot="1" x14ac:dyDescent="0.25">
      <c r="D2486" s="1" t="str">
        <f t="shared" si="703"/>
        <v/>
      </c>
      <c r="E2486" s="1" t="str">
        <f t="shared" si="704"/>
        <v/>
      </c>
      <c r="K2486" s="19" t="str">
        <f t="shared" si="691"/>
        <v/>
      </c>
      <c r="L2486" s="19">
        <f t="shared" si="701"/>
        <v>10000</v>
      </c>
      <c r="M2486" s="22" t="str">
        <f>TRIM(Data!$N2483)</f>
        <v>Ohkan</v>
      </c>
      <c r="N2486" s="22" t="str">
        <f>TRIM(Data!$A2483)</f>
        <v>Ohkan</v>
      </c>
      <c r="O2486" s="23" t="str">
        <f>IF(Data!$B2483=0,"",Data!$B2483)</f>
        <v>Unknown</v>
      </c>
      <c r="P2486" s="19" t="str">
        <f>IF(Data!$C2483=0,"",Data!$C2483)</f>
        <v>1</v>
      </c>
      <c r="Q2486" s="23" t="str">
        <f>IF($M2486="","",Data!$E2483)</f>
        <v>M</v>
      </c>
      <c r="R2486" s="23" t="str">
        <f t="shared" si="692"/>
        <v>M</v>
      </c>
      <c r="S2486" s="23" t="str">
        <f t="shared" si="693"/>
        <v>M</v>
      </c>
      <c r="T2486" s="19" t="str">
        <f>IF(Data!$F2483=0,"",Data!$F2483)</f>
        <v/>
      </c>
      <c r="U2486" s="19" t="str">
        <f>IF(Data!$G2483=0,"",Data!$G2483)</f>
        <v/>
      </c>
      <c r="V2486" s="19" t="str">
        <f>IF(Data!$D2483=0,"",Data!$D2483)</f>
        <v/>
      </c>
      <c r="W2486" s="19" t="str">
        <f>Data!$H2483</f>
        <v>Japonica</v>
      </c>
      <c r="Y2486" s="41" t="e">
        <f t="shared" si="688"/>
        <v>#REF!</v>
      </c>
      <c r="Z2486" s="8">
        <f t="shared" si="694"/>
        <v>10000</v>
      </c>
      <c r="AA2486" s="8" t="str">
        <f t="shared" si="695"/>
        <v>Ohkan</v>
      </c>
      <c r="AB2486" s="8" t="str">
        <f t="shared" si="696"/>
        <v>M</v>
      </c>
      <c r="AC2486" s="8" t="str">
        <f t="shared" si="697"/>
        <v/>
      </c>
      <c r="AD2486" s="8" t="str">
        <f t="shared" si="702"/>
        <v/>
      </c>
      <c r="AE2486" s="8" t="str">
        <f t="shared" si="698"/>
        <v/>
      </c>
      <c r="AF2486" s="5" t="str">
        <f t="shared" si="699"/>
        <v>Unknown</v>
      </c>
      <c r="AG2486" s="46">
        <v>2483</v>
      </c>
      <c r="AH2486" s="47" t="str">
        <f t="shared" si="689"/>
        <v/>
      </c>
      <c r="AI2486" s="48" t="str">
        <f t="shared" si="690"/>
        <v/>
      </c>
      <c r="AK2486" s="22" t="e">
        <f>TRIM(#REF!)</f>
        <v>#REF!</v>
      </c>
      <c r="AL2486" s="23" t="e">
        <f>IF(#REF!=0,"",#REF!)</f>
        <v>#REF!</v>
      </c>
      <c r="AM2486" s="19" t="e">
        <f>IF(#REF!=0,"",#REF!)</f>
        <v>#REF!</v>
      </c>
      <c r="AN2486" s="23" t="e">
        <f>IF($AK2486="","",#REF!)</f>
        <v>#REF!</v>
      </c>
      <c r="AO2486" s="23" t="e">
        <f t="shared" si="700"/>
        <v>#REF!</v>
      </c>
      <c r="AP2486" s="19" t="e">
        <f>IF(#REF!=0,"",#REF!)</f>
        <v>#REF!</v>
      </c>
      <c r="AQ2486" s="19" t="e">
        <f>IF(#REF!=0,"",#REF!)</f>
        <v>#REF!</v>
      </c>
      <c r="AR2486" s="19" t="e">
        <f>IF(#REF!=0,"",#REF!)</f>
        <v>#REF!</v>
      </c>
      <c r="AS2486" s="19" t="e">
        <f>#REF!</f>
        <v>#REF!</v>
      </c>
    </row>
    <row r="2487" spans="4:45" ht="19.5" thickTop="1" thickBot="1" x14ac:dyDescent="0.25">
      <c r="D2487" s="1" t="str">
        <f t="shared" si="703"/>
        <v/>
      </c>
      <c r="E2487" s="1" t="str">
        <f t="shared" si="704"/>
        <v/>
      </c>
      <c r="K2487" s="19" t="str">
        <f t="shared" si="691"/>
        <v/>
      </c>
      <c r="L2487" s="19">
        <f t="shared" si="701"/>
        <v>10000</v>
      </c>
      <c r="M2487" s="22" t="str">
        <f>TRIM(Data!$N2484)</f>
        <v>Ohkan</v>
      </c>
      <c r="N2487" s="22" t="str">
        <f>TRIM(Data!$A2484)</f>
        <v>Ohkan (Higo)</v>
      </c>
      <c r="O2487" s="23" t="str">
        <f>IF(Data!$B2484=0,"",Data!$B2484)</f>
        <v/>
      </c>
      <c r="P2487" s="19" t="str">
        <f>IF(Data!$C2484=0,"",Data!$C2484)</f>
        <v>1</v>
      </c>
      <c r="Q2487" s="23" t="str">
        <f>IF($M2487="","",Data!$E2484)</f>
        <v>M</v>
      </c>
      <c r="R2487" s="23" t="str">
        <f t="shared" si="692"/>
        <v>M</v>
      </c>
      <c r="S2487" s="23" t="str">
        <f t="shared" si="693"/>
        <v>M</v>
      </c>
      <c r="T2487" s="19" t="str">
        <f>IF(Data!$F2484=0,"",Data!$F2484)</f>
        <v/>
      </c>
      <c r="U2487" s="19" t="str">
        <f>IF(Data!$G2484=0,"",Data!$G2484)</f>
        <v/>
      </c>
      <c r="V2487" s="19" t="str">
        <f>IF(Data!$D2484=0,"",Data!$D2484)</f>
        <v/>
      </c>
      <c r="W2487" s="19" t="str">
        <f>Data!$H2484</f>
        <v>Japonica [Higo]</v>
      </c>
      <c r="Y2487" s="41" t="e">
        <f t="shared" si="688"/>
        <v>#REF!</v>
      </c>
      <c r="Z2487" s="8">
        <f t="shared" si="694"/>
        <v>10000</v>
      </c>
      <c r="AA2487" s="8" t="str">
        <f t="shared" si="695"/>
        <v>Ohkan</v>
      </c>
      <c r="AB2487" s="8" t="str">
        <f t="shared" si="696"/>
        <v>M</v>
      </c>
      <c r="AC2487" s="8" t="str">
        <f t="shared" si="697"/>
        <v/>
      </c>
      <c r="AD2487" s="8" t="str">
        <f t="shared" si="702"/>
        <v/>
      </c>
      <c r="AE2487" s="8" t="str">
        <f t="shared" si="698"/>
        <v/>
      </c>
      <c r="AF2487" s="5" t="str">
        <f t="shared" si="699"/>
        <v/>
      </c>
      <c r="AG2487" s="46">
        <v>2484</v>
      </c>
      <c r="AH2487" s="47" t="str">
        <f t="shared" si="689"/>
        <v/>
      </c>
      <c r="AI2487" s="48" t="str">
        <f t="shared" si="690"/>
        <v/>
      </c>
      <c r="AK2487" s="22" t="e">
        <f>TRIM(#REF!)</f>
        <v>#REF!</v>
      </c>
      <c r="AL2487" s="23" t="e">
        <f>IF(#REF!=0,"",#REF!)</f>
        <v>#REF!</v>
      </c>
      <c r="AM2487" s="19" t="e">
        <f>IF(#REF!=0,"",#REF!)</f>
        <v>#REF!</v>
      </c>
      <c r="AN2487" s="23" t="e">
        <f>IF($AK2487="","",#REF!)</f>
        <v>#REF!</v>
      </c>
      <c r="AO2487" s="23" t="e">
        <f t="shared" si="700"/>
        <v>#REF!</v>
      </c>
      <c r="AP2487" s="19" t="e">
        <f>IF(#REF!=0,"",#REF!)</f>
        <v>#REF!</v>
      </c>
      <c r="AQ2487" s="19" t="e">
        <f>IF(#REF!=0,"",#REF!)</f>
        <v>#REF!</v>
      </c>
      <c r="AR2487" s="19" t="e">
        <f>IF(#REF!=0,"",#REF!)</f>
        <v>#REF!</v>
      </c>
      <c r="AS2487" s="19" t="e">
        <f>#REF!</f>
        <v>#REF!</v>
      </c>
    </row>
    <row r="2488" spans="4:45" ht="19.5" thickTop="1" thickBot="1" x14ac:dyDescent="0.25">
      <c r="D2488" s="1" t="str">
        <f t="shared" si="703"/>
        <v/>
      </c>
      <c r="E2488" s="1" t="str">
        <f t="shared" si="704"/>
        <v/>
      </c>
      <c r="K2488" s="19" t="str">
        <f t="shared" si="691"/>
        <v/>
      </c>
      <c r="L2488" s="19">
        <f t="shared" si="701"/>
        <v>10000</v>
      </c>
      <c r="M2488" s="22" t="str">
        <f>TRIM(Data!$N2485)</f>
        <v>Oh-zora</v>
      </c>
      <c r="N2488" s="22" t="str">
        <f>TRIM(Data!$A2485)</f>
        <v>Oh-zora (Higo)</v>
      </c>
      <c r="O2488" s="23" t="str">
        <f>IF(Data!$B2485=0,"",Data!$B2485)</f>
        <v/>
      </c>
      <c r="P2488" s="19" t="str">
        <f>IF(Data!$C2485=0,"",Data!$C2485)</f>
        <v/>
      </c>
      <c r="Q2488" s="23" t="str">
        <f>IF($M2488="","",Data!$E2485)</f>
        <v>M</v>
      </c>
      <c r="R2488" s="23" t="str">
        <f t="shared" si="692"/>
        <v>M</v>
      </c>
      <c r="S2488" s="23" t="str">
        <f t="shared" si="693"/>
        <v>M</v>
      </c>
      <c r="T2488" s="19" t="str">
        <f>IF(Data!$F2485=0,"",Data!$F2485)</f>
        <v/>
      </c>
      <c r="U2488" s="19" t="str">
        <f>IF(Data!$G2485=0,"",Data!$G2485)</f>
        <v/>
      </c>
      <c r="V2488" s="19" t="str">
        <f>IF(Data!$D2485=0,"",Data!$D2485)</f>
        <v/>
      </c>
      <c r="W2488" s="19" t="str">
        <f>Data!$H2485</f>
        <v>Japonica [Higo]</v>
      </c>
      <c r="Y2488" s="41" t="e">
        <f t="shared" si="688"/>
        <v>#REF!</v>
      </c>
      <c r="Z2488" s="8">
        <f t="shared" si="694"/>
        <v>10000</v>
      </c>
      <c r="AA2488" s="8" t="str">
        <f t="shared" si="695"/>
        <v>Oh-zora</v>
      </c>
      <c r="AB2488" s="8" t="str">
        <f t="shared" si="696"/>
        <v>M</v>
      </c>
      <c r="AC2488" s="8" t="str">
        <f t="shared" si="697"/>
        <v/>
      </c>
      <c r="AD2488" s="8" t="str">
        <f t="shared" si="702"/>
        <v/>
      </c>
      <c r="AE2488" s="8" t="str">
        <f t="shared" si="698"/>
        <v/>
      </c>
      <c r="AF2488" s="5" t="str">
        <f t="shared" si="699"/>
        <v/>
      </c>
      <c r="AG2488" s="46">
        <v>2485</v>
      </c>
      <c r="AH2488" s="47" t="str">
        <f t="shared" si="689"/>
        <v/>
      </c>
      <c r="AI2488" s="48" t="str">
        <f t="shared" si="690"/>
        <v/>
      </c>
      <c r="AK2488" s="22" t="e">
        <f>TRIM(#REF!)</f>
        <v>#REF!</v>
      </c>
      <c r="AL2488" s="23" t="e">
        <f>IF(#REF!=0,"",#REF!)</f>
        <v>#REF!</v>
      </c>
      <c r="AM2488" s="19" t="e">
        <f>IF(#REF!=0,"",#REF!)</f>
        <v>#REF!</v>
      </c>
      <c r="AN2488" s="23" t="e">
        <f>IF($AK2488="","",#REF!)</f>
        <v>#REF!</v>
      </c>
      <c r="AO2488" s="23" t="e">
        <f t="shared" si="700"/>
        <v>#REF!</v>
      </c>
      <c r="AP2488" s="19" t="e">
        <f>IF(#REF!=0,"",#REF!)</f>
        <v>#REF!</v>
      </c>
      <c r="AQ2488" s="19" t="e">
        <f>IF(#REF!=0,"",#REF!)</f>
        <v>#REF!</v>
      </c>
      <c r="AR2488" s="19" t="e">
        <f>IF(#REF!=0,"",#REF!)</f>
        <v>#REF!</v>
      </c>
      <c r="AS2488" s="19" t="e">
        <f>#REF!</f>
        <v>#REF!</v>
      </c>
    </row>
    <row r="2489" spans="4:45" ht="19.5" thickTop="1" thickBot="1" x14ac:dyDescent="0.25">
      <c r="D2489" s="1" t="str">
        <f t="shared" si="703"/>
        <v/>
      </c>
      <c r="E2489" s="1" t="str">
        <f t="shared" si="704"/>
        <v/>
      </c>
      <c r="K2489" s="19" t="str">
        <f t="shared" si="691"/>
        <v/>
      </c>
      <c r="L2489" s="19">
        <f t="shared" si="701"/>
        <v>10000</v>
      </c>
      <c r="M2489" s="22" t="str">
        <f>TRIM(Data!$N2486)</f>
        <v>Oki-no-asahi</v>
      </c>
      <c r="N2489" s="22" t="str">
        <f>TRIM(Data!$A2486)</f>
        <v>Oki-no-asahi</v>
      </c>
      <c r="O2489" s="23">
        <f>IF(Data!$B2486=0,"",Data!$B2486)</f>
        <v>1979</v>
      </c>
      <c r="P2489" s="19" t="str">
        <f>IF(Data!$C2486=0,"",Data!$C2486)</f>
        <v/>
      </c>
      <c r="Q2489" s="23" t="str">
        <f>IF($M2489="","",Data!$E2486)</f>
        <v>M</v>
      </c>
      <c r="R2489" s="23" t="str">
        <f t="shared" si="692"/>
        <v>M</v>
      </c>
      <c r="S2489" s="23" t="str">
        <f t="shared" si="693"/>
        <v>M</v>
      </c>
      <c r="T2489" s="19" t="str">
        <f>IF(Data!$F2486=0,"",Data!$F2486)</f>
        <v/>
      </c>
      <c r="U2489" s="19" t="str">
        <f>IF(Data!$G2486=0,"",Data!$G2486)</f>
        <v/>
      </c>
      <c r="V2489" s="19" t="str">
        <f>IF(Data!$D2486=0,"",Data!$D2486)</f>
        <v/>
      </c>
      <c r="W2489" s="19" t="str">
        <f>Data!$H2486</f>
        <v>Japonica</v>
      </c>
      <c r="Y2489" s="41" t="e">
        <f t="shared" si="688"/>
        <v>#REF!</v>
      </c>
      <c r="Z2489" s="8">
        <f t="shared" si="694"/>
        <v>10000</v>
      </c>
      <c r="AA2489" s="8" t="str">
        <f t="shared" si="695"/>
        <v>Oki-no-asahi</v>
      </c>
      <c r="AB2489" s="8" t="str">
        <f t="shared" si="696"/>
        <v>M</v>
      </c>
      <c r="AC2489" s="8" t="str">
        <f t="shared" si="697"/>
        <v/>
      </c>
      <c r="AD2489" s="8" t="str">
        <f t="shared" si="702"/>
        <v/>
      </c>
      <c r="AE2489" s="8" t="str">
        <f t="shared" si="698"/>
        <v/>
      </c>
      <c r="AF2489" s="5">
        <f t="shared" si="699"/>
        <v>1979</v>
      </c>
      <c r="AG2489" s="46">
        <v>2486</v>
      </c>
      <c r="AH2489" s="47" t="str">
        <f t="shared" si="689"/>
        <v/>
      </c>
      <c r="AI2489" s="48" t="str">
        <f t="shared" si="690"/>
        <v/>
      </c>
      <c r="AK2489" s="22" t="e">
        <f>TRIM(#REF!)</f>
        <v>#REF!</v>
      </c>
      <c r="AL2489" s="23" t="e">
        <f>IF(#REF!=0,"",#REF!)</f>
        <v>#REF!</v>
      </c>
      <c r="AM2489" s="19" t="e">
        <f>IF(#REF!=0,"",#REF!)</f>
        <v>#REF!</v>
      </c>
      <c r="AN2489" s="23" t="e">
        <f>IF($AK2489="","",#REF!)</f>
        <v>#REF!</v>
      </c>
      <c r="AO2489" s="23" t="e">
        <f t="shared" si="700"/>
        <v>#REF!</v>
      </c>
      <c r="AP2489" s="19" t="e">
        <f>IF(#REF!=0,"",#REF!)</f>
        <v>#REF!</v>
      </c>
      <c r="AQ2489" s="19" t="e">
        <f>IF(#REF!=0,"",#REF!)</f>
        <v>#REF!</v>
      </c>
      <c r="AR2489" s="19" t="e">
        <f>IF(#REF!=0,"",#REF!)</f>
        <v>#REF!</v>
      </c>
      <c r="AS2489" s="19" t="e">
        <f>#REF!</f>
        <v>#REF!</v>
      </c>
    </row>
    <row r="2490" spans="4:45" ht="19.5" thickTop="1" thickBot="1" x14ac:dyDescent="0.25">
      <c r="D2490" s="1" t="str">
        <f t="shared" si="703"/>
        <v/>
      </c>
      <c r="E2490" s="1" t="str">
        <f t="shared" si="704"/>
        <v/>
      </c>
      <c r="K2490" s="19" t="str">
        <f t="shared" si="691"/>
        <v/>
      </c>
      <c r="L2490" s="19">
        <f t="shared" si="701"/>
        <v>10000</v>
      </c>
      <c r="M2490" s="22" t="str">
        <f>TRIM(Data!$N2487)</f>
        <v>Oki-no-nami</v>
      </c>
      <c r="N2490" s="22" t="str">
        <f>TRIM(Data!$A2487)</f>
        <v>Oki-no-nami</v>
      </c>
      <c r="O2490" s="23">
        <f>IF(Data!$B2487=0,"",Data!$B2487)</f>
        <v>1710</v>
      </c>
      <c r="P2490" s="19" t="str">
        <f>IF(Data!$C2487=0,"",Data!$C2487)</f>
        <v>1</v>
      </c>
      <c r="Q2490" s="23" t="str">
        <f>IF($M2490="","",Data!$E2487)</f>
        <v>L</v>
      </c>
      <c r="R2490" s="23" t="str">
        <f t="shared" si="692"/>
        <v>L</v>
      </c>
      <c r="S2490" s="23" t="str">
        <f t="shared" si="693"/>
        <v>L</v>
      </c>
      <c r="T2490" s="19" t="str">
        <f>IF(Data!$F2487=0,"",Data!$F2487)</f>
        <v/>
      </c>
      <c r="U2490" s="19" t="str">
        <f>IF(Data!$G2487=0,"",Data!$G2487)</f>
        <v/>
      </c>
      <c r="V2490" s="19" t="str">
        <f>IF(Data!$D2487=0,"",Data!$D2487)</f>
        <v>ANTIQUE</v>
      </c>
      <c r="W2490" s="19" t="str">
        <f>Data!$H2487</f>
        <v>Japonica</v>
      </c>
      <c r="Y2490" s="41" t="e">
        <f t="shared" si="688"/>
        <v>#REF!</v>
      </c>
      <c r="Z2490" s="8">
        <f t="shared" si="694"/>
        <v>2490</v>
      </c>
      <c r="AA2490" s="8" t="str">
        <f t="shared" si="695"/>
        <v>Oki-no-nami</v>
      </c>
      <c r="AB2490" s="8" t="str">
        <f t="shared" si="696"/>
        <v>L</v>
      </c>
      <c r="AC2490" s="8" t="str">
        <f t="shared" si="697"/>
        <v/>
      </c>
      <c r="AD2490" s="8" t="str">
        <f t="shared" si="702"/>
        <v/>
      </c>
      <c r="AE2490" s="8" t="str">
        <f t="shared" si="698"/>
        <v>ANTIQUE</v>
      </c>
      <c r="AF2490" s="5">
        <f t="shared" si="699"/>
        <v>1710</v>
      </c>
      <c r="AG2490" s="46">
        <v>2487</v>
      </c>
      <c r="AH2490" s="47" t="str">
        <f t="shared" si="689"/>
        <v/>
      </c>
      <c r="AI2490" s="48" t="str">
        <f t="shared" si="690"/>
        <v/>
      </c>
      <c r="AK2490" s="22" t="e">
        <f>TRIM(#REF!)</f>
        <v>#REF!</v>
      </c>
      <c r="AL2490" s="23" t="e">
        <f>IF(#REF!=0,"",#REF!)</f>
        <v>#REF!</v>
      </c>
      <c r="AM2490" s="19" t="e">
        <f>IF(#REF!=0,"",#REF!)</f>
        <v>#REF!</v>
      </c>
      <c r="AN2490" s="23" t="e">
        <f>IF($AK2490="","",#REF!)</f>
        <v>#REF!</v>
      </c>
      <c r="AO2490" s="23" t="e">
        <f t="shared" si="700"/>
        <v>#REF!</v>
      </c>
      <c r="AP2490" s="19" t="e">
        <f>IF(#REF!=0,"",#REF!)</f>
        <v>#REF!</v>
      </c>
      <c r="AQ2490" s="19" t="e">
        <f>IF(#REF!=0,"",#REF!)</f>
        <v>#REF!</v>
      </c>
      <c r="AR2490" s="19" t="e">
        <f>IF(#REF!=0,"",#REF!)</f>
        <v>#REF!</v>
      </c>
      <c r="AS2490" s="19" t="e">
        <f>#REF!</f>
        <v>#REF!</v>
      </c>
    </row>
    <row r="2491" spans="4:45" ht="19.5" thickTop="1" thickBot="1" x14ac:dyDescent="0.25">
      <c r="D2491" s="1" t="str">
        <f t="shared" si="703"/>
        <v/>
      </c>
      <c r="E2491" s="1" t="str">
        <f t="shared" si="704"/>
        <v/>
      </c>
      <c r="K2491" s="19" t="str">
        <f t="shared" si="691"/>
        <v/>
      </c>
      <c r="L2491" s="19">
        <f t="shared" si="701"/>
        <v>10000</v>
      </c>
      <c r="M2491" s="22" t="str">
        <f>TRIM(Data!$N2488)</f>
        <v>Old Glory</v>
      </c>
      <c r="N2491" s="22" t="str">
        <f>TRIM(Data!$A2488)</f>
        <v>Old Glory (Sasanqua)</v>
      </c>
      <c r="O2491" s="23">
        <f>IF(Data!$B2488=0,"",Data!$B2488)</f>
        <v>2009</v>
      </c>
      <c r="P2491" s="19" t="str">
        <f>IF(Data!$C2488=0,"",Data!$C2488)</f>
        <v>1</v>
      </c>
      <c r="Q2491" s="23" t="str">
        <f>IF($M2491="","",Data!$E2488)</f>
        <v>M</v>
      </c>
      <c r="R2491" s="23" t="str">
        <f t="shared" si="692"/>
        <v>M</v>
      </c>
      <c r="S2491" s="23" t="str">
        <f t="shared" si="693"/>
        <v>M</v>
      </c>
      <c r="T2491" s="19" t="str">
        <f>IF(Data!$F2488=0,"",Data!$F2488)</f>
        <v/>
      </c>
      <c r="U2491" s="19" t="str">
        <f>IF(Data!$G2488=0,"",Data!$G2488)</f>
        <v/>
      </c>
      <c r="V2491" s="19" t="str">
        <f>IF(Data!$D2488=0,"",Data!$D2488)</f>
        <v/>
      </c>
      <c r="W2491" s="19" t="str">
        <f>Data!$H2488</f>
        <v>Sasanqua</v>
      </c>
      <c r="Y2491" s="41" t="e">
        <f t="shared" si="688"/>
        <v>#REF!</v>
      </c>
      <c r="Z2491" s="8">
        <f t="shared" si="694"/>
        <v>10000</v>
      </c>
      <c r="AA2491" s="8" t="str">
        <f t="shared" si="695"/>
        <v>Old Glory</v>
      </c>
      <c r="AB2491" s="8" t="str">
        <f t="shared" si="696"/>
        <v>M</v>
      </c>
      <c r="AC2491" s="8" t="str">
        <f t="shared" si="697"/>
        <v/>
      </c>
      <c r="AD2491" s="8" t="str">
        <f t="shared" si="702"/>
        <v/>
      </c>
      <c r="AE2491" s="8" t="str">
        <f t="shared" si="698"/>
        <v/>
      </c>
      <c r="AF2491" s="5">
        <f t="shared" si="699"/>
        <v>2009</v>
      </c>
      <c r="AG2491" s="46">
        <v>2488</v>
      </c>
      <c r="AH2491" s="47" t="str">
        <f t="shared" si="689"/>
        <v/>
      </c>
      <c r="AI2491" s="48" t="str">
        <f t="shared" si="690"/>
        <v/>
      </c>
      <c r="AK2491" s="22" t="e">
        <f>TRIM(#REF!)</f>
        <v>#REF!</v>
      </c>
      <c r="AL2491" s="23" t="e">
        <f>IF(#REF!=0,"",#REF!)</f>
        <v>#REF!</v>
      </c>
      <c r="AM2491" s="19" t="e">
        <f>IF(#REF!=0,"",#REF!)</f>
        <v>#REF!</v>
      </c>
      <c r="AN2491" s="23" t="e">
        <f>IF($AK2491="","",#REF!)</f>
        <v>#REF!</v>
      </c>
      <c r="AO2491" s="23" t="e">
        <f t="shared" si="700"/>
        <v>#REF!</v>
      </c>
      <c r="AP2491" s="19" t="e">
        <f>IF(#REF!=0,"",#REF!)</f>
        <v>#REF!</v>
      </c>
      <c r="AQ2491" s="19" t="e">
        <f>IF(#REF!=0,"",#REF!)</f>
        <v>#REF!</v>
      </c>
      <c r="AR2491" s="19" t="e">
        <f>IF(#REF!=0,"",#REF!)</f>
        <v>#REF!</v>
      </c>
      <c r="AS2491" s="19" t="e">
        <f>#REF!</f>
        <v>#REF!</v>
      </c>
    </row>
    <row r="2492" spans="4:45" ht="19.5" thickTop="1" thickBot="1" x14ac:dyDescent="0.25">
      <c r="D2492" s="1" t="str">
        <f t="shared" si="703"/>
        <v/>
      </c>
      <c r="E2492" s="1" t="str">
        <f t="shared" si="704"/>
        <v/>
      </c>
      <c r="K2492" s="19" t="str">
        <f t="shared" si="691"/>
        <v/>
      </c>
      <c r="L2492" s="19">
        <f t="shared" si="701"/>
        <v>10000</v>
      </c>
      <c r="M2492" s="22" t="str">
        <f>TRIM(Data!$N2489)</f>
        <v>Old Maid Taylor (See Fairhope)</v>
      </c>
      <c r="N2492" s="22" t="str">
        <f>TRIM(Data!$A2489)</f>
        <v>Old Maid Taylor (See Fairhope)</v>
      </c>
      <c r="O2492" s="23">
        <f>IF(Data!$B2489=0,"",Data!$B2489)</f>
        <v>1941</v>
      </c>
      <c r="P2492" s="19" t="str">
        <f>IF(Data!$C2489=0,"",Data!$C2489)</f>
        <v/>
      </c>
      <c r="Q2492" s="23" t="str">
        <f>IF($M2492="","",Data!$E2489)</f>
        <v>M</v>
      </c>
      <c r="R2492" s="23" t="str">
        <f t="shared" si="692"/>
        <v>M</v>
      </c>
      <c r="S2492" s="23" t="str">
        <f t="shared" si="693"/>
        <v>M</v>
      </c>
      <c r="T2492" s="19" t="str">
        <f>IF(Data!$F2489=0,"",Data!$F2489)</f>
        <v/>
      </c>
      <c r="U2492" s="19" t="str">
        <f>IF(Data!$G2489=0,"",Data!$G2489)</f>
        <v/>
      </c>
      <c r="V2492" s="19" t="str">
        <f>IF(Data!$D2489=0,"",Data!$D2489)</f>
        <v/>
      </c>
      <c r="W2492" s="19" t="str">
        <f>Data!$H2489</f>
        <v>Japonica</v>
      </c>
      <c r="Y2492" s="41" t="e">
        <f t="shared" si="688"/>
        <v>#REF!</v>
      </c>
      <c r="Z2492" s="8">
        <f t="shared" si="694"/>
        <v>10000</v>
      </c>
      <c r="AA2492" s="8" t="str">
        <f t="shared" si="695"/>
        <v>Old Maid Taylor (See Fairhope)</v>
      </c>
      <c r="AB2492" s="8" t="str">
        <f t="shared" si="696"/>
        <v>M</v>
      </c>
      <c r="AC2492" s="8" t="str">
        <f t="shared" si="697"/>
        <v/>
      </c>
      <c r="AD2492" s="8" t="str">
        <f t="shared" si="702"/>
        <v/>
      </c>
      <c r="AE2492" s="8" t="str">
        <f t="shared" si="698"/>
        <v/>
      </c>
      <c r="AF2492" s="5">
        <f t="shared" si="699"/>
        <v>1941</v>
      </c>
      <c r="AG2492" s="46">
        <v>2489</v>
      </c>
      <c r="AH2492" s="47" t="str">
        <f t="shared" si="689"/>
        <v/>
      </c>
      <c r="AI2492" s="48" t="str">
        <f t="shared" si="690"/>
        <v/>
      </c>
      <c r="AK2492" s="22" t="e">
        <f>TRIM(#REF!)</f>
        <v>#REF!</v>
      </c>
      <c r="AL2492" s="23" t="e">
        <f>IF(#REF!=0,"",#REF!)</f>
        <v>#REF!</v>
      </c>
      <c r="AM2492" s="19" t="e">
        <f>IF(#REF!=0,"",#REF!)</f>
        <v>#REF!</v>
      </c>
      <c r="AN2492" s="23" t="e">
        <f>IF($AK2492="","",#REF!)</f>
        <v>#REF!</v>
      </c>
      <c r="AO2492" s="23" t="e">
        <f t="shared" si="700"/>
        <v>#REF!</v>
      </c>
      <c r="AP2492" s="19" t="e">
        <f>IF(#REF!=0,"",#REF!)</f>
        <v>#REF!</v>
      </c>
      <c r="AQ2492" s="19" t="e">
        <f>IF(#REF!=0,"",#REF!)</f>
        <v>#REF!</v>
      </c>
      <c r="AR2492" s="19" t="e">
        <f>IF(#REF!=0,"",#REF!)</f>
        <v>#REF!</v>
      </c>
      <c r="AS2492" s="19" t="e">
        <f>#REF!</f>
        <v>#REF!</v>
      </c>
    </row>
    <row r="2493" spans="4:45" ht="19.5" thickTop="1" thickBot="1" x14ac:dyDescent="0.25">
      <c r="D2493" s="1" t="str">
        <f t="shared" si="703"/>
        <v/>
      </c>
      <c r="E2493" s="1" t="str">
        <f t="shared" si="704"/>
        <v/>
      </c>
      <c r="K2493" s="19" t="str">
        <f t="shared" si="691"/>
        <v/>
      </c>
      <c r="L2493" s="19">
        <f t="shared" si="701"/>
        <v>10000</v>
      </c>
      <c r="M2493" s="22" t="str">
        <f>TRIM(Data!$N2490)</f>
        <v>Olé</v>
      </c>
      <c r="N2493" s="22" t="str">
        <f>TRIM(Data!$A2490)</f>
        <v>Olé (H)</v>
      </c>
      <c r="O2493" s="23">
        <f>IF(Data!$B2490=0,"",Data!$B2490)</f>
        <v>1977</v>
      </c>
      <c r="P2493" s="19" t="str">
        <f>IF(Data!$C2490=0,"",Data!$C2490)</f>
        <v/>
      </c>
      <c r="Q2493" s="23" t="str">
        <f>IF($M2493="","",Data!$E2490)</f>
        <v>S</v>
      </c>
      <c r="R2493" s="23" t="str">
        <f t="shared" si="692"/>
        <v>S</v>
      </c>
      <c r="S2493" s="23" t="str">
        <f t="shared" si="693"/>
        <v>S</v>
      </c>
      <c r="T2493" s="19" t="str">
        <f>IF(Data!$F2490=0,"",Data!$F2490)</f>
        <v/>
      </c>
      <c r="U2493" s="19" t="str">
        <f>IF(Data!$G2490=0,"",Data!$G2490)</f>
        <v/>
      </c>
      <c r="V2493" s="19" t="str">
        <f>IF(Data!$D2490=0,"",Data!$D2490)</f>
        <v/>
      </c>
      <c r="W2493" s="19" t="str">
        <f>Data!$H2490</f>
        <v>NRH</v>
      </c>
      <c r="Y2493" s="41" t="e">
        <f t="shared" si="688"/>
        <v>#REF!</v>
      </c>
      <c r="Z2493" s="8">
        <f t="shared" si="694"/>
        <v>10000</v>
      </c>
      <c r="AA2493" s="8" t="str">
        <f t="shared" si="695"/>
        <v>Olé</v>
      </c>
      <c r="AB2493" s="8" t="str">
        <f t="shared" si="696"/>
        <v>S</v>
      </c>
      <c r="AC2493" s="8" t="str">
        <f t="shared" si="697"/>
        <v/>
      </c>
      <c r="AD2493" s="8" t="str">
        <f t="shared" si="702"/>
        <v/>
      </c>
      <c r="AE2493" s="8" t="str">
        <f t="shared" si="698"/>
        <v/>
      </c>
      <c r="AF2493" s="5">
        <f t="shared" si="699"/>
        <v>1977</v>
      </c>
      <c r="AG2493" s="46">
        <v>2490</v>
      </c>
      <c r="AH2493" s="47" t="str">
        <f t="shared" si="689"/>
        <v/>
      </c>
      <c r="AI2493" s="48" t="str">
        <f t="shared" si="690"/>
        <v/>
      </c>
      <c r="AK2493" s="22" t="e">
        <f>TRIM(#REF!)</f>
        <v>#REF!</v>
      </c>
      <c r="AL2493" s="23" t="e">
        <f>IF(#REF!=0,"",#REF!)</f>
        <v>#REF!</v>
      </c>
      <c r="AM2493" s="19" t="e">
        <f>IF(#REF!=0,"",#REF!)</f>
        <v>#REF!</v>
      </c>
      <c r="AN2493" s="23" t="e">
        <f>IF($AK2493="","",#REF!)</f>
        <v>#REF!</v>
      </c>
      <c r="AO2493" s="23" t="e">
        <f t="shared" si="700"/>
        <v>#REF!</v>
      </c>
      <c r="AP2493" s="19" t="e">
        <f>IF(#REF!=0,"",#REF!)</f>
        <v>#REF!</v>
      </c>
      <c r="AQ2493" s="19" t="e">
        <f>IF(#REF!=0,"",#REF!)</f>
        <v>#REF!</v>
      </c>
      <c r="AR2493" s="19" t="e">
        <f>IF(#REF!=0,"",#REF!)</f>
        <v>#REF!</v>
      </c>
      <c r="AS2493" s="19" t="e">
        <f>#REF!</f>
        <v>#REF!</v>
      </c>
    </row>
    <row r="2494" spans="4:45" ht="19.5" thickTop="1" thickBot="1" x14ac:dyDescent="0.25">
      <c r="D2494" s="1" t="str">
        <f t="shared" si="703"/>
        <v/>
      </c>
      <c r="E2494" s="1" t="str">
        <f t="shared" si="704"/>
        <v/>
      </c>
      <c r="K2494" s="19" t="str">
        <f t="shared" si="691"/>
        <v/>
      </c>
      <c r="L2494" s="19">
        <f t="shared" si="701"/>
        <v>10000</v>
      </c>
      <c r="M2494" s="22" t="str">
        <f>TRIM(Data!$N2491)</f>
        <v>Olguita</v>
      </c>
      <c r="N2494" s="22" t="str">
        <f>TRIM(Data!$A2491)</f>
        <v>Olguita (H)</v>
      </c>
      <c r="O2494" s="23">
        <f>IF(Data!$B2491=0,"",Data!$B2491)</f>
        <v>2018</v>
      </c>
      <c r="P2494" s="19" t="str">
        <f>IF(Data!$C2491=0,"",Data!$C2491)</f>
        <v>1</v>
      </c>
      <c r="Q2494" s="23" t="str">
        <f>IF($M2494="","",Data!$E2491)</f>
        <v>S</v>
      </c>
      <c r="R2494" s="23" t="str">
        <f t="shared" si="692"/>
        <v>S</v>
      </c>
      <c r="S2494" s="23" t="str">
        <f t="shared" si="693"/>
        <v>S</v>
      </c>
      <c r="T2494" s="19" t="str">
        <f>IF(Data!$F2491=0,"",Data!$F2491)</f>
        <v/>
      </c>
      <c r="U2494" s="19" t="str">
        <f>IF(Data!$G2491=0,"",Data!$G2491)</f>
        <v/>
      </c>
      <c r="V2494" s="19" t="str">
        <f>IF(Data!$D2491=0,"",Data!$D2491)</f>
        <v/>
      </c>
      <c r="W2494" s="19" t="str">
        <f>Data!$H2491</f>
        <v>NRH</v>
      </c>
      <c r="Y2494" s="41" t="e">
        <f t="shared" si="688"/>
        <v>#REF!</v>
      </c>
      <c r="Z2494" s="8">
        <f t="shared" si="694"/>
        <v>10000</v>
      </c>
      <c r="AA2494" s="8" t="str">
        <f t="shared" si="695"/>
        <v>Olguita</v>
      </c>
      <c r="AB2494" s="8" t="str">
        <f t="shared" si="696"/>
        <v>S</v>
      </c>
      <c r="AC2494" s="8" t="str">
        <f t="shared" si="697"/>
        <v/>
      </c>
      <c r="AD2494" s="8" t="str">
        <f t="shared" si="702"/>
        <v/>
      </c>
      <c r="AE2494" s="8" t="str">
        <f t="shared" si="698"/>
        <v/>
      </c>
      <c r="AF2494" s="5">
        <f t="shared" si="699"/>
        <v>2018</v>
      </c>
      <c r="AG2494" s="46">
        <v>2491</v>
      </c>
      <c r="AH2494" s="47" t="str">
        <f t="shared" si="689"/>
        <v/>
      </c>
      <c r="AI2494" s="48" t="str">
        <f t="shared" si="690"/>
        <v/>
      </c>
      <c r="AK2494" s="22" t="e">
        <f>TRIM(#REF!)</f>
        <v>#REF!</v>
      </c>
      <c r="AL2494" s="23" t="e">
        <f>IF(#REF!=0,"",#REF!)</f>
        <v>#REF!</v>
      </c>
      <c r="AM2494" s="19" t="e">
        <f>IF(#REF!=0,"",#REF!)</f>
        <v>#REF!</v>
      </c>
      <c r="AN2494" s="23" t="e">
        <f>IF($AK2494="","",#REF!)</f>
        <v>#REF!</v>
      </c>
      <c r="AO2494" s="23" t="e">
        <f t="shared" si="700"/>
        <v>#REF!</v>
      </c>
      <c r="AP2494" s="19" t="e">
        <f>IF(#REF!=0,"",#REF!)</f>
        <v>#REF!</v>
      </c>
      <c r="AQ2494" s="19" t="e">
        <f>IF(#REF!=0,"",#REF!)</f>
        <v>#REF!</v>
      </c>
      <c r="AR2494" s="19" t="e">
        <f>IF(#REF!=0,"",#REF!)</f>
        <v>#REF!</v>
      </c>
      <c r="AS2494" s="19" t="e">
        <f>#REF!</f>
        <v>#REF!</v>
      </c>
    </row>
    <row r="2495" spans="4:45" ht="19.5" thickTop="1" thickBot="1" x14ac:dyDescent="0.25">
      <c r="D2495" s="1" t="str">
        <f t="shared" si="703"/>
        <v/>
      </c>
      <c r="E2495" s="1" t="str">
        <f t="shared" si="704"/>
        <v/>
      </c>
      <c r="K2495" s="19" t="str">
        <f t="shared" si="691"/>
        <v/>
      </c>
      <c r="L2495" s="19">
        <f t="shared" si="701"/>
        <v>10000</v>
      </c>
      <c r="M2495" s="22" t="str">
        <f>TRIM(Data!$N2492)</f>
        <v>Olive Barrett</v>
      </c>
      <c r="N2495" s="22" t="str">
        <f>TRIM(Data!$A2492)</f>
        <v>Olive Barrett</v>
      </c>
      <c r="O2495" s="23">
        <f>IF(Data!$B2492=0,"",Data!$B2492)</f>
        <v>1950</v>
      </c>
      <c r="P2495" s="19" t="str">
        <f>IF(Data!$C2492=0,"",Data!$C2492)</f>
        <v>1</v>
      </c>
      <c r="Q2495" s="23" t="str">
        <f>IF($M2495="","",Data!$E2492)</f>
        <v>M</v>
      </c>
      <c r="R2495" s="23" t="str">
        <f t="shared" si="692"/>
        <v>M</v>
      </c>
      <c r="S2495" s="23" t="str">
        <f t="shared" si="693"/>
        <v>M</v>
      </c>
      <c r="T2495" s="19" t="str">
        <f>IF(Data!$F2492=0,"",Data!$F2492)</f>
        <v/>
      </c>
      <c r="U2495" s="19" t="str">
        <f>IF(Data!$G2492=0,"",Data!$G2492)</f>
        <v/>
      </c>
      <c r="V2495" s="19" t="str">
        <f>IF(Data!$D2492=0,"",Data!$D2492)</f>
        <v/>
      </c>
      <c r="W2495" s="19" t="str">
        <f>Data!$H2492</f>
        <v>Japonica</v>
      </c>
      <c r="Y2495" s="41" t="e">
        <f t="shared" si="688"/>
        <v>#REF!</v>
      </c>
      <c r="Z2495" s="8">
        <f t="shared" si="694"/>
        <v>10000</v>
      </c>
      <c r="AA2495" s="8" t="str">
        <f t="shared" si="695"/>
        <v>Olive Barrett</v>
      </c>
      <c r="AB2495" s="8" t="str">
        <f t="shared" si="696"/>
        <v>M</v>
      </c>
      <c r="AC2495" s="8" t="str">
        <f t="shared" si="697"/>
        <v/>
      </c>
      <c r="AD2495" s="8" t="str">
        <f t="shared" si="702"/>
        <v/>
      </c>
      <c r="AE2495" s="8" t="str">
        <f t="shared" si="698"/>
        <v/>
      </c>
      <c r="AF2495" s="5">
        <f t="shared" si="699"/>
        <v>1950</v>
      </c>
      <c r="AG2495" s="46">
        <v>2492</v>
      </c>
      <c r="AH2495" s="47" t="str">
        <f t="shared" si="689"/>
        <v/>
      </c>
      <c r="AI2495" s="48" t="str">
        <f t="shared" si="690"/>
        <v/>
      </c>
      <c r="AK2495" s="22" t="e">
        <f>TRIM(#REF!)</f>
        <v>#REF!</v>
      </c>
      <c r="AL2495" s="23" t="e">
        <f>IF(#REF!=0,"",#REF!)</f>
        <v>#REF!</v>
      </c>
      <c r="AM2495" s="19" t="e">
        <f>IF(#REF!=0,"",#REF!)</f>
        <v>#REF!</v>
      </c>
      <c r="AN2495" s="23" t="e">
        <f>IF($AK2495="","",#REF!)</f>
        <v>#REF!</v>
      </c>
      <c r="AO2495" s="23" t="e">
        <f t="shared" si="700"/>
        <v>#REF!</v>
      </c>
      <c r="AP2495" s="19" t="e">
        <f>IF(#REF!=0,"",#REF!)</f>
        <v>#REF!</v>
      </c>
      <c r="AQ2495" s="19" t="e">
        <f>IF(#REF!=0,"",#REF!)</f>
        <v>#REF!</v>
      </c>
      <c r="AR2495" s="19" t="e">
        <f>IF(#REF!=0,"",#REF!)</f>
        <v>#REF!</v>
      </c>
      <c r="AS2495" s="19" t="e">
        <f>#REF!</f>
        <v>#REF!</v>
      </c>
    </row>
    <row r="2496" spans="4:45" ht="19.5" thickTop="1" thickBot="1" x14ac:dyDescent="0.25">
      <c r="D2496" s="1" t="str">
        <f t="shared" si="703"/>
        <v/>
      </c>
      <c r="E2496" s="1" t="str">
        <f t="shared" si="704"/>
        <v/>
      </c>
      <c r="K2496" s="19" t="str">
        <f t="shared" si="691"/>
        <v/>
      </c>
      <c r="L2496" s="19">
        <f t="shared" si="701"/>
        <v>10000</v>
      </c>
      <c r="M2496" s="22" t="str">
        <f>TRIM(Data!$N2493)</f>
        <v>Ollie Mack</v>
      </c>
      <c r="N2496" s="22" t="str">
        <f>TRIM(Data!$A2493)</f>
        <v>Ollie Mack</v>
      </c>
      <c r="O2496" s="23">
        <f>IF(Data!$B2493=0,"",Data!$B2493)</f>
        <v>2021</v>
      </c>
      <c r="P2496" s="19" t="str">
        <f>IF(Data!$C2493=0,"",Data!$C2493)</f>
        <v>1</v>
      </c>
      <c r="Q2496" s="23" t="str">
        <f>IF($M2496="","",Data!$E2493)</f>
        <v>M</v>
      </c>
      <c r="R2496" s="23" t="str">
        <f t="shared" si="692"/>
        <v>M</v>
      </c>
      <c r="S2496" s="23" t="str">
        <f t="shared" si="693"/>
        <v>M</v>
      </c>
      <c r="T2496" s="19" t="str">
        <f>IF(Data!$F2493=0,"",Data!$F2493)</f>
        <v/>
      </c>
      <c r="U2496" s="19" t="str">
        <f>IF(Data!$G2493=0,"",Data!$G2493)</f>
        <v/>
      </c>
      <c r="V2496" s="19" t="str">
        <f>IF(Data!$D2493=0,"",Data!$D2493)</f>
        <v/>
      </c>
      <c r="W2496" s="19" t="str">
        <f>Data!$H2493</f>
        <v>Japonica</v>
      </c>
      <c r="Y2496" s="41" t="e">
        <f t="shared" si="688"/>
        <v>#REF!</v>
      </c>
      <c r="Z2496" s="8">
        <f t="shared" si="694"/>
        <v>10000</v>
      </c>
      <c r="AA2496" s="8" t="str">
        <f t="shared" si="695"/>
        <v>Ollie Mack</v>
      </c>
      <c r="AB2496" s="8" t="str">
        <f t="shared" si="696"/>
        <v>M</v>
      </c>
      <c r="AC2496" s="8" t="str">
        <f t="shared" si="697"/>
        <v/>
      </c>
      <c r="AD2496" s="8" t="str">
        <f t="shared" si="702"/>
        <v/>
      </c>
      <c r="AE2496" s="8" t="str">
        <f t="shared" si="698"/>
        <v/>
      </c>
      <c r="AF2496" s="5">
        <f t="shared" si="699"/>
        <v>2021</v>
      </c>
      <c r="AG2496" s="46">
        <v>2493</v>
      </c>
      <c r="AH2496" s="47" t="str">
        <f t="shared" si="689"/>
        <v/>
      </c>
      <c r="AI2496" s="48" t="str">
        <f t="shared" si="690"/>
        <v/>
      </c>
      <c r="AK2496" s="22" t="e">
        <f>TRIM(#REF!)</f>
        <v>#REF!</v>
      </c>
      <c r="AL2496" s="23" t="e">
        <f>IF(#REF!=0,"",#REF!)</f>
        <v>#REF!</v>
      </c>
      <c r="AM2496" s="19" t="e">
        <f>IF(#REF!=0,"",#REF!)</f>
        <v>#REF!</v>
      </c>
      <c r="AN2496" s="23" t="e">
        <f>IF($AK2496="","",#REF!)</f>
        <v>#REF!</v>
      </c>
      <c r="AO2496" s="23" t="e">
        <f t="shared" si="700"/>
        <v>#REF!</v>
      </c>
      <c r="AP2496" s="19" t="e">
        <f>IF(#REF!=0,"",#REF!)</f>
        <v>#REF!</v>
      </c>
      <c r="AQ2496" s="19" t="e">
        <f>IF(#REF!=0,"",#REF!)</f>
        <v>#REF!</v>
      </c>
      <c r="AR2496" s="19" t="e">
        <f>IF(#REF!=0,"",#REF!)</f>
        <v>#REF!</v>
      </c>
      <c r="AS2496" s="19" t="e">
        <f>#REF!</f>
        <v>#REF!</v>
      </c>
    </row>
    <row r="2497" spans="4:45" ht="19.5" thickTop="1" thickBot="1" x14ac:dyDescent="0.25">
      <c r="D2497" s="1" t="str">
        <f t="shared" si="703"/>
        <v/>
      </c>
      <c r="E2497" s="1" t="str">
        <f t="shared" si="704"/>
        <v/>
      </c>
      <c r="K2497" s="19" t="str">
        <f t="shared" si="691"/>
        <v/>
      </c>
      <c r="L2497" s="19">
        <f t="shared" si="701"/>
        <v>10000</v>
      </c>
      <c r="M2497" s="22" t="str">
        <f>TRIM(Data!$N2494)</f>
        <v>Omega</v>
      </c>
      <c r="N2497" s="22" t="str">
        <f>TRIM(Data!$A2494)</f>
        <v>Omega</v>
      </c>
      <c r="O2497" s="23">
        <f>IF(Data!$B2494=0,"",Data!$B2494)</f>
        <v>1965</v>
      </c>
      <c r="P2497" s="19" t="str">
        <f>IF(Data!$C2494=0,"",Data!$C2494)</f>
        <v>1</v>
      </c>
      <c r="Q2497" s="23" t="str">
        <f>IF($M2497="","",Data!$E2494)</f>
        <v>L</v>
      </c>
      <c r="R2497" s="23" t="str">
        <f t="shared" si="692"/>
        <v>L</v>
      </c>
      <c r="S2497" s="23" t="str">
        <f t="shared" si="693"/>
        <v>L</v>
      </c>
      <c r="T2497" s="19" t="str">
        <f>IF(Data!$F2494=0,"",Data!$F2494)</f>
        <v/>
      </c>
      <c r="U2497" s="19" t="str">
        <f>IF(Data!$G2494=0,"",Data!$G2494)</f>
        <v/>
      </c>
      <c r="V2497" s="19" t="str">
        <f>IF(Data!$D2494=0,"",Data!$D2494)</f>
        <v/>
      </c>
      <c r="W2497" s="19" t="str">
        <f>Data!$H2494</f>
        <v>Japonica</v>
      </c>
      <c r="Y2497" s="41" t="e">
        <f t="shared" si="688"/>
        <v>#REF!</v>
      </c>
      <c r="Z2497" s="8">
        <f t="shared" si="694"/>
        <v>10000</v>
      </c>
      <c r="AA2497" s="8" t="str">
        <f t="shared" si="695"/>
        <v>Omega</v>
      </c>
      <c r="AB2497" s="8" t="str">
        <f t="shared" si="696"/>
        <v>L</v>
      </c>
      <c r="AC2497" s="8" t="str">
        <f t="shared" si="697"/>
        <v/>
      </c>
      <c r="AD2497" s="8" t="str">
        <f t="shared" si="702"/>
        <v/>
      </c>
      <c r="AE2497" s="8" t="str">
        <f t="shared" si="698"/>
        <v/>
      </c>
      <c r="AF2497" s="5">
        <f t="shared" si="699"/>
        <v>1965</v>
      </c>
      <c r="AG2497" s="46">
        <v>2494</v>
      </c>
      <c r="AH2497" s="47" t="str">
        <f t="shared" si="689"/>
        <v/>
      </c>
      <c r="AI2497" s="48" t="str">
        <f t="shared" si="690"/>
        <v/>
      </c>
      <c r="AK2497" s="22" t="e">
        <f>TRIM(#REF!)</f>
        <v>#REF!</v>
      </c>
      <c r="AL2497" s="23" t="e">
        <f>IF(#REF!=0,"",#REF!)</f>
        <v>#REF!</v>
      </c>
      <c r="AM2497" s="19" t="e">
        <f>IF(#REF!=0,"",#REF!)</f>
        <v>#REF!</v>
      </c>
      <c r="AN2497" s="23" t="e">
        <f>IF($AK2497="","",#REF!)</f>
        <v>#REF!</v>
      </c>
      <c r="AO2497" s="23" t="e">
        <f t="shared" si="700"/>
        <v>#REF!</v>
      </c>
      <c r="AP2497" s="19" t="e">
        <f>IF(#REF!=0,"",#REF!)</f>
        <v>#REF!</v>
      </c>
      <c r="AQ2497" s="19" t="e">
        <f>IF(#REF!=0,"",#REF!)</f>
        <v>#REF!</v>
      </c>
      <c r="AR2497" s="19" t="e">
        <f>IF(#REF!=0,"",#REF!)</f>
        <v>#REF!</v>
      </c>
      <c r="AS2497" s="19" t="e">
        <f>#REF!</f>
        <v>#REF!</v>
      </c>
    </row>
    <row r="2498" spans="4:45" ht="19.5" thickTop="1" thickBot="1" x14ac:dyDescent="0.25">
      <c r="D2498" s="1" t="str">
        <f t="shared" si="703"/>
        <v/>
      </c>
      <c r="E2498" s="1" t="str">
        <f t="shared" si="704"/>
        <v/>
      </c>
      <c r="K2498" s="19" t="str">
        <f t="shared" si="691"/>
        <v/>
      </c>
      <c r="L2498" s="19">
        <f t="shared" si="701"/>
        <v>10000</v>
      </c>
      <c r="M2498" s="22" t="str">
        <f>TRIM(Data!$N2495)</f>
        <v>Omega Red</v>
      </c>
      <c r="N2498" s="22" t="str">
        <f>TRIM(Data!$A2495)</f>
        <v>Omega Red</v>
      </c>
      <c r="O2498" s="23">
        <f>IF(Data!$B2495=0,"",Data!$B2495)</f>
        <v>1994</v>
      </c>
      <c r="P2498" s="19" t="str">
        <f>IF(Data!$C2495=0,"",Data!$C2495)</f>
        <v>1</v>
      </c>
      <c r="Q2498" s="23" t="str">
        <f>IF($M2498="","",Data!$E2495)</f>
        <v>L</v>
      </c>
      <c r="R2498" s="23" t="str">
        <f t="shared" si="692"/>
        <v>L</v>
      </c>
      <c r="S2498" s="23" t="str">
        <f t="shared" si="693"/>
        <v>L</v>
      </c>
      <c r="T2498" s="19" t="str">
        <f>IF(Data!$F2495=0,"",Data!$F2495)</f>
        <v/>
      </c>
      <c r="U2498" s="19" t="str">
        <f>IF(Data!$G2495=0,"",Data!$G2495)</f>
        <v/>
      </c>
      <c r="V2498" s="19" t="str">
        <f>IF(Data!$D2495=0,"",Data!$D2495)</f>
        <v/>
      </c>
      <c r="W2498" s="19" t="str">
        <f>Data!$H2495</f>
        <v>Japonica</v>
      </c>
      <c r="Y2498" s="41" t="e">
        <f t="shared" si="688"/>
        <v>#REF!</v>
      </c>
      <c r="Z2498" s="8">
        <f t="shared" si="694"/>
        <v>10000</v>
      </c>
      <c r="AA2498" s="8" t="str">
        <f t="shared" si="695"/>
        <v>Omega Red</v>
      </c>
      <c r="AB2498" s="8" t="str">
        <f t="shared" si="696"/>
        <v>L</v>
      </c>
      <c r="AC2498" s="8" t="str">
        <f t="shared" si="697"/>
        <v/>
      </c>
      <c r="AD2498" s="8" t="str">
        <f t="shared" si="702"/>
        <v/>
      </c>
      <c r="AE2498" s="8" t="str">
        <f t="shared" si="698"/>
        <v/>
      </c>
      <c r="AF2498" s="5">
        <f t="shared" si="699"/>
        <v>1994</v>
      </c>
      <c r="AG2498" s="46">
        <v>2495</v>
      </c>
      <c r="AH2498" s="47" t="str">
        <f t="shared" si="689"/>
        <v/>
      </c>
      <c r="AI2498" s="48" t="str">
        <f t="shared" si="690"/>
        <v/>
      </c>
      <c r="AK2498" s="22" t="e">
        <f>TRIM(#REF!)</f>
        <v>#REF!</v>
      </c>
      <c r="AL2498" s="23" t="e">
        <f>IF(#REF!=0,"",#REF!)</f>
        <v>#REF!</v>
      </c>
      <c r="AM2498" s="19" t="e">
        <f>IF(#REF!=0,"",#REF!)</f>
        <v>#REF!</v>
      </c>
      <c r="AN2498" s="23" t="e">
        <f>IF($AK2498="","",#REF!)</f>
        <v>#REF!</v>
      </c>
      <c r="AO2498" s="23" t="e">
        <f t="shared" si="700"/>
        <v>#REF!</v>
      </c>
      <c r="AP2498" s="19" t="e">
        <f>IF(#REF!=0,"",#REF!)</f>
        <v>#REF!</v>
      </c>
      <c r="AQ2498" s="19" t="e">
        <f>IF(#REF!=0,"",#REF!)</f>
        <v>#REF!</v>
      </c>
      <c r="AR2498" s="19" t="e">
        <f>IF(#REF!=0,"",#REF!)</f>
        <v>#REF!</v>
      </c>
      <c r="AS2498" s="19" t="e">
        <f>#REF!</f>
        <v>#REF!</v>
      </c>
    </row>
    <row r="2499" spans="4:45" ht="19.5" thickTop="1" thickBot="1" x14ac:dyDescent="0.25">
      <c r="D2499" s="1" t="str">
        <f t="shared" si="703"/>
        <v/>
      </c>
      <c r="E2499" s="1" t="str">
        <f t="shared" si="704"/>
        <v/>
      </c>
      <c r="K2499" s="19" t="str">
        <f t="shared" si="691"/>
        <v/>
      </c>
      <c r="L2499" s="19">
        <f t="shared" si="701"/>
        <v>10000</v>
      </c>
      <c r="M2499" s="22" t="str">
        <f>TRIM(Data!$N2496)</f>
        <v>Omigoromo</v>
      </c>
      <c r="N2499" s="22" t="str">
        <f>TRIM(Data!$A2496)</f>
        <v>Omigoromo (H)</v>
      </c>
      <c r="O2499" s="23">
        <f>IF(Data!$B2496=0,"",Data!$B2496)</f>
        <v>1878</v>
      </c>
      <c r="P2499" s="19" t="str">
        <f>IF(Data!$C2496=0,"",Data!$C2496)</f>
        <v>1</v>
      </c>
      <c r="Q2499" s="23" t="str">
        <f>IF($M2499="","",Data!$E2496)</f>
        <v>S-M</v>
      </c>
      <c r="R2499" s="23" t="str">
        <f t="shared" si="692"/>
        <v>S</v>
      </c>
      <c r="S2499" s="23" t="str">
        <f t="shared" si="693"/>
        <v>S</v>
      </c>
      <c r="T2499" s="19" t="str">
        <f>IF(Data!$F2496=0,"",Data!$F2496)</f>
        <v/>
      </c>
      <c r="U2499" s="19" t="str">
        <f>IF(Data!$G2496=0,"",Data!$G2496)</f>
        <v/>
      </c>
      <c r="V2499" s="19" t="str">
        <f>IF(Data!$D2496=0,"",Data!$D2496)</f>
        <v>ANTIQUE</v>
      </c>
      <c r="W2499" s="19" t="str">
        <f>Data!$H2496</f>
        <v>NRH</v>
      </c>
      <c r="Y2499" s="41" t="e">
        <f t="shared" si="688"/>
        <v>#REF!</v>
      </c>
      <c r="Z2499" s="8">
        <f t="shared" si="694"/>
        <v>10000</v>
      </c>
      <c r="AA2499" s="8" t="str">
        <f t="shared" si="695"/>
        <v>Omigoromo</v>
      </c>
      <c r="AB2499" s="8" t="str">
        <f t="shared" si="696"/>
        <v>S</v>
      </c>
      <c r="AC2499" s="8" t="str">
        <f t="shared" si="697"/>
        <v/>
      </c>
      <c r="AD2499" s="8" t="str">
        <f t="shared" si="702"/>
        <v/>
      </c>
      <c r="AE2499" s="8" t="str">
        <f t="shared" si="698"/>
        <v>ANTIQUE</v>
      </c>
      <c r="AF2499" s="5">
        <f t="shared" si="699"/>
        <v>1878</v>
      </c>
      <c r="AG2499" s="46">
        <v>2496</v>
      </c>
      <c r="AH2499" s="47" t="str">
        <f t="shared" si="689"/>
        <v/>
      </c>
      <c r="AI2499" s="48" t="str">
        <f t="shared" si="690"/>
        <v/>
      </c>
      <c r="AK2499" s="22" t="e">
        <f>TRIM(#REF!)</f>
        <v>#REF!</v>
      </c>
      <c r="AL2499" s="23" t="e">
        <f>IF(#REF!=0,"",#REF!)</f>
        <v>#REF!</v>
      </c>
      <c r="AM2499" s="19" t="e">
        <f>IF(#REF!=0,"",#REF!)</f>
        <v>#REF!</v>
      </c>
      <c r="AN2499" s="23" t="e">
        <f>IF($AK2499="","",#REF!)</f>
        <v>#REF!</v>
      </c>
      <c r="AO2499" s="23" t="e">
        <f t="shared" si="700"/>
        <v>#REF!</v>
      </c>
      <c r="AP2499" s="19" t="e">
        <f>IF(#REF!=0,"",#REF!)</f>
        <v>#REF!</v>
      </c>
      <c r="AQ2499" s="19" t="e">
        <f>IF(#REF!=0,"",#REF!)</f>
        <v>#REF!</v>
      </c>
      <c r="AR2499" s="19" t="e">
        <f>IF(#REF!=0,"",#REF!)</f>
        <v>#REF!</v>
      </c>
      <c r="AS2499" s="19" t="e">
        <f>#REF!</f>
        <v>#REF!</v>
      </c>
    </row>
    <row r="2500" spans="4:45" ht="19.5" thickTop="1" thickBot="1" x14ac:dyDescent="0.25">
      <c r="D2500" s="1" t="str">
        <f t="shared" si="703"/>
        <v/>
      </c>
      <c r="E2500" s="1" t="str">
        <f t="shared" si="704"/>
        <v/>
      </c>
      <c r="K2500" s="19" t="str">
        <f t="shared" si="691"/>
        <v/>
      </c>
      <c r="L2500" s="19">
        <f t="shared" si="701"/>
        <v>10000</v>
      </c>
      <c r="M2500" s="22" t="str">
        <f>TRIM(Data!$N2497)</f>
        <v>One Alone</v>
      </c>
      <c r="N2500" s="22" t="str">
        <f>TRIM(Data!$A2497)</f>
        <v>One Alone</v>
      </c>
      <c r="O2500" s="23">
        <f>IF(Data!$B2497=0,"",Data!$B2497)</f>
        <v>1961</v>
      </c>
      <c r="P2500" s="19" t="str">
        <f>IF(Data!$C2497=0,"",Data!$C2497)</f>
        <v>1</v>
      </c>
      <c r="Q2500" s="23" t="str">
        <f>IF($M2500="","",Data!$E2497)</f>
        <v>L</v>
      </c>
      <c r="R2500" s="23" t="str">
        <f t="shared" si="692"/>
        <v>L</v>
      </c>
      <c r="S2500" s="23" t="str">
        <f t="shared" si="693"/>
        <v>L</v>
      </c>
      <c r="T2500" s="19" t="str">
        <f>IF(Data!$F2497=0,"",Data!$F2497)</f>
        <v/>
      </c>
      <c r="U2500" s="19" t="str">
        <f>IF(Data!$G2497=0,"",Data!$G2497)</f>
        <v/>
      </c>
      <c r="V2500" s="19" t="str">
        <f>IF(Data!$D2497=0,"",Data!$D2497)</f>
        <v/>
      </c>
      <c r="W2500" s="19" t="str">
        <f>Data!$H2497</f>
        <v>Japonica</v>
      </c>
      <c r="Y2500" s="41" t="e">
        <f t="shared" ref="Y2500:Y2563" si="705">RANK(Z2500,Z$4:Z$3653,1)</f>
        <v>#REF!</v>
      </c>
      <c r="Z2500" s="8">
        <f t="shared" si="694"/>
        <v>10000</v>
      </c>
      <c r="AA2500" s="8" t="str">
        <f t="shared" si="695"/>
        <v>One Alone</v>
      </c>
      <c r="AB2500" s="8" t="str">
        <f t="shared" si="696"/>
        <v>L</v>
      </c>
      <c r="AC2500" s="8" t="str">
        <f t="shared" si="697"/>
        <v/>
      </c>
      <c r="AD2500" s="8" t="str">
        <f t="shared" si="702"/>
        <v/>
      </c>
      <c r="AE2500" s="8" t="str">
        <f t="shared" si="698"/>
        <v/>
      </c>
      <c r="AF2500" s="5">
        <f t="shared" si="699"/>
        <v>1961</v>
      </c>
      <c r="AG2500" s="46">
        <v>2497</v>
      </c>
      <c r="AH2500" s="47" t="str">
        <f t="shared" ref="AH2500:AH2563" si="706">IF(ISERROR(VLOOKUP($AG2500,$Y$4:$AE$3653,2,FALSE)),"",VLOOKUP($AG2500,$Y$4:$AE$3653,3,FALSE))</f>
        <v/>
      </c>
      <c r="AI2500" s="48" t="str">
        <f t="shared" ref="AI2500:AI2563" si="707">IF(ISERROR(VLOOKUP($AG2500,$Y$4:$AE$3653,2,FALSE)),"",VLOOKUP($AG2500,$Y$4:$AF$3653,8,FALSE))</f>
        <v/>
      </c>
      <c r="AK2500" s="22" t="e">
        <f>TRIM(#REF!)</f>
        <v>#REF!</v>
      </c>
      <c r="AL2500" s="23" t="e">
        <f>IF(#REF!=0,"",#REF!)</f>
        <v>#REF!</v>
      </c>
      <c r="AM2500" s="19" t="e">
        <f>IF(#REF!=0,"",#REF!)</f>
        <v>#REF!</v>
      </c>
      <c r="AN2500" s="23" t="e">
        <f>IF($AK2500="","",#REF!)</f>
        <v>#REF!</v>
      </c>
      <c r="AO2500" s="23" t="e">
        <f t="shared" si="700"/>
        <v>#REF!</v>
      </c>
      <c r="AP2500" s="19" t="e">
        <f>IF(#REF!=0,"",#REF!)</f>
        <v>#REF!</v>
      </c>
      <c r="AQ2500" s="19" t="e">
        <f>IF(#REF!=0,"",#REF!)</f>
        <v>#REF!</v>
      </c>
      <c r="AR2500" s="19" t="e">
        <f>IF(#REF!=0,"",#REF!)</f>
        <v>#REF!</v>
      </c>
      <c r="AS2500" s="19" t="e">
        <f>#REF!</f>
        <v>#REF!</v>
      </c>
    </row>
    <row r="2501" spans="4:45" ht="19.5" thickTop="1" thickBot="1" x14ac:dyDescent="0.25">
      <c r="D2501" s="1" t="str">
        <f t="shared" si="703"/>
        <v/>
      </c>
      <c r="E2501" s="1" t="str">
        <f t="shared" si="704"/>
        <v/>
      </c>
      <c r="K2501" s="19" t="str">
        <f t="shared" ref="K2501:K2564" si="708">IF(L2501=10000,"",RANK(L2501,$L$4:$L$3653,1))</f>
        <v/>
      </c>
      <c r="L2501" s="19">
        <f t="shared" si="701"/>
        <v>10000</v>
      </c>
      <c r="M2501" s="22" t="str">
        <f>TRIM(Data!$N2498)</f>
        <v>One Second</v>
      </c>
      <c r="N2501" s="22" t="str">
        <f>TRIM(Data!$A2498)</f>
        <v>One Second</v>
      </c>
      <c r="O2501" s="23">
        <f>IF(Data!$B2498=0,"",Data!$B2498)</f>
        <v>2018</v>
      </c>
      <c r="P2501" s="19" t="str">
        <f>IF(Data!$C2498=0,"",Data!$C2498)</f>
        <v>1</v>
      </c>
      <c r="Q2501" s="23" t="str">
        <f>IF($M2501="","",Data!$E2498)</f>
        <v>M</v>
      </c>
      <c r="R2501" s="23" t="str">
        <f t="shared" ref="R2501:R2564" si="709">IF($M2501="","",IF($Q2501="Min","Min",IF($Q2501="Min-S",IF($J$1=1,"S","Min"),IF(OR($Q2501="S",$Q2501="S-M"),"S",IF(OR($Q2501="M",$Q2501="M-L"),"M",IF(OR($Q2501="L",$Q2501="L-VL"),"L",IF($Q2501="VL","VL")))))))</f>
        <v>M</v>
      </c>
      <c r="S2501" s="23" t="str">
        <f t="shared" ref="S2501:S2564" si="710">IF($J$1=1,$R2501,$Q2501)</f>
        <v>M</v>
      </c>
      <c r="T2501" s="19" t="str">
        <f>IF(Data!$F2498=0,"",Data!$F2498)</f>
        <v/>
      </c>
      <c r="U2501" s="19" t="str">
        <f>IF(Data!$G2498=0,"",Data!$G2498)</f>
        <v/>
      </c>
      <c r="V2501" s="19" t="str">
        <f>IF(Data!$D2498=0,"",Data!$D2498)</f>
        <v/>
      </c>
      <c r="W2501" s="19" t="str">
        <f>Data!$H2498</f>
        <v>Japonica</v>
      </c>
      <c r="Y2501" s="41" t="e">
        <f t="shared" si="705"/>
        <v>#REF!</v>
      </c>
      <c r="Z2501" s="8">
        <f t="shared" ref="Z2501:Z2564" si="711">IF($V2501="ANTIQUE",IF($W2501="Japonica",ROW(),10000),10000)</f>
        <v>10000</v>
      </c>
      <c r="AA2501" s="8" t="str">
        <f t="shared" ref="AA2501:AA2564" si="712">$M2501</f>
        <v>One Second</v>
      </c>
      <c r="AB2501" s="8" t="str">
        <f t="shared" ref="AB2501:AB2564" si="713">$R2501</f>
        <v>M</v>
      </c>
      <c r="AC2501" s="8" t="str">
        <f t="shared" ref="AC2501:AC2564" si="714">$T2501</f>
        <v/>
      </c>
      <c r="AD2501" s="8" t="str">
        <f t="shared" si="702"/>
        <v/>
      </c>
      <c r="AE2501" s="8" t="str">
        <f t="shared" ref="AE2501:AE2564" si="715">$V2501</f>
        <v/>
      </c>
      <c r="AF2501" s="5">
        <f t="shared" ref="AF2501:AF2564" si="716">$O2501</f>
        <v>2018</v>
      </c>
      <c r="AG2501" s="46">
        <v>2498</v>
      </c>
      <c r="AH2501" s="47" t="str">
        <f t="shared" si="706"/>
        <v/>
      </c>
      <c r="AI2501" s="48" t="str">
        <f t="shared" si="707"/>
        <v/>
      </c>
      <c r="AK2501" s="22" t="e">
        <f>TRIM(#REF!)</f>
        <v>#REF!</v>
      </c>
      <c r="AL2501" s="23" t="e">
        <f>IF(#REF!=0,"",#REF!)</f>
        <v>#REF!</v>
      </c>
      <c r="AM2501" s="19" t="e">
        <f>IF(#REF!=0,"",#REF!)</f>
        <v>#REF!</v>
      </c>
      <c r="AN2501" s="23" t="e">
        <f>IF($AK2501="","",#REF!)</f>
        <v>#REF!</v>
      </c>
      <c r="AO2501" s="23" t="e">
        <f t="shared" ref="AO2501:AO2564" si="717">IF($AK2501="","",IF($AN2501="Min","Min",IF($AN2501="Min-S",IF($J$1=1,"S","Min"),IF(OR($AN2501="S",$AN2501="S-M"),"S",IF(OR($AN2501="M",$AN2501="M-L"),"M",IF(OR($AN2501="L",$AN2501="L-VL"),"L",IF($AN2501="VL","VL")))))))</f>
        <v>#REF!</v>
      </c>
      <c r="AP2501" s="19" t="e">
        <f>IF(#REF!=0,"",#REF!)</f>
        <v>#REF!</v>
      </c>
      <c r="AQ2501" s="19" t="e">
        <f>IF(#REF!=0,"",#REF!)</f>
        <v>#REF!</v>
      </c>
      <c r="AR2501" s="19" t="e">
        <f>IF(#REF!=0,"",#REF!)</f>
        <v>#REF!</v>
      </c>
      <c r="AS2501" s="19" t="e">
        <f>#REF!</f>
        <v>#REF!</v>
      </c>
    </row>
    <row r="2502" spans="4:45" ht="19.5" thickTop="1" thickBot="1" x14ac:dyDescent="0.25">
      <c r="D2502" s="1" t="str">
        <f t="shared" si="703"/>
        <v/>
      </c>
      <c r="E2502" s="1" t="str">
        <f t="shared" si="704"/>
        <v/>
      </c>
      <c r="K2502" s="19" t="str">
        <f t="shared" si="708"/>
        <v/>
      </c>
      <c r="L2502" s="19">
        <f t="shared" si="701"/>
        <v>10000</v>
      </c>
      <c r="M2502" s="22" t="str">
        <f>TRIM(Data!$N2499)</f>
        <v>Onetia Holland</v>
      </c>
      <c r="N2502" s="22" t="str">
        <f>TRIM(Data!$A2499)</f>
        <v>Onetia Holland</v>
      </c>
      <c r="O2502" s="23">
        <f>IF(Data!$B2499=0,"",Data!$B2499)</f>
        <v>1954</v>
      </c>
      <c r="P2502" s="19" t="str">
        <f>IF(Data!$C2499=0,"",Data!$C2499)</f>
        <v>1</v>
      </c>
      <c r="Q2502" s="23" t="str">
        <f>IF($M2502="","",Data!$E2499)</f>
        <v>L-VL</v>
      </c>
      <c r="R2502" s="23" t="str">
        <f t="shared" si="709"/>
        <v>L</v>
      </c>
      <c r="S2502" s="23" t="str">
        <f t="shared" si="710"/>
        <v>L</v>
      </c>
      <c r="T2502" s="19" t="str">
        <f>IF(Data!$F2499=0,"",Data!$F2499)</f>
        <v>WHITE</v>
      </c>
      <c r="U2502" s="19" t="str">
        <f>IF(Data!$G2499=0,"",Data!$G2499)</f>
        <v/>
      </c>
      <c r="V2502" s="19" t="str">
        <f>IF(Data!$D2499=0,"",Data!$D2499)</f>
        <v/>
      </c>
      <c r="W2502" s="19" t="str">
        <f>Data!$H2499</f>
        <v>Japonica</v>
      </c>
      <c r="Y2502" s="41" t="e">
        <f t="shared" si="705"/>
        <v>#REF!</v>
      </c>
      <c r="Z2502" s="8">
        <f t="shared" si="711"/>
        <v>10000</v>
      </c>
      <c r="AA2502" s="8" t="str">
        <f t="shared" si="712"/>
        <v>Onetia Holland</v>
      </c>
      <c r="AB2502" s="8" t="str">
        <f t="shared" si="713"/>
        <v>L</v>
      </c>
      <c r="AC2502" s="8" t="str">
        <f t="shared" si="714"/>
        <v>WHITE</v>
      </c>
      <c r="AD2502" s="8" t="str">
        <f t="shared" si="702"/>
        <v/>
      </c>
      <c r="AE2502" s="8" t="str">
        <f t="shared" si="715"/>
        <v/>
      </c>
      <c r="AF2502" s="5">
        <f t="shared" si="716"/>
        <v>1954</v>
      </c>
      <c r="AG2502" s="46">
        <v>2499</v>
      </c>
      <c r="AH2502" s="47" t="str">
        <f t="shared" si="706"/>
        <v/>
      </c>
      <c r="AI2502" s="48" t="str">
        <f t="shared" si="707"/>
        <v/>
      </c>
      <c r="AK2502" s="22" t="e">
        <f>TRIM(#REF!)</f>
        <v>#REF!</v>
      </c>
      <c r="AL2502" s="23" t="e">
        <f>IF(#REF!=0,"",#REF!)</f>
        <v>#REF!</v>
      </c>
      <c r="AM2502" s="19" t="e">
        <f>IF(#REF!=0,"",#REF!)</f>
        <v>#REF!</v>
      </c>
      <c r="AN2502" s="23" t="e">
        <f>IF($AK2502="","",#REF!)</f>
        <v>#REF!</v>
      </c>
      <c r="AO2502" s="23" t="e">
        <f t="shared" si="717"/>
        <v>#REF!</v>
      </c>
      <c r="AP2502" s="19" t="e">
        <f>IF(#REF!=0,"",#REF!)</f>
        <v>#REF!</v>
      </c>
      <c r="AQ2502" s="19" t="e">
        <f>IF(#REF!=0,"",#REF!)</f>
        <v>#REF!</v>
      </c>
      <c r="AR2502" s="19" t="e">
        <f>IF(#REF!=0,"",#REF!)</f>
        <v>#REF!</v>
      </c>
      <c r="AS2502" s="19" t="e">
        <f>#REF!</f>
        <v>#REF!</v>
      </c>
    </row>
    <row r="2503" spans="4:45" ht="19.5" thickTop="1" thickBot="1" x14ac:dyDescent="0.25">
      <c r="D2503" s="1" t="str">
        <f t="shared" si="703"/>
        <v/>
      </c>
      <c r="E2503" s="1" t="str">
        <f t="shared" si="704"/>
        <v/>
      </c>
      <c r="K2503" s="19" t="str">
        <f t="shared" si="708"/>
        <v/>
      </c>
      <c r="L2503" s="19">
        <f t="shared" si="701"/>
        <v>10000</v>
      </c>
      <c r="M2503" s="22" t="str">
        <f>TRIM(Data!$N2500)</f>
        <v>Oniji</v>
      </c>
      <c r="N2503" s="22" t="str">
        <f>TRIM(Data!$A2500)</f>
        <v>Oniji (Lady Clare Var., Empress Var., Mrs. H.L. Windbigler)</v>
      </c>
      <c r="O2503" s="23">
        <f>IF(Data!$B2500=0,"",Data!$B2500)</f>
        <v>1935</v>
      </c>
      <c r="P2503" s="19" t="str">
        <f>IF(Data!$C2500=0,"",Data!$C2500)</f>
        <v>1</v>
      </c>
      <c r="Q2503" s="23" t="str">
        <f>IF($M2503="","",Data!$E2500)</f>
        <v>L</v>
      </c>
      <c r="R2503" s="23" t="str">
        <f t="shared" si="709"/>
        <v>L</v>
      </c>
      <c r="S2503" s="23" t="str">
        <f t="shared" si="710"/>
        <v>L</v>
      </c>
      <c r="T2503" s="19" t="str">
        <f>IF(Data!$F2500=0,"",Data!$F2500)</f>
        <v/>
      </c>
      <c r="U2503" s="19" t="str">
        <f>IF(Data!$G2500=0,"",Data!$G2500)</f>
        <v/>
      </c>
      <c r="V2503" s="19" t="str">
        <f>IF(Data!$D2500=0,"",Data!$D2500)</f>
        <v/>
      </c>
      <c r="W2503" s="19" t="str">
        <f>Data!$H2500</f>
        <v>Japonica</v>
      </c>
      <c r="Y2503" s="41" t="e">
        <f t="shared" si="705"/>
        <v>#REF!</v>
      </c>
      <c r="Z2503" s="8">
        <f t="shared" si="711"/>
        <v>10000</v>
      </c>
      <c r="AA2503" s="8" t="str">
        <f t="shared" si="712"/>
        <v>Oniji</v>
      </c>
      <c r="AB2503" s="8" t="str">
        <f t="shared" si="713"/>
        <v>L</v>
      </c>
      <c r="AC2503" s="8" t="str">
        <f t="shared" si="714"/>
        <v/>
      </c>
      <c r="AD2503" s="8" t="str">
        <f t="shared" si="702"/>
        <v/>
      </c>
      <c r="AE2503" s="8" t="str">
        <f t="shared" si="715"/>
        <v/>
      </c>
      <c r="AF2503" s="5">
        <f t="shared" si="716"/>
        <v>1935</v>
      </c>
      <c r="AG2503" s="46">
        <v>2500</v>
      </c>
      <c r="AH2503" s="47" t="str">
        <f t="shared" si="706"/>
        <v/>
      </c>
      <c r="AI2503" s="48" t="str">
        <f t="shared" si="707"/>
        <v/>
      </c>
      <c r="AK2503" s="22" t="e">
        <f>TRIM(#REF!)</f>
        <v>#REF!</v>
      </c>
      <c r="AL2503" s="23" t="e">
        <f>IF(#REF!=0,"",#REF!)</f>
        <v>#REF!</v>
      </c>
      <c r="AM2503" s="19" t="e">
        <f>IF(#REF!=0,"",#REF!)</f>
        <v>#REF!</v>
      </c>
      <c r="AN2503" s="23" t="e">
        <f>IF($AK2503="","",#REF!)</f>
        <v>#REF!</v>
      </c>
      <c r="AO2503" s="23" t="e">
        <f t="shared" si="717"/>
        <v>#REF!</v>
      </c>
      <c r="AP2503" s="19" t="e">
        <f>IF(#REF!=0,"",#REF!)</f>
        <v>#REF!</v>
      </c>
      <c r="AQ2503" s="19" t="e">
        <f>IF(#REF!=0,"",#REF!)</f>
        <v>#REF!</v>
      </c>
      <c r="AR2503" s="19" t="e">
        <f>IF(#REF!=0,"",#REF!)</f>
        <v>#REF!</v>
      </c>
      <c r="AS2503" s="19" t="e">
        <f>#REF!</f>
        <v>#REF!</v>
      </c>
    </row>
    <row r="2504" spans="4:45" ht="19.5" thickTop="1" thickBot="1" x14ac:dyDescent="0.25">
      <c r="D2504" s="1" t="str">
        <f t="shared" si="703"/>
        <v/>
      </c>
      <c r="E2504" s="1" t="str">
        <f t="shared" si="704"/>
        <v/>
      </c>
      <c r="K2504" s="19" t="str">
        <f t="shared" si="708"/>
        <v/>
      </c>
      <c r="L2504" s="19">
        <f t="shared" si="701"/>
        <v>10000</v>
      </c>
      <c r="M2504" s="22" t="str">
        <f>TRIM(Data!$N2501)</f>
        <v>Oo-La-La!</v>
      </c>
      <c r="N2504" s="22" t="str">
        <f>TRIM(Data!$A2501)</f>
        <v>Oo-La-La!</v>
      </c>
      <c r="O2504" s="23">
        <f>IF(Data!$B2501=0,"",Data!$B2501)</f>
        <v>1991</v>
      </c>
      <c r="P2504" s="19" t="str">
        <f>IF(Data!$C2501=0,"",Data!$C2501)</f>
        <v>1</v>
      </c>
      <c r="Q2504" s="23" t="str">
        <f>IF($M2504="","",Data!$E2501)</f>
        <v>M</v>
      </c>
      <c r="R2504" s="23" t="str">
        <f t="shared" si="709"/>
        <v>M</v>
      </c>
      <c r="S2504" s="23" t="str">
        <f t="shared" si="710"/>
        <v>M</v>
      </c>
      <c r="T2504" s="19" t="str">
        <f>IF(Data!$F2501=0,"",Data!$F2501)</f>
        <v/>
      </c>
      <c r="U2504" s="19" t="str">
        <f>IF(Data!$G2501=0,"",Data!$G2501)</f>
        <v/>
      </c>
      <c r="V2504" s="19" t="str">
        <f>IF(Data!$D2501=0,"",Data!$D2501)</f>
        <v/>
      </c>
      <c r="W2504" s="19" t="str">
        <f>Data!$H2501</f>
        <v>Japonica</v>
      </c>
      <c r="Y2504" s="41" t="e">
        <f t="shared" si="705"/>
        <v>#REF!</v>
      </c>
      <c r="Z2504" s="8">
        <f t="shared" si="711"/>
        <v>10000</v>
      </c>
      <c r="AA2504" s="8" t="str">
        <f t="shared" si="712"/>
        <v>Oo-La-La!</v>
      </c>
      <c r="AB2504" s="8" t="str">
        <f t="shared" si="713"/>
        <v>M</v>
      </c>
      <c r="AC2504" s="8" t="str">
        <f t="shared" si="714"/>
        <v/>
      </c>
      <c r="AD2504" s="8" t="str">
        <f t="shared" si="702"/>
        <v/>
      </c>
      <c r="AE2504" s="8" t="str">
        <f t="shared" si="715"/>
        <v/>
      </c>
      <c r="AF2504" s="5">
        <f t="shared" si="716"/>
        <v>1991</v>
      </c>
      <c r="AG2504" s="46">
        <v>2501</v>
      </c>
      <c r="AH2504" s="47" t="str">
        <f t="shared" si="706"/>
        <v/>
      </c>
      <c r="AI2504" s="48" t="str">
        <f t="shared" si="707"/>
        <v/>
      </c>
      <c r="AK2504" s="22" t="e">
        <f>TRIM(#REF!)</f>
        <v>#REF!</v>
      </c>
      <c r="AL2504" s="23" t="e">
        <f>IF(#REF!=0,"",#REF!)</f>
        <v>#REF!</v>
      </c>
      <c r="AM2504" s="19" t="e">
        <f>IF(#REF!=0,"",#REF!)</f>
        <v>#REF!</v>
      </c>
      <c r="AN2504" s="23" t="e">
        <f>IF($AK2504="","",#REF!)</f>
        <v>#REF!</v>
      </c>
      <c r="AO2504" s="23" t="e">
        <f t="shared" si="717"/>
        <v>#REF!</v>
      </c>
      <c r="AP2504" s="19" t="e">
        <f>IF(#REF!=0,"",#REF!)</f>
        <v>#REF!</v>
      </c>
      <c r="AQ2504" s="19" t="e">
        <f>IF(#REF!=0,"",#REF!)</f>
        <v>#REF!</v>
      </c>
      <c r="AR2504" s="19" t="e">
        <f>IF(#REF!=0,"",#REF!)</f>
        <v>#REF!</v>
      </c>
      <c r="AS2504" s="19" t="e">
        <f>#REF!</f>
        <v>#REF!</v>
      </c>
    </row>
    <row r="2505" spans="4:45" ht="19.5" thickTop="1" thickBot="1" x14ac:dyDescent="0.25">
      <c r="D2505" s="1" t="str">
        <f t="shared" si="703"/>
        <v/>
      </c>
      <c r="E2505" s="1" t="str">
        <f t="shared" si="704"/>
        <v/>
      </c>
      <c r="K2505" s="19" t="str">
        <f t="shared" si="708"/>
        <v/>
      </c>
      <c r="L2505" s="19">
        <f t="shared" si="701"/>
        <v>10000</v>
      </c>
      <c r="M2505" s="22" t="str">
        <f>TRIM(Data!$N2502)</f>
        <v>Optical Illusion</v>
      </c>
      <c r="N2505" s="22" t="str">
        <f>TRIM(Data!$A2502)</f>
        <v>Optical Illusion (H)</v>
      </c>
      <c r="O2505" s="23">
        <f>IF(Data!$B2502=0,"",Data!$B2502)</f>
        <v>2015</v>
      </c>
      <c r="P2505" s="19" t="str">
        <f>IF(Data!$C2502=0,"",Data!$C2502)</f>
        <v>1</v>
      </c>
      <c r="Q2505" s="23" t="str">
        <f>IF($M2505="","",Data!$E2502)</f>
        <v>M</v>
      </c>
      <c r="R2505" s="23" t="str">
        <f t="shared" si="709"/>
        <v>M</v>
      </c>
      <c r="S2505" s="23" t="str">
        <f t="shared" si="710"/>
        <v>M</v>
      </c>
      <c r="T2505" s="19" t="str">
        <f>IF(Data!$F2502=0,"",Data!$F2502)</f>
        <v/>
      </c>
      <c r="U2505" s="19" t="str">
        <f>IF(Data!$G2502=0,"",Data!$G2502)</f>
        <v>FD</v>
      </c>
      <c r="V2505" s="19" t="str">
        <f>IF(Data!$D2502=0,"",Data!$D2502)</f>
        <v/>
      </c>
      <c r="W2505" s="19" t="str">
        <f>Data!$H2502</f>
        <v>NRH</v>
      </c>
      <c r="Y2505" s="41" t="e">
        <f t="shared" si="705"/>
        <v>#REF!</v>
      </c>
      <c r="Z2505" s="8">
        <f t="shared" si="711"/>
        <v>10000</v>
      </c>
      <c r="AA2505" s="8" t="str">
        <f t="shared" si="712"/>
        <v>Optical Illusion</v>
      </c>
      <c r="AB2505" s="8" t="str">
        <f t="shared" si="713"/>
        <v>M</v>
      </c>
      <c r="AC2505" s="8" t="str">
        <f t="shared" si="714"/>
        <v/>
      </c>
      <c r="AD2505" s="8" t="str">
        <f t="shared" si="702"/>
        <v>FD</v>
      </c>
      <c r="AE2505" s="8" t="str">
        <f t="shared" si="715"/>
        <v/>
      </c>
      <c r="AF2505" s="5">
        <f t="shared" si="716"/>
        <v>2015</v>
      </c>
      <c r="AG2505" s="46">
        <v>2502</v>
      </c>
      <c r="AH2505" s="47" t="str">
        <f t="shared" si="706"/>
        <v/>
      </c>
      <c r="AI2505" s="48" t="str">
        <f t="shared" si="707"/>
        <v/>
      </c>
      <c r="AK2505" s="22" t="e">
        <f>TRIM(#REF!)</f>
        <v>#REF!</v>
      </c>
      <c r="AL2505" s="23" t="e">
        <f>IF(#REF!=0,"",#REF!)</f>
        <v>#REF!</v>
      </c>
      <c r="AM2505" s="19" t="e">
        <f>IF(#REF!=0,"",#REF!)</f>
        <v>#REF!</v>
      </c>
      <c r="AN2505" s="23" t="e">
        <f>IF($AK2505="","",#REF!)</f>
        <v>#REF!</v>
      </c>
      <c r="AO2505" s="23" t="e">
        <f t="shared" si="717"/>
        <v>#REF!</v>
      </c>
      <c r="AP2505" s="19" t="e">
        <f>IF(#REF!=0,"",#REF!)</f>
        <v>#REF!</v>
      </c>
      <c r="AQ2505" s="19" t="e">
        <f>IF(#REF!=0,"",#REF!)</f>
        <v>#REF!</v>
      </c>
      <c r="AR2505" s="19" t="e">
        <f>IF(#REF!=0,"",#REF!)</f>
        <v>#REF!</v>
      </c>
      <c r="AS2505" s="19" t="e">
        <f>#REF!</f>
        <v>#REF!</v>
      </c>
    </row>
    <row r="2506" spans="4:45" ht="19.5" thickTop="1" thickBot="1" x14ac:dyDescent="0.25">
      <c r="D2506" s="1" t="str">
        <f t="shared" si="703"/>
        <v/>
      </c>
      <c r="E2506" s="1" t="str">
        <f t="shared" si="704"/>
        <v/>
      </c>
      <c r="K2506" s="19" t="str">
        <f t="shared" si="708"/>
        <v/>
      </c>
      <c r="L2506" s="19">
        <f t="shared" si="701"/>
        <v>10000</v>
      </c>
      <c r="M2506" s="22" t="str">
        <f>TRIM(Data!$N2503)</f>
        <v>Orandako</v>
      </c>
      <c r="N2506" s="22" t="str">
        <f>TRIM(Data!$A2503)</f>
        <v>Orandako (Holland Red)</v>
      </c>
      <c r="O2506" s="23">
        <f>IF(Data!$B2503=0,"",Data!$B2503)</f>
        <v>1733</v>
      </c>
      <c r="P2506" s="19" t="str">
        <f>IF(Data!$C2503=0,"",Data!$C2503)</f>
        <v/>
      </c>
      <c r="Q2506" s="23" t="str">
        <f>IF($M2506="","",Data!$E2503)</f>
        <v>S</v>
      </c>
      <c r="R2506" s="23" t="str">
        <f t="shared" si="709"/>
        <v>S</v>
      </c>
      <c r="S2506" s="23" t="str">
        <f t="shared" si="710"/>
        <v>S</v>
      </c>
      <c r="T2506" s="19" t="str">
        <f>IF(Data!$F2503=0,"",Data!$F2503)</f>
        <v/>
      </c>
      <c r="U2506" s="19" t="str">
        <f>IF(Data!$G2503=0,"",Data!$G2503)</f>
        <v>FD</v>
      </c>
      <c r="V2506" s="19" t="str">
        <f>IF(Data!$D2503=0,"",Data!$D2503)</f>
        <v>ANTIQUE</v>
      </c>
      <c r="W2506" s="19" t="str">
        <f>Data!$H2503</f>
        <v>Japonica</v>
      </c>
      <c r="Y2506" s="41" t="e">
        <f t="shared" si="705"/>
        <v>#REF!</v>
      </c>
      <c r="Z2506" s="8">
        <f t="shared" si="711"/>
        <v>2506</v>
      </c>
      <c r="AA2506" s="8" t="str">
        <f t="shared" si="712"/>
        <v>Orandako</v>
      </c>
      <c r="AB2506" s="8" t="str">
        <f t="shared" si="713"/>
        <v>S</v>
      </c>
      <c r="AC2506" s="8" t="str">
        <f t="shared" si="714"/>
        <v/>
      </c>
      <c r="AD2506" s="8" t="str">
        <f t="shared" si="702"/>
        <v>FD</v>
      </c>
      <c r="AE2506" s="8" t="str">
        <f t="shared" si="715"/>
        <v>ANTIQUE</v>
      </c>
      <c r="AF2506" s="5">
        <f t="shared" si="716"/>
        <v>1733</v>
      </c>
      <c r="AG2506" s="46">
        <v>2503</v>
      </c>
      <c r="AH2506" s="47" t="str">
        <f t="shared" si="706"/>
        <v/>
      </c>
      <c r="AI2506" s="48" t="str">
        <f t="shared" si="707"/>
        <v/>
      </c>
      <c r="AK2506" s="22" t="e">
        <f>TRIM(#REF!)</f>
        <v>#REF!</v>
      </c>
      <c r="AL2506" s="23" t="e">
        <f>IF(#REF!=0,"",#REF!)</f>
        <v>#REF!</v>
      </c>
      <c r="AM2506" s="19" t="e">
        <f>IF(#REF!=0,"",#REF!)</f>
        <v>#REF!</v>
      </c>
      <c r="AN2506" s="23" t="e">
        <f>IF($AK2506="","",#REF!)</f>
        <v>#REF!</v>
      </c>
      <c r="AO2506" s="23" t="e">
        <f t="shared" si="717"/>
        <v>#REF!</v>
      </c>
      <c r="AP2506" s="19" t="e">
        <f>IF(#REF!=0,"",#REF!)</f>
        <v>#REF!</v>
      </c>
      <c r="AQ2506" s="19" t="e">
        <f>IF(#REF!=0,"",#REF!)</f>
        <v>#REF!</v>
      </c>
      <c r="AR2506" s="19" t="e">
        <f>IF(#REF!=0,"",#REF!)</f>
        <v>#REF!</v>
      </c>
      <c r="AS2506" s="19" t="e">
        <f>#REF!</f>
        <v>#REF!</v>
      </c>
    </row>
    <row r="2507" spans="4:45" ht="19.5" thickTop="1" thickBot="1" x14ac:dyDescent="0.25">
      <c r="D2507" s="1" t="str">
        <f t="shared" si="703"/>
        <v/>
      </c>
      <c r="E2507" s="1" t="str">
        <f t="shared" si="704"/>
        <v/>
      </c>
      <c r="K2507" s="19" t="str">
        <f t="shared" si="708"/>
        <v/>
      </c>
      <c r="L2507" s="19">
        <f t="shared" si="701"/>
        <v>10000</v>
      </c>
      <c r="M2507" s="22" t="str">
        <f>TRIM(Data!$N2504)</f>
        <v>Orchid Beauty</v>
      </c>
      <c r="N2507" s="22" t="str">
        <f>TRIM(Data!$A2504)</f>
        <v>Orchid Beauty (H)</v>
      </c>
      <c r="O2507" s="23">
        <f>IF(Data!$B2504=0,"",Data!$B2504)</f>
        <v>2002</v>
      </c>
      <c r="P2507" s="19" t="str">
        <f>IF(Data!$C2504=0,"",Data!$C2504)</f>
        <v>1</v>
      </c>
      <c r="Q2507" s="23" t="str">
        <f>IF($M2507="","",Data!$E2504)</f>
        <v>M-L</v>
      </c>
      <c r="R2507" s="23" t="str">
        <f t="shared" si="709"/>
        <v>M</v>
      </c>
      <c r="S2507" s="23" t="str">
        <f t="shared" si="710"/>
        <v>M</v>
      </c>
      <c r="T2507" s="19" t="str">
        <f>IF(Data!$F2504=0,"",Data!$F2504)</f>
        <v/>
      </c>
      <c r="U2507" s="19" t="str">
        <f>IF(Data!$G2504=0,"",Data!$G2504)</f>
        <v>FD</v>
      </c>
      <c r="V2507" s="19" t="str">
        <f>IF(Data!$D2504=0,"",Data!$D2504)</f>
        <v/>
      </c>
      <c r="W2507" s="19" t="str">
        <f>Data!$H2504</f>
        <v>NRH</v>
      </c>
      <c r="Y2507" s="41" t="e">
        <f t="shared" si="705"/>
        <v>#REF!</v>
      </c>
      <c r="Z2507" s="8">
        <f t="shared" si="711"/>
        <v>10000</v>
      </c>
      <c r="AA2507" s="8" t="str">
        <f t="shared" si="712"/>
        <v>Orchid Beauty</v>
      </c>
      <c r="AB2507" s="8" t="str">
        <f t="shared" si="713"/>
        <v>M</v>
      </c>
      <c r="AC2507" s="8" t="str">
        <f t="shared" si="714"/>
        <v/>
      </c>
      <c r="AD2507" s="8" t="str">
        <f t="shared" si="702"/>
        <v>FD</v>
      </c>
      <c r="AE2507" s="8" t="str">
        <f t="shared" si="715"/>
        <v/>
      </c>
      <c r="AF2507" s="5">
        <f t="shared" si="716"/>
        <v>2002</v>
      </c>
      <c r="AG2507" s="46">
        <v>2504</v>
      </c>
      <c r="AH2507" s="47" t="str">
        <f t="shared" si="706"/>
        <v/>
      </c>
      <c r="AI2507" s="48" t="str">
        <f t="shared" si="707"/>
        <v/>
      </c>
      <c r="AK2507" s="22" t="e">
        <f>TRIM(#REF!)</f>
        <v>#REF!</v>
      </c>
      <c r="AL2507" s="23" t="e">
        <f>IF(#REF!=0,"",#REF!)</f>
        <v>#REF!</v>
      </c>
      <c r="AM2507" s="19" t="e">
        <f>IF(#REF!=0,"",#REF!)</f>
        <v>#REF!</v>
      </c>
      <c r="AN2507" s="23" t="e">
        <f>IF($AK2507="","",#REF!)</f>
        <v>#REF!</v>
      </c>
      <c r="AO2507" s="23" t="e">
        <f t="shared" si="717"/>
        <v>#REF!</v>
      </c>
      <c r="AP2507" s="19" t="e">
        <f>IF(#REF!=0,"",#REF!)</f>
        <v>#REF!</v>
      </c>
      <c r="AQ2507" s="19" t="e">
        <f>IF(#REF!=0,"",#REF!)</f>
        <v>#REF!</v>
      </c>
      <c r="AR2507" s="19" t="e">
        <f>IF(#REF!=0,"",#REF!)</f>
        <v>#REF!</v>
      </c>
      <c r="AS2507" s="19" t="e">
        <f>#REF!</f>
        <v>#REF!</v>
      </c>
    </row>
    <row r="2508" spans="4:45" ht="19.5" thickTop="1" thickBot="1" x14ac:dyDescent="0.25">
      <c r="D2508" s="1" t="str">
        <f t="shared" si="703"/>
        <v/>
      </c>
      <c r="E2508" s="1" t="str">
        <f t="shared" si="704"/>
        <v/>
      </c>
      <c r="K2508" s="19" t="str">
        <f t="shared" si="708"/>
        <v/>
      </c>
      <c r="L2508" s="19">
        <f t="shared" si="701"/>
        <v>10000</v>
      </c>
      <c r="M2508" s="22" t="str">
        <f>TRIM(Data!$N2505)</f>
        <v>Orchid Mist</v>
      </c>
      <c r="N2508" s="22" t="str">
        <f>TRIM(Data!$A2505)</f>
        <v>Orchid Mist (Sasanqua)</v>
      </c>
      <c r="O2508" s="23">
        <f>IF(Data!$B2505=0,"",Data!$B2505)</f>
        <v>2013</v>
      </c>
      <c r="P2508" s="19" t="str">
        <f>IF(Data!$C2505=0,"",Data!$C2505)</f>
        <v>1</v>
      </c>
      <c r="Q2508" s="23" t="str">
        <f>IF($M2508="","",Data!$E2505)</f>
        <v>S-M</v>
      </c>
      <c r="R2508" s="23" t="str">
        <f t="shared" si="709"/>
        <v>S</v>
      </c>
      <c r="S2508" s="23" t="str">
        <f t="shared" si="710"/>
        <v>S</v>
      </c>
      <c r="T2508" s="19" t="str">
        <f>IF(Data!$F2505=0,"",Data!$F2505)</f>
        <v/>
      </c>
      <c r="U2508" s="19" t="str">
        <f>IF(Data!$G2505=0,"",Data!$G2505)</f>
        <v/>
      </c>
      <c r="V2508" s="19" t="str">
        <f>IF(Data!$D2505=0,"",Data!$D2505)</f>
        <v/>
      </c>
      <c r="W2508" s="19" t="str">
        <f>Data!$H2505</f>
        <v>Sasanqua</v>
      </c>
      <c r="Y2508" s="41" t="e">
        <f t="shared" si="705"/>
        <v>#REF!</v>
      </c>
      <c r="Z2508" s="8">
        <f t="shared" si="711"/>
        <v>10000</v>
      </c>
      <c r="AA2508" s="8" t="str">
        <f t="shared" si="712"/>
        <v>Orchid Mist</v>
      </c>
      <c r="AB2508" s="8" t="str">
        <f t="shared" si="713"/>
        <v>S</v>
      </c>
      <c r="AC2508" s="8" t="str">
        <f t="shared" si="714"/>
        <v/>
      </c>
      <c r="AD2508" s="8" t="str">
        <f t="shared" si="702"/>
        <v/>
      </c>
      <c r="AE2508" s="8" t="str">
        <f t="shared" si="715"/>
        <v/>
      </c>
      <c r="AF2508" s="5">
        <f t="shared" si="716"/>
        <v>2013</v>
      </c>
      <c r="AG2508" s="46">
        <v>2505</v>
      </c>
      <c r="AH2508" s="47" t="str">
        <f t="shared" si="706"/>
        <v/>
      </c>
      <c r="AI2508" s="48" t="str">
        <f t="shared" si="707"/>
        <v/>
      </c>
      <c r="AK2508" s="22" t="e">
        <f>TRIM(#REF!)</f>
        <v>#REF!</v>
      </c>
      <c r="AL2508" s="23" t="e">
        <f>IF(#REF!=0,"",#REF!)</f>
        <v>#REF!</v>
      </c>
      <c r="AM2508" s="19" t="e">
        <f>IF(#REF!=0,"",#REF!)</f>
        <v>#REF!</v>
      </c>
      <c r="AN2508" s="23" t="e">
        <f>IF($AK2508="","",#REF!)</f>
        <v>#REF!</v>
      </c>
      <c r="AO2508" s="23" t="e">
        <f t="shared" si="717"/>
        <v>#REF!</v>
      </c>
      <c r="AP2508" s="19" t="e">
        <f>IF(#REF!=0,"",#REF!)</f>
        <v>#REF!</v>
      </c>
      <c r="AQ2508" s="19" t="e">
        <f>IF(#REF!=0,"",#REF!)</f>
        <v>#REF!</v>
      </c>
      <c r="AR2508" s="19" t="e">
        <f>IF(#REF!=0,"",#REF!)</f>
        <v>#REF!</v>
      </c>
      <c r="AS2508" s="19" t="e">
        <f>#REF!</f>
        <v>#REF!</v>
      </c>
    </row>
    <row r="2509" spans="4:45" ht="19.5" thickTop="1" thickBot="1" x14ac:dyDescent="0.25">
      <c r="D2509" s="1" t="str">
        <f t="shared" si="703"/>
        <v/>
      </c>
      <c r="E2509" s="1" t="str">
        <f t="shared" si="704"/>
        <v/>
      </c>
      <c r="K2509" s="19" t="str">
        <f t="shared" si="708"/>
        <v/>
      </c>
      <c r="L2509" s="19">
        <f t="shared" si="701"/>
        <v>10000</v>
      </c>
      <c r="M2509" s="22" t="str">
        <f>TRIM(Data!$N2506)</f>
        <v>Orchid Princess</v>
      </c>
      <c r="N2509" s="22" t="str">
        <f>TRIM(Data!$A2506)</f>
        <v>Orchid Princess (H)</v>
      </c>
      <c r="O2509" s="23">
        <f>IF(Data!$B2506=0,"",Data!$B2506)</f>
        <v>1987</v>
      </c>
      <c r="P2509" s="19" t="str">
        <f>IF(Data!$C2506=0,"",Data!$C2506)</f>
        <v>1</v>
      </c>
      <c r="Q2509" s="23" t="str">
        <f>IF($M2509="","",Data!$E2506)</f>
        <v>L</v>
      </c>
      <c r="R2509" s="23" t="str">
        <f t="shared" si="709"/>
        <v>L</v>
      </c>
      <c r="S2509" s="23" t="str">
        <f t="shared" si="710"/>
        <v>L</v>
      </c>
      <c r="T2509" s="19" t="str">
        <f>IF(Data!$F2506=0,"",Data!$F2506)</f>
        <v/>
      </c>
      <c r="U2509" s="19" t="str">
        <f>IF(Data!$G2506=0,"",Data!$G2506)</f>
        <v/>
      </c>
      <c r="V2509" s="19" t="str">
        <f>IF(Data!$D2506=0,"",Data!$D2506)</f>
        <v/>
      </c>
      <c r="W2509" s="19" t="str">
        <f>Data!$H2506</f>
        <v>NRH</v>
      </c>
      <c r="Y2509" s="41" t="e">
        <f t="shared" si="705"/>
        <v>#REF!</v>
      </c>
      <c r="Z2509" s="8">
        <f t="shared" si="711"/>
        <v>10000</v>
      </c>
      <c r="AA2509" s="8" t="str">
        <f t="shared" si="712"/>
        <v>Orchid Princess</v>
      </c>
      <c r="AB2509" s="8" t="str">
        <f t="shared" si="713"/>
        <v>L</v>
      </c>
      <c r="AC2509" s="8" t="str">
        <f t="shared" si="714"/>
        <v/>
      </c>
      <c r="AD2509" s="8" t="str">
        <f t="shared" si="702"/>
        <v/>
      </c>
      <c r="AE2509" s="8" t="str">
        <f t="shared" si="715"/>
        <v/>
      </c>
      <c r="AF2509" s="5">
        <f t="shared" si="716"/>
        <v>1987</v>
      </c>
      <c r="AG2509" s="46">
        <v>2506</v>
      </c>
      <c r="AH2509" s="47" t="str">
        <f t="shared" si="706"/>
        <v/>
      </c>
      <c r="AI2509" s="48" t="str">
        <f t="shared" si="707"/>
        <v/>
      </c>
      <c r="AK2509" s="22" t="e">
        <f>TRIM(#REF!)</f>
        <v>#REF!</v>
      </c>
      <c r="AL2509" s="23" t="e">
        <f>IF(#REF!=0,"",#REF!)</f>
        <v>#REF!</v>
      </c>
      <c r="AM2509" s="19" t="e">
        <f>IF(#REF!=0,"",#REF!)</f>
        <v>#REF!</v>
      </c>
      <c r="AN2509" s="23" t="e">
        <f>IF($AK2509="","",#REF!)</f>
        <v>#REF!</v>
      </c>
      <c r="AO2509" s="23" t="e">
        <f t="shared" si="717"/>
        <v>#REF!</v>
      </c>
      <c r="AP2509" s="19" t="e">
        <f>IF(#REF!=0,"",#REF!)</f>
        <v>#REF!</v>
      </c>
      <c r="AQ2509" s="19" t="e">
        <f>IF(#REF!=0,"",#REF!)</f>
        <v>#REF!</v>
      </c>
      <c r="AR2509" s="19" t="e">
        <f>IF(#REF!=0,"",#REF!)</f>
        <v>#REF!</v>
      </c>
      <c r="AS2509" s="19" t="e">
        <f>#REF!</f>
        <v>#REF!</v>
      </c>
    </row>
    <row r="2510" spans="4:45" ht="19.5" thickTop="1" thickBot="1" x14ac:dyDescent="0.25">
      <c r="D2510" s="1" t="str">
        <f t="shared" si="703"/>
        <v/>
      </c>
      <c r="E2510" s="1" t="str">
        <f t="shared" si="704"/>
        <v/>
      </c>
      <c r="K2510" s="19" t="str">
        <f t="shared" si="708"/>
        <v/>
      </c>
      <c r="L2510" s="19">
        <f t="shared" si="701"/>
        <v>10000</v>
      </c>
      <c r="M2510" s="22" t="str">
        <f>TRIM(Data!$N2507)</f>
        <v>Orton Pink (See Brooklynia)</v>
      </c>
      <c r="N2510" s="22" t="str">
        <f>TRIM(Data!$A2507)</f>
        <v>Orton Pink (See Brooklynia)</v>
      </c>
      <c r="O2510" s="23">
        <f>IF(Data!$B2507=0,"",Data!$B2507)</f>
        <v>1844</v>
      </c>
      <c r="P2510" s="19" t="str">
        <f>IF(Data!$C2507=0,"",Data!$C2507)</f>
        <v/>
      </c>
      <c r="Q2510" s="23" t="str">
        <f>IF($M2510="","",Data!$E2507)</f>
        <v>M</v>
      </c>
      <c r="R2510" s="23" t="str">
        <f t="shared" si="709"/>
        <v>M</v>
      </c>
      <c r="S2510" s="23" t="str">
        <f t="shared" si="710"/>
        <v>M</v>
      </c>
      <c r="T2510" s="19" t="str">
        <f>IF(Data!$F2507=0,"",Data!$F2507)</f>
        <v/>
      </c>
      <c r="U2510" s="19" t="str">
        <f>IF(Data!$G2507=0,"",Data!$G2507)</f>
        <v>FD</v>
      </c>
      <c r="V2510" s="19" t="str">
        <f>IF(Data!$D2507=0,"",Data!$D2507)</f>
        <v>ANTIQUE</v>
      </c>
      <c r="W2510" s="19" t="str">
        <f>Data!$H2507</f>
        <v>Japonica</v>
      </c>
      <c r="Y2510" s="41" t="e">
        <f t="shared" si="705"/>
        <v>#REF!</v>
      </c>
      <c r="Z2510" s="8">
        <f t="shared" si="711"/>
        <v>2510</v>
      </c>
      <c r="AA2510" s="8" t="str">
        <f t="shared" si="712"/>
        <v>Orton Pink (See Brooklynia)</v>
      </c>
      <c r="AB2510" s="8" t="str">
        <f t="shared" si="713"/>
        <v>M</v>
      </c>
      <c r="AC2510" s="8" t="str">
        <f t="shared" si="714"/>
        <v/>
      </c>
      <c r="AD2510" s="8" t="str">
        <f t="shared" si="702"/>
        <v>FD</v>
      </c>
      <c r="AE2510" s="8" t="str">
        <f t="shared" si="715"/>
        <v>ANTIQUE</v>
      </c>
      <c r="AF2510" s="5">
        <f t="shared" si="716"/>
        <v>1844</v>
      </c>
      <c r="AG2510" s="46">
        <v>2507</v>
      </c>
      <c r="AH2510" s="47" t="str">
        <f t="shared" si="706"/>
        <v/>
      </c>
      <c r="AI2510" s="48" t="str">
        <f t="shared" si="707"/>
        <v/>
      </c>
      <c r="AK2510" s="22" t="e">
        <f>TRIM(#REF!)</f>
        <v>#REF!</v>
      </c>
      <c r="AL2510" s="23" t="e">
        <f>IF(#REF!=0,"",#REF!)</f>
        <v>#REF!</v>
      </c>
      <c r="AM2510" s="19" t="e">
        <f>IF(#REF!=0,"",#REF!)</f>
        <v>#REF!</v>
      </c>
      <c r="AN2510" s="23" t="e">
        <f>IF($AK2510="","",#REF!)</f>
        <v>#REF!</v>
      </c>
      <c r="AO2510" s="23" t="e">
        <f t="shared" si="717"/>
        <v>#REF!</v>
      </c>
      <c r="AP2510" s="19" t="e">
        <f>IF(#REF!=0,"",#REF!)</f>
        <v>#REF!</v>
      </c>
      <c r="AQ2510" s="19" t="e">
        <f>IF(#REF!=0,"",#REF!)</f>
        <v>#REF!</v>
      </c>
      <c r="AR2510" s="19" t="e">
        <f>IF(#REF!=0,"",#REF!)</f>
        <v>#REF!</v>
      </c>
      <c r="AS2510" s="19" t="e">
        <f>#REF!</f>
        <v>#REF!</v>
      </c>
    </row>
    <row r="2511" spans="4:45" ht="19.5" thickTop="1" thickBot="1" x14ac:dyDescent="0.25">
      <c r="D2511" s="1" t="str">
        <f t="shared" si="703"/>
        <v/>
      </c>
      <c r="E2511" s="1" t="str">
        <f t="shared" si="704"/>
        <v/>
      </c>
      <c r="K2511" s="19" t="str">
        <f t="shared" si="708"/>
        <v/>
      </c>
      <c r="L2511" s="19">
        <f t="shared" si="701"/>
        <v>10000</v>
      </c>
      <c r="M2511" s="22" t="str">
        <f>TRIM(Data!$N2508)</f>
        <v>Osaraku</v>
      </c>
      <c r="N2511" s="22" t="str">
        <f>TRIM(Data!$A2508)</f>
        <v>Osaraku (Higo)</v>
      </c>
      <c r="O2511" s="23" t="str">
        <f>IF(Data!$B2508=0,"",Data!$B2508)</f>
        <v/>
      </c>
      <c r="P2511" s="19" t="str">
        <f>IF(Data!$C2508=0,"",Data!$C2508)</f>
        <v>1</v>
      </c>
      <c r="Q2511" s="23" t="str">
        <f>IF($M2511="","",Data!$E2508)</f>
        <v>M</v>
      </c>
      <c r="R2511" s="23" t="str">
        <f t="shared" si="709"/>
        <v>M</v>
      </c>
      <c r="S2511" s="23" t="str">
        <f t="shared" si="710"/>
        <v>M</v>
      </c>
      <c r="T2511" s="19" t="str">
        <f>IF(Data!$F2508=0,"",Data!$F2508)</f>
        <v/>
      </c>
      <c r="U2511" s="19" t="str">
        <f>IF(Data!$G2508=0,"",Data!$G2508)</f>
        <v/>
      </c>
      <c r="V2511" s="19" t="str">
        <f>IF(Data!$D2508=0,"",Data!$D2508)</f>
        <v/>
      </c>
      <c r="W2511" s="19" t="str">
        <f>Data!$H2508</f>
        <v>Japonica [Higo]</v>
      </c>
      <c r="Y2511" s="41" t="e">
        <f t="shared" si="705"/>
        <v>#REF!</v>
      </c>
      <c r="Z2511" s="8">
        <f t="shared" si="711"/>
        <v>10000</v>
      </c>
      <c r="AA2511" s="8" t="str">
        <f t="shared" si="712"/>
        <v>Osaraku</v>
      </c>
      <c r="AB2511" s="8" t="str">
        <f t="shared" si="713"/>
        <v>M</v>
      </c>
      <c r="AC2511" s="8" t="str">
        <f t="shared" si="714"/>
        <v/>
      </c>
      <c r="AD2511" s="8" t="str">
        <f t="shared" si="702"/>
        <v/>
      </c>
      <c r="AE2511" s="8" t="str">
        <f t="shared" si="715"/>
        <v/>
      </c>
      <c r="AF2511" s="5" t="str">
        <f t="shared" si="716"/>
        <v/>
      </c>
      <c r="AG2511" s="46">
        <v>2508</v>
      </c>
      <c r="AH2511" s="47" t="str">
        <f t="shared" si="706"/>
        <v/>
      </c>
      <c r="AI2511" s="48" t="str">
        <f t="shared" si="707"/>
        <v/>
      </c>
      <c r="AK2511" s="22" t="e">
        <f>TRIM(#REF!)</f>
        <v>#REF!</v>
      </c>
      <c r="AL2511" s="23" t="e">
        <f>IF(#REF!=0,"",#REF!)</f>
        <v>#REF!</v>
      </c>
      <c r="AM2511" s="19" t="e">
        <f>IF(#REF!=0,"",#REF!)</f>
        <v>#REF!</v>
      </c>
      <c r="AN2511" s="23" t="e">
        <f>IF($AK2511="","",#REF!)</f>
        <v>#REF!</v>
      </c>
      <c r="AO2511" s="23" t="e">
        <f t="shared" si="717"/>
        <v>#REF!</v>
      </c>
      <c r="AP2511" s="19" t="e">
        <f>IF(#REF!=0,"",#REF!)</f>
        <v>#REF!</v>
      </c>
      <c r="AQ2511" s="19" t="e">
        <f>IF(#REF!=0,"",#REF!)</f>
        <v>#REF!</v>
      </c>
      <c r="AR2511" s="19" t="e">
        <f>IF(#REF!=0,"",#REF!)</f>
        <v>#REF!</v>
      </c>
      <c r="AS2511" s="19" t="e">
        <f>#REF!</f>
        <v>#REF!</v>
      </c>
    </row>
    <row r="2512" spans="4:45" ht="19.5" thickTop="1" thickBot="1" x14ac:dyDescent="0.25">
      <c r="D2512" s="1" t="str">
        <f t="shared" si="703"/>
        <v/>
      </c>
      <c r="E2512" s="1" t="str">
        <f t="shared" si="704"/>
        <v/>
      </c>
      <c r="K2512" s="19" t="str">
        <f t="shared" si="708"/>
        <v/>
      </c>
      <c r="L2512" s="19">
        <f t="shared" si="701"/>
        <v>10000</v>
      </c>
      <c r="M2512" s="22" t="str">
        <f>TRIM(Data!$N2509)</f>
        <v>Oscar B. Elmer</v>
      </c>
      <c r="N2512" s="22" t="str">
        <f>TRIM(Data!$A2509)</f>
        <v>Oscar B. Elmer</v>
      </c>
      <c r="O2512" s="23">
        <f>IF(Data!$B2509=0,"",Data!$B2509)</f>
        <v>1978</v>
      </c>
      <c r="P2512" s="19" t="str">
        <f>IF(Data!$C2509=0,"",Data!$C2509)</f>
        <v/>
      </c>
      <c r="Q2512" s="23" t="str">
        <f>IF($M2512="","",Data!$E2509)</f>
        <v>L</v>
      </c>
      <c r="R2512" s="23" t="str">
        <f t="shared" si="709"/>
        <v>L</v>
      </c>
      <c r="S2512" s="23" t="str">
        <f t="shared" si="710"/>
        <v>L</v>
      </c>
      <c r="T2512" s="19" t="str">
        <f>IF(Data!$F2509=0,"",Data!$F2509)</f>
        <v/>
      </c>
      <c r="U2512" s="19" t="str">
        <f>IF(Data!$G2509=0,"",Data!$G2509)</f>
        <v/>
      </c>
      <c r="V2512" s="19" t="str">
        <f>IF(Data!$D2509=0,"",Data!$D2509)</f>
        <v/>
      </c>
      <c r="W2512" s="19" t="str">
        <f>Data!$H2509</f>
        <v>Japonica</v>
      </c>
      <c r="Y2512" s="41" t="e">
        <f t="shared" si="705"/>
        <v>#REF!</v>
      </c>
      <c r="Z2512" s="8">
        <f t="shared" si="711"/>
        <v>10000</v>
      </c>
      <c r="AA2512" s="8" t="str">
        <f t="shared" si="712"/>
        <v>Oscar B. Elmer</v>
      </c>
      <c r="AB2512" s="8" t="str">
        <f t="shared" si="713"/>
        <v>L</v>
      </c>
      <c r="AC2512" s="8" t="str">
        <f t="shared" si="714"/>
        <v/>
      </c>
      <c r="AD2512" s="8" t="str">
        <f t="shared" si="702"/>
        <v/>
      </c>
      <c r="AE2512" s="8" t="str">
        <f t="shared" si="715"/>
        <v/>
      </c>
      <c r="AF2512" s="5">
        <f t="shared" si="716"/>
        <v>1978</v>
      </c>
      <c r="AG2512" s="46">
        <v>2509</v>
      </c>
      <c r="AH2512" s="47" t="str">
        <f t="shared" si="706"/>
        <v/>
      </c>
      <c r="AI2512" s="48" t="str">
        <f t="shared" si="707"/>
        <v/>
      </c>
      <c r="AK2512" s="22" t="e">
        <f>TRIM(#REF!)</f>
        <v>#REF!</v>
      </c>
      <c r="AL2512" s="23" t="e">
        <f>IF(#REF!=0,"",#REF!)</f>
        <v>#REF!</v>
      </c>
      <c r="AM2512" s="19" t="e">
        <f>IF(#REF!=0,"",#REF!)</f>
        <v>#REF!</v>
      </c>
      <c r="AN2512" s="23" t="e">
        <f>IF($AK2512="","",#REF!)</f>
        <v>#REF!</v>
      </c>
      <c r="AO2512" s="23" t="e">
        <f t="shared" si="717"/>
        <v>#REF!</v>
      </c>
      <c r="AP2512" s="19" t="e">
        <f>IF(#REF!=0,"",#REF!)</f>
        <v>#REF!</v>
      </c>
      <c r="AQ2512" s="19" t="e">
        <f>IF(#REF!=0,"",#REF!)</f>
        <v>#REF!</v>
      </c>
      <c r="AR2512" s="19" t="e">
        <f>IF(#REF!=0,"",#REF!)</f>
        <v>#REF!</v>
      </c>
      <c r="AS2512" s="19" t="e">
        <f>#REF!</f>
        <v>#REF!</v>
      </c>
    </row>
    <row r="2513" spans="4:45" ht="19.5" thickTop="1" thickBot="1" x14ac:dyDescent="0.25">
      <c r="D2513" s="1" t="str">
        <f t="shared" si="703"/>
        <v/>
      </c>
      <c r="E2513" s="1" t="str">
        <f t="shared" si="704"/>
        <v/>
      </c>
      <c r="K2513" s="19" t="str">
        <f t="shared" si="708"/>
        <v/>
      </c>
      <c r="L2513" s="19">
        <f t="shared" si="701"/>
        <v>10000</v>
      </c>
      <c r="M2513" s="22" t="str">
        <f>TRIM(Data!$N2510)</f>
        <v>Ota-haku</v>
      </c>
      <c r="N2513" s="22" t="str">
        <f>TRIM(Data!$A2510)</f>
        <v>Ota-haku (Higo)</v>
      </c>
      <c r="O2513" s="23" t="str">
        <f>IF(Data!$B2510=0,"",Data!$B2510)</f>
        <v/>
      </c>
      <c r="P2513" s="19" t="str">
        <f>IF(Data!$C2510=0,"",Data!$C2510)</f>
        <v/>
      </c>
      <c r="Q2513" s="23" t="str">
        <f>IF($M2513="","",Data!$E2510)</f>
        <v>S-M</v>
      </c>
      <c r="R2513" s="23" t="str">
        <f t="shared" si="709"/>
        <v>S</v>
      </c>
      <c r="S2513" s="23" t="str">
        <f t="shared" si="710"/>
        <v>S</v>
      </c>
      <c r="T2513" s="19" t="str">
        <f>IF(Data!$F2510=0,"",Data!$F2510)</f>
        <v/>
      </c>
      <c r="U2513" s="19" t="str">
        <f>IF(Data!$G2510=0,"",Data!$G2510)</f>
        <v/>
      </c>
      <c r="V2513" s="19" t="str">
        <f>IF(Data!$D2510=0,"",Data!$D2510)</f>
        <v/>
      </c>
      <c r="W2513" s="19" t="str">
        <f>Data!$H2510</f>
        <v>Japonica [Higo]</v>
      </c>
      <c r="Y2513" s="41" t="e">
        <f t="shared" si="705"/>
        <v>#REF!</v>
      </c>
      <c r="Z2513" s="8">
        <f t="shared" si="711"/>
        <v>10000</v>
      </c>
      <c r="AA2513" s="8" t="str">
        <f t="shared" si="712"/>
        <v>Ota-haku</v>
      </c>
      <c r="AB2513" s="8" t="str">
        <f t="shared" si="713"/>
        <v>S</v>
      </c>
      <c r="AC2513" s="8" t="str">
        <f t="shared" si="714"/>
        <v/>
      </c>
      <c r="AD2513" s="8" t="str">
        <f t="shared" si="702"/>
        <v/>
      </c>
      <c r="AE2513" s="8" t="str">
        <f t="shared" si="715"/>
        <v/>
      </c>
      <c r="AF2513" s="5" t="str">
        <f t="shared" si="716"/>
        <v/>
      </c>
      <c r="AG2513" s="46">
        <v>2510</v>
      </c>
      <c r="AH2513" s="47" t="str">
        <f t="shared" si="706"/>
        <v/>
      </c>
      <c r="AI2513" s="48" t="str">
        <f t="shared" si="707"/>
        <v/>
      </c>
      <c r="AK2513" s="22" t="e">
        <f>TRIM(#REF!)</f>
        <v>#REF!</v>
      </c>
      <c r="AL2513" s="23" t="e">
        <f>IF(#REF!=0,"",#REF!)</f>
        <v>#REF!</v>
      </c>
      <c r="AM2513" s="19" t="e">
        <f>IF(#REF!=0,"",#REF!)</f>
        <v>#REF!</v>
      </c>
      <c r="AN2513" s="23" t="e">
        <f>IF($AK2513="","",#REF!)</f>
        <v>#REF!</v>
      </c>
      <c r="AO2513" s="23" t="e">
        <f t="shared" si="717"/>
        <v>#REF!</v>
      </c>
      <c r="AP2513" s="19" t="e">
        <f>IF(#REF!=0,"",#REF!)</f>
        <v>#REF!</v>
      </c>
      <c r="AQ2513" s="19" t="e">
        <f>IF(#REF!=0,"",#REF!)</f>
        <v>#REF!</v>
      </c>
      <c r="AR2513" s="19" t="e">
        <f>IF(#REF!=0,"",#REF!)</f>
        <v>#REF!</v>
      </c>
      <c r="AS2513" s="19" t="e">
        <f>#REF!</f>
        <v>#REF!</v>
      </c>
    </row>
    <row r="2514" spans="4:45" ht="19.5" thickTop="1" thickBot="1" x14ac:dyDescent="0.25">
      <c r="D2514" s="1" t="str">
        <f t="shared" si="703"/>
        <v/>
      </c>
      <c r="E2514" s="1" t="str">
        <f t="shared" si="704"/>
        <v/>
      </c>
      <c r="K2514" s="19" t="str">
        <f t="shared" si="708"/>
        <v/>
      </c>
      <c r="L2514" s="19">
        <f t="shared" si="701"/>
        <v>10000</v>
      </c>
      <c r="M2514" s="22" t="str">
        <f>TRIM(Data!$N2511)</f>
        <v>Otahuhu Beauty</v>
      </c>
      <c r="N2514" s="22" t="str">
        <f>TRIM(Data!$A2511)</f>
        <v>Otahuhu Beauty (Duke of York, Aspasia Rosea)</v>
      </c>
      <c r="O2514" s="23">
        <f>IF(Data!$B2511=0,"",Data!$B2511)</f>
        <v>1904</v>
      </c>
      <c r="P2514" s="19" t="str">
        <f>IF(Data!$C2511=0,"",Data!$C2511)</f>
        <v>1</v>
      </c>
      <c r="Q2514" s="23" t="str">
        <f>IF($M2514="","",Data!$E2511)</f>
        <v>M</v>
      </c>
      <c r="R2514" s="23" t="str">
        <f t="shared" si="709"/>
        <v>M</v>
      </c>
      <c r="S2514" s="23" t="str">
        <f t="shared" si="710"/>
        <v>M</v>
      </c>
      <c r="T2514" s="19" t="str">
        <f>IF(Data!$F2511=0,"",Data!$F2511)</f>
        <v/>
      </c>
      <c r="U2514" s="19" t="str">
        <f>IF(Data!$G2511=0,"",Data!$G2511)</f>
        <v/>
      </c>
      <c r="V2514" s="19" t="str">
        <f>IF(Data!$D2511=0,"",Data!$D2511)</f>
        <v/>
      </c>
      <c r="W2514" s="19" t="str">
        <f>Data!$H2511</f>
        <v>Japonica</v>
      </c>
      <c r="Y2514" s="41" t="e">
        <f t="shared" si="705"/>
        <v>#REF!</v>
      </c>
      <c r="Z2514" s="8">
        <f t="shared" si="711"/>
        <v>10000</v>
      </c>
      <c r="AA2514" s="8" t="str">
        <f t="shared" si="712"/>
        <v>Otahuhu Beauty</v>
      </c>
      <c r="AB2514" s="8" t="str">
        <f t="shared" si="713"/>
        <v>M</v>
      </c>
      <c r="AC2514" s="8" t="str">
        <f t="shared" si="714"/>
        <v/>
      </c>
      <c r="AD2514" s="8" t="str">
        <f t="shared" si="702"/>
        <v/>
      </c>
      <c r="AE2514" s="8" t="str">
        <f t="shared" si="715"/>
        <v/>
      </c>
      <c r="AF2514" s="5">
        <f t="shared" si="716"/>
        <v>1904</v>
      </c>
      <c r="AG2514" s="46">
        <v>2511</v>
      </c>
      <c r="AH2514" s="47" t="str">
        <f t="shared" si="706"/>
        <v/>
      </c>
      <c r="AI2514" s="48" t="str">
        <f t="shared" si="707"/>
        <v/>
      </c>
      <c r="AK2514" s="22" t="e">
        <f>TRIM(#REF!)</f>
        <v>#REF!</v>
      </c>
      <c r="AL2514" s="23" t="e">
        <f>IF(#REF!=0,"",#REF!)</f>
        <v>#REF!</v>
      </c>
      <c r="AM2514" s="19" t="e">
        <f>IF(#REF!=0,"",#REF!)</f>
        <v>#REF!</v>
      </c>
      <c r="AN2514" s="23" t="e">
        <f>IF($AK2514="","",#REF!)</f>
        <v>#REF!</v>
      </c>
      <c r="AO2514" s="23" t="e">
        <f t="shared" si="717"/>
        <v>#REF!</v>
      </c>
      <c r="AP2514" s="19" t="e">
        <f>IF(#REF!=0,"",#REF!)</f>
        <v>#REF!</v>
      </c>
      <c r="AQ2514" s="19" t="e">
        <f>IF(#REF!=0,"",#REF!)</f>
        <v>#REF!</v>
      </c>
      <c r="AR2514" s="19" t="e">
        <f>IF(#REF!=0,"",#REF!)</f>
        <v>#REF!</v>
      </c>
      <c r="AS2514" s="19" t="e">
        <f>#REF!</f>
        <v>#REF!</v>
      </c>
    </row>
    <row r="2515" spans="4:45" ht="19.5" thickTop="1" thickBot="1" x14ac:dyDescent="0.25">
      <c r="D2515" s="1" t="str">
        <f t="shared" si="703"/>
        <v/>
      </c>
      <c r="E2515" s="1" t="str">
        <f t="shared" si="704"/>
        <v/>
      </c>
      <c r="K2515" s="19" t="str">
        <f t="shared" si="708"/>
        <v/>
      </c>
      <c r="L2515" s="19">
        <f t="shared" si="701"/>
        <v>10000</v>
      </c>
      <c r="M2515" s="22" t="str">
        <f>TRIM(Data!$N2512)</f>
        <v>Otha Shaffer</v>
      </c>
      <c r="N2515" s="22" t="str">
        <f>TRIM(Data!$A2512)</f>
        <v>Otha Shaffer</v>
      </c>
      <c r="O2515" s="23">
        <f>IF(Data!$B2512=0,"",Data!$B2512)</f>
        <v>1999</v>
      </c>
      <c r="P2515" s="19" t="str">
        <f>IF(Data!$C2512=0,"",Data!$C2512)</f>
        <v>1</v>
      </c>
      <c r="Q2515" s="23" t="str">
        <f>IF($M2515="","",Data!$E2512)</f>
        <v>M</v>
      </c>
      <c r="R2515" s="23" t="str">
        <f t="shared" si="709"/>
        <v>M</v>
      </c>
      <c r="S2515" s="23" t="str">
        <f t="shared" si="710"/>
        <v>M</v>
      </c>
      <c r="T2515" s="19" t="str">
        <f>IF(Data!$F2512=0,"",Data!$F2512)</f>
        <v/>
      </c>
      <c r="U2515" s="19" t="str">
        <f>IF(Data!$G2512=0,"",Data!$G2512)</f>
        <v/>
      </c>
      <c r="V2515" s="19" t="str">
        <f>IF(Data!$D2512=0,"",Data!$D2512)</f>
        <v/>
      </c>
      <c r="W2515" s="19" t="str">
        <f>Data!$H2512</f>
        <v>Japonica</v>
      </c>
      <c r="Y2515" s="41" t="e">
        <f t="shared" si="705"/>
        <v>#REF!</v>
      </c>
      <c r="Z2515" s="8">
        <f t="shared" si="711"/>
        <v>10000</v>
      </c>
      <c r="AA2515" s="8" t="str">
        <f t="shared" si="712"/>
        <v>Otha Shaffer</v>
      </c>
      <c r="AB2515" s="8" t="str">
        <f t="shared" si="713"/>
        <v>M</v>
      </c>
      <c r="AC2515" s="8" t="str">
        <f t="shared" si="714"/>
        <v/>
      </c>
      <c r="AD2515" s="8" t="str">
        <f t="shared" si="702"/>
        <v/>
      </c>
      <c r="AE2515" s="8" t="str">
        <f t="shared" si="715"/>
        <v/>
      </c>
      <c r="AF2515" s="5">
        <f t="shared" si="716"/>
        <v>1999</v>
      </c>
      <c r="AG2515" s="46">
        <v>2512</v>
      </c>
      <c r="AH2515" s="47" t="str">
        <f t="shared" si="706"/>
        <v/>
      </c>
      <c r="AI2515" s="48" t="str">
        <f t="shared" si="707"/>
        <v/>
      </c>
      <c r="AK2515" s="22" t="e">
        <f>TRIM(#REF!)</f>
        <v>#REF!</v>
      </c>
      <c r="AL2515" s="23" t="e">
        <f>IF(#REF!=0,"",#REF!)</f>
        <v>#REF!</v>
      </c>
      <c r="AM2515" s="19" t="e">
        <f>IF(#REF!=0,"",#REF!)</f>
        <v>#REF!</v>
      </c>
      <c r="AN2515" s="23" t="e">
        <f>IF($AK2515="","",#REF!)</f>
        <v>#REF!</v>
      </c>
      <c r="AO2515" s="23" t="e">
        <f t="shared" si="717"/>
        <v>#REF!</v>
      </c>
      <c r="AP2515" s="19" t="e">
        <f>IF(#REF!=0,"",#REF!)</f>
        <v>#REF!</v>
      </c>
      <c r="AQ2515" s="19" t="e">
        <f>IF(#REF!=0,"",#REF!)</f>
        <v>#REF!</v>
      </c>
      <c r="AR2515" s="19" t="e">
        <f>IF(#REF!=0,"",#REF!)</f>
        <v>#REF!</v>
      </c>
      <c r="AS2515" s="19" t="e">
        <f>#REF!</f>
        <v>#REF!</v>
      </c>
    </row>
    <row r="2516" spans="4:45" ht="19.5" thickTop="1" thickBot="1" x14ac:dyDescent="0.25">
      <c r="D2516" s="1" t="str">
        <f t="shared" si="703"/>
        <v/>
      </c>
      <c r="E2516" s="1" t="str">
        <f t="shared" si="704"/>
        <v/>
      </c>
      <c r="K2516" s="19" t="str">
        <f t="shared" si="708"/>
        <v/>
      </c>
      <c r="L2516" s="19">
        <f t="shared" si="701"/>
        <v>10000</v>
      </c>
      <c r="M2516" s="22" t="str">
        <f>TRIM(Data!$N2513)</f>
        <v>Otome Pink</v>
      </c>
      <c r="N2516" s="22" t="str">
        <f>TRIM(Data!$A2513)</f>
        <v>Otome Pink (Pink Virgin)</v>
      </c>
      <c r="O2516" s="23">
        <f>IF(Data!$B2513=0,"",Data!$B2513)</f>
        <v>1911</v>
      </c>
      <c r="P2516" s="19" t="str">
        <f>IF(Data!$C2513=0,"",Data!$C2513)</f>
        <v/>
      </c>
      <c r="Q2516" s="23" t="str">
        <f>IF($M2516="","",Data!$E2513)</f>
        <v>M</v>
      </c>
      <c r="R2516" s="23" t="str">
        <f t="shared" si="709"/>
        <v>M</v>
      </c>
      <c r="S2516" s="23" t="str">
        <f t="shared" si="710"/>
        <v>M</v>
      </c>
      <c r="T2516" s="19" t="str">
        <f>IF(Data!$F2513=0,"",Data!$F2513)</f>
        <v/>
      </c>
      <c r="U2516" s="19" t="str">
        <f>IF(Data!$G2513=0,"",Data!$G2513)</f>
        <v>FD</v>
      </c>
      <c r="V2516" s="19" t="str">
        <f>IF(Data!$D2513=0,"",Data!$D2513)</f>
        <v/>
      </c>
      <c r="W2516" s="19" t="str">
        <f>Data!$H2513</f>
        <v>Japonica</v>
      </c>
      <c r="Y2516" s="41" t="e">
        <f t="shared" si="705"/>
        <v>#REF!</v>
      </c>
      <c r="Z2516" s="8">
        <f t="shared" si="711"/>
        <v>10000</v>
      </c>
      <c r="AA2516" s="8" t="str">
        <f t="shared" si="712"/>
        <v>Otome Pink</v>
      </c>
      <c r="AB2516" s="8" t="str">
        <f t="shared" si="713"/>
        <v>M</v>
      </c>
      <c r="AC2516" s="8" t="str">
        <f t="shared" si="714"/>
        <v/>
      </c>
      <c r="AD2516" s="8" t="str">
        <f t="shared" si="702"/>
        <v>FD</v>
      </c>
      <c r="AE2516" s="8" t="str">
        <f t="shared" si="715"/>
        <v/>
      </c>
      <c r="AF2516" s="5">
        <f t="shared" si="716"/>
        <v>1911</v>
      </c>
      <c r="AG2516" s="46">
        <v>2513</v>
      </c>
      <c r="AH2516" s="47" t="str">
        <f t="shared" si="706"/>
        <v/>
      </c>
      <c r="AI2516" s="48" t="str">
        <f t="shared" si="707"/>
        <v/>
      </c>
      <c r="AK2516" s="22" t="e">
        <f>TRIM(#REF!)</f>
        <v>#REF!</v>
      </c>
      <c r="AL2516" s="23" t="e">
        <f>IF(#REF!=0,"",#REF!)</f>
        <v>#REF!</v>
      </c>
      <c r="AM2516" s="19" t="e">
        <f>IF(#REF!=0,"",#REF!)</f>
        <v>#REF!</v>
      </c>
      <c r="AN2516" s="23" t="e">
        <f>IF($AK2516="","",#REF!)</f>
        <v>#REF!</v>
      </c>
      <c r="AO2516" s="23" t="e">
        <f t="shared" si="717"/>
        <v>#REF!</v>
      </c>
      <c r="AP2516" s="19" t="e">
        <f>IF(#REF!=0,"",#REF!)</f>
        <v>#REF!</v>
      </c>
      <c r="AQ2516" s="19" t="e">
        <f>IF(#REF!=0,"",#REF!)</f>
        <v>#REF!</v>
      </c>
      <c r="AR2516" s="19" t="e">
        <f>IF(#REF!=0,"",#REF!)</f>
        <v>#REF!</v>
      </c>
      <c r="AS2516" s="19" t="e">
        <f>#REF!</f>
        <v>#REF!</v>
      </c>
    </row>
    <row r="2517" spans="4:45" ht="19.5" thickTop="1" thickBot="1" x14ac:dyDescent="0.25">
      <c r="D2517" s="1" t="str">
        <f t="shared" si="703"/>
        <v/>
      </c>
      <c r="E2517" s="1" t="str">
        <f t="shared" si="704"/>
        <v/>
      </c>
      <c r="K2517" s="19" t="str">
        <f t="shared" si="708"/>
        <v/>
      </c>
      <c r="L2517" s="19">
        <f t="shared" si="701"/>
        <v>10000</v>
      </c>
      <c r="M2517" s="22" t="str">
        <f>TRIM(Data!$N2514)</f>
        <v>Otto Hopfer</v>
      </c>
      <c r="N2517" s="22" t="str">
        <f>TRIM(Data!$A2514)</f>
        <v>Otto Hopfer (R)</v>
      </c>
      <c r="O2517" s="23">
        <f>IF(Data!$B2514=0,"",Data!$B2514)</f>
        <v>1970</v>
      </c>
      <c r="P2517" s="19" t="str">
        <f>IF(Data!$C2514=0,"",Data!$C2514)</f>
        <v>1</v>
      </c>
      <c r="Q2517" s="23" t="str">
        <f>IF($M2517="","",Data!$E2514)</f>
        <v>L-VL</v>
      </c>
      <c r="R2517" s="23" t="str">
        <f t="shared" si="709"/>
        <v>L</v>
      </c>
      <c r="S2517" s="23" t="str">
        <f t="shared" si="710"/>
        <v>L</v>
      </c>
      <c r="T2517" s="19" t="str">
        <f>IF(Data!$F2514=0,"",Data!$F2514)</f>
        <v/>
      </c>
      <c r="U2517" s="19" t="str">
        <f>IF(Data!$G2514=0,"",Data!$G2514)</f>
        <v/>
      </c>
      <c r="V2517" s="19" t="str">
        <f>IF(Data!$D2514=0,"",Data!$D2514)</f>
        <v/>
      </c>
      <c r="W2517" s="19" t="str">
        <f>Data!$H2514</f>
        <v>Reticulata</v>
      </c>
      <c r="Y2517" s="41" t="e">
        <f t="shared" si="705"/>
        <v>#REF!</v>
      </c>
      <c r="Z2517" s="8">
        <f t="shared" si="711"/>
        <v>10000</v>
      </c>
      <c r="AA2517" s="8" t="str">
        <f t="shared" si="712"/>
        <v>Otto Hopfer</v>
      </c>
      <c r="AB2517" s="8" t="str">
        <f t="shared" si="713"/>
        <v>L</v>
      </c>
      <c r="AC2517" s="8" t="str">
        <f t="shared" si="714"/>
        <v/>
      </c>
      <c r="AD2517" s="8" t="str">
        <f t="shared" si="702"/>
        <v/>
      </c>
      <c r="AE2517" s="8" t="str">
        <f t="shared" si="715"/>
        <v/>
      </c>
      <c r="AF2517" s="5">
        <f t="shared" si="716"/>
        <v>1970</v>
      </c>
      <c r="AG2517" s="46">
        <v>2514</v>
      </c>
      <c r="AH2517" s="47" t="str">
        <f t="shared" si="706"/>
        <v/>
      </c>
      <c r="AI2517" s="48" t="str">
        <f t="shared" si="707"/>
        <v/>
      </c>
      <c r="AK2517" s="22" t="e">
        <f>TRIM(#REF!)</f>
        <v>#REF!</v>
      </c>
      <c r="AL2517" s="23" t="e">
        <f>IF(#REF!=0,"",#REF!)</f>
        <v>#REF!</v>
      </c>
      <c r="AM2517" s="19" t="e">
        <f>IF(#REF!=0,"",#REF!)</f>
        <v>#REF!</v>
      </c>
      <c r="AN2517" s="23" t="e">
        <f>IF($AK2517="","",#REF!)</f>
        <v>#REF!</v>
      </c>
      <c r="AO2517" s="23" t="e">
        <f t="shared" si="717"/>
        <v>#REF!</v>
      </c>
      <c r="AP2517" s="19" t="e">
        <f>IF(#REF!=0,"",#REF!)</f>
        <v>#REF!</v>
      </c>
      <c r="AQ2517" s="19" t="e">
        <f>IF(#REF!=0,"",#REF!)</f>
        <v>#REF!</v>
      </c>
      <c r="AR2517" s="19" t="e">
        <f>IF(#REF!=0,"",#REF!)</f>
        <v>#REF!</v>
      </c>
      <c r="AS2517" s="19" t="e">
        <f>#REF!</f>
        <v>#REF!</v>
      </c>
    </row>
    <row r="2518" spans="4:45" ht="19.5" thickTop="1" thickBot="1" x14ac:dyDescent="0.25">
      <c r="D2518" s="1" t="str">
        <f t="shared" si="703"/>
        <v/>
      </c>
      <c r="E2518" s="1" t="str">
        <f t="shared" si="704"/>
        <v/>
      </c>
      <c r="K2518" s="19" t="str">
        <f t="shared" si="708"/>
        <v/>
      </c>
      <c r="L2518" s="19">
        <f t="shared" ref="L2518:L2581" si="718">IF(ISERROR(SEARCH($B$2,M2518)),10000,IF(SEARCH($B$2,M2518)=1,SEARCH($B$2,M2518)+ROW()/100000,10000))</f>
        <v>10000</v>
      </c>
      <c r="M2518" s="22" t="str">
        <f>TRIM(Data!$N2515)</f>
        <v>Our Betty</v>
      </c>
      <c r="N2518" s="22" t="str">
        <f>TRIM(Data!$A2515)</f>
        <v>Our Betty (H)</v>
      </c>
      <c r="O2518" s="23">
        <f>IF(Data!$B2515=0,"",Data!$B2515)</f>
        <v>1982</v>
      </c>
      <c r="P2518" s="19" t="str">
        <f>IF(Data!$C2515=0,"",Data!$C2515)</f>
        <v>1</v>
      </c>
      <c r="Q2518" s="23" t="str">
        <f>IF($M2518="","",Data!$E2515)</f>
        <v>M-L</v>
      </c>
      <c r="R2518" s="23" t="str">
        <f t="shared" si="709"/>
        <v>M</v>
      </c>
      <c r="S2518" s="23" t="str">
        <f t="shared" si="710"/>
        <v>M</v>
      </c>
      <c r="T2518" s="19" t="str">
        <f>IF(Data!$F2515=0,"",Data!$F2515)</f>
        <v/>
      </c>
      <c r="U2518" s="19" t="str">
        <f>IF(Data!$G2515=0,"",Data!$G2515)</f>
        <v/>
      </c>
      <c r="V2518" s="19" t="str">
        <f>IF(Data!$D2515=0,"",Data!$D2515)</f>
        <v/>
      </c>
      <c r="W2518" s="19" t="str">
        <f>Data!$H2515</f>
        <v>NRH</v>
      </c>
      <c r="Y2518" s="41" t="e">
        <f t="shared" si="705"/>
        <v>#REF!</v>
      </c>
      <c r="Z2518" s="8">
        <f t="shared" si="711"/>
        <v>10000</v>
      </c>
      <c r="AA2518" s="8" t="str">
        <f t="shared" si="712"/>
        <v>Our Betty</v>
      </c>
      <c r="AB2518" s="8" t="str">
        <f t="shared" si="713"/>
        <v>M</v>
      </c>
      <c r="AC2518" s="8" t="str">
        <f t="shared" si="714"/>
        <v/>
      </c>
      <c r="AD2518" s="8" t="str">
        <f t="shared" ref="AD2518:AD2581" si="719">U2518</f>
        <v/>
      </c>
      <c r="AE2518" s="8" t="str">
        <f t="shared" si="715"/>
        <v/>
      </c>
      <c r="AF2518" s="5">
        <f t="shared" si="716"/>
        <v>1982</v>
      </c>
      <c r="AG2518" s="46">
        <v>2515</v>
      </c>
      <c r="AH2518" s="47" t="str">
        <f t="shared" si="706"/>
        <v/>
      </c>
      <c r="AI2518" s="48" t="str">
        <f t="shared" si="707"/>
        <v/>
      </c>
      <c r="AK2518" s="22" t="e">
        <f>TRIM(#REF!)</f>
        <v>#REF!</v>
      </c>
      <c r="AL2518" s="23" t="e">
        <f>IF(#REF!=0,"",#REF!)</f>
        <v>#REF!</v>
      </c>
      <c r="AM2518" s="19" t="e">
        <f>IF(#REF!=0,"",#REF!)</f>
        <v>#REF!</v>
      </c>
      <c r="AN2518" s="23" t="e">
        <f>IF($AK2518="","",#REF!)</f>
        <v>#REF!</v>
      </c>
      <c r="AO2518" s="23" t="e">
        <f t="shared" si="717"/>
        <v>#REF!</v>
      </c>
      <c r="AP2518" s="19" t="e">
        <f>IF(#REF!=0,"",#REF!)</f>
        <v>#REF!</v>
      </c>
      <c r="AQ2518" s="19" t="e">
        <f>IF(#REF!=0,"",#REF!)</f>
        <v>#REF!</v>
      </c>
      <c r="AR2518" s="19" t="e">
        <f>IF(#REF!=0,"",#REF!)</f>
        <v>#REF!</v>
      </c>
      <c r="AS2518" s="19" t="e">
        <f>#REF!</f>
        <v>#REF!</v>
      </c>
    </row>
    <row r="2519" spans="4:45" ht="19.5" thickTop="1" thickBot="1" x14ac:dyDescent="0.25">
      <c r="D2519" s="1" t="str">
        <f t="shared" si="703"/>
        <v/>
      </c>
      <c r="E2519" s="1" t="str">
        <f t="shared" si="704"/>
        <v/>
      </c>
      <c r="K2519" s="19" t="str">
        <f t="shared" si="708"/>
        <v/>
      </c>
      <c r="L2519" s="19">
        <f t="shared" si="718"/>
        <v>10000</v>
      </c>
      <c r="M2519" s="22" t="str">
        <f>TRIM(Data!$N2516)</f>
        <v>Our Bill</v>
      </c>
      <c r="N2519" s="22" t="str">
        <f>TRIM(Data!$A2516)</f>
        <v>Our Bill</v>
      </c>
      <c r="O2519" s="23">
        <f>IF(Data!$B2516=0,"",Data!$B2516)</f>
        <v>2004</v>
      </c>
      <c r="P2519" s="19" t="str">
        <f>IF(Data!$C2516=0,"",Data!$C2516)</f>
        <v>1</v>
      </c>
      <c r="Q2519" s="23" t="str">
        <f>IF($M2519="","",Data!$E2516)</f>
        <v>L</v>
      </c>
      <c r="R2519" s="23" t="str">
        <f t="shared" si="709"/>
        <v>L</v>
      </c>
      <c r="S2519" s="23" t="str">
        <f t="shared" si="710"/>
        <v>L</v>
      </c>
      <c r="T2519" s="19" t="str">
        <f>IF(Data!$F2516=0,"",Data!$F2516)</f>
        <v/>
      </c>
      <c r="U2519" s="19" t="str">
        <f>IF(Data!$G2516=0,"",Data!$G2516)</f>
        <v/>
      </c>
      <c r="V2519" s="19" t="str">
        <f>IF(Data!$D2516=0,"",Data!$D2516)</f>
        <v/>
      </c>
      <c r="W2519" s="19" t="str">
        <f>Data!$H2516</f>
        <v>Japonica</v>
      </c>
      <c r="Y2519" s="41" t="e">
        <f t="shared" si="705"/>
        <v>#REF!</v>
      </c>
      <c r="Z2519" s="8">
        <f t="shared" si="711"/>
        <v>10000</v>
      </c>
      <c r="AA2519" s="8" t="str">
        <f t="shared" si="712"/>
        <v>Our Bill</v>
      </c>
      <c r="AB2519" s="8" t="str">
        <f t="shared" si="713"/>
        <v>L</v>
      </c>
      <c r="AC2519" s="8" t="str">
        <f t="shared" si="714"/>
        <v/>
      </c>
      <c r="AD2519" s="8" t="str">
        <f t="shared" si="719"/>
        <v/>
      </c>
      <c r="AE2519" s="8" t="str">
        <f t="shared" si="715"/>
        <v/>
      </c>
      <c r="AF2519" s="5">
        <f t="shared" si="716"/>
        <v>2004</v>
      </c>
      <c r="AG2519" s="46">
        <v>2516</v>
      </c>
      <c r="AH2519" s="47" t="str">
        <f t="shared" si="706"/>
        <v/>
      </c>
      <c r="AI2519" s="48" t="str">
        <f t="shared" si="707"/>
        <v/>
      </c>
      <c r="AK2519" s="22" t="e">
        <f>TRIM(#REF!)</f>
        <v>#REF!</v>
      </c>
      <c r="AL2519" s="23" t="e">
        <f>IF(#REF!=0,"",#REF!)</f>
        <v>#REF!</v>
      </c>
      <c r="AM2519" s="19" t="e">
        <f>IF(#REF!=0,"",#REF!)</f>
        <v>#REF!</v>
      </c>
      <c r="AN2519" s="23" t="e">
        <f>IF($AK2519="","",#REF!)</f>
        <v>#REF!</v>
      </c>
      <c r="AO2519" s="23" t="e">
        <f t="shared" si="717"/>
        <v>#REF!</v>
      </c>
      <c r="AP2519" s="19" t="e">
        <f>IF(#REF!=0,"",#REF!)</f>
        <v>#REF!</v>
      </c>
      <c r="AQ2519" s="19" t="e">
        <f>IF(#REF!=0,"",#REF!)</f>
        <v>#REF!</v>
      </c>
      <c r="AR2519" s="19" t="e">
        <f>IF(#REF!=0,"",#REF!)</f>
        <v>#REF!</v>
      </c>
      <c r="AS2519" s="19" t="e">
        <f>#REF!</f>
        <v>#REF!</v>
      </c>
    </row>
    <row r="2520" spans="4:45" ht="19.5" thickTop="1" thickBot="1" x14ac:dyDescent="0.25">
      <c r="D2520" s="1" t="str">
        <f t="shared" si="703"/>
        <v/>
      </c>
      <c r="E2520" s="1" t="str">
        <f t="shared" si="704"/>
        <v/>
      </c>
      <c r="K2520" s="19" t="str">
        <f t="shared" si="708"/>
        <v/>
      </c>
      <c r="L2520" s="19">
        <f t="shared" si="718"/>
        <v>10000</v>
      </c>
      <c r="M2520" s="22" t="str">
        <f>TRIM(Data!$N2517)</f>
        <v>Our Granddaughters</v>
      </c>
      <c r="N2520" s="22" t="str">
        <f>TRIM(Data!$A2517)</f>
        <v>Our Granddaughters (R)</v>
      </c>
      <c r="O2520" s="23">
        <f>IF(Data!$B2517=0,"",Data!$B2517)</f>
        <v>2005</v>
      </c>
      <c r="P2520" s="19" t="str">
        <f>IF(Data!$C2517=0,"",Data!$C2517)</f>
        <v/>
      </c>
      <c r="Q2520" s="23" t="str">
        <f>IF($M2520="","",Data!$E2517)</f>
        <v>VL</v>
      </c>
      <c r="R2520" s="23" t="str">
        <f t="shared" si="709"/>
        <v>VL</v>
      </c>
      <c r="S2520" s="23" t="str">
        <f t="shared" si="710"/>
        <v>VL</v>
      </c>
      <c r="T2520" s="19" t="str">
        <f>IF(Data!$F2517=0,"",Data!$F2517)</f>
        <v/>
      </c>
      <c r="U2520" s="19" t="str">
        <f>IF(Data!$G2517=0,"",Data!$G2517)</f>
        <v/>
      </c>
      <c r="V2520" s="19" t="str">
        <f>IF(Data!$D2517=0,"",Data!$D2517)</f>
        <v/>
      </c>
      <c r="W2520" s="19" t="str">
        <f>Data!$H2517</f>
        <v>Reticulata</v>
      </c>
      <c r="Y2520" s="41" t="e">
        <f t="shared" si="705"/>
        <v>#REF!</v>
      </c>
      <c r="Z2520" s="8">
        <f t="shared" si="711"/>
        <v>10000</v>
      </c>
      <c r="AA2520" s="8" t="str">
        <f t="shared" si="712"/>
        <v>Our Granddaughters</v>
      </c>
      <c r="AB2520" s="8" t="str">
        <f t="shared" si="713"/>
        <v>VL</v>
      </c>
      <c r="AC2520" s="8" t="str">
        <f t="shared" si="714"/>
        <v/>
      </c>
      <c r="AD2520" s="8" t="str">
        <f t="shared" si="719"/>
        <v/>
      </c>
      <c r="AE2520" s="8" t="str">
        <f t="shared" si="715"/>
        <v/>
      </c>
      <c r="AF2520" s="5">
        <f t="shared" si="716"/>
        <v>2005</v>
      </c>
      <c r="AG2520" s="46">
        <v>2517</v>
      </c>
      <c r="AH2520" s="47" t="str">
        <f t="shared" si="706"/>
        <v/>
      </c>
      <c r="AI2520" s="48" t="str">
        <f t="shared" si="707"/>
        <v/>
      </c>
      <c r="AK2520" s="22" t="e">
        <f>TRIM(#REF!)</f>
        <v>#REF!</v>
      </c>
      <c r="AL2520" s="23" t="e">
        <f>IF(#REF!=0,"",#REF!)</f>
        <v>#REF!</v>
      </c>
      <c r="AM2520" s="19" t="e">
        <f>IF(#REF!=0,"",#REF!)</f>
        <v>#REF!</v>
      </c>
      <c r="AN2520" s="23" t="e">
        <f>IF($AK2520="","",#REF!)</f>
        <v>#REF!</v>
      </c>
      <c r="AO2520" s="23" t="e">
        <f t="shared" si="717"/>
        <v>#REF!</v>
      </c>
      <c r="AP2520" s="19" t="e">
        <f>IF(#REF!=0,"",#REF!)</f>
        <v>#REF!</v>
      </c>
      <c r="AQ2520" s="19" t="e">
        <f>IF(#REF!=0,"",#REF!)</f>
        <v>#REF!</v>
      </c>
      <c r="AR2520" s="19" t="e">
        <f>IF(#REF!=0,"",#REF!)</f>
        <v>#REF!</v>
      </c>
      <c r="AS2520" s="19" t="e">
        <f>#REF!</f>
        <v>#REF!</v>
      </c>
    </row>
    <row r="2521" spans="4:45" ht="19.5" thickTop="1" thickBot="1" x14ac:dyDescent="0.25">
      <c r="D2521" s="1" t="str">
        <f t="shared" si="703"/>
        <v/>
      </c>
      <c r="E2521" s="1" t="str">
        <f t="shared" si="704"/>
        <v/>
      </c>
      <c r="K2521" s="19" t="str">
        <f t="shared" si="708"/>
        <v/>
      </c>
      <c r="L2521" s="19">
        <f t="shared" si="718"/>
        <v>10000</v>
      </c>
      <c r="M2521" s="22" t="str">
        <f>TRIM(Data!$N2518)</f>
        <v>Our Kerry</v>
      </c>
      <c r="N2521" s="22" t="str">
        <f>TRIM(Data!$A2518)</f>
        <v>Our Kerry (R)</v>
      </c>
      <c r="O2521" s="23">
        <f>IF(Data!$B2518=0,"",Data!$B2518)</f>
        <v>1980</v>
      </c>
      <c r="P2521" s="19" t="str">
        <f>IF(Data!$C2518=0,"",Data!$C2518)</f>
        <v>1</v>
      </c>
      <c r="Q2521" s="23" t="str">
        <f>IF($M2521="","",Data!$E2518)</f>
        <v>L-VL</v>
      </c>
      <c r="R2521" s="23" t="str">
        <f t="shared" si="709"/>
        <v>L</v>
      </c>
      <c r="S2521" s="23" t="str">
        <f t="shared" si="710"/>
        <v>L</v>
      </c>
      <c r="T2521" s="19" t="str">
        <f>IF(Data!$F2518=0,"",Data!$F2518)</f>
        <v/>
      </c>
      <c r="U2521" s="19" t="str">
        <f>IF(Data!$G2518=0,"",Data!$G2518)</f>
        <v/>
      </c>
      <c r="V2521" s="19" t="str">
        <f>IF(Data!$D2518=0,"",Data!$D2518)</f>
        <v/>
      </c>
      <c r="W2521" s="19" t="str">
        <f>Data!$H2518</f>
        <v>Reticulata</v>
      </c>
      <c r="Y2521" s="41" t="e">
        <f t="shared" si="705"/>
        <v>#REF!</v>
      </c>
      <c r="Z2521" s="8">
        <f t="shared" si="711"/>
        <v>10000</v>
      </c>
      <c r="AA2521" s="8" t="str">
        <f t="shared" si="712"/>
        <v>Our Kerry</v>
      </c>
      <c r="AB2521" s="8" t="str">
        <f t="shared" si="713"/>
        <v>L</v>
      </c>
      <c r="AC2521" s="8" t="str">
        <f t="shared" si="714"/>
        <v/>
      </c>
      <c r="AD2521" s="8" t="str">
        <f t="shared" si="719"/>
        <v/>
      </c>
      <c r="AE2521" s="8" t="str">
        <f t="shared" si="715"/>
        <v/>
      </c>
      <c r="AF2521" s="5">
        <f t="shared" si="716"/>
        <v>1980</v>
      </c>
      <c r="AG2521" s="46">
        <v>2518</v>
      </c>
      <c r="AH2521" s="47" t="str">
        <f t="shared" si="706"/>
        <v/>
      </c>
      <c r="AI2521" s="48" t="str">
        <f t="shared" si="707"/>
        <v/>
      </c>
      <c r="AK2521" s="22" t="e">
        <f>TRIM(#REF!)</f>
        <v>#REF!</v>
      </c>
      <c r="AL2521" s="23" t="e">
        <f>IF(#REF!=0,"",#REF!)</f>
        <v>#REF!</v>
      </c>
      <c r="AM2521" s="19" t="e">
        <f>IF(#REF!=0,"",#REF!)</f>
        <v>#REF!</v>
      </c>
      <c r="AN2521" s="23" t="e">
        <f>IF($AK2521="","",#REF!)</f>
        <v>#REF!</v>
      </c>
      <c r="AO2521" s="23" t="e">
        <f t="shared" si="717"/>
        <v>#REF!</v>
      </c>
      <c r="AP2521" s="19" t="e">
        <f>IF(#REF!=0,"",#REF!)</f>
        <v>#REF!</v>
      </c>
      <c r="AQ2521" s="19" t="e">
        <f>IF(#REF!=0,"",#REF!)</f>
        <v>#REF!</v>
      </c>
      <c r="AR2521" s="19" t="e">
        <f>IF(#REF!=0,"",#REF!)</f>
        <v>#REF!</v>
      </c>
      <c r="AS2521" s="19" t="e">
        <f>#REF!</f>
        <v>#REF!</v>
      </c>
    </row>
    <row r="2522" spans="4:45" ht="19.5" thickTop="1" thickBot="1" x14ac:dyDescent="0.25">
      <c r="D2522" s="1" t="str">
        <f t="shared" si="703"/>
        <v/>
      </c>
      <c r="E2522" s="1" t="str">
        <f t="shared" si="704"/>
        <v/>
      </c>
      <c r="K2522" s="19" t="str">
        <f t="shared" si="708"/>
        <v/>
      </c>
      <c r="L2522" s="19">
        <f t="shared" si="718"/>
        <v>10000</v>
      </c>
      <c r="M2522" s="22" t="str">
        <f>TRIM(Data!$N2519)</f>
        <v>Our Linda</v>
      </c>
      <c r="N2522" s="22" t="str">
        <f>TRIM(Data!$A2519)</f>
        <v>Our Linda (Sasanqua)</v>
      </c>
      <c r="O2522" s="23">
        <f>IF(Data!$B2519=0,"",Data!$B2519)</f>
        <v>1979</v>
      </c>
      <c r="P2522" s="19" t="str">
        <f>IF(Data!$C2519=0,"",Data!$C2519)</f>
        <v>1</v>
      </c>
      <c r="Q2522" s="23" t="str">
        <f>IF($M2522="","",Data!$E2519)</f>
        <v>M</v>
      </c>
      <c r="R2522" s="23" t="str">
        <f t="shared" si="709"/>
        <v>M</v>
      </c>
      <c r="S2522" s="23" t="str">
        <f t="shared" si="710"/>
        <v>M</v>
      </c>
      <c r="T2522" s="19" t="str">
        <f>IF(Data!$F2519=0,"",Data!$F2519)</f>
        <v/>
      </c>
      <c r="U2522" s="19" t="str">
        <f>IF(Data!$G2519=0,"",Data!$G2519)</f>
        <v/>
      </c>
      <c r="V2522" s="19" t="str">
        <f>IF(Data!$D2519=0,"",Data!$D2519)</f>
        <v/>
      </c>
      <c r="W2522" s="19" t="str">
        <f>Data!$H2519</f>
        <v>Sasanqua</v>
      </c>
      <c r="Y2522" s="41" t="e">
        <f t="shared" si="705"/>
        <v>#REF!</v>
      </c>
      <c r="Z2522" s="8">
        <f t="shared" si="711"/>
        <v>10000</v>
      </c>
      <c r="AA2522" s="8" t="str">
        <f t="shared" si="712"/>
        <v>Our Linda</v>
      </c>
      <c r="AB2522" s="8" t="str">
        <f t="shared" si="713"/>
        <v>M</v>
      </c>
      <c r="AC2522" s="8" t="str">
        <f t="shared" si="714"/>
        <v/>
      </c>
      <c r="AD2522" s="8" t="str">
        <f t="shared" si="719"/>
        <v/>
      </c>
      <c r="AE2522" s="8" t="str">
        <f t="shared" si="715"/>
        <v/>
      </c>
      <c r="AF2522" s="5">
        <f t="shared" si="716"/>
        <v>1979</v>
      </c>
      <c r="AG2522" s="46">
        <v>2519</v>
      </c>
      <c r="AH2522" s="47" t="str">
        <f t="shared" si="706"/>
        <v/>
      </c>
      <c r="AI2522" s="48" t="str">
        <f t="shared" si="707"/>
        <v/>
      </c>
      <c r="AK2522" s="22" t="e">
        <f>TRIM(#REF!)</f>
        <v>#REF!</v>
      </c>
      <c r="AL2522" s="23" t="e">
        <f>IF(#REF!=0,"",#REF!)</f>
        <v>#REF!</v>
      </c>
      <c r="AM2522" s="19" t="e">
        <f>IF(#REF!=0,"",#REF!)</f>
        <v>#REF!</v>
      </c>
      <c r="AN2522" s="23" t="e">
        <f>IF($AK2522="","",#REF!)</f>
        <v>#REF!</v>
      </c>
      <c r="AO2522" s="23" t="e">
        <f t="shared" si="717"/>
        <v>#REF!</v>
      </c>
      <c r="AP2522" s="19" t="e">
        <f>IF(#REF!=0,"",#REF!)</f>
        <v>#REF!</v>
      </c>
      <c r="AQ2522" s="19" t="e">
        <f>IF(#REF!=0,"",#REF!)</f>
        <v>#REF!</v>
      </c>
      <c r="AR2522" s="19" t="e">
        <f>IF(#REF!=0,"",#REF!)</f>
        <v>#REF!</v>
      </c>
      <c r="AS2522" s="19" t="e">
        <f>#REF!</f>
        <v>#REF!</v>
      </c>
    </row>
    <row r="2523" spans="4:45" ht="19.5" thickTop="1" thickBot="1" x14ac:dyDescent="0.25">
      <c r="D2523" s="1" t="str">
        <f t="shared" si="703"/>
        <v/>
      </c>
      <c r="E2523" s="1" t="str">
        <f t="shared" si="704"/>
        <v/>
      </c>
      <c r="K2523" s="19" t="str">
        <f t="shared" si="708"/>
        <v/>
      </c>
      <c r="L2523" s="19">
        <f t="shared" si="718"/>
        <v>10000</v>
      </c>
      <c r="M2523" s="22" t="str">
        <f>TRIM(Data!$N2520)</f>
        <v>Our Melissa</v>
      </c>
      <c r="N2523" s="22" t="str">
        <f>TRIM(Data!$A2520)</f>
        <v>Our Melissa (H)</v>
      </c>
      <c r="O2523" s="23">
        <f>IF(Data!$B2520=0,"",Data!$B2520)</f>
        <v>1986</v>
      </c>
      <c r="P2523" s="19" t="str">
        <f>IF(Data!$C2520=0,"",Data!$C2520)</f>
        <v>1</v>
      </c>
      <c r="Q2523" s="23" t="str">
        <f>IF($M2523="","",Data!$E2520)</f>
        <v>S</v>
      </c>
      <c r="R2523" s="23" t="str">
        <f t="shared" si="709"/>
        <v>S</v>
      </c>
      <c r="S2523" s="23" t="str">
        <f t="shared" si="710"/>
        <v>S</v>
      </c>
      <c r="T2523" s="19" t="str">
        <f>IF(Data!$F2520=0,"",Data!$F2520)</f>
        <v/>
      </c>
      <c r="U2523" s="19" t="str">
        <f>IF(Data!$G2520=0,"",Data!$G2520)</f>
        <v/>
      </c>
      <c r="V2523" s="19" t="str">
        <f>IF(Data!$D2520=0,"",Data!$D2520)</f>
        <v/>
      </c>
      <c r="W2523" s="19" t="str">
        <f>Data!$H2520</f>
        <v>NRH</v>
      </c>
      <c r="Y2523" s="41" t="e">
        <f t="shared" si="705"/>
        <v>#REF!</v>
      </c>
      <c r="Z2523" s="8">
        <f t="shared" si="711"/>
        <v>10000</v>
      </c>
      <c r="AA2523" s="8" t="str">
        <f t="shared" si="712"/>
        <v>Our Melissa</v>
      </c>
      <c r="AB2523" s="8" t="str">
        <f t="shared" si="713"/>
        <v>S</v>
      </c>
      <c r="AC2523" s="8" t="str">
        <f t="shared" si="714"/>
        <v/>
      </c>
      <c r="AD2523" s="8" t="str">
        <f t="shared" si="719"/>
        <v/>
      </c>
      <c r="AE2523" s="8" t="str">
        <f t="shared" si="715"/>
        <v/>
      </c>
      <c r="AF2523" s="5">
        <f t="shared" si="716"/>
        <v>1986</v>
      </c>
      <c r="AG2523" s="46">
        <v>2520</v>
      </c>
      <c r="AH2523" s="47" t="str">
        <f t="shared" si="706"/>
        <v/>
      </c>
      <c r="AI2523" s="48" t="str">
        <f t="shared" si="707"/>
        <v/>
      </c>
      <c r="AK2523" s="22" t="e">
        <f>TRIM(#REF!)</f>
        <v>#REF!</v>
      </c>
      <c r="AL2523" s="23" t="e">
        <f>IF(#REF!=0,"",#REF!)</f>
        <v>#REF!</v>
      </c>
      <c r="AM2523" s="19" t="e">
        <f>IF(#REF!=0,"",#REF!)</f>
        <v>#REF!</v>
      </c>
      <c r="AN2523" s="23" t="e">
        <f>IF($AK2523="","",#REF!)</f>
        <v>#REF!</v>
      </c>
      <c r="AO2523" s="23" t="e">
        <f t="shared" si="717"/>
        <v>#REF!</v>
      </c>
      <c r="AP2523" s="19" t="e">
        <f>IF(#REF!=0,"",#REF!)</f>
        <v>#REF!</v>
      </c>
      <c r="AQ2523" s="19" t="e">
        <f>IF(#REF!=0,"",#REF!)</f>
        <v>#REF!</v>
      </c>
      <c r="AR2523" s="19" t="e">
        <f>IF(#REF!=0,"",#REF!)</f>
        <v>#REF!</v>
      </c>
      <c r="AS2523" s="19" t="e">
        <f>#REF!</f>
        <v>#REF!</v>
      </c>
    </row>
    <row r="2524" spans="4:45" ht="19.5" thickTop="1" thickBot="1" x14ac:dyDescent="0.25">
      <c r="D2524" s="1" t="str">
        <f t="shared" si="703"/>
        <v/>
      </c>
      <c r="E2524" s="1" t="str">
        <f t="shared" si="704"/>
        <v/>
      </c>
      <c r="K2524" s="19" t="str">
        <f t="shared" si="708"/>
        <v/>
      </c>
      <c r="L2524" s="19">
        <f t="shared" si="718"/>
        <v>10000</v>
      </c>
      <c r="M2524" s="22" t="str">
        <f>TRIM(Data!$N2521)</f>
        <v>Our Nancy</v>
      </c>
      <c r="N2524" s="22" t="str">
        <f>TRIM(Data!$A2521)</f>
        <v>Our Nancy</v>
      </c>
      <c r="O2524" s="23">
        <f>IF(Data!$B2521=0,"",Data!$B2521)</f>
        <v>1999</v>
      </c>
      <c r="P2524" s="19" t="str">
        <f>IF(Data!$C2521=0,"",Data!$C2521)</f>
        <v>1</v>
      </c>
      <c r="Q2524" s="23" t="str">
        <f>IF($M2524="","",Data!$E2521)</f>
        <v>M-L</v>
      </c>
      <c r="R2524" s="23" t="str">
        <f t="shared" si="709"/>
        <v>M</v>
      </c>
      <c r="S2524" s="23" t="str">
        <f t="shared" si="710"/>
        <v>M</v>
      </c>
      <c r="T2524" s="19" t="str">
        <f>IF(Data!$F2521=0,"",Data!$F2521)</f>
        <v/>
      </c>
      <c r="U2524" s="19" t="str">
        <f>IF(Data!$G2521=0,"",Data!$G2521)</f>
        <v/>
      </c>
      <c r="V2524" s="19" t="str">
        <f>IF(Data!$D2521=0,"",Data!$D2521)</f>
        <v/>
      </c>
      <c r="W2524" s="19" t="str">
        <f>Data!$H2521</f>
        <v>Japonica</v>
      </c>
      <c r="Y2524" s="41" t="e">
        <f t="shared" si="705"/>
        <v>#REF!</v>
      </c>
      <c r="Z2524" s="8">
        <f t="shared" si="711"/>
        <v>10000</v>
      </c>
      <c r="AA2524" s="8" t="str">
        <f t="shared" si="712"/>
        <v>Our Nancy</v>
      </c>
      <c r="AB2524" s="8" t="str">
        <f t="shared" si="713"/>
        <v>M</v>
      </c>
      <c r="AC2524" s="8" t="str">
        <f t="shared" si="714"/>
        <v/>
      </c>
      <c r="AD2524" s="8" t="str">
        <f t="shared" si="719"/>
        <v/>
      </c>
      <c r="AE2524" s="8" t="str">
        <f t="shared" si="715"/>
        <v/>
      </c>
      <c r="AF2524" s="5">
        <f t="shared" si="716"/>
        <v>1999</v>
      </c>
      <c r="AG2524" s="46">
        <v>2521</v>
      </c>
      <c r="AH2524" s="47" t="str">
        <f t="shared" si="706"/>
        <v/>
      </c>
      <c r="AI2524" s="48" t="str">
        <f t="shared" si="707"/>
        <v/>
      </c>
      <c r="AK2524" s="22" t="e">
        <f>TRIM(#REF!)</f>
        <v>#REF!</v>
      </c>
      <c r="AL2524" s="23" t="e">
        <f>IF(#REF!=0,"",#REF!)</f>
        <v>#REF!</v>
      </c>
      <c r="AM2524" s="19" t="e">
        <f>IF(#REF!=0,"",#REF!)</f>
        <v>#REF!</v>
      </c>
      <c r="AN2524" s="23" t="e">
        <f>IF($AK2524="","",#REF!)</f>
        <v>#REF!</v>
      </c>
      <c r="AO2524" s="23" t="e">
        <f t="shared" si="717"/>
        <v>#REF!</v>
      </c>
      <c r="AP2524" s="19" t="e">
        <f>IF(#REF!=0,"",#REF!)</f>
        <v>#REF!</v>
      </c>
      <c r="AQ2524" s="19" t="e">
        <f>IF(#REF!=0,"",#REF!)</f>
        <v>#REF!</v>
      </c>
      <c r="AR2524" s="19" t="e">
        <f>IF(#REF!=0,"",#REF!)</f>
        <v>#REF!</v>
      </c>
      <c r="AS2524" s="19" t="e">
        <f>#REF!</f>
        <v>#REF!</v>
      </c>
    </row>
    <row r="2525" spans="4:45" ht="19.5" thickTop="1" thickBot="1" x14ac:dyDescent="0.25">
      <c r="D2525" s="1" t="str">
        <f t="shared" si="703"/>
        <v/>
      </c>
      <c r="E2525" s="1" t="str">
        <f t="shared" si="704"/>
        <v/>
      </c>
      <c r="K2525" s="19" t="str">
        <f t="shared" si="708"/>
        <v/>
      </c>
      <c r="L2525" s="19">
        <f t="shared" si="718"/>
        <v>10000</v>
      </c>
      <c r="M2525" s="22" t="str">
        <f>TRIM(Data!$N2522)</f>
        <v>Over Navarro</v>
      </c>
      <c r="N2525" s="22" t="str">
        <f>TRIM(Data!$A2522)</f>
        <v>Over Navarro (R)</v>
      </c>
      <c r="O2525" s="23">
        <f>IF(Data!$B2522=0,"",Data!$B2522)</f>
        <v>2009</v>
      </c>
      <c r="P2525" s="19" t="str">
        <f>IF(Data!$C2522=0,"",Data!$C2522)</f>
        <v/>
      </c>
      <c r="Q2525" s="23" t="str">
        <f>IF($M2525="","",Data!$E2522)</f>
        <v>L</v>
      </c>
      <c r="R2525" s="23" t="str">
        <f t="shared" si="709"/>
        <v>L</v>
      </c>
      <c r="S2525" s="23" t="str">
        <f t="shared" si="710"/>
        <v>L</v>
      </c>
      <c r="T2525" s="19" t="str">
        <f>IF(Data!$F2522=0,"",Data!$F2522)</f>
        <v/>
      </c>
      <c r="U2525" s="19" t="str">
        <f>IF(Data!$G2522=0,"",Data!$G2522)</f>
        <v/>
      </c>
      <c r="V2525" s="19" t="str">
        <f>IF(Data!$D2522=0,"",Data!$D2522)</f>
        <v/>
      </c>
      <c r="W2525" s="19" t="str">
        <f>Data!$H2522</f>
        <v>Reticulata</v>
      </c>
      <c r="Y2525" s="41" t="e">
        <f t="shared" si="705"/>
        <v>#REF!</v>
      </c>
      <c r="Z2525" s="8">
        <f t="shared" si="711"/>
        <v>10000</v>
      </c>
      <c r="AA2525" s="8" t="str">
        <f t="shared" si="712"/>
        <v>Over Navarro</v>
      </c>
      <c r="AB2525" s="8" t="str">
        <f t="shared" si="713"/>
        <v>L</v>
      </c>
      <c r="AC2525" s="8" t="str">
        <f t="shared" si="714"/>
        <v/>
      </c>
      <c r="AD2525" s="8" t="str">
        <f t="shared" si="719"/>
        <v/>
      </c>
      <c r="AE2525" s="8" t="str">
        <f t="shared" si="715"/>
        <v/>
      </c>
      <c r="AF2525" s="5">
        <f t="shared" si="716"/>
        <v>2009</v>
      </c>
      <c r="AG2525" s="46">
        <v>2522</v>
      </c>
      <c r="AH2525" s="47" t="str">
        <f t="shared" si="706"/>
        <v/>
      </c>
      <c r="AI2525" s="48" t="str">
        <f t="shared" si="707"/>
        <v/>
      </c>
      <c r="AK2525" s="22" t="e">
        <f>TRIM(#REF!)</f>
        <v>#REF!</v>
      </c>
      <c r="AL2525" s="23" t="e">
        <f>IF(#REF!=0,"",#REF!)</f>
        <v>#REF!</v>
      </c>
      <c r="AM2525" s="19" t="e">
        <f>IF(#REF!=0,"",#REF!)</f>
        <v>#REF!</v>
      </c>
      <c r="AN2525" s="23" t="e">
        <f>IF($AK2525="","",#REF!)</f>
        <v>#REF!</v>
      </c>
      <c r="AO2525" s="23" t="e">
        <f t="shared" si="717"/>
        <v>#REF!</v>
      </c>
      <c r="AP2525" s="19" t="e">
        <f>IF(#REF!=0,"",#REF!)</f>
        <v>#REF!</v>
      </c>
      <c r="AQ2525" s="19" t="e">
        <f>IF(#REF!=0,"",#REF!)</f>
        <v>#REF!</v>
      </c>
      <c r="AR2525" s="19" t="e">
        <f>IF(#REF!=0,"",#REF!)</f>
        <v>#REF!</v>
      </c>
      <c r="AS2525" s="19" t="e">
        <f>#REF!</f>
        <v>#REF!</v>
      </c>
    </row>
    <row r="2526" spans="4:45" ht="19.5" thickTop="1" thickBot="1" x14ac:dyDescent="0.25">
      <c r="D2526" s="1" t="str">
        <f t="shared" si="703"/>
        <v/>
      </c>
      <c r="E2526" s="1" t="str">
        <f t="shared" si="704"/>
        <v/>
      </c>
      <c r="K2526" s="19" t="str">
        <f t="shared" si="708"/>
        <v/>
      </c>
      <c r="L2526" s="19">
        <f t="shared" si="718"/>
        <v>10000</v>
      </c>
      <c r="M2526" s="22" t="str">
        <f>TRIM(Data!$N2523)</f>
        <v>Overlook White</v>
      </c>
      <c r="N2526" s="22" t="str">
        <f>TRIM(Data!$A2523)</f>
        <v>Overlook White</v>
      </c>
      <c r="O2526" s="23">
        <f>IF(Data!$B2523=0,"",Data!$B2523)</f>
        <v>1961</v>
      </c>
      <c r="P2526" s="19" t="str">
        <f>IF(Data!$C2523=0,"",Data!$C2523)</f>
        <v>1</v>
      </c>
      <c r="Q2526" s="23" t="str">
        <f>IF($M2526="","",Data!$E2523)</f>
        <v>L</v>
      </c>
      <c r="R2526" s="23" t="str">
        <f t="shared" si="709"/>
        <v>L</v>
      </c>
      <c r="S2526" s="23" t="str">
        <f t="shared" si="710"/>
        <v>L</v>
      </c>
      <c r="T2526" s="19" t="str">
        <f>IF(Data!$F2523=0,"",Data!$F2523)</f>
        <v/>
      </c>
      <c r="U2526" s="19" t="str">
        <f>IF(Data!$G2523=0,"",Data!$G2523)</f>
        <v/>
      </c>
      <c r="V2526" s="19" t="str">
        <f>IF(Data!$D2523=0,"",Data!$D2523)</f>
        <v/>
      </c>
      <c r="W2526" s="19" t="str">
        <f>Data!$H2523</f>
        <v>Japonica</v>
      </c>
      <c r="Y2526" s="41" t="e">
        <f t="shared" si="705"/>
        <v>#REF!</v>
      </c>
      <c r="Z2526" s="8">
        <f t="shared" si="711"/>
        <v>10000</v>
      </c>
      <c r="AA2526" s="8" t="str">
        <f t="shared" si="712"/>
        <v>Overlook White</v>
      </c>
      <c r="AB2526" s="8" t="str">
        <f t="shared" si="713"/>
        <v>L</v>
      </c>
      <c r="AC2526" s="8" t="str">
        <f t="shared" si="714"/>
        <v/>
      </c>
      <c r="AD2526" s="8" t="str">
        <f t="shared" si="719"/>
        <v/>
      </c>
      <c r="AE2526" s="8" t="str">
        <f t="shared" si="715"/>
        <v/>
      </c>
      <c r="AF2526" s="5">
        <f t="shared" si="716"/>
        <v>1961</v>
      </c>
      <c r="AG2526" s="46">
        <v>2523</v>
      </c>
      <c r="AH2526" s="47" t="str">
        <f t="shared" si="706"/>
        <v/>
      </c>
      <c r="AI2526" s="48" t="str">
        <f t="shared" si="707"/>
        <v/>
      </c>
      <c r="AK2526" s="22" t="e">
        <f>TRIM(#REF!)</f>
        <v>#REF!</v>
      </c>
      <c r="AL2526" s="23" t="e">
        <f>IF(#REF!=0,"",#REF!)</f>
        <v>#REF!</v>
      </c>
      <c r="AM2526" s="19" t="e">
        <f>IF(#REF!=0,"",#REF!)</f>
        <v>#REF!</v>
      </c>
      <c r="AN2526" s="23" t="e">
        <f>IF($AK2526="","",#REF!)</f>
        <v>#REF!</v>
      </c>
      <c r="AO2526" s="23" t="e">
        <f t="shared" si="717"/>
        <v>#REF!</v>
      </c>
      <c r="AP2526" s="19" t="e">
        <f>IF(#REF!=0,"",#REF!)</f>
        <v>#REF!</v>
      </c>
      <c r="AQ2526" s="19" t="e">
        <f>IF(#REF!=0,"",#REF!)</f>
        <v>#REF!</v>
      </c>
      <c r="AR2526" s="19" t="e">
        <f>IF(#REF!=0,"",#REF!)</f>
        <v>#REF!</v>
      </c>
      <c r="AS2526" s="19" t="e">
        <f>#REF!</f>
        <v>#REF!</v>
      </c>
    </row>
    <row r="2527" spans="4:45" ht="19.5" thickTop="1" thickBot="1" x14ac:dyDescent="0.25">
      <c r="D2527" s="1" t="str">
        <f t="shared" si="703"/>
        <v/>
      </c>
      <c r="E2527" s="1" t="str">
        <f t="shared" si="704"/>
        <v/>
      </c>
      <c r="K2527" s="19" t="str">
        <f t="shared" si="708"/>
        <v/>
      </c>
      <c r="L2527" s="19">
        <f t="shared" si="718"/>
        <v>10000</v>
      </c>
      <c r="M2527" s="22" t="str">
        <f>TRIM(Data!$N2524)</f>
        <v>Overture</v>
      </c>
      <c r="N2527" s="22" t="str">
        <f>TRIM(Data!$A2524)</f>
        <v>Overture (R)</v>
      </c>
      <c r="O2527" s="23">
        <f>IF(Data!$B2524=0,"",Data!$B2524)</f>
        <v>1971</v>
      </c>
      <c r="P2527" s="19" t="str">
        <f>IF(Data!$C2524=0,"",Data!$C2524)</f>
        <v>1</v>
      </c>
      <c r="Q2527" s="23" t="str">
        <f>IF($M2527="","",Data!$E2524)</f>
        <v>VL</v>
      </c>
      <c r="R2527" s="23" t="str">
        <f t="shared" si="709"/>
        <v>VL</v>
      </c>
      <c r="S2527" s="23" t="str">
        <f t="shared" si="710"/>
        <v>VL</v>
      </c>
      <c r="T2527" s="19" t="str">
        <f>IF(Data!$F2524=0,"",Data!$F2524)</f>
        <v/>
      </c>
      <c r="U2527" s="19" t="str">
        <f>IF(Data!$G2524=0,"",Data!$G2524)</f>
        <v/>
      </c>
      <c r="V2527" s="19" t="str">
        <f>IF(Data!$D2524=0,"",Data!$D2524)</f>
        <v/>
      </c>
      <c r="W2527" s="19" t="str">
        <f>Data!$H2524</f>
        <v>Reticulata</v>
      </c>
      <c r="Y2527" s="41" t="e">
        <f t="shared" si="705"/>
        <v>#REF!</v>
      </c>
      <c r="Z2527" s="8">
        <f t="shared" si="711"/>
        <v>10000</v>
      </c>
      <c r="AA2527" s="8" t="str">
        <f t="shared" si="712"/>
        <v>Overture</v>
      </c>
      <c r="AB2527" s="8" t="str">
        <f t="shared" si="713"/>
        <v>VL</v>
      </c>
      <c r="AC2527" s="8" t="str">
        <f t="shared" si="714"/>
        <v/>
      </c>
      <c r="AD2527" s="8" t="str">
        <f t="shared" si="719"/>
        <v/>
      </c>
      <c r="AE2527" s="8" t="str">
        <f t="shared" si="715"/>
        <v/>
      </c>
      <c r="AF2527" s="5">
        <f t="shared" si="716"/>
        <v>1971</v>
      </c>
      <c r="AG2527" s="46">
        <v>2524</v>
      </c>
      <c r="AH2527" s="47" t="str">
        <f t="shared" si="706"/>
        <v/>
      </c>
      <c r="AI2527" s="48" t="str">
        <f t="shared" si="707"/>
        <v/>
      </c>
      <c r="AK2527" s="22" t="e">
        <f>TRIM(#REF!)</f>
        <v>#REF!</v>
      </c>
      <c r="AL2527" s="23" t="e">
        <f>IF(#REF!=0,"",#REF!)</f>
        <v>#REF!</v>
      </c>
      <c r="AM2527" s="19" t="e">
        <f>IF(#REF!=0,"",#REF!)</f>
        <v>#REF!</v>
      </c>
      <c r="AN2527" s="23" t="e">
        <f>IF($AK2527="","",#REF!)</f>
        <v>#REF!</v>
      </c>
      <c r="AO2527" s="23" t="e">
        <f t="shared" si="717"/>
        <v>#REF!</v>
      </c>
      <c r="AP2527" s="19" t="e">
        <f>IF(#REF!=0,"",#REF!)</f>
        <v>#REF!</v>
      </c>
      <c r="AQ2527" s="19" t="e">
        <f>IF(#REF!=0,"",#REF!)</f>
        <v>#REF!</v>
      </c>
      <c r="AR2527" s="19" t="e">
        <f>IF(#REF!=0,"",#REF!)</f>
        <v>#REF!</v>
      </c>
      <c r="AS2527" s="19" t="e">
        <f>#REF!</f>
        <v>#REF!</v>
      </c>
    </row>
    <row r="2528" spans="4:45" ht="19.5" thickTop="1" thickBot="1" x14ac:dyDescent="0.25">
      <c r="D2528" s="1" t="str">
        <f t="shared" si="703"/>
        <v/>
      </c>
      <c r="E2528" s="1" t="str">
        <f t="shared" si="704"/>
        <v/>
      </c>
      <c r="K2528" s="19" t="str">
        <f t="shared" si="708"/>
        <v/>
      </c>
      <c r="L2528" s="19">
        <f t="shared" si="718"/>
        <v>10000</v>
      </c>
      <c r="M2528" s="22" t="str">
        <f>TRIM(Data!$N2525)</f>
        <v>Owen Henry</v>
      </c>
      <c r="N2528" s="22" t="str">
        <f>TRIM(Data!$A2525)</f>
        <v>Owen Henry</v>
      </c>
      <c r="O2528" s="23">
        <f>IF(Data!$B2525=0,"",Data!$B2525)</f>
        <v>1964</v>
      </c>
      <c r="P2528" s="19" t="str">
        <f>IF(Data!$C2525=0,"",Data!$C2525)</f>
        <v>1</v>
      </c>
      <c r="Q2528" s="23" t="str">
        <f>IF($M2528="","",Data!$E2525)</f>
        <v>L</v>
      </c>
      <c r="R2528" s="23" t="str">
        <f t="shared" si="709"/>
        <v>L</v>
      </c>
      <c r="S2528" s="23" t="str">
        <f t="shared" si="710"/>
        <v>L</v>
      </c>
      <c r="T2528" s="19" t="str">
        <f>IF(Data!$F2525=0,"",Data!$F2525)</f>
        <v/>
      </c>
      <c r="U2528" s="19" t="str">
        <f>IF(Data!$G2525=0,"",Data!$G2525)</f>
        <v/>
      </c>
      <c r="V2528" s="19" t="str">
        <f>IF(Data!$D2525=0,"",Data!$D2525)</f>
        <v/>
      </c>
      <c r="W2528" s="19" t="str">
        <f>Data!$H2525</f>
        <v>Japonica</v>
      </c>
      <c r="Y2528" s="41" t="e">
        <f t="shared" si="705"/>
        <v>#REF!</v>
      </c>
      <c r="Z2528" s="8">
        <f t="shared" si="711"/>
        <v>10000</v>
      </c>
      <c r="AA2528" s="8" t="str">
        <f t="shared" si="712"/>
        <v>Owen Henry</v>
      </c>
      <c r="AB2528" s="8" t="str">
        <f t="shared" si="713"/>
        <v>L</v>
      </c>
      <c r="AC2528" s="8" t="str">
        <f t="shared" si="714"/>
        <v/>
      </c>
      <c r="AD2528" s="8" t="str">
        <f t="shared" si="719"/>
        <v/>
      </c>
      <c r="AE2528" s="8" t="str">
        <f t="shared" si="715"/>
        <v/>
      </c>
      <c r="AF2528" s="5">
        <f t="shared" si="716"/>
        <v>1964</v>
      </c>
      <c r="AG2528" s="46">
        <v>2525</v>
      </c>
      <c r="AH2528" s="47" t="str">
        <f t="shared" si="706"/>
        <v/>
      </c>
      <c r="AI2528" s="48" t="str">
        <f t="shared" si="707"/>
        <v/>
      </c>
      <c r="AK2528" s="22" t="e">
        <f>TRIM(#REF!)</f>
        <v>#REF!</v>
      </c>
      <c r="AL2528" s="23" t="e">
        <f>IF(#REF!=0,"",#REF!)</f>
        <v>#REF!</v>
      </c>
      <c r="AM2528" s="19" t="e">
        <f>IF(#REF!=0,"",#REF!)</f>
        <v>#REF!</v>
      </c>
      <c r="AN2528" s="23" t="e">
        <f>IF($AK2528="","",#REF!)</f>
        <v>#REF!</v>
      </c>
      <c r="AO2528" s="23" t="e">
        <f t="shared" si="717"/>
        <v>#REF!</v>
      </c>
      <c r="AP2528" s="19" t="e">
        <f>IF(#REF!=0,"",#REF!)</f>
        <v>#REF!</v>
      </c>
      <c r="AQ2528" s="19" t="e">
        <f>IF(#REF!=0,"",#REF!)</f>
        <v>#REF!</v>
      </c>
      <c r="AR2528" s="19" t="e">
        <f>IF(#REF!=0,"",#REF!)</f>
        <v>#REF!</v>
      </c>
      <c r="AS2528" s="19" t="e">
        <f>#REF!</f>
        <v>#REF!</v>
      </c>
    </row>
    <row r="2529" spans="4:45" ht="19.5" thickTop="1" thickBot="1" x14ac:dyDescent="0.25">
      <c r="D2529" s="1" t="str">
        <f t="shared" si="703"/>
        <v/>
      </c>
      <c r="E2529" s="1" t="str">
        <f t="shared" si="704"/>
        <v/>
      </c>
      <c r="K2529" s="19" t="str">
        <f t="shared" si="708"/>
        <v/>
      </c>
      <c r="L2529" s="19">
        <f t="shared" si="718"/>
        <v>10000</v>
      </c>
      <c r="M2529" s="22" t="str">
        <f>TRIM(Data!$N2526)</f>
        <v>Owl Face (See Sara Frost)</v>
      </c>
      <c r="N2529" s="22" t="str">
        <f>TRIM(Data!$A2526)</f>
        <v>Owl Face (See Sara Frost)</v>
      </c>
      <c r="O2529" s="23">
        <f>IF(Data!$B2526=0,"",Data!$B2526)</f>
        <v>1841</v>
      </c>
      <c r="P2529" s="19" t="str">
        <f>IF(Data!$C2526=0,"",Data!$C2526)</f>
        <v/>
      </c>
      <c r="Q2529" s="23" t="str">
        <f>IF($M2529="","",Data!$E2526)</f>
        <v>M</v>
      </c>
      <c r="R2529" s="23" t="str">
        <f t="shared" si="709"/>
        <v>M</v>
      </c>
      <c r="S2529" s="23" t="str">
        <f t="shared" si="710"/>
        <v>M</v>
      </c>
      <c r="T2529" s="19" t="str">
        <f>IF(Data!$F2526=0,"",Data!$F2526)</f>
        <v/>
      </c>
      <c r="U2529" s="19" t="str">
        <f>IF(Data!$G2526=0,"",Data!$G2526)</f>
        <v>FD</v>
      </c>
      <c r="V2529" s="19" t="str">
        <f>IF(Data!$D2526=0,"",Data!$D2526)</f>
        <v>ANTIQUE</v>
      </c>
      <c r="W2529" s="19" t="str">
        <f>Data!$H2526</f>
        <v>Japonica</v>
      </c>
      <c r="Y2529" s="41" t="e">
        <f t="shared" si="705"/>
        <v>#REF!</v>
      </c>
      <c r="Z2529" s="8">
        <f t="shared" si="711"/>
        <v>2529</v>
      </c>
      <c r="AA2529" s="8" t="str">
        <f t="shared" si="712"/>
        <v>Owl Face (See Sara Frost)</v>
      </c>
      <c r="AB2529" s="8" t="str">
        <f t="shared" si="713"/>
        <v>M</v>
      </c>
      <c r="AC2529" s="8" t="str">
        <f t="shared" si="714"/>
        <v/>
      </c>
      <c r="AD2529" s="8" t="str">
        <f t="shared" si="719"/>
        <v>FD</v>
      </c>
      <c r="AE2529" s="8" t="str">
        <f t="shared" si="715"/>
        <v>ANTIQUE</v>
      </c>
      <c r="AF2529" s="5">
        <f t="shared" si="716"/>
        <v>1841</v>
      </c>
      <c r="AG2529" s="46">
        <v>2526</v>
      </c>
      <c r="AH2529" s="47" t="str">
        <f t="shared" si="706"/>
        <v/>
      </c>
      <c r="AI2529" s="48" t="str">
        <f t="shared" si="707"/>
        <v/>
      </c>
      <c r="AK2529" s="22" t="e">
        <f>TRIM(#REF!)</f>
        <v>#REF!</v>
      </c>
      <c r="AL2529" s="23" t="e">
        <f>IF(#REF!=0,"",#REF!)</f>
        <v>#REF!</v>
      </c>
      <c r="AM2529" s="19" t="e">
        <f>IF(#REF!=0,"",#REF!)</f>
        <v>#REF!</v>
      </c>
      <c r="AN2529" s="23" t="e">
        <f>IF($AK2529="","",#REF!)</f>
        <v>#REF!</v>
      </c>
      <c r="AO2529" s="23" t="e">
        <f t="shared" si="717"/>
        <v>#REF!</v>
      </c>
      <c r="AP2529" s="19" t="e">
        <f>IF(#REF!=0,"",#REF!)</f>
        <v>#REF!</v>
      </c>
      <c r="AQ2529" s="19" t="e">
        <f>IF(#REF!=0,"",#REF!)</f>
        <v>#REF!</v>
      </c>
      <c r="AR2529" s="19" t="e">
        <f>IF(#REF!=0,"",#REF!)</f>
        <v>#REF!</v>
      </c>
      <c r="AS2529" s="19" t="e">
        <f>#REF!</f>
        <v>#REF!</v>
      </c>
    </row>
    <row r="2530" spans="4:45" ht="19.5" thickTop="1" thickBot="1" x14ac:dyDescent="0.25">
      <c r="D2530" s="1" t="str">
        <f t="shared" si="703"/>
        <v/>
      </c>
      <c r="E2530" s="1" t="str">
        <f t="shared" si="704"/>
        <v/>
      </c>
      <c r="K2530" s="19" t="str">
        <f t="shared" si="708"/>
        <v/>
      </c>
      <c r="L2530" s="19">
        <f t="shared" si="718"/>
        <v>10000</v>
      </c>
      <c r="M2530" s="22" t="str">
        <f>TRIM(Data!$N2527)</f>
        <v>Oyler's Carol Teresa</v>
      </c>
      <c r="N2530" s="22" t="str">
        <f>TRIM(Data!$A2527)</f>
        <v>Oyler's Carol Teresa (R)</v>
      </c>
      <c r="O2530" s="23">
        <f>IF(Data!$B2527=0,"",Data!$B2527)</f>
        <v>2024</v>
      </c>
      <c r="P2530" s="19" t="str">
        <f>IF(Data!$C2527=0,"",Data!$C2527)</f>
        <v/>
      </c>
      <c r="Q2530" s="23" t="str">
        <f>IF($M2530="","",Data!$E2527)</f>
        <v>M</v>
      </c>
      <c r="R2530" s="23" t="str">
        <f t="shared" si="709"/>
        <v>M</v>
      </c>
      <c r="S2530" s="23" t="str">
        <f t="shared" si="710"/>
        <v>M</v>
      </c>
      <c r="T2530" s="19" t="str">
        <f>IF(Data!$F2527=0,"",Data!$F2527)</f>
        <v/>
      </c>
      <c r="U2530" s="19" t="str">
        <f>IF(Data!$G2527=0,"",Data!$G2527)</f>
        <v/>
      </c>
      <c r="V2530" s="19" t="str">
        <f>IF(Data!$D2527=0,"",Data!$D2527)</f>
        <v/>
      </c>
      <c r="W2530" s="19" t="str">
        <f>Data!$H2527</f>
        <v>Reticulata</v>
      </c>
      <c r="Y2530" s="41" t="e">
        <f t="shared" si="705"/>
        <v>#REF!</v>
      </c>
      <c r="Z2530" s="8">
        <f t="shared" si="711"/>
        <v>10000</v>
      </c>
      <c r="AA2530" s="8" t="str">
        <f t="shared" si="712"/>
        <v>Oyler's Carol Teresa</v>
      </c>
      <c r="AB2530" s="8" t="str">
        <f t="shared" si="713"/>
        <v>M</v>
      </c>
      <c r="AC2530" s="8" t="str">
        <f t="shared" si="714"/>
        <v/>
      </c>
      <c r="AD2530" s="8" t="str">
        <f t="shared" si="719"/>
        <v/>
      </c>
      <c r="AE2530" s="8" t="str">
        <f t="shared" si="715"/>
        <v/>
      </c>
      <c r="AF2530" s="5">
        <f t="shared" si="716"/>
        <v>2024</v>
      </c>
      <c r="AG2530" s="46">
        <v>2527</v>
      </c>
      <c r="AH2530" s="47" t="str">
        <f t="shared" si="706"/>
        <v/>
      </c>
      <c r="AI2530" s="48" t="str">
        <f t="shared" si="707"/>
        <v/>
      </c>
      <c r="AK2530" s="22" t="e">
        <f>TRIM(#REF!)</f>
        <v>#REF!</v>
      </c>
      <c r="AL2530" s="23" t="e">
        <f>IF(#REF!=0,"",#REF!)</f>
        <v>#REF!</v>
      </c>
      <c r="AM2530" s="19" t="e">
        <f>IF(#REF!=0,"",#REF!)</f>
        <v>#REF!</v>
      </c>
      <c r="AN2530" s="23" t="e">
        <f>IF($AK2530="","",#REF!)</f>
        <v>#REF!</v>
      </c>
      <c r="AO2530" s="23" t="e">
        <f t="shared" si="717"/>
        <v>#REF!</v>
      </c>
      <c r="AP2530" s="19" t="e">
        <f>IF(#REF!=0,"",#REF!)</f>
        <v>#REF!</v>
      </c>
      <c r="AQ2530" s="19" t="e">
        <f>IF(#REF!=0,"",#REF!)</f>
        <v>#REF!</v>
      </c>
      <c r="AR2530" s="19" t="e">
        <f>IF(#REF!=0,"",#REF!)</f>
        <v>#REF!</v>
      </c>
      <c r="AS2530" s="19" t="e">
        <f>#REF!</f>
        <v>#REF!</v>
      </c>
    </row>
    <row r="2531" spans="4:45" ht="19.5" thickTop="1" thickBot="1" x14ac:dyDescent="0.25">
      <c r="D2531" s="1" t="str">
        <f t="shared" si="703"/>
        <v/>
      </c>
      <c r="E2531" s="1" t="str">
        <f t="shared" si="704"/>
        <v/>
      </c>
      <c r="K2531" s="19" t="str">
        <f t="shared" si="708"/>
        <v/>
      </c>
      <c r="L2531" s="19">
        <f t="shared" si="718"/>
        <v>10000</v>
      </c>
      <c r="M2531" s="22" t="str">
        <f>TRIM(Data!$N2528)</f>
        <v>Oyler's Carolynmarie Var.</v>
      </c>
      <c r="N2531" s="22" t="str">
        <f>TRIM(Data!$A2528)</f>
        <v>Oyler's Carolynmarie Var.</v>
      </c>
      <c r="O2531" s="23">
        <f>IF(Data!$B2528=0,"",Data!$B2528)</f>
        <v>2010</v>
      </c>
      <c r="P2531" s="19" t="str">
        <f>IF(Data!$C2528=0,"",Data!$C2528)</f>
        <v/>
      </c>
      <c r="Q2531" s="23" t="str">
        <f>IF($M2531="","",Data!$E2528)</f>
        <v>M</v>
      </c>
      <c r="R2531" s="23" t="str">
        <f t="shared" si="709"/>
        <v>M</v>
      </c>
      <c r="S2531" s="23" t="str">
        <f t="shared" si="710"/>
        <v>M</v>
      </c>
      <c r="T2531" s="19" t="str">
        <f>IF(Data!$F2528=0,"",Data!$F2528)</f>
        <v/>
      </c>
      <c r="U2531" s="19" t="str">
        <f>IF(Data!$G2528=0,"",Data!$G2528)</f>
        <v/>
      </c>
      <c r="V2531" s="19" t="str">
        <f>IF(Data!$D2528=0,"",Data!$D2528)</f>
        <v/>
      </c>
      <c r="W2531" s="19" t="str">
        <f>Data!$H2528</f>
        <v>Japonica</v>
      </c>
      <c r="Y2531" s="41" t="e">
        <f t="shared" si="705"/>
        <v>#REF!</v>
      </c>
      <c r="Z2531" s="8">
        <f t="shared" si="711"/>
        <v>10000</v>
      </c>
      <c r="AA2531" s="8" t="str">
        <f t="shared" si="712"/>
        <v>Oyler's Carolynmarie Var.</v>
      </c>
      <c r="AB2531" s="8" t="str">
        <f t="shared" si="713"/>
        <v>M</v>
      </c>
      <c r="AC2531" s="8" t="str">
        <f t="shared" si="714"/>
        <v/>
      </c>
      <c r="AD2531" s="8" t="str">
        <f t="shared" si="719"/>
        <v/>
      </c>
      <c r="AE2531" s="8" t="str">
        <f t="shared" si="715"/>
        <v/>
      </c>
      <c r="AF2531" s="5">
        <f t="shared" si="716"/>
        <v>2010</v>
      </c>
      <c r="AG2531" s="46">
        <v>2528</v>
      </c>
      <c r="AH2531" s="47" t="str">
        <f t="shared" si="706"/>
        <v/>
      </c>
      <c r="AI2531" s="48" t="str">
        <f t="shared" si="707"/>
        <v/>
      </c>
      <c r="AK2531" s="22" t="e">
        <f>TRIM(#REF!)</f>
        <v>#REF!</v>
      </c>
      <c r="AL2531" s="23" t="e">
        <f>IF(#REF!=0,"",#REF!)</f>
        <v>#REF!</v>
      </c>
      <c r="AM2531" s="19" t="e">
        <f>IF(#REF!=0,"",#REF!)</f>
        <v>#REF!</v>
      </c>
      <c r="AN2531" s="23" t="e">
        <f>IF($AK2531="","",#REF!)</f>
        <v>#REF!</v>
      </c>
      <c r="AO2531" s="23" t="e">
        <f t="shared" si="717"/>
        <v>#REF!</v>
      </c>
      <c r="AP2531" s="19" t="e">
        <f>IF(#REF!=0,"",#REF!)</f>
        <v>#REF!</v>
      </c>
      <c r="AQ2531" s="19" t="e">
        <f>IF(#REF!=0,"",#REF!)</f>
        <v>#REF!</v>
      </c>
      <c r="AR2531" s="19" t="e">
        <f>IF(#REF!=0,"",#REF!)</f>
        <v>#REF!</v>
      </c>
      <c r="AS2531" s="19" t="e">
        <f>#REF!</f>
        <v>#REF!</v>
      </c>
    </row>
    <row r="2532" spans="4:45" ht="19.5" thickTop="1" thickBot="1" x14ac:dyDescent="0.25">
      <c r="D2532" s="1" t="str">
        <f t="shared" si="703"/>
        <v/>
      </c>
      <c r="E2532" s="1" t="str">
        <f t="shared" si="704"/>
        <v/>
      </c>
      <c r="K2532" s="19" t="str">
        <f t="shared" si="708"/>
        <v/>
      </c>
      <c r="L2532" s="19">
        <f t="shared" si="718"/>
        <v>10000</v>
      </c>
      <c r="M2532" s="22" t="str">
        <f>TRIM(Data!$N2529)</f>
        <v>Oyler's Christina Marie</v>
      </c>
      <c r="N2532" s="22" t="str">
        <f>TRIM(Data!$A2529)</f>
        <v>Oyler's Christina Marie</v>
      </c>
      <c r="O2532" s="23">
        <f>IF(Data!$B2529=0,"",Data!$B2529)</f>
        <v>2010</v>
      </c>
      <c r="P2532" s="19" t="str">
        <f>IF(Data!$C2529=0,"",Data!$C2529)</f>
        <v>1</v>
      </c>
      <c r="Q2532" s="23" t="str">
        <f>IF($M2532="","",Data!$E2529)</f>
        <v>M</v>
      </c>
      <c r="R2532" s="23" t="str">
        <f t="shared" si="709"/>
        <v>M</v>
      </c>
      <c r="S2532" s="23" t="str">
        <f t="shared" si="710"/>
        <v>M</v>
      </c>
      <c r="T2532" s="19" t="str">
        <f>IF(Data!$F2529=0,"",Data!$F2529)</f>
        <v>WHITE</v>
      </c>
      <c r="U2532" s="19" t="str">
        <f>IF(Data!$G2529=0,"",Data!$G2529)</f>
        <v>FD</v>
      </c>
      <c r="V2532" s="19" t="str">
        <f>IF(Data!$D2529=0,"",Data!$D2529)</f>
        <v/>
      </c>
      <c r="W2532" s="19" t="str">
        <f>Data!$H2529</f>
        <v>Japonica</v>
      </c>
      <c r="Y2532" s="41" t="e">
        <f t="shared" si="705"/>
        <v>#REF!</v>
      </c>
      <c r="Z2532" s="8">
        <f t="shared" si="711"/>
        <v>10000</v>
      </c>
      <c r="AA2532" s="8" t="str">
        <f t="shared" si="712"/>
        <v>Oyler's Christina Marie</v>
      </c>
      <c r="AB2532" s="8" t="str">
        <f t="shared" si="713"/>
        <v>M</v>
      </c>
      <c r="AC2532" s="8" t="str">
        <f t="shared" si="714"/>
        <v>WHITE</v>
      </c>
      <c r="AD2532" s="8" t="str">
        <f t="shared" si="719"/>
        <v>FD</v>
      </c>
      <c r="AE2532" s="8" t="str">
        <f t="shared" si="715"/>
        <v/>
      </c>
      <c r="AF2532" s="5">
        <f t="shared" si="716"/>
        <v>2010</v>
      </c>
      <c r="AG2532" s="46">
        <v>2529</v>
      </c>
      <c r="AH2532" s="47" t="str">
        <f t="shared" si="706"/>
        <v/>
      </c>
      <c r="AI2532" s="48" t="str">
        <f t="shared" si="707"/>
        <v/>
      </c>
      <c r="AK2532" s="22" t="e">
        <f>TRIM(#REF!)</f>
        <v>#REF!</v>
      </c>
      <c r="AL2532" s="23" t="e">
        <f>IF(#REF!=0,"",#REF!)</f>
        <v>#REF!</v>
      </c>
      <c r="AM2532" s="19" t="e">
        <f>IF(#REF!=0,"",#REF!)</f>
        <v>#REF!</v>
      </c>
      <c r="AN2532" s="23" t="e">
        <f>IF($AK2532="","",#REF!)</f>
        <v>#REF!</v>
      </c>
      <c r="AO2532" s="23" t="e">
        <f t="shared" si="717"/>
        <v>#REF!</v>
      </c>
      <c r="AP2532" s="19" t="e">
        <f>IF(#REF!=0,"",#REF!)</f>
        <v>#REF!</v>
      </c>
      <c r="AQ2532" s="19" t="e">
        <f>IF(#REF!=0,"",#REF!)</f>
        <v>#REF!</v>
      </c>
      <c r="AR2532" s="19" t="e">
        <f>IF(#REF!=0,"",#REF!)</f>
        <v>#REF!</v>
      </c>
      <c r="AS2532" s="19" t="e">
        <f>#REF!</f>
        <v>#REF!</v>
      </c>
    </row>
    <row r="2533" spans="4:45" ht="19.5" thickTop="1" thickBot="1" x14ac:dyDescent="0.25">
      <c r="D2533" s="1" t="str">
        <f t="shared" si="703"/>
        <v/>
      </c>
      <c r="E2533" s="1" t="str">
        <f t="shared" si="704"/>
        <v/>
      </c>
      <c r="K2533" s="19" t="str">
        <f t="shared" si="708"/>
        <v/>
      </c>
      <c r="L2533" s="19">
        <f t="shared" si="718"/>
        <v>10000</v>
      </c>
      <c r="M2533" s="22" t="str">
        <f>TRIM(Data!$N2530)</f>
        <v>Oyler's Dr. O</v>
      </c>
      <c r="N2533" s="22" t="str">
        <f>TRIM(Data!$A2530)</f>
        <v>Oyler's Dr. O</v>
      </c>
      <c r="O2533" s="23">
        <f>IF(Data!$B2530=0,"",Data!$B2530)</f>
        <v>2021</v>
      </c>
      <c r="P2533" s="19" t="str">
        <f>IF(Data!$C2530=0,"",Data!$C2530)</f>
        <v/>
      </c>
      <c r="Q2533" s="23" t="str">
        <f>IF($M2533="","",Data!$E2530)</f>
        <v>M</v>
      </c>
      <c r="R2533" s="23" t="str">
        <f t="shared" si="709"/>
        <v>M</v>
      </c>
      <c r="S2533" s="23" t="str">
        <f t="shared" si="710"/>
        <v>M</v>
      </c>
      <c r="T2533" s="19" t="str">
        <f>IF(Data!$F2530=0,"",Data!$F2530)</f>
        <v/>
      </c>
      <c r="U2533" s="19" t="str">
        <f>IF(Data!$G2530=0,"",Data!$G2530)</f>
        <v/>
      </c>
      <c r="V2533" s="19" t="str">
        <f>IF(Data!$D2530=0,"",Data!$D2530)</f>
        <v/>
      </c>
      <c r="W2533" s="19" t="str">
        <f>Data!$H2530</f>
        <v>Japonica</v>
      </c>
      <c r="Y2533" s="41" t="e">
        <f t="shared" si="705"/>
        <v>#REF!</v>
      </c>
      <c r="Z2533" s="8">
        <f t="shared" si="711"/>
        <v>10000</v>
      </c>
      <c r="AA2533" s="8" t="str">
        <f t="shared" si="712"/>
        <v>Oyler's Dr. O</v>
      </c>
      <c r="AB2533" s="8" t="str">
        <f t="shared" si="713"/>
        <v>M</v>
      </c>
      <c r="AC2533" s="8" t="str">
        <f t="shared" si="714"/>
        <v/>
      </c>
      <c r="AD2533" s="8" t="str">
        <f t="shared" si="719"/>
        <v/>
      </c>
      <c r="AE2533" s="8" t="str">
        <f t="shared" si="715"/>
        <v/>
      </c>
      <c r="AF2533" s="5">
        <f t="shared" si="716"/>
        <v>2021</v>
      </c>
      <c r="AG2533" s="46">
        <v>2530</v>
      </c>
      <c r="AH2533" s="47" t="str">
        <f t="shared" si="706"/>
        <v/>
      </c>
      <c r="AI2533" s="48" t="str">
        <f t="shared" si="707"/>
        <v/>
      </c>
      <c r="AK2533" s="22" t="e">
        <f>TRIM(#REF!)</f>
        <v>#REF!</v>
      </c>
      <c r="AL2533" s="23" t="e">
        <f>IF(#REF!=0,"",#REF!)</f>
        <v>#REF!</v>
      </c>
      <c r="AM2533" s="19" t="e">
        <f>IF(#REF!=0,"",#REF!)</f>
        <v>#REF!</v>
      </c>
      <c r="AN2533" s="23" t="e">
        <f>IF($AK2533="","",#REF!)</f>
        <v>#REF!</v>
      </c>
      <c r="AO2533" s="23" t="e">
        <f t="shared" si="717"/>
        <v>#REF!</v>
      </c>
      <c r="AP2533" s="19" t="e">
        <f>IF(#REF!=0,"",#REF!)</f>
        <v>#REF!</v>
      </c>
      <c r="AQ2533" s="19" t="e">
        <f>IF(#REF!=0,"",#REF!)</f>
        <v>#REF!</v>
      </c>
      <c r="AR2533" s="19" t="e">
        <f>IF(#REF!=0,"",#REF!)</f>
        <v>#REF!</v>
      </c>
      <c r="AS2533" s="19" t="e">
        <f>#REF!</f>
        <v>#REF!</v>
      </c>
    </row>
    <row r="2534" spans="4:45" ht="19.5" thickTop="1" thickBot="1" x14ac:dyDescent="0.25">
      <c r="D2534" s="1" t="str">
        <f t="shared" si="703"/>
        <v/>
      </c>
      <c r="E2534" s="1" t="str">
        <f t="shared" si="704"/>
        <v/>
      </c>
      <c r="K2534" s="19" t="str">
        <f t="shared" si="708"/>
        <v/>
      </c>
      <c r="L2534" s="19">
        <f t="shared" si="718"/>
        <v>10000</v>
      </c>
      <c r="M2534" s="22" t="str">
        <f>TRIM(Data!$N2531)</f>
        <v>Oyler's King David</v>
      </c>
      <c r="N2534" s="22" t="str">
        <f>TRIM(Data!$A2531)</f>
        <v>Oyler's King David</v>
      </c>
      <c r="O2534" s="23">
        <f>IF(Data!$B2531=0,"",Data!$B2531)</f>
        <v>2021</v>
      </c>
      <c r="P2534" s="19" t="str">
        <f>IF(Data!$C2531=0,"",Data!$C2531)</f>
        <v>1</v>
      </c>
      <c r="Q2534" s="23" t="str">
        <f>IF($M2534="","",Data!$E2531)</f>
        <v>M</v>
      </c>
      <c r="R2534" s="23" t="str">
        <f t="shared" si="709"/>
        <v>M</v>
      </c>
      <c r="S2534" s="23" t="str">
        <f t="shared" si="710"/>
        <v>M</v>
      </c>
      <c r="T2534" s="19" t="str">
        <f>IF(Data!$F2531=0,"",Data!$F2531)</f>
        <v/>
      </c>
      <c r="U2534" s="19" t="str">
        <f>IF(Data!$G2531=0,"",Data!$G2531)</f>
        <v>FD</v>
      </c>
      <c r="V2534" s="19" t="str">
        <f>IF(Data!$D2531=0,"",Data!$D2531)</f>
        <v/>
      </c>
      <c r="W2534" s="19" t="str">
        <f>Data!$H2531</f>
        <v>Japonica</v>
      </c>
      <c r="Y2534" s="41" t="e">
        <f t="shared" si="705"/>
        <v>#REF!</v>
      </c>
      <c r="Z2534" s="8">
        <f t="shared" si="711"/>
        <v>10000</v>
      </c>
      <c r="AA2534" s="8" t="str">
        <f t="shared" si="712"/>
        <v>Oyler's King David</v>
      </c>
      <c r="AB2534" s="8" t="str">
        <f t="shared" si="713"/>
        <v>M</v>
      </c>
      <c r="AC2534" s="8" t="str">
        <f t="shared" si="714"/>
        <v/>
      </c>
      <c r="AD2534" s="8" t="str">
        <f t="shared" si="719"/>
        <v>FD</v>
      </c>
      <c r="AE2534" s="8" t="str">
        <f t="shared" si="715"/>
        <v/>
      </c>
      <c r="AF2534" s="5">
        <f t="shared" si="716"/>
        <v>2021</v>
      </c>
      <c r="AG2534" s="46">
        <v>2531</v>
      </c>
      <c r="AH2534" s="47" t="str">
        <f t="shared" si="706"/>
        <v/>
      </c>
      <c r="AI2534" s="48" t="str">
        <f t="shared" si="707"/>
        <v/>
      </c>
      <c r="AK2534" s="22" t="e">
        <f>TRIM(#REF!)</f>
        <v>#REF!</v>
      </c>
      <c r="AL2534" s="23" t="e">
        <f>IF(#REF!=0,"",#REF!)</f>
        <v>#REF!</v>
      </c>
      <c r="AM2534" s="19" t="e">
        <f>IF(#REF!=0,"",#REF!)</f>
        <v>#REF!</v>
      </c>
      <c r="AN2534" s="23" t="e">
        <f>IF($AK2534="","",#REF!)</f>
        <v>#REF!</v>
      </c>
      <c r="AO2534" s="23" t="e">
        <f t="shared" si="717"/>
        <v>#REF!</v>
      </c>
      <c r="AP2534" s="19" t="e">
        <f>IF(#REF!=0,"",#REF!)</f>
        <v>#REF!</v>
      </c>
      <c r="AQ2534" s="19" t="e">
        <f>IF(#REF!=0,"",#REF!)</f>
        <v>#REF!</v>
      </c>
      <c r="AR2534" s="19" t="e">
        <f>IF(#REF!=0,"",#REF!)</f>
        <v>#REF!</v>
      </c>
      <c r="AS2534" s="19" t="e">
        <f>#REF!</f>
        <v>#REF!</v>
      </c>
    </row>
    <row r="2535" spans="4:45" ht="19.5" thickTop="1" thickBot="1" x14ac:dyDescent="0.25">
      <c r="D2535" s="1" t="str">
        <f t="shared" si="703"/>
        <v/>
      </c>
      <c r="E2535" s="1" t="str">
        <f t="shared" si="704"/>
        <v/>
      </c>
      <c r="K2535" s="19" t="str">
        <f t="shared" si="708"/>
        <v/>
      </c>
      <c r="L2535" s="19">
        <f t="shared" si="718"/>
        <v>10000</v>
      </c>
      <c r="M2535" s="22" t="str">
        <f>TRIM(Data!$N2532)</f>
        <v>Oyler's Rachel Marie</v>
      </c>
      <c r="N2535" s="22" t="str">
        <f>TRIM(Data!$A2532)</f>
        <v>Oyler's Rachel Marie</v>
      </c>
      <c r="O2535" s="23">
        <f>IF(Data!$B2532=0,"",Data!$B2532)</f>
        <v>2010</v>
      </c>
      <c r="P2535" s="19" t="str">
        <f>IF(Data!$C2532=0,"",Data!$C2532)</f>
        <v>1</v>
      </c>
      <c r="Q2535" s="23" t="str">
        <f>IF($M2535="","",Data!$E2532)</f>
        <v>M</v>
      </c>
      <c r="R2535" s="23" t="str">
        <f t="shared" si="709"/>
        <v>M</v>
      </c>
      <c r="S2535" s="23" t="str">
        <f t="shared" si="710"/>
        <v>M</v>
      </c>
      <c r="T2535" s="19" t="str">
        <f>IF(Data!$F2532=0,"",Data!$F2532)</f>
        <v/>
      </c>
      <c r="U2535" s="19" t="str">
        <f>IF(Data!$G2532=0,"",Data!$G2532)</f>
        <v/>
      </c>
      <c r="V2535" s="19" t="str">
        <f>IF(Data!$D2532=0,"",Data!$D2532)</f>
        <v/>
      </c>
      <c r="W2535" s="19" t="str">
        <f>Data!$H2532</f>
        <v>Japonica</v>
      </c>
      <c r="Y2535" s="41" t="e">
        <f t="shared" si="705"/>
        <v>#REF!</v>
      </c>
      <c r="Z2535" s="8">
        <f t="shared" si="711"/>
        <v>10000</v>
      </c>
      <c r="AA2535" s="8" t="str">
        <f t="shared" si="712"/>
        <v>Oyler's Rachel Marie</v>
      </c>
      <c r="AB2535" s="8" t="str">
        <f t="shared" si="713"/>
        <v>M</v>
      </c>
      <c r="AC2535" s="8" t="str">
        <f t="shared" si="714"/>
        <v/>
      </c>
      <c r="AD2535" s="8" t="str">
        <f t="shared" si="719"/>
        <v/>
      </c>
      <c r="AE2535" s="8" t="str">
        <f t="shared" si="715"/>
        <v/>
      </c>
      <c r="AF2535" s="5">
        <f t="shared" si="716"/>
        <v>2010</v>
      </c>
      <c r="AG2535" s="46">
        <v>2532</v>
      </c>
      <c r="AH2535" s="47" t="str">
        <f t="shared" si="706"/>
        <v/>
      </c>
      <c r="AI2535" s="48" t="str">
        <f t="shared" si="707"/>
        <v/>
      </c>
      <c r="AK2535" s="22" t="e">
        <f>TRIM(#REF!)</f>
        <v>#REF!</v>
      </c>
      <c r="AL2535" s="23" t="e">
        <f>IF(#REF!=0,"",#REF!)</f>
        <v>#REF!</v>
      </c>
      <c r="AM2535" s="19" t="e">
        <f>IF(#REF!=0,"",#REF!)</f>
        <v>#REF!</v>
      </c>
      <c r="AN2535" s="23" t="e">
        <f>IF($AK2535="","",#REF!)</f>
        <v>#REF!</v>
      </c>
      <c r="AO2535" s="23" t="e">
        <f t="shared" si="717"/>
        <v>#REF!</v>
      </c>
      <c r="AP2535" s="19" t="e">
        <f>IF(#REF!=0,"",#REF!)</f>
        <v>#REF!</v>
      </c>
      <c r="AQ2535" s="19" t="e">
        <f>IF(#REF!=0,"",#REF!)</f>
        <v>#REF!</v>
      </c>
      <c r="AR2535" s="19" t="e">
        <f>IF(#REF!=0,"",#REF!)</f>
        <v>#REF!</v>
      </c>
      <c r="AS2535" s="19" t="e">
        <f>#REF!</f>
        <v>#REF!</v>
      </c>
    </row>
    <row r="2536" spans="4:45" ht="19.5" thickTop="1" thickBot="1" x14ac:dyDescent="0.25">
      <c r="D2536" s="1" t="str">
        <f t="shared" ref="D2536:D2599" si="720">IF(ISERROR(VLOOKUP(A2536,$K$4:$M$2950,3,FALSE)),"",VLOOKUP(A2536,$K$4:$N$2950,4,FALSE))</f>
        <v/>
      </c>
      <c r="E2536" s="1" t="str">
        <f t="shared" ref="E2536:E2599" si="721">IF(ISERROR(VLOOKUP(A2536,$K$4:$M$2950,3,FALSE)),"",IF(VLOOKUP(A2536,$K$4:$T$2950,6,FALSE)=0,"",VLOOKUP(A2536,$K$4:$T$2950,6,FALSE)))</f>
        <v/>
      </c>
      <c r="K2536" s="19" t="str">
        <f t="shared" si="708"/>
        <v/>
      </c>
      <c r="L2536" s="19">
        <f t="shared" si="718"/>
        <v>10000</v>
      </c>
      <c r="M2536" s="22" t="str">
        <f>TRIM(Data!$N2533)</f>
        <v>Oyler's Sydney</v>
      </c>
      <c r="N2536" s="22" t="str">
        <f>TRIM(Data!$A2533)</f>
        <v>Oyler's Sydney</v>
      </c>
      <c r="O2536" s="23">
        <f>IF(Data!$B2533=0,"",Data!$B2533)</f>
        <v>2014</v>
      </c>
      <c r="P2536" s="19" t="str">
        <f>IF(Data!$C2533=0,"",Data!$C2533)</f>
        <v>1</v>
      </c>
      <c r="Q2536" s="23" t="str">
        <f>IF($M2536="","",Data!$E2533)</f>
        <v>M</v>
      </c>
      <c r="R2536" s="23" t="str">
        <f t="shared" si="709"/>
        <v>M</v>
      </c>
      <c r="S2536" s="23" t="str">
        <f t="shared" si="710"/>
        <v>M</v>
      </c>
      <c r="T2536" s="19" t="str">
        <f>IF(Data!$F2533=0,"",Data!$F2533)</f>
        <v/>
      </c>
      <c r="U2536" s="19" t="str">
        <f>IF(Data!$G2533=0,"",Data!$G2533)</f>
        <v/>
      </c>
      <c r="V2536" s="19" t="str">
        <f>IF(Data!$D2533=0,"",Data!$D2533)</f>
        <v/>
      </c>
      <c r="W2536" s="19" t="str">
        <f>Data!$H2533</f>
        <v>Japonica</v>
      </c>
      <c r="Y2536" s="41" t="e">
        <f t="shared" si="705"/>
        <v>#REF!</v>
      </c>
      <c r="Z2536" s="8">
        <f t="shared" si="711"/>
        <v>10000</v>
      </c>
      <c r="AA2536" s="8" t="str">
        <f t="shared" si="712"/>
        <v>Oyler's Sydney</v>
      </c>
      <c r="AB2536" s="8" t="str">
        <f t="shared" si="713"/>
        <v>M</v>
      </c>
      <c r="AC2536" s="8" t="str">
        <f t="shared" si="714"/>
        <v/>
      </c>
      <c r="AD2536" s="8" t="str">
        <f t="shared" si="719"/>
        <v/>
      </c>
      <c r="AE2536" s="8" t="str">
        <f t="shared" si="715"/>
        <v/>
      </c>
      <c r="AF2536" s="5">
        <f t="shared" si="716"/>
        <v>2014</v>
      </c>
      <c r="AG2536" s="46">
        <v>2533</v>
      </c>
      <c r="AH2536" s="47" t="str">
        <f t="shared" si="706"/>
        <v/>
      </c>
      <c r="AI2536" s="48" t="str">
        <f t="shared" si="707"/>
        <v/>
      </c>
      <c r="AK2536" s="22" t="e">
        <f>TRIM(#REF!)</f>
        <v>#REF!</v>
      </c>
      <c r="AL2536" s="23" t="e">
        <f>IF(#REF!=0,"",#REF!)</f>
        <v>#REF!</v>
      </c>
      <c r="AM2536" s="19" t="e">
        <f>IF(#REF!=0,"",#REF!)</f>
        <v>#REF!</v>
      </c>
      <c r="AN2536" s="23" t="e">
        <f>IF($AK2536="","",#REF!)</f>
        <v>#REF!</v>
      </c>
      <c r="AO2536" s="23" t="e">
        <f t="shared" si="717"/>
        <v>#REF!</v>
      </c>
      <c r="AP2536" s="19" t="e">
        <f>IF(#REF!=0,"",#REF!)</f>
        <v>#REF!</v>
      </c>
      <c r="AQ2536" s="19" t="e">
        <f>IF(#REF!=0,"",#REF!)</f>
        <v>#REF!</v>
      </c>
      <c r="AR2536" s="19" t="e">
        <f>IF(#REF!=0,"",#REF!)</f>
        <v>#REF!</v>
      </c>
      <c r="AS2536" s="19" t="e">
        <f>#REF!</f>
        <v>#REF!</v>
      </c>
    </row>
    <row r="2537" spans="4:45" ht="19.5" thickTop="1" thickBot="1" x14ac:dyDescent="0.25">
      <c r="D2537" s="1" t="str">
        <f t="shared" si="720"/>
        <v/>
      </c>
      <c r="E2537" s="1" t="str">
        <f t="shared" si="721"/>
        <v/>
      </c>
      <c r="K2537" s="19" t="str">
        <f t="shared" si="708"/>
        <v/>
      </c>
      <c r="L2537" s="19">
        <f t="shared" si="718"/>
        <v>10000</v>
      </c>
      <c r="M2537" s="22" t="str">
        <f>TRIM(Data!$N2534)</f>
        <v>Oza Shirah</v>
      </c>
      <c r="N2537" s="22" t="str">
        <f>TRIM(Data!$A2534)</f>
        <v>Oza Shirah</v>
      </c>
      <c r="O2537" s="23">
        <f>IF(Data!$B2534=0,"",Data!$B2534)</f>
        <v>2005</v>
      </c>
      <c r="P2537" s="19" t="str">
        <f>IF(Data!$C2534=0,"",Data!$C2534)</f>
        <v>1</v>
      </c>
      <c r="Q2537" s="23" t="str">
        <f>IF($M2537="","",Data!$E2534)</f>
        <v>L-VL</v>
      </c>
      <c r="R2537" s="23" t="str">
        <f t="shared" si="709"/>
        <v>L</v>
      </c>
      <c r="S2537" s="23" t="str">
        <f t="shared" si="710"/>
        <v>L</v>
      </c>
      <c r="T2537" s="19" t="str">
        <f>IF(Data!$F2534=0,"",Data!$F2534)</f>
        <v/>
      </c>
      <c r="U2537" s="19" t="str">
        <f>IF(Data!$G2534=0,"",Data!$G2534)</f>
        <v/>
      </c>
      <c r="V2537" s="19" t="str">
        <f>IF(Data!$D2534=0,"",Data!$D2534)</f>
        <v/>
      </c>
      <c r="W2537" s="19" t="str">
        <f>Data!$H2534</f>
        <v>Japonica</v>
      </c>
      <c r="Y2537" s="41" t="e">
        <f t="shared" si="705"/>
        <v>#REF!</v>
      </c>
      <c r="Z2537" s="8">
        <f t="shared" si="711"/>
        <v>10000</v>
      </c>
      <c r="AA2537" s="8" t="str">
        <f t="shared" si="712"/>
        <v>Oza Shirah</v>
      </c>
      <c r="AB2537" s="8" t="str">
        <f t="shared" si="713"/>
        <v>L</v>
      </c>
      <c r="AC2537" s="8" t="str">
        <f t="shared" si="714"/>
        <v/>
      </c>
      <c r="AD2537" s="8" t="str">
        <f t="shared" si="719"/>
        <v/>
      </c>
      <c r="AE2537" s="8" t="str">
        <f t="shared" si="715"/>
        <v/>
      </c>
      <c r="AF2537" s="5">
        <f t="shared" si="716"/>
        <v>2005</v>
      </c>
      <c r="AG2537" s="46">
        <v>2534</v>
      </c>
      <c r="AH2537" s="47" t="str">
        <f t="shared" si="706"/>
        <v/>
      </c>
      <c r="AI2537" s="48" t="str">
        <f t="shared" si="707"/>
        <v/>
      </c>
      <c r="AK2537" s="22" t="e">
        <f>TRIM(#REF!)</f>
        <v>#REF!</v>
      </c>
      <c r="AL2537" s="23" t="e">
        <f>IF(#REF!=0,"",#REF!)</f>
        <v>#REF!</v>
      </c>
      <c r="AM2537" s="19" t="e">
        <f>IF(#REF!=0,"",#REF!)</f>
        <v>#REF!</v>
      </c>
      <c r="AN2537" s="23" t="e">
        <f>IF($AK2537="","",#REF!)</f>
        <v>#REF!</v>
      </c>
      <c r="AO2537" s="23" t="e">
        <f t="shared" si="717"/>
        <v>#REF!</v>
      </c>
      <c r="AP2537" s="19" t="e">
        <f>IF(#REF!=0,"",#REF!)</f>
        <v>#REF!</v>
      </c>
      <c r="AQ2537" s="19" t="e">
        <f>IF(#REF!=0,"",#REF!)</f>
        <v>#REF!</v>
      </c>
      <c r="AR2537" s="19" t="e">
        <f>IF(#REF!=0,"",#REF!)</f>
        <v>#REF!</v>
      </c>
      <c r="AS2537" s="19" t="e">
        <f>#REF!</f>
        <v>#REF!</v>
      </c>
    </row>
    <row r="2538" spans="4:45" ht="19.5" thickTop="1" thickBot="1" x14ac:dyDescent="0.25">
      <c r="D2538" s="1" t="str">
        <f t="shared" si="720"/>
        <v/>
      </c>
      <c r="E2538" s="1" t="str">
        <f t="shared" si="721"/>
        <v/>
      </c>
      <c r="K2538" s="19" t="str">
        <f t="shared" si="708"/>
        <v/>
      </c>
      <c r="L2538" s="19">
        <f t="shared" si="718"/>
        <v>10000</v>
      </c>
      <c r="M2538" s="22" t="str">
        <f>TRIM(Data!$N2535)</f>
        <v>Ozeki</v>
      </c>
      <c r="N2538" s="22" t="str">
        <f>TRIM(Data!$A2535)</f>
        <v>Ozeki (Higo)</v>
      </c>
      <c r="O2538" s="23" t="str">
        <f>IF(Data!$B2535=0,"",Data!$B2535)</f>
        <v/>
      </c>
      <c r="P2538" s="19" t="str">
        <f>IF(Data!$C2535=0,"",Data!$C2535)</f>
        <v>1</v>
      </c>
      <c r="Q2538" s="23" t="str">
        <f>IF($M2538="","",Data!$E2535)</f>
        <v>L</v>
      </c>
      <c r="R2538" s="23" t="str">
        <f t="shared" si="709"/>
        <v>L</v>
      </c>
      <c r="S2538" s="23" t="str">
        <f t="shared" si="710"/>
        <v>L</v>
      </c>
      <c r="T2538" s="19" t="str">
        <f>IF(Data!$F2535=0,"",Data!$F2535)</f>
        <v/>
      </c>
      <c r="U2538" s="19" t="str">
        <f>IF(Data!$G2535=0,"",Data!$G2535)</f>
        <v/>
      </c>
      <c r="V2538" s="19" t="str">
        <f>IF(Data!$D2535=0,"",Data!$D2535)</f>
        <v/>
      </c>
      <c r="W2538" s="19" t="str">
        <f>Data!$H2535</f>
        <v>Japonica [Higo]</v>
      </c>
      <c r="Y2538" s="41" t="e">
        <f t="shared" si="705"/>
        <v>#REF!</v>
      </c>
      <c r="Z2538" s="8">
        <f t="shared" si="711"/>
        <v>10000</v>
      </c>
      <c r="AA2538" s="8" t="str">
        <f t="shared" si="712"/>
        <v>Ozeki</v>
      </c>
      <c r="AB2538" s="8" t="str">
        <f t="shared" si="713"/>
        <v>L</v>
      </c>
      <c r="AC2538" s="8" t="str">
        <f t="shared" si="714"/>
        <v/>
      </c>
      <c r="AD2538" s="8" t="str">
        <f t="shared" si="719"/>
        <v/>
      </c>
      <c r="AE2538" s="8" t="str">
        <f t="shared" si="715"/>
        <v/>
      </c>
      <c r="AF2538" s="5" t="str">
        <f t="shared" si="716"/>
        <v/>
      </c>
      <c r="AG2538" s="46">
        <v>2535</v>
      </c>
      <c r="AH2538" s="47" t="str">
        <f t="shared" si="706"/>
        <v/>
      </c>
      <c r="AI2538" s="48" t="str">
        <f t="shared" si="707"/>
        <v/>
      </c>
      <c r="AK2538" s="22" t="e">
        <f>TRIM(#REF!)</f>
        <v>#REF!</v>
      </c>
      <c r="AL2538" s="23" t="e">
        <f>IF(#REF!=0,"",#REF!)</f>
        <v>#REF!</v>
      </c>
      <c r="AM2538" s="19" t="e">
        <f>IF(#REF!=0,"",#REF!)</f>
        <v>#REF!</v>
      </c>
      <c r="AN2538" s="23" t="e">
        <f>IF($AK2538="","",#REF!)</f>
        <v>#REF!</v>
      </c>
      <c r="AO2538" s="23" t="e">
        <f t="shared" si="717"/>
        <v>#REF!</v>
      </c>
      <c r="AP2538" s="19" t="e">
        <f>IF(#REF!=0,"",#REF!)</f>
        <v>#REF!</v>
      </c>
      <c r="AQ2538" s="19" t="e">
        <f>IF(#REF!=0,"",#REF!)</f>
        <v>#REF!</v>
      </c>
      <c r="AR2538" s="19" t="e">
        <f>IF(#REF!=0,"",#REF!)</f>
        <v>#REF!</v>
      </c>
      <c r="AS2538" s="19" t="e">
        <f>#REF!</f>
        <v>#REF!</v>
      </c>
    </row>
    <row r="2539" spans="4:45" ht="19.5" thickTop="1" thickBot="1" x14ac:dyDescent="0.25">
      <c r="D2539" s="1" t="str">
        <f t="shared" si="720"/>
        <v/>
      </c>
      <c r="E2539" s="1" t="str">
        <f t="shared" si="721"/>
        <v/>
      </c>
      <c r="K2539" s="19" t="str">
        <f t="shared" si="708"/>
        <v/>
      </c>
      <c r="L2539" s="19">
        <f t="shared" si="718"/>
        <v>10000</v>
      </c>
      <c r="M2539" s="22" t="str">
        <f>TRIM(Data!$N2536)</f>
        <v>Pacific Coral</v>
      </c>
      <c r="N2539" s="22" t="str">
        <f>TRIM(Data!$A2536)</f>
        <v>Pacific Coral (R)</v>
      </c>
      <c r="O2539" s="23">
        <f>IF(Data!$B2536=0,"",Data!$B2536)</f>
        <v>2009</v>
      </c>
      <c r="P2539" s="19" t="str">
        <f>IF(Data!$C2536=0,"",Data!$C2536)</f>
        <v/>
      </c>
      <c r="Q2539" s="23" t="str">
        <f>IF($M2539="","",Data!$E2536)</f>
        <v>S</v>
      </c>
      <c r="R2539" s="23" t="str">
        <f t="shared" si="709"/>
        <v>S</v>
      </c>
      <c r="S2539" s="23" t="str">
        <f t="shared" si="710"/>
        <v>S</v>
      </c>
      <c r="T2539" s="19" t="str">
        <f>IF(Data!$F2536=0,"",Data!$F2536)</f>
        <v/>
      </c>
      <c r="U2539" s="19" t="str">
        <f>IF(Data!$G2536=0,"",Data!$G2536)</f>
        <v/>
      </c>
      <c r="V2539" s="19" t="str">
        <f>IF(Data!$D2536=0,"",Data!$D2536)</f>
        <v/>
      </c>
      <c r="W2539" s="19" t="str">
        <f>Data!$H2536</f>
        <v>Reticulata</v>
      </c>
      <c r="Y2539" s="41" t="e">
        <f t="shared" si="705"/>
        <v>#REF!</v>
      </c>
      <c r="Z2539" s="8">
        <f t="shared" si="711"/>
        <v>10000</v>
      </c>
      <c r="AA2539" s="8" t="str">
        <f t="shared" si="712"/>
        <v>Pacific Coral</v>
      </c>
      <c r="AB2539" s="8" t="str">
        <f t="shared" si="713"/>
        <v>S</v>
      </c>
      <c r="AC2539" s="8" t="str">
        <f t="shared" si="714"/>
        <v/>
      </c>
      <c r="AD2539" s="8" t="str">
        <f t="shared" si="719"/>
        <v/>
      </c>
      <c r="AE2539" s="8" t="str">
        <f t="shared" si="715"/>
        <v/>
      </c>
      <c r="AF2539" s="5">
        <f t="shared" si="716"/>
        <v>2009</v>
      </c>
      <c r="AG2539" s="46">
        <v>2536</v>
      </c>
      <c r="AH2539" s="47" t="str">
        <f t="shared" si="706"/>
        <v/>
      </c>
      <c r="AI2539" s="48" t="str">
        <f t="shared" si="707"/>
        <v/>
      </c>
      <c r="AK2539" s="22" t="e">
        <f>TRIM(#REF!)</f>
        <v>#REF!</v>
      </c>
      <c r="AL2539" s="23" t="e">
        <f>IF(#REF!=0,"",#REF!)</f>
        <v>#REF!</v>
      </c>
      <c r="AM2539" s="19" t="e">
        <f>IF(#REF!=0,"",#REF!)</f>
        <v>#REF!</v>
      </c>
      <c r="AN2539" s="23" t="e">
        <f>IF($AK2539="","",#REF!)</f>
        <v>#REF!</v>
      </c>
      <c r="AO2539" s="23" t="e">
        <f t="shared" si="717"/>
        <v>#REF!</v>
      </c>
      <c r="AP2539" s="19" t="e">
        <f>IF(#REF!=0,"",#REF!)</f>
        <v>#REF!</v>
      </c>
      <c r="AQ2539" s="19" t="e">
        <f>IF(#REF!=0,"",#REF!)</f>
        <v>#REF!</v>
      </c>
      <c r="AR2539" s="19" t="e">
        <f>IF(#REF!=0,"",#REF!)</f>
        <v>#REF!</v>
      </c>
      <c r="AS2539" s="19" t="e">
        <f>#REF!</f>
        <v>#REF!</v>
      </c>
    </row>
    <row r="2540" spans="4:45" ht="19.5" thickTop="1" thickBot="1" x14ac:dyDescent="0.25">
      <c r="D2540" s="1" t="str">
        <f t="shared" si="720"/>
        <v/>
      </c>
      <c r="E2540" s="1" t="str">
        <f t="shared" si="721"/>
        <v/>
      </c>
      <c r="K2540" s="19" t="str">
        <f t="shared" si="708"/>
        <v/>
      </c>
      <c r="L2540" s="19">
        <f t="shared" si="718"/>
        <v>10000</v>
      </c>
      <c r="M2540" s="22" t="str">
        <f>TRIM(Data!$N2537)</f>
        <v>Pacific Star</v>
      </c>
      <c r="N2540" s="22" t="str">
        <f>TRIM(Data!$A2537)</f>
        <v>Pacific Star (R)</v>
      </c>
      <c r="O2540" s="23">
        <f>IF(Data!$B2537=0,"",Data!$B2537)</f>
        <v>1992</v>
      </c>
      <c r="P2540" s="19" t="str">
        <f>IF(Data!$C2537=0,"",Data!$C2537)</f>
        <v/>
      </c>
      <c r="Q2540" s="23" t="str">
        <f>IF($M2540="","",Data!$E2537)</f>
        <v>Min</v>
      </c>
      <c r="R2540" s="23" t="str">
        <f t="shared" si="709"/>
        <v>Min</v>
      </c>
      <c r="S2540" s="23" t="str">
        <f t="shared" si="710"/>
        <v>Min</v>
      </c>
      <c r="T2540" s="19" t="str">
        <f>IF(Data!$F2537=0,"",Data!$F2537)</f>
        <v/>
      </c>
      <c r="U2540" s="19" t="str">
        <f>IF(Data!$G2537=0,"",Data!$G2537)</f>
        <v/>
      </c>
      <c r="V2540" s="19" t="str">
        <f>IF(Data!$D2537=0,"",Data!$D2537)</f>
        <v/>
      </c>
      <c r="W2540" s="19" t="str">
        <f>Data!$H2537</f>
        <v>Reticulata</v>
      </c>
      <c r="Y2540" s="41" t="e">
        <f t="shared" si="705"/>
        <v>#REF!</v>
      </c>
      <c r="Z2540" s="8">
        <f t="shared" si="711"/>
        <v>10000</v>
      </c>
      <c r="AA2540" s="8" t="str">
        <f t="shared" si="712"/>
        <v>Pacific Star</v>
      </c>
      <c r="AB2540" s="8" t="str">
        <f t="shared" si="713"/>
        <v>Min</v>
      </c>
      <c r="AC2540" s="8" t="str">
        <f t="shared" si="714"/>
        <v/>
      </c>
      <c r="AD2540" s="8" t="str">
        <f t="shared" si="719"/>
        <v/>
      </c>
      <c r="AE2540" s="8" t="str">
        <f t="shared" si="715"/>
        <v/>
      </c>
      <c r="AF2540" s="5">
        <f t="shared" si="716"/>
        <v>1992</v>
      </c>
      <c r="AG2540" s="46">
        <v>2537</v>
      </c>
      <c r="AH2540" s="47" t="str">
        <f t="shared" si="706"/>
        <v/>
      </c>
      <c r="AI2540" s="48" t="str">
        <f t="shared" si="707"/>
        <v/>
      </c>
      <c r="AK2540" s="22" t="e">
        <f>TRIM(#REF!)</f>
        <v>#REF!</v>
      </c>
      <c r="AL2540" s="23" t="e">
        <f>IF(#REF!=0,"",#REF!)</f>
        <v>#REF!</v>
      </c>
      <c r="AM2540" s="19" t="e">
        <f>IF(#REF!=0,"",#REF!)</f>
        <v>#REF!</v>
      </c>
      <c r="AN2540" s="23" t="e">
        <f>IF($AK2540="","",#REF!)</f>
        <v>#REF!</v>
      </c>
      <c r="AO2540" s="23" t="e">
        <f t="shared" si="717"/>
        <v>#REF!</v>
      </c>
      <c r="AP2540" s="19" t="e">
        <f>IF(#REF!=0,"",#REF!)</f>
        <v>#REF!</v>
      </c>
      <c r="AQ2540" s="19" t="e">
        <f>IF(#REF!=0,"",#REF!)</f>
        <v>#REF!</v>
      </c>
      <c r="AR2540" s="19" t="e">
        <f>IF(#REF!=0,"",#REF!)</f>
        <v>#REF!</v>
      </c>
      <c r="AS2540" s="19" t="e">
        <f>#REF!</f>
        <v>#REF!</v>
      </c>
    </row>
    <row r="2541" spans="4:45" ht="19.5" thickTop="1" thickBot="1" x14ac:dyDescent="0.25">
      <c r="D2541" s="1" t="str">
        <f t="shared" si="720"/>
        <v/>
      </c>
      <c r="E2541" s="1" t="str">
        <f t="shared" si="721"/>
        <v/>
      </c>
      <c r="K2541" s="19" t="str">
        <f t="shared" si="708"/>
        <v/>
      </c>
      <c r="L2541" s="19">
        <f t="shared" si="718"/>
        <v>10000</v>
      </c>
      <c r="M2541" s="22" t="str">
        <f>TRIM(Data!$N2538)</f>
        <v>Paeoniaeflora Rosea (See Otahuhu Beauty)</v>
      </c>
      <c r="N2541" s="22" t="str">
        <f>TRIM(Data!$A2538)</f>
        <v>Paeoniaeflora Rosea (See Otahuhu Beauty)</v>
      </c>
      <c r="O2541" s="23">
        <f>IF(Data!$B2538=0,"",Data!$B2538)</f>
        <v>1904</v>
      </c>
      <c r="P2541" s="19" t="str">
        <f>IF(Data!$C2538=0,"",Data!$C2538)</f>
        <v/>
      </c>
      <c r="Q2541" s="23" t="str">
        <f>IF($M2541="","",Data!$E2538)</f>
        <v>M</v>
      </c>
      <c r="R2541" s="23" t="str">
        <f t="shared" si="709"/>
        <v>M</v>
      </c>
      <c r="S2541" s="23" t="str">
        <f t="shared" si="710"/>
        <v>M</v>
      </c>
      <c r="T2541" s="19" t="str">
        <f>IF(Data!$F2538=0,"",Data!$F2538)</f>
        <v/>
      </c>
      <c r="U2541" s="19" t="str">
        <f>IF(Data!$G2538=0,"",Data!$G2538)</f>
        <v/>
      </c>
      <c r="V2541" s="19" t="str">
        <f>IF(Data!$D2538=0,"",Data!$D2538)</f>
        <v/>
      </c>
      <c r="W2541" s="19" t="str">
        <f>Data!$H2538</f>
        <v>Japonica</v>
      </c>
      <c r="Y2541" s="41" t="e">
        <f t="shared" si="705"/>
        <v>#REF!</v>
      </c>
      <c r="Z2541" s="8">
        <f t="shared" si="711"/>
        <v>10000</v>
      </c>
      <c r="AA2541" s="8" t="str">
        <f t="shared" si="712"/>
        <v>Paeoniaeflora Rosea (See Otahuhu Beauty)</v>
      </c>
      <c r="AB2541" s="8" t="str">
        <f t="shared" si="713"/>
        <v>M</v>
      </c>
      <c r="AC2541" s="8" t="str">
        <f t="shared" si="714"/>
        <v/>
      </c>
      <c r="AD2541" s="8" t="str">
        <f t="shared" si="719"/>
        <v/>
      </c>
      <c r="AE2541" s="8" t="str">
        <f t="shared" si="715"/>
        <v/>
      </c>
      <c r="AF2541" s="5">
        <f t="shared" si="716"/>
        <v>1904</v>
      </c>
      <c r="AG2541" s="46">
        <v>2538</v>
      </c>
      <c r="AH2541" s="47" t="str">
        <f t="shared" si="706"/>
        <v/>
      </c>
      <c r="AI2541" s="48" t="str">
        <f t="shared" si="707"/>
        <v/>
      </c>
      <c r="AK2541" s="22" t="e">
        <f>TRIM(#REF!)</f>
        <v>#REF!</v>
      </c>
      <c r="AL2541" s="23" t="e">
        <f>IF(#REF!=0,"",#REF!)</f>
        <v>#REF!</v>
      </c>
      <c r="AM2541" s="19" t="e">
        <f>IF(#REF!=0,"",#REF!)</f>
        <v>#REF!</v>
      </c>
      <c r="AN2541" s="23" t="e">
        <f>IF($AK2541="","",#REF!)</f>
        <v>#REF!</v>
      </c>
      <c r="AO2541" s="23" t="e">
        <f t="shared" si="717"/>
        <v>#REF!</v>
      </c>
      <c r="AP2541" s="19" t="e">
        <f>IF(#REF!=0,"",#REF!)</f>
        <v>#REF!</v>
      </c>
      <c r="AQ2541" s="19" t="e">
        <f>IF(#REF!=0,"",#REF!)</f>
        <v>#REF!</v>
      </c>
      <c r="AR2541" s="19" t="e">
        <f>IF(#REF!=0,"",#REF!)</f>
        <v>#REF!</v>
      </c>
      <c r="AS2541" s="19" t="e">
        <f>#REF!</f>
        <v>#REF!</v>
      </c>
    </row>
    <row r="2542" spans="4:45" ht="19.5" thickTop="1" thickBot="1" x14ac:dyDescent="0.25">
      <c r="D2542" s="1" t="str">
        <f t="shared" si="720"/>
        <v/>
      </c>
      <c r="E2542" s="1" t="str">
        <f t="shared" si="721"/>
        <v/>
      </c>
      <c r="K2542" s="19" t="str">
        <f t="shared" si="708"/>
        <v/>
      </c>
      <c r="L2542" s="19">
        <f t="shared" si="718"/>
        <v>10000</v>
      </c>
      <c r="M2542" s="22" t="str">
        <f>TRIM(Data!$N2539)</f>
        <v>Paeoniaflora (See Aspasia MacArthur)</v>
      </c>
      <c r="N2542" s="22" t="str">
        <f>TRIM(Data!$A2539)</f>
        <v>Paeoniaflora (See Aspasia MacArthur)</v>
      </c>
      <c r="O2542" s="23">
        <f>IF(Data!$B2539=0,"",Data!$B2539)</f>
        <v>1848</v>
      </c>
      <c r="P2542" s="19" t="str">
        <f>IF(Data!$C2539=0,"",Data!$C2539)</f>
        <v/>
      </c>
      <c r="Q2542" s="23" t="str">
        <f>IF($M2542="","",Data!$E2539)</f>
        <v>M</v>
      </c>
      <c r="R2542" s="23" t="str">
        <f t="shared" si="709"/>
        <v>M</v>
      </c>
      <c r="S2542" s="23" t="str">
        <f t="shared" si="710"/>
        <v>M</v>
      </c>
      <c r="T2542" s="19" t="str">
        <f>IF(Data!$F2539=0,"",Data!$F2539)</f>
        <v/>
      </c>
      <c r="U2542" s="19" t="str">
        <f>IF(Data!$G2539=0,"",Data!$G2539)</f>
        <v/>
      </c>
      <c r="V2542" s="19" t="str">
        <f>IF(Data!$D2539=0,"",Data!$D2539)</f>
        <v>ANTIQUE</v>
      </c>
      <c r="W2542" s="19" t="str">
        <f>Data!$H2539</f>
        <v>Japonica</v>
      </c>
      <c r="Y2542" s="41" t="e">
        <f t="shared" si="705"/>
        <v>#REF!</v>
      </c>
      <c r="Z2542" s="8">
        <f t="shared" si="711"/>
        <v>2542</v>
      </c>
      <c r="AA2542" s="8" t="str">
        <f t="shared" si="712"/>
        <v>Paeoniaflora (See Aspasia MacArthur)</v>
      </c>
      <c r="AB2542" s="8" t="str">
        <f t="shared" si="713"/>
        <v>M</v>
      </c>
      <c r="AC2542" s="8" t="str">
        <f t="shared" si="714"/>
        <v/>
      </c>
      <c r="AD2542" s="8" t="str">
        <f t="shared" si="719"/>
        <v/>
      </c>
      <c r="AE2542" s="8" t="str">
        <f t="shared" si="715"/>
        <v>ANTIQUE</v>
      </c>
      <c r="AF2542" s="5">
        <f t="shared" si="716"/>
        <v>1848</v>
      </c>
      <c r="AG2542" s="46">
        <v>2539</v>
      </c>
      <c r="AH2542" s="47" t="str">
        <f t="shared" si="706"/>
        <v/>
      </c>
      <c r="AI2542" s="48" t="str">
        <f t="shared" si="707"/>
        <v/>
      </c>
      <c r="AK2542" s="22" t="e">
        <f>TRIM(#REF!)</f>
        <v>#REF!</v>
      </c>
      <c r="AL2542" s="23" t="e">
        <f>IF(#REF!=0,"",#REF!)</f>
        <v>#REF!</v>
      </c>
      <c r="AM2542" s="19" t="e">
        <f>IF(#REF!=0,"",#REF!)</f>
        <v>#REF!</v>
      </c>
      <c r="AN2542" s="23" t="e">
        <f>IF($AK2542="","",#REF!)</f>
        <v>#REF!</v>
      </c>
      <c r="AO2542" s="23" t="e">
        <f t="shared" si="717"/>
        <v>#REF!</v>
      </c>
      <c r="AP2542" s="19" t="e">
        <f>IF(#REF!=0,"",#REF!)</f>
        <v>#REF!</v>
      </c>
      <c r="AQ2542" s="19" t="e">
        <f>IF(#REF!=0,"",#REF!)</f>
        <v>#REF!</v>
      </c>
      <c r="AR2542" s="19" t="e">
        <f>IF(#REF!=0,"",#REF!)</f>
        <v>#REF!</v>
      </c>
      <c r="AS2542" s="19" t="e">
        <f>#REF!</f>
        <v>#REF!</v>
      </c>
    </row>
    <row r="2543" spans="4:45" ht="19.5" thickTop="1" thickBot="1" x14ac:dyDescent="0.25">
      <c r="D2543" s="1" t="str">
        <f t="shared" si="720"/>
        <v/>
      </c>
      <c r="E2543" s="1" t="str">
        <f t="shared" si="721"/>
        <v/>
      </c>
      <c r="K2543" s="19" t="str">
        <f t="shared" si="708"/>
        <v/>
      </c>
      <c r="L2543" s="19">
        <f t="shared" si="718"/>
        <v>10000</v>
      </c>
      <c r="M2543" s="22" t="str">
        <f>TRIM(Data!$N2540)</f>
        <v>Pageant Girl Bel</v>
      </c>
      <c r="N2543" s="22" t="str">
        <f>TRIM(Data!$A2540)</f>
        <v>Pageant Girl Bel</v>
      </c>
      <c r="O2543" s="23">
        <f>IF(Data!$B2540=0,"",Data!$B2540)</f>
        <v>2022</v>
      </c>
      <c r="P2543" s="19" t="str">
        <f>IF(Data!$C2540=0,"",Data!$C2540)</f>
        <v>1</v>
      </c>
      <c r="Q2543" s="23" t="str">
        <f>IF($M2543="","",Data!$E2540)</f>
        <v>VL</v>
      </c>
      <c r="R2543" s="23" t="str">
        <f t="shared" si="709"/>
        <v>VL</v>
      </c>
      <c r="S2543" s="23" t="str">
        <f t="shared" si="710"/>
        <v>VL</v>
      </c>
      <c r="T2543" s="19" t="str">
        <f>IF(Data!$F2540=0,"",Data!$F2540)</f>
        <v/>
      </c>
      <c r="U2543" s="19" t="str">
        <f>IF(Data!$G2540=0,"",Data!$G2540)</f>
        <v/>
      </c>
      <c r="V2543" s="19" t="str">
        <f>IF(Data!$D2540=0,"",Data!$D2540)</f>
        <v/>
      </c>
      <c r="W2543" s="19" t="str">
        <f>Data!$H2540</f>
        <v>Japonica</v>
      </c>
      <c r="Y2543" s="41" t="e">
        <f t="shared" si="705"/>
        <v>#REF!</v>
      </c>
      <c r="Z2543" s="8">
        <f t="shared" si="711"/>
        <v>10000</v>
      </c>
      <c r="AA2543" s="8" t="str">
        <f t="shared" si="712"/>
        <v>Pageant Girl Bel</v>
      </c>
      <c r="AB2543" s="8" t="str">
        <f t="shared" si="713"/>
        <v>VL</v>
      </c>
      <c r="AC2543" s="8" t="str">
        <f t="shared" si="714"/>
        <v/>
      </c>
      <c r="AD2543" s="8" t="str">
        <f t="shared" si="719"/>
        <v/>
      </c>
      <c r="AE2543" s="8" t="str">
        <f t="shared" si="715"/>
        <v/>
      </c>
      <c r="AF2543" s="5">
        <f t="shared" si="716"/>
        <v>2022</v>
      </c>
      <c r="AG2543" s="46">
        <v>2540</v>
      </c>
      <c r="AH2543" s="47" t="str">
        <f t="shared" si="706"/>
        <v/>
      </c>
      <c r="AI2543" s="48" t="str">
        <f t="shared" si="707"/>
        <v/>
      </c>
      <c r="AK2543" s="22" t="e">
        <f>TRIM(#REF!)</f>
        <v>#REF!</v>
      </c>
      <c r="AL2543" s="23" t="e">
        <f>IF(#REF!=0,"",#REF!)</f>
        <v>#REF!</v>
      </c>
      <c r="AM2543" s="19" t="e">
        <f>IF(#REF!=0,"",#REF!)</f>
        <v>#REF!</v>
      </c>
      <c r="AN2543" s="23" t="e">
        <f>IF($AK2543="","",#REF!)</f>
        <v>#REF!</v>
      </c>
      <c r="AO2543" s="23" t="e">
        <f t="shared" si="717"/>
        <v>#REF!</v>
      </c>
      <c r="AP2543" s="19" t="e">
        <f>IF(#REF!=0,"",#REF!)</f>
        <v>#REF!</v>
      </c>
      <c r="AQ2543" s="19" t="e">
        <f>IF(#REF!=0,"",#REF!)</f>
        <v>#REF!</v>
      </c>
      <c r="AR2543" s="19" t="e">
        <f>IF(#REF!=0,"",#REF!)</f>
        <v>#REF!</v>
      </c>
      <c r="AS2543" s="19" t="e">
        <f>#REF!</f>
        <v>#REF!</v>
      </c>
    </row>
    <row r="2544" spans="4:45" ht="19.5" thickTop="1" thickBot="1" x14ac:dyDescent="0.25">
      <c r="D2544" s="1" t="str">
        <f t="shared" si="720"/>
        <v/>
      </c>
      <c r="E2544" s="1" t="str">
        <f t="shared" si="721"/>
        <v/>
      </c>
      <c r="K2544" s="19" t="str">
        <f t="shared" si="708"/>
        <v/>
      </c>
      <c r="L2544" s="19">
        <f t="shared" si="718"/>
        <v>10000</v>
      </c>
      <c r="M2544" s="22" t="str">
        <f>TRIM(Data!$N2541)</f>
        <v>Pagoda</v>
      </c>
      <c r="N2544" s="22" t="str">
        <f>TRIM(Data!$A2541)</f>
        <v>Pagoda (R)</v>
      </c>
      <c r="O2544" s="23">
        <f>IF(Data!$B2541=0,"",Data!$B2541)</f>
        <v>1857</v>
      </c>
      <c r="P2544" s="19" t="str">
        <f>IF(Data!$C2541=0,"",Data!$C2541)</f>
        <v>1</v>
      </c>
      <c r="Q2544" s="23" t="str">
        <f>IF($M2544="","",Data!$E2541)</f>
        <v>L</v>
      </c>
      <c r="R2544" s="23" t="str">
        <f t="shared" si="709"/>
        <v>L</v>
      </c>
      <c r="S2544" s="23" t="str">
        <f t="shared" si="710"/>
        <v>L</v>
      </c>
      <c r="T2544" s="19" t="str">
        <f>IF(Data!$F2541=0,"",Data!$F2541)</f>
        <v/>
      </c>
      <c r="U2544" s="19" t="str">
        <f>IF(Data!$G2541=0,"",Data!$G2541)</f>
        <v/>
      </c>
      <c r="V2544" s="19" t="str">
        <f>IF(Data!$D2541=0,"",Data!$D2541)</f>
        <v>ANTIQUE</v>
      </c>
      <c r="W2544" s="19" t="str">
        <f>Data!$H2541</f>
        <v>Reticulata</v>
      </c>
      <c r="Y2544" s="41" t="e">
        <f t="shared" si="705"/>
        <v>#REF!</v>
      </c>
      <c r="Z2544" s="8">
        <f t="shared" si="711"/>
        <v>10000</v>
      </c>
      <c r="AA2544" s="8" t="str">
        <f t="shared" si="712"/>
        <v>Pagoda</v>
      </c>
      <c r="AB2544" s="8" t="str">
        <f t="shared" si="713"/>
        <v>L</v>
      </c>
      <c r="AC2544" s="8" t="str">
        <f t="shared" si="714"/>
        <v/>
      </c>
      <c r="AD2544" s="8" t="str">
        <f t="shared" si="719"/>
        <v/>
      </c>
      <c r="AE2544" s="8" t="str">
        <f t="shared" si="715"/>
        <v>ANTIQUE</v>
      </c>
      <c r="AF2544" s="5">
        <f t="shared" si="716"/>
        <v>1857</v>
      </c>
      <c r="AG2544" s="46">
        <v>2541</v>
      </c>
      <c r="AH2544" s="47" t="str">
        <f t="shared" si="706"/>
        <v/>
      </c>
      <c r="AI2544" s="48" t="str">
        <f t="shared" si="707"/>
        <v/>
      </c>
      <c r="AK2544" s="22" t="e">
        <f>TRIM(#REF!)</f>
        <v>#REF!</v>
      </c>
      <c r="AL2544" s="23" t="e">
        <f>IF(#REF!=0,"",#REF!)</f>
        <v>#REF!</v>
      </c>
      <c r="AM2544" s="19" t="e">
        <f>IF(#REF!=0,"",#REF!)</f>
        <v>#REF!</v>
      </c>
      <c r="AN2544" s="23" t="e">
        <f>IF($AK2544="","",#REF!)</f>
        <v>#REF!</v>
      </c>
      <c r="AO2544" s="23" t="e">
        <f t="shared" si="717"/>
        <v>#REF!</v>
      </c>
      <c r="AP2544" s="19" t="e">
        <f>IF(#REF!=0,"",#REF!)</f>
        <v>#REF!</v>
      </c>
      <c r="AQ2544" s="19" t="e">
        <f>IF(#REF!=0,"",#REF!)</f>
        <v>#REF!</v>
      </c>
      <c r="AR2544" s="19" t="e">
        <f>IF(#REF!=0,"",#REF!)</f>
        <v>#REF!</v>
      </c>
      <c r="AS2544" s="19" t="e">
        <f>#REF!</f>
        <v>#REF!</v>
      </c>
    </row>
    <row r="2545" spans="4:45" ht="19.5" thickTop="1" thickBot="1" x14ac:dyDescent="0.25">
      <c r="D2545" s="1" t="str">
        <f t="shared" si="720"/>
        <v/>
      </c>
      <c r="E2545" s="1" t="str">
        <f t="shared" si="721"/>
        <v/>
      </c>
      <c r="K2545" s="19" t="str">
        <f t="shared" si="708"/>
        <v/>
      </c>
      <c r="L2545" s="19">
        <f t="shared" si="718"/>
        <v>10000</v>
      </c>
      <c r="M2545" s="22" t="str">
        <f>TRIM(Data!$N2542)</f>
        <v>Paige Camellia</v>
      </c>
      <c r="N2545" s="22" t="str">
        <f>TRIM(Data!$A2542)</f>
        <v>Paige Camellia (H)</v>
      </c>
      <c r="O2545" s="23">
        <f>IF(Data!$B2542=0,"",Data!$B2542)</f>
        <v>2013</v>
      </c>
      <c r="P2545" s="19" t="str">
        <f>IF(Data!$C2542=0,"",Data!$C2542)</f>
        <v>1</v>
      </c>
      <c r="Q2545" s="23" t="str">
        <f>IF($M2545="","",Data!$E2542)</f>
        <v>M</v>
      </c>
      <c r="R2545" s="23" t="str">
        <f t="shared" si="709"/>
        <v>M</v>
      </c>
      <c r="S2545" s="23" t="str">
        <f t="shared" si="710"/>
        <v>M</v>
      </c>
      <c r="T2545" s="19" t="str">
        <f>IF(Data!$F2542=0,"",Data!$F2542)</f>
        <v/>
      </c>
      <c r="U2545" s="19" t="str">
        <f>IF(Data!$G2542=0,"",Data!$G2542)</f>
        <v>FD</v>
      </c>
      <c r="V2545" s="19" t="str">
        <f>IF(Data!$D2542=0,"",Data!$D2542)</f>
        <v/>
      </c>
      <c r="W2545" s="19" t="str">
        <f>Data!$H2542</f>
        <v>NRH</v>
      </c>
      <c r="Y2545" s="41" t="e">
        <f t="shared" si="705"/>
        <v>#REF!</v>
      </c>
      <c r="Z2545" s="8">
        <f t="shared" si="711"/>
        <v>10000</v>
      </c>
      <c r="AA2545" s="8" t="str">
        <f t="shared" si="712"/>
        <v>Paige Camellia</v>
      </c>
      <c r="AB2545" s="8" t="str">
        <f t="shared" si="713"/>
        <v>M</v>
      </c>
      <c r="AC2545" s="8" t="str">
        <f t="shared" si="714"/>
        <v/>
      </c>
      <c r="AD2545" s="8" t="str">
        <f t="shared" si="719"/>
        <v>FD</v>
      </c>
      <c r="AE2545" s="8" t="str">
        <f t="shared" si="715"/>
        <v/>
      </c>
      <c r="AF2545" s="5">
        <f t="shared" si="716"/>
        <v>2013</v>
      </c>
      <c r="AG2545" s="46">
        <v>2542</v>
      </c>
      <c r="AH2545" s="47" t="str">
        <f t="shared" si="706"/>
        <v/>
      </c>
      <c r="AI2545" s="48" t="str">
        <f t="shared" si="707"/>
        <v/>
      </c>
      <c r="AK2545" s="22" t="e">
        <f>TRIM(#REF!)</f>
        <v>#REF!</v>
      </c>
      <c r="AL2545" s="23" t="e">
        <f>IF(#REF!=0,"",#REF!)</f>
        <v>#REF!</v>
      </c>
      <c r="AM2545" s="19" t="e">
        <f>IF(#REF!=0,"",#REF!)</f>
        <v>#REF!</v>
      </c>
      <c r="AN2545" s="23" t="e">
        <f>IF($AK2545="","",#REF!)</f>
        <v>#REF!</v>
      </c>
      <c r="AO2545" s="23" t="e">
        <f t="shared" si="717"/>
        <v>#REF!</v>
      </c>
      <c r="AP2545" s="19" t="e">
        <f>IF(#REF!=0,"",#REF!)</f>
        <v>#REF!</v>
      </c>
      <c r="AQ2545" s="19" t="e">
        <f>IF(#REF!=0,"",#REF!)</f>
        <v>#REF!</v>
      </c>
      <c r="AR2545" s="19" t="e">
        <f>IF(#REF!=0,"",#REF!)</f>
        <v>#REF!</v>
      </c>
      <c r="AS2545" s="19" t="e">
        <f>#REF!</f>
        <v>#REF!</v>
      </c>
    </row>
    <row r="2546" spans="4:45" ht="19.5" thickTop="1" thickBot="1" x14ac:dyDescent="0.25">
      <c r="D2546" s="1" t="str">
        <f t="shared" si="720"/>
        <v/>
      </c>
      <c r="E2546" s="1" t="str">
        <f t="shared" si="721"/>
        <v/>
      </c>
      <c r="K2546" s="19" t="str">
        <f t="shared" si="708"/>
        <v/>
      </c>
      <c r="L2546" s="19">
        <f t="shared" si="718"/>
        <v>10000</v>
      </c>
      <c r="M2546" s="22" t="str">
        <f>TRIM(Data!$N2543)</f>
        <v>Painted Desert</v>
      </c>
      <c r="N2546" s="22" t="str">
        <f>TRIM(Data!$A2543)</f>
        <v>Painted Desert (Sasanqua)</v>
      </c>
      <c r="O2546" s="23" t="str">
        <f>IF(Data!$B2543=0,"",Data!$B2543)</f>
        <v/>
      </c>
      <c r="P2546" s="19" t="str">
        <f>IF(Data!$C2543=0,"",Data!$C2543)</f>
        <v>1</v>
      </c>
      <c r="Q2546" s="23" t="str">
        <f>IF($M2546="","",Data!$E2543)</f>
        <v>L</v>
      </c>
      <c r="R2546" s="23" t="str">
        <f t="shared" si="709"/>
        <v>L</v>
      </c>
      <c r="S2546" s="23" t="str">
        <f t="shared" si="710"/>
        <v>L</v>
      </c>
      <c r="T2546" s="19" t="str">
        <f>IF(Data!$F2543=0,"",Data!$F2543)</f>
        <v/>
      </c>
      <c r="U2546" s="19" t="str">
        <f>IF(Data!$G2543=0,"",Data!$G2543)</f>
        <v/>
      </c>
      <c r="V2546" s="19" t="str">
        <f>IF(Data!$D2543=0,"",Data!$D2543)</f>
        <v/>
      </c>
      <c r="W2546" s="19" t="str">
        <f>Data!$H2543</f>
        <v>Sasanqua</v>
      </c>
      <c r="Y2546" s="41" t="e">
        <f t="shared" si="705"/>
        <v>#REF!</v>
      </c>
      <c r="Z2546" s="8">
        <f t="shared" si="711"/>
        <v>10000</v>
      </c>
      <c r="AA2546" s="8" t="str">
        <f t="shared" si="712"/>
        <v>Painted Desert</v>
      </c>
      <c r="AB2546" s="8" t="str">
        <f t="shared" si="713"/>
        <v>L</v>
      </c>
      <c r="AC2546" s="8" t="str">
        <f t="shared" si="714"/>
        <v/>
      </c>
      <c r="AD2546" s="8" t="str">
        <f t="shared" si="719"/>
        <v/>
      </c>
      <c r="AE2546" s="8" t="str">
        <f t="shared" si="715"/>
        <v/>
      </c>
      <c r="AF2546" s="5" t="str">
        <f t="shared" si="716"/>
        <v/>
      </c>
      <c r="AG2546" s="46">
        <v>2543</v>
      </c>
      <c r="AH2546" s="47" t="str">
        <f t="shared" si="706"/>
        <v/>
      </c>
      <c r="AI2546" s="48" t="str">
        <f t="shared" si="707"/>
        <v/>
      </c>
      <c r="AK2546" s="22" t="e">
        <f>TRIM(#REF!)</f>
        <v>#REF!</v>
      </c>
      <c r="AL2546" s="23" t="e">
        <f>IF(#REF!=0,"",#REF!)</f>
        <v>#REF!</v>
      </c>
      <c r="AM2546" s="19" t="e">
        <f>IF(#REF!=0,"",#REF!)</f>
        <v>#REF!</v>
      </c>
      <c r="AN2546" s="23" t="e">
        <f>IF($AK2546="","",#REF!)</f>
        <v>#REF!</v>
      </c>
      <c r="AO2546" s="23" t="e">
        <f t="shared" si="717"/>
        <v>#REF!</v>
      </c>
      <c r="AP2546" s="19" t="e">
        <f>IF(#REF!=0,"",#REF!)</f>
        <v>#REF!</v>
      </c>
      <c r="AQ2546" s="19" t="e">
        <f>IF(#REF!=0,"",#REF!)</f>
        <v>#REF!</v>
      </c>
      <c r="AR2546" s="19" t="e">
        <f>IF(#REF!=0,"",#REF!)</f>
        <v>#REF!</v>
      </c>
      <c r="AS2546" s="19" t="e">
        <f>#REF!</f>
        <v>#REF!</v>
      </c>
    </row>
    <row r="2547" spans="4:45" ht="19.5" thickTop="1" thickBot="1" x14ac:dyDescent="0.25">
      <c r="D2547" s="1" t="str">
        <f t="shared" si="720"/>
        <v/>
      </c>
      <c r="E2547" s="1" t="str">
        <f t="shared" si="721"/>
        <v/>
      </c>
      <c r="K2547" s="19" t="str">
        <f t="shared" si="708"/>
        <v/>
      </c>
      <c r="L2547" s="19">
        <f t="shared" si="718"/>
        <v>10000</v>
      </c>
      <c r="M2547" s="22" t="str">
        <f>TRIM(Data!$N2544)</f>
        <v>Pam Aman Kirven</v>
      </c>
      <c r="N2547" s="22" t="str">
        <f>TRIM(Data!$A2544)</f>
        <v>Pam Aman Kirven</v>
      </c>
      <c r="O2547" s="23">
        <f>IF(Data!$B2544=0,"",Data!$B2544)</f>
        <v>2019</v>
      </c>
      <c r="P2547" s="19" t="str">
        <f>IF(Data!$C2544=0,"",Data!$C2544)</f>
        <v>1</v>
      </c>
      <c r="Q2547" s="23" t="str">
        <f>IF($M2547="","",Data!$E2544)</f>
        <v>M-L</v>
      </c>
      <c r="R2547" s="23" t="str">
        <f t="shared" si="709"/>
        <v>M</v>
      </c>
      <c r="S2547" s="23" t="str">
        <f t="shared" si="710"/>
        <v>M</v>
      </c>
      <c r="T2547" s="19" t="str">
        <f>IF(Data!$F2544=0,"",Data!$F2544)</f>
        <v/>
      </c>
      <c r="U2547" s="19" t="str">
        <f>IF(Data!$G2544=0,"",Data!$G2544)</f>
        <v/>
      </c>
      <c r="V2547" s="19" t="str">
        <f>IF(Data!$D2544=0,"",Data!$D2544)</f>
        <v/>
      </c>
      <c r="W2547" s="19" t="str">
        <f>Data!$H2544</f>
        <v>Japonica</v>
      </c>
      <c r="Y2547" s="41" t="e">
        <f t="shared" si="705"/>
        <v>#REF!</v>
      </c>
      <c r="Z2547" s="8">
        <f t="shared" si="711"/>
        <v>10000</v>
      </c>
      <c r="AA2547" s="8" t="str">
        <f t="shared" si="712"/>
        <v>Pam Aman Kirven</v>
      </c>
      <c r="AB2547" s="8" t="str">
        <f t="shared" si="713"/>
        <v>M</v>
      </c>
      <c r="AC2547" s="8" t="str">
        <f t="shared" si="714"/>
        <v/>
      </c>
      <c r="AD2547" s="8" t="str">
        <f t="shared" si="719"/>
        <v/>
      </c>
      <c r="AE2547" s="8" t="str">
        <f t="shared" si="715"/>
        <v/>
      </c>
      <c r="AF2547" s="5">
        <f t="shared" si="716"/>
        <v>2019</v>
      </c>
      <c r="AG2547" s="46">
        <v>2544</v>
      </c>
      <c r="AH2547" s="47" t="str">
        <f t="shared" si="706"/>
        <v/>
      </c>
      <c r="AI2547" s="48" t="str">
        <f t="shared" si="707"/>
        <v/>
      </c>
      <c r="AK2547" s="22" t="e">
        <f>TRIM(#REF!)</f>
        <v>#REF!</v>
      </c>
      <c r="AL2547" s="23" t="e">
        <f>IF(#REF!=0,"",#REF!)</f>
        <v>#REF!</v>
      </c>
      <c r="AM2547" s="19" t="e">
        <f>IF(#REF!=0,"",#REF!)</f>
        <v>#REF!</v>
      </c>
      <c r="AN2547" s="23" t="e">
        <f>IF($AK2547="","",#REF!)</f>
        <v>#REF!</v>
      </c>
      <c r="AO2547" s="23" t="e">
        <f t="shared" si="717"/>
        <v>#REF!</v>
      </c>
      <c r="AP2547" s="19" t="e">
        <f>IF(#REF!=0,"",#REF!)</f>
        <v>#REF!</v>
      </c>
      <c r="AQ2547" s="19" t="e">
        <f>IF(#REF!=0,"",#REF!)</f>
        <v>#REF!</v>
      </c>
      <c r="AR2547" s="19" t="e">
        <f>IF(#REF!=0,"",#REF!)</f>
        <v>#REF!</v>
      </c>
      <c r="AS2547" s="19" t="e">
        <f>#REF!</f>
        <v>#REF!</v>
      </c>
    </row>
    <row r="2548" spans="4:45" ht="19.5" thickTop="1" thickBot="1" x14ac:dyDescent="0.25">
      <c r="D2548" s="1" t="str">
        <f t="shared" si="720"/>
        <v/>
      </c>
      <c r="E2548" s="1" t="str">
        <f t="shared" si="721"/>
        <v/>
      </c>
      <c r="K2548" s="19" t="str">
        <f t="shared" si="708"/>
        <v/>
      </c>
      <c r="L2548" s="19">
        <f t="shared" si="718"/>
        <v>10000</v>
      </c>
      <c r="M2548" s="22" t="str">
        <f>TRIM(Data!$N2545)</f>
        <v>Pamela Harper</v>
      </c>
      <c r="N2548" s="22" t="str">
        <f>TRIM(Data!$A2545)</f>
        <v>Pamela Harper</v>
      </c>
      <c r="O2548" s="23">
        <f>IF(Data!$B2545=0,"",Data!$B2545)</f>
        <v>1981</v>
      </c>
      <c r="P2548" s="19" t="str">
        <f>IF(Data!$C2545=0,"",Data!$C2545)</f>
        <v>1</v>
      </c>
      <c r="Q2548" s="23" t="str">
        <f>IF($M2548="","",Data!$E2545)</f>
        <v>M-L</v>
      </c>
      <c r="R2548" s="23" t="str">
        <f t="shared" si="709"/>
        <v>M</v>
      </c>
      <c r="S2548" s="23" t="str">
        <f t="shared" si="710"/>
        <v>M</v>
      </c>
      <c r="T2548" s="19" t="str">
        <f>IF(Data!$F2545=0,"",Data!$F2545)</f>
        <v/>
      </c>
      <c r="U2548" s="19" t="str">
        <f>IF(Data!$G2545=0,"",Data!$G2545)</f>
        <v>FD</v>
      </c>
      <c r="V2548" s="19" t="str">
        <f>IF(Data!$D2545=0,"",Data!$D2545)</f>
        <v/>
      </c>
      <c r="W2548" s="19" t="str">
        <f>Data!$H2545</f>
        <v>Japonica</v>
      </c>
      <c r="Y2548" s="41" t="e">
        <f t="shared" si="705"/>
        <v>#REF!</v>
      </c>
      <c r="Z2548" s="8">
        <f t="shared" si="711"/>
        <v>10000</v>
      </c>
      <c r="AA2548" s="8" t="str">
        <f t="shared" si="712"/>
        <v>Pamela Harper</v>
      </c>
      <c r="AB2548" s="8" t="str">
        <f t="shared" si="713"/>
        <v>M</v>
      </c>
      <c r="AC2548" s="8" t="str">
        <f t="shared" si="714"/>
        <v/>
      </c>
      <c r="AD2548" s="8" t="str">
        <f t="shared" si="719"/>
        <v>FD</v>
      </c>
      <c r="AE2548" s="8" t="str">
        <f t="shared" si="715"/>
        <v/>
      </c>
      <c r="AF2548" s="5">
        <f t="shared" si="716"/>
        <v>1981</v>
      </c>
      <c r="AG2548" s="46">
        <v>2545</v>
      </c>
      <c r="AH2548" s="47" t="str">
        <f t="shared" si="706"/>
        <v/>
      </c>
      <c r="AI2548" s="48" t="str">
        <f t="shared" si="707"/>
        <v/>
      </c>
      <c r="AK2548" s="22" t="e">
        <f>TRIM(#REF!)</f>
        <v>#REF!</v>
      </c>
      <c r="AL2548" s="23" t="e">
        <f>IF(#REF!=0,"",#REF!)</f>
        <v>#REF!</v>
      </c>
      <c r="AM2548" s="19" t="e">
        <f>IF(#REF!=0,"",#REF!)</f>
        <v>#REF!</v>
      </c>
      <c r="AN2548" s="23" t="e">
        <f>IF($AK2548="","",#REF!)</f>
        <v>#REF!</v>
      </c>
      <c r="AO2548" s="23" t="e">
        <f t="shared" si="717"/>
        <v>#REF!</v>
      </c>
      <c r="AP2548" s="19" t="e">
        <f>IF(#REF!=0,"",#REF!)</f>
        <v>#REF!</v>
      </c>
      <c r="AQ2548" s="19" t="e">
        <f>IF(#REF!=0,"",#REF!)</f>
        <v>#REF!</v>
      </c>
      <c r="AR2548" s="19" t="e">
        <f>IF(#REF!=0,"",#REF!)</f>
        <v>#REF!</v>
      </c>
      <c r="AS2548" s="19" t="e">
        <f>#REF!</f>
        <v>#REF!</v>
      </c>
    </row>
    <row r="2549" spans="4:45" ht="19.5" thickTop="1" thickBot="1" x14ac:dyDescent="0.25">
      <c r="D2549" s="1" t="str">
        <f t="shared" si="720"/>
        <v/>
      </c>
      <c r="E2549" s="1" t="str">
        <f t="shared" si="721"/>
        <v/>
      </c>
      <c r="K2549" s="19" t="str">
        <f t="shared" si="708"/>
        <v/>
      </c>
      <c r="L2549" s="19">
        <f t="shared" si="718"/>
        <v>10000</v>
      </c>
      <c r="M2549" s="22" t="str">
        <f>TRIM(Data!$N2546)</f>
        <v>Pamela Israel</v>
      </c>
      <c r="N2549" s="22" t="str">
        <f>TRIM(Data!$A2546)</f>
        <v>Pamela Israel</v>
      </c>
      <c r="O2549" s="23">
        <f>IF(Data!$B2546=0,"",Data!$B2546)</f>
        <v>2021</v>
      </c>
      <c r="P2549" s="19" t="str">
        <f>IF(Data!$C2546=0,"",Data!$C2546)</f>
        <v>1</v>
      </c>
      <c r="Q2549" s="23" t="str">
        <f>IF($M2549="","",Data!$E2546)</f>
        <v>S</v>
      </c>
      <c r="R2549" s="23" t="str">
        <f t="shared" si="709"/>
        <v>S</v>
      </c>
      <c r="S2549" s="23" t="str">
        <f t="shared" si="710"/>
        <v>S</v>
      </c>
      <c r="T2549" s="19" t="str">
        <f>IF(Data!$F2546=0,"",Data!$F2546)</f>
        <v/>
      </c>
      <c r="U2549" s="19" t="str">
        <f>IF(Data!$G2546=0,"",Data!$G2546)</f>
        <v>FD</v>
      </c>
      <c r="V2549" s="19" t="str">
        <f>IF(Data!$D2546=0,"",Data!$D2546)</f>
        <v/>
      </c>
      <c r="W2549" s="19" t="str">
        <f>Data!$H2546</f>
        <v>Japonica</v>
      </c>
      <c r="Y2549" s="41" t="e">
        <f t="shared" si="705"/>
        <v>#REF!</v>
      </c>
      <c r="Z2549" s="8">
        <f t="shared" si="711"/>
        <v>10000</v>
      </c>
      <c r="AA2549" s="8" t="str">
        <f t="shared" si="712"/>
        <v>Pamela Israel</v>
      </c>
      <c r="AB2549" s="8" t="str">
        <f t="shared" si="713"/>
        <v>S</v>
      </c>
      <c r="AC2549" s="8" t="str">
        <f t="shared" si="714"/>
        <v/>
      </c>
      <c r="AD2549" s="8" t="str">
        <f t="shared" si="719"/>
        <v>FD</v>
      </c>
      <c r="AE2549" s="8" t="str">
        <f t="shared" si="715"/>
        <v/>
      </c>
      <c r="AF2549" s="5">
        <f t="shared" si="716"/>
        <v>2021</v>
      </c>
      <c r="AG2549" s="46">
        <v>2546</v>
      </c>
      <c r="AH2549" s="47" t="str">
        <f t="shared" si="706"/>
        <v/>
      </c>
      <c r="AI2549" s="48" t="str">
        <f t="shared" si="707"/>
        <v/>
      </c>
      <c r="AK2549" s="22" t="e">
        <f>TRIM(#REF!)</f>
        <v>#REF!</v>
      </c>
      <c r="AL2549" s="23" t="e">
        <f>IF(#REF!=0,"",#REF!)</f>
        <v>#REF!</v>
      </c>
      <c r="AM2549" s="19" t="e">
        <f>IF(#REF!=0,"",#REF!)</f>
        <v>#REF!</v>
      </c>
      <c r="AN2549" s="23" t="e">
        <f>IF($AK2549="","",#REF!)</f>
        <v>#REF!</v>
      </c>
      <c r="AO2549" s="23" t="e">
        <f t="shared" si="717"/>
        <v>#REF!</v>
      </c>
      <c r="AP2549" s="19" t="e">
        <f>IF(#REF!=0,"",#REF!)</f>
        <v>#REF!</v>
      </c>
      <c r="AQ2549" s="19" t="e">
        <f>IF(#REF!=0,"",#REF!)</f>
        <v>#REF!</v>
      </c>
      <c r="AR2549" s="19" t="e">
        <f>IF(#REF!=0,"",#REF!)</f>
        <v>#REF!</v>
      </c>
      <c r="AS2549" s="19" t="e">
        <f>#REF!</f>
        <v>#REF!</v>
      </c>
    </row>
    <row r="2550" spans="4:45" ht="19.5" thickTop="1" thickBot="1" x14ac:dyDescent="0.25">
      <c r="D2550" s="1" t="str">
        <f t="shared" si="720"/>
        <v/>
      </c>
      <c r="E2550" s="1" t="str">
        <f t="shared" si="721"/>
        <v/>
      </c>
      <c r="K2550" s="19" t="str">
        <f t="shared" si="708"/>
        <v/>
      </c>
      <c r="L2550" s="19">
        <f t="shared" si="718"/>
        <v>10000</v>
      </c>
      <c r="M2550" s="22" t="str">
        <f>TRIM(Data!$N2547)</f>
        <v>Paper Dolls</v>
      </c>
      <c r="N2550" s="22" t="str">
        <f>TRIM(Data!$A2547)</f>
        <v>Paper Dolls (H)</v>
      </c>
      <c r="O2550" s="23">
        <f>IF(Data!$B2547=0,"",Data!$B2547)</f>
        <v>1997</v>
      </c>
      <c r="P2550" s="19" t="str">
        <f>IF(Data!$C2547=0,"",Data!$C2547)</f>
        <v>1</v>
      </c>
      <c r="Q2550" s="23" t="str">
        <f>IF($M2550="","",Data!$E2547)</f>
        <v>S</v>
      </c>
      <c r="R2550" s="23" t="str">
        <f t="shared" si="709"/>
        <v>S</v>
      </c>
      <c r="S2550" s="23" t="str">
        <f t="shared" si="710"/>
        <v>S</v>
      </c>
      <c r="T2550" s="19" t="str">
        <f>IF(Data!$F2547=0,"",Data!$F2547)</f>
        <v/>
      </c>
      <c r="U2550" s="19" t="str">
        <f>IF(Data!$G2547=0,"",Data!$G2547)</f>
        <v>FD</v>
      </c>
      <c r="V2550" s="19" t="str">
        <f>IF(Data!$D2547=0,"",Data!$D2547)</f>
        <v/>
      </c>
      <c r="W2550" s="19" t="str">
        <f>Data!$H2547</f>
        <v>NRH</v>
      </c>
      <c r="Y2550" s="41" t="e">
        <f t="shared" si="705"/>
        <v>#REF!</v>
      </c>
      <c r="Z2550" s="8">
        <f t="shared" si="711"/>
        <v>10000</v>
      </c>
      <c r="AA2550" s="8" t="str">
        <f t="shared" si="712"/>
        <v>Paper Dolls</v>
      </c>
      <c r="AB2550" s="8" t="str">
        <f t="shared" si="713"/>
        <v>S</v>
      </c>
      <c r="AC2550" s="8" t="str">
        <f t="shared" si="714"/>
        <v/>
      </c>
      <c r="AD2550" s="8" t="str">
        <f t="shared" si="719"/>
        <v>FD</v>
      </c>
      <c r="AE2550" s="8" t="str">
        <f t="shared" si="715"/>
        <v/>
      </c>
      <c r="AF2550" s="5">
        <f t="shared" si="716"/>
        <v>1997</v>
      </c>
      <c r="AG2550" s="46">
        <v>2547</v>
      </c>
      <c r="AH2550" s="47" t="str">
        <f t="shared" si="706"/>
        <v/>
      </c>
      <c r="AI2550" s="48" t="str">
        <f t="shared" si="707"/>
        <v/>
      </c>
      <c r="AK2550" s="22" t="e">
        <f>TRIM(#REF!)</f>
        <v>#REF!</v>
      </c>
      <c r="AL2550" s="23" t="e">
        <f>IF(#REF!=0,"",#REF!)</f>
        <v>#REF!</v>
      </c>
      <c r="AM2550" s="19" t="e">
        <f>IF(#REF!=0,"",#REF!)</f>
        <v>#REF!</v>
      </c>
      <c r="AN2550" s="23" t="e">
        <f>IF($AK2550="","",#REF!)</f>
        <v>#REF!</v>
      </c>
      <c r="AO2550" s="23" t="e">
        <f t="shared" si="717"/>
        <v>#REF!</v>
      </c>
      <c r="AP2550" s="19" t="e">
        <f>IF(#REF!=0,"",#REF!)</f>
        <v>#REF!</v>
      </c>
      <c r="AQ2550" s="19" t="e">
        <f>IF(#REF!=0,"",#REF!)</f>
        <v>#REF!</v>
      </c>
      <c r="AR2550" s="19" t="e">
        <f>IF(#REF!=0,"",#REF!)</f>
        <v>#REF!</v>
      </c>
      <c r="AS2550" s="19" t="e">
        <f>#REF!</f>
        <v>#REF!</v>
      </c>
    </row>
    <row r="2551" spans="4:45" ht="19.5" thickTop="1" thickBot="1" x14ac:dyDescent="0.25">
      <c r="D2551" s="1" t="str">
        <f t="shared" si="720"/>
        <v/>
      </c>
      <c r="E2551" s="1" t="str">
        <f t="shared" si="721"/>
        <v/>
      </c>
      <c r="K2551" s="19" t="str">
        <f t="shared" si="708"/>
        <v/>
      </c>
      <c r="L2551" s="19">
        <f t="shared" si="718"/>
        <v>10000</v>
      </c>
      <c r="M2551" s="22" t="str">
        <f>TRIM(Data!$N2548)</f>
        <v>Paperchase</v>
      </c>
      <c r="N2551" s="22" t="str">
        <f>TRIM(Data!$A2548)</f>
        <v>Paperchase (H)</v>
      </c>
      <c r="O2551" s="23">
        <f>IF(Data!$B2548=0,"",Data!$B2548)</f>
        <v>1982</v>
      </c>
      <c r="P2551" s="19" t="str">
        <f>IF(Data!$C2548=0,"",Data!$C2548)</f>
        <v/>
      </c>
      <c r="Q2551" s="23" t="str">
        <f>IF($M2551="","",Data!$E2548)</f>
        <v>M</v>
      </c>
      <c r="R2551" s="23" t="str">
        <f t="shared" si="709"/>
        <v>M</v>
      </c>
      <c r="S2551" s="23" t="str">
        <f t="shared" si="710"/>
        <v>M</v>
      </c>
      <c r="T2551" s="19" t="str">
        <f>IF(Data!$F2548=0,"",Data!$F2548)</f>
        <v/>
      </c>
      <c r="U2551" s="19" t="str">
        <f>IF(Data!$G2548=0,"",Data!$G2548)</f>
        <v>FD</v>
      </c>
      <c r="V2551" s="19" t="str">
        <f>IF(Data!$D2548=0,"",Data!$D2548)</f>
        <v/>
      </c>
      <c r="W2551" s="19" t="str">
        <f>Data!$H2548</f>
        <v>NRH</v>
      </c>
      <c r="Y2551" s="41" t="e">
        <f t="shared" si="705"/>
        <v>#REF!</v>
      </c>
      <c r="Z2551" s="8">
        <f t="shared" si="711"/>
        <v>10000</v>
      </c>
      <c r="AA2551" s="8" t="str">
        <f t="shared" si="712"/>
        <v>Paperchase</v>
      </c>
      <c r="AB2551" s="8" t="str">
        <f t="shared" si="713"/>
        <v>M</v>
      </c>
      <c r="AC2551" s="8" t="str">
        <f t="shared" si="714"/>
        <v/>
      </c>
      <c r="AD2551" s="8" t="str">
        <f t="shared" si="719"/>
        <v>FD</v>
      </c>
      <c r="AE2551" s="8" t="str">
        <f t="shared" si="715"/>
        <v/>
      </c>
      <c r="AF2551" s="5">
        <f t="shared" si="716"/>
        <v>1982</v>
      </c>
      <c r="AG2551" s="46">
        <v>2548</v>
      </c>
      <c r="AH2551" s="47" t="str">
        <f t="shared" si="706"/>
        <v/>
      </c>
      <c r="AI2551" s="48" t="str">
        <f t="shared" si="707"/>
        <v/>
      </c>
      <c r="AK2551" s="22" t="e">
        <f>TRIM(#REF!)</f>
        <v>#REF!</v>
      </c>
      <c r="AL2551" s="23" t="e">
        <f>IF(#REF!=0,"",#REF!)</f>
        <v>#REF!</v>
      </c>
      <c r="AM2551" s="19" t="e">
        <f>IF(#REF!=0,"",#REF!)</f>
        <v>#REF!</v>
      </c>
      <c r="AN2551" s="23" t="e">
        <f>IF($AK2551="","",#REF!)</f>
        <v>#REF!</v>
      </c>
      <c r="AO2551" s="23" t="e">
        <f t="shared" si="717"/>
        <v>#REF!</v>
      </c>
      <c r="AP2551" s="19" t="e">
        <f>IF(#REF!=0,"",#REF!)</f>
        <v>#REF!</v>
      </c>
      <c r="AQ2551" s="19" t="e">
        <f>IF(#REF!=0,"",#REF!)</f>
        <v>#REF!</v>
      </c>
      <c r="AR2551" s="19" t="e">
        <f>IF(#REF!=0,"",#REF!)</f>
        <v>#REF!</v>
      </c>
      <c r="AS2551" s="19" t="e">
        <f>#REF!</f>
        <v>#REF!</v>
      </c>
    </row>
    <row r="2552" spans="4:45" ht="19.5" thickTop="1" thickBot="1" x14ac:dyDescent="0.25">
      <c r="D2552" s="1" t="str">
        <f t="shared" si="720"/>
        <v/>
      </c>
      <c r="E2552" s="1" t="str">
        <f t="shared" si="721"/>
        <v/>
      </c>
      <c r="K2552" s="19" t="str">
        <f t="shared" si="708"/>
        <v/>
      </c>
      <c r="L2552" s="19">
        <f t="shared" si="718"/>
        <v>10000</v>
      </c>
      <c r="M2552" s="22" t="str">
        <f>TRIM(Data!$N2549)</f>
        <v>Papoose</v>
      </c>
      <c r="N2552" s="22" t="str">
        <f>TRIM(Data!$A2549)</f>
        <v>Papoose</v>
      </c>
      <c r="O2552" s="23">
        <f>IF(Data!$B2549=0,"",Data!$B2549)</f>
        <v>1979</v>
      </c>
      <c r="P2552" s="19" t="str">
        <f>IF(Data!$C2549=0,"",Data!$C2549)</f>
        <v>1</v>
      </c>
      <c r="Q2552" s="23" t="str">
        <f>IF($M2552="","",Data!$E2549)</f>
        <v>Min-S</v>
      </c>
      <c r="R2552" s="23" t="str">
        <f t="shared" si="709"/>
        <v>S</v>
      </c>
      <c r="S2552" s="23" t="str">
        <f t="shared" si="710"/>
        <v>S</v>
      </c>
      <c r="T2552" s="19" t="str">
        <f>IF(Data!$F2549=0,"",Data!$F2549)</f>
        <v/>
      </c>
      <c r="U2552" s="19" t="str">
        <f>IF(Data!$G2549=0,"",Data!$G2549)</f>
        <v>FD</v>
      </c>
      <c r="V2552" s="19" t="str">
        <f>IF(Data!$D2549=0,"",Data!$D2549)</f>
        <v/>
      </c>
      <c r="W2552" s="19" t="str">
        <f>Data!$H2549</f>
        <v>Japonica</v>
      </c>
      <c r="Y2552" s="41" t="e">
        <f t="shared" si="705"/>
        <v>#REF!</v>
      </c>
      <c r="Z2552" s="8">
        <f t="shared" si="711"/>
        <v>10000</v>
      </c>
      <c r="AA2552" s="8" t="str">
        <f t="shared" si="712"/>
        <v>Papoose</v>
      </c>
      <c r="AB2552" s="8" t="str">
        <f t="shared" si="713"/>
        <v>S</v>
      </c>
      <c r="AC2552" s="8" t="str">
        <f t="shared" si="714"/>
        <v/>
      </c>
      <c r="AD2552" s="8" t="str">
        <f t="shared" si="719"/>
        <v>FD</v>
      </c>
      <c r="AE2552" s="8" t="str">
        <f t="shared" si="715"/>
        <v/>
      </c>
      <c r="AF2552" s="5">
        <f t="shared" si="716"/>
        <v>1979</v>
      </c>
      <c r="AG2552" s="46">
        <v>2549</v>
      </c>
      <c r="AH2552" s="47" t="str">
        <f t="shared" si="706"/>
        <v/>
      </c>
      <c r="AI2552" s="48" t="str">
        <f t="shared" si="707"/>
        <v/>
      </c>
      <c r="AK2552" s="22" t="e">
        <f>TRIM(#REF!)</f>
        <v>#REF!</v>
      </c>
      <c r="AL2552" s="23" t="e">
        <f>IF(#REF!=0,"",#REF!)</f>
        <v>#REF!</v>
      </c>
      <c r="AM2552" s="19" t="e">
        <f>IF(#REF!=0,"",#REF!)</f>
        <v>#REF!</v>
      </c>
      <c r="AN2552" s="23" t="e">
        <f>IF($AK2552="","",#REF!)</f>
        <v>#REF!</v>
      </c>
      <c r="AO2552" s="23" t="e">
        <f t="shared" si="717"/>
        <v>#REF!</v>
      </c>
      <c r="AP2552" s="19" t="e">
        <f>IF(#REF!=0,"",#REF!)</f>
        <v>#REF!</v>
      </c>
      <c r="AQ2552" s="19" t="e">
        <f>IF(#REF!=0,"",#REF!)</f>
        <v>#REF!</v>
      </c>
      <c r="AR2552" s="19" t="e">
        <f>IF(#REF!=0,"",#REF!)</f>
        <v>#REF!</v>
      </c>
      <c r="AS2552" s="19" t="e">
        <f>#REF!</f>
        <v>#REF!</v>
      </c>
    </row>
    <row r="2553" spans="4:45" ht="19.5" thickTop="1" thickBot="1" x14ac:dyDescent="0.25">
      <c r="D2553" s="1" t="str">
        <f t="shared" si="720"/>
        <v/>
      </c>
      <c r="E2553" s="1" t="str">
        <f t="shared" si="721"/>
        <v/>
      </c>
      <c r="K2553" s="19" t="str">
        <f t="shared" si="708"/>
        <v/>
      </c>
      <c r="L2553" s="19">
        <f t="shared" si="718"/>
        <v>10000</v>
      </c>
      <c r="M2553" s="22" t="str">
        <f>TRIM(Data!$N2550)</f>
        <v>Paradise Blush</v>
      </c>
      <c r="N2553" s="22" t="str">
        <f>TRIM(Data!$A2550)</f>
        <v>Paradise Blush (Sasanqua)</v>
      </c>
      <c r="O2553" s="23">
        <f>IF(Data!$B2550=0,"",Data!$B2550)</f>
        <v>1995</v>
      </c>
      <c r="P2553" s="19" t="str">
        <f>IF(Data!$C2550=0,"",Data!$C2550)</f>
        <v>1</v>
      </c>
      <c r="Q2553" s="23" t="str">
        <f>IF($M2553="","",Data!$E2550)</f>
        <v>S</v>
      </c>
      <c r="R2553" s="23" t="str">
        <f t="shared" si="709"/>
        <v>S</v>
      </c>
      <c r="S2553" s="23" t="str">
        <f t="shared" si="710"/>
        <v>S</v>
      </c>
      <c r="T2553" s="19" t="str">
        <f>IF(Data!$F2550=0,"",Data!$F2550)</f>
        <v/>
      </c>
      <c r="U2553" s="19" t="str">
        <f>IF(Data!$G2550=0,"",Data!$G2550)</f>
        <v/>
      </c>
      <c r="V2553" s="19" t="str">
        <f>IF(Data!$D2550=0,"",Data!$D2550)</f>
        <v/>
      </c>
      <c r="W2553" s="19" t="str">
        <f>Data!$H2550</f>
        <v>Sasanqua</v>
      </c>
      <c r="Y2553" s="41" t="e">
        <f t="shared" si="705"/>
        <v>#REF!</v>
      </c>
      <c r="Z2553" s="8">
        <f t="shared" si="711"/>
        <v>10000</v>
      </c>
      <c r="AA2553" s="8" t="str">
        <f t="shared" si="712"/>
        <v>Paradise Blush</v>
      </c>
      <c r="AB2553" s="8" t="str">
        <f t="shared" si="713"/>
        <v>S</v>
      </c>
      <c r="AC2553" s="8" t="str">
        <f t="shared" si="714"/>
        <v/>
      </c>
      <c r="AD2553" s="8" t="str">
        <f t="shared" si="719"/>
        <v/>
      </c>
      <c r="AE2553" s="8" t="str">
        <f t="shared" si="715"/>
        <v/>
      </c>
      <c r="AF2553" s="5">
        <f t="shared" si="716"/>
        <v>1995</v>
      </c>
      <c r="AG2553" s="46">
        <v>2550</v>
      </c>
      <c r="AH2553" s="47" t="str">
        <f t="shared" si="706"/>
        <v/>
      </c>
      <c r="AI2553" s="48" t="str">
        <f t="shared" si="707"/>
        <v/>
      </c>
      <c r="AK2553" s="22" t="e">
        <f>TRIM(#REF!)</f>
        <v>#REF!</v>
      </c>
      <c r="AL2553" s="23" t="e">
        <f>IF(#REF!=0,"",#REF!)</f>
        <v>#REF!</v>
      </c>
      <c r="AM2553" s="19" t="e">
        <f>IF(#REF!=0,"",#REF!)</f>
        <v>#REF!</v>
      </c>
      <c r="AN2553" s="23" t="e">
        <f>IF($AK2553="","",#REF!)</f>
        <v>#REF!</v>
      </c>
      <c r="AO2553" s="23" t="e">
        <f t="shared" si="717"/>
        <v>#REF!</v>
      </c>
      <c r="AP2553" s="19" t="e">
        <f>IF(#REF!=0,"",#REF!)</f>
        <v>#REF!</v>
      </c>
      <c r="AQ2553" s="19" t="e">
        <f>IF(#REF!=0,"",#REF!)</f>
        <v>#REF!</v>
      </c>
      <c r="AR2553" s="19" t="e">
        <f>IF(#REF!=0,"",#REF!)</f>
        <v>#REF!</v>
      </c>
      <c r="AS2553" s="19" t="e">
        <f>#REF!</f>
        <v>#REF!</v>
      </c>
    </row>
    <row r="2554" spans="4:45" ht="19.5" thickTop="1" thickBot="1" x14ac:dyDescent="0.25">
      <c r="D2554" s="1" t="str">
        <f t="shared" si="720"/>
        <v/>
      </c>
      <c r="E2554" s="1" t="str">
        <f t="shared" si="721"/>
        <v/>
      </c>
      <c r="K2554" s="19" t="str">
        <f t="shared" si="708"/>
        <v/>
      </c>
      <c r="L2554" s="19">
        <f t="shared" si="718"/>
        <v>10000</v>
      </c>
      <c r="M2554" s="22" t="str">
        <f>TRIM(Data!$N2551)</f>
        <v>Paradise Glow</v>
      </c>
      <c r="N2554" s="22" t="str">
        <f>TRIM(Data!$A2551)</f>
        <v>Paradise Glow (Sasanqua)</v>
      </c>
      <c r="O2554" s="23">
        <f>IF(Data!$B2551=0,"",Data!$B2551)</f>
        <v>1995</v>
      </c>
      <c r="P2554" s="19" t="str">
        <f>IF(Data!$C2551=0,"",Data!$C2551)</f>
        <v/>
      </c>
      <c r="Q2554" s="23" t="str">
        <f>IF($M2554="","",Data!$E2551)</f>
        <v>M</v>
      </c>
      <c r="R2554" s="23" t="str">
        <f t="shared" si="709"/>
        <v>M</v>
      </c>
      <c r="S2554" s="23" t="str">
        <f t="shared" si="710"/>
        <v>M</v>
      </c>
      <c r="T2554" s="19" t="str">
        <f>IF(Data!$F2551=0,"",Data!$F2551)</f>
        <v/>
      </c>
      <c r="U2554" s="19" t="str">
        <f>IF(Data!$G2551=0,"",Data!$G2551)</f>
        <v/>
      </c>
      <c r="V2554" s="19" t="str">
        <f>IF(Data!$D2551=0,"",Data!$D2551)</f>
        <v/>
      </c>
      <c r="W2554" s="19" t="str">
        <f>Data!$H2551</f>
        <v>Sasanqua</v>
      </c>
      <c r="Y2554" s="41" t="e">
        <f t="shared" si="705"/>
        <v>#REF!</v>
      </c>
      <c r="Z2554" s="8">
        <f t="shared" si="711"/>
        <v>10000</v>
      </c>
      <c r="AA2554" s="8" t="str">
        <f t="shared" si="712"/>
        <v>Paradise Glow</v>
      </c>
      <c r="AB2554" s="8" t="str">
        <f t="shared" si="713"/>
        <v>M</v>
      </c>
      <c r="AC2554" s="8" t="str">
        <f t="shared" si="714"/>
        <v/>
      </c>
      <c r="AD2554" s="8" t="str">
        <f t="shared" si="719"/>
        <v/>
      </c>
      <c r="AE2554" s="8" t="str">
        <f t="shared" si="715"/>
        <v/>
      </c>
      <c r="AF2554" s="5">
        <f t="shared" si="716"/>
        <v>1995</v>
      </c>
      <c r="AG2554" s="46">
        <v>2551</v>
      </c>
      <c r="AH2554" s="47" t="str">
        <f t="shared" si="706"/>
        <v/>
      </c>
      <c r="AI2554" s="48" t="str">
        <f t="shared" si="707"/>
        <v/>
      </c>
      <c r="AK2554" s="22" t="e">
        <f>TRIM(#REF!)</f>
        <v>#REF!</v>
      </c>
      <c r="AL2554" s="23" t="e">
        <f>IF(#REF!=0,"",#REF!)</f>
        <v>#REF!</v>
      </c>
      <c r="AM2554" s="19" t="e">
        <f>IF(#REF!=0,"",#REF!)</f>
        <v>#REF!</v>
      </c>
      <c r="AN2554" s="23" t="e">
        <f>IF($AK2554="","",#REF!)</f>
        <v>#REF!</v>
      </c>
      <c r="AO2554" s="23" t="e">
        <f t="shared" si="717"/>
        <v>#REF!</v>
      </c>
      <c r="AP2554" s="19" t="e">
        <f>IF(#REF!=0,"",#REF!)</f>
        <v>#REF!</v>
      </c>
      <c r="AQ2554" s="19" t="e">
        <f>IF(#REF!=0,"",#REF!)</f>
        <v>#REF!</v>
      </c>
      <c r="AR2554" s="19" t="e">
        <f>IF(#REF!=0,"",#REF!)</f>
        <v>#REF!</v>
      </c>
      <c r="AS2554" s="19" t="e">
        <f>#REF!</f>
        <v>#REF!</v>
      </c>
    </row>
    <row r="2555" spans="4:45" ht="19.5" thickTop="1" thickBot="1" x14ac:dyDescent="0.25">
      <c r="D2555" s="1" t="str">
        <f t="shared" si="720"/>
        <v/>
      </c>
      <c r="E2555" s="1" t="str">
        <f t="shared" si="721"/>
        <v/>
      </c>
      <c r="K2555" s="19" t="str">
        <f t="shared" si="708"/>
        <v/>
      </c>
      <c r="L2555" s="19">
        <f t="shared" si="718"/>
        <v>10000</v>
      </c>
      <c r="M2555" s="22" t="str">
        <f>TRIM(Data!$N2552)</f>
        <v>Paradise Illumination</v>
      </c>
      <c r="N2555" s="22" t="str">
        <f>TRIM(Data!$A2552)</f>
        <v>Paradise Illumination (H)</v>
      </c>
      <c r="O2555" s="23">
        <f>IF(Data!$B2552=0,"",Data!$B2552)</f>
        <v>2010</v>
      </c>
      <c r="P2555" s="19" t="str">
        <f>IF(Data!$C2552=0,"",Data!$C2552)</f>
        <v>1</v>
      </c>
      <c r="Q2555" s="23" t="str">
        <f>IF($M2555="","",Data!$E2552)</f>
        <v>L</v>
      </c>
      <c r="R2555" s="23" t="str">
        <f t="shared" si="709"/>
        <v>L</v>
      </c>
      <c r="S2555" s="23" t="str">
        <f t="shared" si="710"/>
        <v>L</v>
      </c>
      <c r="T2555" s="19" t="str">
        <f>IF(Data!$F2552=0,"",Data!$F2552)</f>
        <v/>
      </c>
      <c r="U2555" s="19" t="str">
        <f>IF(Data!$G2552=0,"",Data!$G2552)</f>
        <v/>
      </c>
      <c r="V2555" s="19" t="str">
        <f>IF(Data!$D2552=0,"",Data!$D2552)</f>
        <v/>
      </c>
      <c r="W2555" s="19" t="str">
        <f>Data!$H2552</f>
        <v>NRH</v>
      </c>
      <c r="Y2555" s="41" t="e">
        <f t="shared" si="705"/>
        <v>#REF!</v>
      </c>
      <c r="Z2555" s="8">
        <f t="shared" si="711"/>
        <v>10000</v>
      </c>
      <c r="AA2555" s="8" t="str">
        <f t="shared" si="712"/>
        <v>Paradise Illumination</v>
      </c>
      <c r="AB2555" s="8" t="str">
        <f t="shared" si="713"/>
        <v>L</v>
      </c>
      <c r="AC2555" s="8" t="str">
        <f t="shared" si="714"/>
        <v/>
      </c>
      <c r="AD2555" s="8" t="str">
        <f t="shared" si="719"/>
        <v/>
      </c>
      <c r="AE2555" s="8" t="str">
        <f t="shared" si="715"/>
        <v/>
      </c>
      <c r="AF2555" s="5">
        <f t="shared" si="716"/>
        <v>2010</v>
      </c>
      <c r="AG2555" s="46">
        <v>2552</v>
      </c>
      <c r="AH2555" s="47" t="str">
        <f t="shared" si="706"/>
        <v/>
      </c>
      <c r="AI2555" s="48" t="str">
        <f t="shared" si="707"/>
        <v/>
      </c>
      <c r="AK2555" s="22" t="e">
        <f>TRIM(#REF!)</f>
        <v>#REF!</v>
      </c>
      <c r="AL2555" s="23" t="e">
        <f>IF(#REF!=0,"",#REF!)</f>
        <v>#REF!</v>
      </c>
      <c r="AM2555" s="19" t="e">
        <f>IF(#REF!=0,"",#REF!)</f>
        <v>#REF!</v>
      </c>
      <c r="AN2555" s="23" t="e">
        <f>IF($AK2555="","",#REF!)</f>
        <v>#REF!</v>
      </c>
      <c r="AO2555" s="23" t="e">
        <f t="shared" si="717"/>
        <v>#REF!</v>
      </c>
      <c r="AP2555" s="19" t="e">
        <f>IF(#REF!=0,"",#REF!)</f>
        <v>#REF!</v>
      </c>
      <c r="AQ2555" s="19" t="e">
        <f>IF(#REF!=0,"",#REF!)</f>
        <v>#REF!</v>
      </c>
      <c r="AR2555" s="19" t="e">
        <f>IF(#REF!=0,"",#REF!)</f>
        <v>#REF!</v>
      </c>
      <c r="AS2555" s="19" t="e">
        <f>#REF!</f>
        <v>#REF!</v>
      </c>
    </row>
    <row r="2556" spans="4:45" ht="19.5" thickTop="1" thickBot="1" x14ac:dyDescent="0.25">
      <c r="D2556" s="1" t="str">
        <f t="shared" si="720"/>
        <v/>
      </c>
      <c r="E2556" s="1" t="str">
        <f t="shared" si="721"/>
        <v/>
      </c>
      <c r="K2556" s="19" t="str">
        <f t="shared" si="708"/>
        <v/>
      </c>
      <c r="L2556" s="19">
        <f t="shared" si="718"/>
        <v>10000</v>
      </c>
      <c r="M2556" s="22" t="str">
        <f>TRIM(Data!$N2553)</f>
        <v>Paradise Little Laine</v>
      </c>
      <c r="N2556" s="22" t="str">
        <f>TRIM(Data!$A2553)</f>
        <v>Paradise Little Laine (Sasanqua)</v>
      </c>
      <c r="O2556" s="23">
        <f>IF(Data!$B2553=0,"",Data!$B2553)</f>
        <v>1995</v>
      </c>
      <c r="P2556" s="19" t="str">
        <f>IF(Data!$C2553=0,"",Data!$C2553)</f>
        <v/>
      </c>
      <c r="Q2556" s="23" t="str">
        <f>IF($M2556="","",Data!$E2553)</f>
        <v>Min</v>
      </c>
      <c r="R2556" s="23" t="str">
        <f t="shared" si="709"/>
        <v>Min</v>
      </c>
      <c r="S2556" s="23" t="str">
        <f t="shared" si="710"/>
        <v>Min</v>
      </c>
      <c r="T2556" s="19" t="str">
        <f>IF(Data!$F2553=0,"",Data!$F2553)</f>
        <v/>
      </c>
      <c r="U2556" s="19" t="str">
        <f>IF(Data!$G2553=0,"",Data!$G2553)</f>
        <v/>
      </c>
      <c r="V2556" s="19" t="str">
        <f>IF(Data!$D2553=0,"",Data!$D2553)</f>
        <v/>
      </c>
      <c r="W2556" s="19" t="str">
        <f>Data!$H2553</f>
        <v>Sasanqua</v>
      </c>
      <c r="Y2556" s="41" t="e">
        <f t="shared" si="705"/>
        <v>#REF!</v>
      </c>
      <c r="Z2556" s="8">
        <f t="shared" si="711"/>
        <v>10000</v>
      </c>
      <c r="AA2556" s="8" t="str">
        <f t="shared" si="712"/>
        <v>Paradise Little Laine</v>
      </c>
      <c r="AB2556" s="8" t="str">
        <f t="shared" si="713"/>
        <v>Min</v>
      </c>
      <c r="AC2556" s="8" t="str">
        <f t="shared" si="714"/>
        <v/>
      </c>
      <c r="AD2556" s="8" t="str">
        <f t="shared" si="719"/>
        <v/>
      </c>
      <c r="AE2556" s="8" t="str">
        <f t="shared" si="715"/>
        <v/>
      </c>
      <c r="AF2556" s="5">
        <f t="shared" si="716"/>
        <v>1995</v>
      </c>
      <c r="AG2556" s="46">
        <v>2553</v>
      </c>
      <c r="AH2556" s="47" t="str">
        <f t="shared" si="706"/>
        <v/>
      </c>
      <c r="AI2556" s="48" t="str">
        <f t="shared" si="707"/>
        <v/>
      </c>
      <c r="AK2556" s="22" t="e">
        <f>TRIM(#REF!)</f>
        <v>#REF!</v>
      </c>
      <c r="AL2556" s="23" t="e">
        <f>IF(#REF!=0,"",#REF!)</f>
        <v>#REF!</v>
      </c>
      <c r="AM2556" s="19" t="e">
        <f>IF(#REF!=0,"",#REF!)</f>
        <v>#REF!</v>
      </c>
      <c r="AN2556" s="23" t="e">
        <f>IF($AK2556="","",#REF!)</f>
        <v>#REF!</v>
      </c>
      <c r="AO2556" s="23" t="e">
        <f t="shared" si="717"/>
        <v>#REF!</v>
      </c>
      <c r="AP2556" s="19" t="e">
        <f>IF(#REF!=0,"",#REF!)</f>
        <v>#REF!</v>
      </c>
      <c r="AQ2556" s="19" t="e">
        <f>IF(#REF!=0,"",#REF!)</f>
        <v>#REF!</v>
      </c>
      <c r="AR2556" s="19" t="e">
        <f>IF(#REF!=0,"",#REF!)</f>
        <v>#REF!</v>
      </c>
      <c r="AS2556" s="19" t="e">
        <f>#REF!</f>
        <v>#REF!</v>
      </c>
    </row>
    <row r="2557" spans="4:45" ht="19.5" thickTop="1" thickBot="1" x14ac:dyDescent="0.25">
      <c r="D2557" s="1" t="str">
        <f t="shared" si="720"/>
        <v/>
      </c>
      <c r="E2557" s="1" t="str">
        <f t="shared" si="721"/>
        <v/>
      </c>
      <c r="K2557" s="19" t="str">
        <f t="shared" si="708"/>
        <v/>
      </c>
      <c r="L2557" s="19">
        <f t="shared" si="718"/>
        <v>10000</v>
      </c>
      <c r="M2557" s="22" t="str">
        <f>TRIM(Data!$N2554)</f>
        <v>Parker Connor</v>
      </c>
      <c r="N2557" s="22" t="str">
        <f>TRIM(Data!$A2554)</f>
        <v>Parker Connor</v>
      </c>
      <c r="O2557" s="23">
        <f>IF(Data!$B2554=0,"",Data!$B2554)</f>
        <v>2012</v>
      </c>
      <c r="P2557" s="19" t="str">
        <f>IF(Data!$C2554=0,"",Data!$C2554)</f>
        <v>1</v>
      </c>
      <c r="Q2557" s="23" t="str">
        <f>IF($M2557="","",Data!$E2554)</f>
        <v>M</v>
      </c>
      <c r="R2557" s="23" t="str">
        <f t="shared" si="709"/>
        <v>M</v>
      </c>
      <c r="S2557" s="23" t="str">
        <f t="shared" si="710"/>
        <v>M</v>
      </c>
      <c r="T2557" s="19" t="str">
        <f>IF(Data!$F2554=0,"",Data!$F2554)</f>
        <v/>
      </c>
      <c r="U2557" s="19" t="str">
        <f>IF(Data!$G2554=0,"",Data!$G2554)</f>
        <v/>
      </c>
      <c r="V2557" s="19" t="str">
        <f>IF(Data!$D2554=0,"",Data!$D2554)</f>
        <v/>
      </c>
      <c r="W2557" s="19" t="str">
        <f>Data!$H2554</f>
        <v>Japonica</v>
      </c>
      <c r="Y2557" s="41" t="e">
        <f t="shared" si="705"/>
        <v>#REF!</v>
      </c>
      <c r="Z2557" s="8">
        <f t="shared" si="711"/>
        <v>10000</v>
      </c>
      <c r="AA2557" s="8" t="str">
        <f t="shared" si="712"/>
        <v>Parker Connor</v>
      </c>
      <c r="AB2557" s="8" t="str">
        <f t="shared" si="713"/>
        <v>M</v>
      </c>
      <c r="AC2557" s="8" t="str">
        <f t="shared" si="714"/>
        <v/>
      </c>
      <c r="AD2557" s="8" t="str">
        <f t="shared" si="719"/>
        <v/>
      </c>
      <c r="AE2557" s="8" t="str">
        <f t="shared" si="715"/>
        <v/>
      </c>
      <c r="AF2557" s="5">
        <f t="shared" si="716"/>
        <v>2012</v>
      </c>
      <c r="AG2557" s="46">
        <v>2554</v>
      </c>
      <c r="AH2557" s="47" t="str">
        <f t="shared" si="706"/>
        <v/>
      </c>
      <c r="AI2557" s="48" t="str">
        <f t="shared" si="707"/>
        <v/>
      </c>
      <c r="AK2557" s="22" t="e">
        <f>TRIM(#REF!)</f>
        <v>#REF!</v>
      </c>
      <c r="AL2557" s="23" t="e">
        <f>IF(#REF!=0,"",#REF!)</f>
        <v>#REF!</v>
      </c>
      <c r="AM2557" s="19" t="e">
        <f>IF(#REF!=0,"",#REF!)</f>
        <v>#REF!</v>
      </c>
      <c r="AN2557" s="23" t="e">
        <f>IF($AK2557="","",#REF!)</f>
        <v>#REF!</v>
      </c>
      <c r="AO2557" s="23" t="e">
        <f t="shared" si="717"/>
        <v>#REF!</v>
      </c>
      <c r="AP2557" s="19" t="e">
        <f>IF(#REF!=0,"",#REF!)</f>
        <v>#REF!</v>
      </c>
      <c r="AQ2557" s="19" t="e">
        <f>IF(#REF!=0,"",#REF!)</f>
        <v>#REF!</v>
      </c>
      <c r="AR2557" s="19" t="e">
        <f>IF(#REF!=0,"",#REF!)</f>
        <v>#REF!</v>
      </c>
      <c r="AS2557" s="19" t="e">
        <f>#REF!</f>
        <v>#REF!</v>
      </c>
    </row>
    <row r="2558" spans="4:45" ht="19.5" thickTop="1" thickBot="1" x14ac:dyDescent="0.25">
      <c r="D2558" s="1" t="str">
        <f t="shared" si="720"/>
        <v/>
      </c>
      <c r="E2558" s="1" t="str">
        <f t="shared" si="721"/>
        <v/>
      </c>
      <c r="K2558" s="19" t="str">
        <f t="shared" si="708"/>
        <v/>
      </c>
      <c r="L2558" s="19">
        <f t="shared" si="718"/>
        <v>10000</v>
      </c>
      <c r="M2558" s="22" t="str">
        <f>TRIM(Data!$N2555)</f>
        <v>Party Poppers</v>
      </c>
      <c r="N2558" s="22" t="str">
        <f>TRIM(Data!$A2555)</f>
        <v>Party Poppers (H)</v>
      </c>
      <c r="O2558" s="23">
        <f>IF(Data!$B2555=0,"",Data!$B2555)</f>
        <v>2020</v>
      </c>
      <c r="P2558" s="19" t="str">
        <f>IF(Data!$C2555=0,"",Data!$C2555)</f>
        <v>1</v>
      </c>
      <c r="Q2558" s="23" t="str">
        <f>IF($M2558="","",Data!$E2555)</f>
        <v>Min</v>
      </c>
      <c r="R2558" s="23" t="str">
        <f t="shared" si="709"/>
        <v>Min</v>
      </c>
      <c r="S2558" s="23" t="str">
        <f t="shared" si="710"/>
        <v>Min</v>
      </c>
      <c r="T2558" s="19" t="str">
        <f>IF(Data!$F2555=0,"",Data!$F2555)</f>
        <v/>
      </c>
      <c r="U2558" s="19" t="str">
        <f>IF(Data!$G2555=0,"",Data!$G2555)</f>
        <v/>
      </c>
      <c r="V2558" s="19" t="str">
        <f>IF(Data!$D2555=0,"",Data!$D2555)</f>
        <v/>
      </c>
      <c r="W2558" s="19" t="str">
        <f>Data!$H2555</f>
        <v>NRH</v>
      </c>
      <c r="Y2558" s="41" t="e">
        <f t="shared" si="705"/>
        <v>#REF!</v>
      </c>
      <c r="Z2558" s="8">
        <f t="shared" si="711"/>
        <v>10000</v>
      </c>
      <c r="AA2558" s="8" t="str">
        <f t="shared" si="712"/>
        <v>Party Poppers</v>
      </c>
      <c r="AB2558" s="8" t="str">
        <f t="shared" si="713"/>
        <v>Min</v>
      </c>
      <c r="AC2558" s="8" t="str">
        <f t="shared" si="714"/>
        <v/>
      </c>
      <c r="AD2558" s="8" t="str">
        <f t="shared" si="719"/>
        <v/>
      </c>
      <c r="AE2558" s="8" t="str">
        <f t="shared" si="715"/>
        <v/>
      </c>
      <c r="AF2558" s="5">
        <f t="shared" si="716"/>
        <v>2020</v>
      </c>
      <c r="AG2558" s="46">
        <v>2555</v>
      </c>
      <c r="AH2558" s="47" t="str">
        <f t="shared" si="706"/>
        <v/>
      </c>
      <c r="AI2558" s="48" t="str">
        <f t="shared" si="707"/>
        <v/>
      </c>
      <c r="AK2558" s="22" t="e">
        <f>TRIM(#REF!)</f>
        <v>#REF!</v>
      </c>
      <c r="AL2558" s="23" t="e">
        <f>IF(#REF!=0,"",#REF!)</f>
        <v>#REF!</v>
      </c>
      <c r="AM2558" s="19" t="e">
        <f>IF(#REF!=0,"",#REF!)</f>
        <v>#REF!</v>
      </c>
      <c r="AN2558" s="23" t="e">
        <f>IF($AK2558="","",#REF!)</f>
        <v>#REF!</v>
      </c>
      <c r="AO2558" s="23" t="e">
        <f t="shared" si="717"/>
        <v>#REF!</v>
      </c>
      <c r="AP2558" s="19" t="e">
        <f>IF(#REF!=0,"",#REF!)</f>
        <v>#REF!</v>
      </c>
      <c r="AQ2558" s="19" t="e">
        <f>IF(#REF!=0,"",#REF!)</f>
        <v>#REF!</v>
      </c>
      <c r="AR2558" s="19" t="e">
        <f>IF(#REF!=0,"",#REF!)</f>
        <v>#REF!</v>
      </c>
      <c r="AS2558" s="19" t="e">
        <f>#REF!</f>
        <v>#REF!</v>
      </c>
    </row>
    <row r="2559" spans="4:45" ht="19.5" thickTop="1" thickBot="1" x14ac:dyDescent="0.25">
      <c r="D2559" s="1" t="str">
        <f t="shared" si="720"/>
        <v/>
      </c>
      <c r="E2559" s="1" t="str">
        <f t="shared" si="721"/>
        <v/>
      </c>
      <c r="K2559" s="19" t="str">
        <f t="shared" si="708"/>
        <v/>
      </c>
      <c r="L2559" s="19">
        <f t="shared" si="718"/>
        <v>10000</v>
      </c>
      <c r="M2559" s="22" t="str">
        <f>TRIM(Data!$N2556)</f>
        <v>Camellia Parvifolia</v>
      </c>
      <c r="N2559" s="22" t="str">
        <f>TRIM(Data!$A2556)</f>
        <v>Camellia Parvifolia (Specie)</v>
      </c>
      <c r="O2559" s="23" t="str">
        <f>IF(Data!$B2556=0,"",Data!$B2556)</f>
        <v/>
      </c>
      <c r="P2559" s="19" t="str">
        <f>IF(Data!$C2556=0,"",Data!$C2556)</f>
        <v/>
      </c>
      <c r="Q2559" s="23" t="str">
        <f>IF($M2559="","",Data!$E2556)</f>
        <v>Min</v>
      </c>
      <c r="R2559" s="23" t="str">
        <f t="shared" si="709"/>
        <v>Min</v>
      </c>
      <c r="S2559" s="23" t="str">
        <f t="shared" si="710"/>
        <v>Min</v>
      </c>
      <c r="T2559" s="19" t="str">
        <f>IF(Data!$F2556=0,"",Data!$F2556)</f>
        <v/>
      </c>
      <c r="U2559" s="19" t="str">
        <f>IF(Data!$G2556=0,"",Data!$G2556)</f>
        <v/>
      </c>
      <c r="V2559" s="19" t="str">
        <f>IF(Data!$D2556=0,"",Data!$D2556)</f>
        <v/>
      </c>
      <c r="W2559" s="19" t="str">
        <f>Data!$H2556</f>
        <v>Specie</v>
      </c>
      <c r="Y2559" s="41" t="e">
        <f t="shared" si="705"/>
        <v>#REF!</v>
      </c>
      <c r="Z2559" s="8">
        <f t="shared" si="711"/>
        <v>10000</v>
      </c>
      <c r="AA2559" s="8" t="str">
        <f t="shared" si="712"/>
        <v>Camellia Parvifolia</v>
      </c>
      <c r="AB2559" s="8" t="str">
        <f t="shared" si="713"/>
        <v>Min</v>
      </c>
      <c r="AC2559" s="8" t="str">
        <f t="shared" si="714"/>
        <v/>
      </c>
      <c r="AD2559" s="8" t="str">
        <f t="shared" si="719"/>
        <v/>
      </c>
      <c r="AE2559" s="8" t="str">
        <f t="shared" si="715"/>
        <v/>
      </c>
      <c r="AF2559" s="5" t="str">
        <f t="shared" si="716"/>
        <v/>
      </c>
      <c r="AG2559" s="46">
        <v>2556</v>
      </c>
      <c r="AH2559" s="47" t="str">
        <f t="shared" si="706"/>
        <v/>
      </c>
      <c r="AI2559" s="48" t="str">
        <f t="shared" si="707"/>
        <v/>
      </c>
      <c r="AK2559" s="22" t="e">
        <f>TRIM(#REF!)</f>
        <v>#REF!</v>
      </c>
      <c r="AL2559" s="23" t="e">
        <f>IF(#REF!=0,"",#REF!)</f>
        <v>#REF!</v>
      </c>
      <c r="AM2559" s="19" t="e">
        <f>IF(#REF!=0,"",#REF!)</f>
        <v>#REF!</v>
      </c>
      <c r="AN2559" s="23" t="e">
        <f>IF($AK2559="","",#REF!)</f>
        <v>#REF!</v>
      </c>
      <c r="AO2559" s="23" t="e">
        <f t="shared" si="717"/>
        <v>#REF!</v>
      </c>
      <c r="AP2559" s="19" t="e">
        <f>IF(#REF!=0,"",#REF!)</f>
        <v>#REF!</v>
      </c>
      <c r="AQ2559" s="19" t="e">
        <f>IF(#REF!=0,"",#REF!)</f>
        <v>#REF!</v>
      </c>
      <c r="AR2559" s="19" t="e">
        <f>IF(#REF!=0,"",#REF!)</f>
        <v>#REF!</v>
      </c>
      <c r="AS2559" s="19" t="e">
        <f>#REF!</f>
        <v>#REF!</v>
      </c>
    </row>
    <row r="2560" spans="4:45" ht="19.5" thickTop="1" thickBot="1" x14ac:dyDescent="0.25">
      <c r="D2560" s="1" t="str">
        <f t="shared" si="720"/>
        <v/>
      </c>
      <c r="E2560" s="1" t="str">
        <f t="shared" si="721"/>
        <v/>
      </c>
      <c r="K2560" s="19" t="str">
        <f t="shared" si="708"/>
        <v/>
      </c>
      <c r="L2560" s="19">
        <f t="shared" si="718"/>
        <v>10000</v>
      </c>
      <c r="M2560" s="22" t="str">
        <f>TRIM(Data!$N2557)</f>
        <v>Pat B. Johnson</v>
      </c>
      <c r="N2560" s="22" t="str">
        <f>TRIM(Data!$A2557)</f>
        <v>Pat B. Johnson (R)</v>
      </c>
      <c r="O2560" s="23">
        <f>IF(Data!$B2557=0,"",Data!$B2557)</f>
        <v>2016</v>
      </c>
      <c r="P2560" s="19" t="str">
        <f>IF(Data!$C2557=0,"",Data!$C2557)</f>
        <v>1</v>
      </c>
      <c r="Q2560" s="23" t="str">
        <f>IF($M2560="","",Data!$E2557)</f>
        <v>L</v>
      </c>
      <c r="R2560" s="23" t="str">
        <f t="shared" si="709"/>
        <v>L</v>
      </c>
      <c r="S2560" s="23" t="str">
        <f t="shared" si="710"/>
        <v>L</v>
      </c>
      <c r="T2560" s="19" t="str">
        <f>IF(Data!$F2557=0,"",Data!$F2557)</f>
        <v/>
      </c>
      <c r="U2560" s="19" t="str">
        <f>IF(Data!$G2557=0,"",Data!$G2557)</f>
        <v/>
      </c>
      <c r="V2560" s="19" t="str">
        <f>IF(Data!$D2557=0,"",Data!$D2557)</f>
        <v/>
      </c>
      <c r="W2560" s="19" t="str">
        <f>Data!$H2557</f>
        <v>Reticulata</v>
      </c>
      <c r="Y2560" s="41" t="e">
        <f t="shared" si="705"/>
        <v>#REF!</v>
      </c>
      <c r="Z2560" s="8">
        <f t="shared" si="711"/>
        <v>10000</v>
      </c>
      <c r="AA2560" s="8" t="str">
        <f t="shared" si="712"/>
        <v>Pat B. Johnson</v>
      </c>
      <c r="AB2560" s="8" t="str">
        <f t="shared" si="713"/>
        <v>L</v>
      </c>
      <c r="AC2560" s="8" t="str">
        <f t="shared" si="714"/>
        <v/>
      </c>
      <c r="AD2560" s="8" t="str">
        <f t="shared" si="719"/>
        <v/>
      </c>
      <c r="AE2560" s="8" t="str">
        <f t="shared" si="715"/>
        <v/>
      </c>
      <c r="AF2560" s="5">
        <f t="shared" si="716"/>
        <v>2016</v>
      </c>
      <c r="AG2560" s="46">
        <v>2557</v>
      </c>
      <c r="AH2560" s="47" t="str">
        <f t="shared" si="706"/>
        <v/>
      </c>
      <c r="AI2560" s="48" t="str">
        <f t="shared" si="707"/>
        <v/>
      </c>
      <c r="AK2560" s="22" t="e">
        <f>TRIM(#REF!)</f>
        <v>#REF!</v>
      </c>
      <c r="AL2560" s="23" t="e">
        <f>IF(#REF!=0,"",#REF!)</f>
        <v>#REF!</v>
      </c>
      <c r="AM2560" s="19" t="e">
        <f>IF(#REF!=0,"",#REF!)</f>
        <v>#REF!</v>
      </c>
      <c r="AN2560" s="23" t="e">
        <f>IF($AK2560="","",#REF!)</f>
        <v>#REF!</v>
      </c>
      <c r="AO2560" s="23" t="e">
        <f t="shared" si="717"/>
        <v>#REF!</v>
      </c>
      <c r="AP2560" s="19" t="e">
        <f>IF(#REF!=0,"",#REF!)</f>
        <v>#REF!</v>
      </c>
      <c r="AQ2560" s="19" t="e">
        <f>IF(#REF!=0,"",#REF!)</f>
        <v>#REF!</v>
      </c>
      <c r="AR2560" s="19" t="e">
        <f>IF(#REF!=0,"",#REF!)</f>
        <v>#REF!</v>
      </c>
      <c r="AS2560" s="19" t="e">
        <f>#REF!</f>
        <v>#REF!</v>
      </c>
    </row>
    <row r="2561" spans="4:45" ht="19.5" thickTop="1" thickBot="1" x14ac:dyDescent="0.25">
      <c r="D2561" s="1" t="str">
        <f t="shared" si="720"/>
        <v/>
      </c>
      <c r="E2561" s="1" t="str">
        <f t="shared" si="721"/>
        <v/>
      </c>
      <c r="K2561" s="19" t="str">
        <f t="shared" si="708"/>
        <v/>
      </c>
      <c r="L2561" s="19">
        <f t="shared" si="718"/>
        <v>10000</v>
      </c>
      <c r="M2561" s="22" t="str">
        <f>TRIM(Data!$N2558)</f>
        <v>Pat Bellamy</v>
      </c>
      <c r="N2561" s="22" t="str">
        <f>TRIM(Data!$A2558)</f>
        <v>Pat Bellamy</v>
      </c>
      <c r="O2561" s="23">
        <f>IF(Data!$B2558=0,"",Data!$B2558)</f>
        <v>2019</v>
      </c>
      <c r="P2561" s="19" t="str">
        <f>IF(Data!$C2558=0,"",Data!$C2558)</f>
        <v>1</v>
      </c>
      <c r="Q2561" s="23" t="str">
        <f>IF($M2561="","",Data!$E2558)</f>
        <v>VL</v>
      </c>
      <c r="R2561" s="23" t="str">
        <f t="shared" si="709"/>
        <v>VL</v>
      </c>
      <c r="S2561" s="23" t="str">
        <f t="shared" si="710"/>
        <v>VL</v>
      </c>
      <c r="T2561" s="19" t="str">
        <f>IF(Data!$F2558=0,"",Data!$F2558)</f>
        <v/>
      </c>
      <c r="U2561" s="19" t="str">
        <f>IF(Data!$G2558=0,"",Data!$G2558)</f>
        <v/>
      </c>
      <c r="V2561" s="19" t="str">
        <f>IF(Data!$D2558=0,"",Data!$D2558)</f>
        <v/>
      </c>
      <c r="W2561" s="19" t="str">
        <f>Data!$H2558</f>
        <v>Japonica</v>
      </c>
      <c r="Y2561" s="41" t="e">
        <f t="shared" si="705"/>
        <v>#REF!</v>
      </c>
      <c r="Z2561" s="8">
        <f t="shared" si="711"/>
        <v>10000</v>
      </c>
      <c r="AA2561" s="8" t="str">
        <f t="shared" si="712"/>
        <v>Pat Bellamy</v>
      </c>
      <c r="AB2561" s="8" t="str">
        <f t="shared" si="713"/>
        <v>VL</v>
      </c>
      <c r="AC2561" s="8" t="str">
        <f t="shared" si="714"/>
        <v/>
      </c>
      <c r="AD2561" s="8" t="str">
        <f t="shared" si="719"/>
        <v/>
      </c>
      <c r="AE2561" s="8" t="str">
        <f t="shared" si="715"/>
        <v/>
      </c>
      <c r="AF2561" s="5">
        <f t="shared" si="716"/>
        <v>2019</v>
      </c>
      <c r="AG2561" s="46">
        <v>2558</v>
      </c>
      <c r="AH2561" s="47" t="str">
        <f t="shared" si="706"/>
        <v/>
      </c>
      <c r="AI2561" s="48" t="str">
        <f t="shared" si="707"/>
        <v/>
      </c>
      <c r="AK2561" s="22" t="e">
        <f>TRIM(#REF!)</f>
        <v>#REF!</v>
      </c>
      <c r="AL2561" s="23" t="e">
        <f>IF(#REF!=0,"",#REF!)</f>
        <v>#REF!</v>
      </c>
      <c r="AM2561" s="19" t="e">
        <f>IF(#REF!=0,"",#REF!)</f>
        <v>#REF!</v>
      </c>
      <c r="AN2561" s="23" t="e">
        <f>IF($AK2561="","",#REF!)</f>
        <v>#REF!</v>
      </c>
      <c r="AO2561" s="23" t="e">
        <f t="shared" si="717"/>
        <v>#REF!</v>
      </c>
      <c r="AP2561" s="19" t="e">
        <f>IF(#REF!=0,"",#REF!)</f>
        <v>#REF!</v>
      </c>
      <c r="AQ2561" s="19" t="e">
        <f>IF(#REF!=0,"",#REF!)</f>
        <v>#REF!</v>
      </c>
      <c r="AR2561" s="19" t="e">
        <f>IF(#REF!=0,"",#REF!)</f>
        <v>#REF!</v>
      </c>
      <c r="AS2561" s="19" t="e">
        <f>#REF!</f>
        <v>#REF!</v>
      </c>
    </row>
    <row r="2562" spans="4:45" ht="19.5" thickTop="1" thickBot="1" x14ac:dyDescent="0.25">
      <c r="D2562" s="1" t="str">
        <f t="shared" si="720"/>
        <v/>
      </c>
      <c r="E2562" s="1" t="str">
        <f t="shared" si="721"/>
        <v/>
      </c>
      <c r="K2562" s="19" t="str">
        <f t="shared" si="708"/>
        <v/>
      </c>
      <c r="L2562" s="19">
        <f t="shared" si="718"/>
        <v>10000</v>
      </c>
      <c r="M2562" s="22" t="str">
        <f>TRIM(Data!$N2559)</f>
        <v>Pat La Motte Jones</v>
      </c>
      <c r="N2562" s="22" t="str">
        <f>TRIM(Data!$A2559)</f>
        <v>Pat La Motte Jones</v>
      </c>
      <c r="O2562" s="23">
        <f>IF(Data!$B2559=0,"",Data!$B2559)</f>
        <v>1966</v>
      </c>
      <c r="P2562" s="19" t="str">
        <f>IF(Data!$C2559=0,"",Data!$C2559)</f>
        <v>1</v>
      </c>
      <c r="Q2562" s="23" t="str">
        <f>IF($M2562="","",Data!$E2559)</f>
        <v>L</v>
      </c>
      <c r="R2562" s="23" t="str">
        <f t="shared" si="709"/>
        <v>L</v>
      </c>
      <c r="S2562" s="23" t="str">
        <f t="shared" si="710"/>
        <v>L</v>
      </c>
      <c r="T2562" s="19" t="str">
        <f>IF(Data!$F2559=0,"",Data!$F2559)</f>
        <v/>
      </c>
      <c r="U2562" s="19" t="str">
        <f>IF(Data!$G2559=0,"",Data!$G2559)</f>
        <v/>
      </c>
      <c r="V2562" s="19" t="str">
        <f>IF(Data!$D2559=0,"",Data!$D2559)</f>
        <v/>
      </c>
      <c r="W2562" s="19" t="str">
        <f>Data!$H2559</f>
        <v>Japonica</v>
      </c>
      <c r="Y2562" s="41" t="e">
        <f t="shared" si="705"/>
        <v>#REF!</v>
      </c>
      <c r="Z2562" s="8">
        <f t="shared" si="711"/>
        <v>10000</v>
      </c>
      <c r="AA2562" s="8" t="str">
        <f t="shared" si="712"/>
        <v>Pat La Motte Jones</v>
      </c>
      <c r="AB2562" s="8" t="str">
        <f t="shared" si="713"/>
        <v>L</v>
      </c>
      <c r="AC2562" s="8" t="str">
        <f t="shared" si="714"/>
        <v/>
      </c>
      <c r="AD2562" s="8" t="str">
        <f t="shared" si="719"/>
        <v/>
      </c>
      <c r="AE2562" s="8" t="str">
        <f t="shared" si="715"/>
        <v/>
      </c>
      <c r="AF2562" s="5">
        <f t="shared" si="716"/>
        <v>1966</v>
      </c>
      <c r="AG2562" s="46">
        <v>2559</v>
      </c>
      <c r="AH2562" s="47" t="str">
        <f t="shared" si="706"/>
        <v/>
      </c>
      <c r="AI2562" s="48" t="str">
        <f t="shared" si="707"/>
        <v/>
      </c>
      <c r="AK2562" s="22" t="e">
        <f>TRIM(#REF!)</f>
        <v>#REF!</v>
      </c>
      <c r="AL2562" s="23" t="e">
        <f>IF(#REF!=0,"",#REF!)</f>
        <v>#REF!</v>
      </c>
      <c r="AM2562" s="19" t="e">
        <f>IF(#REF!=0,"",#REF!)</f>
        <v>#REF!</v>
      </c>
      <c r="AN2562" s="23" t="e">
        <f>IF($AK2562="","",#REF!)</f>
        <v>#REF!</v>
      </c>
      <c r="AO2562" s="23" t="e">
        <f t="shared" si="717"/>
        <v>#REF!</v>
      </c>
      <c r="AP2562" s="19" t="e">
        <f>IF(#REF!=0,"",#REF!)</f>
        <v>#REF!</v>
      </c>
      <c r="AQ2562" s="19" t="e">
        <f>IF(#REF!=0,"",#REF!)</f>
        <v>#REF!</v>
      </c>
      <c r="AR2562" s="19" t="e">
        <f>IF(#REF!=0,"",#REF!)</f>
        <v>#REF!</v>
      </c>
      <c r="AS2562" s="19" t="e">
        <f>#REF!</f>
        <v>#REF!</v>
      </c>
    </row>
    <row r="2563" spans="4:45" ht="19.5" thickTop="1" thickBot="1" x14ac:dyDescent="0.25">
      <c r="D2563" s="1" t="str">
        <f t="shared" si="720"/>
        <v/>
      </c>
      <c r="E2563" s="1" t="str">
        <f t="shared" si="721"/>
        <v/>
      </c>
      <c r="K2563" s="19" t="str">
        <f t="shared" si="708"/>
        <v/>
      </c>
      <c r="L2563" s="19">
        <f t="shared" si="718"/>
        <v>10000</v>
      </c>
      <c r="M2563" s="22" t="str">
        <f>TRIM(Data!$N2560)</f>
        <v>Pat Nelson</v>
      </c>
      <c r="N2563" s="22" t="str">
        <f>TRIM(Data!$A2560)</f>
        <v>Pat Nelson (H)</v>
      </c>
      <c r="O2563" s="23">
        <f>IF(Data!$B2560=0,"",Data!$B2560)</f>
        <v>2004</v>
      </c>
      <c r="P2563" s="19" t="str">
        <f>IF(Data!$C2560=0,"",Data!$C2560)</f>
        <v/>
      </c>
      <c r="Q2563" s="23" t="str">
        <f>IF($M2563="","",Data!$E2560)</f>
        <v>M-L</v>
      </c>
      <c r="R2563" s="23" t="str">
        <f t="shared" si="709"/>
        <v>M</v>
      </c>
      <c r="S2563" s="23" t="str">
        <f t="shared" si="710"/>
        <v>M</v>
      </c>
      <c r="T2563" s="19" t="str">
        <f>IF(Data!$F2560=0,"",Data!$F2560)</f>
        <v/>
      </c>
      <c r="U2563" s="19" t="str">
        <f>IF(Data!$G2560=0,"",Data!$G2560)</f>
        <v/>
      </c>
      <c r="V2563" s="19" t="str">
        <f>IF(Data!$D2560=0,"",Data!$D2560)</f>
        <v/>
      </c>
      <c r="W2563" s="19" t="str">
        <f>Data!$H2560</f>
        <v>NRH</v>
      </c>
      <c r="Y2563" s="41" t="e">
        <f t="shared" si="705"/>
        <v>#REF!</v>
      </c>
      <c r="Z2563" s="8">
        <f t="shared" si="711"/>
        <v>10000</v>
      </c>
      <c r="AA2563" s="8" t="str">
        <f t="shared" si="712"/>
        <v>Pat Nelson</v>
      </c>
      <c r="AB2563" s="8" t="str">
        <f t="shared" si="713"/>
        <v>M</v>
      </c>
      <c r="AC2563" s="8" t="str">
        <f t="shared" si="714"/>
        <v/>
      </c>
      <c r="AD2563" s="8" t="str">
        <f t="shared" si="719"/>
        <v/>
      </c>
      <c r="AE2563" s="8" t="str">
        <f t="shared" si="715"/>
        <v/>
      </c>
      <c r="AF2563" s="5">
        <f t="shared" si="716"/>
        <v>2004</v>
      </c>
      <c r="AG2563" s="46">
        <v>2560</v>
      </c>
      <c r="AH2563" s="47" t="str">
        <f t="shared" si="706"/>
        <v/>
      </c>
      <c r="AI2563" s="48" t="str">
        <f t="shared" si="707"/>
        <v/>
      </c>
      <c r="AK2563" s="22" t="e">
        <f>TRIM(#REF!)</f>
        <v>#REF!</v>
      </c>
      <c r="AL2563" s="23" t="e">
        <f>IF(#REF!=0,"",#REF!)</f>
        <v>#REF!</v>
      </c>
      <c r="AM2563" s="19" t="e">
        <f>IF(#REF!=0,"",#REF!)</f>
        <v>#REF!</v>
      </c>
      <c r="AN2563" s="23" t="e">
        <f>IF($AK2563="","",#REF!)</f>
        <v>#REF!</v>
      </c>
      <c r="AO2563" s="23" t="e">
        <f t="shared" si="717"/>
        <v>#REF!</v>
      </c>
      <c r="AP2563" s="19" t="e">
        <f>IF(#REF!=0,"",#REF!)</f>
        <v>#REF!</v>
      </c>
      <c r="AQ2563" s="19" t="e">
        <f>IF(#REF!=0,"",#REF!)</f>
        <v>#REF!</v>
      </c>
      <c r="AR2563" s="19" t="e">
        <f>IF(#REF!=0,"",#REF!)</f>
        <v>#REF!</v>
      </c>
      <c r="AS2563" s="19" t="e">
        <f>#REF!</f>
        <v>#REF!</v>
      </c>
    </row>
    <row r="2564" spans="4:45" ht="19.5" thickTop="1" thickBot="1" x14ac:dyDescent="0.25">
      <c r="D2564" s="1" t="str">
        <f t="shared" si="720"/>
        <v/>
      </c>
      <c r="E2564" s="1" t="str">
        <f t="shared" si="721"/>
        <v/>
      </c>
      <c r="K2564" s="19" t="str">
        <f t="shared" si="708"/>
        <v/>
      </c>
      <c r="L2564" s="19">
        <f t="shared" si="718"/>
        <v>10000</v>
      </c>
      <c r="M2564" s="22" t="str">
        <f>TRIM(Data!$N2561)</f>
        <v>Pat Pinkerton</v>
      </c>
      <c r="N2564" s="22" t="str">
        <f>TRIM(Data!$A2561)</f>
        <v>Pat Pinkerton (R)</v>
      </c>
      <c r="O2564" s="23">
        <f>IF(Data!$B2561=0,"",Data!$B2561)</f>
        <v>1997</v>
      </c>
      <c r="P2564" s="19" t="str">
        <f>IF(Data!$C2561=0,"",Data!$C2561)</f>
        <v>1</v>
      </c>
      <c r="Q2564" s="23" t="str">
        <f>IF($M2564="","",Data!$E2561)</f>
        <v>L-VL</v>
      </c>
      <c r="R2564" s="23" t="str">
        <f t="shared" si="709"/>
        <v>L</v>
      </c>
      <c r="S2564" s="23" t="str">
        <f t="shared" si="710"/>
        <v>L</v>
      </c>
      <c r="T2564" s="19" t="str">
        <f>IF(Data!$F2561=0,"",Data!$F2561)</f>
        <v/>
      </c>
      <c r="U2564" s="19" t="str">
        <f>IF(Data!$G2561=0,"",Data!$G2561)</f>
        <v/>
      </c>
      <c r="V2564" s="19" t="str">
        <f>IF(Data!$D2561=0,"",Data!$D2561)</f>
        <v/>
      </c>
      <c r="W2564" s="19" t="str">
        <f>Data!$H2561</f>
        <v>Reticulata</v>
      </c>
      <c r="Y2564" s="41" t="e">
        <f t="shared" ref="Y2564:Y2627" si="722">RANK(Z2564,Z$4:Z$3653,1)</f>
        <v>#REF!</v>
      </c>
      <c r="Z2564" s="8">
        <f t="shared" si="711"/>
        <v>10000</v>
      </c>
      <c r="AA2564" s="8" t="str">
        <f t="shared" si="712"/>
        <v>Pat Pinkerton</v>
      </c>
      <c r="AB2564" s="8" t="str">
        <f t="shared" si="713"/>
        <v>L</v>
      </c>
      <c r="AC2564" s="8" t="str">
        <f t="shared" si="714"/>
        <v/>
      </c>
      <c r="AD2564" s="8" t="str">
        <f t="shared" si="719"/>
        <v/>
      </c>
      <c r="AE2564" s="8" t="str">
        <f t="shared" si="715"/>
        <v/>
      </c>
      <c r="AF2564" s="5">
        <f t="shared" si="716"/>
        <v>1997</v>
      </c>
      <c r="AG2564" s="46">
        <v>2561</v>
      </c>
      <c r="AH2564" s="47" t="str">
        <f t="shared" ref="AH2564:AH2627" si="723">IF(ISERROR(VLOOKUP($AG2564,$Y$4:$AE$3653,2,FALSE)),"",VLOOKUP($AG2564,$Y$4:$AE$3653,3,FALSE))</f>
        <v/>
      </c>
      <c r="AI2564" s="48" t="str">
        <f t="shared" ref="AI2564:AI2627" si="724">IF(ISERROR(VLOOKUP($AG2564,$Y$4:$AE$3653,2,FALSE)),"",VLOOKUP($AG2564,$Y$4:$AF$3653,8,FALSE))</f>
        <v/>
      </c>
      <c r="AK2564" s="22" t="e">
        <f>TRIM(#REF!)</f>
        <v>#REF!</v>
      </c>
      <c r="AL2564" s="23" t="e">
        <f>IF(#REF!=0,"",#REF!)</f>
        <v>#REF!</v>
      </c>
      <c r="AM2564" s="19" t="e">
        <f>IF(#REF!=0,"",#REF!)</f>
        <v>#REF!</v>
      </c>
      <c r="AN2564" s="23" t="e">
        <f>IF($AK2564="","",#REF!)</f>
        <v>#REF!</v>
      </c>
      <c r="AO2564" s="23" t="e">
        <f t="shared" si="717"/>
        <v>#REF!</v>
      </c>
      <c r="AP2564" s="19" t="e">
        <f>IF(#REF!=0,"",#REF!)</f>
        <v>#REF!</v>
      </c>
      <c r="AQ2564" s="19" t="e">
        <f>IF(#REF!=0,"",#REF!)</f>
        <v>#REF!</v>
      </c>
      <c r="AR2564" s="19" t="e">
        <f>IF(#REF!=0,"",#REF!)</f>
        <v>#REF!</v>
      </c>
      <c r="AS2564" s="19" t="e">
        <f>#REF!</f>
        <v>#REF!</v>
      </c>
    </row>
    <row r="2565" spans="4:45" ht="19.5" thickTop="1" thickBot="1" x14ac:dyDescent="0.25">
      <c r="D2565" s="1" t="str">
        <f t="shared" si="720"/>
        <v/>
      </c>
      <c r="E2565" s="1" t="str">
        <f t="shared" si="721"/>
        <v/>
      </c>
      <c r="K2565" s="19" t="str">
        <f t="shared" ref="K2565:K2628" si="725">IF(L2565=10000,"",RANK(L2565,$L$4:$L$3653,1))</f>
        <v/>
      </c>
      <c r="L2565" s="19">
        <f t="shared" si="718"/>
        <v>10000</v>
      </c>
      <c r="M2565" s="22" t="str">
        <f>TRIM(Data!$N2562)</f>
        <v>Patrica Mountbatten</v>
      </c>
      <c r="N2565" s="22" t="str">
        <f>TRIM(Data!$A2562)</f>
        <v>Patrica Mountbatten</v>
      </c>
      <c r="O2565" s="23" t="str">
        <f>IF(Data!$B2562=0,"",Data!$B2562)</f>
        <v>1800's - Late</v>
      </c>
      <c r="P2565" s="19" t="str">
        <f>IF(Data!$C2562=0,"",Data!$C2562)</f>
        <v/>
      </c>
      <c r="Q2565" s="23" t="str">
        <f>IF($M2565="","",Data!$E2562)</f>
        <v>M</v>
      </c>
      <c r="R2565" s="23" t="str">
        <f t="shared" ref="R2565:R2628" si="726">IF($M2565="","",IF($Q2565="Min","Min",IF($Q2565="Min-S",IF($J$1=1,"S","Min"),IF(OR($Q2565="S",$Q2565="S-M"),"S",IF(OR($Q2565="M",$Q2565="M-L"),"M",IF(OR($Q2565="L",$Q2565="L-VL"),"L",IF($Q2565="VL","VL")))))))</f>
        <v>M</v>
      </c>
      <c r="S2565" s="23" t="str">
        <f t="shared" ref="S2565:S2628" si="727">IF($J$1=1,$R2565,$Q2565)</f>
        <v>M</v>
      </c>
      <c r="T2565" s="19" t="str">
        <f>IF(Data!$F2562=0,"",Data!$F2562)</f>
        <v/>
      </c>
      <c r="U2565" s="19" t="str">
        <f>IF(Data!$G2562=0,"",Data!$G2562)</f>
        <v/>
      </c>
      <c r="V2565" s="19" t="str">
        <f>IF(Data!$D2562=0,"",Data!$D2562)</f>
        <v>ANTIQUE</v>
      </c>
      <c r="W2565" s="19" t="str">
        <f>Data!$H2562</f>
        <v>Japonica</v>
      </c>
      <c r="Y2565" s="41" t="e">
        <f t="shared" si="722"/>
        <v>#REF!</v>
      </c>
      <c r="Z2565" s="8">
        <f t="shared" ref="Z2565:Z2628" si="728">IF($V2565="ANTIQUE",IF($W2565="Japonica",ROW(),10000),10000)</f>
        <v>2565</v>
      </c>
      <c r="AA2565" s="8" t="str">
        <f t="shared" ref="AA2565:AA2628" si="729">$M2565</f>
        <v>Patrica Mountbatten</v>
      </c>
      <c r="AB2565" s="8" t="str">
        <f t="shared" ref="AB2565:AB2628" si="730">$R2565</f>
        <v>M</v>
      </c>
      <c r="AC2565" s="8" t="str">
        <f t="shared" ref="AC2565:AC2628" si="731">$T2565</f>
        <v/>
      </c>
      <c r="AD2565" s="8" t="str">
        <f t="shared" si="719"/>
        <v/>
      </c>
      <c r="AE2565" s="8" t="str">
        <f t="shared" ref="AE2565:AE2628" si="732">$V2565</f>
        <v>ANTIQUE</v>
      </c>
      <c r="AF2565" s="5" t="str">
        <f t="shared" ref="AF2565:AF2628" si="733">$O2565</f>
        <v>1800's - Late</v>
      </c>
      <c r="AG2565" s="46">
        <v>2562</v>
      </c>
      <c r="AH2565" s="47" t="str">
        <f t="shared" si="723"/>
        <v/>
      </c>
      <c r="AI2565" s="48" t="str">
        <f t="shared" si="724"/>
        <v/>
      </c>
      <c r="AK2565" s="22" t="e">
        <f>TRIM(#REF!)</f>
        <v>#REF!</v>
      </c>
      <c r="AL2565" s="23" t="e">
        <f>IF(#REF!=0,"",#REF!)</f>
        <v>#REF!</v>
      </c>
      <c r="AM2565" s="19" t="e">
        <f>IF(#REF!=0,"",#REF!)</f>
        <v>#REF!</v>
      </c>
      <c r="AN2565" s="23" t="e">
        <f>IF($AK2565="","",#REF!)</f>
        <v>#REF!</v>
      </c>
      <c r="AO2565" s="23" t="e">
        <f t="shared" ref="AO2565:AO2628" si="734">IF($AK2565="","",IF($AN2565="Min","Min",IF($AN2565="Min-S",IF($J$1=1,"S","Min"),IF(OR($AN2565="S",$AN2565="S-M"),"S",IF(OR($AN2565="M",$AN2565="M-L"),"M",IF(OR($AN2565="L",$AN2565="L-VL"),"L",IF($AN2565="VL","VL")))))))</f>
        <v>#REF!</v>
      </c>
      <c r="AP2565" s="19" t="e">
        <f>IF(#REF!=0,"",#REF!)</f>
        <v>#REF!</v>
      </c>
      <c r="AQ2565" s="19" t="e">
        <f>IF(#REF!=0,"",#REF!)</f>
        <v>#REF!</v>
      </c>
      <c r="AR2565" s="19" t="e">
        <f>IF(#REF!=0,"",#REF!)</f>
        <v>#REF!</v>
      </c>
      <c r="AS2565" s="19" t="e">
        <f>#REF!</f>
        <v>#REF!</v>
      </c>
    </row>
    <row r="2566" spans="4:45" ht="19.5" thickTop="1" thickBot="1" x14ac:dyDescent="0.25">
      <c r="D2566" s="1" t="str">
        <f t="shared" si="720"/>
        <v/>
      </c>
      <c r="E2566" s="1" t="str">
        <f t="shared" si="721"/>
        <v/>
      </c>
      <c r="K2566" s="19" t="str">
        <f t="shared" si="725"/>
        <v/>
      </c>
      <c r="L2566" s="19">
        <f t="shared" si="718"/>
        <v>10000</v>
      </c>
      <c r="M2566" s="22" t="str">
        <f>TRIM(Data!$N2563)</f>
        <v>Patricia Ann</v>
      </c>
      <c r="N2566" s="22" t="str">
        <f>TRIM(Data!$A2563)</f>
        <v>Patricia Ann</v>
      </c>
      <c r="O2566" s="23">
        <f>IF(Data!$B2563=0,"",Data!$B2563)</f>
        <v>1980</v>
      </c>
      <c r="P2566" s="19" t="str">
        <f>IF(Data!$C2563=0,"",Data!$C2563)</f>
        <v>1</v>
      </c>
      <c r="Q2566" s="23" t="str">
        <f>IF($M2566="","",Data!$E2563)</f>
        <v>L</v>
      </c>
      <c r="R2566" s="23" t="str">
        <f t="shared" si="726"/>
        <v>L</v>
      </c>
      <c r="S2566" s="23" t="str">
        <f t="shared" si="727"/>
        <v>L</v>
      </c>
      <c r="T2566" s="19" t="str">
        <f>IF(Data!$F2563=0,"",Data!$F2563)</f>
        <v/>
      </c>
      <c r="U2566" s="19" t="str">
        <f>IF(Data!$G2563=0,"",Data!$G2563)</f>
        <v/>
      </c>
      <c r="V2566" s="19" t="str">
        <f>IF(Data!$D2563=0,"",Data!$D2563)</f>
        <v/>
      </c>
      <c r="W2566" s="19" t="str">
        <f>Data!$H2563</f>
        <v>Japonica</v>
      </c>
      <c r="Y2566" s="41" t="e">
        <f t="shared" si="722"/>
        <v>#REF!</v>
      </c>
      <c r="Z2566" s="8">
        <f t="shared" si="728"/>
        <v>10000</v>
      </c>
      <c r="AA2566" s="8" t="str">
        <f t="shared" si="729"/>
        <v>Patricia Ann</v>
      </c>
      <c r="AB2566" s="8" t="str">
        <f t="shared" si="730"/>
        <v>L</v>
      </c>
      <c r="AC2566" s="8" t="str">
        <f t="shared" si="731"/>
        <v/>
      </c>
      <c r="AD2566" s="8" t="str">
        <f t="shared" si="719"/>
        <v/>
      </c>
      <c r="AE2566" s="8" t="str">
        <f t="shared" si="732"/>
        <v/>
      </c>
      <c r="AF2566" s="5">
        <f t="shared" si="733"/>
        <v>1980</v>
      </c>
      <c r="AG2566" s="46">
        <v>2563</v>
      </c>
      <c r="AH2566" s="47" t="str">
        <f t="shared" si="723"/>
        <v/>
      </c>
      <c r="AI2566" s="48" t="str">
        <f t="shared" si="724"/>
        <v/>
      </c>
      <c r="AK2566" s="22" t="e">
        <f>TRIM(#REF!)</f>
        <v>#REF!</v>
      </c>
      <c r="AL2566" s="23" t="e">
        <f>IF(#REF!=0,"",#REF!)</f>
        <v>#REF!</v>
      </c>
      <c r="AM2566" s="19" t="e">
        <f>IF(#REF!=0,"",#REF!)</f>
        <v>#REF!</v>
      </c>
      <c r="AN2566" s="23" t="e">
        <f>IF($AK2566="","",#REF!)</f>
        <v>#REF!</v>
      </c>
      <c r="AO2566" s="23" t="e">
        <f t="shared" si="734"/>
        <v>#REF!</v>
      </c>
      <c r="AP2566" s="19" t="e">
        <f>IF(#REF!=0,"",#REF!)</f>
        <v>#REF!</v>
      </c>
      <c r="AQ2566" s="19" t="e">
        <f>IF(#REF!=0,"",#REF!)</f>
        <v>#REF!</v>
      </c>
      <c r="AR2566" s="19" t="e">
        <f>IF(#REF!=0,"",#REF!)</f>
        <v>#REF!</v>
      </c>
      <c r="AS2566" s="19" t="e">
        <f>#REF!</f>
        <v>#REF!</v>
      </c>
    </row>
    <row r="2567" spans="4:45" ht="19.5" thickTop="1" thickBot="1" x14ac:dyDescent="0.25">
      <c r="D2567" s="1" t="str">
        <f t="shared" si="720"/>
        <v/>
      </c>
      <c r="E2567" s="1" t="str">
        <f t="shared" si="721"/>
        <v/>
      </c>
      <c r="K2567" s="19" t="str">
        <f t="shared" si="725"/>
        <v/>
      </c>
      <c r="L2567" s="19">
        <f t="shared" si="718"/>
        <v>10000</v>
      </c>
      <c r="M2567" s="22" t="str">
        <f>TRIM(Data!$N2564)</f>
        <v>Patricia Haskee</v>
      </c>
      <c r="N2567" s="22" t="str">
        <f>TRIM(Data!$A2564)</f>
        <v>Patricia Haskee (R)</v>
      </c>
      <c r="O2567" s="23">
        <f>IF(Data!$B2564=0,"",Data!$B2564)</f>
        <v>1995</v>
      </c>
      <c r="P2567" s="19" t="str">
        <f>IF(Data!$C2564=0,"",Data!$C2564)</f>
        <v>1</v>
      </c>
      <c r="Q2567" s="23" t="str">
        <f>IF($M2567="","",Data!$E2564)</f>
        <v>L-VL</v>
      </c>
      <c r="R2567" s="23" t="str">
        <f t="shared" si="726"/>
        <v>L</v>
      </c>
      <c r="S2567" s="23" t="str">
        <f t="shared" si="727"/>
        <v>L</v>
      </c>
      <c r="T2567" s="19" t="str">
        <f>IF(Data!$F2564=0,"",Data!$F2564)</f>
        <v/>
      </c>
      <c r="U2567" s="19" t="str">
        <f>IF(Data!$G2564=0,"",Data!$G2564)</f>
        <v/>
      </c>
      <c r="V2567" s="19" t="str">
        <f>IF(Data!$D2564=0,"",Data!$D2564)</f>
        <v/>
      </c>
      <c r="W2567" s="19" t="str">
        <f>Data!$H2564</f>
        <v>Reticulata</v>
      </c>
      <c r="Y2567" s="41" t="e">
        <f t="shared" si="722"/>
        <v>#REF!</v>
      </c>
      <c r="Z2567" s="8">
        <f t="shared" si="728"/>
        <v>10000</v>
      </c>
      <c r="AA2567" s="8" t="str">
        <f t="shared" si="729"/>
        <v>Patricia Haskee</v>
      </c>
      <c r="AB2567" s="8" t="str">
        <f t="shared" si="730"/>
        <v>L</v>
      </c>
      <c r="AC2567" s="8" t="str">
        <f t="shared" si="731"/>
        <v/>
      </c>
      <c r="AD2567" s="8" t="str">
        <f t="shared" si="719"/>
        <v/>
      </c>
      <c r="AE2567" s="8" t="str">
        <f t="shared" si="732"/>
        <v/>
      </c>
      <c r="AF2567" s="5">
        <f t="shared" si="733"/>
        <v>1995</v>
      </c>
      <c r="AG2567" s="46">
        <v>2564</v>
      </c>
      <c r="AH2567" s="47" t="str">
        <f t="shared" si="723"/>
        <v/>
      </c>
      <c r="AI2567" s="48" t="str">
        <f t="shared" si="724"/>
        <v/>
      </c>
      <c r="AK2567" s="22" t="e">
        <f>TRIM(#REF!)</f>
        <v>#REF!</v>
      </c>
      <c r="AL2567" s="23" t="e">
        <f>IF(#REF!=0,"",#REF!)</f>
        <v>#REF!</v>
      </c>
      <c r="AM2567" s="19" t="e">
        <f>IF(#REF!=0,"",#REF!)</f>
        <v>#REF!</v>
      </c>
      <c r="AN2567" s="23" t="e">
        <f>IF($AK2567="","",#REF!)</f>
        <v>#REF!</v>
      </c>
      <c r="AO2567" s="23" t="e">
        <f t="shared" si="734"/>
        <v>#REF!</v>
      </c>
      <c r="AP2567" s="19" t="e">
        <f>IF(#REF!=0,"",#REF!)</f>
        <v>#REF!</v>
      </c>
      <c r="AQ2567" s="19" t="e">
        <f>IF(#REF!=0,"",#REF!)</f>
        <v>#REF!</v>
      </c>
      <c r="AR2567" s="19" t="e">
        <f>IF(#REF!=0,"",#REF!)</f>
        <v>#REF!</v>
      </c>
      <c r="AS2567" s="19" t="e">
        <f>#REF!</f>
        <v>#REF!</v>
      </c>
    </row>
    <row r="2568" spans="4:45" ht="19.5" thickTop="1" thickBot="1" x14ac:dyDescent="0.25">
      <c r="D2568" s="1" t="str">
        <f t="shared" si="720"/>
        <v/>
      </c>
      <c r="E2568" s="1" t="str">
        <f t="shared" si="721"/>
        <v/>
      </c>
      <c r="K2568" s="19" t="str">
        <f t="shared" si="725"/>
        <v/>
      </c>
      <c r="L2568" s="19">
        <f t="shared" si="718"/>
        <v>10000</v>
      </c>
      <c r="M2568" s="22" t="str">
        <f>TRIM(Data!$N2565)</f>
        <v>Patricia Mealing</v>
      </c>
      <c r="N2568" s="22" t="str">
        <f>TRIM(Data!$A2565)</f>
        <v>Patricia Mealing</v>
      </c>
      <c r="O2568" s="23">
        <f>IF(Data!$B2565=0,"",Data!$B2565)</f>
        <v>1949</v>
      </c>
      <c r="P2568" s="19" t="str">
        <f>IF(Data!$C2565=0,"",Data!$C2565)</f>
        <v/>
      </c>
      <c r="Q2568" s="23" t="str">
        <f>IF($M2568="","",Data!$E2565)</f>
        <v>L</v>
      </c>
      <c r="R2568" s="23" t="str">
        <f t="shared" si="726"/>
        <v>L</v>
      </c>
      <c r="S2568" s="23" t="str">
        <f t="shared" si="727"/>
        <v>L</v>
      </c>
      <c r="T2568" s="19" t="str">
        <f>IF(Data!$F2565=0,"",Data!$F2565)</f>
        <v/>
      </c>
      <c r="U2568" s="19" t="str">
        <f>IF(Data!$G2565=0,"",Data!$G2565)</f>
        <v/>
      </c>
      <c r="V2568" s="19" t="str">
        <f>IF(Data!$D2565=0,"",Data!$D2565)</f>
        <v/>
      </c>
      <c r="W2568" s="19" t="str">
        <f>Data!$H2565</f>
        <v>Japonica</v>
      </c>
      <c r="Y2568" s="41" t="e">
        <f t="shared" si="722"/>
        <v>#REF!</v>
      </c>
      <c r="Z2568" s="8">
        <f t="shared" si="728"/>
        <v>10000</v>
      </c>
      <c r="AA2568" s="8" t="str">
        <f t="shared" si="729"/>
        <v>Patricia Mealing</v>
      </c>
      <c r="AB2568" s="8" t="str">
        <f t="shared" si="730"/>
        <v>L</v>
      </c>
      <c r="AC2568" s="8" t="str">
        <f t="shared" si="731"/>
        <v/>
      </c>
      <c r="AD2568" s="8" t="str">
        <f t="shared" si="719"/>
        <v/>
      </c>
      <c r="AE2568" s="8" t="str">
        <f t="shared" si="732"/>
        <v/>
      </c>
      <c r="AF2568" s="5">
        <f t="shared" si="733"/>
        <v>1949</v>
      </c>
      <c r="AG2568" s="46">
        <v>2565</v>
      </c>
      <c r="AH2568" s="47" t="str">
        <f t="shared" si="723"/>
        <v/>
      </c>
      <c r="AI2568" s="48" t="str">
        <f t="shared" si="724"/>
        <v/>
      </c>
      <c r="AK2568" s="22" t="e">
        <f>TRIM(#REF!)</f>
        <v>#REF!</v>
      </c>
      <c r="AL2568" s="23" t="e">
        <f>IF(#REF!=0,"",#REF!)</f>
        <v>#REF!</v>
      </c>
      <c r="AM2568" s="19" t="e">
        <f>IF(#REF!=0,"",#REF!)</f>
        <v>#REF!</v>
      </c>
      <c r="AN2568" s="23" t="e">
        <f>IF($AK2568="","",#REF!)</f>
        <v>#REF!</v>
      </c>
      <c r="AO2568" s="23" t="e">
        <f t="shared" si="734"/>
        <v>#REF!</v>
      </c>
      <c r="AP2568" s="19" t="e">
        <f>IF(#REF!=0,"",#REF!)</f>
        <v>#REF!</v>
      </c>
      <c r="AQ2568" s="19" t="e">
        <f>IF(#REF!=0,"",#REF!)</f>
        <v>#REF!</v>
      </c>
      <c r="AR2568" s="19" t="e">
        <f>IF(#REF!=0,"",#REF!)</f>
        <v>#REF!</v>
      </c>
      <c r="AS2568" s="19" t="e">
        <f>#REF!</f>
        <v>#REF!</v>
      </c>
    </row>
    <row r="2569" spans="4:45" ht="19.5" thickTop="1" thickBot="1" x14ac:dyDescent="0.25">
      <c r="D2569" s="1" t="str">
        <f t="shared" si="720"/>
        <v/>
      </c>
      <c r="E2569" s="1" t="str">
        <f t="shared" si="721"/>
        <v/>
      </c>
      <c r="K2569" s="19" t="str">
        <f t="shared" si="725"/>
        <v/>
      </c>
      <c r="L2569" s="19">
        <f t="shared" si="718"/>
        <v>10000</v>
      </c>
      <c r="M2569" s="22" t="str">
        <f>TRIM(Data!$N2566)</f>
        <v>Pat's Crushed Velvet</v>
      </c>
      <c r="N2569" s="22" t="str">
        <f>TRIM(Data!$A2566)</f>
        <v>Pat's Crushed Velvet</v>
      </c>
      <c r="O2569" s="23">
        <f>IF(Data!$B2566=0,"",Data!$B2566)</f>
        <v>2016</v>
      </c>
      <c r="P2569" s="19" t="str">
        <f>IF(Data!$C2566=0,"",Data!$C2566)</f>
        <v>1</v>
      </c>
      <c r="Q2569" s="23" t="str">
        <f>IF($M2569="","",Data!$E2566)</f>
        <v>L</v>
      </c>
      <c r="R2569" s="23" t="str">
        <f t="shared" si="726"/>
        <v>L</v>
      </c>
      <c r="S2569" s="23" t="str">
        <f t="shared" si="727"/>
        <v>L</v>
      </c>
      <c r="T2569" s="19" t="str">
        <f>IF(Data!$F2566=0,"",Data!$F2566)</f>
        <v/>
      </c>
      <c r="U2569" s="19" t="str">
        <f>IF(Data!$G2566=0,"",Data!$G2566)</f>
        <v/>
      </c>
      <c r="V2569" s="19" t="str">
        <f>IF(Data!$D2566=0,"",Data!$D2566)</f>
        <v/>
      </c>
      <c r="W2569" s="19" t="str">
        <f>Data!$H2566</f>
        <v>Japonica</v>
      </c>
      <c r="Y2569" s="41" t="e">
        <f t="shared" si="722"/>
        <v>#REF!</v>
      </c>
      <c r="Z2569" s="8">
        <f t="shared" si="728"/>
        <v>10000</v>
      </c>
      <c r="AA2569" s="8" t="str">
        <f t="shared" si="729"/>
        <v>Pat's Crushed Velvet</v>
      </c>
      <c r="AB2569" s="8" t="str">
        <f t="shared" si="730"/>
        <v>L</v>
      </c>
      <c r="AC2569" s="8" t="str">
        <f t="shared" si="731"/>
        <v/>
      </c>
      <c r="AD2569" s="8" t="str">
        <f t="shared" si="719"/>
        <v/>
      </c>
      <c r="AE2569" s="8" t="str">
        <f t="shared" si="732"/>
        <v/>
      </c>
      <c r="AF2569" s="5">
        <f t="shared" si="733"/>
        <v>2016</v>
      </c>
      <c r="AG2569" s="46">
        <v>2566</v>
      </c>
      <c r="AH2569" s="47" t="str">
        <f t="shared" si="723"/>
        <v/>
      </c>
      <c r="AI2569" s="48" t="str">
        <f t="shared" si="724"/>
        <v/>
      </c>
      <c r="AK2569" s="22" t="e">
        <f>TRIM(#REF!)</f>
        <v>#REF!</v>
      </c>
      <c r="AL2569" s="23" t="e">
        <f>IF(#REF!=0,"",#REF!)</f>
        <v>#REF!</v>
      </c>
      <c r="AM2569" s="19" t="e">
        <f>IF(#REF!=0,"",#REF!)</f>
        <v>#REF!</v>
      </c>
      <c r="AN2569" s="23" t="e">
        <f>IF($AK2569="","",#REF!)</f>
        <v>#REF!</v>
      </c>
      <c r="AO2569" s="23" t="e">
        <f t="shared" si="734"/>
        <v>#REF!</v>
      </c>
      <c r="AP2569" s="19" t="e">
        <f>IF(#REF!=0,"",#REF!)</f>
        <v>#REF!</v>
      </c>
      <c r="AQ2569" s="19" t="e">
        <f>IF(#REF!=0,"",#REF!)</f>
        <v>#REF!</v>
      </c>
      <c r="AR2569" s="19" t="e">
        <f>IF(#REF!=0,"",#REF!)</f>
        <v>#REF!</v>
      </c>
      <c r="AS2569" s="19" t="e">
        <f>#REF!</f>
        <v>#REF!</v>
      </c>
    </row>
    <row r="2570" spans="4:45" ht="19.5" thickTop="1" thickBot="1" x14ac:dyDescent="0.25">
      <c r="D2570" s="1" t="str">
        <f t="shared" si="720"/>
        <v/>
      </c>
      <c r="E2570" s="1" t="str">
        <f t="shared" si="721"/>
        <v/>
      </c>
      <c r="K2570" s="19" t="str">
        <f t="shared" si="725"/>
        <v/>
      </c>
      <c r="L2570" s="19">
        <f t="shared" si="718"/>
        <v>10000</v>
      </c>
      <c r="M2570" s="22" t="str">
        <f>TRIM(Data!$N2567)</f>
        <v>Pat's Favorite</v>
      </c>
      <c r="N2570" s="22" t="str">
        <f>TRIM(Data!$A2567)</f>
        <v>Pat's Favorite</v>
      </c>
      <c r="O2570" s="23">
        <f>IF(Data!$B2567=0,"",Data!$B2567)</f>
        <v>2017</v>
      </c>
      <c r="P2570" s="19" t="str">
        <f>IF(Data!$C2567=0,"",Data!$C2567)</f>
        <v>1</v>
      </c>
      <c r="Q2570" s="23" t="str">
        <f>IF($M2570="","",Data!$E2567)</f>
        <v>M</v>
      </c>
      <c r="R2570" s="23" t="str">
        <f t="shared" si="726"/>
        <v>M</v>
      </c>
      <c r="S2570" s="23" t="str">
        <f t="shared" si="727"/>
        <v>M</v>
      </c>
      <c r="T2570" s="19" t="str">
        <f>IF(Data!$F2567=0,"",Data!$F2567)</f>
        <v/>
      </c>
      <c r="U2570" s="19" t="str">
        <f>IF(Data!$G2567=0,"",Data!$G2567)</f>
        <v/>
      </c>
      <c r="V2570" s="19" t="str">
        <f>IF(Data!$D2567=0,"",Data!$D2567)</f>
        <v/>
      </c>
      <c r="W2570" s="19" t="str">
        <f>Data!$H2567</f>
        <v>Japonica</v>
      </c>
      <c r="Y2570" s="41" t="e">
        <f t="shared" si="722"/>
        <v>#REF!</v>
      </c>
      <c r="Z2570" s="8">
        <f t="shared" si="728"/>
        <v>10000</v>
      </c>
      <c r="AA2570" s="8" t="str">
        <f t="shared" si="729"/>
        <v>Pat's Favorite</v>
      </c>
      <c r="AB2570" s="8" t="str">
        <f t="shared" si="730"/>
        <v>M</v>
      </c>
      <c r="AC2570" s="8" t="str">
        <f t="shared" si="731"/>
        <v/>
      </c>
      <c r="AD2570" s="8" t="str">
        <f t="shared" si="719"/>
        <v/>
      </c>
      <c r="AE2570" s="8" t="str">
        <f t="shared" si="732"/>
        <v/>
      </c>
      <c r="AF2570" s="5">
        <f t="shared" si="733"/>
        <v>2017</v>
      </c>
      <c r="AG2570" s="46">
        <v>2567</v>
      </c>
      <c r="AH2570" s="47" t="str">
        <f t="shared" si="723"/>
        <v/>
      </c>
      <c r="AI2570" s="48" t="str">
        <f t="shared" si="724"/>
        <v/>
      </c>
      <c r="AK2570" s="22" t="e">
        <f>TRIM(#REF!)</f>
        <v>#REF!</v>
      </c>
      <c r="AL2570" s="23" t="e">
        <f>IF(#REF!=0,"",#REF!)</f>
        <v>#REF!</v>
      </c>
      <c r="AM2570" s="19" t="e">
        <f>IF(#REF!=0,"",#REF!)</f>
        <v>#REF!</v>
      </c>
      <c r="AN2570" s="23" t="e">
        <f>IF($AK2570="","",#REF!)</f>
        <v>#REF!</v>
      </c>
      <c r="AO2570" s="23" t="e">
        <f t="shared" si="734"/>
        <v>#REF!</v>
      </c>
      <c r="AP2570" s="19" t="e">
        <f>IF(#REF!=0,"",#REF!)</f>
        <v>#REF!</v>
      </c>
      <c r="AQ2570" s="19" t="e">
        <f>IF(#REF!=0,"",#REF!)</f>
        <v>#REF!</v>
      </c>
      <c r="AR2570" s="19" t="e">
        <f>IF(#REF!=0,"",#REF!)</f>
        <v>#REF!</v>
      </c>
      <c r="AS2570" s="19" t="e">
        <f>#REF!</f>
        <v>#REF!</v>
      </c>
    </row>
    <row r="2571" spans="4:45" ht="19.5" thickTop="1" thickBot="1" x14ac:dyDescent="0.25">
      <c r="D2571" s="1" t="str">
        <f t="shared" si="720"/>
        <v/>
      </c>
      <c r="E2571" s="1" t="str">
        <f t="shared" si="721"/>
        <v/>
      </c>
      <c r="K2571" s="19" t="str">
        <f t="shared" si="725"/>
        <v/>
      </c>
      <c r="L2571" s="19">
        <f t="shared" si="718"/>
        <v>10000</v>
      </c>
      <c r="M2571" s="22" t="str">
        <f>TRIM(Data!$N2568)</f>
        <v>Pat's Garden</v>
      </c>
      <c r="N2571" s="22" t="str">
        <f>TRIM(Data!$A2568)</f>
        <v>Pat's Garden</v>
      </c>
      <c r="O2571" s="23">
        <f>IF(Data!$B2568=0,"",Data!$B2568)</f>
        <v>2016</v>
      </c>
      <c r="P2571" s="19" t="str">
        <f>IF(Data!$C2568=0,"",Data!$C2568)</f>
        <v>1</v>
      </c>
      <c r="Q2571" s="23" t="str">
        <f>IF($M2571="","",Data!$E2568)</f>
        <v>M</v>
      </c>
      <c r="R2571" s="23" t="str">
        <f t="shared" si="726"/>
        <v>M</v>
      </c>
      <c r="S2571" s="23" t="str">
        <f t="shared" si="727"/>
        <v>M</v>
      </c>
      <c r="T2571" s="19" t="str">
        <f>IF(Data!$F2568=0,"",Data!$F2568)</f>
        <v/>
      </c>
      <c r="U2571" s="19" t="str">
        <f>IF(Data!$G2568=0,"",Data!$G2568)</f>
        <v/>
      </c>
      <c r="V2571" s="19" t="str">
        <f>IF(Data!$D2568=0,"",Data!$D2568)</f>
        <v/>
      </c>
      <c r="W2571" s="19" t="str">
        <f>Data!$H2568</f>
        <v>Japonica</v>
      </c>
      <c r="Y2571" s="41" t="e">
        <f t="shared" si="722"/>
        <v>#REF!</v>
      </c>
      <c r="Z2571" s="8">
        <f t="shared" si="728"/>
        <v>10000</v>
      </c>
      <c r="AA2571" s="8" t="str">
        <f t="shared" si="729"/>
        <v>Pat's Garden</v>
      </c>
      <c r="AB2571" s="8" t="str">
        <f t="shared" si="730"/>
        <v>M</v>
      </c>
      <c r="AC2571" s="8" t="str">
        <f t="shared" si="731"/>
        <v/>
      </c>
      <c r="AD2571" s="8" t="str">
        <f t="shared" si="719"/>
        <v/>
      </c>
      <c r="AE2571" s="8" t="str">
        <f t="shared" si="732"/>
        <v/>
      </c>
      <c r="AF2571" s="5">
        <f t="shared" si="733"/>
        <v>2016</v>
      </c>
      <c r="AG2571" s="46">
        <v>2568</v>
      </c>
      <c r="AH2571" s="47" t="str">
        <f t="shared" si="723"/>
        <v/>
      </c>
      <c r="AI2571" s="48" t="str">
        <f t="shared" si="724"/>
        <v/>
      </c>
      <c r="AK2571" s="22" t="e">
        <f>TRIM(#REF!)</f>
        <v>#REF!</v>
      </c>
      <c r="AL2571" s="23" t="e">
        <f>IF(#REF!=0,"",#REF!)</f>
        <v>#REF!</v>
      </c>
      <c r="AM2571" s="19" t="e">
        <f>IF(#REF!=0,"",#REF!)</f>
        <v>#REF!</v>
      </c>
      <c r="AN2571" s="23" t="e">
        <f>IF($AK2571="","",#REF!)</f>
        <v>#REF!</v>
      </c>
      <c r="AO2571" s="23" t="e">
        <f t="shared" si="734"/>
        <v>#REF!</v>
      </c>
      <c r="AP2571" s="19" t="e">
        <f>IF(#REF!=0,"",#REF!)</f>
        <v>#REF!</v>
      </c>
      <c r="AQ2571" s="19" t="e">
        <f>IF(#REF!=0,"",#REF!)</f>
        <v>#REF!</v>
      </c>
      <c r="AR2571" s="19" t="e">
        <f>IF(#REF!=0,"",#REF!)</f>
        <v>#REF!</v>
      </c>
      <c r="AS2571" s="19" t="e">
        <f>#REF!</f>
        <v>#REF!</v>
      </c>
    </row>
    <row r="2572" spans="4:45" ht="19.5" thickTop="1" thickBot="1" x14ac:dyDescent="0.25">
      <c r="D2572" s="1" t="str">
        <f t="shared" si="720"/>
        <v/>
      </c>
      <c r="E2572" s="1" t="str">
        <f t="shared" si="721"/>
        <v/>
      </c>
      <c r="K2572" s="19" t="str">
        <f t="shared" si="725"/>
        <v/>
      </c>
      <c r="L2572" s="19">
        <f t="shared" si="718"/>
        <v>10000</v>
      </c>
      <c r="M2572" s="22" t="str">
        <f>TRIM(Data!$N2569)</f>
        <v>Pat's Pink</v>
      </c>
      <c r="N2572" s="22" t="str">
        <f>TRIM(Data!$A2569)</f>
        <v>Pat's Pink (H)</v>
      </c>
      <c r="O2572" s="23">
        <f>IF(Data!$B2569=0,"",Data!$B2569)</f>
        <v>2016</v>
      </c>
      <c r="P2572" s="19" t="str">
        <f>IF(Data!$C2569=0,"",Data!$C2569)</f>
        <v>1</v>
      </c>
      <c r="Q2572" s="23" t="str">
        <f>IF($M2572="","",Data!$E2569)</f>
        <v>M</v>
      </c>
      <c r="R2572" s="23" t="str">
        <f t="shared" si="726"/>
        <v>M</v>
      </c>
      <c r="S2572" s="23" t="str">
        <f t="shared" si="727"/>
        <v>M</v>
      </c>
      <c r="T2572" s="19" t="str">
        <f>IF(Data!$F2569=0,"",Data!$F2569)</f>
        <v/>
      </c>
      <c r="U2572" s="19" t="str">
        <f>IF(Data!$G2569=0,"",Data!$G2569)</f>
        <v/>
      </c>
      <c r="V2572" s="19" t="str">
        <f>IF(Data!$D2569=0,"",Data!$D2569)</f>
        <v/>
      </c>
      <c r="W2572" s="19" t="str">
        <f>Data!$H2569</f>
        <v>NRH</v>
      </c>
      <c r="Y2572" s="41" t="e">
        <f t="shared" si="722"/>
        <v>#REF!</v>
      </c>
      <c r="Z2572" s="8">
        <f t="shared" si="728"/>
        <v>10000</v>
      </c>
      <c r="AA2572" s="8" t="str">
        <f t="shared" si="729"/>
        <v>Pat's Pink</v>
      </c>
      <c r="AB2572" s="8" t="str">
        <f t="shared" si="730"/>
        <v>M</v>
      </c>
      <c r="AC2572" s="8" t="str">
        <f t="shared" si="731"/>
        <v/>
      </c>
      <c r="AD2572" s="8" t="str">
        <f t="shared" si="719"/>
        <v/>
      </c>
      <c r="AE2572" s="8" t="str">
        <f t="shared" si="732"/>
        <v/>
      </c>
      <c r="AF2572" s="5">
        <f t="shared" si="733"/>
        <v>2016</v>
      </c>
      <c r="AG2572" s="46">
        <v>2569</v>
      </c>
      <c r="AH2572" s="47" t="str">
        <f t="shared" si="723"/>
        <v/>
      </c>
      <c r="AI2572" s="48" t="str">
        <f t="shared" si="724"/>
        <v/>
      </c>
      <c r="AK2572" s="22" t="e">
        <f>TRIM(#REF!)</f>
        <v>#REF!</v>
      </c>
      <c r="AL2572" s="23" t="e">
        <f>IF(#REF!=0,"",#REF!)</f>
        <v>#REF!</v>
      </c>
      <c r="AM2572" s="19" t="e">
        <f>IF(#REF!=0,"",#REF!)</f>
        <v>#REF!</v>
      </c>
      <c r="AN2572" s="23" t="e">
        <f>IF($AK2572="","",#REF!)</f>
        <v>#REF!</v>
      </c>
      <c r="AO2572" s="23" t="e">
        <f t="shared" si="734"/>
        <v>#REF!</v>
      </c>
      <c r="AP2572" s="19" t="e">
        <f>IF(#REF!=0,"",#REF!)</f>
        <v>#REF!</v>
      </c>
      <c r="AQ2572" s="19" t="e">
        <f>IF(#REF!=0,"",#REF!)</f>
        <v>#REF!</v>
      </c>
      <c r="AR2572" s="19" t="e">
        <f>IF(#REF!=0,"",#REF!)</f>
        <v>#REF!</v>
      </c>
      <c r="AS2572" s="19" t="e">
        <f>#REF!</f>
        <v>#REF!</v>
      </c>
    </row>
    <row r="2573" spans="4:45" ht="19.5" thickTop="1" thickBot="1" x14ac:dyDescent="0.25">
      <c r="D2573" s="1" t="str">
        <f t="shared" si="720"/>
        <v/>
      </c>
      <c r="E2573" s="1" t="str">
        <f t="shared" si="721"/>
        <v/>
      </c>
      <c r="K2573" s="19" t="str">
        <f t="shared" si="725"/>
        <v/>
      </c>
      <c r="L2573" s="19">
        <f t="shared" si="718"/>
        <v>10000</v>
      </c>
      <c r="M2573" s="22" t="str">
        <f>TRIM(Data!$N2570)</f>
        <v>Pat's Rose</v>
      </c>
      <c r="N2573" s="22" t="str">
        <f>TRIM(Data!$A2570)</f>
        <v>Pat's Rose (R)</v>
      </c>
      <c r="O2573" s="23">
        <f>IF(Data!$B2570=0,"",Data!$B2570)</f>
        <v>2017</v>
      </c>
      <c r="P2573" s="19" t="str">
        <f>IF(Data!$C2570=0,"",Data!$C2570)</f>
        <v>1</v>
      </c>
      <c r="Q2573" s="23" t="str">
        <f>IF($M2573="","",Data!$E2570)</f>
        <v>M</v>
      </c>
      <c r="R2573" s="23" t="str">
        <f t="shared" si="726"/>
        <v>M</v>
      </c>
      <c r="S2573" s="23" t="str">
        <f t="shared" si="727"/>
        <v>M</v>
      </c>
      <c r="T2573" s="19" t="str">
        <f>IF(Data!$F2570=0,"",Data!$F2570)</f>
        <v/>
      </c>
      <c r="U2573" s="19" t="str">
        <f>IF(Data!$G2570=0,"",Data!$G2570)</f>
        <v/>
      </c>
      <c r="V2573" s="19" t="str">
        <f>IF(Data!$D2570=0,"",Data!$D2570)</f>
        <v/>
      </c>
      <c r="W2573" s="19" t="str">
        <f>Data!$H2570</f>
        <v>Reticulata</v>
      </c>
      <c r="Y2573" s="41" t="e">
        <f t="shared" si="722"/>
        <v>#REF!</v>
      </c>
      <c r="Z2573" s="8">
        <f t="shared" si="728"/>
        <v>10000</v>
      </c>
      <c r="AA2573" s="8" t="str">
        <f t="shared" si="729"/>
        <v>Pat's Rose</v>
      </c>
      <c r="AB2573" s="8" t="str">
        <f t="shared" si="730"/>
        <v>M</v>
      </c>
      <c r="AC2573" s="8" t="str">
        <f t="shared" si="731"/>
        <v/>
      </c>
      <c r="AD2573" s="8" t="str">
        <f t="shared" si="719"/>
        <v/>
      </c>
      <c r="AE2573" s="8" t="str">
        <f t="shared" si="732"/>
        <v/>
      </c>
      <c r="AF2573" s="5">
        <f t="shared" si="733"/>
        <v>2017</v>
      </c>
      <c r="AG2573" s="46">
        <v>2570</v>
      </c>
      <c r="AH2573" s="47" t="str">
        <f t="shared" si="723"/>
        <v/>
      </c>
      <c r="AI2573" s="48" t="str">
        <f t="shared" si="724"/>
        <v/>
      </c>
      <c r="AK2573" s="22" t="e">
        <f>TRIM(#REF!)</f>
        <v>#REF!</v>
      </c>
      <c r="AL2573" s="23" t="e">
        <f>IF(#REF!=0,"",#REF!)</f>
        <v>#REF!</v>
      </c>
      <c r="AM2573" s="19" t="e">
        <f>IF(#REF!=0,"",#REF!)</f>
        <v>#REF!</v>
      </c>
      <c r="AN2573" s="23" t="e">
        <f>IF($AK2573="","",#REF!)</f>
        <v>#REF!</v>
      </c>
      <c r="AO2573" s="23" t="e">
        <f t="shared" si="734"/>
        <v>#REF!</v>
      </c>
      <c r="AP2573" s="19" t="e">
        <f>IF(#REF!=0,"",#REF!)</f>
        <v>#REF!</v>
      </c>
      <c r="AQ2573" s="19" t="e">
        <f>IF(#REF!=0,"",#REF!)</f>
        <v>#REF!</v>
      </c>
      <c r="AR2573" s="19" t="e">
        <f>IF(#REF!=0,"",#REF!)</f>
        <v>#REF!</v>
      </c>
      <c r="AS2573" s="19" t="e">
        <f>#REF!</f>
        <v>#REF!</v>
      </c>
    </row>
    <row r="2574" spans="4:45" ht="19.5" thickTop="1" thickBot="1" x14ac:dyDescent="0.25">
      <c r="D2574" s="1" t="str">
        <f t="shared" si="720"/>
        <v/>
      </c>
      <c r="E2574" s="1" t="str">
        <f t="shared" si="721"/>
        <v/>
      </c>
      <c r="K2574" s="19" t="str">
        <f t="shared" si="725"/>
        <v/>
      </c>
      <c r="L2574" s="19">
        <f t="shared" si="718"/>
        <v>10000</v>
      </c>
      <c r="M2574" s="22" t="str">
        <f>TRIM(Data!$N2571)</f>
        <v>Pat's White</v>
      </c>
      <c r="N2574" s="22" t="str">
        <f>TRIM(Data!$A2571)</f>
        <v>Pat's White</v>
      </c>
      <c r="O2574" s="23">
        <f>IF(Data!$B2571=0,"",Data!$B2571)</f>
        <v>2016</v>
      </c>
      <c r="P2574" s="19" t="str">
        <f>IF(Data!$C2571=0,"",Data!$C2571)</f>
        <v>1</v>
      </c>
      <c r="Q2574" s="23" t="str">
        <f>IF($M2574="","",Data!$E2571)</f>
        <v>L</v>
      </c>
      <c r="R2574" s="23" t="str">
        <f t="shared" si="726"/>
        <v>L</v>
      </c>
      <c r="S2574" s="23" t="str">
        <f t="shared" si="727"/>
        <v>L</v>
      </c>
      <c r="T2574" s="19" t="str">
        <f>IF(Data!$F2571=0,"",Data!$F2571)</f>
        <v>WHITE</v>
      </c>
      <c r="U2574" s="19" t="str">
        <f>IF(Data!$G2571=0,"",Data!$G2571)</f>
        <v/>
      </c>
      <c r="V2574" s="19" t="str">
        <f>IF(Data!$D2571=0,"",Data!$D2571)</f>
        <v/>
      </c>
      <c r="W2574" s="19" t="str">
        <f>Data!$H2571</f>
        <v>Japonica</v>
      </c>
      <c r="Y2574" s="41" t="e">
        <f t="shared" si="722"/>
        <v>#REF!</v>
      </c>
      <c r="Z2574" s="8">
        <f t="shared" si="728"/>
        <v>10000</v>
      </c>
      <c r="AA2574" s="8" t="str">
        <f t="shared" si="729"/>
        <v>Pat's White</v>
      </c>
      <c r="AB2574" s="8" t="str">
        <f t="shared" si="730"/>
        <v>L</v>
      </c>
      <c r="AC2574" s="8" t="str">
        <f t="shared" si="731"/>
        <v>WHITE</v>
      </c>
      <c r="AD2574" s="8" t="str">
        <f t="shared" si="719"/>
        <v/>
      </c>
      <c r="AE2574" s="8" t="str">
        <f t="shared" si="732"/>
        <v/>
      </c>
      <c r="AF2574" s="5">
        <f t="shared" si="733"/>
        <v>2016</v>
      </c>
      <c r="AG2574" s="46">
        <v>2571</v>
      </c>
      <c r="AH2574" s="47" t="str">
        <f t="shared" si="723"/>
        <v/>
      </c>
      <c r="AI2574" s="48" t="str">
        <f t="shared" si="724"/>
        <v/>
      </c>
      <c r="AK2574" s="22" t="e">
        <f>TRIM(#REF!)</f>
        <v>#REF!</v>
      </c>
      <c r="AL2574" s="23" t="e">
        <f>IF(#REF!=0,"",#REF!)</f>
        <v>#REF!</v>
      </c>
      <c r="AM2574" s="19" t="e">
        <f>IF(#REF!=0,"",#REF!)</f>
        <v>#REF!</v>
      </c>
      <c r="AN2574" s="23" t="e">
        <f>IF($AK2574="","",#REF!)</f>
        <v>#REF!</v>
      </c>
      <c r="AO2574" s="23" t="e">
        <f t="shared" si="734"/>
        <v>#REF!</v>
      </c>
      <c r="AP2574" s="19" t="e">
        <f>IF(#REF!=0,"",#REF!)</f>
        <v>#REF!</v>
      </c>
      <c r="AQ2574" s="19" t="e">
        <f>IF(#REF!=0,"",#REF!)</f>
        <v>#REF!</v>
      </c>
      <c r="AR2574" s="19" t="e">
        <f>IF(#REF!=0,"",#REF!)</f>
        <v>#REF!</v>
      </c>
      <c r="AS2574" s="19" t="e">
        <f>#REF!</f>
        <v>#REF!</v>
      </c>
    </row>
    <row r="2575" spans="4:45" ht="19.5" thickTop="1" thickBot="1" x14ac:dyDescent="0.25">
      <c r="D2575" s="1" t="str">
        <f t="shared" si="720"/>
        <v/>
      </c>
      <c r="E2575" s="1" t="str">
        <f t="shared" si="721"/>
        <v/>
      </c>
      <c r="K2575" s="19" t="str">
        <f t="shared" si="725"/>
        <v/>
      </c>
      <c r="L2575" s="19">
        <f t="shared" si="718"/>
        <v>10000</v>
      </c>
      <c r="M2575" s="22" t="str">
        <f>TRIM(Data!$N2572)</f>
        <v>Patsy Cline</v>
      </c>
      <c r="N2575" s="22" t="str">
        <f>TRIM(Data!$A2572)</f>
        <v>Patsy Cline (R)</v>
      </c>
      <c r="O2575" s="23">
        <f>IF(Data!$B2572=0,"",Data!$B2572)</f>
        <v>1984</v>
      </c>
      <c r="P2575" s="19" t="str">
        <f>IF(Data!$C2572=0,"",Data!$C2572)</f>
        <v>1</v>
      </c>
      <c r="Q2575" s="23" t="str">
        <f>IF($M2575="","",Data!$E2572)</f>
        <v>L-VL</v>
      </c>
      <c r="R2575" s="23" t="str">
        <f t="shared" si="726"/>
        <v>L</v>
      </c>
      <c r="S2575" s="23" t="str">
        <f t="shared" si="727"/>
        <v>L</v>
      </c>
      <c r="T2575" s="19" t="str">
        <f>IF(Data!$F2572=0,"",Data!$F2572)</f>
        <v/>
      </c>
      <c r="U2575" s="19" t="str">
        <f>IF(Data!$G2572=0,"",Data!$G2572)</f>
        <v/>
      </c>
      <c r="V2575" s="19" t="str">
        <f>IF(Data!$D2572=0,"",Data!$D2572)</f>
        <v/>
      </c>
      <c r="W2575" s="19" t="str">
        <f>Data!$H2572</f>
        <v>Reticulata</v>
      </c>
      <c r="Y2575" s="41" t="e">
        <f t="shared" si="722"/>
        <v>#REF!</v>
      </c>
      <c r="Z2575" s="8">
        <f t="shared" si="728"/>
        <v>10000</v>
      </c>
      <c r="AA2575" s="8" t="str">
        <f t="shared" si="729"/>
        <v>Patsy Cline</v>
      </c>
      <c r="AB2575" s="8" t="str">
        <f t="shared" si="730"/>
        <v>L</v>
      </c>
      <c r="AC2575" s="8" t="str">
        <f t="shared" si="731"/>
        <v/>
      </c>
      <c r="AD2575" s="8" t="str">
        <f t="shared" si="719"/>
        <v/>
      </c>
      <c r="AE2575" s="8" t="str">
        <f t="shared" si="732"/>
        <v/>
      </c>
      <c r="AF2575" s="5">
        <f t="shared" si="733"/>
        <v>1984</v>
      </c>
      <c r="AG2575" s="46">
        <v>2572</v>
      </c>
      <c r="AH2575" s="47" t="str">
        <f t="shared" si="723"/>
        <v/>
      </c>
      <c r="AI2575" s="48" t="str">
        <f t="shared" si="724"/>
        <v/>
      </c>
      <c r="AK2575" s="22" t="e">
        <f>TRIM(#REF!)</f>
        <v>#REF!</v>
      </c>
      <c r="AL2575" s="23" t="e">
        <f>IF(#REF!=0,"",#REF!)</f>
        <v>#REF!</v>
      </c>
      <c r="AM2575" s="19" t="e">
        <f>IF(#REF!=0,"",#REF!)</f>
        <v>#REF!</v>
      </c>
      <c r="AN2575" s="23" t="e">
        <f>IF($AK2575="","",#REF!)</f>
        <v>#REF!</v>
      </c>
      <c r="AO2575" s="23" t="e">
        <f t="shared" si="734"/>
        <v>#REF!</v>
      </c>
      <c r="AP2575" s="19" t="e">
        <f>IF(#REF!=0,"",#REF!)</f>
        <v>#REF!</v>
      </c>
      <c r="AQ2575" s="19" t="e">
        <f>IF(#REF!=0,"",#REF!)</f>
        <v>#REF!</v>
      </c>
      <c r="AR2575" s="19" t="e">
        <f>IF(#REF!=0,"",#REF!)</f>
        <v>#REF!</v>
      </c>
      <c r="AS2575" s="19" t="e">
        <f>#REF!</f>
        <v>#REF!</v>
      </c>
    </row>
    <row r="2576" spans="4:45" ht="19.5" thickTop="1" thickBot="1" x14ac:dyDescent="0.25">
      <c r="D2576" s="1" t="str">
        <f t="shared" si="720"/>
        <v/>
      </c>
      <c r="E2576" s="1" t="str">
        <f t="shared" si="721"/>
        <v/>
      </c>
      <c r="K2576" s="19" t="str">
        <f t="shared" si="725"/>
        <v/>
      </c>
      <c r="L2576" s="19">
        <f t="shared" si="718"/>
        <v>10000</v>
      </c>
      <c r="M2576" s="22" t="str">
        <f>TRIM(Data!$N2573)</f>
        <v>Patti Lou</v>
      </c>
      <c r="N2576" s="22" t="str">
        <f>TRIM(Data!$A2573)</f>
        <v>Patti Lou</v>
      </c>
      <c r="O2576" s="23">
        <f>IF(Data!$B2573=0,"",Data!$B2573)</f>
        <v>2019</v>
      </c>
      <c r="P2576" s="19" t="str">
        <f>IF(Data!$C2573=0,"",Data!$C2573)</f>
        <v>1</v>
      </c>
      <c r="Q2576" s="23" t="str">
        <f>IF($M2576="","",Data!$E2573)</f>
        <v>M</v>
      </c>
      <c r="R2576" s="23" t="str">
        <f t="shared" si="726"/>
        <v>M</v>
      </c>
      <c r="S2576" s="23" t="str">
        <f t="shared" si="727"/>
        <v>M</v>
      </c>
      <c r="T2576" s="19" t="str">
        <f>IF(Data!$F2573=0,"",Data!$F2573)</f>
        <v/>
      </c>
      <c r="U2576" s="19" t="str">
        <f>IF(Data!$G2573=0,"",Data!$G2573)</f>
        <v/>
      </c>
      <c r="V2576" s="19" t="str">
        <f>IF(Data!$D2573=0,"",Data!$D2573)</f>
        <v/>
      </c>
      <c r="W2576" s="19" t="str">
        <f>Data!$H2573</f>
        <v>Japonica</v>
      </c>
      <c r="Y2576" s="41" t="e">
        <f t="shared" si="722"/>
        <v>#REF!</v>
      </c>
      <c r="Z2576" s="8">
        <f t="shared" si="728"/>
        <v>10000</v>
      </c>
      <c r="AA2576" s="8" t="str">
        <f t="shared" si="729"/>
        <v>Patti Lou</v>
      </c>
      <c r="AB2576" s="8" t="str">
        <f t="shared" si="730"/>
        <v>M</v>
      </c>
      <c r="AC2576" s="8" t="str">
        <f t="shared" si="731"/>
        <v/>
      </c>
      <c r="AD2576" s="8" t="str">
        <f t="shared" si="719"/>
        <v/>
      </c>
      <c r="AE2576" s="8" t="str">
        <f t="shared" si="732"/>
        <v/>
      </c>
      <c r="AF2576" s="5">
        <f t="shared" si="733"/>
        <v>2019</v>
      </c>
      <c r="AG2576" s="46">
        <v>2573</v>
      </c>
      <c r="AH2576" s="47" t="str">
        <f t="shared" si="723"/>
        <v/>
      </c>
      <c r="AI2576" s="48" t="str">
        <f t="shared" si="724"/>
        <v/>
      </c>
      <c r="AK2576" s="22" t="e">
        <f>TRIM(#REF!)</f>
        <v>#REF!</v>
      </c>
      <c r="AL2576" s="23" t="e">
        <f>IF(#REF!=0,"",#REF!)</f>
        <v>#REF!</v>
      </c>
      <c r="AM2576" s="19" t="e">
        <f>IF(#REF!=0,"",#REF!)</f>
        <v>#REF!</v>
      </c>
      <c r="AN2576" s="23" t="e">
        <f>IF($AK2576="","",#REF!)</f>
        <v>#REF!</v>
      </c>
      <c r="AO2576" s="23" t="e">
        <f t="shared" si="734"/>
        <v>#REF!</v>
      </c>
      <c r="AP2576" s="19" t="e">
        <f>IF(#REF!=0,"",#REF!)</f>
        <v>#REF!</v>
      </c>
      <c r="AQ2576" s="19" t="e">
        <f>IF(#REF!=0,"",#REF!)</f>
        <v>#REF!</v>
      </c>
      <c r="AR2576" s="19" t="e">
        <f>IF(#REF!=0,"",#REF!)</f>
        <v>#REF!</v>
      </c>
      <c r="AS2576" s="19" t="e">
        <f>#REF!</f>
        <v>#REF!</v>
      </c>
    </row>
    <row r="2577" spans="4:45" ht="19.5" thickTop="1" thickBot="1" x14ac:dyDescent="0.25">
      <c r="D2577" s="1" t="str">
        <f t="shared" si="720"/>
        <v/>
      </c>
      <c r="E2577" s="1" t="str">
        <f t="shared" si="721"/>
        <v/>
      </c>
      <c r="K2577" s="19" t="str">
        <f t="shared" si="725"/>
        <v/>
      </c>
      <c r="L2577" s="19">
        <f t="shared" si="718"/>
        <v>10000</v>
      </c>
      <c r="M2577" s="22" t="str">
        <f>TRIM(Data!$N2574)</f>
        <v>Patti Perkins</v>
      </c>
      <c r="N2577" s="22" t="str">
        <f>TRIM(Data!$A2574)</f>
        <v>Patti Perkins</v>
      </c>
      <c r="O2577" s="23">
        <f>IF(Data!$B2574=0,"",Data!$B2574)</f>
        <v>2006</v>
      </c>
      <c r="P2577" s="19" t="str">
        <f>IF(Data!$C2574=0,"",Data!$C2574)</f>
        <v>1</v>
      </c>
      <c r="Q2577" s="23" t="str">
        <f>IF($M2577="","",Data!$E2574)</f>
        <v>S</v>
      </c>
      <c r="R2577" s="23" t="str">
        <f t="shared" si="726"/>
        <v>S</v>
      </c>
      <c r="S2577" s="23" t="str">
        <f t="shared" si="727"/>
        <v>S</v>
      </c>
      <c r="T2577" s="19" t="str">
        <f>IF(Data!$F2574=0,"",Data!$F2574)</f>
        <v/>
      </c>
      <c r="U2577" s="19" t="str">
        <f>IF(Data!$G2574=0,"",Data!$G2574)</f>
        <v/>
      </c>
      <c r="V2577" s="19" t="str">
        <f>IF(Data!$D2574=0,"",Data!$D2574)</f>
        <v/>
      </c>
      <c r="W2577" s="19" t="str">
        <f>Data!$H2574</f>
        <v>Japonica</v>
      </c>
      <c r="Y2577" s="41" t="e">
        <f t="shared" si="722"/>
        <v>#REF!</v>
      </c>
      <c r="Z2577" s="8">
        <f t="shared" si="728"/>
        <v>10000</v>
      </c>
      <c r="AA2577" s="8" t="str">
        <f t="shared" si="729"/>
        <v>Patti Perkins</v>
      </c>
      <c r="AB2577" s="8" t="str">
        <f t="shared" si="730"/>
        <v>S</v>
      </c>
      <c r="AC2577" s="8" t="str">
        <f t="shared" si="731"/>
        <v/>
      </c>
      <c r="AD2577" s="8" t="str">
        <f t="shared" si="719"/>
        <v/>
      </c>
      <c r="AE2577" s="8" t="str">
        <f t="shared" si="732"/>
        <v/>
      </c>
      <c r="AF2577" s="5">
        <f t="shared" si="733"/>
        <v>2006</v>
      </c>
      <c r="AG2577" s="46">
        <v>2574</v>
      </c>
      <c r="AH2577" s="47" t="str">
        <f t="shared" si="723"/>
        <v/>
      </c>
      <c r="AI2577" s="48" t="str">
        <f t="shared" si="724"/>
        <v/>
      </c>
      <c r="AK2577" s="22" t="e">
        <f>TRIM(#REF!)</f>
        <v>#REF!</v>
      </c>
      <c r="AL2577" s="23" t="e">
        <f>IF(#REF!=0,"",#REF!)</f>
        <v>#REF!</v>
      </c>
      <c r="AM2577" s="19" t="e">
        <f>IF(#REF!=0,"",#REF!)</f>
        <v>#REF!</v>
      </c>
      <c r="AN2577" s="23" t="e">
        <f>IF($AK2577="","",#REF!)</f>
        <v>#REF!</v>
      </c>
      <c r="AO2577" s="23" t="e">
        <f t="shared" si="734"/>
        <v>#REF!</v>
      </c>
      <c r="AP2577" s="19" t="e">
        <f>IF(#REF!=0,"",#REF!)</f>
        <v>#REF!</v>
      </c>
      <c r="AQ2577" s="19" t="e">
        <f>IF(#REF!=0,"",#REF!)</f>
        <v>#REF!</v>
      </c>
      <c r="AR2577" s="19" t="e">
        <f>IF(#REF!=0,"",#REF!)</f>
        <v>#REF!</v>
      </c>
      <c r="AS2577" s="19" t="e">
        <f>#REF!</f>
        <v>#REF!</v>
      </c>
    </row>
    <row r="2578" spans="4:45" ht="19.5" thickTop="1" thickBot="1" x14ac:dyDescent="0.25">
      <c r="D2578" s="1" t="str">
        <f t="shared" si="720"/>
        <v/>
      </c>
      <c r="E2578" s="1" t="str">
        <f t="shared" si="721"/>
        <v/>
      </c>
      <c r="K2578" s="19" t="str">
        <f t="shared" si="725"/>
        <v/>
      </c>
      <c r="L2578" s="19">
        <f t="shared" si="718"/>
        <v>10000</v>
      </c>
      <c r="M2578" s="22" t="str">
        <f>TRIM(Data!$N2575)</f>
        <v>Patti Sue</v>
      </c>
      <c r="N2578" s="22" t="str">
        <f>TRIM(Data!$A2575)</f>
        <v>Patti Sue (H)</v>
      </c>
      <c r="O2578" s="23">
        <f>IF(Data!$B2575=0,"",Data!$B2575)</f>
        <v>2004</v>
      </c>
      <c r="P2578" s="19" t="str">
        <f>IF(Data!$C2575=0,"",Data!$C2575)</f>
        <v/>
      </c>
      <c r="Q2578" s="23" t="str">
        <f>IF($M2578="","",Data!$E2575)</f>
        <v>Min</v>
      </c>
      <c r="R2578" s="23" t="str">
        <f t="shared" si="726"/>
        <v>Min</v>
      </c>
      <c r="S2578" s="23" t="str">
        <f t="shared" si="727"/>
        <v>Min</v>
      </c>
      <c r="T2578" s="19" t="str">
        <f>IF(Data!$F2575=0,"",Data!$F2575)</f>
        <v/>
      </c>
      <c r="U2578" s="19" t="str">
        <f>IF(Data!$G2575=0,"",Data!$G2575)</f>
        <v/>
      </c>
      <c r="V2578" s="19" t="str">
        <f>IF(Data!$D2575=0,"",Data!$D2575)</f>
        <v/>
      </c>
      <c r="W2578" s="19" t="str">
        <f>Data!$H2575</f>
        <v>NRH</v>
      </c>
      <c r="Y2578" s="41" t="e">
        <f t="shared" si="722"/>
        <v>#REF!</v>
      </c>
      <c r="Z2578" s="8">
        <f t="shared" si="728"/>
        <v>10000</v>
      </c>
      <c r="AA2578" s="8" t="str">
        <f t="shared" si="729"/>
        <v>Patti Sue</v>
      </c>
      <c r="AB2578" s="8" t="str">
        <f t="shared" si="730"/>
        <v>Min</v>
      </c>
      <c r="AC2578" s="8" t="str">
        <f t="shared" si="731"/>
        <v/>
      </c>
      <c r="AD2578" s="8" t="str">
        <f t="shared" si="719"/>
        <v/>
      </c>
      <c r="AE2578" s="8" t="str">
        <f t="shared" si="732"/>
        <v/>
      </c>
      <c r="AF2578" s="5">
        <f t="shared" si="733"/>
        <v>2004</v>
      </c>
      <c r="AG2578" s="46">
        <v>2575</v>
      </c>
      <c r="AH2578" s="47" t="str">
        <f t="shared" si="723"/>
        <v/>
      </c>
      <c r="AI2578" s="48" t="str">
        <f t="shared" si="724"/>
        <v/>
      </c>
      <c r="AK2578" s="22" t="e">
        <f>TRIM(#REF!)</f>
        <v>#REF!</v>
      </c>
      <c r="AL2578" s="23" t="e">
        <f>IF(#REF!=0,"",#REF!)</f>
        <v>#REF!</v>
      </c>
      <c r="AM2578" s="19" t="e">
        <f>IF(#REF!=0,"",#REF!)</f>
        <v>#REF!</v>
      </c>
      <c r="AN2578" s="23" t="e">
        <f>IF($AK2578="","",#REF!)</f>
        <v>#REF!</v>
      </c>
      <c r="AO2578" s="23" t="e">
        <f t="shared" si="734"/>
        <v>#REF!</v>
      </c>
      <c r="AP2578" s="19" t="e">
        <f>IF(#REF!=0,"",#REF!)</f>
        <v>#REF!</v>
      </c>
      <c r="AQ2578" s="19" t="e">
        <f>IF(#REF!=0,"",#REF!)</f>
        <v>#REF!</v>
      </c>
      <c r="AR2578" s="19" t="e">
        <f>IF(#REF!=0,"",#REF!)</f>
        <v>#REF!</v>
      </c>
      <c r="AS2578" s="19" t="e">
        <f>#REF!</f>
        <v>#REF!</v>
      </c>
    </row>
    <row r="2579" spans="4:45" ht="19.5" thickTop="1" thickBot="1" x14ac:dyDescent="0.25">
      <c r="D2579" s="1" t="str">
        <f t="shared" si="720"/>
        <v/>
      </c>
      <c r="E2579" s="1" t="str">
        <f t="shared" si="721"/>
        <v/>
      </c>
      <c r="K2579" s="19" t="str">
        <f t="shared" si="725"/>
        <v/>
      </c>
      <c r="L2579" s="19">
        <f t="shared" si="718"/>
        <v>10000</v>
      </c>
      <c r="M2579" s="22" t="str">
        <f>TRIM(Data!$N2576)</f>
        <v>Paul Bruno</v>
      </c>
      <c r="N2579" s="22" t="str">
        <f>TRIM(Data!$A2576)</f>
        <v>Paul Bruno (R)</v>
      </c>
      <c r="O2579" s="23">
        <f>IF(Data!$B2576=0,"",Data!$B2576)</f>
        <v>2021</v>
      </c>
      <c r="P2579" s="19" t="str">
        <f>IF(Data!$C2576=0,"",Data!$C2576)</f>
        <v>1</v>
      </c>
      <c r="Q2579" s="23" t="str">
        <f>IF($M2579="","",Data!$E2576)</f>
        <v>L</v>
      </c>
      <c r="R2579" s="23" t="str">
        <f t="shared" si="726"/>
        <v>L</v>
      </c>
      <c r="S2579" s="23" t="str">
        <f t="shared" si="727"/>
        <v>L</v>
      </c>
      <c r="T2579" s="19" t="str">
        <f>IF(Data!$F2576=0,"",Data!$F2576)</f>
        <v/>
      </c>
      <c r="U2579" s="19" t="str">
        <f>IF(Data!$G2576=0,"",Data!$G2576)</f>
        <v/>
      </c>
      <c r="V2579" s="19" t="str">
        <f>IF(Data!$D2576=0,"",Data!$D2576)</f>
        <v/>
      </c>
      <c r="W2579" s="19" t="str">
        <f>Data!$H2576</f>
        <v>Reticulata</v>
      </c>
      <c r="Y2579" s="41" t="e">
        <f t="shared" si="722"/>
        <v>#REF!</v>
      </c>
      <c r="Z2579" s="8">
        <f t="shared" si="728"/>
        <v>10000</v>
      </c>
      <c r="AA2579" s="8" t="str">
        <f t="shared" si="729"/>
        <v>Paul Bruno</v>
      </c>
      <c r="AB2579" s="8" t="str">
        <f t="shared" si="730"/>
        <v>L</v>
      </c>
      <c r="AC2579" s="8" t="str">
        <f t="shared" si="731"/>
        <v/>
      </c>
      <c r="AD2579" s="8" t="str">
        <f t="shared" si="719"/>
        <v/>
      </c>
      <c r="AE2579" s="8" t="str">
        <f t="shared" si="732"/>
        <v/>
      </c>
      <c r="AF2579" s="5">
        <f t="shared" si="733"/>
        <v>2021</v>
      </c>
      <c r="AG2579" s="46">
        <v>2576</v>
      </c>
      <c r="AH2579" s="47" t="str">
        <f t="shared" si="723"/>
        <v/>
      </c>
      <c r="AI2579" s="48" t="str">
        <f t="shared" si="724"/>
        <v/>
      </c>
      <c r="AK2579" s="22" t="e">
        <f>TRIM(#REF!)</f>
        <v>#REF!</v>
      </c>
      <c r="AL2579" s="23" t="e">
        <f>IF(#REF!=0,"",#REF!)</f>
        <v>#REF!</v>
      </c>
      <c r="AM2579" s="19" t="e">
        <f>IF(#REF!=0,"",#REF!)</f>
        <v>#REF!</v>
      </c>
      <c r="AN2579" s="23" t="e">
        <f>IF($AK2579="","",#REF!)</f>
        <v>#REF!</v>
      </c>
      <c r="AO2579" s="23" t="e">
        <f t="shared" si="734"/>
        <v>#REF!</v>
      </c>
      <c r="AP2579" s="19" t="e">
        <f>IF(#REF!=0,"",#REF!)</f>
        <v>#REF!</v>
      </c>
      <c r="AQ2579" s="19" t="e">
        <f>IF(#REF!=0,"",#REF!)</f>
        <v>#REF!</v>
      </c>
      <c r="AR2579" s="19" t="e">
        <f>IF(#REF!=0,"",#REF!)</f>
        <v>#REF!</v>
      </c>
      <c r="AS2579" s="19" t="e">
        <f>#REF!</f>
        <v>#REF!</v>
      </c>
    </row>
    <row r="2580" spans="4:45" ht="19.5" thickTop="1" thickBot="1" x14ac:dyDescent="0.25">
      <c r="D2580" s="1" t="str">
        <f t="shared" si="720"/>
        <v/>
      </c>
      <c r="E2580" s="1" t="str">
        <f t="shared" si="721"/>
        <v/>
      </c>
      <c r="K2580" s="19" t="str">
        <f t="shared" si="725"/>
        <v/>
      </c>
      <c r="L2580" s="19">
        <f t="shared" si="718"/>
        <v>10000</v>
      </c>
      <c r="M2580" s="22" t="str">
        <f>TRIM(Data!$N2577)</f>
        <v>Paul Haskee</v>
      </c>
      <c r="N2580" s="22" t="str">
        <f>TRIM(Data!$A2577)</f>
        <v>Paul Haskee</v>
      </c>
      <c r="O2580" s="23">
        <f>IF(Data!$B2577=0,"",Data!$B2577)</f>
        <v>1995</v>
      </c>
      <c r="P2580" s="19" t="str">
        <f>IF(Data!$C2577=0,"",Data!$C2577)</f>
        <v>1</v>
      </c>
      <c r="Q2580" s="23" t="str">
        <f>IF($M2580="","",Data!$E2577)</f>
        <v>VL</v>
      </c>
      <c r="R2580" s="23" t="str">
        <f t="shared" si="726"/>
        <v>VL</v>
      </c>
      <c r="S2580" s="23" t="str">
        <f t="shared" si="727"/>
        <v>VL</v>
      </c>
      <c r="T2580" s="19" t="str">
        <f>IF(Data!$F2577=0,"",Data!$F2577)</f>
        <v/>
      </c>
      <c r="U2580" s="19" t="str">
        <f>IF(Data!$G2577=0,"",Data!$G2577)</f>
        <v/>
      </c>
      <c r="V2580" s="19" t="str">
        <f>IF(Data!$D2577=0,"",Data!$D2577)</f>
        <v/>
      </c>
      <c r="W2580" s="19" t="str">
        <f>Data!$H2577</f>
        <v>Japonica</v>
      </c>
      <c r="Y2580" s="41" t="e">
        <f t="shared" si="722"/>
        <v>#REF!</v>
      </c>
      <c r="Z2580" s="8">
        <f t="shared" si="728"/>
        <v>10000</v>
      </c>
      <c r="AA2580" s="8" t="str">
        <f t="shared" si="729"/>
        <v>Paul Haskee</v>
      </c>
      <c r="AB2580" s="8" t="str">
        <f t="shared" si="730"/>
        <v>VL</v>
      </c>
      <c r="AC2580" s="8" t="str">
        <f t="shared" si="731"/>
        <v/>
      </c>
      <c r="AD2580" s="8" t="str">
        <f t="shared" si="719"/>
        <v/>
      </c>
      <c r="AE2580" s="8" t="str">
        <f t="shared" si="732"/>
        <v/>
      </c>
      <c r="AF2580" s="5">
        <f t="shared" si="733"/>
        <v>1995</v>
      </c>
      <c r="AG2580" s="46">
        <v>2577</v>
      </c>
      <c r="AH2580" s="47" t="str">
        <f t="shared" si="723"/>
        <v/>
      </c>
      <c r="AI2580" s="48" t="str">
        <f t="shared" si="724"/>
        <v/>
      </c>
      <c r="AK2580" s="22" t="e">
        <f>TRIM(#REF!)</f>
        <v>#REF!</v>
      </c>
      <c r="AL2580" s="23" t="e">
        <f>IF(#REF!=0,"",#REF!)</f>
        <v>#REF!</v>
      </c>
      <c r="AM2580" s="19" t="e">
        <f>IF(#REF!=0,"",#REF!)</f>
        <v>#REF!</v>
      </c>
      <c r="AN2580" s="23" t="e">
        <f>IF($AK2580="","",#REF!)</f>
        <v>#REF!</v>
      </c>
      <c r="AO2580" s="23" t="e">
        <f t="shared" si="734"/>
        <v>#REF!</v>
      </c>
      <c r="AP2580" s="19" t="e">
        <f>IF(#REF!=0,"",#REF!)</f>
        <v>#REF!</v>
      </c>
      <c r="AQ2580" s="19" t="e">
        <f>IF(#REF!=0,"",#REF!)</f>
        <v>#REF!</v>
      </c>
      <c r="AR2580" s="19" t="e">
        <f>IF(#REF!=0,"",#REF!)</f>
        <v>#REF!</v>
      </c>
      <c r="AS2580" s="19" t="e">
        <f>#REF!</f>
        <v>#REF!</v>
      </c>
    </row>
    <row r="2581" spans="4:45" ht="19.5" thickTop="1" thickBot="1" x14ac:dyDescent="0.25">
      <c r="D2581" s="1" t="str">
        <f t="shared" si="720"/>
        <v/>
      </c>
      <c r="E2581" s="1" t="str">
        <f t="shared" si="721"/>
        <v/>
      </c>
      <c r="K2581" s="19" t="str">
        <f t="shared" si="725"/>
        <v/>
      </c>
      <c r="L2581" s="19">
        <f t="shared" si="718"/>
        <v>10000</v>
      </c>
      <c r="M2581" s="22" t="str">
        <f>TRIM(Data!$N2578)</f>
        <v>Paul Reid</v>
      </c>
      <c r="N2581" s="22" t="str">
        <f>TRIM(Data!$A2578)</f>
        <v>Paul Reid</v>
      </c>
      <c r="O2581" s="23">
        <f>IF(Data!$B2578=0,"",Data!$B2578)</f>
        <v>1958</v>
      </c>
      <c r="P2581" s="19" t="str">
        <f>IF(Data!$C2578=0,"",Data!$C2578)</f>
        <v>1</v>
      </c>
      <c r="Q2581" s="23" t="str">
        <f>IF($M2581="","",Data!$E2578)</f>
        <v>M</v>
      </c>
      <c r="R2581" s="23" t="str">
        <f t="shared" si="726"/>
        <v>M</v>
      </c>
      <c r="S2581" s="23" t="str">
        <f t="shared" si="727"/>
        <v>M</v>
      </c>
      <c r="T2581" s="19" t="str">
        <f>IF(Data!$F2578=0,"",Data!$F2578)</f>
        <v/>
      </c>
      <c r="U2581" s="19" t="str">
        <f>IF(Data!$G2578=0,"",Data!$G2578)</f>
        <v/>
      </c>
      <c r="V2581" s="19" t="str">
        <f>IF(Data!$D2578=0,"",Data!$D2578)</f>
        <v/>
      </c>
      <c r="W2581" s="19" t="str">
        <f>Data!$H2578</f>
        <v>Japonica</v>
      </c>
      <c r="Y2581" s="41" t="e">
        <f t="shared" si="722"/>
        <v>#REF!</v>
      </c>
      <c r="Z2581" s="8">
        <f t="shared" si="728"/>
        <v>10000</v>
      </c>
      <c r="AA2581" s="8" t="str">
        <f t="shared" si="729"/>
        <v>Paul Reid</v>
      </c>
      <c r="AB2581" s="8" t="str">
        <f t="shared" si="730"/>
        <v>M</v>
      </c>
      <c r="AC2581" s="8" t="str">
        <f t="shared" si="731"/>
        <v/>
      </c>
      <c r="AD2581" s="8" t="str">
        <f t="shared" si="719"/>
        <v/>
      </c>
      <c r="AE2581" s="8" t="str">
        <f t="shared" si="732"/>
        <v/>
      </c>
      <c r="AF2581" s="5">
        <f t="shared" si="733"/>
        <v>1958</v>
      </c>
      <c r="AG2581" s="46">
        <v>2578</v>
      </c>
      <c r="AH2581" s="47" t="str">
        <f t="shared" si="723"/>
        <v/>
      </c>
      <c r="AI2581" s="48" t="str">
        <f t="shared" si="724"/>
        <v/>
      </c>
      <c r="AK2581" s="22" t="e">
        <f>TRIM(#REF!)</f>
        <v>#REF!</v>
      </c>
      <c r="AL2581" s="23" t="e">
        <f>IF(#REF!=0,"",#REF!)</f>
        <v>#REF!</v>
      </c>
      <c r="AM2581" s="19" t="e">
        <f>IF(#REF!=0,"",#REF!)</f>
        <v>#REF!</v>
      </c>
      <c r="AN2581" s="23" t="e">
        <f>IF($AK2581="","",#REF!)</f>
        <v>#REF!</v>
      </c>
      <c r="AO2581" s="23" t="e">
        <f t="shared" si="734"/>
        <v>#REF!</v>
      </c>
      <c r="AP2581" s="19" t="e">
        <f>IF(#REF!=0,"",#REF!)</f>
        <v>#REF!</v>
      </c>
      <c r="AQ2581" s="19" t="e">
        <f>IF(#REF!=0,"",#REF!)</f>
        <v>#REF!</v>
      </c>
      <c r="AR2581" s="19" t="e">
        <f>IF(#REF!=0,"",#REF!)</f>
        <v>#REF!</v>
      </c>
      <c r="AS2581" s="19" t="e">
        <f>#REF!</f>
        <v>#REF!</v>
      </c>
    </row>
    <row r="2582" spans="4:45" ht="19.5" thickTop="1" thickBot="1" x14ac:dyDescent="0.25">
      <c r="D2582" s="1" t="str">
        <f t="shared" si="720"/>
        <v/>
      </c>
      <c r="E2582" s="1" t="str">
        <f t="shared" si="721"/>
        <v/>
      </c>
      <c r="K2582" s="19" t="str">
        <f t="shared" si="725"/>
        <v/>
      </c>
      <c r="L2582" s="19">
        <f t="shared" ref="L2582:L2645" si="735">IF(ISERROR(SEARCH($B$2,M2582)),10000,IF(SEARCH($B$2,M2582)=1,SEARCH($B$2,M2582)+ROW()/100000,10000))</f>
        <v>10000</v>
      </c>
      <c r="M2582" s="22" t="str">
        <f>TRIM(Data!$N2579)</f>
        <v>Paul Sherrington</v>
      </c>
      <c r="N2582" s="22" t="str">
        <f>TRIM(Data!$A2579)</f>
        <v>Paul Sherrington</v>
      </c>
      <c r="O2582" s="23">
        <f>IF(Data!$B2579=0,"",Data!$B2579)</f>
        <v>1995</v>
      </c>
      <c r="P2582" s="19" t="str">
        <f>IF(Data!$C2579=0,"",Data!$C2579)</f>
        <v>1</v>
      </c>
      <c r="Q2582" s="23" t="str">
        <f>IF($M2582="","",Data!$E2579)</f>
        <v>L</v>
      </c>
      <c r="R2582" s="23" t="str">
        <f t="shared" si="726"/>
        <v>L</v>
      </c>
      <c r="S2582" s="23" t="str">
        <f t="shared" si="727"/>
        <v>L</v>
      </c>
      <c r="T2582" s="19" t="str">
        <f>IF(Data!$F2579=0,"",Data!$F2579)</f>
        <v>WHITE</v>
      </c>
      <c r="U2582" s="19" t="str">
        <f>IF(Data!$G2579=0,"",Data!$G2579)</f>
        <v/>
      </c>
      <c r="V2582" s="19" t="str">
        <f>IF(Data!$D2579=0,"",Data!$D2579)</f>
        <v/>
      </c>
      <c r="W2582" s="19" t="str">
        <f>Data!$H2579</f>
        <v>Japonica</v>
      </c>
      <c r="Y2582" s="41" t="e">
        <f t="shared" si="722"/>
        <v>#REF!</v>
      </c>
      <c r="Z2582" s="8">
        <f t="shared" si="728"/>
        <v>10000</v>
      </c>
      <c r="AA2582" s="8" t="str">
        <f t="shared" si="729"/>
        <v>Paul Sherrington</v>
      </c>
      <c r="AB2582" s="8" t="str">
        <f t="shared" si="730"/>
        <v>L</v>
      </c>
      <c r="AC2582" s="8" t="str">
        <f t="shared" si="731"/>
        <v>WHITE</v>
      </c>
      <c r="AD2582" s="8" t="str">
        <f t="shared" ref="AD2582:AD2645" si="736">U2582</f>
        <v/>
      </c>
      <c r="AE2582" s="8" t="str">
        <f t="shared" si="732"/>
        <v/>
      </c>
      <c r="AF2582" s="5">
        <f t="shared" si="733"/>
        <v>1995</v>
      </c>
      <c r="AG2582" s="46">
        <v>2579</v>
      </c>
      <c r="AH2582" s="47" t="str">
        <f t="shared" si="723"/>
        <v/>
      </c>
      <c r="AI2582" s="48" t="str">
        <f t="shared" si="724"/>
        <v/>
      </c>
      <c r="AK2582" s="22" t="e">
        <f>TRIM(#REF!)</f>
        <v>#REF!</v>
      </c>
      <c r="AL2582" s="23" t="e">
        <f>IF(#REF!=0,"",#REF!)</f>
        <v>#REF!</v>
      </c>
      <c r="AM2582" s="19" t="e">
        <f>IF(#REF!=0,"",#REF!)</f>
        <v>#REF!</v>
      </c>
      <c r="AN2582" s="23" t="e">
        <f>IF($AK2582="","",#REF!)</f>
        <v>#REF!</v>
      </c>
      <c r="AO2582" s="23" t="e">
        <f t="shared" si="734"/>
        <v>#REF!</v>
      </c>
      <c r="AP2582" s="19" t="e">
        <f>IF(#REF!=0,"",#REF!)</f>
        <v>#REF!</v>
      </c>
      <c r="AQ2582" s="19" t="e">
        <f>IF(#REF!=0,"",#REF!)</f>
        <v>#REF!</v>
      </c>
      <c r="AR2582" s="19" t="e">
        <f>IF(#REF!=0,"",#REF!)</f>
        <v>#REF!</v>
      </c>
      <c r="AS2582" s="19" t="e">
        <f>#REF!</f>
        <v>#REF!</v>
      </c>
    </row>
    <row r="2583" spans="4:45" ht="19.5" thickTop="1" thickBot="1" x14ac:dyDescent="0.25">
      <c r="D2583" s="1" t="str">
        <f t="shared" si="720"/>
        <v/>
      </c>
      <c r="E2583" s="1" t="str">
        <f t="shared" si="721"/>
        <v/>
      </c>
      <c r="K2583" s="19" t="str">
        <f t="shared" si="725"/>
        <v/>
      </c>
      <c r="L2583" s="19">
        <f t="shared" si="735"/>
        <v>10000</v>
      </c>
      <c r="M2583" s="22" t="str">
        <f>TRIM(Data!$N2580)</f>
        <v>Paula Deen</v>
      </c>
      <c r="N2583" s="22" t="str">
        <f>TRIM(Data!$A2580)</f>
        <v>Paula Deen</v>
      </c>
      <c r="O2583" s="23">
        <f>IF(Data!$B2580=0,"",Data!$B2580)</f>
        <v>2014</v>
      </c>
      <c r="P2583" s="19" t="str">
        <f>IF(Data!$C2580=0,"",Data!$C2580)</f>
        <v>1</v>
      </c>
      <c r="Q2583" s="23" t="str">
        <f>IF($M2583="","",Data!$E2580)</f>
        <v>M</v>
      </c>
      <c r="R2583" s="23" t="str">
        <f t="shared" si="726"/>
        <v>M</v>
      </c>
      <c r="S2583" s="23" t="str">
        <f t="shared" si="727"/>
        <v>M</v>
      </c>
      <c r="T2583" s="19" t="str">
        <f>IF(Data!$F2580=0,"",Data!$F2580)</f>
        <v/>
      </c>
      <c r="U2583" s="19" t="str">
        <f>IF(Data!$G2580=0,"",Data!$G2580)</f>
        <v/>
      </c>
      <c r="V2583" s="19" t="str">
        <f>IF(Data!$D2580=0,"",Data!$D2580)</f>
        <v/>
      </c>
      <c r="W2583" s="19" t="str">
        <f>Data!$H2580</f>
        <v>Japonica</v>
      </c>
      <c r="Y2583" s="41" t="e">
        <f t="shared" si="722"/>
        <v>#REF!</v>
      </c>
      <c r="Z2583" s="8">
        <f t="shared" si="728"/>
        <v>10000</v>
      </c>
      <c r="AA2583" s="8" t="str">
        <f t="shared" si="729"/>
        <v>Paula Deen</v>
      </c>
      <c r="AB2583" s="8" t="str">
        <f t="shared" si="730"/>
        <v>M</v>
      </c>
      <c r="AC2583" s="8" t="str">
        <f t="shared" si="731"/>
        <v/>
      </c>
      <c r="AD2583" s="8" t="str">
        <f t="shared" si="736"/>
        <v/>
      </c>
      <c r="AE2583" s="8" t="str">
        <f t="shared" si="732"/>
        <v/>
      </c>
      <c r="AF2583" s="5">
        <f t="shared" si="733"/>
        <v>2014</v>
      </c>
      <c r="AG2583" s="46">
        <v>2580</v>
      </c>
      <c r="AH2583" s="47" t="str">
        <f t="shared" si="723"/>
        <v/>
      </c>
      <c r="AI2583" s="48" t="str">
        <f t="shared" si="724"/>
        <v/>
      </c>
      <c r="AK2583" s="22" t="e">
        <f>TRIM(#REF!)</f>
        <v>#REF!</v>
      </c>
      <c r="AL2583" s="23" t="e">
        <f>IF(#REF!=0,"",#REF!)</f>
        <v>#REF!</v>
      </c>
      <c r="AM2583" s="19" t="e">
        <f>IF(#REF!=0,"",#REF!)</f>
        <v>#REF!</v>
      </c>
      <c r="AN2583" s="23" t="e">
        <f>IF($AK2583="","",#REF!)</f>
        <v>#REF!</v>
      </c>
      <c r="AO2583" s="23" t="e">
        <f t="shared" si="734"/>
        <v>#REF!</v>
      </c>
      <c r="AP2583" s="19" t="e">
        <f>IF(#REF!=0,"",#REF!)</f>
        <v>#REF!</v>
      </c>
      <c r="AQ2583" s="19" t="e">
        <f>IF(#REF!=0,"",#REF!)</f>
        <v>#REF!</v>
      </c>
      <c r="AR2583" s="19" t="e">
        <f>IF(#REF!=0,"",#REF!)</f>
        <v>#REF!</v>
      </c>
      <c r="AS2583" s="19" t="e">
        <f>#REF!</f>
        <v>#REF!</v>
      </c>
    </row>
    <row r="2584" spans="4:45" ht="19.5" thickTop="1" thickBot="1" x14ac:dyDescent="0.25">
      <c r="D2584" s="1" t="str">
        <f t="shared" si="720"/>
        <v/>
      </c>
      <c r="E2584" s="1" t="str">
        <f t="shared" si="721"/>
        <v/>
      </c>
      <c r="K2584" s="19" t="str">
        <f t="shared" si="725"/>
        <v/>
      </c>
      <c r="L2584" s="19">
        <f t="shared" si="735"/>
        <v>10000</v>
      </c>
      <c r="M2584" s="22" t="str">
        <f>TRIM(Data!$N2581)</f>
        <v>Paulette Goddard</v>
      </c>
      <c r="N2584" s="22" t="str">
        <f>TRIM(Data!$A2581)</f>
        <v>Paulette Goddard</v>
      </c>
      <c r="O2584" s="23">
        <f>IF(Data!$B2581=0,"",Data!$B2581)</f>
        <v>1945</v>
      </c>
      <c r="P2584" s="19" t="str">
        <f>IF(Data!$C2581=0,"",Data!$C2581)</f>
        <v>1</v>
      </c>
      <c r="Q2584" s="23" t="str">
        <f>IF($M2584="","",Data!$E2581)</f>
        <v>M</v>
      </c>
      <c r="R2584" s="23" t="str">
        <f t="shared" si="726"/>
        <v>M</v>
      </c>
      <c r="S2584" s="23" t="str">
        <f t="shared" si="727"/>
        <v>M</v>
      </c>
      <c r="T2584" s="19" t="str">
        <f>IF(Data!$F2581=0,"",Data!$F2581)</f>
        <v/>
      </c>
      <c r="U2584" s="19" t="str">
        <f>IF(Data!$G2581=0,"",Data!$G2581)</f>
        <v/>
      </c>
      <c r="V2584" s="19" t="str">
        <f>IF(Data!$D2581=0,"",Data!$D2581)</f>
        <v/>
      </c>
      <c r="W2584" s="19" t="str">
        <f>Data!$H2581</f>
        <v>Japonica</v>
      </c>
      <c r="Y2584" s="41" t="e">
        <f t="shared" si="722"/>
        <v>#REF!</v>
      </c>
      <c r="Z2584" s="8">
        <f t="shared" si="728"/>
        <v>10000</v>
      </c>
      <c r="AA2584" s="8" t="str">
        <f t="shared" si="729"/>
        <v>Paulette Goddard</v>
      </c>
      <c r="AB2584" s="8" t="str">
        <f t="shared" si="730"/>
        <v>M</v>
      </c>
      <c r="AC2584" s="8" t="str">
        <f t="shared" si="731"/>
        <v/>
      </c>
      <c r="AD2584" s="8" t="str">
        <f t="shared" si="736"/>
        <v/>
      </c>
      <c r="AE2584" s="8" t="str">
        <f t="shared" si="732"/>
        <v/>
      </c>
      <c r="AF2584" s="5">
        <f t="shared" si="733"/>
        <v>1945</v>
      </c>
      <c r="AG2584" s="46">
        <v>2581</v>
      </c>
      <c r="AH2584" s="47" t="str">
        <f t="shared" si="723"/>
        <v/>
      </c>
      <c r="AI2584" s="48" t="str">
        <f t="shared" si="724"/>
        <v/>
      </c>
      <c r="AK2584" s="22" t="e">
        <f>TRIM(#REF!)</f>
        <v>#REF!</v>
      </c>
      <c r="AL2584" s="23" t="e">
        <f>IF(#REF!=0,"",#REF!)</f>
        <v>#REF!</v>
      </c>
      <c r="AM2584" s="19" t="e">
        <f>IF(#REF!=0,"",#REF!)</f>
        <v>#REF!</v>
      </c>
      <c r="AN2584" s="23" t="e">
        <f>IF($AK2584="","",#REF!)</f>
        <v>#REF!</v>
      </c>
      <c r="AO2584" s="23" t="e">
        <f t="shared" si="734"/>
        <v>#REF!</v>
      </c>
      <c r="AP2584" s="19" t="e">
        <f>IF(#REF!=0,"",#REF!)</f>
        <v>#REF!</v>
      </c>
      <c r="AQ2584" s="19" t="e">
        <f>IF(#REF!=0,"",#REF!)</f>
        <v>#REF!</v>
      </c>
      <c r="AR2584" s="19" t="e">
        <f>IF(#REF!=0,"",#REF!)</f>
        <v>#REF!</v>
      </c>
      <c r="AS2584" s="19" t="e">
        <f>#REF!</f>
        <v>#REF!</v>
      </c>
    </row>
    <row r="2585" spans="4:45" ht="19.5" thickTop="1" thickBot="1" x14ac:dyDescent="0.25">
      <c r="D2585" s="1" t="str">
        <f t="shared" si="720"/>
        <v/>
      </c>
      <c r="E2585" s="1" t="str">
        <f t="shared" si="721"/>
        <v/>
      </c>
      <c r="K2585" s="19" t="str">
        <f t="shared" si="725"/>
        <v/>
      </c>
      <c r="L2585" s="19">
        <f t="shared" si="735"/>
        <v>10000</v>
      </c>
      <c r="M2585" s="22" t="str">
        <f>TRIM(Data!$N2582)</f>
        <v>Paulina (See Mathotiana Var.)</v>
      </c>
      <c r="N2585" s="22" t="str">
        <f>TRIM(Data!$A2582)</f>
        <v>Paulina (See Mathotiana Var.)</v>
      </c>
      <c r="O2585" s="23">
        <f>IF(Data!$B2582=0,"",Data!$B2582)</f>
        <v>1948</v>
      </c>
      <c r="P2585" s="19" t="str">
        <f>IF(Data!$C2582=0,"",Data!$C2582)</f>
        <v/>
      </c>
      <c r="Q2585" s="23" t="str">
        <f>IF($M2585="","",Data!$E2582)</f>
        <v>L-VL</v>
      </c>
      <c r="R2585" s="23" t="str">
        <f t="shared" si="726"/>
        <v>L</v>
      </c>
      <c r="S2585" s="23" t="str">
        <f t="shared" si="727"/>
        <v>L</v>
      </c>
      <c r="T2585" s="19" t="str">
        <f>IF(Data!$F2582=0,"",Data!$F2582)</f>
        <v/>
      </c>
      <c r="U2585" s="19" t="str">
        <f>IF(Data!$G2582=0,"",Data!$G2582)</f>
        <v/>
      </c>
      <c r="V2585" s="19" t="str">
        <f>IF(Data!$D2582=0,"",Data!$D2582)</f>
        <v/>
      </c>
      <c r="W2585" s="19" t="str">
        <f>Data!$H2582</f>
        <v>Japonica</v>
      </c>
      <c r="Y2585" s="41" t="e">
        <f t="shared" si="722"/>
        <v>#REF!</v>
      </c>
      <c r="Z2585" s="8">
        <f t="shared" si="728"/>
        <v>10000</v>
      </c>
      <c r="AA2585" s="8" t="str">
        <f t="shared" si="729"/>
        <v>Paulina (See Mathotiana Var.)</v>
      </c>
      <c r="AB2585" s="8" t="str">
        <f t="shared" si="730"/>
        <v>L</v>
      </c>
      <c r="AC2585" s="8" t="str">
        <f t="shared" si="731"/>
        <v/>
      </c>
      <c r="AD2585" s="8" t="str">
        <f t="shared" si="736"/>
        <v/>
      </c>
      <c r="AE2585" s="8" t="str">
        <f t="shared" si="732"/>
        <v/>
      </c>
      <c r="AF2585" s="5">
        <f t="shared" si="733"/>
        <v>1948</v>
      </c>
      <c r="AG2585" s="46">
        <v>2582</v>
      </c>
      <c r="AH2585" s="47" t="str">
        <f t="shared" si="723"/>
        <v/>
      </c>
      <c r="AI2585" s="48" t="str">
        <f t="shared" si="724"/>
        <v/>
      </c>
      <c r="AK2585" s="22" t="e">
        <f>TRIM(#REF!)</f>
        <v>#REF!</v>
      </c>
      <c r="AL2585" s="23" t="e">
        <f>IF(#REF!=0,"",#REF!)</f>
        <v>#REF!</v>
      </c>
      <c r="AM2585" s="19" t="e">
        <f>IF(#REF!=0,"",#REF!)</f>
        <v>#REF!</v>
      </c>
      <c r="AN2585" s="23" t="e">
        <f>IF($AK2585="","",#REF!)</f>
        <v>#REF!</v>
      </c>
      <c r="AO2585" s="23" t="e">
        <f t="shared" si="734"/>
        <v>#REF!</v>
      </c>
      <c r="AP2585" s="19" t="e">
        <f>IF(#REF!=0,"",#REF!)</f>
        <v>#REF!</v>
      </c>
      <c r="AQ2585" s="19" t="e">
        <f>IF(#REF!=0,"",#REF!)</f>
        <v>#REF!</v>
      </c>
      <c r="AR2585" s="19" t="e">
        <f>IF(#REF!=0,"",#REF!)</f>
        <v>#REF!</v>
      </c>
      <c r="AS2585" s="19" t="e">
        <f>#REF!</f>
        <v>#REF!</v>
      </c>
    </row>
    <row r="2586" spans="4:45" ht="19.5" thickTop="1" thickBot="1" x14ac:dyDescent="0.25">
      <c r="D2586" s="1" t="str">
        <f t="shared" si="720"/>
        <v/>
      </c>
      <c r="E2586" s="1" t="str">
        <f t="shared" si="721"/>
        <v/>
      </c>
      <c r="K2586" s="19" t="str">
        <f t="shared" si="725"/>
        <v/>
      </c>
      <c r="L2586" s="19">
        <f t="shared" si="735"/>
        <v>10000</v>
      </c>
      <c r="M2586" s="22" t="str">
        <f>TRIM(Data!$N2583)</f>
        <v>Pavlova</v>
      </c>
      <c r="N2586" s="22" t="str">
        <f>TRIM(Data!$A2583)</f>
        <v>Pavlova (R)</v>
      </c>
      <c r="O2586" s="23">
        <f>IF(Data!$B2583=0,"",Data!$B2583)</f>
        <v>1978</v>
      </c>
      <c r="P2586" s="19" t="str">
        <f>IF(Data!$C2583=0,"",Data!$C2583)</f>
        <v>1</v>
      </c>
      <c r="Q2586" s="23" t="str">
        <f>IF($M2586="","",Data!$E2583)</f>
        <v>VL</v>
      </c>
      <c r="R2586" s="23" t="str">
        <f t="shared" si="726"/>
        <v>VL</v>
      </c>
      <c r="S2586" s="23" t="str">
        <f t="shared" si="727"/>
        <v>VL</v>
      </c>
      <c r="T2586" s="19" t="str">
        <f>IF(Data!$F2583=0,"",Data!$F2583)</f>
        <v/>
      </c>
      <c r="U2586" s="19" t="str">
        <f>IF(Data!$G2583=0,"",Data!$G2583)</f>
        <v/>
      </c>
      <c r="V2586" s="19" t="str">
        <f>IF(Data!$D2583=0,"",Data!$D2583)</f>
        <v/>
      </c>
      <c r="W2586" s="19" t="str">
        <f>Data!$H2583</f>
        <v>Reticulata</v>
      </c>
      <c r="Y2586" s="41" t="e">
        <f t="shared" si="722"/>
        <v>#REF!</v>
      </c>
      <c r="Z2586" s="8">
        <f t="shared" si="728"/>
        <v>10000</v>
      </c>
      <c r="AA2586" s="8" t="str">
        <f t="shared" si="729"/>
        <v>Pavlova</v>
      </c>
      <c r="AB2586" s="8" t="str">
        <f t="shared" si="730"/>
        <v>VL</v>
      </c>
      <c r="AC2586" s="8" t="str">
        <f t="shared" si="731"/>
        <v/>
      </c>
      <c r="AD2586" s="8" t="str">
        <f t="shared" si="736"/>
        <v/>
      </c>
      <c r="AE2586" s="8" t="str">
        <f t="shared" si="732"/>
        <v/>
      </c>
      <c r="AF2586" s="5">
        <f t="shared" si="733"/>
        <v>1978</v>
      </c>
      <c r="AG2586" s="46">
        <v>2583</v>
      </c>
      <c r="AH2586" s="47" t="str">
        <f t="shared" si="723"/>
        <v/>
      </c>
      <c r="AI2586" s="48" t="str">
        <f t="shared" si="724"/>
        <v/>
      </c>
      <c r="AK2586" s="22" t="e">
        <f>TRIM(#REF!)</f>
        <v>#REF!</v>
      </c>
      <c r="AL2586" s="23" t="e">
        <f>IF(#REF!=0,"",#REF!)</f>
        <v>#REF!</v>
      </c>
      <c r="AM2586" s="19" t="e">
        <f>IF(#REF!=0,"",#REF!)</f>
        <v>#REF!</v>
      </c>
      <c r="AN2586" s="23" t="e">
        <f>IF($AK2586="","",#REF!)</f>
        <v>#REF!</v>
      </c>
      <c r="AO2586" s="23" t="e">
        <f t="shared" si="734"/>
        <v>#REF!</v>
      </c>
      <c r="AP2586" s="19" t="e">
        <f>IF(#REF!=0,"",#REF!)</f>
        <v>#REF!</v>
      </c>
      <c r="AQ2586" s="19" t="e">
        <f>IF(#REF!=0,"",#REF!)</f>
        <v>#REF!</v>
      </c>
      <c r="AR2586" s="19" t="e">
        <f>IF(#REF!=0,"",#REF!)</f>
        <v>#REF!</v>
      </c>
      <c r="AS2586" s="19" t="e">
        <f>#REF!</f>
        <v>#REF!</v>
      </c>
    </row>
    <row r="2587" spans="4:45" ht="19.5" thickTop="1" thickBot="1" x14ac:dyDescent="0.25">
      <c r="D2587" s="1" t="str">
        <f t="shared" si="720"/>
        <v/>
      </c>
      <c r="E2587" s="1" t="str">
        <f t="shared" si="721"/>
        <v/>
      </c>
      <c r="K2587" s="19" t="str">
        <f t="shared" si="725"/>
        <v/>
      </c>
      <c r="L2587" s="19">
        <f t="shared" si="735"/>
        <v>10000</v>
      </c>
      <c r="M2587" s="22" t="str">
        <f>TRIM(Data!$N2584)</f>
        <v>Payne's Red (See Vedrine)</v>
      </c>
      <c r="N2587" s="22" t="str">
        <f>TRIM(Data!$A2584)</f>
        <v>Payne's Red (See Vedrine)</v>
      </c>
      <c r="O2587" s="23">
        <f>IF(Data!$B2584=0,"",Data!$B2584)</f>
        <v>1900</v>
      </c>
      <c r="P2587" s="19" t="str">
        <f>IF(Data!$C2584=0,"",Data!$C2584)</f>
        <v/>
      </c>
      <c r="Q2587" s="23" t="str">
        <f>IF($M2587="","",Data!$E2584)</f>
        <v>M-L</v>
      </c>
      <c r="R2587" s="23" t="str">
        <f t="shared" si="726"/>
        <v>M</v>
      </c>
      <c r="S2587" s="23" t="str">
        <f t="shared" si="727"/>
        <v>M</v>
      </c>
      <c r="T2587" s="19" t="str">
        <f>IF(Data!$F2584=0,"",Data!$F2584)</f>
        <v/>
      </c>
      <c r="U2587" s="19" t="str">
        <f>IF(Data!$G2584=0,"",Data!$G2584)</f>
        <v/>
      </c>
      <c r="V2587" s="19" t="str">
        <f>IF(Data!$D2584=0,"",Data!$D2584)</f>
        <v/>
      </c>
      <c r="W2587" s="19" t="str">
        <f>Data!$H2584</f>
        <v>Japonica</v>
      </c>
      <c r="Y2587" s="41" t="e">
        <f t="shared" si="722"/>
        <v>#REF!</v>
      </c>
      <c r="Z2587" s="8">
        <f t="shared" si="728"/>
        <v>10000</v>
      </c>
      <c r="AA2587" s="8" t="str">
        <f t="shared" si="729"/>
        <v>Payne's Red (See Vedrine)</v>
      </c>
      <c r="AB2587" s="8" t="str">
        <f t="shared" si="730"/>
        <v>M</v>
      </c>
      <c r="AC2587" s="8" t="str">
        <f t="shared" si="731"/>
        <v/>
      </c>
      <c r="AD2587" s="8" t="str">
        <f t="shared" si="736"/>
        <v/>
      </c>
      <c r="AE2587" s="8" t="str">
        <f t="shared" si="732"/>
        <v/>
      </c>
      <c r="AF2587" s="5">
        <f t="shared" si="733"/>
        <v>1900</v>
      </c>
      <c r="AG2587" s="46">
        <v>2584</v>
      </c>
      <c r="AH2587" s="47" t="str">
        <f t="shared" si="723"/>
        <v/>
      </c>
      <c r="AI2587" s="48" t="str">
        <f t="shared" si="724"/>
        <v/>
      </c>
      <c r="AK2587" s="22" t="e">
        <f>TRIM(#REF!)</f>
        <v>#REF!</v>
      </c>
      <c r="AL2587" s="23" t="e">
        <f>IF(#REF!=0,"",#REF!)</f>
        <v>#REF!</v>
      </c>
      <c r="AM2587" s="19" t="e">
        <f>IF(#REF!=0,"",#REF!)</f>
        <v>#REF!</v>
      </c>
      <c r="AN2587" s="23" t="e">
        <f>IF($AK2587="","",#REF!)</f>
        <v>#REF!</v>
      </c>
      <c r="AO2587" s="23" t="e">
        <f t="shared" si="734"/>
        <v>#REF!</v>
      </c>
      <c r="AP2587" s="19" t="e">
        <f>IF(#REF!=0,"",#REF!)</f>
        <v>#REF!</v>
      </c>
      <c r="AQ2587" s="19" t="e">
        <f>IF(#REF!=0,"",#REF!)</f>
        <v>#REF!</v>
      </c>
      <c r="AR2587" s="19" t="e">
        <f>IF(#REF!=0,"",#REF!)</f>
        <v>#REF!</v>
      </c>
      <c r="AS2587" s="19" t="e">
        <f>#REF!</f>
        <v>#REF!</v>
      </c>
    </row>
    <row r="2588" spans="4:45" ht="19.5" thickTop="1" thickBot="1" x14ac:dyDescent="0.25">
      <c r="D2588" s="1" t="str">
        <f t="shared" si="720"/>
        <v/>
      </c>
      <c r="E2588" s="1" t="str">
        <f t="shared" si="721"/>
        <v/>
      </c>
      <c r="K2588" s="19" t="str">
        <f t="shared" si="725"/>
        <v/>
      </c>
      <c r="L2588" s="19">
        <f t="shared" si="735"/>
        <v>10000</v>
      </c>
      <c r="M2588" s="22" t="str">
        <f>TRIM(Data!$N2585)</f>
        <v>Peachy Pink</v>
      </c>
      <c r="N2588" s="22" t="str">
        <f>TRIM(Data!$A2585)</f>
        <v>Peachy Pink</v>
      </c>
      <c r="O2588" s="23">
        <f>IF(Data!$B2585=0,"",Data!$B2585)</f>
        <v>2019</v>
      </c>
      <c r="P2588" s="19" t="str">
        <f>IF(Data!$C2585=0,"",Data!$C2585)</f>
        <v>1</v>
      </c>
      <c r="Q2588" s="23" t="str">
        <f>IF($M2588="","",Data!$E2585)</f>
        <v>L</v>
      </c>
      <c r="R2588" s="23" t="str">
        <f t="shared" si="726"/>
        <v>L</v>
      </c>
      <c r="S2588" s="23" t="str">
        <f t="shared" si="727"/>
        <v>L</v>
      </c>
      <c r="T2588" s="19" t="str">
        <f>IF(Data!$F2585=0,"",Data!$F2585)</f>
        <v/>
      </c>
      <c r="U2588" s="19" t="str">
        <f>IF(Data!$G2585=0,"",Data!$G2585)</f>
        <v/>
      </c>
      <c r="V2588" s="19" t="str">
        <f>IF(Data!$D2585=0,"",Data!$D2585)</f>
        <v/>
      </c>
      <c r="W2588" s="19" t="str">
        <f>Data!$H2585</f>
        <v>Japonica</v>
      </c>
      <c r="Y2588" s="41" t="e">
        <f t="shared" si="722"/>
        <v>#REF!</v>
      </c>
      <c r="Z2588" s="8">
        <f t="shared" si="728"/>
        <v>10000</v>
      </c>
      <c r="AA2588" s="8" t="str">
        <f t="shared" si="729"/>
        <v>Peachy Pink</v>
      </c>
      <c r="AB2588" s="8" t="str">
        <f t="shared" si="730"/>
        <v>L</v>
      </c>
      <c r="AC2588" s="8" t="str">
        <f t="shared" si="731"/>
        <v/>
      </c>
      <c r="AD2588" s="8" t="str">
        <f t="shared" si="736"/>
        <v/>
      </c>
      <c r="AE2588" s="8" t="str">
        <f t="shared" si="732"/>
        <v/>
      </c>
      <c r="AF2588" s="5">
        <f t="shared" si="733"/>
        <v>2019</v>
      </c>
      <c r="AG2588" s="46">
        <v>2585</v>
      </c>
      <c r="AH2588" s="47" t="str">
        <f t="shared" si="723"/>
        <v/>
      </c>
      <c r="AI2588" s="48" t="str">
        <f t="shared" si="724"/>
        <v/>
      </c>
      <c r="AK2588" s="22" t="e">
        <f>TRIM(#REF!)</f>
        <v>#REF!</v>
      </c>
      <c r="AL2588" s="23" t="e">
        <f>IF(#REF!=0,"",#REF!)</f>
        <v>#REF!</v>
      </c>
      <c r="AM2588" s="19" t="e">
        <f>IF(#REF!=0,"",#REF!)</f>
        <v>#REF!</v>
      </c>
      <c r="AN2588" s="23" t="e">
        <f>IF($AK2588="","",#REF!)</f>
        <v>#REF!</v>
      </c>
      <c r="AO2588" s="23" t="e">
        <f t="shared" si="734"/>
        <v>#REF!</v>
      </c>
      <c r="AP2588" s="19" t="e">
        <f>IF(#REF!=0,"",#REF!)</f>
        <v>#REF!</v>
      </c>
      <c r="AQ2588" s="19" t="e">
        <f>IF(#REF!=0,"",#REF!)</f>
        <v>#REF!</v>
      </c>
      <c r="AR2588" s="19" t="e">
        <f>IF(#REF!=0,"",#REF!)</f>
        <v>#REF!</v>
      </c>
      <c r="AS2588" s="19" t="e">
        <f>#REF!</f>
        <v>#REF!</v>
      </c>
    </row>
    <row r="2589" spans="4:45" ht="19.5" thickTop="1" thickBot="1" x14ac:dyDescent="0.25">
      <c r="D2589" s="1" t="str">
        <f t="shared" si="720"/>
        <v/>
      </c>
      <c r="E2589" s="1" t="str">
        <f t="shared" si="721"/>
        <v/>
      </c>
      <c r="K2589" s="19" t="str">
        <f t="shared" si="725"/>
        <v/>
      </c>
      <c r="L2589" s="19">
        <f t="shared" si="735"/>
        <v>10000</v>
      </c>
      <c r="M2589" s="22" t="str">
        <f>TRIM(Data!$N2586)</f>
        <v>Pearl Harbor</v>
      </c>
      <c r="N2589" s="22" t="str">
        <f>TRIM(Data!$A2586)</f>
        <v>Pearl Harbor</v>
      </c>
      <c r="O2589" s="23">
        <f>IF(Data!$B2586=0,"",Data!$B2586)</f>
        <v>1945</v>
      </c>
      <c r="P2589" s="19" t="str">
        <f>IF(Data!$C2586=0,"",Data!$C2586)</f>
        <v>1</v>
      </c>
      <c r="Q2589" s="23" t="str">
        <f>IF($M2589="","",Data!$E2586)</f>
        <v>M</v>
      </c>
      <c r="R2589" s="23" t="str">
        <f t="shared" si="726"/>
        <v>M</v>
      </c>
      <c r="S2589" s="23" t="str">
        <f t="shared" si="727"/>
        <v>M</v>
      </c>
      <c r="T2589" s="19" t="str">
        <f>IF(Data!$F2586=0,"",Data!$F2586)</f>
        <v/>
      </c>
      <c r="U2589" s="19" t="str">
        <f>IF(Data!$G2586=0,"",Data!$G2586)</f>
        <v/>
      </c>
      <c r="V2589" s="19" t="str">
        <f>IF(Data!$D2586=0,"",Data!$D2586)</f>
        <v/>
      </c>
      <c r="W2589" s="19" t="str">
        <f>Data!$H2586</f>
        <v>Japonica</v>
      </c>
      <c r="Y2589" s="41" t="e">
        <f t="shared" si="722"/>
        <v>#REF!</v>
      </c>
      <c r="Z2589" s="8">
        <f t="shared" si="728"/>
        <v>10000</v>
      </c>
      <c r="AA2589" s="8" t="str">
        <f t="shared" si="729"/>
        <v>Pearl Harbor</v>
      </c>
      <c r="AB2589" s="8" t="str">
        <f t="shared" si="730"/>
        <v>M</v>
      </c>
      <c r="AC2589" s="8" t="str">
        <f t="shared" si="731"/>
        <v/>
      </c>
      <c r="AD2589" s="8" t="str">
        <f t="shared" si="736"/>
        <v/>
      </c>
      <c r="AE2589" s="8" t="str">
        <f t="shared" si="732"/>
        <v/>
      </c>
      <c r="AF2589" s="5">
        <f t="shared" si="733"/>
        <v>1945</v>
      </c>
      <c r="AG2589" s="46">
        <v>2586</v>
      </c>
      <c r="AH2589" s="47" t="str">
        <f t="shared" si="723"/>
        <v/>
      </c>
      <c r="AI2589" s="48" t="str">
        <f t="shared" si="724"/>
        <v/>
      </c>
      <c r="AK2589" s="22" t="e">
        <f>TRIM(#REF!)</f>
        <v>#REF!</v>
      </c>
      <c r="AL2589" s="23" t="e">
        <f>IF(#REF!=0,"",#REF!)</f>
        <v>#REF!</v>
      </c>
      <c r="AM2589" s="19" t="e">
        <f>IF(#REF!=0,"",#REF!)</f>
        <v>#REF!</v>
      </c>
      <c r="AN2589" s="23" t="e">
        <f>IF($AK2589="","",#REF!)</f>
        <v>#REF!</v>
      </c>
      <c r="AO2589" s="23" t="e">
        <f t="shared" si="734"/>
        <v>#REF!</v>
      </c>
      <c r="AP2589" s="19" t="e">
        <f>IF(#REF!=0,"",#REF!)</f>
        <v>#REF!</v>
      </c>
      <c r="AQ2589" s="19" t="e">
        <f>IF(#REF!=0,"",#REF!)</f>
        <v>#REF!</v>
      </c>
      <c r="AR2589" s="19" t="e">
        <f>IF(#REF!=0,"",#REF!)</f>
        <v>#REF!</v>
      </c>
      <c r="AS2589" s="19" t="e">
        <f>#REF!</f>
        <v>#REF!</v>
      </c>
    </row>
    <row r="2590" spans="4:45" ht="19.5" thickTop="1" thickBot="1" x14ac:dyDescent="0.25">
      <c r="D2590" s="1" t="str">
        <f t="shared" si="720"/>
        <v/>
      </c>
      <c r="E2590" s="1" t="str">
        <f t="shared" si="721"/>
        <v/>
      </c>
      <c r="K2590" s="19" t="str">
        <f t="shared" si="725"/>
        <v/>
      </c>
      <c r="L2590" s="19">
        <f t="shared" si="735"/>
        <v>10000</v>
      </c>
      <c r="M2590" s="22" t="str">
        <f>TRIM(Data!$N2587)</f>
        <v>Pearl Maxwell</v>
      </c>
      <c r="N2590" s="22" t="str">
        <f>TRIM(Data!$A2587)</f>
        <v>Pearl Maxwell</v>
      </c>
      <c r="O2590" s="23">
        <f>IF(Data!$B2587=0,"",Data!$B2587)</f>
        <v>1950</v>
      </c>
      <c r="P2590" s="19" t="str">
        <f>IF(Data!$C2587=0,"",Data!$C2587)</f>
        <v>1</v>
      </c>
      <c r="Q2590" s="23" t="str">
        <f>IF($M2590="","",Data!$E2587)</f>
        <v>M</v>
      </c>
      <c r="R2590" s="23" t="str">
        <f t="shared" si="726"/>
        <v>M</v>
      </c>
      <c r="S2590" s="23" t="str">
        <f t="shared" si="727"/>
        <v>M</v>
      </c>
      <c r="T2590" s="19" t="str">
        <f>IF(Data!$F2587=0,"",Data!$F2587)</f>
        <v/>
      </c>
      <c r="U2590" s="19" t="str">
        <f>IF(Data!$G2587=0,"",Data!$G2587)</f>
        <v>FD</v>
      </c>
      <c r="V2590" s="19" t="str">
        <f>IF(Data!$D2587=0,"",Data!$D2587)</f>
        <v/>
      </c>
      <c r="W2590" s="19" t="str">
        <f>Data!$H2587</f>
        <v>Japonica</v>
      </c>
      <c r="Y2590" s="41" t="e">
        <f t="shared" si="722"/>
        <v>#REF!</v>
      </c>
      <c r="Z2590" s="8">
        <f t="shared" si="728"/>
        <v>10000</v>
      </c>
      <c r="AA2590" s="8" t="str">
        <f t="shared" si="729"/>
        <v>Pearl Maxwell</v>
      </c>
      <c r="AB2590" s="8" t="str">
        <f t="shared" si="730"/>
        <v>M</v>
      </c>
      <c r="AC2590" s="8" t="str">
        <f t="shared" si="731"/>
        <v/>
      </c>
      <c r="AD2590" s="8" t="str">
        <f t="shared" si="736"/>
        <v>FD</v>
      </c>
      <c r="AE2590" s="8" t="str">
        <f t="shared" si="732"/>
        <v/>
      </c>
      <c r="AF2590" s="5">
        <f t="shared" si="733"/>
        <v>1950</v>
      </c>
      <c r="AG2590" s="46">
        <v>2587</v>
      </c>
      <c r="AH2590" s="47" t="str">
        <f t="shared" si="723"/>
        <v/>
      </c>
      <c r="AI2590" s="48" t="str">
        <f t="shared" si="724"/>
        <v/>
      </c>
      <c r="AK2590" s="22" t="e">
        <f>TRIM(#REF!)</f>
        <v>#REF!</v>
      </c>
      <c r="AL2590" s="23" t="e">
        <f>IF(#REF!=0,"",#REF!)</f>
        <v>#REF!</v>
      </c>
      <c r="AM2590" s="19" t="e">
        <f>IF(#REF!=0,"",#REF!)</f>
        <v>#REF!</v>
      </c>
      <c r="AN2590" s="23" t="e">
        <f>IF($AK2590="","",#REF!)</f>
        <v>#REF!</v>
      </c>
      <c r="AO2590" s="23" t="e">
        <f t="shared" si="734"/>
        <v>#REF!</v>
      </c>
      <c r="AP2590" s="19" t="e">
        <f>IF(#REF!=0,"",#REF!)</f>
        <v>#REF!</v>
      </c>
      <c r="AQ2590" s="19" t="e">
        <f>IF(#REF!=0,"",#REF!)</f>
        <v>#REF!</v>
      </c>
      <c r="AR2590" s="19" t="e">
        <f>IF(#REF!=0,"",#REF!)</f>
        <v>#REF!</v>
      </c>
      <c r="AS2590" s="19" t="e">
        <f>#REF!</f>
        <v>#REF!</v>
      </c>
    </row>
    <row r="2591" spans="4:45" ht="19.5" thickTop="1" thickBot="1" x14ac:dyDescent="0.25">
      <c r="D2591" s="1" t="str">
        <f t="shared" si="720"/>
        <v/>
      </c>
      <c r="E2591" s="1" t="str">
        <f t="shared" si="721"/>
        <v/>
      </c>
      <c r="K2591" s="19" t="str">
        <f t="shared" si="725"/>
        <v/>
      </c>
      <c r="L2591" s="19">
        <f t="shared" si="735"/>
        <v>10000</v>
      </c>
      <c r="M2591" s="22" t="str">
        <f>TRIM(Data!$N2588)</f>
        <v>Pearl Terry</v>
      </c>
      <c r="N2591" s="22" t="str">
        <f>TRIM(Data!$A2588)</f>
        <v>Pearl Terry (R)</v>
      </c>
      <c r="O2591" s="23">
        <f>IF(Data!$B2588=0,"",Data!$B2588)</f>
        <v>1992</v>
      </c>
      <c r="P2591" s="19" t="str">
        <f>IF(Data!$C2588=0,"",Data!$C2588)</f>
        <v>1</v>
      </c>
      <c r="Q2591" s="23" t="str">
        <f>IF($M2591="","",Data!$E2588)</f>
        <v>L-VL</v>
      </c>
      <c r="R2591" s="23" t="str">
        <f t="shared" si="726"/>
        <v>L</v>
      </c>
      <c r="S2591" s="23" t="str">
        <f t="shared" si="727"/>
        <v>L</v>
      </c>
      <c r="T2591" s="19" t="str">
        <f>IF(Data!$F2588=0,"",Data!$F2588)</f>
        <v/>
      </c>
      <c r="U2591" s="19" t="str">
        <f>IF(Data!$G2588=0,"",Data!$G2588)</f>
        <v/>
      </c>
      <c r="V2591" s="19" t="str">
        <f>IF(Data!$D2588=0,"",Data!$D2588)</f>
        <v/>
      </c>
      <c r="W2591" s="19" t="str">
        <f>Data!$H2588</f>
        <v>Reticulata</v>
      </c>
      <c r="Y2591" s="41" t="e">
        <f t="shared" si="722"/>
        <v>#REF!</v>
      </c>
      <c r="Z2591" s="8">
        <f t="shared" si="728"/>
        <v>10000</v>
      </c>
      <c r="AA2591" s="8" t="str">
        <f t="shared" si="729"/>
        <v>Pearl Terry</v>
      </c>
      <c r="AB2591" s="8" t="str">
        <f t="shared" si="730"/>
        <v>L</v>
      </c>
      <c r="AC2591" s="8" t="str">
        <f t="shared" si="731"/>
        <v/>
      </c>
      <c r="AD2591" s="8" t="str">
        <f t="shared" si="736"/>
        <v/>
      </c>
      <c r="AE2591" s="8" t="str">
        <f t="shared" si="732"/>
        <v/>
      </c>
      <c r="AF2591" s="5">
        <f t="shared" si="733"/>
        <v>1992</v>
      </c>
      <c r="AG2591" s="46">
        <v>2588</v>
      </c>
      <c r="AH2591" s="47" t="str">
        <f t="shared" si="723"/>
        <v/>
      </c>
      <c r="AI2591" s="48" t="str">
        <f t="shared" si="724"/>
        <v/>
      </c>
      <c r="AK2591" s="22" t="e">
        <f>TRIM(#REF!)</f>
        <v>#REF!</v>
      </c>
      <c r="AL2591" s="23" t="e">
        <f>IF(#REF!=0,"",#REF!)</f>
        <v>#REF!</v>
      </c>
      <c r="AM2591" s="19" t="e">
        <f>IF(#REF!=0,"",#REF!)</f>
        <v>#REF!</v>
      </c>
      <c r="AN2591" s="23" t="e">
        <f>IF($AK2591="","",#REF!)</f>
        <v>#REF!</v>
      </c>
      <c r="AO2591" s="23" t="e">
        <f t="shared" si="734"/>
        <v>#REF!</v>
      </c>
      <c r="AP2591" s="19" t="e">
        <f>IF(#REF!=0,"",#REF!)</f>
        <v>#REF!</v>
      </c>
      <c r="AQ2591" s="19" t="e">
        <f>IF(#REF!=0,"",#REF!)</f>
        <v>#REF!</v>
      </c>
      <c r="AR2591" s="19" t="e">
        <f>IF(#REF!=0,"",#REF!)</f>
        <v>#REF!</v>
      </c>
      <c r="AS2591" s="19" t="e">
        <f>#REF!</f>
        <v>#REF!</v>
      </c>
    </row>
    <row r="2592" spans="4:45" ht="19.5" thickTop="1" thickBot="1" x14ac:dyDescent="0.25">
      <c r="D2592" s="1" t="str">
        <f t="shared" si="720"/>
        <v/>
      </c>
      <c r="E2592" s="1" t="str">
        <f t="shared" si="721"/>
        <v/>
      </c>
      <c r="K2592" s="19" t="str">
        <f t="shared" si="725"/>
        <v/>
      </c>
      <c r="L2592" s="19">
        <f t="shared" si="735"/>
        <v>10000</v>
      </c>
      <c r="M2592" s="22" t="str">
        <f>TRIM(Data!$N2589)</f>
        <v>Pearlescent Star</v>
      </c>
      <c r="N2592" s="22" t="str">
        <f>TRIM(Data!$A2589)</f>
        <v>Pearlescent Star</v>
      </c>
      <c r="O2592" s="23">
        <f>IF(Data!$B2589=0,"",Data!$B2589)</f>
        <v>2023</v>
      </c>
      <c r="P2592" s="19" t="str">
        <f>IF(Data!$C2589=0,"",Data!$C2589)</f>
        <v>1</v>
      </c>
      <c r="Q2592" s="23" t="str">
        <f>IF($M2592="","",Data!$E2589)</f>
        <v>M</v>
      </c>
      <c r="R2592" s="23" t="str">
        <f t="shared" si="726"/>
        <v>M</v>
      </c>
      <c r="S2592" s="23" t="str">
        <f t="shared" si="727"/>
        <v>M</v>
      </c>
      <c r="T2592" s="19" t="str">
        <f>IF(Data!$F2589=0,"",Data!$F2589)</f>
        <v/>
      </c>
      <c r="U2592" s="19" t="str">
        <f>IF(Data!$G2589=0,"",Data!$G2589)</f>
        <v>FD</v>
      </c>
      <c r="V2592" s="19" t="str">
        <f>IF(Data!$D2589=0,"",Data!$D2589)</f>
        <v/>
      </c>
      <c r="W2592" s="19" t="str">
        <f>Data!$H2589</f>
        <v>Japonica</v>
      </c>
      <c r="Y2592" s="41" t="e">
        <f t="shared" si="722"/>
        <v>#REF!</v>
      </c>
      <c r="Z2592" s="8">
        <f t="shared" si="728"/>
        <v>10000</v>
      </c>
      <c r="AA2592" s="8" t="str">
        <f t="shared" si="729"/>
        <v>Pearlescent Star</v>
      </c>
      <c r="AB2592" s="8" t="str">
        <f t="shared" si="730"/>
        <v>M</v>
      </c>
      <c r="AC2592" s="8" t="str">
        <f t="shared" si="731"/>
        <v/>
      </c>
      <c r="AD2592" s="8" t="str">
        <f t="shared" si="736"/>
        <v>FD</v>
      </c>
      <c r="AE2592" s="8" t="str">
        <f t="shared" si="732"/>
        <v/>
      </c>
      <c r="AF2592" s="5">
        <f t="shared" si="733"/>
        <v>2023</v>
      </c>
      <c r="AG2592" s="46">
        <v>2589</v>
      </c>
      <c r="AH2592" s="47" t="str">
        <f t="shared" si="723"/>
        <v/>
      </c>
      <c r="AI2592" s="48" t="str">
        <f t="shared" si="724"/>
        <v/>
      </c>
      <c r="AK2592" s="22" t="e">
        <f>TRIM(#REF!)</f>
        <v>#REF!</v>
      </c>
      <c r="AL2592" s="23" t="e">
        <f>IF(#REF!=0,"",#REF!)</f>
        <v>#REF!</v>
      </c>
      <c r="AM2592" s="19" t="e">
        <f>IF(#REF!=0,"",#REF!)</f>
        <v>#REF!</v>
      </c>
      <c r="AN2592" s="23" t="e">
        <f>IF($AK2592="","",#REF!)</f>
        <v>#REF!</v>
      </c>
      <c r="AO2592" s="23" t="e">
        <f t="shared" si="734"/>
        <v>#REF!</v>
      </c>
      <c r="AP2592" s="19" t="e">
        <f>IF(#REF!=0,"",#REF!)</f>
        <v>#REF!</v>
      </c>
      <c r="AQ2592" s="19" t="e">
        <f>IF(#REF!=0,"",#REF!)</f>
        <v>#REF!</v>
      </c>
      <c r="AR2592" s="19" t="e">
        <f>IF(#REF!=0,"",#REF!)</f>
        <v>#REF!</v>
      </c>
      <c r="AS2592" s="19" t="e">
        <f>#REF!</f>
        <v>#REF!</v>
      </c>
    </row>
    <row r="2593" spans="4:45" ht="19.5" thickTop="1" thickBot="1" x14ac:dyDescent="0.25">
      <c r="D2593" s="1" t="str">
        <f t="shared" si="720"/>
        <v/>
      </c>
      <c r="E2593" s="1" t="str">
        <f t="shared" si="721"/>
        <v/>
      </c>
      <c r="K2593" s="19" t="str">
        <f t="shared" si="725"/>
        <v/>
      </c>
      <c r="L2593" s="19">
        <f t="shared" si="735"/>
        <v>10000</v>
      </c>
      <c r="M2593" s="22" t="str">
        <f>TRIM(Data!$N2590)</f>
        <v>Pearl's Pet</v>
      </c>
      <c r="N2593" s="22" t="str">
        <f>TRIM(Data!$A2590)</f>
        <v>Pearl's Pet</v>
      </c>
      <c r="O2593" s="23">
        <f>IF(Data!$B2590=0,"",Data!$B2590)</f>
        <v>1959</v>
      </c>
      <c r="P2593" s="19" t="str">
        <f>IF(Data!$C2590=0,"",Data!$C2590)</f>
        <v>1</v>
      </c>
      <c r="Q2593" s="23" t="str">
        <f>IF($M2593="","",Data!$E2590)</f>
        <v>Min</v>
      </c>
      <c r="R2593" s="23" t="str">
        <f t="shared" si="726"/>
        <v>Min</v>
      </c>
      <c r="S2593" s="23" t="str">
        <f t="shared" si="727"/>
        <v>Min</v>
      </c>
      <c r="T2593" s="19" t="str">
        <f>IF(Data!$F2590=0,"",Data!$F2590)</f>
        <v/>
      </c>
      <c r="U2593" s="19" t="str">
        <f>IF(Data!$G2590=0,"",Data!$G2590)</f>
        <v/>
      </c>
      <c r="V2593" s="19" t="str">
        <f>IF(Data!$D2590=0,"",Data!$D2590)</f>
        <v/>
      </c>
      <c r="W2593" s="19" t="str">
        <f>Data!$H2590</f>
        <v>Japonica</v>
      </c>
      <c r="Y2593" s="41" t="e">
        <f t="shared" si="722"/>
        <v>#REF!</v>
      </c>
      <c r="Z2593" s="8">
        <f t="shared" si="728"/>
        <v>10000</v>
      </c>
      <c r="AA2593" s="8" t="str">
        <f t="shared" si="729"/>
        <v>Pearl's Pet</v>
      </c>
      <c r="AB2593" s="8" t="str">
        <f t="shared" si="730"/>
        <v>Min</v>
      </c>
      <c r="AC2593" s="8" t="str">
        <f t="shared" si="731"/>
        <v/>
      </c>
      <c r="AD2593" s="8" t="str">
        <f t="shared" si="736"/>
        <v/>
      </c>
      <c r="AE2593" s="8" t="str">
        <f t="shared" si="732"/>
        <v/>
      </c>
      <c r="AF2593" s="5">
        <f t="shared" si="733"/>
        <v>1959</v>
      </c>
      <c r="AG2593" s="46">
        <v>2590</v>
      </c>
      <c r="AH2593" s="47" t="str">
        <f t="shared" si="723"/>
        <v/>
      </c>
      <c r="AI2593" s="48" t="str">
        <f t="shared" si="724"/>
        <v/>
      </c>
      <c r="AK2593" s="22" t="e">
        <f>TRIM(#REF!)</f>
        <v>#REF!</v>
      </c>
      <c r="AL2593" s="23" t="e">
        <f>IF(#REF!=0,"",#REF!)</f>
        <v>#REF!</v>
      </c>
      <c r="AM2593" s="19" t="e">
        <f>IF(#REF!=0,"",#REF!)</f>
        <v>#REF!</v>
      </c>
      <c r="AN2593" s="23" t="e">
        <f>IF($AK2593="","",#REF!)</f>
        <v>#REF!</v>
      </c>
      <c r="AO2593" s="23" t="e">
        <f t="shared" si="734"/>
        <v>#REF!</v>
      </c>
      <c r="AP2593" s="19" t="e">
        <f>IF(#REF!=0,"",#REF!)</f>
        <v>#REF!</v>
      </c>
      <c r="AQ2593" s="19" t="e">
        <f>IF(#REF!=0,"",#REF!)</f>
        <v>#REF!</v>
      </c>
      <c r="AR2593" s="19" t="e">
        <f>IF(#REF!=0,"",#REF!)</f>
        <v>#REF!</v>
      </c>
      <c r="AS2593" s="19" t="e">
        <f>#REF!</f>
        <v>#REF!</v>
      </c>
    </row>
    <row r="2594" spans="4:45" ht="19.5" thickTop="1" thickBot="1" x14ac:dyDescent="0.25">
      <c r="D2594" s="1" t="str">
        <f t="shared" si="720"/>
        <v/>
      </c>
      <c r="E2594" s="1" t="str">
        <f t="shared" si="721"/>
        <v/>
      </c>
      <c r="K2594" s="19" t="str">
        <f t="shared" si="725"/>
        <v/>
      </c>
      <c r="L2594" s="19">
        <f t="shared" si="735"/>
        <v>10000</v>
      </c>
      <c r="M2594" s="22" t="str">
        <f>TRIM(Data!$N2591)</f>
        <v>Pearly Cascade</v>
      </c>
      <c r="N2594" s="22" t="str">
        <f>TRIM(Data!$A2591)</f>
        <v>Pearly Cascade (H)</v>
      </c>
      <c r="O2594" s="23">
        <f>IF(Data!$B2591=0,"",Data!$B2591)</f>
        <v>2003</v>
      </c>
      <c r="P2594" s="19" t="str">
        <f>IF(Data!$C2591=0,"",Data!$C2591)</f>
        <v>1</v>
      </c>
      <c r="Q2594" s="23" t="str">
        <f>IF($M2594="","",Data!$E2591)</f>
        <v>S</v>
      </c>
      <c r="R2594" s="23" t="str">
        <f t="shared" si="726"/>
        <v>S</v>
      </c>
      <c r="S2594" s="23" t="str">
        <f t="shared" si="727"/>
        <v>S</v>
      </c>
      <c r="T2594" s="19" t="str">
        <f>IF(Data!$F2591=0,"",Data!$F2591)</f>
        <v/>
      </c>
      <c r="U2594" s="19" t="str">
        <f>IF(Data!$G2591=0,"",Data!$G2591)</f>
        <v/>
      </c>
      <c r="V2594" s="19" t="str">
        <f>IF(Data!$D2591=0,"",Data!$D2591)</f>
        <v/>
      </c>
      <c r="W2594" s="19" t="str">
        <f>Data!$H2591</f>
        <v>NRH</v>
      </c>
      <c r="Y2594" s="41" t="e">
        <f t="shared" si="722"/>
        <v>#REF!</v>
      </c>
      <c r="Z2594" s="8">
        <f t="shared" si="728"/>
        <v>10000</v>
      </c>
      <c r="AA2594" s="8" t="str">
        <f t="shared" si="729"/>
        <v>Pearly Cascade</v>
      </c>
      <c r="AB2594" s="8" t="str">
        <f t="shared" si="730"/>
        <v>S</v>
      </c>
      <c r="AC2594" s="8" t="str">
        <f t="shared" si="731"/>
        <v/>
      </c>
      <c r="AD2594" s="8" t="str">
        <f t="shared" si="736"/>
        <v/>
      </c>
      <c r="AE2594" s="8" t="str">
        <f t="shared" si="732"/>
        <v/>
      </c>
      <c r="AF2594" s="5">
        <f t="shared" si="733"/>
        <v>2003</v>
      </c>
      <c r="AG2594" s="46">
        <v>2591</v>
      </c>
      <c r="AH2594" s="47" t="str">
        <f t="shared" si="723"/>
        <v/>
      </c>
      <c r="AI2594" s="48" t="str">
        <f t="shared" si="724"/>
        <v/>
      </c>
      <c r="AK2594" s="22" t="e">
        <f>TRIM(#REF!)</f>
        <v>#REF!</v>
      </c>
      <c r="AL2594" s="23" t="e">
        <f>IF(#REF!=0,"",#REF!)</f>
        <v>#REF!</v>
      </c>
      <c r="AM2594" s="19" t="e">
        <f>IF(#REF!=0,"",#REF!)</f>
        <v>#REF!</v>
      </c>
      <c r="AN2594" s="23" t="e">
        <f>IF($AK2594="","",#REF!)</f>
        <v>#REF!</v>
      </c>
      <c r="AO2594" s="23" t="e">
        <f t="shared" si="734"/>
        <v>#REF!</v>
      </c>
      <c r="AP2594" s="19" t="e">
        <f>IF(#REF!=0,"",#REF!)</f>
        <v>#REF!</v>
      </c>
      <c r="AQ2594" s="19" t="e">
        <f>IF(#REF!=0,"",#REF!)</f>
        <v>#REF!</v>
      </c>
      <c r="AR2594" s="19" t="e">
        <f>IF(#REF!=0,"",#REF!)</f>
        <v>#REF!</v>
      </c>
      <c r="AS2594" s="19" t="e">
        <f>#REF!</f>
        <v>#REF!</v>
      </c>
    </row>
    <row r="2595" spans="4:45" ht="19.5" thickTop="1" thickBot="1" x14ac:dyDescent="0.25">
      <c r="D2595" s="1" t="str">
        <f t="shared" si="720"/>
        <v/>
      </c>
      <c r="E2595" s="1" t="str">
        <f t="shared" si="721"/>
        <v/>
      </c>
      <c r="K2595" s="19" t="str">
        <f t="shared" si="725"/>
        <v/>
      </c>
      <c r="L2595" s="19">
        <f t="shared" si="735"/>
        <v>10000</v>
      </c>
      <c r="M2595" s="22" t="str">
        <f>TRIM(Data!$N2592)</f>
        <v>Pebble Hill Peppermint</v>
      </c>
      <c r="N2595" s="22" t="str">
        <f>TRIM(Data!$A2592)</f>
        <v>Pebble Hill Peppermint</v>
      </c>
      <c r="O2595" s="23">
        <f>IF(Data!$B2592=0,"",Data!$B2592)</f>
        <v>2018</v>
      </c>
      <c r="P2595" s="19" t="str">
        <f>IF(Data!$C2592=0,"",Data!$C2592)</f>
        <v>1</v>
      </c>
      <c r="Q2595" s="23" t="str">
        <f>IF($M2595="","",Data!$E2592)</f>
        <v>S</v>
      </c>
      <c r="R2595" s="23" t="str">
        <f t="shared" si="726"/>
        <v>S</v>
      </c>
      <c r="S2595" s="23" t="str">
        <f t="shared" si="727"/>
        <v>S</v>
      </c>
      <c r="T2595" s="19" t="str">
        <f>IF(Data!$F2592=0,"",Data!$F2592)</f>
        <v/>
      </c>
      <c r="U2595" s="19" t="str">
        <f>IF(Data!$G2592=0,"",Data!$G2592)</f>
        <v>FD</v>
      </c>
      <c r="V2595" s="19" t="str">
        <f>IF(Data!$D2592=0,"",Data!$D2592)</f>
        <v/>
      </c>
      <c r="W2595" s="19" t="str">
        <f>Data!$H2592</f>
        <v>Japonica</v>
      </c>
      <c r="Y2595" s="41" t="e">
        <f t="shared" si="722"/>
        <v>#REF!</v>
      </c>
      <c r="Z2595" s="8">
        <f t="shared" si="728"/>
        <v>10000</v>
      </c>
      <c r="AA2595" s="8" t="str">
        <f t="shared" si="729"/>
        <v>Pebble Hill Peppermint</v>
      </c>
      <c r="AB2595" s="8" t="str">
        <f t="shared" si="730"/>
        <v>S</v>
      </c>
      <c r="AC2595" s="8" t="str">
        <f t="shared" si="731"/>
        <v/>
      </c>
      <c r="AD2595" s="8" t="str">
        <f t="shared" si="736"/>
        <v>FD</v>
      </c>
      <c r="AE2595" s="8" t="str">
        <f t="shared" si="732"/>
        <v/>
      </c>
      <c r="AF2595" s="5">
        <f t="shared" si="733"/>
        <v>2018</v>
      </c>
      <c r="AG2595" s="46">
        <v>2592</v>
      </c>
      <c r="AH2595" s="47" t="str">
        <f t="shared" si="723"/>
        <v/>
      </c>
      <c r="AI2595" s="48" t="str">
        <f t="shared" si="724"/>
        <v/>
      </c>
      <c r="AK2595" s="22" t="e">
        <f>TRIM(#REF!)</f>
        <v>#REF!</v>
      </c>
      <c r="AL2595" s="23" t="e">
        <f>IF(#REF!=0,"",#REF!)</f>
        <v>#REF!</v>
      </c>
      <c r="AM2595" s="19" t="e">
        <f>IF(#REF!=0,"",#REF!)</f>
        <v>#REF!</v>
      </c>
      <c r="AN2595" s="23" t="e">
        <f>IF($AK2595="","",#REF!)</f>
        <v>#REF!</v>
      </c>
      <c r="AO2595" s="23" t="e">
        <f t="shared" si="734"/>
        <v>#REF!</v>
      </c>
      <c r="AP2595" s="19" t="e">
        <f>IF(#REF!=0,"",#REF!)</f>
        <v>#REF!</v>
      </c>
      <c r="AQ2595" s="19" t="e">
        <f>IF(#REF!=0,"",#REF!)</f>
        <v>#REF!</v>
      </c>
      <c r="AR2595" s="19" t="e">
        <f>IF(#REF!=0,"",#REF!)</f>
        <v>#REF!</v>
      </c>
      <c r="AS2595" s="19" t="e">
        <f>#REF!</f>
        <v>#REF!</v>
      </c>
    </row>
    <row r="2596" spans="4:45" ht="19.5" thickTop="1" thickBot="1" x14ac:dyDescent="0.25">
      <c r="D2596" s="1" t="str">
        <f t="shared" si="720"/>
        <v/>
      </c>
      <c r="E2596" s="1" t="str">
        <f t="shared" si="721"/>
        <v/>
      </c>
      <c r="K2596" s="19" t="str">
        <f t="shared" si="725"/>
        <v/>
      </c>
      <c r="L2596" s="19">
        <f t="shared" si="735"/>
        <v>10000</v>
      </c>
      <c r="M2596" s="22" t="str">
        <f>TRIM(Data!$N2593)</f>
        <v>Pee Wee</v>
      </c>
      <c r="N2596" s="22" t="str">
        <f>TRIM(Data!$A2593)</f>
        <v>Pee Wee</v>
      </c>
      <c r="O2596" s="23">
        <f>IF(Data!$B2593=0,"",Data!$B2593)</f>
        <v>1959</v>
      </c>
      <c r="P2596" s="19" t="str">
        <f>IF(Data!$C2593=0,"",Data!$C2593)</f>
        <v/>
      </c>
      <c r="Q2596" s="23" t="str">
        <f>IF($M2596="","",Data!$E2593)</f>
        <v>Min</v>
      </c>
      <c r="R2596" s="23" t="str">
        <f t="shared" si="726"/>
        <v>Min</v>
      </c>
      <c r="S2596" s="23" t="str">
        <f t="shared" si="727"/>
        <v>Min</v>
      </c>
      <c r="T2596" s="19" t="str">
        <f>IF(Data!$F2593=0,"",Data!$F2593)</f>
        <v/>
      </c>
      <c r="U2596" s="19" t="str">
        <f>IF(Data!$G2593=0,"",Data!$G2593)</f>
        <v/>
      </c>
      <c r="V2596" s="19" t="str">
        <f>IF(Data!$D2593=0,"",Data!$D2593)</f>
        <v/>
      </c>
      <c r="W2596" s="19" t="str">
        <f>Data!$H2593</f>
        <v>Japonica</v>
      </c>
      <c r="Y2596" s="41" t="e">
        <f t="shared" si="722"/>
        <v>#REF!</v>
      </c>
      <c r="Z2596" s="8">
        <f t="shared" si="728"/>
        <v>10000</v>
      </c>
      <c r="AA2596" s="8" t="str">
        <f t="shared" si="729"/>
        <v>Pee Wee</v>
      </c>
      <c r="AB2596" s="8" t="str">
        <f t="shared" si="730"/>
        <v>Min</v>
      </c>
      <c r="AC2596" s="8" t="str">
        <f t="shared" si="731"/>
        <v/>
      </c>
      <c r="AD2596" s="8" t="str">
        <f t="shared" si="736"/>
        <v/>
      </c>
      <c r="AE2596" s="8" t="str">
        <f t="shared" si="732"/>
        <v/>
      </c>
      <c r="AF2596" s="5">
        <f t="shared" si="733"/>
        <v>1959</v>
      </c>
      <c r="AG2596" s="46">
        <v>2593</v>
      </c>
      <c r="AH2596" s="47" t="str">
        <f t="shared" si="723"/>
        <v/>
      </c>
      <c r="AI2596" s="48" t="str">
        <f t="shared" si="724"/>
        <v/>
      </c>
      <c r="AK2596" s="22" t="e">
        <f>TRIM(#REF!)</f>
        <v>#REF!</v>
      </c>
      <c r="AL2596" s="23" t="e">
        <f>IF(#REF!=0,"",#REF!)</f>
        <v>#REF!</v>
      </c>
      <c r="AM2596" s="19" t="e">
        <f>IF(#REF!=0,"",#REF!)</f>
        <v>#REF!</v>
      </c>
      <c r="AN2596" s="23" t="e">
        <f>IF($AK2596="","",#REF!)</f>
        <v>#REF!</v>
      </c>
      <c r="AO2596" s="23" t="e">
        <f t="shared" si="734"/>
        <v>#REF!</v>
      </c>
      <c r="AP2596" s="19" t="e">
        <f>IF(#REF!=0,"",#REF!)</f>
        <v>#REF!</v>
      </c>
      <c r="AQ2596" s="19" t="e">
        <f>IF(#REF!=0,"",#REF!)</f>
        <v>#REF!</v>
      </c>
      <c r="AR2596" s="19" t="e">
        <f>IF(#REF!=0,"",#REF!)</f>
        <v>#REF!</v>
      </c>
      <c r="AS2596" s="19" t="e">
        <f>#REF!</f>
        <v>#REF!</v>
      </c>
    </row>
    <row r="2597" spans="4:45" ht="19.5" thickTop="1" thickBot="1" x14ac:dyDescent="0.25">
      <c r="D2597" s="1" t="str">
        <f t="shared" si="720"/>
        <v/>
      </c>
      <c r="E2597" s="1" t="str">
        <f t="shared" si="721"/>
        <v/>
      </c>
      <c r="K2597" s="19" t="str">
        <f t="shared" si="725"/>
        <v/>
      </c>
      <c r="L2597" s="19">
        <f t="shared" si="735"/>
        <v>10000</v>
      </c>
      <c r="M2597" s="22" t="str">
        <f>TRIM(Data!$N2594)</f>
        <v>Peg O' My Heart</v>
      </c>
      <c r="N2597" s="22" t="str">
        <f>TRIM(Data!$A2594)</f>
        <v>Peg O' My Heart</v>
      </c>
      <c r="O2597" s="23">
        <f>IF(Data!$B2594=0,"",Data!$B2594)</f>
        <v>1960</v>
      </c>
      <c r="P2597" s="19" t="str">
        <f>IF(Data!$C2594=0,"",Data!$C2594)</f>
        <v/>
      </c>
      <c r="Q2597" s="23" t="str">
        <f>IF($M2597="","",Data!$E2594)</f>
        <v>M</v>
      </c>
      <c r="R2597" s="23" t="str">
        <f t="shared" si="726"/>
        <v>M</v>
      </c>
      <c r="S2597" s="23" t="str">
        <f t="shared" si="727"/>
        <v>M</v>
      </c>
      <c r="T2597" s="19" t="str">
        <f>IF(Data!$F2594=0,"",Data!$F2594)</f>
        <v/>
      </c>
      <c r="U2597" s="19" t="str">
        <f>IF(Data!$G2594=0,"",Data!$G2594)</f>
        <v/>
      </c>
      <c r="V2597" s="19" t="str">
        <f>IF(Data!$D2594=0,"",Data!$D2594)</f>
        <v/>
      </c>
      <c r="W2597" s="19" t="str">
        <f>Data!$H2594</f>
        <v>Japonica</v>
      </c>
      <c r="Y2597" s="41" t="e">
        <f t="shared" si="722"/>
        <v>#REF!</v>
      </c>
      <c r="Z2597" s="8">
        <f t="shared" si="728"/>
        <v>10000</v>
      </c>
      <c r="AA2597" s="8" t="str">
        <f t="shared" si="729"/>
        <v>Peg O' My Heart</v>
      </c>
      <c r="AB2597" s="8" t="str">
        <f t="shared" si="730"/>
        <v>M</v>
      </c>
      <c r="AC2597" s="8" t="str">
        <f t="shared" si="731"/>
        <v/>
      </c>
      <c r="AD2597" s="8" t="str">
        <f t="shared" si="736"/>
        <v/>
      </c>
      <c r="AE2597" s="8" t="str">
        <f t="shared" si="732"/>
        <v/>
      </c>
      <c r="AF2597" s="5">
        <f t="shared" si="733"/>
        <v>1960</v>
      </c>
      <c r="AG2597" s="46">
        <v>2594</v>
      </c>
      <c r="AH2597" s="47" t="str">
        <f t="shared" si="723"/>
        <v/>
      </c>
      <c r="AI2597" s="48" t="str">
        <f t="shared" si="724"/>
        <v/>
      </c>
      <c r="AK2597" s="22" t="e">
        <f>TRIM(#REF!)</f>
        <v>#REF!</v>
      </c>
      <c r="AL2597" s="23" t="e">
        <f>IF(#REF!=0,"",#REF!)</f>
        <v>#REF!</v>
      </c>
      <c r="AM2597" s="19" t="e">
        <f>IF(#REF!=0,"",#REF!)</f>
        <v>#REF!</v>
      </c>
      <c r="AN2597" s="23" t="e">
        <f>IF($AK2597="","",#REF!)</f>
        <v>#REF!</v>
      </c>
      <c r="AO2597" s="23" t="e">
        <f t="shared" si="734"/>
        <v>#REF!</v>
      </c>
      <c r="AP2597" s="19" t="e">
        <f>IF(#REF!=0,"",#REF!)</f>
        <v>#REF!</v>
      </c>
      <c r="AQ2597" s="19" t="e">
        <f>IF(#REF!=0,"",#REF!)</f>
        <v>#REF!</v>
      </c>
      <c r="AR2597" s="19" t="e">
        <f>IF(#REF!=0,"",#REF!)</f>
        <v>#REF!</v>
      </c>
      <c r="AS2597" s="19" t="e">
        <f>#REF!</f>
        <v>#REF!</v>
      </c>
    </row>
    <row r="2598" spans="4:45" ht="19.5" thickTop="1" thickBot="1" x14ac:dyDescent="0.25">
      <c r="D2598" s="1" t="str">
        <f t="shared" si="720"/>
        <v/>
      </c>
      <c r="E2598" s="1" t="str">
        <f t="shared" si="721"/>
        <v/>
      </c>
      <c r="K2598" s="19" t="str">
        <f t="shared" si="725"/>
        <v/>
      </c>
      <c r="L2598" s="19">
        <f t="shared" si="735"/>
        <v>10000</v>
      </c>
      <c r="M2598" s="22" t="str">
        <f>TRIM(Data!$N2595)</f>
        <v>Peggy Miller</v>
      </c>
      <c r="N2598" s="22" t="str">
        <f>TRIM(Data!$A2595)</f>
        <v>Peggy Miller</v>
      </c>
      <c r="O2598" s="23">
        <f>IF(Data!$B2595=0,"",Data!$B2595)</f>
        <v>2013</v>
      </c>
      <c r="P2598" s="19" t="str">
        <f>IF(Data!$C2595=0,"",Data!$C2595)</f>
        <v>1</v>
      </c>
      <c r="Q2598" s="23" t="str">
        <f>IF($M2598="","",Data!$E2595)</f>
        <v>M-L</v>
      </c>
      <c r="R2598" s="23" t="str">
        <f t="shared" si="726"/>
        <v>M</v>
      </c>
      <c r="S2598" s="23" t="str">
        <f t="shared" si="727"/>
        <v>M</v>
      </c>
      <c r="T2598" s="19" t="str">
        <f>IF(Data!$F2595=0,"",Data!$F2595)</f>
        <v/>
      </c>
      <c r="U2598" s="19" t="str">
        <f>IF(Data!$G2595=0,"",Data!$G2595)</f>
        <v>FD</v>
      </c>
      <c r="V2598" s="19" t="str">
        <f>IF(Data!$D2595=0,"",Data!$D2595)</f>
        <v/>
      </c>
      <c r="W2598" s="19" t="str">
        <f>Data!$H2595</f>
        <v>Japonica</v>
      </c>
      <c r="Y2598" s="41" t="e">
        <f t="shared" si="722"/>
        <v>#REF!</v>
      </c>
      <c r="Z2598" s="8">
        <f t="shared" si="728"/>
        <v>10000</v>
      </c>
      <c r="AA2598" s="8" t="str">
        <f t="shared" si="729"/>
        <v>Peggy Miller</v>
      </c>
      <c r="AB2598" s="8" t="str">
        <f t="shared" si="730"/>
        <v>M</v>
      </c>
      <c r="AC2598" s="8" t="str">
        <f t="shared" si="731"/>
        <v/>
      </c>
      <c r="AD2598" s="8" t="str">
        <f t="shared" si="736"/>
        <v>FD</v>
      </c>
      <c r="AE2598" s="8" t="str">
        <f t="shared" si="732"/>
        <v/>
      </c>
      <c r="AF2598" s="5">
        <f t="shared" si="733"/>
        <v>2013</v>
      </c>
      <c r="AG2598" s="46">
        <v>2595</v>
      </c>
      <c r="AH2598" s="47" t="str">
        <f t="shared" si="723"/>
        <v/>
      </c>
      <c r="AI2598" s="48" t="str">
        <f t="shared" si="724"/>
        <v/>
      </c>
      <c r="AK2598" s="22" t="e">
        <f>TRIM(#REF!)</f>
        <v>#REF!</v>
      </c>
      <c r="AL2598" s="23" t="e">
        <f>IF(#REF!=0,"",#REF!)</f>
        <v>#REF!</v>
      </c>
      <c r="AM2598" s="19" t="e">
        <f>IF(#REF!=0,"",#REF!)</f>
        <v>#REF!</v>
      </c>
      <c r="AN2598" s="23" t="e">
        <f>IF($AK2598="","",#REF!)</f>
        <v>#REF!</v>
      </c>
      <c r="AO2598" s="23" t="e">
        <f t="shared" si="734"/>
        <v>#REF!</v>
      </c>
      <c r="AP2598" s="19" t="e">
        <f>IF(#REF!=0,"",#REF!)</f>
        <v>#REF!</v>
      </c>
      <c r="AQ2598" s="19" t="e">
        <f>IF(#REF!=0,"",#REF!)</f>
        <v>#REF!</v>
      </c>
      <c r="AR2598" s="19" t="e">
        <f>IF(#REF!=0,"",#REF!)</f>
        <v>#REF!</v>
      </c>
      <c r="AS2598" s="19" t="e">
        <f>#REF!</f>
        <v>#REF!</v>
      </c>
    </row>
    <row r="2599" spans="4:45" ht="19.5" thickTop="1" thickBot="1" x14ac:dyDescent="0.25">
      <c r="D2599" s="1" t="str">
        <f t="shared" si="720"/>
        <v/>
      </c>
      <c r="E2599" s="1" t="str">
        <f t="shared" si="721"/>
        <v/>
      </c>
      <c r="K2599" s="19" t="str">
        <f t="shared" si="725"/>
        <v/>
      </c>
      <c r="L2599" s="19">
        <f t="shared" si="735"/>
        <v>10000</v>
      </c>
      <c r="M2599" s="22" t="str">
        <f>TRIM(Data!$N2596)</f>
        <v>Peggy's Blush</v>
      </c>
      <c r="N2599" s="22" t="str">
        <f>TRIM(Data!$A2596)</f>
        <v>Peggy's Blush</v>
      </c>
      <c r="O2599" s="23">
        <f>IF(Data!$B2596=0,"",Data!$B2596)</f>
        <v>1991</v>
      </c>
      <c r="P2599" s="19" t="str">
        <f>IF(Data!$C2596=0,"",Data!$C2596)</f>
        <v>1</v>
      </c>
      <c r="Q2599" s="23" t="str">
        <f>IF($M2599="","",Data!$E2596)</f>
        <v>S-M</v>
      </c>
      <c r="R2599" s="23" t="str">
        <f t="shared" si="726"/>
        <v>S</v>
      </c>
      <c r="S2599" s="23" t="str">
        <f t="shared" si="727"/>
        <v>S</v>
      </c>
      <c r="T2599" s="19" t="str">
        <f>IF(Data!$F2596=0,"",Data!$F2596)</f>
        <v/>
      </c>
      <c r="U2599" s="19" t="str">
        <f>IF(Data!$G2596=0,"",Data!$G2596)</f>
        <v>FD</v>
      </c>
      <c r="V2599" s="19" t="str">
        <f>IF(Data!$D2596=0,"",Data!$D2596)</f>
        <v/>
      </c>
      <c r="W2599" s="19" t="str">
        <f>Data!$H2596</f>
        <v>Japonica</v>
      </c>
      <c r="Y2599" s="41" t="e">
        <f t="shared" si="722"/>
        <v>#REF!</v>
      </c>
      <c r="Z2599" s="8">
        <f t="shared" si="728"/>
        <v>10000</v>
      </c>
      <c r="AA2599" s="8" t="str">
        <f t="shared" si="729"/>
        <v>Peggy's Blush</v>
      </c>
      <c r="AB2599" s="8" t="str">
        <f t="shared" si="730"/>
        <v>S</v>
      </c>
      <c r="AC2599" s="8" t="str">
        <f t="shared" si="731"/>
        <v/>
      </c>
      <c r="AD2599" s="8" t="str">
        <f t="shared" si="736"/>
        <v>FD</v>
      </c>
      <c r="AE2599" s="8" t="str">
        <f t="shared" si="732"/>
        <v/>
      </c>
      <c r="AF2599" s="5">
        <f t="shared" si="733"/>
        <v>1991</v>
      </c>
      <c r="AG2599" s="46">
        <v>2596</v>
      </c>
      <c r="AH2599" s="47" t="str">
        <f t="shared" si="723"/>
        <v/>
      </c>
      <c r="AI2599" s="48" t="str">
        <f t="shared" si="724"/>
        <v/>
      </c>
      <c r="AK2599" s="22" t="e">
        <f>TRIM(#REF!)</f>
        <v>#REF!</v>
      </c>
      <c r="AL2599" s="23" t="e">
        <f>IF(#REF!=0,"",#REF!)</f>
        <v>#REF!</v>
      </c>
      <c r="AM2599" s="19" t="e">
        <f>IF(#REF!=0,"",#REF!)</f>
        <v>#REF!</v>
      </c>
      <c r="AN2599" s="23" t="e">
        <f>IF($AK2599="","",#REF!)</f>
        <v>#REF!</v>
      </c>
      <c r="AO2599" s="23" t="e">
        <f t="shared" si="734"/>
        <v>#REF!</v>
      </c>
      <c r="AP2599" s="19" t="e">
        <f>IF(#REF!=0,"",#REF!)</f>
        <v>#REF!</v>
      </c>
      <c r="AQ2599" s="19" t="e">
        <f>IF(#REF!=0,"",#REF!)</f>
        <v>#REF!</v>
      </c>
      <c r="AR2599" s="19" t="e">
        <f>IF(#REF!=0,"",#REF!)</f>
        <v>#REF!</v>
      </c>
      <c r="AS2599" s="19" t="e">
        <f>#REF!</f>
        <v>#REF!</v>
      </c>
    </row>
    <row r="2600" spans="4:45" ht="19.5" thickTop="1" thickBot="1" x14ac:dyDescent="0.25">
      <c r="D2600" s="1" t="str">
        <f t="shared" ref="D2600:D2663" si="737">IF(ISERROR(VLOOKUP(A2600,$K$4:$M$2950,3,FALSE)),"",VLOOKUP(A2600,$K$4:$N$2950,4,FALSE))</f>
        <v/>
      </c>
      <c r="E2600" s="1" t="str">
        <f t="shared" ref="E2600:E2663" si="738">IF(ISERROR(VLOOKUP(A2600,$K$4:$M$2950,3,FALSE)),"",IF(VLOOKUP(A2600,$K$4:$T$2950,6,FALSE)=0,"",VLOOKUP(A2600,$K$4:$T$2950,6,FALSE)))</f>
        <v/>
      </c>
      <c r="K2600" s="19" t="str">
        <f t="shared" si="725"/>
        <v/>
      </c>
      <c r="L2600" s="19">
        <f t="shared" si="735"/>
        <v>10000</v>
      </c>
      <c r="M2600" s="22" t="str">
        <f>TRIM(Data!$N2597)</f>
        <v>Peking</v>
      </c>
      <c r="N2600" s="22" t="str">
        <f>TRIM(Data!$A2597)</f>
        <v>Peking (R)</v>
      </c>
      <c r="O2600" s="23">
        <f>IF(Data!$B2597=0,"",Data!$B2597)</f>
        <v>1975</v>
      </c>
      <c r="P2600" s="19" t="str">
        <f>IF(Data!$C2597=0,"",Data!$C2597)</f>
        <v>1</v>
      </c>
      <c r="Q2600" s="23" t="str">
        <f>IF($M2600="","",Data!$E2597)</f>
        <v>L-VL</v>
      </c>
      <c r="R2600" s="23" t="str">
        <f t="shared" si="726"/>
        <v>L</v>
      </c>
      <c r="S2600" s="23" t="str">
        <f t="shared" si="727"/>
        <v>L</v>
      </c>
      <c r="T2600" s="19" t="str">
        <f>IF(Data!$F2597=0,"",Data!$F2597)</f>
        <v/>
      </c>
      <c r="U2600" s="19" t="str">
        <f>IF(Data!$G2597=0,"",Data!$G2597)</f>
        <v/>
      </c>
      <c r="V2600" s="19" t="str">
        <f>IF(Data!$D2597=0,"",Data!$D2597)</f>
        <v/>
      </c>
      <c r="W2600" s="19" t="str">
        <f>Data!$H2597</f>
        <v>Reticulata</v>
      </c>
      <c r="Y2600" s="41" t="e">
        <f t="shared" si="722"/>
        <v>#REF!</v>
      </c>
      <c r="Z2600" s="8">
        <f t="shared" si="728"/>
        <v>10000</v>
      </c>
      <c r="AA2600" s="8" t="str">
        <f t="shared" si="729"/>
        <v>Peking</v>
      </c>
      <c r="AB2600" s="8" t="str">
        <f t="shared" si="730"/>
        <v>L</v>
      </c>
      <c r="AC2600" s="8" t="str">
        <f t="shared" si="731"/>
        <v/>
      </c>
      <c r="AD2600" s="8" t="str">
        <f t="shared" si="736"/>
        <v/>
      </c>
      <c r="AE2600" s="8" t="str">
        <f t="shared" si="732"/>
        <v/>
      </c>
      <c r="AF2600" s="5">
        <f t="shared" si="733"/>
        <v>1975</v>
      </c>
      <c r="AG2600" s="46">
        <v>2597</v>
      </c>
      <c r="AH2600" s="47" t="str">
        <f t="shared" si="723"/>
        <v/>
      </c>
      <c r="AI2600" s="48" t="str">
        <f t="shared" si="724"/>
        <v/>
      </c>
      <c r="AK2600" s="22" t="e">
        <f>TRIM(#REF!)</f>
        <v>#REF!</v>
      </c>
      <c r="AL2600" s="23" t="e">
        <f>IF(#REF!=0,"",#REF!)</f>
        <v>#REF!</v>
      </c>
      <c r="AM2600" s="19" t="e">
        <f>IF(#REF!=0,"",#REF!)</f>
        <v>#REF!</v>
      </c>
      <c r="AN2600" s="23" t="e">
        <f>IF($AK2600="","",#REF!)</f>
        <v>#REF!</v>
      </c>
      <c r="AO2600" s="23" t="e">
        <f t="shared" si="734"/>
        <v>#REF!</v>
      </c>
      <c r="AP2600" s="19" t="e">
        <f>IF(#REF!=0,"",#REF!)</f>
        <v>#REF!</v>
      </c>
      <c r="AQ2600" s="19" t="e">
        <f>IF(#REF!=0,"",#REF!)</f>
        <v>#REF!</v>
      </c>
      <c r="AR2600" s="19" t="e">
        <f>IF(#REF!=0,"",#REF!)</f>
        <v>#REF!</v>
      </c>
      <c r="AS2600" s="19" t="e">
        <f>#REF!</f>
        <v>#REF!</v>
      </c>
    </row>
    <row r="2601" spans="4:45" ht="19.5" thickTop="1" thickBot="1" x14ac:dyDescent="0.25">
      <c r="D2601" s="1" t="str">
        <f t="shared" si="737"/>
        <v/>
      </c>
      <c r="E2601" s="1" t="str">
        <f t="shared" si="738"/>
        <v/>
      </c>
      <c r="K2601" s="19" t="str">
        <f t="shared" si="725"/>
        <v/>
      </c>
      <c r="L2601" s="19">
        <f t="shared" si="735"/>
        <v>10000</v>
      </c>
      <c r="M2601" s="22" t="str">
        <f>TRIM(Data!$N2598)</f>
        <v>Penny Smith</v>
      </c>
      <c r="N2601" s="22" t="str">
        <f>TRIM(Data!$A2598)</f>
        <v>Penny Smith</v>
      </c>
      <c r="O2601" s="23">
        <f>IF(Data!$B2598=0,"",Data!$B2598)</f>
        <v>1987</v>
      </c>
      <c r="P2601" s="19" t="str">
        <f>IF(Data!$C2598=0,"",Data!$C2598)</f>
        <v>1</v>
      </c>
      <c r="Q2601" s="23" t="str">
        <f>IF($M2601="","",Data!$E2598)</f>
        <v>L</v>
      </c>
      <c r="R2601" s="23" t="str">
        <f t="shared" si="726"/>
        <v>L</v>
      </c>
      <c r="S2601" s="23" t="str">
        <f t="shared" si="727"/>
        <v>L</v>
      </c>
      <c r="T2601" s="19" t="str">
        <f>IF(Data!$F2598=0,"",Data!$F2598)</f>
        <v/>
      </c>
      <c r="U2601" s="19" t="str">
        <f>IF(Data!$G2598=0,"",Data!$G2598)</f>
        <v/>
      </c>
      <c r="V2601" s="19" t="str">
        <f>IF(Data!$D2598=0,"",Data!$D2598)</f>
        <v/>
      </c>
      <c r="W2601" s="19" t="str">
        <f>Data!$H2598</f>
        <v>Japonica</v>
      </c>
      <c r="Y2601" s="41" t="e">
        <f t="shared" si="722"/>
        <v>#REF!</v>
      </c>
      <c r="Z2601" s="8">
        <f t="shared" si="728"/>
        <v>10000</v>
      </c>
      <c r="AA2601" s="8" t="str">
        <f t="shared" si="729"/>
        <v>Penny Smith</v>
      </c>
      <c r="AB2601" s="8" t="str">
        <f t="shared" si="730"/>
        <v>L</v>
      </c>
      <c r="AC2601" s="8" t="str">
        <f t="shared" si="731"/>
        <v/>
      </c>
      <c r="AD2601" s="8" t="str">
        <f t="shared" si="736"/>
        <v/>
      </c>
      <c r="AE2601" s="8" t="str">
        <f t="shared" si="732"/>
        <v/>
      </c>
      <c r="AF2601" s="5">
        <f t="shared" si="733"/>
        <v>1987</v>
      </c>
      <c r="AG2601" s="46">
        <v>2598</v>
      </c>
      <c r="AH2601" s="47" t="str">
        <f t="shared" si="723"/>
        <v/>
      </c>
      <c r="AI2601" s="48" t="str">
        <f t="shared" si="724"/>
        <v/>
      </c>
      <c r="AK2601" s="22" t="e">
        <f>TRIM(#REF!)</f>
        <v>#REF!</v>
      </c>
      <c r="AL2601" s="23" t="e">
        <f>IF(#REF!=0,"",#REF!)</f>
        <v>#REF!</v>
      </c>
      <c r="AM2601" s="19" t="e">
        <f>IF(#REF!=0,"",#REF!)</f>
        <v>#REF!</v>
      </c>
      <c r="AN2601" s="23" t="e">
        <f>IF($AK2601="","",#REF!)</f>
        <v>#REF!</v>
      </c>
      <c r="AO2601" s="23" t="e">
        <f t="shared" si="734"/>
        <v>#REF!</v>
      </c>
      <c r="AP2601" s="19" t="e">
        <f>IF(#REF!=0,"",#REF!)</f>
        <v>#REF!</v>
      </c>
      <c r="AQ2601" s="19" t="e">
        <f>IF(#REF!=0,"",#REF!)</f>
        <v>#REF!</v>
      </c>
      <c r="AR2601" s="19" t="e">
        <f>IF(#REF!=0,"",#REF!)</f>
        <v>#REF!</v>
      </c>
      <c r="AS2601" s="19" t="e">
        <f>#REF!</f>
        <v>#REF!</v>
      </c>
    </row>
    <row r="2602" spans="4:45" ht="19.5" thickTop="1" thickBot="1" x14ac:dyDescent="0.25">
      <c r="D2602" s="1" t="str">
        <f t="shared" si="737"/>
        <v/>
      </c>
      <c r="E2602" s="1" t="str">
        <f t="shared" si="738"/>
        <v/>
      </c>
      <c r="K2602" s="19" t="str">
        <f t="shared" si="725"/>
        <v/>
      </c>
      <c r="L2602" s="19">
        <f t="shared" si="735"/>
        <v>10000</v>
      </c>
      <c r="M2602" s="22" t="str">
        <f>TRIM(Data!$N2599)</f>
        <v>Pensacola Red</v>
      </c>
      <c r="N2602" s="22" t="str">
        <f>TRIM(Data!$A2599)</f>
        <v>Pensacola Red</v>
      </c>
      <c r="O2602" s="23">
        <f>IF(Data!$B2599=0,"",Data!$B2599)</f>
        <v>1958</v>
      </c>
      <c r="P2602" s="19" t="str">
        <f>IF(Data!$C2599=0,"",Data!$C2599)</f>
        <v>1</v>
      </c>
      <c r="Q2602" s="23" t="str">
        <f>IF($M2602="","",Data!$E2599)</f>
        <v>L</v>
      </c>
      <c r="R2602" s="23" t="str">
        <f t="shared" si="726"/>
        <v>L</v>
      </c>
      <c r="S2602" s="23" t="str">
        <f t="shared" si="727"/>
        <v>L</v>
      </c>
      <c r="T2602" s="19" t="str">
        <f>IF(Data!$F2599=0,"",Data!$F2599)</f>
        <v/>
      </c>
      <c r="U2602" s="19" t="str">
        <f>IF(Data!$G2599=0,"",Data!$G2599)</f>
        <v/>
      </c>
      <c r="V2602" s="19" t="str">
        <f>IF(Data!$D2599=0,"",Data!$D2599)</f>
        <v/>
      </c>
      <c r="W2602" s="19" t="str">
        <f>Data!$H2599</f>
        <v>Japonica</v>
      </c>
      <c r="Y2602" s="41" t="e">
        <f t="shared" si="722"/>
        <v>#REF!</v>
      </c>
      <c r="Z2602" s="8">
        <f t="shared" si="728"/>
        <v>10000</v>
      </c>
      <c r="AA2602" s="8" t="str">
        <f t="shared" si="729"/>
        <v>Pensacola Red</v>
      </c>
      <c r="AB2602" s="8" t="str">
        <f t="shared" si="730"/>
        <v>L</v>
      </c>
      <c r="AC2602" s="8" t="str">
        <f t="shared" si="731"/>
        <v/>
      </c>
      <c r="AD2602" s="8" t="str">
        <f t="shared" si="736"/>
        <v/>
      </c>
      <c r="AE2602" s="8" t="str">
        <f t="shared" si="732"/>
        <v/>
      </c>
      <c r="AF2602" s="5">
        <f t="shared" si="733"/>
        <v>1958</v>
      </c>
      <c r="AG2602" s="46">
        <v>2599</v>
      </c>
      <c r="AH2602" s="47" t="str">
        <f t="shared" si="723"/>
        <v/>
      </c>
      <c r="AI2602" s="48" t="str">
        <f t="shared" si="724"/>
        <v/>
      </c>
      <c r="AK2602" s="22" t="e">
        <f>TRIM(#REF!)</f>
        <v>#REF!</v>
      </c>
      <c r="AL2602" s="23" t="e">
        <f>IF(#REF!=0,"",#REF!)</f>
        <v>#REF!</v>
      </c>
      <c r="AM2602" s="19" t="e">
        <f>IF(#REF!=0,"",#REF!)</f>
        <v>#REF!</v>
      </c>
      <c r="AN2602" s="23" t="e">
        <f>IF($AK2602="","",#REF!)</f>
        <v>#REF!</v>
      </c>
      <c r="AO2602" s="23" t="e">
        <f t="shared" si="734"/>
        <v>#REF!</v>
      </c>
      <c r="AP2602" s="19" t="e">
        <f>IF(#REF!=0,"",#REF!)</f>
        <v>#REF!</v>
      </c>
      <c r="AQ2602" s="19" t="e">
        <f>IF(#REF!=0,"",#REF!)</f>
        <v>#REF!</v>
      </c>
      <c r="AR2602" s="19" t="e">
        <f>IF(#REF!=0,"",#REF!)</f>
        <v>#REF!</v>
      </c>
      <c r="AS2602" s="19" t="e">
        <f>#REF!</f>
        <v>#REF!</v>
      </c>
    </row>
    <row r="2603" spans="4:45" ht="19.5" thickTop="1" thickBot="1" x14ac:dyDescent="0.25">
      <c r="D2603" s="1" t="str">
        <f t="shared" si="737"/>
        <v/>
      </c>
      <c r="E2603" s="1" t="str">
        <f t="shared" si="738"/>
        <v/>
      </c>
      <c r="K2603" s="19" t="str">
        <f t="shared" si="725"/>
        <v/>
      </c>
      <c r="L2603" s="19">
        <f t="shared" si="735"/>
        <v>10000</v>
      </c>
      <c r="M2603" s="22" t="str">
        <f>TRIM(Data!$N2600)</f>
        <v>Peppermint Candy</v>
      </c>
      <c r="N2603" s="22" t="str">
        <f>TRIM(Data!$A2600)</f>
        <v>Peppermint Candy</v>
      </c>
      <c r="O2603" s="23">
        <f>IF(Data!$B2600=0,"",Data!$B2600)</f>
        <v>2008</v>
      </c>
      <c r="P2603" s="19" t="str">
        <f>IF(Data!$C2600=0,"",Data!$C2600)</f>
        <v>1</v>
      </c>
      <c r="Q2603" s="23" t="str">
        <f>IF($M2603="","",Data!$E2600)</f>
        <v>M</v>
      </c>
      <c r="R2603" s="23" t="str">
        <f t="shared" si="726"/>
        <v>M</v>
      </c>
      <c r="S2603" s="23" t="str">
        <f t="shared" si="727"/>
        <v>M</v>
      </c>
      <c r="T2603" s="19" t="str">
        <f>IF(Data!$F2600=0,"",Data!$F2600)</f>
        <v/>
      </c>
      <c r="U2603" s="19" t="str">
        <f>IF(Data!$G2600=0,"",Data!$G2600)</f>
        <v/>
      </c>
      <c r="V2603" s="19" t="str">
        <f>IF(Data!$D2600=0,"",Data!$D2600)</f>
        <v/>
      </c>
      <c r="W2603" s="19" t="str">
        <f>Data!$H2600</f>
        <v>Japonica</v>
      </c>
      <c r="Y2603" s="41" t="e">
        <f t="shared" si="722"/>
        <v>#REF!</v>
      </c>
      <c r="Z2603" s="8">
        <f t="shared" si="728"/>
        <v>10000</v>
      </c>
      <c r="AA2603" s="8" t="str">
        <f t="shared" si="729"/>
        <v>Peppermint Candy</v>
      </c>
      <c r="AB2603" s="8" t="str">
        <f t="shared" si="730"/>
        <v>M</v>
      </c>
      <c r="AC2603" s="8" t="str">
        <f t="shared" si="731"/>
        <v/>
      </c>
      <c r="AD2603" s="8" t="str">
        <f t="shared" si="736"/>
        <v/>
      </c>
      <c r="AE2603" s="8" t="str">
        <f t="shared" si="732"/>
        <v/>
      </c>
      <c r="AF2603" s="5">
        <f t="shared" si="733"/>
        <v>2008</v>
      </c>
      <c r="AG2603" s="46">
        <v>2600</v>
      </c>
      <c r="AH2603" s="47" t="str">
        <f t="shared" si="723"/>
        <v/>
      </c>
      <c r="AI2603" s="48" t="str">
        <f t="shared" si="724"/>
        <v/>
      </c>
      <c r="AK2603" s="22" t="e">
        <f>TRIM(#REF!)</f>
        <v>#REF!</v>
      </c>
      <c r="AL2603" s="23" t="e">
        <f>IF(#REF!=0,"",#REF!)</f>
        <v>#REF!</v>
      </c>
      <c r="AM2603" s="19" t="e">
        <f>IF(#REF!=0,"",#REF!)</f>
        <v>#REF!</v>
      </c>
      <c r="AN2603" s="23" t="e">
        <f>IF($AK2603="","",#REF!)</f>
        <v>#REF!</v>
      </c>
      <c r="AO2603" s="23" t="e">
        <f t="shared" si="734"/>
        <v>#REF!</v>
      </c>
      <c r="AP2603" s="19" t="e">
        <f>IF(#REF!=0,"",#REF!)</f>
        <v>#REF!</v>
      </c>
      <c r="AQ2603" s="19" t="e">
        <f>IF(#REF!=0,"",#REF!)</f>
        <v>#REF!</v>
      </c>
      <c r="AR2603" s="19" t="e">
        <f>IF(#REF!=0,"",#REF!)</f>
        <v>#REF!</v>
      </c>
      <c r="AS2603" s="19" t="e">
        <f>#REF!</f>
        <v>#REF!</v>
      </c>
    </row>
    <row r="2604" spans="4:45" ht="19.5" thickTop="1" thickBot="1" x14ac:dyDescent="0.25">
      <c r="D2604" s="1" t="str">
        <f t="shared" si="737"/>
        <v/>
      </c>
      <c r="E2604" s="1" t="str">
        <f t="shared" si="738"/>
        <v/>
      </c>
      <c r="K2604" s="19" t="str">
        <f t="shared" si="725"/>
        <v/>
      </c>
      <c r="L2604" s="19">
        <f t="shared" si="735"/>
        <v>10000</v>
      </c>
      <c r="M2604" s="22" t="str">
        <f>TRIM(Data!$N2601)</f>
        <v>Peppermint Freckles</v>
      </c>
      <c r="N2604" s="22" t="str">
        <f>TRIM(Data!$A2601)</f>
        <v>Peppermint Freckles</v>
      </c>
      <c r="O2604" s="23">
        <f>IF(Data!$B2601=0,"",Data!$B2601)</f>
        <v>2016</v>
      </c>
      <c r="P2604" s="19" t="str">
        <f>IF(Data!$C2601=0,"",Data!$C2601)</f>
        <v>1</v>
      </c>
      <c r="Q2604" s="23" t="str">
        <f>IF($M2604="","",Data!$E2601)</f>
        <v>M</v>
      </c>
      <c r="R2604" s="23" t="str">
        <f t="shared" si="726"/>
        <v>M</v>
      </c>
      <c r="S2604" s="23" t="str">
        <f t="shared" si="727"/>
        <v>M</v>
      </c>
      <c r="T2604" s="19" t="str">
        <f>IF(Data!$F2601=0,"",Data!$F2601)</f>
        <v/>
      </c>
      <c r="U2604" s="19" t="str">
        <f>IF(Data!$G2601=0,"",Data!$G2601)</f>
        <v/>
      </c>
      <c r="V2604" s="19" t="str">
        <f>IF(Data!$D2601=0,"",Data!$D2601)</f>
        <v/>
      </c>
      <c r="W2604" s="19" t="str">
        <f>Data!$H2601</f>
        <v>Japonica</v>
      </c>
      <c r="Y2604" s="41" t="e">
        <f t="shared" si="722"/>
        <v>#REF!</v>
      </c>
      <c r="Z2604" s="8">
        <f t="shared" si="728"/>
        <v>10000</v>
      </c>
      <c r="AA2604" s="8" t="str">
        <f t="shared" si="729"/>
        <v>Peppermint Freckles</v>
      </c>
      <c r="AB2604" s="8" t="str">
        <f t="shared" si="730"/>
        <v>M</v>
      </c>
      <c r="AC2604" s="8" t="str">
        <f t="shared" si="731"/>
        <v/>
      </c>
      <c r="AD2604" s="8" t="str">
        <f t="shared" si="736"/>
        <v/>
      </c>
      <c r="AE2604" s="8" t="str">
        <f t="shared" si="732"/>
        <v/>
      </c>
      <c r="AF2604" s="5">
        <f t="shared" si="733"/>
        <v>2016</v>
      </c>
      <c r="AG2604" s="46">
        <v>2601</v>
      </c>
      <c r="AH2604" s="47" t="str">
        <f t="shared" si="723"/>
        <v/>
      </c>
      <c r="AI2604" s="48" t="str">
        <f t="shared" si="724"/>
        <v/>
      </c>
      <c r="AK2604" s="22" t="e">
        <f>TRIM(#REF!)</f>
        <v>#REF!</v>
      </c>
      <c r="AL2604" s="23" t="e">
        <f>IF(#REF!=0,"",#REF!)</f>
        <v>#REF!</v>
      </c>
      <c r="AM2604" s="19" t="e">
        <f>IF(#REF!=0,"",#REF!)</f>
        <v>#REF!</v>
      </c>
      <c r="AN2604" s="23" t="e">
        <f>IF($AK2604="","",#REF!)</f>
        <v>#REF!</v>
      </c>
      <c r="AO2604" s="23" t="e">
        <f t="shared" si="734"/>
        <v>#REF!</v>
      </c>
      <c r="AP2604" s="19" t="e">
        <f>IF(#REF!=0,"",#REF!)</f>
        <v>#REF!</v>
      </c>
      <c r="AQ2604" s="19" t="e">
        <f>IF(#REF!=0,"",#REF!)</f>
        <v>#REF!</v>
      </c>
      <c r="AR2604" s="19" t="e">
        <f>IF(#REF!=0,"",#REF!)</f>
        <v>#REF!</v>
      </c>
      <c r="AS2604" s="19" t="e">
        <f>#REF!</f>
        <v>#REF!</v>
      </c>
    </row>
    <row r="2605" spans="4:45" ht="19.5" thickTop="1" thickBot="1" x14ac:dyDescent="0.25">
      <c r="D2605" s="1" t="str">
        <f t="shared" si="737"/>
        <v/>
      </c>
      <c r="E2605" s="1" t="str">
        <f t="shared" si="738"/>
        <v/>
      </c>
      <c r="K2605" s="19" t="str">
        <f t="shared" si="725"/>
        <v/>
      </c>
      <c r="L2605" s="19">
        <f t="shared" si="735"/>
        <v>10000</v>
      </c>
      <c r="M2605" s="22" t="str">
        <f>TRIM(Data!$N2602)</f>
        <v>Peppermint Patty</v>
      </c>
      <c r="N2605" s="22" t="str">
        <f>TRIM(Data!$A2602)</f>
        <v>Peppermint Patty</v>
      </c>
      <c r="O2605" s="23">
        <f>IF(Data!$B2602=0,"",Data!$B2602)</f>
        <v>1987</v>
      </c>
      <c r="P2605" s="19" t="str">
        <f>IF(Data!$C2602=0,"",Data!$C2602)</f>
        <v/>
      </c>
      <c r="Q2605" s="23" t="str">
        <f>IF($M2605="","",Data!$E2602)</f>
        <v>M</v>
      </c>
      <c r="R2605" s="23" t="str">
        <f t="shared" si="726"/>
        <v>M</v>
      </c>
      <c r="S2605" s="23" t="str">
        <f t="shared" si="727"/>
        <v>M</v>
      </c>
      <c r="T2605" s="19" t="str">
        <f>IF(Data!$F2602=0,"",Data!$F2602)</f>
        <v/>
      </c>
      <c r="U2605" s="19" t="str">
        <f>IF(Data!$G2602=0,"",Data!$G2602)</f>
        <v/>
      </c>
      <c r="V2605" s="19" t="str">
        <f>IF(Data!$D2602=0,"",Data!$D2602)</f>
        <v/>
      </c>
      <c r="W2605" s="19" t="str">
        <f>Data!$H2602</f>
        <v>Japonica</v>
      </c>
      <c r="Y2605" s="41" t="e">
        <f t="shared" si="722"/>
        <v>#REF!</v>
      </c>
      <c r="Z2605" s="8">
        <f t="shared" si="728"/>
        <v>10000</v>
      </c>
      <c r="AA2605" s="8" t="str">
        <f t="shared" si="729"/>
        <v>Peppermint Patty</v>
      </c>
      <c r="AB2605" s="8" t="str">
        <f t="shared" si="730"/>
        <v>M</v>
      </c>
      <c r="AC2605" s="8" t="str">
        <f t="shared" si="731"/>
        <v/>
      </c>
      <c r="AD2605" s="8" t="str">
        <f t="shared" si="736"/>
        <v/>
      </c>
      <c r="AE2605" s="8" t="str">
        <f t="shared" si="732"/>
        <v/>
      </c>
      <c r="AF2605" s="5">
        <f t="shared" si="733"/>
        <v>1987</v>
      </c>
      <c r="AG2605" s="46">
        <v>2602</v>
      </c>
      <c r="AH2605" s="47" t="str">
        <f t="shared" si="723"/>
        <v/>
      </c>
      <c r="AI2605" s="48" t="str">
        <f t="shared" si="724"/>
        <v/>
      </c>
      <c r="AK2605" s="22" t="e">
        <f>TRIM(#REF!)</f>
        <v>#REF!</v>
      </c>
      <c r="AL2605" s="23" t="e">
        <f>IF(#REF!=0,"",#REF!)</f>
        <v>#REF!</v>
      </c>
      <c r="AM2605" s="19" t="e">
        <f>IF(#REF!=0,"",#REF!)</f>
        <v>#REF!</v>
      </c>
      <c r="AN2605" s="23" t="e">
        <f>IF($AK2605="","",#REF!)</f>
        <v>#REF!</v>
      </c>
      <c r="AO2605" s="23" t="e">
        <f t="shared" si="734"/>
        <v>#REF!</v>
      </c>
      <c r="AP2605" s="19" t="e">
        <f>IF(#REF!=0,"",#REF!)</f>
        <v>#REF!</v>
      </c>
      <c r="AQ2605" s="19" t="e">
        <f>IF(#REF!=0,"",#REF!)</f>
        <v>#REF!</v>
      </c>
      <c r="AR2605" s="19" t="e">
        <f>IF(#REF!=0,"",#REF!)</f>
        <v>#REF!</v>
      </c>
      <c r="AS2605" s="19" t="e">
        <f>#REF!</f>
        <v>#REF!</v>
      </c>
    </row>
    <row r="2606" spans="4:45" ht="19.5" thickTop="1" thickBot="1" x14ac:dyDescent="0.25">
      <c r="D2606" s="1" t="str">
        <f t="shared" si="737"/>
        <v/>
      </c>
      <c r="E2606" s="1" t="str">
        <f t="shared" si="738"/>
        <v/>
      </c>
      <c r="K2606" s="19" t="str">
        <f t="shared" si="725"/>
        <v/>
      </c>
      <c r="L2606" s="19">
        <f t="shared" si="735"/>
        <v>10000</v>
      </c>
      <c r="M2606" s="22" t="str">
        <f>TRIM(Data!$N2603)</f>
        <v>Peppermint Puff</v>
      </c>
      <c r="N2606" s="22" t="str">
        <f>TRIM(Data!$A2603)</f>
        <v>Peppermint Puff</v>
      </c>
      <c r="O2606" s="23">
        <f>IF(Data!$B2603=0,"",Data!$B2603)</f>
        <v>2019</v>
      </c>
      <c r="P2606" s="19" t="str">
        <f>IF(Data!$C2603=0,"",Data!$C2603)</f>
        <v>1</v>
      </c>
      <c r="Q2606" s="23" t="str">
        <f>IF($M2606="","",Data!$E2603)</f>
        <v>M</v>
      </c>
      <c r="R2606" s="23" t="str">
        <f t="shared" si="726"/>
        <v>M</v>
      </c>
      <c r="S2606" s="23" t="str">
        <f t="shared" si="727"/>
        <v>M</v>
      </c>
      <c r="T2606" s="19" t="str">
        <f>IF(Data!$F2603=0,"",Data!$F2603)</f>
        <v/>
      </c>
      <c r="U2606" s="19" t="str">
        <f>IF(Data!$G2603=0,"",Data!$G2603)</f>
        <v/>
      </c>
      <c r="V2606" s="19" t="str">
        <f>IF(Data!$D2603=0,"",Data!$D2603)</f>
        <v/>
      </c>
      <c r="W2606" s="19" t="str">
        <f>Data!$H2603</f>
        <v>Japonica</v>
      </c>
      <c r="Y2606" s="41" t="e">
        <f t="shared" si="722"/>
        <v>#REF!</v>
      </c>
      <c r="Z2606" s="8">
        <f t="shared" si="728"/>
        <v>10000</v>
      </c>
      <c r="AA2606" s="8" t="str">
        <f t="shared" si="729"/>
        <v>Peppermint Puff</v>
      </c>
      <c r="AB2606" s="8" t="str">
        <f t="shared" si="730"/>
        <v>M</v>
      </c>
      <c r="AC2606" s="8" t="str">
        <f t="shared" si="731"/>
        <v/>
      </c>
      <c r="AD2606" s="8" t="str">
        <f t="shared" si="736"/>
        <v/>
      </c>
      <c r="AE2606" s="8" t="str">
        <f t="shared" si="732"/>
        <v/>
      </c>
      <c r="AF2606" s="5">
        <f t="shared" si="733"/>
        <v>2019</v>
      </c>
      <c r="AG2606" s="46">
        <v>2603</v>
      </c>
      <c r="AH2606" s="47" t="str">
        <f t="shared" si="723"/>
        <v/>
      </c>
      <c r="AI2606" s="48" t="str">
        <f t="shared" si="724"/>
        <v/>
      </c>
      <c r="AK2606" s="22" t="e">
        <f>TRIM(#REF!)</f>
        <v>#REF!</v>
      </c>
      <c r="AL2606" s="23" t="e">
        <f>IF(#REF!=0,"",#REF!)</f>
        <v>#REF!</v>
      </c>
      <c r="AM2606" s="19" t="e">
        <f>IF(#REF!=0,"",#REF!)</f>
        <v>#REF!</v>
      </c>
      <c r="AN2606" s="23" t="e">
        <f>IF($AK2606="","",#REF!)</f>
        <v>#REF!</v>
      </c>
      <c r="AO2606" s="23" t="e">
        <f t="shared" si="734"/>
        <v>#REF!</v>
      </c>
      <c r="AP2606" s="19" t="e">
        <f>IF(#REF!=0,"",#REF!)</f>
        <v>#REF!</v>
      </c>
      <c r="AQ2606" s="19" t="e">
        <f>IF(#REF!=0,"",#REF!)</f>
        <v>#REF!</v>
      </c>
      <c r="AR2606" s="19" t="e">
        <f>IF(#REF!=0,"",#REF!)</f>
        <v>#REF!</v>
      </c>
      <c r="AS2606" s="19" t="e">
        <f>#REF!</f>
        <v>#REF!</v>
      </c>
    </row>
    <row r="2607" spans="4:45" ht="19.5" thickTop="1" thickBot="1" x14ac:dyDescent="0.25">
      <c r="D2607" s="1" t="str">
        <f t="shared" si="737"/>
        <v/>
      </c>
      <c r="E2607" s="1" t="str">
        <f t="shared" si="738"/>
        <v/>
      </c>
      <c r="K2607" s="19" t="str">
        <f t="shared" si="725"/>
        <v/>
      </c>
      <c r="L2607" s="19">
        <f t="shared" si="735"/>
        <v>10000</v>
      </c>
      <c r="M2607" s="22" t="str">
        <f>TRIM(Data!$N2604)</f>
        <v>Perfect Moment</v>
      </c>
      <c r="N2607" s="22" t="str">
        <f>TRIM(Data!$A2604)</f>
        <v>Perfect Moment</v>
      </c>
      <c r="O2607" s="23">
        <f>IF(Data!$B2604=0,"",Data!$B2604)</f>
        <v>2019</v>
      </c>
      <c r="P2607" s="19" t="str">
        <f>IF(Data!$C2604=0,"",Data!$C2604)</f>
        <v>1</v>
      </c>
      <c r="Q2607" s="23" t="str">
        <f>IF($M2607="","",Data!$E2604)</f>
        <v>M</v>
      </c>
      <c r="R2607" s="23" t="str">
        <f t="shared" si="726"/>
        <v>M</v>
      </c>
      <c r="S2607" s="23" t="str">
        <f t="shared" si="727"/>
        <v>M</v>
      </c>
      <c r="T2607" s="19" t="str">
        <f>IF(Data!$F2604=0,"",Data!$F2604)</f>
        <v/>
      </c>
      <c r="U2607" s="19" t="str">
        <f>IF(Data!$G2604=0,"",Data!$G2604)</f>
        <v>FD</v>
      </c>
      <c r="V2607" s="19" t="str">
        <f>IF(Data!$D2604=0,"",Data!$D2604)</f>
        <v/>
      </c>
      <c r="W2607" s="19" t="str">
        <f>Data!$H2604</f>
        <v>Japonica</v>
      </c>
      <c r="Y2607" s="41" t="e">
        <f t="shared" si="722"/>
        <v>#REF!</v>
      </c>
      <c r="Z2607" s="8">
        <f t="shared" si="728"/>
        <v>10000</v>
      </c>
      <c r="AA2607" s="8" t="str">
        <f t="shared" si="729"/>
        <v>Perfect Moment</v>
      </c>
      <c r="AB2607" s="8" t="str">
        <f t="shared" si="730"/>
        <v>M</v>
      </c>
      <c r="AC2607" s="8" t="str">
        <f t="shared" si="731"/>
        <v/>
      </c>
      <c r="AD2607" s="8" t="str">
        <f t="shared" si="736"/>
        <v>FD</v>
      </c>
      <c r="AE2607" s="8" t="str">
        <f t="shared" si="732"/>
        <v/>
      </c>
      <c r="AF2607" s="5">
        <f t="shared" si="733"/>
        <v>2019</v>
      </c>
      <c r="AG2607" s="46">
        <v>2604</v>
      </c>
      <c r="AH2607" s="47" t="str">
        <f t="shared" si="723"/>
        <v/>
      </c>
      <c r="AI2607" s="48" t="str">
        <f t="shared" si="724"/>
        <v/>
      </c>
      <c r="AK2607" s="22" t="e">
        <f>TRIM(#REF!)</f>
        <v>#REF!</v>
      </c>
      <c r="AL2607" s="23" t="e">
        <f>IF(#REF!=0,"",#REF!)</f>
        <v>#REF!</v>
      </c>
      <c r="AM2607" s="19" t="e">
        <f>IF(#REF!=0,"",#REF!)</f>
        <v>#REF!</v>
      </c>
      <c r="AN2607" s="23" t="e">
        <f>IF($AK2607="","",#REF!)</f>
        <v>#REF!</v>
      </c>
      <c r="AO2607" s="23" t="e">
        <f t="shared" si="734"/>
        <v>#REF!</v>
      </c>
      <c r="AP2607" s="19" t="e">
        <f>IF(#REF!=0,"",#REF!)</f>
        <v>#REF!</v>
      </c>
      <c r="AQ2607" s="19" t="e">
        <f>IF(#REF!=0,"",#REF!)</f>
        <v>#REF!</v>
      </c>
      <c r="AR2607" s="19" t="e">
        <f>IF(#REF!=0,"",#REF!)</f>
        <v>#REF!</v>
      </c>
      <c r="AS2607" s="19" t="e">
        <f>#REF!</f>
        <v>#REF!</v>
      </c>
    </row>
    <row r="2608" spans="4:45" ht="19.5" thickTop="1" thickBot="1" x14ac:dyDescent="0.25">
      <c r="D2608" s="1" t="str">
        <f t="shared" si="737"/>
        <v/>
      </c>
      <c r="E2608" s="1" t="str">
        <f t="shared" si="738"/>
        <v/>
      </c>
      <c r="K2608" s="19" t="str">
        <f t="shared" si="725"/>
        <v/>
      </c>
      <c r="L2608" s="19">
        <f t="shared" si="735"/>
        <v>10000</v>
      </c>
      <c r="M2608" s="22" t="str">
        <f>TRIM(Data!$N2605)</f>
        <v>Persuasion</v>
      </c>
      <c r="N2608" s="22" t="str">
        <f>TRIM(Data!$A2605)</f>
        <v>Persuasion (H)</v>
      </c>
      <c r="O2608" s="23">
        <f>IF(Data!$B2605=0,"",Data!$B2605)</f>
        <v>1983</v>
      </c>
      <c r="P2608" s="19" t="str">
        <f>IF(Data!$C2605=0,"",Data!$C2605)</f>
        <v/>
      </c>
      <c r="Q2608" s="23" t="str">
        <f>IF($M2608="","",Data!$E2605)</f>
        <v>Min</v>
      </c>
      <c r="R2608" s="23" t="str">
        <f t="shared" si="726"/>
        <v>Min</v>
      </c>
      <c r="S2608" s="23" t="str">
        <f t="shared" si="727"/>
        <v>Min</v>
      </c>
      <c r="T2608" s="19" t="str">
        <f>IF(Data!$F2605=0,"",Data!$F2605)</f>
        <v/>
      </c>
      <c r="U2608" s="19" t="str">
        <f>IF(Data!$G2605=0,"",Data!$G2605)</f>
        <v/>
      </c>
      <c r="V2608" s="19" t="str">
        <f>IF(Data!$D2605=0,"",Data!$D2605)</f>
        <v/>
      </c>
      <c r="W2608" s="19" t="str">
        <f>Data!$H2605</f>
        <v>NRH</v>
      </c>
      <c r="Y2608" s="41" t="e">
        <f t="shared" si="722"/>
        <v>#REF!</v>
      </c>
      <c r="Z2608" s="8">
        <f t="shared" si="728"/>
        <v>10000</v>
      </c>
      <c r="AA2608" s="8" t="str">
        <f t="shared" si="729"/>
        <v>Persuasion</v>
      </c>
      <c r="AB2608" s="8" t="str">
        <f t="shared" si="730"/>
        <v>Min</v>
      </c>
      <c r="AC2608" s="8" t="str">
        <f t="shared" si="731"/>
        <v/>
      </c>
      <c r="AD2608" s="8" t="str">
        <f t="shared" si="736"/>
        <v/>
      </c>
      <c r="AE2608" s="8" t="str">
        <f t="shared" si="732"/>
        <v/>
      </c>
      <c r="AF2608" s="5">
        <f t="shared" si="733"/>
        <v>1983</v>
      </c>
      <c r="AG2608" s="46">
        <v>2605</v>
      </c>
      <c r="AH2608" s="47" t="str">
        <f t="shared" si="723"/>
        <v/>
      </c>
      <c r="AI2608" s="48" t="str">
        <f t="shared" si="724"/>
        <v/>
      </c>
      <c r="AK2608" s="22" t="e">
        <f>TRIM(#REF!)</f>
        <v>#REF!</v>
      </c>
      <c r="AL2608" s="23" t="e">
        <f>IF(#REF!=0,"",#REF!)</f>
        <v>#REF!</v>
      </c>
      <c r="AM2608" s="19" t="e">
        <f>IF(#REF!=0,"",#REF!)</f>
        <v>#REF!</v>
      </c>
      <c r="AN2608" s="23" t="e">
        <f>IF($AK2608="","",#REF!)</f>
        <v>#REF!</v>
      </c>
      <c r="AO2608" s="23" t="e">
        <f t="shared" si="734"/>
        <v>#REF!</v>
      </c>
      <c r="AP2608" s="19" t="e">
        <f>IF(#REF!=0,"",#REF!)</f>
        <v>#REF!</v>
      </c>
      <c r="AQ2608" s="19" t="e">
        <f>IF(#REF!=0,"",#REF!)</f>
        <v>#REF!</v>
      </c>
      <c r="AR2608" s="19" t="e">
        <f>IF(#REF!=0,"",#REF!)</f>
        <v>#REF!</v>
      </c>
      <c r="AS2608" s="19" t="e">
        <f>#REF!</f>
        <v>#REF!</v>
      </c>
    </row>
    <row r="2609" spans="4:45" ht="19.5" thickTop="1" thickBot="1" x14ac:dyDescent="0.25">
      <c r="D2609" s="1" t="str">
        <f t="shared" si="737"/>
        <v/>
      </c>
      <c r="E2609" s="1" t="str">
        <f t="shared" si="738"/>
        <v/>
      </c>
      <c r="K2609" s="19" t="str">
        <f t="shared" si="725"/>
        <v/>
      </c>
      <c r="L2609" s="19">
        <f t="shared" si="735"/>
        <v>10000</v>
      </c>
      <c r="M2609" s="22" t="str">
        <f>TRIM(Data!$N2606)</f>
        <v>Pertice Tucker</v>
      </c>
      <c r="N2609" s="22" t="str">
        <f>TRIM(Data!$A2606)</f>
        <v>Pertice Tucker</v>
      </c>
      <c r="O2609" s="23">
        <f>IF(Data!$B2606=0,"",Data!$B2606)</f>
        <v>2020</v>
      </c>
      <c r="P2609" s="19" t="str">
        <f>IF(Data!$C2606=0,"",Data!$C2606)</f>
        <v>1</v>
      </c>
      <c r="Q2609" s="23" t="str">
        <f>IF($M2609="","",Data!$E2606)</f>
        <v>M</v>
      </c>
      <c r="R2609" s="23" t="str">
        <f t="shared" si="726"/>
        <v>M</v>
      </c>
      <c r="S2609" s="23" t="str">
        <f t="shared" si="727"/>
        <v>M</v>
      </c>
      <c r="T2609" s="19" t="str">
        <f>IF(Data!$F2606=0,"",Data!$F2606)</f>
        <v/>
      </c>
      <c r="U2609" s="19" t="str">
        <f>IF(Data!$G2606=0,"",Data!$G2606)</f>
        <v/>
      </c>
      <c r="V2609" s="19" t="str">
        <f>IF(Data!$D2606=0,"",Data!$D2606)</f>
        <v/>
      </c>
      <c r="W2609" s="19" t="str">
        <f>Data!$H2606</f>
        <v>Japonica</v>
      </c>
      <c r="Y2609" s="41" t="e">
        <f t="shared" si="722"/>
        <v>#REF!</v>
      </c>
      <c r="Z2609" s="8">
        <f t="shared" si="728"/>
        <v>10000</v>
      </c>
      <c r="AA2609" s="8" t="str">
        <f t="shared" si="729"/>
        <v>Pertice Tucker</v>
      </c>
      <c r="AB2609" s="8" t="str">
        <f t="shared" si="730"/>
        <v>M</v>
      </c>
      <c r="AC2609" s="8" t="str">
        <f t="shared" si="731"/>
        <v/>
      </c>
      <c r="AD2609" s="8" t="str">
        <f t="shared" si="736"/>
        <v/>
      </c>
      <c r="AE2609" s="8" t="str">
        <f t="shared" si="732"/>
        <v/>
      </c>
      <c r="AF2609" s="5">
        <f t="shared" si="733"/>
        <v>2020</v>
      </c>
      <c r="AG2609" s="46">
        <v>2606</v>
      </c>
      <c r="AH2609" s="47" t="str">
        <f t="shared" si="723"/>
        <v/>
      </c>
      <c r="AI2609" s="48" t="str">
        <f t="shared" si="724"/>
        <v/>
      </c>
      <c r="AK2609" s="22" t="e">
        <f>TRIM(#REF!)</f>
        <v>#REF!</v>
      </c>
      <c r="AL2609" s="23" t="e">
        <f>IF(#REF!=0,"",#REF!)</f>
        <v>#REF!</v>
      </c>
      <c r="AM2609" s="19" t="e">
        <f>IF(#REF!=0,"",#REF!)</f>
        <v>#REF!</v>
      </c>
      <c r="AN2609" s="23" t="e">
        <f>IF($AK2609="","",#REF!)</f>
        <v>#REF!</v>
      </c>
      <c r="AO2609" s="23" t="e">
        <f t="shared" si="734"/>
        <v>#REF!</v>
      </c>
      <c r="AP2609" s="19" t="e">
        <f>IF(#REF!=0,"",#REF!)</f>
        <v>#REF!</v>
      </c>
      <c r="AQ2609" s="19" t="e">
        <f>IF(#REF!=0,"",#REF!)</f>
        <v>#REF!</v>
      </c>
      <c r="AR2609" s="19" t="e">
        <f>IF(#REF!=0,"",#REF!)</f>
        <v>#REF!</v>
      </c>
      <c r="AS2609" s="19" t="e">
        <f>#REF!</f>
        <v>#REF!</v>
      </c>
    </row>
    <row r="2610" spans="4:45" ht="19.5" thickTop="1" thickBot="1" x14ac:dyDescent="0.25">
      <c r="D2610" s="1" t="str">
        <f t="shared" si="737"/>
        <v/>
      </c>
      <c r="E2610" s="1" t="str">
        <f t="shared" si="738"/>
        <v/>
      </c>
      <c r="K2610" s="19" t="str">
        <f t="shared" si="725"/>
        <v/>
      </c>
      <c r="L2610" s="19">
        <f t="shared" si="735"/>
        <v>10000</v>
      </c>
      <c r="M2610" s="22" t="str">
        <f>TRIM(Data!$N2607)</f>
        <v>Pete Galli</v>
      </c>
      <c r="N2610" s="22" t="str">
        <f>TRIM(Data!$A2607)</f>
        <v>Pete Galli (R)</v>
      </c>
      <c r="O2610" s="23">
        <f>IF(Data!$B2607=0,"",Data!$B2607)</f>
        <v>1997</v>
      </c>
      <c r="P2610" s="19" t="str">
        <f>IF(Data!$C2607=0,"",Data!$C2607)</f>
        <v>1</v>
      </c>
      <c r="Q2610" s="23" t="str">
        <f>IF($M2610="","",Data!$E2607)</f>
        <v>L-VL</v>
      </c>
      <c r="R2610" s="23" t="str">
        <f t="shared" si="726"/>
        <v>L</v>
      </c>
      <c r="S2610" s="23" t="str">
        <f t="shared" si="727"/>
        <v>L</v>
      </c>
      <c r="T2610" s="19" t="str">
        <f>IF(Data!$F2607=0,"",Data!$F2607)</f>
        <v/>
      </c>
      <c r="U2610" s="19" t="str">
        <f>IF(Data!$G2607=0,"",Data!$G2607)</f>
        <v/>
      </c>
      <c r="V2610" s="19" t="str">
        <f>IF(Data!$D2607=0,"",Data!$D2607)</f>
        <v/>
      </c>
      <c r="W2610" s="19" t="str">
        <f>Data!$H2607</f>
        <v>Reticulata</v>
      </c>
      <c r="Y2610" s="41" t="e">
        <f t="shared" si="722"/>
        <v>#REF!</v>
      </c>
      <c r="Z2610" s="8">
        <f t="shared" si="728"/>
        <v>10000</v>
      </c>
      <c r="AA2610" s="8" t="str">
        <f t="shared" si="729"/>
        <v>Pete Galli</v>
      </c>
      <c r="AB2610" s="8" t="str">
        <f t="shared" si="730"/>
        <v>L</v>
      </c>
      <c r="AC2610" s="8" t="str">
        <f t="shared" si="731"/>
        <v/>
      </c>
      <c r="AD2610" s="8" t="str">
        <f t="shared" si="736"/>
        <v/>
      </c>
      <c r="AE2610" s="8" t="str">
        <f t="shared" si="732"/>
        <v/>
      </c>
      <c r="AF2610" s="5">
        <f t="shared" si="733"/>
        <v>1997</v>
      </c>
      <c r="AG2610" s="46">
        <v>2607</v>
      </c>
      <c r="AH2610" s="47" t="str">
        <f t="shared" si="723"/>
        <v/>
      </c>
      <c r="AI2610" s="48" t="str">
        <f t="shared" si="724"/>
        <v/>
      </c>
      <c r="AK2610" s="22" t="e">
        <f>TRIM(#REF!)</f>
        <v>#REF!</v>
      </c>
      <c r="AL2610" s="23" t="e">
        <f>IF(#REF!=0,"",#REF!)</f>
        <v>#REF!</v>
      </c>
      <c r="AM2610" s="19" t="e">
        <f>IF(#REF!=0,"",#REF!)</f>
        <v>#REF!</v>
      </c>
      <c r="AN2610" s="23" t="e">
        <f>IF($AK2610="","",#REF!)</f>
        <v>#REF!</v>
      </c>
      <c r="AO2610" s="23" t="e">
        <f t="shared" si="734"/>
        <v>#REF!</v>
      </c>
      <c r="AP2610" s="19" t="e">
        <f>IF(#REF!=0,"",#REF!)</f>
        <v>#REF!</v>
      </c>
      <c r="AQ2610" s="19" t="e">
        <f>IF(#REF!=0,"",#REF!)</f>
        <v>#REF!</v>
      </c>
      <c r="AR2610" s="19" t="e">
        <f>IF(#REF!=0,"",#REF!)</f>
        <v>#REF!</v>
      </c>
      <c r="AS2610" s="19" t="e">
        <f>#REF!</f>
        <v>#REF!</v>
      </c>
    </row>
    <row r="2611" spans="4:45" ht="19.5" thickTop="1" thickBot="1" x14ac:dyDescent="0.25">
      <c r="D2611" s="1" t="str">
        <f t="shared" si="737"/>
        <v/>
      </c>
      <c r="E2611" s="1" t="str">
        <f t="shared" si="738"/>
        <v/>
      </c>
      <c r="K2611" s="19" t="str">
        <f t="shared" si="725"/>
        <v/>
      </c>
      <c r="L2611" s="19">
        <f t="shared" si="735"/>
        <v>10000</v>
      </c>
      <c r="M2611" s="22" t="str">
        <f>TRIM(Data!$N2608)</f>
        <v>Peter Horeni</v>
      </c>
      <c r="N2611" s="22" t="str">
        <f>TRIM(Data!$A2608)</f>
        <v>Peter Horeni (Sasanqua)</v>
      </c>
      <c r="O2611" s="23">
        <f>IF(Data!$B2608=0,"",Data!$B2608)</f>
        <v>2003</v>
      </c>
      <c r="P2611" s="19" t="str">
        <f>IF(Data!$C2608=0,"",Data!$C2608)</f>
        <v>1</v>
      </c>
      <c r="Q2611" s="23" t="str">
        <f>IF($M2611="","",Data!$E2608)</f>
        <v>M</v>
      </c>
      <c r="R2611" s="23" t="str">
        <f t="shared" si="726"/>
        <v>M</v>
      </c>
      <c r="S2611" s="23" t="str">
        <f t="shared" si="727"/>
        <v>M</v>
      </c>
      <c r="T2611" s="19" t="str">
        <f>IF(Data!$F2608=0,"",Data!$F2608)</f>
        <v/>
      </c>
      <c r="U2611" s="19" t="str">
        <f>IF(Data!$G2608=0,"",Data!$G2608)</f>
        <v/>
      </c>
      <c r="V2611" s="19" t="str">
        <f>IF(Data!$D2608=0,"",Data!$D2608)</f>
        <v/>
      </c>
      <c r="W2611" s="19" t="str">
        <f>Data!$H2608</f>
        <v>Sasanqua</v>
      </c>
      <c r="Y2611" s="41" t="e">
        <f t="shared" si="722"/>
        <v>#REF!</v>
      </c>
      <c r="Z2611" s="8">
        <f t="shared" si="728"/>
        <v>10000</v>
      </c>
      <c r="AA2611" s="8" t="str">
        <f t="shared" si="729"/>
        <v>Peter Horeni</v>
      </c>
      <c r="AB2611" s="8" t="str">
        <f t="shared" si="730"/>
        <v>M</v>
      </c>
      <c r="AC2611" s="8" t="str">
        <f t="shared" si="731"/>
        <v/>
      </c>
      <c r="AD2611" s="8" t="str">
        <f t="shared" si="736"/>
        <v/>
      </c>
      <c r="AE2611" s="8" t="str">
        <f t="shared" si="732"/>
        <v/>
      </c>
      <c r="AF2611" s="5">
        <f t="shared" si="733"/>
        <v>2003</v>
      </c>
      <c r="AG2611" s="46">
        <v>2608</v>
      </c>
      <c r="AH2611" s="47" t="str">
        <f t="shared" si="723"/>
        <v/>
      </c>
      <c r="AI2611" s="48" t="str">
        <f t="shared" si="724"/>
        <v/>
      </c>
      <c r="AK2611" s="22" t="e">
        <f>TRIM(#REF!)</f>
        <v>#REF!</v>
      </c>
      <c r="AL2611" s="23" t="e">
        <f>IF(#REF!=0,"",#REF!)</f>
        <v>#REF!</v>
      </c>
      <c r="AM2611" s="19" t="e">
        <f>IF(#REF!=0,"",#REF!)</f>
        <v>#REF!</v>
      </c>
      <c r="AN2611" s="23" t="e">
        <f>IF($AK2611="","",#REF!)</f>
        <v>#REF!</v>
      </c>
      <c r="AO2611" s="23" t="e">
        <f t="shared" si="734"/>
        <v>#REF!</v>
      </c>
      <c r="AP2611" s="19" t="e">
        <f>IF(#REF!=0,"",#REF!)</f>
        <v>#REF!</v>
      </c>
      <c r="AQ2611" s="19" t="e">
        <f>IF(#REF!=0,"",#REF!)</f>
        <v>#REF!</v>
      </c>
      <c r="AR2611" s="19" t="e">
        <f>IF(#REF!=0,"",#REF!)</f>
        <v>#REF!</v>
      </c>
      <c r="AS2611" s="19" t="e">
        <f>#REF!</f>
        <v>#REF!</v>
      </c>
    </row>
    <row r="2612" spans="4:45" ht="19.5" thickTop="1" thickBot="1" x14ac:dyDescent="0.25">
      <c r="D2612" s="1" t="str">
        <f t="shared" si="737"/>
        <v/>
      </c>
      <c r="E2612" s="1" t="str">
        <f t="shared" si="738"/>
        <v/>
      </c>
      <c r="K2612" s="19" t="str">
        <f t="shared" si="725"/>
        <v/>
      </c>
      <c r="L2612" s="19">
        <f t="shared" si="735"/>
        <v>10000</v>
      </c>
      <c r="M2612" s="22" t="str">
        <f>TRIM(Data!$N2609)</f>
        <v>Peter Pan</v>
      </c>
      <c r="N2612" s="22" t="str">
        <f>TRIM(Data!$A2609)</f>
        <v>Peter Pan</v>
      </c>
      <c r="O2612" s="23">
        <f>IF(Data!$B2609=0,"",Data!$B2609)</f>
        <v>1950</v>
      </c>
      <c r="P2612" s="19" t="str">
        <f>IF(Data!$C2609=0,"",Data!$C2609)</f>
        <v>1</v>
      </c>
      <c r="Q2612" s="23" t="str">
        <f>IF($M2612="","",Data!$E2609)</f>
        <v>M</v>
      </c>
      <c r="R2612" s="23" t="str">
        <f t="shared" si="726"/>
        <v>M</v>
      </c>
      <c r="S2612" s="23" t="str">
        <f t="shared" si="727"/>
        <v>M</v>
      </c>
      <c r="T2612" s="19" t="str">
        <f>IF(Data!$F2609=0,"",Data!$F2609)</f>
        <v/>
      </c>
      <c r="U2612" s="19" t="str">
        <f>IF(Data!$G2609=0,"",Data!$G2609)</f>
        <v/>
      </c>
      <c r="V2612" s="19" t="str">
        <f>IF(Data!$D2609=0,"",Data!$D2609)</f>
        <v/>
      </c>
      <c r="W2612" s="19" t="str">
        <f>Data!$H2609</f>
        <v>Japonica</v>
      </c>
      <c r="Y2612" s="41" t="e">
        <f t="shared" si="722"/>
        <v>#REF!</v>
      </c>
      <c r="Z2612" s="8">
        <f t="shared" si="728"/>
        <v>10000</v>
      </c>
      <c r="AA2612" s="8" t="str">
        <f t="shared" si="729"/>
        <v>Peter Pan</v>
      </c>
      <c r="AB2612" s="8" t="str">
        <f t="shared" si="730"/>
        <v>M</v>
      </c>
      <c r="AC2612" s="8" t="str">
        <f t="shared" si="731"/>
        <v/>
      </c>
      <c r="AD2612" s="8" t="str">
        <f t="shared" si="736"/>
        <v/>
      </c>
      <c r="AE2612" s="8" t="str">
        <f t="shared" si="732"/>
        <v/>
      </c>
      <c r="AF2612" s="5">
        <f t="shared" si="733"/>
        <v>1950</v>
      </c>
      <c r="AG2612" s="46">
        <v>2609</v>
      </c>
      <c r="AH2612" s="47" t="str">
        <f t="shared" si="723"/>
        <v/>
      </c>
      <c r="AI2612" s="48" t="str">
        <f t="shared" si="724"/>
        <v/>
      </c>
      <c r="AK2612" s="22" t="e">
        <f>TRIM(#REF!)</f>
        <v>#REF!</v>
      </c>
      <c r="AL2612" s="23" t="e">
        <f>IF(#REF!=0,"",#REF!)</f>
        <v>#REF!</v>
      </c>
      <c r="AM2612" s="19" t="e">
        <f>IF(#REF!=0,"",#REF!)</f>
        <v>#REF!</v>
      </c>
      <c r="AN2612" s="23" t="e">
        <f>IF($AK2612="","",#REF!)</f>
        <v>#REF!</v>
      </c>
      <c r="AO2612" s="23" t="e">
        <f t="shared" si="734"/>
        <v>#REF!</v>
      </c>
      <c r="AP2612" s="19" t="e">
        <f>IF(#REF!=0,"",#REF!)</f>
        <v>#REF!</v>
      </c>
      <c r="AQ2612" s="19" t="e">
        <f>IF(#REF!=0,"",#REF!)</f>
        <v>#REF!</v>
      </c>
      <c r="AR2612" s="19" t="e">
        <f>IF(#REF!=0,"",#REF!)</f>
        <v>#REF!</v>
      </c>
      <c r="AS2612" s="19" t="e">
        <f>#REF!</f>
        <v>#REF!</v>
      </c>
    </row>
    <row r="2613" spans="4:45" ht="19.5" thickTop="1" thickBot="1" x14ac:dyDescent="0.25">
      <c r="D2613" s="1" t="str">
        <f t="shared" si="737"/>
        <v/>
      </c>
      <c r="E2613" s="1" t="str">
        <f t="shared" si="738"/>
        <v/>
      </c>
      <c r="K2613" s="19" t="str">
        <f t="shared" si="725"/>
        <v/>
      </c>
      <c r="L2613" s="19">
        <f t="shared" si="735"/>
        <v>10000</v>
      </c>
      <c r="M2613" s="22" t="str">
        <f>TRIM(Data!$N2610)</f>
        <v>Petite Rosine</v>
      </c>
      <c r="N2613" s="22" t="str">
        <f>TRIM(Data!$A2610)</f>
        <v>Petite Rosine</v>
      </c>
      <c r="O2613" s="23">
        <f>IF(Data!$B2610=0,"",Data!$B2610)</f>
        <v>1972</v>
      </c>
      <c r="P2613" s="19" t="str">
        <f>IF(Data!$C2610=0,"",Data!$C2610)</f>
        <v>1</v>
      </c>
      <c r="Q2613" s="23" t="str">
        <f>IF($M2613="","",Data!$E2610)</f>
        <v>Min</v>
      </c>
      <c r="R2613" s="23" t="str">
        <f t="shared" si="726"/>
        <v>Min</v>
      </c>
      <c r="S2613" s="23" t="str">
        <f t="shared" si="727"/>
        <v>Min</v>
      </c>
      <c r="T2613" s="19" t="str">
        <f>IF(Data!$F2610=0,"",Data!$F2610)</f>
        <v/>
      </c>
      <c r="U2613" s="19" t="str">
        <f>IF(Data!$G2610=0,"",Data!$G2610)</f>
        <v>FD</v>
      </c>
      <c r="V2613" s="19" t="str">
        <f>IF(Data!$D2610=0,"",Data!$D2610)</f>
        <v/>
      </c>
      <c r="W2613" s="19" t="str">
        <f>Data!$H2610</f>
        <v>Japonica</v>
      </c>
      <c r="Y2613" s="41" t="e">
        <f t="shared" si="722"/>
        <v>#REF!</v>
      </c>
      <c r="Z2613" s="8">
        <f t="shared" si="728"/>
        <v>10000</v>
      </c>
      <c r="AA2613" s="8" t="str">
        <f t="shared" si="729"/>
        <v>Petite Rosine</v>
      </c>
      <c r="AB2613" s="8" t="str">
        <f t="shared" si="730"/>
        <v>Min</v>
      </c>
      <c r="AC2613" s="8" t="str">
        <f t="shared" si="731"/>
        <v/>
      </c>
      <c r="AD2613" s="8" t="str">
        <f t="shared" si="736"/>
        <v>FD</v>
      </c>
      <c r="AE2613" s="8" t="str">
        <f t="shared" si="732"/>
        <v/>
      </c>
      <c r="AF2613" s="5">
        <f t="shared" si="733"/>
        <v>1972</v>
      </c>
      <c r="AG2613" s="46">
        <v>2610</v>
      </c>
      <c r="AH2613" s="47" t="str">
        <f t="shared" si="723"/>
        <v/>
      </c>
      <c r="AI2613" s="48" t="str">
        <f t="shared" si="724"/>
        <v/>
      </c>
      <c r="AK2613" s="22" t="e">
        <f>TRIM(#REF!)</f>
        <v>#REF!</v>
      </c>
      <c r="AL2613" s="23" t="e">
        <f>IF(#REF!=0,"",#REF!)</f>
        <v>#REF!</v>
      </c>
      <c r="AM2613" s="19" t="e">
        <f>IF(#REF!=0,"",#REF!)</f>
        <v>#REF!</v>
      </c>
      <c r="AN2613" s="23" t="e">
        <f>IF($AK2613="","",#REF!)</f>
        <v>#REF!</v>
      </c>
      <c r="AO2613" s="23" t="e">
        <f t="shared" si="734"/>
        <v>#REF!</v>
      </c>
      <c r="AP2613" s="19" t="e">
        <f>IF(#REF!=0,"",#REF!)</f>
        <v>#REF!</v>
      </c>
      <c r="AQ2613" s="19" t="e">
        <f>IF(#REF!=0,"",#REF!)</f>
        <v>#REF!</v>
      </c>
      <c r="AR2613" s="19" t="e">
        <f>IF(#REF!=0,"",#REF!)</f>
        <v>#REF!</v>
      </c>
      <c r="AS2613" s="19" t="e">
        <f>#REF!</f>
        <v>#REF!</v>
      </c>
    </row>
    <row r="2614" spans="4:45" ht="19.5" thickTop="1" thickBot="1" x14ac:dyDescent="0.25">
      <c r="D2614" s="1" t="str">
        <f t="shared" si="737"/>
        <v/>
      </c>
      <c r="E2614" s="1" t="str">
        <f t="shared" si="738"/>
        <v/>
      </c>
      <c r="K2614" s="19" t="str">
        <f t="shared" si="725"/>
        <v/>
      </c>
      <c r="L2614" s="19">
        <f t="shared" si="735"/>
        <v>10000</v>
      </c>
      <c r="M2614" s="22" t="str">
        <f>TRIM(Data!$N2611)</f>
        <v>Pharaoh</v>
      </c>
      <c r="N2614" s="22" t="str">
        <f>TRIM(Data!$A2611)</f>
        <v>Pharaoh (R)</v>
      </c>
      <c r="O2614" s="23">
        <f>IF(Data!$B2611=0,"",Data!$B2611)</f>
        <v>1971</v>
      </c>
      <c r="P2614" s="19" t="str">
        <f>IF(Data!$C2611=0,"",Data!$C2611)</f>
        <v>1</v>
      </c>
      <c r="Q2614" s="23" t="str">
        <f>IF($M2614="","",Data!$E2611)</f>
        <v>VL</v>
      </c>
      <c r="R2614" s="23" t="str">
        <f t="shared" si="726"/>
        <v>VL</v>
      </c>
      <c r="S2614" s="23" t="str">
        <f t="shared" si="727"/>
        <v>VL</v>
      </c>
      <c r="T2614" s="19" t="str">
        <f>IF(Data!$F2611=0,"",Data!$F2611)</f>
        <v/>
      </c>
      <c r="U2614" s="19" t="str">
        <f>IF(Data!$G2611=0,"",Data!$G2611)</f>
        <v/>
      </c>
      <c r="V2614" s="19" t="str">
        <f>IF(Data!$D2611=0,"",Data!$D2611)</f>
        <v/>
      </c>
      <c r="W2614" s="19" t="str">
        <f>Data!$H2611</f>
        <v>Reticulata</v>
      </c>
      <c r="Y2614" s="41" t="e">
        <f t="shared" si="722"/>
        <v>#REF!</v>
      </c>
      <c r="Z2614" s="8">
        <f t="shared" si="728"/>
        <v>10000</v>
      </c>
      <c r="AA2614" s="8" t="str">
        <f t="shared" si="729"/>
        <v>Pharaoh</v>
      </c>
      <c r="AB2614" s="8" t="str">
        <f t="shared" si="730"/>
        <v>VL</v>
      </c>
      <c r="AC2614" s="8" t="str">
        <f t="shared" si="731"/>
        <v/>
      </c>
      <c r="AD2614" s="8" t="str">
        <f t="shared" si="736"/>
        <v/>
      </c>
      <c r="AE2614" s="8" t="str">
        <f t="shared" si="732"/>
        <v/>
      </c>
      <c r="AF2614" s="5">
        <f t="shared" si="733"/>
        <v>1971</v>
      </c>
      <c r="AG2614" s="46">
        <v>2611</v>
      </c>
      <c r="AH2614" s="47" t="str">
        <f t="shared" si="723"/>
        <v/>
      </c>
      <c r="AI2614" s="48" t="str">
        <f t="shared" si="724"/>
        <v/>
      </c>
      <c r="AK2614" s="22" t="e">
        <f>TRIM(#REF!)</f>
        <v>#REF!</v>
      </c>
      <c r="AL2614" s="23" t="e">
        <f>IF(#REF!=0,"",#REF!)</f>
        <v>#REF!</v>
      </c>
      <c r="AM2614" s="19" t="e">
        <f>IF(#REF!=0,"",#REF!)</f>
        <v>#REF!</v>
      </c>
      <c r="AN2614" s="23" t="e">
        <f>IF($AK2614="","",#REF!)</f>
        <v>#REF!</v>
      </c>
      <c r="AO2614" s="23" t="e">
        <f t="shared" si="734"/>
        <v>#REF!</v>
      </c>
      <c r="AP2614" s="19" t="e">
        <f>IF(#REF!=0,"",#REF!)</f>
        <v>#REF!</v>
      </c>
      <c r="AQ2614" s="19" t="e">
        <f>IF(#REF!=0,"",#REF!)</f>
        <v>#REF!</v>
      </c>
      <c r="AR2614" s="19" t="e">
        <f>IF(#REF!=0,"",#REF!)</f>
        <v>#REF!</v>
      </c>
      <c r="AS2614" s="19" t="e">
        <f>#REF!</f>
        <v>#REF!</v>
      </c>
    </row>
    <row r="2615" spans="4:45" ht="19.5" thickTop="1" thickBot="1" x14ac:dyDescent="0.25">
      <c r="D2615" s="1" t="str">
        <f t="shared" si="737"/>
        <v/>
      </c>
      <c r="E2615" s="1" t="str">
        <f t="shared" si="738"/>
        <v/>
      </c>
      <c r="K2615" s="19" t="str">
        <f t="shared" si="725"/>
        <v/>
      </c>
      <c r="L2615" s="19">
        <f t="shared" si="735"/>
        <v>10000</v>
      </c>
      <c r="M2615" s="22" t="str">
        <f>TRIM(Data!$N2612)</f>
        <v>Phil Piet</v>
      </c>
      <c r="N2615" s="22" t="str">
        <f>TRIM(Data!$A2612)</f>
        <v>Phil Piet (H)</v>
      </c>
      <c r="O2615" s="23">
        <f>IF(Data!$B2612=0,"",Data!$B2612)</f>
        <v>1992</v>
      </c>
      <c r="P2615" s="19" t="str">
        <f>IF(Data!$C2612=0,"",Data!$C2612)</f>
        <v>1</v>
      </c>
      <c r="Q2615" s="23" t="str">
        <f>IF($M2615="","",Data!$E2612)</f>
        <v>L-VL</v>
      </c>
      <c r="R2615" s="23" t="str">
        <f t="shared" si="726"/>
        <v>L</v>
      </c>
      <c r="S2615" s="23" t="str">
        <f t="shared" si="727"/>
        <v>L</v>
      </c>
      <c r="T2615" s="19" t="str">
        <f>IF(Data!$F2612=0,"",Data!$F2612)</f>
        <v/>
      </c>
      <c r="U2615" s="19" t="str">
        <f>IF(Data!$G2612=0,"",Data!$G2612)</f>
        <v/>
      </c>
      <c r="V2615" s="19" t="str">
        <f>IF(Data!$D2612=0,"",Data!$D2612)</f>
        <v/>
      </c>
      <c r="W2615" s="19" t="str">
        <f>Data!$H2612</f>
        <v>NRH</v>
      </c>
      <c r="Y2615" s="41" t="e">
        <f t="shared" si="722"/>
        <v>#REF!</v>
      </c>
      <c r="Z2615" s="8">
        <f t="shared" si="728"/>
        <v>10000</v>
      </c>
      <c r="AA2615" s="8" t="str">
        <f t="shared" si="729"/>
        <v>Phil Piet</v>
      </c>
      <c r="AB2615" s="8" t="str">
        <f t="shared" si="730"/>
        <v>L</v>
      </c>
      <c r="AC2615" s="8" t="str">
        <f t="shared" si="731"/>
        <v/>
      </c>
      <c r="AD2615" s="8" t="str">
        <f t="shared" si="736"/>
        <v/>
      </c>
      <c r="AE2615" s="8" t="str">
        <f t="shared" si="732"/>
        <v/>
      </c>
      <c r="AF2615" s="5">
        <f t="shared" si="733"/>
        <v>1992</v>
      </c>
      <c r="AG2615" s="46">
        <v>2612</v>
      </c>
      <c r="AH2615" s="47" t="str">
        <f t="shared" si="723"/>
        <v/>
      </c>
      <c r="AI2615" s="48" t="str">
        <f t="shared" si="724"/>
        <v/>
      </c>
      <c r="AK2615" s="22" t="e">
        <f>TRIM(#REF!)</f>
        <v>#REF!</v>
      </c>
      <c r="AL2615" s="23" t="e">
        <f>IF(#REF!=0,"",#REF!)</f>
        <v>#REF!</v>
      </c>
      <c r="AM2615" s="19" t="e">
        <f>IF(#REF!=0,"",#REF!)</f>
        <v>#REF!</v>
      </c>
      <c r="AN2615" s="23" t="e">
        <f>IF($AK2615="","",#REF!)</f>
        <v>#REF!</v>
      </c>
      <c r="AO2615" s="23" t="e">
        <f t="shared" si="734"/>
        <v>#REF!</v>
      </c>
      <c r="AP2615" s="19" t="e">
        <f>IF(#REF!=0,"",#REF!)</f>
        <v>#REF!</v>
      </c>
      <c r="AQ2615" s="19" t="e">
        <f>IF(#REF!=0,"",#REF!)</f>
        <v>#REF!</v>
      </c>
      <c r="AR2615" s="19" t="e">
        <f>IF(#REF!=0,"",#REF!)</f>
        <v>#REF!</v>
      </c>
      <c r="AS2615" s="19" t="e">
        <f>#REF!</f>
        <v>#REF!</v>
      </c>
    </row>
    <row r="2616" spans="4:45" ht="19.5" thickTop="1" thickBot="1" x14ac:dyDescent="0.25">
      <c r="D2616" s="1" t="str">
        <f t="shared" si="737"/>
        <v/>
      </c>
      <c r="E2616" s="1" t="str">
        <f t="shared" si="738"/>
        <v/>
      </c>
      <c r="K2616" s="19" t="str">
        <f t="shared" si="725"/>
        <v/>
      </c>
      <c r="L2616" s="19">
        <f t="shared" si="735"/>
        <v>10000</v>
      </c>
      <c r="M2616" s="22" t="str">
        <f>TRIM(Data!$N2613)</f>
        <v>Phil Piet Pink</v>
      </c>
      <c r="N2616" s="22" t="str">
        <f>TRIM(Data!$A2613)</f>
        <v>Phil Piet Pink (H)</v>
      </c>
      <c r="O2616" s="23">
        <f>IF(Data!$B2613=0,"",Data!$B2613)</f>
        <v>2001</v>
      </c>
      <c r="P2616" s="19" t="str">
        <f>IF(Data!$C2613=0,"",Data!$C2613)</f>
        <v>1</v>
      </c>
      <c r="Q2616" s="23" t="str">
        <f>IF($M2616="","",Data!$E2613)</f>
        <v>L-VL</v>
      </c>
      <c r="R2616" s="23" t="str">
        <f t="shared" si="726"/>
        <v>L</v>
      </c>
      <c r="S2616" s="23" t="str">
        <f t="shared" si="727"/>
        <v>L</v>
      </c>
      <c r="T2616" s="19" t="str">
        <f>IF(Data!$F2613=0,"",Data!$F2613)</f>
        <v/>
      </c>
      <c r="U2616" s="19" t="str">
        <f>IF(Data!$G2613=0,"",Data!$G2613)</f>
        <v/>
      </c>
      <c r="V2616" s="19" t="str">
        <f>IF(Data!$D2613=0,"",Data!$D2613)</f>
        <v/>
      </c>
      <c r="W2616" s="19" t="str">
        <f>Data!$H2613</f>
        <v>NRH</v>
      </c>
      <c r="Y2616" s="41" t="e">
        <f t="shared" si="722"/>
        <v>#REF!</v>
      </c>
      <c r="Z2616" s="8">
        <f t="shared" si="728"/>
        <v>10000</v>
      </c>
      <c r="AA2616" s="8" t="str">
        <f t="shared" si="729"/>
        <v>Phil Piet Pink</v>
      </c>
      <c r="AB2616" s="8" t="str">
        <f t="shared" si="730"/>
        <v>L</v>
      </c>
      <c r="AC2616" s="8" t="str">
        <f t="shared" si="731"/>
        <v/>
      </c>
      <c r="AD2616" s="8" t="str">
        <f t="shared" si="736"/>
        <v/>
      </c>
      <c r="AE2616" s="8" t="str">
        <f t="shared" si="732"/>
        <v/>
      </c>
      <c r="AF2616" s="5">
        <f t="shared" si="733"/>
        <v>2001</v>
      </c>
      <c r="AG2616" s="46">
        <v>2613</v>
      </c>
      <c r="AH2616" s="47" t="str">
        <f t="shared" si="723"/>
        <v/>
      </c>
      <c r="AI2616" s="48" t="str">
        <f t="shared" si="724"/>
        <v/>
      </c>
      <c r="AK2616" s="22" t="e">
        <f>TRIM(#REF!)</f>
        <v>#REF!</v>
      </c>
      <c r="AL2616" s="23" t="e">
        <f>IF(#REF!=0,"",#REF!)</f>
        <v>#REF!</v>
      </c>
      <c r="AM2616" s="19" t="e">
        <f>IF(#REF!=0,"",#REF!)</f>
        <v>#REF!</v>
      </c>
      <c r="AN2616" s="23" t="e">
        <f>IF($AK2616="","",#REF!)</f>
        <v>#REF!</v>
      </c>
      <c r="AO2616" s="23" t="e">
        <f t="shared" si="734"/>
        <v>#REF!</v>
      </c>
      <c r="AP2616" s="19" t="e">
        <f>IF(#REF!=0,"",#REF!)</f>
        <v>#REF!</v>
      </c>
      <c r="AQ2616" s="19" t="e">
        <f>IF(#REF!=0,"",#REF!)</f>
        <v>#REF!</v>
      </c>
      <c r="AR2616" s="19" t="e">
        <f>IF(#REF!=0,"",#REF!)</f>
        <v>#REF!</v>
      </c>
      <c r="AS2616" s="19" t="e">
        <f>#REF!</f>
        <v>#REF!</v>
      </c>
    </row>
    <row r="2617" spans="4:45" ht="19.5" thickTop="1" thickBot="1" x14ac:dyDescent="0.25">
      <c r="D2617" s="1" t="str">
        <f t="shared" si="737"/>
        <v/>
      </c>
      <c r="E2617" s="1" t="str">
        <f t="shared" si="738"/>
        <v/>
      </c>
      <c r="K2617" s="19" t="str">
        <f t="shared" si="725"/>
        <v/>
      </c>
      <c r="L2617" s="19">
        <f t="shared" si="735"/>
        <v>10000</v>
      </c>
      <c r="M2617" s="22" t="str">
        <f>TRIM(Data!$N2614)</f>
        <v>Philip Taylor</v>
      </c>
      <c r="N2617" s="22" t="str">
        <f>TRIM(Data!$A2614)</f>
        <v>Philip Taylor</v>
      </c>
      <c r="O2617" s="23">
        <f>IF(Data!$B2614=0,"",Data!$B2614)</f>
        <v>2011</v>
      </c>
      <c r="P2617" s="19" t="str">
        <f>IF(Data!$C2614=0,"",Data!$C2614)</f>
        <v/>
      </c>
      <c r="Q2617" s="23" t="str">
        <f>IF($M2617="","",Data!$E2614)</f>
        <v>M-L</v>
      </c>
      <c r="R2617" s="23" t="str">
        <f t="shared" si="726"/>
        <v>M</v>
      </c>
      <c r="S2617" s="23" t="str">
        <f t="shared" si="727"/>
        <v>M</v>
      </c>
      <c r="T2617" s="19" t="str">
        <f>IF(Data!$F2614=0,"",Data!$F2614)</f>
        <v/>
      </c>
      <c r="U2617" s="19" t="str">
        <f>IF(Data!$G2614=0,"",Data!$G2614)</f>
        <v/>
      </c>
      <c r="V2617" s="19" t="str">
        <f>IF(Data!$D2614=0,"",Data!$D2614)</f>
        <v/>
      </c>
      <c r="W2617" s="19" t="str">
        <f>Data!$H2614</f>
        <v>Japonica</v>
      </c>
      <c r="Y2617" s="41" t="e">
        <f t="shared" si="722"/>
        <v>#REF!</v>
      </c>
      <c r="Z2617" s="8">
        <f t="shared" si="728"/>
        <v>10000</v>
      </c>
      <c r="AA2617" s="8" t="str">
        <f t="shared" si="729"/>
        <v>Philip Taylor</v>
      </c>
      <c r="AB2617" s="8" t="str">
        <f t="shared" si="730"/>
        <v>M</v>
      </c>
      <c r="AC2617" s="8" t="str">
        <f t="shared" si="731"/>
        <v/>
      </c>
      <c r="AD2617" s="8" t="str">
        <f t="shared" si="736"/>
        <v/>
      </c>
      <c r="AE2617" s="8" t="str">
        <f t="shared" si="732"/>
        <v/>
      </c>
      <c r="AF2617" s="5">
        <f t="shared" si="733"/>
        <v>2011</v>
      </c>
      <c r="AG2617" s="46">
        <v>2614</v>
      </c>
      <c r="AH2617" s="47" t="str">
        <f t="shared" si="723"/>
        <v/>
      </c>
      <c r="AI2617" s="48" t="str">
        <f t="shared" si="724"/>
        <v/>
      </c>
      <c r="AK2617" s="22" t="e">
        <f>TRIM(#REF!)</f>
        <v>#REF!</v>
      </c>
      <c r="AL2617" s="23" t="e">
        <f>IF(#REF!=0,"",#REF!)</f>
        <v>#REF!</v>
      </c>
      <c r="AM2617" s="19" t="e">
        <f>IF(#REF!=0,"",#REF!)</f>
        <v>#REF!</v>
      </c>
      <c r="AN2617" s="23" t="e">
        <f>IF($AK2617="","",#REF!)</f>
        <v>#REF!</v>
      </c>
      <c r="AO2617" s="23" t="e">
        <f t="shared" si="734"/>
        <v>#REF!</v>
      </c>
      <c r="AP2617" s="19" t="e">
        <f>IF(#REF!=0,"",#REF!)</f>
        <v>#REF!</v>
      </c>
      <c r="AQ2617" s="19" t="e">
        <f>IF(#REF!=0,"",#REF!)</f>
        <v>#REF!</v>
      </c>
      <c r="AR2617" s="19" t="e">
        <f>IF(#REF!=0,"",#REF!)</f>
        <v>#REF!</v>
      </c>
      <c r="AS2617" s="19" t="e">
        <f>#REF!</f>
        <v>#REF!</v>
      </c>
    </row>
    <row r="2618" spans="4:45" ht="19.5" thickTop="1" thickBot="1" x14ac:dyDescent="0.25">
      <c r="D2618" s="1" t="str">
        <f t="shared" si="737"/>
        <v/>
      </c>
      <c r="E2618" s="1" t="str">
        <f t="shared" si="738"/>
        <v/>
      </c>
      <c r="K2618" s="19" t="str">
        <f t="shared" si="725"/>
        <v/>
      </c>
      <c r="L2618" s="19">
        <f t="shared" si="735"/>
        <v>10000</v>
      </c>
      <c r="M2618" s="22" t="str">
        <f>TRIM(Data!$N2615)</f>
        <v>Philip Taylor Peppermint</v>
      </c>
      <c r="N2618" s="22" t="str">
        <f>TRIM(Data!$A2615)</f>
        <v>Philip Taylor Peppermint</v>
      </c>
      <c r="O2618" s="23">
        <f>IF(Data!$B2615=0,"",Data!$B2615)</f>
        <v>2011</v>
      </c>
      <c r="P2618" s="19" t="str">
        <f>IF(Data!$C2615=0,"",Data!$C2615)</f>
        <v/>
      </c>
      <c r="Q2618" s="23" t="str">
        <f>IF($M2618="","",Data!$E2615)</f>
        <v>M-L</v>
      </c>
      <c r="R2618" s="23" t="str">
        <f t="shared" si="726"/>
        <v>M</v>
      </c>
      <c r="S2618" s="23" t="str">
        <f t="shared" si="727"/>
        <v>M</v>
      </c>
      <c r="T2618" s="19" t="str">
        <f>IF(Data!$F2615=0,"",Data!$F2615)</f>
        <v/>
      </c>
      <c r="U2618" s="19" t="str">
        <f>IF(Data!$G2615=0,"",Data!$G2615)</f>
        <v/>
      </c>
      <c r="V2618" s="19" t="str">
        <f>IF(Data!$D2615=0,"",Data!$D2615)</f>
        <v/>
      </c>
      <c r="W2618" s="19" t="str">
        <f>Data!$H2615</f>
        <v>Japonica</v>
      </c>
      <c r="Y2618" s="41" t="e">
        <f t="shared" si="722"/>
        <v>#REF!</v>
      </c>
      <c r="Z2618" s="8">
        <f t="shared" si="728"/>
        <v>10000</v>
      </c>
      <c r="AA2618" s="8" t="str">
        <f t="shared" si="729"/>
        <v>Philip Taylor Peppermint</v>
      </c>
      <c r="AB2618" s="8" t="str">
        <f t="shared" si="730"/>
        <v>M</v>
      </c>
      <c r="AC2618" s="8" t="str">
        <f t="shared" si="731"/>
        <v/>
      </c>
      <c r="AD2618" s="8" t="str">
        <f t="shared" si="736"/>
        <v/>
      </c>
      <c r="AE2618" s="8" t="str">
        <f t="shared" si="732"/>
        <v/>
      </c>
      <c r="AF2618" s="5">
        <f t="shared" si="733"/>
        <v>2011</v>
      </c>
      <c r="AG2618" s="46">
        <v>2615</v>
      </c>
      <c r="AH2618" s="47" t="str">
        <f t="shared" si="723"/>
        <v/>
      </c>
      <c r="AI2618" s="48" t="str">
        <f t="shared" si="724"/>
        <v/>
      </c>
      <c r="AK2618" s="22" t="e">
        <f>TRIM(#REF!)</f>
        <v>#REF!</v>
      </c>
      <c r="AL2618" s="23" t="e">
        <f>IF(#REF!=0,"",#REF!)</f>
        <v>#REF!</v>
      </c>
      <c r="AM2618" s="19" t="e">
        <f>IF(#REF!=0,"",#REF!)</f>
        <v>#REF!</v>
      </c>
      <c r="AN2618" s="23" t="e">
        <f>IF($AK2618="","",#REF!)</f>
        <v>#REF!</v>
      </c>
      <c r="AO2618" s="23" t="e">
        <f t="shared" si="734"/>
        <v>#REF!</v>
      </c>
      <c r="AP2618" s="19" t="e">
        <f>IF(#REF!=0,"",#REF!)</f>
        <v>#REF!</v>
      </c>
      <c r="AQ2618" s="19" t="e">
        <f>IF(#REF!=0,"",#REF!)</f>
        <v>#REF!</v>
      </c>
      <c r="AR2618" s="19" t="e">
        <f>IF(#REF!=0,"",#REF!)</f>
        <v>#REF!</v>
      </c>
      <c r="AS2618" s="19" t="e">
        <f>#REF!</f>
        <v>#REF!</v>
      </c>
    </row>
    <row r="2619" spans="4:45" ht="19.5" thickTop="1" thickBot="1" x14ac:dyDescent="0.25">
      <c r="D2619" s="1" t="str">
        <f t="shared" si="737"/>
        <v/>
      </c>
      <c r="E2619" s="1" t="str">
        <f t="shared" si="738"/>
        <v/>
      </c>
      <c r="K2619" s="19" t="str">
        <f t="shared" si="725"/>
        <v/>
      </c>
      <c r="L2619" s="19">
        <f t="shared" si="735"/>
        <v>10000</v>
      </c>
      <c r="M2619" s="22" t="str">
        <f>TRIM(Data!$N2616)</f>
        <v>Phillip Mandarich</v>
      </c>
      <c r="N2619" s="22" t="str">
        <f>TRIM(Data!$A2616)</f>
        <v>Phillip Mandarich (R)</v>
      </c>
      <c r="O2619" s="23">
        <f>IF(Data!$B2616=0,"",Data!$B2616)</f>
        <v>1992</v>
      </c>
      <c r="P2619" s="19" t="str">
        <f>IF(Data!$C2616=0,"",Data!$C2616)</f>
        <v>1</v>
      </c>
      <c r="Q2619" s="23" t="str">
        <f>IF($M2619="","",Data!$E2616)</f>
        <v>VL</v>
      </c>
      <c r="R2619" s="23" t="str">
        <f t="shared" si="726"/>
        <v>VL</v>
      </c>
      <c r="S2619" s="23" t="str">
        <f t="shared" si="727"/>
        <v>VL</v>
      </c>
      <c r="T2619" s="19" t="str">
        <f>IF(Data!$F2616=0,"",Data!$F2616)</f>
        <v/>
      </c>
      <c r="U2619" s="19" t="str">
        <f>IF(Data!$G2616=0,"",Data!$G2616)</f>
        <v/>
      </c>
      <c r="V2619" s="19" t="str">
        <f>IF(Data!$D2616=0,"",Data!$D2616)</f>
        <v/>
      </c>
      <c r="W2619" s="19" t="str">
        <f>Data!$H2616</f>
        <v>Reticulata</v>
      </c>
      <c r="Y2619" s="41" t="e">
        <f t="shared" si="722"/>
        <v>#REF!</v>
      </c>
      <c r="Z2619" s="8">
        <f t="shared" si="728"/>
        <v>10000</v>
      </c>
      <c r="AA2619" s="8" t="str">
        <f t="shared" si="729"/>
        <v>Phillip Mandarich</v>
      </c>
      <c r="AB2619" s="8" t="str">
        <f t="shared" si="730"/>
        <v>VL</v>
      </c>
      <c r="AC2619" s="8" t="str">
        <f t="shared" si="731"/>
        <v/>
      </c>
      <c r="AD2619" s="8" t="str">
        <f t="shared" si="736"/>
        <v/>
      </c>
      <c r="AE2619" s="8" t="str">
        <f t="shared" si="732"/>
        <v/>
      </c>
      <c r="AF2619" s="5">
        <f t="shared" si="733"/>
        <v>1992</v>
      </c>
      <c r="AG2619" s="46">
        <v>2616</v>
      </c>
      <c r="AH2619" s="47" t="str">
        <f t="shared" si="723"/>
        <v/>
      </c>
      <c r="AI2619" s="48" t="str">
        <f t="shared" si="724"/>
        <v/>
      </c>
      <c r="AK2619" s="22" t="e">
        <f>TRIM(#REF!)</f>
        <v>#REF!</v>
      </c>
      <c r="AL2619" s="23" t="e">
        <f>IF(#REF!=0,"",#REF!)</f>
        <v>#REF!</v>
      </c>
      <c r="AM2619" s="19" t="e">
        <f>IF(#REF!=0,"",#REF!)</f>
        <v>#REF!</v>
      </c>
      <c r="AN2619" s="23" t="e">
        <f>IF($AK2619="","",#REF!)</f>
        <v>#REF!</v>
      </c>
      <c r="AO2619" s="23" t="e">
        <f t="shared" si="734"/>
        <v>#REF!</v>
      </c>
      <c r="AP2619" s="19" t="e">
        <f>IF(#REF!=0,"",#REF!)</f>
        <v>#REF!</v>
      </c>
      <c r="AQ2619" s="19" t="e">
        <f>IF(#REF!=0,"",#REF!)</f>
        <v>#REF!</v>
      </c>
      <c r="AR2619" s="19" t="e">
        <f>IF(#REF!=0,"",#REF!)</f>
        <v>#REF!</v>
      </c>
      <c r="AS2619" s="19" t="e">
        <f>#REF!</f>
        <v>#REF!</v>
      </c>
    </row>
    <row r="2620" spans="4:45" ht="19.5" thickTop="1" thickBot="1" x14ac:dyDescent="0.25">
      <c r="D2620" s="1" t="str">
        <f t="shared" si="737"/>
        <v/>
      </c>
      <c r="E2620" s="1" t="str">
        <f t="shared" si="738"/>
        <v/>
      </c>
      <c r="K2620" s="19" t="str">
        <f t="shared" si="725"/>
        <v/>
      </c>
      <c r="L2620" s="19">
        <f t="shared" si="735"/>
        <v>10000</v>
      </c>
      <c r="M2620" s="22" t="str">
        <f>TRIM(Data!$N2617)</f>
        <v>Phillip's Choice</v>
      </c>
      <c r="N2620" s="22" t="str">
        <f>TRIM(Data!$A2617)</f>
        <v>Phillip's Choice</v>
      </c>
      <c r="O2620" s="23">
        <f>IF(Data!$B2617=0,"",Data!$B2617)</f>
        <v>2018</v>
      </c>
      <c r="P2620" s="19" t="str">
        <f>IF(Data!$C2617=0,"",Data!$C2617)</f>
        <v>1</v>
      </c>
      <c r="Q2620" s="23" t="str">
        <f>IF($M2620="","",Data!$E2617)</f>
        <v>M</v>
      </c>
      <c r="R2620" s="23" t="str">
        <f t="shared" si="726"/>
        <v>M</v>
      </c>
      <c r="S2620" s="23" t="str">
        <f t="shared" si="727"/>
        <v>M</v>
      </c>
      <c r="T2620" s="19" t="str">
        <f>IF(Data!$F2617=0,"",Data!$F2617)</f>
        <v/>
      </c>
      <c r="U2620" s="19" t="str">
        <f>IF(Data!$G2617=0,"",Data!$G2617)</f>
        <v/>
      </c>
      <c r="V2620" s="19" t="str">
        <f>IF(Data!$D2617=0,"",Data!$D2617)</f>
        <v/>
      </c>
      <c r="W2620" s="19" t="str">
        <f>Data!$H2617</f>
        <v>Japonica</v>
      </c>
      <c r="Y2620" s="41" t="e">
        <f t="shared" si="722"/>
        <v>#REF!</v>
      </c>
      <c r="Z2620" s="8">
        <f t="shared" si="728"/>
        <v>10000</v>
      </c>
      <c r="AA2620" s="8" t="str">
        <f t="shared" si="729"/>
        <v>Phillip's Choice</v>
      </c>
      <c r="AB2620" s="8" t="str">
        <f t="shared" si="730"/>
        <v>M</v>
      </c>
      <c r="AC2620" s="8" t="str">
        <f t="shared" si="731"/>
        <v/>
      </c>
      <c r="AD2620" s="8" t="str">
        <f t="shared" si="736"/>
        <v/>
      </c>
      <c r="AE2620" s="8" t="str">
        <f t="shared" si="732"/>
        <v/>
      </c>
      <c r="AF2620" s="5">
        <f t="shared" si="733"/>
        <v>2018</v>
      </c>
      <c r="AG2620" s="46">
        <v>2617</v>
      </c>
      <c r="AH2620" s="47" t="str">
        <f t="shared" si="723"/>
        <v/>
      </c>
      <c r="AI2620" s="48" t="str">
        <f t="shared" si="724"/>
        <v/>
      </c>
      <c r="AK2620" s="22" t="e">
        <f>TRIM(#REF!)</f>
        <v>#REF!</v>
      </c>
      <c r="AL2620" s="23" t="e">
        <f>IF(#REF!=0,"",#REF!)</f>
        <v>#REF!</v>
      </c>
      <c r="AM2620" s="19" t="e">
        <f>IF(#REF!=0,"",#REF!)</f>
        <v>#REF!</v>
      </c>
      <c r="AN2620" s="23" t="e">
        <f>IF($AK2620="","",#REF!)</f>
        <v>#REF!</v>
      </c>
      <c r="AO2620" s="23" t="e">
        <f t="shared" si="734"/>
        <v>#REF!</v>
      </c>
      <c r="AP2620" s="19" t="e">
        <f>IF(#REF!=0,"",#REF!)</f>
        <v>#REF!</v>
      </c>
      <c r="AQ2620" s="19" t="e">
        <f>IF(#REF!=0,"",#REF!)</f>
        <v>#REF!</v>
      </c>
      <c r="AR2620" s="19" t="e">
        <f>IF(#REF!=0,"",#REF!)</f>
        <v>#REF!</v>
      </c>
      <c r="AS2620" s="19" t="e">
        <f>#REF!</f>
        <v>#REF!</v>
      </c>
    </row>
    <row r="2621" spans="4:45" ht="19.5" thickTop="1" thickBot="1" x14ac:dyDescent="0.25">
      <c r="D2621" s="1" t="str">
        <f t="shared" si="737"/>
        <v/>
      </c>
      <c r="E2621" s="1" t="str">
        <f t="shared" si="738"/>
        <v/>
      </c>
      <c r="K2621" s="19" t="str">
        <f t="shared" si="725"/>
        <v/>
      </c>
      <c r="L2621" s="19">
        <f t="shared" si="735"/>
        <v>10000</v>
      </c>
      <c r="M2621" s="22" t="str">
        <f>TRIM(Data!$N2618)</f>
        <v>Phyllis Austin</v>
      </c>
      <c r="N2621" s="22" t="str">
        <f>TRIM(Data!$A2618)</f>
        <v>Phyllis Austin (H)</v>
      </c>
      <c r="O2621" s="23">
        <f>IF(Data!$B2618=0,"",Data!$B2618)</f>
        <v>1972</v>
      </c>
      <c r="P2621" s="19" t="str">
        <f>IF(Data!$C2618=0,"",Data!$C2618)</f>
        <v/>
      </c>
      <c r="Q2621" s="23" t="str">
        <f>IF($M2621="","",Data!$E2618)</f>
        <v>M</v>
      </c>
      <c r="R2621" s="23" t="str">
        <f t="shared" si="726"/>
        <v>M</v>
      </c>
      <c r="S2621" s="23" t="str">
        <f t="shared" si="727"/>
        <v>M</v>
      </c>
      <c r="T2621" s="19" t="str">
        <f>IF(Data!$F2618=0,"",Data!$F2618)</f>
        <v/>
      </c>
      <c r="U2621" s="19" t="str">
        <f>IF(Data!$G2618=0,"",Data!$G2618)</f>
        <v>FD</v>
      </c>
      <c r="V2621" s="19" t="str">
        <f>IF(Data!$D2618=0,"",Data!$D2618)</f>
        <v/>
      </c>
      <c r="W2621" s="19" t="str">
        <f>Data!$H2618</f>
        <v>NRH</v>
      </c>
      <c r="Y2621" s="41" t="e">
        <f t="shared" si="722"/>
        <v>#REF!</v>
      </c>
      <c r="Z2621" s="8">
        <f t="shared" si="728"/>
        <v>10000</v>
      </c>
      <c r="AA2621" s="8" t="str">
        <f t="shared" si="729"/>
        <v>Phyllis Austin</v>
      </c>
      <c r="AB2621" s="8" t="str">
        <f t="shared" si="730"/>
        <v>M</v>
      </c>
      <c r="AC2621" s="8" t="str">
        <f t="shared" si="731"/>
        <v/>
      </c>
      <c r="AD2621" s="8" t="str">
        <f t="shared" si="736"/>
        <v>FD</v>
      </c>
      <c r="AE2621" s="8" t="str">
        <f t="shared" si="732"/>
        <v/>
      </c>
      <c r="AF2621" s="5">
        <f t="shared" si="733"/>
        <v>1972</v>
      </c>
      <c r="AG2621" s="46">
        <v>2618</v>
      </c>
      <c r="AH2621" s="47" t="str">
        <f t="shared" si="723"/>
        <v/>
      </c>
      <c r="AI2621" s="48" t="str">
        <f t="shared" si="724"/>
        <v/>
      </c>
      <c r="AK2621" s="22" t="e">
        <f>TRIM(#REF!)</f>
        <v>#REF!</v>
      </c>
      <c r="AL2621" s="23" t="e">
        <f>IF(#REF!=0,"",#REF!)</f>
        <v>#REF!</v>
      </c>
      <c r="AM2621" s="19" t="e">
        <f>IF(#REF!=0,"",#REF!)</f>
        <v>#REF!</v>
      </c>
      <c r="AN2621" s="23" t="e">
        <f>IF($AK2621="","",#REF!)</f>
        <v>#REF!</v>
      </c>
      <c r="AO2621" s="23" t="e">
        <f t="shared" si="734"/>
        <v>#REF!</v>
      </c>
      <c r="AP2621" s="19" t="e">
        <f>IF(#REF!=0,"",#REF!)</f>
        <v>#REF!</v>
      </c>
      <c r="AQ2621" s="19" t="e">
        <f>IF(#REF!=0,"",#REF!)</f>
        <v>#REF!</v>
      </c>
      <c r="AR2621" s="19" t="e">
        <f>IF(#REF!=0,"",#REF!)</f>
        <v>#REF!</v>
      </c>
      <c r="AS2621" s="19" t="e">
        <f>#REF!</f>
        <v>#REF!</v>
      </c>
    </row>
    <row r="2622" spans="4:45" ht="19.5" thickTop="1" thickBot="1" x14ac:dyDescent="0.25">
      <c r="D2622" s="1" t="str">
        <f t="shared" si="737"/>
        <v/>
      </c>
      <c r="E2622" s="1" t="str">
        <f t="shared" si="738"/>
        <v/>
      </c>
      <c r="K2622" s="19" t="str">
        <f t="shared" si="725"/>
        <v/>
      </c>
      <c r="L2622" s="19">
        <f t="shared" si="735"/>
        <v>10000</v>
      </c>
      <c r="M2622" s="22" t="str">
        <f>TRIM(Data!$N2619)</f>
        <v>Phyllis Hunt</v>
      </c>
      <c r="N2622" s="22" t="str">
        <f>TRIM(Data!$A2619)</f>
        <v>Phyllis Hunt (R)</v>
      </c>
      <c r="O2622" s="23">
        <f>IF(Data!$B2619=0,"",Data!$B2619)</f>
        <v>1998</v>
      </c>
      <c r="P2622" s="19" t="str">
        <f>IF(Data!$C2619=0,"",Data!$C2619)</f>
        <v>1</v>
      </c>
      <c r="Q2622" s="23" t="str">
        <f>IF($M2622="","",Data!$E2619)</f>
        <v>L</v>
      </c>
      <c r="R2622" s="23" t="str">
        <f t="shared" si="726"/>
        <v>L</v>
      </c>
      <c r="S2622" s="23" t="str">
        <f t="shared" si="727"/>
        <v>L</v>
      </c>
      <c r="T2622" s="19" t="str">
        <f>IF(Data!$F2619=0,"",Data!$F2619)</f>
        <v/>
      </c>
      <c r="U2622" s="19" t="str">
        <f>IF(Data!$G2619=0,"",Data!$G2619)</f>
        <v/>
      </c>
      <c r="V2622" s="19" t="str">
        <f>IF(Data!$D2619=0,"",Data!$D2619)</f>
        <v/>
      </c>
      <c r="W2622" s="19" t="str">
        <f>Data!$H2619</f>
        <v>Reticulata</v>
      </c>
      <c r="Y2622" s="41" t="e">
        <f t="shared" si="722"/>
        <v>#REF!</v>
      </c>
      <c r="Z2622" s="8">
        <f t="shared" si="728"/>
        <v>10000</v>
      </c>
      <c r="AA2622" s="8" t="str">
        <f t="shared" si="729"/>
        <v>Phyllis Hunt</v>
      </c>
      <c r="AB2622" s="8" t="str">
        <f t="shared" si="730"/>
        <v>L</v>
      </c>
      <c r="AC2622" s="8" t="str">
        <f t="shared" si="731"/>
        <v/>
      </c>
      <c r="AD2622" s="8" t="str">
        <f t="shared" si="736"/>
        <v/>
      </c>
      <c r="AE2622" s="8" t="str">
        <f t="shared" si="732"/>
        <v/>
      </c>
      <c r="AF2622" s="5">
        <f t="shared" si="733"/>
        <v>1998</v>
      </c>
      <c r="AG2622" s="46">
        <v>2619</v>
      </c>
      <c r="AH2622" s="47" t="str">
        <f t="shared" si="723"/>
        <v/>
      </c>
      <c r="AI2622" s="48" t="str">
        <f t="shared" si="724"/>
        <v/>
      </c>
      <c r="AK2622" s="22" t="e">
        <f>TRIM(#REF!)</f>
        <v>#REF!</v>
      </c>
      <c r="AL2622" s="23" t="e">
        <f>IF(#REF!=0,"",#REF!)</f>
        <v>#REF!</v>
      </c>
      <c r="AM2622" s="19" t="e">
        <f>IF(#REF!=0,"",#REF!)</f>
        <v>#REF!</v>
      </c>
      <c r="AN2622" s="23" t="e">
        <f>IF($AK2622="","",#REF!)</f>
        <v>#REF!</v>
      </c>
      <c r="AO2622" s="23" t="e">
        <f t="shared" si="734"/>
        <v>#REF!</v>
      </c>
      <c r="AP2622" s="19" t="e">
        <f>IF(#REF!=0,"",#REF!)</f>
        <v>#REF!</v>
      </c>
      <c r="AQ2622" s="19" t="e">
        <f>IF(#REF!=0,"",#REF!)</f>
        <v>#REF!</v>
      </c>
      <c r="AR2622" s="19" t="e">
        <f>IF(#REF!=0,"",#REF!)</f>
        <v>#REF!</v>
      </c>
      <c r="AS2622" s="19" t="e">
        <f>#REF!</f>
        <v>#REF!</v>
      </c>
    </row>
    <row r="2623" spans="4:45" ht="19.5" thickTop="1" thickBot="1" x14ac:dyDescent="0.25">
      <c r="D2623" s="1" t="str">
        <f t="shared" si="737"/>
        <v/>
      </c>
      <c r="E2623" s="1" t="str">
        <f t="shared" si="738"/>
        <v/>
      </c>
      <c r="K2623" s="19" t="str">
        <f t="shared" si="725"/>
        <v/>
      </c>
      <c r="L2623" s="19">
        <f t="shared" si="735"/>
        <v>10000</v>
      </c>
      <c r="M2623" s="22" t="str">
        <f>TRIM(Data!$N2620)</f>
        <v>Pian Pian (See Fly Fly)</v>
      </c>
      <c r="N2623" s="22" t="str">
        <f>TRIM(Data!$A2620)</f>
        <v>Pian Pian (R) (See Fly Fly)</v>
      </c>
      <c r="O2623" s="23">
        <f>IF(Data!$B2620=0,"",Data!$B2620)</f>
        <v>2012</v>
      </c>
      <c r="P2623" s="19" t="str">
        <f>IF(Data!$C2620=0,"",Data!$C2620)</f>
        <v/>
      </c>
      <c r="Q2623" s="23" t="str">
        <f>IF($M2623="","",Data!$E2620)</f>
        <v>L-VL</v>
      </c>
      <c r="R2623" s="23" t="str">
        <f t="shared" si="726"/>
        <v>L</v>
      </c>
      <c r="S2623" s="23" t="str">
        <f t="shared" si="727"/>
        <v>L</v>
      </c>
      <c r="T2623" s="19" t="str">
        <f>IF(Data!$F2620=0,"",Data!$F2620)</f>
        <v/>
      </c>
      <c r="U2623" s="19" t="str">
        <f>IF(Data!$G2620=0,"",Data!$G2620)</f>
        <v/>
      </c>
      <c r="V2623" s="19" t="str">
        <f>IF(Data!$D2620=0,"",Data!$D2620)</f>
        <v/>
      </c>
      <c r="W2623" s="19" t="str">
        <f>Data!$H2620</f>
        <v>Reticulata</v>
      </c>
      <c r="Y2623" s="41" t="e">
        <f t="shared" si="722"/>
        <v>#REF!</v>
      </c>
      <c r="Z2623" s="8">
        <f t="shared" si="728"/>
        <v>10000</v>
      </c>
      <c r="AA2623" s="8" t="str">
        <f t="shared" si="729"/>
        <v>Pian Pian (See Fly Fly)</v>
      </c>
      <c r="AB2623" s="8" t="str">
        <f t="shared" si="730"/>
        <v>L</v>
      </c>
      <c r="AC2623" s="8" t="str">
        <f t="shared" si="731"/>
        <v/>
      </c>
      <c r="AD2623" s="8" t="str">
        <f t="shared" si="736"/>
        <v/>
      </c>
      <c r="AE2623" s="8" t="str">
        <f t="shared" si="732"/>
        <v/>
      </c>
      <c r="AF2623" s="5">
        <f t="shared" si="733"/>
        <v>2012</v>
      </c>
      <c r="AG2623" s="46">
        <v>2620</v>
      </c>
      <c r="AH2623" s="47" t="str">
        <f t="shared" si="723"/>
        <v/>
      </c>
      <c r="AI2623" s="48" t="str">
        <f t="shared" si="724"/>
        <v/>
      </c>
      <c r="AK2623" s="22" t="e">
        <f>TRIM(#REF!)</f>
        <v>#REF!</v>
      </c>
      <c r="AL2623" s="23" t="e">
        <f>IF(#REF!=0,"",#REF!)</f>
        <v>#REF!</v>
      </c>
      <c r="AM2623" s="19" t="e">
        <f>IF(#REF!=0,"",#REF!)</f>
        <v>#REF!</v>
      </c>
      <c r="AN2623" s="23" t="e">
        <f>IF($AK2623="","",#REF!)</f>
        <v>#REF!</v>
      </c>
      <c r="AO2623" s="23" t="e">
        <f t="shared" si="734"/>
        <v>#REF!</v>
      </c>
      <c r="AP2623" s="19" t="e">
        <f>IF(#REF!=0,"",#REF!)</f>
        <v>#REF!</v>
      </c>
      <c r="AQ2623" s="19" t="e">
        <f>IF(#REF!=0,"",#REF!)</f>
        <v>#REF!</v>
      </c>
      <c r="AR2623" s="19" t="e">
        <f>IF(#REF!=0,"",#REF!)</f>
        <v>#REF!</v>
      </c>
      <c r="AS2623" s="19" t="e">
        <f>#REF!</f>
        <v>#REF!</v>
      </c>
    </row>
    <row r="2624" spans="4:45" ht="19.5" thickTop="1" thickBot="1" x14ac:dyDescent="0.25">
      <c r="D2624" s="1" t="str">
        <f t="shared" si="737"/>
        <v/>
      </c>
      <c r="E2624" s="1" t="str">
        <f t="shared" si="738"/>
        <v/>
      </c>
      <c r="K2624" s="19" t="str">
        <f t="shared" si="725"/>
        <v/>
      </c>
      <c r="L2624" s="19">
        <f t="shared" si="735"/>
        <v>10000</v>
      </c>
      <c r="M2624" s="22" t="str">
        <f>TRIM(Data!$N2621)</f>
        <v>Pierate's Pride</v>
      </c>
      <c r="N2624" s="22" t="str">
        <f>TRIM(Data!$A2621)</f>
        <v>Pierate's Pride</v>
      </c>
      <c r="O2624" s="23">
        <f>IF(Data!$B2621=0,"",Data!$B2621)</f>
        <v>1953</v>
      </c>
      <c r="P2624" s="19" t="str">
        <f>IF(Data!$C2621=0,"",Data!$C2621)</f>
        <v>1</v>
      </c>
      <c r="Q2624" s="23" t="str">
        <f>IF($M2624="","",Data!$E2621)</f>
        <v>M-L</v>
      </c>
      <c r="R2624" s="23" t="str">
        <f t="shared" si="726"/>
        <v>M</v>
      </c>
      <c r="S2624" s="23" t="str">
        <f t="shared" si="727"/>
        <v>M</v>
      </c>
      <c r="T2624" s="19" t="str">
        <f>IF(Data!$F2621=0,"",Data!$F2621)</f>
        <v/>
      </c>
      <c r="U2624" s="19" t="str">
        <f>IF(Data!$G2621=0,"",Data!$G2621)</f>
        <v/>
      </c>
      <c r="V2624" s="19" t="str">
        <f>IF(Data!$D2621=0,"",Data!$D2621)</f>
        <v/>
      </c>
      <c r="W2624" s="19" t="str">
        <f>Data!$H2621</f>
        <v>Japonica</v>
      </c>
      <c r="Y2624" s="41" t="e">
        <f t="shared" si="722"/>
        <v>#REF!</v>
      </c>
      <c r="Z2624" s="8">
        <f t="shared" si="728"/>
        <v>10000</v>
      </c>
      <c r="AA2624" s="8" t="str">
        <f t="shared" si="729"/>
        <v>Pierate's Pride</v>
      </c>
      <c r="AB2624" s="8" t="str">
        <f t="shared" si="730"/>
        <v>M</v>
      </c>
      <c r="AC2624" s="8" t="str">
        <f t="shared" si="731"/>
        <v/>
      </c>
      <c r="AD2624" s="8" t="str">
        <f t="shared" si="736"/>
        <v/>
      </c>
      <c r="AE2624" s="8" t="str">
        <f t="shared" si="732"/>
        <v/>
      </c>
      <c r="AF2624" s="5">
        <f t="shared" si="733"/>
        <v>1953</v>
      </c>
      <c r="AG2624" s="46">
        <v>2621</v>
      </c>
      <c r="AH2624" s="47" t="str">
        <f t="shared" si="723"/>
        <v/>
      </c>
      <c r="AI2624" s="48" t="str">
        <f t="shared" si="724"/>
        <v/>
      </c>
      <c r="AK2624" s="22" t="e">
        <f>TRIM(#REF!)</f>
        <v>#REF!</v>
      </c>
      <c r="AL2624" s="23" t="e">
        <f>IF(#REF!=0,"",#REF!)</f>
        <v>#REF!</v>
      </c>
      <c r="AM2624" s="19" t="e">
        <f>IF(#REF!=0,"",#REF!)</f>
        <v>#REF!</v>
      </c>
      <c r="AN2624" s="23" t="e">
        <f>IF($AK2624="","",#REF!)</f>
        <v>#REF!</v>
      </c>
      <c r="AO2624" s="23" t="e">
        <f t="shared" si="734"/>
        <v>#REF!</v>
      </c>
      <c r="AP2624" s="19" t="e">
        <f>IF(#REF!=0,"",#REF!)</f>
        <v>#REF!</v>
      </c>
      <c r="AQ2624" s="19" t="e">
        <f>IF(#REF!=0,"",#REF!)</f>
        <v>#REF!</v>
      </c>
      <c r="AR2624" s="19" t="e">
        <f>IF(#REF!=0,"",#REF!)</f>
        <v>#REF!</v>
      </c>
      <c r="AS2624" s="19" t="e">
        <f>#REF!</f>
        <v>#REF!</v>
      </c>
    </row>
    <row r="2625" spans="4:45" ht="19.5" thickTop="1" thickBot="1" x14ac:dyDescent="0.25">
      <c r="D2625" s="1" t="str">
        <f t="shared" si="737"/>
        <v/>
      </c>
      <c r="E2625" s="1" t="str">
        <f t="shared" si="738"/>
        <v/>
      </c>
      <c r="K2625" s="19" t="str">
        <f t="shared" si="725"/>
        <v/>
      </c>
      <c r="L2625" s="19">
        <f t="shared" si="735"/>
        <v>10000</v>
      </c>
      <c r="M2625" s="22" t="str">
        <f>TRIM(Data!$N2622)</f>
        <v>Pierce Whiddon</v>
      </c>
      <c r="N2625" s="22" t="str">
        <f>TRIM(Data!$A2622)</f>
        <v>Pierce Whiddon</v>
      </c>
      <c r="O2625" s="23">
        <f>IF(Data!$B2622=0,"",Data!$B2622)</f>
        <v>2021</v>
      </c>
      <c r="P2625" s="19" t="str">
        <f>IF(Data!$C2622=0,"",Data!$C2622)</f>
        <v>1</v>
      </c>
      <c r="Q2625" s="23" t="str">
        <f>IF($M2625="","",Data!$E2622)</f>
        <v>M</v>
      </c>
      <c r="R2625" s="23" t="str">
        <f t="shared" si="726"/>
        <v>M</v>
      </c>
      <c r="S2625" s="23" t="str">
        <f t="shared" si="727"/>
        <v>M</v>
      </c>
      <c r="T2625" s="19" t="str">
        <f>IF(Data!$F2622=0,"",Data!$F2622)</f>
        <v/>
      </c>
      <c r="U2625" s="19" t="str">
        <f>IF(Data!$G2622=0,"",Data!$G2622)</f>
        <v/>
      </c>
      <c r="V2625" s="19" t="str">
        <f>IF(Data!$D2622=0,"",Data!$D2622)</f>
        <v/>
      </c>
      <c r="W2625" s="19" t="str">
        <f>Data!$H2622</f>
        <v>Japonica</v>
      </c>
      <c r="Y2625" s="41" t="e">
        <f t="shared" si="722"/>
        <v>#REF!</v>
      </c>
      <c r="Z2625" s="8">
        <f t="shared" si="728"/>
        <v>10000</v>
      </c>
      <c r="AA2625" s="8" t="str">
        <f t="shared" si="729"/>
        <v>Pierce Whiddon</v>
      </c>
      <c r="AB2625" s="8" t="str">
        <f t="shared" si="730"/>
        <v>M</v>
      </c>
      <c r="AC2625" s="8" t="str">
        <f t="shared" si="731"/>
        <v/>
      </c>
      <c r="AD2625" s="8" t="str">
        <f t="shared" si="736"/>
        <v/>
      </c>
      <c r="AE2625" s="8" t="str">
        <f t="shared" si="732"/>
        <v/>
      </c>
      <c r="AF2625" s="5">
        <f t="shared" si="733"/>
        <v>2021</v>
      </c>
      <c r="AG2625" s="46">
        <v>2622</v>
      </c>
      <c r="AH2625" s="47" t="str">
        <f t="shared" si="723"/>
        <v/>
      </c>
      <c r="AI2625" s="48" t="str">
        <f t="shared" si="724"/>
        <v/>
      </c>
      <c r="AK2625" s="22" t="e">
        <f>TRIM(#REF!)</f>
        <v>#REF!</v>
      </c>
      <c r="AL2625" s="23" t="e">
        <f>IF(#REF!=0,"",#REF!)</f>
        <v>#REF!</v>
      </c>
      <c r="AM2625" s="19" t="e">
        <f>IF(#REF!=0,"",#REF!)</f>
        <v>#REF!</v>
      </c>
      <c r="AN2625" s="23" t="e">
        <f>IF($AK2625="","",#REF!)</f>
        <v>#REF!</v>
      </c>
      <c r="AO2625" s="23" t="e">
        <f t="shared" si="734"/>
        <v>#REF!</v>
      </c>
      <c r="AP2625" s="19" t="e">
        <f>IF(#REF!=0,"",#REF!)</f>
        <v>#REF!</v>
      </c>
      <c r="AQ2625" s="19" t="e">
        <f>IF(#REF!=0,"",#REF!)</f>
        <v>#REF!</v>
      </c>
      <c r="AR2625" s="19" t="e">
        <f>IF(#REF!=0,"",#REF!)</f>
        <v>#REF!</v>
      </c>
      <c r="AS2625" s="19" t="e">
        <f>#REF!</f>
        <v>#REF!</v>
      </c>
    </row>
    <row r="2626" spans="4:45" ht="19.5" thickTop="1" thickBot="1" x14ac:dyDescent="0.25">
      <c r="D2626" s="1" t="str">
        <f t="shared" si="737"/>
        <v/>
      </c>
      <c r="E2626" s="1" t="str">
        <f t="shared" si="738"/>
        <v/>
      </c>
      <c r="K2626" s="19" t="str">
        <f t="shared" si="725"/>
        <v/>
      </c>
      <c r="L2626" s="19">
        <f t="shared" si="735"/>
        <v>10000</v>
      </c>
      <c r="M2626" s="22" t="str">
        <f>TRIM(Data!$N2623)</f>
        <v>Pierre Howard</v>
      </c>
      <c r="N2626" s="22" t="str">
        <f>TRIM(Data!$A2623)</f>
        <v>Pierre Howard (R)</v>
      </c>
      <c r="O2626" s="23">
        <f>IF(Data!$B2623=0,"",Data!$B2623)</f>
        <v>2022</v>
      </c>
      <c r="P2626" s="19" t="str">
        <f>IF(Data!$C2623=0,"",Data!$C2623)</f>
        <v>1</v>
      </c>
      <c r="Q2626" s="23" t="str">
        <f>IF($M2626="","",Data!$E2623)</f>
        <v>VL</v>
      </c>
      <c r="R2626" s="23" t="str">
        <f t="shared" si="726"/>
        <v>VL</v>
      </c>
      <c r="S2626" s="23" t="str">
        <f t="shared" si="727"/>
        <v>VL</v>
      </c>
      <c r="T2626" s="19" t="str">
        <f>IF(Data!$F2623=0,"",Data!$F2623)</f>
        <v/>
      </c>
      <c r="U2626" s="19" t="str">
        <f>IF(Data!$G2623=0,"",Data!$G2623)</f>
        <v/>
      </c>
      <c r="V2626" s="19" t="str">
        <f>IF(Data!$D2623=0,"",Data!$D2623)</f>
        <v/>
      </c>
      <c r="W2626" s="19" t="str">
        <f>Data!$H2623</f>
        <v>Reticulata</v>
      </c>
      <c r="Y2626" s="41" t="e">
        <f t="shared" si="722"/>
        <v>#REF!</v>
      </c>
      <c r="Z2626" s="8">
        <f t="shared" si="728"/>
        <v>10000</v>
      </c>
      <c r="AA2626" s="8" t="str">
        <f t="shared" si="729"/>
        <v>Pierre Howard</v>
      </c>
      <c r="AB2626" s="8" t="str">
        <f t="shared" si="730"/>
        <v>VL</v>
      </c>
      <c r="AC2626" s="8" t="str">
        <f t="shared" si="731"/>
        <v/>
      </c>
      <c r="AD2626" s="8" t="str">
        <f t="shared" si="736"/>
        <v/>
      </c>
      <c r="AE2626" s="8" t="str">
        <f t="shared" si="732"/>
        <v/>
      </c>
      <c r="AF2626" s="5">
        <f t="shared" si="733"/>
        <v>2022</v>
      </c>
      <c r="AG2626" s="46">
        <v>2623</v>
      </c>
      <c r="AH2626" s="47" t="str">
        <f t="shared" si="723"/>
        <v/>
      </c>
      <c r="AI2626" s="48" t="str">
        <f t="shared" si="724"/>
        <v/>
      </c>
      <c r="AK2626" s="22" t="e">
        <f>TRIM(#REF!)</f>
        <v>#REF!</v>
      </c>
      <c r="AL2626" s="23" t="e">
        <f>IF(#REF!=0,"",#REF!)</f>
        <v>#REF!</v>
      </c>
      <c r="AM2626" s="19" t="e">
        <f>IF(#REF!=0,"",#REF!)</f>
        <v>#REF!</v>
      </c>
      <c r="AN2626" s="23" t="e">
        <f>IF($AK2626="","",#REF!)</f>
        <v>#REF!</v>
      </c>
      <c r="AO2626" s="23" t="e">
        <f t="shared" si="734"/>
        <v>#REF!</v>
      </c>
      <c r="AP2626" s="19" t="e">
        <f>IF(#REF!=0,"",#REF!)</f>
        <v>#REF!</v>
      </c>
      <c r="AQ2626" s="19" t="e">
        <f>IF(#REF!=0,"",#REF!)</f>
        <v>#REF!</v>
      </c>
      <c r="AR2626" s="19" t="e">
        <f>IF(#REF!=0,"",#REF!)</f>
        <v>#REF!</v>
      </c>
      <c r="AS2626" s="19" t="e">
        <f>#REF!</f>
        <v>#REF!</v>
      </c>
    </row>
    <row r="2627" spans="4:45" ht="19.5" thickTop="1" thickBot="1" x14ac:dyDescent="0.25">
      <c r="D2627" s="1" t="str">
        <f t="shared" si="737"/>
        <v/>
      </c>
      <c r="E2627" s="1" t="str">
        <f t="shared" si="738"/>
        <v/>
      </c>
      <c r="K2627" s="19" t="str">
        <f t="shared" si="725"/>
        <v/>
      </c>
      <c r="L2627" s="19">
        <f t="shared" si="735"/>
        <v>10000</v>
      </c>
      <c r="M2627" s="22" t="str">
        <f>TRIM(Data!$N2624)</f>
        <v>Pilida</v>
      </c>
      <c r="N2627" s="22" t="str">
        <f>TRIM(Data!$A2624)</f>
        <v>Pilida</v>
      </c>
      <c r="O2627" s="23">
        <f>IF(Data!$B2624=0,"",Data!$B2624)</f>
        <v>1945</v>
      </c>
      <c r="P2627" s="19" t="str">
        <f>IF(Data!$C2624=0,"",Data!$C2624)</f>
        <v/>
      </c>
      <c r="Q2627" s="23" t="str">
        <f>IF($M2627="","",Data!$E2624)</f>
        <v>M</v>
      </c>
      <c r="R2627" s="23" t="str">
        <f t="shared" si="726"/>
        <v>M</v>
      </c>
      <c r="S2627" s="23" t="str">
        <f t="shared" si="727"/>
        <v>M</v>
      </c>
      <c r="T2627" s="19" t="str">
        <f>IF(Data!$F2624=0,"",Data!$F2624)</f>
        <v/>
      </c>
      <c r="U2627" s="19" t="str">
        <f>IF(Data!$G2624=0,"",Data!$G2624)</f>
        <v/>
      </c>
      <c r="V2627" s="19" t="str">
        <f>IF(Data!$D2624=0,"",Data!$D2624)</f>
        <v/>
      </c>
      <c r="W2627" s="19" t="str">
        <f>Data!$H2624</f>
        <v>Japonica</v>
      </c>
      <c r="Y2627" s="41" t="e">
        <f t="shared" si="722"/>
        <v>#REF!</v>
      </c>
      <c r="Z2627" s="8">
        <f t="shared" si="728"/>
        <v>10000</v>
      </c>
      <c r="AA2627" s="8" t="str">
        <f t="shared" si="729"/>
        <v>Pilida</v>
      </c>
      <c r="AB2627" s="8" t="str">
        <f t="shared" si="730"/>
        <v>M</v>
      </c>
      <c r="AC2627" s="8" t="str">
        <f t="shared" si="731"/>
        <v/>
      </c>
      <c r="AD2627" s="8" t="str">
        <f t="shared" si="736"/>
        <v/>
      </c>
      <c r="AE2627" s="8" t="str">
        <f t="shared" si="732"/>
        <v/>
      </c>
      <c r="AF2627" s="5">
        <f t="shared" si="733"/>
        <v>1945</v>
      </c>
      <c r="AG2627" s="46">
        <v>2624</v>
      </c>
      <c r="AH2627" s="47" t="str">
        <f t="shared" si="723"/>
        <v/>
      </c>
      <c r="AI2627" s="48" t="str">
        <f t="shared" si="724"/>
        <v/>
      </c>
      <c r="AK2627" s="22" t="e">
        <f>TRIM(#REF!)</f>
        <v>#REF!</v>
      </c>
      <c r="AL2627" s="23" t="e">
        <f>IF(#REF!=0,"",#REF!)</f>
        <v>#REF!</v>
      </c>
      <c r="AM2627" s="19" t="e">
        <f>IF(#REF!=0,"",#REF!)</f>
        <v>#REF!</v>
      </c>
      <c r="AN2627" s="23" t="e">
        <f>IF($AK2627="","",#REF!)</f>
        <v>#REF!</v>
      </c>
      <c r="AO2627" s="23" t="e">
        <f t="shared" si="734"/>
        <v>#REF!</v>
      </c>
      <c r="AP2627" s="19" t="e">
        <f>IF(#REF!=0,"",#REF!)</f>
        <v>#REF!</v>
      </c>
      <c r="AQ2627" s="19" t="e">
        <f>IF(#REF!=0,"",#REF!)</f>
        <v>#REF!</v>
      </c>
      <c r="AR2627" s="19" t="e">
        <f>IF(#REF!=0,"",#REF!)</f>
        <v>#REF!</v>
      </c>
      <c r="AS2627" s="19" t="e">
        <f>#REF!</f>
        <v>#REF!</v>
      </c>
    </row>
    <row r="2628" spans="4:45" ht="19.5" thickTop="1" thickBot="1" x14ac:dyDescent="0.25">
      <c r="D2628" s="1" t="str">
        <f t="shared" si="737"/>
        <v/>
      </c>
      <c r="E2628" s="1" t="str">
        <f t="shared" si="738"/>
        <v/>
      </c>
      <c r="K2628" s="19" t="str">
        <f t="shared" si="725"/>
        <v/>
      </c>
      <c r="L2628" s="19">
        <f t="shared" si="735"/>
        <v>10000</v>
      </c>
      <c r="M2628" s="22" t="str">
        <f>TRIM(Data!$N2625)</f>
        <v>Pincushion</v>
      </c>
      <c r="N2628" s="22" t="str">
        <f>TRIM(Data!$A2625)</f>
        <v>Pincushion</v>
      </c>
      <c r="O2628" s="23">
        <f>IF(Data!$B2625=0,"",Data!$B2625)</f>
        <v>1988</v>
      </c>
      <c r="P2628" s="19" t="str">
        <f>IF(Data!$C2625=0,"",Data!$C2625)</f>
        <v>1</v>
      </c>
      <c r="Q2628" s="23" t="str">
        <f>IF($M2628="","",Data!$E2625)</f>
        <v>S-M</v>
      </c>
      <c r="R2628" s="23" t="str">
        <f t="shared" si="726"/>
        <v>S</v>
      </c>
      <c r="S2628" s="23" t="str">
        <f t="shared" si="727"/>
        <v>S</v>
      </c>
      <c r="T2628" s="19" t="str">
        <f>IF(Data!$F2625=0,"",Data!$F2625)</f>
        <v/>
      </c>
      <c r="U2628" s="19" t="str">
        <f>IF(Data!$G2625=0,"",Data!$G2625)</f>
        <v/>
      </c>
      <c r="V2628" s="19" t="str">
        <f>IF(Data!$D2625=0,"",Data!$D2625)</f>
        <v/>
      </c>
      <c r="W2628" s="19" t="str">
        <f>Data!$H2625</f>
        <v>Japonica</v>
      </c>
      <c r="Y2628" s="41" t="e">
        <f t="shared" ref="Y2628:Y2691" si="739">RANK(Z2628,Z$4:Z$3653,1)</f>
        <v>#REF!</v>
      </c>
      <c r="Z2628" s="8">
        <f t="shared" si="728"/>
        <v>10000</v>
      </c>
      <c r="AA2628" s="8" t="str">
        <f t="shared" si="729"/>
        <v>Pincushion</v>
      </c>
      <c r="AB2628" s="8" t="str">
        <f t="shared" si="730"/>
        <v>S</v>
      </c>
      <c r="AC2628" s="8" t="str">
        <f t="shared" si="731"/>
        <v/>
      </c>
      <c r="AD2628" s="8" t="str">
        <f t="shared" si="736"/>
        <v/>
      </c>
      <c r="AE2628" s="8" t="str">
        <f t="shared" si="732"/>
        <v/>
      </c>
      <c r="AF2628" s="5">
        <f t="shared" si="733"/>
        <v>1988</v>
      </c>
      <c r="AG2628" s="46">
        <v>2625</v>
      </c>
      <c r="AH2628" s="47" t="str">
        <f t="shared" ref="AH2628:AH2691" si="740">IF(ISERROR(VLOOKUP($AG2628,$Y$4:$AE$3653,2,FALSE)),"",VLOOKUP($AG2628,$Y$4:$AE$3653,3,FALSE))</f>
        <v/>
      </c>
      <c r="AI2628" s="48" t="str">
        <f t="shared" ref="AI2628:AI2691" si="741">IF(ISERROR(VLOOKUP($AG2628,$Y$4:$AE$3653,2,FALSE)),"",VLOOKUP($AG2628,$Y$4:$AF$3653,8,FALSE))</f>
        <v/>
      </c>
      <c r="AK2628" s="22" t="e">
        <f>TRIM(#REF!)</f>
        <v>#REF!</v>
      </c>
      <c r="AL2628" s="23" t="e">
        <f>IF(#REF!=0,"",#REF!)</f>
        <v>#REF!</v>
      </c>
      <c r="AM2628" s="19" t="e">
        <f>IF(#REF!=0,"",#REF!)</f>
        <v>#REF!</v>
      </c>
      <c r="AN2628" s="23" t="e">
        <f>IF($AK2628="","",#REF!)</f>
        <v>#REF!</v>
      </c>
      <c r="AO2628" s="23" t="e">
        <f t="shared" si="734"/>
        <v>#REF!</v>
      </c>
      <c r="AP2628" s="19" t="e">
        <f>IF(#REF!=0,"",#REF!)</f>
        <v>#REF!</v>
      </c>
      <c r="AQ2628" s="19" t="e">
        <f>IF(#REF!=0,"",#REF!)</f>
        <v>#REF!</v>
      </c>
      <c r="AR2628" s="19" t="e">
        <f>IF(#REF!=0,"",#REF!)</f>
        <v>#REF!</v>
      </c>
      <c r="AS2628" s="19" t="e">
        <f>#REF!</f>
        <v>#REF!</v>
      </c>
    </row>
    <row r="2629" spans="4:45" ht="19.5" thickTop="1" thickBot="1" x14ac:dyDescent="0.25">
      <c r="D2629" s="1" t="str">
        <f t="shared" si="737"/>
        <v/>
      </c>
      <c r="E2629" s="1" t="str">
        <f t="shared" si="738"/>
        <v/>
      </c>
      <c r="K2629" s="19" t="str">
        <f t="shared" ref="K2629:K2692" si="742">IF(L2629=10000,"",RANK(L2629,$L$4:$L$3653,1))</f>
        <v/>
      </c>
      <c r="L2629" s="19">
        <f t="shared" si="735"/>
        <v>10000</v>
      </c>
      <c r="M2629" s="22" t="str">
        <f>TRIM(Data!$N2626)</f>
        <v>Pine Cone White (See Kagira) (Dante)</v>
      </c>
      <c r="N2629" s="22" t="str">
        <f>TRIM(Data!$A2626)</f>
        <v>Pine Cone White (See Kagira) (Dante)</v>
      </c>
      <c r="O2629" s="23">
        <f>IF(Data!$B2626=0,"",Data!$B2626)</f>
        <v>1940</v>
      </c>
      <c r="P2629" s="19" t="str">
        <f>IF(Data!$C2626=0,"",Data!$C2626)</f>
        <v/>
      </c>
      <c r="Q2629" s="23" t="str">
        <f>IF($M2629="","",Data!$E2626)</f>
        <v>M</v>
      </c>
      <c r="R2629" s="23" t="str">
        <f t="shared" ref="R2629:R2692" si="743">IF($M2629="","",IF($Q2629="Min","Min",IF($Q2629="Min-S",IF($J$1=1,"S","Min"),IF(OR($Q2629="S",$Q2629="S-M"),"S",IF(OR($Q2629="M",$Q2629="M-L"),"M",IF(OR($Q2629="L",$Q2629="L-VL"),"L",IF($Q2629="VL","VL")))))))</f>
        <v>M</v>
      </c>
      <c r="S2629" s="23" t="str">
        <f t="shared" ref="S2629:S2692" si="744">IF($J$1=1,$R2629,$Q2629)</f>
        <v>M</v>
      </c>
      <c r="T2629" s="19" t="str">
        <f>IF(Data!$F2626=0,"",Data!$F2626)</f>
        <v>WHITE</v>
      </c>
      <c r="U2629" s="19" t="str">
        <f>IF(Data!$G2626=0,"",Data!$G2626)</f>
        <v/>
      </c>
      <c r="V2629" s="19" t="str">
        <f>IF(Data!$D2626=0,"",Data!$D2626)</f>
        <v/>
      </c>
      <c r="W2629" s="19" t="str">
        <f>Data!$H2626</f>
        <v>Japonica</v>
      </c>
      <c r="Y2629" s="41" t="e">
        <f t="shared" si="739"/>
        <v>#REF!</v>
      </c>
      <c r="Z2629" s="8">
        <f t="shared" ref="Z2629:Z2692" si="745">IF($V2629="ANTIQUE",IF($W2629="Japonica",ROW(),10000),10000)</f>
        <v>10000</v>
      </c>
      <c r="AA2629" s="8" t="str">
        <f t="shared" ref="AA2629:AA2692" si="746">$M2629</f>
        <v>Pine Cone White (See Kagira) (Dante)</v>
      </c>
      <c r="AB2629" s="8" t="str">
        <f t="shared" ref="AB2629:AB2692" si="747">$R2629</f>
        <v>M</v>
      </c>
      <c r="AC2629" s="8" t="str">
        <f t="shared" ref="AC2629:AC2692" si="748">$T2629</f>
        <v>WHITE</v>
      </c>
      <c r="AD2629" s="8" t="str">
        <f t="shared" si="736"/>
        <v/>
      </c>
      <c r="AE2629" s="8" t="str">
        <f t="shared" ref="AE2629:AE2692" si="749">$V2629</f>
        <v/>
      </c>
      <c r="AF2629" s="5">
        <f t="shared" ref="AF2629:AF2692" si="750">$O2629</f>
        <v>1940</v>
      </c>
      <c r="AG2629" s="46">
        <v>2626</v>
      </c>
      <c r="AH2629" s="47" t="str">
        <f t="shared" si="740"/>
        <v/>
      </c>
      <c r="AI2629" s="48" t="str">
        <f t="shared" si="741"/>
        <v/>
      </c>
      <c r="AK2629" s="22" t="e">
        <f>TRIM(#REF!)</f>
        <v>#REF!</v>
      </c>
      <c r="AL2629" s="23" t="e">
        <f>IF(#REF!=0,"",#REF!)</f>
        <v>#REF!</v>
      </c>
      <c r="AM2629" s="19" t="e">
        <f>IF(#REF!=0,"",#REF!)</f>
        <v>#REF!</v>
      </c>
      <c r="AN2629" s="23" t="e">
        <f>IF($AK2629="","",#REF!)</f>
        <v>#REF!</v>
      </c>
      <c r="AO2629" s="23" t="e">
        <f t="shared" ref="AO2629:AO2692" si="751">IF($AK2629="","",IF($AN2629="Min","Min",IF($AN2629="Min-S",IF($J$1=1,"S","Min"),IF(OR($AN2629="S",$AN2629="S-M"),"S",IF(OR($AN2629="M",$AN2629="M-L"),"M",IF(OR($AN2629="L",$AN2629="L-VL"),"L",IF($AN2629="VL","VL")))))))</f>
        <v>#REF!</v>
      </c>
      <c r="AP2629" s="19" t="e">
        <f>IF(#REF!=0,"",#REF!)</f>
        <v>#REF!</v>
      </c>
      <c r="AQ2629" s="19" t="e">
        <f>IF(#REF!=0,"",#REF!)</f>
        <v>#REF!</v>
      </c>
      <c r="AR2629" s="19" t="e">
        <f>IF(#REF!=0,"",#REF!)</f>
        <v>#REF!</v>
      </c>
      <c r="AS2629" s="19" t="e">
        <f>#REF!</f>
        <v>#REF!</v>
      </c>
    </row>
    <row r="2630" spans="4:45" ht="19.5" thickTop="1" thickBot="1" x14ac:dyDescent="0.25">
      <c r="D2630" s="1" t="str">
        <f t="shared" si="737"/>
        <v/>
      </c>
      <c r="E2630" s="1" t="str">
        <f t="shared" si="738"/>
        <v/>
      </c>
      <c r="K2630" s="19" t="str">
        <f t="shared" si="742"/>
        <v/>
      </c>
      <c r="L2630" s="19">
        <f t="shared" si="735"/>
        <v>10000</v>
      </c>
      <c r="M2630" s="22" t="str">
        <f>TRIM(Data!$N2627)</f>
        <v>Pink Ball</v>
      </c>
      <c r="N2630" s="22" t="str">
        <f>TRIM(Data!$A2627)</f>
        <v>Pink Ball</v>
      </c>
      <c r="O2630" s="23">
        <f>IF(Data!$B2627=0,"",Data!$B2627)</f>
        <v>1935</v>
      </c>
      <c r="P2630" s="19" t="str">
        <f>IF(Data!$C2627=0,"",Data!$C2627)</f>
        <v>1</v>
      </c>
      <c r="Q2630" s="23" t="str">
        <f>IF($M2630="","",Data!$E2627)</f>
        <v>M</v>
      </c>
      <c r="R2630" s="23" t="str">
        <f t="shared" si="743"/>
        <v>M</v>
      </c>
      <c r="S2630" s="23" t="str">
        <f t="shared" si="744"/>
        <v>M</v>
      </c>
      <c r="T2630" s="19" t="str">
        <f>IF(Data!$F2627=0,"",Data!$F2627)</f>
        <v/>
      </c>
      <c r="U2630" s="19" t="str">
        <f>IF(Data!$G2627=0,"",Data!$G2627)</f>
        <v/>
      </c>
      <c r="V2630" s="19" t="str">
        <f>IF(Data!$D2627=0,"",Data!$D2627)</f>
        <v/>
      </c>
      <c r="W2630" s="19" t="str">
        <f>Data!$H2627</f>
        <v>Japonica</v>
      </c>
      <c r="Y2630" s="41" t="e">
        <f t="shared" si="739"/>
        <v>#REF!</v>
      </c>
      <c r="Z2630" s="8">
        <f t="shared" si="745"/>
        <v>10000</v>
      </c>
      <c r="AA2630" s="8" t="str">
        <f t="shared" si="746"/>
        <v>Pink Ball</v>
      </c>
      <c r="AB2630" s="8" t="str">
        <f t="shared" si="747"/>
        <v>M</v>
      </c>
      <c r="AC2630" s="8" t="str">
        <f t="shared" si="748"/>
        <v/>
      </c>
      <c r="AD2630" s="8" t="str">
        <f t="shared" si="736"/>
        <v/>
      </c>
      <c r="AE2630" s="8" t="str">
        <f t="shared" si="749"/>
        <v/>
      </c>
      <c r="AF2630" s="5">
        <f t="shared" si="750"/>
        <v>1935</v>
      </c>
      <c r="AG2630" s="46">
        <v>2627</v>
      </c>
      <c r="AH2630" s="47" t="str">
        <f t="shared" si="740"/>
        <v/>
      </c>
      <c r="AI2630" s="48" t="str">
        <f t="shared" si="741"/>
        <v/>
      </c>
      <c r="AK2630" s="22" t="e">
        <f>TRIM(#REF!)</f>
        <v>#REF!</v>
      </c>
      <c r="AL2630" s="23" t="e">
        <f>IF(#REF!=0,"",#REF!)</f>
        <v>#REF!</v>
      </c>
      <c r="AM2630" s="19" t="e">
        <f>IF(#REF!=0,"",#REF!)</f>
        <v>#REF!</v>
      </c>
      <c r="AN2630" s="23" t="e">
        <f>IF($AK2630="","",#REF!)</f>
        <v>#REF!</v>
      </c>
      <c r="AO2630" s="23" t="e">
        <f t="shared" si="751"/>
        <v>#REF!</v>
      </c>
      <c r="AP2630" s="19" t="e">
        <f>IF(#REF!=0,"",#REF!)</f>
        <v>#REF!</v>
      </c>
      <c r="AQ2630" s="19" t="e">
        <f>IF(#REF!=0,"",#REF!)</f>
        <v>#REF!</v>
      </c>
      <c r="AR2630" s="19" t="e">
        <f>IF(#REF!=0,"",#REF!)</f>
        <v>#REF!</v>
      </c>
      <c r="AS2630" s="19" t="e">
        <f>#REF!</f>
        <v>#REF!</v>
      </c>
    </row>
    <row r="2631" spans="4:45" ht="19.5" thickTop="1" thickBot="1" x14ac:dyDescent="0.25">
      <c r="D2631" s="1" t="str">
        <f t="shared" si="737"/>
        <v/>
      </c>
      <c r="E2631" s="1" t="str">
        <f t="shared" si="738"/>
        <v/>
      </c>
      <c r="K2631" s="19" t="str">
        <f t="shared" si="742"/>
        <v/>
      </c>
      <c r="L2631" s="19">
        <f t="shared" si="735"/>
        <v>10000</v>
      </c>
      <c r="M2631" s="22" t="str">
        <f>TRIM(Data!$N2628)</f>
        <v>Pink Bounty</v>
      </c>
      <c r="N2631" s="22" t="str">
        <f>TRIM(Data!$A2628)</f>
        <v>Pink Bounty (H)</v>
      </c>
      <c r="O2631" s="23">
        <f>IF(Data!$B2628=0,"",Data!$B2628)</f>
        <v>2005</v>
      </c>
      <c r="P2631" s="19" t="str">
        <f>IF(Data!$C2628=0,"",Data!$C2628)</f>
        <v/>
      </c>
      <c r="Q2631" s="23" t="str">
        <f>IF($M2631="","",Data!$E2628)</f>
        <v>VL</v>
      </c>
      <c r="R2631" s="23" t="str">
        <f t="shared" si="743"/>
        <v>VL</v>
      </c>
      <c r="S2631" s="23" t="str">
        <f t="shared" si="744"/>
        <v>VL</v>
      </c>
      <c r="T2631" s="19" t="str">
        <f>IF(Data!$F2628=0,"",Data!$F2628)</f>
        <v/>
      </c>
      <c r="U2631" s="19" t="str">
        <f>IF(Data!$G2628=0,"",Data!$G2628)</f>
        <v/>
      </c>
      <c r="V2631" s="19" t="str">
        <f>IF(Data!$D2628=0,"",Data!$D2628)</f>
        <v/>
      </c>
      <c r="W2631" s="19" t="str">
        <f>Data!$H2628</f>
        <v>NRH</v>
      </c>
      <c r="Y2631" s="41" t="e">
        <f t="shared" si="739"/>
        <v>#REF!</v>
      </c>
      <c r="Z2631" s="8">
        <f t="shared" si="745"/>
        <v>10000</v>
      </c>
      <c r="AA2631" s="8" t="str">
        <f t="shared" si="746"/>
        <v>Pink Bounty</v>
      </c>
      <c r="AB2631" s="8" t="str">
        <f t="shared" si="747"/>
        <v>VL</v>
      </c>
      <c r="AC2631" s="8" t="str">
        <f t="shared" si="748"/>
        <v/>
      </c>
      <c r="AD2631" s="8" t="str">
        <f t="shared" si="736"/>
        <v/>
      </c>
      <c r="AE2631" s="8" t="str">
        <f t="shared" si="749"/>
        <v/>
      </c>
      <c r="AF2631" s="5">
        <f t="shared" si="750"/>
        <v>2005</v>
      </c>
      <c r="AG2631" s="46">
        <v>2628</v>
      </c>
      <c r="AH2631" s="47" t="str">
        <f t="shared" si="740"/>
        <v/>
      </c>
      <c r="AI2631" s="48" t="str">
        <f t="shared" si="741"/>
        <v/>
      </c>
      <c r="AK2631" s="22" t="e">
        <f>TRIM(#REF!)</f>
        <v>#REF!</v>
      </c>
      <c r="AL2631" s="23" t="e">
        <f>IF(#REF!=0,"",#REF!)</f>
        <v>#REF!</v>
      </c>
      <c r="AM2631" s="19" t="e">
        <f>IF(#REF!=0,"",#REF!)</f>
        <v>#REF!</v>
      </c>
      <c r="AN2631" s="23" t="e">
        <f>IF($AK2631="","",#REF!)</f>
        <v>#REF!</v>
      </c>
      <c r="AO2631" s="23" t="e">
        <f t="shared" si="751"/>
        <v>#REF!</v>
      </c>
      <c r="AP2631" s="19" t="e">
        <f>IF(#REF!=0,"",#REF!)</f>
        <v>#REF!</v>
      </c>
      <c r="AQ2631" s="19" t="e">
        <f>IF(#REF!=0,"",#REF!)</f>
        <v>#REF!</v>
      </c>
      <c r="AR2631" s="19" t="e">
        <f>IF(#REF!=0,"",#REF!)</f>
        <v>#REF!</v>
      </c>
      <c r="AS2631" s="19" t="e">
        <f>#REF!</f>
        <v>#REF!</v>
      </c>
    </row>
    <row r="2632" spans="4:45" ht="19.5" thickTop="1" thickBot="1" x14ac:dyDescent="0.25">
      <c r="D2632" s="1" t="str">
        <f t="shared" si="737"/>
        <v/>
      </c>
      <c r="E2632" s="1" t="str">
        <f t="shared" si="738"/>
        <v/>
      </c>
      <c r="K2632" s="19" t="str">
        <f t="shared" si="742"/>
        <v/>
      </c>
      <c r="L2632" s="19">
        <f t="shared" si="735"/>
        <v>10000</v>
      </c>
      <c r="M2632" s="22" t="str">
        <f>TRIM(Data!$N2629)</f>
        <v>Pink Bouquet [Monrovia]</v>
      </c>
      <c r="N2632" s="22" t="str">
        <f>TRIM(Data!$A2629)</f>
        <v>Pink Bouquet [Monrovia] (H)</v>
      </c>
      <c r="O2632" s="23">
        <f>IF(Data!$B2629=0,"",Data!$B2629)</f>
        <v>1973</v>
      </c>
      <c r="P2632" s="19" t="str">
        <f>IF(Data!$C2629=0,"",Data!$C2629)</f>
        <v/>
      </c>
      <c r="Q2632" s="23" t="str">
        <f>IF($M2632="","",Data!$E2629)</f>
        <v>M-L</v>
      </c>
      <c r="R2632" s="23" t="str">
        <f t="shared" si="743"/>
        <v>M</v>
      </c>
      <c r="S2632" s="23" t="str">
        <f t="shared" si="744"/>
        <v>M</v>
      </c>
      <c r="T2632" s="19" t="str">
        <f>IF(Data!$F2629=0,"",Data!$F2629)</f>
        <v/>
      </c>
      <c r="U2632" s="19" t="str">
        <f>IF(Data!$G2629=0,"",Data!$G2629)</f>
        <v/>
      </c>
      <c r="V2632" s="19" t="str">
        <f>IF(Data!$D2629=0,"",Data!$D2629)</f>
        <v/>
      </c>
      <c r="W2632" s="19" t="str">
        <f>Data!$H2629</f>
        <v>NRH</v>
      </c>
      <c r="Y2632" s="41" t="e">
        <f t="shared" si="739"/>
        <v>#REF!</v>
      </c>
      <c r="Z2632" s="8">
        <f t="shared" si="745"/>
        <v>10000</v>
      </c>
      <c r="AA2632" s="8" t="str">
        <f t="shared" si="746"/>
        <v>Pink Bouquet [Monrovia]</v>
      </c>
      <c r="AB2632" s="8" t="str">
        <f t="shared" si="747"/>
        <v>M</v>
      </c>
      <c r="AC2632" s="8" t="str">
        <f t="shared" si="748"/>
        <v/>
      </c>
      <c r="AD2632" s="8" t="str">
        <f t="shared" si="736"/>
        <v/>
      </c>
      <c r="AE2632" s="8" t="str">
        <f t="shared" si="749"/>
        <v/>
      </c>
      <c r="AF2632" s="5">
        <f t="shared" si="750"/>
        <v>1973</v>
      </c>
      <c r="AG2632" s="46">
        <v>2629</v>
      </c>
      <c r="AH2632" s="47" t="str">
        <f t="shared" si="740"/>
        <v/>
      </c>
      <c r="AI2632" s="48" t="str">
        <f t="shared" si="741"/>
        <v/>
      </c>
      <c r="AK2632" s="22" t="e">
        <f>TRIM(#REF!)</f>
        <v>#REF!</v>
      </c>
      <c r="AL2632" s="23" t="e">
        <f>IF(#REF!=0,"",#REF!)</f>
        <v>#REF!</v>
      </c>
      <c r="AM2632" s="19" t="e">
        <f>IF(#REF!=0,"",#REF!)</f>
        <v>#REF!</v>
      </c>
      <c r="AN2632" s="23" t="e">
        <f>IF($AK2632="","",#REF!)</f>
        <v>#REF!</v>
      </c>
      <c r="AO2632" s="23" t="e">
        <f t="shared" si="751"/>
        <v>#REF!</v>
      </c>
      <c r="AP2632" s="19" t="e">
        <f>IF(#REF!=0,"",#REF!)</f>
        <v>#REF!</v>
      </c>
      <c r="AQ2632" s="19" t="e">
        <f>IF(#REF!=0,"",#REF!)</f>
        <v>#REF!</v>
      </c>
      <c r="AR2632" s="19" t="e">
        <f>IF(#REF!=0,"",#REF!)</f>
        <v>#REF!</v>
      </c>
      <c r="AS2632" s="19" t="e">
        <f>#REF!</f>
        <v>#REF!</v>
      </c>
    </row>
    <row r="2633" spans="4:45" ht="19.5" thickTop="1" thickBot="1" x14ac:dyDescent="0.25">
      <c r="D2633" s="1" t="str">
        <f t="shared" si="737"/>
        <v/>
      </c>
      <c r="E2633" s="1" t="str">
        <f t="shared" si="738"/>
        <v/>
      </c>
      <c r="K2633" s="19" t="str">
        <f t="shared" si="742"/>
        <v/>
      </c>
      <c r="L2633" s="19">
        <f t="shared" si="735"/>
        <v>10000</v>
      </c>
      <c r="M2633" s="22" t="str">
        <f>TRIM(Data!$N2630)</f>
        <v>Pink Champagne</v>
      </c>
      <c r="N2633" s="22" t="str">
        <f>TRIM(Data!$A2630)</f>
        <v>Pink Champagne (Camellian)</v>
      </c>
      <c r="O2633" s="23">
        <f>IF(Data!$B2630=0,"",Data!$B2630)</f>
        <v>1952</v>
      </c>
      <c r="P2633" s="19" t="str">
        <f>IF(Data!$C2630=0,"",Data!$C2630)</f>
        <v>1</v>
      </c>
      <c r="Q2633" s="23" t="str">
        <f>IF($M2633="","",Data!$E2630)</f>
        <v>L</v>
      </c>
      <c r="R2633" s="23" t="str">
        <f t="shared" si="743"/>
        <v>L</v>
      </c>
      <c r="S2633" s="23" t="str">
        <f t="shared" si="744"/>
        <v>L</v>
      </c>
      <c r="T2633" s="19" t="str">
        <f>IF(Data!$F2630=0,"",Data!$F2630)</f>
        <v/>
      </c>
      <c r="U2633" s="19" t="str">
        <f>IF(Data!$G2630=0,"",Data!$G2630)</f>
        <v/>
      </c>
      <c r="V2633" s="19" t="str">
        <f>IF(Data!$D2630=0,"",Data!$D2630)</f>
        <v/>
      </c>
      <c r="W2633" s="19" t="str">
        <f>Data!$H2630</f>
        <v>Japonica</v>
      </c>
      <c r="Y2633" s="41" t="e">
        <f t="shared" si="739"/>
        <v>#REF!</v>
      </c>
      <c r="Z2633" s="8">
        <f t="shared" si="745"/>
        <v>10000</v>
      </c>
      <c r="AA2633" s="8" t="str">
        <f t="shared" si="746"/>
        <v>Pink Champagne</v>
      </c>
      <c r="AB2633" s="8" t="str">
        <f t="shared" si="747"/>
        <v>L</v>
      </c>
      <c r="AC2633" s="8" t="str">
        <f t="shared" si="748"/>
        <v/>
      </c>
      <c r="AD2633" s="8" t="str">
        <f t="shared" si="736"/>
        <v/>
      </c>
      <c r="AE2633" s="8" t="str">
        <f t="shared" si="749"/>
        <v/>
      </c>
      <c r="AF2633" s="5">
        <f t="shared" si="750"/>
        <v>1952</v>
      </c>
      <c r="AG2633" s="46">
        <v>2630</v>
      </c>
      <c r="AH2633" s="47" t="str">
        <f t="shared" si="740"/>
        <v/>
      </c>
      <c r="AI2633" s="48" t="str">
        <f t="shared" si="741"/>
        <v/>
      </c>
      <c r="AK2633" s="22" t="e">
        <f>TRIM(#REF!)</f>
        <v>#REF!</v>
      </c>
      <c r="AL2633" s="23" t="e">
        <f>IF(#REF!=0,"",#REF!)</f>
        <v>#REF!</v>
      </c>
      <c r="AM2633" s="19" t="e">
        <f>IF(#REF!=0,"",#REF!)</f>
        <v>#REF!</v>
      </c>
      <c r="AN2633" s="23" t="e">
        <f>IF($AK2633="","",#REF!)</f>
        <v>#REF!</v>
      </c>
      <c r="AO2633" s="23" t="e">
        <f t="shared" si="751"/>
        <v>#REF!</v>
      </c>
      <c r="AP2633" s="19" t="e">
        <f>IF(#REF!=0,"",#REF!)</f>
        <v>#REF!</v>
      </c>
      <c r="AQ2633" s="19" t="e">
        <f>IF(#REF!=0,"",#REF!)</f>
        <v>#REF!</v>
      </c>
      <c r="AR2633" s="19" t="e">
        <f>IF(#REF!=0,"",#REF!)</f>
        <v>#REF!</v>
      </c>
      <c r="AS2633" s="19" t="e">
        <f>#REF!</f>
        <v>#REF!</v>
      </c>
    </row>
    <row r="2634" spans="4:45" ht="19.5" thickTop="1" thickBot="1" x14ac:dyDescent="0.25">
      <c r="D2634" s="1" t="str">
        <f t="shared" si="737"/>
        <v/>
      </c>
      <c r="E2634" s="1" t="str">
        <f t="shared" si="738"/>
        <v/>
      </c>
      <c r="K2634" s="19" t="str">
        <f t="shared" si="742"/>
        <v/>
      </c>
      <c r="L2634" s="19">
        <f t="shared" si="735"/>
        <v>10000</v>
      </c>
      <c r="M2634" s="22" t="str">
        <f>TRIM(Data!$N2631)</f>
        <v>Pink Chiffon</v>
      </c>
      <c r="N2634" s="22" t="str">
        <f>TRIM(Data!$A2631)</f>
        <v>Pink Chiffon</v>
      </c>
      <c r="O2634" s="23">
        <f>IF(Data!$B2631=0,"",Data!$B2631)</f>
        <v>2005</v>
      </c>
      <c r="P2634" s="19" t="str">
        <f>IF(Data!$C2631=0,"",Data!$C2631)</f>
        <v>1</v>
      </c>
      <c r="Q2634" s="23" t="str">
        <f>IF($M2634="","",Data!$E2631)</f>
        <v>M</v>
      </c>
      <c r="R2634" s="23" t="str">
        <f t="shared" si="743"/>
        <v>M</v>
      </c>
      <c r="S2634" s="23" t="str">
        <f t="shared" si="744"/>
        <v>M</v>
      </c>
      <c r="T2634" s="19" t="str">
        <f>IF(Data!$F2631=0,"",Data!$F2631)</f>
        <v/>
      </c>
      <c r="U2634" s="19" t="str">
        <f>IF(Data!$G2631=0,"",Data!$G2631)</f>
        <v>FD</v>
      </c>
      <c r="V2634" s="19" t="str">
        <f>IF(Data!$D2631=0,"",Data!$D2631)</f>
        <v/>
      </c>
      <c r="W2634" s="19" t="str">
        <f>Data!$H2631</f>
        <v>Japonica</v>
      </c>
      <c r="Y2634" s="41" t="e">
        <f t="shared" si="739"/>
        <v>#REF!</v>
      </c>
      <c r="Z2634" s="8">
        <f t="shared" si="745"/>
        <v>10000</v>
      </c>
      <c r="AA2634" s="8" t="str">
        <f t="shared" si="746"/>
        <v>Pink Chiffon</v>
      </c>
      <c r="AB2634" s="8" t="str">
        <f t="shared" si="747"/>
        <v>M</v>
      </c>
      <c r="AC2634" s="8" t="str">
        <f t="shared" si="748"/>
        <v/>
      </c>
      <c r="AD2634" s="8" t="str">
        <f t="shared" si="736"/>
        <v>FD</v>
      </c>
      <c r="AE2634" s="8" t="str">
        <f t="shared" si="749"/>
        <v/>
      </c>
      <c r="AF2634" s="5">
        <f t="shared" si="750"/>
        <v>2005</v>
      </c>
      <c r="AG2634" s="46">
        <v>2631</v>
      </c>
      <c r="AH2634" s="47" t="str">
        <f t="shared" si="740"/>
        <v/>
      </c>
      <c r="AI2634" s="48" t="str">
        <f t="shared" si="741"/>
        <v/>
      </c>
      <c r="AK2634" s="22" t="e">
        <f>TRIM(#REF!)</f>
        <v>#REF!</v>
      </c>
      <c r="AL2634" s="23" t="e">
        <f>IF(#REF!=0,"",#REF!)</f>
        <v>#REF!</v>
      </c>
      <c r="AM2634" s="19" t="e">
        <f>IF(#REF!=0,"",#REF!)</f>
        <v>#REF!</v>
      </c>
      <c r="AN2634" s="23" t="e">
        <f>IF($AK2634="","",#REF!)</f>
        <v>#REF!</v>
      </c>
      <c r="AO2634" s="23" t="e">
        <f t="shared" si="751"/>
        <v>#REF!</v>
      </c>
      <c r="AP2634" s="19" t="e">
        <f>IF(#REF!=0,"",#REF!)</f>
        <v>#REF!</v>
      </c>
      <c r="AQ2634" s="19" t="e">
        <f>IF(#REF!=0,"",#REF!)</f>
        <v>#REF!</v>
      </c>
      <c r="AR2634" s="19" t="e">
        <f>IF(#REF!=0,"",#REF!)</f>
        <v>#REF!</v>
      </c>
      <c r="AS2634" s="19" t="e">
        <f>#REF!</f>
        <v>#REF!</v>
      </c>
    </row>
    <row r="2635" spans="4:45" ht="19.5" thickTop="1" thickBot="1" x14ac:dyDescent="0.25">
      <c r="D2635" s="1" t="str">
        <f t="shared" si="737"/>
        <v/>
      </c>
      <c r="E2635" s="1" t="str">
        <f t="shared" si="738"/>
        <v/>
      </c>
      <c r="K2635" s="19" t="str">
        <f t="shared" si="742"/>
        <v/>
      </c>
      <c r="L2635" s="19">
        <f t="shared" si="735"/>
        <v>10000</v>
      </c>
      <c r="M2635" s="22" t="str">
        <f>TRIM(Data!$N2632)</f>
        <v>Pink Clouds</v>
      </c>
      <c r="N2635" s="22" t="str">
        <f>TRIM(Data!$A2632)</f>
        <v>Pink Clouds</v>
      </c>
      <c r="O2635" s="23">
        <f>IF(Data!$B2632=0,"",Data!$B2632)</f>
        <v>1953</v>
      </c>
      <c r="P2635" s="19" t="str">
        <f>IF(Data!$C2632=0,"",Data!$C2632)</f>
        <v>1</v>
      </c>
      <c r="Q2635" s="23" t="str">
        <f>IF($M2635="","",Data!$E2632)</f>
        <v>L</v>
      </c>
      <c r="R2635" s="23" t="str">
        <f t="shared" si="743"/>
        <v>L</v>
      </c>
      <c r="S2635" s="23" t="str">
        <f t="shared" si="744"/>
        <v>L</v>
      </c>
      <c r="T2635" s="19" t="str">
        <f>IF(Data!$F2632=0,"",Data!$F2632)</f>
        <v/>
      </c>
      <c r="U2635" s="19" t="str">
        <f>IF(Data!$G2632=0,"",Data!$G2632)</f>
        <v/>
      </c>
      <c r="V2635" s="19" t="str">
        <f>IF(Data!$D2632=0,"",Data!$D2632)</f>
        <v/>
      </c>
      <c r="W2635" s="19" t="str">
        <f>Data!$H2632</f>
        <v>Japonica</v>
      </c>
      <c r="Y2635" s="41" t="e">
        <f t="shared" si="739"/>
        <v>#REF!</v>
      </c>
      <c r="Z2635" s="8">
        <f t="shared" si="745"/>
        <v>10000</v>
      </c>
      <c r="AA2635" s="8" t="str">
        <f t="shared" si="746"/>
        <v>Pink Clouds</v>
      </c>
      <c r="AB2635" s="8" t="str">
        <f t="shared" si="747"/>
        <v>L</v>
      </c>
      <c r="AC2635" s="8" t="str">
        <f t="shared" si="748"/>
        <v/>
      </c>
      <c r="AD2635" s="8" t="str">
        <f t="shared" si="736"/>
        <v/>
      </c>
      <c r="AE2635" s="8" t="str">
        <f t="shared" si="749"/>
        <v/>
      </c>
      <c r="AF2635" s="5">
        <f t="shared" si="750"/>
        <v>1953</v>
      </c>
      <c r="AG2635" s="46">
        <v>2632</v>
      </c>
      <c r="AH2635" s="47" t="str">
        <f t="shared" si="740"/>
        <v/>
      </c>
      <c r="AI2635" s="48" t="str">
        <f t="shared" si="741"/>
        <v/>
      </c>
      <c r="AK2635" s="22" t="e">
        <f>TRIM(#REF!)</f>
        <v>#REF!</v>
      </c>
      <c r="AL2635" s="23" t="e">
        <f>IF(#REF!=0,"",#REF!)</f>
        <v>#REF!</v>
      </c>
      <c r="AM2635" s="19" t="e">
        <f>IF(#REF!=0,"",#REF!)</f>
        <v>#REF!</v>
      </c>
      <c r="AN2635" s="23" t="e">
        <f>IF($AK2635="","",#REF!)</f>
        <v>#REF!</v>
      </c>
      <c r="AO2635" s="23" t="e">
        <f t="shared" si="751"/>
        <v>#REF!</v>
      </c>
      <c r="AP2635" s="19" t="e">
        <f>IF(#REF!=0,"",#REF!)</f>
        <v>#REF!</v>
      </c>
      <c r="AQ2635" s="19" t="e">
        <f>IF(#REF!=0,"",#REF!)</f>
        <v>#REF!</v>
      </c>
      <c r="AR2635" s="19" t="e">
        <f>IF(#REF!=0,"",#REF!)</f>
        <v>#REF!</v>
      </c>
      <c r="AS2635" s="19" t="e">
        <f>#REF!</f>
        <v>#REF!</v>
      </c>
    </row>
    <row r="2636" spans="4:45" ht="19.5" thickTop="1" thickBot="1" x14ac:dyDescent="0.25">
      <c r="D2636" s="1" t="str">
        <f t="shared" si="737"/>
        <v/>
      </c>
      <c r="E2636" s="1" t="str">
        <f t="shared" si="738"/>
        <v/>
      </c>
      <c r="K2636" s="19" t="str">
        <f t="shared" si="742"/>
        <v/>
      </c>
      <c r="L2636" s="19">
        <f t="shared" si="735"/>
        <v>10000</v>
      </c>
      <c r="M2636" s="22" t="str">
        <f>TRIM(Data!$N2633)</f>
        <v>Pink Dahlia</v>
      </c>
      <c r="N2636" s="22" t="str">
        <f>TRIM(Data!$A2633)</f>
        <v>Pink Dahlia (H)</v>
      </c>
      <c r="O2636" s="23">
        <f>IF(Data!$B2633=0,"",Data!$B2633)</f>
        <v>1980</v>
      </c>
      <c r="P2636" s="19" t="str">
        <f>IF(Data!$C2633=0,"",Data!$C2633)</f>
        <v>1</v>
      </c>
      <c r="Q2636" s="23" t="str">
        <f>IF($M2636="","",Data!$E2633)</f>
        <v>S</v>
      </c>
      <c r="R2636" s="23" t="str">
        <f t="shared" si="743"/>
        <v>S</v>
      </c>
      <c r="S2636" s="23" t="str">
        <f t="shared" si="744"/>
        <v>S</v>
      </c>
      <c r="T2636" s="19" t="str">
        <f>IF(Data!$F2633=0,"",Data!$F2633)</f>
        <v/>
      </c>
      <c r="U2636" s="19" t="str">
        <f>IF(Data!$G2633=0,"",Data!$G2633)</f>
        <v>FD</v>
      </c>
      <c r="V2636" s="19" t="str">
        <f>IF(Data!$D2633=0,"",Data!$D2633)</f>
        <v/>
      </c>
      <c r="W2636" s="19" t="str">
        <f>Data!$H2633</f>
        <v>NRH</v>
      </c>
      <c r="Y2636" s="41" t="e">
        <f t="shared" si="739"/>
        <v>#REF!</v>
      </c>
      <c r="Z2636" s="8">
        <f t="shared" si="745"/>
        <v>10000</v>
      </c>
      <c r="AA2636" s="8" t="str">
        <f t="shared" si="746"/>
        <v>Pink Dahlia</v>
      </c>
      <c r="AB2636" s="8" t="str">
        <f t="shared" si="747"/>
        <v>S</v>
      </c>
      <c r="AC2636" s="8" t="str">
        <f t="shared" si="748"/>
        <v/>
      </c>
      <c r="AD2636" s="8" t="str">
        <f t="shared" si="736"/>
        <v>FD</v>
      </c>
      <c r="AE2636" s="8" t="str">
        <f t="shared" si="749"/>
        <v/>
      </c>
      <c r="AF2636" s="5">
        <f t="shared" si="750"/>
        <v>1980</v>
      </c>
      <c r="AG2636" s="46">
        <v>2633</v>
      </c>
      <c r="AH2636" s="47" t="str">
        <f t="shared" si="740"/>
        <v/>
      </c>
      <c r="AI2636" s="48" t="str">
        <f t="shared" si="741"/>
        <v/>
      </c>
      <c r="AK2636" s="22" t="e">
        <f>TRIM(#REF!)</f>
        <v>#REF!</v>
      </c>
      <c r="AL2636" s="23" t="e">
        <f>IF(#REF!=0,"",#REF!)</f>
        <v>#REF!</v>
      </c>
      <c r="AM2636" s="19" t="e">
        <f>IF(#REF!=0,"",#REF!)</f>
        <v>#REF!</v>
      </c>
      <c r="AN2636" s="23" t="e">
        <f>IF($AK2636="","",#REF!)</f>
        <v>#REF!</v>
      </c>
      <c r="AO2636" s="23" t="e">
        <f t="shared" si="751"/>
        <v>#REF!</v>
      </c>
      <c r="AP2636" s="19" t="e">
        <f>IF(#REF!=0,"",#REF!)</f>
        <v>#REF!</v>
      </c>
      <c r="AQ2636" s="19" t="e">
        <f>IF(#REF!=0,"",#REF!)</f>
        <v>#REF!</v>
      </c>
      <c r="AR2636" s="19" t="e">
        <f>IF(#REF!=0,"",#REF!)</f>
        <v>#REF!</v>
      </c>
      <c r="AS2636" s="19" t="e">
        <f>#REF!</f>
        <v>#REF!</v>
      </c>
    </row>
    <row r="2637" spans="4:45" ht="19.5" thickTop="1" thickBot="1" x14ac:dyDescent="0.25">
      <c r="D2637" s="1" t="str">
        <f t="shared" si="737"/>
        <v/>
      </c>
      <c r="E2637" s="1" t="str">
        <f t="shared" si="738"/>
        <v/>
      </c>
      <c r="K2637" s="19" t="str">
        <f t="shared" si="742"/>
        <v/>
      </c>
      <c r="L2637" s="19">
        <f t="shared" si="735"/>
        <v>10000</v>
      </c>
      <c r="M2637" s="22" t="str">
        <f>TRIM(Data!$N2634)</f>
        <v>Pink Dawn</v>
      </c>
      <c r="N2637" s="22" t="str">
        <f>TRIM(Data!$A2634)</f>
        <v>Pink Dawn</v>
      </c>
      <c r="O2637" s="23">
        <f>IF(Data!$B2634=0,"",Data!$B2634)</f>
        <v>1934</v>
      </c>
      <c r="P2637" s="19" t="str">
        <f>IF(Data!$C2634=0,"",Data!$C2634)</f>
        <v>1</v>
      </c>
      <c r="Q2637" s="23" t="str">
        <f>IF($M2637="","",Data!$E2634)</f>
        <v>M</v>
      </c>
      <c r="R2637" s="23" t="str">
        <f t="shared" si="743"/>
        <v>M</v>
      </c>
      <c r="S2637" s="23" t="str">
        <f t="shared" si="744"/>
        <v>M</v>
      </c>
      <c r="T2637" s="19" t="str">
        <f>IF(Data!$F2634=0,"",Data!$F2634)</f>
        <v/>
      </c>
      <c r="U2637" s="19" t="str">
        <f>IF(Data!$G2634=0,"",Data!$G2634)</f>
        <v>FD</v>
      </c>
      <c r="V2637" s="19" t="str">
        <f>IF(Data!$D2634=0,"",Data!$D2634)</f>
        <v/>
      </c>
      <c r="W2637" s="19" t="str">
        <f>Data!$H2634</f>
        <v>Japonica</v>
      </c>
      <c r="Y2637" s="41" t="e">
        <f t="shared" si="739"/>
        <v>#REF!</v>
      </c>
      <c r="Z2637" s="8">
        <f t="shared" si="745"/>
        <v>10000</v>
      </c>
      <c r="AA2637" s="8" t="str">
        <f t="shared" si="746"/>
        <v>Pink Dawn</v>
      </c>
      <c r="AB2637" s="8" t="str">
        <f t="shared" si="747"/>
        <v>M</v>
      </c>
      <c r="AC2637" s="8" t="str">
        <f t="shared" si="748"/>
        <v/>
      </c>
      <c r="AD2637" s="8" t="str">
        <f t="shared" si="736"/>
        <v>FD</v>
      </c>
      <c r="AE2637" s="8" t="str">
        <f t="shared" si="749"/>
        <v/>
      </c>
      <c r="AF2637" s="5">
        <f t="shared" si="750"/>
        <v>1934</v>
      </c>
      <c r="AG2637" s="46">
        <v>2634</v>
      </c>
      <c r="AH2637" s="47" t="str">
        <f t="shared" si="740"/>
        <v/>
      </c>
      <c r="AI2637" s="48" t="str">
        <f t="shared" si="741"/>
        <v/>
      </c>
      <c r="AK2637" s="22" t="e">
        <f>TRIM(#REF!)</f>
        <v>#REF!</v>
      </c>
      <c r="AL2637" s="23" t="e">
        <f>IF(#REF!=0,"",#REF!)</f>
        <v>#REF!</v>
      </c>
      <c r="AM2637" s="19" t="e">
        <f>IF(#REF!=0,"",#REF!)</f>
        <v>#REF!</v>
      </c>
      <c r="AN2637" s="23" t="e">
        <f>IF($AK2637="","",#REF!)</f>
        <v>#REF!</v>
      </c>
      <c r="AO2637" s="23" t="e">
        <f t="shared" si="751"/>
        <v>#REF!</v>
      </c>
      <c r="AP2637" s="19" t="e">
        <f>IF(#REF!=0,"",#REF!)</f>
        <v>#REF!</v>
      </c>
      <c r="AQ2637" s="19" t="e">
        <f>IF(#REF!=0,"",#REF!)</f>
        <v>#REF!</v>
      </c>
      <c r="AR2637" s="19" t="e">
        <f>IF(#REF!=0,"",#REF!)</f>
        <v>#REF!</v>
      </c>
      <c r="AS2637" s="19" t="e">
        <f>#REF!</f>
        <v>#REF!</v>
      </c>
    </row>
    <row r="2638" spans="4:45" ht="19.5" thickTop="1" thickBot="1" x14ac:dyDescent="0.25">
      <c r="D2638" s="1" t="str">
        <f t="shared" si="737"/>
        <v/>
      </c>
      <c r="E2638" s="1" t="str">
        <f t="shared" si="738"/>
        <v/>
      </c>
      <c r="K2638" s="19" t="str">
        <f t="shared" si="742"/>
        <v/>
      </c>
      <c r="L2638" s="19">
        <f t="shared" si="735"/>
        <v>10000</v>
      </c>
      <c r="M2638" s="22" t="str">
        <f>TRIM(Data!$N2635)</f>
        <v>Pink Diddy</v>
      </c>
      <c r="N2638" s="22" t="str">
        <f>TRIM(Data!$A2635)</f>
        <v>Pink Diddy</v>
      </c>
      <c r="O2638" s="23">
        <f>IF(Data!$B2635=0,"",Data!$B2635)</f>
        <v>1950</v>
      </c>
      <c r="P2638" s="19" t="str">
        <f>IF(Data!$C2635=0,"",Data!$C2635)</f>
        <v>1</v>
      </c>
      <c r="Q2638" s="23" t="str">
        <f>IF($M2638="","",Data!$E2635)</f>
        <v>M</v>
      </c>
      <c r="R2638" s="23" t="str">
        <f t="shared" si="743"/>
        <v>M</v>
      </c>
      <c r="S2638" s="23" t="str">
        <f t="shared" si="744"/>
        <v>M</v>
      </c>
      <c r="T2638" s="19" t="str">
        <f>IF(Data!$F2635=0,"",Data!$F2635)</f>
        <v/>
      </c>
      <c r="U2638" s="19" t="str">
        <f>IF(Data!$G2635=0,"",Data!$G2635)</f>
        <v/>
      </c>
      <c r="V2638" s="19" t="str">
        <f>IF(Data!$D2635=0,"",Data!$D2635)</f>
        <v/>
      </c>
      <c r="W2638" s="19" t="str">
        <f>Data!$H2635</f>
        <v>Japonica</v>
      </c>
      <c r="Y2638" s="41" t="e">
        <f t="shared" si="739"/>
        <v>#REF!</v>
      </c>
      <c r="Z2638" s="8">
        <f t="shared" si="745"/>
        <v>10000</v>
      </c>
      <c r="AA2638" s="8" t="str">
        <f t="shared" si="746"/>
        <v>Pink Diddy</v>
      </c>
      <c r="AB2638" s="8" t="str">
        <f t="shared" si="747"/>
        <v>M</v>
      </c>
      <c r="AC2638" s="8" t="str">
        <f t="shared" si="748"/>
        <v/>
      </c>
      <c r="AD2638" s="8" t="str">
        <f t="shared" si="736"/>
        <v/>
      </c>
      <c r="AE2638" s="8" t="str">
        <f t="shared" si="749"/>
        <v/>
      </c>
      <c r="AF2638" s="5">
        <f t="shared" si="750"/>
        <v>1950</v>
      </c>
      <c r="AG2638" s="46">
        <v>2635</v>
      </c>
      <c r="AH2638" s="47" t="str">
        <f t="shared" si="740"/>
        <v/>
      </c>
      <c r="AI2638" s="48" t="str">
        <f t="shared" si="741"/>
        <v/>
      </c>
      <c r="AK2638" s="22" t="e">
        <f>TRIM(#REF!)</f>
        <v>#REF!</v>
      </c>
      <c r="AL2638" s="23" t="e">
        <f>IF(#REF!=0,"",#REF!)</f>
        <v>#REF!</v>
      </c>
      <c r="AM2638" s="19" t="e">
        <f>IF(#REF!=0,"",#REF!)</f>
        <v>#REF!</v>
      </c>
      <c r="AN2638" s="23" t="e">
        <f>IF($AK2638="","",#REF!)</f>
        <v>#REF!</v>
      </c>
      <c r="AO2638" s="23" t="e">
        <f t="shared" si="751"/>
        <v>#REF!</v>
      </c>
      <c r="AP2638" s="19" t="e">
        <f>IF(#REF!=0,"",#REF!)</f>
        <v>#REF!</v>
      </c>
      <c r="AQ2638" s="19" t="e">
        <f>IF(#REF!=0,"",#REF!)</f>
        <v>#REF!</v>
      </c>
      <c r="AR2638" s="19" t="e">
        <f>IF(#REF!=0,"",#REF!)</f>
        <v>#REF!</v>
      </c>
      <c r="AS2638" s="19" t="e">
        <f>#REF!</f>
        <v>#REF!</v>
      </c>
    </row>
    <row r="2639" spans="4:45" ht="19.5" thickTop="1" thickBot="1" x14ac:dyDescent="0.25">
      <c r="D2639" s="1" t="str">
        <f t="shared" si="737"/>
        <v/>
      </c>
      <c r="E2639" s="1" t="str">
        <f t="shared" si="738"/>
        <v/>
      </c>
      <c r="K2639" s="19" t="str">
        <f t="shared" si="742"/>
        <v/>
      </c>
      <c r="L2639" s="19">
        <f t="shared" si="735"/>
        <v>10000</v>
      </c>
      <c r="M2639" s="22" t="str">
        <f>TRIM(Data!$N2636)</f>
        <v>Pink Doll</v>
      </c>
      <c r="N2639" s="22" t="str">
        <f>TRIM(Data!$A2636)</f>
        <v>Pink Doll</v>
      </c>
      <c r="O2639" s="23">
        <f>IF(Data!$B2636=0,"",Data!$B2636)</f>
        <v>1971</v>
      </c>
      <c r="P2639" s="19" t="str">
        <f>IF(Data!$C2636=0,"",Data!$C2636)</f>
        <v>1</v>
      </c>
      <c r="Q2639" s="23" t="str">
        <f>IF($M2639="","",Data!$E2636)</f>
        <v>S</v>
      </c>
      <c r="R2639" s="23" t="str">
        <f t="shared" si="743"/>
        <v>S</v>
      </c>
      <c r="S2639" s="23" t="str">
        <f t="shared" si="744"/>
        <v>S</v>
      </c>
      <c r="T2639" s="19" t="str">
        <f>IF(Data!$F2636=0,"",Data!$F2636)</f>
        <v/>
      </c>
      <c r="U2639" s="19" t="str">
        <f>IF(Data!$G2636=0,"",Data!$G2636)</f>
        <v>FD</v>
      </c>
      <c r="V2639" s="19" t="str">
        <f>IF(Data!$D2636=0,"",Data!$D2636)</f>
        <v/>
      </c>
      <c r="W2639" s="19" t="str">
        <f>Data!$H2636</f>
        <v>Japonica</v>
      </c>
      <c r="Y2639" s="41" t="e">
        <f t="shared" si="739"/>
        <v>#REF!</v>
      </c>
      <c r="Z2639" s="8">
        <f t="shared" si="745"/>
        <v>10000</v>
      </c>
      <c r="AA2639" s="8" t="str">
        <f t="shared" si="746"/>
        <v>Pink Doll</v>
      </c>
      <c r="AB2639" s="8" t="str">
        <f t="shared" si="747"/>
        <v>S</v>
      </c>
      <c r="AC2639" s="8" t="str">
        <f t="shared" si="748"/>
        <v/>
      </c>
      <c r="AD2639" s="8" t="str">
        <f t="shared" si="736"/>
        <v>FD</v>
      </c>
      <c r="AE2639" s="8" t="str">
        <f t="shared" si="749"/>
        <v/>
      </c>
      <c r="AF2639" s="5">
        <f t="shared" si="750"/>
        <v>1971</v>
      </c>
      <c r="AG2639" s="46">
        <v>2636</v>
      </c>
      <c r="AH2639" s="47" t="str">
        <f t="shared" si="740"/>
        <v/>
      </c>
      <c r="AI2639" s="48" t="str">
        <f t="shared" si="741"/>
        <v/>
      </c>
      <c r="AK2639" s="22" t="e">
        <f>TRIM(#REF!)</f>
        <v>#REF!</v>
      </c>
      <c r="AL2639" s="23" t="e">
        <f>IF(#REF!=0,"",#REF!)</f>
        <v>#REF!</v>
      </c>
      <c r="AM2639" s="19" t="e">
        <f>IF(#REF!=0,"",#REF!)</f>
        <v>#REF!</v>
      </c>
      <c r="AN2639" s="23" t="e">
        <f>IF($AK2639="","",#REF!)</f>
        <v>#REF!</v>
      </c>
      <c r="AO2639" s="23" t="e">
        <f t="shared" si="751"/>
        <v>#REF!</v>
      </c>
      <c r="AP2639" s="19" t="e">
        <f>IF(#REF!=0,"",#REF!)</f>
        <v>#REF!</v>
      </c>
      <c r="AQ2639" s="19" t="e">
        <f>IF(#REF!=0,"",#REF!)</f>
        <v>#REF!</v>
      </c>
      <c r="AR2639" s="19" t="e">
        <f>IF(#REF!=0,"",#REF!)</f>
        <v>#REF!</v>
      </c>
      <c r="AS2639" s="19" t="e">
        <f>#REF!</f>
        <v>#REF!</v>
      </c>
    </row>
    <row r="2640" spans="4:45" ht="19.5" thickTop="1" thickBot="1" x14ac:dyDescent="0.25">
      <c r="D2640" s="1" t="str">
        <f t="shared" si="737"/>
        <v/>
      </c>
      <c r="E2640" s="1" t="str">
        <f t="shared" si="738"/>
        <v/>
      </c>
      <c r="K2640" s="19" t="str">
        <f t="shared" si="742"/>
        <v/>
      </c>
      <c r="L2640" s="19">
        <f t="shared" si="735"/>
        <v>10000</v>
      </c>
      <c r="M2640" s="22" t="str">
        <f>TRIM(Data!$N2637)</f>
        <v>Pink Explorer</v>
      </c>
      <c r="N2640" s="22" t="str">
        <f>TRIM(Data!$A2637)</f>
        <v>Pink Explorer</v>
      </c>
      <c r="O2640" s="23">
        <f>IF(Data!$B2637=0,"",Data!$B2637)</f>
        <v>1958</v>
      </c>
      <c r="P2640" s="19" t="str">
        <f>IF(Data!$C2637=0,"",Data!$C2637)</f>
        <v>1</v>
      </c>
      <c r="Q2640" s="23" t="str">
        <f>IF($M2640="","",Data!$E2637)</f>
        <v>L</v>
      </c>
      <c r="R2640" s="23" t="str">
        <f t="shared" si="743"/>
        <v>L</v>
      </c>
      <c r="S2640" s="23" t="str">
        <f t="shared" si="744"/>
        <v>L</v>
      </c>
      <c r="T2640" s="19" t="str">
        <f>IF(Data!$F2637=0,"",Data!$F2637)</f>
        <v/>
      </c>
      <c r="U2640" s="19" t="str">
        <f>IF(Data!$G2637=0,"",Data!$G2637)</f>
        <v/>
      </c>
      <c r="V2640" s="19" t="str">
        <f>IF(Data!$D2637=0,"",Data!$D2637)</f>
        <v/>
      </c>
      <c r="W2640" s="19" t="str">
        <f>Data!$H2637</f>
        <v>Japonica</v>
      </c>
      <c r="Y2640" s="41" t="e">
        <f t="shared" si="739"/>
        <v>#REF!</v>
      </c>
      <c r="Z2640" s="8">
        <f t="shared" si="745"/>
        <v>10000</v>
      </c>
      <c r="AA2640" s="8" t="str">
        <f t="shared" si="746"/>
        <v>Pink Explorer</v>
      </c>
      <c r="AB2640" s="8" t="str">
        <f t="shared" si="747"/>
        <v>L</v>
      </c>
      <c r="AC2640" s="8" t="str">
        <f t="shared" si="748"/>
        <v/>
      </c>
      <c r="AD2640" s="8" t="str">
        <f t="shared" si="736"/>
        <v/>
      </c>
      <c r="AE2640" s="8" t="str">
        <f t="shared" si="749"/>
        <v/>
      </c>
      <c r="AF2640" s="5">
        <f t="shared" si="750"/>
        <v>1958</v>
      </c>
      <c r="AG2640" s="46">
        <v>2637</v>
      </c>
      <c r="AH2640" s="47" t="str">
        <f t="shared" si="740"/>
        <v/>
      </c>
      <c r="AI2640" s="48" t="str">
        <f t="shared" si="741"/>
        <v/>
      </c>
      <c r="AK2640" s="22" t="e">
        <f>TRIM(#REF!)</f>
        <v>#REF!</v>
      </c>
      <c r="AL2640" s="23" t="e">
        <f>IF(#REF!=0,"",#REF!)</f>
        <v>#REF!</v>
      </c>
      <c r="AM2640" s="19" t="e">
        <f>IF(#REF!=0,"",#REF!)</f>
        <v>#REF!</v>
      </c>
      <c r="AN2640" s="23" t="e">
        <f>IF($AK2640="","",#REF!)</f>
        <v>#REF!</v>
      </c>
      <c r="AO2640" s="23" t="e">
        <f t="shared" si="751"/>
        <v>#REF!</v>
      </c>
      <c r="AP2640" s="19" t="e">
        <f>IF(#REF!=0,"",#REF!)</f>
        <v>#REF!</v>
      </c>
      <c r="AQ2640" s="19" t="e">
        <f>IF(#REF!=0,"",#REF!)</f>
        <v>#REF!</v>
      </c>
      <c r="AR2640" s="19" t="e">
        <f>IF(#REF!=0,"",#REF!)</f>
        <v>#REF!</v>
      </c>
      <c r="AS2640" s="19" t="e">
        <f>#REF!</f>
        <v>#REF!</v>
      </c>
    </row>
    <row r="2641" spans="4:45" ht="19.5" thickTop="1" thickBot="1" x14ac:dyDescent="0.25">
      <c r="D2641" s="1" t="str">
        <f t="shared" si="737"/>
        <v/>
      </c>
      <c r="E2641" s="1" t="str">
        <f t="shared" si="738"/>
        <v/>
      </c>
      <c r="K2641" s="19" t="str">
        <f t="shared" si="742"/>
        <v/>
      </c>
      <c r="L2641" s="19">
        <f t="shared" si="735"/>
        <v>10000</v>
      </c>
      <c r="M2641" s="22" t="str">
        <f>TRIM(Data!$N2638)</f>
        <v>Pink Frost</v>
      </c>
      <c r="N2641" s="22" t="str">
        <f>TRIM(Data!$A2638)</f>
        <v>Pink Frost</v>
      </c>
      <c r="O2641" s="23">
        <f>IF(Data!$B2638=0,"",Data!$B2638)</f>
        <v>1970</v>
      </c>
      <c r="P2641" s="19" t="str">
        <f>IF(Data!$C2638=0,"",Data!$C2638)</f>
        <v>1</v>
      </c>
      <c r="Q2641" s="23" t="str">
        <f>IF($M2641="","",Data!$E2638)</f>
        <v>M-L</v>
      </c>
      <c r="R2641" s="23" t="str">
        <f t="shared" si="743"/>
        <v>M</v>
      </c>
      <c r="S2641" s="23" t="str">
        <f t="shared" si="744"/>
        <v>M</v>
      </c>
      <c r="T2641" s="19" t="str">
        <f>IF(Data!$F2638=0,"",Data!$F2638)</f>
        <v/>
      </c>
      <c r="U2641" s="19" t="str">
        <f>IF(Data!$G2638=0,"",Data!$G2638)</f>
        <v>FD</v>
      </c>
      <c r="V2641" s="19" t="str">
        <f>IF(Data!$D2638=0,"",Data!$D2638)</f>
        <v/>
      </c>
      <c r="W2641" s="19" t="str">
        <f>Data!$H2638</f>
        <v>Japonica</v>
      </c>
      <c r="Y2641" s="41" t="e">
        <f t="shared" si="739"/>
        <v>#REF!</v>
      </c>
      <c r="Z2641" s="8">
        <f t="shared" si="745"/>
        <v>10000</v>
      </c>
      <c r="AA2641" s="8" t="str">
        <f t="shared" si="746"/>
        <v>Pink Frost</v>
      </c>
      <c r="AB2641" s="8" t="str">
        <f t="shared" si="747"/>
        <v>M</v>
      </c>
      <c r="AC2641" s="8" t="str">
        <f t="shared" si="748"/>
        <v/>
      </c>
      <c r="AD2641" s="8" t="str">
        <f t="shared" si="736"/>
        <v>FD</v>
      </c>
      <c r="AE2641" s="8" t="str">
        <f t="shared" si="749"/>
        <v/>
      </c>
      <c r="AF2641" s="5">
        <f t="shared" si="750"/>
        <v>1970</v>
      </c>
      <c r="AG2641" s="46">
        <v>2638</v>
      </c>
      <c r="AH2641" s="47" t="str">
        <f t="shared" si="740"/>
        <v/>
      </c>
      <c r="AI2641" s="48" t="str">
        <f t="shared" si="741"/>
        <v/>
      </c>
      <c r="AK2641" s="22" t="e">
        <f>TRIM(#REF!)</f>
        <v>#REF!</v>
      </c>
      <c r="AL2641" s="23" t="e">
        <f>IF(#REF!=0,"",#REF!)</f>
        <v>#REF!</v>
      </c>
      <c r="AM2641" s="19" t="e">
        <f>IF(#REF!=0,"",#REF!)</f>
        <v>#REF!</v>
      </c>
      <c r="AN2641" s="23" t="e">
        <f>IF($AK2641="","",#REF!)</f>
        <v>#REF!</v>
      </c>
      <c r="AO2641" s="23" t="e">
        <f t="shared" si="751"/>
        <v>#REF!</v>
      </c>
      <c r="AP2641" s="19" t="e">
        <f>IF(#REF!=0,"",#REF!)</f>
        <v>#REF!</v>
      </c>
      <c r="AQ2641" s="19" t="e">
        <f>IF(#REF!=0,"",#REF!)</f>
        <v>#REF!</v>
      </c>
      <c r="AR2641" s="19" t="e">
        <f>IF(#REF!=0,"",#REF!)</f>
        <v>#REF!</v>
      </c>
      <c r="AS2641" s="19" t="e">
        <f>#REF!</f>
        <v>#REF!</v>
      </c>
    </row>
    <row r="2642" spans="4:45" ht="19.5" thickTop="1" thickBot="1" x14ac:dyDescent="0.25">
      <c r="D2642" s="1" t="str">
        <f t="shared" si="737"/>
        <v/>
      </c>
      <c r="E2642" s="1" t="str">
        <f t="shared" si="738"/>
        <v/>
      </c>
      <c r="K2642" s="19" t="str">
        <f t="shared" si="742"/>
        <v/>
      </c>
      <c r="L2642" s="19">
        <f t="shared" si="735"/>
        <v>10000</v>
      </c>
      <c r="M2642" s="22" t="str">
        <f>TRIM(Data!$N2639)</f>
        <v>Pink Granthamiana</v>
      </c>
      <c r="N2642" s="22" t="str">
        <f>TRIM(Data!$A2639)</f>
        <v>Pink Granthamiana (Specie)</v>
      </c>
      <c r="O2642" s="23">
        <f>IF(Data!$B2639=0,"",Data!$B2639)</f>
        <v>1993</v>
      </c>
      <c r="P2642" s="19" t="str">
        <f>IF(Data!$C2639=0,"",Data!$C2639)</f>
        <v>1</v>
      </c>
      <c r="Q2642" s="23" t="str">
        <f>IF($M2642="","",Data!$E2639)</f>
        <v>L</v>
      </c>
      <c r="R2642" s="23" t="str">
        <f t="shared" si="743"/>
        <v>L</v>
      </c>
      <c r="S2642" s="23" t="str">
        <f t="shared" si="744"/>
        <v>L</v>
      </c>
      <c r="T2642" s="19" t="str">
        <f>IF(Data!$F2639=0,"",Data!$F2639)</f>
        <v/>
      </c>
      <c r="U2642" s="19" t="str">
        <f>IF(Data!$G2639=0,"",Data!$G2639)</f>
        <v/>
      </c>
      <c r="V2642" s="19" t="str">
        <f>IF(Data!$D2639=0,"",Data!$D2639)</f>
        <v/>
      </c>
      <c r="W2642" s="19" t="str">
        <f>Data!$H2639</f>
        <v>Specie</v>
      </c>
      <c r="Y2642" s="41" t="e">
        <f t="shared" si="739"/>
        <v>#REF!</v>
      </c>
      <c r="Z2642" s="8">
        <f t="shared" si="745"/>
        <v>10000</v>
      </c>
      <c r="AA2642" s="8" t="str">
        <f t="shared" si="746"/>
        <v>Pink Granthamiana</v>
      </c>
      <c r="AB2642" s="8" t="str">
        <f t="shared" si="747"/>
        <v>L</v>
      </c>
      <c r="AC2642" s="8" t="str">
        <f t="shared" si="748"/>
        <v/>
      </c>
      <c r="AD2642" s="8" t="str">
        <f t="shared" si="736"/>
        <v/>
      </c>
      <c r="AE2642" s="8" t="str">
        <f t="shared" si="749"/>
        <v/>
      </c>
      <c r="AF2642" s="5">
        <f t="shared" si="750"/>
        <v>1993</v>
      </c>
      <c r="AG2642" s="46">
        <v>2639</v>
      </c>
      <c r="AH2642" s="47" t="str">
        <f t="shared" si="740"/>
        <v/>
      </c>
      <c r="AI2642" s="48" t="str">
        <f t="shared" si="741"/>
        <v/>
      </c>
      <c r="AK2642" s="22" t="e">
        <f>TRIM(#REF!)</f>
        <v>#REF!</v>
      </c>
      <c r="AL2642" s="23" t="e">
        <f>IF(#REF!=0,"",#REF!)</f>
        <v>#REF!</v>
      </c>
      <c r="AM2642" s="19" t="e">
        <f>IF(#REF!=0,"",#REF!)</f>
        <v>#REF!</v>
      </c>
      <c r="AN2642" s="23" t="e">
        <f>IF($AK2642="","",#REF!)</f>
        <v>#REF!</v>
      </c>
      <c r="AO2642" s="23" t="e">
        <f t="shared" si="751"/>
        <v>#REF!</v>
      </c>
      <c r="AP2642" s="19" t="e">
        <f>IF(#REF!=0,"",#REF!)</f>
        <v>#REF!</v>
      </c>
      <c r="AQ2642" s="19" t="e">
        <f>IF(#REF!=0,"",#REF!)</f>
        <v>#REF!</v>
      </c>
      <c r="AR2642" s="19" t="e">
        <f>IF(#REF!=0,"",#REF!)</f>
        <v>#REF!</v>
      </c>
      <c r="AS2642" s="19" t="e">
        <f>#REF!</f>
        <v>#REF!</v>
      </c>
    </row>
    <row r="2643" spans="4:45" ht="19.5" thickTop="1" thickBot="1" x14ac:dyDescent="0.25">
      <c r="D2643" s="1" t="str">
        <f t="shared" si="737"/>
        <v/>
      </c>
      <c r="E2643" s="1" t="str">
        <f t="shared" si="738"/>
        <v/>
      </c>
      <c r="K2643" s="19" t="str">
        <f t="shared" si="742"/>
        <v/>
      </c>
      <c r="L2643" s="19">
        <f t="shared" si="735"/>
        <v>10000</v>
      </c>
      <c r="M2643" s="22" t="str">
        <f>TRIM(Data!$N2640)</f>
        <v>Pink Icicle</v>
      </c>
      <c r="N2643" s="22" t="str">
        <f>TRIM(Data!$A2640)</f>
        <v>Pink Icicle (H)</v>
      </c>
      <c r="O2643" s="23">
        <f>IF(Data!$B2640=0,"",Data!$B2640)</f>
        <v>1986</v>
      </c>
      <c r="P2643" s="19" t="str">
        <f>IF(Data!$C2640=0,"",Data!$C2640)</f>
        <v>1</v>
      </c>
      <c r="Q2643" s="23" t="str">
        <f>IF($M2643="","",Data!$E2640)</f>
        <v>L</v>
      </c>
      <c r="R2643" s="23" t="str">
        <f t="shared" si="743"/>
        <v>L</v>
      </c>
      <c r="S2643" s="23" t="str">
        <f t="shared" si="744"/>
        <v>L</v>
      </c>
      <c r="T2643" s="19" t="str">
        <f>IF(Data!$F2640=0,"",Data!$F2640)</f>
        <v/>
      </c>
      <c r="U2643" s="19" t="str">
        <f>IF(Data!$G2640=0,"",Data!$G2640)</f>
        <v/>
      </c>
      <c r="V2643" s="19" t="str">
        <f>IF(Data!$D2640=0,"",Data!$D2640)</f>
        <v/>
      </c>
      <c r="W2643" s="19" t="str">
        <f>Data!$H2640</f>
        <v>NRH</v>
      </c>
      <c r="Y2643" s="41" t="e">
        <f t="shared" si="739"/>
        <v>#REF!</v>
      </c>
      <c r="Z2643" s="8">
        <f t="shared" si="745"/>
        <v>10000</v>
      </c>
      <c r="AA2643" s="8" t="str">
        <f t="shared" si="746"/>
        <v>Pink Icicle</v>
      </c>
      <c r="AB2643" s="8" t="str">
        <f t="shared" si="747"/>
        <v>L</v>
      </c>
      <c r="AC2643" s="8" t="str">
        <f t="shared" si="748"/>
        <v/>
      </c>
      <c r="AD2643" s="8" t="str">
        <f t="shared" si="736"/>
        <v/>
      </c>
      <c r="AE2643" s="8" t="str">
        <f t="shared" si="749"/>
        <v/>
      </c>
      <c r="AF2643" s="5">
        <f t="shared" si="750"/>
        <v>1986</v>
      </c>
      <c r="AG2643" s="46">
        <v>2640</v>
      </c>
      <c r="AH2643" s="47" t="str">
        <f t="shared" si="740"/>
        <v/>
      </c>
      <c r="AI2643" s="48" t="str">
        <f t="shared" si="741"/>
        <v/>
      </c>
      <c r="AK2643" s="22" t="e">
        <f>TRIM(#REF!)</f>
        <v>#REF!</v>
      </c>
      <c r="AL2643" s="23" t="e">
        <f>IF(#REF!=0,"",#REF!)</f>
        <v>#REF!</v>
      </c>
      <c r="AM2643" s="19" t="e">
        <f>IF(#REF!=0,"",#REF!)</f>
        <v>#REF!</v>
      </c>
      <c r="AN2643" s="23" t="e">
        <f>IF($AK2643="","",#REF!)</f>
        <v>#REF!</v>
      </c>
      <c r="AO2643" s="23" t="e">
        <f t="shared" si="751"/>
        <v>#REF!</v>
      </c>
      <c r="AP2643" s="19" t="e">
        <f>IF(#REF!=0,"",#REF!)</f>
        <v>#REF!</v>
      </c>
      <c r="AQ2643" s="19" t="e">
        <f>IF(#REF!=0,"",#REF!)</f>
        <v>#REF!</v>
      </c>
      <c r="AR2643" s="19" t="e">
        <f>IF(#REF!=0,"",#REF!)</f>
        <v>#REF!</v>
      </c>
      <c r="AS2643" s="19" t="e">
        <f>#REF!</f>
        <v>#REF!</v>
      </c>
    </row>
    <row r="2644" spans="4:45" ht="19.5" thickTop="1" thickBot="1" x14ac:dyDescent="0.25">
      <c r="D2644" s="1" t="str">
        <f t="shared" si="737"/>
        <v/>
      </c>
      <c r="E2644" s="1" t="str">
        <f t="shared" si="738"/>
        <v/>
      </c>
      <c r="K2644" s="19" t="str">
        <f t="shared" si="742"/>
        <v/>
      </c>
      <c r="L2644" s="19">
        <f t="shared" si="735"/>
        <v>10000</v>
      </c>
      <c r="M2644" s="22" t="str">
        <f>TRIM(Data!$N2641)</f>
        <v>Pink Kiss</v>
      </c>
      <c r="N2644" s="22" t="str">
        <f>TRIM(Data!$A2641)</f>
        <v>Pink Kiss</v>
      </c>
      <c r="O2644" s="23">
        <f>IF(Data!$B2641=0,"",Data!$B2641)</f>
        <v>2020</v>
      </c>
      <c r="P2644" s="19" t="str">
        <f>IF(Data!$C2641=0,"",Data!$C2641)</f>
        <v>1</v>
      </c>
      <c r="Q2644" s="23" t="str">
        <f>IF($M2644="","",Data!$E2641)</f>
        <v>S-M</v>
      </c>
      <c r="R2644" s="23" t="str">
        <f t="shared" si="743"/>
        <v>S</v>
      </c>
      <c r="S2644" s="23" t="str">
        <f t="shared" si="744"/>
        <v>S</v>
      </c>
      <c r="T2644" s="19" t="str">
        <f>IF(Data!$F2641=0,"",Data!$F2641)</f>
        <v/>
      </c>
      <c r="U2644" s="19" t="str">
        <f>IF(Data!$G2641=0,"",Data!$G2641)</f>
        <v/>
      </c>
      <c r="V2644" s="19" t="str">
        <f>IF(Data!$D2641=0,"",Data!$D2641)</f>
        <v/>
      </c>
      <c r="W2644" s="19" t="str">
        <f>Data!$H2641</f>
        <v>Japonica</v>
      </c>
      <c r="Y2644" s="41" t="e">
        <f t="shared" si="739"/>
        <v>#REF!</v>
      </c>
      <c r="Z2644" s="8">
        <f t="shared" si="745"/>
        <v>10000</v>
      </c>
      <c r="AA2644" s="8" t="str">
        <f t="shared" si="746"/>
        <v>Pink Kiss</v>
      </c>
      <c r="AB2644" s="8" t="str">
        <f t="shared" si="747"/>
        <v>S</v>
      </c>
      <c r="AC2644" s="8" t="str">
        <f t="shared" si="748"/>
        <v/>
      </c>
      <c r="AD2644" s="8" t="str">
        <f t="shared" si="736"/>
        <v/>
      </c>
      <c r="AE2644" s="8" t="str">
        <f t="shared" si="749"/>
        <v/>
      </c>
      <c r="AF2644" s="5">
        <f t="shared" si="750"/>
        <v>2020</v>
      </c>
      <c r="AG2644" s="46">
        <v>2641</v>
      </c>
      <c r="AH2644" s="47" t="str">
        <f t="shared" si="740"/>
        <v/>
      </c>
      <c r="AI2644" s="48" t="str">
        <f t="shared" si="741"/>
        <v/>
      </c>
      <c r="AK2644" s="22" t="e">
        <f>TRIM(#REF!)</f>
        <v>#REF!</v>
      </c>
      <c r="AL2644" s="23" t="e">
        <f>IF(#REF!=0,"",#REF!)</f>
        <v>#REF!</v>
      </c>
      <c r="AM2644" s="19" t="e">
        <f>IF(#REF!=0,"",#REF!)</f>
        <v>#REF!</v>
      </c>
      <c r="AN2644" s="23" t="e">
        <f>IF($AK2644="","",#REF!)</f>
        <v>#REF!</v>
      </c>
      <c r="AO2644" s="23" t="e">
        <f t="shared" si="751"/>
        <v>#REF!</v>
      </c>
      <c r="AP2644" s="19" t="e">
        <f>IF(#REF!=0,"",#REF!)</f>
        <v>#REF!</v>
      </c>
      <c r="AQ2644" s="19" t="e">
        <f>IF(#REF!=0,"",#REF!)</f>
        <v>#REF!</v>
      </c>
      <c r="AR2644" s="19" t="e">
        <f>IF(#REF!=0,"",#REF!)</f>
        <v>#REF!</v>
      </c>
      <c r="AS2644" s="19" t="e">
        <f>#REF!</f>
        <v>#REF!</v>
      </c>
    </row>
    <row r="2645" spans="4:45" ht="19.5" thickTop="1" thickBot="1" x14ac:dyDescent="0.25">
      <c r="D2645" s="1" t="str">
        <f t="shared" si="737"/>
        <v/>
      </c>
      <c r="E2645" s="1" t="str">
        <f t="shared" si="738"/>
        <v/>
      </c>
      <c r="K2645" s="19" t="str">
        <f t="shared" si="742"/>
        <v/>
      </c>
      <c r="L2645" s="19">
        <f t="shared" si="735"/>
        <v>10000</v>
      </c>
      <c r="M2645" s="22" t="str">
        <f>TRIM(Data!$N2642)</f>
        <v>Pink Lace (See Hishi-karaito)</v>
      </c>
      <c r="N2645" s="22" t="str">
        <f>TRIM(Data!$A2642)</f>
        <v>Pink Lace (See Hishi-karaito)</v>
      </c>
      <c r="O2645" s="23">
        <f>IF(Data!$B2642=0,"",Data!$B2642)</f>
        <v>2016</v>
      </c>
      <c r="P2645" s="19" t="str">
        <f>IF(Data!$C2642=0,"",Data!$C2642)</f>
        <v/>
      </c>
      <c r="Q2645" s="23" t="str">
        <f>IF($M2645="","",Data!$E2642)</f>
        <v>S-M</v>
      </c>
      <c r="R2645" s="23" t="str">
        <f t="shared" si="743"/>
        <v>S</v>
      </c>
      <c r="S2645" s="23" t="str">
        <f t="shared" si="744"/>
        <v>S</v>
      </c>
      <c r="T2645" s="19" t="str">
        <f>IF(Data!$F2642=0,"",Data!$F2642)</f>
        <v/>
      </c>
      <c r="U2645" s="19" t="str">
        <f>IF(Data!$G2642=0,"",Data!$G2642)</f>
        <v/>
      </c>
      <c r="V2645" s="19" t="str">
        <f>IF(Data!$D2642=0,"",Data!$D2642)</f>
        <v/>
      </c>
      <c r="W2645" s="19" t="str">
        <f>Data!$H2642</f>
        <v>Japonica</v>
      </c>
      <c r="Y2645" s="41" t="e">
        <f t="shared" si="739"/>
        <v>#REF!</v>
      </c>
      <c r="Z2645" s="8">
        <f t="shared" si="745"/>
        <v>10000</v>
      </c>
      <c r="AA2645" s="8" t="str">
        <f t="shared" si="746"/>
        <v>Pink Lace (See Hishi-karaito)</v>
      </c>
      <c r="AB2645" s="8" t="str">
        <f t="shared" si="747"/>
        <v>S</v>
      </c>
      <c r="AC2645" s="8" t="str">
        <f t="shared" si="748"/>
        <v/>
      </c>
      <c r="AD2645" s="8" t="str">
        <f t="shared" si="736"/>
        <v/>
      </c>
      <c r="AE2645" s="8" t="str">
        <f t="shared" si="749"/>
        <v/>
      </c>
      <c r="AF2645" s="5">
        <f t="shared" si="750"/>
        <v>2016</v>
      </c>
      <c r="AG2645" s="46">
        <v>2642</v>
      </c>
      <c r="AH2645" s="47" t="str">
        <f t="shared" si="740"/>
        <v/>
      </c>
      <c r="AI2645" s="48" t="str">
        <f t="shared" si="741"/>
        <v/>
      </c>
      <c r="AK2645" s="22" t="e">
        <f>TRIM(#REF!)</f>
        <v>#REF!</v>
      </c>
      <c r="AL2645" s="23" t="e">
        <f>IF(#REF!=0,"",#REF!)</f>
        <v>#REF!</v>
      </c>
      <c r="AM2645" s="19" t="e">
        <f>IF(#REF!=0,"",#REF!)</f>
        <v>#REF!</v>
      </c>
      <c r="AN2645" s="23" t="e">
        <f>IF($AK2645="","",#REF!)</f>
        <v>#REF!</v>
      </c>
      <c r="AO2645" s="23" t="e">
        <f t="shared" si="751"/>
        <v>#REF!</v>
      </c>
      <c r="AP2645" s="19" t="e">
        <f>IF(#REF!=0,"",#REF!)</f>
        <v>#REF!</v>
      </c>
      <c r="AQ2645" s="19" t="e">
        <f>IF(#REF!=0,"",#REF!)</f>
        <v>#REF!</v>
      </c>
      <c r="AR2645" s="19" t="e">
        <f>IF(#REF!=0,"",#REF!)</f>
        <v>#REF!</v>
      </c>
      <c r="AS2645" s="19" t="e">
        <f>#REF!</f>
        <v>#REF!</v>
      </c>
    </row>
    <row r="2646" spans="4:45" ht="19.5" thickTop="1" thickBot="1" x14ac:dyDescent="0.25">
      <c r="D2646" s="1" t="str">
        <f t="shared" si="737"/>
        <v/>
      </c>
      <c r="E2646" s="1" t="str">
        <f t="shared" si="738"/>
        <v/>
      </c>
      <c r="K2646" s="19" t="str">
        <f t="shared" si="742"/>
        <v/>
      </c>
      <c r="L2646" s="19">
        <f t="shared" ref="L2646:L2709" si="752">IF(ISERROR(SEARCH($B$2,M2646)),10000,IF(SEARCH($B$2,M2646)=1,SEARCH($B$2,M2646)+ROW()/100000,10000))</f>
        <v>10000</v>
      </c>
      <c r="M2646" s="22" t="str">
        <f>TRIM(Data!$N2643)</f>
        <v>Pink Lady (See Lady Loch)</v>
      </c>
      <c r="N2646" s="22" t="str">
        <f>TRIM(Data!$A2643)</f>
        <v>Pink Lady (See Lady Loch)</v>
      </c>
      <c r="O2646" s="23">
        <f>IF(Data!$B2643=0,"",Data!$B2643)</f>
        <v>1898</v>
      </c>
      <c r="P2646" s="19" t="str">
        <f>IF(Data!$C2643=0,"",Data!$C2643)</f>
        <v/>
      </c>
      <c r="Q2646" s="23" t="str">
        <f>IF($M2646="","",Data!$E2643)</f>
        <v>M</v>
      </c>
      <c r="R2646" s="23" t="str">
        <f t="shared" si="743"/>
        <v>M</v>
      </c>
      <c r="S2646" s="23" t="str">
        <f t="shared" si="744"/>
        <v>M</v>
      </c>
      <c r="T2646" s="19" t="str">
        <f>IF(Data!$F2643=0,"",Data!$F2643)</f>
        <v/>
      </c>
      <c r="U2646" s="19" t="str">
        <f>IF(Data!$G2643=0,"",Data!$G2643)</f>
        <v/>
      </c>
      <c r="V2646" s="19" t="str">
        <f>IF(Data!$D2643=0,"",Data!$D2643)</f>
        <v>ANTIQUE</v>
      </c>
      <c r="W2646" s="19" t="str">
        <f>Data!$H2643</f>
        <v>Japonica</v>
      </c>
      <c r="Y2646" s="41" t="e">
        <f t="shared" si="739"/>
        <v>#REF!</v>
      </c>
      <c r="Z2646" s="8">
        <f t="shared" si="745"/>
        <v>2646</v>
      </c>
      <c r="AA2646" s="8" t="str">
        <f t="shared" si="746"/>
        <v>Pink Lady (See Lady Loch)</v>
      </c>
      <c r="AB2646" s="8" t="str">
        <f t="shared" si="747"/>
        <v>M</v>
      </c>
      <c r="AC2646" s="8" t="str">
        <f t="shared" si="748"/>
        <v/>
      </c>
      <c r="AD2646" s="8" t="str">
        <f t="shared" ref="AD2646:AD2709" si="753">U2646</f>
        <v/>
      </c>
      <c r="AE2646" s="8" t="str">
        <f t="shared" si="749"/>
        <v>ANTIQUE</v>
      </c>
      <c r="AF2646" s="5">
        <f t="shared" si="750"/>
        <v>1898</v>
      </c>
      <c r="AG2646" s="46">
        <v>2643</v>
      </c>
      <c r="AH2646" s="47" t="str">
        <f t="shared" si="740"/>
        <v/>
      </c>
      <c r="AI2646" s="48" t="str">
        <f t="shared" si="741"/>
        <v/>
      </c>
      <c r="AK2646" s="22" t="e">
        <f>TRIM(#REF!)</f>
        <v>#REF!</v>
      </c>
      <c r="AL2646" s="23" t="e">
        <f>IF(#REF!=0,"",#REF!)</f>
        <v>#REF!</v>
      </c>
      <c r="AM2646" s="19" t="e">
        <f>IF(#REF!=0,"",#REF!)</f>
        <v>#REF!</v>
      </c>
      <c r="AN2646" s="23" t="e">
        <f>IF($AK2646="","",#REF!)</f>
        <v>#REF!</v>
      </c>
      <c r="AO2646" s="23" t="e">
        <f t="shared" si="751"/>
        <v>#REF!</v>
      </c>
      <c r="AP2646" s="19" t="e">
        <f>IF(#REF!=0,"",#REF!)</f>
        <v>#REF!</v>
      </c>
      <c r="AQ2646" s="19" t="e">
        <f>IF(#REF!=0,"",#REF!)</f>
        <v>#REF!</v>
      </c>
      <c r="AR2646" s="19" t="e">
        <f>IF(#REF!=0,"",#REF!)</f>
        <v>#REF!</v>
      </c>
      <c r="AS2646" s="19" t="e">
        <f>#REF!</f>
        <v>#REF!</v>
      </c>
    </row>
    <row r="2647" spans="4:45" ht="19.5" thickTop="1" thickBot="1" x14ac:dyDescent="0.25">
      <c r="D2647" s="1" t="str">
        <f t="shared" si="737"/>
        <v/>
      </c>
      <c r="E2647" s="1" t="str">
        <f t="shared" si="738"/>
        <v/>
      </c>
      <c r="K2647" s="19" t="str">
        <f t="shared" si="742"/>
        <v/>
      </c>
      <c r="L2647" s="19">
        <f t="shared" si="752"/>
        <v>10000</v>
      </c>
      <c r="M2647" s="22" t="str">
        <f>TRIM(Data!$N2644)</f>
        <v>Pink Mermaid</v>
      </c>
      <c r="N2647" s="22" t="str">
        <f>TRIM(Data!$A2644)</f>
        <v>Pink Mermaid (Kingyo-tsubaki)</v>
      </c>
      <c r="O2647" s="23">
        <f>IF(Data!$B2644=0,"",Data!$B2644)</f>
        <v>1954</v>
      </c>
      <c r="P2647" s="19" t="str">
        <f>IF(Data!$C2644=0,"",Data!$C2644)</f>
        <v>1</v>
      </c>
      <c r="Q2647" s="23" t="str">
        <f>IF($M2647="","",Data!$E2644)</f>
        <v>M</v>
      </c>
      <c r="R2647" s="23" t="str">
        <f t="shared" si="743"/>
        <v>M</v>
      </c>
      <c r="S2647" s="23" t="str">
        <f t="shared" si="744"/>
        <v>M</v>
      </c>
      <c r="T2647" s="19" t="str">
        <f>IF(Data!$F2644=0,"",Data!$F2644)</f>
        <v/>
      </c>
      <c r="U2647" s="19" t="str">
        <f>IF(Data!$G2644=0,"",Data!$G2644)</f>
        <v/>
      </c>
      <c r="V2647" s="19" t="str">
        <f>IF(Data!$D2644=0,"",Data!$D2644)</f>
        <v/>
      </c>
      <c r="W2647" s="19" t="str">
        <f>Data!$H2644</f>
        <v>Japonica</v>
      </c>
      <c r="Y2647" s="41" t="e">
        <f t="shared" si="739"/>
        <v>#REF!</v>
      </c>
      <c r="Z2647" s="8">
        <f t="shared" si="745"/>
        <v>10000</v>
      </c>
      <c r="AA2647" s="8" t="str">
        <f t="shared" si="746"/>
        <v>Pink Mermaid</v>
      </c>
      <c r="AB2647" s="8" t="str">
        <f t="shared" si="747"/>
        <v>M</v>
      </c>
      <c r="AC2647" s="8" t="str">
        <f t="shared" si="748"/>
        <v/>
      </c>
      <c r="AD2647" s="8" t="str">
        <f t="shared" si="753"/>
        <v/>
      </c>
      <c r="AE2647" s="8" t="str">
        <f t="shared" si="749"/>
        <v/>
      </c>
      <c r="AF2647" s="5">
        <f t="shared" si="750"/>
        <v>1954</v>
      </c>
      <c r="AG2647" s="46">
        <v>2644</v>
      </c>
      <c r="AH2647" s="47" t="str">
        <f t="shared" si="740"/>
        <v/>
      </c>
      <c r="AI2647" s="48" t="str">
        <f t="shared" si="741"/>
        <v/>
      </c>
      <c r="AK2647" s="22" t="e">
        <f>TRIM(#REF!)</f>
        <v>#REF!</v>
      </c>
      <c r="AL2647" s="23" t="e">
        <f>IF(#REF!=0,"",#REF!)</f>
        <v>#REF!</v>
      </c>
      <c r="AM2647" s="19" t="e">
        <f>IF(#REF!=0,"",#REF!)</f>
        <v>#REF!</v>
      </c>
      <c r="AN2647" s="23" t="e">
        <f>IF($AK2647="","",#REF!)</f>
        <v>#REF!</v>
      </c>
      <c r="AO2647" s="23" t="e">
        <f t="shared" si="751"/>
        <v>#REF!</v>
      </c>
      <c r="AP2647" s="19" t="e">
        <f>IF(#REF!=0,"",#REF!)</f>
        <v>#REF!</v>
      </c>
      <c r="AQ2647" s="19" t="e">
        <f>IF(#REF!=0,"",#REF!)</f>
        <v>#REF!</v>
      </c>
      <c r="AR2647" s="19" t="e">
        <f>IF(#REF!=0,"",#REF!)</f>
        <v>#REF!</v>
      </c>
      <c r="AS2647" s="19" t="e">
        <f>#REF!</f>
        <v>#REF!</v>
      </c>
    </row>
    <row r="2648" spans="4:45" ht="19.5" thickTop="1" thickBot="1" x14ac:dyDescent="0.25">
      <c r="D2648" s="1" t="str">
        <f t="shared" si="737"/>
        <v/>
      </c>
      <c r="E2648" s="1" t="str">
        <f t="shared" si="738"/>
        <v/>
      </c>
      <c r="K2648" s="19" t="str">
        <f t="shared" si="742"/>
        <v/>
      </c>
      <c r="L2648" s="19">
        <f t="shared" si="752"/>
        <v>10000</v>
      </c>
      <c r="M2648" s="22" t="str">
        <f>TRIM(Data!$N2645)</f>
        <v>Pink Pagoda</v>
      </c>
      <c r="N2648" s="22" t="str">
        <f>TRIM(Data!$A2645)</f>
        <v>Pink Pagoda</v>
      </c>
      <c r="O2648" s="23">
        <f>IF(Data!$B2645=0,"",Data!$B2645)</f>
        <v>1963</v>
      </c>
      <c r="P2648" s="19" t="str">
        <f>IF(Data!$C2645=0,"",Data!$C2645)</f>
        <v>1</v>
      </c>
      <c r="Q2648" s="23" t="str">
        <f>IF($M2648="","",Data!$E2645)</f>
        <v>M-L</v>
      </c>
      <c r="R2648" s="23" t="str">
        <f t="shared" si="743"/>
        <v>M</v>
      </c>
      <c r="S2648" s="23" t="str">
        <f t="shared" si="744"/>
        <v>M</v>
      </c>
      <c r="T2648" s="19" t="str">
        <f>IF(Data!$F2645=0,"",Data!$F2645)</f>
        <v/>
      </c>
      <c r="U2648" s="19" t="str">
        <f>IF(Data!$G2645=0,"",Data!$G2645)</f>
        <v>FD</v>
      </c>
      <c r="V2648" s="19" t="str">
        <f>IF(Data!$D2645=0,"",Data!$D2645)</f>
        <v/>
      </c>
      <c r="W2648" s="19" t="str">
        <f>Data!$H2645</f>
        <v>Japonica</v>
      </c>
      <c r="Y2648" s="41" t="e">
        <f t="shared" si="739"/>
        <v>#REF!</v>
      </c>
      <c r="Z2648" s="8">
        <f t="shared" si="745"/>
        <v>10000</v>
      </c>
      <c r="AA2648" s="8" t="str">
        <f t="shared" si="746"/>
        <v>Pink Pagoda</v>
      </c>
      <c r="AB2648" s="8" t="str">
        <f t="shared" si="747"/>
        <v>M</v>
      </c>
      <c r="AC2648" s="8" t="str">
        <f t="shared" si="748"/>
        <v/>
      </c>
      <c r="AD2648" s="8" t="str">
        <f t="shared" si="753"/>
        <v>FD</v>
      </c>
      <c r="AE2648" s="8" t="str">
        <f t="shared" si="749"/>
        <v/>
      </c>
      <c r="AF2648" s="5">
        <f t="shared" si="750"/>
        <v>1963</v>
      </c>
      <c r="AG2648" s="46">
        <v>2645</v>
      </c>
      <c r="AH2648" s="47" t="str">
        <f t="shared" si="740"/>
        <v/>
      </c>
      <c r="AI2648" s="48" t="str">
        <f t="shared" si="741"/>
        <v/>
      </c>
      <c r="AK2648" s="22" t="e">
        <f>TRIM(#REF!)</f>
        <v>#REF!</v>
      </c>
      <c r="AL2648" s="23" t="e">
        <f>IF(#REF!=0,"",#REF!)</f>
        <v>#REF!</v>
      </c>
      <c r="AM2648" s="19" t="e">
        <f>IF(#REF!=0,"",#REF!)</f>
        <v>#REF!</v>
      </c>
      <c r="AN2648" s="23" t="e">
        <f>IF($AK2648="","",#REF!)</f>
        <v>#REF!</v>
      </c>
      <c r="AO2648" s="23" t="e">
        <f t="shared" si="751"/>
        <v>#REF!</v>
      </c>
      <c r="AP2648" s="19" t="e">
        <f>IF(#REF!=0,"",#REF!)</f>
        <v>#REF!</v>
      </c>
      <c r="AQ2648" s="19" t="e">
        <f>IF(#REF!=0,"",#REF!)</f>
        <v>#REF!</v>
      </c>
      <c r="AR2648" s="19" t="e">
        <f>IF(#REF!=0,"",#REF!)</f>
        <v>#REF!</v>
      </c>
      <c r="AS2648" s="19" t="e">
        <f>#REF!</f>
        <v>#REF!</v>
      </c>
    </row>
    <row r="2649" spans="4:45" ht="19.5" thickTop="1" thickBot="1" x14ac:dyDescent="0.25">
      <c r="D2649" s="1" t="str">
        <f t="shared" si="737"/>
        <v/>
      </c>
      <c r="E2649" s="1" t="str">
        <f t="shared" si="738"/>
        <v/>
      </c>
      <c r="K2649" s="19" t="str">
        <f t="shared" si="742"/>
        <v/>
      </c>
      <c r="L2649" s="19">
        <f t="shared" si="752"/>
        <v>10000</v>
      </c>
      <c r="M2649" s="22" t="str">
        <f>TRIM(Data!$N2646)</f>
        <v>Pink Parade</v>
      </c>
      <c r="N2649" s="22" t="str">
        <f>TRIM(Data!$A2646)</f>
        <v>Pink Parade</v>
      </c>
      <c r="O2649" s="23">
        <f>IF(Data!$B2646=0,"",Data!$B2646)</f>
        <v>1972</v>
      </c>
      <c r="P2649" s="19" t="str">
        <f>IF(Data!$C2646=0,"",Data!$C2646)</f>
        <v>1</v>
      </c>
      <c r="Q2649" s="23" t="str">
        <f>IF($M2649="","",Data!$E2646)</f>
        <v>L</v>
      </c>
      <c r="R2649" s="23" t="str">
        <f t="shared" si="743"/>
        <v>L</v>
      </c>
      <c r="S2649" s="23" t="str">
        <f t="shared" si="744"/>
        <v>L</v>
      </c>
      <c r="T2649" s="19" t="str">
        <f>IF(Data!$F2646=0,"",Data!$F2646)</f>
        <v/>
      </c>
      <c r="U2649" s="19" t="str">
        <f>IF(Data!$G2646=0,"",Data!$G2646)</f>
        <v/>
      </c>
      <c r="V2649" s="19" t="str">
        <f>IF(Data!$D2646=0,"",Data!$D2646)</f>
        <v/>
      </c>
      <c r="W2649" s="19" t="str">
        <f>Data!$H2646</f>
        <v>Japonica</v>
      </c>
      <c r="Y2649" s="41" t="e">
        <f t="shared" si="739"/>
        <v>#REF!</v>
      </c>
      <c r="Z2649" s="8">
        <f t="shared" si="745"/>
        <v>10000</v>
      </c>
      <c r="AA2649" s="8" t="str">
        <f t="shared" si="746"/>
        <v>Pink Parade</v>
      </c>
      <c r="AB2649" s="8" t="str">
        <f t="shared" si="747"/>
        <v>L</v>
      </c>
      <c r="AC2649" s="8" t="str">
        <f t="shared" si="748"/>
        <v/>
      </c>
      <c r="AD2649" s="8" t="str">
        <f t="shared" si="753"/>
        <v/>
      </c>
      <c r="AE2649" s="8" t="str">
        <f t="shared" si="749"/>
        <v/>
      </c>
      <c r="AF2649" s="5">
        <f t="shared" si="750"/>
        <v>1972</v>
      </c>
      <c r="AG2649" s="46">
        <v>2646</v>
      </c>
      <c r="AH2649" s="47" t="str">
        <f t="shared" si="740"/>
        <v/>
      </c>
      <c r="AI2649" s="48" t="str">
        <f t="shared" si="741"/>
        <v/>
      </c>
      <c r="AK2649" s="22" t="e">
        <f>TRIM(#REF!)</f>
        <v>#REF!</v>
      </c>
      <c r="AL2649" s="23" t="e">
        <f>IF(#REF!=0,"",#REF!)</f>
        <v>#REF!</v>
      </c>
      <c r="AM2649" s="19" t="e">
        <f>IF(#REF!=0,"",#REF!)</f>
        <v>#REF!</v>
      </c>
      <c r="AN2649" s="23" t="e">
        <f>IF($AK2649="","",#REF!)</f>
        <v>#REF!</v>
      </c>
      <c r="AO2649" s="23" t="e">
        <f t="shared" si="751"/>
        <v>#REF!</v>
      </c>
      <c r="AP2649" s="19" t="e">
        <f>IF(#REF!=0,"",#REF!)</f>
        <v>#REF!</v>
      </c>
      <c r="AQ2649" s="19" t="e">
        <f>IF(#REF!=0,"",#REF!)</f>
        <v>#REF!</v>
      </c>
      <c r="AR2649" s="19" t="e">
        <f>IF(#REF!=0,"",#REF!)</f>
        <v>#REF!</v>
      </c>
      <c r="AS2649" s="19" t="e">
        <f>#REF!</f>
        <v>#REF!</v>
      </c>
    </row>
    <row r="2650" spans="4:45" ht="19.5" thickTop="1" thickBot="1" x14ac:dyDescent="0.25">
      <c r="D2650" s="1" t="str">
        <f t="shared" si="737"/>
        <v/>
      </c>
      <c r="E2650" s="1" t="str">
        <f t="shared" si="738"/>
        <v/>
      </c>
      <c r="K2650" s="19" t="str">
        <f t="shared" si="742"/>
        <v/>
      </c>
      <c r="L2650" s="19">
        <f t="shared" si="752"/>
        <v>10000</v>
      </c>
      <c r="M2650" s="22" t="str">
        <f>TRIM(Data!$N2647)</f>
        <v>Pink Parasol</v>
      </c>
      <c r="N2650" s="22" t="str">
        <f>TRIM(Data!$A2647)</f>
        <v>Pink Parasol (Sasanqua)</v>
      </c>
      <c r="O2650" s="23">
        <f>IF(Data!$B2647=0,"",Data!$B2647)</f>
        <v>2013</v>
      </c>
      <c r="P2650" s="19" t="str">
        <f>IF(Data!$C2647=0,"",Data!$C2647)</f>
        <v>1</v>
      </c>
      <c r="Q2650" s="23" t="str">
        <f>IF($M2650="","",Data!$E2647)</f>
        <v>M</v>
      </c>
      <c r="R2650" s="23" t="str">
        <f t="shared" si="743"/>
        <v>M</v>
      </c>
      <c r="S2650" s="23" t="str">
        <f t="shared" si="744"/>
        <v>M</v>
      </c>
      <c r="T2650" s="19" t="str">
        <f>IF(Data!$F2647=0,"",Data!$F2647)</f>
        <v/>
      </c>
      <c r="U2650" s="19" t="str">
        <f>IF(Data!$G2647=0,"",Data!$G2647)</f>
        <v/>
      </c>
      <c r="V2650" s="19" t="str">
        <f>IF(Data!$D2647=0,"",Data!$D2647)</f>
        <v/>
      </c>
      <c r="W2650" s="19" t="str">
        <f>Data!$H2647</f>
        <v>Sasanqua</v>
      </c>
      <c r="Y2650" s="41" t="e">
        <f t="shared" si="739"/>
        <v>#REF!</v>
      </c>
      <c r="Z2650" s="8">
        <f t="shared" si="745"/>
        <v>10000</v>
      </c>
      <c r="AA2650" s="8" t="str">
        <f t="shared" si="746"/>
        <v>Pink Parasol</v>
      </c>
      <c r="AB2650" s="8" t="str">
        <f t="shared" si="747"/>
        <v>M</v>
      </c>
      <c r="AC2650" s="8" t="str">
        <f t="shared" si="748"/>
        <v/>
      </c>
      <c r="AD2650" s="8" t="str">
        <f t="shared" si="753"/>
        <v/>
      </c>
      <c r="AE2650" s="8" t="str">
        <f t="shared" si="749"/>
        <v/>
      </c>
      <c r="AF2650" s="5">
        <f t="shared" si="750"/>
        <v>2013</v>
      </c>
      <c r="AG2650" s="46">
        <v>2647</v>
      </c>
      <c r="AH2650" s="47" t="str">
        <f t="shared" si="740"/>
        <v/>
      </c>
      <c r="AI2650" s="48" t="str">
        <f t="shared" si="741"/>
        <v/>
      </c>
      <c r="AK2650" s="22" t="e">
        <f>TRIM(#REF!)</f>
        <v>#REF!</v>
      </c>
      <c r="AL2650" s="23" t="e">
        <f>IF(#REF!=0,"",#REF!)</f>
        <v>#REF!</v>
      </c>
      <c r="AM2650" s="19" t="e">
        <f>IF(#REF!=0,"",#REF!)</f>
        <v>#REF!</v>
      </c>
      <c r="AN2650" s="23" t="e">
        <f>IF($AK2650="","",#REF!)</f>
        <v>#REF!</v>
      </c>
      <c r="AO2650" s="23" t="e">
        <f t="shared" si="751"/>
        <v>#REF!</v>
      </c>
      <c r="AP2650" s="19" t="e">
        <f>IF(#REF!=0,"",#REF!)</f>
        <v>#REF!</v>
      </c>
      <c r="AQ2650" s="19" t="e">
        <f>IF(#REF!=0,"",#REF!)</f>
        <v>#REF!</v>
      </c>
      <c r="AR2650" s="19" t="e">
        <f>IF(#REF!=0,"",#REF!)</f>
        <v>#REF!</v>
      </c>
      <c r="AS2650" s="19" t="e">
        <f>#REF!</f>
        <v>#REF!</v>
      </c>
    </row>
    <row r="2651" spans="4:45" ht="19.5" thickTop="1" thickBot="1" x14ac:dyDescent="0.25">
      <c r="D2651" s="1" t="str">
        <f t="shared" si="737"/>
        <v/>
      </c>
      <c r="E2651" s="1" t="str">
        <f t="shared" si="738"/>
        <v/>
      </c>
      <c r="K2651" s="19" t="str">
        <f t="shared" si="742"/>
        <v/>
      </c>
      <c r="L2651" s="19">
        <f t="shared" si="752"/>
        <v>10000</v>
      </c>
      <c r="M2651" s="22" t="str">
        <f>TRIM(Data!$N2648)</f>
        <v>Pink Pearl</v>
      </c>
      <c r="N2651" s="22" t="str">
        <f>TRIM(Data!$A2648)</f>
        <v>Pink Pearl (Burgdorf Beauty, Badgen's Beauty)</v>
      </c>
      <c r="O2651" s="23">
        <f>IF(Data!$B2648=0,"",Data!$B2648)</f>
        <v>1895</v>
      </c>
      <c r="P2651" s="19" t="str">
        <f>IF(Data!$C2648=0,"",Data!$C2648)</f>
        <v/>
      </c>
      <c r="Q2651" s="23" t="str">
        <f>IF($M2651="","",Data!$E2648)</f>
        <v>S</v>
      </c>
      <c r="R2651" s="23" t="str">
        <f t="shared" si="743"/>
        <v>S</v>
      </c>
      <c r="S2651" s="23" t="str">
        <f t="shared" si="744"/>
        <v>S</v>
      </c>
      <c r="T2651" s="19" t="str">
        <f>IF(Data!$F2648=0,"",Data!$F2648)</f>
        <v/>
      </c>
      <c r="U2651" s="19" t="str">
        <f>IF(Data!$G2648=0,"",Data!$G2648)</f>
        <v>FD</v>
      </c>
      <c r="V2651" s="19" t="str">
        <f>IF(Data!$D2648=0,"",Data!$D2648)</f>
        <v>ANTIQUE</v>
      </c>
      <c r="W2651" s="19" t="str">
        <f>Data!$H2648</f>
        <v>Japonica</v>
      </c>
      <c r="Y2651" s="41" t="e">
        <f t="shared" si="739"/>
        <v>#REF!</v>
      </c>
      <c r="Z2651" s="8">
        <f t="shared" si="745"/>
        <v>2651</v>
      </c>
      <c r="AA2651" s="8" t="str">
        <f t="shared" si="746"/>
        <v>Pink Pearl</v>
      </c>
      <c r="AB2651" s="8" t="str">
        <f t="shared" si="747"/>
        <v>S</v>
      </c>
      <c r="AC2651" s="8" t="str">
        <f t="shared" si="748"/>
        <v/>
      </c>
      <c r="AD2651" s="8" t="str">
        <f t="shared" si="753"/>
        <v>FD</v>
      </c>
      <c r="AE2651" s="8" t="str">
        <f t="shared" si="749"/>
        <v>ANTIQUE</v>
      </c>
      <c r="AF2651" s="5">
        <f t="shared" si="750"/>
        <v>1895</v>
      </c>
      <c r="AG2651" s="46">
        <v>2648</v>
      </c>
      <c r="AH2651" s="47" t="str">
        <f t="shared" si="740"/>
        <v/>
      </c>
      <c r="AI2651" s="48" t="str">
        <f t="shared" si="741"/>
        <v/>
      </c>
      <c r="AK2651" s="22" t="e">
        <f>TRIM(#REF!)</f>
        <v>#REF!</v>
      </c>
      <c r="AL2651" s="23" t="e">
        <f>IF(#REF!=0,"",#REF!)</f>
        <v>#REF!</v>
      </c>
      <c r="AM2651" s="19" t="e">
        <f>IF(#REF!=0,"",#REF!)</f>
        <v>#REF!</v>
      </c>
      <c r="AN2651" s="23" t="e">
        <f>IF($AK2651="","",#REF!)</f>
        <v>#REF!</v>
      </c>
      <c r="AO2651" s="23" t="e">
        <f t="shared" si="751"/>
        <v>#REF!</v>
      </c>
      <c r="AP2651" s="19" t="e">
        <f>IF(#REF!=0,"",#REF!)</f>
        <v>#REF!</v>
      </c>
      <c r="AQ2651" s="19" t="e">
        <f>IF(#REF!=0,"",#REF!)</f>
        <v>#REF!</v>
      </c>
      <c r="AR2651" s="19" t="e">
        <f>IF(#REF!=0,"",#REF!)</f>
        <v>#REF!</v>
      </c>
      <c r="AS2651" s="19" t="e">
        <f>#REF!</f>
        <v>#REF!</v>
      </c>
    </row>
    <row r="2652" spans="4:45" ht="19.5" thickTop="1" thickBot="1" x14ac:dyDescent="0.25">
      <c r="D2652" s="1" t="str">
        <f t="shared" si="737"/>
        <v/>
      </c>
      <c r="E2652" s="1" t="str">
        <f t="shared" si="738"/>
        <v/>
      </c>
      <c r="K2652" s="19" t="str">
        <f t="shared" si="742"/>
        <v/>
      </c>
      <c r="L2652" s="19">
        <f t="shared" si="752"/>
        <v>10000</v>
      </c>
      <c r="M2652" s="22" t="str">
        <f>TRIM(Data!$N2649)</f>
        <v>Pink Peppermint</v>
      </c>
      <c r="N2652" s="22" t="str">
        <f>TRIM(Data!$A2649)</f>
        <v>Pink Peppermint</v>
      </c>
      <c r="O2652" s="23">
        <f>IF(Data!$B2649=0,"",Data!$B2649)</f>
        <v>2019</v>
      </c>
      <c r="P2652" s="19" t="str">
        <f>IF(Data!$C2649=0,"",Data!$C2649)</f>
        <v>1</v>
      </c>
      <c r="Q2652" s="23" t="str">
        <f>IF($M2652="","",Data!$E2649)</f>
        <v>M</v>
      </c>
      <c r="R2652" s="23" t="str">
        <f t="shared" si="743"/>
        <v>M</v>
      </c>
      <c r="S2652" s="23" t="str">
        <f t="shared" si="744"/>
        <v>M</v>
      </c>
      <c r="T2652" s="19" t="str">
        <f>IF(Data!$F2649=0,"",Data!$F2649)</f>
        <v/>
      </c>
      <c r="U2652" s="19" t="str">
        <f>IF(Data!$G2649=0,"",Data!$G2649)</f>
        <v>FD</v>
      </c>
      <c r="V2652" s="19" t="str">
        <f>IF(Data!$D2649=0,"",Data!$D2649)</f>
        <v/>
      </c>
      <c r="W2652" s="19" t="str">
        <f>Data!$H2649</f>
        <v>Japonica</v>
      </c>
      <c r="Y2652" s="41" t="e">
        <f t="shared" si="739"/>
        <v>#REF!</v>
      </c>
      <c r="Z2652" s="8">
        <f t="shared" si="745"/>
        <v>10000</v>
      </c>
      <c r="AA2652" s="8" t="str">
        <f t="shared" si="746"/>
        <v>Pink Peppermint</v>
      </c>
      <c r="AB2652" s="8" t="str">
        <f t="shared" si="747"/>
        <v>M</v>
      </c>
      <c r="AC2652" s="8" t="str">
        <f t="shared" si="748"/>
        <v/>
      </c>
      <c r="AD2652" s="8" t="str">
        <f t="shared" si="753"/>
        <v>FD</v>
      </c>
      <c r="AE2652" s="8" t="str">
        <f t="shared" si="749"/>
        <v/>
      </c>
      <c r="AF2652" s="5">
        <f t="shared" si="750"/>
        <v>2019</v>
      </c>
      <c r="AG2652" s="46">
        <v>2649</v>
      </c>
      <c r="AH2652" s="47" t="str">
        <f t="shared" si="740"/>
        <v/>
      </c>
      <c r="AI2652" s="48" t="str">
        <f t="shared" si="741"/>
        <v/>
      </c>
      <c r="AK2652" s="22" t="e">
        <f>TRIM(#REF!)</f>
        <v>#REF!</v>
      </c>
      <c r="AL2652" s="23" t="e">
        <f>IF(#REF!=0,"",#REF!)</f>
        <v>#REF!</v>
      </c>
      <c r="AM2652" s="19" t="e">
        <f>IF(#REF!=0,"",#REF!)</f>
        <v>#REF!</v>
      </c>
      <c r="AN2652" s="23" t="e">
        <f>IF($AK2652="","",#REF!)</f>
        <v>#REF!</v>
      </c>
      <c r="AO2652" s="23" t="e">
        <f t="shared" si="751"/>
        <v>#REF!</v>
      </c>
      <c r="AP2652" s="19" t="e">
        <f>IF(#REF!=0,"",#REF!)</f>
        <v>#REF!</v>
      </c>
      <c r="AQ2652" s="19" t="e">
        <f>IF(#REF!=0,"",#REF!)</f>
        <v>#REF!</v>
      </c>
      <c r="AR2652" s="19" t="e">
        <f>IF(#REF!=0,"",#REF!)</f>
        <v>#REF!</v>
      </c>
      <c r="AS2652" s="19" t="e">
        <f>#REF!</f>
        <v>#REF!</v>
      </c>
    </row>
    <row r="2653" spans="4:45" ht="19.5" thickTop="1" thickBot="1" x14ac:dyDescent="0.25">
      <c r="D2653" s="1" t="str">
        <f t="shared" si="737"/>
        <v/>
      </c>
      <c r="E2653" s="1" t="str">
        <f t="shared" si="738"/>
        <v/>
      </c>
      <c r="K2653" s="19" t="str">
        <f t="shared" si="742"/>
        <v/>
      </c>
      <c r="L2653" s="19">
        <f t="shared" si="752"/>
        <v>10000</v>
      </c>
      <c r="M2653" s="22" t="str">
        <f>TRIM(Data!$N2650)</f>
        <v>Pink Perfection</v>
      </c>
      <c r="N2653" s="22" t="str">
        <f>TRIM(Data!$A2650)</f>
        <v>Pink Perfection (Frau Seidel)</v>
      </c>
      <c r="O2653" s="23" t="str">
        <f>IF(Data!$B2650=0,"",Data!$B2650)</f>
        <v>1890's</v>
      </c>
      <c r="P2653" s="19" t="str">
        <f>IF(Data!$C2650=0,"",Data!$C2650)</f>
        <v>1</v>
      </c>
      <c r="Q2653" s="23" t="str">
        <f>IF($M2653="","",Data!$E2650)</f>
        <v>S</v>
      </c>
      <c r="R2653" s="23" t="str">
        <f t="shared" si="743"/>
        <v>S</v>
      </c>
      <c r="S2653" s="23" t="str">
        <f t="shared" si="744"/>
        <v>S</v>
      </c>
      <c r="T2653" s="19" t="str">
        <f>IF(Data!$F2650=0,"",Data!$F2650)</f>
        <v/>
      </c>
      <c r="U2653" s="19" t="str">
        <f>IF(Data!$G2650=0,"",Data!$G2650)</f>
        <v>FD</v>
      </c>
      <c r="V2653" s="19" t="str">
        <f>IF(Data!$D2650=0,"",Data!$D2650)</f>
        <v>ANTIQUE</v>
      </c>
      <c r="W2653" s="19" t="str">
        <f>Data!$H2650</f>
        <v>Japonica</v>
      </c>
      <c r="Y2653" s="41" t="e">
        <f t="shared" si="739"/>
        <v>#REF!</v>
      </c>
      <c r="Z2653" s="8">
        <f t="shared" si="745"/>
        <v>2653</v>
      </c>
      <c r="AA2653" s="8" t="str">
        <f t="shared" si="746"/>
        <v>Pink Perfection</v>
      </c>
      <c r="AB2653" s="8" t="str">
        <f t="shared" si="747"/>
        <v>S</v>
      </c>
      <c r="AC2653" s="8" t="str">
        <f t="shared" si="748"/>
        <v/>
      </c>
      <c r="AD2653" s="8" t="str">
        <f t="shared" si="753"/>
        <v>FD</v>
      </c>
      <c r="AE2653" s="8" t="str">
        <f t="shared" si="749"/>
        <v>ANTIQUE</v>
      </c>
      <c r="AF2653" s="5" t="str">
        <f t="shared" si="750"/>
        <v>1890's</v>
      </c>
      <c r="AG2653" s="46">
        <v>2650</v>
      </c>
      <c r="AH2653" s="47" t="str">
        <f t="shared" si="740"/>
        <v/>
      </c>
      <c r="AI2653" s="48" t="str">
        <f t="shared" si="741"/>
        <v/>
      </c>
      <c r="AK2653" s="22" t="e">
        <f>TRIM(#REF!)</f>
        <v>#REF!</v>
      </c>
      <c r="AL2653" s="23" t="e">
        <f>IF(#REF!=0,"",#REF!)</f>
        <v>#REF!</v>
      </c>
      <c r="AM2653" s="19" t="e">
        <f>IF(#REF!=0,"",#REF!)</f>
        <v>#REF!</v>
      </c>
      <c r="AN2653" s="23" t="e">
        <f>IF($AK2653="","",#REF!)</f>
        <v>#REF!</v>
      </c>
      <c r="AO2653" s="23" t="e">
        <f t="shared" si="751"/>
        <v>#REF!</v>
      </c>
      <c r="AP2653" s="19" t="e">
        <f>IF(#REF!=0,"",#REF!)</f>
        <v>#REF!</v>
      </c>
      <c r="AQ2653" s="19" t="e">
        <f>IF(#REF!=0,"",#REF!)</f>
        <v>#REF!</v>
      </c>
      <c r="AR2653" s="19" t="e">
        <f>IF(#REF!=0,"",#REF!)</f>
        <v>#REF!</v>
      </c>
      <c r="AS2653" s="19" t="e">
        <f>#REF!</f>
        <v>#REF!</v>
      </c>
    </row>
    <row r="2654" spans="4:45" ht="19.5" thickTop="1" thickBot="1" x14ac:dyDescent="0.25">
      <c r="D2654" s="1" t="str">
        <f t="shared" si="737"/>
        <v/>
      </c>
      <c r="E2654" s="1" t="str">
        <f t="shared" si="738"/>
        <v/>
      </c>
      <c r="K2654" s="19" t="str">
        <f t="shared" si="742"/>
        <v/>
      </c>
      <c r="L2654" s="19">
        <f t="shared" si="752"/>
        <v>10000</v>
      </c>
      <c r="M2654" s="22" t="str">
        <f>TRIM(Data!$N2651)</f>
        <v>Pink Poodle</v>
      </c>
      <c r="N2654" s="22" t="str">
        <f>TRIM(Data!$A2651)</f>
        <v>Pink Poodle</v>
      </c>
      <c r="O2654" s="23">
        <f>IF(Data!$B2651=0,"",Data!$B2651)</f>
        <v>2018</v>
      </c>
      <c r="P2654" s="19" t="str">
        <f>IF(Data!$C2651=0,"",Data!$C2651)</f>
        <v>1</v>
      </c>
      <c r="Q2654" s="23" t="str">
        <f>IF($M2654="","",Data!$E2651)</f>
        <v>L</v>
      </c>
      <c r="R2654" s="23" t="str">
        <f t="shared" si="743"/>
        <v>L</v>
      </c>
      <c r="S2654" s="23" t="str">
        <f t="shared" si="744"/>
        <v>L</v>
      </c>
      <c r="T2654" s="19" t="str">
        <f>IF(Data!$F2651=0,"",Data!$F2651)</f>
        <v/>
      </c>
      <c r="U2654" s="19" t="str">
        <f>IF(Data!$G2651=0,"",Data!$G2651)</f>
        <v/>
      </c>
      <c r="V2654" s="19" t="str">
        <f>IF(Data!$D2651=0,"",Data!$D2651)</f>
        <v/>
      </c>
      <c r="W2654" s="19" t="str">
        <f>Data!$H2651</f>
        <v>Japonica</v>
      </c>
      <c r="Y2654" s="41" t="e">
        <f t="shared" si="739"/>
        <v>#REF!</v>
      </c>
      <c r="Z2654" s="8">
        <f t="shared" si="745"/>
        <v>10000</v>
      </c>
      <c r="AA2654" s="8" t="str">
        <f t="shared" si="746"/>
        <v>Pink Poodle</v>
      </c>
      <c r="AB2654" s="8" t="str">
        <f t="shared" si="747"/>
        <v>L</v>
      </c>
      <c r="AC2654" s="8" t="str">
        <f t="shared" si="748"/>
        <v/>
      </c>
      <c r="AD2654" s="8" t="str">
        <f t="shared" si="753"/>
        <v/>
      </c>
      <c r="AE2654" s="8" t="str">
        <f t="shared" si="749"/>
        <v/>
      </c>
      <c r="AF2654" s="5">
        <f t="shared" si="750"/>
        <v>2018</v>
      </c>
      <c r="AG2654" s="46">
        <v>2651</v>
      </c>
      <c r="AH2654" s="47" t="str">
        <f t="shared" si="740"/>
        <v/>
      </c>
      <c r="AI2654" s="48" t="str">
        <f t="shared" si="741"/>
        <v/>
      </c>
      <c r="AK2654" s="22" t="e">
        <f>TRIM(#REF!)</f>
        <v>#REF!</v>
      </c>
      <c r="AL2654" s="23" t="e">
        <f>IF(#REF!=0,"",#REF!)</f>
        <v>#REF!</v>
      </c>
      <c r="AM2654" s="19" t="e">
        <f>IF(#REF!=0,"",#REF!)</f>
        <v>#REF!</v>
      </c>
      <c r="AN2654" s="23" t="e">
        <f>IF($AK2654="","",#REF!)</f>
        <v>#REF!</v>
      </c>
      <c r="AO2654" s="23" t="e">
        <f t="shared" si="751"/>
        <v>#REF!</v>
      </c>
      <c r="AP2654" s="19" t="e">
        <f>IF(#REF!=0,"",#REF!)</f>
        <v>#REF!</v>
      </c>
      <c r="AQ2654" s="19" t="e">
        <f>IF(#REF!=0,"",#REF!)</f>
        <v>#REF!</v>
      </c>
      <c r="AR2654" s="19" t="e">
        <f>IF(#REF!=0,"",#REF!)</f>
        <v>#REF!</v>
      </c>
      <c r="AS2654" s="19" t="e">
        <f>#REF!</f>
        <v>#REF!</v>
      </c>
    </row>
    <row r="2655" spans="4:45" ht="19.5" thickTop="1" thickBot="1" x14ac:dyDescent="0.25">
      <c r="D2655" s="1" t="str">
        <f t="shared" si="737"/>
        <v/>
      </c>
      <c r="E2655" s="1" t="str">
        <f t="shared" si="738"/>
        <v/>
      </c>
      <c r="K2655" s="19" t="str">
        <f t="shared" si="742"/>
        <v/>
      </c>
      <c r="L2655" s="19">
        <f t="shared" si="752"/>
        <v>10000</v>
      </c>
      <c r="M2655" s="22" t="str">
        <f>TRIM(Data!$N2652)</f>
        <v>Pink Purity (See General George Patton)</v>
      </c>
      <c r="N2655" s="22" t="str">
        <f>TRIM(Data!$A2652)</f>
        <v>Pink Purity (See General George Patton)</v>
      </c>
      <c r="O2655" s="23">
        <f>IF(Data!$B2652=0,"",Data!$B2652)</f>
        <v>1946</v>
      </c>
      <c r="P2655" s="19" t="str">
        <f>IF(Data!$C2652=0,"",Data!$C2652)</f>
        <v/>
      </c>
      <c r="Q2655" s="23" t="str">
        <f>IF($M2655="","",Data!$E2652)</f>
        <v>M</v>
      </c>
      <c r="R2655" s="23" t="str">
        <f t="shared" si="743"/>
        <v>M</v>
      </c>
      <c r="S2655" s="23" t="str">
        <f t="shared" si="744"/>
        <v>M</v>
      </c>
      <c r="T2655" s="19" t="str">
        <f>IF(Data!$F2652=0,"",Data!$F2652)</f>
        <v/>
      </c>
      <c r="U2655" s="19" t="str">
        <f>IF(Data!$G2652=0,"",Data!$G2652)</f>
        <v/>
      </c>
      <c r="V2655" s="19" t="str">
        <f>IF(Data!$D2652=0,"",Data!$D2652)</f>
        <v/>
      </c>
      <c r="W2655" s="19" t="str">
        <f>Data!$H2652</f>
        <v>Japonica</v>
      </c>
      <c r="Y2655" s="41" t="e">
        <f t="shared" si="739"/>
        <v>#REF!</v>
      </c>
      <c r="Z2655" s="8">
        <f t="shared" si="745"/>
        <v>10000</v>
      </c>
      <c r="AA2655" s="8" t="str">
        <f t="shared" si="746"/>
        <v>Pink Purity (See General George Patton)</v>
      </c>
      <c r="AB2655" s="8" t="str">
        <f t="shared" si="747"/>
        <v>M</v>
      </c>
      <c r="AC2655" s="8" t="str">
        <f t="shared" si="748"/>
        <v/>
      </c>
      <c r="AD2655" s="8" t="str">
        <f t="shared" si="753"/>
        <v/>
      </c>
      <c r="AE2655" s="8" t="str">
        <f t="shared" si="749"/>
        <v/>
      </c>
      <c r="AF2655" s="5">
        <f t="shared" si="750"/>
        <v>1946</v>
      </c>
      <c r="AG2655" s="46">
        <v>2652</v>
      </c>
      <c r="AH2655" s="47" t="str">
        <f t="shared" si="740"/>
        <v/>
      </c>
      <c r="AI2655" s="48" t="str">
        <f t="shared" si="741"/>
        <v/>
      </c>
      <c r="AK2655" s="22" t="e">
        <f>TRIM(#REF!)</f>
        <v>#REF!</v>
      </c>
      <c r="AL2655" s="23" t="e">
        <f>IF(#REF!=0,"",#REF!)</f>
        <v>#REF!</v>
      </c>
      <c r="AM2655" s="19" t="e">
        <f>IF(#REF!=0,"",#REF!)</f>
        <v>#REF!</v>
      </c>
      <c r="AN2655" s="23" t="e">
        <f>IF($AK2655="","",#REF!)</f>
        <v>#REF!</v>
      </c>
      <c r="AO2655" s="23" t="e">
        <f t="shared" si="751"/>
        <v>#REF!</v>
      </c>
      <c r="AP2655" s="19" t="e">
        <f>IF(#REF!=0,"",#REF!)</f>
        <v>#REF!</v>
      </c>
      <c r="AQ2655" s="19" t="e">
        <f>IF(#REF!=0,"",#REF!)</f>
        <v>#REF!</v>
      </c>
      <c r="AR2655" s="19" t="e">
        <f>IF(#REF!=0,"",#REF!)</f>
        <v>#REF!</v>
      </c>
      <c r="AS2655" s="19" t="e">
        <f>#REF!</f>
        <v>#REF!</v>
      </c>
    </row>
    <row r="2656" spans="4:45" ht="19.5" thickTop="1" thickBot="1" x14ac:dyDescent="0.25">
      <c r="D2656" s="1" t="str">
        <f t="shared" si="737"/>
        <v/>
      </c>
      <c r="E2656" s="1" t="str">
        <f t="shared" si="738"/>
        <v/>
      </c>
      <c r="K2656" s="19" t="str">
        <f t="shared" si="742"/>
        <v/>
      </c>
      <c r="L2656" s="19">
        <f t="shared" si="752"/>
        <v>10000</v>
      </c>
      <c r="M2656" s="22" t="str">
        <f>TRIM(Data!$N2653)</f>
        <v>Pink Ribbon</v>
      </c>
      <c r="N2656" s="22" t="str">
        <f>TRIM(Data!$A2653)</f>
        <v>Pink Ribbon</v>
      </c>
      <c r="O2656" s="23">
        <f>IF(Data!$B2653=0,"",Data!$B2653)</f>
        <v>2013</v>
      </c>
      <c r="P2656" s="19" t="str">
        <f>IF(Data!$C2653=0,"",Data!$C2653)</f>
        <v>1</v>
      </c>
      <c r="Q2656" s="23" t="str">
        <f>IF($M2656="","",Data!$E2653)</f>
        <v>M-L</v>
      </c>
      <c r="R2656" s="23" t="str">
        <f t="shared" si="743"/>
        <v>M</v>
      </c>
      <c r="S2656" s="23" t="str">
        <f t="shared" si="744"/>
        <v>M</v>
      </c>
      <c r="T2656" s="19" t="str">
        <f>IF(Data!$F2653=0,"",Data!$F2653)</f>
        <v/>
      </c>
      <c r="U2656" s="19" t="str">
        <f>IF(Data!$G2653=0,"",Data!$G2653)</f>
        <v>FD</v>
      </c>
      <c r="V2656" s="19" t="str">
        <f>IF(Data!$D2653=0,"",Data!$D2653)</f>
        <v/>
      </c>
      <c r="W2656" s="19" t="str">
        <f>Data!$H2653</f>
        <v>Japonica</v>
      </c>
      <c r="Y2656" s="41" t="e">
        <f t="shared" si="739"/>
        <v>#REF!</v>
      </c>
      <c r="Z2656" s="8">
        <f t="shared" si="745"/>
        <v>10000</v>
      </c>
      <c r="AA2656" s="8" t="str">
        <f t="shared" si="746"/>
        <v>Pink Ribbon</v>
      </c>
      <c r="AB2656" s="8" t="str">
        <f t="shared" si="747"/>
        <v>M</v>
      </c>
      <c r="AC2656" s="8" t="str">
        <f t="shared" si="748"/>
        <v/>
      </c>
      <c r="AD2656" s="8" t="str">
        <f t="shared" si="753"/>
        <v>FD</v>
      </c>
      <c r="AE2656" s="8" t="str">
        <f t="shared" si="749"/>
        <v/>
      </c>
      <c r="AF2656" s="5">
        <f t="shared" si="750"/>
        <v>2013</v>
      </c>
      <c r="AG2656" s="46">
        <v>2653</v>
      </c>
      <c r="AH2656" s="47" t="str">
        <f t="shared" si="740"/>
        <v/>
      </c>
      <c r="AI2656" s="48" t="str">
        <f t="shared" si="741"/>
        <v/>
      </c>
      <c r="AK2656" s="22" t="e">
        <f>TRIM(#REF!)</f>
        <v>#REF!</v>
      </c>
      <c r="AL2656" s="23" t="e">
        <f>IF(#REF!=0,"",#REF!)</f>
        <v>#REF!</v>
      </c>
      <c r="AM2656" s="19" t="e">
        <f>IF(#REF!=0,"",#REF!)</f>
        <v>#REF!</v>
      </c>
      <c r="AN2656" s="23" t="e">
        <f>IF($AK2656="","",#REF!)</f>
        <v>#REF!</v>
      </c>
      <c r="AO2656" s="23" t="e">
        <f t="shared" si="751"/>
        <v>#REF!</v>
      </c>
      <c r="AP2656" s="19" t="e">
        <f>IF(#REF!=0,"",#REF!)</f>
        <v>#REF!</v>
      </c>
      <c r="AQ2656" s="19" t="e">
        <f>IF(#REF!=0,"",#REF!)</f>
        <v>#REF!</v>
      </c>
      <c r="AR2656" s="19" t="e">
        <f>IF(#REF!=0,"",#REF!)</f>
        <v>#REF!</v>
      </c>
      <c r="AS2656" s="19" t="e">
        <f>#REF!</f>
        <v>#REF!</v>
      </c>
    </row>
    <row r="2657" spans="4:45" ht="19.5" thickTop="1" thickBot="1" x14ac:dyDescent="0.25">
      <c r="D2657" s="1" t="str">
        <f t="shared" si="737"/>
        <v/>
      </c>
      <c r="E2657" s="1" t="str">
        <f t="shared" si="738"/>
        <v/>
      </c>
      <c r="K2657" s="19" t="str">
        <f t="shared" si="742"/>
        <v/>
      </c>
      <c r="L2657" s="19">
        <f t="shared" si="752"/>
        <v>10000</v>
      </c>
      <c r="M2657" s="22" t="str">
        <f>TRIM(Data!$N2654)</f>
        <v>Pink Ruffles [Sebire]</v>
      </c>
      <c r="N2657" s="22" t="str">
        <f>TRIM(Data!$A2654)</f>
        <v>Pink Ruffles [Sebire] (H)</v>
      </c>
      <c r="O2657" s="23">
        <f>IF(Data!$B2654=0,"",Data!$B2654)</f>
        <v>1983</v>
      </c>
      <c r="P2657" s="19" t="str">
        <f>IF(Data!$C2654=0,"",Data!$C2654)</f>
        <v>1</v>
      </c>
      <c r="Q2657" s="23" t="str">
        <f>IF($M2657="","",Data!$E2654)</f>
        <v>M</v>
      </c>
      <c r="R2657" s="23" t="str">
        <f t="shared" si="743"/>
        <v>M</v>
      </c>
      <c r="S2657" s="23" t="str">
        <f t="shared" si="744"/>
        <v>M</v>
      </c>
      <c r="T2657" s="19" t="str">
        <f>IF(Data!$F2654=0,"",Data!$F2654)</f>
        <v/>
      </c>
      <c r="U2657" s="19" t="str">
        <f>IF(Data!$G2654=0,"",Data!$G2654)</f>
        <v/>
      </c>
      <c r="V2657" s="19" t="str">
        <f>IF(Data!$D2654=0,"",Data!$D2654)</f>
        <v/>
      </c>
      <c r="W2657" s="19" t="str">
        <f>Data!$H2654</f>
        <v>NRH</v>
      </c>
      <c r="Y2657" s="41" t="e">
        <f t="shared" si="739"/>
        <v>#REF!</v>
      </c>
      <c r="Z2657" s="8">
        <f t="shared" si="745"/>
        <v>10000</v>
      </c>
      <c r="AA2657" s="8" t="str">
        <f t="shared" si="746"/>
        <v>Pink Ruffles [Sebire]</v>
      </c>
      <c r="AB2657" s="8" t="str">
        <f t="shared" si="747"/>
        <v>M</v>
      </c>
      <c r="AC2657" s="8" t="str">
        <f t="shared" si="748"/>
        <v/>
      </c>
      <c r="AD2657" s="8" t="str">
        <f t="shared" si="753"/>
        <v/>
      </c>
      <c r="AE2657" s="8" t="str">
        <f t="shared" si="749"/>
        <v/>
      </c>
      <c r="AF2657" s="5">
        <f t="shared" si="750"/>
        <v>1983</v>
      </c>
      <c r="AG2657" s="46">
        <v>2654</v>
      </c>
      <c r="AH2657" s="47" t="str">
        <f t="shared" si="740"/>
        <v/>
      </c>
      <c r="AI2657" s="48" t="str">
        <f t="shared" si="741"/>
        <v/>
      </c>
      <c r="AK2657" s="22" t="e">
        <f>TRIM(#REF!)</f>
        <v>#REF!</v>
      </c>
      <c r="AL2657" s="23" t="e">
        <f>IF(#REF!=0,"",#REF!)</f>
        <v>#REF!</v>
      </c>
      <c r="AM2657" s="19" t="e">
        <f>IF(#REF!=0,"",#REF!)</f>
        <v>#REF!</v>
      </c>
      <c r="AN2657" s="23" t="e">
        <f>IF($AK2657="","",#REF!)</f>
        <v>#REF!</v>
      </c>
      <c r="AO2657" s="23" t="e">
        <f t="shared" si="751"/>
        <v>#REF!</v>
      </c>
      <c r="AP2657" s="19" t="e">
        <f>IF(#REF!=0,"",#REF!)</f>
        <v>#REF!</v>
      </c>
      <c r="AQ2657" s="19" t="e">
        <f>IF(#REF!=0,"",#REF!)</f>
        <v>#REF!</v>
      </c>
      <c r="AR2657" s="19" t="e">
        <f>IF(#REF!=0,"",#REF!)</f>
        <v>#REF!</v>
      </c>
      <c r="AS2657" s="19" t="e">
        <f>#REF!</f>
        <v>#REF!</v>
      </c>
    </row>
    <row r="2658" spans="4:45" ht="19.5" thickTop="1" thickBot="1" x14ac:dyDescent="0.25">
      <c r="D2658" s="1" t="str">
        <f t="shared" si="737"/>
        <v/>
      </c>
      <c r="E2658" s="1" t="str">
        <f t="shared" si="738"/>
        <v/>
      </c>
      <c r="K2658" s="19" t="str">
        <f t="shared" si="742"/>
        <v/>
      </c>
      <c r="L2658" s="19">
        <f t="shared" si="752"/>
        <v>10000</v>
      </c>
      <c r="M2658" s="22" t="str">
        <f>TRIM(Data!$N2655)</f>
        <v>Pink Serenade</v>
      </c>
      <c r="N2658" s="22" t="str">
        <f>TRIM(Data!$A2655)</f>
        <v>Pink Serenade (Sasanqua)</v>
      </c>
      <c r="O2658" s="23">
        <f>IF(Data!$B2655=0,"",Data!$B2655)</f>
        <v>2008</v>
      </c>
      <c r="P2658" s="19" t="str">
        <f>IF(Data!$C2655=0,"",Data!$C2655)</f>
        <v>1</v>
      </c>
      <c r="Q2658" s="23" t="str">
        <f>IF($M2658="","",Data!$E2655)</f>
        <v>L</v>
      </c>
      <c r="R2658" s="23" t="str">
        <f t="shared" si="743"/>
        <v>L</v>
      </c>
      <c r="S2658" s="23" t="str">
        <f t="shared" si="744"/>
        <v>L</v>
      </c>
      <c r="T2658" s="19" t="str">
        <f>IF(Data!$F2655=0,"",Data!$F2655)</f>
        <v/>
      </c>
      <c r="U2658" s="19" t="str">
        <f>IF(Data!$G2655=0,"",Data!$G2655)</f>
        <v/>
      </c>
      <c r="V2658" s="19" t="str">
        <f>IF(Data!$D2655=0,"",Data!$D2655)</f>
        <v/>
      </c>
      <c r="W2658" s="19" t="str">
        <f>Data!$H2655</f>
        <v>Sasanqua</v>
      </c>
      <c r="Y2658" s="41" t="e">
        <f t="shared" si="739"/>
        <v>#REF!</v>
      </c>
      <c r="Z2658" s="8">
        <f t="shared" si="745"/>
        <v>10000</v>
      </c>
      <c r="AA2658" s="8" t="str">
        <f t="shared" si="746"/>
        <v>Pink Serenade</v>
      </c>
      <c r="AB2658" s="8" t="str">
        <f t="shared" si="747"/>
        <v>L</v>
      </c>
      <c r="AC2658" s="8" t="str">
        <f t="shared" si="748"/>
        <v/>
      </c>
      <c r="AD2658" s="8" t="str">
        <f t="shared" si="753"/>
        <v/>
      </c>
      <c r="AE2658" s="8" t="str">
        <f t="shared" si="749"/>
        <v/>
      </c>
      <c r="AF2658" s="5">
        <f t="shared" si="750"/>
        <v>2008</v>
      </c>
      <c r="AG2658" s="46">
        <v>2655</v>
      </c>
      <c r="AH2658" s="47" t="str">
        <f t="shared" si="740"/>
        <v/>
      </c>
      <c r="AI2658" s="48" t="str">
        <f t="shared" si="741"/>
        <v/>
      </c>
      <c r="AK2658" s="22" t="e">
        <f>TRIM(#REF!)</f>
        <v>#REF!</v>
      </c>
      <c r="AL2658" s="23" t="e">
        <f>IF(#REF!=0,"",#REF!)</f>
        <v>#REF!</v>
      </c>
      <c r="AM2658" s="19" t="e">
        <f>IF(#REF!=0,"",#REF!)</f>
        <v>#REF!</v>
      </c>
      <c r="AN2658" s="23" t="e">
        <f>IF($AK2658="","",#REF!)</f>
        <v>#REF!</v>
      </c>
      <c r="AO2658" s="23" t="e">
        <f t="shared" si="751"/>
        <v>#REF!</v>
      </c>
      <c r="AP2658" s="19" t="e">
        <f>IF(#REF!=0,"",#REF!)</f>
        <v>#REF!</v>
      </c>
      <c r="AQ2658" s="19" t="e">
        <f>IF(#REF!=0,"",#REF!)</f>
        <v>#REF!</v>
      </c>
      <c r="AR2658" s="19" t="e">
        <f>IF(#REF!=0,"",#REF!)</f>
        <v>#REF!</v>
      </c>
      <c r="AS2658" s="19" t="e">
        <f>#REF!</f>
        <v>#REF!</v>
      </c>
    </row>
    <row r="2659" spans="4:45" ht="19.5" thickTop="1" thickBot="1" x14ac:dyDescent="0.25">
      <c r="D2659" s="1" t="str">
        <f t="shared" si="737"/>
        <v/>
      </c>
      <c r="E2659" s="1" t="str">
        <f t="shared" si="738"/>
        <v/>
      </c>
      <c r="K2659" s="19" t="str">
        <f t="shared" si="742"/>
        <v/>
      </c>
      <c r="L2659" s="19">
        <f t="shared" si="752"/>
        <v>10000</v>
      </c>
      <c r="M2659" s="22" t="str">
        <f>TRIM(Data!$N2656)</f>
        <v>Pink Smoke</v>
      </c>
      <c r="N2659" s="22" t="str">
        <f>TRIM(Data!$A2656)</f>
        <v>Pink Smoke</v>
      </c>
      <c r="O2659" s="23">
        <f>IF(Data!$B2656=0,"",Data!$B2656)</f>
        <v>1965</v>
      </c>
      <c r="P2659" s="19" t="str">
        <f>IF(Data!$C2656=0,"",Data!$C2656)</f>
        <v>1</v>
      </c>
      <c r="Q2659" s="23" t="str">
        <f>IF($M2659="","",Data!$E2656)</f>
        <v>Min</v>
      </c>
      <c r="R2659" s="23" t="str">
        <f t="shared" si="743"/>
        <v>Min</v>
      </c>
      <c r="S2659" s="23" t="str">
        <f t="shared" si="744"/>
        <v>Min</v>
      </c>
      <c r="T2659" s="19" t="str">
        <f>IF(Data!$F2656=0,"",Data!$F2656)</f>
        <v/>
      </c>
      <c r="U2659" s="19" t="str">
        <f>IF(Data!$G2656=0,"",Data!$G2656)</f>
        <v/>
      </c>
      <c r="V2659" s="19" t="str">
        <f>IF(Data!$D2656=0,"",Data!$D2656)</f>
        <v/>
      </c>
      <c r="W2659" s="19" t="str">
        <f>Data!$H2656</f>
        <v>Japonica</v>
      </c>
      <c r="Y2659" s="41" t="e">
        <f t="shared" si="739"/>
        <v>#REF!</v>
      </c>
      <c r="Z2659" s="8">
        <f t="shared" si="745"/>
        <v>10000</v>
      </c>
      <c r="AA2659" s="8" t="str">
        <f t="shared" si="746"/>
        <v>Pink Smoke</v>
      </c>
      <c r="AB2659" s="8" t="str">
        <f t="shared" si="747"/>
        <v>Min</v>
      </c>
      <c r="AC2659" s="8" t="str">
        <f t="shared" si="748"/>
        <v/>
      </c>
      <c r="AD2659" s="8" t="str">
        <f t="shared" si="753"/>
        <v/>
      </c>
      <c r="AE2659" s="8" t="str">
        <f t="shared" si="749"/>
        <v/>
      </c>
      <c r="AF2659" s="5">
        <f t="shared" si="750"/>
        <v>1965</v>
      </c>
      <c r="AG2659" s="46">
        <v>2656</v>
      </c>
      <c r="AH2659" s="47" t="str">
        <f t="shared" si="740"/>
        <v/>
      </c>
      <c r="AI2659" s="48" t="str">
        <f t="shared" si="741"/>
        <v/>
      </c>
      <c r="AK2659" s="22" t="e">
        <f>TRIM(#REF!)</f>
        <v>#REF!</v>
      </c>
      <c r="AL2659" s="23" t="e">
        <f>IF(#REF!=0,"",#REF!)</f>
        <v>#REF!</v>
      </c>
      <c r="AM2659" s="19" t="e">
        <f>IF(#REF!=0,"",#REF!)</f>
        <v>#REF!</v>
      </c>
      <c r="AN2659" s="23" t="e">
        <f>IF($AK2659="","",#REF!)</f>
        <v>#REF!</v>
      </c>
      <c r="AO2659" s="23" t="e">
        <f t="shared" si="751"/>
        <v>#REF!</v>
      </c>
      <c r="AP2659" s="19" t="e">
        <f>IF(#REF!=0,"",#REF!)</f>
        <v>#REF!</v>
      </c>
      <c r="AQ2659" s="19" t="e">
        <f>IF(#REF!=0,"",#REF!)</f>
        <v>#REF!</v>
      </c>
      <c r="AR2659" s="19" t="e">
        <f>IF(#REF!=0,"",#REF!)</f>
        <v>#REF!</v>
      </c>
      <c r="AS2659" s="19" t="e">
        <f>#REF!</f>
        <v>#REF!</v>
      </c>
    </row>
    <row r="2660" spans="4:45" ht="19.5" thickTop="1" thickBot="1" x14ac:dyDescent="0.25">
      <c r="D2660" s="1" t="str">
        <f t="shared" si="737"/>
        <v/>
      </c>
      <c r="E2660" s="1" t="str">
        <f t="shared" si="738"/>
        <v/>
      </c>
      <c r="K2660" s="19" t="str">
        <f t="shared" si="742"/>
        <v/>
      </c>
      <c r="L2660" s="19">
        <f t="shared" si="752"/>
        <v>10000</v>
      </c>
      <c r="M2660" s="22" t="str">
        <f>TRIM(Data!$N2657)</f>
        <v>Pink Snow</v>
      </c>
      <c r="N2660" s="22" t="str">
        <f>TRIM(Data!$A2657)</f>
        <v>Pink Snow (Sasanqua)</v>
      </c>
      <c r="O2660" s="23">
        <f>IF(Data!$B2657=0,"",Data!$B2657)</f>
        <v>1951</v>
      </c>
      <c r="P2660" s="19" t="str">
        <f>IF(Data!$C2657=0,"",Data!$C2657)</f>
        <v>1</v>
      </c>
      <c r="Q2660" s="23" t="str">
        <f>IF($M2660="","",Data!$E2657)</f>
        <v>S</v>
      </c>
      <c r="R2660" s="23" t="str">
        <f t="shared" si="743"/>
        <v>S</v>
      </c>
      <c r="S2660" s="23" t="str">
        <f t="shared" si="744"/>
        <v>S</v>
      </c>
      <c r="T2660" s="19" t="str">
        <f>IF(Data!$F2657=0,"",Data!$F2657)</f>
        <v/>
      </c>
      <c r="U2660" s="19" t="str">
        <f>IF(Data!$G2657=0,"",Data!$G2657)</f>
        <v/>
      </c>
      <c r="V2660" s="19" t="str">
        <f>IF(Data!$D2657=0,"",Data!$D2657)</f>
        <v/>
      </c>
      <c r="W2660" s="19" t="str">
        <f>Data!$H2657</f>
        <v>Sasanqua</v>
      </c>
      <c r="Y2660" s="41" t="e">
        <f t="shared" si="739"/>
        <v>#REF!</v>
      </c>
      <c r="Z2660" s="8">
        <f t="shared" si="745"/>
        <v>10000</v>
      </c>
      <c r="AA2660" s="8" t="str">
        <f t="shared" si="746"/>
        <v>Pink Snow</v>
      </c>
      <c r="AB2660" s="8" t="str">
        <f t="shared" si="747"/>
        <v>S</v>
      </c>
      <c r="AC2660" s="8" t="str">
        <f t="shared" si="748"/>
        <v/>
      </c>
      <c r="AD2660" s="8" t="str">
        <f t="shared" si="753"/>
        <v/>
      </c>
      <c r="AE2660" s="8" t="str">
        <f t="shared" si="749"/>
        <v/>
      </c>
      <c r="AF2660" s="5">
        <f t="shared" si="750"/>
        <v>1951</v>
      </c>
      <c r="AG2660" s="46">
        <v>2657</v>
      </c>
      <c r="AH2660" s="47" t="str">
        <f t="shared" si="740"/>
        <v/>
      </c>
      <c r="AI2660" s="48" t="str">
        <f t="shared" si="741"/>
        <v/>
      </c>
      <c r="AK2660" s="22" t="e">
        <f>TRIM(#REF!)</f>
        <v>#REF!</v>
      </c>
      <c r="AL2660" s="23" t="e">
        <f>IF(#REF!=0,"",#REF!)</f>
        <v>#REF!</v>
      </c>
      <c r="AM2660" s="19" t="e">
        <f>IF(#REF!=0,"",#REF!)</f>
        <v>#REF!</v>
      </c>
      <c r="AN2660" s="23" t="e">
        <f>IF($AK2660="","",#REF!)</f>
        <v>#REF!</v>
      </c>
      <c r="AO2660" s="23" t="e">
        <f t="shared" si="751"/>
        <v>#REF!</v>
      </c>
      <c r="AP2660" s="19" t="e">
        <f>IF(#REF!=0,"",#REF!)</f>
        <v>#REF!</v>
      </c>
      <c r="AQ2660" s="19" t="e">
        <f>IF(#REF!=0,"",#REF!)</f>
        <v>#REF!</v>
      </c>
      <c r="AR2660" s="19" t="e">
        <f>IF(#REF!=0,"",#REF!)</f>
        <v>#REF!</v>
      </c>
      <c r="AS2660" s="19" t="e">
        <f>#REF!</f>
        <v>#REF!</v>
      </c>
    </row>
    <row r="2661" spans="4:45" ht="19.5" thickTop="1" thickBot="1" x14ac:dyDescent="0.25">
      <c r="D2661" s="1" t="str">
        <f t="shared" si="737"/>
        <v/>
      </c>
      <c r="E2661" s="1" t="str">
        <f t="shared" si="738"/>
        <v/>
      </c>
      <c r="K2661" s="19" t="str">
        <f t="shared" si="742"/>
        <v/>
      </c>
      <c r="L2661" s="19">
        <f t="shared" si="752"/>
        <v>10000</v>
      </c>
      <c r="M2661" s="22" t="str">
        <f>TRIM(Data!$N2658)</f>
        <v>Pink Snow Dwarf</v>
      </c>
      <c r="N2661" s="22" t="str">
        <f>TRIM(Data!$A2658)</f>
        <v>Pink Snow Dwarf (Sasanqua)</v>
      </c>
      <c r="O2661" s="23">
        <f>IF(Data!$B2658=0,"",Data!$B2658)</f>
        <v>2013</v>
      </c>
      <c r="P2661" s="19" t="str">
        <f>IF(Data!$C2658=0,"",Data!$C2658)</f>
        <v>1</v>
      </c>
      <c r="Q2661" s="23" t="str">
        <f>IF($M2661="","",Data!$E2658)</f>
        <v>S-M</v>
      </c>
      <c r="R2661" s="23" t="str">
        <f t="shared" si="743"/>
        <v>S</v>
      </c>
      <c r="S2661" s="23" t="str">
        <f t="shared" si="744"/>
        <v>S</v>
      </c>
      <c r="T2661" s="19" t="str">
        <f>IF(Data!$F2658=0,"",Data!$F2658)</f>
        <v/>
      </c>
      <c r="U2661" s="19" t="str">
        <f>IF(Data!$G2658=0,"",Data!$G2658)</f>
        <v/>
      </c>
      <c r="V2661" s="19" t="str">
        <f>IF(Data!$D2658=0,"",Data!$D2658)</f>
        <v/>
      </c>
      <c r="W2661" s="19" t="str">
        <f>Data!$H2658</f>
        <v>Sasanqua</v>
      </c>
      <c r="Y2661" s="41" t="e">
        <f t="shared" si="739"/>
        <v>#REF!</v>
      </c>
      <c r="Z2661" s="8">
        <f t="shared" si="745"/>
        <v>10000</v>
      </c>
      <c r="AA2661" s="8" t="str">
        <f t="shared" si="746"/>
        <v>Pink Snow Dwarf</v>
      </c>
      <c r="AB2661" s="8" t="str">
        <f t="shared" si="747"/>
        <v>S</v>
      </c>
      <c r="AC2661" s="8" t="str">
        <f t="shared" si="748"/>
        <v/>
      </c>
      <c r="AD2661" s="8" t="str">
        <f t="shared" si="753"/>
        <v/>
      </c>
      <c r="AE2661" s="8" t="str">
        <f t="shared" si="749"/>
        <v/>
      </c>
      <c r="AF2661" s="5">
        <f t="shared" si="750"/>
        <v>2013</v>
      </c>
      <c r="AG2661" s="46">
        <v>2658</v>
      </c>
      <c r="AH2661" s="47" t="str">
        <f t="shared" si="740"/>
        <v/>
      </c>
      <c r="AI2661" s="48" t="str">
        <f t="shared" si="741"/>
        <v/>
      </c>
      <c r="AK2661" s="22" t="e">
        <f>TRIM(#REF!)</f>
        <v>#REF!</v>
      </c>
      <c r="AL2661" s="23" t="e">
        <f>IF(#REF!=0,"",#REF!)</f>
        <v>#REF!</v>
      </c>
      <c r="AM2661" s="19" t="e">
        <f>IF(#REF!=0,"",#REF!)</f>
        <v>#REF!</v>
      </c>
      <c r="AN2661" s="23" t="e">
        <f>IF($AK2661="","",#REF!)</f>
        <v>#REF!</v>
      </c>
      <c r="AO2661" s="23" t="e">
        <f t="shared" si="751"/>
        <v>#REF!</v>
      </c>
      <c r="AP2661" s="19" t="e">
        <f>IF(#REF!=0,"",#REF!)</f>
        <v>#REF!</v>
      </c>
      <c r="AQ2661" s="19" t="e">
        <f>IF(#REF!=0,"",#REF!)</f>
        <v>#REF!</v>
      </c>
      <c r="AR2661" s="19" t="e">
        <f>IF(#REF!=0,"",#REF!)</f>
        <v>#REF!</v>
      </c>
      <c r="AS2661" s="19" t="e">
        <f>#REF!</f>
        <v>#REF!</v>
      </c>
    </row>
    <row r="2662" spans="4:45" ht="19.5" thickTop="1" thickBot="1" x14ac:dyDescent="0.25">
      <c r="D2662" s="1" t="str">
        <f t="shared" si="737"/>
        <v/>
      </c>
      <c r="E2662" s="1" t="str">
        <f t="shared" si="738"/>
        <v/>
      </c>
      <c r="K2662" s="19" t="str">
        <f t="shared" si="742"/>
        <v/>
      </c>
      <c r="L2662" s="19">
        <f t="shared" si="752"/>
        <v>10000</v>
      </c>
      <c r="M2662" s="22" t="str">
        <f>TRIM(Data!$N2659)</f>
        <v>Pink Sparkle</v>
      </c>
      <c r="N2662" s="22" t="str">
        <f>TRIM(Data!$A2659)</f>
        <v>Pink Sparkle (R)</v>
      </c>
      <c r="O2662" s="23">
        <f>IF(Data!$B2659=0,"",Data!$B2659)</f>
        <v>1967</v>
      </c>
      <c r="P2662" s="19" t="str">
        <f>IF(Data!$C2659=0,"",Data!$C2659)</f>
        <v>1</v>
      </c>
      <c r="Q2662" s="23" t="str">
        <f>IF($M2662="","",Data!$E2659)</f>
        <v>L-VL</v>
      </c>
      <c r="R2662" s="23" t="str">
        <f t="shared" si="743"/>
        <v>L</v>
      </c>
      <c r="S2662" s="23" t="str">
        <f t="shared" si="744"/>
        <v>L</v>
      </c>
      <c r="T2662" s="19" t="str">
        <f>IF(Data!$F2659=0,"",Data!$F2659)</f>
        <v/>
      </c>
      <c r="U2662" s="19" t="str">
        <f>IF(Data!$G2659=0,"",Data!$G2659)</f>
        <v/>
      </c>
      <c r="V2662" s="19" t="str">
        <f>IF(Data!$D2659=0,"",Data!$D2659)</f>
        <v/>
      </c>
      <c r="W2662" s="19" t="str">
        <f>Data!$H2659</f>
        <v>Reticulata</v>
      </c>
      <c r="Y2662" s="41" t="e">
        <f t="shared" si="739"/>
        <v>#REF!</v>
      </c>
      <c r="Z2662" s="8">
        <f t="shared" si="745"/>
        <v>10000</v>
      </c>
      <c r="AA2662" s="8" t="str">
        <f t="shared" si="746"/>
        <v>Pink Sparkle</v>
      </c>
      <c r="AB2662" s="8" t="str">
        <f t="shared" si="747"/>
        <v>L</v>
      </c>
      <c r="AC2662" s="8" t="str">
        <f t="shared" si="748"/>
        <v/>
      </c>
      <c r="AD2662" s="8" t="str">
        <f t="shared" si="753"/>
        <v/>
      </c>
      <c r="AE2662" s="8" t="str">
        <f t="shared" si="749"/>
        <v/>
      </c>
      <c r="AF2662" s="5">
        <f t="shared" si="750"/>
        <v>1967</v>
      </c>
      <c r="AG2662" s="46">
        <v>2659</v>
      </c>
      <c r="AH2662" s="47" t="str">
        <f t="shared" si="740"/>
        <v/>
      </c>
      <c r="AI2662" s="48" t="str">
        <f t="shared" si="741"/>
        <v/>
      </c>
      <c r="AK2662" s="22" t="e">
        <f>TRIM(#REF!)</f>
        <v>#REF!</v>
      </c>
      <c r="AL2662" s="23" t="e">
        <f>IF(#REF!=0,"",#REF!)</f>
        <v>#REF!</v>
      </c>
      <c r="AM2662" s="19" t="e">
        <f>IF(#REF!=0,"",#REF!)</f>
        <v>#REF!</v>
      </c>
      <c r="AN2662" s="23" t="e">
        <f>IF($AK2662="","",#REF!)</f>
        <v>#REF!</v>
      </c>
      <c r="AO2662" s="23" t="e">
        <f t="shared" si="751"/>
        <v>#REF!</v>
      </c>
      <c r="AP2662" s="19" t="e">
        <f>IF(#REF!=0,"",#REF!)</f>
        <v>#REF!</v>
      </c>
      <c r="AQ2662" s="19" t="e">
        <f>IF(#REF!=0,"",#REF!)</f>
        <v>#REF!</v>
      </c>
      <c r="AR2662" s="19" t="e">
        <f>IF(#REF!=0,"",#REF!)</f>
        <v>#REF!</v>
      </c>
      <c r="AS2662" s="19" t="e">
        <f>#REF!</f>
        <v>#REF!</v>
      </c>
    </row>
    <row r="2663" spans="4:45" ht="19.5" thickTop="1" thickBot="1" x14ac:dyDescent="0.25">
      <c r="D2663" s="1" t="str">
        <f t="shared" si="737"/>
        <v/>
      </c>
      <c r="E2663" s="1" t="str">
        <f t="shared" si="738"/>
        <v/>
      </c>
      <c r="K2663" s="19" t="str">
        <f t="shared" si="742"/>
        <v/>
      </c>
      <c r="L2663" s="19">
        <f t="shared" si="752"/>
        <v>10000</v>
      </c>
      <c r="M2663" s="22" t="str">
        <f>TRIM(Data!$N2660)</f>
        <v>Pink Spider</v>
      </c>
      <c r="N2663" s="22" t="str">
        <f>TRIM(Data!$A2660)</f>
        <v>Pink Spider (H)</v>
      </c>
      <c r="O2663" s="23">
        <f>IF(Data!$B2660=0,"",Data!$B2660)</f>
        <v>2019</v>
      </c>
      <c r="P2663" s="19" t="str">
        <f>IF(Data!$C2660=0,"",Data!$C2660)</f>
        <v>1</v>
      </c>
      <c r="Q2663" s="23" t="str">
        <f>IF($M2663="","",Data!$E2660)</f>
        <v>M</v>
      </c>
      <c r="R2663" s="23" t="str">
        <f t="shared" si="743"/>
        <v>M</v>
      </c>
      <c r="S2663" s="23" t="str">
        <f t="shared" si="744"/>
        <v>M</v>
      </c>
      <c r="T2663" s="19" t="str">
        <f>IF(Data!$F2660=0,"",Data!$F2660)</f>
        <v/>
      </c>
      <c r="U2663" s="19" t="str">
        <f>IF(Data!$G2660=0,"",Data!$G2660)</f>
        <v/>
      </c>
      <c r="V2663" s="19" t="str">
        <f>IF(Data!$D2660=0,"",Data!$D2660)</f>
        <v/>
      </c>
      <c r="W2663" s="19" t="str">
        <f>Data!$H2660</f>
        <v>NRH</v>
      </c>
      <c r="Y2663" s="41" t="e">
        <f t="shared" si="739"/>
        <v>#REF!</v>
      </c>
      <c r="Z2663" s="8">
        <f t="shared" si="745"/>
        <v>10000</v>
      </c>
      <c r="AA2663" s="8" t="str">
        <f t="shared" si="746"/>
        <v>Pink Spider</v>
      </c>
      <c r="AB2663" s="8" t="str">
        <f t="shared" si="747"/>
        <v>M</v>
      </c>
      <c r="AC2663" s="8" t="str">
        <f t="shared" si="748"/>
        <v/>
      </c>
      <c r="AD2663" s="8" t="str">
        <f t="shared" si="753"/>
        <v/>
      </c>
      <c r="AE2663" s="8" t="str">
        <f t="shared" si="749"/>
        <v/>
      </c>
      <c r="AF2663" s="5">
        <f t="shared" si="750"/>
        <v>2019</v>
      </c>
      <c r="AG2663" s="46">
        <v>2660</v>
      </c>
      <c r="AH2663" s="47" t="str">
        <f t="shared" si="740"/>
        <v/>
      </c>
      <c r="AI2663" s="48" t="str">
        <f t="shared" si="741"/>
        <v/>
      </c>
      <c r="AK2663" s="22" t="e">
        <f>TRIM(#REF!)</f>
        <v>#REF!</v>
      </c>
      <c r="AL2663" s="23" t="e">
        <f>IF(#REF!=0,"",#REF!)</f>
        <v>#REF!</v>
      </c>
      <c r="AM2663" s="19" t="e">
        <f>IF(#REF!=0,"",#REF!)</f>
        <v>#REF!</v>
      </c>
      <c r="AN2663" s="23" t="e">
        <f>IF($AK2663="","",#REF!)</f>
        <v>#REF!</v>
      </c>
      <c r="AO2663" s="23" t="e">
        <f t="shared" si="751"/>
        <v>#REF!</v>
      </c>
      <c r="AP2663" s="19" t="e">
        <f>IF(#REF!=0,"",#REF!)</f>
        <v>#REF!</v>
      </c>
      <c r="AQ2663" s="19" t="e">
        <f>IF(#REF!=0,"",#REF!)</f>
        <v>#REF!</v>
      </c>
      <c r="AR2663" s="19" t="e">
        <f>IF(#REF!=0,"",#REF!)</f>
        <v>#REF!</v>
      </c>
      <c r="AS2663" s="19" t="e">
        <f>#REF!</f>
        <v>#REF!</v>
      </c>
    </row>
    <row r="2664" spans="4:45" ht="19.5" thickTop="1" thickBot="1" x14ac:dyDescent="0.25">
      <c r="D2664" s="1" t="str">
        <f t="shared" ref="D2664:D2727" si="754">IF(ISERROR(VLOOKUP(A2664,$K$4:$M$2950,3,FALSE)),"",VLOOKUP(A2664,$K$4:$N$2950,4,FALSE))</f>
        <v/>
      </c>
      <c r="E2664" s="1" t="str">
        <f t="shared" ref="E2664:E2727" si="755">IF(ISERROR(VLOOKUP(A2664,$K$4:$M$2950,3,FALSE)),"",IF(VLOOKUP(A2664,$K$4:$T$2950,6,FALSE)=0,"",VLOOKUP(A2664,$K$4:$T$2950,6,FALSE)))</f>
        <v/>
      </c>
      <c r="K2664" s="19" t="str">
        <f t="shared" si="742"/>
        <v/>
      </c>
      <c r="L2664" s="19">
        <f t="shared" si="752"/>
        <v>10000</v>
      </c>
      <c r="M2664" s="22" t="str">
        <f>TRIM(Data!$N2661)</f>
        <v>Pink Star</v>
      </c>
      <c r="N2664" s="22" t="str">
        <f>TRIM(Data!$A2661)</f>
        <v>Pink Star</v>
      </c>
      <c r="O2664" s="23">
        <f>IF(Data!$B2661=0,"",Data!$B2661)</f>
        <v>1935</v>
      </c>
      <c r="P2664" s="19" t="str">
        <f>IF(Data!$C2661=0,"",Data!$C2661)</f>
        <v>1</v>
      </c>
      <c r="Q2664" s="23" t="str">
        <f>IF($M2664="","",Data!$E2661)</f>
        <v>M</v>
      </c>
      <c r="R2664" s="23" t="str">
        <f t="shared" si="743"/>
        <v>M</v>
      </c>
      <c r="S2664" s="23" t="str">
        <f t="shared" si="744"/>
        <v>M</v>
      </c>
      <c r="T2664" s="19" t="str">
        <f>IF(Data!$F2661=0,"",Data!$F2661)</f>
        <v/>
      </c>
      <c r="U2664" s="19" t="str">
        <f>IF(Data!$G2661=0,"",Data!$G2661)</f>
        <v/>
      </c>
      <c r="V2664" s="19" t="str">
        <f>IF(Data!$D2661=0,"",Data!$D2661)</f>
        <v/>
      </c>
      <c r="W2664" s="19" t="str">
        <f>Data!$H2661</f>
        <v>Japonica</v>
      </c>
      <c r="Y2664" s="41" t="e">
        <f t="shared" si="739"/>
        <v>#REF!</v>
      </c>
      <c r="Z2664" s="8">
        <f t="shared" si="745"/>
        <v>10000</v>
      </c>
      <c r="AA2664" s="8" t="str">
        <f t="shared" si="746"/>
        <v>Pink Star</v>
      </c>
      <c r="AB2664" s="8" t="str">
        <f t="shared" si="747"/>
        <v>M</v>
      </c>
      <c r="AC2664" s="8" t="str">
        <f t="shared" si="748"/>
        <v/>
      </c>
      <c r="AD2664" s="8" t="str">
        <f t="shared" si="753"/>
        <v/>
      </c>
      <c r="AE2664" s="8" t="str">
        <f t="shared" si="749"/>
        <v/>
      </c>
      <c r="AF2664" s="5">
        <f t="shared" si="750"/>
        <v>1935</v>
      </c>
      <c r="AG2664" s="46">
        <v>2661</v>
      </c>
      <c r="AH2664" s="47" t="str">
        <f t="shared" si="740"/>
        <v/>
      </c>
      <c r="AI2664" s="48" t="str">
        <f t="shared" si="741"/>
        <v/>
      </c>
      <c r="AK2664" s="22" t="e">
        <f>TRIM(#REF!)</f>
        <v>#REF!</v>
      </c>
      <c r="AL2664" s="23" t="e">
        <f>IF(#REF!=0,"",#REF!)</f>
        <v>#REF!</v>
      </c>
      <c r="AM2664" s="19" t="e">
        <f>IF(#REF!=0,"",#REF!)</f>
        <v>#REF!</v>
      </c>
      <c r="AN2664" s="23" t="e">
        <f>IF($AK2664="","",#REF!)</f>
        <v>#REF!</v>
      </c>
      <c r="AO2664" s="23" t="e">
        <f t="shared" si="751"/>
        <v>#REF!</v>
      </c>
      <c r="AP2664" s="19" t="e">
        <f>IF(#REF!=0,"",#REF!)</f>
        <v>#REF!</v>
      </c>
      <c r="AQ2664" s="19" t="e">
        <f>IF(#REF!=0,"",#REF!)</f>
        <v>#REF!</v>
      </c>
      <c r="AR2664" s="19" t="e">
        <f>IF(#REF!=0,"",#REF!)</f>
        <v>#REF!</v>
      </c>
      <c r="AS2664" s="19" t="e">
        <f>#REF!</f>
        <v>#REF!</v>
      </c>
    </row>
    <row r="2665" spans="4:45" ht="19.5" thickTop="1" thickBot="1" x14ac:dyDescent="0.25">
      <c r="D2665" s="1" t="str">
        <f t="shared" si="754"/>
        <v/>
      </c>
      <c r="E2665" s="1" t="str">
        <f t="shared" si="755"/>
        <v/>
      </c>
      <c r="K2665" s="19" t="str">
        <f t="shared" si="742"/>
        <v/>
      </c>
      <c r="L2665" s="19">
        <f t="shared" si="752"/>
        <v>10000</v>
      </c>
      <c r="M2665" s="22" t="str">
        <f>TRIM(Data!$N2662)</f>
        <v>Pink Superlative</v>
      </c>
      <c r="N2665" s="22" t="str">
        <f>TRIM(Data!$A2662)</f>
        <v>Pink Superlative</v>
      </c>
      <c r="O2665" s="23">
        <f>IF(Data!$B2662=0,"",Data!$B2662)</f>
        <v>1961</v>
      </c>
      <c r="P2665" s="19" t="str">
        <f>IF(Data!$C2662=0,"",Data!$C2662)</f>
        <v>1</v>
      </c>
      <c r="Q2665" s="23" t="str">
        <f>IF($M2665="","",Data!$E2662)</f>
        <v>M</v>
      </c>
      <c r="R2665" s="23" t="str">
        <f t="shared" si="743"/>
        <v>M</v>
      </c>
      <c r="S2665" s="23" t="str">
        <f t="shared" si="744"/>
        <v>M</v>
      </c>
      <c r="T2665" s="19" t="str">
        <f>IF(Data!$F2662=0,"",Data!$F2662)</f>
        <v/>
      </c>
      <c r="U2665" s="19" t="str">
        <f>IF(Data!$G2662=0,"",Data!$G2662)</f>
        <v>FD</v>
      </c>
      <c r="V2665" s="19" t="str">
        <f>IF(Data!$D2662=0,"",Data!$D2662)</f>
        <v/>
      </c>
      <c r="W2665" s="19" t="str">
        <f>Data!$H2662</f>
        <v>Japonica</v>
      </c>
      <c r="Y2665" s="41" t="e">
        <f t="shared" si="739"/>
        <v>#REF!</v>
      </c>
      <c r="Z2665" s="8">
        <f t="shared" si="745"/>
        <v>10000</v>
      </c>
      <c r="AA2665" s="8" t="str">
        <f t="shared" si="746"/>
        <v>Pink Superlative</v>
      </c>
      <c r="AB2665" s="8" t="str">
        <f t="shared" si="747"/>
        <v>M</v>
      </c>
      <c r="AC2665" s="8" t="str">
        <f t="shared" si="748"/>
        <v/>
      </c>
      <c r="AD2665" s="8" t="str">
        <f t="shared" si="753"/>
        <v>FD</v>
      </c>
      <c r="AE2665" s="8" t="str">
        <f t="shared" si="749"/>
        <v/>
      </c>
      <c r="AF2665" s="5">
        <f t="shared" si="750"/>
        <v>1961</v>
      </c>
      <c r="AG2665" s="46">
        <v>2662</v>
      </c>
      <c r="AH2665" s="47" t="str">
        <f t="shared" si="740"/>
        <v/>
      </c>
      <c r="AI2665" s="48" t="str">
        <f t="shared" si="741"/>
        <v/>
      </c>
      <c r="AK2665" s="22" t="e">
        <f>TRIM(#REF!)</f>
        <v>#REF!</v>
      </c>
      <c r="AL2665" s="23" t="e">
        <f>IF(#REF!=0,"",#REF!)</f>
        <v>#REF!</v>
      </c>
      <c r="AM2665" s="19" t="e">
        <f>IF(#REF!=0,"",#REF!)</f>
        <v>#REF!</v>
      </c>
      <c r="AN2665" s="23" t="e">
        <f>IF($AK2665="","",#REF!)</f>
        <v>#REF!</v>
      </c>
      <c r="AO2665" s="23" t="e">
        <f t="shared" si="751"/>
        <v>#REF!</v>
      </c>
      <c r="AP2665" s="19" t="e">
        <f>IF(#REF!=0,"",#REF!)</f>
        <v>#REF!</v>
      </c>
      <c r="AQ2665" s="19" t="e">
        <f>IF(#REF!=0,"",#REF!)</f>
        <v>#REF!</v>
      </c>
      <c r="AR2665" s="19" t="e">
        <f>IF(#REF!=0,"",#REF!)</f>
        <v>#REF!</v>
      </c>
      <c r="AS2665" s="19" t="e">
        <f>#REF!</f>
        <v>#REF!</v>
      </c>
    </row>
    <row r="2666" spans="4:45" ht="19.5" thickTop="1" thickBot="1" x14ac:dyDescent="0.25">
      <c r="D2666" s="1" t="str">
        <f t="shared" si="754"/>
        <v/>
      </c>
      <c r="E2666" s="1" t="str">
        <f t="shared" si="755"/>
        <v/>
      </c>
      <c r="K2666" s="19" t="str">
        <f t="shared" si="742"/>
        <v/>
      </c>
      <c r="L2666" s="19">
        <f t="shared" si="752"/>
        <v>10000</v>
      </c>
      <c r="M2666" s="22" t="str">
        <f>TRIM(Data!$N2663)</f>
        <v>Pink Whirlpool</v>
      </c>
      <c r="N2666" s="22" t="str">
        <f>TRIM(Data!$A2663)</f>
        <v>Pink Whirlpool</v>
      </c>
      <c r="O2666" s="23">
        <f>IF(Data!$B2663=0,"",Data!$B2663)</f>
        <v>1959</v>
      </c>
      <c r="P2666" s="19" t="str">
        <f>IF(Data!$C2663=0,"",Data!$C2663)</f>
        <v>1</v>
      </c>
      <c r="Q2666" s="23" t="str">
        <f>IF($M2666="","",Data!$E2663)</f>
        <v>S</v>
      </c>
      <c r="R2666" s="23" t="str">
        <f t="shared" si="743"/>
        <v>S</v>
      </c>
      <c r="S2666" s="23" t="str">
        <f t="shared" si="744"/>
        <v>S</v>
      </c>
      <c r="T2666" s="19" t="str">
        <f>IF(Data!$F2663=0,"",Data!$F2663)</f>
        <v/>
      </c>
      <c r="U2666" s="19" t="str">
        <f>IF(Data!$G2663=0,"",Data!$G2663)</f>
        <v>FD</v>
      </c>
      <c r="V2666" s="19" t="str">
        <f>IF(Data!$D2663=0,"",Data!$D2663)</f>
        <v/>
      </c>
      <c r="W2666" s="19" t="str">
        <f>Data!$H2663</f>
        <v>Japonica</v>
      </c>
      <c r="Y2666" s="41" t="e">
        <f t="shared" si="739"/>
        <v>#REF!</v>
      </c>
      <c r="Z2666" s="8">
        <f t="shared" si="745"/>
        <v>10000</v>
      </c>
      <c r="AA2666" s="8" t="str">
        <f t="shared" si="746"/>
        <v>Pink Whirlpool</v>
      </c>
      <c r="AB2666" s="8" t="str">
        <f t="shared" si="747"/>
        <v>S</v>
      </c>
      <c r="AC2666" s="8" t="str">
        <f t="shared" si="748"/>
        <v/>
      </c>
      <c r="AD2666" s="8" t="str">
        <f t="shared" si="753"/>
        <v>FD</v>
      </c>
      <c r="AE2666" s="8" t="str">
        <f t="shared" si="749"/>
        <v/>
      </c>
      <c r="AF2666" s="5">
        <f t="shared" si="750"/>
        <v>1959</v>
      </c>
      <c r="AG2666" s="46">
        <v>2663</v>
      </c>
      <c r="AH2666" s="47" t="str">
        <f t="shared" si="740"/>
        <v/>
      </c>
      <c r="AI2666" s="48" t="str">
        <f t="shared" si="741"/>
        <v/>
      </c>
      <c r="AK2666" s="22" t="e">
        <f>TRIM(#REF!)</f>
        <v>#REF!</v>
      </c>
      <c r="AL2666" s="23" t="e">
        <f>IF(#REF!=0,"",#REF!)</f>
        <v>#REF!</v>
      </c>
      <c r="AM2666" s="19" t="e">
        <f>IF(#REF!=0,"",#REF!)</f>
        <v>#REF!</v>
      </c>
      <c r="AN2666" s="23" t="e">
        <f>IF($AK2666="","",#REF!)</f>
        <v>#REF!</v>
      </c>
      <c r="AO2666" s="23" t="e">
        <f t="shared" si="751"/>
        <v>#REF!</v>
      </c>
      <c r="AP2666" s="19" t="e">
        <f>IF(#REF!=0,"",#REF!)</f>
        <v>#REF!</v>
      </c>
      <c r="AQ2666" s="19" t="e">
        <f>IF(#REF!=0,"",#REF!)</f>
        <v>#REF!</v>
      </c>
      <c r="AR2666" s="19" t="e">
        <f>IF(#REF!=0,"",#REF!)</f>
        <v>#REF!</v>
      </c>
      <c r="AS2666" s="19" t="e">
        <f>#REF!</f>
        <v>#REF!</v>
      </c>
    </row>
    <row r="2667" spans="4:45" ht="19.5" thickTop="1" thickBot="1" x14ac:dyDescent="0.25">
      <c r="D2667" s="1" t="str">
        <f t="shared" si="754"/>
        <v/>
      </c>
      <c r="E2667" s="1" t="str">
        <f t="shared" si="755"/>
        <v/>
      </c>
      <c r="K2667" s="19" t="str">
        <f t="shared" si="742"/>
        <v/>
      </c>
      <c r="L2667" s="19">
        <f t="shared" si="752"/>
        <v>10000</v>
      </c>
      <c r="M2667" s="22" t="str">
        <f>TRIM(Data!$N2664)</f>
        <v>Pink Wings</v>
      </c>
      <c r="N2667" s="22" t="str">
        <f>TRIM(Data!$A2664)</f>
        <v>Pink Wings</v>
      </c>
      <c r="O2667" s="23">
        <f>IF(Data!$B2664=0,"",Data!$B2664)</f>
        <v>1993</v>
      </c>
      <c r="P2667" s="19" t="str">
        <f>IF(Data!$C2664=0,"",Data!$C2664)</f>
        <v>1</v>
      </c>
      <c r="Q2667" s="23" t="str">
        <f>IF($M2667="","",Data!$E2664)</f>
        <v>M-L</v>
      </c>
      <c r="R2667" s="23" t="str">
        <f t="shared" si="743"/>
        <v>M</v>
      </c>
      <c r="S2667" s="23" t="str">
        <f t="shared" si="744"/>
        <v>M</v>
      </c>
      <c r="T2667" s="19" t="str">
        <f>IF(Data!$F2664=0,"",Data!$F2664)</f>
        <v/>
      </c>
      <c r="U2667" s="19" t="str">
        <f>IF(Data!$G2664=0,"",Data!$G2664)</f>
        <v/>
      </c>
      <c r="V2667" s="19" t="str">
        <f>IF(Data!$D2664=0,"",Data!$D2664)</f>
        <v/>
      </c>
      <c r="W2667" s="19" t="str">
        <f>Data!$H2664</f>
        <v>Japonica</v>
      </c>
      <c r="Y2667" s="41" t="e">
        <f t="shared" si="739"/>
        <v>#REF!</v>
      </c>
      <c r="Z2667" s="8">
        <f t="shared" si="745"/>
        <v>10000</v>
      </c>
      <c r="AA2667" s="8" t="str">
        <f t="shared" si="746"/>
        <v>Pink Wings</v>
      </c>
      <c r="AB2667" s="8" t="str">
        <f t="shared" si="747"/>
        <v>M</v>
      </c>
      <c r="AC2667" s="8" t="str">
        <f t="shared" si="748"/>
        <v/>
      </c>
      <c r="AD2667" s="8" t="str">
        <f t="shared" si="753"/>
        <v/>
      </c>
      <c r="AE2667" s="8" t="str">
        <f t="shared" si="749"/>
        <v/>
      </c>
      <c r="AF2667" s="5">
        <f t="shared" si="750"/>
        <v>1993</v>
      </c>
      <c r="AG2667" s="46">
        <v>2664</v>
      </c>
      <c r="AH2667" s="47" t="str">
        <f t="shared" si="740"/>
        <v/>
      </c>
      <c r="AI2667" s="48" t="str">
        <f t="shared" si="741"/>
        <v/>
      </c>
      <c r="AK2667" s="22" t="e">
        <f>TRIM(#REF!)</f>
        <v>#REF!</v>
      </c>
      <c r="AL2667" s="23" t="e">
        <f>IF(#REF!=0,"",#REF!)</f>
        <v>#REF!</v>
      </c>
      <c r="AM2667" s="19" t="e">
        <f>IF(#REF!=0,"",#REF!)</f>
        <v>#REF!</v>
      </c>
      <c r="AN2667" s="23" t="e">
        <f>IF($AK2667="","",#REF!)</f>
        <v>#REF!</v>
      </c>
      <c r="AO2667" s="23" t="e">
        <f t="shared" si="751"/>
        <v>#REF!</v>
      </c>
      <c r="AP2667" s="19" t="e">
        <f>IF(#REF!=0,"",#REF!)</f>
        <v>#REF!</v>
      </c>
      <c r="AQ2667" s="19" t="e">
        <f>IF(#REF!=0,"",#REF!)</f>
        <v>#REF!</v>
      </c>
      <c r="AR2667" s="19" t="e">
        <f>IF(#REF!=0,"",#REF!)</f>
        <v>#REF!</v>
      </c>
      <c r="AS2667" s="19" t="e">
        <f>#REF!</f>
        <v>#REF!</v>
      </c>
    </row>
    <row r="2668" spans="4:45" ht="19.5" thickTop="1" thickBot="1" x14ac:dyDescent="0.25">
      <c r="D2668" s="1" t="str">
        <f t="shared" si="754"/>
        <v/>
      </c>
      <c r="E2668" s="1" t="str">
        <f t="shared" si="755"/>
        <v/>
      </c>
      <c r="K2668" s="19" t="str">
        <f t="shared" si="742"/>
        <v/>
      </c>
      <c r="L2668" s="19">
        <f t="shared" si="752"/>
        <v>10000</v>
      </c>
      <c r="M2668" s="22" t="str">
        <f>TRIM(Data!$N2665)</f>
        <v>Pink Yuletide (See Mondel)</v>
      </c>
      <c r="N2668" s="22" t="str">
        <f>TRIM(Data!$A2665)</f>
        <v>Pink Yuletide (Vernalis) (See Mondel)</v>
      </c>
      <c r="O2668" s="23">
        <f>IF(Data!$B2665=0,"",Data!$B2665)</f>
        <v>2011</v>
      </c>
      <c r="P2668" s="19" t="str">
        <f>IF(Data!$C2665=0,"",Data!$C2665)</f>
        <v>1</v>
      </c>
      <c r="Q2668" s="23" t="str">
        <f>IF($M2668="","",Data!$E2665)</f>
        <v>S-M</v>
      </c>
      <c r="R2668" s="23" t="str">
        <f t="shared" si="743"/>
        <v>S</v>
      </c>
      <c r="S2668" s="23" t="str">
        <f t="shared" si="744"/>
        <v>S</v>
      </c>
      <c r="T2668" s="19" t="str">
        <f>IF(Data!$F2665=0,"",Data!$F2665)</f>
        <v/>
      </c>
      <c r="U2668" s="19" t="str">
        <f>IF(Data!$G2665=0,"",Data!$G2665)</f>
        <v/>
      </c>
      <c r="V2668" s="19" t="str">
        <f>IF(Data!$D2665=0,"",Data!$D2665)</f>
        <v/>
      </c>
      <c r="W2668" s="19" t="str">
        <f>Data!$H2665</f>
        <v>Vernalis</v>
      </c>
      <c r="Y2668" s="41" t="e">
        <f t="shared" si="739"/>
        <v>#REF!</v>
      </c>
      <c r="Z2668" s="8">
        <f t="shared" si="745"/>
        <v>10000</v>
      </c>
      <c r="AA2668" s="8" t="str">
        <f t="shared" si="746"/>
        <v>Pink Yuletide (See Mondel)</v>
      </c>
      <c r="AB2668" s="8" t="str">
        <f t="shared" si="747"/>
        <v>S</v>
      </c>
      <c r="AC2668" s="8" t="str">
        <f t="shared" si="748"/>
        <v/>
      </c>
      <c r="AD2668" s="8" t="str">
        <f t="shared" si="753"/>
        <v/>
      </c>
      <c r="AE2668" s="8" t="str">
        <f t="shared" si="749"/>
        <v/>
      </c>
      <c r="AF2668" s="5">
        <f t="shared" si="750"/>
        <v>2011</v>
      </c>
      <c r="AG2668" s="46">
        <v>2665</v>
      </c>
      <c r="AH2668" s="47" t="str">
        <f t="shared" si="740"/>
        <v/>
      </c>
      <c r="AI2668" s="48" t="str">
        <f t="shared" si="741"/>
        <v/>
      </c>
      <c r="AK2668" s="22" t="e">
        <f>TRIM(#REF!)</f>
        <v>#REF!</v>
      </c>
      <c r="AL2668" s="23" t="e">
        <f>IF(#REF!=0,"",#REF!)</f>
        <v>#REF!</v>
      </c>
      <c r="AM2668" s="19" t="e">
        <f>IF(#REF!=0,"",#REF!)</f>
        <v>#REF!</v>
      </c>
      <c r="AN2668" s="23" t="e">
        <f>IF($AK2668="","",#REF!)</f>
        <v>#REF!</v>
      </c>
      <c r="AO2668" s="23" t="e">
        <f t="shared" si="751"/>
        <v>#REF!</v>
      </c>
      <c r="AP2668" s="19" t="e">
        <f>IF(#REF!=0,"",#REF!)</f>
        <v>#REF!</v>
      </c>
      <c r="AQ2668" s="19" t="e">
        <f>IF(#REF!=0,"",#REF!)</f>
        <v>#REF!</v>
      </c>
      <c r="AR2668" s="19" t="e">
        <f>IF(#REF!=0,"",#REF!)</f>
        <v>#REF!</v>
      </c>
      <c r="AS2668" s="19" t="e">
        <f>#REF!</f>
        <v>#REF!</v>
      </c>
    </row>
    <row r="2669" spans="4:45" ht="19.5" thickTop="1" thickBot="1" x14ac:dyDescent="0.25">
      <c r="D2669" s="1" t="str">
        <f t="shared" si="754"/>
        <v/>
      </c>
      <c r="E2669" s="1" t="str">
        <f t="shared" si="755"/>
        <v/>
      </c>
      <c r="K2669" s="19" t="str">
        <f t="shared" si="742"/>
        <v/>
      </c>
      <c r="L2669" s="19">
        <f t="shared" si="752"/>
        <v>10000</v>
      </c>
      <c r="M2669" s="22" t="str">
        <f>TRIM(Data!$N2666)</f>
        <v>Pink-A-Boo (See Mondel)</v>
      </c>
      <c r="N2669" s="22" t="str">
        <f>TRIM(Data!$A2666)</f>
        <v>Pink-A-Boo (Vernalis) (See Mondel)</v>
      </c>
      <c r="O2669" s="23">
        <f>IF(Data!$B2666=0,"",Data!$B2666)</f>
        <v>2011</v>
      </c>
      <c r="P2669" s="19" t="str">
        <f>IF(Data!$C2666=0,"",Data!$C2666)</f>
        <v>1</v>
      </c>
      <c r="Q2669" s="23" t="str">
        <f>IF($M2669="","",Data!$E2666)</f>
        <v>M</v>
      </c>
      <c r="R2669" s="23" t="str">
        <f t="shared" si="743"/>
        <v>M</v>
      </c>
      <c r="S2669" s="23" t="str">
        <f t="shared" si="744"/>
        <v>M</v>
      </c>
      <c r="T2669" s="19" t="str">
        <f>IF(Data!$F2666=0,"",Data!$F2666)</f>
        <v/>
      </c>
      <c r="U2669" s="19" t="str">
        <f>IF(Data!$G2666=0,"",Data!$G2666)</f>
        <v/>
      </c>
      <c r="V2669" s="19" t="str">
        <f>IF(Data!$D2666=0,"",Data!$D2666)</f>
        <v/>
      </c>
      <c r="W2669" s="19" t="str">
        <f>Data!$H2666</f>
        <v>Vernalis</v>
      </c>
      <c r="Y2669" s="41" t="e">
        <f t="shared" si="739"/>
        <v>#REF!</v>
      </c>
      <c r="Z2669" s="8">
        <f t="shared" si="745"/>
        <v>10000</v>
      </c>
      <c r="AA2669" s="8" t="str">
        <f t="shared" si="746"/>
        <v>Pink-A-Boo (See Mondel)</v>
      </c>
      <c r="AB2669" s="8" t="str">
        <f t="shared" si="747"/>
        <v>M</v>
      </c>
      <c r="AC2669" s="8" t="str">
        <f t="shared" si="748"/>
        <v/>
      </c>
      <c r="AD2669" s="8" t="str">
        <f t="shared" si="753"/>
        <v/>
      </c>
      <c r="AE2669" s="8" t="str">
        <f t="shared" si="749"/>
        <v/>
      </c>
      <c r="AF2669" s="5">
        <f t="shared" si="750"/>
        <v>2011</v>
      </c>
      <c r="AG2669" s="46">
        <v>2666</v>
      </c>
      <c r="AH2669" s="47" t="str">
        <f t="shared" si="740"/>
        <v/>
      </c>
      <c r="AI2669" s="48" t="str">
        <f t="shared" si="741"/>
        <v/>
      </c>
      <c r="AK2669" s="22" t="e">
        <f>TRIM(#REF!)</f>
        <v>#REF!</v>
      </c>
      <c r="AL2669" s="23" t="e">
        <f>IF(#REF!=0,"",#REF!)</f>
        <v>#REF!</v>
      </c>
      <c r="AM2669" s="19" t="e">
        <f>IF(#REF!=0,"",#REF!)</f>
        <v>#REF!</v>
      </c>
      <c r="AN2669" s="23" t="e">
        <f>IF($AK2669="","",#REF!)</f>
        <v>#REF!</v>
      </c>
      <c r="AO2669" s="23" t="e">
        <f t="shared" si="751"/>
        <v>#REF!</v>
      </c>
      <c r="AP2669" s="19" t="e">
        <f>IF(#REF!=0,"",#REF!)</f>
        <v>#REF!</v>
      </c>
      <c r="AQ2669" s="19" t="e">
        <f>IF(#REF!=0,"",#REF!)</f>
        <v>#REF!</v>
      </c>
      <c r="AR2669" s="19" t="e">
        <f>IF(#REF!=0,"",#REF!)</f>
        <v>#REF!</v>
      </c>
      <c r="AS2669" s="19" t="e">
        <f>#REF!</f>
        <v>#REF!</v>
      </c>
    </row>
    <row r="2670" spans="4:45" ht="19.5" thickTop="1" thickBot="1" x14ac:dyDescent="0.25">
      <c r="D2670" s="1" t="str">
        <f t="shared" si="754"/>
        <v/>
      </c>
      <c r="E2670" s="1" t="str">
        <f t="shared" si="755"/>
        <v/>
      </c>
      <c r="K2670" s="19" t="str">
        <f t="shared" si="742"/>
        <v/>
      </c>
      <c r="L2670" s="19">
        <f t="shared" si="752"/>
        <v>10000</v>
      </c>
      <c r="M2670" s="22" t="str">
        <f>TRIM(Data!$N2667)</f>
        <v>Pinwheel</v>
      </c>
      <c r="N2670" s="22" t="str">
        <f>TRIM(Data!$A2667)</f>
        <v>Pinwheel (H)</v>
      </c>
      <c r="O2670" s="23">
        <f>IF(Data!$B2667=0,"",Data!$B2667)</f>
        <v>2019</v>
      </c>
      <c r="P2670" s="19" t="str">
        <f>IF(Data!$C2667=0,"",Data!$C2667)</f>
        <v>1</v>
      </c>
      <c r="Q2670" s="23" t="str">
        <f>IF($M2670="","",Data!$E2667)</f>
        <v>L</v>
      </c>
      <c r="R2670" s="23" t="str">
        <f t="shared" si="743"/>
        <v>L</v>
      </c>
      <c r="S2670" s="23" t="str">
        <f t="shared" si="744"/>
        <v>L</v>
      </c>
      <c r="T2670" s="19" t="str">
        <f>IF(Data!$F2667=0,"",Data!$F2667)</f>
        <v/>
      </c>
      <c r="U2670" s="19" t="str">
        <f>IF(Data!$G2667=0,"",Data!$G2667)</f>
        <v>FD</v>
      </c>
      <c r="V2670" s="19" t="str">
        <f>IF(Data!$D2667=0,"",Data!$D2667)</f>
        <v/>
      </c>
      <c r="W2670" s="19" t="str">
        <f>Data!$H2667</f>
        <v>NRH</v>
      </c>
      <c r="Y2670" s="41" t="e">
        <f t="shared" si="739"/>
        <v>#REF!</v>
      </c>
      <c r="Z2670" s="8">
        <f t="shared" si="745"/>
        <v>10000</v>
      </c>
      <c r="AA2670" s="8" t="str">
        <f t="shared" si="746"/>
        <v>Pinwheel</v>
      </c>
      <c r="AB2670" s="8" t="str">
        <f t="shared" si="747"/>
        <v>L</v>
      </c>
      <c r="AC2670" s="8" t="str">
        <f t="shared" si="748"/>
        <v/>
      </c>
      <c r="AD2670" s="8" t="str">
        <f t="shared" si="753"/>
        <v>FD</v>
      </c>
      <c r="AE2670" s="8" t="str">
        <f t="shared" si="749"/>
        <v/>
      </c>
      <c r="AF2670" s="5">
        <f t="shared" si="750"/>
        <v>2019</v>
      </c>
      <c r="AG2670" s="46">
        <v>2667</v>
      </c>
      <c r="AH2670" s="47" t="str">
        <f t="shared" si="740"/>
        <v/>
      </c>
      <c r="AI2670" s="48" t="str">
        <f t="shared" si="741"/>
        <v/>
      </c>
      <c r="AK2670" s="22" t="e">
        <f>TRIM(#REF!)</f>
        <v>#REF!</v>
      </c>
      <c r="AL2670" s="23" t="e">
        <f>IF(#REF!=0,"",#REF!)</f>
        <v>#REF!</v>
      </c>
      <c r="AM2670" s="19" t="e">
        <f>IF(#REF!=0,"",#REF!)</f>
        <v>#REF!</v>
      </c>
      <c r="AN2670" s="23" t="e">
        <f>IF($AK2670="","",#REF!)</f>
        <v>#REF!</v>
      </c>
      <c r="AO2670" s="23" t="e">
        <f t="shared" si="751"/>
        <v>#REF!</v>
      </c>
      <c r="AP2670" s="19" t="e">
        <f>IF(#REF!=0,"",#REF!)</f>
        <v>#REF!</v>
      </c>
      <c r="AQ2670" s="19" t="e">
        <f>IF(#REF!=0,"",#REF!)</f>
        <v>#REF!</v>
      </c>
      <c r="AR2670" s="19" t="e">
        <f>IF(#REF!=0,"",#REF!)</f>
        <v>#REF!</v>
      </c>
      <c r="AS2670" s="19" t="e">
        <f>#REF!</f>
        <v>#REF!</v>
      </c>
    </row>
    <row r="2671" spans="4:45" ht="19.5" thickTop="1" thickBot="1" x14ac:dyDescent="0.25">
      <c r="D2671" s="1" t="str">
        <f t="shared" si="754"/>
        <v/>
      </c>
      <c r="E2671" s="1" t="str">
        <f t="shared" si="755"/>
        <v/>
      </c>
      <c r="K2671" s="19" t="str">
        <f t="shared" si="742"/>
        <v/>
      </c>
      <c r="L2671" s="19">
        <f t="shared" si="752"/>
        <v>10000</v>
      </c>
      <c r="M2671" s="22" t="str">
        <f>TRIM(Data!$N2668)</f>
        <v>Pirate's Gold</v>
      </c>
      <c r="N2671" s="22" t="str">
        <f>TRIM(Data!$A2668)</f>
        <v>Pirate's Gold</v>
      </c>
      <c r="O2671" s="23">
        <f>IF(Data!$B2668=0,"",Data!$B2668)</f>
        <v>1969</v>
      </c>
      <c r="P2671" s="19" t="str">
        <f>IF(Data!$C2668=0,"",Data!$C2668)</f>
        <v>1</v>
      </c>
      <c r="Q2671" s="23" t="str">
        <f>IF($M2671="","",Data!$E2668)</f>
        <v>L</v>
      </c>
      <c r="R2671" s="23" t="str">
        <f t="shared" si="743"/>
        <v>L</v>
      </c>
      <c r="S2671" s="23" t="str">
        <f t="shared" si="744"/>
        <v>L</v>
      </c>
      <c r="T2671" s="19" t="str">
        <f>IF(Data!$F2668=0,"",Data!$F2668)</f>
        <v/>
      </c>
      <c r="U2671" s="19" t="str">
        <f>IF(Data!$G2668=0,"",Data!$G2668)</f>
        <v/>
      </c>
      <c r="V2671" s="19" t="str">
        <f>IF(Data!$D2668=0,"",Data!$D2668)</f>
        <v/>
      </c>
      <c r="W2671" s="19" t="str">
        <f>Data!$H2668</f>
        <v>Japonica</v>
      </c>
      <c r="Y2671" s="41" t="e">
        <f t="shared" si="739"/>
        <v>#REF!</v>
      </c>
      <c r="Z2671" s="8">
        <f t="shared" si="745"/>
        <v>10000</v>
      </c>
      <c r="AA2671" s="8" t="str">
        <f t="shared" si="746"/>
        <v>Pirate's Gold</v>
      </c>
      <c r="AB2671" s="8" t="str">
        <f t="shared" si="747"/>
        <v>L</v>
      </c>
      <c r="AC2671" s="8" t="str">
        <f t="shared" si="748"/>
        <v/>
      </c>
      <c r="AD2671" s="8" t="str">
        <f t="shared" si="753"/>
        <v/>
      </c>
      <c r="AE2671" s="8" t="str">
        <f t="shared" si="749"/>
        <v/>
      </c>
      <c r="AF2671" s="5">
        <f t="shared" si="750"/>
        <v>1969</v>
      </c>
      <c r="AG2671" s="46">
        <v>2668</v>
      </c>
      <c r="AH2671" s="47" t="str">
        <f t="shared" si="740"/>
        <v/>
      </c>
      <c r="AI2671" s="48" t="str">
        <f t="shared" si="741"/>
        <v/>
      </c>
      <c r="AK2671" s="22" t="e">
        <f>TRIM(#REF!)</f>
        <v>#REF!</v>
      </c>
      <c r="AL2671" s="23" t="e">
        <f>IF(#REF!=0,"",#REF!)</f>
        <v>#REF!</v>
      </c>
      <c r="AM2671" s="19" t="e">
        <f>IF(#REF!=0,"",#REF!)</f>
        <v>#REF!</v>
      </c>
      <c r="AN2671" s="23" t="e">
        <f>IF($AK2671="","",#REF!)</f>
        <v>#REF!</v>
      </c>
      <c r="AO2671" s="23" t="e">
        <f t="shared" si="751"/>
        <v>#REF!</v>
      </c>
      <c r="AP2671" s="19" t="e">
        <f>IF(#REF!=0,"",#REF!)</f>
        <v>#REF!</v>
      </c>
      <c r="AQ2671" s="19" t="e">
        <f>IF(#REF!=0,"",#REF!)</f>
        <v>#REF!</v>
      </c>
      <c r="AR2671" s="19" t="e">
        <f>IF(#REF!=0,"",#REF!)</f>
        <v>#REF!</v>
      </c>
      <c r="AS2671" s="19" t="e">
        <f>#REF!</f>
        <v>#REF!</v>
      </c>
    </row>
    <row r="2672" spans="4:45" ht="19.5" thickTop="1" thickBot="1" x14ac:dyDescent="0.25">
      <c r="D2672" s="1" t="str">
        <f t="shared" si="754"/>
        <v/>
      </c>
      <c r="E2672" s="1" t="str">
        <f t="shared" si="755"/>
        <v/>
      </c>
      <c r="K2672" s="19" t="str">
        <f t="shared" si="742"/>
        <v/>
      </c>
      <c r="L2672" s="19">
        <f t="shared" si="752"/>
        <v>10000</v>
      </c>
      <c r="M2672" s="22" t="str">
        <f>TRIM(Data!$N2669)</f>
        <v>Pixie</v>
      </c>
      <c r="N2672" s="22" t="str">
        <f>TRIM(Data!$A2669)</f>
        <v>Pixie</v>
      </c>
      <c r="O2672" s="23">
        <f>IF(Data!$B2669=0,"",Data!$B2669)</f>
        <v>1800</v>
      </c>
      <c r="P2672" s="19" t="str">
        <f>IF(Data!$C2669=0,"",Data!$C2669)</f>
        <v>1</v>
      </c>
      <c r="Q2672" s="23" t="str">
        <f>IF($M2672="","",Data!$E2669)</f>
        <v>S</v>
      </c>
      <c r="R2672" s="23" t="str">
        <f t="shared" si="743"/>
        <v>S</v>
      </c>
      <c r="S2672" s="23" t="str">
        <f t="shared" si="744"/>
        <v>S</v>
      </c>
      <c r="T2672" s="19" t="str">
        <f>IF(Data!$F2669=0,"",Data!$F2669)</f>
        <v/>
      </c>
      <c r="U2672" s="19" t="str">
        <f>IF(Data!$G2669=0,"",Data!$G2669)</f>
        <v/>
      </c>
      <c r="V2672" s="19" t="str">
        <f>IF(Data!$D2669=0,"",Data!$D2669)</f>
        <v>ANTIQUE</v>
      </c>
      <c r="W2672" s="19" t="str">
        <f>Data!$H2669</f>
        <v>Japonica</v>
      </c>
      <c r="Y2672" s="41" t="e">
        <f t="shared" si="739"/>
        <v>#REF!</v>
      </c>
      <c r="Z2672" s="8">
        <f t="shared" si="745"/>
        <v>2672</v>
      </c>
      <c r="AA2672" s="8" t="str">
        <f t="shared" si="746"/>
        <v>Pixie</v>
      </c>
      <c r="AB2672" s="8" t="str">
        <f t="shared" si="747"/>
        <v>S</v>
      </c>
      <c r="AC2672" s="8" t="str">
        <f t="shared" si="748"/>
        <v/>
      </c>
      <c r="AD2672" s="8" t="str">
        <f t="shared" si="753"/>
        <v/>
      </c>
      <c r="AE2672" s="8" t="str">
        <f t="shared" si="749"/>
        <v>ANTIQUE</v>
      </c>
      <c r="AF2672" s="5">
        <f t="shared" si="750"/>
        <v>1800</v>
      </c>
      <c r="AG2672" s="46">
        <v>2669</v>
      </c>
      <c r="AH2672" s="47" t="str">
        <f t="shared" si="740"/>
        <v/>
      </c>
      <c r="AI2672" s="48" t="str">
        <f t="shared" si="741"/>
        <v/>
      </c>
      <c r="AK2672" s="22" t="e">
        <f>TRIM(#REF!)</f>
        <v>#REF!</v>
      </c>
      <c r="AL2672" s="23" t="e">
        <f>IF(#REF!=0,"",#REF!)</f>
        <v>#REF!</v>
      </c>
      <c r="AM2672" s="19" t="e">
        <f>IF(#REF!=0,"",#REF!)</f>
        <v>#REF!</v>
      </c>
      <c r="AN2672" s="23" t="e">
        <f>IF($AK2672="","",#REF!)</f>
        <v>#REF!</v>
      </c>
      <c r="AO2672" s="23" t="e">
        <f t="shared" si="751"/>
        <v>#REF!</v>
      </c>
      <c r="AP2672" s="19" t="e">
        <f>IF(#REF!=0,"",#REF!)</f>
        <v>#REF!</v>
      </c>
      <c r="AQ2672" s="19" t="e">
        <f>IF(#REF!=0,"",#REF!)</f>
        <v>#REF!</v>
      </c>
      <c r="AR2672" s="19" t="e">
        <f>IF(#REF!=0,"",#REF!)</f>
        <v>#REF!</v>
      </c>
      <c r="AS2672" s="19" t="e">
        <f>#REF!</f>
        <v>#REF!</v>
      </c>
    </row>
    <row r="2673" spans="4:45" ht="19.5" thickTop="1" thickBot="1" x14ac:dyDescent="0.25">
      <c r="D2673" s="1" t="str">
        <f t="shared" si="754"/>
        <v/>
      </c>
      <c r="E2673" s="1" t="str">
        <f t="shared" si="755"/>
        <v/>
      </c>
      <c r="K2673" s="19" t="str">
        <f t="shared" si="742"/>
        <v/>
      </c>
      <c r="L2673" s="19">
        <f t="shared" si="752"/>
        <v>10000</v>
      </c>
      <c r="M2673" s="22" t="str">
        <f>TRIM(Data!$N2670)</f>
        <v>Pixie Dust</v>
      </c>
      <c r="N2673" s="22" t="str">
        <f>TRIM(Data!$A2670)</f>
        <v>Pixie Dust (R)</v>
      </c>
      <c r="O2673" s="23">
        <f>IF(Data!$B2670=0,"",Data!$B2670)</f>
        <v>2016</v>
      </c>
      <c r="P2673" s="19" t="str">
        <f>IF(Data!$C2670=0,"",Data!$C2670)</f>
        <v>1</v>
      </c>
      <c r="Q2673" s="23" t="str">
        <f>IF($M2673="","",Data!$E2670)</f>
        <v>M</v>
      </c>
      <c r="R2673" s="23" t="str">
        <f t="shared" si="743"/>
        <v>M</v>
      </c>
      <c r="S2673" s="23" t="str">
        <f t="shared" si="744"/>
        <v>M</v>
      </c>
      <c r="T2673" s="19" t="str">
        <f>IF(Data!$F2670=0,"",Data!$F2670)</f>
        <v/>
      </c>
      <c r="U2673" s="19" t="str">
        <f>IF(Data!$G2670=0,"",Data!$G2670)</f>
        <v/>
      </c>
      <c r="V2673" s="19" t="str">
        <f>IF(Data!$D2670=0,"",Data!$D2670)</f>
        <v/>
      </c>
      <c r="W2673" s="19" t="str">
        <f>Data!$H2670</f>
        <v>Reticulata</v>
      </c>
      <c r="Y2673" s="41" t="e">
        <f t="shared" si="739"/>
        <v>#REF!</v>
      </c>
      <c r="Z2673" s="8">
        <f t="shared" si="745"/>
        <v>10000</v>
      </c>
      <c r="AA2673" s="8" t="str">
        <f t="shared" si="746"/>
        <v>Pixie Dust</v>
      </c>
      <c r="AB2673" s="8" t="str">
        <f t="shared" si="747"/>
        <v>M</v>
      </c>
      <c r="AC2673" s="8" t="str">
        <f t="shared" si="748"/>
        <v/>
      </c>
      <c r="AD2673" s="8" t="str">
        <f t="shared" si="753"/>
        <v/>
      </c>
      <c r="AE2673" s="8" t="str">
        <f t="shared" si="749"/>
        <v/>
      </c>
      <c r="AF2673" s="5">
        <f t="shared" si="750"/>
        <v>2016</v>
      </c>
      <c r="AG2673" s="46">
        <v>2670</v>
      </c>
      <c r="AH2673" s="47" t="str">
        <f t="shared" si="740"/>
        <v/>
      </c>
      <c r="AI2673" s="48" t="str">
        <f t="shared" si="741"/>
        <v/>
      </c>
      <c r="AK2673" s="22" t="e">
        <f>TRIM(#REF!)</f>
        <v>#REF!</v>
      </c>
      <c r="AL2673" s="23" t="e">
        <f>IF(#REF!=0,"",#REF!)</f>
        <v>#REF!</v>
      </c>
      <c r="AM2673" s="19" t="e">
        <f>IF(#REF!=0,"",#REF!)</f>
        <v>#REF!</v>
      </c>
      <c r="AN2673" s="23" t="e">
        <f>IF($AK2673="","",#REF!)</f>
        <v>#REF!</v>
      </c>
      <c r="AO2673" s="23" t="e">
        <f t="shared" si="751"/>
        <v>#REF!</v>
      </c>
      <c r="AP2673" s="19" t="e">
        <f>IF(#REF!=0,"",#REF!)</f>
        <v>#REF!</v>
      </c>
      <c r="AQ2673" s="19" t="e">
        <f>IF(#REF!=0,"",#REF!)</f>
        <v>#REF!</v>
      </c>
      <c r="AR2673" s="19" t="e">
        <f>IF(#REF!=0,"",#REF!)</f>
        <v>#REF!</v>
      </c>
      <c r="AS2673" s="19" t="e">
        <f>#REF!</f>
        <v>#REF!</v>
      </c>
    </row>
    <row r="2674" spans="4:45" ht="19.5" thickTop="1" thickBot="1" x14ac:dyDescent="0.25">
      <c r="D2674" s="1" t="str">
        <f t="shared" si="754"/>
        <v/>
      </c>
      <c r="E2674" s="1" t="str">
        <f t="shared" si="755"/>
        <v/>
      </c>
      <c r="K2674" s="19" t="str">
        <f t="shared" si="742"/>
        <v/>
      </c>
      <c r="L2674" s="19">
        <f t="shared" si="752"/>
        <v>10000</v>
      </c>
      <c r="M2674" s="22" t="str">
        <f>TRIM(Data!$N2671)</f>
        <v>Plain Jane</v>
      </c>
      <c r="N2674" s="22" t="str">
        <f>TRIM(Data!$A2671)</f>
        <v>Plain Jane (Oleifera)</v>
      </c>
      <c r="O2674" s="23">
        <f>IF(Data!$B2671=0,"",Data!$B2671)</f>
        <v>2002</v>
      </c>
      <c r="P2674" s="19" t="str">
        <f>IF(Data!$C2671=0,"",Data!$C2671)</f>
        <v>1</v>
      </c>
      <c r="Q2674" s="23" t="str">
        <f>IF($M2674="","",Data!$E2671)</f>
        <v>S-M</v>
      </c>
      <c r="R2674" s="23" t="str">
        <f t="shared" si="743"/>
        <v>S</v>
      </c>
      <c r="S2674" s="23" t="str">
        <f t="shared" si="744"/>
        <v>S</v>
      </c>
      <c r="T2674" s="19" t="str">
        <f>IF(Data!$F2671=0,"",Data!$F2671)</f>
        <v>WHITE</v>
      </c>
      <c r="U2674" s="19" t="str">
        <f>IF(Data!$G2671=0,"",Data!$G2671)</f>
        <v/>
      </c>
      <c r="V2674" s="19" t="str">
        <f>IF(Data!$D2671=0,"",Data!$D2671)</f>
        <v/>
      </c>
      <c r="W2674" s="19" t="str">
        <f>Data!$H2671</f>
        <v>Specie</v>
      </c>
      <c r="Y2674" s="41" t="e">
        <f t="shared" si="739"/>
        <v>#REF!</v>
      </c>
      <c r="Z2674" s="8">
        <f t="shared" si="745"/>
        <v>10000</v>
      </c>
      <c r="AA2674" s="8" t="str">
        <f t="shared" si="746"/>
        <v>Plain Jane</v>
      </c>
      <c r="AB2674" s="8" t="str">
        <f t="shared" si="747"/>
        <v>S</v>
      </c>
      <c r="AC2674" s="8" t="str">
        <f t="shared" si="748"/>
        <v>WHITE</v>
      </c>
      <c r="AD2674" s="8" t="str">
        <f t="shared" si="753"/>
        <v/>
      </c>
      <c r="AE2674" s="8" t="str">
        <f t="shared" si="749"/>
        <v/>
      </c>
      <c r="AF2674" s="5">
        <f t="shared" si="750"/>
        <v>2002</v>
      </c>
      <c r="AG2674" s="46">
        <v>2671</v>
      </c>
      <c r="AH2674" s="47" t="str">
        <f t="shared" si="740"/>
        <v/>
      </c>
      <c r="AI2674" s="48" t="str">
        <f t="shared" si="741"/>
        <v/>
      </c>
      <c r="AK2674" s="22" t="e">
        <f>TRIM(#REF!)</f>
        <v>#REF!</v>
      </c>
      <c r="AL2674" s="23" t="e">
        <f>IF(#REF!=0,"",#REF!)</f>
        <v>#REF!</v>
      </c>
      <c r="AM2674" s="19" t="e">
        <f>IF(#REF!=0,"",#REF!)</f>
        <v>#REF!</v>
      </c>
      <c r="AN2674" s="23" t="e">
        <f>IF($AK2674="","",#REF!)</f>
        <v>#REF!</v>
      </c>
      <c r="AO2674" s="23" t="e">
        <f t="shared" si="751"/>
        <v>#REF!</v>
      </c>
      <c r="AP2674" s="19" t="e">
        <f>IF(#REF!=0,"",#REF!)</f>
        <v>#REF!</v>
      </c>
      <c r="AQ2674" s="19" t="e">
        <f>IF(#REF!=0,"",#REF!)</f>
        <v>#REF!</v>
      </c>
      <c r="AR2674" s="19" t="e">
        <f>IF(#REF!=0,"",#REF!)</f>
        <v>#REF!</v>
      </c>
      <c r="AS2674" s="19" t="e">
        <f>#REF!</f>
        <v>#REF!</v>
      </c>
    </row>
    <row r="2675" spans="4:45" ht="19.5" thickTop="1" thickBot="1" x14ac:dyDescent="0.25">
      <c r="D2675" s="1" t="str">
        <f t="shared" si="754"/>
        <v/>
      </c>
      <c r="E2675" s="1" t="str">
        <f t="shared" si="755"/>
        <v/>
      </c>
      <c r="K2675" s="19" t="str">
        <f t="shared" si="742"/>
        <v/>
      </c>
      <c r="L2675" s="19">
        <f t="shared" si="752"/>
        <v>10000</v>
      </c>
      <c r="M2675" s="22" t="str">
        <f>TRIM(Data!$N2672)</f>
        <v>Plantation Pink</v>
      </c>
      <c r="N2675" s="22" t="str">
        <f>TRIM(Data!$A2672)</f>
        <v>Plantation Pink (Sasanqua)</v>
      </c>
      <c r="O2675" s="23">
        <f>IF(Data!$B2672=0,"",Data!$B2672)</f>
        <v>1948</v>
      </c>
      <c r="P2675" s="19" t="str">
        <f>IF(Data!$C2672=0,"",Data!$C2672)</f>
        <v/>
      </c>
      <c r="Q2675" s="23" t="str">
        <f>IF($M2675="","",Data!$E2672)</f>
        <v>M-L</v>
      </c>
      <c r="R2675" s="23" t="str">
        <f t="shared" si="743"/>
        <v>M</v>
      </c>
      <c r="S2675" s="23" t="str">
        <f t="shared" si="744"/>
        <v>M</v>
      </c>
      <c r="T2675" s="19" t="str">
        <f>IF(Data!$F2672=0,"",Data!$F2672)</f>
        <v/>
      </c>
      <c r="U2675" s="19" t="str">
        <f>IF(Data!$G2672=0,"",Data!$G2672)</f>
        <v/>
      </c>
      <c r="V2675" s="19" t="str">
        <f>IF(Data!$D2672=0,"",Data!$D2672)</f>
        <v/>
      </c>
      <c r="W2675" s="19" t="str">
        <f>Data!$H2672</f>
        <v>Sasanqua</v>
      </c>
      <c r="Y2675" s="41" t="e">
        <f t="shared" si="739"/>
        <v>#REF!</v>
      </c>
      <c r="Z2675" s="8">
        <f t="shared" si="745"/>
        <v>10000</v>
      </c>
      <c r="AA2675" s="8" t="str">
        <f t="shared" si="746"/>
        <v>Plantation Pink</v>
      </c>
      <c r="AB2675" s="8" t="str">
        <f t="shared" si="747"/>
        <v>M</v>
      </c>
      <c r="AC2675" s="8" t="str">
        <f t="shared" si="748"/>
        <v/>
      </c>
      <c r="AD2675" s="8" t="str">
        <f t="shared" si="753"/>
        <v/>
      </c>
      <c r="AE2675" s="8" t="str">
        <f t="shared" si="749"/>
        <v/>
      </c>
      <c r="AF2675" s="5">
        <f t="shared" si="750"/>
        <v>1948</v>
      </c>
      <c r="AG2675" s="46">
        <v>2672</v>
      </c>
      <c r="AH2675" s="47" t="str">
        <f t="shared" si="740"/>
        <v/>
      </c>
      <c r="AI2675" s="48" t="str">
        <f t="shared" si="741"/>
        <v/>
      </c>
      <c r="AK2675" s="22" t="e">
        <f>TRIM(#REF!)</f>
        <v>#REF!</v>
      </c>
      <c r="AL2675" s="23" t="e">
        <f>IF(#REF!=0,"",#REF!)</f>
        <v>#REF!</v>
      </c>
      <c r="AM2675" s="19" t="e">
        <f>IF(#REF!=0,"",#REF!)</f>
        <v>#REF!</v>
      </c>
      <c r="AN2675" s="23" t="e">
        <f>IF($AK2675="","",#REF!)</f>
        <v>#REF!</v>
      </c>
      <c r="AO2675" s="23" t="e">
        <f t="shared" si="751"/>
        <v>#REF!</v>
      </c>
      <c r="AP2675" s="19" t="e">
        <f>IF(#REF!=0,"",#REF!)</f>
        <v>#REF!</v>
      </c>
      <c r="AQ2675" s="19" t="e">
        <f>IF(#REF!=0,"",#REF!)</f>
        <v>#REF!</v>
      </c>
      <c r="AR2675" s="19" t="e">
        <f>IF(#REF!=0,"",#REF!)</f>
        <v>#REF!</v>
      </c>
      <c r="AS2675" s="19" t="e">
        <f>#REF!</f>
        <v>#REF!</v>
      </c>
    </row>
    <row r="2676" spans="4:45" ht="19.5" thickTop="1" thickBot="1" x14ac:dyDescent="0.25">
      <c r="D2676" s="1" t="str">
        <f t="shared" si="754"/>
        <v/>
      </c>
      <c r="E2676" s="1" t="str">
        <f t="shared" si="755"/>
        <v/>
      </c>
      <c r="K2676" s="19" t="str">
        <f t="shared" si="742"/>
        <v/>
      </c>
      <c r="L2676" s="19">
        <f t="shared" si="752"/>
        <v>10000</v>
      </c>
      <c r="M2676" s="22" t="str">
        <f>TRIM(Data!$N2673)</f>
        <v>Pleasant Memories</v>
      </c>
      <c r="N2676" s="22" t="str">
        <f>TRIM(Data!$A2673)</f>
        <v>Pleasant Memories (R)</v>
      </c>
      <c r="O2676" s="23">
        <f>IF(Data!$B2673=0,"",Data!$B2673)</f>
        <v>1983</v>
      </c>
      <c r="P2676" s="19" t="str">
        <f>IF(Data!$C2673=0,"",Data!$C2673)</f>
        <v>1</v>
      </c>
      <c r="Q2676" s="23" t="str">
        <f>IF($M2676="","",Data!$E2673)</f>
        <v>VL</v>
      </c>
      <c r="R2676" s="23" t="str">
        <f t="shared" si="743"/>
        <v>VL</v>
      </c>
      <c r="S2676" s="23" t="str">
        <f t="shared" si="744"/>
        <v>VL</v>
      </c>
      <c r="T2676" s="19" t="str">
        <f>IF(Data!$F2673=0,"",Data!$F2673)</f>
        <v/>
      </c>
      <c r="U2676" s="19" t="str">
        <f>IF(Data!$G2673=0,"",Data!$G2673)</f>
        <v/>
      </c>
      <c r="V2676" s="19" t="str">
        <f>IF(Data!$D2673=0,"",Data!$D2673)</f>
        <v/>
      </c>
      <c r="W2676" s="19" t="str">
        <f>Data!$H2673</f>
        <v>Reticulata</v>
      </c>
      <c r="Y2676" s="41" t="e">
        <f t="shared" si="739"/>
        <v>#REF!</v>
      </c>
      <c r="Z2676" s="8">
        <f t="shared" si="745"/>
        <v>10000</v>
      </c>
      <c r="AA2676" s="8" t="str">
        <f t="shared" si="746"/>
        <v>Pleasant Memories</v>
      </c>
      <c r="AB2676" s="8" t="str">
        <f t="shared" si="747"/>
        <v>VL</v>
      </c>
      <c r="AC2676" s="8" t="str">
        <f t="shared" si="748"/>
        <v/>
      </c>
      <c r="AD2676" s="8" t="str">
        <f t="shared" si="753"/>
        <v/>
      </c>
      <c r="AE2676" s="8" t="str">
        <f t="shared" si="749"/>
        <v/>
      </c>
      <c r="AF2676" s="5">
        <f t="shared" si="750"/>
        <v>1983</v>
      </c>
      <c r="AG2676" s="46">
        <v>2673</v>
      </c>
      <c r="AH2676" s="47" t="str">
        <f t="shared" si="740"/>
        <v/>
      </c>
      <c r="AI2676" s="48" t="str">
        <f t="shared" si="741"/>
        <v/>
      </c>
      <c r="AK2676" s="22" t="e">
        <f>TRIM(#REF!)</f>
        <v>#REF!</v>
      </c>
      <c r="AL2676" s="23" t="e">
        <f>IF(#REF!=0,"",#REF!)</f>
        <v>#REF!</v>
      </c>
      <c r="AM2676" s="19" t="e">
        <f>IF(#REF!=0,"",#REF!)</f>
        <v>#REF!</v>
      </c>
      <c r="AN2676" s="23" t="e">
        <f>IF($AK2676="","",#REF!)</f>
        <v>#REF!</v>
      </c>
      <c r="AO2676" s="23" t="e">
        <f t="shared" si="751"/>
        <v>#REF!</v>
      </c>
      <c r="AP2676" s="19" t="e">
        <f>IF(#REF!=0,"",#REF!)</f>
        <v>#REF!</v>
      </c>
      <c r="AQ2676" s="19" t="e">
        <f>IF(#REF!=0,"",#REF!)</f>
        <v>#REF!</v>
      </c>
      <c r="AR2676" s="19" t="e">
        <f>IF(#REF!=0,"",#REF!)</f>
        <v>#REF!</v>
      </c>
      <c r="AS2676" s="19" t="e">
        <f>#REF!</f>
        <v>#REF!</v>
      </c>
    </row>
    <row r="2677" spans="4:45" ht="19.5" thickTop="1" thickBot="1" x14ac:dyDescent="0.25">
      <c r="D2677" s="1" t="str">
        <f t="shared" si="754"/>
        <v/>
      </c>
      <c r="E2677" s="1" t="str">
        <f t="shared" si="755"/>
        <v/>
      </c>
      <c r="K2677" s="19" t="str">
        <f t="shared" si="742"/>
        <v/>
      </c>
      <c r="L2677" s="19">
        <f t="shared" si="752"/>
        <v>10000</v>
      </c>
      <c r="M2677" s="22" t="str">
        <f>TRIM(Data!$N2674)</f>
        <v>Plugged-in Purple</v>
      </c>
      <c r="N2677" s="22" t="str">
        <f>TRIM(Data!$A2674)</f>
        <v>Plugged-in Purple (H)</v>
      </c>
      <c r="O2677" s="23">
        <f>IF(Data!$B2674=0,"",Data!$B2674)</f>
        <v>2023</v>
      </c>
      <c r="P2677" s="19" t="str">
        <f>IF(Data!$C2674=0,"",Data!$C2674)</f>
        <v>1</v>
      </c>
      <c r="Q2677" s="23" t="str">
        <f>IF($M2677="","",Data!$E2674)</f>
        <v>S</v>
      </c>
      <c r="R2677" s="23" t="str">
        <f t="shared" si="743"/>
        <v>S</v>
      </c>
      <c r="S2677" s="23" t="str">
        <f t="shared" si="744"/>
        <v>S</v>
      </c>
      <c r="T2677" s="19" t="str">
        <f>IF(Data!$F2674=0,"",Data!$F2674)</f>
        <v/>
      </c>
      <c r="U2677" s="19" t="str">
        <f>IF(Data!$G2674=0,"",Data!$G2674)</f>
        <v/>
      </c>
      <c r="V2677" s="19" t="str">
        <f>IF(Data!$D2674=0,"",Data!$D2674)</f>
        <v/>
      </c>
      <c r="W2677" s="19" t="str">
        <f>Data!$H2674</f>
        <v>NRH</v>
      </c>
      <c r="Y2677" s="41" t="e">
        <f t="shared" si="739"/>
        <v>#REF!</v>
      </c>
      <c r="Z2677" s="8">
        <f t="shared" si="745"/>
        <v>10000</v>
      </c>
      <c r="AA2677" s="8" t="str">
        <f t="shared" si="746"/>
        <v>Plugged-in Purple</v>
      </c>
      <c r="AB2677" s="8" t="str">
        <f t="shared" si="747"/>
        <v>S</v>
      </c>
      <c r="AC2677" s="8" t="str">
        <f t="shared" si="748"/>
        <v/>
      </c>
      <c r="AD2677" s="8" t="str">
        <f t="shared" si="753"/>
        <v/>
      </c>
      <c r="AE2677" s="8" t="str">
        <f t="shared" si="749"/>
        <v/>
      </c>
      <c r="AF2677" s="5">
        <f t="shared" si="750"/>
        <v>2023</v>
      </c>
      <c r="AG2677" s="46">
        <v>2674</v>
      </c>
      <c r="AH2677" s="47" t="str">
        <f t="shared" si="740"/>
        <v/>
      </c>
      <c r="AI2677" s="48" t="str">
        <f t="shared" si="741"/>
        <v/>
      </c>
      <c r="AK2677" s="22" t="e">
        <f>TRIM(#REF!)</f>
        <v>#REF!</v>
      </c>
      <c r="AL2677" s="23" t="e">
        <f>IF(#REF!=0,"",#REF!)</f>
        <v>#REF!</v>
      </c>
      <c r="AM2677" s="19" t="e">
        <f>IF(#REF!=0,"",#REF!)</f>
        <v>#REF!</v>
      </c>
      <c r="AN2677" s="23" t="e">
        <f>IF($AK2677="","",#REF!)</f>
        <v>#REF!</v>
      </c>
      <c r="AO2677" s="23" t="e">
        <f t="shared" si="751"/>
        <v>#REF!</v>
      </c>
      <c r="AP2677" s="19" t="e">
        <f>IF(#REF!=0,"",#REF!)</f>
        <v>#REF!</v>
      </c>
      <c r="AQ2677" s="19" t="e">
        <f>IF(#REF!=0,"",#REF!)</f>
        <v>#REF!</v>
      </c>
      <c r="AR2677" s="19" t="e">
        <f>IF(#REF!=0,"",#REF!)</f>
        <v>#REF!</v>
      </c>
      <c r="AS2677" s="19" t="e">
        <f>#REF!</f>
        <v>#REF!</v>
      </c>
    </row>
    <row r="2678" spans="4:45" ht="19.5" thickTop="1" thickBot="1" x14ac:dyDescent="0.25">
      <c r="D2678" s="1" t="str">
        <f t="shared" si="754"/>
        <v/>
      </c>
      <c r="E2678" s="1" t="str">
        <f t="shared" si="755"/>
        <v/>
      </c>
      <c r="K2678" s="19" t="str">
        <f t="shared" si="742"/>
        <v/>
      </c>
      <c r="L2678" s="19">
        <f t="shared" si="752"/>
        <v>10000</v>
      </c>
      <c r="M2678" s="22" t="str">
        <f>TRIM(Data!$N2675)</f>
        <v>Polaris</v>
      </c>
      <c r="N2678" s="22" t="str">
        <f>TRIM(Data!$A2675)</f>
        <v>Polaris (H)</v>
      </c>
      <c r="O2678" s="23">
        <f>IF(Data!$B2675=0,"",Data!$B2675)</f>
        <v>1964</v>
      </c>
      <c r="P2678" s="19" t="str">
        <f>IF(Data!$C2675=0,"",Data!$C2675)</f>
        <v>1</v>
      </c>
      <c r="Q2678" s="23" t="str">
        <f>IF($M2678="","",Data!$E2675)</f>
        <v>L</v>
      </c>
      <c r="R2678" s="23" t="str">
        <f t="shared" si="743"/>
        <v>L</v>
      </c>
      <c r="S2678" s="23" t="str">
        <f t="shared" si="744"/>
        <v>L</v>
      </c>
      <c r="T2678" s="19" t="str">
        <f>IF(Data!$F2675=0,"",Data!$F2675)</f>
        <v/>
      </c>
      <c r="U2678" s="19" t="str">
        <f>IF(Data!$G2675=0,"",Data!$G2675)</f>
        <v/>
      </c>
      <c r="V2678" s="19" t="str">
        <f>IF(Data!$D2675=0,"",Data!$D2675)</f>
        <v/>
      </c>
      <c r="W2678" s="19" t="str">
        <f>Data!$H2675</f>
        <v>NRH</v>
      </c>
      <c r="Y2678" s="41" t="e">
        <f t="shared" si="739"/>
        <v>#REF!</v>
      </c>
      <c r="Z2678" s="8">
        <f t="shared" si="745"/>
        <v>10000</v>
      </c>
      <c r="AA2678" s="8" t="str">
        <f t="shared" si="746"/>
        <v>Polaris</v>
      </c>
      <c r="AB2678" s="8" t="str">
        <f t="shared" si="747"/>
        <v>L</v>
      </c>
      <c r="AC2678" s="8" t="str">
        <f t="shared" si="748"/>
        <v/>
      </c>
      <c r="AD2678" s="8" t="str">
        <f t="shared" si="753"/>
        <v/>
      </c>
      <c r="AE2678" s="8" t="str">
        <f t="shared" si="749"/>
        <v/>
      </c>
      <c r="AF2678" s="5">
        <f t="shared" si="750"/>
        <v>1964</v>
      </c>
      <c r="AG2678" s="46">
        <v>2675</v>
      </c>
      <c r="AH2678" s="47" t="str">
        <f t="shared" si="740"/>
        <v/>
      </c>
      <c r="AI2678" s="48" t="str">
        <f t="shared" si="741"/>
        <v/>
      </c>
      <c r="AK2678" s="22" t="e">
        <f>TRIM(#REF!)</f>
        <v>#REF!</v>
      </c>
      <c r="AL2678" s="23" t="e">
        <f>IF(#REF!=0,"",#REF!)</f>
        <v>#REF!</v>
      </c>
      <c r="AM2678" s="19" t="e">
        <f>IF(#REF!=0,"",#REF!)</f>
        <v>#REF!</v>
      </c>
      <c r="AN2678" s="23" t="e">
        <f>IF($AK2678="","",#REF!)</f>
        <v>#REF!</v>
      </c>
      <c r="AO2678" s="23" t="e">
        <f t="shared" si="751"/>
        <v>#REF!</v>
      </c>
      <c r="AP2678" s="19" t="e">
        <f>IF(#REF!=0,"",#REF!)</f>
        <v>#REF!</v>
      </c>
      <c r="AQ2678" s="19" t="e">
        <f>IF(#REF!=0,"",#REF!)</f>
        <v>#REF!</v>
      </c>
      <c r="AR2678" s="19" t="e">
        <f>IF(#REF!=0,"",#REF!)</f>
        <v>#REF!</v>
      </c>
      <c r="AS2678" s="19" t="e">
        <f>#REF!</f>
        <v>#REF!</v>
      </c>
    </row>
    <row r="2679" spans="4:45" ht="19.5" thickTop="1" thickBot="1" x14ac:dyDescent="0.25">
      <c r="D2679" s="1" t="str">
        <f t="shared" si="754"/>
        <v/>
      </c>
      <c r="E2679" s="1" t="str">
        <f t="shared" si="755"/>
        <v/>
      </c>
      <c r="K2679" s="19" t="str">
        <f t="shared" si="742"/>
        <v/>
      </c>
      <c r="L2679" s="19">
        <f t="shared" si="752"/>
        <v>10000</v>
      </c>
      <c r="M2679" s="22" t="str">
        <f>TRIM(Data!$N2676)</f>
        <v>Polly Trapnell Dorsey</v>
      </c>
      <c r="N2679" s="22" t="str">
        <f>TRIM(Data!$A2676)</f>
        <v>Polly Trapnell Dorsey (H)</v>
      </c>
      <c r="O2679" s="23">
        <f>IF(Data!$B2676=0,"",Data!$B2676)</f>
        <v>2005</v>
      </c>
      <c r="P2679" s="19" t="str">
        <f>IF(Data!$C2676=0,"",Data!$C2676)</f>
        <v>1</v>
      </c>
      <c r="Q2679" s="23" t="str">
        <f>IF($M2679="","",Data!$E2676)</f>
        <v>Min-S</v>
      </c>
      <c r="R2679" s="23" t="str">
        <f t="shared" si="743"/>
        <v>S</v>
      </c>
      <c r="S2679" s="23" t="str">
        <f t="shared" si="744"/>
        <v>S</v>
      </c>
      <c r="T2679" s="19" t="str">
        <f>IF(Data!$F2676=0,"",Data!$F2676)</f>
        <v>WHITE</v>
      </c>
      <c r="U2679" s="19" t="str">
        <f>IF(Data!$G2676=0,"",Data!$G2676)</f>
        <v/>
      </c>
      <c r="V2679" s="19" t="str">
        <f>IF(Data!$D2676=0,"",Data!$D2676)</f>
        <v/>
      </c>
      <c r="W2679" s="19" t="str">
        <f>Data!$H2676</f>
        <v>NRH</v>
      </c>
      <c r="Y2679" s="41" t="e">
        <f t="shared" si="739"/>
        <v>#REF!</v>
      </c>
      <c r="Z2679" s="8">
        <f t="shared" si="745"/>
        <v>10000</v>
      </c>
      <c r="AA2679" s="8" t="str">
        <f t="shared" si="746"/>
        <v>Polly Trapnell Dorsey</v>
      </c>
      <c r="AB2679" s="8" t="str">
        <f t="shared" si="747"/>
        <v>S</v>
      </c>
      <c r="AC2679" s="8" t="str">
        <f t="shared" si="748"/>
        <v>WHITE</v>
      </c>
      <c r="AD2679" s="8" t="str">
        <f t="shared" si="753"/>
        <v/>
      </c>
      <c r="AE2679" s="8" t="str">
        <f t="shared" si="749"/>
        <v/>
      </c>
      <c r="AF2679" s="5">
        <f t="shared" si="750"/>
        <v>2005</v>
      </c>
      <c r="AG2679" s="46">
        <v>2676</v>
      </c>
      <c r="AH2679" s="47" t="str">
        <f t="shared" si="740"/>
        <v/>
      </c>
      <c r="AI2679" s="48" t="str">
        <f t="shared" si="741"/>
        <v/>
      </c>
      <c r="AK2679" s="22" t="e">
        <f>TRIM(#REF!)</f>
        <v>#REF!</v>
      </c>
      <c r="AL2679" s="23" t="e">
        <f>IF(#REF!=0,"",#REF!)</f>
        <v>#REF!</v>
      </c>
      <c r="AM2679" s="19" t="e">
        <f>IF(#REF!=0,"",#REF!)</f>
        <v>#REF!</v>
      </c>
      <c r="AN2679" s="23" t="e">
        <f>IF($AK2679="","",#REF!)</f>
        <v>#REF!</v>
      </c>
      <c r="AO2679" s="23" t="e">
        <f t="shared" si="751"/>
        <v>#REF!</v>
      </c>
      <c r="AP2679" s="19" t="e">
        <f>IF(#REF!=0,"",#REF!)</f>
        <v>#REF!</v>
      </c>
      <c r="AQ2679" s="19" t="e">
        <f>IF(#REF!=0,"",#REF!)</f>
        <v>#REF!</v>
      </c>
      <c r="AR2679" s="19" t="e">
        <f>IF(#REF!=0,"",#REF!)</f>
        <v>#REF!</v>
      </c>
      <c r="AS2679" s="19" t="e">
        <f>#REF!</f>
        <v>#REF!</v>
      </c>
    </row>
    <row r="2680" spans="4:45" ht="19.5" thickTop="1" thickBot="1" x14ac:dyDescent="0.25">
      <c r="D2680" s="1" t="str">
        <f t="shared" si="754"/>
        <v/>
      </c>
      <c r="E2680" s="1" t="str">
        <f t="shared" si="755"/>
        <v/>
      </c>
      <c r="K2680" s="19" t="str">
        <f t="shared" si="742"/>
        <v/>
      </c>
      <c r="L2680" s="19">
        <f t="shared" si="752"/>
        <v>10000</v>
      </c>
      <c r="M2680" s="22" t="str">
        <f>TRIM(Data!$N2677)</f>
        <v>Pomo Mound</v>
      </c>
      <c r="N2680" s="22" t="str">
        <f>TRIM(Data!$A2677)</f>
        <v>Pomo Mound (H)</v>
      </c>
      <c r="O2680" s="23">
        <f>IF(Data!$B2677=0,"",Data!$B2677)</f>
        <v>1998</v>
      </c>
      <c r="P2680" s="19" t="str">
        <f>IF(Data!$C2677=0,"",Data!$C2677)</f>
        <v/>
      </c>
      <c r="Q2680" s="23" t="str">
        <f>IF($M2680="","",Data!$E2677)</f>
        <v>S</v>
      </c>
      <c r="R2680" s="23" t="str">
        <f t="shared" si="743"/>
        <v>S</v>
      </c>
      <c r="S2680" s="23" t="str">
        <f t="shared" si="744"/>
        <v>S</v>
      </c>
      <c r="T2680" s="19" t="str">
        <f>IF(Data!$F2677=0,"",Data!$F2677)</f>
        <v>WHITE</v>
      </c>
      <c r="U2680" s="19" t="str">
        <f>IF(Data!$G2677=0,"",Data!$G2677)</f>
        <v/>
      </c>
      <c r="V2680" s="19" t="str">
        <f>IF(Data!$D2677=0,"",Data!$D2677)</f>
        <v/>
      </c>
      <c r="W2680" s="19" t="str">
        <f>Data!$H2677</f>
        <v>NRH</v>
      </c>
      <c r="Y2680" s="41" t="e">
        <f t="shared" si="739"/>
        <v>#REF!</v>
      </c>
      <c r="Z2680" s="8">
        <f t="shared" si="745"/>
        <v>10000</v>
      </c>
      <c r="AA2680" s="8" t="str">
        <f t="shared" si="746"/>
        <v>Pomo Mound</v>
      </c>
      <c r="AB2680" s="8" t="str">
        <f t="shared" si="747"/>
        <v>S</v>
      </c>
      <c r="AC2680" s="8" t="str">
        <f t="shared" si="748"/>
        <v>WHITE</v>
      </c>
      <c r="AD2680" s="8" t="str">
        <f t="shared" si="753"/>
        <v/>
      </c>
      <c r="AE2680" s="8" t="str">
        <f t="shared" si="749"/>
        <v/>
      </c>
      <c r="AF2680" s="5">
        <f t="shared" si="750"/>
        <v>1998</v>
      </c>
      <c r="AG2680" s="46">
        <v>2677</v>
      </c>
      <c r="AH2680" s="47" t="str">
        <f t="shared" si="740"/>
        <v/>
      </c>
      <c r="AI2680" s="48" t="str">
        <f t="shared" si="741"/>
        <v/>
      </c>
      <c r="AK2680" s="22" t="e">
        <f>TRIM(#REF!)</f>
        <v>#REF!</v>
      </c>
      <c r="AL2680" s="23" t="e">
        <f>IF(#REF!=0,"",#REF!)</f>
        <v>#REF!</v>
      </c>
      <c r="AM2680" s="19" t="e">
        <f>IF(#REF!=0,"",#REF!)</f>
        <v>#REF!</v>
      </c>
      <c r="AN2680" s="23" t="e">
        <f>IF($AK2680="","",#REF!)</f>
        <v>#REF!</v>
      </c>
      <c r="AO2680" s="23" t="e">
        <f t="shared" si="751"/>
        <v>#REF!</v>
      </c>
      <c r="AP2680" s="19" t="e">
        <f>IF(#REF!=0,"",#REF!)</f>
        <v>#REF!</v>
      </c>
      <c r="AQ2680" s="19" t="e">
        <f>IF(#REF!=0,"",#REF!)</f>
        <v>#REF!</v>
      </c>
      <c r="AR2680" s="19" t="e">
        <f>IF(#REF!=0,"",#REF!)</f>
        <v>#REF!</v>
      </c>
      <c r="AS2680" s="19" t="e">
        <f>#REF!</f>
        <v>#REF!</v>
      </c>
    </row>
    <row r="2681" spans="4:45" ht="19.5" thickTop="1" thickBot="1" x14ac:dyDescent="0.25">
      <c r="D2681" s="1" t="str">
        <f t="shared" si="754"/>
        <v/>
      </c>
      <c r="E2681" s="1" t="str">
        <f t="shared" si="755"/>
        <v/>
      </c>
      <c r="K2681" s="19" t="str">
        <f t="shared" si="742"/>
        <v/>
      </c>
      <c r="L2681" s="19">
        <f t="shared" si="752"/>
        <v>10000</v>
      </c>
      <c r="M2681" s="22" t="str">
        <f>TRIM(Data!$N2678)</f>
        <v>Pomponia</v>
      </c>
      <c r="N2681" s="22" t="str">
        <f>TRIM(Data!$A2678)</f>
        <v>Pomponia</v>
      </c>
      <c r="O2681" s="23">
        <f>IF(Data!$B2678=0,"",Data!$B2678)</f>
        <v>1822</v>
      </c>
      <c r="P2681" s="19" t="str">
        <f>IF(Data!$C2678=0,"",Data!$C2678)</f>
        <v/>
      </c>
      <c r="Q2681" s="23" t="str">
        <f>IF($M2681="","",Data!$E2678)</f>
        <v>L</v>
      </c>
      <c r="R2681" s="23" t="str">
        <f t="shared" si="743"/>
        <v>L</v>
      </c>
      <c r="S2681" s="23" t="str">
        <f t="shared" si="744"/>
        <v>L</v>
      </c>
      <c r="T2681" s="19" t="str">
        <f>IF(Data!$F2678=0,"",Data!$F2678)</f>
        <v/>
      </c>
      <c r="U2681" s="19" t="str">
        <f>IF(Data!$G2678=0,"",Data!$G2678)</f>
        <v/>
      </c>
      <c r="V2681" s="19" t="str">
        <f>IF(Data!$D2678=0,"",Data!$D2678)</f>
        <v>ANTIQUE</v>
      </c>
      <c r="W2681" s="19" t="str">
        <f>Data!$H2678</f>
        <v>Japonica</v>
      </c>
      <c r="Y2681" s="41" t="e">
        <f t="shared" si="739"/>
        <v>#REF!</v>
      </c>
      <c r="Z2681" s="8">
        <f t="shared" si="745"/>
        <v>2681</v>
      </c>
      <c r="AA2681" s="8" t="str">
        <f t="shared" si="746"/>
        <v>Pomponia</v>
      </c>
      <c r="AB2681" s="8" t="str">
        <f t="shared" si="747"/>
        <v>L</v>
      </c>
      <c r="AC2681" s="8" t="str">
        <f t="shared" si="748"/>
        <v/>
      </c>
      <c r="AD2681" s="8" t="str">
        <f t="shared" si="753"/>
        <v/>
      </c>
      <c r="AE2681" s="8" t="str">
        <f t="shared" si="749"/>
        <v>ANTIQUE</v>
      </c>
      <c r="AF2681" s="5">
        <f t="shared" si="750"/>
        <v>1822</v>
      </c>
      <c r="AG2681" s="46">
        <v>2678</v>
      </c>
      <c r="AH2681" s="47" t="str">
        <f t="shared" si="740"/>
        <v/>
      </c>
      <c r="AI2681" s="48" t="str">
        <f t="shared" si="741"/>
        <v/>
      </c>
      <c r="AK2681" s="22" t="e">
        <f>TRIM(#REF!)</f>
        <v>#REF!</v>
      </c>
      <c r="AL2681" s="23" t="e">
        <f>IF(#REF!=0,"",#REF!)</f>
        <v>#REF!</v>
      </c>
      <c r="AM2681" s="19" t="e">
        <f>IF(#REF!=0,"",#REF!)</f>
        <v>#REF!</v>
      </c>
      <c r="AN2681" s="23" t="e">
        <f>IF($AK2681="","",#REF!)</f>
        <v>#REF!</v>
      </c>
      <c r="AO2681" s="23" t="e">
        <f t="shared" si="751"/>
        <v>#REF!</v>
      </c>
      <c r="AP2681" s="19" t="e">
        <f>IF(#REF!=0,"",#REF!)</f>
        <v>#REF!</v>
      </c>
      <c r="AQ2681" s="19" t="e">
        <f>IF(#REF!=0,"",#REF!)</f>
        <v>#REF!</v>
      </c>
      <c r="AR2681" s="19" t="e">
        <f>IF(#REF!=0,"",#REF!)</f>
        <v>#REF!</v>
      </c>
      <c r="AS2681" s="19" t="e">
        <f>#REF!</f>
        <v>#REF!</v>
      </c>
    </row>
    <row r="2682" spans="4:45" ht="19.5" thickTop="1" thickBot="1" x14ac:dyDescent="0.25">
      <c r="D2682" s="1" t="str">
        <f t="shared" si="754"/>
        <v/>
      </c>
      <c r="E2682" s="1" t="str">
        <f t="shared" si="755"/>
        <v/>
      </c>
      <c r="K2682" s="19" t="str">
        <f t="shared" si="742"/>
        <v/>
      </c>
      <c r="L2682" s="19">
        <f t="shared" si="752"/>
        <v>10000</v>
      </c>
      <c r="M2682" s="22" t="str">
        <f>TRIM(Data!$N2679)</f>
        <v>Pop Allen</v>
      </c>
      <c r="N2682" s="22" t="str">
        <f>TRIM(Data!$A2679)</f>
        <v>Pop Allen</v>
      </c>
      <c r="O2682" s="23">
        <f>IF(Data!$B2679=0,"",Data!$B2679)</f>
        <v>2001</v>
      </c>
      <c r="P2682" s="19" t="str">
        <f>IF(Data!$C2679=0,"",Data!$C2679)</f>
        <v>1</v>
      </c>
      <c r="Q2682" s="23" t="str">
        <f>IF($M2682="","",Data!$E2679)</f>
        <v>M</v>
      </c>
      <c r="R2682" s="23" t="str">
        <f t="shared" si="743"/>
        <v>M</v>
      </c>
      <c r="S2682" s="23" t="str">
        <f t="shared" si="744"/>
        <v>M</v>
      </c>
      <c r="T2682" s="19" t="str">
        <f>IF(Data!$F2679=0,"",Data!$F2679)</f>
        <v/>
      </c>
      <c r="U2682" s="19" t="str">
        <f>IF(Data!$G2679=0,"",Data!$G2679)</f>
        <v>FD</v>
      </c>
      <c r="V2682" s="19" t="str">
        <f>IF(Data!$D2679=0,"",Data!$D2679)</f>
        <v/>
      </c>
      <c r="W2682" s="19" t="str">
        <f>Data!$H2679</f>
        <v>Japonica</v>
      </c>
      <c r="Y2682" s="41" t="e">
        <f t="shared" si="739"/>
        <v>#REF!</v>
      </c>
      <c r="Z2682" s="8">
        <f t="shared" si="745"/>
        <v>10000</v>
      </c>
      <c r="AA2682" s="8" t="str">
        <f t="shared" si="746"/>
        <v>Pop Allen</v>
      </c>
      <c r="AB2682" s="8" t="str">
        <f t="shared" si="747"/>
        <v>M</v>
      </c>
      <c r="AC2682" s="8" t="str">
        <f t="shared" si="748"/>
        <v/>
      </c>
      <c r="AD2682" s="8" t="str">
        <f t="shared" si="753"/>
        <v>FD</v>
      </c>
      <c r="AE2682" s="8" t="str">
        <f t="shared" si="749"/>
        <v/>
      </c>
      <c r="AF2682" s="5">
        <f t="shared" si="750"/>
        <v>2001</v>
      </c>
      <c r="AG2682" s="46">
        <v>2679</v>
      </c>
      <c r="AH2682" s="47" t="str">
        <f t="shared" si="740"/>
        <v/>
      </c>
      <c r="AI2682" s="48" t="str">
        <f t="shared" si="741"/>
        <v/>
      </c>
      <c r="AK2682" s="22" t="e">
        <f>TRIM(#REF!)</f>
        <v>#REF!</v>
      </c>
      <c r="AL2682" s="23" t="e">
        <f>IF(#REF!=0,"",#REF!)</f>
        <v>#REF!</v>
      </c>
      <c r="AM2682" s="19" t="e">
        <f>IF(#REF!=0,"",#REF!)</f>
        <v>#REF!</v>
      </c>
      <c r="AN2682" s="23" t="e">
        <f>IF($AK2682="","",#REF!)</f>
        <v>#REF!</v>
      </c>
      <c r="AO2682" s="23" t="e">
        <f t="shared" si="751"/>
        <v>#REF!</v>
      </c>
      <c r="AP2682" s="19" t="e">
        <f>IF(#REF!=0,"",#REF!)</f>
        <v>#REF!</v>
      </c>
      <c r="AQ2682" s="19" t="e">
        <f>IF(#REF!=0,"",#REF!)</f>
        <v>#REF!</v>
      </c>
      <c r="AR2682" s="19" t="e">
        <f>IF(#REF!=0,"",#REF!)</f>
        <v>#REF!</v>
      </c>
      <c r="AS2682" s="19" t="e">
        <f>#REF!</f>
        <v>#REF!</v>
      </c>
    </row>
    <row r="2683" spans="4:45" ht="19.5" thickTop="1" thickBot="1" x14ac:dyDescent="0.25">
      <c r="D2683" s="1" t="str">
        <f t="shared" si="754"/>
        <v/>
      </c>
      <c r="E2683" s="1" t="str">
        <f t="shared" si="755"/>
        <v/>
      </c>
      <c r="K2683" s="19" t="str">
        <f t="shared" si="742"/>
        <v/>
      </c>
      <c r="L2683" s="19">
        <f t="shared" si="752"/>
        <v>10000</v>
      </c>
      <c r="M2683" s="22" t="str">
        <f>TRIM(Data!$N2680)</f>
        <v>Pop Homeyer</v>
      </c>
      <c r="N2683" s="22" t="str">
        <f>TRIM(Data!$A2680)</f>
        <v>Pop Homeyer (R)</v>
      </c>
      <c r="O2683" s="23">
        <f>IF(Data!$B2680=0,"",Data!$B2680)</f>
        <v>1978</v>
      </c>
      <c r="P2683" s="19" t="str">
        <f>IF(Data!$C2680=0,"",Data!$C2680)</f>
        <v/>
      </c>
      <c r="Q2683" s="23" t="str">
        <f>IF($M2683="","",Data!$E2680)</f>
        <v>L-VL</v>
      </c>
      <c r="R2683" s="23" t="str">
        <f t="shared" si="743"/>
        <v>L</v>
      </c>
      <c r="S2683" s="23" t="str">
        <f t="shared" si="744"/>
        <v>L</v>
      </c>
      <c r="T2683" s="19" t="str">
        <f>IF(Data!$F2680=0,"",Data!$F2680)</f>
        <v/>
      </c>
      <c r="U2683" s="19" t="str">
        <f>IF(Data!$G2680=0,"",Data!$G2680)</f>
        <v/>
      </c>
      <c r="V2683" s="19" t="str">
        <f>IF(Data!$D2680=0,"",Data!$D2680)</f>
        <v/>
      </c>
      <c r="W2683" s="19" t="str">
        <f>Data!$H2680</f>
        <v>Reticulata</v>
      </c>
      <c r="Y2683" s="41" t="e">
        <f t="shared" si="739"/>
        <v>#REF!</v>
      </c>
      <c r="Z2683" s="8">
        <f t="shared" si="745"/>
        <v>10000</v>
      </c>
      <c r="AA2683" s="8" t="str">
        <f t="shared" si="746"/>
        <v>Pop Homeyer</v>
      </c>
      <c r="AB2683" s="8" t="str">
        <f t="shared" si="747"/>
        <v>L</v>
      </c>
      <c r="AC2683" s="8" t="str">
        <f t="shared" si="748"/>
        <v/>
      </c>
      <c r="AD2683" s="8" t="str">
        <f t="shared" si="753"/>
        <v/>
      </c>
      <c r="AE2683" s="8" t="str">
        <f t="shared" si="749"/>
        <v/>
      </c>
      <c r="AF2683" s="5">
        <f t="shared" si="750"/>
        <v>1978</v>
      </c>
      <c r="AG2683" s="46">
        <v>2680</v>
      </c>
      <c r="AH2683" s="47" t="str">
        <f t="shared" si="740"/>
        <v/>
      </c>
      <c r="AI2683" s="48" t="str">
        <f t="shared" si="741"/>
        <v/>
      </c>
      <c r="AK2683" s="22" t="e">
        <f>TRIM(#REF!)</f>
        <v>#REF!</v>
      </c>
      <c r="AL2683" s="23" t="e">
        <f>IF(#REF!=0,"",#REF!)</f>
        <v>#REF!</v>
      </c>
      <c r="AM2683" s="19" t="e">
        <f>IF(#REF!=0,"",#REF!)</f>
        <v>#REF!</v>
      </c>
      <c r="AN2683" s="23" t="e">
        <f>IF($AK2683="","",#REF!)</f>
        <v>#REF!</v>
      </c>
      <c r="AO2683" s="23" t="e">
        <f t="shared" si="751"/>
        <v>#REF!</v>
      </c>
      <c r="AP2683" s="19" t="e">
        <f>IF(#REF!=0,"",#REF!)</f>
        <v>#REF!</v>
      </c>
      <c r="AQ2683" s="19" t="e">
        <f>IF(#REF!=0,"",#REF!)</f>
        <v>#REF!</v>
      </c>
      <c r="AR2683" s="19" t="e">
        <f>IF(#REF!=0,"",#REF!)</f>
        <v>#REF!</v>
      </c>
      <c r="AS2683" s="19" t="e">
        <f>#REF!</f>
        <v>#REF!</v>
      </c>
    </row>
    <row r="2684" spans="4:45" ht="19.5" thickTop="1" thickBot="1" x14ac:dyDescent="0.25">
      <c r="D2684" s="1" t="str">
        <f t="shared" si="754"/>
        <v/>
      </c>
      <c r="E2684" s="1" t="str">
        <f t="shared" si="755"/>
        <v/>
      </c>
      <c r="K2684" s="19" t="str">
        <f t="shared" si="742"/>
        <v/>
      </c>
      <c r="L2684" s="19">
        <f t="shared" si="752"/>
        <v>10000</v>
      </c>
      <c r="M2684" s="22" t="str">
        <f>TRIM(Data!$N2681)</f>
        <v>Pope John XXIII</v>
      </c>
      <c r="N2684" s="22" t="str">
        <f>TRIM(Data!$A2681)</f>
        <v>Pope John XXIII</v>
      </c>
      <c r="O2684" s="23">
        <f>IF(Data!$B2681=0,"",Data!$B2681)</f>
        <v>1967</v>
      </c>
      <c r="P2684" s="19" t="str">
        <f>IF(Data!$C2681=0,"",Data!$C2681)</f>
        <v>1</v>
      </c>
      <c r="Q2684" s="23" t="str">
        <f>IF($M2684="","",Data!$E2681)</f>
        <v>M-L</v>
      </c>
      <c r="R2684" s="23" t="str">
        <f t="shared" si="743"/>
        <v>M</v>
      </c>
      <c r="S2684" s="23" t="str">
        <f t="shared" si="744"/>
        <v>M</v>
      </c>
      <c r="T2684" s="19" t="str">
        <f>IF(Data!$F2681=0,"",Data!$F2681)</f>
        <v/>
      </c>
      <c r="U2684" s="19" t="str">
        <f>IF(Data!$G2681=0,"",Data!$G2681)</f>
        <v>FD</v>
      </c>
      <c r="V2684" s="19" t="str">
        <f>IF(Data!$D2681=0,"",Data!$D2681)</f>
        <v/>
      </c>
      <c r="W2684" s="19" t="str">
        <f>Data!$H2681</f>
        <v>Japonica</v>
      </c>
      <c r="Y2684" s="41" t="e">
        <f t="shared" si="739"/>
        <v>#REF!</v>
      </c>
      <c r="Z2684" s="8">
        <f t="shared" si="745"/>
        <v>10000</v>
      </c>
      <c r="AA2684" s="8" t="str">
        <f t="shared" si="746"/>
        <v>Pope John XXIII</v>
      </c>
      <c r="AB2684" s="8" t="str">
        <f t="shared" si="747"/>
        <v>M</v>
      </c>
      <c r="AC2684" s="8" t="str">
        <f t="shared" si="748"/>
        <v/>
      </c>
      <c r="AD2684" s="8" t="str">
        <f t="shared" si="753"/>
        <v>FD</v>
      </c>
      <c r="AE2684" s="8" t="str">
        <f t="shared" si="749"/>
        <v/>
      </c>
      <c r="AF2684" s="5">
        <f t="shared" si="750"/>
        <v>1967</v>
      </c>
      <c r="AG2684" s="46">
        <v>2681</v>
      </c>
      <c r="AH2684" s="47" t="str">
        <f t="shared" si="740"/>
        <v/>
      </c>
      <c r="AI2684" s="48" t="str">
        <f t="shared" si="741"/>
        <v/>
      </c>
      <c r="AK2684" s="22" t="e">
        <f>TRIM(#REF!)</f>
        <v>#REF!</v>
      </c>
      <c r="AL2684" s="23" t="e">
        <f>IF(#REF!=0,"",#REF!)</f>
        <v>#REF!</v>
      </c>
      <c r="AM2684" s="19" t="e">
        <f>IF(#REF!=0,"",#REF!)</f>
        <v>#REF!</v>
      </c>
      <c r="AN2684" s="23" t="e">
        <f>IF($AK2684="","",#REF!)</f>
        <v>#REF!</v>
      </c>
      <c r="AO2684" s="23" t="e">
        <f t="shared" si="751"/>
        <v>#REF!</v>
      </c>
      <c r="AP2684" s="19" t="e">
        <f>IF(#REF!=0,"",#REF!)</f>
        <v>#REF!</v>
      </c>
      <c r="AQ2684" s="19" t="e">
        <f>IF(#REF!=0,"",#REF!)</f>
        <v>#REF!</v>
      </c>
      <c r="AR2684" s="19" t="e">
        <f>IF(#REF!=0,"",#REF!)</f>
        <v>#REF!</v>
      </c>
      <c r="AS2684" s="19" t="e">
        <f>#REF!</f>
        <v>#REF!</v>
      </c>
    </row>
    <row r="2685" spans="4:45" ht="19.5" thickTop="1" thickBot="1" x14ac:dyDescent="0.25">
      <c r="D2685" s="1" t="str">
        <f t="shared" si="754"/>
        <v/>
      </c>
      <c r="E2685" s="1" t="str">
        <f t="shared" si="755"/>
        <v/>
      </c>
      <c r="K2685" s="19" t="str">
        <f t="shared" si="742"/>
        <v/>
      </c>
      <c r="L2685" s="19">
        <f t="shared" si="752"/>
        <v>10000</v>
      </c>
      <c r="M2685" s="22" t="str">
        <f>TRIM(Data!$N2682)</f>
        <v>Pope Pius IX (See Prince Eugene Napoleon)</v>
      </c>
      <c r="N2685" s="22" t="str">
        <f>TRIM(Data!$A2682)</f>
        <v>Pope Pius IX (See Prince Eugene Napoleon)</v>
      </c>
      <c r="O2685" s="23">
        <f>IF(Data!$B2682=0,"",Data!$B2682)</f>
        <v>1859</v>
      </c>
      <c r="P2685" s="19" t="str">
        <f>IF(Data!$C2682=0,"",Data!$C2682)</f>
        <v/>
      </c>
      <c r="Q2685" s="23" t="str">
        <f>IF($M2685="","",Data!$E2682)</f>
        <v>M</v>
      </c>
      <c r="R2685" s="23" t="str">
        <f t="shared" si="743"/>
        <v>M</v>
      </c>
      <c r="S2685" s="23" t="str">
        <f t="shared" si="744"/>
        <v>M</v>
      </c>
      <c r="T2685" s="19" t="str">
        <f>IF(Data!$F2682=0,"",Data!$F2682)</f>
        <v/>
      </c>
      <c r="U2685" s="19" t="str">
        <f>IF(Data!$G2682=0,"",Data!$G2682)</f>
        <v>FD</v>
      </c>
      <c r="V2685" s="19" t="str">
        <f>IF(Data!$D2682=0,"",Data!$D2682)</f>
        <v>ANTIQUE</v>
      </c>
      <c r="W2685" s="19" t="str">
        <f>Data!$H2682</f>
        <v>Japonica</v>
      </c>
      <c r="Y2685" s="41" t="e">
        <f t="shared" si="739"/>
        <v>#REF!</v>
      </c>
      <c r="Z2685" s="8">
        <f t="shared" si="745"/>
        <v>2685</v>
      </c>
      <c r="AA2685" s="8" t="str">
        <f t="shared" si="746"/>
        <v>Pope Pius IX (See Prince Eugene Napoleon)</v>
      </c>
      <c r="AB2685" s="8" t="str">
        <f t="shared" si="747"/>
        <v>M</v>
      </c>
      <c r="AC2685" s="8" t="str">
        <f t="shared" si="748"/>
        <v/>
      </c>
      <c r="AD2685" s="8" t="str">
        <f t="shared" si="753"/>
        <v>FD</v>
      </c>
      <c r="AE2685" s="8" t="str">
        <f t="shared" si="749"/>
        <v>ANTIQUE</v>
      </c>
      <c r="AF2685" s="5">
        <f t="shared" si="750"/>
        <v>1859</v>
      </c>
      <c r="AG2685" s="46">
        <v>2682</v>
      </c>
      <c r="AH2685" s="47" t="str">
        <f t="shared" si="740"/>
        <v/>
      </c>
      <c r="AI2685" s="48" t="str">
        <f t="shared" si="741"/>
        <v/>
      </c>
      <c r="AK2685" s="22" t="e">
        <f>TRIM(#REF!)</f>
        <v>#REF!</v>
      </c>
      <c r="AL2685" s="23" t="e">
        <f>IF(#REF!=0,"",#REF!)</f>
        <v>#REF!</v>
      </c>
      <c r="AM2685" s="19" t="e">
        <f>IF(#REF!=0,"",#REF!)</f>
        <v>#REF!</v>
      </c>
      <c r="AN2685" s="23" t="e">
        <f>IF($AK2685="","",#REF!)</f>
        <v>#REF!</v>
      </c>
      <c r="AO2685" s="23" t="e">
        <f t="shared" si="751"/>
        <v>#REF!</v>
      </c>
      <c r="AP2685" s="19" t="e">
        <f>IF(#REF!=0,"",#REF!)</f>
        <v>#REF!</v>
      </c>
      <c r="AQ2685" s="19" t="e">
        <f>IF(#REF!=0,"",#REF!)</f>
        <v>#REF!</v>
      </c>
      <c r="AR2685" s="19" t="e">
        <f>IF(#REF!=0,"",#REF!)</f>
        <v>#REF!</v>
      </c>
      <c r="AS2685" s="19" t="e">
        <f>#REF!</f>
        <v>#REF!</v>
      </c>
    </row>
    <row r="2686" spans="4:45" ht="19.5" thickTop="1" thickBot="1" x14ac:dyDescent="0.25">
      <c r="D2686" s="1" t="str">
        <f t="shared" si="754"/>
        <v/>
      </c>
      <c r="E2686" s="1" t="str">
        <f t="shared" si="755"/>
        <v/>
      </c>
      <c r="K2686" s="19" t="str">
        <f t="shared" si="742"/>
        <v/>
      </c>
      <c r="L2686" s="19">
        <f t="shared" si="752"/>
        <v>10000</v>
      </c>
      <c r="M2686" s="22" t="str">
        <f>TRIM(Data!$N2683)</f>
        <v>Pop's Perfection</v>
      </c>
      <c r="N2686" s="22" t="str">
        <f>TRIM(Data!$A2683)</f>
        <v>Pop's Perfection</v>
      </c>
      <c r="O2686" s="23">
        <f>IF(Data!$B2683=0,"",Data!$B2683)</f>
        <v>2009</v>
      </c>
      <c r="P2686" s="19" t="str">
        <f>IF(Data!$C2683=0,"",Data!$C2683)</f>
        <v>1</v>
      </c>
      <c r="Q2686" s="23" t="str">
        <f>IF($M2686="","",Data!$E2683)</f>
        <v>S</v>
      </c>
      <c r="R2686" s="23" t="str">
        <f t="shared" si="743"/>
        <v>S</v>
      </c>
      <c r="S2686" s="23" t="str">
        <f t="shared" si="744"/>
        <v>S</v>
      </c>
      <c r="T2686" s="19" t="str">
        <f>IF(Data!$F2683=0,"",Data!$F2683)</f>
        <v/>
      </c>
      <c r="U2686" s="19" t="str">
        <f>IF(Data!$G2683=0,"",Data!$G2683)</f>
        <v>FD</v>
      </c>
      <c r="V2686" s="19" t="str">
        <f>IF(Data!$D2683=0,"",Data!$D2683)</f>
        <v/>
      </c>
      <c r="W2686" s="19" t="str">
        <f>Data!$H2683</f>
        <v>Japonica</v>
      </c>
      <c r="Y2686" s="41" t="e">
        <f t="shared" si="739"/>
        <v>#REF!</v>
      </c>
      <c r="Z2686" s="8">
        <f t="shared" si="745"/>
        <v>10000</v>
      </c>
      <c r="AA2686" s="8" t="str">
        <f t="shared" si="746"/>
        <v>Pop's Perfection</v>
      </c>
      <c r="AB2686" s="8" t="str">
        <f t="shared" si="747"/>
        <v>S</v>
      </c>
      <c r="AC2686" s="8" t="str">
        <f t="shared" si="748"/>
        <v/>
      </c>
      <c r="AD2686" s="8" t="str">
        <f t="shared" si="753"/>
        <v>FD</v>
      </c>
      <c r="AE2686" s="8" t="str">
        <f t="shared" si="749"/>
        <v/>
      </c>
      <c r="AF2686" s="5">
        <f t="shared" si="750"/>
        <v>2009</v>
      </c>
      <c r="AG2686" s="46">
        <v>2683</v>
      </c>
      <c r="AH2686" s="47" t="str">
        <f t="shared" si="740"/>
        <v/>
      </c>
      <c r="AI2686" s="48" t="str">
        <f t="shared" si="741"/>
        <v/>
      </c>
      <c r="AK2686" s="22" t="e">
        <f>TRIM(#REF!)</f>
        <v>#REF!</v>
      </c>
      <c r="AL2686" s="23" t="e">
        <f>IF(#REF!=0,"",#REF!)</f>
        <v>#REF!</v>
      </c>
      <c r="AM2686" s="19" t="e">
        <f>IF(#REF!=0,"",#REF!)</f>
        <v>#REF!</v>
      </c>
      <c r="AN2686" s="23" t="e">
        <f>IF($AK2686="","",#REF!)</f>
        <v>#REF!</v>
      </c>
      <c r="AO2686" s="23" t="e">
        <f t="shared" si="751"/>
        <v>#REF!</v>
      </c>
      <c r="AP2686" s="19" t="e">
        <f>IF(#REF!=0,"",#REF!)</f>
        <v>#REF!</v>
      </c>
      <c r="AQ2686" s="19" t="e">
        <f>IF(#REF!=0,"",#REF!)</f>
        <v>#REF!</v>
      </c>
      <c r="AR2686" s="19" t="e">
        <f>IF(#REF!=0,"",#REF!)</f>
        <v>#REF!</v>
      </c>
      <c r="AS2686" s="19" t="e">
        <f>#REF!</f>
        <v>#REF!</v>
      </c>
    </row>
    <row r="2687" spans="4:45" ht="19.5" thickTop="1" thickBot="1" x14ac:dyDescent="0.25">
      <c r="D2687" s="1" t="str">
        <f t="shared" si="754"/>
        <v/>
      </c>
      <c r="E2687" s="1" t="str">
        <f t="shared" si="755"/>
        <v/>
      </c>
      <c r="K2687" s="19" t="str">
        <f t="shared" si="742"/>
        <v/>
      </c>
      <c r="L2687" s="19">
        <f t="shared" si="752"/>
        <v>10000</v>
      </c>
      <c r="M2687" s="22" t="str">
        <f>TRIM(Data!$N2684)</f>
        <v>Pop's Perfection Peppermint</v>
      </c>
      <c r="N2687" s="22" t="str">
        <f>TRIM(Data!$A2684)</f>
        <v>Pop's Perfection Peppermint</v>
      </c>
      <c r="O2687" s="23" t="str">
        <f>IF(Data!$B2684=0,"",Data!$B2684)</f>
        <v>2010's</v>
      </c>
      <c r="P2687" s="19" t="str">
        <f>IF(Data!$C2684=0,"",Data!$C2684)</f>
        <v>1</v>
      </c>
      <c r="Q2687" s="23" t="str">
        <f>IF($M2687="","",Data!$E2684)</f>
        <v>S</v>
      </c>
      <c r="R2687" s="23" t="str">
        <f t="shared" si="743"/>
        <v>S</v>
      </c>
      <c r="S2687" s="23" t="str">
        <f t="shared" si="744"/>
        <v>S</v>
      </c>
      <c r="T2687" s="19" t="str">
        <f>IF(Data!$F2684=0,"",Data!$F2684)</f>
        <v/>
      </c>
      <c r="U2687" s="19" t="str">
        <f>IF(Data!$G2684=0,"",Data!$G2684)</f>
        <v>FD</v>
      </c>
      <c r="V2687" s="19" t="str">
        <f>IF(Data!$D2684=0,"",Data!$D2684)</f>
        <v/>
      </c>
      <c r="W2687" s="19" t="str">
        <f>Data!$H2684</f>
        <v>Japonica</v>
      </c>
      <c r="Y2687" s="41" t="e">
        <f t="shared" si="739"/>
        <v>#REF!</v>
      </c>
      <c r="Z2687" s="8">
        <f t="shared" si="745"/>
        <v>10000</v>
      </c>
      <c r="AA2687" s="8" t="str">
        <f t="shared" si="746"/>
        <v>Pop's Perfection Peppermint</v>
      </c>
      <c r="AB2687" s="8" t="str">
        <f t="shared" si="747"/>
        <v>S</v>
      </c>
      <c r="AC2687" s="8" t="str">
        <f t="shared" si="748"/>
        <v/>
      </c>
      <c r="AD2687" s="8" t="str">
        <f t="shared" si="753"/>
        <v>FD</v>
      </c>
      <c r="AE2687" s="8" t="str">
        <f t="shared" si="749"/>
        <v/>
      </c>
      <c r="AF2687" s="5" t="str">
        <f t="shared" si="750"/>
        <v>2010's</v>
      </c>
      <c r="AG2687" s="46">
        <v>2684</v>
      </c>
      <c r="AH2687" s="47" t="str">
        <f t="shared" si="740"/>
        <v/>
      </c>
      <c r="AI2687" s="48" t="str">
        <f t="shared" si="741"/>
        <v/>
      </c>
      <c r="AK2687" s="22" t="e">
        <f>TRIM(#REF!)</f>
        <v>#REF!</v>
      </c>
      <c r="AL2687" s="23" t="e">
        <f>IF(#REF!=0,"",#REF!)</f>
        <v>#REF!</v>
      </c>
      <c r="AM2687" s="19" t="e">
        <f>IF(#REF!=0,"",#REF!)</f>
        <v>#REF!</v>
      </c>
      <c r="AN2687" s="23" t="e">
        <f>IF($AK2687="","",#REF!)</f>
        <v>#REF!</v>
      </c>
      <c r="AO2687" s="23" t="e">
        <f t="shared" si="751"/>
        <v>#REF!</v>
      </c>
      <c r="AP2687" s="19" t="e">
        <f>IF(#REF!=0,"",#REF!)</f>
        <v>#REF!</v>
      </c>
      <c r="AQ2687" s="19" t="e">
        <f>IF(#REF!=0,"",#REF!)</f>
        <v>#REF!</v>
      </c>
      <c r="AR2687" s="19" t="e">
        <f>IF(#REF!=0,"",#REF!)</f>
        <v>#REF!</v>
      </c>
      <c r="AS2687" s="19" t="e">
        <f>#REF!</f>
        <v>#REF!</v>
      </c>
    </row>
    <row r="2688" spans="4:45" ht="19.5" thickTop="1" thickBot="1" x14ac:dyDescent="0.25">
      <c r="D2688" s="1" t="str">
        <f t="shared" si="754"/>
        <v/>
      </c>
      <c r="E2688" s="1" t="str">
        <f t="shared" si="755"/>
        <v/>
      </c>
      <c r="K2688" s="19" t="str">
        <f t="shared" si="742"/>
        <v/>
      </c>
      <c r="L2688" s="19">
        <f t="shared" si="752"/>
        <v>10000</v>
      </c>
      <c r="M2688" s="22" t="str">
        <f>TRIM(Data!$N2685)</f>
        <v>Potomac Pillar</v>
      </c>
      <c r="N2688" s="22" t="str">
        <f>TRIM(Data!$A2685)</f>
        <v>Potomac Pillar</v>
      </c>
      <c r="O2688" s="23">
        <f>IF(Data!$B2685=0,"",Data!$B2685)</f>
        <v>1999</v>
      </c>
      <c r="P2688" s="19" t="str">
        <f>IF(Data!$C2685=0,"",Data!$C2685)</f>
        <v/>
      </c>
      <c r="Q2688" s="23" t="str">
        <f>IF($M2688="","",Data!$E2685)</f>
        <v>M-L</v>
      </c>
      <c r="R2688" s="23" t="str">
        <f t="shared" si="743"/>
        <v>M</v>
      </c>
      <c r="S2688" s="23" t="str">
        <f t="shared" si="744"/>
        <v>M</v>
      </c>
      <c r="T2688" s="19" t="str">
        <f>IF(Data!$F2685=0,"",Data!$F2685)</f>
        <v>WHITE</v>
      </c>
      <c r="U2688" s="19" t="str">
        <f>IF(Data!$G2685=0,"",Data!$G2685)</f>
        <v/>
      </c>
      <c r="V2688" s="19" t="str">
        <f>IF(Data!$D2685=0,"",Data!$D2685)</f>
        <v/>
      </c>
      <c r="W2688" s="19" t="str">
        <f>Data!$H2685</f>
        <v>Japonica</v>
      </c>
      <c r="Y2688" s="41" t="e">
        <f t="shared" si="739"/>
        <v>#REF!</v>
      </c>
      <c r="Z2688" s="8">
        <f t="shared" si="745"/>
        <v>10000</v>
      </c>
      <c r="AA2688" s="8" t="str">
        <f t="shared" si="746"/>
        <v>Potomac Pillar</v>
      </c>
      <c r="AB2688" s="8" t="str">
        <f t="shared" si="747"/>
        <v>M</v>
      </c>
      <c r="AC2688" s="8" t="str">
        <f t="shared" si="748"/>
        <v>WHITE</v>
      </c>
      <c r="AD2688" s="8" t="str">
        <f t="shared" si="753"/>
        <v/>
      </c>
      <c r="AE2688" s="8" t="str">
        <f t="shared" si="749"/>
        <v/>
      </c>
      <c r="AF2688" s="5">
        <f t="shared" si="750"/>
        <v>1999</v>
      </c>
      <c r="AG2688" s="46">
        <v>2685</v>
      </c>
      <c r="AH2688" s="47" t="str">
        <f t="shared" si="740"/>
        <v/>
      </c>
      <c r="AI2688" s="48" t="str">
        <f t="shared" si="741"/>
        <v/>
      </c>
      <c r="AK2688" s="22" t="e">
        <f>TRIM(#REF!)</f>
        <v>#REF!</v>
      </c>
      <c r="AL2688" s="23" t="e">
        <f>IF(#REF!=0,"",#REF!)</f>
        <v>#REF!</v>
      </c>
      <c r="AM2688" s="19" t="e">
        <f>IF(#REF!=0,"",#REF!)</f>
        <v>#REF!</v>
      </c>
      <c r="AN2688" s="23" t="e">
        <f>IF($AK2688="","",#REF!)</f>
        <v>#REF!</v>
      </c>
      <c r="AO2688" s="23" t="e">
        <f t="shared" si="751"/>
        <v>#REF!</v>
      </c>
      <c r="AP2688" s="19" t="e">
        <f>IF(#REF!=0,"",#REF!)</f>
        <v>#REF!</v>
      </c>
      <c r="AQ2688" s="19" t="e">
        <f>IF(#REF!=0,"",#REF!)</f>
        <v>#REF!</v>
      </c>
      <c r="AR2688" s="19" t="e">
        <f>IF(#REF!=0,"",#REF!)</f>
        <v>#REF!</v>
      </c>
      <c r="AS2688" s="19" t="e">
        <f>#REF!</f>
        <v>#REF!</v>
      </c>
    </row>
    <row r="2689" spans="4:45" ht="19.5" thickTop="1" thickBot="1" x14ac:dyDescent="0.25">
      <c r="D2689" s="1" t="str">
        <f t="shared" si="754"/>
        <v/>
      </c>
      <c r="E2689" s="1" t="str">
        <f t="shared" si="755"/>
        <v/>
      </c>
      <c r="K2689" s="19" t="str">
        <f t="shared" si="742"/>
        <v/>
      </c>
      <c r="L2689" s="19">
        <f t="shared" si="752"/>
        <v>10000</v>
      </c>
      <c r="M2689" s="22" t="str">
        <f>TRIM(Data!$N2686)</f>
        <v>Powder Puff</v>
      </c>
      <c r="N2689" s="22" t="str">
        <f>TRIM(Data!$A2686)</f>
        <v>Powder Puff</v>
      </c>
      <c r="O2689" s="23">
        <f>IF(Data!$B2686=0,"",Data!$B2686)</f>
        <v>1960</v>
      </c>
      <c r="P2689" s="19" t="str">
        <f>IF(Data!$C2686=0,"",Data!$C2686)</f>
        <v>1</v>
      </c>
      <c r="Q2689" s="23" t="str">
        <f>IF($M2689="","",Data!$E2686)</f>
        <v>S-M</v>
      </c>
      <c r="R2689" s="23" t="str">
        <f t="shared" si="743"/>
        <v>S</v>
      </c>
      <c r="S2689" s="23" t="str">
        <f t="shared" si="744"/>
        <v>S</v>
      </c>
      <c r="T2689" s="19" t="str">
        <f>IF(Data!$F2686=0,"",Data!$F2686)</f>
        <v>WHITE</v>
      </c>
      <c r="U2689" s="19" t="str">
        <f>IF(Data!$G2686=0,"",Data!$G2686)</f>
        <v/>
      </c>
      <c r="V2689" s="19" t="str">
        <f>IF(Data!$D2686=0,"",Data!$D2686)</f>
        <v/>
      </c>
      <c r="W2689" s="19" t="str">
        <f>Data!$H2686</f>
        <v>Japonica</v>
      </c>
      <c r="Y2689" s="41" t="e">
        <f t="shared" si="739"/>
        <v>#REF!</v>
      </c>
      <c r="Z2689" s="8">
        <f t="shared" si="745"/>
        <v>10000</v>
      </c>
      <c r="AA2689" s="8" t="str">
        <f t="shared" si="746"/>
        <v>Powder Puff</v>
      </c>
      <c r="AB2689" s="8" t="str">
        <f t="shared" si="747"/>
        <v>S</v>
      </c>
      <c r="AC2689" s="8" t="str">
        <f t="shared" si="748"/>
        <v>WHITE</v>
      </c>
      <c r="AD2689" s="8" t="str">
        <f t="shared" si="753"/>
        <v/>
      </c>
      <c r="AE2689" s="8" t="str">
        <f t="shared" si="749"/>
        <v/>
      </c>
      <c r="AF2689" s="5">
        <f t="shared" si="750"/>
        <v>1960</v>
      </c>
      <c r="AG2689" s="46">
        <v>2686</v>
      </c>
      <c r="AH2689" s="47" t="str">
        <f t="shared" si="740"/>
        <v/>
      </c>
      <c r="AI2689" s="48" t="str">
        <f t="shared" si="741"/>
        <v/>
      </c>
      <c r="AK2689" s="22" t="e">
        <f>TRIM(#REF!)</f>
        <v>#REF!</v>
      </c>
      <c r="AL2689" s="23" t="e">
        <f>IF(#REF!=0,"",#REF!)</f>
        <v>#REF!</v>
      </c>
      <c r="AM2689" s="19" t="e">
        <f>IF(#REF!=0,"",#REF!)</f>
        <v>#REF!</v>
      </c>
      <c r="AN2689" s="23" t="e">
        <f>IF($AK2689="","",#REF!)</f>
        <v>#REF!</v>
      </c>
      <c r="AO2689" s="23" t="e">
        <f t="shared" si="751"/>
        <v>#REF!</v>
      </c>
      <c r="AP2689" s="19" t="e">
        <f>IF(#REF!=0,"",#REF!)</f>
        <v>#REF!</v>
      </c>
      <c r="AQ2689" s="19" t="e">
        <f>IF(#REF!=0,"",#REF!)</f>
        <v>#REF!</v>
      </c>
      <c r="AR2689" s="19" t="e">
        <f>IF(#REF!=0,"",#REF!)</f>
        <v>#REF!</v>
      </c>
      <c r="AS2689" s="19" t="e">
        <f>#REF!</f>
        <v>#REF!</v>
      </c>
    </row>
    <row r="2690" spans="4:45" ht="19.5" thickTop="1" thickBot="1" x14ac:dyDescent="0.25">
      <c r="D2690" s="1" t="str">
        <f t="shared" si="754"/>
        <v/>
      </c>
      <c r="E2690" s="1" t="str">
        <f t="shared" si="755"/>
        <v/>
      </c>
      <c r="K2690" s="19" t="str">
        <f t="shared" si="742"/>
        <v/>
      </c>
      <c r="L2690" s="19">
        <f t="shared" si="752"/>
        <v>10000</v>
      </c>
      <c r="M2690" s="22" t="str">
        <f>TRIM(Data!$N2687)</f>
        <v>Powder Snow</v>
      </c>
      <c r="N2690" s="22" t="str">
        <f>TRIM(Data!$A2687)</f>
        <v>Powder Snow</v>
      </c>
      <c r="O2690" s="23">
        <f>IF(Data!$B2687=0,"",Data!$B2687)</f>
        <v>2020</v>
      </c>
      <c r="P2690" s="19" t="str">
        <f>IF(Data!$C2687=0,"",Data!$C2687)</f>
        <v>1</v>
      </c>
      <c r="Q2690" s="23" t="str">
        <f>IF($M2690="","",Data!$E2687)</f>
        <v>S</v>
      </c>
      <c r="R2690" s="23" t="str">
        <f t="shared" si="743"/>
        <v>S</v>
      </c>
      <c r="S2690" s="23" t="str">
        <f t="shared" si="744"/>
        <v>S</v>
      </c>
      <c r="T2690" s="19" t="str">
        <f>IF(Data!$F2687=0,"",Data!$F2687)</f>
        <v>WHITE</v>
      </c>
      <c r="U2690" s="19" t="str">
        <f>IF(Data!$G2687=0,"",Data!$G2687)</f>
        <v/>
      </c>
      <c r="V2690" s="19" t="str">
        <f>IF(Data!$D2687=0,"",Data!$D2687)</f>
        <v/>
      </c>
      <c r="W2690" s="19" t="str">
        <f>Data!$H2687</f>
        <v>Japonica</v>
      </c>
      <c r="Y2690" s="41" t="e">
        <f t="shared" si="739"/>
        <v>#REF!</v>
      </c>
      <c r="Z2690" s="8">
        <f t="shared" si="745"/>
        <v>10000</v>
      </c>
      <c r="AA2690" s="8" t="str">
        <f t="shared" si="746"/>
        <v>Powder Snow</v>
      </c>
      <c r="AB2690" s="8" t="str">
        <f t="shared" si="747"/>
        <v>S</v>
      </c>
      <c r="AC2690" s="8" t="str">
        <f t="shared" si="748"/>
        <v>WHITE</v>
      </c>
      <c r="AD2690" s="8" t="str">
        <f t="shared" si="753"/>
        <v/>
      </c>
      <c r="AE2690" s="8" t="str">
        <f t="shared" si="749"/>
        <v/>
      </c>
      <c r="AF2690" s="5">
        <f t="shared" si="750"/>
        <v>2020</v>
      </c>
      <c r="AG2690" s="46">
        <v>2687</v>
      </c>
      <c r="AH2690" s="47" t="str">
        <f t="shared" si="740"/>
        <v/>
      </c>
      <c r="AI2690" s="48" t="str">
        <f t="shared" si="741"/>
        <v/>
      </c>
      <c r="AK2690" s="22" t="e">
        <f>TRIM(#REF!)</f>
        <v>#REF!</v>
      </c>
      <c r="AL2690" s="23" t="e">
        <f>IF(#REF!=0,"",#REF!)</f>
        <v>#REF!</v>
      </c>
      <c r="AM2690" s="19" t="e">
        <f>IF(#REF!=0,"",#REF!)</f>
        <v>#REF!</v>
      </c>
      <c r="AN2690" s="23" t="e">
        <f>IF($AK2690="","",#REF!)</f>
        <v>#REF!</v>
      </c>
      <c r="AO2690" s="23" t="e">
        <f t="shared" si="751"/>
        <v>#REF!</v>
      </c>
      <c r="AP2690" s="19" t="e">
        <f>IF(#REF!=0,"",#REF!)</f>
        <v>#REF!</v>
      </c>
      <c r="AQ2690" s="19" t="e">
        <f>IF(#REF!=0,"",#REF!)</f>
        <v>#REF!</v>
      </c>
      <c r="AR2690" s="19" t="e">
        <f>IF(#REF!=0,"",#REF!)</f>
        <v>#REF!</v>
      </c>
      <c r="AS2690" s="19" t="e">
        <f>#REF!</f>
        <v>#REF!</v>
      </c>
    </row>
    <row r="2691" spans="4:45" ht="19.5" thickTop="1" thickBot="1" x14ac:dyDescent="0.25">
      <c r="D2691" s="1" t="str">
        <f t="shared" si="754"/>
        <v/>
      </c>
      <c r="E2691" s="1" t="str">
        <f t="shared" si="755"/>
        <v/>
      </c>
      <c r="K2691" s="19" t="str">
        <f t="shared" si="742"/>
        <v/>
      </c>
      <c r="L2691" s="19">
        <f t="shared" si="752"/>
        <v>10000</v>
      </c>
      <c r="M2691" s="22" t="str">
        <f>TRIM(Data!$N2688)</f>
        <v>Powdered Beauty</v>
      </c>
      <c r="N2691" s="22" t="str">
        <f>TRIM(Data!$A2688)</f>
        <v>Powdered Beauty (R)</v>
      </c>
      <c r="O2691" s="23">
        <f>IF(Data!$B2688=0,"",Data!$B2688)</f>
        <v>2000</v>
      </c>
      <c r="P2691" s="19" t="str">
        <f>IF(Data!$C2688=0,"",Data!$C2688)</f>
        <v>1</v>
      </c>
      <c r="Q2691" s="23" t="str">
        <f>IF($M2691="","",Data!$E2688)</f>
        <v>VL</v>
      </c>
      <c r="R2691" s="23" t="str">
        <f t="shared" si="743"/>
        <v>VL</v>
      </c>
      <c r="S2691" s="23" t="str">
        <f t="shared" si="744"/>
        <v>VL</v>
      </c>
      <c r="T2691" s="19" t="str">
        <f>IF(Data!$F2688=0,"",Data!$F2688)</f>
        <v/>
      </c>
      <c r="U2691" s="19" t="str">
        <f>IF(Data!$G2688=0,"",Data!$G2688)</f>
        <v/>
      </c>
      <c r="V2691" s="19" t="str">
        <f>IF(Data!$D2688=0,"",Data!$D2688)</f>
        <v/>
      </c>
      <c r="W2691" s="19" t="str">
        <f>Data!$H2688</f>
        <v>Reticulata</v>
      </c>
      <c r="Y2691" s="41" t="e">
        <f t="shared" si="739"/>
        <v>#REF!</v>
      </c>
      <c r="Z2691" s="8">
        <f t="shared" si="745"/>
        <v>10000</v>
      </c>
      <c r="AA2691" s="8" t="str">
        <f t="shared" si="746"/>
        <v>Powdered Beauty</v>
      </c>
      <c r="AB2691" s="8" t="str">
        <f t="shared" si="747"/>
        <v>VL</v>
      </c>
      <c r="AC2691" s="8" t="str">
        <f t="shared" si="748"/>
        <v/>
      </c>
      <c r="AD2691" s="8" t="str">
        <f t="shared" si="753"/>
        <v/>
      </c>
      <c r="AE2691" s="8" t="str">
        <f t="shared" si="749"/>
        <v/>
      </c>
      <c r="AF2691" s="5">
        <f t="shared" si="750"/>
        <v>2000</v>
      </c>
      <c r="AG2691" s="46">
        <v>2688</v>
      </c>
      <c r="AH2691" s="47" t="str">
        <f t="shared" si="740"/>
        <v/>
      </c>
      <c r="AI2691" s="48" t="str">
        <f t="shared" si="741"/>
        <v/>
      </c>
      <c r="AK2691" s="22" t="e">
        <f>TRIM(#REF!)</f>
        <v>#REF!</v>
      </c>
      <c r="AL2691" s="23" t="e">
        <f>IF(#REF!=0,"",#REF!)</f>
        <v>#REF!</v>
      </c>
      <c r="AM2691" s="19" t="e">
        <f>IF(#REF!=0,"",#REF!)</f>
        <v>#REF!</v>
      </c>
      <c r="AN2691" s="23" t="e">
        <f>IF($AK2691="","",#REF!)</f>
        <v>#REF!</v>
      </c>
      <c r="AO2691" s="23" t="e">
        <f t="shared" si="751"/>
        <v>#REF!</v>
      </c>
      <c r="AP2691" s="19" t="e">
        <f>IF(#REF!=0,"",#REF!)</f>
        <v>#REF!</v>
      </c>
      <c r="AQ2691" s="19" t="e">
        <f>IF(#REF!=0,"",#REF!)</f>
        <v>#REF!</v>
      </c>
      <c r="AR2691" s="19" t="e">
        <f>IF(#REF!=0,"",#REF!)</f>
        <v>#REF!</v>
      </c>
      <c r="AS2691" s="19" t="e">
        <f>#REF!</f>
        <v>#REF!</v>
      </c>
    </row>
    <row r="2692" spans="4:45" ht="19.5" thickTop="1" thickBot="1" x14ac:dyDescent="0.25">
      <c r="D2692" s="1" t="str">
        <f t="shared" si="754"/>
        <v/>
      </c>
      <c r="E2692" s="1" t="str">
        <f t="shared" si="755"/>
        <v/>
      </c>
      <c r="K2692" s="19" t="str">
        <f t="shared" si="742"/>
        <v/>
      </c>
      <c r="L2692" s="19">
        <f t="shared" si="752"/>
        <v>10000</v>
      </c>
      <c r="M2692" s="22" t="str">
        <f>TRIM(Data!$N2689)</f>
        <v>Prairie Fires</v>
      </c>
      <c r="N2692" s="22" t="str">
        <f>TRIM(Data!$A2689)</f>
        <v>Prairie Fires</v>
      </c>
      <c r="O2692" s="23">
        <f>IF(Data!$B2689=0,"",Data!$B2689)</f>
        <v>1967</v>
      </c>
      <c r="P2692" s="19" t="str">
        <f>IF(Data!$C2689=0,"",Data!$C2689)</f>
        <v/>
      </c>
      <c r="Q2692" s="23" t="str">
        <f>IF($M2692="","",Data!$E2689)</f>
        <v>M-L</v>
      </c>
      <c r="R2692" s="23" t="str">
        <f t="shared" si="743"/>
        <v>M</v>
      </c>
      <c r="S2692" s="23" t="str">
        <f t="shared" si="744"/>
        <v>M</v>
      </c>
      <c r="T2692" s="19" t="str">
        <f>IF(Data!$F2689=0,"",Data!$F2689)</f>
        <v/>
      </c>
      <c r="U2692" s="19" t="str">
        <f>IF(Data!$G2689=0,"",Data!$G2689)</f>
        <v/>
      </c>
      <c r="V2692" s="19" t="str">
        <f>IF(Data!$D2689=0,"",Data!$D2689)</f>
        <v/>
      </c>
      <c r="W2692" s="19" t="str">
        <f>Data!$H2689</f>
        <v>Japonica</v>
      </c>
      <c r="Y2692" s="41" t="e">
        <f t="shared" ref="Y2692:Y2755" si="756">RANK(Z2692,Z$4:Z$3653,1)</f>
        <v>#REF!</v>
      </c>
      <c r="Z2692" s="8">
        <f t="shared" si="745"/>
        <v>10000</v>
      </c>
      <c r="AA2692" s="8" t="str">
        <f t="shared" si="746"/>
        <v>Prairie Fires</v>
      </c>
      <c r="AB2692" s="8" t="str">
        <f t="shared" si="747"/>
        <v>M</v>
      </c>
      <c r="AC2692" s="8" t="str">
        <f t="shared" si="748"/>
        <v/>
      </c>
      <c r="AD2692" s="8" t="str">
        <f t="shared" si="753"/>
        <v/>
      </c>
      <c r="AE2692" s="8" t="str">
        <f t="shared" si="749"/>
        <v/>
      </c>
      <c r="AF2692" s="5">
        <f t="shared" si="750"/>
        <v>1967</v>
      </c>
      <c r="AG2692" s="46">
        <v>2689</v>
      </c>
      <c r="AH2692" s="47" t="str">
        <f t="shared" ref="AH2692:AH2755" si="757">IF(ISERROR(VLOOKUP($AG2692,$Y$4:$AE$3653,2,FALSE)),"",VLOOKUP($AG2692,$Y$4:$AE$3653,3,FALSE))</f>
        <v/>
      </c>
      <c r="AI2692" s="48" t="str">
        <f t="shared" ref="AI2692:AI2755" si="758">IF(ISERROR(VLOOKUP($AG2692,$Y$4:$AE$3653,2,FALSE)),"",VLOOKUP($AG2692,$Y$4:$AF$3653,8,FALSE))</f>
        <v/>
      </c>
      <c r="AK2692" s="22" t="e">
        <f>TRIM(#REF!)</f>
        <v>#REF!</v>
      </c>
      <c r="AL2692" s="23" t="e">
        <f>IF(#REF!=0,"",#REF!)</f>
        <v>#REF!</v>
      </c>
      <c r="AM2692" s="19" t="e">
        <f>IF(#REF!=0,"",#REF!)</f>
        <v>#REF!</v>
      </c>
      <c r="AN2692" s="23" t="e">
        <f>IF($AK2692="","",#REF!)</f>
        <v>#REF!</v>
      </c>
      <c r="AO2692" s="23" t="e">
        <f t="shared" si="751"/>
        <v>#REF!</v>
      </c>
      <c r="AP2692" s="19" t="e">
        <f>IF(#REF!=0,"",#REF!)</f>
        <v>#REF!</v>
      </c>
      <c r="AQ2692" s="19" t="e">
        <f>IF(#REF!=0,"",#REF!)</f>
        <v>#REF!</v>
      </c>
      <c r="AR2692" s="19" t="e">
        <f>IF(#REF!=0,"",#REF!)</f>
        <v>#REF!</v>
      </c>
      <c r="AS2692" s="19" t="e">
        <f>#REF!</f>
        <v>#REF!</v>
      </c>
    </row>
    <row r="2693" spans="4:45" ht="19.5" thickTop="1" thickBot="1" x14ac:dyDescent="0.25">
      <c r="D2693" s="1" t="str">
        <f t="shared" si="754"/>
        <v/>
      </c>
      <c r="E2693" s="1" t="str">
        <f t="shared" si="755"/>
        <v/>
      </c>
      <c r="K2693" s="19" t="str">
        <f t="shared" ref="K2693:K2756" si="759">IF(L2693=10000,"",RANK(L2693,$L$4:$L$3653,1))</f>
        <v/>
      </c>
      <c r="L2693" s="19">
        <f t="shared" si="752"/>
        <v>10000</v>
      </c>
      <c r="M2693" s="22" t="str">
        <f>TRIM(Data!$N2690)</f>
        <v>Prairie Jefferson</v>
      </c>
      <c r="N2693" s="22" t="str">
        <f>TRIM(Data!$A2690)</f>
        <v>Prairie Jefferson</v>
      </c>
      <c r="O2693" s="23">
        <f>IF(Data!$B2690=0,"",Data!$B2690)</f>
        <v>1964</v>
      </c>
      <c r="P2693" s="19" t="str">
        <f>IF(Data!$C2690=0,"",Data!$C2690)</f>
        <v/>
      </c>
      <c r="Q2693" s="23" t="str">
        <f>IF($M2693="","",Data!$E2690)</f>
        <v>M</v>
      </c>
      <c r="R2693" s="23" t="str">
        <f t="shared" ref="R2693:R2756" si="760">IF($M2693="","",IF($Q2693="Min","Min",IF($Q2693="Min-S",IF($J$1=1,"S","Min"),IF(OR($Q2693="S",$Q2693="S-M"),"S",IF(OR($Q2693="M",$Q2693="M-L"),"M",IF(OR($Q2693="L",$Q2693="L-VL"),"L",IF($Q2693="VL","VL")))))))</f>
        <v>M</v>
      </c>
      <c r="S2693" s="23" t="str">
        <f t="shared" ref="S2693:S2756" si="761">IF($J$1=1,$R2693,$Q2693)</f>
        <v>M</v>
      </c>
      <c r="T2693" s="19" t="str">
        <f>IF(Data!$F2690=0,"",Data!$F2690)</f>
        <v/>
      </c>
      <c r="U2693" s="19" t="str">
        <f>IF(Data!$G2690=0,"",Data!$G2690)</f>
        <v>FD</v>
      </c>
      <c r="V2693" s="19" t="str">
        <f>IF(Data!$D2690=0,"",Data!$D2690)</f>
        <v/>
      </c>
      <c r="W2693" s="19" t="str">
        <f>Data!$H2690</f>
        <v>Japonica</v>
      </c>
      <c r="Y2693" s="41" t="e">
        <f t="shared" si="756"/>
        <v>#REF!</v>
      </c>
      <c r="Z2693" s="8">
        <f t="shared" ref="Z2693:Z2756" si="762">IF($V2693="ANTIQUE",IF($W2693="Japonica",ROW(),10000),10000)</f>
        <v>10000</v>
      </c>
      <c r="AA2693" s="8" t="str">
        <f t="shared" ref="AA2693:AA2756" si="763">$M2693</f>
        <v>Prairie Jefferson</v>
      </c>
      <c r="AB2693" s="8" t="str">
        <f t="shared" ref="AB2693:AB2756" si="764">$R2693</f>
        <v>M</v>
      </c>
      <c r="AC2693" s="8" t="str">
        <f t="shared" ref="AC2693:AC2756" si="765">$T2693</f>
        <v/>
      </c>
      <c r="AD2693" s="8" t="str">
        <f t="shared" si="753"/>
        <v>FD</v>
      </c>
      <c r="AE2693" s="8" t="str">
        <f t="shared" ref="AE2693:AE2756" si="766">$V2693</f>
        <v/>
      </c>
      <c r="AF2693" s="5">
        <f t="shared" ref="AF2693:AF2756" si="767">$O2693</f>
        <v>1964</v>
      </c>
      <c r="AG2693" s="46">
        <v>2690</v>
      </c>
      <c r="AH2693" s="47" t="str">
        <f t="shared" si="757"/>
        <v/>
      </c>
      <c r="AI2693" s="48" t="str">
        <f t="shared" si="758"/>
        <v/>
      </c>
      <c r="AK2693" s="22" t="e">
        <f>TRIM(#REF!)</f>
        <v>#REF!</v>
      </c>
      <c r="AL2693" s="23" t="e">
        <f>IF(#REF!=0,"",#REF!)</f>
        <v>#REF!</v>
      </c>
      <c r="AM2693" s="19" t="e">
        <f>IF(#REF!=0,"",#REF!)</f>
        <v>#REF!</v>
      </c>
      <c r="AN2693" s="23" t="e">
        <f>IF($AK2693="","",#REF!)</f>
        <v>#REF!</v>
      </c>
      <c r="AO2693" s="23" t="e">
        <f t="shared" ref="AO2693:AO2756" si="768">IF($AK2693="","",IF($AN2693="Min","Min",IF($AN2693="Min-S",IF($J$1=1,"S","Min"),IF(OR($AN2693="S",$AN2693="S-M"),"S",IF(OR($AN2693="M",$AN2693="M-L"),"M",IF(OR($AN2693="L",$AN2693="L-VL"),"L",IF($AN2693="VL","VL")))))))</f>
        <v>#REF!</v>
      </c>
      <c r="AP2693" s="19" t="e">
        <f>IF(#REF!=0,"",#REF!)</f>
        <v>#REF!</v>
      </c>
      <c r="AQ2693" s="19" t="e">
        <f>IF(#REF!=0,"",#REF!)</f>
        <v>#REF!</v>
      </c>
      <c r="AR2693" s="19" t="e">
        <f>IF(#REF!=0,"",#REF!)</f>
        <v>#REF!</v>
      </c>
      <c r="AS2693" s="19" t="e">
        <f>#REF!</f>
        <v>#REF!</v>
      </c>
    </row>
    <row r="2694" spans="4:45" ht="19.5" thickTop="1" thickBot="1" x14ac:dyDescent="0.25">
      <c r="D2694" s="1" t="str">
        <f t="shared" si="754"/>
        <v/>
      </c>
      <c r="E2694" s="1" t="str">
        <f t="shared" si="755"/>
        <v/>
      </c>
      <c r="K2694" s="19" t="str">
        <f t="shared" si="759"/>
        <v/>
      </c>
      <c r="L2694" s="19">
        <f t="shared" si="752"/>
        <v>10000</v>
      </c>
      <c r="M2694" s="22" t="str">
        <f>TRIM(Data!$N2691)</f>
        <v>Prelude</v>
      </c>
      <c r="N2694" s="22" t="str">
        <f>TRIM(Data!$A2691)</f>
        <v>Prelude</v>
      </c>
      <c r="O2694" s="23">
        <f>IF(Data!$B2691=0,"",Data!$B2691)</f>
        <v>1950</v>
      </c>
      <c r="P2694" s="19" t="str">
        <f>IF(Data!$C2691=0,"",Data!$C2691)</f>
        <v>1</v>
      </c>
      <c r="Q2694" s="23" t="str">
        <f>IF($M2694="","",Data!$E2691)</f>
        <v>M</v>
      </c>
      <c r="R2694" s="23" t="str">
        <f t="shared" si="760"/>
        <v>M</v>
      </c>
      <c r="S2694" s="23" t="str">
        <f t="shared" si="761"/>
        <v>M</v>
      </c>
      <c r="T2694" s="19" t="str">
        <f>IF(Data!$F2691=0,"",Data!$F2691)</f>
        <v/>
      </c>
      <c r="U2694" s="19" t="str">
        <f>IF(Data!$G2691=0,"",Data!$G2691)</f>
        <v/>
      </c>
      <c r="V2694" s="19" t="str">
        <f>IF(Data!$D2691=0,"",Data!$D2691)</f>
        <v/>
      </c>
      <c r="W2694" s="19" t="str">
        <f>Data!$H2691</f>
        <v>Japonica</v>
      </c>
      <c r="Y2694" s="41" t="e">
        <f t="shared" si="756"/>
        <v>#REF!</v>
      </c>
      <c r="Z2694" s="8">
        <f t="shared" si="762"/>
        <v>10000</v>
      </c>
      <c r="AA2694" s="8" t="str">
        <f t="shared" si="763"/>
        <v>Prelude</v>
      </c>
      <c r="AB2694" s="8" t="str">
        <f t="shared" si="764"/>
        <v>M</v>
      </c>
      <c r="AC2694" s="8" t="str">
        <f t="shared" si="765"/>
        <v/>
      </c>
      <c r="AD2694" s="8" t="str">
        <f t="shared" si="753"/>
        <v/>
      </c>
      <c r="AE2694" s="8" t="str">
        <f t="shared" si="766"/>
        <v/>
      </c>
      <c r="AF2694" s="5">
        <f t="shared" si="767"/>
        <v>1950</v>
      </c>
      <c r="AG2694" s="46">
        <v>2691</v>
      </c>
      <c r="AH2694" s="47" t="str">
        <f t="shared" si="757"/>
        <v/>
      </c>
      <c r="AI2694" s="48" t="str">
        <f t="shared" si="758"/>
        <v/>
      </c>
      <c r="AK2694" s="22" t="e">
        <f>TRIM(#REF!)</f>
        <v>#REF!</v>
      </c>
      <c r="AL2694" s="23" t="e">
        <f>IF(#REF!=0,"",#REF!)</f>
        <v>#REF!</v>
      </c>
      <c r="AM2694" s="19" t="e">
        <f>IF(#REF!=0,"",#REF!)</f>
        <v>#REF!</v>
      </c>
      <c r="AN2694" s="23" t="e">
        <f>IF($AK2694="","",#REF!)</f>
        <v>#REF!</v>
      </c>
      <c r="AO2694" s="23" t="e">
        <f t="shared" si="768"/>
        <v>#REF!</v>
      </c>
      <c r="AP2694" s="19" t="e">
        <f>IF(#REF!=0,"",#REF!)</f>
        <v>#REF!</v>
      </c>
      <c r="AQ2694" s="19" t="e">
        <f>IF(#REF!=0,"",#REF!)</f>
        <v>#REF!</v>
      </c>
      <c r="AR2694" s="19" t="e">
        <f>IF(#REF!=0,"",#REF!)</f>
        <v>#REF!</v>
      </c>
      <c r="AS2694" s="19" t="e">
        <f>#REF!</f>
        <v>#REF!</v>
      </c>
    </row>
    <row r="2695" spans="4:45" ht="19.5" thickTop="1" thickBot="1" x14ac:dyDescent="0.25">
      <c r="D2695" s="1" t="str">
        <f t="shared" si="754"/>
        <v/>
      </c>
      <c r="E2695" s="1" t="str">
        <f t="shared" si="755"/>
        <v/>
      </c>
      <c r="K2695" s="19" t="str">
        <f t="shared" si="759"/>
        <v/>
      </c>
      <c r="L2695" s="19">
        <f t="shared" si="752"/>
        <v>10000</v>
      </c>
      <c r="M2695" s="22" t="str">
        <f>TRIM(Data!$N2692)</f>
        <v>Premier</v>
      </c>
      <c r="N2695" s="22" t="str">
        <f>TRIM(Data!$A2692)</f>
        <v>Premier</v>
      </c>
      <c r="O2695" s="23">
        <f>IF(Data!$B2692=0,"",Data!$B2692)</f>
        <v>1965</v>
      </c>
      <c r="P2695" s="19" t="str">
        <f>IF(Data!$C2692=0,"",Data!$C2692)</f>
        <v>1</v>
      </c>
      <c r="Q2695" s="23" t="str">
        <f>IF($M2695="","",Data!$E2692)</f>
        <v>L</v>
      </c>
      <c r="R2695" s="23" t="str">
        <f t="shared" si="760"/>
        <v>L</v>
      </c>
      <c r="S2695" s="23" t="str">
        <f t="shared" si="761"/>
        <v>L</v>
      </c>
      <c r="T2695" s="19" t="str">
        <f>IF(Data!$F2692=0,"",Data!$F2692)</f>
        <v/>
      </c>
      <c r="U2695" s="19" t="str">
        <f>IF(Data!$G2692=0,"",Data!$G2692)</f>
        <v/>
      </c>
      <c r="V2695" s="19" t="str">
        <f>IF(Data!$D2692=0,"",Data!$D2692)</f>
        <v/>
      </c>
      <c r="W2695" s="19" t="str">
        <f>Data!$H2692</f>
        <v>Japonica</v>
      </c>
      <c r="Y2695" s="41" t="e">
        <f t="shared" si="756"/>
        <v>#REF!</v>
      </c>
      <c r="Z2695" s="8">
        <f t="shared" si="762"/>
        <v>10000</v>
      </c>
      <c r="AA2695" s="8" t="str">
        <f t="shared" si="763"/>
        <v>Premier</v>
      </c>
      <c r="AB2695" s="8" t="str">
        <f t="shared" si="764"/>
        <v>L</v>
      </c>
      <c r="AC2695" s="8" t="str">
        <f t="shared" si="765"/>
        <v/>
      </c>
      <c r="AD2695" s="8" t="str">
        <f t="shared" si="753"/>
        <v/>
      </c>
      <c r="AE2695" s="8" t="str">
        <f t="shared" si="766"/>
        <v/>
      </c>
      <c r="AF2695" s="5">
        <f t="shared" si="767"/>
        <v>1965</v>
      </c>
      <c r="AG2695" s="46">
        <v>2692</v>
      </c>
      <c r="AH2695" s="47" t="str">
        <f t="shared" si="757"/>
        <v/>
      </c>
      <c r="AI2695" s="48" t="str">
        <f t="shared" si="758"/>
        <v/>
      </c>
      <c r="AK2695" s="22" t="e">
        <f>TRIM(#REF!)</f>
        <v>#REF!</v>
      </c>
      <c r="AL2695" s="23" t="e">
        <f>IF(#REF!=0,"",#REF!)</f>
        <v>#REF!</v>
      </c>
      <c r="AM2695" s="19" t="e">
        <f>IF(#REF!=0,"",#REF!)</f>
        <v>#REF!</v>
      </c>
      <c r="AN2695" s="23" t="e">
        <f>IF($AK2695="","",#REF!)</f>
        <v>#REF!</v>
      </c>
      <c r="AO2695" s="23" t="e">
        <f t="shared" si="768"/>
        <v>#REF!</v>
      </c>
      <c r="AP2695" s="19" t="e">
        <f>IF(#REF!=0,"",#REF!)</f>
        <v>#REF!</v>
      </c>
      <c r="AQ2695" s="19" t="e">
        <f>IF(#REF!=0,"",#REF!)</f>
        <v>#REF!</v>
      </c>
      <c r="AR2695" s="19" t="e">
        <f>IF(#REF!=0,"",#REF!)</f>
        <v>#REF!</v>
      </c>
      <c r="AS2695" s="19" t="e">
        <f>#REF!</f>
        <v>#REF!</v>
      </c>
    </row>
    <row r="2696" spans="4:45" ht="19.5" thickTop="1" thickBot="1" x14ac:dyDescent="0.25">
      <c r="D2696" s="1" t="str">
        <f t="shared" si="754"/>
        <v/>
      </c>
      <c r="E2696" s="1" t="str">
        <f t="shared" si="755"/>
        <v/>
      </c>
      <c r="K2696" s="19" t="str">
        <f t="shared" si="759"/>
        <v/>
      </c>
      <c r="L2696" s="19">
        <f t="shared" si="752"/>
        <v>10000</v>
      </c>
      <c r="M2696" s="22" t="str">
        <f>TRIM(Data!$N2693)</f>
        <v>Pretty Lady</v>
      </c>
      <c r="N2696" s="22" t="str">
        <f>TRIM(Data!$A2693)</f>
        <v>Pretty Lady (R)</v>
      </c>
      <c r="O2696" s="23">
        <f>IF(Data!$B2693=0,"",Data!$B2693)</f>
        <v>2005</v>
      </c>
      <c r="P2696" s="19" t="str">
        <f>IF(Data!$C2693=0,"",Data!$C2693)</f>
        <v/>
      </c>
      <c r="Q2696" s="23" t="str">
        <f>IF($M2696="","",Data!$E2693)</f>
        <v>L</v>
      </c>
      <c r="R2696" s="23" t="str">
        <f t="shared" si="760"/>
        <v>L</v>
      </c>
      <c r="S2696" s="23" t="str">
        <f t="shared" si="761"/>
        <v>L</v>
      </c>
      <c r="T2696" s="19" t="str">
        <f>IF(Data!$F2693=0,"",Data!$F2693)</f>
        <v/>
      </c>
      <c r="U2696" s="19" t="str">
        <f>IF(Data!$G2693=0,"",Data!$G2693)</f>
        <v/>
      </c>
      <c r="V2696" s="19" t="str">
        <f>IF(Data!$D2693=0,"",Data!$D2693)</f>
        <v/>
      </c>
      <c r="W2696" s="19" t="str">
        <f>Data!$H2693</f>
        <v>Reticulata</v>
      </c>
      <c r="Y2696" s="41" t="e">
        <f t="shared" si="756"/>
        <v>#REF!</v>
      </c>
      <c r="Z2696" s="8">
        <f t="shared" si="762"/>
        <v>10000</v>
      </c>
      <c r="AA2696" s="8" t="str">
        <f t="shared" si="763"/>
        <v>Pretty Lady</v>
      </c>
      <c r="AB2696" s="8" t="str">
        <f t="shared" si="764"/>
        <v>L</v>
      </c>
      <c r="AC2696" s="8" t="str">
        <f t="shared" si="765"/>
        <v/>
      </c>
      <c r="AD2696" s="8" t="str">
        <f t="shared" si="753"/>
        <v/>
      </c>
      <c r="AE2696" s="8" t="str">
        <f t="shared" si="766"/>
        <v/>
      </c>
      <c r="AF2696" s="5">
        <f t="shared" si="767"/>
        <v>2005</v>
      </c>
      <c r="AG2696" s="46">
        <v>2693</v>
      </c>
      <c r="AH2696" s="47" t="str">
        <f t="shared" si="757"/>
        <v/>
      </c>
      <c r="AI2696" s="48" t="str">
        <f t="shared" si="758"/>
        <v/>
      </c>
      <c r="AK2696" s="22" t="e">
        <f>TRIM(#REF!)</f>
        <v>#REF!</v>
      </c>
      <c r="AL2696" s="23" t="e">
        <f>IF(#REF!=0,"",#REF!)</f>
        <v>#REF!</v>
      </c>
      <c r="AM2696" s="19" t="e">
        <f>IF(#REF!=0,"",#REF!)</f>
        <v>#REF!</v>
      </c>
      <c r="AN2696" s="23" t="e">
        <f>IF($AK2696="","",#REF!)</f>
        <v>#REF!</v>
      </c>
      <c r="AO2696" s="23" t="e">
        <f t="shared" si="768"/>
        <v>#REF!</v>
      </c>
      <c r="AP2696" s="19" t="e">
        <f>IF(#REF!=0,"",#REF!)</f>
        <v>#REF!</v>
      </c>
      <c r="AQ2696" s="19" t="e">
        <f>IF(#REF!=0,"",#REF!)</f>
        <v>#REF!</v>
      </c>
      <c r="AR2696" s="19" t="e">
        <f>IF(#REF!=0,"",#REF!)</f>
        <v>#REF!</v>
      </c>
      <c r="AS2696" s="19" t="e">
        <f>#REF!</f>
        <v>#REF!</v>
      </c>
    </row>
    <row r="2697" spans="4:45" ht="19.5" thickTop="1" thickBot="1" x14ac:dyDescent="0.25">
      <c r="D2697" s="1" t="str">
        <f t="shared" si="754"/>
        <v/>
      </c>
      <c r="E2697" s="1" t="str">
        <f t="shared" si="755"/>
        <v/>
      </c>
      <c r="K2697" s="19" t="str">
        <f t="shared" si="759"/>
        <v/>
      </c>
      <c r="L2697" s="19">
        <f t="shared" si="752"/>
        <v>10000</v>
      </c>
      <c r="M2697" s="22" t="str">
        <f>TRIM(Data!$N2694)</f>
        <v>Pretty Pantelettes</v>
      </c>
      <c r="N2697" s="22" t="str">
        <f>TRIM(Data!$A2694)</f>
        <v>Pretty Pantelettes</v>
      </c>
      <c r="O2697" s="23">
        <f>IF(Data!$B2694=0,"",Data!$B2694)</f>
        <v>1957</v>
      </c>
      <c r="P2697" s="19" t="str">
        <f>IF(Data!$C2694=0,"",Data!$C2694)</f>
        <v/>
      </c>
      <c r="Q2697" s="23" t="str">
        <f>IF($M2697="","",Data!$E2694)</f>
        <v>M</v>
      </c>
      <c r="R2697" s="23" t="str">
        <f t="shared" si="760"/>
        <v>M</v>
      </c>
      <c r="S2697" s="23" t="str">
        <f t="shared" si="761"/>
        <v>M</v>
      </c>
      <c r="T2697" s="19" t="str">
        <f>IF(Data!$F2694=0,"",Data!$F2694)</f>
        <v/>
      </c>
      <c r="U2697" s="19" t="str">
        <f>IF(Data!$G2694=0,"",Data!$G2694)</f>
        <v/>
      </c>
      <c r="V2697" s="19" t="str">
        <f>IF(Data!$D2694=0,"",Data!$D2694)</f>
        <v/>
      </c>
      <c r="W2697" s="19" t="str">
        <f>Data!$H2694</f>
        <v>Japonica</v>
      </c>
      <c r="Y2697" s="41" t="e">
        <f t="shared" si="756"/>
        <v>#REF!</v>
      </c>
      <c r="Z2697" s="8">
        <f t="shared" si="762"/>
        <v>10000</v>
      </c>
      <c r="AA2697" s="8" t="str">
        <f t="shared" si="763"/>
        <v>Pretty Pantelettes</v>
      </c>
      <c r="AB2697" s="8" t="str">
        <f t="shared" si="764"/>
        <v>M</v>
      </c>
      <c r="AC2697" s="8" t="str">
        <f t="shared" si="765"/>
        <v/>
      </c>
      <c r="AD2697" s="8" t="str">
        <f t="shared" si="753"/>
        <v/>
      </c>
      <c r="AE2697" s="8" t="str">
        <f t="shared" si="766"/>
        <v/>
      </c>
      <c r="AF2697" s="5">
        <f t="shared" si="767"/>
        <v>1957</v>
      </c>
      <c r="AG2697" s="46">
        <v>2694</v>
      </c>
      <c r="AH2697" s="47" t="str">
        <f t="shared" si="757"/>
        <v/>
      </c>
      <c r="AI2697" s="48" t="str">
        <f t="shared" si="758"/>
        <v/>
      </c>
      <c r="AK2697" s="22" t="e">
        <f>TRIM(#REF!)</f>
        <v>#REF!</v>
      </c>
      <c r="AL2697" s="23" t="e">
        <f>IF(#REF!=0,"",#REF!)</f>
        <v>#REF!</v>
      </c>
      <c r="AM2697" s="19" t="e">
        <f>IF(#REF!=0,"",#REF!)</f>
        <v>#REF!</v>
      </c>
      <c r="AN2697" s="23" t="e">
        <f>IF($AK2697="","",#REF!)</f>
        <v>#REF!</v>
      </c>
      <c r="AO2697" s="23" t="e">
        <f t="shared" si="768"/>
        <v>#REF!</v>
      </c>
      <c r="AP2697" s="19" t="e">
        <f>IF(#REF!=0,"",#REF!)</f>
        <v>#REF!</v>
      </c>
      <c r="AQ2697" s="19" t="e">
        <f>IF(#REF!=0,"",#REF!)</f>
        <v>#REF!</v>
      </c>
      <c r="AR2697" s="19" t="e">
        <f>IF(#REF!=0,"",#REF!)</f>
        <v>#REF!</v>
      </c>
      <c r="AS2697" s="19" t="e">
        <f>#REF!</f>
        <v>#REF!</v>
      </c>
    </row>
    <row r="2698" spans="4:45" ht="19.5" thickTop="1" thickBot="1" x14ac:dyDescent="0.25">
      <c r="D2698" s="1" t="str">
        <f t="shared" si="754"/>
        <v/>
      </c>
      <c r="E2698" s="1" t="str">
        <f t="shared" si="755"/>
        <v/>
      </c>
      <c r="K2698" s="19" t="str">
        <f t="shared" si="759"/>
        <v/>
      </c>
      <c r="L2698" s="19">
        <f t="shared" si="752"/>
        <v>10000</v>
      </c>
      <c r="M2698" s="22" t="str">
        <f>TRIM(Data!$N2695)</f>
        <v>Pretty Peach</v>
      </c>
      <c r="N2698" s="22" t="str">
        <f>TRIM(Data!$A2695)</f>
        <v>Pretty Peach</v>
      </c>
      <c r="O2698" s="23">
        <f>IF(Data!$B2695=0,"",Data!$B2695)</f>
        <v>1999</v>
      </c>
      <c r="P2698" s="19" t="str">
        <f>IF(Data!$C2695=0,"",Data!$C2695)</f>
        <v/>
      </c>
      <c r="Q2698" s="23" t="str">
        <f>IF($M2698="","",Data!$E2695)</f>
        <v>M</v>
      </c>
      <c r="R2698" s="23" t="str">
        <f t="shared" si="760"/>
        <v>M</v>
      </c>
      <c r="S2698" s="23" t="str">
        <f t="shared" si="761"/>
        <v>M</v>
      </c>
      <c r="T2698" s="19" t="str">
        <f>IF(Data!$F2695=0,"",Data!$F2695)</f>
        <v/>
      </c>
      <c r="U2698" s="19" t="str">
        <f>IF(Data!$G2695=0,"",Data!$G2695)</f>
        <v/>
      </c>
      <c r="V2698" s="19" t="str">
        <f>IF(Data!$D2695=0,"",Data!$D2695)</f>
        <v/>
      </c>
      <c r="W2698" s="19" t="str">
        <f>Data!$H2695</f>
        <v>Japonica</v>
      </c>
      <c r="Y2698" s="41" t="e">
        <f t="shared" si="756"/>
        <v>#REF!</v>
      </c>
      <c r="Z2698" s="8">
        <f t="shared" si="762"/>
        <v>10000</v>
      </c>
      <c r="AA2698" s="8" t="str">
        <f t="shared" si="763"/>
        <v>Pretty Peach</v>
      </c>
      <c r="AB2698" s="8" t="str">
        <f t="shared" si="764"/>
        <v>M</v>
      </c>
      <c r="AC2698" s="8" t="str">
        <f t="shared" si="765"/>
        <v/>
      </c>
      <c r="AD2698" s="8" t="str">
        <f t="shared" si="753"/>
        <v/>
      </c>
      <c r="AE2698" s="8" t="str">
        <f t="shared" si="766"/>
        <v/>
      </c>
      <c r="AF2698" s="5">
        <f t="shared" si="767"/>
        <v>1999</v>
      </c>
      <c r="AG2698" s="46">
        <v>2695</v>
      </c>
      <c r="AH2698" s="47" t="str">
        <f t="shared" si="757"/>
        <v/>
      </c>
      <c r="AI2698" s="48" t="str">
        <f t="shared" si="758"/>
        <v/>
      </c>
      <c r="AK2698" s="22" t="e">
        <f>TRIM(#REF!)</f>
        <v>#REF!</v>
      </c>
      <c r="AL2698" s="23" t="e">
        <f>IF(#REF!=0,"",#REF!)</f>
        <v>#REF!</v>
      </c>
      <c r="AM2698" s="19" t="e">
        <f>IF(#REF!=0,"",#REF!)</f>
        <v>#REF!</v>
      </c>
      <c r="AN2698" s="23" t="e">
        <f>IF($AK2698="","",#REF!)</f>
        <v>#REF!</v>
      </c>
      <c r="AO2698" s="23" t="e">
        <f t="shared" si="768"/>
        <v>#REF!</v>
      </c>
      <c r="AP2698" s="19" t="e">
        <f>IF(#REF!=0,"",#REF!)</f>
        <v>#REF!</v>
      </c>
      <c r="AQ2698" s="19" t="e">
        <f>IF(#REF!=0,"",#REF!)</f>
        <v>#REF!</v>
      </c>
      <c r="AR2698" s="19" t="e">
        <f>IF(#REF!=0,"",#REF!)</f>
        <v>#REF!</v>
      </c>
      <c r="AS2698" s="19" t="e">
        <f>#REF!</f>
        <v>#REF!</v>
      </c>
    </row>
    <row r="2699" spans="4:45" ht="19.5" thickTop="1" thickBot="1" x14ac:dyDescent="0.25">
      <c r="D2699" s="1" t="str">
        <f t="shared" si="754"/>
        <v/>
      </c>
      <c r="E2699" s="1" t="str">
        <f t="shared" si="755"/>
        <v/>
      </c>
      <c r="K2699" s="19" t="str">
        <f t="shared" si="759"/>
        <v/>
      </c>
      <c r="L2699" s="19">
        <f t="shared" si="752"/>
        <v>10000</v>
      </c>
      <c r="M2699" s="22" t="str">
        <f>TRIM(Data!$N2696)</f>
        <v>Pretty Peggy</v>
      </c>
      <c r="N2699" s="22" t="str">
        <f>TRIM(Data!$A2696)</f>
        <v>Pretty Peggy</v>
      </c>
      <c r="O2699" s="23">
        <f>IF(Data!$B2696=0,"",Data!$B2696)</f>
        <v>2016</v>
      </c>
      <c r="P2699" s="19" t="str">
        <f>IF(Data!$C2696=0,"",Data!$C2696)</f>
        <v>1</v>
      </c>
      <c r="Q2699" s="23" t="str">
        <f>IF($M2699="","",Data!$E2696)</f>
        <v>M</v>
      </c>
      <c r="R2699" s="23" t="str">
        <f t="shared" si="760"/>
        <v>M</v>
      </c>
      <c r="S2699" s="23" t="str">
        <f t="shared" si="761"/>
        <v>M</v>
      </c>
      <c r="T2699" s="19" t="str">
        <f>IF(Data!$F2696=0,"",Data!$F2696)</f>
        <v/>
      </c>
      <c r="U2699" s="19" t="str">
        <f>IF(Data!$G2696=0,"",Data!$G2696)</f>
        <v/>
      </c>
      <c r="V2699" s="19" t="str">
        <f>IF(Data!$D2696=0,"",Data!$D2696)</f>
        <v/>
      </c>
      <c r="W2699" s="19" t="str">
        <f>Data!$H2696</f>
        <v>Japonica</v>
      </c>
      <c r="Y2699" s="41" t="e">
        <f t="shared" si="756"/>
        <v>#REF!</v>
      </c>
      <c r="Z2699" s="8">
        <f t="shared" si="762"/>
        <v>10000</v>
      </c>
      <c r="AA2699" s="8" t="str">
        <f t="shared" si="763"/>
        <v>Pretty Peggy</v>
      </c>
      <c r="AB2699" s="8" t="str">
        <f t="shared" si="764"/>
        <v>M</v>
      </c>
      <c r="AC2699" s="8" t="str">
        <f t="shared" si="765"/>
        <v/>
      </c>
      <c r="AD2699" s="8" t="str">
        <f t="shared" si="753"/>
        <v/>
      </c>
      <c r="AE2699" s="8" t="str">
        <f t="shared" si="766"/>
        <v/>
      </c>
      <c r="AF2699" s="5">
        <f t="shared" si="767"/>
        <v>2016</v>
      </c>
      <c r="AG2699" s="46">
        <v>2696</v>
      </c>
      <c r="AH2699" s="47" t="str">
        <f t="shared" si="757"/>
        <v/>
      </c>
      <c r="AI2699" s="48" t="str">
        <f t="shared" si="758"/>
        <v/>
      </c>
      <c r="AK2699" s="22" t="e">
        <f>TRIM(#REF!)</f>
        <v>#REF!</v>
      </c>
      <c r="AL2699" s="23" t="e">
        <f>IF(#REF!=0,"",#REF!)</f>
        <v>#REF!</v>
      </c>
      <c r="AM2699" s="19" t="e">
        <f>IF(#REF!=0,"",#REF!)</f>
        <v>#REF!</v>
      </c>
      <c r="AN2699" s="23" t="e">
        <f>IF($AK2699="","",#REF!)</f>
        <v>#REF!</v>
      </c>
      <c r="AO2699" s="23" t="e">
        <f t="shared" si="768"/>
        <v>#REF!</v>
      </c>
      <c r="AP2699" s="19" t="e">
        <f>IF(#REF!=0,"",#REF!)</f>
        <v>#REF!</v>
      </c>
      <c r="AQ2699" s="19" t="e">
        <f>IF(#REF!=0,"",#REF!)</f>
        <v>#REF!</v>
      </c>
      <c r="AR2699" s="19" t="e">
        <f>IF(#REF!=0,"",#REF!)</f>
        <v>#REF!</v>
      </c>
      <c r="AS2699" s="19" t="e">
        <f>#REF!</f>
        <v>#REF!</v>
      </c>
    </row>
    <row r="2700" spans="4:45" ht="19.5" thickTop="1" thickBot="1" x14ac:dyDescent="0.25">
      <c r="D2700" s="1" t="str">
        <f t="shared" si="754"/>
        <v/>
      </c>
      <c r="E2700" s="1" t="str">
        <f t="shared" si="755"/>
        <v/>
      </c>
      <c r="K2700" s="19" t="str">
        <f t="shared" si="759"/>
        <v/>
      </c>
      <c r="L2700" s="19">
        <f t="shared" si="752"/>
        <v>10000</v>
      </c>
      <c r="M2700" s="22" t="str">
        <f>TRIM(Data!$N2697)</f>
        <v>Pride of California</v>
      </c>
      <c r="N2700" s="22" t="str">
        <f>TRIM(Data!$A2697)</f>
        <v>Pride of California</v>
      </c>
      <c r="O2700" s="23">
        <f>IF(Data!$B2697=0,"",Data!$B2697)</f>
        <v>1977</v>
      </c>
      <c r="P2700" s="19" t="str">
        <f>IF(Data!$C2697=0,"",Data!$C2697)</f>
        <v>1</v>
      </c>
      <c r="Q2700" s="23" t="str">
        <f>IF($M2700="","",Data!$E2697)</f>
        <v>Min</v>
      </c>
      <c r="R2700" s="23" t="str">
        <f t="shared" si="760"/>
        <v>Min</v>
      </c>
      <c r="S2700" s="23" t="str">
        <f t="shared" si="761"/>
        <v>Min</v>
      </c>
      <c r="T2700" s="19" t="str">
        <f>IF(Data!$F2697=0,"",Data!$F2697)</f>
        <v/>
      </c>
      <c r="U2700" s="19" t="str">
        <f>IF(Data!$G2697=0,"",Data!$G2697)</f>
        <v>FD</v>
      </c>
      <c r="V2700" s="19" t="str">
        <f>IF(Data!$D2697=0,"",Data!$D2697)</f>
        <v/>
      </c>
      <c r="W2700" s="19" t="str">
        <f>Data!$H2697</f>
        <v>Japonica</v>
      </c>
      <c r="Y2700" s="41" t="e">
        <f t="shared" si="756"/>
        <v>#REF!</v>
      </c>
      <c r="Z2700" s="8">
        <f t="shared" si="762"/>
        <v>10000</v>
      </c>
      <c r="AA2700" s="8" t="str">
        <f t="shared" si="763"/>
        <v>Pride of California</v>
      </c>
      <c r="AB2700" s="8" t="str">
        <f t="shared" si="764"/>
        <v>Min</v>
      </c>
      <c r="AC2700" s="8" t="str">
        <f t="shared" si="765"/>
        <v/>
      </c>
      <c r="AD2700" s="8" t="str">
        <f t="shared" si="753"/>
        <v>FD</v>
      </c>
      <c r="AE2700" s="8" t="str">
        <f t="shared" si="766"/>
        <v/>
      </c>
      <c r="AF2700" s="5">
        <f t="shared" si="767"/>
        <v>1977</v>
      </c>
      <c r="AG2700" s="46">
        <v>2697</v>
      </c>
      <c r="AH2700" s="47" t="str">
        <f t="shared" si="757"/>
        <v/>
      </c>
      <c r="AI2700" s="48" t="str">
        <f t="shared" si="758"/>
        <v/>
      </c>
      <c r="AK2700" s="22" t="e">
        <f>TRIM(#REF!)</f>
        <v>#REF!</v>
      </c>
      <c r="AL2700" s="23" t="e">
        <f>IF(#REF!=0,"",#REF!)</f>
        <v>#REF!</v>
      </c>
      <c r="AM2700" s="19" t="e">
        <f>IF(#REF!=0,"",#REF!)</f>
        <v>#REF!</v>
      </c>
      <c r="AN2700" s="23" t="e">
        <f>IF($AK2700="","",#REF!)</f>
        <v>#REF!</v>
      </c>
      <c r="AO2700" s="23" t="e">
        <f t="shared" si="768"/>
        <v>#REF!</v>
      </c>
      <c r="AP2700" s="19" t="e">
        <f>IF(#REF!=0,"",#REF!)</f>
        <v>#REF!</v>
      </c>
      <c r="AQ2700" s="19" t="e">
        <f>IF(#REF!=0,"",#REF!)</f>
        <v>#REF!</v>
      </c>
      <c r="AR2700" s="19" t="e">
        <f>IF(#REF!=0,"",#REF!)</f>
        <v>#REF!</v>
      </c>
      <c r="AS2700" s="19" t="e">
        <f>#REF!</f>
        <v>#REF!</v>
      </c>
    </row>
    <row r="2701" spans="4:45" ht="19.5" thickTop="1" thickBot="1" x14ac:dyDescent="0.25">
      <c r="D2701" s="1" t="str">
        <f t="shared" si="754"/>
        <v/>
      </c>
      <c r="E2701" s="1" t="str">
        <f t="shared" si="755"/>
        <v/>
      </c>
      <c r="K2701" s="19" t="str">
        <f t="shared" si="759"/>
        <v/>
      </c>
      <c r="L2701" s="19">
        <f t="shared" si="752"/>
        <v>10000</v>
      </c>
      <c r="M2701" s="22" t="str">
        <f>TRIM(Data!$N2698)</f>
        <v>Pride of Decanso (See Yuki-botan)</v>
      </c>
      <c r="N2701" s="22" t="str">
        <f>TRIM(Data!$A2698)</f>
        <v>Pride of Decanso (See Yuki-botan)</v>
      </c>
      <c r="O2701" s="23">
        <f>IF(Data!$B2698=0,"",Data!$B2698)</f>
        <v>1895</v>
      </c>
      <c r="P2701" s="19" t="str">
        <f>IF(Data!$C2698=0,"",Data!$C2698)</f>
        <v/>
      </c>
      <c r="Q2701" s="23" t="str">
        <f>IF($M2701="","",Data!$E2698)</f>
        <v>L</v>
      </c>
      <c r="R2701" s="23" t="str">
        <f t="shared" si="760"/>
        <v>L</v>
      </c>
      <c r="S2701" s="23" t="str">
        <f t="shared" si="761"/>
        <v>L</v>
      </c>
      <c r="T2701" s="19" t="str">
        <f>IF(Data!$F2698=0,"",Data!$F2698)</f>
        <v>WHITE</v>
      </c>
      <c r="U2701" s="19" t="str">
        <f>IF(Data!$G2698=0,"",Data!$G2698)</f>
        <v/>
      </c>
      <c r="V2701" s="19" t="str">
        <f>IF(Data!$D2698=0,"",Data!$D2698)</f>
        <v>ANTIQUE</v>
      </c>
      <c r="W2701" s="19" t="str">
        <f>Data!$H2698</f>
        <v>Japonica</v>
      </c>
      <c r="Y2701" s="41" t="e">
        <f t="shared" si="756"/>
        <v>#REF!</v>
      </c>
      <c r="Z2701" s="8">
        <f t="shared" si="762"/>
        <v>2701</v>
      </c>
      <c r="AA2701" s="8" t="str">
        <f t="shared" si="763"/>
        <v>Pride of Decanso (See Yuki-botan)</v>
      </c>
      <c r="AB2701" s="8" t="str">
        <f t="shared" si="764"/>
        <v>L</v>
      </c>
      <c r="AC2701" s="8" t="str">
        <f t="shared" si="765"/>
        <v>WHITE</v>
      </c>
      <c r="AD2701" s="8" t="str">
        <f t="shared" si="753"/>
        <v/>
      </c>
      <c r="AE2701" s="8" t="str">
        <f t="shared" si="766"/>
        <v>ANTIQUE</v>
      </c>
      <c r="AF2701" s="5">
        <f t="shared" si="767"/>
        <v>1895</v>
      </c>
      <c r="AG2701" s="46">
        <v>2698</v>
      </c>
      <c r="AH2701" s="47" t="str">
        <f t="shared" si="757"/>
        <v/>
      </c>
      <c r="AI2701" s="48" t="str">
        <f t="shared" si="758"/>
        <v/>
      </c>
      <c r="AK2701" s="22" t="e">
        <f>TRIM(#REF!)</f>
        <v>#REF!</v>
      </c>
      <c r="AL2701" s="23" t="e">
        <f>IF(#REF!=0,"",#REF!)</f>
        <v>#REF!</v>
      </c>
      <c r="AM2701" s="19" t="e">
        <f>IF(#REF!=0,"",#REF!)</f>
        <v>#REF!</v>
      </c>
      <c r="AN2701" s="23" t="e">
        <f>IF($AK2701="","",#REF!)</f>
        <v>#REF!</v>
      </c>
      <c r="AO2701" s="23" t="e">
        <f t="shared" si="768"/>
        <v>#REF!</v>
      </c>
      <c r="AP2701" s="19" t="e">
        <f>IF(#REF!=0,"",#REF!)</f>
        <v>#REF!</v>
      </c>
      <c r="AQ2701" s="19" t="e">
        <f>IF(#REF!=0,"",#REF!)</f>
        <v>#REF!</v>
      </c>
      <c r="AR2701" s="19" t="e">
        <f>IF(#REF!=0,"",#REF!)</f>
        <v>#REF!</v>
      </c>
      <c r="AS2701" s="19" t="e">
        <f>#REF!</f>
        <v>#REF!</v>
      </c>
    </row>
    <row r="2702" spans="4:45" ht="19.5" thickTop="1" thickBot="1" x14ac:dyDescent="0.25">
      <c r="D2702" s="1" t="str">
        <f t="shared" si="754"/>
        <v/>
      </c>
      <c r="E2702" s="1" t="str">
        <f t="shared" si="755"/>
        <v/>
      </c>
      <c r="K2702" s="19" t="str">
        <f t="shared" si="759"/>
        <v/>
      </c>
      <c r="L2702" s="19">
        <f t="shared" si="752"/>
        <v>10000</v>
      </c>
      <c r="M2702" s="22" t="str">
        <f>TRIM(Data!$N2699)</f>
        <v>Pride of Greenville</v>
      </c>
      <c r="N2702" s="22" t="str">
        <f>TRIM(Data!$A2699)</f>
        <v>Pride of Greenville</v>
      </c>
      <c r="O2702" s="23">
        <f>IF(Data!$B2699=0,"",Data!$B2699)</f>
        <v>1897</v>
      </c>
      <c r="P2702" s="19" t="str">
        <f>IF(Data!$C2699=0,"",Data!$C2699)</f>
        <v>1</v>
      </c>
      <c r="Q2702" s="23" t="str">
        <f>IF($M2702="","",Data!$E2699)</f>
        <v>M-L</v>
      </c>
      <c r="R2702" s="23" t="str">
        <f t="shared" si="760"/>
        <v>M</v>
      </c>
      <c r="S2702" s="23" t="str">
        <f t="shared" si="761"/>
        <v>M</v>
      </c>
      <c r="T2702" s="19" t="str">
        <f>IF(Data!$F2699=0,"",Data!$F2699)</f>
        <v/>
      </c>
      <c r="U2702" s="19" t="str">
        <f>IF(Data!$G2699=0,"",Data!$G2699)</f>
        <v/>
      </c>
      <c r="V2702" s="19" t="str">
        <f>IF(Data!$D2699=0,"",Data!$D2699)</f>
        <v>ANTIQUE</v>
      </c>
      <c r="W2702" s="19" t="str">
        <f>Data!$H2699</f>
        <v>Japonica</v>
      </c>
      <c r="Y2702" s="41" t="e">
        <f t="shared" si="756"/>
        <v>#REF!</v>
      </c>
      <c r="Z2702" s="8">
        <f t="shared" si="762"/>
        <v>2702</v>
      </c>
      <c r="AA2702" s="8" t="str">
        <f t="shared" si="763"/>
        <v>Pride of Greenville</v>
      </c>
      <c r="AB2702" s="8" t="str">
        <f t="shared" si="764"/>
        <v>M</v>
      </c>
      <c r="AC2702" s="8" t="str">
        <f t="shared" si="765"/>
        <v/>
      </c>
      <c r="AD2702" s="8" t="str">
        <f t="shared" si="753"/>
        <v/>
      </c>
      <c r="AE2702" s="8" t="str">
        <f t="shared" si="766"/>
        <v>ANTIQUE</v>
      </c>
      <c r="AF2702" s="5">
        <f t="shared" si="767"/>
        <v>1897</v>
      </c>
      <c r="AG2702" s="46">
        <v>2699</v>
      </c>
      <c r="AH2702" s="47" t="str">
        <f t="shared" si="757"/>
        <v/>
      </c>
      <c r="AI2702" s="48" t="str">
        <f t="shared" si="758"/>
        <v/>
      </c>
      <c r="AK2702" s="22" t="e">
        <f>TRIM(#REF!)</f>
        <v>#REF!</v>
      </c>
      <c r="AL2702" s="23" t="e">
        <f>IF(#REF!=0,"",#REF!)</f>
        <v>#REF!</v>
      </c>
      <c r="AM2702" s="19" t="e">
        <f>IF(#REF!=0,"",#REF!)</f>
        <v>#REF!</v>
      </c>
      <c r="AN2702" s="23" t="e">
        <f>IF($AK2702="","",#REF!)</f>
        <v>#REF!</v>
      </c>
      <c r="AO2702" s="23" t="e">
        <f t="shared" si="768"/>
        <v>#REF!</v>
      </c>
      <c r="AP2702" s="19" t="e">
        <f>IF(#REF!=0,"",#REF!)</f>
        <v>#REF!</v>
      </c>
      <c r="AQ2702" s="19" t="e">
        <f>IF(#REF!=0,"",#REF!)</f>
        <v>#REF!</v>
      </c>
      <c r="AR2702" s="19" t="e">
        <f>IF(#REF!=0,"",#REF!)</f>
        <v>#REF!</v>
      </c>
      <c r="AS2702" s="19" t="e">
        <f>#REF!</f>
        <v>#REF!</v>
      </c>
    </row>
    <row r="2703" spans="4:45" ht="19.5" thickTop="1" thickBot="1" x14ac:dyDescent="0.25">
      <c r="D2703" s="1" t="str">
        <f t="shared" si="754"/>
        <v/>
      </c>
      <c r="E2703" s="1" t="str">
        <f t="shared" si="755"/>
        <v/>
      </c>
      <c r="K2703" s="19" t="str">
        <f t="shared" si="759"/>
        <v/>
      </c>
      <c r="L2703" s="19">
        <f t="shared" si="752"/>
        <v>10000</v>
      </c>
      <c r="M2703" s="22" t="str">
        <f>TRIM(Data!$N2700)</f>
        <v>Pride of Houston (See Ross)</v>
      </c>
      <c r="N2703" s="22" t="str">
        <f>TRIM(Data!$A2700)</f>
        <v>Pride of Houston (See Ross)</v>
      </c>
      <c r="O2703" s="23">
        <f>IF(Data!$B2700=0,"",Data!$B2700)</f>
        <v>1945</v>
      </c>
      <c r="P2703" s="19" t="str">
        <f>IF(Data!$C2700=0,"",Data!$C2700)</f>
        <v/>
      </c>
      <c r="Q2703" s="23" t="str">
        <f>IF($M2703="","",Data!$E2700)</f>
        <v>M</v>
      </c>
      <c r="R2703" s="23" t="str">
        <f t="shared" si="760"/>
        <v>M</v>
      </c>
      <c r="S2703" s="23" t="str">
        <f t="shared" si="761"/>
        <v>M</v>
      </c>
      <c r="T2703" s="19" t="str">
        <f>IF(Data!$F2700=0,"",Data!$F2700)</f>
        <v/>
      </c>
      <c r="U2703" s="19" t="str">
        <f>IF(Data!$G2700=0,"",Data!$G2700)</f>
        <v/>
      </c>
      <c r="V2703" s="19" t="str">
        <f>IF(Data!$D2700=0,"",Data!$D2700)</f>
        <v/>
      </c>
      <c r="W2703" s="19" t="str">
        <f>Data!$H2700</f>
        <v>Japonica</v>
      </c>
      <c r="Y2703" s="41" t="e">
        <f t="shared" si="756"/>
        <v>#REF!</v>
      </c>
      <c r="Z2703" s="8">
        <f t="shared" si="762"/>
        <v>10000</v>
      </c>
      <c r="AA2703" s="8" t="str">
        <f t="shared" si="763"/>
        <v>Pride of Houston (See Ross)</v>
      </c>
      <c r="AB2703" s="8" t="str">
        <f t="shared" si="764"/>
        <v>M</v>
      </c>
      <c r="AC2703" s="8" t="str">
        <f t="shared" si="765"/>
        <v/>
      </c>
      <c r="AD2703" s="8" t="str">
        <f t="shared" si="753"/>
        <v/>
      </c>
      <c r="AE2703" s="8" t="str">
        <f t="shared" si="766"/>
        <v/>
      </c>
      <c r="AF2703" s="5">
        <f t="shared" si="767"/>
        <v>1945</v>
      </c>
      <c r="AG2703" s="46">
        <v>2700</v>
      </c>
      <c r="AH2703" s="47" t="str">
        <f t="shared" si="757"/>
        <v/>
      </c>
      <c r="AI2703" s="48" t="str">
        <f t="shared" si="758"/>
        <v/>
      </c>
      <c r="AK2703" s="22" t="e">
        <f>TRIM(#REF!)</f>
        <v>#REF!</v>
      </c>
      <c r="AL2703" s="23" t="e">
        <f>IF(#REF!=0,"",#REF!)</f>
        <v>#REF!</v>
      </c>
      <c r="AM2703" s="19" t="e">
        <f>IF(#REF!=0,"",#REF!)</f>
        <v>#REF!</v>
      </c>
      <c r="AN2703" s="23" t="e">
        <f>IF($AK2703="","",#REF!)</f>
        <v>#REF!</v>
      </c>
      <c r="AO2703" s="23" t="e">
        <f t="shared" si="768"/>
        <v>#REF!</v>
      </c>
      <c r="AP2703" s="19" t="e">
        <f>IF(#REF!=0,"",#REF!)</f>
        <v>#REF!</v>
      </c>
      <c r="AQ2703" s="19" t="e">
        <f>IF(#REF!=0,"",#REF!)</f>
        <v>#REF!</v>
      </c>
      <c r="AR2703" s="19" t="e">
        <f>IF(#REF!=0,"",#REF!)</f>
        <v>#REF!</v>
      </c>
      <c r="AS2703" s="19" t="e">
        <f>#REF!</f>
        <v>#REF!</v>
      </c>
    </row>
    <row r="2704" spans="4:45" ht="19.5" thickTop="1" thickBot="1" x14ac:dyDescent="0.25">
      <c r="D2704" s="1" t="str">
        <f t="shared" si="754"/>
        <v/>
      </c>
      <c r="E2704" s="1" t="str">
        <f t="shared" si="755"/>
        <v/>
      </c>
      <c r="K2704" s="19" t="str">
        <f t="shared" si="759"/>
        <v/>
      </c>
      <c r="L2704" s="19">
        <f t="shared" si="752"/>
        <v>10000</v>
      </c>
      <c r="M2704" s="22" t="str">
        <f>TRIM(Data!$N2701)</f>
        <v>Prima Ballerina</v>
      </c>
      <c r="N2704" s="22" t="str">
        <f>TRIM(Data!$A2701)</f>
        <v>Prima Ballerina</v>
      </c>
      <c r="O2704" s="23">
        <f>IF(Data!$B2701=0,"",Data!$B2701)</f>
        <v>1983</v>
      </c>
      <c r="P2704" s="19" t="str">
        <f>IF(Data!$C2701=0,"",Data!$C2701)</f>
        <v>1</v>
      </c>
      <c r="Q2704" s="23" t="str">
        <f>IF($M2704="","",Data!$E2701)</f>
        <v>M-L</v>
      </c>
      <c r="R2704" s="23" t="str">
        <f t="shared" si="760"/>
        <v>M</v>
      </c>
      <c r="S2704" s="23" t="str">
        <f t="shared" si="761"/>
        <v>M</v>
      </c>
      <c r="T2704" s="19" t="str">
        <f>IF(Data!$F2701=0,"",Data!$F2701)</f>
        <v/>
      </c>
      <c r="U2704" s="19" t="str">
        <f>IF(Data!$G2701=0,"",Data!$G2701)</f>
        <v/>
      </c>
      <c r="V2704" s="19" t="str">
        <f>IF(Data!$D2701=0,"",Data!$D2701)</f>
        <v/>
      </c>
      <c r="W2704" s="19" t="str">
        <f>Data!$H2701</f>
        <v>Japonica</v>
      </c>
      <c r="Y2704" s="41" t="e">
        <f t="shared" si="756"/>
        <v>#REF!</v>
      </c>
      <c r="Z2704" s="8">
        <f t="shared" si="762"/>
        <v>10000</v>
      </c>
      <c r="AA2704" s="8" t="str">
        <f t="shared" si="763"/>
        <v>Prima Ballerina</v>
      </c>
      <c r="AB2704" s="8" t="str">
        <f t="shared" si="764"/>
        <v>M</v>
      </c>
      <c r="AC2704" s="8" t="str">
        <f t="shared" si="765"/>
        <v/>
      </c>
      <c r="AD2704" s="8" t="str">
        <f t="shared" si="753"/>
        <v/>
      </c>
      <c r="AE2704" s="8" t="str">
        <f t="shared" si="766"/>
        <v/>
      </c>
      <c r="AF2704" s="5">
        <f t="shared" si="767"/>
        <v>1983</v>
      </c>
      <c r="AG2704" s="46">
        <v>2701</v>
      </c>
      <c r="AH2704" s="47" t="str">
        <f t="shared" si="757"/>
        <v/>
      </c>
      <c r="AI2704" s="48" t="str">
        <f t="shared" si="758"/>
        <v/>
      </c>
      <c r="AK2704" s="22" t="e">
        <f>TRIM(#REF!)</f>
        <v>#REF!</v>
      </c>
      <c r="AL2704" s="23" t="e">
        <f>IF(#REF!=0,"",#REF!)</f>
        <v>#REF!</v>
      </c>
      <c r="AM2704" s="19" t="e">
        <f>IF(#REF!=0,"",#REF!)</f>
        <v>#REF!</v>
      </c>
      <c r="AN2704" s="23" t="e">
        <f>IF($AK2704="","",#REF!)</f>
        <v>#REF!</v>
      </c>
      <c r="AO2704" s="23" t="e">
        <f t="shared" si="768"/>
        <v>#REF!</v>
      </c>
      <c r="AP2704" s="19" t="e">
        <f>IF(#REF!=0,"",#REF!)</f>
        <v>#REF!</v>
      </c>
      <c r="AQ2704" s="19" t="e">
        <f>IF(#REF!=0,"",#REF!)</f>
        <v>#REF!</v>
      </c>
      <c r="AR2704" s="19" t="e">
        <f>IF(#REF!=0,"",#REF!)</f>
        <v>#REF!</v>
      </c>
      <c r="AS2704" s="19" t="e">
        <f>#REF!</f>
        <v>#REF!</v>
      </c>
    </row>
    <row r="2705" spans="4:45" ht="19.5" thickTop="1" thickBot="1" x14ac:dyDescent="0.25">
      <c r="D2705" s="1" t="str">
        <f t="shared" si="754"/>
        <v/>
      </c>
      <c r="E2705" s="1" t="str">
        <f t="shared" si="755"/>
        <v/>
      </c>
      <c r="K2705" s="19" t="str">
        <f t="shared" si="759"/>
        <v/>
      </c>
      <c r="L2705" s="19">
        <f t="shared" si="752"/>
        <v>10000</v>
      </c>
      <c r="M2705" s="22" t="str">
        <f>TRIM(Data!$N2702)</f>
        <v>Prima Donna</v>
      </c>
      <c r="N2705" s="22" t="str">
        <f>TRIM(Data!$A2702)</f>
        <v>Prima Donna (Bill Lee Var.)</v>
      </c>
      <c r="O2705" s="23">
        <f>IF(Data!$B2702=0,"",Data!$B2702)</f>
        <v>1890</v>
      </c>
      <c r="P2705" s="19" t="str">
        <f>IF(Data!$C2702=0,"",Data!$C2702)</f>
        <v/>
      </c>
      <c r="Q2705" s="23" t="str">
        <f>IF($M2705="","",Data!$E2702)</f>
        <v>M</v>
      </c>
      <c r="R2705" s="23" t="str">
        <f t="shared" si="760"/>
        <v>M</v>
      </c>
      <c r="S2705" s="23" t="str">
        <f t="shared" si="761"/>
        <v>M</v>
      </c>
      <c r="T2705" s="19" t="str">
        <f>IF(Data!$F2702=0,"",Data!$F2702)</f>
        <v/>
      </c>
      <c r="U2705" s="19" t="str">
        <f>IF(Data!$G2702=0,"",Data!$G2702)</f>
        <v/>
      </c>
      <c r="V2705" s="19" t="str">
        <f>IF(Data!$D2702=0,"",Data!$D2702)</f>
        <v>ANTIQUE</v>
      </c>
      <c r="W2705" s="19" t="str">
        <f>Data!$H2702</f>
        <v>Japonica</v>
      </c>
      <c r="Y2705" s="41" t="e">
        <f t="shared" si="756"/>
        <v>#REF!</v>
      </c>
      <c r="Z2705" s="8">
        <f t="shared" si="762"/>
        <v>2705</v>
      </c>
      <c r="AA2705" s="8" t="str">
        <f t="shared" si="763"/>
        <v>Prima Donna</v>
      </c>
      <c r="AB2705" s="8" t="str">
        <f t="shared" si="764"/>
        <v>M</v>
      </c>
      <c r="AC2705" s="8" t="str">
        <f t="shared" si="765"/>
        <v/>
      </c>
      <c r="AD2705" s="8" t="str">
        <f t="shared" si="753"/>
        <v/>
      </c>
      <c r="AE2705" s="8" t="str">
        <f t="shared" si="766"/>
        <v>ANTIQUE</v>
      </c>
      <c r="AF2705" s="5">
        <f t="shared" si="767"/>
        <v>1890</v>
      </c>
      <c r="AG2705" s="46">
        <v>2702</v>
      </c>
      <c r="AH2705" s="47" t="str">
        <f t="shared" si="757"/>
        <v/>
      </c>
      <c r="AI2705" s="48" t="str">
        <f t="shared" si="758"/>
        <v/>
      </c>
      <c r="AK2705" s="22" t="e">
        <f>TRIM(#REF!)</f>
        <v>#REF!</v>
      </c>
      <c r="AL2705" s="23" t="e">
        <f>IF(#REF!=0,"",#REF!)</f>
        <v>#REF!</v>
      </c>
      <c r="AM2705" s="19" t="e">
        <f>IF(#REF!=0,"",#REF!)</f>
        <v>#REF!</v>
      </c>
      <c r="AN2705" s="23" t="e">
        <f>IF($AK2705="","",#REF!)</f>
        <v>#REF!</v>
      </c>
      <c r="AO2705" s="23" t="e">
        <f t="shared" si="768"/>
        <v>#REF!</v>
      </c>
      <c r="AP2705" s="19" t="e">
        <f>IF(#REF!=0,"",#REF!)</f>
        <v>#REF!</v>
      </c>
      <c r="AQ2705" s="19" t="e">
        <f>IF(#REF!=0,"",#REF!)</f>
        <v>#REF!</v>
      </c>
      <c r="AR2705" s="19" t="e">
        <f>IF(#REF!=0,"",#REF!)</f>
        <v>#REF!</v>
      </c>
      <c r="AS2705" s="19" t="e">
        <f>#REF!</f>
        <v>#REF!</v>
      </c>
    </row>
    <row r="2706" spans="4:45" ht="19.5" thickTop="1" thickBot="1" x14ac:dyDescent="0.25">
      <c r="D2706" s="1" t="str">
        <f t="shared" si="754"/>
        <v/>
      </c>
      <c r="E2706" s="1" t="str">
        <f t="shared" si="755"/>
        <v/>
      </c>
      <c r="K2706" s="19" t="str">
        <f t="shared" si="759"/>
        <v/>
      </c>
      <c r="L2706" s="19">
        <f t="shared" si="752"/>
        <v>10000</v>
      </c>
      <c r="M2706" s="22" t="str">
        <f>TRIM(Data!$N2703)</f>
        <v>Prince Eugene Napoleon</v>
      </c>
      <c r="N2706" s="22" t="str">
        <f>TRIM(Data!$A2703)</f>
        <v>Prince Eugene Napoleon (Pope Pius IX)</v>
      </c>
      <c r="O2706" s="23">
        <f>IF(Data!$B2703=0,"",Data!$B2703)</f>
        <v>1859</v>
      </c>
      <c r="P2706" s="19" t="str">
        <f>IF(Data!$C2703=0,"",Data!$C2703)</f>
        <v>1</v>
      </c>
      <c r="Q2706" s="23" t="str">
        <f>IF($M2706="","",Data!$E2703)</f>
        <v>M</v>
      </c>
      <c r="R2706" s="23" t="str">
        <f t="shared" si="760"/>
        <v>M</v>
      </c>
      <c r="S2706" s="23" t="str">
        <f t="shared" si="761"/>
        <v>M</v>
      </c>
      <c r="T2706" s="19" t="str">
        <f>IF(Data!$F2703=0,"",Data!$F2703)</f>
        <v/>
      </c>
      <c r="U2706" s="19" t="str">
        <f>IF(Data!$G2703=0,"",Data!$G2703)</f>
        <v>FD</v>
      </c>
      <c r="V2706" s="19" t="str">
        <f>IF(Data!$D2703=0,"",Data!$D2703)</f>
        <v>ANTIQUE</v>
      </c>
      <c r="W2706" s="19" t="str">
        <f>Data!$H2703</f>
        <v>Japonica</v>
      </c>
      <c r="Y2706" s="41" t="e">
        <f t="shared" si="756"/>
        <v>#REF!</v>
      </c>
      <c r="Z2706" s="8">
        <f t="shared" si="762"/>
        <v>2706</v>
      </c>
      <c r="AA2706" s="8" t="str">
        <f t="shared" si="763"/>
        <v>Prince Eugene Napoleon</v>
      </c>
      <c r="AB2706" s="8" t="str">
        <f t="shared" si="764"/>
        <v>M</v>
      </c>
      <c r="AC2706" s="8" t="str">
        <f t="shared" si="765"/>
        <v/>
      </c>
      <c r="AD2706" s="8" t="str">
        <f t="shared" si="753"/>
        <v>FD</v>
      </c>
      <c r="AE2706" s="8" t="str">
        <f t="shared" si="766"/>
        <v>ANTIQUE</v>
      </c>
      <c r="AF2706" s="5">
        <f t="shared" si="767"/>
        <v>1859</v>
      </c>
      <c r="AG2706" s="46">
        <v>2703</v>
      </c>
      <c r="AH2706" s="47" t="str">
        <f t="shared" si="757"/>
        <v/>
      </c>
      <c r="AI2706" s="48" t="str">
        <f t="shared" si="758"/>
        <v/>
      </c>
      <c r="AK2706" s="22" t="e">
        <f>TRIM(#REF!)</f>
        <v>#REF!</v>
      </c>
      <c r="AL2706" s="23" t="e">
        <f>IF(#REF!=0,"",#REF!)</f>
        <v>#REF!</v>
      </c>
      <c r="AM2706" s="19" t="e">
        <f>IF(#REF!=0,"",#REF!)</f>
        <v>#REF!</v>
      </c>
      <c r="AN2706" s="23" t="e">
        <f>IF($AK2706="","",#REF!)</f>
        <v>#REF!</v>
      </c>
      <c r="AO2706" s="23" t="e">
        <f t="shared" si="768"/>
        <v>#REF!</v>
      </c>
      <c r="AP2706" s="19" t="e">
        <f>IF(#REF!=0,"",#REF!)</f>
        <v>#REF!</v>
      </c>
      <c r="AQ2706" s="19" t="e">
        <f>IF(#REF!=0,"",#REF!)</f>
        <v>#REF!</v>
      </c>
      <c r="AR2706" s="19" t="e">
        <f>IF(#REF!=0,"",#REF!)</f>
        <v>#REF!</v>
      </c>
      <c r="AS2706" s="19" t="e">
        <f>#REF!</f>
        <v>#REF!</v>
      </c>
    </row>
    <row r="2707" spans="4:45" ht="19.5" thickTop="1" thickBot="1" x14ac:dyDescent="0.25">
      <c r="D2707" s="1" t="str">
        <f t="shared" si="754"/>
        <v/>
      </c>
      <c r="E2707" s="1" t="str">
        <f t="shared" si="755"/>
        <v/>
      </c>
      <c r="K2707" s="19" t="str">
        <f t="shared" si="759"/>
        <v/>
      </c>
      <c r="L2707" s="19">
        <f t="shared" si="752"/>
        <v>10000</v>
      </c>
      <c r="M2707" s="22" t="str">
        <f>TRIM(Data!$N2704)</f>
        <v>Prince-n-Red</v>
      </c>
      <c r="N2707" s="22" t="str">
        <f>TRIM(Data!$A2704)</f>
        <v>Prince-n-Red</v>
      </c>
      <c r="O2707" s="23">
        <f>IF(Data!$B2704=0,"",Data!$B2704)</f>
        <v>2019</v>
      </c>
      <c r="P2707" s="19" t="str">
        <f>IF(Data!$C2704=0,"",Data!$C2704)</f>
        <v>1</v>
      </c>
      <c r="Q2707" s="23" t="str">
        <f>IF($M2707="","",Data!$E2704)</f>
        <v>S</v>
      </c>
      <c r="R2707" s="23" t="str">
        <f t="shared" si="760"/>
        <v>S</v>
      </c>
      <c r="S2707" s="23" t="str">
        <f t="shared" si="761"/>
        <v>S</v>
      </c>
      <c r="T2707" s="19" t="str">
        <f>IF(Data!$F2704=0,"",Data!$F2704)</f>
        <v/>
      </c>
      <c r="U2707" s="19" t="str">
        <f>IF(Data!$G2704=0,"",Data!$G2704)</f>
        <v/>
      </c>
      <c r="V2707" s="19" t="str">
        <f>IF(Data!$D2704=0,"",Data!$D2704)</f>
        <v/>
      </c>
      <c r="W2707" s="19" t="str">
        <f>Data!$H2704</f>
        <v>Japonica</v>
      </c>
      <c r="Y2707" s="41" t="e">
        <f t="shared" si="756"/>
        <v>#REF!</v>
      </c>
      <c r="Z2707" s="8">
        <f t="shared" si="762"/>
        <v>10000</v>
      </c>
      <c r="AA2707" s="8" t="str">
        <f t="shared" si="763"/>
        <v>Prince-n-Red</v>
      </c>
      <c r="AB2707" s="8" t="str">
        <f t="shared" si="764"/>
        <v>S</v>
      </c>
      <c r="AC2707" s="8" t="str">
        <f t="shared" si="765"/>
        <v/>
      </c>
      <c r="AD2707" s="8" t="str">
        <f t="shared" si="753"/>
        <v/>
      </c>
      <c r="AE2707" s="8" t="str">
        <f t="shared" si="766"/>
        <v/>
      </c>
      <c r="AF2707" s="5">
        <f t="shared" si="767"/>
        <v>2019</v>
      </c>
      <c r="AG2707" s="46">
        <v>2704</v>
      </c>
      <c r="AH2707" s="47" t="str">
        <f t="shared" si="757"/>
        <v/>
      </c>
      <c r="AI2707" s="48" t="str">
        <f t="shared" si="758"/>
        <v/>
      </c>
      <c r="AK2707" s="22" t="e">
        <f>TRIM(#REF!)</f>
        <v>#REF!</v>
      </c>
      <c r="AL2707" s="23" t="e">
        <f>IF(#REF!=0,"",#REF!)</f>
        <v>#REF!</v>
      </c>
      <c r="AM2707" s="19" t="e">
        <f>IF(#REF!=0,"",#REF!)</f>
        <v>#REF!</v>
      </c>
      <c r="AN2707" s="23" t="e">
        <f>IF($AK2707="","",#REF!)</f>
        <v>#REF!</v>
      </c>
      <c r="AO2707" s="23" t="e">
        <f t="shared" si="768"/>
        <v>#REF!</v>
      </c>
      <c r="AP2707" s="19" t="e">
        <f>IF(#REF!=0,"",#REF!)</f>
        <v>#REF!</v>
      </c>
      <c r="AQ2707" s="19" t="e">
        <f>IF(#REF!=0,"",#REF!)</f>
        <v>#REF!</v>
      </c>
      <c r="AR2707" s="19" t="e">
        <f>IF(#REF!=0,"",#REF!)</f>
        <v>#REF!</v>
      </c>
      <c r="AS2707" s="19" t="e">
        <f>#REF!</f>
        <v>#REF!</v>
      </c>
    </row>
    <row r="2708" spans="4:45" ht="19.5" thickTop="1" thickBot="1" x14ac:dyDescent="0.25">
      <c r="D2708" s="1" t="str">
        <f t="shared" si="754"/>
        <v/>
      </c>
      <c r="E2708" s="1" t="str">
        <f t="shared" si="755"/>
        <v/>
      </c>
      <c r="K2708" s="19" t="str">
        <f t="shared" si="759"/>
        <v/>
      </c>
      <c r="L2708" s="19">
        <f t="shared" si="752"/>
        <v>10000</v>
      </c>
      <c r="M2708" s="22" t="str">
        <f>TRIM(Data!$N2705)</f>
        <v>Princess Bacahachie (See Chiyoda-Nishiki)</v>
      </c>
      <c r="N2708" s="22" t="str">
        <f>TRIM(Data!$A2705)</f>
        <v>Princess Bacahachie (See Chiyoda-Nishiki)</v>
      </c>
      <c r="O2708" s="23">
        <f>IF(Data!$B2705=0,"",Data!$B2705)</f>
        <v>1935</v>
      </c>
      <c r="P2708" s="19" t="str">
        <f>IF(Data!$C2705=0,"",Data!$C2705)</f>
        <v/>
      </c>
      <c r="Q2708" s="23" t="str">
        <f>IF($M2708="","",Data!$E2705)</f>
        <v>M</v>
      </c>
      <c r="R2708" s="23" t="str">
        <f t="shared" si="760"/>
        <v>M</v>
      </c>
      <c r="S2708" s="23" t="str">
        <f t="shared" si="761"/>
        <v>M</v>
      </c>
      <c r="T2708" s="19" t="str">
        <f>IF(Data!$F2705=0,"",Data!$F2705)</f>
        <v/>
      </c>
      <c r="U2708" s="19" t="str">
        <f>IF(Data!$G2705=0,"",Data!$G2705)</f>
        <v/>
      </c>
      <c r="V2708" s="19" t="str">
        <f>IF(Data!$D2705=0,"",Data!$D2705)</f>
        <v/>
      </c>
      <c r="W2708" s="19" t="str">
        <f>Data!$H2705</f>
        <v>Japonica</v>
      </c>
      <c r="Y2708" s="41" t="e">
        <f t="shared" si="756"/>
        <v>#REF!</v>
      </c>
      <c r="Z2708" s="8">
        <f t="shared" si="762"/>
        <v>10000</v>
      </c>
      <c r="AA2708" s="8" t="str">
        <f t="shared" si="763"/>
        <v>Princess Bacahachie (See Chiyoda-Nishiki)</v>
      </c>
      <c r="AB2708" s="8" t="str">
        <f t="shared" si="764"/>
        <v>M</v>
      </c>
      <c r="AC2708" s="8" t="str">
        <f t="shared" si="765"/>
        <v/>
      </c>
      <c r="AD2708" s="8" t="str">
        <f t="shared" si="753"/>
        <v/>
      </c>
      <c r="AE2708" s="8" t="str">
        <f t="shared" si="766"/>
        <v/>
      </c>
      <c r="AF2708" s="5">
        <f t="shared" si="767"/>
        <v>1935</v>
      </c>
      <c r="AG2708" s="46">
        <v>2705</v>
      </c>
      <c r="AH2708" s="47" t="str">
        <f t="shared" si="757"/>
        <v/>
      </c>
      <c r="AI2708" s="48" t="str">
        <f t="shared" si="758"/>
        <v/>
      </c>
      <c r="AK2708" s="22" t="e">
        <f>TRIM(#REF!)</f>
        <v>#REF!</v>
      </c>
      <c r="AL2708" s="23" t="e">
        <f>IF(#REF!=0,"",#REF!)</f>
        <v>#REF!</v>
      </c>
      <c r="AM2708" s="19" t="e">
        <f>IF(#REF!=0,"",#REF!)</f>
        <v>#REF!</v>
      </c>
      <c r="AN2708" s="23" t="e">
        <f>IF($AK2708="","",#REF!)</f>
        <v>#REF!</v>
      </c>
      <c r="AO2708" s="23" t="e">
        <f t="shared" si="768"/>
        <v>#REF!</v>
      </c>
      <c r="AP2708" s="19" t="e">
        <f>IF(#REF!=0,"",#REF!)</f>
        <v>#REF!</v>
      </c>
      <c r="AQ2708" s="19" t="e">
        <f>IF(#REF!=0,"",#REF!)</f>
        <v>#REF!</v>
      </c>
      <c r="AR2708" s="19" t="e">
        <f>IF(#REF!=0,"",#REF!)</f>
        <v>#REF!</v>
      </c>
      <c r="AS2708" s="19" t="e">
        <f>#REF!</f>
        <v>#REF!</v>
      </c>
    </row>
    <row r="2709" spans="4:45" ht="19.5" thickTop="1" thickBot="1" x14ac:dyDescent="0.25">
      <c r="D2709" s="1" t="str">
        <f t="shared" si="754"/>
        <v/>
      </c>
      <c r="E2709" s="1" t="str">
        <f t="shared" si="755"/>
        <v/>
      </c>
      <c r="K2709" s="19" t="str">
        <f t="shared" si="759"/>
        <v/>
      </c>
      <c r="L2709" s="19">
        <f t="shared" si="752"/>
        <v>10000</v>
      </c>
      <c r="M2709" s="22" t="str">
        <f>TRIM(Data!$N2706)</f>
        <v>Princess Bachinachi (See Margherita Coleoni Var.)</v>
      </c>
      <c r="N2709" s="22" t="str">
        <f>TRIM(Data!$A2706)</f>
        <v>Princess Bachinachi (See Margherita Coleoni Var.)</v>
      </c>
      <c r="O2709" s="23">
        <f>IF(Data!$B2706=0,"",Data!$B2706)</f>
        <v>1948</v>
      </c>
      <c r="P2709" s="19" t="str">
        <f>IF(Data!$C2706=0,"",Data!$C2706)</f>
        <v/>
      </c>
      <c r="Q2709" s="23" t="str">
        <f>IF($M2709="","",Data!$E2706)</f>
        <v>M</v>
      </c>
      <c r="R2709" s="23" t="str">
        <f t="shared" si="760"/>
        <v>M</v>
      </c>
      <c r="S2709" s="23" t="str">
        <f t="shared" si="761"/>
        <v>M</v>
      </c>
      <c r="T2709" s="19" t="str">
        <f>IF(Data!$F2706=0,"",Data!$F2706)</f>
        <v/>
      </c>
      <c r="U2709" s="19" t="str">
        <f>IF(Data!$G2706=0,"",Data!$G2706)</f>
        <v/>
      </c>
      <c r="V2709" s="19" t="str">
        <f>IF(Data!$D2706=0,"",Data!$D2706)</f>
        <v/>
      </c>
      <c r="W2709" s="19" t="str">
        <f>Data!$H2706</f>
        <v>Japonica</v>
      </c>
      <c r="Y2709" s="41" t="e">
        <f t="shared" si="756"/>
        <v>#REF!</v>
      </c>
      <c r="Z2709" s="8">
        <f t="shared" si="762"/>
        <v>10000</v>
      </c>
      <c r="AA2709" s="8" t="str">
        <f t="shared" si="763"/>
        <v>Princess Bachinachi (See Margherita Coleoni Var.)</v>
      </c>
      <c r="AB2709" s="8" t="str">
        <f t="shared" si="764"/>
        <v>M</v>
      </c>
      <c r="AC2709" s="8" t="str">
        <f t="shared" si="765"/>
        <v/>
      </c>
      <c r="AD2709" s="8" t="str">
        <f t="shared" si="753"/>
        <v/>
      </c>
      <c r="AE2709" s="8" t="str">
        <f t="shared" si="766"/>
        <v/>
      </c>
      <c r="AF2709" s="5">
        <f t="shared" si="767"/>
        <v>1948</v>
      </c>
      <c r="AG2709" s="46">
        <v>2706</v>
      </c>
      <c r="AH2709" s="47" t="str">
        <f t="shared" si="757"/>
        <v/>
      </c>
      <c r="AI2709" s="48" t="str">
        <f t="shared" si="758"/>
        <v/>
      </c>
      <c r="AK2709" s="22" t="e">
        <f>TRIM(#REF!)</f>
        <v>#REF!</v>
      </c>
      <c r="AL2709" s="23" t="e">
        <f>IF(#REF!=0,"",#REF!)</f>
        <v>#REF!</v>
      </c>
      <c r="AM2709" s="19" t="e">
        <f>IF(#REF!=0,"",#REF!)</f>
        <v>#REF!</v>
      </c>
      <c r="AN2709" s="23" t="e">
        <f>IF($AK2709="","",#REF!)</f>
        <v>#REF!</v>
      </c>
      <c r="AO2709" s="23" t="e">
        <f t="shared" si="768"/>
        <v>#REF!</v>
      </c>
      <c r="AP2709" s="19" t="e">
        <f>IF(#REF!=0,"",#REF!)</f>
        <v>#REF!</v>
      </c>
      <c r="AQ2709" s="19" t="e">
        <f>IF(#REF!=0,"",#REF!)</f>
        <v>#REF!</v>
      </c>
      <c r="AR2709" s="19" t="e">
        <f>IF(#REF!=0,"",#REF!)</f>
        <v>#REF!</v>
      </c>
      <c r="AS2709" s="19" t="e">
        <f>#REF!</f>
        <v>#REF!</v>
      </c>
    </row>
    <row r="2710" spans="4:45" ht="19.5" thickTop="1" thickBot="1" x14ac:dyDescent="0.25">
      <c r="D2710" s="1" t="str">
        <f t="shared" si="754"/>
        <v/>
      </c>
      <c r="E2710" s="1" t="str">
        <f t="shared" si="755"/>
        <v/>
      </c>
      <c r="K2710" s="19" t="str">
        <f t="shared" si="759"/>
        <v/>
      </c>
      <c r="L2710" s="19">
        <f t="shared" ref="L2710:L2773" si="769">IF(ISERROR(SEARCH($B$2,M2710)),10000,IF(SEARCH($B$2,M2710)=1,SEARCH($B$2,M2710)+ROW()/100000,10000))</f>
        <v>10000</v>
      </c>
      <c r="M2710" s="22" t="str">
        <f>TRIM(Data!$N2707)</f>
        <v>Princess Baciocchi - not antique</v>
      </c>
      <c r="N2710" s="22" t="str">
        <f>TRIM(Data!$A2707)</f>
        <v>Princess Baciocchi - not antique</v>
      </c>
      <c r="O2710" s="23">
        <f>IF(Data!$B2707=0,"",Data!$B2707)</f>
        <v>1930</v>
      </c>
      <c r="P2710" s="19" t="str">
        <f>IF(Data!$C2707=0,"",Data!$C2707)</f>
        <v/>
      </c>
      <c r="Q2710" s="23" t="str">
        <f>IF($M2710="","",Data!$E2707)</f>
        <v>M</v>
      </c>
      <c r="R2710" s="23" t="str">
        <f t="shared" si="760"/>
        <v>M</v>
      </c>
      <c r="S2710" s="23" t="str">
        <f t="shared" si="761"/>
        <v>M</v>
      </c>
      <c r="T2710" s="19" t="str">
        <f>IF(Data!$F2707=0,"",Data!$F2707)</f>
        <v/>
      </c>
      <c r="U2710" s="19" t="str">
        <f>IF(Data!$G2707=0,"",Data!$G2707)</f>
        <v/>
      </c>
      <c r="V2710" s="19" t="str">
        <f>IF(Data!$D2707=0,"",Data!$D2707)</f>
        <v/>
      </c>
      <c r="W2710" s="19" t="str">
        <f>Data!$H2707</f>
        <v>Japonica</v>
      </c>
      <c r="Y2710" s="41" t="e">
        <f t="shared" si="756"/>
        <v>#REF!</v>
      </c>
      <c r="Z2710" s="8">
        <f t="shared" si="762"/>
        <v>10000</v>
      </c>
      <c r="AA2710" s="8" t="str">
        <f t="shared" si="763"/>
        <v>Princess Baciocchi - not antique</v>
      </c>
      <c r="AB2710" s="8" t="str">
        <f t="shared" si="764"/>
        <v>M</v>
      </c>
      <c r="AC2710" s="8" t="str">
        <f t="shared" si="765"/>
        <v/>
      </c>
      <c r="AD2710" s="8" t="str">
        <f t="shared" ref="AD2710:AD2773" si="770">U2710</f>
        <v/>
      </c>
      <c r="AE2710" s="8" t="str">
        <f t="shared" si="766"/>
        <v/>
      </c>
      <c r="AF2710" s="5">
        <f t="shared" si="767"/>
        <v>1930</v>
      </c>
      <c r="AG2710" s="46">
        <v>2707</v>
      </c>
      <c r="AH2710" s="47" t="str">
        <f t="shared" si="757"/>
        <v/>
      </c>
      <c r="AI2710" s="48" t="str">
        <f t="shared" si="758"/>
        <v/>
      </c>
      <c r="AK2710" s="22" t="e">
        <f>TRIM(#REF!)</f>
        <v>#REF!</v>
      </c>
      <c r="AL2710" s="23" t="e">
        <f>IF(#REF!=0,"",#REF!)</f>
        <v>#REF!</v>
      </c>
      <c r="AM2710" s="19" t="e">
        <f>IF(#REF!=0,"",#REF!)</f>
        <v>#REF!</v>
      </c>
      <c r="AN2710" s="23" t="e">
        <f>IF($AK2710="","",#REF!)</f>
        <v>#REF!</v>
      </c>
      <c r="AO2710" s="23" t="e">
        <f t="shared" si="768"/>
        <v>#REF!</v>
      </c>
      <c r="AP2710" s="19" t="e">
        <f>IF(#REF!=0,"",#REF!)</f>
        <v>#REF!</v>
      </c>
      <c r="AQ2710" s="19" t="e">
        <f>IF(#REF!=0,"",#REF!)</f>
        <v>#REF!</v>
      </c>
      <c r="AR2710" s="19" t="e">
        <f>IF(#REF!=0,"",#REF!)</f>
        <v>#REF!</v>
      </c>
      <c r="AS2710" s="19" t="e">
        <f>#REF!</f>
        <v>#REF!</v>
      </c>
    </row>
    <row r="2711" spans="4:45" ht="19.5" thickTop="1" thickBot="1" x14ac:dyDescent="0.25">
      <c r="D2711" s="1" t="str">
        <f t="shared" si="754"/>
        <v/>
      </c>
      <c r="E2711" s="1" t="str">
        <f t="shared" si="755"/>
        <v/>
      </c>
      <c r="K2711" s="19" t="str">
        <f t="shared" si="759"/>
        <v/>
      </c>
      <c r="L2711" s="19">
        <f t="shared" si="769"/>
        <v>10000</v>
      </c>
      <c r="M2711" s="22" t="str">
        <f>TRIM(Data!$N2708)</f>
        <v>Princess Irene</v>
      </c>
      <c r="N2711" s="22" t="str">
        <f>TRIM(Data!$A2708)</f>
        <v>Princess Irene</v>
      </c>
      <c r="O2711" s="23">
        <f>IF(Data!$B2708=0,"",Data!$B2708)</f>
        <v>1840</v>
      </c>
      <c r="P2711" s="19" t="str">
        <f>IF(Data!$C2708=0,"",Data!$C2708)</f>
        <v>1</v>
      </c>
      <c r="Q2711" s="23" t="str">
        <f>IF($M2711="","",Data!$E2708)</f>
        <v>M</v>
      </c>
      <c r="R2711" s="23" t="str">
        <f t="shared" si="760"/>
        <v>M</v>
      </c>
      <c r="S2711" s="23" t="str">
        <f t="shared" si="761"/>
        <v>M</v>
      </c>
      <c r="T2711" s="19" t="str">
        <f>IF(Data!$F2708=0,"",Data!$F2708)</f>
        <v/>
      </c>
      <c r="U2711" s="19" t="str">
        <f>IF(Data!$G2708=0,"",Data!$G2708)</f>
        <v/>
      </c>
      <c r="V2711" s="19" t="str">
        <f>IF(Data!$D2708=0,"",Data!$D2708)</f>
        <v>ANTIQUE</v>
      </c>
      <c r="W2711" s="19" t="str">
        <f>Data!$H2708</f>
        <v>Japonica</v>
      </c>
      <c r="Y2711" s="41" t="e">
        <f t="shared" si="756"/>
        <v>#REF!</v>
      </c>
      <c r="Z2711" s="8">
        <f t="shared" si="762"/>
        <v>2711</v>
      </c>
      <c r="AA2711" s="8" t="str">
        <f t="shared" si="763"/>
        <v>Princess Irene</v>
      </c>
      <c r="AB2711" s="8" t="str">
        <f t="shared" si="764"/>
        <v>M</v>
      </c>
      <c r="AC2711" s="8" t="str">
        <f t="shared" si="765"/>
        <v/>
      </c>
      <c r="AD2711" s="8" t="str">
        <f t="shared" si="770"/>
        <v/>
      </c>
      <c r="AE2711" s="8" t="str">
        <f t="shared" si="766"/>
        <v>ANTIQUE</v>
      </c>
      <c r="AF2711" s="5">
        <f t="shared" si="767"/>
        <v>1840</v>
      </c>
      <c r="AG2711" s="46">
        <v>2708</v>
      </c>
      <c r="AH2711" s="47" t="str">
        <f t="shared" si="757"/>
        <v/>
      </c>
      <c r="AI2711" s="48" t="str">
        <f t="shared" si="758"/>
        <v/>
      </c>
      <c r="AK2711" s="22" t="e">
        <f>TRIM(#REF!)</f>
        <v>#REF!</v>
      </c>
      <c r="AL2711" s="23" t="e">
        <f>IF(#REF!=0,"",#REF!)</f>
        <v>#REF!</v>
      </c>
      <c r="AM2711" s="19" t="e">
        <f>IF(#REF!=0,"",#REF!)</f>
        <v>#REF!</v>
      </c>
      <c r="AN2711" s="23" t="e">
        <f>IF($AK2711="","",#REF!)</f>
        <v>#REF!</v>
      </c>
      <c r="AO2711" s="23" t="e">
        <f t="shared" si="768"/>
        <v>#REF!</v>
      </c>
      <c r="AP2711" s="19" t="e">
        <f>IF(#REF!=0,"",#REF!)</f>
        <v>#REF!</v>
      </c>
      <c r="AQ2711" s="19" t="e">
        <f>IF(#REF!=0,"",#REF!)</f>
        <v>#REF!</v>
      </c>
      <c r="AR2711" s="19" t="e">
        <f>IF(#REF!=0,"",#REF!)</f>
        <v>#REF!</v>
      </c>
      <c r="AS2711" s="19" t="e">
        <f>#REF!</f>
        <v>#REF!</v>
      </c>
    </row>
    <row r="2712" spans="4:45" ht="19.5" thickTop="1" thickBot="1" x14ac:dyDescent="0.25">
      <c r="D2712" s="1" t="str">
        <f t="shared" si="754"/>
        <v/>
      </c>
      <c r="E2712" s="1" t="str">
        <f t="shared" si="755"/>
        <v/>
      </c>
      <c r="K2712" s="19" t="str">
        <f t="shared" si="759"/>
        <v/>
      </c>
      <c r="L2712" s="19">
        <f t="shared" si="769"/>
        <v>10000</v>
      </c>
      <c r="M2712" s="22" t="str">
        <f>TRIM(Data!$N2709)</f>
        <v>Princess Lavender</v>
      </c>
      <c r="N2712" s="22" t="str">
        <f>TRIM(Data!$A2709)</f>
        <v>Princess Lavender</v>
      </c>
      <c r="O2712" s="23">
        <f>IF(Data!$B2709=0,"",Data!$B2709)</f>
        <v>1950</v>
      </c>
      <c r="P2712" s="19" t="str">
        <f>IF(Data!$C2709=0,"",Data!$C2709)</f>
        <v>1</v>
      </c>
      <c r="Q2712" s="23" t="str">
        <f>IF($M2712="","",Data!$E2709)</f>
        <v>L</v>
      </c>
      <c r="R2712" s="23" t="str">
        <f t="shared" si="760"/>
        <v>L</v>
      </c>
      <c r="S2712" s="23" t="str">
        <f t="shared" si="761"/>
        <v>L</v>
      </c>
      <c r="T2712" s="19" t="str">
        <f>IF(Data!$F2709=0,"",Data!$F2709)</f>
        <v/>
      </c>
      <c r="U2712" s="19" t="str">
        <f>IF(Data!$G2709=0,"",Data!$G2709)</f>
        <v/>
      </c>
      <c r="V2712" s="19" t="str">
        <f>IF(Data!$D2709=0,"",Data!$D2709)</f>
        <v/>
      </c>
      <c r="W2712" s="19" t="str">
        <f>Data!$H2709</f>
        <v>Japonica</v>
      </c>
      <c r="Y2712" s="41" t="e">
        <f t="shared" si="756"/>
        <v>#REF!</v>
      </c>
      <c r="Z2712" s="8">
        <f t="shared" si="762"/>
        <v>10000</v>
      </c>
      <c r="AA2712" s="8" t="str">
        <f t="shared" si="763"/>
        <v>Princess Lavender</v>
      </c>
      <c r="AB2712" s="8" t="str">
        <f t="shared" si="764"/>
        <v>L</v>
      </c>
      <c r="AC2712" s="8" t="str">
        <f t="shared" si="765"/>
        <v/>
      </c>
      <c r="AD2712" s="8" t="str">
        <f t="shared" si="770"/>
        <v/>
      </c>
      <c r="AE2712" s="8" t="str">
        <f t="shared" si="766"/>
        <v/>
      </c>
      <c r="AF2712" s="5">
        <f t="shared" si="767"/>
        <v>1950</v>
      </c>
      <c r="AG2712" s="46">
        <v>2709</v>
      </c>
      <c r="AH2712" s="47" t="str">
        <f t="shared" si="757"/>
        <v/>
      </c>
      <c r="AI2712" s="48" t="str">
        <f t="shared" si="758"/>
        <v/>
      </c>
      <c r="AK2712" s="22" t="e">
        <f>TRIM(#REF!)</f>
        <v>#REF!</v>
      </c>
      <c r="AL2712" s="23" t="e">
        <f>IF(#REF!=0,"",#REF!)</f>
        <v>#REF!</v>
      </c>
      <c r="AM2712" s="19" t="e">
        <f>IF(#REF!=0,"",#REF!)</f>
        <v>#REF!</v>
      </c>
      <c r="AN2712" s="23" t="e">
        <f>IF($AK2712="","",#REF!)</f>
        <v>#REF!</v>
      </c>
      <c r="AO2712" s="23" t="e">
        <f t="shared" si="768"/>
        <v>#REF!</v>
      </c>
      <c r="AP2712" s="19" t="e">
        <f>IF(#REF!=0,"",#REF!)</f>
        <v>#REF!</v>
      </c>
      <c r="AQ2712" s="19" t="e">
        <f>IF(#REF!=0,"",#REF!)</f>
        <v>#REF!</v>
      </c>
      <c r="AR2712" s="19" t="e">
        <f>IF(#REF!=0,"",#REF!)</f>
        <v>#REF!</v>
      </c>
      <c r="AS2712" s="19" t="e">
        <f>#REF!</f>
        <v>#REF!</v>
      </c>
    </row>
    <row r="2713" spans="4:45" ht="19.5" thickTop="1" thickBot="1" x14ac:dyDescent="0.25">
      <c r="D2713" s="1" t="str">
        <f t="shared" si="754"/>
        <v/>
      </c>
      <c r="E2713" s="1" t="str">
        <f t="shared" si="755"/>
        <v/>
      </c>
      <c r="K2713" s="19" t="str">
        <f t="shared" si="759"/>
        <v/>
      </c>
      <c r="L2713" s="19">
        <f t="shared" si="769"/>
        <v>10000</v>
      </c>
      <c r="M2713" s="22" t="str">
        <f>TRIM(Data!$N2710)</f>
        <v>Princess Lucille (See Beauty of Holland)</v>
      </c>
      <c r="N2713" s="22" t="str">
        <f>TRIM(Data!$A2710)</f>
        <v>Princess Lucille (See Beauty of Holland)</v>
      </c>
      <c r="O2713" s="23">
        <f>IF(Data!$B2710=0,"",Data!$B2710)</f>
        <v>1938</v>
      </c>
      <c r="P2713" s="19" t="str">
        <f>IF(Data!$C2710=0,"",Data!$C2710)</f>
        <v/>
      </c>
      <c r="Q2713" s="23" t="str">
        <f>IF($M2713="","",Data!$E2710)</f>
        <v>M</v>
      </c>
      <c r="R2713" s="23" t="str">
        <f t="shared" si="760"/>
        <v>M</v>
      </c>
      <c r="S2713" s="23" t="str">
        <f t="shared" si="761"/>
        <v>M</v>
      </c>
      <c r="T2713" s="19" t="str">
        <f>IF(Data!$F2710=0,"",Data!$F2710)</f>
        <v/>
      </c>
      <c r="U2713" s="19" t="str">
        <f>IF(Data!$G2710=0,"",Data!$G2710)</f>
        <v/>
      </c>
      <c r="V2713" s="19" t="str">
        <f>IF(Data!$D2710=0,"",Data!$D2710)</f>
        <v/>
      </c>
      <c r="W2713" s="19" t="str">
        <f>Data!$H2710</f>
        <v>Japonica</v>
      </c>
      <c r="Y2713" s="41" t="e">
        <f t="shared" si="756"/>
        <v>#REF!</v>
      </c>
      <c r="Z2713" s="8">
        <f t="shared" si="762"/>
        <v>10000</v>
      </c>
      <c r="AA2713" s="8" t="str">
        <f t="shared" si="763"/>
        <v>Princess Lucille (See Beauty of Holland)</v>
      </c>
      <c r="AB2713" s="8" t="str">
        <f t="shared" si="764"/>
        <v>M</v>
      </c>
      <c r="AC2713" s="8" t="str">
        <f t="shared" si="765"/>
        <v/>
      </c>
      <c r="AD2713" s="8" t="str">
        <f t="shared" si="770"/>
        <v/>
      </c>
      <c r="AE2713" s="8" t="str">
        <f t="shared" si="766"/>
        <v/>
      </c>
      <c r="AF2713" s="5">
        <f t="shared" si="767"/>
        <v>1938</v>
      </c>
      <c r="AG2713" s="46">
        <v>2710</v>
      </c>
      <c r="AH2713" s="47" t="str">
        <f t="shared" si="757"/>
        <v/>
      </c>
      <c r="AI2713" s="48" t="str">
        <f t="shared" si="758"/>
        <v/>
      </c>
      <c r="AK2713" s="22" t="e">
        <f>TRIM(#REF!)</f>
        <v>#REF!</v>
      </c>
      <c r="AL2713" s="23" t="e">
        <f>IF(#REF!=0,"",#REF!)</f>
        <v>#REF!</v>
      </c>
      <c r="AM2713" s="19" t="e">
        <f>IF(#REF!=0,"",#REF!)</f>
        <v>#REF!</v>
      </c>
      <c r="AN2713" s="23" t="e">
        <f>IF($AK2713="","",#REF!)</f>
        <v>#REF!</v>
      </c>
      <c r="AO2713" s="23" t="e">
        <f t="shared" si="768"/>
        <v>#REF!</v>
      </c>
      <c r="AP2713" s="19" t="e">
        <f>IF(#REF!=0,"",#REF!)</f>
        <v>#REF!</v>
      </c>
      <c r="AQ2713" s="19" t="e">
        <f>IF(#REF!=0,"",#REF!)</f>
        <v>#REF!</v>
      </c>
      <c r="AR2713" s="19" t="e">
        <f>IF(#REF!=0,"",#REF!)</f>
        <v>#REF!</v>
      </c>
      <c r="AS2713" s="19" t="e">
        <f>#REF!</f>
        <v>#REF!</v>
      </c>
    </row>
    <row r="2714" spans="4:45" ht="19.5" thickTop="1" thickBot="1" x14ac:dyDescent="0.25">
      <c r="D2714" s="1" t="str">
        <f t="shared" si="754"/>
        <v/>
      </c>
      <c r="E2714" s="1" t="str">
        <f t="shared" si="755"/>
        <v/>
      </c>
      <c r="K2714" s="19" t="str">
        <f t="shared" si="759"/>
        <v/>
      </c>
      <c r="L2714" s="19">
        <f t="shared" si="769"/>
        <v>10000</v>
      </c>
      <c r="M2714" s="22" t="str">
        <f>TRIM(Data!$N2711)</f>
        <v>Princess Masako</v>
      </c>
      <c r="N2714" s="22" t="str">
        <f>TRIM(Data!$A2711)</f>
        <v>Princess Masako</v>
      </c>
      <c r="O2714" s="23">
        <f>IF(Data!$B2711=0,"",Data!$B2711)</f>
        <v>1989</v>
      </c>
      <c r="P2714" s="19" t="str">
        <f>IF(Data!$C2711=0,"",Data!$C2711)</f>
        <v>1</v>
      </c>
      <c r="Q2714" s="23" t="str">
        <f>IF($M2714="","",Data!$E2711)</f>
        <v>M-L</v>
      </c>
      <c r="R2714" s="23" t="str">
        <f t="shared" si="760"/>
        <v>M</v>
      </c>
      <c r="S2714" s="23" t="str">
        <f t="shared" si="761"/>
        <v>M</v>
      </c>
      <c r="T2714" s="19" t="str">
        <f>IF(Data!$F2711=0,"",Data!$F2711)</f>
        <v/>
      </c>
      <c r="U2714" s="19" t="str">
        <f>IF(Data!$G2711=0,"",Data!$G2711)</f>
        <v/>
      </c>
      <c r="V2714" s="19" t="str">
        <f>IF(Data!$D2711=0,"",Data!$D2711)</f>
        <v/>
      </c>
      <c r="W2714" s="19" t="str">
        <f>Data!$H2711</f>
        <v>Japonica</v>
      </c>
      <c r="Y2714" s="41" t="e">
        <f t="shared" si="756"/>
        <v>#REF!</v>
      </c>
      <c r="Z2714" s="8">
        <f t="shared" si="762"/>
        <v>10000</v>
      </c>
      <c r="AA2714" s="8" t="str">
        <f t="shared" si="763"/>
        <v>Princess Masako</v>
      </c>
      <c r="AB2714" s="8" t="str">
        <f t="shared" si="764"/>
        <v>M</v>
      </c>
      <c r="AC2714" s="8" t="str">
        <f t="shared" si="765"/>
        <v/>
      </c>
      <c r="AD2714" s="8" t="str">
        <f t="shared" si="770"/>
        <v/>
      </c>
      <c r="AE2714" s="8" t="str">
        <f t="shared" si="766"/>
        <v/>
      </c>
      <c r="AF2714" s="5">
        <f t="shared" si="767"/>
        <v>1989</v>
      </c>
      <c r="AG2714" s="46">
        <v>2711</v>
      </c>
      <c r="AH2714" s="47" t="str">
        <f t="shared" si="757"/>
        <v/>
      </c>
      <c r="AI2714" s="48" t="str">
        <f t="shared" si="758"/>
        <v/>
      </c>
      <c r="AK2714" s="22" t="e">
        <f>TRIM(#REF!)</f>
        <v>#REF!</v>
      </c>
      <c r="AL2714" s="23" t="e">
        <f>IF(#REF!=0,"",#REF!)</f>
        <v>#REF!</v>
      </c>
      <c r="AM2714" s="19" t="e">
        <f>IF(#REF!=0,"",#REF!)</f>
        <v>#REF!</v>
      </c>
      <c r="AN2714" s="23" t="e">
        <f>IF($AK2714="","",#REF!)</f>
        <v>#REF!</v>
      </c>
      <c r="AO2714" s="23" t="e">
        <f t="shared" si="768"/>
        <v>#REF!</v>
      </c>
      <c r="AP2714" s="19" t="e">
        <f>IF(#REF!=0,"",#REF!)</f>
        <v>#REF!</v>
      </c>
      <c r="AQ2714" s="19" t="e">
        <f>IF(#REF!=0,"",#REF!)</f>
        <v>#REF!</v>
      </c>
      <c r="AR2714" s="19" t="e">
        <f>IF(#REF!=0,"",#REF!)</f>
        <v>#REF!</v>
      </c>
      <c r="AS2714" s="19" t="e">
        <f>#REF!</f>
        <v>#REF!</v>
      </c>
    </row>
    <row r="2715" spans="4:45" ht="19.5" thickTop="1" thickBot="1" x14ac:dyDescent="0.25">
      <c r="D2715" s="1" t="str">
        <f t="shared" si="754"/>
        <v/>
      </c>
      <c r="E2715" s="1" t="str">
        <f t="shared" si="755"/>
        <v/>
      </c>
      <c r="K2715" s="19" t="str">
        <f t="shared" si="759"/>
        <v/>
      </c>
      <c r="L2715" s="19">
        <f t="shared" si="769"/>
        <v>10000</v>
      </c>
      <c r="M2715" s="22" t="str">
        <f>TRIM(Data!$N2712)</f>
        <v>Princesse Baciocchi</v>
      </c>
      <c r="N2715" s="22" t="str">
        <f>TRIM(Data!$A2712)</f>
        <v>Princesse Baciocchi</v>
      </c>
      <c r="O2715" s="23">
        <f>IF(Data!$B2712=0,"",Data!$B2712)</f>
        <v>1850</v>
      </c>
      <c r="P2715" s="19" t="str">
        <f>IF(Data!$C2712=0,"",Data!$C2712)</f>
        <v>1</v>
      </c>
      <c r="Q2715" s="23" t="str">
        <f>IF($M2715="","",Data!$E2712)</f>
        <v>M</v>
      </c>
      <c r="R2715" s="23" t="str">
        <f t="shared" si="760"/>
        <v>M</v>
      </c>
      <c r="S2715" s="23" t="str">
        <f t="shared" si="761"/>
        <v>M</v>
      </c>
      <c r="T2715" s="19" t="str">
        <f>IF(Data!$F2712=0,"",Data!$F2712)</f>
        <v/>
      </c>
      <c r="U2715" s="19" t="str">
        <f>IF(Data!$G2712=0,"",Data!$G2712)</f>
        <v/>
      </c>
      <c r="V2715" s="19" t="str">
        <f>IF(Data!$D2712=0,"",Data!$D2712)</f>
        <v>ANTIQUE</v>
      </c>
      <c r="W2715" s="19" t="str">
        <f>Data!$H2712</f>
        <v>Japonica</v>
      </c>
      <c r="Y2715" s="41" t="e">
        <f t="shared" si="756"/>
        <v>#REF!</v>
      </c>
      <c r="Z2715" s="8">
        <f t="shared" si="762"/>
        <v>2715</v>
      </c>
      <c r="AA2715" s="8" t="str">
        <f t="shared" si="763"/>
        <v>Princesse Baciocchi</v>
      </c>
      <c r="AB2715" s="8" t="str">
        <f t="shared" si="764"/>
        <v>M</v>
      </c>
      <c r="AC2715" s="8" t="str">
        <f t="shared" si="765"/>
        <v/>
      </c>
      <c r="AD2715" s="8" t="str">
        <f t="shared" si="770"/>
        <v/>
      </c>
      <c r="AE2715" s="8" t="str">
        <f t="shared" si="766"/>
        <v>ANTIQUE</v>
      </c>
      <c r="AF2715" s="5">
        <f t="shared" si="767"/>
        <v>1850</v>
      </c>
      <c r="AG2715" s="46">
        <v>2712</v>
      </c>
      <c r="AH2715" s="47" t="str">
        <f t="shared" si="757"/>
        <v/>
      </c>
      <c r="AI2715" s="48" t="str">
        <f t="shared" si="758"/>
        <v/>
      </c>
      <c r="AK2715" s="22" t="e">
        <f>TRIM(#REF!)</f>
        <v>#REF!</v>
      </c>
      <c r="AL2715" s="23" t="e">
        <f>IF(#REF!=0,"",#REF!)</f>
        <v>#REF!</v>
      </c>
      <c r="AM2715" s="19" t="e">
        <f>IF(#REF!=0,"",#REF!)</f>
        <v>#REF!</v>
      </c>
      <c r="AN2715" s="23" t="e">
        <f>IF($AK2715="","",#REF!)</f>
        <v>#REF!</v>
      </c>
      <c r="AO2715" s="23" t="e">
        <f t="shared" si="768"/>
        <v>#REF!</v>
      </c>
      <c r="AP2715" s="19" t="e">
        <f>IF(#REF!=0,"",#REF!)</f>
        <v>#REF!</v>
      </c>
      <c r="AQ2715" s="19" t="e">
        <f>IF(#REF!=0,"",#REF!)</f>
        <v>#REF!</v>
      </c>
      <c r="AR2715" s="19" t="e">
        <f>IF(#REF!=0,"",#REF!)</f>
        <v>#REF!</v>
      </c>
      <c r="AS2715" s="19" t="e">
        <f>#REF!</f>
        <v>#REF!</v>
      </c>
    </row>
    <row r="2716" spans="4:45" ht="19.5" thickTop="1" thickBot="1" x14ac:dyDescent="0.25">
      <c r="D2716" s="1" t="str">
        <f t="shared" si="754"/>
        <v/>
      </c>
      <c r="E2716" s="1" t="str">
        <f t="shared" si="755"/>
        <v/>
      </c>
      <c r="K2716" s="19" t="str">
        <f t="shared" si="759"/>
        <v/>
      </c>
      <c r="L2716" s="19">
        <f t="shared" si="769"/>
        <v>10000</v>
      </c>
      <c r="M2716" s="22" t="str">
        <f>TRIM(Data!$N2713)</f>
        <v>Princess-in-White</v>
      </c>
      <c r="N2716" s="22" t="str">
        <f>TRIM(Data!$A2713)</f>
        <v>Princess-in-White</v>
      </c>
      <c r="O2716" s="23">
        <f>IF(Data!$B2713=0,"",Data!$B2713)</f>
        <v>2019</v>
      </c>
      <c r="P2716" s="19" t="str">
        <f>IF(Data!$C2713=0,"",Data!$C2713)</f>
        <v/>
      </c>
      <c r="Q2716" s="23" t="str">
        <f>IF($M2716="","",Data!$E2713)</f>
        <v>L</v>
      </c>
      <c r="R2716" s="23" t="str">
        <f t="shared" si="760"/>
        <v>L</v>
      </c>
      <c r="S2716" s="23" t="str">
        <f t="shared" si="761"/>
        <v>L</v>
      </c>
      <c r="T2716" s="19" t="str">
        <f>IF(Data!$F2713=0,"",Data!$F2713)</f>
        <v>WHITE</v>
      </c>
      <c r="U2716" s="19" t="str">
        <f>IF(Data!$G2713=0,"",Data!$G2713)</f>
        <v/>
      </c>
      <c r="V2716" s="19" t="str">
        <f>IF(Data!$D2713=0,"",Data!$D2713)</f>
        <v/>
      </c>
      <c r="W2716" s="19" t="str">
        <f>Data!$H2713</f>
        <v>Japonica</v>
      </c>
      <c r="Y2716" s="41" t="e">
        <f t="shared" si="756"/>
        <v>#REF!</v>
      </c>
      <c r="Z2716" s="8">
        <f t="shared" si="762"/>
        <v>10000</v>
      </c>
      <c r="AA2716" s="8" t="str">
        <f t="shared" si="763"/>
        <v>Princess-in-White</v>
      </c>
      <c r="AB2716" s="8" t="str">
        <f t="shared" si="764"/>
        <v>L</v>
      </c>
      <c r="AC2716" s="8" t="str">
        <f t="shared" si="765"/>
        <v>WHITE</v>
      </c>
      <c r="AD2716" s="8" t="str">
        <f t="shared" si="770"/>
        <v/>
      </c>
      <c r="AE2716" s="8" t="str">
        <f t="shared" si="766"/>
        <v/>
      </c>
      <c r="AF2716" s="5">
        <f t="shared" si="767"/>
        <v>2019</v>
      </c>
      <c r="AG2716" s="46">
        <v>2713</v>
      </c>
      <c r="AH2716" s="47" t="str">
        <f t="shared" si="757"/>
        <v/>
      </c>
      <c r="AI2716" s="48" t="str">
        <f t="shared" si="758"/>
        <v/>
      </c>
      <c r="AK2716" s="22" t="e">
        <f>TRIM(#REF!)</f>
        <v>#REF!</v>
      </c>
      <c r="AL2716" s="23" t="e">
        <f>IF(#REF!=0,"",#REF!)</f>
        <v>#REF!</v>
      </c>
      <c r="AM2716" s="19" t="e">
        <f>IF(#REF!=0,"",#REF!)</f>
        <v>#REF!</v>
      </c>
      <c r="AN2716" s="23" t="e">
        <f>IF($AK2716="","",#REF!)</f>
        <v>#REF!</v>
      </c>
      <c r="AO2716" s="23" t="e">
        <f t="shared" si="768"/>
        <v>#REF!</v>
      </c>
      <c r="AP2716" s="19" t="e">
        <f>IF(#REF!=0,"",#REF!)</f>
        <v>#REF!</v>
      </c>
      <c r="AQ2716" s="19" t="e">
        <f>IF(#REF!=0,"",#REF!)</f>
        <v>#REF!</v>
      </c>
      <c r="AR2716" s="19" t="e">
        <f>IF(#REF!=0,"",#REF!)</f>
        <v>#REF!</v>
      </c>
      <c r="AS2716" s="19" t="e">
        <f>#REF!</f>
        <v>#REF!</v>
      </c>
    </row>
    <row r="2717" spans="4:45" ht="19.5" thickTop="1" thickBot="1" x14ac:dyDescent="0.25">
      <c r="D2717" s="1" t="str">
        <f t="shared" si="754"/>
        <v/>
      </c>
      <c r="E2717" s="1" t="str">
        <f t="shared" si="755"/>
        <v/>
      </c>
      <c r="K2717" s="19" t="str">
        <f t="shared" si="759"/>
        <v/>
      </c>
      <c r="L2717" s="19">
        <f t="shared" si="769"/>
        <v>10000</v>
      </c>
      <c r="M2717" s="22" t="str">
        <f>TRIM(Data!$N2714)</f>
        <v>Princess-N-Pink</v>
      </c>
      <c r="N2717" s="22" t="str">
        <f>TRIM(Data!$A2714)</f>
        <v>Princess-N-Pink</v>
      </c>
      <c r="O2717" s="23">
        <f>IF(Data!$B2714=0,"",Data!$B2714)</f>
        <v>2017</v>
      </c>
      <c r="P2717" s="19" t="str">
        <f>IF(Data!$C2714=0,"",Data!$C2714)</f>
        <v>1</v>
      </c>
      <c r="Q2717" s="23" t="str">
        <f>IF($M2717="","",Data!$E2714)</f>
        <v>M</v>
      </c>
      <c r="R2717" s="23" t="str">
        <f t="shared" si="760"/>
        <v>M</v>
      </c>
      <c r="S2717" s="23" t="str">
        <f t="shared" si="761"/>
        <v>M</v>
      </c>
      <c r="T2717" s="19" t="str">
        <f>IF(Data!$F2714=0,"",Data!$F2714)</f>
        <v/>
      </c>
      <c r="U2717" s="19" t="str">
        <f>IF(Data!$G2714=0,"",Data!$G2714)</f>
        <v/>
      </c>
      <c r="V2717" s="19" t="str">
        <f>IF(Data!$D2714=0,"",Data!$D2714)</f>
        <v/>
      </c>
      <c r="W2717" s="19" t="str">
        <f>Data!$H2714</f>
        <v>Japonica</v>
      </c>
      <c r="Y2717" s="41" t="e">
        <f t="shared" si="756"/>
        <v>#REF!</v>
      </c>
      <c r="Z2717" s="8">
        <f t="shared" si="762"/>
        <v>10000</v>
      </c>
      <c r="AA2717" s="8" t="str">
        <f t="shared" si="763"/>
        <v>Princess-N-Pink</v>
      </c>
      <c r="AB2717" s="8" t="str">
        <f t="shared" si="764"/>
        <v>M</v>
      </c>
      <c r="AC2717" s="8" t="str">
        <f t="shared" si="765"/>
        <v/>
      </c>
      <c r="AD2717" s="8" t="str">
        <f t="shared" si="770"/>
        <v/>
      </c>
      <c r="AE2717" s="8" t="str">
        <f t="shared" si="766"/>
        <v/>
      </c>
      <c r="AF2717" s="5">
        <f t="shared" si="767"/>
        <v>2017</v>
      </c>
      <c r="AG2717" s="46">
        <v>2714</v>
      </c>
      <c r="AH2717" s="47" t="str">
        <f t="shared" si="757"/>
        <v/>
      </c>
      <c r="AI2717" s="48" t="str">
        <f t="shared" si="758"/>
        <v/>
      </c>
      <c r="AK2717" s="22" t="e">
        <f>TRIM(#REF!)</f>
        <v>#REF!</v>
      </c>
      <c r="AL2717" s="23" t="e">
        <f>IF(#REF!=0,"",#REF!)</f>
        <v>#REF!</v>
      </c>
      <c r="AM2717" s="19" t="e">
        <f>IF(#REF!=0,"",#REF!)</f>
        <v>#REF!</v>
      </c>
      <c r="AN2717" s="23" t="e">
        <f>IF($AK2717="","",#REF!)</f>
        <v>#REF!</v>
      </c>
      <c r="AO2717" s="23" t="e">
        <f t="shared" si="768"/>
        <v>#REF!</v>
      </c>
      <c r="AP2717" s="19" t="e">
        <f>IF(#REF!=0,"",#REF!)</f>
        <v>#REF!</v>
      </c>
      <c r="AQ2717" s="19" t="e">
        <f>IF(#REF!=0,"",#REF!)</f>
        <v>#REF!</v>
      </c>
      <c r="AR2717" s="19" t="e">
        <f>IF(#REF!=0,"",#REF!)</f>
        <v>#REF!</v>
      </c>
      <c r="AS2717" s="19" t="e">
        <f>#REF!</f>
        <v>#REF!</v>
      </c>
    </row>
    <row r="2718" spans="4:45" ht="19.5" thickTop="1" thickBot="1" x14ac:dyDescent="0.25">
      <c r="D2718" s="1" t="str">
        <f t="shared" si="754"/>
        <v/>
      </c>
      <c r="E2718" s="1" t="str">
        <f t="shared" si="755"/>
        <v/>
      </c>
      <c r="K2718" s="19" t="str">
        <f t="shared" si="759"/>
        <v/>
      </c>
      <c r="L2718" s="19">
        <f t="shared" si="769"/>
        <v>10000</v>
      </c>
      <c r="M2718" s="22" t="str">
        <f>TRIM(Data!$N2715)</f>
        <v>Prinesss-n-Waiting</v>
      </c>
      <c r="N2718" s="22" t="str">
        <f>TRIM(Data!$A2715)</f>
        <v>Prinesss-n-Waiting</v>
      </c>
      <c r="O2718" s="23">
        <f>IF(Data!$B2715=0,"",Data!$B2715)</f>
        <v>2019</v>
      </c>
      <c r="P2718" s="19" t="str">
        <f>IF(Data!$C2715=0,"",Data!$C2715)</f>
        <v/>
      </c>
      <c r="Q2718" s="23" t="str">
        <f>IF($M2718="","",Data!$E2715)</f>
        <v>L</v>
      </c>
      <c r="R2718" s="23" t="str">
        <f t="shared" si="760"/>
        <v>L</v>
      </c>
      <c r="S2718" s="23" t="str">
        <f t="shared" si="761"/>
        <v>L</v>
      </c>
      <c r="T2718" s="19" t="str">
        <f>IF(Data!$F2715=0,"",Data!$F2715)</f>
        <v/>
      </c>
      <c r="U2718" s="19" t="str">
        <f>IF(Data!$G2715=0,"",Data!$G2715)</f>
        <v/>
      </c>
      <c r="V2718" s="19" t="str">
        <f>IF(Data!$D2715=0,"",Data!$D2715)</f>
        <v/>
      </c>
      <c r="W2718" s="19" t="str">
        <f>Data!$H2715</f>
        <v>Japonica</v>
      </c>
      <c r="Y2718" s="41" t="e">
        <f t="shared" si="756"/>
        <v>#REF!</v>
      </c>
      <c r="Z2718" s="8">
        <f t="shared" si="762"/>
        <v>10000</v>
      </c>
      <c r="AA2718" s="8" t="str">
        <f t="shared" si="763"/>
        <v>Prinesss-n-Waiting</v>
      </c>
      <c r="AB2718" s="8" t="str">
        <f t="shared" si="764"/>
        <v>L</v>
      </c>
      <c r="AC2718" s="8" t="str">
        <f t="shared" si="765"/>
        <v/>
      </c>
      <c r="AD2718" s="8" t="str">
        <f t="shared" si="770"/>
        <v/>
      </c>
      <c r="AE2718" s="8" t="str">
        <f t="shared" si="766"/>
        <v/>
      </c>
      <c r="AF2718" s="5">
        <f t="shared" si="767"/>
        <v>2019</v>
      </c>
      <c r="AG2718" s="46">
        <v>2715</v>
      </c>
      <c r="AH2718" s="47" t="str">
        <f t="shared" si="757"/>
        <v/>
      </c>
      <c r="AI2718" s="48" t="str">
        <f t="shared" si="758"/>
        <v/>
      </c>
      <c r="AK2718" s="22" t="e">
        <f>TRIM(#REF!)</f>
        <v>#REF!</v>
      </c>
      <c r="AL2718" s="23" t="e">
        <f>IF(#REF!=0,"",#REF!)</f>
        <v>#REF!</v>
      </c>
      <c r="AM2718" s="19" t="e">
        <f>IF(#REF!=0,"",#REF!)</f>
        <v>#REF!</v>
      </c>
      <c r="AN2718" s="23" t="e">
        <f>IF($AK2718="","",#REF!)</f>
        <v>#REF!</v>
      </c>
      <c r="AO2718" s="23" t="e">
        <f t="shared" si="768"/>
        <v>#REF!</v>
      </c>
      <c r="AP2718" s="19" t="e">
        <f>IF(#REF!=0,"",#REF!)</f>
        <v>#REF!</v>
      </c>
      <c r="AQ2718" s="19" t="e">
        <f>IF(#REF!=0,"",#REF!)</f>
        <v>#REF!</v>
      </c>
      <c r="AR2718" s="19" t="e">
        <f>IF(#REF!=0,"",#REF!)</f>
        <v>#REF!</v>
      </c>
      <c r="AS2718" s="19" t="e">
        <f>#REF!</f>
        <v>#REF!</v>
      </c>
    </row>
    <row r="2719" spans="4:45" ht="19.5" thickTop="1" thickBot="1" x14ac:dyDescent="0.25">
      <c r="D2719" s="1" t="str">
        <f t="shared" si="754"/>
        <v/>
      </c>
      <c r="E2719" s="1" t="str">
        <f t="shared" si="755"/>
        <v/>
      </c>
      <c r="K2719" s="19" t="str">
        <f t="shared" si="759"/>
        <v/>
      </c>
      <c r="L2719" s="19">
        <f t="shared" si="769"/>
        <v>10000</v>
      </c>
      <c r="M2719" s="22" t="str">
        <f>TRIM(Data!$N2716)</f>
        <v>Pristine</v>
      </c>
      <c r="N2719" s="22" t="str">
        <f>TRIM(Data!$A2716)</f>
        <v>Pristine (R)</v>
      </c>
      <c r="O2719" s="23">
        <f>IF(Data!$B2716=0,"",Data!$B2716)</f>
        <v>2021</v>
      </c>
      <c r="P2719" s="19" t="str">
        <f>IF(Data!$C2716=0,"",Data!$C2716)</f>
        <v>1</v>
      </c>
      <c r="Q2719" s="23" t="str">
        <f>IF($M2719="","",Data!$E2716)</f>
        <v>L</v>
      </c>
      <c r="R2719" s="23" t="str">
        <f t="shared" si="760"/>
        <v>L</v>
      </c>
      <c r="S2719" s="23" t="str">
        <f t="shared" si="761"/>
        <v>L</v>
      </c>
      <c r="T2719" s="19" t="str">
        <f>IF(Data!$F2716=0,"",Data!$F2716)</f>
        <v/>
      </c>
      <c r="U2719" s="19" t="str">
        <f>IF(Data!$G2716=0,"",Data!$G2716)</f>
        <v/>
      </c>
      <c r="V2719" s="19" t="str">
        <f>IF(Data!$D2716=0,"",Data!$D2716)</f>
        <v/>
      </c>
      <c r="W2719" s="19" t="str">
        <f>Data!$H2716</f>
        <v>Reticulata</v>
      </c>
      <c r="Y2719" s="41" t="e">
        <f t="shared" si="756"/>
        <v>#REF!</v>
      </c>
      <c r="Z2719" s="8">
        <f t="shared" si="762"/>
        <v>10000</v>
      </c>
      <c r="AA2719" s="8" t="str">
        <f t="shared" si="763"/>
        <v>Pristine</v>
      </c>
      <c r="AB2719" s="8" t="str">
        <f t="shared" si="764"/>
        <v>L</v>
      </c>
      <c r="AC2719" s="8" t="str">
        <f t="shared" si="765"/>
        <v/>
      </c>
      <c r="AD2719" s="8" t="str">
        <f t="shared" si="770"/>
        <v/>
      </c>
      <c r="AE2719" s="8" t="str">
        <f t="shared" si="766"/>
        <v/>
      </c>
      <c r="AF2719" s="5">
        <f t="shared" si="767"/>
        <v>2021</v>
      </c>
      <c r="AG2719" s="46">
        <v>2716</v>
      </c>
      <c r="AH2719" s="47" t="str">
        <f t="shared" si="757"/>
        <v/>
      </c>
      <c r="AI2719" s="48" t="str">
        <f t="shared" si="758"/>
        <v/>
      </c>
      <c r="AK2719" s="22" t="e">
        <f>TRIM(#REF!)</f>
        <v>#REF!</v>
      </c>
      <c r="AL2719" s="23" t="e">
        <f>IF(#REF!=0,"",#REF!)</f>
        <v>#REF!</v>
      </c>
      <c r="AM2719" s="19" t="e">
        <f>IF(#REF!=0,"",#REF!)</f>
        <v>#REF!</v>
      </c>
      <c r="AN2719" s="23" t="e">
        <f>IF($AK2719="","",#REF!)</f>
        <v>#REF!</v>
      </c>
      <c r="AO2719" s="23" t="e">
        <f t="shared" si="768"/>
        <v>#REF!</v>
      </c>
      <c r="AP2719" s="19" t="e">
        <f>IF(#REF!=0,"",#REF!)</f>
        <v>#REF!</v>
      </c>
      <c r="AQ2719" s="19" t="e">
        <f>IF(#REF!=0,"",#REF!)</f>
        <v>#REF!</v>
      </c>
      <c r="AR2719" s="19" t="e">
        <f>IF(#REF!=0,"",#REF!)</f>
        <v>#REF!</v>
      </c>
      <c r="AS2719" s="19" t="e">
        <f>#REF!</f>
        <v>#REF!</v>
      </c>
    </row>
    <row r="2720" spans="4:45" ht="19.5" thickTop="1" thickBot="1" x14ac:dyDescent="0.25">
      <c r="D2720" s="1" t="str">
        <f t="shared" si="754"/>
        <v/>
      </c>
      <c r="E2720" s="1" t="str">
        <f t="shared" si="755"/>
        <v/>
      </c>
      <c r="K2720" s="19" t="str">
        <f t="shared" si="759"/>
        <v/>
      </c>
      <c r="L2720" s="19">
        <f t="shared" si="769"/>
        <v>10000</v>
      </c>
      <c r="M2720" s="22" t="str">
        <f>TRIM(Data!$N2717)</f>
        <v>Pristine Beauty</v>
      </c>
      <c r="N2720" s="22" t="str">
        <f>TRIM(Data!$A2717)</f>
        <v>Pristine Beauty</v>
      </c>
      <c r="O2720" s="23">
        <f>IF(Data!$B2717=0,"",Data!$B2717)</f>
        <v>2020</v>
      </c>
      <c r="P2720" s="19" t="str">
        <f>IF(Data!$C2717=0,"",Data!$C2717)</f>
        <v>1</v>
      </c>
      <c r="Q2720" s="23" t="str">
        <f>IF($M2720="","",Data!$E2717)</f>
        <v>S</v>
      </c>
      <c r="R2720" s="23" t="str">
        <f t="shared" si="760"/>
        <v>S</v>
      </c>
      <c r="S2720" s="23" t="str">
        <f t="shared" si="761"/>
        <v>S</v>
      </c>
      <c r="T2720" s="19" t="str">
        <f>IF(Data!$F2717=0,"",Data!$F2717)</f>
        <v/>
      </c>
      <c r="U2720" s="19" t="str">
        <f>IF(Data!$G2717=0,"",Data!$G2717)</f>
        <v>FD</v>
      </c>
      <c r="V2720" s="19" t="str">
        <f>IF(Data!$D2717=0,"",Data!$D2717)</f>
        <v/>
      </c>
      <c r="W2720" s="19" t="str">
        <f>Data!$H2717</f>
        <v>Japonica</v>
      </c>
      <c r="Y2720" s="41" t="e">
        <f t="shared" si="756"/>
        <v>#REF!</v>
      </c>
      <c r="Z2720" s="8">
        <f t="shared" si="762"/>
        <v>10000</v>
      </c>
      <c r="AA2720" s="8" t="str">
        <f t="shared" si="763"/>
        <v>Pristine Beauty</v>
      </c>
      <c r="AB2720" s="8" t="str">
        <f t="shared" si="764"/>
        <v>S</v>
      </c>
      <c r="AC2720" s="8" t="str">
        <f t="shared" si="765"/>
        <v/>
      </c>
      <c r="AD2720" s="8" t="str">
        <f t="shared" si="770"/>
        <v>FD</v>
      </c>
      <c r="AE2720" s="8" t="str">
        <f t="shared" si="766"/>
        <v/>
      </c>
      <c r="AF2720" s="5">
        <f t="shared" si="767"/>
        <v>2020</v>
      </c>
      <c r="AG2720" s="46">
        <v>2717</v>
      </c>
      <c r="AH2720" s="47" t="str">
        <f t="shared" si="757"/>
        <v/>
      </c>
      <c r="AI2720" s="48" t="str">
        <f t="shared" si="758"/>
        <v/>
      </c>
      <c r="AK2720" s="22" t="e">
        <f>TRIM(#REF!)</f>
        <v>#REF!</v>
      </c>
      <c r="AL2720" s="23" t="e">
        <f>IF(#REF!=0,"",#REF!)</f>
        <v>#REF!</v>
      </c>
      <c r="AM2720" s="19" t="e">
        <f>IF(#REF!=0,"",#REF!)</f>
        <v>#REF!</v>
      </c>
      <c r="AN2720" s="23" t="e">
        <f>IF($AK2720="","",#REF!)</f>
        <v>#REF!</v>
      </c>
      <c r="AO2720" s="23" t="e">
        <f t="shared" si="768"/>
        <v>#REF!</v>
      </c>
      <c r="AP2720" s="19" t="e">
        <f>IF(#REF!=0,"",#REF!)</f>
        <v>#REF!</v>
      </c>
      <c r="AQ2720" s="19" t="e">
        <f>IF(#REF!=0,"",#REF!)</f>
        <v>#REF!</v>
      </c>
      <c r="AR2720" s="19" t="e">
        <f>IF(#REF!=0,"",#REF!)</f>
        <v>#REF!</v>
      </c>
      <c r="AS2720" s="19" t="e">
        <f>#REF!</f>
        <v>#REF!</v>
      </c>
    </row>
    <row r="2721" spans="4:45" ht="19.5" thickTop="1" thickBot="1" x14ac:dyDescent="0.25">
      <c r="D2721" s="1" t="str">
        <f t="shared" si="754"/>
        <v/>
      </c>
      <c r="E2721" s="1" t="str">
        <f t="shared" si="755"/>
        <v/>
      </c>
      <c r="K2721" s="19" t="str">
        <f t="shared" si="759"/>
        <v/>
      </c>
      <c r="L2721" s="19">
        <f t="shared" si="769"/>
        <v>10000</v>
      </c>
      <c r="M2721" s="22" t="str">
        <f>TRIM(Data!$N2718)</f>
        <v>Professor Charles S. Sargent</v>
      </c>
      <c r="N2721" s="22" t="str">
        <f>TRIM(Data!$A2718)</f>
        <v>Professor Charles S. Sargent</v>
      </c>
      <c r="O2721" s="23">
        <f>IF(Data!$B2718=0,"",Data!$B2718)</f>
        <v>1925</v>
      </c>
      <c r="P2721" s="19" t="str">
        <f>IF(Data!$C2718=0,"",Data!$C2718)</f>
        <v>1</v>
      </c>
      <c r="Q2721" s="23" t="str">
        <f>IF($M2721="","",Data!$E2718)</f>
        <v>M</v>
      </c>
      <c r="R2721" s="23" t="str">
        <f t="shared" si="760"/>
        <v>M</v>
      </c>
      <c r="S2721" s="23" t="str">
        <f t="shared" si="761"/>
        <v>M</v>
      </c>
      <c r="T2721" s="19" t="str">
        <f>IF(Data!$F2718=0,"",Data!$F2718)</f>
        <v/>
      </c>
      <c r="U2721" s="19" t="str">
        <f>IF(Data!$G2718=0,"",Data!$G2718)</f>
        <v/>
      </c>
      <c r="V2721" s="19" t="str">
        <f>IF(Data!$D2718=0,"",Data!$D2718)</f>
        <v/>
      </c>
      <c r="W2721" s="19" t="str">
        <f>Data!$H2718</f>
        <v>Japonica</v>
      </c>
      <c r="Y2721" s="41" t="e">
        <f t="shared" si="756"/>
        <v>#REF!</v>
      </c>
      <c r="Z2721" s="8">
        <f t="shared" si="762"/>
        <v>10000</v>
      </c>
      <c r="AA2721" s="8" t="str">
        <f t="shared" si="763"/>
        <v>Professor Charles S. Sargent</v>
      </c>
      <c r="AB2721" s="8" t="str">
        <f t="shared" si="764"/>
        <v>M</v>
      </c>
      <c r="AC2721" s="8" t="str">
        <f t="shared" si="765"/>
        <v/>
      </c>
      <c r="AD2721" s="8" t="str">
        <f t="shared" si="770"/>
        <v/>
      </c>
      <c r="AE2721" s="8" t="str">
        <f t="shared" si="766"/>
        <v/>
      </c>
      <c r="AF2721" s="5">
        <f t="shared" si="767"/>
        <v>1925</v>
      </c>
      <c r="AG2721" s="46">
        <v>2718</v>
      </c>
      <c r="AH2721" s="47" t="str">
        <f t="shared" si="757"/>
        <v/>
      </c>
      <c r="AI2721" s="48" t="str">
        <f t="shared" si="758"/>
        <v/>
      </c>
      <c r="AK2721" s="22" t="e">
        <f>TRIM(#REF!)</f>
        <v>#REF!</v>
      </c>
      <c r="AL2721" s="23" t="e">
        <f>IF(#REF!=0,"",#REF!)</f>
        <v>#REF!</v>
      </c>
      <c r="AM2721" s="19" t="e">
        <f>IF(#REF!=0,"",#REF!)</f>
        <v>#REF!</v>
      </c>
      <c r="AN2721" s="23" t="e">
        <f>IF($AK2721="","",#REF!)</f>
        <v>#REF!</v>
      </c>
      <c r="AO2721" s="23" t="e">
        <f t="shared" si="768"/>
        <v>#REF!</v>
      </c>
      <c r="AP2721" s="19" t="e">
        <f>IF(#REF!=0,"",#REF!)</f>
        <v>#REF!</v>
      </c>
      <c r="AQ2721" s="19" t="e">
        <f>IF(#REF!=0,"",#REF!)</f>
        <v>#REF!</v>
      </c>
      <c r="AR2721" s="19" t="e">
        <f>IF(#REF!=0,"",#REF!)</f>
        <v>#REF!</v>
      </c>
      <c r="AS2721" s="19" t="e">
        <f>#REF!</f>
        <v>#REF!</v>
      </c>
    </row>
    <row r="2722" spans="4:45" ht="19.5" thickTop="1" thickBot="1" x14ac:dyDescent="0.25">
      <c r="D2722" s="1" t="str">
        <f t="shared" si="754"/>
        <v/>
      </c>
      <c r="E2722" s="1" t="str">
        <f t="shared" si="755"/>
        <v/>
      </c>
      <c r="K2722" s="19" t="str">
        <f t="shared" si="759"/>
        <v/>
      </c>
      <c r="L2722" s="19">
        <f t="shared" si="769"/>
        <v>10000</v>
      </c>
      <c r="M2722" s="22" t="str">
        <f>TRIM(Data!$N2719)</f>
        <v>Professor John L. Spencer</v>
      </c>
      <c r="N2722" s="22" t="str">
        <f>TRIM(Data!$A2719)</f>
        <v>Professor John L. Spencer (R)</v>
      </c>
      <c r="O2722" s="23">
        <f>IF(Data!$B2719=0,"",Data!$B2719)</f>
        <v>2006</v>
      </c>
      <c r="P2722" s="19" t="str">
        <f>IF(Data!$C2719=0,"",Data!$C2719)</f>
        <v>1</v>
      </c>
      <c r="Q2722" s="23" t="str">
        <f>IF($M2722="","",Data!$E2719)</f>
        <v>M</v>
      </c>
      <c r="R2722" s="23" t="str">
        <f t="shared" si="760"/>
        <v>M</v>
      </c>
      <c r="S2722" s="23" t="str">
        <f t="shared" si="761"/>
        <v>M</v>
      </c>
      <c r="T2722" s="19" t="str">
        <f>IF(Data!$F2719=0,"",Data!$F2719)</f>
        <v/>
      </c>
      <c r="U2722" s="19" t="str">
        <f>IF(Data!$G2719=0,"",Data!$G2719)</f>
        <v/>
      </c>
      <c r="V2722" s="19" t="str">
        <f>IF(Data!$D2719=0,"",Data!$D2719)</f>
        <v/>
      </c>
      <c r="W2722" s="19" t="str">
        <f>Data!$H2719</f>
        <v>Reticulata</v>
      </c>
      <c r="Y2722" s="41" t="e">
        <f t="shared" si="756"/>
        <v>#REF!</v>
      </c>
      <c r="Z2722" s="8">
        <f t="shared" si="762"/>
        <v>10000</v>
      </c>
      <c r="AA2722" s="8" t="str">
        <f t="shared" si="763"/>
        <v>Professor John L. Spencer</v>
      </c>
      <c r="AB2722" s="8" t="str">
        <f t="shared" si="764"/>
        <v>M</v>
      </c>
      <c r="AC2722" s="8" t="str">
        <f t="shared" si="765"/>
        <v/>
      </c>
      <c r="AD2722" s="8" t="str">
        <f t="shared" si="770"/>
        <v/>
      </c>
      <c r="AE2722" s="8" t="str">
        <f t="shared" si="766"/>
        <v/>
      </c>
      <c r="AF2722" s="5">
        <f t="shared" si="767"/>
        <v>2006</v>
      </c>
      <c r="AG2722" s="46">
        <v>2719</v>
      </c>
      <c r="AH2722" s="47" t="str">
        <f t="shared" si="757"/>
        <v/>
      </c>
      <c r="AI2722" s="48" t="str">
        <f t="shared" si="758"/>
        <v/>
      </c>
      <c r="AK2722" s="22" t="e">
        <f>TRIM(#REF!)</f>
        <v>#REF!</v>
      </c>
      <c r="AL2722" s="23" t="e">
        <f>IF(#REF!=0,"",#REF!)</f>
        <v>#REF!</v>
      </c>
      <c r="AM2722" s="19" t="e">
        <f>IF(#REF!=0,"",#REF!)</f>
        <v>#REF!</v>
      </c>
      <c r="AN2722" s="23" t="e">
        <f>IF($AK2722="","",#REF!)</f>
        <v>#REF!</v>
      </c>
      <c r="AO2722" s="23" t="e">
        <f t="shared" si="768"/>
        <v>#REF!</v>
      </c>
      <c r="AP2722" s="19" t="e">
        <f>IF(#REF!=0,"",#REF!)</f>
        <v>#REF!</v>
      </c>
      <c r="AQ2722" s="19" t="e">
        <f>IF(#REF!=0,"",#REF!)</f>
        <v>#REF!</v>
      </c>
      <c r="AR2722" s="19" t="e">
        <f>IF(#REF!=0,"",#REF!)</f>
        <v>#REF!</v>
      </c>
      <c r="AS2722" s="19" t="e">
        <f>#REF!</f>
        <v>#REF!</v>
      </c>
    </row>
    <row r="2723" spans="4:45" ht="19.5" thickTop="1" thickBot="1" x14ac:dyDescent="0.25">
      <c r="D2723" s="1" t="str">
        <f t="shared" si="754"/>
        <v/>
      </c>
      <c r="E2723" s="1" t="str">
        <f t="shared" si="755"/>
        <v/>
      </c>
      <c r="K2723" s="19" t="str">
        <f t="shared" si="759"/>
        <v/>
      </c>
      <c r="L2723" s="19">
        <f t="shared" si="769"/>
        <v>10000</v>
      </c>
      <c r="M2723" s="22" t="str">
        <f>TRIM(Data!$N2720)</f>
        <v>Professor Tsai (See Reticulate Leaf Crimson) (Maye Taohong)</v>
      </c>
      <c r="N2723" s="22" t="str">
        <f>TRIM(Data!$A2720)</f>
        <v>Professor Tsai (R) (See Reticulate Leaf Crimson) (Maye Taohong)</v>
      </c>
      <c r="O2723" s="23">
        <f>IF(Data!$B2720=0,"",Data!$B2720)</f>
        <v>1980</v>
      </c>
      <c r="P2723" s="19" t="str">
        <f>IF(Data!$C2720=0,"",Data!$C2720)</f>
        <v/>
      </c>
      <c r="Q2723" s="23" t="str">
        <f>IF($M2723="","",Data!$E2720)</f>
        <v>M</v>
      </c>
      <c r="R2723" s="23" t="str">
        <f t="shared" si="760"/>
        <v>M</v>
      </c>
      <c r="S2723" s="23" t="str">
        <f t="shared" si="761"/>
        <v>M</v>
      </c>
      <c r="T2723" s="19" t="str">
        <f>IF(Data!$F2720=0,"",Data!$F2720)</f>
        <v/>
      </c>
      <c r="U2723" s="19" t="str">
        <f>IF(Data!$G2720=0,"",Data!$G2720)</f>
        <v/>
      </c>
      <c r="V2723" s="19" t="str">
        <f>IF(Data!$D2720=0,"",Data!$D2720)</f>
        <v/>
      </c>
      <c r="W2723" s="19" t="str">
        <f>Data!$H2720</f>
        <v>Reticulata</v>
      </c>
      <c r="Y2723" s="41" t="e">
        <f t="shared" si="756"/>
        <v>#REF!</v>
      </c>
      <c r="Z2723" s="8">
        <f t="shared" si="762"/>
        <v>10000</v>
      </c>
      <c r="AA2723" s="8" t="str">
        <f t="shared" si="763"/>
        <v>Professor Tsai (See Reticulate Leaf Crimson) (Maye Taohong)</v>
      </c>
      <c r="AB2723" s="8" t="str">
        <f t="shared" si="764"/>
        <v>M</v>
      </c>
      <c r="AC2723" s="8" t="str">
        <f t="shared" si="765"/>
        <v/>
      </c>
      <c r="AD2723" s="8" t="str">
        <f t="shared" si="770"/>
        <v/>
      </c>
      <c r="AE2723" s="8" t="str">
        <f t="shared" si="766"/>
        <v/>
      </c>
      <c r="AF2723" s="5">
        <f t="shared" si="767"/>
        <v>1980</v>
      </c>
      <c r="AG2723" s="46">
        <v>2720</v>
      </c>
      <c r="AH2723" s="47" t="str">
        <f t="shared" si="757"/>
        <v/>
      </c>
      <c r="AI2723" s="48" t="str">
        <f t="shared" si="758"/>
        <v/>
      </c>
      <c r="AK2723" s="22" t="e">
        <f>TRIM(#REF!)</f>
        <v>#REF!</v>
      </c>
      <c r="AL2723" s="23" t="e">
        <f>IF(#REF!=0,"",#REF!)</f>
        <v>#REF!</v>
      </c>
      <c r="AM2723" s="19" t="e">
        <f>IF(#REF!=0,"",#REF!)</f>
        <v>#REF!</v>
      </c>
      <c r="AN2723" s="23" t="e">
        <f>IF($AK2723="","",#REF!)</f>
        <v>#REF!</v>
      </c>
      <c r="AO2723" s="23" t="e">
        <f t="shared" si="768"/>
        <v>#REF!</v>
      </c>
      <c r="AP2723" s="19" t="e">
        <f>IF(#REF!=0,"",#REF!)</f>
        <v>#REF!</v>
      </c>
      <c r="AQ2723" s="19" t="e">
        <f>IF(#REF!=0,"",#REF!)</f>
        <v>#REF!</v>
      </c>
      <c r="AR2723" s="19" t="e">
        <f>IF(#REF!=0,"",#REF!)</f>
        <v>#REF!</v>
      </c>
      <c r="AS2723" s="19" t="e">
        <f>#REF!</f>
        <v>#REF!</v>
      </c>
    </row>
    <row r="2724" spans="4:45" ht="19.5" thickTop="1" thickBot="1" x14ac:dyDescent="0.25">
      <c r="D2724" s="1" t="str">
        <f t="shared" si="754"/>
        <v/>
      </c>
      <c r="E2724" s="1" t="str">
        <f t="shared" si="755"/>
        <v/>
      </c>
      <c r="K2724" s="19" t="str">
        <f t="shared" si="759"/>
        <v/>
      </c>
      <c r="L2724" s="19">
        <f t="shared" si="769"/>
        <v>10000</v>
      </c>
      <c r="M2724" s="22" t="str">
        <f>TRIM(Data!$N2721)</f>
        <v>Prudence</v>
      </c>
      <c r="N2724" s="22" t="str">
        <f>TRIM(Data!$A2721)</f>
        <v>Prudence (H)</v>
      </c>
      <c r="O2724" s="23">
        <f>IF(Data!$B2721=0,"",Data!$B2721)</f>
        <v>1971</v>
      </c>
      <c r="P2724" s="19" t="str">
        <f>IF(Data!$C2721=0,"",Data!$C2721)</f>
        <v>1</v>
      </c>
      <c r="Q2724" s="23" t="str">
        <f>IF($M2724="","",Data!$E2721)</f>
        <v>Min</v>
      </c>
      <c r="R2724" s="23" t="str">
        <f t="shared" si="760"/>
        <v>Min</v>
      </c>
      <c r="S2724" s="23" t="str">
        <f t="shared" si="761"/>
        <v>Min</v>
      </c>
      <c r="T2724" s="19" t="str">
        <f>IF(Data!$F2721=0,"",Data!$F2721)</f>
        <v/>
      </c>
      <c r="U2724" s="19" t="str">
        <f>IF(Data!$G2721=0,"",Data!$G2721)</f>
        <v/>
      </c>
      <c r="V2724" s="19" t="str">
        <f>IF(Data!$D2721=0,"",Data!$D2721)</f>
        <v/>
      </c>
      <c r="W2724" s="19" t="str">
        <f>Data!$H2721</f>
        <v>NRH</v>
      </c>
      <c r="Y2724" s="41" t="e">
        <f t="shared" si="756"/>
        <v>#REF!</v>
      </c>
      <c r="Z2724" s="8">
        <f t="shared" si="762"/>
        <v>10000</v>
      </c>
      <c r="AA2724" s="8" t="str">
        <f t="shared" si="763"/>
        <v>Prudence</v>
      </c>
      <c r="AB2724" s="8" t="str">
        <f t="shared" si="764"/>
        <v>Min</v>
      </c>
      <c r="AC2724" s="8" t="str">
        <f t="shared" si="765"/>
        <v/>
      </c>
      <c r="AD2724" s="8" t="str">
        <f t="shared" si="770"/>
        <v/>
      </c>
      <c r="AE2724" s="8" t="str">
        <f t="shared" si="766"/>
        <v/>
      </c>
      <c r="AF2724" s="5">
        <f t="shared" si="767"/>
        <v>1971</v>
      </c>
      <c r="AG2724" s="46">
        <v>2721</v>
      </c>
      <c r="AH2724" s="47" t="str">
        <f t="shared" si="757"/>
        <v/>
      </c>
      <c r="AI2724" s="48" t="str">
        <f t="shared" si="758"/>
        <v/>
      </c>
      <c r="AK2724" s="22" t="e">
        <f>TRIM(#REF!)</f>
        <v>#REF!</v>
      </c>
      <c r="AL2724" s="23" t="e">
        <f>IF(#REF!=0,"",#REF!)</f>
        <v>#REF!</v>
      </c>
      <c r="AM2724" s="19" t="e">
        <f>IF(#REF!=0,"",#REF!)</f>
        <v>#REF!</v>
      </c>
      <c r="AN2724" s="23" t="e">
        <f>IF($AK2724="","",#REF!)</f>
        <v>#REF!</v>
      </c>
      <c r="AO2724" s="23" t="e">
        <f t="shared" si="768"/>
        <v>#REF!</v>
      </c>
      <c r="AP2724" s="19" t="e">
        <f>IF(#REF!=0,"",#REF!)</f>
        <v>#REF!</v>
      </c>
      <c r="AQ2724" s="19" t="e">
        <f>IF(#REF!=0,"",#REF!)</f>
        <v>#REF!</v>
      </c>
      <c r="AR2724" s="19" t="e">
        <f>IF(#REF!=0,"",#REF!)</f>
        <v>#REF!</v>
      </c>
      <c r="AS2724" s="19" t="e">
        <f>#REF!</f>
        <v>#REF!</v>
      </c>
    </row>
    <row r="2725" spans="4:45" ht="19.5" thickTop="1" thickBot="1" x14ac:dyDescent="0.25">
      <c r="D2725" s="1" t="str">
        <f t="shared" si="754"/>
        <v/>
      </c>
      <c r="E2725" s="1" t="str">
        <f t="shared" si="755"/>
        <v/>
      </c>
      <c r="K2725" s="19" t="str">
        <f t="shared" si="759"/>
        <v/>
      </c>
      <c r="L2725" s="19">
        <f t="shared" si="769"/>
        <v>10000</v>
      </c>
      <c r="M2725" s="22" t="str">
        <f>TRIM(Data!$N2722)</f>
        <v>Pumphrey's Pride</v>
      </c>
      <c r="N2725" s="22" t="str">
        <f>TRIM(Data!$A2722)</f>
        <v>Pumphrey's Pride (H)</v>
      </c>
      <c r="O2725" s="23">
        <f>IF(Data!$B2722=0,"",Data!$B2722)</f>
        <v>2007</v>
      </c>
      <c r="P2725" s="19" t="str">
        <f>IF(Data!$C2722=0,"",Data!$C2722)</f>
        <v/>
      </c>
      <c r="Q2725" s="23" t="str">
        <f>IF($M2725="","",Data!$E2722)</f>
        <v>M</v>
      </c>
      <c r="R2725" s="23" t="str">
        <f t="shared" si="760"/>
        <v>M</v>
      </c>
      <c r="S2725" s="23" t="str">
        <f t="shared" si="761"/>
        <v>M</v>
      </c>
      <c r="T2725" s="19" t="str">
        <f>IF(Data!$F2722=0,"",Data!$F2722)</f>
        <v/>
      </c>
      <c r="U2725" s="19" t="str">
        <f>IF(Data!$G2722=0,"",Data!$G2722)</f>
        <v/>
      </c>
      <c r="V2725" s="19" t="str">
        <f>IF(Data!$D2722=0,"",Data!$D2722)</f>
        <v/>
      </c>
      <c r="W2725" s="19" t="str">
        <f>Data!$H2722</f>
        <v>NRH</v>
      </c>
      <c r="Y2725" s="41" t="e">
        <f t="shared" si="756"/>
        <v>#REF!</v>
      </c>
      <c r="Z2725" s="8">
        <f t="shared" si="762"/>
        <v>10000</v>
      </c>
      <c r="AA2725" s="8" t="str">
        <f t="shared" si="763"/>
        <v>Pumphrey's Pride</v>
      </c>
      <c r="AB2725" s="8" t="str">
        <f t="shared" si="764"/>
        <v>M</v>
      </c>
      <c r="AC2725" s="8" t="str">
        <f t="shared" si="765"/>
        <v/>
      </c>
      <c r="AD2725" s="8" t="str">
        <f t="shared" si="770"/>
        <v/>
      </c>
      <c r="AE2725" s="8" t="str">
        <f t="shared" si="766"/>
        <v/>
      </c>
      <c r="AF2725" s="5">
        <f t="shared" si="767"/>
        <v>2007</v>
      </c>
      <c r="AG2725" s="46">
        <v>2722</v>
      </c>
      <c r="AH2725" s="47" t="str">
        <f t="shared" si="757"/>
        <v/>
      </c>
      <c r="AI2725" s="48" t="str">
        <f t="shared" si="758"/>
        <v/>
      </c>
      <c r="AK2725" s="22" t="e">
        <f>TRIM(#REF!)</f>
        <v>#REF!</v>
      </c>
      <c r="AL2725" s="23" t="e">
        <f>IF(#REF!=0,"",#REF!)</f>
        <v>#REF!</v>
      </c>
      <c r="AM2725" s="19" t="e">
        <f>IF(#REF!=0,"",#REF!)</f>
        <v>#REF!</v>
      </c>
      <c r="AN2725" s="23" t="e">
        <f>IF($AK2725="","",#REF!)</f>
        <v>#REF!</v>
      </c>
      <c r="AO2725" s="23" t="e">
        <f t="shared" si="768"/>
        <v>#REF!</v>
      </c>
      <c r="AP2725" s="19" t="e">
        <f>IF(#REF!=0,"",#REF!)</f>
        <v>#REF!</v>
      </c>
      <c r="AQ2725" s="19" t="e">
        <f>IF(#REF!=0,"",#REF!)</f>
        <v>#REF!</v>
      </c>
      <c r="AR2725" s="19" t="e">
        <f>IF(#REF!=0,"",#REF!)</f>
        <v>#REF!</v>
      </c>
      <c r="AS2725" s="19" t="e">
        <f>#REF!</f>
        <v>#REF!</v>
      </c>
    </row>
    <row r="2726" spans="4:45" ht="19.5" thickTop="1" thickBot="1" x14ac:dyDescent="0.25">
      <c r="D2726" s="1" t="str">
        <f t="shared" si="754"/>
        <v/>
      </c>
      <c r="E2726" s="1" t="str">
        <f t="shared" si="755"/>
        <v/>
      </c>
      <c r="K2726" s="19" t="str">
        <f t="shared" si="759"/>
        <v/>
      </c>
      <c r="L2726" s="19">
        <f t="shared" si="769"/>
        <v>10000</v>
      </c>
      <c r="M2726" s="22" t="str">
        <f>TRIM(Data!$N2723)</f>
        <v>Punkin</v>
      </c>
      <c r="N2726" s="22" t="str">
        <f>TRIM(Data!$A2723)</f>
        <v>Punkin (H)</v>
      </c>
      <c r="O2726" s="23">
        <f>IF(Data!$B2723=0,"",Data!$B2723)</f>
        <v>1966</v>
      </c>
      <c r="P2726" s="19" t="str">
        <f>IF(Data!$C2723=0,"",Data!$C2723)</f>
        <v>1</v>
      </c>
      <c r="Q2726" s="23" t="str">
        <f>IF($M2726="","",Data!$E2723)</f>
        <v>S</v>
      </c>
      <c r="R2726" s="23" t="str">
        <f t="shared" si="760"/>
        <v>S</v>
      </c>
      <c r="S2726" s="23" t="str">
        <f t="shared" si="761"/>
        <v>S</v>
      </c>
      <c r="T2726" s="19" t="str">
        <f>IF(Data!$F2723=0,"",Data!$F2723)</f>
        <v/>
      </c>
      <c r="U2726" s="19" t="str">
        <f>IF(Data!$G2723=0,"",Data!$G2723)</f>
        <v>FD</v>
      </c>
      <c r="V2726" s="19" t="str">
        <f>IF(Data!$D2723=0,"",Data!$D2723)</f>
        <v/>
      </c>
      <c r="W2726" s="19" t="str">
        <f>Data!$H2723</f>
        <v>NRH</v>
      </c>
      <c r="Y2726" s="41" t="e">
        <f t="shared" si="756"/>
        <v>#REF!</v>
      </c>
      <c r="Z2726" s="8">
        <f t="shared" si="762"/>
        <v>10000</v>
      </c>
      <c r="AA2726" s="8" t="str">
        <f t="shared" si="763"/>
        <v>Punkin</v>
      </c>
      <c r="AB2726" s="8" t="str">
        <f t="shared" si="764"/>
        <v>S</v>
      </c>
      <c r="AC2726" s="8" t="str">
        <f t="shared" si="765"/>
        <v/>
      </c>
      <c r="AD2726" s="8" t="str">
        <f t="shared" si="770"/>
        <v>FD</v>
      </c>
      <c r="AE2726" s="8" t="str">
        <f t="shared" si="766"/>
        <v/>
      </c>
      <c r="AF2726" s="5">
        <f t="shared" si="767"/>
        <v>1966</v>
      </c>
      <c r="AG2726" s="46">
        <v>2723</v>
      </c>
      <c r="AH2726" s="47" t="str">
        <f t="shared" si="757"/>
        <v/>
      </c>
      <c r="AI2726" s="48" t="str">
        <f t="shared" si="758"/>
        <v/>
      </c>
      <c r="AK2726" s="22" t="e">
        <f>TRIM(#REF!)</f>
        <v>#REF!</v>
      </c>
      <c r="AL2726" s="23" t="e">
        <f>IF(#REF!=0,"",#REF!)</f>
        <v>#REF!</v>
      </c>
      <c r="AM2726" s="19" t="e">
        <f>IF(#REF!=0,"",#REF!)</f>
        <v>#REF!</v>
      </c>
      <c r="AN2726" s="23" t="e">
        <f>IF($AK2726="","",#REF!)</f>
        <v>#REF!</v>
      </c>
      <c r="AO2726" s="23" t="e">
        <f t="shared" si="768"/>
        <v>#REF!</v>
      </c>
      <c r="AP2726" s="19" t="e">
        <f>IF(#REF!=0,"",#REF!)</f>
        <v>#REF!</v>
      </c>
      <c r="AQ2726" s="19" t="e">
        <f>IF(#REF!=0,"",#REF!)</f>
        <v>#REF!</v>
      </c>
      <c r="AR2726" s="19" t="e">
        <f>IF(#REF!=0,"",#REF!)</f>
        <v>#REF!</v>
      </c>
      <c r="AS2726" s="19" t="e">
        <f>#REF!</f>
        <v>#REF!</v>
      </c>
    </row>
    <row r="2727" spans="4:45" ht="19.5" thickTop="1" thickBot="1" x14ac:dyDescent="0.25">
      <c r="D2727" s="1" t="str">
        <f t="shared" si="754"/>
        <v/>
      </c>
      <c r="E2727" s="1" t="str">
        <f t="shared" si="755"/>
        <v/>
      </c>
      <c r="K2727" s="19" t="str">
        <f t="shared" si="759"/>
        <v/>
      </c>
      <c r="L2727" s="19">
        <f t="shared" si="769"/>
        <v>10000</v>
      </c>
      <c r="M2727" s="22" t="str">
        <f>TRIM(Data!$N2724)</f>
        <v>Puritan Lass</v>
      </c>
      <c r="N2727" s="22" t="str">
        <f>TRIM(Data!$A2724)</f>
        <v>Puritan Lass</v>
      </c>
      <c r="O2727" s="23">
        <f>IF(Data!$B2724=0,"",Data!$B2724)</f>
        <v>1953</v>
      </c>
      <c r="P2727" s="19" t="str">
        <f>IF(Data!$C2724=0,"",Data!$C2724)</f>
        <v>1</v>
      </c>
      <c r="Q2727" s="23" t="str">
        <f>IF($M2727="","",Data!$E2724)</f>
        <v>S</v>
      </c>
      <c r="R2727" s="23" t="str">
        <f t="shared" si="760"/>
        <v>S</v>
      </c>
      <c r="S2727" s="23" t="str">
        <f t="shared" si="761"/>
        <v>S</v>
      </c>
      <c r="T2727" s="19" t="str">
        <f>IF(Data!$F2724=0,"",Data!$F2724)</f>
        <v/>
      </c>
      <c r="U2727" s="19" t="str">
        <f>IF(Data!$G2724=0,"",Data!$G2724)</f>
        <v>FD</v>
      </c>
      <c r="V2727" s="19" t="str">
        <f>IF(Data!$D2724=0,"",Data!$D2724)</f>
        <v/>
      </c>
      <c r="W2727" s="19" t="str">
        <f>Data!$H2724</f>
        <v>Japonica</v>
      </c>
      <c r="Y2727" s="41" t="e">
        <f t="shared" si="756"/>
        <v>#REF!</v>
      </c>
      <c r="Z2727" s="8">
        <f t="shared" si="762"/>
        <v>10000</v>
      </c>
      <c r="AA2727" s="8" t="str">
        <f t="shared" si="763"/>
        <v>Puritan Lass</v>
      </c>
      <c r="AB2727" s="8" t="str">
        <f t="shared" si="764"/>
        <v>S</v>
      </c>
      <c r="AC2727" s="8" t="str">
        <f t="shared" si="765"/>
        <v/>
      </c>
      <c r="AD2727" s="8" t="str">
        <f t="shared" si="770"/>
        <v>FD</v>
      </c>
      <c r="AE2727" s="8" t="str">
        <f t="shared" si="766"/>
        <v/>
      </c>
      <c r="AF2727" s="5">
        <f t="shared" si="767"/>
        <v>1953</v>
      </c>
      <c r="AG2727" s="46">
        <v>2724</v>
      </c>
      <c r="AH2727" s="47" t="str">
        <f t="shared" si="757"/>
        <v/>
      </c>
      <c r="AI2727" s="48" t="str">
        <f t="shared" si="758"/>
        <v/>
      </c>
      <c r="AK2727" s="22" t="e">
        <f>TRIM(#REF!)</f>
        <v>#REF!</v>
      </c>
      <c r="AL2727" s="23" t="e">
        <f>IF(#REF!=0,"",#REF!)</f>
        <v>#REF!</v>
      </c>
      <c r="AM2727" s="19" t="e">
        <f>IF(#REF!=0,"",#REF!)</f>
        <v>#REF!</v>
      </c>
      <c r="AN2727" s="23" t="e">
        <f>IF($AK2727="","",#REF!)</f>
        <v>#REF!</v>
      </c>
      <c r="AO2727" s="23" t="e">
        <f t="shared" si="768"/>
        <v>#REF!</v>
      </c>
      <c r="AP2727" s="19" t="e">
        <f>IF(#REF!=0,"",#REF!)</f>
        <v>#REF!</v>
      </c>
      <c r="AQ2727" s="19" t="e">
        <f>IF(#REF!=0,"",#REF!)</f>
        <v>#REF!</v>
      </c>
      <c r="AR2727" s="19" t="e">
        <f>IF(#REF!=0,"",#REF!)</f>
        <v>#REF!</v>
      </c>
      <c r="AS2727" s="19" t="e">
        <f>#REF!</f>
        <v>#REF!</v>
      </c>
    </row>
    <row r="2728" spans="4:45" ht="19.5" thickTop="1" thickBot="1" x14ac:dyDescent="0.25">
      <c r="D2728" s="1" t="str">
        <f t="shared" ref="D2728:D2791" si="771">IF(ISERROR(VLOOKUP(A2728,$K$4:$M$2950,3,FALSE)),"",VLOOKUP(A2728,$K$4:$N$2950,4,FALSE))</f>
        <v/>
      </c>
      <c r="E2728" s="1" t="str">
        <f t="shared" ref="E2728:E2791" si="772">IF(ISERROR(VLOOKUP(A2728,$K$4:$M$2950,3,FALSE)),"",IF(VLOOKUP(A2728,$K$4:$T$2950,6,FALSE)=0,"",VLOOKUP(A2728,$K$4:$T$2950,6,FALSE)))</f>
        <v/>
      </c>
      <c r="K2728" s="19" t="str">
        <f t="shared" si="759"/>
        <v/>
      </c>
      <c r="L2728" s="19">
        <f t="shared" si="769"/>
        <v>10000</v>
      </c>
      <c r="M2728" s="22" t="str">
        <f>TRIM(Data!$N2725)</f>
        <v>Purity</v>
      </c>
      <c r="N2728" s="22" t="str">
        <f>TRIM(Data!$A2725)</f>
        <v>Purity (Neige d'Oree, Harriet L. Laub, Refinement)</v>
      </c>
      <c r="O2728" s="23">
        <f>IF(Data!$B2725=0,"",Data!$B2725)</f>
        <v>1887</v>
      </c>
      <c r="P2728" s="19" t="str">
        <f>IF(Data!$C2725=0,"",Data!$C2725)</f>
        <v>1</v>
      </c>
      <c r="Q2728" s="23" t="str">
        <f>IF($M2728="","",Data!$E2725)</f>
        <v>M</v>
      </c>
      <c r="R2728" s="23" t="str">
        <f t="shared" si="760"/>
        <v>M</v>
      </c>
      <c r="S2728" s="23" t="str">
        <f t="shared" si="761"/>
        <v>M</v>
      </c>
      <c r="T2728" s="19" t="str">
        <f>IF(Data!$F2725=0,"",Data!$F2725)</f>
        <v>WHITE</v>
      </c>
      <c r="U2728" s="19" t="str">
        <f>IF(Data!$G2725=0,"",Data!$G2725)</f>
        <v/>
      </c>
      <c r="V2728" s="19" t="str">
        <f>IF(Data!$D2725=0,"",Data!$D2725)</f>
        <v>ANTIQUE</v>
      </c>
      <c r="W2728" s="19" t="str">
        <f>Data!$H2725</f>
        <v>Japonica</v>
      </c>
      <c r="Y2728" s="41" t="e">
        <f t="shared" si="756"/>
        <v>#REF!</v>
      </c>
      <c r="Z2728" s="8">
        <f t="shared" si="762"/>
        <v>2728</v>
      </c>
      <c r="AA2728" s="8" t="str">
        <f t="shared" si="763"/>
        <v>Purity</v>
      </c>
      <c r="AB2728" s="8" t="str">
        <f t="shared" si="764"/>
        <v>M</v>
      </c>
      <c r="AC2728" s="8" t="str">
        <f t="shared" si="765"/>
        <v>WHITE</v>
      </c>
      <c r="AD2728" s="8" t="str">
        <f t="shared" si="770"/>
        <v/>
      </c>
      <c r="AE2728" s="8" t="str">
        <f t="shared" si="766"/>
        <v>ANTIQUE</v>
      </c>
      <c r="AF2728" s="5">
        <f t="shared" si="767"/>
        <v>1887</v>
      </c>
      <c r="AG2728" s="46">
        <v>2725</v>
      </c>
      <c r="AH2728" s="47" t="str">
        <f t="shared" si="757"/>
        <v/>
      </c>
      <c r="AI2728" s="48" t="str">
        <f t="shared" si="758"/>
        <v/>
      </c>
      <c r="AK2728" s="22" t="e">
        <f>TRIM(#REF!)</f>
        <v>#REF!</v>
      </c>
      <c r="AL2728" s="23" t="e">
        <f>IF(#REF!=0,"",#REF!)</f>
        <v>#REF!</v>
      </c>
      <c r="AM2728" s="19" t="e">
        <f>IF(#REF!=0,"",#REF!)</f>
        <v>#REF!</v>
      </c>
      <c r="AN2728" s="23" t="e">
        <f>IF($AK2728="","",#REF!)</f>
        <v>#REF!</v>
      </c>
      <c r="AO2728" s="23" t="e">
        <f t="shared" si="768"/>
        <v>#REF!</v>
      </c>
      <c r="AP2728" s="19" t="e">
        <f>IF(#REF!=0,"",#REF!)</f>
        <v>#REF!</v>
      </c>
      <c r="AQ2728" s="19" t="e">
        <f>IF(#REF!=0,"",#REF!)</f>
        <v>#REF!</v>
      </c>
      <c r="AR2728" s="19" t="e">
        <f>IF(#REF!=0,"",#REF!)</f>
        <v>#REF!</v>
      </c>
      <c r="AS2728" s="19" t="e">
        <f>#REF!</f>
        <v>#REF!</v>
      </c>
    </row>
    <row r="2729" spans="4:45" ht="19.5" thickTop="1" thickBot="1" x14ac:dyDescent="0.25">
      <c r="D2729" s="1" t="str">
        <f t="shared" si="771"/>
        <v/>
      </c>
      <c r="E2729" s="1" t="str">
        <f t="shared" si="772"/>
        <v/>
      </c>
      <c r="K2729" s="19" t="str">
        <f t="shared" si="759"/>
        <v/>
      </c>
      <c r="L2729" s="19">
        <f t="shared" si="769"/>
        <v>10000</v>
      </c>
      <c r="M2729" s="22" t="str">
        <f>TRIM(Data!$N2726)</f>
        <v>Purple Dawn (See Mathotiana)</v>
      </c>
      <c r="N2729" s="22" t="str">
        <f>TRIM(Data!$A2726)</f>
        <v>Purple Dawn (See Mathotiana)</v>
      </c>
      <c r="O2729" s="23">
        <f>IF(Data!$B2726=0,"",Data!$B2726)</f>
        <v>1840</v>
      </c>
      <c r="P2729" s="19" t="str">
        <f>IF(Data!$C2726=0,"",Data!$C2726)</f>
        <v/>
      </c>
      <c r="Q2729" s="23" t="str">
        <f>IF($M2729="","",Data!$E2726)</f>
        <v>L-VL</v>
      </c>
      <c r="R2729" s="23" t="str">
        <f t="shared" si="760"/>
        <v>L</v>
      </c>
      <c r="S2729" s="23" t="str">
        <f t="shared" si="761"/>
        <v>L</v>
      </c>
      <c r="T2729" s="19" t="str">
        <f>IF(Data!$F2726=0,"",Data!$F2726)</f>
        <v/>
      </c>
      <c r="U2729" s="19" t="str">
        <f>IF(Data!$G2726=0,"",Data!$G2726)</f>
        <v/>
      </c>
      <c r="V2729" s="19" t="str">
        <f>IF(Data!$D2726=0,"",Data!$D2726)</f>
        <v>ANTIQUE</v>
      </c>
      <c r="W2729" s="19" t="str">
        <f>Data!$H2726</f>
        <v>Japonica</v>
      </c>
      <c r="Y2729" s="41" t="e">
        <f t="shared" si="756"/>
        <v>#REF!</v>
      </c>
      <c r="Z2729" s="8">
        <f t="shared" si="762"/>
        <v>2729</v>
      </c>
      <c r="AA2729" s="8" t="str">
        <f t="shared" si="763"/>
        <v>Purple Dawn (See Mathotiana)</v>
      </c>
      <c r="AB2729" s="8" t="str">
        <f t="shared" si="764"/>
        <v>L</v>
      </c>
      <c r="AC2729" s="8" t="str">
        <f t="shared" si="765"/>
        <v/>
      </c>
      <c r="AD2729" s="8" t="str">
        <f t="shared" si="770"/>
        <v/>
      </c>
      <c r="AE2729" s="8" t="str">
        <f t="shared" si="766"/>
        <v>ANTIQUE</v>
      </c>
      <c r="AF2729" s="5">
        <f t="shared" si="767"/>
        <v>1840</v>
      </c>
      <c r="AG2729" s="46">
        <v>2726</v>
      </c>
      <c r="AH2729" s="47" t="str">
        <f t="shared" si="757"/>
        <v/>
      </c>
      <c r="AI2729" s="48" t="str">
        <f t="shared" si="758"/>
        <v/>
      </c>
      <c r="AK2729" s="22" t="e">
        <f>TRIM(#REF!)</f>
        <v>#REF!</v>
      </c>
      <c r="AL2729" s="23" t="e">
        <f>IF(#REF!=0,"",#REF!)</f>
        <v>#REF!</v>
      </c>
      <c r="AM2729" s="19" t="e">
        <f>IF(#REF!=0,"",#REF!)</f>
        <v>#REF!</v>
      </c>
      <c r="AN2729" s="23" t="e">
        <f>IF($AK2729="","",#REF!)</f>
        <v>#REF!</v>
      </c>
      <c r="AO2729" s="23" t="e">
        <f t="shared" si="768"/>
        <v>#REF!</v>
      </c>
      <c r="AP2729" s="19" t="e">
        <f>IF(#REF!=0,"",#REF!)</f>
        <v>#REF!</v>
      </c>
      <c r="AQ2729" s="19" t="e">
        <f>IF(#REF!=0,"",#REF!)</f>
        <v>#REF!</v>
      </c>
      <c r="AR2729" s="19" t="e">
        <f>IF(#REF!=0,"",#REF!)</f>
        <v>#REF!</v>
      </c>
      <c r="AS2729" s="19" t="e">
        <f>#REF!</f>
        <v>#REF!</v>
      </c>
    </row>
    <row r="2730" spans="4:45" ht="19.5" thickTop="1" thickBot="1" x14ac:dyDescent="0.25">
      <c r="D2730" s="1" t="str">
        <f t="shared" si="771"/>
        <v/>
      </c>
      <c r="E2730" s="1" t="str">
        <f t="shared" si="772"/>
        <v/>
      </c>
      <c r="K2730" s="19" t="str">
        <f t="shared" si="759"/>
        <v/>
      </c>
      <c r="L2730" s="19">
        <f t="shared" si="769"/>
        <v>10000</v>
      </c>
      <c r="M2730" s="22" t="str">
        <f>TRIM(Data!$N2727)</f>
        <v>Purple Emperor (See Mathotiana)</v>
      </c>
      <c r="N2730" s="22" t="str">
        <f>TRIM(Data!$A2727)</f>
        <v>Purple Emperor (See Mathotiana)</v>
      </c>
      <c r="O2730" s="23">
        <f>IF(Data!$B2727=0,"",Data!$B2727)</f>
        <v>1840</v>
      </c>
      <c r="P2730" s="19" t="str">
        <f>IF(Data!$C2727=0,"",Data!$C2727)</f>
        <v/>
      </c>
      <c r="Q2730" s="23" t="str">
        <f>IF($M2730="","",Data!$E2727)</f>
        <v>L-VL</v>
      </c>
      <c r="R2730" s="23" t="str">
        <f t="shared" si="760"/>
        <v>L</v>
      </c>
      <c r="S2730" s="23" t="str">
        <f t="shared" si="761"/>
        <v>L</v>
      </c>
      <c r="T2730" s="19" t="str">
        <f>IF(Data!$F2727=0,"",Data!$F2727)</f>
        <v/>
      </c>
      <c r="U2730" s="19" t="str">
        <f>IF(Data!$G2727=0,"",Data!$G2727)</f>
        <v/>
      </c>
      <c r="V2730" s="19" t="str">
        <f>IF(Data!$D2727=0,"",Data!$D2727)</f>
        <v>ANTIQUE</v>
      </c>
      <c r="W2730" s="19" t="str">
        <f>Data!$H2727</f>
        <v>Japonica</v>
      </c>
      <c r="Y2730" s="41" t="e">
        <f t="shared" si="756"/>
        <v>#REF!</v>
      </c>
      <c r="Z2730" s="8">
        <f t="shared" si="762"/>
        <v>2730</v>
      </c>
      <c r="AA2730" s="8" t="str">
        <f t="shared" si="763"/>
        <v>Purple Emperor (See Mathotiana)</v>
      </c>
      <c r="AB2730" s="8" t="str">
        <f t="shared" si="764"/>
        <v>L</v>
      </c>
      <c r="AC2730" s="8" t="str">
        <f t="shared" si="765"/>
        <v/>
      </c>
      <c r="AD2730" s="8" t="str">
        <f t="shared" si="770"/>
        <v/>
      </c>
      <c r="AE2730" s="8" t="str">
        <f t="shared" si="766"/>
        <v>ANTIQUE</v>
      </c>
      <c r="AF2730" s="5">
        <f t="shared" si="767"/>
        <v>1840</v>
      </c>
      <c r="AG2730" s="46">
        <v>2727</v>
      </c>
      <c r="AH2730" s="47" t="str">
        <f t="shared" si="757"/>
        <v/>
      </c>
      <c r="AI2730" s="48" t="str">
        <f t="shared" si="758"/>
        <v/>
      </c>
      <c r="AK2730" s="22" t="e">
        <f>TRIM(#REF!)</f>
        <v>#REF!</v>
      </c>
      <c r="AL2730" s="23" t="e">
        <f>IF(#REF!=0,"",#REF!)</f>
        <v>#REF!</v>
      </c>
      <c r="AM2730" s="19" t="e">
        <f>IF(#REF!=0,"",#REF!)</f>
        <v>#REF!</v>
      </c>
      <c r="AN2730" s="23" t="e">
        <f>IF($AK2730="","",#REF!)</f>
        <v>#REF!</v>
      </c>
      <c r="AO2730" s="23" t="e">
        <f t="shared" si="768"/>
        <v>#REF!</v>
      </c>
      <c r="AP2730" s="19" t="e">
        <f>IF(#REF!=0,"",#REF!)</f>
        <v>#REF!</v>
      </c>
      <c r="AQ2730" s="19" t="e">
        <f>IF(#REF!=0,"",#REF!)</f>
        <v>#REF!</v>
      </c>
      <c r="AR2730" s="19" t="e">
        <f>IF(#REF!=0,"",#REF!)</f>
        <v>#REF!</v>
      </c>
      <c r="AS2730" s="19" t="e">
        <f>#REF!</f>
        <v>#REF!</v>
      </c>
    </row>
    <row r="2731" spans="4:45" ht="19.5" thickTop="1" thickBot="1" x14ac:dyDescent="0.25">
      <c r="D2731" s="1" t="str">
        <f t="shared" si="771"/>
        <v/>
      </c>
      <c r="E2731" s="1" t="str">
        <f t="shared" si="772"/>
        <v/>
      </c>
      <c r="K2731" s="19" t="str">
        <f t="shared" si="759"/>
        <v/>
      </c>
      <c r="L2731" s="19">
        <f t="shared" si="769"/>
        <v>10000</v>
      </c>
      <c r="M2731" s="22" t="str">
        <f>TRIM(Data!$N2728)</f>
        <v>Purple Fire</v>
      </c>
      <c r="N2731" s="22" t="str">
        <f>TRIM(Data!$A2728)</f>
        <v>Purple Fire (H)</v>
      </c>
      <c r="O2731" s="23">
        <f>IF(Data!$B2728=0,"",Data!$B2728)</f>
        <v>2004</v>
      </c>
      <c r="P2731" s="19" t="str">
        <f>IF(Data!$C2728=0,"",Data!$C2728)</f>
        <v>1</v>
      </c>
      <c r="Q2731" s="23" t="str">
        <f>IF($M2731="","",Data!$E2728)</f>
        <v>M</v>
      </c>
      <c r="R2731" s="23" t="str">
        <f t="shared" si="760"/>
        <v>M</v>
      </c>
      <c r="S2731" s="23" t="str">
        <f t="shared" si="761"/>
        <v>M</v>
      </c>
      <c r="T2731" s="19" t="str">
        <f>IF(Data!$F2728=0,"",Data!$F2728)</f>
        <v/>
      </c>
      <c r="U2731" s="19" t="str">
        <f>IF(Data!$G2728=0,"",Data!$G2728)</f>
        <v/>
      </c>
      <c r="V2731" s="19" t="str">
        <f>IF(Data!$D2728=0,"",Data!$D2728)</f>
        <v/>
      </c>
      <c r="W2731" s="19" t="str">
        <f>Data!$H2728</f>
        <v>NRH</v>
      </c>
      <c r="Y2731" s="41" t="e">
        <f t="shared" si="756"/>
        <v>#REF!</v>
      </c>
      <c r="Z2731" s="8">
        <f t="shared" si="762"/>
        <v>10000</v>
      </c>
      <c r="AA2731" s="8" t="str">
        <f t="shared" si="763"/>
        <v>Purple Fire</v>
      </c>
      <c r="AB2731" s="8" t="str">
        <f t="shared" si="764"/>
        <v>M</v>
      </c>
      <c r="AC2731" s="8" t="str">
        <f t="shared" si="765"/>
        <v/>
      </c>
      <c r="AD2731" s="8" t="str">
        <f t="shared" si="770"/>
        <v/>
      </c>
      <c r="AE2731" s="8" t="str">
        <f t="shared" si="766"/>
        <v/>
      </c>
      <c r="AF2731" s="5">
        <f t="shared" si="767"/>
        <v>2004</v>
      </c>
      <c r="AG2731" s="46">
        <v>2728</v>
      </c>
      <c r="AH2731" s="47" t="str">
        <f t="shared" si="757"/>
        <v/>
      </c>
      <c r="AI2731" s="48" t="str">
        <f t="shared" si="758"/>
        <v/>
      </c>
      <c r="AK2731" s="22" t="e">
        <f>TRIM(#REF!)</f>
        <v>#REF!</v>
      </c>
      <c r="AL2731" s="23" t="e">
        <f>IF(#REF!=0,"",#REF!)</f>
        <v>#REF!</v>
      </c>
      <c r="AM2731" s="19" t="e">
        <f>IF(#REF!=0,"",#REF!)</f>
        <v>#REF!</v>
      </c>
      <c r="AN2731" s="23" t="e">
        <f>IF($AK2731="","",#REF!)</f>
        <v>#REF!</v>
      </c>
      <c r="AO2731" s="23" t="e">
        <f t="shared" si="768"/>
        <v>#REF!</v>
      </c>
      <c r="AP2731" s="19" t="e">
        <f>IF(#REF!=0,"",#REF!)</f>
        <v>#REF!</v>
      </c>
      <c r="AQ2731" s="19" t="e">
        <f>IF(#REF!=0,"",#REF!)</f>
        <v>#REF!</v>
      </c>
      <c r="AR2731" s="19" t="e">
        <f>IF(#REF!=0,"",#REF!)</f>
        <v>#REF!</v>
      </c>
      <c r="AS2731" s="19" t="e">
        <f>#REF!</f>
        <v>#REF!</v>
      </c>
    </row>
    <row r="2732" spans="4:45" ht="19.5" thickTop="1" thickBot="1" x14ac:dyDescent="0.25">
      <c r="D2732" s="1" t="str">
        <f t="shared" si="771"/>
        <v/>
      </c>
      <c r="E2732" s="1" t="str">
        <f t="shared" si="772"/>
        <v/>
      </c>
      <c r="K2732" s="19" t="str">
        <f t="shared" si="759"/>
        <v/>
      </c>
      <c r="L2732" s="19">
        <f t="shared" si="769"/>
        <v>10000</v>
      </c>
      <c r="M2732" s="22" t="str">
        <f>TRIM(Data!$N2729)</f>
        <v>Purple Girl</v>
      </c>
      <c r="N2732" s="22" t="str">
        <f>TRIM(Data!$A2729)</f>
        <v>Purple Girl</v>
      </c>
      <c r="O2732" s="23">
        <f>IF(Data!$B2729=0,"",Data!$B2729)</f>
        <v>1960</v>
      </c>
      <c r="P2732" s="19" t="str">
        <f>IF(Data!$C2729=0,"",Data!$C2729)</f>
        <v/>
      </c>
      <c r="Q2732" s="23" t="str">
        <f>IF($M2732="","",Data!$E2729)</f>
        <v>M</v>
      </c>
      <c r="R2732" s="23" t="str">
        <f t="shared" si="760"/>
        <v>M</v>
      </c>
      <c r="S2732" s="23" t="str">
        <f t="shared" si="761"/>
        <v>M</v>
      </c>
      <c r="T2732" s="19" t="str">
        <f>IF(Data!$F2729=0,"",Data!$F2729)</f>
        <v/>
      </c>
      <c r="U2732" s="19" t="str">
        <f>IF(Data!$G2729=0,"",Data!$G2729)</f>
        <v/>
      </c>
      <c r="V2732" s="19" t="str">
        <f>IF(Data!$D2729=0,"",Data!$D2729)</f>
        <v/>
      </c>
      <c r="W2732" s="19" t="str">
        <f>Data!$H2729</f>
        <v>Japonica</v>
      </c>
      <c r="Y2732" s="41" t="e">
        <f t="shared" si="756"/>
        <v>#REF!</v>
      </c>
      <c r="Z2732" s="8">
        <f t="shared" si="762"/>
        <v>10000</v>
      </c>
      <c r="AA2732" s="8" t="str">
        <f t="shared" si="763"/>
        <v>Purple Girl</v>
      </c>
      <c r="AB2732" s="8" t="str">
        <f t="shared" si="764"/>
        <v>M</v>
      </c>
      <c r="AC2732" s="8" t="str">
        <f t="shared" si="765"/>
        <v/>
      </c>
      <c r="AD2732" s="8" t="str">
        <f t="shared" si="770"/>
        <v/>
      </c>
      <c r="AE2732" s="8" t="str">
        <f t="shared" si="766"/>
        <v/>
      </c>
      <c r="AF2732" s="5">
        <f t="shared" si="767"/>
        <v>1960</v>
      </c>
      <c r="AG2732" s="46">
        <v>2729</v>
      </c>
      <c r="AH2732" s="47" t="str">
        <f t="shared" si="757"/>
        <v/>
      </c>
      <c r="AI2732" s="48" t="str">
        <f t="shared" si="758"/>
        <v/>
      </c>
      <c r="AK2732" s="22" t="e">
        <f>TRIM(#REF!)</f>
        <v>#REF!</v>
      </c>
      <c r="AL2732" s="23" t="e">
        <f>IF(#REF!=0,"",#REF!)</f>
        <v>#REF!</v>
      </c>
      <c r="AM2732" s="19" t="e">
        <f>IF(#REF!=0,"",#REF!)</f>
        <v>#REF!</v>
      </c>
      <c r="AN2732" s="23" t="e">
        <f>IF($AK2732="","",#REF!)</f>
        <v>#REF!</v>
      </c>
      <c r="AO2732" s="23" t="e">
        <f t="shared" si="768"/>
        <v>#REF!</v>
      </c>
      <c r="AP2732" s="19" t="e">
        <f>IF(#REF!=0,"",#REF!)</f>
        <v>#REF!</v>
      </c>
      <c r="AQ2732" s="19" t="e">
        <f>IF(#REF!=0,"",#REF!)</f>
        <v>#REF!</v>
      </c>
      <c r="AR2732" s="19" t="e">
        <f>IF(#REF!=0,"",#REF!)</f>
        <v>#REF!</v>
      </c>
      <c r="AS2732" s="19" t="e">
        <f>#REF!</f>
        <v>#REF!</v>
      </c>
    </row>
    <row r="2733" spans="4:45" ht="19.5" thickTop="1" thickBot="1" x14ac:dyDescent="0.25">
      <c r="D2733" s="1" t="str">
        <f t="shared" si="771"/>
        <v/>
      </c>
      <c r="E2733" s="1" t="str">
        <f t="shared" si="772"/>
        <v/>
      </c>
      <c r="K2733" s="19" t="str">
        <f t="shared" si="759"/>
        <v/>
      </c>
      <c r="L2733" s="19">
        <f t="shared" si="769"/>
        <v>10000</v>
      </c>
      <c r="M2733" s="22" t="str">
        <f>TRIM(Data!$N2730)</f>
        <v>Purple Gown</v>
      </c>
      <c r="N2733" s="22" t="str">
        <f>TRIM(Data!$A2730)</f>
        <v>Purple Gown (R)</v>
      </c>
      <c r="O2733" s="23">
        <f>IF(Data!$B2730=0,"",Data!$B2730)</f>
        <v>1948</v>
      </c>
      <c r="P2733" s="19" t="str">
        <f>IF(Data!$C2730=0,"",Data!$C2730)</f>
        <v>1</v>
      </c>
      <c r="Q2733" s="23" t="str">
        <f>IF($M2733="","",Data!$E2730)</f>
        <v>L-VL</v>
      </c>
      <c r="R2733" s="23" t="str">
        <f t="shared" si="760"/>
        <v>L</v>
      </c>
      <c r="S2733" s="23" t="str">
        <f t="shared" si="761"/>
        <v>L</v>
      </c>
      <c r="T2733" s="19" t="str">
        <f>IF(Data!$F2730=0,"",Data!$F2730)</f>
        <v/>
      </c>
      <c r="U2733" s="19" t="str">
        <f>IF(Data!$G2730=0,"",Data!$G2730)</f>
        <v/>
      </c>
      <c r="V2733" s="19" t="str">
        <f>IF(Data!$D2730=0,"",Data!$D2730)</f>
        <v/>
      </c>
      <c r="W2733" s="19" t="str">
        <f>Data!$H2730</f>
        <v>Reticulata</v>
      </c>
      <c r="Y2733" s="41" t="e">
        <f t="shared" si="756"/>
        <v>#REF!</v>
      </c>
      <c r="Z2733" s="8">
        <f t="shared" si="762"/>
        <v>10000</v>
      </c>
      <c r="AA2733" s="8" t="str">
        <f t="shared" si="763"/>
        <v>Purple Gown</v>
      </c>
      <c r="AB2733" s="8" t="str">
        <f t="shared" si="764"/>
        <v>L</v>
      </c>
      <c r="AC2733" s="8" t="str">
        <f t="shared" si="765"/>
        <v/>
      </c>
      <c r="AD2733" s="8" t="str">
        <f t="shared" si="770"/>
        <v/>
      </c>
      <c r="AE2733" s="8" t="str">
        <f t="shared" si="766"/>
        <v/>
      </c>
      <c r="AF2733" s="5">
        <f t="shared" si="767"/>
        <v>1948</v>
      </c>
      <c r="AG2733" s="46">
        <v>2730</v>
      </c>
      <c r="AH2733" s="47" t="str">
        <f t="shared" si="757"/>
        <v/>
      </c>
      <c r="AI2733" s="48" t="str">
        <f t="shared" si="758"/>
        <v/>
      </c>
      <c r="AK2733" s="22" t="e">
        <f>TRIM(#REF!)</f>
        <v>#REF!</v>
      </c>
      <c r="AL2733" s="23" t="e">
        <f>IF(#REF!=0,"",#REF!)</f>
        <v>#REF!</v>
      </c>
      <c r="AM2733" s="19" t="e">
        <f>IF(#REF!=0,"",#REF!)</f>
        <v>#REF!</v>
      </c>
      <c r="AN2733" s="23" t="e">
        <f>IF($AK2733="","",#REF!)</f>
        <v>#REF!</v>
      </c>
      <c r="AO2733" s="23" t="e">
        <f t="shared" si="768"/>
        <v>#REF!</v>
      </c>
      <c r="AP2733" s="19" t="e">
        <f>IF(#REF!=0,"",#REF!)</f>
        <v>#REF!</v>
      </c>
      <c r="AQ2733" s="19" t="e">
        <f>IF(#REF!=0,"",#REF!)</f>
        <v>#REF!</v>
      </c>
      <c r="AR2733" s="19" t="e">
        <f>IF(#REF!=0,"",#REF!)</f>
        <v>#REF!</v>
      </c>
      <c r="AS2733" s="19" t="e">
        <f>#REF!</f>
        <v>#REF!</v>
      </c>
    </row>
    <row r="2734" spans="4:45" ht="19.5" thickTop="1" thickBot="1" x14ac:dyDescent="0.25">
      <c r="D2734" s="1" t="str">
        <f t="shared" si="771"/>
        <v/>
      </c>
      <c r="E2734" s="1" t="str">
        <f t="shared" si="772"/>
        <v/>
      </c>
      <c r="K2734" s="19" t="str">
        <f t="shared" si="759"/>
        <v/>
      </c>
      <c r="L2734" s="19">
        <f t="shared" si="769"/>
        <v>10000</v>
      </c>
      <c r="M2734" s="22" t="str">
        <f>TRIM(Data!$N2731)</f>
        <v>Purple Haze</v>
      </c>
      <c r="N2734" s="22" t="str">
        <f>TRIM(Data!$A2731)</f>
        <v>Purple Haze (Hiemalis)</v>
      </c>
      <c r="O2734" s="23">
        <f>IF(Data!$B2731=0,"",Data!$B2731)</f>
        <v>2012</v>
      </c>
      <c r="P2734" s="19" t="str">
        <f>IF(Data!$C2731=0,"",Data!$C2731)</f>
        <v>1</v>
      </c>
      <c r="Q2734" s="23" t="str">
        <f>IF($M2734="","",Data!$E2731)</f>
        <v>S</v>
      </c>
      <c r="R2734" s="23" t="str">
        <f t="shared" si="760"/>
        <v>S</v>
      </c>
      <c r="S2734" s="23" t="str">
        <f t="shared" si="761"/>
        <v>S</v>
      </c>
      <c r="T2734" s="19" t="str">
        <f>IF(Data!$F2731=0,"",Data!$F2731)</f>
        <v/>
      </c>
      <c r="U2734" s="19" t="str">
        <f>IF(Data!$G2731=0,"",Data!$G2731)</f>
        <v/>
      </c>
      <c r="V2734" s="19" t="str">
        <f>IF(Data!$D2731=0,"",Data!$D2731)</f>
        <v/>
      </c>
      <c r="W2734" s="19" t="str">
        <f>Data!$H2731</f>
        <v>Hiemalis</v>
      </c>
      <c r="Y2734" s="41" t="e">
        <f t="shared" si="756"/>
        <v>#REF!</v>
      </c>
      <c r="Z2734" s="8">
        <f t="shared" si="762"/>
        <v>10000</v>
      </c>
      <c r="AA2734" s="8" t="str">
        <f t="shared" si="763"/>
        <v>Purple Haze</v>
      </c>
      <c r="AB2734" s="8" t="str">
        <f t="shared" si="764"/>
        <v>S</v>
      </c>
      <c r="AC2734" s="8" t="str">
        <f t="shared" si="765"/>
        <v/>
      </c>
      <c r="AD2734" s="8" t="str">
        <f t="shared" si="770"/>
        <v/>
      </c>
      <c r="AE2734" s="8" t="str">
        <f t="shared" si="766"/>
        <v/>
      </c>
      <c r="AF2734" s="5">
        <f t="shared" si="767"/>
        <v>2012</v>
      </c>
      <c r="AG2734" s="46">
        <v>2731</v>
      </c>
      <c r="AH2734" s="47" t="str">
        <f t="shared" si="757"/>
        <v/>
      </c>
      <c r="AI2734" s="48" t="str">
        <f t="shared" si="758"/>
        <v/>
      </c>
      <c r="AK2734" s="22" t="e">
        <f>TRIM(#REF!)</f>
        <v>#REF!</v>
      </c>
      <c r="AL2734" s="23" t="e">
        <f>IF(#REF!=0,"",#REF!)</f>
        <v>#REF!</v>
      </c>
      <c r="AM2734" s="19" t="e">
        <f>IF(#REF!=0,"",#REF!)</f>
        <v>#REF!</v>
      </c>
      <c r="AN2734" s="23" t="e">
        <f>IF($AK2734="","",#REF!)</f>
        <v>#REF!</v>
      </c>
      <c r="AO2734" s="23" t="e">
        <f t="shared" si="768"/>
        <v>#REF!</v>
      </c>
      <c r="AP2734" s="19" t="e">
        <f>IF(#REF!=0,"",#REF!)</f>
        <v>#REF!</v>
      </c>
      <c r="AQ2734" s="19" t="e">
        <f>IF(#REF!=0,"",#REF!)</f>
        <v>#REF!</v>
      </c>
      <c r="AR2734" s="19" t="e">
        <f>IF(#REF!=0,"",#REF!)</f>
        <v>#REF!</v>
      </c>
      <c r="AS2734" s="19" t="e">
        <f>#REF!</f>
        <v>#REF!</v>
      </c>
    </row>
    <row r="2735" spans="4:45" ht="19.5" thickTop="1" thickBot="1" x14ac:dyDescent="0.25">
      <c r="D2735" s="1" t="str">
        <f t="shared" si="771"/>
        <v/>
      </c>
      <c r="E2735" s="1" t="str">
        <f t="shared" si="772"/>
        <v/>
      </c>
      <c r="K2735" s="19" t="str">
        <f t="shared" si="759"/>
        <v/>
      </c>
      <c r="L2735" s="19">
        <f t="shared" si="769"/>
        <v>10000</v>
      </c>
      <c r="M2735" s="22" t="str">
        <f>TRIM(Data!$N2732)</f>
        <v>Purple Passion</v>
      </c>
      <c r="N2735" s="22" t="str">
        <f>TRIM(Data!$A2732)</f>
        <v>Purple Passion</v>
      </c>
      <c r="O2735" s="23">
        <f>IF(Data!$B2732=0,"",Data!$B2732)</f>
        <v>2013</v>
      </c>
      <c r="P2735" s="19" t="str">
        <f>IF(Data!$C2732=0,"",Data!$C2732)</f>
        <v>1</v>
      </c>
      <c r="Q2735" s="23" t="str">
        <f>IF($M2735="","",Data!$E2732)</f>
        <v>M</v>
      </c>
      <c r="R2735" s="23" t="str">
        <f t="shared" si="760"/>
        <v>M</v>
      </c>
      <c r="S2735" s="23" t="str">
        <f t="shared" si="761"/>
        <v>M</v>
      </c>
      <c r="T2735" s="19" t="str">
        <f>IF(Data!$F2732=0,"",Data!$F2732)</f>
        <v/>
      </c>
      <c r="U2735" s="19" t="str">
        <f>IF(Data!$G2732=0,"",Data!$G2732)</f>
        <v>FD</v>
      </c>
      <c r="V2735" s="19" t="str">
        <f>IF(Data!$D2732=0,"",Data!$D2732)</f>
        <v/>
      </c>
      <c r="W2735" s="19" t="str">
        <f>Data!$H2732</f>
        <v>Japonica</v>
      </c>
      <c r="Y2735" s="41" t="e">
        <f t="shared" si="756"/>
        <v>#REF!</v>
      </c>
      <c r="Z2735" s="8">
        <f t="shared" si="762"/>
        <v>10000</v>
      </c>
      <c r="AA2735" s="8" t="str">
        <f t="shared" si="763"/>
        <v>Purple Passion</v>
      </c>
      <c r="AB2735" s="8" t="str">
        <f t="shared" si="764"/>
        <v>M</v>
      </c>
      <c r="AC2735" s="8" t="str">
        <f t="shared" si="765"/>
        <v/>
      </c>
      <c r="AD2735" s="8" t="str">
        <f t="shared" si="770"/>
        <v>FD</v>
      </c>
      <c r="AE2735" s="8" t="str">
        <f t="shared" si="766"/>
        <v/>
      </c>
      <c r="AF2735" s="5">
        <f t="shared" si="767"/>
        <v>2013</v>
      </c>
      <c r="AG2735" s="46">
        <v>2732</v>
      </c>
      <c r="AH2735" s="47" t="str">
        <f t="shared" si="757"/>
        <v/>
      </c>
      <c r="AI2735" s="48" t="str">
        <f t="shared" si="758"/>
        <v/>
      </c>
      <c r="AK2735" s="22" t="e">
        <f>TRIM(#REF!)</f>
        <v>#REF!</v>
      </c>
      <c r="AL2735" s="23" t="e">
        <f>IF(#REF!=0,"",#REF!)</f>
        <v>#REF!</v>
      </c>
      <c r="AM2735" s="19" t="e">
        <f>IF(#REF!=0,"",#REF!)</f>
        <v>#REF!</v>
      </c>
      <c r="AN2735" s="23" t="e">
        <f>IF($AK2735="","",#REF!)</f>
        <v>#REF!</v>
      </c>
      <c r="AO2735" s="23" t="e">
        <f t="shared" si="768"/>
        <v>#REF!</v>
      </c>
      <c r="AP2735" s="19" t="e">
        <f>IF(#REF!=0,"",#REF!)</f>
        <v>#REF!</v>
      </c>
      <c r="AQ2735" s="19" t="e">
        <f>IF(#REF!=0,"",#REF!)</f>
        <v>#REF!</v>
      </c>
      <c r="AR2735" s="19" t="e">
        <f>IF(#REF!=0,"",#REF!)</f>
        <v>#REF!</v>
      </c>
      <c r="AS2735" s="19" t="e">
        <f>#REF!</f>
        <v>#REF!</v>
      </c>
    </row>
    <row r="2736" spans="4:45" ht="19.5" thickTop="1" thickBot="1" x14ac:dyDescent="0.25">
      <c r="D2736" s="1" t="str">
        <f t="shared" si="771"/>
        <v/>
      </c>
      <c r="E2736" s="1" t="str">
        <f t="shared" si="772"/>
        <v/>
      </c>
      <c r="K2736" s="19" t="str">
        <f t="shared" si="759"/>
        <v/>
      </c>
      <c r="L2736" s="19">
        <f t="shared" si="769"/>
        <v>10000</v>
      </c>
      <c r="M2736" s="22" t="str">
        <f>TRIM(Data!$N2733)</f>
        <v>Purple Petal</v>
      </c>
      <c r="N2736" s="22" t="str">
        <f>TRIM(Data!$A2733)</f>
        <v>Purple Petal (R)</v>
      </c>
      <c r="O2736" s="23">
        <f>IF(Data!$B2733=0,"",Data!$B2733)</f>
        <v>2012</v>
      </c>
      <c r="P2736" s="19" t="str">
        <f>IF(Data!$C2733=0,"",Data!$C2733)</f>
        <v>1</v>
      </c>
      <c r="Q2736" s="23" t="str">
        <f>IF($M2736="","",Data!$E2733)</f>
        <v>M</v>
      </c>
      <c r="R2736" s="23" t="str">
        <f t="shared" si="760"/>
        <v>M</v>
      </c>
      <c r="S2736" s="23" t="str">
        <f t="shared" si="761"/>
        <v>M</v>
      </c>
      <c r="T2736" s="19" t="str">
        <f>IF(Data!$F2733=0,"",Data!$F2733)</f>
        <v/>
      </c>
      <c r="U2736" s="19" t="str">
        <f>IF(Data!$G2733=0,"",Data!$G2733)</f>
        <v/>
      </c>
      <c r="V2736" s="19" t="str">
        <f>IF(Data!$D2733=0,"",Data!$D2733)</f>
        <v/>
      </c>
      <c r="W2736" s="19" t="str">
        <f>Data!$H2733</f>
        <v>Reticulata</v>
      </c>
      <c r="Y2736" s="41" t="e">
        <f t="shared" si="756"/>
        <v>#REF!</v>
      </c>
      <c r="Z2736" s="8">
        <f t="shared" si="762"/>
        <v>10000</v>
      </c>
      <c r="AA2736" s="8" t="str">
        <f t="shared" si="763"/>
        <v>Purple Petal</v>
      </c>
      <c r="AB2736" s="8" t="str">
        <f t="shared" si="764"/>
        <v>M</v>
      </c>
      <c r="AC2736" s="8" t="str">
        <f t="shared" si="765"/>
        <v/>
      </c>
      <c r="AD2736" s="8" t="str">
        <f t="shared" si="770"/>
        <v/>
      </c>
      <c r="AE2736" s="8" t="str">
        <f t="shared" si="766"/>
        <v/>
      </c>
      <c r="AF2736" s="5">
        <f t="shared" si="767"/>
        <v>2012</v>
      </c>
      <c r="AG2736" s="46">
        <v>2733</v>
      </c>
      <c r="AH2736" s="47" t="str">
        <f t="shared" si="757"/>
        <v/>
      </c>
      <c r="AI2736" s="48" t="str">
        <f t="shared" si="758"/>
        <v/>
      </c>
      <c r="AK2736" s="22" t="e">
        <f>TRIM(#REF!)</f>
        <v>#REF!</v>
      </c>
      <c r="AL2736" s="23" t="e">
        <f>IF(#REF!=0,"",#REF!)</f>
        <v>#REF!</v>
      </c>
      <c r="AM2736" s="19" t="e">
        <f>IF(#REF!=0,"",#REF!)</f>
        <v>#REF!</v>
      </c>
      <c r="AN2736" s="23" t="e">
        <f>IF($AK2736="","",#REF!)</f>
        <v>#REF!</v>
      </c>
      <c r="AO2736" s="23" t="e">
        <f t="shared" si="768"/>
        <v>#REF!</v>
      </c>
      <c r="AP2736" s="19" t="e">
        <f>IF(#REF!=0,"",#REF!)</f>
        <v>#REF!</v>
      </c>
      <c r="AQ2736" s="19" t="e">
        <f>IF(#REF!=0,"",#REF!)</f>
        <v>#REF!</v>
      </c>
      <c r="AR2736" s="19" t="e">
        <f>IF(#REF!=0,"",#REF!)</f>
        <v>#REF!</v>
      </c>
      <c r="AS2736" s="19" t="e">
        <f>#REF!</f>
        <v>#REF!</v>
      </c>
    </row>
    <row r="2737" spans="4:45" ht="19.5" thickTop="1" thickBot="1" x14ac:dyDescent="0.25">
      <c r="D2737" s="1" t="str">
        <f t="shared" si="771"/>
        <v/>
      </c>
      <c r="E2737" s="1" t="str">
        <f t="shared" si="772"/>
        <v/>
      </c>
      <c r="K2737" s="19" t="str">
        <f t="shared" si="759"/>
        <v/>
      </c>
      <c r="L2737" s="19">
        <f t="shared" si="769"/>
        <v>10000</v>
      </c>
      <c r="M2737" s="22" t="str">
        <f>TRIM(Data!$N2734)</f>
        <v>Purple Prince (See Mathotiana)</v>
      </c>
      <c r="N2737" s="22" t="str">
        <f>TRIM(Data!$A2734)</f>
        <v>Purple Prince (See Mathotiana)</v>
      </c>
      <c r="O2737" s="23">
        <f>IF(Data!$B2734=0,"",Data!$B2734)</f>
        <v>1840</v>
      </c>
      <c r="P2737" s="19" t="str">
        <f>IF(Data!$C2734=0,"",Data!$C2734)</f>
        <v/>
      </c>
      <c r="Q2737" s="23" t="str">
        <f>IF($M2737="","",Data!$E2734)</f>
        <v>L-VL</v>
      </c>
      <c r="R2737" s="23" t="str">
        <f t="shared" si="760"/>
        <v>L</v>
      </c>
      <c r="S2737" s="23" t="str">
        <f t="shared" si="761"/>
        <v>L</v>
      </c>
      <c r="T2737" s="19" t="str">
        <f>IF(Data!$F2734=0,"",Data!$F2734)</f>
        <v/>
      </c>
      <c r="U2737" s="19" t="str">
        <f>IF(Data!$G2734=0,"",Data!$G2734)</f>
        <v/>
      </c>
      <c r="V2737" s="19" t="str">
        <f>IF(Data!$D2734=0,"",Data!$D2734)</f>
        <v>ANTIQUE</v>
      </c>
      <c r="W2737" s="19" t="str">
        <f>Data!$H2734</f>
        <v>Japonica</v>
      </c>
      <c r="Y2737" s="41" t="e">
        <f t="shared" si="756"/>
        <v>#REF!</v>
      </c>
      <c r="Z2737" s="8">
        <f t="shared" si="762"/>
        <v>2737</v>
      </c>
      <c r="AA2737" s="8" t="str">
        <f t="shared" si="763"/>
        <v>Purple Prince (See Mathotiana)</v>
      </c>
      <c r="AB2737" s="8" t="str">
        <f t="shared" si="764"/>
        <v>L</v>
      </c>
      <c r="AC2737" s="8" t="str">
        <f t="shared" si="765"/>
        <v/>
      </c>
      <c r="AD2737" s="8" t="str">
        <f t="shared" si="770"/>
        <v/>
      </c>
      <c r="AE2737" s="8" t="str">
        <f t="shared" si="766"/>
        <v>ANTIQUE</v>
      </c>
      <c r="AF2737" s="5">
        <f t="shared" si="767"/>
        <v>1840</v>
      </c>
      <c r="AG2737" s="46">
        <v>2734</v>
      </c>
      <c r="AH2737" s="47" t="str">
        <f t="shared" si="757"/>
        <v/>
      </c>
      <c r="AI2737" s="48" t="str">
        <f t="shared" si="758"/>
        <v/>
      </c>
      <c r="AK2737" s="22" t="e">
        <f>TRIM(#REF!)</f>
        <v>#REF!</v>
      </c>
      <c r="AL2737" s="23" t="e">
        <f>IF(#REF!=0,"",#REF!)</f>
        <v>#REF!</v>
      </c>
      <c r="AM2737" s="19" t="e">
        <f>IF(#REF!=0,"",#REF!)</f>
        <v>#REF!</v>
      </c>
      <c r="AN2737" s="23" t="e">
        <f>IF($AK2737="","",#REF!)</f>
        <v>#REF!</v>
      </c>
      <c r="AO2737" s="23" t="e">
        <f t="shared" si="768"/>
        <v>#REF!</v>
      </c>
      <c r="AP2737" s="19" t="e">
        <f>IF(#REF!=0,"",#REF!)</f>
        <v>#REF!</v>
      </c>
      <c r="AQ2737" s="19" t="e">
        <f>IF(#REF!=0,"",#REF!)</f>
        <v>#REF!</v>
      </c>
      <c r="AR2737" s="19" t="e">
        <f>IF(#REF!=0,"",#REF!)</f>
        <v>#REF!</v>
      </c>
      <c r="AS2737" s="19" t="e">
        <f>#REF!</f>
        <v>#REF!</v>
      </c>
    </row>
    <row r="2738" spans="4:45" ht="19.5" thickTop="1" thickBot="1" x14ac:dyDescent="0.25">
      <c r="D2738" s="1" t="str">
        <f t="shared" si="771"/>
        <v/>
      </c>
      <c r="E2738" s="1" t="str">
        <f t="shared" si="772"/>
        <v/>
      </c>
      <c r="K2738" s="19" t="str">
        <f t="shared" si="759"/>
        <v/>
      </c>
      <c r="L2738" s="19">
        <f t="shared" si="769"/>
        <v>10000</v>
      </c>
      <c r="M2738" s="22" t="str">
        <f>TRIM(Data!$N2735)</f>
        <v>Purple Swirl</v>
      </c>
      <c r="N2738" s="22" t="str">
        <f>TRIM(Data!$A2735)</f>
        <v>Purple Swirl</v>
      </c>
      <c r="O2738" s="23">
        <f>IF(Data!$B2735=0,"",Data!$B2735)</f>
        <v>1960</v>
      </c>
      <c r="P2738" s="19" t="str">
        <f>IF(Data!$C2735=0,"",Data!$C2735)</f>
        <v>1</v>
      </c>
      <c r="Q2738" s="23" t="str">
        <f>IF($M2738="","",Data!$E2735)</f>
        <v>S-M</v>
      </c>
      <c r="R2738" s="23" t="str">
        <f t="shared" si="760"/>
        <v>S</v>
      </c>
      <c r="S2738" s="23" t="str">
        <f t="shared" si="761"/>
        <v>S</v>
      </c>
      <c r="T2738" s="19" t="str">
        <f>IF(Data!$F2735=0,"",Data!$F2735)</f>
        <v/>
      </c>
      <c r="U2738" s="19" t="str">
        <f>IF(Data!$G2735=0,"",Data!$G2735)</f>
        <v>FD</v>
      </c>
      <c r="V2738" s="19" t="str">
        <f>IF(Data!$D2735=0,"",Data!$D2735)</f>
        <v/>
      </c>
      <c r="W2738" s="19" t="str">
        <f>Data!$H2735</f>
        <v>Japonica</v>
      </c>
      <c r="Y2738" s="41" t="e">
        <f t="shared" si="756"/>
        <v>#REF!</v>
      </c>
      <c r="Z2738" s="8">
        <f t="shared" si="762"/>
        <v>10000</v>
      </c>
      <c r="AA2738" s="8" t="str">
        <f t="shared" si="763"/>
        <v>Purple Swirl</v>
      </c>
      <c r="AB2738" s="8" t="str">
        <f t="shared" si="764"/>
        <v>S</v>
      </c>
      <c r="AC2738" s="8" t="str">
        <f t="shared" si="765"/>
        <v/>
      </c>
      <c r="AD2738" s="8" t="str">
        <f t="shared" si="770"/>
        <v>FD</v>
      </c>
      <c r="AE2738" s="8" t="str">
        <f t="shared" si="766"/>
        <v/>
      </c>
      <c r="AF2738" s="5">
        <f t="shared" si="767"/>
        <v>1960</v>
      </c>
      <c r="AG2738" s="46">
        <v>2735</v>
      </c>
      <c r="AH2738" s="47" t="str">
        <f t="shared" si="757"/>
        <v/>
      </c>
      <c r="AI2738" s="48" t="str">
        <f t="shared" si="758"/>
        <v/>
      </c>
      <c r="AK2738" s="22" t="e">
        <f>TRIM(#REF!)</f>
        <v>#REF!</v>
      </c>
      <c r="AL2738" s="23" t="e">
        <f>IF(#REF!=0,"",#REF!)</f>
        <v>#REF!</v>
      </c>
      <c r="AM2738" s="19" t="e">
        <f>IF(#REF!=0,"",#REF!)</f>
        <v>#REF!</v>
      </c>
      <c r="AN2738" s="23" t="e">
        <f>IF($AK2738="","",#REF!)</f>
        <v>#REF!</v>
      </c>
      <c r="AO2738" s="23" t="e">
        <f t="shared" si="768"/>
        <v>#REF!</v>
      </c>
      <c r="AP2738" s="19" t="e">
        <f>IF(#REF!=0,"",#REF!)</f>
        <v>#REF!</v>
      </c>
      <c r="AQ2738" s="19" t="e">
        <f>IF(#REF!=0,"",#REF!)</f>
        <v>#REF!</v>
      </c>
      <c r="AR2738" s="19" t="e">
        <f>IF(#REF!=0,"",#REF!)</f>
        <v>#REF!</v>
      </c>
      <c r="AS2738" s="19" t="e">
        <f>#REF!</f>
        <v>#REF!</v>
      </c>
    </row>
    <row r="2739" spans="4:45" ht="19.5" thickTop="1" thickBot="1" x14ac:dyDescent="0.25">
      <c r="D2739" s="1" t="str">
        <f t="shared" si="771"/>
        <v/>
      </c>
      <c r="E2739" s="1" t="str">
        <f t="shared" si="772"/>
        <v/>
      </c>
      <c r="K2739" s="19" t="str">
        <f t="shared" si="759"/>
        <v/>
      </c>
      <c r="L2739" s="19">
        <f t="shared" si="769"/>
        <v>10000</v>
      </c>
      <c r="M2739" s="22" t="str">
        <f>TRIM(Data!$N2736)</f>
        <v>Purplette</v>
      </c>
      <c r="N2739" s="22" t="str">
        <f>TRIM(Data!$A2736)</f>
        <v>Purplette (R)</v>
      </c>
      <c r="O2739" s="23">
        <f>IF(Data!$B2736=0,"",Data!$B2736)</f>
        <v>1983</v>
      </c>
      <c r="P2739" s="19" t="str">
        <f>IF(Data!$C2736=0,"",Data!$C2736)</f>
        <v>1</v>
      </c>
      <c r="Q2739" s="23" t="str">
        <f>IF($M2739="","",Data!$E2736)</f>
        <v>Min</v>
      </c>
      <c r="R2739" s="23" t="str">
        <f t="shared" si="760"/>
        <v>Min</v>
      </c>
      <c r="S2739" s="23" t="str">
        <f t="shared" si="761"/>
        <v>Min</v>
      </c>
      <c r="T2739" s="19" t="str">
        <f>IF(Data!$F2736=0,"",Data!$F2736)</f>
        <v/>
      </c>
      <c r="U2739" s="19" t="str">
        <f>IF(Data!$G2736=0,"",Data!$G2736)</f>
        <v/>
      </c>
      <c r="V2739" s="19" t="str">
        <f>IF(Data!$D2736=0,"",Data!$D2736)</f>
        <v/>
      </c>
      <c r="W2739" s="19" t="str">
        <f>Data!$H2736</f>
        <v>Reticulata</v>
      </c>
      <c r="Y2739" s="41" t="e">
        <f t="shared" si="756"/>
        <v>#REF!</v>
      </c>
      <c r="Z2739" s="8">
        <f t="shared" si="762"/>
        <v>10000</v>
      </c>
      <c r="AA2739" s="8" t="str">
        <f t="shared" si="763"/>
        <v>Purplette</v>
      </c>
      <c r="AB2739" s="8" t="str">
        <f t="shared" si="764"/>
        <v>Min</v>
      </c>
      <c r="AC2739" s="8" t="str">
        <f t="shared" si="765"/>
        <v/>
      </c>
      <c r="AD2739" s="8" t="str">
        <f t="shared" si="770"/>
        <v/>
      </c>
      <c r="AE2739" s="8" t="str">
        <f t="shared" si="766"/>
        <v/>
      </c>
      <c r="AF2739" s="5">
        <f t="shared" si="767"/>
        <v>1983</v>
      </c>
      <c r="AG2739" s="46">
        <v>2736</v>
      </c>
      <c r="AH2739" s="47" t="str">
        <f t="shared" si="757"/>
        <v/>
      </c>
      <c r="AI2739" s="48" t="str">
        <f t="shared" si="758"/>
        <v/>
      </c>
      <c r="AK2739" s="22" t="e">
        <f>TRIM(#REF!)</f>
        <v>#REF!</v>
      </c>
      <c r="AL2739" s="23" t="e">
        <f>IF(#REF!=0,"",#REF!)</f>
        <v>#REF!</v>
      </c>
      <c r="AM2739" s="19" t="e">
        <f>IF(#REF!=0,"",#REF!)</f>
        <v>#REF!</v>
      </c>
      <c r="AN2739" s="23" t="e">
        <f>IF($AK2739="","",#REF!)</f>
        <v>#REF!</v>
      </c>
      <c r="AO2739" s="23" t="e">
        <f t="shared" si="768"/>
        <v>#REF!</v>
      </c>
      <c r="AP2739" s="19" t="e">
        <f>IF(#REF!=0,"",#REF!)</f>
        <v>#REF!</v>
      </c>
      <c r="AQ2739" s="19" t="e">
        <f>IF(#REF!=0,"",#REF!)</f>
        <v>#REF!</v>
      </c>
      <c r="AR2739" s="19" t="e">
        <f>IF(#REF!=0,"",#REF!)</f>
        <v>#REF!</v>
      </c>
      <c r="AS2739" s="19" t="e">
        <f>#REF!</f>
        <v>#REF!</v>
      </c>
    </row>
    <row r="2740" spans="4:45" ht="19.5" thickTop="1" thickBot="1" x14ac:dyDescent="0.25">
      <c r="D2740" s="1" t="str">
        <f t="shared" si="771"/>
        <v/>
      </c>
      <c r="E2740" s="1" t="str">
        <f t="shared" si="772"/>
        <v/>
      </c>
      <c r="K2740" s="19" t="str">
        <f t="shared" si="759"/>
        <v/>
      </c>
      <c r="L2740" s="19">
        <f t="shared" si="769"/>
        <v>10000</v>
      </c>
      <c r="M2740" s="22" t="str">
        <f>TRIM(Data!$N2737)</f>
        <v>Putuo Purple Light</v>
      </c>
      <c r="N2740" s="22" t="str">
        <f>TRIM(Data!$A2737)</f>
        <v>Putuo Purple Light (R)</v>
      </c>
      <c r="O2740" s="23">
        <f>IF(Data!$B2737=0,"",Data!$B2737)</f>
        <v>2005</v>
      </c>
      <c r="P2740" s="19" t="str">
        <f>IF(Data!$C2737=0,"",Data!$C2737)</f>
        <v>1</v>
      </c>
      <c r="Q2740" s="23" t="str">
        <f>IF($M2740="","",Data!$E2737)</f>
        <v>M</v>
      </c>
      <c r="R2740" s="23" t="str">
        <f t="shared" si="760"/>
        <v>M</v>
      </c>
      <c r="S2740" s="23" t="str">
        <f t="shared" si="761"/>
        <v>M</v>
      </c>
      <c r="T2740" s="19" t="str">
        <f>IF(Data!$F2737=0,"",Data!$F2737)</f>
        <v/>
      </c>
      <c r="U2740" s="19" t="str">
        <f>IF(Data!$G2737=0,"",Data!$G2737)</f>
        <v/>
      </c>
      <c r="V2740" s="19" t="str">
        <f>IF(Data!$D2737=0,"",Data!$D2737)</f>
        <v/>
      </c>
      <c r="W2740" s="19" t="str">
        <f>Data!$H2737</f>
        <v>Reticulata</v>
      </c>
      <c r="Y2740" s="41" t="e">
        <f t="shared" si="756"/>
        <v>#REF!</v>
      </c>
      <c r="Z2740" s="8">
        <f t="shared" si="762"/>
        <v>10000</v>
      </c>
      <c r="AA2740" s="8" t="str">
        <f t="shared" si="763"/>
        <v>Putuo Purple Light</v>
      </c>
      <c r="AB2740" s="8" t="str">
        <f t="shared" si="764"/>
        <v>M</v>
      </c>
      <c r="AC2740" s="8" t="str">
        <f t="shared" si="765"/>
        <v/>
      </c>
      <c r="AD2740" s="8" t="str">
        <f t="shared" si="770"/>
        <v/>
      </c>
      <c r="AE2740" s="8" t="str">
        <f t="shared" si="766"/>
        <v/>
      </c>
      <c r="AF2740" s="5">
        <f t="shared" si="767"/>
        <v>2005</v>
      </c>
      <c r="AG2740" s="46">
        <v>2737</v>
      </c>
      <c r="AH2740" s="47" t="str">
        <f t="shared" si="757"/>
        <v/>
      </c>
      <c r="AI2740" s="48" t="str">
        <f t="shared" si="758"/>
        <v/>
      </c>
      <c r="AK2740" s="22" t="e">
        <f>TRIM(#REF!)</f>
        <v>#REF!</v>
      </c>
      <c r="AL2740" s="23" t="e">
        <f>IF(#REF!=0,"",#REF!)</f>
        <v>#REF!</v>
      </c>
      <c r="AM2740" s="19" t="e">
        <f>IF(#REF!=0,"",#REF!)</f>
        <v>#REF!</v>
      </c>
      <c r="AN2740" s="23" t="e">
        <f>IF($AK2740="","",#REF!)</f>
        <v>#REF!</v>
      </c>
      <c r="AO2740" s="23" t="e">
        <f t="shared" si="768"/>
        <v>#REF!</v>
      </c>
      <c r="AP2740" s="19" t="e">
        <f>IF(#REF!=0,"",#REF!)</f>
        <v>#REF!</v>
      </c>
      <c r="AQ2740" s="19" t="e">
        <f>IF(#REF!=0,"",#REF!)</f>
        <v>#REF!</v>
      </c>
      <c r="AR2740" s="19" t="e">
        <f>IF(#REF!=0,"",#REF!)</f>
        <v>#REF!</v>
      </c>
      <c r="AS2740" s="19" t="e">
        <f>#REF!</f>
        <v>#REF!</v>
      </c>
    </row>
    <row r="2741" spans="4:45" ht="19.5" thickTop="1" thickBot="1" x14ac:dyDescent="0.25">
      <c r="D2741" s="1" t="str">
        <f t="shared" si="771"/>
        <v/>
      </c>
      <c r="E2741" s="1" t="str">
        <f t="shared" si="772"/>
        <v/>
      </c>
      <c r="K2741" s="19" t="str">
        <f t="shared" si="759"/>
        <v/>
      </c>
      <c r="L2741" s="19">
        <f t="shared" si="769"/>
        <v>10000</v>
      </c>
      <c r="M2741" s="22" t="str">
        <f>TRIM(Data!$N2738)</f>
        <v>Putuo Ziguang (See Putuo Purple Light)</v>
      </c>
      <c r="N2741" s="22" t="str">
        <f>TRIM(Data!$A2738)</f>
        <v>Putuo Ziguang (R) (See Putuo Purple Light)</v>
      </c>
      <c r="O2741" s="23">
        <f>IF(Data!$B2738=0,"",Data!$B2738)</f>
        <v>1967</v>
      </c>
      <c r="P2741" s="19" t="str">
        <f>IF(Data!$C2738=0,"",Data!$C2738)</f>
        <v/>
      </c>
      <c r="Q2741" s="23" t="str">
        <f>IF($M2741="","",Data!$E2738)</f>
        <v>M</v>
      </c>
      <c r="R2741" s="23" t="str">
        <f t="shared" si="760"/>
        <v>M</v>
      </c>
      <c r="S2741" s="23" t="str">
        <f t="shared" si="761"/>
        <v>M</v>
      </c>
      <c r="T2741" s="19" t="str">
        <f>IF(Data!$F2738=0,"",Data!$F2738)</f>
        <v/>
      </c>
      <c r="U2741" s="19" t="str">
        <f>IF(Data!$G2738=0,"",Data!$G2738)</f>
        <v/>
      </c>
      <c r="V2741" s="19" t="str">
        <f>IF(Data!$D2738=0,"",Data!$D2738)</f>
        <v/>
      </c>
      <c r="W2741" s="19" t="str">
        <f>Data!$H2738</f>
        <v>Reticulata</v>
      </c>
      <c r="Y2741" s="41" t="e">
        <f t="shared" si="756"/>
        <v>#REF!</v>
      </c>
      <c r="Z2741" s="8">
        <f t="shared" si="762"/>
        <v>10000</v>
      </c>
      <c r="AA2741" s="8" t="str">
        <f t="shared" si="763"/>
        <v>Putuo Ziguang (See Putuo Purple Light)</v>
      </c>
      <c r="AB2741" s="8" t="str">
        <f t="shared" si="764"/>
        <v>M</v>
      </c>
      <c r="AC2741" s="8" t="str">
        <f t="shared" si="765"/>
        <v/>
      </c>
      <c r="AD2741" s="8" t="str">
        <f t="shared" si="770"/>
        <v/>
      </c>
      <c r="AE2741" s="8" t="str">
        <f t="shared" si="766"/>
        <v/>
      </c>
      <c r="AF2741" s="5">
        <f t="shared" si="767"/>
        <v>1967</v>
      </c>
      <c r="AG2741" s="46">
        <v>2738</v>
      </c>
      <c r="AH2741" s="47" t="str">
        <f t="shared" si="757"/>
        <v/>
      </c>
      <c r="AI2741" s="48" t="str">
        <f t="shared" si="758"/>
        <v/>
      </c>
      <c r="AK2741" s="22" t="e">
        <f>TRIM(#REF!)</f>
        <v>#REF!</v>
      </c>
      <c r="AL2741" s="23" t="e">
        <f>IF(#REF!=0,"",#REF!)</f>
        <v>#REF!</v>
      </c>
      <c r="AM2741" s="19" t="e">
        <f>IF(#REF!=0,"",#REF!)</f>
        <v>#REF!</v>
      </c>
      <c r="AN2741" s="23" t="e">
        <f>IF($AK2741="","",#REF!)</f>
        <v>#REF!</v>
      </c>
      <c r="AO2741" s="23" t="e">
        <f t="shared" si="768"/>
        <v>#REF!</v>
      </c>
      <c r="AP2741" s="19" t="e">
        <f>IF(#REF!=0,"",#REF!)</f>
        <v>#REF!</v>
      </c>
      <c r="AQ2741" s="19" t="e">
        <f>IF(#REF!=0,"",#REF!)</f>
        <v>#REF!</v>
      </c>
      <c r="AR2741" s="19" t="e">
        <f>IF(#REF!=0,"",#REF!)</f>
        <v>#REF!</v>
      </c>
      <c r="AS2741" s="19" t="e">
        <f>#REF!</f>
        <v>#REF!</v>
      </c>
    </row>
    <row r="2742" spans="4:45" ht="19.5" thickTop="1" thickBot="1" x14ac:dyDescent="0.25">
      <c r="D2742" s="1" t="str">
        <f t="shared" si="771"/>
        <v/>
      </c>
      <c r="E2742" s="1" t="str">
        <f t="shared" si="772"/>
        <v/>
      </c>
      <c r="K2742" s="19" t="str">
        <f t="shared" si="759"/>
        <v/>
      </c>
      <c r="L2742" s="19">
        <f t="shared" si="769"/>
        <v>10000</v>
      </c>
      <c r="M2742" s="22" t="str">
        <f>TRIM(Data!$N2739)</f>
        <v>Q Ball</v>
      </c>
      <c r="N2742" s="22" t="str">
        <f>TRIM(Data!$A2739)</f>
        <v>Q Ball</v>
      </c>
      <c r="O2742" s="23">
        <f>IF(Data!$B2739=0,"",Data!$B2739)</f>
        <v>2010</v>
      </c>
      <c r="P2742" s="19" t="str">
        <f>IF(Data!$C2739=0,"",Data!$C2739)</f>
        <v>1</v>
      </c>
      <c r="Q2742" s="23" t="str">
        <f>IF($M2742="","",Data!$E2739)</f>
        <v>VL</v>
      </c>
      <c r="R2742" s="23" t="str">
        <f t="shared" si="760"/>
        <v>VL</v>
      </c>
      <c r="S2742" s="23" t="str">
        <f t="shared" si="761"/>
        <v>VL</v>
      </c>
      <c r="T2742" s="19" t="str">
        <f>IF(Data!$F2739=0,"",Data!$F2739)</f>
        <v/>
      </c>
      <c r="U2742" s="19" t="str">
        <f>IF(Data!$G2739=0,"",Data!$G2739)</f>
        <v/>
      </c>
      <c r="V2742" s="19" t="str">
        <f>IF(Data!$D2739=0,"",Data!$D2739)</f>
        <v/>
      </c>
      <c r="W2742" s="19" t="str">
        <f>Data!$H2739</f>
        <v>Japonica</v>
      </c>
      <c r="Y2742" s="41" t="e">
        <f t="shared" si="756"/>
        <v>#REF!</v>
      </c>
      <c r="Z2742" s="8">
        <f t="shared" si="762"/>
        <v>10000</v>
      </c>
      <c r="AA2742" s="8" t="str">
        <f t="shared" si="763"/>
        <v>Q Ball</v>
      </c>
      <c r="AB2742" s="8" t="str">
        <f t="shared" si="764"/>
        <v>VL</v>
      </c>
      <c r="AC2742" s="8" t="str">
        <f t="shared" si="765"/>
        <v/>
      </c>
      <c r="AD2742" s="8" t="str">
        <f t="shared" si="770"/>
        <v/>
      </c>
      <c r="AE2742" s="8" t="str">
        <f t="shared" si="766"/>
        <v/>
      </c>
      <c r="AF2742" s="5">
        <f t="shared" si="767"/>
        <v>2010</v>
      </c>
      <c r="AG2742" s="46">
        <v>2739</v>
      </c>
      <c r="AH2742" s="47" t="str">
        <f t="shared" si="757"/>
        <v/>
      </c>
      <c r="AI2742" s="48" t="str">
        <f t="shared" si="758"/>
        <v/>
      </c>
      <c r="AK2742" s="22" t="e">
        <f>TRIM(#REF!)</f>
        <v>#REF!</v>
      </c>
      <c r="AL2742" s="23" t="e">
        <f>IF(#REF!=0,"",#REF!)</f>
        <v>#REF!</v>
      </c>
      <c r="AM2742" s="19" t="e">
        <f>IF(#REF!=0,"",#REF!)</f>
        <v>#REF!</v>
      </c>
      <c r="AN2742" s="23" t="e">
        <f>IF($AK2742="","",#REF!)</f>
        <v>#REF!</v>
      </c>
      <c r="AO2742" s="23" t="e">
        <f t="shared" si="768"/>
        <v>#REF!</v>
      </c>
      <c r="AP2742" s="19" t="e">
        <f>IF(#REF!=0,"",#REF!)</f>
        <v>#REF!</v>
      </c>
      <c r="AQ2742" s="19" t="e">
        <f>IF(#REF!=0,"",#REF!)</f>
        <v>#REF!</v>
      </c>
      <c r="AR2742" s="19" t="e">
        <f>IF(#REF!=0,"",#REF!)</f>
        <v>#REF!</v>
      </c>
      <c r="AS2742" s="19" t="e">
        <f>#REF!</f>
        <v>#REF!</v>
      </c>
    </row>
    <row r="2743" spans="4:45" ht="19.5" thickTop="1" thickBot="1" x14ac:dyDescent="0.25">
      <c r="D2743" s="1" t="str">
        <f t="shared" si="771"/>
        <v/>
      </c>
      <c r="E2743" s="1" t="str">
        <f t="shared" si="772"/>
        <v/>
      </c>
      <c r="K2743" s="19" t="str">
        <f t="shared" si="759"/>
        <v/>
      </c>
      <c r="L2743" s="19">
        <f t="shared" si="769"/>
        <v>10000</v>
      </c>
      <c r="M2743" s="22" t="str">
        <f>TRIM(Data!$N2740)</f>
        <v>Quaintance</v>
      </c>
      <c r="N2743" s="22" t="str">
        <f>TRIM(Data!$A2740)</f>
        <v>Quaintance</v>
      </c>
      <c r="O2743" s="23">
        <f>IF(Data!$B2740=0,"",Data!$B2740)</f>
        <v>1950</v>
      </c>
      <c r="P2743" s="19" t="str">
        <f>IF(Data!$C2740=0,"",Data!$C2740)</f>
        <v>1</v>
      </c>
      <c r="Q2743" s="23" t="str">
        <f>IF($M2743="","",Data!$E2740)</f>
        <v>M</v>
      </c>
      <c r="R2743" s="23" t="str">
        <f t="shared" si="760"/>
        <v>M</v>
      </c>
      <c r="S2743" s="23" t="str">
        <f t="shared" si="761"/>
        <v>M</v>
      </c>
      <c r="T2743" s="19" t="str">
        <f>IF(Data!$F2740=0,"",Data!$F2740)</f>
        <v/>
      </c>
      <c r="U2743" s="19" t="str">
        <f>IF(Data!$G2740=0,"",Data!$G2740)</f>
        <v/>
      </c>
      <c r="V2743" s="19" t="str">
        <f>IF(Data!$D2740=0,"",Data!$D2740)</f>
        <v/>
      </c>
      <c r="W2743" s="19" t="str">
        <f>Data!$H2740</f>
        <v>Japonica</v>
      </c>
      <c r="Y2743" s="41" t="e">
        <f t="shared" si="756"/>
        <v>#REF!</v>
      </c>
      <c r="Z2743" s="8">
        <f t="shared" si="762"/>
        <v>10000</v>
      </c>
      <c r="AA2743" s="8" t="str">
        <f t="shared" si="763"/>
        <v>Quaintance</v>
      </c>
      <c r="AB2743" s="8" t="str">
        <f t="shared" si="764"/>
        <v>M</v>
      </c>
      <c r="AC2743" s="8" t="str">
        <f t="shared" si="765"/>
        <v/>
      </c>
      <c r="AD2743" s="8" t="str">
        <f t="shared" si="770"/>
        <v/>
      </c>
      <c r="AE2743" s="8" t="str">
        <f t="shared" si="766"/>
        <v/>
      </c>
      <c r="AF2743" s="5">
        <f t="shared" si="767"/>
        <v>1950</v>
      </c>
      <c r="AG2743" s="46">
        <v>2740</v>
      </c>
      <c r="AH2743" s="47" t="str">
        <f t="shared" si="757"/>
        <v/>
      </c>
      <c r="AI2743" s="48" t="str">
        <f t="shared" si="758"/>
        <v/>
      </c>
      <c r="AK2743" s="22" t="e">
        <f>TRIM(#REF!)</f>
        <v>#REF!</v>
      </c>
      <c r="AL2743" s="23" t="e">
        <f>IF(#REF!=0,"",#REF!)</f>
        <v>#REF!</v>
      </c>
      <c r="AM2743" s="19" t="e">
        <f>IF(#REF!=0,"",#REF!)</f>
        <v>#REF!</v>
      </c>
      <c r="AN2743" s="23" t="e">
        <f>IF($AK2743="","",#REF!)</f>
        <v>#REF!</v>
      </c>
      <c r="AO2743" s="23" t="e">
        <f t="shared" si="768"/>
        <v>#REF!</v>
      </c>
      <c r="AP2743" s="19" t="e">
        <f>IF(#REF!=0,"",#REF!)</f>
        <v>#REF!</v>
      </c>
      <c r="AQ2743" s="19" t="e">
        <f>IF(#REF!=0,"",#REF!)</f>
        <v>#REF!</v>
      </c>
      <c r="AR2743" s="19" t="e">
        <f>IF(#REF!=0,"",#REF!)</f>
        <v>#REF!</v>
      </c>
      <c r="AS2743" s="19" t="e">
        <f>#REF!</f>
        <v>#REF!</v>
      </c>
    </row>
    <row r="2744" spans="4:45" ht="19.5" thickTop="1" thickBot="1" x14ac:dyDescent="0.25">
      <c r="D2744" s="1" t="str">
        <f t="shared" si="771"/>
        <v/>
      </c>
      <c r="E2744" s="1" t="str">
        <f t="shared" si="772"/>
        <v/>
      </c>
      <c r="K2744" s="19" t="str">
        <f t="shared" si="759"/>
        <v/>
      </c>
      <c r="L2744" s="19">
        <f t="shared" si="769"/>
        <v>10000</v>
      </c>
      <c r="M2744" s="22" t="str">
        <f>TRIM(Data!$N2741)</f>
        <v>Queen Bee</v>
      </c>
      <c r="N2744" s="22" t="str">
        <f>TRIM(Data!$A2741)</f>
        <v>Queen Bee (R)</v>
      </c>
      <c r="O2744" s="23">
        <f>IF(Data!$B2741=0,"",Data!$B2741)</f>
        <v>1993</v>
      </c>
      <c r="P2744" s="19" t="str">
        <f>IF(Data!$C2741=0,"",Data!$C2741)</f>
        <v>1</v>
      </c>
      <c r="Q2744" s="23" t="str">
        <f>IF($M2744="","",Data!$E2741)</f>
        <v>VL</v>
      </c>
      <c r="R2744" s="23" t="str">
        <f t="shared" si="760"/>
        <v>VL</v>
      </c>
      <c r="S2744" s="23" t="str">
        <f t="shared" si="761"/>
        <v>VL</v>
      </c>
      <c r="T2744" s="19" t="str">
        <f>IF(Data!$F2741=0,"",Data!$F2741)</f>
        <v/>
      </c>
      <c r="U2744" s="19" t="str">
        <f>IF(Data!$G2741=0,"",Data!$G2741)</f>
        <v/>
      </c>
      <c r="V2744" s="19" t="str">
        <f>IF(Data!$D2741=0,"",Data!$D2741)</f>
        <v/>
      </c>
      <c r="W2744" s="19" t="str">
        <f>Data!$H2741</f>
        <v>Reticulata</v>
      </c>
      <c r="Y2744" s="41" t="e">
        <f t="shared" si="756"/>
        <v>#REF!</v>
      </c>
      <c r="Z2744" s="8">
        <f t="shared" si="762"/>
        <v>10000</v>
      </c>
      <c r="AA2744" s="8" t="str">
        <f t="shared" si="763"/>
        <v>Queen Bee</v>
      </c>
      <c r="AB2744" s="8" t="str">
        <f t="shared" si="764"/>
        <v>VL</v>
      </c>
      <c r="AC2744" s="8" t="str">
        <f t="shared" si="765"/>
        <v/>
      </c>
      <c r="AD2744" s="8" t="str">
        <f t="shared" si="770"/>
        <v/>
      </c>
      <c r="AE2744" s="8" t="str">
        <f t="shared" si="766"/>
        <v/>
      </c>
      <c r="AF2744" s="5">
        <f t="shared" si="767"/>
        <v>1993</v>
      </c>
      <c r="AG2744" s="46">
        <v>2741</v>
      </c>
      <c r="AH2744" s="47" t="str">
        <f t="shared" si="757"/>
        <v/>
      </c>
      <c r="AI2744" s="48" t="str">
        <f t="shared" si="758"/>
        <v/>
      </c>
      <c r="AK2744" s="22" t="e">
        <f>TRIM(#REF!)</f>
        <v>#REF!</v>
      </c>
      <c r="AL2744" s="23" t="e">
        <f>IF(#REF!=0,"",#REF!)</f>
        <v>#REF!</v>
      </c>
      <c r="AM2744" s="19" t="e">
        <f>IF(#REF!=0,"",#REF!)</f>
        <v>#REF!</v>
      </c>
      <c r="AN2744" s="23" t="e">
        <f>IF($AK2744="","",#REF!)</f>
        <v>#REF!</v>
      </c>
      <c r="AO2744" s="23" t="e">
        <f t="shared" si="768"/>
        <v>#REF!</v>
      </c>
      <c r="AP2744" s="19" t="e">
        <f>IF(#REF!=0,"",#REF!)</f>
        <v>#REF!</v>
      </c>
      <c r="AQ2744" s="19" t="e">
        <f>IF(#REF!=0,"",#REF!)</f>
        <v>#REF!</v>
      </c>
      <c r="AR2744" s="19" t="e">
        <f>IF(#REF!=0,"",#REF!)</f>
        <v>#REF!</v>
      </c>
      <c r="AS2744" s="19" t="e">
        <f>#REF!</f>
        <v>#REF!</v>
      </c>
    </row>
    <row r="2745" spans="4:45" ht="19.5" thickTop="1" thickBot="1" x14ac:dyDescent="0.25">
      <c r="D2745" s="1" t="str">
        <f t="shared" si="771"/>
        <v/>
      </c>
      <c r="E2745" s="1" t="str">
        <f t="shared" si="772"/>
        <v/>
      </c>
      <c r="K2745" s="19" t="str">
        <f t="shared" si="759"/>
        <v/>
      </c>
      <c r="L2745" s="19">
        <f t="shared" si="769"/>
        <v>10000</v>
      </c>
      <c r="M2745" s="22" t="str">
        <f>TRIM(Data!$N2742)</f>
        <v>Queen Bessie</v>
      </c>
      <c r="N2745" s="22" t="str">
        <f>TRIM(Data!$A2742)</f>
        <v>Queen Bessie</v>
      </c>
      <c r="O2745" s="23">
        <f>IF(Data!$B2742=0,"",Data!$B2742)</f>
        <v>1935</v>
      </c>
      <c r="P2745" s="19" t="str">
        <f>IF(Data!$C2742=0,"",Data!$C2742)</f>
        <v>1</v>
      </c>
      <c r="Q2745" s="23" t="str">
        <f>IF($M2745="","",Data!$E2742)</f>
        <v>M</v>
      </c>
      <c r="R2745" s="23" t="str">
        <f t="shared" si="760"/>
        <v>M</v>
      </c>
      <c r="S2745" s="23" t="str">
        <f t="shared" si="761"/>
        <v>M</v>
      </c>
      <c r="T2745" s="19" t="str">
        <f>IF(Data!$F2742=0,"",Data!$F2742)</f>
        <v/>
      </c>
      <c r="U2745" s="19" t="str">
        <f>IF(Data!$G2742=0,"",Data!$G2742)</f>
        <v/>
      </c>
      <c r="V2745" s="19" t="str">
        <f>IF(Data!$D2742=0,"",Data!$D2742)</f>
        <v/>
      </c>
      <c r="W2745" s="19" t="str">
        <f>Data!$H2742</f>
        <v>Japonica</v>
      </c>
      <c r="Y2745" s="41" t="e">
        <f t="shared" si="756"/>
        <v>#REF!</v>
      </c>
      <c r="Z2745" s="8">
        <f t="shared" si="762"/>
        <v>10000</v>
      </c>
      <c r="AA2745" s="8" t="str">
        <f t="shared" si="763"/>
        <v>Queen Bessie</v>
      </c>
      <c r="AB2745" s="8" t="str">
        <f t="shared" si="764"/>
        <v>M</v>
      </c>
      <c r="AC2745" s="8" t="str">
        <f t="shared" si="765"/>
        <v/>
      </c>
      <c r="AD2745" s="8" t="str">
        <f t="shared" si="770"/>
        <v/>
      </c>
      <c r="AE2745" s="8" t="str">
        <f t="shared" si="766"/>
        <v/>
      </c>
      <c r="AF2745" s="5">
        <f t="shared" si="767"/>
        <v>1935</v>
      </c>
      <c r="AG2745" s="46">
        <v>2742</v>
      </c>
      <c r="AH2745" s="47" t="str">
        <f t="shared" si="757"/>
        <v/>
      </c>
      <c r="AI2745" s="48" t="str">
        <f t="shared" si="758"/>
        <v/>
      </c>
      <c r="AK2745" s="22" t="e">
        <f>TRIM(#REF!)</f>
        <v>#REF!</v>
      </c>
      <c r="AL2745" s="23" t="e">
        <f>IF(#REF!=0,"",#REF!)</f>
        <v>#REF!</v>
      </c>
      <c r="AM2745" s="19" t="e">
        <f>IF(#REF!=0,"",#REF!)</f>
        <v>#REF!</v>
      </c>
      <c r="AN2745" s="23" t="e">
        <f>IF($AK2745="","",#REF!)</f>
        <v>#REF!</v>
      </c>
      <c r="AO2745" s="23" t="e">
        <f t="shared" si="768"/>
        <v>#REF!</v>
      </c>
      <c r="AP2745" s="19" t="e">
        <f>IF(#REF!=0,"",#REF!)</f>
        <v>#REF!</v>
      </c>
      <c r="AQ2745" s="19" t="e">
        <f>IF(#REF!=0,"",#REF!)</f>
        <v>#REF!</v>
      </c>
      <c r="AR2745" s="19" t="e">
        <f>IF(#REF!=0,"",#REF!)</f>
        <v>#REF!</v>
      </c>
      <c r="AS2745" s="19" t="e">
        <f>#REF!</f>
        <v>#REF!</v>
      </c>
    </row>
    <row r="2746" spans="4:45" ht="19.5" thickTop="1" thickBot="1" x14ac:dyDescent="0.25">
      <c r="D2746" s="1" t="str">
        <f t="shared" si="771"/>
        <v/>
      </c>
      <c r="E2746" s="1" t="str">
        <f t="shared" si="772"/>
        <v/>
      </c>
      <c r="K2746" s="19" t="str">
        <f t="shared" si="759"/>
        <v/>
      </c>
      <c r="L2746" s="19">
        <f t="shared" si="769"/>
        <v>10000</v>
      </c>
      <c r="M2746" s="22" t="str">
        <f>TRIM(Data!$N2743)</f>
        <v>Queen Diana</v>
      </c>
      <c r="N2746" s="22" t="str">
        <f>TRIM(Data!$A2743)</f>
        <v>Queen Diana</v>
      </c>
      <c r="O2746" s="23">
        <f>IF(Data!$B2743=0,"",Data!$B2743)</f>
        <v>1985</v>
      </c>
      <c r="P2746" s="19" t="str">
        <f>IF(Data!$C2743=0,"",Data!$C2743)</f>
        <v>1</v>
      </c>
      <c r="Q2746" s="23" t="str">
        <f>IF($M2746="","",Data!$E2743)</f>
        <v>M</v>
      </c>
      <c r="R2746" s="23" t="str">
        <f t="shared" si="760"/>
        <v>M</v>
      </c>
      <c r="S2746" s="23" t="str">
        <f t="shared" si="761"/>
        <v>M</v>
      </c>
      <c r="T2746" s="19" t="str">
        <f>IF(Data!$F2743=0,"",Data!$F2743)</f>
        <v/>
      </c>
      <c r="U2746" s="19" t="str">
        <f>IF(Data!$G2743=0,"",Data!$G2743)</f>
        <v>FD</v>
      </c>
      <c r="V2746" s="19" t="str">
        <f>IF(Data!$D2743=0,"",Data!$D2743)</f>
        <v/>
      </c>
      <c r="W2746" s="19" t="str">
        <f>Data!$H2743</f>
        <v>Japonica</v>
      </c>
      <c r="Y2746" s="41" t="e">
        <f t="shared" si="756"/>
        <v>#REF!</v>
      </c>
      <c r="Z2746" s="8">
        <f t="shared" si="762"/>
        <v>10000</v>
      </c>
      <c r="AA2746" s="8" t="str">
        <f t="shared" si="763"/>
        <v>Queen Diana</v>
      </c>
      <c r="AB2746" s="8" t="str">
        <f t="shared" si="764"/>
        <v>M</v>
      </c>
      <c r="AC2746" s="8" t="str">
        <f t="shared" si="765"/>
        <v/>
      </c>
      <c r="AD2746" s="8" t="str">
        <f t="shared" si="770"/>
        <v>FD</v>
      </c>
      <c r="AE2746" s="8" t="str">
        <f t="shared" si="766"/>
        <v/>
      </c>
      <c r="AF2746" s="5">
        <f t="shared" si="767"/>
        <v>1985</v>
      </c>
      <c r="AG2746" s="46">
        <v>2743</v>
      </c>
      <c r="AH2746" s="47" t="str">
        <f t="shared" si="757"/>
        <v/>
      </c>
      <c r="AI2746" s="48" t="str">
        <f t="shared" si="758"/>
        <v/>
      </c>
      <c r="AK2746" s="22" t="e">
        <f>TRIM(#REF!)</f>
        <v>#REF!</v>
      </c>
      <c r="AL2746" s="23" t="e">
        <f>IF(#REF!=0,"",#REF!)</f>
        <v>#REF!</v>
      </c>
      <c r="AM2746" s="19" t="e">
        <f>IF(#REF!=0,"",#REF!)</f>
        <v>#REF!</v>
      </c>
      <c r="AN2746" s="23" t="e">
        <f>IF($AK2746="","",#REF!)</f>
        <v>#REF!</v>
      </c>
      <c r="AO2746" s="23" t="e">
        <f t="shared" si="768"/>
        <v>#REF!</v>
      </c>
      <c r="AP2746" s="19" t="e">
        <f>IF(#REF!=0,"",#REF!)</f>
        <v>#REF!</v>
      </c>
      <c r="AQ2746" s="19" t="e">
        <f>IF(#REF!=0,"",#REF!)</f>
        <v>#REF!</v>
      </c>
      <c r="AR2746" s="19" t="e">
        <f>IF(#REF!=0,"",#REF!)</f>
        <v>#REF!</v>
      </c>
      <c r="AS2746" s="19" t="e">
        <f>#REF!</f>
        <v>#REF!</v>
      </c>
    </row>
    <row r="2747" spans="4:45" ht="19.5" thickTop="1" thickBot="1" x14ac:dyDescent="0.25">
      <c r="D2747" s="1" t="str">
        <f t="shared" si="771"/>
        <v/>
      </c>
      <c r="E2747" s="1" t="str">
        <f t="shared" si="772"/>
        <v/>
      </c>
      <c r="K2747" s="19" t="str">
        <f t="shared" si="759"/>
        <v/>
      </c>
      <c r="L2747" s="19">
        <f t="shared" si="769"/>
        <v>10000</v>
      </c>
      <c r="M2747" s="22" t="str">
        <f>TRIM(Data!$N2744)</f>
        <v>Queen Juliana (See Southern Charm)</v>
      </c>
      <c r="N2747" s="22" t="str">
        <f>TRIM(Data!$A2744)</f>
        <v>Queen Juliana (See Southern Charm)</v>
      </c>
      <c r="O2747" s="23">
        <f>IF(Data!$B2744=0,"",Data!$B2744)</f>
        <v>1955</v>
      </c>
      <c r="P2747" s="19" t="str">
        <f>IF(Data!$C2744=0,"",Data!$C2744)</f>
        <v/>
      </c>
      <c r="Q2747" s="23" t="str">
        <f>IF($M2747="","",Data!$E2744)</f>
        <v>L</v>
      </c>
      <c r="R2747" s="23" t="str">
        <f t="shared" si="760"/>
        <v>L</v>
      </c>
      <c r="S2747" s="23" t="str">
        <f t="shared" si="761"/>
        <v>L</v>
      </c>
      <c r="T2747" s="19" t="str">
        <f>IF(Data!$F2744=0,"",Data!$F2744)</f>
        <v>WHITE</v>
      </c>
      <c r="U2747" s="19" t="str">
        <f>IF(Data!$G2744=0,"",Data!$G2744)</f>
        <v/>
      </c>
      <c r="V2747" s="19" t="str">
        <f>IF(Data!$D2744=0,"",Data!$D2744)</f>
        <v/>
      </c>
      <c r="W2747" s="19" t="str">
        <f>Data!$H2744</f>
        <v>Japonica</v>
      </c>
      <c r="Y2747" s="41" t="e">
        <f t="shared" si="756"/>
        <v>#REF!</v>
      </c>
      <c r="Z2747" s="8">
        <f t="shared" si="762"/>
        <v>10000</v>
      </c>
      <c r="AA2747" s="8" t="str">
        <f t="shared" si="763"/>
        <v>Queen Juliana (See Southern Charm)</v>
      </c>
      <c r="AB2747" s="8" t="str">
        <f t="shared" si="764"/>
        <v>L</v>
      </c>
      <c r="AC2747" s="8" t="str">
        <f t="shared" si="765"/>
        <v>WHITE</v>
      </c>
      <c r="AD2747" s="8" t="str">
        <f t="shared" si="770"/>
        <v/>
      </c>
      <c r="AE2747" s="8" t="str">
        <f t="shared" si="766"/>
        <v/>
      </c>
      <c r="AF2747" s="5">
        <f t="shared" si="767"/>
        <v>1955</v>
      </c>
      <c r="AG2747" s="46">
        <v>2744</v>
      </c>
      <c r="AH2747" s="47" t="str">
        <f t="shared" si="757"/>
        <v/>
      </c>
      <c r="AI2747" s="48" t="str">
        <f t="shared" si="758"/>
        <v/>
      </c>
      <c r="AK2747" s="22" t="e">
        <f>TRIM(#REF!)</f>
        <v>#REF!</v>
      </c>
      <c r="AL2747" s="23" t="e">
        <f>IF(#REF!=0,"",#REF!)</f>
        <v>#REF!</v>
      </c>
      <c r="AM2747" s="19" t="e">
        <f>IF(#REF!=0,"",#REF!)</f>
        <v>#REF!</v>
      </c>
      <c r="AN2747" s="23" t="e">
        <f>IF($AK2747="","",#REF!)</f>
        <v>#REF!</v>
      </c>
      <c r="AO2747" s="23" t="e">
        <f t="shared" si="768"/>
        <v>#REF!</v>
      </c>
      <c r="AP2747" s="19" t="e">
        <f>IF(#REF!=0,"",#REF!)</f>
        <v>#REF!</v>
      </c>
      <c r="AQ2747" s="19" t="e">
        <f>IF(#REF!=0,"",#REF!)</f>
        <v>#REF!</v>
      </c>
      <c r="AR2747" s="19" t="e">
        <f>IF(#REF!=0,"",#REF!)</f>
        <v>#REF!</v>
      </c>
      <c r="AS2747" s="19" t="e">
        <f>#REF!</f>
        <v>#REF!</v>
      </c>
    </row>
    <row r="2748" spans="4:45" ht="19.5" thickTop="1" thickBot="1" x14ac:dyDescent="0.25">
      <c r="D2748" s="1" t="str">
        <f t="shared" si="771"/>
        <v/>
      </c>
      <c r="E2748" s="1" t="str">
        <f t="shared" si="772"/>
        <v/>
      </c>
      <c r="K2748" s="19" t="str">
        <f t="shared" si="759"/>
        <v/>
      </c>
      <c r="L2748" s="19">
        <f t="shared" si="769"/>
        <v>10000</v>
      </c>
      <c r="M2748" s="22" t="str">
        <f>TRIM(Data!$N2745)</f>
        <v>Queen of Denmark (See Rubra Plena)</v>
      </c>
      <c r="N2748" s="22" t="str">
        <f>TRIM(Data!$A2745)</f>
        <v>Queen of Denmark (See Rubra Plena)</v>
      </c>
      <c r="O2748" s="23">
        <f>IF(Data!$B2745=0,"",Data!$B2745)</f>
        <v>1794</v>
      </c>
      <c r="P2748" s="19" t="str">
        <f>IF(Data!$C2745=0,"",Data!$C2745)</f>
        <v/>
      </c>
      <c r="Q2748" s="23" t="str">
        <f>IF($M2748="","",Data!$E2745)</f>
        <v>M</v>
      </c>
      <c r="R2748" s="23" t="str">
        <f t="shared" si="760"/>
        <v>M</v>
      </c>
      <c r="S2748" s="23" t="str">
        <f t="shared" si="761"/>
        <v>M</v>
      </c>
      <c r="T2748" s="19" t="str">
        <f>IF(Data!$F2745=0,"",Data!$F2745)</f>
        <v/>
      </c>
      <c r="U2748" s="19" t="str">
        <f>IF(Data!$G2745=0,"",Data!$G2745)</f>
        <v/>
      </c>
      <c r="V2748" s="19" t="str">
        <f>IF(Data!$D2745=0,"",Data!$D2745)</f>
        <v>ANTIQUE</v>
      </c>
      <c r="W2748" s="19" t="str">
        <f>Data!$H2745</f>
        <v>Japonica</v>
      </c>
      <c r="Y2748" s="41" t="e">
        <f t="shared" si="756"/>
        <v>#REF!</v>
      </c>
      <c r="Z2748" s="8">
        <f t="shared" si="762"/>
        <v>2748</v>
      </c>
      <c r="AA2748" s="8" t="str">
        <f t="shared" si="763"/>
        <v>Queen of Denmark (See Rubra Plena)</v>
      </c>
      <c r="AB2748" s="8" t="str">
        <f t="shared" si="764"/>
        <v>M</v>
      </c>
      <c r="AC2748" s="8" t="str">
        <f t="shared" si="765"/>
        <v/>
      </c>
      <c r="AD2748" s="8" t="str">
        <f t="shared" si="770"/>
        <v/>
      </c>
      <c r="AE2748" s="8" t="str">
        <f t="shared" si="766"/>
        <v>ANTIQUE</v>
      </c>
      <c r="AF2748" s="5">
        <f t="shared" si="767"/>
        <v>1794</v>
      </c>
      <c r="AG2748" s="46">
        <v>2745</v>
      </c>
      <c r="AH2748" s="47" t="str">
        <f t="shared" si="757"/>
        <v/>
      </c>
      <c r="AI2748" s="48" t="str">
        <f t="shared" si="758"/>
        <v/>
      </c>
      <c r="AK2748" s="22" t="e">
        <f>TRIM(#REF!)</f>
        <v>#REF!</v>
      </c>
      <c r="AL2748" s="23" t="e">
        <f>IF(#REF!=0,"",#REF!)</f>
        <v>#REF!</v>
      </c>
      <c r="AM2748" s="19" t="e">
        <f>IF(#REF!=0,"",#REF!)</f>
        <v>#REF!</v>
      </c>
      <c r="AN2748" s="23" t="e">
        <f>IF($AK2748="","",#REF!)</f>
        <v>#REF!</v>
      </c>
      <c r="AO2748" s="23" t="e">
        <f t="shared" si="768"/>
        <v>#REF!</v>
      </c>
      <c r="AP2748" s="19" t="e">
        <f>IF(#REF!=0,"",#REF!)</f>
        <v>#REF!</v>
      </c>
      <c r="AQ2748" s="19" t="e">
        <f>IF(#REF!=0,"",#REF!)</f>
        <v>#REF!</v>
      </c>
      <c r="AR2748" s="19" t="e">
        <f>IF(#REF!=0,"",#REF!)</f>
        <v>#REF!</v>
      </c>
      <c r="AS2748" s="19" t="e">
        <f>#REF!</f>
        <v>#REF!</v>
      </c>
    </row>
    <row r="2749" spans="4:45" ht="19.5" thickTop="1" thickBot="1" x14ac:dyDescent="0.25">
      <c r="D2749" s="1" t="str">
        <f t="shared" si="771"/>
        <v/>
      </c>
      <c r="E2749" s="1" t="str">
        <f t="shared" si="772"/>
        <v/>
      </c>
      <c r="K2749" s="19" t="str">
        <f t="shared" si="759"/>
        <v/>
      </c>
      <c r="L2749" s="19">
        <f t="shared" si="769"/>
        <v>10000</v>
      </c>
      <c r="M2749" s="22" t="str">
        <f>TRIM(Data!$N2746)</f>
        <v>Queen of Hearts</v>
      </c>
      <c r="N2749" s="22" t="str">
        <f>TRIM(Data!$A2746)</f>
        <v>Queen of Hearts</v>
      </c>
      <c r="O2749" s="23">
        <f>IF(Data!$B2746=0,"",Data!$B2746)</f>
        <v>2019</v>
      </c>
      <c r="P2749" s="19" t="str">
        <f>IF(Data!$C2746=0,"",Data!$C2746)</f>
        <v>1</v>
      </c>
      <c r="Q2749" s="23" t="str">
        <f>IF($M2749="","",Data!$E2746)</f>
        <v>L</v>
      </c>
      <c r="R2749" s="23" t="str">
        <f t="shared" si="760"/>
        <v>L</v>
      </c>
      <c r="S2749" s="23" t="str">
        <f t="shared" si="761"/>
        <v>L</v>
      </c>
      <c r="T2749" s="19" t="str">
        <f>IF(Data!$F2746=0,"",Data!$F2746)</f>
        <v/>
      </c>
      <c r="U2749" s="19" t="str">
        <f>IF(Data!$G2746=0,"",Data!$G2746)</f>
        <v/>
      </c>
      <c r="V2749" s="19" t="str">
        <f>IF(Data!$D2746=0,"",Data!$D2746)</f>
        <v/>
      </c>
      <c r="W2749" s="19" t="str">
        <f>Data!$H2746</f>
        <v>Japonica</v>
      </c>
      <c r="Y2749" s="41" t="e">
        <f t="shared" si="756"/>
        <v>#REF!</v>
      </c>
      <c r="Z2749" s="8">
        <f t="shared" si="762"/>
        <v>10000</v>
      </c>
      <c r="AA2749" s="8" t="str">
        <f t="shared" si="763"/>
        <v>Queen of Hearts</v>
      </c>
      <c r="AB2749" s="8" t="str">
        <f t="shared" si="764"/>
        <v>L</v>
      </c>
      <c r="AC2749" s="8" t="str">
        <f t="shared" si="765"/>
        <v/>
      </c>
      <c r="AD2749" s="8" t="str">
        <f t="shared" si="770"/>
        <v/>
      </c>
      <c r="AE2749" s="8" t="str">
        <f t="shared" si="766"/>
        <v/>
      </c>
      <c r="AF2749" s="5">
        <f t="shared" si="767"/>
        <v>2019</v>
      </c>
      <c r="AG2749" s="46">
        <v>2746</v>
      </c>
      <c r="AH2749" s="47" t="str">
        <f t="shared" si="757"/>
        <v/>
      </c>
      <c r="AI2749" s="48" t="str">
        <f t="shared" si="758"/>
        <v/>
      </c>
      <c r="AK2749" s="22" t="e">
        <f>TRIM(#REF!)</f>
        <v>#REF!</v>
      </c>
      <c r="AL2749" s="23" t="e">
        <f>IF(#REF!=0,"",#REF!)</f>
        <v>#REF!</v>
      </c>
      <c r="AM2749" s="19" t="e">
        <f>IF(#REF!=0,"",#REF!)</f>
        <v>#REF!</v>
      </c>
      <c r="AN2749" s="23" t="e">
        <f>IF($AK2749="","",#REF!)</f>
        <v>#REF!</v>
      </c>
      <c r="AO2749" s="23" t="e">
        <f t="shared" si="768"/>
        <v>#REF!</v>
      </c>
      <c r="AP2749" s="19" t="e">
        <f>IF(#REF!=0,"",#REF!)</f>
        <v>#REF!</v>
      </c>
      <c r="AQ2749" s="19" t="e">
        <f>IF(#REF!=0,"",#REF!)</f>
        <v>#REF!</v>
      </c>
      <c r="AR2749" s="19" t="e">
        <f>IF(#REF!=0,"",#REF!)</f>
        <v>#REF!</v>
      </c>
      <c r="AS2749" s="19" t="e">
        <f>#REF!</f>
        <v>#REF!</v>
      </c>
    </row>
    <row r="2750" spans="4:45" ht="19.5" thickTop="1" thickBot="1" x14ac:dyDescent="0.25">
      <c r="D2750" s="1" t="str">
        <f t="shared" si="771"/>
        <v/>
      </c>
      <c r="E2750" s="1" t="str">
        <f t="shared" si="772"/>
        <v/>
      </c>
      <c r="K2750" s="19" t="str">
        <f t="shared" si="759"/>
        <v/>
      </c>
      <c r="L2750" s="19">
        <f t="shared" si="769"/>
        <v>10000</v>
      </c>
      <c r="M2750" s="22" t="str">
        <f>TRIM(Data!$N2747)</f>
        <v>Quercifolia-Fishtail</v>
      </c>
      <c r="N2750" s="22" t="str">
        <f>TRIM(Data!$A2747)</f>
        <v>Quercifolia-Fishtail (Kingyo-tsubaki)</v>
      </c>
      <c r="O2750" s="23">
        <f>IF(Data!$B2747=0,"",Data!$B2747)</f>
        <v>1994</v>
      </c>
      <c r="P2750" s="19" t="str">
        <f>IF(Data!$C2747=0,"",Data!$C2747)</f>
        <v/>
      </c>
      <c r="Q2750" s="23" t="str">
        <f>IF($M2750="","",Data!$E2747)</f>
        <v>L</v>
      </c>
      <c r="R2750" s="23" t="str">
        <f t="shared" si="760"/>
        <v>L</v>
      </c>
      <c r="S2750" s="23" t="str">
        <f t="shared" si="761"/>
        <v>L</v>
      </c>
      <c r="T2750" s="19" t="str">
        <f>IF(Data!$F2747=0,"",Data!$F2747)</f>
        <v/>
      </c>
      <c r="U2750" s="19" t="str">
        <f>IF(Data!$G2747=0,"",Data!$G2747)</f>
        <v/>
      </c>
      <c r="V2750" s="19" t="str">
        <f>IF(Data!$D2747=0,"",Data!$D2747)</f>
        <v/>
      </c>
      <c r="W2750" s="19" t="str">
        <f>Data!$H2747</f>
        <v>Japonica</v>
      </c>
      <c r="Y2750" s="41" t="e">
        <f t="shared" si="756"/>
        <v>#REF!</v>
      </c>
      <c r="Z2750" s="8">
        <f t="shared" si="762"/>
        <v>10000</v>
      </c>
      <c r="AA2750" s="8" t="str">
        <f t="shared" si="763"/>
        <v>Quercifolia-Fishtail</v>
      </c>
      <c r="AB2750" s="8" t="str">
        <f t="shared" si="764"/>
        <v>L</v>
      </c>
      <c r="AC2750" s="8" t="str">
        <f t="shared" si="765"/>
        <v/>
      </c>
      <c r="AD2750" s="8" t="str">
        <f t="shared" si="770"/>
        <v/>
      </c>
      <c r="AE2750" s="8" t="str">
        <f t="shared" si="766"/>
        <v/>
      </c>
      <c r="AF2750" s="5">
        <f t="shared" si="767"/>
        <v>1994</v>
      </c>
      <c r="AG2750" s="46">
        <v>2747</v>
      </c>
      <c r="AH2750" s="47" t="str">
        <f t="shared" si="757"/>
        <v/>
      </c>
      <c r="AI2750" s="48" t="str">
        <f t="shared" si="758"/>
        <v/>
      </c>
      <c r="AK2750" s="22" t="e">
        <f>TRIM(#REF!)</f>
        <v>#REF!</v>
      </c>
      <c r="AL2750" s="23" t="e">
        <f>IF(#REF!=0,"",#REF!)</f>
        <v>#REF!</v>
      </c>
      <c r="AM2750" s="19" t="e">
        <f>IF(#REF!=0,"",#REF!)</f>
        <v>#REF!</v>
      </c>
      <c r="AN2750" s="23" t="e">
        <f>IF($AK2750="","",#REF!)</f>
        <v>#REF!</v>
      </c>
      <c r="AO2750" s="23" t="e">
        <f t="shared" si="768"/>
        <v>#REF!</v>
      </c>
      <c r="AP2750" s="19" t="e">
        <f>IF(#REF!=0,"",#REF!)</f>
        <v>#REF!</v>
      </c>
      <c r="AQ2750" s="19" t="e">
        <f>IF(#REF!=0,"",#REF!)</f>
        <v>#REF!</v>
      </c>
      <c r="AR2750" s="19" t="e">
        <f>IF(#REF!=0,"",#REF!)</f>
        <v>#REF!</v>
      </c>
      <c r="AS2750" s="19" t="e">
        <f>#REF!</f>
        <v>#REF!</v>
      </c>
    </row>
    <row r="2751" spans="4:45" ht="19.5" thickTop="1" thickBot="1" x14ac:dyDescent="0.25">
      <c r="D2751" s="1" t="str">
        <f t="shared" si="771"/>
        <v/>
      </c>
      <c r="E2751" s="1" t="str">
        <f t="shared" si="772"/>
        <v/>
      </c>
      <c r="K2751" s="19" t="str">
        <f t="shared" si="759"/>
        <v/>
      </c>
      <c r="L2751" s="19">
        <f t="shared" si="769"/>
        <v>10000</v>
      </c>
      <c r="M2751" s="22" t="str">
        <f>TRIM(Data!$N2748)</f>
        <v>R. L. Wheeler</v>
      </c>
      <c r="N2751" s="22" t="str">
        <f>TRIM(Data!$A2748)</f>
        <v>R. L. Wheeler</v>
      </c>
      <c r="O2751" s="23">
        <f>IF(Data!$B2748=0,"",Data!$B2748)</f>
        <v>1949</v>
      </c>
      <c r="P2751" s="19" t="str">
        <f>IF(Data!$C2748=0,"",Data!$C2748)</f>
        <v>1</v>
      </c>
      <c r="Q2751" s="23" t="str">
        <f>IF($M2751="","",Data!$E2748)</f>
        <v>VL</v>
      </c>
      <c r="R2751" s="23" t="str">
        <f t="shared" si="760"/>
        <v>VL</v>
      </c>
      <c r="S2751" s="23" t="str">
        <f t="shared" si="761"/>
        <v>VL</v>
      </c>
      <c r="T2751" s="19" t="str">
        <f>IF(Data!$F2748=0,"",Data!$F2748)</f>
        <v/>
      </c>
      <c r="U2751" s="19" t="str">
        <f>IF(Data!$G2748=0,"",Data!$G2748)</f>
        <v/>
      </c>
      <c r="V2751" s="19" t="str">
        <f>IF(Data!$D2748=0,"",Data!$D2748)</f>
        <v/>
      </c>
      <c r="W2751" s="19" t="str">
        <f>Data!$H2748</f>
        <v>Japonica</v>
      </c>
      <c r="Y2751" s="41" t="e">
        <f t="shared" si="756"/>
        <v>#REF!</v>
      </c>
      <c r="Z2751" s="8">
        <f t="shared" si="762"/>
        <v>10000</v>
      </c>
      <c r="AA2751" s="8" t="str">
        <f t="shared" si="763"/>
        <v>R. L. Wheeler</v>
      </c>
      <c r="AB2751" s="8" t="str">
        <f t="shared" si="764"/>
        <v>VL</v>
      </c>
      <c r="AC2751" s="8" t="str">
        <f t="shared" si="765"/>
        <v/>
      </c>
      <c r="AD2751" s="8" t="str">
        <f t="shared" si="770"/>
        <v/>
      </c>
      <c r="AE2751" s="8" t="str">
        <f t="shared" si="766"/>
        <v/>
      </c>
      <c r="AF2751" s="5">
        <f t="shared" si="767"/>
        <v>1949</v>
      </c>
      <c r="AG2751" s="46">
        <v>2748</v>
      </c>
      <c r="AH2751" s="47" t="str">
        <f t="shared" si="757"/>
        <v/>
      </c>
      <c r="AI2751" s="48" t="str">
        <f t="shared" si="758"/>
        <v/>
      </c>
      <c r="AK2751" s="22" t="e">
        <f>TRIM(#REF!)</f>
        <v>#REF!</v>
      </c>
      <c r="AL2751" s="23" t="e">
        <f>IF(#REF!=0,"",#REF!)</f>
        <v>#REF!</v>
      </c>
      <c r="AM2751" s="19" t="e">
        <f>IF(#REF!=0,"",#REF!)</f>
        <v>#REF!</v>
      </c>
      <c r="AN2751" s="23" t="e">
        <f>IF($AK2751="","",#REF!)</f>
        <v>#REF!</v>
      </c>
      <c r="AO2751" s="23" t="e">
        <f t="shared" si="768"/>
        <v>#REF!</v>
      </c>
      <c r="AP2751" s="19" t="e">
        <f>IF(#REF!=0,"",#REF!)</f>
        <v>#REF!</v>
      </c>
      <c r="AQ2751" s="19" t="e">
        <f>IF(#REF!=0,"",#REF!)</f>
        <v>#REF!</v>
      </c>
      <c r="AR2751" s="19" t="e">
        <f>IF(#REF!=0,"",#REF!)</f>
        <v>#REF!</v>
      </c>
      <c r="AS2751" s="19" t="e">
        <f>#REF!</f>
        <v>#REF!</v>
      </c>
    </row>
    <row r="2752" spans="4:45" ht="19.5" thickTop="1" thickBot="1" x14ac:dyDescent="0.25">
      <c r="D2752" s="1" t="str">
        <f t="shared" si="771"/>
        <v/>
      </c>
      <c r="E2752" s="1" t="str">
        <f t="shared" si="772"/>
        <v/>
      </c>
      <c r="K2752" s="19" t="str">
        <f t="shared" si="759"/>
        <v/>
      </c>
      <c r="L2752" s="19">
        <f t="shared" si="769"/>
        <v>10000</v>
      </c>
      <c r="M2752" s="22" t="str">
        <f>TRIM(Data!$N2749)</f>
        <v>R. W. Jones Var.</v>
      </c>
      <c r="N2752" s="22" t="str">
        <f>TRIM(Data!$A2749)</f>
        <v>R. W. Jones Var.</v>
      </c>
      <c r="O2752" s="23">
        <f>IF(Data!$B2749=0,"",Data!$B2749)</f>
        <v>2005</v>
      </c>
      <c r="P2752" s="19" t="str">
        <f>IF(Data!$C2749=0,"",Data!$C2749)</f>
        <v/>
      </c>
      <c r="Q2752" s="23" t="str">
        <f>IF($M2752="","",Data!$E2749)</f>
        <v>L</v>
      </c>
      <c r="R2752" s="23" t="str">
        <f t="shared" si="760"/>
        <v>L</v>
      </c>
      <c r="S2752" s="23" t="str">
        <f t="shared" si="761"/>
        <v>L</v>
      </c>
      <c r="T2752" s="19" t="str">
        <f>IF(Data!$F2749=0,"",Data!$F2749)</f>
        <v/>
      </c>
      <c r="U2752" s="19" t="str">
        <f>IF(Data!$G2749=0,"",Data!$G2749)</f>
        <v/>
      </c>
      <c r="V2752" s="19" t="str">
        <f>IF(Data!$D2749=0,"",Data!$D2749)</f>
        <v/>
      </c>
      <c r="W2752" s="19" t="str">
        <f>Data!$H2749</f>
        <v>Japonica</v>
      </c>
      <c r="Y2752" s="41" t="e">
        <f t="shared" si="756"/>
        <v>#REF!</v>
      </c>
      <c r="Z2752" s="8">
        <f t="shared" si="762"/>
        <v>10000</v>
      </c>
      <c r="AA2752" s="8" t="str">
        <f t="shared" si="763"/>
        <v>R. W. Jones Var.</v>
      </c>
      <c r="AB2752" s="8" t="str">
        <f t="shared" si="764"/>
        <v>L</v>
      </c>
      <c r="AC2752" s="8" t="str">
        <f t="shared" si="765"/>
        <v/>
      </c>
      <c r="AD2752" s="8" t="str">
        <f t="shared" si="770"/>
        <v/>
      </c>
      <c r="AE2752" s="8" t="str">
        <f t="shared" si="766"/>
        <v/>
      </c>
      <c r="AF2752" s="5">
        <f t="shared" si="767"/>
        <v>2005</v>
      </c>
      <c r="AG2752" s="46">
        <v>2749</v>
      </c>
      <c r="AH2752" s="47" t="str">
        <f t="shared" si="757"/>
        <v/>
      </c>
      <c r="AI2752" s="48" t="str">
        <f t="shared" si="758"/>
        <v/>
      </c>
      <c r="AK2752" s="22" t="e">
        <f>TRIM(#REF!)</f>
        <v>#REF!</v>
      </c>
      <c r="AL2752" s="23" t="e">
        <f>IF(#REF!=0,"",#REF!)</f>
        <v>#REF!</v>
      </c>
      <c r="AM2752" s="19" t="e">
        <f>IF(#REF!=0,"",#REF!)</f>
        <v>#REF!</v>
      </c>
      <c r="AN2752" s="23" t="e">
        <f>IF($AK2752="","",#REF!)</f>
        <v>#REF!</v>
      </c>
      <c r="AO2752" s="23" t="e">
        <f t="shared" si="768"/>
        <v>#REF!</v>
      </c>
      <c r="AP2752" s="19" t="e">
        <f>IF(#REF!=0,"",#REF!)</f>
        <v>#REF!</v>
      </c>
      <c r="AQ2752" s="19" t="e">
        <f>IF(#REF!=0,"",#REF!)</f>
        <v>#REF!</v>
      </c>
      <c r="AR2752" s="19" t="e">
        <f>IF(#REF!=0,"",#REF!)</f>
        <v>#REF!</v>
      </c>
      <c r="AS2752" s="19" t="e">
        <f>#REF!</f>
        <v>#REF!</v>
      </c>
    </row>
    <row r="2753" spans="4:45" ht="19.5" thickTop="1" thickBot="1" x14ac:dyDescent="0.25">
      <c r="D2753" s="1" t="str">
        <f t="shared" si="771"/>
        <v/>
      </c>
      <c r="E2753" s="1" t="str">
        <f t="shared" si="772"/>
        <v/>
      </c>
      <c r="K2753" s="19" t="str">
        <f t="shared" si="759"/>
        <v/>
      </c>
      <c r="L2753" s="19">
        <f t="shared" si="769"/>
        <v>10000</v>
      </c>
      <c r="M2753" s="22" t="str">
        <f>TRIM(Data!$N2750)</f>
        <v>Rabbi Peiser</v>
      </c>
      <c r="N2753" s="22" t="str">
        <f>TRIM(Data!$A2750)</f>
        <v>Rabbi Peiser</v>
      </c>
      <c r="O2753" s="23">
        <f>IF(Data!$B2750=0,"",Data!$B2750)</f>
        <v>1986</v>
      </c>
      <c r="P2753" s="19" t="str">
        <f>IF(Data!$C2750=0,"",Data!$C2750)</f>
        <v>1</v>
      </c>
      <c r="Q2753" s="23" t="str">
        <f>IF($M2753="","",Data!$E2750)</f>
        <v>M</v>
      </c>
      <c r="R2753" s="23" t="str">
        <f t="shared" si="760"/>
        <v>M</v>
      </c>
      <c r="S2753" s="23" t="str">
        <f t="shared" si="761"/>
        <v>M</v>
      </c>
      <c r="T2753" s="19" t="str">
        <f>IF(Data!$F2750=0,"",Data!$F2750)</f>
        <v/>
      </c>
      <c r="U2753" s="19" t="str">
        <f>IF(Data!$G2750=0,"",Data!$G2750)</f>
        <v/>
      </c>
      <c r="V2753" s="19" t="str">
        <f>IF(Data!$D2750=0,"",Data!$D2750)</f>
        <v/>
      </c>
      <c r="W2753" s="19" t="str">
        <f>Data!$H2750</f>
        <v>Japonica</v>
      </c>
      <c r="Y2753" s="41" t="e">
        <f t="shared" si="756"/>
        <v>#REF!</v>
      </c>
      <c r="Z2753" s="8">
        <f t="shared" si="762"/>
        <v>10000</v>
      </c>
      <c r="AA2753" s="8" t="str">
        <f t="shared" si="763"/>
        <v>Rabbi Peiser</v>
      </c>
      <c r="AB2753" s="8" t="str">
        <f t="shared" si="764"/>
        <v>M</v>
      </c>
      <c r="AC2753" s="8" t="str">
        <f t="shared" si="765"/>
        <v/>
      </c>
      <c r="AD2753" s="8" t="str">
        <f t="shared" si="770"/>
        <v/>
      </c>
      <c r="AE2753" s="8" t="str">
        <f t="shared" si="766"/>
        <v/>
      </c>
      <c r="AF2753" s="5">
        <f t="shared" si="767"/>
        <v>1986</v>
      </c>
      <c r="AG2753" s="46">
        <v>2750</v>
      </c>
      <c r="AH2753" s="47" t="str">
        <f t="shared" si="757"/>
        <v/>
      </c>
      <c r="AI2753" s="48" t="str">
        <f t="shared" si="758"/>
        <v/>
      </c>
      <c r="AK2753" s="22" t="e">
        <f>TRIM(#REF!)</f>
        <v>#REF!</v>
      </c>
      <c r="AL2753" s="23" t="e">
        <f>IF(#REF!=0,"",#REF!)</f>
        <v>#REF!</v>
      </c>
      <c r="AM2753" s="19" t="e">
        <f>IF(#REF!=0,"",#REF!)</f>
        <v>#REF!</v>
      </c>
      <c r="AN2753" s="23" t="e">
        <f>IF($AK2753="","",#REF!)</f>
        <v>#REF!</v>
      </c>
      <c r="AO2753" s="23" t="e">
        <f t="shared" si="768"/>
        <v>#REF!</v>
      </c>
      <c r="AP2753" s="19" t="e">
        <f>IF(#REF!=0,"",#REF!)</f>
        <v>#REF!</v>
      </c>
      <c r="AQ2753" s="19" t="e">
        <f>IF(#REF!=0,"",#REF!)</f>
        <v>#REF!</v>
      </c>
      <c r="AR2753" s="19" t="e">
        <f>IF(#REF!=0,"",#REF!)</f>
        <v>#REF!</v>
      </c>
      <c r="AS2753" s="19" t="e">
        <f>#REF!</f>
        <v>#REF!</v>
      </c>
    </row>
    <row r="2754" spans="4:45" ht="19.5" thickTop="1" thickBot="1" x14ac:dyDescent="0.25">
      <c r="D2754" s="1" t="str">
        <f t="shared" si="771"/>
        <v/>
      </c>
      <c r="E2754" s="1" t="str">
        <f t="shared" si="772"/>
        <v/>
      </c>
      <c r="K2754" s="19" t="str">
        <f t="shared" si="759"/>
        <v/>
      </c>
      <c r="L2754" s="19">
        <f t="shared" si="769"/>
        <v>10000</v>
      </c>
      <c r="M2754" s="22" t="str">
        <f>TRIM(Data!$N2751)</f>
        <v>Rachel Tarpy</v>
      </c>
      <c r="N2754" s="22" t="str">
        <f>TRIM(Data!$A2751)</f>
        <v>Rachel Tarpy</v>
      </c>
      <c r="O2754" s="23">
        <f>IF(Data!$B2751=0,"",Data!$B2751)</f>
        <v>1981</v>
      </c>
      <c r="P2754" s="19" t="str">
        <f>IF(Data!$C2751=0,"",Data!$C2751)</f>
        <v>1</v>
      </c>
      <c r="Q2754" s="23" t="str">
        <f>IF($M2754="","",Data!$E2751)</f>
        <v>M-L</v>
      </c>
      <c r="R2754" s="23" t="str">
        <f t="shared" si="760"/>
        <v>M</v>
      </c>
      <c r="S2754" s="23" t="str">
        <f t="shared" si="761"/>
        <v>M</v>
      </c>
      <c r="T2754" s="19" t="str">
        <f>IF(Data!$F2751=0,"",Data!$F2751)</f>
        <v/>
      </c>
      <c r="U2754" s="19" t="str">
        <f>IF(Data!$G2751=0,"",Data!$G2751)</f>
        <v/>
      </c>
      <c r="V2754" s="19" t="str">
        <f>IF(Data!$D2751=0,"",Data!$D2751)</f>
        <v/>
      </c>
      <c r="W2754" s="19" t="str">
        <f>Data!$H2751</f>
        <v>Japonica</v>
      </c>
      <c r="Y2754" s="41" t="e">
        <f t="shared" si="756"/>
        <v>#REF!</v>
      </c>
      <c r="Z2754" s="8">
        <f t="shared" si="762"/>
        <v>10000</v>
      </c>
      <c r="AA2754" s="8" t="str">
        <f t="shared" si="763"/>
        <v>Rachel Tarpy</v>
      </c>
      <c r="AB2754" s="8" t="str">
        <f t="shared" si="764"/>
        <v>M</v>
      </c>
      <c r="AC2754" s="8" t="str">
        <f t="shared" si="765"/>
        <v/>
      </c>
      <c r="AD2754" s="8" t="str">
        <f t="shared" si="770"/>
        <v/>
      </c>
      <c r="AE2754" s="8" t="str">
        <f t="shared" si="766"/>
        <v/>
      </c>
      <c r="AF2754" s="5">
        <f t="shared" si="767"/>
        <v>1981</v>
      </c>
      <c r="AG2754" s="46">
        <v>2751</v>
      </c>
      <c r="AH2754" s="47" t="str">
        <f t="shared" si="757"/>
        <v/>
      </c>
      <c r="AI2754" s="48" t="str">
        <f t="shared" si="758"/>
        <v/>
      </c>
      <c r="AK2754" s="22" t="e">
        <f>TRIM(#REF!)</f>
        <v>#REF!</v>
      </c>
      <c r="AL2754" s="23" t="e">
        <f>IF(#REF!=0,"",#REF!)</f>
        <v>#REF!</v>
      </c>
      <c r="AM2754" s="19" t="e">
        <f>IF(#REF!=0,"",#REF!)</f>
        <v>#REF!</v>
      </c>
      <c r="AN2754" s="23" t="e">
        <f>IF($AK2754="","",#REF!)</f>
        <v>#REF!</v>
      </c>
      <c r="AO2754" s="23" t="e">
        <f t="shared" si="768"/>
        <v>#REF!</v>
      </c>
      <c r="AP2754" s="19" t="e">
        <f>IF(#REF!=0,"",#REF!)</f>
        <v>#REF!</v>
      </c>
      <c r="AQ2754" s="19" t="e">
        <f>IF(#REF!=0,"",#REF!)</f>
        <v>#REF!</v>
      </c>
      <c r="AR2754" s="19" t="e">
        <f>IF(#REF!=0,"",#REF!)</f>
        <v>#REF!</v>
      </c>
      <c r="AS2754" s="19" t="e">
        <f>#REF!</f>
        <v>#REF!</v>
      </c>
    </row>
    <row r="2755" spans="4:45" ht="19.5" thickTop="1" thickBot="1" x14ac:dyDescent="0.25">
      <c r="D2755" s="1" t="str">
        <f t="shared" si="771"/>
        <v/>
      </c>
      <c r="E2755" s="1" t="str">
        <f t="shared" si="772"/>
        <v/>
      </c>
      <c r="K2755" s="19" t="str">
        <f t="shared" si="759"/>
        <v/>
      </c>
      <c r="L2755" s="19">
        <f t="shared" si="769"/>
        <v>10000</v>
      </c>
      <c r="M2755" s="22" t="str">
        <f>TRIM(Data!$N2752)</f>
        <v>Radiance</v>
      </c>
      <c r="N2755" s="22" t="str">
        <f>TRIM(Data!$A2752)</f>
        <v>Radiance</v>
      </c>
      <c r="O2755" s="23" t="str">
        <f>IF(Data!$B2752=0,"",Data!$B2752)</f>
        <v>1840's</v>
      </c>
      <c r="P2755" s="19" t="str">
        <f>IF(Data!$C2752=0,"",Data!$C2752)</f>
        <v/>
      </c>
      <c r="Q2755" s="23" t="str">
        <f>IF($M2755="","",Data!$E2752)</f>
        <v>M-L</v>
      </c>
      <c r="R2755" s="23" t="str">
        <f t="shared" si="760"/>
        <v>M</v>
      </c>
      <c r="S2755" s="23" t="str">
        <f t="shared" si="761"/>
        <v>M</v>
      </c>
      <c r="T2755" s="19" t="str">
        <f>IF(Data!$F2752=0,"",Data!$F2752)</f>
        <v/>
      </c>
      <c r="U2755" s="19" t="str">
        <f>IF(Data!$G2752=0,"",Data!$G2752)</f>
        <v/>
      </c>
      <c r="V2755" s="19" t="str">
        <f>IF(Data!$D2752=0,"",Data!$D2752)</f>
        <v>ANTIQUE</v>
      </c>
      <c r="W2755" s="19" t="str">
        <f>Data!$H2752</f>
        <v>Japonica</v>
      </c>
      <c r="Y2755" s="41" t="e">
        <f t="shared" si="756"/>
        <v>#REF!</v>
      </c>
      <c r="Z2755" s="8">
        <f t="shared" si="762"/>
        <v>2755</v>
      </c>
      <c r="AA2755" s="8" t="str">
        <f t="shared" si="763"/>
        <v>Radiance</v>
      </c>
      <c r="AB2755" s="8" t="str">
        <f t="shared" si="764"/>
        <v>M</v>
      </c>
      <c r="AC2755" s="8" t="str">
        <f t="shared" si="765"/>
        <v/>
      </c>
      <c r="AD2755" s="8" t="str">
        <f t="shared" si="770"/>
        <v/>
      </c>
      <c r="AE2755" s="8" t="str">
        <f t="shared" si="766"/>
        <v>ANTIQUE</v>
      </c>
      <c r="AF2755" s="5" t="str">
        <f t="shared" si="767"/>
        <v>1840's</v>
      </c>
      <c r="AG2755" s="46">
        <v>2752</v>
      </c>
      <c r="AH2755" s="47" t="str">
        <f t="shared" si="757"/>
        <v/>
      </c>
      <c r="AI2755" s="48" t="str">
        <f t="shared" si="758"/>
        <v/>
      </c>
      <c r="AK2755" s="22" t="e">
        <f>TRIM(#REF!)</f>
        <v>#REF!</v>
      </c>
      <c r="AL2755" s="23" t="e">
        <f>IF(#REF!=0,"",#REF!)</f>
        <v>#REF!</v>
      </c>
      <c r="AM2755" s="19" t="e">
        <f>IF(#REF!=0,"",#REF!)</f>
        <v>#REF!</v>
      </c>
      <c r="AN2755" s="23" t="e">
        <f>IF($AK2755="","",#REF!)</f>
        <v>#REF!</v>
      </c>
      <c r="AO2755" s="23" t="e">
        <f t="shared" si="768"/>
        <v>#REF!</v>
      </c>
      <c r="AP2755" s="19" t="e">
        <f>IF(#REF!=0,"",#REF!)</f>
        <v>#REF!</v>
      </c>
      <c r="AQ2755" s="19" t="e">
        <f>IF(#REF!=0,"",#REF!)</f>
        <v>#REF!</v>
      </c>
      <c r="AR2755" s="19" t="e">
        <f>IF(#REF!=0,"",#REF!)</f>
        <v>#REF!</v>
      </c>
      <c r="AS2755" s="19" t="e">
        <f>#REF!</f>
        <v>#REF!</v>
      </c>
    </row>
    <row r="2756" spans="4:45" ht="19.5" thickTop="1" thickBot="1" x14ac:dyDescent="0.25">
      <c r="D2756" s="1" t="str">
        <f t="shared" si="771"/>
        <v/>
      </c>
      <c r="E2756" s="1" t="str">
        <f t="shared" si="772"/>
        <v/>
      </c>
      <c r="K2756" s="19" t="str">
        <f t="shared" si="759"/>
        <v/>
      </c>
      <c r="L2756" s="19">
        <f t="shared" si="769"/>
        <v>10000</v>
      </c>
      <c r="M2756" s="22" t="str">
        <f>TRIM(Data!$N2753)</f>
        <v>Radiant Star</v>
      </c>
      <c r="N2756" s="22" t="str">
        <f>TRIM(Data!$A2753)</f>
        <v>Radiant Star</v>
      </c>
      <c r="O2756" s="23">
        <f>IF(Data!$B2753=0,"",Data!$B2753)</f>
        <v>2019</v>
      </c>
      <c r="P2756" s="19" t="str">
        <f>IF(Data!$C2753=0,"",Data!$C2753)</f>
        <v>1</v>
      </c>
      <c r="Q2756" s="23" t="str">
        <f>IF($M2756="","",Data!$E2753)</f>
        <v>L</v>
      </c>
      <c r="R2756" s="23" t="str">
        <f t="shared" si="760"/>
        <v>L</v>
      </c>
      <c r="S2756" s="23" t="str">
        <f t="shared" si="761"/>
        <v>L</v>
      </c>
      <c r="T2756" s="19" t="str">
        <f>IF(Data!$F2753=0,"",Data!$F2753)</f>
        <v/>
      </c>
      <c r="U2756" s="19" t="str">
        <f>IF(Data!$G2753=0,"",Data!$G2753)</f>
        <v/>
      </c>
      <c r="V2756" s="19" t="str">
        <f>IF(Data!$D2753=0,"",Data!$D2753)</f>
        <v/>
      </c>
      <c r="W2756" s="19" t="str">
        <f>Data!$H2753</f>
        <v>Japonica</v>
      </c>
      <c r="Y2756" s="41" t="e">
        <f t="shared" ref="Y2756:Y2819" si="773">RANK(Z2756,Z$4:Z$3653,1)</f>
        <v>#REF!</v>
      </c>
      <c r="Z2756" s="8">
        <f t="shared" si="762"/>
        <v>10000</v>
      </c>
      <c r="AA2756" s="8" t="str">
        <f t="shared" si="763"/>
        <v>Radiant Star</v>
      </c>
      <c r="AB2756" s="8" t="str">
        <f t="shared" si="764"/>
        <v>L</v>
      </c>
      <c r="AC2756" s="8" t="str">
        <f t="shared" si="765"/>
        <v/>
      </c>
      <c r="AD2756" s="8" t="str">
        <f t="shared" si="770"/>
        <v/>
      </c>
      <c r="AE2756" s="8" t="str">
        <f t="shared" si="766"/>
        <v/>
      </c>
      <c r="AF2756" s="5">
        <f t="shared" si="767"/>
        <v>2019</v>
      </c>
      <c r="AG2756" s="46">
        <v>2753</v>
      </c>
      <c r="AH2756" s="47" t="str">
        <f t="shared" ref="AH2756:AH2819" si="774">IF(ISERROR(VLOOKUP($AG2756,$Y$4:$AE$3653,2,FALSE)),"",VLOOKUP($AG2756,$Y$4:$AE$3653,3,FALSE))</f>
        <v/>
      </c>
      <c r="AI2756" s="48" t="str">
        <f t="shared" ref="AI2756:AI2819" si="775">IF(ISERROR(VLOOKUP($AG2756,$Y$4:$AE$3653,2,FALSE)),"",VLOOKUP($AG2756,$Y$4:$AF$3653,8,FALSE))</f>
        <v/>
      </c>
      <c r="AK2756" s="22" t="e">
        <f>TRIM(#REF!)</f>
        <v>#REF!</v>
      </c>
      <c r="AL2756" s="23" t="e">
        <f>IF(#REF!=0,"",#REF!)</f>
        <v>#REF!</v>
      </c>
      <c r="AM2756" s="19" t="e">
        <f>IF(#REF!=0,"",#REF!)</f>
        <v>#REF!</v>
      </c>
      <c r="AN2756" s="23" t="e">
        <f>IF($AK2756="","",#REF!)</f>
        <v>#REF!</v>
      </c>
      <c r="AO2756" s="23" t="e">
        <f t="shared" si="768"/>
        <v>#REF!</v>
      </c>
      <c r="AP2756" s="19" t="e">
        <f>IF(#REF!=0,"",#REF!)</f>
        <v>#REF!</v>
      </c>
      <c r="AQ2756" s="19" t="e">
        <f>IF(#REF!=0,"",#REF!)</f>
        <v>#REF!</v>
      </c>
      <c r="AR2756" s="19" t="e">
        <f>IF(#REF!=0,"",#REF!)</f>
        <v>#REF!</v>
      </c>
      <c r="AS2756" s="19" t="e">
        <f>#REF!</f>
        <v>#REF!</v>
      </c>
    </row>
    <row r="2757" spans="4:45" ht="19.5" thickTop="1" thickBot="1" x14ac:dyDescent="0.25">
      <c r="D2757" s="1" t="str">
        <f t="shared" si="771"/>
        <v/>
      </c>
      <c r="E2757" s="1" t="str">
        <f t="shared" si="772"/>
        <v/>
      </c>
      <c r="K2757" s="19" t="str">
        <f t="shared" ref="K2757:K2820" si="776">IF(L2757=10000,"",RANK(L2757,$L$4:$L$3653,1))</f>
        <v/>
      </c>
      <c r="L2757" s="19">
        <f t="shared" si="769"/>
        <v>10000</v>
      </c>
      <c r="M2757" s="22" t="str">
        <f>TRIM(Data!$N2754)</f>
        <v>Radiating Fragrance</v>
      </c>
      <c r="N2757" s="22" t="str">
        <f>TRIM(Data!$A2754)</f>
        <v>Radiating Fragrance (H)</v>
      </c>
      <c r="O2757" s="23">
        <f>IF(Data!$B2754=0,"",Data!$B2754)</f>
        <v>2002</v>
      </c>
      <c r="P2757" s="19" t="str">
        <f>IF(Data!$C2754=0,"",Data!$C2754)</f>
        <v/>
      </c>
      <c r="Q2757" s="23" t="str">
        <f>IF($M2757="","",Data!$E2754)</f>
        <v>L</v>
      </c>
      <c r="R2757" s="23" t="str">
        <f t="shared" ref="R2757:R2820" si="777">IF($M2757="","",IF($Q2757="Min","Min",IF($Q2757="Min-S",IF($J$1=1,"S","Min"),IF(OR($Q2757="S",$Q2757="S-M"),"S",IF(OR($Q2757="M",$Q2757="M-L"),"M",IF(OR($Q2757="L",$Q2757="L-VL"),"L",IF($Q2757="VL","VL")))))))</f>
        <v>L</v>
      </c>
      <c r="S2757" s="23" t="str">
        <f t="shared" ref="S2757:S2820" si="778">IF($J$1=1,$R2757,$Q2757)</f>
        <v>L</v>
      </c>
      <c r="T2757" s="19" t="str">
        <f>IF(Data!$F2754=0,"",Data!$F2754)</f>
        <v/>
      </c>
      <c r="U2757" s="19" t="str">
        <f>IF(Data!$G2754=0,"",Data!$G2754)</f>
        <v/>
      </c>
      <c r="V2757" s="19" t="str">
        <f>IF(Data!$D2754=0,"",Data!$D2754)</f>
        <v/>
      </c>
      <c r="W2757" s="19" t="str">
        <f>Data!$H2754</f>
        <v>NRH</v>
      </c>
      <c r="Y2757" s="41" t="e">
        <f t="shared" si="773"/>
        <v>#REF!</v>
      </c>
      <c r="Z2757" s="8">
        <f t="shared" ref="Z2757:Z2820" si="779">IF($V2757="ANTIQUE",IF($W2757="Japonica",ROW(),10000),10000)</f>
        <v>10000</v>
      </c>
      <c r="AA2757" s="8" t="str">
        <f t="shared" ref="AA2757:AA2820" si="780">$M2757</f>
        <v>Radiating Fragrance</v>
      </c>
      <c r="AB2757" s="8" t="str">
        <f t="shared" ref="AB2757:AB2820" si="781">$R2757</f>
        <v>L</v>
      </c>
      <c r="AC2757" s="8" t="str">
        <f t="shared" ref="AC2757:AC2820" si="782">$T2757</f>
        <v/>
      </c>
      <c r="AD2757" s="8" t="str">
        <f t="shared" si="770"/>
        <v/>
      </c>
      <c r="AE2757" s="8" t="str">
        <f t="shared" ref="AE2757:AE2820" si="783">$V2757</f>
        <v/>
      </c>
      <c r="AF2757" s="5">
        <f t="shared" ref="AF2757:AF2820" si="784">$O2757</f>
        <v>2002</v>
      </c>
      <c r="AG2757" s="46">
        <v>2754</v>
      </c>
      <c r="AH2757" s="47" t="str">
        <f t="shared" si="774"/>
        <v/>
      </c>
      <c r="AI2757" s="48" t="str">
        <f t="shared" si="775"/>
        <v/>
      </c>
      <c r="AK2757" s="22" t="e">
        <f>TRIM(#REF!)</f>
        <v>#REF!</v>
      </c>
      <c r="AL2757" s="23" t="e">
        <f>IF(#REF!=0,"",#REF!)</f>
        <v>#REF!</v>
      </c>
      <c r="AM2757" s="19" t="e">
        <f>IF(#REF!=0,"",#REF!)</f>
        <v>#REF!</v>
      </c>
      <c r="AN2757" s="23" t="e">
        <f>IF($AK2757="","",#REF!)</f>
        <v>#REF!</v>
      </c>
      <c r="AO2757" s="23" t="e">
        <f t="shared" ref="AO2757:AO2820" si="785">IF($AK2757="","",IF($AN2757="Min","Min",IF($AN2757="Min-S",IF($J$1=1,"S","Min"),IF(OR($AN2757="S",$AN2757="S-M"),"S",IF(OR($AN2757="M",$AN2757="M-L"),"M",IF(OR($AN2757="L",$AN2757="L-VL"),"L",IF($AN2757="VL","VL")))))))</f>
        <v>#REF!</v>
      </c>
      <c r="AP2757" s="19" t="e">
        <f>IF(#REF!=0,"",#REF!)</f>
        <v>#REF!</v>
      </c>
      <c r="AQ2757" s="19" t="e">
        <f>IF(#REF!=0,"",#REF!)</f>
        <v>#REF!</v>
      </c>
      <c r="AR2757" s="19" t="e">
        <f>IF(#REF!=0,"",#REF!)</f>
        <v>#REF!</v>
      </c>
      <c r="AS2757" s="19" t="e">
        <f>#REF!</f>
        <v>#REF!</v>
      </c>
    </row>
    <row r="2758" spans="4:45" ht="19.5" thickTop="1" thickBot="1" x14ac:dyDescent="0.25">
      <c r="D2758" s="1" t="str">
        <f t="shared" si="771"/>
        <v/>
      </c>
      <c r="E2758" s="1" t="str">
        <f t="shared" si="772"/>
        <v/>
      </c>
      <c r="K2758" s="19" t="str">
        <f t="shared" si="776"/>
        <v/>
      </c>
      <c r="L2758" s="19">
        <f t="shared" si="769"/>
        <v>10000</v>
      </c>
      <c r="M2758" s="22" t="str">
        <f>TRIM(Data!$N2755)</f>
        <v>Raggedy Ann</v>
      </c>
      <c r="N2758" s="22" t="str">
        <f>TRIM(Data!$A2755)</f>
        <v>Raggedy Ann</v>
      </c>
      <c r="O2758" s="23">
        <f>IF(Data!$B2755=0,"",Data!$B2755)</f>
        <v>1959</v>
      </c>
      <c r="P2758" s="19" t="str">
        <f>IF(Data!$C2755=0,"",Data!$C2755)</f>
        <v>1</v>
      </c>
      <c r="Q2758" s="23" t="str">
        <f>IF($M2758="","",Data!$E2755)</f>
        <v>L</v>
      </c>
      <c r="R2758" s="23" t="str">
        <f t="shared" si="777"/>
        <v>L</v>
      </c>
      <c r="S2758" s="23" t="str">
        <f t="shared" si="778"/>
        <v>L</v>
      </c>
      <c r="T2758" s="19" t="str">
        <f>IF(Data!$F2755=0,"",Data!$F2755)</f>
        <v/>
      </c>
      <c r="U2758" s="19" t="str">
        <f>IF(Data!$G2755=0,"",Data!$G2755)</f>
        <v/>
      </c>
      <c r="V2758" s="19" t="str">
        <f>IF(Data!$D2755=0,"",Data!$D2755)</f>
        <v/>
      </c>
      <c r="W2758" s="19" t="str">
        <f>Data!$H2755</f>
        <v>Japonica</v>
      </c>
      <c r="Y2758" s="41" t="e">
        <f t="shared" si="773"/>
        <v>#REF!</v>
      </c>
      <c r="Z2758" s="8">
        <f t="shared" si="779"/>
        <v>10000</v>
      </c>
      <c r="AA2758" s="8" t="str">
        <f t="shared" si="780"/>
        <v>Raggedy Ann</v>
      </c>
      <c r="AB2758" s="8" t="str">
        <f t="shared" si="781"/>
        <v>L</v>
      </c>
      <c r="AC2758" s="8" t="str">
        <f t="shared" si="782"/>
        <v/>
      </c>
      <c r="AD2758" s="8" t="str">
        <f t="shared" si="770"/>
        <v/>
      </c>
      <c r="AE2758" s="8" t="str">
        <f t="shared" si="783"/>
        <v/>
      </c>
      <c r="AF2758" s="5">
        <f t="shared" si="784"/>
        <v>1959</v>
      </c>
      <c r="AG2758" s="46">
        <v>2755</v>
      </c>
      <c r="AH2758" s="47" t="str">
        <f t="shared" si="774"/>
        <v/>
      </c>
      <c r="AI2758" s="48" t="str">
        <f t="shared" si="775"/>
        <v/>
      </c>
      <c r="AK2758" s="22" t="e">
        <f>TRIM(#REF!)</f>
        <v>#REF!</v>
      </c>
      <c r="AL2758" s="23" t="e">
        <f>IF(#REF!=0,"",#REF!)</f>
        <v>#REF!</v>
      </c>
      <c r="AM2758" s="19" t="e">
        <f>IF(#REF!=0,"",#REF!)</f>
        <v>#REF!</v>
      </c>
      <c r="AN2758" s="23" t="e">
        <f>IF($AK2758="","",#REF!)</f>
        <v>#REF!</v>
      </c>
      <c r="AO2758" s="23" t="e">
        <f t="shared" si="785"/>
        <v>#REF!</v>
      </c>
      <c r="AP2758" s="19" t="e">
        <f>IF(#REF!=0,"",#REF!)</f>
        <v>#REF!</v>
      </c>
      <c r="AQ2758" s="19" t="e">
        <f>IF(#REF!=0,"",#REF!)</f>
        <v>#REF!</v>
      </c>
      <c r="AR2758" s="19" t="e">
        <f>IF(#REF!=0,"",#REF!)</f>
        <v>#REF!</v>
      </c>
      <c r="AS2758" s="19" t="e">
        <f>#REF!</f>
        <v>#REF!</v>
      </c>
    </row>
    <row r="2759" spans="4:45" ht="19.5" thickTop="1" thickBot="1" x14ac:dyDescent="0.25">
      <c r="D2759" s="1" t="str">
        <f t="shared" si="771"/>
        <v/>
      </c>
      <c r="E2759" s="1" t="str">
        <f t="shared" si="772"/>
        <v/>
      </c>
      <c r="K2759" s="19" t="str">
        <f t="shared" si="776"/>
        <v/>
      </c>
      <c r="L2759" s="19">
        <f t="shared" si="769"/>
        <v>10000</v>
      </c>
      <c r="M2759" s="22" t="str">
        <f>TRIM(Data!$N2756)</f>
        <v>Ragland Supreme</v>
      </c>
      <c r="N2759" s="22" t="str">
        <f>TRIM(Data!$A2756)</f>
        <v>Ragland Supreme</v>
      </c>
      <c r="O2759" s="23">
        <f>IF(Data!$B2756=0,"",Data!$B2756)</f>
        <v>1968</v>
      </c>
      <c r="P2759" s="19" t="str">
        <f>IF(Data!$C2756=0,"",Data!$C2756)</f>
        <v>1</v>
      </c>
      <c r="Q2759" s="23" t="str">
        <f>IF($M2759="","",Data!$E2756)</f>
        <v>M</v>
      </c>
      <c r="R2759" s="23" t="str">
        <f t="shared" si="777"/>
        <v>M</v>
      </c>
      <c r="S2759" s="23" t="str">
        <f t="shared" si="778"/>
        <v>M</v>
      </c>
      <c r="T2759" s="19" t="str">
        <f>IF(Data!$F2756=0,"",Data!$F2756)</f>
        <v>WHITE</v>
      </c>
      <c r="U2759" s="19" t="str">
        <f>IF(Data!$G2756=0,"",Data!$G2756)</f>
        <v>FD</v>
      </c>
      <c r="V2759" s="19" t="str">
        <f>IF(Data!$D2756=0,"",Data!$D2756)</f>
        <v/>
      </c>
      <c r="W2759" s="19" t="str">
        <f>Data!$H2756</f>
        <v>Japonica</v>
      </c>
      <c r="Y2759" s="41" t="e">
        <f t="shared" si="773"/>
        <v>#REF!</v>
      </c>
      <c r="Z2759" s="8">
        <f t="shared" si="779"/>
        <v>10000</v>
      </c>
      <c r="AA2759" s="8" t="str">
        <f t="shared" si="780"/>
        <v>Ragland Supreme</v>
      </c>
      <c r="AB2759" s="8" t="str">
        <f t="shared" si="781"/>
        <v>M</v>
      </c>
      <c r="AC2759" s="8" t="str">
        <f t="shared" si="782"/>
        <v>WHITE</v>
      </c>
      <c r="AD2759" s="8" t="str">
        <f t="shared" si="770"/>
        <v>FD</v>
      </c>
      <c r="AE2759" s="8" t="str">
        <f t="shared" si="783"/>
        <v/>
      </c>
      <c r="AF2759" s="5">
        <f t="shared" si="784"/>
        <v>1968</v>
      </c>
      <c r="AG2759" s="46">
        <v>2756</v>
      </c>
      <c r="AH2759" s="47" t="str">
        <f t="shared" si="774"/>
        <v/>
      </c>
      <c r="AI2759" s="48" t="str">
        <f t="shared" si="775"/>
        <v/>
      </c>
      <c r="AK2759" s="22" t="e">
        <f>TRIM(#REF!)</f>
        <v>#REF!</v>
      </c>
      <c r="AL2759" s="23" t="e">
        <f>IF(#REF!=0,"",#REF!)</f>
        <v>#REF!</v>
      </c>
      <c r="AM2759" s="19" t="e">
        <f>IF(#REF!=0,"",#REF!)</f>
        <v>#REF!</v>
      </c>
      <c r="AN2759" s="23" t="e">
        <f>IF($AK2759="","",#REF!)</f>
        <v>#REF!</v>
      </c>
      <c r="AO2759" s="23" t="e">
        <f t="shared" si="785"/>
        <v>#REF!</v>
      </c>
      <c r="AP2759" s="19" t="e">
        <f>IF(#REF!=0,"",#REF!)</f>
        <v>#REF!</v>
      </c>
      <c r="AQ2759" s="19" t="e">
        <f>IF(#REF!=0,"",#REF!)</f>
        <v>#REF!</v>
      </c>
      <c r="AR2759" s="19" t="e">
        <f>IF(#REF!=0,"",#REF!)</f>
        <v>#REF!</v>
      </c>
      <c r="AS2759" s="19" t="e">
        <f>#REF!</f>
        <v>#REF!</v>
      </c>
    </row>
    <row r="2760" spans="4:45" ht="19.5" thickTop="1" thickBot="1" x14ac:dyDescent="0.25">
      <c r="D2760" s="1" t="str">
        <f t="shared" si="771"/>
        <v/>
      </c>
      <c r="E2760" s="1" t="str">
        <f t="shared" si="772"/>
        <v/>
      </c>
      <c r="K2760" s="19" t="str">
        <f t="shared" si="776"/>
        <v/>
      </c>
      <c r="L2760" s="19">
        <f t="shared" si="769"/>
        <v>10000</v>
      </c>
      <c r="M2760" s="22" t="str">
        <f>TRIM(Data!$N2757)</f>
        <v>Ramona</v>
      </c>
      <c r="N2760" s="22" t="str">
        <f>TRIM(Data!$A2757)</f>
        <v>Ramona</v>
      </c>
      <c r="O2760" s="23">
        <f>IF(Data!$B2757=0,"",Data!$B2757)</f>
        <v>1979</v>
      </c>
      <c r="P2760" s="19" t="str">
        <f>IF(Data!$C2757=0,"",Data!$C2757)</f>
        <v>1</v>
      </c>
      <c r="Q2760" s="23" t="str">
        <f>IF($M2760="","",Data!$E2757)</f>
        <v>M</v>
      </c>
      <c r="R2760" s="23" t="str">
        <f t="shared" si="777"/>
        <v>M</v>
      </c>
      <c r="S2760" s="23" t="str">
        <f t="shared" si="778"/>
        <v>M</v>
      </c>
      <c r="T2760" s="19" t="str">
        <f>IF(Data!$F2757=0,"",Data!$F2757)</f>
        <v/>
      </c>
      <c r="U2760" s="19" t="str">
        <f>IF(Data!$G2757=0,"",Data!$G2757)</f>
        <v>FD</v>
      </c>
      <c r="V2760" s="19" t="str">
        <f>IF(Data!$D2757=0,"",Data!$D2757)</f>
        <v/>
      </c>
      <c r="W2760" s="19" t="str">
        <f>Data!$H2757</f>
        <v>Japonica</v>
      </c>
      <c r="Y2760" s="41" t="e">
        <f t="shared" si="773"/>
        <v>#REF!</v>
      </c>
      <c r="Z2760" s="8">
        <f t="shared" si="779"/>
        <v>10000</v>
      </c>
      <c r="AA2760" s="8" t="str">
        <f t="shared" si="780"/>
        <v>Ramona</v>
      </c>
      <c r="AB2760" s="8" t="str">
        <f t="shared" si="781"/>
        <v>M</v>
      </c>
      <c r="AC2760" s="8" t="str">
        <f t="shared" si="782"/>
        <v/>
      </c>
      <c r="AD2760" s="8" t="str">
        <f t="shared" si="770"/>
        <v>FD</v>
      </c>
      <c r="AE2760" s="8" t="str">
        <f t="shared" si="783"/>
        <v/>
      </c>
      <c r="AF2760" s="5">
        <f t="shared" si="784"/>
        <v>1979</v>
      </c>
      <c r="AG2760" s="46">
        <v>2757</v>
      </c>
      <c r="AH2760" s="47" t="str">
        <f t="shared" si="774"/>
        <v/>
      </c>
      <c r="AI2760" s="48" t="str">
        <f t="shared" si="775"/>
        <v/>
      </c>
      <c r="AK2760" s="22" t="e">
        <f>TRIM(#REF!)</f>
        <v>#REF!</v>
      </c>
      <c r="AL2760" s="23" t="e">
        <f>IF(#REF!=0,"",#REF!)</f>
        <v>#REF!</v>
      </c>
      <c r="AM2760" s="19" t="e">
        <f>IF(#REF!=0,"",#REF!)</f>
        <v>#REF!</v>
      </c>
      <c r="AN2760" s="23" t="e">
        <f>IF($AK2760="","",#REF!)</f>
        <v>#REF!</v>
      </c>
      <c r="AO2760" s="23" t="e">
        <f t="shared" si="785"/>
        <v>#REF!</v>
      </c>
      <c r="AP2760" s="19" t="e">
        <f>IF(#REF!=0,"",#REF!)</f>
        <v>#REF!</v>
      </c>
      <c r="AQ2760" s="19" t="e">
        <f>IF(#REF!=0,"",#REF!)</f>
        <v>#REF!</v>
      </c>
      <c r="AR2760" s="19" t="e">
        <f>IF(#REF!=0,"",#REF!)</f>
        <v>#REF!</v>
      </c>
      <c r="AS2760" s="19" t="e">
        <f>#REF!</f>
        <v>#REF!</v>
      </c>
    </row>
    <row r="2761" spans="4:45" ht="19.5" thickTop="1" thickBot="1" x14ac:dyDescent="0.25">
      <c r="D2761" s="1" t="str">
        <f t="shared" si="771"/>
        <v/>
      </c>
      <c r="E2761" s="1" t="str">
        <f t="shared" si="772"/>
        <v/>
      </c>
      <c r="K2761" s="19" t="str">
        <f t="shared" si="776"/>
        <v/>
      </c>
      <c r="L2761" s="19">
        <f t="shared" si="769"/>
        <v>10000</v>
      </c>
      <c r="M2761" s="22" t="str">
        <f>TRIM(Data!$N2758)</f>
        <v>Rampey E. Thomas</v>
      </c>
      <c r="N2761" s="22" t="str">
        <f>TRIM(Data!$A2758)</f>
        <v>Rampey E. Thomas</v>
      </c>
      <c r="O2761" s="23">
        <f>IF(Data!$B2758=0,"",Data!$B2758)</f>
        <v>1999</v>
      </c>
      <c r="P2761" s="19" t="str">
        <f>IF(Data!$C2758=0,"",Data!$C2758)</f>
        <v/>
      </c>
      <c r="Q2761" s="23" t="str">
        <f>IF($M2761="","",Data!$E2758)</f>
        <v>M-L</v>
      </c>
      <c r="R2761" s="23" t="str">
        <f t="shared" si="777"/>
        <v>M</v>
      </c>
      <c r="S2761" s="23" t="str">
        <f t="shared" si="778"/>
        <v>M</v>
      </c>
      <c r="T2761" s="19" t="str">
        <f>IF(Data!$F2758=0,"",Data!$F2758)</f>
        <v>WHITE</v>
      </c>
      <c r="U2761" s="19" t="str">
        <f>IF(Data!$G2758=0,"",Data!$G2758)</f>
        <v/>
      </c>
      <c r="V2761" s="19" t="str">
        <f>IF(Data!$D2758=0,"",Data!$D2758)</f>
        <v/>
      </c>
      <c r="W2761" s="19" t="str">
        <f>Data!$H2758</f>
        <v>Japonica</v>
      </c>
      <c r="Y2761" s="41" t="e">
        <f t="shared" si="773"/>
        <v>#REF!</v>
      </c>
      <c r="Z2761" s="8">
        <f t="shared" si="779"/>
        <v>10000</v>
      </c>
      <c r="AA2761" s="8" t="str">
        <f t="shared" si="780"/>
        <v>Rampey E. Thomas</v>
      </c>
      <c r="AB2761" s="8" t="str">
        <f t="shared" si="781"/>
        <v>M</v>
      </c>
      <c r="AC2761" s="8" t="str">
        <f t="shared" si="782"/>
        <v>WHITE</v>
      </c>
      <c r="AD2761" s="8" t="str">
        <f t="shared" si="770"/>
        <v/>
      </c>
      <c r="AE2761" s="8" t="str">
        <f t="shared" si="783"/>
        <v/>
      </c>
      <c r="AF2761" s="5">
        <f t="shared" si="784"/>
        <v>1999</v>
      </c>
      <c r="AG2761" s="46">
        <v>2758</v>
      </c>
      <c r="AH2761" s="47" t="str">
        <f t="shared" si="774"/>
        <v/>
      </c>
      <c r="AI2761" s="48" t="str">
        <f t="shared" si="775"/>
        <v/>
      </c>
      <c r="AK2761" s="22" t="e">
        <f>TRIM(#REF!)</f>
        <v>#REF!</v>
      </c>
      <c r="AL2761" s="23" t="e">
        <f>IF(#REF!=0,"",#REF!)</f>
        <v>#REF!</v>
      </c>
      <c r="AM2761" s="19" t="e">
        <f>IF(#REF!=0,"",#REF!)</f>
        <v>#REF!</v>
      </c>
      <c r="AN2761" s="23" t="e">
        <f>IF($AK2761="","",#REF!)</f>
        <v>#REF!</v>
      </c>
      <c r="AO2761" s="23" t="e">
        <f t="shared" si="785"/>
        <v>#REF!</v>
      </c>
      <c r="AP2761" s="19" t="e">
        <f>IF(#REF!=0,"",#REF!)</f>
        <v>#REF!</v>
      </c>
      <c r="AQ2761" s="19" t="e">
        <f>IF(#REF!=0,"",#REF!)</f>
        <v>#REF!</v>
      </c>
      <c r="AR2761" s="19" t="e">
        <f>IF(#REF!=0,"",#REF!)</f>
        <v>#REF!</v>
      </c>
      <c r="AS2761" s="19" t="e">
        <f>#REF!</f>
        <v>#REF!</v>
      </c>
    </row>
    <row r="2762" spans="4:45" ht="19.5" thickTop="1" thickBot="1" x14ac:dyDescent="0.25">
      <c r="D2762" s="1" t="str">
        <f t="shared" si="771"/>
        <v/>
      </c>
      <c r="E2762" s="1" t="str">
        <f t="shared" si="772"/>
        <v/>
      </c>
      <c r="K2762" s="19" t="str">
        <f t="shared" si="776"/>
        <v/>
      </c>
      <c r="L2762" s="19">
        <f t="shared" si="769"/>
        <v>10000</v>
      </c>
      <c r="M2762" s="22" t="str">
        <f>TRIM(Data!$N2759)</f>
        <v>Ram's Choice</v>
      </c>
      <c r="N2762" s="22" t="str">
        <f>TRIM(Data!$A2759)</f>
        <v>Ram's Choice</v>
      </c>
      <c r="O2762" s="23">
        <f>IF(Data!$B2759=0,"",Data!$B2759)</f>
        <v>1992</v>
      </c>
      <c r="P2762" s="19" t="str">
        <f>IF(Data!$C2759=0,"",Data!$C2759)</f>
        <v>1</v>
      </c>
      <c r="Q2762" s="23" t="str">
        <f>IF($M2762="","",Data!$E2759)</f>
        <v>L</v>
      </c>
      <c r="R2762" s="23" t="str">
        <f t="shared" si="777"/>
        <v>L</v>
      </c>
      <c r="S2762" s="23" t="str">
        <f t="shared" si="778"/>
        <v>L</v>
      </c>
      <c r="T2762" s="19" t="str">
        <f>IF(Data!$F2759=0,"",Data!$F2759)</f>
        <v/>
      </c>
      <c r="U2762" s="19" t="str">
        <f>IF(Data!$G2759=0,"",Data!$G2759)</f>
        <v/>
      </c>
      <c r="V2762" s="19" t="str">
        <f>IF(Data!$D2759=0,"",Data!$D2759)</f>
        <v/>
      </c>
      <c r="W2762" s="19" t="str">
        <f>Data!$H2759</f>
        <v>Japonica</v>
      </c>
      <c r="Y2762" s="41" t="e">
        <f t="shared" si="773"/>
        <v>#REF!</v>
      </c>
      <c r="Z2762" s="8">
        <f t="shared" si="779"/>
        <v>10000</v>
      </c>
      <c r="AA2762" s="8" t="str">
        <f t="shared" si="780"/>
        <v>Ram's Choice</v>
      </c>
      <c r="AB2762" s="8" t="str">
        <f t="shared" si="781"/>
        <v>L</v>
      </c>
      <c r="AC2762" s="8" t="str">
        <f t="shared" si="782"/>
        <v/>
      </c>
      <c r="AD2762" s="8" t="str">
        <f t="shared" si="770"/>
        <v/>
      </c>
      <c r="AE2762" s="8" t="str">
        <f t="shared" si="783"/>
        <v/>
      </c>
      <c r="AF2762" s="5">
        <f t="shared" si="784"/>
        <v>1992</v>
      </c>
      <c r="AG2762" s="46">
        <v>2759</v>
      </c>
      <c r="AH2762" s="47" t="str">
        <f t="shared" si="774"/>
        <v/>
      </c>
      <c r="AI2762" s="48" t="str">
        <f t="shared" si="775"/>
        <v/>
      </c>
      <c r="AK2762" s="22" t="e">
        <f>TRIM(#REF!)</f>
        <v>#REF!</v>
      </c>
      <c r="AL2762" s="23" t="e">
        <f>IF(#REF!=0,"",#REF!)</f>
        <v>#REF!</v>
      </c>
      <c r="AM2762" s="19" t="e">
        <f>IF(#REF!=0,"",#REF!)</f>
        <v>#REF!</v>
      </c>
      <c r="AN2762" s="23" t="e">
        <f>IF($AK2762="","",#REF!)</f>
        <v>#REF!</v>
      </c>
      <c r="AO2762" s="23" t="e">
        <f t="shared" si="785"/>
        <v>#REF!</v>
      </c>
      <c r="AP2762" s="19" t="e">
        <f>IF(#REF!=0,"",#REF!)</f>
        <v>#REF!</v>
      </c>
      <c r="AQ2762" s="19" t="e">
        <f>IF(#REF!=0,"",#REF!)</f>
        <v>#REF!</v>
      </c>
      <c r="AR2762" s="19" t="e">
        <f>IF(#REF!=0,"",#REF!)</f>
        <v>#REF!</v>
      </c>
      <c r="AS2762" s="19" t="e">
        <f>#REF!</f>
        <v>#REF!</v>
      </c>
    </row>
    <row r="2763" spans="4:45" ht="19.5" thickTop="1" thickBot="1" x14ac:dyDescent="0.25">
      <c r="D2763" s="1" t="str">
        <f t="shared" si="771"/>
        <v/>
      </c>
      <c r="E2763" s="1" t="str">
        <f t="shared" si="772"/>
        <v/>
      </c>
      <c r="K2763" s="19" t="str">
        <f t="shared" si="776"/>
        <v/>
      </c>
      <c r="L2763" s="19">
        <f t="shared" si="769"/>
        <v>10000</v>
      </c>
      <c r="M2763" s="22" t="str">
        <f>TRIM(Data!$N2760)</f>
        <v>Randolph</v>
      </c>
      <c r="N2763" s="22" t="str">
        <f>TRIM(Data!$A2760)</f>
        <v>Randolph</v>
      </c>
      <c r="O2763" s="23">
        <f>IF(Data!$B2760=0,"",Data!$B2760)</f>
        <v>2019</v>
      </c>
      <c r="P2763" s="19" t="str">
        <f>IF(Data!$C2760=0,"",Data!$C2760)</f>
        <v>1</v>
      </c>
      <c r="Q2763" s="23" t="str">
        <f>IF($M2763="","",Data!$E2760)</f>
        <v>L</v>
      </c>
      <c r="R2763" s="23" t="str">
        <f t="shared" si="777"/>
        <v>L</v>
      </c>
      <c r="S2763" s="23" t="str">
        <f t="shared" si="778"/>
        <v>L</v>
      </c>
      <c r="T2763" s="19" t="str">
        <f>IF(Data!$F2760=0,"",Data!$F2760)</f>
        <v/>
      </c>
      <c r="U2763" s="19" t="str">
        <f>IF(Data!$G2760=0,"",Data!$G2760)</f>
        <v/>
      </c>
      <c r="V2763" s="19" t="str">
        <f>IF(Data!$D2760=0,"",Data!$D2760)</f>
        <v/>
      </c>
      <c r="W2763" s="19" t="str">
        <f>Data!$H2760</f>
        <v>Japonica</v>
      </c>
      <c r="Y2763" s="41" t="e">
        <f t="shared" si="773"/>
        <v>#REF!</v>
      </c>
      <c r="Z2763" s="8">
        <f t="shared" si="779"/>
        <v>10000</v>
      </c>
      <c r="AA2763" s="8" t="str">
        <f t="shared" si="780"/>
        <v>Randolph</v>
      </c>
      <c r="AB2763" s="8" t="str">
        <f t="shared" si="781"/>
        <v>L</v>
      </c>
      <c r="AC2763" s="8" t="str">
        <f t="shared" si="782"/>
        <v/>
      </c>
      <c r="AD2763" s="8" t="str">
        <f t="shared" si="770"/>
        <v/>
      </c>
      <c r="AE2763" s="8" t="str">
        <f t="shared" si="783"/>
        <v/>
      </c>
      <c r="AF2763" s="5">
        <f t="shared" si="784"/>
        <v>2019</v>
      </c>
      <c r="AG2763" s="46">
        <v>2760</v>
      </c>
      <c r="AH2763" s="47" t="str">
        <f t="shared" si="774"/>
        <v/>
      </c>
      <c r="AI2763" s="48" t="str">
        <f t="shared" si="775"/>
        <v/>
      </c>
      <c r="AK2763" s="22" t="e">
        <f>TRIM(#REF!)</f>
        <v>#REF!</v>
      </c>
      <c r="AL2763" s="23" t="e">
        <f>IF(#REF!=0,"",#REF!)</f>
        <v>#REF!</v>
      </c>
      <c r="AM2763" s="19" t="e">
        <f>IF(#REF!=0,"",#REF!)</f>
        <v>#REF!</v>
      </c>
      <c r="AN2763" s="23" t="e">
        <f>IF($AK2763="","",#REF!)</f>
        <v>#REF!</v>
      </c>
      <c r="AO2763" s="23" t="e">
        <f t="shared" si="785"/>
        <v>#REF!</v>
      </c>
      <c r="AP2763" s="19" t="e">
        <f>IF(#REF!=0,"",#REF!)</f>
        <v>#REF!</v>
      </c>
      <c r="AQ2763" s="19" t="e">
        <f>IF(#REF!=0,"",#REF!)</f>
        <v>#REF!</v>
      </c>
      <c r="AR2763" s="19" t="e">
        <f>IF(#REF!=0,"",#REF!)</f>
        <v>#REF!</v>
      </c>
      <c r="AS2763" s="19" t="e">
        <f>#REF!</f>
        <v>#REF!</v>
      </c>
    </row>
    <row r="2764" spans="4:45" ht="19.5" thickTop="1" thickBot="1" x14ac:dyDescent="0.25">
      <c r="D2764" s="1" t="str">
        <f t="shared" si="771"/>
        <v/>
      </c>
      <c r="E2764" s="1" t="str">
        <f t="shared" si="772"/>
        <v/>
      </c>
      <c r="K2764" s="19" t="str">
        <f t="shared" si="776"/>
        <v/>
      </c>
      <c r="L2764" s="19">
        <f t="shared" si="769"/>
        <v>10000</v>
      </c>
      <c r="M2764" s="22" t="str">
        <f>TRIM(Data!$N2761)</f>
        <v>Randolph Maphis</v>
      </c>
      <c r="N2764" s="22" t="str">
        <f>TRIM(Data!$A2761)</f>
        <v>Randolph Maphis (R)</v>
      </c>
      <c r="O2764" s="23">
        <f>IF(Data!$B2761=0,"",Data!$B2761)</f>
        <v>2008</v>
      </c>
      <c r="P2764" s="19" t="str">
        <f>IF(Data!$C2761=0,"",Data!$C2761)</f>
        <v>1</v>
      </c>
      <c r="Q2764" s="23" t="str">
        <f>IF($M2764="","",Data!$E2761)</f>
        <v>L-VL</v>
      </c>
      <c r="R2764" s="23" t="str">
        <f t="shared" si="777"/>
        <v>L</v>
      </c>
      <c r="S2764" s="23" t="str">
        <f t="shared" si="778"/>
        <v>L</v>
      </c>
      <c r="T2764" s="19" t="str">
        <f>IF(Data!$F2761=0,"",Data!$F2761)</f>
        <v/>
      </c>
      <c r="U2764" s="19" t="str">
        <f>IF(Data!$G2761=0,"",Data!$G2761)</f>
        <v/>
      </c>
      <c r="V2764" s="19" t="str">
        <f>IF(Data!$D2761=0,"",Data!$D2761)</f>
        <v/>
      </c>
      <c r="W2764" s="19" t="str">
        <f>Data!$H2761</f>
        <v>Reticulata</v>
      </c>
      <c r="Y2764" s="41" t="e">
        <f t="shared" si="773"/>
        <v>#REF!</v>
      </c>
      <c r="Z2764" s="8">
        <f t="shared" si="779"/>
        <v>10000</v>
      </c>
      <c r="AA2764" s="8" t="str">
        <f t="shared" si="780"/>
        <v>Randolph Maphis</v>
      </c>
      <c r="AB2764" s="8" t="str">
        <f t="shared" si="781"/>
        <v>L</v>
      </c>
      <c r="AC2764" s="8" t="str">
        <f t="shared" si="782"/>
        <v/>
      </c>
      <c r="AD2764" s="8" t="str">
        <f t="shared" si="770"/>
        <v/>
      </c>
      <c r="AE2764" s="8" t="str">
        <f t="shared" si="783"/>
        <v/>
      </c>
      <c r="AF2764" s="5">
        <f t="shared" si="784"/>
        <v>2008</v>
      </c>
      <c r="AG2764" s="46">
        <v>2761</v>
      </c>
      <c r="AH2764" s="47" t="str">
        <f t="shared" si="774"/>
        <v/>
      </c>
      <c r="AI2764" s="48" t="str">
        <f t="shared" si="775"/>
        <v/>
      </c>
      <c r="AK2764" s="22" t="e">
        <f>TRIM(#REF!)</f>
        <v>#REF!</v>
      </c>
      <c r="AL2764" s="23" t="e">
        <f>IF(#REF!=0,"",#REF!)</f>
        <v>#REF!</v>
      </c>
      <c r="AM2764" s="19" t="e">
        <f>IF(#REF!=0,"",#REF!)</f>
        <v>#REF!</v>
      </c>
      <c r="AN2764" s="23" t="e">
        <f>IF($AK2764="","",#REF!)</f>
        <v>#REF!</v>
      </c>
      <c r="AO2764" s="23" t="e">
        <f t="shared" si="785"/>
        <v>#REF!</v>
      </c>
      <c r="AP2764" s="19" t="e">
        <f>IF(#REF!=0,"",#REF!)</f>
        <v>#REF!</v>
      </c>
      <c r="AQ2764" s="19" t="e">
        <f>IF(#REF!=0,"",#REF!)</f>
        <v>#REF!</v>
      </c>
      <c r="AR2764" s="19" t="e">
        <f>IF(#REF!=0,"",#REF!)</f>
        <v>#REF!</v>
      </c>
      <c r="AS2764" s="19" t="e">
        <f>#REF!</f>
        <v>#REF!</v>
      </c>
    </row>
    <row r="2765" spans="4:45" ht="19.5" thickTop="1" thickBot="1" x14ac:dyDescent="0.25">
      <c r="D2765" s="1" t="str">
        <f t="shared" si="771"/>
        <v/>
      </c>
      <c r="E2765" s="1" t="str">
        <f t="shared" si="772"/>
        <v/>
      </c>
      <c r="K2765" s="19" t="str">
        <f t="shared" si="776"/>
        <v/>
      </c>
      <c r="L2765" s="19">
        <f t="shared" si="769"/>
        <v>10000</v>
      </c>
      <c r="M2765" s="22" t="str">
        <f>TRIM(Data!$N2762)</f>
        <v>Rasen-Zome</v>
      </c>
      <c r="N2765" s="22" t="str">
        <f>TRIM(Data!$A2762)</f>
        <v>Rasen-Zome</v>
      </c>
      <c r="O2765" s="23">
        <f>IF(Data!$B2762=0,"",Data!$B2762)</f>
        <v>1915</v>
      </c>
      <c r="P2765" s="19" t="str">
        <f>IF(Data!$C2762=0,"",Data!$C2762)</f>
        <v>1</v>
      </c>
      <c r="Q2765" s="23" t="str">
        <f>IF($M2765="","",Data!$E2762)</f>
        <v>M</v>
      </c>
      <c r="R2765" s="23" t="str">
        <f t="shared" si="777"/>
        <v>M</v>
      </c>
      <c r="S2765" s="23" t="str">
        <f t="shared" si="778"/>
        <v>M</v>
      </c>
      <c r="T2765" s="19" t="str">
        <f>IF(Data!$F2762=0,"",Data!$F2762)</f>
        <v/>
      </c>
      <c r="U2765" s="19" t="str">
        <f>IF(Data!$G2762=0,"",Data!$G2762)</f>
        <v/>
      </c>
      <c r="V2765" s="19" t="str">
        <f>IF(Data!$D2762=0,"",Data!$D2762)</f>
        <v/>
      </c>
      <c r="W2765" s="19" t="str">
        <f>Data!$H2762</f>
        <v>Japonica</v>
      </c>
      <c r="Y2765" s="41" t="e">
        <f t="shared" si="773"/>
        <v>#REF!</v>
      </c>
      <c r="Z2765" s="8">
        <f t="shared" si="779"/>
        <v>10000</v>
      </c>
      <c r="AA2765" s="8" t="str">
        <f t="shared" si="780"/>
        <v>Rasen-Zome</v>
      </c>
      <c r="AB2765" s="8" t="str">
        <f t="shared" si="781"/>
        <v>M</v>
      </c>
      <c r="AC2765" s="8" t="str">
        <f t="shared" si="782"/>
        <v/>
      </c>
      <c r="AD2765" s="8" t="str">
        <f t="shared" si="770"/>
        <v/>
      </c>
      <c r="AE2765" s="8" t="str">
        <f t="shared" si="783"/>
        <v/>
      </c>
      <c r="AF2765" s="5">
        <f t="shared" si="784"/>
        <v>1915</v>
      </c>
      <c r="AG2765" s="46">
        <v>2762</v>
      </c>
      <c r="AH2765" s="47" t="str">
        <f t="shared" si="774"/>
        <v/>
      </c>
      <c r="AI2765" s="48" t="str">
        <f t="shared" si="775"/>
        <v/>
      </c>
      <c r="AK2765" s="22" t="e">
        <f>TRIM(#REF!)</f>
        <v>#REF!</v>
      </c>
      <c r="AL2765" s="23" t="e">
        <f>IF(#REF!=0,"",#REF!)</f>
        <v>#REF!</v>
      </c>
      <c r="AM2765" s="19" t="e">
        <f>IF(#REF!=0,"",#REF!)</f>
        <v>#REF!</v>
      </c>
      <c r="AN2765" s="23" t="e">
        <f>IF($AK2765="","",#REF!)</f>
        <v>#REF!</v>
      </c>
      <c r="AO2765" s="23" t="e">
        <f t="shared" si="785"/>
        <v>#REF!</v>
      </c>
      <c r="AP2765" s="19" t="e">
        <f>IF(#REF!=0,"",#REF!)</f>
        <v>#REF!</v>
      </c>
      <c r="AQ2765" s="19" t="e">
        <f>IF(#REF!=0,"",#REF!)</f>
        <v>#REF!</v>
      </c>
      <c r="AR2765" s="19" t="e">
        <f>IF(#REF!=0,"",#REF!)</f>
        <v>#REF!</v>
      </c>
      <c r="AS2765" s="19" t="e">
        <f>#REF!</f>
        <v>#REF!</v>
      </c>
    </row>
    <row r="2766" spans="4:45" ht="19.5" thickTop="1" thickBot="1" x14ac:dyDescent="0.25">
      <c r="D2766" s="1" t="str">
        <f t="shared" si="771"/>
        <v/>
      </c>
      <c r="E2766" s="1" t="str">
        <f t="shared" si="772"/>
        <v/>
      </c>
      <c r="K2766" s="19" t="str">
        <f t="shared" si="776"/>
        <v/>
      </c>
      <c r="L2766" s="19">
        <f t="shared" si="769"/>
        <v>10000</v>
      </c>
      <c r="M2766" s="22" t="str">
        <f>TRIM(Data!$N2763)</f>
        <v>Raspberry Delight</v>
      </c>
      <c r="N2766" s="22" t="str">
        <f>TRIM(Data!$A2763)</f>
        <v>Raspberry Delight (H)</v>
      </c>
      <c r="O2766" s="23">
        <f>IF(Data!$B2763=0,"",Data!$B2763)</f>
        <v>1973</v>
      </c>
      <c r="P2766" s="19" t="str">
        <f>IF(Data!$C2763=0,"",Data!$C2763)</f>
        <v>1</v>
      </c>
      <c r="Q2766" s="23" t="str">
        <f>IF($M2766="","",Data!$E2763)</f>
        <v>L</v>
      </c>
      <c r="R2766" s="23" t="str">
        <f t="shared" si="777"/>
        <v>L</v>
      </c>
      <c r="S2766" s="23" t="str">
        <f t="shared" si="778"/>
        <v>L</v>
      </c>
      <c r="T2766" s="19" t="str">
        <f>IF(Data!$F2763=0,"",Data!$F2763)</f>
        <v/>
      </c>
      <c r="U2766" s="19" t="str">
        <f>IF(Data!$G2763=0,"",Data!$G2763)</f>
        <v/>
      </c>
      <c r="V2766" s="19" t="str">
        <f>IF(Data!$D2763=0,"",Data!$D2763)</f>
        <v/>
      </c>
      <c r="W2766" s="19" t="str">
        <f>Data!$H2763</f>
        <v>NRH</v>
      </c>
      <c r="Y2766" s="41" t="e">
        <f t="shared" si="773"/>
        <v>#REF!</v>
      </c>
      <c r="Z2766" s="8">
        <f t="shared" si="779"/>
        <v>10000</v>
      </c>
      <c r="AA2766" s="8" t="str">
        <f t="shared" si="780"/>
        <v>Raspberry Delight</v>
      </c>
      <c r="AB2766" s="8" t="str">
        <f t="shared" si="781"/>
        <v>L</v>
      </c>
      <c r="AC2766" s="8" t="str">
        <f t="shared" si="782"/>
        <v/>
      </c>
      <c r="AD2766" s="8" t="str">
        <f t="shared" si="770"/>
        <v/>
      </c>
      <c r="AE2766" s="8" t="str">
        <f t="shared" si="783"/>
        <v/>
      </c>
      <c r="AF2766" s="5">
        <f t="shared" si="784"/>
        <v>1973</v>
      </c>
      <c r="AG2766" s="46">
        <v>2763</v>
      </c>
      <c r="AH2766" s="47" t="str">
        <f t="shared" si="774"/>
        <v/>
      </c>
      <c r="AI2766" s="48" t="str">
        <f t="shared" si="775"/>
        <v/>
      </c>
      <c r="AK2766" s="22" t="e">
        <f>TRIM(#REF!)</f>
        <v>#REF!</v>
      </c>
      <c r="AL2766" s="23" t="e">
        <f>IF(#REF!=0,"",#REF!)</f>
        <v>#REF!</v>
      </c>
      <c r="AM2766" s="19" t="e">
        <f>IF(#REF!=0,"",#REF!)</f>
        <v>#REF!</v>
      </c>
      <c r="AN2766" s="23" t="e">
        <f>IF($AK2766="","",#REF!)</f>
        <v>#REF!</v>
      </c>
      <c r="AO2766" s="23" t="e">
        <f t="shared" si="785"/>
        <v>#REF!</v>
      </c>
      <c r="AP2766" s="19" t="e">
        <f>IF(#REF!=0,"",#REF!)</f>
        <v>#REF!</v>
      </c>
      <c r="AQ2766" s="19" t="e">
        <f>IF(#REF!=0,"",#REF!)</f>
        <v>#REF!</v>
      </c>
      <c r="AR2766" s="19" t="e">
        <f>IF(#REF!=0,"",#REF!)</f>
        <v>#REF!</v>
      </c>
      <c r="AS2766" s="19" t="e">
        <f>#REF!</f>
        <v>#REF!</v>
      </c>
    </row>
    <row r="2767" spans="4:45" ht="19.5" thickTop="1" thickBot="1" x14ac:dyDescent="0.25">
      <c r="D2767" s="1" t="str">
        <f t="shared" si="771"/>
        <v/>
      </c>
      <c r="E2767" s="1" t="str">
        <f t="shared" si="772"/>
        <v/>
      </c>
      <c r="K2767" s="19" t="str">
        <f t="shared" si="776"/>
        <v/>
      </c>
      <c r="L2767" s="19">
        <f t="shared" si="769"/>
        <v>10000</v>
      </c>
      <c r="M2767" s="22" t="str">
        <f>TRIM(Data!$N2764)</f>
        <v>Raspberry Flambe</v>
      </c>
      <c r="N2767" s="22" t="str">
        <f>TRIM(Data!$A2764)</f>
        <v>Raspberry Flambe (H)</v>
      </c>
      <c r="O2767" s="23">
        <f>IF(Data!$B2764=0,"",Data!$B2764)</f>
        <v>2006</v>
      </c>
      <c r="P2767" s="19" t="str">
        <f>IF(Data!$C2764=0,"",Data!$C2764)</f>
        <v/>
      </c>
      <c r="Q2767" s="23" t="str">
        <f>IF($M2767="","",Data!$E2764)</f>
        <v>M</v>
      </c>
      <c r="R2767" s="23" t="str">
        <f t="shared" si="777"/>
        <v>M</v>
      </c>
      <c r="S2767" s="23" t="str">
        <f t="shared" si="778"/>
        <v>M</v>
      </c>
      <c r="T2767" s="19" t="str">
        <f>IF(Data!$F2764=0,"",Data!$F2764)</f>
        <v/>
      </c>
      <c r="U2767" s="19" t="str">
        <f>IF(Data!$G2764=0,"",Data!$G2764)</f>
        <v>FD</v>
      </c>
      <c r="V2767" s="19" t="str">
        <f>IF(Data!$D2764=0,"",Data!$D2764)</f>
        <v/>
      </c>
      <c r="W2767" s="19" t="str">
        <f>Data!$H2764</f>
        <v>NRH</v>
      </c>
      <c r="Y2767" s="41" t="e">
        <f t="shared" si="773"/>
        <v>#REF!</v>
      </c>
      <c r="Z2767" s="8">
        <f t="shared" si="779"/>
        <v>10000</v>
      </c>
      <c r="AA2767" s="8" t="str">
        <f t="shared" si="780"/>
        <v>Raspberry Flambe</v>
      </c>
      <c r="AB2767" s="8" t="str">
        <f t="shared" si="781"/>
        <v>M</v>
      </c>
      <c r="AC2767" s="8" t="str">
        <f t="shared" si="782"/>
        <v/>
      </c>
      <c r="AD2767" s="8" t="str">
        <f t="shared" si="770"/>
        <v>FD</v>
      </c>
      <c r="AE2767" s="8" t="str">
        <f t="shared" si="783"/>
        <v/>
      </c>
      <c r="AF2767" s="5">
        <f t="shared" si="784"/>
        <v>2006</v>
      </c>
      <c r="AG2767" s="46">
        <v>2764</v>
      </c>
      <c r="AH2767" s="47" t="str">
        <f t="shared" si="774"/>
        <v/>
      </c>
      <c r="AI2767" s="48" t="str">
        <f t="shared" si="775"/>
        <v/>
      </c>
      <c r="AK2767" s="22" t="e">
        <f>TRIM(#REF!)</f>
        <v>#REF!</v>
      </c>
      <c r="AL2767" s="23" t="e">
        <f>IF(#REF!=0,"",#REF!)</f>
        <v>#REF!</v>
      </c>
      <c r="AM2767" s="19" t="e">
        <f>IF(#REF!=0,"",#REF!)</f>
        <v>#REF!</v>
      </c>
      <c r="AN2767" s="23" t="e">
        <f>IF($AK2767="","",#REF!)</f>
        <v>#REF!</v>
      </c>
      <c r="AO2767" s="23" t="e">
        <f t="shared" si="785"/>
        <v>#REF!</v>
      </c>
      <c r="AP2767" s="19" t="e">
        <f>IF(#REF!=0,"",#REF!)</f>
        <v>#REF!</v>
      </c>
      <c r="AQ2767" s="19" t="e">
        <f>IF(#REF!=0,"",#REF!)</f>
        <v>#REF!</v>
      </c>
      <c r="AR2767" s="19" t="e">
        <f>IF(#REF!=0,"",#REF!)</f>
        <v>#REF!</v>
      </c>
      <c r="AS2767" s="19" t="e">
        <f>#REF!</f>
        <v>#REF!</v>
      </c>
    </row>
    <row r="2768" spans="4:45" ht="19.5" thickTop="1" thickBot="1" x14ac:dyDescent="0.25">
      <c r="D2768" s="1" t="str">
        <f t="shared" si="771"/>
        <v/>
      </c>
      <c r="E2768" s="1" t="str">
        <f t="shared" si="772"/>
        <v/>
      </c>
      <c r="K2768" s="19" t="str">
        <f t="shared" si="776"/>
        <v/>
      </c>
      <c r="L2768" s="19">
        <f t="shared" si="769"/>
        <v>10000</v>
      </c>
      <c r="M2768" s="22" t="str">
        <f>TRIM(Data!$N2765)</f>
        <v>Raspberry Glow</v>
      </c>
      <c r="N2768" s="22" t="str">
        <f>TRIM(Data!$A2765)</f>
        <v>Raspberry Glow (R)</v>
      </c>
      <c r="O2768" s="23">
        <f>IF(Data!$B2765=0,"",Data!$B2765)</f>
        <v>1989</v>
      </c>
      <c r="P2768" s="19" t="str">
        <f>IF(Data!$C2765=0,"",Data!$C2765)</f>
        <v>1</v>
      </c>
      <c r="Q2768" s="23" t="str">
        <f>IF($M2768="","",Data!$E2765)</f>
        <v>VL</v>
      </c>
      <c r="R2768" s="23" t="str">
        <f t="shared" si="777"/>
        <v>VL</v>
      </c>
      <c r="S2768" s="23" t="str">
        <f t="shared" si="778"/>
        <v>VL</v>
      </c>
      <c r="T2768" s="19" t="str">
        <f>IF(Data!$F2765=0,"",Data!$F2765)</f>
        <v/>
      </c>
      <c r="U2768" s="19" t="str">
        <f>IF(Data!$G2765=0,"",Data!$G2765)</f>
        <v/>
      </c>
      <c r="V2768" s="19" t="str">
        <f>IF(Data!$D2765=0,"",Data!$D2765)</f>
        <v/>
      </c>
      <c r="W2768" s="19" t="str">
        <f>Data!$H2765</f>
        <v>Reticulata</v>
      </c>
      <c r="Y2768" s="41" t="e">
        <f t="shared" si="773"/>
        <v>#REF!</v>
      </c>
      <c r="Z2768" s="8">
        <f t="shared" si="779"/>
        <v>10000</v>
      </c>
      <c r="AA2768" s="8" t="str">
        <f t="shared" si="780"/>
        <v>Raspberry Glow</v>
      </c>
      <c r="AB2768" s="8" t="str">
        <f t="shared" si="781"/>
        <v>VL</v>
      </c>
      <c r="AC2768" s="8" t="str">
        <f t="shared" si="782"/>
        <v/>
      </c>
      <c r="AD2768" s="8" t="str">
        <f t="shared" si="770"/>
        <v/>
      </c>
      <c r="AE2768" s="8" t="str">
        <f t="shared" si="783"/>
        <v/>
      </c>
      <c r="AF2768" s="5">
        <f t="shared" si="784"/>
        <v>1989</v>
      </c>
      <c r="AG2768" s="46">
        <v>2765</v>
      </c>
      <c r="AH2768" s="47" t="str">
        <f t="shared" si="774"/>
        <v/>
      </c>
      <c r="AI2768" s="48" t="str">
        <f t="shared" si="775"/>
        <v/>
      </c>
      <c r="AK2768" s="22" t="e">
        <f>TRIM(#REF!)</f>
        <v>#REF!</v>
      </c>
      <c r="AL2768" s="23" t="e">
        <f>IF(#REF!=0,"",#REF!)</f>
        <v>#REF!</v>
      </c>
      <c r="AM2768" s="19" t="e">
        <f>IF(#REF!=0,"",#REF!)</f>
        <v>#REF!</v>
      </c>
      <c r="AN2768" s="23" t="e">
        <f>IF($AK2768="","",#REF!)</f>
        <v>#REF!</v>
      </c>
      <c r="AO2768" s="23" t="e">
        <f t="shared" si="785"/>
        <v>#REF!</v>
      </c>
      <c r="AP2768" s="19" t="e">
        <f>IF(#REF!=0,"",#REF!)</f>
        <v>#REF!</v>
      </c>
      <c r="AQ2768" s="19" t="e">
        <f>IF(#REF!=0,"",#REF!)</f>
        <v>#REF!</v>
      </c>
      <c r="AR2768" s="19" t="e">
        <f>IF(#REF!=0,"",#REF!)</f>
        <v>#REF!</v>
      </c>
      <c r="AS2768" s="19" t="e">
        <f>#REF!</f>
        <v>#REF!</v>
      </c>
    </row>
    <row r="2769" spans="4:45" ht="19.5" thickTop="1" thickBot="1" x14ac:dyDescent="0.25">
      <c r="D2769" s="1" t="str">
        <f t="shared" si="771"/>
        <v/>
      </c>
      <c r="E2769" s="1" t="str">
        <f t="shared" si="772"/>
        <v/>
      </c>
      <c r="K2769" s="19" t="str">
        <f t="shared" si="776"/>
        <v/>
      </c>
      <c r="L2769" s="19">
        <f t="shared" si="769"/>
        <v>10000</v>
      </c>
      <c r="M2769" s="22" t="str">
        <f>TRIM(Data!$N2766)</f>
        <v>Raspberry Ice</v>
      </c>
      <c r="N2769" s="22" t="str">
        <f>TRIM(Data!$A2766)</f>
        <v>Raspberry Ice</v>
      </c>
      <c r="O2769" s="23">
        <f>IF(Data!$B2766=0,"",Data!$B2766)</f>
        <v>1987</v>
      </c>
      <c r="P2769" s="19" t="str">
        <f>IF(Data!$C2766=0,"",Data!$C2766)</f>
        <v>1</v>
      </c>
      <c r="Q2769" s="23" t="str">
        <f>IF($M2769="","",Data!$E2766)</f>
        <v>M</v>
      </c>
      <c r="R2769" s="23" t="str">
        <f t="shared" si="777"/>
        <v>M</v>
      </c>
      <c r="S2769" s="23" t="str">
        <f t="shared" si="778"/>
        <v>M</v>
      </c>
      <c r="T2769" s="19" t="str">
        <f>IF(Data!$F2766=0,"",Data!$F2766)</f>
        <v/>
      </c>
      <c r="U2769" s="19" t="str">
        <f>IF(Data!$G2766=0,"",Data!$G2766)</f>
        <v/>
      </c>
      <c r="V2769" s="19" t="str">
        <f>IF(Data!$D2766=0,"",Data!$D2766)</f>
        <v/>
      </c>
      <c r="W2769" s="19" t="str">
        <f>Data!$H2766</f>
        <v>Japonica</v>
      </c>
      <c r="Y2769" s="41" t="e">
        <f t="shared" si="773"/>
        <v>#REF!</v>
      </c>
      <c r="Z2769" s="8">
        <f t="shared" si="779"/>
        <v>10000</v>
      </c>
      <c r="AA2769" s="8" t="str">
        <f t="shared" si="780"/>
        <v>Raspberry Ice</v>
      </c>
      <c r="AB2769" s="8" t="str">
        <f t="shared" si="781"/>
        <v>M</v>
      </c>
      <c r="AC2769" s="8" t="str">
        <f t="shared" si="782"/>
        <v/>
      </c>
      <c r="AD2769" s="8" t="str">
        <f t="shared" si="770"/>
        <v/>
      </c>
      <c r="AE2769" s="8" t="str">
        <f t="shared" si="783"/>
        <v/>
      </c>
      <c r="AF2769" s="5">
        <f t="shared" si="784"/>
        <v>1987</v>
      </c>
      <c r="AG2769" s="46">
        <v>2766</v>
      </c>
      <c r="AH2769" s="47" t="str">
        <f t="shared" si="774"/>
        <v/>
      </c>
      <c r="AI2769" s="48" t="str">
        <f t="shared" si="775"/>
        <v/>
      </c>
      <c r="AK2769" s="22" t="e">
        <f>TRIM(#REF!)</f>
        <v>#REF!</v>
      </c>
      <c r="AL2769" s="23" t="e">
        <f>IF(#REF!=0,"",#REF!)</f>
        <v>#REF!</v>
      </c>
      <c r="AM2769" s="19" t="e">
        <f>IF(#REF!=0,"",#REF!)</f>
        <v>#REF!</v>
      </c>
      <c r="AN2769" s="23" t="e">
        <f>IF($AK2769="","",#REF!)</f>
        <v>#REF!</v>
      </c>
      <c r="AO2769" s="23" t="e">
        <f t="shared" si="785"/>
        <v>#REF!</v>
      </c>
      <c r="AP2769" s="19" t="e">
        <f>IF(#REF!=0,"",#REF!)</f>
        <v>#REF!</v>
      </c>
      <c r="AQ2769" s="19" t="e">
        <f>IF(#REF!=0,"",#REF!)</f>
        <v>#REF!</v>
      </c>
      <c r="AR2769" s="19" t="e">
        <f>IF(#REF!=0,"",#REF!)</f>
        <v>#REF!</v>
      </c>
      <c r="AS2769" s="19" t="e">
        <f>#REF!</f>
        <v>#REF!</v>
      </c>
    </row>
    <row r="2770" spans="4:45" ht="19.5" thickTop="1" thickBot="1" x14ac:dyDescent="0.25">
      <c r="D2770" s="1" t="str">
        <f t="shared" si="771"/>
        <v/>
      </c>
      <c r="E2770" s="1" t="str">
        <f t="shared" si="772"/>
        <v/>
      </c>
      <c r="K2770" s="19" t="str">
        <f t="shared" si="776"/>
        <v/>
      </c>
      <c r="L2770" s="19">
        <f t="shared" si="769"/>
        <v>10000</v>
      </c>
      <c r="M2770" s="22" t="str">
        <f>TRIM(Data!$N2767)</f>
        <v>Raspberry Parfait</v>
      </c>
      <c r="N2770" s="22" t="str">
        <f>TRIM(Data!$A2767)</f>
        <v>Raspberry Parfait</v>
      </c>
      <c r="O2770" s="23">
        <f>IF(Data!$B2767=0,"",Data!$B2767)</f>
        <v>1973</v>
      </c>
      <c r="P2770" s="19" t="str">
        <f>IF(Data!$C2767=0,"",Data!$C2767)</f>
        <v/>
      </c>
      <c r="Q2770" s="23" t="str">
        <f>IF($M2770="","",Data!$E2767)</f>
        <v>Min</v>
      </c>
      <c r="R2770" s="23" t="str">
        <f t="shared" si="777"/>
        <v>Min</v>
      </c>
      <c r="S2770" s="23" t="str">
        <f t="shared" si="778"/>
        <v>Min</v>
      </c>
      <c r="T2770" s="19" t="str">
        <f>IF(Data!$F2767=0,"",Data!$F2767)</f>
        <v/>
      </c>
      <c r="U2770" s="19" t="str">
        <f>IF(Data!$G2767=0,"",Data!$G2767)</f>
        <v>FD</v>
      </c>
      <c r="V2770" s="19" t="str">
        <f>IF(Data!$D2767=0,"",Data!$D2767)</f>
        <v/>
      </c>
      <c r="W2770" s="19" t="str">
        <f>Data!$H2767</f>
        <v>Japonica</v>
      </c>
      <c r="Y2770" s="41" t="e">
        <f t="shared" si="773"/>
        <v>#REF!</v>
      </c>
      <c r="Z2770" s="8">
        <f t="shared" si="779"/>
        <v>10000</v>
      </c>
      <c r="AA2770" s="8" t="str">
        <f t="shared" si="780"/>
        <v>Raspberry Parfait</v>
      </c>
      <c r="AB2770" s="8" t="str">
        <f t="shared" si="781"/>
        <v>Min</v>
      </c>
      <c r="AC2770" s="8" t="str">
        <f t="shared" si="782"/>
        <v/>
      </c>
      <c r="AD2770" s="8" t="str">
        <f t="shared" si="770"/>
        <v>FD</v>
      </c>
      <c r="AE2770" s="8" t="str">
        <f t="shared" si="783"/>
        <v/>
      </c>
      <c r="AF2770" s="5">
        <f t="shared" si="784"/>
        <v>1973</v>
      </c>
      <c r="AG2770" s="46">
        <v>2767</v>
      </c>
      <c r="AH2770" s="47" t="str">
        <f t="shared" si="774"/>
        <v/>
      </c>
      <c r="AI2770" s="48" t="str">
        <f t="shared" si="775"/>
        <v/>
      </c>
      <c r="AK2770" s="22" t="e">
        <f>TRIM(#REF!)</f>
        <v>#REF!</v>
      </c>
      <c r="AL2770" s="23" t="e">
        <f>IF(#REF!=0,"",#REF!)</f>
        <v>#REF!</v>
      </c>
      <c r="AM2770" s="19" t="e">
        <f>IF(#REF!=0,"",#REF!)</f>
        <v>#REF!</v>
      </c>
      <c r="AN2770" s="23" t="e">
        <f>IF($AK2770="","",#REF!)</f>
        <v>#REF!</v>
      </c>
      <c r="AO2770" s="23" t="e">
        <f t="shared" si="785"/>
        <v>#REF!</v>
      </c>
      <c r="AP2770" s="19" t="e">
        <f>IF(#REF!=0,"",#REF!)</f>
        <v>#REF!</v>
      </c>
      <c r="AQ2770" s="19" t="e">
        <f>IF(#REF!=0,"",#REF!)</f>
        <v>#REF!</v>
      </c>
      <c r="AR2770" s="19" t="e">
        <f>IF(#REF!=0,"",#REF!)</f>
        <v>#REF!</v>
      </c>
      <c r="AS2770" s="19" t="e">
        <f>#REF!</f>
        <v>#REF!</v>
      </c>
    </row>
    <row r="2771" spans="4:45" ht="19.5" thickTop="1" thickBot="1" x14ac:dyDescent="0.25">
      <c r="D2771" s="1" t="str">
        <f t="shared" si="771"/>
        <v/>
      </c>
      <c r="E2771" s="1" t="str">
        <f t="shared" si="772"/>
        <v/>
      </c>
      <c r="K2771" s="19" t="str">
        <f t="shared" si="776"/>
        <v/>
      </c>
      <c r="L2771" s="19">
        <f t="shared" si="769"/>
        <v>10000</v>
      </c>
      <c r="M2771" s="22" t="str">
        <f>TRIM(Data!$N2768)</f>
        <v>Raspberry Ripple</v>
      </c>
      <c r="N2771" s="22" t="str">
        <f>TRIM(Data!$A2768)</f>
        <v>Raspberry Ripple</v>
      </c>
      <c r="O2771" s="23">
        <f>IF(Data!$B2768=0,"",Data!$B2768)</f>
        <v>1989</v>
      </c>
      <c r="P2771" s="19" t="str">
        <f>IF(Data!$C2768=0,"",Data!$C2768)</f>
        <v>1</v>
      </c>
      <c r="Q2771" s="23" t="str">
        <f>IF($M2771="","",Data!$E2768)</f>
        <v>VL</v>
      </c>
      <c r="R2771" s="23" t="str">
        <f t="shared" si="777"/>
        <v>VL</v>
      </c>
      <c r="S2771" s="23" t="str">
        <f t="shared" si="778"/>
        <v>VL</v>
      </c>
      <c r="T2771" s="19" t="str">
        <f>IF(Data!$F2768=0,"",Data!$F2768)</f>
        <v/>
      </c>
      <c r="U2771" s="19" t="str">
        <f>IF(Data!$G2768=0,"",Data!$G2768)</f>
        <v/>
      </c>
      <c r="V2771" s="19" t="str">
        <f>IF(Data!$D2768=0,"",Data!$D2768)</f>
        <v/>
      </c>
      <c r="W2771" s="19" t="str">
        <f>Data!$H2768</f>
        <v>Japonica</v>
      </c>
      <c r="Y2771" s="41" t="e">
        <f t="shared" si="773"/>
        <v>#REF!</v>
      </c>
      <c r="Z2771" s="8">
        <f t="shared" si="779"/>
        <v>10000</v>
      </c>
      <c r="AA2771" s="8" t="str">
        <f t="shared" si="780"/>
        <v>Raspberry Ripple</v>
      </c>
      <c r="AB2771" s="8" t="str">
        <f t="shared" si="781"/>
        <v>VL</v>
      </c>
      <c r="AC2771" s="8" t="str">
        <f t="shared" si="782"/>
        <v/>
      </c>
      <c r="AD2771" s="8" t="str">
        <f t="shared" si="770"/>
        <v/>
      </c>
      <c r="AE2771" s="8" t="str">
        <f t="shared" si="783"/>
        <v/>
      </c>
      <c r="AF2771" s="5">
        <f t="shared" si="784"/>
        <v>1989</v>
      </c>
      <c r="AG2771" s="46">
        <v>2768</v>
      </c>
      <c r="AH2771" s="47" t="str">
        <f t="shared" si="774"/>
        <v/>
      </c>
      <c r="AI2771" s="48" t="str">
        <f t="shared" si="775"/>
        <v/>
      </c>
      <c r="AK2771" s="22" t="e">
        <f>TRIM(#REF!)</f>
        <v>#REF!</v>
      </c>
      <c r="AL2771" s="23" t="e">
        <f>IF(#REF!=0,"",#REF!)</f>
        <v>#REF!</v>
      </c>
      <c r="AM2771" s="19" t="e">
        <f>IF(#REF!=0,"",#REF!)</f>
        <v>#REF!</v>
      </c>
      <c r="AN2771" s="23" t="e">
        <f>IF($AK2771="","",#REF!)</f>
        <v>#REF!</v>
      </c>
      <c r="AO2771" s="23" t="e">
        <f t="shared" si="785"/>
        <v>#REF!</v>
      </c>
      <c r="AP2771" s="19" t="e">
        <f>IF(#REF!=0,"",#REF!)</f>
        <v>#REF!</v>
      </c>
      <c r="AQ2771" s="19" t="e">
        <f>IF(#REF!=0,"",#REF!)</f>
        <v>#REF!</v>
      </c>
      <c r="AR2771" s="19" t="e">
        <f>IF(#REF!=0,"",#REF!)</f>
        <v>#REF!</v>
      </c>
      <c r="AS2771" s="19" t="e">
        <f>#REF!</f>
        <v>#REF!</v>
      </c>
    </row>
    <row r="2772" spans="4:45" ht="19.5" thickTop="1" thickBot="1" x14ac:dyDescent="0.25">
      <c r="D2772" s="1" t="str">
        <f t="shared" si="771"/>
        <v/>
      </c>
      <c r="E2772" s="1" t="str">
        <f t="shared" si="772"/>
        <v/>
      </c>
      <c r="K2772" s="19" t="str">
        <f t="shared" si="776"/>
        <v/>
      </c>
      <c r="L2772" s="19">
        <f t="shared" si="769"/>
        <v>10000</v>
      </c>
      <c r="M2772" s="22" t="str">
        <f>TRIM(Data!$N2769)</f>
        <v>Raspberry Ripple Picotee</v>
      </c>
      <c r="N2772" s="22" t="str">
        <f>TRIM(Data!$A2769)</f>
        <v>Raspberry Ripple Picotee</v>
      </c>
      <c r="O2772" s="23">
        <f>IF(Data!$B2769=0,"",Data!$B2769)</f>
        <v>1996</v>
      </c>
      <c r="P2772" s="19" t="str">
        <f>IF(Data!$C2769=0,"",Data!$C2769)</f>
        <v>1</v>
      </c>
      <c r="Q2772" s="23" t="str">
        <f>IF($M2772="","",Data!$E2769)</f>
        <v>VL</v>
      </c>
      <c r="R2772" s="23" t="str">
        <f t="shared" si="777"/>
        <v>VL</v>
      </c>
      <c r="S2772" s="23" t="str">
        <f t="shared" si="778"/>
        <v>VL</v>
      </c>
      <c r="T2772" s="19" t="str">
        <f>IF(Data!$F2769=0,"",Data!$F2769)</f>
        <v/>
      </c>
      <c r="U2772" s="19" t="str">
        <f>IF(Data!$G2769=0,"",Data!$G2769)</f>
        <v/>
      </c>
      <c r="V2772" s="19" t="str">
        <f>IF(Data!$D2769=0,"",Data!$D2769)</f>
        <v/>
      </c>
      <c r="W2772" s="19" t="str">
        <f>Data!$H2769</f>
        <v>Japonica</v>
      </c>
      <c r="Y2772" s="41" t="e">
        <f t="shared" si="773"/>
        <v>#REF!</v>
      </c>
      <c r="Z2772" s="8">
        <f t="shared" si="779"/>
        <v>10000</v>
      </c>
      <c r="AA2772" s="8" t="str">
        <f t="shared" si="780"/>
        <v>Raspberry Ripple Picotee</v>
      </c>
      <c r="AB2772" s="8" t="str">
        <f t="shared" si="781"/>
        <v>VL</v>
      </c>
      <c r="AC2772" s="8" t="str">
        <f t="shared" si="782"/>
        <v/>
      </c>
      <c r="AD2772" s="8" t="str">
        <f t="shared" si="770"/>
        <v/>
      </c>
      <c r="AE2772" s="8" t="str">
        <f t="shared" si="783"/>
        <v/>
      </c>
      <c r="AF2772" s="5">
        <f t="shared" si="784"/>
        <v>1996</v>
      </c>
      <c r="AG2772" s="46">
        <v>2769</v>
      </c>
      <c r="AH2772" s="47" t="str">
        <f t="shared" si="774"/>
        <v/>
      </c>
      <c r="AI2772" s="48" t="str">
        <f t="shared" si="775"/>
        <v/>
      </c>
      <c r="AK2772" s="22" t="e">
        <f>TRIM(#REF!)</f>
        <v>#REF!</v>
      </c>
      <c r="AL2772" s="23" t="e">
        <f>IF(#REF!=0,"",#REF!)</f>
        <v>#REF!</v>
      </c>
      <c r="AM2772" s="19" t="e">
        <f>IF(#REF!=0,"",#REF!)</f>
        <v>#REF!</v>
      </c>
      <c r="AN2772" s="23" t="e">
        <f>IF($AK2772="","",#REF!)</f>
        <v>#REF!</v>
      </c>
      <c r="AO2772" s="23" t="e">
        <f t="shared" si="785"/>
        <v>#REF!</v>
      </c>
      <c r="AP2772" s="19" t="e">
        <f>IF(#REF!=0,"",#REF!)</f>
        <v>#REF!</v>
      </c>
      <c r="AQ2772" s="19" t="e">
        <f>IF(#REF!=0,"",#REF!)</f>
        <v>#REF!</v>
      </c>
      <c r="AR2772" s="19" t="e">
        <f>IF(#REF!=0,"",#REF!)</f>
        <v>#REF!</v>
      </c>
      <c r="AS2772" s="19" t="e">
        <f>#REF!</f>
        <v>#REF!</v>
      </c>
    </row>
    <row r="2773" spans="4:45" ht="19.5" thickTop="1" thickBot="1" x14ac:dyDescent="0.25">
      <c r="D2773" s="1" t="str">
        <f t="shared" si="771"/>
        <v/>
      </c>
      <c r="E2773" s="1" t="str">
        <f t="shared" si="772"/>
        <v/>
      </c>
      <c r="K2773" s="19" t="str">
        <f t="shared" si="776"/>
        <v/>
      </c>
      <c r="L2773" s="19">
        <f t="shared" si="769"/>
        <v>10000</v>
      </c>
      <c r="M2773" s="22" t="str">
        <f>TRIM(Data!$N2770)</f>
        <v>Raspberry Sherbet</v>
      </c>
      <c r="N2773" s="22" t="str">
        <f>TRIM(Data!$A2770)</f>
        <v>Raspberry Sherbet</v>
      </c>
      <c r="O2773" s="23">
        <f>IF(Data!$B2770=0,"",Data!$B2770)</f>
        <v>2003</v>
      </c>
      <c r="P2773" s="19" t="str">
        <f>IF(Data!$C2770=0,"",Data!$C2770)</f>
        <v>1</v>
      </c>
      <c r="Q2773" s="23" t="str">
        <f>IF($M2773="","",Data!$E2770)</f>
        <v>L</v>
      </c>
      <c r="R2773" s="23" t="str">
        <f t="shared" si="777"/>
        <v>L</v>
      </c>
      <c r="S2773" s="23" t="str">
        <f t="shared" si="778"/>
        <v>L</v>
      </c>
      <c r="T2773" s="19" t="str">
        <f>IF(Data!$F2770=0,"",Data!$F2770)</f>
        <v/>
      </c>
      <c r="U2773" s="19" t="str">
        <f>IF(Data!$G2770=0,"",Data!$G2770)</f>
        <v/>
      </c>
      <c r="V2773" s="19" t="str">
        <f>IF(Data!$D2770=0,"",Data!$D2770)</f>
        <v/>
      </c>
      <c r="W2773" s="19" t="str">
        <f>Data!$H2770</f>
        <v>Japonica</v>
      </c>
      <c r="Y2773" s="41" t="e">
        <f t="shared" si="773"/>
        <v>#REF!</v>
      </c>
      <c r="Z2773" s="8">
        <f t="shared" si="779"/>
        <v>10000</v>
      </c>
      <c r="AA2773" s="8" t="str">
        <f t="shared" si="780"/>
        <v>Raspberry Sherbet</v>
      </c>
      <c r="AB2773" s="8" t="str">
        <f t="shared" si="781"/>
        <v>L</v>
      </c>
      <c r="AC2773" s="8" t="str">
        <f t="shared" si="782"/>
        <v/>
      </c>
      <c r="AD2773" s="8" t="str">
        <f t="shared" si="770"/>
        <v/>
      </c>
      <c r="AE2773" s="8" t="str">
        <f t="shared" si="783"/>
        <v/>
      </c>
      <c r="AF2773" s="5">
        <f t="shared" si="784"/>
        <v>2003</v>
      </c>
      <c r="AG2773" s="46">
        <v>2770</v>
      </c>
      <c r="AH2773" s="47" t="str">
        <f t="shared" si="774"/>
        <v/>
      </c>
      <c r="AI2773" s="48" t="str">
        <f t="shared" si="775"/>
        <v/>
      </c>
      <c r="AK2773" s="22" t="e">
        <f>TRIM(#REF!)</f>
        <v>#REF!</v>
      </c>
      <c r="AL2773" s="23" t="e">
        <f>IF(#REF!=0,"",#REF!)</f>
        <v>#REF!</v>
      </c>
      <c r="AM2773" s="19" t="e">
        <f>IF(#REF!=0,"",#REF!)</f>
        <v>#REF!</v>
      </c>
      <c r="AN2773" s="23" t="e">
        <f>IF($AK2773="","",#REF!)</f>
        <v>#REF!</v>
      </c>
      <c r="AO2773" s="23" t="e">
        <f t="shared" si="785"/>
        <v>#REF!</v>
      </c>
      <c r="AP2773" s="19" t="e">
        <f>IF(#REF!=0,"",#REF!)</f>
        <v>#REF!</v>
      </c>
      <c r="AQ2773" s="19" t="e">
        <f>IF(#REF!=0,"",#REF!)</f>
        <v>#REF!</v>
      </c>
      <c r="AR2773" s="19" t="e">
        <f>IF(#REF!=0,"",#REF!)</f>
        <v>#REF!</v>
      </c>
      <c r="AS2773" s="19" t="e">
        <f>#REF!</f>
        <v>#REF!</v>
      </c>
    </row>
    <row r="2774" spans="4:45" ht="19.5" thickTop="1" thickBot="1" x14ac:dyDescent="0.25">
      <c r="D2774" s="1" t="str">
        <f t="shared" si="771"/>
        <v/>
      </c>
      <c r="E2774" s="1" t="str">
        <f t="shared" si="772"/>
        <v/>
      </c>
      <c r="K2774" s="19" t="str">
        <f t="shared" si="776"/>
        <v/>
      </c>
      <c r="L2774" s="19">
        <f t="shared" ref="L2774:L2837" si="786">IF(ISERROR(SEARCH($B$2,M2774)),10000,IF(SEARCH($B$2,M2774)=1,SEARCH($B$2,M2774)+ROW()/100000,10000))</f>
        <v>10000</v>
      </c>
      <c r="M2774" s="22" t="str">
        <f>TRIM(Data!$N2771)</f>
        <v>Raspberry Twist</v>
      </c>
      <c r="N2774" s="22" t="str">
        <f>TRIM(Data!$A2771)</f>
        <v>Raspberry Twist</v>
      </c>
      <c r="O2774" s="23">
        <f>IF(Data!$B2771=0,"",Data!$B2771)</f>
        <v>2024</v>
      </c>
      <c r="P2774" s="19" t="str">
        <f>IF(Data!$C2771=0,"",Data!$C2771)</f>
        <v>1</v>
      </c>
      <c r="Q2774" s="23" t="str">
        <f>IF($M2774="","",Data!$E2771)</f>
        <v>M</v>
      </c>
      <c r="R2774" s="23" t="str">
        <f t="shared" si="777"/>
        <v>M</v>
      </c>
      <c r="S2774" s="23" t="str">
        <f t="shared" si="778"/>
        <v>M</v>
      </c>
      <c r="T2774" s="19" t="str">
        <f>IF(Data!$F2771=0,"",Data!$F2771)</f>
        <v/>
      </c>
      <c r="U2774" s="19" t="str">
        <f>IF(Data!$G2771=0,"",Data!$G2771)</f>
        <v/>
      </c>
      <c r="V2774" s="19" t="str">
        <f>IF(Data!$D2771=0,"",Data!$D2771)</f>
        <v/>
      </c>
      <c r="W2774" s="19" t="str">
        <f>Data!$H2771</f>
        <v>Japonica</v>
      </c>
      <c r="Y2774" s="41" t="e">
        <f t="shared" si="773"/>
        <v>#REF!</v>
      </c>
      <c r="Z2774" s="8">
        <f t="shared" si="779"/>
        <v>10000</v>
      </c>
      <c r="AA2774" s="8" t="str">
        <f t="shared" si="780"/>
        <v>Raspberry Twist</v>
      </c>
      <c r="AB2774" s="8" t="str">
        <f t="shared" si="781"/>
        <v>M</v>
      </c>
      <c r="AC2774" s="8" t="str">
        <f t="shared" si="782"/>
        <v/>
      </c>
      <c r="AD2774" s="8" t="str">
        <f t="shared" ref="AD2774:AD2837" si="787">U2774</f>
        <v/>
      </c>
      <c r="AE2774" s="8" t="str">
        <f t="shared" si="783"/>
        <v/>
      </c>
      <c r="AF2774" s="5">
        <f t="shared" si="784"/>
        <v>2024</v>
      </c>
      <c r="AG2774" s="46">
        <v>2771</v>
      </c>
      <c r="AH2774" s="47" t="str">
        <f t="shared" si="774"/>
        <v/>
      </c>
      <c r="AI2774" s="48" t="str">
        <f t="shared" si="775"/>
        <v/>
      </c>
      <c r="AK2774" s="22" t="e">
        <f>TRIM(#REF!)</f>
        <v>#REF!</v>
      </c>
      <c r="AL2774" s="23" t="e">
        <f>IF(#REF!=0,"",#REF!)</f>
        <v>#REF!</v>
      </c>
      <c r="AM2774" s="19" t="e">
        <f>IF(#REF!=0,"",#REF!)</f>
        <v>#REF!</v>
      </c>
      <c r="AN2774" s="23" t="e">
        <f>IF($AK2774="","",#REF!)</f>
        <v>#REF!</v>
      </c>
      <c r="AO2774" s="23" t="e">
        <f t="shared" si="785"/>
        <v>#REF!</v>
      </c>
      <c r="AP2774" s="19" t="e">
        <f>IF(#REF!=0,"",#REF!)</f>
        <v>#REF!</v>
      </c>
      <c r="AQ2774" s="19" t="e">
        <f>IF(#REF!=0,"",#REF!)</f>
        <v>#REF!</v>
      </c>
      <c r="AR2774" s="19" t="e">
        <f>IF(#REF!=0,"",#REF!)</f>
        <v>#REF!</v>
      </c>
      <c r="AS2774" s="19" t="e">
        <f>#REF!</f>
        <v>#REF!</v>
      </c>
    </row>
    <row r="2775" spans="4:45" ht="19.5" thickTop="1" thickBot="1" x14ac:dyDescent="0.25">
      <c r="D2775" s="1" t="str">
        <f t="shared" si="771"/>
        <v/>
      </c>
      <c r="E2775" s="1" t="str">
        <f t="shared" si="772"/>
        <v/>
      </c>
      <c r="K2775" s="19" t="str">
        <f t="shared" si="776"/>
        <v/>
      </c>
      <c r="L2775" s="19">
        <f t="shared" si="786"/>
        <v>10000</v>
      </c>
      <c r="M2775" s="22" t="str">
        <f>TRIM(Data!$N2772)</f>
        <v>Ray Bailey</v>
      </c>
      <c r="N2775" s="22" t="str">
        <f>TRIM(Data!$A2772)</f>
        <v>Ray Bailey</v>
      </c>
      <c r="O2775" s="23">
        <f>IF(Data!$B2772=0,"",Data!$B2772)</f>
        <v>1972</v>
      </c>
      <c r="P2775" s="19" t="str">
        <f>IF(Data!$C2772=0,"",Data!$C2772)</f>
        <v>1</v>
      </c>
      <c r="Q2775" s="23" t="str">
        <f>IF($M2775="","",Data!$E2772)</f>
        <v>L</v>
      </c>
      <c r="R2775" s="23" t="str">
        <f t="shared" si="777"/>
        <v>L</v>
      </c>
      <c r="S2775" s="23" t="str">
        <f t="shared" si="778"/>
        <v>L</v>
      </c>
      <c r="T2775" s="19" t="str">
        <f>IF(Data!$F2772=0,"",Data!$F2772)</f>
        <v/>
      </c>
      <c r="U2775" s="19" t="str">
        <f>IF(Data!$G2772=0,"",Data!$G2772)</f>
        <v/>
      </c>
      <c r="V2775" s="19" t="str">
        <f>IF(Data!$D2772=0,"",Data!$D2772)</f>
        <v/>
      </c>
      <c r="W2775" s="19" t="str">
        <f>Data!$H2772</f>
        <v>Japonica</v>
      </c>
      <c r="Y2775" s="41" t="e">
        <f t="shared" si="773"/>
        <v>#REF!</v>
      </c>
      <c r="Z2775" s="8">
        <f t="shared" si="779"/>
        <v>10000</v>
      </c>
      <c r="AA2775" s="8" t="str">
        <f t="shared" si="780"/>
        <v>Ray Bailey</v>
      </c>
      <c r="AB2775" s="8" t="str">
        <f t="shared" si="781"/>
        <v>L</v>
      </c>
      <c r="AC2775" s="8" t="str">
        <f t="shared" si="782"/>
        <v/>
      </c>
      <c r="AD2775" s="8" t="str">
        <f t="shared" si="787"/>
        <v/>
      </c>
      <c r="AE2775" s="8" t="str">
        <f t="shared" si="783"/>
        <v/>
      </c>
      <c r="AF2775" s="5">
        <f t="shared" si="784"/>
        <v>1972</v>
      </c>
      <c r="AG2775" s="46">
        <v>2772</v>
      </c>
      <c r="AH2775" s="47" t="str">
        <f t="shared" si="774"/>
        <v/>
      </c>
      <c r="AI2775" s="48" t="str">
        <f t="shared" si="775"/>
        <v/>
      </c>
      <c r="AK2775" s="22" t="e">
        <f>TRIM(#REF!)</f>
        <v>#REF!</v>
      </c>
      <c r="AL2775" s="23" t="e">
        <f>IF(#REF!=0,"",#REF!)</f>
        <v>#REF!</v>
      </c>
      <c r="AM2775" s="19" t="e">
        <f>IF(#REF!=0,"",#REF!)</f>
        <v>#REF!</v>
      </c>
      <c r="AN2775" s="23" t="e">
        <f>IF($AK2775="","",#REF!)</f>
        <v>#REF!</v>
      </c>
      <c r="AO2775" s="23" t="e">
        <f t="shared" si="785"/>
        <v>#REF!</v>
      </c>
      <c r="AP2775" s="19" t="e">
        <f>IF(#REF!=0,"",#REF!)</f>
        <v>#REF!</v>
      </c>
      <c r="AQ2775" s="19" t="e">
        <f>IF(#REF!=0,"",#REF!)</f>
        <v>#REF!</v>
      </c>
      <c r="AR2775" s="19" t="e">
        <f>IF(#REF!=0,"",#REF!)</f>
        <v>#REF!</v>
      </c>
      <c r="AS2775" s="19" t="e">
        <f>#REF!</f>
        <v>#REF!</v>
      </c>
    </row>
    <row r="2776" spans="4:45" ht="19.5" thickTop="1" thickBot="1" x14ac:dyDescent="0.25">
      <c r="D2776" s="1" t="str">
        <f t="shared" si="771"/>
        <v/>
      </c>
      <c r="E2776" s="1" t="str">
        <f t="shared" si="772"/>
        <v/>
      </c>
      <c r="K2776" s="19" t="str">
        <f t="shared" si="776"/>
        <v/>
      </c>
      <c r="L2776" s="19">
        <f t="shared" si="786"/>
        <v>10000</v>
      </c>
      <c r="M2776" s="22" t="str">
        <f>TRIM(Data!$N2773)</f>
        <v>Ray Gentry</v>
      </c>
      <c r="N2776" s="22" t="str">
        <f>TRIM(Data!$A2773)</f>
        <v>Ray Gentry (R)</v>
      </c>
      <c r="O2776" s="23">
        <f>IF(Data!$B2773=0,"",Data!$B2773)</f>
        <v>2004</v>
      </c>
      <c r="P2776" s="19" t="str">
        <f>IF(Data!$C2773=0,"",Data!$C2773)</f>
        <v>1</v>
      </c>
      <c r="Q2776" s="23" t="str">
        <f>IF($M2776="","",Data!$E2773)</f>
        <v>VL</v>
      </c>
      <c r="R2776" s="23" t="str">
        <f t="shared" si="777"/>
        <v>VL</v>
      </c>
      <c r="S2776" s="23" t="str">
        <f t="shared" si="778"/>
        <v>VL</v>
      </c>
      <c r="T2776" s="19" t="str">
        <f>IF(Data!$F2773=0,"",Data!$F2773)</f>
        <v/>
      </c>
      <c r="U2776" s="19" t="str">
        <f>IF(Data!$G2773=0,"",Data!$G2773)</f>
        <v/>
      </c>
      <c r="V2776" s="19" t="str">
        <f>IF(Data!$D2773=0,"",Data!$D2773)</f>
        <v/>
      </c>
      <c r="W2776" s="19" t="str">
        <f>Data!$H2773</f>
        <v>Reticulata</v>
      </c>
      <c r="Y2776" s="41" t="e">
        <f t="shared" si="773"/>
        <v>#REF!</v>
      </c>
      <c r="Z2776" s="8">
        <f t="shared" si="779"/>
        <v>10000</v>
      </c>
      <c r="AA2776" s="8" t="str">
        <f t="shared" si="780"/>
        <v>Ray Gentry</v>
      </c>
      <c r="AB2776" s="8" t="str">
        <f t="shared" si="781"/>
        <v>VL</v>
      </c>
      <c r="AC2776" s="8" t="str">
        <f t="shared" si="782"/>
        <v/>
      </c>
      <c r="AD2776" s="8" t="str">
        <f t="shared" si="787"/>
        <v/>
      </c>
      <c r="AE2776" s="8" t="str">
        <f t="shared" si="783"/>
        <v/>
      </c>
      <c r="AF2776" s="5">
        <f t="shared" si="784"/>
        <v>2004</v>
      </c>
      <c r="AG2776" s="46">
        <v>2773</v>
      </c>
      <c r="AH2776" s="47" t="str">
        <f t="shared" si="774"/>
        <v/>
      </c>
      <c r="AI2776" s="48" t="str">
        <f t="shared" si="775"/>
        <v/>
      </c>
      <c r="AK2776" s="22" t="e">
        <f>TRIM(#REF!)</f>
        <v>#REF!</v>
      </c>
      <c r="AL2776" s="23" t="e">
        <f>IF(#REF!=0,"",#REF!)</f>
        <v>#REF!</v>
      </c>
      <c r="AM2776" s="19" t="e">
        <f>IF(#REF!=0,"",#REF!)</f>
        <v>#REF!</v>
      </c>
      <c r="AN2776" s="23" t="e">
        <f>IF($AK2776="","",#REF!)</f>
        <v>#REF!</v>
      </c>
      <c r="AO2776" s="23" t="e">
        <f t="shared" si="785"/>
        <v>#REF!</v>
      </c>
      <c r="AP2776" s="19" t="e">
        <f>IF(#REF!=0,"",#REF!)</f>
        <v>#REF!</v>
      </c>
      <c r="AQ2776" s="19" t="e">
        <f>IF(#REF!=0,"",#REF!)</f>
        <v>#REF!</v>
      </c>
      <c r="AR2776" s="19" t="e">
        <f>IF(#REF!=0,"",#REF!)</f>
        <v>#REF!</v>
      </c>
      <c r="AS2776" s="19" t="e">
        <f>#REF!</f>
        <v>#REF!</v>
      </c>
    </row>
    <row r="2777" spans="4:45" ht="19.5" thickTop="1" thickBot="1" x14ac:dyDescent="0.25">
      <c r="D2777" s="1" t="str">
        <f t="shared" si="771"/>
        <v/>
      </c>
      <c r="E2777" s="1" t="str">
        <f t="shared" si="772"/>
        <v/>
      </c>
      <c r="K2777" s="19" t="str">
        <f t="shared" si="776"/>
        <v/>
      </c>
      <c r="L2777" s="19">
        <f t="shared" si="786"/>
        <v>10000</v>
      </c>
      <c r="M2777" s="22" t="str">
        <f>TRIM(Data!$N2774)</f>
        <v>Ray Lange</v>
      </c>
      <c r="N2777" s="22" t="str">
        <f>TRIM(Data!$A2774)</f>
        <v>Ray Lange</v>
      </c>
      <c r="O2777" s="23">
        <f>IF(Data!$B2774=0,"",Data!$B2774)</f>
        <v>1971</v>
      </c>
      <c r="P2777" s="19" t="str">
        <f>IF(Data!$C2774=0,"",Data!$C2774)</f>
        <v/>
      </c>
      <c r="Q2777" s="23" t="str">
        <f>IF($M2777="","",Data!$E2774)</f>
        <v>L</v>
      </c>
      <c r="R2777" s="23" t="str">
        <f t="shared" si="777"/>
        <v>L</v>
      </c>
      <c r="S2777" s="23" t="str">
        <f t="shared" si="778"/>
        <v>L</v>
      </c>
      <c r="T2777" s="19" t="str">
        <f>IF(Data!$F2774=0,"",Data!$F2774)</f>
        <v/>
      </c>
      <c r="U2777" s="19" t="str">
        <f>IF(Data!$G2774=0,"",Data!$G2774)</f>
        <v/>
      </c>
      <c r="V2777" s="19" t="str">
        <f>IF(Data!$D2774=0,"",Data!$D2774)</f>
        <v/>
      </c>
      <c r="W2777" s="19" t="str">
        <f>Data!$H2774</f>
        <v>Japonica</v>
      </c>
      <c r="Y2777" s="41" t="e">
        <f t="shared" si="773"/>
        <v>#REF!</v>
      </c>
      <c r="Z2777" s="8">
        <f t="shared" si="779"/>
        <v>10000</v>
      </c>
      <c r="AA2777" s="8" t="str">
        <f t="shared" si="780"/>
        <v>Ray Lange</v>
      </c>
      <c r="AB2777" s="8" t="str">
        <f t="shared" si="781"/>
        <v>L</v>
      </c>
      <c r="AC2777" s="8" t="str">
        <f t="shared" si="782"/>
        <v/>
      </c>
      <c r="AD2777" s="8" t="str">
        <f t="shared" si="787"/>
        <v/>
      </c>
      <c r="AE2777" s="8" t="str">
        <f t="shared" si="783"/>
        <v/>
      </c>
      <c r="AF2777" s="5">
        <f t="shared" si="784"/>
        <v>1971</v>
      </c>
      <c r="AG2777" s="46">
        <v>2774</v>
      </c>
      <c r="AH2777" s="47" t="str">
        <f t="shared" si="774"/>
        <v/>
      </c>
      <c r="AI2777" s="48" t="str">
        <f t="shared" si="775"/>
        <v/>
      </c>
      <c r="AK2777" s="22" t="e">
        <f>TRIM(#REF!)</f>
        <v>#REF!</v>
      </c>
      <c r="AL2777" s="23" t="e">
        <f>IF(#REF!=0,"",#REF!)</f>
        <v>#REF!</v>
      </c>
      <c r="AM2777" s="19" t="e">
        <f>IF(#REF!=0,"",#REF!)</f>
        <v>#REF!</v>
      </c>
      <c r="AN2777" s="23" t="e">
        <f>IF($AK2777="","",#REF!)</f>
        <v>#REF!</v>
      </c>
      <c r="AO2777" s="23" t="e">
        <f t="shared" si="785"/>
        <v>#REF!</v>
      </c>
      <c r="AP2777" s="19" t="e">
        <f>IF(#REF!=0,"",#REF!)</f>
        <v>#REF!</v>
      </c>
      <c r="AQ2777" s="19" t="e">
        <f>IF(#REF!=0,"",#REF!)</f>
        <v>#REF!</v>
      </c>
      <c r="AR2777" s="19" t="e">
        <f>IF(#REF!=0,"",#REF!)</f>
        <v>#REF!</v>
      </c>
      <c r="AS2777" s="19" t="e">
        <f>#REF!</f>
        <v>#REF!</v>
      </c>
    </row>
    <row r="2778" spans="4:45" ht="19.5" thickTop="1" thickBot="1" x14ac:dyDescent="0.25">
      <c r="D2778" s="1" t="str">
        <f t="shared" si="771"/>
        <v/>
      </c>
      <c r="E2778" s="1" t="str">
        <f t="shared" si="772"/>
        <v/>
      </c>
      <c r="K2778" s="19" t="str">
        <f t="shared" si="776"/>
        <v/>
      </c>
      <c r="L2778" s="19">
        <f t="shared" si="786"/>
        <v>10000</v>
      </c>
      <c r="M2778" s="22" t="str">
        <f>TRIM(Data!$N2775)</f>
        <v>Rayna Simone</v>
      </c>
      <c r="N2778" s="22" t="str">
        <f>TRIM(Data!$A2775)</f>
        <v>Rayna Simone</v>
      </c>
      <c r="O2778" s="23">
        <f>IF(Data!$B2775=0,"",Data!$B2775)</f>
        <v>2017</v>
      </c>
      <c r="P2778" s="19" t="str">
        <f>IF(Data!$C2775=0,"",Data!$C2775)</f>
        <v>1</v>
      </c>
      <c r="Q2778" s="23" t="str">
        <f>IF($M2778="","",Data!$E2775)</f>
        <v>Min</v>
      </c>
      <c r="R2778" s="23" t="str">
        <f t="shared" si="777"/>
        <v>Min</v>
      </c>
      <c r="S2778" s="23" t="str">
        <f t="shared" si="778"/>
        <v>Min</v>
      </c>
      <c r="T2778" s="19" t="str">
        <f>IF(Data!$F2775=0,"",Data!$F2775)</f>
        <v/>
      </c>
      <c r="U2778" s="19" t="str">
        <f>IF(Data!$G2775=0,"",Data!$G2775)</f>
        <v/>
      </c>
      <c r="V2778" s="19" t="str">
        <f>IF(Data!$D2775=0,"",Data!$D2775)</f>
        <v/>
      </c>
      <c r="W2778" s="19" t="str">
        <f>Data!$H2775</f>
        <v>Japonica</v>
      </c>
      <c r="Y2778" s="41" t="e">
        <f t="shared" si="773"/>
        <v>#REF!</v>
      </c>
      <c r="Z2778" s="8">
        <f t="shared" si="779"/>
        <v>10000</v>
      </c>
      <c r="AA2778" s="8" t="str">
        <f t="shared" si="780"/>
        <v>Rayna Simone</v>
      </c>
      <c r="AB2778" s="8" t="str">
        <f t="shared" si="781"/>
        <v>Min</v>
      </c>
      <c r="AC2778" s="8" t="str">
        <f t="shared" si="782"/>
        <v/>
      </c>
      <c r="AD2778" s="8" t="str">
        <f t="shared" si="787"/>
        <v/>
      </c>
      <c r="AE2778" s="8" t="str">
        <f t="shared" si="783"/>
        <v/>
      </c>
      <c r="AF2778" s="5">
        <f t="shared" si="784"/>
        <v>2017</v>
      </c>
      <c r="AG2778" s="46">
        <v>2775</v>
      </c>
      <c r="AH2778" s="47" t="str">
        <f t="shared" si="774"/>
        <v/>
      </c>
      <c r="AI2778" s="48" t="str">
        <f t="shared" si="775"/>
        <v/>
      </c>
      <c r="AK2778" s="22" t="e">
        <f>TRIM(#REF!)</f>
        <v>#REF!</v>
      </c>
      <c r="AL2778" s="23" t="e">
        <f>IF(#REF!=0,"",#REF!)</f>
        <v>#REF!</v>
      </c>
      <c r="AM2778" s="19" t="e">
        <f>IF(#REF!=0,"",#REF!)</f>
        <v>#REF!</v>
      </c>
      <c r="AN2778" s="23" t="e">
        <f>IF($AK2778="","",#REF!)</f>
        <v>#REF!</v>
      </c>
      <c r="AO2778" s="23" t="e">
        <f t="shared" si="785"/>
        <v>#REF!</v>
      </c>
      <c r="AP2778" s="19" t="e">
        <f>IF(#REF!=0,"",#REF!)</f>
        <v>#REF!</v>
      </c>
      <c r="AQ2778" s="19" t="e">
        <f>IF(#REF!=0,"",#REF!)</f>
        <v>#REF!</v>
      </c>
      <c r="AR2778" s="19" t="e">
        <f>IF(#REF!=0,"",#REF!)</f>
        <v>#REF!</v>
      </c>
      <c r="AS2778" s="19" t="e">
        <f>#REF!</f>
        <v>#REF!</v>
      </c>
    </row>
    <row r="2779" spans="4:45" ht="19.5" thickTop="1" thickBot="1" x14ac:dyDescent="0.25">
      <c r="D2779" s="1" t="str">
        <f t="shared" si="771"/>
        <v/>
      </c>
      <c r="E2779" s="1" t="str">
        <f t="shared" si="772"/>
        <v/>
      </c>
      <c r="K2779" s="19" t="str">
        <f t="shared" si="776"/>
        <v/>
      </c>
      <c r="L2779" s="19">
        <f t="shared" si="786"/>
        <v>10000</v>
      </c>
      <c r="M2779" s="22" t="str">
        <f>TRIM(Data!$N2776)</f>
        <v>Rebecca Margaret</v>
      </c>
      <c r="N2779" s="22" t="str">
        <f>TRIM(Data!$A2776)</f>
        <v>Rebecca Margaret (R)</v>
      </c>
      <c r="O2779" s="23">
        <f>IF(Data!$B2776=0,"",Data!$B2776)</f>
        <v>2009</v>
      </c>
      <c r="P2779" s="19" t="str">
        <f>IF(Data!$C2776=0,"",Data!$C2776)</f>
        <v>1</v>
      </c>
      <c r="Q2779" s="23" t="str">
        <f>IF($M2779="","",Data!$E2776)</f>
        <v>M</v>
      </c>
      <c r="R2779" s="23" t="str">
        <f t="shared" si="777"/>
        <v>M</v>
      </c>
      <c r="S2779" s="23" t="str">
        <f t="shared" si="778"/>
        <v>M</v>
      </c>
      <c r="T2779" s="19" t="str">
        <f>IF(Data!$F2776=0,"",Data!$F2776)</f>
        <v/>
      </c>
      <c r="U2779" s="19" t="str">
        <f>IF(Data!$G2776=0,"",Data!$G2776)</f>
        <v/>
      </c>
      <c r="V2779" s="19" t="str">
        <f>IF(Data!$D2776=0,"",Data!$D2776)</f>
        <v/>
      </c>
      <c r="W2779" s="19" t="str">
        <f>Data!$H2776</f>
        <v>Reticulata</v>
      </c>
      <c r="Y2779" s="41" t="e">
        <f t="shared" si="773"/>
        <v>#REF!</v>
      </c>
      <c r="Z2779" s="8">
        <f t="shared" si="779"/>
        <v>10000</v>
      </c>
      <c r="AA2779" s="8" t="str">
        <f t="shared" si="780"/>
        <v>Rebecca Margaret</v>
      </c>
      <c r="AB2779" s="8" t="str">
        <f t="shared" si="781"/>
        <v>M</v>
      </c>
      <c r="AC2779" s="8" t="str">
        <f t="shared" si="782"/>
        <v/>
      </c>
      <c r="AD2779" s="8" t="str">
        <f t="shared" si="787"/>
        <v/>
      </c>
      <c r="AE2779" s="8" t="str">
        <f t="shared" si="783"/>
        <v/>
      </c>
      <c r="AF2779" s="5">
        <f t="shared" si="784"/>
        <v>2009</v>
      </c>
      <c r="AG2779" s="46">
        <v>2776</v>
      </c>
      <c r="AH2779" s="47" t="str">
        <f t="shared" si="774"/>
        <v/>
      </c>
      <c r="AI2779" s="48" t="str">
        <f t="shared" si="775"/>
        <v/>
      </c>
      <c r="AK2779" s="22" t="e">
        <f>TRIM(#REF!)</f>
        <v>#REF!</v>
      </c>
      <c r="AL2779" s="23" t="e">
        <f>IF(#REF!=0,"",#REF!)</f>
        <v>#REF!</v>
      </c>
      <c r="AM2779" s="19" t="e">
        <f>IF(#REF!=0,"",#REF!)</f>
        <v>#REF!</v>
      </c>
      <c r="AN2779" s="23" t="e">
        <f>IF($AK2779="","",#REF!)</f>
        <v>#REF!</v>
      </c>
      <c r="AO2779" s="23" t="e">
        <f t="shared" si="785"/>
        <v>#REF!</v>
      </c>
      <c r="AP2779" s="19" t="e">
        <f>IF(#REF!=0,"",#REF!)</f>
        <v>#REF!</v>
      </c>
      <c r="AQ2779" s="19" t="e">
        <f>IF(#REF!=0,"",#REF!)</f>
        <v>#REF!</v>
      </c>
      <c r="AR2779" s="19" t="e">
        <f>IF(#REF!=0,"",#REF!)</f>
        <v>#REF!</v>
      </c>
      <c r="AS2779" s="19" t="e">
        <f>#REF!</f>
        <v>#REF!</v>
      </c>
    </row>
    <row r="2780" spans="4:45" ht="19.5" thickTop="1" thickBot="1" x14ac:dyDescent="0.25">
      <c r="D2780" s="1" t="str">
        <f t="shared" si="771"/>
        <v/>
      </c>
      <c r="E2780" s="1" t="str">
        <f t="shared" si="772"/>
        <v/>
      </c>
      <c r="K2780" s="19" t="str">
        <f t="shared" si="776"/>
        <v/>
      </c>
      <c r="L2780" s="19">
        <f t="shared" si="786"/>
        <v>10000</v>
      </c>
      <c r="M2780" s="22" t="str">
        <f>TRIM(Data!$N2777)</f>
        <v>Rebel Yell</v>
      </c>
      <c r="N2780" s="22" t="str">
        <f>TRIM(Data!$A2777)</f>
        <v>Rebel Yell</v>
      </c>
      <c r="O2780" s="23">
        <f>IF(Data!$B2777=0,"",Data!$B2777)</f>
        <v>1961</v>
      </c>
      <c r="P2780" s="19" t="str">
        <f>IF(Data!$C2777=0,"",Data!$C2777)</f>
        <v>1</v>
      </c>
      <c r="Q2780" s="23" t="str">
        <f>IF($M2780="","",Data!$E2777)</f>
        <v>L</v>
      </c>
      <c r="R2780" s="23" t="str">
        <f t="shared" si="777"/>
        <v>L</v>
      </c>
      <c r="S2780" s="23" t="str">
        <f t="shared" si="778"/>
        <v>L</v>
      </c>
      <c r="T2780" s="19" t="str">
        <f>IF(Data!$F2777=0,"",Data!$F2777)</f>
        <v/>
      </c>
      <c r="U2780" s="19" t="str">
        <f>IF(Data!$G2777=0,"",Data!$G2777)</f>
        <v/>
      </c>
      <c r="V2780" s="19" t="str">
        <f>IF(Data!$D2777=0,"",Data!$D2777)</f>
        <v/>
      </c>
      <c r="W2780" s="19" t="str">
        <f>Data!$H2777</f>
        <v>Japonica</v>
      </c>
      <c r="Y2780" s="41" t="e">
        <f t="shared" si="773"/>
        <v>#REF!</v>
      </c>
      <c r="Z2780" s="8">
        <f t="shared" si="779"/>
        <v>10000</v>
      </c>
      <c r="AA2780" s="8" t="str">
        <f t="shared" si="780"/>
        <v>Rebel Yell</v>
      </c>
      <c r="AB2780" s="8" t="str">
        <f t="shared" si="781"/>
        <v>L</v>
      </c>
      <c r="AC2780" s="8" t="str">
        <f t="shared" si="782"/>
        <v/>
      </c>
      <c r="AD2780" s="8" t="str">
        <f t="shared" si="787"/>
        <v/>
      </c>
      <c r="AE2780" s="8" t="str">
        <f t="shared" si="783"/>
        <v/>
      </c>
      <c r="AF2780" s="5">
        <f t="shared" si="784"/>
        <v>1961</v>
      </c>
      <c r="AG2780" s="46">
        <v>2777</v>
      </c>
      <c r="AH2780" s="47" t="str">
        <f t="shared" si="774"/>
        <v/>
      </c>
      <c r="AI2780" s="48" t="str">
        <f t="shared" si="775"/>
        <v/>
      </c>
      <c r="AK2780" s="22" t="e">
        <f>TRIM(#REF!)</f>
        <v>#REF!</v>
      </c>
      <c r="AL2780" s="23" t="e">
        <f>IF(#REF!=0,"",#REF!)</f>
        <v>#REF!</v>
      </c>
      <c r="AM2780" s="19" t="e">
        <f>IF(#REF!=0,"",#REF!)</f>
        <v>#REF!</v>
      </c>
      <c r="AN2780" s="23" t="e">
        <f>IF($AK2780="","",#REF!)</f>
        <v>#REF!</v>
      </c>
      <c r="AO2780" s="23" t="e">
        <f t="shared" si="785"/>
        <v>#REF!</v>
      </c>
      <c r="AP2780" s="19" t="e">
        <f>IF(#REF!=0,"",#REF!)</f>
        <v>#REF!</v>
      </c>
      <c r="AQ2780" s="19" t="e">
        <f>IF(#REF!=0,"",#REF!)</f>
        <v>#REF!</v>
      </c>
      <c r="AR2780" s="19" t="e">
        <f>IF(#REF!=0,"",#REF!)</f>
        <v>#REF!</v>
      </c>
      <c r="AS2780" s="19" t="e">
        <f>#REF!</f>
        <v>#REF!</v>
      </c>
    </row>
    <row r="2781" spans="4:45" ht="19.5" thickTop="1" thickBot="1" x14ac:dyDescent="0.25">
      <c r="D2781" s="1" t="str">
        <f t="shared" si="771"/>
        <v/>
      </c>
      <c r="E2781" s="1" t="str">
        <f t="shared" si="772"/>
        <v/>
      </c>
      <c r="K2781" s="19" t="str">
        <f t="shared" si="776"/>
        <v/>
      </c>
      <c r="L2781" s="19">
        <f t="shared" si="786"/>
        <v>10000</v>
      </c>
      <c r="M2781" s="22" t="str">
        <f>TRIM(Data!$N2778)</f>
        <v>Red Blossom</v>
      </c>
      <c r="N2781" s="22" t="str">
        <f>TRIM(Data!$A2778)</f>
        <v>Red Blossom</v>
      </c>
      <c r="O2781" s="23">
        <f>IF(Data!$B2778=0,"",Data!$B2778)</f>
        <v>1986</v>
      </c>
      <c r="P2781" s="19" t="str">
        <f>IF(Data!$C2778=0,"",Data!$C2778)</f>
        <v>1</v>
      </c>
      <c r="Q2781" s="23" t="str">
        <f>IF($M2781="","",Data!$E2778)</f>
        <v>L</v>
      </c>
      <c r="R2781" s="23" t="str">
        <f t="shared" si="777"/>
        <v>L</v>
      </c>
      <c r="S2781" s="23" t="str">
        <f t="shared" si="778"/>
        <v>L</v>
      </c>
      <c r="T2781" s="19" t="str">
        <f>IF(Data!$F2778=0,"",Data!$F2778)</f>
        <v/>
      </c>
      <c r="U2781" s="19" t="str">
        <f>IF(Data!$G2778=0,"",Data!$G2778)</f>
        <v/>
      </c>
      <c r="V2781" s="19" t="str">
        <f>IF(Data!$D2778=0,"",Data!$D2778)</f>
        <v/>
      </c>
      <c r="W2781" s="19" t="str">
        <f>Data!$H2778</f>
        <v>Japonica</v>
      </c>
      <c r="Y2781" s="41" t="e">
        <f t="shared" si="773"/>
        <v>#REF!</v>
      </c>
      <c r="Z2781" s="8">
        <f t="shared" si="779"/>
        <v>10000</v>
      </c>
      <c r="AA2781" s="8" t="str">
        <f t="shared" si="780"/>
        <v>Red Blossom</v>
      </c>
      <c r="AB2781" s="8" t="str">
        <f t="shared" si="781"/>
        <v>L</v>
      </c>
      <c r="AC2781" s="8" t="str">
        <f t="shared" si="782"/>
        <v/>
      </c>
      <c r="AD2781" s="8" t="str">
        <f t="shared" si="787"/>
        <v/>
      </c>
      <c r="AE2781" s="8" t="str">
        <f t="shared" si="783"/>
        <v/>
      </c>
      <c r="AF2781" s="5">
        <f t="shared" si="784"/>
        <v>1986</v>
      </c>
      <c r="AG2781" s="46">
        <v>2778</v>
      </c>
      <c r="AH2781" s="47" t="str">
        <f t="shared" si="774"/>
        <v/>
      </c>
      <c r="AI2781" s="48" t="str">
        <f t="shared" si="775"/>
        <v/>
      </c>
      <c r="AK2781" s="22" t="e">
        <f>TRIM(#REF!)</f>
        <v>#REF!</v>
      </c>
      <c r="AL2781" s="23" t="e">
        <f>IF(#REF!=0,"",#REF!)</f>
        <v>#REF!</v>
      </c>
      <c r="AM2781" s="19" t="e">
        <f>IF(#REF!=0,"",#REF!)</f>
        <v>#REF!</v>
      </c>
      <c r="AN2781" s="23" t="e">
        <f>IF($AK2781="","",#REF!)</f>
        <v>#REF!</v>
      </c>
      <c r="AO2781" s="23" t="e">
        <f t="shared" si="785"/>
        <v>#REF!</v>
      </c>
      <c r="AP2781" s="19" t="e">
        <f>IF(#REF!=0,"",#REF!)</f>
        <v>#REF!</v>
      </c>
      <c r="AQ2781" s="19" t="e">
        <f>IF(#REF!=0,"",#REF!)</f>
        <v>#REF!</v>
      </c>
      <c r="AR2781" s="19" t="e">
        <f>IF(#REF!=0,"",#REF!)</f>
        <v>#REF!</v>
      </c>
      <c r="AS2781" s="19" t="e">
        <f>#REF!</f>
        <v>#REF!</v>
      </c>
    </row>
    <row r="2782" spans="4:45" ht="19.5" thickTop="1" thickBot="1" x14ac:dyDescent="0.25">
      <c r="D2782" s="1" t="str">
        <f t="shared" si="771"/>
        <v/>
      </c>
      <c r="E2782" s="1" t="str">
        <f t="shared" si="772"/>
        <v/>
      </c>
      <c r="K2782" s="19" t="str">
        <f t="shared" si="776"/>
        <v/>
      </c>
      <c r="L2782" s="19">
        <f t="shared" si="786"/>
        <v>10000</v>
      </c>
      <c r="M2782" s="22" t="str">
        <f>TRIM(Data!$N2779)</f>
        <v>Red Button</v>
      </c>
      <c r="N2782" s="22" t="str">
        <f>TRIM(Data!$A2779)</f>
        <v>Red Button</v>
      </c>
      <c r="O2782" s="23">
        <f>IF(Data!$B2779=0,"",Data!$B2779)</f>
        <v>1960</v>
      </c>
      <c r="P2782" s="19" t="str">
        <f>IF(Data!$C2779=0,"",Data!$C2779)</f>
        <v>1</v>
      </c>
      <c r="Q2782" s="23" t="str">
        <f>IF($M2782="","",Data!$E2779)</f>
        <v>Min</v>
      </c>
      <c r="R2782" s="23" t="str">
        <f t="shared" si="777"/>
        <v>Min</v>
      </c>
      <c r="S2782" s="23" t="str">
        <f t="shared" si="778"/>
        <v>Min</v>
      </c>
      <c r="T2782" s="19" t="str">
        <f>IF(Data!$F2779=0,"",Data!$F2779)</f>
        <v/>
      </c>
      <c r="U2782" s="19" t="str">
        <f>IF(Data!$G2779=0,"",Data!$G2779)</f>
        <v/>
      </c>
      <c r="V2782" s="19" t="str">
        <f>IF(Data!$D2779=0,"",Data!$D2779)</f>
        <v/>
      </c>
      <c r="W2782" s="19" t="str">
        <f>Data!$H2779</f>
        <v>Japonica</v>
      </c>
      <c r="Y2782" s="41" t="e">
        <f t="shared" si="773"/>
        <v>#REF!</v>
      </c>
      <c r="Z2782" s="8">
        <f t="shared" si="779"/>
        <v>10000</v>
      </c>
      <c r="AA2782" s="8" t="str">
        <f t="shared" si="780"/>
        <v>Red Button</v>
      </c>
      <c r="AB2782" s="8" t="str">
        <f t="shared" si="781"/>
        <v>Min</v>
      </c>
      <c r="AC2782" s="8" t="str">
        <f t="shared" si="782"/>
        <v/>
      </c>
      <c r="AD2782" s="8" t="str">
        <f t="shared" si="787"/>
        <v/>
      </c>
      <c r="AE2782" s="8" t="str">
        <f t="shared" si="783"/>
        <v/>
      </c>
      <c r="AF2782" s="5">
        <f t="shared" si="784"/>
        <v>1960</v>
      </c>
      <c r="AG2782" s="46">
        <v>2779</v>
      </c>
      <c r="AH2782" s="47" t="str">
        <f t="shared" si="774"/>
        <v/>
      </c>
      <c r="AI2782" s="48" t="str">
        <f t="shared" si="775"/>
        <v/>
      </c>
      <c r="AK2782" s="22" t="e">
        <f>TRIM(#REF!)</f>
        <v>#REF!</v>
      </c>
      <c r="AL2782" s="23" t="e">
        <f>IF(#REF!=0,"",#REF!)</f>
        <v>#REF!</v>
      </c>
      <c r="AM2782" s="19" t="e">
        <f>IF(#REF!=0,"",#REF!)</f>
        <v>#REF!</v>
      </c>
      <c r="AN2782" s="23" t="e">
        <f>IF($AK2782="","",#REF!)</f>
        <v>#REF!</v>
      </c>
      <c r="AO2782" s="23" t="e">
        <f t="shared" si="785"/>
        <v>#REF!</v>
      </c>
      <c r="AP2782" s="19" t="e">
        <f>IF(#REF!=0,"",#REF!)</f>
        <v>#REF!</v>
      </c>
      <c r="AQ2782" s="19" t="e">
        <f>IF(#REF!=0,"",#REF!)</f>
        <v>#REF!</v>
      </c>
      <c r="AR2782" s="19" t="e">
        <f>IF(#REF!=0,"",#REF!)</f>
        <v>#REF!</v>
      </c>
      <c r="AS2782" s="19" t="e">
        <f>#REF!</f>
        <v>#REF!</v>
      </c>
    </row>
    <row r="2783" spans="4:45" ht="19.5" thickTop="1" thickBot="1" x14ac:dyDescent="0.25">
      <c r="D2783" s="1" t="str">
        <f t="shared" si="771"/>
        <v/>
      </c>
      <c r="E2783" s="1" t="str">
        <f t="shared" si="772"/>
        <v/>
      </c>
      <c r="K2783" s="19" t="str">
        <f t="shared" si="776"/>
        <v/>
      </c>
      <c r="L2783" s="19">
        <f t="shared" si="786"/>
        <v>10000</v>
      </c>
      <c r="M2783" s="22" t="str">
        <f>TRIM(Data!$N2780)</f>
        <v>Red Cap</v>
      </c>
      <c r="N2783" s="22" t="str">
        <f>TRIM(Data!$A2780)</f>
        <v>Red Cap</v>
      </c>
      <c r="O2783" s="23">
        <f>IF(Data!$B2780=0,"",Data!$B2780)</f>
        <v>1962</v>
      </c>
      <c r="P2783" s="19" t="str">
        <f>IF(Data!$C2780=0,"",Data!$C2780)</f>
        <v/>
      </c>
      <c r="Q2783" s="23" t="str">
        <f>IF($M2783="","",Data!$E2780)</f>
        <v>M</v>
      </c>
      <c r="R2783" s="23" t="str">
        <f t="shared" si="777"/>
        <v>M</v>
      </c>
      <c r="S2783" s="23" t="str">
        <f t="shared" si="778"/>
        <v>M</v>
      </c>
      <c r="T2783" s="19" t="str">
        <f>IF(Data!$F2780=0,"",Data!$F2780)</f>
        <v/>
      </c>
      <c r="U2783" s="19" t="str">
        <f>IF(Data!$G2780=0,"",Data!$G2780)</f>
        <v>FD</v>
      </c>
      <c r="V2783" s="19" t="str">
        <f>IF(Data!$D2780=0,"",Data!$D2780)</f>
        <v/>
      </c>
      <c r="W2783" s="19" t="str">
        <f>Data!$H2780</f>
        <v>Japonica</v>
      </c>
      <c r="Y2783" s="41" t="e">
        <f t="shared" si="773"/>
        <v>#REF!</v>
      </c>
      <c r="Z2783" s="8">
        <f t="shared" si="779"/>
        <v>10000</v>
      </c>
      <c r="AA2783" s="8" t="str">
        <f t="shared" si="780"/>
        <v>Red Cap</v>
      </c>
      <c r="AB2783" s="8" t="str">
        <f t="shared" si="781"/>
        <v>M</v>
      </c>
      <c r="AC2783" s="8" t="str">
        <f t="shared" si="782"/>
        <v/>
      </c>
      <c r="AD2783" s="8" t="str">
        <f t="shared" si="787"/>
        <v>FD</v>
      </c>
      <c r="AE2783" s="8" t="str">
        <f t="shared" si="783"/>
        <v/>
      </c>
      <c r="AF2783" s="5">
        <f t="shared" si="784"/>
        <v>1962</v>
      </c>
      <c r="AG2783" s="46">
        <v>2780</v>
      </c>
      <c r="AH2783" s="47" t="str">
        <f t="shared" si="774"/>
        <v/>
      </c>
      <c r="AI2783" s="48" t="str">
        <f t="shared" si="775"/>
        <v/>
      </c>
      <c r="AK2783" s="22" t="e">
        <f>TRIM(#REF!)</f>
        <v>#REF!</v>
      </c>
      <c r="AL2783" s="23" t="e">
        <f>IF(#REF!=0,"",#REF!)</f>
        <v>#REF!</v>
      </c>
      <c r="AM2783" s="19" t="e">
        <f>IF(#REF!=0,"",#REF!)</f>
        <v>#REF!</v>
      </c>
      <c r="AN2783" s="23" t="e">
        <f>IF($AK2783="","",#REF!)</f>
        <v>#REF!</v>
      </c>
      <c r="AO2783" s="23" t="e">
        <f t="shared" si="785"/>
        <v>#REF!</v>
      </c>
      <c r="AP2783" s="19" t="e">
        <f>IF(#REF!=0,"",#REF!)</f>
        <v>#REF!</v>
      </c>
      <c r="AQ2783" s="19" t="e">
        <f>IF(#REF!=0,"",#REF!)</f>
        <v>#REF!</v>
      </c>
      <c r="AR2783" s="19" t="e">
        <f>IF(#REF!=0,"",#REF!)</f>
        <v>#REF!</v>
      </c>
      <c r="AS2783" s="19" t="e">
        <f>#REF!</f>
        <v>#REF!</v>
      </c>
    </row>
    <row r="2784" spans="4:45" ht="19.5" thickTop="1" thickBot="1" x14ac:dyDescent="0.25">
      <c r="D2784" s="1" t="str">
        <f t="shared" si="771"/>
        <v/>
      </c>
      <c r="E2784" s="1" t="str">
        <f t="shared" si="772"/>
        <v/>
      </c>
      <c r="K2784" s="19" t="str">
        <f t="shared" si="776"/>
        <v/>
      </c>
      <c r="L2784" s="19">
        <f t="shared" si="786"/>
        <v>10000</v>
      </c>
      <c r="M2784" s="22" t="str">
        <f>TRIM(Data!$N2781)</f>
        <v>Red Coral</v>
      </c>
      <c r="N2784" s="22" t="str">
        <f>TRIM(Data!$A2781)</f>
        <v>Red Coral</v>
      </c>
      <c r="O2784" s="23">
        <f>IF(Data!$B2781=0,"",Data!$B2781)</f>
        <v>2017</v>
      </c>
      <c r="P2784" s="19" t="str">
        <f>IF(Data!$C2781=0,"",Data!$C2781)</f>
        <v>1</v>
      </c>
      <c r="Q2784" s="23" t="str">
        <f>IF($M2784="","",Data!$E2781)</f>
        <v>L</v>
      </c>
      <c r="R2784" s="23" t="str">
        <f t="shared" si="777"/>
        <v>L</v>
      </c>
      <c r="S2784" s="23" t="str">
        <f t="shared" si="778"/>
        <v>L</v>
      </c>
      <c r="T2784" s="19" t="str">
        <f>IF(Data!$F2781=0,"",Data!$F2781)</f>
        <v/>
      </c>
      <c r="U2784" s="19" t="str">
        <f>IF(Data!$G2781=0,"",Data!$G2781)</f>
        <v/>
      </c>
      <c r="V2784" s="19" t="str">
        <f>IF(Data!$D2781=0,"",Data!$D2781)</f>
        <v/>
      </c>
      <c r="W2784" s="19" t="str">
        <f>Data!$H2781</f>
        <v>Japonica</v>
      </c>
      <c r="Y2784" s="41" t="e">
        <f t="shared" si="773"/>
        <v>#REF!</v>
      </c>
      <c r="Z2784" s="8">
        <f t="shared" si="779"/>
        <v>10000</v>
      </c>
      <c r="AA2784" s="8" t="str">
        <f t="shared" si="780"/>
        <v>Red Coral</v>
      </c>
      <c r="AB2784" s="8" t="str">
        <f t="shared" si="781"/>
        <v>L</v>
      </c>
      <c r="AC2784" s="8" t="str">
        <f t="shared" si="782"/>
        <v/>
      </c>
      <c r="AD2784" s="8" t="str">
        <f t="shared" si="787"/>
        <v/>
      </c>
      <c r="AE2784" s="8" t="str">
        <f t="shared" si="783"/>
        <v/>
      </c>
      <c r="AF2784" s="5">
        <f t="shared" si="784"/>
        <v>2017</v>
      </c>
      <c r="AG2784" s="46">
        <v>2781</v>
      </c>
      <c r="AH2784" s="47" t="str">
        <f t="shared" si="774"/>
        <v/>
      </c>
      <c r="AI2784" s="48" t="str">
        <f t="shared" si="775"/>
        <v/>
      </c>
      <c r="AK2784" s="22" t="e">
        <f>TRIM(#REF!)</f>
        <v>#REF!</v>
      </c>
      <c r="AL2784" s="23" t="e">
        <f>IF(#REF!=0,"",#REF!)</f>
        <v>#REF!</v>
      </c>
      <c r="AM2784" s="19" t="e">
        <f>IF(#REF!=0,"",#REF!)</f>
        <v>#REF!</v>
      </c>
      <c r="AN2784" s="23" t="e">
        <f>IF($AK2784="","",#REF!)</f>
        <v>#REF!</v>
      </c>
      <c r="AO2784" s="23" t="e">
        <f t="shared" si="785"/>
        <v>#REF!</v>
      </c>
      <c r="AP2784" s="19" t="e">
        <f>IF(#REF!=0,"",#REF!)</f>
        <v>#REF!</v>
      </c>
      <c r="AQ2784" s="19" t="e">
        <f>IF(#REF!=0,"",#REF!)</f>
        <v>#REF!</v>
      </c>
      <c r="AR2784" s="19" t="e">
        <f>IF(#REF!=0,"",#REF!)</f>
        <v>#REF!</v>
      </c>
      <c r="AS2784" s="19" t="e">
        <f>#REF!</f>
        <v>#REF!</v>
      </c>
    </row>
    <row r="2785" spans="4:45" ht="19.5" thickTop="1" thickBot="1" x14ac:dyDescent="0.25">
      <c r="D2785" s="1" t="str">
        <f t="shared" si="771"/>
        <v/>
      </c>
      <c r="E2785" s="1" t="str">
        <f t="shared" si="772"/>
        <v/>
      </c>
      <c r="K2785" s="19" t="str">
        <f t="shared" si="776"/>
        <v/>
      </c>
      <c r="L2785" s="19">
        <f t="shared" si="786"/>
        <v>10000</v>
      </c>
      <c r="M2785" s="22" t="str">
        <f>TRIM(Data!$N2782)</f>
        <v>Red Crystal</v>
      </c>
      <c r="N2785" s="22" t="str">
        <f>TRIM(Data!$A2782)</f>
        <v>Red Crystal (R)</v>
      </c>
      <c r="O2785" s="23">
        <f>IF(Data!$B2782=0,"",Data!$B2782)</f>
        <v>1984</v>
      </c>
      <c r="P2785" s="19" t="str">
        <f>IF(Data!$C2782=0,"",Data!$C2782)</f>
        <v>1</v>
      </c>
      <c r="Q2785" s="23" t="str">
        <f>IF($M2785="","",Data!$E2782)</f>
        <v>VL</v>
      </c>
      <c r="R2785" s="23" t="str">
        <f t="shared" si="777"/>
        <v>VL</v>
      </c>
      <c r="S2785" s="23" t="str">
        <f t="shared" si="778"/>
        <v>VL</v>
      </c>
      <c r="T2785" s="19" t="str">
        <f>IF(Data!$F2782=0,"",Data!$F2782)</f>
        <v/>
      </c>
      <c r="U2785" s="19" t="str">
        <f>IF(Data!$G2782=0,"",Data!$G2782)</f>
        <v/>
      </c>
      <c r="V2785" s="19" t="str">
        <f>IF(Data!$D2782=0,"",Data!$D2782)</f>
        <v/>
      </c>
      <c r="W2785" s="19" t="str">
        <f>Data!$H2782</f>
        <v>Reticulata</v>
      </c>
      <c r="Y2785" s="41" t="e">
        <f t="shared" si="773"/>
        <v>#REF!</v>
      </c>
      <c r="Z2785" s="8">
        <f t="shared" si="779"/>
        <v>10000</v>
      </c>
      <c r="AA2785" s="8" t="str">
        <f t="shared" si="780"/>
        <v>Red Crystal</v>
      </c>
      <c r="AB2785" s="8" t="str">
        <f t="shared" si="781"/>
        <v>VL</v>
      </c>
      <c r="AC2785" s="8" t="str">
        <f t="shared" si="782"/>
        <v/>
      </c>
      <c r="AD2785" s="8" t="str">
        <f t="shared" si="787"/>
        <v/>
      </c>
      <c r="AE2785" s="8" t="str">
        <f t="shared" si="783"/>
        <v/>
      </c>
      <c r="AF2785" s="5">
        <f t="shared" si="784"/>
        <v>1984</v>
      </c>
      <c r="AG2785" s="46">
        <v>2782</v>
      </c>
      <c r="AH2785" s="47" t="str">
        <f t="shared" si="774"/>
        <v/>
      </c>
      <c r="AI2785" s="48" t="str">
        <f t="shared" si="775"/>
        <v/>
      </c>
      <c r="AK2785" s="22" t="e">
        <f>TRIM(#REF!)</f>
        <v>#REF!</v>
      </c>
      <c r="AL2785" s="23" t="e">
        <f>IF(#REF!=0,"",#REF!)</f>
        <v>#REF!</v>
      </c>
      <c r="AM2785" s="19" t="e">
        <f>IF(#REF!=0,"",#REF!)</f>
        <v>#REF!</v>
      </c>
      <c r="AN2785" s="23" t="e">
        <f>IF($AK2785="","",#REF!)</f>
        <v>#REF!</v>
      </c>
      <c r="AO2785" s="23" t="e">
        <f t="shared" si="785"/>
        <v>#REF!</v>
      </c>
      <c r="AP2785" s="19" t="e">
        <f>IF(#REF!=0,"",#REF!)</f>
        <v>#REF!</v>
      </c>
      <c r="AQ2785" s="19" t="e">
        <f>IF(#REF!=0,"",#REF!)</f>
        <v>#REF!</v>
      </c>
      <c r="AR2785" s="19" t="e">
        <f>IF(#REF!=0,"",#REF!)</f>
        <v>#REF!</v>
      </c>
      <c r="AS2785" s="19" t="e">
        <f>#REF!</f>
        <v>#REF!</v>
      </c>
    </row>
    <row r="2786" spans="4:45" ht="19.5" thickTop="1" thickBot="1" x14ac:dyDescent="0.25">
      <c r="D2786" s="1" t="str">
        <f t="shared" si="771"/>
        <v/>
      </c>
      <c r="E2786" s="1" t="str">
        <f t="shared" si="772"/>
        <v/>
      </c>
      <c r="K2786" s="19" t="str">
        <f t="shared" si="776"/>
        <v/>
      </c>
      <c r="L2786" s="19">
        <f t="shared" si="786"/>
        <v>10000</v>
      </c>
      <c r="M2786" s="22" t="str">
        <f>TRIM(Data!$N2783)</f>
        <v>Red Devil</v>
      </c>
      <c r="N2786" s="22" t="str">
        <f>TRIM(Data!$A2783)</f>
        <v>Red Devil</v>
      </c>
      <c r="O2786" s="23">
        <f>IF(Data!$B2783=0,"",Data!$B2783)</f>
        <v>2009</v>
      </c>
      <c r="P2786" s="19" t="str">
        <f>IF(Data!$C2783=0,"",Data!$C2783)</f>
        <v>1</v>
      </c>
      <c r="Q2786" s="23" t="str">
        <f>IF($M2786="","",Data!$E2783)</f>
        <v>S-M</v>
      </c>
      <c r="R2786" s="23" t="str">
        <f t="shared" si="777"/>
        <v>S</v>
      </c>
      <c r="S2786" s="23" t="str">
        <f t="shared" si="778"/>
        <v>S</v>
      </c>
      <c r="T2786" s="19" t="str">
        <f>IF(Data!$F2783=0,"",Data!$F2783)</f>
        <v/>
      </c>
      <c r="U2786" s="19" t="str">
        <f>IF(Data!$G2783=0,"",Data!$G2783)</f>
        <v/>
      </c>
      <c r="V2786" s="19" t="str">
        <f>IF(Data!$D2783=0,"",Data!$D2783)</f>
        <v/>
      </c>
      <c r="W2786" s="19" t="str">
        <f>Data!$H2783</f>
        <v>Japonica</v>
      </c>
      <c r="Y2786" s="41" t="e">
        <f t="shared" si="773"/>
        <v>#REF!</v>
      </c>
      <c r="Z2786" s="8">
        <f t="shared" si="779"/>
        <v>10000</v>
      </c>
      <c r="AA2786" s="8" t="str">
        <f t="shared" si="780"/>
        <v>Red Devil</v>
      </c>
      <c r="AB2786" s="8" t="str">
        <f t="shared" si="781"/>
        <v>S</v>
      </c>
      <c r="AC2786" s="8" t="str">
        <f t="shared" si="782"/>
        <v/>
      </c>
      <c r="AD2786" s="8" t="str">
        <f t="shared" si="787"/>
        <v/>
      </c>
      <c r="AE2786" s="8" t="str">
        <f t="shared" si="783"/>
        <v/>
      </c>
      <c r="AF2786" s="5">
        <f t="shared" si="784"/>
        <v>2009</v>
      </c>
      <c r="AG2786" s="46">
        <v>2783</v>
      </c>
      <c r="AH2786" s="47" t="str">
        <f t="shared" si="774"/>
        <v/>
      </c>
      <c r="AI2786" s="48" t="str">
        <f t="shared" si="775"/>
        <v/>
      </c>
      <c r="AK2786" s="22" t="e">
        <f>TRIM(#REF!)</f>
        <v>#REF!</v>
      </c>
      <c r="AL2786" s="23" t="e">
        <f>IF(#REF!=0,"",#REF!)</f>
        <v>#REF!</v>
      </c>
      <c r="AM2786" s="19" t="e">
        <f>IF(#REF!=0,"",#REF!)</f>
        <v>#REF!</v>
      </c>
      <c r="AN2786" s="23" t="e">
        <f>IF($AK2786="","",#REF!)</f>
        <v>#REF!</v>
      </c>
      <c r="AO2786" s="23" t="e">
        <f t="shared" si="785"/>
        <v>#REF!</v>
      </c>
      <c r="AP2786" s="19" t="e">
        <f>IF(#REF!=0,"",#REF!)</f>
        <v>#REF!</v>
      </c>
      <c r="AQ2786" s="19" t="e">
        <f>IF(#REF!=0,"",#REF!)</f>
        <v>#REF!</v>
      </c>
      <c r="AR2786" s="19" t="e">
        <f>IF(#REF!=0,"",#REF!)</f>
        <v>#REF!</v>
      </c>
      <c r="AS2786" s="19" t="e">
        <f>#REF!</f>
        <v>#REF!</v>
      </c>
    </row>
    <row r="2787" spans="4:45" ht="19.5" thickTop="1" thickBot="1" x14ac:dyDescent="0.25">
      <c r="D2787" s="1" t="str">
        <f t="shared" si="771"/>
        <v/>
      </c>
      <c r="E2787" s="1" t="str">
        <f t="shared" si="772"/>
        <v/>
      </c>
      <c r="K2787" s="19" t="str">
        <f t="shared" si="776"/>
        <v/>
      </c>
      <c r="L2787" s="19">
        <f t="shared" si="786"/>
        <v>10000</v>
      </c>
      <c r="M2787" s="22" t="str">
        <f>TRIM(Data!$N2784)</f>
        <v>Red Elephant (See King Size)</v>
      </c>
      <c r="N2787" s="22" t="str">
        <f>TRIM(Data!$A2784)</f>
        <v>Red Elephant (See King Size)</v>
      </c>
      <c r="O2787" s="23">
        <f>IF(Data!$B2784=0,"",Data!$B2784)</f>
        <v>1954</v>
      </c>
      <c r="P2787" s="19" t="str">
        <f>IF(Data!$C2784=0,"",Data!$C2784)</f>
        <v/>
      </c>
      <c r="Q2787" s="23" t="str">
        <f>IF($M2787="","",Data!$E2784)</f>
        <v>L</v>
      </c>
      <c r="R2787" s="23" t="str">
        <f t="shared" si="777"/>
        <v>L</v>
      </c>
      <c r="S2787" s="23" t="str">
        <f t="shared" si="778"/>
        <v>L</v>
      </c>
      <c r="T2787" s="19" t="str">
        <f>IF(Data!$F2784=0,"",Data!$F2784)</f>
        <v/>
      </c>
      <c r="U2787" s="19" t="str">
        <f>IF(Data!$G2784=0,"",Data!$G2784)</f>
        <v/>
      </c>
      <c r="V2787" s="19" t="str">
        <f>IF(Data!$D2784=0,"",Data!$D2784)</f>
        <v/>
      </c>
      <c r="W2787" s="19" t="str">
        <f>Data!$H2784</f>
        <v>Japonica</v>
      </c>
      <c r="Y2787" s="41" t="e">
        <f t="shared" si="773"/>
        <v>#REF!</v>
      </c>
      <c r="Z2787" s="8">
        <f t="shared" si="779"/>
        <v>10000</v>
      </c>
      <c r="AA2787" s="8" t="str">
        <f t="shared" si="780"/>
        <v>Red Elephant (See King Size)</v>
      </c>
      <c r="AB2787" s="8" t="str">
        <f t="shared" si="781"/>
        <v>L</v>
      </c>
      <c r="AC2787" s="8" t="str">
        <f t="shared" si="782"/>
        <v/>
      </c>
      <c r="AD2787" s="8" t="str">
        <f t="shared" si="787"/>
        <v/>
      </c>
      <c r="AE2787" s="8" t="str">
        <f t="shared" si="783"/>
        <v/>
      </c>
      <c r="AF2787" s="5">
        <f t="shared" si="784"/>
        <v>1954</v>
      </c>
      <c r="AG2787" s="46">
        <v>2784</v>
      </c>
      <c r="AH2787" s="47" t="str">
        <f t="shared" si="774"/>
        <v/>
      </c>
      <c r="AI2787" s="48" t="str">
        <f t="shared" si="775"/>
        <v/>
      </c>
      <c r="AK2787" s="22" t="e">
        <f>TRIM(#REF!)</f>
        <v>#REF!</v>
      </c>
      <c r="AL2787" s="23" t="e">
        <f>IF(#REF!=0,"",#REF!)</f>
        <v>#REF!</v>
      </c>
      <c r="AM2787" s="19" t="e">
        <f>IF(#REF!=0,"",#REF!)</f>
        <v>#REF!</v>
      </c>
      <c r="AN2787" s="23" t="e">
        <f>IF($AK2787="","",#REF!)</f>
        <v>#REF!</v>
      </c>
      <c r="AO2787" s="23" t="e">
        <f t="shared" si="785"/>
        <v>#REF!</v>
      </c>
      <c r="AP2787" s="19" t="e">
        <f>IF(#REF!=0,"",#REF!)</f>
        <v>#REF!</v>
      </c>
      <c r="AQ2787" s="19" t="e">
        <f>IF(#REF!=0,"",#REF!)</f>
        <v>#REF!</v>
      </c>
      <c r="AR2787" s="19" t="e">
        <f>IF(#REF!=0,"",#REF!)</f>
        <v>#REF!</v>
      </c>
      <c r="AS2787" s="19" t="e">
        <f>#REF!</f>
        <v>#REF!</v>
      </c>
    </row>
    <row r="2788" spans="4:45" ht="19.5" thickTop="1" thickBot="1" x14ac:dyDescent="0.25">
      <c r="D2788" s="1" t="str">
        <f t="shared" si="771"/>
        <v/>
      </c>
      <c r="E2788" s="1" t="str">
        <f t="shared" si="772"/>
        <v/>
      </c>
      <c r="K2788" s="19" t="str">
        <f t="shared" si="776"/>
        <v/>
      </c>
      <c r="L2788" s="19">
        <f t="shared" si="786"/>
        <v>10000</v>
      </c>
      <c r="M2788" s="22" t="str">
        <f>TRIM(Data!$N2785)</f>
        <v>Red Fellow</v>
      </c>
      <c r="N2788" s="22" t="str">
        <f>TRIM(Data!$A2785)</f>
        <v>Red Fellow (H)</v>
      </c>
      <c r="O2788" s="23">
        <f>IF(Data!$B2785=0,"",Data!$B2785)</f>
        <v>2000</v>
      </c>
      <c r="P2788" s="19" t="str">
        <f>IF(Data!$C2785=0,"",Data!$C2785)</f>
        <v>1</v>
      </c>
      <c r="Q2788" s="23" t="str">
        <f>IF($M2788="","",Data!$E2785)</f>
        <v>L</v>
      </c>
      <c r="R2788" s="23" t="str">
        <f t="shared" si="777"/>
        <v>L</v>
      </c>
      <c r="S2788" s="23" t="str">
        <f t="shared" si="778"/>
        <v>L</v>
      </c>
      <c r="T2788" s="19" t="str">
        <f>IF(Data!$F2785=0,"",Data!$F2785)</f>
        <v/>
      </c>
      <c r="U2788" s="19" t="str">
        <f>IF(Data!$G2785=0,"",Data!$G2785)</f>
        <v/>
      </c>
      <c r="V2788" s="19" t="str">
        <f>IF(Data!$D2785=0,"",Data!$D2785)</f>
        <v/>
      </c>
      <c r="W2788" s="19" t="str">
        <f>Data!$H2785</f>
        <v>NRH</v>
      </c>
      <c r="Y2788" s="41" t="e">
        <f t="shared" si="773"/>
        <v>#REF!</v>
      </c>
      <c r="Z2788" s="8">
        <f t="shared" si="779"/>
        <v>10000</v>
      </c>
      <c r="AA2788" s="8" t="str">
        <f t="shared" si="780"/>
        <v>Red Fellow</v>
      </c>
      <c r="AB2788" s="8" t="str">
        <f t="shared" si="781"/>
        <v>L</v>
      </c>
      <c r="AC2788" s="8" t="str">
        <f t="shared" si="782"/>
        <v/>
      </c>
      <c r="AD2788" s="8" t="str">
        <f t="shared" si="787"/>
        <v/>
      </c>
      <c r="AE2788" s="8" t="str">
        <f t="shared" si="783"/>
        <v/>
      </c>
      <c r="AF2788" s="5">
        <f t="shared" si="784"/>
        <v>2000</v>
      </c>
      <c r="AG2788" s="46">
        <v>2785</v>
      </c>
      <c r="AH2788" s="47" t="str">
        <f t="shared" si="774"/>
        <v/>
      </c>
      <c r="AI2788" s="48" t="str">
        <f t="shared" si="775"/>
        <v/>
      </c>
      <c r="AK2788" s="22" t="e">
        <f>TRIM(#REF!)</f>
        <v>#REF!</v>
      </c>
      <c r="AL2788" s="23" t="e">
        <f>IF(#REF!=0,"",#REF!)</f>
        <v>#REF!</v>
      </c>
      <c r="AM2788" s="19" t="e">
        <f>IF(#REF!=0,"",#REF!)</f>
        <v>#REF!</v>
      </c>
      <c r="AN2788" s="23" t="e">
        <f>IF($AK2788="","",#REF!)</f>
        <v>#REF!</v>
      </c>
      <c r="AO2788" s="23" t="e">
        <f t="shared" si="785"/>
        <v>#REF!</v>
      </c>
      <c r="AP2788" s="19" t="e">
        <f>IF(#REF!=0,"",#REF!)</f>
        <v>#REF!</v>
      </c>
      <c r="AQ2788" s="19" t="e">
        <f>IF(#REF!=0,"",#REF!)</f>
        <v>#REF!</v>
      </c>
      <c r="AR2788" s="19" t="e">
        <f>IF(#REF!=0,"",#REF!)</f>
        <v>#REF!</v>
      </c>
      <c r="AS2788" s="19" t="e">
        <f>#REF!</f>
        <v>#REF!</v>
      </c>
    </row>
    <row r="2789" spans="4:45" ht="19.5" thickTop="1" thickBot="1" x14ac:dyDescent="0.25">
      <c r="D2789" s="1" t="str">
        <f t="shared" si="771"/>
        <v/>
      </c>
      <c r="E2789" s="1" t="str">
        <f t="shared" si="772"/>
        <v/>
      </c>
      <c r="K2789" s="19" t="str">
        <f t="shared" si="776"/>
        <v/>
      </c>
      <c r="L2789" s="19">
        <f t="shared" si="786"/>
        <v>10000</v>
      </c>
      <c r="M2789" s="22" t="str">
        <f>TRIM(Data!$N2786)</f>
        <v>Red Garnet</v>
      </c>
      <c r="N2789" s="22" t="str">
        <f>TRIM(Data!$A2786)</f>
        <v>Red Garnet</v>
      </c>
      <c r="O2789" s="23">
        <f>IF(Data!$B2786=0,"",Data!$B2786)</f>
        <v>1980</v>
      </c>
      <c r="P2789" s="19" t="str">
        <f>IF(Data!$C2786=0,"",Data!$C2786)</f>
        <v>1</v>
      </c>
      <c r="Q2789" s="23" t="str">
        <f>IF($M2789="","",Data!$E2786)</f>
        <v>S</v>
      </c>
      <c r="R2789" s="23" t="str">
        <f t="shared" si="777"/>
        <v>S</v>
      </c>
      <c r="S2789" s="23" t="str">
        <f t="shared" si="778"/>
        <v>S</v>
      </c>
      <c r="T2789" s="19" t="str">
        <f>IF(Data!$F2786=0,"",Data!$F2786)</f>
        <v/>
      </c>
      <c r="U2789" s="19" t="str">
        <f>IF(Data!$G2786=0,"",Data!$G2786)</f>
        <v/>
      </c>
      <c r="V2789" s="19" t="str">
        <f>IF(Data!$D2786=0,"",Data!$D2786)</f>
        <v/>
      </c>
      <c r="W2789" s="19" t="str">
        <f>Data!$H2786</f>
        <v>Japonica</v>
      </c>
      <c r="Y2789" s="41" t="e">
        <f t="shared" si="773"/>
        <v>#REF!</v>
      </c>
      <c r="Z2789" s="8">
        <f t="shared" si="779"/>
        <v>10000</v>
      </c>
      <c r="AA2789" s="8" t="str">
        <f t="shared" si="780"/>
        <v>Red Garnet</v>
      </c>
      <c r="AB2789" s="8" t="str">
        <f t="shared" si="781"/>
        <v>S</v>
      </c>
      <c r="AC2789" s="8" t="str">
        <f t="shared" si="782"/>
        <v/>
      </c>
      <c r="AD2789" s="8" t="str">
        <f t="shared" si="787"/>
        <v/>
      </c>
      <c r="AE2789" s="8" t="str">
        <f t="shared" si="783"/>
        <v/>
      </c>
      <c r="AF2789" s="5">
        <f t="shared" si="784"/>
        <v>1980</v>
      </c>
      <c r="AG2789" s="46">
        <v>2786</v>
      </c>
      <c r="AH2789" s="47" t="str">
        <f t="shared" si="774"/>
        <v/>
      </c>
      <c r="AI2789" s="48" t="str">
        <f t="shared" si="775"/>
        <v/>
      </c>
      <c r="AK2789" s="22" t="e">
        <f>TRIM(#REF!)</f>
        <v>#REF!</v>
      </c>
      <c r="AL2789" s="23" t="e">
        <f>IF(#REF!=0,"",#REF!)</f>
        <v>#REF!</v>
      </c>
      <c r="AM2789" s="19" t="e">
        <f>IF(#REF!=0,"",#REF!)</f>
        <v>#REF!</v>
      </c>
      <c r="AN2789" s="23" t="e">
        <f>IF($AK2789="","",#REF!)</f>
        <v>#REF!</v>
      </c>
      <c r="AO2789" s="23" t="e">
        <f t="shared" si="785"/>
        <v>#REF!</v>
      </c>
      <c r="AP2789" s="19" t="e">
        <f>IF(#REF!=0,"",#REF!)</f>
        <v>#REF!</v>
      </c>
      <c r="AQ2789" s="19" t="e">
        <f>IF(#REF!=0,"",#REF!)</f>
        <v>#REF!</v>
      </c>
      <c r="AR2789" s="19" t="e">
        <f>IF(#REF!=0,"",#REF!)</f>
        <v>#REF!</v>
      </c>
      <c r="AS2789" s="19" t="e">
        <f>#REF!</f>
        <v>#REF!</v>
      </c>
    </row>
    <row r="2790" spans="4:45" ht="19.5" thickTop="1" thickBot="1" x14ac:dyDescent="0.25">
      <c r="D2790" s="1" t="str">
        <f t="shared" si="771"/>
        <v/>
      </c>
      <c r="E2790" s="1" t="str">
        <f t="shared" si="772"/>
        <v/>
      </c>
      <c r="K2790" s="19" t="str">
        <f t="shared" si="776"/>
        <v/>
      </c>
      <c r="L2790" s="19">
        <f t="shared" si="786"/>
        <v>10000</v>
      </c>
      <c r="M2790" s="22" t="str">
        <f>TRIM(Data!$N2787)</f>
        <v>Red Giant</v>
      </c>
      <c r="N2790" s="22" t="str">
        <f>TRIM(Data!$A2787)</f>
        <v>Red Giant (Apache)</v>
      </c>
      <c r="O2790" s="23">
        <f>IF(Data!$B2787=0,"",Data!$B2787)</f>
        <v>1954</v>
      </c>
      <c r="P2790" s="19" t="str">
        <f>IF(Data!$C2787=0,"",Data!$C2787)</f>
        <v>1</v>
      </c>
      <c r="Q2790" s="23" t="str">
        <f>IF($M2790="","",Data!$E2787)</f>
        <v>L</v>
      </c>
      <c r="R2790" s="23" t="str">
        <f t="shared" si="777"/>
        <v>L</v>
      </c>
      <c r="S2790" s="23" t="str">
        <f t="shared" si="778"/>
        <v>L</v>
      </c>
      <c r="T2790" s="19" t="str">
        <f>IF(Data!$F2787=0,"",Data!$F2787)</f>
        <v/>
      </c>
      <c r="U2790" s="19" t="str">
        <f>IF(Data!$G2787=0,"",Data!$G2787)</f>
        <v/>
      </c>
      <c r="V2790" s="19" t="str">
        <f>IF(Data!$D2787=0,"",Data!$D2787)</f>
        <v/>
      </c>
      <c r="W2790" s="19" t="str">
        <f>Data!$H2787</f>
        <v>Japonica</v>
      </c>
      <c r="Y2790" s="41" t="e">
        <f t="shared" si="773"/>
        <v>#REF!</v>
      </c>
      <c r="Z2790" s="8">
        <f t="shared" si="779"/>
        <v>10000</v>
      </c>
      <c r="AA2790" s="8" t="str">
        <f t="shared" si="780"/>
        <v>Red Giant</v>
      </c>
      <c r="AB2790" s="8" t="str">
        <f t="shared" si="781"/>
        <v>L</v>
      </c>
      <c r="AC2790" s="8" t="str">
        <f t="shared" si="782"/>
        <v/>
      </c>
      <c r="AD2790" s="8" t="str">
        <f t="shared" si="787"/>
        <v/>
      </c>
      <c r="AE2790" s="8" t="str">
        <f t="shared" si="783"/>
        <v/>
      </c>
      <c r="AF2790" s="5">
        <f t="shared" si="784"/>
        <v>1954</v>
      </c>
      <c r="AG2790" s="46">
        <v>2787</v>
      </c>
      <c r="AH2790" s="47" t="str">
        <f t="shared" si="774"/>
        <v/>
      </c>
      <c r="AI2790" s="48" t="str">
        <f t="shared" si="775"/>
        <v/>
      </c>
      <c r="AK2790" s="22" t="e">
        <f>TRIM(#REF!)</f>
        <v>#REF!</v>
      </c>
      <c r="AL2790" s="23" t="e">
        <f>IF(#REF!=0,"",#REF!)</f>
        <v>#REF!</v>
      </c>
      <c r="AM2790" s="19" t="e">
        <f>IF(#REF!=0,"",#REF!)</f>
        <v>#REF!</v>
      </c>
      <c r="AN2790" s="23" t="e">
        <f>IF($AK2790="","",#REF!)</f>
        <v>#REF!</v>
      </c>
      <c r="AO2790" s="23" t="e">
        <f t="shared" si="785"/>
        <v>#REF!</v>
      </c>
      <c r="AP2790" s="19" t="e">
        <f>IF(#REF!=0,"",#REF!)</f>
        <v>#REF!</v>
      </c>
      <c r="AQ2790" s="19" t="e">
        <f>IF(#REF!=0,"",#REF!)</f>
        <v>#REF!</v>
      </c>
      <c r="AR2790" s="19" t="e">
        <f>IF(#REF!=0,"",#REF!)</f>
        <v>#REF!</v>
      </c>
      <c r="AS2790" s="19" t="e">
        <f>#REF!</f>
        <v>#REF!</v>
      </c>
    </row>
    <row r="2791" spans="4:45" ht="19.5" thickTop="1" thickBot="1" x14ac:dyDescent="0.25">
      <c r="D2791" s="1" t="str">
        <f t="shared" si="771"/>
        <v/>
      </c>
      <c r="E2791" s="1" t="str">
        <f t="shared" si="772"/>
        <v/>
      </c>
      <c r="K2791" s="19" t="str">
        <f t="shared" si="776"/>
        <v/>
      </c>
      <c r="L2791" s="19">
        <f t="shared" si="786"/>
        <v>10000</v>
      </c>
      <c r="M2791" s="22" t="str">
        <f>TRIM(Data!$N2788)</f>
        <v>Red Hot</v>
      </c>
      <c r="N2791" s="22" t="str">
        <f>TRIM(Data!$A2788)</f>
        <v>Red Hot</v>
      </c>
      <c r="O2791" s="23">
        <f>IF(Data!$B2788=0,"",Data!$B2788)</f>
        <v>1959</v>
      </c>
      <c r="P2791" s="19" t="str">
        <f>IF(Data!$C2788=0,"",Data!$C2788)</f>
        <v/>
      </c>
      <c r="Q2791" s="23" t="str">
        <f>IF($M2791="","",Data!$E2788)</f>
        <v>L</v>
      </c>
      <c r="R2791" s="23" t="str">
        <f t="shared" si="777"/>
        <v>L</v>
      </c>
      <c r="S2791" s="23" t="str">
        <f t="shared" si="778"/>
        <v>L</v>
      </c>
      <c r="T2791" s="19" t="str">
        <f>IF(Data!$F2788=0,"",Data!$F2788)</f>
        <v/>
      </c>
      <c r="U2791" s="19" t="str">
        <f>IF(Data!$G2788=0,"",Data!$G2788)</f>
        <v/>
      </c>
      <c r="V2791" s="19" t="str">
        <f>IF(Data!$D2788=0,"",Data!$D2788)</f>
        <v/>
      </c>
      <c r="W2791" s="19" t="str">
        <f>Data!$H2788</f>
        <v>Japonica</v>
      </c>
      <c r="Y2791" s="41" t="e">
        <f t="shared" si="773"/>
        <v>#REF!</v>
      </c>
      <c r="Z2791" s="8">
        <f t="shared" si="779"/>
        <v>10000</v>
      </c>
      <c r="AA2791" s="8" t="str">
        <f t="shared" si="780"/>
        <v>Red Hot</v>
      </c>
      <c r="AB2791" s="8" t="str">
        <f t="shared" si="781"/>
        <v>L</v>
      </c>
      <c r="AC2791" s="8" t="str">
        <f t="shared" si="782"/>
        <v/>
      </c>
      <c r="AD2791" s="8" t="str">
        <f t="shared" si="787"/>
        <v/>
      </c>
      <c r="AE2791" s="8" t="str">
        <f t="shared" si="783"/>
        <v/>
      </c>
      <c r="AF2791" s="5">
        <f t="shared" si="784"/>
        <v>1959</v>
      </c>
      <c r="AG2791" s="46">
        <v>2788</v>
      </c>
      <c r="AH2791" s="47" t="str">
        <f t="shared" si="774"/>
        <v/>
      </c>
      <c r="AI2791" s="48" t="str">
        <f t="shared" si="775"/>
        <v/>
      </c>
      <c r="AK2791" s="22" t="e">
        <f>TRIM(#REF!)</f>
        <v>#REF!</v>
      </c>
      <c r="AL2791" s="23" t="e">
        <f>IF(#REF!=0,"",#REF!)</f>
        <v>#REF!</v>
      </c>
      <c r="AM2791" s="19" t="e">
        <f>IF(#REF!=0,"",#REF!)</f>
        <v>#REF!</v>
      </c>
      <c r="AN2791" s="23" t="e">
        <f>IF($AK2791="","",#REF!)</f>
        <v>#REF!</v>
      </c>
      <c r="AO2791" s="23" t="e">
        <f t="shared" si="785"/>
        <v>#REF!</v>
      </c>
      <c r="AP2791" s="19" t="e">
        <f>IF(#REF!=0,"",#REF!)</f>
        <v>#REF!</v>
      </c>
      <c r="AQ2791" s="19" t="e">
        <f>IF(#REF!=0,"",#REF!)</f>
        <v>#REF!</v>
      </c>
      <c r="AR2791" s="19" t="e">
        <f>IF(#REF!=0,"",#REF!)</f>
        <v>#REF!</v>
      </c>
      <c r="AS2791" s="19" t="e">
        <f>#REF!</f>
        <v>#REF!</v>
      </c>
    </row>
    <row r="2792" spans="4:45" ht="19.5" thickTop="1" thickBot="1" x14ac:dyDescent="0.25">
      <c r="D2792" s="1" t="str">
        <f t="shared" ref="D2792:D2855" si="788">IF(ISERROR(VLOOKUP(A2792,$K$4:$M$2950,3,FALSE)),"",VLOOKUP(A2792,$K$4:$N$2950,4,FALSE))</f>
        <v/>
      </c>
      <c r="E2792" s="1" t="str">
        <f t="shared" ref="E2792:E2855" si="789">IF(ISERROR(VLOOKUP(A2792,$K$4:$M$2950,3,FALSE)),"",IF(VLOOKUP(A2792,$K$4:$T$2950,6,FALSE)=0,"",VLOOKUP(A2792,$K$4:$T$2950,6,FALSE)))</f>
        <v/>
      </c>
      <c r="K2792" s="19" t="str">
        <f t="shared" si="776"/>
        <v/>
      </c>
      <c r="L2792" s="19">
        <f t="shared" si="786"/>
        <v>10000</v>
      </c>
      <c r="M2792" s="22" t="str">
        <f>TRIM(Data!$N2789)</f>
        <v>Red Hot Flare</v>
      </c>
      <c r="N2792" s="22" t="str">
        <f>TRIM(Data!$A2789)</f>
        <v>Red Hot Flare</v>
      </c>
      <c r="O2792" s="23">
        <f>IF(Data!$B2789=0,"",Data!$B2789)</f>
        <v>2016</v>
      </c>
      <c r="P2792" s="19" t="str">
        <f>IF(Data!$C2789=0,"",Data!$C2789)</f>
        <v>1</v>
      </c>
      <c r="Q2792" s="23" t="str">
        <f>IF($M2792="","",Data!$E2789)</f>
        <v>Min</v>
      </c>
      <c r="R2792" s="23" t="str">
        <f t="shared" si="777"/>
        <v>Min</v>
      </c>
      <c r="S2792" s="23" t="str">
        <f t="shared" si="778"/>
        <v>Min</v>
      </c>
      <c r="T2792" s="19" t="str">
        <f>IF(Data!$F2789=0,"",Data!$F2789)</f>
        <v/>
      </c>
      <c r="U2792" s="19" t="str">
        <f>IF(Data!$G2789=0,"",Data!$G2789)</f>
        <v/>
      </c>
      <c r="V2792" s="19" t="str">
        <f>IF(Data!$D2789=0,"",Data!$D2789)</f>
        <v/>
      </c>
      <c r="W2792" s="19" t="str">
        <f>Data!$H2789</f>
        <v>Japonica</v>
      </c>
      <c r="Y2792" s="41" t="e">
        <f t="shared" si="773"/>
        <v>#REF!</v>
      </c>
      <c r="Z2792" s="8">
        <f t="shared" si="779"/>
        <v>10000</v>
      </c>
      <c r="AA2792" s="8" t="str">
        <f t="shared" si="780"/>
        <v>Red Hot Flare</v>
      </c>
      <c r="AB2792" s="8" t="str">
        <f t="shared" si="781"/>
        <v>Min</v>
      </c>
      <c r="AC2792" s="8" t="str">
        <f t="shared" si="782"/>
        <v/>
      </c>
      <c r="AD2792" s="8" t="str">
        <f t="shared" si="787"/>
        <v/>
      </c>
      <c r="AE2792" s="8" t="str">
        <f t="shared" si="783"/>
        <v/>
      </c>
      <c r="AF2792" s="5">
        <f t="shared" si="784"/>
        <v>2016</v>
      </c>
      <c r="AG2792" s="46">
        <v>2789</v>
      </c>
      <c r="AH2792" s="47" t="str">
        <f t="shared" si="774"/>
        <v/>
      </c>
      <c r="AI2792" s="48" t="str">
        <f t="shared" si="775"/>
        <v/>
      </c>
      <c r="AK2792" s="22" t="e">
        <f>TRIM(#REF!)</f>
        <v>#REF!</v>
      </c>
      <c r="AL2792" s="23" t="e">
        <f>IF(#REF!=0,"",#REF!)</f>
        <v>#REF!</v>
      </c>
      <c r="AM2792" s="19" t="e">
        <f>IF(#REF!=0,"",#REF!)</f>
        <v>#REF!</v>
      </c>
      <c r="AN2792" s="23" t="e">
        <f>IF($AK2792="","",#REF!)</f>
        <v>#REF!</v>
      </c>
      <c r="AO2792" s="23" t="e">
        <f t="shared" si="785"/>
        <v>#REF!</v>
      </c>
      <c r="AP2792" s="19" t="e">
        <f>IF(#REF!=0,"",#REF!)</f>
        <v>#REF!</v>
      </c>
      <c r="AQ2792" s="19" t="e">
        <f>IF(#REF!=0,"",#REF!)</f>
        <v>#REF!</v>
      </c>
      <c r="AR2792" s="19" t="e">
        <f>IF(#REF!=0,"",#REF!)</f>
        <v>#REF!</v>
      </c>
      <c r="AS2792" s="19" t="e">
        <f>#REF!</f>
        <v>#REF!</v>
      </c>
    </row>
    <row r="2793" spans="4:45" ht="19.5" thickTop="1" thickBot="1" x14ac:dyDescent="0.25">
      <c r="D2793" s="1" t="str">
        <f t="shared" si="788"/>
        <v/>
      </c>
      <c r="E2793" s="1" t="str">
        <f t="shared" si="789"/>
        <v/>
      </c>
      <c r="K2793" s="19" t="str">
        <f t="shared" si="776"/>
        <v/>
      </c>
      <c r="L2793" s="19">
        <f t="shared" si="786"/>
        <v>10000</v>
      </c>
      <c r="M2793" s="22" t="str">
        <f>TRIM(Data!$N2790)</f>
        <v>Red Hots</v>
      </c>
      <c r="N2793" s="22" t="str">
        <f>TRIM(Data!$A2790)</f>
        <v>Red Hots</v>
      </c>
      <c r="O2793" s="23">
        <f>IF(Data!$B2790=0,"",Data!$B2790)</f>
        <v>1992</v>
      </c>
      <c r="P2793" s="19" t="str">
        <f>IF(Data!$C2790=0,"",Data!$C2790)</f>
        <v>1</v>
      </c>
      <c r="Q2793" s="23" t="str">
        <f>IF($M2793="","",Data!$E2790)</f>
        <v>S-M</v>
      </c>
      <c r="R2793" s="23" t="str">
        <f t="shared" si="777"/>
        <v>S</v>
      </c>
      <c r="S2793" s="23" t="str">
        <f t="shared" si="778"/>
        <v>S</v>
      </c>
      <c r="T2793" s="19" t="str">
        <f>IF(Data!$F2790=0,"",Data!$F2790)</f>
        <v/>
      </c>
      <c r="U2793" s="19" t="str">
        <f>IF(Data!$G2790=0,"",Data!$G2790)</f>
        <v/>
      </c>
      <c r="V2793" s="19" t="str">
        <f>IF(Data!$D2790=0,"",Data!$D2790)</f>
        <v/>
      </c>
      <c r="W2793" s="19" t="str">
        <f>Data!$H2790</f>
        <v>Japonica</v>
      </c>
      <c r="Y2793" s="41" t="e">
        <f t="shared" si="773"/>
        <v>#REF!</v>
      </c>
      <c r="Z2793" s="8">
        <f t="shared" si="779"/>
        <v>10000</v>
      </c>
      <c r="AA2793" s="8" t="str">
        <f t="shared" si="780"/>
        <v>Red Hots</v>
      </c>
      <c r="AB2793" s="8" t="str">
        <f t="shared" si="781"/>
        <v>S</v>
      </c>
      <c r="AC2793" s="8" t="str">
        <f t="shared" si="782"/>
        <v/>
      </c>
      <c r="AD2793" s="8" t="str">
        <f t="shared" si="787"/>
        <v/>
      </c>
      <c r="AE2793" s="8" t="str">
        <f t="shared" si="783"/>
        <v/>
      </c>
      <c r="AF2793" s="5">
        <f t="shared" si="784"/>
        <v>1992</v>
      </c>
      <c r="AG2793" s="46">
        <v>2790</v>
      </c>
      <c r="AH2793" s="47" t="str">
        <f t="shared" si="774"/>
        <v/>
      </c>
      <c r="AI2793" s="48" t="str">
        <f t="shared" si="775"/>
        <v/>
      </c>
      <c r="AK2793" s="22" t="e">
        <f>TRIM(#REF!)</f>
        <v>#REF!</v>
      </c>
      <c r="AL2793" s="23" t="e">
        <f>IF(#REF!=0,"",#REF!)</f>
        <v>#REF!</v>
      </c>
      <c r="AM2793" s="19" t="e">
        <f>IF(#REF!=0,"",#REF!)</f>
        <v>#REF!</v>
      </c>
      <c r="AN2793" s="23" t="e">
        <f>IF($AK2793="","",#REF!)</f>
        <v>#REF!</v>
      </c>
      <c r="AO2793" s="23" t="e">
        <f t="shared" si="785"/>
        <v>#REF!</v>
      </c>
      <c r="AP2793" s="19" t="e">
        <f>IF(#REF!=0,"",#REF!)</f>
        <v>#REF!</v>
      </c>
      <c r="AQ2793" s="19" t="e">
        <f>IF(#REF!=0,"",#REF!)</f>
        <v>#REF!</v>
      </c>
      <c r="AR2793" s="19" t="e">
        <f>IF(#REF!=0,"",#REF!)</f>
        <v>#REF!</v>
      </c>
      <c r="AS2793" s="19" t="e">
        <f>#REF!</f>
        <v>#REF!</v>
      </c>
    </row>
    <row r="2794" spans="4:45" ht="19.5" thickTop="1" thickBot="1" x14ac:dyDescent="0.25">
      <c r="D2794" s="1" t="str">
        <f t="shared" si="788"/>
        <v/>
      </c>
      <c r="E2794" s="1" t="str">
        <f t="shared" si="789"/>
        <v/>
      </c>
      <c r="K2794" s="19" t="str">
        <f t="shared" si="776"/>
        <v/>
      </c>
      <c r="L2794" s="19">
        <f t="shared" si="786"/>
        <v>10000</v>
      </c>
      <c r="M2794" s="22" t="str">
        <f>TRIM(Data!$N2791)</f>
        <v>Red Jade</v>
      </c>
      <c r="N2794" s="22" t="str">
        <f>TRIM(Data!$A2791)</f>
        <v>Red Jade (Parks)</v>
      </c>
      <c r="O2794" s="23">
        <f>IF(Data!$B2791=0,"",Data!$B2791)</f>
        <v>2008</v>
      </c>
      <c r="P2794" s="19" t="str">
        <f>IF(Data!$C2791=0,"",Data!$C2791)</f>
        <v/>
      </c>
      <c r="Q2794" s="23" t="str">
        <f>IF($M2794="","",Data!$E2791)</f>
        <v>S-M</v>
      </c>
      <c r="R2794" s="23" t="str">
        <f t="shared" si="777"/>
        <v>S</v>
      </c>
      <c r="S2794" s="23" t="str">
        <f t="shared" si="778"/>
        <v>S</v>
      </c>
      <c r="T2794" s="19" t="str">
        <f>IF(Data!$F2791=0,"",Data!$F2791)</f>
        <v/>
      </c>
      <c r="U2794" s="19" t="str">
        <f>IF(Data!$G2791=0,"",Data!$G2791)</f>
        <v/>
      </c>
      <c r="V2794" s="19" t="str">
        <f>IF(Data!$D2791=0,"",Data!$D2791)</f>
        <v/>
      </c>
      <c r="W2794" s="19" t="str">
        <f>Data!$H2791</f>
        <v>Japonica</v>
      </c>
      <c r="Y2794" s="41" t="e">
        <f t="shared" si="773"/>
        <v>#REF!</v>
      </c>
      <c r="Z2794" s="8">
        <f t="shared" si="779"/>
        <v>10000</v>
      </c>
      <c r="AA2794" s="8" t="str">
        <f t="shared" si="780"/>
        <v>Red Jade</v>
      </c>
      <c r="AB2794" s="8" t="str">
        <f t="shared" si="781"/>
        <v>S</v>
      </c>
      <c r="AC2794" s="8" t="str">
        <f t="shared" si="782"/>
        <v/>
      </c>
      <c r="AD2794" s="8" t="str">
        <f t="shared" si="787"/>
        <v/>
      </c>
      <c r="AE2794" s="8" t="str">
        <f t="shared" si="783"/>
        <v/>
      </c>
      <c r="AF2794" s="5">
        <f t="shared" si="784"/>
        <v>2008</v>
      </c>
      <c r="AG2794" s="46">
        <v>2791</v>
      </c>
      <c r="AH2794" s="47" t="str">
        <f t="shared" si="774"/>
        <v/>
      </c>
      <c r="AI2794" s="48" t="str">
        <f t="shared" si="775"/>
        <v/>
      </c>
      <c r="AK2794" s="22" t="e">
        <f>TRIM(#REF!)</f>
        <v>#REF!</v>
      </c>
      <c r="AL2794" s="23" t="e">
        <f>IF(#REF!=0,"",#REF!)</f>
        <v>#REF!</v>
      </c>
      <c r="AM2794" s="19" t="e">
        <f>IF(#REF!=0,"",#REF!)</f>
        <v>#REF!</v>
      </c>
      <c r="AN2794" s="23" t="e">
        <f>IF($AK2794="","",#REF!)</f>
        <v>#REF!</v>
      </c>
      <c r="AO2794" s="23" t="e">
        <f t="shared" si="785"/>
        <v>#REF!</v>
      </c>
      <c r="AP2794" s="19" t="e">
        <f>IF(#REF!=0,"",#REF!)</f>
        <v>#REF!</v>
      </c>
      <c r="AQ2794" s="19" t="e">
        <f>IF(#REF!=0,"",#REF!)</f>
        <v>#REF!</v>
      </c>
      <c r="AR2794" s="19" t="e">
        <f>IF(#REF!=0,"",#REF!)</f>
        <v>#REF!</v>
      </c>
      <c r="AS2794" s="19" t="e">
        <f>#REF!</f>
        <v>#REF!</v>
      </c>
    </row>
    <row r="2795" spans="4:45" ht="19.5" thickTop="1" thickBot="1" x14ac:dyDescent="0.25">
      <c r="D2795" s="1" t="str">
        <f t="shared" si="788"/>
        <v/>
      </c>
      <c r="E2795" s="1" t="str">
        <f t="shared" si="789"/>
        <v/>
      </c>
      <c r="K2795" s="19" t="str">
        <f t="shared" si="776"/>
        <v/>
      </c>
      <c r="L2795" s="19">
        <f t="shared" si="786"/>
        <v>10000</v>
      </c>
      <c r="M2795" s="22" t="str">
        <f>TRIM(Data!$N2792)</f>
        <v>Red Lion</v>
      </c>
      <c r="N2795" s="22" t="str">
        <f>TRIM(Data!$A2792)</f>
        <v>Red Lion</v>
      </c>
      <c r="O2795" s="23">
        <f>IF(Data!$B2792=0,"",Data!$B2792)</f>
        <v>1971</v>
      </c>
      <c r="P2795" s="19" t="str">
        <f>IF(Data!$C2792=0,"",Data!$C2792)</f>
        <v/>
      </c>
      <c r="Q2795" s="23" t="str">
        <f>IF($M2795="","",Data!$E2792)</f>
        <v>L-VL</v>
      </c>
      <c r="R2795" s="23" t="str">
        <f t="shared" si="777"/>
        <v>L</v>
      </c>
      <c r="S2795" s="23" t="str">
        <f t="shared" si="778"/>
        <v>L</v>
      </c>
      <c r="T2795" s="19" t="str">
        <f>IF(Data!$F2792=0,"",Data!$F2792)</f>
        <v/>
      </c>
      <c r="U2795" s="19" t="str">
        <f>IF(Data!$G2792=0,"",Data!$G2792)</f>
        <v/>
      </c>
      <c r="V2795" s="19" t="str">
        <f>IF(Data!$D2792=0,"",Data!$D2792)</f>
        <v/>
      </c>
      <c r="W2795" s="19" t="str">
        <f>Data!$H2792</f>
        <v>Japonica</v>
      </c>
      <c r="Y2795" s="41" t="e">
        <f t="shared" si="773"/>
        <v>#REF!</v>
      </c>
      <c r="Z2795" s="8">
        <f t="shared" si="779"/>
        <v>10000</v>
      </c>
      <c r="AA2795" s="8" t="str">
        <f t="shared" si="780"/>
        <v>Red Lion</v>
      </c>
      <c r="AB2795" s="8" t="str">
        <f t="shared" si="781"/>
        <v>L</v>
      </c>
      <c r="AC2795" s="8" t="str">
        <f t="shared" si="782"/>
        <v/>
      </c>
      <c r="AD2795" s="8" t="str">
        <f t="shared" si="787"/>
        <v/>
      </c>
      <c r="AE2795" s="8" t="str">
        <f t="shared" si="783"/>
        <v/>
      </c>
      <c r="AF2795" s="5">
        <f t="shared" si="784"/>
        <v>1971</v>
      </c>
      <c r="AG2795" s="46">
        <v>2792</v>
      </c>
      <c r="AH2795" s="47" t="str">
        <f t="shared" si="774"/>
        <v/>
      </c>
      <c r="AI2795" s="48" t="str">
        <f t="shared" si="775"/>
        <v/>
      </c>
      <c r="AK2795" s="22" t="e">
        <f>TRIM(#REF!)</f>
        <v>#REF!</v>
      </c>
      <c r="AL2795" s="23" t="e">
        <f>IF(#REF!=0,"",#REF!)</f>
        <v>#REF!</v>
      </c>
      <c r="AM2795" s="19" t="e">
        <f>IF(#REF!=0,"",#REF!)</f>
        <v>#REF!</v>
      </c>
      <c r="AN2795" s="23" t="e">
        <f>IF($AK2795="","",#REF!)</f>
        <v>#REF!</v>
      </c>
      <c r="AO2795" s="23" t="e">
        <f t="shared" si="785"/>
        <v>#REF!</v>
      </c>
      <c r="AP2795" s="19" t="e">
        <f>IF(#REF!=0,"",#REF!)</f>
        <v>#REF!</v>
      </c>
      <c r="AQ2795" s="19" t="e">
        <f>IF(#REF!=0,"",#REF!)</f>
        <v>#REF!</v>
      </c>
      <c r="AR2795" s="19" t="e">
        <f>IF(#REF!=0,"",#REF!)</f>
        <v>#REF!</v>
      </c>
      <c r="AS2795" s="19" t="e">
        <f>#REF!</f>
        <v>#REF!</v>
      </c>
    </row>
    <row r="2796" spans="4:45" ht="19.5" thickTop="1" thickBot="1" x14ac:dyDescent="0.25">
      <c r="D2796" s="1" t="str">
        <f t="shared" si="788"/>
        <v/>
      </c>
      <c r="E2796" s="1" t="str">
        <f t="shared" si="789"/>
        <v/>
      </c>
      <c r="K2796" s="19" t="str">
        <f t="shared" si="776"/>
        <v/>
      </c>
      <c r="L2796" s="19">
        <f t="shared" si="786"/>
        <v>10000</v>
      </c>
      <c r="M2796" s="22" t="str">
        <f>TRIM(Data!$N2793)</f>
        <v>Red Mountain</v>
      </c>
      <c r="N2796" s="22" t="str">
        <f>TRIM(Data!$A2793)</f>
        <v>Red Mountain</v>
      </c>
      <c r="O2796" s="23">
        <f>IF(Data!$B2793=0,"",Data!$B2793)</f>
        <v>2013</v>
      </c>
      <c r="P2796" s="19" t="str">
        <f>IF(Data!$C2793=0,"",Data!$C2793)</f>
        <v>1</v>
      </c>
      <c r="Q2796" s="23" t="str">
        <f>IF($M2796="","",Data!$E2793)</f>
        <v>S</v>
      </c>
      <c r="R2796" s="23" t="str">
        <f t="shared" si="777"/>
        <v>S</v>
      </c>
      <c r="S2796" s="23" t="str">
        <f t="shared" si="778"/>
        <v>S</v>
      </c>
      <c r="T2796" s="19" t="str">
        <f>IF(Data!$F2793=0,"",Data!$F2793)</f>
        <v/>
      </c>
      <c r="U2796" s="19" t="str">
        <f>IF(Data!$G2793=0,"",Data!$G2793)</f>
        <v/>
      </c>
      <c r="V2796" s="19" t="str">
        <f>IF(Data!$D2793=0,"",Data!$D2793)</f>
        <v/>
      </c>
      <c r="W2796" s="19" t="str">
        <f>Data!$H2793</f>
        <v>Japonica</v>
      </c>
      <c r="Y2796" s="41" t="e">
        <f t="shared" si="773"/>
        <v>#REF!</v>
      </c>
      <c r="Z2796" s="8">
        <f t="shared" si="779"/>
        <v>10000</v>
      </c>
      <c r="AA2796" s="8" t="str">
        <f t="shared" si="780"/>
        <v>Red Mountain</v>
      </c>
      <c r="AB2796" s="8" t="str">
        <f t="shared" si="781"/>
        <v>S</v>
      </c>
      <c r="AC2796" s="8" t="str">
        <f t="shared" si="782"/>
        <v/>
      </c>
      <c r="AD2796" s="8" t="str">
        <f t="shared" si="787"/>
        <v/>
      </c>
      <c r="AE2796" s="8" t="str">
        <f t="shared" si="783"/>
        <v/>
      </c>
      <c r="AF2796" s="5">
        <f t="shared" si="784"/>
        <v>2013</v>
      </c>
      <c r="AG2796" s="46">
        <v>2793</v>
      </c>
      <c r="AH2796" s="47" t="str">
        <f t="shared" si="774"/>
        <v/>
      </c>
      <c r="AI2796" s="48" t="str">
        <f t="shared" si="775"/>
        <v/>
      </c>
      <c r="AK2796" s="22" t="e">
        <f>TRIM(#REF!)</f>
        <v>#REF!</v>
      </c>
      <c r="AL2796" s="23" t="e">
        <f>IF(#REF!=0,"",#REF!)</f>
        <v>#REF!</v>
      </c>
      <c r="AM2796" s="19" t="e">
        <f>IF(#REF!=0,"",#REF!)</f>
        <v>#REF!</v>
      </c>
      <c r="AN2796" s="23" t="e">
        <f>IF($AK2796="","",#REF!)</f>
        <v>#REF!</v>
      </c>
      <c r="AO2796" s="23" t="e">
        <f t="shared" si="785"/>
        <v>#REF!</v>
      </c>
      <c r="AP2796" s="19" t="e">
        <f>IF(#REF!=0,"",#REF!)</f>
        <v>#REF!</v>
      </c>
      <c r="AQ2796" s="19" t="e">
        <f>IF(#REF!=0,"",#REF!)</f>
        <v>#REF!</v>
      </c>
      <c r="AR2796" s="19" t="e">
        <f>IF(#REF!=0,"",#REF!)</f>
        <v>#REF!</v>
      </c>
      <c r="AS2796" s="19" t="e">
        <f>#REF!</f>
        <v>#REF!</v>
      </c>
    </row>
    <row r="2797" spans="4:45" ht="19.5" thickTop="1" thickBot="1" x14ac:dyDescent="0.25">
      <c r="D2797" s="1" t="str">
        <f t="shared" si="788"/>
        <v/>
      </c>
      <c r="E2797" s="1" t="str">
        <f t="shared" si="789"/>
        <v/>
      </c>
      <c r="K2797" s="19" t="str">
        <f t="shared" si="776"/>
        <v/>
      </c>
      <c r="L2797" s="19">
        <f t="shared" si="786"/>
        <v>10000</v>
      </c>
      <c r="M2797" s="22" t="str">
        <f>TRIM(Data!$N2794)</f>
        <v>Red October</v>
      </c>
      <c r="N2797" s="22" t="str">
        <f>TRIM(Data!$A2794)</f>
        <v>Red October (Sasanqua)</v>
      </c>
      <c r="O2797" s="23">
        <f>IF(Data!$B2794=0,"",Data!$B2794)</f>
        <v>2016</v>
      </c>
      <c r="P2797" s="19" t="str">
        <f>IF(Data!$C2794=0,"",Data!$C2794)</f>
        <v>1</v>
      </c>
      <c r="Q2797" s="23" t="str">
        <f>IF($M2797="","",Data!$E2794)</f>
        <v>S</v>
      </c>
      <c r="R2797" s="23" t="str">
        <f t="shared" si="777"/>
        <v>S</v>
      </c>
      <c r="S2797" s="23" t="str">
        <f t="shared" si="778"/>
        <v>S</v>
      </c>
      <c r="T2797" s="19" t="str">
        <f>IF(Data!$F2794=0,"",Data!$F2794)</f>
        <v/>
      </c>
      <c r="U2797" s="19" t="str">
        <f>IF(Data!$G2794=0,"",Data!$G2794)</f>
        <v/>
      </c>
      <c r="V2797" s="19" t="str">
        <f>IF(Data!$D2794=0,"",Data!$D2794)</f>
        <v/>
      </c>
      <c r="W2797" s="19" t="str">
        <f>Data!$H2794</f>
        <v>Sasanqua</v>
      </c>
      <c r="Y2797" s="41" t="e">
        <f t="shared" si="773"/>
        <v>#REF!</v>
      </c>
      <c r="Z2797" s="8">
        <f t="shared" si="779"/>
        <v>10000</v>
      </c>
      <c r="AA2797" s="8" t="str">
        <f t="shared" si="780"/>
        <v>Red October</v>
      </c>
      <c r="AB2797" s="8" t="str">
        <f t="shared" si="781"/>
        <v>S</v>
      </c>
      <c r="AC2797" s="8" t="str">
        <f t="shared" si="782"/>
        <v/>
      </c>
      <c r="AD2797" s="8" t="str">
        <f t="shared" si="787"/>
        <v/>
      </c>
      <c r="AE2797" s="8" t="str">
        <f t="shared" si="783"/>
        <v/>
      </c>
      <c r="AF2797" s="5">
        <f t="shared" si="784"/>
        <v>2016</v>
      </c>
      <c r="AG2797" s="46">
        <v>2794</v>
      </c>
      <c r="AH2797" s="47" t="str">
        <f t="shared" si="774"/>
        <v/>
      </c>
      <c r="AI2797" s="48" t="str">
        <f t="shared" si="775"/>
        <v/>
      </c>
      <c r="AK2797" s="22" t="e">
        <f>TRIM(#REF!)</f>
        <v>#REF!</v>
      </c>
      <c r="AL2797" s="23" t="e">
        <f>IF(#REF!=0,"",#REF!)</f>
        <v>#REF!</v>
      </c>
      <c r="AM2797" s="19" t="e">
        <f>IF(#REF!=0,"",#REF!)</f>
        <v>#REF!</v>
      </c>
      <c r="AN2797" s="23" t="e">
        <f>IF($AK2797="","",#REF!)</f>
        <v>#REF!</v>
      </c>
      <c r="AO2797" s="23" t="e">
        <f t="shared" si="785"/>
        <v>#REF!</v>
      </c>
      <c r="AP2797" s="19" t="e">
        <f>IF(#REF!=0,"",#REF!)</f>
        <v>#REF!</v>
      </c>
      <c r="AQ2797" s="19" t="e">
        <f>IF(#REF!=0,"",#REF!)</f>
        <v>#REF!</v>
      </c>
      <c r="AR2797" s="19" t="e">
        <f>IF(#REF!=0,"",#REF!)</f>
        <v>#REF!</v>
      </c>
      <c r="AS2797" s="19" t="e">
        <f>#REF!</f>
        <v>#REF!</v>
      </c>
    </row>
    <row r="2798" spans="4:45" ht="19.5" thickTop="1" thickBot="1" x14ac:dyDescent="0.25">
      <c r="D2798" s="1" t="str">
        <f t="shared" si="788"/>
        <v/>
      </c>
      <c r="E2798" s="1" t="str">
        <f t="shared" si="789"/>
        <v/>
      </c>
      <c r="K2798" s="19" t="str">
        <f t="shared" si="776"/>
        <v/>
      </c>
      <c r="L2798" s="19">
        <f t="shared" si="786"/>
        <v>10000</v>
      </c>
      <c r="M2798" s="22" t="str">
        <f>TRIM(Data!$N2795)</f>
        <v>Red Planet</v>
      </c>
      <c r="N2798" s="22" t="str">
        <f>TRIM(Data!$A2795)</f>
        <v>Red Planet</v>
      </c>
      <c r="O2798" s="23">
        <f>IF(Data!$B2795=0,"",Data!$B2795)</f>
        <v>2004</v>
      </c>
      <c r="P2798" s="19" t="str">
        <f>IF(Data!$C2795=0,"",Data!$C2795)</f>
        <v/>
      </c>
      <c r="Q2798" s="23" t="str">
        <f>IF($M2798="","",Data!$E2795)</f>
        <v>M</v>
      </c>
      <c r="R2798" s="23" t="str">
        <f t="shared" si="777"/>
        <v>M</v>
      </c>
      <c r="S2798" s="23" t="str">
        <f t="shared" si="778"/>
        <v>M</v>
      </c>
      <c r="T2798" s="19" t="str">
        <f>IF(Data!$F2795=0,"",Data!$F2795)</f>
        <v/>
      </c>
      <c r="U2798" s="19" t="str">
        <f>IF(Data!$G2795=0,"",Data!$G2795)</f>
        <v/>
      </c>
      <c r="V2798" s="19" t="str">
        <f>IF(Data!$D2795=0,"",Data!$D2795)</f>
        <v/>
      </c>
      <c r="W2798" s="19" t="str">
        <f>Data!$H2795</f>
        <v>Japonica</v>
      </c>
      <c r="Y2798" s="41" t="e">
        <f t="shared" si="773"/>
        <v>#REF!</v>
      </c>
      <c r="Z2798" s="8">
        <f t="shared" si="779"/>
        <v>10000</v>
      </c>
      <c r="AA2798" s="8" t="str">
        <f t="shared" si="780"/>
        <v>Red Planet</v>
      </c>
      <c r="AB2798" s="8" t="str">
        <f t="shared" si="781"/>
        <v>M</v>
      </c>
      <c r="AC2798" s="8" t="str">
        <f t="shared" si="782"/>
        <v/>
      </c>
      <c r="AD2798" s="8" t="str">
        <f t="shared" si="787"/>
        <v/>
      </c>
      <c r="AE2798" s="8" t="str">
        <f t="shared" si="783"/>
        <v/>
      </c>
      <c r="AF2798" s="5">
        <f t="shared" si="784"/>
        <v>2004</v>
      </c>
      <c r="AG2798" s="46">
        <v>2795</v>
      </c>
      <c r="AH2798" s="47" t="str">
        <f t="shared" si="774"/>
        <v/>
      </c>
      <c r="AI2798" s="48" t="str">
        <f t="shared" si="775"/>
        <v/>
      </c>
      <c r="AK2798" s="22" t="e">
        <f>TRIM(#REF!)</f>
        <v>#REF!</v>
      </c>
      <c r="AL2798" s="23" t="e">
        <f>IF(#REF!=0,"",#REF!)</f>
        <v>#REF!</v>
      </c>
      <c r="AM2798" s="19" t="e">
        <f>IF(#REF!=0,"",#REF!)</f>
        <v>#REF!</v>
      </c>
      <c r="AN2798" s="23" t="e">
        <f>IF($AK2798="","",#REF!)</f>
        <v>#REF!</v>
      </c>
      <c r="AO2798" s="23" t="e">
        <f t="shared" si="785"/>
        <v>#REF!</v>
      </c>
      <c r="AP2798" s="19" t="e">
        <f>IF(#REF!=0,"",#REF!)</f>
        <v>#REF!</v>
      </c>
      <c r="AQ2798" s="19" t="e">
        <f>IF(#REF!=0,"",#REF!)</f>
        <v>#REF!</v>
      </c>
      <c r="AR2798" s="19" t="e">
        <f>IF(#REF!=0,"",#REF!)</f>
        <v>#REF!</v>
      </c>
      <c r="AS2798" s="19" t="e">
        <f>#REF!</f>
        <v>#REF!</v>
      </c>
    </row>
    <row r="2799" spans="4:45" ht="19.5" thickTop="1" thickBot="1" x14ac:dyDescent="0.25">
      <c r="D2799" s="1" t="str">
        <f t="shared" si="788"/>
        <v/>
      </c>
      <c r="E2799" s="1" t="str">
        <f t="shared" si="789"/>
        <v/>
      </c>
      <c r="K2799" s="19" t="str">
        <f t="shared" si="776"/>
        <v/>
      </c>
      <c r="L2799" s="19">
        <f t="shared" si="786"/>
        <v>10000</v>
      </c>
      <c r="M2799" s="22" t="str">
        <f>TRIM(Data!$N2796)</f>
        <v>Red Queen (See Margherita Coleoni)</v>
      </c>
      <c r="N2799" s="22" t="str">
        <f>TRIM(Data!$A2796)</f>
        <v>Red Queen (See Margherita Coleoni)</v>
      </c>
      <c r="O2799" s="23">
        <f>IF(Data!$B2796=0,"",Data!$B2796)</f>
        <v>1859</v>
      </c>
      <c r="P2799" s="19" t="str">
        <f>IF(Data!$C2796=0,"",Data!$C2796)</f>
        <v/>
      </c>
      <c r="Q2799" s="23" t="str">
        <f>IF($M2799="","",Data!$E2796)</f>
        <v>M</v>
      </c>
      <c r="R2799" s="23" t="str">
        <f t="shared" si="777"/>
        <v>M</v>
      </c>
      <c r="S2799" s="23" t="str">
        <f t="shared" si="778"/>
        <v>M</v>
      </c>
      <c r="T2799" s="19" t="str">
        <f>IF(Data!$F2796=0,"",Data!$F2796)</f>
        <v/>
      </c>
      <c r="U2799" s="19" t="str">
        <f>IF(Data!$G2796=0,"",Data!$G2796)</f>
        <v/>
      </c>
      <c r="V2799" s="19" t="str">
        <f>IF(Data!$D2796=0,"",Data!$D2796)</f>
        <v>ANTIQUE</v>
      </c>
      <c r="W2799" s="19" t="str">
        <f>Data!$H2796</f>
        <v>Japonica</v>
      </c>
      <c r="Y2799" s="41" t="e">
        <f t="shared" si="773"/>
        <v>#REF!</v>
      </c>
      <c r="Z2799" s="8">
        <f t="shared" si="779"/>
        <v>2799</v>
      </c>
      <c r="AA2799" s="8" t="str">
        <f t="shared" si="780"/>
        <v>Red Queen (See Margherita Coleoni)</v>
      </c>
      <c r="AB2799" s="8" t="str">
        <f t="shared" si="781"/>
        <v>M</v>
      </c>
      <c r="AC2799" s="8" t="str">
        <f t="shared" si="782"/>
        <v/>
      </c>
      <c r="AD2799" s="8" t="str">
        <f t="shared" si="787"/>
        <v/>
      </c>
      <c r="AE2799" s="8" t="str">
        <f t="shared" si="783"/>
        <v>ANTIQUE</v>
      </c>
      <c r="AF2799" s="5">
        <f t="shared" si="784"/>
        <v>1859</v>
      </c>
      <c r="AG2799" s="46">
        <v>2796</v>
      </c>
      <c r="AH2799" s="47" t="str">
        <f t="shared" si="774"/>
        <v/>
      </c>
      <c r="AI2799" s="48" t="str">
        <f t="shared" si="775"/>
        <v/>
      </c>
      <c r="AK2799" s="22" t="e">
        <f>TRIM(#REF!)</f>
        <v>#REF!</v>
      </c>
      <c r="AL2799" s="23" t="e">
        <f>IF(#REF!=0,"",#REF!)</f>
        <v>#REF!</v>
      </c>
      <c r="AM2799" s="19" t="e">
        <f>IF(#REF!=0,"",#REF!)</f>
        <v>#REF!</v>
      </c>
      <c r="AN2799" s="23" t="e">
        <f>IF($AK2799="","",#REF!)</f>
        <v>#REF!</v>
      </c>
      <c r="AO2799" s="23" t="e">
        <f t="shared" si="785"/>
        <v>#REF!</v>
      </c>
      <c r="AP2799" s="19" t="e">
        <f>IF(#REF!=0,"",#REF!)</f>
        <v>#REF!</v>
      </c>
      <c r="AQ2799" s="19" t="e">
        <f>IF(#REF!=0,"",#REF!)</f>
        <v>#REF!</v>
      </c>
      <c r="AR2799" s="19" t="e">
        <f>IF(#REF!=0,"",#REF!)</f>
        <v>#REF!</v>
      </c>
      <c r="AS2799" s="19" t="e">
        <f>#REF!</f>
        <v>#REF!</v>
      </c>
    </row>
    <row r="2800" spans="4:45" ht="19.5" thickTop="1" thickBot="1" x14ac:dyDescent="0.25">
      <c r="D2800" s="1" t="str">
        <f t="shared" si="788"/>
        <v/>
      </c>
      <c r="E2800" s="1" t="str">
        <f t="shared" si="789"/>
        <v/>
      </c>
      <c r="K2800" s="19" t="str">
        <f t="shared" si="776"/>
        <v/>
      </c>
      <c r="L2800" s="19">
        <f t="shared" si="786"/>
        <v>10000</v>
      </c>
      <c r="M2800" s="22" t="str">
        <f>TRIM(Data!$N2797)</f>
        <v>Red Rhythm</v>
      </c>
      <c r="N2800" s="22" t="str">
        <f>TRIM(Data!$A2797)</f>
        <v>Red Rhythm</v>
      </c>
      <c r="O2800" s="23">
        <f>IF(Data!$B2797=0,"",Data!$B2797)</f>
        <v>1955</v>
      </c>
      <c r="P2800" s="19" t="str">
        <f>IF(Data!$C2797=0,"",Data!$C2797)</f>
        <v/>
      </c>
      <c r="Q2800" s="23" t="str">
        <f>IF($M2800="","",Data!$E2797)</f>
        <v>M</v>
      </c>
      <c r="R2800" s="23" t="str">
        <f t="shared" si="777"/>
        <v>M</v>
      </c>
      <c r="S2800" s="23" t="str">
        <f t="shared" si="778"/>
        <v>M</v>
      </c>
      <c r="T2800" s="19" t="str">
        <f>IF(Data!$F2797=0,"",Data!$F2797)</f>
        <v/>
      </c>
      <c r="U2800" s="19" t="str">
        <f>IF(Data!$G2797=0,"",Data!$G2797)</f>
        <v>FD</v>
      </c>
      <c r="V2800" s="19" t="str">
        <f>IF(Data!$D2797=0,"",Data!$D2797)</f>
        <v/>
      </c>
      <c r="W2800" s="19" t="str">
        <f>Data!$H2797</f>
        <v>Japonica</v>
      </c>
      <c r="Y2800" s="41" t="e">
        <f t="shared" si="773"/>
        <v>#REF!</v>
      </c>
      <c r="Z2800" s="8">
        <f t="shared" si="779"/>
        <v>10000</v>
      </c>
      <c r="AA2800" s="8" t="str">
        <f t="shared" si="780"/>
        <v>Red Rhythm</v>
      </c>
      <c r="AB2800" s="8" t="str">
        <f t="shared" si="781"/>
        <v>M</v>
      </c>
      <c r="AC2800" s="8" t="str">
        <f t="shared" si="782"/>
        <v/>
      </c>
      <c r="AD2800" s="8" t="str">
        <f t="shared" si="787"/>
        <v>FD</v>
      </c>
      <c r="AE2800" s="8" t="str">
        <f t="shared" si="783"/>
        <v/>
      </c>
      <c r="AF2800" s="5">
        <f t="shared" si="784"/>
        <v>1955</v>
      </c>
      <c r="AG2800" s="46">
        <v>2797</v>
      </c>
      <c r="AH2800" s="47" t="str">
        <f t="shared" si="774"/>
        <v/>
      </c>
      <c r="AI2800" s="48" t="str">
        <f t="shared" si="775"/>
        <v/>
      </c>
      <c r="AK2800" s="22" t="e">
        <f>TRIM(#REF!)</f>
        <v>#REF!</v>
      </c>
      <c r="AL2800" s="23" t="e">
        <f>IF(#REF!=0,"",#REF!)</f>
        <v>#REF!</v>
      </c>
      <c r="AM2800" s="19" t="e">
        <f>IF(#REF!=0,"",#REF!)</f>
        <v>#REF!</v>
      </c>
      <c r="AN2800" s="23" t="e">
        <f>IF($AK2800="","",#REF!)</f>
        <v>#REF!</v>
      </c>
      <c r="AO2800" s="23" t="e">
        <f t="shared" si="785"/>
        <v>#REF!</v>
      </c>
      <c r="AP2800" s="19" t="e">
        <f>IF(#REF!=0,"",#REF!)</f>
        <v>#REF!</v>
      </c>
      <c r="AQ2800" s="19" t="e">
        <f>IF(#REF!=0,"",#REF!)</f>
        <v>#REF!</v>
      </c>
      <c r="AR2800" s="19" t="e">
        <f>IF(#REF!=0,"",#REF!)</f>
        <v>#REF!</v>
      </c>
      <c r="AS2800" s="19" t="e">
        <f>#REF!</f>
        <v>#REF!</v>
      </c>
    </row>
    <row r="2801" spans="4:45" ht="19.5" thickTop="1" thickBot="1" x14ac:dyDescent="0.25">
      <c r="D2801" s="1" t="str">
        <f t="shared" si="788"/>
        <v/>
      </c>
      <c r="E2801" s="1" t="str">
        <f t="shared" si="789"/>
        <v/>
      </c>
      <c r="K2801" s="19" t="str">
        <f t="shared" si="776"/>
        <v/>
      </c>
      <c r="L2801" s="19">
        <f t="shared" si="786"/>
        <v>10000</v>
      </c>
      <c r="M2801" s="22" t="str">
        <f>TRIM(Data!$N2798)</f>
        <v>Red Satin</v>
      </c>
      <c r="N2801" s="22" t="str">
        <f>TRIM(Data!$A2798)</f>
        <v>Red Satin</v>
      </c>
      <c r="O2801" s="23">
        <f>IF(Data!$B2798=0,"",Data!$B2798)</f>
        <v>2019</v>
      </c>
      <c r="P2801" s="19" t="str">
        <f>IF(Data!$C2798=0,"",Data!$C2798)</f>
        <v>1</v>
      </c>
      <c r="Q2801" s="23" t="str">
        <f>IF($M2801="","",Data!$E2798)</f>
        <v>VL</v>
      </c>
      <c r="R2801" s="23" t="str">
        <f t="shared" si="777"/>
        <v>VL</v>
      </c>
      <c r="S2801" s="23" t="str">
        <f t="shared" si="778"/>
        <v>VL</v>
      </c>
      <c r="T2801" s="19" t="str">
        <f>IF(Data!$F2798=0,"",Data!$F2798)</f>
        <v/>
      </c>
      <c r="U2801" s="19" t="str">
        <f>IF(Data!$G2798=0,"",Data!$G2798)</f>
        <v/>
      </c>
      <c r="V2801" s="19" t="str">
        <f>IF(Data!$D2798=0,"",Data!$D2798)</f>
        <v/>
      </c>
      <c r="W2801" s="19" t="str">
        <f>Data!$H2798</f>
        <v>Japonica</v>
      </c>
      <c r="Y2801" s="41" t="e">
        <f t="shared" si="773"/>
        <v>#REF!</v>
      </c>
      <c r="Z2801" s="8">
        <f t="shared" si="779"/>
        <v>10000</v>
      </c>
      <c r="AA2801" s="8" t="str">
        <f t="shared" si="780"/>
        <v>Red Satin</v>
      </c>
      <c r="AB2801" s="8" t="str">
        <f t="shared" si="781"/>
        <v>VL</v>
      </c>
      <c r="AC2801" s="8" t="str">
        <f t="shared" si="782"/>
        <v/>
      </c>
      <c r="AD2801" s="8" t="str">
        <f t="shared" si="787"/>
        <v/>
      </c>
      <c r="AE2801" s="8" t="str">
        <f t="shared" si="783"/>
        <v/>
      </c>
      <c r="AF2801" s="5">
        <f t="shared" si="784"/>
        <v>2019</v>
      </c>
      <c r="AG2801" s="46">
        <v>2798</v>
      </c>
      <c r="AH2801" s="47" t="str">
        <f t="shared" si="774"/>
        <v/>
      </c>
      <c r="AI2801" s="48" t="str">
        <f t="shared" si="775"/>
        <v/>
      </c>
      <c r="AK2801" s="22" t="e">
        <f>TRIM(#REF!)</f>
        <v>#REF!</v>
      </c>
      <c r="AL2801" s="23" t="e">
        <f>IF(#REF!=0,"",#REF!)</f>
        <v>#REF!</v>
      </c>
      <c r="AM2801" s="19" t="e">
        <f>IF(#REF!=0,"",#REF!)</f>
        <v>#REF!</v>
      </c>
      <c r="AN2801" s="23" t="e">
        <f>IF($AK2801="","",#REF!)</f>
        <v>#REF!</v>
      </c>
      <c r="AO2801" s="23" t="e">
        <f t="shared" si="785"/>
        <v>#REF!</v>
      </c>
      <c r="AP2801" s="19" t="e">
        <f>IF(#REF!=0,"",#REF!)</f>
        <v>#REF!</v>
      </c>
      <c r="AQ2801" s="19" t="e">
        <f>IF(#REF!=0,"",#REF!)</f>
        <v>#REF!</v>
      </c>
      <c r="AR2801" s="19" t="e">
        <f>IF(#REF!=0,"",#REF!)</f>
        <v>#REF!</v>
      </c>
      <c r="AS2801" s="19" t="e">
        <f>#REF!</f>
        <v>#REF!</v>
      </c>
    </row>
    <row r="2802" spans="4:45" ht="19.5" thickTop="1" thickBot="1" x14ac:dyDescent="0.25">
      <c r="D2802" s="1" t="str">
        <f t="shared" si="788"/>
        <v/>
      </c>
      <c r="E2802" s="1" t="str">
        <f t="shared" si="789"/>
        <v/>
      </c>
      <c r="K2802" s="19" t="str">
        <f t="shared" si="776"/>
        <v/>
      </c>
      <c r="L2802" s="19">
        <f t="shared" si="786"/>
        <v>10000</v>
      </c>
      <c r="M2802" s="22" t="str">
        <f>TRIM(Data!$N2799)</f>
        <v>Red Tulip</v>
      </c>
      <c r="N2802" s="22" t="str">
        <f>TRIM(Data!$A2799)</f>
        <v>Red Tulip</v>
      </c>
      <c r="O2802" s="23">
        <f>IF(Data!$B2799=0,"",Data!$B2799)</f>
        <v>2007</v>
      </c>
      <c r="P2802" s="19" t="str">
        <f>IF(Data!$C2799=0,"",Data!$C2799)</f>
        <v>1</v>
      </c>
      <c r="Q2802" s="23" t="str">
        <f>IF($M2802="","",Data!$E2799)</f>
        <v>M</v>
      </c>
      <c r="R2802" s="23" t="str">
        <f t="shared" si="777"/>
        <v>M</v>
      </c>
      <c r="S2802" s="23" t="str">
        <f t="shared" si="778"/>
        <v>M</v>
      </c>
      <c r="T2802" s="19" t="str">
        <f>IF(Data!$F2799=0,"",Data!$F2799)</f>
        <v/>
      </c>
      <c r="U2802" s="19" t="str">
        <f>IF(Data!$G2799=0,"",Data!$G2799)</f>
        <v/>
      </c>
      <c r="V2802" s="19" t="str">
        <f>IF(Data!$D2799=0,"",Data!$D2799)</f>
        <v/>
      </c>
      <c r="W2802" s="19" t="str">
        <f>Data!$H2799</f>
        <v>Japonica</v>
      </c>
      <c r="Y2802" s="41" t="e">
        <f t="shared" si="773"/>
        <v>#REF!</v>
      </c>
      <c r="Z2802" s="8">
        <f t="shared" si="779"/>
        <v>10000</v>
      </c>
      <c r="AA2802" s="8" t="str">
        <f t="shared" si="780"/>
        <v>Red Tulip</v>
      </c>
      <c r="AB2802" s="8" t="str">
        <f t="shared" si="781"/>
        <v>M</v>
      </c>
      <c r="AC2802" s="8" t="str">
        <f t="shared" si="782"/>
        <v/>
      </c>
      <c r="AD2802" s="8" t="str">
        <f t="shared" si="787"/>
        <v/>
      </c>
      <c r="AE2802" s="8" t="str">
        <f t="shared" si="783"/>
        <v/>
      </c>
      <c r="AF2802" s="5">
        <f t="shared" si="784"/>
        <v>2007</v>
      </c>
      <c r="AG2802" s="46">
        <v>2799</v>
      </c>
      <c r="AH2802" s="47" t="str">
        <f t="shared" si="774"/>
        <v/>
      </c>
      <c r="AI2802" s="48" t="str">
        <f t="shared" si="775"/>
        <v/>
      </c>
      <c r="AK2802" s="22" t="e">
        <f>TRIM(#REF!)</f>
        <v>#REF!</v>
      </c>
      <c r="AL2802" s="23" t="e">
        <f>IF(#REF!=0,"",#REF!)</f>
        <v>#REF!</v>
      </c>
      <c r="AM2802" s="19" t="e">
        <f>IF(#REF!=0,"",#REF!)</f>
        <v>#REF!</v>
      </c>
      <c r="AN2802" s="23" t="e">
        <f>IF($AK2802="","",#REF!)</f>
        <v>#REF!</v>
      </c>
      <c r="AO2802" s="23" t="e">
        <f t="shared" si="785"/>
        <v>#REF!</v>
      </c>
      <c r="AP2802" s="19" t="e">
        <f>IF(#REF!=0,"",#REF!)</f>
        <v>#REF!</v>
      </c>
      <c r="AQ2802" s="19" t="e">
        <f>IF(#REF!=0,"",#REF!)</f>
        <v>#REF!</v>
      </c>
      <c r="AR2802" s="19" t="e">
        <f>IF(#REF!=0,"",#REF!)</f>
        <v>#REF!</v>
      </c>
      <c r="AS2802" s="19" t="e">
        <f>#REF!</f>
        <v>#REF!</v>
      </c>
    </row>
    <row r="2803" spans="4:45" ht="19.5" thickTop="1" thickBot="1" x14ac:dyDescent="0.25">
      <c r="D2803" s="1" t="str">
        <f t="shared" si="788"/>
        <v/>
      </c>
      <c r="E2803" s="1" t="str">
        <f t="shared" si="789"/>
        <v/>
      </c>
      <c r="K2803" s="19" t="str">
        <f t="shared" si="776"/>
        <v/>
      </c>
      <c r="L2803" s="19">
        <f t="shared" si="786"/>
        <v>10000</v>
      </c>
      <c r="M2803" s="22" t="str">
        <f>TRIM(Data!$N2800)</f>
        <v>Red Viola</v>
      </c>
      <c r="N2803" s="22" t="str">
        <f>TRIM(Data!$A2800)</f>
        <v>Red Viola</v>
      </c>
      <c r="O2803" s="23">
        <f>IF(Data!$B2800=0,"",Data!$B2800)</f>
        <v>2002</v>
      </c>
      <c r="P2803" s="19" t="str">
        <f>IF(Data!$C2800=0,"",Data!$C2800)</f>
        <v>1</v>
      </c>
      <c r="Q2803" s="23" t="str">
        <f>IF($M2803="","",Data!$E2800)</f>
        <v>S-M</v>
      </c>
      <c r="R2803" s="23" t="str">
        <f t="shared" si="777"/>
        <v>S</v>
      </c>
      <c r="S2803" s="23" t="str">
        <f t="shared" si="778"/>
        <v>S</v>
      </c>
      <c r="T2803" s="19" t="str">
        <f>IF(Data!$F2800=0,"",Data!$F2800)</f>
        <v/>
      </c>
      <c r="U2803" s="19" t="str">
        <f>IF(Data!$G2800=0,"",Data!$G2800)</f>
        <v/>
      </c>
      <c r="V2803" s="19" t="str">
        <f>IF(Data!$D2800=0,"",Data!$D2800)</f>
        <v/>
      </c>
      <c r="W2803" s="19" t="str">
        <f>Data!$H2800</f>
        <v>Japonica</v>
      </c>
      <c r="Y2803" s="41" t="e">
        <f t="shared" si="773"/>
        <v>#REF!</v>
      </c>
      <c r="Z2803" s="8">
        <f t="shared" si="779"/>
        <v>10000</v>
      </c>
      <c r="AA2803" s="8" t="str">
        <f t="shared" si="780"/>
        <v>Red Viola</v>
      </c>
      <c r="AB2803" s="8" t="str">
        <f t="shared" si="781"/>
        <v>S</v>
      </c>
      <c r="AC2803" s="8" t="str">
        <f t="shared" si="782"/>
        <v/>
      </c>
      <c r="AD2803" s="8" t="str">
        <f t="shared" si="787"/>
        <v/>
      </c>
      <c r="AE2803" s="8" t="str">
        <f t="shared" si="783"/>
        <v/>
      </c>
      <c r="AF2803" s="5">
        <f t="shared" si="784"/>
        <v>2002</v>
      </c>
      <c r="AG2803" s="46">
        <v>2800</v>
      </c>
      <c r="AH2803" s="47" t="str">
        <f t="shared" si="774"/>
        <v/>
      </c>
      <c r="AI2803" s="48" t="str">
        <f t="shared" si="775"/>
        <v/>
      </c>
      <c r="AK2803" s="22" t="e">
        <f>TRIM(#REF!)</f>
        <v>#REF!</v>
      </c>
      <c r="AL2803" s="23" t="e">
        <f>IF(#REF!=0,"",#REF!)</f>
        <v>#REF!</v>
      </c>
      <c r="AM2803" s="19" t="e">
        <f>IF(#REF!=0,"",#REF!)</f>
        <v>#REF!</v>
      </c>
      <c r="AN2803" s="23" t="e">
        <f>IF($AK2803="","",#REF!)</f>
        <v>#REF!</v>
      </c>
      <c r="AO2803" s="23" t="e">
        <f t="shared" si="785"/>
        <v>#REF!</v>
      </c>
      <c r="AP2803" s="19" t="e">
        <f>IF(#REF!=0,"",#REF!)</f>
        <v>#REF!</v>
      </c>
      <c r="AQ2803" s="19" t="e">
        <f>IF(#REF!=0,"",#REF!)</f>
        <v>#REF!</v>
      </c>
      <c r="AR2803" s="19" t="e">
        <f>IF(#REF!=0,"",#REF!)</f>
        <v>#REF!</v>
      </c>
      <c r="AS2803" s="19" t="e">
        <f>#REF!</f>
        <v>#REF!</v>
      </c>
    </row>
    <row r="2804" spans="4:45" ht="19.5" thickTop="1" thickBot="1" x14ac:dyDescent="0.25">
      <c r="D2804" s="1" t="str">
        <f t="shared" si="788"/>
        <v/>
      </c>
      <c r="E2804" s="1" t="str">
        <f t="shared" si="789"/>
        <v/>
      </c>
      <c r="K2804" s="19" t="str">
        <f t="shared" si="776"/>
        <v/>
      </c>
      <c r="L2804" s="19">
        <f t="shared" si="786"/>
        <v>10000</v>
      </c>
      <c r="M2804" s="22" t="str">
        <f>TRIM(Data!$N2801)</f>
        <v>Red Wine</v>
      </c>
      <c r="N2804" s="22" t="str">
        <f>TRIM(Data!$A2801)</f>
        <v>Red Wine</v>
      </c>
      <c r="O2804" s="23">
        <f>IF(Data!$B2801=0,"",Data!$B2801)</f>
        <v>1958</v>
      </c>
      <c r="P2804" s="19" t="str">
        <f>IF(Data!$C2801=0,"",Data!$C2801)</f>
        <v>1</v>
      </c>
      <c r="Q2804" s="23" t="str">
        <f>IF($M2804="","",Data!$E2801)</f>
        <v>M-L</v>
      </c>
      <c r="R2804" s="23" t="str">
        <f t="shared" si="777"/>
        <v>M</v>
      </c>
      <c r="S2804" s="23" t="str">
        <f t="shared" si="778"/>
        <v>M</v>
      </c>
      <c r="T2804" s="19" t="str">
        <f>IF(Data!$F2801=0,"",Data!$F2801)</f>
        <v/>
      </c>
      <c r="U2804" s="19" t="str">
        <f>IF(Data!$G2801=0,"",Data!$G2801)</f>
        <v/>
      </c>
      <c r="V2804" s="19" t="str">
        <f>IF(Data!$D2801=0,"",Data!$D2801)</f>
        <v/>
      </c>
      <c r="W2804" s="19" t="str">
        <f>Data!$H2801</f>
        <v>Japonica</v>
      </c>
      <c r="Y2804" s="41" t="e">
        <f t="shared" si="773"/>
        <v>#REF!</v>
      </c>
      <c r="Z2804" s="8">
        <f t="shared" si="779"/>
        <v>10000</v>
      </c>
      <c r="AA2804" s="8" t="str">
        <f t="shared" si="780"/>
        <v>Red Wine</v>
      </c>
      <c r="AB2804" s="8" t="str">
        <f t="shared" si="781"/>
        <v>M</v>
      </c>
      <c r="AC2804" s="8" t="str">
        <f t="shared" si="782"/>
        <v/>
      </c>
      <c r="AD2804" s="8" t="str">
        <f t="shared" si="787"/>
        <v/>
      </c>
      <c r="AE2804" s="8" t="str">
        <f t="shared" si="783"/>
        <v/>
      </c>
      <c r="AF2804" s="5">
        <f t="shared" si="784"/>
        <v>1958</v>
      </c>
      <c r="AG2804" s="46">
        <v>2801</v>
      </c>
      <c r="AH2804" s="47" t="str">
        <f t="shared" si="774"/>
        <v/>
      </c>
      <c r="AI2804" s="48" t="str">
        <f t="shared" si="775"/>
        <v/>
      </c>
      <c r="AK2804" s="22" t="e">
        <f>TRIM(#REF!)</f>
        <v>#REF!</v>
      </c>
      <c r="AL2804" s="23" t="e">
        <f>IF(#REF!=0,"",#REF!)</f>
        <v>#REF!</v>
      </c>
      <c r="AM2804" s="19" t="e">
        <f>IF(#REF!=0,"",#REF!)</f>
        <v>#REF!</v>
      </c>
      <c r="AN2804" s="23" t="e">
        <f>IF($AK2804="","",#REF!)</f>
        <v>#REF!</v>
      </c>
      <c r="AO2804" s="23" t="e">
        <f t="shared" si="785"/>
        <v>#REF!</v>
      </c>
      <c r="AP2804" s="19" t="e">
        <f>IF(#REF!=0,"",#REF!)</f>
        <v>#REF!</v>
      </c>
      <c r="AQ2804" s="19" t="e">
        <f>IF(#REF!=0,"",#REF!)</f>
        <v>#REF!</v>
      </c>
      <c r="AR2804" s="19" t="e">
        <f>IF(#REF!=0,"",#REF!)</f>
        <v>#REF!</v>
      </c>
      <c r="AS2804" s="19" t="e">
        <f>#REF!</f>
        <v>#REF!</v>
      </c>
    </row>
    <row r="2805" spans="4:45" ht="19.5" thickTop="1" thickBot="1" x14ac:dyDescent="0.25">
      <c r="D2805" s="1" t="str">
        <f t="shared" si="788"/>
        <v/>
      </c>
      <c r="E2805" s="1" t="str">
        <f t="shared" si="789"/>
        <v/>
      </c>
      <c r="K2805" s="19" t="str">
        <f t="shared" si="776"/>
        <v/>
      </c>
      <c r="L2805" s="19">
        <f t="shared" si="786"/>
        <v>10000</v>
      </c>
      <c r="M2805" s="22" t="str">
        <f>TRIM(Data!$N2802)</f>
        <v>Reda Scott</v>
      </c>
      <c r="N2805" s="22" t="str">
        <f>TRIM(Data!$A2802)</f>
        <v>Reda Scott</v>
      </c>
      <c r="O2805" s="23">
        <f>IF(Data!$B2802=0,"",Data!$B2802)</f>
        <v>1987</v>
      </c>
      <c r="P2805" s="19" t="str">
        <f>IF(Data!$C2802=0,"",Data!$C2802)</f>
        <v/>
      </c>
      <c r="Q2805" s="23" t="str">
        <f>IF($M2805="","",Data!$E2802)</f>
        <v>M</v>
      </c>
      <c r="R2805" s="23" t="str">
        <f t="shared" si="777"/>
        <v>M</v>
      </c>
      <c r="S2805" s="23" t="str">
        <f t="shared" si="778"/>
        <v>M</v>
      </c>
      <c r="T2805" s="19" t="str">
        <f>IF(Data!$F2802=0,"",Data!$F2802)</f>
        <v>WHITE</v>
      </c>
      <c r="U2805" s="19" t="str">
        <f>IF(Data!$G2802=0,"",Data!$G2802)</f>
        <v>FD</v>
      </c>
      <c r="V2805" s="19" t="str">
        <f>IF(Data!$D2802=0,"",Data!$D2802)</f>
        <v/>
      </c>
      <c r="W2805" s="19" t="str">
        <f>Data!$H2802</f>
        <v>Japonica</v>
      </c>
      <c r="Y2805" s="41" t="e">
        <f t="shared" si="773"/>
        <v>#REF!</v>
      </c>
      <c r="Z2805" s="8">
        <f t="shared" si="779"/>
        <v>10000</v>
      </c>
      <c r="AA2805" s="8" t="str">
        <f t="shared" si="780"/>
        <v>Reda Scott</v>
      </c>
      <c r="AB2805" s="8" t="str">
        <f t="shared" si="781"/>
        <v>M</v>
      </c>
      <c r="AC2805" s="8" t="str">
        <f t="shared" si="782"/>
        <v>WHITE</v>
      </c>
      <c r="AD2805" s="8" t="str">
        <f t="shared" si="787"/>
        <v>FD</v>
      </c>
      <c r="AE2805" s="8" t="str">
        <f t="shared" si="783"/>
        <v/>
      </c>
      <c r="AF2805" s="5">
        <f t="shared" si="784"/>
        <v>1987</v>
      </c>
      <c r="AG2805" s="46">
        <v>2802</v>
      </c>
      <c r="AH2805" s="47" t="str">
        <f t="shared" si="774"/>
        <v/>
      </c>
      <c r="AI2805" s="48" t="str">
        <f t="shared" si="775"/>
        <v/>
      </c>
      <c r="AK2805" s="22" t="e">
        <f>TRIM(#REF!)</f>
        <v>#REF!</v>
      </c>
      <c r="AL2805" s="23" t="e">
        <f>IF(#REF!=0,"",#REF!)</f>
        <v>#REF!</v>
      </c>
      <c r="AM2805" s="19" t="e">
        <f>IF(#REF!=0,"",#REF!)</f>
        <v>#REF!</v>
      </c>
      <c r="AN2805" s="23" t="e">
        <f>IF($AK2805="","",#REF!)</f>
        <v>#REF!</v>
      </c>
      <c r="AO2805" s="23" t="e">
        <f t="shared" si="785"/>
        <v>#REF!</v>
      </c>
      <c r="AP2805" s="19" t="e">
        <f>IF(#REF!=0,"",#REF!)</f>
        <v>#REF!</v>
      </c>
      <c r="AQ2805" s="19" t="e">
        <f>IF(#REF!=0,"",#REF!)</f>
        <v>#REF!</v>
      </c>
      <c r="AR2805" s="19" t="e">
        <f>IF(#REF!=0,"",#REF!)</f>
        <v>#REF!</v>
      </c>
      <c r="AS2805" s="19" t="e">
        <f>#REF!</f>
        <v>#REF!</v>
      </c>
    </row>
    <row r="2806" spans="4:45" ht="19.5" thickTop="1" thickBot="1" x14ac:dyDescent="0.25">
      <c r="D2806" s="1" t="str">
        <f t="shared" si="788"/>
        <v/>
      </c>
      <c r="E2806" s="1" t="str">
        <f t="shared" si="789"/>
        <v/>
      </c>
      <c r="K2806" s="19" t="str">
        <f t="shared" si="776"/>
        <v/>
      </c>
      <c r="L2806" s="19">
        <f t="shared" si="786"/>
        <v>10000</v>
      </c>
      <c r="M2806" s="22" t="str">
        <f>TRIM(Data!$N2803)</f>
        <v>Redwood City</v>
      </c>
      <c r="N2806" s="22" t="str">
        <f>TRIM(Data!$A2803)</f>
        <v>Redwood City (R)</v>
      </c>
      <c r="O2806" s="23">
        <f>IF(Data!$B2803=0,"",Data!$B2803)</f>
        <v>1979</v>
      </c>
      <c r="P2806" s="19" t="str">
        <f>IF(Data!$C2803=0,"",Data!$C2803)</f>
        <v>1</v>
      </c>
      <c r="Q2806" s="23" t="str">
        <f>IF($M2806="","",Data!$E2803)</f>
        <v>L-VL</v>
      </c>
      <c r="R2806" s="23" t="str">
        <f t="shared" si="777"/>
        <v>L</v>
      </c>
      <c r="S2806" s="23" t="str">
        <f t="shared" si="778"/>
        <v>L</v>
      </c>
      <c r="T2806" s="19" t="str">
        <f>IF(Data!$F2803=0,"",Data!$F2803)</f>
        <v/>
      </c>
      <c r="U2806" s="19" t="str">
        <f>IF(Data!$G2803=0,"",Data!$G2803)</f>
        <v/>
      </c>
      <c r="V2806" s="19" t="str">
        <f>IF(Data!$D2803=0,"",Data!$D2803)</f>
        <v/>
      </c>
      <c r="W2806" s="19" t="str">
        <f>Data!$H2803</f>
        <v>Reticulata</v>
      </c>
      <c r="Y2806" s="41" t="e">
        <f t="shared" si="773"/>
        <v>#REF!</v>
      </c>
      <c r="Z2806" s="8">
        <f t="shared" si="779"/>
        <v>10000</v>
      </c>
      <c r="AA2806" s="8" t="str">
        <f t="shared" si="780"/>
        <v>Redwood City</v>
      </c>
      <c r="AB2806" s="8" t="str">
        <f t="shared" si="781"/>
        <v>L</v>
      </c>
      <c r="AC2806" s="8" t="str">
        <f t="shared" si="782"/>
        <v/>
      </c>
      <c r="AD2806" s="8" t="str">
        <f t="shared" si="787"/>
        <v/>
      </c>
      <c r="AE2806" s="8" t="str">
        <f t="shared" si="783"/>
        <v/>
      </c>
      <c r="AF2806" s="5">
        <f t="shared" si="784"/>
        <v>1979</v>
      </c>
      <c r="AG2806" s="46">
        <v>2803</v>
      </c>
      <c r="AH2806" s="47" t="str">
        <f t="shared" si="774"/>
        <v/>
      </c>
      <c r="AI2806" s="48" t="str">
        <f t="shared" si="775"/>
        <v/>
      </c>
      <c r="AK2806" s="22" t="e">
        <f>TRIM(#REF!)</f>
        <v>#REF!</v>
      </c>
      <c r="AL2806" s="23" t="e">
        <f>IF(#REF!=0,"",#REF!)</f>
        <v>#REF!</v>
      </c>
      <c r="AM2806" s="19" t="e">
        <f>IF(#REF!=0,"",#REF!)</f>
        <v>#REF!</v>
      </c>
      <c r="AN2806" s="23" t="e">
        <f>IF($AK2806="","",#REF!)</f>
        <v>#REF!</v>
      </c>
      <c r="AO2806" s="23" t="e">
        <f t="shared" si="785"/>
        <v>#REF!</v>
      </c>
      <c r="AP2806" s="19" t="e">
        <f>IF(#REF!=0,"",#REF!)</f>
        <v>#REF!</v>
      </c>
      <c r="AQ2806" s="19" t="e">
        <f>IF(#REF!=0,"",#REF!)</f>
        <v>#REF!</v>
      </c>
      <c r="AR2806" s="19" t="e">
        <f>IF(#REF!=0,"",#REF!)</f>
        <v>#REF!</v>
      </c>
      <c r="AS2806" s="19" t="e">
        <f>#REF!</f>
        <v>#REF!</v>
      </c>
    </row>
    <row r="2807" spans="4:45" ht="19.5" thickTop="1" thickBot="1" x14ac:dyDescent="0.25">
      <c r="D2807" s="1" t="str">
        <f t="shared" si="788"/>
        <v/>
      </c>
      <c r="E2807" s="1" t="str">
        <f t="shared" si="789"/>
        <v/>
      </c>
      <c r="K2807" s="19" t="str">
        <f t="shared" si="776"/>
        <v/>
      </c>
      <c r="L2807" s="19">
        <f t="shared" si="786"/>
        <v>10000</v>
      </c>
      <c r="M2807" s="22" t="str">
        <f>TRIM(Data!$N2804)</f>
        <v>Reese Johnson, Jr.</v>
      </c>
      <c r="N2807" s="22" t="str">
        <f>TRIM(Data!$A2804)</f>
        <v>Reese Johnson, Jr. (H)</v>
      </c>
      <c r="O2807" s="23">
        <f>IF(Data!$B2804=0,"",Data!$B2804)</f>
        <v>2016</v>
      </c>
      <c r="P2807" s="19" t="str">
        <f>IF(Data!$C2804=0,"",Data!$C2804)</f>
        <v>1</v>
      </c>
      <c r="Q2807" s="23" t="str">
        <f>IF($M2807="","",Data!$E2804)</f>
        <v>M</v>
      </c>
      <c r="R2807" s="23" t="str">
        <f t="shared" si="777"/>
        <v>M</v>
      </c>
      <c r="S2807" s="23" t="str">
        <f t="shared" si="778"/>
        <v>M</v>
      </c>
      <c r="T2807" s="19" t="str">
        <f>IF(Data!$F2804=0,"",Data!$F2804)</f>
        <v/>
      </c>
      <c r="U2807" s="19" t="str">
        <f>IF(Data!$G2804=0,"",Data!$G2804)</f>
        <v/>
      </c>
      <c r="V2807" s="19" t="str">
        <f>IF(Data!$D2804=0,"",Data!$D2804)</f>
        <v/>
      </c>
      <c r="W2807" s="19" t="str">
        <f>Data!$H2804</f>
        <v>NRH</v>
      </c>
      <c r="Y2807" s="41" t="e">
        <f t="shared" si="773"/>
        <v>#REF!</v>
      </c>
      <c r="Z2807" s="8">
        <f t="shared" si="779"/>
        <v>10000</v>
      </c>
      <c r="AA2807" s="8" t="str">
        <f t="shared" si="780"/>
        <v>Reese Johnson, Jr.</v>
      </c>
      <c r="AB2807" s="8" t="str">
        <f t="shared" si="781"/>
        <v>M</v>
      </c>
      <c r="AC2807" s="8" t="str">
        <f t="shared" si="782"/>
        <v/>
      </c>
      <c r="AD2807" s="8" t="str">
        <f t="shared" si="787"/>
        <v/>
      </c>
      <c r="AE2807" s="8" t="str">
        <f t="shared" si="783"/>
        <v/>
      </c>
      <c r="AF2807" s="5">
        <f t="shared" si="784"/>
        <v>2016</v>
      </c>
      <c r="AG2807" s="46">
        <v>2804</v>
      </c>
      <c r="AH2807" s="47" t="str">
        <f t="shared" si="774"/>
        <v/>
      </c>
      <c r="AI2807" s="48" t="str">
        <f t="shared" si="775"/>
        <v/>
      </c>
      <c r="AK2807" s="22" t="e">
        <f>TRIM(#REF!)</f>
        <v>#REF!</v>
      </c>
      <c r="AL2807" s="23" t="e">
        <f>IF(#REF!=0,"",#REF!)</f>
        <v>#REF!</v>
      </c>
      <c r="AM2807" s="19" t="e">
        <f>IF(#REF!=0,"",#REF!)</f>
        <v>#REF!</v>
      </c>
      <c r="AN2807" s="23" t="e">
        <f>IF($AK2807="","",#REF!)</f>
        <v>#REF!</v>
      </c>
      <c r="AO2807" s="23" t="e">
        <f t="shared" si="785"/>
        <v>#REF!</v>
      </c>
      <c r="AP2807" s="19" t="e">
        <f>IF(#REF!=0,"",#REF!)</f>
        <v>#REF!</v>
      </c>
      <c r="AQ2807" s="19" t="e">
        <f>IF(#REF!=0,"",#REF!)</f>
        <v>#REF!</v>
      </c>
      <c r="AR2807" s="19" t="e">
        <f>IF(#REF!=0,"",#REF!)</f>
        <v>#REF!</v>
      </c>
      <c r="AS2807" s="19" t="e">
        <f>#REF!</f>
        <v>#REF!</v>
      </c>
    </row>
    <row r="2808" spans="4:45" ht="19.5" thickTop="1" thickBot="1" x14ac:dyDescent="0.25">
      <c r="D2808" s="1" t="str">
        <f t="shared" si="788"/>
        <v/>
      </c>
      <c r="E2808" s="1" t="str">
        <f t="shared" si="789"/>
        <v/>
      </c>
      <c r="K2808" s="19" t="str">
        <f t="shared" si="776"/>
        <v/>
      </c>
      <c r="L2808" s="19">
        <f t="shared" si="786"/>
        <v>10000</v>
      </c>
      <c r="M2808" s="22" t="str">
        <f>TRIM(Data!$N2805)</f>
        <v>Reeves Sweetheart</v>
      </c>
      <c r="N2808" s="22" t="str">
        <f>TRIM(Data!$A2805)</f>
        <v>Reeves Sweetheart</v>
      </c>
      <c r="O2808" s="23">
        <f>IF(Data!$B2805=0,"",Data!$B2805)</f>
        <v>1959</v>
      </c>
      <c r="P2808" s="19" t="str">
        <f>IF(Data!$C2805=0,"",Data!$C2805)</f>
        <v>1</v>
      </c>
      <c r="Q2808" s="23" t="str">
        <f>IF($M2808="","",Data!$E2805)</f>
        <v>M</v>
      </c>
      <c r="R2808" s="23" t="str">
        <f t="shared" si="777"/>
        <v>M</v>
      </c>
      <c r="S2808" s="23" t="str">
        <f t="shared" si="778"/>
        <v>M</v>
      </c>
      <c r="T2808" s="19" t="str">
        <f>IF(Data!$F2805=0,"",Data!$F2805)</f>
        <v/>
      </c>
      <c r="U2808" s="19" t="str">
        <f>IF(Data!$G2805=0,"",Data!$G2805)</f>
        <v/>
      </c>
      <c r="V2808" s="19" t="str">
        <f>IF(Data!$D2805=0,"",Data!$D2805)</f>
        <v/>
      </c>
      <c r="W2808" s="19" t="str">
        <f>Data!$H2805</f>
        <v>Japonica</v>
      </c>
      <c r="Y2808" s="41" t="e">
        <f t="shared" si="773"/>
        <v>#REF!</v>
      </c>
      <c r="Z2808" s="8">
        <f t="shared" si="779"/>
        <v>10000</v>
      </c>
      <c r="AA2808" s="8" t="str">
        <f t="shared" si="780"/>
        <v>Reeves Sweetheart</v>
      </c>
      <c r="AB2808" s="8" t="str">
        <f t="shared" si="781"/>
        <v>M</v>
      </c>
      <c r="AC2808" s="8" t="str">
        <f t="shared" si="782"/>
        <v/>
      </c>
      <c r="AD2808" s="8" t="str">
        <f t="shared" si="787"/>
        <v/>
      </c>
      <c r="AE2808" s="8" t="str">
        <f t="shared" si="783"/>
        <v/>
      </c>
      <c r="AF2808" s="5">
        <f t="shared" si="784"/>
        <v>1959</v>
      </c>
      <c r="AG2808" s="46">
        <v>2805</v>
      </c>
      <c r="AH2808" s="47" t="str">
        <f t="shared" si="774"/>
        <v/>
      </c>
      <c r="AI2808" s="48" t="str">
        <f t="shared" si="775"/>
        <v/>
      </c>
      <c r="AK2808" s="22" t="e">
        <f>TRIM(#REF!)</f>
        <v>#REF!</v>
      </c>
      <c r="AL2808" s="23" t="e">
        <f>IF(#REF!=0,"",#REF!)</f>
        <v>#REF!</v>
      </c>
      <c r="AM2808" s="19" t="e">
        <f>IF(#REF!=0,"",#REF!)</f>
        <v>#REF!</v>
      </c>
      <c r="AN2808" s="23" t="e">
        <f>IF($AK2808="","",#REF!)</f>
        <v>#REF!</v>
      </c>
      <c r="AO2808" s="23" t="e">
        <f t="shared" si="785"/>
        <v>#REF!</v>
      </c>
      <c r="AP2808" s="19" t="e">
        <f>IF(#REF!=0,"",#REF!)</f>
        <v>#REF!</v>
      </c>
      <c r="AQ2808" s="19" t="e">
        <f>IF(#REF!=0,"",#REF!)</f>
        <v>#REF!</v>
      </c>
      <c r="AR2808" s="19" t="e">
        <f>IF(#REF!=0,"",#REF!)</f>
        <v>#REF!</v>
      </c>
      <c r="AS2808" s="19" t="e">
        <f>#REF!</f>
        <v>#REF!</v>
      </c>
    </row>
    <row r="2809" spans="4:45" ht="19.5" thickTop="1" thickBot="1" x14ac:dyDescent="0.25">
      <c r="D2809" s="1" t="str">
        <f t="shared" si="788"/>
        <v/>
      </c>
      <c r="E2809" s="1" t="str">
        <f t="shared" si="789"/>
        <v/>
      </c>
      <c r="K2809" s="19" t="str">
        <f t="shared" si="776"/>
        <v/>
      </c>
      <c r="L2809" s="19">
        <f t="shared" si="786"/>
        <v>10000</v>
      </c>
      <c r="M2809" s="22" t="str">
        <f>TRIM(Data!$N2806)</f>
        <v>Refinement (See Purity)</v>
      </c>
      <c r="N2809" s="22" t="str">
        <f>TRIM(Data!$A2806)</f>
        <v>Refinement (See Purity)</v>
      </c>
      <c r="O2809" s="23">
        <f>IF(Data!$B2806=0,"",Data!$B2806)</f>
        <v>1887</v>
      </c>
      <c r="P2809" s="19" t="str">
        <f>IF(Data!$C2806=0,"",Data!$C2806)</f>
        <v/>
      </c>
      <c r="Q2809" s="23" t="str">
        <f>IF($M2809="","",Data!$E2806)</f>
        <v>M</v>
      </c>
      <c r="R2809" s="23" t="str">
        <f t="shared" si="777"/>
        <v>M</v>
      </c>
      <c r="S2809" s="23" t="str">
        <f t="shared" si="778"/>
        <v>M</v>
      </c>
      <c r="T2809" s="19" t="str">
        <f>IF(Data!$F2806=0,"",Data!$F2806)</f>
        <v>WHITE</v>
      </c>
      <c r="U2809" s="19" t="str">
        <f>IF(Data!$G2806=0,"",Data!$G2806)</f>
        <v/>
      </c>
      <c r="V2809" s="19" t="str">
        <f>IF(Data!$D2806=0,"",Data!$D2806)</f>
        <v>ANTIQUE</v>
      </c>
      <c r="W2809" s="19" t="str">
        <f>Data!$H2806</f>
        <v>Japonica</v>
      </c>
      <c r="Y2809" s="41" t="e">
        <f t="shared" si="773"/>
        <v>#REF!</v>
      </c>
      <c r="Z2809" s="8">
        <f t="shared" si="779"/>
        <v>2809</v>
      </c>
      <c r="AA2809" s="8" t="str">
        <f t="shared" si="780"/>
        <v>Refinement (See Purity)</v>
      </c>
      <c r="AB2809" s="8" t="str">
        <f t="shared" si="781"/>
        <v>M</v>
      </c>
      <c r="AC2809" s="8" t="str">
        <f t="shared" si="782"/>
        <v>WHITE</v>
      </c>
      <c r="AD2809" s="8" t="str">
        <f t="shared" si="787"/>
        <v/>
      </c>
      <c r="AE2809" s="8" t="str">
        <f t="shared" si="783"/>
        <v>ANTIQUE</v>
      </c>
      <c r="AF2809" s="5">
        <f t="shared" si="784"/>
        <v>1887</v>
      </c>
      <c r="AG2809" s="46">
        <v>2806</v>
      </c>
      <c r="AH2809" s="47" t="str">
        <f t="shared" si="774"/>
        <v/>
      </c>
      <c r="AI2809" s="48" t="str">
        <f t="shared" si="775"/>
        <v/>
      </c>
      <c r="AK2809" s="22" t="e">
        <f>TRIM(#REF!)</f>
        <v>#REF!</v>
      </c>
      <c r="AL2809" s="23" t="e">
        <f>IF(#REF!=0,"",#REF!)</f>
        <v>#REF!</v>
      </c>
      <c r="AM2809" s="19" t="e">
        <f>IF(#REF!=0,"",#REF!)</f>
        <v>#REF!</v>
      </c>
      <c r="AN2809" s="23" t="e">
        <f>IF($AK2809="","",#REF!)</f>
        <v>#REF!</v>
      </c>
      <c r="AO2809" s="23" t="e">
        <f t="shared" si="785"/>
        <v>#REF!</v>
      </c>
      <c r="AP2809" s="19" t="e">
        <f>IF(#REF!=0,"",#REF!)</f>
        <v>#REF!</v>
      </c>
      <c r="AQ2809" s="19" t="e">
        <f>IF(#REF!=0,"",#REF!)</f>
        <v>#REF!</v>
      </c>
      <c r="AR2809" s="19" t="e">
        <f>IF(#REF!=0,"",#REF!)</f>
        <v>#REF!</v>
      </c>
      <c r="AS2809" s="19" t="e">
        <f>#REF!</f>
        <v>#REF!</v>
      </c>
    </row>
    <row r="2810" spans="4:45" ht="19.5" thickTop="1" thickBot="1" x14ac:dyDescent="0.25">
      <c r="D2810" s="1" t="str">
        <f t="shared" si="788"/>
        <v/>
      </c>
      <c r="E2810" s="1" t="str">
        <f t="shared" si="789"/>
        <v/>
      </c>
      <c r="K2810" s="19" t="str">
        <f t="shared" si="776"/>
        <v/>
      </c>
      <c r="L2810" s="19">
        <f t="shared" si="786"/>
        <v>10000</v>
      </c>
      <c r="M2810" s="22" t="str">
        <f>TRIM(Data!$N2807)</f>
        <v>Reg Ragland</v>
      </c>
      <c r="N2810" s="22" t="str">
        <f>TRIM(Data!$A2807)</f>
        <v>Reg Ragland</v>
      </c>
      <c r="O2810" s="23">
        <f>IF(Data!$B2807=0,"",Data!$B2807)</f>
        <v>1954</v>
      </c>
      <c r="P2810" s="19" t="str">
        <f>IF(Data!$C2807=0,"",Data!$C2807)</f>
        <v>1</v>
      </c>
      <c r="Q2810" s="23" t="str">
        <f>IF($M2810="","",Data!$E2807)</f>
        <v>L-VL</v>
      </c>
      <c r="R2810" s="23" t="str">
        <f t="shared" si="777"/>
        <v>L</v>
      </c>
      <c r="S2810" s="23" t="str">
        <f t="shared" si="778"/>
        <v>L</v>
      </c>
      <c r="T2810" s="19" t="str">
        <f>IF(Data!$F2807=0,"",Data!$F2807)</f>
        <v/>
      </c>
      <c r="U2810" s="19" t="str">
        <f>IF(Data!$G2807=0,"",Data!$G2807)</f>
        <v/>
      </c>
      <c r="V2810" s="19" t="str">
        <f>IF(Data!$D2807=0,"",Data!$D2807)</f>
        <v/>
      </c>
      <c r="W2810" s="19" t="str">
        <f>Data!$H2807</f>
        <v>Japonica</v>
      </c>
      <c r="Y2810" s="41" t="e">
        <f t="shared" si="773"/>
        <v>#REF!</v>
      </c>
      <c r="Z2810" s="8">
        <f t="shared" si="779"/>
        <v>10000</v>
      </c>
      <c r="AA2810" s="8" t="str">
        <f t="shared" si="780"/>
        <v>Reg Ragland</v>
      </c>
      <c r="AB2810" s="8" t="str">
        <f t="shared" si="781"/>
        <v>L</v>
      </c>
      <c r="AC2810" s="8" t="str">
        <f t="shared" si="782"/>
        <v/>
      </c>
      <c r="AD2810" s="8" t="str">
        <f t="shared" si="787"/>
        <v/>
      </c>
      <c r="AE2810" s="8" t="str">
        <f t="shared" si="783"/>
        <v/>
      </c>
      <c r="AF2810" s="5">
        <f t="shared" si="784"/>
        <v>1954</v>
      </c>
      <c r="AG2810" s="46">
        <v>2807</v>
      </c>
      <c r="AH2810" s="47" t="str">
        <f t="shared" si="774"/>
        <v/>
      </c>
      <c r="AI2810" s="48" t="str">
        <f t="shared" si="775"/>
        <v/>
      </c>
      <c r="AK2810" s="22" t="e">
        <f>TRIM(#REF!)</f>
        <v>#REF!</v>
      </c>
      <c r="AL2810" s="23" t="e">
        <f>IF(#REF!=0,"",#REF!)</f>
        <v>#REF!</v>
      </c>
      <c r="AM2810" s="19" t="e">
        <f>IF(#REF!=0,"",#REF!)</f>
        <v>#REF!</v>
      </c>
      <c r="AN2810" s="23" t="e">
        <f>IF($AK2810="","",#REF!)</f>
        <v>#REF!</v>
      </c>
      <c r="AO2810" s="23" t="e">
        <f t="shared" si="785"/>
        <v>#REF!</v>
      </c>
      <c r="AP2810" s="19" t="e">
        <f>IF(#REF!=0,"",#REF!)</f>
        <v>#REF!</v>
      </c>
      <c r="AQ2810" s="19" t="e">
        <f>IF(#REF!=0,"",#REF!)</f>
        <v>#REF!</v>
      </c>
      <c r="AR2810" s="19" t="e">
        <f>IF(#REF!=0,"",#REF!)</f>
        <v>#REF!</v>
      </c>
      <c r="AS2810" s="19" t="e">
        <f>#REF!</f>
        <v>#REF!</v>
      </c>
    </row>
    <row r="2811" spans="4:45" ht="19.5" thickTop="1" thickBot="1" x14ac:dyDescent="0.25">
      <c r="D2811" s="1" t="str">
        <f t="shared" si="788"/>
        <v/>
      </c>
      <c r="E2811" s="1" t="str">
        <f t="shared" si="789"/>
        <v/>
      </c>
      <c r="K2811" s="19" t="str">
        <f t="shared" si="776"/>
        <v/>
      </c>
      <c r="L2811" s="19">
        <f t="shared" si="786"/>
        <v>10000</v>
      </c>
      <c r="M2811" s="22" t="str">
        <f>TRIM(Data!$N2808)</f>
        <v>Regan Dove</v>
      </c>
      <c r="N2811" s="22" t="str">
        <f>TRIM(Data!$A2808)</f>
        <v>Regan Dove</v>
      </c>
      <c r="O2811" s="23">
        <f>IF(Data!$B2808=0,"",Data!$B2808)</f>
        <v>2023</v>
      </c>
      <c r="P2811" s="19" t="str">
        <f>IF(Data!$C2808=0,"",Data!$C2808)</f>
        <v>1</v>
      </c>
      <c r="Q2811" s="23" t="str">
        <f>IF($M2811="","",Data!$E2808)</f>
        <v>M</v>
      </c>
      <c r="R2811" s="23" t="str">
        <f t="shared" si="777"/>
        <v>M</v>
      </c>
      <c r="S2811" s="23" t="str">
        <f t="shared" si="778"/>
        <v>M</v>
      </c>
      <c r="T2811" s="19" t="str">
        <f>IF(Data!$F2808=0,"",Data!$F2808)</f>
        <v/>
      </c>
      <c r="U2811" s="19" t="str">
        <f>IF(Data!$G2808=0,"",Data!$G2808)</f>
        <v/>
      </c>
      <c r="V2811" s="19" t="str">
        <f>IF(Data!$D2808=0,"",Data!$D2808)</f>
        <v/>
      </c>
      <c r="W2811" s="19" t="str">
        <f>Data!$H2808</f>
        <v>Japonica</v>
      </c>
      <c r="Y2811" s="41" t="e">
        <f t="shared" si="773"/>
        <v>#REF!</v>
      </c>
      <c r="Z2811" s="8">
        <f t="shared" si="779"/>
        <v>10000</v>
      </c>
      <c r="AA2811" s="8" t="str">
        <f t="shared" si="780"/>
        <v>Regan Dove</v>
      </c>
      <c r="AB2811" s="8" t="str">
        <f t="shared" si="781"/>
        <v>M</v>
      </c>
      <c r="AC2811" s="8" t="str">
        <f t="shared" si="782"/>
        <v/>
      </c>
      <c r="AD2811" s="8" t="str">
        <f t="shared" si="787"/>
        <v/>
      </c>
      <c r="AE2811" s="8" t="str">
        <f t="shared" si="783"/>
        <v/>
      </c>
      <c r="AF2811" s="5">
        <f t="shared" si="784"/>
        <v>2023</v>
      </c>
      <c r="AG2811" s="46">
        <v>2808</v>
      </c>
      <c r="AH2811" s="47" t="str">
        <f t="shared" si="774"/>
        <v/>
      </c>
      <c r="AI2811" s="48" t="str">
        <f t="shared" si="775"/>
        <v/>
      </c>
      <c r="AK2811" s="22" t="e">
        <f>TRIM(#REF!)</f>
        <v>#REF!</v>
      </c>
      <c r="AL2811" s="23" t="e">
        <f>IF(#REF!=0,"",#REF!)</f>
        <v>#REF!</v>
      </c>
      <c r="AM2811" s="19" t="e">
        <f>IF(#REF!=0,"",#REF!)</f>
        <v>#REF!</v>
      </c>
      <c r="AN2811" s="23" t="e">
        <f>IF($AK2811="","",#REF!)</f>
        <v>#REF!</v>
      </c>
      <c r="AO2811" s="23" t="e">
        <f t="shared" si="785"/>
        <v>#REF!</v>
      </c>
      <c r="AP2811" s="19" t="e">
        <f>IF(#REF!=0,"",#REF!)</f>
        <v>#REF!</v>
      </c>
      <c r="AQ2811" s="19" t="e">
        <f>IF(#REF!=0,"",#REF!)</f>
        <v>#REF!</v>
      </c>
      <c r="AR2811" s="19" t="e">
        <f>IF(#REF!=0,"",#REF!)</f>
        <v>#REF!</v>
      </c>
      <c r="AS2811" s="19" t="e">
        <f>#REF!</f>
        <v>#REF!</v>
      </c>
    </row>
    <row r="2812" spans="4:45" ht="19.5" thickTop="1" thickBot="1" x14ac:dyDescent="0.25">
      <c r="D2812" s="1" t="str">
        <f t="shared" si="788"/>
        <v/>
      </c>
      <c r="E2812" s="1" t="str">
        <f t="shared" si="789"/>
        <v/>
      </c>
      <c r="K2812" s="19" t="str">
        <f t="shared" si="776"/>
        <v/>
      </c>
      <c r="L2812" s="19">
        <f t="shared" si="786"/>
        <v>10000</v>
      </c>
      <c r="M2812" s="22" t="str">
        <f>TRIM(Data!$N2809)</f>
        <v>Regina Del Giganti</v>
      </c>
      <c r="N2812" s="22" t="str">
        <f>TRIM(Data!$A2809)</f>
        <v>Regina Del Giganti (Hall Townes)</v>
      </c>
      <c r="O2812" s="23">
        <f>IF(Data!$B2809=0,"",Data!$B2809)</f>
        <v>1855</v>
      </c>
      <c r="P2812" s="19" t="str">
        <f>IF(Data!$C2809=0,"",Data!$C2809)</f>
        <v/>
      </c>
      <c r="Q2812" s="23" t="str">
        <f>IF($M2812="","",Data!$E2809)</f>
        <v>M-L</v>
      </c>
      <c r="R2812" s="23" t="str">
        <f t="shared" si="777"/>
        <v>M</v>
      </c>
      <c r="S2812" s="23" t="str">
        <f t="shared" si="778"/>
        <v>M</v>
      </c>
      <c r="T2812" s="19" t="str">
        <f>IF(Data!$F2809=0,"",Data!$F2809)</f>
        <v/>
      </c>
      <c r="U2812" s="19" t="str">
        <f>IF(Data!$G2809=0,"",Data!$G2809)</f>
        <v/>
      </c>
      <c r="V2812" s="19" t="str">
        <f>IF(Data!$D2809=0,"",Data!$D2809)</f>
        <v>ANTIQUE</v>
      </c>
      <c r="W2812" s="19" t="str">
        <f>Data!$H2809</f>
        <v>Japonica</v>
      </c>
      <c r="Y2812" s="41" t="e">
        <f t="shared" si="773"/>
        <v>#REF!</v>
      </c>
      <c r="Z2812" s="8">
        <f t="shared" si="779"/>
        <v>2812</v>
      </c>
      <c r="AA2812" s="8" t="str">
        <f t="shared" si="780"/>
        <v>Regina Del Giganti</v>
      </c>
      <c r="AB2812" s="8" t="str">
        <f t="shared" si="781"/>
        <v>M</v>
      </c>
      <c r="AC2812" s="8" t="str">
        <f t="shared" si="782"/>
        <v/>
      </c>
      <c r="AD2812" s="8" t="str">
        <f t="shared" si="787"/>
        <v/>
      </c>
      <c r="AE2812" s="8" t="str">
        <f t="shared" si="783"/>
        <v>ANTIQUE</v>
      </c>
      <c r="AF2812" s="5">
        <f t="shared" si="784"/>
        <v>1855</v>
      </c>
      <c r="AG2812" s="46">
        <v>2809</v>
      </c>
      <c r="AH2812" s="47" t="str">
        <f t="shared" si="774"/>
        <v/>
      </c>
      <c r="AI2812" s="48" t="str">
        <f t="shared" si="775"/>
        <v/>
      </c>
      <c r="AK2812" s="22" t="e">
        <f>TRIM(#REF!)</f>
        <v>#REF!</v>
      </c>
      <c r="AL2812" s="23" t="e">
        <f>IF(#REF!=0,"",#REF!)</f>
        <v>#REF!</v>
      </c>
      <c r="AM2812" s="19" t="e">
        <f>IF(#REF!=0,"",#REF!)</f>
        <v>#REF!</v>
      </c>
      <c r="AN2812" s="23" t="e">
        <f>IF($AK2812="","",#REF!)</f>
        <v>#REF!</v>
      </c>
      <c r="AO2812" s="23" t="e">
        <f t="shared" si="785"/>
        <v>#REF!</v>
      </c>
      <c r="AP2812" s="19" t="e">
        <f>IF(#REF!=0,"",#REF!)</f>
        <v>#REF!</v>
      </c>
      <c r="AQ2812" s="19" t="e">
        <f>IF(#REF!=0,"",#REF!)</f>
        <v>#REF!</v>
      </c>
      <c r="AR2812" s="19" t="e">
        <f>IF(#REF!=0,"",#REF!)</f>
        <v>#REF!</v>
      </c>
      <c r="AS2812" s="19" t="e">
        <f>#REF!</f>
        <v>#REF!</v>
      </c>
    </row>
    <row r="2813" spans="4:45" ht="19.5" thickTop="1" thickBot="1" x14ac:dyDescent="0.25">
      <c r="D2813" s="1" t="str">
        <f t="shared" si="788"/>
        <v/>
      </c>
      <c r="E2813" s="1" t="str">
        <f t="shared" si="789"/>
        <v/>
      </c>
      <c r="K2813" s="19" t="str">
        <f t="shared" si="776"/>
        <v/>
      </c>
      <c r="L2813" s="19">
        <f t="shared" si="786"/>
        <v>10000</v>
      </c>
      <c r="M2813" s="22" t="str">
        <f>TRIM(Data!$N2810)</f>
        <v>Reiho</v>
      </c>
      <c r="N2813" s="22" t="str">
        <f>TRIM(Data!$A2810)</f>
        <v>Reiho (Higo)</v>
      </c>
      <c r="O2813" s="23" t="str">
        <f>IF(Data!$B2810=0,"",Data!$B2810)</f>
        <v/>
      </c>
      <c r="P2813" s="19" t="str">
        <f>IF(Data!$C2810=0,"",Data!$C2810)</f>
        <v/>
      </c>
      <c r="Q2813" s="23" t="str">
        <f>IF($M2813="","",Data!$E2810)</f>
        <v>L</v>
      </c>
      <c r="R2813" s="23" t="str">
        <f t="shared" si="777"/>
        <v>L</v>
      </c>
      <c r="S2813" s="23" t="str">
        <f t="shared" si="778"/>
        <v>L</v>
      </c>
      <c r="T2813" s="19" t="str">
        <f>IF(Data!$F2810=0,"",Data!$F2810)</f>
        <v/>
      </c>
      <c r="U2813" s="19" t="str">
        <f>IF(Data!$G2810=0,"",Data!$G2810)</f>
        <v/>
      </c>
      <c r="V2813" s="19" t="str">
        <f>IF(Data!$D2810=0,"",Data!$D2810)</f>
        <v/>
      </c>
      <c r="W2813" s="19" t="str">
        <f>Data!$H2810</f>
        <v>Japonica [Higo]</v>
      </c>
      <c r="Y2813" s="41" t="e">
        <f t="shared" si="773"/>
        <v>#REF!</v>
      </c>
      <c r="Z2813" s="8">
        <f t="shared" si="779"/>
        <v>10000</v>
      </c>
      <c r="AA2813" s="8" t="str">
        <f t="shared" si="780"/>
        <v>Reiho</v>
      </c>
      <c r="AB2813" s="8" t="str">
        <f t="shared" si="781"/>
        <v>L</v>
      </c>
      <c r="AC2813" s="8" t="str">
        <f t="shared" si="782"/>
        <v/>
      </c>
      <c r="AD2813" s="8" t="str">
        <f t="shared" si="787"/>
        <v/>
      </c>
      <c r="AE2813" s="8" t="str">
        <f t="shared" si="783"/>
        <v/>
      </c>
      <c r="AF2813" s="5" t="str">
        <f t="shared" si="784"/>
        <v/>
      </c>
      <c r="AG2813" s="46">
        <v>2810</v>
      </c>
      <c r="AH2813" s="47" t="str">
        <f t="shared" si="774"/>
        <v/>
      </c>
      <c r="AI2813" s="48" t="str">
        <f t="shared" si="775"/>
        <v/>
      </c>
      <c r="AK2813" s="22" t="e">
        <f>TRIM(#REF!)</f>
        <v>#REF!</v>
      </c>
      <c r="AL2813" s="23" t="e">
        <f>IF(#REF!=0,"",#REF!)</f>
        <v>#REF!</v>
      </c>
      <c r="AM2813" s="19" t="e">
        <f>IF(#REF!=0,"",#REF!)</f>
        <v>#REF!</v>
      </c>
      <c r="AN2813" s="23" t="e">
        <f>IF($AK2813="","",#REF!)</f>
        <v>#REF!</v>
      </c>
      <c r="AO2813" s="23" t="e">
        <f t="shared" si="785"/>
        <v>#REF!</v>
      </c>
      <c r="AP2813" s="19" t="e">
        <f>IF(#REF!=0,"",#REF!)</f>
        <v>#REF!</v>
      </c>
      <c r="AQ2813" s="19" t="e">
        <f>IF(#REF!=0,"",#REF!)</f>
        <v>#REF!</v>
      </c>
      <c r="AR2813" s="19" t="e">
        <f>IF(#REF!=0,"",#REF!)</f>
        <v>#REF!</v>
      </c>
      <c r="AS2813" s="19" t="e">
        <f>#REF!</f>
        <v>#REF!</v>
      </c>
    </row>
    <row r="2814" spans="4:45" ht="19.5" thickTop="1" thickBot="1" x14ac:dyDescent="0.25">
      <c r="D2814" s="1" t="str">
        <f t="shared" si="788"/>
        <v/>
      </c>
      <c r="E2814" s="1" t="str">
        <f t="shared" si="789"/>
        <v/>
      </c>
      <c r="K2814" s="19" t="str">
        <f t="shared" si="776"/>
        <v/>
      </c>
      <c r="L2814" s="19">
        <f t="shared" si="786"/>
        <v>10000</v>
      </c>
      <c r="M2814" s="22" t="str">
        <f>TRIM(Data!$N2811)</f>
        <v>Reilly's Reflection</v>
      </c>
      <c r="N2814" s="22" t="str">
        <f>TRIM(Data!$A2811)</f>
        <v>Reilly's Reflection (H)</v>
      </c>
      <c r="O2814" s="23">
        <f>IF(Data!$B2811=0,"",Data!$B2811)</f>
        <v>2019</v>
      </c>
      <c r="P2814" s="19" t="str">
        <f>IF(Data!$C2811=0,"",Data!$C2811)</f>
        <v>1</v>
      </c>
      <c r="Q2814" s="23" t="str">
        <f>IF($M2814="","",Data!$E2811)</f>
        <v>Min</v>
      </c>
      <c r="R2814" s="23" t="str">
        <f t="shared" si="777"/>
        <v>Min</v>
      </c>
      <c r="S2814" s="23" t="str">
        <f t="shared" si="778"/>
        <v>Min</v>
      </c>
      <c r="T2814" s="19" t="str">
        <f>IF(Data!$F2811=0,"",Data!$F2811)</f>
        <v/>
      </c>
      <c r="U2814" s="19" t="str">
        <f>IF(Data!$G2811=0,"",Data!$G2811)</f>
        <v/>
      </c>
      <c r="V2814" s="19" t="str">
        <f>IF(Data!$D2811=0,"",Data!$D2811)</f>
        <v/>
      </c>
      <c r="W2814" s="19" t="str">
        <f>Data!$H2811</f>
        <v>NRH</v>
      </c>
      <c r="Y2814" s="41" t="e">
        <f t="shared" si="773"/>
        <v>#REF!</v>
      </c>
      <c r="Z2814" s="8">
        <f t="shared" si="779"/>
        <v>10000</v>
      </c>
      <c r="AA2814" s="8" t="str">
        <f t="shared" si="780"/>
        <v>Reilly's Reflection</v>
      </c>
      <c r="AB2814" s="8" t="str">
        <f t="shared" si="781"/>
        <v>Min</v>
      </c>
      <c r="AC2814" s="8" t="str">
        <f t="shared" si="782"/>
        <v/>
      </c>
      <c r="AD2814" s="8" t="str">
        <f t="shared" si="787"/>
        <v/>
      </c>
      <c r="AE2814" s="8" t="str">
        <f t="shared" si="783"/>
        <v/>
      </c>
      <c r="AF2814" s="5">
        <f t="shared" si="784"/>
        <v>2019</v>
      </c>
      <c r="AG2814" s="46">
        <v>2811</v>
      </c>
      <c r="AH2814" s="47" t="str">
        <f t="shared" si="774"/>
        <v/>
      </c>
      <c r="AI2814" s="48" t="str">
        <f t="shared" si="775"/>
        <v/>
      </c>
      <c r="AK2814" s="22" t="e">
        <f>TRIM(#REF!)</f>
        <v>#REF!</v>
      </c>
      <c r="AL2814" s="23" t="e">
        <f>IF(#REF!=0,"",#REF!)</f>
        <v>#REF!</v>
      </c>
      <c r="AM2814" s="19" t="e">
        <f>IF(#REF!=0,"",#REF!)</f>
        <v>#REF!</v>
      </c>
      <c r="AN2814" s="23" t="e">
        <f>IF($AK2814="","",#REF!)</f>
        <v>#REF!</v>
      </c>
      <c r="AO2814" s="23" t="e">
        <f t="shared" si="785"/>
        <v>#REF!</v>
      </c>
      <c r="AP2814" s="19" t="e">
        <f>IF(#REF!=0,"",#REF!)</f>
        <v>#REF!</v>
      </c>
      <c r="AQ2814" s="19" t="e">
        <f>IF(#REF!=0,"",#REF!)</f>
        <v>#REF!</v>
      </c>
      <c r="AR2814" s="19" t="e">
        <f>IF(#REF!=0,"",#REF!)</f>
        <v>#REF!</v>
      </c>
      <c r="AS2814" s="19" t="e">
        <f>#REF!</f>
        <v>#REF!</v>
      </c>
    </row>
    <row r="2815" spans="4:45" ht="19.5" thickTop="1" thickBot="1" x14ac:dyDescent="0.25">
      <c r="D2815" s="1" t="str">
        <f t="shared" si="788"/>
        <v/>
      </c>
      <c r="E2815" s="1" t="str">
        <f t="shared" si="789"/>
        <v/>
      </c>
      <c r="K2815" s="19" t="str">
        <f t="shared" si="776"/>
        <v/>
      </c>
      <c r="L2815" s="19">
        <f t="shared" si="786"/>
        <v>10000</v>
      </c>
      <c r="M2815" s="22" t="str">
        <f>TRIM(Data!$N2812)</f>
        <v>Reine des Fleurs</v>
      </c>
      <c r="N2815" s="22" t="str">
        <f>TRIM(Data!$A2812)</f>
        <v>Reine des Fleurs (Lady Derby)</v>
      </c>
      <c r="O2815" s="23">
        <f>IF(Data!$B2812=0,"",Data!$B2812)</f>
        <v>1848</v>
      </c>
      <c r="P2815" s="19" t="str">
        <f>IF(Data!$C2812=0,"",Data!$C2812)</f>
        <v/>
      </c>
      <c r="Q2815" s="23" t="str">
        <f>IF($M2815="","",Data!$E2812)</f>
        <v>M</v>
      </c>
      <c r="R2815" s="23" t="str">
        <f t="shared" si="777"/>
        <v>M</v>
      </c>
      <c r="S2815" s="23" t="str">
        <f t="shared" si="778"/>
        <v>M</v>
      </c>
      <c r="T2815" s="19" t="str">
        <f>IF(Data!$F2812=0,"",Data!$F2812)</f>
        <v/>
      </c>
      <c r="U2815" s="19" t="str">
        <f>IF(Data!$G2812=0,"",Data!$G2812)</f>
        <v>FD</v>
      </c>
      <c r="V2815" s="19" t="str">
        <f>IF(Data!$D2812=0,"",Data!$D2812)</f>
        <v>ANTIQUE</v>
      </c>
      <c r="W2815" s="19" t="str">
        <f>Data!$H2812</f>
        <v>Japonica</v>
      </c>
      <c r="Y2815" s="41" t="e">
        <f t="shared" si="773"/>
        <v>#REF!</v>
      </c>
      <c r="Z2815" s="8">
        <f t="shared" si="779"/>
        <v>2815</v>
      </c>
      <c r="AA2815" s="8" t="str">
        <f t="shared" si="780"/>
        <v>Reine des Fleurs</v>
      </c>
      <c r="AB2815" s="8" t="str">
        <f t="shared" si="781"/>
        <v>M</v>
      </c>
      <c r="AC2815" s="8" t="str">
        <f t="shared" si="782"/>
        <v/>
      </c>
      <c r="AD2815" s="8" t="str">
        <f t="shared" si="787"/>
        <v>FD</v>
      </c>
      <c r="AE2815" s="8" t="str">
        <f t="shared" si="783"/>
        <v>ANTIQUE</v>
      </c>
      <c r="AF2815" s="5">
        <f t="shared" si="784"/>
        <v>1848</v>
      </c>
      <c r="AG2815" s="46">
        <v>2812</v>
      </c>
      <c r="AH2815" s="47" t="str">
        <f t="shared" si="774"/>
        <v/>
      </c>
      <c r="AI2815" s="48" t="str">
        <f t="shared" si="775"/>
        <v/>
      </c>
      <c r="AK2815" s="22" t="e">
        <f>TRIM(#REF!)</f>
        <v>#REF!</v>
      </c>
      <c r="AL2815" s="23" t="e">
        <f>IF(#REF!=0,"",#REF!)</f>
        <v>#REF!</v>
      </c>
      <c r="AM2815" s="19" t="e">
        <f>IF(#REF!=0,"",#REF!)</f>
        <v>#REF!</v>
      </c>
      <c r="AN2815" s="23" t="e">
        <f>IF($AK2815="","",#REF!)</f>
        <v>#REF!</v>
      </c>
      <c r="AO2815" s="23" t="e">
        <f t="shared" si="785"/>
        <v>#REF!</v>
      </c>
      <c r="AP2815" s="19" t="e">
        <f>IF(#REF!=0,"",#REF!)</f>
        <v>#REF!</v>
      </c>
      <c r="AQ2815" s="19" t="e">
        <f>IF(#REF!=0,"",#REF!)</f>
        <v>#REF!</v>
      </c>
      <c r="AR2815" s="19" t="e">
        <f>IF(#REF!=0,"",#REF!)</f>
        <v>#REF!</v>
      </c>
      <c r="AS2815" s="19" t="e">
        <f>#REF!</f>
        <v>#REF!</v>
      </c>
    </row>
    <row r="2816" spans="4:45" ht="19.5" thickTop="1" thickBot="1" x14ac:dyDescent="0.25">
      <c r="D2816" s="1" t="str">
        <f t="shared" si="788"/>
        <v/>
      </c>
      <c r="E2816" s="1" t="str">
        <f t="shared" si="789"/>
        <v/>
      </c>
      <c r="K2816" s="19" t="str">
        <f t="shared" si="776"/>
        <v/>
      </c>
      <c r="L2816" s="19">
        <f t="shared" si="786"/>
        <v>10000</v>
      </c>
      <c r="M2816" s="22" t="str">
        <f>TRIM(Data!$N2813)</f>
        <v>Remey</v>
      </c>
      <c r="N2816" s="22" t="str">
        <f>TRIM(Data!$A2813)</f>
        <v>Remey</v>
      </c>
      <c r="O2816" s="23">
        <f>IF(Data!$B2813=0,"",Data!$B2813)</f>
        <v>2016</v>
      </c>
      <c r="P2816" s="19" t="str">
        <f>IF(Data!$C2813=0,"",Data!$C2813)</f>
        <v>1</v>
      </c>
      <c r="Q2816" s="23" t="str">
        <f>IF($M2816="","",Data!$E2813)</f>
        <v>Min</v>
      </c>
      <c r="R2816" s="23" t="str">
        <f t="shared" si="777"/>
        <v>Min</v>
      </c>
      <c r="S2816" s="23" t="str">
        <f t="shared" si="778"/>
        <v>Min</v>
      </c>
      <c r="T2816" s="19" t="str">
        <f>IF(Data!$F2813=0,"",Data!$F2813)</f>
        <v/>
      </c>
      <c r="U2816" s="19" t="str">
        <f>IF(Data!$G2813=0,"",Data!$G2813)</f>
        <v>FD</v>
      </c>
      <c r="V2816" s="19" t="str">
        <f>IF(Data!$D2813=0,"",Data!$D2813)</f>
        <v/>
      </c>
      <c r="W2816" s="19" t="str">
        <f>Data!$H2813</f>
        <v>Japonica</v>
      </c>
      <c r="Y2816" s="41" t="e">
        <f t="shared" si="773"/>
        <v>#REF!</v>
      </c>
      <c r="Z2816" s="8">
        <f t="shared" si="779"/>
        <v>10000</v>
      </c>
      <c r="AA2816" s="8" t="str">
        <f t="shared" si="780"/>
        <v>Remey</v>
      </c>
      <c r="AB2816" s="8" t="str">
        <f t="shared" si="781"/>
        <v>Min</v>
      </c>
      <c r="AC2816" s="8" t="str">
        <f t="shared" si="782"/>
        <v/>
      </c>
      <c r="AD2816" s="8" t="str">
        <f t="shared" si="787"/>
        <v>FD</v>
      </c>
      <c r="AE2816" s="8" t="str">
        <f t="shared" si="783"/>
        <v/>
      </c>
      <c r="AF2816" s="5">
        <f t="shared" si="784"/>
        <v>2016</v>
      </c>
      <c r="AG2816" s="46">
        <v>2813</v>
      </c>
      <c r="AH2816" s="47" t="str">
        <f t="shared" si="774"/>
        <v/>
      </c>
      <c r="AI2816" s="48" t="str">
        <f t="shared" si="775"/>
        <v/>
      </c>
      <c r="AK2816" s="22" t="e">
        <f>TRIM(#REF!)</f>
        <v>#REF!</v>
      </c>
      <c r="AL2816" s="23" t="e">
        <f>IF(#REF!=0,"",#REF!)</f>
        <v>#REF!</v>
      </c>
      <c r="AM2816" s="19" t="e">
        <f>IF(#REF!=0,"",#REF!)</f>
        <v>#REF!</v>
      </c>
      <c r="AN2816" s="23" t="e">
        <f>IF($AK2816="","",#REF!)</f>
        <v>#REF!</v>
      </c>
      <c r="AO2816" s="23" t="e">
        <f t="shared" si="785"/>
        <v>#REF!</v>
      </c>
      <c r="AP2816" s="19" t="e">
        <f>IF(#REF!=0,"",#REF!)</f>
        <v>#REF!</v>
      </c>
      <c r="AQ2816" s="19" t="e">
        <f>IF(#REF!=0,"",#REF!)</f>
        <v>#REF!</v>
      </c>
      <c r="AR2816" s="19" t="e">
        <f>IF(#REF!=0,"",#REF!)</f>
        <v>#REF!</v>
      </c>
      <c r="AS2816" s="19" t="e">
        <f>#REF!</f>
        <v>#REF!</v>
      </c>
    </row>
    <row r="2817" spans="4:45" ht="19.5" thickTop="1" thickBot="1" x14ac:dyDescent="0.25">
      <c r="D2817" s="1" t="str">
        <f t="shared" si="788"/>
        <v/>
      </c>
      <c r="E2817" s="1" t="str">
        <f t="shared" si="789"/>
        <v/>
      </c>
      <c r="K2817" s="19" t="str">
        <f t="shared" si="776"/>
        <v/>
      </c>
      <c r="L2817" s="19">
        <f t="shared" si="786"/>
        <v>10000</v>
      </c>
      <c r="M2817" s="22" t="str">
        <f>TRIM(Data!$N2814)</f>
        <v>Rena Bergamini</v>
      </c>
      <c r="N2817" s="22" t="str">
        <f>TRIM(Data!$A2814)</f>
        <v>Rena Bergamini (R)</v>
      </c>
      <c r="O2817" s="23">
        <f>IF(Data!$B2814=0,"",Data!$B2814)</f>
        <v>1993</v>
      </c>
      <c r="P2817" s="19" t="str">
        <f>IF(Data!$C2814=0,"",Data!$C2814)</f>
        <v>1</v>
      </c>
      <c r="Q2817" s="23" t="str">
        <f>IF($M2817="","",Data!$E2814)</f>
        <v>M</v>
      </c>
      <c r="R2817" s="23" t="str">
        <f t="shared" si="777"/>
        <v>M</v>
      </c>
      <c r="S2817" s="23" t="str">
        <f t="shared" si="778"/>
        <v>M</v>
      </c>
      <c r="T2817" s="19" t="str">
        <f>IF(Data!$F2814=0,"",Data!$F2814)</f>
        <v/>
      </c>
      <c r="U2817" s="19" t="str">
        <f>IF(Data!$G2814=0,"",Data!$G2814)</f>
        <v/>
      </c>
      <c r="V2817" s="19" t="str">
        <f>IF(Data!$D2814=0,"",Data!$D2814)</f>
        <v/>
      </c>
      <c r="W2817" s="19" t="str">
        <f>Data!$H2814</f>
        <v>Reticulata</v>
      </c>
      <c r="Y2817" s="41" t="e">
        <f t="shared" si="773"/>
        <v>#REF!</v>
      </c>
      <c r="Z2817" s="8">
        <f t="shared" si="779"/>
        <v>10000</v>
      </c>
      <c r="AA2817" s="8" t="str">
        <f t="shared" si="780"/>
        <v>Rena Bergamini</v>
      </c>
      <c r="AB2817" s="8" t="str">
        <f t="shared" si="781"/>
        <v>M</v>
      </c>
      <c r="AC2817" s="8" t="str">
        <f t="shared" si="782"/>
        <v/>
      </c>
      <c r="AD2817" s="8" t="str">
        <f t="shared" si="787"/>
        <v/>
      </c>
      <c r="AE2817" s="8" t="str">
        <f t="shared" si="783"/>
        <v/>
      </c>
      <c r="AF2817" s="5">
        <f t="shared" si="784"/>
        <v>1993</v>
      </c>
      <c r="AG2817" s="46">
        <v>2814</v>
      </c>
      <c r="AH2817" s="47" t="str">
        <f t="shared" si="774"/>
        <v/>
      </c>
      <c r="AI2817" s="48" t="str">
        <f t="shared" si="775"/>
        <v/>
      </c>
      <c r="AK2817" s="22" t="e">
        <f>TRIM(#REF!)</f>
        <v>#REF!</v>
      </c>
      <c r="AL2817" s="23" t="e">
        <f>IF(#REF!=0,"",#REF!)</f>
        <v>#REF!</v>
      </c>
      <c r="AM2817" s="19" t="e">
        <f>IF(#REF!=0,"",#REF!)</f>
        <v>#REF!</v>
      </c>
      <c r="AN2817" s="23" t="e">
        <f>IF($AK2817="","",#REF!)</f>
        <v>#REF!</v>
      </c>
      <c r="AO2817" s="23" t="e">
        <f t="shared" si="785"/>
        <v>#REF!</v>
      </c>
      <c r="AP2817" s="19" t="e">
        <f>IF(#REF!=0,"",#REF!)</f>
        <v>#REF!</v>
      </c>
      <c r="AQ2817" s="19" t="e">
        <f>IF(#REF!=0,"",#REF!)</f>
        <v>#REF!</v>
      </c>
      <c r="AR2817" s="19" t="e">
        <f>IF(#REF!=0,"",#REF!)</f>
        <v>#REF!</v>
      </c>
      <c r="AS2817" s="19" t="e">
        <f>#REF!</f>
        <v>#REF!</v>
      </c>
    </row>
    <row r="2818" spans="4:45" ht="19.5" thickTop="1" thickBot="1" x14ac:dyDescent="0.25">
      <c r="D2818" s="1" t="str">
        <f t="shared" si="788"/>
        <v/>
      </c>
      <c r="E2818" s="1" t="str">
        <f t="shared" si="789"/>
        <v/>
      </c>
      <c r="K2818" s="19" t="str">
        <f t="shared" si="776"/>
        <v/>
      </c>
      <c r="L2818" s="19">
        <f t="shared" si="786"/>
        <v>10000</v>
      </c>
      <c r="M2818" s="22" t="str">
        <f>TRIM(Data!$N2815)</f>
        <v>Rena Campbell</v>
      </c>
      <c r="N2818" s="22" t="str">
        <f>TRIM(Data!$A2815)</f>
        <v>Rena Campbell</v>
      </c>
      <c r="O2818" s="23">
        <f>IF(Data!$B2815=0,"",Data!$B2815)</f>
        <v>1890</v>
      </c>
      <c r="P2818" s="19" t="str">
        <f>IF(Data!$C2815=0,"",Data!$C2815)</f>
        <v>1</v>
      </c>
      <c r="Q2818" s="23" t="str">
        <f>IF($M2818="","",Data!$E2815)</f>
        <v>M</v>
      </c>
      <c r="R2818" s="23" t="str">
        <f t="shared" si="777"/>
        <v>M</v>
      </c>
      <c r="S2818" s="23" t="str">
        <f t="shared" si="778"/>
        <v>M</v>
      </c>
      <c r="T2818" s="19" t="str">
        <f>IF(Data!$F2815=0,"",Data!$F2815)</f>
        <v/>
      </c>
      <c r="U2818" s="19" t="str">
        <f>IF(Data!$G2815=0,"",Data!$G2815)</f>
        <v/>
      </c>
      <c r="V2818" s="19" t="str">
        <f>IF(Data!$D2815=0,"",Data!$D2815)</f>
        <v>ANTIQUE</v>
      </c>
      <c r="W2818" s="19" t="str">
        <f>Data!$H2815</f>
        <v>Japonica</v>
      </c>
      <c r="Y2818" s="41" t="e">
        <f t="shared" si="773"/>
        <v>#REF!</v>
      </c>
      <c r="Z2818" s="8">
        <f t="shared" si="779"/>
        <v>2818</v>
      </c>
      <c r="AA2818" s="8" t="str">
        <f t="shared" si="780"/>
        <v>Rena Campbell</v>
      </c>
      <c r="AB2818" s="8" t="str">
        <f t="shared" si="781"/>
        <v>M</v>
      </c>
      <c r="AC2818" s="8" t="str">
        <f t="shared" si="782"/>
        <v/>
      </c>
      <c r="AD2818" s="8" t="str">
        <f t="shared" si="787"/>
        <v/>
      </c>
      <c r="AE2818" s="8" t="str">
        <f t="shared" si="783"/>
        <v>ANTIQUE</v>
      </c>
      <c r="AF2818" s="5">
        <f t="shared" si="784"/>
        <v>1890</v>
      </c>
      <c r="AG2818" s="46">
        <v>2815</v>
      </c>
      <c r="AH2818" s="47" t="str">
        <f t="shared" si="774"/>
        <v/>
      </c>
      <c r="AI2818" s="48" t="str">
        <f t="shared" si="775"/>
        <v/>
      </c>
      <c r="AK2818" s="22" t="e">
        <f>TRIM(#REF!)</f>
        <v>#REF!</v>
      </c>
      <c r="AL2818" s="23" t="e">
        <f>IF(#REF!=0,"",#REF!)</f>
        <v>#REF!</v>
      </c>
      <c r="AM2818" s="19" t="e">
        <f>IF(#REF!=0,"",#REF!)</f>
        <v>#REF!</v>
      </c>
      <c r="AN2818" s="23" t="e">
        <f>IF($AK2818="","",#REF!)</f>
        <v>#REF!</v>
      </c>
      <c r="AO2818" s="23" t="e">
        <f t="shared" si="785"/>
        <v>#REF!</v>
      </c>
      <c r="AP2818" s="19" t="e">
        <f>IF(#REF!=0,"",#REF!)</f>
        <v>#REF!</v>
      </c>
      <c r="AQ2818" s="19" t="e">
        <f>IF(#REF!=0,"",#REF!)</f>
        <v>#REF!</v>
      </c>
      <c r="AR2818" s="19" t="e">
        <f>IF(#REF!=0,"",#REF!)</f>
        <v>#REF!</v>
      </c>
      <c r="AS2818" s="19" t="e">
        <f>#REF!</f>
        <v>#REF!</v>
      </c>
    </row>
    <row r="2819" spans="4:45" ht="19.5" thickTop="1" thickBot="1" x14ac:dyDescent="0.25">
      <c r="D2819" s="1" t="str">
        <f t="shared" si="788"/>
        <v/>
      </c>
      <c r="E2819" s="1" t="str">
        <f t="shared" si="789"/>
        <v/>
      </c>
      <c r="K2819" s="19" t="str">
        <f t="shared" si="776"/>
        <v/>
      </c>
      <c r="L2819" s="19">
        <f t="shared" si="786"/>
        <v>10000</v>
      </c>
      <c r="M2819" s="22" t="str">
        <f>TRIM(Data!$N2816)</f>
        <v>Rena Swick</v>
      </c>
      <c r="N2819" s="22" t="str">
        <f>TRIM(Data!$A2816)</f>
        <v>Rena Swick</v>
      </c>
      <c r="O2819" s="23">
        <f>IF(Data!$B2816=0,"",Data!$B2816)</f>
        <v>1960</v>
      </c>
      <c r="P2819" s="19" t="str">
        <f>IF(Data!$C2816=0,"",Data!$C2816)</f>
        <v>1</v>
      </c>
      <c r="Q2819" s="23" t="str">
        <f>IF($M2819="","",Data!$E2816)</f>
        <v>L</v>
      </c>
      <c r="R2819" s="23" t="str">
        <f t="shared" si="777"/>
        <v>L</v>
      </c>
      <c r="S2819" s="23" t="str">
        <f t="shared" si="778"/>
        <v>L</v>
      </c>
      <c r="T2819" s="19" t="str">
        <f>IF(Data!$F2816=0,"",Data!$F2816)</f>
        <v/>
      </c>
      <c r="U2819" s="19" t="str">
        <f>IF(Data!$G2816=0,"",Data!$G2816)</f>
        <v/>
      </c>
      <c r="V2819" s="19" t="str">
        <f>IF(Data!$D2816=0,"",Data!$D2816)</f>
        <v/>
      </c>
      <c r="W2819" s="19" t="str">
        <f>Data!$H2816</f>
        <v>Japonica</v>
      </c>
      <c r="Y2819" s="41" t="e">
        <f t="shared" si="773"/>
        <v>#REF!</v>
      </c>
      <c r="Z2819" s="8">
        <f t="shared" si="779"/>
        <v>10000</v>
      </c>
      <c r="AA2819" s="8" t="str">
        <f t="shared" si="780"/>
        <v>Rena Swick</v>
      </c>
      <c r="AB2819" s="8" t="str">
        <f t="shared" si="781"/>
        <v>L</v>
      </c>
      <c r="AC2819" s="8" t="str">
        <f t="shared" si="782"/>
        <v/>
      </c>
      <c r="AD2819" s="8" t="str">
        <f t="shared" si="787"/>
        <v/>
      </c>
      <c r="AE2819" s="8" t="str">
        <f t="shared" si="783"/>
        <v/>
      </c>
      <c r="AF2819" s="5">
        <f t="shared" si="784"/>
        <v>1960</v>
      </c>
      <c r="AG2819" s="46">
        <v>2816</v>
      </c>
      <c r="AH2819" s="47" t="str">
        <f t="shared" si="774"/>
        <v/>
      </c>
      <c r="AI2819" s="48" t="str">
        <f t="shared" si="775"/>
        <v/>
      </c>
      <c r="AK2819" s="22" t="e">
        <f>TRIM(#REF!)</f>
        <v>#REF!</v>
      </c>
      <c r="AL2819" s="23" t="e">
        <f>IF(#REF!=0,"",#REF!)</f>
        <v>#REF!</v>
      </c>
      <c r="AM2819" s="19" t="e">
        <f>IF(#REF!=0,"",#REF!)</f>
        <v>#REF!</v>
      </c>
      <c r="AN2819" s="23" t="e">
        <f>IF($AK2819="","",#REF!)</f>
        <v>#REF!</v>
      </c>
      <c r="AO2819" s="23" t="e">
        <f t="shared" si="785"/>
        <v>#REF!</v>
      </c>
      <c r="AP2819" s="19" t="e">
        <f>IF(#REF!=0,"",#REF!)</f>
        <v>#REF!</v>
      </c>
      <c r="AQ2819" s="19" t="e">
        <f>IF(#REF!=0,"",#REF!)</f>
        <v>#REF!</v>
      </c>
      <c r="AR2819" s="19" t="e">
        <f>IF(#REF!=0,"",#REF!)</f>
        <v>#REF!</v>
      </c>
      <c r="AS2819" s="19" t="e">
        <f>#REF!</f>
        <v>#REF!</v>
      </c>
    </row>
    <row r="2820" spans="4:45" ht="19.5" thickTop="1" thickBot="1" x14ac:dyDescent="0.25">
      <c r="D2820" s="1" t="str">
        <f t="shared" si="788"/>
        <v/>
      </c>
      <c r="E2820" s="1" t="str">
        <f t="shared" si="789"/>
        <v/>
      </c>
      <c r="K2820" s="19" t="str">
        <f t="shared" si="776"/>
        <v/>
      </c>
      <c r="L2820" s="19">
        <f t="shared" si="786"/>
        <v>10000</v>
      </c>
      <c r="M2820" s="22" t="str">
        <f>TRIM(Data!$N2817)</f>
        <v>Rendezvous</v>
      </c>
      <c r="N2820" s="22" t="str">
        <f>TRIM(Data!$A2817)</f>
        <v>Rendezvous (H)</v>
      </c>
      <c r="O2820" s="23">
        <f>IF(Data!$B2817=0,"",Data!$B2817)</f>
        <v>1976</v>
      </c>
      <c r="P2820" s="19" t="str">
        <f>IF(Data!$C2817=0,"",Data!$C2817)</f>
        <v>1</v>
      </c>
      <c r="Q2820" s="23" t="str">
        <f>IF($M2820="","",Data!$E2817)</f>
        <v>M</v>
      </c>
      <c r="R2820" s="23" t="str">
        <f t="shared" si="777"/>
        <v>M</v>
      </c>
      <c r="S2820" s="23" t="str">
        <f t="shared" si="778"/>
        <v>M</v>
      </c>
      <c r="T2820" s="19" t="str">
        <f>IF(Data!$F2817=0,"",Data!$F2817)</f>
        <v/>
      </c>
      <c r="U2820" s="19" t="str">
        <f>IF(Data!$G2817=0,"",Data!$G2817)</f>
        <v/>
      </c>
      <c r="V2820" s="19" t="str">
        <f>IF(Data!$D2817=0,"",Data!$D2817)</f>
        <v/>
      </c>
      <c r="W2820" s="19" t="str">
        <f>Data!$H2817</f>
        <v>NRH</v>
      </c>
      <c r="Y2820" s="41" t="e">
        <f t="shared" ref="Y2820:Y2883" si="790">RANK(Z2820,Z$4:Z$3653,1)</f>
        <v>#REF!</v>
      </c>
      <c r="Z2820" s="8">
        <f t="shared" si="779"/>
        <v>10000</v>
      </c>
      <c r="AA2820" s="8" t="str">
        <f t="shared" si="780"/>
        <v>Rendezvous</v>
      </c>
      <c r="AB2820" s="8" t="str">
        <f t="shared" si="781"/>
        <v>M</v>
      </c>
      <c r="AC2820" s="8" t="str">
        <f t="shared" si="782"/>
        <v/>
      </c>
      <c r="AD2820" s="8" t="str">
        <f t="shared" si="787"/>
        <v/>
      </c>
      <c r="AE2820" s="8" t="str">
        <f t="shared" si="783"/>
        <v/>
      </c>
      <c r="AF2820" s="5">
        <f t="shared" si="784"/>
        <v>1976</v>
      </c>
      <c r="AG2820" s="46">
        <v>2817</v>
      </c>
      <c r="AH2820" s="47" t="str">
        <f t="shared" ref="AH2820:AH2883" si="791">IF(ISERROR(VLOOKUP($AG2820,$Y$4:$AE$3653,2,FALSE)),"",VLOOKUP($AG2820,$Y$4:$AE$3653,3,FALSE))</f>
        <v/>
      </c>
      <c r="AI2820" s="48" t="str">
        <f t="shared" ref="AI2820:AI2883" si="792">IF(ISERROR(VLOOKUP($AG2820,$Y$4:$AE$3653,2,FALSE)),"",VLOOKUP($AG2820,$Y$4:$AF$3653,8,FALSE))</f>
        <v/>
      </c>
      <c r="AK2820" s="22" t="e">
        <f>TRIM(#REF!)</f>
        <v>#REF!</v>
      </c>
      <c r="AL2820" s="23" t="e">
        <f>IF(#REF!=0,"",#REF!)</f>
        <v>#REF!</v>
      </c>
      <c r="AM2820" s="19" t="e">
        <f>IF(#REF!=0,"",#REF!)</f>
        <v>#REF!</v>
      </c>
      <c r="AN2820" s="23" t="e">
        <f>IF($AK2820="","",#REF!)</f>
        <v>#REF!</v>
      </c>
      <c r="AO2820" s="23" t="e">
        <f t="shared" si="785"/>
        <v>#REF!</v>
      </c>
      <c r="AP2820" s="19" t="e">
        <f>IF(#REF!=0,"",#REF!)</f>
        <v>#REF!</v>
      </c>
      <c r="AQ2820" s="19" t="e">
        <f>IF(#REF!=0,"",#REF!)</f>
        <v>#REF!</v>
      </c>
      <c r="AR2820" s="19" t="e">
        <f>IF(#REF!=0,"",#REF!)</f>
        <v>#REF!</v>
      </c>
      <c r="AS2820" s="19" t="e">
        <f>#REF!</f>
        <v>#REF!</v>
      </c>
    </row>
    <row r="2821" spans="4:45" ht="19.5" thickTop="1" thickBot="1" x14ac:dyDescent="0.25">
      <c r="D2821" s="1" t="str">
        <f t="shared" si="788"/>
        <v/>
      </c>
      <c r="E2821" s="1" t="str">
        <f t="shared" si="789"/>
        <v/>
      </c>
      <c r="K2821" s="19" t="str">
        <f t="shared" ref="K2821:K2884" si="793">IF(L2821=10000,"",RANK(L2821,$L$4:$L$3653,1))</f>
        <v/>
      </c>
      <c r="L2821" s="19">
        <f t="shared" si="786"/>
        <v>10000</v>
      </c>
      <c r="M2821" s="22" t="str">
        <f>TRIM(Data!$N2818)</f>
        <v>Renee Land</v>
      </c>
      <c r="N2821" s="22" t="str">
        <f>TRIM(Data!$A2818)</f>
        <v>Renee Land (R)</v>
      </c>
      <c r="O2821" s="23">
        <f>IF(Data!$B2818=0,"",Data!$B2818)</f>
        <v>1994</v>
      </c>
      <c r="P2821" s="19" t="str">
        <f>IF(Data!$C2818=0,"",Data!$C2818)</f>
        <v>1</v>
      </c>
      <c r="Q2821" s="23" t="str">
        <f>IF($M2821="","",Data!$E2818)</f>
        <v>VL</v>
      </c>
      <c r="R2821" s="23" t="str">
        <f t="shared" ref="R2821:R2884" si="794">IF($M2821="","",IF($Q2821="Min","Min",IF($Q2821="Min-S",IF($J$1=1,"S","Min"),IF(OR($Q2821="S",$Q2821="S-M"),"S",IF(OR($Q2821="M",$Q2821="M-L"),"M",IF(OR($Q2821="L",$Q2821="L-VL"),"L",IF($Q2821="VL","VL")))))))</f>
        <v>VL</v>
      </c>
      <c r="S2821" s="23" t="str">
        <f t="shared" ref="S2821:S2884" si="795">IF($J$1=1,$R2821,$Q2821)</f>
        <v>VL</v>
      </c>
      <c r="T2821" s="19" t="str">
        <f>IF(Data!$F2818=0,"",Data!$F2818)</f>
        <v/>
      </c>
      <c r="U2821" s="19" t="str">
        <f>IF(Data!$G2818=0,"",Data!$G2818)</f>
        <v/>
      </c>
      <c r="V2821" s="19" t="str">
        <f>IF(Data!$D2818=0,"",Data!$D2818)</f>
        <v/>
      </c>
      <c r="W2821" s="19" t="str">
        <f>Data!$H2818</f>
        <v>Reticulata</v>
      </c>
      <c r="Y2821" s="41" t="e">
        <f t="shared" si="790"/>
        <v>#REF!</v>
      </c>
      <c r="Z2821" s="8">
        <f t="shared" ref="Z2821:Z2884" si="796">IF($V2821="ANTIQUE",IF($W2821="Japonica",ROW(),10000),10000)</f>
        <v>10000</v>
      </c>
      <c r="AA2821" s="8" t="str">
        <f t="shared" ref="AA2821:AA2884" si="797">$M2821</f>
        <v>Renee Land</v>
      </c>
      <c r="AB2821" s="8" t="str">
        <f t="shared" ref="AB2821:AB2884" si="798">$R2821</f>
        <v>VL</v>
      </c>
      <c r="AC2821" s="8" t="str">
        <f t="shared" ref="AC2821:AC2884" si="799">$T2821</f>
        <v/>
      </c>
      <c r="AD2821" s="8" t="str">
        <f t="shared" si="787"/>
        <v/>
      </c>
      <c r="AE2821" s="8" t="str">
        <f t="shared" ref="AE2821:AE2884" si="800">$V2821</f>
        <v/>
      </c>
      <c r="AF2821" s="5">
        <f t="shared" ref="AF2821:AF2884" si="801">$O2821</f>
        <v>1994</v>
      </c>
      <c r="AG2821" s="46">
        <v>2818</v>
      </c>
      <c r="AH2821" s="47" t="str">
        <f t="shared" si="791"/>
        <v/>
      </c>
      <c r="AI2821" s="48" t="str">
        <f t="shared" si="792"/>
        <v/>
      </c>
      <c r="AK2821" s="22" t="e">
        <f>TRIM(#REF!)</f>
        <v>#REF!</v>
      </c>
      <c r="AL2821" s="23" t="e">
        <f>IF(#REF!=0,"",#REF!)</f>
        <v>#REF!</v>
      </c>
      <c r="AM2821" s="19" t="e">
        <f>IF(#REF!=0,"",#REF!)</f>
        <v>#REF!</v>
      </c>
      <c r="AN2821" s="23" t="e">
        <f>IF($AK2821="","",#REF!)</f>
        <v>#REF!</v>
      </c>
      <c r="AO2821" s="23" t="e">
        <f t="shared" ref="AO2821:AO2884" si="802">IF($AK2821="","",IF($AN2821="Min","Min",IF($AN2821="Min-S",IF($J$1=1,"S","Min"),IF(OR($AN2821="S",$AN2821="S-M"),"S",IF(OR($AN2821="M",$AN2821="M-L"),"M",IF(OR($AN2821="L",$AN2821="L-VL"),"L",IF($AN2821="VL","VL")))))))</f>
        <v>#REF!</v>
      </c>
      <c r="AP2821" s="19" t="e">
        <f>IF(#REF!=0,"",#REF!)</f>
        <v>#REF!</v>
      </c>
      <c r="AQ2821" s="19" t="e">
        <f>IF(#REF!=0,"",#REF!)</f>
        <v>#REF!</v>
      </c>
      <c r="AR2821" s="19" t="e">
        <f>IF(#REF!=0,"",#REF!)</f>
        <v>#REF!</v>
      </c>
      <c r="AS2821" s="19" t="e">
        <f>#REF!</f>
        <v>#REF!</v>
      </c>
    </row>
    <row r="2822" spans="4:45" ht="19.5" thickTop="1" thickBot="1" x14ac:dyDescent="0.25">
      <c r="D2822" s="1" t="str">
        <f t="shared" si="788"/>
        <v/>
      </c>
      <c r="E2822" s="1" t="str">
        <f t="shared" si="789"/>
        <v/>
      </c>
      <c r="K2822" s="19" t="str">
        <f t="shared" si="793"/>
        <v/>
      </c>
      <c r="L2822" s="19">
        <f t="shared" si="786"/>
        <v>10000</v>
      </c>
      <c r="M2822" s="22" t="str">
        <f>TRIM(Data!$N2819)</f>
        <v>Renegade</v>
      </c>
      <c r="N2822" s="22" t="str">
        <f>TRIM(Data!$A2819)</f>
        <v>Renegade (R)</v>
      </c>
      <c r="O2822" s="23">
        <f>IF(Data!$B2819=0,"",Data!$B2819)</f>
        <v>1989</v>
      </c>
      <c r="P2822" s="19" t="str">
        <f>IF(Data!$C2819=0,"",Data!$C2819)</f>
        <v>1</v>
      </c>
      <c r="Q2822" s="23" t="str">
        <f>IF($M2822="","",Data!$E2819)</f>
        <v>L</v>
      </c>
      <c r="R2822" s="23" t="str">
        <f t="shared" si="794"/>
        <v>L</v>
      </c>
      <c r="S2822" s="23" t="str">
        <f t="shared" si="795"/>
        <v>L</v>
      </c>
      <c r="T2822" s="19" t="str">
        <f>IF(Data!$F2819=0,"",Data!$F2819)</f>
        <v/>
      </c>
      <c r="U2822" s="19" t="str">
        <f>IF(Data!$G2819=0,"",Data!$G2819)</f>
        <v/>
      </c>
      <c r="V2822" s="19" t="str">
        <f>IF(Data!$D2819=0,"",Data!$D2819)</f>
        <v/>
      </c>
      <c r="W2822" s="19" t="str">
        <f>Data!$H2819</f>
        <v>Reticulata</v>
      </c>
      <c r="Y2822" s="41" t="e">
        <f t="shared" si="790"/>
        <v>#REF!</v>
      </c>
      <c r="Z2822" s="8">
        <f t="shared" si="796"/>
        <v>10000</v>
      </c>
      <c r="AA2822" s="8" t="str">
        <f t="shared" si="797"/>
        <v>Renegade</v>
      </c>
      <c r="AB2822" s="8" t="str">
        <f t="shared" si="798"/>
        <v>L</v>
      </c>
      <c r="AC2822" s="8" t="str">
        <f t="shared" si="799"/>
        <v/>
      </c>
      <c r="AD2822" s="8" t="str">
        <f t="shared" si="787"/>
        <v/>
      </c>
      <c r="AE2822" s="8" t="str">
        <f t="shared" si="800"/>
        <v/>
      </c>
      <c r="AF2822" s="5">
        <f t="shared" si="801"/>
        <v>1989</v>
      </c>
      <c r="AG2822" s="46">
        <v>2819</v>
      </c>
      <c r="AH2822" s="47" t="str">
        <f t="shared" si="791"/>
        <v/>
      </c>
      <c r="AI2822" s="48" t="str">
        <f t="shared" si="792"/>
        <v/>
      </c>
      <c r="AK2822" s="22" t="e">
        <f>TRIM(#REF!)</f>
        <v>#REF!</v>
      </c>
      <c r="AL2822" s="23" t="e">
        <f>IF(#REF!=0,"",#REF!)</f>
        <v>#REF!</v>
      </c>
      <c r="AM2822" s="19" t="e">
        <f>IF(#REF!=0,"",#REF!)</f>
        <v>#REF!</v>
      </c>
      <c r="AN2822" s="23" t="e">
        <f>IF($AK2822="","",#REF!)</f>
        <v>#REF!</v>
      </c>
      <c r="AO2822" s="23" t="e">
        <f t="shared" si="802"/>
        <v>#REF!</v>
      </c>
      <c r="AP2822" s="19" t="e">
        <f>IF(#REF!=0,"",#REF!)</f>
        <v>#REF!</v>
      </c>
      <c r="AQ2822" s="19" t="e">
        <f>IF(#REF!=0,"",#REF!)</f>
        <v>#REF!</v>
      </c>
      <c r="AR2822" s="19" t="e">
        <f>IF(#REF!=0,"",#REF!)</f>
        <v>#REF!</v>
      </c>
      <c r="AS2822" s="19" t="e">
        <f>#REF!</f>
        <v>#REF!</v>
      </c>
    </row>
    <row r="2823" spans="4:45" ht="19.5" thickTop="1" thickBot="1" x14ac:dyDescent="0.25">
      <c r="D2823" s="1" t="str">
        <f t="shared" si="788"/>
        <v/>
      </c>
      <c r="E2823" s="1" t="str">
        <f t="shared" si="789"/>
        <v/>
      </c>
      <c r="K2823" s="19" t="str">
        <f t="shared" si="793"/>
        <v/>
      </c>
      <c r="L2823" s="19">
        <f t="shared" si="786"/>
        <v>10000</v>
      </c>
      <c r="M2823" s="22" t="str">
        <f>TRIM(Data!$N2820)</f>
        <v>Reticulate Leaf Crimson</v>
      </c>
      <c r="N2823" s="22" t="str">
        <f>TRIM(Data!$A2820)</f>
        <v>Reticulate Leaf Crimson (R) (Professor Tsai, Maye Taohong)</v>
      </c>
      <c r="O2823" s="23">
        <f>IF(Data!$B2820=0,"",Data!$B2820)</f>
        <v>1948</v>
      </c>
      <c r="P2823" s="19" t="str">
        <f>IF(Data!$C2820=0,"",Data!$C2820)</f>
        <v>1</v>
      </c>
      <c r="Q2823" s="23" t="str">
        <f>IF($M2823="","",Data!$E2820)</f>
        <v>M</v>
      </c>
      <c r="R2823" s="23" t="str">
        <f t="shared" si="794"/>
        <v>M</v>
      </c>
      <c r="S2823" s="23" t="str">
        <f t="shared" si="795"/>
        <v>M</v>
      </c>
      <c r="T2823" s="19" t="str">
        <f>IF(Data!$F2820=0,"",Data!$F2820)</f>
        <v/>
      </c>
      <c r="U2823" s="19" t="str">
        <f>IF(Data!$G2820=0,"",Data!$G2820)</f>
        <v/>
      </c>
      <c r="V2823" s="19" t="str">
        <f>IF(Data!$D2820=0,"",Data!$D2820)</f>
        <v/>
      </c>
      <c r="W2823" s="19" t="str">
        <f>Data!$H2820</f>
        <v>Reticulata</v>
      </c>
      <c r="Y2823" s="41" t="e">
        <f t="shared" si="790"/>
        <v>#REF!</v>
      </c>
      <c r="Z2823" s="8">
        <f t="shared" si="796"/>
        <v>10000</v>
      </c>
      <c r="AA2823" s="8" t="str">
        <f t="shared" si="797"/>
        <v>Reticulate Leaf Crimson</v>
      </c>
      <c r="AB2823" s="8" t="str">
        <f t="shared" si="798"/>
        <v>M</v>
      </c>
      <c r="AC2823" s="8" t="str">
        <f t="shared" si="799"/>
        <v/>
      </c>
      <c r="AD2823" s="8" t="str">
        <f t="shared" si="787"/>
        <v/>
      </c>
      <c r="AE2823" s="8" t="str">
        <f t="shared" si="800"/>
        <v/>
      </c>
      <c r="AF2823" s="5">
        <f t="shared" si="801"/>
        <v>1948</v>
      </c>
      <c r="AG2823" s="46">
        <v>2820</v>
      </c>
      <c r="AH2823" s="47" t="str">
        <f t="shared" si="791"/>
        <v/>
      </c>
      <c r="AI2823" s="48" t="str">
        <f t="shared" si="792"/>
        <v/>
      </c>
      <c r="AK2823" s="22" t="e">
        <f>TRIM(#REF!)</f>
        <v>#REF!</v>
      </c>
      <c r="AL2823" s="23" t="e">
        <f>IF(#REF!=0,"",#REF!)</f>
        <v>#REF!</v>
      </c>
      <c r="AM2823" s="19" t="e">
        <f>IF(#REF!=0,"",#REF!)</f>
        <v>#REF!</v>
      </c>
      <c r="AN2823" s="23" t="e">
        <f>IF($AK2823="","",#REF!)</f>
        <v>#REF!</v>
      </c>
      <c r="AO2823" s="23" t="e">
        <f t="shared" si="802"/>
        <v>#REF!</v>
      </c>
      <c r="AP2823" s="19" t="e">
        <f>IF(#REF!=0,"",#REF!)</f>
        <v>#REF!</v>
      </c>
      <c r="AQ2823" s="19" t="e">
        <f>IF(#REF!=0,"",#REF!)</f>
        <v>#REF!</v>
      </c>
      <c r="AR2823" s="19" t="e">
        <f>IF(#REF!=0,"",#REF!)</f>
        <v>#REF!</v>
      </c>
      <c r="AS2823" s="19" t="e">
        <f>#REF!</f>
        <v>#REF!</v>
      </c>
    </row>
    <row r="2824" spans="4:45" ht="19.5" thickTop="1" thickBot="1" x14ac:dyDescent="0.25">
      <c r="D2824" s="1" t="str">
        <f t="shared" si="788"/>
        <v/>
      </c>
      <c r="E2824" s="1" t="str">
        <f t="shared" si="789"/>
        <v/>
      </c>
      <c r="K2824" s="19" t="str">
        <f t="shared" si="793"/>
        <v/>
      </c>
      <c r="L2824" s="19">
        <f t="shared" si="786"/>
        <v>10000</v>
      </c>
      <c r="M2824" s="22" t="str">
        <f>TRIM(Data!$N2821)</f>
        <v>Reticulate Leaf Pink</v>
      </c>
      <c r="N2824" s="22" t="str">
        <f>TRIM(Data!$A2821)</f>
        <v>Reticulate Leaf Pink (R) (Maye Yinhong)</v>
      </c>
      <c r="O2824" s="23">
        <f>IF(Data!$B2821=0,"",Data!$B2821)</f>
        <v>1964</v>
      </c>
      <c r="P2824" s="19" t="str">
        <f>IF(Data!$C2821=0,"",Data!$C2821)</f>
        <v>1</v>
      </c>
      <c r="Q2824" s="23" t="str">
        <f>IF($M2824="","",Data!$E2821)</f>
        <v>M</v>
      </c>
      <c r="R2824" s="23" t="str">
        <f t="shared" si="794"/>
        <v>M</v>
      </c>
      <c r="S2824" s="23" t="str">
        <f t="shared" si="795"/>
        <v>M</v>
      </c>
      <c r="T2824" s="19" t="str">
        <f>IF(Data!$F2821=0,"",Data!$F2821)</f>
        <v/>
      </c>
      <c r="U2824" s="19" t="str">
        <f>IF(Data!$G2821=0,"",Data!$G2821)</f>
        <v/>
      </c>
      <c r="V2824" s="19" t="str">
        <f>IF(Data!$D2821=0,"",Data!$D2821)</f>
        <v/>
      </c>
      <c r="W2824" s="19" t="str">
        <f>Data!$H2821</f>
        <v>Reticulata</v>
      </c>
      <c r="Y2824" s="41" t="e">
        <f t="shared" si="790"/>
        <v>#REF!</v>
      </c>
      <c r="Z2824" s="8">
        <f t="shared" si="796"/>
        <v>10000</v>
      </c>
      <c r="AA2824" s="8" t="str">
        <f t="shared" si="797"/>
        <v>Reticulate Leaf Pink</v>
      </c>
      <c r="AB2824" s="8" t="str">
        <f t="shared" si="798"/>
        <v>M</v>
      </c>
      <c r="AC2824" s="8" t="str">
        <f t="shared" si="799"/>
        <v/>
      </c>
      <c r="AD2824" s="8" t="str">
        <f t="shared" si="787"/>
        <v/>
      </c>
      <c r="AE2824" s="8" t="str">
        <f t="shared" si="800"/>
        <v/>
      </c>
      <c r="AF2824" s="5">
        <f t="shared" si="801"/>
        <v>1964</v>
      </c>
      <c r="AG2824" s="46">
        <v>2821</v>
      </c>
      <c r="AH2824" s="47" t="str">
        <f t="shared" si="791"/>
        <v/>
      </c>
      <c r="AI2824" s="48" t="str">
        <f t="shared" si="792"/>
        <v/>
      </c>
      <c r="AK2824" s="22" t="e">
        <f>TRIM(#REF!)</f>
        <v>#REF!</v>
      </c>
      <c r="AL2824" s="23" t="e">
        <f>IF(#REF!=0,"",#REF!)</f>
        <v>#REF!</v>
      </c>
      <c r="AM2824" s="19" t="e">
        <f>IF(#REF!=0,"",#REF!)</f>
        <v>#REF!</v>
      </c>
      <c r="AN2824" s="23" t="e">
        <f>IF($AK2824="","",#REF!)</f>
        <v>#REF!</v>
      </c>
      <c r="AO2824" s="23" t="e">
        <f t="shared" si="802"/>
        <v>#REF!</v>
      </c>
      <c r="AP2824" s="19" t="e">
        <f>IF(#REF!=0,"",#REF!)</f>
        <v>#REF!</v>
      </c>
      <c r="AQ2824" s="19" t="e">
        <f>IF(#REF!=0,"",#REF!)</f>
        <v>#REF!</v>
      </c>
      <c r="AR2824" s="19" t="e">
        <f>IF(#REF!=0,"",#REF!)</f>
        <v>#REF!</v>
      </c>
      <c r="AS2824" s="19" t="e">
        <f>#REF!</f>
        <v>#REF!</v>
      </c>
    </row>
    <row r="2825" spans="4:45" ht="19.5" thickTop="1" thickBot="1" x14ac:dyDescent="0.25">
      <c r="D2825" s="1" t="str">
        <f t="shared" si="788"/>
        <v/>
      </c>
      <c r="E2825" s="1" t="str">
        <f t="shared" si="789"/>
        <v/>
      </c>
      <c r="K2825" s="19" t="str">
        <f t="shared" si="793"/>
        <v/>
      </c>
      <c r="L2825" s="19">
        <f t="shared" si="786"/>
        <v>10000</v>
      </c>
      <c r="M2825" s="22" t="str">
        <f>TRIM(Data!$N2822)</f>
        <v>Rev. Claude Fullerton</v>
      </c>
      <c r="N2825" s="22" t="str">
        <f>TRIM(Data!$A2822)</f>
        <v>Rev. Claude Fullerton</v>
      </c>
      <c r="O2825" s="23">
        <f>IF(Data!$B2822=0,"",Data!$B2822)</f>
        <v>1998</v>
      </c>
      <c r="P2825" s="19" t="str">
        <f>IF(Data!$C2822=0,"",Data!$C2822)</f>
        <v/>
      </c>
      <c r="Q2825" s="23" t="str">
        <f>IF($M2825="","",Data!$E2822)</f>
        <v>L</v>
      </c>
      <c r="R2825" s="23" t="str">
        <f t="shared" si="794"/>
        <v>L</v>
      </c>
      <c r="S2825" s="23" t="str">
        <f t="shared" si="795"/>
        <v>L</v>
      </c>
      <c r="T2825" s="19" t="str">
        <f>IF(Data!$F2822=0,"",Data!$F2822)</f>
        <v/>
      </c>
      <c r="U2825" s="19" t="str">
        <f>IF(Data!$G2822=0,"",Data!$G2822)</f>
        <v/>
      </c>
      <c r="V2825" s="19" t="str">
        <f>IF(Data!$D2822=0,"",Data!$D2822)</f>
        <v/>
      </c>
      <c r="W2825" s="19" t="str">
        <f>Data!$H2822</f>
        <v>Japonica</v>
      </c>
      <c r="Y2825" s="41" t="e">
        <f t="shared" si="790"/>
        <v>#REF!</v>
      </c>
      <c r="Z2825" s="8">
        <f t="shared" si="796"/>
        <v>10000</v>
      </c>
      <c r="AA2825" s="8" t="str">
        <f t="shared" si="797"/>
        <v>Rev. Claude Fullerton</v>
      </c>
      <c r="AB2825" s="8" t="str">
        <f t="shared" si="798"/>
        <v>L</v>
      </c>
      <c r="AC2825" s="8" t="str">
        <f t="shared" si="799"/>
        <v/>
      </c>
      <c r="AD2825" s="8" t="str">
        <f t="shared" si="787"/>
        <v/>
      </c>
      <c r="AE2825" s="8" t="str">
        <f t="shared" si="800"/>
        <v/>
      </c>
      <c r="AF2825" s="5">
        <f t="shared" si="801"/>
        <v>1998</v>
      </c>
      <c r="AG2825" s="46">
        <v>2822</v>
      </c>
      <c r="AH2825" s="47" t="str">
        <f t="shared" si="791"/>
        <v/>
      </c>
      <c r="AI2825" s="48" t="str">
        <f t="shared" si="792"/>
        <v/>
      </c>
      <c r="AK2825" s="22" t="e">
        <f>TRIM(#REF!)</f>
        <v>#REF!</v>
      </c>
      <c r="AL2825" s="23" t="e">
        <f>IF(#REF!=0,"",#REF!)</f>
        <v>#REF!</v>
      </c>
      <c r="AM2825" s="19" t="e">
        <f>IF(#REF!=0,"",#REF!)</f>
        <v>#REF!</v>
      </c>
      <c r="AN2825" s="23" t="e">
        <f>IF($AK2825="","",#REF!)</f>
        <v>#REF!</v>
      </c>
      <c r="AO2825" s="23" t="e">
        <f t="shared" si="802"/>
        <v>#REF!</v>
      </c>
      <c r="AP2825" s="19" t="e">
        <f>IF(#REF!=0,"",#REF!)</f>
        <v>#REF!</v>
      </c>
      <c r="AQ2825" s="19" t="e">
        <f>IF(#REF!=0,"",#REF!)</f>
        <v>#REF!</v>
      </c>
      <c r="AR2825" s="19" t="e">
        <f>IF(#REF!=0,"",#REF!)</f>
        <v>#REF!</v>
      </c>
      <c r="AS2825" s="19" t="e">
        <f>#REF!</f>
        <v>#REF!</v>
      </c>
    </row>
    <row r="2826" spans="4:45" ht="19.5" thickTop="1" thickBot="1" x14ac:dyDescent="0.25">
      <c r="D2826" s="1" t="str">
        <f t="shared" si="788"/>
        <v/>
      </c>
      <c r="E2826" s="1" t="str">
        <f t="shared" si="789"/>
        <v/>
      </c>
      <c r="K2826" s="19" t="str">
        <f t="shared" si="793"/>
        <v/>
      </c>
      <c r="L2826" s="19">
        <f t="shared" si="786"/>
        <v>10000</v>
      </c>
      <c r="M2826" s="22" t="str">
        <f>TRIM(Data!$N2823)</f>
        <v>Rev. John Bennett</v>
      </c>
      <c r="N2826" s="22" t="str">
        <f>TRIM(Data!$A2823)</f>
        <v>Rev. John Bennett</v>
      </c>
      <c r="O2826" s="23">
        <f>IF(Data!$B2823=0,"",Data!$B2823)</f>
        <v>1840</v>
      </c>
      <c r="P2826" s="19" t="str">
        <f>IF(Data!$C2823=0,"",Data!$C2823)</f>
        <v/>
      </c>
      <c r="Q2826" s="23" t="str">
        <f>IF($M2826="","",Data!$E2823)</f>
        <v>M</v>
      </c>
      <c r="R2826" s="23" t="str">
        <f t="shared" si="794"/>
        <v>M</v>
      </c>
      <c r="S2826" s="23" t="str">
        <f t="shared" si="795"/>
        <v>M</v>
      </c>
      <c r="T2826" s="19" t="str">
        <f>IF(Data!$F2823=0,"",Data!$F2823)</f>
        <v/>
      </c>
      <c r="U2826" s="19" t="str">
        <f>IF(Data!$G2823=0,"",Data!$G2823)</f>
        <v/>
      </c>
      <c r="V2826" s="19" t="str">
        <f>IF(Data!$D2823=0,"",Data!$D2823)</f>
        <v>ANTIQUE</v>
      </c>
      <c r="W2826" s="19" t="str">
        <f>Data!$H2823</f>
        <v>Japonica</v>
      </c>
      <c r="Y2826" s="41" t="e">
        <f t="shared" si="790"/>
        <v>#REF!</v>
      </c>
      <c r="Z2826" s="8">
        <f t="shared" si="796"/>
        <v>2826</v>
      </c>
      <c r="AA2826" s="8" t="str">
        <f t="shared" si="797"/>
        <v>Rev. John Bennett</v>
      </c>
      <c r="AB2826" s="8" t="str">
        <f t="shared" si="798"/>
        <v>M</v>
      </c>
      <c r="AC2826" s="8" t="str">
        <f t="shared" si="799"/>
        <v/>
      </c>
      <c r="AD2826" s="8" t="str">
        <f t="shared" si="787"/>
        <v/>
      </c>
      <c r="AE2826" s="8" t="str">
        <f t="shared" si="800"/>
        <v>ANTIQUE</v>
      </c>
      <c r="AF2826" s="5">
        <f t="shared" si="801"/>
        <v>1840</v>
      </c>
      <c r="AG2826" s="46">
        <v>2823</v>
      </c>
      <c r="AH2826" s="47" t="str">
        <f t="shared" si="791"/>
        <v/>
      </c>
      <c r="AI2826" s="48" t="str">
        <f t="shared" si="792"/>
        <v/>
      </c>
      <c r="AK2826" s="22" t="e">
        <f>TRIM(#REF!)</f>
        <v>#REF!</v>
      </c>
      <c r="AL2826" s="23" t="e">
        <f>IF(#REF!=0,"",#REF!)</f>
        <v>#REF!</v>
      </c>
      <c r="AM2826" s="19" t="e">
        <f>IF(#REF!=0,"",#REF!)</f>
        <v>#REF!</v>
      </c>
      <c r="AN2826" s="23" t="e">
        <f>IF($AK2826="","",#REF!)</f>
        <v>#REF!</v>
      </c>
      <c r="AO2826" s="23" t="e">
        <f t="shared" si="802"/>
        <v>#REF!</v>
      </c>
      <c r="AP2826" s="19" t="e">
        <f>IF(#REF!=0,"",#REF!)</f>
        <v>#REF!</v>
      </c>
      <c r="AQ2826" s="19" t="e">
        <f>IF(#REF!=0,"",#REF!)</f>
        <v>#REF!</v>
      </c>
      <c r="AR2826" s="19" t="e">
        <f>IF(#REF!=0,"",#REF!)</f>
        <v>#REF!</v>
      </c>
      <c r="AS2826" s="19" t="e">
        <f>#REF!</f>
        <v>#REF!</v>
      </c>
    </row>
    <row r="2827" spans="4:45" ht="19.5" thickTop="1" thickBot="1" x14ac:dyDescent="0.25">
      <c r="D2827" s="1" t="str">
        <f t="shared" si="788"/>
        <v/>
      </c>
      <c r="E2827" s="1" t="str">
        <f t="shared" si="789"/>
        <v/>
      </c>
      <c r="K2827" s="19" t="str">
        <f t="shared" si="793"/>
        <v/>
      </c>
      <c r="L2827" s="19">
        <f t="shared" si="786"/>
        <v>10000</v>
      </c>
      <c r="M2827" s="22" t="str">
        <f>TRIM(Data!$N2824)</f>
        <v>Rev. John Bowman</v>
      </c>
      <c r="N2827" s="22" t="str">
        <f>TRIM(Data!$A2824)</f>
        <v>Rev. John Bowman</v>
      </c>
      <c r="O2827" s="23">
        <f>IF(Data!$B2824=0,"",Data!$B2824)</f>
        <v>1958</v>
      </c>
      <c r="P2827" s="19" t="str">
        <f>IF(Data!$C2824=0,"",Data!$C2824)</f>
        <v/>
      </c>
      <c r="Q2827" s="23" t="str">
        <f>IF($M2827="","",Data!$E2824)</f>
        <v>M</v>
      </c>
      <c r="R2827" s="23" t="str">
        <f t="shared" si="794"/>
        <v>M</v>
      </c>
      <c r="S2827" s="23" t="str">
        <f t="shared" si="795"/>
        <v>M</v>
      </c>
      <c r="T2827" s="19" t="str">
        <f>IF(Data!$F2824=0,"",Data!$F2824)</f>
        <v/>
      </c>
      <c r="U2827" s="19" t="str">
        <f>IF(Data!$G2824=0,"",Data!$G2824)</f>
        <v/>
      </c>
      <c r="V2827" s="19" t="str">
        <f>IF(Data!$D2824=0,"",Data!$D2824)</f>
        <v/>
      </c>
      <c r="W2827" s="19" t="str">
        <f>Data!$H2824</f>
        <v>Japonica</v>
      </c>
      <c r="Y2827" s="41" t="e">
        <f t="shared" si="790"/>
        <v>#REF!</v>
      </c>
      <c r="Z2827" s="8">
        <f t="shared" si="796"/>
        <v>10000</v>
      </c>
      <c r="AA2827" s="8" t="str">
        <f t="shared" si="797"/>
        <v>Rev. John Bowman</v>
      </c>
      <c r="AB2827" s="8" t="str">
        <f t="shared" si="798"/>
        <v>M</v>
      </c>
      <c r="AC2827" s="8" t="str">
        <f t="shared" si="799"/>
        <v/>
      </c>
      <c r="AD2827" s="8" t="str">
        <f t="shared" si="787"/>
        <v/>
      </c>
      <c r="AE2827" s="8" t="str">
        <f t="shared" si="800"/>
        <v/>
      </c>
      <c r="AF2827" s="5">
        <f t="shared" si="801"/>
        <v>1958</v>
      </c>
      <c r="AG2827" s="46">
        <v>2824</v>
      </c>
      <c r="AH2827" s="47" t="str">
        <f t="shared" si="791"/>
        <v/>
      </c>
      <c r="AI2827" s="48" t="str">
        <f t="shared" si="792"/>
        <v/>
      </c>
      <c r="AK2827" s="22" t="e">
        <f>TRIM(#REF!)</f>
        <v>#REF!</v>
      </c>
      <c r="AL2827" s="23" t="e">
        <f>IF(#REF!=0,"",#REF!)</f>
        <v>#REF!</v>
      </c>
      <c r="AM2827" s="19" t="e">
        <f>IF(#REF!=0,"",#REF!)</f>
        <v>#REF!</v>
      </c>
      <c r="AN2827" s="23" t="e">
        <f>IF($AK2827="","",#REF!)</f>
        <v>#REF!</v>
      </c>
      <c r="AO2827" s="23" t="e">
        <f t="shared" si="802"/>
        <v>#REF!</v>
      </c>
      <c r="AP2827" s="19" t="e">
        <f>IF(#REF!=0,"",#REF!)</f>
        <v>#REF!</v>
      </c>
      <c r="AQ2827" s="19" t="e">
        <f>IF(#REF!=0,"",#REF!)</f>
        <v>#REF!</v>
      </c>
      <c r="AR2827" s="19" t="e">
        <f>IF(#REF!=0,"",#REF!)</f>
        <v>#REF!</v>
      </c>
      <c r="AS2827" s="19" t="e">
        <f>#REF!</f>
        <v>#REF!</v>
      </c>
    </row>
    <row r="2828" spans="4:45" ht="19.5" thickTop="1" thickBot="1" x14ac:dyDescent="0.25">
      <c r="D2828" s="1" t="str">
        <f t="shared" si="788"/>
        <v/>
      </c>
      <c r="E2828" s="1" t="str">
        <f t="shared" si="789"/>
        <v/>
      </c>
      <c r="K2828" s="19" t="str">
        <f t="shared" si="793"/>
        <v/>
      </c>
      <c r="L2828" s="19">
        <f t="shared" si="786"/>
        <v>10000</v>
      </c>
      <c r="M2828" s="22" t="str">
        <f>TRIM(Data!$N2825)</f>
        <v>Revelation</v>
      </c>
      <c r="N2828" s="22" t="str">
        <f>TRIM(Data!$A2825)</f>
        <v>Revelation</v>
      </c>
      <c r="O2828" s="23">
        <f>IF(Data!$B2825=0,"",Data!$B2825)</f>
        <v>1942</v>
      </c>
      <c r="P2828" s="19" t="str">
        <f>IF(Data!$C2825=0,"",Data!$C2825)</f>
        <v>1</v>
      </c>
      <c r="Q2828" s="23" t="str">
        <f>IF($M2828="","",Data!$E2825)</f>
        <v>M</v>
      </c>
      <c r="R2828" s="23" t="str">
        <f t="shared" si="794"/>
        <v>M</v>
      </c>
      <c r="S2828" s="23" t="str">
        <f t="shared" si="795"/>
        <v>M</v>
      </c>
      <c r="T2828" s="19" t="str">
        <f>IF(Data!$F2825=0,"",Data!$F2825)</f>
        <v/>
      </c>
      <c r="U2828" s="19" t="str">
        <f>IF(Data!$G2825=0,"",Data!$G2825)</f>
        <v/>
      </c>
      <c r="V2828" s="19" t="str">
        <f>IF(Data!$D2825=0,"",Data!$D2825)</f>
        <v/>
      </c>
      <c r="W2828" s="19" t="str">
        <f>Data!$H2825</f>
        <v>Japonica</v>
      </c>
      <c r="Y2828" s="41" t="e">
        <f t="shared" si="790"/>
        <v>#REF!</v>
      </c>
      <c r="Z2828" s="8">
        <f t="shared" si="796"/>
        <v>10000</v>
      </c>
      <c r="AA2828" s="8" t="str">
        <f t="shared" si="797"/>
        <v>Revelation</v>
      </c>
      <c r="AB2828" s="8" t="str">
        <f t="shared" si="798"/>
        <v>M</v>
      </c>
      <c r="AC2828" s="8" t="str">
        <f t="shared" si="799"/>
        <v/>
      </c>
      <c r="AD2828" s="8" t="str">
        <f t="shared" si="787"/>
        <v/>
      </c>
      <c r="AE2828" s="8" t="str">
        <f t="shared" si="800"/>
        <v/>
      </c>
      <c r="AF2828" s="5">
        <f t="shared" si="801"/>
        <v>1942</v>
      </c>
      <c r="AG2828" s="46">
        <v>2825</v>
      </c>
      <c r="AH2828" s="47" t="str">
        <f t="shared" si="791"/>
        <v/>
      </c>
      <c r="AI2828" s="48" t="str">
        <f t="shared" si="792"/>
        <v/>
      </c>
      <c r="AK2828" s="22" t="e">
        <f>TRIM(#REF!)</f>
        <v>#REF!</v>
      </c>
      <c r="AL2828" s="23" t="e">
        <f>IF(#REF!=0,"",#REF!)</f>
        <v>#REF!</v>
      </c>
      <c r="AM2828" s="19" t="e">
        <f>IF(#REF!=0,"",#REF!)</f>
        <v>#REF!</v>
      </c>
      <c r="AN2828" s="23" t="e">
        <f>IF($AK2828="","",#REF!)</f>
        <v>#REF!</v>
      </c>
      <c r="AO2828" s="23" t="e">
        <f t="shared" si="802"/>
        <v>#REF!</v>
      </c>
      <c r="AP2828" s="19" t="e">
        <f>IF(#REF!=0,"",#REF!)</f>
        <v>#REF!</v>
      </c>
      <c r="AQ2828" s="19" t="e">
        <f>IF(#REF!=0,"",#REF!)</f>
        <v>#REF!</v>
      </c>
      <c r="AR2828" s="19" t="e">
        <f>IF(#REF!=0,"",#REF!)</f>
        <v>#REF!</v>
      </c>
      <c r="AS2828" s="19" t="e">
        <f>#REF!</f>
        <v>#REF!</v>
      </c>
    </row>
    <row r="2829" spans="4:45" ht="19.5" thickTop="1" thickBot="1" x14ac:dyDescent="0.25">
      <c r="D2829" s="1" t="str">
        <f t="shared" si="788"/>
        <v/>
      </c>
      <c r="E2829" s="1" t="str">
        <f t="shared" si="789"/>
        <v/>
      </c>
      <c r="K2829" s="19" t="str">
        <f t="shared" si="793"/>
        <v/>
      </c>
      <c r="L2829" s="19">
        <f t="shared" si="786"/>
        <v>10000</v>
      </c>
      <c r="M2829" s="22" t="str">
        <f>TRIM(Data!$N2826)</f>
        <v>Reverend Ida</v>
      </c>
      <c r="N2829" s="22" t="str">
        <f>TRIM(Data!$A2826)</f>
        <v>Reverend Ida (Hiemalis)</v>
      </c>
      <c r="O2829" s="23">
        <f>IF(Data!$B2826=0,"",Data!$B2826)</f>
        <v>1992</v>
      </c>
      <c r="P2829" s="19" t="str">
        <f>IF(Data!$C2826=0,"",Data!$C2826)</f>
        <v>1</v>
      </c>
      <c r="Q2829" s="23" t="str">
        <f>IF($M2829="","",Data!$E2826)</f>
        <v>S</v>
      </c>
      <c r="R2829" s="23" t="str">
        <f t="shared" si="794"/>
        <v>S</v>
      </c>
      <c r="S2829" s="23" t="str">
        <f t="shared" si="795"/>
        <v>S</v>
      </c>
      <c r="T2829" s="19" t="str">
        <f>IF(Data!$F2826=0,"",Data!$F2826)</f>
        <v/>
      </c>
      <c r="U2829" s="19" t="str">
        <f>IF(Data!$G2826=0,"",Data!$G2826)</f>
        <v/>
      </c>
      <c r="V2829" s="19" t="str">
        <f>IF(Data!$D2826=0,"",Data!$D2826)</f>
        <v/>
      </c>
      <c r="W2829" s="19" t="str">
        <f>Data!$H2826</f>
        <v>Hiemalis</v>
      </c>
      <c r="Y2829" s="41" t="e">
        <f t="shared" si="790"/>
        <v>#REF!</v>
      </c>
      <c r="Z2829" s="8">
        <f t="shared" si="796"/>
        <v>10000</v>
      </c>
      <c r="AA2829" s="8" t="str">
        <f t="shared" si="797"/>
        <v>Reverend Ida</v>
      </c>
      <c r="AB2829" s="8" t="str">
        <f t="shared" si="798"/>
        <v>S</v>
      </c>
      <c r="AC2829" s="8" t="str">
        <f t="shared" si="799"/>
        <v/>
      </c>
      <c r="AD2829" s="8" t="str">
        <f t="shared" si="787"/>
        <v/>
      </c>
      <c r="AE2829" s="8" t="str">
        <f t="shared" si="800"/>
        <v/>
      </c>
      <c r="AF2829" s="5">
        <f t="shared" si="801"/>
        <v>1992</v>
      </c>
      <c r="AG2829" s="46">
        <v>2826</v>
      </c>
      <c r="AH2829" s="47" t="str">
        <f t="shared" si="791"/>
        <v/>
      </c>
      <c r="AI2829" s="48" t="str">
        <f t="shared" si="792"/>
        <v/>
      </c>
      <c r="AK2829" s="22" t="e">
        <f>TRIM(#REF!)</f>
        <v>#REF!</v>
      </c>
      <c r="AL2829" s="23" t="e">
        <f>IF(#REF!=0,"",#REF!)</f>
        <v>#REF!</v>
      </c>
      <c r="AM2829" s="19" t="e">
        <f>IF(#REF!=0,"",#REF!)</f>
        <v>#REF!</v>
      </c>
      <c r="AN2829" s="23" t="e">
        <f>IF($AK2829="","",#REF!)</f>
        <v>#REF!</v>
      </c>
      <c r="AO2829" s="23" t="e">
        <f t="shared" si="802"/>
        <v>#REF!</v>
      </c>
      <c r="AP2829" s="19" t="e">
        <f>IF(#REF!=0,"",#REF!)</f>
        <v>#REF!</v>
      </c>
      <c r="AQ2829" s="19" t="e">
        <f>IF(#REF!=0,"",#REF!)</f>
        <v>#REF!</v>
      </c>
      <c r="AR2829" s="19" t="e">
        <f>IF(#REF!=0,"",#REF!)</f>
        <v>#REF!</v>
      </c>
      <c r="AS2829" s="19" t="e">
        <f>#REF!</f>
        <v>#REF!</v>
      </c>
    </row>
    <row r="2830" spans="4:45" ht="19.5" thickTop="1" thickBot="1" x14ac:dyDescent="0.25">
      <c r="D2830" s="1" t="str">
        <f t="shared" si="788"/>
        <v/>
      </c>
      <c r="E2830" s="1" t="str">
        <f t="shared" si="789"/>
        <v/>
      </c>
      <c r="K2830" s="19" t="str">
        <f t="shared" si="793"/>
        <v/>
      </c>
      <c r="L2830" s="19">
        <f t="shared" si="786"/>
        <v>10000</v>
      </c>
      <c r="M2830" s="22" t="str">
        <f>TRIM(Data!$N2827)</f>
        <v>Reverend Jim Jeffrey</v>
      </c>
      <c r="N2830" s="22" t="str">
        <f>TRIM(Data!$A2827)</f>
        <v>Reverend Jim Jeffrey (Sasanqua)</v>
      </c>
      <c r="O2830" s="23">
        <f>IF(Data!$B2827=0,"",Data!$B2827)</f>
        <v>2013</v>
      </c>
      <c r="P2830" s="19" t="str">
        <f>IF(Data!$C2827=0,"",Data!$C2827)</f>
        <v/>
      </c>
      <c r="Q2830" s="23" t="str">
        <f>IF($M2830="","",Data!$E2827)</f>
        <v>Min</v>
      </c>
      <c r="R2830" s="23" t="str">
        <f t="shared" si="794"/>
        <v>Min</v>
      </c>
      <c r="S2830" s="23" t="str">
        <f t="shared" si="795"/>
        <v>Min</v>
      </c>
      <c r="T2830" s="19" t="str">
        <f>IF(Data!$F2827=0,"",Data!$F2827)</f>
        <v/>
      </c>
      <c r="U2830" s="19" t="str">
        <f>IF(Data!$G2827=0,"",Data!$G2827)</f>
        <v/>
      </c>
      <c r="V2830" s="19" t="str">
        <f>IF(Data!$D2827=0,"",Data!$D2827)</f>
        <v/>
      </c>
      <c r="W2830" s="19" t="str">
        <f>Data!$H2827</f>
        <v>Sasanqua</v>
      </c>
      <c r="Y2830" s="41" t="e">
        <f t="shared" si="790"/>
        <v>#REF!</v>
      </c>
      <c r="Z2830" s="8">
        <f t="shared" si="796"/>
        <v>10000</v>
      </c>
      <c r="AA2830" s="8" t="str">
        <f t="shared" si="797"/>
        <v>Reverend Jim Jeffrey</v>
      </c>
      <c r="AB2830" s="8" t="str">
        <f t="shared" si="798"/>
        <v>Min</v>
      </c>
      <c r="AC2830" s="8" t="str">
        <f t="shared" si="799"/>
        <v/>
      </c>
      <c r="AD2830" s="8" t="str">
        <f t="shared" si="787"/>
        <v/>
      </c>
      <c r="AE2830" s="8" t="str">
        <f t="shared" si="800"/>
        <v/>
      </c>
      <c r="AF2830" s="5">
        <f t="shared" si="801"/>
        <v>2013</v>
      </c>
      <c r="AG2830" s="46">
        <v>2827</v>
      </c>
      <c r="AH2830" s="47" t="str">
        <f t="shared" si="791"/>
        <v/>
      </c>
      <c r="AI2830" s="48" t="str">
        <f t="shared" si="792"/>
        <v/>
      </c>
      <c r="AK2830" s="22" t="e">
        <f>TRIM(#REF!)</f>
        <v>#REF!</v>
      </c>
      <c r="AL2830" s="23" t="e">
        <f>IF(#REF!=0,"",#REF!)</f>
        <v>#REF!</v>
      </c>
      <c r="AM2830" s="19" t="e">
        <f>IF(#REF!=0,"",#REF!)</f>
        <v>#REF!</v>
      </c>
      <c r="AN2830" s="23" t="e">
        <f>IF($AK2830="","",#REF!)</f>
        <v>#REF!</v>
      </c>
      <c r="AO2830" s="23" t="e">
        <f t="shared" si="802"/>
        <v>#REF!</v>
      </c>
      <c r="AP2830" s="19" t="e">
        <f>IF(#REF!=0,"",#REF!)</f>
        <v>#REF!</v>
      </c>
      <c r="AQ2830" s="19" t="e">
        <f>IF(#REF!=0,"",#REF!)</f>
        <v>#REF!</v>
      </c>
      <c r="AR2830" s="19" t="e">
        <f>IF(#REF!=0,"",#REF!)</f>
        <v>#REF!</v>
      </c>
      <c r="AS2830" s="19" t="e">
        <f>#REF!</f>
        <v>#REF!</v>
      </c>
    </row>
    <row r="2831" spans="4:45" ht="19.5" thickTop="1" thickBot="1" x14ac:dyDescent="0.25">
      <c r="D2831" s="1" t="str">
        <f t="shared" si="788"/>
        <v/>
      </c>
      <c r="E2831" s="1" t="str">
        <f t="shared" si="789"/>
        <v/>
      </c>
      <c r="K2831" s="19" t="str">
        <f t="shared" si="793"/>
        <v/>
      </c>
      <c r="L2831" s="19">
        <f t="shared" si="786"/>
        <v>10000</v>
      </c>
      <c r="M2831" s="22" t="str">
        <f>TRIM(Data!$N2828)</f>
        <v>Reverend John G. Drayton</v>
      </c>
      <c r="N2831" s="22" t="str">
        <f>TRIM(Data!$A2828)</f>
        <v>Reverend John G. Drayton (Mary E.M.)</v>
      </c>
      <c r="O2831" s="23">
        <f>IF(Data!$B2828=0,"",Data!$B2828)</f>
        <v>1800</v>
      </c>
      <c r="P2831" s="19" t="str">
        <f>IF(Data!$C2828=0,"",Data!$C2828)</f>
        <v>1</v>
      </c>
      <c r="Q2831" s="23" t="str">
        <f>IF($M2831="","",Data!$E2828)</f>
        <v>M</v>
      </c>
      <c r="R2831" s="23" t="str">
        <f t="shared" si="794"/>
        <v>M</v>
      </c>
      <c r="S2831" s="23" t="str">
        <f t="shared" si="795"/>
        <v>M</v>
      </c>
      <c r="T2831" s="19" t="str">
        <f>IF(Data!$F2828=0,"",Data!$F2828)</f>
        <v/>
      </c>
      <c r="U2831" s="19" t="str">
        <f>IF(Data!$G2828=0,"",Data!$G2828)</f>
        <v/>
      </c>
      <c r="V2831" s="19" t="str">
        <f>IF(Data!$D2828=0,"",Data!$D2828)</f>
        <v>ANTIQUE</v>
      </c>
      <c r="W2831" s="19" t="str">
        <f>Data!$H2828</f>
        <v>Japonica</v>
      </c>
      <c r="Y2831" s="41" t="e">
        <f t="shared" si="790"/>
        <v>#REF!</v>
      </c>
      <c r="Z2831" s="8">
        <f t="shared" si="796"/>
        <v>2831</v>
      </c>
      <c r="AA2831" s="8" t="str">
        <f t="shared" si="797"/>
        <v>Reverend John G. Drayton</v>
      </c>
      <c r="AB2831" s="8" t="str">
        <f t="shared" si="798"/>
        <v>M</v>
      </c>
      <c r="AC2831" s="8" t="str">
        <f t="shared" si="799"/>
        <v/>
      </c>
      <c r="AD2831" s="8" t="str">
        <f t="shared" si="787"/>
        <v/>
      </c>
      <c r="AE2831" s="8" t="str">
        <f t="shared" si="800"/>
        <v>ANTIQUE</v>
      </c>
      <c r="AF2831" s="5">
        <f t="shared" si="801"/>
        <v>1800</v>
      </c>
      <c r="AG2831" s="46">
        <v>2828</v>
      </c>
      <c r="AH2831" s="47" t="str">
        <f t="shared" si="791"/>
        <v/>
      </c>
      <c r="AI2831" s="48" t="str">
        <f t="shared" si="792"/>
        <v/>
      </c>
      <c r="AK2831" s="22" t="e">
        <f>TRIM(#REF!)</f>
        <v>#REF!</v>
      </c>
      <c r="AL2831" s="23" t="e">
        <f>IF(#REF!=0,"",#REF!)</f>
        <v>#REF!</v>
      </c>
      <c r="AM2831" s="19" t="e">
        <f>IF(#REF!=0,"",#REF!)</f>
        <v>#REF!</v>
      </c>
      <c r="AN2831" s="23" t="e">
        <f>IF($AK2831="","",#REF!)</f>
        <v>#REF!</v>
      </c>
      <c r="AO2831" s="23" t="e">
        <f t="shared" si="802"/>
        <v>#REF!</v>
      </c>
      <c r="AP2831" s="19" t="e">
        <f>IF(#REF!=0,"",#REF!)</f>
        <v>#REF!</v>
      </c>
      <c r="AQ2831" s="19" t="e">
        <f>IF(#REF!=0,"",#REF!)</f>
        <v>#REF!</v>
      </c>
      <c r="AR2831" s="19" t="e">
        <f>IF(#REF!=0,"",#REF!)</f>
        <v>#REF!</v>
      </c>
      <c r="AS2831" s="19" t="e">
        <f>#REF!</f>
        <v>#REF!</v>
      </c>
    </row>
    <row r="2832" spans="4:45" ht="19.5" thickTop="1" thickBot="1" x14ac:dyDescent="0.25">
      <c r="D2832" s="1" t="str">
        <f t="shared" si="788"/>
        <v/>
      </c>
      <c r="E2832" s="1" t="str">
        <f t="shared" si="789"/>
        <v/>
      </c>
      <c r="K2832" s="19" t="str">
        <f t="shared" si="793"/>
        <v/>
      </c>
      <c r="L2832" s="19">
        <f t="shared" si="786"/>
        <v>10000</v>
      </c>
      <c r="M2832" s="22" t="str">
        <f>TRIM(Data!$N2829)</f>
        <v>Revere's Baby Pink</v>
      </c>
      <c r="N2832" s="22" t="str">
        <f>TRIM(Data!$A2829)</f>
        <v>Revere's Baby Pink</v>
      </c>
      <c r="O2832" s="23">
        <f>IF(Data!$B2829=0,"",Data!$B2829)</f>
        <v>1956</v>
      </c>
      <c r="P2832" s="19" t="str">
        <f>IF(Data!$C2829=0,"",Data!$C2829)</f>
        <v>1</v>
      </c>
      <c r="Q2832" s="23" t="str">
        <f>IF($M2832="","",Data!$E2829)</f>
        <v>S</v>
      </c>
      <c r="R2832" s="23" t="str">
        <f t="shared" si="794"/>
        <v>S</v>
      </c>
      <c r="S2832" s="23" t="str">
        <f t="shared" si="795"/>
        <v>S</v>
      </c>
      <c r="T2832" s="19" t="str">
        <f>IF(Data!$F2829=0,"",Data!$F2829)</f>
        <v/>
      </c>
      <c r="U2832" s="19" t="str">
        <f>IF(Data!$G2829=0,"",Data!$G2829)</f>
        <v/>
      </c>
      <c r="V2832" s="19" t="str">
        <f>IF(Data!$D2829=0,"",Data!$D2829)</f>
        <v/>
      </c>
      <c r="W2832" s="19" t="str">
        <f>Data!$H2829</f>
        <v>Japonica</v>
      </c>
      <c r="Y2832" s="41" t="e">
        <f t="shared" si="790"/>
        <v>#REF!</v>
      </c>
      <c r="Z2832" s="8">
        <f t="shared" si="796"/>
        <v>10000</v>
      </c>
      <c r="AA2832" s="8" t="str">
        <f t="shared" si="797"/>
        <v>Revere's Baby Pink</v>
      </c>
      <c r="AB2832" s="8" t="str">
        <f t="shared" si="798"/>
        <v>S</v>
      </c>
      <c r="AC2832" s="8" t="str">
        <f t="shared" si="799"/>
        <v/>
      </c>
      <c r="AD2832" s="8" t="str">
        <f t="shared" si="787"/>
        <v/>
      </c>
      <c r="AE2832" s="8" t="str">
        <f t="shared" si="800"/>
        <v/>
      </c>
      <c r="AF2832" s="5">
        <f t="shared" si="801"/>
        <v>1956</v>
      </c>
      <c r="AG2832" s="46">
        <v>2829</v>
      </c>
      <c r="AH2832" s="47" t="str">
        <f t="shared" si="791"/>
        <v/>
      </c>
      <c r="AI2832" s="48" t="str">
        <f t="shared" si="792"/>
        <v/>
      </c>
      <c r="AK2832" s="22" t="e">
        <f>TRIM(#REF!)</f>
        <v>#REF!</v>
      </c>
      <c r="AL2832" s="23" t="e">
        <f>IF(#REF!=0,"",#REF!)</f>
        <v>#REF!</v>
      </c>
      <c r="AM2832" s="19" t="e">
        <f>IF(#REF!=0,"",#REF!)</f>
        <v>#REF!</v>
      </c>
      <c r="AN2832" s="23" t="e">
        <f>IF($AK2832="","",#REF!)</f>
        <v>#REF!</v>
      </c>
      <c r="AO2832" s="23" t="e">
        <f t="shared" si="802"/>
        <v>#REF!</v>
      </c>
      <c r="AP2832" s="19" t="e">
        <f>IF(#REF!=0,"",#REF!)</f>
        <v>#REF!</v>
      </c>
      <c r="AQ2832" s="19" t="e">
        <f>IF(#REF!=0,"",#REF!)</f>
        <v>#REF!</v>
      </c>
      <c r="AR2832" s="19" t="e">
        <f>IF(#REF!=0,"",#REF!)</f>
        <v>#REF!</v>
      </c>
      <c r="AS2832" s="19" t="e">
        <f>#REF!</f>
        <v>#REF!</v>
      </c>
    </row>
    <row r="2833" spans="4:45" ht="19.5" thickTop="1" thickBot="1" x14ac:dyDescent="0.25">
      <c r="D2833" s="1" t="str">
        <f t="shared" si="788"/>
        <v/>
      </c>
      <c r="E2833" s="1" t="str">
        <f t="shared" si="789"/>
        <v/>
      </c>
      <c r="K2833" s="19" t="str">
        <f t="shared" si="793"/>
        <v/>
      </c>
      <c r="L2833" s="19">
        <f t="shared" si="786"/>
        <v>10000</v>
      </c>
      <c r="M2833" s="22" t="str">
        <f>TRIM(Data!$N2830)</f>
        <v>Rhoda Gonzalez</v>
      </c>
      <c r="N2833" s="22" t="str">
        <f>TRIM(Data!$A2830)</f>
        <v>Rhoda Gonzalez</v>
      </c>
      <c r="O2833" s="23">
        <f>IF(Data!$B2830=0,"",Data!$B2830)</f>
        <v>1952</v>
      </c>
      <c r="P2833" s="19" t="str">
        <f>IF(Data!$C2830=0,"",Data!$C2830)</f>
        <v>1</v>
      </c>
      <c r="Q2833" s="23" t="str">
        <f>IF($M2833="","",Data!$E2830)</f>
        <v>M</v>
      </c>
      <c r="R2833" s="23" t="str">
        <f t="shared" si="794"/>
        <v>M</v>
      </c>
      <c r="S2833" s="23" t="str">
        <f t="shared" si="795"/>
        <v>M</v>
      </c>
      <c r="T2833" s="19" t="str">
        <f>IF(Data!$F2830=0,"",Data!$F2830)</f>
        <v>WHITE</v>
      </c>
      <c r="U2833" s="19" t="str">
        <f>IF(Data!$G2830=0,"",Data!$G2830)</f>
        <v/>
      </c>
      <c r="V2833" s="19" t="str">
        <f>IF(Data!$D2830=0,"",Data!$D2830)</f>
        <v/>
      </c>
      <c r="W2833" s="19" t="str">
        <f>Data!$H2830</f>
        <v>Japonica</v>
      </c>
      <c r="Y2833" s="41" t="e">
        <f t="shared" si="790"/>
        <v>#REF!</v>
      </c>
      <c r="Z2833" s="8">
        <f t="shared" si="796"/>
        <v>10000</v>
      </c>
      <c r="AA2833" s="8" t="str">
        <f t="shared" si="797"/>
        <v>Rhoda Gonzalez</v>
      </c>
      <c r="AB2833" s="8" t="str">
        <f t="shared" si="798"/>
        <v>M</v>
      </c>
      <c r="AC2833" s="8" t="str">
        <f t="shared" si="799"/>
        <v>WHITE</v>
      </c>
      <c r="AD2833" s="8" t="str">
        <f t="shared" si="787"/>
        <v/>
      </c>
      <c r="AE2833" s="8" t="str">
        <f t="shared" si="800"/>
        <v/>
      </c>
      <c r="AF2833" s="5">
        <f t="shared" si="801"/>
        <v>1952</v>
      </c>
      <c r="AG2833" s="46">
        <v>2830</v>
      </c>
      <c r="AH2833" s="47" t="str">
        <f t="shared" si="791"/>
        <v/>
      </c>
      <c r="AI2833" s="48" t="str">
        <f t="shared" si="792"/>
        <v/>
      </c>
      <c r="AK2833" s="22" t="e">
        <f>TRIM(#REF!)</f>
        <v>#REF!</v>
      </c>
      <c r="AL2833" s="23" t="e">
        <f>IF(#REF!=0,"",#REF!)</f>
        <v>#REF!</v>
      </c>
      <c r="AM2833" s="19" t="e">
        <f>IF(#REF!=0,"",#REF!)</f>
        <v>#REF!</v>
      </c>
      <c r="AN2833" s="23" t="e">
        <f>IF($AK2833="","",#REF!)</f>
        <v>#REF!</v>
      </c>
      <c r="AO2833" s="23" t="e">
        <f t="shared" si="802"/>
        <v>#REF!</v>
      </c>
      <c r="AP2833" s="19" t="e">
        <f>IF(#REF!=0,"",#REF!)</f>
        <v>#REF!</v>
      </c>
      <c r="AQ2833" s="19" t="e">
        <f>IF(#REF!=0,"",#REF!)</f>
        <v>#REF!</v>
      </c>
      <c r="AR2833" s="19" t="e">
        <f>IF(#REF!=0,"",#REF!)</f>
        <v>#REF!</v>
      </c>
      <c r="AS2833" s="19" t="e">
        <f>#REF!</f>
        <v>#REF!</v>
      </c>
    </row>
    <row r="2834" spans="4:45" ht="19.5" thickTop="1" thickBot="1" x14ac:dyDescent="0.25">
      <c r="D2834" s="1" t="str">
        <f t="shared" si="788"/>
        <v/>
      </c>
      <c r="E2834" s="1" t="str">
        <f t="shared" si="789"/>
        <v/>
      </c>
      <c r="K2834" s="19" t="str">
        <f t="shared" si="793"/>
        <v/>
      </c>
      <c r="L2834" s="19">
        <f t="shared" si="786"/>
        <v>10000</v>
      </c>
      <c r="M2834" s="22" t="str">
        <f>TRIM(Data!$N2831)</f>
        <v>Rhysa Johnson</v>
      </c>
      <c r="N2834" s="22" t="str">
        <f>TRIM(Data!$A2831)</f>
        <v>Rhysa Johnson</v>
      </c>
      <c r="O2834" s="23">
        <f>IF(Data!$B2831=0,"",Data!$B2831)</f>
        <v>2016</v>
      </c>
      <c r="P2834" s="19" t="str">
        <f>IF(Data!$C2831=0,"",Data!$C2831)</f>
        <v>1</v>
      </c>
      <c r="Q2834" s="23" t="str">
        <f>IF($M2834="","",Data!$E2831)</f>
        <v>L</v>
      </c>
      <c r="R2834" s="23" t="str">
        <f t="shared" si="794"/>
        <v>L</v>
      </c>
      <c r="S2834" s="23" t="str">
        <f t="shared" si="795"/>
        <v>L</v>
      </c>
      <c r="T2834" s="19" t="str">
        <f>IF(Data!$F2831=0,"",Data!$F2831)</f>
        <v/>
      </c>
      <c r="U2834" s="19" t="str">
        <f>IF(Data!$G2831=0,"",Data!$G2831)</f>
        <v/>
      </c>
      <c r="V2834" s="19" t="str">
        <f>IF(Data!$D2831=0,"",Data!$D2831)</f>
        <v/>
      </c>
      <c r="W2834" s="19" t="str">
        <f>Data!$H2831</f>
        <v>Japonica</v>
      </c>
      <c r="Y2834" s="41" t="e">
        <f t="shared" si="790"/>
        <v>#REF!</v>
      </c>
      <c r="Z2834" s="8">
        <f t="shared" si="796"/>
        <v>10000</v>
      </c>
      <c r="AA2834" s="8" t="str">
        <f t="shared" si="797"/>
        <v>Rhysa Johnson</v>
      </c>
      <c r="AB2834" s="8" t="str">
        <f t="shared" si="798"/>
        <v>L</v>
      </c>
      <c r="AC2834" s="8" t="str">
        <f t="shared" si="799"/>
        <v/>
      </c>
      <c r="AD2834" s="8" t="str">
        <f t="shared" si="787"/>
        <v/>
      </c>
      <c r="AE2834" s="8" t="str">
        <f t="shared" si="800"/>
        <v/>
      </c>
      <c r="AF2834" s="5">
        <f t="shared" si="801"/>
        <v>2016</v>
      </c>
      <c r="AG2834" s="46">
        <v>2831</v>
      </c>
      <c r="AH2834" s="47" t="str">
        <f t="shared" si="791"/>
        <v/>
      </c>
      <c r="AI2834" s="48" t="str">
        <f t="shared" si="792"/>
        <v/>
      </c>
      <c r="AK2834" s="22" t="e">
        <f>TRIM(#REF!)</f>
        <v>#REF!</v>
      </c>
      <c r="AL2834" s="23" t="e">
        <f>IF(#REF!=0,"",#REF!)</f>
        <v>#REF!</v>
      </c>
      <c r="AM2834" s="19" t="e">
        <f>IF(#REF!=0,"",#REF!)</f>
        <v>#REF!</v>
      </c>
      <c r="AN2834" s="23" t="e">
        <f>IF($AK2834="","",#REF!)</f>
        <v>#REF!</v>
      </c>
      <c r="AO2834" s="23" t="e">
        <f t="shared" si="802"/>
        <v>#REF!</v>
      </c>
      <c r="AP2834" s="19" t="e">
        <f>IF(#REF!=0,"",#REF!)</f>
        <v>#REF!</v>
      </c>
      <c r="AQ2834" s="19" t="e">
        <f>IF(#REF!=0,"",#REF!)</f>
        <v>#REF!</v>
      </c>
      <c r="AR2834" s="19" t="e">
        <f>IF(#REF!=0,"",#REF!)</f>
        <v>#REF!</v>
      </c>
      <c r="AS2834" s="19" t="e">
        <f>#REF!</f>
        <v>#REF!</v>
      </c>
    </row>
    <row r="2835" spans="4:45" ht="19.5" thickTop="1" thickBot="1" x14ac:dyDescent="0.25">
      <c r="D2835" s="1" t="str">
        <f t="shared" si="788"/>
        <v/>
      </c>
      <c r="E2835" s="1" t="str">
        <f t="shared" si="789"/>
        <v/>
      </c>
      <c r="K2835" s="19" t="str">
        <f t="shared" si="793"/>
        <v/>
      </c>
      <c r="L2835" s="19">
        <f t="shared" si="786"/>
        <v>10000</v>
      </c>
      <c r="M2835" s="22" t="str">
        <f>TRIM(Data!$N2832)</f>
        <v>Richard Buggeln</v>
      </c>
      <c r="N2835" s="22" t="str">
        <f>TRIM(Data!$A2832)</f>
        <v>Richard Buggeln</v>
      </c>
      <c r="O2835" s="23">
        <f>IF(Data!$B2832=0,"",Data!$B2832)</f>
        <v>2021</v>
      </c>
      <c r="P2835" s="19" t="str">
        <f>IF(Data!$C2832=0,"",Data!$C2832)</f>
        <v>1</v>
      </c>
      <c r="Q2835" s="23" t="str">
        <f>IF($M2835="","",Data!$E2832)</f>
        <v>M</v>
      </c>
      <c r="R2835" s="23" t="str">
        <f t="shared" si="794"/>
        <v>M</v>
      </c>
      <c r="S2835" s="23" t="str">
        <f t="shared" si="795"/>
        <v>M</v>
      </c>
      <c r="T2835" s="19" t="str">
        <f>IF(Data!$F2832=0,"",Data!$F2832)</f>
        <v/>
      </c>
      <c r="U2835" s="19" t="str">
        <f>IF(Data!$G2832=0,"",Data!$G2832)</f>
        <v/>
      </c>
      <c r="V2835" s="19" t="str">
        <f>IF(Data!$D2832=0,"",Data!$D2832)</f>
        <v/>
      </c>
      <c r="W2835" s="19" t="str">
        <f>Data!$H2832</f>
        <v>Japonica</v>
      </c>
      <c r="Y2835" s="41" t="e">
        <f t="shared" si="790"/>
        <v>#REF!</v>
      </c>
      <c r="Z2835" s="8">
        <f t="shared" si="796"/>
        <v>10000</v>
      </c>
      <c r="AA2835" s="8" t="str">
        <f t="shared" si="797"/>
        <v>Richard Buggeln</v>
      </c>
      <c r="AB2835" s="8" t="str">
        <f t="shared" si="798"/>
        <v>M</v>
      </c>
      <c r="AC2835" s="8" t="str">
        <f t="shared" si="799"/>
        <v/>
      </c>
      <c r="AD2835" s="8" t="str">
        <f t="shared" si="787"/>
        <v/>
      </c>
      <c r="AE2835" s="8" t="str">
        <f t="shared" si="800"/>
        <v/>
      </c>
      <c r="AF2835" s="5">
        <f t="shared" si="801"/>
        <v>2021</v>
      </c>
      <c r="AG2835" s="46">
        <v>2832</v>
      </c>
      <c r="AH2835" s="47" t="str">
        <f t="shared" si="791"/>
        <v/>
      </c>
      <c r="AI2835" s="48" t="str">
        <f t="shared" si="792"/>
        <v/>
      </c>
      <c r="AK2835" s="22" t="e">
        <f>TRIM(#REF!)</f>
        <v>#REF!</v>
      </c>
      <c r="AL2835" s="23" t="e">
        <f>IF(#REF!=0,"",#REF!)</f>
        <v>#REF!</v>
      </c>
      <c r="AM2835" s="19" t="e">
        <f>IF(#REF!=0,"",#REF!)</f>
        <v>#REF!</v>
      </c>
      <c r="AN2835" s="23" t="e">
        <f>IF($AK2835="","",#REF!)</f>
        <v>#REF!</v>
      </c>
      <c r="AO2835" s="23" t="e">
        <f t="shared" si="802"/>
        <v>#REF!</v>
      </c>
      <c r="AP2835" s="19" t="e">
        <f>IF(#REF!=0,"",#REF!)</f>
        <v>#REF!</v>
      </c>
      <c r="AQ2835" s="19" t="e">
        <f>IF(#REF!=0,"",#REF!)</f>
        <v>#REF!</v>
      </c>
      <c r="AR2835" s="19" t="e">
        <f>IF(#REF!=0,"",#REF!)</f>
        <v>#REF!</v>
      </c>
      <c r="AS2835" s="19" t="e">
        <f>#REF!</f>
        <v>#REF!</v>
      </c>
    </row>
    <row r="2836" spans="4:45" ht="19.5" thickTop="1" thickBot="1" x14ac:dyDescent="0.25">
      <c r="D2836" s="1" t="str">
        <f t="shared" si="788"/>
        <v/>
      </c>
      <c r="E2836" s="1" t="str">
        <f t="shared" si="789"/>
        <v/>
      </c>
      <c r="K2836" s="19" t="str">
        <f t="shared" si="793"/>
        <v/>
      </c>
      <c r="L2836" s="19">
        <f t="shared" si="786"/>
        <v>10000</v>
      </c>
      <c r="M2836" s="22" t="str">
        <f>TRIM(Data!$N2833)</f>
        <v>Richard Gordy</v>
      </c>
      <c r="N2836" s="22" t="str">
        <f>TRIM(Data!$A2833)</f>
        <v>Richard Gordy</v>
      </c>
      <c r="O2836" s="23">
        <f>IF(Data!$B2833=0,"",Data!$B2833)</f>
        <v>2013</v>
      </c>
      <c r="P2836" s="19" t="str">
        <f>IF(Data!$C2833=0,"",Data!$C2833)</f>
        <v>1</v>
      </c>
      <c r="Q2836" s="23" t="str">
        <f>IF($M2836="","",Data!$E2833)</f>
        <v>M</v>
      </c>
      <c r="R2836" s="23" t="str">
        <f t="shared" si="794"/>
        <v>M</v>
      </c>
      <c r="S2836" s="23" t="str">
        <f t="shared" si="795"/>
        <v>M</v>
      </c>
      <c r="T2836" s="19" t="str">
        <f>IF(Data!$F2833=0,"",Data!$F2833)</f>
        <v/>
      </c>
      <c r="U2836" s="19" t="str">
        <f>IF(Data!$G2833=0,"",Data!$G2833)</f>
        <v/>
      </c>
      <c r="V2836" s="19" t="str">
        <f>IF(Data!$D2833=0,"",Data!$D2833)</f>
        <v/>
      </c>
      <c r="W2836" s="19" t="str">
        <f>Data!$H2833</f>
        <v>Japonica</v>
      </c>
      <c r="Y2836" s="41" t="e">
        <f t="shared" si="790"/>
        <v>#REF!</v>
      </c>
      <c r="Z2836" s="8">
        <f t="shared" si="796"/>
        <v>10000</v>
      </c>
      <c r="AA2836" s="8" t="str">
        <f t="shared" si="797"/>
        <v>Richard Gordy</v>
      </c>
      <c r="AB2836" s="8" t="str">
        <f t="shared" si="798"/>
        <v>M</v>
      </c>
      <c r="AC2836" s="8" t="str">
        <f t="shared" si="799"/>
        <v/>
      </c>
      <c r="AD2836" s="8" t="str">
        <f t="shared" si="787"/>
        <v/>
      </c>
      <c r="AE2836" s="8" t="str">
        <f t="shared" si="800"/>
        <v/>
      </c>
      <c r="AF2836" s="5">
        <f t="shared" si="801"/>
        <v>2013</v>
      </c>
      <c r="AG2836" s="46">
        <v>2833</v>
      </c>
      <c r="AH2836" s="47" t="str">
        <f t="shared" si="791"/>
        <v/>
      </c>
      <c r="AI2836" s="48" t="str">
        <f t="shared" si="792"/>
        <v/>
      </c>
      <c r="AK2836" s="22" t="e">
        <f>TRIM(#REF!)</f>
        <v>#REF!</v>
      </c>
      <c r="AL2836" s="23" t="e">
        <f>IF(#REF!=0,"",#REF!)</f>
        <v>#REF!</v>
      </c>
      <c r="AM2836" s="19" t="e">
        <f>IF(#REF!=0,"",#REF!)</f>
        <v>#REF!</v>
      </c>
      <c r="AN2836" s="23" t="e">
        <f>IF($AK2836="","",#REF!)</f>
        <v>#REF!</v>
      </c>
      <c r="AO2836" s="23" t="e">
        <f t="shared" si="802"/>
        <v>#REF!</v>
      </c>
      <c r="AP2836" s="19" t="e">
        <f>IF(#REF!=0,"",#REF!)</f>
        <v>#REF!</v>
      </c>
      <c r="AQ2836" s="19" t="e">
        <f>IF(#REF!=0,"",#REF!)</f>
        <v>#REF!</v>
      </c>
      <c r="AR2836" s="19" t="e">
        <f>IF(#REF!=0,"",#REF!)</f>
        <v>#REF!</v>
      </c>
      <c r="AS2836" s="19" t="e">
        <f>#REF!</f>
        <v>#REF!</v>
      </c>
    </row>
    <row r="2837" spans="4:45" ht="19.5" thickTop="1" thickBot="1" x14ac:dyDescent="0.25">
      <c r="D2837" s="1" t="str">
        <f t="shared" si="788"/>
        <v/>
      </c>
      <c r="E2837" s="1" t="str">
        <f t="shared" si="789"/>
        <v/>
      </c>
      <c r="K2837" s="19" t="str">
        <f t="shared" si="793"/>
        <v/>
      </c>
      <c r="L2837" s="19">
        <f t="shared" si="786"/>
        <v>10000</v>
      </c>
      <c r="M2837" s="22" t="str">
        <f>TRIM(Data!$N2834)</f>
        <v>Richard Mims</v>
      </c>
      <c r="N2837" s="22" t="str">
        <f>TRIM(Data!$A2834)</f>
        <v>Richard Mims (R)</v>
      </c>
      <c r="O2837" s="23">
        <f>IF(Data!$B2834=0,"",Data!$B2834)</f>
        <v>2016</v>
      </c>
      <c r="P2837" s="19" t="str">
        <f>IF(Data!$C2834=0,"",Data!$C2834)</f>
        <v>1</v>
      </c>
      <c r="Q2837" s="23" t="str">
        <f>IF($M2837="","",Data!$E2834)</f>
        <v>L</v>
      </c>
      <c r="R2837" s="23" t="str">
        <f t="shared" si="794"/>
        <v>L</v>
      </c>
      <c r="S2837" s="23" t="str">
        <f t="shared" si="795"/>
        <v>L</v>
      </c>
      <c r="T2837" s="19" t="str">
        <f>IF(Data!$F2834=0,"",Data!$F2834)</f>
        <v/>
      </c>
      <c r="U2837" s="19" t="str">
        <f>IF(Data!$G2834=0,"",Data!$G2834)</f>
        <v/>
      </c>
      <c r="V2837" s="19" t="str">
        <f>IF(Data!$D2834=0,"",Data!$D2834)</f>
        <v/>
      </c>
      <c r="W2837" s="19" t="str">
        <f>Data!$H2834</f>
        <v>Reticulata</v>
      </c>
      <c r="Y2837" s="41" t="e">
        <f t="shared" si="790"/>
        <v>#REF!</v>
      </c>
      <c r="Z2837" s="8">
        <f t="shared" si="796"/>
        <v>10000</v>
      </c>
      <c r="AA2837" s="8" t="str">
        <f t="shared" si="797"/>
        <v>Richard Mims</v>
      </c>
      <c r="AB2837" s="8" t="str">
        <f t="shared" si="798"/>
        <v>L</v>
      </c>
      <c r="AC2837" s="8" t="str">
        <f t="shared" si="799"/>
        <v/>
      </c>
      <c r="AD2837" s="8" t="str">
        <f t="shared" si="787"/>
        <v/>
      </c>
      <c r="AE2837" s="8" t="str">
        <f t="shared" si="800"/>
        <v/>
      </c>
      <c r="AF2837" s="5">
        <f t="shared" si="801"/>
        <v>2016</v>
      </c>
      <c r="AG2837" s="46">
        <v>2834</v>
      </c>
      <c r="AH2837" s="47" t="str">
        <f t="shared" si="791"/>
        <v/>
      </c>
      <c r="AI2837" s="48" t="str">
        <f t="shared" si="792"/>
        <v/>
      </c>
      <c r="AK2837" s="22" t="e">
        <f>TRIM(#REF!)</f>
        <v>#REF!</v>
      </c>
      <c r="AL2837" s="23" t="e">
        <f>IF(#REF!=0,"",#REF!)</f>
        <v>#REF!</v>
      </c>
      <c r="AM2837" s="19" t="e">
        <f>IF(#REF!=0,"",#REF!)</f>
        <v>#REF!</v>
      </c>
      <c r="AN2837" s="23" t="e">
        <f>IF($AK2837="","",#REF!)</f>
        <v>#REF!</v>
      </c>
      <c r="AO2837" s="23" t="e">
        <f t="shared" si="802"/>
        <v>#REF!</v>
      </c>
      <c r="AP2837" s="19" t="e">
        <f>IF(#REF!=0,"",#REF!)</f>
        <v>#REF!</v>
      </c>
      <c r="AQ2837" s="19" t="e">
        <f>IF(#REF!=0,"",#REF!)</f>
        <v>#REF!</v>
      </c>
      <c r="AR2837" s="19" t="e">
        <f>IF(#REF!=0,"",#REF!)</f>
        <v>#REF!</v>
      </c>
      <c r="AS2837" s="19" t="e">
        <f>#REF!</f>
        <v>#REF!</v>
      </c>
    </row>
    <row r="2838" spans="4:45" ht="19.5" thickTop="1" thickBot="1" x14ac:dyDescent="0.25">
      <c r="D2838" s="1" t="str">
        <f t="shared" si="788"/>
        <v/>
      </c>
      <c r="E2838" s="1" t="str">
        <f t="shared" si="789"/>
        <v/>
      </c>
      <c r="K2838" s="19" t="str">
        <f t="shared" si="793"/>
        <v/>
      </c>
      <c r="L2838" s="19">
        <f t="shared" ref="L2838:L2901" si="803">IF(ISERROR(SEARCH($B$2,M2838)),10000,IF(SEARCH($B$2,M2838)=1,SEARCH($B$2,M2838)+ROW()/100000,10000))</f>
        <v>10000</v>
      </c>
      <c r="M2838" s="22" t="str">
        <f>TRIM(Data!$N2835)</f>
        <v>Richard Nixon</v>
      </c>
      <c r="N2838" s="22" t="str">
        <f>TRIM(Data!$A2835)</f>
        <v>Richard Nixon</v>
      </c>
      <c r="O2838" s="23">
        <f>IF(Data!$B2835=0,"",Data!$B2835)</f>
        <v>1954</v>
      </c>
      <c r="P2838" s="19" t="str">
        <f>IF(Data!$C2835=0,"",Data!$C2835)</f>
        <v>1</v>
      </c>
      <c r="Q2838" s="23" t="str">
        <f>IF($M2838="","",Data!$E2835)</f>
        <v>L</v>
      </c>
      <c r="R2838" s="23" t="str">
        <f t="shared" si="794"/>
        <v>L</v>
      </c>
      <c r="S2838" s="23" t="str">
        <f t="shared" si="795"/>
        <v>L</v>
      </c>
      <c r="T2838" s="19" t="str">
        <f>IF(Data!$F2835=0,"",Data!$F2835)</f>
        <v/>
      </c>
      <c r="U2838" s="19" t="str">
        <f>IF(Data!$G2835=0,"",Data!$G2835)</f>
        <v/>
      </c>
      <c r="V2838" s="19" t="str">
        <f>IF(Data!$D2835=0,"",Data!$D2835)</f>
        <v/>
      </c>
      <c r="W2838" s="19" t="str">
        <f>Data!$H2835</f>
        <v>Japonica</v>
      </c>
      <c r="Y2838" s="41" t="e">
        <f t="shared" si="790"/>
        <v>#REF!</v>
      </c>
      <c r="Z2838" s="8">
        <f t="shared" si="796"/>
        <v>10000</v>
      </c>
      <c r="AA2838" s="8" t="str">
        <f t="shared" si="797"/>
        <v>Richard Nixon</v>
      </c>
      <c r="AB2838" s="8" t="str">
        <f t="shared" si="798"/>
        <v>L</v>
      </c>
      <c r="AC2838" s="8" t="str">
        <f t="shared" si="799"/>
        <v/>
      </c>
      <c r="AD2838" s="8" t="str">
        <f t="shared" ref="AD2838:AD2901" si="804">U2838</f>
        <v/>
      </c>
      <c r="AE2838" s="8" t="str">
        <f t="shared" si="800"/>
        <v/>
      </c>
      <c r="AF2838" s="5">
        <f t="shared" si="801"/>
        <v>1954</v>
      </c>
      <c r="AG2838" s="46">
        <v>2835</v>
      </c>
      <c r="AH2838" s="47" t="str">
        <f t="shared" si="791"/>
        <v/>
      </c>
      <c r="AI2838" s="48" t="str">
        <f t="shared" si="792"/>
        <v/>
      </c>
      <c r="AK2838" s="22" t="e">
        <f>TRIM(#REF!)</f>
        <v>#REF!</v>
      </c>
      <c r="AL2838" s="23" t="e">
        <f>IF(#REF!=0,"",#REF!)</f>
        <v>#REF!</v>
      </c>
      <c r="AM2838" s="19" t="e">
        <f>IF(#REF!=0,"",#REF!)</f>
        <v>#REF!</v>
      </c>
      <c r="AN2838" s="23" t="e">
        <f>IF($AK2838="","",#REF!)</f>
        <v>#REF!</v>
      </c>
      <c r="AO2838" s="23" t="e">
        <f t="shared" si="802"/>
        <v>#REF!</v>
      </c>
      <c r="AP2838" s="19" t="e">
        <f>IF(#REF!=0,"",#REF!)</f>
        <v>#REF!</v>
      </c>
      <c r="AQ2838" s="19" t="e">
        <f>IF(#REF!=0,"",#REF!)</f>
        <v>#REF!</v>
      </c>
      <c r="AR2838" s="19" t="e">
        <f>IF(#REF!=0,"",#REF!)</f>
        <v>#REF!</v>
      </c>
      <c r="AS2838" s="19" t="e">
        <f>#REF!</f>
        <v>#REF!</v>
      </c>
    </row>
    <row r="2839" spans="4:45" ht="19.5" thickTop="1" thickBot="1" x14ac:dyDescent="0.25">
      <c r="D2839" s="1" t="str">
        <f t="shared" si="788"/>
        <v/>
      </c>
      <c r="E2839" s="1" t="str">
        <f t="shared" si="789"/>
        <v/>
      </c>
      <c r="K2839" s="19" t="str">
        <f t="shared" si="793"/>
        <v/>
      </c>
      <c r="L2839" s="19">
        <f t="shared" si="803"/>
        <v>10000</v>
      </c>
      <c r="M2839" s="22" t="str">
        <f>TRIM(Data!$N2836)</f>
        <v>Richfield</v>
      </c>
      <c r="N2839" s="22" t="str">
        <f>TRIM(Data!$A2836)</f>
        <v>Richfield</v>
      </c>
      <c r="O2839" s="23">
        <f>IF(Data!$B2836=0,"",Data!$B2836)</f>
        <v>1962</v>
      </c>
      <c r="P2839" s="19" t="str">
        <f>IF(Data!$C2836=0,"",Data!$C2836)</f>
        <v/>
      </c>
      <c r="Q2839" s="23" t="str">
        <f>IF($M2839="","",Data!$E2836)</f>
        <v>L</v>
      </c>
      <c r="R2839" s="23" t="str">
        <f t="shared" si="794"/>
        <v>L</v>
      </c>
      <c r="S2839" s="23" t="str">
        <f t="shared" si="795"/>
        <v>L</v>
      </c>
      <c r="T2839" s="19" t="str">
        <f>IF(Data!$F2836=0,"",Data!$F2836)</f>
        <v/>
      </c>
      <c r="U2839" s="19" t="str">
        <f>IF(Data!$G2836=0,"",Data!$G2836)</f>
        <v/>
      </c>
      <c r="V2839" s="19" t="str">
        <f>IF(Data!$D2836=0,"",Data!$D2836)</f>
        <v/>
      </c>
      <c r="W2839" s="19" t="str">
        <f>Data!$H2836</f>
        <v>Japonica</v>
      </c>
      <c r="Y2839" s="41" t="e">
        <f t="shared" si="790"/>
        <v>#REF!</v>
      </c>
      <c r="Z2839" s="8">
        <f t="shared" si="796"/>
        <v>10000</v>
      </c>
      <c r="AA2839" s="8" t="str">
        <f t="shared" si="797"/>
        <v>Richfield</v>
      </c>
      <c r="AB2839" s="8" t="str">
        <f t="shared" si="798"/>
        <v>L</v>
      </c>
      <c r="AC2839" s="8" t="str">
        <f t="shared" si="799"/>
        <v/>
      </c>
      <c r="AD2839" s="8" t="str">
        <f t="shared" si="804"/>
        <v/>
      </c>
      <c r="AE2839" s="8" t="str">
        <f t="shared" si="800"/>
        <v/>
      </c>
      <c r="AF2839" s="5">
        <f t="shared" si="801"/>
        <v>1962</v>
      </c>
      <c r="AG2839" s="46">
        <v>2836</v>
      </c>
      <c r="AH2839" s="47" t="str">
        <f t="shared" si="791"/>
        <v/>
      </c>
      <c r="AI2839" s="48" t="str">
        <f t="shared" si="792"/>
        <v/>
      </c>
      <c r="AK2839" s="22" t="e">
        <f>TRIM(#REF!)</f>
        <v>#REF!</v>
      </c>
      <c r="AL2839" s="23" t="e">
        <f>IF(#REF!=0,"",#REF!)</f>
        <v>#REF!</v>
      </c>
      <c r="AM2839" s="19" t="e">
        <f>IF(#REF!=0,"",#REF!)</f>
        <v>#REF!</v>
      </c>
      <c r="AN2839" s="23" t="e">
        <f>IF($AK2839="","",#REF!)</f>
        <v>#REF!</v>
      </c>
      <c r="AO2839" s="23" t="e">
        <f t="shared" si="802"/>
        <v>#REF!</v>
      </c>
      <c r="AP2839" s="19" t="e">
        <f>IF(#REF!=0,"",#REF!)</f>
        <v>#REF!</v>
      </c>
      <c r="AQ2839" s="19" t="e">
        <f>IF(#REF!=0,"",#REF!)</f>
        <v>#REF!</v>
      </c>
      <c r="AR2839" s="19" t="e">
        <f>IF(#REF!=0,"",#REF!)</f>
        <v>#REF!</v>
      </c>
      <c r="AS2839" s="19" t="e">
        <f>#REF!</f>
        <v>#REF!</v>
      </c>
    </row>
    <row r="2840" spans="4:45" ht="19.5" thickTop="1" thickBot="1" x14ac:dyDescent="0.25">
      <c r="D2840" s="1" t="str">
        <f t="shared" si="788"/>
        <v/>
      </c>
      <c r="E2840" s="1" t="str">
        <f t="shared" si="789"/>
        <v/>
      </c>
      <c r="K2840" s="19" t="str">
        <f t="shared" si="793"/>
        <v/>
      </c>
      <c r="L2840" s="19">
        <f t="shared" si="803"/>
        <v>10000</v>
      </c>
      <c r="M2840" s="22" t="str">
        <f>TRIM(Data!$N2837)</f>
        <v>Rilyn Boueres</v>
      </c>
      <c r="N2840" s="22" t="str">
        <f>TRIM(Data!$A2837)</f>
        <v>Rilyn Boueres</v>
      </c>
      <c r="O2840" s="23">
        <f>IF(Data!$B2837=0,"",Data!$B2837)</f>
        <v>2013</v>
      </c>
      <c r="P2840" s="19" t="str">
        <f>IF(Data!$C2837=0,"",Data!$C2837)</f>
        <v>1</v>
      </c>
      <c r="Q2840" s="23" t="str">
        <f>IF($M2840="","",Data!$E2837)</f>
        <v>M-L</v>
      </c>
      <c r="R2840" s="23" t="str">
        <f t="shared" si="794"/>
        <v>M</v>
      </c>
      <c r="S2840" s="23" t="str">
        <f t="shared" si="795"/>
        <v>M</v>
      </c>
      <c r="T2840" s="19" t="str">
        <f>IF(Data!$F2837=0,"",Data!$F2837)</f>
        <v/>
      </c>
      <c r="U2840" s="19" t="str">
        <f>IF(Data!$G2837=0,"",Data!$G2837)</f>
        <v/>
      </c>
      <c r="V2840" s="19" t="str">
        <f>IF(Data!$D2837=0,"",Data!$D2837)</f>
        <v/>
      </c>
      <c r="W2840" s="19" t="str">
        <f>Data!$H2837</f>
        <v>Japonica</v>
      </c>
      <c r="Y2840" s="41" t="e">
        <f t="shared" si="790"/>
        <v>#REF!</v>
      </c>
      <c r="Z2840" s="8">
        <f t="shared" si="796"/>
        <v>10000</v>
      </c>
      <c r="AA2840" s="8" t="str">
        <f t="shared" si="797"/>
        <v>Rilyn Boueres</v>
      </c>
      <c r="AB2840" s="8" t="str">
        <f t="shared" si="798"/>
        <v>M</v>
      </c>
      <c r="AC2840" s="8" t="str">
        <f t="shared" si="799"/>
        <v/>
      </c>
      <c r="AD2840" s="8" t="str">
        <f t="shared" si="804"/>
        <v/>
      </c>
      <c r="AE2840" s="8" t="str">
        <f t="shared" si="800"/>
        <v/>
      </c>
      <c r="AF2840" s="5">
        <f t="shared" si="801"/>
        <v>2013</v>
      </c>
      <c r="AG2840" s="46">
        <v>2837</v>
      </c>
      <c r="AH2840" s="47" t="str">
        <f t="shared" si="791"/>
        <v/>
      </c>
      <c r="AI2840" s="48" t="str">
        <f t="shared" si="792"/>
        <v/>
      </c>
      <c r="AK2840" s="22" t="e">
        <f>TRIM(#REF!)</f>
        <v>#REF!</v>
      </c>
      <c r="AL2840" s="23" t="e">
        <f>IF(#REF!=0,"",#REF!)</f>
        <v>#REF!</v>
      </c>
      <c r="AM2840" s="19" t="e">
        <f>IF(#REF!=0,"",#REF!)</f>
        <v>#REF!</v>
      </c>
      <c r="AN2840" s="23" t="e">
        <f>IF($AK2840="","",#REF!)</f>
        <v>#REF!</v>
      </c>
      <c r="AO2840" s="23" t="e">
        <f t="shared" si="802"/>
        <v>#REF!</v>
      </c>
      <c r="AP2840" s="19" t="e">
        <f>IF(#REF!=0,"",#REF!)</f>
        <v>#REF!</v>
      </c>
      <c r="AQ2840" s="19" t="e">
        <f>IF(#REF!=0,"",#REF!)</f>
        <v>#REF!</v>
      </c>
      <c r="AR2840" s="19" t="e">
        <f>IF(#REF!=0,"",#REF!)</f>
        <v>#REF!</v>
      </c>
      <c r="AS2840" s="19" t="e">
        <f>#REF!</f>
        <v>#REF!</v>
      </c>
    </row>
    <row r="2841" spans="4:45" ht="19.5" thickTop="1" thickBot="1" x14ac:dyDescent="0.25">
      <c r="D2841" s="1" t="str">
        <f t="shared" si="788"/>
        <v/>
      </c>
      <c r="E2841" s="1" t="str">
        <f t="shared" si="789"/>
        <v/>
      </c>
      <c r="K2841" s="19" t="str">
        <f t="shared" si="793"/>
        <v/>
      </c>
      <c r="L2841" s="19">
        <f t="shared" si="803"/>
        <v>10000</v>
      </c>
      <c r="M2841" s="22" t="str">
        <f>TRIM(Data!$N2838)</f>
        <v>Riptide (See Judge Marvin Mann)</v>
      </c>
      <c r="N2841" s="22" t="str">
        <f>TRIM(Data!$A2838)</f>
        <v>Riptide (See Judge Marvin Mann)</v>
      </c>
      <c r="O2841" s="23">
        <f>IF(Data!$B2838=0,"",Data!$B2838)</f>
        <v>1958</v>
      </c>
      <c r="P2841" s="19" t="str">
        <f>IF(Data!$C2838=0,"",Data!$C2838)</f>
        <v/>
      </c>
      <c r="Q2841" s="23" t="str">
        <f>IF($M2841="","",Data!$E2838)</f>
        <v>L</v>
      </c>
      <c r="R2841" s="23" t="str">
        <f t="shared" si="794"/>
        <v>L</v>
      </c>
      <c r="S2841" s="23" t="str">
        <f t="shared" si="795"/>
        <v>L</v>
      </c>
      <c r="T2841" s="19" t="str">
        <f>IF(Data!$F2838=0,"",Data!$F2838)</f>
        <v/>
      </c>
      <c r="U2841" s="19" t="str">
        <f>IF(Data!$G2838=0,"",Data!$G2838)</f>
        <v/>
      </c>
      <c r="V2841" s="19" t="str">
        <f>IF(Data!$D2838=0,"",Data!$D2838)</f>
        <v/>
      </c>
      <c r="W2841" s="19" t="str">
        <f>Data!$H2838</f>
        <v>Japonica</v>
      </c>
      <c r="Y2841" s="41" t="e">
        <f t="shared" si="790"/>
        <v>#REF!</v>
      </c>
      <c r="Z2841" s="8">
        <f t="shared" si="796"/>
        <v>10000</v>
      </c>
      <c r="AA2841" s="8" t="str">
        <f t="shared" si="797"/>
        <v>Riptide (See Judge Marvin Mann)</v>
      </c>
      <c r="AB2841" s="8" t="str">
        <f t="shared" si="798"/>
        <v>L</v>
      </c>
      <c r="AC2841" s="8" t="str">
        <f t="shared" si="799"/>
        <v/>
      </c>
      <c r="AD2841" s="8" t="str">
        <f t="shared" si="804"/>
        <v/>
      </c>
      <c r="AE2841" s="8" t="str">
        <f t="shared" si="800"/>
        <v/>
      </c>
      <c r="AF2841" s="5">
        <f t="shared" si="801"/>
        <v>1958</v>
      </c>
      <c r="AG2841" s="46">
        <v>2838</v>
      </c>
      <c r="AH2841" s="47" t="str">
        <f t="shared" si="791"/>
        <v/>
      </c>
      <c r="AI2841" s="48" t="str">
        <f t="shared" si="792"/>
        <v/>
      </c>
      <c r="AK2841" s="22" t="e">
        <f>TRIM(#REF!)</f>
        <v>#REF!</v>
      </c>
      <c r="AL2841" s="23" t="e">
        <f>IF(#REF!=0,"",#REF!)</f>
        <v>#REF!</v>
      </c>
      <c r="AM2841" s="19" t="e">
        <f>IF(#REF!=0,"",#REF!)</f>
        <v>#REF!</v>
      </c>
      <c r="AN2841" s="23" t="e">
        <f>IF($AK2841="","",#REF!)</f>
        <v>#REF!</v>
      </c>
      <c r="AO2841" s="23" t="e">
        <f t="shared" si="802"/>
        <v>#REF!</v>
      </c>
      <c r="AP2841" s="19" t="e">
        <f>IF(#REF!=0,"",#REF!)</f>
        <v>#REF!</v>
      </c>
      <c r="AQ2841" s="19" t="e">
        <f>IF(#REF!=0,"",#REF!)</f>
        <v>#REF!</v>
      </c>
      <c r="AR2841" s="19" t="e">
        <f>IF(#REF!=0,"",#REF!)</f>
        <v>#REF!</v>
      </c>
      <c r="AS2841" s="19" t="e">
        <f>#REF!</f>
        <v>#REF!</v>
      </c>
    </row>
    <row r="2842" spans="4:45" ht="19.5" thickTop="1" thickBot="1" x14ac:dyDescent="0.25">
      <c r="D2842" s="1" t="str">
        <f t="shared" si="788"/>
        <v/>
      </c>
      <c r="E2842" s="1" t="str">
        <f t="shared" si="789"/>
        <v/>
      </c>
      <c r="K2842" s="19" t="str">
        <f t="shared" si="793"/>
        <v/>
      </c>
      <c r="L2842" s="19">
        <f t="shared" si="803"/>
        <v>10000</v>
      </c>
      <c r="M2842" s="22" t="str">
        <f>TRIM(Data!$N2839)</f>
        <v>Rita Wang</v>
      </c>
      <c r="N2842" s="22" t="str">
        <f>TRIM(Data!$A2839)</f>
        <v>Rita Wang (R)</v>
      </c>
      <c r="O2842" s="23">
        <f>IF(Data!$B2839=0,"",Data!$B2839)</f>
        <v>2024</v>
      </c>
      <c r="P2842" s="19" t="str">
        <f>IF(Data!$C2839=0,"",Data!$C2839)</f>
        <v>1</v>
      </c>
      <c r="Q2842" s="23" t="str">
        <f>IF($M2842="","",Data!$E2839)</f>
        <v>L-VL</v>
      </c>
      <c r="R2842" s="23" t="str">
        <f t="shared" si="794"/>
        <v>L</v>
      </c>
      <c r="S2842" s="23" t="str">
        <f t="shared" si="795"/>
        <v>L</v>
      </c>
      <c r="T2842" s="19" t="str">
        <f>IF(Data!$F2839=0,"",Data!$F2839)</f>
        <v/>
      </c>
      <c r="U2842" s="19" t="str">
        <f>IF(Data!$G2839=0,"",Data!$G2839)</f>
        <v/>
      </c>
      <c r="V2842" s="19" t="str">
        <f>IF(Data!$D2839=0,"",Data!$D2839)</f>
        <v/>
      </c>
      <c r="W2842" s="19" t="str">
        <f>Data!$H2839</f>
        <v>Reticulata</v>
      </c>
      <c r="Y2842" s="41" t="e">
        <f t="shared" si="790"/>
        <v>#REF!</v>
      </c>
      <c r="Z2842" s="8">
        <f t="shared" si="796"/>
        <v>10000</v>
      </c>
      <c r="AA2842" s="8" t="str">
        <f t="shared" si="797"/>
        <v>Rita Wang</v>
      </c>
      <c r="AB2842" s="8" t="str">
        <f t="shared" si="798"/>
        <v>L</v>
      </c>
      <c r="AC2842" s="8" t="str">
        <f t="shared" si="799"/>
        <v/>
      </c>
      <c r="AD2842" s="8" t="str">
        <f t="shared" si="804"/>
        <v/>
      </c>
      <c r="AE2842" s="8" t="str">
        <f t="shared" si="800"/>
        <v/>
      </c>
      <c r="AF2842" s="5">
        <f t="shared" si="801"/>
        <v>2024</v>
      </c>
      <c r="AG2842" s="46">
        <v>2839</v>
      </c>
      <c r="AH2842" s="47" t="str">
        <f t="shared" si="791"/>
        <v/>
      </c>
      <c r="AI2842" s="48" t="str">
        <f t="shared" si="792"/>
        <v/>
      </c>
      <c r="AK2842" s="22" t="e">
        <f>TRIM(#REF!)</f>
        <v>#REF!</v>
      </c>
      <c r="AL2842" s="23" t="e">
        <f>IF(#REF!=0,"",#REF!)</f>
        <v>#REF!</v>
      </c>
      <c r="AM2842" s="19" t="e">
        <f>IF(#REF!=0,"",#REF!)</f>
        <v>#REF!</v>
      </c>
      <c r="AN2842" s="23" t="e">
        <f>IF($AK2842="","",#REF!)</f>
        <v>#REF!</v>
      </c>
      <c r="AO2842" s="23" t="e">
        <f t="shared" si="802"/>
        <v>#REF!</v>
      </c>
      <c r="AP2842" s="19" t="e">
        <f>IF(#REF!=0,"",#REF!)</f>
        <v>#REF!</v>
      </c>
      <c r="AQ2842" s="19" t="e">
        <f>IF(#REF!=0,"",#REF!)</f>
        <v>#REF!</v>
      </c>
      <c r="AR2842" s="19" t="e">
        <f>IF(#REF!=0,"",#REF!)</f>
        <v>#REF!</v>
      </c>
      <c r="AS2842" s="19" t="e">
        <f>#REF!</f>
        <v>#REF!</v>
      </c>
    </row>
    <row r="2843" spans="4:45" ht="19.5" thickTop="1" thickBot="1" x14ac:dyDescent="0.25">
      <c r="D2843" s="1" t="str">
        <f t="shared" si="788"/>
        <v/>
      </c>
      <c r="E2843" s="1" t="str">
        <f t="shared" si="789"/>
        <v/>
      </c>
      <c r="K2843" s="19" t="str">
        <f t="shared" si="793"/>
        <v/>
      </c>
      <c r="L2843" s="19">
        <f t="shared" si="803"/>
        <v>10000</v>
      </c>
      <c r="M2843" s="22" t="str">
        <f>TRIM(Data!$N2840)</f>
        <v>River Farm Beauty</v>
      </c>
      <c r="N2843" s="22" t="str">
        <f>TRIM(Data!$A2840)</f>
        <v>River Farm Beauty</v>
      </c>
      <c r="O2843" s="23">
        <f>IF(Data!$B2840=0,"",Data!$B2840)</f>
        <v>2004</v>
      </c>
      <c r="P2843" s="19" t="str">
        <f>IF(Data!$C2840=0,"",Data!$C2840)</f>
        <v>1</v>
      </c>
      <c r="Q2843" s="23" t="str">
        <f>IF($M2843="","",Data!$E2840)</f>
        <v>L</v>
      </c>
      <c r="R2843" s="23" t="str">
        <f t="shared" si="794"/>
        <v>L</v>
      </c>
      <c r="S2843" s="23" t="str">
        <f t="shared" si="795"/>
        <v>L</v>
      </c>
      <c r="T2843" s="19" t="str">
        <f>IF(Data!$F2840=0,"",Data!$F2840)</f>
        <v/>
      </c>
      <c r="U2843" s="19" t="str">
        <f>IF(Data!$G2840=0,"",Data!$G2840)</f>
        <v/>
      </c>
      <c r="V2843" s="19" t="str">
        <f>IF(Data!$D2840=0,"",Data!$D2840)</f>
        <v/>
      </c>
      <c r="W2843" s="19" t="str">
        <f>Data!$H2840</f>
        <v>Japonica</v>
      </c>
      <c r="Y2843" s="41" t="e">
        <f t="shared" si="790"/>
        <v>#REF!</v>
      </c>
      <c r="Z2843" s="8">
        <f t="shared" si="796"/>
        <v>10000</v>
      </c>
      <c r="AA2843" s="8" t="str">
        <f t="shared" si="797"/>
        <v>River Farm Beauty</v>
      </c>
      <c r="AB2843" s="8" t="str">
        <f t="shared" si="798"/>
        <v>L</v>
      </c>
      <c r="AC2843" s="8" t="str">
        <f t="shared" si="799"/>
        <v/>
      </c>
      <c r="AD2843" s="8" t="str">
        <f t="shared" si="804"/>
        <v/>
      </c>
      <c r="AE2843" s="8" t="str">
        <f t="shared" si="800"/>
        <v/>
      </c>
      <c r="AF2843" s="5">
        <f t="shared" si="801"/>
        <v>2004</v>
      </c>
      <c r="AG2843" s="46">
        <v>2840</v>
      </c>
      <c r="AH2843" s="47" t="str">
        <f t="shared" si="791"/>
        <v/>
      </c>
      <c r="AI2843" s="48" t="str">
        <f t="shared" si="792"/>
        <v/>
      </c>
      <c r="AK2843" s="22" t="e">
        <f>TRIM(#REF!)</f>
        <v>#REF!</v>
      </c>
      <c r="AL2843" s="23" t="e">
        <f>IF(#REF!=0,"",#REF!)</f>
        <v>#REF!</v>
      </c>
      <c r="AM2843" s="19" t="e">
        <f>IF(#REF!=0,"",#REF!)</f>
        <v>#REF!</v>
      </c>
      <c r="AN2843" s="23" t="e">
        <f>IF($AK2843="","",#REF!)</f>
        <v>#REF!</v>
      </c>
      <c r="AO2843" s="23" t="e">
        <f t="shared" si="802"/>
        <v>#REF!</v>
      </c>
      <c r="AP2843" s="19" t="e">
        <f>IF(#REF!=0,"",#REF!)</f>
        <v>#REF!</v>
      </c>
      <c r="AQ2843" s="19" t="e">
        <f>IF(#REF!=0,"",#REF!)</f>
        <v>#REF!</v>
      </c>
      <c r="AR2843" s="19" t="e">
        <f>IF(#REF!=0,"",#REF!)</f>
        <v>#REF!</v>
      </c>
      <c r="AS2843" s="19" t="e">
        <f>#REF!</f>
        <v>#REF!</v>
      </c>
    </row>
    <row r="2844" spans="4:45" ht="19.5" thickTop="1" thickBot="1" x14ac:dyDescent="0.25">
      <c r="D2844" s="1" t="str">
        <f t="shared" si="788"/>
        <v/>
      </c>
      <c r="E2844" s="1" t="str">
        <f t="shared" si="789"/>
        <v/>
      </c>
      <c r="K2844" s="19" t="str">
        <f t="shared" si="793"/>
        <v/>
      </c>
      <c r="L2844" s="19">
        <f t="shared" si="803"/>
        <v>10000</v>
      </c>
      <c r="M2844" s="22" t="str">
        <f>TRIM(Data!$N2841)</f>
        <v>Rivers Yerger</v>
      </c>
      <c r="N2844" s="22" t="str">
        <f>TRIM(Data!$A2841)</f>
        <v>Rivers Yerger</v>
      </c>
      <c r="O2844" s="23">
        <f>IF(Data!$B2841=0,"",Data!$B2841)</f>
        <v>1955</v>
      </c>
      <c r="P2844" s="19" t="str">
        <f>IF(Data!$C2841=0,"",Data!$C2841)</f>
        <v/>
      </c>
      <c r="Q2844" s="23" t="str">
        <f>IF($M2844="","",Data!$E2841)</f>
        <v>M-L</v>
      </c>
      <c r="R2844" s="23" t="str">
        <f t="shared" si="794"/>
        <v>M</v>
      </c>
      <c r="S2844" s="23" t="str">
        <f t="shared" si="795"/>
        <v>M</v>
      </c>
      <c r="T2844" s="19" t="str">
        <f>IF(Data!$F2841=0,"",Data!$F2841)</f>
        <v/>
      </c>
      <c r="U2844" s="19" t="str">
        <f>IF(Data!$G2841=0,"",Data!$G2841)</f>
        <v/>
      </c>
      <c r="V2844" s="19" t="str">
        <f>IF(Data!$D2841=0,"",Data!$D2841)</f>
        <v/>
      </c>
      <c r="W2844" s="19" t="str">
        <f>Data!$H2841</f>
        <v>Japonica</v>
      </c>
      <c r="Y2844" s="41" t="e">
        <f t="shared" si="790"/>
        <v>#REF!</v>
      </c>
      <c r="Z2844" s="8">
        <f t="shared" si="796"/>
        <v>10000</v>
      </c>
      <c r="AA2844" s="8" t="str">
        <f t="shared" si="797"/>
        <v>Rivers Yerger</v>
      </c>
      <c r="AB2844" s="8" t="str">
        <f t="shared" si="798"/>
        <v>M</v>
      </c>
      <c r="AC2844" s="8" t="str">
        <f t="shared" si="799"/>
        <v/>
      </c>
      <c r="AD2844" s="8" t="str">
        <f t="shared" si="804"/>
        <v/>
      </c>
      <c r="AE2844" s="8" t="str">
        <f t="shared" si="800"/>
        <v/>
      </c>
      <c r="AF2844" s="5">
        <f t="shared" si="801"/>
        <v>1955</v>
      </c>
      <c r="AG2844" s="46">
        <v>2841</v>
      </c>
      <c r="AH2844" s="47" t="str">
        <f t="shared" si="791"/>
        <v/>
      </c>
      <c r="AI2844" s="48" t="str">
        <f t="shared" si="792"/>
        <v/>
      </c>
      <c r="AK2844" s="22" t="e">
        <f>TRIM(#REF!)</f>
        <v>#REF!</v>
      </c>
      <c r="AL2844" s="23" t="e">
        <f>IF(#REF!=0,"",#REF!)</f>
        <v>#REF!</v>
      </c>
      <c r="AM2844" s="19" t="e">
        <f>IF(#REF!=0,"",#REF!)</f>
        <v>#REF!</v>
      </c>
      <c r="AN2844" s="23" t="e">
        <f>IF($AK2844="","",#REF!)</f>
        <v>#REF!</v>
      </c>
      <c r="AO2844" s="23" t="e">
        <f t="shared" si="802"/>
        <v>#REF!</v>
      </c>
      <c r="AP2844" s="19" t="e">
        <f>IF(#REF!=0,"",#REF!)</f>
        <v>#REF!</v>
      </c>
      <c r="AQ2844" s="19" t="e">
        <f>IF(#REF!=0,"",#REF!)</f>
        <v>#REF!</v>
      </c>
      <c r="AR2844" s="19" t="e">
        <f>IF(#REF!=0,"",#REF!)</f>
        <v>#REF!</v>
      </c>
      <c r="AS2844" s="19" t="e">
        <f>#REF!</f>
        <v>#REF!</v>
      </c>
    </row>
    <row r="2845" spans="4:45" ht="19.5" thickTop="1" thickBot="1" x14ac:dyDescent="0.25">
      <c r="D2845" s="1" t="str">
        <f t="shared" si="788"/>
        <v/>
      </c>
      <c r="E2845" s="1" t="str">
        <f t="shared" si="789"/>
        <v/>
      </c>
      <c r="K2845" s="19" t="str">
        <f t="shared" si="793"/>
        <v/>
      </c>
      <c r="L2845" s="19">
        <f t="shared" si="803"/>
        <v>10000</v>
      </c>
      <c r="M2845" s="22" t="str">
        <f>TRIM(Data!$N2842)</f>
        <v>Rob Roy</v>
      </c>
      <c r="N2845" s="22" t="str">
        <f>TRIM(Data!$A2842)</f>
        <v>Rob Roy (R)</v>
      </c>
      <c r="O2845" s="23">
        <f>IF(Data!$B2842=0,"",Data!$B2842)</f>
        <v>1970</v>
      </c>
      <c r="P2845" s="19" t="str">
        <f>IF(Data!$C2842=0,"",Data!$C2842)</f>
        <v>1</v>
      </c>
      <c r="Q2845" s="23" t="str">
        <f>IF($M2845="","",Data!$E2842)</f>
        <v>M-L</v>
      </c>
      <c r="R2845" s="23" t="str">
        <f t="shared" si="794"/>
        <v>M</v>
      </c>
      <c r="S2845" s="23" t="str">
        <f t="shared" si="795"/>
        <v>M</v>
      </c>
      <c r="T2845" s="19" t="str">
        <f>IF(Data!$F2842=0,"",Data!$F2842)</f>
        <v/>
      </c>
      <c r="U2845" s="19" t="str">
        <f>IF(Data!$G2842=0,"",Data!$G2842)</f>
        <v/>
      </c>
      <c r="V2845" s="19" t="str">
        <f>IF(Data!$D2842=0,"",Data!$D2842)</f>
        <v/>
      </c>
      <c r="W2845" s="19" t="str">
        <f>Data!$H2842</f>
        <v>Reticulata</v>
      </c>
      <c r="Y2845" s="41" t="e">
        <f t="shared" si="790"/>
        <v>#REF!</v>
      </c>
      <c r="Z2845" s="8">
        <f t="shared" si="796"/>
        <v>10000</v>
      </c>
      <c r="AA2845" s="8" t="str">
        <f t="shared" si="797"/>
        <v>Rob Roy</v>
      </c>
      <c r="AB2845" s="8" t="str">
        <f t="shared" si="798"/>
        <v>M</v>
      </c>
      <c r="AC2845" s="8" t="str">
        <f t="shared" si="799"/>
        <v/>
      </c>
      <c r="AD2845" s="8" t="str">
        <f t="shared" si="804"/>
        <v/>
      </c>
      <c r="AE2845" s="8" t="str">
        <f t="shared" si="800"/>
        <v/>
      </c>
      <c r="AF2845" s="5">
        <f t="shared" si="801"/>
        <v>1970</v>
      </c>
      <c r="AG2845" s="46">
        <v>2842</v>
      </c>
      <c r="AH2845" s="47" t="str">
        <f t="shared" si="791"/>
        <v/>
      </c>
      <c r="AI2845" s="48" t="str">
        <f t="shared" si="792"/>
        <v/>
      </c>
      <c r="AK2845" s="22" t="e">
        <f>TRIM(#REF!)</f>
        <v>#REF!</v>
      </c>
      <c r="AL2845" s="23" t="e">
        <f>IF(#REF!=0,"",#REF!)</f>
        <v>#REF!</v>
      </c>
      <c r="AM2845" s="19" t="e">
        <f>IF(#REF!=0,"",#REF!)</f>
        <v>#REF!</v>
      </c>
      <c r="AN2845" s="23" t="e">
        <f>IF($AK2845="","",#REF!)</f>
        <v>#REF!</v>
      </c>
      <c r="AO2845" s="23" t="e">
        <f t="shared" si="802"/>
        <v>#REF!</v>
      </c>
      <c r="AP2845" s="19" t="e">
        <f>IF(#REF!=0,"",#REF!)</f>
        <v>#REF!</v>
      </c>
      <c r="AQ2845" s="19" t="e">
        <f>IF(#REF!=0,"",#REF!)</f>
        <v>#REF!</v>
      </c>
      <c r="AR2845" s="19" t="e">
        <f>IF(#REF!=0,"",#REF!)</f>
        <v>#REF!</v>
      </c>
      <c r="AS2845" s="19" t="e">
        <f>#REF!</f>
        <v>#REF!</v>
      </c>
    </row>
    <row r="2846" spans="4:45" ht="19.5" thickTop="1" thickBot="1" x14ac:dyDescent="0.25">
      <c r="D2846" s="1" t="str">
        <f t="shared" si="788"/>
        <v/>
      </c>
      <c r="E2846" s="1" t="str">
        <f t="shared" si="789"/>
        <v/>
      </c>
      <c r="K2846" s="19" t="str">
        <f t="shared" si="793"/>
        <v/>
      </c>
      <c r="L2846" s="19">
        <f t="shared" si="803"/>
        <v>10000</v>
      </c>
      <c r="M2846" s="22" t="str">
        <f>TRIM(Data!$N2843)</f>
        <v>Robbie</v>
      </c>
      <c r="N2846" s="22" t="str">
        <f>TRIM(Data!$A2843)</f>
        <v>Robbie (H)</v>
      </c>
      <c r="O2846" s="23">
        <f>IF(Data!$B2843=0,"",Data!$B2843)</f>
        <v>1958</v>
      </c>
      <c r="P2846" s="19" t="str">
        <f>IF(Data!$C2843=0,"",Data!$C2843)</f>
        <v>1</v>
      </c>
      <c r="Q2846" s="23" t="str">
        <f>IF($M2846="","",Data!$E2843)</f>
        <v>VL</v>
      </c>
      <c r="R2846" s="23" t="str">
        <f t="shared" si="794"/>
        <v>VL</v>
      </c>
      <c r="S2846" s="23" t="str">
        <f t="shared" si="795"/>
        <v>VL</v>
      </c>
      <c r="T2846" s="19" t="str">
        <f>IF(Data!$F2843=0,"",Data!$F2843)</f>
        <v/>
      </c>
      <c r="U2846" s="19" t="str">
        <f>IF(Data!$G2843=0,"",Data!$G2843)</f>
        <v/>
      </c>
      <c r="V2846" s="19" t="str">
        <f>IF(Data!$D2843=0,"",Data!$D2843)</f>
        <v/>
      </c>
      <c r="W2846" s="19" t="str">
        <f>Data!$H2843</f>
        <v>NRH</v>
      </c>
      <c r="Y2846" s="41" t="e">
        <f t="shared" si="790"/>
        <v>#REF!</v>
      </c>
      <c r="Z2846" s="8">
        <f t="shared" si="796"/>
        <v>10000</v>
      </c>
      <c r="AA2846" s="8" t="str">
        <f t="shared" si="797"/>
        <v>Robbie</v>
      </c>
      <c r="AB2846" s="8" t="str">
        <f t="shared" si="798"/>
        <v>VL</v>
      </c>
      <c r="AC2846" s="8" t="str">
        <f t="shared" si="799"/>
        <v/>
      </c>
      <c r="AD2846" s="8" t="str">
        <f t="shared" si="804"/>
        <v/>
      </c>
      <c r="AE2846" s="8" t="str">
        <f t="shared" si="800"/>
        <v/>
      </c>
      <c r="AF2846" s="5">
        <f t="shared" si="801"/>
        <v>1958</v>
      </c>
      <c r="AG2846" s="46">
        <v>2843</v>
      </c>
      <c r="AH2846" s="47" t="str">
        <f t="shared" si="791"/>
        <v/>
      </c>
      <c r="AI2846" s="48" t="str">
        <f t="shared" si="792"/>
        <v/>
      </c>
      <c r="AK2846" s="22" t="e">
        <f>TRIM(#REF!)</f>
        <v>#REF!</v>
      </c>
      <c r="AL2846" s="23" t="e">
        <f>IF(#REF!=0,"",#REF!)</f>
        <v>#REF!</v>
      </c>
      <c r="AM2846" s="19" t="e">
        <f>IF(#REF!=0,"",#REF!)</f>
        <v>#REF!</v>
      </c>
      <c r="AN2846" s="23" t="e">
        <f>IF($AK2846="","",#REF!)</f>
        <v>#REF!</v>
      </c>
      <c r="AO2846" s="23" t="e">
        <f t="shared" si="802"/>
        <v>#REF!</v>
      </c>
      <c r="AP2846" s="19" t="e">
        <f>IF(#REF!=0,"",#REF!)</f>
        <v>#REF!</v>
      </c>
      <c r="AQ2846" s="19" t="e">
        <f>IF(#REF!=0,"",#REF!)</f>
        <v>#REF!</v>
      </c>
      <c r="AR2846" s="19" t="e">
        <f>IF(#REF!=0,"",#REF!)</f>
        <v>#REF!</v>
      </c>
      <c r="AS2846" s="19" t="e">
        <f>#REF!</f>
        <v>#REF!</v>
      </c>
    </row>
    <row r="2847" spans="4:45" ht="19.5" thickTop="1" thickBot="1" x14ac:dyDescent="0.25">
      <c r="D2847" s="1" t="str">
        <f t="shared" si="788"/>
        <v/>
      </c>
      <c r="E2847" s="1" t="str">
        <f t="shared" si="789"/>
        <v/>
      </c>
      <c r="K2847" s="19" t="str">
        <f t="shared" si="793"/>
        <v/>
      </c>
      <c r="L2847" s="19">
        <f t="shared" si="803"/>
        <v>10000</v>
      </c>
      <c r="M2847" s="22" t="str">
        <f>TRIM(Data!$N2844)</f>
        <v>Robert "Bobby" Moore</v>
      </c>
      <c r="N2847" s="22" t="str">
        <f>TRIM(Data!$A2844)</f>
        <v>Robert "Bobby" Moore</v>
      </c>
      <c r="O2847" s="23">
        <f>IF(Data!$B2844=0,"",Data!$B2844)</f>
        <v>2020</v>
      </c>
      <c r="P2847" s="19" t="str">
        <f>IF(Data!$C2844=0,"",Data!$C2844)</f>
        <v>1</v>
      </c>
      <c r="Q2847" s="23" t="str">
        <f>IF($M2847="","",Data!$E2844)</f>
        <v>S-M</v>
      </c>
      <c r="R2847" s="23" t="str">
        <f t="shared" si="794"/>
        <v>S</v>
      </c>
      <c r="S2847" s="23" t="str">
        <f t="shared" si="795"/>
        <v>S</v>
      </c>
      <c r="T2847" s="19" t="str">
        <f>IF(Data!$F2844=0,"",Data!$F2844)</f>
        <v/>
      </c>
      <c r="U2847" s="19" t="str">
        <f>IF(Data!$G2844=0,"",Data!$G2844)</f>
        <v/>
      </c>
      <c r="V2847" s="19" t="str">
        <f>IF(Data!$D2844=0,"",Data!$D2844)</f>
        <v/>
      </c>
      <c r="W2847" s="19" t="str">
        <f>Data!$H2844</f>
        <v>Japonica</v>
      </c>
      <c r="Y2847" s="41" t="e">
        <f t="shared" si="790"/>
        <v>#REF!</v>
      </c>
      <c r="Z2847" s="8">
        <f t="shared" si="796"/>
        <v>10000</v>
      </c>
      <c r="AA2847" s="8" t="str">
        <f t="shared" si="797"/>
        <v>Robert "Bobby" Moore</v>
      </c>
      <c r="AB2847" s="8" t="str">
        <f t="shared" si="798"/>
        <v>S</v>
      </c>
      <c r="AC2847" s="8" t="str">
        <f t="shared" si="799"/>
        <v/>
      </c>
      <c r="AD2847" s="8" t="str">
        <f t="shared" si="804"/>
        <v/>
      </c>
      <c r="AE2847" s="8" t="str">
        <f t="shared" si="800"/>
        <v/>
      </c>
      <c r="AF2847" s="5">
        <f t="shared" si="801"/>
        <v>2020</v>
      </c>
      <c r="AG2847" s="46">
        <v>2844</v>
      </c>
      <c r="AH2847" s="47" t="str">
        <f t="shared" si="791"/>
        <v/>
      </c>
      <c r="AI2847" s="48" t="str">
        <f t="shared" si="792"/>
        <v/>
      </c>
      <c r="AK2847" s="22" t="e">
        <f>TRIM(#REF!)</f>
        <v>#REF!</v>
      </c>
      <c r="AL2847" s="23" t="e">
        <f>IF(#REF!=0,"",#REF!)</f>
        <v>#REF!</v>
      </c>
      <c r="AM2847" s="19" t="e">
        <f>IF(#REF!=0,"",#REF!)</f>
        <v>#REF!</v>
      </c>
      <c r="AN2847" s="23" t="e">
        <f>IF($AK2847="","",#REF!)</f>
        <v>#REF!</v>
      </c>
      <c r="AO2847" s="23" t="e">
        <f t="shared" si="802"/>
        <v>#REF!</v>
      </c>
      <c r="AP2847" s="19" t="e">
        <f>IF(#REF!=0,"",#REF!)</f>
        <v>#REF!</v>
      </c>
      <c r="AQ2847" s="19" t="e">
        <f>IF(#REF!=0,"",#REF!)</f>
        <v>#REF!</v>
      </c>
      <c r="AR2847" s="19" t="e">
        <f>IF(#REF!=0,"",#REF!)</f>
        <v>#REF!</v>
      </c>
      <c r="AS2847" s="19" t="e">
        <f>#REF!</f>
        <v>#REF!</v>
      </c>
    </row>
    <row r="2848" spans="4:45" ht="19.5" thickTop="1" thickBot="1" x14ac:dyDescent="0.25">
      <c r="D2848" s="1" t="str">
        <f t="shared" si="788"/>
        <v/>
      </c>
      <c r="E2848" s="1" t="str">
        <f t="shared" si="789"/>
        <v/>
      </c>
      <c r="K2848" s="19" t="str">
        <f t="shared" si="793"/>
        <v/>
      </c>
      <c r="L2848" s="19">
        <f t="shared" si="803"/>
        <v>10000</v>
      </c>
      <c r="M2848" s="22" t="str">
        <f>TRIM(Data!$N2845)</f>
        <v>Robert E. Lee</v>
      </c>
      <c r="N2848" s="22" t="str">
        <f>TRIM(Data!$A2845)</f>
        <v>Robert E. Lee</v>
      </c>
      <c r="O2848" s="23">
        <f>IF(Data!$B2845=0,"",Data!$B2845)</f>
        <v>1900</v>
      </c>
      <c r="P2848" s="19" t="str">
        <f>IF(Data!$C2845=0,"",Data!$C2845)</f>
        <v>1</v>
      </c>
      <c r="Q2848" s="23" t="str">
        <f>IF($M2848="","",Data!$E2845)</f>
        <v>M</v>
      </c>
      <c r="R2848" s="23" t="str">
        <f t="shared" si="794"/>
        <v>M</v>
      </c>
      <c r="S2848" s="23" t="str">
        <f t="shared" si="795"/>
        <v>M</v>
      </c>
      <c r="T2848" s="19" t="str">
        <f>IF(Data!$F2845=0,"",Data!$F2845)</f>
        <v/>
      </c>
      <c r="U2848" s="19" t="str">
        <f>IF(Data!$G2845=0,"",Data!$G2845)</f>
        <v/>
      </c>
      <c r="V2848" s="19" t="str">
        <f>IF(Data!$D2845=0,"",Data!$D2845)</f>
        <v/>
      </c>
      <c r="W2848" s="19" t="str">
        <f>Data!$H2845</f>
        <v>Japonica</v>
      </c>
      <c r="Y2848" s="41" t="e">
        <f t="shared" si="790"/>
        <v>#REF!</v>
      </c>
      <c r="Z2848" s="8">
        <f t="shared" si="796"/>
        <v>10000</v>
      </c>
      <c r="AA2848" s="8" t="str">
        <f t="shared" si="797"/>
        <v>Robert E. Lee</v>
      </c>
      <c r="AB2848" s="8" t="str">
        <f t="shared" si="798"/>
        <v>M</v>
      </c>
      <c r="AC2848" s="8" t="str">
        <f t="shared" si="799"/>
        <v/>
      </c>
      <c r="AD2848" s="8" t="str">
        <f t="shared" si="804"/>
        <v/>
      </c>
      <c r="AE2848" s="8" t="str">
        <f t="shared" si="800"/>
        <v/>
      </c>
      <c r="AF2848" s="5">
        <f t="shared" si="801"/>
        <v>1900</v>
      </c>
      <c r="AG2848" s="46">
        <v>2845</v>
      </c>
      <c r="AH2848" s="47" t="str">
        <f t="shared" si="791"/>
        <v/>
      </c>
      <c r="AI2848" s="48" t="str">
        <f t="shared" si="792"/>
        <v/>
      </c>
      <c r="AK2848" s="22" t="e">
        <f>TRIM(#REF!)</f>
        <v>#REF!</v>
      </c>
      <c r="AL2848" s="23" t="e">
        <f>IF(#REF!=0,"",#REF!)</f>
        <v>#REF!</v>
      </c>
      <c r="AM2848" s="19" t="e">
        <f>IF(#REF!=0,"",#REF!)</f>
        <v>#REF!</v>
      </c>
      <c r="AN2848" s="23" t="e">
        <f>IF($AK2848="","",#REF!)</f>
        <v>#REF!</v>
      </c>
      <c r="AO2848" s="23" t="e">
        <f t="shared" si="802"/>
        <v>#REF!</v>
      </c>
      <c r="AP2848" s="19" t="e">
        <f>IF(#REF!=0,"",#REF!)</f>
        <v>#REF!</v>
      </c>
      <c r="AQ2848" s="19" t="e">
        <f>IF(#REF!=0,"",#REF!)</f>
        <v>#REF!</v>
      </c>
      <c r="AR2848" s="19" t="e">
        <f>IF(#REF!=0,"",#REF!)</f>
        <v>#REF!</v>
      </c>
      <c r="AS2848" s="19" t="e">
        <f>#REF!</f>
        <v>#REF!</v>
      </c>
    </row>
    <row r="2849" spans="4:45" ht="19.5" thickTop="1" thickBot="1" x14ac:dyDescent="0.25">
      <c r="D2849" s="1" t="str">
        <f t="shared" si="788"/>
        <v/>
      </c>
      <c r="E2849" s="1" t="str">
        <f t="shared" si="789"/>
        <v/>
      </c>
      <c r="K2849" s="19" t="str">
        <f t="shared" si="793"/>
        <v/>
      </c>
      <c r="L2849" s="19">
        <f t="shared" si="803"/>
        <v>10000</v>
      </c>
      <c r="M2849" s="22" t="str">
        <f>TRIM(Data!$N2846)</f>
        <v>Robert Ehrhart</v>
      </c>
      <c r="N2849" s="22" t="str">
        <f>TRIM(Data!$A2846)</f>
        <v>Robert Ehrhart (R)</v>
      </c>
      <c r="O2849" s="23">
        <f>IF(Data!$B2846=0,"",Data!$B2846)</f>
        <v>2016</v>
      </c>
      <c r="P2849" s="19" t="str">
        <f>IF(Data!$C2846=0,"",Data!$C2846)</f>
        <v>1</v>
      </c>
      <c r="Q2849" s="23" t="str">
        <f>IF($M2849="","",Data!$E2846)</f>
        <v>VL</v>
      </c>
      <c r="R2849" s="23" t="str">
        <f t="shared" si="794"/>
        <v>VL</v>
      </c>
      <c r="S2849" s="23" t="str">
        <f t="shared" si="795"/>
        <v>VL</v>
      </c>
      <c r="T2849" s="19" t="str">
        <f>IF(Data!$F2846=0,"",Data!$F2846)</f>
        <v/>
      </c>
      <c r="U2849" s="19" t="str">
        <f>IF(Data!$G2846=0,"",Data!$G2846)</f>
        <v/>
      </c>
      <c r="V2849" s="19" t="str">
        <f>IF(Data!$D2846=0,"",Data!$D2846)</f>
        <v/>
      </c>
      <c r="W2849" s="19" t="str">
        <f>Data!$H2846</f>
        <v>Reticulata</v>
      </c>
      <c r="Y2849" s="41" t="e">
        <f t="shared" si="790"/>
        <v>#REF!</v>
      </c>
      <c r="Z2849" s="8">
        <f t="shared" si="796"/>
        <v>10000</v>
      </c>
      <c r="AA2849" s="8" t="str">
        <f t="shared" si="797"/>
        <v>Robert Ehrhart</v>
      </c>
      <c r="AB2849" s="8" t="str">
        <f t="shared" si="798"/>
        <v>VL</v>
      </c>
      <c r="AC2849" s="8" t="str">
        <f t="shared" si="799"/>
        <v/>
      </c>
      <c r="AD2849" s="8" t="str">
        <f t="shared" si="804"/>
        <v/>
      </c>
      <c r="AE2849" s="8" t="str">
        <f t="shared" si="800"/>
        <v/>
      </c>
      <c r="AF2849" s="5">
        <f t="shared" si="801"/>
        <v>2016</v>
      </c>
      <c r="AG2849" s="46">
        <v>2846</v>
      </c>
      <c r="AH2849" s="47" t="str">
        <f t="shared" si="791"/>
        <v/>
      </c>
      <c r="AI2849" s="48" t="str">
        <f t="shared" si="792"/>
        <v/>
      </c>
      <c r="AK2849" s="22" t="e">
        <f>TRIM(#REF!)</f>
        <v>#REF!</v>
      </c>
      <c r="AL2849" s="23" t="e">
        <f>IF(#REF!=0,"",#REF!)</f>
        <v>#REF!</v>
      </c>
      <c r="AM2849" s="19" t="e">
        <f>IF(#REF!=0,"",#REF!)</f>
        <v>#REF!</v>
      </c>
      <c r="AN2849" s="23" t="e">
        <f>IF($AK2849="","",#REF!)</f>
        <v>#REF!</v>
      </c>
      <c r="AO2849" s="23" t="e">
        <f t="shared" si="802"/>
        <v>#REF!</v>
      </c>
      <c r="AP2849" s="19" t="e">
        <f>IF(#REF!=0,"",#REF!)</f>
        <v>#REF!</v>
      </c>
      <c r="AQ2849" s="19" t="e">
        <f>IF(#REF!=0,"",#REF!)</f>
        <v>#REF!</v>
      </c>
      <c r="AR2849" s="19" t="e">
        <f>IF(#REF!=0,"",#REF!)</f>
        <v>#REF!</v>
      </c>
      <c r="AS2849" s="19" t="e">
        <f>#REF!</f>
        <v>#REF!</v>
      </c>
    </row>
    <row r="2850" spans="4:45" ht="19.5" thickTop="1" thickBot="1" x14ac:dyDescent="0.25">
      <c r="D2850" s="1" t="str">
        <f t="shared" si="788"/>
        <v/>
      </c>
      <c r="E2850" s="1" t="str">
        <f t="shared" si="789"/>
        <v/>
      </c>
      <c r="K2850" s="19" t="str">
        <f t="shared" si="793"/>
        <v/>
      </c>
      <c r="L2850" s="19">
        <f t="shared" si="803"/>
        <v>10000</v>
      </c>
      <c r="M2850" s="22" t="str">
        <f>TRIM(Data!$N2847)</f>
        <v>Robert Hills</v>
      </c>
      <c r="N2850" s="22" t="str">
        <f>TRIM(Data!$A2847)</f>
        <v>Robert Hills</v>
      </c>
      <c r="O2850" s="23">
        <f>IF(Data!$B2847=0,"",Data!$B2847)</f>
        <v>1980</v>
      </c>
      <c r="P2850" s="19" t="str">
        <f>IF(Data!$C2847=0,"",Data!$C2847)</f>
        <v>1</v>
      </c>
      <c r="Q2850" s="23" t="str">
        <f>IF($M2850="","",Data!$E2847)</f>
        <v>M</v>
      </c>
      <c r="R2850" s="23" t="str">
        <f t="shared" si="794"/>
        <v>M</v>
      </c>
      <c r="S2850" s="23" t="str">
        <f t="shared" si="795"/>
        <v>M</v>
      </c>
      <c r="T2850" s="19" t="str">
        <f>IF(Data!$F2847=0,"",Data!$F2847)</f>
        <v/>
      </c>
      <c r="U2850" s="19" t="str">
        <f>IF(Data!$G2847=0,"",Data!$G2847)</f>
        <v/>
      </c>
      <c r="V2850" s="19" t="str">
        <f>IF(Data!$D2847=0,"",Data!$D2847)</f>
        <v/>
      </c>
      <c r="W2850" s="19" t="str">
        <f>Data!$H2847</f>
        <v>Japonica</v>
      </c>
      <c r="Y2850" s="41" t="e">
        <f t="shared" si="790"/>
        <v>#REF!</v>
      </c>
      <c r="Z2850" s="8">
        <f t="shared" si="796"/>
        <v>10000</v>
      </c>
      <c r="AA2850" s="8" t="str">
        <f t="shared" si="797"/>
        <v>Robert Hills</v>
      </c>
      <c r="AB2850" s="8" t="str">
        <f t="shared" si="798"/>
        <v>M</v>
      </c>
      <c r="AC2850" s="8" t="str">
        <f t="shared" si="799"/>
        <v/>
      </c>
      <c r="AD2850" s="8" t="str">
        <f t="shared" si="804"/>
        <v/>
      </c>
      <c r="AE2850" s="8" t="str">
        <f t="shared" si="800"/>
        <v/>
      </c>
      <c r="AF2850" s="5">
        <f t="shared" si="801"/>
        <v>1980</v>
      </c>
      <c r="AG2850" s="46">
        <v>2847</v>
      </c>
      <c r="AH2850" s="47" t="str">
        <f t="shared" si="791"/>
        <v/>
      </c>
      <c r="AI2850" s="48" t="str">
        <f t="shared" si="792"/>
        <v/>
      </c>
      <c r="AK2850" s="22" t="e">
        <f>TRIM(#REF!)</f>
        <v>#REF!</v>
      </c>
      <c r="AL2850" s="23" t="e">
        <f>IF(#REF!=0,"",#REF!)</f>
        <v>#REF!</v>
      </c>
      <c r="AM2850" s="19" t="e">
        <f>IF(#REF!=0,"",#REF!)</f>
        <v>#REF!</v>
      </c>
      <c r="AN2850" s="23" t="e">
        <f>IF($AK2850="","",#REF!)</f>
        <v>#REF!</v>
      </c>
      <c r="AO2850" s="23" t="e">
        <f t="shared" si="802"/>
        <v>#REF!</v>
      </c>
      <c r="AP2850" s="19" t="e">
        <f>IF(#REF!=0,"",#REF!)</f>
        <v>#REF!</v>
      </c>
      <c r="AQ2850" s="19" t="e">
        <f>IF(#REF!=0,"",#REF!)</f>
        <v>#REF!</v>
      </c>
      <c r="AR2850" s="19" t="e">
        <f>IF(#REF!=0,"",#REF!)</f>
        <v>#REF!</v>
      </c>
      <c r="AS2850" s="19" t="e">
        <f>#REF!</f>
        <v>#REF!</v>
      </c>
    </row>
    <row r="2851" spans="4:45" ht="19.5" thickTop="1" thickBot="1" x14ac:dyDescent="0.25">
      <c r="D2851" s="1" t="str">
        <f t="shared" si="788"/>
        <v/>
      </c>
      <c r="E2851" s="1" t="str">
        <f t="shared" si="789"/>
        <v/>
      </c>
      <c r="K2851" s="19" t="str">
        <f t="shared" si="793"/>
        <v/>
      </c>
      <c r="L2851" s="19">
        <f t="shared" si="803"/>
        <v>10000</v>
      </c>
      <c r="M2851" s="22" t="str">
        <f>TRIM(Data!$N2848)</f>
        <v>Robert Lowell Cooper</v>
      </c>
      <c r="N2851" s="22" t="str">
        <f>TRIM(Data!$A2848)</f>
        <v>Robert Lowell Cooper</v>
      </c>
      <c r="O2851" s="23">
        <f>IF(Data!$B2848=0,"",Data!$B2848)</f>
        <v>1986</v>
      </c>
      <c r="P2851" s="19" t="str">
        <f>IF(Data!$C2848=0,"",Data!$C2848)</f>
        <v>1</v>
      </c>
      <c r="Q2851" s="23" t="str">
        <f>IF($M2851="","",Data!$E2848)</f>
        <v>M</v>
      </c>
      <c r="R2851" s="23" t="str">
        <f t="shared" si="794"/>
        <v>M</v>
      </c>
      <c r="S2851" s="23" t="str">
        <f t="shared" si="795"/>
        <v>M</v>
      </c>
      <c r="T2851" s="19" t="str">
        <f>IF(Data!$F2848=0,"",Data!$F2848)</f>
        <v/>
      </c>
      <c r="U2851" s="19" t="str">
        <f>IF(Data!$G2848=0,"",Data!$G2848)</f>
        <v>FD</v>
      </c>
      <c r="V2851" s="19" t="str">
        <f>IF(Data!$D2848=0,"",Data!$D2848)</f>
        <v/>
      </c>
      <c r="W2851" s="19" t="str">
        <f>Data!$H2848</f>
        <v>Japonica</v>
      </c>
      <c r="Y2851" s="41" t="e">
        <f t="shared" si="790"/>
        <v>#REF!</v>
      </c>
      <c r="Z2851" s="8">
        <f t="shared" si="796"/>
        <v>10000</v>
      </c>
      <c r="AA2851" s="8" t="str">
        <f t="shared" si="797"/>
        <v>Robert Lowell Cooper</v>
      </c>
      <c r="AB2851" s="8" t="str">
        <f t="shared" si="798"/>
        <v>M</v>
      </c>
      <c r="AC2851" s="8" t="str">
        <f t="shared" si="799"/>
        <v/>
      </c>
      <c r="AD2851" s="8" t="str">
        <f t="shared" si="804"/>
        <v>FD</v>
      </c>
      <c r="AE2851" s="8" t="str">
        <f t="shared" si="800"/>
        <v/>
      </c>
      <c r="AF2851" s="5">
        <f t="shared" si="801"/>
        <v>1986</v>
      </c>
      <c r="AG2851" s="46">
        <v>2848</v>
      </c>
      <c r="AH2851" s="47" t="str">
        <f t="shared" si="791"/>
        <v/>
      </c>
      <c r="AI2851" s="48" t="str">
        <f t="shared" si="792"/>
        <v/>
      </c>
      <c r="AK2851" s="22" t="e">
        <f>TRIM(#REF!)</f>
        <v>#REF!</v>
      </c>
      <c r="AL2851" s="23" t="e">
        <f>IF(#REF!=0,"",#REF!)</f>
        <v>#REF!</v>
      </c>
      <c r="AM2851" s="19" t="e">
        <f>IF(#REF!=0,"",#REF!)</f>
        <v>#REF!</v>
      </c>
      <c r="AN2851" s="23" t="e">
        <f>IF($AK2851="","",#REF!)</f>
        <v>#REF!</v>
      </c>
      <c r="AO2851" s="23" t="e">
        <f t="shared" si="802"/>
        <v>#REF!</v>
      </c>
      <c r="AP2851" s="19" t="e">
        <f>IF(#REF!=0,"",#REF!)</f>
        <v>#REF!</v>
      </c>
      <c r="AQ2851" s="19" t="e">
        <f>IF(#REF!=0,"",#REF!)</f>
        <v>#REF!</v>
      </c>
      <c r="AR2851" s="19" t="e">
        <f>IF(#REF!=0,"",#REF!)</f>
        <v>#REF!</v>
      </c>
      <c r="AS2851" s="19" t="e">
        <f>#REF!</f>
        <v>#REF!</v>
      </c>
    </row>
    <row r="2852" spans="4:45" ht="19.5" thickTop="1" thickBot="1" x14ac:dyDescent="0.25">
      <c r="D2852" s="1" t="str">
        <f t="shared" si="788"/>
        <v/>
      </c>
      <c r="E2852" s="1" t="str">
        <f t="shared" si="789"/>
        <v/>
      </c>
      <c r="K2852" s="19" t="str">
        <f t="shared" si="793"/>
        <v/>
      </c>
      <c r="L2852" s="19">
        <f t="shared" si="803"/>
        <v>10000</v>
      </c>
      <c r="M2852" s="22" t="str">
        <f>TRIM(Data!$N2849)</f>
        <v>Robert McNeese</v>
      </c>
      <c r="N2852" s="22" t="str">
        <f>TRIM(Data!$A2849)</f>
        <v>Robert McNeese</v>
      </c>
      <c r="O2852" s="23">
        <f>IF(Data!$B2849=0,"",Data!$B2849)</f>
        <v>1981</v>
      </c>
      <c r="P2852" s="19" t="str">
        <f>IF(Data!$C2849=0,"",Data!$C2849)</f>
        <v>1</v>
      </c>
      <c r="Q2852" s="23" t="str">
        <f>IF($M2852="","",Data!$E2849)</f>
        <v>S</v>
      </c>
      <c r="R2852" s="23" t="str">
        <f t="shared" si="794"/>
        <v>S</v>
      </c>
      <c r="S2852" s="23" t="str">
        <f t="shared" si="795"/>
        <v>S</v>
      </c>
      <c r="T2852" s="19" t="str">
        <f>IF(Data!$F2849=0,"",Data!$F2849)</f>
        <v/>
      </c>
      <c r="U2852" s="19" t="str">
        <f>IF(Data!$G2849=0,"",Data!$G2849)</f>
        <v/>
      </c>
      <c r="V2852" s="19" t="str">
        <f>IF(Data!$D2849=0,"",Data!$D2849)</f>
        <v/>
      </c>
      <c r="W2852" s="19" t="str">
        <f>Data!$H2849</f>
        <v>Japonica</v>
      </c>
      <c r="Y2852" s="41" t="e">
        <f t="shared" si="790"/>
        <v>#REF!</v>
      </c>
      <c r="Z2852" s="8">
        <f t="shared" si="796"/>
        <v>10000</v>
      </c>
      <c r="AA2852" s="8" t="str">
        <f t="shared" si="797"/>
        <v>Robert McNeese</v>
      </c>
      <c r="AB2852" s="8" t="str">
        <f t="shared" si="798"/>
        <v>S</v>
      </c>
      <c r="AC2852" s="8" t="str">
        <f t="shared" si="799"/>
        <v/>
      </c>
      <c r="AD2852" s="8" t="str">
        <f t="shared" si="804"/>
        <v/>
      </c>
      <c r="AE2852" s="8" t="str">
        <f t="shared" si="800"/>
        <v/>
      </c>
      <c r="AF2852" s="5">
        <f t="shared" si="801"/>
        <v>1981</v>
      </c>
      <c r="AG2852" s="46">
        <v>2849</v>
      </c>
      <c r="AH2852" s="47" t="str">
        <f t="shared" si="791"/>
        <v/>
      </c>
      <c r="AI2852" s="48" t="str">
        <f t="shared" si="792"/>
        <v/>
      </c>
      <c r="AK2852" s="22" t="e">
        <f>TRIM(#REF!)</f>
        <v>#REF!</v>
      </c>
      <c r="AL2852" s="23" t="e">
        <f>IF(#REF!=0,"",#REF!)</f>
        <v>#REF!</v>
      </c>
      <c r="AM2852" s="19" t="e">
        <f>IF(#REF!=0,"",#REF!)</f>
        <v>#REF!</v>
      </c>
      <c r="AN2852" s="23" t="e">
        <f>IF($AK2852="","",#REF!)</f>
        <v>#REF!</v>
      </c>
      <c r="AO2852" s="23" t="e">
        <f t="shared" si="802"/>
        <v>#REF!</v>
      </c>
      <c r="AP2852" s="19" t="e">
        <f>IF(#REF!=0,"",#REF!)</f>
        <v>#REF!</v>
      </c>
      <c r="AQ2852" s="19" t="e">
        <f>IF(#REF!=0,"",#REF!)</f>
        <v>#REF!</v>
      </c>
      <c r="AR2852" s="19" t="e">
        <f>IF(#REF!=0,"",#REF!)</f>
        <v>#REF!</v>
      </c>
      <c r="AS2852" s="19" t="e">
        <f>#REF!</f>
        <v>#REF!</v>
      </c>
    </row>
    <row r="2853" spans="4:45" ht="19.5" thickTop="1" thickBot="1" x14ac:dyDescent="0.25">
      <c r="D2853" s="1" t="str">
        <f t="shared" si="788"/>
        <v/>
      </c>
      <c r="E2853" s="1" t="str">
        <f t="shared" si="789"/>
        <v/>
      </c>
      <c r="K2853" s="19" t="str">
        <f t="shared" si="793"/>
        <v/>
      </c>
      <c r="L2853" s="19">
        <f t="shared" si="803"/>
        <v>10000</v>
      </c>
      <c r="M2853" s="22" t="str">
        <f>TRIM(Data!$N2850)</f>
        <v>Roberta Hardison</v>
      </c>
      <c r="N2853" s="22" t="str">
        <f>TRIM(Data!$A2850)</f>
        <v>Roberta Hardison</v>
      </c>
      <c r="O2853" s="23">
        <f>IF(Data!$B2850=0,"",Data!$B2850)</f>
        <v>1992</v>
      </c>
      <c r="P2853" s="19" t="str">
        <f>IF(Data!$C2850=0,"",Data!$C2850)</f>
        <v>1</v>
      </c>
      <c r="Q2853" s="23" t="str">
        <f>IF($M2853="","",Data!$E2850)</f>
        <v>L</v>
      </c>
      <c r="R2853" s="23" t="str">
        <f t="shared" si="794"/>
        <v>L</v>
      </c>
      <c r="S2853" s="23" t="str">
        <f t="shared" si="795"/>
        <v>L</v>
      </c>
      <c r="T2853" s="19" t="str">
        <f>IF(Data!$F2850=0,"",Data!$F2850)</f>
        <v/>
      </c>
      <c r="U2853" s="19" t="str">
        <f>IF(Data!$G2850=0,"",Data!$G2850)</f>
        <v>FD</v>
      </c>
      <c r="V2853" s="19" t="str">
        <f>IF(Data!$D2850=0,"",Data!$D2850)</f>
        <v/>
      </c>
      <c r="W2853" s="19" t="str">
        <f>Data!$H2850</f>
        <v>Japonica</v>
      </c>
      <c r="Y2853" s="41" t="e">
        <f t="shared" si="790"/>
        <v>#REF!</v>
      </c>
      <c r="Z2853" s="8">
        <f t="shared" si="796"/>
        <v>10000</v>
      </c>
      <c r="AA2853" s="8" t="str">
        <f t="shared" si="797"/>
        <v>Roberta Hardison</v>
      </c>
      <c r="AB2853" s="8" t="str">
        <f t="shared" si="798"/>
        <v>L</v>
      </c>
      <c r="AC2853" s="8" t="str">
        <f t="shared" si="799"/>
        <v/>
      </c>
      <c r="AD2853" s="8" t="str">
        <f t="shared" si="804"/>
        <v>FD</v>
      </c>
      <c r="AE2853" s="8" t="str">
        <f t="shared" si="800"/>
        <v/>
      </c>
      <c r="AF2853" s="5">
        <f t="shared" si="801"/>
        <v>1992</v>
      </c>
      <c r="AG2853" s="46">
        <v>2850</v>
      </c>
      <c r="AH2853" s="47" t="str">
        <f t="shared" si="791"/>
        <v/>
      </c>
      <c r="AI2853" s="48" t="str">
        <f t="shared" si="792"/>
        <v/>
      </c>
      <c r="AK2853" s="22" t="e">
        <f>TRIM(#REF!)</f>
        <v>#REF!</v>
      </c>
      <c r="AL2853" s="23" t="e">
        <f>IF(#REF!=0,"",#REF!)</f>
        <v>#REF!</v>
      </c>
      <c r="AM2853" s="19" t="e">
        <f>IF(#REF!=0,"",#REF!)</f>
        <v>#REF!</v>
      </c>
      <c r="AN2853" s="23" t="e">
        <f>IF($AK2853="","",#REF!)</f>
        <v>#REF!</v>
      </c>
      <c r="AO2853" s="23" t="e">
        <f t="shared" si="802"/>
        <v>#REF!</v>
      </c>
      <c r="AP2853" s="19" t="e">
        <f>IF(#REF!=0,"",#REF!)</f>
        <v>#REF!</v>
      </c>
      <c r="AQ2853" s="19" t="e">
        <f>IF(#REF!=0,"",#REF!)</f>
        <v>#REF!</v>
      </c>
      <c r="AR2853" s="19" t="e">
        <f>IF(#REF!=0,"",#REF!)</f>
        <v>#REF!</v>
      </c>
      <c r="AS2853" s="19" t="e">
        <f>#REF!</f>
        <v>#REF!</v>
      </c>
    </row>
    <row r="2854" spans="4:45" ht="19.5" thickTop="1" thickBot="1" x14ac:dyDescent="0.25">
      <c r="D2854" s="1" t="str">
        <f t="shared" si="788"/>
        <v/>
      </c>
      <c r="E2854" s="1" t="str">
        <f t="shared" si="789"/>
        <v/>
      </c>
      <c r="K2854" s="19" t="str">
        <f t="shared" si="793"/>
        <v/>
      </c>
      <c r="L2854" s="19">
        <f t="shared" si="803"/>
        <v>10000</v>
      </c>
      <c r="M2854" s="22" t="str">
        <f>TRIM(Data!$N2851)</f>
        <v>Robert's Tina</v>
      </c>
      <c r="N2854" s="22" t="str">
        <f>TRIM(Data!$A2851)</f>
        <v>Robert's Tina</v>
      </c>
      <c r="O2854" s="23">
        <f>IF(Data!$B2851=0,"",Data!$B2851)</f>
        <v>2021</v>
      </c>
      <c r="P2854" s="19" t="str">
        <f>IF(Data!$C2851=0,"",Data!$C2851)</f>
        <v>1</v>
      </c>
      <c r="Q2854" s="23" t="str">
        <f>IF($M2854="","",Data!$E2851)</f>
        <v>M</v>
      </c>
      <c r="R2854" s="23" t="str">
        <f t="shared" si="794"/>
        <v>M</v>
      </c>
      <c r="S2854" s="23" t="str">
        <f t="shared" si="795"/>
        <v>M</v>
      </c>
      <c r="T2854" s="19" t="str">
        <f>IF(Data!$F2851=0,"",Data!$F2851)</f>
        <v/>
      </c>
      <c r="U2854" s="19" t="str">
        <f>IF(Data!$G2851=0,"",Data!$G2851)</f>
        <v/>
      </c>
      <c r="V2854" s="19" t="str">
        <f>IF(Data!$D2851=0,"",Data!$D2851)</f>
        <v/>
      </c>
      <c r="W2854" s="19" t="str">
        <f>Data!$H2851</f>
        <v>Japonica</v>
      </c>
      <c r="Y2854" s="41" t="e">
        <f t="shared" si="790"/>
        <v>#REF!</v>
      </c>
      <c r="Z2854" s="8">
        <f t="shared" si="796"/>
        <v>10000</v>
      </c>
      <c r="AA2854" s="8" t="str">
        <f t="shared" si="797"/>
        <v>Robert's Tina</v>
      </c>
      <c r="AB2854" s="8" t="str">
        <f t="shared" si="798"/>
        <v>M</v>
      </c>
      <c r="AC2854" s="8" t="str">
        <f t="shared" si="799"/>
        <v/>
      </c>
      <c r="AD2854" s="8" t="str">
        <f t="shared" si="804"/>
        <v/>
      </c>
      <c r="AE2854" s="8" t="str">
        <f t="shared" si="800"/>
        <v/>
      </c>
      <c r="AF2854" s="5">
        <f t="shared" si="801"/>
        <v>2021</v>
      </c>
      <c r="AG2854" s="46">
        <v>2851</v>
      </c>
      <c r="AH2854" s="47" t="str">
        <f t="shared" si="791"/>
        <v/>
      </c>
      <c r="AI2854" s="48" t="str">
        <f t="shared" si="792"/>
        <v/>
      </c>
      <c r="AK2854" s="22" t="e">
        <f>TRIM(#REF!)</f>
        <v>#REF!</v>
      </c>
      <c r="AL2854" s="23" t="e">
        <f>IF(#REF!=0,"",#REF!)</f>
        <v>#REF!</v>
      </c>
      <c r="AM2854" s="19" t="e">
        <f>IF(#REF!=0,"",#REF!)</f>
        <v>#REF!</v>
      </c>
      <c r="AN2854" s="23" t="e">
        <f>IF($AK2854="","",#REF!)</f>
        <v>#REF!</v>
      </c>
      <c r="AO2854" s="23" t="e">
        <f t="shared" si="802"/>
        <v>#REF!</v>
      </c>
      <c r="AP2854" s="19" t="e">
        <f>IF(#REF!=0,"",#REF!)</f>
        <v>#REF!</v>
      </c>
      <c r="AQ2854" s="19" t="e">
        <f>IF(#REF!=0,"",#REF!)</f>
        <v>#REF!</v>
      </c>
      <c r="AR2854" s="19" t="e">
        <f>IF(#REF!=0,"",#REF!)</f>
        <v>#REF!</v>
      </c>
      <c r="AS2854" s="19" t="e">
        <f>#REF!</f>
        <v>#REF!</v>
      </c>
    </row>
    <row r="2855" spans="4:45" ht="19.5" thickTop="1" thickBot="1" x14ac:dyDescent="0.25">
      <c r="D2855" s="1" t="str">
        <f t="shared" si="788"/>
        <v/>
      </c>
      <c r="E2855" s="1" t="str">
        <f t="shared" si="789"/>
        <v/>
      </c>
      <c r="K2855" s="19" t="str">
        <f t="shared" si="793"/>
        <v/>
      </c>
      <c r="L2855" s="19">
        <f t="shared" si="803"/>
        <v>10000</v>
      </c>
      <c r="M2855" s="22" t="str">
        <f>TRIM(Data!$N2852)</f>
        <v>Robin</v>
      </c>
      <c r="N2855" s="22" t="str">
        <f>TRIM(Data!$A2852)</f>
        <v>Robin</v>
      </c>
      <c r="O2855" s="23">
        <f>IF(Data!$B2852=0,"",Data!$B2852)</f>
        <v>1955</v>
      </c>
      <c r="P2855" s="19" t="str">
        <f>IF(Data!$C2852=0,"",Data!$C2852)</f>
        <v/>
      </c>
      <c r="Q2855" s="23" t="str">
        <f>IF($M2855="","",Data!$E2852)</f>
        <v>M</v>
      </c>
      <c r="R2855" s="23" t="str">
        <f t="shared" si="794"/>
        <v>M</v>
      </c>
      <c r="S2855" s="23" t="str">
        <f t="shared" si="795"/>
        <v>M</v>
      </c>
      <c r="T2855" s="19" t="str">
        <f>IF(Data!$F2852=0,"",Data!$F2852)</f>
        <v/>
      </c>
      <c r="U2855" s="19" t="str">
        <f>IF(Data!$G2852=0,"",Data!$G2852)</f>
        <v/>
      </c>
      <c r="V2855" s="19" t="str">
        <f>IF(Data!$D2852=0,"",Data!$D2852)</f>
        <v/>
      </c>
      <c r="W2855" s="19" t="str">
        <f>Data!$H2852</f>
        <v>Japonica</v>
      </c>
      <c r="Y2855" s="41" t="e">
        <f t="shared" si="790"/>
        <v>#REF!</v>
      </c>
      <c r="Z2855" s="8">
        <f t="shared" si="796"/>
        <v>10000</v>
      </c>
      <c r="AA2855" s="8" t="str">
        <f t="shared" si="797"/>
        <v>Robin</v>
      </c>
      <c r="AB2855" s="8" t="str">
        <f t="shared" si="798"/>
        <v>M</v>
      </c>
      <c r="AC2855" s="8" t="str">
        <f t="shared" si="799"/>
        <v/>
      </c>
      <c r="AD2855" s="8" t="str">
        <f t="shared" si="804"/>
        <v/>
      </c>
      <c r="AE2855" s="8" t="str">
        <f t="shared" si="800"/>
        <v/>
      </c>
      <c r="AF2855" s="5">
        <f t="shared" si="801"/>
        <v>1955</v>
      </c>
      <c r="AG2855" s="46">
        <v>2852</v>
      </c>
      <c r="AH2855" s="47" t="str">
        <f t="shared" si="791"/>
        <v/>
      </c>
      <c r="AI2855" s="48" t="str">
        <f t="shared" si="792"/>
        <v/>
      </c>
      <c r="AK2855" s="22" t="e">
        <f>TRIM(#REF!)</f>
        <v>#REF!</v>
      </c>
      <c r="AL2855" s="23" t="e">
        <f>IF(#REF!=0,"",#REF!)</f>
        <v>#REF!</v>
      </c>
      <c r="AM2855" s="19" t="e">
        <f>IF(#REF!=0,"",#REF!)</f>
        <v>#REF!</v>
      </c>
      <c r="AN2855" s="23" t="e">
        <f>IF($AK2855="","",#REF!)</f>
        <v>#REF!</v>
      </c>
      <c r="AO2855" s="23" t="e">
        <f t="shared" si="802"/>
        <v>#REF!</v>
      </c>
      <c r="AP2855" s="19" t="e">
        <f>IF(#REF!=0,"",#REF!)</f>
        <v>#REF!</v>
      </c>
      <c r="AQ2855" s="19" t="e">
        <f>IF(#REF!=0,"",#REF!)</f>
        <v>#REF!</v>
      </c>
      <c r="AR2855" s="19" t="e">
        <f>IF(#REF!=0,"",#REF!)</f>
        <v>#REF!</v>
      </c>
      <c r="AS2855" s="19" t="e">
        <f>#REF!</f>
        <v>#REF!</v>
      </c>
    </row>
    <row r="2856" spans="4:45" ht="19.5" thickTop="1" thickBot="1" x14ac:dyDescent="0.25">
      <c r="D2856" s="1" t="str">
        <f t="shared" ref="D2856:D2919" si="805">IF(ISERROR(VLOOKUP(A2856,$K$4:$M$2950,3,FALSE)),"",VLOOKUP(A2856,$K$4:$N$2950,4,FALSE))</f>
        <v/>
      </c>
      <c r="E2856" s="1" t="str">
        <f t="shared" ref="E2856:E2919" si="806">IF(ISERROR(VLOOKUP(A2856,$K$4:$M$2950,3,FALSE)),"",IF(VLOOKUP(A2856,$K$4:$T$2950,6,FALSE)=0,"",VLOOKUP(A2856,$K$4:$T$2950,6,FALSE)))</f>
        <v/>
      </c>
      <c r="K2856" s="19" t="str">
        <f t="shared" si="793"/>
        <v/>
      </c>
      <c r="L2856" s="19">
        <f t="shared" si="803"/>
        <v>10000</v>
      </c>
      <c r="M2856" s="22" t="str">
        <f>TRIM(Data!$N2853)</f>
        <v>Robin Ann Cross</v>
      </c>
      <c r="N2856" s="22" t="str">
        <f>TRIM(Data!$A2853)</f>
        <v>Robin Ann Cross</v>
      </c>
      <c r="O2856" s="23">
        <f>IF(Data!$B2853=0,"",Data!$B2853)</f>
        <v>2016</v>
      </c>
      <c r="P2856" s="19" t="str">
        <f>IF(Data!$C2853=0,"",Data!$C2853)</f>
        <v>1</v>
      </c>
      <c r="Q2856" s="23" t="str">
        <f>IF($M2856="","",Data!$E2853)</f>
        <v>L</v>
      </c>
      <c r="R2856" s="23" t="str">
        <f t="shared" si="794"/>
        <v>L</v>
      </c>
      <c r="S2856" s="23" t="str">
        <f t="shared" si="795"/>
        <v>L</v>
      </c>
      <c r="T2856" s="19" t="str">
        <f>IF(Data!$F2853=0,"",Data!$F2853)</f>
        <v/>
      </c>
      <c r="U2856" s="19" t="str">
        <f>IF(Data!$G2853=0,"",Data!$G2853)</f>
        <v/>
      </c>
      <c r="V2856" s="19" t="str">
        <f>IF(Data!$D2853=0,"",Data!$D2853)</f>
        <v/>
      </c>
      <c r="W2856" s="19" t="str">
        <f>Data!$H2853</f>
        <v>Japonica</v>
      </c>
      <c r="Y2856" s="41" t="e">
        <f t="shared" si="790"/>
        <v>#REF!</v>
      </c>
      <c r="Z2856" s="8">
        <f t="shared" si="796"/>
        <v>10000</v>
      </c>
      <c r="AA2856" s="8" t="str">
        <f t="shared" si="797"/>
        <v>Robin Ann Cross</v>
      </c>
      <c r="AB2856" s="8" t="str">
        <f t="shared" si="798"/>
        <v>L</v>
      </c>
      <c r="AC2856" s="8" t="str">
        <f t="shared" si="799"/>
        <v/>
      </c>
      <c r="AD2856" s="8" t="str">
        <f t="shared" si="804"/>
        <v/>
      </c>
      <c r="AE2856" s="8" t="str">
        <f t="shared" si="800"/>
        <v/>
      </c>
      <c r="AF2856" s="5">
        <f t="shared" si="801"/>
        <v>2016</v>
      </c>
      <c r="AG2856" s="46">
        <v>2853</v>
      </c>
      <c r="AH2856" s="47" t="str">
        <f t="shared" si="791"/>
        <v/>
      </c>
      <c r="AI2856" s="48" t="str">
        <f t="shared" si="792"/>
        <v/>
      </c>
      <c r="AK2856" s="22" t="e">
        <f>TRIM(#REF!)</f>
        <v>#REF!</v>
      </c>
      <c r="AL2856" s="23" t="e">
        <f>IF(#REF!=0,"",#REF!)</f>
        <v>#REF!</v>
      </c>
      <c r="AM2856" s="19" t="e">
        <f>IF(#REF!=0,"",#REF!)</f>
        <v>#REF!</v>
      </c>
      <c r="AN2856" s="23" t="e">
        <f>IF($AK2856="","",#REF!)</f>
        <v>#REF!</v>
      </c>
      <c r="AO2856" s="23" t="e">
        <f t="shared" si="802"/>
        <v>#REF!</v>
      </c>
      <c r="AP2856" s="19" t="e">
        <f>IF(#REF!=0,"",#REF!)</f>
        <v>#REF!</v>
      </c>
      <c r="AQ2856" s="19" t="e">
        <f>IF(#REF!=0,"",#REF!)</f>
        <v>#REF!</v>
      </c>
      <c r="AR2856" s="19" t="e">
        <f>IF(#REF!=0,"",#REF!)</f>
        <v>#REF!</v>
      </c>
      <c r="AS2856" s="19" t="e">
        <f>#REF!</f>
        <v>#REF!</v>
      </c>
    </row>
    <row r="2857" spans="4:45" ht="19.5" thickTop="1" thickBot="1" x14ac:dyDescent="0.25">
      <c r="D2857" s="1" t="str">
        <f t="shared" si="805"/>
        <v/>
      </c>
      <c r="E2857" s="1" t="str">
        <f t="shared" si="806"/>
        <v/>
      </c>
      <c r="K2857" s="19" t="str">
        <f t="shared" si="793"/>
        <v/>
      </c>
      <c r="L2857" s="19">
        <f t="shared" si="803"/>
        <v>10000</v>
      </c>
      <c r="M2857" s="22" t="str">
        <f>TRIM(Data!$N2854)</f>
        <v>Robin's Candy</v>
      </c>
      <c r="N2857" s="22" t="str">
        <f>TRIM(Data!$A2854)</f>
        <v>Robin's Candy</v>
      </c>
      <c r="O2857" s="23">
        <f>IF(Data!$B2854=0,"",Data!$B2854)</f>
        <v>1990</v>
      </c>
      <c r="P2857" s="19" t="str">
        <f>IF(Data!$C2854=0,"",Data!$C2854)</f>
        <v>1</v>
      </c>
      <c r="Q2857" s="23" t="str">
        <f>IF($M2857="","",Data!$E2854)</f>
        <v>M</v>
      </c>
      <c r="R2857" s="23" t="str">
        <f t="shared" si="794"/>
        <v>M</v>
      </c>
      <c r="S2857" s="23" t="str">
        <f t="shared" si="795"/>
        <v>M</v>
      </c>
      <c r="T2857" s="19" t="str">
        <f>IF(Data!$F2854=0,"",Data!$F2854)</f>
        <v/>
      </c>
      <c r="U2857" s="19" t="str">
        <f>IF(Data!$G2854=0,"",Data!$G2854)</f>
        <v>FD</v>
      </c>
      <c r="V2857" s="19" t="str">
        <f>IF(Data!$D2854=0,"",Data!$D2854)</f>
        <v/>
      </c>
      <c r="W2857" s="19" t="str">
        <f>Data!$H2854</f>
        <v>Japonica</v>
      </c>
      <c r="Y2857" s="41" t="e">
        <f t="shared" si="790"/>
        <v>#REF!</v>
      </c>
      <c r="Z2857" s="8">
        <f t="shared" si="796"/>
        <v>10000</v>
      </c>
      <c r="AA2857" s="8" t="str">
        <f t="shared" si="797"/>
        <v>Robin's Candy</v>
      </c>
      <c r="AB2857" s="8" t="str">
        <f t="shared" si="798"/>
        <v>M</v>
      </c>
      <c r="AC2857" s="8" t="str">
        <f t="shared" si="799"/>
        <v/>
      </c>
      <c r="AD2857" s="8" t="str">
        <f t="shared" si="804"/>
        <v>FD</v>
      </c>
      <c r="AE2857" s="8" t="str">
        <f t="shared" si="800"/>
        <v/>
      </c>
      <c r="AF2857" s="5">
        <f t="shared" si="801"/>
        <v>1990</v>
      </c>
      <c r="AG2857" s="46">
        <v>2854</v>
      </c>
      <c r="AH2857" s="47" t="str">
        <f t="shared" si="791"/>
        <v/>
      </c>
      <c r="AI2857" s="48" t="str">
        <f t="shared" si="792"/>
        <v/>
      </c>
      <c r="AK2857" s="22" t="e">
        <f>TRIM(#REF!)</f>
        <v>#REF!</v>
      </c>
      <c r="AL2857" s="23" t="e">
        <f>IF(#REF!=0,"",#REF!)</f>
        <v>#REF!</v>
      </c>
      <c r="AM2857" s="19" t="e">
        <f>IF(#REF!=0,"",#REF!)</f>
        <v>#REF!</v>
      </c>
      <c r="AN2857" s="23" t="e">
        <f>IF($AK2857="","",#REF!)</f>
        <v>#REF!</v>
      </c>
      <c r="AO2857" s="23" t="e">
        <f t="shared" si="802"/>
        <v>#REF!</v>
      </c>
      <c r="AP2857" s="19" t="e">
        <f>IF(#REF!=0,"",#REF!)</f>
        <v>#REF!</v>
      </c>
      <c r="AQ2857" s="19" t="e">
        <f>IF(#REF!=0,"",#REF!)</f>
        <v>#REF!</v>
      </c>
      <c r="AR2857" s="19" t="e">
        <f>IF(#REF!=0,"",#REF!)</f>
        <v>#REF!</v>
      </c>
      <c r="AS2857" s="19" t="e">
        <f>#REF!</f>
        <v>#REF!</v>
      </c>
    </row>
    <row r="2858" spans="4:45" ht="19.5" thickTop="1" thickBot="1" x14ac:dyDescent="0.25">
      <c r="D2858" s="1" t="str">
        <f t="shared" si="805"/>
        <v/>
      </c>
      <c r="E2858" s="1" t="str">
        <f t="shared" si="806"/>
        <v/>
      </c>
      <c r="K2858" s="19" t="str">
        <f t="shared" si="793"/>
        <v/>
      </c>
      <c r="L2858" s="19">
        <f t="shared" si="803"/>
        <v>10000</v>
      </c>
      <c r="M2858" s="22" t="str">
        <f>TRIM(Data!$N2855)</f>
        <v>Robyn Jay</v>
      </c>
      <c r="N2858" s="22" t="str">
        <f>TRIM(Data!$A2855)</f>
        <v>Robyn Jay (R)</v>
      </c>
      <c r="O2858" s="23">
        <f>IF(Data!$B2855=0,"",Data!$B2855)</f>
        <v>2012</v>
      </c>
      <c r="P2858" s="19" t="str">
        <f>IF(Data!$C2855=0,"",Data!$C2855)</f>
        <v>1</v>
      </c>
      <c r="Q2858" s="23" t="str">
        <f>IF($M2858="","",Data!$E2855)</f>
        <v>L</v>
      </c>
      <c r="R2858" s="23" t="str">
        <f t="shared" si="794"/>
        <v>L</v>
      </c>
      <c r="S2858" s="23" t="str">
        <f t="shared" si="795"/>
        <v>L</v>
      </c>
      <c r="T2858" s="19" t="str">
        <f>IF(Data!$F2855=0,"",Data!$F2855)</f>
        <v/>
      </c>
      <c r="U2858" s="19" t="str">
        <f>IF(Data!$G2855=0,"",Data!$G2855)</f>
        <v/>
      </c>
      <c r="V2858" s="19" t="str">
        <f>IF(Data!$D2855=0,"",Data!$D2855)</f>
        <v/>
      </c>
      <c r="W2858" s="19" t="str">
        <f>Data!$H2855</f>
        <v>Reticulata</v>
      </c>
      <c r="Y2858" s="41" t="e">
        <f t="shared" si="790"/>
        <v>#REF!</v>
      </c>
      <c r="Z2858" s="8">
        <f t="shared" si="796"/>
        <v>10000</v>
      </c>
      <c r="AA2858" s="8" t="str">
        <f t="shared" si="797"/>
        <v>Robyn Jay</v>
      </c>
      <c r="AB2858" s="8" t="str">
        <f t="shared" si="798"/>
        <v>L</v>
      </c>
      <c r="AC2858" s="8" t="str">
        <f t="shared" si="799"/>
        <v/>
      </c>
      <c r="AD2858" s="8" t="str">
        <f t="shared" si="804"/>
        <v/>
      </c>
      <c r="AE2858" s="8" t="str">
        <f t="shared" si="800"/>
        <v/>
      </c>
      <c r="AF2858" s="5">
        <f t="shared" si="801"/>
        <v>2012</v>
      </c>
      <c r="AG2858" s="46">
        <v>2855</v>
      </c>
      <c r="AH2858" s="47" t="str">
        <f t="shared" si="791"/>
        <v/>
      </c>
      <c r="AI2858" s="48" t="str">
        <f t="shared" si="792"/>
        <v/>
      </c>
      <c r="AK2858" s="22" t="e">
        <f>TRIM(#REF!)</f>
        <v>#REF!</v>
      </c>
      <c r="AL2858" s="23" t="e">
        <f>IF(#REF!=0,"",#REF!)</f>
        <v>#REF!</v>
      </c>
      <c r="AM2858" s="19" t="e">
        <f>IF(#REF!=0,"",#REF!)</f>
        <v>#REF!</v>
      </c>
      <c r="AN2858" s="23" t="e">
        <f>IF($AK2858="","",#REF!)</f>
        <v>#REF!</v>
      </c>
      <c r="AO2858" s="23" t="e">
        <f t="shared" si="802"/>
        <v>#REF!</v>
      </c>
      <c r="AP2858" s="19" t="e">
        <f>IF(#REF!=0,"",#REF!)</f>
        <v>#REF!</v>
      </c>
      <c r="AQ2858" s="19" t="e">
        <f>IF(#REF!=0,"",#REF!)</f>
        <v>#REF!</v>
      </c>
      <c r="AR2858" s="19" t="e">
        <f>IF(#REF!=0,"",#REF!)</f>
        <v>#REF!</v>
      </c>
      <c r="AS2858" s="19" t="e">
        <f>#REF!</f>
        <v>#REF!</v>
      </c>
    </row>
    <row r="2859" spans="4:45" ht="19.5" thickTop="1" thickBot="1" x14ac:dyDescent="0.25">
      <c r="D2859" s="1" t="str">
        <f t="shared" si="805"/>
        <v/>
      </c>
      <c r="E2859" s="1" t="str">
        <f t="shared" si="806"/>
        <v/>
      </c>
      <c r="K2859" s="19" t="str">
        <f t="shared" si="793"/>
        <v/>
      </c>
      <c r="L2859" s="19">
        <f t="shared" si="803"/>
        <v>10000</v>
      </c>
      <c r="M2859" s="22" t="str">
        <f>TRIM(Data!$N2856)</f>
        <v>Robyn McMinn</v>
      </c>
      <c r="N2859" s="22" t="str">
        <f>TRIM(Data!$A2856)</f>
        <v>Robyn McMinn (H)</v>
      </c>
      <c r="O2859" s="23">
        <f>IF(Data!$B2856=0,"",Data!$B2856)</f>
        <v>1970</v>
      </c>
      <c r="P2859" s="19" t="str">
        <f>IF(Data!$C2856=0,"",Data!$C2856)</f>
        <v/>
      </c>
      <c r="Q2859" s="23" t="str">
        <f>IF($M2859="","",Data!$E2856)</f>
        <v>M</v>
      </c>
      <c r="R2859" s="23" t="str">
        <f t="shared" si="794"/>
        <v>M</v>
      </c>
      <c r="S2859" s="23" t="str">
        <f t="shared" si="795"/>
        <v>M</v>
      </c>
      <c r="T2859" s="19" t="str">
        <f>IF(Data!$F2856=0,"",Data!$F2856)</f>
        <v/>
      </c>
      <c r="U2859" s="19" t="str">
        <f>IF(Data!$G2856=0,"",Data!$G2856)</f>
        <v/>
      </c>
      <c r="V2859" s="19" t="str">
        <f>IF(Data!$D2856=0,"",Data!$D2856)</f>
        <v/>
      </c>
      <c r="W2859" s="19" t="str">
        <f>Data!$H2856</f>
        <v>NRH</v>
      </c>
      <c r="Y2859" s="41" t="e">
        <f t="shared" si="790"/>
        <v>#REF!</v>
      </c>
      <c r="Z2859" s="8">
        <f t="shared" si="796"/>
        <v>10000</v>
      </c>
      <c r="AA2859" s="8" t="str">
        <f t="shared" si="797"/>
        <v>Robyn McMinn</v>
      </c>
      <c r="AB2859" s="8" t="str">
        <f t="shared" si="798"/>
        <v>M</v>
      </c>
      <c r="AC2859" s="8" t="str">
        <f t="shared" si="799"/>
        <v/>
      </c>
      <c r="AD2859" s="8" t="str">
        <f t="shared" si="804"/>
        <v/>
      </c>
      <c r="AE2859" s="8" t="str">
        <f t="shared" si="800"/>
        <v/>
      </c>
      <c r="AF2859" s="5">
        <f t="shared" si="801"/>
        <v>1970</v>
      </c>
      <c r="AG2859" s="46">
        <v>2856</v>
      </c>
      <c r="AH2859" s="47" t="str">
        <f t="shared" si="791"/>
        <v/>
      </c>
      <c r="AI2859" s="48" t="str">
        <f t="shared" si="792"/>
        <v/>
      </c>
      <c r="AK2859" s="22" t="e">
        <f>TRIM(#REF!)</f>
        <v>#REF!</v>
      </c>
      <c r="AL2859" s="23" t="e">
        <f>IF(#REF!=0,"",#REF!)</f>
        <v>#REF!</v>
      </c>
      <c r="AM2859" s="19" t="e">
        <f>IF(#REF!=0,"",#REF!)</f>
        <v>#REF!</v>
      </c>
      <c r="AN2859" s="23" t="e">
        <f>IF($AK2859="","",#REF!)</f>
        <v>#REF!</v>
      </c>
      <c r="AO2859" s="23" t="e">
        <f t="shared" si="802"/>
        <v>#REF!</v>
      </c>
      <c r="AP2859" s="19" t="e">
        <f>IF(#REF!=0,"",#REF!)</f>
        <v>#REF!</v>
      </c>
      <c r="AQ2859" s="19" t="e">
        <f>IF(#REF!=0,"",#REF!)</f>
        <v>#REF!</v>
      </c>
      <c r="AR2859" s="19" t="e">
        <f>IF(#REF!=0,"",#REF!)</f>
        <v>#REF!</v>
      </c>
      <c r="AS2859" s="19" t="e">
        <f>#REF!</f>
        <v>#REF!</v>
      </c>
    </row>
    <row r="2860" spans="4:45" ht="19.5" thickTop="1" thickBot="1" x14ac:dyDescent="0.25">
      <c r="D2860" s="1" t="str">
        <f t="shared" si="805"/>
        <v/>
      </c>
      <c r="E2860" s="1" t="str">
        <f t="shared" si="806"/>
        <v/>
      </c>
      <c r="K2860" s="19" t="str">
        <f t="shared" si="793"/>
        <v/>
      </c>
      <c r="L2860" s="19">
        <f t="shared" si="803"/>
        <v>10000</v>
      </c>
      <c r="M2860" s="22" t="str">
        <f>TRIM(Data!$N2857)</f>
        <v>Rocco</v>
      </c>
      <c r="N2860" s="22" t="str">
        <f>TRIM(Data!$A2857)</f>
        <v>Rocco (R)</v>
      </c>
      <c r="O2860" s="23">
        <f>IF(Data!$B2857=0,"",Data!$B2857)</f>
        <v>1992</v>
      </c>
      <c r="P2860" s="19" t="str">
        <f>IF(Data!$C2857=0,"",Data!$C2857)</f>
        <v>1</v>
      </c>
      <c r="Q2860" s="23" t="str">
        <f>IF($M2860="","",Data!$E2857)</f>
        <v>VL</v>
      </c>
      <c r="R2860" s="23" t="str">
        <f t="shared" si="794"/>
        <v>VL</v>
      </c>
      <c r="S2860" s="23" t="str">
        <f t="shared" si="795"/>
        <v>VL</v>
      </c>
      <c r="T2860" s="19" t="str">
        <f>IF(Data!$F2857=0,"",Data!$F2857)</f>
        <v/>
      </c>
      <c r="U2860" s="19" t="str">
        <f>IF(Data!$G2857=0,"",Data!$G2857)</f>
        <v/>
      </c>
      <c r="V2860" s="19" t="str">
        <f>IF(Data!$D2857=0,"",Data!$D2857)</f>
        <v/>
      </c>
      <c r="W2860" s="19" t="str">
        <f>Data!$H2857</f>
        <v>Reticulata</v>
      </c>
      <c r="Y2860" s="41" t="e">
        <f t="shared" si="790"/>
        <v>#REF!</v>
      </c>
      <c r="Z2860" s="8">
        <f t="shared" si="796"/>
        <v>10000</v>
      </c>
      <c r="AA2860" s="8" t="str">
        <f t="shared" si="797"/>
        <v>Rocco</v>
      </c>
      <c r="AB2860" s="8" t="str">
        <f t="shared" si="798"/>
        <v>VL</v>
      </c>
      <c r="AC2860" s="8" t="str">
        <f t="shared" si="799"/>
        <v/>
      </c>
      <c r="AD2860" s="8" t="str">
        <f t="shared" si="804"/>
        <v/>
      </c>
      <c r="AE2860" s="8" t="str">
        <f t="shared" si="800"/>
        <v/>
      </c>
      <c r="AF2860" s="5">
        <f t="shared" si="801"/>
        <v>1992</v>
      </c>
      <c r="AG2860" s="46">
        <v>2857</v>
      </c>
      <c r="AH2860" s="47" t="str">
        <f t="shared" si="791"/>
        <v/>
      </c>
      <c r="AI2860" s="48" t="str">
        <f t="shared" si="792"/>
        <v/>
      </c>
      <c r="AK2860" s="22" t="e">
        <f>TRIM(#REF!)</f>
        <v>#REF!</v>
      </c>
      <c r="AL2860" s="23" t="e">
        <f>IF(#REF!=0,"",#REF!)</f>
        <v>#REF!</v>
      </c>
      <c r="AM2860" s="19" t="e">
        <f>IF(#REF!=0,"",#REF!)</f>
        <v>#REF!</v>
      </c>
      <c r="AN2860" s="23" t="e">
        <f>IF($AK2860="","",#REF!)</f>
        <v>#REF!</v>
      </c>
      <c r="AO2860" s="23" t="e">
        <f t="shared" si="802"/>
        <v>#REF!</v>
      </c>
      <c r="AP2860" s="19" t="e">
        <f>IF(#REF!=0,"",#REF!)</f>
        <v>#REF!</v>
      </c>
      <c r="AQ2860" s="19" t="e">
        <f>IF(#REF!=0,"",#REF!)</f>
        <v>#REF!</v>
      </c>
      <c r="AR2860" s="19" t="e">
        <f>IF(#REF!=0,"",#REF!)</f>
        <v>#REF!</v>
      </c>
      <c r="AS2860" s="19" t="e">
        <f>#REF!</f>
        <v>#REF!</v>
      </c>
    </row>
    <row r="2861" spans="4:45" ht="19.5" thickTop="1" thickBot="1" x14ac:dyDescent="0.25">
      <c r="D2861" s="1" t="str">
        <f t="shared" si="805"/>
        <v/>
      </c>
      <c r="E2861" s="1" t="str">
        <f t="shared" si="806"/>
        <v/>
      </c>
      <c r="K2861" s="19" t="str">
        <f t="shared" si="793"/>
        <v/>
      </c>
      <c r="L2861" s="19">
        <f t="shared" si="803"/>
        <v>10000</v>
      </c>
      <c r="M2861" s="22" t="str">
        <f>TRIM(Data!$N2858)</f>
        <v>Rochelle</v>
      </c>
      <c r="N2861" s="22" t="str">
        <f>TRIM(Data!$A2858)</f>
        <v>Rochelle</v>
      </c>
      <c r="O2861" s="23">
        <f>IF(Data!$B2858=0,"",Data!$B2858)</f>
        <v>2003</v>
      </c>
      <c r="P2861" s="19" t="str">
        <f>IF(Data!$C2858=0,"",Data!$C2858)</f>
        <v>1</v>
      </c>
      <c r="Q2861" s="23" t="str">
        <f>IF($M2861="","",Data!$E2858)</f>
        <v>M</v>
      </c>
      <c r="R2861" s="23" t="str">
        <f t="shared" si="794"/>
        <v>M</v>
      </c>
      <c r="S2861" s="23" t="str">
        <f t="shared" si="795"/>
        <v>M</v>
      </c>
      <c r="T2861" s="19" t="str">
        <f>IF(Data!$F2858=0,"",Data!$F2858)</f>
        <v/>
      </c>
      <c r="U2861" s="19" t="str">
        <f>IF(Data!$G2858=0,"",Data!$G2858)</f>
        <v/>
      </c>
      <c r="V2861" s="19" t="str">
        <f>IF(Data!$D2858=0,"",Data!$D2858)</f>
        <v/>
      </c>
      <c r="W2861" s="19" t="str">
        <f>Data!$H2858</f>
        <v>Japonica</v>
      </c>
      <c r="Y2861" s="41" t="e">
        <f t="shared" si="790"/>
        <v>#REF!</v>
      </c>
      <c r="Z2861" s="8">
        <f t="shared" si="796"/>
        <v>10000</v>
      </c>
      <c r="AA2861" s="8" t="str">
        <f t="shared" si="797"/>
        <v>Rochelle</v>
      </c>
      <c r="AB2861" s="8" t="str">
        <f t="shared" si="798"/>
        <v>M</v>
      </c>
      <c r="AC2861" s="8" t="str">
        <f t="shared" si="799"/>
        <v/>
      </c>
      <c r="AD2861" s="8" t="str">
        <f t="shared" si="804"/>
        <v/>
      </c>
      <c r="AE2861" s="8" t="str">
        <f t="shared" si="800"/>
        <v/>
      </c>
      <c r="AF2861" s="5">
        <f t="shared" si="801"/>
        <v>2003</v>
      </c>
      <c r="AG2861" s="46">
        <v>2858</v>
      </c>
      <c r="AH2861" s="47" t="str">
        <f t="shared" si="791"/>
        <v/>
      </c>
      <c r="AI2861" s="48" t="str">
        <f t="shared" si="792"/>
        <v/>
      </c>
      <c r="AK2861" s="22" t="e">
        <f>TRIM(#REF!)</f>
        <v>#REF!</v>
      </c>
      <c r="AL2861" s="23" t="e">
        <f>IF(#REF!=0,"",#REF!)</f>
        <v>#REF!</v>
      </c>
      <c r="AM2861" s="19" t="e">
        <f>IF(#REF!=0,"",#REF!)</f>
        <v>#REF!</v>
      </c>
      <c r="AN2861" s="23" t="e">
        <f>IF($AK2861="","",#REF!)</f>
        <v>#REF!</v>
      </c>
      <c r="AO2861" s="23" t="e">
        <f t="shared" si="802"/>
        <v>#REF!</v>
      </c>
      <c r="AP2861" s="19" t="e">
        <f>IF(#REF!=0,"",#REF!)</f>
        <v>#REF!</v>
      </c>
      <c r="AQ2861" s="19" t="e">
        <f>IF(#REF!=0,"",#REF!)</f>
        <v>#REF!</v>
      </c>
      <c r="AR2861" s="19" t="e">
        <f>IF(#REF!=0,"",#REF!)</f>
        <v>#REF!</v>
      </c>
      <c r="AS2861" s="19" t="e">
        <f>#REF!</f>
        <v>#REF!</v>
      </c>
    </row>
    <row r="2862" spans="4:45" ht="19.5" thickTop="1" thickBot="1" x14ac:dyDescent="0.25">
      <c r="D2862" s="1" t="str">
        <f t="shared" si="805"/>
        <v/>
      </c>
      <c r="E2862" s="1" t="str">
        <f t="shared" si="806"/>
        <v/>
      </c>
      <c r="K2862" s="19" t="str">
        <f t="shared" si="793"/>
        <v/>
      </c>
      <c r="L2862" s="19">
        <f t="shared" si="803"/>
        <v>10000</v>
      </c>
      <c r="M2862" s="22" t="str">
        <f>TRIM(Data!$N2859)</f>
        <v>Rochelle Marrinan</v>
      </c>
      <c r="N2862" s="22" t="str">
        <f>TRIM(Data!$A2859)</f>
        <v>Rochelle Marrinan</v>
      </c>
      <c r="O2862" s="23">
        <f>IF(Data!$B2859=0,"",Data!$B2859)</f>
        <v>2018</v>
      </c>
      <c r="P2862" s="19" t="str">
        <f>IF(Data!$C2859=0,"",Data!$C2859)</f>
        <v>1</v>
      </c>
      <c r="Q2862" s="23" t="str">
        <f>IF($M2862="","",Data!$E2859)</f>
        <v>M</v>
      </c>
      <c r="R2862" s="23" t="str">
        <f t="shared" si="794"/>
        <v>M</v>
      </c>
      <c r="S2862" s="23" t="str">
        <f t="shared" si="795"/>
        <v>M</v>
      </c>
      <c r="T2862" s="19" t="str">
        <f>IF(Data!$F2859=0,"",Data!$F2859)</f>
        <v/>
      </c>
      <c r="U2862" s="19" t="str">
        <f>IF(Data!$G2859=0,"",Data!$G2859)</f>
        <v>FD</v>
      </c>
      <c r="V2862" s="19" t="str">
        <f>IF(Data!$D2859=0,"",Data!$D2859)</f>
        <v/>
      </c>
      <c r="W2862" s="19" t="str">
        <f>Data!$H2859</f>
        <v>Japonica</v>
      </c>
      <c r="Y2862" s="41" t="e">
        <f t="shared" si="790"/>
        <v>#REF!</v>
      </c>
      <c r="Z2862" s="8">
        <f t="shared" si="796"/>
        <v>10000</v>
      </c>
      <c r="AA2862" s="8" t="str">
        <f t="shared" si="797"/>
        <v>Rochelle Marrinan</v>
      </c>
      <c r="AB2862" s="8" t="str">
        <f t="shared" si="798"/>
        <v>M</v>
      </c>
      <c r="AC2862" s="8" t="str">
        <f t="shared" si="799"/>
        <v/>
      </c>
      <c r="AD2862" s="8" t="str">
        <f t="shared" si="804"/>
        <v>FD</v>
      </c>
      <c r="AE2862" s="8" t="str">
        <f t="shared" si="800"/>
        <v/>
      </c>
      <c r="AF2862" s="5">
        <f t="shared" si="801"/>
        <v>2018</v>
      </c>
      <c r="AG2862" s="46">
        <v>2859</v>
      </c>
      <c r="AH2862" s="47" t="str">
        <f t="shared" si="791"/>
        <v/>
      </c>
      <c r="AI2862" s="48" t="str">
        <f t="shared" si="792"/>
        <v/>
      </c>
      <c r="AK2862" s="22" t="e">
        <f>TRIM(#REF!)</f>
        <v>#REF!</v>
      </c>
      <c r="AL2862" s="23" t="e">
        <f>IF(#REF!=0,"",#REF!)</f>
        <v>#REF!</v>
      </c>
      <c r="AM2862" s="19" t="e">
        <f>IF(#REF!=0,"",#REF!)</f>
        <v>#REF!</v>
      </c>
      <c r="AN2862" s="23" t="e">
        <f>IF($AK2862="","",#REF!)</f>
        <v>#REF!</v>
      </c>
      <c r="AO2862" s="23" t="e">
        <f t="shared" si="802"/>
        <v>#REF!</v>
      </c>
      <c r="AP2862" s="19" t="e">
        <f>IF(#REF!=0,"",#REF!)</f>
        <v>#REF!</v>
      </c>
      <c r="AQ2862" s="19" t="e">
        <f>IF(#REF!=0,"",#REF!)</f>
        <v>#REF!</v>
      </c>
      <c r="AR2862" s="19" t="e">
        <f>IF(#REF!=0,"",#REF!)</f>
        <v>#REF!</v>
      </c>
      <c r="AS2862" s="19" t="e">
        <f>#REF!</f>
        <v>#REF!</v>
      </c>
    </row>
    <row r="2863" spans="4:45" ht="19.5" thickTop="1" thickBot="1" x14ac:dyDescent="0.25">
      <c r="D2863" s="1" t="str">
        <f t="shared" si="805"/>
        <v/>
      </c>
      <c r="E2863" s="1" t="str">
        <f t="shared" si="806"/>
        <v/>
      </c>
      <c r="K2863" s="19" t="str">
        <f t="shared" si="793"/>
        <v/>
      </c>
      <c r="L2863" s="19">
        <f t="shared" si="803"/>
        <v>10000</v>
      </c>
      <c r="M2863" s="22" t="str">
        <f>TRIM(Data!$N2860)</f>
        <v>Rodney Lawrence</v>
      </c>
      <c r="N2863" s="22" t="str">
        <f>TRIM(Data!$A2860)</f>
        <v>Rodney Lawrence</v>
      </c>
      <c r="O2863" s="23">
        <f>IF(Data!$B2860=0,"",Data!$B2860)</f>
        <v>2022</v>
      </c>
      <c r="P2863" s="19" t="str">
        <f>IF(Data!$C2860=0,"",Data!$C2860)</f>
        <v>1</v>
      </c>
      <c r="Q2863" s="23" t="str">
        <f>IF($M2863="","",Data!$E2860)</f>
        <v>VL</v>
      </c>
      <c r="R2863" s="23" t="str">
        <f t="shared" si="794"/>
        <v>VL</v>
      </c>
      <c r="S2863" s="23" t="str">
        <f t="shared" si="795"/>
        <v>VL</v>
      </c>
      <c r="T2863" s="19" t="str">
        <f>IF(Data!$F2860=0,"",Data!$F2860)</f>
        <v/>
      </c>
      <c r="U2863" s="19" t="str">
        <f>IF(Data!$G2860=0,"",Data!$G2860)</f>
        <v/>
      </c>
      <c r="V2863" s="19" t="str">
        <f>IF(Data!$D2860=0,"",Data!$D2860)</f>
        <v/>
      </c>
      <c r="W2863" s="19" t="str">
        <f>Data!$H2860</f>
        <v>Japonica</v>
      </c>
      <c r="Y2863" s="41" t="e">
        <f t="shared" si="790"/>
        <v>#REF!</v>
      </c>
      <c r="Z2863" s="8">
        <f t="shared" si="796"/>
        <v>10000</v>
      </c>
      <c r="AA2863" s="8" t="str">
        <f t="shared" si="797"/>
        <v>Rodney Lawrence</v>
      </c>
      <c r="AB2863" s="8" t="str">
        <f t="shared" si="798"/>
        <v>VL</v>
      </c>
      <c r="AC2863" s="8" t="str">
        <f t="shared" si="799"/>
        <v/>
      </c>
      <c r="AD2863" s="8" t="str">
        <f t="shared" si="804"/>
        <v/>
      </c>
      <c r="AE2863" s="8" t="str">
        <f t="shared" si="800"/>
        <v/>
      </c>
      <c r="AF2863" s="5">
        <f t="shared" si="801"/>
        <v>2022</v>
      </c>
      <c r="AG2863" s="46">
        <v>2860</v>
      </c>
      <c r="AH2863" s="47" t="str">
        <f t="shared" si="791"/>
        <v/>
      </c>
      <c r="AI2863" s="48" t="str">
        <f t="shared" si="792"/>
        <v/>
      </c>
      <c r="AK2863" s="22" t="e">
        <f>TRIM(#REF!)</f>
        <v>#REF!</v>
      </c>
      <c r="AL2863" s="23" t="e">
        <f>IF(#REF!=0,"",#REF!)</f>
        <v>#REF!</v>
      </c>
      <c r="AM2863" s="19" t="e">
        <f>IF(#REF!=0,"",#REF!)</f>
        <v>#REF!</v>
      </c>
      <c r="AN2863" s="23" t="e">
        <f>IF($AK2863="","",#REF!)</f>
        <v>#REF!</v>
      </c>
      <c r="AO2863" s="23" t="e">
        <f t="shared" si="802"/>
        <v>#REF!</v>
      </c>
      <c r="AP2863" s="19" t="e">
        <f>IF(#REF!=0,"",#REF!)</f>
        <v>#REF!</v>
      </c>
      <c r="AQ2863" s="19" t="e">
        <f>IF(#REF!=0,"",#REF!)</f>
        <v>#REF!</v>
      </c>
      <c r="AR2863" s="19" t="e">
        <f>IF(#REF!=0,"",#REF!)</f>
        <v>#REF!</v>
      </c>
      <c r="AS2863" s="19" t="e">
        <f>#REF!</f>
        <v>#REF!</v>
      </c>
    </row>
    <row r="2864" spans="4:45" ht="19.5" thickTop="1" thickBot="1" x14ac:dyDescent="0.25">
      <c r="D2864" s="1" t="str">
        <f t="shared" si="805"/>
        <v/>
      </c>
      <c r="E2864" s="1" t="str">
        <f t="shared" si="806"/>
        <v/>
      </c>
      <c r="K2864" s="19" t="str">
        <f t="shared" si="793"/>
        <v/>
      </c>
      <c r="L2864" s="19">
        <f t="shared" si="803"/>
        <v>10000</v>
      </c>
      <c r="M2864" s="22" t="str">
        <f>TRIM(Data!$N2861)</f>
        <v>Roll-in Toomer</v>
      </c>
      <c r="N2864" s="22" t="str">
        <f>TRIM(Data!$A2861)</f>
        <v>Roll-in Toomer</v>
      </c>
      <c r="O2864" s="23">
        <f>IF(Data!$B2861=0,"",Data!$B2861)</f>
        <v>2017</v>
      </c>
      <c r="P2864" s="19" t="str">
        <f>IF(Data!$C2861=0,"",Data!$C2861)</f>
        <v/>
      </c>
      <c r="Q2864" s="23" t="str">
        <f>IF($M2864="","",Data!$E2861)</f>
        <v>VL</v>
      </c>
      <c r="R2864" s="23" t="str">
        <f t="shared" si="794"/>
        <v>VL</v>
      </c>
      <c r="S2864" s="23" t="str">
        <f t="shared" si="795"/>
        <v>VL</v>
      </c>
      <c r="T2864" s="19" t="str">
        <f>IF(Data!$F2861=0,"",Data!$F2861)</f>
        <v>WHITE</v>
      </c>
      <c r="U2864" s="19" t="str">
        <f>IF(Data!$G2861=0,"",Data!$G2861)</f>
        <v/>
      </c>
      <c r="V2864" s="19" t="str">
        <f>IF(Data!$D2861=0,"",Data!$D2861)</f>
        <v/>
      </c>
      <c r="W2864" s="19" t="str">
        <f>Data!$H2861</f>
        <v>Japonica</v>
      </c>
      <c r="Y2864" s="41" t="e">
        <f t="shared" si="790"/>
        <v>#REF!</v>
      </c>
      <c r="Z2864" s="8">
        <f t="shared" si="796"/>
        <v>10000</v>
      </c>
      <c r="AA2864" s="8" t="str">
        <f t="shared" si="797"/>
        <v>Roll-in Toomer</v>
      </c>
      <c r="AB2864" s="8" t="str">
        <f t="shared" si="798"/>
        <v>VL</v>
      </c>
      <c r="AC2864" s="8" t="str">
        <f t="shared" si="799"/>
        <v>WHITE</v>
      </c>
      <c r="AD2864" s="8" t="str">
        <f t="shared" si="804"/>
        <v/>
      </c>
      <c r="AE2864" s="8" t="str">
        <f t="shared" si="800"/>
        <v/>
      </c>
      <c r="AF2864" s="5">
        <f t="shared" si="801"/>
        <v>2017</v>
      </c>
      <c r="AG2864" s="46">
        <v>2861</v>
      </c>
      <c r="AH2864" s="47" t="str">
        <f t="shared" si="791"/>
        <v/>
      </c>
      <c r="AI2864" s="48" t="str">
        <f t="shared" si="792"/>
        <v/>
      </c>
      <c r="AK2864" s="22" t="e">
        <f>TRIM(#REF!)</f>
        <v>#REF!</v>
      </c>
      <c r="AL2864" s="23" t="e">
        <f>IF(#REF!=0,"",#REF!)</f>
        <v>#REF!</v>
      </c>
      <c r="AM2864" s="19" t="e">
        <f>IF(#REF!=0,"",#REF!)</f>
        <v>#REF!</v>
      </c>
      <c r="AN2864" s="23" t="e">
        <f>IF($AK2864="","",#REF!)</f>
        <v>#REF!</v>
      </c>
      <c r="AO2864" s="23" t="e">
        <f t="shared" si="802"/>
        <v>#REF!</v>
      </c>
      <c r="AP2864" s="19" t="e">
        <f>IF(#REF!=0,"",#REF!)</f>
        <v>#REF!</v>
      </c>
      <c r="AQ2864" s="19" t="e">
        <f>IF(#REF!=0,"",#REF!)</f>
        <v>#REF!</v>
      </c>
      <c r="AR2864" s="19" t="e">
        <f>IF(#REF!=0,"",#REF!)</f>
        <v>#REF!</v>
      </c>
      <c r="AS2864" s="19" t="e">
        <f>#REF!</f>
        <v>#REF!</v>
      </c>
    </row>
    <row r="2865" spans="4:45" ht="19.5" thickTop="1" thickBot="1" x14ac:dyDescent="0.25">
      <c r="D2865" s="1" t="str">
        <f t="shared" si="805"/>
        <v/>
      </c>
      <c r="E2865" s="1" t="str">
        <f t="shared" si="806"/>
        <v/>
      </c>
      <c r="K2865" s="19" t="str">
        <f t="shared" si="793"/>
        <v/>
      </c>
      <c r="L2865" s="19">
        <f t="shared" si="803"/>
        <v>10000</v>
      </c>
      <c r="M2865" s="22" t="str">
        <f>TRIM(Data!$N2862)</f>
        <v>Roma Risorta</v>
      </c>
      <c r="N2865" s="22" t="str">
        <f>TRIM(Data!$A2862)</f>
        <v>Roma Risorta</v>
      </c>
      <c r="O2865" s="23">
        <f>IF(Data!$B2862=0,"",Data!$B2862)</f>
        <v>1866</v>
      </c>
      <c r="P2865" s="19" t="str">
        <f>IF(Data!$C2862=0,"",Data!$C2862)</f>
        <v>1</v>
      </c>
      <c r="Q2865" s="23" t="str">
        <f>IF($M2865="","",Data!$E2862)</f>
        <v>M</v>
      </c>
      <c r="R2865" s="23" t="str">
        <f t="shared" si="794"/>
        <v>M</v>
      </c>
      <c r="S2865" s="23" t="str">
        <f t="shared" si="795"/>
        <v>M</v>
      </c>
      <c r="T2865" s="19" t="str">
        <f>IF(Data!$F2862=0,"",Data!$F2862)</f>
        <v/>
      </c>
      <c r="U2865" s="19" t="str">
        <f>IF(Data!$G2862=0,"",Data!$G2862)</f>
        <v/>
      </c>
      <c r="V2865" s="19" t="str">
        <f>IF(Data!$D2862=0,"",Data!$D2862)</f>
        <v>ANTIQUE</v>
      </c>
      <c r="W2865" s="19" t="str">
        <f>Data!$H2862</f>
        <v>Japonica</v>
      </c>
      <c r="Y2865" s="41" t="e">
        <f t="shared" si="790"/>
        <v>#REF!</v>
      </c>
      <c r="Z2865" s="8">
        <f t="shared" si="796"/>
        <v>2865</v>
      </c>
      <c r="AA2865" s="8" t="str">
        <f t="shared" si="797"/>
        <v>Roma Risorta</v>
      </c>
      <c r="AB2865" s="8" t="str">
        <f t="shared" si="798"/>
        <v>M</v>
      </c>
      <c r="AC2865" s="8" t="str">
        <f t="shared" si="799"/>
        <v/>
      </c>
      <c r="AD2865" s="8" t="str">
        <f t="shared" si="804"/>
        <v/>
      </c>
      <c r="AE2865" s="8" t="str">
        <f t="shared" si="800"/>
        <v>ANTIQUE</v>
      </c>
      <c r="AF2865" s="5">
        <f t="shared" si="801"/>
        <v>1866</v>
      </c>
      <c r="AG2865" s="46">
        <v>2862</v>
      </c>
      <c r="AH2865" s="47" t="str">
        <f t="shared" si="791"/>
        <v/>
      </c>
      <c r="AI2865" s="48" t="str">
        <f t="shared" si="792"/>
        <v/>
      </c>
      <c r="AK2865" s="22" t="e">
        <f>TRIM(#REF!)</f>
        <v>#REF!</v>
      </c>
      <c r="AL2865" s="23" t="e">
        <f>IF(#REF!=0,"",#REF!)</f>
        <v>#REF!</v>
      </c>
      <c r="AM2865" s="19" t="e">
        <f>IF(#REF!=0,"",#REF!)</f>
        <v>#REF!</v>
      </c>
      <c r="AN2865" s="23" t="e">
        <f>IF($AK2865="","",#REF!)</f>
        <v>#REF!</v>
      </c>
      <c r="AO2865" s="23" t="e">
        <f t="shared" si="802"/>
        <v>#REF!</v>
      </c>
      <c r="AP2865" s="19" t="e">
        <f>IF(#REF!=0,"",#REF!)</f>
        <v>#REF!</v>
      </c>
      <c r="AQ2865" s="19" t="e">
        <f>IF(#REF!=0,"",#REF!)</f>
        <v>#REF!</v>
      </c>
      <c r="AR2865" s="19" t="e">
        <f>IF(#REF!=0,"",#REF!)</f>
        <v>#REF!</v>
      </c>
      <c r="AS2865" s="19" t="e">
        <f>#REF!</f>
        <v>#REF!</v>
      </c>
    </row>
    <row r="2866" spans="4:45" ht="19.5" thickTop="1" thickBot="1" x14ac:dyDescent="0.25">
      <c r="D2866" s="1" t="str">
        <f t="shared" si="805"/>
        <v/>
      </c>
      <c r="E2866" s="1" t="str">
        <f t="shared" si="806"/>
        <v/>
      </c>
      <c r="K2866" s="19" t="str">
        <f t="shared" si="793"/>
        <v/>
      </c>
      <c r="L2866" s="19">
        <f t="shared" si="803"/>
        <v>10000</v>
      </c>
      <c r="M2866" s="22" t="str">
        <f>TRIM(Data!$N2863)</f>
        <v>Roman Soldier</v>
      </c>
      <c r="N2866" s="22" t="str">
        <f>TRIM(Data!$A2863)</f>
        <v>Roman Soldier (War Eagle)</v>
      </c>
      <c r="O2866" s="23">
        <f>IF(Data!$B2863=0,"",Data!$B2863)</f>
        <v>1959</v>
      </c>
      <c r="P2866" s="19" t="str">
        <f>IF(Data!$C2863=0,"",Data!$C2863)</f>
        <v>1</v>
      </c>
      <c r="Q2866" s="23" t="str">
        <f>IF($M2866="","",Data!$E2863)</f>
        <v>L</v>
      </c>
      <c r="R2866" s="23" t="str">
        <f t="shared" si="794"/>
        <v>L</v>
      </c>
      <c r="S2866" s="23" t="str">
        <f t="shared" si="795"/>
        <v>L</v>
      </c>
      <c r="T2866" s="19" t="str">
        <f>IF(Data!$F2863=0,"",Data!$F2863)</f>
        <v/>
      </c>
      <c r="U2866" s="19" t="str">
        <f>IF(Data!$G2863=0,"",Data!$G2863)</f>
        <v/>
      </c>
      <c r="V2866" s="19" t="str">
        <f>IF(Data!$D2863=0,"",Data!$D2863)</f>
        <v/>
      </c>
      <c r="W2866" s="19" t="str">
        <f>Data!$H2863</f>
        <v>Japonica</v>
      </c>
      <c r="Y2866" s="41" t="e">
        <f t="shared" si="790"/>
        <v>#REF!</v>
      </c>
      <c r="Z2866" s="8">
        <f t="shared" si="796"/>
        <v>10000</v>
      </c>
      <c r="AA2866" s="8" t="str">
        <f t="shared" si="797"/>
        <v>Roman Soldier</v>
      </c>
      <c r="AB2866" s="8" t="str">
        <f t="shared" si="798"/>
        <v>L</v>
      </c>
      <c r="AC2866" s="8" t="str">
        <f t="shared" si="799"/>
        <v/>
      </c>
      <c r="AD2866" s="8" t="str">
        <f t="shared" si="804"/>
        <v/>
      </c>
      <c r="AE2866" s="8" t="str">
        <f t="shared" si="800"/>
        <v/>
      </c>
      <c r="AF2866" s="5">
        <f t="shared" si="801"/>
        <v>1959</v>
      </c>
      <c r="AG2866" s="46">
        <v>2863</v>
      </c>
      <c r="AH2866" s="47" t="str">
        <f t="shared" si="791"/>
        <v/>
      </c>
      <c r="AI2866" s="48" t="str">
        <f t="shared" si="792"/>
        <v/>
      </c>
      <c r="AK2866" s="22" t="e">
        <f>TRIM(#REF!)</f>
        <v>#REF!</v>
      </c>
      <c r="AL2866" s="23" t="e">
        <f>IF(#REF!=0,"",#REF!)</f>
        <v>#REF!</v>
      </c>
      <c r="AM2866" s="19" t="e">
        <f>IF(#REF!=0,"",#REF!)</f>
        <v>#REF!</v>
      </c>
      <c r="AN2866" s="23" t="e">
        <f>IF($AK2866="","",#REF!)</f>
        <v>#REF!</v>
      </c>
      <c r="AO2866" s="23" t="e">
        <f t="shared" si="802"/>
        <v>#REF!</v>
      </c>
      <c r="AP2866" s="19" t="e">
        <f>IF(#REF!=0,"",#REF!)</f>
        <v>#REF!</v>
      </c>
      <c r="AQ2866" s="19" t="e">
        <f>IF(#REF!=0,"",#REF!)</f>
        <v>#REF!</v>
      </c>
      <c r="AR2866" s="19" t="e">
        <f>IF(#REF!=0,"",#REF!)</f>
        <v>#REF!</v>
      </c>
      <c r="AS2866" s="19" t="e">
        <f>#REF!</f>
        <v>#REF!</v>
      </c>
    </row>
    <row r="2867" spans="4:45" ht="19.5" thickTop="1" thickBot="1" x14ac:dyDescent="0.25">
      <c r="D2867" s="1" t="str">
        <f t="shared" si="805"/>
        <v/>
      </c>
      <c r="E2867" s="1" t="str">
        <f t="shared" si="806"/>
        <v/>
      </c>
      <c r="K2867" s="19" t="str">
        <f t="shared" si="793"/>
        <v/>
      </c>
      <c r="L2867" s="19">
        <f t="shared" si="803"/>
        <v>10000</v>
      </c>
      <c r="M2867" s="22" t="str">
        <f>TRIM(Data!$N2864)</f>
        <v>Romany</v>
      </c>
      <c r="N2867" s="22" t="str">
        <f>TRIM(Data!$A2864)</f>
        <v>Romany (Belgium Red)</v>
      </c>
      <c r="O2867" s="23">
        <f>IF(Data!$B2864=0,"",Data!$B2864)</f>
        <v>1937</v>
      </c>
      <c r="P2867" s="19" t="str">
        <f>IF(Data!$C2864=0,"",Data!$C2864)</f>
        <v>1</v>
      </c>
      <c r="Q2867" s="23" t="str">
        <f>IF($M2867="","",Data!$E2864)</f>
        <v>M</v>
      </c>
      <c r="R2867" s="23" t="str">
        <f t="shared" si="794"/>
        <v>M</v>
      </c>
      <c r="S2867" s="23" t="str">
        <f t="shared" si="795"/>
        <v>M</v>
      </c>
      <c r="T2867" s="19" t="str">
        <f>IF(Data!$F2864=0,"",Data!$F2864)</f>
        <v/>
      </c>
      <c r="U2867" s="19" t="str">
        <f>IF(Data!$G2864=0,"",Data!$G2864)</f>
        <v>FD</v>
      </c>
      <c r="V2867" s="19" t="str">
        <f>IF(Data!$D2864=0,"",Data!$D2864)</f>
        <v/>
      </c>
      <c r="W2867" s="19" t="str">
        <f>Data!$H2864</f>
        <v>Japonica</v>
      </c>
      <c r="Y2867" s="41" t="e">
        <f t="shared" si="790"/>
        <v>#REF!</v>
      </c>
      <c r="Z2867" s="8">
        <f t="shared" si="796"/>
        <v>10000</v>
      </c>
      <c r="AA2867" s="8" t="str">
        <f t="shared" si="797"/>
        <v>Romany</v>
      </c>
      <c r="AB2867" s="8" t="str">
        <f t="shared" si="798"/>
        <v>M</v>
      </c>
      <c r="AC2867" s="8" t="str">
        <f t="shared" si="799"/>
        <v/>
      </c>
      <c r="AD2867" s="8" t="str">
        <f t="shared" si="804"/>
        <v>FD</v>
      </c>
      <c r="AE2867" s="8" t="str">
        <f t="shared" si="800"/>
        <v/>
      </c>
      <c r="AF2867" s="5">
        <f t="shared" si="801"/>
        <v>1937</v>
      </c>
      <c r="AG2867" s="46">
        <v>2864</v>
      </c>
      <c r="AH2867" s="47" t="str">
        <f t="shared" si="791"/>
        <v/>
      </c>
      <c r="AI2867" s="48" t="str">
        <f t="shared" si="792"/>
        <v/>
      </c>
      <c r="AK2867" s="22" t="e">
        <f>TRIM(#REF!)</f>
        <v>#REF!</v>
      </c>
      <c r="AL2867" s="23" t="e">
        <f>IF(#REF!=0,"",#REF!)</f>
        <v>#REF!</v>
      </c>
      <c r="AM2867" s="19" t="e">
        <f>IF(#REF!=0,"",#REF!)</f>
        <v>#REF!</v>
      </c>
      <c r="AN2867" s="23" t="e">
        <f>IF($AK2867="","",#REF!)</f>
        <v>#REF!</v>
      </c>
      <c r="AO2867" s="23" t="e">
        <f t="shared" si="802"/>
        <v>#REF!</v>
      </c>
      <c r="AP2867" s="19" t="e">
        <f>IF(#REF!=0,"",#REF!)</f>
        <v>#REF!</v>
      </c>
      <c r="AQ2867" s="19" t="e">
        <f>IF(#REF!=0,"",#REF!)</f>
        <v>#REF!</v>
      </c>
      <c r="AR2867" s="19" t="e">
        <f>IF(#REF!=0,"",#REF!)</f>
        <v>#REF!</v>
      </c>
      <c r="AS2867" s="19" t="e">
        <f>#REF!</f>
        <v>#REF!</v>
      </c>
    </row>
    <row r="2868" spans="4:45" ht="19.5" thickTop="1" thickBot="1" x14ac:dyDescent="0.25">
      <c r="D2868" s="1" t="str">
        <f t="shared" si="805"/>
        <v/>
      </c>
      <c r="E2868" s="1" t="str">
        <f t="shared" si="806"/>
        <v/>
      </c>
      <c r="K2868" s="19" t="str">
        <f t="shared" si="793"/>
        <v/>
      </c>
      <c r="L2868" s="19">
        <f t="shared" si="803"/>
        <v>10000</v>
      </c>
      <c r="M2868" s="22" t="str">
        <f>TRIM(Data!$N2865)</f>
        <v>Roosevelt Blues</v>
      </c>
      <c r="N2868" s="22" t="str">
        <f>TRIM(Data!$A2865)</f>
        <v>Roosevelt Blues (Frankie Bray)</v>
      </c>
      <c r="O2868" s="23">
        <f>IF(Data!$B2865=0,"",Data!$B2865)</f>
        <v>1944</v>
      </c>
      <c r="P2868" s="19" t="str">
        <f>IF(Data!$C2865=0,"",Data!$C2865)</f>
        <v>1</v>
      </c>
      <c r="Q2868" s="23" t="str">
        <f>IF($M2868="","",Data!$E2865)</f>
        <v>M</v>
      </c>
      <c r="R2868" s="23" t="str">
        <f t="shared" si="794"/>
        <v>M</v>
      </c>
      <c r="S2868" s="23" t="str">
        <f t="shared" si="795"/>
        <v>M</v>
      </c>
      <c r="T2868" s="19" t="str">
        <f>IF(Data!$F2865=0,"",Data!$F2865)</f>
        <v/>
      </c>
      <c r="U2868" s="19" t="str">
        <f>IF(Data!$G2865=0,"",Data!$G2865)</f>
        <v/>
      </c>
      <c r="V2868" s="19" t="str">
        <f>IF(Data!$D2865=0,"",Data!$D2865)</f>
        <v/>
      </c>
      <c r="W2868" s="19" t="str">
        <f>Data!$H2865</f>
        <v>Japonica</v>
      </c>
      <c r="Y2868" s="41" t="e">
        <f t="shared" si="790"/>
        <v>#REF!</v>
      </c>
      <c r="Z2868" s="8">
        <f t="shared" si="796"/>
        <v>10000</v>
      </c>
      <c r="AA2868" s="8" t="str">
        <f t="shared" si="797"/>
        <v>Roosevelt Blues</v>
      </c>
      <c r="AB2868" s="8" t="str">
        <f t="shared" si="798"/>
        <v>M</v>
      </c>
      <c r="AC2868" s="8" t="str">
        <f t="shared" si="799"/>
        <v/>
      </c>
      <c r="AD2868" s="8" t="str">
        <f t="shared" si="804"/>
        <v/>
      </c>
      <c r="AE2868" s="8" t="str">
        <f t="shared" si="800"/>
        <v/>
      </c>
      <c r="AF2868" s="5">
        <f t="shared" si="801"/>
        <v>1944</v>
      </c>
      <c r="AG2868" s="46">
        <v>2865</v>
      </c>
      <c r="AH2868" s="47" t="str">
        <f t="shared" si="791"/>
        <v/>
      </c>
      <c r="AI2868" s="48" t="str">
        <f t="shared" si="792"/>
        <v/>
      </c>
      <c r="AK2868" s="22" t="e">
        <f>TRIM(#REF!)</f>
        <v>#REF!</v>
      </c>
      <c r="AL2868" s="23" t="e">
        <f>IF(#REF!=0,"",#REF!)</f>
        <v>#REF!</v>
      </c>
      <c r="AM2868" s="19" t="e">
        <f>IF(#REF!=0,"",#REF!)</f>
        <v>#REF!</v>
      </c>
      <c r="AN2868" s="23" t="e">
        <f>IF($AK2868="","",#REF!)</f>
        <v>#REF!</v>
      </c>
      <c r="AO2868" s="23" t="e">
        <f t="shared" si="802"/>
        <v>#REF!</v>
      </c>
      <c r="AP2868" s="19" t="e">
        <f>IF(#REF!=0,"",#REF!)</f>
        <v>#REF!</v>
      </c>
      <c r="AQ2868" s="19" t="e">
        <f>IF(#REF!=0,"",#REF!)</f>
        <v>#REF!</v>
      </c>
      <c r="AR2868" s="19" t="e">
        <f>IF(#REF!=0,"",#REF!)</f>
        <v>#REF!</v>
      </c>
      <c r="AS2868" s="19" t="e">
        <f>#REF!</f>
        <v>#REF!</v>
      </c>
    </row>
    <row r="2869" spans="4:45" ht="19.5" thickTop="1" thickBot="1" x14ac:dyDescent="0.25">
      <c r="D2869" s="1" t="str">
        <f t="shared" si="805"/>
        <v/>
      </c>
      <c r="E2869" s="1" t="str">
        <f t="shared" si="806"/>
        <v/>
      </c>
      <c r="K2869" s="19" t="str">
        <f t="shared" si="793"/>
        <v/>
      </c>
      <c r="L2869" s="19">
        <f t="shared" si="803"/>
        <v>10000</v>
      </c>
      <c r="M2869" s="22" t="str">
        <f>TRIM(Data!$N2866)</f>
        <v>Rosa Laralarus</v>
      </c>
      <c r="N2869" s="22" t="str">
        <f>TRIM(Data!$A2866)</f>
        <v>Rosa Laralarus</v>
      </c>
      <c r="O2869" s="23">
        <f>IF(Data!$B2866=0,"",Data!$B2866)</f>
        <v>1941</v>
      </c>
      <c r="P2869" s="19" t="str">
        <f>IF(Data!$C2866=0,"",Data!$C2866)</f>
        <v/>
      </c>
      <c r="Q2869" s="23" t="str">
        <f>IF($M2869="","",Data!$E2866)</f>
        <v>L</v>
      </c>
      <c r="R2869" s="23" t="str">
        <f t="shared" si="794"/>
        <v>L</v>
      </c>
      <c r="S2869" s="23" t="str">
        <f t="shared" si="795"/>
        <v>L</v>
      </c>
      <c r="T2869" s="19" t="str">
        <f>IF(Data!$F2866=0,"",Data!$F2866)</f>
        <v/>
      </c>
      <c r="U2869" s="19" t="str">
        <f>IF(Data!$G2866=0,"",Data!$G2866)</f>
        <v/>
      </c>
      <c r="V2869" s="19" t="str">
        <f>IF(Data!$D2866=0,"",Data!$D2866)</f>
        <v/>
      </c>
      <c r="W2869" s="19" t="str">
        <f>Data!$H2866</f>
        <v>Japonica</v>
      </c>
      <c r="Y2869" s="41" t="e">
        <f t="shared" si="790"/>
        <v>#REF!</v>
      </c>
      <c r="Z2869" s="8">
        <f t="shared" si="796"/>
        <v>10000</v>
      </c>
      <c r="AA2869" s="8" t="str">
        <f t="shared" si="797"/>
        <v>Rosa Laralarus</v>
      </c>
      <c r="AB2869" s="8" t="str">
        <f t="shared" si="798"/>
        <v>L</v>
      </c>
      <c r="AC2869" s="8" t="str">
        <f t="shared" si="799"/>
        <v/>
      </c>
      <c r="AD2869" s="8" t="str">
        <f t="shared" si="804"/>
        <v/>
      </c>
      <c r="AE2869" s="8" t="str">
        <f t="shared" si="800"/>
        <v/>
      </c>
      <c r="AF2869" s="5">
        <f t="shared" si="801"/>
        <v>1941</v>
      </c>
      <c r="AG2869" s="46">
        <v>2866</v>
      </c>
      <c r="AH2869" s="47" t="str">
        <f t="shared" si="791"/>
        <v/>
      </c>
      <c r="AI2869" s="48" t="str">
        <f t="shared" si="792"/>
        <v/>
      </c>
      <c r="AK2869" s="22" t="e">
        <f>TRIM(#REF!)</f>
        <v>#REF!</v>
      </c>
      <c r="AL2869" s="23" t="e">
        <f>IF(#REF!=0,"",#REF!)</f>
        <v>#REF!</v>
      </c>
      <c r="AM2869" s="19" t="e">
        <f>IF(#REF!=0,"",#REF!)</f>
        <v>#REF!</v>
      </c>
      <c r="AN2869" s="23" t="e">
        <f>IF($AK2869="","",#REF!)</f>
        <v>#REF!</v>
      </c>
      <c r="AO2869" s="23" t="e">
        <f t="shared" si="802"/>
        <v>#REF!</v>
      </c>
      <c r="AP2869" s="19" t="e">
        <f>IF(#REF!=0,"",#REF!)</f>
        <v>#REF!</v>
      </c>
      <c r="AQ2869" s="19" t="e">
        <f>IF(#REF!=0,"",#REF!)</f>
        <v>#REF!</v>
      </c>
      <c r="AR2869" s="19" t="e">
        <f>IF(#REF!=0,"",#REF!)</f>
        <v>#REF!</v>
      </c>
      <c r="AS2869" s="19" t="e">
        <f>#REF!</f>
        <v>#REF!</v>
      </c>
    </row>
    <row r="2870" spans="4:45" ht="19.5" thickTop="1" thickBot="1" x14ac:dyDescent="0.25">
      <c r="D2870" s="1" t="str">
        <f t="shared" si="805"/>
        <v/>
      </c>
      <c r="E2870" s="1" t="str">
        <f t="shared" si="806"/>
        <v/>
      </c>
      <c r="K2870" s="19" t="str">
        <f t="shared" si="793"/>
        <v/>
      </c>
      <c r="L2870" s="19">
        <f t="shared" si="803"/>
        <v>10000</v>
      </c>
      <c r="M2870" s="22" t="str">
        <f>TRIM(Data!$N2867)</f>
        <v>Rosalynn Carter</v>
      </c>
      <c r="N2870" s="22" t="str">
        <f>TRIM(Data!$A2867)</f>
        <v>Rosalynn Carter</v>
      </c>
      <c r="O2870" s="23">
        <f>IF(Data!$B2867=0,"",Data!$B2867)</f>
        <v>2017</v>
      </c>
      <c r="P2870" s="19" t="str">
        <f>IF(Data!$C2867=0,"",Data!$C2867)</f>
        <v>1</v>
      </c>
      <c r="Q2870" s="23" t="str">
        <f>IF($M2870="","",Data!$E2867)</f>
        <v>L</v>
      </c>
      <c r="R2870" s="23" t="str">
        <f t="shared" si="794"/>
        <v>L</v>
      </c>
      <c r="S2870" s="23" t="str">
        <f t="shared" si="795"/>
        <v>L</v>
      </c>
      <c r="T2870" s="19" t="str">
        <f>IF(Data!$F2867=0,"",Data!$F2867)</f>
        <v/>
      </c>
      <c r="U2870" s="19" t="str">
        <f>IF(Data!$G2867=0,"",Data!$G2867)</f>
        <v/>
      </c>
      <c r="V2870" s="19" t="str">
        <f>IF(Data!$D2867=0,"",Data!$D2867)</f>
        <v/>
      </c>
      <c r="W2870" s="19" t="str">
        <f>Data!$H2867</f>
        <v>Japonica</v>
      </c>
      <c r="Y2870" s="41" t="e">
        <f t="shared" si="790"/>
        <v>#REF!</v>
      </c>
      <c r="Z2870" s="8">
        <f t="shared" si="796"/>
        <v>10000</v>
      </c>
      <c r="AA2870" s="8" t="str">
        <f t="shared" si="797"/>
        <v>Rosalynn Carter</v>
      </c>
      <c r="AB2870" s="8" t="str">
        <f t="shared" si="798"/>
        <v>L</v>
      </c>
      <c r="AC2870" s="8" t="str">
        <f t="shared" si="799"/>
        <v/>
      </c>
      <c r="AD2870" s="8" t="str">
        <f t="shared" si="804"/>
        <v/>
      </c>
      <c r="AE2870" s="8" t="str">
        <f t="shared" si="800"/>
        <v/>
      </c>
      <c r="AF2870" s="5">
        <f t="shared" si="801"/>
        <v>2017</v>
      </c>
      <c r="AG2870" s="46">
        <v>2867</v>
      </c>
      <c r="AH2870" s="47" t="str">
        <f t="shared" si="791"/>
        <v/>
      </c>
      <c r="AI2870" s="48" t="str">
        <f t="shared" si="792"/>
        <v/>
      </c>
      <c r="AK2870" s="22" t="e">
        <f>TRIM(#REF!)</f>
        <v>#REF!</v>
      </c>
      <c r="AL2870" s="23" t="e">
        <f>IF(#REF!=0,"",#REF!)</f>
        <v>#REF!</v>
      </c>
      <c r="AM2870" s="19" t="e">
        <f>IF(#REF!=0,"",#REF!)</f>
        <v>#REF!</v>
      </c>
      <c r="AN2870" s="23" t="e">
        <f>IF($AK2870="","",#REF!)</f>
        <v>#REF!</v>
      </c>
      <c r="AO2870" s="23" t="e">
        <f t="shared" si="802"/>
        <v>#REF!</v>
      </c>
      <c r="AP2870" s="19" t="e">
        <f>IF(#REF!=0,"",#REF!)</f>
        <v>#REF!</v>
      </c>
      <c r="AQ2870" s="19" t="e">
        <f>IF(#REF!=0,"",#REF!)</f>
        <v>#REF!</v>
      </c>
      <c r="AR2870" s="19" t="e">
        <f>IF(#REF!=0,"",#REF!)</f>
        <v>#REF!</v>
      </c>
      <c r="AS2870" s="19" t="e">
        <f>#REF!</f>
        <v>#REF!</v>
      </c>
    </row>
    <row r="2871" spans="4:45" ht="19.5" thickTop="1" thickBot="1" x14ac:dyDescent="0.25">
      <c r="D2871" s="1" t="str">
        <f t="shared" si="805"/>
        <v/>
      </c>
      <c r="E2871" s="1" t="str">
        <f t="shared" si="806"/>
        <v/>
      </c>
      <c r="K2871" s="19" t="str">
        <f t="shared" si="793"/>
        <v/>
      </c>
      <c r="L2871" s="19">
        <f t="shared" si="803"/>
        <v>10000</v>
      </c>
      <c r="M2871" s="22" t="str">
        <f>TRIM(Data!$N2868)</f>
        <v>Roscoe Dean</v>
      </c>
      <c r="N2871" s="22" t="str">
        <f>TRIM(Data!$A2868)</f>
        <v>Roscoe Dean (R)</v>
      </c>
      <c r="O2871" s="23">
        <f>IF(Data!$B2868=0,"",Data!$B2868)</f>
        <v>1996</v>
      </c>
      <c r="P2871" s="19" t="str">
        <f>IF(Data!$C2868=0,"",Data!$C2868)</f>
        <v>1</v>
      </c>
      <c r="Q2871" s="23" t="str">
        <f>IF($M2871="","",Data!$E2868)</f>
        <v>VL</v>
      </c>
      <c r="R2871" s="23" t="str">
        <f t="shared" si="794"/>
        <v>VL</v>
      </c>
      <c r="S2871" s="23" t="str">
        <f t="shared" si="795"/>
        <v>VL</v>
      </c>
      <c r="T2871" s="19" t="str">
        <f>IF(Data!$F2868=0,"",Data!$F2868)</f>
        <v/>
      </c>
      <c r="U2871" s="19" t="str">
        <f>IF(Data!$G2868=0,"",Data!$G2868)</f>
        <v/>
      </c>
      <c r="V2871" s="19" t="str">
        <f>IF(Data!$D2868=0,"",Data!$D2868)</f>
        <v/>
      </c>
      <c r="W2871" s="19" t="str">
        <f>Data!$H2868</f>
        <v>Reticulata</v>
      </c>
      <c r="Y2871" s="41" t="e">
        <f t="shared" si="790"/>
        <v>#REF!</v>
      </c>
      <c r="Z2871" s="8">
        <f t="shared" si="796"/>
        <v>10000</v>
      </c>
      <c r="AA2871" s="8" t="str">
        <f t="shared" si="797"/>
        <v>Roscoe Dean</v>
      </c>
      <c r="AB2871" s="8" t="str">
        <f t="shared" si="798"/>
        <v>VL</v>
      </c>
      <c r="AC2871" s="8" t="str">
        <f t="shared" si="799"/>
        <v/>
      </c>
      <c r="AD2871" s="8" t="str">
        <f t="shared" si="804"/>
        <v/>
      </c>
      <c r="AE2871" s="8" t="str">
        <f t="shared" si="800"/>
        <v/>
      </c>
      <c r="AF2871" s="5">
        <f t="shared" si="801"/>
        <v>1996</v>
      </c>
      <c r="AG2871" s="46">
        <v>2868</v>
      </c>
      <c r="AH2871" s="47" t="str">
        <f t="shared" si="791"/>
        <v/>
      </c>
      <c r="AI2871" s="48" t="str">
        <f t="shared" si="792"/>
        <v/>
      </c>
      <c r="AK2871" s="22" t="e">
        <f>TRIM(#REF!)</f>
        <v>#REF!</v>
      </c>
      <c r="AL2871" s="23" t="e">
        <f>IF(#REF!=0,"",#REF!)</f>
        <v>#REF!</v>
      </c>
      <c r="AM2871" s="19" t="e">
        <f>IF(#REF!=0,"",#REF!)</f>
        <v>#REF!</v>
      </c>
      <c r="AN2871" s="23" t="e">
        <f>IF($AK2871="","",#REF!)</f>
        <v>#REF!</v>
      </c>
      <c r="AO2871" s="23" t="e">
        <f t="shared" si="802"/>
        <v>#REF!</v>
      </c>
      <c r="AP2871" s="19" t="e">
        <f>IF(#REF!=0,"",#REF!)</f>
        <v>#REF!</v>
      </c>
      <c r="AQ2871" s="19" t="e">
        <f>IF(#REF!=0,"",#REF!)</f>
        <v>#REF!</v>
      </c>
      <c r="AR2871" s="19" t="e">
        <f>IF(#REF!=0,"",#REF!)</f>
        <v>#REF!</v>
      </c>
      <c r="AS2871" s="19" t="e">
        <f>#REF!</f>
        <v>#REF!</v>
      </c>
    </row>
    <row r="2872" spans="4:45" ht="19.5" thickTop="1" thickBot="1" x14ac:dyDescent="0.25">
      <c r="D2872" s="1" t="str">
        <f t="shared" si="805"/>
        <v/>
      </c>
      <c r="E2872" s="1" t="str">
        <f t="shared" si="806"/>
        <v/>
      </c>
      <c r="K2872" s="19" t="str">
        <f t="shared" si="793"/>
        <v/>
      </c>
      <c r="L2872" s="19">
        <f t="shared" si="803"/>
        <v>10000</v>
      </c>
      <c r="M2872" s="22" t="str">
        <f>TRIM(Data!$N2869)</f>
        <v>Rose Bouquet</v>
      </c>
      <c r="N2872" s="22" t="str">
        <f>TRIM(Data!$A2869)</f>
        <v>Rose Bouquet (H)</v>
      </c>
      <c r="O2872" s="23">
        <f>IF(Data!$B2869=0,"",Data!$B2869)</f>
        <v>1980</v>
      </c>
      <c r="P2872" s="19" t="str">
        <f>IF(Data!$C2869=0,"",Data!$C2869)</f>
        <v>1</v>
      </c>
      <c r="Q2872" s="23" t="str">
        <f>IF($M2872="","",Data!$E2869)</f>
        <v>L</v>
      </c>
      <c r="R2872" s="23" t="str">
        <f t="shared" si="794"/>
        <v>L</v>
      </c>
      <c r="S2872" s="23" t="str">
        <f t="shared" si="795"/>
        <v>L</v>
      </c>
      <c r="T2872" s="19" t="str">
        <f>IF(Data!$F2869=0,"",Data!$F2869)</f>
        <v/>
      </c>
      <c r="U2872" s="19" t="str">
        <f>IF(Data!$G2869=0,"",Data!$G2869)</f>
        <v/>
      </c>
      <c r="V2872" s="19" t="str">
        <f>IF(Data!$D2869=0,"",Data!$D2869)</f>
        <v/>
      </c>
      <c r="W2872" s="19" t="str">
        <f>Data!$H2869</f>
        <v>NRH</v>
      </c>
      <c r="Y2872" s="41" t="e">
        <f t="shared" si="790"/>
        <v>#REF!</v>
      </c>
      <c r="Z2872" s="8">
        <f t="shared" si="796"/>
        <v>10000</v>
      </c>
      <c r="AA2872" s="8" t="str">
        <f t="shared" si="797"/>
        <v>Rose Bouquet</v>
      </c>
      <c r="AB2872" s="8" t="str">
        <f t="shared" si="798"/>
        <v>L</v>
      </c>
      <c r="AC2872" s="8" t="str">
        <f t="shared" si="799"/>
        <v/>
      </c>
      <c r="AD2872" s="8" t="str">
        <f t="shared" si="804"/>
        <v/>
      </c>
      <c r="AE2872" s="8" t="str">
        <f t="shared" si="800"/>
        <v/>
      </c>
      <c r="AF2872" s="5">
        <f t="shared" si="801"/>
        <v>1980</v>
      </c>
      <c r="AG2872" s="46">
        <v>2869</v>
      </c>
      <c r="AH2872" s="47" t="str">
        <f t="shared" si="791"/>
        <v/>
      </c>
      <c r="AI2872" s="48" t="str">
        <f t="shared" si="792"/>
        <v/>
      </c>
      <c r="AK2872" s="22" t="e">
        <f>TRIM(#REF!)</f>
        <v>#REF!</v>
      </c>
      <c r="AL2872" s="23" t="e">
        <f>IF(#REF!=0,"",#REF!)</f>
        <v>#REF!</v>
      </c>
      <c r="AM2872" s="19" t="e">
        <f>IF(#REF!=0,"",#REF!)</f>
        <v>#REF!</v>
      </c>
      <c r="AN2872" s="23" t="e">
        <f>IF($AK2872="","",#REF!)</f>
        <v>#REF!</v>
      </c>
      <c r="AO2872" s="23" t="e">
        <f t="shared" si="802"/>
        <v>#REF!</v>
      </c>
      <c r="AP2872" s="19" t="e">
        <f>IF(#REF!=0,"",#REF!)</f>
        <v>#REF!</v>
      </c>
      <c r="AQ2872" s="19" t="e">
        <f>IF(#REF!=0,"",#REF!)</f>
        <v>#REF!</v>
      </c>
      <c r="AR2872" s="19" t="e">
        <f>IF(#REF!=0,"",#REF!)</f>
        <v>#REF!</v>
      </c>
      <c r="AS2872" s="19" t="e">
        <f>#REF!</f>
        <v>#REF!</v>
      </c>
    </row>
    <row r="2873" spans="4:45" ht="19.5" thickTop="1" thickBot="1" x14ac:dyDescent="0.25">
      <c r="D2873" s="1" t="str">
        <f t="shared" si="805"/>
        <v/>
      </c>
      <c r="E2873" s="1" t="str">
        <f t="shared" si="806"/>
        <v/>
      </c>
      <c r="K2873" s="19" t="str">
        <f t="shared" si="793"/>
        <v/>
      </c>
      <c r="L2873" s="19">
        <f t="shared" si="803"/>
        <v>10000</v>
      </c>
      <c r="M2873" s="22" t="str">
        <f>TRIM(Data!$N2870)</f>
        <v>Rose Dawn</v>
      </c>
      <c r="N2873" s="22" t="str">
        <f>TRIM(Data!$A2870)</f>
        <v>Rose Dawn (Davis)</v>
      </c>
      <c r="O2873" s="23">
        <f>IF(Data!$B2870=0,"",Data!$B2870)</f>
        <v>1944</v>
      </c>
      <c r="P2873" s="19" t="str">
        <f>IF(Data!$C2870=0,"",Data!$C2870)</f>
        <v>1</v>
      </c>
      <c r="Q2873" s="23" t="str">
        <f>IF($M2873="","",Data!$E2870)</f>
        <v>M</v>
      </c>
      <c r="R2873" s="23" t="str">
        <f t="shared" si="794"/>
        <v>M</v>
      </c>
      <c r="S2873" s="23" t="str">
        <f t="shared" si="795"/>
        <v>M</v>
      </c>
      <c r="T2873" s="19" t="str">
        <f>IF(Data!$F2870=0,"",Data!$F2870)</f>
        <v/>
      </c>
      <c r="U2873" s="19" t="str">
        <f>IF(Data!$G2870=0,"",Data!$G2870)</f>
        <v/>
      </c>
      <c r="V2873" s="19" t="str">
        <f>IF(Data!$D2870=0,"",Data!$D2870)</f>
        <v/>
      </c>
      <c r="W2873" s="19" t="str">
        <f>Data!$H2870</f>
        <v>Japonica</v>
      </c>
      <c r="Y2873" s="41" t="e">
        <f t="shared" si="790"/>
        <v>#REF!</v>
      </c>
      <c r="Z2873" s="8">
        <f t="shared" si="796"/>
        <v>10000</v>
      </c>
      <c r="AA2873" s="8" t="str">
        <f t="shared" si="797"/>
        <v>Rose Dawn</v>
      </c>
      <c r="AB2873" s="8" t="str">
        <f t="shared" si="798"/>
        <v>M</v>
      </c>
      <c r="AC2873" s="8" t="str">
        <f t="shared" si="799"/>
        <v/>
      </c>
      <c r="AD2873" s="8" t="str">
        <f t="shared" si="804"/>
        <v/>
      </c>
      <c r="AE2873" s="8" t="str">
        <f t="shared" si="800"/>
        <v/>
      </c>
      <c r="AF2873" s="5">
        <f t="shared" si="801"/>
        <v>1944</v>
      </c>
      <c r="AG2873" s="46">
        <v>2870</v>
      </c>
      <c r="AH2873" s="47" t="str">
        <f t="shared" si="791"/>
        <v/>
      </c>
      <c r="AI2873" s="48" t="str">
        <f t="shared" si="792"/>
        <v/>
      </c>
      <c r="AK2873" s="22" t="e">
        <f>TRIM(#REF!)</f>
        <v>#REF!</v>
      </c>
      <c r="AL2873" s="23" t="e">
        <f>IF(#REF!=0,"",#REF!)</f>
        <v>#REF!</v>
      </c>
      <c r="AM2873" s="19" t="e">
        <f>IF(#REF!=0,"",#REF!)</f>
        <v>#REF!</v>
      </c>
      <c r="AN2873" s="23" t="e">
        <f>IF($AK2873="","",#REF!)</f>
        <v>#REF!</v>
      </c>
      <c r="AO2873" s="23" t="e">
        <f t="shared" si="802"/>
        <v>#REF!</v>
      </c>
      <c r="AP2873" s="19" t="e">
        <f>IF(#REF!=0,"",#REF!)</f>
        <v>#REF!</v>
      </c>
      <c r="AQ2873" s="19" t="e">
        <f>IF(#REF!=0,"",#REF!)</f>
        <v>#REF!</v>
      </c>
      <c r="AR2873" s="19" t="e">
        <f>IF(#REF!=0,"",#REF!)</f>
        <v>#REF!</v>
      </c>
      <c r="AS2873" s="19" t="e">
        <f>#REF!</f>
        <v>#REF!</v>
      </c>
    </row>
    <row r="2874" spans="4:45" ht="19.5" thickTop="1" thickBot="1" x14ac:dyDescent="0.25">
      <c r="D2874" s="1" t="str">
        <f t="shared" si="805"/>
        <v/>
      </c>
      <c r="E2874" s="1" t="str">
        <f t="shared" si="806"/>
        <v/>
      </c>
      <c r="K2874" s="19" t="str">
        <f t="shared" si="793"/>
        <v/>
      </c>
      <c r="L2874" s="19">
        <f t="shared" si="803"/>
        <v>10000</v>
      </c>
      <c r="M2874" s="22" t="str">
        <f>TRIM(Data!$N2871)</f>
        <v>Rose Emery</v>
      </c>
      <c r="N2874" s="22" t="str">
        <f>TRIM(Data!$A2871)</f>
        <v>Rose Emery (Carnation)</v>
      </c>
      <c r="O2874" s="23">
        <f>IF(Data!$B2871=0,"",Data!$B2871)</f>
        <v>1837</v>
      </c>
      <c r="P2874" s="19" t="str">
        <f>IF(Data!$C2871=0,"",Data!$C2871)</f>
        <v/>
      </c>
      <c r="Q2874" s="23" t="str">
        <f>IF($M2874="","",Data!$E2871)</f>
        <v>S</v>
      </c>
      <c r="R2874" s="23" t="str">
        <f t="shared" si="794"/>
        <v>S</v>
      </c>
      <c r="S2874" s="23" t="str">
        <f t="shared" si="795"/>
        <v>S</v>
      </c>
      <c r="T2874" s="19" t="str">
        <f>IF(Data!$F2871=0,"",Data!$F2871)</f>
        <v/>
      </c>
      <c r="U2874" s="19" t="str">
        <f>IF(Data!$G2871=0,"",Data!$G2871)</f>
        <v/>
      </c>
      <c r="V2874" s="19" t="str">
        <f>IF(Data!$D2871=0,"",Data!$D2871)</f>
        <v>ANTIQUE</v>
      </c>
      <c r="W2874" s="19" t="str">
        <f>Data!$H2871</f>
        <v>Japonica</v>
      </c>
      <c r="Y2874" s="41" t="e">
        <f t="shared" si="790"/>
        <v>#REF!</v>
      </c>
      <c r="Z2874" s="8">
        <f t="shared" si="796"/>
        <v>2874</v>
      </c>
      <c r="AA2874" s="8" t="str">
        <f t="shared" si="797"/>
        <v>Rose Emery</v>
      </c>
      <c r="AB2874" s="8" t="str">
        <f t="shared" si="798"/>
        <v>S</v>
      </c>
      <c r="AC2874" s="8" t="str">
        <f t="shared" si="799"/>
        <v/>
      </c>
      <c r="AD2874" s="8" t="str">
        <f t="shared" si="804"/>
        <v/>
      </c>
      <c r="AE2874" s="8" t="str">
        <f t="shared" si="800"/>
        <v>ANTIQUE</v>
      </c>
      <c r="AF2874" s="5">
        <f t="shared" si="801"/>
        <v>1837</v>
      </c>
      <c r="AG2874" s="46">
        <v>2871</v>
      </c>
      <c r="AH2874" s="47" t="str">
        <f t="shared" si="791"/>
        <v/>
      </c>
      <c r="AI2874" s="48" t="str">
        <f t="shared" si="792"/>
        <v/>
      </c>
      <c r="AK2874" s="22" t="e">
        <f>TRIM(#REF!)</f>
        <v>#REF!</v>
      </c>
      <c r="AL2874" s="23" t="e">
        <f>IF(#REF!=0,"",#REF!)</f>
        <v>#REF!</v>
      </c>
      <c r="AM2874" s="19" t="e">
        <f>IF(#REF!=0,"",#REF!)</f>
        <v>#REF!</v>
      </c>
      <c r="AN2874" s="23" t="e">
        <f>IF($AK2874="","",#REF!)</f>
        <v>#REF!</v>
      </c>
      <c r="AO2874" s="23" t="e">
        <f t="shared" si="802"/>
        <v>#REF!</v>
      </c>
      <c r="AP2874" s="19" t="e">
        <f>IF(#REF!=0,"",#REF!)</f>
        <v>#REF!</v>
      </c>
      <c r="AQ2874" s="19" t="e">
        <f>IF(#REF!=0,"",#REF!)</f>
        <v>#REF!</v>
      </c>
      <c r="AR2874" s="19" t="e">
        <f>IF(#REF!=0,"",#REF!)</f>
        <v>#REF!</v>
      </c>
      <c r="AS2874" s="19" t="e">
        <f>#REF!</f>
        <v>#REF!</v>
      </c>
    </row>
    <row r="2875" spans="4:45" ht="19.5" thickTop="1" thickBot="1" x14ac:dyDescent="0.25">
      <c r="D2875" s="1" t="str">
        <f t="shared" si="805"/>
        <v/>
      </c>
      <c r="E2875" s="1" t="str">
        <f t="shared" si="806"/>
        <v/>
      </c>
      <c r="K2875" s="19" t="str">
        <f t="shared" si="793"/>
        <v/>
      </c>
      <c r="L2875" s="19">
        <f t="shared" si="803"/>
        <v>10000</v>
      </c>
      <c r="M2875" s="22" t="str">
        <f>TRIM(Data!$N2872)</f>
        <v>Rose Gish</v>
      </c>
      <c r="N2875" s="22" t="str">
        <f>TRIM(Data!$A2872)</f>
        <v>Rose Gish</v>
      </c>
      <c r="O2875" s="23">
        <f>IF(Data!$B2872=0,"",Data!$B2872)</f>
        <v>1957</v>
      </c>
      <c r="P2875" s="19" t="str">
        <f>IF(Data!$C2872=0,"",Data!$C2872)</f>
        <v>1</v>
      </c>
      <c r="Q2875" s="23" t="str">
        <f>IF($M2875="","",Data!$E2872)</f>
        <v>M-L</v>
      </c>
      <c r="R2875" s="23" t="str">
        <f t="shared" si="794"/>
        <v>M</v>
      </c>
      <c r="S2875" s="23" t="str">
        <f t="shared" si="795"/>
        <v>M</v>
      </c>
      <c r="T2875" s="19" t="str">
        <f>IF(Data!$F2872=0,"",Data!$F2872)</f>
        <v/>
      </c>
      <c r="U2875" s="19" t="str">
        <f>IF(Data!$G2872=0,"",Data!$G2872)</f>
        <v/>
      </c>
      <c r="V2875" s="19" t="str">
        <f>IF(Data!$D2872=0,"",Data!$D2872)</f>
        <v/>
      </c>
      <c r="W2875" s="19" t="str">
        <f>Data!$H2872</f>
        <v>Japonica</v>
      </c>
      <c r="Y2875" s="41" t="e">
        <f t="shared" si="790"/>
        <v>#REF!</v>
      </c>
      <c r="Z2875" s="8">
        <f t="shared" si="796"/>
        <v>10000</v>
      </c>
      <c r="AA2875" s="8" t="str">
        <f t="shared" si="797"/>
        <v>Rose Gish</v>
      </c>
      <c r="AB2875" s="8" t="str">
        <f t="shared" si="798"/>
        <v>M</v>
      </c>
      <c r="AC2875" s="8" t="str">
        <f t="shared" si="799"/>
        <v/>
      </c>
      <c r="AD2875" s="8" t="str">
        <f t="shared" si="804"/>
        <v/>
      </c>
      <c r="AE2875" s="8" t="str">
        <f t="shared" si="800"/>
        <v/>
      </c>
      <c r="AF2875" s="5">
        <f t="shared" si="801"/>
        <v>1957</v>
      </c>
      <c r="AG2875" s="46">
        <v>2872</v>
      </c>
      <c r="AH2875" s="47" t="str">
        <f t="shared" si="791"/>
        <v/>
      </c>
      <c r="AI2875" s="48" t="str">
        <f t="shared" si="792"/>
        <v/>
      </c>
      <c r="AK2875" s="22" t="e">
        <f>TRIM(#REF!)</f>
        <v>#REF!</v>
      </c>
      <c r="AL2875" s="23" t="e">
        <f>IF(#REF!=0,"",#REF!)</f>
        <v>#REF!</v>
      </c>
      <c r="AM2875" s="19" t="e">
        <f>IF(#REF!=0,"",#REF!)</f>
        <v>#REF!</v>
      </c>
      <c r="AN2875" s="23" t="e">
        <f>IF($AK2875="","",#REF!)</f>
        <v>#REF!</v>
      </c>
      <c r="AO2875" s="23" t="e">
        <f t="shared" si="802"/>
        <v>#REF!</v>
      </c>
      <c r="AP2875" s="19" t="e">
        <f>IF(#REF!=0,"",#REF!)</f>
        <v>#REF!</v>
      </c>
      <c r="AQ2875" s="19" t="e">
        <f>IF(#REF!=0,"",#REF!)</f>
        <v>#REF!</v>
      </c>
      <c r="AR2875" s="19" t="e">
        <f>IF(#REF!=0,"",#REF!)</f>
        <v>#REF!</v>
      </c>
      <c r="AS2875" s="19" t="e">
        <f>#REF!</f>
        <v>#REF!</v>
      </c>
    </row>
    <row r="2876" spans="4:45" ht="19.5" thickTop="1" thickBot="1" x14ac:dyDescent="0.25">
      <c r="D2876" s="1" t="str">
        <f t="shared" si="805"/>
        <v/>
      </c>
      <c r="E2876" s="1" t="str">
        <f t="shared" si="806"/>
        <v/>
      </c>
      <c r="K2876" s="19" t="str">
        <f t="shared" si="793"/>
        <v/>
      </c>
      <c r="L2876" s="19">
        <f t="shared" si="803"/>
        <v>10000</v>
      </c>
      <c r="M2876" s="22" t="str">
        <f>TRIM(Data!$N2873)</f>
        <v>Rose Marie</v>
      </c>
      <c r="N2876" s="22" t="str">
        <f>TRIM(Data!$A2873)</f>
        <v>Rose Marie</v>
      </c>
      <c r="O2876" s="23">
        <f>IF(Data!$B2873=0,"",Data!$B2873)</f>
        <v>1848</v>
      </c>
      <c r="P2876" s="19" t="str">
        <f>IF(Data!$C2873=0,"",Data!$C2873)</f>
        <v/>
      </c>
      <c r="Q2876" s="23" t="str">
        <f>IF($M2876="","",Data!$E2873)</f>
        <v>M</v>
      </c>
      <c r="R2876" s="23" t="str">
        <f t="shared" si="794"/>
        <v>M</v>
      </c>
      <c r="S2876" s="23" t="str">
        <f t="shared" si="795"/>
        <v>M</v>
      </c>
      <c r="T2876" s="19" t="str">
        <f>IF(Data!$F2873=0,"",Data!$F2873)</f>
        <v/>
      </c>
      <c r="U2876" s="19" t="str">
        <f>IF(Data!$G2873=0,"",Data!$G2873)</f>
        <v>FD</v>
      </c>
      <c r="V2876" s="19" t="str">
        <f>IF(Data!$D2873=0,"",Data!$D2873)</f>
        <v>ANTIQUE</v>
      </c>
      <c r="W2876" s="19" t="str">
        <f>Data!$H2873</f>
        <v>Japonica</v>
      </c>
      <c r="Y2876" s="41" t="e">
        <f t="shared" si="790"/>
        <v>#REF!</v>
      </c>
      <c r="Z2876" s="8">
        <f t="shared" si="796"/>
        <v>2876</v>
      </c>
      <c r="AA2876" s="8" t="str">
        <f t="shared" si="797"/>
        <v>Rose Marie</v>
      </c>
      <c r="AB2876" s="8" t="str">
        <f t="shared" si="798"/>
        <v>M</v>
      </c>
      <c r="AC2876" s="8" t="str">
        <f t="shared" si="799"/>
        <v/>
      </c>
      <c r="AD2876" s="8" t="str">
        <f t="shared" si="804"/>
        <v>FD</v>
      </c>
      <c r="AE2876" s="8" t="str">
        <f t="shared" si="800"/>
        <v>ANTIQUE</v>
      </c>
      <c r="AF2876" s="5">
        <f t="shared" si="801"/>
        <v>1848</v>
      </c>
      <c r="AG2876" s="46">
        <v>2873</v>
      </c>
      <c r="AH2876" s="47" t="str">
        <f t="shared" si="791"/>
        <v/>
      </c>
      <c r="AI2876" s="48" t="str">
        <f t="shared" si="792"/>
        <v/>
      </c>
      <c r="AK2876" s="22" t="e">
        <f>TRIM(#REF!)</f>
        <v>#REF!</v>
      </c>
      <c r="AL2876" s="23" t="e">
        <f>IF(#REF!=0,"",#REF!)</f>
        <v>#REF!</v>
      </c>
      <c r="AM2876" s="19" t="e">
        <f>IF(#REF!=0,"",#REF!)</f>
        <v>#REF!</v>
      </c>
      <c r="AN2876" s="23" t="e">
        <f>IF($AK2876="","",#REF!)</f>
        <v>#REF!</v>
      </c>
      <c r="AO2876" s="23" t="e">
        <f t="shared" si="802"/>
        <v>#REF!</v>
      </c>
      <c r="AP2876" s="19" t="e">
        <f>IF(#REF!=0,"",#REF!)</f>
        <v>#REF!</v>
      </c>
      <c r="AQ2876" s="19" t="e">
        <f>IF(#REF!=0,"",#REF!)</f>
        <v>#REF!</v>
      </c>
      <c r="AR2876" s="19" t="e">
        <f>IF(#REF!=0,"",#REF!)</f>
        <v>#REF!</v>
      </c>
      <c r="AS2876" s="19" t="e">
        <f>#REF!</f>
        <v>#REF!</v>
      </c>
    </row>
    <row r="2877" spans="4:45" ht="19.5" thickTop="1" thickBot="1" x14ac:dyDescent="0.25">
      <c r="D2877" s="1" t="str">
        <f t="shared" si="805"/>
        <v/>
      </c>
      <c r="E2877" s="1" t="str">
        <f t="shared" si="806"/>
        <v/>
      </c>
      <c r="K2877" s="19" t="str">
        <f t="shared" si="793"/>
        <v/>
      </c>
      <c r="L2877" s="19">
        <f t="shared" si="803"/>
        <v>10000</v>
      </c>
      <c r="M2877" s="22" t="str">
        <f>TRIM(Data!$N2874)</f>
        <v>Rose of Autumn</v>
      </c>
      <c r="N2877" s="22" t="str">
        <f>TRIM(Data!$A2874)</f>
        <v>Rose of Autumn (Hiemalis)</v>
      </c>
      <c r="O2877" s="23">
        <f>IF(Data!$B2874=0,"",Data!$B2874)</f>
        <v>2002</v>
      </c>
      <c r="P2877" s="19" t="str">
        <f>IF(Data!$C2874=0,"",Data!$C2874)</f>
        <v>1</v>
      </c>
      <c r="Q2877" s="23" t="str">
        <f>IF($M2877="","",Data!$E2874)</f>
        <v>M</v>
      </c>
      <c r="R2877" s="23" t="str">
        <f t="shared" si="794"/>
        <v>M</v>
      </c>
      <c r="S2877" s="23" t="str">
        <f t="shared" si="795"/>
        <v>M</v>
      </c>
      <c r="T2877" s="19" t="str">
        <f>IF(Data!$F2874=0,"",Data!$F2874)</f>
        <v/>
      </c>
      <c r="U2877" s="19" t="str">
        <f>IF(Data!$G2874=0,"",Data!$G2874)</f>
        <v/>
      </c>
      <c r="V2877" s="19" t="str">
        <f>IF(Data!$D2874=0,"",Data!$D2874)</f>
        <v/>
      </c>
      <c r="W2877" s="19" t="str">
        <f>Data!$H2874</f>
        <v>Hiemalis</v>
      </c>
      <c r="Y2877" s="41" t="e">
        <f t="shared" si="790"/>
        <v>#REF!</v>
      </c>
      <c r="Z2877" s="8">
        <f t="shared" si="796"/>
        <v>10000</v>
      </c>
      <c r="AA2877" s="8" t="str">
        <f t="shared" si="797"/>
        <v>Rose of Autumn</v>
      </c>
      <c r="AB2877" s="8" t="str">
        <f t="shared" si="798"/>
        <v>M</v>
      </c>
      <c r="AC2877" s="8" t="str">
        <f t="shared" si="799"/>
        <v/>
      </c>
      <c r="AD2877" s="8" t="str">
        <f t="shared" si="804"/>
        <v/>
      </c>
      <c r="AE2877" s="8" t="str">
        <f t="shared" si="800"/>
        <v/>
      </c>
      <c r="AF2877" s="5">
        <f t="shared" si="801"/>
        <v>2002</v>
      </c>
      <c r="AG2877" s="46">
        <v>2874</v>
      </c>
      <c r="AH2877" s="47" t="str">
        <f t="shared" si="791"/>
        <v/>
      </c>
      <c r="AI2877" s="48" t="str">
        <f t="shared" si="792"/>
        <v/>
      </c>
      <c r="AK2877" s="22" t="e">
        <f>TRIM(#REF!)</f>
        <v>#REF!</v>
      </c>
      <c r="AL2877" s="23" t="e">
        <f>IF(#REF!=0,"",#REF!)</f>
        <v>#REF!</v>
      </c>
      <c r="AM2877" s="19" t="e">
        <f>IF(#REF!=0,"",#REF!)</f>
        <v>#REF!</v>
      </c>
      <c r="AN2877" s="23" t="e">
        <f>IF($AK2877="","",#REF!)</f>
        <v>#REF!</v>
      </c>
      <c r="AO2877" s="23" t="e">
        <f t="shared" si="802"/>
        <v>#REF!</v>
      </c>
      <c r="AP2877" s="19" t="e">
        <f>IF(#REF!=0,"",#REF!)</f>
        <v>#REF!</v>
      </c>
      <c r="AQ2877" s="19" t="e">
        <f>IF(#REF!=0,"",#REF!)</f>
        <v>#REF!</v>
      </c>
      <c r="AR2877" s="19" t="e">
        <f>IF(#REF!=0,"",#REF!)</f>
        <v>#REF!</v>
      </c>
      <c r="AS2877" s="19" t="e">
        <f>#REF!</f>
        <v>#REF!</v>
      </c>
    </row>
    <row r="2878" spans="4:45" ht="19.5" thickTop="1" thickBot="1" x14ac:dyDescent="0.25">
      <c r="D2878" s="1" t="str">
        <f t="shared" si="805"/>
        <v/>
      </c>
      <c r="E2878" s="1" t="str">
        <f t="shared" si="806"/>
        <v/>
      </c>
      <c r="K2878" s="19" t="str">
        <f t="shared" si="793"/>
        <v/>
      </c>
      <c r="L2878" s="19">
        <f t="shared" si="803"/>
        <v>10000</v>
      </c>
      <c r="M2878" s="22" t="str">
        <f>TRIM(Data!$N2875)</f>
        <v>Rose of Dawn (See Magnoliaeflora)</v>
      </c>
      <c r="N2878" s="22" t="str">
        <f>TRIM(Data!$A2875)</f>
        <v>Rose of Dawn (See Magnoliaeflora)</v>
      </c>
      <c r="O2878" s="23">
        <f>IF(Data!$B2875=0,"",Data!$B2875)</f>
        <v>1886</v>
      </c>
      <c r="P2878" s="19" t="str">
        <f>IF(Data!$C2875=0,"",Data!$C2875)</f>
        <v/>
      </c>
      <c r="Q2878" s="23" t="str">
        <f>IF($M2878="","",Data!$E2875)</f>
        <v>M</v>
      </c>
      <c r="R2878" s="23" t="str">
        <f t="shared" si="794"/>
        <v>M</v>
      </c>
      <c r="S2878" s="23" t="str">
        <f t="shared" si="795"/>
        <v>M</v>
      </c>
      <c r="T2878" s="19" t="str">
        <f>IF(Data!$F2875=0,"",Data!$F2875)</f>
        <v/>
      </c>
      <c r="U2878" s="19" t="str">
        <f>IF(Data!$G2875=0,"",Data!$G2875)</f>
        <v/>
      </c>
      <c r="V2878" s="19" t="str">
        <f>IF(Data!$D2875=0,"",Data!$D2875)</f>
        <v>ANTIQUE</v>
      </c>
      <c r="W2878" s="19" t="str">
        <f>Data!$H2875</f>
        <v>Japonica</v>
      </c>
      <c r="Y2878" s="41" t="e">
        <f t="shared" si="790"/>
        <v>#REF!</v>
      </c>
      <c r="Z2878" s="8">
        <f t="shared" si="796"/>
        <v>2878</v>
      </c>
      <c r="AA2878" s="8" t="str">
        <f t="shared" si="797"/>
        <v>Rose of Dawn (See Magnoliaeflora)</v>
      </c>
      <c r="AB2878" s="8" t="str">
        <f t="shared" si="798"/>
        <v>M</v>
      </c>
      <c r="AC2878" s="8" t="str">
        <f t="shared" si="799"/>
        <v/>
      </c>
      <c r="AD2878" s="8" t="str">
        <f t="shared" si="804"/>
        <v/>
      </c>
      <c r="AE2878" s="8" t="str">
        <f t="shared" si="800"/>
        <v>ANTIQUE</v>
      </c>
      <c r="AF2878" s="5">
        <f t="shared" si="801"/>
        <v>1886</v>
      </c>
      <c r="AG2878" s="46">
        <v>2875</v>
      </c>
      <c r="AH2878" s="47" t="str">
        <f t="shared" si="791"/>
        <v/>
      </c>
      <c r="AI2878" s="48" t="str">
        <f t="shared" si="792"/>
        <v/>
      </c>
      <c r="AK2878" s="22" t="e">
        <f>TRIM(#REF!)</f>
        <v>#REF!</v>
      </c>
      <c r="AL2878" s="23" t="e">
        <f>IF(#REF!=0,"",#REF!)</f>
        <v>#REF!</v>
      </c>
      <c r="AM2878" s="19" t="e">
        <f>IF(#REF!=0,"",#REF!)</f>
        <v>#REF!</v>
      </c>
      <c r="AN2878" s="23" t="e">
        <f>IF($AK2878="","",#REF!)</f>
        <v>#REF!</v>
      </c>
      <c r="AO2878" s="23" t="e">
        <f t="shared" si="802"/>
        <v>#REF!</v>
      </c>
      <c r="AP2878" s="19" t="e">
        <f>IF(#REF!=0,"",#REF!)</f>
        <v>#REF!</v>
      </c>
      <c r="AQ2878" s="19" t="e">
        <f>IF(#REF!=0,"",#REF!)</f>
        <v>#REF!</v>
      </c>
      <c r="AR2878" s="19" t="e">
        <f>IF(#REF!=0,"",#REF!)</f>
        <v>#REF!</v>
      </c>
      <c r="AS2878" s="19" t="e">
        <f>#REF!</f>
        <v>#REF!</v>
      </c>
    </row>
    <row r="2879" spans="4:45" ht="19.5" thickTop="1" thickBot="1" x14ac:dyDescent="0.25">
      <c r="D2879" s="1" t="str">
        <f t="shared" si="805"/>
        <v/>
      </c>
      <c r="E2879" s="1" t="str">
        <f t="shared" si="806"/>
        <v/>
      </c>
      <c r="K2879" s="19" t="str">
        <f t="shared" si="793"/>
        <v/>
      </c>
      <c r="L2879" s="19">
        <f t="shared" si="803"/>
        <v>10000</v>
      </c>
      <c r="M2879" s="22" t="str">
        <f>TRIM(Data!$N2876)</f>
        <v>Rose Parade</v>
      </c>
      <c r="N2879" s="22" t="str">
        <f>TRIM(Data!$A2876)</f>
        <v>Rose Parade (H)</v>
      </c>
      <c r="O2879" s="23">
        <f>IF(Data!$B2876=0,"",Data!$B2876)</f>
        <v>1969</v>
      </c>
      <c r="P2879" s="19" t="str">
        <f>IF(Data!$C2876=0,"",Data!$C2876)</f>
        <v>1</v>
      </c>
      <c r="Q2879" s="23" t="str">
        <f>IF($M2879="","",Data!$E2876)</f>
        <v>M</v>
      </c>
      <c r="R2879" s="23" t="str">
        <f t="shared" si="794"/>
        <v>M</v>
      </c>
      <c r="S2879" s="23" t="str">
        <f t="shared" si="795"/>
        <v>M</v>
      </c>
      <c r="T2879" s="19" t="str">
        <f>IF(Data!$F2876=0,"",Data!$F2876)</f>
        <v/>
      </c>
      <c r="U2879" s="19" t="str">
        <f>IF(Data!$G2876=0,"",Data!$G2876)</f>
        <v>FD</v>
      </c>
      <c r="V2879" s="19" t="str">
        <f>IF(Data!$D2876=0,"",Data!$D2876)</f>
        <v/>
      </c>
      <c r="W2879" s="19" t="str">
        <f>Data!$H2876</f>
        <v>NRH</v>
      </c>
      <c r="Y2879" s="41" t="e">
        <f t="shared" si="790"/>
        <v>#REF!</v>
      </c>
      <c r="Z2879" s="8">
        <f t="shared" si="796"/>
        <v>10000</v>
      </c>
      <c r="AA2879" s="8" t="str">
        <f t="shared" si="797"/>
        <v>Rose Parade</v>
      </c>
      <c r="AB2879" s="8" t="str">
        <f t="shared" si="798"/>
        <v>M</v>
      </c>
      <c r="AC2879" s="8" t="str">
        <f t="shared" si="799"/>
        <v/>
      </c>
      <c r="AD2879" s="8" t="str">
        <f t="shared" si="804"/>
        <v>FD</v>
      </c>
      <c r="AE2879" s="8" t="str">
        <f t="shared" si="800"/>
        <v/>
      </c>
      <c r="AF2879" s="5">
        <f t="shared" si="801"/>
        <v>1969</v>
      </c>
      <c r="AG2879" s="46">
        <v>2876</v>
      </c>
      <c r="AH2879" s="47" t="str">
        <f t="shared" si="791"/>
        <v/>
      </c>
      <c r="AI2879" s="48" t="str">
        <f t="shared" si="792"/>
        <v/>
      </c>
      <c r="AK2879" s="22" t="e">
        <f>TRIM(#REF!)</f>
        <v>#REF!</v>
      </c>
      <c r="AL2879" s="23" t="e">
        <f>IF(#REF!=0,"",#REF!)</f>
        <v>#REF!</v>
      </c>
      <c r="AM2879" s="19" t="e">
        <f>IF(#REF!=0,"",#REF!)</f>
        <v>#REF!</v>
      </c>
      <c r="AN2879" s="23" t="e">
        <f>IF($AK2879="","",#REF!)</f>
        <v>#REF!</v>
      </c>
      <c r="AO2879" s="23" t="e">
        <f t="shared" si="802"/>
        <v>#REF!</v>
      </c>
      <c r="AP2879" s="19" t="e">
        <f>IF(#REF!=0,"",#REF!)</f>
        <v>#REF!</v>
      </c>
      <c r="AQ2879" s="19" t="e">
        <f>IF(#REF!=0,"",#REF!)</f>
        <v>#REF!</v>
      </c>
      <c r="AR2879" s="19" t="e">
        <f>IF(#REF!=0,"",#REF!)</f>
        <v>#REF!</v>
      </c>
      <c r="AS2879" s="19" t="e">
        <f>#REF!</f>
        <v>#REF!</v>
      </c>
    </row>
    <row r="2880" spans="4:45" ht="19.5" thickTop="1" thickBot="1" x14ac:dyDescent="0.25">
      <c r="D2880" s="1" t="str">
        <f t="shared" si="805"/>
        <v/>
      </c>
      <c r="E2880" s="1" t="str">
        <f t="shared" si="806"/>
        <v/>
      </c>
      <c r="K2880" s="19" t="str">
        <f t="shared" si="793"/>
        <v/>
      </c>
      <c r="L2880" s="19">
        <f t="shared" si="803"/>
        <v>10000</v>
      </c>
      <c r="M2880" s="22" t="str">
        <f>TRIM(Data!$N2877)</f>
        <v>Rose Twilight</v>
      </c>
      <c r="N2880" s="22" t="str">
        <f>TRIM(Data!$A2877)</f>
        <v>Rose Twilight (R)</v>
      </c>
      <c r="O2880" s="23" t="str">
        <f>IF(Data!$B2877=0,"",Data!$B2877)</f>
        <v>Unknown</v>
      </c>
      <c r="P2880" s="19" t="str">
        <f>IF(Data!$C2877=0,"",Data!$C2877)</f>
        <v/>
      </c>
      <c r="Q2880" s="23" t="str">
        <f>IF($M2880="","",Data!$E2877)</f>
        <v>L</v>
      </c>
      <c r="R2880" s="23" t="str">
        <f t="shared" si="794"/>
        <v>L</v>
      </c>
      <c r="S2880" s="23" t="str">
        <f t="shared" si="795"/>
        <v>L</v>
      </c>
      <c r="T2880" s="19" t="str">
        <f>IF(Data!$F2877=0,"",Data!$F2877)</f>
        <v/>
      </c>
      <c r="U2880" s="19" t="str">
        <f>IF(Data!$G2877=0,"",Data!$G2877)</f>
        <v/>
      </c>
      <c r="V2880" s="19" t="str">
        <f>IF(Data!$D2877=0,"",Data!$D2877)</f>
        <v/>
      </c>
      <c r="W2880" s="19" t="str">
        <f>Data!$H2877</f>
        <v>Reticulata</v>
      </c>
      <c r="Y2880" s="41" t="e">
        <f t="shared" si="790"/>
        <v>#REF!</v>
      </c>
      <c r="Z2880" s="8">
        <f t="shared" si="796"/>
        <v>10000</v>
      </c>
      <c r="AA2880" s="8" t="str">
        <f t="shared" si="797"/>
        <v>Rose Twilight</v>
      </c>
      <c r="AB2880" s="8" t="str">
        <f t="shared" si="798"/>
        <v>L</v>
      </c>
      <c r="AC2880" s="8" t="str">
        <f t="shared" si="799"/>
        <v/>
      </c>
      <c r="AD2880" s="8" t="str">
        <f t="shared" si="804"/>
        <v/>
      </c>
      <c r="AE2880" s="8" t="str">
        <f t="shared" si="800"/>
        <v/>
      </c>
      <c r="AF2880" s="5" t="str">
        <f t="shared" si="801"/>
        <v>Unknown</v>
      </c>
      <c r="AG2880" s="46">
        <v>2877</v>
      </c>
      <c r="AH2880" s="47" t="str">
        <f t="shared" si="791"/>
        <v/>
      </c>
      <c r="AI2880" s="48" t="str">
        <f t="shared" si="792"/>
        <v/>
      </c>
      <c r="AK2880" s="22" t="e">
        <f>TRIM(#REF!)</f>
        <v>#REF!</v>
      </c>
      <c r="AL2880" s="23" t="e">
        <f>IF(#REF!=0,"",#REF!)</f>
        <v>#REF!</v>
      </c>
      <c r="AM2880" s="19" t="e">
        <f>IF(#REF!=0,"",#REF!)</f>
        <v>#REF!</v>
      </c>
      <c r="AN2880" s="23" t="e">
        <f>IF($AK2880="","",#REF!)</f>
        <v>#REF!</v>
      </c>
      <c r="AO2880" s="23" t="e">
        <f t="shared" si="802"/>
        <v>#REF!</v>
      </c>
      <c r="AP2880" s="19" t="e">
        <f>IF(#REF!=0,"",#REF!)</f>
        <v>#REF!</v>
      </c>
      <c r="AQ2880" s="19" t="e">
        <f>IF(#REF!=0,"",#REF!)</f>
        <v>#REF!</v>
      </c>
      <c r="AR2880" s="19" t="e">
        <f>IF(#REF!=0,"",#REF!)</f>
        <v>#REF!</v>
      </c>
      <c r="AS2880" s="19" t="e">
        <f>#REF!</f>
        <v>#REF!</v>
      </c>
    </row>
    <row r="2881" spans="4:45" ht="19.5" thickTop="1" thickBot="1" x14ac:dyDescent="0.25">
      <c r="D2881" s="1" t="str">
        <f t="shared" si="805"/>
        <v/>
      </c>
      <c r="E2881" s="1" t="str">
        <f t="shared" si="806"/>
        <v/>
      </c>
      <c r="K2881" s="19" t="str">
        <f t="shared" si="793"/>
        <v/>
      </c>
      <c r="L2881" s="19">
        <f t="shared" si="803"/>
        <v>10000</v>
      </c>
      <c r="M2881" s="22" t="str">
        <f>TRIM(Data!$N2878)</f>
        <v>Rosea Mundi</v>
      </c>
      <c r="N2881" s="22" t="str">
        <f>TRIM(Data!$A2878)</f>
        <v>Rosea Mundi</v>
      </c>
      <c r="O2881" s="23">
        <f>IF(Data!$B2878=0,"",Data!$B2878)</f>
        <v>1946</v>
      </c>
      <c r="P2881" s="19" t="str">
        <f>IF(Data!$C2878=0,"",Data!$C2878)</f>
        <v>1</v>
      </c>
      <c r="Q2881" s="23" t="str">
        <f>IF($M2881="","",Data!$E2878)</f>
        <v>M</v>
      </c>
      <c r="R2881" s="23" t="str">
        <f t="shared" si="794"/>
        <v>M</v>
      </c>
      <c r="S2881" s="23" t="str">
        <f t="shared" si="795"/>
        <v>M</v>
      </c>
      <c r="T2881" s="19" t="str">
        <f>IF(Data!$F2878=0,"",Data!$F2878)</f>
        <v/>
      </c>
      <c r="U2881" s="19" t="str">
        <f>IF(Data!$G2878=0,"",Data!$G2878)</f>
        <v/>
      </c>
      <c r="V2881" s="19" t="str">
        <f>IF(Data!$D2878=0,"",Data!$D2878)</f>
        <v/>
      </c>
      <c r="W2881" s="19" t="str">
        <f>Data!$H2878</f>
        <v>Japonica</v>
      </c>
      <c r="Y2881" s="41" t="e">
        <f t="shared" si="790"/>
        <v>#REF!</v>
      </c>
      <c r="Z2881" s="8">
        <f t="shared" si="796"/>
        <v>10000</v>
      </c>
      <c r="AA2881" s="8" t="str">
        <f t="shared" si="797"/>
        <v>Rosea Mundi</v>
      </c>
      <c r="AB2881" s="8" t="str">
        <f t="shared" si="798"/>
        <v>M</v>
      </c>
      <c r="AC2881" s="8" t="str">
        <f t="shared" si="799"/>
        <v/>
      </c>
      <c r="AD2881" s="8" t="str">
        <f t="shared" si="804"/>
        <v/>
      </c>
      <c r="AE2881" s="8" t="str">
        <f t="shared" si="800"/>
        <v/>
      </c>
      <c r="AF2881" s="5">
        <f t="shared" si="801"/>
        <v>1946</v>
      </c>
      <c r="AG2881" s="46">
        <v>2878</v>
      </c>
      <c r="AH2881" s="47" t="str">
        <f t="shared" si="791"/>
        <v/>
      </c>
      <c r="AI2881" s="48" t="str">
        <f t="shared" si="792"/>
        <v/>
      </c>
      <c r="AK2881" s="22" t="e">
        <f>TRIM(#REF!)</f>
        <v>#REF!</v>
      </c>
      <c r="AL2881" s="23" t="e">
        <f>IF(#REF!=0,"",#REF!)</f>
        <v>#REF!</v>
      </c>
      <c r="AM2881" s="19" t="e">
        <f>IF(#REF!=0,"",#REF!)</f>
        <v>#REF!</v>
      </c>
      <c r="AN2881" s="23" t="e">
        <f>IF($AK2881="","",#REF!)</f>
        <v>#REF!</v>
      </c>
      <c r="AO2881" s="23" t="e">
        <f t="shared" si="802"/>
        <v>#REF!</v>
      </c>
      <c r="AP2881" s="19" t="e">
        <f>IF(#REF!=0,"",#REF!)</f>
        <v>#REF!</v>
      </c>
      <c r="AQ2881" s="19" t="e">
        <f>IF(#REF!=0,"",#REF!)</f>
        <v>#REF!</v>
      </c>
      <c r="AR2881" s="19" t="e">
        <f>IF(#REF!=0,"",#REF!)</f>
        <v>#REF!</v>
      </c>
      <c r="AS2881" s="19" t="e">
        <f>#REF!</f>
        <v>#REF!</v>
      </c>
    </row>
    <row r="2882" spans="4:45" ht="19.5" thickTop="1" thickBot="1" x14ac:dyDescent="0.25">
      <c r="D2882" s="1" t="str">
        <f t="shared" si="805"/>
        <v/>
      </c>
      <c r="E2882" s="1" t="str">
        <f t="shared" si="806"/>
        <v/>
      </c>
      <c r="K2882" s="19" t="str">
        <f t="shared" si="793"/>
        <v/>
      </c>
      <c r="L2882" s="19">
        <f t="shared" si="803"/>
        <v>10000</v>
      </c>
      <c r="M2882" s="22" t="str">
        <f>TRIM(Data!$N2879)</f>
        <v>Rosea Plena [Magnolia Gardens]</v>
      </c>
      <c r="N2882" s="22" t="str">
        <f>TRIM(Data!$A2879)</f>
        <v>Rosea Plena [Magnolia Gardens]</v>
      </c>
      <c r="O2882" s="23">
        <f>IF(Data!$B2879=0,"",Data!$B2879)</f>
        <v>1840</v>
      </c>
      <c r="P2882" s="19" t="str">
        <f>IF(Data!$C2879=0,"",Data!$C2879)</f>
        <v>1</v>
      </c>
      <c r="Q2882" s="23" t="str">
        <f>IF($M2882="","",Data!$E2879)</f>
        <v>M</v>
      </c>
      <c r="R2882" s="23" t="str">
        <f t="shared" si="794"/>
        <v>M</v>
      </c>
      <c r="S2882" s="23" t="str">
        <f t="shared" si="795"/>
        <v>M</v>
      </c>
      <c r="T2882" s="19" t="str">
        <f>IF(Data!$F2879=0,"",Data!$F2879)</f>
        <v/>
      </c>
      <c r="U2882" s="19" t="str">
        <f>IF(Data!$G2879=0,"",Data!$G2879)</f>
        <v>FD</v>
      </c>
      <c r="V2882" s="19" t="str">
        <f>IF(Data!$D2879=0,"",Data!$D2879)</f>
        <v>ANTIQUE</v>
      </c>
      <c r="W2882" s="19" t="str">
        <f>Data!$H2879</f>
        <v>Japonica</v>
      </c>
      <c r="Y2882" s="41" t="e">
        <f t="shared" si="790"/>
        <v>#REF!</v>
      </c>
      <c r="Z2882" s="8">
        <f t="shared" si="796"/>
        <v>2882</v>
      </c>
      <c r="AA2882" s="8" t="str">
        <f t="shared" si="797"/>
        <v>Rosea Plena [Magnolia Gardens]</v>
      </c>
      <c r="AB2882" s="8" t="str">
        <f t="shared" si="798"/>
        <v>M</v>
      </c>
      <c r="AC2882" s="8" t="str">
        <f t="shared" si="799"/>
        <v/>
      </c>
      <c r="AD2882" s="8" t="str">
        <f t="shared" si="804"/>
        <v>FD</v>
      </c>
      <c r="AE2882" s="8" t="str">
        <f t="shared" si="800"/>
        <v>ANTIQUE</v>
      </c>
      <c r="AF2882" s="5">
        <f t="shared" si="801"/>
        <v>1840</v>
      </c>
      <c r="AG2882" s="46">
        <v>2879</v>
      </c>
      <c r="AH2882" s="47" t="str">
        <f t="shared" si="791"/>
        <v/>
      </c>
      <c r="AI2882" s="48" t="str">
        <f t="shared" si="792"/>
        <v/>
      </c>
      <c r="AK2882" s="22" t="e">
        <f>TRIM(#REF!)</f>
        <v>#REF!</v>
      </c>
      <c r="AL2882" s="23" t="e">
        <f>IF(#REF!=0,"",#REF!)</f>
        <v>#REF!</v>
      </c>
      <c r="AM2882" s="19" t="e">
        <f>IF(#REF!=0,"",#REF!)</f>
        <v>#REF!</v>
      </c>
      <c r="AN2882" s="23" t="e">
        <f>IF($AK2882="","",#REF!)</f>
        <v>#REF!</v>
      </c>
      <c r="AO2882" s="23" t="e">
        <f t="shared" si="802"/>
        <v>#REF!</v>
      </c>
      <c r="AP2882" s="19" t="e">
        <f>IF(#REF!=0,"",#REF!)</f>
        <v>#REF!</v>
      </c>
      <c r="AQ2882" s="19" t="e">
        <f>IF(#REF!=0,"",#REF!)</f>
        <v>#REF!</v>
      </c>
      <c r="AR2882" s="19" t="e">
        <f>IF(#REF!=0,"",#REF!)</f>
        <v>#REF!</v>
      </c>
      <c r="AS2882" s="19" t="e">
        <f>#REF!</f>
        <v>#REF!</v>
      </c>
    </row>
    <row r="2883" spans="4:45" ht="19.5" thickTop="1" thickBot="1" x14ac:dyDescent="0.25">
      <c r="D2883" s="1" t="str">
        <f t="shared" si="805"/>
        <v/>
      </c>
      <c r="E2883" s="1" t="str">
        <f t="shared" si="806"/>
        <v/>
      </c>
      <c r="K2883" s="19" t="str">
        <f t="shared" si="793"/>
        <v/>
      </c>
      <c r="L2883" s="19">
        <f t="shared" si="803"/>
        <v>10000</v>
      </c>
      <c r="M2883" s="22" t="str">
        <f>TRIM(Data!$N2880)</f>
        <v>Rosea Superba [United States]</v>
      </c>
      <c r="N2883" s="22" t="str">
        <f>TRIM(Data!$A2880)</f>
        <v>Rosea Superba [United States]</v>
      </c>
      <c r="O2883" s="23" t="str">
        <f>IF(Data!$B2880=0,"",Data!$B2880)</f>
        <v>1890's</v>
      </c>
      <c r="P2883" s="19" t="str">
        <f>IF(Data!$C2880=0,"",Data!$C2880)</f>
        <v>1</v>
      </c>
      <c r="Q2883" s="23" t="str">
        <f>IF($M2883="","",Data!$E2880)</f>
        <v>L-VL</v>
      </c>
      <c r="R2883" s="23" t="str">
        <f t="shared" si="794"/>
        <v>L</v>
      </c>
      <c r="S2883" s="23" t="str">
        <f t="shared" si="795"/>
        <v>L</v>
      </c>
      <c r="T2883" s="19" t="str">
        <f>IF(Data!$F2880=0,"",Data!$F2880)</f>
        <v/>
      </c>
      <c r="U2883" s="19" t="str">
        <f>IF(Data!$G2880=0,"",Data!$G2880)</f>
        <v/>
      </c>
      <c r="V2883" s="19" t="str">
        <f>IF(Data!$D2880=0,"",Data!$D2880)</f>
        <v>ANTIQUE</v>
      </c>
      <c r="W2883" s="19" t="str">
        <f>Data!$H2880</f>
        <v>Japonica</v>
      </c>
      <c r="Y2883" s="41" t="e">
        <f t="shared" si="790"/>
        <v>#REF!</v>
      </c>
      <c r="Z2883" s="8">
        <f t="shared" si="796"/>
        <v>2883</v>
      </c>
      <c r="AA2883" s="8" t="str">
        <f t="shared" si="797"/>
        <v>Rosea Superba [United States]</v>
      </c>
      <c r="AB2883" s="8" t="str">
        <f t="shared" si="798"/>
        <v>L</v>
      </c>
      <c r="AC2883" s="8" t="str">
        <f t="shared" si="799"/>
        <v/>
      </c>
      <c r="AD2883" s="8" t="str">
        <f t="shared" si="804"/>
        <v/>
      </c>
      <c r="AE2883" s="8" t="str">
        <f t="shared" si="800"/>
        <v>ANTIQUE</v>
      </c>
      <c r="AF2883" s="5" t="str">
        <f t="shared" si="801"/>
        <v>1890's</v>
      </c>
      <c r="AG2883" s="46">
        <v>2880</v>
      </c>
      <c r="AH2883" s="47" t="str">
        <f t="shared" si="791"/>
        <v/>
      </c>
      <c r="AI2883" s="48" t="str">
        <f t="shared" si="792"/>
        <v/>
      </c>
      <c r="AK2883" s="22" t="e">
        <f>TRIM(#REF!)</f>
        <v>#REF!</v>
      </c>
      <c r="AL2883" s="23" t="e">
        <f>IF(#REF!=0,"",#REF!)</f>
        <v>#REF!</v>
      </c>
      <c r="AM2883" s="19" t="e">
        <f>IF(#REF!=0,"",#REF!)</f>
        <v>#REF!</v>
      </c>
      <c r="AN2883" s="23" t="e">
        <f>IF($AK2883="","",#REF!)</f>
        <v>#REF!</v>
      </c>
      <c r="AO2883" s="23" t="e">
        <f t="shared" si="802"/>
        <v>#REF!</v>
      </c>
      <c r="AP2883" s="19" t="e">
        <f>IF(#REF!=0,"",#REF!)</f>
        <v>#REF!</v>
      </c>
      <c r="AQ2883" s="19" t="e">
        <f>IF(#REF!=0,"",#REF!)</f>
        <v>#REF!</v>
      </c>
      <c r="AR2883" s="19" t="e">
        <f>IF(#REF!=0,"",#REF!)</f>
        <v>#REF!</v>
      </c>
      <c r="AS2883" s="19" t="e">
        <f>#REF!</f>
        <v>#REF!</v>
      </c>
    </row>
    <row r="2884" spans="4:45" ht="19.5" thickTop="1" thickBot="1" x14ac:dyDescent="0.25">
      <c r="D2884" s="1" t="str">
        <f t="shared" si="805"/>
        <v/>
      </c>
      <c r="E2884" s="1" t="str">
        <f t="shared" si="806"/>
        <v/>
      </c>
      <c r="K2884" s="19" t="str">
        <f t="shared" si="793"/>
        <v/>
      </c>
      <c r="L2884" s="19">
        <f t="shared" si="803"/>
        <v>10000</v>
      </c>
      <c r="M2884" s="22" t="str">
        <f>TRIM(Data!$N2881)</f>
        <v>Rosea Superba Var. [United States]</v>
      </c>
      <c r="N2884" s="22" t="str">
        <f>TRIM(Data!$A2881)</f>
        <v>Rosea Superba Var. [United States] (Margaret Sandusky)</v>
      </c>
      <c r="O2884" s="23">
        <f>IF(Data!$B2881=0,"",Data!$B2881)</f>
        <v>1945</v>
      </c>
      <c r="P2884" s="19" t="str">
        <f>IF(Data!$C2881=0,"",Data!$C2881)</f>
        <v/>
      </c>
      <c r="Q2884" s="23" t="str">
        <f>IF($M2884="","",Data!$E2881)</f>
        <v>L-VL</v>
      </c>
      <c r="R2884" s="23" t="str">
        <f t="shared" si="794"/>
        <v>L</v>
      </c>
      <c r="S2884" s="23" t="str">
        <f t="shared" si="795"/>
        <v>L</v>
      </c>
      <c r="T2884" s="19" t="str">
        <f>IF(Data!$F2881=0,"",Data!$F2881)</f>
        <v/>
      </c>
      <c r="U2884" s="19" t="str">
        <f>IF(Data!$G2881=0,"",Data!$G2881)</f>
        <v/>
      </c>
      <c r="V2884" s="19" t="str">
        <f>IF(Data!$D2881=0,"",Data!$D2881)</f>
        <v/>
      </c>
      <c r="W2884" s="19" t="str">
        <f>Data!$H2881</f>
        <v>Japonica</v>
      </c>
      <c r="Y2884" s="41" t="e">
        <f t="shared" ref="Y2884:Y2947" si="807">RANK(Z2884,Z$4:Z$3653,1)</f>
        <v>#REF!</v>
      </c>
      <c r="Z2884" s="8">
        <f t="shared" si="796"/>
        <v>10000</v>
      </c>
      <c r="AA2884" s="8" t="str">
        <f t="shared" si="797"/>
        <v>Rosea Superba Var. [United States]</v>
      </c>
      <c r="AB2884" s="8" t="str">
        <f t="shared" si="798"/>
        <v>L</v>
      </c>
      <c r="AC2884" s="8" t="str">
        <f t="shared" si="799"/>
        <v/>
      </c>
      <c r="AD2884" s="8" t="str">
        <f t="shared" si="804"/>
        <v/>
      </c>
      <c r="AE2884" s="8" t="str">
        <f t="shared" si="800"/>
        <v/>
      </c>
      <c r="AF2884" s="5">
        <f t="shared" si="801"/>
        <v>1945</v>
      </c>
      <c r="AG2884" s="46">
        <v>2881</v>
      </c>
      <c r="AH2884" s="47" t="str">
        <f t="shared" ref="AH2884:AH2947" si="808">IF(ISERROR(VLOOKUP($AG2884,$Y$4:$AE$3653,2,FALSE)),"",VLOOKUP($AG2884,$Y$4:$AE$3653,3,FALSE))</f>
        <v/>
      </c>
      <c r="AI2884" s="48" t="str">
        <f t="shared" ref="AI2884:AI2947" si="809">IF(ISERROR(VLOOKUP($AG2884,$Y$4:$AE$3653,2,FALSE)),"",VLOOKUP($AG2884,$Y$4:$AF$3653,8,FALSE))</f>
        <v/>
      </c>
      <c r="AK2884" s="22" t="e">
        <f>TRIM(#REF!)</f>
        <v>#REF!</v>
      </c>
      <c r="AL2884" s="23" t="e">
        <f>IF(#REF!=0,"",#REF!)</f>
        <v>#REF!</v>
      </c>
      <c r="AM2884" s="19" t="e">
        <f>IF(#REF!=0,"",#REF!)</f>
        <v>#REF!</v>
      </c>
      <c r="AN2884" s="23" t="e">
        <f>IF($AK2884="","",#REF!)</f>
        <v>#REF!</v>
      </c>
      <c r="AO2884" s="23" t="e">
        <f t="shared" si="802"/>
        <v>#REF!</v>
      </c>
      <c r="AP2884" s="19" t="e">
        <f>IF(#REF!=0,"",#REF!)</f>
        <v>#REF!</v>
      </c>
      <c r="AQ2884" s="19" t="e">
        <f>IF(#REF!=0,"",#REF!)</f>
        <v>#REF!</v>
      </c>
      <c r="AR2884" s="19" t="e">
        <f>IF(#REF!=0,"",#REF!)</f>
        <v>#REF!</v>
      </c>
      <c r="AS2884" s="19" t="e">
        <f>#REF!</f>
        <v>#REF!</v>
      </c>
    </row>
    <row r="2885" spans="4:45" ht="19.5" thickTop="1" thickBot="1" x14ac:dyDescent="0.25">
      <c r="D2885" s="1" t="str">
        <f t="shared" si="805"/>
        <v/>
      </c>
      <c r="E2885" s="1" t="str">
        <f t="shared" si="806"/>
        <v/>
      </c>
      <c r="K2885" s="19" t="str">
        <f t="shared" ref="K2885:K2948" si="810">IF(L2885=10000,"",RANK(L2885,$L$4:$L$3653,1))</f>
        <v/>
      </c>
      <c r="L2885" s="19">
        <f t="shared" si="803"/>
        <v>10000</v>
      </c>
      <c r="M2885" s="22" t="str">
        <f>TRIM(Data!$N2882)</f>
        <v>Rosehill Red</v>
      </c>
      <c r="N2885" s="22" t="str">
        <f>TRIM(Data!$A2882)</f>
        <v>Rosehill Red</v>
      </c>
      <c r="O2885" s="23" t="str">
        <f>IF(Data!$B2882=0,"",Data!$B2882)</f>
        <v>1800's - Mid</v>
      </c>
      <c r="P2885" s="19" t="str">
        <f>IF(Data!$C2882=0,"",Data!$C2882)</f>
        <v/>
      </c>
      <c r="Q2885" s="23" t="str">
        <f>IF($M2885="","",Data!$E2882)</f>
        <v>M</v>
      </c>
      <c r="R2885" s="23" t="str">
        <f t="shared" ref="R2885:R2948" si="811">IF($M2885="","",IF($Q2885="Min","Min",IF($Q2885="Min-S",IF($J$1=1,"S","Min"),IF(OR($Q2885="S",$Q2885="S-M"),"S",IF(OR($Q2885="M",$Q2885="M-L"),"M",IF(OR($Q2885="L",$Q2885="L-VL"),"L",IF($Q2885="VL","VL")))))))</f>
        <v>M</v>
      </c>
      <c r="S2885" s="23" t="str">
        <f t="shared" ref="S2885:S2948" si="812">IF($J$1=1,$R2885,$Q2885)</f>
        <v>M</v>
      </c>
      <c r="T2885" s="19" t="str">
        <f>IF(Data!$F2882=0,"",Data!$F2882)</f>
        <v/>
      </c>
      <c r="U2885" s="19" t="str">
        <f>IF(Data!$G2882=0,"",Data!$G2882)</f>
        <v/>
      </c>
      <c r="V2885" s="19" t="str">
        <f>IF(Data!$D2882=0,"",Data!$D2882)</f>
        <v>ANTIQUE</v>
      </c>
      <c r="W2885" s="19" t="str">
        <f>Data!$H2882</f>
        <v>Japonica</v>
      </c>
      <c r="Y2885" s="41" t="e">
        <f t="shared" si="807"/>
        <v>#REF!</v>
      </c>
      <c r="Z2885" s="8">
        <f t="shared" ref="Z2885:Z2948" si="813">IF($V2885="ANTIQUE",IF($W2885="Japonica",ROW(),10000),10000)</f>
        <v>2885</v>
      </c>
      <c r="AA2885" s="8" t="str">
        <f t="shared" ref="AA2885:AA2948" si="814">$M2885</f>
        <v>Rosehill Red</v>
      </c>
      <c r="AB2885" s="8" t="str">
        <f t="shared" ref="AB2885:AB2948" si="815">$R2885</f>
        <v>M</v>
      </c>
      <c r="AC2885" s="8" t="str">
        <f t="shared" ref="AC2885:AC2948" si="816">$T2885</f>
        <v/>
      </c>
      <c r="AD2885" s="8" t="str">
        <f t="shared" si="804"/>
        <v/>
      </c>
      <c r="AE2885" s="8" t="str">
        <f t="shared" ref="AE2885:AE2948" si="817">$V2885</f>
        <v>ANTIQUE</v>
      </c>
      <c r="AF2885" s="5" t="str">
        <f t="shared" ref="AF2885:AF2948" si="818">$O2885</f>
        <v>1800's - Mid</v>
      </c>
      <c r="AG2885" s="46">
        <v>2882</v>
      </c>
      <c r="AH2885" s="47" t="str">
        <f t="shared" si="808"/>
        <v/>
      </c>
      <c r="AI2885" s="48" t="str">
        <f t="shared" si="809"/>
        <v/>
      </c>
      <c r="AK2885" s="22" t="e">
        <f>TRIM(#REF!)</f>
        <v>#REF!</v>
      </c>
      <c r="AL2885" s="23" t="e">
        <f>IF(#REF!=0,"",#REF!)</f>
        <v>#REF!</v>
      </c>
      <c r="AM2885" s="19" t="e">
        <f>IF(#REF!=0,"",#REF!)</f>
        <v>#REF!</v>
      </c>
      <c r="AN2885" s="23" t="e">
        <f>IF($AK2885="","",#REF!)</f>
        <v>#REF!</v>
      </c>
      <c r="AO2885" s="23" t="e">
        <f t="shared" ref="AO2885:AO2948" si="819">IF($AK2885="","",IF($AN2885="Min","Min",IF($AN2885="Min-S",IF($J$1=1,"S","Min"),IF(OR($AN2885="S",$AN2885="S-M"),"S",IF(OR($AN2885="M",$AN2885="M-L"),"M",IF(OR($AN2885="L",$AN2885="L-VL"),"L",IF($AN2885="VL","VL")))))))</f>
        <v>#REF!</v>
      </c>
      <c r="AP2885" s="19" t="e">
        <f>IF(#REF!=0,"",#REF!)</f>
        <v>#REF!</v>
      </c>
      <c r="AQ2885" s="19" t="e">
        <f>IF(#REF!=0,"",#REF!)</f>
        <v>#REF!</v>
      </c>
      <c r="AR2885" s="19" t="e">
        <f>IF(#REF!=0,"",#REF!)</f>
        <v>#REF!</v>
      </c>
      <c r="AS2885" s="19" t="e">
        <f>#REF!</f>
        <v>#REF!</v>
      </c>
    </row>
    <row r="2886" spans="4:45" ht="19.5" thickTop="1" thickBot="1" x14ac:dyDescent="0.25">
      <c r="D2886" s="1" t="str">
        <f t="shared" si="805"/>
        <v/>
      </c>
      <c r="E2886" s="1" t="str">
        <f t="shared" si="806"/>
        <v/>
      </c>
      <c r="K2886" s="19" t="str">
        <f t="shared" si="810"/>
        <v/>
      </c>
      <c r="L2886" s="19">
        <f t="shared" si="803"/>
        <v>10000</v>
      </c>
      <c r="M2886" s="22" t="str">
        <f>TRIM(Data!$N2883)</f>
        <v>Rosemarie Ostberg</v>
      </c>
      <c r="N2886" s="22" t="str">
        <f>TRIM(Data!$A2883)</f>
        <v>Rosemarie Ostberg</v>
      </c>
      <c r="O2886" s="23">
        <f>IF(Data!$B2883=0,"",Data!$B2883)</f>
        <v>2013</v>
      </c>
      <c r="P2886" s="19" t="str">
        <f>IF(Data!$C2883=0,"",Data!$C2883)</f>
        <v>1</v>
      </c>
      <c r="Q2886" s="23" t="str">
        <f>IF($M2886="","",Data!$E2883)</f>
        <v>M</v>
      </c>
      <c r="R2886" s="23" t="str">
        <f t="shared" si="811"/>
        <v>M</v>
      </c>
      <c r="S2886" s="23" t="str">
        <f t="shared" si="812"/>
        <v>M</v>
      </c>
      <c r="T2886" s="19" t="str">
        <f>IF(Data!$F2883=0,"",Data!$F2883)</f>
        <v/>
      </c>
      <c r="U2886" s="19" t="str">
        <f>IF(Data!$G2883=0,"",Data!$G2883)</f>
        <v/>
      </c>
      <c r="V2886" s="19" t="str">
        <f>IF(Data!$D2883=0,"",Data!$D2883)</f>
        <v/>
      </c>
      <c r="W2886" s="19" t="str">
        <f>Data!$H2883</f>
        <v>Japonica</v>
      </c>
      <c r="Y2886" s="41" t="e">
        <f t="shared" si="807"/>
        <v>#REF!</v>
      </c>
      <c r="Z2886" s="8">
        <f t="shared" si="813"/>
        <v>10000</v>
      </c>
      <c r="AA2886" s="8" t="str">
        <f t="shared" si="814"/>
        <v>Rosemarie Ostberg</v>
      </c>
      <c r="AB2886" s="8" t="str">
        <f t="shared" si="815"/>
        <v>M</v>
      </c>
      <c r="AC2886" s="8" t="str">
        <f t="shared" si="816"/>
        <v/>
      </c>
      <c r="AD2886" s="8" t="str">
        <f t="shared" si="804"/>
        <v/>
      </c>
      <c r="AE2886" s="8" t="str">
        <f t="shared" si="817"/>
        <v/>
      </c>
      <c r="AF2886" s="5">
        <f t="shared" si="818"/>
        <v>2013</v>
      </c>
      <c r="AG2886" s="46">
        <v>2883</v>
      </c>
      <c r="AH2886" s="47" t="str">
        <f t="shared" si="808"/>
        <v/>
      </c>
      <c r="AI2886" s="48" t="str">
        <f t="shared" si="809"/>
        <v/>
      </c>
      <c r="AK2886" s="22" t="e">
        <f>TRIM(#REF!)</f>
        <v>#REF!</v>
      </c>
      <c r="AL2886" s="23" t="e">
        <f>IF(#REF!=0,"",#REF!)</f>
        <v>#REF!</v>
      </c>
      <c r="AM2886" s="19" t="e">
        <f>IF(#REF!=0,"",#REF!)</f>
        <v>#REF!</v>
      </c>
      <c r="AN2886" s="23" t="e">
        <f>IF($AK2886="","",#REF!)</f>
        <v>#REF!</v>
      </c>
      <c r="AO2886" s="23" t="e">
        <f t="shared" si="819"/>
        <v>#REF!</v>
      </c>
      <c r="AP2886" s="19" t="e">
        <f>IF(#REF!=0,"",#REF!)</f>
        <v>#REF!</v>
      </c>
      <c r="AQ2886" s="19" t="e">
        <f>IF(#REF!=0,"",#REF!)</f>
        <v>#REF!</v>
      </c>
      <c r="AR2886" s="19" t="e">
        <f>IF(#REF!=0,"",#REF!)</f>
        <v>#REF!</v>
      </c>
      <c r="AS2886" s="19" t="e">
        <f>#REF!</f>
        <v>#REF!</v>
      </c>
    </row>
    <row r="2887" spans="4:45" ht="19.5" thickTop="1" thickBot="1" x14ac:dyDescent="0.25">
      <c r="D2887" s="1" t="str">
        <f t="shared" si="805"/>
        <v/>
      </c>
      <c r="E2887" s="1" t="str">
        <f t="shared" si="806"/>
        <v/>
      </c>
      <c r="K2887" s="19" t="str">
        <f t="shared" si="810"/>
        <v/>
      </c>
      <c r="L2887" s="19">
        <f t="shared" si="803"/>
        <v>10000</v>
      </c>
      <c r="M2887" s="22" t="str">
        <f>TRIM(Data!$N2884)</f>
        <v>Rosemary Jean</v>
      </c>
      <c r="N2887" s="22" t="str">
        <f>TRIM(Data!$A2884)</f>
        <v>Rosemary Jean</v>
      </c>
      <c r="O2887" s="23">
        <f>IF(Data!$B2884=0,"",Data!$B2884)</f>
        <v>2002</v>
      </c>
      <c r="P2887" s="19" t="str">
        <f>IF(Data!$C2884=0,"",Data!$C2884)</f>
        <v/>
      </c>
      <c r="Q2887" s="23" t="str">
        <f>IF($M2887="","",Data!$E2884)</f>
        <v>M</v>
      </c>
      <c r="R2887" s="23" t="str">
        <f t="shared" si="811"/>
        <v>M</v>
      </c>
      <c r="S2887" s="23" t="str">
        <f t="shared" si="812"/>
        <v>M</v>
      </c>
      <c r="T2887" s="19" t="str">
        <f>IF(Data!$F2884=0,"",Data!$F2884)</f>
        <v/>
      </c>
      <c r="U2887" s="19" t="str">
        <f>IF(Data!$G2884=0,"",Data!$G2884)</f>
        <v>FD</v>
      </c>
      <c r="V2887" s="19" t="str">
        <f>IF(Data!$D2884=0,"",Data!$D2884)</f>
        <v/>
      </c>
      <c r="W2887" s="19" t="str">
        <f>Data!$H2884</f>
        <v>Japonica</v>
      </c>
      <c r="Y2887" s="41" t="e">
        <f t="shared" si="807"/>
        <v>#REF!</v>
      </c>
      <c r="Z2887" s="8">
        <f t="shared" si="813"/>
        <v>10000</v>
      </c>
      <c r="AA2887" s="8" t="str">
        <f t="shared" si="814"/>
        <v>Rosemary Jean</v>
      </c>
      <c r="AB2887" s="8" t="str">
        <f t="shared" si="815"/>
        <v>M</v>
      </c>
      <c r="AC2887" s="8" t="str">
        <f t="shared" si="816"/>
        <v/>
      </c>
      <c r="AD2887" s="8" t="str">
        <f t="shared" si="804"/>
        <v>FD</v>
      </c>
      <c r="AE2887" s="8" t="str">
        <f t="shared" si="817"/>
        <v/>
      </c>
      <c r="AF2887" s="5">
        <f t="shared" si="818"/>
        <v>2002</v>
      </c>
      <c r="AG2887" s="46">
        <v>2884</v>
      </c>
      <c r="AH2887" s="47" t="str">
        <f t="shared" si="808"/>
        <v/>
      </c>
      <c r="AI2887" s="48" t="str">
        <f t="shared" si="809"/>
        <v/>
      </c>
      <c r="AK2887" s="22" t="e">
        <f>TRIM(#REF!)</f>
        <v>#REF!</v>
      </c>
      <c r="AL2887" s="23" t="e">
        <f>IF(#REF!=0,"",#REF!)</f>
        <v>#REF!</v>
      </c>
      <c r="AM2887" s="19" t="e">
        <f>IF(#REF!=0,"",#REF!)</f>
        <v>#REF!</v>
      </c>
      <c r="AN2887" s="23" t="e">
        <f>IF($AK2887="","",#REF!)</f>
        <v>#REF!</v>
      </c>
      <c r="AO2887" s="23" t="e">
        <f t="shared" si="819"/>
        <v>#REF!</v>
      </c>
      <c r="AP2887" s="19" t="e">
        <f>IF(#REF!=0,"",#REF!)</f>
        <v>#REF!</v>
      </c>
      <c r="AQ2887" s="19" t="e">
        <f>IF(#REF!=0,"",#REF!)</f>
        <v>#REF!</v>
      </c>
      <c r="AR2887" s="19" t="e">
        <f>IF(#REF!=0,"",#REF!)</f>
        <v>#REF!</v>
      </c>
      <c r="AS2887" s="19" t="e">
        <f>#REF!</f>
        <v>#REF!</v>
      </c>
    </row>
    <row r="2888" spans="4:45" ht="19.5" thickTop="1" thickBot="1" x14ac:dyDescent="0.25">
      <c r="D2888" s="1" t="str">
        <f t="shared" si="805"/>
        <v/>
      </c>
      <c r="E2888" s="1" t="str">
        <f t="shared" si="806"/>
        <v/>
      </c>
      <c r="K2888" s="19" t="str">
        <f t="shared" si="810"/>
        <v/>
      </c>
      <c r="L2888" s="19">
        <f t="shared" si="803"/>
        <v>10000</v>
      </c>
      <c r="M2888" s="22" t="str">
        <f>TRIM(Data!$N2885)</f>
        <v>Ross</v>
      </c>
      <c r="N2888" s="22" t="str">
        <f>TRIM(Data!$A2885)</f>
        <v>Ross (Pride of Houston)</v>
      </c>
      <c r="O2888" s="23">
        <f>IF(Data!$B2885=0,"",Data!$B2885)</f>
        <v>1945</v>
      </c>
      <c r="P2888" s="19" t="str">
        <f>IF(Data!$C2885=0,"",Data!$C2885)</f>
        <v/>
      </c>
      <c r="Q2888" s="23" t="str">
        <f>IF($M2888="","",Data!$E2885)</f>
        <v>M</v>
      </c>
      <c r="R2888" s="23" t="str">
        <f t="shared" si="811"/>
        <v>M</v>
      </c>
      <c r="S2888" s="23" t="str">
        <f t="shared" si="812"/>
        <v>M</v>
      </c>
      <c r="T2888" s="19" t="str">
        <f>IF(Data!$F2885=0,"",Data!$F2885)</f>
        <v/>
      </c>
      <c r="U2888" s="19" t="str">
        <f>IF(Data!$G2885=0,"",Data!$G2885)</f>
        <v/>
      </c>
      <c r="V2888" s="19" t="str">
        <f>IF(Data!$D2885=0,"",Data!$D2885)</f>
        <v/>
      </c>
      <c r="W2888" s="19" t="str">
        <f>Data!$H2885</f>
        <v>Japonica</v>
      </c>
      <c r="Y2888" s="41" t="e">
        <f t="shared" si="807"/>
        <v>#REF!</v>
      </c>
      <c r="Z2888" s="8">
        <f t="shared" si="813"/>
        <v>10000</v>
      </c>
      <c r="AA2888" s="8" t="str">
        <f t="shared" si="814"/>
        <v>Ross</v>
      </c>
      <c r="AB2888" s="8" t="str">
        <f t="shared" si="815"/>
        <v>M</v>
      </c>
      <c r="AC2888" s="8" t="str">
        <f t="shared" si="816"/>
        <v/>
      </c>
      <c r="AD2888" s="8" t="str">
        <f t="shared" si="804"/>
        <v/>
      </c>
      <c r="AE2888" s="8" t="str">
        <f t="shared" si="817"/>
        <v/>
      </c>
      <c r="AF2888" s="5">
        <f t="shared" si="818"/>
        <v>1945</v>
      </c>
      <c r="AG2888" s="46">
        <v>2885</v>
      </c>
      <c r="AH2888" s="47" t="str">
        <f t="shared" si="808"/>
        <v/>
      </c>
      <c r="AI2888" s="48" t="str">
        <f t="shared" si="809"/>
        <v/>
      </c>
      <c r="AK2888" s="22" t="e">
        <f>TRIM(#REF!)</f>
        <v>#REF!</v>
      </c>
      <c r="AL2888" s="23" t="e">
        <f>IF(#REF!=0,"",#REF!)</f>
        <v>#REF!</v>
      </c>
      <c r="AM2888" s="19" t="e">
        <f>IF(#REF!=0,"",#REF!)</f>
        <v>#REF!</v>
      </c>
      <c r="AN2888" s="23" t="e">
        <f>IF($AK2888="","",#REF!)</f>
        <v>#REF!</v>
      </c>
      <c r="AO2888" s="23" t="e">
        <f t="shared" si="819"/>
        <v>#REF!</v>
      </c>
      <c r="AP2888" s="19" t="e">
        <f>IF(#REF!=0,"",#REF!)</f>
        <v>#REF!</v>
      </c>
      <c r="AQ2888" s="19" t="e">
        <f>IF(#REF!=0,"",#REF!)</f>
        <v>#REF!</v>
      </c>
      <c r="AR2888" s="19" t="e">
        <f>IF(#REF!=0,"",#REF!)</f>
        <v>#REF!</v>
      </c>
      <c r="AS2888" s="19" t="e">
        <f>#REF!</f>
        <v>#REF!</v>
      </c>
    </row>
    <row r="2889" spans="4:45" ht="19.5" thickTop="1" thickBot="1" x14ac:dyDescent="0.25">
      <c r="D2889" s="1" t="str">
        <f t="shared" si="805"/>
        <v/>
      </c>
      <c r="E2889" s="1" t="str">
        <f t="shared" si="806"/>
        <v/>
      </c>
      <c r="K2889" s="19" t="str">
        <f t="shared" si="810"/>
        <v/>
      </c>
      <c r="L2889" s="19">
        <f t="shared" si="803"/>
        <v>10000</v>
      </c>
      <c r="M2889" s="22" t="str">
        <f>TRIM(Data!$N2886)</f>
        <v>Ross Clark</v>
      </c>
      <c r="N2889" s="22" t="str">
        <f>TRIM(Data!$A2886)</f>
        <v>Ross Clark (R)</v>
      </c>
      <c r="O2889" s="23">
        <f>IF(Data!$B2886=0,"",Data!$B2886)</f>
        <v>1967</v>
      </c>
      <c r="P2889" s="19" t="str">
        <f>IF(Data!$C2886=0,"",Data!$C2886)</f>
        <v/>
      </c>
      <c r="Q2889" s="23" t="str">
        <f>IF($M2889="","",Data!$E2886)</f>
        <v>VL</v>
      </c>
      <c r="R2889" s="23" t="str">
        <f t="shared" si="811"/>
        <v>VL</v>
      </c>
      <c r="S2889" s="23" t="str">
        <f t="shared" si="812"/>
        <v>VL</v>
      </c>
      <c r="T2889" s="19" t="str">
        <f>IF(Data!$F2886=0,"",Data!$F2886)</f>
        <v/>
      </c>
      <c r="U2889" s="19" t="str">
        <f>IF(Data!$G2886=0,"",Data!$G2886)</f>
        <v/>
      </c>
      <c r="V2889" s="19" t="str">
        <f>IF(Data!$D2886=0,"",Data!$D2886)</f>
        <v/>
      </c>
      <c r="W2889" s="19" t="str">
        <f>Data!$H2886</f>
        <v>Reticulata</v>
      </c>
      <c r="Y2889" s="41" t="e">
        <f t="shared" si="807"/>
        <v>#REF!</v>
      </c>
      <c r="Z2889" s="8">
        <f t="shared" si="813"/>
        <v>10000</v>
      </c>
      <c r="AA2889" s="8" t="str">
        <f t="shared" si="814"/>
        <v>Ross Clark</v>
      </c>
      <c r="AB2889" s="8" t="str">
        <f t="shared" si="815"/>
        <v>VL</v>
      </c>
      <c r="AC2889" s="8" t="str">
        <f t="shared" si="816"/>
        <v/>
      </c>
      <c r="AD2889" s="8" t="str">
        <f t="shared" si="804"/>
        <v/>
      </c>
      <c r="AE2889" s="8" t="str">
        <f t="shared" si="817"/>
        <v/>
      </c>
      <c r="AF2889" s="5">
        <f t="shared" si="818"/>
        <v>1967</v>
      </c>
      <c r="AG2889" s="46">
        <v>2886</v>
      </c>
      <c r="AH2889" s="47" t="str">
        <f t="shared" si="808"/>
        <v/>
      </c>
      <c r="AI2889" s="48" t="str">
        <f t="shared" si="809"/>
        <v/>
      </c>
      <c r="AK2889" s="22" t="e">
        <f>TRIM(#REF!)</f>
        <v>#REF!</v>
      </c>
      <c r="AL2889" s="23" t="e">
        <f>IF(#REF!=0,"",#REF!)</f>
        <v>#REF!</v>
      </c>
      <c r="AM2889" s="19" t="e">
        <f>IF(#REF!=0,"",#REF!)</f>
        <v>#REF!</v>
      </c>
      <c r="AN2889" s="23" t="e">
        <f>IF($AK2889="","",#REF!)</f>
        <v>#REF!</v>
      </c>
      <c r="AO2889" s="23" t="e">
        <f t="shared" si="819"/>
        <v>#REF!</v>
      </c>
      <c r="AP2889" s="19" t="e">
        <f>IF(#REF!=0,"",#REF!)</f>
        <v>#REF!</v>
      </c>
      <c r="AQ2889" s="19" t="e">
        <f>IF(#REF!=0,"",#REF!)</f>
        <v>#REF!</v>
      </c>
      <c r="AR2889" s="19" t="e">
        <f>IF(#REF!=0,"",#REF!)</f>
        <v>#REF!</v>
      </c>
      <c r="AS2889" s="19" t="e">
        <f>#REF!</f>
        <v>#REF!</v>
      </c>
    </row>
    <row r="2890" spans="4:45" ht="19.5" thickTop="1" thickBot="1" x14ac:dyDescent="0.25">
      <c r="D2890" s="1" t="str">
        <f t="shared" si="805"/>
        <v/>
      </c>
      <c r="E2890" s="1" t="str">
        <f t="shared" si="806"/>
        <v/>
      </c>
      <c r="K2890" s="19" t="str">
        <f t="shared" si="810"/>
        <v/>
      </c>
      <c r="L2890" s="19">
        <f t="shared" si="803"/>
        <v>10000</v>
      </c>
      <c r="M2890" s="22" t="str">
        <f>TRIM(Data!$N2887)</f>
        <v>Rosularis</v>
      </c>
      <c r="N2890" s="22" t="str">
        <f>TRIM(Data!$A2887)</f>
        <v>Rosularis</v>
      </c>
      <c r="O2890" s="23">
        <f>IF(Data!$B2887=0,"",Data!$B2887)</f>
        <v>1941</v>
      </c>
      <c r="P2890" s="19" t="str">
        <f>IF(Data!$C2887=0,"",Data!$C2887)</f>
        <v>1</v>
      </c>
      <c r="Q2890" s="23" t="str">
        <f>IF($M2890="","",Data!$E2887)</f>
        <v>L</v>
      </c>
      <c r="R2890" s="23" t="str">
        <f t="shared" si="811"/>
        <v>L</v>
      </c>
      <c r="S2890" s="23" t="str">
        <f t="shared" si="812"/>
        <v>L</v>
      </c>
      <c r="T2890" s="19" t="str">
        <f>IF(Data!$F2887=0,"",Data!$F2887)</f>
        <v/>
      </c>
      <c r="U2890" s="19" t="str">
        <f>IF(Data!$G2887=0,"",Data!$G2887)</f>
        <v/>
      </c>
      <c r="V2890" s="19" t="str">
        <f>IF(Data!$D2887=0,"",Data!$D2887)</f>
        <v/>
      </c>
      <c r="W2890" s="19" t="str">
        <f>Data!$H2887</f>
        <v>Japonica</v>
      </c>
      <c r="Y2890" s="41" t="e">
        <f t="shared" si="807"/>
        <v>#REF!</v>
      </c>
      <c r="Z2890" s="8">
        <f t="shared" si="813"/>
        <v>10000</v>
      </c>
      <c r="AA2890" s="8" t="str">
        <f t="shared" si="814"/>
        <v>Rosularis</v>
      </c>
      <c r="AB2890" s="8" t="str">
        <f t="shared" si="815"/>
        <v>L</v>
      </c>
      <c r="AC2890" s="8" t="str">
        <f t="shared" si="816"/>
        <v/>
      </c>
      <c r="AD2890" s="8" t="str">
        <f t="shared" si="804"/>
        <v/>
      </c>
      <c r="AE2890" s="8" t="str">
        <f t="shared" si="817"/>
        <v/>
      </c>
      <c r="AF2890" s="5">
        <f t="shared" si="818"/>
        <v>1941</v>
      </c>
      <c r="AG2890" s="46">
        <v>2887</v>
      </c>
      <c r="AH2890" s="47" t="str">
        <f t="shared" si="808"/>
        <v/>
      </c>
      <c r="AI2890" s="48" t="str">
        <f t="shared" si="809"/>
        <v/>
      </c>
      <c r="AK2890" s="22" t="e">
        <f>TRIM(#REF!)</f>
        <v>#REF!</v>
      </c>
      <c r="AL2890" s="23" t="e">
        <f>IF(#REF!=0,"",#REF!)</f>
        <v>#REF!</v>
      </c>
      <c r="AM2890" s="19" t="e">
        <f>IF(#REF!=0,"",#REF!)</f>
        <v>#REF!</v>
      </c>
      <c r="AN2890" s="23" t="e">
        <f>IF($AK2890="","",#REF!)</f>
        <v>#REF!</v>
      </c>
      <c r="AO2890" s="23" t="e">
        <f t="shared" si="819"/>
        <v>#REF!</v>
      </c>
      <c r="AP2890" s="19" t="e">
        <f>IF(#REF!=0,"",#REF!)</f>
        <v>#REF!</v>
      </c>
      <c r="AQ2890" s="19" t="e">
        <f>IF(#REF!=0,"",#REF!)</f>
        <v>#REF!</v>
      </c>
      <c r="AR2890" s="19" t="e">
        <f>IF(#REF!=0,"",#REF!)</f>
        <v>#REF!</v>
      </c>
      <c r="AS2890" s="19" t="e">
        <f>#REF!</f>
        <v>#REF!</v>
      </c>
    </row>
    <row r="2891" spans="4:45" ht="19.5" thickTop="1" thickBot="1" x14ac:dyDescent="0.25">
      <c r="D2891" s="1" t="str">
        <f t="shared" si="805"/>
        <v/>
      </c>
      <c r="E2891" s="1" t="str">
        <f t="shared" si="806"/>
        <v/>
      </c>
      <c r="K2891" s="19" t="str">
        <f t="shared" si="810"/>
        <v/>
      </c>
      <c r="L2891" s="19">
        <f t="shared" si="803"/>
        <v>10000</v>
      </c>
      <c r="M2891" s="22" t="str">
        <f>TRIM(Data!$N2888)</f>
        <v>Round To It</v>
      </c>
      <c r="N2891" s="22" t="str">
        <f>TRIM(Data!$A2888)</f>
        <v>Round To It</v>
      </c>
      <c r="O2891" s="23">
        <f>IF(Data!$B2888=0,"",Data!$B2888)</f>
        <v>2021</v>
      </c>
      <c r="P2891" s="19" t="str">
        <f>IF(Data!$C2888=0,"",Data!$C2888)</f>
        <v>1</v>
      </c>
      <c r="Q2891" s="23" t="str">
        <f>IF($M2891="","",Data!$E2888)</f>
        <v>L</v>
      </c>
      <c r="R2891" s="23" t="str">
        <f t="shared" si="811"/>
        <v>L</v>
      </c>
      <c r="S2891" s="23" t="str">
        <f t="shared" si="812"/>
        <v>L</v>
      </c>
      <c r="T2891" s="19" t="str">
        <f>IF(Data!$F2888=0,"",Data!$F2888)</f>
        <v/>
      </c>
      <c r="U2891" s="19" t="str">
        <f>IF(Data!$G2888=0,"",Data!$G2888)</f>
        <v/>
      </c>
      <c r="V2891" s="19" t="str">
        <f>IF(Data!$D2888=0,"",Data!$D2888)</f>
        <v/>
      </c>
      <c r="W2891" s="19" t="str">
        <f>Data!$H2888</f>
        <v>Japonica</v>
      </c>
      <c r="Y2891" s="41" t="e">
        <f t="shared" si="807"/>
        <v>#REF!</v>
      </c>
      <c r="Z2891" s="8">
        <f t="shared" si="813"/>
        <v>10000</v>
      </c>
      <c r="AA2891" s="8" t="str">
        <f t="shared" si="814"/>
        <v>Round To It</v>
      </c>
      <c r="AB2891" s="8" t="str">
        <f t="shared" si="815"/>
        <v>L</v>
      </c>
      <c r="AC2891" s="8" t="str">
        <f t="shared" si="816"/>
        <v/>
      </c>
      <c r="AD2891" s="8" t="str">
        <f t="shared" si="804"/>
        <v/>
      </c>
      <c r="AE2891" s="8" t="str">
        <f t="shared" si="817"/>
        <v/>
      </c>
      <c r="AF2891" s="5">
        <f t="shared" si="818"/>
        <v>2021</v>
      </c>
      <c r="AG2891" s="46">
        <v>2888</v>
      </c>
      <c r="AH2891" s="47" t="str">
        <f t="shared" si="808"/>
        <v/>
      </c>
      <c r="AI2891" s="48" t="str">
        <f t="shared" si="809"/>
        <v/>
      </c>
      <c r="AK2891" s="22" t="e">
        <f>TRIM(#REF!)</f>
        <v>#REF!</v>
      </c>
      <c r="AL2891" s="23" t="e">
        <f>IF(#REF!=0,"",#REF!)</f>
        <v>#REF!</v>
      </c>
      <c r="AM2891" s="19" t="e">
        <f>IF(#REF!=0,"",#REF!)</f>
        <v>#REF!</v>
      </c>
      <c r="AN2891" s="23" t="e">
        <f>IF($AK2891="","",#REF!)</f>
        <v>#REF!</v>
      </c>
      <c r="AO2891" s="23" t="e">
        <f t="shared" si="819"/>
        <v>#REF!</v>
      </c>
      <c r="AP2891" s="19" t="e">
        <f>IF(#REF!=0,"",#REF!)</f>
        <v>#REF!</v>
      </c>
      <c r="AQ2891" s="19" t="e">
        <f>IF(#REF!=0,"",#REF!)</f>
        <v>#REF!</v>
      </c>
      <c r="AR2891" s="19" t="e">
        <f>IF(#REF!=0,"",#REF!)</f>
        <v>#REF!</v>
      </c>
      <c r="AS2891" s="19" t="e">
        <f>#REF!</f>
        <v>#REF!</v>
      </c>
    </row>
    <row r="2892" spans="4:45" ht="19.5" thickTop="1" thickBot="1" x14ac:dyDescent="0.25">
      <c r="D2892" s="1" t="str">
        <f t="shared" si="805"/>
        <v/>
      </c>
      <c r="E2892" s="1" t="str">
        <f t="shared" si="806"/>
        <v/>
      </c>
      <c r="K2892" s="19" t="str">
        <f t="shared" si="810"/>
        <v/>
      </c>
      <c r="L2892" s="19">
        <f t="shared" si="803"/>
        <v>10000</v>
      </c>
      <c r="M2892" s="22" t="str">
        <f>TRIM(Data!$N2889)</f>
        <v>Rouse's Big Red</v>
      </c>
      <c r="N2892" s="22" t="str">
        <f>TRIM(Data!$A2889)</f>
        <v>Rouse's Big Red</v>
      </c>
      <c r="O2892" s="23">
        <f>IF(Data!$B2889=0,"",Data!$B2889)</f>
        <v>2013</v>
      </c>
      <c r="P2892" s="19" t="str">
        <f>IF(Data!$C2889=0,"",Data!$C2889)</f>
        <v>1</v>
      </c>
      <c r="Q2892" s="23" t="str">
        <f>IF($M2892="","",Data!$E2889)</f>
        <v>L-VL</v>
      </c>
      <c r="R2892" s="23" t="str">
        <f t="shared" si="811"/>
        <v>L</v>
      </c>
      <c r="S2892" s="23" t="str">
        <f t="shared" si="812"/>
        <v>L</v>
      </c>
      <c r="T2892" s="19" t="str">
        <f>IF(Data!$F2889=0,"",Data!$F2889)</f>
        <v/>
      </c>
      <c r="U2892" s="19" t="str">
        <f>IF(Data!$G2889=0,"",Data!$G2889)</f>
        <v/>
      </c>
      <c r="V2892" s="19" t="str">
        <f>IF(Data!$D2889=0,"",Data!$D2889)</f>
        <v/>
      </c>
      <c r="W2892" s="19" t="str">
        <f>Data!$H2889</f>
        <v>Japonica</v>
      </c>
      <c r="Y2892" s="41" t="e">
        <f t="shared" si="807"/>
        <v>#REF!</v>
      </c>
      <c r="Z2892" s="8">
        <f t="shared" si="813"/>
        <v>10000</v>
      </c>
      <c r="AA2892" s="8" t="str">
        <f t="shared" si="814"/>
        <v>Rouse's Big Red</v>
      </c>
      <c r="AB2892" s="8" t="str">
        <f t="shared" si="815"/>
        <v>L</v>
      </c>
      <c r="AC2892" s="8" t="str">
        <f t="shared" si="816"/>
        <v/>
      </c>
      <c r="AD2892" s="8" t="str">
        <f t="shared" si="804"/>
        <v/>
      </c>
      <c r="AE2892" s="8" t="str">
        <f t="shared" si="817"/>
        <v/>
      </c>
      <c r="AF2892" s="5">
        <f t="shared" si="818"/>
        <v>2013</v>
      </c>
      <c r="AG2892" s="46">
        <v>2889</v>
      </c>
      <c r="AH2892" s="47" t="str">
        <f t="shared" si="808"/>
        <v/>
      </c>
      <c r="AI2892" s="48" t="str">
        <f t="shared" si="809"/>
        <v/>
      </c>
      <c r="AK2892" s="22" t="e">
        <f>TRIM(#REF!)</f>
        <v>#REF!</v>
      </c>
      <c r="AL2892" s="23" t="e">
        <f>IF(#REF!=0,"",#REF!)</f>
        <v>#REF!</v>
      </c>
      <c r="AM2892" s="19" t="e">
        <f>IF(#REF!=0,"",#REF!)</f>
        <v>#REF!</v>
      </c>
      <c r="AN2892" s="23" t="e">
        <f>IF($AK2892="","",#REF!)</f>
        <v>#REF!</v>
      </c>
      <c r="AO2892" s="23" t="e">
        <f t="shared" si="819"/>
        <v>#REF!</v>
      </c>
      <c r="AP2892" s="19" t="e">
        <f>IF(#REF!=0,"",#REF!)</f>
        <v>#REF!</v>
      </c>
      <c r="AQ2892" s="19" t="e">
        <f>IF(#REF!=0,"",#REF!)</f>
        <v>#REF!</v>
      </c>
      <c r="AR2892" s="19" t="e">
        <f>IF(#REF!=0,"",#REF!)</f>
        <v>#REF!</v>
      </c>
      <c r="AS2892" s="19" t="e">
        <f>#REF!</f>
        <v>#REF!</v>
      </c>
    </row>
    <row r="2893" spans="4:45" ht="19.5" thickTop="1" thickBot="1" x14ac:dyDescent="0.25">
      <c r="D2893" s="1" t="str">
        <f t="shared" si="805"/>
        <v/>
      </c>
      <c r="E2893" s="1" t="str">
        <f t="shared" si="806"/>
        <v/>
      </c>
      <c r="K2893" s="19" t="str">
        <f t="shared" si="810"/>
        <v/>
      </c>
      <c r="L2893" s="19">
        <f t="shared" si="803"/>
        <v>10000</v>
      </c>
      <c r="M2893" s="22" t="str">
        <f>TRIM(Data!$N2890)</f>
        <v>Rox Cowley</v>
      </c>
      <c r="N2893" s="22" t="str">
        <f>TRIM(Data!$A2890)</f>
        <v>Rox Cowley</v>
      </c>
      <c r="O2893" s="23">
        <f>IF(Data!$B2890=0,"",Data!$B2890)</f>
        <v>1952</v>
      </c>
      <c r="P2893" s="19" t="str">
        <f>IF(Data!$C2890=0,"",Data!$C2890)</f>
        <v>1</v>
      </c>
      <c r="Q2893" s="23" t="str">
        <f>IF($M2893="","",Data!$E2890)</f>
        <v>M</v>
      </c>
      <c r="R2893" s="23" t="str">
        <f t="shared" si="811"/>
        <v>M</v>
      </c>
      <c r="S2893" s="23" t="str">
        <f t="shared" si="812"/>
        <v>M</v>
      </c>
      <c r="T2893" s="19" t="str">
        <f>IF(Data!$F2890=0,"",Data!$F2890)</f>
        <v/>
      </c>
      <c r="U2893" s="19" t="str">
        <f>IF(Data!$G2890=0,"",Data!$G2890)</f>
        <v/>
      </c>
      <c r="V2893" s="19" t="str">
        <f>IF(Data!$D2890=0,"",Data!$D2890)</f>
        <v/>
      </c>
      <c r="W2893" s="19" t="str">
        <f>Data!$H2890</f>
        <v>Japonica</v>
      </c>
      <c r="Y2893" s="41" t="e">
        <f t="shared" si="807"/>
        <v>#REF!</v>
      </c>
      <c r="Z2893" s="8">
        <f t="shared" si="813"/>
        <v>10000</v>
      </c>
      <c r="AA2893" s="8" t="str">
        <f t="shared" si="814"/>
        <v>Rox Cowley</v>
      </c>
      <c r="AB2893" s="8" t="str">
        <f t="shared" si="815"/>
        <v>M</v>
      </c>
      <c r="AC2893" s="8" t="str">
        <f t="shared" si="816"/>
        <v/>
      </c>
      <c r="AD2893" s="8" t="str">
        <f t="shared" si="804"/>
        <v/>
      </c>
      <c r="AE2893" s="8" t="str">
        <f t="shared" si="817"/>
        <v/>
      </c>
      <c r="AF2893" s="5">
        <f t="shared" si="818"/>
        <v>1952</v>
      </c>
      <c r="AG2893" s="46">
        <v>2890</v>
      </c>
      <c r="AH2893" s="47" t="str">
        <f t="shared" si="808"/>
        <v/>
      </c>
      <c r="AI2893" s="48" t="str">
        <f t="shared" si="809"/>
        <v/>
      </c>
      <c r="AK2893" s="22" t="e">
        <f>TRIM(#REF!)</f>
        <v>#REF!</v>
      </c>
      <c r="AL2893" s="23" t="e">
        <f>IF(#REF!=0,"",#REF!)</f>
        <v>#REF!</v>
      </c>
      <c r="AM2893" s="19" t="e">
        <f>IF(#REF!=0,"",#REF!)</f>
        <v>#REF!</v>
      </c>
      <c r="AN2893" s="23" t="e">
        <f>IF($AK2893="","",#REF!)</f>
        <v>#REF!</v>
      </c>
      <c r="AO2893" s="23" t="e">
        <f t="shared" si="819"/>
        <v>#REF!</v>
      </c>
      <c r="AP2893" s="19" t="e">
        <f>IF(#REF!=0,"",#REF!)</f>
        <v>#REF!</v>
      </c>
      <c r="AQ2893" s="19" t="e">
        <f>IF(#REF!=0,"",#REF!)</f>
        <v>#REF!</v>
      </c>
      <c r="AR2893" s="19" t="e">
        <f>IF(#REF!=0,"",#REF!)</f>
        <v>#REF!</v>
      </c>
      <c r="AS2893" s="19" t="e">
        <f>#REF!</f>
        <v>#REF!</v>
      </c>
    </row>
    <row r="2894" spans="4:45" ht="19.5" thickTop="1" thickBot="1" x14ac:dyDescent="0.25">
      <c r="D2894" s="1" t="str">
        <f t="shared" si="805"/>
        <v/>
      </c>
      <c r="E2894" s="1" t="str">
        <f t="shared" si="806"/>
        <v/>
      </c>
      <c r="K2894" s="19" t="str">
        <f t="shared" si="810"/>
        <v/>
      </c>
      <c r="L2894" s="19">
        <f t="shared" si="803"/>
        <v>10000</v>
      </c>
      <c r="M2894" s="22" t="str">
        <f>TRIM(Data!$N2891)</f>
        <v>Royal Intrigue</v>
      </c>
      <c r="N2894" s="22" t="str">
        <f>TRIM(Data!$A2891)</f>
        <v>Royal Intrigue (H)</v>
      </c>
      <c r="O2894" s="23">
        <f>IF(Data!$B2891=0,"",Data!$B2891)</f>
        <v>1995</v>
      </c>
      <c r="P2894" s="19" t="str">
        <f>IF(Data!$C2891=0,"",Data!$C2891)</f>
        <v>1</v>
      </c>
      <c r="Q2894" s="23" t="str">
        <f>IF($M2894="","",Data!$E2891)</f>
        <v>VL</v>
      </c>
      <c r="R2894" s="23" t="str">
        <f t="shared" si="811"/>
        <v>VL</v>
      </c>
      <c r="S2894" s="23" t="str">
        <f t="shared" si="812"/>
        <v>VL</v>
      </c>
      <c r="T2894" s="19" t="str">
        <f>IF(Data!$F2891=0,"",Data!$F2891)</f>
        <v/>
      </c>
      <c r="U2894" s="19" t="str">
        <f>IF(Data!$G2891=0,"",Data!$G2891)</f>
        <v/>
      </c>
      <c r="V2894" s="19" t="str">
        <f>IF(Data!$D2891=0,"",Data!$D2891)</f>
        <v/>
      </c>
      <c r="W2894" s="19" t="str">
        <f>Data!$H2891</f>
        <v>NRH</v>
      </c>
      <c r="Y2894" s="41" t="e">
        <f t="shared" si="807"/>
        <v>#REF!</v>
      </c>
      <c r="Z2894" s="8">
        <f t="shared" si="813"/>
        <v>10000</v>
      </c>
      <c r="AA2894" s="8" t="str">
        <f t="shared" si="814"/>
        <v>Royal Intrigue</v>
      </c>
      <c r="AB2894" s="8" t="str">
        <f t="shared" si="815"/>
        <v>VL</v>
      </c>
      <c r="AC2894" s="8" t="str">
        <f t="shared" si="816"/>
        <v/>
      </c>
      <c r="AD2894" s="8" t="str">
        <f t="shared" si="804"/>
        <v/>
      </c>
      <c r="AE2894" s="8" t="str">
        <f t="shared" si="817"/>
        <v/>
      </c>
      <c r="AF2894" s="5">
        <f t="shared" si="818"/>
        <v>1995</v>
      </c>
      <c r="AG2894" s="46">
        <v>2891</v>
      </c>
      <c r="AH2894" s="47" t="str">
        <f t="shared" si="808"/>
        <v/>
      </c>
      <c r="AI2894" s="48" t="str">
        <f t="shared" si="809"/>
        <v/>
      </c>
      <c r="AK2894" s="22" t="e">
        <f>TRIM(#REF!)</f>
        <v>#REF!</v>
      </c>
      <c r="AL2894" s="23" t="e">
        <f>IF(#REF!=0,"",#REF!)</f>
        <v>#REF!</v>
      </c>
      <c r="AM2894" s="19" t="e">
        <f>IF(#REF!=0,"",#REF!)</f>
        <v>#REF!</v>
      </c>
      <c r="AN2894" s="23" t="e">
        <f>IF($AK2894="","",#REF!)</f>
        <v>#REF!</v>
      </c>
      <c r="AO2894" s="23" t="e">
        <f t="shared" si="819"/>
        <v>#REF!</v>
      </c>
      <c r="AP2894" s="19" t="e">
        <f>IF(#REF!=0,"",#REF!)</f>
        <v>#REF!</v>
      </c>
      <c r="AQ2894" s="19" t="e">
        <f>IF(#REF!=0,"",#REF!)</f>
        <v>#REF!</v>
      </c>
      <c r="AR2894" s="19" t="e">
        <f>IF(#REF!=0,"",#REF!)</f>
        <v>#REF!</v>
      </c>
      <c r="AS2894" s="19" t="e">
        <f>#REF!</f>
        <v>#REF!</v>
      </c>
    </row>
    <row r="2895" spans="4:45" ht="19.5" thickTop="1" thickBot="1" x14ac:dyDescent="0.25">
      <c r="D2895" s="1" t="str">
        <f t="shared" si="805"/>
        <v/>
      </c>
      <c r="E2895" s="1" t="str">
        <f t="shared" si="806"/>
        <v/>
      </c>
      <c r="K2895" s="19">
        <f t="shared" si="810"/>
        <v>1</v>
      </c>
      <c r="L2895" s="19">
        <f t="shared" si="803"/>
        <v>1.02895</v>
      </c>
      <c r="M2895" s="22" t="str">
        <f>TRIM(Data!$N2892)</f>
        <v>Royal Velvet</v>
      </c>
      <c r="N2895" s="22" t="str">
        <f>TRIM(Data!$A2892)</f>
        <v>Royal Velvet</v>
      </c>
      <c r="O2895" s="23">
        <f>IF(Data!$B2892=0,"",Data!$B2892)</f>
        <v>1987</v>
      </c>
      <c r="P2895" s="19" t="str">
        <f>IF(Data!$C2892=0,"",Data!$C2892)</f>
        <v>1</v>
      </c>
      <c r="Q2895" s="23" t="str">
        <f>IF($M2895="","",Data!$E2892)</f>
        <v>L</v>
      </c>
      <c r="R2895" s="23" t="str">
        <f t="shared" si="811"/>
        <v>L</v>
      </c>
      <c r="S2895" s="23" t="str">
        <f t="shared" si="812"/>
        <v>L</v>
      </c>
      <c r="T2895" s="19" t="str">
        <f>IF(Data!$F2892=0,"",Data!$F2892)</f>
        <v/>
      </c>
      <c r="U2895" s="19" t="str">
        <f>IF(Data!$G2892=0,"",Data!$G2892)</f>
        <v/>
      </c>
      <c r="V2895" s="19" t="str">
        <f>IF(Data!$D2892=0,"",Data!$D2892)</f>
        <v/>
      </c>
      <c r="W2895" s="19" t="str">
        <f>Data!$H2892</f>
        <v>Japonica</v>
      </c>
      <c r="Y2895" s="41" t="e">
        <f t="shared" si="807"/>
        <v>#REF!</v>
      </c>
      <c r="Z2895" s="8">
        <f t="shared" si="813"/>
        <v>10000</v>
      </c>
      <c r="AA2895" s="8" t="str">
        <f t="shared" si="814"/>
        <v>Royal Velvet</v>
      </c>
      <c r="AB2895" s="8" t="str">
        <f t="shared" si="815"/>
        <v>L</v>
      </c>
      <c r="AC2895" s="8" t="str">
        <f t="shared" si="816"/>
        <v/>
      </c>
      <c r="AD2895" s="8" t="str">
        <f t="shared" si="804"/>
        <v/>
      </c>
      <c r="AE2895" s="8" t="str">
        <f t="shared" si="817"/>
        <v/>
      </c>
      <c r="AF2895" s="5">
        <f t="shared" si="818"/>
        <v>1987</v>
      </c>
      <c r="AG2895" s="46">
        <v>2892</v>
      </c>
      <c r="AH2895" s="47" t="str">
        <f t="shared" si="808"/>
        <v/>
      </c>
      <c r="AI2895" s="48" t="str">
        <f t="shared" si="809"/>
        <v/>
      </c>
      <c r="AK2895" s="22" t="e">
        <f>TRIM(#REF!)</f>
        <v>#REF!</v>
      </c>
      <c r="AL2895" s="23" t="e">
        <f>IF(#REF!=0,"",#REF!)</f>
        <v>#REF!</v>
      </c>
      <c r="AM2895" s="19" t="e">
        <f>IF(#REF!=0,"",#REF!)</f>
        <v>#REF!</v>
      </c>
      <c r="AN2895" s="23" t="e">
        <f>IF($AK2895="","",#REF!)</f>
        <v>#REF!</v>
      </c>
      <c r="AO2895" s="23" t="e">
        <f t="shared" si="819"/>
        <v>#REF!</v>
      </c>
      <c r="AP2895" s="19" t="e">
        <f>IF(#REF!=0,"",#REF!)</f>
        <v>#REF!</v>
      </c>
      <c r="AQ2895" s="19" t="e">
        <f>IF(#REF!=0,"",#REF!)</f>
        <v>#REF!</v>
      </c>
      <c r="AR2895" s="19" t="e">
        <f>IF(#REF!=0,"",#REF!)</f>
        <v>#REF!</v>
      </c>
      <c r="AS2895" s="19" t="e">
        <f>#REF!</f>
        <v>#REF!</v>
      </c>
    </row>
    <row r="2896" spans="4:45" ht="19.5" thickTop="1" thickBot="1" x14ac:dyDescent="0.25">
      <c r="D2896" s="1" t="str">
        <f t="shared" si="805"/>
        <v/>
      </c>
      <c r="E2896" s="1" t="str">
        <f t="shared" si="806"/>
        <v/>
      </c>
      <c r="K2896" s="19" t="str">
        <f t="shared" si="810"/>
        <v/>
      </c>
      <c r="L2896" s="19">
        <f t="shared" si="803"/>
        <v>10000</v>
      </c>
      <c r="M2896" s="22" t="str">
        <f>TRIM(Data!$N2893)</f>
        <v>Royalty</v>
      </c>
      <c r="N2896" s="22" t="str">
        <f>TRIM(Data!$A2893)</f>
        <v>Royalty (R)</v>
      </c>
      <c r="O2896" s="23">
        <f>IF(Data!$B2893=0,"",Data!$B2893)</f>
        <v>1968</v>
      </c>
      <c r="P2896" s="19" t="str">
        <f>IF(Data!$C2893=0,"",Data!$C2893)</f>
        <v>1</v>
      </c>
      <c r="Q2896" s="23" t="str">
        <f>IF($M2896="","",Data!$E2893)</f>
        <v>VL</v>
      </c>
      <c r="R2896" s="23" t="str">
        <f t="shared" si="811"/>
        <v>VL</v>
      </c>
      <c r="S2896" s="23" t="str">
        <f t="shared" si="812"/>
        <v>VL</v>
      </c>
      <c r="T2896" s="19" t="str">
        <f>IF(Data!$F2893=0,"",Data!$F2893)</f>
        <v/>
      </c>
      <c r="U2896" s="19" t="str">
        <f>IF(Data!$G2893=0,"",Data!$G2893)</f>
        <v/>
      </c>
      <c r="V2896" s="19" t="str">
        <f>IF(Data!$D2893=0,"",Data!$D2893)</f>
        <v/>
      </c>
      <c r="W2896" s="19" t="str">
        <f>Data!$H2893</f>
        <v>Reticulata</v>
      </c>
      <c r="Y2896" s="41" t="e">
        <f t="shared" si="807"/>
        <v>#REF!</v>
      </c>
      <c r="Z2896" s="8">
        <f t="shared" si="813"/>
        <v>10000</v>
      </c>
      <c r="AA2896" s="8" t="str">
        <f t="shared" si="814"/>
        <v>Royalty</v>
      </c>
      <c r="AB2896" s="8" t="str">
        <f t="shared" si="815"/>
        <v>VL</v>
      </c>
      <c r="AC2896" s="8" t="str">
        <f t="shared" si="816"/>
        <v/>
      </c>
      <c r="AD2896" s="8" t="str">
        <f t="shared" si="804"/>
        <v/>
      </c>
      <c r="AE2896" s="8" t="str">
        <f t="shared" si="817"/>
        <v/>
      </c>
      <c r="AF2896" s="5">
        <f t="shared" si="818"/>
        <v>1968</v>
      </c>
      <c r="AG2896" s="46">
        <v>2893</v>
      </c>
      <c r="AH2896" s="47" t="str">
        <f t="shared" si="808"/>
        <v/>
      </c>
      <c r="AI2896" s="48" t="str">
        <f t="shared" si="809"/>
        <v/>
      </c>
      <c r="AK2896" s="22" t="e">
        <f>TRIM(#REF!)</f>
        <v>#REF!</v>
      </c>
      <c r="AL2896" s="23" t="e">
        <f>IF(#REF!=0,"",#REF!)</f>
        <v>#REF!</v>
      </c>
      <c r="AM2896" s="19" t="e">
        <f>IF(#REF!=0,"",#REF!)</f>
        <v>#REF!</v>
      </c>
      <c r="AN2896" s="23" t="e">
        <f>IF($AK2896="","",#REF!)</f>
        <v>#REF!</v>
      </c>
      <c r="AO2896" s="23" t="e">
        <f t="shared" si="819"/>
        <v>#REF!</v>
      </c>
      <c r="AP2896" s="19" t="e">
        <f>IF(#REF!=0,"",#REF!)</f>
        <v>#REF!</v>
      </c>
      <c r="AQ2896" s="19" t="e">
        <f>IF(#REF!=0,"",#REF!)</f>
        <v>#REF!</v>
      </c>
      <c r="AR2896" s="19" t="e">
        <f>IF(#REF!=0,"",#REF!)</f>
        <v>#REF!</v>
      </c>
      <c r="AS2896" s="19" t="e">
        <f>#REF!</f>
        <v>#REF!</v>
      </c>
    </row>
    <row r="2897" spans="4:45" ht="19.5" thickTop="1" thickBot="1" x14ac:dyDescent="0.25">
      <c r="D2897" s="1" t="str">
        <f t="shared" si="805"/>
        <v/>
      </c>
      <c r="E2897" s="1" t="str">
        <f t="shared" si="806"/>
        <v/>
      </c>
      <c r="K2897" s="19" t="str">
        <f t="shared" si="810"/>
        <v/>
      </c>
      <c r="L2897" s="19">
        <f t="shared" si="803"/>
        <v>10000</v>
      </c>
      <c r="M2897" s="22" t="str">
        <f>TRIM(Data!$N2894)</f>
        <v>Rubr Irene</v>
      </c>
      <c r="N2897" s="22" t="str">
        <f>TRIM(Data!$A2894)</f>
        <v>Rubr Irene</v>
      </c>
      <c r="O2897" s="23">
        <f>IF(Data!$B2894=0,"",Data!$B2894)</f>
        <v>2019</v>
      </c>
      <c r="P2897" s="19" t="str">
        <f>IF(Data!$C2894=0,"",Data!$C2894)</f>
        <v/>
      </c>
      <c r="Q2897" s="23" t="str">
        <f>IF($M2897="","",Data!$E2894)</f>
        <v>L</v>
      </c>
      <c r="R2897" s="23" t="str">
        <f t="shared" si="811"/>
        <v>L</v>
      </c>
      <c r="S2897" s="23" t="str">
        <f t="shared" si="812"/>
        <v>L</v>
      </c>
      <c r="T2897" s="19" t="str">
        <f>IF(Data!$F2894=0,"",Data!$F2894)</f>
        <v/>
      </c>
      <c r="U2897" s="19" t="str">
        <f>IF(Data!$G2894=0,"",Data!$G2894)</f>
        <v/>
      </c>
      <c r="V2897" s="19" t="str">
        <f>IF(Data!$D2894=0,"",Data!$D2894)</f>
        <v/>
      </c>
      <c r="W2897" s="19" t="str">
        <f>Data!$H2894</f>
        <v>Japonica</v>
      </c>
      <c r="Y2897" s="41" t="e">
        <f t="shared" si="807"/>
        <v>#REF!</v>
      </c>
      <c r="Z2897" s="8">
        <f t="shared" si="813"/>
        <v>10000</v>
      </c>
      <c r="AA2897" s="8" t="str">
        <f t="shared" si="814"/>
        <v>Rubr Irene</v>
      </c>
      <c r="AB2897" s="8" t="str">
        <f t="shared" si="815"/>
        <v>L</v>
      </c>
      <c r="AC2897" s="8" t="str">
        <f t="shared" si="816"/>
        <v/>
      </c>
      <c r="AD2897" s="8" t="str">
        <f t="shared" si="804"/>
        <v/>
      </c>
      <c r="AE2897" s="8" t="str">
        <f t="shared" si="817"/>
        <v/>
      </c>
      <c r="AF2897" s="5">
        <f t="shared" si="818"/>
        <v>2019</v>
      </c>
      <c r="AG2897" s="46">
        <v>2894</v>
      </c>
      <c r="AH2897" s="47" t="str">
        <f t="shared" si="808"/>
        <v/>
      </c>
      <c r="AI2897" s="48" t="str">
        <f t="shared" si="809"/>
        <v/>
      </c>
      <c r="AK2897" s="22" t="e">
        <f>TRIM(#REF!)</f>
        <v>#REF!</v>
      </c>
      <c r="AL2897" s="23" t="e">
        <f>IF(#REF!=0,"",#REF!)</f>
        <v>#REF!</v>
      </c>
      <c r="AM2897" s="19" t="e">
        <f>IF(#REF!=0,"",#REF!)</f>
        <v>#REF!</v>
      </c>
      <c r="AN2897" s="23" t="e">
        <f>IF($AK2897="","",#REF!)</f>
        <v>#REF!</v>
      </c>
      <c r="AO2897" s="23" t="e">
        <f t="shared" si="819"/>
        <v>#REF!</v>
      </c>
      <c r="AP2897" s="19" t="e">
        <f>IF(#REF!=0,"",#REF!)</f>
        <v>#REF!</v>
      </c>
      <c r="AQ2897" s="19" t="e">
        <f>IF(#REF!=0,"",#REF!)</f>
        <v>#REF!</v>
      </c>
      <c r="AR2897" s="19" t="e">
        <f>IF(#REF!=0,"",#REF!)</f>
        <v>#REF!</v>
      </c>
      <c r="AS2897" s="19" t="e">
        <f>#REF!</f>
        <v>#REF!</v>
      </c>
    </row>
    <row r="2898" spans="4:45" ht="19.5" thickTop="1" thickBot="1" x14ac:dyDescent="0.25">
      <c r="D2898" s="1" t="str">
        <f t="shared" si="805"/>
        <v/>
      </c>
      <c r="E2898" s="1" t="str">
        <f t="shared" si="806"/>
        <v/>
      </c>
      <c r="K2898" s="19" t="str">
        <f t="shared" si="810"/>
        <v/>
      </c>
      <c r="L2898" s="19">
        <f t="shared" si="803"/>
        <v>10000</v>
      </c>
      <c r="M2898" s="22" t="str">
        <f>TRIM(Data!$N2895)</f>
        <v>Rubra (See Mathotiana)</v>
      </c>
      <c r="N2898" s="22" t="str">
        <f>TRIM(Data!$A2895)</f>
        <v>Rubra (See Mathotiana)</v>
      </c>
      <c r="O2898" s="23" t="str">
        <f>IF(Data!$B2895=0,"",Data!$B2895)</f>
        <v>1840's</v>
      </c>
      <c r="P2898" s="19" t="str">
        <f>IF(Data!$C2895=0,"",Data!$C2895)</f>
        <v/>
      </c>
      <c r="Q2898" s="23" t="str">
        <f>IF($M2898="","",Data!$E2895)</f>
        <v>L-VL</v>
      </c>
      <c r="R2898" s="23" t="str">
        <f t="shared" si="811"/>
        <v>L</v>
      </c>
      <c r="S2898" s="23" t="str">
        <f t="shared" si="812"/>
        <v>L</v>
      </c>
      <c r="T2898" s="19" t="str">
        <f>IF(Data!$F2895=0,"",Data!$F2895)</f>
        <v/>
      </c>
      <c r="U2898" s="19" t="str">
        <f>IF(Data!$G2895=0,"",Data!$G2895)</f>
        <v/>
      </c>
      <c r="V2898" s="19" t="str">
        <f>IF(Data!$D2895=0,"",Data!$D2895)</f>
        <v>ANTIQUE</v>
      </c>
      <c r="W2898" s="19" t="str">
        <f>Data!$H2895</f>
        <v>Japonica</v>
      </c>
      <c r="Y2898" s="41" t="e">
        <f t="shared" si="807"/>
        <v>#REF!</v>
      </c>
      <c r="Z2898" s="8">
        <f t="shared" si="813"/>
        <v>2898</v>
      </c>
      <c r="AA2898" s="8" t="str">
        <f t="shared" si="814"/>
        <v>Rubra (See Mathotiana)</v>
      </c>
      <c r="AB2898" s="8" t="str">
        <f t="shared" si="815"/>
        <v>L</v>
      </c>
      <c r="AC2898" s="8" t="str">
        <f t="shared" si="816"/>
        <v/>
      </c>
      <c r="AD2898" s="8" t="str">
        <f t="shared" si="804"/>
        <v/>
      </c>
      <c r="AE2898" s="8" t="str">
        <f t="shared" si="817"/>
        <v>ANTIQUE</v>
      </c>
      <c r="AF2898" s="5" t="str">
        <f t="shared" si="818"/>
        <v>1840's</v>
      </c>
      <c r="AG2898" s="46">
        <v>2895</v>
      </c>
      <c r="AH2898" s="47" t="str">
        <f t="shared" si="808"/>
        <v/>
      </c>
      <c r="AI2898" s="48" t="str">
        <f t="shared" si="809"/>
        <v/>
      </c>
      <c r="AK2898" s="22" t="e">
        <f>TRIM(#REF!)</f>
        <v>#REF!</v>
      </c>
      <c r="AL2898" s="23" t="e">
        <f>IF(#REF!=0,"",#REF!)</f>
        <v>#REF!</v>
      </c>
      <c r="AM2898" s="19" t="e">
        <f>IF(#REF!=0,"",#REF!)</f>
        <v>#REF!</v>
      </c>
      <c r="AN2898" s="23" t="e">
        <f>IF($AK2898="","",#REF!)</f>
        <v>#REF!</v>
      </c>
      <c r="AO2898" s="23" t="e">
        <f t="shared" si="819"/>
        <v>#REF!</v>
      </c>
      <c r="AP2898" s="19" t="e">
        <f>IF(#REF!=0,"",#REF!)</f>
        <v>#REF!</v>
      </c>
      <c r="AQ2898" s="19" t="e">
        <f>IF(#REF!=0,"",#REF!)</f>
        <v>#REF!</v>
      </c>
      <c r="AR2898" s="19" t="e">
        <f>IF(#REF!=0,"",#REF!)</f>
        <v>#REF!</v>
      </c>
      <c r="AS2898" s="19" t="e">
        <f>#REF!</f>
        <v>#REF!</v>
      </c>
    </row>
    <row r="2899" spans="4:45" ht="19.5" thickTop="1" thickBot="1" x14ac:dyDescent="0.25">
      <c r="D2899" s="1" t="str">
        <f t="shared" si="805"/>
        <v/>
      </c>
      <c r="E2899" s="1" t="str">
        <f t="shared" si="806"/>
        <v/>
      </c>
      <c r="K2899" s="19" t="str">
        <f t="shared" si="810"/>
        <v/>
      </c>
      <c r="L2899" s="19">
        <f t="shared" si="803"/>
        <v>10000</v>
      </c>
      <c r="M2899" s="22" t="str">
        <f>TRIM(Data!$N2896)</f>
        <v>Rubra Plena</v>
      </c>
      <c r="N2899" s="22" t="str">
        <f>TRIM(Data!$A2896)</f>
        <v>Rubra Plena (Queen of Denmark)</v>
      </c>
      <c r="O2899" s="23">
        <f>IF(Data!$B2896=0,"",Data!$B2896)</f>
        <v>1794</v>
      </c>
      <c r="P2899" s="19" t="str">
        <f>IF(Data!$C2896=0,"",Data!$C2896)</f>
        <v>1</v>
      </c>
      <c r="Q2899" s="23" t="str">
        <f>IF($M2899="","",Data!$E2896)</f>
        <v>M</v>
      </c>
      <c r="R2899" s="23" t="str">
        <f t="shared" si="811"/>
        <v>M</v>
      </c>
      <c r="S2899" s="23" t="str">
        <f t="shared" si="812"/>
        <v>M</v>
      </c>
      <c r="T2899" s="19" t="str">
        <f>IF(Data!$F2896=0,"",Data!$F2896)</f>
        <v/>
      </c>
      <c r="U2899" s="19" t="str">
        <f>IF(Data!$G2896=0,"",Data!$G2896)</f>
        <v/>
      </c>
      <c r="V2899" s="19" t="str">
        <f>IF(Data!$D2896=0,"",Data!$D2896)</f>
        <v>ANTIQUE</v>
      </c>
      <c r="W2899" s="19" t="str">
        <f>Data!$H2896</f>
        <v>Japonica</v>
      </c>
      <c r="Y2899" s="41" t="e">
        <f t="shared" si="807"/>
        <v>#REF!</v>
      </c>
      <c r="Z2899" s="8">
        <f t="shared" si="813"/>
        <v>2899</v>
      </c>
      <c r="AA2899" s="8" t="str">
        <f t="shared" si="814"/>
        <v>Rubra Plena</v>
      </c>
      <c r="AB2899" s="8" t="str">
        <f t="shared" si="815"/>
        <v>M</v>
      </c>
      <c r="AC2899" s="8" t="str">
        <f t="shared" si="816"/>
        <v/>
      </c>
      <c r="AD2899" s="8" t="str">
        <f t="shared" si="804"/>
        <v/>
      </c>
      <c r="AE2899" s="8" t="str">
        <f t="shared" si="817"/>
        <v>ANTIQUE</v>
      </c>
      <c r="AF2899" s="5">
        <f t="shared" si="818"/>
        <v>1794</v>
      </c>
      <c r="AG2899" s="46">
        <v>2896</v>
      </c>
      <c r="AH2899" s="47" t="str">
        <f t="shared" si="808"/>
        <v/>
      </c>
      <c r="AI2899" s="48" t="str">
        <f t="shared" si="809"/>
        <v/>
      </c>
      <c r="AK2899" s="22" t="e">
        <f>TRIM(#REF!)</f>
        <v>#REF!</v>
      </c>
      <c r="AL2899" s="23" t="e">
        <f>IF(#REF!=0,"",#REF!)</f>
        <v>#REF!</v>
      </c>
      <c r="AM2899" s="19" t="e">
        <f>IF(#REF!=0,"",#REF!)</f>
        <v>#REF!</v>
      </c>
      <c r="AN2899" s="23" t="e">
        <f>IF($AK2899="","",#REF!)</f>
        <v>#REF!</v>
      </c>
      <c r="AO2899" s="23" t="e">
        <f t="shared" si="819"/>
        <v>#REF!</v>
      </c>
      <c r="AP2899" s="19" t="e">
        <f>IF(#REF!=0,"",#REF!)</f>
        <v>#REF!</v>
      </c>
      <c r="AQ2899" s="19" t="e">
        <f>IF(#REF!=0,"",#REF!)</f>
        <v>#REF!</v>
      </c>
      <c r="AR2899" s="19" t="e">
        <f>IF(#REF!=0,"",#REF!)</f>
        <v>#REF!</v>
      </c>
      <c r="AS2899" s="19" t="e">
        <f>#REF!</f>
        <v>#REF!</v>
      </c>
    </row>
    <row r="2900" spans="4:45" ht="19.5" thickTop="1" thickBot="1" x14ac:dyDescent="0.25">
      <c r="D2900" s="1" t="str">
        <f t="shared" si="805"/>
        <v/>
      </c>
      <c r="E2900" s="1" t="str">
        <f t="shared" si="806"/>
        <v/>
      </c>
      <c r="K2900" s="19" t="str">
        <f t="shared" si="810"/>
        <v/>
      </c>
      <c r="L2900" s="19">
        <f t="shared" si="803"/>
        <v>10000</v>
      </c>
      <c r="M2900" s="22" t="str">
        <f>TRIM(Data!$N2897)</f>
        <v>Rubra Virginalis</v>
      </c>
      <c r="N2900" s="22" t="str">
        <f>TRIM(Data!$A2897)</f>
        <v>Rubra Virginalis (Jeanerette Pink)</v>
      </c>
      <c r="O2900" s="23">
        <f>IF(Data!$B2897=0,"",Data!$B2897)</f>
        <v>1937</v>
      </c>
      <c r="P2900" s="19" t="str">
        <f>IF(Data!$C2897=0,"",Data!$C2897)</f>
        <v>1</v>
      </c>
      <c r="Q2900" s="23" t="str">
        <f>IF($M2900="","",Data!$E2897)</f>
        <v>M</v>
      </c>
      <c r="R2900" s="23" t="str">
        <f t="shared" si="811"/>
        <v>M</v>
      </c>
      <c r="S2900" s="23" t="str">
        <f t="shared" si="812"/>
        <v>M</v>
      </c>
      <c r="T2900" s="19" t="str">
        <f>IF(Data!$F2897=0,"",Data!$F2897)</f>
        <v/>
      </c>
      <c r="U2900" s="19" t="str">
        <f>IF(Data!$G2897=0,"",Data!$G2897)</f>
        <v/>
      </c>
      <c r="V2900" s="19" t="str">
        <f>IF(Data!$D2897=0,"",Data!$D2897)</f>
        <v/>
      </c>
      <c r="W2900" s="19" t="str">
        <f>Data!$H2897</f>
        <v>Japonica</v>
      </c>
      <c r="Y2900" s="41" t="e">
        <f t="shared" si="807"/>
        <v>#REF!</v>
      </c>
      <c r="Z2900" s="8">
        <f t="shared" si="813"/>
        <v>10000</v>
      </c>
      <c r="AA2900" s="8" t="str">
        <f t="shared" si="814"/>
        <v>Rubra Virginalis</v>
      </c>
      <c r="AB2900" s="8" t="str">
        <f t="shared" si="815"/>
        <v>M</v>
      </c>
      <c r="AC2900" s="8" t="str">
        <f t="shared" si="816"/>
        <v/>
      </c>
      <c r="AD2900" s="8" t="str">
        <f t="shared" si="804"/>
        <v/>
      </c>
      <c r="AE2900" s="8" t="str">
        <f t="shared" si="817"/>
        <v/>
      </c>
      <c r="AF2900" s="5">
        <f t="shared" si="818"/>
        <v>1937</v>
      </c>
      <c r="AG2900" s="46">
        <v>2897</v>
      </c>
      <c r="AH2900" s="47" t="str">
        <f t="shared" si="808"/>
        <v/>
      </c>
      <c r="AI2900" s="48" t="str">
        <f t="shared" si="809"/>
        <v/>
      </c>
      <c r="AK2900" s="22" t="e">
        <f>TRIM(#REF!)</f>
        <v>#REF!</v>
      </c>
      <c r="AL2900" s="23" t="e">
        <f>IF(#REF!=0,"",#REF!)</f>
        <v>#REF!</v>
      </c>
      <c r="AM2900" s="19" t="e">
        <f>IF(#REF!=0,"",#REF!)</f>
        <v>#REF!</v>
      </c>
      <c r="AN2900" s="23" t="e">
        <f>IF($AK2900="","",#REF!)</f>
        <v>#REF!</v>
      </c>
      <c r="AO2900" s="23" t="e">
        <f t="shared" si="819"/>
        <v>#REF!</v>
      </c>
      <c r="AP2900" s="19" t="e">
        <f>IF(#REF!=0,"",#REF!)</f>
        <v>#REF!</v>
      </c>
      <c r="AQ2900" s="19" t="e">
        <f>IF(#REF!=0,"",#REF!)</f>
        <v>#REF!</v>
      </c>
      <c r="AR2900" s="19" t="e">
        <f>IF(#REF!=0,"",#REF!)</f>
        <v>#REF!</v>
      </c>
      <c r="AS2900" s="19" t="e">
        <f>#REF!</f>
        <v>#REF!</v>
      </c>
    </row>
    <row r="2901" spans="4:45" ht="19.5" thickTop="1" thickBot="1" x14ac:dyDescent="0.25">
      <c r="D2901" s="1" t="str">
        <f t="shared" si="805"/>
        <v/>
      </c>
      <c r="E2901" s="1" t="str">
        <f t="shared" si="806"/>
        <v/>
      </c>
      <c r="K2901" s="19" t="str">
        <f t="shared" si="810"/>
        <v/>
      </c>
      <c r="L2901" s="19">
        <f t="shared" si="803"/>
        <v>10000</v>
      </c>
      <c r="M2901" s="22" t="str">
        <f>TRIM(Data!$N2898)</f>
        <v>Ruby Davidson</v>
      </c>
      <c r="N2901" s="22" t="str">
        <f>TRIM(Data!$A2898)</f>
        <v>Ruby Davidson (Sasanqua)</v>
      </c>
      <c r="O2901" s="23">
        <f>IF(Data!$B2898=0,"",Data!$B2898)</f>
        <v>2003</v>
      </c>
      <c r="P2901" s="19" t="str">
        <f>IF(Data!$C2898=0,"",Data!$C2898)</f>
        <v>1</v>
      </c>
      <c r="Q2901" s="23" t="str">
        <f>IF($M2901="","",Data!$E2898)</f>
        <v>Min-S</v>
      </c>
      <c r="R2901" s="23" t="str">
        <f t="shared" si="811"/>
        <v>S</v>
      </c>
      <c r="S2901" s="23" t="str">
        <f t="shared" si="812"/>
        <v>S</v>
      </c>
      <c r="T2901" s="19" t="str">
        <f>IF(Data!$F2898=0,"",Data!$F2898)</f>
        <v/>
      </c>
      <c r="U2901" s="19" t="str">
        <f>IF(Data!$G2898=0,"",Data!$G2898)</f>
        <v/>
      </c>
      <c r="V2901" s="19" t="str">
        <f>IF(Data!$D2898=0,"",Data!$D2898)</f>
        <v/>
      </c>
      <c r="W2901" s="19" t="str">
        <f>Data!$H2898</f>
        <v>Sasanqua</v>
      </c>
      <c r="Y2901" s="41" t="e">
        <f t="shared" si="807"/>
        <v>#REF!</v>
      </c>
      <c r="Z2901" s="8">
        <f t="shared" si="813"/>
        <v>10000</v>
      </c>
      <c r="AA2901" s="8" t="str">
        <f t="shared" si="814"/>
        <v>Ruby Davidson</v>
      </c>
      <c r="AB2901" s="8" t="str">
        <f t="shared" si="815"/>
        <v>S</v>
      </c>
      <c r="AC2901" s="8" t="str">
        <f t="shared" si="816"/>
        <v/>
      </c>
      <c r="AD2901" s="8" t="str">
        <f t="shared" si="804"/>
        <v/>
      </c>
      <c r="AE2901" s="8" t="str">
        <f t="shared" si="817"/>
        <v/>
      </c>
      <c r="AF2901" s="5">
        <f t="shared" si="818"/>
        <v>2003</v>
      </c>
      <c r="AG2901" s="46">
        <v>2898</v>
      </c>
      <c r="AH2901" s="47" t="str">
        <f t="shared" si="808"/>
        <v/>
      </c>
      <c r="AI2901" s="48" t="str">
        <f t="shared" si="809"/>
        <v/>
      </c>
      <c r="AK2901" s="22" t="e">
        <f>TRIM(#REF!)</f>
        <v>#REF!</v>
      </c>
      <c r="AL2901" s="23" t="e">
        <f>IF(#REF!=0,"",#REF!)</f>
        <v>#REF!</v>
      </c>
      <c r="AM2901" s="19" t="e">
        <f>IF(#REF!=0,"",#REF!)</f>
        <v>#REF!</v>
      </c>
      <c r="AN2901" s="23" t="e">
        <f>IF($AK2901="","",#REF!)</f>
        <v>#REF!</v>
      </c>
      <c r="AO2901" s="23" t="e">
        <f t="shared" si="819"/>
        <v>#REF!</v>
      </c>
      <c r="AP2901" s="19" t="e">
        <f>IF(#REF!=0,"",#REF!)</f>
        <v>#REF!</v>
      </c>
      <c r="AQ2901" s="19" t="e">
        <f>IF(#REF!=0,"",#REF!)</f>
        <v>#REF!</v>
      </c>
      <c r="AR2901" s="19" t="e">
        <f>IF(#REF!=0,"",#REF!)</f>
        <v>#REF!</v>
      </c>
      <c r="AS2901" s="19" t="e">
        <f>#REF!</f>
        <v>#REF!</v>
      </c>
    </row>
    <row r="2902" spans="4:45" ht="19.5" thickTop="1" thickBot="1" x14ac:dyDescent="0.25">
      <c r="D2902" s="1" t="str">
        <f t="shared" si="805"/>
        <v/>
      </c>
      <c r="E2902" s="1" t="str">
        <f t="shared" si="806"/>
        <v/>
      </c>
      <c r="K2902" s="19" t="str">
        <f t="shared" si="810"/>
        <v/>
      </c>
      <c r="L2902" s="19">
        <f t="shared" ref="L2902:L2965" si="820">IF(ISERROR(SEARCH($B$2,M2902)),10000,IF(SEARCH($B$2,M2902)=1,SEARCH($B$2,M2902)+ROW()/100000,10000))</f>
        <v>10000</v>
      </c>
      <c r="M2902" s="22" t="str">
        <f>TRIM(Data!$N2899)</f>
        <v>Ruby Girl</v>
      </c>
      <c r="N2902" s="22" t="str">
        <f>TRIM(Data!$A2899)</f>
        <v>Ruby Girl (R)</v>
      </c>
      <c r="O2902" s="23">
        <f>IF(Data!$B2899=0,"",Data!$B2899)</f>
        <v>2005</v>
      </c>
      <c r="P2902" s="19" t="str">
        <f>IF(Data!$C2899=0,"",Data!$C2899)</f>
        <v/>
      </c>
      <c r="Q2902" s="23" t="str">
        <f>IF($M2902="","",Data!$E2899)</f>
        <v>VL</v>
      </c>
      <c r="R2902" s="23" t="str">
        <f t="shared" si="811"/>
        <v>VL</v>
      </c>
      <c r="S2902" s="23" t="str">
        <f t="shared" si="812"/>
        <v>VL</v>
      </c>
      <c r="T2902" s="19" t="str">
        <f>IF(Data!$F2899=0,"",Data!$F2899)</f>
        <v/>
      </c>
      <c r="U2902" s="19" t="str">
        <f>IF(Data!$G2899=0,"",Data!$G2899)</f>
        <v/>
      </c>
      <c r="V2902" s="19" t="str">
        <f>IF(Data!$D2899=0,"",Data!$D2899)</f>
        <v/>
      </c>
      <c r="W2902" s="19" t="str">
        <f>Data!$H2899</f>
        <v>Reticulata</v>
      </c>
      <c r="Y2902" s="41" t="e">
        <f t="shared" si="807"/>
        <v>#REF!</v>
      </c>
      <c r="Z2902" s="8">
        <f t="shared" si="813"/>
        <v>10000</v>
      </c>
      <c r="AA2902" s="8" t="str">
        <f t="shared" si="814"/>
        <v>Ruby Girl</v>
      </c>
      <c r="AB2902" s="8" t="str">
        <f t="shared" si="815"/>
        <v>VL</v>
      </c>
      <c r="AC2902" s="8" t="str">
        <f t="shared" si="816"/>
        <v/>
      </c>
      <c r="AD2902" s="8" t="str">
        <f t="shared" ref="AD2902:AD2965" si="821">U2902</f>
        <v/>
      </c>
      <c r="AE2902" s="8" t="str">
        <f t="shared" si="817"/>
        <v/>
      </c>
      <c r="AF2902" s="5">
        <f t="shared" si="818"/>
        <v>2005</v>
      </c>
      <c r="AG2902" s="46">
        <v>2899</v>
      </c>
      <c r="AH2902" s="47" t="str">
        <f t="shared" si="808"/>
        <v/>
      </c>
      <c r="AI2902" s="48" t="str">
        <f t="shared" si="809"/>
        <v/>
      </c>
      <c r="AK2902" s="22" t="e">
        <f>TRIM(#REF!)</f>
        <v>#REF!</v>
      </c>
      <c r="AL2902" s="23" t="e">
        <f>IF(#REF!=0,"",#REF!)</f>
        <v>#REF!</v>
      </c>
      <c r="AM2902" s="19" t="e">
        <f>IF(#REF!=0,"",#REF!)</f>
        <v>#REF!</v>
      </c>
      <c r="AN2902" s="23" t="e">
        <f>IF($AK2902="","",#REF!)</f>
        <v>#REF!</v>
      </c>
      <c r="AO2902" s="23" t="e">
        <f t="shared" si="819"/>
        <v>#REF!</v>
      </c>
      <c r="AP2902" s="19" t="e">
        <f>IF(#REF!=0,"",#REF!)</f>
        <v>#REF!</v>
      </c>
      <c r="AQ2902" s="19" t="e">
        <f>IF(#REF!=0,"",#REF!)</f>
        <v>#REF!</v>
      </c>
      <c r="AR2902" s="19" t="e">
        <f>IF(#REF!=0,"",#REF!)</f>
        <v>#REF!</v>
      </c>
      <c r="AS2902" s="19" t="e">
        <f>#REF!</f>
        <v>#REF!</v>
      </c>
    </row>
    <row r="2903" spans="4:45" ht="19.5" thickTop="1" thickBot="1" x14ac:dyDescent="0.25">
      <c r="D2903" s="1" t="str">
        <f t="shared" si="805"/>
        <v/>
      </c>
      <c r="E2903" s="1" t="str">
        <f t="shared" si="806"/>
        <v/>
      </c>
      <c r="K2903" s="19" t="str">
        <f t="shared" si="810"/>
        <v/>
      </c>
      <c r="L2903" s="19">
        <f t="shared" si="820"/>
        <v>10000</v>
      </c>
      <c r="M2903" s="22" t="str">
        <f>TRIM(Data!$N2900)</f>
        <v>Ruby Glow (See Vedrine)</v>
      </c>
      <c r="N2903" s="22" t="str">
        <f>TRIM(Data!$A2900)</f>
        <v>Ruby Glow (See Vedrine)</v>
      </c>
      <c r="O2903" s="23">
        <f>IF(Data!$B2900=0,"",Data!$B2900)</f>
        <v>1900</v>
      </c>
      <c r="P2903" s="19" t="str">
        <f>IF(Data!$C2900=0,"",Data!$C2900)</f>
        <v/>
      </c>
      <c r="Q2903" s="23" t="str">
        <f>IF($M2903="","",Data!$E2900)</f>
        <v>M-L</v>
      </c>
      <c r="R2903" s="23" t="str">
        <f t="shared" si="811"/>
        <v>M</v>
      </c>
      <c r="S2903" s="23" t="str">
        <f t="shared" si="812"/>
        <v>M</v>
      </c>
      <c r="T2903" s="19" t="str">
        <f>IF(Data!$F2900=0,"",Data!$F2900)</f>
        <v/>
      </c>
      <c r="U2903" s="19" t="str">
        <f>IF(Data!$G2900=0,"",Data!$G2900)</f>
        <v/>
      </c>
      <c r="V2903" s="19" t="str">
        <f>IF(Data!$D2900=0,"",Data!$D2900)</f>
        <v/>
      </c>
      <c r="W2903" s="19" t="str">
        <f>Data!$H2900</f>
        <v>Japonica</v>
      </c>
      <c r="Y2903" s="41" t="e">
        <f t="shared" si="807"/>
        <v>#REF!</v>
      </c>
      <c r="Z2903" s="8">
        <f t="shared" si="813"/>
        <v>10000</v>
      </c>
      <c r="AA2903" s="8" t="str">
        <f t="shared" si="814"/>
        <v>Ruby Glow (See Vedrine)</v>
      </c>
      <c r="AB2903" s="8" t="str">
        <f t="shared" si="815"/>
        <v>M</v>
      </c>
      <c r="AC2903" s="8" t="str">
        <f t="shared" si="816"/>
        <v/>
      </c>
      <c r="AD2903" s="8" t="str">
        <f t="shared" si="821"/>
        <v/>
      </c>
      <c r="AE2903" s="8" t="str">
        <f t="shared" si="817"/>
        <v/>
      </c>
      <c r="AF2903" s="5">
        <f t="shared" si="818"/>
        <v>1900</v>
      </c>
      <c r="AG2903" s="46">
        <v>2900</v>
      </c>
      <c r="AH2903" s="47" t="str">
        <f t="shared" si="808"/>
        <v/>
      </c>
      <c r="AI2903" s="48" t="str">
        <f t="shared" si="809"/>
        <v/>
      </c>
      <c r="AK2903" s="22" t="e">
        <f>TRIM(#REF!)</f>
        <v>#REF!</v>
      </c>
      <c r="AL2903" s="23" t="e">
        <f>IF(#REF!=0,"",#REF!)</f>
        <v>#REF!</v>
      </c>
      <c r="AM2903" s="19" t="e">
        <f>IF(#REF!=0,"",#REF!)</f>
        <v>#REF!</v>
      </c>
      <c r="AN2903" s="23" t="e">
        <f>IF($AK2903="","",#REF!)</f>
        <v>#REF!</v>
      </c>
      <c r="AO2903" s="23" t="e">
        <f t="shared" si="819"/>
        <v>#REF!</v>
      </c>
      <c r="AP2903" s="19" t="e">
        <f>IF(#REF!=0,"",#REF!)</f>
        <v>#REF!</v>
      </c>
      <c r="AQ2903" s="19" t="e">
        <f>IF(#REF!=0,"",#REF!)</f>
        <v>#REF!</v>
      </c>
      <c r="AR2903" s="19" t="e">
        <f>IF(#REF!=0,"",#REF!)</f>
        <v>#REF!</v>
      </c>
      <c r="AS2903" s="19" t="e">
        <f>#REF!</f>
        <v>#REF!</v>
      </c>
    </row>
    <row r="2904" spans="4:45" ht="19.5" thickTop="1" thickBot="1" x14ac:dyDescent="0.25">
      <c r="D2904" s="1" t="str">
        <f t="shared" si="805"/>
        <v/>
      </c>
      <c r="E2904" s="1" t="str">
        <f t="shared" si="806"/>
        <v/>
      </c>
      <c r="K2904" s="19" t="str">
        <f t="shared" si="810"/>
        <v/>
      </c>
      <c r="L2904" s="19">
        <f t="shared" si="820"/>
        <v>10000</v>
      </c>
      <c r="M2904" s="22" t="str">
        <f>TRIM(Data!$N2901)</f>
        <v>Ruby Lips</v>
      </c>
      <c r="N2904" s="22" t="str">
        <f>TRIM(Data!$A2901)</f>
        <v>Ruby Lips</v>
      </c>
      <c r="O2904" s="23">
        <f>IF(Data!$B2901=0,"",Data!$B2901)</f>
        <v>2021</v>
      </c>
      <c r="P2904" s="19" t="str">
        <f>IF(Data!$C2901=0,"",Data!$C2901)</f>
        <v>1</v>
      </c>
      <c r="Q2904" s="23" t="str">
        <f>IF($M2904="","",Data!$E2901)</f>
        <v>S</v>
      </c>
      <c r="R2904" s="23" t="str">
        <f t="shared" si="811"/>
        <v>S</v>
      </c>
      <c r="S2904" s="23" t="str">
        <f t="shared" si="812"/>
        <v>S</v>
      </c>
      <c r="T2904" s="19" t="str">
        <f>IF(Data!$F2901=0,"",Data!$F2901)</f>
        <v/>
      </c>
      <c r="U2904" s="19" t="str">
        <f>IF(Data!$G2901=0,"",Data!$G2901)</f>
        <v/>
      </c>
      <c r="V2904" s="19" t="str">
        <f>IF(Data!$D2901=0,"",Data!$D2901)</f>
        <v/>
      </c>
      <c r="W2904" s="19" t="str">
        <f>Data!$H2901</f>
        <v>Japonica</v>
      </c>
      <c r="Y2904" s="41" t="e">
        <f t="shared" si="807"/>
        <v>#REF!</v>
      </c>
      <c r="Z2904" s="8">
        <f t="shared" si="813"/>
        <v>10000</v>
      </c>
      <c r="AA2904" s="8" t="str">
        <f t="shared" si="814"/>
        <v>Ruby Lips</v>
      </c>
      <c r="AB2904" s="8" t="str">
        <f t="shared" si="815"/>
        <v>S</v>
      </c>
      <c r="AC2904" s="8" t="str">
        <f t="shared" si="816"/>
        <v/>
      </c>
      <c r="AD2904" s="8" t="str">
        <f t="shared" si="821"/>
        <v/>
      </c>
      <c r="AE2904" s="8" t="str">
        <f t="shared" si="817"/>
        <v/>
      </c>
      <c r="AF2904" s="5">
        <f t="shared" si="818"/>
        <v>2021</v>
      </c>
      <c r="AG2904" s="46">
        <v>2901</v>
      </c>
      <c r="AH2904" s="47" t="str">
        <f t="shared" si="808"/>
        <v/>
      </c>
      <c r="AI2904" s="48" t="str">
        <f t="shared" si="809"/>
        <v/>
      </c>
      <c r="AK2904" s="22" t="e">
        <f>TRIM(#REF!)</f>
        <v>#REF!</v>
      </c>
      <c r="AL2904" s="23" t="e">
        <f>IF(#REF!=0,"",#REF!)</f>
        <v>#REF!</v>
      </c>
      <c r="AM2904" s="19" t="e">
        <f>IF(#REF!=0,"",#REF!)</f>
        <v>#REF!</v>
      </c>
      <c r="AN2904" s="23" t="e">
        <f>IF($AK2904="","",#REF!)</f>
        <v>#REF!</v>
      </c>
      <c r="AO2904" s="23" t="e">
        <f t="shared" si="819"/>
        <v>#REF!</v>
      </c>
      <c r="AP2904" s="19" t="e">
        <f>IF(#REF!=0,"",#REF!)</f>
        <v>#REF!</v>
      </c>
      <c r="AQ2904" s="19" t="e">
        <f>IF(#REF!=0,"",#REF!)</f>
        <v>#REF!</v>
      </c>
      <c r="AR2904" s="19" t="e">
        <f>IF(#REF!=0,"",#REF!)</f>
        <v>#REF!</v>
      </c>
      <c r="AS2904" s="19" t="e">
        <f>#REF!</f>
        <v>#REF!</v>
      </c>
    </row>
    <row r="2905" spans="4:45" ht="19.5" thickTop="1" thickBot="1" x14ac:dyDescent="0.25">
      <c r="D2905" s="1" t="str">
        <f t="shared" si="805"/>
        <v/>
      </c>
      <c r="E2905" s="1" t="str">
        <f t="shared" si="806"/>
        <v/>
      </c>
      <c r="K2905" s="19" t="str">
        <f t="shared" si="810"/>
        <v/>
      </c>
      <c r="L2905" s="19">
        <f t="shared" si="820"/>
        <v>10000</v>
      </c>
      <c r="M2905" s="22" t="str">
        <f>TRIM(Data!$N2902)</f>
        <v>Ruby Mathews</v>
      </c>
      <c r="N2905" s="22" t="str">
        <f>TRIM(Data!$A2902)</f>
        <v>Ruby Mathews</v>
      </c>
      <c r="O2905" s="23">
        <f>IF(Data!$B2902=0,"",Data!$B2902)</f>
        <v>1956</v>
      </c>
      <c r="P2905" s="19" t="str">
        <f>IF(Data!$C2902=0,"",Data!$C2902)</f>
        <v>1</v>
      </c>
      <c r="Q2905" s="23" t="str">
        <f>IF($M2905="","",Data!$E2902)</f>
        <v>S</v>
      </c>
      <c r="R2905" s="23" t="str">
        <f t="shared" si="811"/>
        <v>S</v>
      </c>
      <c r="S2905" s="23" t="str">
        <f t="shared" si="812"/>
        <v>S</v>
      </c>
      <c r="T2905" s="19" t="str">
        <f>IF(Data!$F2902=0,"",Data!$F2902)</f>
        <v/>
      </c>
      <c r="U2905" s="19" t="str">
        <f>IF(Data!$G2902=0,"",Data!$G2902)</f>
        <v>FD</v>
      </c>
      <c r="V2905" s="19" t="str">
        <f>IF(Data!$D2902=0,"",Data!$D2902)</f>
        <v/>
      </c>
      <c r="W2905" s="19" t="str">
        <f>Data!$H2902</f>
        <v>Japonica</v>
      </c>
      <c r="Y2905" s="41" t="e">
        <f t="shared" si="807"/>
        <v>#REF!</v>
      </c>
      <c r="Z2905" s="8">
        <f t="shared" si="813"/>
        <v>10000</v>
      </c>
      <c r="AA2905" s="8" t="str">
        <f t="shared" si="814"/>
        <v>Ruby Mathews</v>
      </c>
      <c r="AB2905" s="8" t="str">
        <f t="shared" si="815"/>
        <v>S</v>
      </c>
      <c r="AC2905" s="8" t="str">
        <f t="shared" si="816"/>
        <v/>
      </c>
      <c r="AD2905" s="8" t="str">
        <f t="shared" si="821"/>
        <v>FD</v>
      </c>
      <c r="AE2905" s="8" t="str">
        <f t="shared" si="817"/>
        <v/>
      </c>
      <c r="AF2905" s="5">
        <f t="shared" si="818"/>
        <v>1956</v>
      </c>
      <c r="AG2905" s="46">
        <v>2902</v>
      </c>
      <c r="AH2905" s="47" t="str">
        <f t="shared" si="808"/>
        <v/>
      </c>
      <c r="AI2905" s="48" t="str">
        <f t="shared" si="809"/>
        <v/>
      </c>
      <c r="AK2905" s="22" t="e">
        <f>TRIM(#REF!)</f>
        <v>#REF!</v>
      </c>
      <c r="AL2905" s="23" t="e">
        <f>IF(#REF!=0,"",#REF!)</f>
        <v>#REF!</v>
      </c>
      <c r="AM2905" s="19" t="e">
        <f>IF(#REF!=0,"",#REF!)</f>
        <v>#REF!</v>
      </c>
      <c r="AN2905" s="23" t="e">
        <f>IF($AK2905="","",#REF!)</f>
        <v>#REF!</v>
      </c>
      <c r="AO2905" s="23" t="e">
        <f t="shared" si="819"/>
        <v>#REF!</v>
      </c>
      <c r="AP2905" s="19" t="e">
        <f>IF(#REF!=0,"",#REF!)</f>
        <v>#REF!</v>
      </c>
      <c r="AQ2905" s="19" t="e">
        <f>IF(#REF!=0,"",#REF!)</f>
        <v>#REF!</v>
      </c>
      <c r="AR2905" s="19" t="e">
        <f>IF(#REF!=0,"",#REF!)</f>
        <v>#REF!</v>
      </c>
      <c r="AS2905" s="19" t="e">
        <f>#REF!</f>
        <v>#REF!</v>
      </c>
    </row>
    <row r="2906" spans="4:45" ht="19.5" thickTop="1" thickBot="1" x14ac:dyDescent="0.25">
      <c r="D2906" s="1" t="str">
        <f t="shared" si="805"/>
        <v/>
      </c>
      <c r="E2906" s="1" t="str">
        <f t="shared" si="806"/>
        <v/>
      </c>
      <c r="K2906" s="19" t="str">
        <f t="shared" si="810"/>
        <v/>
      </c>
      <c r="L2906" s="19">
        <f t="shared" si="820"/>
        <v>10000</v>
      </c>
      <c r="M2906" s="22" t="str">
        <f>TRIM(Data!$N2903)</f>
        <v>Ruby Velvet</v>
      </c>
      <c r="N2906" s="22" t="str">
        <f>TRIM(Data!$A2903)</f>
        <v>Ruby Velvet</v>
      </c>
      <c r="O2906" s="23">
        <f>IF(Data!$B2903=0,"",Data!$B2903)</f>
        <v>2005</v>
      </c>
      <c r="P2906" s="19" t="str">
        <f>IF(Data!$C2903=0,"",Data!$C2903)</f>
        <v/>
      </c>
      <c r="Q2906" s="23" t="str">
        <f>IF($M2906="","",Data!$E2903)</f>
        <v>M</v>
      </c>
      <c r="R2906" s="23" t="str">
        <f t="shared" si="811"/>
        <v>M</v>
      </c>
      <c r="S2906" s="23" t="str">
        <f t="shared" si="812"/>
        <v>M</v>
      </c>
      <c r="T2906" s="19" t="str">
        <f>IF(Data!$F2903=0,"",Data!$F2903)</f>
        <v/>
      </c>
      <c r="U2906" s="19" t="str">
        <f>IF(Data!$G2903=0,"",Data!$G2903)</f>
        <v/>
      </c>
      <c r="V2906" s="19" t="str">
        <f>IF(Data!$D2903=0,"",Data!$D2903)</f>
        <v/>
      </c>
      <c r="W2906" s="19" t="str">
        <f>Data!$H2903</f>
        <v>Japonica</v>
      </c>
      <c r="Y2906" s="41" t="e">
        <f t="shared" si="807"/>
        <v>#REF!</v>
      </c>
      <c r="Z2906" s="8">
        <f t="shared" si="813"/>
        <v>10000</v>
      </c>
      <c r="AA2906" s="8" t="str">
        <f t="shared" si="814"/>
        <v>Ruby Velvet</v>
      </c>
      <c r="AB2906" s="8" t="str">
        <f t="shared" si="815"/>
        <v>M</v>
      </c>
      <c r="AC2906" s="8" t="str">
        <f t="shared" si="816"/>
        <v/>
      </c>
      <c r="AD2906" s="8" t="str">
        <f t="shared" si="821"/>
        <v/>
      </c>
      <c r="AE2906" s="8" t="str">
        <f t="shared" si="817"/>
        <v/>
      </c>
      <c r="AF2906" s="5">
        <f t="shared" si="818"/>
        <v>2005</v>
      </c>
      <c r="AG2906" s="46">
        <v>2903</v>
      </c>
      <c r="AH2906" s="47" t="str">
        <f t="shared" si="808"/>
        <v/>
      </c>
      <c r="AI2906" s="48" t="str">
        <f t="shared" si="809"/>
        <v/>
      </c>
      <c r="AK2906" s="22" t="e">
        <f>TRIM(#REF!)</f>
        <v>#REF!</v>
      </c>
      <c r="AL2906" s="23" t="e">
        <f>IF(#REF!=0,"",#REF!)</f>
        <v>#REF!</v>
      </c>
      <c r="AM2906" s="19" t="e">
        <f>IF(#REF!=0,"",#REF!)</f>
        <v>#REF!</v>
      </c>
      <c r="AN2906" s="23" t="e">
        <f>IF($AK2906="","",#REF!)</f>
        <v>#REF!</v>
      </c>
      <c r="AO2906" s="23" t="e">
        <f t="shared" si="819"/>
        <v>#REF!</v>
      </c>
      <c r="AP2906" s="19" t="e">
        <f>IF(#REF!=0,"",#REF!)</f>
        <v>#REF!</v>
      </c>
      <c r="AQ2906" s="19" t="e">
        <f>IF(#REF!=0,"",#REF!)</f>
        <v>#REF!</v>
      </c>
      <c r="AR2906" s="19" t="e">
        <f>IF(#REF!=0,"",#REF!)</f>
        <v>#REF!</v>
      </c>
      <c r="AS2906" s="19" t="e">
        <f>#REF!</f>
        <v>#REF!</v>
      </c>
    </row>
    <row r="2907" spans="4:45" ht="19.5" thickTop="1" thickBot="1" x14ac:dyDescent="0.25">
      <c r="D2907" s="1" t="str">
        <f t="shared" si="805"/>
        <v/>
      </c>
      <c r="E2907" s="1" t="str">
        <f t="shared" si="806"/>
        <v/>
      </c>
      <c r="K2907" s="19" t="str">
        <f t="shared" si="810"/>
        <v/>
      </c>
      <c r="L2907" s="19">
        <f t="shared" si="820"/>
        <v>10000</v>
      </c>
      <c r="M2907" s="22" t="str">
        <f>TRIM(Data!$N2904)</f>
        <v>Ruchi Rhodes</v>
      </c>
      <c r="N2907" s="22" t="str">
        <f>TRIM(Data!$A2904)</f>
        <v>Ruchi Rhodes</v>
      </c>
      <c r="O2907" s="23">
        <f>IF(Data!$B2904=0,"",Data!$B2904)</f>
        <v>2013</v>
      </c>
      <c r="P2907" s="19" t="str">
        <f>IF(Data!$C2904=0,"",Data!$C2904)</f>
        <v>1</v>
      </c>
      <c r="Q2907" s="23" t="str">
        <f>IF($M2907="","",Data!$E2904)</f>
        <v>L</v>
      </c>
      <c r="R2907" s="23" t="str">
        <f t="shared" si="811"/>
        <v>L</v>
      </c>
      <c r="S2907" s="23" t="str">
        <f t="shared" si="812"/>
        <v>L</v>
      </c>
      <c r="T2907" s="19" t="str">
        <f>IF(Data!$F2904=0,"",Data!$F2904)</f>
        <v/>
      </c>
      <c r="U2907" s="19" t="str">
        <f>IF(Data!$G2904=0,"",Data!$G2904)</f>
        <v/>
      </c>
      <c r="V2907" s="19" t="str">
        <f>IF(Data!$D2904=0,"",Data!$D2904)</f>
        <v/>
      </c>
      <c r="W2907" s="19" t="str">
        <f>Data!$H2904</f>
        <v>Japonica</v>
      </c>
      <c r="Y2907" s="41" t="e">
        <f t="shared" si="807"/>
        <v>#REF!</v>
      </c>
      <c r="Z2907" s="8">
        <f t="shared" si="813"/>
        <v>10000</v>
      </c>
      <c r="AA2907" s="8" t="str">
        <f t="shared" si="814"/>
        <v>Ruchi Rhodes</v>
      </c>
      <c r="AB2907" s="8" t="str">
        <f t="shared" si="815"/>
        <v>L</v>
      </c>
      <c r="AC2907" s="8" t="str">
        <f t="shared" si="816"/>
        <v/>
      </c>
      <c r="AD2907" s="8" t="str">
        <f t="shared" si="821"/>
        <v/>
      </c>
      <c r="AE2907" s="8" t="str">
        <f t="shared" si="817"/>
        <v/>
      </c>
      <c r="AF2907" s="5">
        <f t="shared" si="818"/>
        <v>2013</v>
      </c>
      <c r="AG2907" s="46">
        <v>2904</v>
      </c>
      <c r="AH2907" s="47" t="str">
        <f t="shared" si="808"/>
        <v/>
      </c>
      <c r="AI2907" s="48" t="str">
        <f t="shared" si="809"/>
        <v/>
      </c>
      <c r="AK2907" s="22" t="e">
        <f>TRIM(#REF!)</f>
        <v>#REF!</v>
      </c>
      <c r="AL2907" s="23" t="e">
        <f>IF(#REF!=0,"",#REF!)</f>
        <v>#REF!</v>
      </c>
      <c r="AM2907" s="19" t="e">
        <f>IF(#REF!=0,"",#REF!)</f>
        <v>#REF!</v>
      </c>
      <c r="AN2907" s="23" t="e">
        <f>IF($AK2907="","",#REF!)</f>
        <v>#REF!</v>
      </c>
      <c r="AO2907" s="23" t="e">
        <f t="shared" si="819"/>
        <v>#REF!</v>
      </c>
      <c r="AP2907" s="19" t="e">
        <f>IF(#REF!=0,"",#REF!)</f>
        <v>#REF!</v>
      </c>
      <c r="AQ2907" s="19" t="e">
        <f>IF(#REF!=0,"",#REF!)</f>
        <v>#REF!</v>
      </c>
      <c r="AR2907" s="19" t="e">
        <f>IF(#REF!=0,"",#REF!)</f>
        <v>#REF!</v>
      </c>
      <c r="AS2907" s="19" t="e">
        <f>#REF!</f>
        <v>#REF!</v>
      </c>
    </row>
    <row r="2908" spans="4:45" ht="19.5" thickTop="1" thickBot="1" x14ac:dyDescent="0.25">
      <c r="D2908" s="1" t="str">
        <f t="shared" si="805"/>
        <v/>
      </c>
      <c r="E2908" s="1" t="str">
        <f t="shared" si="806"/>
        <v/>
      </c>
      <c r="K2908" s="19" t="str">
        <f t="shared" si="810"/>
        <v/>
      </c>
      <c r="L2908" s="19">
        <f t="shared" si="820"/>
        <v>10000</v>
      </c>
      <c r="M2908" s="22" t="str">
        <f>TRIM(Data!$N2905)</f>
        <v>Rudolph</v>
      </c>
      <c r="N2908" s="22" t="str">
        <f>TRIM(Data!$A2905)</f>
        <v>Rudolph</v>
      </c>
      <c r="O2908" s="23">
        <f>IF(Data!$B2905=0,"",Data!$B2905)</f>
        <v>1981</v>
      </c>
      <c r="P2908" s="19" t="str">
        <f>IF(Data!$C2905=0,"",Data!$C2905)</f>
        <v>1</v>
      </c>
      <c r="Q2908" s="23" t="str">
        <f>IF($M2908="","",Data!$E2905)</f>
        <v>M</v>
      </c>
      <c r="R2908" s="23" t="str">
        <f t="shared" si="811"/>
        <v>M</v>
      </c>
      <c r="S2908" s="23" t="str">
        <f t="shared" si="812"/>
        <v>M</v>
      </c>
      <c r="T2908" s="19" t="str">
        <f>IF(Data!$F2905=0,"",Data!$F2905)</f>
        <v/>
      </c>
      <c r="U2908" s="19" t="str">
        <f>IF(Data!$G2905=0,"",Data!$G2905)</f>
        <v/>
      </c>
      <c r="V2908" s="19" t="str">
        <f>IF(Data!$D2905=0,"",Data!$D2905)</f>
        <v/>
      </c>
      <c r="W2908" s="19" t="str">
        <f>Data!$H2905</f>
        <v>Japonica</v>
      </c>
      <c r="Y2908" s="41" t="e">
        <f t="shared" si="807"/>
        <v>#REF!</v>
      </c>
      <c r="Z2908" s="8">
        <f t="shared" si="813"/>
        <v>10000</v>
      </c>
      <c r="AA2908" s="8" t="str">
        <f t="shared" si="814"/>
        <v>Rudolph</v>
      </c>
      <c r="AB2908" s="8" t="str">
        <f t="shared" si="815"/>
        <v>M</v>
      </c>
      <c r="AC2908" s="8" t="str">
        <f t="shared" si="816"/>
        <v/>
      </c>
      <c r="AD2908" s="8" t="str">
        <f t="shared" si="821"/>
        <v/>
      </c>
      <c r="AE2908" s="8" t="str">
        <f t="shared" si="817"/>
        <v/>
      </c>
      <c r="AF2908" s="5">
        <f t="shared" si="818"/>
        <v>1981</v>
      </c>
      <c r="AG2908" s="46">
        <v>2905</v>
      </c>
      <c r="AH2908" s="47" t="str">
        <f t="shared" si="808"/>
        <v/>
      </c>
      <c r="AI2908" s="48" t="str">
        <f t="shared" si="809"/>
        <v/>
      </c>
      <c r="AK2908" s="22" t="e">
        <f>TRIM(#REF!)</f>
        <v>#REF!</v>
      </c>
      <c r="AL2908" s="23" t="e">
        <f>IF(#REF!=0,"",#REF!)</f>
        <v>#REF!</v>
      </c>
      <c r="AM2908" s="19" t="e">
        <f>IF(#REF!=0,"",#REF!)</f>
        <v>#REF!</v>
      </c>
      <c r="AN2908" s="23" t="e">
        <f>IF($AK2908="","",#REF!)</f>
        <v>#REF!</v>
      </c>
      <c r="AO2908" s="23" t="e">
        <f t="shared" si="819"/>
        <v>#REF!</v>
      </c>
      <c r="AP2908" s="19" t="e">
        <f>IF(#REF!=0,"",#REF!)</f>
        <v>#REF!</v>
      </c>
      <c r="AQ2908" s="19" t="e">
        <f>IF(#REF!=0,"",#REF!)</f>
        <v>#REF!</v>
      </c>
      <c r="AR2908" s="19" t="e">
        <f>IF(#REF!=0,"",#REF!)</f>
        <v>#REF!</v>
      </c>
      <c r="AS2908" s="19" t="e">
        <f>#REF!</f>
        <v>#REF!</v>
      </c>
    </row>
    <row r="2909" spans="4:45" ht="19.5" thickTop="1" thickBot="1" x14ac:dyDescent="0.25">
      <c r="D2909" s="1" t="str">
        <f t="shared" si="805"/>
        <v/>
      </c>
      <c r="E2909" s="1" t="str">
        <f t="shared" si="806"/>
        <v/>
      </c>
      <c r="K2909" s="19" t="str">
        <f t="shared" si="810"/>
        <v/>
      </c>
      <c r="L2909" s="19">
        <f t="shared" si="820"/>
        <v>10000</v>
      </c>
      <c r="M2909" s="22" t="str">
        <f>TRIM(Data!$N2906)</f>
        <v>Rudy's Magnoliaeflora</v>
      </c>
      <c r="N2909" s="22" t="str">
        <f>TRIM(Data!$A2906)</f>
        <v>Rudy's Magnoliaeflora</v>
      </c>
      <c r="O2909" s="23">
        <f>IF(Data!$B2906=0,"",Data!$B2906)</f>
        <v>1988</v>
      </c>
      <c r="P2909" s="19" t="str">
        <f>IF(Data!$C2906=0,"",Data!$C2906)</f>
        <v>1</v>
      </c>
      <c r="Q2909" s="23" t="str">
        <f>IF($M2909="","",Data!$E2906)</f>
        <v>M</v>
      </c>
      <c r="R2909" s="23" t="str">
        <f t="shared" si="811"/>
        <v>M</v>
      </c>
      <c r="S2909" s="23" t="str">
        <f t="shared" si="812"/>
        <v>M</v>
      </c>
      <c r="T2909" s="19" t="str">
        <f>IF(Data!$F2906=0,"",Data!$F2906)</f>
        <v/>
      </c>
      <c r="U2909" s="19" t="str">
        <f>IF(Data!$G2906=0,"",Data!$G2906)</f>
        <v/>
      </c>
      <c r="V2909" s="19" t="str">
        <f>IF(Data!$D2906=0,"",Data!$D2906)</f>
        <v/>
      </c>
      <c r="W2909" s="19" t="str">
        <f>Data!$H2906</f>
        <v>Japonica</v>
      </c>
      <c r="Y2909" s="41" t="e">
        <f t="shared" si="807"/>
        <v>#REF!</v>
      </c>
      <c r="Z2909" s="8">
        <f t="shared" si="813"/>
        <v>10000</v>
      </c>
      <c r="AA2909" s="8" t="str">
        <f t="shared" si="814"/>
        <v>Rudy's Magnoliaeflora</v>
      </c>
      <c r="AB2909" s="8" t="str">
        <f t="shared" si="815"/>
        <v>M</v>
      </c>
      <c r="AC2909" s="8" t="str">
        <f t="shared" si="816"/>
        <v/>
      </c>
      <c r="AD2909" s="8" t="str">
        <f t="shared" si="821"/>
        <v/>
      </c>
      <c r="AE2909" s="8" t="str">
        <f t="shared" si="817"/>
        <v/>
      </c>
      <c r="AF2909" s="5">
        <f t="shared" si="818"/>
        <v>1988</v>
      </c>
      <c r="AG2909" s="46">
        <v>2906</v>
      </c>
      <c r="AH2909" s="47" t="str">
        <f t="shared" si="808"/>
        <v/>
      </c>
      <c r="AI2909" s="48" t="str">
        <f t="shared" si="809"/>
        <v/>
      </c>
      <c r="AK2909" s="22" t="e">
        <f>TRIM(#REF!)</f>
        <v>#REF!</v>
      </c>
      <c r="AL2909" s="23" t="e">
        <f>IF(#REF!=0,"",#REF!)</f>
        <v>#REF!</v>
      </c>
      <c r="AM2909" s="19" t="e">
        <f>IF(#REF!=0,"",#REF!)</f>
        <v>#REF!</v>
      </c>
      <c r="AN2909" s="23" t="e">
        <f>IF($AK2909="","",#REF!)</f>
        <v>#REF!</v>
      </c>
      <c r="AO2909" s="23" t="e">
        <f t="shared" si="819"/>
        <v>#REF!</v>
      </c>
      <c r="AP2909" s="19" t="e">
        <f>IF(#REF!=0,"",#REF!)</f>
        <v>#REF!</v>
      </c>
      <c r="AQ2909" s="19" t="e">
        <f>IF(#REF!=0,"",#REF!)</f>
        <v>#REF!</v>
      </c>
      <c r="AR2909" s="19" t="e">
        <f>IF(#REF!=0,"",#REF!)</f>
        <v>#REF!</v>
      </c>
      <c r="AS2909" s="19" t="e">
        <f>#REF!</f>
        <v>#REF!</v>
      </c>
    </row>
    <row r="2910" spans="4:45" ht="19.5" thickTop="1" thickBot="1" x14ac:dyDescent="0.25">
      <c r="D2910" s="1" t="str">
        <f t="shared" si="805"/>
        <v/>
      </c>
      <c r="E2910" s="1" t="str">
        <f t="shared" si="806"/>
        <v/>
      </c>
      <c r="K2910" s="19" t="str">
        <f t="shared" si="810"/>
        <v/>
      </c>
      <c r="L2910" s="19">
        <f t="shared" si="820"/>
        <v>10000</v>
      </c>
      <c r="M2910" s="22" t="str">
        <f>TRIM(Data!$N2907)</f>
        <v>Ruffian</v>
      </c>
      <c r="N2910" s="22" t="str">
        <f>TRIM(Data!$A2907)</f>
        <v>Ruffian</v>
      </c>
      <c r="O2910" s="23">
        <f>IF(Data!$B2907=0,"",Data!$B2907)</f>
        <v>1978</v>
      </c>
      <c r="P2910" s="19" t="str">
        <f>IF(Data!$C2907=0,"",Data!$C2907)</f>
        <v>1</v>
      </c>
      <c r="Q2910" s="23" t="str">
        <f>IF($M2910="","",Data!$E2907)</f>
        <v>L</v>
      </c>
      <c r="R2910" s="23" t="str">
        <f t="shared" si="811"/>
        <v>L</v>
      </c>
      <c r="S2910" s="23" t="str">
        <f t="shared" si="812"/>
        <v>L</v>
      </c>
      <c r="T2910" s="19" t="str">
        <f>IF(Data!$F2907=0,"",Data!$F2907)</f>
        <v>WHITE</v>
      </c>
      <c r="U2910" s="19" t="str">
        <f>IF(Data!$G2907=0,"",Data!$G2907)</f>
        <v/>
      </c>
      <c r="V2910" s="19" t="str">
        <f>IF(Data!$D2907=0,"",Data!$D2907)</f>
        <v/>
      </c>
      <c r="W2910" s="19" t="str">
        <f>Data!$H2907</f>
        <v>Japonica</v>
      </c>
      <c r="Y2910" s="41" t="e">
        <f t="shared" si="807"/>
        <v>#REF!</v>
      </c>
      <c r="Z2910" s="8">
        <f t="shared" si="813"/>
        <v>10000</v>
      </c>
      <c r="AA2910" s="8" t="str">
        <f t="shared" si="814"/>
        <v>Ruffian</v>
      </c>
      <c r="AB2910" s="8" t="str">
        <f t="shared" si="815"/>
        <v>L</v>
      </c>
      <c r="AC2910" s="8" t="str">
        <f t="shared" si="816"/>
        <v>WHITE</v>
      </c>
      <c r="AD2910" s="8" t="str">
        <f t="shared" si="821"/>
        <v/>
      </c>
      <c r="AE2910" s="8" t="str">
        <f t="shared" si="817"/>
        <v/>
      </c>
      <c r="AF2910" s="5">
        <f t="shared" si="818"/>
        <v>1978</v>
      </c>
      <c r="AG2910" s="46">
        <v>2907</v>
      </c>
      <c r="AH2910" s="47" t="str">
        <f t="shared" si="808"/>
        <v/>
      </c>
      <c r="AI2910" s="48" t="str">
        <f t="shared" si="809"/>
        <v/>
      </c>
      <c r="AK2910" s="22" t="e">
        <f>TRIM(#REF!)</f>
        <v>#REF!</v>
      </c>
      <c r="AL2910" s="23" t="e">
        <f>IF(#REF!=0,"",#REF!)</f>
        <v>#REF!</v>
      </c>
      <c r="AM2910" s="19" t="e">
        <f>IF(#REF!=0,"",#REF!)</f>
        <v>#REF!</v>
      </c>
      <c r="AN2910" s="23" t="e">
        <f>IF($AK2910="","",#REF!)</f>
        <v>#REF!</v>
      </c>
      <c r="AO2910" s="23" t="e">
        <f t="shared" si="819"/>
        <v>#REF!</v>
      </c>
      <c r="AP2910" s="19" t="e">
        <f>IF(#REF!=0,"",#REF!)</f>
        <v>#REF!</v>
      </c>
      <c r="AQ2910" s="19" t="e">
        <f>IF(#REF!=0,"",#REF!)</f>
        <v>#REF!</v>
      </c>
      <c r="AR2910" s="19" t="e">
        <f>IF(#REF!=0,"",#REF!)</f>
        <v>#REF!</v>
      </c>
      <c r="AS2910" s="19" t="e">
        <f>#REF!</f>
        <v>#REF!</v>
      </c>
    </row>
    <row r="2911" spans="4:45" ht="19.5" thickTop="1" thickBot="1" x14ac:dyDescent="0.25">
      <c r="D2911" s="1" t="str">
        <f t="shared" si="805"/>
        <v/>
      </c>
      <c r="E2911" s="1" t="str">
        <f t="shared" si="806"/>
        <v/>
      </c>
      <c r="K2911" s="19" t="str">
        <f t="shared" si="810"/>
        <v/>
      </c>
      <c r="L2911" s="19">
        <f t="shared" si="820"/>
        <v>10000</v>
      </c>
      <c r="M2911" s="22" t="str">
        <f>TRIM(Data!$N2908)</f>
        <v>Runt</v>
      </c>
      <c r="N2911" s="22" t="str">
        <f>TRIM(Data!$A2908)</f>
        <v>Runt</v>
      </c>
      <c r="O2911" s="23">
        <f>IF(Data!$B2908=0,"",Data!$B2908)</f>
        <v>1962</v>
      </c>
      <c r="P2911" s="19" t="str">
        <f>IF(Data!$C2908=0,"",Data!$C2908)</f>
        <v>1</v>
      </c>
      <c r="Q2911" s="23" t="str">
        <f>IF($M2911="","",Data!$E2908)</f>
        <v>Min</v>
      </c>
      <c r="R2911" s="23" t="str">
        <f t="shared" si="811"/>
        <v>Min</v>
      </c>
      <c r="S2911" s="23" t="str">
        <f t="shared" si="812"/>
        <v>Min</v>
      </c>
      <c r="T2911" s="19" t="str">
        <f>IF(Data!$F2908=0,"",Data!$F2908)</f>
        <v/>
      </c>
      <c r="U2911" s="19" t="str">
        <f>IF(Data!$G2908=0,"",Data!$G2908)</f>
        <v/>
      </c>
      <c r="V2911" s="19" t="str">
        <f>IF(Data!$D2908=0,"",Data!$D2908)</f>
        <v/>
      </c>
      <c r="W2911" s="19" t="str">
        <f>Data!$H2908</f>
        <v>Japonica</v>
      </c>
      <c r="Y2911" s="41" t="e">
        <f t="shared" si="807"/>
        <v>#REF!</v>
      </c>
      <c r="Z2911" s="8">
        <f t="shared" si="813"/>
        <v>10000</v>
      </c>
      <c r="AA2911" s="8" t="str">
        <f t="shared" si="814"/>
        <v>Runt</v>
      </c>
      <c r="AB2911" s="8" t="str">
        <f t="shared" si="815"/>
        <v>Min</v>
      </c>
      <c r="AC2911" s="8" t="str">
        <f t="shared" si="816"/>
        <v/>
      </c>
      <c r="AD2911" s="8" t="str">
        <f t="shared" si="821"/>
        <v/>
      </c>
      <c r="AE2911" s="8" t="str">
        <f t="shared" si="817"/>
        <v/>
      </c>
      <c r="AF2911" s="5">
        <f t="shared" si="818"/>
        <v>1962</v>
      </c>
      <c r="AG2911" s="46">
        <v>2908</v>
      </c>
      <c r="AH2911" s="47" t="str">
        <f t="shared" si="808"/>
        <v/>
      </c>
      <c r="AI2911" s="48" t="str">
        <f t="shared" si="809"/>
        <v/>
      </c>
      <c r="AK2911" s="22" t="e">
        <f>TRIM(#REF!)</f>
        <v>#REF!</v>
      </c>
      <c r="AL2911" s="23" t="e">
        <f>IF(#REF!=0,"",#REF!)</f>
        <v>#REF!</v>
      </c>
      <c r="AM2911" s="19" t="e">
        <f>IF(#REF!=0,"",#REF!)</f>
        <v>#REF!</v>
      </c>
      <c r="AN2911" s="23" t="e">
        <f>IF($AK2911="","",#REF!)</f>
        <v>#REF!</v>
      </c>
      <c r="AO2911" s="23" t="e">
        <f t="shared" si="819"/>
        <v>#REF!</v>
      </c>
      <c r="AP2911" s="19" t="e">
        <f>IF(#REF!=0,"",#REF!)</f>
        <v>#REF!</v>
      </c>
      <c r="AQ2911" s="19" t="e">
        <f>IF(#REF!=0,"",#REF!)</f>
        <v>#REF!</v>
      </c>
      <c r="AR2911" s="19" t="e">
        <f>IF(#REF!=0,"",#REF!)</f>
        <v>#REF!</v>
      </c>
      <c r="AS2911" s="19" t="e">
        <f>#REF!</f>
        <v>#REF!</v>
      </c>
    </row>
    <row r="2912" spans="4:45" ht="19.5" thickTop="1" thickBot="1" x14ac:dyDescent="0.25">
      <c r="D2912" s="1" t="str">
        <f t="shared" si="805"/>
        <v/>
      </c>
      <c r="E2912" s="1" t="str">
        <f t="shared" si="806"/>
        <v/>
      </c>
      <c r="K2912" s="19" t="str">
        <f t="shared" si="810"/>
        <v/>
      </c>
      <c r="L2912" s="19">
        <f t="shared" si="820"/>
        <v>10000</v>
      </c>
      <c r="M2912" s="22" t="str">
        <f>TRIM(Data!$N2909)</f>
        <v>Rupie</v>
      </c>
      <c r="N2912" s="22" t="str">
        <f>TRIM(Data!$A2909)</f>
        <v>Rupie</v>
      </c>
      <c r="O2912" s="23">
        <f>IF(Data!$B2909=0,"",Data!$B2909)</f>
        <v>2013</v>
      </c>
      <c r="P2912" s="19" t="str">
        <f>IF(Data!$C2909=0,"",Data!$C2909)</f>
        <v>1</v>
      </c>
      <c r="Q2912" s="23" t="str">
        <f>IF($M2912="","",Data!$E2909)</f>
        <v>M-L</v>
      </c>
      <c r="R2912" s="23" t="str">
        <f t="shared" si="811"/>
        <v>M</v>
      </c>
      <c r="S2912" s="23" t="str">
        <f t="shared" si="812"/>
        <v>M</v>
      </c>
      <c r="T2912" s="19" t="str">
        <f>IF(Data!$F2909=0,"",Data!$F2909)</f>
        <v/>
      </c>
      <c r="U2912" s="19" t="str">
        <f>IF(Data!$G2909=0,"",Data!$G2909)</f>
        <v/>
      </c>
      <c r="V2912" s="19" t="str">
        <f>IF(Data!$D2909=0,"",Data!$D2909)</f>
        <v/>
      </c>
      <c r="W2912" s="19" t="str">
        <f>Data!$H2909</f>
        <v>Japonica</v>
      </c>
      <c r="Y2912" s="41" t="e">
        <f t="shared" si="807"/>
        <v>#REF!</v>
      </c>
      <c r="Z2912" s="8">
        <f t="shared" si="813"/>
        <v>10000</v>
      </c>
      <c r="AA2912" s="8" t="str">
        <f t="shared" si="814"/>
        <v>Rupie</v>
      </c>
      <c r="AB2912" s="8" t="str">
        <f t="shared" si="815"/>
        <v>M</v>
      </c>
      <c r="AC2912" s="8" t="str">
        <f t="shared" si="816"/>
        <v/>
      </c>
      <c r="AD2912" s="8" t="str">
        <f t="shared" si="821"/>
        <v/>
      </c>
      <c r="AE2912" s="8" t="str">
        <f t="shared" si="817"/>
        <v/>
      </c>
      <c r="AF2912" s="5">
        <f t="shared" si="818"/>
        <v>2013</v>
      </c>
      <c r="AG2912" s="46">
        <v>2909</v>
      </c>
      <c r="AH2912" s="47" t="str">
        <f t="shared" si="808"/>
        <v/>
      </c>
      <c r="AI2912" s="48" t="str">
        <f t="shared" si="809"/>
        <v/>
      </c>
      <c r="AK2912" s="22" t="e">
        <f>TRIM(#REF!)</f>
        <v>#REF!</v>
      </c>
      <c r="AL2912" s="23" t="e">
        <f>IF(#REF!=0,"",#REF!)</f>
        <v>#REF!</v>
      </c>
      <c r="AM2912" s="19" t="e">
        <f>IF(#REF!=0,"",#REF!)</f>
        <v>#REF!</v>
      </c>
      <c r="AN2912" s="23" t="e">
        <f>IF($AK2912="","",#REF!)</f>
        <v>#REF!</v>
      </c>
      <c r="AO2912" s="23" t="e">
        <f t="shared" si="819"/>
        <v>#REF!</v>
      </c>
      <c r="AP2912" s="19" t="e">
        <f>IF(#REF!=0,"",#REF!)</f>
        <v>#REF!</v>
      </c>
      <c r="AQ2912" s="19" t="e">
        <f>IF(#REF!=0,"",#REF!)</f>
        <v>#REF!</v>
      </c>
      <c r="AR2912" s="19" t="e">
        <f>IF(#REF!=0,"",#REF!)</f>
        <v>#REF!</v>
      </c>
      <c r="AS2912" s="19" t="e">
        <f>#REF!</f>
        <v>#REF!</v>
      </c>
    </row>
    <row r="2913" spans="4:45" ht="19.5" thickTop="1" thickBot="1" x14ac:dyDescent="0.25">
      <c r="D2913" s="1" t="str">
        <f t="shared" si="805"/>
        <v/>
      </c>
      <c r="E2913" s="1" t="str">
        <f t="shared" si="806"/>
        <v/>
      </c>
      <c r="K2913" s="19" t="str">
        <f t="shared" si="810"/>
        <v/>
      </c>
      <c r="L2913" s="19">
        <f t="shared" si="820"/>
        <v>10000</v>
      </c>
      <c r="M2913" s="22" t="str">
        <f>TRIM(Data!$N2910)</f>
        <v>Rupie's Charleston</v>
      </c>
      <c r="N2913" s="22" t="str">
        <f>TRIM(Data!$A2910)</f>
        <v>Rupie's Charleston</v>
      </c>
      <c r="O2913" s="23">
        <f>IF(Data!$B2910=0,"",Data!$B2910)</f>
        <v>2004</v>
      </c>
      <c r="P2913" s="19" t="str">
        <f>IF(Data!$C2910=0,"",Data!$C2910)</f>
        <v>1</v>
      </c>
      <c r="Q2913" s="23" t="str">
        <f>IF($M2913="","",Data!$E2910)</f>
        <v>M-L</v>
      </c>
      <c r="R2913" s="23" t="str">
        <f t="shared" si="811"/>
        <v>M</v>
      </c>
      <c r="S2913" s="23" t="str">
        <f t="shared" si="812"/>
        <v>M</v>
      </c>
      <c r="T2913" s="19" t="str">
        <f>IF(Data!$F2910=0,"",Data!$F2910)</f>
        <v/>
      </c>
      <c r="U2913" s="19" t="str">
        <f>IF(Data!$G2910=0,"",Data!$G2910)</f>
        <v/>
      </c>
      <c r="V2913" s="19" t="str">
        <f>IF(Data!$D2910=0,"",Data!$D2910)</f>
        <v/>
      </c>
      <c r="W2913" s="19" t="str">
        <f>Data!$H2910</f>
        <v>Japonica</v>
      </c>
      <c r="Y2913" s="41" t="e">
        <f t="shared" si="807"/>
        <v>#REF!</v>
      </c>
      <c r="Z2913" s="8">
        <f t="shared" si="813"/>
        <v>10000</v>
      </c>
      <c r="AA2913" s="8" t="str">
        <f t="shared" si="814"/>
        <v>Rupie's Charleston</v>
      </c>
      <c r="AB2913" s="8" t="str">
        <f t="shared" si="815"/>
        <v>M</v>
      </c>
      <c r="AC2913" s="8" t="str">
        <f t="shared" si="816"/>
        <v/>
      </c>
      <c r="AD2913" s="8" t="str">
        <f t="shared" si="821"/>
        <v/>
      </c>
      <c r="AE2913" s="8" t="str">
        <f t="shared" si="817"/>
        <v/>
      </c>
      <c r="AF2913" s="5">
        <f t="shared" si="818"/>
        <v>2004</v>
      </c>
      <c r="AG2913" s="46">
        <v>2910</v>
      </c>
      <c r="AH2913" s="47" t="str">
        <f t="shared" si="808"/>
        <v/>
      </c>
      <c r="AI2913" s="48" t="str">
        <f t="shared" si="809"/>
        <v/>
      </c>
      <c r="AK2913" s="22" t="e">
        <f>TRIM(#REF!)</f>
        <v>#REF!</v>
      </c>
      <c r="AL2913" s="23" t="e">
        <f>IF(#REF!=0,"",#REF!)</f>
        <v>#REF!</v>
      </c>
      <c r="AM2913" s="19" t="e">
        <f>IF(#REF!=0,"",#REF!)</f>
        <v>#REF!</v>
      </c>
      <c r="AN2913" s="23" t="e">
        <f>IF($AK2913="","",#REF!)</f>
        <v>#REF!</v>
      </c>
      <c r="AO2913" s="23" t="e">
        <f t="shared" si="819"/>
        <v>#REF!</v>
      </c>
      <c r="AP2913" s="19" t="e">
        <f>IF(#REF!=0,"",#REF!)</f>
        <v>#REF!</v>
      </c>
      <c r="AQ2913" s="19" t="e">
        <f>IF(#REF!=0,"",#REF!)</f>
        <v>#REF!</v>
      </c>
      <c r="AR2913" s="19" t="e">
        <f>IF(#REF!=0,"",#REF!)</f>
        <v>#REF!</v>
      </c>
      <c r="AS2913" s="19" t="e">
        <f>#REF!</f>
        <v>#REF!</v>
      </c>
    </row>
    <row r="2914" spans="4:45" ht="19.5" thickTop="1" thickBot="1" x14ac:dyDescent="0.25">
      <c r="D2914" s="1" t="str">
        <f t="shared" si="805"/>
        <v/>
      </c>
      <c r="E2914" s="1" t="str">
        <f t="shared" si="806"/>
        <v/>
      </c>
      <c r="K2914" s="19" t="str">
        <f t="shared" si="810"/>
        <v/>
      </c>
      <c r="L2914" s="19">
        <f t="shared" si="820"/>
        <v>10000</v>
      </c>
      <c r="M2914" s="22" t="str">
        <f>TRIM(Data!$N2911)</f>
        <v>Ruta Hagmann</v>
      </c>
      <c r="N2914" s="22" t="str">
        <f>TRIM(Data!$A2911)</f>
        <v>Ruta Hagmann (R)</v>
      </c>
      <c r="O2914" s="23">
        <f>IF(Data!$B2911=0,"",Data!$B2911)</f>
        <v>1992</v>
      </c>
      <c r="P2914" s="19" t="str">
        <f>IF(Data!$C2911=0,"",Data!$C2911)</f>
        <v>1</v>
      </c>
      <c r="Q2914" s="23" t="str">
        <f>IF($M2914="","",Data!$E2911)</f>
        <v>VL</v>
      </c>
      <c r="R2914" s="23" t="str">
        <f t="shared" si="811"/>
        <v>VL</v>
      </c>
      <c r="S2914" s="23" t="str">
        <f t="shared" si="812"/>
        <v>VL</v>
      </c>
      <c r="T2914" s="19" t="str">
        <f>IF(Data!$F2911=0,"",Data!$F2911)</f>
        <v/>
      </c>
      <c r="U2914" s="19" t="str">
        <f>IF(Data!$G2911=0,"",Data!$G2911)</f>
        <v/>
      </c>
      <c r="V2914" s="19" t="str">
        <f>IF(Data!$D2911=0,"",Data!$D2911)</f>
        <v/>
      </c>
      <c r="W2914" s="19" t="str">
        <f>Data!$H2911</f>
        <v>Reticulata</v>
      </c>
      <c r="Y2914" s="41" t="e">
        <f t="shared" si="807"/>
        <v>#REF!</v>
      </c>
      <c r="Z2914" s="8">
        <f t="shared" si="813"/>
        <v>10000</v>
      </c>
      <c r="AA2914" s="8" t="str">
        <f t="shared" si="814"/>
        <v>Ruta Hagmann</v>
      </c>
      <c r="AB2914" s="8" t="str">
        <f t="shared" si="815"/>
        <v>VL</v>
      </c>
      <c r="AC2914" s="8" t="str">
        <f t="shared" si="816"/>
        <v/>
      </c>
      <c r="AD2914" s="8" t="str">
        <f t="shared" si="821"/>
        <v/>
      </c>
      <c r="AE2914" s="8" t="str">
        <f t="shared" si="817"/>
        <v/>
      </c>
      <c r="AF2914" s="5">
        <f t="shared" si="818"/>
        <v>1992</v>
      </c>
      <c r="AG2914" s="46">
        <v>2911</v>
      </c>
      <c r="AH2914" s="47" t="str">
        <f t="shared" si="808"/>
        <v/>
      </c>
      <c r="AI2914" s="48" t="str">
        <f t="shared" si="809"/>
        <v/>
      </c>
      <c r="AK2914" s="22" t="e">
        <f>TRIM(#REF!)</f>
        <v>#REF!</v>
      </c>
      <c r="AL2914" s="23" t="e">
        <f>IF(#REF!=0,"",#REF!)</f>
        <v>#REF!</v>
      </c>
      <c r="AM2914" s="19" t="e">
        <f>IF(#REF!=0,"",#REF!)</f>
        <v>#REF!</v>
      </c>
      <c r="AN2914" s="23" t="e">
        <f>IF($AK2914="","",#REF!)</f>
        <v>#REF!</v>
      </c>
      <c r="AO2914" s="23" t="e">
        <f t="shared" si="819"/>
        <v>#REF!</v>
      </c>
      <c r="AP2914" s="19" t="e">
        <f>IF(#REF!=0,"",#REF!)</f>
        <v>#REF!</v>
      </c>
      <c r="AQ2914" s="19" t="e">
        <f>IF(#REF!=0,"",#REF!)</f>
        <v>#REF!</v>
      </c>
      <c r="AR2914" s="19" t="e">
        <f>IF(#REF!=0,"",#REF!)</f>
        <v>#REF!</v>
      </c>
      <c r="AS2914" s="19" t="e">
        <f>#REF!</f>
        <v>#REF!</v>
      </c>
    </row>
    <row r="2915" spans="4:45" ht="19.5" thickTop="1" thickBot="1" x14ac:dyDescent="0.25">
      <c r="D2915" s="1" t="str">
        <f t="shared" si="805"/>
        <v/>
      </c>
      <c r="E2915" s="1" t="str">
        <f t="shared" si="806"/>
        <v/>
      </c>
      <c r="K2915" s="19" t="str">
        <f t="shared" si="810"/>
        <v/>
      </c>
      <c r="L2915" s="19">
        <f t="shared" si="820"/>
        <v>10000</v>
      </c>
      <c r="M2915" s="22" t="str">
        <f>TRIM(Data!$N2912)</f>
        <v>Ruth Bell Graham</v>
      </c>
      <c r="N2915" s="22" t="str">
        <f>TRIM(Data!$A2912)</f>
        <v>Ruth Bell Graham</v>
      </c>
      <c r="O2915" s="23" t="str">
        <f>IF(Data!$B2912=0,"",Data!$B2912)</f>
        <v>1990's</v>
      </c>
      <c r="P2915" s="19" t="str">
        <f>IF(Data!$C2912=0,"",Data!$C2912)</f>
        <v>1</v>
      </c>
      <c r="Q2915" s="23" t="str">
        <f>IF($M2915="","",Data!$E2912)</f>
        <v>L</v>
      </c>
      <c r="R2915" s="23" t="str">
        <f t="shared" si="811"/>
        <v>L</v>
      </c>
      <c r="S2915" s="23" t="str">
        <f t="shared" si="812"/>
        <v>L</v>
      </c>
      <c r="T2915" s="19" t="str">
        <f>IF(Data!$F2912=0,"",Data!$F2912)</f>
        <v/>
      </c>
      <c r="U2915" s="19" t="str">
        <f>IF(Data!$G2912=0,"",Data!$G2912)</f>
        <v>FD</v>
      </c>
      <c r="V2915" s="19" t="str">
        <f>IF(Data!$D2912=0,"",Data!$D2912)</f>
        <v/>
      </c>
      <c r="W2915" s="19" t="str">
        <f>Data!$H2912</f>
        <v>Japonica</v>
      </c>
      <c r="Y2915" s="41" t="e">
        <f t="shared" si="807"/>
        <v>#REF!</v>
      </c>
      <c r="Z2915" s="8">
        <f t="shared" si="813"/>
        <v>10000</v>
      </c>
      <c r="AA2915" s="8" t="str">
        <f t="shared" si="814"/>
        <v>Ruth Bell Graham</v>
      </c>
      <c r="AB2915" s="8" t="str">
        <f t="shared" si="815"/>
        <v>L</v>
      </c>
      <c r="AC2915" s="8" t="str">
        <f t="shared" si="816"/>
        <v/>
      </c>
      <c r="AD2915" s="8" t="str">
        <f t="shared" si="821"/>
        <v>FD</v>
      </c>
      <c r="AE2915" s="8" t="str">
        <f t="shared" si="817"/>
        <v/>
      </c>
      <c r="AF2915" s="5" t="str">
        <f t="shared" si="818"/>
        <v>1990's</v>
      </c>
      <c r="AG2915" s="46">
        <v>2912</v>
      </c>
      <c r="AH2915" s="47" t="str">
        <f t="shared" si="808"/>
        <v/>
      </c>
      <c r="AI2915" s="48" t="str">
        <f t="shared" si="809"/>
        <v/>
      </c>
      <c r="AK2915" s="22" t="e">
        <f>TRIM(#REF!)</f>
        <v>#REF!</v>
      </c>
      <c r="AL2915" s="23" t="e">
        <f>IF(#REF!=0,"",#REF!)</f>
        <v>#REF!</v>
      </c>
      <c r="AM2915" s="19" t="e">
        <f>IF(#REF!=0,"",#REF!)</f>
        <v>#REF!</v>
      </c>
      <c r="AN2915" s="23" t="e">
        <f>IF($AK2915="","",#REF!)</f>
        <v>#REF!</v>
      </c>
      <c r="AO2915" s="23" t="e">
        <f t="shared" si="819"/>
        <v>#REF!</v>
      </c>
      <c r="AP2915" s="19" t="e">
        <f>IF(#REF!=0,"",#REF!)</f>
        <v>#REF!</v>
      </c>
      <c r="AQ2915" s="19" t="e">
        <f>IF(#REF!=0,"",#REF!)</f>
        <v>#REF!</v>
      </c>
      <c r="AR2915" s="19" t="e">
        <f>IF(#REF!=0,"",#REF!)</f>
        <v>#REF!</v>
      </c>
      <c r="AS2915" s="19" t="e">
        <f>#REF!</f>
        <v>#REF!</v>
      </c>
    </row>
    <row r="2916" spans="4:45" ht="19.5" thickTop="1" thickBot="1" x14ac:dyDescent="0.25">
      <c r="D2916" s="1" t="str">
        <f t="shared" si="805"/>
        <v/>
      </c>
      <c r="E2916" s="1" t="str">
        <f t="shared" si="806"/>
        <v/>
      </c>
      <c r="K2916" s="19" t="str">
        <f t="shared" si="810"/>
        <v/>
      </c>
      <c r="L2916" s="19">
        <f t="shared" si="820"/>
        <v>10000</v>
      </c>
      <c r="M2916" s="22" t="str">
        <f>TRIM(Data!$N2913)</f>
        <v>Ruth Brooks</v>
      </c>
      <c r="N2916" s="22" t="str">
        <f>TRIM(Data!$A2913)</f>
        <v>Ruth Brooks</v>
      </c>
      <c r="O2916" s="23">
        <f>IF(Data!$B2913=0,"",Data!$B2913)</f>
        <v>1973</v>
      </c>
      <c r="P2916" s="19" t="str">
        <f>IF(Data!$C2913=0,"",Data!$C2913)</f>
        <v/>
      </c>
      <c r="Q2916" s="23" t="str">
        <f>IF($M2916="","",Data!$E2913)</f>
        <v>M</v>
      </c>
      <c r="R2916" s="23" t="str">
        <f t="shared" si="811"/>
        <v>M</v>
      </c>
      <c r="S2916" s="23" t="str">
        <f t="shared" si="812"/>
        <v>M</v>
      </c>
      <c r="T2916" s="19" t="str">
        <f>IF(Data!$F2913=0,"",Data!$F2913)</f>
        <v/>
      </c>
      <c r="U2916" s="19" t="str">
        <f>IF(Data!$G2913=0,"",Data!$G2913)</f>
        <v>FD</v>
      </c>
      <c r="V2916" s="19" t="str">
        <f>IF(Data!$D2913=0,"",Data!$D2913)</f>
        <v/>
      </c>
      <c r="W2916" s="19" t="str">
        <f>Data!$H2913</f>
        <v>Japonica</v>
      </c>
      <c r="Y2916" s="41" t="e">
        <f t="shared" si="807"/>
        <v>#REF!</v>
      </c>
      <c r="Z2916" s="8">
        <f t="shared" si="813"/>
        <v>10000</v>
      </c>
      <c r="AA2916" s="8" t="str">
        <f t="shared" si="814"/>
        <v>Ruth Brooks</v>
      </c>
      <c r="AB2916" s="8" t="str">
        <f t="shared" si="815"/>
        <v>M</v>
      </c>
      <c r="AC2916" s="8" t="str">
        <f t="shared" si="816"/>
        <v/>
      </c>
      <c r="AD2916" s="8" t="str">
        <f t="shared" si="821"/>
        <v>FD</v>
      </c>
      <c r="AE2916" s="8" t="str">
        <f t="shared" si="817"/>
        <v/>
      </c>
      <c r="AF2916" s="5">
        <f t="shared" si="818"/>
        <v>1973</v>
      </c>
      <c r="AG2916" s="46">
        <v>2913</v>
      </c>
      <c r="AH2916" s="47" t="str">
        <f t="shared" si="808"/>
        <v/>
      </c>
      <c r="AI2916" s="48" t="str">
        <f t="shared" si="809"/>
        <v/>
      </c>
      <c r="AK2916" s="22" t="e">
        <f>TRIM(#REF!)</f>
        <v>#REF!</v>
      </c>
      <c r="AL2916" s="23" t="e">
        <f>IF(#REF!=0,"",#REF!)</f>
        <v>#REF!</v>
      </c>
      <c r="AM2916" s="19" t="e">
        <f>IF(#REF!=0,"",#REF!)</f>
        <v>#REF!</v>
      </c>
      <c r="AN2916" s="23" t="e">
        <f>IF($AK2916="","",#REF!)</f>
        <v>#REF!</v>
      </c>
      <c r="AO2916" s="23" t="e">
        <f t="shared" si="819"/>
        <v>#REF!</v>
      </c>
      <c r="AP2916" s="19" t="e">
        <f>IF(#REF!=0,"",#REF!)</f>
        <v>#REF!</v>
      </c>
      <c r="AQ2916" s="19" t="e">
        <f>IF(#REF!=0,"",#REF!)</f>
        <v>#REF!</v>
      </c>
      <c r="AR2916" s="19" t="e">
        <f>IF(#REF!=0,"",#REF!)</f>
        <v>#REF!</v>
      </c>
      <c r="AS2916" s="19" t="e">
        <f>#REF!</f>
        <v>#REF!</v>
      </c>
    </row>
    <row r="2917" spans="4:45" ht="19.5" thickTop="1" thickBot="1" x14ac:dyDescent="0.25">
      <c r="D2917" s="1" t="str">
        <f t="shared" si="805"/>
        <v/>
      </c>
      <c r="E2917" s="1" t="str">
        <f t="shared" si="806"/>
        <v/>
      </c>
      <c r="K2917" s="19" t="str">
        <f t="shared" si="810"/>
        <v/>
      </c>
      <c r="L2917" s="19">
        <f t="shared" si="820"/>
        <v>10000</v>
      </c>
      <c r="M2917" s="22" t="str">
        <f>TRIM(Data!$N2914)</f>
        <v>Ruth C. McNair</v>
      </c>
      <c r="N2917" s="22" t="str">
        <f>TRIM(Data!$A2914)</f>
        <v>Ruth C. McNair</v>
      </c>
      <c r="O2917" s="23">
        <f>IF(Data!$B2914=0,"",Data!$B2914)</f>
        <v>2009</v>
      </c>
      <c r="P2917" s="19" t="str">
        <f>IF(Data!$C2914=0,"",Data!$C2914)</f>
        <v>1</v>
      </c>
      <c r="Q2917" s="23" t="str">
        <f>IF($M2917="","",Data!$E2914)</f>
        <v>L</v>
      </c>
      <c r="R2917" s="23" t="str">
        <f t="shared" si="811"/>
        <v>L</v>
      </c>
      <c r="S2917" s="23" t="str">
        <f t="shared" si="812"/>
        <v>L</v>
      </c>
      <c r="T2917" s="19" t="str">
        <f>IF(Data!$F2914=0,"",Data!$F2914)</f>
        <v>WHITE</v>
      </c>
      <c r="U2917" s="19" t="str">
        <f>IF(Data!$G2914=0,"",Data!$G2914)</f>
        <v/>
      </c>
      <c r="V2917" s="19" t="str">
        <f>IF(Data!$D2914=0,"",Data!$D2914)</f>
        <v/>
      </c>
      <c r="W2917" s="19" t="str">
        <f>Data!$H2914</f>
        <v>Japonica</v>
      </c>
      <c r="Y2917" s="41" t="e">
        <f t="shared" si="807"/>
        <v>#REF!</v>
      </c>
      <c r="Z2917" s="8">
        <f t="shared" si="813"/>
        <v>10000</v>
      </c>
      <c r="AA2917" s="8" t="str">
        <f t="shared" si="814"/>
        <v>Ruth C. McNair</v>
      </c>
      <c r="AB2917" s="8" t="str">
        <f t="shared" si="815"/>
        <v>L</v>
      </c>
      <c r="AC2917" s="8" t="str">
        <f t="shared" si="816"/>
        <v>WHITE</v>
      </c>
      <c r="AD2917" s="8" t="str">
        <f t="shared" si="821"/>
        <v/>
      </c>
      <c r="AE2917" s="8" t="str">
        <f t="shared" si="817"/>
        <v/>
      </c>
      <c r="AF2917" s="5">
        <f t="shared" si="818"/>
        <v>2009</v>
      </c>
      <c r="AG2917" s="46">
        <v>2914</v>
      </c>
      <c r="AH2917" s="47" t="str">
        <f t="shared" si="808"/>
        <v/>
      </c>
      <c r="AI2917" s="48" t="str">
        <f t="shared" si="809"/>
        <v/>
      </c>
      <c r="AK2917" s="22" t="e">
        <f>TRIM(#REF!)</f>
        <v>#REF!</v>
      </c>
      <c r="AL2917" s="23" t="e">
        <f>IF(#REF!=0,"",#REF!)</f>
        <v>#REF!</v>
      </c>
      <c r="AM2917" s="19" t="e">
        <f>IF(#REF!=0,"",#REF!)</f>
        <v>#REF!</v>
      </c>
      <c r="AN2917" s="23" t="e">
        <f>IF($AK2917="","",#REF!)</f>
        <v>#REF!</v>
      </c>
      <c r="AO2917" s="23" t="e">
        <f t="shared" si="819"/>
        <v>#REF!</v>
      </c>
      <c r="AP2917" s="19" t="e">
        <f>IF(#REF!=0,"",#REF!)</f>
        <v>#REF!</v>
      </c>
      <c r="AQ2917" s="19" t="e">
        <f>IF(#REF!=0,"",#REF!)</f>
        <v>#REF!</v>
      </c>
      <c r="AR2917" s="19" t="e">
        <f>IF(#REF!=0,"",#REF!)</f>
        <v>#REF!</v>
      </c>
      <c r="AS2917" s="19" t="e">
        <f>#REF!</f>
        <v>#REF!</v>
      </c>
    </row>
    <row r="2918" spans="4:45" ht="19.5" thickTop="1" thickBot="1" x14ac:dyDescent="0.25">
      <c r="D2918" s="1" t="str">
        <f t="shared" si="805"/>
        <v/>
      </c>
      <c r="E2918" s="1" t="str">
        <f t="shared" si="806"/>
        <v/>
      </c>
      <c r="K2918" s="19" t="str">
        <f t="shared" si="810"/>
        <v/>
      </c>
      <c r="L2918" s="19">
        <f t="shared" si="820"/>
        <v>10000</v>
      </c>
      <c r="M2918" s="22" t="str">
        <f>TRIM(Data!$N2915)</f>
        <v>Ruth Jernigan</v>
      </c>
      <c r="N2918" s="22" t="str">
        <f>TRIM(Data!$A2915)</f>
        <v>Ruth Jernigan (R)</v>
      </c>
      <c r="O2918" s="23">
        <f>IF(Data!$B2915=0,"",Data!$B2915)</f>
        <v>1991</v>
      </c>
      <c r="P2918" s="19" t="str">
        <f>IF(Data!$C2915=0,"",Data!$C2915)</f>
        <v>1</v>
      </c>
      <c r="Q2918" s="23" t="str">
        <f>IF($M2918="","",Data!$E2915)</f>
        <v>VL</v>
      </c>
      <c r="R2918" s="23" t="str">
        <f t="shared" si="811"/>
        <v>VL</v>
      </c>
      <c r="S2918" s="23" t="str">
        <f t="shared" si="812"/>
        <v>VL</v>
      </c>
      <c r="T2918" s="19" t="str">
        <f>IF(Data!$F2915=0,"",Data!$F2915)</f>
        <v/>
      </c>
      <c r="U2918" s="19" t="str">
        <f>IF(Data!$G2915=0,"",Data!$G2915)</f>
        <v/>
      </c>
      <c r="V2918" s="19" t="str">
        <f>IF(Data!$D2915=0,"",Data!$D2915)</f>
        <v/>
      </c>
      <c r="W2918" s="19" t="str">
        <f>Data!$H2915</f>
        <v>Reticulata</v>
      </c>
      <c r="Y2918" s="41" t="e">
        <f t="shared" si="807"/>
        <v>#REF!</v>
      </c>
      <c r="Z2918" s="8">
        <f t="shared" si="813"/>
        <v>10000</v>
      </c>
      <c r="AA2918" s="8" t="str">
        <f t="shared" si="814"/>
        <v>Ruth Jernigan</v>
      </c>
      <c r="AB2918" s="8" t="str">
        <f t="shared" si="815"/>
        <v>VL</v>
      </c>
      <c r="AC2918" s="8" t="str">
        <f t="shared" si="816"/>
        <v/>
      </c>
      <c r="AD2918" s="8" t="str">
        <f t="shared" si="821"/>
        <v/>
      </c>
      <c r="AE2918" s="8" t="str">
        <f t="shared" si="817"/>
        <v/>
      </c>
      <c r="AF2918" s="5">
        <f t="shared" si="818"/>
        <v>1991</v>
      </c>
      <c r="AG2918" s="46">
        <v>2915</v>
      </c>
      <c r="AH2918" s="47" t="str">
        <f t="shared" si="808"/>
        <v/>
      </c>
      <c r="AI2918" s="48" t="str">
        <f t="shared" si="809"/>
        <v/>
      </c>
      <c r="AK2918" s="22" t="e">
        <f>TRIM(#REF!)</f>
        <v>#REF!</v>
      </c>
      <c r="AL2918" s="23" t="e">
        <f>IF(#REF!=0,"",#REF!)</f>
        <v>#REF!</v>
      </c>
      <c r="AM2918" s="19" t="e">
        <f>IF(#REF!=0,"",#REF!)</f>
        <v>#REF!</v>
      </c>
      <c r="AN2918" s="23" t="e">
        <f>IF($AK2918="","",#REF!)</f>
        <v>#REF!</v>
      </c>
      <c r="AO2918" s="23" t="e">
        <f t="shared" si="819"/>
        <v>#REF!</v>
      </c>
      <c r="AP2918" s="19" t="e">
        <f>IF(#REF!=0,"",#REF!)</f>
        <v>#REF!</v>
      </c>
      <c r="AQ2918" s="19" t="e">
        <f>IF(#REF!=0,"",#REF!)</f>
        <v>#REF!</v>
      </c>
      <c r="AR2918" s="19" t="e">
        <f>IF(#REF!=0,"",#REF!)</f>
        <v>#REF!</v>
      </c>
      <c r="AS2918" s="19" t="e">
        <f>#REF!</f>
        <v>#REF!</v>
      </c>
    </row>
    <row r="2919" spans="4:45" ht="19.5" thickTop="1" thickBot="1" x14ac:dyDescent="0.25">
      <c r="D2919" s="1" t="str">
        <f t="shared" si="805"/>
        <v/>
      </c>
      <c r="E2919" s="1" t="str">
        <f t="shared" si="806"/>
        <v/>
      </c>
      <c r="K2919" s="19" t="str">
        <f t="shared" si="810"/>
        <v/>
      </c>
      <c r="L2919" s="19">
        <f t="shared" si="820"/>
        <v>10000</v>
      </c>
      <c r="M2919" s="22" t="str">
        <f>TRIM(Data!$N2916)</f>
        <v>Ruth Royer</v>
      </c>
      <c r="N2919" s="22" t="str">
        <f>TRIM(Data!$A2916)</f>
        <v>Ruth Royer (Thelma Sanford)</v>
      </c>
      <c r="O2919" s="23">
        <f>IF(Data!$B2916=0,"",Data!$B2916)</f>
        <v>1949</v>
      </c>
      <c r="P2919" s="19" t="str">
        <f>IF(Data!$C2916=0,"",Data!$C2916)</f>
        <v>1</v>
      </c>
      <c r="Q2919" s="23" t="str">
        <f>IF($M2919="","",Data!$E2916)</f>
        <v>L</v>
      </c>
      <c r="R2919" s="23" t="str">
        <f t="shared" si="811"/>
        <v>L</v>
      </c>
      <c r="S2919" s="23" t="str">
        <f t="shared" si="812"/>
        <v>L</v>
      </c>
      <c r="T2919" s="19" t="str">
        <f>IF(Data!$F2916=0,"",Data!$F2916)</f>
        <v/>
      </c>
      <c r="U2919" s="19" t="str">
        <f>IF(Data!$G2916=0,"",Data!$G2916)</f>
        <v/>
      </c>
      <c r="V2919" s="19" t="str">
        <f>IF(Data!$D2916=0,"",Data!$D2916)</f>
        <v/>
      </c>
      <c r="W2919" s="19" t="str">
        <f>Data!$H2916</f>
        <v>Japonica</v>
      </c>
      <c r="Y2919" s="41" t="e">
        <f t="shared" si="807"/>
        <v>#REF!</v>
      </c>
      <c r="Z2919" s="8">
        <f t="shared" si="813"/>
        <v>10000</v>
      </c>
      <c r="AA2919" s="8" t="str">
        <f t="shared" si="814"/>
        <v>Ruth Royer</v>
      </c>
      <c r="AB2919" s="8" t="str">
        <f t="shared" si="815"/>
        <v>L</v>
      </c>
      <c r="AC2919" s="8" t="str">
        <f t="shared" si="816"/>
        <v/>
      </c>
      <c r="AD2919" s="8" t="str">
        <f t="shared" si="821"/>
        <v/>
      </c>
      <c r="AE2919" s="8" t="str">
        <f t="shared" si="817"/>
        <v/>
      </c>
      <c r="AF2919" s="5">
        <f t="shared" si="818"/>
        <v>1949</v>
      </c>
      <c r="AG2919" s="46">
        <v>2916</v>
      </c>
      <c r="AH2919" s="47" t="str">
        <f t="shared" si="808"/>
        <v/>
      </c>
      <c r="AI2919" s="48" t="str">
        <f t="shared" si="809"/>
        <v/>
      </c>
      <c r="AK2919" s="22" t="e">
        <f>TRIM(#REF!)</f>
        <v>#REF!</v>
      </c>
      <c r="AL2919" s="23" t="e">
        <f>IF(#REF!=0,"",#REF!)</f>
        <v>#REF!</v>
      </c>
      <c r="AM2919" s="19" t="e">
        <f>IF(#REF!=0,"",#REF!)</f>
        <v>#REF!</v>
      </c>
      <c r="AN2919" s="23" t="e">
        <f>IF($AK2919="","",#REF!)</f>
        <v>#REF!</v>
      </c>
      <c r="AO2919" s="23" t="e">
        <f t="shared" si="819"/>
        <v>#REF!</v>
      </c>
      <c r="AP2919" s="19" t="e">
        <f>IF(#REF!=0,"",#REF!)</f>
        <v>#REF!</v>
      </c>
      <c r="AQ2919" s="19" t="e">
        <f>IF(#REF!=0,"",#REF!)</f>
        <v>#REF!</v>
      </c>
      <c r="AR2919" s="19" t="e">
        <f>IF(#REF!=0,"",#REF!)</f>
        <v>#REF!</v>
      </c>
      <c r="AS2919" s="19" t="e">
        <f>#REF!</f>
        <v>#REF!</v>
      </c>
    </row>
    <row r="2920" spans="4:45" ht="19.5" thickTop="1" thickBot="1" x14ac:dyDescent="0.25">
      <c r="D2920" s="1" t="str">
        <f t="shared" ref="D2920:D2951" si="822">IF(ISERROR(VLOOKUP(A2920,$K$4:$M$2950,3,FALSE)),"",VLOOKUP(A2920,$K$4:$N$2950,4,FALSE))</f>
        <v/>
      </c>
      <c r="E2920" s="1" t="str">
        <f t="shared" ref="E2920:E2951" si="823">IF(ISERROR(VLOOKUP(A2920,$K$4:$M$2950,3,FALSE)),"",IF(VLOOKUP(A2920,$K$4:$T$2950,6,FALSE)=0,"",VLOOKUP(A2920,$K$4:$T$2950,6,FALSE)))</f>
        <v/>
      </c>
      <c r="K2920" s="19" t="str">
        <f t="shared" si="810"/>
        <v/>
      </c>
      <c r="L2920" s="19">
        <f t="shared" si="820"/>
        <v>10000</v>
      </c>
      <c r="M2920" s="22" t="str">
        <f>TRIM(Data!$N2917)</f>
        <v>Ruth Seibels</v>
      </c>
      <c r="N2920" s="22" t="str">
        <f>TRIM(Data!$A2917)</f>
        <v>Ruth Seibels</v>
      </c>
      <c r="O2920" s="23">
        <f>IF(Data!$B2917=0,"",Data!$B2917)</f>
        <v>1975</v>
      </c>
      <c r="P2920" s="19" t="str">
        <f>IF(Data!$C2917=0,"",Data!$C2917)</f>
        <v>1</v>
      </c>
      <c r="Q2920" s="23" t="str">
        <f>IF($M2920="","",Data!$E2917)</f>
        <v>L</v>
      </c>
      <c r="R2920" s="23" t="str">
        <f t="shared" si="811"/>
        <v>L</v>
      </c>
      <c r="S2920" s="23" t="str">
        <f t="shared" si="812"/>
        <v>L</v>
      </c>
      <c r="T2920" s="19" t="str">
        <f>IF(Data!$F2917=0,"",Data!$F2917)</f>
        <v>WHITE</v>
      </c>
      <c r="U2920" s="19" t="str">
        <f>IF(Data!$G2917=0,"",Data!$G2917)</f>
        <v/>
      </c>
      <c r="V2920" s="19" t="str">
        <f>IF(Data!$D2917=0,"",Data!$D2917)</f>
        <v/>
      </c>
      <c r="W2920" s="19" t="str">
        <f>Data!$H2917</f>
        <v>Japonica</v>
      </c>
      <c r="Y2920" s="41" t="e">
        <f t="shared" si="807"/>
        <v>#REF!</v>
      </c>
      <c r="Z2920" s="8">
        <f t="shared" si="813"/>
        <v>10000</v>
      </c>
      <c r="AA2920" s="8" t="str">
        <f t="shared" si="814"/>
        <v>Ruth Seibels</v>
      </c>
      <c r="AB2920" s="8" t="str">
        <f t="shared" si="815"/>
        <v>L</v>
      </c>
      <c r="AC2920" s="8" t="str">
        <f t="shared" si="816"/>
        <v>WHITE</v>
      </c>
      <c r="AD2920" s="8" t="str">
        <f t="shared" si="821"/>
        <v/>
      </c>
      <c r="AE2920" s="8" t="str">
        <f t="shared" si="817"/>
        <v/>
      </c>
      <c r="AF2920" s="5">
        <f t="shared" si="818"/>
        <v>1975</v>
      </c>
      <c r="AG2920" s="46">
        <v>2917</v>
      </c>
      <c r="AH2920" s="47" t="str">
        <f t="shared" si="808"/>
        <v/>
      </c>
      <c r="AI2920" s="48" t="str">
        <f t="shared" si="809"/>
        <v/>
      </c>
      <c r="AK2920" s="22" t="e">
        <f>TRIM(#REF!)</f>
        <v>#REF!</v>
      </c>
      <c r="AL2920" s="23" t="e">
        <f>IF(#REF!=0,"",#REF!)</f>
        <v>#REF!</v>
      </c>
      <c r="AM2920" s="19" t="e">
        <f>IF(#REF!=0,"",#REF!)</f>
        <v>#REF!</v>
      </c>
      <c r="AN2920" s="23" t="e">
        <f>IF($AK2920="","",#REF!)</f>
        <v>#REF!</v>
      </c>
      <c r="AO2920" s="23" t="e">
        <f t="shared" si="819"/>
        <v>#REF!</v>
      </c>
      <c r="AP2920" s="19" t="e">
        <f>IF(#REF!=0,"",#REF!)</f>
        <v>#REF!</v>
      </c>
      <c r="AQ2920" s="19" t="e">
        <f>IF(#REF!=0,"",#REF!)</f>
        <v>#REF!</v>
      </c>
      <c r="AR2920" s="19" t="e">
        <f>IF(#REF!=0,"",#REF!)</f>
        <v>#REF!</v>
      </c>
      <c r="AS2920" s="19" t="e">
        <f>#REF!</f>
        <v>#REF!</v>
      </c>
    </row>
    <row r="2921" spans="4:45" ht="19.5" thickTop="1" thickBot="1" x14ac:dyDescent="0.25">
      <c r="D2921" s="1" t="str">
        <f t="shared" si="822"/>
        <v/>
      </c>
      <c r="E2921" s="1" t="str">
        <f t="shared" si="823"/>
        <v/>
      </c>
      <c r="K2921" s="19" t="str">
        <f t="shared" si="810"/>
        <v/>
      </c>
      <c r="L2921" s="19">
        <f t="shared" si="820"/>
        <v>10000</v>
      </c>
      <c r="M2921" s="22" t="str">
        <f>TRIM(Data!$N2918)</f>
        <v>Ruth Smith</v>
      </c>
      <c r="N2921" s="22" t="str">
        <f>TRIM(Data!$A2918)</f>
        <v>Ruth Smith (H)</v>
      </c>
      <c r="O2921" s="23">
        <f>IF(Data!$B2918=0,"",Data!$B2918)</f>
        <v>1989</v>
      </c>
      <c r="P2921" s="19" t="str">
        <f>IF(Data!$C2918=0,"",Data!$C2918)</f>
        <v>1</v>
      </c>
      <c r="Q2921" s="23" t="str">
        <f>IF($M2921="","",Data!$E2918)</f>
        <v>M</v>
      </c>
      <c r="R2921" s="23" t="str">
        <f t="shared" si="811"/>
        <v>M</v>
      </c>
      <c r="S2921" s="23" t="str">
        <f t="shared" si="812"/>
        <v>M</v>
      </c>
      <c r="T2921" s="19" t="str">
        <f>IF(Data!$F2918=0,"",Data!$F2918)</f>
        <v/>
      </c>
      <c r="U2921" s="19" t="str">
        <f>IF(Data!$G2918=0,"",Data!$G2918)</f>
        <v/>
      </c>
      <c r="V2921" s="19" t="str">
        <f>IF(Data!$D2918=0,"",Data!$D2918)</f>
        <v/>
      </c>
      <c r="W2921" s="19" t="str">
        <f>Data!$H2918</f>
        <v>NRH</v>
      </c>
      <c r="Y2921" s="41" t="e">
        <f t="shared" si="807"/>
        <v>#REF!</v>
      </c>
      <c r="Z2921" s="8">
        <f t="shared" si="813"/>
        <v>10000</v>
      </c>
      <c r="AA2921" s="8" t="str">
        <f t="shared" si="814"/>
        <v>Ruth Smith</v>
      </c>
      <c r="AB2921" s="8" t="str">
        <f t="shared" si="815"/>
        <v>M</v>
      </c>
      <c r="AC2921" s="8" t="str">
        <f t="shared" si="816"/>
        <v/>
      </c>
      <c r="AD2921" s="8" t="str">
        <f t="shared" si="821"/>
        <v/>
      </c>
      <c r="AE2921" s="8" t="str">
        <f t="shared" si="817"/>
        <v/>
      </c>
      <c r="AF2921" s="5">
        <f t="shared" si="818"/>
        <v>1989</v>
      </c>
      <c r="AG2921" s="46">
        <v>2918</v>
      </c>
      <c r="AH2921" s="47" t="str">
        <f t="shared" si="808"/>
        <v/>
      </c>
      <c r="AI2921" s="48" t="str">
        <f t="shared" si="809"/>
        <v/>
      </c>
      <c r="AK2921" s="22" t="e">
        <f>TRIM(#REF!)</f>
        <v>#REF!</v>
      </c>
      <c r="AL2921" s="23" t="e">
        <f>IF(#REF!=0,"",#REF!)</f>
        <v>#REF!</v>
      </c>
      <c r="AM2921" s="19" t="e">
        <f>IF(#REF!=0,"",#REF!)</f>
        <v>#REF!</v>
      </c>
      <c r="AN2921" s="23" t="e">
        <f>IF($AK2921="","",#REF!)</f>
        <v>#REF!</v>
      </c>
      <c r="AO2921" s="23" t="e">
        <f t="shared" si="819"/>
        <v>#REF!</v>
      </c>
      <c r="AP2921" s="19" t="e">
        <f>IF(#REF!=0,"",#REF!)</f>
        <v>#REF!</v>
      </c>
      <c r="AQ2921" s="19" t="e">
        <f>IF(#REF!=0,"",#REF!)</f>
        <v>#REF!</v>
      </c>
      <c r="AR2921" s="19" t="e">
        <f>IF(#REF!=0,"",#REF!)</f>
        <v>#REF!</v>
      </c>
      <c r="AS2921" s="19" t="e">
        <f>#REF!</f>
        <v>#REF!</v>
      </c>
    </row>
    <row r="2922" spans="4:45" ht="19.5" thickTop="1" thickBot="1" x14ac:dyDescent="0.25">
      <c r="D2922" s="1" t="str">
        <f t="shared" si="822"/>
        <v/>
      </c>
      <c r="E2922" s="1" t="str">
        <f t="shared" si="823"/>
        <v/>
      </c>
      <c r="K2922" s="19" t="str">
        <f t="shared" si="810"/>
        <v/>
      </c>
      <c r="L2922" s="19">
        <f t="shared" si="820"/>
        <v>10000</v>
      </c>
      <c r="M2922" s="22" t="str">
        <f>TRIM(Data!$N2919)</f>
        <v>Ruth Tinkle</v>
      </c>
      <c r="N2922" s="22" t="str">
        <f>TRIM(Data!$A2919)</f>
        <v>Ruth Tinkle</v>
      </c>
      <c r="O2922" s="23">
        <f>IF(Data!$B2919=0,"",Data!$B2919)</f>
        <v>2010</v>
      </c>
      <c r="P2922" s="19" t="str">
        <f>IF(Data!$C2919=0,"",Data!$C2919)</f>
        <v>1</v>
      </c>
      <c r="Q2922" s="23" t="str">
        <f>IF($M2922="","",Data!$E2919)</f>
        <v>M</v>
      </c>
      <c r="R2922" s="23" t="str">
        <f t="shared" si="811"/>
        <v>M</v>
      </c>
      <c r="S2922" s="23" t="str">
        <f t="shared" si="812"/>
        <v>M</v>
      </c>
      <c r="T2922" s="19" t="str">
        <f>IF(Data!$F2919=0,"",Data!$F2919)</f>
        <v/>
      </c>
      <c r="U2922" s="19" t="str">
        <f>IF(Data!$G2919=0,"",Data!$G2919)</f>
        <v/>
      </c>
      <c r="V2922" s="19" t="str">
        <f>IF(Data!$D2919=0,"",Data!$D2919)</f>
        <v/>
      </c>
      <c r="W2922" s="19" t="str">
        <f>Data!$H2919</f>
        <v>Japonica</v>
      </c>
      <c r="Y2922" s="41" t="e">
        <f t="shared" si="807"/>
        <v>#REF!</v>
      </c>
      <c r="Z2922" s="8">
        <f t="shared" si="813"/>
        <v>10000</v>
      </c>
      <c r="AA2922" s="8" t="str">
        <f t="shared" si="814"/>
        <v>Ruth Tinkle</v>
      </c>
      <c r="AB2922" s="8" t="str">
        <f t="shared" si="815"/>
        <v>M</v>
      </c>
      <c r="AC2922" s="8" t="str">
        <f t="shared" si="816"/>
        <v/>
      </c>
      <c r="AD2922" s="8" t="str">
        <f t="shared" si="821"/>
        <v/>
      </c>
      <c r="AE2922" s="8" t="str">
        <f t="shared" si="817"/>
        <v/>
      </c>
      <c r="AF2922" s="5">
        <f t="shared" si="818"/>
        <v>2010</v>
      </c>
      <c r="AG2922" s="46">
        <v>2919</v>
      </c>
      <c r="AH2922" s="47" t="str">
        <f t="shared" si="808"/>
        <v/>
      </c>
      <c r="AI2922" s="48" t="str">
        <f t="shared" si="809"/>
        <v/>
      </c>
      <c r="AK2922" s="22" t="e">
        <f>TRIM(#REF!)</f>
        <v>#REF!</v>
      </c>
      <c r="AL2922" s="23" t="e">
        <f>IF(#REF!=0,"",#REF!)</f>
        <v>#REF!</v>
      </c>
      <c r="AM2922" s="19" t="e">
        <f>IF(#REF!=0,"",#REF!)</f>
        <v>#REF!</v>
      </c>
      <c r="AN2922" s="23" t="e">
        <f>IF($AK2922="","",#REF!)</f>
        <v>#REF!</v>
      </c>
      <c r="AO2922" s="23" t="e">
        <f t="shared" si="819"/>
        <v>#REF!</v>
      </c>
      <c r="AP2922" s="19" t="e">
        <f>IF(#REF!=0,"",#REF!)</f>
        <v>#REF!</v>
      </c>
      <c r="AQ2922" s="19" t="e">
        <f>IF(#REF!=0,"",#REF!)</f>
        <v>#REF!</v>
      </c>
      <c r="AR2922" s="19" t="e">
        <f>IF(#REF!=0,"",#REF!)</f>
        <v>#REF!</v>
      </c>
      <c r="AS2922" s="19" t="e">
        <f>#REF!</f>
        <v>#REF!</v>
      </c>
    </row>
    <row r="2923" spans="4:45" ht="19.5" thickTop="1" thickBot="1" x14ac:dyDescent="0.25">
      <c r="D2923" s="1" t="str">
        <f t="shared" si="822"/>
        <v/>
      </c>
      <c r="E2923" s="1" t="str">
        <f t="shared" si="823"/>
        <v/>
      </c>
      <c r="K2923" s="19" t="str">
        <f t="shared" si="810"/>
        <v/>
      </c>
      <c r="L2923" s="19">
        <f t="shared" si="820"/>
        <v>10000</v>
      </c>
      <c r="M2923" s="22" t="str">
        <f>TRIM(Data!$N2920)</f>
        <v>Ruth Vickers Fulwood</v>
      </c>
      <c r="N2923" s="22" t="str">
        <f>TRIM(Data!$A2920)</f>
        <v>Ruth Vickers Fulwood</v>
      </c>
      <c r="O2923" s="23">
        <f>IF(Data!$B2920=0,"",Data!$B2920)</f>
        <v>2015</v>
      </c>
      <c r="P2923" s="19" t="str">
        <f>IF(Data!$C2920=0,"",Data!$C2920)</f>
        <v>1</v>
      </c>
      <c r="Q2923" s="23" t="str">
        <f>IF($M2923="","",Data!$E2920)</f>
        <v>L</v>
      </c>
      <c r="R2923" s="23" t="str">
        <f t="shared" si="811"/>
        <v>L</v>
      </c>
      <c r="S2923" s="23" t="str">
        <f t="shared" si="812"/>
        <v>L</v>
      </c>
      <c r="T2923" s="19" t="str">
        <f>IF(Data!$F2920=0,"",Data!$F2920)</f>
        <v/>
      </c>
      <c r="U2923" s="19" t="str">
        <f>IF(Data!$G2920=0,"",Data!$G2920)</f>
        <v/>
      </c>
      <c r="V2923" s="19" t="str">
        <f>IF(Data!$D2920=0,"",Data!$D2920)</f>
        <v/>
      </c>
      <c r="W2923" s="19" t="str">
        <f>Data!$H2920</f>
        <v>Japonica</v>
      </c>
      <c r="Y2923" s="41" t="e">
        <f t="shared" si="807"/>
        <v>#REF!</v>
      </c>
      <c r="Z2923" s="8">
        <f t="shared" si="813"/>
        <v>10000</v>
      </c>
      <c r="AA2923" s="8" t="str">
        <f t="shared" si="814"/>
        <v>Ruth Vickers Fulwood</v>
      </c>
      <c r="AB2923" s="8" t="str">
        <f t="shared" si="815"/>
        <v>L</v>
      </c>
      <c r="AC2923" s="8" t="str">
        <f t="shared" si="816"/>
        <v/>
      </c>
      <c r="AD2923" s="8" t="str">
        <f t="shared" si="821"/>
        <v/>
      </c>
      <c r="AE2923" s="8" t="str">
        <f t="shared" si="817"/>
        <v/>
      </c>
      <c r="AF2923" s="5">
        <f t="shared" si="818"/>
        <v>2015</v>
      </c>
      <c r="AG2923" s="46">
        <v>2920</v>
      </c>
      <c r="AH2923" s="47" t="str">
        <f t="shared" si="808"/>
        <v/>
      </c>
      <c r="AI2923" s="48" t="str">
        <f t="shared" si="809"/>
        <v/>
      </c>
      <c r="AK2923" s="22" t="e">
        <f>TRIM(#REF!)</f>
        <v>#REF!</v>
      </c>
      <c r="AL2923" s="23" t="e">
        <f>IF(#REF!=0,"",#REF!)</f>
        <v>#REF!</v>
      </c>
      <c r="AM2923" s="19" t="e">
        <f>IF(#REF!=0,"",#REF!)</f>
        <v>#REF!</v>
      </c>
      <c r="AN2923" s="23" t="e">
        <f>IF($AK2923="","",#REF!)</f>
        <v>#REF!</v>
      </c>
      <c r="AO2923" s="23" t="e">
        <f t="shared" si="819"/>
        <v>#REF!</v>
      </c>
      <c r="AP2923" s="19" t="e">
        <f>IF(#REF!=0,"",#REF!)</f>
        <v>#REF!</v>
      </c>
      <c r="AQ2923" s="19" t="e">
        <f>IF(#REF!=0,"",#REF!)</f>
        <v>#REF!</v>
      </c>
      <c r="AR2923" s="19" t="e">
        <f>IF(#REF!=0,"",#REF!)</f>
        <v>#REF!</v>
      </c>
      <c r="AS2923" s="19" t="e">
        <f>#REF!</f>
        <v>#REF!</v>
      </c>
    </row>
    <row r="2924" spans="4:45" ht="19.5" thickTop="1" thickBot="1" x14ac:dyDescent="0.25">
      <c r="D2924" s="1" t="str">
        <f t="shared" si="822"/>
        <v/>
      </c>
      <c r="E2924" s="1" t="str">
        <f t="shared" si="823"/>
        <v/>
      </c>
      <c r="K2924" s="19" t="str">
        <f t="shared" si="810"/>
        <v/>
      </c>
      <c r="L2924" s="19">
        <f t="shared" si="820"/>
        <v>10000</v>
      </c>
      <c r="M2924" s="22" t="str">
        <f>TRIM(Data!$N2921)</f>
        <v>Ruthanna Sellers</v>
      </c>
      <c r="N2924" s="22" t="str">
        <f>TRIM(Data!$A2921)</f>
        <v>Ruthanna Sellers</v>
      </c>
      <c r="O2924" s="23">
        <f>IF(Data!$B2921=0,"",Data!$B2921)</f>
        <v>2020</v>
      </c>
      <c r="P2924" s="19" t="str">
        <f>IF(Data!$C2921=0,"",Data!$C2921)</f>
        <v/>
      </c>
      <c r="Q2924" s="23" t="str">
        <f>IF($M2924="","",Data!$E2921)</f>
        <v>L</v>
      </c>
      <c r="R2924" s="23" t="str">
        <f t="shared" si="811"/>
        <v>L</v>
      </c>
      <c r="S2924" s="23" t="str">
        <f t="shared" si="812"/>
        <v>L</v>
      </c>
      <c r="T2924" s="19" t="str">
        <f>IF(Data!$F2921=0,"",Data!$F2921)</f>
        <v/>
      </c>
      <c r="U2924" s="19" t="str">
        <f>IF(Data!$G2921=0,"",Data!$G2921)</f>
        <v/>
      </c>
      <c r="V2924" s="19" t="str">
        <f>IF(Data!$D2921=0,"",Data!$D2921)</f>
        <v/>
      </c>
      <c r="W2924" s="19" t="str">
        <f>Data!$H2921</f>
        <v>Japonica</v>
      </c>
      <c r="Y2924" s="41" t="e">
        <f t="shared" si="807"/>
        <v>#REF!</v>
      </c>
      <c r="Z2924" s="8">
        <f t="shared" si="813"/>
        <v>10000</v>
      </c>
      <c r="AA2924" s="8" t="str">
        <f t="shared" si="814"/>
        <v>Ruthanna Sellers</v>
      </c>
      <c r="AB2924" s="8" t="str">
        <f t="shared" si="815"/>
        <v>L</v>
      </c>
      <c r="AC2924" s="8" t="str">
        <f t="shared" si="816"/>
        <v/>
      </c>
      <c r="AD2924" s="8" t="str">
        <f t="shared" si="821"/>
        <v/>
      </c>
      <c r="AE2924" s="8" t="str">
        <f t="shared" si="817"/>
        <v/>
      </c>
      <c r="AF2924" s="5">
        <f t="shared" si="818"/>
        <v>2020</v>
      </c>
      <c r="AG2924" s="46">
        <v>2921</v>
      </c>
      <c r="AH2924" s="47" t="str">
        <f t="shared" si="808"/>
        <v/>
      </c>
      <c r="AI2924" s="48" t="str">
        <f t="shared" si="809"/>
        <v/>
      </c>
      <c r="AK2924" s="22" t="e">
        <f>TRIM(#REF!)</f>
        <v>#REF!</v>
      </c>
      <c r="AL2924" s="23" t="e">
        <f>IF(#REF!=0,"",#REF!)</f>
        <v>#REF!</v>
      </c>
      <c r="AM2924" s="19" t="e">
        <f>IF(#REF!=0,"",#REF!)</f>
        <v>#REF!</v>
      </c>
      <c r="AN2924" s="23" t="e">
        <f>IF($AK2924="","",#REF!)</f>
        <v>#REF!</v>
      </c>
      <c r="AO2924" s="23" t="e">
        <f t="shared" si="819"/>
        <v>#REF!</v>
      </c>
      <c r="AP2924" s="19" t="e">
        <f>IF(#REF!=0,"",#REF!)</f>
        <v>#REF!</v>
      </c>
      <c r="AQ2924" s="19" t="e">
        <f>IF(#REF!=0,"",#REF!)</f>
        <v>#REF!</v>
      </c>
      <c r="AR2924" s="19" t="e">
        <f>IF(#REF!=0,"",#REF!)</f>
        <v>#REF!</v>
      </c>
      <c r="AS2924" s="19" t="e">
        <f>#REF!</f>
        <v>#REF!</v>
      </c>
    </row>
    <row r="2925" spans="4:45" ht="19.5" thickTop="1" thickBot="1" x14ac:dyDescent="0.25">
      <c r="D2925" s="1" t="str">
        <f t="shared" si="822"/>
        <v/>
      </c>
      <c r="E2925" s="1" t="str">
        <f t="shared" si="823"/>
        <v/>
      </c>
      <c r="K2925" s="19" t="str">
        <f t="shared" si="810"/>
        <v/>
      </c>
      <c r="L2925" s="19">
        <f t="shared" si="820"/>
        <v>10000</v>
      </c>
      <c r="M2925" s="22" t="str">
        <f>TRIM(Data!$N2922)</f>
        <v>Ruthie The Great</v>
      </c>
      <c r="N2925" s="22" t="str">
        <f>TRIM(Data!$A2922)</f>
        <v>Ruthie The Great</v>
      </c>
      <c r="O2925" s="23">
        <f>IF(Data!$B2922=0,"",Data!$B2922)</f>
        <v>2015</v>
      </c>
      <c r="P2925" s="19" t="str">
        <f>IF(Data!$C2922=0,"",Data!$C2922)</f>
        <v>1</v>
      </c>
      <c r="Q2925" s="23" t="str">
        <f>IF($M2925="","",Data!$E2922)</f>
        <v>L</v>
      </c>
      <c r="R2925" s="23" t="str">
        <f t="shared" si="811"/>
        <v>L</v>
      </c>
      <c r="S2925" s="23" t="str">
        <f t="shared" si="812"/>
        <v>L</v>
      </c>
      <c r="T2925" s="19" t="str">
        <f>IF(Data!$F2922=0,"",Data!$F2922)</f>
        <v/>
      </c>
      <c r="U2925" s="19" t="str">
        <f>IF(Data!$G2922=0,"",Data!$G2922)</f>
        <v/>
      </c>
      <c r="V2925" s="19" t="str">
        <f>IF(Data!$D2922=0,"",Data!$D2922)</f>
        <v/>
      </c>
      <c r="W2925" s="19" t="str">
        <f>Data!$H2922</f>
        <v>Japonica</v>
      </c>
      <c r="Y2925" s="41" t="e">
        <f t="shared" si="807"/>
        <v>#REF!</v>
      </c>
      <c r="Z2925" s="8">
        <f t="shared" si="813"/>
        <v>10000</v>
      </c>
      <c r="AA2925" s="8" t="str">
        <f t="shared" si="814"/>
        <v>Ruthie The Great</v>
      </c>
      <c r="AB2925" s="8" t="str">
        <f t="shared" si="815"/>
        <v>L</v>
      </c>
      <c r="AC2925" s="8" t="str">
        <f t="shared" si="816"/>
        <v/>
      </c>
      <c r="AD2925" s="8" t="str">
        <f t="shared" si="821"/>
        <v/>
      </c>
      <c r="AE2925" s="8" t="str">
        <f t="shared" si="817"/>
        <v/>
      </c>
      <c r="AF2925" s="5">
        <f t="shared" si="818"/>
        <v>2015</v>
      </c>
      <c r="AG2925" s="46">
        <v>2922</v>
      </c>
      <c r="AH2925" s="47" t="str">
        <f t="shared" si="808"/>
        <v/>
      </c>
      <c r="AI2925" s="48" t="str">
        <f t="shared" si="809"/>
        <v/>
      </c>
      <c r="AK2925" s="22" t="e">
        <f>TRIM(#REF!)</f>
        <v>#REF!</v>
      </c>
      <c r="AL2925" s="23" t="e">
        <f>IF(#REF!=0,"",#REF!)</f>
        <v>#REF!</v>
      </c>
      <c r="AM2925" s="19" t="e">
        <f>IF(#REF!=0,"",#REF!)</f>
        <v>#REF!</v>
      </c>
      <c r="AN2925" s="23" t="e">
        <f>IF($AK2925="","",#REF!)</f>
        <v>#REF!</v>
      </c>
      <c r="AO2925" s="23" t="e">
        <f t="shared" si="819"/>
        <v>#REF!</v>
      </c>
      <c r="AP2925" s="19" t="e">
        <f>IF(#REF!=0,"",#REF!)</f>
        <v>#REF!</v>
      </c>
      <c r="AQ2925" s="19" t="e">
        <f>IF(#REF!=0,"",#REF!)</f>
        <v>#REF!</v>
      </c>
      <c r="AR2925" s="19" t="e">
        <f>IF(#REF!=0,"",#REF!)</f>
        <v>#REF!</v>
      </c>
      <c r="AS2925" s="19" t="e">
        <f>#REF!</f>
        <v>#REF!</v>
      </c>
    </row>
    <row r="2926" spans="4:45" ht="19.5" thickTop="1" thickBot="1" x14ac:dyDescent="0.25">
      <c r="D2926" s="1" t="str">
        <f t="shared" si="822"/>
        <v/>
      </c>
      <c r="E2926" s="1" t="str">
        <f t="shared" si="823"/>
        <v/>
      </c>
      <c r="K2926" s="19" t="str">
        <f t="shared" si="810"/>
        <v/>
      </c>
      <c r="L2926" s="19">
        <f t="shared" si="820"/>
        <v>10000</v>
      </c>
      <c r="M2926" s="22" t="str">
        <f>TRIM(Data!$N2923)</f>
        <v>Rutledge Minnix</v>
      </c>
      <c r="N2926" s="22" t="str">
        <f>TRIM(Data!$A2923)</f>
        <v>Rutledge Minnix</v>
      </c>
      <c r="O2926" s="23">
        <f>IF(Data!$B2923=0,"",Data!$B2923)</f>
        <v>1959</v>
      </c>
      <c r="P2926" s="19" t="str">
        <f>IF(Data!$C2923=0,"",Data!$C2923)</f>
        <v>1</v>
      </c>
      <c r="Q2926" s="23" t="str">
        <f>IF($M2926="","",Data!$E2923)</f>
        <v>M</v>
      </c>
      <c r="R2926" s="23" t="str">
        <f t="shared" si="811"/>
        <v>M</v>
      </c>
      <c r="S2926" s="23" t="str">
        <f t="shared" si="812"/>
        <v>M</v>
      </c>
      <c r="T2926" s="19" t="str">
        <f>IF(Data!$F2923=0,"",Data!$F2923)</f>
        <v/>
      </c>
      <c r="U2926" s="19" t="str">
        <f>IF(Data!$G2923=0,"",Data!$G2923)</f>
        <v/>
      </c>
      <c r="V2926" s="19" t="str">
        <f>IF(Data!$D2923=0,"",Data!$D2923)</f>
        <v/>
      </c>
      <c r="W2926" s="19" t="str">
        <f>Data!$H2923</f>
        <v>Japonica</v>
      </c>
      <c r="Y2926" s="41" t="e">
        <f t="shared" si="807"/>
        <v>#REF!</v>
      </c>
      <c r="Z2926" s="8">
        <f t="shared" si="813"/>
        <v>10000</v>
      </c>
      <c r="AA2926" s="8" t="str">
        <f t="shared" si="814"/>
        <v>Rutledge Minnix</v>
      </c>
      <c r="AB2926" s="8" t="str">
        <f t="shared" si="815"/>
        <v>M</v>
      </c>
      <c r="AC2926" s="8" t="str">
        <f t="shared" si="816"/>
        <v/>
      </c>
      <c r="AD2926" s="8" t="str">
        <f t="shared" si="821"/>
        <v/>
      </c>
      <c r="AE2926" s="8" t="str">
        <f t="shared" si="817"/>
        <v/>
      </c>
      <c r="AF2926" s="5">
        <f t="shared" si="818"/>
        <v>1959</v>
      </c>
      <c r="AG2926" s="46">
        <v>2923</v>
      </c>
      <c r="AH2926" s="47" t="str">
        <f t="shared" si="808"/>
        <v/>
      </c>
      <c r="AI2926" s="48" t="str">
        <f t="shared" si="809"/>
        <v/>
      </c>
      <c r="AK2926" s="22" t="e">
        <f>TRIM(#REF!)</f>
        <v>#REF!</v>
      </c>
      <c r="AL2926" s="23" t="e">
        <f>IF(#REF!=0,"",#REF!)</f>
        <v>#REF!</v>
      </c>
      <c r="AM2926" s="19" t="e">
        <f>IF(#REF!=0,"",#REF!)</f>
        <v>#REF!</v>
      </c>
      <c r="AN2926" s="23" t="e">
        <f>IF($AK2926="","",#REF!)</f>
        <v>#REF!</v>
      </c>
      <c r="AO2926" s="23" t="e">
        <f t="shared" si="819"/>
        <v>#REF!</v>
      </c>
      <c r="AP2926" s="19" t="e">
        <f>IF(#REF!=0,"",#REF!)</f>
        <v>#REF!</v>
      </c>
      <c r="AQ2926" s="19" t="e">
        <f>IF(#REF!=0,"",#REF!)</f>
        <v>#REF!</v>
      </c>
      <c r="AR2926" s="19" t="e">
        <f>IF(#REF!=0,"",#REF!)</f>
        <v>#REF!</v>
      </c>
      <c r="AS2926" s="19" t="e">
        <f>#REF!</f>
        <v>#REF!</v>
      </c>
    </row>
    <row r="2927" spans="4:45" ht="19.5" thickTop="1" thickBot="1" x14ac:dyDescent="0.25">
      <c r="D2927" s="1" t="str">
        <f t="shared" si="822"/>
        <v/>
      </c>
      <c r="E2927" s="1" t="str">
        <f t="shared" si="823"/>
        <v/>
      </c>
      <c r="K2927" s="19" t="str">
        <f t="shared" si="810"/>
        <v/>
      </c>
      <c r="L2927" s="19">
        <f t="shared" si="820"/>
        <v>10000</v>
      </c>
      <c r="M2927" s="22" t="str">
        <f>TRIM(Data!$N2924)</f>
        <v>Ryan Gainey</v>
      </c>
      <c r="N2927" s="22" t="str">
        <f>TRIM(Data!$A2924)</f>
        <v>Ryan Gainey</v>
      </c>
      <c r="O2927" s="23">
        <f>IF(Data!$B2924=0,"",Data!$B2924)</f>
        <v>2014</v>
      </c>
      <c r="P2927" s="19" t="str">
        <f>IF(Data!$C2924=0,"",Data!$C2924)</f>
        <v>1</v>
      </c>
      <c r="Q2927" s="23" t="str">
        <f>IF($M2927="","",Data!$E2924)</f>
        <v>L</v>
      </c>
      <c r="R2927" s="23" t="str">
        <f t="shared" si="811"/>
        <v>L</v>
      </c>
      <c r="S2927" s="23" t="str">
        <f t="shared" si="812"/>
        <v>L</v>
      </c>
      <c r="T2927" s="19" t="str">
        <f>IF(Data!$F2924=0,"",Data!$F2924)</f>
        <v/>
      </c>
      <c r="U2927" s="19" t="str">
        <f>IF(Data!$G2924=0,"",Data!$G2924)</f>
        <v/>
      </c>
      <c r="V2927" s="19" t="str">
        <f>IF(Data!$D2924=0,"",Data!$D2924)</f>
        <v/>
      </c>
      <c r="W2927" s="19" t="str">
        <f>Data!$H2924</f>
        <v>Japonica</v>
      </c>
      <c r="Y2927" s="41" t="e">
        <f t="shared" si="807"/>
        <v>#REF!</v>
      </c>
      <c r="Z2927" s="8">
        <f t="shared" si="813"/>
        <v>10000</v>
      </c>
      <c r="AA2927" s="8" t="str">
        <f t="shared" si="814"/>
        <v>Ryan Gainey</v>
      </c>
      <c r="AB2927" s="8" t="str">
        <f t="shared" si="815"/>
        <v>L</v>
      </c>
      <c r="AC2927" s="8" t="str">
        <f t="shared" si="816"/>
        <v/>
      </c>
      <c r="AD2927" s="8" t="str">
        <f t="shared" si="821"/>
        <v/>
      </c>
      <c r="AE2927" s="8" t="str">
        <f t="shared" si="817"/>
        <v/>
      </c>
      <c r="AF2927" s="5">
        <f t="shared" si="818"/>
        <v>2014</v>
      </c>
      <c r="AG2927" s="46">
        <v>2924</v>
      </c>
      <c r="AH2927" s="47" t="str">
        <f t="shared" si="808"/>
        <v/>
      </c>
      <c r="AI2927" s="48" t="str">
        <f t="shared" si="809"/>
        <v/>
      </c>
      <c r="AK2927" s="22" t="e">
        <f>TRIM(#REF!)</f>
        <v>#REF!</v>
      </c>
      <c r="AL2927" s="23" t="e">
        <f>IF(#REF!=0,"",#REF!)</f>
        <v>#REF!</v>
      </c>
      <c r="AM2927" s="19" t="e">
        <f>IF(#REF!=0,"",#REF!)</f>
        <v>#REF!</v>
      </c>
      <c r="AN2927" s="23" t="e">
        <f>IF($AK2927="","",#REF!)</f>
        <v>#REF!</v>
      </c>
      <c r="AO2927" s="23" t="e">
        <f t="shared" si="819"/>
        <v>#REF!</v>
      </c>
      <c r="AP2927" s="19" t="e">
        <f>IF(#REF!=0,"",#REF!)</f>
        <v>#REF!</v>
      </c>
      <c r="AQ2927" s="19" t="e">
        <f>IF(#REF!=0,"",#REF!)</f>
        <v>#REF!</v>
      </c>
      <c r="AR2927" s="19" t="e">
        <f>IF(#REF!=0,"",#REF!)</f>
        <v>#REF!</v>
      </c>
      <c r="AS2927" s="19" t="e">
        <f>#REF!</f>
        <v>#REF!</v>
      </c>
    </row>
    <row r="2928" spans="4:45" ht="19.5" thickTop="1" thickBot="1" x14ac:dyDescent="0.25">
      <c r="D2928" s="1" t="str">
        <f t="shared" si="822"/>
        <v/>
      </c>
      <c r="E2928" s="1" t="str">
        <f t="shared" si="823"/>
        <v/>
      </c>
      <c r="K2928" s="19" t="str">
        <f t="shared" si="810"/>
        <v/>
      </c>
      <c r="L2928" s="19">
        <f t="shared" si="820"/>
        <v>10000</v>
      </c>
      <c r="M2928" s="22" t="str">
        <f>TRIM(Data!$N2925)</f>
        <v>Ryuko</v>
      </c>
      <c r="N2928" s="22" t="str">
        <f>TRIM(Data!$A2925)</f>
        <v>Ryuko (Dragon Light) (Vernalis)</v>
      </c>
      <c r="O2928" s="23">
        <f>IF(Data!$B2925=0,"",Data!$B2925)</f>
        <v>1972</v>
      </c>
      <c r="P2928" s="19" t="str">
        <f>IF(Data!$C2925=0,"",Data!$C2925)</f>
        <v>1</v>
      </c>
      <c r="Q2928" s="23" t="str">
        <f>IF($M2928="","",Data!$E2925)</f>
        <v>S</v>
      </c>
      <c r="R2928" s="23" t="str">
        <f t="shared" si="811"/>
        <v>S</v>
      </c>
      <c r="S2928" s="23" t="str">
        <f t="shared" si="812"/>
        <v>S</v>
      </c>
      <c r="T2928" s="19" t="str">
        <f>IF(Data!$F2925=0,"",Data!$F2925)</f>
        <v/>
      </c>
      <c r="U2928" s="19" t="str">
        <f>IF(Data!$G2925=0,"",Data!$G2925)</f>
        <v/>
      </c>
      <c r="V2928" s="19" t="str">
        <f>IF(Data!$D2925=0,"",Data!$D2925)</f>
        <v/>
      </c>
      <c r="W2928" s="19" t="str">
        <f>Data!$H2925</f>
        <v>Vernalis</v>
      </c>
      <c r="Y2928" s="41" t="e">
        <f t="shared" si="807"/>
        <v>#REF!</v>
      </c>
      <c r="Z2928" s="8">
        <f t="shared" si="813"/>
        <v>10000</v>
      </c>
      <c r="AA2928" s="8" t="str">
        <f t="shared" si="814"/>
        <v>Ryuko</v>
      </c>
      <c r="AB2928" s="8" t="str">
        <f t="shared" si="815"/>
        <v>S</v>
      </c>
      <c r="AC2928" s="8" t="str">
        <f t="shared" si="816"/>
        <v/>
      </c>
      <c r="AD2928" s="8" t="str">
        <f t="shared" si="821"/>
        <v/>
      </c>
      <c r="AE2928" s="8" t="str">
        <f t="shared" si="817"/>
        <v/>
      </c>
      <c r="AF2928" s="5">
        <f t="shared" si="818"/>
        <v>1972</v>
      </c>
      <c r="AG2928" s="46">
        <v>2925</v>
      </c>
      <c r="AH2928" s="47" t="str">
        <f t="shared" si="808"/>
        <v/>
      </c>
      <c r="AI2928" s="48" t="str">
        <f t="shared" si="809"/>
        <v/>
      </c>
      <c r="AK2928" s="22" t="e">
        <f>TRIM(#REF!)</f>
        <v>#REF!</v>
      </c>
      <c r="AL2928" s="23" t="e">
        <f>IF(#REF!=0,"",#REF!)</f>
        <v>#REF!</v>
      </c>
      <c r="AM2928" s="19" t="e">
        <f>IF(#REF!=0,"",#REF!)</f>
        <v>#REF!</v>
      </c>
      <c r="AN2928" s="23" t="e">
        <f>IF($AK2928="","",#REF!)</f>
        <v>#REF!</v>
      </c>
      <c r="AO2928" s="23" t="e">
        <f t="shared" si="819"/>
        <v>#REF!</v>
      </c>
      <c r="AP2928" s="19" t="e">
        <f>IF(#REF!=0,"",#REF!)</f>
        <v>#REF!</v>
      </c>
      <c r="AQ2928" s="19" t="e">
        <f>IF(#REF!=0,"",#REF!)</f>
        <v>#REF!</v>
      </c>
      <c r="AR2928" s="19" t="e">
        <f>IF(#REF!=0,"",#REF!)</f>
        <v>#REF!</v>
      </c>
      <c r="AS2928" s="19" t="e">
        <f>#REF!</f>
        <v>#REF!</v>
      </c>
    </row>
    <row r="2929" spans="4:45" ht="19.5" thickTop="1" thickBot="1" x14ac:dyDescent="0.25">
      <c r="D2929" s="1" t="str">
        <f t="shared" si="822"/>
        <v/>
      </c>
      <c r="E2929" s="1" t="str">
        <f t="shared" si="823"/>
        <v/>
      </c>
      <c r="K2929" s="19" t="str">
        <f t="shared" si="810"/>
        <v/>
      </c>
      <c r="L2929" s="19">
        <f t="shared" si="820"/>
        <v>10000</v>
      </c>
      <c r="M2929" s="22" t="str">
        <f>TRIM(Data!$N2926)</f>
        <v>S. P. Dunn</v>
      </c>
      <c r="N2929" s="22" t="str">
        <f>TRIM(Data!$A2926)</f>
        <v>S. P. Dunn (R)</v>
      </c>
      <c r="O2929" s="23">
        <f>IF(Data!$B2926=0,"",Data!$B2926)</f>
        <v>1981</v>
      </c>
      <c r="P2929" s="19" t="str">
        <f>IF(Data!$C2926=0,"",Data!$C2926)</f>
        <v>1</v>
      </c>
      <c r="Q2929" s="23" t="str">
        <f>IF($M2929="","",Data!$E2926)</f>
        <v>VL</v>
      </c>
      <c r="R2929" s="23" t="str">
        <f t="shared" si="811"/>
        <v>VL</v>
      </c>
      <c r="S2929" s="23" t="str">
        <f t="shared" si="812"/>
        <v>VL</v>
      </c>
      <c r="T2929" s="19" t="str">
        <f>IF(Data!$F2926=0,"",Data!$F2926)</f>
        <v/>
      </c>
      <c r="U2929" s="19" t="str">
        <f>IF(Data!$G2926=0,"",Data!$G2926)</f>
        <v/>
      </c>
      <c r="V2929" s="19" t="str">
        <f>IF(Data!$D2926=0,"",Data!$D2926)</f>
        <v/>
      </c>
      <c r="W2929" s="19" t="str">
        <f>Data!$H2926</f>
        <v>Reticulata</v>
      </c>
      <c r="Y2929" s="41" t="e">
        <f t="shared" si="807"/>
        <v>#REF!</v>
      </c>
      <c r="Z2929" s="8">
        <f t="shared" si="813"/>
        <v>10000</v>
      </c>
      <c r="AA2929" s="8" t="str">
        <f t="shared" si="814"/>
        <v>S. P. Dunn</v>
      </c>
      <c r="AB2929" s="8" t="str">
        <f t="shared" si="815"/>
        <v>VL</v>
      </c>
      <c r="AC2929" s="8" t="str">
        <f t="shared" si="816"/>
        <v/>
      </c>
      <c r="AD2929" s="8" t="str">
        <f t="shared" si="821"/>
        <v/>
      </c>
      <c r="AE2929" s="8" t="str">
        <f t="shared" si="817"/>
        <v/>
      </c>
      <c r="AF2929" s="5">
        <f t="shared" si="818"/>
        <v>1981</v>
      </c>
      <c r="AG2929" s="46">
        <v>2926</v>
      </c>
      <c r="AH2929" s="47" t="str">
        <f t="shared" si="808"/>
        <v/>
      </c>
      <c r="AI2929" s="48" t="str">
        <f t="shared" si="809"/>
        <v/>
      </c>
      <c r="AK2929" s="22" t="e">
        <f>TRIM(#REF!)</f>
        <v>#REF!</v>
      </c>
      <c r="AL2929" s="23" t="e">
        <f>IF(#REF!=0,"",#REF!)</f>
        <v>#REF!</v>
      </c>
      <c r="AM2929" s="19" t="e">
        <f>IF(#REF!=0,"",#REF!)</f>
        <v>#REF!</v>
      </c>
      <c r="AN2929" s="23" t="e">
        <f>IF($AK2929="","",#REF!)</f>
        <v>#REF!</v>
      </c>
      <c r="AO2929" s="23" t="e">
        <f t="shared" si="819"/>
        <v>#REF!</v>
      </c>
      <c r="AP2929" s="19" t="e">
        <f>IF(#REF!=0,"",#REF!)</f>
        <v>#REF!</v>
      </c>
      <c r="AQ2929" s="19" t="e">
        <f>IF(#REF!=0,"",#REF!)</f>
        <v>#REF!</v>
      </c>
      <c r="AR2929" s="19" t="e">
        <f>IF(#REF!=0,"",#REF!)</f>
        <v>#REF!</v>
      </c>
      <c r="AS2929" s="19" t="e">
        <f>#REF!</f>
        <v>#REF!</v>
      </c>
    </row>
    <row r="2930" spans="4:45" ht="19.5" thickTop="1" thickBot="1" x14ac:dyDescent="0.25">
      <c r="D2930" s="1" t="str">
        <f t="shared" si="822"/>
        <v/>
      </c>
      <c r="E2930" s="1" t="str">
        <f t="shared" si="823"/>
        <v/>
      </c>
      <c r="K2930" s="19" t="str">
        <f t="shared" si="810"/>
        <v/>
      </c>
      <c r="L2930" s="19">
        <f t="shared" si="820"/>
        <v>10000</v>
      </c>
      <c r="M2930" s="22" t="str">
        <f>TRIM(Data!$N2927)</f>
        <v>Sadaharu Oh</v>
      </c>
      <c r="N2930" s="22" t="str">
        <f>TRIM(Data!$A2927)</f>
        <v>Sadaharu Oh</v>
      </c>
      <c r="O2930" s="23">
        <f>IF(Data!$B2927=0,"",Data!$B2927)</f>
        <v>2004</v>
      </c>
      <c r="P2930" s="19" t="str">
        <f>IF(Data!$C2927=0,"",Data!$C2927)</f>
        <v>1</v>
      </c>
      <c r="Q2930" s="23" t="str">
        <f>IF($M2930="","",Data!$E2927)</f>
        <v>M-L</v>
      </c>
      <c r="R2930" s="23" t="str">
        <f t="shared" si="811"/>
        <v>M</v>
      </c>
      <c r="S2930" s="23" t="str">
        <f t="shared" si="812"/>
        <v>M</v>
      </c>
      <c r="T2930" s="19" t="str">
        <f>IF(Data!$F2927=0,"",Data!$F2927)</f>
        <v/>
      </c>
      <c r="U2930" s="19" t="str">
        <f>IF(Data!$G2927=0,"",Data!$G2927)</f>
        <v/>
      </c>
      <c r="V2930" s="19" t="str">
        <f>IF(Data!$D2927=0,"",Data!$D2927)</f>
        <v/>
      </c>
      <c r="W2930" s="19" t="str">
        <f>Data!$H2927</f>
        <v>Japonica</v>
      </c>
      <c r="Y2930" s="41" t="e">
        <f t="shared" si="807"/>
        <v>#REF!</v>
      </c>
      <c r="Z2930" s="8">
        <f t="shared" si="813"/>
        <v>10000</v>
      </c>
      <c r="AA2930" s="8" t="str">
        <f t="shared" si="814"/>
        <v>Sadaharu Oh</v>
      </c>
      <c r="AB2930" s="8" t="str">
        <f t="shared" si="815"/>
        <v>M</v>
      </c>
      <c r="AC2930" s="8" t="str">
        <f t="shared" si="816"/>
        <v/>
      </c>
      <c r="AD2930" s="8" t="str">
        <f t="shared" si="821"/>
        <v/>
      </c>
      <c r="AE2930" s="8" t="str">
        <f t="shared" si="817"/>
        <v/>
      </c>
      <c r="AF2930" s="5">
        <f t="shared" si="818"/>
        <v>2004</v>
      </c>
      <c r="AG2930" s="46">
        <v>2927</v>
      </c>
      <c r="AH2930" s="47" t="str">
        <f t="shared" si="808"/>
        <v/>
      </c>
      <c r="AI2930" s="48" t="str">
        <f t="shared" si="809"/>
        <v/>
      </c>
      <c r="AK2930" s="22" t="e">
        <f>TRIM(#REF!)</f>
        <v>#REF!</v>
      </c>
      <c r="AL2930" s="23" t="e">
        <f>IF(#REF!=0,"",#REF!)</f>
        <v>#REF!</v>
      </c>
      <c r="AM2930" s="19" t="e">
        <f>IF(#REF!=0,"",#REF!)</f>
        <v>#REF!</v>
      </c>
      <c r="AN2930" s="23" t="e">
        <f>IF($AK2930="","",#REF!)</f>
        <v>#REF!</v>
      </c>
      <c r="AO2930" s="23" t="e">
        <f t="shared" si="819"/>
        <v>#REF!</v>
      </c>
      <c r="AP2930" s="19" t="e">
        <f>IF(#REF!=0,"",#REF!)</f>
        <v>#REF!</v>
      </c>
      <c r="AQ2930" s="19" t="e">
        <f>IF(#REF!=0,"",#REF!)</f>
        <v>#REF!</v>
      </c>
      <c r="AR2930" s="19" t="e">
        <f>IF(#REF!=0,"",#REF!)</f>
        <v>#REF!</v>
      </c>
      <c r="AS2930" s="19" t="e">
        <f>#REF!</f>
        <v>#REF!</v>
      </c>
    </row>
    <row r="2931" spans="4:45" ht="19.5" thickTop="1" thickBot="1" x14ac:dyDescent="0.25">
      <c r="D2931" s="1" t="str">
        <f t="shared" si="822"/>
        <v/>
      </c>
      <c r="E2931" s="1" t="str">
        <f t="shared" si="823"/>
        <v/>
      </c>
      <c r="K2931" s="19" t="str">
        <f t="shared" si="810"/>
        <v/>
      </c>
      <c r="L2931" s="19">
        <f t="shared" si="820"/>
        <v>10000</v>
      </c>
      <c r="M2931" s="22" t="str">
        <f>TRIM(Data!$N2928)</f>
        <v>Sadie Mancill</v>
      </c>
      <c r="N2931" s="22" t="str">
        <f>TRIM(Data!$A2928)</f>
        <v>Sadie Mancill</v>
      </c>
      <c r="O2931" s="23">
        <f>IF(Data!$B2928=0,"",Data!$B2928)</f>
        <v>1956</v>
      </c>
      <c r="P2931" s="19" t="str">
        <f>IF(Data!$C2928=0,"",Data!$C2928)</f>
        <v>1</v>
      </c>
      <c r="Q2931" s="23" t="str">
        <f>IF($M2931="","",Data!$E2928)</f>
        <v>L</v>
      </c>
      <c r="R2931" s="23" t="str">
        <f t="shared" si="811"/>
        <v>L</v>
      </c>
      <c r="S2931" s="23" t="str">
        <f t="shared" si="812"/>
        <v>L</v>
      </c>
      <c r="T2931" s="19" t="str">
        <f>IF(Data!$F2928=0,"",Data!$F2928)</f>
        <v/>
      </c>
      <c r="U2931" s="19" t="str">
        <f>IF(Data!$G2928=0,"",Data!$G2928)</f>
        <v/>
      </c>
      <c r="V2931" s="19" t="str">
        <f>IF(Data!$D2928=0,"",Data!$D2928)</f>
        <v/>
      </c>
      <c r="W2931" s="19" t="str">
        <f>Data!$H2928</f>
        <v>Japonica</v>
      </c>
      <c r="Y2931" s="41" t="e">
        <f t="shared" si="807"/>
        <v>#REF!</v>
      </c>
      <c r="Z2931" s="8">
        <f t="shared" si="813"/>
        <v>10000</v>
      </c>
      <c r="AA2931" s="8" t="str">
        <f t="shared" si="814"/>
        <v>Sadie Mancill</v>
      </c>
      <c r="AB2931" s="8" t="str">
        <f t="shared" si="815"/>
        <v>L</v>
      </c>
      <c r="AC2931" s="8" t="str">
        <f t="shared" si="816"/>
        <v/>
      </c>
      <c r="AD2931" s="8" t="str">
        <f t="shared" si="821"/>
        <v/>
      </c>
      <c r="AE2931" s="8" t="str">
        <f t="shared" si="817"/>
        <v/>
      </c>
      <c r="AF2931" s="5">
        <f t="shared" si="818"/>
        <v>1956</v>
      </c>
      <c r="AG2931" s="46">
        <v>2928</v>
      </c>
      <c r="AH2931" s="47" t="str">
        <f t="shared" si="808"/>
        <v/>
      </c>
      <c r="AI2931" s="48" t="str">
        <f t="shared" si="809"/>
        <v/>
      </c>
      <c r="AK2931" s="22" t="e">
        <f>TRIM(#REF!)</f>
        <v>#REF!</v>
      </c>
      <c r="AL2931" s="23" t="e">
        <f>IF(#REF!=0,"",#REF!)</f>
        <v>#REF!</v>
      </c>
      <c r="AM2931" s="19" t="e">
        <f>IF(#REF!=0,"",#REF!)</f>
        <v>#REF!</v>
      </c>
      <c r="AN2931" s="23" t="e">
        <f>IF($AK2931="","",#REF!)</f>
        <v>#REF!</v>
      </c>
      <c r="AO2931" s="23" t="e">
        <f t="shared" si="819"/>
        <v>#REF!</v>
      </c>
      <c r="AP2931" s="19" t="e">
        <f>IF(#REF!=0,"",#REF!)</f>
        <v>#REF!</v>
      </c>
      <c r="AQ2931" s="19" t="e">
        <f>IF(#REF!=0,"",#REF!)</f>
        <v>#REF!</v>
      </c>
      <c r="AR2931" s="19" t="e">
        <f>IF(#REF!=0,"",#REF!)</f>
        <v>#REF!</v>
      </c>
      <c r="AS2931" s="19" t="e">
        <f>#REF!</f>
        <v>#REF!</v>
      </c>
    </row>
    <row r="2932" spans="4:45" ht="19.5" thickTop="1" thickBot="1" x14ac:dyDescent="0.25">
      <c r="D2932" s="1" t="str">
        <f t="shared" si="822"/>
        <v/>
      </c>
      <c r="E2932" s="1" t="str">
        <f t="shared" si="823"/>
        <v/>
      </c>
      <c r="K2932" s="19" t="str">
        <f t="shared" si="810"/>
        <v/>
      </c>
      <c r="L2932" s="19">
        <f t="shared" si="820"/>
        <v>10000</v>
      </c>
      <c r="M2932" s="22" t="str">
        <f>TRIM(Data!$N2929)</f>
        <v>Sakura-gari</v>
      </c>
      <c r="N2932" s="22" t="str">
        <f>TRIM(Data!$A2929)</f>
        <v>Sakura-gari (Higo)</v>
      </c>
      <c r="O2932" s="23" t="str">
        <f>IF(Data!$B2929=0,"",Data!$B2929)</f>
        <v/>
      </c>
      <c r="P2932" s="19" t="str">
        <f>IF(Data!$C2929=0,"",Data!$C2929)</f>
        <v/>
      </c>
      <c r="Q2932" s="23" t="str">
        <f>IF($M2932="","",Data!$E2929)</f>
        <v>M</v>
      </c>
      <c r="R2932" s="23" t="str">
        <f t="shared" si="811"/>
        <v>M</v>
      </c>
      <c r="S2932" s="23" t="str">
        <f t="shared" si="812"/>
        <v>M</v>
      </c>
      <c r="T2932" s="19" t="str">
        <f>IF(Data!$F2929=0,"",Data!$F2929)</f>
        <v/>
      </c>
      <c r="U2932" s="19" t="str">
        <f>IF(Data!$G2929=0,"",Data!$G2929)</f>
        <v/>
      </c>
      <c r="V2932" s="19" t="str">
        <f>IF(Data!$D2929=0,"",Data!$D2929)</f>
        <v/>
      </c>
      <c r="W2932" s="19" t="str">
        <f>Data!$H2929</f>
        <v>Japonica [Higo]</v>
      </c>
      <c r="Y2932" s="41" t="e">
        <f t="shared" si="807"/>
        <v>#REF!</v>
      </c>
      <c r="Z2932" s="8">
        <f t="shared" si="813"/>
        <v>10000</v>
      </c>
      <c r="AA2932" s="8" t="str">
        <f t="shared" si="814"/>
        <v>Sakura-gari</v>
      </c>
      <c r="AB2932" s="8" t="str">
        <f t="shared" si="815"/>
        <v>M</v>
      </c>
      <c r="AC2932" s="8" t="str">
        <f t="shared" si="816"/>
        <v/>
      </c>
      <c r="AD2932" s="8" t="str">
        <f t="shared" si="821"/>
        <v/>
      </c>
      <c r="AE2932" s="8" t="str">
        <f t="shared" si="817"/>
        <v/>
      </c>
      <c r="AF2932" s="5" t="str">
        <f t="shared" si="818"/>
        <v/>
      </c>
      <c r="AG2932" s="46">
        <v>2929</v>
      </c>
      <c r="AH2932" s="47" t="str">
        <f t="shared" si="808"/>
        <v/>
      </c>
      <c r="AI2932" s="48" t="str">
        <f t="shared" si="809"/>
        <v/>
      </c>
      <c r="AK2932" s="22" t="e">
        <f>TRIM(#REF!)</f>
        <v>#REF!</v>
      </c>
      <c r="AL2932" s="23" t="e">
        <f>IF(#REF!=0,"",#REF!)</f>
        <v>#REF!</v>
      </c>
      <c r="AM2932" s="19" t="e">
        <f>IF(#REF!=0,"",#REF!)</f>
        <v>#REF!</v>
      </c>
      <c r="AN2932" s="23" t="e">
        <f>IF($AK2932="","",#REF!)</f>
        <v>#REF!</v>
      </c>
      <c r="AO2932" s="23" t="e">
        <f t="shared" si="819"/>
        <v>#REF!</v>
      </c>
      <c r="AP2932" s="19" t="e">
        <f>IF(#REF!=0,"",#REF!)</f>
        <v>#REF!</v>
      </c>
      <c r="AQ2932" s="19" t="e">
        <f>IF(#REF!=0,"",#REF!)</f>
        <v>#REF!</v>
      </c>
      <c r="AR2932" s="19" t="e">
        <f>IF(#REF!=0,"",#REF!)</f>
        <v>#REF!</v>
      </c>
      <c r="AS2932" s="19" t="e">
        <f>#REF!</f>
        <v>#REF!</v>
      </c>
    </row>
    <row r="2933" spans="4:45" ht="19.5" thickTop="1" thickBot="1" x14ac:dyDescent="0.25">
      <c r="D2933" s="1" t="str">
        <f t="shared" si="822"/>
        <v/>
      </c>
      <c r="E2933" s="1" t="str">
        <f t="shared" si="823"/>
        <v/>
      </c>
      <c r="K2933" s="19" t="str">
        <f t="shared" si="810"/>
        <v/>
      </c>
      <c r="L2933" s="19">
        <f t="shared" si="820"/>
        <v>10000</v>
      </c>
      <c r="M2933" s="22" t="str">
        <f>TRIM(Data!$N2930)</f>
        <v>Salab</v>
      </c>
      <c r="N2933" s="22" t="str">
        <f>TRIM(Data!$A2930)</f>
        <v>Salab (H)</v>
      </c>
      <c r="O2933" s="23">
        <f>IF(Data!$B2930=0,"",Data!$B2930)</f>
        <v>1971</v>
      </c>
      <c r="P2933" s="19" t="str">
        <f>IF(Data!$C2930=0,"",Data!$C2930)</f>
        <v>1</v>
      </c>
      <c r="Q2933" s="23" t="str">
        <f>IF($M2933="","",Data!$E2930)</f>
        <v>M</v>
      </c>
      <c r="R2933" s="23" t="str">
        <f t="shared" si="811"/>
        <v>M</v>
      </c>
      <c r="S2933" s="23" t="str">
        <f t="shared" si="812"/>
        <v>M</v>
      </c>
      <c r="T2933" s="19" t="str">
        <f>IF(Data!$F2930=0,"",Data!$F2930)</f>
        <v/>
      </c>
      <c r="U2933" s="19" t="str">
        <f>IF(Data!$G2930=0,"",Data!$G2930)</f>
        <v/>
      </c>
      <c r="V2933" s="19" t="str">
        <f>IF(Data!$D2930=0,"",Data!$D2930)</f>
        <v/>
      </c>
      <c r="W2933" s="19" t="str">
        <f>Data!$H2930</f>
        <v>NRH</v>
      </c>
      <c r="Y2933" s="41" t="e">
        <f t="shared" si="807"/>
        <v>#REF!</v>
      </c>
      <c r="Z2933" s="8">
        <f t="shared" si="813"/>
        <v>10000</v>
      </c>
      <c r="AA2933" s="8" t="str">
        <f t="shared" si="814"/>
        <v>Salab</v>
      </c>
      <c r="AB2933" s="8" t="str">
        <f t="shared" si="815"/>
        <v>M</v>
      </c>
      <c r="AC2933" s="8" t="str">
        <f t="shared" si="816"/>
        <v/>
      </c>
      <c r="AD2933" s="8" t="str">
        <f t="shared" si="821"/>
        <v/>
      </c>
      <c r="AE2933" s="8" t="str">
        <f t="shared" si="817"/>
        <v/>
      </c>
      <c r="AF2933" s="5">
        <f t="shared" si="818"/>
        <v>1971</v>
      </c>
      <c r="AG2933" s="46">
        <v>2930</v>
      </c>
      <c r="AH2933" s="47" t="str">
        <f t="shared" si="808"/>
        <v/>
      </c>
      <c r="AI2933" s="48" t="str">
        <f t="shared" si="809"/>
        <v/>
      </c>
      <c r="AK2933" s="22" t="e">
        <f>TRIM(#REF!)</f>
        <v>#REF!</v>
      </c>
      <c r="AL2933" s="23" t="e">
        <f>IF(#REF!=0,"",#REF!)</f>
        <v>#REF!</v>
      </c>
      <c r="AM2933" s="19" t="e">
        <f>IF(#REF!=0,"",#REF!)</f>
        <v>#REF!</v>
      </c>
      <c r="AN2933" s="23" t="e">
        <f>IF($AK2933="","",#REF!)</f>
        <v>#REF!</v>
      </c>
      <c r="AO2933" s="23" t="e">
        <f t="shared" si="819"/>
        <v>#REF!</v>
      </c>
      <c r="AP2933" s="19" t="e">
        <f>IF(#REF!=0,"",#REF!)</f>
        <v>#REF!</v>
      </c>
      <c r="AQ2933" s="19" t="e">
        <f>IF(#REF!=0,"",#REF!)</f>
        <v>#REF!</v>
      </c>
      <c r="AR2933" s="19" t="e">
        <f>IF(#REF!=0,"",#REF!)</f>
        <v>#REF!</v>
      </c>
      <c r="AS2933" s="19" t="e">
        <f>#REF!</f>
        <v>#REF!</v>
      </c>
    </row>
    <row r="2934" spans="4:45" ht="19.5" thickTop="1" thickBot="1" x14ac:dyDescent="0.25">
      <c r="D2934" s="1" t="str">
        <f t="shared" si="822"/>
        <v/>
      </c>
      <c r="E2934" s="1" t="str">
        <f t="shared" si="823"/>
        <v/>
      </c>
      <c r="K2934" s="19" t="str">
        <f t="shared" si="810"/>
        <v/>
      </c>
      <c r="L2934" s="19">
        <f t="shared" si="820"/>
        <v>10000</v>
      </c>
      <c r="M2934" s="22" t="str">
        <f>TRIM(Data!$N2931)</f>
        <v>Sally Anaclerio</v>
      </c>
      <c r="N2934" s="22" t="str">
        <f>TRIM(Data!$A2931)</f>
        <v>Sally Anaclerio</v>
      </c>
      <c r="O2934" s="23">
        <f>IF(Data!$B2931=0,"",Data!$B2931)</f>
        <v>1999</v>
      </c>
      <c r="P2934" s="19" t="str">
        <f>IF(Data!$C2931=0,"",Data!$C2931)</f>
        <v/>
      </c>
      <c r="Q2934" s="23" t="str">
        <f>IF($M2934="","",Data!$E2931)</f>
        <v>M-L</v>
      </c>
      <c r="R2934" s="23" t="str">
        <f t="shared" si="811"/>
        <v>M</v>
      </c>
      <c r="S2934" s="23" t="str">
        <f t="shared" si="812"/>
        <v>M</v>
      </c>
      <c r="T2934" s="19" t="str">
        <f>IF(Data!$F2931=0,"",Data!$F2931)</f>
        <v/>
      </c>
      <c r="U2934" s="19" t="str">
        <f>IF(Data!$G2931=0,"",Data!$G2931)</f>
        <v/>
      </c>
      <c r="V2934" s="19" t="str">
        <f>IF(Data!$D2931=0,"",Data!$D2931)</f>
        <v/>
      </c>
      <c r="W2934" s="19" t="str">
        <f>Data!$H2931</f>
        <v>Japonica</v>
      </c>
      <c r="Y2934" s="41" t="e">
        <f t="shared" si="807"/>
        <v>#REF!</v>
      </c>
      <c r="Z2934" s="8">
        <f t="shared" si="813"/>
        <v>10000</v>
      </c>
      <c r="AA2934" s="8" t="str">
        <f t="shared" si="814"/>
        <v>Sally Anaclerio</v>
      </c>
      <c r="AB2934" s="8" t="str">
        <f t="shared" si="815"/>
        <v>M</v>
      </c>
      <c r="AC2934" s="8" t="str">
        <f t="shared" si="816"/>
        <v/>
      </c>
      <c r="AD2934" s="8" t="str">
        <f t="shared" si="821"/>
        <v/>
      </c>
      <c r="AE2934" s="8" t="str">
        <f t="shared" si="817"/>
        <v/>
      </c>
      <c r="AF2934" s="5">
        <f t="shared" si="818"/>
        <v>1999</v>
      </c>
      <c r="AG2934" s="46">
        <v>2931</v>
      </c>
      <c r="AH2934" s="47" t="str">
        <f t="shared" si="808"/>
        <v/>
      </c>
      <c r="AI2934" s="48" t="str">
        <f t="shared" si="809"/>
        <v/>
      </c>
      <c r="AK2934" s="22" t="e">
        <f>TRIM(#REF!)</f>
        <v>#REF!</v>
      </c>
      <c r="AL2934" s="23" t="e">
        <f>IF(#REF!=0,"",#REF!)</f>
        <v>#REF!</v>
      </c>
      <c r="AM2934" s="19" t="e">
        <f>IF(#REF!=0,"",#REF!)</f>
        <v>#REF!</v>
      </c>
      <c r="AN2934" s="23" t="e">
        <f>IF($AK2934="","",#REF!)</f>
        <v>#REF!</v>
      </c>
      <c r="AO2934" s="23" t="e">
        <f t="shared" si="819"/>
        <v>#REF!</v>
      </c>
      <c r="AP2934" s="19" t="e">
        <f>IF(#REF!=0,"",#REF!)</f>
        <v>#REF!</v>
      </c>
      <c r="AQ2934" s="19" t="e">
        <f>IF(#REF!=0,"",#REF!)</f>
        <v>#REF!</v>
      </c>
      <c r="AR2934" s="19" t="e">
        <f>IF(#REF!=0,"",#REF!)</f>
        <v>#REF!</v>
      </c>
      <c r="AS2934" s="19" t="e">
        <f>#REF!</f>
        <v>#REF!</v>
      </c>
    </row>
    <row r="2935" spans="4:45" ht="19.5" thickTop="1" thickBot="1" x14ac:dyDescent="0.25">
      <c r="D2935" s="1" t="str">
        <f t="shared" si="822"/>
        <v/>
      </c>
      <c r="E2935" s="1" t="str">
        <f t="shared" si="823"/>
        <v/>
      </c>
      <c r="K2935" s="19" t="str">
        <f t="shared" si="810"/>
        <v/>
      </c>
      <c r="L2935" s="19">
        <f t="shared" si="820"/>
        <v>10000</v>
      </c>
      <c r="M2935" s="22" t="str">
        <f>TRIM(Data!$N2932)</f>
        <v>Sally Arnold</v>
      </c>
      <c r="N2935" s="22" t="str">
        <f>TRIM(Data!$A2932)</f>
        <v>Sally Arnold</v>
      </c>
      <c r="O2935" s="23">
        <f>IF(Data!$B2932=0,"",Data!$B2932)</f>
        <v>2021</v>
      </c>
      <c r="P2935" s="19" t="str">
        <f>IF(Data!$C2932=0,"",Data!$C2932)</f>
        <v>1</v>
      </c>
      <c r="Q2935" s="23" t="str">
        <f>IF($M2935="","",Data!$E2932)</f>
        <v>VL</v>
      </c>
      <c r="R2935" s="23" t="str">
        <f t="shared" si="811"/>
        <v>VL</v>
      </c>
      <c r="S2935" s="23" t="str">
        <f t="shared" si="812"/>
        <v>VL</v>
      </c>
      <c r="T2935" s="19" t="str">
        <f>IF(Data!$F2932=0,"",Data!$F2932)</f>
        <v/>
      </c>
      <c r="U2935" s="19" t="str">
        <f>IF(Data!$G2932=0,"",Data!$G2932)</f>
        <v/>
      </c>
      <c r="V2935" s="19" t="str">
        <f>IF(Data!$D2932=0,"",Data!$D2932)</f>
        <v/>
      </c>
      <c r="W2935" s="19" t="str">
        <f>Data!$H2932</f>
        <v>Japonica</v>
      </c>
      <c r="Y2935" s="41" t="e">
        <f t="shared" si="807"/>
        <v>#REF!</v>
      </c>
      <c r="Z2935" s="8">
        <f t="shared" si="813"/>
        <v>10000</v>
      </c>
      <c r="AA2935" s="8" t="str">
        <f t="shared" si="814"/>
        <v>Sally Arnold</v>
      </c>
      <c r="AB2935" s="8" t="str">
        <f t="shared" si="815"/>
        <v>VL</v>
      </c>
      <c r="AC2935" s="8" t="str">
        <f t="shared" si="816"/>
        <v/>
      </c>
      <c r="AD2935" s="8" t="str">
        <f t="shared" si="821"/>
        <v/>
      </c>
      <c r="AE2935" s="8" t="str">
        <f t="shared" si="817"/>
        <v/>
      </c>
      <c r="AF2935" s="5">
        <f t="shared" si="818"/>
        <v>2021</v>
      </c>
      <c r="AG2935" s="46">
        <v>2932</v>
      </c>
      <c r="AH2935" s="47" t="str">
        <f t="shared" si="808"/>
        <v/>
      </c>
      <c r="AI2935" s="48" t="str">
        <f t="shared" si="809"/>
        <v/>
      </c>
      <c r="AK2935" s="22" t="e">
        <f>TRIM(#REF!)</f>
        <v>#REF!</v>
      </c>
      <c r="AL2935" s="23" t="e">
        <f>IF(#REF!=0,"",#REF!)</f>
        <v>#REF!</v>
      </c>
      <c r="AM2935" s="19" t="e">
        <f>IF(#REF!=0,"",#REF!)</f>
        <v>#REF!</v>
      </c>
      <c r="AN2935" s="23" t="e">
        <f>IF($AK2935="","",#REF!)</f>
        <v>#REF!</v>
      </c>
      <c r="AO2935" s="23" t="e">
        <f t="shared" si="819"/>
        <v>#REF!</v>
      </c>
      <c r="AP2935" s="19" t="e">
        <f>IF(#REF!=0,"",#REF!)</f>
        <v>#REF!</v>
      </c>
      <c r="AQ2935" s="19" t="e">
        <f>IF(#REF!=0,"",#REF!)</f>
        <v>#REF!</v>
      </c>
      <c r="AR2935" s="19" t="e">
        <f>IF(#REF!=0,"",#REF!)</f>
        <v>#REF!</v>
      </c>
      <c r="AS2935" s="19" t="e">
        <f>#REF!</f>
        <v>#REF!</v>
      </c>
    </row>
    <row r="2936" spans="4:45" ht="19.5" thickTop="1" thickBot="1" x14ac:dyDescent="0.25">
      <c r="D2936" s="1" t="str">
        <f t="shared" si="822"/>
        <v/>
      </c>
      <c r="E2936" s="1" t="str">
        <f t="shared" si="823"/>
        <v/>
      </c>
      <c r="K2936" s="19" t="str">
        <f t="shared" si="810"/>
        <v/>
      </c>
      <c r="L2936" s="19">
        <f t="shared" si="820"/>
        <v>10000</v>
      </c>
      <c r="M2936" s="22" t="str">
        <f>TRIM(Data!$N2933)</f>
        <v>Sally Harrell</v>
      </c>
      <c r="N2936" s="22" t="str">
        <f>TRIM(Data!$A2933)</f>
        <v>Sally Harrell</v>
      </c>
      <c r="O2936" s="23">
        <f>IF(Data!$B2933=0,"",Data!$B2933)</f>
        <v>1956</v>
      </c>
      <c r="P2936" s="19" t="str">
        <f>IF(Data!$C2933=0,"",Data!$C2933)</f>
        <v>1</v>
      </c>
      <c r="Q2936" s="23" t="str">
        <f>IF($M2936="","",Data!$E2933)</f>
        <v>M</v>
      </c>
      <c r="R2936" s="23" t="str">
        <f t="shared" si="811"/>
        <v>M</v>
      </c>
      <c r="S2936" s="23" t="str">
        <f t="shared" si="812"/>
        <v>M</v>
      </c>
      <c r="T2936" s="19" t="str">
        <f>IF(Data!$F2933=0,"",Data!$F2933)</f>
        <v>WHITE</v>
      </c>
      <c r="U2936" s="19" t="str">
        <f>IF(Data!$G2933=0,"",Data!$G2933)</f>
        <v/>
      </c>
      <c r="V2936" s="19" t="str">
        <f>IF(Data!$D2933=0,"",Data!$D2933)</f>
        <v/>
      </c>
      <c r="W2936" s="19" t="str">
        <f>Data!$H2933</f>
        <v>Japonica</v>
      </c>
      <c r="Y2936" s="41" t="e">
        <f t="shared" si="807"/>
        <v>#REF!</v>
      </c>
      <c r="Z2936" s="8">
        <f t="shared" si="813"/>
        <v>10000</v>
      </c>
      <c r="AA2936" s="8" t="str">
        <f t="shared" si="814"/>
        <v>Sally Harrell</v>
      </c>
      <c r="AB2936" s="8" t="str">
        <f t="shared" si="815"/>
        <v>M</v>
      </c>
      <c r="AC2936" s="8" t="str">
        <f t="shared" si="816"/>
        <v>WHITE</v>
      </c>
      <c r="AD2936" s="8" t="str">
        <f t="shared" si="821"/>
        <v/>
      </c>
      <c r="AE2936" s="8" t="str">
        <f t="shared" si="817"/>
        <v/>
      </c>
      <c r="AF2936" s="5">
        <f t="shared" si="818"/>
        <v>1956</v>
      </c>
      <c r="AG2936" s="46">
        <v>2933</v>
      </c>
      <c r="AH2936" s="47" t="str">
        <f t="shared" si="808"/>
        <v/>
      </c>
      <c r="AI2936" s="48" t="str">
        <f t="shared" si="809"/>
        <v/>
      </c>
      <c r="AK2936" s="22" t="e">
        <f>TRIM(#REF!)</f>
        <v>#REF!</v>
      </c>
      <c r="AL2936" s="23" t="e">
        <f>IF(#REF!=0,"",#REF!)</f>
        <v>#REF!</v>
      </c>
      <c r="AM2936" s="19" t="e">
        <f>IF(#REF!=0,"",#REF!)</f>
        <v>#REF!</v>
      </c>
      <c r="AN2936" s="23" t="e">
        <f>IF($AK2936="","",#REF!)</f>
        <v>#REF!</v>
      </c>
      <c r="AO2936" s="23" t="e">
        <f t="shared" si="819"/>
        <v>#REF!</v>
      </c>
      <c r="AP2936" s="19" t="e">
        <f>IF(#REF!=0,"",#REF!)</f>
        <v>#REF!</v>
      </c>
      <c r="AQ2936" s="19" t="e">
        <f>IF(#REF!=0,"",#REF!)</f>
        <v>#REF!</v>
      </c>
      <c r="AR2936" s="19" t="e">
        <f>IF(#REF!=0,"",#REF!)</f>
        <v>#REF!</v>
      </c>
      <c r="AS2936" s="19" t="e">
        <f>#REF!</f>
        <v>#REF!</v>
      </c>
    </row>
    <row r="2937" spans="4:45" ht="19.5" thickTop="1" thickBot="1" x14ac:dyDescent="0.25">
      <c r="D2937" s="1" t="str">
        <f t="shared" si="822"/>
        <v/>
      </c>
      <c r="E2937" s="1" t="str">
        <f t="shared" si="823"/>
        <v/>
      </c>
      <c r="K2937" s="19" t="str">
        <f t="shared" si="810"/>
        <v/>
      </c>
      <c r="L2937" s="19">
        <f t="shared" si="820"/>
        <v>10000</v>
      </c>
      <c r="M2937" s="22" t="str">
        <f>TRIM(Data!$N2934)</f>
        <v>Sally Hatcher</v>
      </c>
      <c r="N2937" s="22" t="str">
        <f>TRIM(Data!$A2934)</f>
        <v>Sally Hatcher</v>
      </c>
      <c r="O2937" s="23">
        <f>IF(Data!$B2934=0,"",Data!$B2934)</f>
        <v>2022</v>
      </c>
      <c r="P2937" s="19" t="str">
        <f>IF(Data!$C2934=0,"",Data!$C2934)</f>
        <v>1</v>
      </c>
      <c r="Q2937" s="23" t="str">
        <f>IF($M2937="","",Data!$E2934)</f>
        <v>S-M</v>
      </c>
      <c r="R2937" s="23" t="str">
        <f t="shared" si="811"/>
        <v>S</v>
      </c>
      <c r="S2937" s="23" t="str">
        <f t="shared" si="812"/>
        <v>S</v>
      </c>
      <c r="T2937" s="19" t="str">
        <f>IF(Data!$F2934=0,"",Data!$F2934)</f>
        <v/>
      </c>
      <c r="U2937" s="19" t="str">
        <f>IF(Data!$G2934=0,"",Data!$G2934)</f>
        <v/>
      </c>
      <c r="V2937" s="19" t="str">
        <f>IF(Data!$D2934=0,"",Data!$D2934)</f>
        <v/>
      </c>
      <c r="W2937" s="19" t="str">
        <f>Data!$H2934</f>
        <v>Japonica</v>
      </c>
      <c r="Y2937" s="41" t="e">
        <f t="shared" si="807"/>
        <v>#REF!</v>
      </c>
      <c r="Z2937" s="8">
        <f t="shared" si="813"/>
        <v>10000</v>
      </c>
      <c r="AA2937" s="8" t="str">
        <f t="shared" si="814"/>
        <v>Sally Hatcher</v>
      </c>
      <c r="AB2937" s="8" t="str">
        <f t="shared" si="815"/>
        <v>S</v>
      </c>
      <c r="AC2937" s="8" t="str">
        <f t="shared" si="816"/>
        <v/>
      </c>
      <c r="AD2937" s="8" t="str">
        <f t="shared" si="821"/>
        <v/>
      </c>
      <c r="AE2937" s="8" t="str">
        <f t="shared" si="817"/>
        <v/>
      </c>
      <c r="AF2937" s="5">
        <f t="shared" si="818"/>
        <v>2022</v>
      </c>
      <c r="AG2937" s="46">
        <v>2934</v>
      </c>
      <c r="AH2937" s="47" t="str">
        <f t="shared" si="808"/>
        <v/>
      </c>
      <c r="AI2937" s="48" t="str">
        <f t="shared" si="809"/>
        <v/>
      </c>
      <c r="AK2937" s="22" t="e">
        <f>TRIM(#REF!)</f>
        <v>#REF!</v>
      </c>
      <c r="AL2937" s="23" t="e">
        <f>IF(#REF!=0,"",#REF!)</f>
        <v>#REF!</v>
      </c>
      <c r="AM2937" s="19" t="e">
        <f>IF(#REF!=0,"",#REF!)</f>
        <v>#REF!</v>
      </c>
      <c r="AN2937" s="23" t="e">
        <f>IF($AK2937="","",#REF!)</f>
        <v>#REF!</v>
      </c>
      <c r="AO2937" s="23" t="e">
        <f t="shared" si="819"/>
        <v>#REF!</v>
      </c>
      <c r="AP2937" s="19" t="e">
        <f>IF(#REF!=0,"",#REF!)</f>
        <v>#REF!</v>
      </c>
      <c r="AQ2937" s="19" t="e">
        <f>IF(#REF!=0,"",#REF!)</f>
        <v>#REF!</v>
      </c>
      <c r="AR2937" s="19" t="e">
        <f>IF(#REF!=0,"",#REF!)</f>
        <v>#REF!</v>
      </c>
      <c r="AS2937" s="19" t="e">
        <f>#REF!</f>
        <v>#REF!</v>
      </c>
    </row>
    <row r="2938" spans="4:45" ht="19.5" thickTop="1" thickBot="1" x14ac:dyDescent="0.25">
      <c r="D2938" s="1" t="str">
        <f t="shared" si="822"/>
        <v/>
      </c>
      <c r="E2938" s="1" t="str">
        <f t="shared" si="823"/>
        <v/>
      </c>
      <c r="K2938" s="19" t="str">
        <f t="shared" si="810"/>
        <v/>
      </c>
      <c r="L2938" s="19">
        <f t="shared" si="820"/>
        <v>10000</v>
      </c>
      <c r="M2938" s="22" t="str">
        <f>TRIM(Data!$N2935)</f>
        <v>Sally J. Savage</v>
      </c>
      <c r="N2938" s="22" t="str">
        <f>TRIM(Data!$A2935)</f>
        <v>Sally J. Savage (H)</v>
      </c>
      <c r="O2938" s="23">
        <f>IF(Data!$B2935=0,"",Data!$B2935)</f>
        <v>1981</v>
      </c>
      <c r="P2938" s="19" t="str">
        <f>IF(Data!$C2935=0,"",Data!$C2935)</f>
        <v>1</v>
      </c>
      <c r="Q2938" s="23" t="str">
        <f>IF($M2938="","",Data!$E2935)</f>
        <v>Min-S</v>
      </c>
      <c r="R2938" s="23" t="str">
        <f t="shared" si="811"/>
        <v>S</v>
      </c>
      <c r="S2938" s="23" t="str">
        <f t="shared" si="812"/>
        <v>S</v>
      </c>
      <c r="T2938" s="19" t="str">
        <f>IF(Data!$F2935=0,"",Data!$F2935)</f>
        <v/>
      </c>
      <c r="U2938" s="19" t="str">
        <f>IF(Data!$G2935=0,"",Data!$G2935)</f>
        <v>FD</v>
      </c>
      <c r="V2938" s="19" t="str">
        <f>IF(Data!$D2935=0,"",Data!$D2935)</f>
        <v/>
      </c>
      <c r="W2938" s="19" t="str">
        <f>Data!$H2935</f>
        <v>NRH</v>
      </c>
      <c r="Y2938" s="41" t="e">
        <f t="shared" si="807"/>
        <v>#REF!</v>
      </c>
      <c r="Z2938" s="8">
        <f t="shared" si="813"/>
        <v>10000</v>
      </c>
      <c r="AA2938" s="8" t="str">
        <f t="shared" si="814"/>
        <v>Sally J. Savage</v>
      </c>
      <c r="AB2938" s="8" t="str">
        <f t="shared" si="815"/>
        <v>S</v>
      </c>
      <c r="AC2938" s="8" t="str">
        <f t="shared" si="816"/>
        <v/>
      </c>
      <c r="AD2938" s="8" t="str">
        <f t="shared" si="821"/>
        <v>FD</v>
      </c>
      <c r="AE2938" s="8" t="str">
        <f t="shared" si="817"/>
        <v/>
      </c>
      <c r="AF2938" s="5">
        <f t="shared" si="818"/>
        <v>1981</v>
      </c>
      <c r="AG2938" s="46">
        <v>2935</v>
      </c>
      <c r="AH2938" s="47" t="str">
        <f t="shared" si="808"/>
        <v/>
      </c>
      <c r="AI2938" s="48" t="str">
        <f t="shared" si="809"/>
        <v/>
      </c>
      <c r="AK2938" s="22" t="e">
        <f>TRIM(#REF!)</f>
        <v>#REF!</v>
      </c>
      <c r="AL2938" s="23" t="e">
        <f>IF(#REF!=0,"",#REF!)</f>
        <v>#REF!</v>
      </c>
      <c r="AM2938" s="19" t="e">
        <f>IF(#REF!=0,"",#REF!)</f>
        <v>#REF!</v>
      </c>
      <c r="AN2938" s="23" t="e">
        <f>IF($AK2938="","",#REF!)</f>
        <v>#REF!</v>
      </c>
      <c r="AO2938" s="23" t="e">
        <f t="shared" si="819"/>
        <v>#REF!</v>
      </c>
      <c r="AP2938" s="19" t="e">
        <f>IF(#REF!=0,"",#REF!)</f>
        <v>#REF!</v>
      </c>
      <c r="AQ2938" s="19" t="e">
        <f>IF(#REF!=0,"",#REF!)</f>
        <v>#REF!</v>
      </c>
      <c r="AR2938" s="19" t="e">
        <f>IF(#REF!=0,"",#REF!)</f>
        <v>#REF!</v>
      </c>
      <c r="AS2938" s="19" t="e">
        <f>#REF!</f>
        <v>#REF!</v>
      </c>
    </row>
    <row r="2939" spans="4:45" ht="19.5" thickTop="1" thickBot="1" x14ac:dyDescent="0.25">
      <c r="D2939" s="1" t="str">
        <f t="shared" si="822"/>
        <v/>
      </c>
      <c r="E2939" s="1" t="str">
        <f t="shared" si="823"/>
        <v/>
      </c>
      <c r="K2939" s="19" t="str">
        <f t="shared" si="810"/>
        <v/>
      </c>
      <c r="L2939" s="19">
        <f t="shared" si="820"/>
        <v>10000</v>
      </c>
      <c r="M2939" s="22" t="str">
        <f>TRIM(Data!$N2936)</f>
        <v>Sally Kennedy</v>
      </c>
      <c r="N2939" s="22" t="str">
        <f>TRIM(Data!$A2936)</f>
        <v>Sally Kennedy</v>
      </c>
      <c r="O2939" s="23">
        <f>IF(Data!$B2936=0,"",Data!$B2936)</f>
        <v>1954</v>
      </c>
      <c r="P2939" s="19" t="str">
        <f>IF(Data!$C2936=0,"",Data!$C2936)</f>
        <v>1</v>
      </c>
      <c r="Q2939" s="23" t="str">
        <f>IF($M2939="","",Data!$E2936)</f>
        <v>M</v>
      </c>
      <c r="R2939" s="23" t="str">
        <f t="shared" si="811"/>
        <v>M</v>
      </c>
      <c r="S2939" s="23" t="str">
        <f t="shared" si="812"/>
        <v>M</v>
      </c>
      <c r="T2939" s="19" t="str">
        <f>IF(Data!$F2936=0,"",Data!$F2936)</f>
        <v/>
      </c>
      <c r="U2939" s="19" t="str">
        <f>IF(Data!$G2936=0,"",Data!$G2936)</f>
        <v/>
      </c>
      <c r="V2939" s="19" t="str">
        <f>IF(Data!$D2936=0,"",Data!$D2936)</f>
        <v/>
      </c>
      <c r="W2939" s="19" t="str">
        <f>Data!$H2936</f>
        <v>Japonica</v>
      </c>
      <c r="Y2939" s="41" t="e">
        <f t="shared" si="807"/>
        <v>#REF!</v>
      </c>
      <c r="Z2939" s="8">
        <f t="shared" si="813"/>
        <v>10000</v>
      </c>
      <c r="AA2939" s="8" t="str">
        <f t="shared" si="814"/>
        <v>Sally Kennedy</v>
      </c>
      <c r="AB2939" s="8" t="str">
        <f t="shared" si="815"/>
        <v>M</v>
      </c>
      <c r="AC2939" s="8" t="str">
        <f t="shared" si="816"/>
        <v/>
      </c>
      <c r="AD2939" s="8" t="str">
        <f t="shared" si="821"/>
        <v/>
      </c>
      <c r="AE2939" s="8" t="str">
        <f t="shared" si="817"/>
        <v/>
      </c>
      <c r="AF2939" s="5">
        <f t="shared" si="818"/>
        <v>1954</v>
      </c>
      <c r="AG2939" s="46">
        <v>2936</v>
      </c>
      <c r="AH2939" s="47" t="str">
        <f t="shared" si="808"/>
        <v/>
      </c>
      <c r="AI2939" s="48" t="str">
        <f t="shared" si="809"/>
        <v/>
      </c>
      <c r="AK2939" s="22" t="e">
        <f>TRIM(#REF!)</f>
        <v>#REF!</v>
      </c>
      <c r="AL2939" s="23" t="e">
        <f>IF(#REF!=0,"",#REF!)</f>
        <v>#REF!</v>
      </c>
      <c r="AM2939" s="19" t="e">
        <f>IF(#REF!=0,"",#REF!)</f>
        <v>#REF!</v>
      </c>
      <c r="AN2939" s="23" t="e">
        <f>IF($AK2939="","",#REF!)</f>
        <v>#REF!</v>
      </c>
      <c r="AO2939" s="23" t="e">
        <f t="shared" si="819"/>
        <v>#REF!</v>
      </c>
      <c r="AP2939" s="19" t="e">
        <f>IF(#REF!=0,"",#REF!)</f>
        <v>#REF!</v>
      </c>
      <c r="AQ2939" s="19" t="e">
        <f>IF(#REF!=0,"",#REF!)</f>
        <v>#REF!</v>
      </c>
      <c r="AR2939" s="19" t="e">
        <f>IF(#REF!=0,"",#REF!)</f>
        <v>#REF!</v>
      </c>
      <c r="AS2939" s="19" t="e">
        <f>#REF!</f>
        <v>#REF!</v>
      </c>
    </row>
    <row r="2940" spans="4:45" ht="19.5" thickTop="1" thickBot="1" x14ac:dyDescent="0.25">
      <c r="D2940" s="1" t="str">
        <f t="shared" si="822"/>
        <v/>
      </c>
      <c r="E2940" s="1" t="str">
        <f t="shared" si="823"/>
        <v/>
      </c>
      <c r="K2940" s="19" t="str">
        <f t="shared" si="810"/>
        <v/>
      </c>
      <c r="L2940" s="19">
        <f t="shared" si="820"/>
        <v>10000</v>
      </c>
      <c r="M2940" s="22" t="str">
        <f>TRIM(Data!$N2937)</f>
        <v>Salutation</v>
      </c>
      <c r="N2940" s="22" t="str">
        <f>TRIM(Data!$A2937)</f>
        <v>Salutation (R)</v>
      </c>
      <c r="O2940" s="23">
        <f>IF(Data!$B2937=0,"",Data!$B2937)</f>
        <v>1936</v>
      </c>
      <c r="P2940" s="19" t="str">
        <f>IF(Data!$C2937=0,"",Data!$C2937)</f>
        <v>1</v>
      </c>
      <c r="Q2940" s="23" t="str">
        <f>IF($M2940="","",Data!$E2937)</f>
        <v>L</v>
      </c>
      <c r="R2940" s="23" t="str">
        <f t="shared" si="811"/>
        <v>L</v>
      </c>
      <c r="S2940" s="23" t="str">
        <f t="shared" si="812"/>
        <v>L</v>
      </c>
      <c r="T2940" s="19" t="str">
        <f>IF(Data!$F2937=0,"",Data!$F2937)</f>
        <v/>
      </c>
      <c r="U2940" s="19" t="str">
        <f>IF(Data!$G2937=0,"",Data!$G2937)</f>
        <v/>
      </c>
      <c r="V2940" s="19" t="str">
        <f>IF(Data!$D2937=0,"",Data!$D2937)</f>
        <v/>
      </c>
      <c r="W2940" s="19" t="str">
        <f>Data!$H2937</f>
        <v>Reticulata</v>
      </c>
      <c r="Y2940" s="41" t="e">
        <f t="shared" si="807"/>
        <v>#REF!</v>
      </c>
      <c r="Z2940" s="8">
        <f t="shared" si="813"/>
        <v>10000</v>
      </c>
      <c r="AA2940" s="8" t="str">
        <f t="shared" si="814"/>
        <v>Salutation</v>
      </c>
      <c r="AB2940" s="8" t="str">
        <f t="shared" si="815"/>
        <v>L</v>
      </c>
      <c r="AC2940" s="8" t="str">
        <f t="shared" si="816"/>
        <v/>
      </c>
      <c r="AD2940" s="8" t="str">
        <f t="shared" si="821"/>
        <v/>
      </c>
      <c r="AE2940" s="8" t="str">
        <f t="shared" si="817"/>
        <v/>
      </c>
      <c r="AF2940" s="5">
        <f t="shared" si="818"/>
        <v>1936</v>
      </c>
      <c r="AG2940" s="46">
        <v>2937</v>
      </c>
      <c r="AH2940" s="47" t="str">
        <f t="shared" si="808"/>
        <v/>
      </c>
      <c r="AI2940" s="48" t="str">
        <f t="shared" si="809"/>
        <v/>
      </c>
      <c r="AK2940" s="22" t="e">
        <f>TRIM(#REF!)</f>
        <v>#REF!</v>
      </c>
      <c r="AL2940" s="23" t="e">
        <f>IF(#REF!=0,"",#REF!)</f>
        <v>#REF!</v>
      </c>
      <c r="AM2940" s="19" t="e">
        <f>IF(#REF!=0,"",#REF!)</f>
        <v>#REF!</v>
      </c>
      <c r="AN2940" s="23" t="e">
        <f>IF($AK2940="","",#REF!)</f>
        <v>#REF!</v>
      </c>
      <c r="AO2940" s="23" t="e">
        <f t="shared" si="819"/>
        <v>#REF!</v>
      </c>
      <c r="AP2940" s="19" t="e">
        <f>IF(#REF!=0,"",#REF!)</f>
        <v>#REF!</v>
      </c>
      <c r="AQ2940" s="19" t="e">
        <f>IF(#REF!=0,"",#REF!)</f>
        <v>#REF!</v>
      </c>
      <c r="AR2940" s="19" t="e">
        <f>IF(#REF!=0,"",#REF!)</f>
        <v>#REF!</v>
      </c>
      <c r="AS2940" s="19" t="e">
        <f>#REF!</f>
        <v>#REF!</v>
      </c>
    </row>
    <row r="2941" spans="4:45" ht="19.5" thickTop="1" thickBot="1" x14ac:dyDescent="0.25">
      <c r="D2941" s="1" t="str">
        <f t="shared" si="822"/>
        <v/>
      </c>
      <c r="E2941" s="1" t="str">
        <f t="shared" si="823"/>
        <v/>
      </c>
      <c r="K2941" s="19" t="str">
        <f t="shared" si="810"/>
        <v/>
      </c>
      <c r="L2941" s="19">
        <f t="shared" si="820"/>
        <v>10000</v>
      </c>
      <c r="M2941" s="22" t="str">
        <f>TRIM(Data!$N2938)</f>
        <v>Sam Barranco</v>
      </c>
      <c r="N2941" s="22" t="str">
        <f>TRIM(Data!$A2938)</f>
        <v>Sam Barranco</v>
      </c>
      <c r="O2941" s="23">
        <f>IF(Data!$B2938=0,"",Data!$B2938)</f>
        <v>1952</v>
      </c>
      <c r="P2941" s="19" t="str">
        <f>IF(Data!$C2938=0,"",Data!$C2938)</f>
        <v>1</v>
      </c>
      <c r="Q2941" s="23" t="str">
        <f>IF($M2941="","",Data!$E2938)</f>
        <v>S</v>
      </c>
      <c r="R2941" s="23" t="str">
        <f t="shared" si="811"/>
        <v>S</v>
      </c>
      <c r="S2941" s="23" t="str">
        <f t="shared" si="812"/>
        <v>S</v>
      </c>
      <c r="T2941" s="19" t="str">
        <f>IF(Data!$F2938=0,"",Data!$F2938)</f>
        <v/>
      </c>
      <c r="U2941" s="19" t="str">
        <f>IF(Data!$G2938=0,"",Data!$G2938)</f>
        <v>FD</v>
      </c>
      <c r="V2941" s="19" t="str">
        <f>IF(Data!$D2938=0,"",Data!$D2938)</f>
        <v/>
      </c>
      <c r="W2941" s="19" t="str">
        <f>Data!$H2938</f>
        <v>Japonica</v>
      </c>
      <c r="Y2941" s="41" t="e">
        <f t="shared" si="807"/>
        <v>#REF!</v>
      </c>
      <c r="Z2941" s="8">
        <f t="shared" si="813"/>
        <v>10000</v>
      </c>
      <c r="AA2941" s="8" t="str">
        <f t="shared" si="814"/>
        <v>Sam Barranco</v>
      </c>
      <c r="AB2941" s="8" t="str">
        <f t="shared" si="815"/>
        <v>S</v>
      </c>
      <c r="AC2941" s="8" t="str">
        <f t="shared" si="816"/>
        <v/>
      </c>
      <c r="AD2941" s="8" t="str">
        <f t="shared" si="821"/>
        <v>FD</v>
      </c>
      <c r="AE2941" s="8" t="str">
        <f t="shared" si="817"/>
        <v/>
      </c>
      <c r="AF2941" s="5">
        <f t="shared" si="818"/>
        <v>1952</v>
      </c>
      <c r="AG2941" s="46">
        <v>2938</v>
      </c>
      <c r="AH2941" s="47" t="str">
        <f t="shared" si="808"/>
        <v/>
      </c>
      <c r="AI2941" s="48" t="str">
        <f t="shared" si="809"/>
        <v/>
      </c>
      <c r="AK2941" s="22" t="e">
        <f>TRIM(#REF!)</f>
        <v>#REF!</v>
      </c>
      <c r="AL2941" s="23" t="e">
        <f>IF(#REF!=0,"",#REF!)</f>
        <v>#REF!</v>
      </c>
      <c r="AM2941" s="19" t="e">
        <f>IF(#REF!=0,"",#REF!)</f>
        <v>#REF!</v>
      </c>
      <c r="AN2941" s="23" t="e">
        <f>IF($AK2941="","",#REF!)</f>
        <v>#REF!</v>
      </c>
      <c r="AO2941" s="23" t="e">
        <f t="shared" si="819"/>
        <v>#REF!</v>
      </c>
      <c r="AP2941" s="19" t="e">
        <f>IF(#REF!=0,"",#REF!)</f>
        <v>#REF!</v>
      </c>
      <c r="AQ2941" s="19" t="e">
        <f>IF(#REF!=0,"",#REF!)</f>
        <v>#REF!</v>
      </c>
      <c r="AR2941" s="19" t="e">
        <f>IF(#REF!=0,"",#REF!)</f>
        <v>#REF!</v>
      </c>
      <c r="AS2941" s="19" t="e">
        <f>#REF!</f>
        <v>#REF!</v>
      </c>
    </row>
    <row r="2942" spans="4:45" ht="19.5" thickTop="1" thickBot="1" x14ac:dyDescent="0.25">
      <c r="D2942" s="1" t="str">
        <f t="shared" si="822"/>
        <v/>
      </c>
      <c r="E2942" s="1" t="str">
        <f t="shared" si="823"/>
        <v/>
      </c>
      <c r="K2942" s="19" t="str">
        <f t="shared" si="810"/>
        <v/>
      </c>
      <c r="L2942" s="19">
        <f t="shared" si="820"/>
        <v>10000</v>
      </c>
      <c r="M2942" s="22" t="str">
        <f>TRIM(Data!$N2939)</f>
        <v>Sam Wellborn</v>
      </c>
      <c r="N2942" s="22" t="str">
        <f>TRIM(Data!$A2939)</f>
        <v>Sam Wellborn</v>
      </c>
      <c r="O2942" s="23">
        <f>IF(Data!$B2939=0,"",Data!$B2939)</f>
        <v>2018</v>
      </c>
      <c r="P2942" s="19" t="str">
        <f>IF(Data!$C2939=0,"",Data!$C2939)</f>
        <v>1</v>
      </c>
      <c r="Q2942" s="23" t="str">
        <f>IF($M2942="","",Data!$E2939)</f>
        <v>VL</v>
      </c>
      <c r="R2942" s="23" t="str">
        <f t="shared" si="811"/>
        <v>VL</v>
      </c>
      <c r="S2942" s="23" t="str">
        <f t="shared" si="812"/>
        <v>VL</v>
      </c>
      <c r="T2942" s="19" t="str">
        <f>IF(Data!$F2939=0,"",Data!$F2939)</f>
        <v/>
      </c>
      <c r="U2942" s="19" t="str">
        <f>IF(Data!$G2939=0,"",Data!$G2939)</f>
        <v/>
      </c>
      <c r="V2942" s="19" t="str">
        <f>IF(Data!$D2939=0,"",Data!$D2939)</f>
        <v/>
      </c>
      <c r="W2942" s="19" t="str">
        <f>Data!$H2939</f>
        <v>Japonica</v>
      </c>
      <c r="Y2942" s="41" t="e">
        <f t="shared" si="807"/>
        <v>#REF!</v>
      </c>
      <c r="Z2942" s="8">
        <f t="shared" si="813"/>
        <v>10000</v>
      </c>
      <c r="AA2942" s="8" t="str">
        <f t="shared" si="814"/>
        <v>Sam Wellborn</v>
      </c>
      <c r="AB2942" s="8" t="str">
        <f t="shared" si="815"/>
        <v>VL</v>
      </c>
      <c r="AC2942" s="8" t="str">
        <f t="shared" si="816"/>
        <v/>
      </c>
      <c r="AD2942" s="8" t="str">
        <f t="shared" si="821"/>
        <v/>
      </c>
      <c r="AE2942" s="8" t="str">
        <f t="shared" si="817"/>
        <v/>
      </c>
      <c r="AF2942" s="5">
        <f t="shared" si="818"/>
        <v>2018</v>
      </c>
      <c r="AG2942" s="46">
        <v>2939</v>
      </c>
      <c r="AH2942" s="47" t="str">
        <f t="shared" si="808"/>
        <v/>
      </c>
      <c r="AI2942" s="48" t="str">
        <f t="shared" si="809"/>
        <v/>
      </c>
      <c r="AK2942" s="22" t="e">
        <f>TRIM(#REF!)</f>
        <v>#REF!</v>
      </c>
      <c r="AL2942" s="23" t="e">
        <f>IF(#REF!=0,"",#REF!)</f>
        <v>#REF!</v>
      </c>
      <c r="AM2942" s="19" t="e">
        <f>IF(#REF!=0,"",#REF!)</f>
        <v>#REF!</v>
      </c>
      <c r="AN2942" s="23" t="e">
        <f>IF($AK2942="","",#REF!)</f>
        <v>#REF!</v>
      </c>
      <c r="AO2942" s="23" t="e">
        <f t="shared" si="819"/>
        <v>#REF!</v>
      </c>
      <c r="AP2942" s="19" t="e">
        <f>IF(#REF!=0,"",#REF!)</f>
        <v>#REF!</v>
      </c>
      <c r="AQ2942" s="19" t="e">
        <f>IF(#REF!=0,"",#REF!)</f>
        <v>#REF!</v>
      </c>
      <c r="AR2942" s="19" t="e">
        <f>IF(#REF!=0,"",#REF!)</f>
        <v>#REF!</v>
      </c>
      <c r="AS2942" s="19" t="e">
        <f>#REF!</f>
        <v>#REF!</v>
      </c>
    </row>
    <row r="2943" spans="4:45" ht="19.5" thickTop="1" thickBot="1" x14ac:dyDescent="0.25">
      <c r="D2943" s="1" t="str">
        <f t="shared" si="822"/>
        <v/>
      </c>
      <c r="E2943" s="1" t="str">
        <f t="shared" si="823"/>
        <v/>
      </c>
      <c r="K2943" s="19" t="str">
        <f t="shared" si="810"/>
        <v/>
      </c>
      <c r="L2943" s="19">
        <f t="shared" si="820"/>
        <v>10000</v>
      </c>
      <c r="M2943" s="22" t="str">
        <f>TRIM(Data!$N2940)</f>
        <v>Samantha</v>
      </c>
      <c r="N2943" s="22" t="str">
        <f>TRIM(Data!$A2940)</f>
        <v>Samantha (R)</v>
      </c>
      <c r="O2943" s="23">
        <f>IF(Data!$B2940=0,"",Data!$B2940)</f>
        <v>1967</v>
      </c>
      <c r="P2943" s="19" t="str">
        <f>IF(Data!$C2940=0,"",Data!$C2940)</f>
        <v>1</v>
      </c>
      <c r="Q2943" s="23" t="str">
        <f>IF($M2943="","",Data!$E2940)</f>
        <v>VL</v>
      </c>
      <c r="R2943" s="23" t="str">
        <f t="shared" si="811"/>
        <v>VL</v>
      </c>
      <c r="S2943" s="23" t="str">
        <f t="shared" si="812"/>
        <v>VL</v>
      </c>
      <c r="T2943" s="19" t="str">
        <f>IF(Data!$F2940=0,"",Data!$F2940)</f>
        <v/>
      </c>
      <c r="U2943" s="19" t="str">
        <f>IF(Data!$G2940=0,"",Data!$G2940)</f>
        <v/>
      </c>
      <c r="V2943" s="19" t="str">
        <f>IF(Data!$D2940=0,"",Data!$D2940)</f>
        <v/>
      </c>
      <c r="W2943" s="19" t="str">
        <f>Data!$H2940</f>
        <v>Reticulata</v>
      </c>
      <c r="Y2943" s="41" t="e">
        <f t="shared" si="807"/>
        <v>#REF!</v>
      </c>
      <c r="Z2943" s="8">
        <f t="shared" si="813"/>
        <v>10000</v>
      </c>
      <c r="AA2943" s="8" t="str">
        <f t="shared" si="814"/>
        <v>Samantha</v>
      </c>
      <c r="AB2943" s="8" t="str">
        <f t="shared" si="815"/>
        <v>VL</v>
      </c>
      <c r="AC2943" s="8" t="str">
        <f t="shared" si="816"/>
        <v/>
      </c>
      <c r="AD2943" s="8" t="str">
        <f t="shared" si="821"/>
        <v/>
      </c>
      <c r="AE2943" s="8" t="str">
        <f t="shared" si="817"/>
        <v/>
      </c>
      <c r="AF2943" s="5">
        <f t="shared" si="818"/>
        <v>1967</v>
      </c>
      <c r="AG2943" s="46">
        <v>2940</v>
      </c>
      <c r="AH2943" s="47" t="str">
        <f t="shared" si="808"/>
        <v/>
      </c>
      <c r="AI2943" s="48" t="str">
        <f t="shared" si="809"/>
        <v/>
      </c>
      <c r="AK2943" s="22" t="e">
        <f>TRIM(#REF!)</f>
        <v>#REF!</v>
      </c>
      <c r="AL2943" s="23" t="e">
        <f>IF(#REF!=0,"",#REF!)</f>
        <v>#REF!</v>
      </c>
      <c r="AM2943" s="19" t="e">
        <f>IF(#REF!=0,"",#REF!)</f>
        <v>#REF!</v>
      </c>
      <c r="AN2943" s="23" t="e">
        <f>IF($AK2943="","",#REF!)</f>
        <v>#REF!</v>
      </c>
      <c r="AO2943" s="23" t="e">
        <f t="shared" si="819"/>
        <v>#REF!</v>
      </c>
      <c r="AP2943" s="19" t="e">
        <f>IF(#REF!=0,"",#REF!)</f>
        <v>#REF!</v>
      </c>
      <c r="AQ2943" s="19" t="e">
        <f>IF(#REF!=0,"",#REF!)</f>
        <v>#REF!</v>
      </c>
      <c r="AR2943" s="19" t="e">
        <f>IF(#REF!=0,"",#REF!)</f>
        <v>#REF!</v>
      </c>
      <c r="AS2943" s="19" t="e">
        <f>#REF!</f>
        <v>#REF!</v>
      </c>
    </row>
    <row r="2944" spans="4:45" ht="19.5" thickTop="1" thickBot="1" x14ac:dyDescent="0.25">
      <c r="D2944" s="1" t="str">
        <f t="shared" si="822"/>
        <v/>
      </c>
      <c r="E2944" s="1" t="str">
        <f t="shared" si="823"/>
        <v/>
      </c>
      <c r="K2944" s="19" t="str">
        <f t="shared" si="810"/>
        <v/>
      </c>
      <c r="L2944" s="19">
        <f t="shared" si="820"/>
        <v>10000</v>
      </c>
      <c r="M2944" s="22" t="str">
        <f>TRIM(Data!$N2941)</f>
        <v>Samford Park</v>
      </c>
      <c r="N2944" s="22" t="str">
        <f>TRIM(Data!$A2941)</f>
        <v>Samford Park</v>
      </c>
      <c r="O2944" s="23">
        <f>IF(Data!$B2941=0,"",Data!$B2941)</f>
        <v>2020</v>
      </c>
      <c r="P2944" s="19" t="str">
        <f>IF(Data!$C2941=0,"",Data!$C2941)</f>
        <v>1</v>
      </c>
      <c r="Q2944" s="23" t="str">
        <f>IF($M2944="","",Data!$E2941)</f>
        <v>M-L</v>
      </c>
      <c r="R2944" s="23" t="str">
        <f t="shared" si="811"/>
        <v>M</v>
      </c>
      <c r="S2944" s="23" t="str">
        <f t="shared" si="812"/>
        <v>M</v>
      </c>
      <c r="T2944" s="19" t="str">
        <f>IF(Data!$F2941=0,"",Data!$F2941)</f>
        <v/>
      </c>
      <c r="U2944" s="19" t="str">
        <f>IF(Data!$G2941=0,"",Data!$G2941)</f>
        <v>FD</v>
      </c>
      <c r="V2944" s="19" t="str">
        <f>IF(Data!$D2941=0,"",Data!$D2941)</f>
        <v/>
      </c>
      <c r="W2944" s="19" t="str">
        <f>Data!$H2941</f>
        <v>Japonica</v>
      </c>
      <c r="Y2944" s="41" t="e">
        <f t="shared" si="807"/>
        <v>#REF!</v>
      </c>
      <c r="Z2944" s="8">
        <f t="shared" si="813"/>
        <v>10000</v>
      </c>
      <c r="AA2944" s="8" t="str">
        <f t="shared" si="814"/>
        <v>Samford Park</v>
      </c>
      <c r="AB2944" s="8" t="str">
        <f t="shared" si="815"/>
        <v>M</v>
      </c>
      <c r="AC2944" s="8" t="str">
        <f t="shared" si="816"/>
        <v/>
      </c>
      <c r="AD2944" s="8" t="str">
        <f t="shared" si="821"/>
        <v>FD</v>
      </c>
      <c r="AE2944" s="8" t="str">
        <f t="shared" si="817"/>
        <v/>
      </c>
      <c r="AF2944" s="5">
        <f t="shared" si="818"/>
        <v>2020</v>
      </c>
      <c r="AG2944" s="46">
        <v>2941</v>
      </c>
      <c r="AH2944" s="47" t="str">
        <f t="shared" si="808"/>
        <v/>
      </c>
      <c r="AI2944" s="48" t="str">
        <f t="shared" si="809"/>
        <v/>
      </c>
      <c r="AK2944" s="22" t="e">
        <f>TRIM(#REF!)</f>
        <v>#REF!</v>
      </c>
      <c r="AL2944" s="23" t="e">
        <f>IF(#REF!=0,"",#REF!)</f>
        <v>#REF!</v>
      </c>
      <c r="AM2944" s="19" t="e">
        <f>IF(#REF!=0,"",#REF!)</f>
        <v>#REF!</v>
      </c>
      <c r="AN2944" s="23" t="e">
        <f>IF($AK2944="","",#REF!)</f>
        <v>#REF!</v>
      </c>
      <c r="AO2944" s="23" t="e">
        <f t="shared" si="819"/>
        <v>#REF!</v>
      </c>
      <c r="AP2944" s="19" t="e">
        <f>IF(#REF!=0,"",#REF!)</f>
        <v>#REF!</v>
      </c>
      <c r="AQ2944" s="19" t="e">
        <f>IF(#REF!=0,"",#REF!)</f>
        <v>#REF!</v>
      </c>
      <c r="AR2944" s="19" t="e">
        <f>IF(#REF!=0,"",#REF!)</f>
        <v>#REF!</v>
      </c>
      <c r="AS2944" s="19" t="e">
        <f>#REF!</f>
        <v>#REF!</v>
      </c>
    </row>
    <row r="2945" spans="4:45" ht="19.5" thickTop="1" thickBot="1" x14ac:dyDescent="0.25">
      <c r="D2945" s="1" t="str">
        <f t="shared" si="822"/>
        <v/>
      </c>
      <c r="E2945" s="1" t="str">
        <f t="shared" si="823"/>
        <v/>
      </c>
      <c r="K2945" s="19" t="str">
        <f t="shared" si="810"/>
        <v/>
      </c>
      <c r="L2945" s="19">
        <f t="shared" si="820"/>
        <v>10000</v>
      </c>
      <c r="M2945" s="22" t="str">
        <f>TRIM(Data!$N2942)</f>
        <v>Sammy</v>
      </c>
      <c r="N2945" s="22" t="str">
        <f>TRIM(Data!$A2942)</f>
        <v>Sammy</v>
      </c>
      <c r="O2945" s="23">
        <f>IF(Data!$B2942=0,"",Data!$B2942)</f>
        <v>2022</v>
      </c>
      <c r="P2945" s="19" t="str">
        <f>IF(Data!$C2942=0,"",Data!$C2942)</f>
        <v>1</v>
      </c>
      <c r="Q2945" s="23" t="str">
        <f>IF($M2945="","",Data!$E2942)</f>
        <v>L</v>
      </c>
      <c r="R2945" s="23" t="str">
        <f t="shared" si="811"/>
        <v>L</v>
      </c>
      <c r="S2945" s="23" t="str">
        <f t="shared" si="812"/>
        <v>L</v>
      </c>
      <c r="T2945" s="19" t="str">
        <f>IF(Data!$F2942=0,"",Data!$F2942)</f>
        <v/>
      </c>
      <c r="U2945" s="19" t="str">
        <f>IF(Data!$G2942=0,"",Data!$G2942)</f>
        <v>FD</v>
      </c>
      <c r="V2945" s="19" t="str">
        <f>IF(Data!$D2942=0,"",Data!$D2942)</f>
        <v/>
      </c>
      <c r="W2945" s="19" t="str">
        <f>Data!$H2942</f>
        <v>Japonica</v>
      </c>
      <c r="Y2945" s="41" t="e">
        <f t="shared" si="807"/>
        <v>#REF!</v>
      </c>
      <c r="Z2945" s="8">
        <f t="shared" si="813"/>
        <v>10000</v>
      </c>
      <c r="AA2945" s="8" t="str">
        <f t="shared" si="814"/>
        <v>Sammy</v>
      </c>
      <c r="AB2945" s="8" t="str">
        <f t="shared" si="815"/>
        <v>L</v>
      </c>
      <c r="AC2945" s="8" t="str">
        <f t="shared" si="816"/>
        <v/>
      </c>
      <c r="AD2945" s="8" t="str">
        <f t="shared" si="821"/>
        <v>FD</v>
      </c>
      <c r="AE2945" s="8" t="str">
        <f t="shared" si="817"/>
        <v/>
      </c>
      <c r="AF2945" s="5">
        <f t="shared" si="818"/>
        <v>2022</v>
      </c>
      <c r="AG2945" s="46">
        <v>2942</v>
      </c>
      <c r="AH2945" s="47" t="str">
        <f t="shared" si="808"/>
        <v/>
      </c>
      <c r="AI2945" s="48" t="str">
        <f t="shared" si="809"/>
        <v/>
      </c>
      <c r="AK2945" s="22" t="e">
        <f>TRIM(#REF!)</f>
        <v>#REF!</v>
      </c>
      <c r="AL2945" s="23" t="e">
        <f>IF(#REF!=0,"",#REF!)</f>
        <v>#REF!</v>
      </c>
      <c r="AM2945" s="19" t="e">
        <f>IF(#REF!=0,"",#REF!)</f>
        <v>#REF!</v>
      </c>
      <c r="AN2945" s="23" t="e">
        <f>IF($AK2945="","",#REF!)</f>
        <v>#REF!</v>
      </c>
      <c r="AO2945" s="23" t="e">
        <f t="shared" si="819"/>
        <v>#REF!</v>
      </c>
      <c r="AP2945" s="19" t="e">
        <f>IF(#REF!=0,"",#REF!)</f>
        <v>#REF!</v>
      </c>
      <c r="AQ2945" s="19" t="e">
        <f>IF(#REF!=0,"",#REF!)</f>
        <v>#REF!</v>
      </c>
      <c r="AR2945" s="19" t="e">
        <f>IF(#REF!=0,"",#REF!)</f>
        <v>#REF!</v>
      </c>
      <c r="AS2945" s="19" t="e">
        <f>#REF!</f>
        <v>#REF!</v>
      </c>
    </row>
    <row r="2946" spans="4:45" ht="19.5" thickTop="1" thickBot="1" x14ac:dyDescent="0.25">
      <c r="D2946" s="1" t="str">
        <f t="shared" si="822"/>
        <v/>
      </c>
      <c r="E2946" s="1" t="str">
        <f t="shared" si="823"/>
        <v/>
      </c>
      <c r="K2946" s="19" t="str">
        <f t="shared" si="810"/>
        <v/>
      </c>
      <c r="L2946" s="19">
        <f t="shared" si="820"/>
        <v>10000</v>
      </c>
      <c r="M2946" s="22" t="str">
        <f>TRIM(Data!$N2943)</f>
        <v>San Antonia (See Catherine Cathcart)</v>
      </c>
      <c r="N2946" s="22" t="str">
        <f>TRIM(Data!$A2943)</f>
        <v>San Antonia (See Catherine Cathcart)</v>
      </c>
      <c r="O2946" s="23" t="str">
        <f>IF(Data!$B2943=0,"",Data!$B2943)</f>
        <v>1940's</v>
      </c>
      <c r="P2946" s="19" t="str">
        <f>IF(Data!$C2943=0,"",Data!$C2943)</f>
        <v/>
      </c>
      <c r="Q2946" s="23" t="str">
        <f>IF($M2946="","",Data!$E2943)</f>
        <v>M</v>
      </c>
      <c r="R2946" s="23" t="str">
        <f t="shared" si="811"/>
        <v>M</v>
      </c>
      <c r="S2946" s="23" t="str">
        <f t="shared" si="812"/>
        <v>M</v>
      </c>
      <c r="T2946" s="19" t="str">
        <f>IF(Data!$F2943=0,"",Data!$F2943)</f>
        <v/>
      </c>
      <c r="U2946" s="19" t="str">
        <f>IF(Data!$G2943=0,"",Data!$G2943)</f>
        <v>FD</v>
      </c>
      <c r="V2946" s="19" t="str">
        <f>IF(Data!$D2943=0,"",Data!$D2943)</f>
        <v/>
      </c>
      <c r="W2946" s="19" t="str">
        <f>Data!$H2943</f>
        <v>Japonica</v>
      </c>
      <c r="Y2946" s="41" t="e">
        <f t="shared" si="807"/>
        <v>#REF!</v>
      </c>
      <c r="Z2946" s="8">
        <f t="shared" si="813"/>
        <v>10000</v>
      </c>
      <c r="AA2946" s="8" t="str">
        <f t="shared" si="814"/>
        <v>San Antonia (See Catherine Cathcart)</v>
      </c>
      <c r="AB2946" s="8" t="str">
        <f t="shared" si="815"/>
        <v>M</v>
      </c>
      <c r="AC2946" s="8" t="str">
        <f t="shared" si="816"/>
        <v/>
      </c>
      <c r="AD2946" s="8" t="str">
        <f t="shared" si="821"/>
        <v>FD</v>
      </c>
      <c r="AE2946" s="8" t="str">
        <f t="shared" si="817"/>
        <v/>
      </c>
      <c r="AF2946" s="5" t="str">
        <f t="shared" si="818"/>
        <v>1940's</v>
      </c>
      <c r="AG2946" s="46">
        <v>2943</v>
      </c>
      <c r="AH2946" s="47" t="str">
        <f t="shared" si="808"/>
        <v/>
      </c>
      <c r="AI2946" s="48" t="str">
        <f t="shared" si="809"/>
        <v/>
      </c>
      <c r="AK2946" s="22" t="e">
        <f>TRIM(#REF!)</f>
        <v>#REF!</v>
      </c>
      <c r="AL2946" s="23" t="e">
        <f>IF(#REF!=0,"",#REF!)</f>
        <v>#REF!</v>
      </c>
      <c r="AM2946" s="19" t="e">
        <f>IF(#REF!=0,"",#REF!)</f>
        <v>#REF!</v>
      </c>
      <c r="AN2946" s="23" t="e">
        <f>IF($AK2946="","",#REF!)</f>
        <v>#REF!</v>
      </c>
      <c r="AO2946" s="23" t="e">
        <f t="shared" si="819"/>
        <v>#REF!</v>
      </c>
      <c r="AP2946" s="19" t="e">
        <f>IF(#REF!=0,"",#REF!)</f>
        <v>#REF!</v>
      </c>
      <c r="AQ2946" s="19" t="e">
        <f>IF(#REF!=0,"",#REF!)</f>
        <v>#REF!</v>
      </c>
      <c r="AR2946" s="19" t="e">
        <f>IF(#REF!=0,"",#REF!)</f>
        <v>#REF!</v>
      </c>
      <c r="AS2946" s="19" t="e">
        <f>#REF!</f>
        <v>#REF!</v>
      </c>
    </row>
    <row r="2947" spans="4:45" ht="19.5" thickTop="1" thickBot="1" x14ac:dyDescent="0.25">
      <c r="D2947" s="1" t="str">
        <f t="shared" si="822"/>
        <v/>
      </c>
      <c r="E2947" s="1" t="str">
        <f t="shared" si="823"/>
        <v/>
      </c>
      <c r="K2947" s="19" t="str">
        <f t="shared" si="810"/>
        <v/>
      </c>
      <c r="L2947" s="19">
        <f t="shared" si="820"/>
        <v>10000</v>
      </c>
      <c r="M2947" s="22" t="str">
        <f>TRIM(Data!$N2944)</f>
        <v>San Dimas</v>
      </c>
      <c r="N2947" s="22" t="str">
        <f>TRIM(Data!$A2944)</f>
        <v>San Dimas</v>
      </c>
      <c r="O2947" s="23">
        <f>IF(Data!$B2944=0,"",Data!$B2944)</f>
        <v>1971</v>
      </c>
      <c r="P2947" s="19" t="str">
        <f>IF(Data!$C2944=0,"",Data!$C2944)</f>
        <v>1</v>
      </c>
      <c r="Q2947" s="23" t="str">
        <f>IF($M2947="","",Data!$E2944)</f>
        <v>M-L</v>
      </c>
      <c r="R2947" s="23" t="str">
        <f t="shared" si="811"/>
        <v>M</v>
      </c>
      <c r="S2947" s="23" t="str">
        <f t="shared" si="812"/>
        <v>M</v>
      </c>
      <c r="T2947" s="19" t="str">
        <f>IF(Data!$F2944=0,"",Data!$F2944)</f>
        <v/>
      </c>
      <c r="U2947" s="19" t="str">
        <f>IF(Data!$G2944=0,"",Data!$G2944)</f>
        <v/>
      </c>
      <c r="V2947" s="19" t="str">
        <f>IF(Data!$D2944=0,"",Data!$D2944)</f>
        <v/>
      </c>
      <c r="W2947" s="19" t="str">
        <f>Data!$H2944</f>
        <v>Japonica</v>
      </c>
      <c r="Y2947" s="41" t="e">
        <f t="shared" si="807"/>
        <v>#REF!</v>
      </c>
      <c r="Z2947" s="8">
        <f t="shared" si="813"/>
        <v>10000</v>
      </c>
      <c r="AA2947" s="8" t="str">
        <f t="shared" si="814"/>
        <v>San Dimas</v>
      </c>
      <c r="AB2947" s="8" t="str">
        <f t="shared" si="815"/>
        <v>M</v>
      </c>
      <c r="AC2947" s="8" t="str">
        <f t="shared" si="816"/>
        <v/>
      </c>
      <c r="AD2947" s="8" t="str">
        <f t="shared" si="821"/>
        <v/>
      </c>
      <c r="AE2947" s="8" t="str">
        <f t="shared" si="817"/>
        <v/>
      </c>
      <c r="AF2947" s="5">
        <f t="shared" si="818"/>
        <v>1971</v>
      </c>
      <c r="AG2947" s="46">
        <v>2944</v>
      </c>
      <c r="AH2947" s="47" t="str">
        <f t="shared" si="808"/>
        <v/>
      </c>
      <c r="AI2947" s="48" t="str">
        <f t="shared" si="809"/>
        <v/>
      </c>
      <c r="AK2947" s="22" t="e">
        <f>TRIM(#REF!)</f>
        <v>#REF!</v>
      </c>
      <c r="AL2947" s="23" t="e">
        <f>IF(#REF!=0,"",#REF!)</f>
        <v>#REF!</v>
      </c>
      <c r="AM2947" s="19" t="e">
        <f>IF(#REF!=0,"",#REF!)</f>
        <v>#REF!</v>
      </c>
      <c r="AN2947" s="23" t="e">
        <f>IF($AK2947="","",#REF!)</f>
        <v>#REF!</v>
      </c>
      <c r="AO2947" s="23" t="e">
        <f t="shared" si="819"/>
        <v>#REF!</v>
      </c>
      <c r="AP2947" s="19" t="e">
        <f>IF(#REF!=0,"",#REF!)</f>
        <v>#REF!</v>
      </c>
      <c r="AQ2947" s="19" t="e">
        <f>IF(#REF!=0,"",#REF!)</f>
        <v>#REF!</v>
      </c>
      <c r="AR2947" s="19" t="e">
        <f>IF(#REF!=0,"",#REF!)</f>
        <v>#REF!</v>
      </c>
      <c r="AS2947" s="19" t="e">
        <f>#REF!</f>
        <v>#REF!</v>
      </c>
    </row>
    <row r="2948" spans="4:45" ht="19.5" thickTop="1" thickBot="1" x14ac:dyDescent="0.25">
      <c r="D2948" s="1" t="str">
        <f t="shared" si="822"/>
        <v/>
      </c>
      <c r="E2948" s="1" t="str">
        <f t="shared" si="823"/>
        <v/>
      </c>
      <c r="K2948" s="19" t="str">
        <f t="shared" si="810"/>
        <v/>
      </c>
      <c r="L2948" s="19">
        <f t="shared" si="820"/>
        <v>10000</v>
      </c>
      <c r="M2948" s="22" t="str">
        <f>TRIM(Data!$N2945)</f>
        <v>San Marino</v>
      </c>
      <c r="N2948" s="22" t="str">
        <f>TRIM(Data!$A2945)</f>
        <v>San Marino (R)</v>
      </c>
      <c r="O2948" s="23">
        <f>IF(Data!$B2945=0,"",Data!$B2945)</f>
        <v>1975</v>
      </c>
      <c r="P2948" s="19" t="str">
        <f>IF(Data!$C2945=0,"",Data!$C2945)</f>
        <v>1</v>
      </c>
      <c r="Q2948" s="23" t="str">
        <f>IF($M2948="","",Data!$E2945)</f>
        <v>L</v>
      </c>
      <c r="R2948" s="23" t="str">
        <f t="shared" si="811"/>
        <v>L</v>
      </c>
      <c r="S2948" s="23" t="str">
        <f t="shared" si="812"/>
        <v>L</v>
      </c>
      <c r="T2948" s="19" t="str">
        <f>IF(Data!$F2945=0,"",Data!$F2945)</f>
        <v/>
      </c>
      <c r="U2948" s="19" t="str">
        <f>IF(Data!$G2945=0,"",Data!$G2945)</f>
        <v/>
      </c>
      <c r="V2948" s="19" t="str">
        <f>IF(Data!$D2945=0,"",Data!$D2945)</f>
        <v/>
      </c>
      <c r="W2948" s="19" t="str">
        <f>Data!$H2945</f>
        <v>Reticulata</v>
      </c>
      <c r="Y2948" s="41" t="e">
        <f t="shared" ref="Y2948:Y3011" si="824">RANK(Z2948,Z$4:Z$3653,1)</f>
        <v>#REF!</v>
      </c>
      <c r="Z2948" s="8">
        <f t="shared" si="813"/>
        <v>10000</v>
      </c>
      <c r="AA2948" s="8" t="str">
        <f t="shared" si="814"/>
        <v>San Marino</v>
      </c>
      <c r="AB2948" s="8" t="str">
        <f t="shared" si="815"/>
        <v>L</v>
      </c>
      <c r="AC2948" s="8" t="str">
        <f t="shared" si="816"/>
        <v/>
      </c>
      <c r="AD2948" s="8" t="str">
        <f t="shared" si="821"/>
        <v/>
      </c>
      <c r="AE2948" s="8" t="str">
        <f t="shared" si="817"/>
        <v/>
      </c>
      <c r="AF2948" s="5">
        <f t="shared" si="818"/>
        <v>1975</v>
      </c>
      <c r="AG2948" s="46">
        <v>2945</v>
      </c>
      <c r="AH2948" s="47" t="str">
        <f t="shared" ref="AH2948:AH3011" si="825">IF(ISERROR(VLOOKUP($AG2948,$Y$4:$AE$3653,2,FALSE)),"",VLOOKUP($AG2948,$Y$4:$AE$3653,3,FALSE))</f>
        <v/>
      </c>
      <c r="AI2948" s="48" t="str">
        <f t="shared" ref="AI2948:AI3011" si="826">IF(ISERROR(VLOOKUP($AG2948,$Y$4:$AE$3653,2,FALSE)),"",VLOOKUP($AG2948,$Y$4:$AF$3653,8,FALSE))</f>
        <v/>
      </c>
      <c r="AK2948" s="22" t="e">
        <f>TRIM(#REF!)</f>
        <v>#REF!</v>
      </c>
      <c r="AL2948" s="23" t="e">
        <f>IF(#REF!=0,"",#REF!)</f>
        <v>#REF!</v>
      </c>
      <c r="AM2948" s="19" t="e">
        <f>IF(#REF!=0,"",#REF!)</f>
        <v>#REF!</v>
      </c>
      <c r="AN2948" s="23" t="e">
        <f>IF($AK2948="","",#REF!)</f>
        <v>#REF!</v>
      </c>
      <c r="AO2948" s="23" t="e">
        <f t="shared" si="819"/>
        <v>#REF!</v>
      </c>
      <c r="AP2948" s="19" t="e">
        <f>IF(#REF!=0,"",#REF!)</f>
        <v>#REF!</v>
      </c>
      <c r="AQ2948" s="19" t="e">
        <f>IF(#REF!=0,"",#REF!)</f>
        <v>#REF!</v>
      </c>
      <c r="AR2948" s="19" t="e">
        <f>IF(#REF!=0,"",#REF!)</f>
        <v>#REF!</v>
      </c>
      <c r="AS2948" s="19" t="e">
        <f>#REF!</f>
        <v>#REF!</v>
      </c>
    </row>
    <row r="2949" spans="4:45" ht="19.5" thickTop="1" thickBot="1" x14ac:dyDescent="0.25">
      <c r="D2949" s="1" t="str">
        <f t="shared" si="822"/>
        <v/>
      </c>
      <c r="E2949" s="1" t="str">
        <f t="shared" si="823"/>
        <v/>
      </c>
      <c r="K2949" s="19" t="str">
        <f t="shared" ref="K2949:K3012" si="827">IF(L2949=10000,"",RANK(L2949,$L$4:$L$3653,1))</f>
        <v/>
      </c>
      <c r="L2949" s="19">
        <f t="shared" si="820"/>
        <v>10000</v>
      </c>
      <c r="M2949" s="22" t="str">
        <f>TRIM(Data!$N2946)</f>
        <v>Sandee</v>
      </c>
      <c r="N2949" s="22" t="str">
        <f>TRIM(Data!$A2946)</f>
        <v>Sandee</v>
      </c>
      <c r="O2949" s="23">
        <f>IF(Data!$B2946=0,"",Data!$B2946)</f>
        <v>2021</v>
      </c>
      <c r="P2949" s="19" t="str">
        <f>IF(Data!$C2946=0,"",Data!$C2946)</f>
        <v>1</v>
      </c>
      <c r="Q2949" s="23" t="str">
        <f>IF($M2949="","",Data!$E2946)</f>
        <v>M</v>
      </c>
      <c r="R2949" s="23" t="str">
        <f t="shared" ref="R2949:R3012" si="828">IF($M2949="","",IF($Q2949="Min","Min",IF($Q2949="Min-S",IF($J$1=1,"S","Min"),IF(OR($Q2949="S",$Q2949="S-M"),"S",IF(OR($Q2949="M",$Q2949="M-L"),"M",IF(OR($Q2949="L",$Q2949="L-VL"),"L",IF($Q2949="VL","VL")))))))</f>
        <v>M</v>
      </c>
      <c r="S2949" s="23" t="str">
        <f t="shared" ref="S2949:S3012" si="829">IF($J$1=1,$R2949,$Q2949)</f>
        <v>M</v>
      </c>
      <c r="T2949" s="19" t="str">
        <f>IF(Data!$F2946=0,"",Data!$F2946)</f>
        <v/>
      </c>
      <c r="U2949" s="19" t="str">
        <f>IF(Data!$G2946=0,"",Data!$G2946)</f>
        <v/>
      </c>
      <c r="V2949" s="19" t="str">
        <f>IF(Data!$D2946=0,"",Data!$D2946)</f>
        <v/>
      </c>
      <c r="W2949" s="19" t="str">
        <f>Data!$H2946</f>
        <v>Japonica</v>
      </c>
      <c r="Y2949" s="41" t="e">
        <f t="shared" si="824"/>
        <v>#REF!</v>
      </c>
      <c r="Z2949" s="8">
        <f t="shared" ref="Z2949:Z3012" si="830">IF($V2949="ANTIQUE",IF($W2949="Japonica",ROW(),10000),10000)</f>
        <v>10000</v>
      </c>
      <c r="AA2949" s="8" t="str">
        <f t="shared" ref="AA2949:AA3012" si="831">$M2949</f>
        <v>Sandee</v>
      </c>
      <c r="AB2949" s="8" t="str">
        <f t="shared" ref="AB2949:AB3012" si="832">$R2949</f>
        <v>M</v>
      </c>
      <c r="AC2949" s="8" t="str">
        <f t="shared" ref="AC2949:AC3012" si="833">$T2949</f>
        <v/>
      </c>
      <c r="AD2949" s="8" t="str">
        <f t="shared" si="821"/>
        <v/>
      </c>
      <c r="AE2949" s="8" t="str">
        <f t="shared" ref="AE2949:AE3012" si="834">$V2949</f>
        <v/>
      </c>
      <c r="AF2949" s="5">
        <f t="shared" ref="AF2949:AF3012" si="835">$O2949</f>
        <v>2021</v>
      </c>
      <c r="AG2949" s="46">
        <v>2946</v>
      </c>
      <c r="AH2949" s="47" t="str">
        <f t="shared" si="825"/>
        <v/>
      </c>
      <c r="AI2949" s="48" t="str">
        <f t="shared" si="826"/>
        <v/>
      </c>
      <c r="AK2949" s="22" t="e">
        <f>TRIM(#REF!)</f>
        <v>#REF!</v>
      </c>
      <c r="AL2949" s="23" t="e">
        <f>IF(#REF!=0,"",#REF!)</f>
        <v>#REF!</v>
      </c>
      <c r="AM2949" s="19" t="e">
        <f>IF(#REF!=0,"",#REF!)</f>
        <v>#REF!</v>
      </c>
      <c r="AN2949" s="23" t="e">
        <f>IF($AK2949="","",#REF!)</f>
        <v>#REF!</v>
      </c>
      <c r="AO2949" s="23" t="e">
        <f t="shared" ref="AO2949:AO3012" si="836">IF($AK2949="","",IF($AN2949="Min","Min",IF($AN2949="Min-S",IF($J$1=1,"S","Min"),IF(OR($AN2949="S",$AN2949="S-M"),"S",IF(OR($AN2949="M",$AN2949="M-L"),"M",IF(OR($AN2949="L",$AN2949="L-VL"),"L",IF($AN2949="VL","VL")))))))</f>
        <v>#REF!</v>
      </c>
      <c r="AP2949" s="19" t="e">
        <f>IF(#REF!=0,"",#REF!)</f>
        <v>#REF!</v>
      </c>
      <c r="AQ2949" s="19" t="e">
        <f>IF(#REF!=0,"",#REF!)</f>
        <v>#REF!</v>
      </c>
      <c r="AR2949" s="19" t="e">
        <f>IF(#REF!=0,"",#REF!)</f>
        <v>#REF!</v>
      </c>
      <c r="AS2949" s="19" t="e">
        <f>#REF!</f>
        <v>#REF!</v>
      </c>
    </row>
    <row r="2950" spans="4:45" ht="19.5" thickTop="1" thickBot="1" x14ac:dyDescent="0.25">
      <c r="D2950" s="1" t="str">
        <f t="shared" si="822"/>
        <v/>
      </c>
      <c r="E2950" s="1" t="str">
        <f t="shared" si="823"/>
        <v/>
      </c>
      <c r="K2950" s="19" t="str">
        <f t="shared" si="827"/>
        <v/>
      </c>
      <c r="L2950" s="19">
        <f t="shared" si="820"/>
        <v>10000</v>
      </c>
      <c r="M2950" s="22" t="str">
        <f>TRIM(Data!$N2947)</f>
        <v>Sandee Khoury</v>
      </c>
      <c r="N2950" s="22" t="str">
        <f>TRIM(Data!$A2947)</f>
        <v>Sandee Khoury</v>
      </c>
      <c r="O2950" s="23">
        <f>IF(Data!$B2947=0,"",Data!$B2947)</f>
        <v>2019</v>
      </c>
      <c r="P2950" s="19" t="str">
        <f>IF(Data!$C2947=0,"",Data!$C2947)</f>
        <v>1</v>
      </c>
      <c r="Q2950" s="23" t="str">
        <f>IF($M2950="","",Data!$E2947)</f>
        <v>L</v>
      </c>
      <c r="R2950" s="23" t="str">
        <f t="shared" si="828"/>
        <v>L</v>
      </c>
      <c r="S2950" s="23" t="str">
        <f t="shared" si="829"/>
        <v>L</v>
      </c>
      <c r="T2950" s="19" t="str">
        <f>IF(Data!$F2947=0,"",Data!$F2947)</f>
        <v>WHITE</v>
      </c>
      <c r="U2950" s="19" t="str">
        <f>IF(Data!$G2947=0,"",Data!$G2947)</f>
        <v/>
      </c>
      <c r="V2950" s="19" t="str">
        <f>IF(Data!$D2947=0,"",Data!$D2947)</f>
        <v/>
      </c>
      <c r="W2950" s="19" t="str">
        <f>Data!$H2947</f>
        <v>Japonica</v>
      </c>
      <c r="Y2950" s="41" t="e">
        <f t="shared" si="824"/>
        <v>#REF!</v>
      </c>
      <c r="Z2950" s="8">
        <f t="shared" si="830"/>
        <v>10000</v>
      </c>
      <c r="AA2950" s="8" t="str">
        <f t="shared" si="831"/>
        <v>Sandee Khoury</v>
      </c>
      <c r="AB2950" s="8" t="str">
        <f t="shared" si="832"/>
        <v>L</v>
      </c>
      <c r="AC2950" s="8" t="str">
        <f t="shared" si="833"/>
        <v>WHITE</v>
      </c>
      <c r="AD2950" s="8" t="str">
        <f t="shared" si="821"/>
        <v/>
      </c>
      <c r="AE2950" s="8" t="str">
        <f t="shared" si="834"/>
        <v/>
      </c>
      <c r="AF2950" s="5">
        <f t="shared" si="835"/>
        <v>2019</v>
      </c>
      <c r="AG2950" s="46">
        <v>2947</v>
      </c>
      <c r="AH2950" s="47" t="str">
        <f t="shared" si="825"/>
        <v/>
      </c>
      <c r="AI2950" s="48" t="str">
        <f t="shared" si="826"/>
        <v/>
      </c>
      <c r="AK2950" s="22" t="e">
        <f>TRIM(#REF!)</f>
        <v>#REF!</v>
      </c>
      <c r="AL2950" s="23" t="e">
        <f>IF(#REF!=0,"",#REF!)</f>
        <v>#REF!</v>
      </c>
      <c r="AM2950" s="19" t="e">
        <f>IF(#REF!=0,"",#REF!)</f>
        <v>#REF!</v>
      </c>
      <c r="AN2950" s="23" t="e">
        <f>IF($AK2950="","",#REF!)</f>
        <v>#REF!</v>
      </c>
      <c r="AO2950" s="23" t="e">
        <f t="shared" si="836"/>
        <v>#REF!</v>
      </c>
      <c r="AP2950" s="19" t="e">
        <f>IF(#REF!=0,"",#REF!)</f>
        <v>#REF!</v>
      </c>
      <c r="AQ2950" s="19" t="e">
        <f>IF(#REF!=0,"",#REF!)</f>
        <v>#REF!</v>
      </c>
      <c r="AR2950" s="19" t="e">
        <f>IF(#REF!=0,"",#REF!)</f>
        <v>#REF!</v>
      </c>
      <c r="AS2950" s="19" t="e">
        <f>#REF!</f>
        <v>#REF!</v>
      </c>
    </row>
    <row r="2951" spans="4:45" ht="19.5" thickTop="1" thickBot="1" x14ac:dyDescent="0.25">
      <c r="D2951" s="1" t="str">
        <f t="shared" si="822"/>
        <v/>
      </c>
      <c r="E2951" s="1" t="str">
        <f t="shared" si="823"/>
        <v/>
      </c>
      <c r="K2951" s="19" t="str">
        <f t="shared" si="827"/>
        <v/>
      </c>
      <c r="L2951" s="19">
        <f t="shared" si="820"/>
        <v>10000</v>
      </c>
      <c r="M2951" s="22" t="str">
        <f>TRIM(Data!$N2948)</f>
        <v>Sandra Deal</v>
      </c>
      <c r="N2951" s="22" t="str">
        <f>TRIM(Data!$A2948)</f>
        <v>Sandra Deal</v>
      </c>
      <c r="O2951" s="23">
        <f>IF(Data!$B2948=0,"",Data!$B2948)</f>
        <v>2015</v>
      </c>
      <c r="P2951" s="19" t="str">
        <f>IF(Data!$C2948=0,"",Data!$C2948)</f>
        <v>1</v>
      </c>
      <c r="Q2951" s="23" t="str">
        <f>IF($M2951="","",Data!$E2948)</f>
        <v>L</v>
      </c>
      <c r="R2951" s="23" t="str">
        <f t="shared" si="828"/>
        <v>L</v>
      </c>
      <c r="S2951" s="23" t="str">
        <f t="shared" si="829"/>
        <v>L</v>
      </c>
      <c r="T2951" s="19" t="str">
        <f>IF(Data!$F2948=0,"",Data!$F2948)</f>
        <v/>
      </c>
      <c r="U2951" s="19" t="str">
        <f>IF(Data!$G2948=0,"",Data!$G2948)</f>
        <v/>
      </c>
      <c r="V2951" s="19" t="str">
        <f>IF(Data!$D2948=0,"",Data!$D2948)</f>
        <v/>
      </c>
      <c r="W2951" s="19" t="str">
        <f>Data!$H2948</f>
        <v>Japonica</v>
      </c>
      <c r="Y2951" s="41" t="e">
        <f t="shared" si="824"/>
        <v>#REF!</v>
      </c>
      <c r="Z2951" s="8">
        <f t="shared" si="830"/>
        <v>10000</v>
      </c>
      <c r="AA2951" s="8" t="str">
        <f t="shared" si="831"/>
        <v>Sandra Deal</v>
      </c>
      <c r="AB2951" s="8" t="str">
        <f t="shared" si="832"/>
        <v>L</v>
      </c>
      <c r="AC2951" s="8" t="str">
        <f t="shared" si="833"/>
        <v/>
      </c>
      <c r="AD2951" s="8" t="str">
        <f t="shared" si="821"/>
        <v/>
      </c>
      <c r="AE2951" s="8" t="str">
        <f t="shared" si="834"/>
        <v/>
      </c>
      <c r="AF2951" s="5">
        <f t="shared" si="835"/>
        <v>2015</v>
      </c>
      <c r="AG2951" s="46">
        <v>2948</v>
      </c>
      <c r="AH2951" s="47" t="str">
        <f t="shared" si="825"/>
        <v/>
      </c>
      <c r="AI2951" s="48" t="str">
        <f t="shared" si="826"/>
        <v/>
      </c>
      <c r="AK2951" s="22" t="e">
        <f>TRIM(#REF!)</f>
        <v>#REF!</v>
      </c>
      <c r="AL2951" s="23" t="e">
        <f>IF(#REF!=0,"",#REF!)</f>
        <v>#REF!</v>
      </c>
      <c r="AM2951" s="19" t="e">
        <f>IF(#REF!=0,"",#REF!)</f>
        <v>#REF!</v>
      </c>
      <c r="AN2951" s="23" t="e">
        <f>IF($AK2951="","",#REF!)</f>
        <v>#REF!</v>
      </c>
      <c r="AO2951" s="23" t="e">
        <f t="shared" si="836"/>
        <v>#REF!</v>
      </c>
      <c r="AP2951" s="19" t="e">
        <f>IF(#REF!=0,"",#REF!)</f>
        <v>#REF!</v>
      </c>
      <c r="AQ2951" s="19" t="e">
        <f>IF(#REF!=0,"",#REF!)</f>
        <v>#REF!</v>
      </c>
      <c r="AR2951" s="19" t="e">
        <f>IF(#REF!=0,"",#REF!)</f>
        <v>#REF!</v>
      </c>
      <c r="AS2951" s="19" t="e">
        <f>#REF!</f>
        <v>#REF!</v>
      </c>
    </row>
    <row r="2952" spans="4:45" ht="19.5" thickTop="1" thickBot="1" x14ac:dyDescent="0.25">
      <c r="K2952" s="19" t="str">
        <f t="shared" si="827"/>
        <v/>
      </c>
      <c r="L2952" s="19">
        <f t="shared" si="820"/>
        <v>10000</v>
      </c>
      <c r="M2952" s="22" t="str">
        <f>TRIM(Data!$N2949)</f>
        <v>Sandra Marie Grimm</v>
      </c>
      <c r="N2952" s="22" t="str">
        <f>TRIM(Data!$A2949)</f>
        <v>Sandra Marie Grimm</v>
      </c>
      <c r="O2952" s="23">
        <f>IF(Data!$B2949=0,"",Data!$B2949)</f>
        <v>2023</v>
      </c>
      <c r="P2952" s="19" t="str">
        <f>IF(Data!$C2949=0,"",Data!$C2949)</f>
        <v>1</v>
      </c>
      <c r="Q2952" s="23" t="str">
        <f>IF($M2952="","",Data!$E2949)</f>
        <v>S-M</v>
      </c>
      <c r="R2952" s="23" t="str">
        <f t="shared" si="828"/>
        <v>S</v>
      </c>
      <c r="S2952" s="23" t="str">
        <f t="shared" si="829"/>
        <v>S</v>
      </c>
      <c r="T2952" s="19" t="str">
        <f>IF(Data!$F2949=0,"",Data!$F2949)</f>
        <v/>
      </c>
      <c r="U2952" s="19" t="str">
        <f>IF(Data!$G2949=0,"",Data!$G2949)</f>
        <v/>
      </c>
      <c r="V2952" s="19" t="str">
        <f>IF(Data!$D2949=0,"",Data!$D2949)</f>
        <v/>
      </c>
      <c r="W2952" s="19" t="str">
        <f>Data!$H2949</f>
        <v>Japonica</v>
      </c>
      <c r="Y2952" s="41" t="e">
        <f t="shared" si="824"/>
        <v>#REF!</v>
      </c>
      <c r="Z2952" s="8">
        <f t="shared" si="830"/>
        <v>10000</v>
      </c>
      <c r="AA2952" s="8" t="str">
        <f t="shared" si="831"/>
        <v>Sandra Marie Grimm</v>
      </c>
      <c r="AB2952" s="8" t="str">
        <f t="shared" si="832"/>
        <v>S</v>
      </c>
      <c r="AC2952" s="8" t="str">
        <f t="shared" si="833"/>
        <v/>
      </c>
      <c r="AD2952" s="8" t="str">
        <f t="shared" si="821"/>
        <v/>
      </c>
      <c r="AE2952" s="8" t="str">
        <f t="shared" si="834"/>
        <v/>
      </c>
      <c r="AF2952" s="5">
        <f t="shared" si="835"/>
        <v>2023</v>
      </c>
      <c r="AG2952" s="46">
        <v>2949</v>
      </c>
      <c r="AH2952" s="47" t="str">
        <f t="shared" si="825"/>
        <v/>
      </c>
      <c r="AI2952" s="48" t="str">
        <f t="shared" si="826"/>
        <v/>
      </c>
      <c r="AK2952" s="22" t="e">
        <f>TRIM(#REF!)</f>
        <v>#REF!</v>
      </c>
      <c r="AL2952" s="23" t="e">
        <f>IF(#REF!=0,"",#REF!)</f>
        <v>#REF!</v>
      </c>
      <c r="AM2952" s="19" t="e">
        <f>IF(#REF!=0,"",#REF!)</f>
        <v>#REF!</v>
      </c>
      <c r="AN2952" s="23" t="e">
        <f>IF($AK2952="","",#REF!)</f>
        <v>#REF!</v>
      </c>
      <c r="AO2952" s="23" t="e">
        <f t="shared" si="836"/>
        <v>#REF!</v>
      </c>
      <c r="AP2952" s="19" t="e">
        <f>IF(#REF!=0,"",#REF!)</f>
        <v>#REF!</v>
      </c>
      <c r="AQ2952" s="19" t="e">
        <f>IF(#REF!=0,"",#REF!)</f>
        <v>#REF!</v>
      </c>
      <c r="AR2952" s="19" t="e">
        <f>IF(#REF!=0,"",#REF!)</f>
        <v>#REF!</v>
      </c>
      <c r="AS2952" s="19" t="e">
        <f>#REF!</f>
        <v>#REF!</v>
      </c>
    </row>
    <row r="2953" spans="4:45" ht="19.5" thickTop="1" thickBot="1" x14ac:dyDescent="0.25">
      <c r="K2953" s="19" t="str">
        <f t="shared" si="827"/>
        <v/>
      </c>
      <c r="L2953" s="19">
        <f t="shared" si="820"/>
        <v>10000</v>
      </c>
      <c r="M2953" s="22" t="str">
        <f>TRIM(Data!$N2950)</f>
        <v>Sandra Williams</v>
      </c>
      <c r="N2953" s="22" t="str">
        <f>TRIM(Data!$A2950)</f>
        <v>Sandra Williams</v>
      </c>
      <c r="O2953" s="23">
        <f>IF(Data!$B2950=0,"",Data!$B2950)</f>
        <v>2005</v>
      </c>
      <c r="P2953" s="19" t="str">
        <f>IF(Data!$C2950=0,"",Data!$C2950)</f>
        <v>1</v>
      </c>
      <c r="Q2953" s="23" t="str">
        <f>IF($M2953="","",Data!$E2950)</f>
        <v>S</v>
      </c>
      <c r="R2953" s="23" t="str">
        <f t="shared" si="828"/>
        <v>S</v>
      </c>
      <c r="S2953" s="23" t="str">
        <f t="shared" si="829"/>
        <v>S</v>
      </c>
      <c r="T2953" s="19" t="str">
        <f>IF(Data!$F2950=0,"",Data!$F2950)</f>
        <v/>
      </c>
      <c r="U2953" s="19" t="str">
        <f>IF(Data!$G2950=0,"",Data!$G2950)</f>
        <v/>
      </c>
      <c r="V2953" s="19" t="str">
        <f>IF(Data!$D2950=0,"",Data!$D2950)</f>
        <v/>
      </c>
      <c r="W2953" s="19" t="str">
        <f>Data!$H2950</f>
        <v>Japonica</v>
      </c>
      <c r="Y2953" s="41" t="e">
        <f t="shared" si="824"/>
        <v>#REF!</v>
      </c>
      <c r="Z2953" s="8">
        <f t="shared" si="830"/>
        <v>10000</v>
      </c>
      <c r="AA2953" s="8" t="str">
        <f t="shared" si="831"/>
        <v>Sandra Williams</v>
      </c>
      <c r="AB2953" s="8" t="str">
        <f t="shared" si="832"/>
        <v>S</v>
      </c>
      <c r="AC2953" s="8" t="str">
        <f t="shared" si="833"/>
        <v/>
      </c>
      <c r="AD2953" s="8" t="str">
        <f t="shared" si="821"/>
        <v/>
      </c>
      <c r="AE2953" s="8" t="str">
        <f t="shared" si="834"/>
        <v/>
      </c>
      <c r="AF2953" s="5">
        <f t="shared" si="835"/>
        <v>2005</v>
      </c>
      <c r="AG2953" s="46">
        <v>2950</v>
      </c>
      <c r="AH2953" s="47" t="str">
        <f t="shared" si="825"/>
        <v/>
      </c>
      <c r="AI2953" s="48" t="str">
        <f t="shared" si="826"/>
        <v/>
      </c>
      <c r="AK2953" s="22" t="e">
        <f>TRIM(#REF!)</f>
        <v>#REF!</v>
      </c>
      <c r="AL2953" s="23" t="e">
        <f>IF(#REF!=0,"",#REF!)</f>
        <v>#REF!</v>
      </c>
      <c r="AM2953" s="19" t="e">
        <f>IF(#REF!=0,"",#REF!)</f>
        <v>#REF!</v>
      </c>
      <c r="AN2953" s="23" t="e">
        <f>IF($AK2953="","",#REF!)</f>
        <v>#REF!</v>
      </c>
      <c r="AO2953" s="23" t="e">
        <f t="shared" si="836"/>
        <v>#REF!</v>
      </c>
      <c r="AP2953" s="19" t="e">
        <f>IF(#REF!=0,"",#REF!)</f>
        <v>#REF!</v>
      </c>
      <c r="AQ2953" s="19" t="e">
        <f>IF(#REF!=0,"",#REF!)</f>
        <v>#REF!</v>
      </c>
      <c r="AR2953" s="19" t="e">
        <f>IF(#REF!=0,"",#REF!)</f>
        <v>#REF!</v>
      </c>
      <c r="AS2953" s="19" t="e">
        <f>#REF!</f>
        <v>#REF!</v>
      </c>
    </row>
    <row r="2954" spans="4:45" ht="19.5" thickTop="1" thickBot="1" x14ac:dyDescent="0.25">
      <c r="K2954" s="19" t="str">
        <f t="shared" si="827"/>
        <v/>
      </c>
      <c r="L2954" s="19">
        <f t="shared" si="820"/>
        <v>10000</v>
      </c>
      <c r="M2954" s="22" t="str">
        <f>TRIM(Data!$N2951)</f>
        <v>Sara C. Hastie (See Debutante)</v>
      </c>
      <c r="N2954" s="22" t="str">
        <f>TRIM(Data!$A2951)</f>
        <v>Sara C. Hastie (See Debutante)</v>
      </c>
      <c r="O2954" s="23">
        <f>IF(Data!$B2951=0,"",Data!$B2951)</f>
        <v>1900</v>
      </c>
      <c r="P2954" s="19" t="str">
        <f>IF(Data!$C2951=0,"",Data!$C2951)</f>
        <v/>
      </c>
      <c r="Q2954" s="23" t="str">
        <f>IF($M2954="","",Data!$E2951)</f>
        <v>M</v>
      </c>
      <c r="R2954" s="23" t="str">
        <f t="shared" si="828"/>
        <v>M</v>
      </c>
      <c r="S2954" s="23" t="str">
        <f t="shared" si="829"/>
        <v>M</v>
      </c>
      <c r="T2954" s="19" t="str">
        <f>IF(Data!$F2951=0,"",Data!$F2951)</f>
        <v/>
      </c>
      <c r="U2954" s="19" t="str">
        <f>IF(Data!$G2951=0,"",Data!$G2951)</f>
        <v/>
      </c>
      <c r="V2954" s="19" t="str">
        <f>IF(Data!$D2951=0,"",Data!$D2951)</f>
        <v/>
      </c>
      <c r="W2954" s="19" t="str">
        <f>Data!$H2951</f>
        <v>Japonica</v>
      </c>
      <c r="Y2954" s="41" t="e">
        <f t="shared" si="824"/>
        <v>#REF!</v>
      </c>
      <c r="Z2954" s="8">
        <f t="shared" si="830"/>
        <v>10000</v>
      </c>
      <c r="AA2954" s="8" t="str">
        <f t="shared" si="831"/>
        <v>Sara C. Hastie (See Debutante)</v>
      </c>
      <c r="AB2954" s="8" t="str">
        <f t="shared" si="832"/>
        <v>M</v>
      </c>
      <c r="AC2954" s="8" t="str">
        <f t="shared" si="833"/>
        <v/>
      </c>
      <c r="AD2954" s="8" t="str">
        <f t="shared" si="821"/>
        <v/>
      </c>
      <c r="AE2954" s="8" t="str">
        <f t="shared" si="834"/>
        <v/>
      </c>
      <c r="AF2954" s="5">
        <f t="shared" si="835"/>
        <v>1900</v>
      </c>
      <c r="AG2954" s="46">
        <v>2951</v>
      </c>
      <c r="AH2954" s="47" t="str">
        <f t="shared" si="825"/>
        <v/>
      </c>
      <c r="AI2954" s="48" t="str">
        <f t="shared" si="826"/>
        <v/>
      </c>
      <c r="AK2954" s="22" t="e">
        <f>TRIM(#REF!)</f>
        <v>#REF!</v>
      </c>
      <c r="AL2954" s="23" t="e">
        <f>IF(#REF!=0,"",#REF!)</f>
        <v>#REF!</v>
      </c>
      <c r="AM2954" s="19" t="e">
        <f>IF(#REF!=0,"",#REF!)</f>
        <v>#REF!</v>
      </c>
      <c r="AN2954" s="23" t="e">
        <f>IF($AK2954="","",#REF!)</f>
        <v>#REF!</v>
      </c>
      <c r="AO2954" s="23" t="e">
        <f t="shared" si="836"/>
        <v>#REF!</v>
      </c>
      <c r="AP2954" s="19" t="e">
        <f>IF(#REF!=0,"",#REF!)</f>
        <v>#REF!</v>
      </c>
      <c r="AQ2954" s="19" t="e">
        <f>IF(#REF!=0,"",#REF!)</f>
        <v>#REF!</v>
      </c>
      <c r="AR2954" s="19" t="e">
        <f>IF(#REF!=0,"",#REF!)</f>
        <v>#REF!</v>
      </c>
      <c r="AS2954" s="19" t="e">
        <f>#REF!</f>
        <v>#REF!</v>
      </c>
    </row>
    <row r="2955" spans="4:45" ht="19.5" thickTop="1" thickBot="1" x14ac:dyDescent="0.25">
      <c r="K2955" s="19" t="str">
        <f t="shared" si="827"/>
        <v/>
      </c>
      <c r="L2955" s="19">
        <f t="shared" si="820"/>
        <v>10000</v>
      </c>
      <c r="M2955" s="22" t="str">
        <f>TRIM(Data!$N2952)</f>
        <v>Sara Dunham</v>
      </c>
      <c r="N2955" s="22" t="str">
        <f>TRIM(Data!$A2952)</f>
        <v>Sara Dunham (R)</v>
      </c>
      <c r="O2955" s="23">
        <f>IF(Data!$B2952=0,"",Data!$B2952)</f>
        <v>1983</v>
      </c>
      <c r="P2955" s="19" t="str">
        <f>IF(Data!$C2952=0,"",Data!$C2952)</f>
        <v>1</v>
      </c>
      <c r="Q2955" s="23" t="str">
        <f>IF($M2955="","",Data!$E2952)</f>
        <v>M-L</v>
      </c>
      <c r="R2955" s="23" t="str">
        <f t="shared" si="828"/>
        <v>M</v>
      </c>
      <c r="S2955" s="23" t="str">
        <f t="shared" si="829"/>
        <v>M</v>
      </c>
      <c r="T2955" s="19" t="str">
        <f>IF(Data!$F2952=0,"",Data!$F2952)</f>
        <v/>
      </c>
      <c r="U2955" s="19" t="str">
        <f>IF(Data!$G2952=0,"",Data!$G2952)</f>
        <v/>
      </c>
      <c r="V2955" s="19" t="str">
        <f>IF(Data!$D2952=0,"",Data!$D2952)</f>
        <v/>
      </c>
      <c r="W2955" s="19" t="str">
        <f>Data!$H2952</f>
        <v>Reticulata</v>
      </c>
      <c r="Y2955" s="41" t="e">
        <f t="shared" si="824"/>
        <v>#REF!</v>
      </c>
      <c r="Z2955" s="8">
        <f t="shared" si="830"/>
        <v>10000</v>
      </c>
      <c r="AA2955" s="8" t="str">
        <f t="shared" si="831"/>
        <v>Sara Dunham</v>
      </c>
      <c r="AB2955" s="8" t="str">
        <f t="shared" si="832"/>
        <v>M</v>
      </c>
      <c r="AC2955" s="8" t="str">
        <f t="shared" si="833"/>
        <v/>
      </c>
      <c r="AD2955" s="8" t="str">
        <f t="shared" si="821"/>
        <v/>
      </c>
      <c r="AE2955" s="8" t="str">
        <f t="shared" si="834"/>
        <v/>
      </c>
      <c r="AF2955" s="5">
        <f t="shared" si="835"/>
        <v>1983</v>
      </c>
      <c r="AG2955" s="46">
        <v>2952</v>
      </c>
      <c r="AH2955" s="47" t="str">
        <f t="shared" si="825"/>
        <v/>
      </c>
      <c r="AI2955" s="48" t="str">
        <f t="shared" si="826"/>
        <v/>
      </c>
      <c r="AK2955" s="22" t="e">
        <f>TRIM(#REF!)</f>
        <v>#REF!</v>
      </c>
      <c r="AL2955" s="23" t="e">
        <f>IF(#REF!=0,"",#REF!)</f>
        <v>#REF!</v>
      </c>
      <c r="AM2955" s="19" t="e">
        <f>IF(#REF!=0,"",#REF!)</f>
        <v>#REF!</v>
      </c>
      <c r="AN2955" s="23" t="e">
        <f>IF($AK2955="","",#REF!)</f>
        <v>#REF!</v>
      </c>
      <c r="AO2955" s="23" t="e">
        <f t="shared" si="836"/>
        <v>#REF!</v>
      </c>
      <c r="AP2955" s="19" t="e">
        <f>IF(#REF!=0,"",#REF!)</f>
        <v>#REF!</v>
      </c>
      <c r="AQ2955" s="19" t="e">
        <f>IF(#REF!=0,"",#REF!)</f>
        <v>#REF!</v>
      </c>
      <c r="AR2955" s="19" t="e">
        <f>IF(#REF!=0,"",#REF!)</f>
        <v>#REF!</v>
      </c>
      <c r="AS2955" s="19" t="e">
        <f>#REF!</f>
        <v>#REF!</v>
      </c>
    </row>
    <row r="2956" spans="4:45" ht="19.5" thickTop="1" thickBot="1" x14ac:dyDescent="0.25">
      <c r="K2956" s="19" t="str">
        <f t="shared" si="827"/>
        <v/>
      </c>
      <c r="L2956" s="19">
        <f t="shared" si="820"/>
        <v>10000</v>
      </c>
      <c r="M2956" s="22" t="str">
        <f>TRIM(Data!$N2953)</f>
        <v>Sara Oliver</v>
      </c>
      <c r="N2956" s="22" t="str">
        <f>TRIM(Data!$A2953)</f>
        <v>Sara Oliver (R)</v>
      </c>
      <c r="O2956" s="23">
        <f>IF(Data!$B2953=0,"",Data!$B2953)</f>
        <v>1977</v>
      </c>
      <c r="P2956" s="19" t="str">
        <f>IF(Data!$C2953=0,"",Data!$C2953)</f>
        <v>1</v>
      </c>
      <c r="Q2956" s="23" t="str">
        <f>IF($M2956="","",Data!$E2953)</f>
        <v>L-VL</v>
      </c>
      <c r="R2956" s="23" t="str">
        <f t="shared" si="828"/>
        <v>L</v>
      </c>
      <c r="S2956" s="23" t="str">
        <f t="shared" si="829"/>
        <v>L</v>
      </c>
      <c r="T2956" s="19" t="str">
        <f>IF(Data!$F2953=0,"",Data!$F2953)</f>
        <v/>
      </c>
      <c r="U2956" s="19" t="str">
        <f>IF(Data!$G2953=0,"",Data!$G2953)</f>
        <v/>
      </c>
      <c r="V2956" s="19" t="str">
        <f>IF(Data!$D2953=0,"",Data!$D2953)</f>
        <v/>
      </c>
      <c r="W2956" s="19" t="str">
        <f>Data!$H2953</f>
        <v>Reticulata</v>
      </c>
      <c r="Y2956" s="41" t="e">
        <f t="shared" si="824"/>
        <v>#REF!</v>
      </c>
      <c r="Z2956" s="8">
        <f t="shared" si="830"/>
        <v>10000</v>
      </c>
      <c r="AA2956" s="8" t="str">
        <f t="shared" si="831"/>
        <v>Sara Oliver</v>
      </c>
      <c r="AB2956" s="8" t="str">
        <f t="shared" si="832"/>
        <v>L</v>
      </c>
      <c r="AC2956" s="8" t="str">
        <f t="shared" si="833"/>
        <v/>
      </c>
      <c r="AD2956" s="8" t="str">
        <f t="shared" si="821"/>
        <v/>
      </c>
      <c r="AE2956" s="8" t="str">
        <f t="shared" si="834"/>
        <v/>
      </c>
      <c r="AF2956" s="5">
        <f t="shared" si="835"/>
        <v>1977</v>
      </c>
      <c r="AG2956" s="46">
        <v>2953</v>
      </c>
      <c r="AH2956" s="47" t="str">
        <f t="shared" si="825"/>
        <v/>
      </c>
      <c r="AI2956" s="48" t="str">
        <f t="shared" si="826"/>
        <v/>
      </c>
      <c r="AK2956" s="22" t="e">
        <f>TRIM(#REF!)</f>
        <v>#REF!</v>
      </c>
      <c r="AL2956" s="23" t="e">
        <f>IF(#REF!=0,"",#REF!)</f>
        <v>#REF!</v>
      </c>
      <c r="AM2956" s="19" t="e">
        <f>IF(#REF!=0,"",#REF!)</f>
        <v>#REF!</v>
      </c>
      <c r="AN2956" s="23" t="e">
        <f>IF($AK2956="","",#REF!)</f>
        <v>#REF!</v>
      </c>
      <c r="AO2956" s="23" t="e">
        <f t="shared" si="836"/>
        <v>#REF!</v>
      </c>
      <c r="AP2956" s="19" t="e">
        <f>IF(#REF!=0,"",#REF!)</f>
        <v>#REF!</v>
      </c>
      <c r="AQ2956" s="19" t="e">
        <f>IF(#REF!=0,"",#REF!)</f>
        <v>#REF!</v>
      </c>
      <c r="AR2956" s="19" t="e">
        <f>IF(#REF!=0,"",#REF!)</f>
        <v>#REF!</v>
      </c>
      <c r="AS2956" s="19" t="e">
        <f>#REF!</f>
        <v>#REF!</v>
      </c>
    </row>
    <row r="2957" spans="4:45" ht="19.5" thickTop="1" thickBot="1" x14ac:dyDescent="0.25">
      <c r="K2957" s="19" t="str">
        <f t="shared" si="827"/>
        <v/>
      </c>
      <c r="L2957" s="19">
        <f t="shared" si="820"/>
        <v>10000</v>
      </c>
      <c r="M2957" s="22" t="str">
        <f>TRIM(Data!$N2954)</f>
        <v>Sara Paul</v>
      </c>
      <c r="N2957" s="22" t="str">
        <f>TRIM(Data!$A2954)</f>
        <v>Sara Paul (R)</v>
      </c>
      <c r="O2957" s="23">
        <f>IF(Data!$B2954=0,"",Data!$B2954)</f>
        <v>2007</v>
      </c>
      <c r="P2957" s="19" t="str">
        <f>IF(Data!$C2954=0,"",Data!$C2954)</f>
        <v>1</v>
      </c>
      <c r="Q2957" s="23" t="str">
        <f>IF($M2957="","",Data!$E2954)</f>
        <v>VL</v>
      </c>
      <c r="R2957" s="23" t="str">
        <f t="shared" si="828"/>
        <v>VL</v>
      </c>
      <c r="S2957" s="23" t="str">
        <f t="shared" si="829"/>
        <v>VL</v>
      </c>
      <c r="T2957" s="19" t="str">
        <f>IF(Data!$F2954=0,"",Data!$F2954)</f>
        <v/>
      </c>
      <c r="U2957" s="19" t="str">
        <f>IF(Data!$G2954=0,"",Data!$G2954)</f>
        <v/>
      </c>
      <c r="V2957" s="19" t="str">
        <f>IF(Data!$D2954=0,"",Data!$D2954)</f>
        <v/>
      </c>
      <c r="W2957" s="19" t="str">
        <f>Data!$H2954</f>
        <v>Reticulata</v>
      </c>
      <c r="Y2957" s="41" t="e">
        <f t="shared" si="824"/>
        <v>#REF!</v>
      </c>
      <c r="Z2957" s="8">
        <f t="shared" si="830"/>
        <v>10000</v>
      </c>
      <c r="AA2957" s="8" t="str">
        <f t="shared" si="831"/>
        <v>Sara Paul</v>
      </c>
      <c r="AB2957" s="8" t="str">
        <f t="shared" si="832"/>
        <v>VL</v>
      </c>
      <c r="AC2957" s="8" t="str">
        <f t="shared" si="833"/>
        <v/>
      </c>
      <c r="AD2957" s="8" t="str">
        <f t="shared" si="821"/>
        <v/>
      </c>
      <c r="AE2957" s="8" t="str">
        <f t="shared" si="834"/>
        <v/>
      </c>
      <c r="AF2957" s="5">
        <f t="shared" si="835"/>
        <v>2007</v>
      </c>
      <c r="AG2957" s="46">
        <v>2954</v>
      </c>
      <c r="AH2957" s="47" t="str">
        <f t="shared" si="825"/>
        <v/>
      </c>
      <c r="AI2957" s="48" t="str">
        <f t="shared" si="826"/>
        <v/>
      </c>
      <c r="AK2957" s="22" t="e">
        <f>TRIM(#REF!)</f>
        <v>#REF!</v>
      </c>
      <c r="AL2957" s="23" t="e">
        <f>IF(#REF!=0,"",#REF!)</f>
        <v>#REF!</v>
      </c>
      <c r="AM2957" s="19" t="e">
        <f>IF(#REF!=0,"",#REF!)</f>
        <v>#REF!</v>
      </c>
      <c r="AN2957" s="23" t="e">
        <f>IF($AK2957="","",#REF!)</f>
        <v>#REF!</v>
      </c>
      <c r="AO2957" s="23" t="e">
        <f t="shared" si="836"/>
        <v>#REF!</v>
      </c>
      <c r="AP2957" s="19" t="e">
        <f>IF(#REF!=0,"",#REF!)</f>
        <v>#REF!</v>
      </c>
      <c r="AQ2957" s="19" t="e">
        <f>IF(#REF!=0,"",#REF!)</f>
        <v>#REF!</v>
      </c>
      <c r="AR2957" s="19" t="e">
        <f>IF(#REF!=0,"",#REF!)</f>
        <v>#REF!</v>
      </c>
      <c r="AS2957" s="19" t="e">
        <f>#REF!</f>
        <v>#REF!</v>
      </c>
    </row>
    <row r="2958" spans="4:45" ht="19.5" thickTop="1" thickBot="1" x14ac:dyDescent="0.25">
      <c r="K2958" s="19" t="str">
        <f t="shared" si="827"/>
        <v/>
      </c>
      <c r="L2958" s="19">
        <f t="shared" si="820"/>
        <v>10000</v>
      </c>
      <c r="M2958" s="22" t="str">
        <f>TRIM(Data!$N2955)</f>
        <v>Sarah Alice Ruffin</v>
      </c>
      <c r="N2958" s="22" t="str">
        <f>TRIM(Data!$A2955)</f>
        <v>Sarah Alice Ruffin</v>
      </c>
      <c r="O2958" s="23">
        <f>IF(Data!$B2955=0,"",Data!$B2955)</f>
        <v>1978</v>
      </c>
      <c r="P2958" s="19" t="str">
        <f>IF(Data!$C2955=0,"",Data!$C2955)</f>
        <v/>
      </c>
      <c r="Q2958" s="23" t="str">
        <f>IF($M2958="","",Data!$E2955)</f>
        <v>L-VL</v>
      </c>
      <c r="R2958" s="23" t="str">
        <f t="shared" si="828"/>
        <v>L</v>
      </c>
      <c r="S2958" s="23" t="str">
        <f t="shared" si="829"/>
        <v>L</v>
      </c>
      <c r="T2958" s="19" t="str">
        <f>IF(Data!$F2955=0,"",Data!$F2955)</f>
        <v>WHITE</v>
      </c>
      <c r="U2958" s="19" t="str">
        <f>IF(Data!$G2955=0,"",Data!$G2955)</f>
        <v/>
      </c>
      <c r="V2958" s="19" t="str">
        <f>IF(Data!$D2955=0,"",Data!$D2955)</f>
        <v/>
      </c>
      <c r="W2958" s="19" t="str">
        <f>Data!$H2955</f>
        <v>Japonica</v>
      </c>
      <c r="Y2958" s="41" t="e">
        <f t="shared" si="824"/>
        <v>#REF!</v>
      </c>
      <c r="Z2958" s="8">
        <f t="shared" si="830"/>
        <v>10000</v>
      </c>
      <c r="AA2958" s="8" t="str">
        <f t="shared" si="831"/>
        <v>Sarah Alice Ruffin</v>
      </c>
      <c r="AB2958" s="8" t="str">
        <f t="shared" si="832"/>
        <v>L</v>
      </c>
      <c r="AC2958" s="8" t="str">
        <f t="shared" si="833"/>
        <v>WHITE</v>
      </c>
      <c r="AD2958" s="8" t="str">
        <f t="shared" si="821"/>
        <v/>
      </c>
      <c r="AE2958" s="8" t="str">
        <f t="shared" si="834"/>
        <v/>
      </c>
      <c r="AF2958" s="5">
        <f t="shared" si="835"/>
        <v>1978</v>
      </c>
      <c r="AG2958" s="46">
        <v>2955</v>
      </c>
      <c r="AH2958" s="47" t="str">
        <f t="shared" si="825"/>
        <v/>
      </c>
      <c r="AI2958" s="48" t="str">
        <f t="shared" si="826"/>
        <v/>
      </c>
      <c r="AK2958" s="22" t="e">
        <f>TRIM(#REF!)</f>
        <v>#REF!</v>
      </c>
      <c r="AL2958" s="23" t="e">
        <f>IF(#REF!=0,"",#REF!)</f>
        <v>#REF!</v>
      </c>
      <c r="AM2958" s="19" t="e">
        <f>IF(#REF!=0,"",#REF!)</f>
        <v>#REF!</v>
      </c>
      <c r="AN2958" s="23" t="e">
        <f>IF($AK2958="","",#REF!)</f>
        <v>#REF!</v>
      </c>
      <c r="AO2958" s="23" t="e">
        <f t="shared" si="836"/>
        <v>#REF!</v>
      </c>
      <c r="AP2958" s="19" t="e">
        <f>IF(#REF!=0,"",#REF!)</f>
        <v>#REF!</v>
      </c>
      <c r="AQ2958" s="19" t="e">
        <f>IF(#REF!=0,"",#REF!)</f>
        <v>#REF!</v>
      </c>
      <c r="AR2958" s="19" t="e">
        <f>IF(#REF!=0,"",#REF!)</f>
        <v>#REF!</v>
      </c>
      <c r="AS2958" s="19" t="e">
        <f>#REF!</f>
        <v>#REF!</v>
      </c>
    </row>
    <row r="2959" spans="4:45" ht="19.5" thickTop="1" thickBot="1" x14ac:dyDescent="0.25">
      <c r="K2959" s="19" t="str">
        <f t="shared" si="827"/>
        <v/>
      </c>
      <c r="L2959" s="19">
        <f t="shared" si="820"/>
        <v>10000</v>
      </c>
      <c r="M2959" s="22" t="str">
        <f>TRIM(Data!$N2956)</f>
        <v>Sarah Bernhardt</v>
      </c>
      <c r="N2959" s="22" t="str">
        <f>TRIM(Data!$A2956)</f>
        <v>Sarah Bernhardt</v>
      </c>
      <c r="O2959" s="23">
        <f>IF(Data!$B2956=0,"",Data!$B2956)</f>
        <v>1900</v>
      </c>
      <c r="P2959" s="19" t="str">
        <f>IF(Data!$C2956=0,"",Data!$C2956)</f>
        <v>1</v>
      </c>
      <c r="Q2959" s="23" t="str">
        <f>IF($M2959="","",Data!$E2956)</f>
        <v>M</v>
      </c>
      <c r="R2959" s="23" t="str">
        <f t="shared" si="828"/>
        <v>M</v>
      </c>
      <c r="S2959" s="23" t="str">
        <f t="shared" si="829"/>
        <v>M</v>
      </c>
      <c r="T2959" s="19" t="str">
        <f>IF(Data!$F2956=0,"",Data!$F2956)</f>
        <v/>
      </c>
      <c r="U2959" s="19" t="str">
        <f>IF(Data!$G2956=0,"",Data!$G2956)</f>
        <v/>
      </c>
      <c r="V2959" s="19" t="str">
        <f>IF(Data!$D2956=0,"",Data!$D2956)</f>
        <v/>
      </c>
      <c r="W2959" s="19" t="str">
        <f>Data!$H2956</f>
        <v>Japonica</v>
      </c>
      <c r="Y2959" s="41" t="e">
        <f t="shared" si="824"/>
        <v>#REF!</v>
      </c>
      <c r="Z2959" s="8">
        <f t="shared" si="830"/>
        <v>10000</v>
      </c>
      <c r="AA2959" s="8" t="str">
        <f t="shared" si="831"/>
        <v>Sarah Bernhardt</v>
      </c>
      <c r="AB2959" s="8" t="str">
        <f t="shared" si="832"/>
        <v>M</v>
      </c>
      <c r="AC2959" s="8" t="str">
        <f t="shared" si="833"/>
        <v/>
      </c>
      <c r="AD2959" s="8" t="str">
        <f t="shared" si="821"/>
        <v/>
      </c>
      <c r="AE2959" s="8" t="str">
        <f t="shared" si="834"/>
        <v/>
      </c>
      <c r="AF2959" s="5">
        <f t="shared" si="835"/>
        <v>1900</v>
      </c>
      <c r="AG2959" s="46">
        <v>2956</v>
      </c>
      <c r="AH2959" s="47" t="str">
        <f t="shared" si="825"/>
        <v/>
      </c>
      <c r="AI2959" s="48" t="str">
        <f t="shared" si="826"/>
        <v/>
      </c>
      <c r="AK2959" s="22" t="e">
        <f>TRIM(#REF!)</f>
        <v>#REF!</v>
      </c>
      <c r="AL2959" s="23" t="e">
        <f>IF(#REF!=0,"",#REF!)</f>
        <v>#REF!</v>
      </c>
      <c r="AM2959" s="19" t="e">
        <f>IF(#REF!=0,"",#REF!)</f>
        <v>#REF!</v>
      </c>
      <c r="AN2959" s="23" t="e">
        <f>IF($AK2959="","",#REF!)</f>
        <v>#REF!</v>
      </c>
      <c r="AO2959" s="23" t="e">
        <f t="shared" si="836"/>
        <v>#REF!</v>
      </c>
      <c r="AP2959" s="19" t="e">
        <f>IF(#REF!=0,"",#REF!)</f>
        <v>#REF!</v>
      </c>
      <c r="AQ2959" s="19" t="e">
        <f>IF(#REF!=0,"",#REF!)</f>
        <v>#REF!</v>
      </c>
      <c r="AR2959" s="19" t="e">
        <f>IF(#REF!=0,"",#REF!)</f>
        <v>#REF!</v>
      </c>
      <c r="AS2959" s="19" t="e">
        <f>#REF!</f>
        <v>#REF!</v>
      </c>
    </row>
    <row r="2960" spans="4:45" ht="19.5" thickTop="1" thickBot="1" x14ac:dyDescent="0.25">
      <c r="K2960" s="19" t="str">
        <f t="shared" si="827"/>
        <v/>
      </c>
      <c r="L2960" s="19">
        <f t="shared" si="820"/>
        <v>10000</v>
      </c>
      <c r="M2960" s="22" t="str">
        <f>TRIM(Data!$N2957)</f>
        <v>Sarah Catherine</v>
      </c>
      <c r="N2960" s="22" t="str">
        <f>TRIM(Data!$A2957)</f>
        <v>Sarah Catherine</v>
      </c>
      <c r="O2960" s="23" t="str">
        <f>IF(Data!$B2957=0,"",Data!$B2957)</f>
        <v>Unknown</v>
      </c>
      <c r="P2960" s="19" t="str">
        <f>IF(Data!$C2957=0,"",Data!$C2957)</f>
        <v/>
      </c>
      <c r="Q2960" s="23" t="str">
        <f>IF($M2960="","",Data!$E2957)</f>
        <v>M</v>
      </c>
      <c r="R2960" s="23" t="str">
        <f t="shared" si="828"/>
        <v>M</v>
      </c>
      <c r="S2960" s="23" t="str">
        <f t="shared" si="829"/>
        <v>M</v>
      </c>
      <c r="T2960" s="19" t="str">
        <f>IF(Data!$F2957=0,"",Data!$F2957)</f>
        <v/>
      </c>
      <c r="U2960" s="19" t="str">
        <f>IF(Data!$G2957=0,"",Data!$G2957)</f>
        <v/>
      </c>
      <c r="V2960" s="19" t="str">
        <f>IF(Data!$D2957=0,"",Data!$D2957)</f>
        <v/>
      </c>
      <c r="W2960" s="19" t="str">
        <f>Data!$H2957</f>
        <v>Japonica</v>
      </c>
      <c r="Y2960" s="41" t="e">
        <f t="shared" si="824"/>
        <v>#REF!</v>
      </c>
      <c r="Z2960" s="8">
        <f t="shared" si="830"/>
        <v>10000</v>
      </c>
      <c r="AA2960" s="8" t="str">
        <f t="shared" si="831"/>
        <v>Sarah Catherine</v>
      </c>
      <c r="AB2960" s="8" t="str">
        <f t="shared" si="832"/>
        <v>M</v>
      </c>
      <c r="AC2960" s="8" t="str">
        <f t="shared" si="833"/>
        <v/>
      </c>
      <c r="AD2960" s="8" t="str">
        <f t="shared" si="821"/>
        <v/>
      </c>
      <c r="AE2960" s="8" t="str">
        <f t="shared" si="834"/>
        <v/>
      </c>
      <c r="AF2960" s="5" t="str">
        <f t="shared" si="835"/>
        <v>Unknown</v>
      </c>
      <c r="AG2960" s="46">
        <v>2957</v>
      </c>
      <c r="AH2960" s="47" t="str">
        <f t="shared" si="825"/>
        <v/>
      </c>
      <c r="AI2960" s="48" t="str">
        <f t="shared" si="826"/>
        <v/>
      </c>
      <c r="AK2960" s="22" t="e">
        <f>TRIM(#REF!)</f>
        <v>#REF!</v>
      </c>
      <c r="AL2960" s="23" t="e">
        <f>IF(#REF!=0,"",#REF!)</f>
        <v>#REF!</v>
      </c>
      <c r="AM2960" s="19" t="e">
        <f>IF(#REF!=0,"",#REF!)</f>
        <v>#REF!</v>
      </c>
      <c r="AN2960" s="23" t="e">
        <f>IF($AK2960="","",#REF!)</f>
        <v>#REF!</v>
      </c>
      <c r="AO2960" s="23" t="e">
        <f t="shared" si="836"/>
        <v>#REF!</v>
      </c>
      <c r="AP2960" s="19" t="e">
        <f>IF(#REF!=0,"",#REF!)</f>
        <v>#REF!</v>
      </c>
      <c r="AQ2960" s="19" t="e">
        <f>IF(#REF!=0,"",#REF!)</f>
        <v>#REF!</v>
      </c>
      <c r="AR2960" s="19" t="e">
        <f>IF(#REF!=0,"",#REF!)</f>
        <v>#REF!</v>
      </c>
      <c r="AS2960" s="19" t="e">
        <f>#REF!</f>
        <v>#REF!</v>
      </c>
    </row>
    <row r="2961" spans="11:45" ht="19.5" thickTop="1" thickBot="1" x14ac:dyDescent="0.25">
      <c r="K2961" s="19" t="str">
        <f t="shared" si="827"/>
        <v/>
      </c>
      <c r="L2961" s="19">
        <f t="shared" si="820"/>
        <v>10000</v>
      </c>
      <c r="M2961" s="22" t="str">
        <f>TRIM(Data!$N2958)</f>
        <v>Sarah Elizabeth</v>
      </c>
      <c r="N2961" s="22" t="str">
        <f>TRIM(Data!$A2958)</f>
        <v>Sarah Elizabeth</v>
      </c>
      <c r="O2961" s="23">
        <f>IF(Data!$B2958=0,"",Data!$B2958)</f>
        <v>2001</v>
      </c>
      <c r="P2961" s="19" t="str">
        <f>IF(Data!$C2958=0,"",Data!$C2958)</f>
        <v>1</v>
      </c>
      <c r="Q2961" s="23" t="str">
        <f>IF($M2961="","",Data!$E2958)</f>
        <v>M</v>
      </c>
      <c r="R2961" s="23" t="str">
        <f t="shared" si="828"/>
        <v>M</v>
      </c>
      <c r="S2961" s="23" t="str">
        <f t="shared" si="829"/>
        <v>M</v>
      </c>
      <c r="T2961" s="19" t="str">
        <f>IF(Data!$F2958=0,"",Data!$F2958)</f>
        <v/>
      </c>
      <c r="U2961" s="19" t="str">
        <f>IF(Data!$G2958=0,"",Data!$G2958)</f>
        <v/>
      </c>
      <c r="V2961" s="19" t="str">
        <f>IF(Data!$D2958=0,"",Data!$D2958)</f>
        <v/>
      </c>
      <c r="W2961" s="19" t="str">
        <f>Data!$H2958</f>
        <v>Japonica</v>
      </c>
      <c r="Y2961" s="41" t="e">
        <f t="shared" si="824"/>
        <v>#REF!</v>
      </c>
      <c r="Z2961" s="8">
        <f t="shared" si="830"/>
        <v>10000</v>
      </c>
      <c r="AA2961" s="8" t="str">
        <f t="shared" si="831"/>
        <v>Sarah Elizabeth</v>
      </c>
      <c r="AB2961" s="8" t="str">
        <f t="shared" si="832"/>
        <v>M</v>
      </c>
      <c r="AC2961" s="8" t="str">
        <f t="shared" si="833"/>
        <v/>
      </c>
      <c r="AD2961" s="8" t="str">
        <f t="shared" si="821"/>
        <v/>
      </c>
      <c r="AE2961" s="8" t="str">
        <f t="shared" si="834"/>
        <v/>
      </c>
      <c r="AF2961" s="5">
        <f t="shared" si="835"/>
        <v>2001</v>
      </c>
      <c r="AG2961" s="46">
        <v>2958</v>
      </c>
      <c r="AH2961" s="47" t="str">
        <f t="shared" si="825"/>
        <v/>
      </c>
      <c r="AI2961" s="48" t="str">
        <f t="shared" si="826"/>
        <v/>
      </c>
      <c r="AK2961" s="22" t="e">
        <f>TRIM(#REF!)</f>
        <v>#REF!</v>
      </c>
      <c r="AL2961" s="23" t="e">
        <f>IF(#REF!=0,"",#REF!)</f>
        <v>#REF!</v>
      </c>
      <c r="AM2961" s="19" t="e">
        <f>IF(#REF!=0,"",#REF!)</f>
        <v>#REF!</v>
      </c>
      <c r="AN2961" s="23" t="e">
        <f>IF($AK2961="","",#REF!)</f>
        <v>#REF!</v>
      </c>
      <c r="AO2961" s="23" t="e">
        <f t="shared" si="836"/>
        <v>#REF!</v>
      </c>
      <c r="AP2961" s="19" t="e">
        <f>IF(#REF!=0,"",#REF!)</f>
        <v>#REF!</v>
      </c>
      <c r="AQ2961" s="19" t="e">
        <f>IF(#REF!=0,"",#REF!)</f>
        <v>#REF!</v>
      </c>
      <c r="AR2961" s="19" t="e">
        <f>IF(#REF!=0,"",#REF!)</f>
        <v>#REF!</v>
      </c>
      <c r="AS2961" s="19" t="e">
        <f>#REF!</f>
        <v>#REF!</v>
      </c>
    </row>
    <row r="2962" spans="11:45" ht="19.5" thickTop="1" thickBot="1" x14ac:dyDescent="0.25">
      <c r="K2962" s="19" t="str">
        <f t="shared" si="827"/>
        <v/>
      </c>
      <c r="L2962" s="19">
        <f t="shared" si="820"/>
        <v>10000</v>
      </c>
      <c r="M2962" s="22" t="str">
        <f>TRIM(Data!$N2959)</f>
        <v>Sarah Frost</v>
      </c>
      <c r="N2962" s="22" t="str">
        <f>TRIM(Data!$A2959)</f>
        <v>Sarah Frost (Owl Face, Clark's Red)</v>
      </c>
      <c r="O2962" s="23">
        <f>IF(Data!$B2959=0,"",Data!$B2959)</f>
        <v>1841</v>
      </c>
      <c r="P2962" s="19" t="str">
        <f>IF(Data!$C2959=0,"",Data!$C2959)</f>
        <v>1</v>
      </c>
      <c r="Q2962" s="23" t="str">
        <f>IF($M2962="","",Data!$E2959)</f>
        <v>M</v>
      </c>
      <c r="R2962" s="23" t="str">
        <f t="shared" si="828"/>
        <v>M</v>
      </c>
      <c r="S2962" s="23" t="str">
        <f t="shared" si="829"/>
        <v>M</v>
      </c>
      <c r="T2962" s="19" t="str">
        <f>IF(Data!$F2959=0,"",Data!$F2959)</f>
        <v/>
      </c>
      <c r="U2962" s="19" t="str">
        <f>IF(Data!$G2959=0,"",Data!$G2959)</f>
        <v>FD</v>
      </c>
      <c r="V2962" s="19" t="str">
        <f>IF(Data!$D2959=0,"",Data!$D2959)</f>
        <v>ANTIQUE</v>
      </c>
      <c r="W2962" s="19" t="str">
        <f>Data!$H2959</f>
        <v>Japonica</v>
      </c>
      <c r="Y2962" s="41" t="e">
        <f t="shared" si="824"/>
        <v>#REF!</v>
      </c>
      <c r="Z2962" s="8">
        <f t="shared" si="830"/>
        <v>2962</v>
      </c>
      <c r="AA2962" s="8" t="str">
        <f t="shared" si="831"/>
        <v>Sarah Frost</v>
      </c>
      <c r="AB2962" s="8" t="str">
        <f t="shared" si="832"/>
        <v>M</v>
      </c>
      <c r="AC2962" s="8" t="str">
        <f t="shared" si="833"/>
        <v/>
      </c>
      <c r="AD2962" s="8" t="str">
        <f t="shared" si="821"/>
        <v>FD</v>
      </c>
      <c r="AE2962" s="8" t="str">
        <f t="shared" si="834"/>
        <v>ANTIQUE</v>
      </c>
      <c r="AF2962" s="5">
        <f t="shared" si="835"/>
        <v>1841</v>
      </c>
      <c r="AG2962" s="46">
        <v>2959</v>
      </c>
      <c r="AH2962" s="47" t="str">
        <f t="shared" si="825"/>
        <v/>
      </c>
      <c r="AI2962" s="48" t="str">
        <f t="shared" si="826"/>
        <v/>
      </c>
      <c r="AK2962" s="22" t="e">
        <f>TRIM(#REF!)</f>
        <v>#REF!</v>
      </c>
      <c r="AL2962" s="23" t="e">
        <f>IF(#REF!=0,"",#REF!)</f>
        <v>#REF!</v>
      </c>
      <c r="AM2962" s="19" t="e">
        <f>IF(#REF!=0,"",#REF!)</f>
        <v>#REF!</v>
      </c>
      <c r="AN2962" s="23" t="e">
        <f>IF($AK2962="","",#REF!)</f>
        <v>#REF!</v>
      </c>
      <c r="AO2962" s="23" t="e">
        <f t="shared" si="836"/>
        <v>#REF!</v>
      </c>
      <c r="AP2962" s="19" t="e">
        <f>IF(#REF!=0,"",#REF!)</f>
        <v>#REF!</v>
      </c>
      <c r="AQ2962" s="19" t="e">
        <f>IF(#REF!=0,"",#REF!)</f>
        <v>#REF!</v>
      </c>
      <c r="AR2962" s="19" t="e">
        <f>IF(#REF!=0,"",#REF!)</f>
        <v>#REF!</v>
      </c>
      <c r="AS2962" s="19" t="e">
        <f>#REF!</f>
        <v>#REF!</v>
      </c>
    </row>
    <row r="2963" spans="11:45" ht="19.5" thickTop="1" thickBot="1" x14ac:dyDescent="0.25">
      <c r="K2963" s="19" t="str">
        <f t="shared" si="827"/>
        <v/>
      </c>
      <c r="L2963" s="19">
        <f t="shared" si="820"/>
        <v>10000</v>
      </c>
      <c r="M2963" s="22" t="str">
        <f>TRIM(Data!$N2960)</f>
        <v>Sarah Hall</v>
      </c>
      <c r="N2963" s="22" t="str">
        <f>TRIM(Data!$A2960)</f>
        <v>Sarah Hall</v>
      </c>
      <c r="O2963" s="23">
        <f>IF(Data!$B2960=0,"",Data!$B2960)</f>
        <v>1980</v>
      </c>
      <c r="P2963" s="19" t="str">
        <f>IF(Data!$C2960=0,"",Data!$C2960)</f>
        <v/>
      </c>
      <c r="Q2963" s="23" t="str">
        <f>IF($M2963="","",Data!$E2960)</f>
        <v>S</v>
      </c>
      <c r="R2963" s="23" t="str">
        <f t="shared" si="828"/>
        <v>S</v>
      </c>
      <c r="S2963" s="23" t="str">
        <f t="shared" si="829"/>
        <v>S</v>
      </c>
      <c r="T2963" s="19" t="str">
        <f>IF(Data!$F2960=0,"",Data!$F2960)</f>
        <v/>
      </c>
      <c r="U2963" s="19" t="str">
        <f>IF(Data!$G2960=0,"",Data!$G2960)</f>
        <v/>
      </c>
      <c r="V2963" s="19" t="str">
        <f>IF(Data!$D2960=0,"",Data!$D2960)</f>
        <v/>
      </c>
      <c r="W2963" s="19" t="str">
        <f>Data!$H2960</f>
        <v>Japonica</v>
      </c>
      <c r="Y2963" s="41" t="e">
        <f t="shared" si="824"/>
        <v>#REF!</v>
      </c>
      <c r="Z2963" s="8">
        <f t="shared" si="830"/>
        <v>10000</v>
      </c>
      <c r="AA2963" s="8" t="str">
        <f t="shared" si="831"/>
        <v>Sarah Hall</v>
      </c>
      <c r="AB2963" s="8" t="str">
        <f t="shared" si="832"/>
        <v>S</v>
      </c>
      <c r="AC2963" s="8" t="str">
        <f t="shared" si="833"/>
        <v/>
      </c>
      <c r="AD2963" s="8" t="str">
        <f t="shared" si="821"/>
        <v/>
      </c>
      <c r="AE2963" s="8" t="str">
        <f t="shared" si="834"/>
        <v/>
      </c>
      <c r="AF2963" s="5">
        <f t="shared" si="835"/>
        <v>1980</v>
      </c>
      <c r="AG2963" s="46">
        <v>2960</v>
      </c>
      <c r="AH2963" s="47" t="str">
        <f t="shared" si="825"/>
        <v/>
      </c>
      <c r="AI2963" s="48" t="str">
        <f t="shared" si="826"/>
        <v/>
      </c>
      <c r="AK2963" s="22" t="e">
        <f>TRIM(#REF!)</f>
        <v>#REF!</v>
      </c>
      <c r="AL2963" s="23" t="e">
        <f>IF(#REF!=0,"",#REF!)</f>
        <v>#REF!</v>
      </c>
      <c r="AM2963" s="19" t="e">
        <f>IF(#REF!=0,"",#REF!)</f>
        <v>#REF!</v>
      </c>
      <c r="AN2963" s="23" t="e">
        <f>IF($AK2963="","",#REF!)</f>
        <v>#REF!</v>
      </c>
      <c r="AO2963" s="23" t="e">
        <f t="shared" si="836"/>
        <v>#REF!</v>
      </c>
      <c r="AP2963" s="19" t="e">
        <f>IF(#REF!=0,"",#REF!)</f>
        <v>#REF!</v>
      </c>
      <c r="AQ2963" s="19" t="e">
        <f>IF(#REF!=0,"",#REF!)</f>
        <v>#REF!</v>
      </c>
      <c r="AR2963" s="19" t="e">
        <f>IF(#REF!=0,"",#REF!)</f>
        <v>#REF!</v>
      </c>
      <c r="AS2963" s="19" t="e">
        <f>#REF!</f>
        <v>#REF!</v>
      </c>
    </row>
    <row r="2964" spans="11:45" ht="19.5" thickTop="1" thickBot="1" x14ac:dyDescent="0.25">
      <c r="K2964" s="19" t="str">
        <f t="shared" si="827"/>
        <v/>
      </c>
      <c r="L2964" s="19">
        <f t="shared" si="820"/>
        <v>10000</v>
      </c>
      <c r="M2964" s="22" t="str">
        <f>TRIM(Data!$N2961)</f>
        <v>Sarah Jane</v>
      </c>
      <c r="N2964" s="22" t="str">
        <f>TRIM(Data!$A2961)</f>
        <v>Sarah Jane (R)</v>
      </c>
      <c r="O2964" s="23">
        <f>IF(Data!$B2961=0,"",Data!$B2961)</f>
        <v>1987</v>
      </c>
      <c r="P2964" s="19" t="str">
        <f>IF(Data!$C2961=0,"",Data!$C2961)</f>
        <v>1</v>
      </c>
      <c r="Q2964" s="23" t="str">
        <f>IF($M2964="","",Data!$E2961)</f>
        <v>VL</v>
      </c>
      <c r="R2964" s="23" t="str">
        <f t="shared" si="828"/>
        <v>VL</v>
      </c>
      <c r="S2964" s="23" t="str">
        <f t="shared" si="829"/>
        <v>VL</v>
      </c>
      <c r="T2964" s="19" t="str">
        <f>IF(Data!$F2961=0,"",Data!$F2961)</f>
        <v/>
      </c>
      <c r="U2964" s="19" t="str">
        <f>IF(Data!$G2961=0,"",Data!$G2961)</f>
        <v/>
      </c>
      <c r="V2964" s="19" t="str">
        <f>IF(Data!$D2961=0,"",Data!$D2961)</f>
        <v/>
      </c>
      <c r="W2964" s="19" t="str">
        <f>Data!$H2961</f>
        <v>Reticulata</v>
      </c>
      <c r="Y2964" s="41" t="e">
        <f t="shared" si="824"/>
        <v>#REF!</v>
      </c>
      <c r="Z2964" s="8">
        <f t="shared" si="830"/>
        <v>10000</v>
      </c>
      <c r="AA2964" s="8" t="str">
        <f t="shared" si="831"/>
        <v>Sarah Jane</v>
      </c>
      <c r="AB2964" s="8" t="str">
        <f t="shared" si="832"/>
        <v>VL</v>
      </c>
      <c r="AC2964" s="8" t="str">
        <f t="shared" si="833"/>
        <v/>
      </c>
      <c r="AD2964" s="8" t="str">
        <f t="shared" si="821"/>
        <v/>
      </c>
      <c r="AE2964" s="8" t="str">
        <f t="shared" si="834"/>
        <v/>
      </c>
      <c r="AF2964" s="5">
        <f t="shared" si="835"/>
        <v>1987</v>
      </c>
      <c r="AG2964" s="46">
        <v>2961</v>
      </c>
      <c r="AH2964" s="47" t="str">
        <f t="shared" si="825"/>
        <v/>
      </c>
      <c r="AI2964" s="48" t="str">
        <f t="shared" si="826"/>
        <v/>
      </c>
      <c r="AK2964" s="22" t="e">
        <f>TRIM(#REF!)</f>
        <v>#REF!</v>
      </c>
      <c r="AL2964" s="23" t="e">
        <f>IF(#REF!=0,"",#REF!)</f>
        <v>#REF!</v>
      </c>
      <c r="AM2964" s="19" t="e">
        <f>IF(#REF!=0,"",#REF!)</f>
        <v>#REF!</v>
      </c>
      <c r="AN2964" s="23" t="e">
        <f>IF($AK2964="","",#REF!)</f>
        <v>#REF!</v>
      </c>
      <c r="AO2964" s="23" t="e">
        <f t="shared" si="836"/>
        <v>#REF!</v>
      </c>
      <c r="AP2964" s="19" t="e">
        <f>IF(#REF!=0,"",#REF!)</f>
        <v>#REF!</v>
      </c>
      <c r="AQ2964" s="19" t="e">
        <f>IF(#REF!=0,"",#REF!)</f>
        <v>#REF!</v>
      </c>
      <c r="AR2964" s="19" t="e">
        <f>IF(#REF!=0,"",#REF!)</f>
        <v>#REF!</v>
      </c>
      <c r="AS2964" s="19" t="e">
        <f>#REF!</f>
        <v>#REF!</v>
      </c>
    </row>
    <row r="2965" spans="11:45" ht="19.5" thickTop="1" thickBot="1" x14ac:dyDescent="0.25">
      <c r="K2965" s="19" t="str">
        <f t="shared" si="827"/>
        <v/>
      </c>
      <c r="L2965" s="19">
        <f t="shared" si="820"/>
        <v>10000</v>
      </c>
      <c r="M2965" s="22" t="str">
        <f>TRIM(Data!$N2962)</f>
        <v>Sarah Jean Toland</v>
      </c>
      <c r="N2965" s="22" t="str">
        <f>TRIM(Data!$A2962)</f>
        <v>Sarah Jean Toland</v>
      </c>
      <c r="O2965" s="23">
        <f>IF(Data!$B2962=0,"",Data!$B2962)</f>
        <v>2013</v>
      </c>
      <c r="P2965" s="19" t="str">
        <f>IF(Data!$C2962=0,"",Data!$C2962)</f>
        <v>1</v>
      </c>
      <c r="Q2965" s="23" t="str">
        <f>IF($M2965="","",Data!$E2962)</f>
        <v>S</v>
      </c>
      <c r="R2965" s="23" t="str">
        <f t="shared" si="828"/>
        <v>S</v>
      </c>
      <c r="S2965" s="23" t="str">
        <f t="shared" si="829"/>
        <v>S</v>
      </c>
      <c r="T2965" s="19" t="str">
        <f>IF(Data!$F2962=0,"",Data!$F2962)</f>
        <v/>
      </c>
      <c r="U2965" s="19" t="str">
        <f>IF(Data!$G2962=0,"",Data!$G2962)</f>
        <v/>
      </c>
      <c r="V2965" s="19" t="str">
        <f>IF(Data!$D2962=0,"",Data!$D2962)</f>
        <v/>
      </c>
      <c r="W2965" s="19" t="str">
        <f>Data!$H2962</f>
        <v>Japonica</v>
      </c>
      <c r="Y2965" s="41" t="e">
        <f t="shared" si="824"/>
        <v>#REF!</v>
      </c>
      <c r="Z2965" s="8">
        <f t="shared" si="830"/>
        <v>10000</v>
      </c>
      <c r="AA2965" s="8" t="str">
        <f t="shared" si="831"/>
        <v>Sarah Jean Toland</v>
      </c>
      <c r="AB2965" s="8" t="str">
        <f t="shared" si="832"/>
        <v>S</v>
      </c>
      <c r="AC2965" s="8" t="str">
        <f t="shared" si="833"/>
        <v/>
      </c>
      <c r="AD2965" s="8" t="str">
        <f t="shared" si="821"/>
        <v/>
      </c>
      <c r="AE2965" s="8" t="str">
        <f t="shared" si="834"/>
        <v/>
      </c>
      <c r="AF2965" s="5">
        <f t="shared" si="835"/>
        <v>2013</v>
      </c>
      <c r="AG2965" s="46">
        <v>2962</v>
      </c>
      <c r="AH2965" s="47" t="str">
        <f t="shared" si="825"/>
        <v/>
      </c>
      <c r="AI2965" s="48" t="str">
        <f t="shared" si="826"/>
        <v/>
      </c>
      <c r="AK2965" s="22" t="e">
        <f>TRIM(#REF!)</f>
        <v>#REF!</v>
      </c>
      <c r="AL2965" s="23" t="e">
        <f>IF(#REF!=0,"",#REF!)</f>
        <v>#REF!</v>
      </c>
      <c r="AM2965" s="19" t="e">
        <f>IF(#REF!=0,"",#REF!)</f>
        <v>#REF!</v>
      </c>
      <c r="AN2965" s="23" t="e">
        <f>IF($AK2965="","",#REF!)</f>
        <v>#REF!</v>
      </c>
      <c r="AO2965" s="23" t="e">
        <f t="shared" si="836"/>
        <v>#REF!</v>
      </c>
      <c r="AP2965" s="19" t="e">
        <f>IF(#REF!=0,"",#REF!)</f>
        <v>#REF!</v>
      </c>
      <c r="AQ2965" s="19" t="e">
        <f>IF(#REF!=0,"",#REF!)</f>
        <v>#REF!</v>
      </c>
      <c r="AR2965" s="19" t="e">
        <f>IF(#REF!=0,"",#REF!)</f>
        <v>#REF!</v>
      </c>
      <c r="AS2965" s="19" t="e">
        <f>#REF!</f>
        <v>#REF!</v>
      </c>
    </row>
    <row r="2966" spans="11:45" ht="19.5" thickTop="1" thickBot="1" x14ac:dyDescent="0.25">
      <c r="K2966" s="19" t="str">
        <f t="shared" si="827"/>
        <v/>
      </c>
      <c r="L2966" s="19">
        <f t="shared" ref="L2966:L3029" si="837">IF(ISERROR(SEARCH($B$2,M2966)),10000,IF(SEARCH($B$2,M2966)=1,SEARCH($B$2,M2966)+ROW()/100000,10000))</f>
        <v>10000</v>
      </c>
      <c r="M2966" s="22" t="str">
        <f>TRIM(Data!$N2963)</f>
        <v>Sarasa [Sawada]</v>
      </c>
      <c r="N2966" s="22" t="str">
        <f>TRIM(Data!$A2963)</f>
        <v>Sarasa [Sawada] (Chintz, Calico, Sawada)</v>
      </c>
      <c r="O2966" s="23">
        <f>IF(Data!$B2963=0,"",Data!$B2963)</f>
        <v>1939</v>
      </c>
      <c r="P2966" s="19" t="str">
        <f>IF(Data!$C2963=0,"",Data!$C2963)</f>
        <v/>
      </c>
      <c r="Q2966" s="23" t="str">
        <f>IF($M2966="","",Data!$E2963)</f>
        <v>M-L</v>
      </c>
      <c r="R2966" s="23" t="str">
        <f t="shared" si="828"/>
        <v>M</v>
      </c>
      <c r="S2966" s="23" t="str">
        <f t="shared" si="829"/>
        <v>M</v>
      </c>
      <c r="T2966" s="19" t="str">
        <f>IF(Data!$F2963=0,"",Data!$F2963)</f>
        <v/>
      </c>
      <c r="U2966" s="19" t="str">
        <f>IF(Data!$G2963=0,"",Data!$G2963)</f>
        <v/>
      </c>
      <c r="V2966" s="19" t="str">
        <f>IF(Data!$D2963=0,"",Data!$D2963)</f>
        <v/>
      </c>
      <c r="W2966" s="19" t="str">
        <f>Data!$H2963</f>
        <v>Japonica</v>
      </c>
      <c r="Y2966" s="41" t="e">
        <f t="shared" si="824"/>
        <v>#REF!</v>
      </c>
      <c r="Z2966" s="8">
        <f t="shared" si="830"/>
        <v>10000</v>
      </c>
      <c r="AA2966" s="8" t="str">
        <f t="shared" si="831"/>
        <v>Sarasa [Sawada]</v>
      </c>
      <c r="AB2966" s="8" t="str">
        <f t="shared" si="832"/>
        <v>M</v>
      </c>
      <c r="AC2966" s="8" t="str">
        <f t="shared" si="833"/>
        <v/>
      </c>
      <c r="AD2966" s="8" t="str">
        <f t="shared" ref="AD2966:AD3029" si="838">U2966</f>
        <v/>
      </c>
      <c r="AE2966" s="8" t="str">
        <f t="shared" si="834"/>
        <v/>
      </c>
      <c r="AF2966" s="5">
        <f t="shared" si="835"/>
        <v>1939</v>
      </c>
      <c r="AG2966" s="46">
        <v>2963</v>
      </c>
      <c r="AH2966" s="47" t="str">
        <f t="shared" si="825"/>
        <v/>
      </c>
      <c r="AI2966" s="48" t="str">
        <f t="shared" si="826"/>
        <v/>
      </c>
      <c r="AK2966" s="22" t="e">
        <f>TRIM(#REF!)</f>
        <v>#REF!</v>
      </c>
      <c r="AL2966" s="23" t="e">
        <f>IF(#REF!=0,"",#REF!)</f>
        <v>#REF!</v>
      </c>
      <c r="AM2966" s="19" t="e">
        <f>IF(#REF!=0,"",#REF!)</f>
        <v>#REF!</v>
      </c>
      <c r="AN2966" s="23" t="e">
        <f>IF($AK2966="","",#REF!)</f>
        <v>#REF!</v>
      </c>
      <c r="AO2966" s="23" t="e">
        <f t="shared" si="836"/>
        <v>#REF!</v>
      </c>
      <c r="AP2966" s="19" t="e">
        <f>IF(#REF!=0,"",#REF!)</f>
        <v>#REF!</v>
      </c>
      <c r="AQ2966" s="19" t="e">
        <f>IF(#REF!=0,"",#REF!)</f>
        <v>#REF!</v>
      </c>
      <c r="AR2966" s="19" t="e">
        <f>IF(#REF!=0,"",#REF!)</f>
        <v>#REF!</v>
      </c>
      <c r="AS2966" s="19" t="e">
        <f>#REF!</f>
        <v>#REF!</v>
      </c>
    </row>
    <row r="2967" spans="11:45" ht="19.5" thickTop="1" thickBot="1" x14ac:dyDescent="0.25">
      <c r="K2967" s="19" t="str">
        <f t="shared" si="827"/>
        <v/>
      </c>
      <c r="L2967" s="19">
        <f t="shared" si="837"/>
        <v>10000</v>
      </c>
      <c r="M2967" s="22" t="str">
        <f>TRIM(Data!$N2964)</f>
        <v>Sarge Freeman</v>
      </c>
      <c r="N2967" s="22" t="str">
        <f>TRIM(Data!$A2964)</f>
        <v>Sarge Freeman</v>
      </c>
      <c r="O2967" s="23">
        <f>IF(Data!$B2964=0,"",Data!$B2964)</f>
        <v>1996</v>
      </c>
      <c r="P2967" s="19" t="str">
        <f>IF(Data!$C2964=0,"",Data!$C2964)</f>
        <v/>
      </c>
      <c r="Q2967" s="23" t="str">
        <f>IF($M2967="","",Data!$E2964)</f>
        <v>L</v>
      </c>
      <c r="R2967" s="23" t="str">
        <f t="shared" si="828"/>
        <v>L</v>
      </c>
      <c r="S2967" s="23" t="str">
        <f t="shared" si="829"/>
        <v>L</v>
      </c>
      <c r="T2967" s="19" t="str">
        <f>IF(Data!$F2964=0,"",Data!$F2964)</f>
        <v/>
      </c>
      <c r="U2967" s="19" t="str">
        <f>IF(Data!$G2964=0,"",Data!$G2964)</f>
        <v/>
      </c>
      <c r="V2967" s="19" t="str">
        <f>IF(Data!$D2964=0,"",Data!$D2964)</f>
        <v/>
      </c>
      <c r="W2967" s="19" t="str">
        <f>Data!$H2964</f>
        <v>Japonica</v>
      </c>
      <c r="Y2967" s="41" t="e">
        <f t="shared" si="824"/>
        <v>#REF!</v>
      </c>
      <c r="Z2967" s="8">
        <f t="shared" si="830"/>
        <v>10000</v>
      </c>
      <c r="AA2967" s="8" t="str">
        <f t="shared" si="831"/>
        <v>Sarge Freeman</v>
      </c>
      <c r="AB2967" s="8" t="str">
        <f t="shared" si="832"/>
        <v>L</v>
      </c>
      <c r="AC2967" s="8" t="str">
        <f t="shared" si="833"/>
        <v/>
      </c>
      <c r="AD2967" s="8" t="str">
        <f t="shared" si="838"/>
        <v/>
      </c>
      <c r="AE2967" s="8" t="str">
        <f t="shared" si="834"/>
        <v/>
      </c>
      <c r="AF2967" s="5">
        <f t="shared" si="835"/>
        <v>1996</v>
      </c>
      <c r="AG2967" s="46">
        <v>2964</v>
      </c>
      <c r="AH2967" s="47" t="str">
        <f t="shared" si="825"/>
        <v/>
      </c>
      <c r="AI2967" s="48" t="str">
        <f t="shared" si="826"/>
        <v/>
      </c>
      <c r="AK2967" s="22" t="e">
        <f>TRIM(#REF!)</f>
        <v>#REF!</v>
      </c>
      <c r="AL2967" s="23" t="e">
        <f>IF(#REF!=0,"",#REF!)</f>
        <v>#REF!</v>
      </c>
      <c r="AM2967" s="19" t="e">
        <f>IF(#REF!=0,"",#REF!)</f>
        <v>#REF!</v>
      </c>
      <c r="AN2967" s="23" t="e">
        <f>IF($AK2967="","",#REF!)</f>
        <v>#REF!</v>
      </c>
      <c r="AO2967" s="23" t="e">
        <f t="shared" si="836"/>
        <v>#REF!</v>
      </c>
      <c r="AP2967" s="19" t="e">
        <f>IF(#REF!=0,"",#REF!)</f>
        <v>#REF!</v>
      </c>
      <c r="AQ2967" s="19" t="e">
        <f>IF(#REF!=0,"",#REF!)</f>
        <v>#REF!</v>
      </c>
      <c r="AR2967" s="19" t="e">
        <f>IF(#REF!=0,"",#REF!)</f>
        <v>#REF!</v>
      </c>
      <c r="AS2967" s="19" t="e">
        <f>#REF!</f>
        <v>#REF!</v>
      </c>
    </row>
    <row r="2968" spans="11:45" ht="19.5" thickTop="1" thickBot="1" x14ac:dyDescent="0.25">
      <c r="K2968" s="19" t="str">
        <f t="shared" si="827"/>
        <v/>
      </c>
      <c r="L2968" s="19">
        <f t="shared" si="837"/>
        <v>10000</v>
      </c>
      <c r="M2968" s="22" t="str">
        <f>TRIM(Data!$N2965)</f>
        <v>Sarrel</v>
      </c>
      <c r="N2968" s="22" t="str">
        <f>TRIM(Data!$A2965)</f>
        <v>Sarrel (Sasanqua)</v>
      </c>
      <c r="O2968" s="23">
        <f>IF(Data!$B2965=0,"",Data!$B2965)</f>
        <v>1998</v>
      </c>
      <c r="P2968" s="19" t="str">
        <f>IF(Data!$C2965=0,"",Data!$C2965)</f>
        <v>1</v>
      </c>
      <c r="Q2968" s="23" t="str">
        <f>IF($M2968="","",Data!$E2965)</f>
        <v>S-M</v>
      </c>
      <c r="R2968" s="23" t="str">
        <f t="shared" si="828"/>
        <v>S</v>
      </c>
      <c r="S2968" s="23" t="str">
        <f t="shared" si="829"/>
        <v>S</v>
      </c>
      <c r="T2968" s="19" t="str">
        <f>IF(Data!$F2965=0,"",Data!$F2965)</f>
        <v/>
      </c>
      <c r="U2968" s="19" t="str">
        <f>IF(Data!$G2965=0,"",Data!$G2965)</f>
        <v/>
      </c>
      <c r="V2968" s="19" t="str">
        <f>IF(Data!$D2965=0,"",Data!$D2965)</f>
        <v/>
      </c>
      <c r="W2968" s="19" t="str">
        <f>Data!$H2965</f>
        <v>Sasanqua</v>
      </c>
      <c r="Y2968" s="41" t="e">
        <f t="shared" si="824"/>
        <v>#REF!</v>
      </c>
      <c r="Z2968" s="8">
        <f t="shared" si="830"/>
        <v>10000</v>
      </c>
      <c r="AA2968" s="8" t="str">
        <f t="shared" si="831"/>
        <v>Sarrel</v>
      </c>
      <c r="AB2968" s="8" t="str">
        <f t="shared" si="832"/>
        <v>S</v>
      </c>
      <c r="AC2968" s="8" t="str">
        <f t="shared" si="833"/>
        <v/>
      </c>
      <c r="AD2968" s="8" t="str">
        <f t="shared" si="838"/>
        <v/>
      </c>
      <c r="AE2968" s="8" t="str">
        <f t="shared" si="834"/>
        <v/>
      </c>
      <c r="AF2968" s="5">
        <f t="shared" si="835"/>
        <v>1998</v>
      </c>
      <c r="AG2968" s="46">
        <v>2965</v>
      </c>
      <c r="AH2968" s="47" t="str">
        <f t="shared" si="825"/>
        <v/>
      </c>
      <c r="AI2968" s="48" t="str">
        <f t="shared" si="826"/>
        <v/>
      </c>
      <c r="AK2968" s="22" t="e">
        <f>TRIM(#REF!)</f>
        <v>#REF!</v>
      </c>
      <c r="AL2968" s="23" t="e">
        <f>IF(#REF!=0,"",#REF!)</f>
        <v>#REF!</v>
      </c>
      <c r="AM2968" s="19" t="e">
        <f>IF(#REF!=0,"",#REF!)</f>
        <v>#REF!</v>
      </c>
      <c r="AN2968" s="23" t="e">
        <f>IF($AK2968="","",#REF!)</f>
        <v>#REF!</v>
      </c>
      <c r="AO2968" s="23" t="e">
        <f t="shared" si="836"/>
        <v>#REF!</v>
      </c>
      <c r="AP2968" s="19" t="e">
        <f>IF(#REF!=0,"",#REF!)</f>
        <v>#REF!</v>
      </c>
      <c r="AQ2968" s="19" t="e">
        <f>IF(#REF!=0,"",#REF!)</f>
        <v>#REF!</v>
      </c>
      <c r="AR2968" s="19" t="e">
        <f>IF(#REF!=0,"",#REF!)</f>
        <v>#REF!</v>
      </c>
      <c r="AS2968" s="19" t="e">
        <f>#REF!</f>
        <v>#REF!</v>
      </c>
    </row>
    <row r="2969" spans="11:45" ht="19.5" thickTop="1" thickBot="1" x14ac:dyDescent="0.25">
      <c r="K2969" s="19" t="str">
        <f t="shared" si="827"/>
        <v/>
      </c>
      <c r="L2969" s="19">
        <f t="shared" si="837"/>
        <v>10000</v>
      </c>
      <c r="M2969" s="22" t="str">
        <f>TRIM(Data!$N2966)</f>
        <v>Sassafras Zoe</v>
      </c>
      <c r="N2969" s="22" t="str">
        <f>TRIM(Data!$A2966)</f>
        <v>Sassafras Zoe</v>
      </c>
      <c r="O2969" s="23">
        <f>IF(Data!$B2966=0,"",Data!$B2966)</f>
        <v>2003</v>
      </c>
      <c r="P2969" s="19" t="str">
        <f>IF(Data!$C2966=0,"",Data!$C2966)</f>
        <v/>
      </c>
      <c r="Q2969" s="23" t="str">
        <f>IF($M2969="","",Data!$E2966)</f>
        <v>M</v>
      </c>
      <c r="R2969" s="23" t="str">
        <f t="shared" si="828"/>
        <v>M</v>
      </c>
      <c r="S2969" s="23" t="str">
        <f t="shared" si="829"/>
        <v>M</v>
      </c>
      <c r="T2969" s="19" t="str">
        <f>IF(Data!$F2966=0,"",Data!$F2966)</f>
        <v/>
      </c>
      <c r="U2969" s="19" t="str">
        <f>IF(Data!$G2966=0,"",Data!$G2966)</f>
        <v/>
      </c>
      <c r="V2969" s="19" t="str">
        <f>IF(Data!$D2966=0,"",Data!$D2966)</f>
        <v/>
      </c>
      <c r="W2969" s="19" t="str">
        <f>Data!$H2966</f>
        <v>Japonica</v>
      </c>
      <c r="Y2969" s="41" t="e">
        <f t="shared" si="824"/>
        <v>#REF!</v>
      </c>
      <c r="Z2969" s="8">
        <f t="shared" si="830"/>
        <v>10000</v>
      </c>
      <c r="AA2969" s="8" t="str">
        <f t="shared" si="831"/>
        <v>Sassafras Zoe</v>
      </c>
      <c r="AB2969" s="8" t="str">
        <f t="shared" si="832"/>
        <v>M</v>
      </c>
      <c r="AC2969" s="8" t="str">
        <f t="shared" si="833"/>
        <v/>
      </c>
      <c r="AD2969" s="8" t="str">
        <f t="shared" si="838"/>
        <v/>
      </c>
      <c r="AE2969" s="8" t="str">
        <f t="shared" si="834"/>
        <v/>
      </c>
      <c r="AF2969" s="5">
        <f t="shared" si="835"/>
        <v>2003</v>
      </c>
      <c r="AG2969" s="46">
        <v>2966</v>
      </c>
      <c r="AH2969" s="47" t="str">
        <f t="shared" si="825"/>
        <v/>
      </c>
      <c r="AI2969" s="48" t="str">
        <f t="shared" si="826"/>
        <v/>
      </c>
      <c r="AK2969" s="22" t="e">
        <f>TRIM(#REF!)</f>
        <v>#REF!</v>
      </c>
      <c r="AL2969" s="23" t="e">
        <f>IF(#REF!=0,"",#REF!)</f>
        <v>#REF!</v>
      </c>
      <c r="AM2969" s="19" t="e">
        <f>IF(#REF!=0,"",#REF!)</f>
        <v>#REF!</v>
      </c>
      <c r="AN2969" s="23" t="e">
        <f>IF($AK2969="","",#REF!)</f>
        <v>#REF!</v>
      </c>
      <c r="AO2969" s="23" t="e">
        <f t="shared" si="836"/>
        <v>#REF!</v>
      </c>
      <c r="AP2969" s="19" t="e">
        <f>IF(#REF!=0,"",#REF!)</f>
        <v>#REF!</v>
      </c>
      <c r="AQ2969" s="19" t="e">
        <f>IF(#REF!=0,"",#REF!)</f>
        <v>#REF!</v>
      </c>
      <c r="AR2969" s="19" t="e">
        <f>IF(#REF!=0,"",#REF!)</f>
        <v>#REF!</v>
      </c>
      <c r="AS2969" s="19" t="e">
        <f>#REF!</f>
        <v>#REF!</v>
      </c>
    </row>
    <row r="2970" spans="11:45" ht="19.5" thickTop="1" thickBot="1" x14ac:dyDescent="0.25">
      <c r="K2970" s="19" t="str">
        <f t="shared" si="827"/>
        <v/>
      </c>
      <c r="L2970" s="19">
        <f t="shared" si="837"/>
        <v>10000</v>
      </c>
      <c r="M2970" s="22" t="str">
        <f>TRIM(Data!$N2967)</f>
        <v>Satan's Robe</v>
      </c>
      <c r="N2970" s="22" t="str">
        <f>TRIM(Data!$A2967)</f>
        <v>Satan's Robe (R)</v>
      </c>
      <c r="O2970" s="23">
        <f>IF(Data!$B2967=0,"",Data!$B2967)</f>
        <v>1965</v>
      </c>
      <c r="P2970" s="19" t="str">
        <f>IF(Data!$C2967=0,"",Data!$C2967)</f>
        <v>1</v>
      </c>
      <c r="Q2970" s="23" t="str">
        <f>IF($M2970="","",Data!$E2967)</f>
        <v>L</v>
      </c>
      <c r="R2970" s="23" t="str">
        <f t="shared" si="828"/>
        <v>L</v>
      </c>
      <c r="S2970" s="23" t="str">
        <f t="shared" si="829"/>
        <v>L</v>
      </c>
      <c r="T2970" s="19" t="str">
        <f>IF(Data!$F2967=0,"",Data!$F2967)</f>
        <v/>
      </c>
      <c r="U2970" s="19" t="str">
        <f>IF(Data!$G2967=0,"",Data!$G2967)</f>
        <v/>
      </c>
      <c r="V2970" s="19" t="str">
        <f>IF(Data!$D2967=0,"",Data!$D2967)</f>
        <v/>
      </c>
      <c r="W2970" s="19" t="str">
        <f>Data!$H2967</f>
        <v>Reticulata</v>
      </c>
      <c r="Y2970" s="41" t="e">
        <f t="shared" si="824"/>
        <v>#REF!</v>
      </c>
      <c r="Z2970" s="8">
        <f t="shared" si="830"/>
        <v>10000</v>
      </c>
      <c r="AA2970" s="8" t="str">
        <f t="shared" si="831"/>
        <v>Satan's Robe</v>
      </c>
      <c r="AB2970" s="8" t="str">
        <f t="shared" si="832"/>
        <v>L</v>
      </c>
      <c r="AC2970" s="8" t="str">
        <f t="shared" si="833"/>
        <v/>
      </c>
      <c r="AD2970" s="8" t="str">
        <f t="shared" si="838"/>
        <v/>
      </c>
      <c r="AE2970" s="8" t="str">
        <f t="shared" si="834"/>
        <v/>
      </c>
      <c r="AF2970" s="5">
        <f t="shared" si="835"/>
        <v>1965</v>
      </c>
      <c r="AG2970" s="46">
        <v>2967</v>
      </c>
      <c r="AH2970" s="47" t="str">
        <f t="shared" si="825"/>
        <v/>
      </c>
      <c r="AI2970" s="48" t="str">
        <f t="shared" si="826"/>
        <v/>
      </c>
      <c r="AK2970" s="22" t="e">
        <f>TRIM(#REF!)</f>
        <v>#REF!</v>
      </c>
      <c r="AL2970" s="23" t="e">
        <f>IF(#REF!=0,"",#REF!)</f>
        <v>#REF!</v>
      </c>
      <c r="AM2970" s="19" t="e">
        <f>IF(#REF!=0,"",#REF!)</f>
        <v>#REF!</v>
      </c>
      <c r="AN2970" s="23" t="e">
        <f>IF($AK2970="","",#REF!)</f>
        <v>#REF!</v>
      </c>
      <c r="AO2970" s="23" t="e">
        <f t="shared" si="836"/>
        <v>#REF!</v>
      </c>
      <c r="AP2970" s="19" t="e">
        <f>IF(#REF!=0,"",#REF!)</f>
        <v>#REF!</v>
      </c>
      <c r="AQ2970" s="19" t="e">
        <f>IF(#REF!=0,"",#REF!)</f>
        <v>#REF!</v>
      </c>
      <c r="AR2970" s="19" t="e">
        <f>IF(#REF!=0,"",#REF!)</f>
        <v>#REF!</v>
      </c>
      <c r="AS2970" s="19" t="e">
        <f>#REF!</f>
        <v>#REF!</v>
      </c>
    </row>
    <row r="2971" spans="11:45" ht="19.5" thickTop="1" thickBot="1" x14ac:dyDescent="0.25">
      <c r="K2971" s="19" t="str">
        <f t="shared" si="827"/>
        <v/>
      </c>
      <c r="L2971" s="19">
        <f t="shared" si="837"/>
        <v>10000</v>
      </c>
      <c r="M2971" s="22" t="str">
        <f>TRIM(Data!$N2968)</f>
        <v>Satin Doll</v>
      </c>
      <c r="N2971" s="22" t="str">
        <f>TRIM(Data!$A2968)</f>
        <v>Satin Doll</v>
      </c>
      <c r="O2971" s="23">
        <f>IF(Data!$B2968=0,"",Data!$B2968)</f>
        <v>1999</v>
      </c>
      <c r="P2971" s="19" t="str">
        <f>IF(Data!$C2968=0,"",Data!$C2968)</f>
        <v/>
      </c>
      <c r="Q2971" s="23" t="str">
        <f>IF($M2971="","",Data!$E2968)</f>
        <v>M-L</v>
      </c>
      <c r="R2971" s="23" t="str">
        <f t="shared" si="828"/>
        <v>M</v>
      </c>
      <c r="S2971" s="23" t="str">
        <f t="shared" si="829"/>
        <v>M</v>
      </c>
      <c r="T2971" s="19" t="str">
        <f>IF(Data!$F2968=0,"",Data!$F2968)</f>
        <v/>
      </c>
      <c r="U2971" s="19" t="str">
        <f>IF(Data!$G2968=0,"",Data!$G2968)</f>
        <v/>
      </c>
      <c r="V2971" s="19" t="str">
        <f>IF(Data!$D2968=0,"",Data!$D2968)</f>
        <v/>
      </c>
      <c r="W2971" s="19" t="str">
        <f>Data!$H2968</f>
        <v>Japonica</v>
      </c>
      <c r="Y2971" s="41" t="e">
        <f t="shared" si="824"/>
        <v>#REF!</v>
      </c>
      <c r="Z2971" s="8">
        <f t="shared" si="830"/>
        <v>10000</v>
      </c>
      <c r="AA2971" s="8" t="str">
        <f t="shared" si="831"/>
        <v>Satin Doll</v>
      </c>
      <c r="AB2971" s="8" t="str">
        <f t="shared" si="832"/>
        <v>M</v>
      </c>
      <c r="AC2971" s="8" t="str">
        <f t="shared" si="833"/>
        <v/>
      </c>
      <c r="AD2971" s="8" t="str">
        <f t="shared" si="838"/>
        <v/>
      </c>
      <c r="AE2971" s="8" t="str">
        <f t="shared" si="834"/>
        <v/>
      </c>
      <c r="AF2971" s="5">
        <f t="shared" si="835"/>
        <v>1999</v>
      </c>
      <c r="AG2971" s="46">
        <v>2968</v>
      </c>
      <c r="AH2971" s="47" t="str">
        <f t="shared" si="825"/>
        <v/>
      </c>
      <c r="AI2971" s="48" t="str">
        <f t="shared" si="826"/>
        <v/>
      </c>
      <c r="AK2971" s="22" t="e">
        <f>TRIM(#REF!)</f>
        <v>#REF!</v>
      </c>
      <c r="AL2971" s="23" t="e">
        <f>IF(#REF!=0,"",#REF!)</f>
        <v>#REF!</v>
      </c>
      <c r="AM2971" s="19" t="e">
        <f>IF(#REF!=0,"",#REF!)</f>
        <v>#REF!</v>
      </c>
      <c r="AN2971" s="23" t="e">
        <f>IF($AK2971="","",#REF!)</f>
        <v>#REF!</v>
      </c>
      <c r="AO2971" s="23" t="e">
        <f t="shared" si="836"/>
        <v>#REF!</v>
      </c>
      <c r="AP2971" s="19" t="e">
        <f>IF(#REF!=0,"",#REF!)</f>
        <v>#REF!</v>
      </c>
      <c r="AQ2971" s="19" t="e">
        <f>IF(#REF!=0,"",#REF!)</f>
        <v>#REF!</v>
      </c>
      <c r="AR2971" s="19" t="e">
        <f>IF(#REF!=0,"",#REF!)</f>
        <v>#REF!</v>
      </c>
      <c r="AS2971" s="19" t="e">
        <f>#REF!</f>
        <v>#REF!</v>
      </c>
    </row>
    <row r="2972" spans="11:45" ht="19.5" thickTop="1" thickBot="1" x14ac:dyDescent="0.25">
      <c r="K2972" s="19" t="str">
        <f t="shared" si="827"/>
        <v/>
      </c>
      <c r="L2972" s="19">
        <f t="shared" si="837"/>
        <v>10000</v>
      </c>
      <c r="M2972" s="22" t="str">
        <f>TRIM(Data!$N2969)</f>
        <v>Satin Sheen</v>
      </c>
      <c r="N2972" s="22" t="str">
        <f>TRIM(Data!$A2969)</f>
        <v>Satin Sheen</v>
      </c>
      <c r="O2972" s="23">
        <f>IF(Data!$B2969=0,"",Data!$B2969)</f>
        <v>2018</v>
      </c>
      <c r="P2972" s="19" t="str">
        <f>IF(Data!$C2969=0,"",Data!$C2969)</f>
        <v>1</v>
      </c>
      <c r="Q2972" s="23" t="str">
        <f>IF($M2972="","",Data!$E2969)</f>
        <v>L</v>
      </c>
      <c r="R2972" s="23" t="str">
        <f t="shared" si="828"/>
        <v>L</v>
      </c>
      <c r="S2972" s="23" t="str">
        <f t="shared" si="829"/>
        <v>L</v>
      </c>
      <c r="T2972" s="19" t="str">
        <f>IF(Data!$F2969=0,"",Data!$F2969)</f>
        <v/>
      </c>
      <c r="U2972" s="19" t="str">
        <f>IF(Data!$G2969=0,"",Data!$G2969)</f>
        <v/>
      </c>
      <c r="V2972" s="19" t="str">
        <f>IF(Data!$D2969=0,"",Data!$D2969)</f>
        <v/>
      </c>
      <c r="W2972" s="19" t="str">
        <f>Data!$H2969</f>
        <v>Japonica</v>
      </c>
      <c r="Y2972" s="41" t="e">
        <f t="shared" si="824"/>
        <v>#REF!</v>
      </c>
      <c r="Z2972" s="8">
        <f t="shared" si="830"/>
        <v>10000</v>
      </c>
      <c r="AA2972" s="8" t="str">
        <f t="shared" si="831"/>
        <v>Satin Sheen</v>
      </c>
      <c r="AB2972" s="8" t="str">
        <f t="shared" si="832"/>
        <v>L</v>
      </c>
      <c r="AC2972" s="8" t="str">
        <f t="shared" si="833"/>
        <v/>
      </c>
      <c r="AD2972" s="8" t="str">
        <f t="shared" si="838"/>
        <v/>
      </c>
      <c r="AE2972" s="8" t="str">
        <f t="shared" si="834"/>
        <v/>
      </c>
      <c r="AF2972" s="5">
        <f t="shared" si="835"/>
        <v>2018</v>
      </c>
      <c r="AG2972" s="46">
        <v>2969</v>
      </c>
      <c r="AH2972" s="47" t="str">
        <f t="shared" si="825"/>
        <v/>
      </c>
      <c r="AI2972" s="48" t="str">
        <f t="shared" si="826"/>
        <v/>
      </c>
      <c r="AK2972" s="22" t="e">
        <f>TRIM(#REF!)</f>
        <v>#REF!</v>
      </c>
      <c r="AL2972" s="23" t="e">
        <f>IF(#REF!=0,"",#REF!)</f>
        <v>#REF!</v>
      </c>
      <c r="AM2972" s="19" t="e">
        <f>IF(#REF!=0,"",#REF!)</f>
        <v>#REF!</v>
      </c>
      <c r="AN2972" s="23" t="e">
        <f>IF($AK2972="","",#REF!)</f>
        <v>#REF!</v>
      </c>
      <c r="AO2972" s="23" t="e">
        <f t="shared" si="836"/>
        <v>#REF!</v>
      </c>
      <c r="AP2972" s="19" t="e">
        <f>IF(#REF!=0,"",#REF!)</f>
        <v>#REF!</v>
      </c>
      <c r="AQ2972" s="19" t="e">
        <f>IF(#REF!=0,"",#REF!)</f>
        <v>#REF!</v>
      </c>
      <c r="AR2972" s="19" t="e">
        <f>IF(#REF!=0,"",#REF!)</f>
        <v>#REF!</v>
      </c>
      <c r="AS2972" s="19" t="e">
        <f>#REF!</f>
        <v>#REF!</v>
      </c>
    </row>
    <row r="2973" spans="11:45" ht="19.5" thickTop="1" thickBot="1" x14ac:dyDescent="0.25">
      <c r="K2973" s="19" t="str">
        <f t="shared" si="827"/>
        <v/>
      </c>
      <c r="L2973" s="19">
        <f t="shared" si="837"/>
        <v>10000</v>
      </c>
      <c r="M2973" s="22" t="str">
        <f>TRIM(Data!$N2970)</f>
        <v>Satsuma</v>
      </c>
      <c r="N2973" s="22" t="str">
        <f>TRIM(Data!$A2970)</f>
        <v>Satsuma</v>
      </c>
      <c r="O2973" s="23">
        <f>IF(Data!$B2970=0,"",Data!$B2970)</f>
        <v>1979</v>
      </c>
      <c r="P2973" s="19" t="str">
        <f>IF(Data!$C2970=0,"",Data!$C2970)</f>
        <v>1</v>
      </c>
      <c r="Q2973" s="23" t="str">
        <f>IF($M2973="","",Data!$E2970)</f>
        <v>M-L</v>
      </c>
      <c r="R2973" s="23" t="str">
        <f t="shared" si="828"/>
        <v>M</v>
      </c>
      <c r="S2973" s="23" t="str">
        <f t="shared" si="829"/>
        <v>M</v>
      </c>
      <c r="T2973" s="19" t="str">
        <f>IF(Data!$F2970=0,"",Data!$F2970)</f>
        <v>WHITE</v>
      </c>
      <c r="U2973" s="19" t="str">
        <f>IF(Data!$G2970=0,"",Data!$G2970)</f>
        <v>FD</v>
      </c>
      <c r="V2973" s="19" t="str">
        <f>IF(Data!$D2970=0,"",Data!$D2970)</f>
        <v/>
      </c>
      <c r="W2973" s="19" t="str">
        <f>Data!$H2970</f>
        <v>Japonica</v>
      </c>
      <c r="Y2973" s="41" t="e">
        <f t="shared" si="824"/>
        <v>#REF!</v>
      </c>
      <c r="Z2973" s="8">
        <f t="shared" si="830"/>
        <v>10000</v>
      </c>
      <c r="AA2973" s="8" t="str">
        <f t="shared" si="831"/>
        <v>Satsuma</v>
      </c>
      <c r="AB2973" s="8" t="str">
        <f t="shared" si="832"/>
        <v>M</v>
      </c>
      <c r="AC2973" s="8" t="str">
        <f t="shared" si="833"/>
        <v>WHITE</v>
      </c>
      <c r="AD2973" s="8" t="str">
        <f t="shared" si="838"/>
        <v>FD</v>
      </c>
      <c r="AE2973" s="8" t="str">
        <f t="shared" si="834"/>
        <v/>
      </c>
      <c r="AF2973" s="5">
        <f t="shared" si="835"/>
        <v>1979</v>
      </c>
      <c r="AG2973" s="46">
        <v>2970</v>
      </c>
      <c r="AH2973" s="47" t="str">
        <f t="shared" si="825"/>
        <v/>
      </c>
      <c r="AI2973" s="48" t="str">
        <f t="shared" si="826"/>
        <v/>
      </c>
      <c r="AK2973" s="22" t="e">
        <f>TRIM(#REF!)</f>
        <v>#REF!</v>
      </c>
      <c r="AL2973" s="23" t="e">
        <f>IF(#REF!=0,"",#REF!)</f>
        <v>#REF!</v>
      </c>
      <c r="AM2973" s="19" t="e">
        <f>IF(#REF!=0,"",#REF!)</f>
        <v>#REF!</v>
      </c>
      <c r="AN2973" s="23" t="e">
        <f>IF($AK2973="","",#REF!)</f>
        <v>#REF!</v>
      </c>
      <c r="AO2973" s="23" t="e">
        <f t="shared" si="836"/>
        <v>#REF!</v>
      </c>
      <c r="AP2973" s="19" t="e">
        <f>IF(#REF!=0,"",#REF!)</f>
        <v>#REF!</v>
      </c>
      <c r="AQ2973" s="19" t="e">
        <f>IF(#REF!=0,"",#REF!)</f>
        <v>#REF!</v>
      </c>
      <c r="AR2973" s="19" t="e">
        <f>IF(#REF!=0,"",#REF!)</f>
        <v>#REF!</v>
      </c>
      <c r="AS2973" s="19" t="e">
        <f>#REF!</f>
        <v>#REF!</v>
      </c>
    </row>
    <row r="2974" spans="11:45" ht="19.5" thickTop="1" thickBot="1" x14ac:dyDescent="0.25">
      <c r="K2974" s="19" t="str">
        <f t="shared" si="827"/>
        <v/>
      </c>
      <c r="L2974" s="19">
        <f t="shared" si="837"/>
        <v>10000</v>
      </c>
      <c r="M2974" s="22" t="str">
        <f>TRIM(Data!$N2971)</f>
        <v>Satsuma-kurenai</v>
      </c>
      <c r="N2974" s="22" t="str">
        <f>TRIM(Data!$A2971)</f>
        <v>Satsuma-kurenai</v>
      </c>
      <c r="O2974" s="23">
        <f>IF(Data!$B2971=0,"",Data!$B2971)</f>
        <v>1996</v>
      </c>
      <c r="P2974" s="19" t="str">
        <f>IF(Data!$C2971=0,"",Data!$C2971)</f>
        <v>1</v>
      </c>
      <c r="Q2974" s="23" t="str">
        <f>IF($M2974="","",Data!$E2971)</f>
        <v>M-L</v>
      </c>
      <c r="R2974" s="23" t="str">
        <f t="shared" si="828"/>
        <v>M</v>
      </c>
      <c r="S2974" s="23" t="str">
        <f t="shared" si="829"/>
        <v>M</v>
      </c>
      <c r="T2974" s="19" t="str">
        <f>IF(Data!$F2971=0,"",Data!$F2971)</f>
        <v/>
      </c>
      <c r="U2974" s="19" t="str">
        <f>IF(Data!$G2971=0,"",Data!$G2971)</f>
        <v/>
      </c>
      <c r="V2974" s="19" t="str">
        <f>IF(Data!$D2971=0,"",Data!$D2971)</f>
        <v/>
      </c>
      <c r="W2974" s="19" t="str">
        <f>Data!$H2971</f>
        <v>Japonica</v>
      </c>
      <c r="Y2974" s="41" t="e">
        <f t="shared" si="824"/>
        <v>#REF!</v>
      </c>
      <c r="Z2974" s="8">
        <f t="shared" si="830"/>
        <v>10000</v>
      </c>
      <c r="AA2974" s="8" t="str">
        <f t="shared" si="831"/>
        <v>Satsuma-kurenai</v>
      </c>
      <c r="AB2974" s="8" t="str">
        <f t="shared" si="832"/>
        <v>M</v>
      </c>
      <c r="AC2974" s="8" t="str">
        <f t="shared" si="833"/>
        <v/>
      </c>
      <c r="AD2974" s="8" t="str">
        <f t="shared" si="838"/>
        <v/>
      </c>
      <c r="AE2974" s="8" t="str">
        <f t="shared" si="834"/>
        <v/>
      </c>
      <c r="AF2974" s="5">
        <f t="shared" si="835"/>
        <v>1996</v>
      </c>
      <c r="AG2974" s="46">
        <v>2971</v>
      </c>
      <c r="AH2974" s="47" t="str">
        <f t="shared" si="825"/>
        <v/>
      </c>
      <c r="AI2974" s="48" t="str">
        <f t="shared" si="826"/>
        <v/>
      </c>
      <c r="AK2974" s="22" t="e">
        <f>TRIM(#REF!)</f>
        <v>#REF!</v>
      </c>
      <c r="AL2974" s="23" t="e">
        <f>IF(#REF!=0,"",#REF!)</f>
        <v>#REF!</v>
      </c>
      <c r="AM2974" s="19" t="e">
        <f>IF(#REF!=0,"",#REF!)</f>
        <v>#REF!</v>
      </c>
      <c r="AN2974" s="23" t="e">
        <f>IF($AK2974="","",#REF!)</f>
        <v>#REF!</v>
      </c>
      <c r="AO2974" s="23" t="e">
        <f t="shared" si="836"/>
        <v>#REF!</v>
      </c>
      <c r="AP2974" s="19" t="e">
        <f>IF(#REF!=0,"",#REF!)</f>
        <v>#REF!</v>
      </c>
      <c r="AQ2974" s="19" t="e">
        <f>IF(#REF!=0,"",#REF!)</f>
        <v>#REF!</v>
      </c>
      <c r="AR2974" s="19" t="e">
        <f>IF(#REF!=0,"",#REF!)</f>
        <v>#REF!</v>
      </c>
      <c r="AS2974" s="19" t="e">
        <f>#REF!</f>
        <v>#REF!</v>
      </c>
    </row>
    <row r="2975" spans="11:45" ht="19.5" thickTop="1" thickBot="1" x14ac:dyDescent="0.25">
      <c r="K2975" s="19" t="str">
        <f t="shared" si="827"/>
        <v/>
      </c>
      <c r="L2975" s="19">
        <f t="shared" si="837"/>
        <v>10000</v>
      </c>
      <c r="M2975" s="22" t="str">
        <f>TRIM(Data!$N2972)</f>
        <v>Satsuma-beni</v>
      </c>
      <c r="N2975" s="22" t="str">
        <f>TRIM(Data!$A2972)</f>
        <v>Satsuma-beni (Satsuma Red)</v>
      </c>
      <c r="O2975" s="23">
        <f>IF(Data!$B2972=0,"",Data!$B2972)</f>
        <v>1986</v>
      </c>
      <c r="P2975" s="19" t="str">
        <f>IF(Data!$C2972=0,"",Data!$C2972)</f>
        <v/>
      </c>
      <c r="Q2975" s="23" t="str">
        <f>IF($M2975="","",Data!$E2972)</f>
        <v>L</v>
      </c>
      <c r="R2975" s="23" t="str">
        <f t="shared" si="828"/>
        <v>L</v>
      </c>
      <c r="S2975" s="23" t="str">
        <f t="shared" si="829"/>
        <v>L</v>
      </c>
      <c r="T2975" s="19" t="str">
        <f>IF(Data!$F2972=0,"",Data!$F2972)</f>
        <v/>
      </c>
      <c r="U2975" s="19" t="str">
        <f>IF(Data!$G2972=0,"",Data!$G2972)</f>
        <v/>
      </c>
      <c r="V2975" s="19" t="str">
        <f>IF(Data!$D2972=0,"",Data!$D2972)</f>
        <v/>
      </c>
      <c r="W2975" s="19" t="str">
        <f>Data!$H2972</f>
        <v>Japonica</v>
      </c>
      <c r="Y2975" s="41" t="e">
        <f t="shared" si="824"/>
        <v>#REF!</v>
      </c>
      <c r="Z2975" s="8">
        <f t="shared" si="830"/>
        <v>10000</v>
      </c>
      <c r="AA2975" s="8" t="str">
        <f t="shared" si="831"/>
        <v>Satsuma-beni</v>
      </c>
      <c r="AB2975" s="8" t="str">
        <f t="shared" si="832"/>
        <v>L</v>
      </c>
      <c r="AC2975" s="8" t="str">
        <f t="shared" si="833"/>
        <v/>
      </c>
      <c r="AD2975" s="8" t="str">
        <f t="shared" si="838"/>
        <v/>
      </c>
      <c r="AE2975" s="8" t="str">
        <f t="shared" si="834"/>
        <v/>
      </c>
      <c r="AF2975" s="5">
        <f t="shared" si="835"/>
        <v>1986</v>
      </c>
      <c r="AG2975" s="46">
        <v>2972</v>
      </c>
      <c r="AH2975" s="47" t="str">
        <f t="shared" si="825"/>
        <v/>
      </c>
      <c r="AI2975" s="48" t="str">
        <f t="shared" si="826"/>
        <v/>
      </c>
      <c r="AK2975" s="22" t="e">
        <f>TRIM(#REF!)</f>
        <v>#REF!</v>
      </c>
      <c r="AL2975" s="23" t="e">
        <f>IF(#REF!=0,"",#REF!)</f>
        <v>#REF!</v>
      </c>
      <c r="AM2975" s="19" t="e">
        <f>IF(#REF!=0,"",#REF!)</f>
        <v>#REF!</v>
      </c>
      <c r="AN2975" s="23" t="e">
        <f>IF($AK2975="","",#REF!)</f>
        <v>#REF!</v>
      </c>
      <c r="AO2975" s="23" t="e">
        <f t="shared" si="836"/>
        <v>#REF!</v>
      </c>
      <c r="AP2975" s="19" t="e">
        <f>IF(#REF!=0,"",#REF!)</f>
        <v>#REF!</v>
      </c>
      <c r="AQ2975" s="19" t="e">
        <f>IF(#REF!=0,"",#REF!)</f>
        <v>#REF!</v>
      </c>
      <c r="AR2975" s="19" t="e">
        <f>IF(#REF!=0,"",#REF!)</f>
        <v>#REF!</v>
      </c>
      <c r="AS2975" s="19" t="e">
        <f>#REF!</f>
        <v>#REF!</v>
      </c>
    </row>
    <row r="2976" spans="11:45" ht="19.5" thickTop="1" thickBot="1" x14ac:dyDescent="0.25">
      <c r="K2976" s="19" t="str">
        <f t="shared" si="827"/>
        <v/>
      </c>
      <c r="L2976" s="19">
        <f t="shared" si="837"/>
        <v>10000</v>
      </c>
      <c r="M2976" s="22" t="str">
        <f>TRIM(Data!$N2973)</f>
        <v>Saudade De Martins Branco</v>
      </c>
      <c r="N2976" s="22" t="str">
        <f>TRIM(Data!$A2973)</f>
        <v>Saudade De Martins Branco</v>
      </c>
      <c r="O2976" s="23">
        <f>IF(Data!$B2973=0,"",Data!$B2973)</f>
        <v>1920</v>
      </c>
      <c r="P2976" s="19" t="str">
        <f>IF(Data!$C2973=0,"",Data!$C2973)</f>
        <v/>
      </c>
      <c r="Q2976" s="23" t="str">
        <f>IF($M2976="","",Data!$E2973)</f>
        <v>L</v>
      </c>
      <c r="R2976" s="23" t="str">
        <f t="shared" si="828"/>
        <v>L</v>
      </c>
      <c r="S2976" s="23" t="str">
        <f t="shared" si="829"/>
        <v>L</v>
      </c>
      <c r="T2976" s="19" t="str">
        <f>IF(Data!$F2973=0,"",Data!$F2973)</f>
        <v/>
      </c>
      <c r="U2976" s="19" t="str">
        <f>IF(Data!$G2973=0,"",Data!$G2973)</f>
        <v/>
      </c>
      <c r="V2976" s="19" t="str">
        <f>IF(Data!$D2973=0,"",Data!$D2973)</f>
        <v/>
      </c>
      <c r="W2976" s="19" t="str">
        <f>Data!$H2973</f>
        <v>Japonica</v>
      </c>
      <c r="Y2976" s="41" t="e">
        <f t="shared" si="824"/>
        <v>#REF!</v>
      </c>
      <c r="Z2976" s="8">
        <f t="shared" si="830"/>
        <v>10000</v>
      </c>
      <c r="AA2976" s="8" t="str">
        <f t="shared" si="831"/>
        <v>Saudade De Martins Branco</v>
      </c>
      <c r="AB2976" s="8" t="str">
        <f t="shared" si="832"/>
        <v>L</v>
      </c>
      <c r="AC2976" s="8" t="str">
        <f t="shared" si="833"/>
        <v/>
      </c>
      <c r="AD2976" s="8" t="str">
        <f t="shared" si="838"/>
        <v/>
      </c>
      <c r="AE2976" s="8" t="str">
        <f t="shared" si="834"/>
        <v/>
      </c>
      <c r="AF2976" s="5">
        <f t="shared" si="835"/>
        <v>1920</v>
      </c>
      <c r="AG2976" s="46">
        <v>2973</v>
      </c>
      <c r="AH2976" s="47" t="str">
        <f t="shared" si="825"/>
        <v/>
      </c>
      <c r="AI2976" s="48" t="str">
        <f t="shared" si="826"/>
        <v/>
      </c>
      <c r="AK2976" s="22" t="e">
        <f>TRIM(#REF!)</f>
        <v>#REF!</v>
      </c>
      <c r="AL2976" s="23" t="e">
        <f>IF(#REF!=0,"",#REF!)</f>
        <v>#REF!</v>
      </c>
      <c r="AM2976" s="19" t="e">
        <f>IF(#REF!=0,"",#REF!)</f>
        <v>#REF!</v>
      </c>
      <c r="AN2976" s="23" t="e">
        <f>IF($AK2976="","",#REF!)</f>
        <v>#REF!</v>
      </c>
      <c r="AO2976" s="23" t="e">
        <f t="shared" si="836"/>
        <v>#REF!</v>
      </c>
      <c r="AP2976" s="19" t="e">
        <f>IF(#REF!=0,"",#REF!)</f>
        <v>#REF!</v>
      </c>
      <c r="AQ2976" s="19" t="e">
        <f>IF(#REF!=0,"",#REF!)</f>
        <v>#REF!</v>
      </c>
      <c r="AR2976" s="19" t="e">
        <f>IF(#REF!=0,"",#REF!)</f>
        <v>#REF!</v>
      </c>
      <c r="AS2976" s="19" t="e">
        <f>#REF!</f>
        <v>#REF!</v>
      </c>
    </row>
    <row r="2977" spans="11:45" ht="19.5" thickTop="1" thickBot="1" x14ac:dyDescent="0.25">
      <c r="K2977" s="19" t="str">
        <f t="shared" si="827"/>
        <v/>
      </c>
      <c r="L2977" s="19">
        <f t="shared" si="837"/>
        <v>10000</v>
      </c>
      <c r="M2977" s="22" t="str">
        <f>TRIM(Data!$N2974)</f>
        <v>Saul Habas</v>
      </c>
      <c r="N2977" s="22" t="str">
        <f>TRIM(Data!$A2974)</f>
        <v>Saul Habas</v>
      </c>
      <c r="O2977" s="23">
        <f>IF(Data!$B2974=0,"",Data!$B2974)</f>
        <v>1983</v>
      </c>
      <c r="P2977" s="19" t="str">
        <f>IF(Data!$C2974=0,"",Data!$C2974)</f>
        <v/>
      </c>
      <c r="Q2977" s="23" t="str">
        <f>IF($M2977="","",Data!$E2974)</f>
        <v>L-VL</v>
      </c>
      <c r="R2977" s="23" t="str">
        <f t="shared" si="828"/>
        <v>L</v>
      </c>
      <c r="S2977" s="23" t="str">
        <f t="shared" si="829"/>
        <v>L</v>
      </c>
      <c r="T2977" s="19" t="str">
        <f>IF(Data!$F2974=0,"",Data!$F2974)</f>
        <v/>
      </c>
      <c r="U2977" s="19" t="str">
        <f>IF(Data!$G2974=0,"",Data!$G2974)</f>
        <v/>
      </c>
      <c r="V2977" s="19" t="str">
        <f>IF(Data!$D2974=0,"",Data!$D2974)</f>
        <v/>
      </c>
      <c r="W2977" s="19" t="str">
        <f>Data!$H2974</f>
        <v>Japonica</v>
      </c>
      <c r="Y2977" s="41" t="e">
        <f t="shared" si="824"/>
        <v>#REF!</v>
      </c>
      <c r="Z2977" s="8">
        <f t="shared" si="830"/>
        <v>10000</v>
      </c>
      <c r="AA2977" s="8" t="str">
        <f t="shared" si="831"/>
        <v>Saul Habas</v>
      </c>
      <c r="AB2977" s="8" t="str">
        <f t="shared" si="832"/>
        <v>L</v>
      </c>
      <c r="AC2977" s="8" t="str">
        <f t="shared" si="833"/>
        <v/>
      </c>
      <c r="AD2977" s="8" t="str">
        <f t="shared" si="838"/>
        <v/>
      </c>
      <c r="AE2977" s="8" t="str">
        <f t="shared" si="834"/>
        <v/>
      </c>
      <c r="AF2977" s="5">
        <f t="shared" si="835"/>
        <v>1983</v>
      </c>
      <c r="AG2977" s="46">
        <v>2974</v>
      </c>
      <c r="AH2977" s="47" t="str">
        <f t="shared" si="825"/>
        <v/>
      </c>
      <c r="AI2977" s="48" t="str">
        <f t="shared" si="826"/>
        <v/>
      </c>
      <c r="AK2977" s="22" t="e">
        <f>TRIM(#REF!)</f>
        <v>#REF!</v>
      </c>
      <c r="AL2977" s="23" t="e">
        <f>IF(#REF!=0,"",#REF!)</f>
        <v>#REF!</v>
      </c>
      <c r="AM2977" s="19" t="e">
        <f>IF(#REF!=0,"",#REF!)</f>
        <v>#REF!</v>
      </c>
      <c r="AN2977" s="23" t="e">
        <f>IF($AK2977="","",#REF!)</f>
        <v>#REF!</v>
      </c>
      <c r="AO2977" s="23" t="e">
        <f t="shared" si="836"/>
        <v>#REF!</v>
      </c>
      <c r="AP2977" s="19" t="e">
        <f>IF(#REF!=0,"",#REF!)</f>
        <v>#REF!</v>
      </c>
      <c r="AQ2977" s="19" t="e">
        <f>IF(#REF!=0,"",#REF!)</f>
        <v>#REF!</v>
      </c>
      <c r="AR2977" s="19" t="e">
        <f>IF(#REF!=0,"",#REF!)</f>
        <v>#REF!</v>
      </c>
      <c r="AS2977" s="19" t="e">
        <f>#REF!</f>
        <v>#REF!</v>
      </c>
    </row>
    <row r="2978" spans="11:45" ht="19.5" thickTop="1" thickBot="1" x14ac:dyDescent="0.25">
      <c r="K2978" s="19" t="str">
        <f t="shared" si="827"/>
        <v/>
      </c>
      <c r="L2978" s="19">
        <f t="shared" si="837"/>
        <v>10000</v>
      </c>
      <c r="M2978" s="22" t="str">
        <f>TRIM(Data!$N2975)</f>
        <v>Sawada (See Sarasa)</v>
      </c>
      <c r="N2978" s="22" t="str">
        <f>TRIM(Data!$A2975)</f>
        <v>Sawada (See Sarasa)</v>
      </c>
      <c r="O2978" s="23">
        <f>IF(Data!$B2975=0,"",Data!$B2975)</f>
        <v>1939</v>
      </c>
      <c r="P2978" s="19" t="str">
        <f>IF(Data!$C2975=0,"",Data!$C2975)</f>
        <v/>
      </c>
      <c r="Q2978" s="23" t="str">
        <f>IF($M2978="","",Data!$E2975)</f>
        <v>M-L</v>
      </c>
      <c r="R2978" s="23" t="str">
        <f t="shared" si="828"/>
        <v>M</v>
      </c>
      <c r="S2978" s="23" t="str">
        <f t="shared" si="829"/>
        <v>M</v>
      </c>
      <c r="T2978" s="19" t="str">
        <f>IF(Data!$F2975=0,"",Data!$F2975)</f>
        <v/>
      </c>
      <c r="U2978" s="19" t="str">
        <f>IF(Data!$G2975=0,"",Data!$G2975)</f>
        <v/>
      </c>
      <c r="V2978" s="19" t="str">
        <f>IF(Data!$D2975=0,"",Data!$D2975)</f>
        <v/>
      </c>
      <c r="W2978" s="19" t="str">
        <f>Data!$H2975</f>
        <v>Japonica</v>
      </c>
      <c r="Y2978" s="41" t="e">
        <f t="shared" si="824"/>
        <v>#REF!</v>
      </c>
      <c r="Z2978" s="8">
        <f t="shared" si="830"/>
        <v>10000</v>
      </c>
      <c r="AA2978" s="8" t="str">
        <f t="shared" si="831"/>
        <v>Sawada (See Sarasa)</v>
      </c>
      <c r="AB2978" s="8" t="str">
        <f t="shared" si="832"/>
        <v>M</v>
      </c>
      <c r="AC2978" s="8" t="str">
        <f t="shared" si="833"/>
        <v/>
      </c>
      <c r="AD2978" s="8" t="str">
        <f t="shared" si="838"/>
        <v/>
      </c>
      <c r="AE2978" s="8" t="str">
        <f t="shared" si="834"/>
        <v/>
      </c>
      <c r="AF2978" s="5">
        <f t="shared" si="835"/>
        <v>1939</v>
      </c>
      <c r="AG2978" s="46">
        <v>2975</v>
      </c>
      <c r="AH2978" s="47" t="str">
        <f t="shared" si="825"/>
        <v/>
      </c>
      <c r="AI2978" s="48" t="str">
        <f t="shared" si="826"/>
        <v/>
      </c>
      <c r="AK2978" s="22" t="e">
        <f>TRIM(#REF!)</f>
        <v>#REF!</v>
      </c>
      <c r="AL2978" s="23" t="e">
        <f>IF(#REF!=0,"",#REF!)</f>
        <v>#REF!</v>
      </c>
      <c r="AM2978" s="19" t="e">
        <f>IF(#REF!=0,"",#REF!)</f>
        <v>#REF!</v>
      </c>
      <c r="AN2978" s="23" t="e">
        <f>IF($AK2978="","",#REF!)</f>
        <v>#REF!</v>
      </c>
      <c r="AO2978" s="23" t="e">
        <f t="shared" si="836"/>
        <v>#REF!</v>
      </c>
      <c r="AP2978" s="19" t="e">
        <f>IF(#REF!=0,"",#REF!)</f>
        <v>#REF!</v>
      </c>
      <c r="AQ2978" s="19" t="e">
        <f>IF(#REF!=0,"",#REF!)</f>
        <v>#REF!</v>
      </c>
      <c r="AR2978" s="19" t="e">
        <f>IF(#REF!=0,"",#REF!)</f>
        <v>#REF!</v>
      </c>
      <c r="AS2978" s="19" t="e">
        <f>#REF!</f>
        <v>#REF!</v>
      </c>
    </row>
    <row r="2979" spans="11:45" ht="19.5" thickTop="1" thickBot="1" x14ac:dyDescent="0.25">
      <c r="K2979" s="19" t="str">
        <f t="shared" si="827"/>
        <v/>
      </c>
      <c r="L2979" s="19">
        <f t="shared" si="837"/>
        <v>10000</v>
      </c>
      <c r="M2979" s="22" t="str">
        <f>TRIM(Data!$N2976)</f>
        <v>Sawada's Dream</v>
      </c>
      <c r="N2979" s="22" t="str">
        <f>TRIM(Data!$A2976)</f>
        <v>Sawada's Dream</v>
      </c>
      <c r="O2979" s="23">
        <f>IF(Data!$B2976=0,"",Data!$B2976)</f>
        <v>1958</v>
      </c>
      <c r="P2979" s="19" t="str">
        <f>IF(Data!$C2976=0,"",Data!$C2976)</f>
        <v>1</v>
      </c>
      <c r="Q2979" s="23" t="str">
        <f>IF($M2979="","",Data!$E2976)</f>
        <v>M</v>
      </c>
      <c r="R2979" s="23" t="str">
        <f t="shared" si="828"/>
        <v>M</v>
      </c>
      <c r="S2979" s="23" t="str">
        <f t="shared" si="829"/>
        <v>M</v>
      </c>
      <c r="T2979" s="19" t="str">
        <f>IF(Data!$F2976=0,"",Data!$F2976)</f>
        <v/>
      </c>
      <c r="U2979" s="19" t="str">
        <f>IF(Data!$G2976=0,"",Data!$G2976)</f>
        <v>FD</v>
      </c>
      <c r="V2979" s="19" t="str">
        <f>IF(Data!$D2976=0,"",Data!$D2976)</f>
        <v/>
      </c>
      <c r="W2979" s="19" t="str">
        <f>Data!$H2976</f>
        <v>Japonica</v>
      </c>
      <c r="Y2979" s="41" t="e">
        <f t="shared" si="824"/>
        <v>#REF!</v>
      </c>
      <c r="Z2979" s="8">
        <f t="shared" si="830"/>
        <v>10000</v>
      </c>
      <c r="AA2979" s="8" t="str">
        <f t="shared" si="831"/>
        <v>Sawada's Dream</v>
      </c>
      <c r="AB2979" s="8" t="str">
        <f t="shared" si="832"/>
        <v>M</v>
      </c>
      <c r="AC2979" s="8" t="str">
        <f t="shared" si="833"/>
        <v/>
      </c>
      <c r="AD2979" s="8" t="str">
        <f t="shared" si="838"/>
        <v>FD</v>
      </c>
      <c r="AE2979" s="8" t="str">
        <f t="shared" si="834"/>
        <v/>
      </c>
      <c r="AF2979" s="5">
        <f t="shared" si="835"/>
        <v>1958</v>
      </c>
      <c r="AG2979" s="46">
        <v>2976</v>
      </c>
      <c r="AH2979" s="47" t="str">
        <f t="shared" si="825"/>
        <v/>
      </c>
      <c r="AI2979" s="48" t="str">
        <f t="shared" si="826"/>
        <v/>
      </c>
      <c r="AK2979" s="22" t="e">
        <f>TRIM(#REF!)</f>
        <v>#REF!</v>
      </c>
      <c r="AL2979" s="23" t="e">
        <f>IF(#REF!=0,"",#REF!)</f>
        <v>#REF!</v>
      </c>
      <c r="AM2979" s="19" t="e">
        <f>IF(#REF!=0,"",#REF!)</f>
        <v>#REF!</v>
      </c>
      <c r="AN2979" s="23" t="e">
        <f>IF($AK2979="","",#REF!)</f>
        <v>#REF!</v>
      </c>
      <c r="AO2979" s="23" t="e">
        <f t="shared" si="836"/>
        <v>#REF!</v>
      </c>
      <c r="AP2979" s="19" t="e">
        <f>IF(#REF!=0,"",#REF!)</f>
        <v>#REF!</v>
      </c>
      <c r="AQ2979" s="19" t="e">
        <f>IF(#REF!=0,"",#REF!)</f>
        <v>#REF!</v>
      </c>
      <c r="AR2979" s="19" t="e">
        <f>IF(#REF!=0,"",#REF!)</f>
        <v>#REF!</v>
      </c>
      <c r="AS2979" s="19" t="e">
        <f>#REF!</f>
        <v>#REF!</v>
      </c>
    </row>
    <row r="2980" spans="11:45" ht="19.5" thickTop="1" thickBot="1" x14ac:dyDescent="0.25">
      <c r="K2980" s="19" t="str">
        <f t="shared" si="827"/>
        <v/>
      </c>
      <c r="L2980" s="19">
        <f t="shared" si="837"/>
        <v>10000</v>
      </c>
      <c r="M2980" s="22" t="str">
        <f>TRIM(Data!$N2977)</f>
        <v>Sawada's Mahogany</v>
      </c>
      <c r="N2980" s="22" t="str">
        <f>TRIM(Data!$A2977)</f>
        <v>Sawada's Mahogany</v>
      </c>
      <c r="O2980" s="23">
        <f>IF(Data!$B2977=0,"",Data!$B2977)</f>
        <v>1971</v>
      </c>
      <c r="P2980" s="19" t="str">
        <f>IF(Data!$C2977=0,"",Data!$C2977)</f>
        <v>1</v>
      </c>
      <c r="Q2980" s="23" t="str">
        <f>IF($M2980="","",Data!$E2977)</f>
        <v>M-L</v>
      </c>
      <c r="R2980" s="23" t="str">
        <f t="shared" si="828"/>
        <v>M</v>
      </c>
      <c r="S2980" s="23" t="str">
        <f t="shared" si="829"/>
        <v>M</v>
      </c>
      <c r="T2980" s="19" t="str">
        <f>IF(Data!$F2977=0,"",Data!$F2977)</f>
        <v/>
      </c>
      <c r="U2980" s="19" t="str">
        <f>IF(Data!$G2977=0,"",Data!$G2977)</f>
        <v/>
      </c>
      <c r="V2980" s="19" t="str">
        <f>IF(Data!$D2977=0,"",Data!$D2977)</f>
        <v/>
      </c>
      <c r="W2980" s="19" t="str">
        <f>Data!$H2977</f>
        <v>Japonica</v>
      </c>
      <c r="Y2980" s="41" t="e">
        <f t="shared" si="824"/>
        <v>#REF!</v>
      </c>
      <c r="Z2980" s="8">
        <f t="shared" si="830"/>
        <v>10000</v>
      </c>
      <c r="AA2980" s="8" t="str">
        <f t="shared" si="831"/>
        <v>Sawada's Mahogany</v>
      </c>
      <c r="AB2980" s="8" t="str">
        <f t="shared" si="832"/>
        <v>M</v>
      </c>
      <c r="AC2980" s="8" t="str">
        <f t="shared" si="833"/>
        <v/>
      </c>
      <c r="AD2980" s="8" t="str">
        <f t="shared" si="838"/>
        <v/>
      </c>
      <c r="AE2980" s="8" t="str">
        <f t="shared" si="834"/>
        <v/>
      </c>
      <c r="AF2980" s="5">
        <f t="shared" si="835"/>
        <v>1971</v>
      </c>
      <c r="AG2980" s="46">
        <v>2977</v>
      </c>
      <c r="AH2980" s="47" t="str">
        <f t="shared" si="825"/>
        <v/>
      </c>
      <c r="AI2980" s="48" t="str">
        <f t="shared" si="826"/>
        <v/>
      </c>
      <c r="AK2980" s="22" t="e">
        <f>TRIM(#REF!)</f>
        <v>#REF!</v>
      </c>
      <c r="AL2980" s="23" t="e">
        <f>IF(#REF!=0,"",#REF!)</f>
        <v>#REF!</v>
      </c>
      <c r="AM2980" s="19" t="e">
        <f>IF(#REF!=0,"",#REF!)</f>
        <v>#REF!</v>
      </c>
      <c r="AN2980" s="23" t="e">
        <f>IF($AK2980="","",#REF!)</f>
        <v>#REF!</v>
      </c>
      <c r="AO2980" s="23" t="e">
        <f t="shared" si="836"/>
        <v>#REF!</v>
      </c>
      <c r="AP2980" s="19" t="e">
        <f>IF(#REF!=0,"",#REF!)</f>
        <v>#REF!</v>
      </c>
      <c r="AQ2980" s="19" t="e">
        <f>IF(#REF!=0,"",#REF!)</f>
        <v>#REF!</v>
      </c>
      <c r="AR2980" s="19" t="e">
        <f>IF(#REF!=0,"",#REF!)</f>
        <v>#REF!</v>
      </c>
      <c r="AS2980" s="19" t="e">
        <f>#REF!</f>
        <v>#REF!</v>
      </c>
    </row>
    <row r="2981" spans="11:45" ht="19.5" thickTop="1" thickBot="1" x14ac:dyDescent="0.25">
      <c r="K2981" s="19" t="str">
        <f t="shared" si="827"/>
        <v/>
      </c>
      <c r="L2981" s="19">
        <f t="shared" si="837"/>
        <v>10000</v>
      </c>
      <c r="M2981" s="22" t="str">
        <f>TRIM(Data!$N2978)</f>
        <v>Scarlet Glory</v>
      </c>
      <c r="N2981" s="22" t="str">
        <f>TRIM(Data!$A2978)</f>
        <v>Scarlet Glory</v>
      </c>
      <c r="O2981" s="23">
        <f>IF(Data!$B2978=0,"",Data!$B2978)</f>
        <v>1984</v>
      </c>
      <c r="P2981" s="19" t="str">
        <f>IF(Data!$C2978=0,"",Data!$C2978)</f>
        <v>1</v>
      </c>
      <c r="Q2981" s="23" t="str">
        <f>IF($M2981="","",Data!$E2978)</f>
        <v>L-VL</v>
      </c>
      <c r="R2981" s="23" t="str">
        <f t="shared" si="828"/>
        <v>L</v>
      </c>
      <c r="S2981" s="23" t="str">
        <f t="shared" si="829"/>
        <v>L</v>
      </c>
      <c r="T2981" s="19" t="str">
        <f>IF(Data!$F2978=0,"",Data!$F2978)</f>
        <v/>
      </c>
      <c r="U2981" s="19" t="str">
        <f>IF(Data!$G2978=0,"",Data!$G2978)</f>
        <v/>
      </c>
      <c r="V2981" s="19" t="str">
        <f>IF(Data!$D2978=0,"",Data!$D2978)</f>
        <v/>
      </c>
      <c r="W2981" s="19" t="str">
        <f>Data!$H2978</f>
        <v>Japonica</v>
      </c>
      <c r="Y2981" s="41" t="e">
        <f t="shared" si="824"/>
        <v>#REF!</v>
      </c>
      <c r="Z2981" s="8">
        <f t="shared" si="830"/>
        <v>10000</v>
      </c>
      <c r="AA2981" s="8" t="str">
        <f t="shared" si="831"/>
        <v>Scarlet Glory</v>
      </c>
      <c r="AB2981" s="8" t="str">
        <f t="shared" si="832"/>
        <v>L</v>
      </c>
      <c r="AC2981" s="8" t="str">
        <f t="shared" si="833"/>
        <v/>
      </c>
      <c r="AD2981" s="8" t="str">
        <f t="shared" si="838"/>
        <v/>
      </c>
      <c r="AE2981" s="8" t="str">
        <f t="shared" si="834"/>
        <v/>
      </c>
      <c r="AF2981" s="5">
        <f t="shared" si="835"/>
        <v>1984</v>
      </c>
      <c r="AG2981" s="46">
        <v>2978</v>
      </c>
      <c r="AH2981" s="47" t="str">
        <f t="shared" si="825"/>
        <v/>
      </c>
      <c r="AI2981" s="48" t="str">
        <f t="shared" si="826"/>
        <v/>
      </c>
      <c r="AK2981" s="22" t="e">
        <f>TRIM(#REF!)</f>
        <v>#REF!</v>
      </c>
      <c r="AL2981" s="23" t="e">
        <f>IF(#REF!=0,"",#REF!)</f>
        <v>#REF!</v>
      </c>
      <c r="AM2981" s="19" t="e">
        <f>IF(#REF!=0,"",#REF!)</f>
        <v>#REF!</v>
      </c>
      <c r="AN2981" s="23" t="e">
        <f>IF($AK2981="","",#REF!)</f>
        <v>#REF!</v>
      </c>
      <c r="AO2981" s="23" t="e">
        <f t="shared" si="836"/>
        <v>#REF!</v>
      </c>
      <c r="AP2981" s="19" t="e">
        <f>IF(#REF!=0,"",#REF!)</f>
        <v>#REF!</v>
      </c>
      <c r="AQ2981" s="19" t="e">
        <f>IF(#REF!=0,"",#REF!)</f>
        <v>#REF!</v>
      </c>
      <c r="AR2981" s="19" t="e">
        <f>IF(#REF!=0,"",#REF!)</f>
        <v>#REF!</v>
      </c>
      <c r="AS2981" s="19" t="e">
        <f>#REF!</f>
        <v>#REF!</v>
      </c>
    </row>
    <row r="2982" spans="11:45" ht="19.5" thickTop="1" thickBot="1" x14ac:dyDescent="0.25">
      <c r="K2982" s="19" t="str">
        <f t="shared" si="827"/>
        <v/>
      </c>
      <c r="L2982" s="19">
        <f t="shared" si="837"/>
        <v>10000</v>
      </c>
      <c r="M2982" s="22" t="str">
        <f>TRIM(Data!$N2979)</f>
        <v>Scarlet O'Hara</v>
      </c>
      <c r="N2982" s="22" t="str">
        <f>TRIM(Data!$A2979)</f>
        <v>Scarlet O'Hara (C. M. Hovey Var.)</v>
      </c>
      <c r="O2982" s="23" t="str">
        <f>IF(Data!$B2979=0,"",Data!$B2979)</f>
        <v>1940's</v>
      </c>
      <c r="P2982" s="19" t="str">
        <f>IF(Data!$C2979=0,"",Data!$C2979)</f>
        <v>1</v>
      </c>
      <c r="Q2982" s="23" t="str">
        <f>IF($M2982="","",Data!$E2979)</f>
        <v>M</v>
      </c>
      <c r="R2982" s="23" t="str">
        <f t="shared" si="828"/>
        <v>M</v>
      </c>
      <c r="S2982" s="23" t="str">
        <f t="shared" si="829"/>
        <v>M</v>
      </c>
      <c r="T2982" s="19" t="str">
        <f>IF(Data!$F2979=0,"",Data!$F2979)</f>
        <v/>
      </c>
      <c r="U2982" s="19" t="str">
        <f>IF(Data!$G2979=0,"",Data!$G2979)</f>
        <v>FD</v>
      </c>
      <c r="V2982" s="19" t="str">
        <f>IF(Data!$D2979=0,"",Data!$D2979)</f>
        <v/>
      </c>
      <c r="W2982" s="19" t="str">
        <f>Data!$H2979</f>
        <v>Japonica</v>
      </c>
      <c r="Y2982" s="41" t="e">
        <f t="shared" si="824"/>
        <v>#REF!</v>
      </c>
      <c r="Z2982" s="8">
        <f t="shared" si="830"/>
        <v>10000</v>
      </c>
      <c r="AA2982" s="8" t="str">
        <f t="shared" si="831"/>
        <v>Scarlet O'Hara</v>
      </c>
      <c r="AB2982" s="8" t="str">
        <f t="shared" si="832"/>
        <v>M</v>
      </c>
      <c r="AC2982" s="8" t="str">
        <f t="shared" si="833"/>
        <v/>
      </c>
      <c r="AD2982" s="8" t="str">
        <f t="shared" si="838"/>
        <v>FD</v>
      </c>
      <c r="AE2982" s="8" t="str">
        <f t="shared" si="834"/>
        <v/>
      </c>
      <c r="AF2982" s="5" t="str">
        <f t="shared" si="835"/>
        <v>1940's</v>
      </c>
      <c r="AG2982" s="46">
        <v>2979</v>
      </c>
      <c r="AH2982" s="47" t="str">
        <f t="shared" si="825"/>
        <v/>
      </c>
      <c r="AI2982" s="48" t="str">
        <f t="shared" si="826"/>
        <v/>
      </c>
      <c r="AK2982" s="22" t="e">
        <f>TRIM(#REF!)</f>
        <v>#REF!</v>
      </c>
      <c r="AL2982" s="23" t="e">
        <f>IF(#REF!=0,"",#REF!)</f>
        <v>#REF!</v>
      </c>
      <c r="AM2982" s="19" t="e">
        <f>IF(#REF!=0,"",#REF!)</f>
        <v>#REF!</v>
      </c>
      <c r="AN2982" s="23" t="e">
        <f>IF($AK2982="","",#REF!)</f>
        <v>#REF!</v>
      </c>
      <c r="AO2982" s="23" t="e">
        <f t="shared" si="836"/>
        <v>#REF!</v>
      </c>
      <c r="AP2982" s="19" t="e">
        <f>IF(#REF!=0,"",#REF!)</f>
        <v>#REF!</v>
      </c>
      <c r="AQ2982" s="19" t="e">
        <f>IF(#REF!=0,"",#REF!)</f>
        <v>#REF!</v>
      </c>
      <c r="AR2982" s="19" t="e">
        <f>IF(#REF!=0,"",#REF!)</f>
        <v>#REF!</v>
      </c>
      <c r="AS2982" s="19" t="e">
        <f>#REF!</f>
        <v>#REF!</v>
      </c>
    </row>
    <row r="2983" spans="11:45" ht="19.5" thickTop="1" thickBot="1" x14ac:dyDescent="0.25">
      <c r="K2983" s="19" t="str">
        <f t="shared" si="827"/>
        <v/>
      </c>
      <c r="L2983" s="19">
        <f t="shared" si="837"/>
        <v>10000</v>
      </c>
      <c r="M2983" s="22" t="str">
        <f>TRIM(Data!$N2980)</f>
        <v>Scarlet Ribbons</v>
      </c>
      <c r="N2983" s="22" t="str">
        <f>TRIM(Data!$A2980)</f>
        <v>Scarlet Ribbons</v>
      </c>
      <c r="O2983" s="23">
        <f>IF(Data!$B2980=0,"",Data!$B2980)</f>
        <v>2013</v>
      </c>
      <c r="P2983" s="19" t="str">
        <f>IF(Data!$C2980=0,"",Data!$C2980)</f>
        <v>1</v>
      </c>
      <c r="Q2983" s="23" t="str">
        <f>IF($M2983="","",Data!$E2980)</f>
        <v>M</v>
      </c>
      <c r="R2983" s="23" t="str">
        <f t="shared" si="828"/>
        <v>M</v>
      </c>
      <c r="S2983" s="23" t="str">
        <f t="shared" si="829"/>
        <v>M</v>
      </c>
      <c r="T2983" s="19" t="str">
        <f>IF(Data!$F2980=0,"",Data!$F2980)</f>
        <v/>
      </c>
      <c r="U2983" s="19" t="str">
        <f>IF(Data!$G2980=0,"",Data!$G2980)</f>
        <v/>
      </c>
      <c r="V2983" s="19" t="str">
        <f>IF(Data!$D2980=0,"",Data!$D2980)</f>
        <v/>
      </c>
      <c r="W2983" s="19" t="str">
        <f>Data!$H2980</f>
        <v>Japonica</v>
      </c>
      <c r="Y2983" s="41" t="e">
        <f t="shared" si="824"/>
        <v>#REF!</v>
      </c>
      <c r="Z2983" s="8">
        <f t="shared" si="830"/>
        <v>10000</v>
      </c>
      <c r="AA2983" s="8" t="str">
        <f t="shared" si="831"/>
        <v>Scarlet Ribbons</v>
      </c>
      <c r="AB2983" s="8" t="str">
        <f t="shared" si="832"/>
        <v>M</v>
      </c>
      <c r="AC2983" s="8" t="str">
        <f t="shared" si="833"/>
        <v/>
      </c>
      <c r="AD2983" s="8" t="str">
        <f t="shared" si="838"/>
        <v/>
      </c>
      <c r="AE2983" s="8" t="str">
        <f t="shared" si="834"/>
        <v/>
      </c>
      <c r="AF2983" s="5">
        <f t="shared" si="835"/>
        <v>2013</v>
      </c>
      <c r="AG2983" s="46">
        <v>2980</v>
      </c>
      <c r="AH2983" s="47" t="str">
        <f t="shared" si="825"/>
        <v/>
      </c>
      <c r="AI2983" s="48" t="str">
        <f t="shared" si="826"/>
        <v/>
      </c>
      <c r="AK2983" s="22" t="e">
        <f>TRIM(#REF!)</f>
        <v>#REF!</v>
      </c>
      <c r="AL2983" s="23" t="e">
        <f>IF(#REF!=0,"",#REF!)</f>
        <v>#REF!</v>
      </c>
      <c r="AM2983" s="19" t="e">
        <f>IF(#REF!=0,"",#REF!)</f>
        <v>#REF!</v>
      </c>
      <c r="AN2983" s="23" t="e">
        <f>IF($AK2983="","",#REF!)</f>
        <v>#REF!</v>
      </c>
      <c r="AO2983" s="23" t="e">
        <f t="shared" si="836"/>
        <v>#REF!</v>
      </c>
      <c r="AP2983" s="19" t="e">
        <f>IF(#REF!=0,"",#REF!)</f>
        <v>#REF!</v>
      </c>
      <c r="AQ2983" s="19" t="e">
        <f>IF(#REF!=0,"",#REF!)</f>
        <v>#REF!</v>
      </c>
      <c r="AR2983" s="19" t="e">
        <f>IF(#REF!=0,"",#REF!)</f>
        <v>#REF!</v>
      </c>
      <c r="AS2983" s="19" t="e">
        <f>#REF!</f>
        <v>#REF!</v>
      </c>
    </row>
    <row r="2984" spans="11:45" ht="19.5" thickTop="1" thickBot="1" x14ac:dyDescent="0.25">
      <c r="K2984" s="19" t="str">
        <f t="shared" si="827"/>
        <v/>
      </c>
      <c r="L2984" s="19">
        <f t="shared" si="837"/>
        <v>10000</v>
      </c>
      <c r="M2984" s="22" t="str">
        <f>TRIM(Data!$N2981)</f>
        <v>Scarlet Temptation</v>
      </c>
      <c r="N2984" s="22" t="str">
        <f>TRIM(Data!$A2981)</f>
        <v>Scarlet Temptation (R)</v>
      </c>
      <c r="O2984" s="23">
        <f>IF(Data!$B2981=0,"",Data!$B2981)</f>
        <v>2008</v>
      </c>
      <c r="P2984" s="19" t="str">
        <f>IF(Data!$C2981=0,"",Data!$C2981)</f>
        <v>1</v>
      </c>
      <c r="Q2984" s="23" t="str">
        <f>IF($M2984="","",Data!$E2981)</f>
        <v>L</v>
      </c>
      <c r="R2984" s="23" t="str">
        <f t="shared" si="828"/>
        <v>L</v>
      </c>
      <c r="S2984" s="23" t="str">
        <f t="shared" si="829"/>
        <v>L</v>
      </c>
      <c r="T2984" s="19" t="str">
        <f>IF(Data!$F2981=0,"",Data!$F2981)</f>
        <v/>
      </c>
      <c r="U2984" s="19" t="str">
        <f>IF(Data!$G2981=0,"",Data!$G2981)</f>
        <v/>
      </c>
      <c r="V2984" s="19" t="str">
        <f>IF(Data!$D2981=0,"",Data!$D2981)</f>
        <v/>
      </c>
      <c r="W2984" s="19" t="str">
        <f>Data!$H2981</f>
        <v>Reticulata</v>
      </c>
      <c r="Y2984" s="41" t="e">
        <f t="shared" si="824"/>
        <v>#REF!</v>
      </c>
      <c r="Z2984" s="8">
        <f t="shared" si="830"/>
        <v>10000</v>
      </c>
      <c r="AA2984" s="8" t="str">
        <f t="shared" si="831"/>
        <v>Scarlet Temptation</v>
      </c>
      <c r="AB2984" s="8" t="str">
        <f t="shared" si="832"/>
        <v>L</v>
      </c>
      <c r="AC2984" s="8" t="str">
        <f t="shared" si="833"/>
        <v/>
      </c>
      <c r="AD2984" s="8" t="str">
        <f t="shared" si="838"/>
        <v/>
      </c>
      <c r="AE2984" s="8" t="str">
        <f t="shared" si="834"/>
        <v/>
      </c>
      <c r="AF2984" s="5">
        <f t="shared" si="835"/>
        <v>2008</v>
      </c>
      <c r="AG2984" s="46">
        <v>2981</v>
      </c>
      <c r="AH2984" s="47" t="str">
        <f t="shared" si="825"/>
        <v/>
      </c>
      <c r="AI2984" s="48" t="str">
        <f t="shared" si="826"/>
        <v/>
      </c>
      <c r="AK2984" s="22" t="e">
        <f>TRIM(#REF!)</f>
        <v>#REF!</v>
      </c>
      <c r="AL2984" s="23" t="e">
        <f>IF(#REF!=0,"",#REF!)</f>
        <v>#REF!</v>
      </c>
      <c r="AM2984" s="19" t="e">
        <f>IF(#REF!=0,"",#REF!)</f>
        <v>#REF!</v>
      </c>
      <c r="AN2984" s="23" t="e">
        <f>IF($AK2984="","",#REF!)</f>
        <v>#REF!</v>
      </c>
      <c r="AO2984" s="23" t="e">
        <f t="shared" si="836"/>
        <v>#REF!</v>
      </c>
      <c r="AP2984" s="19" t="e">
        <f>IF(#REF!=0,"",#REF!)</f>
        <v>#REF!</v>
      </c>
      <c r="AQ2984" s="19" t="e">
        <f>IF(#REF!=0,"",#REF!)</f>
        <v>#REF!</v>
      </c>
      <c r="AR2984" s="19" t="e">
        <f>IF(#REF!=0,"",#REF!)</f>
        <v>#REF!</v>
      </c>
      <c r="AS2984" s="19" t="e">
        <f>#REF!</f>
        <v>#REF!</v>
      </c>
    </row>
    <row r="2985" spans="11:45" ht="19.5" thickTop="1" thickBot="1" x14ac:dyDescent="0.25">
      <c r="K2985" s="19" t="str">
        <f t="shared" si="827"/>
        <v/>
      </c>
      <c r="L2985" s="19">
        <f t="shared" si="837"/>
        <v>10000</v>
      </c>
      <c r="M2985" s="22" t="str">
        <f>TRIM(Data!$N2982)</f>
        <v>Scented Fireglow</v>
      </c>
      <c r="N2985" s="22" t="str">
        <f>TRIM(Data!$A2982)</f>
        <v>Scented Fireglow</v>
      </c>
      <c r="O2985" s="23">
        <f>IF(Data!$B2982=0,"",Data!$B2982)</f>
        <v>1994</v>
      </c>
      <c r="P2985" s="19" t="str">
        <f>IF(Data!$C2982=0,"",Data!$C2982)</f>
        <v>1</v>
      </c>
      <c r="Q2985" s="23" t="str">
        <f>IF($M2985="","",Data!$E2982)</f>
        <v>M</v>
      </c>
      <c r="R2985" s="23" t="str">
        <f t="shared" si="828"/>
        <v>M</v>
      </c>
      <c r="S2985" s="23" t="str">
        <f t="shared" si="829"/>
        <v>M</v>
      </c>
      <c r="T2985" s="19" t="str">
        <f>IF(Data!$F2982=0,"",Data!$F2982)</f>
        <v/>
      </c>
      <c r="U2985" s="19" t="str">
        <f>IF(Data!$G2982=0,"",Data!$G2982)</f>
        <v/>
      </c>
      <c r="V2985" s="19" t="str">
        <f>IF(Data!$D2982=0,"",Data!$D2982)</f>
        <v/>
      </c>
      <c r="W2985" s="19" t="str">
        <f>Data!$H2982</f>
        <v>Japonica</v>
      </c>
      <c r="Y2985" s="41" t="e">
        <f t="shared" si="824"/>
        <v>#REF!</v>
      </c>
      <c r="Z2985" s="8">
        <f t="shared" si="830"/>
        <v>10000</v>
      </c>
      <c r="AA2985" s="8" t="str">
        <f t="shared" si="831"/>
        <v>Scented Fireglow</v>
      </c>
      <c r="AB2985" s="8" t="str">
        <f t="shared" si="832"/>
        <v>M</v>
      </c>
      <c r="AC2985" s="8" t="str">
        <f t="shared" si="833"/>
        <v/>
      </c>
      <c r="AD2985" s="8" t="str">
        <f t="shared" si="838"/>
        <v/>
      </c>
      <c r="AE2985" s="8" t="str">
        <f t="shared" si="834"/>
        <v/>
      </c>
      <c r="AF2985" s="5">
        <f t="shared" si="835"/>
        <v>1994</v>
      </c>
      <c r="AG2985" s="46">
        <v>2982</v>
      </c>
      <c r="AH2985" s="47" t="str">
        <f t="shared" si="825"/>
        <v/>
      </c>
      <c r="AI2985" s="48" t="str">
        <f t="shared" si="826"/>
        <v/>
      </c>
      <c r="AK2985" s="22" t="e">
        <f>TRIM(#REF!)</f>
        <v>#REF!</v>
      </c>
      <c r="AL2985" s="23" t="e">
        <f>IF(#REF!=0,"",#REF!)</f>
        <v>#REF!</v>
      </c>
      <c r="AM2985" s="19" t="e">
        <f>IF(#REF!=0,"",#REF!)</f>
        <v>#REF!</v>
      </c>
      <c r="AN2985" s="23" t="e">
        <f>IF($AK2985="","",#REF!)</f>
        <v>#REF!</v>
      </c>
      <c r="AO2985" s="23" t="e">
        <f t="shared" si="836"/>
        <v>#REF!</v>
      </c>
      <c r="AP2985" s="19" t="e">
        <f>IF(#REF!=0,"",#REF!)</f>
        <v>#REF!</v>
      </c>
      <c r="AQ2985" s="19" t="e">
        <f>IF(#REF!=0,"",#REF!)</f>
        <v>#REF!</v>
      </c>
      <c r="AR2985" s="19" t="e">
        <f>IF(#REF!=0,"",#REF!)</f>
        <v>#REF!</v>
      </c>
      <c r="AS2985" s="19" t="e">
        <f>#REF!</f>
        <v>#REF!</v>
      </c>
    </row>
    <row r="2986" spans="11:45" ht="19.5" thickTop="1" thickBot="1" x14ac:dyDescent="0.25">
      <c r="K2986" s="19" t="str">
        <f t="shared" si="827"/>
        <v/>
      </c>
      <c r="L2986" s="19">
        <f t="shared" si="837"/>
        <v>10000</v>
      </c>
      <c r="M2986" s="22" t="str">
        <f>TRIM(Data!$N2983)</f>
        <v>Scented Gem</v>
      </c>
      <c r="N2986" s="22" t="str">
        <f>TRIM(Data!$A2983)</f>
        <v>Scented Gem (H)</v>
      </c>
      <c r="O2986" s="23">
        <f>IF(Data!$B2983=0,"",Data!$B2983)</f>
        <v>1983</v>
      </c>
      <c r="P2986" s="19" t="str">
        <f>IF(Data!$C2983=0,"",Data!$C2983)</f>
        <v>1</v>
      </c>
      <c r="Q2986" s="23" t="str">
        <f>IF($M2986="","",Data!$E2983)</f>
        <v>Min</v>
      </c>
      <c r="R2986" s="23" t="str">
        <f t="shared" si="828"/>
        <v>Min</v>
      </c>
      <c r="S2986" s="23" t="str">
        <f t="shared" si="829"/>
        <v>Min</v>
      </c>
      <c r="T2986" s="19" t="str">
        <f>IF(Data!$F2983=0,"",Data!$F2983)</f>
        <v/>
      </c>
      <c r="U2986" s="19" t="str">
        <f>IF(Data!$G2983=0,"",Data!$G2983)</f>
        <v/>
      </c>
      <c r="V2986" s="19" t="str">
        <f>IF(Data!$D2983=0,"",Data!$D2983)</f>
        <v/>
      </c>
      <c r="W2986" s="19" t="str">
        <f>Data!$H2983</f>
        <v>NRH</v>
      </c>
      <c r="Y2986" s="41" t="e">
        <f t="shared" si="824"/>
        <v>#REF!</v>
      </c>
      <c r="Z2986" s="8">
        <f t="shared" si="830"/>
        <v>10000</v>
      </c>
      <c r="AA2986" s="8" t="str">
        <f t="shared" si="831"/>
        <v>Scented Gem</v>
      </c>
      <c r="AB2986" s="8" t="str">
        <f t="shared" si="832"/>
        <v>Min</v>
      </c>
      <c r="AC2986" s="8" t="str">
        <f t="shared" si="833"/>
        <v/>
      </c>
      <c r="AD2986" s="8" t="str">
        <f t="shared" si="838"/>
        <v/>
      </c>
      <c r="AE2986" s="8" t="str">
        <f t="shared" si="834"/>
        <v/>
      </c>
      <c r="AF2986" s="5">
        <f t="shared" si="835"/>
        <v>1983</v>
      </c>
      <c r="AG2986" s="46">
        <v>2983</v>
      </c>
      <c r="AH2986" s="47" t="str">
        <f t="shared" si="825"/>
        <v/>
      </c>
      <c r="AI2986" s="48" t="str">
        <f t="shared" si="826"/>
        <v/>
      </c>
      <c r="AK2986" s="22" t="e">
        <f>TRIM(#REF!)</f>
        <v>#REF!</v>
      </c>
      <c r="AL2986" s="23" t="e">
        <f>IF(#REF!=0,"",#REF!)</f>
        <v>#REF!</v>
      </c>
      <c r="AM2986" s="19" t="e">
        <f>IF(#REF!=0,"",#REF!)</f>
        <v>#REF!</v>
      </c>
      <c r="AN2986" s="23" t="e">
        <f>IF($AK2986="","",#REF!)</f>
        <v>#REF!</v>
      </c>
      <c r="AO2986" s="23" t="e">
        <f t="shared" si="836"/>
        <v>#REF!</v>
      </c>
      <c r="AP2986" s="19" t="e">
        <f>IF(#REF!=0,"",#REF!)</f>
        <v>#REF!</v>
      </c>
      <c r="AQ2986" s="19" t="e">
        <f>IF(#REF!=0,"",#REF!)</f>
        <v>#REF!</v>
      </c>
      <c r="AR2986" s="19" t="e">
        <f>IF(#REF!=0,"",#REF!)</f>
        <v>#REF!</v>
      </c>
      <c r="AS2986" s="19" t="e">
        <f>#REF!</f>
        <v>#REF!</v>
      </c>
    </row>
    <row r="2987" spans="11:45" ht="19.5" thickTop="1" thickBot="1" x14ac:dyDescent="0.25">
      <c r="K2987" s="19" t="str">
        <f t="shared" si="827"/>
        <v/>
      </c>
      <c r="L2987" s="19">
        <f t="shared" si="837"/>
        <v>10000</v>
      </c>
      <c r="M2987" s="22" t="str">
        <f>TRIM(Data!$N2984)</f>
        <v>Scented Snow</v>
      </c>
      <c r="N2987" s="22" t="str">
        <f>TRIM(Data!$A2984)</f>
        <v>Scented Snow (H)</v>
      </c>
      <c r="O2987" s="23">
        <f>IF(Data!$B2984=0,"",Data!$B2984)</f>
        <v>2008</v>
      </c>
      <c r="P2987" s="19" t="str">
        <f>IF(Data!$C2984=0,"",Data!$C2984)</f>
        <v>1</v>
      </c>
      <c r="Q2987" s="23" t="str">
        <f>IF($M2987="","",Data!$E2984)</f>
        <v>L</v>
      </c>
      <c r="R2987" s="23" t="str">
        <f t="shared" si="828"/>
        <v>L</v>
      </c>
      <c r="S2987" s="23" t="str">
        <f t="shared" si="829"/>
        <v>L</v>
      </c>
      <c r="T2987" s="19" t="str">
        <f>IF(Data!$F2984=0,"",Data!$F2984)</f>
        <v>WHITE</v>
      </c>
      <c r="U2987" s="19" t="str">
        <f>IF(Data!$G2984=0,"",Data!$G2984)</f>
        <v/>
      </c>
      <c r="V2987" s="19" t="str">
        <f>IF(Data!$D2984=0,"",Data!$D2984)</f>
        <v/>
      </c>
      <c r="W2987" s="19" t="str">
        <f>Data!$H2984</f>
        <v>NRH</v>
      </c>
      <c r="Y2987" s="41" t="e">
        <f t="shared" si="824"/>
        <v>#REF!</v>
      </c>
      <c r="Z2987" s="8">
        <f t="shared" si="830"/>
        <v>10000</v>
      </c>
      <c r="AA2987" s="8" t="str">
        <f t="shared" si="831"/>
        <v>Scented Snow</v>
      </c>
      <c r="AB2987" s="8" t="str">
        <f t="shared" si="832"/>
        <v>L</v>
      </c>
      <c r="AC2987" s="8" t="str">
        <f t="shared" si="833"/>
        <v>WHITE</v>
      </c>
      <c r="AD2987" s="8" t="str">
        <f t="shared" si="838"/>
        <v/>
      </c>
      <c r="AE2987" s="8" t="str">
        <f t="shared" si="834"/>
        <v/>
      </c>
      <c r="AF2987" s="5">
        <f t="shared" si="835"/>
        <v>2008</v>
      </c>
      <c r="AG2987" s="46">
        <v>2984</v>
      </c>
      <c r="AH2987" s="47" t="str">
        <f t="shared" si="825"/>
        <v/>
      </c>
      <c r="AI2987" s="48" t="str">
        <f t="shared" si="826"/>
        <v/>
      </c>
      <c r="AK2987" s="22" t="e">
        <f>TRIM(#REF!)</f>
        <v>#REF!</v>
      </c>
      <c r="AL2987" s="23" t="e">
        <f>IF(#REF!=0,"",#REF!)</f>
        <v>#REF!</v>
      </c>
      <c r="AM2987" s="19" t="e">
        <f>IF(#REF!=0,"",#REF!)</f>
        <v>#REF!</v>
      </c>
      <c r="AN2987" s="23" t="e">
        <f>IF($AK2987="","",#REF!)</f>
        <v>#REF!</v>
      </c>
      <c r="AO2987" s="23" t="e">
        <f t="shared" si="836"/>
        <v>#REF!</v>
      </c>
      <c r="AP2987" s="19" t="e">
        <f>IF(#REF!=0,"",#REF!)</f>
        <v>#REF!</v>
      </c>
      <c r="AQ2987" s="19" t="e">
        <f>IF(#REF!=0,"",#REF!)</f>
        <v>#REF!</v>
      </c>
      <c r="AR2987" s="19" t="e">
        <f>IF(#REF!=0,"",#REF!)</f>
        <v>#REF!</v>
      </c>
      <c r="AS2987" s="19" t="e">
        <f>#REF!</f>
        <v>#REF!</v>
      </c>
    </row>
    <row r="2988" spans="11:45" ht="19.5" thickTop="1" thickBot="1" x14ac:dyDescent="0.25">
      <c r="K2988" s="19" t="str">
        <f t="shared" si="827"/>
        <v/>
      </c>
      <c r="L2988" s="19">
        <f t="shared" si="837"/>
        <v>10000</v>
      </c>
      <c r="M2988" s="22" t="str">
        <f>TRIM(Data!$N2985)</f>
        <v>Scented Sun</v>
      </c>
      <c r="N2988" s="22" t="str">
        <f>TRIM(Data!$A2985)</f>
        <v>Scented Sun (H)</v>
      </c>
      <c r="O2988" s="23">
        <f>IF(Data!$B2985=0,"",Data!$B2985)</f>
        <v>1985</v>
      </c>
      <c r="P2988" s="19" t="str">
        <f>IF(Data!$C2985=0,"",Data!$C2985)</f>
        <v>1</v>
      </c>
      <c r="Q2988" s="23" t="str">
        <f>IF($M2988="","",Data!$E2985)</f>
        <v>L-VL</v>
      </c>
      <c r="R2988" s="23" t="str">
        <f t="shared" si="828"/>
        <v>L</v>
      </c>
      <c r="S2988" s="23" t="str">
        <f t="shared" si="829"/>
        <v>L</v>
      </c>
      <c r="T2988" s="19" t="str">
        <f>IF(Data!$F2985=0,"",Data!$F2985)</f>
        <v/>
      </c>
      <c r="U2988" s="19" t="str">
        <f>IF(Data!$G2985=0,"",Data!$G2985)</f>
        <v/>
      </c>
      <c r="V2988" s="19" t="str">
        <f>IF(Data!$D2985=0,"",Data!$D2985)</f>
        <v/>
      </c>
      <c r="W2988" s="19" t="str">
        <f>Data!$H2985</f>
        <v>NRH</v>
      </c>
      <c r="Y2988" s="41" t="e">
        <f t="shared" si="824"/>
        <v>#REF!</v>
      </c>
      <c r="Z2988" s="8">
        <f t="shared" si="830"/>
        <v>10000</v>
      </c>
      <c r="AA2988" s="8" t="str">
        <f t="shared" si="831"/>
        <v>Scented Sun</v>
      </c>
      <c r="AB2988" s="8" t="str">
        <f t="shared" si="832"/>
        <v>L</v>
      </c>
      <c r="AC2988" s="8" t="str">
        <f t="shared" si="833"/>
        <v/>
      </c>
      <c r="AD2988" s="8" t="str">
        <f t="shared" si="838"/>
        <v/>
      </c>
      <c r="AE2988" s="8" t="str">
        <f t="shared" si="834"/>
        <v/>
      </c>
      <c r="AF2988" s="5">
        <f t="shared" si="835"/>
        <v>1985</v>
      </c>
      <c r="AG2988" s="46">
        <v>2985</v>
      </c>
      <c r="AH2988" s="47" t="str">
        <f t="shared" si="825"/>
        <v/>
      </c>
      <c r="AI2988" s="48" t="str">
        <f t="shared" si="826"/>
        <v/>
      </c>
      <c r="AK2988" s="22" t="e">
        <f>TRIM(#REF!)</f>
        <v>#REF!</v>
      </c>
      <c r="AL2988" s="23" t="e">
        <f>IF(#REF!=0,"",#REF!)</f>
        <v>#REF!</v>
      </c>
      <c r="AM2988" s="19" t="e">
        <f>IF(#REF!=0,"",#REF!)</f>
        <v>#REF!</v>
      </c>
      <c r="AN2988" s="23" t="e">
        <f>IF($AK2988="","",#REF!)</f>
        <v>#REF!</v>
      </c>
      <c r="AO2988" s="23" t="e">
        <f t="shared" si="836"/>
        <v>#REF!</v>
      </c>
      <c r="AP2988" s="19" t="e">
        <f>IF(#REF!=0,"",#REF!)</f>
        <v>#REF!</v>
      </c>
      <c r="AQ2988" s="19" t="e">
        <f>IF(#REF!=0,"",#REF!)</f>
        <v>#REF!</v>
      </c>
      <c r="AR2988" s="19" t="e">
        <f>IF(#REF!=0,"",#REF!)</f>
        <v>#REF!</v>
      </c>
      <c r="AS2988" s="19" t="e">
        <f>#REF!</f>
        <v>#REF!</v>
      </c>
    </row>
    <row r="2989" spans="11:45" ht="19.5" thickTop="1" thickBot="1" x14ac:dyDescent="0.25">
      <c r="K2989" s="19" t="str">
        <f t="shared" si="827"/>
        <v/>
      </c>
      <c r="L2989" s="19">
        <f t="shared" si="837"/>
        <v>10000</v>
      </c>
      <c r="M2989" s="22" t="str">
        <f>TRIM(Data!$N2986)</f>
        <v>Scentsation</v>
      </c>
      <c r="N2989" s="22" t="str">
        <f>TRIM(Data!$A2986)</f>
        <v>Scentsation</v>
      </c>
      <c r="O2989" s="23">
        <f>IF(Data!$B2986=0,"",Data!$B2986)</f>
        <v>1967</v>
      </c>
      <c r="P2989" s="19" t="str">
        <f>IF(Data!$C2986=0,"",Data!$C2986)</f>
        <v>1</v>
      </c>
      <c r="Q2989" s="23" t="str">
        <f>IF($M2989="","",Data!$E2986)</f>
        <v>M-L</v>
      </c>
      <c r="R2989" s="23" t="str">
        <f t="shared" si="828"/>
        <v>M</v>
      </c>
      <c r="S2989" s="23" t="str">
        <f t="shared" si="829"/>
        <v>M</v>
      </c>
      <c r="T2989" s="19" t="str">
        <f>IF(Data!$F2986=0,"",Data!$F2986)</f>
        <v/>
      </c>
      <c r="U2989" s="19" t="str">
        <f>IF(Data!$G2986=0,"",Data!$G2986)</f>
        <v/>
      </c>
      <c r="V2989" s="19" t="str">
        <f>IF(Data!$D2986=0,"",Data!$D2986)</f>
        <v/>
      </c>
      <c r="W2989" s="19" t="str">
        <f>Data!$H2986</f>
        <v>Japonica</v>
      </c>
      <c r="Y2989" s="41" t="e">
        <f t="shared" si="824"/>
        <v>#REF!</v>
      </c>
      <c r="Z2989" s="8">
        <f t="shared" si="830"/>
        <v>10000</v>
      </c>
      <c r="AA2989" s="8" t="str">
        <f t="shared" si="831"/>
        <v>Scentsation</v>
      </c>
      <c r="AB2989" s="8" t="str">
        <f t="shared" si="832"/>
        <v>M</v>
      </c>
      <c r="AC2989" s="8" t="str">
        <f t="shared" si="833"/>
        <v/>
      </c>
      <c r="AD2989" s="8" t="str">
        <f t="shared" si="838"/>
        <v/>
      </c>
      <c r="AE2989" s="8" t="str">
        <f t="shared" si="834"/>
        <v/>
      </c>
      <c r="AF2989" s="5">
        <f t="shared" si="835"/>
        <v>1967</v>
      </c>
      <c r="AG2989" s="46">
        <v>2986</v>
      </c>
      <c r="AH2989" s="47" t="str">
        <f t="shared" si="825"/>
        <v/>
      </c>
      <c r="AI2989" s="48" t="str">
        <f t="shared" si="826"/>
        <v/>
      </c>
      <c r="AK2989" s="22" t="e">
        <f>TRIM(#REF!)</f>
        <v>#REF!</v>
      </c>
      <c r="AL2989" s="23" t="e">
        <f>IF(#REF!=0,"",#REF!)</f>
        <v>#REF!</v>
      </c>
      <c r="AM2989" s="19" t="e">
        <f>IF(#REF!=0,"",#REF!)</f>
        <v>#REF!</v>
      </c>
      <c r="AN2989" s="23" t="e">
        <f>IF($AK2989="","",#REF!)</f>
        <v>#REF!</v>
      </c>
      <c r="AO2989" s="23" t="e">
        <f t="shared" si="836"/>
        <v>#REF!</v>
      </c>
      <c r="AP2989" s="19" t="e">
        <f>IF(#REF!=0,"",#REF!)</f>
        <v>#REF!</v>
      </c>
      <c r="AQ2989" s="19" t="e">
        <f>IF(#REF!=0,"",#REF!)</f>
        <v>#REF!</v>
      </c>
      <c r="AR2989" s="19" t="e">
        <f>IF(#REF!=0,"",#REF!)</f>
        <v>#REF!</v>
      </c>
      <c r="AS2989" s="19" t="e">
        <f>#REF!</f>
        <v>#REF!</v>
      </c>
    </row>
    <row r="2990" spans="11:45" ht="19.5" thickTop="1" thickBot="1" x14ac:dyDescent="0.25">
      <c r="K2990" s="19" t="str">
        <f t="shared" si="827"/>
        <v/>
      </c>
      <c r="L2990" s="19">
        <f t="shared" si="837"/>
        <v>10000</v>
      </c>
      <c r="M2990" s="22" t="str">
        <f>TRIM(Data!$N2987)</f>
        <v>Scentuous</v>
      </c>
      <c r="N2990" s="22" t="str">
        <f>TRIM(Data!$A2987)</f>
        <v>Scentuous (H)</v>
      </c>
      <c r="O2990" s="23">
        <f>IF(Data!$B2987=0,"",Data!$B2987)</f>
        <v>1981</v>
      </c>
      <c r="P2990" s="19" t="str">
        <f>IF(Data!$C2987=0,"",Data!$C2987)</f>
        <v>1</v>
      </c>
      <c r="Q2990" s="23" t="str">
        <f>IF($M2990="","",Data!$E2987)</f>
        <v>S</v>
      </c>
      <c r="R2990" s="23" t="str">
        <f t="shared" si="828"/>
        <v>S</v>
      </c>
      <c r="S2990" s="23" t="str">
        <f t="shared" si="829"/>
        <v>S</v>
      </c>
      <c r="T2990" s="19" t="str">
        <f>IF(Data!$F2987=0,"",Data!$F2987)</f>
        <v/>
      </c>
      <c r="U2990" s="19" t="str">
        <f>IF(Data!$G2987=0,"",Data!$G2987)</f>
        <v/>
      </c>
      <c r="V2990" s="19" t="str">
        <f>IF(Data!$D2987=0,"",Data!$D2987)</f>
        <v/>
      </c>
      <c r="W2990" s="19" t="str">
        <f>Data!$H2987</f>
        <v>NRH</v>
      </c>
      <c r="Y2990" s="41" t="e">
        <f t="shared" si="824"/>
        <v>#REF!</v>
      </c>
      <c r="Z2990" s="8">
        <f t="shared" si="830"/>
        <v>10000</v>
      </c>
      <c r="AA2990" s="8" t="str">
        <f t="shared" si="831"/>
        <v>Scentuous</v>
      </c>
      <c r="AB2990" s="8" t="str">
        <f t="shared" si="832"/>
        <v>S</v>
      </c>
      <c r="AC2990" s="8" t="str">
        <f t="shared" si="833"/>
        <v/>
      </c>
      <c r="AD2990" s="8" t="str">
        <f t="shared" si="838"/>
        <v/>
      </c>
      <c r="AE2990" s="8" t="str">
        <f t="shared" si="834"/>
        <v/>
      </c>
      <c r="AF2990" s="5">
        <f t="shared" si="835"/>
        <v>1981</v>
      </c>
      <c r="AG2990" s="46">
        <v>2987</v>
      </c>
      <c r="AH2990" s="47" t="str">
        <f t="shared" si="825"/>
        <v/>
      </c>
      <c r="AI2990" s="48" t="str">
        <f t="shared" si="826"/>
        <v/>
      </c>
      <c r="AK2990" s="22" t="e">
        <f>TRIM(#REF!)</f>
        <v>#REF!</v>
      </c>
      <c r="AL2990" s="23" t="e">
        <f>IF(#REF!=0,"",#REF!)</f>
        <v>#REF!</v>
      </c>
      <c r="AM2990" s="19" t="e">
        <f>IF(#REF!=0,"",#REF!)</f>
        <v>#REF!</v>
      </c>
      <c r="AN2990" s="23" t="e">
        <f>IF($AK2990="","",#REF!)</f>
        <v>#REF!</v>
      </c>
      <c r="AO2990" s="23" t="e">
        <f t="shared" si="836"/>
        <v>#REF!</v>
      </c>
      <c r="AP2990" s="19" t="e">
        <f>IF(#REF!=0,"",#REF!)</f>
        <v>#REF!</v>
      </c>
      <c r="AQ2990" s="19" t="e">
        <f>IF(#REF!=0,"",#REF!)</f>
        <v>#REF!</v>
      </c>
      <c r="AR2990" s="19" t="e">
        <f>IF(#REF!=0,"",#REF!)</f>
        <v>#REF!</v>
      </c>
      <c r="AS2990" s="19" t="e">
        <f>#REF!</f>
        <v>#REF!</v>
      </c>
    </row>
    <row r="2991" spans="11:45" ht="19.5" thickTop="1" thickBot="1" x14ac:dyDescent="0.25">
      <c r="K2991" s="19" t="str">
        <f t="shared" si="827"/>
        <v/>
      </c>
      <c r="L2991" s="19">
        <f t="shared" si="837"/>
        <v>10000</v>
      </c>
      <c r="M2991" s="22" t="str">
        <f>TRIM(Data!$N2988)</f>
        <v>Scintillating Fragrance</v>
      </c>
      <c r="N2991" s="22" t="str">
        <f>TRIM(Data!$A2988)</f>
        <v>Scintillating Fragrance (H)</v>
      </c>
      <c r="O2991" s="23">
        <f>IF(Data!$B2988=0,"",Data!$B2988)</f>
        <v>2002</v>
      </c>
      <c r="P2991" s="19" t="str">
        <f>IF(Data!$C2988=0,"",Data!$C2988)</f>
        <v/>
      </c>
      <c r="Q2991" s="23" t="str">
        <f>IF($M2991="","",Data!$E2988)</f>
        <v>M</v>
      </c>
      <c r="R2991" s="23" t="str">
        <f t="shared" si="828"/>
        <v>M</v>
      </c>
      <c r="S2991" s="23" t="str">
        <f t="shared" si="829"/>
        <v>M</v>
      </c>
      <c r="T2991" s="19" t="str">
        <f>IF(Data!$F2988=0,"",Data!$F2988)</f>
        <v/>
      </c>
      <c r="U2991" s="19" t="str">
        <f>IF(Data!$G2988=0,"",Data!$G2988)</f>
        <v/>
      </c>
      <c r="V2991" s="19" t="str">
        <f>IF(Data!$D2988=0,"",Data!$D2988)</f>
        <v/>
      </c>
      <c r="W2991" s="19" t="str">
        <f>Data!$H2988</f>
        <v>NRH</v>
      </c>
      <c r="Y2991" s="41" t="e">
        <f t="shared" si="824"/>
        <v>#REF!</v>
      </c>
      <c r="Z2991" s="8">
        <f t="shared" si="830"/>
        <v>10000</v>
      </c>
      <c r="AA2991" s="8" t="str">
        <f t="shared" si="831"/>
        <v>Scintillating Fragrance</v>
      </c>
      <c r="AB2991" s="8" t="str">
        <f t="shared" si="832"/>
        <v>M</v>
      </c>
      <c r="AC2991" s="8" t="str">
        <f t="shared" si="833"/>
        <v/>
      </c>
      <c r="AD2991" s="8" t="str">
        <f t="shared" si="838"/>
        <v/>
      </c>
      <c r="AE2991" s="8" t="str">
        <f t="shared" si="834"/>
        <v/>
      </c>
      <c r="AF2991" s="5">
        <f t="shared" si="835"/>
        <v>2002</v>
      </c>
      <c r="AG2991" s="46">
        <v>2988</v>
      </c>
      <c r="AH2991" s="47" t="str">
        <f t="shared" si="825"/>
        <v/>
      </c>
      <c r="AI2991" s="48" t="str">
        <f t="shared" si="826"/>
        <v/>
      </c>
      <c r="AK2991" s="22" t="e">
        <f>TRIM(#REF!)</f>
        <v>#REF!</v>
      </c>
      <c r="AL2991" s="23" t="e">
        <f>IF(#REF!=0,"",#REF!)</f>
        <v>#REF!</v>
      </c>
      <c r="AM2991" s="19" t="e">
        <f>IF(#REF!=0,"",#REF!)</f>
        <v>#REF!</v>
      </c>
      <c r="AN2991" s="23" t="e">
        <f>IF($AK2991="","",#REF!)</f>
        <v>#REF!</v>
      </c>
      <c r="AO2991" s="23" t="e">
        <f t="shared" si="836"/>
        <v>#REF!</v>
      </c>
      <c r="AP2991" s="19" t="e">
        <f>IF(#REF!=0,"",#REF!)</f>
        <v>#REF!</v>
      </c>
      <c r="AQ2991" s="19" t="e">
        <f>IF(#REF!=0,"",#REF!)</f>
        <v>#REF!</v>
      </c>
      <c r="AR2991" s="19" t="e">
        <f>IF(#REF!=0,"",#REF!)</f>
        <v>#REF!</v>
      </c>
      <c r="AS2991" s="19" t="e">
        <f>#REF!</f>
        <v>#REF!</v>
      </c>
    </row>
    <row r="2992" spans="11:45" ht="19.5" thickTop="1" thickBot="1" x14ac:dyDescent="0.25">
      <c r="K2992" s="19" t="str">
        <f t="shared" si="827"/>
        <v/>
      </c>
      <c r="L2992" s="19">
        <f t="shared" si="837"/>
        <v>10000</v>
      </c>
      <c r="M2992" s="22" t="str">
        <f>TRIM(Data!$N2989)</f>
        <v>Scott Lewis</v>
      </c>
      <c r="N2992" s="22" t="str">
        <f>TRIM(Data!$A2989)</f>
        <v>Scott Lewis (R)</v>
      </c>
      <c r="O2992" s="23">
        <f>IF(Data!$B2989=0,"",Data!$B2989)</f>
        <v>2016</v>
      </c>
      <c r="P2992" s="19" t="str">
        <f>IF(Data!$C2989=0,"",Data!$C2989)</f>
        <v>1</v>
      </c>
      <c r="Q2992" s="23" t="str">
        <f>IF($M2992="","",Data!$E2989)</f>
        <v>VL</v>
      </c>
      <c r="R2992" s="23" t="str">
        <f t="shared" si="828"/>
        <v>VL</v>
      </c>
      <c r="S2992" s="23" t="str">
        <f t="shared" si="829"/>
        <v>VL</v>
      </c>
      <c r="T2992" s="19" t="str">
        <f>IF(Data!$F2989=0,"",Data!$F2989)</f>
        <v/>
      </c>
      <c r="U2992" s="19" t="str">
        <f>IF(Data!$G2989=0,"",Data!$G2989)</f>
        <v/>
      </c>
      <c r="V2992" s="19" t="str">
        <f>IF(Data!$D2989=0,"",Data!$D2989)</f>
        <v/>
      </c>
      <c r="W2992" s="19" t="str">
        <f>Data!$H2989</f>
        <v>Reticulata</v>
      </c>
      <c r="Y2992" s="41" t="e">
        <f t="shared" si="824"/>
        <v>#REF!</v>
      </c>
      <c r="Z2992" s="8">
        <f t="shared" si="830"/>
        <v>10000</v>
      </c>
      <c r="AA2992" s="8" t="str">
        <f t="shared" si="831"/>
        <v>Scott Lewis</v>
      </c>
      <c r="AB2992" s="8" t="str">
        <f t="shared" si="832"/>
        <v>VL</v>
      </c>
      <c r="AC2992" s="8" t="str">
        <f t="shared" si="833"/>
        <v/>
      </c>
      <c r="AD2992" s="8" t="str">
        <f t="shared" si="838"/>
        <v/>
      </c>
      <c r="AE2992" s="8" t="str">
        <f t="shared" si="834"/>
        <v/>
      </c>
      <c r="AF2992" s="5">
        <f t="shared" si="835"/>
        <v>2016</v>
      </c>
      <c r="AG2992" s="46">
        <v>2989</v>
      </c>
      <c r="AH2992" s="47" t="str">
        <f t="shared" si="825"/>
        <v/>
      </c>
      <c r="AI2992" s="48" t="str">
        <f t="shared" si="826"/>
        <v/>
      </c>
      <c r="AK2992" s="22" t="e">
        <f>TRIM(#REF!)</f>
        <v>#REF!</v>
      </c>
      <c r="AL2992" s="23" t="e">
        <f>IF(#REF!=0,"",#REF!)</f>
        <v>#REF!</v>
      </c>
      <c r="AM2992" s="19" t="e">
        <f>IF(#REF!=0,"",#REF!)</f>
        <v>#REF!</v>
      </c>
      <c r="AN2992" s="23" t="e">
        <f>IF($AK2992="","",#REF!)</f>
        <v>#REF!</v>
      </c>
      <c r="AO2992" s="23" t="e">
        <f t="shared" si="836"/>
        <v>#REF!</v>
      </c>
      <c r="AP2992" s="19" t="e">
        <f>IF(#REF!=0,"",#REF!)</f>
        <v>#REF!</v>
      </c>
      <c r="AQ2992" s="19" t="e">
        <f>IF(#REF!=0,"",#REF!)</f>
        <v>#REF!</v>
      </c>
      <c r="AR2992" s="19" t="e">
        <f>IF(#REF!=0,"",#REF!)</f>
        <v>#REF!</v>
      </c>
      <c r="AS2992" s="19" t="e">
        <f>#REF!</f>
        <v>#REF!</v>
      </c>
    </row>
    <row r="2993" spans="11:45" ht="19.5" thickTop="1" thickBot="1" x14ac:dyDescent="0.25">
      <c r="K2993" s="19" t="str">
        <f t="shared" si="827"/>
        <v/>
      </c>
      <c r="L2993" s="19">
        <f t="shared" si="837"/>
        <v>10000</v>
      </c>
      <c r="M2993" s="22" t="str">
        <f>TRIM(Data!$N2990)</f>
        <v>Scott Maphis</v>
      </c>
      <c r="N2993" s="22" t="str">
        <f>TRIM(Data!$A2990)</f>
        <v>Scott Maphis (R)</v>
      </c>
      <c r="O2993" s="23">
        <f>IF(Data!$B2990=0,"",Data!$B2990)</f>
        <v>2015</v>
      </c>
      <c r="P2993" s="19" t="str">
        <f>IF(Data!$C2990=0,"",Data!$C2990)</f>
        <v>1</v>
      </c>
      <c r="Q2993" s="23" t="str">
        <f>IF($M2993="","",Data!$E2990)</f>
        <v>VL</v>
      </c>
      <c r="R2993" s="23" t="str">
        <f t="shared" si="828"/>
        <v>VL</v>
      </c>
      <c r="S2993" s="23" t="str">
        <f t="shared" si="829"/>
        <v>VL</v>
      </c>
      <c r="T2993" s="19" t="str">
        <f>IF(Data!$F2990=0,"",Data!$F2990)</f>
        <v/>
      </c>
      <c r="U2993" s="19" t="str">
        <f>IF(Data!$G2990=0,"",Data!$G2990)</f>
        <v/>
      </c>
      <c r="V2993" s="19" t="str">
        <f>IF(Data!$D2990=0,"",Data!$D2990)</f>
        <v/>
      </c>
      <c r="W2993" s="19" t="str">
        <f>Data!$H2990</f>
        <v>Reticulata</v>
      </c>
      <c r="Y2993" s="41" t="e">
        <f t="shared" si="824"/>
        <v>#REF!</v>
      </c>
      <c r="Z2993" s="8">
        <f t="shared" si="830"/>
        <v>10000</v>
      </c>
      <c r="AA2993" s="8" t="str">
        <f t="shared" si="831"/>
        <v>Scott Maphis</v>
      </c>
      <c r="AB2993" s="8" t="str">
        <f t="shared" si="832"/>
        <v>VL</v>
      </c>
      <c r="AC2993" s="8" t="str">
        <f t="shared" si="833"/>
        <v/>
      </c>
      <c r="AD2993" s="8" t="str">
        <f t="shared" si="838"/>
        <v/>
      </c>
      <c r="AE2993" s="8" t="str">
        <f t="shared" si="834"/>
        <v/>
      </c>
      <c r="AF2993" s="5">
        <f t="shared" si="835"/>
        <v>2015</v>
      </c>
      <c r="AG2993" s="46">
        <v>2990</v>
      </c>
      <c r="AH2993" s="47" t="str">
        <f t="shared" si="825"/>
        <v/>
      </c>
      <c r="AI2993" s="48" t="str">
        <f t="shared" si="826"/>
        <v/>
      </c>
      <c r="AK2993" s="22" t="e">
        <f>TRIM(#REF!)</f>
        <v>#REF!</v>
      </c>
      <c r="AL2993" s="23" t="e">
        <f>IF(#REF!=0,"",#REF!)</f>
        <v>#REF!</v>
      </c>
      <c r="AM2993" s="19" t="e">
        <f>IF(#REF!=0,"",#REF!)</f>
        <v>#REF!</v>
      </c>
      <c r="AN2993" s="23" t="e">
        <f>IF($AK2993="","",#REF!)</f>
        <v>#REF!</v>
      </c>
      <c r="AO2993" s="23" t="e">
        <f t="shared" si="836"/>
        <v>#REF!</v>
      </c>
      <c r="AP2993" s="19" t="e">
        <f>IF(#REF!=0,"",#REF!)</f>
        <v>#REF!</v>
      </c>
      <c r="AQ2993" s="19" t="e">
        <f>IF(#REF!=0,"",#REF!)</f>
        <v>#REF!</v>
      </c>
      <c r="AR2993" s="19" t="e">
        <f>IF(#REF!=0,"",#REF!)</f>
        <v>#REF!</v>
      </c>
      <c r="AS2993" s="19" t="e">
        <f>#REF!</f>
        <v>#REF!</v>
      </c>
    </row>
    <row r="2994" spans="11:45" ht="19.5" thickTop="1" thickBot="1" x14ac:dyDescent="0.25">
      <c r="K2994" s="19" t="str">
        <f t="shared" si="827"/>
        <v/>
      </c>
      <c r="L2994" s="19">
        <f t="shared" si="837"/>
        <v>10000</v>
      </c>
      <c r="M2994" s="22" t="str">
        <f>TRIM(Data!$N2991)</f>
        <v>Se Ba Bian (See Eighten Year-Old Maiden)</v>
      </c>
      <c r="N2994" s="22" t="str">
        <f>TRIM(Data!$A2991)</f>
        <v>Se Ba Bian (R) (See Eighten Year-Old Maiden)</v>
      </c>
      <c r="O2994" s="23">
        <f>IF(Data!$B2991=0,"",Data!$B2991)</f>
        <v>2012</v>
      </c>
      <c r="P2994" s="19" t="str">
        <f>IF(Data!$C2991=0,"",Data!$C2991)</f>
        <v/>
      </c>
      <c r="Q2994" s="23" t="str">
        <f>IF($M2994="","",Data!$E2991)</f>
        <v>L</v>
      </c>
      <c r="R2994" s="23" t="str">
        <f t="shared" si="828"/>
        <v>L</v>
      </c>
      <c r="S2994" s="23" t="str">
        <f t="shared" si="829"/>
        <v>L</v>
      </c>
      <c r="T2994" s="19" t="str">
        <f>IF(Data!$F2991=0,"",Data!$F2991)</f>
        <v/>
      </c>
      <c r="U2994" s="19" t="str">
        <f>IF(Data!$G2991=0,"",Data!$G2991)</f>
        <v/>
      </c>
      <c r="V2994" s="19" t="str">
        <f>IF(Data!$D2991=0,"",Data!$D2991)</f>
        <v/>
      </c>
      <c r="W2994" s="19" t="str">
        <f>Data!$H2991</f>
        <v>Reticulata</v>
      </c>
      <c r="Y2994" s="41" t="e">
        <f t="shared" si="824"/>
        <v>#REF!</v>
      </c>
      <c r="Z2994" s="8">
        <f t="shared" si="830"/>
        <v>10000</v>
      </c>
      <c r="AA2994" s="8" t="str">
        <f t="shared" si="831"/>
        <v>Se Ba Bian (See Eighten Year-Old Maiden)</v>
      </c>
      <c r="AB2994" s="8" t="str">
        <f t="shared" si="832"/>
        <v>L</v>
      </c>
      <c r="AC2994" s="8" t="str">
        <f t="shared" si="833"/>
        <v/>
      </c>
      <c r="AD2994" s="8" t="str">
        <f t="shared" si="838"/>
        <v/>
      </c>
      <c r="AE2994" s="8" t="str">
        <f t="shared" si="834"/>
        <v/>
      </c>
      <c r="AF2994" s="5">
        <f t="shared" si="835"/>
        <v>2012</v>
      </c>
      <c r="AG2994" s="46">
        <v>2991</v>
      </c>
      <c r="AH2994" s="47" t="str">
        <f t="shared" si="825"/>
        <v/>
      </c>
      <c r="AI2994" s="48" t="str">
        <f t="shared" si="826"/>
        <v/>
      </c>
      <c r="AK2994" s="22" t="e">
        <f>TRIM(#REF!)</f>
        <v>#REF!</v>
      </c>
      <c r="AL2994" s="23" t="e">
        <f>IF(#REF!=0,"",#REF!)</f>
        <v>#REF!</v>
      </c>
      <c r="AM2994" s="19" t="e">
        <f>IF(#REF!=0,"",#REF!)</f>
        <v>#REF!</v>
      </c>
      <c r="AN2994" s="23" t="e">
        <f>IF($AK2994="","",#REF!)</f>
        <v>#REF!</v>
      </c>
      <c r="AO2994" s="23" t="e">
        <f t="shared" si="836"/>
        <v>#REF!</v>
      </c>
      <c r="AP2994" s="19" t="e">
        <f>IF(#REF!=0,"",#REF!)</f>
        <v>#REF!</v>
      </c>
      <c r="AQ2994" s="19" t="e">
        <f>IF(#REF!=0,"",#REF!)</f>
        <v>#REF!</v>
      </c>
      <c r="AR2994" s="19" t="e">
        <f>IF(#REF!=0,"",#REF!)</f>
        <v>#REF!</v>
      </c>
      <c r="AS2994" s="19" t="e">
        <f>#REF!</f>
        <v>#REF!</v>
      </c>
    </row>
    <row r="2995" spans="11:45" ht="19.5" thickTop="1" thickBot="1" x14ac:dyDescent="0.25">
      <c r="K2995" s="19" t="str">
        <f t="shared" si="827"/>
        <v/>
      </c>
      <c r="L2995" s="19">
        <f t="shared" si="837"/>
        <v>10000</v>
      </c>
      <c r="M2995" s="22" t="str">
        <f>TRIM(Data!$N2992)</f>
        <v>Sea Foam</v>
      </c>
      <c r="N2995" s="22" t="str">
        <f>TRIM(Data!$A2992)</f>
        <v>Sea Foam</v>
      </c>
      <c r="O2995" s="23">
        <f>IF(Data!$B2992=0,"",Data!$B2992)</f>
        <v>1959</v>
      </c>
      <c r="P2995" s="19" t="str">
        <f>IF(Data!$C2992=0,"",Data!$C2992)</f>
        <v>1</v>
      </c>
      <c r="Q2995" s="23" t="str">
        <f>IF($M2995="","",Data!$E2992)</f>
        <v>M-L</v>
      </c>
      <c r="R2995" s="23" t="str">
        <f t="shared" si="828"/>
        <v>M</v>
      </c>
      <c r="S2995" s="23" t="str">
        <f t="shared" si="829"/>
        <v>M</v>
      </c>
      <c r="T2995" s="19" t="str">
        <f>IF(Data!$F2992=0,"",Data!$F2992)</f>
        <v>WHITE</v>
      </c>
      <c r="U2995" s="19" t="str">
        <f>IF(Data!$G2992=0,"",Data!$G2992)</f>
        <v>FD</v>
      </c>
      <c r="V2995" s="19" t="str">
        <f>IF(Data!$D2992=0,"",Data!$D2992)</f>
        <v/>
      </c>
      <c r="W2995" s="19" t="str">
        <f>Data!$H2992</f>
        <v>Japonica</v>
      </c>
      <c r="Y2995" s="41" t="e">
        <f t="shared" si="824"/>
        <v>#REF!</v>
      </c>
      <c r="Z2995" s="8">
        <f t="shared" si="830"/>
        <v>10000</v>
      </c>
      <c r="AA2995" s="8" t="str">
        <f t="shared" si="831"/>
        <v>Sea Foam</v>
      </c>
      <c r="AB2995" s="8" t="str">
        <f t="shared" si="832"/>
        <v>M</v>
      </c>
      <c r="AC2995" s="8" t="str">
        <f t="shared" si="833"/>
        <v>WHITE</v>
      </c>
      <c r="AD2995" s="8" t="str">
        <f t="shared" si="838"/>
        <v>FD</v>
      </c>
      <c r="AE2995" s="8" t="str">
        <f t="shared" si="834"/>
        <v/>
      </c>
      <c r="AF2995" s="5">
        <f t="shared" si="835"/>
        <v>1959</v>
      </c>
      <c r="AG2995" s="46">
        <v>2992</v>
      </c>
      <c r="AH2995" s="47" t="str">
        <f t="shared" si="825"/>
        <v/>
      </c>
      <c r="AI2995" s="48" t="str">
        <f t="shared" si="826"/>
        <v/>
      </c>
      <c r="AK2995" s="22" t="e">
        <f>TRIM(#REF!)</f>
        <v>#REF!</v>
      </c>
      <c r="AL2995" s="23" t="e">
        <f>IF(#REF!=0,"",#REF!)</f>
        <v>#REF!</v>
      </c>
      <c r="AM2995" s="19" t="e">
        <f>IF(#REF!=0,"",#REF!)</f>
        <v>#REF!</v>
      </c>
      <c r="AN2995" s="23" t="e">
        <f>IF($AK2995="","",#REF!)</f>
        <v>#REF!</v>
      </c>
      <c r="AO2995" s="23" t="e">
        <f t="shared" si="836"/>
        <v>#REF!</v>
      </c>
      <c r="AP2995" s="19" t="e">
        <f>IF(#REF!=0,"",#REF!)</f>
        <v>#REF!</v>
      </c>
      <c r="AQ2995" s="19" t="e">
        <f>IF(#REF!=0,"",#REF!)</f>
        <v>#REF!</v>
      </c>
      <c r="AR2995" s="19" t="e">
        <f>IF(#REF!=0,"",#REF!)</f>
        <v>#REF!</v>
      </c>
      <c r="AS2995" s="19" t="e">
        <f>#REF!</f>
        <v>#REF!</v>
      </c>
    </row>
    <row r="2996" spans="11:45" ht="19.5" thickTop="1" thickBot="1" x14ac:dyDescent="0.25">
      <c r="K2996" s="19" t="str">
        <f t="shared" si="827"/>
        <v/>
      </c>
      <c r="L2996" s="19">
        <f t="shared" si="837"/>
        <v>10000</v>
      </c>
      <c r="M2996" s="22" t="str">
        <f>TRIM(Data!$N2993)</f>
        <v>Sea Witch</v>
      </c>
      <c r="N2996" s="22" t="str">
        <f>TRIM(Data!$A2993)</f>
        <v>Sea Witch</v>
      </c>
      <c r="O2996" s="23">
        <f>IF(Data!$B2993=0,"",Data!$B2993)</f>
        <v>1990</v>
      </c>
      <c r="P2996" s="19" t="str">
        <f>IF(Data!$C2993=0,"",Data!$C2993)</f>
        <v>1</v>
      </c>
      <c r="Q2996" s="23" t="str">
        <f>IF($M2996="","",Data!$E2993)</f>
        <v>Min-S</v>
      </c>
      <c r="R2996" s="23" t="str">
        <f t="shared" si="828"/>
        <v>S</v>
      </c>
      <c r="S2996" s="23" t="str">
        <f t="shared" si="829"/>
        <v>S</v>
      </c>
      <c r="T2996" s="19" t="str">
        <f>IF(Data!$F2993=0,"",Data!$F2993)</f>
        <v/>
      </c>
      <c r="U2996" s="19" t="str">
        <f>IF(Data!$G2993=0,"",Data!$G2993)</f>
        <v/>
      </c>
      <c r="V2996" s="19" t="str">
        <f>IF(Data!$D2993=0,"",Data!$D2993)</f>
        <v/>
      </c>
      <c r="W2996" s="19" t="str">
        <f>Data!$H2993</f>
        <v>Japonica</v>
      </c>
      <c r="Y2996" s="41" t="e">
        <f t="shared" si="824"/>
        <v>#REF!</v>
      </c>
      <c r="Z2996" s="8">
        <f t="shared" si="830"/>
        <v>10000</v>
      </c>
      <c r="AA2996" s="8" t="str">
        <f t="shared" si="831"/>
        <v>Sea Witch</v>
      </c>
      <c r="AB2996" s="8" t="str">
        <f t="shared" si="832"/>
        <v>S</v>
      </c>
      <c r="AC2996" s="8" t="str">
        <f t="shared" si="833"/>
        <v/>
      </c>
      <c r="AD2996" s="8" t="str">
        <f t="shared" si="838"/>
        <v/>
      </c>
      <c r="AE2996" s="8" t="str">
        <f t="shared" si="834"/>
        <v/>
      </c>
      <c r="AF2996" s="5">
        <f t="shared" si="835"/>
        <v>1990</v>
      </c>
      <c r="AG2996" s="46">
        <v>2993</v>
      </c>
      <c r="AH2996" s="47" t="str">
        <f t="shared" si="825"/>
        <v/>
      </c>
      <c r="AI2996" s="48" t="str">
        <f t="shared" si="826"/>
        <v/>
      </c>
      <c r="AK2996" s="22" t="e">
        <f>TRIM(#REF!)</f>
        <v>#REF!</v>
      </c>
      <c r="AL2996" s="23" t="e">
        <f>IF(#REF!=0,"",#REF!)</f>
        <v>#REF!</v>
      </c>
      <c r="AM2996" s="19" t="e">
        <f>IF(#REF!=0,"",#REF!)</f>
        <v>#REF!</v>
      </c>
      <c r="AN2996" s="23" t="e">
        <f>IF($AK2996="","",#REF!)</f>
        <v>#REF!</v>
      </c>
      <c r="AO2996" s="23" t="e">
        <f t="shared" si="836"/>
        <v>#REF!</v>
      </c>
      <c r="AP2996" s="19" t="e">
        <f>IF(#REF!=0,"",#REF!)</f>
        <v>#REF!</v>
      </c>
      <c r="AQ2996" s="19" t="e">
        <f>IF(#REF!=0,"",#REF!)</f>
        <v>#REF!</v>
      </c>
      <c r="AR2996" s="19" t="e">
        <f>IF(#REF!=0,"",#REF!)</f>
        <v>#REF!</v>
      </c>
      <c r="AS2996" s="19" t="e">
        <f>#REF!</f>
        <v>#REF!</v>
      </c>
    </row>
    <row r="2997" spans="11:45" ht="19.5" thickTop="1" thickBot="1" x14ac:dyDescent="0.25">
      <c r="K2997" s="19" t="str">
        <f t="shared" si="827"/>
        <v/>
      </c>
      <c r="L2997" s="19">
        <f t="shared" si="837"/>
        <v>10000</v>
      </c>
      <c r="M2997" s="22" t="str">
        <f>TRIM(Data!$N2994)</f>
        <v>Sebe</v>
      </c>
      <c r="N2997" s="22" t="str">
        <f>TRIM(Data!$A2994)</f>
        <v>Sebe (Sasanqua)</v>
      </c>
      <c r="O2997" s="23" t="str">
        <f>IF(Data!$B2994=0,"",Data!$B2994)</f>
        <v>Unknown</v>
      </c>
      <c r="P2997" s="19" t="str">
        <f>IF(Data!$C2994=0,"",Data!$C2994)</f>
        <v>1</v>
      </c>
      <c r="Q2997" s="23" t="str">
        <f>IF($M2997="","",Data!$E2994)</f>
        <v>S</v>
      </c>
      <c r="R2997" s="23" t="str">
        <f t="shared" si="828"/>
        <v>S</v>
      </c>
      <c r="S2997" s="23" t="str">
        <f t="shared" si="829"/>
        <v>S</v>
      </c>
      <c r="T2997" s="19" t="str">
        <f>IF(Data!$F2994=0,"",Data!$F2994)</f>
        <v/>
      </c>
      <c r="U2997" s="19" t="str">
        <f>IF(Data!$G2994=0,"",Data!$G2994)</f>
        <v/>
      </c>
      <c r="V2997" s="19" t="str">
        <f>IF(Data!$D2994=0,"",Data!$D2994)</f>
        <v/>
      </c>
      <c r="W2997" s="19" t="str">
        <f>Data!$H2994</f>
        <v>Sasanqua</v>
      </c>
      <c r="Y2997" s="41" t="e">
        <f t="shared" si="824"/>
        <v>#REF!</v>
      </c>
      <c r="Z2997" s="8">
        <f t="shared" si="830"/>
        <v>10000</v>
      </c>
      <c r="AA2997" s="8" t="str">
        <f t="shared" si="831"/>
        <v>Sebe</v>
      </c>
      <c r="AB2997" s="8" t="str">
        <f t="shared" si="832"/>
        <v>S</v>
      </c>
      <c r="AC2997" s="8" t="str">
        <f t="shared" si="833"/>
        <v/>
      </c>
      <c r="AD2997" s="8" t="str">
        <f t="shared" si="838"/>
        <v/>
      </c>
      <c r="AE2997" s="8" t="str">
        <f t="shared" si="834"/>
        <v/>
      </c>
      <c r="AF2997" s="5" t="str">
        <f t="shared" si="835"/>
        <v>Unknown</v>
      </c>
      <c r="AG2997" s="46">
        <v>2994</v>
      </c>
      <c r="AH2997" s="47" t="str">
        <f t="shared" si="825"/>
        <v/>
      </c>
      <c r="AI2997" s="48" t="str">
        <f t="shared" si="826"/>
        <v/>
      </c>
      <c r="AK2997" s="22" t="e">
        <f>TRIM(#REF!)</f>
        <v>#REF!</v>
      </c>
      <c r="AL2997" s="23" t="e">
        <f>IF(#REF!=0,"",#REF!)</f>
        <v>#REF!</v>
      </c>
      <c r="AM2997" s="19" t="e">
        <f>IF(#REF!=0,"",#REF!)</f>
        <v>#REF!</v>
      </c>
      <c r="AN2997" s="23" t="e">
        <f>IF($AK2997="","",#REF!)</f>
        <v>#REF!</v>
      </c>
      <c r="AO2997" s="23" t="e">
        <f t="shared" si="836"/>
        <v>#REF!</v>
      </c>
      <c r="AP2997" s="19" t="e">
        <f>IF(#REF!=0,"",#REF!)</f>
        <v>#REF!</v>
      </c>
      <c r="AQ2997" s="19" t="e">
        <f>IF(#REF!=0,"",#REF!)</f>
        <v>#REF!</v>
      </c>
      <c r="AR2997" s="19" t="e">
        <f>IF(#REF!=0,"",#REF!)</f>
        <v>#REF!</v>
      </c>
      <c r="AS2997" s="19" t="e">
        <f>#REF!</f>
        <v>#REF!</v>
      </c>
    </row>
    <row r="2998" spans="11:45" ht="19.5" thickTop="1" thickBot="1" x14ac:dyDescent="0.25">
      <c r="K2998" s="19" t="str">
        <f t="shared" si="827"/>
        <v/>
      </c>
      <c r="L2998" s="19">
        <f t="shared" si="837"/>
        <v>10000</v>
      </c>
      <c r="M2998" s="22" t="str">
        <f>TRIM(Data!$N2995)</f>
        <v>Seikaiha</v>
      </c>
      <c r="N2998" s="22" t="str">
        <f>TRIM(Data!$A2995)</f>
        <v>Seikaiha (Quiet Ocean Waves) (Hiemalis)</v>
      </c>
      <c r="O2998" s="23">
        <f>IF(Data!$B2995=0,"",Data!$B2995)</f>
        <v>1971</v>
      </c>
      <c r="P2998" s="19" t="str">
        <f>IF(Data!$C2995=0,"",Data!$C2995)</f>
        <v/>
      </c>
      <c r="Q2998" s="23" t="str">
        <f>IF($M2998="","",Data!$E2995)</f>
        <v>M</v>
      </c>
      <c r="R2998" s="23" t="str">
        <f t="shared" si="828"/>
        <v>M</v>
      </c>
      <c r="S2998" s="23" t="str">
        <f t="shared" si="829"/>
        <v>M</v>
      </c>
      <c r="T2998" s="19" t="str">
        <f>IF(Data!$F2995=0,"",Data!$F2995)</f>
        <v/>
      </c>
      <c r="U2998" s="19" t="str">
        <f>IF(Data!$G2995=0,"",Data!$G2995)</f>
        <v>FD</v>
      </c>
      <c r="V2998" s="19" t="str">
        <f>IF(Data!$D2995=0,"",Data!$D2995)</f>
        <v/>
      </c>
      <c r="W2998" s="19" t="str">
        <f>Data!$H2995</f>
        <v>Hiemalis</v>
      </c>
      <c r="Y2998" s="41" t="e">
        <f t="shared" si="824"/>
        <v>#REF!</v>
      </c>
      <c r="Z2998" s="8">
        <f t="shared" si="830"/>
        <v>10000</v>
      </c>
      <c r="AA2998" s="8" t="str">
        <f t="shared" si="831"/>
        <v>Seikaiha</v>
      </c>
      <c r="AB2998" s="8" t="str">
        <f t="shared" si="832"/>
        <v>M</v>
      </c>
      <c r="AC2998" s="8" t="str">
        <f t="shared" si="833"/>
        <v/>
      </c>
      <c r="AD2998" s="8" t="str">
        <f t="shared" si="838"/>
        <v>FD</v>
      </c>
      <c r="AE2998" s="8" t="str">
        <f t="shared" si="834"/>
        <v/>
      </c>
      <c r="AF2998" s="5">
        <f t="shared" si="835"/>
        <v>1971</v>
      </c>
      <c r="AG2998" s="46">
        <v>2995</v>
      </c>
      <c r="AH2998" s="47" t="str">
        <f t="shared" si="825"/>
        <v/>
      </c>
      <c r="AI2998" s="48" t="str">
        <f t="shared" si="826"/>
        <v/>
      </c>
      <c r="AK2998" s="22" t="e">
        <f>TRIM(#REF!)</f>
        <v>#REF!</v>
      </c>
      <c r="AL2998" s="23" t="e">
        <f>IF(#REF!=0,"",#REF!)</f>
        <v>#REF!</v>
      </c>
      <c r="AM2998" s="19" t="e">
        <f>IF(#REF!=0,"",#REF!)</f>
        <v>#REF!</v>
      </c>
      <c r="AN2998" s="23" t="e">
        <f>IF($AK2998="","",#REF!)</f>
        <v>#REF!</v>
      </c>
      <c r="AO2998" s="23" t="e">
        <f t="shared" si="836"/>
        <v>#REF!</v>
      </c>
      <c r="AP2998" s="19" t="e">
        <f>IF(#REF!=0,"",#REF!)</f>
        <v>#REF!</v>
      </c>
      <c r="AQ2998" s="19" t="e">
        <f>IF(#REF!=0,"",#REF!)</f>
        <v>#REF!</v>
      </c>
      <c r="AR2998" s="19" t="e">
        <f>IF(#REF!=0,"",#REF!)</f>
        <v>#REF!</v>
      </c>
      <c r="AS2998" s="19" t="e">
        <f>#REF!</f>
        <v>#REF!</v>
      </c>
    </row>
    <row r="2999" spans="11:45" ht="19.5" thickTop="1" thickBot="1" x14ac:dyDescent="0.25">
      <c r="K2999" s="19" t="str">
        <f t="shared" si="827"/>
        <v/>
      </c>
      <c r="L2999" s="19">
        <f t="shared" si="837"/>
        <v>10000</v>
      </c>
      <c r="M2999" s="22" t="str">
        <f>TRIM(Data!$N2996)</f>
        <v>Sekiyo</v>
      </c>
      <c r="N2999" s="22" t="str">
        <f>TRIM(Data!$A2996)</f>
        <v>Sekiyo (Higo)</v>
      </c>
      <c r="O2999" s="23">
        <f>IF(Data!$B2996=0,"",Data!$B2996)</f>
        <v>1956</v>
      </c>
      <c r="P2999" s="19" t="str">
        <f>IF(Data!$C2996=0,"",Data!$C2996)</f>
        <v>1</v>
      </c>
      <c r="Q2999" s="23" t="str">
        <f>IF($M2999="","",Data!$E2996)</f>
        <v>L</v>
      </c>
      <c r="R2999" s="23" t="str">
        <f t="shared" si="828"/>
        <v>L</v>
      </c>
      <c r="S2999" s="23" t="str">
        <f t="shared" si="829"/>
        <v>L</v>
      </c>
      <c r="T2999" s="19" t="str">
        <f>IF(Data!$F2996=0,"",Data!$F2996)</f>
        <v/>
      </c>
      <c r="U2999" s="19" t="str">
        <f>IF(Data!$G2996=0,"",Data!$G2996)</f>
        <v/>
      </c>
      <c r="V2999" s="19" t="str">
        <f>IF(Data!$D2996=0,"",Data!$D2996)</f>
        <v/>
      </c>
      <c r="W2999" s="19" t="str">
        <f>Data!$H2996</f>
        <v>Japonica [Higo]</v>
      </c>
      <c r="Y2999" s="41" t="e">
        <f t="shared" si="824"/>
        <v>#REF!</v>
      </c>
      <c r="Z2999" s="8">
        <f t="shared" si="830"/>
        <v>10000</v>
      </c>
      <c r="AA2999" s="8" t="str">
        <f t="shared" si="831"/>
        <v>Sekiyo</v>
      </c>
      <c r="AB2999" s="8" t="str">
        <f t="shared" si="832"/>
        <v>L</v>
      </c>
      <c r="AC2999" s="8" t="str">
        <f t="shared" si="833"/>
        <v/>
      </c>
      <c r="AD2999" s="8" t="str">
        <f t="shared" si="838"/>
        <v/>
      </c>
      <c r="AE2999" s="8" t="str">
        <f t="shared" si="834"/>
        <v/>
      </c>
      <c r="AF2999" s="5">
        <f t="shared" si="835"/>
        <v>1956</v>
      </c>
      <c r="AG2999" s="46">
        <v>2996</v>
      </c>
      <c r="AH2999" s="47" t="str">
        <f t="shared" si="825"/>
        <v/>
      </c>
      <c r="AI2999" s="48" t="str">
        <f t="shared" si="826"/>
        <v/>
      </c>
      <c r="AK2999" s="22" t="e">
        <f>TRIM(#REF!)</f>
        <v>#REF!</v>
      </c>
      <c r="AL2999" s="23" t="e">
        <f>IF(#REF!=0,"",#REF!)</f>
        <v>#REF!</v>
      </c>
      <c r="AM2999" s="19" t="e">
        <f>IF(#REF!=0,"",#REF!)</f>
        <v>#REF!</v>
      </c>
      <c r="AN2999" s="23" t="e">
        <f>IF($AK2999="","",#REF!)</f>
        <v>#REF!</v>
      </c>
      <c r="AO2999" s="23" t="e">
        <f t="shared" si="836"/>
        <v>#REF!</v>
      </c>
      <c r="AP2999" s="19" t="e">
        <f>IF(#REF!=0,"",#REF!)</f>
        <v>#REF!</v>
      </c>
      <c r="AQ2999" s="19" t="e">
        <f>IF(#REF!=0,"",#REF!)</f>
        <v>#REF!</v>
      </c>
      <c r="AR2999" s="19" t="e">
        <f>IF(#REF!=0,"",#REF!)</f>
        <v>#REF!</v>
      </c>
      <c r="AS2999" s="19" t="e">
        <f>#REF!</f>
        <v>#REF!</v>
      </c>
    </row>
    <row r="3000" spans="11:45" ht="19.5" thickTop="1" thickBot="1" x14ac:dyDescent="0.25">
      <c r="K3000" s="19" t="str">
        <f t="shared" si="827"/>
        <v/>
      </c>
      <c r="L3000" s="19">
        <f t="shared" si="837"/>
        <v>10000</v>
      </c>
      <c r="M3000" s="22" t="str">
        <f>TRIM(Data!$N2997)</f>
        <v>Sekiyo</v>
      </c>
      <c r="N3000" s="22" t="str">
        <f>TRIM(Data!$A2997)</f>
        <v>Sekiyo (Setting Sun) (Sasanqua)</v>
      </c>
      <c r="O3000" s="23">
        <f>IF(Data!$B2997=0,"",Data!$B2997)</f>
        <v>1957</v>
      </c>
      <c r="P3000" s="19" t="str">
        <f>IF(Data!$C2997=0,"",Data!$C2997)</f>
        <v>1</v>
      </c>
      <c r="Q3000" s="23" t="str">
        <f>IF($M3000="","",Data!$E2997)</f>
        <v>L</v>
      </c>
      <c r="R3000" s="23" t="str">
        <f t="shared" si="828"/>
        <v>L</v>
      </c>
      <c r="S3000" s="23" t="str">
        <f t="shared" si="829"/>
        <v>L</v>
      </c>
      <c r="T3000" s="19" t="str">
        <f>IF(Data!$F2997=0,"",Data!$F2997)</f>
        <v/>
      </c>
      <c r="U3000" s="19" t="str">
        <f>IF(Data!$G2997=0,"",Data!$G2997)</f>
        <v/>
      </c>
      <c r="V3000" s="19" t="str">
        <f>IF(Data!$D2997=0,"",Data!$D2997)</f>
        <v/>
      </c>
      <c r="W3000" s="19" t="str">
        <f>Data!$H2997</f>
        <v>Sasanqua</v>
      </c>
      <c r="Y3000" s="41" t="e">
        <f t="shared" si="824"/>
        <v>#REF!</v>
      </c>
      <c r="Z3000" s="8">
        <f t="shared" si="830"/>
        <v>10000</v>
      </c>
      <c r="AA3000" s="8" t="str">
        <f t="shared" si="831"/>
        <v>Sekiyo</v>
      </c>
      <c r="AB3000" s="8" t="str">
        <f t="shared" si="832"/>
        <v>L</v>
      </c>
      <c r="AC3000" s="8" t="str">
        <f t="shared" si="833"/>
        <v/>
      </c>
      <c r="AD3000" s="8" t="str">
        <f t="shared" si="838"/>
        <v/>
      </c>
      <c r="AE3000" s="8" t="str">
        <f t="shared" si="834"/>
        <v/>
      </c>
      <c r="AF3000" s="5">
        <f t="shared" si="835"/>
        <v>1957</v>
      </c>
      <c r="AG3000" s="46">
        <v>2997</v>
      </c>
      <c r="AH3000" s="47" t="str">
        <f t="shared" si="825"/>
        <v/>
      </c>
      <c r="AI3000" s="48" t="str">
        <f t="shared" si="826"/>
        <v/>
      </c>
      <c r="AK3000" s="22" t="e">
        <f>TRIM(#REF!)</f>
        <v>#REF!</v>
      </c>
      <c r="AL3000" s="23" t="e">
        <f>IF(#REF!=0,"",#REF!)</f>
        <v>#REF!</v>
      </c>
      <c r="AM3000" s="19" t="e">
        <f>IF(#REF!=0,"",#REF!)</f>
        <v>#REF!</v>
      </c>
      <c r="AN3000" s="23" t="e">
        <f>IF($AK3000="","",#REF!)</f>
        <v>#REF!</v>
      </c>
      <c r="AO3000" s="23" t="e">
        <f t="shared" si="836"/>
        <v>#REF!</v>
      </c>
      <c r="AP3000" s="19" t="e">
        <f>IF(#REF!=0,"",#REF!)</f>
        <v>#REF!</v>
      </c>
      <c r="AQ3000" s="19" t="e">
        <f>IF(#REF!=0,"",#REF!)</f>
        <v>#REF!</v>
      </c>
      <c r="AR3000" s="19" t="e">
        <f>IF(#REF!=0,"",#REF!)</f>
        <v>#REF!</v>
      </c>
      <c r="AS3000" s="19" t="e">
        <f>#REF!</f>
        <v>#REF!</v>
      </c>
    </row>
    <row r="3001" spans="11:45" ht="19.5" thickTop="1" thickBot="1" x14ac:dyDescent="0.25">
      <c r="K3001" s="19" t="str">
        <f t="shared" si="827"/>
        <v/>
      </c>
      <c r="L3001" s="19">
        <f t="shared" si="837"/>
        <v>10000</v>
      </c>
      <c r="M3001" s="22" t="str">
        <f>TRIM(Data!$N2998)</f>
        <v>Semidouble Blush</v>
      </c>
      <c r="N3001" s="22" t="str">
        <f>TRIM(Data!$A2998)</f>
        <v>Semidouble Blush</v>
      </c>
      <c r="O3001" s="23">
        <f>IF(Data!$B2998=0,"",Data!$B2998)</f>
        <v>1933</v>
      </c>
      <c r="P3001" s="19" t="str">
        <f>IF(Data!$C2998=0,"",Data!$C2998)</f>
        <v/>
      </c>
      <c r="Q3001" s="23" t="str">
        <f>IF($M3001="","",Data!$E2998)</f>
        <v>M</v>
      </c>
      <c r="R3001" s="23" t="str">
        <f t="shared" si="828"/>
        <v>M</v>
      </c>
      <c r="S3001" s="23" t="str">
        <f t="shared" si="829"/>
        <v>M</v>
      </c>
      <c r="T3001" s="19" t="str">
        <f>IF(Data!$F2998=0,"",Data!$F2998)</f>
        <v/>
      </c>
      <c r="U3001" s="19" t="str">
        <f>IF(Data!$G2998=0,"",Data!$G2998)</f>
        <v/>
      </c>
      <c r="V3001" s="19" t="str">
        <f>IF(Data!$D2998=0,"",Data!$D2998)</f>
        <v/>
      </c>
      <c r="W3001" s="19" t="str">
        <f>Data!$H2998</f>
        <v>Japonica</v>
      </c>
      <c r="Y3001" s="41" t="e">
        <f t="shared" si="824"/>
        <v>#REF!</v>
      </c>
      <c r="Z3001" s="8">
        <f t="shared" si="830"/>
        <v>10000</v>
      </c>
      <c r="AA3001" s="8" t="str">
        <f t="shared" si="831"/>
        <v>Semidouble Blush</v>
      </c>
      <c r="AB3001" s="8" t="str">
        <f t="shared" si="832"/>
        <v>M</v>
      </c>
      <c r="AC3001" s="8" t="str">
        <f t="shared" si="833"/>
        <v/>
      </c>
      <c r="AD3001" s="8" t="str">
        <f t="shared" si="838"/>
        <v/>
      </c>
      <c r="AE3001" s="8" t="str">
        <f t="shared" si="834"/>
        <v/>
      </c>
      <c r="AF3001" s="5">
        <f t="shared" si="835"/>
        <v>1933</v>
      </c>
      <c r="AG3001" s="46">
        <v>2998</v>
      </c>
      <c r="AH3001" s="47" t="str">
        <f t="shared" si="825"/>
        <v/>
      </c>
      <c r="AI3001" s="48" t="str">
        <f t="shared" si="826"/>
        <v/>
      </c>
      <c r="AK3001" s="22" t="e">
        <f>TRIM(#REF!)</f>
        <v>#REF!</v>
      </c>
      <c r="AL3001" s="23" t="e">
        <f>IF(#REF!=0,"",#REF!)</f>
        <v>#REF!</v>
      </c>
      <c r="AM3001" s="19" t="e">
        <f>IF(#REF!=0,"",#REF!)</f>
        <v>#REF!</v>
      </c>
      <c r="AN3001" s="23" t="e">
        <f>IF($AK3001="","",#REF!)</f>
        <v>#REF!</v>
      </c>
      <c r="AO3001" s="23" t="e">
        <f t="shared" si="836"/>
        <v>#REF!</v>
      </c>
      <c r="AP3001" s="19" t="e">
        <f>IF(#REF!=0,"",#REF!)</f>
        <v>#REF!</v>
      </c>
      <c r="AQ3001" s="19" t="e">
        <f>IF(#REF!=0,"",#REF!)</f>
        <v>#REF!</v>
      </c>
      <c r="AR3001" s="19" t="e">
        <f>IF(#REF!=0,"",#REF!)</f>
        <v>#REF!</v>
      </c>
      <c r="AS3001" s="19" t="e">
        <f>#REF!</f>
        <v>#REF!</v>
      </c>
    </row>
    <row r="3002" spans="11:45" ht="19.5" thickTop="1" thickBot="1" x14ac:dyDescent="0.25">
      <c r="K3002" s="19" t="str">
        <f t="shared" si="827"/>
        <v/>
      </c>
      <c r="L3002" s="19">
        <f t="shared" si="837"/>
        <v>10000</v>
      </c>
      <c r="M3002" s="22" t="str">
        <f>TRIM(Data!$N2999)</f>
        <v>Senator Duncan U. Fletcher</v>
      </c>
      <c r="N3002" s="22" t="str">
        <f>TRIM(Data!$A2999)</f>
        <v>Senator Duncan U. Fletcher</v>
      </c>
      <c r="O3002" s="23">
        <f>IF(Data!$B2999=0,"",Data!$B2999)</f>
        <v>1943</v>
      </c>
      <c r="P3002" s="19" t="str">
        <f>IF(Data!$C2999=0,"",Data!$C2999)</f>
        <v/>
      </c>
      <c r="Q3002" s="23" t="str">
        <f>IF($M3002="","",Data!$E2999)</f>
        <v>M</v>
      </c>
      <c r="R3002" s="23" t="str">
        <f t="shared" si="828"/>
        <v>M</v>
      </c>
      <c r="S3002" s="23" t="str">
        <f t="shared" si="829"/>
        <v>M</v>
      </c>
      <c r="T3002" s="19" t="str">
        <f>IF(Data!$F2999=0,"",Data!$F2999)</f>
        <v/>
      </c>
      <c r="U3002" s="19" t="str">
        <f>IF(Data!$G2999=0,"",Data!$G2999)</f>
        <v/>
      </c>
      <c r="V3002" s="19" t="str">
        <f>IF(Data!$D2999=0,"",Data!$D2999)</f>
        <v/>
      </c>
      <c r="W3002" s="19" t="str">
        <f>Data!$H2999</f>
        <v>Japonica</v>
      </c>
      <c r="Y3002" s="41" t="e">
        <f t="shared" si="824"/>
        <v>#REF!</v>
      </c>
      <c r="Z3002" s="8">
        <f t="shared" si="830"/>
        <v>10000</v>
      </c>
      <c r="AA3002" s="8" t="str">
        <f t="shared" si="831"/>
        <v>Senator Duncan U. Fletcher</v>
      </c>
      <c r="AB3002" s="8" t="str">
        <f t="shared" si="832"/>
        <v>M</v>
      </c>
      <c r="AC3002" s="8" t="str">
        <f t="shared" si="833"/>
        <v/>
      </c>
      <c r="AD3002" s="8" t="str">
        <f t="shared" si="838"/>
        <v/>
      </c>
      <c r="AE3002" s="8" t="str">
        <f t="shared" si="834"/>
        <v/>
      </c>
      <c r="AF3002" s="5">
        <f t="shared" si="835"/>
        <v>1943</v>
      </c>
      <c r="AG3002" s="46">
        <v>2999</v>
      </c>
      <c r="AH3002" s="47" t="str">
        <f t="shared" si="825"/>
        <v/>
      </c>
      <c r="AI3002" s="48" t="str">
        <f t="shared" si="826"/>
        <v/>
      </c>
      <c r="AK3002" s="22" t="e">
        <f>TRIM(#REF!)</f>
        <v>#REF!</v>
      </c>
      <c r="AL3002" s="23" t="e">
        <f>IF(#REF!=0,"",#REF!)</f>
        <v>#REF!</v>
      </c>
      <c r="AM3002" s="19" t="e">
        <f>IF(#REF!=0,"",#REF!)</f>
        <v>#REF!</v>
      </c>
      <c r="AN3002" s="23" t="e">
        <f>IF($AK3002="","",#REF!)</f>
        <v>#REF!</v>
      </c>
      <c r="AO3002" s="23" t="e">
        <f t="shared" si="836"/>
        <v>#REF!</v>
      </c>
      <c r="AP3002" s="19" t="e">
        <f>IF(#REF!=0,"",#REF!)</f>
        <v>#REF!</v>
      </c>
      <c r="AQ3002" s="19" t="e">
        <f>IF(#REF!=0,"",#REF!)</f>
        <v>#REF!</v>
      </c>
      <c r="AR3002" s="19" t="e">
        <f>IF(#REF!=0,"",#REF!)</f>
        <v>#REF!</v>
      </c>
      <c r="AS3002" s="19" t="e">
        <f>#REF!</f>
        <v>#REF!</v>
      </c>
    </row>
    <row r="3003" spans="11:45" ht="19.5" thickTop="1" thickBot="1" x14ac:dyDescent="0.25">
      <c r="K3003" s="19" t="str">
        <f t="shared" si="827"/>
        <v/>
      </c>
      <c r="L3003" s="19">
        <f t="shared" si="837"/>
        <v>10000</v>
      </c>
      <c r="M3003" s="22" t="str">
        <f>TRIM(Data!$N3000)</f>
        <v>Senorita</v>
      </c>
      <c r="N3003" s="22" t="str">
        <f>TRIM(Data!$A3000)</f>
        <v>Senorita (H)</v>
      </c>
      <c r="O3003" s="23">
        <f>IF(Data!$B3000=0,"",Data!$B3000)</f>
        <v>1975</v>
      </c>
      <c r="P3003" s="19" t="str">
        <f>IF(Data!$C3000=0,"",Data!$C3000)</f>
        <v>1</v>
      </c>
      <c r="Q3003" s="23" t="str">
        <f>IF($M3003="","",Data!$E3000)</f>
        <v>M</v>
      </c>
      <c r="R3003" s="23" t="str">
        <f t="shared" si="828"/>
        <v>M</v>
      </c>
      <c r="S3003" s="23" t="str">
        <f t="shared" si="829"/>
        <v>M</v>
      </c>
      <c r="T3003" s="19" t="str">
        <f>IF(Data!$F3000=0,"",Data!$F3000)</f>
        <v/>
      </c>
      <c r="U3003" s="19" t="str">
        <f>IF(Data!$G3000=0,"",Data!$G3000)</f>
        <v/>
      </c>
      <c r="V3003" s="19" t="str">
        <f>IF(Data!$D3000=0,"",Data!$D3000)</f>
        <v/>
      </c>
      <c r="W3003" s="19" t="str">
        <f>Data!$H3000</f>
        <v>NRH</v>
      </c>
      <c r="Y3003" s="41" t="e">
        <f t="shared" si="824"/>
        <v>#REF!</v>
      </c>
      <c r="Z3003" s="8">
        <f t="shared" si="830"/>
        <v>10000</v>
      </c>
      <c r="AA3003" s="8" t="str">
        <f t="shared" si="831"/>
        <v>Senorita</v>
      </c>
      <c r="AB3003" s="8" t="str">
        <f t="shared" si="832"/>
        <v>M</v>
      </c>
      <c r="AC3003" s="8" t="str">
        <f t="shared" si="833"/>
        <v/>
      </c>
      <c r="AD3003" s="8" t="str">
        <f t="shared" si="838"/>
        <v/>
      </c>
      <c r="AE3003" s="8" t="str">
        <f t="shared" si="834"/>
        <v/>
      </c>
      <c r="AF3003" s="5">
        <f t="shared" si="835"/>
        <v>1975</v>
      </c>
      <c r="AG3003" s="46">
        <v>3000</v>
      </c>
      <c r="AH3003" s="47" t="str">
        <f t="shared" si="825"/>
        <v/>
      </c>
      <c r="AI3003" s="48" t="str">
        <f t="shared" si="826"/>
        <v/>
      </c>
      <c r="AK3003" s="22" t="e">
        <f>TRIM(#REF!)</f>
        <v>#REF!</v>
      </c>
      <c r="AL3003" s="23" t="e">
        <f>IF(#REF!=0,"",#REF!)</f>
        <v>#REF!</v>
      </c>
      <c r="AM3003" s="19" t="e">
        <f>IF(#REF!=0,"",#REF!)</f>
        <v>#REF!</v>
      </c>
      <c r="AN3003" s="23" t="e">
        <f>IF($AK3003="","",#REF!)</f>
        <v>#REF!</v>
      </c>
      <c r="AO3003" s="23" t="e">
        <f t="shared" si="836"/>
        <v>#REF!</v>
      </c>
      <c r="AP3003" s="19" t="e">
        <f>IF(#REF!=0,"",#REF!)</f>
        <v>#REF!</v>
      </c>
      <c r="AQ3003" s="19" t="e">
        <f>IF(#REF!=0,"",#REF!)</f>
        <v>#REF!</v>
      </c>
      <c r="AR3003" s="19" t="e">
        <f>IF(#REF!=0,"",#REF!)</f>
        <v>#REF!</v>
      </c>
      <c r="AS3003" s="19" t="e">
        <f>#REF!</f>
        <v>#REF!</v>
      </c>
    </row>
    <row r="3004" spans="11:45" ht="19.5" thickTop="1" thickBot="1" x14ac:dyDescent="0.25">
      <c r="K3004" s="19" t="str">
        <f t="shared" si="827"/>
        <v/>
      </c>
      <c r="L3004" s="19">
        <f t="shared" si="837"/>
        <v>10000</v>
      </c>
      <c r="M3004" s="22" t="str">
        <f>TRIM(Data!$N3001)</f>
        <v>Senritsu-ko</v>
      </c>
      <c r="N3004" s="22" t="str">
        <f>TRIM(Data!$A3001)</f>
        <v>Senritsu-ko (H)</v>
      </c>
      <c r="O3004" s="23">
        <f>IF(Data!$B3001=0,"",Data!$B3001)</f>
        <v>2007</v>
      </c>
      <c r="P3004" s="19" t="str">
        <f>IF(Data!$C3001=0,"",Data!$C3001)</f>
        <v>1</v>
      </c>
      <c r="Q3004" s="23" t="str">
        <f>IF($M3004="","",Data!$E3001)</f>
        <v>S-M</v>
      </c>
      <c r="R3004" s="23" t="str">
        <f t="shared" si="828"/>
        <v>S</v>
      </c>
      <c r="S3004" s="23" t="str">
        <f t="shared" si="829"/>
        <v>S</v>
      </c>
      <c r="T3004" s="19" t="str">
        <f>IF(Data!$F3001=0,"",Data!$F3001)</f>
        <v/>
      </c>
      <c r="U3004" s="19" t="str">
        <f>IF(Data!$G3001=0,"",Data!$G3001)</f>
        <v/>
      </c>
      <c r="V3004" s="19" t="str">
        <f>IF(Data!$D3001=0,"",Data!$D3001)</f>
        <v/>
      </c>
      <c r="W3004" s="19" t="str">
        <f>Data!$H3001</f>
        <v>NRH</v>
      </c>
      <c r="Y3004" s="41" t="e">
        <f t="shared" si="824"/>
        <v>#REF!</v>
      </c>
      <c r="Z3004" s="8">
        <f t="shared" si="830"/>
        <v>10000</v>
      </c>
      <c r="AA3004" s="8" t="str">
        <f t="shared" si="831"/>
        <v>Senritsu-ko</v>
      </c>
      <c r="AB3004" s="8" t="str">
        <f t="shared" si="832"/>
        <v>S</v>
      </c>
      <c r="AC3004" s="8" t="str">
        <f t="shared" si="833"/>
        <v/>
      </c>
      <c r="AD3004" s="8" t="str">
        <f t="shared" si="838"/>
        <v/>
      </c>
      <c r="AE3004" s="8" t="str">
        <f t="shared" si="834"/>
        <v/>
      </c>
      <c r="AF3004" s="5">
        <f t="shared" si="835"/>
        <v>2007</v>
      </c>
      <c r="AG3004" s="46">
        <v>3001</v>
      </c>
      <c r="AH3004" s="47" t="str">
        <f t="shared" si="825"/>
        <v/>
      </c>
      <c r="AI3004" s="48" t="str">
        <f t="shared" si="826"/>
        <v/>
      </c>
      <c r="AK3004" s="22" t="e">
        <f>TRIM(#REF!)</f>
        <v>#REF!</v>
      </c>
      <c r="AL3004" s="23" t="e">
        <f>IF(#REF!=0,"",#REF!)</f>
        <v>#REF!</v>
      </c>
      <c r="AM3004" s="19" t="e">
        <f>IF(#REF!=0,"",#REF!)</f>
        <v>#REF!</v>
      </c>
      <c r="AN3004" s="23" t="e">
        <f>IF($AK3004="","",#REF!)</f>
        <v>#REF!</v>
      </c>
      <c r="AO3004" s="23" t="e">
        <f t="shared" si="836"/>
        <v>#REF!</v>
      </c>
      <c r="AP3004" s="19" t="e">
        <f>IF(#REF!=0,"",#REF!)</f>
        <v>#REF!</v>
      </c>
      <c r="AQ3004" s="19" t="e">
        <f>IF(#REF!=0,"",#REF!)</f>
        <v>#REF!</v>
      </c>
      <c r="AR3004" s="19" t="e">
        <f>IF(#REF!=0,"",#REF!)</f>
        <v>#REF!</v>
      </c>
      <c r="AS3004" s="19" t="e">
        <f>#REF!</f>
        <v>#REF!</v>
      </c>
    </row>
    <row r="3005" spans="11:45" ht="19.5" thickTop="1" thickBot="1" x14ac:dyDescent="0.25">
      <c r="K3005" s="19" t="str">
        <f t="shared" si="827"/>
        <v/>
      </c>
      <c r="L3005" s="19">
        <f t="shared" si="837"/>
        <v>10000</v>
      </c>
      <c r="M3005" s="22" t="str">
        <f>TRIM(Data!$N3002)</f>
        <v>September Morn</v>
      </c>
      <c r="N3005" s="22" t="str">
        <f>TRIM(Data!$A3002)</f>
        <v>September Morn (Shirabyôsh)</v>
      </c>
      <c r="O3005" s="23">
        <f>IF(Data!$B3002=0,"",Data!$B3002)</f>
        <v>1936</v>
      </c>
      <c r="P3005" s="19" t="str">
        <f>IF(Data!$C3002=0,"",Data!$C3002)</f>
        <v>1</v>
      </c>
      <c r="Q3005" s="23" t="str">
        <f>IF($M3005="","",Data!$E3002)</f>
        <v>M</v>
      </c>
      <c r="R3005" s="23" t="str">
        <f t="shared" si="828"/>
        <v>M</v>
      </c>
      <c r="S3005" s="23" t="str">
        <f t="shared" si="829"/>
        <v>M</v>
      </c>
      <c r="T3005" s="19" t="str">
        <f>IF(Data!$F3002=0,"",Data!$F3002)</f>
        <v/>
      </c>
      <c r="U3005" s="19" t="str">
        <f>IF(Data!$G3002=0,"",Data!$G3002)</f>
        <v/>
      </c>
      <c r="V3005" s="19" t="str">
        <f>IF(Data!$D3002=0,"",Data!$D3002)</f>
        <v/>
      </c>
      <c r="W3005" s="19" t="str">
        <f>Data!$H3002</f>
        <v>Japonica</v>
      </c>
      <c r="Y3005" s="41" t="e">
        <f t="shared" si="824"/>
        <v>#REF!</v>
      </c>
      <c r="Z3005" s="8">
        <f t="shared" si="830"/>
        <v>10000</v>
      </c>
      <c r="AA3005" s="8" t="str">
        <f t="shared" si="831"/>
        <v>September Morn</v>
      </c>
      <c r="AB3005" s="8" t="str">
        <f t="shared" si="832"/>
        <v>M</v>
      </c>
      <c r="AC3005" s="8" t="str">
        <f t="shared" si="833"/>
        <v/>
      </c>
      <c r="AD3005" s="8" t="str">
        <f t="shared" si="838"/>
        <v/>
      </c>
      <c r="AE3005" s="8" t="str">
        <f t="shared" si="834"/>
        <v/>
      </c>
      <c r="AF3005" s="5">
        <f t="shared" si="835"/>
        <v>1936</v>
      </c>
      <c r="AG3005" s="46">
        <v>3002</v>
      </c>
      <c r="AH3005" s="47" t="str">
        <f t="shared" si="825"/>
        <v/>
      </c>
      <c r="AI3005" s="48" t="str">
        <f t="shared" si="826"/>
        <v/>
      </c>
      <c r="AK3005" s="22" t="e">
        <f>TRIM(#REF!)</f>
        <v>#REF!</v>
      </c>
      <c r="AL3005" s="23" t="e">
        <f>IF(#REF!=0,"",#REF!)</f>
        <v>#REF!</v>
      </c>
      <c r="AM3005" s="19" t="e">
        <f>IF(#REF!=0,"",#REF!)</f>
        <v>#REF!</v>
      </c>
      <c r="AN3005" s="23" t="e">
        <f>IF($AK3005="","",#REF!)</f>
        <v>#REF!</v>
      </c>
      <c r="AO3005" s="23" t="e">
        <f t="shared" si="836"/>
        <v>#REF!</v>
      </c>
      <c r="AP3005" s="19" t="e">
        <f>IF(#REF!=0,"",#REF!)</f>
        <v>#REF!</v>
      </c>
      <c r="AQ3005" s="19" t="e">
        <f>IF(#REF!=0,"",#REF!)</f>
        <v>#REF!</v>
      </c>
      <c r="AR3005" s="19" t="e">
        <f>IF(#REF!=0,"",#REF!)</f>
        <v>#REF!</v>
      </c>
      <c r="AS3005" s="19" t="e">
        <f>#REF!</f>
        <v>#REF!</v>
      </c>
    </row>
    <row r="3006" spans="11:45" ht="19.5" thickTop="1" thickBot="1" x14ac:dyDescent="0.25">
      <c r="K3006" s="19" t="str">
        <f t="shared" si="827"/>
        <v/>
      </c>
      <c r="L3006" s="19">
        <f t="shared" si="837"/>
        <v>10000</v>
      </c>
      <c r="M3006" s="22" t="str">
        <f>TRIM(Data!$N3003)</f>
        <v>Sergeant Barrios</v>
      </c>
      <c r="N3006" s="22" t="str">
        <f>TRIM(Data!$A3003)</f>
        <v>Sergeant Barrios (Semidouble Rosea)</v>
      </c>
      <c r="O3006" s="23">
        <f>IF(Data!$B3003=0,"",Data!$B3003)</f>
        <v>1940</v>
      </c>
      <c r="P3006" s="19" t="str">
        <f>IF(Data!$C3003=0,"",Data!$C3003)</f>
        <v>1</v>
      </c>
      <c r="Q3006" s="23" t="str">
        <f>IF($M3006="","",Data!$E3003)</f>
        <v>L</v>
      </c>
      <c r="R3006" s="23" t="str">
        <f t="shared" si="828"/>
        <v>L</v>
      </c>
      <c r="S3006" s="23" t="str">
        <f t="shared" si="829"/>
        <v>L</v>
      </c>
      <c r="T3006" s="19" t="str">
        <f>IF(Data!$F3003=0,"",Data!$F3003)</f>
        <v/>
      </c>
      <c r="U3006" s="19" t="str">
        <f>IF(Data!$G3003=0,"",Data!$G3003)</f>
        <v/>
      </c>
      <c r="V3006" s="19" t="str">
        <f>IF(Data!$D3003=0,"",Data!$D3003)</f>
        <v/>
      </c>
      <c r="W3006" s="19" t="str">
        <f>Data!$H3003</f>
        <v>Japonica</v>
      </c>
      <c r="Y3006" s="41" t="e">
        <f t="shared" si="824"/>
        <v>#REF!</v>
      </c>
      <c r="Z3006" s="8">
        <f t="shared" si="830"/>
        <v>10000</v>
      </c>
      <c r="AA3006" s="8" t="str">
        <f t="shared" si="831"/>
        <v>Sergeant Barrios</v>
      </c>
      <c r="AB3006" s="8" t="str">
        <f t="shared" si="832"/>
        <v>L</v>
      </c>
      <c r="AC3006" s="8" t="str">
        <f t="shared" si="833"/>
        <v/>
      </c>
      <c r="AD3006" s="8" t="str">
        <f t="shared" si="838"/>
        <v/>
      </c>
      <c r="AE3006" s="8" t="str">
        <f t="shared" si="834"/>
        <v/>
      </c>
      <c r="AF3006" s="5">
        <f t="shared" si="835"/>
        <v>1940</v>
      </c>
      <c r="AG3006" s="46">
        <v>3003</v>
      </c>
      <c r="AH3006" s="47" t="str">
        <f t="shared" si="825"/>
        <v/>
      </c>
      <c r="AI3006" s="48" t="str">
        <f t="shared" si="826"/>
        <v/>
      </c>
      <c r="AK3006" s="22" t="e">
        <f>TRIM(#REF!)</f>
        <v>#REF!</v>
      </c>
      <c r="AL3006" s="23" t="e">
        <f>IF(#REF!=0,"",#REF!)</f>
        <v>#REF!</v>
      </c>
      <c r="AM3006" s="19" t="e">
        <f>IF(#REF!=0,"",#REF!)</f>
        <v>#REF!</v>
      </c>
      <c r="AN3006" s="23" t="e">
        <f>IF($AK3006="","",#REF!)</f>
        <v>#REF!</v>
      </c>
      <c r="AO3006" s="23" t="e">
        <f t="shared" si="836"/>
        <v>#REF!</v>
      </c>
      <c r="AP3006" s="19" t="e">
        <f>IF(#REF!=0,"",#REF!)</f>
        <v>#REF!</v>
      </c>
      <c r="AQ3006" s="19" t="e">
        <f>IF(#REF!=0,"",#REF!)</f>
        <v>#REF!</v>
      </c>
      <c r="AR3006" s="19" t="e">
        <f>IF(#REF!=0,"",#REF!)</f>
        <v>#REF!</v>
      </c>
      <c r="AS3006" s="19" t="e">
        <f>#REF!</f>
        <v>#REF!</v>
      </c>
    </row>
    <row r="3007" spans="11:45" ht="19.5" thickTop="1" thickBot="1" x14ac:dyDescent="0.25">
      <c r="K3007" s="19" t="str">
        <f t="shared" si="827"/>
        <v/>
      </c>
      <c r="L3007" s="19">
        <f t="shared" si="837"/>
        <v>10000</v>
      </c>
      <c r="M3007" s="22" t="str">
        <f>TRIM(Data!$N3004)</f>
        <v>Setsugekka</v>
      </c>
      <c r="N3007" s="22" t="str">
        <f>TRIM(Data!$A3004)</f>
        <v>Setsugekka (Sasanqua)</v>
      </c>
      <c r="O3007" s="23" t="str">
        <f>IF(Data!$B3004=0,"",Data!$B3004)</f>
        <v>Unknown</v>
      </c>
      <c r="P3007" s="19" t="str">
        <f>IF(Data!$C3004=0,"",Data!$C3004)</f>
        <v>1</v>
      </c>
      <c r="Q3007" s="23" t="str">
        <f>IF($M3007="","",Data!$E3004)</f>
        <v>M-L</v>
      </c>
      <c r="R3007" s="23" t="str">
        <f t="shared" si="828"/>
        <v>M</v>
      </c>
      <c r="S3007" s="23" t="str">
        <f t="shared" si="829"/>
        <v>M</v>
      </c>
      <c r="T3007" s="19" t="str">
        <f>IF(Data!$F3004=0,"",Data!$F3004)</f>
        <v>WHITE</v>
      </c>
      <c r="U3007" s="19" t="str">
        <f>IF(Data!$G3004=0,"",Data!$G3004)</f>
        <v/>
      </c>
      <c r="V3007" s="19" t="str">
        <f>IF(Data!$D3004=0,"",Data!$D3004)</f>
        <v/>
      </c>
      <c r="W3007" s="19" t="str">
        <f>Data!$H3004</f>
        <v>Sasanqua</v>
      </c>
      <c r="Y3007" s="41" t="e">
        <f t="shared" si="824"/>
        <v>#REF!</v>
      </c>
      <c r="Z3007" s="8">
        <f t="shared" si="830"/>
        <v>10000</v>
      </c>
      <c r="AA3007" s="8" t="str">
        <f t="shared" si="831"/>
        <v>Setsugekka</v>
      </c>
      <c r="AB3007" s="8" t="str">
        <f t="shared" si="832"/>
        <v>M</v>
      </c>
      <c r="AC3007" s="8" t="str">
        <f t="shared" si="833"/>
        <v>WHITE</v>
      </c>
      <c r="AD3007" s="8" t="str">
        <f t="shared" si="838"/>
        <v/>
      </c>
      <c r="AE3007" s="8" t="str">
        <f t="shared" si="834"/>
        <v/>
      </c>
      <c r="AF3007" s="5" t="str">
        <f t="shared" si="835"/>
        <v>Unknown</v>
      </c>
      <c r="AG3007" s="46">
        <v>3004</v>
      </c>
      <c r="AH3007" s="47" t="str">
        <f t="shared" si="825"/>
        <v/>
      </c>
      <c r="AI3007" s="48" t="str">
        <f t="shared" si="826"/>
        <v/>
      </c>
      <c r="AK3007" s="22" t="e">
        <f>TRIM(#REF!)</f>
        <v>#REF!</v>
      </c>
      <c r="AL3007" s="23" t="e">
        <f>IF(#REF!=0,"",#REF!)</f>
        <v>#REF!</v>
      </c>
      <c r="AM3007" s="19" t="e">
        <f>IF(#REF!=0,"",#REF!)</f>
        <v>#REF!</v>
      </c>
      <c r="AN3007" s="23" t="e">
        <f>IF($AK3007="","",#REF!)</f>
        <v>#REF!</v>
      </c>
      <c r="AO3007" s="23" t="e">
        <f t="shared" si="836"/>
        <v>#REF!</v>
      </c>
      <c r="AP3007" s="19" t="e">
        <f>IF(#REF!=0,"",#REF!)</f>
        <v>#REF!</v>
      </c>
      <c r="AQ3007" s="19" t="e">
        <f>IF(#REF!=0,"",#REF!)</f>
        <v>#REF!</v>
      </c>
      <c r="AR3007" s="19" t="e">
        <f>IF(#REF!=0,"",#REF!)</f>
        <v>#REF!</v>
      </c>
      <c r="AS3007" s="19" t="e">
        <f>#REF!</f>
        <v>#REF!</v>
      </c>
    </row>
    <row r="3008" spans="11:45" ht="19.5" thickTop="1" thickBot="1" x14ac:dyDescent="0.25">
      <c r="K3008" s="19" t="str">
        <f t="shared" si="827"/>
        <v/>
      </c>
      <c r="L3008" s="19">
        <f t="shared" si="837"/>
        <v>10000</v>
      </c>
      <c r="M3008" s="22" t="str">
        <f>TRIM(Data!$N3005)</f>
        <v>Seventh Heaven</v>
      </c>
      <c r="N3008" s="22" t="str">
        <f>TRIM(Data!$A3005)</f>
        <v>Seventh Heaven</v>
      </c>
      <c r="O3008" s="23">
        <f>IF(Data!$B3005=0,"",Data!$B3005)</f>
        <v>1955</v>
      </c>
      <c r="P3008" s="19" t="str">
        <f>IF(Data!$C3005=0,"",Data!$C3005)</f>
        <v>1</v>
      </c>
      <c r="Q3008" s="23" t="str">
        <f>IF($M3008="","",Data!$E3005)</f>
        <v>L</v>
      </c>
      <c r="R3008" s="23" t="str">
        <f t="shared" si="828"/>
        <v>L</v>
      </c>
      <c r="S3008" s="23" t="str">
        <f t="shared" si="829"/>
        <v>L</v>
      </c>
      <c r="T3008" s="19" t="str">
        <f>IF(Data!$F3005=0,"",Data!$F3005)</f>
        <v/>
      </c>
      <c r="U3008" s="19" t="str">
        <f>IF(Data!$G3005=0,"",Data!$G3005)</f>
        <v/>
      </c>
      <c r="V3008" s="19" t="str">
        <f>IF(Data!$D3005=0,"",Data!$D3005)</f>
        <v/>
      </c>
      <c r="W3008" s="19" t="str">
        <f>Data!$H3005</f>
        <v>Japonica</v>
      </c>
      <c r="Y3008" s="41" t="e">
        <f t="shared" si="824"/>
        <v>#REF!</v>
      </c>
      <c r="Z3008" s="8">
        <f t="shared" si="830"/>
        <v>10000</v>
      </c>
      <c r="AA3008" s="8" t="str">
        <f t="shared" si="831"/>
        <v>Seventh Heaven</v>
      </c>
      <c r="AB3008" s="8" t="str">
        <f t="shared" si="832"/>
        <v>L</v>
      </c>
      <c r="AC3008" s="8" t="str">
        <f t="shared" si="833"/>
        <v/>
      </c>
      <c r="AD3008" s="8" t="str">
        <f t="shared" si="838"/>
        <v/>
      </c>
      <c r="AE3008" s="8" t="str">
        <f t="shared" si="834"/>
        <v/>
      </c>
      <c r="AF3008" s="5">
        <f t="shared" si="835"/>
        <v>1955</v>
      </c>
      <c r="AG3008" s="46">
        <v>3005</v>
      </c>
      <c r="AH3008" s="47" t="str">
        <f t="shared" si="825"/>
        <v/>
      </c>
      <c r="AI3008" s="48" t="str">
        <f t="shared" si="826"/>
        <v/>
      </c>
      <c r="AK3008" s="22" t="e">
        <f>TRIM(#REF!)</f>
        <v>#REF!</v>
      </c>
      <c r="AL3008" s="23" t="e">
        <f>IF(#REF!=0,"",#REF!)</f>
        <v>#REF!</v>
      </c>
      <c r="AM3008" s="19" t="e">
        <f>IF(#REF!=0,"",#REF!)</f>
        <v>#REF!</v>
      </c>
      <c r="AN3008" s="23" t="e">
        <f>IF($AK3008="","",#REF!)</f>
        <v>#REF!</v>
      </c>
      <c r="AO3008" s="23" t="e">
        <f t="shared" si="836"/>
        <v>#REF!</v>
      </c>
      <c r="AP3008" s="19" t="e">
        <f>IF(#REF!=0,"",#REF!)</f>
        <v>#REF!</v>
      </c>
      <c r="AQ3008" s="19" t="e">
        <f>IF(#REF!=0,"",#REF!)</f>
        <v>#REF!</v>
      </c>
      <c r="AR3008" s="19" t="e">
        <f>IF(#REF!=0,"",#REF!)</f>
        <v>#REF!</v>
      </c>
      <c r="AS3008" s="19" t="e">
        <f>#REF!</f>
        <v>#REF!</v>
      </c>
    </row>
    <row r="3009" spans="11:45" ht="19.5" thickTop="1" thickBot="1" x14ac:dyDescent="0.25">
      <c r="K3009" s="19" t="str">
        <f t="shared" si="827"/>
        <v/>
      </c>
      <c r="L3009" s="19">
        <f t="shared" si="837"/>
        <v>10000</v>
      </c>
      <c r="M3009" s="22" t="str">
        <f>TRIM(Data!$N3006)</f>
        <v>Shalimar Sunset</v>
      </c>
      <c r="N3009" s="22" t="str">
        <f>TRIM(Data!$A3006)</f>
        <v>Shalimar Sunset</v>
      </c>
      <c r="O3009" s="23">
        <f>IF(Data!$B3006=0,"",Data!$B3006)</f>
        <v>1988</v>
      </c>
      <c r="P3009" s="19" t="str">
        <f>IF(Data!$C3006=0,"",Data!$C3006)</f>
        <v>1</v>
      </c>
      <c r="Q3009" s="23" t="str">
        <f>IF($M3009="","",Data!$E3006)</f>
        <v>M-L</v>
      </c>
      <c r="R3009" s="23" t="str">
        <f t="shared" si="828"/>
        <v>M</v>
      </c>
      <c r="S3009" s="23" t="str">
        <f t="shared" si="829"/>
        <v>M</v>
      </c>
      <c r="T3009" s="19" t="str">
        <f>IF(Data!$F3006=0,"",Data!$F3006)</f>
        <v/>
      </c>
      <c r="U3009" s="19" t="str">
        <f>IF(Data!$G3006=0,"",Data!$G3006)</f>
        <v/>
      </c>
      <c r="V3009" s="19" t="str">
        <f>IF(Data!$D3006=0,"",Data!$D3006)</f>
        <v/>
      </c>
      <c r="W3009" s="19" t="str">
        <f>Data!$H3006</f>
        <v>Japonica</v>
      </c>
      <c r="Y3009" s="41" t="e">
        <f t="shared" si="824"/>
        <v>#REF!</v>
      </c>
      <c r="Z3009" s="8">
        <f t="shared" si="830"/>
        <v>10000</v>
      </c>
      <c r="AA3009" s="8" t="str">
        <f t="shared" si="831"/>
        <v>Shalimar Sunset</v>
      </c>
      <c r="AB3009" s="8" t="str">
        <f t="shared" si="832"/>
        <v>M</v>
      </c>
      <c r="AC3009" s="8" t="str">
        <f t="shared" si="833"/>
        <v/>
      </c>
      <c r="AD3009" s="8" t="str">
        <f t="shared" si="838"/>
        <v/>
      </c>
      <c r="AE3009" s="8" t="str">
        <f t="shared" si="834"/>
        <v/>
      </c>
      <c r="AF3009" s="5">
        <f t="shared" si="835"/>
        <v>1988</v>
      </c>
      <c r="AG3009" s="46">
        <v>3006</v>
      </c>
      <c r="AH3009" s="47" t="str">
        <f t="shared" si="825"/>
        <v/>
      </c>
      <c r="AI3009" s="48" t="str">
        <f t="shared" si="826"/>
        <v/>
      </c>
      <c r="AK3009" s="22" t="e">
        <f>TRIM(#REF!)</f>
        <v>#REF!</v>
      </c>
      <c r="AL3009" s="23" t="e">
        <f>IF(#REF!=0,"",#REF!)</f>
        <v>#REF!</v>
      </c>
      <c r="AM3009" s="19" t="e">
        <f>IF(#REF!=0,"",#REF!)</f>
        <v>#REF!</v>
      </c>
      <c r="AN3009" s="23" t="e">
        <f>IF($AK3009="","",#REF!)</f>
        <v>#REF!</v>
      </c>
      <c r="AO3009" s="23" t="e">
        <f t="shared" si="836"/>
        <v>#REF!</v>
      </c>
      <c r="AP3009" s="19" t="e">
        <f>IF(#REF!=0,"",#REF!)</f>
        <v>#REF!</v>
      </c>
      <c r="AQ3009" s="19" t="e">
        <f>IF(#REF!=0,"",#REF!)</f>
        <v>#REF!</v>
      </c>
      <c r="AR3009" s="19" t="e">
        <f>IF(#REF!=0,"",#REF!)</f>
        <v>#REF!</v>
      </c>
      <c r="AS3009" s="19" t="e">
        <f>#REF!</f>
        <v>#REF!</v>
      </c>
    </row>
    <row r="3010" spans="11:45" ht="19.5" thickTop="1" thickBot="1" x14ac:dyDescent="0.25">
      <c r="K3010" s="19" t="str">
        <f t="shared" si="827"/>
        <v/>
      </c>
      <c r="L3010" s="19">
        <f t="shared" si="837"/>
        <v>10000</v>
      </c>
      <c r="M3010" s="22" t="str">
        <f>TRIM(Data!$N3007)</f>
        <v>Shanghai Lady</v>
      </c>
      <c r="N3010" s="22" t="str">
        <f>TRIM(Data!$A3007)</f>
        <v>Shanghai Lady (R)</v>
      </c>
      <c r="O3010" s="23">
        <f>IF(Data!$B3007=0,"",Data!$B3007)</f>
        <v>1981</v>
      </c>
      <c r="P3010" s="19" t="str">
        <f>IF(Data!$C3007=0,"",Data!$C3007)</f>
        <v>1</v>
      </c>
      <c r="Q3010" s="23" t="str">
        <f>IF($M3010="","",Data!$E3007)</f>
        <v>VL</v>
      </c>
      <c r="R3010" s="23" t="str">
        <f t="shared" si="828"/>
        <v>VL</v>
      </c>
      <c r="S3010" s="23" t="str">
        <f t="shared" si="829"/>
        <v>VL</v>
      </c>
      <c r="T3010" s="19" t="str">
        <f>IF(Data!$F3007=0,"",Data!$F3007)</f>
        <v/>
      </c>
      <c r="U3010" s="19" t="str">
        <f>IF(Data!$G3007=0,"",Data!$G3007)</f>
        <v/>
      </c>
      <c r="V3010" s="19" t="str">
        <f>IF(Data!$D3007=0,"",Data!$D3007)</f>
        <v/>
      </c>
      <c r="W3010" s="19" t="str">
        <f>Data!$H3007</f>
        <v>Reticulata</v>
      </c>
      <c r="Y3010" s="41" t="e">
        <f t="shared" si="824"/>
        <v>#REF!</v>
      </c>
      <c r="Z3010" s="8">
        <f t="shared" si="830"/>
        <v>10000</v>
      </c>
      <c r="AA3010" s="8" t="str">
        <f t="shared" si="831"/>
        <v>Shanghai Lady</v>
      </c>
      <c r="AB3010" s="8" t="str">
        <f t="shared" si="832"/>
        <v>VL</v>
      </c>
      <c r="AC3010" s="8" t="str">
        <f t="shared" si="833"/>
        <v/>
      </c>
      <c r="AD3010" s="8" t="str">
        <f t="shared" si="838"/>
        <v/>
      </c>
      <c r="AE3010" s="8" t="str">
        <f t="shared" si="834"/>
        <v/>
      </c>
      <c r="AF3010" s="5">
        <f t="shared" si="835"/>
        <v>1981</v>
      </c>
      <c r="AG3010" s="46">
        <v>3007</v>
      </c>
      <c r="AH3010" s="47" t="str">
        <f t="shared" si="825"/>
        <v/>
      </c>
      <c r="AI3010" s="48" t="str">
        <f t="shared" si="826"/>
        <v/>
      </c>
      <c r="AK3010" s="22" t="e">
        <f>TRIM(#REF!)</f>
        <v>#REF!</v>
      </c>
      <c r="AL3010" s="23" t="e">
        <f>IF(#REF!=0,"",#REF!)</f>
        <v>#REF!</v>
      </c>
      <c r="AM3010" s="19" t="e">
        <f>IF(#REF!=0,"",#REF!)</f>
        <v>#REF!</v>
      </c>
      <c r="AN3010" s="23" t="e">
        <f>IF($AK3010="","",#REF!)</f>
        <v>#REF!</v>
      </c>
      <c r="AO3010" s="23" t="e">
        <f t="shared" si="836"/>
        <v>#REF!</v>
      </c>
      <c r="AP3010" s="19" t="e">
        <f>IF(#REF!=0,"",#REF!)</f>
        <v>#REF!</v>
      </c>
      <c r="AQ3010" s="19" t="e">
        <f>IF(#REF!=0,"",#REF!)</f>
        <v>#REF!</v>
      </c>
      <c r="AR3010" s="19" t="e">
        <f>IF(#REF!=0,"",#REF!)</f>
        <v>#REF!</v>
      </c>
      <c r="AS3010" s="19" t="e">
        <f>#REF!</f>
        <v>#REF!</v>
      </c>
    </row>
    <row r="3011" spans="11:45" ht="19.5" thickTop="1" thickBot="1" x14ac:dyDescent="0.25">
      <c r="K3011" s="19" t="str">
        <f t="shared" si="827"/>
        <v/>
      </c>
      <c r="L3011" s="19">
        <f t="shared" si="837"/>
        <v>10000</v>
      </c>
      <c r="M3011" s="22" t="str">
        <f>TRIM(Data!$N3008)</f>
        <v>Sharilyn Green</v>
      </c>
      <c r="N3011" s="22" t="str">
        <f>TRIM(Data!$A3008)</f>
        <v>Sharilyn Green (R)</v>
      </c>
      <c r="O3011" s="23">
        <f>IF(Data!$B3008=0,"",Data!$B3008)</f>
        <v>2015</v>
      </c>
      <c r="P3011" s="19" t="str">
        <f>IF(Data!$C3008=0,"",Data!$C3008)</f>
        <v>1</v>
      </c>
      <c r="Q3011" s="23" t="str">
        <f>IF($M3011="","",Data!$E3008)</f>
        <v>L</v>
      </c>
      <c r="R3011" s="23" t="str">
        <f t="shared" si="828"/>
        <v>L</v>
      </c>
      <c r="S3011" s="23" t="str">
        <f t="shared" si="829"/>
        <v>L</v>
      </c>
      <c r="T3011" s="19" t="str">
        <f>IF(Data!$F3008=0,"",Data!$F3008)</f>
        <v/>
      </c>
      <c r="U3011" s="19" t="str">
        <f>IF(Data!$G3008=0,"",Data!$G3008)</f>
        <v/>
      </c>
      <c r="V3011" s="19" t="str">
        <f>IF(Data!$D3008=0,"",Data!$D3008)</f>
        <v/>
      </c>
      <c r="W3011" s="19" t="str">
        <f>Data!$H3008</f>
        <v>Reticulata</v>
      </c>
      <c r="Y3011" s="41" t="e">
        <f t="shared" si="824"/>
        <v>#REF!</v>
      </c>
      <c r="Z3011" s="8">
        <f t="shared" si="830"/>
        <v>10000</v>
      </c>
      <c r="AA3011" s="8" t="str">
        <f t="shared" si="831"/>
        <v>Sharilyn Green</v>
      </c>
      <c r="AB3011" s="8" t="str">
        <f t="shared" si="832"/>
        <v>L</v>
      </c>
      <c r="AC3011" s="8" t="str">
        <f t="shared" si="833"/>
        <v/>
      </c>
      <c r="AD3011" s="8" t="str">
        <f t="shared" si="838"/>
        <v/>
      </c>
      <c r="AE3011" s="8" t="str">
        <f t="shared" si="834"/>
        <v/>
      </c>
      <c r="AF3011" s="5">
        <f t="shared" si="835"/>
        <v>2015</v>
      </c>
      <c r="AG3011" s="46">
        <v>3008</v>
      </c>
      <c r="AH3011" s="47" t="str">
        <f t="shared" si="825"/>
        <v/>
      </c>
      <c r="AI3011" s="48" t="str">
        <f t="shared" si="826"/>
        <v/>
      </c>
      <c r="AK3011" s="22" t="e">
        <f>TRIM(#REF!)</f>
        <v>#REF!</v>
      </c>
      <c r="AL3011" s="23" t="e">
        <f>IF(#REF!=0,"",#REF!)</f>
        <v>#REF!</v>
      </c>
      <c r="AM3011" s="19" t="e">
        <f>IF(#REF!=0,"",#REF!)</f>
        <v>#REF!</v>
      </c>
      <c r="AN3011" s="23" t="e">
        <f>IF($AK3011="","",#REF!)</f>
        <v>#REF!</v>
      </c>
      <c r="AO3011" s="23" t="e">
        <f t="shared" si="836"/>
        <v>#REF!</v>
      </c>
      <c r="AP3011" s="19" t="e">
        <f>IF(#REF!=0,"",#REF!)</f>
        <v>#REF!</v>
      </c>
      <c r="AQ3011" s="19" t="e">
        <f>IF(#REF!=0,"",#REF!)</f>
        <v>#REF!</v>
      </c>
      <c r="AR3011" s="19" t="e">
        <f>IF(#REF!=0,"",#REF!)</f>
        <v>#REF!</v>
      </c>
      <c r="AS3011" s="19" t="e">
        <f>#REF!</f>
        <v>#REF!</v>
      </c>
    </row>
    <row r="3012" spans="11:45" ht="19.5" thickTop="1" thickBot="1" x14ac:dyDescent="0.25">
      <c r="K3012" s="19" t="str">
        <f t="shared" si="827"/>
        <v/>
      </c>
      <c r="L3012" s="19">
        <f t="shared" si="837"/>
        <v>10000</v>
      </c>
      <c r="M3012" s="22" t="str">
        <f>TRIM(Data!$N3009)</f>
        <v>Sharon Shuman</v>
      </c>
      <c r="N3012" s="22" t="str">
        <f>TRIM(Data!$A3009)</f>
        <v>Sharon Shuman</v>
      </c>
      <c r="O3012" s="23">
        <f>IF(Data!$B3009=0,"",Data!$B3009)</f>
        <v>2002</v>
      </c>
      <c r="P3012" s="19" t="str">
        <f>IF(Data!$C3009=0,"",Data!$C3009)</f>
        <v>1</v>
      </c>
      <c r="Q3012" s="23" t="str">
        <f>IF($M3012="","",Data!$E3009)</f>
        <v>M</v>
      </c>
      <c r="R3012" s="23" t="str">
        <f t="shared" si="828"/>
        <v>M</v>
      </c>
      <c r="S3012" s="23" t="str">
        <f t="shared" si="829"/>
        <v>M</v>
      </c>
      <c r="T3012" s="19" t="str">
        <f>IF(Data!$F3009=0,"",Data!$F3009)</f>
        <v/>
      </c>
      <c r="U3012" s="19" t="str">
        <f>IF(Data!$G3009=0,"",Data!$G3009)</f>
        <v>FD</v>
      </c>
      <c r="V3012" s="19" t="str">
        <f>IF(Data!$D3009=0,"",Data!$D3009)</f>
        <v/>
      </c>
      <c r="W3012" s="19" t="str">
        <f>Data!$H3009</f>
        <v>Japonica</v>
      </c>
      <c r="Y3012" s="41" t="e">
        <f t="shared" ref="Y3012:Y3075" si="839">RANK(Z3012,Z$4:Z$3653,1)</f>
        <v>#REF!</v>
      </c>
      <c r="Z3012" s="8">
        <f t="shared" si="830"/>
        <v>10000</v>
      </c>
      <c r="AA3012" s="8" t="str">
        <f t="shared" si="831"/>
        <v>Sharon Shuman</v>
      </c>
      <c r="AB3012" s="8" t="str">
        <f t="shared" si="832"/>
        <v>M</v>
      </c>
      <c r="AC3012" s="8" t="str">
        <f t="shared" si="833"/>
        <v/>
      </c>
      <c r="AD3012" s="8" t="str">
        <f t="shared" si="838"/>
        <v>FD</v>
      </c>
      <c r="AE3012" s="8" t="str">
        <f t="shared" si="834"/>
        <v/>
      </c>
      <c r="AF3012" s="5">
        <f t="shared" si="835"/>
        <v>2002</v>
      </c>
      <c r="AG3012" s="46">
        <v>3009</v>
      </c>
      <c r="AH3012" s="47" t="str">
        <f t="shared" ref="AH3012:AH3075" si="840">IF(ISERROR(VLOOKUP($AG3012,$Y$4:$AE$3653,2,FALSE)),"",VLOOKUP($AG3012,$Y$4:$AE$3653,3,FALSE))</f>
        <v/>
      </c>
      <c r="AI3012" s="48" t="str">
        <f t="shared" ref="AI3012:AI3075" si="841">IF(ISERROR(VLOOKUP($AG3012,$Y$4:$AE$3653,2,FALSE)),"",VLOOKUP($AG3012,$Y$4:$AF$3653,8,FALSE))</f>
        <v/>
      </c>
      <c r="AK3012" s="22" t="e">
        <f>TRIM(#REF!)</f>
        <v>#REF!</v>
      </c>
      <c r="AL3012" s="23" t="e">
        <f>IF(#REF!=0,"",#REF!)</f>
        <v>#REF!</v>
      </c>
      <c r="AM3012" s="19" t="e">
        <f>IF(#REF!=0,"",#REF!)</f>
        <v>#REF!</v>
      </c>
      <c r="AN3012" s="23" t="e">
        <f>IF($AK3012="","",#REF!)</f>
        <v>#REF!</v>
      </c>
      <c r="AO3012" s="23" t="e">
        <f t="shared" si="836"/>
        <v>#REF!</v>
      </c>
      <c r="AP3012" s="19" t="e">
        <f>IF(#REF!=0,"",#REF!)</f>
        <v>#REF!</v>
      </c>
      <c r="AQ3012" s="19" t="e">
        <f>IF(#REF!=0,"",#REF!)</f>
        <v>#REF!</v>
      </c>
      <c r="AR3012" s="19" t="e">
        <f>IF(#REF!=0,"",#REF!)</f>
        <v>#REF!</v>
      </c>
      <c r="AS3012" s="19" t="e">
        <f>#REF!</f>
        <v>#REF!</v>
      </c>
    </row>
    <row r="3013" spans="11:45" ht="19.5" thickTop="1" thickBot="1" x14ac:dyDescent="0.25">
      <c r="K3013" s="19" t="str">
        <f t="shared" ref="K3013:K3076" si="842">IF(L3013=10000,"",RANK(L3013,$L$4:$L$3653,1))</f>
        <v/>
      </c>
      <c r="L3013" s="19">
        <f t="shared" si="837"/>
        <v>10000</v>
      </c>
      <c r="M3013" s="22" t="str">
        <f>TRIM(Data!$N3010)</f>
        <v>Sharon Wilson</v>
      </c>
      <c r="N3013" s="22" t="str">
        <f>TRIM(Data!$A3010)</f>
        <v>Sharon Wilson</v>
      </c>
      <c r="O3013" s="23">
        <f>IF(Data!$B3010=0,"",Data!$B3010)</f>
        <v>2019</v>
      </c>
      <c r="P3013" s="19" t="str">
        <f>IF(Data!$C3010=0,"",Data!$C3010)</f>
        <v>1</v>
      </c>
      <c r="Q3013" s="23" t="str">
        <f>IF($M3013="","",Data!$E3010)</f>
        <v>M-L</v>
      </c>
      <c r="R3013" s="23" t="str">
        <f t="shared" ref="R3013:R3076" si="843">IF($M3013="","",IF($Q3013="Min","Min",IF($Q3013="Min-S",IF($J$1=1,"S","Min"),IF(OR($Q3013="S",$Q3013="S-M"),"S",IF(OR($Q3013="M",$Q3013="M-L"),"M",IF(OR($Q3013="L",$Q3013="L-VL"),"L",IF($Q3013="VL","VL")))))))</f>
        <v>M</v>
      </c>
      <c r="S3013" s="23" t="str">
        <f t="shared" ref="S3013:S3076" si="844">IF($J$1=1,$R3013,$Q3013)</f>
        <v>M</v>
      </c>
      <c r="T3013" s="19" t="str">
        <f>IF(Data!$F3010=0,"",Data!$F3010)</f>
        <v/>
      </c>
      <c r="U3013" s="19" t="str">
        <f>IF(Data!$G3010=0,"",Data!$G3010)</f>
        <v/>
      </c>
      <c r="V3013" s="19" t="str">
        <f>IF(Data!$D3010=0,"",Data!$D3010)</f>
        <v/>
      </c>
      <c r="W3013" s="19" t="str">
        <f>Data!$H3010</f>
        <v>Japonica</v>
      </c>
      <c r="Y3013" s="41" t="e">
        <f t="shared" si="839"/>
        <v>#REF!</v>
      </c>
      <c r="Z3013" s="8">
        <f t="shared" ref="Z3013:Z3076" si="845">IF($V3013="ANTIQUE",IF($W3013="Japonica",ROW(),10000),10000)</f>
        <v>10000</v>
      </c>
      <c r="AA3013" s="8" t="str">
        <f t="shared" ref="AA3013:AA3076" si="846">$M3013</f>
        <v>Sharon Wilson</v>
      </c>
      <c r="AB3013" s="8" t="str">
        <f t="shared" ref="AB3013:AB3076" si="847">$R3013</f>
        <v>M</v>
      </c>
      <c r="AC3013" s="8" t="str">
        <f t="shared" ref="AC3013:AC3076" si="848">$T3013</f>
        <v/>
      </c>
      <c r="AD3013" s="8" t="str">
        <f t="shared" si="838"/>
        <v/>
      </c>
      <c r="AE3013" s="8" t="str">
        <f t="shared" ref="AE3013:AE3076" si="849">$V3013</f>
        <v/>
      </c>
      <c r="AF3013" s="5">
        <f t="shared" ref="AF3013:AF3076" si="850">$O3013</f>
        <v>2019</v>
      </c>
      <c r="AG3013" s="46">
        <v>3010</v>
      </c>
      <c r="AH3013" s="47" t="str">
        <f t="shared" si="840"/>
        <v/>
      </c>
      <c r="AI3013" s="48" t="str">
        <f t="shared" si="841"/>
        <v/>
      </c>
      <c r="AK3013" s="22" t="e">
        <f>TRIM(#REF!)</f>
        <v>#REF!</v>
      </c>
      <c r="AL3013" s="23" t="e">
        <f>IF(#REF!=0,"",#REF!)</f>
        <v>#REF!</v>
      </c>
      <c r="AM3013" s="19" t="e">
        <f>IF(#REF!=0,"",#REF!)</f>
        <v>#REF!</v>
      </c>
      <c r="AN3013" s="23" t="e">
        <f>IF($AK3013="","",#REF!)</f>
        <v>#REF!</v>
      </c>
      <c r="AO3013" s="23" t="e">
        <f t="shared" ref="AO3013:AO3076" si="851">IF($AK3013="","",IF($AN3013="Min","Min",IF($AN3013="Min-S",IF($J$1=1,"S","Min"),IF(OR($AN3013="S",$AN3013="S-M"),"S",IF(OR($AN3013="M",$AN3013="M-L"),"M",IF(OR($AN3013="L",$AN3013="L-VL"),"L",IF($AN3013="VL","VL")))))))</f>
        <v>#REF!</v>
      </c>
      <c r="AP3013" s="19" t="e">
        <f>IF(#REF!=0,"",#REF!)</f>
        <v>#REF!</v>
      </c>
      <c r="AQ3013" s="19" t="e">
        <f>IF(#REF!=0,"",#REF!)</f>
        <v>#REF!</v>
      </c>
      <c r="AR3013" s="19" t="e">
        <f>IF(#REF!=0,"",#REF!)</f>
        <v>#REF!</v>
      </c>
      <c r="AS3013" s="19" t="e">
        <f>#REF!</f>
        <v>#REF!</v>
      </c>
    </row>
    <row r="3014" spans="11:45" ht="19.5" thickTop="1" thickBot="1" x14ac:dyDescent="0.25">
      <c r="K3014" s="19" t="str">
        <f t="shared" si="842"/>
        <v/>
      </c>
      <c r="L3014" s="19">
        <f t="shared" si="837"/>
        <v>10000</v>
      </c>
      <c r="M3014" s="22" t="str">
        <f>TRIM(Data!$N3011)</f>
        <v>Sheila</v>
      </c>
      <c r="N3014" s="22" t="str">
        <f>TRIM(Data!$A3011)</f>
        <v>Sheila</v>
      </c>
      <c r="O3014" s="23">
        <f>IF(Data!$B3011=0,"",Data!$B3011)</f>
        <v>1973</v>
      </c>
      <c r="P3014" s="19" t="str">
        <f>IF(Data!$C3011=0,"",Data!$C3011)</f>
        <v>1</v>
      </c>
      <c r="Q3014" s="23" t="str">
        <f>IF($M3014="","",Data!$E3011)</f>
        <v>L</v>
      </c>
      <c r="R3014" s="23" t="str">
        <f t="shared" si="843"/>
        <v>L</v>
      </c>
      <c r="S3014" s="23" t="str">
        <f t="shared" si="844"/>
        <v>L</v>
      </c>
      <c r="T3014" s="19" t="str">
        <f>IF(Data!$F3011=0,"",Data!$F3011)</f>
        <v/>
      </c>
      <c r="U3014" s="19" t="str">
        <f>IF(Data!$G3011=0,"",Data!$G3011)</f>
        <v/>
      </c>
      <c r="V3014" s="19" t="str">
        <f>IF(Data!$D3011=0,"",Data!$D3011)</f>
        <v/>
      </c>
      <c r="W3014" s="19" t="str">
        <f>Data!$H3011</f>
        <v>Japonica</v>
      </c>
      <c r="Y3014" s="41" t="e">
        <f t="shared" si="839"/>
        <v>#REF!</v>
      </c>
      <c r="Z3014" s="8">
        <f t="shared" si="845"/>
        <v>10000</v>
      </c>
      <c r="AA3014" s="8" t="str">
        <f t="shared" si="846"/>
        <v>Sheila</v>
      </c>
      <c r="AB3014" s="8" t="str">
        <f t="shared" si="847"/>
        <v>L</v>
      </c>
      <c r="AC3014" s="8" t="str">
        <f t="shared" si="848"/>
        <v/>
      </c>
      <c r="AD3014" s="8" t="str">
        <f t="shared" si="838"/>
        <v/>
      </c>
      <c r="AE3014" s="8" t="str">
        <f t="shared" si="849"/>
        <v/>
      </c>
      <c r="AF3014" s="5">
        <f t="shared" si="850"/>
        <v>1973</v>
      </c>
      <c r="AG3014" s="46">
        <v>3011</v>
      </c>
      <c r="AH3014" s="47" t="str">
        <f t="shared" si="840"/>
        <v/>
      </c>
      <c r="AI3014" s="48" t="str">
        <f t="shared" si="841"/>
        <v/>
      </c>
      <c r="AK3014" s="22" t="e">
        <f>TRIM(#REF!)</f>
        <v>#REF!</v>
      </c>
      <c r="AL3014" s="23" t="e">
        <f>IF(#REF!=0,"",#REF!)</f>
        <v>#REF!</v>
      </c>
      <c r="AM3014" s="19" t="e">
        <f>IF(#REF!=0,"",#REF!)</f>
        <v>#REF!</v>
      </c>
      <c r="AN3014" s="23" t="e">
        <f>IF($AK3014="","",#REF!)</f>
        <v>#REF!</v>
      </c>
      <c r="AO3014" s="23" t="e">
        <f t="shared" si="851"/>
        <v>#REF!</v>
      </c>
      <c r="AP3014" s="19" t="e">
        <f>IF(#REF!=0,"",#REF!)</f>
        <v>#REF!</v>
      </c>
      <c r="AQ3014" s="19" t="e">
        <f>IF(#REF!=0,"",#REF!)</f>
        <v>#REF!</v>
      </c>
      <c r="AR3014" s="19" t="e">
        <f>IF(#REF!=0,"",#REF!)</f>
        <v>#REF!</v>
      </c>
      <c r="AS3014" s="19" t="e">
        <f>#REF!</f>
        <v>#REF!</v>
      </c>
    </row>
    <row r="3015" spans="11:45" ht="19.5" thickTop="1" thickBot="1" x14ac:dyDescent="0.25">
      <c r="K3015" s="19" t="str">
        <f t="shared" si="842"/>
        <v/>
      </c>
      <c r="L3015" s="19">
        <f t="shared" si="837"/>
        <v>10000</v>
      </c>
      <c r="M3015" s="22" t="str">
        <f>TRIM(Data!$N3012)</f>
        <v>Shelter Cove</v>
      </c>
      <c r="N3015" s="22" t="str">
        <f>TRIM(Data!$A3012)</f>
        <v>Shelter Cove (R)</v>
      </c>
      <c r="O3015" s="23">
        <f>IF(Data!$B3012=0,"",Data!$B3012)</f>
        <v>2005</v>
      </c>
      <c r="P3015" s="19" t="str">
        <f>IF(Data!$C3012=0,"",Data!$C3012)</f>
        <v>1</v>
      </c>
      <c r="Q3015" s="23" t="str">
        <f>IF($M3015="","",Data!$E3012)</f>
        <v>L</v>
      </c>
      <c r="R3015" s="23" t="str">
        <f t="shared" si="843"/>
        <v>L</v>
      </c>
      <c r="S3015" s="23" t="str">
        <f t="shared" si="844"/>
        <v>L</v>
      </c>
      <c r="T3015" s="19" t="str">
        <f>IF(Data!$F3012=0,"",Data!$F3012)</f>
        <v/>
      </c>
      <c r="U3015" s="19" t="str">
        <f>IF(Data!$G3012=0,"",Data!$G3012)</f>
        <v/>
      </c>
      <c r="V3015" s="19" t="str">
        <f>IF(Data!$D3012=0,"",Data!$D3012)</f>
        <v/>
      </c>
      <c r="W3015" s="19" t="str">
        <f>Data!$H3012</f>
        <v>Reticulata</v>
      </c>
      <c r="Y3015" s="41" t="e">
        <f t="shared" si="839"/>
        <v>#REF!</v>
      </c>
      <c r="Z3015" s="8">
        <f t="shared" si="845"/>
        <v>10000</v>
      </c>
      <c r="AA3015" s="8" t="str">
        <f t="shared" si="846"/>
        <v>Shelter Cove</v>
      </c>
      <c r="AB3015" s="8" t="str">
        <f t="shared" si="847"/>
        <v>L</v>
      </c>
      <c r="AC3015" s="8" t="str">
        <f t="shared" si="848"/>
        <v/>
      </c>
      <c r="AD3015" s="8" t="str">
        <f t="shared" si="838"/>
        <v/>
      </c>
      <c r="AE3015" s="8" t="str">
        <f t="shared" si="849"/>
        <v/>
      </c>
      <c r="AF3015" s="5">
        <f t="shared" si="850"/>
        <v>2005</v>
      </c>
      <c r="AG3015" s="46">
        <v>3012</v>
      </c>
      <c r="AH3015" s="47" t="str">
        <f t="shared" si="840"/>
        <v/>
      </c>
      <c r="AI3015" s="48" t="str">
        <f t="shared" si="841"/>
        <v/>
      </c>
      <c r="AK3015" s="22" t="e">
        <f>TRIM(#REF!)</f>
        <v>#REF!</v>
      </c>
      <c r="AL3015" s="23" t="e">
        <f>IF(#REF!=0,"",#REF!)</f>
        <v>#REF!</v>
      </c>
      <c r="AM3015" s="19" t="e">
        <f>IF(#REF!=0,"",#REF!)</f>
        <v>#REF!</v>
      </c>
      <c r="AN3015" s="23" t="e">
        <f>IF($AK3015="","",#REF!)</f>
        <v>#REF!</v>
      </c>
      <c r="AO3015" s="23" t="e">
        <f t="shared" si="851"/>
        <v>#REF!</v>
      </c>
      <c r="AP3015" s="19" t="e">
        <f>IF(#REF!=0,"",#REF!)</f>
        <v>#REF!</v>
      </c>
      <c r="AQ3015" s="19" t="e">
        <f>IF(#REF!=0,"",#REF!)</f>
        <v>#REF!</v>
      </c>
      <c r="AR3015" s="19" t="e">
        <f>IF(#REF!=0,"",#REF!)</f>
        <v>#REF!</v>
      </c>
      <c r="AS3015" s="19" t="e">
        <f>#REF!</f>
        <v>#REF!</v>
      </c>
    </row>
    <row r="3016" spans="11:45" ht="19.5" thickTop="1" thickBot="1" x14ac:dyDescent="0.25">
      <c r="K3016" s="19" t="str">
        <f t="shared" si="842"/>
        <v/>
      </c>
      <c r="L3016" s="19">
        <f t="shared" si="837"/>
        <v>10000</v>
      </c>
      <c r="M3016" s="22" t="str">
        <f>TRIM(Data!$N3013)</f>
        <v>Shengjie (See Holy Pure)</v>
      </c>
      <c r="N3016" s="22" t="str">
        <f>TRIM(Data!$A3013)</f>
        <v>Shengjie (R) (See Holy Pure)</v>
      </c>
      <c r="O3016" s="23">
        <f>IF(Data!$B3013=0,"",Data!$B3013)</f>
        <v>2007</v>
      </c>
      <c r="P3016" s="19" t="str">
        <f>IF(Data!$C3013=0,"",Data!$C3013)</f>
        <v>1</v>
      </c>
      <c r="Q3016" s="23" t="str">
        <f>IF($M3016="","",Data!$E3013)</f>
        <v>L-VL</v>
      </c>
      <c r="R3016" s="23" t="str">
        <f t="shared" si="843"/>
        <v>L</v>
      </c>
      <c r="S3016" s="23" t="str">
        <f t="shared" si="844"/>
        <v>L</v>
      </c>
      <c r="T3016" s="19" t="str">
        <f>IF(Data!$F3013=0,"",Data!$F3013)</f>
        <v/>
      </c>
      <c r="U3016" s="19" t="str">
        <f>IF(Data!$G3013=0,"",Data!$G3013)</f>
        <v/>
      </c>
      <c r="V3016" s="19" t="str">
        <f>IF(Data!$D3013=0,"",Data!$D3013)</f>
        <v/>
      </c>
      <c r="W3016" s="19" t="str">
        <f>Data!$H3013</f>
        <v>Reticulata</v>
      </c>
      <c r="Y3016" s="41" t="e">
        <f t="shared" si="839"/>
        <v>#REF!</v>
      </c>
      <c r="Z3016" s="8">
        <f t="shared" si="845"/>
        <v>10000</v>
      </c>
      <c r="AA3016" s="8" t="str">
        <f t="shared" si="846"/>
        <v>Shengjie (See Holy Pure)</v>
      </c>
      <c r="AB3016" s="8" t="str">
        <f t="shared" si="847"/>
        <v>L</v>
      </c>
      <c r="AC3016" s="8" t="str">
        <f t="shared" si="848"/>
        <v/>
      </c>
      <c r="AD3016" s="8" t="str">
        <f t="shared" si="838"/>
        <v/>
      </c>
      <c r="AE3016" s="8" t="str">
        <f t="shared" si="849"/>
        <v/>
      </c>
      <c r="AF3016" s="5">
        <f t="shared" si="850"/>
        <v>2007</v>
      </c>
      <c r="AG3016" s="46">
        <v>3013</v>
      </c>
      <c r="AH3016" s="47" t="str">
        <f t="shared" si="840"/>
        <v/>
      </c>
      <c r="AI3016" s="48" t="str">
        <f t="shared" si="841"/>
        <v/>
      </c>
      <c r="AK3016" s="22" t="e">
        <f>TRIM(#REF!)</f>
        <v>#REF!</v>
      </c>
      <c r="AL3016" s="23" t="e">
        <f>IF(#REF!=0,"",#REF!)</f>
        <v>#REF!</v>
      </c>
      <c r="AM3016" s="19" t="e">
        <f>IF(#REF!=0,"",#REF!)</f>
        <v>#REF!</v>
      </c>
      <c r="AN3016" s="23" t="e">
        <f>IF($AK3016="","",#REF!)</f>
        <v>#REF!</v>
      </c>
      <c r="AO3016" s="23" t="e">
        <f t="shared" si="851"/>
        <v>#REF!</v>
      </c>
      <c r="AP3016" s="19" t="e">
        <f>IF(#REF!=0,"",#REF!)</f>
        <v>#REF!</v>
      </c>
      <c r="AQ3016" s="19" t="e">
        <f>IF(#REF!=0,"",#REF!)</f>
        <v>#REF!</v>
      </c>
      <c r="AR3016" s="19" t="e">
        <f>IF(#REF!=0,"",#REF!)</f>
        <v>#REF!</v>
      </c>
      <c r="AS3016" s="19" t="e">
        <f>#REF!</f>
        <v>#REF!</v>
      </c>
    </row>
    <row r="3017" spans="11:45" ht="19.5" thickTop="1" thickBot="1" x14ac:dyDescent="0.25">
      <c r="K3017" s="19" t="str">
        <f t="shared" si="842"/>
        <v/>
      </c>
      <c r="L3017" s="19">
        <f t="shared" si="837"/>
        <v>10000</v>
      </c>
      <c r="M3017" s="22" t="str">
        <f>TRIM(Data!$N3014)</f>
        <v>Sherbrooke (See Kumasaka)</v>
      </c>
      <c r="N3017" s="22" t="str">
        <f>TRIM(Data!$A3014)</f>
        <v>Sherbrooke (See Kumasaka)</v>
      </c>
      <c r="O3017" s="23">
        <f>IF(Data!$B3014=0,"",Data!$B3014)</f>
        <v>1896</v>
      </c>
      <c r="P3017" s="19" t="str">
        <f>IF(Data!$C3014=0,"",Data!$C3014)</f>
        <v/>
      </c>
      <c r="Q3017" s="23" t="str">
        <f>IF($M3017="","",Data!$E3014)</f>
        <v>M</v>
      </c>
      <c r="R3017" s="23" t="str">
        <f t="shared" si="843"/>
        <v>M</v>
      </c>
      <c r="S3017" s="23" t="str">
        <f t="shared" si="844"/>
        <v>M</v>
      </c>
      <c r="T3017" s="19" t="str">
        <f>IF(Data!$F3014=0,"",Data!$F3014)</f>
        <v/>
      </c>
      <c r="U3017" s="19" t="str">
        <f>IF(Data!$G3014=0,"",Data!$G3014)</f>
        <v/>
      </c>
      <c r="V3017" s="19" t="str">
        <f>IF(Data!$D3014=0,"",Data!$D3014)</f>
        <v>ANTIQUE</v>
      </c>
      <c r="W3017" s="19" t="str">
        <f>Data!$H3014</f>
        <v>Japonica</v>
      </c>
      <c r="Y3017" s="41" t="e">
        <f t="shared" si="839"/>
        <v>#REF!</v>
      </c>
      <c r="Z3017" s="8">
        <f t="shared" si="845"/>
        <v>3017</v>
      </c>
      <c r="AA3017" s="8" t="str">
        <f t="shared" si="846"/>
        <v>Sherbrooke (See Kumasaka)</v>
      </c>
      <c r="AB3017" s="8" t="str">
        <f t="shared" si="847"/>
        <v>M</v>
      </c>
      <c r="AC3017" s="8" t="str">
        <f t="shared" si="848"/>
        <v/>
      </c>
      <c r="AD3017" s="8" t="str">
        <f t="shared" si="838"/>
        <v/>
      </c>
      <c r="AE3017" s="8" t="str">
        <f t="shared" si="849"/>
        <v>ANTIQUE</v>
      </c>
      <c r="AF3017" s="5">
        <f t="shared" si="850"/>
        <v>1896</v>
      </c>
      <c r="AG3017" s="46">
        <v>3014</v>
      </c>
      <c r="AH3017" s="47" t="str">
        <f t="shared" si="840"/>
        <v/>
      </c>
      <c r="AI3017" s="48" t="str">
        <f t="shared" si="841"/>
        <v/>
      </c>
      <c r="AK3017" s="22" t="e">
        <f>TRIM(#REF!)</f>
        <v>#REF!</v>
      </c>
      <c r="AL3017" s="23" t="e">
        <f>IF(#REF!=0,"",#REF!)</f>
        <v>#REF!</v>
      </c>
      <c r="AM3017" s="19" t="e">
        <f>IF(#REF!=0,"",#REF!)</f>
        <v>#REF!</v>
      </c>
      <c r="AN3017" s="23" t="e">
        <f>IF($AK3017="","",#REF!)</f>
        <v>#REF!</v>
      </c>
      <c r="AO3017" s="23" t="e">
        <f t="shared" si="851"/>
        <v>#REF!</v>
      </c>
      <c r="AP3017" s="19" t="e">
        <f>IF(#REF!=0,"",#REF!)</f>
        <v>#REF!</v>
      </c>
      <c r="AQ3017" s="19" t="e">
        <f>IF(#REF!=0,"",#REF!)</f>
        <v>#REF!</v>
      </c>
      <c r="AR3017" s="19" t="e">
        <f>IF(#REF!=0,"",#REF!)</f>
        <v>#REF!</v>
      </c>
      <c r="AS3017" s="19" t="e">
        <f>#REF!</f>
        <v>#REF!</v>
      </c>
    </row>
    <row r="3018" spans="11:45" ht="19.5" thickTop="1" thickBot="1" x14ac:dyDescent="0.25">
      <c r="K3018" s="19" t="str">
        <f t="shared" si="842"/>
        <v/>
      </c>
      <c r="L3018" s="19">
        <f t="shared" si="837"/>
        <v>10000</v>
      </c>
      <c r="M3018" s="22" t="str">
        <f>TRIM(Data!$N3015)</f>
        <v>Sheridan Wilson</v>
      </c>
      <c r="N3018" s="22" t="str">
        <f>TRIM(Data!$A3015)</f>
        <v>Sheridan Wilson</v>
      </c>
      <c r="O3018" s="23">
        <f>IF(Data!$B3015=0,"",Data!$B3015)</f>
        <v>1989</v>
      </c>
      <c r="P3018" s="19" t="str">
        <f>IF(Data!$C3015=0,"",Data!$C3015)</f>
        <v/>
      </c>
      <c r="Q3018" s="23" t="str">
        <f>IF($M3018="","",Data!$E3015)</f>
        <v>L</v>
      </c>
      <c r="R3018" s="23" t="str">
        <f t="shared" si="843"/>
        <v>L</v>
      </c>
      <c r="S3018" s="23" t="str">
        <f t="shared" si="844"/>
        <v>L</v>
      </c>
      <c r="T3018" s="19" t="str">
        <f>IF(Data!$F3015=0,"",Data!$F3015)</f>
        <v/>
      </c>
      <c r="U3018" s="19" t="str">
        <f>IF(Data!$G3015=0,"",Data!$G3015)</f>
        <v/>
      </c>
      <c r="V3018" s="19" t="str">
        <f>IF(Data!$D3015=0,"",Data!$D3015)</f>
        <v/>
      </c>
      <c r="W3018" s="19" t="str">
        <f>Data!$H3015</f>
        <v>Japonica</v>
      </c>
      <c r="Y3018" s="41" t="e">
        <f t="shared" si="839"/>
        <v>#REF!</v>
      </c>
      <c r="Z3018" s="8">
        <f t="shared" si="845"/>
        <v>10000</v>
      </c>
      <c r="AA3018" s="8" t="str">
        <f t="shared" si="846"/>
        <v>Sheridan Wilson</v>
      </c>
      <c r="AB3018" s="8" t="str">
        <f t="shared" si="847"/>
        <v>L</v>
      </c>
      <c r="AC3018" s="8" t="str">
        <f t="shared" si="848"/>
        <v/>
      </c>
      <c r="AD3018" s="8" t="str">
        <f t="shared" si="838"/>
        <v/>
      </c>
      <c r="AE3018" s="8" t="str">
        <f t="shared" si="849"/>
        <v/>
      </c>
      <c r="AF3018" s="5">
        <f t="shared" si="850"/>
        <v>1989</v>
      </c>
      <c r="AG3018" s="46">
        <v>3015</v>
      </c>
      <c r="AH3018" s="47" t="str">
        <f t="shared" si="840"/>
        <v/>
      </c>
      <c r="AI3018" s="48" t="str">
        <f t="shared" si="841"/>
        <v/>
      </c>
      <c r="AK3018" s="22" t="e">
        <f>TRIM(#REF!)</f>
        <v>#REF!</v>
      </c>
      <c r="AL3018" s="23" t="e">
        <f>IF(#REF!=0,"",#REF!)</f>
        <v>#REF!</v>
      </c>
      <c r="AM3018" s="19" t="e">
        <f>IF(#REF!=0,"",#REF!)</f>
        <v>#REF!</v>
      </c>
      <c r="AN3018" s="23" t="e">
        <f>IF($AK3018="","",#REF!)</f>
        <v>#REF!</v>
      </c>
      <c r="AO3018" s="23" t="e">
        <f t="shared" si="851"/>
        <v>#REF!</v>
      </c>
      <c r="AP3018" s="19" t="e">
        <f>IF(#REF!=0,"",#REF!)</f>
        <v>#REF!</v>
      </c>
      <c r="AQ3018" s="19" t="e">
        <f>IF(#REF!=0,"",#REF!)</f>
        <v>#REF!</v>
      </c>
      <c r="AR3018" s="19" t="e">
        <f>IF(#REF!=0,"",#REF!)</f>
        <v>#REF!</v>
      </c>
      <c r="AS3018" s="19" t="e">
        <f>#REF!</f>
        <v>#REF!</v>
      </c>
    </row>
    <row r="3019" spans="11:45" ht="19.5" thickTop="1" thickBot="1" x14ac:dyDescent="0.25">
      <c r="K3019" s="19" t="str">
        <f t="shared" si="842"/>
        <v/>
      </c>
      <c r="L3019" s="19">
        <f t="shared" si="837"/>
        <v>10000</v>
      </c>
      <c r="M3019" s="22" t="str">
        <f>TRIM(Data!$N3016)</f>
        <v>Sherrida Crawford</v>
      </c>
      <c r="N3019" s="22" t="str">
        <f>TRIM(Data!$A3016)</f>
        <v>Sherrida Crawford (R)</v>
      </c>
      <c r="O3019" s="23">
        <f>IF(Data!$B3016=0,"",Data!$B3016)</f>
        <v>2010</v>
      </c>
      <c r="P3019" s="19" t="str">
        <f>IF(Data!$C3016=0,"",Data!$C3016)</f>
        <v>1</v>
      </c>
      <c r="Q3019" s="23" t="str">
        <f>IF($M3019="","",Data!$E3016)</f>
        <v>M-L</v>
      </c>
      <c r="R3019" s="23" t="str">
        <f t="shared" si="843"/>
        <v>M</v>
      </c>
      <c r="S3019" s="23" t="str">
        <f t="shared" si="844"/>
        <v>M</v>
      </c>
      <c r="T3019" s="19" t="str">
        <f>IF(Data!$F3016=0,"",Data!$F3016)</f>
        <v/>
      </c>
      <c r="U3019" s="19" t="str">
        <f>IF(Data!$G3016=0,"",Data!$G3016)</f>
        <v/>
      </c>
      <c r="V3019" s="19" t="str">
        <f>IF(Data!$D3016=0,"",Data!$D3016)</f>
        <v/>
      </c>
      <c r="W3019" s="19" t="str">
        <f>Data!$H3016</f>
        <v>Reticulata</v>
      </c>
      <c r="Y3019" s="41" t="e">
        <f t="shared" si="839"/>
        <v>#REF!</v>
      </c>
      <c r="Z3019" s="8">
        <f t="shared" si="845"/>
        <v>10000</v>
      </c>
      <c r="AA3019" s="8" t="str">
        <f t="shared" si="846"/>
        <v>Sherrida Crawford</v>
      </c>
      <c r="AB3019" s="8" t="str">
        <f t="shared" si="847"/>
        <v>M</v>
      </c>
      <c r="AC3019" s="8" t="str">
        <f t="shared" si="848"/>
        <v/>
      </c>
      <c r="AD3019" s="8" t="str">
        <f t="shared" si="838"/>
        <v/>
      </c>
      <c r="AE3019" s="8" t="str">
        <f t="shared" si="849"/>
        <v/>
      </c>
      <c r="AF3019" s="5">
        <f t="shared" si="850"/>
        <v>2010</v>
      </c>
      <c r="AG3019" s="46">
        <v>3016</v>
      </c>
      <c r="AH3019" s="47" t="str">
        <f t="shared" si="840"/>
        <v/>
      </c>
      <c r="AI3019" s="48" t="str">
        <f t="shared" si="841"/>
        <v/>
      </c>
      <c r="AK3019" s="22" t="e">
        <f>TRIM(#REF!)</f>
        <v>#REF!</v>
      </c>
      <c r="AL3019" s="23" t="e">
        <f>IF(#REF!=0,"",#REF!)</f>
        <v>#REF!</v>
      </c>
      <c r="AM3019" s="19" t="e">
        <f>IF(#REF!=0,"",#REF!)</f>
        <v>#REF!</v>
      </c>
      <c r="AN3019" s="23" t="e">
        <f>IF($AK3019="","",#REF!)</f>
        <v>#REF!</v>
      </c>
      <c r="AO3019" s="23" t="e">
        <f t="shared" si="851"/>
        <v>#REF!</v>
      </c>
      <c r="AP3019" s="19" t="e">
        <f>IF(#REF!=0,"",#REF!)</f>
        <v>#REF!</v>
      </c>
      <c r="AQ3019" s="19" t="e">
        <f>IF(#REF!=0,"",#REF!)</f>
        <v>#REF!</v>
      </c>
      <c r="AR3019" s="19" t="e">
        <f>IF(#REF!=0,"",#REF!)</f>
        <v>#REF!</v>
      </c>
      <c r="AS3019" s="19" t="e">
        <f>#REF!</f>
        <v>#REF!</v>
      </c>
    </row>
    <row r="3020" spans="11:45" ht="19.5" thickTop="1" thickBot="1" x14ac:dyDescent="0.25">
      <c r="K3020" s="19" t="str">
        <f t="shared" si="842"/>
        <v/>
      </c>
      <c r="L3020" s="19">
        <f t="shared" si="837"/>
        <v>10000</v>
      </c>
      <c r="M3020" s="22" t="str">
        <f>TRIM(Data!$N3017)</f>
        <v>Sherrie N</v>
      </c>
      <c r="N3020" s="22" t="str">
        <f>TRIM(Data!$A3017)</f>
        <v>Sherrie N</v>
      </c>
      <c r="O3020" s="23">
        <f>IF(Data!$B3017=0,"",Data!$B3017)</f>
        <v>1998</v>
      </c>
      <c r="P3020" s="19" t="str">
        <f>IF(Data!$C3017=0,"",Data!$C3017)</f>
        <v/>
      </c>
      <c r="Q3020" s="23" t="str">
        <f>IF($M3020="","",Data!$E3017)</f>
        <v>VL</v>
      </c>
      <c r="R3020" s="23" t="str">
        <f t="shared" si="843"/>
        <v>VL</v>
      </c>
      <c r="S3020" s="23" t="str">
        <f t="shared" si="844"/>
        <v>VL</v>
      </c>
      <c r="T3020" s="19" t="str">
        <f>IF(Data!$F3017=0,"",Data!$F3017)</f>
        <v>WHITE</v>
      </c>
      <c r="U3020" s="19" t="str">
        <f>IF(Data!$G3017=0,"",Data!$G3017)</f>
        <v/>
      </c>
      <c r="V3020" s="19" t="str">
        <f>IF(Data!$D3017=0,"",Data!$D3017)</f>
        <v/>
      </c>
      <c r="W3020" s="19" t="str">
        <f>Data!$H3017</f>
        <v>Japonica</v>
      </c>
      <c r="Y3020" s="41" t="e">
        <f t="shared" si="839"/>
        <v>#REF!</v>
      </c>
      <c r="Z3020" s="8">
        <f t="shared" si="845"/>
        <v>10000</v>
      </c>
      <c r="AA3020" s="8" t="str">
        <f t="shared" si="846"/>
        <v>Sherrie N</v>
      </c>
      <c r="AB3020" s="8" t="str">
        <f t="shared" si="847"/>
        <v>VL</v>
      </c>
      <c r="AC3020" s="8" t="str">
        <f t="shared" si="848"/>
        <v>WHITE</v>
      </c>
      <c r="AD3020" s="8" t="str">
        <f t="shared" si="838"/>
        <v/>
      </c>
      <c r="AE3020" s="8" t="str">
        <f t="shared" si="849"/>
        <v/>
      </c>
      <c r="AF3020" s="5">
        <f t="shared" si="850"/>
        <v>1998</v>
      </c>
      <c r="AG3020" s="46">
        <v>3017</v>
      </c>
      <c r="AH3020" s="47" t="str">
        <f t="shared" si="840"/>
        <v/>
      </c>
      <c r="AI3020" s="48" t="str">
        <f t="shared" si="841"/>
        <v/>
      </c>
      <c r="AK3020" s="22" t="e">
        <f>TRIM(#REF!)</f>
        <v>#REF!</v>
      </c>
      <c r="AL3020" s="23" t="e">
        <f>IF(#REF!=0,"",#REF!)</f>
        <v>#REF!</v>
      </c>
      <c r="AM3020" s="19" t="e">
        <f>IF(#REF!=0,"",#REF!)</f>
        <v>#REF!</v>
      </c>
      <c r="AN3020" s="23" t="e">
        <f>IF($AK3020="","",#REF!)</f>
        <v>#REF!</v>
      </c>
      <c r="AO3020" s="23" t="e">
        <f t="shared" si="851"/>
        <v>#REF!</v>
      </c>
      <c r="AP3020" s="19" t="e">
        <f>IF(#REF!=0,"",#REF!)</f>
        <v>#REF!</v>
      </c>
      <c r="AQ3020" s="19" t="e">
        <f>IF(#REF!=0,"",#REF!)</f>
        <v>#REF!</v>
      </c>
      <c r="AR3020" s="19" t="e">
        <f>IF(#REF!=0,"",#REF!)</f>
        <v>#REF!</v>
      </c>
      <c r="AS3020" s="19" t="e">
        <f>#REF!</f>
        <v>#REF!</v>
      </c>
    </row>
    <row r="3021" spans="11:45" ht="19.5" thickTop="1" thickBot="1" x14ac:dyDescent="0.25">
      <c r="K3021" s="19" t="str">
        <f t="shared" si="842"/>
        <v/>
      </c>
      <c r="L3021" s="19">
        <f t="shared" si="837"/>
        <v>10000</v>
      </c>
      <c r="M3021" s="22" t="str">
        <f>TRIM(Data!$N3018)</f>
        <v>Sherry Lynn</v>
      </c>
      <c r="N3021" s="22" t="str">
        <f>TRIM(Data!$A3018)</f>
        <v>Sherry Lynn</v>
      </c>
      <c r="O3021" s="23">
        <f>IF(Data!$B3018=0,"",Data!$B3018)</f>
        <v>1993</v>
      </c>
      <c r="P3021" s="19" t="str">
        <f>IF(Data!$C3018=0,"",Data!$C3018)</f>
        <v/>
      </c>
      <c r="Q3021" s="23" t="str">
        <f>IF($M3021="","",Data!$E3018)</f>
        <v>M</v>
      </c>
      <c r="R3021" s="23" t="str">
        <f t="shared" si="843"/>
        <v>M</v>
      </c>
      <c r="S3021" s="23" t="str">
        <f t="shared" si="844"/>
        <v>M</v>
      </c>
      <c r="T3021" s="19" t="str">
        <f>IF(Data!$F3018=0,"",Data!$F3018)</f>
        <v/>
      </c>
      <c r="U3021" s="19" t="str">
        <f>IF(Data!$G3018=0,"",Data!$G3018)</f>
        <v>FD</v>
      </c>
      <c r="V3021" s="19" t="str">
        <f>IF(Data!$D3018=0,"",Data!$D3018)</f>
        <v/>
      </c>
      <c r="W3021" s="19" t="str">
        <f>Data!$H3018</f>
        <v>Japonica</v>
      </c>
      <c r="Y3021" s="41" t="e">
        <f t="shared" si="839"/>
        <v>#REF!</v>
      </c>
      <c r="Z3021" s="8">
        <f t="shared" si="845"/>
        <v>10000</v>
      </c>
      <c r="AA3021" s="8" t="str">
        <f t="shared" si="846"/>
        <v>Sherry Lynn</v>
      </c>
      <c r="AB3021" s="8" t="str">
        <f t="shared" si="847"/>
        <v>M</v>
      </c>
      <c r="AC3021" s="8" t="str">
        <f t="shared" si="848"/>
        <v/>
      </c>
      <c r="AD3021" s="8" t="str">
        <f t="shared" si="838"/>
        <v>FD</v>
      </c>
      <c r="AE3021" s="8" t="str">
        <f t="shared" si="849"/>
        <v/>
      </c>
      <c r="AF3021" s="5">
        <f t="shared" si="850"/>
        <v>1993</v>
      </c>
      <c r="AG3021" s="46">
        <v>3018</v>
      </c>
      <c r="AH3021" s="47" t="str">
        <f t="shared" si="840"/>
        <v/>
      </c>
      <c r="AI3021" s="48" t="str">
        <f t="shared" si="841"/>
        <v/>
      </c>
      <c r="AK3021" s="22" t="e">
        <f>TRIM(#REF!)</f>
        <v>#REF!</v>
      </c>
      <c r="AL3021" s="23" t="e">
        <f>IF(#REF!=0,"",#REF!)</f>
        <v>#REF!</v>
      </c>
      <c r="AM3021" s="19" t="e">
        <f>IF(#REF!=0,"",#REF!)</f>
        <v>#REF!</v>
      </c>
      <c r="AN3021" s="23" t="e">
        <f>IF($AK3021="","",#REF!)</f>
        <v>#REF!</v>
      </c>
      <c r="AO3021" s="23" t="e">
        <f t="shared" si="851"/>
        <v>#REF!</v>
      </c>
      <c r="AP3021" s="19" t="e">
        <f>IF(#REF!=0,"",#REF!)</f>
        <v>#REF!</v>
      </c>
      <c r="AQ3021" s="19" t="e">
        <f>IF(#REF!=0,"",#REF!)</f>
        <v>#REF!</v>
      </c>
      <c r="AR3021" s="19" t="e">
        <f>IF(#REF!=0,"",#REF!)</f>
        <v>#REF!</v>
      </c>
      <c r="AS3021" s="19" t="e">
        <f>#REF!</f>
        <v>#REF!</v>
      </c>
    </row>
    <row r="3022" spans="11:45" ht="19.5" thickTop="1" thickBot="1" x14ac:dyDescent="0.25">
      <c r="K3022" s="19" t="str">
        <f t="shared" si="842"/>
        <v/>
      </c>
      <c r="L3022" s="19">
        <f t="shared" si="837"/>
        <v>10000</v>
      </c>
      <c r="M3022" s="22" t="str">
        <f>TRIM(Data!$N3019)</f>
        <v>Shibori-egao</v>
      </c>
      <c r="N3022" s="22" t="str">
        <f>TRIM(Data!$A3019)</f>
        <v>Shibori-egao (Vernalis)</v>
      </c>
      <c r="O3022" s="23">
        <f>IF(Data!$B3019=0,"",Data!$B3019)</f>
        <v>1974</v>
      </c>
      <c r="P3022" s="19" t="str">
        <f>IF(Data!$C3019=0,"",Data!$C3019)</f>
        <v>1</v>
      </c>
      <c r="Q3022" s="23" t="str">
        <f>IF($M3022="","",Data!$E3019)</f>
        <v>M</v>
      </c>
      <c r="R3022" s="23" t="str">
        <f t="shared" si="843"/>
        <v>M</v>
      </c>
      <c r="S3022" s="23" t="str">
        <f t="shared" si="844"/>
        <v>M</v>
      </c>
      <c r="T3022" s="19" t="str">
        <f>IF(Data!$F3019=0,"",Data!$F3019)</f>
        <v/>
      </c>
      <c r="U3022" s="19" t="str">
        <f>IF(Data!$G3019=0,"",Data!$G3019)</f>
        <v/>
      </c>
      <c r="V3022" s="19" t="str">
        <f>IF(Data!$D3019=0,"",Data!$D3019)</f>
        <v/>
      </c>
      <c r="W3022" s="19" t="str">
        <f>Data!$H3019</f>
        <v>Vernalis</v>
      </c>
      <c r="Y3022" s="41" t="e">
        <f t="shared" si="839"/>
        <v>#REF!</v>
      </c>
      <c r="Z3022" s="8">
        <f t="shared" si="845"/>
        <v>10000</v>
      </c>
      <c r="AA3022" s="8" t="str">
        <f t="shared" si="846"/>
        <v>Shibori-egao</v>
      </c>
      <c r="AB3022" s="8" t="str">
        <f t="shared" si="847"/>
        <v>M</v>
      </c>
      <c r="AC3022" s="8" t="str">
        <f t="shared" si="848"/>
        <v/>
      </c>
      <c r="AD3022" s="8" t="str">
        <f t="shared" si="838"/>
        <v/>
      </c>
      <c r="AE3022" s="8" t="str">
        <f t="shared" si="849"/>
        <v/>
      </c>
      <c r="AF3022" s="5">
        <f t="shared" si="850"/>
        <v>1974</v>
      </c>
      <c r="AG3022" s="46">
        <v>3019</v>
      </c>
      <c r="AH3022" s="47" t="str">
        <f t="shared" si="840"/>
        <v/>
      </c>
      <c r="AI3022" s="48" t="str">
        <f t="shared" si="841"/>
        <v/>
      </c>
      <c r="AK3022" s="22" t="e">
        <f>TRIM(#REF!)</f>
        <v>#REF!</v>
      </c>
      <c r="AL3022" s="23" t="e">
        <f>IF(#REF!=0,"",#REF!)</f>
        <v>#REF!</v>
      </c>
      <c r="AM3022" s="19" t="e">
        <f>IF(#REF!=0,"",#REF!)</f>
        <v>#REF!</v>
      </c>
      <c r="AN3022" s="23" t="e">
        <f>IF($AK3022="","",#REF!)</f>
        <v>#REF!</v>
      </c>
      <c r="AO3022" s="23" t="e">
        <f t="shared" si="851"/>
        <v>#REF!</v>
      </c>
      <c r="AP3022" s="19" t="e">
        <f>IF(#REF!=0,"",#REF!)</f>
        <v>#REF!</v>
      </c>
      <c r="AQ3022" s="19" t="e">
        <f>IF(#REF!=0,"",#REF!)</f>
        <v>#REF!</v>
      </c>
      <c r="AR3022" s="19" t="e">
        <f>IF(#REF!=0,"",#REF!)</f>
        <v>#REF!</v>
      </c>
      <c r="AS3022" s="19" t="e">
        <f>#REF!</f>
        <v>#REF!</v>
      </c>
    </row>
    <row r="3023" spans="11:45" ht="19.5" thickTop="1" thickBot="1" x14ac:dyDescent="0.25">
      <c r="K3023" s="19" t="str">
        <f t="shared" si="842"/>
        <v/>
      </c>
      <c r="L3023" s="19">
        <f t="shared" si="837"/>
        <v>10000</v>
      </c>
      <c r="M3023" s="22" t="str">
        <f>TRIM(Data!$N3020)</f>
        <v>Shibori-egao Corkscrew</v>
      </c>
      <c r="N3023" s="22" t="str">
        <f>TRIM(Data!$A3020)</f>
        <v>Shibori-egao Corkscrew (Vernalis)</v>
      </c>
      <c r="O3023" s="23">
        <f>IF(Data!$B3020=0,"",Data!$B3020)</f>
        <v>2009</v>
      </c>
      <c r="P3023" s="19" t="str">
        <f>IF(Data!$C3020=0,"",Data!$C3020)</f>
        <v>1</v>
      </c>
      <c r="Q3023" s="23" t="str">
        <f>IF($M3023="","",Data!$E3020)</f>
        <v>M</v>
      </c>
      <c r="R3023" s="23" t="str">
        <f t="shared" si="843"/>
        <v>M</v>
      </c>
      <c r="S3023" s="23" t="str">
        <f t="shared" si="844"/>
        <v>M</v>
      </c>
      <c r="T3023" s="19" t="str">
        <f>IF(Data!$F3020=0,"",Data!$F3020)</f>
        <v/>
      </c>
      <c r="U3023" s="19" t="str">
        <f>IF(Data!$G3020=0,"",Data!$G3020)</f>
        <v/>
      </c>
      <c r="V3023" s="19" t="str">
        <f>IF(Data!$D3020=0,"",Data!$D3020)</f>
        <v/>
      </c>
      <c r="W3023" s="19" t="str">
        <f>Data!$H3020</f>
        <v>Vernalis</v>
      </c>
      <c r="Y3023" s="41" t="e">
        <f t="shared" si="839"/>
        <v>#REF!</v>
      </c>
      <c r="Z3023" s="8">
        <f t="shared" si="845"/>
        <v>10000</v>
      </c>
      <c r="AA3023" s="8" t="str">
        <f t="shared" si="846"/>
        <v>Shibori-egao Corkscrew</v>
      </c>
      <c r="AB3023" s="8" t="str">
        <f t="shared" si="847"/>
        <v>M</v>
      </c>
      <c r="AC3023" s="8" t="str">
        <f t="shared" si="848"/>
        <v/>
      </c>
      <c r="AD3023" s="8" t="str">
        <f t="shared" si="838"/>
        <v/>
      </c>
      <c r="AE3023" s="8" t="str">
        <f t="shared" si="849"/>
        <v/>
      </c>
      <c r="AF3023" s="5">
        <f t="shared" si="850"/>
        <v>2009</v>
      </c>
      <c r="AG3023" s="46">
        <v>3020</v>
      </c>
      <c r="AH3023" s="47" t="str">
        <f t="shared" si="840"/>
        <v/>
      </c>
      <c r="AI3023" s="48" t="str">
        <f t="shared" si="841"/>
        <v/>
      </c>
      <c r="AK3023" s="22" t="e">
        <f>TRIM(#REF!)</f>
        <v>#REF!</v>
      </c>
      <c r="AL3023" s="23" t="e">
        <f>IF(#REF!=0,"",#REF!)</f>
        <v>#REF!</v>
      </c>
      <c r="AM3023" s="19" t="e">
        <f>IF(#REF!=0,"",#REF!)</f>
        <v>#REF!</v>
      </c>
      <c r="AN3023" s="23" t="e">
        <f>IF($AK3023="","",#REF!)</f>
        <v>#REF!</v>
      </c>
      <c r="AO3023" s="23" t="e">
        <f t="shared" si="851"/>
        <v>#REF!</v>
      </c>
      <c r="AP3023" s="19" t="e">
        <f>IF(#REF!=0,"",#REF!)</f>
        <v>#REF!</v>
      </c>
      <c r="AQ3023" s="19" t="e">
        <f>IF(#REF!=0,"",#REF!)</f>
        <v>#REF!</v>
      </c>
      <c r="AR3023" s="19" t="e">
        <f>IF(#REF!=0,"",#REF!)</f>
        <v>#REF!</v>
      </c>
      <c r="AS3023" s="19" t="e">
        <f>#REF!</f>
        <v>#REF!</v>
      </c>
    </row>
    <row r="3024" spans="11:45" ht="19.5" thickTop="1" thickBot="1" x14ac:dyDescent="0.25">
      <c r="K3024" s="19" t="str">
        <f t="shared" si="842"/>
        <v/>
      </c>
      <c r="L3024" s="19">
        <f t="shared" si="837"/>
        <v>10000</v>
      </c>
      <c r="M3024" s="22" t="str">
        <f>TRIM(Data!$N3021)</f>
        <v>Shikibu</v>
      </c>
      <c r="N3024" s="22" t="str">
        <f>TRIM(Data!$A3021)</f>
        <v>Shikibu</v>
      </c>
      <c r="O3024" s="23">
        <f>IF(Data!$B3021=0,"",Data!$B3021)</f>
        <v>1981</v>
      </c>
      <c r="P3024" s="19" t="str">
        <f>IF(Data!$C3021=0,"",Data!$C3021)</f>
        <v>1</v>
      </c>
      <c r="Q3024" s="23" t="str">
        <f>IF($M3024="","",Data!$E3021)</f>
        <v>Min</v>
      </c>
      <c r="R3024" s="23" t="str">
        <f t="shared" si="843"/>
        <v>Min</v>
      </c>
      <c r="S3024" s="23" t="str">
        <f t="shared" si="844"/>
        <v>Min</v>
      </c>
      <c r="T3024" s="19" t="str">
        <f>IF(Data!$F3021=0,"",Data!$F3021)</f>
        <v/>
      </c>
      <c r="U3024" s="19" t="str">
        <f>IF(Data!$G3021=0,"",Data!$G3021)</f>
        <v/>
      </c>
      <c r="V3024" s="19" t="str">
        <f>IF(Data!$D3021=0,"",Data!$D3021)</f>
        <v/>
      </c>
      <c r="W3024" s="19" t="str">
        <f>Data!$H3021</f>
        <v>Japonica</v>
      </c>
      <c r="Y3024" s="41" t="e">
        <f t="shared" si="839"/>
        <v>#REF!</v>
      </c>
      <c r="Z3024" s="8">
        <f t="shared" si="845"/>
        <v>10000</v>
      </c>
      <c r="AA3024" s="8" t="str">
        <f t="shared" si="846"/>
        <v>Shikibu</v>
      </c>
      <c r="AB3024" s="8" t="str">
        <f t="shared" si="847"/>
        <v>Min</v>
      </c>
      <c r="AC3024" s="8" t="str">
        <f t="shared" si="848"/>
        <v/>
      </c>
      <c r="AD3024" s="8" t="str">
        <f t="shared" si="838"/>
        <v/>
      </c>
      <c r="AE3024" s="8" t="str">
        <f t="shared" si="849"/>
        <v/>
      </c>
      <c r="AF3024" s="5">
        <f t="shared" si="850"/>
        <v>1981</v>
      </c>
      <c r="AG3024" s="46">
        <v>3021</v>
      </c>
      <c r="AH3024" s="47" t="str">
        <f t="shared" si="840"/>
        <v/>
      </c>
      <c r="AI3024" s="48" t="str">
        <f t="shared" si="841"/>
        <v/>
      </c>
      <c r="AK3024" s="22" t="e">
        <f>TRIM(#REF!)</f>
        <v>#REF!</v>
      </c>
      <c r="AL3024" s="23" t="e">
        <f>IF(#REF!=0,"",#REF!)</f>
        <v>#REF!</v>
      </c>
      <c r="AM3024" s="19" t="e">
        <f>IF(#REF!=0,"",#REF!)</f>
        <v>#REF!</v>
      </c>
      <c r="AN3024" s="23" t="e">
        <f>IF($AK3024="","",#REF!)</f>
        <v>#REF!</v>
      </c>
      <c r="AO3024" s="23" t="e">
        <f t="shared" si="851"/>
        <v>#REF!</v>
      </c>
      <c r="AP3024" s="19" t="e">
        <f>IF(#REF!=0,"",#REF!)</f>
        <v>#REF!</v>
      </c>
      <c r="AQ3024" s="19" t="e">
        <f>IF(#REF!=0,"",#REF!)</f>
        <v>#REF!</v>
      </c>
      <c r="AR3024" s="19" t="e">
        <f>IF(#REF!=0,"",#REF!)</f>
        <v>#REF!</v>
      </c>
      <c r="AS3024" s="19" t="e">
        <f>#REF!</f>
        <v>#REF!</v>
      </c>
    </row>
    <row r="3025" spans="11:45" ht="19.5" thickTop="1" thickBot="1" x14ac:dyDescent="0.25">
      <c r="K3025" s="19" t="str">
        <f t="shared" si="842"/>
        <v/>
      </c>
      <c r="L3025" s="19">
        <f t="shared" si="837"/>
        <v>10000</v>
      </c>
      <c r="M3025" s="22" t="str">
        <f>TRIM(Data!$N3022)</f>
        <v>Shikishima</v>
      </c>
      <c r="N3025" s="22" t="str">
        <f>TRIM(Data!$A3022)</f>
        <v>Shikishima (Hiemalis)</v>
      </c>
      <c r="O3025" s="23">
        <f>IF(Data!$B3022=0,"",Data!$B3022)</f>
        <v>1937</v>
      </c>
      <c r="P3025" s="19" t="str">
        <f>IF(Data!$C3022=0,"",Data!$C3022)</f>
        <v>1</v>
      </c>
      <c r="Q3025" s="23" t="str">
        <f>IF($M3025="","",Data!$E3022)</f>
        <v>M</v>
      </c>
      <c r="R3025" s="23" t="str">
        <f t="shared" si="843"/>
        <v>M</v>
      </c>
      <c r="S3025" s="23" t="str">
        <f t="shared" si="844"/>
        <v>M</v>
      </c>
      <c r="T3025" s="19" t="str">
        <f>IF(Data!$F3022=0,"",Data!$F3022)</f>
        <v/>
      </c>
      <c r="U3025" s="19" t="str">
        <f>IF(Data!$G3022=0,"",Data!$G3022)</f>
        <v/>
      </c>
      <c r="V3025" s="19" t="str">
        <f>IF(Data!$D3022=0,"",Data!$D3022)</f>
        <v/>
      </c>
      <c r="W3025" s="19" t="str">
        <f>Data!$H3022</f>
        <v>Hiemalis</v>
      </c>
      <c r="Y3025" s="41" t="e">
        <f t="shared" si="839"/>
        <v>#REF!</v>
      </c>
      <c r="Z3025" s="8">
        <f t="shared" si="845"/>
        <v>10000</v>
      </c>
      <c r="AA3025" s="8" t="str">
        <f t="shared" si="846"/>
        <v>Shikishima</v>
      </c>
      <c r="AB3025" s="8" t="str">
        <f t="shared" si="847"/>
        <v>M</v>
      </c>
      <c r="AC3025" s="8" t="str">
        <f t="shared" si="848"/>
        <v/>
      </c>
      <c r="AD3025" s="8" t="str">
        <f t="shared" si="838"/>
        <v/>
      </c>
      <c r="AE3025" s="8" t="str">
        <f t="shared" si="849"/>
        <v/>
      </c>
      <c r="AF3025" s="5">
        <f t="shared" si="850"/>
        <v>1937</v>
      </c>
      <c r="AG3025" s="46">
        <v>3022</v>
      </c>
      <c r="AH3025" s="47" t="str">
        <f t="shared" si="840"/>
        <v/>
      </c>
      <c r="AI3025" s="48" t="str">
        <f t="shared" si="841"/>
        <v/>
      </c>
      <c r="AK3025" s="22" t="e">
        <f>TRIM(#REF!)</f>
        <v>#REF!</v>
      </c>
      <c r="AL3025" s="23" t="e">
        <f>IF(#REF!=0,"",#REF!)</f>
        <v>#REF!</v>
      </c>
      <c r="AM3025" s="19" t="e">
        <f>IF(#REF!=0,"",#REF!)</f>
        <v>#REF!</v>
      </c>
      <c r="AN3025" s="23" t="e">
        <f>IF($AK3025="","",#REF!)</f>
        <v>#REF!</v>
      </c>
      <c r="AO3025" s="23" t="e">
        <f t="shared" si="851"/>
        <v>#REF!</v>
      </c>
      <c r="AP3025" s="19" t="e">
        <f>IF(#REF!=0,"",#REF!)</f>
        <v>#REF!</v>
      </c>
      <c r="AQ3025" s="19" t="e">
        <f>IF(#REF!=0,"",#REF!)</f>
        <v>#REF!</v>
      </c>
      <c r="AR3025" s="19" t="e">
        <f>IF(#REF!=0,"",#REF!)</f>
        <v>#REF!</v>
      </c>
      <c r="AS3025" s="19" t="e">
        <f>#REF!</f>
        <v>#REF!</v>
      </c>
    </row>
    <row r="3026" spans="11:45" ht="19.5" thickTop="1" thickBot="1" x14ac:dyDescent="0.25">
      <c r="K3026" s="19" t="str">
        <f t="shared" si="842"/>
        <v/>
      </c>
      <c r="L3026" s="19">
        <f t="shared" si="837"/>
        <v>10000</v>
      </c>
      <c r="M3026" s="22" t="str">
        <f>TRIM(Data!$N3023)</f>
        <v>Shikoku Stars</v>
      </c>
      <c r="N3026" s="22" t="str">
        <f>TRIM(Data!$A3023)</f>
        <v>Shikoku Stars (Sasanqua)</v>
      </c>
      <c r="O3026" s="23">
        <f>IF(Data!$B3023=0,"",Data!$B3023)</f>
        <v>2011</v>
      </c>
      <c r="P3026" s="19" t="str">
        <f>IF(Data!$C3023=0,"",Data!$C3023)</f>
        <v/>
      </c>
      <c r="Q3026" s="23" t="str">
        <f>IF($M3026="","",Data!$E3023)</f>
        <v>S</v>
      </c>
      <c r="R3026" s="23" t="str">
        <f t="shared" si="843"/>
        <v>S</v>
      </c>
      <c r="S3026" s="23" t="str">
        <f t="shared" si="844"/>
        <v>S</v>
      </c>
      <c r="T3026" s="19" t="str">
        <f>IF(Data!$F3023=0,"",Data!$F3023)</f>
        <v>WHITE</v>
      </c>
      <c r="U3026" s="19" t="str">
        <f>IF(Data!$G3023=0,"",Data!$G3023)</f>
        <v/>
      </c>
      <c r="V3026" s="19" t="str">
        <f>IF(Data!$D3023=0,"",Data!$D3023)</f>
        <v/>
      </c>
      <c r="W3026" s="19" t="str">
        <f>Data!$H3023</f>
        <v>Sasanqua</v>
      </c>
      <c r="Y3026" s="41" t="e">
        <f t="shared" si="839"/>
        <v>#REF!</v>
      </c>
      <c r="Z3026" s="8">
        <f t="shared" si="845"/>
        <v>10000</v>
      </c>
      <c r="AA3026" s="8" t="str">
        <f t="shared" si="846"/>
        <v>Shikoku Stars</v>
      </c>
      <c r="AB3026" s="8" t="str">
        <f t="shared" si="847"/>
        <v>S</v>
      </c>
      <c r="AC3026" s="8" t="str">
        <f t="shared" si="848"/>
        <v>WHITE</v>
      </c>
      <c r="AD3026" s="8" t="str">
        <f t="shared" si="838"/>
        <v/>
      </c>
      <c r="AE3026" s="8" t="str">
        <f t="shared" si="849"/>
        <v/>
      </c>
      <c r="AF3026" s="5">
        <f t="shared" si="850"/>
        <v>2011</v>
      </c>
      <c r="AG3026" s="46">
        <v>3023</v>
      </c>
      <c r="AH3026" s="47" t="str">
        <f t="shared" si="840"/>
        <v/>
      </c>
      <c r="AI3026" s="48" t="str">
        <f t="shared" si="841"/>
        <v/>
      </c>
      <c r="AK3026" s="22" t="e">
        <f>TRIM(#REF!)</f>
        <v>#REF!</v>
      </c>
      <c r="AL3026" s="23" t="e">
        <f>IF(#REF!=0,"",#REF!)</f>
        <v>#REF!</v>
      </c>
      <c r="AM3026" s="19" t="e">
        <f>IF(#REF!=0,"",#REF!)</f>
        <v>#REF!</v>
      </c>
      <c r="AN3026" s="23" t="e">
        <f>IF($AK3026="","",#REF!)</f>
        <v>#REF!</v>
      </c>
      <c r="AO3026" s="23" t="e">
        <f t="shared" si="851"/>
        <v>#REF!</v>
      </c>
      <c r="AP3026" s="19" t="e">
        <f>IF(#REF!=0,"",#REF!)</f>
        <v>#REF!</v>
      </c>
      <c r="AQ3026" s="19" t="e">
        <f>IF(#REF!=0,"",#REF!)</f>
        <v>#REF!</v>
      </c>
      <c r="AR3026" s="19" t="e">
        <f>IF(#REF!=0,"",#REF!)</f>
        <v>#REF!</v>
      </c>
      <c r="AS3026" s="19" t="e">
        <f>#REF!</f>
        <v>#REF!</v>
      </c>
    </row>
    <row r="3027" spans="11:45" ht="19.5" thickTop="1" thickBot="1" x14ac:dyDescent="0.25">
      <c r="K3027" s="19" t="str">
        <f t="shared" si="842"/>
        <v/>
      </c>
      <c r="L3027" s="19">
        <f t="shared" si="837"/>
        <v>10000</v>
      </c>
      <c r="M3027" s="22" t="str">
        <f>TRIM(Data!$N3024)</f>
        <v>Shimmer</v>
      </c>
      <c r="N3027" s="22" t="str">
        <f>TRIM(Data!$A3024)</f>
        <v>Shimmer</v>
      </c>
      <c r="O3027" s="23">
        <f>IF(Data!$B3024=0,"",Data!$B3024)</f>
        <v>1989</v>
      </c>
      <c r="P3027" s="19" t="str">
        <f>IF(Data!$C3024=0,"",Data!$C3024)</f>
        <v/>
      </c>
      <c r="Q3027" s="23" t="str">
        <f>IF($M3027="","",Data!$E3024)</f>
        <v>M-L</v>
      </c>
      <c r="R3027" s="23" t="str">
        <f t="shared" si="843"/>
        <v>M</v>
      </c>
      <c r="S3027" s="23" t="str">
        <f t="shared" si="844"/>
        <v>M</v>
      </c>
      <c r="T3027" s="19" t="str">
        <f>IF(Data!$F3024=0,"",Data!$F3024)</f>
        <v/>
      </c>
      <c r="U3027" s="19" t="str">
        <f>IF(Data!$G3024=0,"",Data!$G3024)</f>
        <v/>
      </c>
      <c r="V3027" s="19" t="str">
        <f>IF(Data!$D3024=0,"",Data!$D3024)</f>
        <v/>
      </c>
      <c r="W3027" s="19" t="str">
        <f>Data!$H3024</f>
        <v>Japonica</v>
      </c>
      <c r="Y3027" s="41" t="e">
        <f t="shared" si="839"/>
        <v>#REF!</v>
      </c>
      <c r="Z3027" s="8">
        <f t="shared" si="845"/>
        <v>10000</v>
      </c>
      <c r="AA3027" s="8" t="str">
        <f t="shared" si="846"/>
        <v>Shimmer</v>
      </c>
      <c r="AB3027" s="8" t="str">
        <f t="shared" si="847"/>
        <v>M</v>
      </c>
      <c r="AC3027" s="8" t="str">
        <f t="shared" si="848"/>
        <v/>
      </c>
      <c r="AD3027" s="8" t="str">
        <f t="shared" si="838"/>
        <v/>
      </c>
      <c r="AE3027" s="8" t="str">
        <f t="shared" si="849"/>
        <v/>
      </c>
      <c r="AF3027" s="5">
        <f t="shared" si="850"/>
        <v>1989</v>
      </c>
      <c r="AG3027" s="46">
        <v>3024</v>
      </c>
      <c r="AH3027" s="47" t="str">
        <f t="shared" si="840"/>
        <v/>
      </c>
      <c r="AI3027" s="48" t="str">
        <f t="shared" si="841"/>
        <v/>
      </c>
      <c r="AK3027" s="22" t="e">
        <f>TRIM(#REF!)</f>
        <v>#REF!</v>
      </c>
      <c r="AL3027" s="23" t="e">
        <f>IF(#REF!=0,"",#REF!)</f>
        <v>#REF!</v>
      </c>
      <c r="AM3027" s="19" t="e">
        <f>IF(#REF!=0,"",#REF!)</f>
        <v>#REF!</v>
      </c>
      <c r="AN3027" s="23" t="e">
        <f>IF($AK3027="","",#REF!)</f>
        <v>#REF!</v>
      </c>
      <c r="AO3027" s="23" t="e">
        <f t="shared" si="851"/>
        <v>#REF!</v>
      </c>
      <c r="AP3027" s="19" t="e">
        <f>IF(#REF!=0,"",#REF!)</f>
        <v>#REF!</v>
      </c>
      <c r="AQ3027" s="19" t="e">
        <f>IF(#REF!=0,"",#REF!)</f>
        <v>#REF!</v>
      </c>
      <c r="AR3027" s="19" t="e">
        <f>IF(#REF!=0,"",#REF!)</f>
        <v>#REF!</v>
      </c>
      <c r="AS3027" s="19" t="e">
        <f>#REF!</f>
        <v>#REF!</v>
      </c>
    </row>
    <row r="3028" spans="11:45" ht="19.5" thickTop="1" thickBot="1" x14ac:dyDescent="0.25">
      <c r="K3028" s="19" t="str">
        <f t="shared" si="842"/>
        <v/>
      </c>
      <c r="L3028" s="19">
        <f t="shared" si="837"/>
        <v>10000</v>
      </c>
      <c r="M3028" s="22" t="str">
        <f>TRIM(Data!$N3025)</f>
        <v>Shining Jade</v>
      </c>
      <c r="N3028" s="22" t="str">
        <f>TRIM(Data!$A3025)</f>
        <v>Shining Jade (R)</v>
      </c>
      <c r="O3028" s="23">
        <f>IF(Data!$B3025=0,"",Data!$B3025)</f>
        <v>2012</v>
      </c>
      <c r="P3028" s="19" t="str">
        <f>IF(Data!$C3025=0,"",Data!$C3025)</f>
        <v>1</v>
      </c>
      <c r="Q3028" s="23" t="str">
        <f>IF($M3028="","",Data!$E3025)</f>
        <v>M</v>
      </c>
      <c r="R3028" s="23" t="str">
        <f t="shared" si="843"/>
        <v>M</v>
      </c>
      <c r="S3028" s="23" t="str">
        <f t="shared" si="844"/>
        <v>M</v>
      </c>
      <c r="T3028" s="19" t="str">
        <f>IF(Data!$F3025=0,"",Data!$F3025)</f>
        <v/>
      </c>
      <c r="U3028" s="19" t="str">
        <f>IF(Data!$G3025=0,"",Data!$G3025)</f>
        <v/>
      </c>
      <c r="V3028" s="19" t="str">
        <f>IF(Data!$D3025=0,"",Data!$D3025)</f>
        <v/>
      </c>
      <c r="W3028" s="19" t="str">
        <f>Data!$H3025</f>
        <v>Reticulata</v>
      </c>
      <c r="Y3028" s="41" t="e">
        <f t="shared" si="839"/>
        <v>#REF!</v>
      </c>
      <c r="Z3028" s="8">
        <f t="shared" si="845"/>
        <v>10000</v>
      </c>
      <c r="AA3028" s="8" t="str">
        <f t="shared" si="846"/>
        <v>Shining Jade</v>
      </c>
      <c r="AB3028" s="8" t="str">
        <f t="shared" si="847"/>
        <v>M</v>
      </c>
      <c r="AC3028" s="8" t="str">
        <f t="shared" si="848"/>
        <v/>
      </c>
      <c r="AD3028" s="8" t="str">
        <f t="shared" si="838"/>
        <v/>
      </c>
      <c r="AE3028" s="8" t="str">
        <f t="shared" si="849"/>
        <v/>
      </c>
      <c r="AF3028" s="5">
        <f t="shared" si="850"/>
        <v>2012</v>
      </c>
      <c r="AG3028" s="46">
        <v>3025</v>
      </c>
      <c r="AH3028" s="47" t="str">
        <f t="shared" si="840"/>
        <v/>
      </c>
      <c r="AI3028" s="48" t="str">
        <f t="shared" si="841"/>
        <v/>
      </c>
      <c r="AK3028" s="22" t="e">
        <f>TRIM(#REF!)</f>
        <v>#REF!</v>
      </c>
      <c r="AL3028" s="23" t="e">
        <f>IF(#REF!=0,"",#REF!)</f>
        <v>#REF!</v>
      </c>
      <c r="AM3028" s="19" t="e">
        <f>IF(#REF!=0,"",#REF!)</f>
        <v>#REF!</v>
      </c>
      <c r="AN3028" s="23" t="e">
        <f>IF($AK3028="","",#REF!)</f>
        <v>#REF!</v>
      </c>
      <c r="AO3028" s="23" t="e">
        <f t="shared" si="851"/>
        <v>#REF!</v>
      </c>
      <c r="AP3028" s="19" t="e">
        <f>IF(#REF!=0,"",#REF!)</f>
        <v>#REF!</v>
      </c>
      <c r="AQ3028" s="19" t="e">
        <f>IF(#REF!=0,"",#REF!)</f>
        <v>#REF!</v>
      </c>
      <c r="AR3028" s="19" t="e">
        <f>IF(#REF!=0,"",#REF!)</f>
        <v>#REF!</v>
      </c>
      <c r="AS3028" s="19" t="e">
        <f>#REF!</f>
        <v>#REF!</v>
      </c>
    </row>
    <row r="3029" spans="11:45" ht="19.5" thickTop="1" thickBot="1" x14ac:dyDescent="0.25">
      <c r="K3029" s="19" t="str">
        <f t="shared" si="842"/>
        <v/>
      </c>
      <c r="L3029" s="19">
        <f t="shared" si="837"/>
        <v>10000</v>
      </c>
      <c r="M3029" s="22" t="str">
        <f>TRIM(Data!$N3026)</f>
        <v>Shinonome</v>
      </c>
      <c r="N3029" s="22" t="str">
        <f>TRIM(Data!$A3026)</f>
        <v>Shinonome (Sasanqua)</v>
      </c>
      <c r="O3029" s="23">
        <f>IF(Data!$B3026=0,"",Data!$B3026)</f>
        <v>1898</v>
      </c>
      <c r="P3029" s="19" t="str">
        <f>IF(Data!$C3026=0,"",Data!$C3026)</f>
        <v/>
      </c>
      <c r="Q3029" s="23" t="str">
        <f>IF($M3029="","",Data!$E3026)</f>
        <v>M-L</v>
      </c>
      <c r="R3029" s="23" t="str">
        <f t="shared" si="843"/>
        <v>M</v>
      </c>
      <c r="S3029" s="23" t="str">
        <f t="shared" si="844"/>
        <v>M</v>
      </c>
      <c r="T3029" s="19" t="str">
        <f>IF(Data!$F3026=0,"",Data!$F3026)</f>
        <v/>
      </c>
      <c r="U3029" s="19" t="str">
        <f>IF(Data!$G3026=0,"",Data!$G3026)</f>
        <v/>
      </c>
      <c r="V3029" s="19" t="str">
        <f>IF(Data!$D3026=0,"",Data!$D3026)</f>
        <v>ANTIQUE</v>
      </c>
      <c r="W3029" s="19" t="str">
        <f>Data!$H3026</f>
        <v>Sasanqua</v>
      </c>
      <c r="Y3029" s="41" t="e">
        <f t="shared" si="839"/>
        <v>#REF!</v>
      </c>
      <c r="Z3029" s="8">
        <f t="shared" si="845"/>
        <v>10000</v>
      </c>
      <c r="AA3029" s="8" t="str">
        <f t="shared" si="846"/>
        <v>Shinonome</v>
      </c>
      <c r="AB3029" s="8" t="str">
        <f t="shared" si="847"/>
        <v>M</v>
      </c>
      <c r="AC3029" s="8" t="str">
        <f t="shared" si="848"/>
        <v/>
      </c>
      <c r="AD3029" s="8" t="str">
        <f t="shared" si="838"/>
        <v/>
      </c>
      <c r="AE3029" s="8" t="str">
        <f t="shared" si="849"/>
        <v>ANTIQUE</v>
      </c>
      <c r="AF3029" s="5">
        <f t="shared" si="850"/>
        <v>1898</v>
      </c>
      <c r="AG3029" s="46">
        <v>3026</v>
      </c>
      <c r="AH3029" s="47" t="str">
        <f t="shared" si="840"/>
        <v/>
      </c>
      <c r="AI3029" s="48" t="str">
        <f t="shared" si="841"/>
        <v/>
      </c>
      <c r="AK3029" s="22" t="e">
        <f>TRIM(#REF!)</f>
        <v>#REF!</v>
      </c>
      <c r="AL3029" s="23" t="e">
        <f>IF(#REF!=0,"",#REF!)</f>
        <v>#REF!</v>
      </c>
      <c r="AM3029" s="19" t="e">
        <f>IF(#REF!=0,"",#REF!)</f>
        <v>#REF!</v>
      </c>
      <c r="AN3029" s="23" t="e">
        <f>IF($AK3029="","",#REF!)</f>
        <v>#REF!</v>
      </c>
      <c r="AO3029" s="23" t="e">
        <f t="shared" si="851"/>
        <v>#REF!</v>
      </c>
      <c r="AP3029" s="19" t="e">
        <f>IF(#REF!=0,"",#REF!)</f>
        <v>#REF!</v>
      </c>
      <c r="AQ3029" s="19" t="e">
        <f>IF(#REF!=0,"",#REF!)</f>
        <v>#REF!</v>
      </c>
      <c r="AR3029" s="19" t="e">
        <f>IF(#REF!=0,"",#REF!)</f>
        <v>#REF!</v>
      </c>
      <c r="AS3029" s="19" t="e">
        <f>#REF!</f>
        <v>#REF!</v>
      </c>
    </row>
    <row r="3030" spans="11:45" ht="19.5" thickTop="1" thickBot="1" x14ac:dyDescent="0.25">
      <c r="K3030" s="19" t="str">
        <f t="shared" si="842"/>
        <v/>
      </c>
      <c r="L3030" s="19">
        <f t="shared" ref="L3030:L3093" si="852">IF(ISERROR(SEARCH($B$2,M3030)),10000,IF(SEARCH($B$2,M3030)=1,SEARCH($B$2,M3030)+ROW()/100000,10000))</f>
        <v>10000</v>
      </c>
      <c r="M3030" s="22" t="str">
        <f>TRIM(Data!$N3027)</f>
        <v>Shin-tsukasa-nishiki</v>
      </c>
      <c r="N3030" s="22" t="str">
        <f>TRIM(Data!$A3027)</f>
        <v>Shin-tsukasa-nishiki (Higo)</v>
      </c>
      <c r="O3030" s="23">
        <f>IF(Data!$B3027=0,"",Data!$B3027)</f>
        <v>1912</v>
      </c>
      <c r="P3030" s="19" t="str">
        <f>IF(Data!$C3027=0,"",Data!$C3027)</f>
        <v>1</v>
      </c>
      <c r="Q3030" s="23" t="str">
        <f>IF($M3030="","",Data!$E3027)</f>
        <v>VL</v>
      </c>
      <c r="R3030" s="23" t="str">
        <f t="shared" si="843"/>
        <v>VL</v>
      </c>
      <c r="S3030" s="23" t="str">
        <f t="shared" si="844"/>
        <v>VL</v>
      </c>
      <c r="T3030" s="19" t="str">
        <f>IF(Data!$F3027=0,"",Data!$F3027)</f>
        <v/>
      </c>
      <c r="U3030" s="19" t="str">
        <f>IF(Data!$G3027=0,"",Data!$G3027)</f>
        <v/>
      </c>
      <c r="V3030" s="19" t="str">
        <f>IF(Data!$D3027=0,"",Data!$D3027)</f>
        <v/>
      </c>
      <c r="W3030" s="19" t="str">
        <f>Data!$H3027</f>
        <v>Japonica [Higo]</v>
      </c>
      <c r="Y3030" s="41" t="e">
        <f t="shared" si="839"/>
        <v>#REF!</v>
      </c>
      <c r="Z3030" s="8">
        <f t="shared" si="845"/>
        <v>10000</v>
      </c>
      <c r="AA3030" s="8" t="str">
        <f t="shared" si="846"/>
        <v>Shin-tsukasa-nishiki</v>
      </c>
      <c r="AB3030" s="8" t="str">
        <f t="shared" si="847"/>
        <v>VL</v>
      </c>
      <c r="AC3030" s="8" t="str">
        <f t="shared" si="848"/>
        <v/>
      </c>
      <c r="AD3030" s="8" t="str">
        <f t="shared" ref="AD3030:AD3093" si="853">U3030</f>
        <v/>
      </c>
      <c r="AE3030" s="8" t="str">
        <f t="shared" si="849"/>
        <v/>
      </c>
      <c r="AF3030" s="5">
        <f t="shared" si="850"/>
        <v>1912</v>
      </c>
      <c r="AG3030" s="46">
        <v>3027</v>
      </c>
      <c r="AH3030" s="47" t="str">
        <f t="shared" si="840"/>
        <v/>
      </c>
      <c r="AI3030" s="48" t="str">
        <f t="shared" si="841"/>
        <v/>
      </c>
      <c r="AK3030" s="22" t="e">
        <f>TRIM(#REF!)</f>
        <v>#REF!</v>
      </c>
      <c r="AL3030" s="23" t="e">
        <f>IF(#REF!=0,"",#REF!)</f>
        <v>#REF!</v>
      </c>
      <c r="AM3030" s="19" t="e">
        <f>IF(#REF!=0,"",#REF!)</f>
        <v>#REF!</v>
      </c>
      <c r="AN3030" s="23" t="e">
        <f>IF($AK3030="","",#REF!)</f>
        <v>#REF!</v>
      </c>
      <c r="AO3030" s="23" t="e">
        <f t="shared" si="851"/>
        <v>#REF!</v>
      </c>
      <c r="AP3030" s="19" t="e">
        <f>IF(#REF!=0,"",#REF!)</f>
        <v>#REF!</v>
      </c>
      <c r="AQ3030" s="19" t="e">
        <f>IF(#REF!=0,"",#REF!)</f>
        <v>#REF!</v>
      </c>
      <c r="AR3030" s="19" t="e">
        <f>IF(#REF!=0,"",#REF!)</f>
        <v>#REF!</v>
      </c>
      <c r="AS3030" s="19" t="e">
        <f>#REF!</f>
        <v>#REF!</v>
      </c>
    </row>
    <row r="3031" spans="11:45" ht="19.5" thickTop="1" thickBot="1" x14ac:dyDescent="0.25">
      <c r="K3031" s="19" t="str">
        <f t="shared" si="842"/>
        <v/>
      </c>
      <c r="L3031" s="19">
        <f t="shared" si="852"/>
        <v>10000</v>
      </c>
      <c r="M3031" s="22" t="str">
        <f>TRIM(Data!$N3028)</f>
        <v>Shiranui</v>
      </c>
      <c r="N3031" s="22" t="str">
        <f>TRIM(Data!$A3028)</f>
        <v>Shiranui (Higo)</v>
      </c>
      <c r="O3031" s="23">
        <f>IF(Data!$B3028=0,"",Data!$B3028)</f>
        <v>1912</v>
      </c>
      <c r="P3031" s="19" t="str">
        <f>IF(Data!$C3028=0,"",Data!$C3028)</f>
        <v>1</v>
      </c>
      <c r="Q3031" s="23" t="str">
        <f>IF($M3031="","",Data!$E3028)</f>
        <v>VL</v>
      </c>
      <c r="R3031" s="23" t="str">
        <f t="shared" si="843"/>
        <v>VL</v>
      </c>
      <c r="S3031" s="23" t="str">
        <f t="shared" si="844"/>
        <v>VL</v>
      </c>
      <c r="T3031" s="19" t="str">
        <f>IF(Data!$F3028=0,"",Data!$F3028)</f>
        <v/>
      </c>
      <c r="U3031" s="19" t="str">
        <f>IF(Data!$G3028=0,"",Data!$G3028)</f>
        <v/>
      </c>
      <c r="V3031" s="19" t="str">
        <f>IF(Data!$D3028=0,"",Data!$D3028)</f>
        <v/>
      </c>
      <c r="W3031" s="19" t="str">
        <f>Data!$H3028</f>
        <v>Japonica [Higo]</v>
      </c>
      <c r="Y3031" s="41" t="e">
        <f t="shared" si="839"/>
        <v>#REF!</v>
      </c>
      <c r="Z3031" s="8">
        <f t="shared" si="845"/>
        <v>10000</v>
      </c>
      <c r="AA3031" s="8" t="str">
        <f t="shared" si="846"/>
        <v>Shiranui</v>
      </c>
      <c r="AB3031" s="8" t="str">
        <f t="shared" si="847"/>
        <v>VL</v>
      </c>
      <c r="AC3031" s="8" t="str">
        <f t="shared" si="848"/>
        <v/>
      </c>
      <c r="AD3031" s="8" t="str">
        <f t="shared" si="853"/>
        <v/>
      </c>
      <c r="AE3031" s="8" t="str">
        <f t="shared" si="849"/>
        <v/>
      </c>
      <c r="AF3031" s="5">
        <f t="shared" si="850"/>
        <v>1912</v>
      </c>
      <c r="AG3031" s="46">
        <v>3028</v>
      </c>
      <c r="AH3031" s="47" t="str">
        <f t="shared" si="840"/>
        <v/>
      </c>
      <c r="AI3031" s="48" t="str">
        <f t="shared" si="841"/>
        <v/>
      </c>
      <c r="AK3031" s="22" t="e">
        <f>TRIM(#REF!)</f>
        <v>#REF!</v>
      </c>
      <c r="AL3031" s="23" t="e">
        <f>IF(#REF!=0,"",#REF!)</f>
        <v>#REF!</v>
      </c>
      <c r="AM3031" s="19" t="e">
        <f>IF(#REF!=0,"",#REF!)</f>
        <v>#REF!</v>
      </c>
      <c r="AN3031" s="23" t="e">
        <f>IF($AK3031="","",#REF!)</f>
        <v>#REF!</v>
      </c>
      <c r="AO3031" s="23" t="e">
        <f t="shared" si="851"/>
        <v>#REF!</v>
      </c>
      <c r="AP3031" s="19" t="e">
        <f>IF(#REF!=0,"",#REF!)</f>
        <v>#REF!</v>
      </c>
      <c r="AQ3031" s="19" t="e">
        <f>IF(#REF!=0,"",#REF!)</f>
        <v>#REF!</v>
      </c>
      <c r="AR3031" s="19" t="e">
        <f>IF(#REF!=0,"",#REF!)</f>
        <v>#REF!</v>
      </c>
      <c r="AS3031" s="19" t="e">
        <f>#REF!</f>
        <v>#REF!</v>
      </c>
    </row>
    <row r="3032" spans="11:45" ht="19.5" thickTop="1" thickBot="1" x14ac:dyDescent="0.25">
      <c r="K3032" s="19" t="str">
        <f t="shared" si="842"/>
        <v/>
      </c>
      <c r="L3032" s="19">
        <f t="shared" si="852"/>
        <v>10000</v>
      </c>
      <c r="M3032" s="22" t="str">
        <f>TRIM(Data!$N3029)</f>
        <v>Shira-ogi</v>
      </c>
      <c r="N3032" s="22" t="str">
        <f>TRIM(Data!$A3029)</f>
        <v>Shira-ogi (Higo)</v>
      </c>
      <c r="O3032" s="23" t="str">
        <f>IF(Data!$B3029=0,"",Data!$B3029)</f>
        <v/>
      </c>
      <c r="P3032" s="19" t="str">
        <f>IF(Data!$C3029=0,"",Data!$C3029)</f>
        <v/>
      </c>
      <c r="Q3032" s="23" t="str">
        <f>IF($M3032="","",Data!$E3029)</f>
        <v>M</v>
      </c>
      <c r="R3032" s="23" t="str">
        <f t="shared" si="843"/>
        <v>M</v>
      </c>
      <c r="S3032" s="23" t="str">
        <f t="shared" si="844"/>
        <v>M</v>
      </c>
      <c r="T3032" s="19" t="str">
        <f>IF(Data!$F3029=0,"",Data!$F3029)</f>
        <v/>
      </c>
      <c r="U3032" s="19" t="str">
        <f>IF(Data!$G3029=0,"",Data!$G3029)</f>
        <v/>
      </c>
      <c r="V3032" s="19" t="str">
        <f>IF(Data!$D3029=0,"",Data!$D3029)</f>
        <v/>
      </c>
      <c r="W3032" s="19" t="str">
        <f>Data!$H3029</f>
        <v>Japonica [Higo]</v>
      </c>
      <c r="Y3032" s="41" t="e">
        <f t="shared" si="839"/>
        <v>#REF!</v>
      </c>
      <c r="Z3032" s="8">
        <f t="shared" si="845"/>
        <v>10000</v>
      </c>
      <c r="AA3032" s="8" t="str">
        <f t="shared" si="846"/>
        <v>Shira-ogi</v>
      </c>
      <c r="AB3032" s="8" t="str">
        <f t="shared" si="847"/>
        <v>M</v>
      </c>
      <c r="AC3032" s="8" t="str">
        <f t="shared" si="848"/>
        <v/>
      </c>
      <c r="AD3032" s="8" t="str">
        <f t="shared" si="853"/>
        <v/>
      </c>
      <c r="AE3032" s="8" t="str">
        <f t="shared" si="849"/>
        <v/>
      </c>
      <c r="AF3032" s="5" t="str">
        <f t="shared" si="850"/>
        <v/>
      </c>
      <c r="AG3032" s="46">
        <v>3029</v>
      </c>
      <c r="AH3032" s="47" t="str">
        <f t="shared" si="840"/>
        <v/>
      </c>
      <c r="AI3032" s="48" t="str">
        <f t="shared" si="841"/>
        <v/>
      </c>
      <c r="AK3032" s="22" t="e">
        <f>TRIM(#REF!)</f>
        <v>#REF!</v>
      </c>
      <c r="AL3032" s="23" t="e">
        <f>IF(#REF!=0,"",#REF!)</f>
        <v>#REF!</v>
      </c>
      <c r="AM3032" s="19" t="e">
        <f>IF(#REF!=0,"",#REF!)</f>
        <v>#REF!</v>
      </c>
      <c r="AN3032" s="23" t="e">
        <f>IF($AK3032="","",#REF!)</f>
        <v>#REF!</v>
      </c>
      <c r="AO3032" s="23" t="e">
        <f t="shared" si="851"/>
        <v>#REF!</v>
      </c>
      <c r="AP3032" s="19" t="e">
        <f>IF(#REF!=0,"",#REF!)</f>
        <v>#REF!</v>
      </c>
      <c r="AQ3032" s="19" t="e">
        <f>IF(#REF!=0,"",#REF!)</f>
        <v>#REF!</v>
      </c>
      <c r="AR3032" s="19" t="e">
        <f>IF(#REF!=0,"",#REF!)</f>
        <v>#REF!</v>
      </c>
      <c r="AS3032" s="19" t="e">
        <f>#REF!</f>
        <v>#REF!</v>
      </c>
    </row>
    <row r="3033" spans="11:45" ht="19.5" thickTop="1" thickBot="1" x14ac:dyDescent="0.25">
      <c r="K3033" s="19" t="str">
        <f t="shared" si="842"/>
        <v/>
      </c>
      <c r="L3033" s="19">
        <f t="shared" si="852"/>
        <v>10000</v>
      </c>
      <c r="M3033" s="22" t="str">
        <f>TRIM(Data!$N3030)</f>
        <v>Shira-saki</v>
      </c>
      <c r="N3033" s="22" t="str">
        <f>TRIM(Data!$A3030)</f>
        <v>Shira-saki (Higo)</v>
      </c>
      <c r="O3033" s="23" t="str">
        <f>IF(Data!$B3030=0,"",Data!$B3030)</f>
        <v/>
      </c>
      <c r="P3033" s="19" t="str">
        <f>IF(Data!$C3030=0,"",Data!$C3030)</f>
        <v/>
      </c>
      <c r="Q3033" s="23" t="str">
        <f>IF($M3033="","",Data!$E3030)</f>
        <v>L</v>
      </c>
      <c r="R3033" s="23" t="str">
        <f t="shared" si="843"/>
        <v>L</v>
      </c>
      <c r="S3033" s="23" t="str">
        <f t="shared" si="844"/>
        <v>L</v>
      </c>
      <c r="T3033" s="19" t="str">
        <f>IF(Data!$F3030=0,"",Data!$F3030)</f>
        <v/>
      </c>
      <c r="U3033" s="19" t="str">
        <f>IF(Data!$G3030=0,"",Data!$G3030)</f>
        <v/>
      </c>
      <c r="V3033" s="19" t="str">
        <f>IF(Data!$D3030=0,"",Data!$D3030)</f>
        <v/>
      </c>
      <c r="W3033" s="19" t="str">
        <f>Data!$H3030</f>
        <v>Japonica [Higo]</v>
      </c>
      <c r="Y3033" s="41" t="e">
        <f t="shared" si="839"/>
        <v>#REF!</v>
      </c>
      <c r="Z3033" s="8">
        <f t="shared" si="845"/>
        <v>10000</v>
      </c>
      <c r="AA3033" s="8" t="str">
        <f t="shared" si="846"/>
        <v>Shira-saki</v>
      </c>
      <c r="AB3033" s="8" t="str">
        <f t="shared" si="847"/>
        <v>L</v>
      </c>
      <c r="AC3033" s="8" t="str">
        <f t="shared" si="848"/>
        <v/>
      </c>
      <c r="AD3033" s="8" t="str">
        <f t="shared" si="853"/>
        <v/>
      </c>
      <c r="AE3033" s="8" t="str">
        <f t="shared" si="849"/>
        <v/>
      </c>
      <c r="AF3033" s="5" t="str">
        <f t="shared" si="850"/>
        <v/>
      </c>
      <c r="AG3033" s="46">
        <v>3030</v>
      </c>
      <c r="AH3033" s="47" t="str">
        <f t="shared" si="840"/>
        <v/>
      </c>
      <c r="AI3033" s="48" t="str">
        <f t="shared" si="841"/>
        <v/>
      </c>
      <c r="AK3033" s="22" t="e">
        <f>TRIM(#REF!)</f>
        <v>#REF!</v>
      </c>
      <c r="AL3033" s="23" t="e">
        <f>IF(#REF!=0,"",#REF!)</f>
        <v>#REF!</v>
      </c>
      <c r="AM3033" s="19" t="e">
        <f>IF(#REF!=0,"",#REF!)</f>
        <v>#REF!</v>
      </c>
      <c r="AN3033" s="23" t="e">
        <f>IF($AK3033="","",#REF!)</f>
        <v>#REF!</v>
      </c>
      <c r="AO3033" s="23" t="e">
        <f t="shared" si="851"/>
        <v>#REF!</v>
      </c>
      <c r="AP3033" s="19" t="e">
        <f>IF(#REF!=0,"",#REF!)</f>
        <v>#REF!</v>
      </c>
      <c r="AQ3033" s="19" t="e">
        <f>IF(#REF!=0,"",#REF!)</f>
        <v>#REF!</v>
      </c>
      <c r="AR3033" s="19" t="e">
        <f>IF(#REF!=0,"",#REF!)</f>
        <v>#REF!</v>
      </c>
      <c r="AS3033" s="19" t="e">
        <f>#REF!</f>
        <v>#REF!</v>
      </c>
    </row>
    <row r="3034" spans="11:45" ht="19.5" thickTop="1" thickBot="1" x14ac:dyDescent="0.25">
      <c r="K3034" s="19" t="str">
        <f t="shared" si="842"/>
        <v/>
      </c>
      <c r="L3034" s="19">
        <f t="shared" si="852"/>
        <v>10000</v>
      </c>
      <c r="M3034" s="22" t="str">
        <f>TRIM(Data!$N3031)</f>
        <v>Shira-yuki</v>
      </c>
      <c r="N3034" s="22" t="str">
        <f>TRIM(Data!$A3031)</f>
        <v>Shira-yuki</v>
      </c>
      <c r="O3034" s="23">
        <f>IF(Data!$B3031=0,"",Data!$B3031)</f>
        <v>1956</v>
      </c>
      <c r="P3034" s="19" t="str">
        <f>IF(Data!$C3031=0,"",Data!$C3031)</f>
        <v>1</v>
      </c>
      <c r="Q3034" s="23" t="str">
        <f>IF($M3034="","",Data!$E3031)</f>
        <v>M</v>
      </c>
      <c r="R3034" s="23" t="str">
        <f t="shared" si="843"/>
        <v>M</v>
      </c>
      <c r="S3034" s="23" t="str">
        <f t="shared" si="844"/>
        <v>M</v>
      </c>
      <c r="T3034" s="19" t="str">
        <f>IF(Data!$F3031=0,"",Data!$F3031)</f>
        <v>WHITE</v>
      </c>
      <c r="U3034" s="19" t="str">
        <f>IF(Data!$G3031=0,"",Data!$G3031)</f>
        <v/>
      </c>
      <c r="V3034" s="19" t="str">
        <f>IF(Data!$D3031=0,"",Data!$D3031)</f>
        <v/>
      </c>
      <c r="W3034" s="19" t="str">
        <f>Data!$H3031</f>
        <v>Japonica</v>
      </c>
      <c r="Y3034" s="41" t="e">
        <f t="shared" si="839"/>
        <v>#REF!</v>
      </c>
      <c r="Z3034" s="8">
        <f t="shared" si="845"/>
        <v>10000</v>
      </c>
      <c r="AA3034" s="8" t="str">
        <f t="shared" si="846"/>
        <v>Shira-yuki</v>
      </c>
      <c r="AB3034" s="8" t="str">
        <f t="shared" si="847"/>
        <v>M</v>
      </c>
      <c r="AC3034" s="8" t="str">
        <f t="shared" si="848"/>
        <v>WHITE</v>
      </c>
      <c r="AD3034" s="8" t="str">
        <f t="shared" si="853"/>
        <v/>
      </c>
      <c r="AE3034" s="8" t="str">
        <f t="shared" si="849"/>
        <v/>
      </c>
      <c r="AF3034" s="5">
        <f t="shared" si="850"/>
        <v>1956</v>
      </c>
      <c r="AG3034" s="46">
        <v>3031</v>
      </c>
      <c r="AH3034" s="47" t="str">
        <f t="shared" si="840"/>
        <v/>
      </c>
      <c r="AI3034" s="48" t="str">
        <f t="shared" si="841"/>
        <v/>
      </c>
      <c r="AK3034" s="22" t="e">
        <f>TRIM(#REF!)</f>
        <v>#REF!</v>
      </c>
      <c r="AL3034" s="23" t="e">
        <f>IF(#REF!=0,"",#REF!)</f>
        <v>#REF!</v>
      </c>
      <c r="AM3034" s="19" t="e">
        <f>IF(#REF!=0,"",#REF!)</f>
        <v>#REF!</v>
      </c>
      <c r="AN3034" s="23" t="e">
        <f>IF($AK3034="","",#REF!)</f>
        <v>#REF!</v>
      </c>
      <c r="AO3034" s="23" t="e">
        <f t="shared" si="851"/>
        <v>#REF!</v>
      </c>
      <c r="AP3034" s="19" t="e">
        <f>IF(#REF!=0,"",#REF!)</f>
        <v>#REF!</v>
      </c>
      <c r="AQ3034" s="19" t="e">
        <f>IF(#REF!=0,"",#REF!)</f>
        <v>#REF!</v>
      </c>
      <c r="AR3034" s="19" t="e">
        <f>IF(#REF!=0,"",#REF!)</f>
        <v>#REF!</v>
      </c>
      <c r="AS3034" s="19" t="e">
        <f>#REF!</f>
        <v>#REF!</v>
      </c>
    </row>
    <row r="3035" spans="11:45" ht="19.5" thickTop="1" thickBot="1" x14ac:dyDescent="0.25">
      <c r="K3035" s="19" t="str">
        <f t="shared" si="842"/>
        <v/>
      </c>
      <c r="L3035" s="19">
        <f t="shared" si="852"/>
        <v>10000</v>
      </c>
      <c r="M3035" s="22" t="str">
        <f>TRIM(Data!$N3032)</f>
        <v>Shira-yuli</v>
      </c>
      <c r="N3035" s="22" t="str">
        <f>TRIM(Data!$A3032)</f>
        <v>Shira-yuli (Higo)</v>
      </c>
      <c r="O3035" s="23" t="str">
        <f>IF(Data!$B3032=0,"",Data!$B3032)</f>
        <v/>
      </c>
      <c r="P3035" s="19" t="str">
        <f>IF(Data!$C3032=0,"",Data!$C3032)</f>
        <v/>
      </c>
      <c r="Q3035" s="23" t="str">
        <f>IF($M3035="","",Data!$E3032)</f>
        <v>L</v>
      </c>
      <c r="R3035" s="23" t="str">
        <f t="shared" si="843"/>
        <v>L</v>
      </c>
      <c r="S3035" s="23" t="str">
        <f t="shared" si="844"/>
        <v>L</v>
      </c>
      <c r="T3035" s="19" t="str">
        <f>IF(Data!$F3032=0,"",Data!$F3032)</f>
        <v/>
      </c>
      <c r="U3035" s="19" t="str">
        <f>IF(Data!$G3032=0,"",Data!$G3032)</f>
        <v/>
      </c>
      <c r="V3035" s="19" t="str">
        <f>IF(Data!$D3032=0,"",Data!$D3032)</f>
        <v/>
      </c>
      <c r="W3035" s="19" t="str">
        <f>Data!$H3032</f>
        <v>Japonica [Higo]</v>
      </c>
      <c r="Y3035" s="41" t="e">
        <f t="shared" si="839"/>
        <v>#REF!</v>
      </c>
      <c r="Z3035" s="8">
        <f t="shared" si="845"/>
        <v>10000</v>
      </c>
      <c r="AA3035" s="8" t="str">
        <f t="shared" si="846"/>
        <v>Shira-yuli</v>
      </c>
      <c r="AB3035" s="8" t="str">
        <f t="shared" si="847"/>
        <v>L</v>
      </c>
      <c r="AC3035" s="8" t="str">
        <f t="shared" si="848"/>
        <v/>
      </c>
      <c r="AD3035" s="8" t="str">
        <f t="shared" si="853"/>
        <v/>
      </c>
      <c r="AE3035" s="8" t="str">
        <f t="shared" si="849"/>
        <v/>
      </c>
      <c r="AF3035" s="5" t="str">
        <f t="shared" si="850"/>
        <v/>
      </c>
      <c r="AG3035" s="46">
        <v>3032</v>
      </c>
      <c r="AH3035" s="47" t="str">
        <f t="shared" si="840"/>
        <v/>
      </c>
      <c r="AI3035" s="48" t="str">
        <f t="shared" si="841"/>
        <v/>
      </c>
      <c r="AK3035" s="22" t="e">
        <f>TRIM(#REF!)</f>
        <v>#REF!</v>
      </c>
      <c r="AL3035" s="23" t="e">
        <f>IF(#REF!=0,"",#REF!)</f>
        <v>#REF!</v>
      </c>
      <c r="AM3035" s="19" t="e">
        <f>IF(#REF!=0,"",#REF!)</f>
        <v>#REF!</v>
      </c>
      <c r="AN3035" s="23" t="e">
        <f>IF($AK3035="","",#REF!)</f>
        <v>#REF!</v>
      </c>
      <c r="AO3035" s="23" t="e">
        <f t="shared" si="851"/>
        <v>#REF!</v>
      </c>
      <c r="AP3035" s="19" t="e">
        <f>IF(#REF!=0,"",#REF!)</f>
        <v>#REF!</v>
      </c>
      <c r="AQ3035" s="19" t="e">
        <f>IF(#REF!=0,"",#REF!)</f>
        <v>#REF!</v>
      </c>
      <c r="AR3035" s="19" t="e">
        <f>IF(#REF!=0,"",#REF!)</f>
        <v>#REF!</v>
      </c>
      <c r="AS3035" s="19" t="e">
        <f>#REF!</f>
        <v>#REF!</v>
      </c>
    </row>
    <row r="3036" spans="11:45" ht="19.5" thickTop="1" thickBot="1" x14ac:dyDescent="0.25">
      <c r="K3036" s="19" t="str">
        <f t="shared" si="842"/>
        <v/>
      </c>
      <c r="L3036" s="19">
        <f t="shared" si="852"/>
        <v>10000</v>
      </c>
      <c r="M3036" s="22" t="str">
        <f>TRIM(Data!$N3033)</f>
        <v>Shirley Anne</v>
      </c>
      <c r="N3036" s="22" t="str">
        <f>TRIM(Data!$A3033)</f>
        <v>Shirley Anne</v>
      </c>
      <c r="O3036" s="23">
        <f>IF(Data!$B3033=0,"",Data!$B3033)</f>
        <v>2002</v>
      </c>
      <c r="P3036" s="19" t="str">
        <f>IF(Data!$C3033=0,"",Data!$C3033)</f>
        <v/>
      </c>
      <c r="Q3036" s="23" t="str">
        <f>IF($M3036="","",Data!$E3033)</f>
        <v>M</v>
      </c>
      <c r="R3036" s="23" t="str">
        <f t="shared" si="843"/>
        <v>M</v>
      </c>
      <c r="S3036" s="23" t="str">
        <f t="shared" si="844"/>
        <v>M</v>
      </c>
      <c r="T3036" s="19" t="str">
        <f>IF(Data!$F3033=0,"",Data!$F3033)</f>
        <v/>
      </c>
      <c r="U3036" s="19" t="str">
        <f>IF(Data!$G3033=0,"",Data!$G3033)</f>
        <v/>
      </c>
      <c r="V3036" s="19" t="str">
        <f>IF(Data!$D3033=0,"",Data!$D3033)</f>
        <v/>
      </c>
      <c r="W3036" s="19" t="str">
        <f>Data!$H3033</f>
        <v>Japonica</v>
      </c>
      <c r="Y3036" s="41" t="e">
        <f t="shared" si="839"/>
        <v>#REF!</v>
      </c>
      <c r="Z3036" s="8">
        <f t="shared" si="845"/>
        <v>10000</v>
      </c>
      <c r="AA3036" s="8" t="str">
        <f t="shared" si="846"/>
        <v>Shirley Anne</v>
      </c>
      <c r="AB3036" s="8" t="str">
        <f t="shared" si="847"/>
        <v>M</v>
      </c>
      <c r="AC3036" s="8" t="str">
        <f t="shared" si="848"/>
        <v/>
      </c>
      <c r="AD3036" s="8" t="str">
        <f t="shared" si="853"/>
        <v/>
      </c>
      <c r="AE3036" s="8" t="str">
        <f t="shared" si="849"/>
        <v/>
      </c>
      <c r="AF3036" s="5">
        <f t="shared" si="850"/>
        <v>2002</v>
      </c>
      <c r="AG3036" s="46">
        <v>3033</v>
      </c>
      <c r="AH3036" s="47" t="str">
        <f t="shared" si="840"/>
        <v/>
      </c>
      <c r="AI3036" s="48" t="str">
        <f t="shared" si="841"/>
        <v/>
      </c>
      <c r="AK3036" s="22" t="e">
        <f>TRIM(#REF!)</f>
        <v>#REF!</v>
      </c>
      <c r="AL3036" s="23" t="e">
        <f>IF(#REF!=0,"",#REF!)</f>
        <v>#REF!</v>
      </c>
      <c r="AM3036" s="19" t="e">
        <f>IF(#REF!=0,"",#REF!)</f>
        <v>#REF!</v>
      </c>
      <c r="AN3036" s="23" t="e">
        <f>IF($AK3036="","",#REF!)</f>
        <v>#REF!</v>
      </c>
      <c r="AO3036" s="23" t="e">
        <f t="shared" si="851"/>
        <v>#REF!</v>
      </c>
      <c r="AP3036" s="19" t="e">
        <f>IF(#REF!=0,"",#REF!)</f>
        <v>#REF!</v>
      </c>
      <c r="AQ3036" s="19" t="e">
        <f>IF(#REF!=0,"",#REF!)</f>
        <v>#REF!</v>
      </c>
      <c r="AR3036" s="19" t="e">
        <f>IF(#REF!=0,"",#REF!)</f>
        <v>#REF!</v>
      </c>
      <c r="AS3036" s="19" t="e">
        <f>#REF!</f>
        <v>#REF!</v>
      </c>
    </row>
    <row r="3037" spans="11:45" ht="19.5" thickTop="1" thickBot="1" x14ac:dyDescent="0.25">
      <c r="K3037" s="19" t="str">
        <f t="shared" si="842"/>
        <v/>
      </c>
      <c r="L3037" s="19">
        <f t="shared" si="852"/>
        <v>10000</v>
      </c>
      <c r="M3037" s="22" t="str">
        <f>TRIM(Data!$N3034)</f>
        <v>Shirley Estes</v>
      </c>
      <c r="N3037" s="22" t="str">
        <f>TRIM(Data!$A3034)</f>
        <v>Shirley Estes (H)</v>
      </c>
      <c r="O3037" s="23">
        <f>IF(Data!$B3034=0,"",Data!$B3034)</f>
        <v>2006</v>
      </c>
      <c r="P3037" s="19" t="str">
        <f>IF(Data!$C3034=0,"",Data!$C3034)</f>
        <v>1</v>
      </c>
      <c r="Q3037" s="23" t="str">
        <f>IF($M3037="","",Data!$E3034)</f>
        <v>M</v>
      </c>
      <c r="R3037" s="23" t="str">
        <f t="shared" si="843"/>
        <v>M</v>
      </c>
      <c r="S3037" s="23" t="str">
        <f t="shared" si="844"/>
        <v>M</v>
      </c>
      <c r="T3037" s="19" t="str">
        <f>IF(Data!$F3034=0,"",Data!$F3034)</f>
        <v>WHITE</v>
      </c>
      <c r="U3037" s="19" t="str">
        <f>IF(Data!$G3034=0,"",Data!$G3034)</f>
        <v/>
      </c>
      <c r="V3037" s="19" t="str">
        <f>IF(Data!$D3034=0,"",Data!$D3034)</f>
        <v/>
      </c>
      <c r="W3037" s="19" t="str">
        <f>Data!$H3034</f>
        <v>NRH</v>
      </c>
      <c r="Y3037" s="41" t="e">
        <f t="shared" si="839"/>
        <v>#REF!</v>
      </c>
      <c r="Z3037" s="8">
        <f t="shared" si="845"/>
        <v>10000</v>
      </c>
      <c r="AA3037" s="8" t="str">
        <f t="shared" si="846"/>
        <v>Shirley Estes</v>
      </c>
      <c r="AB3037" s="8" t="str">
        <f t="shared" si="847"/>
        <v>M</v>
      </c>
      <c r="AC3037" s="8" t="str">
        <f t="shared" si="848"/>
        <v>WHITE</v>
      </c>
      <c r="AD3037" s="8" t="str">
        <f t="shared" si="853"/>
        <v/>
      </c>
      <c r="AE3037" s="8" t="str">
        <f t="shared" si="849"/>
        <v/>
      </c>
      <c r="AF3037" s="5">
        <f t="shared" si="850"/>
        <v>2006</v>
      </c>
      <c r="AG3037" s="46">
        <v>3034</v>
      </c>
      <c r="AH3037" s="47" t="str">
        <f t="shared" si="840"/>
        <v/>
      </c>
      <c r="AI3037" s="48" t="str">
        <f t="shared" si="841"/>
        <v/>
      </c>
      <c r="AK3037" s="22" t="e">
        <f>TRIM(#REF!)</f>
        <v>#REF!</v>
      </c>
      <c r="AL3037" s="23" t="e">
        <f>IF(#REF!=0,"",#REF!)</f>
        <v>#REF!</v>
      </c>
      <c r="AM3037" s="19" t="e">
        <f>IF(#REF!=0,"",#REF!)</f>
        <v>#REF!</v>
      </c>
      <c r="AN3037" s="23" t="e">
        <f>IF($AK3037="","",#REF!)</f>
        <v>#REF!</v>
      </c>
      <c r="AO3037" s="23" t="e">
        <f t="shared" si="851"/>
        <v>#REF!</v>
      </c>
      <c r="AP3037" s="19" t="e">
        <f>IF(#REF!=0,"",#REF!)</f>
        <v>#REF!</v>
      </c>
      <c r="AQ3037" s="19" t="e">
        <f>IF(#REF!=0,"",#REF!)</f>
        <v>#REF!</v>
      </c>
      <c r="AR3037" s="19" t="e">
        <f>IF(#REF!=0,"",#REF!)</f>
        <v>#REF!</v>
      </c>
      <c r="AS3037" s="19" t="e">
        <f>#REF!</f>
        <v>#REF!</v>
      </c>
    </row>
    <row r="3038" spans="11:45" ht="19.5" thickTop="1" thickBot="1" x14ac:dyDescent="0.25">
      <c r="K3038" s="19" t="str">
        <f t="shared" si="842"/>
        <v/>
      </c>
      <c r="L3038" s="19">
        <f t="shared" si="852"/>
        <v>10000</v>
      </c>
      <c r="M3038" s="22" t="str">
        <f>TRIM(Data!$N3035)</f>
        <v>Shirley Meneice</v>
      </c>
      <c r="N3038" s="22" t="str">
        <f>TRIM(Data!$A3035)</f>
        <v>Shirley Meneice</v>
      </c>
      <c r="O3038" s="23">
        <f>IF(Data!$B3035=0,"",Data!$B3035)</f>
        <v>2004</v>
      </c>
      <c r="P3038" s="19" t="str">
        <f>IF(Data!$C3035=0,"",Data!$C3035)</f>
        <v>1</v>
      </c>
      <c r="Q3038" s="23" t="str">
        <f>IF($M3038="","",Data!$E3035)</f>
        <v>M</v>
      </c>
      <c r="R3038" s="23" t="str">
        <f t="shared" si="843"/>
        <v>M</v>
      </c>
      <c r="S3038" s="23" t="str">
        <f t="shared" si="844"/>
        <v>M</v>
      </c>
      <c r="T3038" s="19" t="str">
        <f>IF(Data!$F3035=0,"",Data!$F3035)</f>
        <v/>
      </c>
      <c r="U3038" s="19" t="str">
        <f>IF(Data!$G3035=0,"",Data!$G3035)</f>
        <v/>
      </c>
      <c r="V3038" s="19" t="str">
        <f>IF(Data!$D3035=0,"",Data!$D3035)</f>
        <v/>
      </c>
      <c r="W3038" s="19" t="str">
        <f>Data!$H3035</f>
        <v>Japonica</v>
      </c>
      <c r="Y3038" s="41" t="e">
        <f t="shared" si="839"/>
        <v>#REF!</v>
      </c>
      <c r="Z3038" s="8">
        <f t="shared" si="845"/>
        <v>10000</v>
      </c>
      <c r="AA3038" s="8" t="str">
        <f t="shared" si="846"/>
        <v>Shirley Meneice</v>
      </c>
      <c r="AB3038" s="8" t="str">
        <f t="shared" si="847"/>
        <v>M</v>
      </c>
      <c r="AC3038" s="8" t="str">
        <f t="shared" si="848"/>
        <v/>
      </c>
      <c r="AD3038" s="8" t="str">
        <f t="shared" si="853"/>
        <v/>
      </c>
      <c r="AE3038" s="8" t="str">
        <f t="shared" si="849"/>
        <v/>
      </c>
      <c r="AF3038" s="5">
        <f t="shared" si="850"/>
        <v>2004</v>
      </c>
      <c r="AG3038" s="46">
        <v>3035</v>
      </c>
      <c r="AH3038" s="47" t="str">
        <f t="shared" si="840"/>
        <v/>
      </c>
      <c r="AI3038" s="48" t="str">
        <f t="shared" si="841"/>
        <v/>
      </c>
      <c r="AK3038" s="22" t="e">
        <f>TRIM(#REF!)</f>
        <v>#REF!</v>
      </c>
      <c r="AL3038" s="23" t="e">
        <f>IF(#REF!=0,"",#REF!)</f>
        <v>#REF!</v>
      </c>
      <c r="AM3038" s="19" t="e">
        <f>IF(#REF!=0,"",#REF!)</f>
        <v>#REF!</v>
      </c>
      <c r="AN3038" s="23" t="e">
        <f>IF($AK3038="","",#REF!)</f>
        <v>#REF!</v>
      </c>
      <c r="AO3038" s="23" t="e">
        <f t="shared" si="851"/>
        <v>#REF!</v>
      </c>
      <c r="AP3038" s="19" t="e">
        <f>IF(#REF!=0,"",#REF!)</f>
        <v>#REF!</v>
      </c>
      <c r="AQ3038" s="19" t="e">
        <f>IF(#REF!=0,"",#REF!)</f>
        <v>#REF!</v>
      </c>
      <c r="AR3038" s="19" t="e">
        <f>IF(#REF!=0,"",#REF!)</f>
        <v>#REF!</v>
      </c>
      <c r="AS3038" s="19" t="e">
        <f>#REF!</f>
        <v>#REF!</v>
      </c>
    </row>
    <row r="3039" spans="11:45" ht="19.5" thickTop="1" thickBot="1" x14ac:dyDescent="0.25">
      <c r="K3039" s="19" t="str">
        <f t="shared" si="842"/>
        <v/>
      </c>
      <c r="L3039" s="19">
        <f t="shared" si="852"/>
        <v>10000</v>
      </c>
      <c r="M3039" s="22" t="str">
        <f>TRIM(Data!$N3036)</f>
        <v>Shirley Miller</v>
      </c>
      <c r="N3039" s="22" t="str">
        <f>TRIM(Data!$A3036)</f>
        <v>Shirley Miller</v>
      </c>
      <c r="O3039" s="23">
        <f>IF(Data!$B3036=0,"",Data!$B3036)</f>
        <v>2018</v>
      </c>
      <c r="P3039" s="19" t="str">
        <f>IF(Data!$C3036=0,"",Data!$C3036)</f>
        <v>1</v>
      </c>
      <c r="Q3039" s="23" t="str">
        <f>IF($M3039="","",Data!$E3036)</f>
        <v>L</v>
      </c>
      <c r="R3039" s="23" t="str">
        <f t="shared" si="843"/>
        <v>L</v>
      </c>
      <c r="S3039" s="23" t="str">
        <f t="shared" si="844"/>
        <v>L</v>
      </c>
      <c r="T3039" s="19" t="str">
        <f>IF(Data!$F3036=0,"",Data!$F3036)</f>
        <v/>
      </c>
      <c r="U3039" s="19" t="str">
        <f>IF(Data!$G3036=0,"",Data!$G3036)</f>
        <v/>
      </c>
      <c r="V3039" s="19" t="str">
        <f>IF(Data!$D3036=0,"",Data!$D3036)</f>
        <v/>
      </c>
      <c r="W3039" s="19" t="str">
        <f>Data!$H3036</f>
        <v>Japonica</v>
      </c>
      <c r="Y3039" s="41" t="e">
        <f t="shared" si="839"/>
        <v>#REF!</v>
      </c>
      <c r="Z3039" s="8">
        <f t="shared" si="845"/>
        <v>10000</v>
      </c>
      <c r="AA3039" s="8" t="str">
        <f t="shared" si="846"/>
        <v>Shirley Miller</v>
      </c>
      <c r="AB3039" s="8" t="str">
        <f t="shared" si="847"/>
        <v>L</v>
      </c>
      <c r="AC3039" s="8" t="str">
        <f t="shared" si="848"/>
        <v/>
      </c>
      <c r="AD3039" s="8" t="str">
        <f t="shared" si="853"/>
        <v/>
      </c>
      <c r="AE3039" s="8" t="str">
        <f t="shared" si="849"/>
        <v/>
      </c>
      <c r="AF3039" s="5">
        <f t="shared" si="850"/>
        <v>2018</v>
      </c>
      <c r="AG3039" s="46">
        <v>3036</v>
      </c>
      <c r="AH3039" s="47" t="str">
        <f t="shared" si="840"/>
        <v/>
      </c>
      <c r="AI3039" s="48" t="str">
        <f t="shared" si="841"/>
        <v/>
      </c>
      <c r="AK3039" s="22" t="e">
        <f>TRIM(#REF!)</f>
        <v>#REF!</v>
      </c>
      <c r="AL3039" s="23" t="e">
        <f>IF(#REF!=0,"",#REF!)</f>
        <v>#REF!</v>
      </c>
      <c r="AM3039" s="19" t="e">
        <f>IF(#REF!=0,"",#REF!)</f>
        <v>#REF!</v>
      </c>
      <c r="AN3039" s="23" t="e">
        <f>IF($AK3039="","",#REF!)</f>
        <v>#REF!</v>
      </c>
      <c r="AO3039" s="23" t="e">
        <f t="shared" si="851"/>
        <v>#REF!</v>
      </c>
      <c r="AP3039" s="19" t="e">
        <f>IF(#REF!=0,"",#REF!)</f>
        <v>#REF!</v>
      </c>
      <c r="AQ3039" s="19" t="e">
        <f>IF(#REF!=0,"",#REF!)</f>
        <v>#REF!</v>
      </c>
      <c r="AR3039" s="19" t="e">
        <f>IF(#REF!=0,"",#REF!)</f>
        <v>#REF!</v>
      </c>
      <c r="AS3039" s="19" t="e">
        <f>#REF!</f>
        <v>#REF!</v>
      </c>
    </row>
    <row r="3040" spans="11:45" ht="19.5" thickTop="1" thickBot="1" x14ac:dyDescent="0.25">
      <c r="K3040" s="19" t="str">
        <f t="shared" si="842"/>
        <v/>
      </c>
      <c r="L3040" s="19">
        <f t="shared" si="852"/>
        <v>10000</v>
      </c>
      <c r="M3040" s="22" t="str">
        <f>TRIM(Data!$N3037)</f>
        <v>Shirley Norup</v>
      </c>
      <c r="N3040" s="22" t="str">
        <f>TRIM(Data!$A3037)</f>
        <v>Shirley Norup</v>
      </c>
      <c r="O3040" s="23">
        <f>IF(Data!$B3037=0,"",Data!$B3037)</f>
        <v>2003</v>
      </c>
      <c r="P3040" s="19" t="str">
        <f>IF(Data!$C3037=0,"",Data!$C3037)</f>
        <v/>
      </c>
      <c r="Q3040" s="23" t="str">
        <f>IF($M3040="","",Data!$E3037)</f>
        <v>M</v>
      </c>
      <c r="R3040" s="23" t="str">
        <f t="shared" si="843"/>
        <v>M</v>
      </c>
      <c r="S3040" s="23" t="str">
        <f t="shared" si="844"/>
        <v>M</v>
      </c>
      <c r="T3040" s="19" t="str">
        <f>IF(Data!$F3037=0,"",Data!$F3037)</f>
        <v/>
      </c>
      <c r="U3040" s="19" t="str">
        <f>IF(Data!$G3037=0,"",Data!$G3037)</f>
        <v>FD</v>
      </c>
      <c r="V3040" s="19" t="str">
        <f>IF(Data!$D3037=0,"",Data!$D3037)</f>
        <v/>
      </c>
      <c r="W3040" s="19" t="str">
        <f>Data!$H3037</f>
        <v>Japonica</v>
      </c>
      <c r="Y3040" s="41" t="e">
        <f t="shared" si="839"/>
        <v>#REF!</v>
      </c>
      <c r="Z3040" s="8">
        <f t="shared" si="845"/>
        <v>10000</v>
      </c>
      <c r="AA3040" s="8" t="str">
        <f t="shared" si="846"/>
        <v>Shirley Norup</v>
      </c>
      <c r="AB3040" s="8" t="str">
        <f t="shared" si="847"/>
        <v>M</v>
      </c>
      <c r="AC3040" s="8" t="str">
        <f t="shared" si="848"/>
        <v/>
      </c>
      <c r="AD3040" s="8" t="str">
        <f t="shared" si="853"/>
        <v>FD</v>
      </c>
      <c r="AE3040" s="8" t="str">
        <f t="shared" si="849"/>
        <v/>
      </c>
      <c r="AF3040" s="5">
        <f t="shared" si="850"/>
        <v>2003</v>
      </c>
      <c r="AG3040" s="46">
        <v>3037</v>
      </c>
      <c r="AH3040" s="47" t="str">
        <f t="shared" si="840"/>
        <v/>
      </c>
      <c r="AI3040" s="48" t="str">
        <f t="shared" si="841"/>
        <v/>
      </c>
      <c r="AK3040" s="22" t="e">
        <f>TRIM(#REF!)</f>
        <v>#REF!</v>
      </c>
      <c r="AL3040" s="23" t="e">
        <f>IF(#REF!=0,"",#REF!)</f>
        <v>#REF!</v>
      </c>
      <c r="AM3040" s="19" t="e">
        <f>IF(#REF!=0,"",#REF!)</f>
        <v>#REF!</v>
      </c>
      <c r="AN3040" s="23" t="e">
        <f>IF($AK3040="","",#REF!)</f>
        <v>#REF!</v>
      </c>
      <c r="AO3040" s="23" t="e">
        <f t="shared" si="851"/>
        <v>#REF!</v>
      </c>
      <c r="AP3040" s="19" t="e">
        <f>IF(#REF!=0,"",#REF!)</f>
        <v>#REF!</v>
      </c>
      <c r="AQ3040" s="19" t="e">
        <f>IF(#REF!=0,"",#REF!)</f>
        <v>#REF!</v>
      </c>
      <c r="AR3040" s="19" t="e">
        <f>IF(#REF!=0,"",#REF!)</f>
        <v>#REF!</v>
      </c>
      <c r="AS3040" s="19" t="e">
        <f>#REF!</f>
        <v>#REF!</v>
      </c>
    </row>
    <row r="3041" spans="11:45" ht="19.5" thickTop="1" thickBot="1" x14ac:dyDescent="0.25">
      <c r="K3041" s="19" t="str">
        <f t="shared" si="842"/>
        <v/>
      </c>
      <c r="L3041" s="19">
        <f t="shared" si="852"/>
        <v>10000</v>
      </c>
      <c r="M3041" s="22" t="str">
        <f>TRIM(Data!$N3038)</f>
        <v>Shiro Chan</v>
      </c>
      <c r="N3041" s="22" t="str">
        <f>TRIM(Data!$A3038)</f>
        <v>Shiro Chan</v>
      </c>
      <c r="O3041" s="23">
        <f>IF(Data!$B3038=0,"",Data!$B3038)</f>
        <v>1953</v>
      </c>
      <c r="P3041" s="19" t="str">
        <f>IF(Data!$C3038=0,"",Data!$C3038)</f>
        <v>1</v>
      </c>
      <c r="Q3041" s="23" t="str">
        <f>IF($M3041="","",Data!$E3038)</f>
        <v>L-VL</v>
      </c>
      <c r="R3041" s="23" t="str">
        <f t="shared" si="843"/>
        <v>L</v>
      </c>
      <c r="S3041" s="23" t="str">
        <f t="shared" si="844"/>
        <v>L</v>
      </c>
      <c r="T3041" s="19" t="str">
        <f>IF(Data!$F3038=0,"",Data!$F3038)</f>
        <v/>
      </c>
      <c r="U3041" s="19" t="str">
        <f>IF(Data!$G3038=0,"",Data!$G3038)</f>
        <v/>
      </c>
      <c r="V3041" s="19" t="str">
        <f>IF(Data!$D3038=0,"",Data!$D3038)</f>
        <v/>
      </c>
      <c r="W3041" s="19" t="str">
        <f>Data!$H3038</f>
        <v>Japonica</v>
      </c>
      <c r="Y3041" s="41" t="e">
        <f t="shared" si="839"/>
        <v>#REF!</v>
      </c>
      <c r="Z3041" s="8">
        <f t="shared" si="845"/>
        <v>10000</v>
      </c>
      <c r="AA3041" s="8" t="str">
        <f t="shared" si="846"/>
        <v>Shiro Chan</v>
      </c>
      <c r="AB3041" s="8" t="str">
        <f t="shared" si="847"/>
        <v>L</v>
      </c>
      <c r="AC3041" s="8" t="str">
        <f t="shared" si="848"/>
        <v/>
      </c>
      <c r="AD3041" s="8" t="str">
        <f t="shared" si="853"/>
        <v/>
      </c>
      <c r="AE3041" s="8" t="str">
        <f t="shared" si="849"/>
        <v/>
      </c>
      <c r="AF3041" s="5">
        <f t="shared" si="850"/>
        <v>1953</v>
      </c>
      <c r="AG3041" s="46">
        <v>3038</v>
      </c>
      <c r="AH3041" s="47" t="str">
        <f t="shared" si="840"/>
        <v/>
      </c>
      <c r="AI3041" s="48" t="str">
        <f t="shared" si="841"/>
        <v/>
      </c>
      <c r="AK3041" s="22" t="e">
        <f>TRIM(#REF!)</f>
        <v>#REF!</v>
      </c>
      <c r="AL3041" s="23" t="e">
        <f>IF(#REF!=0,"",#REF!)</f>
        <v>#REF!</v>
      </c>
      <c r="AM3041" s="19" t="e">
        <f>IF(#REF!=0,"",#REF!)</f>
        <v>#REF!</v>
      </c>
      <c r="AN3041" s="23" t="e">
        <f>IF($AK3041="","",#REF!)</f>
        <v>#REF!</v>
      </c>
      <c r="AO3041" s="23" t="e">
        <f t="shared" si="851"/>
        <v>#REF!</v>
      </c>
      <c r="AP3041" s="19" t="e">
        <f>IF(#REF!=0,"",#REF!)</f>
        <v>#REF!</v>
      </c>
      <c r="AQ3041" s="19" t="e">
        <f>IF(#REF!=0,"",#REF!)</f>
        <v>#REF!</v>
      </c>
      <c r="AR3041" s="19" t="e">
        <f>IF(#REF!=0,"",#REF!)</f>
        <v>#REF!</v>
      </c>
      <c r="AS3041" s="19" t="e">
        <f>#REF!</f>
        <v>#REF!</v>
      </c>
    </row>
    <row r="3042" spans="11:45" ht="19.5" thickTop="1" thickBot="1" x14ac:dyDescent="0.25">
      <c r="K3042" s="19" t="str">
        <f t="shared" si="842"/>
        <v/>
      </c>
      <c r="L3042" s="19">
        <f t="shared" si="852"/>
        <v>10000</v>
      </c>
      <c r="M3042" s="22" t="str">
        <f>TRIM(Data!$N3039)</f>
        <v>Shiro-Hagoromo</v>
      </c>
      <c r="N3042" s="22" t="str">
        <f>TRIM(Data!$A3039)</f>
        <v>Shiro-Hagoromo (White Hagoromo)</v>
      </c>
      <c r="O3042" s="23">
        <f>IF(Data!$B3039=0,"",Data!$B3039)</f>
        <v>1975</v>
      </c>
      <c r="P3042" s="19" t="str">
        <f>IF(Data!$C3039=0,"",Data!$C3039)</f>
        <v/>
      </c>
      <c r="Q3042" s="23" t="str">
        <f>IF($M3042="","",Data!$E3039)</f>
        <v>M</v>
      </c>
      <c r="R3042" s="23" t="str">
        <f t="shared" si="843"/>
        <v>M</v>
      </c>
      <c r="S3042" s="23" t="str">
        <f t="shared" si="844"/>
        <v>M</v>
      </c>
      <c r="T3042" s="19" t="str">
        <f>IF(Data!$F3039=0,"",Data!$F3039)</f>
        <v>WHITE</v>
      </c>
      <c r="U3042" s="19" t="str">
        <f>IF(Data!$G3039=0,"",Data!$G3039)</f>
        <v/>
      </c>
      <c r="V3042" s="19" t="str">
        <f>IF(Data!$D3039=0,"",Data!$D3039)</f>
        <v/>
      </c>
      <c r="W3042" s="19" t="str">
        <f>Data!$H3039</f>
        <v>Japonica</v>
      </c>
      <c r="Y3042" s="41" t="e">
        <f t="shared" si="839"/>
        <v>#REF!</v>
      </c>
      <c r="Z3042" s="8">
        <f t="shared" si="845"/>
        <v>10000</v>
      </c>
      <c r="AA3042" s="8" t="str">
        <f t="shared" si="846"/>
        <v>Shiro-Hagoromo</v>
      </c>
      <c r="AB3042" s="8" t="str">
        <f t="shared" si="847"/>
        <v>M</v>
      </c>
      <c r="AC3042" s="8" t="str">
        <f t="shared" si="848"/>
        <v>WHITE</v>
      </c>
      <c r="AD3042" s="8" t="str">
        <f t="shared" si="853"/>
        <v/>
      </c>
      <c r="AE3042" s="8" t="str">
        <f t="shared" si="849"/>
        <v/>
      </c>
      <c r="AF3042" s="5">
        <f t="shared" si="850"/>
        <v>1975</v>
      </c>
      <c r="AG3042" s="46">
        <v>3039</v>
      </c>
      <c r="AH3042" s="47" t="str">
        <f t="shared" si="840"/>
        <v/>
      </c>
      <c r="AI3042" s="48" t="str">
        <f t="shared" si="841"/>
        <v/>
      </c>
      <c r="AK3042" s="22" t="e">
        <f>TRIM(#REF!)</f>
        <v>#REF!</v>
      </c>
      <c r="AL3042" s="23" t="e">
        <f>IF(#REF!=0,"",#REF!)</f>
        <v>#REF!</v>
      </c>
      <c r="AM3042" s="19" t="e">
        <f>IF(#REF!=0,"",#REF!)</f>
        <v>#REF!</v>
      </c>
      <c r="AN3042" s="23" t="e">
        <f>IF($AK3042="","",#REF!)</f>
        <v>#REF!</v>
      </c>
      <c r="AO3042" s="23" t="e">
        <f t="shared" si="851"/>
        <v>#REF!</v>
      </c>
      <c r="AP3042" s="19" t="e">
        <f>IF(#REF!=0,"",#REF!)</f>
        <v>#REF!</v>
      </c>
      <c r="AQ3042" s="19" t="e">
        <f>IF(#REF!=0,"",#REF!)</f>
        <v>#REF!</v>
      </c>
      <c r="AR3042" s="19" t="e">
        <f>IF(#REF!=0,"",#REF!)</f>
        <v>#REF!</v>
      </c>
      <c r="AS3042" s="19" t="e">
        <f>#REF!</f>
        <v>#REF!</v>
      </c>
    </row>
    <row r="3043" spans="11:45" ht="19.5" thickTop="1" thickBot="1" x14ac:dyDescent="0.25">
      <c r="K3043" s="19" t="str">
        <f t="shared" si="842"/>
        <v/>
      </c>
      <c r="L3043" s="19">
        <f t="shared" si="852"/>
        <v>10000</v>
      </c>
      <c r="M3043" s="22" t="str">
        <f>TRIM(Data!$N3040)</f>
        <v>Shirokingyoba-tsubaki</v>
      </c>
      <c r="N3043" s="22" t="str">
        <f>TRIM(Data!$A3040)</f>
        <v>Shirokingyoba-tsubaki</v>
      </c>
      <c r="O3043" s="23">
        <f>IF(Data!$B3040=0,"",Data!$B3040)</f>
        <v>1957</v>
      </c>
      <c r="P3043" s="19" t="str">
        <f>IF(Data!$C3040=0,"",Data!$C3040)</f>
        <v/>
      </c>
      <c r="Q3043" s="23" t="str">
        <f>IF($M3043="","",Data!$E3040)</f>
        <v>M</v>
      </c>
      <c r="R3043" s="23" t="str">
        <f t="shared" si="843"/>
        <v>M</v>
      </c>
      <c r="S3043" s="23" t="str">
        <f t="shared" si="844"/>
        <v>M</v>
      </c>
      <c r="T3043" s="19" t="str">
        <f>IF(Data!$F3040=0,"",Data!$F3040)</f>
        <v/>
      </c>
      <c r="U3043" s="19" t="str">
        <f>IF(Data!$G3040=0,"",Data!$G3040)</f>
        <v/>
      </c>
      <c r="V3043" s="19" t="str">
        <f>IF(Data!$D3040=0,"",Data!$D3040)</f>
        <v/>
      </c>
      <c r="W3043" s="19" t="str">
        <f>Data!$H3040</f>
        <v>Japonica</v>
      </c>
      <c r="Y3043" s="41" t="e">
        <f t="shared" si="839"/>
        <v>#REF!</v>
      </c>
      <c r="Z3043" s="8">
        <f t="shared" si="845"/>
        <v>10000</v>
      </c>
      <c r="AA3043" s="8" t="str">
        <f t="shared" si="846"/>
        <v>Shirokingyoba-tsubaki</v>
      </c>
      <c r="AB3043" s="8" t="str">
        <f t="shared" si="847"/>
        <v>M</v>
      </c>
      <c r="AC3043" s="8" t="str">
        <f t="shared" si="848"/>
        <v/>
      </c>
      <c r="AD3043" s="8" t="str">
        <f t="shared" si="853"/>
        <v/>
      </c>
      <c r="AE3043" s="8" t="str">
        <f t="shared" si="849"/>
        <v/>
      </c>
      <c r="AF3043" s="5">
        <f t="shared" si="850"/>
        <v>1957</v>
      </c>
      <c r="AG3043" s="46">
        <v>3040</v>
      </c>
      <c r="AH3043" s="47" t="str">
        <f t="shared" si="840"/>
        <v/>
      </c>
      <c r="AI3043" s="48" t="str">
        <f t="shared" si="841"/>
        <v/>
      </c>
      <c r="AK3043" s="22" t="e">
        <f>TRIM(#REF!)</f>
        <v>#REF!</v>
      </c>
      <c r="AL3043" s="23" t="e">
        <f>IF(#REF!=0,"",#REF!)</f>
        <v>#REF!</v>
      </c>
      <c r="AM3043" s="19" t="e">
        <f>IF(#REF!=0,"",#REF!)</f>
        <v>#REF!</v>
      </c>
      <c r="AN3043" s="23" t="e">
        <f>IF($AK3043="","",#REF!)</f>
        <v>#REF!</v>
      </c>
      <c r="AO3043" s="23" t="e">
        <f t="shared" si="851"/>
        <v>#REF!</v>
      </c>
      <c r="AP3043" s="19" t="e">
        <f>IF(#REF!=0,"",#REF!)</f>
        <v>#REF!</v>
      </c>
      <c r="AQ3043" s="19" t="e">
        <f>IF(#REF!=0,"",#REF!)</f>
        <v>#REF!</v>
      </c>
      <c r="AR3043" s="19" t="e">
        <f>IF(#REF!=0,"",#REF!)</f>
        <v>#REF!</v>
      </c>
      <c r="AS3043" s="19" t="e">
        <f>#REF!</f>
        <v>#REF!</v>
      </c>
    </row>
    <row r="3044" spans="11:45" ht="19.5" thickTop="1" thickBot="1" x14ac:dyDescent="0.25">
      <c r="K3044" s="19" t="str">
        <f t="shared" si="842"/>
        <v/>
      </c>
      <c r="L3044" s="19">
        <f t="shared" si="852"/>
        <v>10000</v>
      </c>
      <c r="M3044" s="22" t="str">
        <f>TRIM(Data!$N3041)</f>
        <v>Shishigashira</v>
      </c>
      <c r="N3044" s="22" t="str">
        <f>TRIM(Data!$A3041)</f>
        <v>Shishigashira (Hiemalis)</v>
      </c>
      <c r="O3044" s="23">
        <f>IF(Data!$B3041=0,"",Data!$B3041)</f>
        <v>1894</v>
      </c>
      <c r="P3044" s="19" t="str">
        <f>IF(Data!$C3041=0,"",Data!$C3041)</f>
        <v>1</v>
      </c>
      <c r="Q3044" s="23" t="str">
        <f>IF($M3044="","",Data!$E3041)</f>
        <v>S</v>
      </c>
      <c r="R3044" s="23" t="str">
        <f t="shared" si="843"/>
        <v>S</v>
      </c>
      <c r="S3044" s="23" t="str">
        <f t="shared" si="844"/>
        <v>S</v>
      </c>
      <c r="T3044" s="19" t="str">
        <f>IF(Data!$F3041=0,"",Data!$F3041)</f>
        <v/>
      </c>
      <c r="U3044" s="19" t="str">
        <f>IF(Data!$G3041=0,"",Data!$G3041)</f>
        <v/>
      </c>
      <c r="V3044" s="19" t="str">
        <f>IF(Data!$D3041=0,"",Data!$D3041)</f>
        <v>ANTIQUE</v>
      </c>
      <c r="W3044" s="19" t="str">
        <f>Data!$H3041</f>
        <v>Hiemalis</v>
      </c>
      <c r="Y3044" s="41" t="e">
        <f t="shared" si="839"/>
        <v>#REF!</v>
      </c>
      <c r="Z3044" s="8">
        <f t="shared" si="845"/>
        <v>10000</v>
      </c>
      <c r="AA3044" s="8" t="str">
        <f t="shared" si="846"/>
        <v>Shishigashira</v>
      </c>
      <c r="AB3044" s="8" t="str">
        <f t="shared" si="847"/>
        <v>S</v>
      </c>
      <c r="AC3044" s="8" t="str">
        <f t="shared" si="848"/>
        <v/>
      </c>
      <c r="AD3044" s="8" t="str">
        <f t="shared" si="853"/>
        <v/>
      </c>
      <c r="AE3044" s="8" t="str">
        <f t="shared" si="849"/>
        <v>ANTIQUE</v>
      </c>
      <c r="AF3044" s="5">
        <f t="shared" si="850"/>
        <v>1894</v>
      </c>
      <c r="AG3044" s="46">
        <v>3041</v>
      </c>
      <c r="AH3044" s="47" t="str">
        <f t="shared" si="840"/>
        <v/>
      </c>
      <c r="AI3044" s="48" t="str">
        <f t="shared" si="841"/>
        <v/>
      </c>
      <c r="AK3044" s="22" t="e">
        <f>TRIM(#REF!)</f>
        <v>#REF!</v>
      </c>
      <c r="AL3044" s="23" t="e">
        <f>IF(#REF!=0,"",#REF!)</f>
        <v>#REF!</v>
      </c>
      <c r="AM3044" s="19" t="e">
        <f>IF(#REF!=0,"",#REF!)</f>
        <v>#REF!</v>
      </c>
      <c r="AN3044" s="23" t="e">
        <f>IF($AK3044="","",#REF!)</f>
        <v>#REF!</v>
      </c>
      <c r="AO3044" s="23" t="e">
        <f t="shared" si="851"/>
        <v>#REF!</v>
      </c>
      <c r="AP3044" s="19" t="e">
        <f>IF(#REF!=0,"",#REF!)</f>
        <v>#REF!</v>
      </c>
      <c r="AQ3044" s="19" t="e">
        <f>IF(#REF!=0,"",#REF!)</f>
        <v>#REF!</v>
      </c>
      <c r="AR3044" s="19" t="e">
        <f>IF(#REF!=0,"",#REF!)</f>
        <v>#REF!</v>
      </c>
      <c r="AS3044" s="19" t="e">
        <f>#REF!</f>
        <v>#REF!</v>
      </c>
    </row>
    <row r="3045" spans="11:45" ht="19.5" thickTop="1" thickBot="1" x14ac:dyDescent="0.25">
      <c r="K3045" s="19" t="str">
        <f t="shared" si="842"/>
        <v/>
      </c>
      <c r="L3045" s="19">
        <f t="shared" si="852"/>
        <v>10000</v>
      </c>
      <c r="M3045" s="22" t="str">
        <f>TRIM(Data!$N3042)</f>
        <v>Shock Wave</v>
      </c>
      <c r="N3045" s="22" t="str">
        <f>TRIM(Data!$A3042)</f>
        <v>Shock Wave (H)</v>
      </c>
      <c r="O3045" s="23">
        <f>IF(Data!$B3042=0,"",Data!$B3042)</f>
        <v>2017</v>
      </c>
      <c r="P3045" s="19" t="str">
        <f>IF(Data!$C3042=0,"",Data!$C3042)</f>
        <v>1</v>
      </c>
      <c r="Q3045" s="23" t="str">
        <f>IF($M3045="","",Data!$E3042)</f>
        <v>M</v>
      </c>
      <c r="R3045" s="23" t="str">
        <f t="shared" si="843"/>
        <v>M</v>
      </c>
      <c r="S3045" s="23" t="str">
        <f t="shared" si="844"/>
        <v>M</v>
      </c>
      <c r="T3045" s="19" t="str">
        <f>IF(Data!$F3042=0,"",Data!$F3042)</f>
        <v/>
      </c>
      <c r="U3045" s="19" t="str">
        <f>IF(Data!$G3042=0,"",Data!$G3042)</f>
        <v/>
      </c>
      <c r="V3045" s="19" t="str">
        <f>IF(Data!$D3042=0,"",Data!$D3042)</f>
        <v/>
      </c>
      <c r="W3045" s="19" t="str">
        <f>Data!$H3042</f>
        <v>NRH</v>
      </c>
      <c r="Y3045" s="41" t="e">
        <f t="shared" si="839"/>
        <v>#REF!</v>
      </c>
      <c r="Z3045" s="8">
        <f t="shared" si="845"/>
        <v>10000</v>
      </c>
      <c r="AA3045" s="8" t="str">
        <f t="shared" si="846"/>
        <v>Shock Wave</v>
      </c>
      <c r="AB3045" s="8" t="str">
        <f t="shared" si="847"/>
        <v>M</v>
      </c>
      <c r="AC3045" s="8" t="str">
        <f t="shared" si="848"/>
        <v/>
      </c>
      <c r="AD3045" s="8" t="str">
        <f t="shared" si="853"/>
        <v/>
      </c>
      <c r="AE3045" s="8" t="str">
        <f t="shared" si="849"/>
        <v/>
      </c>
      <c r="AF3045" s="5">
        <f t="shared" si="850"/>
        <v>2017</v>
      </c>
      <c r="AG3045" s="46">
        <v>3042</v>
      </c>
      <c r="AH3045" s="47" t="str">
        <f t="shared" si="840"/>
        <v/>
      </c>
      <c r="AI3045" s="48" t="str">
        <f t="shared" si="841"/>
        <v/>
      </c>
      <c r="AK3045" s="22" t="e">
        <f>TRIM(#REF!)</f>
        <v>#REF!</v>
      </c>
      <c r="AL3045" s="23" t="e">
        <f>IF(#REF!=0,"",#REF!)</f>
        <v>#REF!</v>
      </c>
      <c r="AM3045" s="19" t="e">
        <f>IF(#REF!=0,"",#REF!)</f>
        <v>#REF!</v>
      </c>
      <c r="AN3045" s="23" t="e">
        <f>IF($AK3045="","",#REF!)</f>
        <v>#REF!</v>
      </c>
      <c r="AO3045" s="23" t="e">
        <f t="shared" si="851"/>
        <v>#REF!</v>
      </c>
      <c r="AP3045" s="19" t="e">
        <f>IF(#REF!=0,"",#REF!)</f>
        <v>#REF!</v>
      </c>
      <c r="AQ3045" s="19" t="e">
        <f>IF(#REF!=0,"",#REF!)</f>
        <v>#REF!</v>
      </c>
      <c r="AR3045" s="19" t="e">
        <f>IF(#REF!=0,"",#REF!)</f>
        <v>#REF!</v>
      </c>
      <c r="AS3045" s="19" t="e">
        <f>#REF!</f>
        <v>#REF!</v>
      </c>
    </row>
    <row r="3046" spans="11:45" ht="19.5" thickTop="1" thickBot="1" x14ac:dyDescent="0.25">
      <c r="K3046" s="19" t="str">
        <f t="shared" si="842"/>
        <v/>
      </c>
      <c r="L3046" s="19">
        <f t="shared" si="852"/>
        <v>10000</v>
      </c>
      <c r="M3046" s="22" t="str">
        <f>TRIM(Data!$N3043)</f>
        <v>Shokko-nishiki</v>
      </c>
      <c r="N3046" s="22" t="str">
        <f>TRIM(Data!$A3043)</f>
        <v>Shokko-nishiki (Chinese Red Brocade , Yukari-no-iro)</v>
      </c>
      <c r="O3046" s="23">
        <f>IF(Data!$B3043=0,"",Data!$B3043)</f>
        <v>1841</v>
      </c>
      <c r="P3046" s="19" t="str">
        <f>IF(Data!$C3043=0,"",Data!$C3043)</f>
        <v/>
      </c>
      <c r="Q3046" s="23" t="str">
        <f>IF($M3046="","",Data!$E3043)</f>
        <v>L</v>
      </c>
      <c r="R3046" s="23" t="str">
        <f t="shared" si="843"/>
        <v>L</v>
      </c>
      <c r="S3046" s="23" t="str">
        <f t="shared" si="844"/>
        <v>L</v>
      </c>
      <c r="T3046" s="19" t="str">
        <f>IF(Data!$F3043=0,"",Data!$F3043)</f>
        <v/>
      </c>
      <c r="U3046" s="19" t="str">
        <f>IF(Data!$G3043=0,"",Data!$G3043)</f>
        <v/>
      </c>
      <c r="V3046" s="19" t="str">
        <f>IF(Data!$D3043=0,"",Data!$D3043)</f>
        <v>ANTIQUE</v>
      </c>
      <c r="W3046" s="19" t="str">
        <f>Data!$H3043</f>
        <v>Japonica</v>
      </c>
      <c r="Y3046" s="41" t="e">
        <f t="shared" si="839"/>
        <v>#REF!</v>
      </c>
      <c r="Z3046" s="8">
        <f t="shared" si="845"/>
        <v>3046</v>
      </c>
      <c r="AA3046" s="8" t="str">
        <f t="shared" si="846"/>
        <v>Shokko-nishiki</v>
      </c>
      <c r="AB3046" s="8" t="str">
        <f t="shared" si="847"/>
        <v>L</v>
      </c>
      <c r="AC3046" s="8" t="str">
        <f t="shared" si="848"/>
        <v/>
      </c>
      <c r="AD3046" s="8" t="str">
        <f t="shared" si="853"/>
        <v/>
      </c>
      <c r="AE3046" s="8" t="str">
        <f t="shared" si="849"/>
        <v>ANTIQUE</v>
      </c>
      <c r="AF3046" s="5">
        <f t="shared" si="850"/>
        <v>1841</v>
      </c>
      <c r="AG3046" s="46">
        <v>3043</v>
      </c>
      <c r="AH3046" s="47" t="str">
        <f t="shared" si="840"/>
        <v/>
      </c>
      <c r="AI3046" s="48" t="str">
        <f t="shared" si="841"/>
        <v/>
      </c>
      <c r="AK3046" s="22" t="e">
        <f>TRIM(#REF!)</f>
        <v>#REF!</v>
      </c>
      <c r="AL3046" s="23" t="e">
        <f>IF(#REF!=0,"",#REF!)</f>
        <v>#REF!</v>
      </c>
      <c r="AM3046" s="19" t="e">
        <f>IF(#REF!=0,"",#REF!)</f>
        <v>#REF!</v>
      </c>
      <c r="AN3046" s="23" t="e">
        <f>IF($AK3046="","",#REF!)</f>
        <v>#REF!</v>
      </c>
      <c r="AO3046" s="23" t="e">
        <f t="shared" si="851"/>
        <v>#REF!</v>
      </c>
      <c r="AP3046" s="19" t="e">
        <f>IF(#REF!=0,"",#REF!)</f>
        <v>#REF!</v>
      </c>
      <c r="AQ3046" s="19" t="e">
        <f>IF(#REF!=0,"",#REF!)</f>
        <v>#REF!</v>
      </c>
      <c r="AR3046" s="19" t="e">
        <f>IF(#REF!=0,"",#REF!)</f>
        <v>#REF!</v>
      </c>
      <c r="AS3046" s="19" t="e">
        <f>#REF!</f>
        <v>#REF!</v>
      </c>
    </row>
    <row r="3047" spans="11:45" ht="19.5" thickTop="1" thickBot="1" x14ac:dyDescent="0.25">
      <c r="K3047" s="19" t="str">
        <f t="shared" si="842"/>
        <v/>
      </c>
      <c r="L3047" s="19">
        <f t="shared" si="852"/>
        <v>10000</v>
      </c>
      <c r="M3047" s="22" t="str">
        <f>TRIM(Data!$N3044)</f>
        <v>Shooting Star</v>
      </c>
      <c r="N3047" s="22" t="str">
        <f>TRIM(Data!$A3044)</f>
        <v>Shooting Star (Rusticana)</v>
      </c>
      <c r="O3047" s="23">
        <f>IF(Data!$B3044=0,"",Data!$B3044)</f>
        <v>1968</v>
      </c>
      <c r="P3047" s="19" t="str">
        <f>IF(Data!$C3044=0,"",Data!$C3044)</f>
        <v>1</v>
      </c>
      <c r="Q3047" s="23" t="str">
        <f>IF($M3047="","",Data!$E3044)</f>
        <v>M</v>
      </c>
      <c r="R3047" s="23" t="str">
        <f t="shared" si="843"/>
        <v>M</v>
      </c>
      <c r="S3047" s="23" t="str">
        <f t="shared" si="844"/>
        <v>M</v>
      </c>
      <c r="T3047" s="19" t="str">
        <f>IF(Data!$F3044=0,"",Data!$F3044)</f>
        <v>WHITE</v>
      </c>
      <c r="U3047" s="19" t="str">
        <f>IF(Data!$G3044=0,"",Data!$G3044)</f>
        <v/>
      </c>
      <c r="V3047" s="19" t="str">
        <f>IF(Data!$D3044=0,"",Data!$D3044)</f>
        <v/>
      </c>
      <c r="W3047" s="19" t="str">
        <f>Data!$H3044</f>
        <v>Specie</v>
      </c>
      <c r="Y3047" s="41" t="e">
        <f t="shared" si="839"/>
        <v>#REF!</v>
      </c>
      <c r="Z3047" s="8">
        <f t="shared" si="845"/>
        <v>10000</v>
      </c>
      <c r="AA3047" s="8" t="str">
        <f t="shared" si="846"/>
        <v>Shooting Star</v>
      </c>
      <c r="AB3047" s="8" t="str">
        <f t="shared" si="847"/>
        <v>M</v>
      </c>
      <c r="AC3047" s="8" t="str">
        <f t="shared" si="848"/>
        <v>WHITE</v>
      </c>
      <c r="AD3047" s="8" t="str">
        <f t="shared" si="853"/>
        <v/>
      </c>
      <c r="AE3047" s="8" t="str">
        <f t="shared" si="849"/>
        <v/>
      </c>
      <c r="AF3047" s="5">
        <f t="shared" si="850"/>
        <v>1968</v>
      </c>
      <c r="AG3047" s="46">
        <v>3044</v>
      </c>
      <c r="AH3047" s="47" t="str">
        <f t="shared" si="840"/>
        <v/>
      </c>
      <c r="AI3047" s="48" t="str">
        <f t="shared" si="841"/>
        <v/>
      </c>
      <c r="AK3047" s="22" t="e">
        <f>TRIM(#REF!)</f>
        <v>#REF!</v>
      </c>
      <c r="AL3047" s="23" t="e">
        <f>IF(#REF!=0,"",#REF!)</f>
        <v>#REF!</v>
      </c>
      <c r="AM3047" s="19" t="e">
        <f>IF(#REF!=0,"",#REF!)</f>
        <v>#REF!</v>
      </c>
      <c r="AN3047" s="23" t="e">
        <f>IF($AK3047="","",#REF!)</f>
        <v>#REF!</v>
      </c>
      <c r="AO3047" s="23" t="e">
        <f t="shared" si="851"/>
        <v>#REF!</v>
      </c>
      <c r="AP3047" s="19" t="e">
        <f>IF(#REF!=0,"",#REF!)</f>
        <v>#REF!</v>
      </c>
      <c r="AQ3047" s="19" t="e">
        <f>IF(#REF!=0,"",#REF!)</f>
        <v>#REF!</v>
      </c>
      <c r="AR3047" s="19" t="e">
        <f>IF(#REF!=0,"",#REF!)</f>
        <v>#REF!</v>
      </c>
      <c r="AS3047" s="19" t="e">
        <f>#REF!</f>
        <v>#REF!</v>
      </c>
    </row>
    <row r="3048" spans="11:45" ht="19.5" thickTop="1" thickBot="1" x14ac:dyDescent="0.25">
      <c r="K3048" s="19" t="str">
        <f t="shared" si="842"/>
        <v/>
      </c>
      <c r="L3048" s="19">
        <f t="shared" si="852"/>
        <v>10000</v>
      </c>
      <c r="M3048" s="22" t="str">
        <f>TRIM(Data!$N3045)</f>
        <v>Shorty</v>
      </c>
      <c r="N3048" s="22" t="str">
        <f>TRIM(Data!$A3045)</f>
        <v>Shorty</v>
      </c>
      <c r="O3048" s="23">
        <f>IF(Data!$B3045=0,"",Data!$B3045)</f>
        <v>1980</v>
      </c>
      <c r="P3048" s="19" t="str">
        <f>IF(Data!$C3045=0,"",Data!$C3045)</f>
        <v/>
      </c>
      <c r="Q3048" s="23" t="str">
        <f>IF($M3048="","",Data!$E3045)</f>
        <v>M</v>
      </c>
      <c r="R3048" s="23" t="str">
        <f t="shared" si="843"/>
        <v>M</v>
      </c>
      <c r="S3048" s="23" t="str">
        <f t="shared" si="844"/>
        <v>M</v>
      </c>
      <c r="T3048" s="19" t="str">
        <f>IF(Data!$F3045=0,"",Data!$F3045)</f>
        <v/>
      </c>
      <c r="U3048" s="19" t="str">
        <f>IF(Data!$G3045=0,"",Data!$G3045)</f>
        <v/>
      </c>
      <c r="V3048" s="19" t="str">
        <f>IF(Data!$D3045=0,"",Data!$D3045)</f>
        <v/>
      </c>
      <c r="W3048" s="19" t="str">
        <f>Data!$H3045</f>
        <v>Japonica</v>
      </c>
      <c r="Y3048" s="41" t="e">
        <f t="shared" si="839"/>
        <v>#REF!</v>
      </c>
      <c r="Z3048" s="8">
        <f t="shared" si="845"/>
        <v>10000</v>
      </c>
      <c r="AA3048" s="8" t="str">
        <f t="shared" si="846"/>
        <v>Shorty</v>
      </c>
      <c r="AB3048" s="8" t="str">
        <f t="shared" si="847"/>
        <v>M</v>
      </c>
      <c r="AC3048" s="8" t="str">
        <f t="shared" si="848"/>
        <v/>
      </c>
      <c r="AD3048" s="8" t="str">
        <f t="shared" si="853"/>
        <v/>
      </c>
      <c r="AE3048" s="8" t="str">
        <f t="shared" si="849"/>
        <v/>
      </c>
      <c r="AF3048" s="5">
        <f t="shared" si="850"/>
        <v>1980</v>
      </c>
      <c r="AG3048" s="46">
        <v>3045</v>
      </c>
      <c r="AH3048" s="47" t="str">
        <f t="shared" si="840"/>
        <v/>
      </c>
      <c r="AI3048" s="48" t="str">
        <f t="shared" si="841"/>
        <v/>
      </c>
      <c r="AK3048" s="22" t="e">
        <f>TRIM(#REF!)</f>
        <v>#REF!</v>
      </c>
      <c r="AL3048" s="23" t="e">
        <f>IF(#REF!=0,"",#REF!)</f>
        <v>#REF!</v>
      </c>
      <c r="AM3048" s="19" t="e">
        <f>IF(#REF!=0,"",#REF!)</f>
        <v>#REF!</v>
      </c>
      <c r="AN3048" s="23" t="e">
        <f>IF($AK3048="","",#REF!)</f>
        <v>#REF!</v>
      </c>
      <c r="AO3048" s="23" t="e">
        <f t="shared" si="851"/>
        <v>#REF!</v>
      </c>
      <c r="AP3048" s="19" t="e">
        <f>IF(#REF!=0,"",#REF!)</f>
        <v>#REF!</v>
      </c>
      <c r="AQ3048" s="19" t="e">
        <f>IF(#REF!=0,"",#REF!)</f>
        <v>#REF!</v>
      </c>
      <c r="AR3048" s="19" t="e">
        <f>IF(#REF!=0,"",#REF!)</f>
        <v>#REF!</v>
      </c>
      <c r="AS3048" s="19" t="e">
        <f>#REF!</f>
        <v>#REF!</v>
      </c>
    </row>
    <row r="3049" spans="11:45" ht="19.5" thickTop="1" thickBot="1" x14ac:dyDescent="0.25">
      <c r="K3049" s="19" t="str">
        <f t="shared" si="842"/>
        <v/>
      </c>
      <c r="L3049" s="19">
        <f t="shared" si="852"/>
        <v>10000</v>
      </c>
      <c r="M3049" s="22" t="str">
        <f>TRIM(Data!$N3046)</f>
        <v>Shot Silk</v>
      </c>
      <c r="N3049" s="22" t="str">
        <f>TRIM(Data!$A3046)</f>
        <v>Shot Silk (R)</v>
      </c>
      <c r="O3049" s="23">
        <f>IF(Data!$B3046=0,"",Data!$B3046)</f>
        <v>1948</v>
      </c>
      <c r="P3049" s="19" t="str">
        <f>IF(Data!$C3046=0,"",Data!$C3046)</f>
        <v>1</v>
      </c>
      <c r="Q3049" s="23" t="str">
        <f>IF($M3049="","",Data!$E3046)</f>
        <v>L</v>
      </c>
      <c r="R3049" s="23" t="str">
        <f t="shared" si="843"/>
        <v>L</v>
      </c>
      <c r="S3049" s="23" t="str">
        <f t="shared" si="844"/>
        <v>L</v>
      </c>
      <c r="T3049" s="19" t="str">
        <f>IF(Data!$F3046=0,"",Data!$F3046)</f>
        <v/>
      </c>
      <c r="U3049" s="19" t="str">
        <f>IF(Data!$G3046=0,"",Data!$G3046)</f>
        <v/>
      </c>
      <c r="V3049" s="19" t="str">
        <f>IF(Data!$D3046=0,"",Data!$D3046)</f>
        <v/>
      </c>
      <c r="W3049" s="19" t="str">
        <f>Data!$H3046</f>
        <v>Reticulata</v>
      </c>
      <c r="Y3049" s="41" t="e">
        <f t="shared" si="839"/>
        <v>#REF!</v>
      </c>
      <c r="Z3049" s="8">
        <f t="shared" si="845"/>
        <v>10000</v>
      </c>
      <c r="AA3049" s="8" t="str">
        <f t="shared" si="846"/>
        <v>Shot Silk</v>
      </c>
      <c r="AB3049" s="8" t="str">
        <f t="shared" si="847"/>
        <v>L</v>
      </c>
      <c r="AC3049" s="8" t="str">
        <f t="shared" si="848"/>
        <v/>
      </c>
      <c r="AD3049" s="8" t="str">
        <f t="shared" si="853"/>
        <v/>
      </c>
      <c r="AE3049" s="8" t="str">
        <f t="shared" si="849"/>
        <v/>
      </c>
      <c r="AF3049" s="5">
        <f t="shared" si="850"/>
        <v>1948</v>
      </c>
      <c r="AG3049" s="46">
        <v>3046</v>
      </c>
      <c r="AH3049" s="47" t="str">
        <f t="shared" si="840"/>
        <v/>
      </c>
      <c r="AI3049" s="48" t="str">
        <f t="shared" si="841"/>
        <v/>
      </c>
      <c r="AK3049" s="22" t="e">
        <f>TRIM(#REF!)</f>
        <v>#REF!</v>
      </c>
      <c r="AL3049" s="23" t="e">
        <f>IF(#REF!=0,"",#REF!)</f>
        <v>#REF!</v>
      </c>
      <c r="AM3049" s="19" t="e">
        <f>IF(#REF!=0,"",#REF!)</f>
        <v>#REF!</v>
      </c>
      <c r="AN3049" s="23" t="e">
        <f>IF($AK3049="","",#REF!)</f>
        <v>#REF!</v>
      </c>
      <c r="AO3049" s="23" t="e">
        <f t="shared" si="851"/>
        <v>#REF!</v>
      </c>
      <c r="AP3049" s="19" t="e">
        <f>IF(#REF!=0,"",#REF!)</f>
        <v>#REF!</v>
      </c>
      <c r="AQ3049" s="19" t="e">
        <f>IF(#REF!=0,"",#REF!)</f>
        <v>#REF!</v>
      </c>
      <c r="AR3049" s="19" t="e">
        <f>IF(#REF!=0,"",#REF!)</f>
        <v>#REF!</v>
      </c>
      <c r="AS3049" s="19" t="e">
        <f>#REF!</f>
        <v>#REF!</v>
      </c>
    </row>
    <row r="3050" spans="11:45" ht="19.5" thickTop="1" thickBot="1" x14ac:dyDescent="0.25">
      <c r="K3050" s="19" t="str">
        <f t="shared" si="842"/>
        <v/>
      </c>
      <c r="L3050" s="19">
        <f t="shared" si="852"/>
        <v>10000</v>
      </c>
      <c r="M3050" s="22" t="str">
        <f>TRIM(Data!$N3047)</f>
        <v>Show Girl</v>
      </c>
      <c r="N3050" s="22" t="str">
        <f>TRIM(Data!$A3047)</f>
        <v>Show Girl (R)</v>
      </c>
      <c r="O3050" s="23">
        <f>IF(Data!$B3047=0,"",Data!$B3047)</f>
        <v>1965</v>
      </c>
      <c r="P3050" s="19" t="str">
        <f>IF(Data!$C3047=0,"",Data!$C3047)</f>
        <v>1</v>
      </c>
      <c r="Q3050" s="23" t="str">
        <f>IF($M3050="","",Data!$E3047)</f>
        <v>L-VL</v>
      </c>
      <c r="R3050" s="23" t="str">
        <f t="shared" si="843"/>
        <v>L</v>
      </c>
      <c r="S3050" s="23" t="str">
        <f t="shared" si="844"/>
        <v>L</v>
      </c>
      <c r="T3050" s="19" t="str">
        <f>IF(Data!$F3047=0,"",Data!$F3047)</f>
        <v/>
      </c>
      <c r="U3050" s="19" t="str">
        <f>IF(Data!$G3047=0,"",Data!$G3047)</f>
        <v/>
      </c>
      <c r="V3050" s="19" t="str">
        <f>IF(Data!$D3047=0,"",Data!$D3047)</f>
        <v/>
      </c>
      <c r="W3050" s="19" t="str">
        <f>Data!$H3047</f>
        <v>Reticulata</v>
      </c>
      <c r="Y3050" s="41" t="e">
        <f t="shared" si="839"/>
        <v>#REF!</v>
      </c>
      <c r="Z3050" s="8">
        <f t="shared" si="845"/>
        <v>10000</v>
      </c>
      <c r="AA3050" s="8" t="str">
        <f t="shared" si="846"/>
        <v>Show Girl</v>
      </c>
      <c r="AB3050" s="8" t="str">
        <f t="shared" si="847"/>
        <v>L</v>
      </c>
      <c r="AC3050" s="8" t="str">
        <f t="shared" si="848"/>
        <v/>
      </c>
      <c r="AD3050" s="8" t="str">
        <f t="shared" si="853"/>
        <v/>
      </c>
      <c r="AE3050" s="8" t="str">
        <f t="shared" si="849"/>
        <v/>
      </c>
      <c r="AF3050" s="5">
        <f t="shared" si="850"/>
        <v>1965</v>
      </c>
      <c r="AG3050" s="46">
        <v>3047</v>
      </c>
      <c r="AH3050" s="47" t="str">
        <f t="shared" si="840"/>
        <v/>
      </c>
      <c r="AI3050" s="48" t="str">
        <f t="shared" si="841"/>
        <v/>
      </c>
      <c r="AK3050" s="22" t="e">
        <f>TRIM(#REF!)</f>
        <v>#REF!</v>
      </c>
      <c r="AL3050" s="23" t="e">
        <f>IF(#REF!=0,"",#REF!)</f>
        <v>#REF!</v>
      </c>
      <c r="AM3050" s="19" t="e">
        <f>IF(#REF!=0,"",#REF!)</f>
        <v>#REF!</v>
      </c>
      <c r="AN3050" s="23" t="e">
        <f>IF($AK3050="","",#REF!)</f>
        <v>#REF!</v>
      </c>
      <c r="AO3050" s="23" t="e">
        <f t="shared" si="851"/>
        <v>#REF!</v>
      </c>
      <c r="AP3050" s="19" t="e">
        <f>IF(#REF!=0,"",#REF!)</f>
        <v>#REF!</v>
      </c>
      <c r="AQ3050" s="19" t="e">
        <f>IF(#REF!=0,"",#REF!)</f>
        <v>#REF!</v>
      </c>
      <c r="AR3050" s="19" t="e">
        <f>IF(#REF!=0,"",#REF!)</f>
        <v>#REF!</v>
      </c>
      <c r="AS3050" s="19" t="e">
        <f>#REF!</f>
        <v>#REF!</v>
      </c>
    </row>
    <row r="3051" spans="11:45" ht="19.5" thickTop="1" thickBot="1" x14ac:dyDescent="0.25">
      <c r="K3051" s="19" t="str">
        <f t="shared" si="842"/>
        <v/>
      </c>
      <c r="L3051" s="19">
        <f t="shared" si="852"/>
        <v>10000</v>
      </c>
      <c r="M3051" s="22" t="str">
        <f>TRIM(Data!$N3048)</f>
        <v>Show Time</v>
      </c>
      <c r="N3051" s="22" t="str">
        <f>TRIM(Data!$A3048)</f>
        <v>Show Time</v>
      </c>
      <c r="O3051" s="23">
        <f>IF(Data!$B3048=0,"",Data!$B3048)</f>
        <v>1978</v>
      </c>
      <c r="P3051" s="19" t="str">
        <f>IF(Data!$C3048=0,"",Data!$C3048)</f>
        <v>1</v>
      </c>
      <c r="Q3051" s="23" t="str">
        <f>IF($M3051="","",Data!$E3048)</f>
        <v>VL</v>
      </c>
      <c r="R3051" s="23" t="str">
        <f t="shared" si="843"/>
        <v>VL</v>
      </c>
      <c r="S3051" s="23" t="str">
        <f t="shared" si="844"/>
        <v>VL</v>
      </c>
      <c r="T3051" s="19" t="str">
        <f>IF(Data!$F3048=0,"",Data!$F3048)</f>
        <v/>
      </c>
      <c r="U3051" s="19" t="str">
        <f>IF(Data!$G3048=0,"",Data!$G3048)</f>
        <v/>
      </c>
      <c r="V3051" s="19" t="str">
        <f>IF(Data!$D3048=0,"",Data!$D3048)</f>
        <v/>
      </c>
      <c r="W3051" s="19" t="str">
        <f>Data!$H3048</f>
        <v>Japonica</v>
      </c>
      <c r="Y3051" s="41" t="e">
        <f t="shared" si="839"/>
        <v>#REF!</v>
      </c>
      <c r="Z3051" s="8">
        <f t="shared" si="845"/>
        <v>10000</v>
      </c>
      <c r="AA3051" s="8" t="str">
        <f t="shared" si="846"/>
        <v>Show Time</v>
      </c>
      <c r="AB3051" s="8" t="str">
        <f t="shared" si="847"/>
        <v>VL</v>
      </c>
      <c r="AC3051" s="8" t="str">
        <f t="shared" si="848"/>
        <v/>
      </c>
      <c r="AD3051" s="8" t="str">
        <f t="shared" si="853"/>
        <v/>
      </c>
      <c r="AE3051" s="8" t="str">
        <f t="shared" si="849"/>
        <v/>
      </c>
      <c r="AF3051" s="5">
        <f t="shared" si="850"/>
        <v>1978</v>
      </c>
      <c r="AG3051" s="46">
        <v>3048</v>
      </c>
      <c r="AH3051" s="47" t="str">
        <f t="shared" si="840"/>
        <v/>
      </c>
      <c r="AI3051" s="48" t="str">
        <f t="shared" si="841"/>
        <v/>
      </c>
      <c r="AK3051" s="22" t="e">
        <f>TRIM(#REF!)</f>
        <v>#REF!</v>
      </c>
      <c r="AL3051" s="23" t="e">
        <f>IF(#REF!=0,"",#REF!)</f>
        <v>#REF!</v>
      </c>
      <c r="AM3051" s="19" t="e">
        <f>IF(#REF!=0,"",#REF!)</f>
        <v>#REF!</v>
      </c>
      <c r="AN3051" s="23" t="e">
        <f>IF($AK3051="","",#REF!)</f>
        <v>#REF!</v>
      </c>
      <c r="AO3051" s="23" t="e">
        <f t="shared" si="851"/>
        <v>#REF!</v>
      </c>
      <c r="AP3051" s="19" t="e">
        <f>IF(#REF!=0,"",#REF!)</f>
        <v>#REF!</v>
      </c>
      <c r="AQ3051" s="19" t="e">
        <f>IF(#REF!=0,"",#REF!)</f>
        <v>#REF!</v>
      </c>
      <c r="AR3051" s="19" t="e">
        <f>IF(#REF!=0,"",#REF!)</f>
        <v>#REF!</v>
      </c>
      <c r="AS3051" s="19" t="e">
        <f>#REF!</f>
        <v>#REF!</v>
      </c>
    </row>
    <row r="3052" spans="11:45" ht="19.5" thickTop="1" thickBot="1" x14ac:dyDescent="0.25">
      <c r="K3052" s="19" t="str">
        <f t="shared" si="842"/>
        <v/>
      </c>
      <c r="L3052" s="19">
        <f t="shared" si="852"/>
        <v>10000</v>
      </c>
      <c r="M3052" s="22" t="str">
        <f>TRIM(Data!$N3049)</f>
        <v>Showa-no-hikari</v>
      </c>
      <c r="N3052" s="22" t="str">
        <f>TRIM(Data!$A3049)</f>
        <v>Showa-no-hikari</v>
      </c>
      <c r="O3052" s="23">
        <f>IF(Data!$B3049=0,"",Data!$B3049)</f>
        <v>1960</v>
      </c>
      <c r="P3052" s="19" t="str">
        <f>IF(Data!$C3049=0,"",Data!$C3049)</f>
        <v>1</v>
      </c>
      <c r="Q3052" s="23" t="str">
        <f>IF($M3052="","",Data!$E3049)</f>
        <v>M</v>
      </c>
      <c r="R3052" s="23" t="str">
        <f t="shared" si="843"/>
        <v>M</v>
      </c>
      <c r="S3052" s="23" t="str">
        <f t="shared" si="844"/>
        <v>M</v>
      </c>
      <c r="T3052" s="19" t="str">
        <f>IF(Data!$F3049=0,"",Data!$F3049)</f>
        <v/>
      </c>
      <c r="U3052" s="19" t="str">
        <f>IF(Data!$G3049=0,"",Data!$G3049)</f>
        <v/>
      </c>
      <c r="V3052" s="19" t="str">
        <f>IF(Data!$D3049=0,"",Data!$D3049)</f>
        <v/>
      </c>
      <c r="W3052" s="19" t="str">
        <f>Data!$H3049</f>
        <v>Japonica</v>
      </c>
      <c r="Y3052" s="41" t="e">
        <f t="shared" si="839"/>
        <v>#REF!</v>
      </c>
      <c r="Z3052" s="8">
        <f t="shared" si="845"/>
        <v>10000</v>
      </c>
      <c r="AA3052" s="8" t="str">
        <f t="shared" si="846"/>
        <v>Showa-no-hikari</v>
      </c>
      <c r="AB3052" s="8" t="str">
        <f t="shared" si="847"/>
        <v>M</v>
      </c>
      <c r="AC3052" s="8" t="str">
        <f t="shared" si="848"/>
        <v/>
      </c>
      <c r="AD3052" s="8" t="str">
        <f t="shared" si="853"/>
        <v/>
      </c>
      <c r="AE3052" s="8" t="str">
        <f t="shared" si="849"/>
        <v/>
      </c>
      <c r="AF3052" s="5">
        <f t="shared" si="850"/>
        <v>1960</v>
      </c>
      <c r="AG3052" s="46">
        <v>3049</v>
      </c>
      <c r="AH3052" s="47" t="str">
        <f t="shared" si="840"/>
        <v/>
      </c>
      <c r="AI3052" s="48" t="str">
        <f t="shared" si="841"/>
        <v/>
      </c>
      <c r="AK3052" s="22" t="e">
        <f>TRIM(#REF!)</f>
        <v>#REF!</v>
      </c>
      <c r="AL3052" s="23" t="e">
        <f>IF(#REF!=0,"",#REF!)</f>
        <v>#REF!</v>
      </c>
      <c r="AM3052" s="19" t="e">
        <f>IF(#REF!=0,"",#REF!)</f>
        <v>#REF!</v>
      </c>
      <c r="AN3052" s="23" t="e">
        <f>IF($AK3052="","",#REF!)</f>
        <v>#REF!</v>
      </c>
      <c r="AO3052" s="23" t="e">
        <f t="shared" si="851"/>
        <v>#REF!</v>
      </c>
      <c r="AP3052" s="19" t="e">
        <f>IF(#REF!=0,"",#REF!)</f>
        <v>#REF!</v>
      </c>
      <c r="AQ3052" s="19" t="e">
        <f>IF(#REF!=0,"",#REF!)</f>
        <v>#REF!</v>
      </c>
      <c r="AR3052" s="19" t="e">
        <f>IF(#REF!=0,"",#REF!)</f>
        <v>#REF!</v>
      </c>
      <c r="AS3052" s="19" t="e">
        <f>#REF!</f>
        <v>#REF!</v>
      </c>
    </row>
    <row r="3053" spans="11:45" ht="19.5" thickTop="1" thickBot="1" x14ac:dyDescent="0.25">
      <c r="K3053" s="19" t="str">
        <f t="shared" si="842"/>
        <v/>
      </c>
      <c r="L3053" s="19">
        <f t="shared" si="852"/>
        <v>10000</v>
      </c>
      <c r="M3053" s="22" t="str">
        <f>TRIM(Data!$N3050)</f>
        <v>Showa-no-hikari</v>
      </c>
      <c r="N3053" s="22" t="str">
        <f>TRIM(Data!$A3050)</f>
        <v>Showa-no-hikari (Higo)</v>
      </c>
      <c r="O3053" s="23">
        <f>IF(Data!$B3050=0,"",Data!$B3050)</f>
        <v>1960</v>
      </c>
      <c r="P3053" s="19" t="str">
        <f>IF(Data!$C3050=0,"",Data!$C3050)</f>
        <v>1</v>
      </c>
      <c r="Q3053" s="23" t="str">
        <f>IF($M3053="","",Data!$E3050)</f>
        <v>M</v>
      </c>
      <c r="R3053" s="23" t="str">
        <f t="shared" si="843"/>
        <v>M</v>
      </c>
      <c r="S3053" s="23" t="str">
        <f t="shared" si="844"/>
        <v>M</v>
      </c>
      <c r="T3053" s="19" t="str">
        <f>IF(Data!$F3050=0,"",Data!$F3050)</f>
        <v/>
      </c>
      <c r="U3053" s="19" t="str">
        <f>IF(Data!$G3050=0,"",Data!$G3050)</f>
        <v/>
      </c>
      <c r="V3053" s="19" t="str">
        <f>IF(Data!$D3050=0,"",Data!$D3050)</f>
        <v/>
      </c>
      <c r="W3053" s="19" t="str">
        <f>Data!$H3050</f>
        <v>Japonica [Higo]</v>
      </c>
      <c r="Y3053" s="41" t="e">
        <f t="shared" si="839"/>
        <v>#REF!</v>
      </c>
      <c r="Z3053" s="8">
        <f t="shared" si="845"/>
        <v>10000</v>
      </c>
      <c r="AA3053" s="8" t="str">
        <f t="shared" si="846"/>
        <v>Showa-no-hikari</v>
      </c>
      <c r="AB3053" s="8" t="str">
        <f t="shared" si="847"/>
        <v>M</v>
      </c>
      <c r="AC3053" s="8" t="str">
        <f t="shared" si="848"/>
        <v/>
      </c>
      <c r="AD3053" s="8" t="str">
        <f t="shared" si="853"/>
        <v/>
      </c>
      <c r="AE3053" s="8" t="str">
        <f t="shared" si="849"/>
        <v/>
      </c>
      <c r="AF3053" s="5">
        <f t="shared" si="850"/>
        <v>1960</v>
      </c>
      <c r="AG3053" s="46">
        <v>3050</v>
      </c>
      <c r="AH3053" s="47" t="str">
        <f t="shared" si="840"/>
        <v/>
      </c>
      <c r="AI3053" s="48" t="str">
        <f t="shared" si="841"/>
        <v/>
      </c>
      <c r="AK3053" s="22" t="e">
        <f>TRIM(#REF!)</f>
        <v>#REF!</v>
      </c>
      <c r="AL3053" s="23" t="e">
        <f>IF(#REF!=0,"",#REF!)</f>
        <v>#REF!</v>
      </c>
      <c r="AM3053" s="19" t="e">
        <f>IF(#REF!=0,"",#REF!)</f>
        <v>#REF!</v>
      </c>
      <c r="AN3053" s="23" t="e">
        <f>IF($AK3053="","",#REF!)</f>
        <v>#REF!</v>
      </c>
      <c r="AO3053" s="23" t="e">
        <f t="shared" si="851"/>
        <v>#REF!</v>
      </c>
      <c r="AP3053" s="19" t="e">
        <f>IF(#REF!=0,"",#REF!)</f>
        <v>#REF!</v>
      </c>
      <c r="AQ3053" s="19" t="e">
        <f>IF(#REF!=0,"",#REF!)</f>
        <v>#REF!</v>
      </c>
      <c r="AR3053" s="19" t="e">
        <f>IF(#REF!=0,"",#REF!)</f>
        <v>#REF!</v>
      </c>
      <c r="AS3053" s="19" t="e">
        <f>#REF!</f>
        <v>#REF!</v>
      </c>
    </row>
    <row r="3054" spans="11:45" ht="19.5" thickTop="1" thickBot="1" x14ac:dyDescent="0.25">
      <c r="K3054" s="19" t="str">
        <f t="shared" si="842"/>
        <v/>
      </c>
      <c r="L3054" s="19">
        <f t="shared" si="852"/>
        <v>10000</v>
      </c>
      <c r="M3054" s="22" t="str">
        <f>TRIM(Data!$N3051)</f>
        <v>Showboat</v>
      </c>
      <c r="N3054" s="22" t="str">
        <f>TRIM(Data!$A3051)</f>
        <v>Showboat (H)</v>
      </c>
      <c r="O3054" s="23">
        <f>IF(Data!$B3051=0,"",Data!$B3051)</f>
        <v>2012</v>
      </c>
      <c r="P3054" s="19" t="str">
        <f>IF(Data!$C3051=0,"",Data!$C3051)</f>
        <v>1</v>
      </c>
      <c r="Q3054" s="23" t="str">
        <f>IF($M3054="","",Data!$E3051)</f>
        <v>L</v>
      </c>
      <c r="R3054" s="23" t="str">
        <f t="shared" si="843"/>
        <v>L</v>
      </c>
      <c r="S3054" s="23" t="str">
        <f t="shared" si="844"/>
        <v>L</v>
      </c>
      <c r="T3054" s="19" t="str">
        <f>IF(Data!$F3051=0,"",Data!$F3051)</f>
        <v/>
      </c>
      <c r="U3054" s="19" t="str">
        <f>IF(Data!$G3051=0,"",Data!$G3051)</f>
        <v/>
      </c>
      <c r="V3054" s="19" t="str">
        <f>IF(Data!$D3051=0,"",Data!$D3051)</f>
        <v/>
      </c>
      <c r="W3054" s="19" t="str">
        <f>Data!$H3051</f>
        <v>NRH</v>
      </c>
      <c r="Y3054" s="41" t="e">
        <f t="shared" si="839"/>
        <v>#REF!</v>
      </c>
      <c r="Z3054" s="8">
        <f t="shared" si="845"/>
        <v>10000</v>
      </c>
      <c r="AA3054" s="8" t="str">
        <f t="shared" si="846"/>
        <v>Showboat</v>
      </c>
      <c r="AB3054" s="8" t="str">
        <f t="shared" si="847"/>
        <v>L</v>
      </c>
      <c r="AC3054" s="8" t="str">
        <f t="shared" si="848"/>
        <v/>
      </c>
      <c r="AD3054" s="8" t="str">
        <f t="shared" si="853"/>
        <v/>
      </c>
      <c r="AE3054" s="8" t="str">
        <f t="shared" si="849"/>
        <v/>
      </c>
      <c r="AF3054" s="5">
        <f t="shared" si="850"/>
        <v>2012</v>
      </c>
      <c r="AG3054" s="46">
        <v>3051</v>
      </c>
      <c r="AH3054" s="47" t="str">
        <f t="shared" si="840"/>
        <v/>
      </c>
      <c r="AI3054" s="48" t="str">
        <f t="shared" si="841"/>
        <v/>
      </c>
      <c r="AK3054" s="22" t="e">
        <f>TRIM(#REF!)</f>
        <v>#REF!</v>
      </c>
      <c r="AL3054" s="23" t="e">
        <f>IF(#REF!=0,"",#REF!)</f>
        <v>#REF!</v>
      </c>
      <c r="AM3054" s="19" t="e">
        <f>IF(#REF!=0,"",#REF!)</f>
        <v>#REF!</v>
      </c>
      <c r="AN3054" s="23" t="e">
        <f>IF($AK3054="","",#REF!)</f>
        <v>#REF!</v>
      </c>
      <c r="AO3054" s="23" t="e">
        <f t="shared" si="851"/>
        <v>#REF!</v>
      </c>
      <c r="AP3054" s="19" t="e">
        <f>IF(#REF!=0,"",#REF!)</f>
        <v>#REF!</v>
      </c>
      <c r="AQ3054" s="19" t="e">
        <f>IF(#REF!=0,"",#REF!)</f>
        <v>#REF!</v>
      </c>
      <c r="AR3054" s="19" t="e">
        <f>IF(#REF!=0,"",#REF!)</f>
        <v>#REF!</v>
      </c>
      <c r="AS3054" s="19" t="e">
        <f>#REF!</f>
        <v>#REF!</v>
      </c>
    </row>
    <row r="3055" spans="11:45" ht="19.5" thickTop="1" thickBot="1" x14ac:dyDescent="0.25">
      <c r="K3055" s="19" t="str">
        <f t="shared" si="842"/>
        <v/>
      </c>
      <c r="L3055" s="19">
        <f t="shared" si="852"/>
        <v>10000</v>
      </c>
      <c r="M3055" s="22" t="str">
        <f>TRIM(Data!$N3052)</f>
        <v>Shuchuka</v>
      </c>
      <c r="N3055" s="22" t="str">
        <f>TRIM(Data!$A3052)</f>
        <v>Shuchuka</v>
      </c>
      <c r="O3055" s="23">
        <f>IF(Data!$B3052=0,"",Data!$B3052)</f>
        <v>1879</v>
      </c>
      <c r="P3055" s="19" t="str">
        <f>IF(Data!$C3052=0,"",Data!$C3052)</f>
        <v>1</v>
      </c>
      <c r="Q3055" s="23" t="str">
        <f>IF($M3055="","",Data!$E3052)</f>
        <v>Min-S</v>
      </c>
      <c r="R3055" s="23" t="str">
        <f t="shared" si="843"/>
        <v>S</v>
      </c>
      <c r="S3055" s="23" t="str">
        <f t="shared" si="844"/>
        <v>S</v>
      </c>
      <c r="T3055" s="19" t="str">
        <f>IF(Data!$F3052=0,"",Data!$F3052)</f>
        <v/>
      </c>
      <c r="U3055" s="19" t="str">
        <f>IF(Data!$G3052=0,"",Data!$G3052)</f>
        <v/>
      </c>
      <c r="V3055" s="19" t="str">
        <f>IF(Data!$D3052=0,"",Data!$D3052)</f>
        <v>ANTIQUE</v>
      </c>
      <c r="W3055" s="19" t="str">
        <f>Data!$H3052</f>
        <v>Japonica</v>
      </c>
      <c r="Y3055" s="41" t="e">
        <f t="shared" si="839"/>
        <v>#REF!</v>
      </c>
      <c r="Z3055" s="8">
        <f t="shared" si="845"/>
        <v>3055</v>
      </c>
      <c r="AA3055" s="8" t="str">
        <f t="shared" si="846"/>
        <v>Shuchuka</v>
      </c>
      <c r="AB3055" s="8" t="str">
        <f t="shared" si="847"/>
        <v>S</v>
      </c>
      <c r="AC3055" s="8" t="str">
        <f t="shared" si="848"/>
        <v/>
      </c>
      <c r="AD3055" s="8" t="str">
        <f t="shared" si="853"/>
        <v/>
      </c>
      <c r="AE3055" s="8" t="str">
        <f t="shared" si="849"/>
        <v>ANTIQUE</v>
      </c>
      <c r="AF3055" s="5">
        <f t="shared" si="850"/>
        <v>1879</v>
      </c>
      <c r="AG3055" s="46">
        <v>3052</v>
      </c>
      <c r="AH3055" s="47" t="str">
        <f t="shared" si="840"/>
        <v/>
      </c>
      <c r="AI3055" s="48" t="str">
        <f t="shared" si="841"/>
        <v/>
      </c>
      <c r="AK3055" s="22" t="e">
        <f>TRIM(#REF!)</f>
        <v>#REF!</v>
      </c>
      <c r="AL3055" s="23" t="e">
        <f>IF(#REF!=0,"",#REF!)</f>
        <v>#REF!</v>
      </c>
      <c r="AM3055" s="19" t="e">
        <f>IF(#REF!=0,"",#REF!)</f>
        <v>#REF!</v>
      </c>
      <c r="AN3055" s="23" t="e">
        <f>IF($AK3055="","",#REF!)</f>
        <v>#REF!</v>
      </c>
      <c r="AO3055" s="23" t="e">
        <f t="shared" si="851"/>
        <v>#REF!</v>
      </c>
      <c r="AP3055" s="19" t="e">
        <f>IF(#REF!=0,"",#REF!)</f>
        <v>#REF!</v>
      </c>
      <c r="AQ3055" s="19" t="e">
        <f>IF(#REF!=0,"",#REF!)</f>
        <v>#REF!</v>
      </c>
      <c r="AR3055" s="19" t="e">
        <f>IF(#REF!=0,"",#REF!)</f>
        <v>#REF!</v>
      </c>
      <c r="AS3055" s="19" t="e">
        <f>#REF!</f>
        <v>#REF!</v>
      </c>
    </row>
    <row r="3056" spans="11:45" ht="19.5" thickTop="1" thickBot="1" x14ac:dyDescent="0.25">
      <c r="K3056" s="19" t="str">
        <f t="shared" si="842"/>
        <v/>
      </c>
      <c r="L3056" s="19">
        <f t="shared" si="852"/>
        <v>10000</v>
      </c>
      <c r="M3056" s="22" t="str">
        <f>TRIM(Data!$N3053)</f>
        <v>Shusu-gasane</v>
      </c>
      <c r="N3056" s="22" t="str">
        <f>TRIM(Data!$A3053)</f>
        <v>Shusu-gasane</v>
      </c>
      <c r="O3056" s="23">
        <f>IF(Data!$B3053=0,"",Data!$B3053)</f>
        <v>1956</v>
      </c>
      <c r="P3056" s="19" t="str">
        <f>IF(Data!$C3053=0,"",Data!$C3053)</f>
        <v/>
      </c>
      <c r="Q3056" s="23" t="str">
        <f>IF($M3056="","",Data!$E3053)</f>
        <v>L</v>
      </c>
      <c r="R3056" s="23" t="str">
        <f t="shared" si="843"/>
        <v>L</v>
      </c>
      <c r="S3056" s="23" t="str">
        <f t="shared" si="844"/>
        <v>L</v>
      </c>
      <c r="T3056" s="19" t="str">
        <f>IF(Data!$F3053=0,"",Data!$F3053)</f>
        <v/>
      </c>
      <c r="U3056" s="19" t="str">
        <f>IF(Data!$G3053=0,"",Data!$G3053)</f>
        <v/>
      </c>
      <c r="V3056" s="19" t="str">
        <f>IF(Data!$D3053=0,"",Data!$D3053)</f>
        <v/>
      </c>
      <c r="W3056" s="19" t="str">
        <f>Data!$H3053</f>
        <v>Japonica</v>
      </c>
      <c r="Y3056" s="41" t="e">
        <f t="shared" si="839"/>
        <v>#REF!</v>
      </c>
      <c r="Z3056" s="8">
        <f t="shared" si="845"/>
        <v>10000</v>
      </c>
      <c r="AA3056" s="8" t="str">
        <f t="shared" si="846"/>
        <v>Shusu-gasane</v>
      </c>
      <c r="AB3056" s="8" t="str">
        <f t="shared" si="847"/>
        <v>L</v>
      </c>
      <c r="AC3056" s="8" t="str">
        <f t="shared" si="848"/>
        <v/>
      </c>
      <c r="AD3056" s="8" t="str">
        <f t="shared" si="853"/>
        <v/>
      </c>
      <c r="AE3056" s="8" t="str">
        <f t="shared" si="849"/>
        <v/>
      </c>
      <c r="AF3056" s="5">
        <f t="shared" si="850"/>
        <v>1956</v>
      </c>
      <c r="AG3056" s="46">
        <v>3053</v>
      </c>
      <c r="AH3056" s="47" t="str">
        <f t="shared" si="840"/>
        <v/>
      </c>
      <c r="AI3056" s="48" t="str">
        <f t="shared" si="841"/>
        <v/>
      </c>
      <c r="AK3056" s="22" t="e">
        <f>TRIM(#REF!)</f>
        <v>#REF!</v>
      </c>
      <c r="AL3056" s="23" t="e">
        <f>IF(#REF!=0,"",#REF!)</f>
        <v>#REF!</v>
      </c>
      <c r="AM3056" s="19" t="e">
        <f>IF(#REF!=0,"",#REF!)</f>
        <v>#REF!</v>
      </c>
      <c r="AN3056" s="23" t="e">
        <f>IF($AK3056="","",#REF!)</f>
        <v>#REF!</v>
      </c>
      <c r="AO3056" s="23" t="e">
        <f t="shared" si="851"/>
        <v>#REF!</v>
      </c>
      <c r="AP3056" s="19" t="e">
        <f>IF(#REF!=0,"",#REF!)</f>
        <v>#REF!</v>
      </c>
      <c r="AQ3056" s="19" t="e">
        <f>IF(#REF!=0,"",#REF!)</f>
        <v>#REF!</v>
      </c>
      <c r="AR3056" s="19" t="e">
        <f>IF(#REF!=0,"",#REF!)</f>
        <v>#REF!</v>
      </c>
      <c r="AS3056" s="19" t="e">
        <f>#REF!</f>
        <v>#REF!</v>
      </c>
    </row>
    <row r="3057" spans="11:45" ht="19.5" thickTop="1" thickBot="1" x14ac:dyDescent="0.25">
      <c r="K3057" s="19" t="str">
        <f t="shared" si="842"/>
        <v/>
      </c>
      <c r="L3057" s="19">
        <f t="shared" si="852"/>
        <v>10000</v>
      </c>
      <c r="M3057" s="22" t="str">
        <f>TRIM(Data!$N3054)</f>
        <v>Siena Elizabeth</v>
      </c>
      <c r="N3057" s="22" t="str">
        <f>TRIM(Data!$A3054)</f>
        <v>Siena Elizabeth</v>
      </c>
      <c r="O3057" s="23">
        <f>IF(Data!$B3054=0,"",Data!$B3054)</f>
        <v>2017</v>
      </c>
      <c r="P3057" s="19" t="str">
        <f>IF(Data!$C3054=0,"",Data!$C3054)</f>
        <v>1</v>
      </c>
      <c r="Q3057" s="23" t="str">
        <f>IF($M3057="","",Data!$E3054)</f>
        <v>S</v>
      </c>
      <c r="R3057" s="23" t="str">
        <f t="shared" si="843"/>
        <v>S</v>
      </c>
      <c r="S3057" s="23" t="str">
        <f t="shared" si="844"/>
        <v>S</v>
      </c>
      <c r="T3057" s="19" t="str">
        <f>IF(Data!$F3054=0,"",Data!$F3054)</f>
        <v/>
      </c>
      <c r="U3057" s="19" t="str">
        <f>IF(Data!$G3054=0,"",Data!$G3054)</f>
        <v/>
      </c>
      <c r="V3057" s="19" t="str">
        <f>IF(Data!$D3054=0,"",Data!$D3054)</f>
        <v/>
      </c>
      <c r="W3057" s="19" t="str">
        <f>Data!$H3054</f>
        <v>Japonica</v>
      </c>
      <c r="Y3057" s="41" t="e">
        <f t="shared" si="839"/>
        <v>#REF!</v>
      </c>
      <c r="Z3057" s="8">
        <f t="shared" si="845"/>
        <v>10000</v>
      </c>
      <c r="AA3057" s="8" t="str">
        <f t="shared" si="846"/>
        <v>Siena Elizabeth</v>
      </c>
      <c r="AB3057" s="8" t="str">
        <f t="shared" si="847"/>
        <v>S</v>
      </c>
      <c r="AC3057" s="8" t="str">
        <f t="shared" si="848"/>
        <v/>
      </c>
      <c r="AD3057" s="8" t="str">
        <f t="shared" si="853"/>
        <v/>
      </c>
      <c r="AE3057" s="8" t="str">
        <f t="shared" si="849"/>
        <v/>
      </c>
      <c r="AF3057" s="5">
        <f t="shared" si="850"/>
        <v>2017</v>
      </c>
      <c r="AG3057" s="46">
        <v>3054</v>
      </c>
      <c r="AH3057" s="47" t="str">
        <f t="shared" si="840"/>
        <v/>
      </c>
      <c r="AI3057" s="48" t="str">
        <f t="shared" si="841"/>
        <v/>
      </c>
      <c r="AK3057" s="22" t="e">
        <f>TRIM(#REF!)</f>
        <v>#REF!</v>
      </c>
      <c r="AL3057" s="23" t="e">
        <f>IF(#REF!=0,"",#REF!)</f>
        <v>#REF!</v>
      </c>
      <c r="AM3057" s="19" t="e">
        <f>IF(#REF!=0,"",#REF!)</f>
        <v>#REF!</v>
      </c>
      <c r="AN3057" s="23" t="e">
        <f>IF($AK3057="","",#REF!)</f>
        <v>#REF!</v>
      </c>
      <c r="AO3057" s="23" t="e">
        <f t="shared" si="851"/>
        <v>#REF!</v>
      </c>
      <c r="AP3057" s="19" t="e">
        <f>IF(#REF!=0,"",#REF!)</f>
        <v>#REF!</v>
      </c>
      <c r="AQ3057" s="19" t="e">
        <f>IF(#REF!=0,"",#REF!)</f>
        <v>#REF!</v>
      </c>
      <c r="AR3057" s="19" t="e">
        <f>IF(#REF!=0,"",#REF!)</f>
        <v>#REF!</v>
      </c>
      <c r="AS3057" s="19" t="e">
        <f>#REF!</f>
        <v>#REF!</v>
      </c>
    </row>
    <row r="3058" spans="11:45" ht="19.5" thickTop="1" thickBot="1" x14ac:dyDescent="0.25">
      <c r="K3058" s="19" t="str">
        <f t="shared" si="842"/>
        <v/>
      </c>
      <c r="L3058" s="19">
        <f t="shared" si="852"/>
        <v>10000</v>
      </c>
      <c r="M3058" s="22" t="str">
        <f>TRIM(Data!$N3055)</f>
        <v>Sieur de Bienville</v>
      </c>
      <c r="N3058" s="22" t="str">
        <f>TRIM(Data!$A3055)</f>
        <v>Sieur de Bienville</v>
      </c>
      <c r="O3058" s="23">
        <f>IF(Data!$B3055=0,"",Data!$B3055)</f>
        <v>1946</v>
      </c>
      <c r="P3058" s="19" t="str">
        <f>IF(Data!$C3055=0,"",Data!$C3055)</f>
        <v>1</v>
      </c>
      <c r="Q3058" s="23" t="str">
        <f>IF($M3058="","",Data!$E3055)</f>
        <v>M-L</v>
      </c>
      <c r="R3058" s="23" t="str">
        <f t="shared" si="843"/>
        <v>M</v>
      </c>
      <c r="S3058" s="23" t="str">
        <f t="shared" si="844"/>
        <v>M</v>
      </c>
      <c r="T3058" s="19" t="str">
        <f>IF(Data!$F3055=0,"",Data!$F3055)</f>
        <v/>
      </c>
      <c r="U3058" s="19" t="str">
        <f>IF(Data!$G3055=0,"",Data!$G3055)</f>
        <v/>
      </c>
      <c r="V3058" s="19" t="str">
        <f>IF(Data!$D3055=0,"",Data!$D3055)</f>
        <v/>
      </c>
      <c r="W3058" s="19" t="str">
        <f>Data!$H3055</f>
        <v>Japonica</v>
      </c>
      <c r="Y3058" s="41" t="e">
        <f t="shared" si="839"/>
        <v>#REF!</v>
      </c>
      <c r="Z3058" s="8">
        <f t="shared" si="845"/>
        <v>10000</v>
      </c>
      <c r="AA3058" s="8" t="str">
        <f t="shared" si="846"/>
        <v>Sieur de Bienville</v>
      </c>
      <c r="AB3058" s="8" t="str">
        <f t="shared" si="847"/>
        <v>M</v>
      </c>
      <c r="AC3058" s="8" t="str">
        <f t="shared" si="848"/>
        <v/>
      </c>
      <c r="AD3058" s="8" t="str">
        <f t="shared" si="853"/>
        <v/>
      </c>
      <c r="AE3058" s="8" t="str">
        <f t="shared" si="849"/>
        <v/>
      </c>
      <c r="AF3058" s="5">
        <f t="shared" si="850"/>
        <v>1946</v>
      </c>
      <c r="AG3058" s="46">
        <v>3055</v>
      </c>
      <c r="AH3058" s="47" t="str">
        <f t="shared" si="840"/>
        <v/>
      </c>
      <c r="AI3058" s="48" t="str">
        <f t="shared" si="841"/>
        <v/>
      </c>
      <c r="AK3058" s="22" t="e">
        <f>TRIM(#REF!)</f>
        <v>#REF!</v>
      </c>
      <c r="AL3058" s="23" t="e">
        <f>IF(#REF!=0,"",#REF!)</f>
        <v>#REF!</v>
      </c>
      <c r="AM3058" s="19" t="e">
        <f>IF(#REF!=0,"",#REF!)</f>
        <v>#REF!</v>
      </c>
      <c r="AN3058" s="23" t="e">
        <f>IF($AK3058="","",#REF!)</f>
        <v>#REF!</v>
      </c>
      <c r="AO3058" s="23" t="e">
        <f t="shared" si="851"/>
        <v>#REF!</v>
      </c>
      <c r="AP3058" s="19" t="e">
        <f>IF(#REF!=0,"",#REF!)</f>
        <v>#REF!</v>
      </c>
      <c r="AQ3058" s="19" t="e">
        <f>IF(#REF!=0,"",#REF!)</f>
        <v>#REF!</v>
      </c>
      <c r="AR3058" s="19" t="e">
        <f>IF(#REF!=0,"",#REF!)</f>
        <v>#REF!</v>
      </c>
      <c r="AS3058" s="19" t="e">
        <f>#REF!</f>
        <v>#REF!</v>
      </c>
    </row>
    <row r="3059" spans="11:45" ht="19.5" thickTop="1" thickBot="1" x14ac:dyDescent="0.25">
      <c r="K3059" s="19" t="str">
        <f t="shared" si="842"/>
        <v/>
      </c>
      <c r="L3059" s="19">
        <f t="shared" si="852"/>
        <v>10000</v>
      </c>
      <c r="M3059" s="22" t="str">
        <f>TRIM(Data!$N3056)</f>
        <v>Silicon Valley</v>
      </c>
      <c r="N3059" s="22" t="str">
        <f>TRIM(Data!$A3056)</f>
        <v>Silicon Valley</v>
      </c>
      <c r="O3059" s="23">
        <f>IF(Data!$B3056=0,"",Data!$B3056)</f>
        <v>2020</v>
      </c>
      <c r="P3059" s="19" t="str">
        <f>IF(Data!$C3056=0,"",Data!$C3056)</f>
        <v>1</v>
      </c>
      <c r="Q3059" s="23" t="str">
        <f>IF($M3059="","",Data!$E3056)</f>
        <v>Min</v>
      </c>
      <c r="R3059" s="23" t="str">
        <f t="shared" si="843"/>
        <v>Min</v>
      </c>
      <c r="S3059" s="23" t="str">
        <f t="shared" si="844"/>
        <v>Min</v>
      </c>
      <c r="T3059" s="19" t="str">
        <f>IF(Data!$F3056=0,"",Data!$F3056)</f>
        <v/>
      </c>
      <c r="U3059" s="19" t="str">
        <f>IF(Data!$G3056=0,"",Data!$G3056)</f>
        <v/>
      </c>
      <c r="V3059" s="19" t="str">
        <f>IF(Data!$D3056=0,"",Data!$D3056)</f>
        <v/>
      </c>
      <c r="W3059" s="19" t="str">
        <f>Data!$H3056</f>
        <v>Japonica</v>
      </c>
      <c r="Y3059" s="41" t="e">
        <f t="shared" si="839"/>
        <v>#REF!</v>
      </c>
      <c r="Z3059" s="8">
        <f t="shared" si="845"/>
        <v>10000</v>
      </c>
      <c r="AA3059" s="8" t="str">
        <f t="shared" si="846"/>
        <v>Silicon Valley</v>
      </c>
      <c r="AB3059" s="8" t="str">
        <f t="shared" si="847"/>
        <v>Min</v>
      </c>
      <c r="AC3059" s="8" t="str">
        <f t="shared" si="848"/>
        <v/>
      </c>
      <c r="AD3059" s="8" t="str">
        <f t="shared" si="853"/>
        <v/>
      </c>
      <c r="AE3059" s="8" t="str">
        <f t="shared" si="849"/>
        <v/>
      </c>
      <c r="AF3059" s="5">
        <f t="shared" si="850"/>
        <v>2020</v>
      </c>
      <c r="AG3059" s="46">
        <v>3056</v>
      </c>
      <c r="AH3059" s="47" t="str">
        <f t="shared" si="840"/>
        <v/>
      </c>
      <c r="AI3059" s="48" t="str">
        <f t="shared" si="841"/>
        <v/>
      </c>
      <c r="AK3059" s="22" t="e">
        <f>TRIM(#REF!)</f>
        <v>#REF!</v>
      </c>
      <c r="AL3059" s="23" t="e">
        <f>IF(#REF!=0,"",#REF!)</f>
        <v>#REF!</v>
      </c>
      <c r="AM3059" s="19" t="e">
        <f>IF(#REF!=0,"",#REF!)</f>
        <v>#REF!</v>
      </c>
      <c r="AN3059" s="23" t="e">
        <f>IF($AK3059="","",#REF!)</f>
        <v>#REF!</v>
      </c>
      <c r="AO3059" s="23" t="e">
        <f t="shared" si="851"/>
        <v>#REF!</v>
      </c>
      <c r="AP3059" s="19" t="e">
        <f>IF(#REF!=0,"",#REF!)</f>
        <v>#REF!</v>
      </c>
      <c r="AQ3059" s="19" t="e">
        <f>IF(#REF!=0,"",#REF!)</f>
        <v>#REF!</v>
      </c>
      <c r="AR3059" s="19" t="e">
        <f>IF(#REF!=0,"",#REF!)</f>
        <v>#REF!</v>
      </c>
      <c r="AS3059" s="19" t="e">
        <f>#REF!</f>
        <v>#REF!</v>
      </c>
    </row>
    <row r="3060" spans="11:45" ht="19.5" thickTop="1" thickBot="1" x14ac:dyDescent="0.25">
      <c r="K3060" s="19" t="str">
        <f t="shared" si="842"/>
        <v/>
      </c>
      <c r="L3060" s="19">
        <f t="shared" si="852"/>
        <v>10000</v>
      </c>
      <c r="M3060" s="22" t="str">
        <f>TRIM(Data!$N3057)</f>
        <v>Silk Road</v>
      </c>
      <c r="N3060" s="22" t="str">
        <f>TRIM(Data!$A3057)</f>
        <v>Silk Road (R)</v>
      </c>
      <c r="O3060" s="23">
        <f>IF(Data!$B3057=0,"",Data!$B3057)</f>
        <v>2009</v>
      </c>
      <c r="P3060" s="19" t="str">
        <f>IF(Data!$C3057=0,"",Data!$C3057)</f>
        <v/>
      </c>
      <c r="Q3060" s="23" t="str">
        <f>IF($M3060="","",Data!$E3057)</f>
        <v>M</v>
      </c>
      <c r="R3060" s="23" t="str">
        <f t="shared" si="843"/>
        <v>M</v>
      </c>
      <c r="S3060" s="23" t="str">
        <f t="shared" si="844"/>
        <v>M</v>
      </c>
      <c r="T3060" s="19" t="str">
        <f>IF(Data!$F3057=0,"",Data!$F3057)</f>
        <v/>
      </c>
      <c r="U3060" s="19" t="str">
        <f>IF(Data!$G3057=0,"",Data!$G3057)</f>
        <v>FD</v>
      </c>
      <c r="V3060" s="19" t="str">
        <f>IF(Data!$D3057=0,"",Data!$D3057)</f>
        <v/>
      </c>
      <c r="W3060" s="19" t="str">
        <f>Data!$H3057</f>
        <v>Reticulata</v>
      </c>
      <c r="Y3060" s="41" t="e">
        <f t="shared" si="839"/>
        <v>#REF!</v>
      </c>
      <c r="Z3060" s="8">
        <f t="shared" si="845"/>
        <v>10000</v>
      </c>
      <c r="AA3060" s="8" t="str">
        <f t="shared" si="846"/>
        <v>Silk Road</v>
      </c>
      <c r="AB3060" s="8" t="str">
        <f t="shared" si="847"/>
        <v>M</v>
      </c>
      <c r="AC3060" s="8" t="str">
        <f t="shared" si="848"/>
        <v/>
      </c>
      <c r="AD3060" s="8" t="str">
        <f t="shared" si="853"/>
        <v>FD</v>
      </c>
      <c r="AE3060" s="8" t="str">
        <f t="shared" si="849"/>
        <v/>
      </c>
      <c r="AF3060" s="5">
        <f t="shared" si="850"/>
        <v>2009</v>
      </c>
      <c r="AG3060" s="46">
        <v>3057</v>
      </c>
      <c r="AH3060" s="47" t="str">
        <f t="shared" si="840"/>
        <v/>
      </c>
      <c r="AI3060" s="48" t="str">
        <f t="shared" si="841"/>
        <v/>
      </c>
      <c r="AK3060" s="22" t="e">
        <f>TRIM(#REF!)</f>
        <v>#REF!</v>
      </c>
      <c r="AL3060" s="23" t="e">
        <f>IF(#REF!=0,"",#REF!)</f>
        <v>#REF!</v>
      </c>
      <c r="AM3060" s="19" t="e">
        <f>IF(#REF!=0,"",#REF!)</f>
        <v>#REF!</v>
      </c>
      <c r="AN3060" s="23" t="e">
        <f>IF($AK3060="","",#REF!)</f>
        <v>#REF!</v>
      </c>
      <c r="AO3060" s="23" t="e">
        <f t="shared" si="851"/>
        <v>#REF!</v>
      </c>
      <c r="AP3060" s="19" t="e">
        <f>IF(#REF!=0,"",#REF!)</f>
        <v>#REF!</v>
      </c>
      <c r="AQ3060" s="19" t="e">
        <f>IF(#REF!=0,"",#REF!)</f>
        <v>#REF!</v>
      </c>
      <c r="AR3060" s="19" t="e">
        <f>IF(#REF!=0,"",#REF!)</f>
        <v>#REF!</v>
      </c>
      <c r="AS3060" s="19" t="e">
        <f>#REF!</f>
        <v>#REF!</v>
      </c>
    </row>
    <row r="3061" spans="11:45" ht="19.5" thickTop="1" thickBot="1" x14ac:dyDescent="0.25">
      <c r="K3061" s="19" t="str">
        <f t="shared" si="842"/>
        <v/>
      </c>
      <c r="L3061" s="19">
        <f t="shared" si="852"/>
        <v>10000</v>
      </c>
      <c r="M3061" s="22" t="str">
        <f>TRIM(Data!$N3058)</f>
        <v>Silver Anniversary</v>
      </c>
      <c r="N3061" s="22" t="str">
        <f>TRIM(Data!$A3058)</f>
        <v>Silver Anniversary</v>
      </c>
      <c r="O3061" s="23">
        <f>IF(Data!$B3058=0,"",Data!$B3058)</f>
        <v>1960</v>
      </c>
      <c r="P3061" s="19" t="str">
        <f>IF(Data!$C3058=0,"",Data!$C3058)</f>
        <v>1</v>
      </c>
      <c r="Q3061" s="23" t="str">
        <f>IF($M3061="","",Data!$E3058)</f>
        <v>L</v>
      </c>
      <c r="R3061" s="23" t="str">
        <f t="shared" si="843"/>
        <v>L</v>
      </c>
      <c r="S3061" s="23" t="str">
        <f t="shared" si="844"/>
        <v>L</v>
      </c>
      <c r="T3061" s="19" t="str">
        <f>IF(Data!$F3058=0,"",Data!$F3058)</f>
        <v>WHITE</v>
      </c>
      <c r="U3061" s="19" t="str">
        <f>IF(Data!$G3058=0,"",Data!$G3058)</f>
        <v/>
      </c>
      <c r="V3061" s="19" t="str">
        <f>IF(Data!$D3058=0,"",Data!$D3058)</f>
        <v/>
      </c>
      <c r="W3061" s="19" t="str">
        <f>Data!$H3058</f>
        <v>Japonica</v>
      </c>
      <c r="Y3061" s="41" t="e">
        <f t="shared" si="839"/>
        <v>#REF!</v>
      </c>
      <c r="Z3061" s="8">
        <f t="shared" si="845"/>
        <v>10000</v>
      </c>
      <c r="AA3061" s="8" t="str">
        <f t="shared" si="846"/>
        <v>Silver Anniversary</v>
      </c>
      <c r="AB3061" s="8" t="str">
        <f t="shared" si="847"/>
        <v>L</v>
      </c>
      <c r="AC3061" s="8" t="str">
        <f t="shared" si="848"/>
        <v>WHITE</v>
      </c>
      <c r="AD3061" s="8" t="str">
        <f t="shared" si="853"/>
        <v/>
      </c>
      <c r="AE3061" s="8" t="str">
        <f t="shared" si="849"/>
        <v/>
      </c>
      <c r="AF3061" s="5">
        <f t="shared" si="850"/>
        <v>1960</v>
      </c>
      <c r="AG3061" s="46">
        <v>3058</v>
      </c>
      <c r="AH3061" s="47" t="str">
        <f t="shared" si="840"/>
        <v/>
      </c>
      <c r="AI3061" s="48" t="str">
        <f t="shared" si="841"/>
        <v/>
      </c>
      <c r="AK3061" s="22" t="e">
        <f>TRIM(#REF!)</f>
        <v>#REF!</v>
      </c>
      <c r="AL3061" s="23" t="e">
        <f>IF(#REF!=0,"",#REF!)</f>
        <v>#REF!</v>
      </c>
      <c r="AM3061" s="19" t="e">
        <f>IF(#REF!=0,"",#REF!)</f>
        <v>#REF!</v>
      </c>
      <c r="AN3061" s="23" t="e">
        <f>IF($AK3061="","",#REF!)</f>
        <v>#REF!</v>
      </c>
      <c r="AO3061" s="23" t="e">
        <f t="shared" si="851"/>
        <v>#REF!</v>
      </c>
      <c r="AP3061" s="19" t="e">
        <f>IF(#REF!=0,"",#REF!)</f>
        <v>#REF!</v>
      </c>
      <c r="AQ3061" s="19" t="e">
        <f>IF(#REF!=0,"",#REF!)</f>
        <v>#REF!</v>
      </c>
      <c r="AR3061" s="19" t="e">
        <f>IF(#REF!=0,"",#REF!)</f>
        <v>#REF!</v>
      </c>
      <c r="AS3061" s="19" t="e">
        <f>#REF!</f>
        <v>#REF!</v>
      </c>
    </row>
    <row r="3062" spans="11:45" ht="19.5" thickTop="1" thickBot="1" x14ac:dyDescent="0.25">
      <c r="K3062" s="19" t="str">
        <f t="shared" si="842"/>
        <v/>
      </c>
      <c r="L3062" s="19">
        <f t="shared" si="852"/>
        <v>10000</v>
      </c>
      <c r="M3062" s="22" t="str">
        <f>TRIM(Data!$N3059)</f>
        <v>Silver Chalice</v>
      </c>
      <c r="N3062" s="22" t="str">
        <f>TRIM(Data!$A3059)</f>
        <v>Silver Chalice</v>
      </c>
      <c r="O3062" s="23">
        <f>IF(Data!$B3059=0,"",Data!$B3059)</f>
        <v>1963</v>
      </c>
      <c r="P3062" s="19" t="str">
        <f>IF(Data!$C3059=0,"",Data!$C3059)</f>
        <v>1</v>
      </c>
      <c r="Q3062" s="23" t="str">
        <f>IF($M3062="","",Data!$E3059)</f>
        <v>M-L</v>
      </c>
      <c r="R3062" s="23" t="str">
        <f t="shared" si="843"/>
        <v>M</v>
      </c>
      <c r="S3062" s="23" t="str">
        <f t="shared" si="844"/>
        <v>M</v>
      </c>
      <c r="T3062" s="19" t="str">
        <f>IF(Data!$F3059=0,"",Data!$F3059)</f>
        <v>WHITE</v>
      </c>
      <c r="U3062" s="19" t="str">
        <f>IF(Data!$G3059=0,"",Data!$G3059)</f>
        <v/>
      </c>
      <c r="V3062" s="19" t="str">
        <f>IF(Data!$D3059=0,"",Data!$D3059)</f>
        <v/>
      </c>
      <c r="W3062" s="19" t="str">
        <f>Data!$H3059</f>
        <v>Japonica</v>
      </c>
      <c r="Y3062" s="41" t="e">
        <f t="shared" si="839"/>
        <v>#REF!</v>
      </c>
      <c r="Z3062" s="8">
        <f t="shared" si="845"/>
        <v>10000</v>
      </c>
      <c r="AA3062" s="8" t="str">
        <f t="shared" si="846"/>
        <v>Silver Chalice</v>
      </c>
      <c r="AB3062" s="8" t="str">
        <f t="shared" si="847"/>
        <v>M</v>
      </c>
      <c r="AC3062" s="8" t="str">
        <f t="shared" si="848"/>
        <v>WHITE</v>
      </c>
      <c r="AD3062" s="8" t="str">
        <f t="shared" si="853"/>
        <v/>
      </c>
      <c r="AE3062" s="8" t="str">
        <f t="shared" si="849"/>
        <v/>
      </c>
      <c r="AF3062" s="5">
        <f t="shared" si="850"/>
        <v>1963</v>
      </c>
      <c r="AG3062" s="46">
        <v>3059</v>
      </c>
      <c r="AH3062" s="47" t="str">
        <f t="shared" si="840"/>
        <v/>
      </c>
      <c r="AI3062" s="48" t="str">
        <f t="shared" si="841"/>
        <v/>
      </c>
      <c r="AK3062" s="22" t="e">
        <f>TRIM(#REF!)</f>
        <v>#REF!</v>
      </c>
      <c r="AL3062" s="23" t="e">
        <f>IF(#REF!=0,"",#REF!)</f>
        <v>#REF!</v>
      </c>
      <c r="AM3062" s="19" t="e">
        <f>IF(#REF!=0,"",#REF!)</f>
        <v>#REF!</v>
      </c>
      <c r="AN3062" s="23" t="e">
        <f>IF($AK3062="","",#REF!)</f>
        <v>#REF!</v>
      </c>
      <c r="AO3062" s="23" t="e">
        <f t="shared" si="851"/>
        <v>#REF!</v>
      </c>
      <c r="AP3062" s="19" t="e">
        <f>IF(#REF!=0,"",#REF!)</f>
        <v>#REF!</v>
      </c>
      <c r="AQ3062" s="19" t="e">
        <f>IF(#REF!=0,"",#REF!)</f>
        <v>#REF!</v>
      </c>
      <c r="AR3062" s="19" t="e">
        <f>IF(#REF!=0,"",#REF!)</f>
        <v>#REF!</v>
      </c>
      <c r="AS3062" s="19" t="e">
        <f>#REF!</f>
        <v>#REF!</v>
      </c>
    </row>
    <row r="3063" spans="11:45" ht="19.5" thickTop="1" thickBot="1" x14ac:dyDescent="0.25">
      <c r="K3063" s="19" t="str">
        <f t="shared" si="842"/>
        <v/>
      </c>
      <c r="L3063" s="19">
        <f t="shared" si="852"/>
        <v>10000</v>
      </c>
      <c r="M3063" s="22" t="str">
        <f>TRIM(Data!$N3060)</f>
        <v>Silver Cloud [Nuccio's]</v>
      </c>
      <c r="N3063" s="22" t="str">
        <f>TRIM(Data!$A3060)</f>
        <v>Silver Cloud [Nuccio's]</v>
      </c>
      <c r="O3063" s="23">
        <f>IF(Data!$B3060=0,"",Data!$B3060)</f>
        <v>1980</v>
      </c>
      <c r="P3063" s="19" t="str">
        <f>IF(Data!$C3060=0,"",Data!$C3060)</f>
        <v>1</v>
      </c>
      <c r="Q3063" s="23" t="str">
        <f>IF($M3063="","",Data!$E3060)</f>
        <v>VL</v>
      </c>
      <c r="R3063" s="23" t="str">
        <f t="shared" si="843"/>
        <v>VL</v>
      </c>
      <c r="S3063" s="23" t="str">
        <f t="shared" si="844"/>
        <v>VL</v>
      </c>
      <c r="T3063" s="19" t="str">
        <f>IF(Data!$F3060=0,"",Data!$F3060)</f>
        <v>WHITE</v>
      </c>
      <c r="U3063" s="19" t="str">
        <f>IF(Data!$G3060=0,"",Data!$G3060)</f>
        <v/>
      </c>
      <c r="V3063" s="19" t="str">
        <f>IF(Data!$D3060=0,"",Data!$D3060)</f>
        <v/>
      </c>
      <c r="W3063" s="19" t="str">
        <f>Data!$H3060</f>
        <v>Japonica</v>
      </c>
      <c r="Y3063" s="41" t="e">
        <f t="shared" si="839"/>
        <v>#REF!</v>
      </c>
      <c r="Z3063" s="8">
        <f t="shared" si="845"/>
        <v>10000</v>
      </c>
      <c r="AA3063" s="8" t="str">
        <f t="shared" si="846"/>
        <v>Silver Cloud [Nuccio's]</v>
      </c>
      <c r="AB3063" s="8" t="str">
        <f t="shared" si="847"/>
        <v>VL</v>
      </c>
      <c r="AC3063" s="8" t="str">
        <f t="shared" si="848"/>
        <v>WHITE</v>
      </c>
      <c r="AD3063" s="8" t="str">
        <f t="shared" si="853"/>
        <v/>
      </c>
      <c r="AE3063" s="8" t="str">
        <f t="shared" si="849"/>
        <v/>
      </c>
      <c r="AF3063" s="5">
        <f t="shared" si="850"/>
        <v>1980</v>
      </c>
      <c r="AG3063" s="46">
        <v>3060</v>
      </c>
      <c r="AH3063" s="47" t="str">
        <f t="shared" si="840"/>
        <v/>
      </c>
      <c r="AI3063" s="48" t="str">
        <f t="shared" si="841"/>
        <v/>
      </c>
      <c r="AK3063" s="22" t="e">
        <f>TRIM(#REF!)</f>
        <v>#REF!</v>
      </c>
      <c r="AL3063" s="23" t="e">
        <f>IF(#REF!=0,"",#REF!)</f>
        <v>#REF!</v>
      </c>
      <c r="AM3063" s="19" t="e">
        <f>IF(#REF!=0,"",#REF!)</f>
        <v>#REF!</v>
      </c>
      <c r="AN3063" s="23" t="e">
        <f>IF($AK3063="","",#REF!)</f>
        <v>#REF!</v>
      </c>
      <c r="AO3063" s="23" t="e">
        <f t="shared" si="851"/>
        <v>#REF!</v>
      </c>
      <c r="AP3063" s="19" t="e">
        <f>IF(#REF!=0,"",#REF!)</f>
        <v>#REF!</v>
      </c>
      <c r="AQ3063" s="19" t="e">
        <f>IF(#REF!=0,"",#REF!)</f>
        <v>#REF!</v>
      </c>
      <c r="AR3063" s="19" t="e">
        <f>IF(#REF!=0,"",#REF!)</f>
        <v>#REF!</v>
      </c>
      <c r="AS3063" s="19" t="e">
        <f>#REF!</f>
        <v>#REF!</v>
      </c>
    </row>
    <row r="3064" spans="11:45" ht="19.5" thickTop="1" thickBot="1" x14ac:dyDescent="0.25">
      <c r="K3064" s="19" t="str">
        <f t="shared" si="842"/>
        <v/>
      </c>
      <c r="L3064" s="19">
        <f t="shared" si="852"/>
        <v>10000</v>
      </c>
      <c r="M3064" s="22" t="str">
        <f>TRIM(Data!$N3061)</f>
        <v>Silver Etching</v>
      </c>
      <c r="N3064" s="22" t="str">
        <f>TRIM(Data!$A3061)</f>
        <v>Silver Etching</v>
      </c>
      <c r="O3064" s="23">
        <f>IF(Data!$B3061=0,"",Data!$B3061)</f>
        <v>1966</v>
      </c>
      <c r="P3064" s="19" t="str">
        <f>IF(Data!$C3061=0,"",Data!$C3061)</f>
        <v>1</v>
      </c>
      <c r="Q3064" s="23" t="str">
        <f>IF($M3064="","",Data!$E3061)</f>
        <v>L</v>
      </c>
      <c r="R3064" s="23" t="str">
        <f t="shared" si="843"/>
        <v>L</v>
      </c>
      <c r="S3064" s="23" t="str">
        <f t="shared" si="844"/>
        <v>L</v>
      </c>
      <c r="T3064" s="19" t="str">
        <f>IF(Data!$F3061=0,"",Data!$F3061)</f>
        <v/>
      </c>
      <c r="U3064" s="19" t="str">
        <f>IF(Data!$G3061=0,"",Data!$G3061)</f>
        <v/>
      </c>
      <c r="V3064" s="19" t="str">
        <f>IF(Data!$D3061=0,"",Data!$D3061)</f>
        <v/>
      </c>
      <c r="W3064" s="19" t="str">
        <f>Data!$H3061</f>
        <v>Japonica</v>
      </c>
      <c r="Y3064" s="41" t="e">
        <f t="shared" si="839"/>
        <v>#REF!</v>
      </c>
      <c r="Z3064" s="8">
        <f t="shared" si="845"/>
        <v>10000</v>
      </c>
      <c r="AA3064" s="8" t="str">
        <f t="shared" si="846"/>
        <v>Silver Etching</v>
      </c>
      <c r="AB3064" s="8" t="str">
        <f t="shared" si="847"/>
        <v>L</v>
      </c>
      <c r="AC3064" s="8" t="str">
        <f t="shared" si="848"/>
        <v/>
      </c>
      <c r="AD3064" s="8" t="str">
        <f t="shared" si="853"/>
        <v/>
      </c>
      <c r="AE3064" s="8" t="str">
        <f t="shared" si="849"/>
        <v/>
      </c>
      <c r="AF3064" s="5">
        <f t="shared" si="850"/>
        <v>1966</v>
      </c>
      <c r="AG3064" s="46">
        <v>3061</v>
      </c>
      <c r="AH3064" s="47" t="str">
        <f t="shared" si="840"/>
        <v/>
      </c>
      <c r="AI3064" s="48" t="str">
        <f t="shared" si="841"/>
        <v/>
      </c>
      <c r="AK3064" s="22" t="e">
        <f>TRIM(#REF!)</f>
        <v>#REF!</v>
      </c>
      <c r="AL3064" s="23" t="e">
        <f>IF(#REF!=0,"",#REF!)</f>
        <v>#REF!</v>
      </c>
      <c r="AM3064" s="19" t="e">
        <f>IF(#REF!=0,"",#REF!)</f>
        <v>#REF!</v>
      </c>
      <c r="AN3064" s="23" t="e">
        <f>IF($AK3064="","",#REF!)</f>
        <v>#REF!</v>
      </c>
      <c r="AO3064" s="23" t="e">
        <f t="shared" si="851"/>
        <v>#REF!</v>
      </c>
      <c r="AP3064" s="19" t="e">
        <f>IF(#REF!=0,"",#REF!)</f>
        <v>#REF!</v>
      </c>
      <c r="AQ3064" s="19" t="e">
        <f>IF(#REF!=0,"",#REF!)</f>
        <v>#REF!</v>
      </c>
      <c r="AR3064" s="19" t="e">
        <f>IF(#REF!=0,"",#REF!)</f>
        <v>#REF!</v>
      </c>
      <c r="AS3064" s="19" t="e">
        <f>#REF!</f>
        <v>#REF!</v>
      </c>
    </row>
    <row r="3065" spans="11:45" ht="19.5" thickTop="1" thickBot="1" x14ac:dyDescent="0.25">
      <c r="K3065" s="19" t="str">
        <f t="shared" si="842"/>
        <v/>
      </c>
      <c r="L3065" s="19">
        <f t="shared" si="852"/>
        <v>10000</v>
      </c>
      <c r="M3065" s="22" t="str">
        <f>TRIM(Data!$N3062)</f>
        <v>Silver Lace</v>
      </c>
      <c r="N3065" s="22" t="str">
        <f>TRIM(Data!$A3062)</f>
        <v>Silver Lace</v>
      </c>
      <c r="O3065" s="23">
        <f>IF(Data!$B3062=0,"",Data!$B3062)</f>
        <v>1985</v>
      </c>
      <c r="P3065" s="19" t="str">
        <f>IF(Data!$C3062=0,"",Data!$C3062)</f>
        <v>1</v>
      </c>
      <c r="Q3065" s="23" t="str">
        <f>IF($M3065="","",Data!$E3062)</f>
        <v>L-VL</v>
      </c>
      <c r="R3065" s="23" t="str">
        <f t="shared" si="843"/>
        <v>L</v>
      </c>
      <c r="S3065" s="23" t="str">
        <f t="shared" si="844"/>
        <v>L</v>
      </c>
      <c r="T3065" s="19" t="str">
        <f>IF(Data!$F3062=0,"",Data!$F3062)</f>
        <v>WHITE</v>
      </c>
      <c r="U3065" s="19" t="str">
        <f>IF(Data!$G3062=0,"",Data!$G3062)</f>
        <v/>
      </c>
      <c r="V3065" s="19" t="str">
        <f>IF(Data!$D3062=0,"",Data!$D3062)</f>
        <v/>
      </c>
      <c r="W3065" s="19" t="str">
        <f>Data!$H3062</f>
        <v>Japonica</v>
      </c>
      <c r="Y3065" s="41" t="e">
        <f t="shared" si="839"/>
        <v>#REF!</v>
      </c>
      <c r="Z3065" s="8">
        <f t="shared" si="845"/>
        <v>10000</v>
      </c>
      <c r="AA3065" s="8" t="str">
        <f t="shared" si="846"/>
        <v>Silver Lace</v>
      </c>
      <c r="AB3065" s="8" t="str">
        <f t="shared" si="847"/>
        <v>L</v>
      </c>
      <c r="AC3065" s="8" t="str">
        <f t="shared" si="848"/>
        <v>WHITE</v>
      </c>
      <c r="AD3065" s="8" t="str">
        <f t="shared" si="853"/>
        <v/>
      </c>
      <c r="AE3065" s="8" t="str">
        <f t="shared" si="849"/>
        <v/>
      </c>
      <c r="AF3065" s="5">
        <f t="shared" si="850"/>
        <v>1985</v>
      </c>
      <c r="AG3065" s="46">
        <v>3062</v>
      </c>
      <c r="AH3065" s="47" t="str">
        <f t="shared" si="840"/>
        <v/>
      </c>
      <c r="AI3065" s="48" t="str">
        <f t="shared" si="841"/>
        <v/>
      </c>
      <c r="AK3065" s="22" t="e">
        <f>TRIM(#REF!)</f>
        <v>#REF!</v>
      </c>
      <c r="AL3065" s="23" t="e">
        <f>IF(#REF!=0,"",#REF!)</f>
        <v>#REF!</v>
      </c>
      <c r="AM3065" s="19" t="e">
        <f>IF(#REF!=0,"",#REF!)</f>
        <v>#REF!</v>
      </c>
      <c r="AN3065" s="23" t="e">
        <f>IF($AK3065="","",#REF!)</f>
        <v>#REF!</v>
      </c>
      <c r="AO3065" s="23" t="e">
        <f t="shared" si="851"/>
        <v>#REF!</v>
      </c>
      <c r="AP3065" s="19" t="e">
        <f>IF(#REF!=0,"",#REF!)</f>
        <v>#REF!</v>
      </c>
      <c r="AQ3065" s="19" t="e">
        <f>IF(#REF!=0,"",#REF!)</f>
        <v>#REF!</v>
      </c>
      <c r="AR3065" s="19" t="e">
        <f>IF(#REF!=0,"",#REF!)</f>
        <v>#REF!</v>
      </c>
      <c r="AS3065" s="19" t="e">
        <f>#REF!</f>
        <v>#REF!</v>
      </c>
    </row>
    <row r="3066" spans="11:45" ht="19.5" thickTop="1" thickBot="1" x14ac:dyDescent="0.25">
      <c r="K3066" s="19" t="str">
        <f t="shared" si="842"/>
        <v/>
      </c>
      <c r="L3066" s="19">
        <f t="shared" si="852"/>
        <v>10000</v>
      </c>
      <c r="M3066" s="22" t="str">
        <f>TRIM(Data!$N3063)</f>
        <v>Silver Ruffles</v>
      </c>
      <c r="N3066" s="22" t="str">
        <f>TRIM(Data!$A3063)</f>
        <v>Silver Ruffles</v>
      </c>
      <c r="O3066" s="23">
        <f>IF(Data!$B3063=0,"",Data!$B3063)</f>
        <v>1965</v>
      </c>
      <c r="P3066" s="19" t="str">
        <f>IF(Data!$C3063=0,"",Data!$C3063)</f>
        <v>1</v>
      </c>
      <c r="Q3066" s="23" t="str">
        <f>IF($M3066="","",Data!$E3063)</f>
        <v>L-VL</v>
      </c>
      <c r="R3066" s="23" t="str">
        <f t="shared" si="843"/>
        <v>L</v>
      </c>
      <c r="S3066" s="23" t="str">
        <f t="shared" si="844"/>
        <v>L</v>
      </c>
      <c r="T3066" s="19" t="str">
        <f>IF(Data!$F3063=0,"",Data!$F3063)</f>
        <v>WHITE</v>
      </c>
      <c r="U3066" s="19" t="str">
        <f>IF(Data!$G3063=0,"",Data!$G3063)</f>
        <v/>
      </c>
      <c r="V3066" s="19" t="str">
        <f>IF(Data!$D3063=0,"",Data!$D3063)</f>
        <v/>
      </c>
      <c r="W3066" s="19" t="str">
        <f>Data!$H3063</f>
        <v>Japonica</v>
      </c>
      <c r="Y3066" s="41" t="e">
        <f t="shared" si="839"/>
        <v>#REF!</v>
      </c>
      <c r="Z3066" s="8">
        <f t="shared" si="845"/>
        <v>10000</v>
      </c>
      <c r="AA3066" s="8" t="str">
        <f t="shared" si="846"/>
        <v>Silver Ruffles</v>
      </c>
      <c r="AB3066" s="8" t="str">
        <f t="shared" si="847"/>
        <v>L</v>
      </c>
      <c r="AC3066" s="8" t="str">
        <f t="shared" si="848"/>
        <v>WHITE</v>
      </c>
      <c r="AD3066" s="8" t="str">
        <f t="shared" si="853"/>
        <v/>
      </c>
      <c r="AE3066" s="8" t="str">
        <f t="shared" si="849"/>
        <v/>
      </c>
      <c r="AF3066" s="5">
        <f t="shared" si="850"/>
        <v>1965</v>
      </c>
      <c r="AG3066" s="46">
        <v>3063</v>
      </c>
      <c r="AH3066" s="47" t="str">
        <f t="shared" si="840"/>
        <v/>
      </c>
      <c r="AI3066" s="48" t="str">
        <f t="shared" si="841"/>
        <v/>
      </c>
      <c r="AK3066" s="22" t="e">
        <f>TRIM(#REF!)</f>
        <v>#REF!</v>
      </c>
      <c r="AL3066" s="23" t="e">
        <f>IF(#REF!=0,"",#REF!)</f>
        <v>#REF!</v>
      </c>
      <c r="AM3066" s="19" t="e">
        <f>IF(#REF!=0,"",#REF!)</f>
        <v>#REF!</v>
      </c>
      <c r="AN3066" s="23" t="e">
        <f>IF($AK3066="","",#REF!)</f>
        <v>#REF!</v>
      </c>
      <c r="AO3066" s="23" t="e">
        <f t="shared" si="851"/>
        <v>#REF!</v>
      </c>
      <c r="AP3066" s="19" t="e">
        <f>IF(#REF!=0,"",#REF!)</f>
        <v>#REF!</v>
      </c>
      <c r="AQ3066" s="19" t="e">
        <f>IF(#REF!=0,"",#REF!)</f>
        <v>#REF!</v>
      </c>
      <c r="AR3066" s="19" t="e">
        <f>IF(#REF!=0,"",#REF!)</f>
        <v>#REF!</v>
      </c>
      <c r="AS3066" s="19" t="e">
        <f>#REF!</f>
        <v>#REF!</v>
      </c>
    </row>
    <row r="3067" spans="11:45" ht="19.5" thickTop="1" thickBot="1" x14ac:dyDescent="0.25">
      <c r="K3067" s="19" t="str">
        <f t="shared" si="842"/>
        <v/>
      </c>
      <c r="L3067" s="19">
        <f t="shared" si="852"/>
        <v>10000</v>
      </c>
      <c r="M3067" s="22" t="str">
        <f>TRIM(Data!$N3064)</f>
        <v>Silver Tower</v>
      </c>
      <c r="N3067" s="22" t="str">
        <f>TRIM(Data!$A3064)</f>
        <v>Silver Tower</v>
      </c>
      <c r="O3067" s="23">
        <f>IF(Data!$B3064=0,"",Data!$B3064)</f>
        <v>1988</v>
      </c>
      <c r="P3067" s="19" t="str">
        <f>IF(Data!$C3064=0,"",Data!$C3064)</f>
        <v>1</v>
      </c>
      <c r="Q3067" s="23" t="str">
        <f>IF($M3067="","",Data!$E3064)</f>
        <v>M</v>
      </c>
      <c r="R3067" s="23" t="str">
        <f t="shared" si="843"/>
        <v>M</v>
      </c>
      <c r="S3067" s="23" t="str">
        <f t="shared" si="844"/>
        <v>M</v>
      </c>
      <c r="T3067" s="19" t="str">
        <f>IF(Data!$F3064=0,"",Data!$F3064)</f>
        <v>WHITE</v>
      </c>
      <c r="U3067" s="19" t="str">
        <f>IF(Data!$G3064=0,"",Data!$G3064)</f>
        <v/>
      </c>
      <c r="V3067" s="19" t="str">
        <f>IF(Data!$D3064=0,"",Data!$D3064)</f>
        <v/>
      </c>
      <c r="W3067" s="19" t="str">
        <f>Data!$H3064</f>
        <v>Japonica</v>
      </c>
      <c r="Y3067" s="41" t="e">
        <f t="shared" si="839"/>
        <v>#REF!</v>
      </c>
      <c r="Z3067" s="8">
        <f t="shared" si="845"/>
        <v>10000</v>
      </c>
      <c r="AA3067" s="8" t="str">
        <f t="shared" si="846"/>
        <v>Silver Tower</v>
      </c>
      <c r="AB3067" s="8" t="str">
        <f t="shared" si="847"/>
        <v>M</v>
      </c>
      <c r="AC3067" s="8" t="str">
        <f t="shared" si="848"/>
        <v>WHITE</v>
      </c>
      <c r="AD3067" s="8" t="str">
        <f t="shared" si="853"/>
        <v/>
      </c>
      <c r="AE3067" s="8" t="str">
        <f t="shared" si="849"/>
        <v/>
      </c>
      <c r="AF3067" s="5">
        <f t="shared" si="850"/>
        <v>1988</v>
      </c>
      <c r="AG3067" s="46">
        <v>3064</v>
      </c>
      <c r="AH3067" s="47" t="str">
        <f t="shared" si="840"/>
        <v/>
      </c>
      <c r="AI3067" s="48" t="str">
        <f t="shared" si="841"/>
        <v/>
      </c>
      <c r="AK3067" s="22" t="e">
        <f>TRIM(#REF!)</f>
        <v>#REF!</v>
      </c>
      <c r="AL3067" s="23" t="e">
        <f>IF(#REF!=0,"",#REF!)</f>
        <v>#REF!</v>
      </c>
      <c r="AM3067" s="19" t="e">
        <f>IF(#REF!=0,"",#REF!)</f>
        <v>#REF!</v>
      </c>
      <c r="AN3067" s="23" t="e">
        <f>IF($AK3067="","",#REF!)</f>
        <v>#REF!</v>
      </c>
      <c r="AO3067" s="23" t="e">
        <f t="shared" si="851"/>
        <v>#REF!</v>
      </c>
      <c r="AP3067" s="19" t="e">
        <f>IF(#REF!=0,"",#REF!)</f>
        <v>#REF!</v>
      </c>
      <c r="AQ3067" s="19" t="e">
        <f>IF(#REF!=0,"",#REF!)</f>
        <v>#REF!</v>
      </c>
      <c r="AR3067" s="19" t="e">
        <f>IF(#REF!=0,"",#REF!)</f>
        <v>#REF!</v>
      </c>
      <c r="AS3067" s="19" t="e">
        <f>#REF!</f>
        <v>#REF!</v>
      </c>
    </row>
    <row r="3068" spans="11:45" ht="19.5" thickTop="1" thickBot="1" x14ac:dyDescent="0.25">
      <c r="K3068" s="19" t="str">
        <f t="shared" si="842"/>
        <v/>
      </c>
      <c r="L3068" s="19">
        <f t="shared" si="852"/>
        <v>10000</v>
      </c>
      <c r="M3068" s="22" t="str">
        <f>TRIM(Data!$N3065)</f>
        <v>Silver Triumph</v>
      </c>
      <c r="N3068" s="22" t="str">
        <f>TRIM(Data!$A3065)</f>
        <v>Silver Triumph</v>
      </c>
      <c r="O3068" s="23">
        <f>IF(Data!$B3065=0,"",Data!$B3065)</f>
        <v>1973</v>
      </c>
      <c r="P3068" s="19" t="str">
        <f>IF(Data!$C3065=0,"",Data!$C3065)</f>
        <v>1</v>
      </c>
      <c r="Q3068" s="23" t="str">
        <f>IF($M3068="","",Data!$E3065)</f>
        <v>L-VL</v>
      </c>
      <c r="R3068" s="23" t="str">
        <f t="shared" si="843"/>
        <v>L</v>
      </c>
      <c r="S3068" s="23" t="str">
        <f t="shared" si="844"/>
        <v>L</v>
      </c>
      <c r="T3068" s="19" t="str">
        <f>IF(Data!$F3065=0,"",Data!$F3065)</f>
        <v>WHITE</v>
      </c>
      <c r="U3068" s="19" t="str">
        <f>IF(Data!$G3065=0,"",Data!$G3065)</f>
        <v/>
      </c>
      <c r="V3068" s="19" t="str">
        <f>IF(Data!$D3065=0,"",Data!$D3065)</f>
        <v/>
      </c>
      <c r="W3068" s="19" t="str">
        <f>Data!$H3065</f>
        <v>Japonica</v>
      </c>
      <c r="Y3068" s="41" t="e">
        <f t="shared" si="839"/>
        <v>#REF!</v>
      </c>
      <c r="Z3068" s="8">
        <f t="shared" si="845"/>
        <v>10000</v>
      </c>
      <c r="AA3068" s="8" t="str">
        <f t="shared" si="846"/>
        <v>Silver Triumph</v>
      </c>
      <c r="AB3068" s="8" t="str">
        <f t="shared" si="847"/>
        <v>L</v>
      </c>
      <c r="AC3068" s="8" t="str">
        <f t="shared" si="848"/>
        <v>WHITE</v>
      </c>
      <c r="AD3068" s="8" t="str">
        <f t="shared" si="853"/>
        <v/>
      </c>
      <c r="AE3068" s="8" t="str">
        <f t="shared" si="849"/>
        <v/>
      </c>
      <c r="AF3068" s="5">
        <f t="shared" si="850"/>
        <v>1973</v>
      </c>
      <c r="AG3068" s="46">
        <v>3065</v>
      </c>
      <c r="AH3068" s="47" t="str">
        <f t="shared" si="840"/>
        <v/>
      </c>
      <c r="AI3068" s="48" t="str">
        <f t="shared" si="841"/>
        <v/>
      </c>
      <c r="AK3068" s="22" t="e">
        <f>TRIM(#REF!)</f>
        <v>#REF!</v>
      </c>
      <c r="AL3068" s="23" t="e">
        <f>IF(#REF!=0,"",#REF!)</f>
        <v>#REF!</v>
      </c>
      <c r="AM3068" s="19" t="e">
        <f>IF(#REF!=0,"",#REF!)</f>
        <v>#REF!</v>
      </c>
      <c r="AN3068" s="23" t="e">
        <f>IF($AK3068="","",#REF!)</f>
        <v>#REF!</v>
      </c>
      <c r="AO3068" s="23" t="e">
        <f t="shared" si="851"/>
        <v>#REF!</v>
      </c>
      <c r="AP3068" s="19" t="e">
        <f>IF(#REF!=0,"",#REF!)</f>
        <v>#REF!</v>
      </c>
      <c r="AQ3068" s="19" t="e">
        <f>IF(#REF!=0,"",#REF!)</f>
        <v>#REF!</v>
      </c>
      <c r="AR3068" s="19" t="e">
        <f>IF(#REF!=0,"",#REF!)</f>
        <v>#REF!</v>
      </c>
      <c r="AS3068" s="19" t="e">
        <f>#REF!</f>
        <v>#REF!</v>
      </c>
    </row>
    <row r="3069" spans="11:45" ht="19.5" thickTop="1" thickBot="1" x14ac:dyDescent="0.25">
      <c r="K3069" s="19" t="str">
        <f t="shared" si="842"/>
        <v/>
      </c>
      <c r="L3069" s="19">
        <f t="shared" si="852"/>
        <v>10000</v>
      </c>
      <c r="M3069" s="22" t="str">
        <f>TRIM(Data!$N3066)</f>
        <v>Silver Waves</v>
      </c>
      <c r="N3069" s="22" t="str">
        <f>TRIM(Data!$A3066)</f>
        <v>Silver Waves</v>
      </c>
      <c r="O3069" s="23">
        <f>IF(Data!$B3066=0,"",Data!$B3066)</f>
        <v>1969</v>
      </c>
      <c r="P3069" s="19" t="str">
        <f>IF(Data!$C3066=0,"",Data!$C3066)</f>
        <v>1</v>
      </c>
      <c r="Q3069" s="23" t="str">
        <f>IF($M3069="","",Data!$E3066)</f>
        <v>L-VL</v>
      </c>
      <c r="R3069" s="23" t="str">
        <f t="shared" si="843"/>
        <v>L</v>
      </c>
      <c r="S3069" s="23" t="str">
        <f t="shared" si="844"/>
        <v>L</v>
      </c>
      <c r="T3069" s="19" t="str">
        <f>IF(Data!$F3066=0,"",Data!$F3066)</f>
        <v>WHITE</v>
      </c>
      <c r="U3069" s="19" t="str">
        <f>IF(Data!$G3066=0,"",Data!$G3066)</f>
        <v/>
      </c>
      <c r="V3069" s="19" t="str">
        <f>IF(Data!$D3066=0,"",Data!$D3066)</f>
        <v/>
      </c>
      <c r="W3069" s="19" t="str">
        <f>Data!$H3066</f>
        <v>Japonica</v>
      </c>
      <c r="Y3069" s="41" t="e">
        <f t="shared" si="839"/>
        <v>#REF!</v>
      </c>
      <c r="Z3069" s="8">
        <f t="shared" si="845"/>
        <v>10000</v>
      </c>
      <c r="AA3069" s="8" t="str">
        <f t="shared" si="846"/>
        <v>Silver Waves</v>
      </c>
      <c r="AB3069" s="8" t="str">
        <f t="shared" si="847"/>
        <v>L</v>
      </c>
      <c r="AC3069" s="8" t="str">
        <f t="shared" si="848"/>
        <v>WHITE</v>
      </c>
      <c r="AD3069" s="8" t="str">
        <f t="shared" si="853"/>
        <v/>
      </c>
      <c r="AE3069" s="8" t="str">
        <f t="shared" si="849"/>
        <v/>
      </c>
      <c r="AF3069" s="5">
        <f t="shared" si="850"/>
        <v>1969</v>
      </c>
      <c r="AG3069" s="46">
        <v>3066</v>
      </c>
      <c r="AH3069" s="47" t="str">
        <f t="shared" si="840"/>
        <v/>
      </c>
      <c r="AI3069" s="48" t="str">
        <f t="shared" si="841"/>
        <v/>
      </c>
      <c r="AK3069" s="22" t="e">
        <f>TRIM(#REF!)</f>
        <v>#REF!</v>
      </c>
      <c r="AL3069" s="23" t="e">
        <f>IF(#REF!=0,"",#REF!)</f>
        <v>#REF!</v>
      </c>
      <c r="AM3069" s="19" t="e">
        <f>IF(#REF!=0,"",#REF!)</f>
        <v>#REF!</v>
      </c>
      <c r="AN3069" s="23" t="e">
        <f>IF($AK3069="","",#REF!)</f>
        <v>#REF!</v>
      </c>
      <c r="AO3069" s="23" t="e">
        <f t="shared" si="851"/>
        <v>#REF!</v>
      </c>
      <c r="AP3069" s="19" t="e">
        <f>IF(#REF!=0,"",#REF!)</f>
        <v>#REF!</v>
      </c>
      <c r="AQ3069" s="19" t="e">
        <f>IF(#REF!=0,"",#REF!)</f>
        <v>#REF!</v>
      </c>
      <c r="AR3069" s="19" t="e">
        <f>IF(#REF!=0,"",#REF!)</f>
        <v>#REF!</v>
      </c>
      <c r="AS3069" s="19" t="e">
        <f>#REF!</f>
        <v>#REF!</v>
      </c>
    </row>
    <row r="3070" spans="11:45" ht="19.5" thickTop="1" thickBot="1" x14ac:dyDescent="0.25">
      <c r="K3070" s="19" t="str">
        <f t="shared" si="842"/>
        <v/>
      </c>
      <c r="L3070" s="19">
        <f t="shared" si="852"/>
        <v>10000</v>
      </c>
      <c r="M3070" s="22" t="str">
        <f>TRIM(Data!$N3067)</f>
        <v>Simeon</v>
      </c>
      <c r="N3070" s="22" t="str">
        <f>TRIM(Data!$A3067)</f>
        <v>Simeon</v>
      </c>
      <c r="O3070" s="23">
        <f>IF(Data!$B3067=0,"",Data!$B3067)</f>
        <v>1949</v>
      </c>
      <c r="P3070" s="19" t="str">
        <f>IF(Data!$C3067=0,"",Data!$C3067)</f>
        <v>1</v>
      </c>
      <c r="Q3070" s="23" t="str">
        <f>IF($M3070="","",Data!$E3067)</f>
        <v>L</v>
      </c>
      <c r="R3070" s="23" t="str">
        <f t="shared" si="843"/>
        <v>L</v>
      </c>
      <c r="S3070" s="23" t="str">
        <f t="shared" si="844"/>
        <v>L</v>
      </c>
      <c r="T3070" s="19" t="str">
        <f>IF(Data!$F3067=0,"",Data!$F3067)</f>
        <v/>
      </c>
      <c r="U3070" s="19" t="str">
        <f>IF(Data!$G3067=0,"",Data!$G3067)</f>
        <v/>
      </c>
      <c r="V3070" s="19" t="str">
        <f>IF(Data!$D3067=0,"",Data!$D3067)</f>
        <v/>
      </c>
      <c r="W3070" s="19" t="str">
        <f>Data!$H3067</f>
        <v>Japonica</v>
      </c>
      <c r="Y3070" s="41" t="e">
        <f t="shared" si="839"/>
        <v>#REF!</v>
      </c>
      <c r="Z3070" s="8">
        <f t="shared" si="845"/>
        <v>10000</v>
      </c>
      <c r="AA3070" s="8" t="str">
        <f t="shared" si="846"/>
        <v>Simeon</v>
      </c>
      <c r="AB3070" s="8" t="str">
        <f t="shared" si="847"/>
        <v>L</v>
      </c>
      <c r="AC3070" s="8" t="str">
        <f t="shared" si="848"/>
        <v/>
      </c>
      <c r="AD3070" s="8" t="str">
        <f t="shared" si="853"/>
        <v/>
      </c>
      <c r="AE3070" s="8" t="str">
        <f t="shared" si="849"/>
        <v/>
      </c>
      <c r="AF3070" s="5">
        <f t="shared" si="850"/>
        <v>1949</v>
      </c>
      <c r="AG3070" s="46">
        <v>3067</v>
      </c>
      <c r="AH3070" s="47" t="str">
        <f t="shared" si="840"/>
        <v/>
      </c>
      <c r="AI3070" s="48" t="str">
        <f t="shared" si="841"/>
        <v/>
      </c>
      <c r="AK3070" s="22" t="e">
        <f>TRIM(#REF!)</f>
        <v>#REF!</v>
      </c>
      <c r="AL3070" s="23" t="e">
        <f>IF(#REF!=0,"",#REF!)</f>
        <v>#REF!</v>
      </c>
      <c r="AM3070" s="19" t="e">
        <f>IF(#REF!=0,"",#REF!)</f>
        <v>#REF!</v>
      </c>
      <c r="AN3070" s="23" t="e">
        <f>IF($AK3070="","",#REF!)</f>
        <v>#REF!</v>
      </c>
      <c r="AO3070" s="23" t="e">
        <f t="shared" si="851"/>
        <v>#REF!</v>
      </c>
      <c r="AP3070" s="19" t="e">
        <f>IF(#REF!=0,"",#REF!)</f>
        <v>#REF!</v>
      </c>
      <c r="AQ3070" s="19" t="e">
        <f>IF(#REF!=0,"",#REF!)</f>
        <v>#REF!</v>
      </c>
      <c r="AR3070" s="19" t="e">
        <f>IF(#REF!=0,"",#REF!)</f>
        <v>#REF!</v>
      </c>
      <c r="AS3070" s="19" t="e">
        <f>#REF!</f>
        <v>#REF!</v>
      </c>
    </row>
    <row r="3071" spans="11:45" ht="19.5" thickTop="1" thickBot="1" x14ac:dyDescent="0.25">
      <c r="K3071" s="19" t="str">
        <f t="shared" si="842"/>
        <v/>
      </c>
      <c r="L3071" s="19">
        <f t="shared" si="852"/>
        <v>10000</v>
      </c>
      <c r="M3071" s="22" t="str">
        <f>TRIM(Data!$N3068)</f>
        <v>Sir Johnny's Stripes</v>
      </c>
      <c r="N3071" s="22" t="str">
        <f>TRIM(Data!$A3068)</f>
        <v>Sir Johnny's Stripes</v>
      </c>
      <c r="O3071" s="23">
        <f>IF(Data!$B3068=0,"",Data!$B3068)</f>
        <v>2023</v>
      </c>
      <c r="P3071" s="19" t="str">
        <f>IF(Data!$C3068=0,"",Data!$C3068)</f>
        <v>1</v>
      </c>
      <c r="Q3071" s="23" t="str">
        <f>IF($M3071="","",Data!$E3068)</f>
        <v>Min-S</v>
      </c>
      <c r="R3071" s="23" t="str">
        <f t="shared" si="843"/>
        <v>S</v>
      </c>
      <c r="S3071" s="23" t="str">
        <f t="shared" si="844"/>
        <v>S</v>
      </c>
      <c r="T3071" s="19" t="str">
        <f>IF(Data!$F3068=0,"",Data!$F3068)</f>
        <v/>
      </c>
      <c r="U3071" s="19" t="str">
        <f>IF(Data!$G3068=0,"",Data!$G3068)</f>
        <v/>
      </c>
      <c r="V3071" s="19" t="str">
        <f>IF(Data!$D3068=0,"",Data!$D3068)</f>
        <v/>
      </c>
      <c r="W3071" s="19" t="str">
        <f>Data!$H3068</f>
        <v>Japonica</v>
      </c>
      <c r="Y3071" s="41" t="e">
        <f t="shared" si="839"/>
        <v>#REF!</v>
      </c>
      <c r="Z3071" s="8">
        <f t="shared" si="845"/>
        <v>10000</v>
      </c>
      <c r="AA3071" s="8" t="str">
        <f t="shared" si="846"/>
        <v>Sir Johnny's Stripes</v>
      </c>
      <c r="AB3071" s="8" t="str">
        <f t="shared" si="847"/>
        <v>S</v>
      </c>
      <c r="AC3071" s="8" t="str">
        <f t="shared" si="848"/>
        <v/>
      </c>
      <c r="AD3071" s="8" t="str">
        <f t="shared" si="853"/>
        <v/>
      </c>
      <c r="AE3071" s="8" t="str">
        <f t="shared" si="849"/>
        <v/>
      </c>
      <c r="AF3071" s="5">
        <f t="shared" si="850"/>
        <v>2023</v>
      </c>
      <c r="AG3071" s="46">
        <v>3068</v>
      </c>
      <c r="AH3071" s="47" t="str">
        <f t="shared" si="840"/>
        <v/>
      </c>
      <c r="AI3071" s="48" t="str">
        <f t="shared" si="841"/>
        <v/>
      </c>
      <c r="AK3071" s="22" t="e">
        <f>TRIM(#REF!)</f>
        <v>#REF!</v>
      </c>
      <c r="AL3071" s="23" t="e">
        <f>IF(#REF!=0,"",#REF!)</f>
        <v>#REF!</v>
      </c>
      <c r="AM3071" s="19" t="e">
        <f>IF(#REF!=0,"",#REF!)</f>
        <v>#REF!</v>
      </c>
      <c r="AN3071" s="23" t="e">
        <f>IF($AK3071="","",#REF!)</f>
        <v>#REF!</v>
      </c>
      <c r="AO3071" s="23" t="e">
        <f t="shared" si="851"/>
        <v>#REF!</v>
      </c>
      <c r="AP3071" s="19" t="e">
        <f>IF(#REF!=0,"",#REF!)</f>
        <v>#REF!</v>
      </c>
      <c r="AQ3071" s="19" t="e">
        <f>IF(#REF!=0,"",#REF!)</f>
        <v>#REF!</v>
      </c>
      <c r="AR3071" s="19" t="e">
        <f>IF(#REF!=0,"",#REF!)</f>
        <v>#REF!</v>
      </c>
      <c r="AS3071" s="19" t="e">
        <f>#REF!</f>
        <v>#REF!</v>
      </c>
    </row>
    <row r="3072" spans="11:45" ht="19.5" thickTop="1" thickBot="1" x14ac:dyDescent="0.25">
      <c r="K3072" s="19" t="str">
        <f t="shared" si="842"/>
        <v/>
      </c>
      <c r="L3072" s="19">
        <f t="shared" si="852"/>
        <v>10000</v>
      </c>
      <c r="M3072" s="22" t="str">
        <f>TRIM(Data!$N3069)</f>
        <v>Sir Robert Muldoon</v>
      </c>
      <c r="N3072" s="22" t="str">
        <f>TRIM(Data!$A3069)</f>
        <v>Sir Robert Muldoon (R)</v>
      </c>
      <c r="O3072" s="23">
        <f>IF(Data!$B3069=0,"",Data!$B3069)</f>
        <v>1991</v>
      </c>
      <c r="P3072" s="19" t="str">
        <f>IF(Data!$C3069=0,"",Data!$C3069)</f>
        <v>1</v>
      </c>
      <c r="Q3072" s="23" t="str">
        <f>IF($M3072="","",Data!$E3069)</f>
        <v>L</v>
      </c>
      <c r="R3072" s="23" t="str">
        <f t="shared" si="843"/>
        <v>L</v>
      </c>
      <c r="S3072" s="23" t="str">
        <f t="shared" si="844"/>
        <v>L</v>
      </c>
      <c r="T3072" s="19" t="str">
        <f>IF(Data!$F3069=0,"",Data!$F3069)</f>
        <v/>
      </c>
      <c r="U3072" s="19" t="str">
        <f>IF(Data!$G3069=0,"",Data!$G3069)</f>
        <v/>
      </c>
      <c r="V3072" s="19" t="str">
        <f>IF(Data!$D3069=0,"",Data!$D3069)</f>
        <v/>
      </c>
      <c r="W3072" s="19" t="str">
        <f>Data!$H3069</f>
        <v>Reticulata</v>
      </c>
      <c r="Y3072" s="41" t="e">
        <f t="shared" si="839"/>
        <v>#REF!</v>
      </c>
      <c r="Z3072" s="8">
        <f t="shared" si="845"/>
        <v>10000</v>
      </c>
      <c r="AA3072" s="8" t="str">
        <f t="shared" si="846"/>
        <v>Sir Robert Muldoon</v>
      </c>
      <c r="AB3072" s="8" t="str">
        <f t="shared" si="847"/>
        <v>L</v>
      </c>
      <c r="AC3072" s="8" t="str">
        <f t="shared" si="848"/>
        <v/>
      </c>
      <c r="AD3072" s="8" t="str">
        <f t="shared" si="853"/>
        <v/>
      </c>
      <c r="AE3072" s="8" t="str">
        <f t="shared" si="849"/>
        <v/>
      </c>
      <c r="AF3072" s="5">
        <f t="shared" si="850"/>
        <v>1991</v>
      </c>
      <c r="AG3072" s="46">
        <v>3069</v>
      </c>
      <c r="AH3072" s="47" t="str">
        <f t="shared" si="840"/>
        <v/>
      </c>
      <c r="AI3072" s="48" t="str">
        <f t="shared" si="841"/>
        <v/>
      </c>
      <c r="AK3072" s="22" t="e">
        <f>TRIM(#REF!)</f>
        <v>#REF!</v>
      </c>
      <c r="AL3072" s="23" t="e">
        <f>IF(#REF!=0,"",#REF!)</f>
        <v>#REF!</v>
      </c>
      <c r="AM3072" s="19" t="e">
        <f>IF(#REF!=0,"",#REF!)</f>
        <v>#REF!</v>
      </c>
      <c r="AN3072" s="23" t="e">
        <f>IF($AK3072="","",#REF!)</f>
        <v>#REF!</v>
      </c>
      <c r="AO3072" s="23" t="e">
        <f t="shared" si="851"/>
        <v>#REF!</v>
      </c>
      <c r="AP3072" s="19" t="e">
        <f>IF(#REF!=0,"",#REF!)</f>
        <v>#REF!</v>
      </c>
      <c r="AQ3072" s="19" t="e">
        <f>IF(#REF!=0,"",#REF!)</f>
        <v>#REF!</v>
      </c>
      <c r="AR3072" s="19" t="e">
        <f>IF(#REF!=0,"",#REF!)</f>
        <v>#REF!</v>
      </c>
      <c r="AS3072" s="19" t="e">
        <f>#REF!</f>
        <v>#REF!</v>
      </c>
    </row>
    <row r="3073" spans="1:45" ht="19.5" thickTop="1" thickBot="1" x14ac:dyDescent="0.25">
      <c r="K3073" s="19" t="str">
        <f t="shared" si="842"/>
        <v/>
      </c>
      <c r="L3073" s="19">
        <f t="shared" si="852"/>
        <v>10000</v>
      </c>
      <c r="M3073" s="22" t="str">
        <f>TRIM(Data!$N3070)</f>
        <v>Skip Madsen</v>
      </c>
      <c r="N3073" s="22" t="str">
        <f>TRIM(Data!$A3070)</f>
        <v>Skip Madsen</v>
      </c>
      <c r="O3073" s="23">
        <f>IF(Data!$B3070=0,"",Data!$B3070)</f>
        <v>2020</v>
      </c>
      <c r="P3073" s="19" t="str">
        <f>IF(Data!$C3070=0,"",Data!$C3070)</f>
        <v>1</v>
      </c>
      <c r="Q3073" s="23" t="str">
        <f>IF($M3073="","",Data!$E3070)</f>
        <v>L</v>
      </c>
      <c r="R3073" s="23" t="str">
        <f t="shared" si="843"/>
        <v>L</v>
      </c>
      <c r="S3073" s="23" t="str">
        <f t="shared" si="844"/>
        <v>L</v>
      </c>
      <c r="T3073" s="19" t="str">
        <f>IF(Data!$F3070=0,"",Data!$F3070)</f>
        <v>WHITE</v>
      </c>
      <c r="U3073" s="19" t="str">
        <f>IF(Data!$G3070=0,"",Data!$G3070)</f>
        <v/>
      </c>
      <c r="V3073" s="19" t="str">
        <f>IF(Data!$D3070=0,"",Data!$D3070)</f>
        <v/>
      </c>
      <c r="W3073" s="19" t="str">
        <f>Data!$H3070</f>
        <v>Japonica</v>
      </c>
      <c r="Y3073" s="41" t="e">
        <f t="shared" si="839"/>
        <v>#REF!</v>
      </c>
      <c r="Z3073" s="8">
        <f t="shared" si="845"/>
        <v>10000</v>
      </c>
      <c r="AA3073" s="8" t="str">
        <f t="shared" si="846"/>
        <v>Skip Madsen</v>
      </c>
      <c r="AB3073" s="8" t="str">
        <f t="shared" si="847"/>
        <v>L</v>
      </c>
      <c r="AC3073" s="8" t="str">
        <f t="shared" si="848"/>
        <v>WHITE</v>
      </c>
      <c r="AD3073" s="8" t="str">
        <f t="shared" si="853"/>
        <v/>
      </c>
      <c r="AE3073" s="8" t="str">
        <f t="shared" si="849"/>
        <v/>
      </c>
      <c r="AF3073" s="5">
        <f t="shared" si="850"/>
        <v>2020</v>
      </c>
      <c r="AG3073" s="46">
        <v>3070</v>
      </c>
      <c r="AH3073" s="47" t="str">
        <f t="shared" si="840"/>
        <v/>
      </c>
      <c r="AI3073" s="48" t="str">
        <f t="shared" si="841"/>
        <v/>
      </c>
      <c r="AK3073" s="22" t="e">
        <f>TRIM(#REF!)</f>
        <v>#REF!</v>
      </c>
      <c r="AL3073" s="23" t="e">
        <f>IF(#REF!=0,"",#REF!)</f>
        <v>#REF!</v>
      </c>
      <c r="AM3073" s="19" t="e">
        <f>IF(#REF!=0,"",#REF!)</f>
        <v>#REF!</v>
      </c>
      <c r="AN3073" s="23" t="e">
        <f>IF($AK3073="","",#REF!)</f>
        <v>#REF!</v>
      </c>
      <c r="AO3073" s="23" t="e">
        <f t="shared" si="851"/>
        <v>#REF!</v>
      </c>
      <c r="AP3073" s="19" t="e">
        <f>IF(#REF!=0,"",#REF!)</f>
        <v>#REF!</v>
      </c>
      <c r="AQ3073" s="19" t="e">
        <f>IF(#REF!=0,"",#REF!)</f>
        <v>#REF!</v>
      </c>
      <c r="AR3073" s="19" t="e">
        <f>IF(#REF!=0,"",#REF!)</f>
        <v>#REF!</v>
      </c>
      <c r="AS3073" s="19" t="e">
        <f>#REF!</f>
        <v>#REF!</v>
      </c>
    </row>
    <row r="3074" spans="1:45" ht="19.5" thickTop="1" thickBot="1" x14ac:dyDescent="0.25">
      <c r="K3074" s="19" t="str">
        <f t="shared" si="842"/>
        <v/>
      </c>
      <c r="L3074" s="19">
        <f t="shared" si="852"/>
        <v>10000</v>
      </c>
      <c r="M3074" s="22" t="str">
        <f>TRIM(Data!$N3071)</f>
        <v>Skip's Choice</v>
      </c>
      <c r="N3074" s="22" t="str">
        <f>TRIM(Data!$A3071)</f>
        <v>Skip's Choice (R)</v>
      </c>
      <c r="O3074" s="23">
        <f>IF(Data!$B3071=0,"",Data!$B3071)</f>
        <v>2013</v>
      </c>
      <c r="P3074" s="19" t="str">
        <f>IF(Data!$C3071=0,"",Data!$C3071)</f>
        <v>1</v>
      </c>
      <c r="Q3074" s="23" t="str">
        <f>IF($M3074="","",Data!$E3071)</f>
        <v>M</v>
      </c>
      <c r="R3074" s="23" t="str">
        <f t="shared" si="843"/>
        <v>M</v>
      </c>
      <c r="S3074" s="23" t="str">
        <f t="shared" si="844"/>
        <v>M</v>
      </c>
      <c r="T3074" s="19" t="str">
        <f>IF(Data!$F3071=0,"",Data!$F3071)</f>
        <v/>
      </c>
      <c r="U3074" s="19" t="str">
        <f>IF(Data!$G3071=0,"",Data!$G3071)</f>
        <v/>
      </c>
      <c r="V3074" s="19" t="str">
        <f>IF(Data!$D3071=0,"",Data!$D3071)</f>
        <v/>
      </c>
      <c r="W3074" s="19" t="str">
        <f>Data!$H3071</f>
        <v>Reticulata</v>
      </c>
      <c r="Y3074" s="41" t="e">
        <f t="shared" si="839"/>
        <v>#REF!</v>
      </c>
      <c r="Z3074" s="8">
        <f t="shared" si="845"/>
        <v>10000</v>
      </c>
      <c r="AA3074" s="8" t="str">
        <f t="shared" si="846"/>
        <v>Skip's Choice</v>
      </c>
      <c r="AB3074" s="8" t="str">
        <f t="shared" si="847"/>
        <v>M</v>
      </c>
      <c r="AC3074" s="8" t="str">
        <f t="shared" si="848"/>
        <v/>
      </c>
      <c r="AD3074" s="8" t="str">
        <f t="shared" si="853"/>
        <v/>
      </c>
      <c r="AE3074" s="8" t="str">
        <f t="shared" si="849"/>
        <v/>
      </c>
      <c r="AF3074" s="5">
        <f t="shared" si="850"/>
        <v>2013</v>
      </c>
      <c r="AG3074" s="46">
        <v>3071</v>
      </c>
      <c r="AH3074" s="47" t="str">
        <f t="shared" si="840"/>
        <v/>
      </c>
      <c r="AI3074" s="48" t="str">
        <f t="shared" si="841"/>
        <v/>
      </c>
      <c r="AK3074" s="22" t="e">
        <f>TRIM(#REF!)</f>
        <v>#REF!</v>
      </c>
      <c r="AL3074" s="23" t="e">
        <f>IF(#REF!=0,"",#REF!)</f>
        <v>#REF!</v>
      </c>
      <c r="AM3074" s="19" t="e">
        <f>IF(#REF!=0,"",#REF!)</f>
        <v>#REF!</v>
      </c>
      <c r="AN3074" s="23" t="e">
        <f>IF($AK3074="","",#REF!)</f>
        <v>#REF!</v>
      </c>
      <c r="AO3074" s="23" t="e">
        <f t="shared" si="851"/>
        <v>#REF!</v>
      </c>
      <c r="AP3074" s="19" t="e">
        <f>IF(#REF!=0,"",#REF!)</f>
        <v>#REF!</v>
      </c>
      <c r="AQ3074" s="19" t="e">
        <f>IF(#REF!=0,"",#REF!)</f>
        <v>#REF!</v>
      </c>
      <c r="AR3074" s="19" t="e">
        <f>IF(#REF!=0,"",#REF!)</f>
        <v>#REF!</v>
      </c>
      <c r="AS3074" s="19" t="e">
        <f>#REF!</f>
        <v>#REF!</v>
      </c>
    </row>
    <row r="3075" spans="1:45" ht="19.5" thickTop="1" thickBot="1" x14ac:dyDescent="0.25">
      <c r="K3075" s="19" t="str">
        <f t="shared" si="842"/>
        <v/>
      </c>
      <c r="L3075" s="19">
        <f t="shared" si="852"/>
        <v>10000</v>
      </c>
      <c r="M3075" s="22" t="str">
        <f>TRIM(Data!$N3072)</f>
        <v>Skyrocket</v>
      </c>
      <c r="N3075" s="22" t="str">
        <f>TRIM(Data!$A3072)</f>
        <v>Skyrocket</v>
      </c>
      <c r="O3075" s="23">
        <f>IF(Data!$B3072=0,"",Data!$B3072)</f>
        <v>1996</v>
      </c>
      <c r="P3075" s="19" t="str">
        <f>IF(Data!$C3072=0,"",Data!$C3072)</f>
        <v>1</v>
      </c>
      <c r="Q3075" s="23" t="str">
        <f>IF($M3075="","",Data!$E3072)</f>
        <v>L</v>
      </c>
      <c r="R3075" s="23" t="str">
        <f t="shared" si="843"/>
        <v>L</v>
      </c>
      <c r="S3075" s="23" t="str">
        <f t="shared" si="844"/>
        <v>L</v>
      </c>
      <c r="T3075" s="19" t="str">
        <f>IF(Data!$F3072=0,"",Data!$F3072)</f>
        <v/>
      </c>
      <c r="U3075" s="19" t="str">
        <f>IF(Data!$G3072=0,"",Data!$G3072)</f>
        <v/>
      </c>
      <c r="V3075" s="19" t="str">
        <f>IF(Data!$D3072=0,"",Data!$D3072)</f>
        <v/>
      </c>
      <c r="W3075" s="19" t="str">
        <f>Data!$H3072</f>
        <v>Japonica</v>
      </c>
      <c r="Y3075" s="41" t="e">
        <f t="shared" si="839"/>
        <v>#REF!</v>
      </c>
      <c r="Z3075" s="8">
        <f t="shared" si="845"/>
        <v>10000</v>
      </c>
      <c r="AA3075" s="8" t="str">
        <f t="shared" si="846"/>
        <v>Skyrocket</v>
      </c>
      <c r="AB3075" s="8" t="str">
        <f t="shared" si="847"/>
        <v>L</v>
      </c>
      <c r="AC3075" s="8" t="str">
        <f t="shared" si="848"/>
        <v/>
      </c>
      <c r="AD3075" s="8" t="str">
        <f t="shared" si="853"/>
        <v/>
      </c>
      <c r="AE3075" s="8" t="str">
        <f t="shared" si="849"/>
        <v/>
      </c>
      <c r="AF3075" s="5">
        <f t="shared" si="850"/>
        <v>1996</v>
      </c>
      <c r="AG3075" s="46">
        <v>3072</v>
      </c>
      <c r="AH3075" s="47" t="str">
        <f t="shared" si="840"/>
        <v/>
      </c>
      <c r="AI3075" s="48" t="str">
        <f t="shared" si="841"/>
        <v/>
      </c>
      <c r="AK3075" s="22" t="e">
        <f>TRIM(#REF!)</f>
        <v>#REF!</v>
      </c>
      <c r="AL3075" s="23" t="e">
        <f>IF(#REF!=0,"",#REF!)</f>
        <v>#REF!</v>
      </c>
      <c r="AM3075" s="19" t="e">
        <f>IF(#REF!=0,"",#REF!)</f>
        <v>#REF!</v>
      </c>
      <c r="AN3075" s="23" t="e">
        <f>IF($AK3075="","",#REF!)</f>
        <v>#REF!</v>
      </c>
      <c r="AO3075" s="23" t="e">
        <f t="shared" si="851"/>
        <v>#REF!</v>
      </c>
      <c r="AP3075" s="19" t="e">
        <f>IF(#REF!=0,"",#REF!)</f>
        <v>#REF!</v>
      </c>
      <c r="AQ3075" s="19" t="e">
        <f>IF(#REF!=0,"",#REF!)</f>
        <v>#REF!</v>
      </c>
      <c r="AR3075" s="19" t="e">
        <f>IF(#REF!=0,"",#REF!)</f>
        <v>#REF!</v>
      </c>
      <c r="AS3075" s="19" t="e">
        <f>#REF!</f>
        <v>#REF!</v>
      </c>
    </row>
    <row r="3076" spans="1:45" s="27" customFormat="1" ht="19.5" thickTop="1" thickBot="1" x14ac:dyDescent="0.25">
      <c r="A3076" s="1"/>
      <c r="B3076" s="2"/>
      <c r="C3076" s="2"/>
      <c r="D3076" s="1"/>
      <c r="E3076" s="1"/>
      <c r="F3076" s="1"/>
      <c r="G3076" s="1"/>
      <c r="H3076" s="1"/>
      <c r="I3076" s="1"/>
      <c r="J3076" s="1"/>
      <c r="K3076" s="19" t="str">
        <f t="shared" si="842"/>
        <v/>
      </c>
      <c r="L3076" s="19">
        <f t="shared" si="852"/>
        <v>10000</v>
      </c>
      <c r="M3076" s="22" t="str">
        <f>TRIM(Data!$N3073)</f>
        <v>Sleeping Beauty</v>
      </c>
      <c r="N3076" s="22" t="str">
        <f>TRIM(Data!$A3073)</f>
        <v>Sleeping Beauty (R)</v>
      </c>
      <c r="O3076" s="23">
        <f>IF(Data!$B3073=0,"",Data!$B3073)</f>
        <v>2003</v>
      </c>
      <c r="P3076" s="19" t="str">
        <f>IF(Data!$C3073=0,"",Data!$C3073)</f>
        <v/>
      </c>
      <c r="Q3076" s="23" t="str">
        <f>IF($M3076="","",Data!$E3073)</f>
        <v>L</v>
      </c>
      <c r="R3076" s="23" t="str">
        <f t="shared" si="843"/>
        <v>L</v>
      </c>
      <c r="S3076" s="23" t="str">
        <f t="shared" si="844"/>
        <v>L</v>
      </c>
      <c r="T3076" s="19" t="str">
        <f>IF(Data!$F3073=0,"",Data!$F3073)</f>
        <v/>
      </c>
      <c r="U3076" s="19" t="str">
        <f>IF(Data!$G3073=0,"",Data!$G3073)</f>
        <v/>
      </c>
      <c r="V3076" s="19" t="str">
        <f>IF(Data!$D3073=0,"",Data!$D3073)</f>
        <v/>
      </c>
      <c r="W3076" s="19" t="str">
        <f>Data!$H3073</f>
        <v>Reticulata</v>
      </c>
      <c r="X3076" s="8"/>
      <c r="Y3076" s="41" t="e">
        <f t="shared" ref="Y3076:Y3139" si="854">RANK(Z3076,Z$4:Z$3653,1)</f>
        <v>#REF!</v>
      </c>
      <c r="Z3076" s="8">
        <f t="shared" si="845"/>
        <v>10000</v>
      </c>
      <c r="AA3076" s="8" t="str">
        <f t="shared" si="846"/>
        <v>Sleeping Beauty</v>
      </c>
      <c r="AB3076" s="8" t="str">
        <f t="shared" si="847"/>
        <v>L</v>
      </c>
      <c r="AC3076" s="8" t="str">
        <f t="shared" si="848"/>
        <v/>
      </c>
      <c r="AD3076" s="8" t="str">
        <f t="shared" si="853"/>
        <v/>
      </c>
      <c r="AE3076" s="8" t="str">
        <f t="shared" si="849"/>
        <v/>
      </c>
      <c r="AF3076" s="5">
        <f t="shared" si="850"/>
        <v>2003</v>
      </c>
      <c r="AG3076" s="46">
        <v>3073</v>
      </c>
      <c r="AH3076" s="47" t="str">
        <f t="shared" ref="AH3076:AH3139" si="855">IF(ISERROR(VLOOKUP($AG3076,$Y$4:$AE$3653,2,FALSE)),"",VLOOKUP($AG3076,$Y$4:$AE$3653,3,FALSE))</f>
        <v/>
      </c>
      <c r="AI3076" s="48" t="str">
        <f t="shared" ref="AI3076:AI3139" si="856">IF(ISERROR(VLOOKUP($AG3076,$Y$4:$AE$3653,2,FALSE)),"",VLOOKUP($AG3076,$Y$4:$AF$3653,8,FALSE))</f>
        <v/>
      </c>
      <c r="AK3076" s="22" t="e">
        <f>TRIM(#REF!)</f>
        <v>#REF!</v>
      </c>
      <c r="AL3076" s="23" t="e">
        <f>IF(#REF!=0,"",#REF!)</f>
        <v>#REF!</v>
      </c>
      <c r="AM3076" s="19" t="e">
        <f>IF(#REF!=0,"",#REF!)</f>
        <v>#REF!</v>
      </c>
      <c r="AN3076" s="23" t="e">
        <f>IF($AK3076="","",#REF!)</f>
        <v>#REF!</v>
      </c>
      <c r="AO3076" s="23" t="e">
        <f t="shared" si="851"/>
        <v>#REF!</v>
      </c>
      <c r="AP3076" s="19" t="e">
        <f>IF(#REF!=0,"",#REF!)</f>
        <v>#REF!</v>
      </c>
      <c r="AQ3076" s="19" t="e">
        <f>IF(#REF!=0,"",#REF!)</f>
        <v>#REF!</v>
      </c>
      <c r="AR3076" s="19" t="e">
        <f>IF(#REF!=0,"",#REF!)</f>
        <v>#REF!</v>
      </c>
      <c r="AS3076" s="19" t="e">
        <f>#REF!</f>
        <v>#REF!</v>
      </c>
    </row>
    <row r="3077" spans="1:45" ht="19.5" thickTop="1" thickBot="1" x14ac:dyDescent="0.25">
      <c r="K3077" s="19" t="str">
        <f t="shared" ref="K3077:K3140" si="857">IF(L3077=10000,"",RANK(L3077,$L$4:$L$3653,1))</f>
        <v/>
      </c>
      <c r="L3077" s="19">
        <f t="shared" si="852"/>
        <v>10000</v>
      </c>
      <c r="M3077" s="22" t="str">
        <f>TRIM(Data!$N3074)</f>
        <v>Slim ‘n Trim</v>
      </c>
      <c r="N3077" s="22" t="str">
        <f>TRIM(Data!$A3074)</f>
        <v>Slim ‘n Trim (Sasanqua)</v>
      </c>
      <c r="O3077" s="23">
        <f>IF(Data!$B3074=0,"",Data!$B3074)</f>
        <v>2002</v>
      </c>
      <c r="P3077" s="19" t="str">
        <f>IF(Data!$C3074=0,"",Data!$C3074)</f>
        <v/>
      </c>
      <c r="Q3077" s="23" t="str">
        <f>IF($M3077="","",Data!$E3074)</f>
        <v>M</v>
      </c>
      <c r="R3077" s="23" t="str">
        <f t="shared" ref="R3077:R3140" si="858">IF($M3077="","",IF($Q3077="Min","Min",IF($Q3077="Min-S",IF($J$1=1,"S","Min"),IF(OR($Q3077="S",$Q3077="S-M"),"S",IF(OR($Q3077="M",$Q3077="M-L"),"M",IF(OR($Q3077="L",$Q3077="L-VL"),"L",IF($Q3077="VL","VL")))))))</f>
        <v>M</v>
      </c>
      <c r="S3077" s="23" t="str">
        <f t="shared" ref="S3077:S3140" si="859">IF($J$1=1,$R3077,$Q3077)</f>
        <v>M</v>
      </c>
      <c r="T3077" s="19" t="str">
        <f>IF(Data!$F3074=0,"",Data!$F3074)</f>
        <v/>
      </c>
      <c r="U3077" s="19" t="str">
        <f>IF(Data!$G3074=0,"",Data!$G3074)</f>
        <v/>
      </c>
      <c r="V3077" s="19" t="str">
        <f>IF(Data!$D3074=0,"",Data!$D3074)</f>
        <v/>
      </c>
      <c r="W3077" s="19" t="str">
        <f>Data!$H3074</f>
        <v>Sasanqua</v>
      </c>
      <c r="Y3077" s="41" t="e">
        <f t="shared" si="854"/>
        <v>#REF!</v>
      </c>
      <c r="Z3077" s="8">
        <f t="shared" ref="Z3077:Z3140" si="860">IF($V3077="ANTIQUE",IF($W3077="Japonica",ROW(),10000),10000)</f>
        <v>10000</v>
      </c>
      <c r="AA3077" s="8" t="str">
        <f t="shared" ref="AA3077:AA3140" si="861">$M3077</f>
        <v>Slim ‘n Trim</v>
      </c>
      <c r="AB3077" s="8" t="str">
        <f t="shared" ref="AB3077:AB3140" si="862">$R3077</f>
        <v>M</v>
      </c>
      <c r="AC3077" s="8" t="str">
        <f t="shared" ref="AC3077:AC3140" si="863">$T3077</f>
        <v/>
      </c>
      <c r="AD3077" s="8" t="str">
        <f t="shared" si="853"/>
        <v/>
      </c>
      <c r="AE3077" s="8" t="str">
        <f t="shared" ref="AE3077:AE3140" si="864">$V3077</f>
        <v/>
      </c>
      <c r="AF3077" s="5">
        <f t="shared" ref="AF3077:AF3140" si="865">$O3077</f>
        <v>2002</v>
      </c>
      <c r="AG3077" s="46">
        <v>3074</v>
      </c>
      <c r="AH3077" s="47" t="str">
        <f t="shared" si="855"/>
        <v/>
      </c>
      <c r="AI3077" s="48" t="str">
        <f t="shared" si="856"/>
        <v/>
      </c>
      <c r="AK3077" s="22" t="e">
        <f>TRIM(#REF!)</f>
        <v>#REF!</v>
      </c>
      <c r="AL3077" s="23" t="e">
        <f>IF(#REF!=0,"",#REF!)</f>
        <v>#REF!</v>
      </c>
      <c r="AM3077" s="19" t="e">
        <f>IF(#REF!=0,"",#REF!)</f>
        <v>#REF!</v>
      </c>
      <c r="AN3077" s="23" t="e">
        <f>IF($AK3077="","",#REF!)</f>
        <v>#REF!</v>
      </c>
      <c r="AO3077" s="23" t="e">
        <f t="shared" ref="AO3077:AO3140" si="866">IF($AK3077="","",IF($AN3077="Min","Min",IF($AN3077="Min-S",IF($J$1=1,"S","Min"),IF(OR($AN3077="S",$AN3077="S-M"),"S",IF(OR($AN3077="M",$AN3077="M-L"),"M",IF(OR($AN3077="L",$AN3077="L-VL"),"L",IF($AN3077="VL","VL")))))))</f>
        <v>#REF!</v>
      </c>
      <c r="AP3077" s="19" t="e">
        <f>IF(#REF!=0,"",#REF!)</f>
        <v>#REF!</v>
      </c>
      <c r="AQ3077" s="19" t="e">
        <f>IF(#REF!=0,"",#REF!)</f>
        <v>#REF!</v>
      </c>
      <c r="AR3077" s="19" t="e">
        <f>IF(#REF!=0,"",#REF!)</f>
        <v>#REF!</v>
      </c>
      <c r="AS3077" s="19" t="e">
        <f>#REF!</f>
        <v>#REF!</v>
      </c>
    </row>
    <row r="3078" spans="1:45" ht="19.5" thickTop="1" thickBot="1" x14ac:dyDescent="0.25">
      <c r="K3078" s="19" t="str">
        <f t="shared" si="857"/>
        <v/>
      </c>
      <c r="L3078" s="19">
        <f t="shared" si="852"/>
        <v>10000</v>
      </c>
      <c r="M3078" s="22" t="str">
        <f>TRIM(Data!$N3075)</f>
        <v>Small Slam</v>
      </c>
      <c r="N3078" s="22" t="str">
        <f>TRIM(Data!$A3075)</f>
        <v>Small Slam</v>
      </c>
      <c r="O3078" s="23">
        <f>IF(Data!$B3075=0,"",Data!$B3075)</f>
        <v>1999</v>
      </c>
      <c r="P3078" s="19" t="str">
        <f>IF(Data!$C3075=0,"",Data!$C3075)</f>
        <v>1</v>
      </c>
      <c r="Q3078" s="23" t="str">
        <f>IF($M3078="","",Data!$E3075)</f>
        <v>Min-S</v>
      </c>
      <c r="R3078" s="23" t="str">
        <f t="shared" si="858"/>
        <v>S</v>
      </c>
      <c r="S3078" s="23" t="str">
        <f t="shared" si="859"/>
        <v>S</v>
      </c>
      <c r="T3078" s="19" t="str">
        <f>IF(Data!$F3075=0,"",Data!$F3075)</f>
        <v/>
      </c>
      <c r="U3078" s="19" t="str">
        <f>IF(Data!$G3075=0,"",Data!$G3075)</f>
        <v/>
      </c>
      <c r="V3078" s="19" t="str">
        <f>IF(Data!$D3075=0,"",Data!$D3075)</f>
        <v/>
      </c>
      <c r="W3078" s="19" t="str">
        <f>Data!$H3075</f>
        <v>Japonica</v>
      </c>
      <c r="Y3078" s="41" t="e">
        <f t="shared" si="854"/>
        <v>#REF!</v>
      </c>
      <c r="Z3078" s="8">
        <f t="shared" si="860"/>
        <v>10000</v>
      </c>
      <c r="AA3078" s="8" t="str">
        <f t="shared" si="861"/>
        <v>Small Slam</v>
      </c>
      <c r="AB3078" s="8" t="str">
        <f t="shared" si="862"/>
        <v>S</v>
      </c>
      <c r="AC3078" s="8" t="str">
        <f t="shared" si="863"/>
        <v/>
      </c>
      <c r="AD3078" s="8" t="str">
        <f t="shared" si="853"/>
        <v/>
      </c>
      <c r="AE3078" s="8" t="str">
        <f t="shared" si="864"/>
        <v/>
      </c>
      <c r="AF3078" s="5">
        <f t="shared" si="865"/>
        <v>1999</v>
      </c>
      <c r="AG3078" s="46">
        <v>3075</v>
      </c>
      <c r="AH3078" s="47" t="str">
        <f t="shared" si="855"/>
        <v/>
      </c>
      <c r="AI3078" s="48" t="str">
        <f t="shared" si="856"/>
        <v/>
      </c>
      <c r="AK3078" s="22" t="e">
        <f>TRIM(#REF!)</f>
        <v>#REF!</v>
      </c>
      <c r="AL3078" s="23" t="e">
        <f>IF(#REF!=0,"",#REF!)</f>
        <v>#REF!</v>
      </c>
      <c r="AM3078" s="19" t="e">
        <f>IF(#REF!=0,"",#REF!)</f>
        <v>#REF!</v>
      </c>
      <c r="AN3078" s="23" t="e">
        <f>IF($AK3078="","",#REF!)</f>
        <v>#REF!</v>
      </c>
      <c r="AO3078" s="23" t="e">
        <f t="shared" si="866"/>
        <v>#REF!</v>
      </c>
      <c r="AP3078" s="19" t="e">
        <f>IF(#REF!=0,"",#REF!)</f>
        <v>#REF!</v>
      </c>
      <c r="AQ3078" s="19" t="e">
        <f>IF(#REF!=0,"",#REF!)</f>
        <v>#REF!</v>
      </c>
      <c r="AR3078" s="19" t="e">
        <f>IF(#REF!=0,"",#REF!)</f>
        <v>#REF!</v>
      </c>
      <c r="AS3078" s="19" t="e">
        <f>#REF!</f>
        <v>#REF!</v>
      </c>
    </row>
    <row r="3079" spans="1:45" ht="19.5" thickTop="1" thickBot="1" x14ac:dyDescent="0.25">
      <c r="K3079" s="19" t="str">
        <f t="shared" si="857"/>
        <v/>
      </c>
      <c r="L3079" s="19">
        <f t="shared" si="852"/>
        <v>10000</v>
      </c>
      <c r="M3079" s="22" t="str">
        <f>TRIM(Data!$N3076)</f>
        <v>Smoke Ring</v>
      </c>
      <c r="N3079" s="22" t="str">
        <f>TRIM(Data!$A3076)</f>
        <v>Smoke Ring</v>
      </c>
      <c r="O3079" s="23">
        <f>IF(Data!$B3076=0,"",Data!$B3076)</f>
        <v>2005</v>
      </c>
      <c r="P3079" s="19" t="str">
        <f>IF(Data!$C3076=0,"",Data!$C3076)</f>
        <v/>
      </c>
      <c r="Q3079" s="23" t="str">
        <f>IF($M3079="","",Data!$E3076)</f>
        <v>M</v>
      </c>
      <c r="R3079" s="23" t="str">
        <f t="shared" si="858"/>
        <v>M</v>
      </c>
      <c r="S3079" s="23" t="str">
        <f t="shared" si="859"/>
        <v>M</v>
      </c>
      <c r="T3079" s="19" t="str">
        <f>IF(Data!$F3076=0,"",Data!$F3076)</f>
        <v/>
      </c>
      <c r="U3079" s="19" t="str">
        <f>IF(Data!$G3076=0,"",Data!$G3076)</f>
        <v/>
      </c>
      <c r="V3079" s="19" t="str">
        <f>IF(Data!$D3076=0,"",Data!$D3076)</f>
        <v/>
      </c>
      <c r="W3079" s="19" t="str">
        <f>Data!$H3076</f>
        <v>Japonica</v>
      </c>
      <c r="Y3079" s="41" t="e">
        <f t="shared" si="854"/>
        <v>#REF!</v>
      </c>
      <c r="Z3079" s="8">
        <f t="shared" si="860"/>
        <v>10000</v>
      </c>
      <c r="AA3079" s="8" t="str">
        <f t="shared" si="861"/>
        <v>Smoke Ring</v>
      </c>
      <c r="AB3079" s="8" t="str">
        <f t="shared" si="862"/>
        <v>M</v>
      </c>
      <c r="AC3079" s="8" t="str">
        <f t="shared" si="863"/>
        <v/>
      </c>
      <c r="AD3079" s="8" t="str">
        <f t="shared" si="853"/>
        <v/>
      </c>
      <c r="AE3079" s="8" t="str">
        <f t="shared" si="864"/>
        <v/>
      </c>
      <c r="AF3079" s="5">
        <f t="shared" si="865"/>
        <v>2005</v>
      </c>
      <c r="AG3079" s="46">
        <v>3076</v>
      </c>
      <c r="AH3079" s="47" t="str">
        <f t="shared" si="855"/>
        <v/>
      </c>
      <c r="AI3079" s="48" t="str">
        <f t="shared" si="856"/>
        <v/>
      </c>
      <c r="AK3079" s="22" t="e">
        <f>TRIM(#REF!)</f>
        <v>#REF!</v>
      </c>
      <c r="AL3079" s="23" t="e">
        <f>IF(#REF!=0,"",#REF!)</f>
        <v>#REF!</v>
      </c>
      <c r="AM3079" s="19" t="e">
        <f>IF(#REF!=0,"",#REF!)</f>
        <v>#REF!</v>
      </c>
      <c r="AN3079" s="23" t="e">
        <f>IF($AK3079="","",#REF!)</f>
        <v>#REF!</v>
      </c>
      <c r="AO3079" s="23" t="e">
        <f t="shared" si="866"/>
        <v>#REF!</v>
      </c>
      <c r="AP3079" s="19" t="e">
        <f>IF(#REF!=0,"",#REF!)</f>
        <v>#REF!</v>
      </c>
      <c r="AQ3079" s="19" t="e">
        <f>IF(#REF!=0,"",#REF!)</f>
        <v>#REF!</v>
      </c>
      <c r="AR3079" s="19" t="e">
        <f>IF(#REF!=0,"",#REF!)</f>
        <v>#REF!</v>
      </c>
      <c r="AS3079" s="19" t="e">
        <f>#REF!</f>
        <v>#REF!</v>
      </c>
    </row>
    <row r="3080" spans="1:45" ht="19.5" thickTop="1" thickBot="1" x14ac:dyDescent="0.25">
      <c r="K3080" s="19" t="str">
        <f t="shared" si="857"/>
        <v/>
      </c>
      <c r="L3080" s="19">
        <f t="shared" si="852"/>
        <v>10000</v>
      </c>
      <c r="M3080" s="22" t="str">
        <f>TRIM(Data!$N3077)</f>
        <v>Snow Chan</v>
      </c>
      <c r="N3080" s="22" t="str">
        <f>TRIM(Data!$A3077)</f>
        <v>Snow Chan (White Elegans)</v>
      </c>
      <c r="O3080" s="23">
        <f>IF(Data!$B3077=0,"",Data!$B3077)</f>
        <v>1957</v>
      </c>
      <c r="P3080" s="19" t="str">
        <f>IF(Data!$C3077=0,"",Data!$C3077)</f>
        <v>1</v>
      </c>
      <c r="Q3080" s="23" t="str">
        <f>IF($M3080="","",Data!$E3077)</f>
        <v>L-VL</v>
      </c>
      <c r="R3080" s="23" t="str">
        <f t="shared" si="858"/>
        <v>L</v>
      </c>
      <c r="S3080" s="23" t="str">
        <f t="shared" si="859"/>
        <v>L</v>
      </c>
      <c r="T3080" s="19" t="str">
        <f>IF(Data!$F3077=0,"",Data!$F3077)</f>
        <v>WHITE</v>
      </c>
      <c r="U3080" s="19" t="str">
        <f>IF(Data!$G3077=0,"",Data!$G3077)</f>
        <v/>
      </c>
      <c r="V3080" s="19" t="str">
        <f>IF(Data!$D3077=0,"",Data!$D3077)</f>
        <v/>
      </c>
      <c r="W3080" s="19" t="str">
        <f>Data!$H3077</f>
        <v>Japonica</v>
      </c>
      <c r="Y3080" s="41" t="e">
        <f t="shared" si="854"/>
        <v>#REF!</v>
      </c>
      <c r="Z3080" s="8">
        <f t="shared" si="860"/>
        <v>10000</v>
      </c>
      <c r="AA3080" s="8" t="str">
        <f t="shared" si="861"/>
        <v>Snow Chan</v>
      </c>
      <c r="AB3080" s="8" t="str">
        <f t="shared" si="862"/>
        <v>L</v>
      </c>
      <c r="AC3080" s="8" t="str">
        <f t="shared" si="863"/>
        <v>WHITE</v>
      </c>
      <c r="AD3080" s="8" t="str">
        <f t="shared" si="853"/>
        <v/>
      </c>
      <c r="AE3080" s="8" t="str">
        <f t="shared" si="864"/>
        <v/>
      </c>
      <c r="AF3080" s="5">
        <f t="shared" si="865"/>
        <v>1957</v>
      </c>
      <c r="AG3080" s="46">
        <v>3077</v>
      </c>
      <c r="AH3080" s="47" t="str">
        <f t="shared" si="855"/>
        <v/>
      </c>
      <c r="AI3080" s="48" t="str">
        <f t="shared" si="856"/>
        <v/>
      </c>
      <c r="AK3080" s="22" t="e">
        <f>TRIM(#REF!)</f>
        <v>#REF!</v>
      </c>
      <c r="AL3080" s="23" t="e">
        <f>IF(#REF!=0,"",#REF!)</f>
        <v>#REF!</v>
      </c>
      <c r="AM3080" s="19" t="e">
        <f>IF(#REF!=0,"",#REF!)</f>
        <v>#REF!</v>
      </c>
      <c r="AN3080" s="23" t="e">
        <f>IF($AK3080="","",#REF!)</f>
        <v>#REF!</v>
      </c>
      <c r="AO3080" s="23" t="e">
        <f t="shared" si="866"/>
        <v>#REF!</v>
      </c>
      <c r="AP3080" s="19" t="e">
        <f>IF(#REF!=0,"",#REF!)</f>
        <v>#REF!</v>
      </c>
      <c r="AQ3080" s="19" t="e">
        <f>IF(#REF!=0,"",#REF!)</f>
        <v>#REF!</v>
      </c>
      <c r="AR3080" s="19" t="e">
        <f>IF(#REF!=0,"",#REF!)</f>
        <v>#REF!</v>
      </c>
      <c r="AS3080" s="19" t="e">
        <f>#REF!</f>
        <v>#REF!</v>
      </c>
    </row>
    <row r="3081" spans="1:45" ht="19.5" thickTop="1" thickBot="1" x14ac:dyDescent="0.25">
      <c r="K3081" s="19" t="str">
        <f t="shared" si="857"/>
        <v/>
      </c>
      <c r="L3081" s="19">
        <f t="shared" si="852"/>
        <v>10000</v>
      </c>
      <c r="M3081" s="22" t="str">
        <f>TRIM(Data!$N3078)</f>
        <v>Snow Drop Cascade</v>
      </c>
      <c r="N3081" s="22" t="str">
        <f>TRIM(Data!$A3078)</f>
        <v>Snow Drop Cascade (H)</v>
      </c>
      <c r="O3081" s="23">
        <f>IF(Data!$B3078=0,"",Data!$B3078)</f>
        <v>2005</v>
      </c>
      <c r="P3081" s="19" t="str">
        <f>IF(Data!$C3078=0,"",Data!$C3078)</f>
        <v/>
      </c>
      <c r="Q3081" s="23" t="str">
        <f>IF($M3081="","",Data!$E3078)</f>
        <v>Min</v>
      </c>
      <c r="R3081" s="23" t="str">
        <f t="shared" si="858"/>
        <v>Min</v>
      </c>
      <c r="S3081" s="23" t="str">
        <f t="shared" si="859"/>
        <v>Min</v>
      </c>
      <c r="T3081" s="19" t="str">
        <f>IF(Data!$F3078=0,"",Data!$F3078)</f>
        <v/>
      </c>
      <c r="U3081" s="19" t="str">
        <f>IF(Data!$G3078=0,"",Data!$G3078)</f>
        <v/>
      </c>
      <c r="V3081" s="19" t="str">
        <f>IF(Data!$D3078=0,"",Data!$D3078)</f>
        <v/>
      </c>
      <c r="W3081" s="19" t="str">
        <f>Data!$H3078</f>
        <v>NRH</v>
      </c>
      <c r="Y3081" s="41" t="e">
        <f t="shared" si="854"/>
        <v>#REF!</v>
      </c>
      <c r="Z3081" s="8">
        <f t="shared" si="860"/>
        <v>10000</v>
      </c>
      <c r="AA3081" s="8" t="str">
        <f t="shared" si="861"/>
        <v>Snow Drop Cascade</v>
      </c>
      <c r="AB3081" s="8" t="str">
        <f t="shared" si="862"/>
        <v>Min</v>
      </c>
      <c r="AC3081" s="8" t="str">
        <f t="shared" si="863"/>
        <v/>
      </c>
      <c r="AD3081" s="8" t="str">
        <f t="shared" si="853"/>
        <v/>
      </c>
      <c r="AE3081" s="8" t="str">
        <f t="shared" si="864"/>
        <v/>
      </c>
      <c r="AF3081" s="5">
        <f t="shared" si="865"/>
        <v>2005</v>
      </c>
      <c r="AG3081" s="46">
        <v>3078</v>
      </c>
      <c r="AH3081" s="47" t="str">
        <f t="shared" si="855"/>
        <v/>
      </c>
      <c r="AI3081" s="48" t="str">
        <f t="shared" si="856"/>
        <v/>
      </c>
      <c r="AK3081" s="22" t="e">
        <f>TRIM(#REF!)</f>
        <v>#REF!</v>
      </c>
      <c r="AL3081" s="23" t="e">
        <f>IF(#REF!=0,"",#REF!)</f>
        <v>#REF!</v>
      </c>
      <c r="AM3081" s="19" t="e">
        <f>IF(#REF!=0,"",#REF!)</f>
        <v>#REF!</v>
      </c>
      <c r="AN3081" s="23" t="e">
        <f>IF($AK3081="","",#REF!)</f>
        <v>#REF!</v>
      </c>
      <c r="AO3081" s="23" t="e">
        <f t="shared" si="866"/>
        <v>#REF!</v>
      </c>
      <c r="AP3081" s="19" t="e">
        <f>IF(#REF!=0,"",#REF!)</f>
        <v>#REF!</v>
      </c>
      <c r="AQ3081" s="19" t="e">
        <f>IF(#REF!=0,"",#REF!)</f>
        <v>#REF!</v>
      </c>
      <c r="AR3081" s="19" t="e">
        <f>IF(#REF!=0,"",#REF!)</f>
        <v>#REF!</v>
      </c>
      <c r="AS3081" s="19" t="e">
        <f>#REF!</f>
        <v>#REF!</v>
      </c>
    </row>
    <row r="3082" spans="1:45" ht="19.5" thickTop="1" thickBot="1" x14ac:dyDescent="0.25">
      <c r="K3082" s="19" t="str">
        <f t="shared" si="857"/>
        <v/>
      </c>
      <c r="L3082" s="19">
        <f t="shared" si="852"/>
        <v>10000</v>
      </c>
      <c r="M3082" s="22" t="str">
        <f>TRIM(Data!$N3079)</f>
        <v>Snow Fairy</v>
      </c>
      <c r="N3082" s="22" t="str">
        <f>TRIM(Data!$A3079)</f>
        <v>Snow Fairy</v>
      </c>
      <c r="O3082" s="23">
        <f>IF(Data!$B3079=0,"",Data!$B3079)</f>
        <v>1963</v>
      </c>
      <c r="P3082" s="19" t="str">
        <f>IF(Data!$C3079=0,"",Data!$C3079)</f>
        <v>1</v>
      </c>
      <c r="Q3082" s="23" t="str">
        <f>IF($M3082="","",Data!$E3079)</f>
        <v>S</v>
      </c>
      <c r="R3082" s="23" t="str">
        <f t="shared" si="858"/>
        <v>S</v>
      </c>
      <c r="S3082" s="23" t="str">
        <f t="shared" si="859"/>
        <v>S</v>
      </c>
      <c r="T3082" s="19" t="str">
        <f>IF(Data!$F3079=0,"",Data!$F3079)</f>
        <v>WHITE</v>
      </c>
      <c r="U3082" s="19" t="str">
        <f>IF(Data!$G3079=0,"",Data!$G3079)</f>
        <v/>
      </c>
      <c r="V3082" s="19" t="str">
        <f>IF(Data!$D3079=0,"",Data!$D3079)</f>
        <v/>
      </c>
      <c r="W3082" s="19" t="str">
        <f>Data!$H3079</f>
        <v>Japonica</v>
      </c>
      <c r="Y3082" s="41" t="e">
        <f t="shared" si="854"/>
        <v>#REF!</v>
      </c>
      <c r="Z3082" s="8">
        <f t="shared" si="860"/>
        <v>10000</v>
      </c>
      <c r="AA3082" s="8" t="str">
        <f t="shared" si="861"/>
        <v>Snow Fairy</v>
      </c>
      <c r="AB3082" s="8" t="str">
        <f t="shared" si="862"/>
        <v>S</v>
      </c>
      <c r="AC3082" s="8" t="str">
        <f t="shared" si="863"/>
        <v>WHITE</v>
      </c>
      <c r="AD3082" s="8" t="str">
        <f t="shared" si="853"/>
        <v/>
      </c>
      <c r="AE3082" s="8" t="str">
        <f t="shared" si="864"/>
        <v/>
      </c>
      <c r="AF3082" s="5">
        <f t="shared" si="865"/>
        <v>1963</v>
      </c>
      <c r="AG3082" s="46">
        <v>3079</v>
      </c>
      <c r="AH3082" s="47" t="str">
        <f t="shared" si="855"/>
        <v/>
      </c>
      <c r="AI3082" s="48" t="str">
        <f t="shared" si="856"/>
        <v/>
      </c>
      <c r="AK3082" s="22" t="e">
        <f>TRIM(#REF!)</f>
        <v>#REF!</v>
      </c>
      <c r="AL3082" s="23" t="e">
        <f>IF(#REF!=0,"",#REF!)</f>
        <v>#REF!</v>
      </c>
      <c r="AM3082" s="19" t="e">
        <f>IF(#REF!=0,"",#REF!)</f>
        <v>#REF!</v>
      </c>
      <c r="AN3082" s="23" t="e">
        <f>IF($AK3082="","",#REF!)</f>
        <v>#REF!</v>
      </c>
      <c r="AO3082" s="23" t="e">
        <f t="shared" si="866"/>
        <v>#REF!</v>
      </c>
      <c r="AP3082" s="19" t="e">
        <f>IF(#REF!=0,"",#REF!)</f>
        <v>#REF!</v>
      </c>
      <c r="AQ3082" s="19" t="e">
        <f>IF(#REF!=0,"",#REF!)</f>
        <v>#REF!</v>
      </c>
      <c r="AR3082" s="19" t="e">
        <f>IF(#REF!=0,"",#REF!)</f>
        <v>#REF!</v>
      </c>
      <c r="AS3082" s="19" t="e">
        <f>#REF!</f>
        <v>#REF!</v>
      </c>
    </row>
    <row r="3083" spans="1:45" ht="19.5" thickTop="1" thickBot="1" x14ac:dyDescent="0.25">
      <c r="K3083" s="19" t="str">
        <f t="shared" si="857"/>
        <v/>
      </c>
      <c r="L3083" s="19">
        <f t="shared" si="852"/>
        <v>10000</v>
      </c>
      <c r="M3083" s="22" t="str">
        <f>TRIM(Data!$N3080)</f>
        <v>Snow Flurry</v>
      </c>
      <c r="N3083" s="22" t="str">
        <f>TRIM(Data!$A3080)</f>
        <v>Snow Flurry (H)</v>
      </c>
      <c r="O3083" s="23">
        <f>IF(Data!$B3080=0,"",Data!$B3080)</f>
        <v>1986</v>
      </c>
      <c r="P3083" s="19" t="str">
        <f>IF(Data!$C3080=0,"",Data!$C3080)</f>
        <v>1</v>
      </c>
      <c r="Q3083" s="23" t="str">
        <f>IF($M3083="","",Data!$E3080)</f>
        <v>S</v>
      </c>
      <c r="R3083" s="23" t="str">
        <f t="shared" si="858"/>
        <v>S</v>
      </c>
      <c r="S3083" s="23" t="str">
        <f t="shared" si="859"/>
        <v>S</v>
      </c>
      <c r="T3083" s="19" t="str">
        <f>IF(Data!$F3080=0,"",Data!$F3080)</f>
        <v>WHITE</v>
      </c>
      <c r="U3083" s="19" t="str">
        <f>IF(Data!$G3080=0,"",Data!$G3080)</f>
        <v/>
      </c>
      <c r="V3083" s="19" t="str">
        <f>IF(Data!$D3080=0,"",Data!$D3080)</f>
        <v/>
      </c>
      <c r="W3083" s="19" t="str">
        <f>Data!$H3080</f>
        <v>NRH</v>
      </c>
      <c r="Y3083" s="41" t="e">
        <f t="shared" si="854"/>
        <v>#REF!</v>
      </c>
      <c r="Z3083" s="8">
        <f t="shared" si="860"/>
        <v>10000</v>
      </c>
      <c r="AA3083" s="8" t="str">
        <f t="shared" si="861"/>
        <v>Snow Flurry</v>
      </c>
      <c r="AB3083" s="8" t="str">
        <f t="shared" si="862"/>
        <v>S</v>
      </c>
      <c r="AC3083" s="8" t="str">
        <f t="shared" si="863"/>
        <v>WHITE</v>
      </c>
      <c r="AD3083" s="8" t="str">
        <f t="shared" si="853"/>
        <v/>
      </c>
      <c r="AE3083" s="8" t="str">
        <f t="shared" si="864"/>
        <v/>
      </c>
      <c r="AF3083" s="5">
        <f t="shared" si="865"/>
        <v>1986</v>
      </c>
      <c r="AG3083" s="46">
        <v>3080</v>
      </c>
      <c r="AH3083" s="47" t="str">
        <f t="shared" si="855"/>
        <v/>
      </c>
      <c r="AI3083" s="48" t="str">
        <f t="shared" si="856"/>
        <v/>
      </c>
      <c r="AK3083" s="22" t="e">
        <f>TRIM(#REF!)</f>
        <v>#REF!</v>
      </c>
      <c r="AL3083" s="23" t="e">
        <f>IF(#REF!=0,"",#REF!)</f>
        <v>#REF!</v>
      </c>
      <c r="AM3083" s="19" t="e">
        <f>IF(#REF!=0,"",#REF!)</f>
        <v>#REF!</v>
      </c>
      <c r="AN3083" s="23" t="e">
        <f>IF($AK3083="","",#REF!)</f>
        <v>#REF!</v>
      </c>
      <c r="AO3083" s="23" t="e">
        <f t="shared" si="866"/>
        <v>#REF!</v>
      </c>
      <c r="AP3083" s="19" t="e">
        <f>IF(#REF!=0,"",#REF!)</f>
        <v>#REF!</v>
      </c>
      <c r="AQ3083" s="19" t="e">
        <f>IF(#REF!=0,"",#REF!)</f>
        <v>#REF!</v>
      </c>
      <c r="AR3083" s="19" t="e">
        <f>IF(#REF!=0,"",#REF!)</f>
        <v>#REF!</v>
      </c>
      <c r="AS3083" s="19" t="e">
        <f>#REF!</f>
        <v>#REF!</v>
      </c>
    </row>
    <row r="3084" spans="1:45" ht="19.5" thickTop="1" thickBot="1" x14ac:dyDescent="0.25">
      <c r="K3084" s="19" t="str">
        <f t="shared" si="857"/>
        <v/>
      </c>
      <c r="L3084" s="19">
        <f t="shared" si="852"/>
        <v>10000</v>
      </c>
      <c r="M3084" s="22" t="str">
        <f>TRIM(Data!$N3081)</f>
        <v>Snow Lady</v>
      </c>
      <c r="N3084" s="22" t="str">
        <f>TRIM(Data!$A3081)</f>
        <v>Snow Lady</v>
      </c>
      <c r="O3084" s="23">
        <f>IF(Data!$B3081=0,"",Data!$B3081)</f>
        <v>1995</v>
      </c>
      <c r="P3084" s="19" t="str">
        <f>IF(Data!$C3081=0,"",Data!$C3081)</f>
        <v>1</v>
      </c>
      <c r="Q3084" s="23" t="str">
        <f>IF($M3084="","",Data!$E3081)</f>
        <v>L</v>
      </c>
      <c r="R3084" s="23" t="str">
        <f t="shared" si="858"/>
        <v>L</v>
      </c>
      <c r="S3084" s="23" t="str">
        <f t="shared" si="859"/>
        <v>L</v>
      </c>
      <c r="T3084" s="19" t="str">
        <f>IF(Data!$F3081=0,"",Data!$F3081)</f>
        <v>WHITE</v>
      </c>
      <c r="U3084" s="19" t="str">
        <f>IF(Data!$G3081=0,"",Data!$G3081)</f>
        <v/>
      </c>
      <c r="V3084" s="19" t="str">
        <f>IF(Data!$D3081=0,"",Data!$D3081)</f>
        <v/>
      </c>
      <c r="W3084" s="19" t="str">
        <f>Data!$H3081</f>
        <v>Japonica</v>
      </c>
      <c r="Y3084" s="41" t="e">
        <f t="shared" si="854"/>
        <v>#REF!</v>
      </c>
      <c r="Z3084" s="8">
        <f t="shared" si="860"/>
        <v>10000</v>
      </c>
      <c r="AA3084" s="8" t="str">
        <f t="shared" si="861"/>
        <v>Snow Lady</v>
      </c>
      <c r="AB3084" s="8" t="str">
        <f t="shared" si="862"/>
        <v>L</v>
      </c>
      <c r="AC3084" s="8" t="str">
        <f t="shared" si="863"/>
        <v>WHITE</v>
      </c>
      <c r="AD3084" s="8" t="str">
        <f t="shared" si="853"/>
        <v/>
      </c>
      <c r="AE3084" s="8" t="str">
        <f t="shared" si="864"/>
        <v/>
      </c>
      <c r="AF3084" s="5">
        <f t="shared" si="865"/>
        <v>1995</v>
      </c>
      <c r="AG3084" s="46">
        <v>3081</v>
      </c>
      <c r="AH3084" s="47" t="str">
        <f t="shared" si="855"/>
        <v/>
      </c>
      <c r="AI3084" s="48" t="str">
        <f t="shared" si="856"/>
        <v/>
      </c>
      <c r="AK3084" s="22" t="e">
        <f>TRIM(#REF!)</f>
        <v>#REF!</v>
      </c>
      <c r="AL3084" s="23" t="e">
        <f>IF(#REF!=0,"",#REF!)</f>
        <v>#REF!</v>
      </c>
      <c r="AM3084" s="19" t="e">
        <f>IF(#REF!=0,"",#REF!)</f>
        <v>#REF!</v>
      </c>
      <c r="AN3084" s="23" t="e">
        <f>IF($AK3084="","",#REF!)</f>
        <v>#REF!</v>
      </c>
      <c r="AO3084" s="23" t="e">
        <f t="shared" si="866"/>
        <v>#REF!</v>
      </c>
      <c r="AP3084" s="19" t="e">
        <f>IF(#REF!=0,"",#REF!)</f>
        <v>#REF!</v>
      </c>
      <c r="AQ3084" s="19" t="e">
        <f>IF(#REF!=0,"",#REF!)</f>
        <v>#REF!</v>
      </c>
      <c r="AR3084" s="19" t="e">
        <f>IF(#REF!=0,"",#REF!)</f>
        <v>#REF!</v>
      </c>
      <c r="AS3084" s="19" t="e">
        <f>#REF!</f>
        <v>#REF!</v>
      </c>
    </row>
    <row r="3085" spans="1:45" ht="19.5" thickTop="1" thickBot="1" x14ac:dyDescent="0.25">
      <c r="K3085" s="19" t="str">
        <f t="shared" si="857"/>
        <v/>
      </c>
      <c r="L3085" s="19">
        <f t="shared" si="852"/>
        <v>10000</v>
      </c>
      <c r="M3085" s="22" t="str">
        <f>TRIM(Data!$N3082)</f>
        <v>Snow Swirl</v>
      </c>
      <c r="N3085" s="22" t="str">
        <f>TRIM(Data!$A3082)</f>
        <v>Snow Swirl</v>
      </c>
      <c r="O3085" s="23">
        <f>IF(Data!$B3082=0,"",Data!$B3082)</f>
        <v>2005</v>
      </c>
      <c r="P3085" s="19" t="str">
        <f>IF(Data!$C3082=0,"",Data!$C3082)</f>
        <v>1</v>
      </c>
      <c r="Q3085" s="23" t="str">
        <f>IF($M3085="","",Data!$E3082)</f>
        <v>M-L</v>
      </c>
      <c r="R3085" s="23" t="str">
        <f t="shared" si="858"/>
        <v>M</v>
      </c>
      <c r="S3085" s="23" t="str">
        <f t="shared" si="859"/>
        <v>M</v>
      </c>
      <c r="T3085" s="19" t="str">
        <f>IF(Data!$F3082=0,"",Data!$F3082)</f>
        <v>WHITE</v>
      </c>
      <c r="U3085" s="19" t="str">
        <f>IF(Data!$G3082=0,"",Data!$G3082)</f>
        <v/>
      </c>
      <c r="V3085" s="19" t="str">
        <f>IF(Data!$D3082=0,"",Data!$D3082)</f>
        <v/>
      </c>
      <c r="W3085" s="19" t="str">
        <f>Data!$H3082</f>
        <v>Japonica</v>
      </c>
      <c r="Y3085" s="41" t="e">
        <f t="shared" si="854"/>
        <v>#REF!</v>
      </c>
      <c r="Z3085" s="8">
        <f t="shared" si="860"/>
        <v>10000</v>
      </c>
      <c r="AA3085" s="8" t="str">
        <f t="shared" si="861"/>
        <v>Snow Swirl</v>
      </c>
      <c r="AB3085" s="8" t="str">
        <f t="shared" si="862"/>
        <v>M</v>
      </c>
      <c r="AC3085" s="8" t="str">
        <f t="shared" si="863"/>
        <v>WHITE</v>
      </c>
      <c r="AD3085" s="8" t="str">
        <f t="shared" si="853"/>
        <v/>
      </c>
      <c r="AE3085" s="8" t="str">
        <f t="shared" si="864"/>
        <v/>
      </c>
      <c r="AF3085" s="5">
        <f t="shared" si="865"/>
        <v>2005</v>
      </c>
      <c r="AG3085" s="46">
        <v>3082</v>
      </c>
      <c r="AH3085" s="47" t="str">
        <f t="shared" si="855"/>
        <v/>
      </c>
      <c r="AI3085" s="48" t="str">
        <f t="shared" si="856"/>
        <v/>
      </c>
      <c r="AK3085" s="22" t="e">
        <f>TRIM(#REF!)</f>
        <v>#REF!</v>
      </c>
      <c r="AL3085" s="23" t="e">
        <f>IF(#REF!=0,"",#REF!)</f>
        <v>#REF!</v>
      </c>
      <c r="AM3085" s="19" t="e">
        <f>IF(#REF!=0,"",#REF!)</f>
        <v>#REF!</v>
      </c>
      <c r="AN3085" s="23" t="e">
        <f>IF($AK3085="","",#REF!)</f>
        <v>#REF!</v>
      </c>
      <c r="AO3085" s="23" t="e">
        <f t="shared" si="866"/>
        <v>#REF!</v>
      </c>
      <c r="AP3085" s="19" t="e">
        <f>IF(#REF!=0,"",#REF!)</f>
        <v>#REF!</v>
      </c>
      <c r="AQ3085" s="19" t="e">
        <f>IF(#REF!=0,"",#REF!)</f>
        <v>#REF!</v>
      </c>
      <c r="AR3085" s="19" t="e">
        <f>IF(#REF!=0,"",#REF!)</f>
        <v>#REF!</v>
      </c>
      <c r="AS3085" s="19" t="e">
        <f>#REF!</f>
        <v>#REF!</v>
      </c>
    </row>
    <row r="3086" spans="1:45" ht="19.5" thickTop="1" thickBot="1" x14ac:dyDescent="0.25">
      <c r="K3086" s="19" t="str">
        <f t="shared" si="857"/>
        <v/>
      </c>
      <c r="L3086" s="19">
        <f t="shared" si="852"/>
        <v>10000</v>
      </c>
      <c r="M3086" s="22" t="str">
        <f>TRIM(Data!$N3083)</f>
        <v>Snowdrift</v>
      </c>
      <c r="N3086" s="22" t="str">
        <f>TRIM(Data!$A3083)</f>
        <v>Snowdrift</v>
      </c>
      <c r="O3086" s="23">
        <f>IF(Data!$B3083=0,"",Data!$B3083)</f>
        <v>1932</v>
      </c>
      <c r="P3086" s="19" t="str">
        <f>IF(Data!$C3083=0,"",Data!$C3083)</f>
        <v>1</v>
      </c>
      <c r="Q3086" s="23" t="str">
        <f>IF($M3086="","",Data!$E3083)</f>
        <v>M</v>
      </c>
      <c r="R3086" s="23" t="str">
        <f t="shared" si="858"/>
        <v>M</v>
      </c>
      <c r="S3086" s="23" t="str">
        <f t="shared" si="859"/>
        <v>M</v>
      </c>
      <c r="T3086" s="19" t="str">
        <f>IF(Data!$F3083=0,"",Data!$F3083)</f>
        <v>WHITE</v>
      </c>
      <c r="U3086" s="19" t="str">
        <f>IF(Data!$G3083=0,"",Data!$G3083)</f>
        <v>FD</v>
      </c>
      <c r="V3086" s="19" t="str">
        <f>IF(Data!$D3083=0,"",Data!$D3083)</f>
        <v/>
      </c>
      <c r="W3086" s="19" t="str">
        <f>Data!$H3083</f>
        <v>Japonica</v>
      </c>
      <c r="Y3086" s="41" t="e">
        <f t="shared" si="854"/>
        <v>#REF!</v>
      </c>
      <c r="Z3086" s="8">
        <f t="shared" si="860"/>
        <v>10000</v>
      </c>
      <c r="AA3086" s="8" t="str">
        <f t="shared" si="861"/>
        <v>Snowdrift</v>
      </c>
      <c r="AB3086" s="8" t="str">
        <f t="shared" si="862"/>
        <v>M</v>
      </c>
      <c r="AC3086" s="8" t="str">
        <f t="shared" si="863"/>
        <v>WHITE</v>
      </c>
      <c r="AD3086" s="8" t="str">
        <f t="shared" si="853"/>
        <v>FD</v>
      </c>
      <c r="AE3086" s="8" t="str">
        <f t="shared" si="864"/>
        <v/>
      </c>
      <c r="AF3086" s="5">
        <f t="shared" si="865"/>
        <v>1932</v>
      </c>
      <c r="AG3086" s="46">
        <v>3083</v>
      </c>
      <c r="AH3086" s="47" t="str">
        <f t="shared" si="855"/>
        <v/>
      </c>
      <c r="AI3086" s="48" t="str">
        <f t="shared" si="856"/>
        <v/>
      </c>
      <c r="AK3086" s="22" t="e">
        <f>TRIM(#REF!)</f>
        <v>#REF!</v>
      </c>
      <c r="AL3086" s="23" t="e">
        <f>IF(#REF!=0,"",#REF!)</f>
        <v>#REF!</v>
      </c>
      <c r="AM3086" s="19" t="e">
        <f>IF(#REF!=0,"",#REF!)</f>
        <v>#REF!</v>
      </c>
      <c r="AN3086" s="23" t="e">
        <f>IF($AK3086="","",#REF!)</f>
        <v>#REF!</v>
      </c>
      <c r="AO3086" s="23" t="e">
        <f t="shared" si="866"/>
        <v>#REF!</v>
      </c>
      <c r="AP3086" s="19" t="e">
        <f>IF(#REF!=0,"",#REF!)</f>
        <v>#REF!</v>
      </c>
      <c r="AQ3086" s="19" t="e">
        <f>IF(#REF!=0,"",#REF!)</f>
        <v>#REF!</v>
      </c>
      <c r="AR3086" s="19" t="e">
        <f>IF(#REF!=0,"",#REF!)</f>
        <v>#REF!</v>
      </c>
      <c r="AS3086" s="19" t="e">
        <f>#REF!</f>
        <v>#REF!</v>
      </c>
    </row>
    <row r="3087" spans="1:45" ht="19.5" thickTop="1" thickBot="1" x14ac:dyDescent="0.25">
      <c r="K3087" s="19" t="str">
        <f t="shared" si="857"/>
        <v/>
      </c>
      <c r="L3087" s="19">
        <f t="shared" si="852"/>
        <v>10000</v>
      </c>
      <c r="M3087" s="22" t="str">
        <f>TRIM(Data!$N3084)</f>
        <v>Snowie</v>
      </c>
      <c r="N3087" s="22" t="str">
        <f>TRIM(Data!$A3084)</f>
        <v>Snowie</v>
      </c>
      <c r="O3087" s="23">
        <f>IF(Data!$B3084=0,"",Data!$B3084)</f>
        <v>1971</v>
      </c>
      <c r="P3087" s="19" t="str">
        <f>IF(Data!$C3084=0,"",Data!$C3084)</f>
        <v>1</v>
      </c>
      <c r="Q3087" s="23" t="str">
        <f>IF($M3087="","",Data!$E3084)</f>
        <v>Min</v>
      </c>
      <c r="R3087" s="23" t="str">
        <f t="shared" si="858"/>
        <v>Min</v>
      </c>
      <c r="S3087" s="23" t="str">
        <f t="shared" si="859"/>
        <v>Min</v>
      </c>
      <c r="T3087" s="19" t="str">
        <f>IF(Data!$F3084=0,"",Data!$F3084)</f>
        <v/>
      </c>
      <c r="U3087" s="19" t="str">
        <f>IF(Data!$G3084=0,"",Data!$G3084)</f>
        <v/>
      </c>
      <c r="V3087" s="19" t="str">
        <f>IF(Data!$D3084=0,"",Data!$D3084)</f>
        <v/>
      </c>
      <c r="W3087" s="19" t="str">
        <f>Data!$H3084</f>
        <v>Japonica</v>
      </c>
      <c r="Y3087" s="41" t="e">
        <f t="shared" si="854"/>
        <v>#REF!</v>
      </c>
      <c r="Z3087" s="8">
        <f t="shared" si="860"/>
        <v>10000</v>
      </c>
      <c r="AA3087" s="8" t="str">
        <f t="shared" si="861"/>
        <v>Snowie</v>
      </c>
      <c r="AB3087" s="8" t="str">
        <f t="shared" si="862"/>
        <v>Min</v>
      </c>
      <c r="AC3087" s="8" t="str">
        <f t="shared" si="863"/>
        <v/>
      </c>
      <c r="AD3087" s="8" t="str">
        <f t="shared" si="853"/>
        <v/>
      </c>
      <c r="AE3087" s="8" t="str">
        <f t="shared" si="864"/>
        <v/>
      </c>
      <c r="AF3087" s="5">
        <f t="shared" si="865"/>
        <v>1971</v>
      </c>
      <c r="AG3087" s="46">
        <v>3084</v>
      </c>
      <c r="AH3087" s="47" t="str">
        <f t="shared" si="855"/>
        <v/>
      </c>
      <c r="AI3087" s="48" t="str">
        <f t="shared" si="856"/>
        <v/>
      </c>
      <c r="AK3087" s="22" t="e">
        <f>TRIM(#REF!)</f>
        <v>#REF!</v>
      </c>
      <c r="AL3087" s="23" t="e">
        <f>IF(#REF!=0,"",#REF!)</f>
        <v>#REF!</v>
      </c>
      <c r="AM3087" s="19" t="e">
        <f>IF(#REF!=0,"",#REF!)</f>
        <v>#REF!</v>
      </c>
      <c r="AN3087" s="23" t="e">
        <f>IF($AK3087="","",#REF!)</f>
        <v>#REF!</v>
      </c>
      <c r="AO3087" s="23" t="e">
        <f t="shared" si="866"/>
        <v>#REF!</v>
      </c>
      <c r="AP3087" s="19" t="e">
        <f>IF(#REF!=0,"",#REF!)</f>
        <v>#REF!</v>
      </c>
      <c r="AQ3087" s="19" t="e">
        <f>IF(#REF!=0,"",#REF!)</f>
        <v>#REF!</v>
      </c>
      <c r="AR3087" s="19" t="e">
        <f>IF(#REF!=0,"",#REF!)</f>
        <v>#REF!</v>
      </c>
      <c r="AS3087" s="19" t="e">
        <f>#REF!</f>
        <v>#REF!</v>
      </c>
    </row>
    <row r="3088" spans="1:45" ht="19.5" thickTop="1" thickBot="1" x14ac:dyDescent="0.25">
      <c r="K3088" s="19" t="str">
        <f t="shared" si="857"/>
        <v/>
      </c>
      <c r="L3088" s="19">
        <f t="shared" si="852"/>
        <v>10000</v>
      </c>
      <c r="M3088" s="22" t="str">
        <f>TRIM(Data!$N3085)</f>
        <v>Snowman</v>
      </c>
      <c r="N3088" s="22" t="str">
        <f>TRIM(Data!$A3085)</f>
        <v>Snowman</v>
      </c>
      <c r="O3088" s="23">
        <f>IF(Data!$B3085=0,"",Data!$B3085)</f>
        <v>1964</v>
      </c>
      <c r="P3088" s="19" t="str">
        <f>IF(Data!$C3085=0,"",Data!$C3085)</f>
        <v>1</v>
      </c>
      <c r="Q3088" s="23" t="str">
        <f>IF($M3088="","",Data!$E3085)</f>
        <v>L</v>
      </c>
      <c r="R3088" s="23" t="str">
        <f t="shared" si="858"/>
        <v>L</v>
      </c>
      <c r="S3088" s="23" t="str">
        <f t="shared" si="859"/>
        <v>L</v>
      </c>
      <c r="T3088" s="19" t="str">
        <f>IF(Data!$F3085=0,"",Data!$F3085)</f>
        <v>WHITE</v>
      </c>
      <c r="U3088" s="19" t="str">
        <f>IF(Data!$G3085=0,"",Data!$G3085)</f>
        <v/>
      </c>
      <c r="V3088" s="19" t="str">
        <f>IF(Data!$D3085=0,"",Data!$D3085)</f>
        <v/>
      </c>
      <c r="W3088" s="19" t="str">
        <f>Data!$H3085</f>
        <v>Japonica</v>
      </c>
      <c r="Y3088" s="41" t="e">
        <f t="shared" si="854"/>
        <v>#REF!</v>
      </c>
      <c r="Z3088" s="8">
        <f t="shared" si="860"/>
        <v>10000</v>
      </c>
      <c r="AA3088" s="8" t="str">
        <f t="shared" si="861"/>
        <v>Snowman</v>
      </c>
      <c r="AB3088" s="8" t="str">
        <f t="shared" si="862"/>
        <v>L</v>
      </c>
      <c r="AC3088" s="8" t="str">
        <f t="shared" si="863"/>
        <v>WHITE</v>
      </c>
      <c r="AD3088" s="8" t="str">
        <f t="shared" si="853"/>
        <v/>
      </c>
      <c r="AE3088" s="8" t="str">
        <f t="shared" si="864"/>
        <v/>
      </c>
      <c r="AF3088" s="5">
        <f t="shared" si="865"/>
        <v>1964</v>
      </c>
      <c r="AG3088" s="46">
        <v>3085</v>
      </c>
      <c r="AH3088" s="47" t="str">
        <f t="shared" si="855"/>
        <v/>
      </c>
      <c r="AI3088" s="48" t="str">
        <f t="shared" si="856"/>
        <v/>
      </c>
      <c r="AK3088" s="22" t="e">
        <f>TRIM(#REF!)</f>
        <v>#REF!</v>
      </c>
      <c r="AL3088" s="23" t="e">
        <f>IF(#REF!=0,"",#REF!)</f>
        <v>#REF!</v>
      </c>
      <c r="AM3088" s="19" t="e">
        <f>IF(#REF!=0,"",#REF!)</f>
        <v>#REF!</v>
      </c>
      <c r="AN3088" s="23" t="e">
        <f>IF($AK3088="","",#REF!)</f>
        <v>#REF!</v>
      </c>
      <c r="AO3088" s="23" t="e">
        <f t="shared" si="866"/>
        <v>#REF!</v>
      </c>
      <c r="AP3088" s="19" t="e">
        <f>IF(#REF!=0,"",#REF!)</f>
        <v>#REF!</v>
      </c>
      <c r="AQ3088" s="19" t="e">
        <f>IF(#REF!=0,"",#REF!)</f>
        <v>#REF!</v>
      </c>
      <c r="AR3088" s="19" t="e">
        <f>IF(#REF!=0,"",#REF!)</f>
        <v>#REF!</v>
      </c>
      <c r="AS3088" s="19" t="e">
        <f>#REF!</f>
        <v>#REF!</v>
      </c>
    </row>
    <row r="3089" spans="11:45" ht="19.5" thickTop="1" thickBot="1" x14ac:dyDescent="0.25">
      <c r="K3089" s="19" t="str">
        <f t="shared" si="857"/>
        <v/>
      </c>
      <c r="L3089" s="19">
        <f t="shared" si="852"/>
        <v>10000</v>
      </c>
      <c r="M3089" s="22" t="str">
        <f>TRIM(Data!$N3086)</f>
        <v>Softly</v>
      </c>
      <c r="N3089" s="22" t="str">
        <f>TRIM(Data!$A3086)</f>
        <v>Softly (H)</v>
      </c>
      <c r="O3089" s="23">
        <f>IF(Data!$B3086=0,"",Data!$B3086)</f>
        <v>1983</v>
      </c>
      <c r="P3089" s="19" t="str">
        <f>IF(Data!$C3086=0,"",Data!$C3086)</f>
        <v>1</v>
      </c>
      <c r="Q3089" s="23" t="str">
        <f>IF($M3089="","",Data!$E3086)</f>
        <v>M-L</v>
      </c>
      <c r="R3089" s="23" t="str">
        <f t="shared" si="858"/>
        <v>M</v>
      </c>
      <c r="S3089" s="23" t="str">
        <f t="shared" si="859"/>
        <v>M</v>
      </c>
      <c r="T3089" s="19" t="str">
        <f>IF(Data!$F3086=0,"",Data!$F3086)</f>
        <v/>
      </c>
      <c r="U3089" s="19" t="str">
        <f>IF(Data!$G3086=0,"",Data!$G3086)</f>
        <v>FD</v>
      </c>
      <c r="V3089" s="19" t="str">
        <f>IF(Data!$D3086=0,"",Data!$D3086)</f>
        <v/>
      </c>
      <c r="W3089" s="19" t="str">
        <f>Data!$H3086</f>
        <v>NRH</v>
      </c>
      <c r="Y3089" s="41" t="e">
        <f t="shared" si="854"/>
        <v>#REF!</v>
      </c>
      <c r="Z3089" s="8">
        <f t="shared" si="860"/>
        <v>10000</v>
      </c>
      <c r="AA3089" s="8" t="str">
        <f t="shared" si="861"/>
        <v>Softly</v>
      </c>
      <c r="AB3089" s="8" t="str">
        <f t="shared" si="862"/>
        <v>M</v>
      </c>
      <c r="AC3089" s="8" t="str">
        <f t="shared" si="863"/>
        <v/>
      </c>
      <c r="AD3089" s="8" t="str">
        <f t="shared" si="853"/>
        <v>FD</v>
      </c>
      <c r="AE3089" s="8" t="str">
        <f t="shared" si="864"/>
        <v/>
      </c>
      <c r="AF3089" s="5">
        <f t="shared" si="865"/>
        <v>1983</v>
      </c>
      <c r="AG3089" s="46">
        <v>3086</v>
      </c>
      <c r="AH3089" s="47" t="str">
        <f t="shared" si="855"/>
        <v/>
      </c>
      <c r="AI3089" s="48" t="str">
        <f t="shared" si="856"/>
        <v/>
      </c>
      <c r="AK3089" s="22" t="e">
        <f>TRIM(#REF!)</f>
        <v>#REF!</v>
      </c>
      <c r="AL3089" s="23" t="e">
        <f>IF(#REF!=0,"",#REF!)</f>
        <v>#REF!</v>
      </c>
      <c r="AM3089" s="19" t="e">
        <f>IF(#REF!=0,"",#REF!)</f>
        <v>#REF!</v>
      </c>
      <c r="AN3089" s="23" t="e">
        <f>IF($AK3089="","",#REF!)</f>
        <v>#REF!</v>
      </c>
      <c r="AO3089" s="23" t="e">
        <f t="shared" si="866"/>
        <v>#REF!</v>
      </c>
      <c r="AP3089" s="19" t="e">
        <f>IF(#REF!=0,"",#REF!)</f>
        <v>#REF!</v>
      </c>
      <c r="AQ3089" s="19" t="e">
        <f>IF(#REF!=0,"",#REF!)</f>
        <v>#REF!</v>
      </c>
      <c r="AR3089" s="19" t="e">
        <f>IF(#REF!=0,"",#REF!)</f>
        <v>#REF!</v>
      </c>
      <c r="AS3089" s="19" t="e">
        <f>#REF!</f>
        <v>#REF!</v>
      </c>
    </row>
    <row r="3090" spans="11:45" ht="19.5" thickTop="1" thickBot="1" x14ac:dyDescent="0.25">
      <c r="K3090" s="19" t="str">
        <f t="shared" si="857"/>
        <v/>
      </c>
      <c r="L3090" s="19">
        <f t="shared" si="852"/>
        <v>10000</v>
      </c>
      <c r="M3090" s="22" t="str">
        <f>TRIM(Data!$N3087)</f>
        <v>Softly Fragrant</v>
      </c>
      <c r="N3090" s="22" t="str">
        <f>TRIM(Data!$A3087)</f>
        <v>Softly Fragrant (H)</v>
      </c>
      <c r="O3090" s="23">
        <f>IF(Data!$B3087=0,"",Data!$B3087)</f>
        <v>2002</v>
      </c>
      <c r="P3090" s="19" t="str">
        <f>IF(Data!$C3087=0,"",Data!$C3087)</f>
        <v/>
      </c>
      <c r="Q3090" s="23" t="str">
        <f>IF($M3090="","",Data!$E3087)</f>
        <v>M</v>
      </c>
      <c r="R3090" s="23" t="str">
        <f t="shared" si="858"/>
        <v>M</v>
      </c>
      <c r="S3090" s="23" t="str">
        <f t="shared" si="859"/>
        <v>M</v>
      </c>
      <c r="T3090" s="19" t="str">
        <f>IF(Data!$F3087=0,"",Data!$F3087)</f>
        <v/>
      </c>
      <c r="U3090" s="19" t="str">
        <f>IF(Data!$G3087=0,"",Data!$G3087)</f>
        <v/>
      </c>
      <c r="V3090" s="19" t="str">
        <f>IF(Data!$D3087=0,"",Data!$D3087)</f>
        <v/>
      </c>
      <c r="W3090" s="19" t="str">
        <f>Data!$H3087</f>
        <v>NRH</v>
      </c>
      <c r="Y3090" s="41" t="e">
        <f t="shared" si="854"/>
        <v>#REF!</v>
      </c>
      <c r="Z3090" s="8">
        <f t="shared" si="860"/>
        <v>10000</v>
      </c>
      <c r="AA3090" s="8" t="str">
        <f t="shared" si="861"/>
        <v>Softly Fragrant</v>
      </c>
      <c r="AB3090" s="8" t="str">
        <f t="shared" si="862"/>
        <v>M</v>
      </c>
      <c r="AC3090" s="8" t="str">
        <f t="shared" si="863"/>
        <v/>
      </c>
      <c r="AD3090" s="8" t="str">
        <f t="shared" si="853"/>
        <v/>
      </c>
      <c r="AE3090" s="8" t="str">
        <f t="shared" si="864"/>
        <v/>
      </c>
      <c r="AF3090" s="5">
        <f t="shared" si="865"/>
        <v>2002</v>
      </c>
      <c r="AG3090" s="46">
        <v>3087</v>
      </c>
      <c r="AH3090" s="47" t="str">
        <f t="shared" si="855"/>
        <v/>
      </c>
      <c r="AI3090" s="48" t="str">
        <f t="shared" si="856"/>
        <v/>
      </c>
      <c r="AK3090" s="22" t="e">
        <f>TRIM(#REF!)</f>
        <v>#REF!</v>
      </c>
      <c r="AL3090" s="23" t="e">
        <f>IF(#REF!=0,"",#REF!)</f>
        <v>#REF!</v>
      </c>
      <c r="AM3090" s="19" t="e">
        <f>IF(#REF!=0,"",#REF!)</f>
        <v>#REF!</v>
      </c>
      <c r="AN3090" s="23" t="e">
        <f>IF($AK3090="","",#REF!)</f>
        <v>#REF!</v>
      </c>
      <c r="AO3090" s="23" t="e">
        <f t="shared" si="866"/>
        <v>#REF!</v>
      </c>
      <c r="AP3090" s="19" t="e">
        <f>IF(#REF!=0,"",#REF!)</f>
        <v>#REF!</v>
      </c>
      <c r="AQ3090" s="19" t="e">
        <f>IF(#REF!=0,"",#REF!)</f>
        <v>#REF!</v>
      </c>
      <c r="AR3090" s="19" t="e">
        <f>IF(#REF!=0,"",#REF!)</f>
        <v>#REF!</v>
      </c>
      <c r="AS3090" s="19" t="e">
        <f>#REF!</f>
        <v>#REF!</v>
      </c>
    </row>
    <row r="3091" spans="11:45" ht="19.5" thickTop="1" thickBot="1" x14ac:dyDescent="0.25">
      <c r="K3091" s="19" t="str">
        <f t="shared" si="857"/>
        <v/>
      </c>
      <c r="L3091" s="19">
        <f t="shared" si="852"/>
        <v>10000</v>
      </c>
      <c r="M3091" s="22" t="str">
        <f>TRIM(Data!$N3088)</f>
        <v>Solaris (See C. M. Hovey)</v>
      </c>
      <c r="N3091" s="22" t="str">
        <f>TRIM(Data!$A3088)</f>
        <v>Solaris (See C. M. Hovey)</v>
      </c>
      <c r="O3091" s="23">
        <f>IF(Data!$B3088=0,"",Data!$B3088)</f>
        <v>1853</v>
      </c>
      <c r="P3091" s="19" t="str">
        <f>IF(Data!$C3088=0,"",Data!$C3088)</f>
        <v/>
      </c>
      <c r="Q3091" s="23" t="str">
        <f>IF($M3091="","",Data!$E3088)</f>
        <v>M</v>
      </c>
      <c r="R3091" s="23" t="str">
        <f t="shared" si="858"/>
        <v>M</v>
      </c>
      <c r="S3091" s="23" t="str">
        <f t="shared" si="859"/>
        <v>M</v>
      </c>
      <c r="T3091" s="19" t="str">
        <f>IF(Data!$F3088=0,"",Data!$F3088)</f>
        <v/>
      </c>
      <c r="U3091" s="19" t="str">
        <f>IF(Data!$G3088=0,"",Data!$G3088)</f>
        <v>FD</v>
      </c>
      <c r="V3091" s="19" t="str">
        <f>IF(Data!$D3088=0,"",Data!$D3088)</f>
        <v>ANTIQUE</v>
      </c>
      <c r="W3091" s="19" t="str">
        <f>Data!$H3088</f>
        <v>Japonica</v>
      </c>
      <c r="Y3091" s="41" t="e">
        <f t="shared" si="854"/>
        <v>#REF!</v>
      </c>
      <c r="Z3091" s="8">
        <f t="shared" si="860"/>
        <v>3091</v>
      </c>
      <c r="AA3091" s="8" t="str">
        <f t="shared" si="861"/>
        <v>Solaris (See C. M. Hovey)</v>
      </c>
      <c r="AB3091" s="8" t="str">
        <f t="shared" si="862"/>
        <v>M</v>
      </c>
      <c r="AC3091" s="8" t="str">
        <f t="shared" si="863"/>
        <v/>
      </c>
      <c r="AD3091" s="8" t="str">
        <f t="shared" si="853"/>
        <v>FD</v>
      </c>
      <c r="AE3091" s="8" t="str">
        <f t="shared" si="864"/>
        <v>ANTIQUE</v>
      </c>
      <c r="AF3091" s="5">
        <f t="shared" si="865"/>
        <v>1853</v>
      </c>
      <c r="AG3091" s="46">
        <v>3088</v>
      </c>
      <c r="AH3091" s="47" t="str">
        <f t="shared" si="855"/>
        <v/>
      </c>
      <c r="AI3091" s="48" t="str">
        <f t="shared" si="856"/>
        <v/>
      </c>
      <c r="AK3091" s="22" t="e">
        <f>TRIM(#REF!)</f>
        <v>#REF!</v>
      </c>
      <c r="AL3091" s="23" t="e">
        <f>IF(#REF!=0,"",#REF!)</f>
        <v>#REF!</v>
      </c>
      <c r="AM3091" s="19" t="e">
        <f>IF(#REF!=0,"",#REF!)</f>
        <v>#REF!</v>
      </c>
      <c r="AN3091" s="23" t="e">
        <f>IF($AK3091="","",#REF!)</f>
        <v>#REF!</v>
      </c>
      <c r="AO3091" s="23" t="e">
        <f t="shared" si="866"/>
        <v>#REF!</v>
      </c>
      <c r="AP3091" s="19" t="e">
        <f>IF(#REF!=0,"",#REF!)</f>
        <v>#REF!</v>
      </c>
      <c r="AQ3091" s="19" t="e">
        <f>IF(#REF!=0,"",#REF!)</f>
        <v>#REF!</v>
      </c>
      <c r="AR3091" s="19" t="e">
        <f>IF(#REF!=0,"",#REF!)</f>
        <v>#REF!</v>
      </c>
      <c r="AS3091" s="19" t="e">
        <f>#REF!</f>
        <v>#REF!</v>
      </c>
    </row>
    <row r="3092" spans="11:45" ht="19.5" thickTop="1" thickBot="1" x14ac:dyDescent="0.25">
      <c r="K3092" s="19" t="str">
        <f t="shared" si="857"/>
        <v/>
      </c>
      <c r="L3092" s="19">
        <f t="shared" si="852"/>
        <v>10000</v>
      </c>
      <c r="M3092" s="22" t="str">
        <f>TRIM(Data!$N3089)</f>
        <v>Solstice</v>
      </c>
      <c r="N3092" s="22" t="str">
        <f>TRIM(Data!$A3089)</f>
        <v>Solstice (H)</v>
      </c>
      <c r="O3092" s="23">
        <f>IF(Data!$B3089=0,"",Data!$B3089)</f>
        <v>2009</v>
      </c>
      <c r="P3092" s="19" t="str">
        <f>IF(Data!$C3089=0,"",Data!$C3089)</f>
        <v>1</v>
      </c>
      <c r="Q3092" s="23" t="str">
        <f>IF($M3092="","",Data!$E3089)</f>
        <v>M</v>
      </c>
      <c r="R3092" s="23" t="str">
        <f t="shared" si="858"/>
        <v>M</v>
      </c>
      <c r="S3092" s="23" t="str">
        <f t="shared" si="859"/>
        <v>M</v>
      </c>
      <c r="T3092" s="19" t="str">
        <f>IF(Data!$F3089=0,"",Data!$F3089)</f>
        <v/>
      </c>
      <c r="U3092" s="19" t="str">
        <f>IF(Data!$G3089=0,"",Data!$G3089)</f>
        <v/>
      </c>
      <c r="V3092" s="19" t="str">
        <f>IF(Data!$D3089=0,"",Data!$D3089)</f>
        <v/>
      </c>
      <c r="W3092" s="19" t="str">
        <f>Data!$H3089</f>
        <v>NRH</v>
      </c>
      <c r="Y3092" s="41" t="e">
        <f t="shared" si="854"/>
        <v>#REF!</v>
      </c>
      <c r="Z3092" s="8">
        <f t="shared" si="860"/>
        <v>10000</v>
      </c>
      <c r="AA3092" s="8" t="str">
        <f t="shared" si="861"/>
        <v>Solstice</v>
      </c>
      <c r="AB3092" s="8" t="str">
        <f t="shared" si="862"/>
        <v>M</v>
      </c>
      <c r="AC3092" s="8" t="str">
        <f t="shared" si="863"/>
        <v/>
      </c>
      <c r="AD3092" s="8" t="str">
        <f t="shared" si="853"/>
        <v/>
      </c>
      <c r="AE3092" s="8" t="str">
        <f t="shared" si="864"/>
        <v/>
      </c>
      <c r="AF3092" s="5">
        <f t="shared" si="865"/>
        <v>2009</v>
      </c>
      <c r="AG3092" s="46">
        <v>3089</v>
      </c>
      <c r="AH3092" s="47" t="str">
        <f t="shared" si="855"/>
        <v/>
      </c>
      <c r="AI3092" s="48" t="str">
        <f t="shared" si="856"/>
        <v/>
      </c>
      <c r="AK3092" s="22" t="e">
        <f>TRIM(#REF!)</f>
        <v>#REF!</v>
      </c>
      <c r="AL3092" s="23" t="e">
        <f>IF(#REF!=0,"",#REF!)</f>
        <v>#REF!</v>
      </c>
      <c r="AM3092" s="19" t="e">
        <f>IF(#REF!=0,"",#REF!)</f>
        <v>#REF!</v>
      </c>
      <c r="AN3092" s="23" t="e">
        <f>IF($AK3092="","",#REF!)</f>
        <v>#REF!</v>
      </c>
      <c r="AO3092" s="23" t="e">
        <f t="shared" si="866"/>
        <v>#REF!</v>
      </c>
      <c r="AP3092" s="19" t="e">
        <f>IF(#REF!=0,"",#REF!)</f>
        <v>#REF!</v>
      </c>
      <c r="AQ3092" s="19" t="e">
        <f>IF(#REF!=0,"",#REF!)</f>
        <v>#REF!</v>
      </c>
      <c r="AR3092" s="19" t="e">
        <f>IF(#REF!=0,"",#REF!)</f>
        <v>#REF!</v>
      </c>
      <c r="AS3092" s="19" t="e">
        <f>#REF!</f>
        <v>#REF!</v>
      </c>
    </row>
    <row r="3093" spans="11:45" ht="19.5" thickTop="1" thickBot="1" x14ac:dyDescent="0.25">
      <c r="K3093" s="19" t="str">
        <f t="shared" si="857"/>
        <v/>
      </c>
      <c r="L3093" s="19">
        <f t="shared" si="852"/>
        <v>10000</v>
      </c>
      <c r="M3093" s="22" t="str">
        <f>TRIM(Data!$N3090)</f>
        <v>Something Beautiful</v>
      </c>
      <c r="N3093" s="22" t="str">
        <f>TRIM(Data!$A3090)</f>
        <v>Something Beautiful</v>
      </c>
      <c r="O3093" s="23">
        <f>IF(Data!$B3090=0,"",Data!$B3090)</f>
        <v>1983</v>
      </c>
      <c r="P3093" s="19" t="str">
        <f>IF(Data!$C3090=0,"",Data!$C3090)</f>
        <v>1</v>
      </c>
      <c r="Q3093" s="23" t="str">
        <f>IF($M3093="","",Data!$E3090)</f>
        <v>S</v>
      </c>
      <c r="R3093" s="23" t="str">
        <f t="shared" si="858"/>
        <v>S</v>
      </c>
      <c r="S3093" s="23" t="str">
        <f t="shared" si="859"/>
        <v>S</v>
      </c>
      <c r="T3093" s="19" t="str">
        <f>IF(Data!$F3090=0,"",Data!$F3090)</f>
        <v/>
      </c>
      <c r="U3093" s="19" t="str">
        <f>IF(Data!$G3090=0,"",Data!$G3090)</f>
        <v>FD</v>
      </c>
      <c r="V3093" s="19" t="str">
        <f>IF(Data!$D3090=0,"",Data!$D3090)</f>
        <v/>
      </c>
      <c r="W3093" s="19" t="str">
        <f>Data!$H3090</f>
        <v>Japonica</v>
      </c>
      <c r="Y3093" s="41" t="e">
        <f t="shared" si="854"/>
        <v>#REF!</v>
      </c>
      <c r="Z3093" s="8">
        <f t="shared" si="860"/>
        <v>10000</v>
      </c>
      <c r="AA3093" s="8" t="str">
        <f t="shared" si="861"/>
        <v>Something Beautiful</v>
      </c>
      <c r="AB3093" s="8" t="str">
        <f t="shared" si="862"/>
        <v>S</v>
      </c>
      <c r="AC3093" s="8" t="str">
        <f t="shared" si="863"/>
        <v/>
      </c>
      <c r="AD3093" s="8" t="str">
        <f t="shared" si="853"/>
        <v>FD</v>
      </c>
      <c r="AE3093" s="8" t="str">
        <f t="shared" si="864"/>
        <v/>
      </c>
      <c r="AF3093" s="5">
        <f t="shared" si="865"/>
        <v>1983</v>
      </c>
      <c r="AG3093" s="46">
        <v>3090</v>
      </c>
      <c r="AH3093" s="47" t="str">
        <f t="shared" si="855"/>
        <v/>
      </c>
      <c r="AI3093" s="48" t="str">
        <f t="shared" si="856"/>
        <v/>
      </c>
      <c r="AK3093" s="22" t="e">
        <f>TRIM(#REF!)</f>
        <v>#REF!</v>
      </c>
      <c r="AL3093" s="23" t="e">
        <f>IF(#REF!=0,"",#REF!)</f>
        <v>#REF!</v>
      </c>
      <c r="AM3093" s="19" t="e">
        <f>IF(#REF!=0,"",#REF!)</f>
        <v>#REF!</v>
      </c>
      <c r="AN3093" s="23" t="e">
        <f>IF($AK3093="","",#REF!)</f>
        <v>#REF!</v>
      </c>
      <c r="AO3093" s="23" t="e">
        <f t="shared" si="866"/>
        <v>#REF!</v>
      </c>
      <c r="AP3093" s="19" t="e">
        <f>IF(#REF!=0,"",#REF!)</f>
        <v>#REF!</v>
      </c>
      <c r="AQ3093" s="19" t="e">
        <f>IF(#REF!=0,"",#REF!)</f>
        <v>#REF!</v>
      </c>
      <c r="AR3093" s="19" t="e">
        <f>IF(#REF!=0,"",#REF!)</f>
        <v>#REF!</v>
      </c>
      <c r="AS3093" s="19" t="e">
        <f>#REF!</f>
        <v>#REF!</v>
      </c>
    </row>
    <row r="3094" spans="11:45" ht="19.5" thickTop="1" thickBot="1" x14ac:dyDescent="0.25">
      <c r="K3094" s="19" t="str">
        <f t="shared" si="857"/>
        <v/>
      </c>
      <c r="L3094" s="19">
        <f t="shared" ref="L3094:L3157" si="867">IF(ISERROR(SEARCH($B$2,M3094)),10000,IF(SEARCH($B$2,M3094)=1,SEARCH($B$2,M3094)+ROW()/100000,10000))</f>
        <v>10000</v>
      </c>
      <c r="M3094" s="22" t="str">
        <f>TRIM(Data!$N3091)</f>
        <v>Soshi-arai</v>
      </c>
      <c r="N3094" s="22" t="str">
        <f>TRIM(Data!$A3091)</f>
        <v>Soshi-arai</v>
      </c>
      <c r="O3094" s="23">
        <f>IF(Data!$B3091=0,"",Data!$B3091)</f>
        <v>1930</v>
      </c>
      <c r="P3094" s="19" t="str">
        <f>IF(Data!$C3091=0,"",Data!$C3091)</f>
        <v>1</v>
      </c>
      <c r="Q3094" s="23" t="str">
        <f>IF($M3094="","",Data!$E3091)</f>
        <v>M</v>
      </c>
      <c r="R3094" s="23" t="str">
        <f t="shared" si="858"/>
        <v>M</v>
      </c>
      <c r="S3094" s="23" t="str">
        <f t="shared" si="859"/>
        <v>M</v>
      </c>
      <c r="T3094" s="19" t="str">
        <f>IF(Data!$F3091=0,"",Data!$F3091)</f>
        <v/>
      </c>
      <c r="U3094" s="19" t="str">
        <f>IF(Data!$G3091=0,"",Data!$G3091)</f>
        <v/>
      </c>
      <c r="V3094" s="19" t="str">
        <f>IF(Data!$D3091=0,"",Data!$D3091)</f>
        <v/>
      </c>
      <c r="W3094" s="19" t="str">
        <f>Data!$H3091</f>
        <v>Japonica</v>
      </c>
      <c r="Y3094" s="41" t="e">
        <f t="shared" si="854"/>
        <v>#REF!</v>
      </c>
      <c r="Z3094" s="8">
        <f t="shared" si="860"/>
        <v>10000</v>
      </c>
      <c r="AA3094" s="8" t="str">
        <f t="shared" si="861"/>
        <v>Soshi-arai</v>
      </c>
      <c r="AB3094" s="8" t="str">
        <f t="shared" si="862"/>
        <v>M</v>
      </c>
      <c r="AC3094" s="8" t="str">
        <f t="shared" si="863"/>
        <v/>
      </c>
      <c r="AD3094" s="8" t="str">
        <f t="shared" ref="AD3094:AD3157" si="868">U3094</f>
        <v/>
      </c>
      <c r="AE3094" s="8" t="str">
        <f t="shared" si="864"/>
        <v/>
      </c>
      <c r="AF3094" s="5">
        <f t="shared" si="865"/>
        <v>1930</v>
      </c>
      <c r="AG3094" s="46">
        <v>3091</v>
      </c>
      <c r="AH3094" s="47" t="str">
        <f t="shared" si="855"/>
        <v/>
      </c>
      <c r="AI3094" s="48" t="str">
        <f t="shared" si="856"/>
        <v/>
      </c>
      <c r="AK3094" s="22" t="e">
        <f>TRIM(#REF!)</f>
        <v>#REF!</v>
      </c>
      <c r="AL3094" s="23" t="e">
        <f>IF(#REF!=0,"",#REF!)</f>
        <v>#REF!</v>
      </c>
      <c r="AM3094" s="19" t="e">
        <f>IF(#REF!=0,"",#REF!)</f>
        <v>#REF!</v>
      </c>
      <c r="AN3094" s="23" t="e">
        <f>IF($AK3094="","",#REF!)</f>
        <v>#REF!</v>
      </c>
      <c r="AO3094" s="23" t="e">
        <f t="shared" si="866"/>
        <v>#REF!</v>
      </c>
      <c r="AP3094" s="19" t="e">
        <f>IF(#REF!=0,"",#REF!)</f>
        <v>#REF!</v>
      </c>
      <c r="AQ3094" s="19" t="e">
        <f>IF(#REF!=0,"",#REF!)</f>
        <v>#REF!</v>
      </c>
      <c r="AR3094" s="19" t="e">
        <f>IF(#REF!=0,"",#REF!)</f>
        <v>#REF!</v>
      </c>
      <c r="AS3094" s="19" t="e">
        <f>#REF!</f>
        <v>#REF!</v>
      </c>
    </row>
    <row r="3095" spans="11:45" ht="19.5" thickTop="1" thickBot="1" x14ac:dyDescent="0.25">
      <c r="K3095" s="19" t="str">
        <f t="shared" si="857"/>
        <v/>
      </c>
      <c r="L3095" s="19">
        <f t="shared" si="867"/>
        <v>10000</v>
      </c>
      <c r="M3095" s="22" t="str">
        <f>TRIM(Data!$N3092)</f>
        <v>Sound of Music</v>
      </c>
      <c r="N3095" s="22" t="str">
        <f>TRIM(Data!$A3092)</f>
        <v>Sound of Music</v>
      </c>
      <c r="O3095" s="23">
        <f>IF(Data!$B3092=0,"",Data!$B3092)</f>
        <v>1978</v>
      </c>
      <c r="P3095" s="19" t="str">
        <f>IF(Data!$C3092=0,"",Data!$C3092)</f>
        <v>1</v>
      </c>
      <c r="Q3095" s="23" t="str">
        <f>IF($M3095="","",Data!$E3092)</f>
        <v>VL</v>
      </c>
      <c r="R3095" s="23" t="str">
        <f t="shared" si="858"/>
        <v>VL</v>
      </c>
      <c r="S3095" s="23" t="str">
        <f t="shared" si="859"/>
        <v>VL</v>
      </c>
      <c r="T3095" s="19" t="str">
        <f>IF(Data!$F3092=0,"",Data!$F3092)</f>
        <v/>
      </c>
      <c r="U3095" s="19" t="str">
        <f>IF(Data!$G3092=0,"",Data!$G3092)</f>
        <v/>
      </c>
      <c r="V3095" s="19" t="str">
        <f>IF(Data!$D3092=0,"",Data!$D3092)</f>
        <v/>
      </c>
      <c r="W3095" s="19" t="str">
        <f>Data!$H3092</f>
        <v>Japonica</v>
      </c>
      <c r="Y3095" s="41" t="e">
        <f t="shared" si="854"/>
        <v>#REF!</v>
      </c>
      <c r="Z3095" s="8">
        <f t="shared" si="860"/>
        <v>10000</v>
      </c>
      <c r="AA3095" s="8" t="str">
        <f t="shared" si="861"/>
        <v>Sound of Music</v>
      </c>
      <c r="AB3095" s="8" t="str">
        <f t="shared" si="862"/>
        <v>VL</v>
      </c>
      <c r="AC3095" s="8" t="str">
        <f t="shared" si="863"/>
        <v/>
      </c>
      <c r="AD3095" s="8" t="str">
        <f t="shared" si="868"/>
        <v/>
      </c>
      <c r="AE3095" s="8" t="str">
        <f t="shared" si="864"/>
        <v/>
      </c>
      <c r="AF3095" s="5">
        <f t="shared" si="865"/>
        <v>1978</v>
      </c>
      <c r="AG3095" s="46">
        <v>3092</v>
      </c>
      <c r="AH3095" s="47" t="str">
        <f t="shared" si="855"/>
        <v/>
      </c>
      <c r="AI3095" s="48" t="str">
        <f t="shared" si="856"/>
        <v/>
      </c>
      <c r="AK3095" s="22" t="e">
        <f>TRIM(#REF!)</f>
        <v>#REF!</v>
      </c>
      <c r="AL3095" s="23" t="e">
        <f>IF(#REF!=0,"",#REF!)</f>
        <v>#REF!</v>
      </c>
      <c r="AM3095" s="19" t="e">
        <f>IF(#REF!=0,"",#REF!)</f>
        <v>#REF!</v>
      </c>
      <c r="AN3095" s="23" t="e">
        <f>IF($AK3095="","",#REF!)</f>
        <v>#REF!</v>
      </c>
      <c r="AO3095" s="23" t="e">
        <f t="shared" si="866"/>
        <v>#REF!</v>
      </c>
      <c r="AP3095" s="19" t="e">
        <f>IF(#REF!=0,"",#REF!)</f>
        <v>#REF!</v>
      </c>
      <c r="AQ3095" s="19" t="e">
        <f>IF(#REF!=0,"",#REF!)</f>
        <v>#REF!</v>
      </c>
      <c r="AR3095" s="19" t="e">
        <f>IF(#REF!=0,"",#REF!)</f>
        <v>#REF!</v>
      </c>
      <c r="AS3095" s="19" t="e">
        <f>#REF!</f>
        <v>#REF!</v>
      </c>
    </row>
    <row r="3096" spans="11:45" ht="19.5" thickTop="1" thickBot="1" x14ac:dyDescent="0.25">
      <c r="K3096" s="19" t="str">
        <f t="shared" si="857"/>
        <v/>
      </c>
      <c r="L3096" s="19">
        <f t="shared" si="867"/>
        <v>10000</v>
      </c>
      <c r="M3096" s="22" t="str">
        <f>TRIM(Data!$N3093)</f>
        <v>South Georgia Ballet</v>
      </c>
      <c r="N3096" s="22" t="str">
        <f>TRIM(Data!$A3093)</f>
        <v>South Georgia Ballet</v>
      </c>
      <c r="O3096" s="23">
        <f>IF(Data!$B3093=0,"",Data!$B3093)</f>
        <v>2021</v>
      </c>
      <c r="P3096" s="19" t="str">
        <f>IF(Data!$C3093=0,"",Data!$C3093)</f>
        <v>1</v>
      </c>
      <c r="Q3096" s="23" t="str">
        <f>IF($M3096="","",Data!$E3093)</f>
        <v>VL</v>
      </c>
      <c r="R3096" s="23" t="str">
        <f t="shared" si="858"/>
        <v>VL</v>
      </c>
      <c r="S3096" s="23" t="str">
        <f t="shared" si="859"/>
        <v>VL</v>
      </c>
      <c r="T3096" s="19" t="str">
        <f>IF(Data!$F3093=0,"",Data!$F3093)</f>
        <v/>
      </c>
      <c r="U3096" s="19" t="str">
        <f>IF(Data!$G3093=0,"",Data!$G3093)</f>
        <v/>
      </c>
      <c r="V3096" s="19" t="str">
        <f>IF(Data!$D3093=0,"",Data!$D3093)</f>
        <v/>
      </c>
      <c r="W3096" s="19" t="str">
        <f>Data!$H3093</f>
        <v>Japonica</v>
      </c>
      <c r="Y3096" s="41" t="e">
        <f t="shared" si="854"/>
        <v>#REF!</v>
      </c>
      <c r="Z3096" s="8">
        <f t="shared" si="860"/>
        <v>10000</v>
      </c>
      <c r="AA3096" s="8" t="str">
        <f t="shared" si="861"/>
        <v>South Georgia Ballet</v>
      </c>
      <c r="AB3096" s="8" t="str">
        <f t="shared" si="862"/>
        <v>VL</v>
      </c>
      <c r="AC3096" s="8" t="str">
        <f t="shared" si="863"/>
        <v/>
      </c>
      <c r="AD3096" s="8" t="str">
        <f t="shared" si="868"/>
        <v/>
      </c>
      <c r="AE3096" s="8" t="str">
        <f t="shared" si="864"/>
        <v/>
      </c>
      <c r="AF3096" s="5">
        <f t="shared" si="865"/>
        <v>2021</v>
      </c>
      <c r="AG3096" s="46">
        <v>3093</v>
      </c>
      <c r="AH3096" s="47" t="str">
        <f t="shared" si="855"/>
        <v/>
      </c>
      <c r="AI3096" s="48" t="str">
        <f t="shared" si="856"/>
        <v/>
      </c>
      <c r="AK3096" s="22" t="e">
        <f>TRIM(#REF!)</f>
        <v>#REF!</v>
      </c>
      <c r="AL3096" s="23" t="e">
        <f>IF(#REF!=0,"",#REF!)</f>
        <v>#REF!</v>
      </c>
      <c r="AM3096" s="19" t="e">
        <f>IF(#REF!=0,"",#REF!)</f>
        <v>#REF!</v>
      </c>
      <c r="AN3096" s="23" t="e">
        <f>IF($AK3096="","",#REF!)</f>
        <v>#REF!</v>
      </c>
      <c r="AO3096" s="23" t="e">
        <f t="shared" si="866"/>
        <v>#REF!</v>
      </c>
      <c r="AP3096" s="19" t="e">
        <f>IF(#REF!=0,"",#REF!)</f>
        <v>#REF!</v>
      </c>
      <c r="AQ3096" s="19" t="e">
        <f>IF(#REF!=0,"",#REF!)</f>
        <v>#REF!</v>
      </c>
      <c r="AR3096" s="19" t="e">
        <f>IF(#REF!=0,"",#REF!)</f>
        <v>#REF!</v>
      </c>
      <c r="AS3096" s="19" t="e">
        <f>#REF!</f>
        <v>#REF!</v>
      </c>
    </row>
    <row r="3097" spans="11:45" ht="19.5" thickTop="1" thickBot="1" x14ac:dyDescent="0.25">
      <c r="K3097" s="19" t="str">
        <f t="shared" si="857"/>
        <v/>
      </c>
      <c r="L3097" s="19">
        <f t="shared" si="867"/>
        <v>10000</v>
      </c>
      <c r="M3097" s="22" t="str">
        <f>TRIM(Data!$N3094)</f>
        <v>South Seas</v>
      </c>
      <c r="N3097" s="22" t="str">
        <f>TRIM(Data!$A3094)</f>
        <v>South Seas (H)</v>
      </c>
      <c r="O3097" s="23">
        <f>IF(Data!$B3094=0,"",Data!$B3094)</f>
        <v>1967</v>
      </c>
      <c r="P3097" s="19" t="str">
        <f>IF(Data!$C3094=0,"",Data!$C3094)</f>
        <v>1</v>
      </c>
      <c r="Q3097" s="23" t="str">
        <f>IF($M3097="","",Data!$E3094)</f>
        <v>M</v>
      </c>
      <c r="R3097" s="23" t="str">
        <f t="shared" si="858"/>
        <v>M</v>
      </c>
      <c r="S3097" s="23" t="str">
        <f t="shared" si="859"/>
        <v>M</v>
      </c>
      <c r="T3097" s="19" t="str">
        <f>IF(Data!$F3094=0,"",Data!$F3094)</f>
        <v/>
      </c>
      <c r="U3097" s="19" t="str">
        <f>IF(Data!$G3094=0,"",Data!$G3094)</f>
        <v/>
      </c>
      <c r="V3097" s="19" t="str">
        <f>IF(Data!$D3094=0,"",Data!$D3094)</f>
        <v/>
      </c>
      <c r="W3097" s="19" t="str">
        <f>Data!$H3094</f>
        <v>NRH</v>
      </c>
      <c r="Y3097" s="41" t="e">
        <f t="shared" si="854"/>
        <v>#REF!</v>
      </c>
      <c r="Z3097" s="8">
        <f t="shared" si="860"/>
        <v>10000</v>
      </c>
      <c r="AA3097" s="8" t="str">
        <f t="shared" si="861"/>
        <v>South Seas</v>
      </c>
      <c r="AB3097" s="8" t="str">
        <f t="shared" si="862"/>
        <v>M</v>
      </c>
      <c r="AC3097" s="8" t="str">
        <f t="shared" si="863"/>
        <v/>
      </c>
      <c r="AD3097" s="8" t="str">
        <f t="shared" si="868"/>
        <v/>
      </c>
      <c r="AE3097" s="8" t="str">
        <f t="shared" si="864"/>
        <v/>
      </c>
      <c r="AF3097" s="5">
        <f t="shared" si="865"/>
        <v>1967</v>
      </c>
      <c r="AG3097" s="46">
        <v>3094</v>
      </c>
      <c r="AH3097" s="47" t="str">
        <f t="shared" si="855"/>
        <v/>
      </c>
      <c r="AI3097" s="48" t="str">
        <f t="shared" si="856"/>
        <v/>
      </c>
      <c r="AK3097" s="22" t="e">
        <f>TRIM(#REF!)</f>
        <v>#REF!</v>
      </c>
      <c r="AL3097" s="23" t="e">
        <f>IF(#REF!=0,"",#REF!)</f>
        <v>#REF!</v>
      </c>
      <c r="AM3097" s="19" t="e">
        <f>IF(#REF!=0,"",#REF!)</f>
        <v>#REF!</v>
      </c>
      <c r="AN3097" s="23" t="e">
        <f>IF($AK3097="","",#REF!)</f>
        <v>#REF!</v>
      </c>
      <c r="AO3097" s="23" t="e">
        <f t="shared" si="866"/>
        <v>#REF!</v>
      </c>
      <c r="AP3097" s="19" t="e">
        <f>IF(#REF!=0,"",#REF!)</f>
        <v>#REF!</v>
      </c>
      <c r="AQ3097" s="19" t="e">
        <f>IF(#REF!=0,"",#REF!)</f>
        <v>#REF!</v>
      </c>
      <c r="AR3097" s="19" t="e">
        <f>IF(#REF!=0,"",#REF!)</f>
        <v>#REF!</v>
      </c>
      <c r="AS3097" s="19" t="e">
        <f>#REF!</f>
        <v>#REF!</v>
      </c>
    </row>
    <row r="3098" spans="11:45" ht="19.5" thickTop="1" thickBot="1" x14ac:dyDescent="0.25">
      <c r="K3098" s="19" t="str">
        <f t="shared" si="857"/>
        <v/>
      </c>
      <c r="L3098" s="19">
        <f t="shared" si="867"/>
        <v>10000</v>
      </c>
      <c r="M3098" s="22" t="str">
        <f>TRIM(Data!$N3095)</f>
        <v>Southeastern Flower Show</v>
      </c>
      <c r="N3098" s="22" t="str">
        <f>TRIM(Data!$A3095)</f>
        <v>Southeastern Flower Show</v>
      </c>
      <c r="O3098" s="23">
        <f>IF(Data!$B3095=0,"",Data!$B3095)</f>
        <v>2011</v>
      </c>
      <c r="P3098" s="19" t="str">
        <f>IF(Data!$C3095=0,"",Data!$C3095)</f>
        <v>1</v>
      </c>
      <c r="Q3098" s="23" t="str">
        <f>IF($M3098="","",Data!$E3095)</f>
        <v>VL</v>
      </c>
      <c r="R3098" s="23" t="str">
        <f t="shared" si="858"/>
        <v>VL</v>
      </c>
      <c r="S3098" s="23" t="str">
        <f t="shared" si="859"/>
        <v>VL</v>
      </c>
      <c r="T3098" s="19" t="str">
        <f>IF(Data!$F3095=0,"",Data!$F3095)</f>
        <v/>
      </c>
      <c r="U3098" s="19" t="str">
        <f>IF(Data!$G3095=0,"",Data!$G3095)</f>
        <v/>
      </c>
      <c r="V3098" s="19" t="str">
        <f>IF(Data!$D3095=0,"",Data!$D3095)</f>
        <v/>
      </c>
      <c r="W3098" s="19" t="str">
        <f>Data!$H3095</f>
        <v>Japonica</v>
      </c>
      <c r="Y3098" s="41" t="e">
        <f t="shared" si="854"/>
        <v>#REF!</v>
      </c>
      <c r="Z3098" s="8">
        <f t="shared" si="860"/>
        <v>10000</v>
      </c>
      <c r="AA3098" s="8" t="str">
        <f t="shared" si="861"/>
        <v>Southeastern Flower Show</v>
      </c>
      <c r="AB3098" s="8" t="str">
        <f t="shared" si="862"/>
        <v>VL</v>
      </c>
      <c r="AC3098" s="8" t="str">
        <f t="shared" si="863"/>
        <v/>
      </c>
      <c r="AD3098" s="8" t="str">
        <f t="shared" si="868"/>
        <v/>
      </c>
      <c r="AE3098" s="8" t="str">
        <f t="shared" si="864"/>
        <v/>
      </c>
      <c r="AF3098" s="5">
        <f t="shared" si="865"/>
        <v>2011</v>
      </c>
      <c r="AG3098" s="46">
        <v>3095</v>
      </c>
      <c r="AH3098" s="47" t="str">
        <f t="shared" si="855"/>
        <v/>
      </c>
      <c r="AI3098" s="48" t="str">
        <f t="shared" si="856"/>
        <v/>
      </c>
      <c r="AK3098" s="22" t="e">
        <f>TRIM(#REF!)</f>
        <v>#REF!</v>
      </c>
      <c r="AL3098" s="23" t="e">
        <f>IF(#REF!=0,"",#REF!)</f>
        <v>#REF!</v>
      </c>
      <c r="AM3098" s="19" t="e">
        <f>IF(#REF!=0,"",#REF!)</f>
        <v>#REF!</v>
      </c>
      <c r="AN3098" s="23" t="e">
        <f>IF($AK3098="","",#REF!)</f>
        <v>#REF!</v>
      </c>
      <c r="AO3098" s="23" t="e">
        <f t="shared" si="866"/>
        <v>#REF!</v>
      </c>
      <c r="AP3098" s="19" t="e">
        <f>IF(#REF!=0,"",#REF!)</f>
        <v>#REF!</v>
      </c>
      <c r="AQ3098" s="19" t="e">
        <f>IF(#REF!=0,"",#REF!)</f>
        <v>#REF!</v>
      </c>
      <c r="AR3098" s="19" t="e">
        <f>IF(#REF!=0,"",#REF!)</f>
        <v>#REF!</v>
      </c>
      <c r="AS3098" s="19" t="e">
        <f>#REF!</f>
        <v>#REF!</v>
      </c>
    </row>
    <row r="3099" spans="11:45" ht="19.5" thickTop="1" thickBot="1" x14ac:dyDescent="0.25">
      <c r="K3099" s="19" t="str">
        <f t="shared" si="857"/>
        <v/>
      </c>
      <c r="L3099" s="19">
        <f t="shared" si="867"/>
        <v>10000</v>
      </c>
      <c r="M3099" s="22" t="str">
        <f>TRIM(Data!$N3096)</f>
        <v>Southern Charm</v>
      </c>
      <c r="N3099" s="22" t="str">
        <f>TRIM(Data!$A3096)</f>
        <v>Southern Charm (Queen Juliana)</v>
      </c>
      <c r="O3099" s="23">
        <f>IF(Data!$B3096=0,"",Data!$B3096)</f>
        <v>1955</v>
      </c>
      <c r="P3099" s="19" t="str">
        <f>IF(Data!$C3096=0,"",Data!$C3096)</f>
        <v>1</v>
      </c>
      <c r="Q3099" s="23" t="str">
        <f>IF($M3099="","",Data!$E3096)</f>
        <v>L</v>
      </c>
      <c r="R3099" s="23" t="str">
        <f t="shared" si="858"/>
        <v>L</v>
      </c>
      <c r="S3099" s="23" t="str">
        <f t="shared" si="859"/>
        <v>L</v>
      </c>
      <c r="T3099" s="19" t="str">
        <f>IF(Data!$F3096=0,"",Data!$F3096)</f>
        <v/>
      </c>
      <c r="U3099" s="19" t="str">
        <f>IF(Data!$G3096=0,"",Data!$G3096)</f>
        <v/>
      </c>
      <c r="V3099" s="19" t="str">
        <f>IF(Data!$D3096=0,"",Data!$D3096)</f>
        <v/>
      </c>
      <c r="W3099" s="19" t="str">
        <f>Data!$H3096</f>
        <v>Japonica</v>
      </c>
      <c r="Y3099" s="41" t="e">
        <f t="shared" si="854"/>
        <v>#REF!</v>
      </c>
      <c r="Z3099" s="8">
        <f t="shared" si="860"/>
        <v>10000</v>
      </c>
      <c r="AA3099" s="8" t="str">
        <f t="shared" si="861"/>
        <v>Southern Charm</v>
      </c>
      <c r="AB3099" s="8" t="str">
        <f t="shared" si="862"/>
        <v>L</v>
      </c>
      <c r="AC3099" s="8" t="str">
        <f t="shared" si="863"/>
        <v/>
      </c>
      <c r="AD3099" s="8" t="str">
        <f t="shared" si="868"/>
        <v/>
      </c>
      <c r="AE3099" s="8" t="str">
        <f t="shared" si="864"/>
        <v/>
      </c>
      <c r="AF3099" s="5">
        <f t="shared" si="865"/>
        <v>1955</v>
      </c>
      <c r="AG3099" s="46">
        <v>3096</v>
      </c>
      <c r="AH3099" s="47" t="str">
        <f t="shared" si="855"/>
        <v/>
      </c>
      <c r="AI3099" s="48" t="str">
        <f t="shared" si="856"/>
        <v/>
      </c>
      <c r="AK3099" s="22" t="e">
        <f>TRIM(#REF!)</f>
        <v>#REF!</v>
      </c>
      <c r="AL3099" s="23" t="e">
        <f>IF(#REF!=0,"",#REF!)</f>
        <v>#REF!</v>
      </c>
      <c r="AM3099" s="19" t="e">
        <f>IF(#REF!=0,"",#REF!)</f>
        <v>#REF!</v>
      </c>
      <c r="AN3099" s="23" t="e">
        <f>IF($AK3099="","",#REF!)</f>
        <v>#REF!</v>
      </c>
      <c r="AO3099" s="23" t="e">
        <f t="shared" si="866"/>
        <v>#REF!</v>
      </c>
      <c r="AP3099" s="19" t="e">
        <f>IF(#REF!=0,"",#REF!)</f>
        <v>#REF!</v>
      </c>
      <c r="AQ3099" s="19" t="e">
        <f>IF(#REF!=0,"",#REF!)</f>
        <v>#REF!</v>
      </c>
      <c r="AR3099" s="19" t="e">
        <f>IF(#REF!=0,"",#REF!)</f>
        <v>#REF!</v>
      </c>
      <c r="AS3099" s="19" t="e">
        <f>#REF!</f>
        <v>#REF!</v>
      </c>
    </row>
    <row r="3100" spans="11:45" ht="19.5" thickTop="1" thickBot="1" x14ac:dyDescent="0.25">
      <c r="K3100" s="19" t="str">
        <f t="shared" si="857"/>
        <v/>
      </c>
      <c r="L3100" s="19">
        <f t="shared" si="867"/>
        <v>10000</v>
      </c>
      <c r="M3100" s="22" t="str">
        <f>TRIM(Data!$N3097)</f>
        <v>Southern Secret</v>
      </c>
      <c r="N3100" s="22" t="str">
        <f>TRIM(Data!$A3097)</f>
        <v>Southern Secret</v>
      </c>
      <c r="O3100" s="23">
        <f>IF(Data!$B3097=0,"",Data!$B3097)</f>
        <v>2012</v>
      </c>
      <c r="P3100" s="19" t="str">
        <f>IF(Data!$C3097=0,"",Data!$C3097)</f>
        <v>1</v>
      </c>
      <c r="Q3100" s="23" t="str">
        <f>IF($M3100="","",Data!$E3097)</f>
        <v>L-VL</v>
      </c>
      <c r="R3100" s="23" t="str">
        <f t="shared" si="858"/>
        <v>L</v>
      </c>
      <c r="S3100" s="23" t="str">
        <f t="shared" si="859"/>
        <v>L</v>
      </c>
      <c r="T3100" s="19" t="str">
        <f>IF(Data!$F3097=0,"",Data!$F3097)</f>
        <v/>
      </c>
      <c r="U3100" s="19" t="str">
        <f>IF(Data!$G3097=0,"",Data!$G3097)</f>
        <v/>
      </c>
      <c r="V3100" s="19" t="str">
        <f>IF(Data!$D3097=0,"",Data!$D3097)</f>
        <v/>
      </c>
      <c r="W3100" s="19" t="str">
        <f>Data!$H3097</f>
        <v>Japonica</v>
      </c>
      <c r="Y3100" s="41" t="e">
        <f t="shared" si="854"/>
        <v>#REF!</v>
      </c>
      <c r="Z3100" s="8">
        <f t="shared" si="860"/>
        <v>10000</v>
      </c>
      <c r="AA3100" s="8" t="str">
        <f t="shared" si="861"/>
        <v>Southern Secret</v>
      </c>
      <c r="AB3100" s="8" t="str">
        <f t="shared" si="862"/>
        <v>L</v>
      </c>
      <c r="AC3100" s="8" t="str">
        <f t="shared" si="863"/>
        <v/>
      </c>
      <c r="AD3100" s="8" t="str">
        <f t="shared" si="868"/>
        <v/>
      </c>
      <c r="AE3100" s="8" t="str">
        <f t="shared" si="864"/>
        <v/>
      </c>
      <c r="AF3100" s="5">
        <f t="shared" si="865"/>
        <v>2012</v>
      </c>
      <c r="AG3100" s="46">
        <v>3097</v>
      </c>
      <c r="AH3100" s="47" t="str">
        <f t="shared" si="855"/>
        <v/>
      </c>
      <c r="AI3100" s="48" t="str">
        <f t="shared" si="856"/>
        <v/>
      </c>
      <c r="AK3100" s="22" t="e">
        <f>TRIM(#REF!)</f>
        <v>#REF!</v>
      </c>
      <c r="AL3100" s="23" t="e">
        <f>IF(#REF!=0,"",#REF!)</f>
        <v>#REF!</v>
      </c>
      <c r="AM3100" s="19" t="e">
        <f>IF(#REF!=0,"",#REF!)</f>
        <v>#REF!</v>
      </c>
      <c r="AN3100" s="23" t="e">
        <f>IF($AK3100="","",#REF!)</f>
        <v>#REF!</v>
      </c>
      <c r="AO3100" s="23" t="e">
        <f t="shared" si="866"/>
        <v>#REF!</v>
      </c>
      <c r="AP3100" s="19" t="e">
        <f>IF(#REF!=0,"",#REF!)</f>
        <v>#REF!</v>
      </c>
      <c r="AQ3100" s="19" t="e">
        <f>IF(#REF!=0,"",#REF!)</f>
        <v>#REF!</v>
      </c>
      <c r="AR3100" s="19" t="e">
        <f>IF(#REF!=0,"",#REF!)</f>
        <v>#REF!</v>
      </c>
      <c r="AS3100" s="19" t="e">
        <f>#REF!</f>
        <v>#REF!</v>
      </c>
    </row>
    <row r="3101" spans="11:45" ht="19.5" thickTop="1" thickBot="1" x14ac:dyDescent="0.25">
      <c r="K3101" s="19" t="str">
        <f t="shared" si="857"/>
        <v/>
      </c>
      <c r="L3101" s="19">
        <f t="shared" si="867"/>
        <v>10000</v>
      </c>
      <c r="M3101" s="22" t="str">
        <f>TRIM(Data!$N3098)</f>
        <v>Southern Snowball</v>
      </c>
      <c r="N3101" s="22" t="str">
        <f>TRIM(Data!$A3098)</f>
        <v>Southern Snowball</v>
      </c>
      <c r="O3101" s="23">
        <f>IF(Data!$B3098=0,"",Data!$B3098)</f>
        <v>2012</v>
      </c>
      <c r="P3101" s="19" t="str">
        <f>IF(Data!$C3098=0,"",Data!$C3098)</f>
        <v>1</v>
      </c>
      <c r="Q3101" s="23" t="str">
        <f>IF($M3101="","",Data!$E3098)</f>
        <v>M</v>
      </c>
      <c r="R3101" s="23" t="str">
        <f t="shared" si="858"/>
        <v>M</v>
      </c>
      <c r="S3101" s="23" t="str">
        <f t="shared" si="859"/>
        <v>M</v>
      </c>
      <c r="T3101" s="19" t="str">
        <f>IF(Data!$F3098=0,"",Data!$F3098)</f>
        <v/>
      </c>
      <c r="U3101" s="19" t="str">
        <f>IF(Data!$G3098=0,"",Data!$G3098)</f>
        <v/>
      </c>
      <c r="V3101" s="19" t="str">
        <f>IF(Data!$D3098=0,"",Data!$D3098)</f>
        <v/>
      </c>
      <c r="W3101" s="19" t="str">
        <f>Data!$H3098</f>
        <v>Japonica</v>
      </c>
      <c r="Y3101" s="41" t="e">
        <f t="shared" si="854"/>
        <v>#REF!</v>
      </c>
      <c r="Z3101" s="8">
        <f t="shared" si="860"/>
        <v>10000</v>
      </c>
      <c r="AA3101" s="8" t="str">
        <f t="shared" si="861"/>
        <v>Southern Snowball</v>
      </c>
      <c r="AB3101" s="8" t="str">
        <f t="shared" si="862"/>
        <v>M</v>
      </c>
      <c r="AC3101" s="8" t="str">
        <f t="shared" si="863"/>
        <v/>
      </c>
      <c r="AD3101" s="8" t="str">
        <f t="shared" si="868"/>
        <v/>
      </c>
      <c r="AE3101" s="8" t="str">
        <f t="shared" si="864"/>
        <v/>
      </c>
      <c r="AF3101" s="5">
        <f t="shared" si="865"/>
        <v>2012</v>
      </c>
      <c r="AG3101" s="46">
        <v>3098</v>
      </c>
      <c r="AH3101" s="47" t="str">
        <f t="shared" si="855"/>
        <v/>
      </c>
      <c r="AI3101" s="48" t="str">
        <f t="shared" si="856"/>
        <v/>
      </c>
      <c r="AK3101" s="22" t="e">
        <f>TRIM(#REF!)</f>
        <v>#REF!</v>
      </c>
      <c r="AL3101" s="23" t="e">
        <f>IF(#REF!=0,"",#REF!)</f>
        <v>#REF!</v>
      </c>
      <c r="AM3101" s="19" t="e">
        <f>IF(#REF!=0,"",#REF!)</f>
        <v>#REF!</v>
      </c>
      <c r="AN3101" s="23" t="e">
        <f>IF($AK3101="","",#REF!)</f>
        <v>#REF!</v>
      </c>
      <c r="AO3101" s="23" t="e">
        <f t="shared" si="866"/>
        <v>#REF!</v>
      </c>
      <c r="AP3101" s="19" t="e">
        <f>IF(#REF!=0,"",#REF!)</f>
        <v>#REF!</v>
      </c>
      <c r="AQ3101" s="19" t="e">
        <f>IF(#REF!=0,"",#REF!)</f>
        <v>#REF!</v>
      </c>
      <c r="AR3101" s="19" t="e">
        <f>IF(#REF!=0,"",#REF!)</f>
        <v>#REF!</v>
      </c>
      <c r="AS3101" s="19" t="e">
        <f>#REF!</f>
        <v>#REF!</v>
      </c>
    </row>
    <row r="3102" spans="11:45" ht="19.5" thickTop="1" thickBot="1" x14ac:dyDescent="0.25">
      <c r="K3102" s="19" t="str">
        <f t="shared" si="857"/>
        <v/>
      </c>
      <c r="L3102" s="19">
        <f t="shared" si="867"/>
        <v>10000</v>
      </c>
      <c r="M3102" s="22" t="str">
        <f>TRIM(Data!$N3099)</f>
        <v>Southern Temptation</v>
      </c>
      <c r="N3102" s="22" t="str">
        <f>TRIM(Data!$A3099)</f>
        <v>Southern Temptation</v>
      </c>
      <c r="O3102" s="23">
        <f>IF(Data!$B3099=0,"",Data!$B3099)</f>
        <v>2016</v>
      </c>
      <c r="P3102" s="19" t="str">
        <f>IF(Data!$C3099=0,"",Data!$C3099)</f>
        <v>1</v>
      </c>
      <c r="Q3102" s="23" t="str">
        <f>IF($M3102="","",Data!$E3099)</f>
        <v>M-L</v>
      </c>
      <c r="R3102" s="23" t="str">
        <f t="shared" si="858"/>
        <v>M</v>
      </c>
      <c r="S3102" s="23" t="str">
        <f t="shared" si="859"/>
        <v>M</v>
      </c>
      <c r="T3102" s="19" t="str">
        <f>IF(Data!$F3099=0,"",Data!$F3099)</f>
        <v/>
      </c>
      <c r="U3102" s="19" t="str">
        <f>IF(Data!$G3099=0,"",Data!$G3099)</f>
        <v>FD</v>
      </c>
      <c r="V3102" s="19" t="str">
        <f>IF(Data!$D3099=0,"",Data!$D3099)</f>
        <v/>
      </c>
      <c r="W3102" s="19" t="str">
        <f>Data!$H3099</f>
        <v>Japonica</v>
      </c>
      <c r="Y3102" s="41" t="e">
        <f t="shared" si="854"/>
        <v>#REF!</v>
      </c>
      <c r="Z3102" s="8">
        <f t="shared" si="860"/>
        <v>10000</v>
      </c>
      <c r="AA3102" s="8" t="str">
        <f t="shared" si="861"/>
        <v>Southern Temptation</v>
      </c>
      <c r="AB3102" s="8" t="str">
        <f t="shared" si="862"/>
        <v>M</v>
      </c>
      <c r="AC3102" s="8" t="str">
        <f t="shared" si="863"/>
        <v/>
      </c>
      <c r="AD3102" s="8" t="str">
        <f t="shared" si="868"/>
        <v>FD</v>
      </c>
      <c r="AE3102" s="8" t="str">
        <f t="shared" si="864"/>
        <v/>
      </c>
      <c r="AF3102" s="5">
        <f t="shared" si="865"/>
        <v>2016</v>
      </c>
      <c r="AG3102" s="46">
        <v>3099</v>
      </c>
      <c r="AH3102" s="47" t="str">
        <f t="shared" si="855"/>
        <v/>
      </c>
      <c r="AI3102" s="48" t="str">
        <f t="shared" si="856"/>
        <v/>
      </c>
      <c r="AK3102" s="22" t="e">
        <f>TRIM(#REF!)</f>
        <v>#REF!</v>
      </c>
      <c r="AL3102" s="23" t="e">
        <f>IF(#REF!=0,"",#REF!)</f>
        <v>#REF!</v>
      </c>
      <c r="AM3102" s="19" t="e">
        <f>IF(#REF!=0,"",#REF!)</f>
        <v>#REF!</v>
      </c>
      <c r="AN3102" s="23" t="e">
        <f>IF($AK3102="","",#REF!)</f>
        <v>#REF!</v>
      </c>
      <c r="AO3102" s="23" t="e">
        <f t="shared" si="866"/>
        <v>#REF!</v>
      </c>
      <c r="AP3102" s="19" t="e">
        <f>IF(#REF!=0,"",#REF!)</f>
        <v>#REF!</v>
      </c>
      <c r="AQ3102" s="19" t="e">
        <f>IF(#REF!=0,"",#REF!)</f>
        <v>#REF!</v>
      </c>
      <c r="AR3102" s="19" t="e">
        <f>IF(#REF!=0,"",#REF!)</f>
        <v>#REF!</v>
      </c>
      <c r="AS3102" s="19" t="e">
        <f>#REF!</f>
        <v>#REF!</v>
      </c>
    </row>
    <row r="3103" spans="11:45" ht="19.5" thickTop="1" thickBot="1" x14ac:dyDescent="0.25">
      <c r="K3103" s="19" t="str">
        <f t="shared" si="857"/>
        <v/>
      </c>
      <c r="L3103" s="19">
        <f t="shared" si="867"/>
        <v>10000</v>
      </c>
      <c r="M3103" s="22" t="str">
        <f>TRIM(Data!$N3100)</f>
        <v>Spanish Ballerina</v>
      </c>
      <c r="N3103" s="22" t="str">
        <f>TRIM(Data!$A3100)</f>
        <v>Spanish Ballerina</v>
      </c>
      <c r="O3103" s="23">
        <f>IF(Data!$B3100=0,"",Data!$B3100)</f>
        <v>2016</v>
      </c>
      <c r="P3103" s="19" t="str">
        <f>IF(Data!$C3100=0,"",Data!$C3100)</f>
        <v>1</v>
      </c>
      <c r="Q3103" s="23" t="str">
        <f>IF($M3103="","",Data!$E3100)</f>
        <v>S</v>
      </c>
      <c r="R3103" s="23" t="str">
        <f t="shared" si="858"/>
        <v>S</v>
      </c>
      <c r="S3103" s="23" t="str">
        <f t="shared" si="859"/>
        <v>S</v>
      </c>
      <c r="T3103" s="19" t="str">
        <f>IF(Data!$F3100=0,"",Data!$F3100)</f>
        <v/>
      </c>
      <c r="U3103" s="19" t="str">
        <f>IF(Data!$G3100=0,"",Data!$G3100)</f>
        <v/>
      </c>
      <c r="V3103" s="19" t="str">
        <f>IF(Data!$D3100=0,"",Data!$D3100)</f>
        <v/>
      </c>
      <c r="W3103" s="19" t="str">
        <f>Data!$H3100</f>
        <v>Japonica</v>
      </c>
      <c r="Y3103" s="41" t="e">
        <f t="shared" si="854"/>
        <v>#REF!</v>
      </c>
      <c r="Z3103" s="8">
        <f t="shared" si="860"/>
        <v>10000</v>
      </c>
      <c r="AA3103" s="8" t="str">
        <f t="shared" si="861"/>
        <v>Spanish Ballerina</v>
      </c>
      <c r="AB3103" s="8" t="str">
        <f t="shared" si="862"/>
        <v>S</v>
      </c>
      <c r="AC3103" s="8" t="str">
        <f t="shared" si="863"/>
        <v/>
      </c>
      <c r="AD3103" s="8" t="str">
        <f t="shared" si="868"/>
        <v/>
      </c>
      <c r="AE3103" s="8" t="str">
        <f t="shared" si="864"/>
        <v/>
      </c>
      <c r="AF3103" s="5">
        <f t="shared" si="865"/>
        <v>2016</v>
      </c>
      <c r="AG3103" s="46">
        <v>3100</v>
      </c>
      <c r="AH3103" s="47" t="str">
        <f t="shared" si="855"/>
        <v/>
      </c>
      <c r="AI3103" s="48" t="str">
        <f t="shared" si="856"/>
        <v/>
      </c>
      <c r="AK3103" s="22" t="e">
        <f>TRIM(#REF!)</f>
        <v>#REF!</v>
      </c>
      <c r="AL3103" s="23" t="e">
        <f>IF(#REF!=0,"",#REF!)</f>
        <v>#REF!</v>
      </c>
      <c r="AM3103" s="19" t="e">
        <f>IF(#REF!=0,"",#REF!)</f>
        <v>#REF!</v>
      </c>
      <c r="AN3103" s="23" t="e">
        <f>IF($AK3103="","",#REF!)</f>
        <v>#REF!</v>
      </c>
      <c r="AO3103" s="23" t="e">
        <f t="shared" si="866"/>
        <v>#REF!</v>
      </c>
      <c r="AP3103" s="19" t="e">
        <f>IF(#REF!=0,"",#REF!)</f>
        <v>#REF!</v>
      </c>
      <c r="AQ3103" s="19" t="e">
        <f>IF(#REF!=0,"",#REF!)</f>
        <v>#REF!</v>
      </c>
      <c r="AR3103" s="19" t="e">
        <f>IF(#REF!=0,"",#REF!)</f>
        <v>#REF!</v>
      </c>
      <c r="AS3103" s="19" t="e">
        <f>#REF!</f>
        <v>#REF!</v>
      </c>
    </row>
    <row r="3104" spans="11:45" ht="19.5" thickTop="1" thickBot="1" x14ac:dyDescent="0.25">
      <c r="K3104" s="19" t="str">
        <f t="shared" si="857"/>
        <v/>
      </c>
      <c r="L3104" s="19">
        <f t="shared" si="867"/>
        <v>10000</v>
      </c>
      <c r="M3104" s="22" t="str">
        <f>TRIM(Data!$N3101)</f>
        <v>Sparkler</v>
      </c>
      <c r="N3104" s="22" t="str">
        <f>TRIM(Data!$A3101)</f>
        <v>Sparkler (R)</v>
      </c>
      <c r="O3104" s="23">
        <f>IF(Data!$B3101=0,"",Data!$B3101)</f>
        <v>1985</v>
      </c>
      <c r="P3104" s="19" t="str">
        <f>IF(Data!$C3101=0,"",Data!$C3101)</f>
        <v>1</v>
      </c>
      <c r="Q3104" s="23" t="str">
        <f>IF($M3104="","",Data!$E3101)</f>
        <v>VL</v>
      </c>
      <c r="R3104" s="23" t="str">
        <f t="shared" si="858"/>
        <v>VL</v>
      </c>
      <c r="S3104" s="23" t="str">
        <f t="shared" si="859"/>
        <v>VL</v>
      </c>
      <c r="T3104" s="19" t="str">
        <f>IF(Data!$F3101=0,"",Data!$F3101)</f>
        <v/>
      </c>
      <c r="U3104" s="19" t="str">
        <f>IF(Data!$G3101=0,"",Data!$G3101)</f>
        <v/>
      </c>
      <c r="V3104" s="19" t="str">
        <f>IF(Data!$D3101=0,"",Data!$D3101)</f>
        <v/>
      </c>
      <c r="W3104" s="19" t="str">
        <f>Data!$H3101</f>
        <v>Reticulata</v>
      </c>
      <c r="Y3104" s="41" t="e">
        <f t="shared" si="854"/>
        <v>#REF!</v>
      </c>
      <c r="Z3104" s="8">
        <f t="shared" si="860"/>
        <v>10000</v>
      </c>
      <c r="AA3104" s="8" t="str">
        <f t="shared" si="861"/>
        <v>Sparkler</v>
      </c>
      <c r="AB3104" s="8" t="str">
        <f t="shared" si="862"/>
        <v>VL</v>
      </c>
      <c r="AC3104" s="8" t="str">
        <f t="shared" si="863"/>
        <v/>
      </c>
      <c r="AD3104" s="8" t="str">
        <f t="shared" si="868"/>
        <v/>
      </c>
      <c r="AE3104" s="8" t="str">
        <f t="shared" si="864"/>
        <v/>
      </c>
      <c r="AF3104" s="5">
        <f t="shared" si="865"/>
        <v>1985</v>
      </c>
      <c r="AG3104" s="46">
        <v>3101</v>
      </c>
      <c r="AH3104" s="47" t="str">
        <f t="shared" si="855"/>
        <v/>
      </c>
      <c r="AI3104" s="48" t="str">
        <f t="shared" si="856"/>
        <v/>
      </c>
      <c r="AK3104" s="22" t="e">
        <f>TRIM(#REF!)</f>
        <v>#REF!</v>
      </c>
      <c r="AL3104" s="23" t="e">
        <f>IF(#REF!=0,"",#REF!)</f>
        <v>#REF!</v>
      </c>
      <c r="AM3104" s="19" t="e">
        <f>IF(#REF!=0,"",#REF!)</f>
        <v>#REF!</v>
      </c>
      <c r="AN3104" s="23" t="e">
        <f>IF($AK3104="","",#REF!)</f>
        <v>#REF!</v>
      </c>
      <c r="AO3104" s="23" t="e">
        <f t="shared" si="866"/>
        <v>#REF!</v>
      </c>
      <c r="AP3104" s="19" t="e">
        <f>IF(#REF!=0,"",#REF!)</f>
        <v>#REF!</v>
      </c>
      <c r="AQ3104" s="19" t="e">
        <f>IF(#REF!=0,"",#REF!)</f>
        <v>#REF!</v>
      </c>
      <c r="AR3104" s="19" t="e">
        <f>IF(#REF!=0,"",#REF!)</f>
        <v>#REF!</v>
      </c>
      <c r="AS3104" s="19" t="e">
        <f>#REF!</f>
        <v>#REF!</v>
      </c>
    </row>
    <row r="3105" spans="11:45" ht="19.5" thickTop="1" thickBot="1" x14ac:dyDescent="0.25">
      <c r="K3105" s="19" t="str">
        <f t="shared" si="857"/>
        <v/>
      </c>
      <c r="L3105" s="19">
        <f t="shared" si="867"/>
        <v>10000</v>
      </c>
      <c r="M3105" s="22" t="str">
        <f>TRIM(Data!$N3102)</f>
        <v>Sparkling Burgundy</v>
      </c>
      <c r="N3105" s="22" t="str">
        <f>TRIM(Data!$A3102)</f>
        <v>Sparkling Burgundy (Sasanqua)</v>
      </c>
      <c r="O3105" s="23">
        <f>IF(Data!$B3102=0,"",Data!$B3102)</f>
        <v>1957</v>
      </c>
      <c r="P3105" s="19" t="str">
        <f>IF(Data!$C3102=0,"",Data!$C3102)</f>
        <v>1</v>
      </c>
      <c r="Q3105" s="23" t="str">
        <f>IF($M3105="","",Data!$E3102)</f>
        <v>S-M</v>
      </c>
      <c r="R3105" s="23" t="str">
        <f t="shared" si="858"/>
        <v>S</v>
      </c>
      <c r="S3105" s="23" t="str">
        <f t="shared" si="859"/>
        <v>S</v>
      </c>
      <c r="T3105" s="19" t="str">
        <f>IF(Data!$F3102=0,"",Data!$F3102)</f>
        <v/>
      </c>
      <c r="U3105" s="19" t="str">
        <f>IF(Data!$G3102=0,"",Data!$G3102)</f>
        <v/>
      </c>
      <c r="V3105" s="19" t="str">
        <f>IF(Data!$D3102=0,"",Data!$D3102)</f>
        <v/>
      </c>
      <c r="W3105" s="19" t="str">
        <f>Data!$H3102</f>
        <v>Sasanqua</v>
      </c>
      <c r="Y3105" s="41" t="e">
        <f t="shared" si="854"/>
        <v>#REF!</v>
      </c>
      <c r="Z3105" s="8">
        <f t="shared" si="860"/>
        <v>10000</v>
      </c>
      <c r="AA3105" s="8" t="str">
        <f t="shared" si="861"/>
        <v>Sparkling Burgundy</v>
      </c>
      <c r="AB3105" s="8" t="str">
        <f t="shared" si="862"/>
        <v>S</v>
      </c>
      <c r="AC3105" s="8" t="str">
        <f t="shared" si="863"/>
        <v/>
      </c>
      <c r="AD3105" s="8" t="str">
        <f t="shared" si="868"/>
        <v/>
      </c>
      <c r="AE3105" s="8" t="str">
        <f t="shared" si="864"/>
        <v/>
      </c>
      <c r="AF3105" s="5">
        <f t="shared" si="865"/>
        <v>1957</v>
      </c>
      <c r="AG3105" s="46">
        <v>3102</v>
      </c>
      <c r="AH3105" s="47" t="str">
        <f t="shared" si="855"/>
        <v/>
      </c>
      <c r="AI3105" s="48" t="str">
        <f t="shared" si="856"/>
        <v/>
      </c>
      <c r="AK3105" s="22" t="e">
        <f>TRIM(#REF!)</f>
        <v>#REF!</v>
      </c>
      <c r="AL3105" s="23" t="e">
        <f>IF(#REF!=0,"",#REF!)</f>
        <v>#REF!</v>
      </c>
      <c r="AM3105" s="19" t="e">
        <f>IF(#REF!=0,"",#REF!)</f>
        <v>#REF!</v>
      </c>
      <c r="AN3105" s="23" t="e">
        <f>IF($AK3105="","",#REF!)</f>
        <v>#REF!</v>
      </c>
      <c r="AO3105" s="23" t="e">
        <f t="shared" si="866"/>
        <v>#REF!</v>
      </c>
      <c r="AP3105" s="19" t="e">
        <f>IF(#REF!=0,"",#REF!)</f>
        <v>#REF!</v>
      </c>
      <c r="AQ3105" s="19" t="e">
        <f>IF(#REF!=0,"",#REF!)</f>
        <v>#REF!</v>
      </c>
      <c r="AR3105" s="19" t="e">
        <f>IF(#REF!=0,"",#REF!)</f>
        <v>#REF!</v>
      </c>
      <c r="AS3105" s="19" t="e">
        <f>#REF!</f>
        <v>#REF!</v>
      </c>
    </row>
    <row r="3106" spans="11:45" ht="19.5" thickTop="1" thickBot="1" x14ac:dyDescent="0.25">
      <c r="K3106" s="19" t="str">
        <f t="shared" si="857"/>
        <v/>
      </c>
      <c r="L3106" s="19">
        <f t="shared" si="867"/>
        <v>10000</v>
      </c>
      <c r="M3106" s="22" t="str">
        <f>TRIM(Data!$N3103)</f>
        <v>Special Tribute</v>
      </c>
      <c r="N3106" s="22" t="str">
        <f>TRIM(Data!$A3103)</f>
        <v>Special Tribute</v>
      </c>
      <c r="O3106" s="23">
        <f>IF(Data!$B3103=0,"",Data!$B3103)</f>
        <v>1956</v>
      </c>
      <c r="P3106" s="19" t="str">
        <f>IF(Data!$C3103=0,"",Data!$C3103)</f>
        <v>1</v>
      </c>
      <c r="Q3106" s="23" t="str">
        <f>IF($M3106="","",Data!$E3103)</f>
        <v>M-L</v>
      </c>
      <c r="R3106" s="23" t="str">
        <f t="shared" si="858"/>
        <v>M</v>
      </c>
      <c r="S3106" s="23" t="str">
        <f t="shared" si="859"/>
        <v>M</v>
      </c>
      <c r="T3106" s="19" t="str">
        <f>IF(Data!$F3103=0,"",Data!$F3103)</f>
        <v/>
      </c>
      <c r="U3106" s="19" t="str">
        <f>IF(Data!$G3103=0,"",Data!$G3103)</f>
        <v/>
      </c>
      <c r="V3106" s="19" t="str">
        <f>IF(Data!$D3103=0,"",Data!$D3103)</f>
        <v/>
      </c>
      <c r="W3106" s="19" t="str">
        <f>Data!$H3103</f>
        <v>Japonica</v>
      </c>
      <c r="Y3106" s="41" t="e">
        <f t="shared" si="854"/>
        <v>#REF!</v>
      </c>
      <c r="Z3106" s="8">
        <f t="shared" si="860"/>
        <v>10000</v>
      </c>
      <c r="AA3106" s="8" t="str">
        <f t="shared" si="861"/>
        <v>Special Tribute</v>
      </c>
      <c r="AB3106" s="8" t="str">
        <f t="shared" si="862"/>
        <v>M</v>
      </c>
      <c r="AC3106" s="8" t="str">
        <f t="shared" si="863"/>
        <v/>
      </c>
      <c r="AD3106" s="8" t="str">
        <f t="shared" si="868"/>
        <v/>
      </c>
      <c r="AE3106" s="8" t="str">
        <f t="shared" si="864"/>
        <v/>
      </c>
      <c r="AF3106" s="5">
        <f t="shared" si="865"/>
        <v>1956</v>
      </c>
      <c r="AG3106" s="46">
        <v>3103</v>
      </c>
      <c r="AH3106" s="47" t="str">
        <f t="shared" si="855"/>
        <v/>
      </c>
      <c r="AI3106" s="48" t="str">
        <f t="shared" si="856"/>
        <v/>
      </c>
      <c r="AK3106" s="22" t="e">
        <f>TRIM(#REF!)</f>
        <v>#REF!</v>
      </c>
      <c r="AL3106" s="23" t="e">
        <f>IF(#REF!=0,"",#REF!)</f>
        <v>#REF!</v>
      </c>
      <c r="AM3106" s="19" t="e">
        <f>IF(#REF!=0,"",#REF!)</f>
        <v>#REF!</v>
      </c>
      <c r="AN3106" s="23" t="e">
        <f>IF($AK3106="","",#REF!)</f>
        <v>#REF!</v>
      </c>
      <c r="AO3106" s="23" t="e">
        <f t="shared" si="866"/>
        <v>#REF!</v>
      </c>
      <c r="AP3106" s="19" t="e">
        <f>IF(#REF!=0,"",#REF!)</f>
        <v>#REF!</v>
      </c>
      <c r="AQ3106" s="19" t="e">
        <f>IF(#REF!=0,"",#REF!)</f>
        <v>#REF!</v>
      </c>
      <c r="AR3106" s="19" t="e">
        <f>IF(#REF!=0,"",#REF!)</f>
        <v>#REF!</v>
      </c>
      <c r="AS3106" s="19" t="e">
        <f>#REF!</f>
        <v>#REF!</v>
      </c>
    </row>
    <row r="3107" spans="11:45" ht="19.5" thickTop="1" thickBot="1" x14ac:dyDescent="0.25">
      <c r="K3107" s="19" t="str">
        <f t="shared" si="857"/>
        <v/>
      </c>
      <c r="L3107" s="19">
        <f t="shared" si="867"/>
        <v>10000</v>
      </c>
      <c r="M3107" s="22" t="str">
        <f>TRIM(Data!$N3104)</f>
        <v>Speckles (See Findlandia Var.)</v>
      </c>
      <c r="N3107" s="22" t="str">
        <f>TRIM(Data!$A3104)</f>
        <v>Speckles (See Findlandia Var.)</v>
      </c>
      <c r="O3107" s="23">
        <f>IF(Data!$B3104=0,"",Data!$B3104)</f>
        <v>1910</v>
      </c>
      <c r="P3107" s="19" t="str">
        <f>IF(Data!$C3104=0,"",Data!$C3104)</f>
        <v/>
      </c>
      <c r="Q3107" s="23" t="str">
        <f>IF($M3107="","",Data!$E3104)</f>
        <v>M</v>
      </c>
      <c r="R3107" s="23" t="str">
        <f t="shared" si="858"/>
        <v>M</v>
      </c>
      <c r="S3107" s="23" t="str">
        <f t="shared" si="859"/>
        <v>M</v>
      </c>
      <c r="T3107" s="19" t="str">
        <f>IF(Data!$F3104=0,"",Data!$F3104)</f>
        <v/>
      </c>
      <c r="U3107" s="19" t="str">
        <f>IF(Data!$G3104=0,"",Data!$G3104)</f>
        <v/>
      </c>
      <c r="V3107" s="19" t="str">
        <f>IF(Data!$D3104=0,"",Data!$D3104)</f>
        <v/>
      </c>
      <c r="W3107" s="19" t="str">
        <f>Data!$H3104</f>
        <v>Japonica</v>
      </c>
      <c r="Y3107" s="41" t="e">
        <f t="shared" si="854"/>
        <v>#REF!</v>
      </c>
      <c r="Z3107" s="8">
        <f t="shared" si="860"/>
        <v>10000</v>
      </c>
      <c r="AA3107" s="8" t="str">
        <f t="shared" si="861"/>
        <v>Speckles (See Findlandia Var.)</v>
      </c>
      <c r="AB3107" s="8" t="str">
        <f t="shared" si="862"/>
        <v>M</v>
      </c>
      <c r="AC3107" s="8" t="str">
        <f t="shared" si="863"/>
        <v/>
      </c>
      <c r="AD3107" s="8" t="str">
        <f t="shared" si="868"/>
        <v/>
      </c>
      <c r="AE3107" s="8" t="str">
        <f t="shared" si="864"/>
        <v/>
      </c>
      <c r="AF3107" s="5">
        <f t="shared" si="865"/>
        <v>1910</v>
      </c>
      <c r="AG3107" s="46">
        <v>3104</v>
      </c>
      <c r="AH3107" s="47" t="str">
        <f t="shared" si="855"/>
        <v/>
      </c>
      <c r="AI3107" s="48" t="str">
        <f t="shared" si="856"/>
        <v/>
      </c>
      <c r="AK3107" s="22" t="e">
        <f>TRIM(#REF!)</f>
        <v>#REF!</v>
      </c>
      <c r="AL3107" s="23" t="e">
        <f>IF(#REF!=0,"",#REF!)</f>
        <v>#REF!</v>
      </c>
      <c r="AM3107" s="19" t="e">
        <f>IF(#REF!=0,"",#REF!)</f>
        <v>#REF!</v>
      </c>
      <c r="AN3107" s="23" t="e">
        <f>IF($AK3107="","",#REF!)</f>
        <v>#REF!</v>
      </c>
      <c r="AO3107" s="23" t="e">
        <f t="shared" si="866"/>
        <v>#REF!</v>
      </c>
      <c r="AP3107" s="19" t="e">
        <f>IF(#REF!=0,"",#REF!)</f>
        <v>#REF!</v>
      </c>
      <c r="AQ3107" s="19" t="e">
        <f>IF(#REF!=0,"",#REF!)</f>
        <v>#REF!</v>
      </c>
      <c r="AR3107" s="19" t="e">
        <f>IF(#REF!=0,"",#REF!)</f>
        <v>#REF!</v>
      </c>
      <c r="AS3107" s="19" t="e">
        <f>#REF!</f>
        <v>#REF!</v>
      </c>
    </row>
    <row r="3108" spans="11:45" ht="19.5" thickTop="1" thickBot="1" x14ac:dyDescent="0.25">
      <c r="K3108" s="19" t="str">
        <f t="shared" si="857"/>
        <v/>
      </c>
      <c r="L3108" s="19">
        <f t="shared" si="867"/>
        <v>10000</v>
      </c>
      <c r="M3108" s="22" t="str">
        <f>TRIM(Data!$N3105)</f>
        <v>Spellbound (See Marie Bracey)</v>
      </c>
      <c r="N3108" s="22" t="str">
        <f>TRIM(Data!$A3105)</f>
        <v>Spellbound (See Marie Bracey)</v>
      </c>
      <c r="O3108" s="23">
        <f>IF(Data!$B3105=0,"",Data!$B3105)</f>
        <v>1953</v>
      </c>
      <c r="P3108" s="19" t="str">
        <f>IF(Data!$C3105=0,"",Data!$C3105)</f>
        <v/>
      </c>
      <c r="Q3108" s="23" t="str">
        <f>IF($M3108="","",Data!$E3105)</f>
        <v>L</v>
      </c>
      <c r="R3108" s="23" t="str">
        <f t="shared" si="858"/>
        <v>L</v>
      </c>
      <c r="S3108" s="23" t="str">
        <f t="shared" si="859"/>
        <v>L</v>
      </c>
      <c r="T3108" s="19" t="str">
        <f>IF(Data!$F3105=0,"",Data!$F3105)</f>
        <v/>
      </c>
      <c r="U3108" s="19" t="str">
        <f>IF(Data!$G3105=0,"",Data!$G3105)</f>
        <v/>
      </c>
      <c r="V3108" s="19" t="str">
        <f>IF(Data!$D3105=0,"",Data!$D3105)</f>
        <v/>
      </c>
      <c r="W3108" s="19" t="str">
        <f>Data!$H3105</f>
        <v>Japonica</v>
      </c>
      <c r="Y3108" s="41" t="e">
        <f t="shared" si="854"/>
        <v>#REF!</v>
      </c>
      <c r="Z3108" s="8">
        <f t="shared" si="860"/>
        <v>10000</v>
      </c>
      <c r="AA3108" s="8" t="str">
        <f t="shared" si="861"/>
        <v>Spellbound (See Marie Bracey)</v>
      </c>
      <c r="AB3108" s="8" t="str">
        <f t="shared" si="862"/>
        <v>L</v>
      </c>
      <c r="AC3108" s="8" t="str">
        <f t="shared" si="863"/>
        <v/>
      </c>
      <c r="AD3108" s="8" t="str">
        <f t="shared" si="868"/>
        <v/>
      </c>
      <c r="AE3108" s="8" t="str">
        <f t="shared" si="864"/>
        <v/>
      </c>
      <c r="AF3108" s="5">
        <f t="shared" si="865"/>
        <v>1953</v>
      </c>
      <c r="AG3108" s="46">
        <v>3105</v>
      </c>
      <c r="AH3108" s="47" t="str">
        <f t="shared" si="855"/>
        <v/>
      </c>
      <c r="AI3108" s="48" t="str">
        <f t="shared" si="856"/>
        <v/>
      </c>
      <c r="AK3108" s="22" t="e">
        <f>TRIM(#REF!)</f>
        <v>#REF!</v>
      </c>
      <c r="AL3108" s="23" t="e">
        <f>IF(#REF!=0,"",#REF!)</f>
        <v>#REF!</v>
      </c>
      <c r="AM3108" s="19" t="e">
        <f>IF(#REF!=0,"",#REF!)</f>
        <v>#REF!</v>
      </c>
      <c r="AN3108" s="23" t="e">
        <f>IF($AK3108="","",#REF!)</f>
        <v>#REF!</v>
      </c>
      <c r="AO3108" s="23" t="e">
        <f t="shared" si="866"/>
        <v>#REF!</v>
      </c>
      <c r="AP3108" s="19" t="e">
        <f>IF(#REF!=0,"",#REF!)</f>
        <v>#REF!</v>
      </c>
      <c r="AQ3108" s="19" t="e">
        <f>IF(#REF!=0,"",#REF!)</f>
        <v>#REF!</v>
      </c>
      <c r="AR3108" s="19" t="e">
        <f>IF(#REF!=0,"",#REF!)</f>
        <v>#REF!</v>
      </c>
      <c r="AS3108" s="19" t="e">
        <f>#REF!</f>
        <v>#REF!</v>
      </c>
    </row>
    <row r="3109" spans="11:45" ht="19.5" thickTop="1" thickBot="1" x14ac:dyDescent="0.25">
      <c r="K3109" s="19" t="str">
        <f t="shared" si="857"/>
        <v/>
      </c>
      <c r="L3109" s="19">
        <f t="shared" si="867"/>
        <v>10000</v>
      </c>
      <c r="M3109" s="22" t="str">
        <f>TRIM(Data!$N3106)</f>
        <v>Spencer Sargent</v>
      </c>
      <c r="N3109" s="22" t="str">
        <f>TRIM(Data!$A3106)</f>
        <v>Spencer Sargent</v>
      </c>
      <c r="O3109" s="23">
        <f>IF(Data!$B3106=0,"",Data!$B3106)</f>
        <v>2021</v>
      </c>
      <c r="P3109" s="19" t="str">
        <f>IF(Data!$C3106=0,"",Data!$C3106)</f>
        <v>1</v>
      </c>
      <c r="Q3109" s="23" t="str">
        <f>IF($M3109="","",Data!$E3106)</f>
        <v>S-M</v>
      </c>
      <c r="R3109" s="23" t="str">
        <f t="shared" si="858"/>
        <v>S</v>
      </c>
      <c r="S3109" s="23" t="str">
        <f t="shared" si="859"/>
        <v>S</v>
      </c>
      <c r="T3109" s="19" t="str">
        <f>IF(Data!$F3106=0,"",Data!$F3106)</f>
        <v/>
      </c>
      <c r="U3109" s="19" t="str">
        <f>IF(Data!$G3106=0,"",Data!$G3106)</f>
        <v/>
      </c>
      <c r="V3109" s="19" t="str">
        <f>IF(Data!$D3106=0,"",Data!$D3106)</f>
        <v/>
      </c>
      <c r="W3109" s="19" t="str">
        <f>Data!$H3106</f>
        <v>Japonica</v>
      </c>
      <c r="Y3109" s="41" t="e">
        <f t="shared" si="854"/>
        <v>#REF!</v>
      </c>
      <c r="Z3109" s="8">
        <f t="shared" si="860"/>
        <v>10000</v>
      </c>
      <c r="AA3109" s="8" t="str">
        <f t="shared" si="861"/>
        <v>Spencer Sargent</v>
      </c>
      <c r="AB3109" s="8" t="str">
        <f t="shared" si="862"/>
        <v>S</v>
      </c>
      <c r="AC3109" s="8" t="str">
        <f t="shared" si="863"/>
        <v/>
      </c>
      <c r="AD3109" s="8" t="str">
        <f t="shared" si="868"/>
        <v/>
      </c>
      <c r="AE3109" s="8" t="str">
        <f t="shared" si="864"/>
        <v/>
      </c>
      <c r="AF3109" s="5">
        <f t="shared" si="865"/>
        <v>2021</v>
      </c>
      <c r="AG3109" s="46">
        <v>3106</v>
      </c>
      <c r="AH3109" s="47" t="str">
        <f t="shared" si="855"/>
        <v/>
      </c>
      <c r="AI3109" s="48" t="str">
        <f t="shared" si="856"/>
        <v/>
      </c>
      <c r="AK3109" s="22" t="e">
        <f>TRIM(#REF!)</f>
        <v>#REF!</v>
      </c>
      <c r="AL3109" s="23" t="e">
        <f>IF(#REF!=0,"",#REF!)</f>
        <v>#REF!</v>
      </c>
      <c r="AM3109" s="19" t="e">
        <f>IF(#REF!=0,"",#REF!)</f>
        <v>#REF!</v>
      </c>
      <c r="AN3109" s="23" t="e">
        <f>IF($AK3109="","",#REF!)</f>
        <v>#REF!</v>
      </c>
      <c r="AO3109" s="23" t="e">
        <f t="shared" si="866"/>
        <v>#REF!</v>
      </c>
      <c r="AP3109" s="19" t="e">
        <f>IF(#REF!=0,"",#REF!)</f>
        <v>#REF!</v>
      </c>
      <c r="AQ3109" s="19" t="e">
        <f>IF(#REF!=0,"",#REF!)</f>
        <v>#REF!</v>
      </c>
      <c r="AR3109" s="19" t="e">
        <f>IF(#REF!=0,"",#REF!)</f>
        <v>#REF!</v>
      </c>
      <c r="AS3109" s="19" t="e">
        <f>#REF!</f>
        <v>#REF!</v>
      </c>
    </row>
    <row r="3110" spans="11:45" ht="19.5" thickTop="1" thickBot="1" x14ac:dyDescent="0.25">
      <c r="K3110" s="19" t="str">
        <f t="shared" si="857"/>
        <v/>
      </c>
      <c r="L3110" s="19">
        <f t="shared" si="867"/>
        <v>10000</v>
      </c>
      <c r="M3110" s="22" t="str">
        <f>TRIM(Data!$N3107)</f>
        <v>Spindle Top Centenial</v>
      </c>
      <c r="N3110" s="22" t="str">
        <f>TRIM(Data!$A3107)</f>
        <v>Spindle Top Centenial (H)</v>
      </c>
      <c r="O3110" s="23">
        <f>IF(Data!$B3107=0,"",Data!$B3107)</f>
        <v>1999</v>
      </c>
      <c r="P3110" s="19" t="str">
        <f>IF(Data!$C3107=0,"",Data!$C3107)</f>
        <v/>
      </c>
      <c r="Q3110" s="23" t="str">
        <f>IF($M3110="","",Data!$E3107)</f>
        <v>S</v>
      </c>
      <c r="R3110" s="23" t="str">
        <f t="shared" si="858"/>
        <v>S</v>
      </c>
      <c r="S3110" s="23" t="str">
        <f t="shared" si="859"/>
        <v>S</v>
      </c>
      <c r="T3110" s="19" t="str">
        <f>IF(Data!$F3107=0,"",Data!$F3107)</f>
        <v>WHITE</v>
      </c>
      <c r="U3110" s="19" t="str">
        <f>IF(Data!$G3107=0,"",Data!$G3107)</f>
        <v>FD</v>
      </c>
      <c r="V3110" s="19" t="str">
        <f>IF(Data!$D3107=0,"",Data!$D3107)</f>
        <v/>
      </c>
      <c r="W3110" s="19" t="str">
        <f>Data!$H3107</f>
        <v>NRH</v>
      </c>
      <c r="Y3110" s="41" t="e">
        <f t="shared" si="854"/>
        <v>#REF!</v>
      </c>
      <c r="Z3110" s="8">
        <f t="shared" si="860"/>
        <v>10000</v>
      </c>
      <c r="AA3110" s="8" t="str">
        <f t="shared" si="861"/>
        <v>Spindle Top Centenial</v>
      </c>
      <c r="AB3110" s="8" t="str">
        <f t="shared" si="862"/>
        <v>S</v>
      </c>
      <c r="AC3110" s="8" t="str">
        <f t="shared" si="863"/>
        <v>WHITE</v>
      </c>
      <c r="AD3110" s="8" t="str">
        <f t="shared" si="868"/>
        <v>FD</v>
      </c>
      <c r="AE3110" s="8" t="str">
        <f t="shared" si="864"/>
        <v/>
      </c>
      <c r="AF3110" s="5">
        <f t="shared" si="865"/>
        <v>1999</v>
      </c>
      <c r="AG3110" s="46">
        <v>3107</v>
      </c>
      <c r="AH3110" s="47" t="str">
        <f t="shared" si="855"/>
        <v/>
      </c>
      <c r="AI3110" s="48" t="str">
        <f t="shared" si="856"/>
        <v/>
      </c>
      <c r="AK3110" s="22" t="e">
        <f>TRIM(#REF!)</f>
        <v>#REF!</v>
      </c>
      <c r="AL3110" s="23" t="e">
        <f>IF(#REF!=0,"",#REF!)</f>
        <v>#REF!</v>
      </c>
      <c r="AM3110" s="19" t="e">
        <f>IF(#REF!=0,"",#REF!)</f>
        <v>#REF!</v>
      </c>
      <c r="AN3110" s="23" t="e">
        <f>IF($AK3110="","",#REF!)</f>
        <v>#REF!</v>
      </c>
      <c r="AO3110" s="23" t="e">
        <f t="shared" si="866"/>
        <v>#REF!</v>
      </c>
      <c r="AP3110" s="19" t="e">
        <f>IF(#REF!=0,"",#REF!)</f>
        <v>#REF!</v>
      </c>
      <c r="AQ3110" s="19" t="e">
        <f>IF(#REF!=0,"",#REF!)</f>
        <v>#REF!</v>
      </c>
      <c r="AR3110" s="19" t="e">
        <f>IF(#REF!=0,"",#REF!)</f>
        <v>#REF!</v>
      </c>
      <c r="AS3110" s="19" t="e">
        <f>#REF!</f>
        <v>#REF!</v>
      </c>
    </row>
    <row r="3111" spans="11:45" ht="19.5" thickTop="1" thickBot="1" x14ac:dyDescent="0.25">
      <c r="K3111" s="19" t="str">
        <f t="shared" si="857"/>
        <v/>
      </c>
      <c r="L3111" s="19">
        <f t="shared" si="867"/>
        <v>10000</v>
      </c>
      <c r="M3111" s="22" t="str">
        <f>TRIM(Data!$N3108)</f>
        <v>Spinel Pink Peony</v>
      </c>
      <c r="N3111" s="22" t="str">
        <f>TRIM(Data!$A3108)</f>
        <v>Spinel Pink Peony (R)</v>
      </c>
      <c r="O3111" s="23">
        <f>IF(Data!$B3108=0,"",Data!$B3108)</f>
        <v>1980</v>
      </c>
      <c r="P3111" s="19" t="str">
        <f>IF(Data!$C3108=0,"",Data!$C3108)</f>
        <v>1</v>
      </c>
      <c r="Q3111" s="23" t="str">
        <f>IF($M3111="","",Data!$E3108)</f>
        <v>L-VL</v>
      </c>
      <c r="R3111" s="23" t="str">
        <f t="shared" si="858"/>
        <v>L</v>
      </c>
      <c r="S3111" s="23" t="str">
        <f t="shared" si="859"/>
        <v>L</v>
      </c>
      <c r="T3111" s="19" t="str">
        <f>IF(Data!$F3108=0,"",Data!$F3108)</f>
        <v/>
      </c>
      <c r="U3111" s="19" t="str">
        <f>IF(Data!$G3108=0,"",Data!$G3108)</f>
        <v/>
      </c>
      <c r="V3111" s="19" t="str">
        <f>IF(Data!$D3108=0,"",Data!$D3108)</f>
        <v/>
      </c>
      <c r="W3111" s="19" t="str">
        <f>Data!$H3108</f>
        <v>Reticulata</v>
      </c>
      <c r="Y3111" s="41" t="e">
        <f t="shared" si="854"/>
        <v>#REF!</v>
      </c>
      <c r="Z3111" s="8">
        <f t="shared" si="860"/>
        <v>10000</v>
      </c>
      <c r="AA3111" s="8" t="str">
        <f t="shared" si="861"/>
        <v>Spinel Pink Peony</v>
      </c>
      <c r="AB3111" s="8" t="str">
        <f t="shared" si="862"/>
        <v>L</v>
      </c>
      <c r="AC3111" s="8" t="str">
        <f t="shared" si="863"/>
        <v/>
      </c>
      <c r="AD3111" s="8" t="str">
        <f t="shared" si="868"/>
        <v/>
      </c>
      <c r="AE3111" s="8" t="str">
        <f t="shared" si="864"/>
        <v/>
      </c>
      <c r="AF3111" s="5">
        <f t="shared" si="865"/>
        <v>1980</v>
      </c>
      <c r="AG3111" s="46">
        <v>3108</v>
      </c>
      <c r="AH3111" s="47" t="str">
        <f t="shared" si="855"/>
        <v/>
      </c>
      <c r="AI3111" s="48" t="str">
        <f t="shared" si="856"/>
        <v/>
      </c>
      <c r="AK3111" s="22" t="e">
        <f>TRIM(#REF!)</f>
        <v>#REF!</v>
      </c>
      <c r="AL3111" s="23" t="e">
        <f>IF(#REF!=0,"",#REF!)</f>
        <v>#REF!</v>
      </c>
      <c r="AM3111" s="19" t="e">
        <f>IF(#REF!=0,"",#REF!)</f>
        <v>#REF!</v>
      </c>
      <c r="AN3111" s="23" t="e">
        <f>IF($AK3111="","",#REF!)</f>
        <v>#REF!</v>
      </c>
      <c r="AO3111" s="23" t="e">
        <f t="shared" si="866"/>
        <v>#REF!</v>
      </c>
      <c r="AP3111" s="19" t="e">
        <f>IF(#REF!=0,"",#REF!)</f>
        <v>#REF!</v>
      </c>
      <c r="AQ3111" s="19" t="e">
        <f>IF(#REF!=0,"",#REF!)</f>
        <v>#REF!</v>
      </c>
      <c r="AR3111" s="19" t="e">
        <f>IF(#REF!=0,"",#REF!)</f>
        <v>#REF!</v>
      </c>
      <c r="AS3111" s="19" t="e">
        <f>#REF!</f>
        <v>#REF!</v>
      </c>
    </row>
    <row r="3112" spans="11:45" ht="19.5" thickTop="1" thickBot="1" x14ac:dyDescent="0.25">
      <c r="K3112" s="19" t="str">
        <f t="shared" si="857"/>
        <v/>
      </c>
      <c r="L3112" s="19">
        <f t="shared" si="867"/>
        <v>10000</v>
      </c>
      <c r="M3112" s="22" t="str">
        <f>TRIM(Data!$N3109)</f>
        <v>Splash</v>
      </c>
      <c r="N3112" s="22" t="str">
        <f>TRIM(Data!$A3109)</f>
        <v>Splash</v>
      </c>
      <c r="O3112" s="23">
        <f>IF(Data!$B3109=0,"",Data!$B3109)</f>
        <v>2021</v>
      </c>
      <c r="P3112" s="19" t="str">
        <f>IF(Data!$C3109=0,"",Data!$C3109)</f>
        <v>1</v>
      </c>
      <c r="Q3112" s="23" t="str">
        <f>IF($M3112="","",Data!$E3109)</f>
        <v>L-VL</v>
      </c>
      <c r="R3112" s="23" t="str">
        <f t="shared" si="858"/>
        <v>L</v>
      </c>
      <c r="S3112" s="23" t="str">
        <f t="shared" si="859"/>
        <v>L</v>
      </c>
      <c r="T3112" s="19" t="str">
        <f>IF(Data!$F3109=0,"",Data!$F3109)</f>
        <v/>
      </c>
      <c r="U3112" s="19" t="str">
        <f>IF(Data!$G3109=0,"",Data!$G3109)</f>
        <v/>
      </c>
      <c r="V3112" s="19" t="str">
        <f>IF(Data!$D3109=0,"",Data!$D3109)</f>
        <v/>
      </c>
      <c r="W3112" s="19" t="str">
        <f>Data!$H3109</f>
        <v>Japonica</v>
      </c>
      <c r="Y3112" s="41" t="e">
        <f t="shared" si="854"/>
        <v>#REF!</v>
      </c>
      <c r="Z3112" s="8">
        <f t="shared" si="860"/>
        <v>10000</v>
      </c>
      <c r="AA3112" s="8" t="str">
        <f t="shared" si="861"/>
        <v>Splash</v>
      </c>
      <c r="AB3112" s="8" t="str">
        <f t="shared" si="862"/>
        <v>L</v>
      </c>
      <c r="AC3112" s="8" t="str">
        <f t="shared" si="863"/>
        <v/>
      </c>
      <c r="AD3112" s="8" t="str">
        <f t="shared" si="868"/>
        <v/>
      </c>
      <c r="AE3112" s="8" t="str">
        <f t="shared" si="864"/>
        <v/>
      </c>
      <c r="AF3112" s="5">
        <f t="shared" si="865"/>
        <v>2021</v>
      </c>
      <c r="AG3112" s="46">
        <v>3109</v>
      </c>
      <c r="AH3112" s="47" t="str">
        <f t="shared" si="855"/>
        <v/>
      </c>
      <c r="AI3112" s="48" t="str">
        <f t="shared" si="856"/>
        <v/>
      </c>
      <c r="AK3112" s="22" t="e">
        <f>TRIM(#REF!)</f>
        <v>#REF!</v>
      </c>
      <c r="AL3112" s="23" t="e">
        <f>IF(#REF!=0,"",#REF!)</f>
        <v>#REF!</v>
      </c>
      <c r="AM3112" s="19" t="e">
        <f>IF(#REF!=0,"",#REF!)</f>
        <v>#REF!</v>
      </c>
      <c r="AN3112" s="23" t="e">
        <f>IF($AK3112="","",#REF!)</f>
        <v>#REF!</v>
      </c>
      <c r="AO3112" s="23" t="e">
        <f t="shared" si="866"/>
        <v>#REF!</v>
      </c>
      <c r="AP3112" s="19" t="e">
        <f>IF(#REF!=0,"",#REF!)</f>
        <v>#REF!</v>
      </c>
      <c r="AQ3112" s="19" t="e">
        <f>IF(#REF!=0,"",#REF!)</f>
        <v>#REF!</v>
      </c>
      <c r="AR3112" s="19" t="e">
        <f>IF(#REF!=0,"",#REF!)</f>
        <v>#REF!</v>
      </c>
      <c r="AS3112" s="19" t="e">
        <f>#REF!</f>
        <v>#REF!</v>
      </c>
    </row>
    <row r="3113" spans="11:45" ht="19.5" thickTop="1" thickBot="1" x14ac:dyDescent="0.25">
      <c r="K3113" s="19" t="str">
        <f t="shared" si="857"/>
        <v/>
      </c>
      <c r="L3113" s="19">
        <f t="shared" si="867"/>
        <v>10000</v>
      </c>
      <c r="M3113" s="22" t="str">
        <f>TRIM(Data!$N3110)</f>
        <v>Splash-O-White</v>
      </c>
      <c r="N3113" s="22" t="str">
        <f>TRIM(Data!$A3110)</f>
        <v>Splash-O-White</v>
      </c>
      <c r="O3113" s="23">
        <f>IF(Data!$B3110=0,"",Data!$B3110)</f>
        <v>1960</v>
      </c>
      <c r="P3113" s="19" t="str">
        <f>IF(Data!$C3110=0,"",Data!$C3110)</f>
        <v>1</v>
      </c>
      <c r="Q3113" s="23" t="str">
        <f>IF($M3113="","",Data!$E3110)</f>
        <v>S-M</v>
      </c>
      <c r="R3113" s="23" t="str">
        <f t="shared" si="858"/>
        <v>S</v>
      </c>
      <c r="S3113" s="23" t="str">
        <f t="shared" si="859"/>
        <v>S</v>
      </c>
      <c r="T3113" s="19" t="str">
        <f>IF(Data!$F3110=0,"",Data!$F3110)</f>
        <v/>
      </c>
      <c r="U3113" s="19" t="str">
        <f>IF(Data!$G3110=0,"",Data!$G3110)</f>
        <v/>
      </c>
      <c r="V3113" s="19" t="str">
        <f>IF(Data!$D3110=0,"",Data!$D3110)</f>
        <v/>
      </c>
      <c r="W3113" s="19" t="str">
        <f>Data!$H3110</f>
        <v>Japonica</v>
      </c>
      <c r="Y3113" s="41" t="e">
        <f t="shared" si="854"/>
        <v>#REF!</v>
      </c>
      <c r="Z3113" s="8">
        <f t="shared" si="860"/>
        <v>10000</v>
      </c>
      <c r="AA3113" s="8" t="str">
        <f t="shared" si="861"/>
        <v>Splash-O-White</v>
      </c>
      <c r="AB3113" s="8" t="str">
        <f t="shared" si="862"/>
        <v>S</v>
      </c>
      <c r="AC3113" s="8" t="str">
        <f t="shared" si="863"/>
        <v/>
      </c>
      <c r="AD3113" s="8" t="str">
        <f t="shared" si="868"/>
        <v/>
      </c>
      <c r="AE3113" s="8" t="str">
        <f t="shared" si="864"/>
        <v/>
      </c>
      <c r="AF3113" s="5">
        <f t="shared" si="865"/>
        <v>1960</v>
      </c>
      <c r="AG3113" s="46">
        <v>3110</v>
      </c>
      <c r="AH3113" s="47" t="str">
        <f t="shared" si="855"/>
        <v/>
      </c>
      <c r="AI3113" s="48" t="str">
        <f t="shared" si="856"/>
        <v/>
      </c>
      <c r="AK3113" s="22" t="e">
        <f>TRIM(#REF!)</f>
        <v>#REF!</v>
      </c>
      <c r="AL3113" s="23" t="e">
        <f>IF(#REF!=0,"",#REF!)</f>
        <v>#REF!</v>
      </c>
      <c r="AM3113" s="19" t="e">
        <f>IF(#REF!=0,"",#REF!)</f>
        <v>#REF!</v>
      </c>
      <c r="AN3113" s="23" t="e">
        <f>IF($AK3113="","",#REF!)</f>
        <v>#REF!</v>
      </c>
      <c r="AO3113" s="23" t="e">
        <f t="shared" si="866"/>
        <v>#REF!</v>
      </c>
      <c r="AP3113" s="19" t="e">
        <f>IF(#REF!=0,"",#REF!)</f>
        <v>#REF!</v>
      </c>
      <c r="AQ3113" s="19" t="e">
        <f>IF(#REF!=0,"",#REF!)</f>
        <v>#REF!</v>
      </c>
      <c r="AR3113" s="19" t="e">
        <f>IF(#REF!=0,"",#REF!)</f>
        <v>#REF!</v>
      </c>
      <c r="AS3113" s="19" t="e">
        <f>#REF!</f>
        <v>#REF!</v>
      </c>
    </row>
    <row r="3114" spans="11:45" ht="19.5" thickTop="1" thickBot="1" x14ac:dyDescent="0.25">
      <c r="K3114" s="19" t="str">
        <f t="shared" si="857"/>
        <v/>
      </c>
      <c r="L3114" s="19">
        <f t="shared" si="867"/>
        <v>10000</v>
      </c>
      <c r="M3114" s="22" t="str">
        <f>TRIM(Data!$N3111)</f>
        <v>Splendens</v>
      </c>
      <c r="N3114" s="22" t="str">
        <f>TRIM(Data!$A3111)</f>
        <v>Splendens</v>
      </c>
      <c r="O3114" s="23">
        <f>IF(Data!$B3111=0,"",Data!$B3111)</f>
        <v>1946</v>
      </c>
      <c r="P3114" s="19" t="str">
        <f>IF(Data!$C3111=0,"",Data!$C3111)</f>
        <v/>
      </c>
      <c r="Q3114" s="23" t="str">
        <f>IF($M3114="","",Data!$E3111)</f>
        <v>L</v>
      </c>
      <c r="R3114" s="23" t="str">
        <f t="shared" si="858"/>
        <v>L</v>
      </c>
      <c r="S3114" s="23" t="str">
        <f t="shared" si="859"/>
        <v>L</v>
      </c>
      <c r="T3114" s="19" t="str">
        <f>IF(Data!$F3111=0,"",Data!$F3111)</f>
        <v/>
      </c>
      <c r="U3114" s="19" t="str">
        <f>IF(Data!$G3111=0,"",Data!$G3111)</f>
        <v/>
      </c>
      <c r="V3114" s="19" t="str">
        <f>IF(Data!$D3111=0,"",Data!$D3111)</f>
        <v/>
      </c>
      <c r="W3114" s="19" t="str">
        <f>Data!$H3111</f>
        <v>Japonica</v>
      </c>
      <c r="Y3114" s="41" t="e">
        <f t="shared" si="854"/>
        <v>#REF!</v>
      </c>
      <c r="Z3114" s="8">
        <f t="shared" si="860"/>
        <v>10000</v>
      </c>
      <c r="AA3114" s="8" t="str">
        <f t="shared" si="861"/>
        <v>Splendens</v>
      </c>
      <c r="AB3114" s="8" t="str">
        <f t="shared" si="862"/>
        <v>L</v>
      </c>
      <c r="AC3114" s="8" t="str">
        <f t="shared" si="863"/>
        <v/>
      </c>
      <c r="AD3114" s="8" t="str">
        <f t="shared" si="868"/>
        <v/>
      </c>
      <c r="AE3114" s="8" t="str">
        <f t="shared" si="864"/>
        <v/>
      </c>
      <c r="AF3114" s="5">
        <f t="shared" si="865"/>
        <v>1946</v>
      </c>
      <c r="AG3114" s="46">
        <v>3111</v>
      </c>
      <c r="AH3114" s="47" t="str">
        <f t="shared" si="855"/>
        <v/>
      </c>
      <c r="AI3114" s="48" t="str">
        <f t="shared" si="856"/>
        <v/>
      </c>
      <c r="AK3114" s="22" t="e">
        <f>TRIM(#REF!)</f>
        <v>#REF!</v>
      </c>
      <c r="AL3114" s="23" t="e">
        <f>IF(#REF!=0,"",#REF!)</f>
        <v>#REF!</v>
      </c>
      <c r="AM3114" s="19" t="e">
        <f>IF(#REF!=0,"",#REF!)</f>
        <v>#REF!</v>
      </c>
      <c r="AN3114" s="23" t="e">
        <f>IF($AK3114="","",#REF!)</f>
        <v>#REF!</v>
      </c>
      <c r="AO3114" s="23" t="e">
        <f t="shared" si="866"/>
        <v>#REF!</v>
      </c>
      <c r="AP3114" s="19" t="e">
        <f>IF(#REF!=0,"",#REF!)</f>
        <v>#REF!</v>
      </c>
      <c r="AQ3114" s="19" t="e">
        <f>IF(#REF!=0,"",#REF!)</f>
        <v>#REF!</v>
      </c>
      <c r="AR3114" s="19" t="e">
        <f>IF(#REF!=0,"",#REF!)</f>
        <v>#REF!</v>
      </c>
      <c r="AS3114" s="19" t="e">
        <f>#REF!</f>
        <v>#REF!</v>
      </c>
    </row>
    <row r="3115" spans="11:45" ht="19.5" thickTop="1" thickBot="1" x14ac:dyDescent="0.25">
      <c r="K3115" s="19" t="str">
        <f t="shared" si="857"/>
        <v/>
      </c>
      <c r="L3115" s="19">
        <f t="shared" si="867"/>
        <v>10000</v>
      </c>
      <c r="M3115" s="22" t="str">
        <f>TRIM(Data!$N3112)</f>
        <v>Sporting Class</v>
      </c>
      <c r="N3115" s="22" t="str">
        <f>TRIM(Data!$A3112)</f>
        <v>Sporting Class</v>
      </c>
      <c r="O3115" s="23">
        <f>IF(Data!$B3112=0,"",Data!$B3112)</f>
        <v>2008</v>
      </c>
      <c r="P3115" s="19" t="str">
        <f>IF(Data!$C3112=0,"",Data!$C3112)</f>
        <v>1</v>
      </c>
      <c r="Q3115" s="23" t="str">
        <f>IF($M3115="","",Data!$E3112)</f>
        <v>M</v>
      </c>
      <c r="R3115" s="23" t="str">
        <f t="shared" si="858"/>
        <v>M</v>
      </c>
      <c r="S3115" s="23" t="str">
        <f t="shared" si="859"/>
        <v>M</v>
      </c>
      <c r="T3115" s="19" t="str">
        <f>IF(Data!$F3112=0,"",Data!$F3112)</f>
        <v/>
      </c>
      <c r="U3115" s="19" t="str">
        <f>IF(Data!$G3112=0,"",Data!$G3112)</f>
        <v/>
      </c>
      <c r="V3115" s="19" t="str">
        <f>IF(Data!$D3112=0,"",Data!$D3112)</f>
        <v/>
      </c>
      <c r="W3115" s="19" t="str">
        <f>Data!$H3112</f>
        <v>Japonica</v>
      </c>
      <c r="Y3115" s="41" t="e">
        <f t="shared" si="854"/>
        <v>#REF!</v>
      </c>
      <c r="Z3115" s="8">
        <f t="shared" si="860"/>
        <v>10000</v>
      </c>
      <c r="AA3115" s="8" t="str">
        <f t="shared" si="861"/>
        <v>Sporting Class</v>
      </c>
      <c r="AB3115" s="8" t="str">
        <f t="shared" si="862"/>
        <v>M</v>
      </c>
      <c r="AC3115" s="8" t="str">
        <f t="shared" si="863"/>
        <v/>
      </c>
      <c r="AD3115" s="8" t="str">
        <f t="shared" si="868"/>
        <v/>
      </c>
      <c r="AE3115" s="8" t="str">
        <f t="shared" si="864"/>
        <v/>
      </c>
      <c r="AF3115" s="5">
        <f t="shared" si="865"/>
        <v>2008</v>
      </c>
      <c r="AG3115" s="46">
        <v>3112</v>
      </c>
      <c r="AH3115" s="47" t="str">
        <f t="shared" si="855"/>
        <v/>
      </c>
      <c r="AI3115" s="48" t="str">
        <f t="shared" si="856"/>
        <v/>
      </c>
      <c r="AK3115" s="22" t="e">
        <f>TRIM(#REF!)</f>
        <v>#REF!</v>
      </c>
      <c r="AL3115" s="23" t="e">
        <f>IF(#REF!=0,"",#REF!)</f>
        <v>#REF!</v>
      </c>
      <c r="AM3115" s="19" t="e">
        <f>IF(#REF!=0,"",#REF!)</f>
        <v>#REF!</v>
      </c>
      <c r="AN3115" s="23" t="e">
        <f>IF($AK3115="","",#REF!)</f>
        <v>#REF!</v>
      </c>
      <c r="AO3115" s="23" t="e">
        <f t="shared" si="866"/>
        <v>#REF!</v>
      </c>
      <c r="AP3115" s="19" t="e">
        <f>IF(#REF!=0,"",#REF!)</f>
        <v>#REF!</v>
      </c>
      <c r="AQ3115" s="19" t="e">
        <f>IF(#REF!=0,"",#REF!)</f>
        <v>#REF!</v>
      </c>
      <c r="AR3115" s="19" t="e">
        <f>IF(#REF!=0,"",#REF!)</f>
        <v>#REF!</v>
      </c>
      <c r="AS3115" s="19" t="e">
        <f>#REF!</f>
        <v>#REF!</v>
      </c>
    </row>
    <row r="3116" spans="11:45" ht="19.5" thickTop="1" thickBot="1" x14ac:dyDescent="0.25">
      <c r="K3116" s="19" t="str">
        <f t="shared" si="857"/>
        <v/>
      </c>
      <c r="L3116" s="19">
        <f t="shared" si="867"/>
        <v>10000</v>
      </c>
      <c r="M3116" s="22" t="str">
        <f>TRIM(Data!$N3113)</f>
        <v>Spring Awakening</v>
      </c>
      <c r="N3116" s="22" t="str">
        <f>TRIM(Data!$A3113)</f>
        <v>Spring Awakening (H)</v>
      </c>
      <c r="O3116" s="23">
        <f>IF(Data!$B3113=0,"",Data!$B3113)</f>
        <v>1990</v>
      </c>
      <c r="P3116" s="19" t="str">
        <f>IF(Data!$C3113=0,"",Data!$C3113)</f>
        <v>1</v>
      </c>
      <c r="Q3116" s="23" t="str">
        <f>IF($M3116="","",Data!$E3113)</f>
        <v>Min</v>
      </c>
      <c r="R3116" s="23" t="str">
        <f t="shared" si="858"/>
        <v>Min</v>
      </c>
      <c r="S3116" s="23" t="str">
        <f t="shared" si="859"/>
        <v>Min</v>
      </c>
      <c r="T3116" s="19" t="str">
        <f>IF(Data!$F3113=0,"",Data!$F3113)</f>
        <v/>
      </c>
      <c r="U3116" s="19" t="str">
        <f>IF(Data!$G3113=0,"",Data!$G3113)</f>
        <v/>
      </c>
      <c r="V3116" s="19" t="str">
        <f>IF(Data!$D3113=0,"",Data!$D3113)</f>
        <v/>
      </c>
      <c r="W3116" s="19" t="str">
        <f>Data!$H3113</f>
        <v>NRH</v>
      </c>
      <c r="Y3116" s="41" t="e">
        <f t="shared" si="854"/>
        <v>#REF!</v>
      </c>
      <c r="Z3116" s="8">
        <f t="shared" si="860"/>
        <v>10000</v>
      </c>
      <c r="AA3116" s="8" t="str">
        <f t="shared" si="861"/>
        <v>Spring Awakening</v>
      </c>
      <c r="AB3116" s="8" t="str">
        <f t="shared" si="862"/>
        <v>Min</v>
      </c>
      <c r="AC3116" s="8" t="str">
        <f t="shared" si="863"/>
        <v/>
      </c>
      <c r="AD3116" s="8" t="str">
        <f t="shared" si="868"/>
        <v/>
      </c>
      <c r="AE3116" s="8" t="str">
        <f t="shared" si="864"/>
        <v/>
      </c>
      <c r="AF3116" s="5">
        <f t="shared" si="865"/>
        <v>1990</v>
      </c>
      <c r="AG3116" s="46">
        <v>3113</v>
      </c>
      <c r="AH3116" s="47" t="str">
        <f t="shared" si="855"/>
        <v/>
      </c>
      <c r="AI3116" s="48" t="str">
        <f t="shared" si="856"/>
        <v/>
      </c>
      <c r="AK3116" s="22" t="e">
        <f>TRIM(#REF!)</f>
        <v>#REF!</v>
      </c>
      <c r="AL3116" s="23" t="e">
        <f>IF(#REF!=0,"",#REF!)</f>
        <v>#REF!</v>
      </c>
      <c r="AM3116" s="19" t="e">
        <f>IF(#REF!=0,"",#REF!)</f>
        <v>#REF!</v>
      </c>
      <c r="AN3116" s="23" t="e">
        <f>IF($AK3116="","",#REF!)</f>
        <v>#REF!</v>
      </c>
      <c r="AO3116" s="23" t="e">
        <f t="shared" si="866"/>
        <v>#REF!</v>
      </c>
      <c r="AP3116" s="19" t="e">
        <f>IF(#REF!=0,"",#REF!)</f>
        <v>#REF!</v>
      </c>
      <c r="AQ3116" s="19" t="e">
        <f>IF(#REF!=0,"",#REF!)</f>
        <v>#REF!</v>
      </c>
      <c r="AR3116" s="19" t="e">
        <f>IF(#REF!=0,"",#REF!)</f>
        <v>#REF!</v>
      </c>
      <c r="AS3116" s="19" t="e">
        <f>#REF!</f>
        <v>#REF!</v>
      </c>
    </row>
    <row r="3117" spans="11:45" ht="19.5" thickTop="1" thickBot="1" x14ac:dyDescent="0.25">
      <c r="K3117" s="19" t="str">
        <f t="shared" si="857"/>
        <v/>
      </c>
      <c r="L3117" s="19">
        <f t="shared" si="867"/>
        <v>10000</v>
      </c>
      <c r="M3117" s="22" t="str">
        <f>TRIM(Data!$N3114)</f>
        <v>Spring Cardinal</v>
      </c>
      <c r="N3117" s="22" t="str">
        <f>TRIM(Data!$A3114)</f>
        <v>Spring Cardinal (H)</v>
      </c>
      <c r="O3117" s="23">
        <f>IF(Data!$B3114=0,"",Data!$B3114)</f>
        <v>1999</v>
      </c>
      <c r="P3117" s="19" t="str">
        <f>IF(Data!$C3114=0,"",Data!$C3114)</f>
        <v>1</v>
      </c>
      <c r="Q3117" s="23" t="str">
        <f>IF($M3117="","",Data!$E3114)</f>
        <v>Min-S</v>
      </c>
      <c r="R3117" s="23" t="str">
        <f t="shared" si="858"/>
        <v>S</v>
      </c>
      <c r="S3117" s="23" t="str">
        <f t="shared" si="859"/>
        <v>S</v>
      </c>
      <c r="T3117" s="19" t="str">
        <f>IF(Data!$F3114=0,"",Data!$F3114)</f>
        <v/>
      </c>
      <c r="U3117" s="19" t="str">
        <f>IF(Data!$G3114=0,"",Data!$G3114)</f>
        <v>FD</v>
      </c>
      <c r="V3117" s="19" t="str">
        <f>IF(Data!$D3114=0,"",Data!$D3114)</f>
        <v/>
      </c>
      <c r="W3117" s="19" t="str">
        <f>Data!$H3114</f>
        <v>NRH</v>
      </c>
      <c r="Y3117" s="41" t="e">
        <f t="shared" si="854"/>
        <v>#REF!</v>
      </c>
      <c r="Z3117" s="8">
        <f t="shared" si="860"/>
        <v>10000</v>
      </c>
      <c r="AA3117" s="8" t="str">
        <f t="shared" si="861"/>
        <v>Spring Cardinal</v>
      </c>
      <c r="AB3117" s="8" t="str">
        <f t="shared" si="862"/>
        <v>S</v>
      </c>
      <c r="AC3117" s="8" t="str">
        <f t="shared" si="863"/>
        <v/>
      </c>
      <c r="AD3117" s="8" t="str">
        <f t="shared" si="868"/>
        <v>FD</v>
      </c>
      <c r="AE3117" s="8" t="str">
        <f t="shared" si="864"/>
        <v/>
      </c>
      <c r="AF3117" s="5">
        <f t="shared" si="865"/>
        <v>1999</v>
      </c>
      <c r="AG3117" s="46">
        <v>3114</v>
      </c>
      <c r="AH3117" s="47" t="str">
        <f t="shared" si="855"/>
        <v/>
      </c>
      <c r="AI3117" s="48" t="str">
        <f t="shared" si="856"/>
        <v/>
      </c>
      <c r="AK3117" s="22" t="e">
        <f>TRIM(#REF!)</f>
        <v>#REF!</v>
      </c>
      <c r="AL3117" s="23" t="e">
        <f>IF(#REF!=0,"",#REF!)</f>
        <v>#REF!</v>
      </c>
      <c r="AM3117" s="19" t="e">
        <f>IF(#REF!=0,"",#REF!)</f>
        <v>#REF!</v>
      </c>
      <c r="AN3117" s="23" t="e">
        <f>IF($AK3117="","",#REF!)</f>
        <v>#REF!</v>
      </c>
      <c r="AO3117" s="23" t="e">
        <f t="shared" si="866"/>
        <v>#REF!</v>
      </c>
      <c r="AP3117" s="19" t="e">
        <f>IF(#REF!=0,"",#REF!)</f>
        <v>#REF!</v>
      </c>
      <c r="AQ3117" s="19" t="e">
        <f>IF(#REF!=0,"",#REF!)</f>
        <v>#REF!</v>
      </c>
      <c r="AR3117" s="19" t="e">
        <f>IF(#REF!=0,"",#REF!)</f>
        <v>#REF!</v>
      </c>
      <c r="AS3117" s="19" t="e">
        <f>#REF!</f>
        <v>#REF!</v>
      </c>
    </row>
    <row r="3118" spans="11:45" ht="19.5" thickTop="1" thickBot="1" x14ac:dyDescent="0.25">
      <c r="K3118" s="19" t="str">
        <f t="shared" si="857"/>
        <v/>
      </c>
      <c r="L3118" s="19">
        <f t="shared" si="867"/>
        <v>10000</v>
      </c>
      <c r="M3118" s="22" t="str">
        <f>TRIM(Data!$N3115)</f>
        <v>Spring Daze</v>
      </c>
      <c r="N3118" s="22" t="str">
        <f>TRIM(Data!$A3115)</f>
        <v>Spring Daze (H)</v>
      </c>
      <c r="O3118" s="23">
        <f>IF(Data!$B3115=0,"",Data!$B3115)</f>
        <v>1989</v>
      </c>
      <c r="P3118" s="19" t="str">
        <f>IF(Data!$C3115=0,"",Data!$C3115)</f>
        <v>1</v>
      </c>
      <c r="Q3118" s="23" t="str">
        <f>IF($M3118="","",Data!$E3115)</f>
        <v>S-M</v>
      </c>
      <c r="R3118" s="23" t="str">
        <f t="shared" si="858"/>
        <v>S</v>
      </c>
      <c r="S3118" s="23" t="str">
        <f t="shared" si="859"/>
        <v>S</v>
      </c>
      <c r="T3118" s="19" t="str">
        <f>IF(Data!$F3115=0,"",Data!$F3115)</f>
        <v/>
      </c>
      <c r="U3118" s="19" t="str">
        <f>IF(Data!$G3115=0,"",Data!$G3115)</f>
        <v/>
      </c>
      <c r="V3118" s="19" t="str">
        <f>IF(Data!$D3115=0,"",Data!$D3115)</f>
        <v/>
      </c>
      <c r="W3118" s="19" t="str">
        <f>Data!$H3115</f>
        <v>NRH</v>
      </c>
      <c r="Y3118" s="41" t="e">
        <f t="shared" si="854"/>
        <v>#REF!</v>
      </c>
      <c r="Z3118" s="8">
        <f t="shared" si="860"/>
        <v>10000</v>
      </c>
      <c r="AA3118" s="8" t="str">
        <f t="shared" si="861"/>
        <v>Spring Daze</v>
      </c>
      <c r="AB3118" s="8" t="str">
        <f t="shared" si="862"/>
        <v>S</v>
      </c>
      <c r="AC3118" s="8" t="str">
        <f t="shared" si="863"/>
        <v/>
      </c>
      <c r="AD3118" s="8" t="str">
        <f t="shared" si="868"/>
        <v/>
      </c>
      <c r="AE3118" s="8" t="str">
        <f t="shared" si="864"/>
        <v/>
      </c>
      <c r="AF3118" s="5">
        <f t="shared" si="865"/>
        <v>1989</v>
      </c>
      <c r="AG3118" s="46">
        <v>3115</v>
      </c>
      <c r="AH3118" s="47" t="str">
        <f t="shared" si="855"/>
        <v/>
      </c>
      <c r="AI3118" s="48" t="str">
        <f t="shared" si="856"/>
        <v/>
      </c>
      <c r="AK3118" s="22" t="e">
        <f>TRIM(#REF!)</f>
        <v>#REF!</v>
      </c>
      <c r="AL3118" s="23" t="e">
        <f>IF(#REF!=0,"",#REF!)</f>
        <v>#REF!</v>
      </c>
      <c r="AM3118" s="19" t="e">
        <f>IF(#REF!=0,"",#REF!)</f>
        <v>#REF!</v>
      </c>
      <c r="AN3118" s="23" t="e">
        <f>IF($AK3118="","",#REF!)</f>
        <v>#REF!</v>
      </c>
      <c r="AO3118" s="23" t="e">
        <f t="shared" si="866"/>
        <v>#REF!</v>
      </c>
      <c r="AP3118" s="19" t="e">
        <f>IF(#REF!=0,"",#REF!)</f>
        <v>#REF!</v>
      </c>
      <c r="AQ3118" s="19" t="e">
        <f>IF(#REF!=0,"",#REF!)</f>
        <v>#REF!</v>
      </c>
      <c r="AR3118" s="19" t="e">
        <f>IF(#REF!=0,"",#REF!)</f>
        <v>#REF!</v>
      </c>
      <c r="AS3118" s="19" t="e">
        <f>#REF!</f>
        <v>#REF!</v>
      </c>
    </row>
    <row r="3119" spans="11:45" ht="19.5" thickTop="1" thickBot="1" x14ac:dyDescent="0.25">
      <c r="K3119" s="19" t="str">
        <f t="shared" si="857"/>
        <v/>
      </c>
      <c r="L3119" s="19">
        <f t="shared" si="867"/>
        <v>10000</v>
      </c>
      <c r="M3119" s="22" t="str">
        <f>TRIM(Data!$N3116)</f>
        <v>Spring Festival</v>
      </c>
      <c r="N3119" s="22" t="str">
        <f>TRIM(Data!$A3116)</f>
        <v>Spring Festival (H)</v>
      </c>
      <c r="O3119" s="23">
        <f>IF(Data!$B3116=0,"",Data!$B3116)</f>
        <v>1975</v>
      </c>
      <c r="P3119" s="19" t="str">
        <f>IF(Data!$C3116=0,"",Data!$C3116)</f>
        <v>1</v>
      </c>
      <c r="Q3119" s="23" t="str">
        <f>IF($M3119="","",Data!$E3116)</f>
        <v>Min</v>
      </c>
      <c r="R3119" s="23" t="str">
        <f t="shared" si="858"/>
        <v>Min</v>
      </c>
      <c r="S3119" s="23" t="str">
        <f t="shared" si="859"/>
        <v>Min</v>
      </c>
      <c r="T3119" s="19" t="str">
        <f>IF(Data!$F3116=0,"",Data!$F3116)</f>
        <v/>
      </c>
      <c r="U3119" s="19" t="str">
        <f>IF(Data!$G3116=0,"",Data!$G3116)</f>
        <v/>
      </c>
      <c r="V3119" s="19" t="str">
        <f>IF(Data!$D3116=0,"",Data!$D3116)</f>
        <v/>
      </c>
      <c r="W3119" s="19" t="str">
        <f>Data!$H3116</f>
        <v>NRH</v>
      </c>
      <c r="Y3119" s="41" t="e">
        <f t="shared" si="854"/>
        <v>#REF!</v>
      </c>
      <c r="Z3119" s="8">
        <f t="shared" si="860"/>
        <v>10000</v>
      </c>
      <c r="AA3119" s="8" t="str">
        <f t="shared" si="861"/>
        <v>Spring Festival</v>
      </c>
      <c r="AB3119" s="8" t="str">
        <f t="shared" si="862"/>
        <v>Min</v>
      </c>
      <c r="AC3119" s="8" t="str">
        <f t="shared" si="863"/>
        <v/>
      </c>
      <c r="AD3119" s="8" t="str">
        <f t="shared" si="868"/>
        <v/>
      </c>
      <c r="AE3119" s="8" t="str">
        <f t="shared" si="864"/>
        <v/>
      </c>
      <c r="AF3119" s="5">
        <f t="shared" si="865"/>
        <v>1975</v>
      </c>
      <c r="AG3119" s="46">
        <v>3116</v>
      </c>
      <c r="AH3119" s="47" t="str">
        <f t="shared" si="855"/>
        <v/>
      </c>
      <c r="AI3119" s="48" t="str">
        <f t="shared" si="856"/>
        <v/>
      </c>
      <c r="AK3119" s="22" t="e">
        <f>TRIM(#REF!)</f>
        <v>#REF!</v>
      </c>
      <c r="AL3119" s="23" t="e">
        <f>IF(#REF!=0,"",#REF!)</f>
        <v>#REF!</v>
      </c>
      <c r="AM3119" s="19" t="e">
        <f>IF(#REF!=0,"",#REF!)</f>
        <v>#REF!</v>
      </c>
      <c r="AN3119" s="23" t="e">
        <f>IF($AK3119="","",#REF!)</f>
        <v>#REF!</v>
      </c>
      <c r="AO3119" s="23" t="e">
        <f t="shared" si="866"/>
        <v>#REF!</v>
      </c>
      <c r="AP3119" s="19" t="e">
        <f>IF(#REF!=0,"",#REF!)</f>
        <v>#REF!</v>
      </c>
      <c r="AQ3119" s="19" t="e">
        <f>IF(#REF!=0,"",#REF!)</f>
        <v>#REF!</v>
      </c>
      <c r="AR3119" s="19" t="e">
        <f>IF(#REF!=0,"",#REF!)</f>
        <v>#REF!</v>
      </c>
      <c r="AS3119" s="19" t="e">
        <f>#REF!</f>
        <v>#REF!</v>
      </c>
    </row>
    <row r="3120" spans="11:45" ht="19.5" thickTop="1" thickBot="1" x14ac:dyDescent="0.25">
      <c r="K3120" s="19" t="str">
        <f t="shared" si="857"/>
        <v/>
      </c>
      <c r="L3120" s="19">
        <f t="shared" si="867"/>
        <v>10000</v>
      </c>
      <c r="M3120" s="22" t="str">
        <f>TRIM(Data!$N3117)</f>
        <v>Spring Fever</v>
      </c>
      <c r="N3120" s="22" t="str">
        <f>TRIM(Data!$A3117)</f>
        <v>Spring Fever</v>
      </c>
      <c r="O3120" s="23">
        <f>IF(Data!$B3117=0,"",Data!$B3117)</f>
        <v>1967</v>
      </c>
      <c r="P3120" s="19" t="str">
        <f>IF(Data!$C3117=0,"",Data!$C3117)</f>
        <v>1</v>
      </c>
      <c r="Q3120" s="23" t="str">
        <f>IF($M3120="","",Data!$E3117)</f>
        <v>VL</v>
      </c>
      <c r="R3120" s="23" t="str">
        <f t="shared" si="858"/>
        <v>VL</v>
      </c>
      <c r="S3120" s="23" t="str">
        <f t="shared" si="859"/>
        <v>VL</v>
      </c>
      <c r="T3120" s="19" t="str">
        <f>IF(Data!$F3117=0,"",Data!$F3117)</f>
        <v/>
      </c>
      <c r="U3120" s="19" t="str">
        <f>IF(Data!$G3117=0,"",Data!$G3117)</f>
        <v/>
      </c>
      <c r="V3120" s="19" t="str">
        <f>IF(Data!$D3117=0,"",Data!$D3117)</f>
        <v/>
      </c>
      <c r="W3120" s="19" t="str">
        <f>Data!$H3117</f>
        <v>Japonica</v>
      </c>
      <c r="Y3120" s="41" t="e">
        <f t="shared" si="854"/>
        <v>#REF!</v>
      </c>
      <c r="Z3120" s="8">
        <f t="shared" si="860"/>
        <v>10000</v>
      </c>
      <c r="AA3120" s="8" t="str">
        <f t="shared" si="861"/>
        <v>Spring Fever</v>
      </c>
      <c r="AB3120" s="8" t="str">
        <f t="shared" si="862"/>
        <v>VL</v>
      </c>
      <c r="AC3120" s="8" t="str">
        <f t="shared" si="863"/>
        <v/>
      </c>
      <c r="AD3120" s="8" t="str">
        <f t="shared" si="868"/>
        <v/>
      </c>
      <c r="AE3120" s="8" t="str">
        <f t="shared" si="864"/>
        <v/>
      </c>
      <c r="AF3120" s="5">
        <f t="shared" si="865"/>
        <v>1967</v>
      </c>
      <c r="AG3120" s="46">
        <v>3117</v>
      </c>
      <c r="AH3120" s="47" t="str">
        <f t="shared" si="855"/>
        <v/>
      </c>
      <c r="AI3120" s="48" t="str">
        <f t="shared" si="856"/>
        <v/>
      </c>
      <c r="AK3120" s="22" t="e">
        <f>TRIM(#REF!)</f>
        <v>#REF!</v>
      </c>
      <c r="AL3120" s="23" t="e">
        <f>IF(#REF!=0,"",#REF!)</f>
        <v>#REF!</v>
      </c>
      <c r="AM3120" s="19" t="e">
        <f>IF(#REF!=0,"",#REF!)</f>
        <v>#REF!</v>
      </c>
      <c r="AN3120" s="23" t="e">
        <f>IF($AK3120="","",#REF!)</f>
        <v>#REF!</v>
      </c>
      <c r="AO3120" s="23" t="e">
        <f t="shared" si="866"/>
        <v>#REF!</v>
      </c>
      <c r="AP3120" s="19" t="e">
        <f>IF(#REF!=0,"",#REF!)</f>
        <v>#REF!</v>
      </c>
      <c r="AQ3120" s="19" t="e">
        <f>IF(#REF!=0,"",#REF!)</f>
        <v>#REF!</v>
      </c>
      <c r="AR3120" s="19" t="e">
        <f>IF(#REF!=0,"",#REF!)</f>
        <v>#REF!</v>
      </c>
      <c r="AS3120" s="19" t="e">
        <f>#REF!</f>
        <v>#REF!</v>
      </c>
    </row>
    <row r="3121" spans="11:45" ht="19.5" thickTop="1" thickBot="1" x14ac:dyDescent="0.25">
      <c r="K3121" s="19" t="str">
        <f t="shared" si="857"/>
        <v/>
      </c>
      <c r="L3121" s="19">
        <f t="shared" si="867"/>
        <v>10000</v>
      </c>
      <c r="M3121" s="22" t="str">
        <f>TRIM(Data!$N3118)</f>
        <v>Spring Fling</v>
      </c>
      <c r="N3121" s="22" t="str">
        <f>TRIM(Data!$A3118)</f>
        <v>Spring Fling</v>
      </c>
      <c r="O3121" s="23">
        <f>IF(Data!$B3118=0,"",Data!$B3118)</f>
        <v>1992</v>
      </c>
      <c r="P3121" s="19" t="str">
        <f>IF(Data!$C3118=0,"",Data!$C3118)</f>
        <v>1</v>
      </c>
      <c r="Q3121" s="23" t="str">
        <f>IF($M3121="","",Data!$E3118)</f>
        <v>M</v>
      </c>
      <c r="R3121" s="23" t="str">
        <f t="shared" si="858"/>
        <v>M</v>
      </c>
      <c r="S3121" s="23" t="str">
        <f t="shared" si="859"/>
        <v>M</v>
      </c>
      <c r="T3121" s="19" t="str">
        <f>IF(Data!$F3118=0,"",Data!$F3118)</f>
        <v/>
      </c>
      <c r="U3121" s="19" t="str">
        <f>IF(Data!$G3118=0,"",Data!$G3118)</f>
        <v>FD</v>
      </c>
      <c r="V3121" s="19" t="str">
        <f>IF(Data!$D3118=0,"",Data!$D3118)</f>
        <v/>
      </c>
      <c r="W3121" s="19" t="str">
        <f>Data!$H3118</f>
        <v>Japonica</v>
      </c>
      <c r="Y3121" s="41" t="e">
        <f t="shared" si="854"/>
        <v>#REF!</v>
      </c>
      <c r="Z3121" s="8">
        <f t="shared" si="860"/>
        <v>10000</v>
      </c>
      <c r="AA3121" s="8" t="str">
        <f t="shared" si="861"/>
        <v>Spring Fling</v>
      </c>
      <c r="AB3121" s="8" t="str">
        <f t="shared" si="862"/>
        <v>M</v>
      </c>
      <c r="AC3121" s="8" t="str">
        <f t="shared" si="863"/>
        <v/>
      </c>
      <c r="AD3121" s="8" t="str">
        <f t="shared" si="868"/>
        <v>FD</v>
      </c>
      <c r="AE3121" s="8" t="str">
        <f t="shared" si="864"/>
        <v/>
      </c>
      <c r="AF3121" s="5">
        <f t="shared" si="865"/>
        <v>1992</v>
      </c>
      <c r="AG3121" s="46">
        <v>3118</v>
      </c>
      <c r="AH3121" s="47" t="str">
        <f t="shared" si="855"/>
        <v/>
      </c>
      <c r="AI3121" s="48" t="str">
        <f t="shared" si="856"/>
        <v/>
      </c>
      <c r="AK3121" s="22" t="e">
        <f>TRIM(#REF!)</f>
        <v>#REF!</v>
      </c>
      <c r="AL3121" s="23" t="e">
        <f>IF(#REF!=0,"",#REF!)</f>
        <v>#REF!</v>
      </c>
      <c r="AM3121" s="19" t="e">
        <f>IF(#REF!=0,"",#REF!)</f>
        <v>#REF!</v>
      </c>
      <c r="AN3121" s="23" t="e">
        <f>IF($AK3121="","",#REF!)</f>
        <v>#REF!</v>
      </c>
      <c r="AO3121" s="23" t="e">
        <f t="shared" si="866"/>
        <v>#REF!</v>
      </c>
      <c r="AP3121" s="19" t="e">
        <f>IF(#REF!=0,"",#REF!)</f>
        <v>#REF!</v>
      </c>
      <c r="AQ3121" s="19" t="e">
        <f>IF(#REF!=0,"",#REF!)</f>
        <v>#REF!</v>
      </c>
      <c r="AR3121" s="19" t="e">
        <f>IF(#REF!=0,"",#REF!)</f>
        <v>#REF!</v>
      </c>
      <c r="AS3121" s="19" t="e">
        <f>#REF!</f>
        <v>#REF!</v>
      </c>
    </row>
    <row r="3122" spans="11:45" ht="19.5" thickTop="1" thickBot="1" x14ac:dyDescent="0.25">
      <c r="K3122" s="19" t="str">
        <f t="shared" si="857"/>
        <v/>
      </c>
      <c r="L3122" s="19">
        <f t="shared" si="867"/>
        <v>10000</v>
      </c>
      <c r="M3122" s="22" t="str">
        <f>TRIM(Data!$N3119)</f>
        <v>Spring Formal</v>
      </c>
      <c r="N3122" s="22" t="str">
        <f>TRIM(Data!$A3119)</f>
        <v>Spring Formal</v>
      </c>
      <c r="O3122" s="23">
        <f>IF(Data!$B3119=0,"",Data!$B3119)</f>
        <v>1986</v>
      </c>
      <c r="P3122" s="19" t="str">
        <f>IF(Data!$C3119=0,"",Data!$C3119)</f>
        <v>1</v>
      </c>
      <c r="Q3122" s="23" t="str">
        <f>IF($M3122="","",Data!$E3119)</f>
        <v>M</v>
      </c>
      <c r="R3122" s="23" t="str">
        <f t="shared" si="858"/>
        <v>M</v>
      </c>
      <c r="S3122" s="23" t="str">
        <f t="shared" si="859"/>
        <v>M</v>
      </c>
      <c r="T3122" s="19" t="str">
        <f>IF(Data!$F3119=0,"",Data!$F3119)</f>
        <v/>
      </c>
      <c r="U3122" s="19" t="str">
        <f>IF(Data!$G3119=0,"",Data!$G3119)</f>
        <v>FD</v>
      </c>
      <c r="V3122" s="19" t="str">
        <f>IF(Data!$D3119=0,"",Data!$D3119)</f>
        <v/>
      </c>
      <c r="W3122" s="19" t="str">
        <f>Data!$H3119</f>
        <v>Japonica</v>
      </c>
      <c r="Y3122" s="41" t="e">
        <f t="shared" si="854"/>
        <v>#REF!</v>
      </c>
      <c r="Z3122" s="8">
        <f t="shared" si="860"/>
        <v>10000</v>
      </c>
      <c r="AA3122" s="8" t="str">
        <f t="shared" si="861"/>
        <v>Spring Formal</v>
      </c>
      <c r="AB3122" s="8" t="str">
        <f t="shared" si="862"/>
        <v>M</v>
      </c>
      <c r="AC3122" s="8" t="str">
        <f t="shared" si="863"/>
        <v/>
      </c>
      <c r="AD3122" s="8" t="str">
        <f t="shared" si="868"/>
        <v>FD</v>
      </c>
      <c r="AE3122" s="8" t="str">
        <f t="shared" si="864"/>
        <v/>
      </c>
      <c r="AF3122" s="5">
        <f t="shared" si="865"/>
        <v>1986</v>
      </c>
      <c r="AG3122" s="46">
        <v>3119</v>
      </c>
      <c r="AH3122" s="47" t="str">
        <f t="shared" si="855"/>
        <v/>
      </c>
      <c r="AI3122" s="48" t="str">
        <f t="shared" si="856"/>
        <v/>
      </c>
      <c r="AK3122" s="22" t="e">
        <f>TRIM(#REF!)</f>
        <v>#REF!</v>
      </c>
      <c r="AL3122" s="23" t="e">
        <f>IF(#REF!=0,"",#REF!)</f>
        <v>#REF!</v>
      </c>
      <c r="AM3122" s="19" t="e">
        <f>IF(#REF!=0,"",#REF!)</f>
        <v>#REF!</v>
      </c>
      <c r="AN3122" s="23" t="e">
        <f>IF($AK3122="","",#REF!)</f>
        <v>#REF!</v>
      </c>
      <c r="AO3122" s="23" t="e">
        <f t="shared" si="866"/>
        <v>#REF!</v>
      </c>
      <c r="AP3122" s="19" t="e">
        <f>IF(#REF!=0,"",#REF!)</f>
        <v>#REF!</v>
      </c>
      <c r="AQ3122" s="19" t="e">
        <f>IF(#REF!=0,"",#REF!)</f>
        <v>#REF!</v>
      </c>
      <c r="AR3122" s="19" t="e">
        <f>IF(#REF!=0,"",#REF!)</f>
        <v>#REF!</v>
      </c>
      <c r="AS3122" s="19" t="e">
        <f>#REF!</f>
        <v>#REF!</v>
      </c>
    </row>
    <row r="3123" spans="11:45" ht="19.5" thickTop="1" thickBot="1" x14ac:dyDescent="0.25">
      <c r="K3123" s="19" t="str">
        <f t="shared" si="857"/>
        <v/>
      </c>
      <c r="L3123" s="19">
        <f t="shared" si="867"/>
        <v>10000</v>
      </c>
      <c r="M3123" s="22" t="str">
        <f>TRIM(Data!$N3120)</f>
        <v>Spring Mist</v>
      </c>
      <c r="N3123" s="22" t="str">
        <f>TRIM(Data!$A3120)</f>
        <v>Spring Mist (H)</v>
      </c>
      <c r="O3123" s="23">
        <f>IF(Data!$B3120=0,"",Data!$B3120)</f>
        <v>1982</v>
      </c>
      <c r="P3123" s="19" t="str">
        <f>IF(Data!$C3120=0,"",Data!$C3120)</f>
        <v>1</v>
      </c>
      <c r="Q3123" s="23" t="str">
        <f>IF($M3123="","",Data!$E3120)</f>
        <v>Min</v>
      </c>
      <c r="R3123" s="23" t="str">
        <f t="shared" si="858"/>
        <v>Min</v>
      </c>
      <c r="S3123" s="23" t="str">
        <f t="shared" si="859"/>
        <v>Min</v>
      </c>
      <c r="T3123" s="19" t="str">
        <f>IF(Data!$F3120=0,"",Data!$F3120)</f>
        <v/>
      </c>
      <c r="U3123" s="19" t="str">
        <f>IF(Data!$G3120=0,"",Data!$G3120)</f>
        <v/>
      </c>
      <c r="V3123" s="19" t="str">
        <f>IF(Data!$D3120=0,"",Data!$D3120)</f>
        <v/>
      </c>
      <c r="W3123" s="19" t="str">
        <f>Data!$H3120</f>
        <v>NRH</v>
      </c>
      <c r="Y3123" s="41" t="e">
        <f t="shared" si="854"/>
        <v>#REF!</v>
      </c>
      <c r="Z3123" s="8">
        <f t="shared" si="860"/>
        <v>10000</v>
      </c>
      <c r="AA3123" s="8" t="str">
        <f t="shared" si="861"/>
        <v>Spring Mist</v>
      </c>
      <c r="AB3123" s="8" t="str">
        <f t="shared" si="862"/>
        <v>Min</v>
      </c>
      <c r="AC3123" s="8" t="str">
        <f t="shared" si="863"/>
        <v/>
      </c>
      <c r="AD3123" s="8" t="str">
        <f t="shared" si="868"/>
        <v/>
      </c>
      <c r="AE3123" s="8" t="str">
        <f t="shared" si="864"/>
        <v/>
      </c>
      <c r="AF3123" s="5">
        <f t="shared" si="865"/>
        <v>1982</v>
      </c>
      <c r="AG3123" s="46">
        <v>3120</v>
      </c>
      <c r="AH3123" s="47" t="str">
        <f t="shared" si="855"/>
        <v/>
      </c>
      <c r="AI3123" s="48" t="str">
        <f t="shared" si="856"/>
        <v/>
      </c>
      <c r="AK3123" s="22" t="e">
        <f>TRIM(#REF!)</f>
        <v>#REF!</v>
      </c>
      <c r="AL3123" s="23" t="e">
        <f>IF(#REF!=0,"",#REF!)</f>
        <v>#REF!</v>
      </c>
      <c r="AM3123" s="19" t="e">
        <f>IF(#REF!=0,"",#REF!)</f>
        <v>#REF!</v>
      </c>
      <c r="AN3123" s="23" t="e">
        <f>IF($AK3123="","",#REF!)</f>
        <v>#REF!</v>
      </c>
      <c r="AO3123" s="23" t="e">
        <f t="shared" si="866"/>
        <v>#REF!</v>
      </c>
      <c r="AP3123" s="19" t="e">
        <f>IF(#REF!=0,"",#REF!)</f>
        <v>#REF!</v>
      </c>
      <c r="AQ3123" s="19" t="e">
        <f>IF(#REF!=0,"",#REF!)</f>
        <v>#REF!</v>
      </c>
      <c r="AR3123" s="19" t="e">
        <f>IF(#REF!=0,"",#REF!)</f>
        <v>#REF!</v>
      </c>
      <c r="AS3123" s="19" t="e">
        <f>#REF!</f>
        <v>#REF!</v>
      </c>
    </row>
    <row r="3124" spans="11:45" ht="19.5" thickTop="1" thickBot="1" x14ac:dyDescent="0.25">
      <c r="K3124" s="19" t="str">
        <f t="shared" si="857"/>
        <v/>
      </c>
      <c r="L3124" s="19">
        <f t="shared" si="867"/>
        <v>10000</v>
      </c>
      <c r="M3124" s="22" t="str">
        <f>TRIM(Data!$N3121)</f>
        <v>Spring Song</v>
      </c>
      <c r="N3124" s="22" t="str">
        <f>TRIM(Data!$A3121)</f>
        <v>Spring Song (Wabisuke)</v>
      </c>
      <c r="O3124" s="23">
        <f>IF(Data!$B3121=0,"",Data!$B3121)</f>
        <v>2014</v>
      </c>
      <c r="P3124" s="19" t="str">
        <f>IF(Data!$C3121=0,"",Data!$C3121)</f>
        <v/>
      </c>
      <c r="Q3124" s="23" t="str">
        <f>IF($M3124="","",Data!$E3121)</f>
        <v>S</v>
      </c>
      <c r="R3124" s="23" t="str">
        <f t="shared" si="858"/>
        <v>S</v>
      </c>
      <c r="S3124" s="23" t="str">
        <f t="shared" si="859"/>
        <v>S</v>
      </c>
      <c r="T3124" s="19" t="str">
        <f>IF(Data!$F3121=0,"",Data!$F3121)</f>
        <v/>
      </c>
      <c r="U3124" s="19" t="str">
        <f>IF(Data!$G3121=0,"",Data!$G3121)</f>
        <v/>
      </c>
      <c r="V3124" s="19" t="str">
        <f>IF(Data!$D3121=0,"",Data!$D3121)</f>
        <v/>
      </c>
      <c r="W3124" s="19" t="str">
        <f>Data!$H3121</f>
        <v>Specie</v>
      </c>
      <c r="Y3124" s="41" t="e">
        <f t="shared" si="854"/>
        <v>#REF!</v>
      </c>
      <c r="Z3124" s="8">
        <f t="shared" si="860"/>
        <v>10000</v>
      </c>
      <c r="AA3124" s="8" t="str">
        <f t="shared" si="861"/>
        <v>Spring Song</v>
      </c>
      <c r="AB3124" s="8" t="str">
        <f t="shared" si="862"/>
        <v>S</v>
      </c>
      <c r="AC3124" s="8" t="str">
        <f t="shared" si="863"/>
        <v/>
      </c>
      <c r="AD3124" s="8" t="str">
        <f t="shared" si="868"/>
        <v/>
      </c>
      <c r="AE3124" s="8" t="str">
        <f t="shared" si="864"/>
        <v/>
      </c>
      <c r="AF3124" s="5">
        <f t="shared" si="865"/>
        <v>2014</v>
      </c>
      <c r="AG3124" s="46">
        <v>3121</v>
      </c>
      <c r="AH3124" s="47" t="str">
        <f t="shared" si="855"/>
        <v/>
      </c>
      <c r="AI3124" s="48" t="str">
        <f t="shared" si="856"/>
        <v/>
      </c>
      <c r="AK3124" s="22" t="e">
        <f>TRIM(#REF!)</f>
        <v>#REF!</v>
      </c>
      <c r="AL3124" s="23" t="e">
        <f>IF(#REF!=0,"",#REF!)</f>
        <v>#REF!</v>
      </c>
      <c r="AM3124" s="19" t="e">
        <f>IF(#REF!=0,"",#REF!)</f>
        <v>#REF!</v>
      </c>
      <c r="AN3124" s="23" t="e">
        <f>IF($AK3124="","",#REF!)</f>
        <v>#REF!</v>
      </c>
      <c r="AO3124" s="23" t="e">
        <f t="shared" si="866"/>
        <v>#REF!</v>
      </c>
      <c r="AP3124" s="19" t="e">
        <f>IF(#REF!=0,"",#REF!)</f>
        <v>#REF!</v>
      </c>
      <c r="AQ3124" s="19" t="e">
        <f>IF(#REF!=0,"",#REF!)</f>
        <v>#REF!</v>
      </c>
      <c r="AR3124" s="19" t="e">
        <f>IF(#REF!=0,"",#REF!)</f>
        <v>#REF!</v>
      </c>
      <c r="AS3124" s="19" t="e">
        <f>#REF!</f>
        <v>#REF!</v>
      </c>
    </row>
    <row r="3125" spans="11:45" ht="19.5" thickTop="1" thickBot="1" x14ac:dyDescent="0.25">
      <c r="K3125" s="19" t="str">
        <f t="shared" si="857"/>
        <v/>
      </c>
      <c r="L3125" s="19">
        <f t="shared" si="867"/>
        <v>10000</v>
      </c>
      <c r="M3125" s="22" t="str">
        <f>TRIM(Data!$N3122)</f>
        <v>Spring Sonnet</v>
      </c>
      <c r="N3125" s="22" t="str">
        <f>TRIM(Data!$A3122)</f>
        <v>Spring Sonnet</v>
      </c>
      <c r="O3125" s="23">
        <f>IF(Data!$B3122=0,"",Data!$B3122)</f>
        <v>1952</v>
      </c>
      <c r="P3125" s="19" t="str">
        <f>IF(Data!$C3122=0,"",Data!$C3122)</f>
        <v>1</v>
      </c>
      <c r="Q3125" s="23" t="str">
        <f>IF($M3125="","",Data!$E3122)</f>
        <v>M</v>
      </c>
      <c r="R3125" s="23" t="str">
        <f t="shared" si="858"/>
        <v>M</v>
      </c>
      <c r="S3125" s="23" t="str">
        <f t="shared" si="859"/>
        <v>M</v>
      </c>
      <c r="T3125" s="19" t="str">
        <f>IF(Data!$F3122=0,"",Data!$F3122)</f>
        <v/>
      </c>
      <c r="U3125" s="19" t="str">
        <f>IF(Data!$G3122=0,"",Data!$G3122)</f>
        <v/>
      </c>
      <c r="V3125" s="19" t="str">
        <f>IF(Data!$D3122=0,"",Data!$D3122)</f>
        <v/>
      </c>
      <c r="W3125" s="19" t="str">
        <f>Data!$H3122</f>
        <v>Japonica</v>
      </c>
      <c r="Y3125" s="41" t="e">
        <f t="shared" si="854"/>
        <v>#REF!</v>
      </c>
      <c r="Z3125" s="8">
        <f t="shared" si="860"/>
        <v>10000</v>
      </c>
      <c r="AA3125" s="8" t="str">
        <f t="shared" si="861"/>
        <v>Spring Sonnet</v>
      </c>
      <c r="AB3125" s="8" t="str">
        <f t="shared" si="862"/>
        <v>M</v>
      </c>
      <c r="AC3125" s="8" t="str">
        <f t="shared" si="863"/>
        <v/>
      </c>
      <c r="AD3125" s="8" t="str">
        <f t="shared" si="868"/>
        <v/>
      </c>
      <c r="AE3125" s="8" t="str">
        <f t="shared" si="864"/>
        <v/>
      </c>
      <c r="AF3125" s="5">
        <f t="shared" si="865"/>
        <v>1952</v>
      </c>
      <c r="AG3125" s="46">
        <v>3122</v>
      </c>
      <c r="AH3125" s="47" t="str">
        <f t="shared" si="855"/>
        <v/>
      </c>
      <c r="AI3125" s="48" t="str">
        <f t="shared" si="856"/>
        <v/>
      </c>
      <c r="AK3125" s="22" t="e">
        <f>TRIM(#REF!)</f>
        <v>#REF!</v>
      </c>
      <c r="AL3125" s="23" t="e">
        <f>IF(#REF!=0,"",#REF!)</f>
        <v>#REF!</v>
      </c>
      <c r="AM3125" s="19" t="e">
        <f>IF(#REF!=0,"",#REF!)</f>
        <v>#REF!</v>
      </c>
      <c r="AN3125" s="23" t="e">
        <f>IF($AK3125="","",#REF!)</f>
        <v>#REF!</v>
      </c>
      <c r="AO3125" s="23" t="e">
        <f t="shared" si="866"/>
        <v>#REF!</v>
      </c>
      <c r="AP3125" s="19" t="e">
        <f>IF(#REF!=0,"",#REF!)</f>
        <v>#REF!</v>
      </c>
      <c r="AQ3125" s="19" t="e">
        <f>IF(#REF!=0,"",#REF!)</f>
        <v>#REF!</v>
      </c>
      <c r="AR3125" s="19" t="e">
        <f>IF(#REF!=0,"",#REF!)</f>
        <v>#REF!</v>
      </c>
      <c r="AS3125" s="19" t="e">
        <f>#REF!</f>
        <v>#REF!</v>
      </c>
    </row>
    <row r="3126" spans="11:45" ht="19.5" thickTop="1" thickBot="1" x14ac:dyDescent="0.25">
      <c r="K3126" s="19" t="str">
        <f t="shared" si="857"/>
        <v/>
      </c>
      <c r="L3126" s="19">
        <f t="shared" si="867"/>
        <v>10000</v>
      </c>
      <c r="M3126" s="22" t="str">
        <f>TRIM(Data!$N3123)</f>
        <v>Springhead Gem</v>
      </c>
      <c r="N3126" s="22" t="str">
        <f>TRIM(Data!$A3123)</f>
        <v>Springhead Gem</v>
      </c>
      <c r="O3126" s="23">
        <f>IF(Data!$B3123=0,"",Data!$B3123)</f>
        <v>1995</v>
      </c>
      <c r="P3126" s="19" t="str">
        <f>IF(Data!$C3123=0,"",Data!$C3123)</f>
        <v>1</v>
      </c>
      <c r="Q3126" s="23" t="str">
        <f>IF($M3126="","",Data!$E3123)</f>
        <v>S</v>
      </c>
      <c r="R3126" s="23" t="str">
        <f t="shared" si="858"/>
        <v>S</v>
      </c>
      <c r="S3126" s="23" t="str">
        <f t="shared" si="859"/>
        <v>S</v>
      </c>
      <c r="T3126" s="19" t="str">
        <f>IF(Data!$F3123=0,"",Data!$F3123)</f>
        <v/>
      </c>
      <c r="U3126" s="19" t="str">
        <f>IF(Data!$G3123=0,"",Data!$G3123)</f>
        <v>FD</v>
      </c>
      <c r="V3126" s="19" t="str">
        <f>IF(Data!$D3123=0,"",Data!$D3123)</f>
        <v/>
      </c>
      <c r="W3126" s="19" t="str">
        <f>Data!$H3123</f>
        <v>Japonica</v>
      </c>
      <c r="Y3126" s="41" t="e">
        <f t="shared" si="854"/>
        <v>#REF!</v>
      </c>
      <c r="Z3126" s="8">
        <f t="shared" si="860"/>
        <v>10000</v>
      </c>
      <c r="AA3126" s="8" t="str">
        <f t="shared" si="861"/>
        <v>Springhead Gem</v>
      </c>
      <c r="AB3126" s="8" t="str">
        <f t="shared" si="862"/>
        <v>S</v>
      </c>
      <c r="AC3126" s="8" t="str">
        <f t="shared" si="863"/>
        <v/>
      </c>
      <c r="AD3126" s="8" t="str">
        <f t="shared" si="868"/>
        <v>FD</v>
      </c>
      <c r="AE3126" s="8" t="str">
        <f t="shared" si="864"/>
        <v/>
      </c>
      <c r="AF3126" s="5">
        <f t="shared" si="865"/>
        <v>1995</v>
      </c>
      <c r="AG3126" s="46">
        <v>3123</v>
      </c>
      <c r="AH3126" s="47" t="str">
        <f t="shared" si="855"/>
        <v/>
      </c>
      <c r="AI3126" s="48" t="str">
        <f t="shared" si="856"/>
        <v/>
      </c>
      <c r="AK3126" s="22" t="e">
        <f>TRIM(#REF!)</f>
        <v>#REF!</v>
      </c>
      <c r="AL3126" s="23" t="e">
        <f>IF(#REF!=0,"",#REF!)</f>
        <v>#REF!</v>
      </c>
      <c r="AM3126" s="19" t="e">
        <f>IF(#REF!=0,"",#REF!)</f>
        <v>#REF!</v>
      </c>
      <c r="AN3126" s="23" t="e">
        <f>IF($AK3126="","",#REF!)</f>
        <v>#REF!</v>
      </c>
      <c r="AO3126" s="23" t="e">
        <f t="shared" si="866"/>
        <v>#REF!</v>
      </c>
      <c r="AP3126" s="19" t="e">
        <f>IF(#REF!=0,"",#REF!)</f>
        <v>#REF!</v>
      </c>
      <c r="AQ3126" s="19" t="e">
        <f>IF(#REF!=0,"",#REF!)</f>
        <v>#REF!</v>
      </c>
      <c r="AR3126" s="19" t="e">
        <f>IF(#REF!=0,"",#REF!)</f>
        <v>#REF!</v>
      </c>
      <c r="AS3126" s="19" t="e">
        <f>#REF!</f>
        <v>#REF!</v>
      </c>
    </row>
    <row r="3127" spans="11:45" ht="19.5" thickTop="1" thickBot="1" x14ac:dyDescent="0.25">
      <c r="K3127" s="19" t="str">
        <f t="shared" si="857"/>
        <v/>
      </c>
      <c r="L3127" s="19">
        <f t="shared" si="867"/>
        <v>10000</v>
      </c>
      <c r="M3127" s="22" t="str">
        <f>TRIM(Data!$N3124)</f>
        <v>Spring's Promise</v>
      </c>
      <c r="N3127" s="22" t="str">
        <f>TRIM(Data!$A3124)</f>
        <v>Spring's Promise</v>
      </c>
      <c r="O3127" s="23">
        <f>IF(Data!$B3124=0,"",Data!$B3124)</f>
        <v>1990</v>
      </c>
      <c r="P3127" s="19" t="str">
        <f>IF(Data!$C3124=0,"",Data!$C3124)</f>
        <v>1</v>
      </c>
      <c r="Q3127" s="23" t="str">
        <f>IF($M3127="","",Data!$E3124)</f>
        <v>S</v>
      </c>
      <c r="R3127" s="23" t="str">
        <f t="shared" si="858"/>
        <v>S</v>
      </c>
      <c r="S3127" s="23" t="str">
        <f t="shared" si="859"/>
        <v>S</v>
      </c>
      <c r="T3127" s="19" t="str">
        <f>IF(Data!$F3124=0,"",Data!$F3124)</f>
        <v/>
      </c>
      <c r="U3127" s="19" t="str">
        <f>IF(Data!$G3124=0,"",Data!$G3124)</f>
        <v/>
      </c>
      <c r="V3127" s="19" t="str">
        <f>IF(Data!$D3124=0,"",Data!$D3124)</f>
        <v/>
      </c>
      <c r="W3127" s="19" t="str">
        <f>Data!$H3124</f>
        <v>Japonica</v>
      </c>
      <c r="Y3127" s="41" t="e">
        <f t="shared" si="854"/>
        <v>#REF!</v>
      </c>
      <c r="Z3127" s="8">
        <f t="shared" si="860"/>
        <v>10000</v>
      </c>
      <c r="AA3127" s="8" t="str">
        <f t="shared" si="861"/>
        <v>Spring's Promise</v>
      </c>
      <c r="AB3127" s="8" t="str">
        <f t="shared" si="862"/>
        <v>S</v>
      </c>
      <c r="AC3127" s="8" t="str">
        <f t="shared" si="863"/>
        <v/>
      </c>
      <c r="AD3127" s="8" t="str">
        <f t="shared" si="868"/>
        <v/>
      </c>
      <c r="AE3127" s="8" t="str">
        <f t="shared" si="864"/>
        <v/>
      </c>
      <c r="AF3127" s="5">
        <f t="shared" si="865"/>
        <v>1990</v>
      </c>
      <c r="AG3127" s="46">
        <v>3124</v>
      </c>
      <c r="AH3127" s="47" t="str">
        <f t="shared" si="855"/>
        <v/>
      </c>
      <c r="AI3127" s="48" t="str">
        <f t="shared" si="856"/>
        <v/>
      </c>
      <c r="AK3127" s="22" t="e">
        <f>TRIM(#REF!)</f>
        <v>#REF!</v>
      </c>
      <c r="AL3127" s="23" t="e">
        <f>IF(#REF!=0,"",#REF!)</f>
        <v>#REF!</v>
      </c>
      <c r="AM3127" s="19" t="e">
        <f>IF(#REF!=0,"",#REF!)</f>
        <v>#REF!</v>
      </c>
      <c r="AN3127" s="23" t="e">
        <f>IF($AK3127="","",#REF!)</f>
        <v>#REF!</v>
      </c>
      <c r="AO3127" s="23" t="e">
        <f t="shared" si="866"/>
        <v>#REF!</v>
      </c>
      <c r="AP3127" s="19" t="e">
        <f>IF(#REF!=0,"",#REF!)</f>
        <v>#REF!</v>
      </c>
      <c r="AQ3127" s="19" t="e">
        <f>IF(#REF!=0,"",#REF!)</f>
        <v>#REF!</v>
      </c>
      <c r="AR3127" s="19" t="e">
        <f>IF(#REF!=0,"",#REF!)</f>
        <v>#REF!</v>
      </c>
      <c r="AS3127" s="19" t="e">
        <f>#REF!</f>
        <v>#REF!</v>
      </c>
    </row>
    <row r="3128" spans="11:45" ht="19.5" thickTop="1" thickBot="1" x14ac:dyDescent="0.25">
      <c r="K3128" s="19" t="str">
        <f t="shared" si="857"/>
        <v/>
      </c>
      <c r="L3128" s="19">
        <f t="shared" si="867"/>
        <v>10000</v>
      </c>
      <c r="M3128" s="22" t="str">
        <f>TRIM(Data!$N3125)</f>
        <v>St. Andre</v>
      </c>
      <c r="N3128" s="22" t="str">
        <f>TRIM(Data!$A3125)</f>
        <v>St. Andre (Rose Hill Rubra)</v>
      </c>
      <c r="O3128" s="23">
        <f>IF(Data!$B3125=0,"",Data!$B3125)</f>
        <v>1931</v>
      </c>
      <c r="P3128" s="19" t="str">
        <f>IF(Data!$C3125=0,"",Data!$C3125)</f>
        <v>1</v>
      </c>
      <c r="Q3128" s="23" t="str">
        <f>IF($M3128="","",Data!$E3125)</f>
        <v>M-L</v>
      </c>
      <c r="R3128" s="23" t="str">
        <f t="shared" si="858"/>
        <v>M</v>
      </c>
      <c r="S3128" s="23" t="str">
        <f t="shared" si="859"/>
        <v>M</v>
      </c>
      <c r="T3128" s="19" t="str">
        <f>IF(Data!$F3125=0,"",Data!$F3125)</f>
        <v/>
      </c>
      <c r="U3128" s="19" t="str">
        <f>IF(Data!$G3125=0,"",Data!$G3125)</f>
        <v/>
      </c>
      <c r="V3128" s="19" t="str">
        <f>IF(Data!$D3125=0,"",Data!$D3125)</f>
        <v/>
      </c>
      <c r="W3128" s="19" t="str">
        <f>Data!$H3125</f>
        <v>Japonica</v>
      </c>
      <c r="Y3128" s="41" t="e">
        <f t="shared" si="854"/>
        <v>#REF!</v>
      </c>
      <c r="Z3128" s="8">
        <f t="shared" si="860"/>
        <v>10000</v>
      </c>
      <c r="AA3128" s="8" t="str">
        <f t="shared" si="861"/>
        <v>St. Andre</v>
      </c>
      <c r="AB3128" s="8" t="str">
        <f t="shared" si="862"/>
        <v>M</v>
      </c>
      <c r="AC3128" s="8" t="str">
        <f t="shared" si="863"/>
        <v/>
      </c>
      <c r="AD3128" s="8" t="str">
        <f t="shared" si="868"/>
        <v/>
      </c>
      <c r="AE3128" s="8" t="str">
        <f t="shared" si="864"/>
        <v/>
      </c>
      <c r="AF3128" s="5">
        <f t="shared" si="865"/>
        <v>1931</v>
      </c>
      <c r="AG3128" s="46">
        <v>3125</v>
      </c>
      <c r="AH3128" s="47" t="str">
        <f t="shared" si="855"/>
        <v/>
      </c>
      <c r="AI3128" s="48" t="str">
        <f t="shared" si="856"/>
        <v/>
      </c>
      <c r="AK3128" s="22" t="e">
        <f>TRIM(#REF!)</f>
        <v>#REF!</v>
      </c>
      <c r="AL3128" s="23" t="e">
        <f>IF(#REF!=0,"",#REF!)</f>
        <v>#REF!</v>
      </c>
      <c r="AM3128" s="19" t="e">
        <f>IF(#REF!=0,"",#REF!)</f>
        <v>#REF!</v>
      </c>
      <c r="AN3128" s="23" t="e">
        <f>IF($AK3128="","",#REF!)</f>
        <v>#REF!</v>
      </c>
      <c r="AO3128" s="23" t="e">
        <f t="shared" si="866"/>
        <v>#REF!</v>
      </c>
      <c r="AP3128" s="19" t="e">
        <f>IF(#REF!=0,"",#REF!)</f>
        <v>#REF!</v>
      </c>
      <c r="AQ3128" s="19" t="e">
        <f>IF(#REF!=0,"",#REF!)</f>
        <v>#REF!</v>
      </c>
      <c r="AR3128" s="19" t="e">
        <f>IF(#REF!=0,"",#REF!)</f>
        <v>#REF!</v>
      </c>
      <c r="AS3128" s="19" t="e">
        <f>#REF!</f>
        <v>#REF!</v>
      </c>
    </row>
    <row r="3129" spans="11:45" ht="19.5" thickTop="1" thickBot="1" x14ac:dyDescent="0.25">
      <c r="K3129" s="19" t="str">
        <f t="shared" si="857"/>
        <v/>
      </c>
      <c r="L3129" s="19">
        <f t="shared" si="867"/>
        <v>10000</v>
      </c>
      <c r="M3129" s="22" t="str">
        <f>TRIM(Data!$N3126)</f>
        <v>St. Mary (See Morning Glow)</v>
      </c>
      <c r="N3129" s="22" t="str">
        <f>TRIM(Data!$A3126)</f>
        <v>St. Mary (See Morning Glow)</v>
      </c>
      <c r="O3129" s="23">
        <f>IF(Data!$B3126=0,"",Data!$B3126)</f>
        <v>1948</v>
      </c>
      <c r="P3129" s="19" t="str">
        <f>IF(Data!$C3126=0,"",Data!$C3126)</f>
        <v/>
      </c>
      <c r="Q3129" s="23" t="str">
        <f>IF($M3129="","",Data!$E3126)</f>
        <v>M</v>
      </c>
      <c r="R3129" s="23" t="str">
        <f t="shared" si="858"/>
        <v>M</v>
      </c>
      <c r="S3129" s="23" t="str">
        <f t="shared" si="859"/>
        <v>M</v>
      </c>
      <c r="T3129" s="19" t="str">
        <f>IF(Data!$F3126=0,"",Data!$F3126)</f>
        <v>WHITE</v>
      </c>
      <c r="U3129" s="19" t="str">
        <f>IF(Data!$G3126=0,"",Data!$G3126)</f>
        <v>FD</v>
      </c>
      <c r="V3129" s="19" t="str">
        <f>IF(Data!$D3126=0,"",Data!$D3126)</f>
        <v/>
      </c>
      <c r="W3129" s="19" t="str">
        <f>Data!$H3126</f>
        <v>Japonica</v>
      </c>
      <c r="Y3129" s="41" t="e">
        <f t="shared" si="854"/>
        <v>#REF!</v>
      </c>
      <c r="Z3129" s="8">
        <f t="shared" si="860"/>
        <v>10000</v>
      </c>
      <c r="AA3129" s="8" t="str">
        <f t="shared" si="861"/>
        <v>St. Mary (See Morning Glow)</v>
      </c>
      <c r="AB3129" s="8" t="str">
        <f t="shared" si="862"/>
        <v>M</v>
      </c>
      <c r="AC3129" s="8" t="str">
        <f t="shared" si="863"/>
        <v>WHITE</v>
      </c>
      <c r="AD3129" s="8" t="str">
        <f t="shared" si="868"/>
        <v>FD</v>
      </c>
      <c r="AE3129" s="8" t="str">
        <f t="shared" si="864"/>
        <v/>
      </c>
      <c r="AF3129" s="5">
        <f t="shared" si="865"/>
        <v>1948</v>
      </c>
      <c r="AG3129" s="46">
        <v>3126</v>
      </c>
      <c r="AH3129" s="47" t="str">
        <f t="shared" si="855"/>
        <v/>
      </c>
      <c r="AI3129" s="48" t="str">
        <f t="shared" si="856"/>
        <v/>
      </c>
      <c r="AK3129" s="22" t="e">
        <f>TRIM(#REF!)</f>
        <v>#REF!</v>
      </c>
      <c r="AL3129" s="23" t="e">
        <f>IF(#REF!=0,"",#REF!)</f>
        <v>#REF!</v>
      </c>
      <c r="AM3129" s="19" t="e">
        <f>IF(#REF!=0,"",#REF!)</f>
        <v>#REF!</v>
      </c>
      <c r="AN3129" s="23" t="e">
        <f>IF($AK3129="","",#REF!)</f>
        <v>#REF!</v>
      </c>
      <c r="AO3129" s="23" t="e">
        <f t="shared" si="866"/>
        <v>#REF!</v>
      </c>
      <c r="AP3129" s="19" t="e">
        <f>IF(#REF!=0,"",#REF!)</f>
        <v>#REF!</v>
      </c>
      <c r="AQ3129" s="19" t="e">
        <f>IF(#REF!=0,"",#REF!)</f>
        <v>#REF!</v>
      </c>
      <c r="AR3129" s="19" t="e">
        <f>IF(#REF!=0,"",#REF!)</f>
        <v>#REF!</v>
      </c>
      <c r="AS3129" s="19" t="e">
        <f>#REF!</f>
        <v>#REF!</v>
      </c>
    </row>
    <row r="3130" spans="11:45" ht="19.5" thickTop="1" thickBot="1" x14ac:dyDescent="0.25">
      <c r="K3130" s="19" t="str">
        <f t="shared" si="857"/>
        <v/>
      </c>
      <c r="L3130" s="19">
        <f t="shared" si="867"/>
        <v>10000</v>
      </c>
      <c r="M3130" s="22" t="str">
        <f>TRIM(Data!$N3127)</f>
        <v>Standing Ovation</v>
      </c>
      <c r="N3130" s="22" t="str">
        <f>TRIM(Data!$A3127)</f>
        <v>Standing Ovation (R)</v>
      </c>
      <c r="O3130" s="23">
        <f>IF(Data!$B3127=0,"",Data!$B3127)</f>
        <v>1984</v>
      </c>
      <c r="P3130" s="19" t="str">
        <f>IF(Data!$C3127=0,"",Data!$C3127)</f>
        <v>1</v>
      </c>
      <c r="Q3130" s="23" t="str">
        <f>IF($M3130="","",Data!$E3127)</f>
        <v>VL</v>
      </c>
      <c r="R3130" s="23" t="str">
        <f t="shared" si="858"/>
        <v>VL</v>
      </c>
      <c r="S3130" s="23" t="str">
        <f t="shared" si="859"/>
        <v>VL</v>
      </c>
      <c r="T3130" s="19" t="str">
        <f>IF(Data!$F3127=0,"",Data!$F3127)</f>
        <v/>
      </c>
      <c r="U3130" s="19" t="str">
        <f>IF(Data!$G3127=0,"",Data!$G3127)</f>
        <v/>
      </c>
      <c r="V3130" s="19" t="str">
        <f>IF(Data!$D3127=0,"",Data!$D3127)</f>
        <v/>
      </c>
      <c r="W3130" s="19" t="str">
        <f>Data!$H3127</f>
        <v>Reticulata</v>
      </c>
      <c r="Y3130" s="41" t="e">
        <f t="shared" si="854"/>
        <v>#REF!</v>
      </c>
      <c r="Z3130" s="8">
        <f t="shared" si="860"/>
        <v>10000</v>
      </c>
      <c r="AA3130" s="8" t="str">
        <f t="shared" si="861"/>
        <v>Standing Ovation</v>
      </c>
      <c r="AB3130" s="8" t="str">
        <f t="shared" si="862"/>
        <v>VL</v>
      </c>
      <c r="AC3130" s="8" t="str">
        <f t="shared" si="863"/>
        <v/>
      </c>
      <c r="AD3130" s="8" t="str">
        <f t="shared" si="868"/>
        <v/>
      </c>
      <c r="AE3130" s="8" t="str">
        <f t="shared" si="864"/>
        <v/>
      </c>
      <c r="AF3130" s="5">
        <f t="shared" si="865"/>
        <v>1984</v>
      </c>
      <c r="AG3130" s="46">
        <v>3127</v>
      </c>
      <c r="AH3130" s="47" t="str">
        <f t="shared" si="855"/>
        <v/>
      </c>
      <c r="AI3130" s="48" t="str">
        <f t="shared" si="856"/>
        <v/>
      </c>
      <c r="AK3130" s="22" t="e">
        <f>TRIM(#REF!)</f>
        <v>#REF!</v>
      </c>
      <c r="AL3130" s="23" t="e">
        <f>IF(#REF!=0,"",#REF!)</f>
        <v>#REF!</v>
      </c>
      <c r="AM3130" s="19" t="e">
        <f>IF(#REF!=0,"",#REF!)</f>
        <v>#REF!</v>
      </c>
      <c r="AN3130" s="23" t="e">
        <f>IF($AK3130="","",#REF!)</f>
        <v>#REF!</v>
      </c>
      <c r="AO3130" s="23" t="e">
        <f t="shared" si="866"/>
        <v>#REF!</v>
      </c>
      <c r="AP3130" s="19" t="e">
        <f>IF(#REF!=0,"",#REF!)</f>
        <v>#REF!</v>
      </c>
      <c r="AQ3130" s="19" t="e">
        <f>IF(#REF!=0,"",#REF!)</f>
        <v>#REF!</v>
      </c>
      <c r="AR3130" s="19" t="e">
        <f>IF(#REF!=0,"",#REF!)</f>
        <v>#REF!</v>
      </c>
      <c r="AS3130" s="19" t="e">
        <f>#REF!</f>
        <v>#REF!</v>
      </c>
    </row>
    <row r="3131" spans="11:45" ht="19.5" thickTop="1" thickBot="1" x14ac:dyDescent="0.25">
      <c r="K3131" s="19" t="str">
        <f t="shared" si="857"/>
        <v/>
      </c>
      <c r="L3131" s="19">
        <f t="shared" si="867"/>
        <v>10000</v>
      </c>
      <c r="M3131" s="22" t="str">
        <f>TRIM(Data!$N3128)</f>
        <v>Star Above Star</v>
      </c>
      <c r="N3131" s="22" t="str">
        <f>TRIM(Data!$A3128)</f>
        <v>Star Above Star (Vernalis)</v>
      </c>
      <c r="O3131" s="23">
        <f>IF(Data!$B3128=0,"",Data!$B3128)</f>
        <v>1964</v>
      </c>
      <c r="P3131" s="19" t="str">
        <f>IF(Data!$C3128=0,"",Data!$C3128)</f>
        <v>1</v>
      </c>
      <c r="Q3131" s="23" t="str">
        <f>IF($M3131="","",Data!$E3128)</f>
        <v>M</v>
      </c>
      <c r="R3131" s="23" t="str">
        <f t="shared" si="858"/>
        <v>M</v>
      </c>
      <c r="S3131" s="23" t="str">
        <f t="shared" si="859"/>
        <v>M</v>
      </c>
      <c r="T3131" s="19" t="str">
        <f>IF(Data!$F3128=0,"",Data!$F3128)</f>
        <v/>
      </c>
      <c r="U3131" s="19" t="str">
        <f>IF(Data!$G3128=0,"",Data!$G3128)</f>
        <v/>
      </c>
      <c r="V3131" s="19" t="str">
        <f>IF(Data!$D3128=0,"",Data!$D3128)</f>
        <v/>
      </c>
      <c r="W3131" s="19" t="str">
        <f>Data!$H3128</f>
        <v>Vernalis</v>
      </c>
      <c r="Y3131" s="41" t="e">
        <f t="shared" si="854"/>
        <v>#REF!</v>
      </c>
      <c r="Z3131" s="8">
        <f t="shared" si="860"/>
        <v>10000</v>
      </c>
      <c r="AA3131" s="8" t="str">
        <f t="shared" si="861"/>
        <v>Star Above Star</v>
      </c>
      <c r="AB3131" s="8" t="str">
        <f t="shared" si="862"/>
        <v>M</v>
      </c>
      <c r="AC3131" s="8" t="str">
        <f t="shared" si="863"/>
        <v/>
      </c>
      <c r="AD3131" s="8" t="str">
        <f t="shared" si="868"/>
        <v/>
      </c>
      <c r="AE3131" s="8" t="str">
        <f t="shared" si="864"/>
        <v/>
      </c>
      <c r="AF3131" s="5">
        <f t="shared" si="865"/>
        <v>1964</v>
      </c>
      <c r="AG3131" s="46">
        <v>3128</v>
      </c>
      <c r="AH3131" s="47" t="str">
        <f t="shared" si="855"/>
        <v/>
      </c>
      <c r="AI3131" s="48" t="str">
        <f t="shared" si="856"/>
        <v/>
      </c>
      <c r="AK3131" s="22" t="e">
        <f>TRIM(#REF!)</f>
        <v>#REF!</v>
      </c>
      <c r="AL3131" s="23" t="e">
        <f>IF(#REF!=0,"",#REF!)</f>
        <v>#REF!</v>
      </c>
      <c r="AM3131" s="19" t="e">
        <f>IF(#REF!=0,"",#REF!)</f>
        <v>#REF!</v>
      </c>
      <c r="AN3131" s="23" t="e">
        <f>IF($AK3131="","",#REF!)</f>
        <v>#REF!</v>
      </c>
      <c r="AO3131" s="23" t="e">
        <f t="shared" si="866"/>
        <v>#REF!</v>
      </c>
      <c r="AP3131" s="19" t="e">
        <f>IF(#REF!=0,"",#REF!)</f>
        <v>#REF!</v>
      </c>
      <c r="AQ3131" s="19" t="e">
        <f>IF(#REF!=0,"",#REF!)</f>
        <v>#REF!</v>
      </c>
      <c r="AR3131" s="19" t="e">
        <f>IF(#REF!=0,"",#REF!)</f>
        <v>#REF!</v>
      </c>
      <c r="AS3131" s="19" t="e">
        <f>#REF!</f>
        <v>#REF!</v>
      </c>
    </row>
    <row r="3132" spans="11:45" ht="19.5" thickTop="1" thickBot="1" x14ac:dyDescent="0.25">
      <c r="K3132" s="19" t="str">
        <f t="shared" si="857"/>
        <v/>
      </c>
      <c r="L3132" s="19">
        <f t="shared" si="867"/>
        <v>10000</v>
      </c>
      <c r="M3132" s="22" t="str">
        <f>TRIM(Data!$N3129)</f>
        <v>Star is Born</v>
      </c>
      <c r="N3132" s="22" t="str">
        <f>TRIM(Data!$A3129)</f>
        <v>Star is Born (R)</v>
      </c>
      <c r="O3132" s="23">
        <f>IF(Data!$B3129=0,"",Data!$B3129)</f>
        <v>1986</v>
      </c>
      <c r="P3132" s="19" t="str">
        <f>IF(Data!$C3129=0,"",Data!$C3129)</f>
        <v>1</v>
      </c>
      <c r="Q3132" s="23" t="str">
        <f>IF($M3132="","",Data!$E3129)</f>
        <v>VL</v>
      </c>
      <c r="R3132" s="23" t="str">
        <f t="shared" si="858"/>
        <v>VL</v>
      </c>
      <c r="S3132" s="23" t="str">
        <f t="shared" si="859"/>
        <v>VL</v>
      </c>
      <c r="T3132" s="19" t="str">
        <f>IF(Data!$F3129=0,"",Data!$F3129)</f>
        <v/>
      </c>
      <c r="U3132" s="19" t="str">
        <f>IF(Data!$G3129=0,"",Data!$G3129)</f>
        <v/>
      </c>
      <c r="V3132" s="19" t="str">
        <f>IF(Data!$D3129=0,"",Data!$D3129)</f>
        <v/>
      </c>
      <c r="W3132" s="19" t="str">
        <f>Data!$H3129</f>
        <v>Reticulata</v>
      </c>
      <c r="Y3132" s="41" t="e">
        <f t="shared" si="854"/>
        <v>#REF!</v>
      </c>
      <c r="Z3132" s="8">
        <f t="shared" si="860"/>
        <v>10000</v>
      </c>
      <c r="AA3132" s="8" t="str">
        <f t="shared" si="861"/>
        <v>Star is Born</v>
      </c>
      <c r="AB3132" s="8" t="str">
        <f t="shared" si="862"/>
        <v>VL</v>
      </c>
      <c r="AC3132" s="8" t="str">
        <f t="shared" si="863"/>
        <v/>
      </c>
      <c r="AD3132" s="8" t="str">
        <f t="shared" si="868"/>
        <v/>
      </c>
      <c r="AE3132" s="8" t="str">
        <f t="shared" si="864"/>
        <v/>
      </c>
      <c r="AF3132" s="5">
        <f t="shared" si="865"/>
        <v>1986</v>
      </c>
      <c r="AG3132" s="46">
        <v>3129</v>
      </c>
      <c r="AH3132" s="47" t="str">
        <f t="shared" si="855"/>
        <v/>
      </c>
      <c r="AI3132" s="48" t="str">
        <f t="shared" si="856"/>
        <v/>
      </c>
      <c r="AK3132" s="22" t="e">
        <f>TRIM(#REF!)</f>
        <v>#REF!</v>
      </c>
      <c r="AL3132" s="23" t="e">
        <f>IF(#REF!=0,"",#REF!)</f>
        <v>#REF!</v>
      </c>
      <c r="AM3132" s="19" t="e">
        <f>IF(#REF!=0,"",#REF!)</f>
        <v>#REF!</v>
      </c>
      <c r="AN3132" s="23" t="e">
        <f>IF($AK3132="","",#REF!)</f>
        <v>#REF!</v>
      </c>
      <c r="AO3132" s="23" t="e">
        <f t="shared" si="866"/>
        <v>#REF!</v>
      </c>
      <c r="AP3132" s="19" t="e">
        <f>IF(#REF!=0,"",#REF!)</f>
        <v>#REF!</v>
      </c>
      <c r="AQ3132" s="19" t="e">
        <f>IF(#REF!=0,"",#REF!)</f>
        <v>#REF!</v>
      </c>
      <c r="AR3132" s="19" t="e">
        <f>IF(#REF!=0,"",#REF!)</f>
        <v>#REF!</v>
      </c>
      <c r="AS3132" s="19" t="e">
        <f>#REF!</f>
        <v>#REF!</v>
      </c>
    </row>
    <row r="3133" spans="11:45" ht="19.5" thickTop="1" thickBot="1" x14ac:dyDescent="0.25">
      <c r="K3133" s="19" t="str">
        <f t="shared" si="857"/>
        <v/>
      </c>
      <c r="L3133" s="19">
        <f t="shared" si="867"/>
        <v>10000</v>
      </c>
      <c r="M3133" s="22" t="str">
        <f>TRIM(Data!$N3130)</f>
        <v>Star of Bethlehem</v>
      </c>
      <c r="N3133" s="22" t="str">
        <f>TRIM(Data!$A3130)</f>
        <v>Star of Bethlehem</v>
      </c>
      <c r="O3133" s="23">
        <f>IF(Data!$B3130=0,"",Data!$B3130)</f>
        <v>1943</v>
      </c>
      <c r="P3133" s="19" t="str">
        <f>IF(Data!$C3130=0,"",Data!$C3130)</f>
        <v/>
      </c>
      <c r="Q3133" s="23" t="str">
        <f>IF($M3133="","",Data!$E3130)</f>
        <v>M</v>
      </c>
      <c r="R3133" s="23" t="str">
        <f t="shared" si="858"/>
        <v>M</v>
      </c>
      <c r="S3133" s="23" t="str">
        <f t="shared" si="859"/>
        <v>M</v>
      </c>
      <c r="T3133" s="19" t="str">
        <f>IF(Data!$F3130=0,"",Data!$F3130)</f>
        <v>WHITE</v>
      </c>
      <c r="U3133" s="19" t="str">
        <f>IF(Data!$G3130=0,"",Data!$G3130)</f>
        <v/>
      </c>
      <c r="V3133" s="19" t="str">
        <f>IF(Data!$D3130=0,"",Data!$D3130)</f>
        <v/>
      </c>
      <c r="W3133" s="19" t="str">
        <f>Data!$H3130</f>
        <v>Japonica</v>
      </c>
      <c r="Y3133" s="41" t="e">
        <f t="shared" si="854"/>
        <v>#REF!</v>
      </c>
      <c r="Z3133" s="8">
        <f t="shared" si="860"/>
        <v>10000</v>
      </c>
      <c r="AA3133" s="8" t="str">
        <f t="shared" si="861"/>
        <v>Star of Bethlehem</v>
      </c>
      <c r="AB3133" s="8" t="str">
        <f t="shared" si="862"/>
        <v>M</v>
      </c>
      <c r="AC3133" s="8" t="str">
        <f t="shared" si="863"/>
        <v>WHITE</v>
      </c>
      <c r="AD3133" s="8" t="str">
        <f t="shared" si="868"/>
        <v/>
      </c>
      <c r="AE3133" s="8" t="str">
        <f t="shared" si="864"/>
        <v/>
      </c>
      <c r="AF3133" s="5">
        <f t="shared" si="865"/>
        <v>1943</v>
      </c>
      <c r="AG3133" s="46">
        <v>3130</v>
      </c>
      <c r="AH3133" s="47" t="str">
        <f t="shared" si="855"/>
        <v/>
      </c>
      <c r="AI3133" s="48" t="str">
        <f t="shared" si="856"/>
        <v/>
      </c>
      <c r="AK3133" s="22" t="e">
        <f>TRIM(#REF!)</f>
        <v>#REF!</v>
      </c>
      <c r="AL3133" s="23" t="e">
        <f>IF(#REF!=0,"",#REF!)</f>
        <v>#REF!</v>
      </c>
      <c r="AM3133" s="19" t="e">
        <f>IF(#REF!=0,"",#REF!)</f>
        <v>#REF!</v>
      </c>
      <c r="AN3133" s="23" t="e">
        <f>IF($AK3133="","",#REF!)</f>
        <v>#REF!</v>
      </c>
      <c r="AO3133" s="23" t="e">
        <f t="shared" si="866"/>
        <v>#REF!</v>
      </c>
      <c r="AP3133" s="19" t="e">
        <f>IF(#REF!=0,"",#REF!)</f>
        <v>#REF!</v>
      </c>
      <c r="AQ3133" s="19" t="e">
        <f>IF(#REF!=0,"",#REF!)</f>
        <v>#REF!</v>
      </c>
      <c r="AR3133" s="19" t="e">
        <f>IF(#REF!=0,"",#REF!)</f>
        <v>#REF!</v>
      </c>
      <c r="AS3133" s="19" t="e">
        <f>#REF!</f>
        <v>#REF!</v>
      </c>
    </row>
    <row r="3134" spans="11:45" ht="19.5" thickTop="1" thickBot="1" x14ac:dyDescent="0.25">
      <c r="K3134" s="19" t="str">
        <f t="shared" si="857"/>
        <v/>
      </c>
      <c r="L3134" s="19">
        <f t="shared" si="867"/>
        <v>10000</v>
      </c>
      <c r="M3134" s="22" t="str">
        <f>TRIM(Data!$N3131)</f>
        <v>Star of David</v>
      </c>
      <c r="N3134" s="22" t="str">
        <f>TRIM(Data!$A3131)</f>
        <v>Star of David</v>
      </c>
      <c r="O3134" s="23">
        <f>IF(Data!$B3131=0,"",Data!$B3131)</f>
        <v>1980</v>
      </c>
      <c r="P3134" s="19" t="str">
        <f>IF(Data!$C3131=0,"",Data!$C3131)</f>
        <v/>
      </c>
      <c r="Q3134" s="23" t="str">
        <f>IF($M3134="","",Data!$E3131)</f>
        <v>L</v>
      </c>
      <c r="R3134" s="23" t="str">
        <f t="shared" si="858"/>
        <v>L</v>
      </c>
      <c r="S3134" s="23" t="str">
        <f t="shared" si="859"/>
        <v>L</v>
      </c>
      <c r="T3134" s="19" t="str">
        <f>IF(Data!$F3131=0,"",Data!$F3131)</f>
        <v/>
      </c>
      <c r="U3134" s="19" t="str">
        <f>IF(Data!$G3131=0,"",Data!$G3131)</f>
        <v/>
      </c>
      <c r="V3134" s="19" t="str">
        <f>IF(Data!$D3131=0,"",Data!$D3131)</f>
        <v/>
      </c>
      <c r="W3134" s="19" t="str">
        <f>Data!$H3131</f>
        <v>Japonica</v>
      </c>
      <c r="Y3134" s="41" t="e">
        <f t="shared" si="854"/>
        <v>#REF!</v>
      </c>
      <c r="Z3134" s="8">
        <f t="shared" si="860"/>
        <v>10000</v>
      </c>
      <c r="AA3134" s="8" t="str">
        <f t="shared" si="861"/>
        <v>Star of David</v>
      </c>
      <c r="AB3134" s="8" t="str">
        <f t="shared" si="862"/>
        <v>L</v>
      </c>
      <c r="AC3134" s="8" t="str">
        <f t="shared" si="863"/>
        <v/>
      </c>
      <c r="AD3134" s="8" t="str">
        <f t="shared" si="868"/>
        <v/>
      </c>
      <c r="AE3134" s="8" t="str">
        <f t="shared" si="864"/>
        <v/>
      </c>
      <c r="AF3134" s="5">
        <f t="shared" si="865"/>
        <v>1980</v>
      </c>
      <c r="AG3134" s="46">
        <v>3131</v>
      </c>
      <c r="AH3134" s="47" t="str">
        <f t="shared" si="855"/>
        <v/>
      </c>
      <c r="AI3134" s="48" t="str">
        <f t="shared" si="856"/>
        <v/>
      </c>
      <c r="AK3134" s="22" t="e">
        <f>TRIM(#REF!)</f>
        <v>#REF!</v>
      </c>
      <c r="AL3134" s="23" t="e">
        <f>IF(#REF!=0,"",#REF!)</f>
        <v>#REF!</v>
      </c>
      <c r="AM3134" s="19" t="e">
        <f>IF(#REF!=0,"",#REF!)</f>
        <v>#REF!</v>
      </c>
      <c r="AN3134" s="23" t="e">
        <f>IF($AK3134="","",#REF!)</f>
        <v>#REF!</v>
      </c>
      <c r="AO3134" s="23" t="e">
        <f t="shared" si="866"/>
        <v>#REF!</v>
      </c>
      <c r="AP3134" s="19" t="e">
        <f>IF(#REF!=0,"",#REF!)</f>
        <v>#REF!</v>
      </c>
      <c r="AQ3134" s="19" t="e">
        <f>IF(#REF!=0,"",#REF!)</f>
        <v>#REF!</v>
      </c>
      <c r="AR3134" s="19" t="e">
        <f>IF(#REF!=0,"",#REF!)</f>
        <v>#REF!</v>
      </c>
      <c r="AS3134" s="19" t="e">
        <f>#REF!</f>
        <v>#REF!</v>
      </c>
    </row>
    <row r="3135" spans="11:45" ht="19.5" thickTop="1" thickBot="1" x14ac:dyDescent="0.25">
      <c r="K3135" s="19" t="str">
        <f t="shared" si="857"/>
        <v/>
      </c>
      <c r="L3135" s="19">
        <f t="shared" si="867"/>
        <v>10000</v>
      </c>
      <c r="M3135" s="22" t="str">
        <f>TRIM(Data!$N3132)</f>
        <v>Star of Toowoomba</v>
      </c>
      <c r="N3135" s="22" t="str">
        <f>TRIM(Data!$A3132)</f>
        <v>Star of Toowoomba (R)</v>
      </c>
      <c r="O3135" s="23">
        <f>IF(Data!$B3132=0,"",Data!$B3132)</f>
        <v>2003</v>
      </c>
      <c r="P3135" s="19" t="str">
        <f>IF(Data!$C3132=0,"",Data!$C3132)</f>
        <v/>
      </c>
      <c r="Q3135" s="23" t="str">
        <f>IF($M3135="","",Data!$E3132)</f>
        <v>VL</v>
      </c>
      <c r="R3135" s="23" t="str">
        <f t="shared" si="858"/>
        <v>VL</v>
      </c>
      <c r="S3135" s="23" t="str">
        <f t="shared" si="859"/>
        <v>VL</v>
      </c>
      <c r="T3135" s="19" t="str">
        <f>IF(Data!$F3132=0,"",Data!$F3132)</f>
        <v/>
      </c>
      <c r="U3135" s="19" t="str">
        <f>IF(Data!$G3132=0,"",Data!$G3132)</f>
        <v/>
      </c>
      <c r="V3135" s="19" t="str">
        <f>IF(Data!$D3132=0,"",Data!$D3132)</f>
        <v/>
      </c>
      <c r="W3135" s="19" t="str">
        <f>Data!$H3132</f>
        <v>Reticulata</v>
      </c>
      <c r="Y3135" s="41" t="e">
        <f t="shared" si="854"/>
        <v>#REF!</v>
      </c>
      <c r="Z3135" s="8">
        <f t="shared" si="860"/>
        <v>10000</v>
      </c>
      <c r="AA3135" s="8" t="str">
        <f t="shared" si="861"/>
        <v>Star of Toowoomba</v>
      </c>
      <c r="AB3135" s="8" t="str">
        <f t="shared" si="862"/>
        <v>VL</v>
      </c>
      <c r="AC3135" s="8" t="str">
        <f t="shared" si="863"/>
        <v/>
      </c>
      <c r="AD3135" s="8" t="str">
        <f t="shared" si="868"/>
        <v/>
      </c>
      <c r="AE3135" s="8" t="str">
        <f t="shared" si="864"/>
        <v/>
      </c>
      <c r="AF3135" s="5">
        <f t="shared" si="865"/>
        <v>2003</v>
      </c>
      <c r="AG3135" s="46">
        <v>3132</v>
      </c>
      <c r="AH3135" s="47" t="str">
        <f t="shared" si="855"/>
        <v/>
      </c>
      <c r="AI3135" s="48" t="str">
        <f t="shared" si="856"/>
        <v/>
      </c>
      <c r="AK3135" s="22" t="e">
        <f>TRIM(#REF!)</f>
        <v>#REF!</v>
      </c>
      <c r="AL3135" s="23" t="e">
        <f>IF(#REF!=0,"",#REF!)</f>
        <v>#REF!</v>
      </c>
      <c r="AM3135" s="19" t="e">
        <f>IF(#REF!=0,"",#REF!)</f>
        <v>#REF!</v>
      </c>
      <c r="AN3135" s="23" t="e">
        <f>IF($AK3135="","",#REF!)</f>
        <v>#REF!</v>
      </c>
      <c r="AO3135" s="23" t="e">
        <f t="shared" si="866"/>
        <v>#REF!</v>
      </c>
      <c r="AP3135" s="19" t="e">
        <f>IF(#REF!=0,"",#REF!)</f>
        <v>#REF!</v>
      </c>
      <c r="AQ3135" s="19" t="e">
        <f>IF(#REF!=0,"",#REF!)</f>
        <v>#REF!</v>
      </c>
      <c r="AR3135" s="19" t="e">
        <f>IF(#REF!=0,"",#REF!)</f>
        <v>#REF!</v>
      </c>
      <c r="AS3135" s="19" t="e">
        <f>#REF!</f>
        <v>#REF!</v>
      </c>
    </row>
    <row r="3136" spans="11:45" ht="19.5" thickTop="1" thickBot="1" x14ac:dyDescent="0.25">
      <c r="K3136" s="19" t="str">
        <f t="shared" si="857"/>
        <v/>
      </c>
      <c r="L3136" s="19">
        <f t="shared" si="867"/>
        <v>10000</v>
      </c>
      <c r="M3136" s="22" t="str">
        <f>TRIM(Data!$N3133)</f>
        <v>Stardust</v>
      </c>
      <c r="N3136" s="22" t="str">
        <f>TRIM(Data!$A3133)</f>
        <v>Stardust</v>
      </c>
      <c r="O3136" s="23">
        <f>IF(Data!$B3133=0,"",Data!$B3133)</f>
        <v>1934</v>
      </c>
      <c r="P3136" s="19" t="str">
        <f>IF(Data!$C3133=0,"",Data!$C3133)</f>
        <v>1</v>
      </c>
      <c r="Q3136" s="23" t="str">
        <f>IF($M3136="","",Data!$E3133)</f>
        <v>M</v>
      </c>
      <c r="R3136" s="23" t="str">
        <f t="shared" si="858"/>
        <v>M</v>
      </c>
      <c r="S3136" s="23" t="str">
        <f t="shared" si="859"/>
        <v>M</v>
      </c>
      <c r="T3136" s="19" t="str">
        <f>IF(Data!$F3133=0,"",Data!$F3133)</f>
        <v/>
      </c>
      <c r="U3136" s="19" t="str">
        <f>IF(Data!$G3133=0,"",Data!$G3133)</f>
        <v/>
      </c>
      <c r="V3136" s="19" t="str">
        <f>IF(Data!$D3133=0,"",Data!$D3133)</f>
        <v/>
      </c>
      <c r="W3136" s="19" t="str">
        <f>Data!$H3133</f>
        <v>Japonica</v>
      </c>
      <c r="Y3136" s="41" t="e">
        <f t="shared" si="854"/>
        <v>#REF!</v>
      </c>
      <c r="Z3136" s="8">
        <f t="shared" si="860"/>
        <v>10000</v>
      </c>
      <c r="AA3136" s="8" t="str">
        <f t="shared" si="861"/>
        <v>Stardust</v>
      </c>
      <c r="AB3136" s="8" t="str">
        <f t="shared" si="862"/>
        <v>M</v>
      </c>
      <c r="AC3136" s="8" t="str">
        <f t="shared" si="863"/>
        <v/>
      </c>
      <c r="AD3136" s="8" t="str">
        <f t="shared" si="868"/>
        <v/>
      </c>
      <c r="AE3136" s="8" t="str">
        <f t="shared" si="864"/>
        <v/>
      </c>
      <c r="AF3136" s="5">
        <f t="shared" si="865"/>
        <v>1934</v>
      </c>
      <c r="AG3136" s="46">
        <v>3133</v>
      </c>
      <c r="AH3136" s="47" t="str">
        <f t="shared" si="855"/>
        <v/>
      </c>
      <c r="AI3136" s="48" t="str">
        <f t="shared" si="856"/>
        <v/>
      </c>
      <c r="AK3136" s="22" t="e">
        <f>TRIM(#REF!)</f>
        <v>#REF!</v>
      </c>
      <c r="AL3136" s="23" t="e">
        <f>IF(#REF!=0,"",#REF!)</f>
        <v>#REF!</v>
      </c>
      <c r="AM3136" s="19" t="e">
        <f>IF(#REF!=0,"",#REF!)</f>
        <v>#REF!</v>
      </c>
      <c r="AN3136" s="23" t="e">
        <f>IF($AK3136="","",#REF!)</f>
        <v>#REF!</v>
      </c>
      <c r="AO3136" s="23" t="e">
        <f t="shared" si="866"/>
        <v>#REF!</v>
      </c>
      <c r="AP3136" s="19" t="e">
        <f>IF(#REF!=0,"",#REF!)</f>
        <v>#REF!</v>
      </c>
      <c r="AQ3136" s="19" t="e">
        <f>IF(#REF!=0,"",#REF!)</f>
        <v>#REF!</v>
      </c>
      <c r="AR3136" s="19" t="e">
        <f>IF(#REF!=0,"",#REF!)</f>
        <v>#REF!</v>
      </c>
      <c r="AS3136" s="19" t="e">
        <f>#REF!</f>
        <v>#REF!</v>
      </c>
    </row>
    <row r="3137" spans="11:45" ht="19.5" thickTop="1" thickBot="1" x14ac:dyDescent="0.25">
      <c r="K3137" s="19" t="str">
        <f t="shared" si="857"/>
        <v/>
      </c>
      <c r="L3137" s="19">
        <f t="shared" si="867"/>
        <v>10000</v>
      </c>
      <c r="M3137" s="22" t="str">
        <f>TRIM(Data!$N3134)</f>
        <v>Starlet</v>
      </c>
      <c r="N3137" s="22" t="str">
        <f>TRIM(Data!$A3134)</f>
        <v>Starlet</v>
      </c>
      <c r="O3137" s="23">
        <f>IF(Data!$B3134=0,"",Data!$B3134)</f>
        <v>1958</v>
      </c>
      <c r="P3137" s="19" t="str">
        <f>IF(Data!$C3134=0,"",Data!$C3134)</f>
        <v>1</v>
      </c>
      <c r="Q3137" s="23" t="str">
        <f>IF($M3137="","",Data!$E3134)</f>
        <v>Min-S</v>
      </c>
      <c r="R3137" s="23" t="str">
        <f t="shared" si="858"/>
        <v>S</v>
      </c>
      <c r="S3137" s="23" t="str">
        <f t="shared" si="859"/>
        <v>S</v>
      </c>
      <c r="T3137" s="19" t="str">
        <f>IF(Data!$F3134=0,"",Data!$F3134)</f>
        <v/>
      </c>
      <c r="U3137" s="19" t="str">
        <f>IF(Data!$G3134=0,"",Data!$G3134)</f>
        <v>FD</v>
      </c>
      <c r="V3137" s="19" t="str">
        <f>IF(Data!$D3134=0,"",Data!$D3134)</f>
        <v/>
      </c>
      <c r="W3137" s="19" t="str">
        <f>Data!$H3134</f>
        <v>Japonica</v>
      </c>
      <c r="Y3137" s="41" t="e">
        <f t="shared" si="854"/>
        <v>#REF!</v>
      </c>
      <c r="Z3137" s="8">
        <f t="shared" si="860"/>
        <v>10000</v>
      </c>
      <c r="AA3137" s="8" t="str">
        <f t="shared" si="861"/>
        <v>Starlet</v>
      </c>
      <c r="AB3137" s="8" t="str">
        <f t="shared" si="862"/>
        <v>S</v>
      </c>
      <c r="AC3137" s="8" t="str">
        <f t="shared" si="863"/>
        <v/>
      </c>
      <c r="AD3137" s="8" t="str">
        <f t="shared" si="868"/>
        <v>FD</v>
      </c>
      <c r="AE3137" s="8" t="str">
        <f t="shared" si="864"/>
        <v/>
      </c>
      <c r="AF3137" s="5">
        <f t="shared" si="865"/>
        <v>1958</v>
      </c>
      <c r="AG3137" s="46">
        <v>3134</v>
      </c>
      <c r="AH3137" s="47" t="str">
        <f t="shared" si="855"/>
        <v/>
      </c>
      <c r="AI3137" s="48" t="str">
        <f t="shared" si="856"/>
        <v/>
      </c>
      <c r="AK3137" s="22" t="e">
        <f>TRIM(#REF!)</f>
        <v>#REF!</v>
      </c>
      <c r="AL3137" s="23" t="e">
        <f>IF(#REF!=0,"",#REF!)</f>
        <v>#REF!</v>
      </c>
      <c r="AM3137" s="19" t="e">
        <f>IF(#REF!=0,"",#REF!)</f>
        <v>#REF!</v>
      </c>
      <c r="AN3137" s="23" t="e">
        <f>IF($AK3137="","",#REF!)</f>
        <v>#REF!</v>
      </c>
      <c r="AO3137" s="23" t="e">
        <f t="shared" si="866"/>
        <v>#REF!</v>
      </c>
      <c r="AP3137" s="19" t="e">
        <f>IF(#REF!=0,"",#REF!)</f>
        <v>#REF!</v>
      </c>
      <c r="AQ3137" s="19" t="e">
        <f>IF(#REF!=0,"",#REF!)</f>
        <v>#REF!</v>
      </c>
      <c r="AR3137" s="19" t="e">
        <f>IF(#REF!=0,"",#REF!)</f>
        <v>#REF!</v>
      </c>
      <c r="AS3137" s="19" t="e">
        <f>#REF!</f>
        <v>#REF!</v>
      </c>
    </row>
    <row r="3138" spans="11:45" ht="19.5" thickTop="1" thickBot="1" x14ac:dyDescent="0.25">
      <c r="K3138" s="19" t="str">
        <f t="shared" si="857"/>
        <v/>
      </c>
      <c r="L3138" s="19">
        <f t="shared" si="867"/>
        <v>10000</v>
      </c>
      <c r="M3138" s="22" t="str">
        <f>TRIM(Data!$N3135)</f>
        <v>Stars ‘n Stripes</v>
      </c>
      <c r="N3138" s="22" t="str">
        <f>TRIM(Data!$A3135)</f>
        <v>Stars ‘n Stripes (H)</v>
      </c>
      <c r="O3138" s="23">
        <f>IF(Data!$B3135=0,"",Data!$B3135)</f>
        <v>1999</v>
      </c>
      <c r="P3138" s="19" t="str">
        <f>IF(Data!$C3135=0,"",Data!$C3135)</f>
        <v/>
      </c>
      <c r="Q3138" s="23" t="str">
        <f>IF($M3138="","",Data!$E3135)</f>
        <v>M</v>
      </c>
      <c r="R3138" s="23" t="str">
        <f t="shared" si="858"/>
        <v>M</v>
      </c>
      <c r="S3138" s="23" t="str">
        <f t="shared" si="859"/>
        <v>M</v>
      </c>
      <c r="T3138" s="19" t="str">
        <f>IF(Data!$F3135=0,"",Data!$F3135)</f>
        <v/>
      </c>
      <c r="U3138" s="19" t="str">
        <f>IF(Data!$G3135=0,"",Data!$G3135)</f>
        <v/>
      </c>
      <c r="V3138" s="19" t="str">
        <f>IF(Data!$D3135=0,"",Data!$D3135)</f>
        <v/>
      </c>
      <c r="W3138" s="19" t="str">
        <f>Data!$H3135</f>
        <v>NRH</v>
      </c>
      <c r="Y3138" s="41" t="e">
        <f t="shared" si="854"/>
        <v>#REF!</v>
      </c>
      <c r="Z3138" s="8">
        <f t="shared" si="860"/>
        <v>10000</v>
      </c>
      <c r="AA3138" s="8" t="str">
        <f t="shared" si="861"/>
        <v>Stars ‘n Stripes</v>
      </c>
      <c r="AB3138" s="8" t="str">
        <f t="shared" si="862"/>
        <v>M</v>
      </c>
      <c r="AC3138" s="8" t="str">
        <f t="shared" si="863"/>
        <v/>
      </c>
      <c r="AD3138" s="8" t="str">
        <f t="shared" si="868"/>
        <v/>
      </c>
      <c r="AE3138" s="8" t="str">
        <f t="shared" si="864"/>
        <v/>
      </c>
      <c r="AF3138" s="5">
        <f t="shared" si="865"/>
        <v>1999</v>
      </c>
      <c r="AG3138" s="46">
        <v>3135</v>
      </c>
      <c r="AH3138" s="47" t="str">
        <f t="shared" si="855"/>
        <v/>
      </c>
      <c r="AI3138" s="48" t="str">
        <f t="shared" si="856"/>
        <v/>
      </c>
      <c r="AK3138" s="22" t="e">
        <f>TRIM(#REF!)</f>
        <v>#REF!</v>
      </c>
      <c r="AL3138" s="23" t="e">
        <f>IF(#REF!=0,"",#REF!)</f>
        <v>#REF!</v>
      </c>
      <c r="AM3138" s="19" t="e">
        <f>IF(#REF!=0,"",#REF!)</f>
        <v>#REF!</v>
      </c>
      <c r="AN3138" s="23" t="e">
        <f>IF($AK3138="","",#REF!)</f>
        <v>#REF!</v>
      </c>
      <c r="AO3138" s="23" t="e">
        <f t="shared" si="866"/>
        <v>#REF!</v>
      </c>
      <c r="AP3138" s="19" t="e">
        <f>IF(#REF!=0,"",#REF!)</f>
        <v>#REF!</v>
      </c>
      <c r="AQ3138" s="19" t="e">
        <f>IF(#REF!=0,"",#REF!)</f>
        <v>#REF!</v>
      </c>
      <c r="AR3138" s="19" t="e">
        <f>IF(#REF!=0,"",#REF!)</f>
        <v>#REF!</v>
      </c>
      <c r="AS3138" s="19" t="e">
        <f>#REF!</f>
        <v>#REF!</v>
      </c>
    </row>
    <row r="3139" spans="11:45" ht="19.5" thickTop="1" thickBot="1" x14ac:dyDescent="0.25">
      <c r="K3139" s="19" t="str">
        <f t="shared" si="857"/>
        <v/>
      </c>
      <c r="L3139" s="19">
        <f t="shared" si="867"/>
        <v>10000</v>
      </c>
      <c r="M3139" s="22" t="str">
        <f>TRIM(Data!$N3136)</f>
        <v>Stella Sewell</v>
      </c>
      <c r="N3139" s="22" t="str">
        <f>TRIM(Data!$A3136)</f>
        <v>Stella Sewell</v>
      </c>
      <c r="O3139" s="23">
        <f>IF(Data!$B3136=0,"",Data!$B3136)</f>
        <v>1954</v>
      </c>
      <c r="P3139" s="19" t="str">
        <f>IF(Data!$C3136=0,"",Data!$C3136)</f>
        <v>1</v>
      </c>
      <c r="Q3139" s="23" t="str">
        <f>IF($M3139="","",Data!$E3136)</f>
        <v>L</v>
      </c>
      <c r="R3139" s="23" t="str">
        <f t="shared" si="858"/>
        <v>L</v>
      </c>
      <c r="S3139" s="23" t="str">
        <f t="shared" si="859"/>
        <v>L</v>
      </c>
      <c r="T3139" s="19" t="str">
        <f>IF(Data!$F3136=0,"",Data!$F3136)</f>
        <v>WHITE</v>
      </c>
      <c r="U3139" s="19" t="str">
        <f>IF(Data!$G3136=0,"",Data!$G3136)</f>
        <v/>
      </c>
      <c r="V3139" s="19" t="str">
        <f>IF(Data!$D3136=0,"",Data!$D3136)</f>
        <v/>
      </c>
      <c r="W3139" s="19" t="str">
        <f>Data!$H3136</f>
        <v>Japonica</v>
      </c>
      <c r="Y3139" s="41" t="e">
        <f t="shared" si="854"/>
        <v>#REF!</v>
      </c>
      <c r="Z3139" s="8">
        <f t="shared" si="860"/>
        <v>10000</v>
      </c>
      <c r="AA3139" s="8" t="str">
        <f t="shared" si="861"/>
        <v>Stella Sewell</v>
      </c>
      <c r="AB3139" s="8" t="str">
        <f t="shared" si="862"/>
        <v>L</v>
      </c>
      <c r="AC3139" s="8" t="str">
        <f t="shared" si="863"/>
        <v>WHITE</v>
      </c>
      <c r="AD3139" s="8" t="str">
        <f t="shared" si="868"/>
        <v/>
      </c>
      <c r="AE3139" s="8" t="str">
        <f t="shared" si="864"/>
        <v/>
      </c>
      <c r="AF3139" s="5">
        <f t="shared" si="865"/>
        <v>1954</v>
      </c>
      <c r="AG3139" s="46">
        <v>3136</v>
      </c>
      <c r="AH3139" s="47" t="str">
        <f t="shared" si="855"/>
        <v/>
      </c>
      <c r="AI3139" s="48" t="str">
        <f t="shared" si="856"/>
        <v/>
      </c>
      <c r="AK3139" s="22" t="e">
        <f>TRIM(#REF!)</f>
        <v>#REF!</v>
      </c>
      <c r="AL3139" s="23" t="e">
        <f>IF(#REF!=0,"",#REF!)</f>
        <v>#REF!</v>
      </c>
      <c r="AM3139" s="19" t="e">
        <f>IF(#REF!=0,"",#REF!)</f>
        <v>#REF!</v>
      </c>
      <c r="AN3139" s="23" t="e">
        <f>IF($AK3139="","",#REF!)</f>
        <v>#REF!</v>
      </c>
      <c r="AO3139" s="23" t="e">
        <f t="shared" si="866"/>
        <v>#REF!</v>
      </c>
      <c r="AP3139" s="19" t="e">
        <f>IF(#REF!=0,"",#REF!)</f>
        <v>#REF!</v>
      </c>
      <c r="AQ3139" s="19" t="e">
        <f>IF(#REF!=0,"",#REF!)</f>
        <v>#REF!</v>
      </c>
      <c r="AR3139" s="19" t="e">
        <f>IF(#REF!=0,"",#REF!)</f>
        <v>#REF!</v>
      </c>
      <c r="AS3139" s="19" t="e">
        <f>#REF!</f>
        <v>#REF!</v>
      </c>
    </row>
    <row r="3140" spans="11:45" ht="19.5" thickTop="1" thickBot="1" x14ac:dyDescent="0.25">
      <c r="K3140" s="19" t="str">
        <f t="shared" si="857"/>
        <v/>
      </c>
      <c r="L3140" s="19">
        <f t="shared" si="867"/>
        <v>10000</v>
      </c>
      <c r="M3140" s="22" t="str">
        <f>TRIM(Data!$N3137)</f>
        <v>Stellar Sunrise</v>
      </c>
      <c r="N3140" s="22" t="str">
        <f>TRIM(Data!$A3137)</f>
        <v>Stellar Sunrise</v>
      </c>
      <c r="O3140" s="23">
        <f>IF(Data!$B3137=0,"",Data!$B3137)</f>
        <v>2008</v>
      </c>
      <c r="P3140" s="19" t="str">
        <f>IF(Data!$C3137=0,"",Data!$C3137)</f>
        <v>1</v>
      </c>
      <c r="Q3140" s="23" t="str">
        <f>IF($M3140="","",Data!$E3137)</f>
        <v>S-M</v>
      </c>
      <c r="R3140" s="23" t="str">
        <f t="shared" si="858"/>
        <v>S</v>
      </c>
      <c r="S3140" s="23" t="str">
        <f t="shared" si="859"/>
        <v>S</v>
      </c>
      <c r="T3140" s="19" t="str">
        <f>IF(Data!$F3137=0,"",Data!$F3137)</f>
        <v/>
      </c>
      <c r="U3140" s="19" t="str">
        <f>IF(Data!$G3137=0,"",Data!$G3137)</f>
        <v>FD</v>
      </c>
      <c r="V3140" s="19" t="str">
        <f>IF(Data!$D3137=0,"",Data!$D3137)</f>
        <v/>
      </c>
      <c r="W3140" s="19" t="str">
        <f>Data!$H3137</f>
        <v>Japonica</v>
      </c>
      <c r="Y3140" s="41" t="e">
        <f t="shared" ref="Y3140:Y3203" si="869">RANK(Z3140,Z$4:Z$3653,1)</f>
        <v>#REF!</v>
      </c>
      <c r="Z3140" s="8">
        <f t="shared" si="860"/>
        <v>10000</v>
      </c>
      <c r="AA3140" s="8" t="str">
        <f t="shared" si="861"/>
        <v>Stellar Sunrise</v>
      </c>
      <c r="AB3140" s="8" t="str">
        <f t="shared" si="862"/>
        <v>S</v>
      </c>
      <c r="AC3140" s="8" t="str">
        <f t="shared" si="863"/>
        <v/>
      </c>
      <c r="AD3140" s="8" t="str">
        <f t="shared" si="868"/>
        <v>FD</v>
      </c>
      <c r="AE3140" s="8" t="str">
        <f t="shared" si="864"/>
        <v/>
      </c>
      <c r="AF3140" s="5">
        <f t="shared" si="865"/>
        <v>2008</v>
      </c>
      <c r="AG3140" s="46">
        <v>3137</v>
      </c>
      <c r="AH3140" s="47" t="str">
        <f t="shared" ref="AH3140:AH3203" si="870">IF(ISERROR(VLOOKUP($AG3140,$Y$4:$AE$3653,2,FALSE)),"",VLOOKUP($AG3140,$Y$4:$AE$3653,3,FALSE))</f>
        <v/>
      </c>
      <c r="AI3140" s="48" t="str">
        <f t="shared" ref="AI3140:AI3203" si="871">IF(ISERROR(VLOOKUP($AG3140,$Y$4:$AE$3653,2,FALSE)),"",VLOOKUP($AG3140,$Y$4:$AF$3653,8,FALSE))</f>
        <v/>
      </c>
      <c r="AK3140" s="22" t="e">
        <f>TRIM(#REF!)</f>
        <v>#REF!</v>
      </c>
      <c r="AL3140" s="23" t="e">
        <f>IF(#REF!=0,"",#REF!)</f>
        <v>#REF!</v>
      </c>
      <c r="AM3140" s="19" t="e">
        <f>IF(#REF!=0,"",#REF!)</f>
        <v>#REF!</v>
      </c>
      <c r="AN3140" s="23" t="e">
        <f>IF($AK3140="","",#REF!)</f>
        <v>#REF!</v>
      </c>
      <c r="AO3140" s="23" t="e">
        <f t="shared" si="866"/>
        <v>#REF!</v>
      </c>
      <c r="AP3140" s="19" t="e">
        <f>IF(#REF!=0,"",#REF!)</f>
        <v>#REF!</v>
      </c>
      <c r="AQ3140" s="19" t="e">
        <f>IF(#REF!=0,"",#REF!)</f>
        <v>#REF!</v>
      </c>
      <c r="AR3140" s="19" t="e">
        <f>IF(#REF!=0,"",#REF!)</f>
        <v>#REF!</v>
      </c>
      <c r="AS3140" s="19" t="e">
        <f>#REF!</f>
        <v>#REF!</v>
      </c>
    </row>
    <row r="3141" spans="11:45" ht="19.5" thickTop="1" thickBot="1" x14ac:dyDescent="0.25">
      <c r="K3141" s="19" t="str">
        <f t="shared" ref="K3141:K3204" si="872">IF(L3141=10000,"",RANK(L3141,$L$4:$L$3653,1))</f>
        <v/>
      </c>
      <c r="L3141" s="19">
        <f t="shared" si="867"/>
        <v>10000</v>
      </c>
      <c r="M3141" s="22" t="str">
        <f>TRIM(Data!$N3138)</f>
        <v>Stephanie Cassagne Grimm</v>
      </c>
      <c r="N3141" s="22" t="str">
        <f>TRIM(Data!$A3138)</f>
        <v>Stephanie Cassagne Grimm</v>
      </c>
      <c r="O3141" s="23">
        <f>IF(Data!$B3138=0,"",Data!$B3138)</f>
        <v>2019</v>
      </c>
      <c r="P3141" s="19" t="str">
        <f>IF(Data!$C3138=0,"",Data!$C3138)</f>
        <v>1</v>
      </c>
      <c r="Q3141" s="23" t="str">
        <f>IF($M3141="","",Data!$E3138)</f>
        <v>M</v>
      </c>
      <c r="R3141" s="23" t="str">
        <f t="shared" ref="R3141:R3204" si="873">IF($M3141="","",IF($Q3141="Min","Min",IF($Q3141="Min-S",IF($J$1=1,"S","Min"),IF(OR($Q3141="S",$Q3141="S-M"),"S",IF(OR($Q3141="M",$Q3141="M-L"),"M",IF(OR($Q3141="L",$Q3141="L-VL"),"L",IF($Q3141="VL","VL")))))))</f>
        <v>M</v>
      </c>
      <c r="S3141" s="23" t="str">
        <f t="shared" ref="S3141:S3204" si="874">IF($J$1=1,$R3141,$Q3141)</f>
        <v>M</v>
      </c>
      <c r="T3141" s="19" t="str">
        <f>IF(Data!$F3138=0,"",Data!$F3138)</f>
        <v/>
      </c>
      <c r="U3141" s="19" t="str">
        <f>IF(Data!$G3138=0,"",Data!$G3138)</f>
        <v/>
      </c>
      <c r="V3141" s="19" t="str">
        <f>IF(Data!$D3138=0,"",Data!$D3138)</f>
        <v/>
      </c>
      <c r="W3141" s="19" t="str">
        <f>Data!$H3138</f>
        <v>Japonica</v>
      </c>
      <c r="Y3141" s="41" t="e">
        <f t="shared" si="869"/>
        <v>#REF!</v>
      </c>
      <c r="Z3141" s="8">
        <f t="shared" ref="Z3141:Z3204" si="875">IF($V3141="ANTIQUE",IF($W3141="Japonica",ROW(),10000),10000)</f>
        <v>10000</v>
      </c>
      <c r="AA3141" s="8" t="str">
        <f t="shared" ref="AA3141:AA3204" si="876">$M3141</f>
        <v>Stephanie Cassagne Grimm</v>
      </c>
      <c r="AB3141" s="8" t="str">
        <f t="shared" ref="AB3141:AB3204" si="877">$R3141</f>
        <v>M</v>
      </c>
      <c r="AC3141" s="8" t="str">
        <f t="shared" ref="AC3141:AC3204" si="878">$T3141</f>
        <v/>
      </c>
      <c r="AD3141" s="8" t="str">
        <f t="shared" si="868"/>
        <v/>
      </c>
      <c r="AE3141" s="8" t="str">
        <f t="shared" ref="AE3141:AE3204" si="879">$V3141</f>
        <v/>
      </c>
      <c r="AF3141" s="5">
        <f t="shared" ref="AF3141:AF3204" si="880">$O3141</f>
        <v>2019</v>
      </c>
      <c r="AG3141" s="46">
        <v>3138</v>
      </c>
      <c r="AH3141" s="47" t="str">
        <f t="shared" si="870"/>
        <v/>
      </c>
      <c r="AI3141" s="48" t="str">
        <f t="shared" si="871"/>
        <v/>
      </c>
      <c r="AK3141" s="22" t="e">
        <f>TRIM(#REF!)</f>
        <v>#REF!</v>
      </c>
      <c r="AL3141" s="23" t="e">
        <f>IF(#REF!=0,"",#REF!)</f>
        <v>#REF!</v>
      </c>
      <c r="AM3141" s="19" t="e">
        <f>IF(#REF!=0,"",#REF!)</f>
        <v>#REF!</v>
      </c>
      <c r="AN3141" s="23" t="e">
        <f>IF($AK3141="","",#REF!)</f>
        <v>#REF!</v>
      </c>
      <c r="AO3141" s="23" t="e">
        <f t="shared" ref="AO3141:AO3204" si="881">IF($AK3141="","",IF($AN3141="Min","Min",IF($AN3141="Min-S",IF($J$1=1,"S","Min"),IF(OR($AN3141="S",$AN3141="S-M"),"S",IF(OR($AN3141="M",$AN3141="M-L"),"M",IF(OR($AN3141="L",$AN3141="L-VL"),"L",IF($AN3141="VL","VL")))))))</f>
        <v>#REF!</v>
      </c>
      <c r="AP3141" s="19" t="e">
        <f>IF(#REF!=0,"",#REF!)</f>
        <v>#REF!</v>
      </c>
      <c r="AQ3141" s="19" t="e">
        <f>IF(#REF!=0,"",#REF!)</f>
        <v>#REF!</v>
      </c>
      <c r="AR3141" s="19" t="e">
        <f>IF(#REF!=0,"",#REF!)</f>
        <v>#REF!</v>
      </c>
      <c r="AS3141" s="19" t="e">
        <f>#REF!</f>
        <v>#REF!</v>
      </c>
    </row>
    <row r="3142" spans="11:45" ht="19.5" thickTop="1" thickBot="1" x14ac:dyDescent="0.25">
      <c r="K3142" s="19" t="str">
        <f t="shared" si="872"/>
        <v/>
      </c>
      <c r="L3142" s="19">
        <f t="shared" si="867"/>
        <v>10000</v>
      </c>
      <c r="M3142" s="22" t="str">
        <f>TRIM(Data!$N3139)</f>
        <v>Stephanie Cassagne Grimm Var.</v>
      </c>
      <c r="N3142" s="22" t="str">
        <f>TRIM(Data!$A3139)</f>
        <v>Stephanie Cassagne Grimm Var.</v>
      </c>
      <c r="O3142" s="23">
        <f>IF(Data!$B3139=0,"",Data!$B3139)</f>
        <v>2019</v>
      </c>
      <c r="P3142" s="19" t="str">
        <f>IF(Data!$C3139=0,"",Data!$C3139)</f>
        <v/>
      </c>
      <c r="Q3142" s="23" t="str">
        <f>IF($M3142="","",Data!$E3139)</f>
        <v>M</v>
      </c>
      <c r="R3142" s="23" t="str">
        <f t="shared" si="873"/>
        <v>M</v>
      </c>
      <c r="S3142" s="23" t="str">
        <f t="shared" si="874"/>
        <v>M</v>
      </c>
      <c r="T3142" s="19" t="str">
        <f>IF(Data!$F3139=0,"",Data!$F3139)</f>
        <v/>
      </c>
      <c r="U3142" s="19" t="str">
        <f>IF(Data!$G3139=0,"",Data!$G3139)</f>
        <v/>
      </c>
      <c r="V3142" s="19" t="str">
        <f>IF(Data!$D3139=0,"",Data!$D3139)</f>
        <v/>
      </c>
      <c r="W3142" s="19" t="str">
        <f>Data!$H3139</f>
        <v>Japonica</v>
      </c>
      <c r="Y3142" s="41" t="e">
        <f t="shared" si="869"/>
        <v>#REF!</v>
      </c>
      <c r="Z3142" s="8">
        <f t="shared" si="875"/>
        <v>10000</v>
      </c>
      <c r="AA3142" s="8" t="str">
        <f t="shared" si="876"/>
        <v>Stephanie Cassagne Grimm Var.</v>
      </c>
      <c r="AB3142" s="8" t="str">
        <f t="shared" si="877"/>
        <v>M</v>
      </c>
      <c r="AC3142" s="8" t="str">
        <f t="shared" si="878"/>
        <v/>
      </c>
      <c r="AD3142" s="8" t="str">
        <f t="shared" si="868"/>
        <v/>
      </c>
      <c r="AE3142" s="8" t="str">
        <f t="shared" si="879"/>
        <v/>
      </c>
      <c r="AF3142" s="5">
        <f t="shared" si="880"/>
        <v>2019</v>
      </c>
      <c r="AG3142" s="46">
        <v>3139</v>
      </c>
      <c r="AH3142" s="47" t="str">
        <f t="shared" si="870"/>
        <v/>
      </c>
      <c r="AI3142" s="48" t="str">
        <f t="shared" si="871"/>
        <v/>
      </c>
      <c r="AK3142" s="22" t="e">
        <f>TRIM(#REF!)</f>
        <v>#REF!</v>
      </c>
      <c r="AL3142" s="23" t="e">
        <f>IF(#REF!=0,"",#REF!)</f>
        <v>#REF!</v>
      </c>
      <c r="AM3142" s="19" t="e">
        <f>IF(#REF!=0,"",#REF!)</f>
        <v>#REF!</v>
      </c>
      <c r="AN3142" s="23" t="e">
        <f>IF($AK3142="","",#REF!)</f>
        <v>#REF!</v>
      </c>
      <c r="AO3142" s="23" t="e">
        <f t="shared" si="881"/>
        <v>#REF!</v>
      </c>
      <c r="AP3142" s="19" t="e">
        <f>IF(#REF!=0,"",#REF!)</f>
        <v>#REF!</v>
      </c>
      <c r="AQ3142" s="19" t="e">
        <f>IF(#REF!=0,"",#REF!)</f>
        <v>#REF!</v>
      </c>
      <c r="AR3142" s="19" t="e">
        <f>IF(#REF!=0,"",#REF!)</f>
        <v>#REF!</v>
      </c>
      <c r="AS3142" s="19" t="e">
        <f>#REF!</f>
        <v>#REF!</v>
      </c>
    </row>
    <row r="3143" spans="11:45" ht="19.5" thickTop="1" thickBot="1" x14ac:dyDescent="0.25">
      <c r="K3143" s="19" t="str">
        <f t="shared" si="872"/>
        <v/>
      </c>
      <c r="L3143" s="19">
        <f t="shared" si="867"/>
        <v>10000</v>
      </c>
      <c r="M3143" s="22" t="str">
        <f>TRIM(Data!$N3140)</f>
        <v>Stephanie Golden</v>
      </c>
      <c r="N3143" s="22" t="str">
        <f>TRIM(Data!$A3140)</f>
        <v>Stephanie Golden (Sasanqua)</v>
      </c>
      <c r="O3143" s="23">
        <f>IF(Data!$B3140=0,"",Data!$B3140)</f>
        <v>1998</v>
      </c>
      <c r="P3143" s="19" t="str">
        <f>IF(Data!$C3140=0,"",Data!$C3140)</f>
        <v>1</v>
      </c>
      <c r="Q3143" s="23" t="str">
        <f>IF($M3143="","",Data!$E3140)</f>
        <v>M</v>
      </c>
      <c r="R3143" s="23" t="str">
        <f t="shared" si="873"/>
        <v>M</v>
      </c>
      <c r="S3143" s="23" t="str">
        <f t="shared" si="874"/>
        <v>M</v>
      </c>
      <c r="T3143" s="19" t="str">
        <f>IF(Data!$F3140=0,"",Data!$F3140)</f>
        <v/>
      </c>
      <c r="U3143" s="19" t="str">
        <f>IF(Data!$G3140=0,"",Data!$G3140)</f>
        <v/>
      </c>
      <c r="V3143" s="19" t="str">
        <f>IF(Data!$D3140=0,"",Data!$D3140)</f>
        <v/>
      </c>
      <c r="W3143" s="19" t="str">
        <f>Data!$H3140</f>
        <v>Sasanqua</v>
      </c>
      <c r="Y3143" s="41" t="e">
        <f t="shared" si="869"/>
        <v>#REF!</v>
      </c>
      <c r="Z3143" s="8">
        <f t="shared" si="875"/>
        <v>10000</v>
      </c>
      <c r="AA3143" s="8" t="str">
        <f t="shared" si="876"/>
        <v>Stephanie Golden</v>
      </c>
      <c r="AB3143" s="8" t="str">
        <f t="shared" si="877"/>
        <v>M</v>
      </c>
      <c r="AC3143" s="8" t="str">
        <f t="shared" si="878"/>
        <v/>
      </c>
      <c r="AD3143" s="8" t="str">
        <f t="shared" si="868"/>
        <v/>
      </c>
      <c r="AE3143" s="8" t="str">
        <f t="shared" si="879"/>
        <v/>
      </c>
      <c r="AF3143" s="5">
        <f t="shared" si="880"/>
        <v>1998</v>
      </c>
      <c r="AG3143" s="46">
        <v>3140</v>
      </c>
      <c r="AH3143" s="47" t="str">
        <f t="shared" si="870"/>
        <v/>
      </c>
      <c r="AI3143" s="48" t="str">
        <f t="shared" si="871"/>
        <v/>
      </c>
      <c r="AK3143" s="22" t="e">
        <f>TRIM(#REF!)</f>
        <v>#REF!</v>
      </c>
      <c r="AL3143" s="23" t="e">
        <f>IF(#REF!=0,"",#REF!)</f>
        <v>#REF!</v>
      </c>
      <c r="AM3143" s="19" t="e">
        <f>IF(#REF!=0,"",#REF!)</f>
        <v>#REF!</v>
      </c>
      <c r="AN3143" s="23" t="e">
        <f>IF($AK3143="","",#REF!)</f>
        <v>#REF!</v>
      </c>
      <c r="AO3143" s="23" t="e">
        <f t="shared" si="881"/>
        <v>#REF!</v>
      </c>
      <c r="AP3143" s="19" t="e">
        <f>IF(#REF!=0,"",#REF!)</f>
        <v>#REF!</v>
      </c>
      <c r="AQ3143" s="19" t="e">
        <f>IF(#REF!=0,"",#REF!)</f>
        <v>#REF!</v>
      </c>
      <c r="AR3143" s="19" t="e">
        <f>IF(#REF!=0,"",#REF!)</f>
        <v>#REF!</v>
      </c>
      <c r="AS3143" s="19" t="e">
        <f>#REF!</f>
        <v>#REF!</v>
      </c>
    </row>
    <row r="3144" spans="11:45" ht="19.5" thickTop="1" thickBot="1" x14ac:dyDescent="0.25">
      <c r="K3144" s="19" t="str">
        <f t="shared" si="872"/>
        <v/>
      </c>
      <c r="L3144" s="19">
        <f t="shared" si="867"/>
        <v>10000</v>
      </c>
      <c r="M3144" s="22" t="str">
        <f>TRIM(Data!$N3141)</f>
        <v>Stephanie Stanley</v>
      </c>
      <c r="N3144" s="22" t="str">
        <f>TRIM(Data!$A3141)</f>
        <v>Stephanie Stanley</v>
      </c>
      <c r="O3144" s="23">
        <f>IF(Data!$B3141=0,"",Data!$B3141)</f>
        <v>1995</v>
      </c>
      <c r="P3144" s="19" t="str">
        <f>IF(Data!$C3141=0,"",Data!$C3141)</f>
        <v>1</v>
      </c>
      <c r="Q3144" s="23" t="str">
        <f>IF($M3144="","",Data!$E3141)</f>
        <v>L-VL</v>
      </c>
      <c r="R3144" s="23" t="str">
        <f t="shared" si="873"/>
        <v>L</v>
      </c>
      <c r="S3144" s="23" t="str">
        <f t="shared" si="874"/>
        <v>L</v>
      </c>
      <c r="T3144" s="19" t="str">
        <f>IF(Data!$F3141=0,"",Data!$F3141)</f>
        <v/>
      </c>
      <c r="U3144" s="19" t="str">
        <f>IF(Data!$G3141=0,"",Data!$G3141)</f>
        <v/>
      </c>
      <c r="V3144" s="19" t="str">
        <f>IF(Data!$D3141=0,"",Data!$D3141)</f>
        <v/>
      </c>
      <c r="W3144" s="19" t="str">
        <f>Data!$H3141</f>
        <v>Japonica</v>
      </c>
      <c r="Y3144" s="41" t="e">
        <f t="shared" si="869"/>
        <v>#REF!</v>
      </c>
      <c r="Z3144" s="8">
        <f t="shared" si="875"/>
        <v>10000</v>
      </c>
      <c r="AA3144" s="8" t="str">
        <f t="shared" si="876"/>
        <v>Stephanie Stanley</v>
      </c>
      <c r="AB3144" s="8" t="str">
        <f t="shared" si="877"/>
        <v>L</v>
      </c>
      <c r="AC3144" s="8" t="str">
        <f t="shared" si="878"/>
        <v/>
      </c>
      <c r="AD3144" s="8" t="str">
        <f t="shared" si="868"/>
        <v/>
      </c>
      <c r="AE3144" s="8" t="str">
        <f t="shared" si="879"/>
        <v/>
      </c>
      <c r="AF3144" s="5">
        <f t="shared" si="880"/>
        <v>1995</v>
      </c>
      <c r="AG3144" s="46">
        <v>3141</v>
      </c>
      <c r="AH3144" s="47" t="str">
        <f t="shared" si="870"/>
        <v/>
      </c>
      <c r="AI3144" s="48" t="str">
        <f t="shared" si="871"/>
        <v/>
      </c>
      <c r="AK3144" s="22" t="e">
        <f>TRIM(#REF!)</f>
        <v>#REF!</v>
      </c>
      <c r="AL3144" s="23" t="e">
        <f>IF(#REF!=0,"",#REF!)</f>
        <v>#REF!</v>
      </c>
      <c r="AM3144" s="19" t="e">
        <f>IF(#REF!=0,"",#REF!)</f>
        <v>#REF!</v>
      </c>
      <c r="AN3144" s="23" t="e">
        <f>IF($AK3144="","",#REF!)</f>
        <v>#REF!</v>
      </c>
      <c r="AO3144" s="23" t="e">
        <f t="shared" si="881"/>
        <v>#REF!</v>
      </c>
      <c r="AP3144" s="19" t="e">
        <f>IF(#REF!=0,"",#REF!)</f>
        <v>#REF!</v>
      </c>
      <c r="AQ3144" s="19" t="e">
        <f>IF(#REF!=0,"",#REF!)</f>
        <v>#REF!</v>
      </c>
      <c r="AR3144" s="19" t="e">
        <f>IF(#REF!=0,"",#REF!)</f>
        <v>#REF!</v>
      </c>
      <c r="AS3144" s="19" t="e">
        <f>#REF!</f>
        <v>#REF!</v>
      </c>
    </row>
    <row r="3145" spans="11:45" ht="19.5" thickTop="1" thickBot="1" x14ac:dyDescent="0.25">
      <c r="K3145" s="19" t="str">
        <f t="shared" si="872"/>
        <v/>
      </c>
      <c r="L3145" s="19">
        <f t="shared" si="867"/>
        <v>10000</v>
      </c>
      <c r="M3145" s="22" t="str">
        <f>TRIM(Data!$N3142)</f>
        <v>Stephanie's Heavenly Star</v>
      </c>
      <c r="N3145" s="22" t="str">
        <f>TRIM(Data!$A3142)</f>
        <v>Stephanie's Heavenly Star</v>
      </c>
      <c r="O3145" s="23">
        <f>IF(Data!$B3142=0,"",Data!$B3142)</f>
        <v>2017</v>
      </c>
      <c r="P3145" s="19" t="str">
        <f>IF(Data!$C3142=0,"",Data!$C3142)</f>
        <v>1</v>
      </c>
      <c r="Q3145" s="23" t="str">
        <f>IF($M3145="","",Data!$E3142)</f>
        <v>S</v>
      </c>
      <c r="R3145" s="23" t="str">
        <f t="shared" si="873"/>
        <v>S</v>
      </c>
      <c r="S3145" s="23" t="str">
        <f t="shared" si="874"/>
        <v>S</v>
      </c>
      <c r="T3145" s="19" t="str">
        <f>IF(Data!$F3142=0,"",Data!$F3142)</f>
        <v/>
      </c>
      <c r="U3145" s="19" t="str">
        <f>IF(Data!$G3142=0,"",Data!$G3142)</f>
        <v>FD</v>
      </c>
      <c r="V3145" s="19" t="str">
        <f>IF(Data!$D3142=0,"",Data!$D3142)</f>
        <v/>
      </c>
      <c r="W3145" s="19" t="str">
        <f>Data!$H3142</f>
        <v>Japonica</v>
      </c>
      <c r="Y3145" s="41" t="e">
        <f t="shared" si="869"/>
        <v>#REF!</v>
      </c>
      <c r="Z3145" s="8">
        <f t="shared" si="875"/>
        <v>10000</v>
      </c>
      <c r="AA3145" s="8" t="str">
        <f t="shared" si="876"/>
        <v>Stephanie's Heavenly Star</v>
      </c>
      <c r="AB3145" s="8" t="str">
        <f t="shared" si="877"/>
        <v>S</v>
      </c>
      <c r="AC3145" s="8" t="str">
        <f t="shared" si="878"/>
        <v/>
      </c>
      <c r="AD3145" s="8" t="str">
        <f t="shared" si="868"/>
        <v>FD</v>
      </c>
      <c r="AE3145" s="8" t="str">
        <f t="shared" si="879"/>
        <v/>
      </c>
      <c r="AF3145" s="5">
        <f t="shared" si="880"/>
        <v>2017</v>
      </c>
      <c r="AG3145" s="46">
        <v>3142</v>
      </c>
      <c r="AH3145" s="47" t="str">
        <f t="shared" si="870"/>
        <v/>
      </c>
      <c r="AI3145" s="48" t="str">
        <f t="shared" si="871"/>
        <v/>
      </c>
      <c r="AK3145" s="22" t="e">
        <f>TRIM(#REF!)</f>
        <v>#REF!</v>
      </c>
      <c r="AL3145" s="23" t="e">
        <f>IF(#REF!=0,"",#REF!)</f>
        <v>#REF!</v>
      </c>
      <c r="AM3145" s="19" t="e">
        <f>IF(#REF!=0,"",#REF!)</f>
        <v>#REF!</v>
      </c>
      <c r="AN3145" s="23" t="e">
        <f>IF($AK3145="","",#REF!)</f>
        <v>#REF!</v>
      </c>
      <c r="AO3145" s="23" t="e">
        <f t="shared" si="881"/>
        <v>#REF!</v>
      </c>
      <c r="AP3145" s="19" t="e">
        <f>IF(#REF!=0,"",#REF!)</f>
        <v>#REF!</v>
      </c>
      <c r="AQ3145" s="19" t="e">
        <f>IF(#REF!=0,"",#REF!)</f>
        <v>#REF!</v>
      </c>
      <c r="AR3145" s="19" t="e">
        <f>IF(#REF!=0,"",#REF!)</f>
        <v>#REF!</v>
      </c>
      <c r="AS3145" s="19" t="e">
        <f>#REF!</f>
        <v>#REF!</v>
      </c>
    </row>
    <row r="3146" spans="11:45" ht="19.5" thickTop="1" thickBot="1" x14ac:dyDescent="0.25">
      <c r="K3146" s="19" t="str">
        <f t="shared" si="872"/>
        <v/>
      </c>
      <c r="L3146" s="19">
        <f t="shared" si="867"/>
        <v>10000</v>
      </c>
      <c r="M3146" s="22" t="str">
        <f>TRIM(Data!$N3143)</f>
        <v>Stephen Gordy</v>
      </c>
      <c r="N3146" s="22" t="str">
        <f>TRIM(Data!$A3143)</f>
        <v>Stephen Gordy</v>
      </c>
      <c r="O3146" s="23">
        <f>IF(Data!$B3143=0,"",Data!$B3143)</f>
        <v>2013</v>
      </c>
      <c r="P3146" s="19" t="str">
        <f>IF(Data!$C3143=0,"",Data!$C3143)</f>
        <v>1</v>
      </c>
      <c r="Q3146" s="23" t="str">
        <f>IF($M3146="","",Data!$E3143)</f>
        <v>M</v>
      </c>
      <c r="R3146" s="23" t="str">
        <f t="shared" si="873"/>
        <v>M</v>
      </c>
      <c r="S3146" s="23" t="str">
        <f t="shared" si="874"/>
        <v>M</v>
      </c>
      <c r="T3146" s="19" t="str">
        <f>IF(Data!$F3143=0,"",Data!$F3143)</f>
        <v/>
      </c>
      <c r="U3146" s="19" t="str">
        <f>IF(Data!$G3143=0,"",Data!$G3143)</f>
        <v/>
      </c>
      <c r="V3146" s="19" t="str">
        <f>IF(Data!$D3143=0,"",Data!$D3143)</f>
        <v/>
      </c>
      <c r="W3146" s="19" t="str">
        <f>Data!$H3143</f>
        <v>Japonica</v>
      </c>
      <c r="Y3146" s="41" t="e">
        <f t="shared" si="869"/>
        <v>#REF!</v>
      </c>
      <c r="Z3146" s="8">
        <f t="shared" si="875"/>
        <v>10000</v>
      </c>
      <c r="AA3146" s="8" t="str">
        <f t="shared" si="876"/>
        <v>Stephen Gordy</v>
      </c>
      <c r="AB3146" s="8" t="str">
        <f t="shared" si="877"/>
        <v>M</v>
      </c>
      <c r="AC3146" s="8" t="str">
        <f t="shared" si="878"/>
        <v/>
      </c>
      <c r="AD3146" s="8" t="str">
        <f t="shared" si="868"/>
        <v/>
      </c>
      <c r="AE3146" s="8" t="str">
        <f t="shared" si="879"/>
        <v/>
      </c>
      <c r="AF3146" s="5">
        <f t="shared" si="880"/>
        <v>2013</v>
      </c>
      <c r="AG3146" s="46">
        <v>3143</v>
      </c>
      <c r="AH3146" s="47" t="str">
        <f t="shared" si="870"/>
        <v/>
      </c>
      <c r="AI3146" s="48" t="str">
        <f t="shared" si="871"/>
        <v/>
      </c>
      <c r="AK3146" s="22" t="e">
        <f>TRIM(#REF!)</f>
        <v>#REF!</v>
      </c>
      <c r="AL3146" s="23" t="e">
        <f>IF(#REF!=0,"",#REF!)</f>
        <v>#REF!</v>
      </c>
      <c r="AM3146" s="19" t="e">
        <f>IF(#REF!=0,"",#REF!)</f>
        <v>#REF!</v>
      </c>
      <c r="AN3146" s="23" t="e">
        <f>IF($AK3146="","",#REF!)</f>
        <v>#REF!</v>
      </c>
      <c r="AO3146" s="23" t="e">
        <f t="shared" si="881"/>
        <v>#REF!</v>
      </c>
      <c r="AP3146" s="19" t="e">
        <f>IF(#REF!=0,"",#REF!)</f>
        <v>#REF!</v>
      </c>
      <c r="AQ3146" s="19" t="e">
        <f>IF(#REF!=0,"",#REF!)</f>
        <v>#REF!</v>
      </c>
      <c r="AR3146" s="19" t="e">
        <f>IF(#REF!=0,"",#REF!)</f>
        <v>#REF!</v>
      </c>
      <c r="AS3146" s="19" t="e">
        <f>#REF!</f>
        <v>#REF!</v>
      </c>
    </row>
    <row r="3147" spans="11:45" ht="19.5" thickTop="1" thickBot="1" x14ac:dyDescent="0.25">
      <c r="K3147" s="19" t="str">
        <f t="shared" si="872"/>
        <v/>
      </c>
      <c r="L3147" s="19">
        <f t="shared" si="867"/>
        <v>10000</v>
      </c>
      <c r="M3147" s="22" t="str">
        <f>TRIM(Data!$N3144)</f>
        <v>Stephens Garden</v>
      </c>
      <c r="N3147" s="22" t="str">
        <f>TRIM(Data!$A3144)</f>
        <v>Stephens Garden</v>
      </c>
      <c r="O3147" s="23">
        <f>IF(Data!$B3144=0,"",Data!$B3144)</f>
        <v>2008</v>
      </c>
      <c r="P3147" s="19" t="str">
        <f>IF(Data!$C3144=0,"",Data!$C3144)</f>
        <v>1</v>
      </c>
      <c r="Q3147" s="23" t="str">
        <f>IF($M3147="","",Data!$E3144)</f>
        <v>S</v>
      </c>
      <c r="R3147" s="23" t="str">
        <f t="shared" si="873"/>
        <v>S</v>
      </c>
      <c r="S3147" s="23" t="str">
        <f t="shared" si="874"/>
        <v>S</v>
      </c>
      <c r="T3147" s="19" t="str">
        <f>IF(Data!$F3144=0,"",Data!$F3144)</f>
        <v/>
      </c>
      <c r="U3147" s="19" t="str">
        <f>IF(Data!$G3144=0,"",Data!$G3144)</f>
        <v>FD</v>
      </c>
      <c r="V3147" s="19" t="str">
        <f>IF(Data!$D3144=0,"",Data!$D3144)</f>
        <v/>
      </c>
      <c r="W3147" s="19" t="str">
        <f>Data!$H3144</f>
        <v>Japonica</v>
      </c>
      <c r="Y3147" s="41" t="e">
        <f t="shared" si="869"/>
        <v>#REF!</v>
      </c>
      <c r="Z3147" s="8">
        <f t="shared" si="875"/>
        <v>10000</v>
      </c>
      <c r="AA3147" s="8" t="str">
        <f t="shared" si="876"/>
        <v>Stephens Garden</v>
      </c>
      <c r="AB3147" s="8" t="str">
        <f t="shared" si="877"/>
        <v>S</v>
      </c>
      <c r="AC3147" s="8" t="str">
        <f t="shared" si="878"/>
        <v/>
      </c>
      <c r="AD3147" s="8" t="str">
        <f t="shared" si="868"/>
        <v>FD</v>
      </c>
      <c r="AE3147" s="8" t="str">
        <f t="shared" si="879"/>
        <v/>
      </c>
      <c r="AF3147" s="5">
        <f t="shared" si="880"/>
        <v>2008</v>
      </c>
      <c r="AG3147" s="46">
        <v>3144</v>
      </c>
      <c r="AH3147" s="47" t="str">
        <f t="shared" si="870"/>
        <v/>
      </c>
      <c r="AI3147" s="48" t="str">
        <f t="shared" si="871"/>
        <v/>
      </c>
      <c r="AK3147" s="22" t="e">
        <f>TRIM(#REF!)</f>
        <v>#REF!</v>
      </c>
      <c r="AL3147" s="23" t="e">
        <f>IF(#REF!=0,"",#REF!)</f>
        <v>#REF!</v>
      </c>
      <c r="AM3147" s="19" t="e">
        <f>IF(#REF!=0,"",#REF!)</f>
        <v>#REF!</v>
      </c>
      <c r="AN3147" s="23" t="e">
        <f>IF($AK3147="","",#REF!)</f>
        <v>#REF!</v>
      </c>
      <c r="AO3147" s="23" t="e">
        <f t="shared" si="881"/>
        <v>#REF!</v>
      </c>
      <c r="AP3147" s="19" t="e">
        <f>IF(#REF!=0,"",#REF!)</f>
        <v>#REF!</v>
      </c>
      <c r="AQ3147" s="19" t="e">
        <f>IF(#REF!=0,"",#REF!)</f>
        <v>#REF!</v>
      </c>
      <c r="AR3147" s="19" t="e">
        <f>IF(#REF!=0,"",#REF!)</f>
        <v>#REF!</v>
      </c>
      <c r="AS3147" s="19" t="e">
        <f>#REF!</f>
        <v>#REF!</v>
      </c>
    </row>
    <row r="3148" spans="11:45" ht="19.5" thickTop="1" thickBot="1" x14ac:dyDescent="0.25">
      <c r="K3148" s="19" t="str">
        <f t="shared" si="872"/>
        <v/>
      </c>
      <c r="L3148" s="19">
        <f t="shared" si="867"/>
        <v>10000</v>
      </c>
      <c r="M3148" s="22" t="str">
        <f>TRIM(Data!$N3145)</f>
        <v>Steve Blount</v>
      </c>
      <c r="N3148" s="22" t="str">
        <f>TRIM(Data!$A3145)</f>
        <v>Steve Blount</v>
      </c>
      <c r="O3148" s="23">
        <f>IF(Data!$B3145=0,"",Data!$B3145)</f>
        <v>1974</v>
      </c>
      <c r="P3148" s="19" t="str">
        <f>IF(Data!$C3145=0,"",Data!$C3145)</f>
        <v>1</v>
      </c>
      <c r="Q3148" s="23" t="str">
        <f>IF($M3148="","",Data!$E3145)</f>
        <v>L</v>
      </c>
      <c r="R3148" s="23" t="str">
        <f t="shared" si="873"/>
        <v>L</v>
      </c>
      <c r="S3148" s="23" t="str">
        <f t="shared" si="874"/>
        <v>L</v>
      </c>
      <c r="T3148" s="19" t="str">
        <f>IF(Data!$F3145=0,"",Data!$F3145)</f>
        <v/>
      </c>
      <c r="U3148" s="19" t="str">
        <f>IF(Data!$G3145=0,"",Data!$G3145)</f>
        <v/>
      </c>
      <c r="V3148" s="19" t="str">
        <f>IF(Data!$D3145=0,"",Data!$D3145)</f>
        <v/>
      </c>
      <c r="W3148" s="19" t="str">
        <f>Data!$H3145</f>
        <v>Japonica</v>
      </c>
      <c r="Y3148" s="41" t="e">
        <f t="shared" si="869"/>
        <v>#REF!</v>
      </c>
      <c r="Z3148" s="8">
        <f t="shared" si="875"/>
        <v>10000</v>
      </c>
      <c r="AA3148" s="8" t="str">
        <f t="shared" si="876"/>
        <v>Steve Blount</v>
      </c>
      <c r="AB3148" s="8" t="str">
        <f t="shared" si="877"/>
        <v>L</v>
      </c>
      <c r="AC3148" s="8" t="str">
        <f t="shared" si="878"/>
        <v/>
      </c>
      <c r="AD3148" s="8" t="str">
        <f t="shared" si="868"/>
        <v/>
      </c>
      <c r="AE3148" s="8" t="str">
        <f t="shared" si="879"/>
        <v/>
      </c>
      <c r="AF3148" s="5">
        <f t="shared" si="880"/>
        <v>1974</v>
      </c>
      <c r="AG3148" s="46">
        <v>3145</v>
      </c>
      <c r="AH3148" s="47" t="str">
        <f t="shared" si="870"/>
        <v/>
      </c>
      <c r="AI3148" s="48" t="str">
        <f t="shared" si="871"/>
        <v/>
      </c>
      <c r="AK3148" s="22" t="e">
        <f>TRIM(#REF!)</f>
        <v>#REF!</v>
      </c>
      <c r="AL3148" s="23" t="e">
        <f>IF(#REF!=0,"",#REF!)</f>
        <v>#REF!</v>
      </c>
      <c r="AM3148" s="19" t="e">
        <f>IF(#REF!=0,"",#REF!)</f>
        <v>#REF!</v>
      </c>
      <c r="AN3148" s="23" t="e">
        <f>IF($AK3148="","",#REF!)</f>
        <v>#REF!</v>
      </c>
      <c r="AO3148" s="23" t="e">
        <f t="shared" si="881"/>
        <v>#REF!</v>
      </c>
      <c r="AP3148" s="19" t="e">
        <f>IF(#REF!=0,"",#REF!)</f>
        <v>#REF!</v>
      </c>
      <c r="AQ3148" s="19" t="e">
        <f>IF(#REF!=0,"",#REF!)</f>
        <v>#REF!</v>
      </c>
      <c r="AR3148" s="19" t="e">
        <f>IF(#REF!=0,"",#REF!)</f>
        <v>#REF!</v>
      </c>
      <c r="AS3148" s="19" t="e">
        <f>#REF!</f>
        <v>#REF!</v>
      </c>
    </row>
    <row r="3149" spans="11:45" ht="19.5" thickTop="1" thickBot="1" x14ac:dyDescent="0.25">
      <c r="K3149" s="19" t="str">
        <f t="shared" si="872"/>
        <v/>
      </c>
      <c r="L3149" s="19">
        <f t="shared" si="867"/>
        <v>10000</v>
      </c>
      <c r="M3149" s="22" t="str">
        <f>TRIM(Data!$N3146)</f>
        <v>Steve Lawrence</v>
      </c>
      <c r="N3149" s="22" t="str">
        <f>TRIM(Data!$A3146)</f>
        <v>Steve Lawrence (R)</v>
      </c>
      <c r="O3149" s="23">
        <f>IF(Data!$B3146=0,"",Data!$B3146)</f>
        <v>2020</v>
      </c>
      <c r="P3149" s="19" t="str">
        <f>IF(Data!$C3146=0,"",Data!$C3146)</f>
        <v>1</v>
      </c>
      <c r="Q3149" s="23" t="str">
        <f>IF($M3149="","",Data!$E3146)</f>
        <v>L</v>
      </c>
      <c r="R3149" s="23" t="str">
        <f t="shared" si="873"/>
        <v>L</v>
      </c>
      <c r="S3149" s="23" t="str">
        <f t="shared" si="874"/>
        <v>L</v>
      </c>
      <c r="T3149" s="19" t="str">
        <f>IF(Data!$F3146=0,"",Data!$F3146)</f>
        <v/>
      </c>
      <c r="U3149" s="19" t="str">
        <f>IF(Data!$G3146=0,"",Data!$G3146)</f>
        <v/>
      </c>
      <c r="V3149" s="19" t="str">
        <f>IF(Data!$D3146=0,"",Data!$D3146)</f>
        <v/>
      </c>
      <c r="W3149" s="19" t="str">
        <f>Data!$H3146</f>
        <v>Reticulata</v>
      </c>
      <c r="Y3149" s="41" t="e">
        <f t="shared" si="869"/>
        <v>#REF!</v>
      </c>
      <c r="Z3149" s="8">
        <f t="shared" si="875"/>
        <v>10000</v>
      </c>
      <c r="AA3149" s="8" t="str">
        <f t="shared" si="876"/>
        <v>Steve Lawrence</v>
      </c>
      <c r="AB3149" s="8" t="str">
        <f t="shared" si="877"/>
        <v>L</v>
      </c>
      <c r="AC3149" s="8" t="str">
        <f t="shared" si="878"/>
        <v/>
      </c>
      <c r="AD3149" s="8" t="str">
        <f t="shared" si="868"/>
        <v/>
      </c>
      <c r="AE3149" s="8" t="str">
        <f t="shared" si="879"/>
        <v/>
      </c>
      <c r="AF3149" s="5">
        <f t="shared" si="880"/>
        <v>2020</v>
      </c>
      <c r="AG3149" s="46">
        <v>3146</v>
      </c>
      <c r="AH3149" s="47" t="str">
        <f t="shared" si="870"/>
        <v/>
      </c>
      <c r="AI3149" s="48" t="str">
        <f t="shared" si="871"/>
        <v/>
      </c>
      <c r="AK3149" s="22" t="e">
        <f>TRIM(#REF!)</f>
        <v>#REF!</v>
      </c>
      <c r="AL3149" s="23" t="e">
        <f>IF(#REF!=0,"",#REF!)</f>
        <v>#REF!</v>
      </c>
      <c r="AM3149" s="19" t="e">
        <f>IF(#REF!=0,"",#REF!)</f>
        <v>#REF!</v>
      </c>
      <c r="AN3149" s="23" t="e">
        <f>IF($AK3149="","",#REF!)</f>
        <v>#REF!</v>
      </c>
      <c r="AO3149" s="23" t="e">
        <f t="shared" si="881"/>
        <v>#REF!</v>
      </c>
      <c r="AP3149" s="19" t="e">
        <f>IF(#REF!=0,"",#REF!)</f>
        <v>#REF!</v>
      </c>
      <c r="AQ3149" s="19" t="e">
        <f>IF(#REF!=0,"",#REF!)</f>
        <v>#REF!</v>
      </c>
      <c r="AR3149" s="19" t="e">
        <f>IF(#REF!=0,"",#REF!)</f>
        <v>#REF!</v>
      </c>
      <c r="AS3149" s="19" t="e">
        <f>#REF!</f>
        <v>#REF!</v>
      </c>
    </row>
    <row r="3150" spans="11:45" ht="19.5" thickTop="1" thickBot="1" x14ac:dyDescent="0.25">
      <c r="K3150" s="19" t="str">
        <f t="shared" si="872"/>
        <v/>
      </c>
      <c r="L3150" s="19">
        <f t="shared" si="867"/>
        <v>10000</v>
      </c>
      <c r="M3150" s="22" t="str">
        <f>TRIM(Data!$N3147)</f>
        <v>Steven Sawada</v>
      </c>
      <c r="N3150" s="22" t="str">
        <f>TRIM(Data!$A3147)</f>
        <v>Steven Sawada</v>
      </c>
      <c r="O3150" s="23">
        <f>IF(Data!$B3147=0,"",Data!$B3147)</f>
        <v>2007</v>
      </c>
      <c r="P3150" s="19" t="str">
        <f>IF(Data!$C3147=0,"",Data!$C3147)</f>
        <v>1</v>
      </c>
      <c r="Q3150" s="23" t="str">
        <f>IF($M3150="","",Data!$E3147)</f>
        <v>M-L</v>
      </c>
      <c r="R3150" s="23" t="str">
        <f t="shared" si="873"/>
        <v>M</v>
      </c>
      <c r="S3150" s="23" t="str">
        <f t="shared" si="874"/>
        <v>M</v>
      </c>
      <c r="T3150" s="19" t="str">
        <f>IF(Data!$F3147=0,"",Data!$F3147)</f>
        <v/>
      </c>
      <c r="U3150" s="19" t="str">
        <f>IF(Data!$G3147=0,"",Data!$G3147)</f>
        <v/>
      </c>
      <c r="V3150" s="19" t="str">
        <f>IF(Data!$D3147=0,"",Data!$D3147)</f>
        <v/>
      </c>
      <c r="W3150" s="19" t="str">
        <f>Data!$H3147</f>
        <v>Japonica</v>
      </c>
      <c r="Y3150" s="41" t="e">
        <f t="shared" si="869"/>
        <v>#REF!</v>
      </c>
      <c r="Z3150" s="8">
        <f t="shared" si="875"/>
        <v>10000</v>
      </c>
      <c r="AA3150" s="8" t="str">
        <f t="shared" si="876"/>
        <v>Steven Sawada</v>
      </c>
      <c r="AB3150" s="8" t="str">
        <f t="shared" si="877"/>
        <v>M</v>
      </c>
      <c r="AC3150" s="8" t="str">
        <f t="shared" si="878"/>
        <v/>
      </c>
      <c r="AD3150" s="8" t="str">
        <f t="shared" si="868"/>
        <v/>
      </c>
      <c r="AE3150" s="8" t="str">
        <f t="shared" si="879"/>
        <v/>
      </c>
      <c r="AF3150" s="5">
        <f t="shared" si="880"/>
        <v>2007</v>
      </c>
      <c r="AG3150" s="46">
        <v>3147</v>
      </c>
      <c r="AH3150" s="47" t="str">
        <f t="shared" si="870"/>
        <v/>
      </c>
      <c r="AI3150" s="48" t="str">
        <f t="shared" si="871"/>
        <v/>
      </c>
      <c r="AK3150" s="22" t="e">
        <f>TRIM(#REF!)</f>
        <v>#REF!</v>
      </c>
      <c r="AL3150" s="23" t="e">
        <f>IF(#REF!=0,"",#REF!)</f>
        <v>#REF!</v>
      </c>
      <c r="AM3150" s="19" t="e">
        <f>IF(#REF!=0,"",#REF!)</f>
        <v>#REF!</v>
      </c>
      <c r="AN3150" s="23" t="e">
        <f>IF($AK3150="","",#REF!)</f>
        <v>#REF!</v>
      </c>
      <c r="AO3150" s="23" t="e">
        <f t="shared" si="881"/>
        <v>#REF!</v>
      </c>
      <c r="AP3150" s="19" t="e">
        <f>IF(#REF!=0,"",#REF!)</f>
        <v>#REF!</v>
      </c>
      <c r="AQ3150" s="19" t="e">
        <f>IF(#REF!=0,"",#REF!)</f>
        <v>#REF!</v>
      </c>
      <c r="AR3150" s="19" t="e">
        <f>IF(#REF!=0,"",#REF!)</f>
        <v>#REF!</v>
      </c>
      <c r="AS3150" s="19" t="e">
        <f>#REF!</f>
        <v>#REF!</v>
      </c>
    </row>
    <row r="3151" spans="11:45" ht="19.5" thickTop="1" thickBot="1" x14ac:dyDescent="0.25">
      <c r="K3151" s="19" t="str">
        <f t="shared" si="872"/>
        <v/>
      </c>
      <c r="L3151" s="19">
        <f t="shared" si="867"/>
        <v>10000</v>
      </c>
      <c r="M3151" s="22" t="str">
        <f>TRIM(Data!$N3148)</f>
        <v>Stewart's White Supreme</v>
      </c>
      <c r="N3151" s="22" t="str">
        <f>TRIM(Data!$A3148)</f>
        <v>Stewart's White Supreme</v>
      </c>
      <c r="O3151" s="23">
        <f>IF(Data!$B3148=0,"",Data!$B3148)</f>
        <v>1960</v>
      </c>
      <c r="P3151" s="19" t="str">
        <f>IF(Data!$C3148=0,"",Data!$C3148)</f>
        <v>1</v>
      </c>
      <c r="Q3151" s="23" t="str">
        <f>IF($M3151="","",Data!$E3148)</f>
        <v>L</v>
      </c>
      <c r="R3151" s="23" t="str">
        <f t="shared" si="873"/>
        <v>L</v>
      </c>
      <c r="S3151" s="23" t="str">
        <f t="shared" si="874"/>
        <v>L</v>
      </c>
      <c r="T3151" s="19" t="str">
        <f>IF(Data!$F3148=0,"",Data!$F3148)</f>
        <v>WHITE</v>
      </c>
      <c r="U3151" s="19" t="str">
        <f>IF(Data!$G3148=0,"",Data!$G3148)</f>
        <v/>
      </c>
      <c r="V3151" s="19" t="str">
        <f>IF(Data!$D3148=0,"",Data!$D3148)</f>
        <v/>
      </c>
      <c r="W3151" s="19" t="str">
        <f>Data!$H3148</f>
        <v>Japonica</v>
      </c>
      <c r="Y3151" s="41" t="e">
        <f t="shared" si="869"/>
        <v>#REF!</v>
      </c>
      <c r="Z3151" s="8">
        <f t="shared" si="875"/>
        <v>10000</v>
      </c>
      <c r="AA3151" s="8" t="str">
        <f t="shared" si="876"/>
        <v>Stewart's White Supreme</v>
      </c>
      <c r="AB3151" s="8" t="str">
        <f t="shared" si="877"/>
        <v>L</v>
      </c>
      <c r="AC3151" s="8" t="str">
        <f t="shared" si="878"/>
        <v>WHITE</v>
      </c>
      <c r="AD3151" s="8" t="str">
        <f t="shared" si="868"/>
        <v/>
      </c>
      <c r="AE3151" s="8" t="str">
        <f t="shared" si="879"/>
        <v/>
      </c>
      <c r="AF3151" s="5">
        <f t="shared" si="880"/>
        <v>1960</v>
      </c>
      <c r="AG3151" s="46">
        <v>3148</v>
      </c>
      <c r="AH3151" s="47" t="str">
        <f t="shared" si="870"/>
        <v/>
      </c>
      <c r="AI3151" s="48" t="str">
        <f t="shared" si="871"/>
        <v/>
      </c>
      <c r="AK3151" s="22" t="e">
        <f>TRIM(#REF!)</f>
        <v>#REF!</v>
      </c>
      <c r="AL3151" s="23" t="e">
        <f>IF(#REF!=0,"",#REF!)</f>
        <v>#REF!</v>
      </c>
      <c r="AM3151" s="19" t="e">
        <f>IF(#REF!=0,"",#REF!)</f>
        <v>#REF!</v>
      </c>
      <c r="AN3151" s="23" t="e">
        <f>IF($AK3151="","",#REF!)</f>
        <v>#REF!</v>
      </c>
      <c r="AO3151" s="23" t="e">
        <f t="shared" si="881"/>
        <v>#REF!</v>
      </c>
      <c r="AP3151" s="19" t="e">
        <f>IF(#REF!=0,"",#REF!)</f>
        <v>#REF!</v>
      </c>
      <c r="AQ3151" s="19" t="e">
        <f>IF(#REF!=0,"",#REF!)</f>
        <v>#REF!</v>
      </c>
      <c r="AR3151" s="19" t="e">
        <f>IF(#REF!=0,"",#REF!)</f>
        <v>#REF!</v>
      </c>
      <c r="AS3151" s="19" t="e">
        <f>#REF!</f>
        <v>#REF!</v>
      </c>
    </row>
    <row r="3152" spans="11:45" ht="19.5" thickTop="1" thickBot="1" x14ac:dyDescent="0.25">
      <c r="K3152" s="19" t="str">
        <f t="shared" si="872"/>
        <v/>
      </c>
      <c r="L3152" s="19">
        <f t="shared" si="867"/>
        <v>10000</v>
      </c>
      <c r="M3152" s="22" t="str">
        <f>TRIM(Data!$N3149)</f>
        <v>Still Hope</v>
      </c>
      <c r="N3152" s="22" t="str">
        <f>TRIM(Data!$A3149)</f>
        <v>Still Hope</v>
      </c>
      <c r="O3152" s="23">
        <f>IF(Data!$B3149=0,"",Data!$B3149)</f>
        <v>1961</v>
      </c>
      <c r="P3152" s="19" t="str">
        <f>IF(Data!$C3149=0,"",Data!$C3149)</f>
        <v>1</v>
      </c>
      <c r="Q3152" s="23" t="str">
        <f>IF($M3152="","",Data!$E3149)</f>
        <v>Min</v>
      </c>
      <c r="R3152" s="23" t="str">
        <f t="shared" si="873"/>
        <v>Min</v>
      </c>
      <c r="S3152" s="23" t="str">
        <f t="shared" si="874"/>
        <v>Min</v>
      </c>
      <c r="T3152" s="19" t="str">
        <f>IF(Data!$F3149=0,"",Data!$F3149)</f>
        <v/>
      </c>
      <c r="U3152" s="19" t="str">
        <f>IF(Data!$G3149=0,"",Data!$G3149)</f>
        <v/>
      </c>
      <c r="V3152" s="19" t="str">
        <f>IF(Data!$D3149=0,"",Data!$D3149)</f>
        <v/>
      </c>
      <c r="W3152" s="19" t="str">
        <f>Data!$H3149</f>
        <v>Japonica</v>
      </c>
      <c r="Y3152" s="41" t="e">
        <f t="shared" si="869"/>
        <v>#REF!</v>
      </c>
      <c r="Z3152" s="8">
        <f t="shared" si="875"/>
        <v>10000</v>
      </c>
      <c r="AA3152" s="8" t="str">
        <f t="shared" si="876"/>
        <v>Still Hope</v>
      </c>
      <c r="AB3152" s="8" t="str">
        <f t="shared" si="877"/>
        <v>Min</v>
      </c>
      <c r="AC3152" s="8" t="str">
        <f t="shared" si="878"/>
        <v/>
      </c>
      <c r="AD3152" s="8" t="str">
        <f t="shared" si="868"/>
        <v/>
      </c>
      <c r="AE3152" s="8" t="str">
        <f t="shared" si="879"/>
        <v/>
      </c>
      <c r="AF3152" s="5">
        <f t="shared" si="880"/>
        <v>1961</v>
      </c>
      <c r="AG3152" s="46">
        <v>3149</v>
      </c>
      <c r="AH3152" s="47" t="str">
        <f t="shared" si="870"/>
        <v/>
      </c>
      <c r="AI3152" s="48" t="str">
        <f t="shared" si="871"/>
        <v/>
      </c>
      <c r="AK3152" s="22" t="e">
        <f>TRIM(#REF!)</f>
        <v>#REF!</v>
      </c>
      <c r="AL3152" s="23" t="e">
        <f>IF(#REF!=0,"",#REF!)</f>
        <v>#REF!</v>
      </c>
      <c r="AM3152" s="19" t="e">
        <f>IF(#REF!=0,"",#REF!)</f>
        <v>#REF!</v>
      </c>
      <c r="AN3152" s="23" t="e">
        <f>IF($AK3152="","",#REF!)</f>
        <v>#REF!</v>
      </c>
      <c r="AO3152" s="23" t="e">
        <f t="shared" si="881"/>
        <v>#REF!</v>
      </c>
      <c r="AP3152" s="19" t="e">
        <f>IF(#REF!=0,"",#REF!)</f>
        <v>#REF!</v>
      </c>
      <c r="AQ3152" s="19" t="e">
        <f>IF(#REF!=0,"",#REF!)</f>
        <v>#REF!</v>
      </c>
      <c r="AR3152" s="19" t="e">
        <f>IF(#REF!=0,"",#REF!)</f>
        <v>#REF!</v>
      </c>
      <c r="AS3152" s="19" t="e">
        <f>#REF!</f>
        <v>#REF!</v>
      </c>
    </row>
    <row r="3153" spans="11:45" ht="19.5" thickTop="1" thickBot="1" x14ac:dyDescent="0.25">
      <c r="K3153" s="19" t="str">
        <f t="shared" si="872"/>
        <v/>
      </c>
      <c r="L3153" s="19">
        <f t="shared" si="867"/>
        <v>10000</v>
      </c>
      <c r="M3153" s="22" t="str">
        <f>TRIM(Data!$N3150)</f>
        <v>Stop!</v>
      </c>
      <c r="N3153" s="22" t="str">
        <f>TRIM(Data!$A3150)</f>
        <v>Stop!</v>
      </c>
      <c r="O3153" s="23">
        <f>IF(Data!$B3150=0,"",Data!$B3150)</f>
        <v>2018</v>
      </c>
      <c r="P3153" s="19" t="str">
        <f>IF(Data!$C3150=0,"",Data!$C3150)</f>
        <v>1</v>
      </c>
      <c r="Q3153" s="23" t="str">
        <f>IF($M3153="","",Data!$E3150)</f>
        <v>L</v>
      </c>
      <c r="R3153" s="23" t="str">
        <f t="shared" si="873"/>
        <v>L</v>
      </c>
      <c r="S3153" s="23" t="str">
        <f t="shared" si="874"/>
        <v>L</v>
      </c>
      <c r="T3153" s="19" t="str">
        <f>IF(Data!$F3150=0,"",Data!$F3150)</f>
        <v/>
      </c>
      <c r="U3153" s="19" t="str">
        <f>IF(Data!$G3150=0,"",Data!$G3150)</f>
        <v/>
      </c>
      <c r="V3153" s="19" t="str">
        <f>IF(Data!$D3150=0,"",Data!$D3150)</f>
        <v/>
      </c>
      <c r="W3153" s="19" t="str">
        <f>Data!$H3150</f>
        <v>Japonica</v>
      </c>
      <c r="Y3153" s="41" t="e">
        <f t="shared" si="869"/>
        <v>#REF!</v>
      </c>
      <c r="Z3153" s="8">
        <f t="shared" si="875"/>
        <v>10000</v>
      </c>
      <c r="AA3153" s="8" t="str">
        <f t="shared" si="876"/>
        <v>Stop!</v>
      </c>
      <c r="AB3153" s="8" t="str">
        <f t="shared" si="877"/>
        <v>L</v>
      </c>
      <c r="AC3153" s="8" t="str">
        <f t="shared" si="878"/>
        <v/>
      </c>
      <c r="AD3153" s="8" t="str">
        <f t="shared" si="868"/>
        <v/>
      </c>
      <c r="AE3153" s="8" t="str">
        <f t="shared" si="879"/>
        <v/>
      </c>
      <c r="AF3153" s="5">
        <f t="shared" si="880"/>
        <v>2018</v>
      </c>
      <c r="AG3153" s="46">
        <v>3150</v>
      </c>
      <c r="AH3153" s="47" t="str">
        <f t="shared" si="870"/>
        <v/>
      </c>
      <c r="AI3153" s="48" t="str">
        <f t="shared" si="871"/>
        <v/>
      </c>
      <c r="AK3153" s="22" t="e">
        <f>TRIM(#REF!)</f>
        <v>#REF!</v>
      </c>
      <c r="AL3153" s="23" t="e">
        <f>IF(#REF!=0,"",#REF!)</f>
        <v>#REF!</v>
      </c>
      <c r="AM3153" s="19" t="e">
        <f>IF(#REF!=0,"",#REF!)</f>
        <v>#REF!</v>
      </c>
      <c r="AN3153" s="23" t="e">
        <f>IF($AK3153="","",#REF!)</f>
        <v>#REF!</v>
      </c>
      <c r="AO3153" s="23" t="e">
        <f t="shared" si="881"/>
        <v>#REF!</v>
      </c>
      <c r="AP3153" s="19" t="e">
        <f>IF(#REF!=0,"",#REF!)</f>
        <v>#REF!</v>
      </c>
      <c r="AQ3153" s="19" t="e">
        <f>IF(#REF!=0,"",#REF!)</f>
        <v>#REF!</v>
      </c>
      <c r="AR3153" s="19" t="e">
        <f>IF(#REF!=0,"",#REF!)</f>
        <v>#REF!</v>
      </c>
      <c r="AS3153" s="19" t="e">
        <f>#REF!</f>
        <v>#REF!</v>
      </c>
    </row>
    <row r="3154" spans="11:45" ht="19.5" thickTop="1" thickBot="1" x14ac:dyDescent="0.25">
      <c r="K3154" s="19" t="str">
        <f t="shared" si="872"/>
        <v/>
      </c>
      <c r="L3154" s="19">
        <f t="shared" si="867"/>
        <v>10000</v>
      </c>
      <c r="M3154" s="22" t="str">
        <f>TRIM(Data!$N3151)</f>
        <v>Strawberry Blonde</v>
      </c>
      <c r="N3154" s="22" t="str">
        <f>TRIM(Data!$A3151)</f>
        <v>Strawberry Blonde</v>
      </c>
      <c r="O3154" s="23">
        <f>IF(Data!$B3151=0,"",Data!$B3151)</f>
        <v>1949</v>
      </c>
      <c r="P3154" s="19" t="str">
        <f>IF(Data!$C3151=0,"",Data!$C3151)</f>
        <v>1</v>
      </c>
      <c r="Q3154" s="23" t="str">
        <f>IF($M3154="","",Data!$E3151)</f>
        <v>M</v>
      </c>
      <c r="R3154" s="23" t="str">
        <f t="shared" si="873"/>
        <v>M</v>
      </c>
      <c r="S3154" s="23" t="str">
        <f t="shared" si="874"/>
        <v>M</v>
      </c>
      <c r="T3154" s="19" t="str">
        <f>IF(Data!$F3151=0,"",Data!$F3151)</f>
        <v/>
      </c>
      <c r="U3154" s="19" t="str">
        <f>IF(Data!$G3151=0,"",Data!$G3151)</f>
        <v/>
      </c>
      <c r="V3154" s="19" t="str">
        <f>IF(Data!$D3151=0,"",Data!$D3151)</f>
        <v/>
      </c>
      <c r="W3154" s="19" t="str">
        <f>Data!$H3151</f>
        <v>Japonica</v>
      </c>
      <c r="Y3154" s="41" t="e">
        <f t="shared" si="869"/>
        <v>#REF!</v>
      </c>
      <c r="Z3154" s="8">
        <f t="shared" si="875"/>
        <v>10000</v>
      </c>
      <c r="AA3154" s="8" t="str">
        <f t="shared" si="876"/>
        <v>Strawberry Blonde</v>
      </c>
      <c r="AB3154" s="8" t="str">
        <f t="shared" si="877"/>
        <v>M</v>
      </c>
      <c r="AC3154" s="8" t="str">
        <f t="shared" si="878"/>
        <v/>
      </c>
      <c r="AD3154" s="8" t="str">
        <f t="shared" si="868"/>
        <v/>
      </c>
      <c r="AE3154" s="8" t="str">
        <f t="shared" si="879"/>
        <v/>
      </c>
      <c r="AF3154" s="5">
        <f t="shared" si="880"/>
        <v>1949</v>
      </c>
      <c r="AG3154" s="46">
        <v>3151</v>
      </c>
      <c r="AH3154" s="47" t="str">
        <f t="shared" si="870"/>
        <v/>
      </c>
      <c r="AI3154" s="48" t="str">
        <f t="shared" si="871"/>
        <v/>
      </c>
      <c r="AK3154" s="22" t="e">
        <f>TRIM(#REF!)</f>
        <v>#REF!</v>
      </c>
      <c r="AL3154" s="23" t="e">
        <f>IF(#REF!=0,"",#REF!)</f>
        <v>#REF!</v>
      </c>
      <c r="AM3154" s="19" t="e">
        <f>IF(#REF!=0,"",#REF!)</f>
        <v>#REF!</v>
      </c>
      <c r="AN3154" s="23" t="e">
        <f>IF($AK3154="","",#REF!)</f>
        <v>#REF!</v>
      </c>
      <c r="AO3154" s="23" t="e">
        <f t="shared" si="881"/>
        <v>#REF!</v>
      </c>
      <c r="AP3154" s="19" t="e">
        <f>IF(#REF!=0,"",#REF!)</f>
        <v>#REF!</v>
      </c>
      <c r="AQ3154" s="19" t="e">
        <f>IF(#REF!=0,"",#REF!)</f>
        <v>#REF!</v>
      </c>
      <c r="AR3154" s="19" t="e">
        <f>IF(#REF!=0,"",#REF!)</f>
        <v>#REF!</v>
      </c>
      <c r="AS3154" s="19" t="e">
        <f>#REF!</f>
        <v>#REF!</v>
      </c>
    </row>
    <row r="3155" spans="11:45" ht="19.5" thickTop="1" thickBot="1" x14ac:dyDescent="0.25">
      <c r="K3155" s="19" t="str">
        <f t="shared" si="872"/>
        <v/>
      </c>
      <c r="L3155" s="19">
        <f t="shared" si="867"/>
        <v>10000</v>
      </c>
      <c r="M3155" s="22" t="str">
        <f>TRIM(Data!$N3152)</f>
        <v>Strawberry Cream</v>
      </c>
      <c r="N3155" s="22" t="str">
        <f>TRIM(Data!$A3152)</f>
        <v>Strawberry Cream</v>
      </c>
      <c r="O3155" s="23">
        <f>IF(Data!$B3152=0,"",Data!$B3152)</f>
        <v>1999</v>
      </c>
      <c r="P3155" s="19" t="str">
        <f>IF(Data!$C3152=0,"",Data!$C3152)</f>
        <v>1</v>
      </c>
      <c r="Q3155" s="23" t="str">
        <f>IF($M3155="","",Data!$E3152)</f>
        <v>L</v>
      </c>
      <c r="R3155" s="23" t="str">
        <f t="shared" si="873"/>
        <v>L</v>
      </c>
      <c r="S3155" s="23" t="str">
        <f t="shared" si="874"/>
        <v>L</v>
      </c>
      <c r="T3155" s="19" t="str">
        <f>IF(Data!$F3152=0,"",Data!$F3152)</f>
        <v/>
      </c>
      <c r="U3155" s="19" t="str">
        <f>IF(Data!$G3152=0,"",Data!$G3152)</f>
        <v/>
      </c>
      <c r="V3155" s="19" t="str">
        <f>IF(Data!$D3152=0,"",Data!$D3152)</f>
        <v/>
      </c>
      <c r="W3155" s="19" t="str">
        <f>Data!$H3152</f>
        <v>Japonica</v>
      </c>
      <c r="Y3155" s="41" t="e">
        <f t="shared" si="869"/>
        <v>#REF!</v>
      </c>
      <c r="Z3155" s="8">
        <f t="shared" si="875"/>
        <v>10000</v>
      </c>
      <c r="AA3155" s="8" t="str">
        <f t="shared" si="876"/>
        <v>Strawberry Cream</v>
      </c>
      <c r="AB3155" s="8" t="str">
        <f t="shared" si="877"/>
        <v>L</v>
      </c>
      <c r="AC3155" s="8" t="str">
        <f t="shared" si="878"/>
        <v/>
      </c>
      <c r="AD3155" s="8" t="str">
        <f t="shared" si="868"/>
        <v/>
      </c>
      <c r="AE3155" s="8" t="str">
        <f t="shared" si="879"/>
        <v/>
      </c>
      <c r="AF3155" s="5">
        <f t="shared" si="880"/>
        <v>1999</v>
      </c>
      <c r="AG3155" s="46">
        <v>3152</v>
      </c>
      <c r="AH3155" s="47" t="str">
        <f t="shared" si="870"/>
        <v/>
      </c>
      <c r="AI3155" s="48" t="str">
        <f t="shared" si="871"/>
        <v/>
      </c>
      <c r="AK3155" s="22" t="e">
        <f>TRIM(#REF!)</f>
        <v>#REF!</v>
      </c>
      <c r="AL3155" s="23" t="e">
        <f>IF(#REF!=0,"",#REF!)</f>
        <v>#REF!</v>
      </c>
      <c r="AM3155" s="19" t="e">
        <f>IF(#REF!=0,"",#REF!)</f>
        <v>#REF!</v>
      </c>
      <c r="AN3155" s="23" t="e">
        <f>IF($AK3155="","",#REF!)</f>
        <v>#REF!</v>
      </c>
      <c r="AO3155" s="23" t="e">
        <f t="shared" si="881"/>
        <v>#REF!</v>
      </c>
      <c r="AP3155" s="19" t="e">
        <f>IF(#REF!=0,"",#REF!)</f>
        <v>#REF!</v>
      </c>
      <c r="AQ3155" s="19" t="e">
        <f>IF(#REF!=0,"",#REF!)</f>
        <v>#REF!</v>
      </c>
      <c r="AR3155" s="19" t="e">
        <f>IF(#REF!=0,"",#REF!)</f>
        <v>#REF!</v>
      </c>
      <c r="AS3155" s="19" t="e">
        <f>#REF!</f>
        <v>#REF!</v>
      </c>
    </row>
    <row r="3156" spans="11:45" ht="19.5" thickTop="1" thickBot="1" x14ac:dyDescent="0.25">
      <c r="K3156" s="19" t="str">
        <f t="shared" si="872"/>
        <v/>
      </c>
      <c r="L3156" s="19">
        <f t="shared" si="867"/>
        <v>10000</v>
      </c>
      <c r="M3156" s="22" t="str">
        <f>TRIM(Data!$N3153)</f>
        <v>Strawberry Limeade</v>
      </c>
      <c r="N3156" s="22" t="str">
        <f>TRIM(Data!$A3153)</f>
        <v>Strawberry Limeade (Sasanqua)</v>
      </c>
      <c r="O3156" s="23">
        <f>IF(Data!$B3153=0,"",Data!$B3153)</f>
        <v>2012</v>
      </c>
      <c r="P3156" s="19" t="str">
        <f>IF(Data!$C3153=0,"",Data!$C3153)</f>
        <v>1</v>
      </c>
      <c r="Q3156" s="23" t="str">
        <f>IF($M3156="","",Data!$E3153)</f>
        <v>Min</v>
      </c>
      <c r="R3156" s="23" t="str">
        <f t="shared" si="873"/>
        <v>Min</v>
      </c>
      <c r="S3156" s="23" t="str">
        <f t="shared" si="874"/>
        <v>Min</v>
      </c>
      <c r="T3156" s="19" t="str">
        <f>IF(Data!$F3153=0,"",Data!$F3153)</f>
        <v/>
      </c>
      <c r="U3156" s="19" t="str">
        <f>IF(Data!$G3153=0,"",Data!$G3153)</f>
        <v>FD</v>
      </c>
      <c r="V3156" s="19" t="str">
        <f>IF(Data!$D3153=0,"",Data!$D3153)</f>
        <v/>
      </c>
      <c r="W3156" s="19" t="str">
        <f>Data!$H3153</f>
        <v>Sasanqua</v>
      </c>
      <c r="Y3156" s="41" t="e">
        <f t="shared" si="869"/>
        <v>#REF!</v>
      </c>
      <c r="Z3156" s="8">
        <f t="shared" si="875"/>
        <v>10000</v>
      </c>
      <c r="AA3156" s="8" t="str">
        <f t="shared" si="876"/>
        <v>Strawberry Limeade</v>
      </c>
      <c r="AB3156" s="8" t="str">
        <f t="shared" si="877"/>
        <v>Min</v>
      </c>
      <c r="AC3156" s="8" t="str">
        <f t="shared" si="878"/>
        <v/>
      </c>
      <c r="AD3156" s="8" t="str">
        <f t="shared" si="868"/>
        <v>FD</v>
      </c>
      <c r="AE3156" s="8" t="str">
        <f t="shared" si="879"/>
        <v/>
      </c>
      <c r="AF3156" s="5">
        <f t="shared" si="880"/>
        <v>2012</v>
      </c>
      <c r="AG3156" s="46">
        <v>3153</v>
      </c>
      <c r="AH3156" s="47" t="str">
        <f t="shared" si="870"/>
        <v/>
      </c>
      <c r="AI3156" s="48" t="str">
        <f t="shared" si="871"/>
        <v/>
      </c>
      <c r="AK3156" s="22" t="e">
        <f>TRIM(#REF!)</f>
        <v>#REF!</v>
      </c>
      <c r="AL3156" s="23" t="e">
        <f>IF(#REF!=0,"",#REF!)</f>
        <v>#REF!</v>
      </c>
      <c r="AM3156" s="19" t="e">
        <f>IF(#REF!=0,"",#REF!)</f>
        <v>#REF!</v>
      </c>
      <c r="AN3156" s="23" t="e">
        <f>IF($AK3156="","",#REF!)</f>
        <v>#REF!</v>
      </c>
      <c r="AO3156" s="23" t="e">
        <f t="shared" si="881"/>
        <v>#REF!</v>
      </c>
      <c r="AP3156" s="19" t="e">
        <f>IF(#REF!=0,"",#REF!)</f>
        <v>#REF!</v>
      </c>
      <c r="AQ3156" s="19" t="e">
        <f>IF(#REF!=0,"",#REF!)</f>
        <v>#REF!</v>
      </c>
      <c r="AR3156" s="19" t="e">
        <f>IF(#REF!=0,"",#REF!)</f>
        <v>#REF!</v>
      </c>
      <c r="AS3156" s="19" t="e">
        <f>#REF!</f>
        <v>#REF!</v>
      </c>
    </row>
    <row r="3157" spans="11:45" ht="19.5" thickTop="1" thickBot="1" x14ac:dyDescent="0.25">
      <c r="K3157" s="19" t="str">
        <f t="shared" si="872"/>
        <v/>
      </c>
      <c r="L3157" s="19">
        <f t="shared" si="867"/>
        <v>10000</v>
      </c>
      <c r="M3157" s="22" t="str">
        <f>TRIM(Data!$N3154)</f>
        <v>Strawberry Moon</v>
      </c>
      <c r="N3157" s="22" t="str">
        <f>TRIM(Data!$A3154)</f>
        <v>Strawberry Moon (H)</v>
      </c>
      <c r="O3157" s="23">
        <f>IF(Data!$B3154=0,"",Data!$B3154)</f>
        <v>2016</v>
      </c>
      <c r="P3157" s="19" t="str">
        <f>IF(Data!$C3154=0,"",Data!$C3154)</f>
        <v/>
      </c>
      <c r="Q3157" s="23" t="str">
        <f>IF($M3157="","",Data!$E3154)</f>
        <v>S</v>
      </c>
      <c r="R3157" s="23" t="str">
        <f t="shared" si="873"/>
        <v>S</v>
      </c>
      <c r="S3157" s="23" t="str">
        <f t="shared" si="874"/>
        <v>S</v>
      </c>
      <c r="T3157" s="19" t="str">
        <f>IF(Data!$F3154=0,"",Data!$F3154)</f>
        <v/>
      </c>
      <c r="U3157" s="19" t="str">
        <f>IF(Data!$G3154=0,"",Data!$G3154)</f>
        <v/>
      </c>
      <c r="V3157" s="19" t="str">
        <f>IF(Data!$D3154=0,"",Data!$D3154)</f>
        <v/>
      </c>
      <c r="W3157" s="19" t="str">
        <f>Data!$H3154</f>
        <v>NRH</v>
      </c>
      <c r="Y3157" s="41" t="e">
        <f t="shared" si="869"/>
        <v>#REF!</v>
      </c>
      <c r="Z3157" s="8">
        <f t="shared" si="875"/>
        <v>10000</v>
      </c>
      <c r="AA3157" s="8" t="str">
        <f t="shared" si="876"/>
        <v>Strawberry Moon</v>
      </c>
      <c r="AB3157" s="8" t="str">
        <f t="shared" si="877"/>
        <v>S</v>
      </c>
      <c r="AC3157" s="8" t="str">
        <f t="shared" si="878"/>
        <v/>
      </c>
      <c r="AD3157" s="8" t="str">
        <f t="shared" si="868"/>
        <v/>
      </c>
      <c r="AE3157" s="8" t="str">
        <f t="shared" si="879"/>
        <v/>
      </c>
      <c r="AF3157" s="5">
        <f t="shared" si="880"/>
        <v>2016</v>
      </c>
      <c r="AG3157" s="46">
        <v>3154</v>
      </c>
      <c r="AH3157" s="47" t="str">
        <f t="shared" si="870"/>
        <v/>
      </c>
      <c r="AI3157" s="48" t="str">
        <f t="shared" si="871"/>
        <v/>
      </c>
      <c r="AK3157" s="22" t="e">
        <f>TRIM(#REF!)</f>
        <v>#REF!</v>
      </c>
      <c r="AL3157" s="23" t="e">
        <f>IF(#REF!=0,"",#REF!)</f>
        <v>#REF!</v>
      </c>
      <c r="AM3157" s="19" t="e">
        <f>IF(#REF!=0,"",#REF!)</f>
        <v>#REF!</v>
      </c>
      <c r="AN3157" s="23" t="e">
        <f>IF($AK3157="","",#REF!)</f>
        <v>#REF!</v>
      </c>
      <c r="AO3157" s="23" t="e">
        <f t="shared" si="881"/>
        <v>#REF!</v>
      </c>
      <c r="AP3157" s="19" t="e">
        <f>IF(#REF!=0,"",#REF!)</f>
        <v>#REF!</v>
      </c>
      <c r="AQ3157" s="19" t="e">
        <f>IF(#REF!=0,"",#REF!)</f>
        <v>#REF!</v>
      </c>
      <c r="AR3157" s="19" t="e">
        <f>IF(#REF!=0,"",#REF!)</f>
        <v>#REF!</v>
      </c>
      <c r="AS3157" s="19" t="e">
        <f>#REF!</f>
        <v>#REF!</v>
      </c>
    </row>
    <row r="3158" spans="11:45" ht="19.5" thickTop="1" thickBot="1" x14ac:dyDescent="0.25">
      <c r="K3158" s="19" t="str">
        <f t="shared" si="872"/>
        <v/>
      </c>
      <c r="L3158" s="19">
        <f t="shared" ref="L3158:L3221" si="882">IF(ISERROR(SEARCH($B$2,M3158)),10000,IF(SEARCH($B$2,M3158)=1,SEARCH($B$2,M3158)+ROW()/100000,10000))</f>
        <v>10000</v>
      </c>
      <c r="M3158" s="22" t="str">
        <f>TRIM(Data!$N3155)</f>
        <v>Strawberry Swirl</v>
      </c>
      <c r="N3158" s="22" t="str">
        <f>TRIM(Data!$A3155)</f>
        <v>Strawberry Swirl</v>
      </c>
      <c r="O3158" s="23">
        <f>IF(Data!$B3155=0,"",Data!$B3155)</f>
        <v>1989</v>
      </c>
      <c r="P3158" s="19" t="str">
        <f>IF(Data!$C3155=0,"",Data!$C3155)</f>
        <v/>
      </c>
      <c r="Q3158" s="23" t="str">
        <f>IF($M3158="","",Data!$E3155)</f>
        <v>M-L</v>
      </c>
      <c r="R3158" s="23" t="str">
        <f t="shared" si="873"/>
        <v>M</v>
      </c>
      <c r="S3158" s="23" t="str">
        <f t="shared" si="874"/>
        <v>M</v>
      </c>
      <c r="T3158" s="19" t="str">
        <f>IF(Data!$F3155=0,"",Data!$F3155)</f>
        <v/>
      </c>
      <c r="U3158" s="19" t="str">
        <f>IF(Data!$G3155=0,"",Data!$G3155)</f>
        <v/>
      </c>
      <c r="V3158" s="19" t="str">
        <f>IF(Data!$D3155=0,"",Data!$D3155)</f>
        <v/>
      </c>
      <c r="W3158" s="19" t="str">
        <f>Data!$H3155</f>
        <v>Japonica</v>
      </c>
      <c r="Y3158" s="41" t="e">
        <f t="shared" si="869"/>
        <v>#REF!</v>
      </c>
      <c r="Z3158" s="8">
        <f t="shared" si="875"/>
        <v>10000</v>
      </c>
      <c r="AA3158" s="8" t="str">
        <f t="shared" si="876"/>
        <v>Strawberry Swirl</v>
      </c>
      <c r="AB3158" s="8" t="str">
        <f t="shared" si="877"/>
        <v>M</v>
      </c>
      <c r="AC3158" s="8" t="str">
        <f t="shared" si="878"/>
        <v/>
      </c>
      <c r="AD3158" s="8" t="str">
        <f t="shared" ref="AD3158:AD3221" si="883">U3158</f>
        <v/>
      </c>
      <c r="AE3158" s="8" t="str">
        <f t="shared" si="879"/>
        <v/>
      </c>
      <c r="AF3158" s="5">
        <f t="shared" si="880"/>
        <v>1989</v>
      </c>
      <c r="AG3158" s="46">
        <v>3155</v>
      </c>
      <c r="AH3158" s="47" t="str">
        <f t="shared" si="870"/>
        <v/>
      </c>
      <c r="AI3158" s="48" t="str">
        <f t="shared" si="871"/>
        <v/>
      </c>
      <c r="AK3158" s="22" t="e">
        <f>TRIM(#REF!)</f>
        <v>#REF!</v>
      </c>
      <c r="AL3158" s="23" t="e">
        <f>IF(#REF!=0,"",#REF!)</f>
        <v>#REF!</v>
      </c>
      <c r="AM3158" s="19" t="e">
        <f>IF(#REF!=0,"",#REF!)</f>
        <v>#REF!</v>
      </c>
      <c r="AN3158" s="23" t="e">
        <f>IF($AK3158="","",#REF!)</f>
        <v>#REF!</v>
      </c>
      <c r="AO3158" s="23" t="e">
        <f t="shared" si="881"/>
        <v>#REF!</v>
      </c>
      <c r="AP3158" s="19" t="e">
        <f>IF(#REF!=0,"",#REF!)</f>
        <v>#REF!</v>
      </c>
      <c r="AQ3158" s="19" t="e">
        <f>IF(#REF!=0,"",#REF!)</f>
        <v>#REF!</v>
      </c>
      <c r="AR3158" s="19" t="e">
        <f>IF(#REF!=0,"",#REF!)</f>
        <v>#REF!</v>
      </c>
      <c r="AS3158" s="19" t="e">
        <f>#REF!</f>
        <v>#REF!</v>
      </c>
    </row>
    <row r="3159" spans="11:45" ht="19.5" thickTop="1" thickBot="1" x14ac:dyDescent="0.25">
      <c r="K3159" s="19" t="str">
        <f t="shared" si="872"/>
        <v/>
      </c>
      <c r="L3159" s="19">
        <f t="shared" si="882"/>
        <v>10000</v>
      </c>
      <c r="M3159" s="22" t="str">
        <f>TRIM(Data!$N3156)</f>
        <v>Strawberry Vanilla</v>
      </c>
      <c r="N3159" s="22" t="str">
        <f>TRIM(Data!$A3156)</f>
        <v>Strawberry Vanilla</v>
      </c>
      <c r="O3159" s="23">
        <f>IF(Data!$B3156=0,"",Data!$B3156)</f>
        <v>2018</v>
      </c>
      <c r="P3159" s="19" t="str">
        <f>IF(Data!$C3156=0,"",Data!$C3156)</f>
        <v>1</v>
      </c>
      <c r="Q3159" s="23" t="str">
        <f>IF($M3159="","",Data!$E3156)</f>
        <v>M-L</v>
      </c>
      <c r="R3159" s="23" t="str">
        <f t="shared" si="873"/>
        <v>M</v>
      </c>
      <c r="S3159" s="23" t="str">
        <f t="shared" si="874"/>
        <v>M</v>
      </c>
      <c r="T3159" s="19" t="str">
        <f>IF(Data!$F3156=0,"",Data!$F3156)</f>
        <v/>
      </c>
      <c r="U3159" s="19" t="str">
        <f>IF(Data!$G3156=0,"",Data!$G3156)</f>
        <v/>
      </c>
      <c r="V3159" s="19" t="str">
        <f>IF(Data!$D3156=0,"",Data!$D3156)</f>
        <v/>
      </c>
      <c r="W3159" s="19" t="str">
        <f>Data!$H3156</f>
        <v>Japonica</v>
      </c>
      <c r="Y3159" s="41" t="e">
        <f t="shared" si="869"/>
        <v>#REF!</v>
      </c>
      <c r="Z3159" s="8">
        <f t="shared" si="875"/>
        <v>10000</v>
      </c>
      <c r="AA3159" s="8" t="str">
        <f t="shared" si="876"/>
        <v>Strawberry Vanilla</v>
      </c>
      <c r="AB3159" s="8" t="str">
        <f t="shared" si="877"/>
        <v>M</v>
      </c>
      <c r="AC3159" s="8" t="str">
        <f t="shared" si="878"/>
        <v/>
      </c>
      <c r="AD3159" s="8" t="str">
        <f t="shared" si="883"/>
        <v/>
      </c>
      <c r="AE3159" s="8" t="str">
        <f t="shared" si="879"/>
        <v/>
      </c>
      <c r="AF3159" s="5">
        <f t="shared" si="880"/>
        <v>2018</v>
      </c>
      <c r="AG3159" s="46">
        <v>3156</v>
      </c>
      <c r="AH3159" s="47" t="str">
        <f t="shared" si="870"/>
        <v/>
      </c>
      <c r="AI3159" s="48" t="str">
        <f t="shared" si="871"/>
        <v/>
      </c>
      <c r="AK3159" s="22" t="e">
        <f>TRIM(#REF!)</f>
        <v>#REF!</v>
      </c>
      <c r="AL3159" s="23" t="e">
        <f>IF(#REF!=0,"",#REF!)</f>
        <v>#REF!</v>
      </c>
      <c r="AM3159" s="19" t="e">
        <f>IF(#REF!=0,"",#REF!)</f>
        <v>#REF!</v>
      </c>
      <c r="AN3159" s="23" t="e">
        <f>IF($AK3159="","",#REF!)</f>
        <v>#REF!</v>
      </c>
      <c r="AO3159" s="23" t="e">
        <f t="shared" si="881"/>
        <v>#REF!</v>
      </c>
      <c r="AP3159" s="19" t="e">
        <f>IF(#REF!=0,"",#REF!)</f>
        <v>#REF!</v>
      </c>
      <c r="AQ3159" s="19" t="e">
        <f>IF(#REF!=0,"",#REF!)</f>
        <v>#REF!</v>
      </c>
      <c r="AR3159" s="19" t="e">
        <f>IF(#REF!=0,"",#REF!)</f>
        <v>#REF!</v>
      </c>
      <c r="AS3159" s="19" t="e">
        <f>#REF!</f>
        <v>#REF!</v>
      </c>
    </row>
    <row r="3160" spans="11:45" ht="19.5" thickTop="1" thickBot="1" x14ac:dyDescent="0.25">
      <c r="K3160" s="19" t="str">
        <f t="shared" si="872"/>
        <v/>
      </c>
      <c r="L3160" s="19">
        <f t="shared" si="882"/>
        <v>10000</v>
      </c>
      <c r="M3160" s="22" t="str">
        <f>TRIM(Data!$N3157)</f>
        <v>Strike It Rich</v>
      </c>
      <c r="N3160" s="22" t="str">
        <f>TRIM(Data!$A3157)</f>
        <v>Strike It Rich (R)</v>
      </c>
      <c r="O3160" s="23">
        <f>IF(Data!$B3157=0,"",Data!$B3157)</f>
        <v>1972</v>
      </c>
      <c r="P3160" s="19" t="str">
        <f>IF(Data!$C3157=0,"",Data!$C3157)</f>
        <v>1</v>
      </c>
      <c r="Q3160" s="23" t="str">
        <f>IF($M3160="","",Data!$E3157)</f>
        <v>VL</v>
      </c>
      <c r="R3160" s="23" t="str">
        <f t="shared" si="873"/>
        <v>VL</v>
      </c>
      <c r="S3160" s="23" t="str">
        <f t="shared" si="874"/>
        <v>VL</v>
      </c>
      <c r="T3160" s="19" t="str">
        <f>IF(Data!$F3157=0,"",Data!$F3157)</f>
        <v/>
      </c>
      <c r="U3160" s="19" t="str">
        <f>IF(Data!$G3157=0,"",Data!$G3157)</f>
        <v/>
      </c>
      <c r="V3160" s="19" t="str">
        <f>IF(Data!$D3157=0,"",Data!$D3157)</f>
        <v/>
      </c>
      <c r="W3160" s="19" t="str">
        <f>Data!$H3157</f>
        <v>Reticulata</v>
      </c>
      <c r="Y3160" s="41" t="e">
        <f t="shared" si="869"/>
        <v>#REF!</v>
      </c>
      <c r="Z3160" s="8">
        <f t="shared" si="875"/>
        <v>10000</v>
      </c>
      <c r="AA3160" s="8" t="str">
        <f t="shared" si="876"/>
        <v>Strike It Rich</v>
      </c>
      <c r="AB3160" s="8" t="str">
        <f t="shared" si="877"/>
        <v>VL</v>
      </c>
      <c r="AC3160" s="8" t="str">
        <f t="shared" si="878"/>
        <v/>
      </c>
      <c r="AD3160" s="8" t="str">
        <f t="shared" si="883"/>
        <v/>
      </c>
      <c r="AE3160" s="8" t="str">
        <f t="shared" si="879"/>
        <v/>
      </c>
      <c r="AF3160" s="5">
        <f t="shared" si="880"/>
        <v>1972</v>
      </c>
      <c r="AG3160" s="46">
        <v>3157</v>
      </c>
      <c r="AH3160" s="47" t="str">
        <f t="shared" si="870"/>
        <v/>
      </c>
      <c r="AI3160" s="48" t="str">
        <f t="shared" si="871"/>
        <v/>
      </c>
      <c r="AK3160" s="22" t="e">
        <f>TRIM(#REF!)</f>
        <v>#REF!</v>
      </c>
      <c r="AL3160" s="23" t="e">
        <f>IF(#REF!=0,"",#REF!)</f>
        <v>#REF!</v>
      </c>
      <c r="AM3160" s="19" t="e">
        <f>IF(#REF!=0,"",#REF!)</f>
        <v>#REF!</v>
      </c>
      <c r="AN3160" s="23" t="e">
        <f>IF($AK3160="","",#REF!)</f>
        <v>#REF!</v>
      </c>
      <c r="AO3160" s="23" t="e">
        <f t="shared" si="881"/>
        <v>#REF!</v>
      </c>
      <c r="AP3160" s="19" t="e">
        <f>IF(#REF!=0,"",#REF!)</f>
        <v>#REF!</v>
      </c>
      <c r="AQ3160" s="19" t="e">
        <f>IF(#REF!=0,"",#REF!)</f>
        <v>#REF!</v>
      </c>
      <c r="AR3160" s="19" t="e">
        <f>IF(#REF!=0,"",#REF!)</f>
        <v>#REF!</v>
      </c>
      <c r="AS3160" s="19" t="e">
        <f>#REF!</f>
        <v>#REF!</v>
      </c>
    </row>
    <row r="3161" spans="11:45" ht="19.5" thickTop="1" thickBot="1" x14ac:dyDescent="0.25">
      <c r="K3161" s="19" t="str">
        <f t="shared" si="872"/>
        <v/>
      </c>
      <c r="L3161" s="19">
        <f t="shared" si="882"/>
        <v>10000</v>
      </c>
      <c r="M3161" s="22" t="str">
        <f>TRIM(Data!$N3158)</f>
        <v>String of Pearls</v>
      </c>
      <c r="N3161" s="22" t="str">
        <f>TRIM(Data!$A3158)</f>
        <v>String of Pearls (H)</v>
      </c>
      <c r="O3161" s="23">
        <f>IF(Data!$B3158=0,"",Data!$B3158)</f>
        <v>1979</v>
      </c>
      <c r="P3161" s="19" t="str">
        <f>IF(Data!$C3158=0,"",Data!$C3158)</f>
        <v>1</v>
      </c>
      <c r="Q3161" s="23" t="str">
        <f>IF($M3161="","",Data!$E3158)</f>
        <v>M</v>
      </c>
      <c r="R3161" s="23" t="str">
        <f t="shared" si="873"/>
        <v>M</v>
      </c>
      <c r="S3161" s="23" t="str">
        <f t="shared" si="874"/>
        <v>M</v>
      </c>
      <c r="T3161" s="19" t="str">
        <f>IF(Data!$F3158=0,"",Data!$F3158)</f>
        <v/>
      </c>
      <c r="U3161" s="19" t="str">
        <f>IF(Data!$G3158=0,"",Data!$G3158)</f>
        <v>FD</v>
      </c>
      <c r="V3161" s="19" t="str">
        <f>IF(Data!$D3158=0,"",Data!$D3158)</f>
        <v/>
      </c>
      <c r="W3161" s="19" t="str">
        <f>Data!$H3158</f>
        <v>NRH</v>
      </c>
      <c r="Y3161" s="41" t="e">
        <f t="shared" si="869"/>
        <v>#REF!</v>
      </c>
      <c r="Z3161" s="8">
        <f t="shared" si="875"/>
        <v>10000</v>
      </c>
      <c r="AA3161" s="8" t="str">
        <f t="shared" si="876"/>
        <v>String of Pearls</v>
      </c>
      <c r="AB3161" s="8" t="str">
        <f t="shared" si="877"/>
        <v>M</v>
      </c>
      <c r="AC3161" s="8" t="str">
        <f t="shared" si="878"/>
        <v/>
      </c>
      <c r="AD3161" s="8" t="str">
        <f t="shared" si="883"/>
        <v>FD</v>
      </c>
      <c r="AE3161" s="8" t="str">
        <f t="shared" si="879"/>
        <v/>
      </c>
      <c r="AF3161" s="5">
        <f t="shared" si="880"/>
        <v>1979</v>
      </c>
      <c r="AG3161" s="46">
        <v>3158</v>
      </c>
      <c r="AH3161" s="47" t="str">
        <f t="shared" si="870"/>
        <v/>
      </c>
      <c r="AI3161" s="48" t="str">
        <f t="shared" si="871"/>
        <v/>
      </c>
      <c r="AK3161" s="22" t="e">
        <f>TRIM(#REF!)</f>
        <v>#REF!</v>
      </c>
      <c r="AL3161" s="23" t="e">
        <f>IF(#REF!=0,"",#REF!)</f>
        <v>#REF!</v>
      </c>
      <c r="AM3161" s="19" t="e">
        <f>IF(#REF!=0,"",#REF!)</f>
        <v>#REF!</v>
      </c>
      <c r="AN3161" s="23" t="e">
        <f>IF($AK3161="","",#REF!)</f>
        <v>#REF!</v>
      </c>
      <c r="AO3161" s="23" t="e">
        <f t="shared" si="881"/>
        <v>#REF!</v>
      </c>
      <c r="AP3161" s="19" t="e">
        <f>IF(#REF!=0,"",#REF!)</f>
        <v>#REF!</v>
      </c>
      <c r="AQ3161" s="19" t="e">
        <f>IF(#REF!=0,"",#REF!)</f>
        <v>#REF!</v>
      </c>
      <c r="AR3161" s="19" t="e">
        <f>IF(#REF!=0,"",#REF!)</f>
        <v>#REF!</v>
      </c>
      <c r="AS3161" s="19" t="e">
        <f>#REF!</f>
        <v>#REF!</v>
      </c>
    </row>
    <row r="3162" spans="11:45" ht="19.5" thickTop="1" thickBot="1" x14ac:dyDescent="0.25">
      <c r="K3162" s="19" t="str">
        <f t="shared" si="872"/>
        <v/>
      </c>
      <c r="L3162" s="19">
        <f t="shared" si="882"/>
        <v>10000</v>
      </c>
      <c r="M3162" s="22" t="str">
        <f>TRIM(Data!$N3159)</f>
        <v>Stuart Watson</v>
      </c>
      <c r="N3162" s="22" t="str">
        <f>TRIM(Data!$A3159)</f>
        <v>Stuart Watson (R)</v>
      </c>
      <c r="O3162" s="23">
        <f>IF(Data!$B3159=0,"",Data!$B3159)</f>
        <v>1981</v>
      </c>
      <c r="P3162" s="19" t="str">
        <f>IF(Data!$C3159=0,"",Data!$C3159)</f>
        <v/>
      </c>
      <c r="Q3162" s="23" t="str">
        <f>IF($M3162="","",Data!$E3159)</f>
        <v>L-VL</v>
      </c>
      <c r="R3162" s="23" t="str">
        <f t="shared" si="873"/>
        <v>L</v>
      </c>
      <c r="S3162" s="23" t="str">
        <f t="shared" si="874"/>
        <v>L</v>
      </c>
      <c r="T3162" s="19" t="str">
        <f>IF(Data!$F3159=0,"",Data!$F3159)</f>
        <v/>
      </c>
      <c r="U3162" s="19" t="str">
        <f>IF(Data!$G3159=0,"",Data!$G3159)</f>
        <v/>
      </c>
      <c r="V3162" s="19" t="str">
        <f>IF(Data!$D3159=0,"",Data!$D3159)</f>
        <v/>
      </c>
      <c r="W3162" s="19" t="str">
        <f>Data!$H3159</f>
        <v>Reticulata</v>
      </c>
      <c r="Y3162" s="41" t="e">
        <f t="shared" si="869"/>
        <v>#REF!</v>
      </c>
      <c r="Z3162" s="8">
        <f t="shared" si="875"/>
        <v>10000</v>
      </c>
      <c r="AA3162" s="8" t="str">
        <f t="shared" si="876"/>
        <v>Stuart Watson</v>
      </c>
      <c r="AB3162" s="8" t="str">
        <f t="shared" si="877"/>
        <v>L</v>
      </c>
      <c r="AC3162" s="8" t="str">
        <f t="shared" si="878"/>
        <v/>
      </c>
      <c r="AD3162" s="8" t="str">
        <f t="shared" si="883"/>
        <v/>
      </c>
      <c r="AE3162" s="8" t="str">
        <f t="shared" si="879"/>
        <v/>
      </c>
      <c r="AF3162" s="5">
        <f t="shared" si="880"/>
        <v>1981</v>
      </c>
      <c r="AG3162" s="46">
        <v>3159</v>
      </c>
      <c r="AH3162" s="47" t="str">
        <f t="shared" si="870"/>
        <v/>
      </c>
      <c r="AI3162" s="48" t="str">
        <f t="shared" si="871"/>
        <v/>
      </c>
      <c r="AK3162" s="22" t="e">
        <f>TRIM(#REF!)</f>
        <v>#REF!</v>
      </c>
      <c r="AL3162" s="23" t="e">
        <f>IF(#REF!=0,"",#REF!)</f>
        <v>#REF!</v>
      </c>
      <c r="AM3162" s="19" t="e">
        <f>IF(#REF!=0,"",#REF!)</f>
        <v>#REF!</v>
      </c>
      <c r="AN3162" s="23" t="e">
        <f>IF($AK3162="","",#REF!)</f>
        <v>#REF!</v>
      </c>
      <c r="AO3162" s="23" t="e">
        <f t="shared" si="881"/>
        <v>#REF!</v>
      </c>
      <c r="AP3162" s="19" t="e">
        <f>IF(#REF!=0,"",#REF!)</f>
        <v>#REF!</v>
      </c>
      <c r="AQ3162" s="19" t="e">
        <f>IF(#REF!=0,"",#REF!)</f>
        <v>#REF!</v>
      </c>
      <c r="AR3162" s="19" t="e">
        <f>IF(#REF!=0,"",#REF!)</f>
        <v>#REF!</v>
      </c>
      <c r="AS3162" s="19" t="e">
        <f>#REF!</f>
        <v>#REF!</v>
      </c>
    </row>
    <row r="3163" spans="11:45" ht="19.5" thickTop="1" thickBot="1" x14ac:dyDescent="0.25">
      <c r="K3163" s="19" t="str">
        <f t="shared" si="872"/>
        <v/>
      </c>
      <c r="L3163" s="19">
        <f t="shared" si="882"/>
        <v>10000</v>
      </c>
      <c r="M3163" s="22" t="str">
        <f>TRIM(Data!$N3160)</f>
        <v>Sudie Blanchard</v>
      </c>
      <c r="N3163" s="22" t="str">
        <f>TRIM(Data!$A3160)</f>
        <v>Sudie Blanchard</v>
      </c>
      <c r="O3163" s="23">
        <f>IF(Data!$B3160=0,"",Data!$B3160)</f>
        <v>1989</v>
      </c>
      <c r="P3163" s="19" t="str">
        <f>IF(Data!$C3160=0,"",Data!$C3160)</f>
        <v>1</v>
      </c>
      <c r="Q3163" s="23" t="str">
        <f>IF($M3163="","",Data!$E3160)</f>
        <v>L</v>
      </c>
      <c r="R3163" s="23" t="str">
        <f t="shared" si="873"/>
        <v>L</v>
      </c>
      <c r="S3163" s="23" t="str">
        <f t="shared" si="874"/>
        <v>L</v>
      </c>
      <c r="T3163" s="19" t="str">
        <f>IF(Data!$F3160=0,"",Data!$F3160)</f>
        <v>WHITE</v>
      </c>
      <c r="U3163" s="19" t="str">
        <f>IF(Data!$G3160=0,"",Data!$G3160)</f>
        <v/>
      </c>
      <c r="V3163" s="19" t="str">
        <f>IF(Data!$D3160=0,"",Data!$D3160)</f>
        <v/>
      </c>
      <c r="W3163" s="19" t="str">
        <f>Data!$H3160</f>
        <v>Japonica</v>
      </c>
      <c r="Y3163" s="41" t="e">
        <f t="shared" si="869"/>
        <v>#REF!</v>
      </c>
      <c r="Z3163" s="8">
        <f t="shared" si="875"/>
        <v>10000</v>
      </c>
      <c r="AA3163" s="8" t="str">
        <f t="shared" si="876"/>
        <v>Sudie Blanchard</v>
      </c>
      <c r="AB3163" s="8" t="str">
        <f t="shared" si="877"/>
        <v>L</v>
      </c>
      <c r="AC3163" s="8" t="str">
        <f t="shared" si="878"/>
        <v>WHITE</v>
      </c>
      <c r="AD3163" s="8" t="str">
        <f t="shared" si="883"/>
        <v/>
      </c>
      <c r="AE3163" s="8" t="str">
        <f t="shared" si="879"/>
        <v/>
      </c>
      <c r="AF3163" s="5">
        <f t="shared" si="880"/>
        <v>1989</v>
      </c>
      <c r="AG3163" s="46">
        <v>3160</v>
      </c>
      <c r="AH3163" s="47" t="str">
        <f t="shared" si="870"/>
        <v/>
      </c>
      <c r="AI3163" s="48" t="str">
        <f t="shared" si="871"/>
        <v/>
      </c>
      <c r="AK3163" s="22" t="e">
        <f>TRIM(#REF!)</f>
        <v>#REF!</v>
      </c>
      <c r="AL3163" s="23" t="e">
        <f>IF(#REF!=0,"",#REF!)</f>
        <v>#REF!</v>
      </c>
      <c r="AM3163" s="19" t="e">
        <f>IF(#REF!=0,"",#REF!)</f>
        <v>#REF!</v>
      </c>
      <c r="AN3163" s="23" t="e">
        <f>IF($AK3163="","",#REF!)</f>
        <v>#REF!</v>
      </c>
      <c r="AO3163" s="23" t="e">
        <f t="shared" si="881"/>
        <v>#REF!</v>
      </c>
      <c r="AP3163" s="19" t="e">
        <f>IF(#REF!=0,"",#REF!)</f>
        <v>#REF!</v>
      </c>
      <c r="AQ3163" s="19" t="e">
        <f>IF(#REF!=0,"",#REF!)</f>
        <v>#REF!</v>
      </c>
      <c r="AR3163" s="19" t="e">
        <f>IF(#REF!=0,"",#REF!)</f>
        <v>#REF!</v>
      </c>
      <c r="AS3163" s="19" t="e">
        <f>#REF!</f>
        <v>#REF!</v>
      </c>
    </row>
    <row r="3164" spans="11:45" ht="19.5" thickTop="1" thickBot="1" x14ac:dyDescent="0.25">
      <c r="K3164" s="19" t="str">
        <f t="shared" si="872"/>
        <v/>
      </c>
      <c r="L3164" s="19">
        <f t="shared" si="882"/>
        <v>10000</v>
      </c>
      <c r="M3164" s="22" t="str">
        <f>TRIM(Data!$N3161)</f>
        <v>Sue Green</v>
      </c>
      <c r="N3164" s="22" t="str">
        <f>TRIM(Data!$A3161)</f>
        <v>Sue Green</v>
      </c>
      <c r="O3164" s="23">
        <f>IF(Data!$B3161=0,"",Data!$B3161)</f>
        <v>1997</v>
      </c>
      <c r="P3164" s="19" t="str">
        <f>IF(Data!$C3161=0,"",Data!$C3161)</f>
        <v/>
      </c>
      <c r="Q3164" s="23" t="str">
        <f>IF($M3164="","",Data!$E3161)</f>
        <v>M-L</v>
      </c>
      <c r="R3164" s="23" t="str">
        <f t="shared" si="873"/>
        <v>M</v>
      </c>
      <c r="S3164" s="23" t="str">
        <f t="shared" si="874"/>
        <v>M</v>
      </c>
      <c r="T3164" s="19" t="str">
        <f>IF(Data!$F3161=0,"",Data!$F3161)</f>
        <v/>
      </c>
      <c r="U3164" s="19" t="str">
        <f>IF(Data!$G3161=0,"",Data!$G3161)</f>
        <v/>
      </c>
      <c r="V3164" s="19" t="str">
        <f>IF(Data!$D3161=0,"",Data!$D3161)</f>
        <v/>
      </c>
      <c r="W3164" s="19" t="str">
        <f>Data!$H3161</f>
        <v>Japonica</v>
      </c>
      <c r="Y3164" s="41" t="e">
        <f t="shared" si="869"/>
        <v>#REF!</v>
      </c>
      <c r="Z3164" s="8">
        <f t="shared" si="875"/>
        <v>10000</v>
      </c>
      <c r="AA3164" s="8" t="str">
        <f t="shared" si="876"/>
        <v>Sue Green</v>
      </c>
      <c r="AB3164" s="8" t="str">
        <f t="shared" si="877"/>
        <v>M</v>
      </c>
      <c r="AC3164" s="8" t="str">
        <f t="shared" si="878"/>
        <v/>
      </c>
      <c r="AD3164" s="8" t="str">
        <f t="shared" si="883"/>
        <v/>
      </c>
      <c r="AE3164" s="8" t="str">
        <f t="shared" si="879"/>
        <v/>
      </c>
      <c r="AF3164" s="5">
        <f t="shared" si="880"/>
        <v>1997</v>
      </c>
      <c r="AG3164" s="46">
        <v>3161</v>
      </c>
      <c r="AH3164" s="47" t="str">
        <f t="shared" si="870"/>
        <v/>
      </c>
      <c r="AI3164" s="48" t="str">
        <f t="shared" si="871"/>
        <v/>
      </c>
      <c r="AK3164" s="22" t="e">
        <f>TRIM(#REF!)</f>
        <v>#REF!</v>
      </c>
      <c r="AL3164" s="23" t="e">
        <f>IF(#REF!=0,"",#REF!)</f>
        <v>#REF!</v>
      </c>
      <c r="AM3164" s="19" t="e">
        <f>IF(#REF!=0,"",#REF!)</f>
        <v>#REF!</v>
      </c>
      <c r="AN3164" s="23" t="e">
        <f>IF($AK3164="","",#REF!)</f>
        <v>#REF!</v>
      </c>
      <c r="AO3164" s="23" t="e">
        <f t="shared" si="881"/>
        <v>#REF!</v>
      </c>
      <c r="AP3164" s="19" t="e">
        <f>IF(#REF!=0,"",#REF!)</f>
        <v>#REF!</v>
      </c>
      <c r="AQ3164" s="19" t="e">
        <f>IF(#REF!=0,"",#REF!)</f>
        <v>#REF!</v>
      </c>
      <c r="AR3164" s="19" t="e">
        <f>IF(#REF!=0,"",#REF!)</f>
        <v>#REF!</v>
      </c>
      <c r="AS3164" s="19" t="e">
        <f>#REF!</f>
        <v>#REF!</v>
      </c>
    </row>
    <row r="3165" spans="11:45" ht="19.5" thickTop="1" thickBot="1" x14ac:dyDescent="0.25">
      <c r="K3165" s="19" t="str">
        <f t="shared" si="872"/>
        <v/>
      </c>
      <c r="L3165" s="19">
        <f t="shared" si="882"/>
        <v>10000</v>
      </c>
      <c r="M3165" s="22" t="str">
        <f>TRIM(Data!$N3162)</f>
        <v>Sue Kendall</v>
      </c>
      <c r="N3165" s="22" t="str">
        <f>TRIM(Data!$A3162)</f>
        <v>Sue Kendall</v>
      </c>
      <c r="O3165" s="23">
        <f>IF(Data!$B3162=0,"",Data!$B3162)</f>
        <v>1998</v>
      </c>
      <c r="P3165" s="19" t="str">
        <f>IF(Data!$C3162=0,"",Data!$C3162)</f>
        <v>1</v>
      </c>
      <c r="Q3165" s="23" t="str">
        <f>IF($M3165="","",Data!$E3162)</f>
        <v>Min</v>
      </c>
      <c r="R3165" s="23" t="str">
        <f t="shared" si="873"/>
        <v>Min</v>
      </c>
      <c r="S3165" s="23" t="str">
        <f t="shared" si="874"/>
        <v>Min</v>
      </c>
      <c r="T3165" s="19" t="str">
        <f>IF(Data!$F3162=0,"",Data!$F3162)</f>
        <v/>
      </c>
      <c r="U3165" s="19" t="str">
        <f>IF(Data!$G3162=0,"",Data!$G3162)</f>
        <v>FD</v>
      </c>
      <c r="V3165" s="19" t="str">
        <f>IF(Data!$D3162=0,"",Data!$D3162)</f>
        <v/>
      </c>
      <c r="W3165" s="19" t="str">
        <f>Data!$H3162</f>
        <v>Japonica</v>
      </c>
      <c r="Y3165" s="41" t="e">
        <f t="shared" si="869"/>
        <v>#REF!</v>
      </c>
      <c r="Z3165" s="8">
        <f t="shared" si="875"/>
        <v>10000</v>
      </c>
      <c r="AA3165" s="8" t="str">
        <f t="shared" si="876"/>
        <v>Sue Kendall</v>
      </c>
      <c r="AB3165" s="8" t="str">
        <f t="shared" si="877"/>
        <v>Min</v>
      </c>
      <c r="AC3165" s="8" t="str">
        <f t="shared" si="878"/>
        <v/>
      </c>
      <c r="AD3165" s="8" t="str">
        <f t="shared" si="883"/>
        <v>FD</v>
      </c>
      <c r="AE3165" s="8" t="str">
        <f t="shared" si="879"/>
        <v/>
      </c>
      <c r="AF3165" s="5">
        <f t="shared" si="880"/>
        <v>1998</v>
      </c>
      <c r="AG3165" s="46">
        <v>3162</v>
      </c>
      <c r="AH3165" s="47" t="str">
        <f t="shared" si="870"/>
        <v/>
      </c>
      <c r="AI3165" s="48" t="str">
        <f t="shared" si="871"/>
        <v/>
      </c>
      <c r="AK3165" s="22" t="e">
        <f>TRIM(#REF!)</f>
        <v>#REF!</v>
      </c>
      <c r="AL3165" s="23" t="e">
        <f>IF(#REF!=0,"",#REF!)</f>
        <v>#REF!</v>
      </c>
      <c r="AM3165" s="19" t="e">
        <f>IF(#REF!=0,"",#REF!)</f>
        <v>#REF!</v>
      </c>
      <c r="AN3165" s="23" t="e">
        <f>IF($AK3165="","",#REF!)</f>
        <v>#REF!</v>
      </c>
      <c r="AO3165" s="23" t="e">
        <f t="shared" si="881"/>
        <v>#REF!</v>
      </c>
      <c r="AP3165" s="19" t="e">
        <f>IF(#REF!=0,"",#REF!)</f>
        <v>#REF!</v>
      </c>
      <c r="AQ3165" s="19" t="e">
        <f>IF(#REF!=0,"",#REF!)</f>
        <v>#REF!</v>
      </c>
      <c r="AR3165" s="19" t="e">
        <f>IF(#REF!=0,"",#REF!)</f>
        <v>#REF!</v>
      </c>
      <c r="AS3165" s="19" t="e">
        <f>#REF!</f>
        <v>#REF!</v>
      </c>
    </row>
    <row r="3166" spans="11:45" ht="19.5" thickTop="1" thickBot="1" x14ac:dyDescent="0.25">
      <c r="K3166" s="19" t="str">
        <f t="shared" si="872"/>
        <v/>
      </c>
      <c r="L3166" s="19">
        <f t="shared" si="882"/>
        <v>10000</v>
      </c>
      <c r="M3166" s="22" t="str">
        <f>TRIM(Data!$N3163)</f>
        <v>Sugar Babe</v>
      </c>
      <c r="N3166" s="22" t="str">
        <f>TRIM(Data!$A3163)</f>
        <v>Sugar Babe</v>
      </c>
      <c r="O3166" s="23">
        <f>IF(Data!$B3163=0,"",Data!$B3163)</f>
        <v>1959</v>
      </c>
      <c r="P3166" s="19" t="str">
        <f>IF(Data!$C3163=0,"",Data!$C3163)</f>
        <v>1</v>
      </c>
      <c r="Q3166" s="23" t="str">
        <f>IF($M3166="","",Data!$E3163)</f>
        <v>Min</v>
      </c>
      <c r="R3166" s="23" t="str">
        <f t="shared" si="873"/>
        <v>Min</v>
      </c>
      <c r="S3166" s="23" t="str">
        <f t="shared" si="874"/>
        <v>Min</v>
      </c>
      <c r="T3166" s="19" t="str">
        <f>IF(Data!$F3163=0,"",Data!$F3163)</f>
        <v/>
      </c>
      <c r="U3166" s="19" t="str">
        <f>IF(Data!$G3163=0,"",Data!$G3163)</f>
        <v>FD</v>
      </c>
      <c r="V3166" s="19" t="str">
        <f>IF(Data!$D3163=0,"",Data!$D3163)</f>
        <v/>
      </c>
      <c r="W3166" s="19" t="str">
        <f>Data!$H3163</f>
        <v>Japonica</v>
      </c>
      <c r="Y3166" s="41" t="e">
        <f t="shared" si="869"/>
        <v>#REF!</v>
      </c>
      <c r="Z3166" s="8">
        <f t="shared" si="875"/>
        <v>10000</v>
      </c>
      <c r="AA3166" s="8" t="str">
        <f t="shared" si="876"/>
        <v>Sugar Babe</v>
      </c>
      <c r="AB3166" s="8" t="str">
        <f t="shared" si="877"/>
        <v>Min</v>
      </c>
      <c r="AC3166" s="8" t="str">
        <f t="shared" si="878"/>
        <v/>
      </c>
      <c r="AD3166" s="8" t="str">
        <f t="shared" si="883"/>
        <v>FD</v>
      </c>
      <c r="AE3166" s="8" t="str">
        <f t="shared" si="879"/>
        <v/>
      </c>
      <c r="AF3166" s="5">
        <f t="shared" si="880"/>
        <v>1959</v>
      </c>
      <c r="AG3166" s="46">
        <v>3163</v>
      </c>
      <c r="AH3166" s="47" t="str">
        <f t="shared" si="870"/>
        <v/>
      </c>
      <c r="AI3166" s="48" t="str">
        <f t="shared" si="871"/>
        <v/>
      </c>
      <c r="AK3166" s="22" t="e">
        <f>TRIM(#REF!)</f>
        <v>#REF!</v>
      </c>
      <c r="AL3166" s="23" t="e">
        <f>IF(#REF!=0,"",#REF!)</f>
        <v>#REF!</v>
      </c>
      <c r="AM3166" s="19" t="e">
        <f>IF(#REF!=0,"",#REF!)</f>
        <v>#REF!</v>
      </c>
      <c r="AN3166" s="23" t="e">
        <f>IF($AK3166="","",#REF!)</f>
        <v>#REF!</v>
      </c>
      <c r="AO3166" s="23" t="e">
        <f t="shared" si="881"/>
        <v>#REF!</v>
      </c>
      <c r="AP3166" s="19" t="e">
        <f>IF(#REF!=0,"",#REF!)</f>
        <v>#REF!</v>
      </c>
      <c r="AQ3166" s="19" t="e">
        <f>IF(#REF!=0,"",#REF!)</f>
        <v>#REF!</v>
      </c>
      <c r="AR3166" s="19" t="e">
        <f>IF(#REF!=0,"",#REF!)</f>
        <v>#REF!</v>
      </c>
      <c r="AS3166" s="19" t="e">
        <f>#REF!</f>
        <v>#REF!</v>
      </c>
    </row>
    <row r="3167" spans="11:45" ht="19.5" thickTop="1" thickBot="1" x14ac:dyDescent="0.25">
      <c r="K3167" s="19" t="str">
        <f t="shared" si="872"/>
        <v/>
      </c>
      <c r="L3167" s="19">
        <f t="shared" si="882"/>
        <v>10000</v>
      </c>
      <c r="M3167" s="22" t="str">
        <f>TRIM(Data!$N3164)</f>
        <v>Sugar Daddy</v>
      </c>
      <c r="N3167" s="22" t="str">
        <f>TRIM(Data!$A3164)</f>
        <v>Sugar Daddy</v>
      </c>
      <c r="O3167" s="23">
        <f>IF(Data!$B3164=0,"",Data!$B3164)</f>
        <v>1968</v>
      </c>
      <c r="P3167" s="19" t="str">
        <f>IF(Data!$C3164=0,"",Data!$C3164)</f>
        <v/>
      </c>
      <c r="Q3167" s="23" t="str">
        <f>IF($M3167="","",Data!$E3164)</f>
        <v>L</v>
      </c>
      <c r="R3167" s="23" t="str">
        <f t="shared" si="873"/>
        <v>L</v>
      </c>
      <c r="S3167" s="23" t="str">
        <f t="shared" si="874"/>
        <v>L</v>
      </c>
      <c r="T3167" s="19" t="str">
        <f>IF(Data!$F3164=0,"",Data!$F3164)</f>
        <v/>
      </c>
      <c r="U3167" s="19" t="str">
        <f>IF(Data!$G3164=0,"",Data!$G3164)</f>
        <v/>
      </c>
      <c r="V3167" s="19" t="str">
        <f>IF(Data!$D3164=0,"",Data!$D3164)</f>
        <v/>
      </c>
      <c r="W3167" s="19" t="str">
        <f>Data!$H3164</f>
        <v>Japonica</v>
      </c>
      <c r="Y3167" s="41" t="e">
        <f t="shared" si="869"/>
        <v>#REF!</v>
      </c>
      <c r="Z3167" s="8">
        <f t="shared" si="875"/>
        <v>10000</v>
      </c>
      <c r="AA3167" s="8" t="str">
        <f t="shared" si="876"/>
        <v>Sugar Daddy</v>
      </c>
      <c r="AB3167" s="8" t="str">
        <f t="shared" si="877"/>
        <v>L</v>
      </c>
      <c r="AC3167" s="8" t="str">
        <f t="shared" si="878"/>
        <v/>
      </c>
      <c r="AD3167" s="8" t="str">
        <f t="shared" si="883"/>
        <v/>
      </c>
      <c r="AE3167" s="8" t="str">
        <f t="shared" si="879"/>
        <v/>
      </c>
      <c r="AF3167" s="5">
        <f t="shared" si="880"/>
        <v>1968</v>
      </c>
      <c r="AG3167" s="46">
        <v>3164</v>
      </c>
      <c r="AH3167" s="47" t="str">
        <f t="shared" si="870"/>
        <v/>
      </c>
      <c r="AI3167" s="48" t="str">
        <f t="shared" si="871"/>
        <v/>
      </c>
      <c r="AK3167" s="22" t="e">
        <f>TRIM(#REF!)</f>
        <v>#REF!</v>
      </c>
      <c r="AL3167" s="23" t="e">
        <f>IF(#REF!=0,"",#REF!)</f>
        <v>#REF!</v>
      </c>
      <c r="AM3167" s="19" t="e">
        <f>IF(#REF!=0,"",#REF!)</f>
        <v>#REF!</v>
      </c>
      <c r="AN3167" s="23" t="e">
        <f>IF($AK3167="","",#REF!)</f>
        <v>#REF!</v>
      </c>
      <c r="AO3167" s="23" t="e">
        <f t="shared" si="881"/>
        <v>#REF!</v>
      </c>
      <c r="AP3167" s="19" t="e">
        <f>IF(#REF!=0,"",#REF!)</f>
        <v>#REF!</v>
      </c>
      <c r="AQ3167" s="19" t="e">
        <f>IF(#REF!=0,"",#REF!)</f>
        <v>#REF!</v>
      </c>
      <c r="AR3167" s="19" t="e">
        <f>IF(#REF!=0,"",#REF!)</f>
        <v>#REF!</v>
      </c>
      <c r="AS3167" s="19" t="e">
        <f>#REF!</f>
        <v>#REF!</v>
      </c>
    </row>
    <row r="3168" spans="11:45" ht="19.5" thickTop="1" thickBot="1" x14ac:dyDescent="0.25">
      <c r="K3168" s="19" t="str">
        <f t="shared" si="872"/>
        <v/>
      </c>
      <c r="L3168" s="19">
        <f t="shared" si="882"/>
        <v>10000</v>
      </c>
      <c r="M3168" s="22" t="str">
        <f>TRIM(Data!$N3165)</f>
        <v>Sugar Plum Fairy</v>
      </c>
      <c r="N3168" s="22" t="str">
        <f>TRIM(Data!$A3165)</f>
        <v>Sugar Plum Fairy</v>
      </c>
      <c r="O3168" s="23">
        <f>IF(Data!$B3165=0,"",Data!$B3165)</f>
        <v>2018</v>
      </c>
      <c r="P3168" s="19" t="str">
        <f>IF(Data!$C3165=0,"",Data!$C3165)</f>
        <v>1</v>
      </c>
      <c r="Q3168" s="23" t="str">
        <f>IF($M3168="","",Data!$E3165)</f>
        <v>Min</v>
      </c>
      <c r="R3168" s="23" t="str">
        <f t="shared" si="873"/>
        <v>Min</v>
      </c>
      <c r="S3168" s="23" t="str">
        <f t="shared" si="874"/>
        <v>Min</v>
      </c>
      <c r="T3168" s="19" t="str">
        <f>IF(Data!$F3165=0,"",Data!$F3165)</f>
        <v/>
      </c>
      <c r="U3168" s="19" t="str">
        <f>IF(Data!$G3165=0,"",Data!$G3165)</f>
        <v>FD</v>
      </c>
      <c r="V3168" s="19" t="str">
        <f>IF(Data!$D3165=0,"",Data!$D3165)</f>
        <v/>
      </c>
      <c r="W3168" s="19" t="str">
        <f>Data!$H3165</f>
        <v>Japonica</v>
      </c>
      <c r="Y3168" s="41" t="e">
        <f t="shared" si="869"/>
        <v>#REF!</v>
      </c>
      <c r="Z3168" s="8">
        <f t="shared" si="875"/>
        <v>10000</v>
      </c>
      <c r="AA3168" s="8" t="str">
        <f t="shared" si="876"/>
        <v>Sugar Plum Fairy</v>
      </c>
      <c r="AB3168" s="8" t="str">
        <f t="shared" si="877"/>
        <v>Min</v>
      </c>
      <c r="AC3168" s="8" t="str">
        <f t="shared" si="878"/>
        <v/>
      </c>
      <c r="AD3168" s="8" t="str">
        <f t="shared" si="883"/>
        <v>FD</v>
      </c>
      <c r="AE3168" s="8" t="str">
        <f t="shared" si="879"/>
        <v/>
      </c>
      <c r="AF3168" s="5">
        <f t="shared" si="880"/>
        <v>2018</v>
      </c>
      <c r="AG3168" s="46">
        <v>3165</v>
      </c>
      <c r="AH3168" s="47" t="str">
        <f t="shared" si="870"/>
        <v/>
      </c>
      <c r="AI3168" s="48" t="str">
        <f t="shared" si="871"/>
        <v/>
      </c>
      <c r="AK3168" s="22" t="e">
        <f>TRIM(#REF!)</f>
        <v>#REF!</v>
      </c>
      <c r="AL3168" s="23" t="e">
        <f>IF(#REF!=0,"",#REF!)</f>
        <v>#REF!</v>
      </c>
      <c r="AM3168" s="19" t="e">
        <f>IF(#REF!=0,"",#REF!)</f>
        <v>#REF!</v>
      </c>
      <c r="AN3168" s="23" t="e">
        <f>IF($AK3168="","",#REF!)</f>
        <v>#REF!</v>
      </c>
      <c r="AO3168" s="23" t="e">
        <f t="shared" si="881"/>
        <v>#REF!</v>
      </c>
      <c r="AP3168" s="19" t="e">
        <f>IF(#REF!=0,"",#REF!)</f>
        <v>#REF!</v>
      </c>
      <c r="AQ3168" s="19" t="e">
        <f>IF(#REF!=0,"",#REF!)</f>
        <v>#REF!</v>
      </c>
      <c r="AR3168" s="19" t="e">
        <f>IF(#REF!=0,"",#REF!)</f>
        <v>#REF!</v>
      </c>
      <c r="AS3168" s="19" t="e">
        <f>#REF!</f>
        <v>#REF!</v>
      </c>
    </row>
    <row r="3169" spans="11:45" ht="19.5" thickTop="1" thickBot="1" x14ac:dyDescent="0.25">
      <c r="K3169" s="19" t="str">
        <f t="shared" si="872"/>
        <v/>
      </c>
      <c r="L3169" s="19">
        <f t="shared" si="882"/>
        <v>10000</v>
      </c>
      <c r="M3169" s="22" t="str">
        <f>TRIM(Data!$N3166)</f>
        <v>Sukiya</v>
      </c>
      <c r="N3169" s="22" t="str">
        <f>TRIM(Data!$A3166)</f>
        <v>Sukiya (Wabisuke)</v>
      </c>
      <c r="O3169" s="23" t="str">
        <f>IF(Data!$B3166=0,"",Data!$B3166)</f>
        <v/>
      </c>
      <c r="P3169" s="19" t="str">
        <f>IF(Data!$C3166=0,"",Data!$C3166)</f>
        <v>1</v>
      </c>
      <c r="Q3169" s="23" t="str">
        <f>IF($M3169="","",Data!$E3166)</f>
        <v>S</v>
      </c>
      <c r="R3169" s="23" t="str">
        <f t="shared" si="873"/>
        <v>S</v>
      </c>
      <c r="S3169" s="23" t="str">
        <f t="shared" si="874"/>
        <v>S</v>
      </c>
      <c r="T3169" s="19" t="str">
        <f>IF(Data!$F3166=0,"",Data!$F3166)</f>
        <v/>
      </c>
      <c r="U3169" s="19" t="str">
        <f>IF(Data!$G3166=0,"",Data!$G3166)</f>
        <v/>
      </c>
      <c r="V3169" s="19" t="str">
        <f>IF(Data!$D3166=0,"",Data!$D3166)</f>
        <v/>
      </c>
      <c r="W3169" s="19" t="str">
        <f>Data!$H3166</f>
        <v>Specie</v>
      </c>
      <c r="Y3169" s="41" t="e">
        <f t="shared" si="869"/>
        <v>#REF!</v>
      </c>
      <c r="Z3169" s="8">
        <f t="shared" si="875"/>
        <v>10000</v>
      </c>
      <c r="AA3169" s="8" t="str">
        <f t="shared" si="876"/>
        <v>Sukiya</v>
      </c>
      <c r="AB3169" s="8" t="str">
        <f t="shared" si="877"/>
        <v>S</v>
      </c>
      <c r="AC3169" s="8" t="str">
        <f t="shared" si="878"/>
        <v/>
      </c>
      <c r="AD3169" s="8" t="str">
        <f t="shared" si="883"/>
        <v/>
      </c>
      <c r="AE3169" s="8" t="str">
        <f t="shared" si="879"/>
        <v/>
      </c>
      <c r="AF3169" s="5" t="str">
        <f t="shared" si="880"/>
        <v/>
      </c>
      <c r="AG3169" s="46">
        <v>3166</v>
      </c>
      <c r="AH3169" s="47" t="str">
        <f t="shared" si="870"/>
        <v/>
      </c>
      <c r="AI3169" s="48" t="str">
        <f t="shared" si="871"/>
        <v/>
      </c>
      <c r="AK3169" s="22" t="e">
        <f>TRIM(#REF!)</f>
        <v>#REF!</v>
      </c>
      <c r="AL3169" s="23" t="e">
        <f>IF(#REF!=0,"",#REF!)</f>
        <v>#REF!</v>
      </c>
      <c r="AM3169" s="19" t="e">
        <f>IF(#REF!=0,"",#REF!)</f>
        <v>#REF!</v>
      </c>
      <c r="AN3169" s="23" t="e">
        <f>IF($AK3169="","",#REF!)</f>
        <v>#REF!</v>
      </c>
      <c r="AO3169" s="23" t="e">
        <f t="shared" si="881"/>
        <v>#REF!</v>
      </c>
      <c r="AP3169" s="19" t="e">
        <f>IF(#REF!=0,"",#REF!)</f>
        <v>#REF!</v>
      </c>
      <c r="AQ3169" s="19" t="e">
        <f>IF(#REF!=0,"",#REF!)</f>
        <v>#REF!</v>
      </c>
      <c r="AR3169" s="19" t="e">
        <f>IF(#REF!=0,"",#REF!)</f>
        <v>#REF!</v>
      </c>
      <c r="AS3169" s="19" t="e">
        <f>#REF!</f>
        <v>#REF!</v>
      </c>
    </row>
    <row r="3170" spans="11:45" ht="19.5" thickTop="1" thickBot="1" x14ac:dyDescent="0.25">
      <c r="K3170" s="19" t="str">
        <f t="shared" si="872"/>
        <v/>
      </c>
      <c r="L3170" s="19">
        <f t="shared" si="882"/>
        <v>10000</v>
      </c>
      <c r="M3170" s="22" t="str">
        <f>TRIM(Data!$N3167)</f>
        <v>Sultana</v>
      </c>
      <c r="N3170" s="22" t="str">
        <f>TRIM(Data!$A3167)</f>
        <v>Sultana</v>
      </c>
      <c r="O3170" s="23">
        <f>IF(Data!$B3167=0,"",Data!$B3167)</f>
        <v>1955</v>
      </c>
      <c r="P3170" s="19" t="str">
        <f>IF(Data!$C3167=0,"",Data!$C3167)</f>
        <v>1</v>
      </c>
      <c r="Q3170" s="23" t="str">
        <f>IF($M3170="","",Data!$E3167)</f>
        <v>L-VL</v>
      </c>
      <c r="R3170" s="23" t="str">
        <f t="shared" si="873"/>
        <v>L</v>
      </c>
      <c r="S3170" s="23" t="str">
        <f t="shared" si="874"/>
        <v>L</v>
      </c>
      <c r="T3170" s="19" t="str">
        <f>IF(Data!$F3167=0,"",Data!$F3167)</f>
        <v/>
      </c>
      <c r="U3170" s="19" t="str">
        <f>IF(Data!$G3167=0,"",Data!$G3167)</f>
        <v/>
      </c>
      <c r="V3170" s="19" t="str">
        <f>IF(Data!$D3167=0,"",Data!$D3167)</f>
        <v/>
      </c>
      <c r="W3170" s="19" t="str">
        <f>Data!$H3167</f>
        <v>Japonica</v>
      </c>
      <c r="Y3170" s="41" t="e">
        <f t="shared" si="869"/>
        <v>#REF!</v>
      </c>
      <c r="Z3170" s="8">
        <f t="shared" si="875"/>
        <v>10000</v>
      </c>
      <c r="AA3170" s="8" t="str">
        <f t="shared" si="876"/>
        <v>Sultana</v>
      </c>
      <c r="AB3170" s="8" t="str">
        <f t="shared" si="877"/>
        <v>L</v>
      </c>
      <c r="AC3170" s="8" t="str">
        <f t="shared" si="878"/>
        <v/>
      </c>
      <c r="AD3170" s="8" t="str">
        <f t="shared" si="883"/>
        <v/>
      </c>
      <c r="AE3170" s="8" t="str">
        <f t="shared" si="879"/>
        <v/>
      </c>
      <c r="AF3170" s="5">
        <f t="shared" si="880"/>
        <v>1955</v>
      </c>
      <c r="AG3170" s="46">
        <v>3167</v>
      </c>
      <c r="AH3170" s="47" t="str">
        <f t="shared" si="870"/>
        <v/>
      </c>
      <c r="AI3170" s="48" t="str">
        <f t="shared" si="871"/>
        <v/>
      </c>
      <c r="AK3170" s="22" t="e">
        <f>TRIM(#REF!)</f>
        <v>#REF!</v>
      </c>
      <c r="AL3170" s="23" t="e">
        <f>IF(#REF!=0,"",#REF!)</f>
        <v>#REF!</v>
      </c>
      <c r="AM3170" s="19" t="e">
        <f>IF(#REF!=0,"",#REF!)</f>
        <v>#REF!</v>
      </c>
      <c r="AN3170" s="23" t="e">
        <f>IF($AK3170="","",#REF!)</f>
        <v>#REF!</v>
      </c>
      <c r="AO3170" s="23" t="e">
        <f t="shared" si="881"/>
        <v>#REF!</v>
      </c>
      <c r="AP3170" s="19" t="e">
        <f>IF(#REF!=0,"",#REF!)</f>
        <v>#REF!</v>
      </c>
      <c r="AQ3170" s="19" t="e">
        <f>IF(#REF!=0,"",#REF!)</f>
        <v>#REF!</v>
      </c>
      <c r="AR3170" s="19" t="e">
        <f>IF(#REF!=0,"",#REF!)</f>
        <v>#REF!</v>
      </c>
      <c r="AS3170" s="19" t="e">
        <f>#REF!</f>
        <v>#REF!</v>
      </c>
    </row>
    <row r="3171" spans="11:45" ht="19.5" thickTop="1" thickBot="1" x14ac:dyDescent="0.25">
      <c r="K3171" s="19" t="str">
        <f t="shared" si="872"/>
        <v/>
      </c>
      <c r="L3171" s="19">
        <f t="shared" si="882"/>
        <v>10000</v>
      </c>
      <c r="M3171" s="22" t="str">
        <f>TRIM(Data!$N3168)</f>
        <v>Summer Pearl</v>
      </c>
      <c r="N3171" s="22" t="str">
        <f>TRIM(Data!$A3168)</f>
        <v>Summer Pearl</v>
      </c>
      <c r="O3171" s="23">
        <f>IF(Data!$B3168=0,"",Data!$B3168)</f>
        <v>2013</v>
      </c>
      <c r="P3171" s="19" t="str">
        <f>IF(Data!$C3168=0,"",Data!$C3168)</f>
        <v>1</v>
      </c>
      <c r="Q3171" s="23" t="str">
        <f>IF($M3171="","",Data!$E3168)</f>
        <v>S-M</v>
      </c>
      <c r="R3171" s="23" t="str">
        <f t="shared" si="873"/>
        <v>S</v>
      </c>
      <c r="S3171" s="23" t="str">
        <f t="shared" si="874"/>
        <v>S</v>
      </c>
      <c r="T3171" s="19" t="str">
        <f>IF(Data!$F3168=0,"",Data!$F3168)</f>
        <v/>
      </c>
      <c r="U3171" s="19" t="str">
        <f>IF(Data!$G3168=0,"",Data!$G3168)</f>
        <v/>
      </c>
      <c r="V3171" s="19" t="str">
        <f>IF(Data!$D3168=0,"",Data!$D3168)</f>
        <v/>
      </c>
      <c r="W3171" s="19" t="str">
        <f>Data!$H3168</f>
        <v>Japonica</v>
      </c>
      <c r="Y3171" s="41" t="e">
        <f t="shared" si="869"/>
        <v>#REF!</v>
      </c>
      <c r="Z3171" s="8">
        <f t="shared" si="875"/>
        <v>10000</v>
      </c>
      <c r="AA3171" s="8" t="str">
        <f t="shared" si="876"/>
        <v>Summer Pearl</v>
      </c>
      <c r="AB3171" s="8" t="str">
        <f t="shared" si="877"/>
        <v>S</v>
      </c>
      <c r="AC3171" s="8" t="str">
        <f t="shared" si="878"/>
        <v/>
      </c>
      <c r="AD3171" s="8" t="str">
        <f t="shared" si="883"/>
        <v/>
      </c>
      <c r="AE3171" s="8" t="str">
        <f t="shared" si="879"/>
        <v/>
      </c>
      <c r="AF3171" s="5">
        <f t="shared" si="880"/>
        <v>2013</v>
      </c>
      <c r="AG3171" s="46">
        <v>3168</v>
      </c>
      <c r="AH3171" s="47" t="str">
        <f t="shared" si="870"/>
        <v/>
      </c>
      <c r="AI3171" s="48" t="str">
        <f t="shared" si="871"/>
        <v/>
      </c>
      <c r="AK3171" s="22" t="e">
        <f>TRIM(#REF!)</f>
        <v>#REF!</v>
      </c>
      <c r="AL3171" s="23" t="e">
        <f>IF(#REF!=0,"",#REF!)</f>
        <v>#REF!</v>
      </c>
      <c r="AM3171" s="19" t="e">
        <f>IF(#REF!=0,"",#REF!)</f>
        <v>#REF!</v>
      </c>
      <c r="AN3171" s="23" t="e">
        <f>IF($AK3171="","",#REF!)</f>
        <v>#REF!</v>
      </c>
      <c r="AO3171" s="23" t="e">
        <f t="shared" si="881"/>
        <v>#REF!</v>
      </c>
      <c r="AP3171" s="19" t="e">
        <f>IF(#REF!=0,"",#REF!)</f>
        <v>#REF!</v>
      </c>
      <c r="AQ3171" s="19" t="e">
        <f>IF(#REF!=0,"",#REF!)</f>
        <v>#REF!</v>
      </c>
      <c r="AR3171" s="19" t="e">
        <f>IF(#REF!=0,"",#REF!)</f>
        <v>#REF!</v>
      </c>
      <c r="AS3171" s="19" t="e">
        <f>#REF!</f>
        <v>#REF!</v>
      </c>
    </row>
    <row r="3172" spans="11:45" ht="19.5" thickTop="1" thickBot="1" x14ac:dyDescent="0.25">
      <c r="K3172" s="19" t="str">
        <f t="shared" si="872"/>
        <v/>
      </c>
      <c r="L3172" s="19">
        <f t="shared" si="882"/>
        <v>10000</v>
      </c>
      <c r="M3172" s="22" t="str">
        <f>TRIM(Data!$N3169)</f>
        <v>Summer Wind 'n Waves</v>
      </c>
      <c r="N3172" s="22" t="str">
        <f>TRIM(Data!$A3169)</f>
        <v>Summer Wind 'n Waves (H)</v>
      </c>
      <c r="O3172" s="23">
        <f>IF(Data!$B3169=0,"",Data!$B3169)</f>
        <v>2021</v>
      </c>
      <c r="P3172" s="19" t="str">
        <f>IF(Data!$C3169=0,"",Data!$C3169)</f>
        <v>1</v>
      </c>
      <c r="Q3172" s="23" t="str">
        <f>IF($M3172="","",Data!$E3169)</f>
        <v>L</v>
      </c>
      <c r="R3172" s="23" t="str">
        <f t="shared" si="873"/>
        <v>L</v>
      </c>
      <c r="S3172" s="23" t="str">
        <f t="shared" si="874"/>
        <v>L</v>
      </c>
      <c r="T3172" s="19" t="str">
        <f>IF(Data!$F3169=0,"",Data!$F3169)</f>
        <v/>
      </c>
      <c r="U3172" s="19" t="str">
        <f>IF(Data!$G3169=0,"",Data!$G3169)</f>
        <v/>
      </c>
      <c r="V3172" s="19" t="str">
        <f>IF(Data!$D3169=0,"",Data!$D3169)</f>
        <v/>
      </c>
      <c r="W3172" s="19" t="str">
        <f>Data!$H3169</f>
        <v>NRH</v>
      </c>
      <c r="Y3172" s="41" t="e">
        <f t="shared" si="869"/>
        <v>#REF!</v>
      </c>
      <c r="Z3172" s="8">
        <f t="shared" si="875"/>
        <v>10000</v>
      </c>
      <c r="AA3172" s="8" t="str">
        <f t="shared" si="876"/>
        <v>Summer Wind 'n Waves</v>
      </c>
      <c r="AB3172" s="8" t="str">
        <f t="shared" si="877"/>
        <v>L</v>
      </c>
      <c r="AC3172" s="8" t="str">
        <f t="shared" si="878"/>
        <v/>
      </c>
      <c r="AD3172" s="8" t="str">
        <f t="shared" si="883"/>
        <v/>
      </c>
      <c r="AE3172" s="8" t="str">
        <f t="shared" si="879"/>
        <v/>
      </c>
      <c r="AF3172" s="5">
        <f t="shared" si="880"/>
        <v>2021</v>
      </c>
      <c r="AG3172" s="46">
        <v>3169</v>
      </c>
      <c r="AH3172" s="47" t="str">
        <f t="shared" si="870"/>
        <v/>
      </c>
      <c r="AI3172" s="48" t="str">
        <f t="shared" si="871"/>
        <v/>
      </c>
      <c r="AK3172" s="22" t="e">
        <f>TRIM(#REF!)</f>
        <v>#REF!</v>
      </c>
      <c r="AL3172" s="23" t="e">
        <f>IF(#REF!=0,"",#REF!)</f>
        <v>#REF!</v>
      </c>
      <c r="AM3172" s="19" t="e">
        <f>IF(#REF!=0,"",#REF!)</f>
        <v>#REF!</v>
      </c>
      <c r="AN3172" s="23" t="e">
        <f>IF($AK3172="","",#REF!)</f>
        <v>#REF!</v>
      </c>
      <c r="AO3172" s="23" t="e">
        <f t="shared" si="881"/>
        <v>#REF!</v>
      </c>
      <c r="AP3172" s="19" t="e">
        <f>IF(#REF!=0,"",#REF!)</f>
        <v>#REF!</v>
      </c>
      <c r="AQ3172" s="19" t="e">
        <f>IF(#REF!=0,"",#REF!)</f>
        <v>#REF!</v>
      </c>
      <c r="AR3172" s="19" t="e">
        <f>IF(#REF!=0,"",#REF!)</f>
        <v>#REF!</v>
      </c>
      <c r="AS3172" s="19" t="e">
        <f>#REF!</f>
        <v>#REF!</v>
      </c>
    </row>
    <row r="3173" spans="11:45" ht="19.5" thickTop="1" thickBot="1" x14ac:dyDescent="0.25">
      <c r="K3173" s="19" t="str">
        <f t="shared" si="872"/>
        <v/>
      </c>
      <c r="L3173" s="19">
        <f t="shared" si="882"/>
        <v>10000</v>
      </c>
      <c r="M3173" s="22" t="str">
        <f>TRIM(Data!$N3170)</f>
        <v>Sun Song</v>
      </c>
      <c r="N3173" s="22" t="str">
        <f>TRIM(Data!$A3170)</f>
        <v>Sun Song (H)</v>
      </c>
      <c r="O3173" s="23">
        <f>IF(Data!$B3170=0,"",Data!$B3170)</f>
        <v>1980</v>
      </c>
      <c r="P3173" s="19" t="str">
        <f>IF(Data!$C3170=0,"",Data!$C3170)</f>
        <v>1</v>
      </c>
      <c r="Q3173" s="23" t="str">
        <f>IF($M3173="","",Data!$E3170)</f>
        <v>L</v>
      </c>
      <c r="R3173" s="23" t="str">
        <f t="shared" si="873"/>
        <v>L</v>
      </c>
      <c r="S3173" s="23" t="str">
        <f t="shared" si="874"/>
        <v>L</v>
      </c>
      <c r="T3173" s="19" t="str">
        <f>IF(Data!$F3170=0,"",Data!$F3170)</f>
        <v/>
      </c>
      <c r="U3173" s="19" t="str">
        <f>IF(Data!$G3170=0,"",Data!$G3170)</f>
        <v>FD</v>
      </c>
      <c r="V3173" s="19" t="str">
        <f>IF(Data!$D3170=0,"",Data!$D3170)</f>
        <v/>
      </c>
      <c r="W3173" s="19" t="str">
        <f>Data!$H3170</f>
        <v>NRH</v>
      </c>
      <c r="Y3173" s="41" t="e">
        <f t="shared" si="869"/>
        <v>#REF!</v>
      </c>
      <c r="Z3173" s="8">
        <f t="shared" si="875"/>
        <v>10000</v>
      </c>
      <c r="AA3173" s="8" t="str">
        <f t="shared" si="876"/>
        <v>Sun Song</v>
      </c>
      <c r="AB3173" s="8" t="str">
        <f t="shared" si="877"/>
        <v>L</v>
      </c>
      <c r="AC3173" s="8" t="str">
        <f t="shared" si="878"/>
        <v/>
      </c>
      <c r="AD3173" s="8" t="str">
        <f t="shared" si="883"/>
        <v>FD</v>
      </c>
      <c r="AE3173" s="8" t="str">
        <f t="shared" si="879"/>
        <v/>
      </c>
      <c r="AF3173" s="5">
        <f t="shared" si="880"/>
        <v>1980</v>
      </c>
      <c r="AG3173" s="46">
        <v>3170</v>
      </c>
      <c r="AH3173" s="47" t="str">
        <f t="shared" si="870"/>
        <v/>
      </c>
      <c r="AI3173" s="48" t="str">
        <f t="shared" si="871"/>
        <v/>
      </c>
      <c r="AK3173" s="22" t="e">
        <f>TRIM(#REF!)</f>
        <v>#REF!</v>
      </c>
      <c r="AL3173" s="23" t="e">
        <f>IF(#REF!=0,"",#REF!)</f>
        <v>#REF!</v>
      </c>
      <c r="AM3173" s="19" t="e">
        <f>IF(#REF!=0,"",#REF!)</f>
        <v>#REF!</v>
      </c>
      <c r="AN3173" s="23" t="e">
        <f>IF($AK3173="","",#REF!)</f>
        <v>#REF!</v>
      </c>
      <c r="AO3173" s="23" t="e">
        <f t="shared" si="881"/>
        <v>#REF!</v>
      </c>
      <c r="AP3173" s="19" t="e">
        <f>IF(#REF!=0,"",#REF!)</f>
        <v>#REF!</v>
      </c>
      <c r="AQ3173" s="19" t="e">
        <f>IF(#REF!=0,"",#REF!)</f>
        <v>#REF!</v>
      </c>
      <c r="AR3173" s="19" t="e">
        <f>IF(#REF!=0,"",#REF!)</f>
        <v>#REF!</v>
      </c>
      <c r="AS3173" s="19" t="e">
        <f>#REF!</f>
        <v>#REF!</v>
      </c>
    </row>
    <row r="3174" spans="11:45" ht="19.5" thickTop="1" thickBot="1" x14ac:dyDescent="0.25">
      <c r="K3174" s="19" t="str">
        <f t="shared" si="872"/>
        <v/>
      </c>
      <c r="L3174" s="19">
        <f t="shared" si="882"/>
        <v>10000</v>
      </c>
      <c r="M3174" s="22" t="str">
        <f>TRIM(Data!$N3171)</f>
        <v>Sun Storm</v>
      </c>
      <c r="N3174" s="22" t="str">
        <f>TRIM(Data!$A3171)</f>
        <v>Sun Storm</v>
      </c>
      <c r="O3174" s="23">
        <f>IF(Data!$B3171=0,"",Data!$B3171)</f>
        <v>2005</v>
      </c>
      <c r="P3174" s="19" t="str">
        <f>IF(Data!$C3171=0,"",Data!$C3171)</f>
        <v/>
      </c>
      <c r="Q3174" s="23" t="str">
        <f>IF($M3174="","",Data!$E3171)</f>
        <v>Min</v>
      </c>
      <c r="R3174" s="23" t="str">
        <f t="shared" si="873"/>
        <v>Min</v>
      </c>
      <c r="S3174" s="23" t="str">
        <f t="shared" si="874"/>
        <v>Min</v>
      </c>
      <c r="T3174" s="19" t="str">
        <f>IF(Data!$F3171=0,"",Data!$F3171)</f>
        <v/>
      </c>
      <c r="U3174" s="19" t="str">
        <f>IF(Data!$G3171=0,"",Data!$G3171)</f>
        <v/>
      </c>
      <c r="V3174" s="19" t="str">
        <f>IF(Data!$D3171=0,"",Data!$D3171)</f>
        <v/>
      </c>
      <c r="W3174" s="19" t="str">
        <f>Data!$H3171</f>
        <v>Japonica</v>
      </c>
      <c r="Y3174" s="41" t="e">
        <f t="shared" si="869"/>
        <v>#REF!</v>
      </c>
      <c r="Z3174" s="8">
        <f t="shared" si="875"/>
        <v>10000</v>
      </c>
      <c r="AA3174" s="8" t="str">
        <f t="shared" si="876"/>
        <v>Sun Storm</v>
      </c>
      <c r="AB3174" s="8" t="str">
        <f t="shared" si="877"/>
        <v>Min</v>
      </c>
      <c r="AC3174" s="8" t="str">
        <f t="shared" si="878"/>
        <v/>
      </c>
      <c r="AD3174" s="8" t="str">
        <f t="shared" si="883"/>
        <v/>
      </c>
      <c r="AE3174" s="8" t="str">
        <f t="shared" si="879"/>
        <v/>
      </c>
      <c r="AF3174" s="5">
        <f t="shared" si="880"/>
        <v>2005</v>
      </c>
      <c r="AG3174" s="46">
        <v>3171</v>
      </c>
      <c r="AH3174" s="47" t="str">
        <f t="shared" si="870"/>
        <v/>
      </c>
      <c r="AI3174" s="48" t="str">
        <f t="shared" si="871"/>
        <v/>
      </c>
      <c r="AK3174" s="22" t="e">
        <f>TRIM(#REF!)</f>
        <v>#REF!</v>
      </c>
      <c r="AL3174" s="23" t="e">
        <f>IF(#REF!=0,"",#REF!)</f>
        <v>#REF!</v>
      </c>
      <c r="AM3174" s="19" t="e">
        <f>IF(#REF!=0,"",#REF!)</f>
        <v>#REF!</v>
      </c>
      <c r="AN3174" s="23" t="e">
        <f>IF($AK3174="","",#REF!)</f>
        <v>#REF!</v>
      </c>
      <c r="AO3174" s="23" t="e">
        <f t="shared" si="881"/>
        <v>#REF!</v>
      </c>
      <c r="AP3174" s="19" t="e">
        <f>IF(#REF!=0,"",#REF!)</f>
        <v>#REF!</v>
      </c>
      <c r="AQ3174" s="19" t="e">
        <f>IF(#REF!=0,"",#REF!)</f>
        <v>#REF!</v>
      </c>
      <c r="AR3174" s="19" t="e">
        <f>IF(#REF!=0,"",#REF!)</f>
        <v>#REF!</v>
      </c>
      <c r="AS3174" s="19" t="e">
        <f>#REF!</f>
        <v>#REF!</v>
      </c>
    </row>
    <row r="3175" spans="11:45" ht="19.5" thickTop="1" thickBot="1" x14ac:dyDescent="0.25">
      <c r="K3175" s="19" t="str">
        <f t="shared" si="872"/>
        <v/>
      </c>
      <c r="L3175" s="19">
        <f t="shared" si="882"/>
        <v>10000</v>
      </c>
      <c r="M3175" s="22" t="str">
        <f>TRIM(Data!$N3172)</f>
        <v>Sun Worshiper</v>
      </c>
      <c r="N3175" s="22" t="str">
        <f>TRIM(Data!$A3172)</f>
        <v>Sun Worshiper (H)</v>
      </c>
      <c r="O3175" s="23">
        <f>IF(Data!$B3172=0,"",Data!$B3172)</f>
        <v>1983</v>
      </c>
      <c r="P3175" s="19" t="str">
        <f>IF(Data!$C3172=0,"",Data!$C3172)</f>
        <v>1</v>
      </c>
      <c r="Q3175" s="23" t="str">
        <f>IF($M3175="","",Data!$E3172)</f>
        <v>M</v>
      </c>
      <c r="R3175" s="23" t="str">
        <f t="shared" si="873"/>
        <v>M</v>
      </c>
      <c r="S3175" s="23" t="str">
        <f t="shared" si="874"/>
        <v>M</v>
      </c>
      <c r="T3175" s="19" t="str">
        <f>IF(Data!$F3172=0,"",Data!$F3172)</f>
        <v/>
      </c>
      <c r="U3175" s="19" t="str">
        <f>IF(Data!$G3172=0,"",Data!$G3172)</f>
        <v/>
      </c>
      <c r="V3175" s="19" t="str">
        <f>IF(Data!$D3172=0,"",Data!$D3172)</f>
        <v/>
      </c>
      <c r="W3175" s="19" t="str">
        <f>Data!$H3172</f>
        <v>NRH</v>
      </c>
      <c r="Y3175" s="41" t="e">
        <f t="shared" si="869"/>
        <v>#REF!</v>
      </c>
      <c r="Z3175" s="8">
        <f t="shared" si="875"/>
        <v>10000</v>
      </c>
      <c r="AA3175" s="8" t="str">
        <f t="shared" si="876"/>
        <v>Sun Worshiper</v>
      </c>
      <c r="AB3175" s="8" t="str">
        <f t="shared" si="877"/>
        <v>M</v>
      </c>
      <c r="AC3175" s="8" t="str">
        <f t="shared" si="878"/>
        <v/>
      </c>
      <c r="AD3175" s="8" t="str">
        <f t="shared" si="883"/>
        <v/>
      </c>
      <c r="AE3175" s="8" t="str">
        <f t="shared" si="879"/>
        <v/>
      </c>
      <c r="AF3175" s="5">
        <f t="shared" si="880"/>
        <v>1983</v>
      </c>
      <c r="AG3175" s="46">
        <v>3172</v>
      </c>
      <c r="AH3175" s="47" t="str">
        <f t="shared" si="870"/>
        <v/>
      </c>
      <c r="AI3175" s="48" t="str">
        <f t="shared" si="871"/>
        <v/>
      </c>
      <c r="AK3175" s="22" t="e">
        <f>TRIM(#REF!)</f>
        <v>#REF!</v>
      </c>
      <c r="AL3175" s="23" t="e">
        <f>IF(#REF!=0,"",#REF!)</f>
        <v>#REF!</v>
      </c>
      <c r="AM3175" s="19" t="e">
        <f>IF(#REF!=0,"",#REF!)</f>
        <v>#REF!</v>
      </c>
      <c r="AN3175" s="23" t="e">
        <f>IF($AK3175="","",#REF!)</f>
        <v>#REF!</v>
      </c>
      <c r="AO3175" s="23" t="e">
        <f t="shared" si="881"/>
        <v>#REF!</v>
      </c>
      <c r="AP3175" s="19" t="e">
        <f>IF(#REF!=0,"",#REF!)</f>
        <v>#REF!</v>
      </c>
      <c r="AQ3175" s="19" t="e">
        <f>IF(#REF!=0,"",#REF!)</f>
        <v>#REF!</v>
      </c>
      <c r="AR3175" s="19" t="e">
        <f>IF(#REF!=0,"",#REF!)</f>
        <v>#REF!</v>
      </c>
      <c r="AS3175" s="19" t="e">
        <f>#REF!</f>
        <v>#REF!</v>
      </c>
    </row>
    <row r="3176" spans="11:45" ht="19.5" thickTop="1" thickBot="1" x14ac:dyDescent="0.25">
      <c r="K3176" s="19" t="str">
        <f t="shared" si="872"/>
        <v/>
      </c>
      <c r="L3176" s="19">
        <f t="shared" si="882"/>
        <v>10000</v>
      </c>
      <c r="M3176" s="22" t="str">
        <f>TRIM(Data!$N3173)</f>
        <v>Sunday Morning</v>
      </c>
      <c r="N3176" s="22" t="str">
        <f>TRIM(Data!$A3173)</f>
        <v>Sunday Morning</v>
      </c>
      <c r="O3176" s="23">
        <f>IF(Data!$B3173=0,"",Data!$B3173)</f>
        <v>1959</v>
      </c>
      <c r="P3176" s="19" t="str">
        <f>IF(Data!$C3173=0,"",Data!$C3173)</f>
        <v>1</v>
      </c>
      <c r="Q3176" s="23" t="str">
        <f>IF($M3176="","",Data!$E3173)</f>
        <v>L</v>
      </c>
      <c r="R3176" s="23" t="str">
        <f t="shared" si="873"/>
        <v>L</v>
      </c>
      <c r="S3176" s="23" t="str">
        <f t="shared" si="874"/>
        <v>L</v>
      </c>
      <c r="T3176" s="19" t="str">
        <f>IF(Data!$F3173=0,"",Data!$F3173)</f>
        <v/>
      </c>
      <c r="U3176" s="19" t="str">
        <f>IF(Data!$G3173=0,"",Data!$G3173)</f>
        <v/>
      </c>
      <c r="V3176" s="19" t="str">
        <f>IF(Data!$D3173=0,"",Data!$D3173)</f>
        <v/>
      </c>
      <c r="W3176" s="19" t="str">
        <f>Data!$H3173</f>
        <v>Japonica</v>
      </c>
      <c r="Y3176" s="41" t="e">
        <f t="shared" si="869"/>
        <v>#REF!</v>
      </c>
      <c r="Z3176" s="8">
        <f t="shared" si="875"/>
        <v>10000</v>
      </c>
      <c r="AA3176" s="8" t="str">
        <f t="shared" si="876"/>
        <v>Sunday Morning</v>
      </c>
      <c r="AB3176" s="8" t="str">
        <f t="shared" si="877"/>
        <v>L</v>
      </c>
      <c r="AC3176" s="8" t="str">
        <f t="shared" si="878"/>
        <v/>
      </c>
      <c r="AD3176" s="8" t="str">
        <f t="shared" si="883"/>
        <v/>
      </c>
      <c r="AE3176" s="8" t="str">
        <f t="shared" si="879"/>
        <v/>
      </c>
      <c r="AF3176" s="5">
        <f t="shared" si="880"/>
        <v>1959</v>
      </c>
      <c r="AG3176" s="46">
        <v>3173</v>
      </c>
      <c r="AH3176" s="47" t="str">
        <f t="shared" si="870"/>
        <v/>
      </c>
      <c r="AI3176" s="48" t="str">
        <f t="shared" si="871"/>
        <v/>
      </c>
      <c r="AK3176" s="22" t="e">
        <f>TRIM(#REF!)</f>
        <v>#REF!</v>
      </c>
      <c r="AL3176" s="23" t="e">
        <f>IF(#REF!=0,"",#REF!)</f>
        <v>#REF!</v>
      </c>
      <c r="AM3176" s="19" t="e">
        <f>IF(#REF!=0,"",#REF!)</f>
        <v>#REF!</v>
      </c>
      <c r="AN3176" s="23" t="e">
        <f>IF($AK3176="","",#REF!)</f>
        <v>#REF!</v>
      </c>
      <c r="AO3176" s="23" t="e">
        <f t="shared" si="881"/>
        <v>#REF!</v>
      </c>
      <c r="AP3176" s="19" t="e">
        <f>IF(#REF!=0,"",#REF!)</f>
        <v>#REF!</v>
      </c>
      <c r="AQ3176" s="19" t="e">
        <f>IF(#REF!=0,"",#REF!)</f>
        <v>#REF!</v>
      </c>
      <c r="AR3176" s="19" t="e">
        <f>IF(#REF!=0,"",#REF!)</f>
        <v>#REF!</v>
      </c>
      <c r="AS3176" s="19" t="e">
        <f>#REF!</f>
        <v>#REF!</v>
      </c>
    </row>
    <row r="3177" spans="11:45" ht="19.5" thickTop="1" thickBot="1" x14ac:dyDescent="0.25">
      <c r="K3177" s="19" t="str">
        <f t="shared" si="872"/>
        <v/>
      </c>
      <c r="L3177" s="19">
        <f t="shared" si="882"/>
        <v>10000</v>
      </c>
      <c r="M3177" s="22" t="str">
        <f>TRIM(Data!$N3174)</f>
        <v>Sundowner</v>
      </c>
      <c r="N3177" s="22" t="str">
        <f>TRIM(Data!$A3174)</f>
        <v>Sundowner</v>
      </c>
      <c r="O3177" s="23">
        <f>IF(Data!$B3174=0,"",Data!$B3174)</f>
        <v>1988</v>
      </c>
      <c r="P3177" s="19" t="str">
        <f>IF(Data!$C3174=0,"",Data!$C3174)</f>
        <v>1</v>
      </c>
      <c r="Q3177" s="23" t="str">
        <f>IF($M3177="","",Data!$E3174)</f>
        <v>VL</v>
      </c>
      <c r="R3177" s="23" t="str">
        <f t="shared" si="873"/>
        <v>VL</v>
      </c>
      <c r="S3177" s="23" t="str">
        <f t="shared" si="874"/>
        <v>VL</v>
      </c>
      <c r="T3177" s="19" t="str">
        <f>IF(Data!$F3174=0,"",Data!$F3174)</f>
        <v/>
      </c>
      <c r="U3177" s="19" t="str">
        <f>IF(Data!$G3174=0,"",Data!$G3174)</f>
        <v/>
      </c>
      <c r="V3177" s="19" t="str">
        <f>IF(Data!$D3174=0,"",Data!$D3174)</f>
        <v/>
      </c>
      <c r="W3177" s="19" t="str">
        <f>Data!$H3174</f>
        <v>Japonica</v>
      </c>
      <c r="Y3177" s="41" t="e">
        <f t="shared" si="869"/>
        <v>#REF!</v>
      </c>
      <c r="Z3177" s="8">
        <f t="shared" si="875"/>
        <v>10000</v>
      </c>
      <c r="AA3177" s="8" t="str">
        <f t="shared" si="876"/>
        <v>Sundowner</v>
      </c>
      <c r="AB3177" s="8" t="str">
        <f t="shared" si="877"/>
        <v>VL</v>
      </c>
      <c r="AC3177" s="8" t="str">
        <f t="shared" si="878"/>
        <v/>
      </c>
      <c r="AD3177" s="8" t="str">
        <f t="shared" si="883"/>
        <v/>
      </c>
      <c r="AE3177" s="8" t="str">
        <f t="shared" si="879"/>
        <v/>
      </c>
      <c r="AF3177" s="5">
        <f t="shared" si="880"/>
        <v>1988</v>
      </c>
      <c r="AG3177" s="46">
        <v>3174</v>
      </c>
      <c r="AH3177" s="47" t="str">
        <f t="shared" si="870"/>
        <v/>
      </c>
      <c r="AI3177" s="48" t="str">
        <f t="shared" si="871"/>
        <v/>
      </c>
      <c r="AK3177" s="22" t="e">
        <f>TRIM(#REF!)</f>
        <v>#REF!</v>
      </c>
      <c r="AL3177" s="23" t="e">
        <f>IF(#REF!=0,"",#REF!)</f>
        <v>#REF!</v>
      </c>
      <c r="AM3177" s="19" t="e">
        <f>IF(#REF!=0,"",#REF!)</f>
        <v>#REF!</v>
      </c>
      <c r="AN3177" s="23" t="e">
        <f>IF($AK3177="","",#REF!)</f>
        <v>#REF!</v>
      </c>
      <c r="AO3177" s="23" t="e">
        <f t="shared" si="881"/>
        <v>#REF!</v>
      </c>
      <c r="AP3177" s="19" t="e">
        <f>IF(#REF!=0,"",#REF!)</f>
        <v>#REF!</v>
      </c>
      <c r="AQ3177" s="19" t="e">
        <f>IF(#REF!=0,"",#REF!)</f>
        <v>#REF!</v>
      </c>
      <c r="AR3177" s="19" t="e">
        <f>IF(#REF!=0,"",#REF!)</f>
        <v>#REF!</v>
      </c>
      <c r="AS3177" s="19" t="e">
        <f>#REF!</f>
        <v>#REF!</v>
      </c>
    </row>
    <row r="3178" spans="11:45" ht="19.5" thickTop="1" thickBot="1" x14ac:dyDescent="0.25">
      <c r="K3178" s="19" t="str">
        <f t="shared" si="872"/>
        <v/>
      </c>
      <c r="L3178" s="19">
        <f t="shared" si="882"/>
        <v>10000</v>
      </c>
      <c r="M3178" s="22" t="str">
        <f>TRIM(Data!$N3175)</f>
        <v>Sunny Side</v>
      </c>
      <c r="N3178" s="22" t="str">
        <f>TRIM(Data!$A3175)</f>
        <v>Sunny Side</v>
      </c>
      <c r="O3178" s="23">
        <f>IF(Data!$B3175=0,"",Data!$B3175)</f>
        <v>1990</v>
      </c>
      <c r="P3178" s="19" t="str">
        <f>IF(Data!$C3175=0,"",Data!$C3175)</f>
        <v>1</v>
      </c>
      <c r="Q3178" s="23" t="str">
        <f>IF($M3178="","",Data!$E3175)</f>
        <v>S-M</v>
      </c>
      <c r="R3178" s="23" t="str">
        <f t="shared" si="873"/>
        <v>S</v>
      </c>
      <c r="S3178" s="23" t="str">
        <f t="shared" si="874"/>
        <v>S</v>
      </c>
      <c r="T3178" s="19" t="str">
        <f>IF(Data!$F3175=0,"",Data!$F3175)</f>
        <v/>
      </c>
      <c r="U3178" s="19" t="str">
        <f>IF(Data!$G3175=0,"",Data!$G3175)</f>
        <v/>
      </c>
      <c r="V3178" s="19" t="str">
        <f>IF(Data!$D3175=0,"",Data!$D3175)</f>
        <v/>
      </c>
      <c r="W3178" s="19" t="str">
        <f>Data!$H3175</f>
        <v>Japonica</v>
      </c>
      <c r="Y3178" s="41" t="e">
        <f t="shared" si="869"/>
        <v>#REF!</v>
      </c>
      <c r="Z3178" s="8">
        <f t="shared" si="875"/>
        <v>10000</v>
      </c>
      <c r="AA3178" s="8" t="str">
        <f t="shared" si="876"/>
        <v>Sunny Side</v>
      </c>
      <c r="AB3178" s="8" t="str">
        <f t="shared" si="877"/>
        <v>S</v>
      </c>
      <c r="AC3178" s="8" t="str">
        <f t="shared" si="878"/>
        <v/>
      </c>
      <c r="AD3178" s="8" t="str">
        <f t="shared" si="883"/>
        <v/>
      </c>
      <c r="AE3178" s="8" t="str">
        <f t="shared" si="879"/>
        <v/>
      </c>
      <c r="AF3178" s="5">
        <f t="shared" si="880"/>
        <v>1990</v>
      </c>
      <c r="AG3178" s="46">
        <v>3175</v>
      </c>
      <c r="AH3178" s="47" t="str">
        <f t="shared" si="870"/>
        <v/>
      </c>
      <c r="AI3178" s="48" t="str">
        <f t="shared" si="871"/>
        <v/>
      </c>
      <c r="AK3178" s="22" t="e">
        <f>TRIM(#REF!)</f>
        <v>#REF!</v>
      </c>
      <c r="AL3178" s="23" t="e">
        <f>IF(#REF!=0,"",#REF!)</f>
        <v>#REF!</v>
      </c>
      <c r="AM3178" s="19" t="e">
        <f>IF(#REF!=0,"",#REF!)</f>
        <v>#REF!</v>
      </c>
      <c r="AN3178" s="23" t="e">
        <f>IF($AK3178="","",#REF!)</f>
        <v>#REF!</v>
      </c>
      <c r="AO3178" s="23" t="e">
        <f t="shared" si="881"/>
        <v>#REF!</v>
      </c>
      <c r="AP3178" s="19" t="e">
        <f>IF(#REF!=0,"",#REF!)</f>
        <v>#REF!</v>
      </c>
      <c r="AQ3178" s="19" t="e">
        <f>IF(#REF!=0,"",#REF!)</f>
        <v>#REF!</v>
      </c>
      <c r="AR3178" s="19" t="e">
        <f>IF(#REF!=0,"",#REF!)</f>
        <v>#REF!</v>
      </c>
      <c r="AS3178" s="19" t="e">
        <f>#REF!</f>
        <v>#REF!</v>
      </c>
    </row>
    <row r="3179" spans="11:45" ht="19.5" thickTop="1" thickBot="1" x14ac:dyDescent="0.25">
      <c r="K3179" s="19" t="str">
        <f t="shared" si="872"/>
        <v/>
      </c>
      <c r="L3179" s="19">
        <f t="shared" si="882"/>
        <v>10000</v>
      </c>
      <c r="M3179" s="22" t="str">
        <f>TRIM(Data!$N3176)</f>
        <v>Sunnyvale Carnival</v>
      </c>
      <c r="N3179" s="22" t="str">
        <f>TRIM(Data!$A3176)</f>
        <v>Sunnyvale Carnival</v>
      </c>
      <c r="O3179" s="23">
        <f>IF(Data!$B3176=0,"",Data!$B3176)</f>
        <v>2020</v>
      </c>
      <c r="P3179" s="19" t="str">
        <f>IF(Data!$C3176=0,"",Data!$C3176)</f>
        <v>1</v>
      </c>
      <c r="Q3179" s="23" t="str">
        <f>IF($M3179="","",Data!$E3176)</f>
        <v>M</v>
      </c>
      <c r="R3179" s="23" t="str">
        <f t="shared" si="873"/>
        <v>M</v>
      </c>
      <c r="S3179" s="23" t="str">
        <f t="shared" si="874"/>
        <v>M</v>
      </c>
      <c r="T3179" s="19" t="str">
        <f>IF(Data!$F3176=0,"",Data!$F3176)</f>
        <v/>
      </c>
      <c r="U3179" s="19" t="str">
        <f>IF(Data!$G3176=0,"",Data!$G3176)</f>
        <v/>
      </c>
      <c r="V3179" s="19" t="str">
        <f>IF(Data!$D3176=0,"",Data!$D3176)</f>
        <v/>
      </c>
      <c r="W3179" s="19" t="str">
        <f>Data!$H3176</f>
        <v>Japonica</v>
      </c>
      <c r="Y3179" s="41" t="e">
        <f t="shared" si="869"/>
        <v>#REF!</v>
      </c>
      <c r="Z3179" s="8">
        <f t="shared" si="875"/>
        <v>10000</v>
      </c>
      <c r="AA3179" s="8" t="str">
        <f t="shared" si="876"/>
        <v>Sunnyvale Carnival</v>
      </c>
      <c r="AB3179" s="8" t="str">
        <f t="shared" si="877"/>
        <v>M</v>
      </c>
      <c r="AC3179" s="8" t="str">
        <f t="shared" si="878"/>
        <v/>
      </c>
      <c r="AD3179" s="8" t="str">
        <f t="shared" si="883"/>
        <v/>
      </c>
      <c r="AE3179" s="8" t="str">
        <f t="shared" si="879"/>
        <v/>
      </c>
      <c r="AF3179" s="5">
        <f t="shared" si="880"/>
        <v>2020</v>
      </c>
      <c r="AG3179" s="46">
        <v>3176</v>
      </c>
      <c r="AH3179" s="47" t="str">
        <f t="shared" si="870"/>
        <v/>
      </c>
      <c r="AI3179" s="48" t="str">
        <f t="shared" si="871"/>
        <v/>
      </c>
      <c r="AK3179" s="22" t="e">
        <f>TRIM(#REF!)</f>
        <v>#REF!</v>
      </c>
      <c r="AL3179" s="23" t="e">
        <f>IF(#REF!=0,"",#REF!)</f>
        <v>#REF!</v>
      </c>
      <c r="AM3179" s="19" t="e">
        <f>IF(#REF!=0,"",#REF!)</f>
        <v>#REF!</v>
      </c>
      <c r="AN3179" s="23" t="e">
        <f>IF($AK3179="","",#REF!)</f>
        <v>#REF!</v>
      </c>
      <c r="AO3179" s="23" t="e">
        <f t="shared" si="881"/>
        <v>#REF!</v>
      </c>
      <c r="AP3179" s="19" t="e">
        <f>IF(#REF!=0,"",#REF!)</f>
        <v>#REF!</v>
      </c>
      <c r="AQ3179" s="19" t="e">
        <f>IF(#REF!=0,"",#REF!)</f>
        <v>#REF!</v>
      </c>
      <c r="AR3179" s="19" t="e">
        <f>IF(#REF!=0,"",#REF!)</f>
        <v>#REF!</v>
      </c>
      <c r="AS3179" s="19" t="e">
        <f>#REF!</f>
        <v>#REF!</v>
      </c>
    </row>
    <row r="3180" spans="11:45" ht="19.5" thickTop="1" thickBot="1" x14ac:dyDescent="0.25">
      <c r="K3180" s="19" t="str">
        <f t="shared" si="872"/>
        <v/>
      </c>
      <c r="L3180" s="19">
        <f t="shared" si="882"/>
        <v>10000</v>
      </c>
      <c r="M3180" s="22" t="str">
        <f>TRIM(Data!$N3177)</f>
        <v>Sunset Glory</v>
      </c>
      <c r="N3180" s="22" t="str">
        <f>TRIM(Data!$A3177)</f>
        <v>Sunset Glory</v>
      </c>
      <c r="O3180" s="23">
        <f>IF(Data!$B3177=0,"",Data!$B3177)</f>
        <v>1951</v>
      </c>
      <c r="P3180" s="19" t="str">
        <f>IF(Data!$C3177=0,"",Data!$C3177)</f>
        <v>1</v>
      </c>
      <c r="Q3180" s="23" t="str">
        <f>IF($M3180="","",Data!$E3177)</f>
        <v>L</v>
      </c>
      <c r="R3180" s="23" t="str">
        <f t="shared" si="873"/>
        <v>L</v>
      </c>
      <c r="S3180" s="23" t="str">
        <f t="shared" si="874"/>
        <v>L</v>
      </c>
      <c r="T3180" s="19" t="str">
        <f>IF(Data!$F3177=0,"",Data!$F3177)</f>
        <v/>
      </c>
      <c r="U3180" s="19" t="str">
        <f>IF(Data!$G3177=0,"",Data!$G3177)</f>
        <v/>
      </c>
      <c r="V3180" s="19" t="str">
        <f>IF(Data!$D3177=0,"",Data!$D3177)</f>
        <v/>
      </c>
      <c r="W3180" s="19" t="str">
        <f>Data!$H3177</f>
        <v>Japonica</v>
      </c>
      <c r="Y3180" s="41" t="e">
        <f t="shared" si="869"/>
        <v>#REF!</v>
      </c>
      <c r="Z3180" s="8">
        <f t="shared" si="875"/>
        <v>10000</v>
      </c>
      <c r="AA3180" s="8" t="str">
        <f t="shared" si="876"/>
        <v>Sunset Glory</v>
      </c>
      <c r="AB3180" s="8" t="str">
        <f t="shared" si="877"/>
        <v>L</v>
      </c>
      <c r="AC3180" s="8" t="str">
        <f t="shared" si="878"/>
        <v/>
      </c>
      <c r="AD3180" s="8" t="str">
        <f t="shared" si="883"/>
        <v/>
      </c>
      <c r="AE3180" s="8" t="str">
        <f t="shared" si="879"/>
        <v/>
      </c>
      <c r="AF3180" s="5">
        <f t="shared" si="880"/>
        <v>1951</v>
      </c>
      <c r="AG3180" s="46">
        <v>3177</v>
      </c>
      <c r="AH3180" s="47" t="str">
        <f t="shared" si="870"/>
        <v/>
      </c>
      <c r="AI3180" s="48" t="str">
        <f t="shared" si="871"/>
        <v/>
      </c>
      <c r="AK3180" s="22" t="e">
        <f>TRIM(#REF!)</f>
        <v>#REF!</v>
      </c>
      <c r="AL3180" s="23" t="e">
        <f>IF(#REF!=0,"",#REF!)</f>
        <v>#REF!</v>
      </c>
      <c r="AM3180" s="19" t="e">
        <f>IF(#REF!=0,"",#REF!)</f>
        <v>#REF!</v>
      </c>
      <c r="AN3180" s="23" t="e">
        <f>IF($AK3180="","",#REF!)</f>
        <v>#REF!</v>
      </c>
      <c r="AO3180" s="23" t="e">
        <f t="shared" si="881"/>
        <v>#REF!</v>
      </c>
      <c r="AP3180" s="19" t="e">
        <f>IF(#REF!=0,"",#REF!)</f>
        <v>#REF!</v>
      </c>
      <c r="AQ3180" s="19" t="e">
        <f>IF(#REF!=0,"",#REF!)</f>
        <v>#REF!</v>
      </c>
      <c r="AR3180" s="19" t="e">
        <f>IF(#REF!=0,"",#REF!)</f>
        <v>#REF!</v>
      </c>
      <c r="AS3180" s="19" t="e">
        <f>#REF!</f>
        <v>#REF!</v>
      </c>
    </row>
    <row r="3181" spans="11:45" ht="19.5" thickTop="1" thickBot="1" x14ac:dyDescent="0.25">
      <c r="K3181" s="19" t="str">
        <f t="shared" si="872"/>
        <v/>
      </c>
      <c r="L3181" s="19">
        <f t="shared" si="882"/>
        <v>10000</v>
      </c>
      <c r="M3181" s="22" t="str">
        <f>TRIM(Data!$N3178)</f>
        <v>Sunset Oaks</v>
      </c>
      <c r="N3181" s="22" t="str">
        <f>TRIM(Data!$A3178)</f>
        <v>Sunset Oaks</v>
      </c>
      <c r="O3181" s="23">
        <f>IF(Data!$B3178=0,"",Data!$B3178)</f>
        <v>1965</v>
      </c>
      <c r="P3181" s="19" t="str">
        <f>IF(Data!$C3178=0,"",Data!$C3178)</f>
        <v>1</v>
      </c>
      <c r="Q3181" s="23" t="str">
        <f>IF($M3181="","",Data!$E3178)</f>
        <v>M</v>
      </c>
      <c r="R3181" s="23" t="str">
        <f t="shared" si="873"/>
        <v>M</v>
      </c>
      <c r="S3181" s="23" t="str">
        <f t="shared" si="874"/>
        <v>M</v>
      </c>
      <c r="T3181" s="19" t="str">
        <f>IF(Data!$F3178=0,"",Data!$F3178)</f>
        <v/>
      </c>
      <c r="U3181" s="19" t="str">
        <f>IF(Data!$G3178=0,"",Data!$G3178)</f>
        <v/>
      </c>
      <c r="V3181" s="19" t="str">
        <f>IF(Data!$D3178=0,"",Data!$D3178)</f>
        <v/>
      </c>
      <c r="W3181" s="19" t="str">
        <f>Data!$H3178</f>
        <v>Japonica</v>
      </c>
      <c r="Y3181" s="41" t="e">
        <f t="shared" si="869"/>
        <v>#REF!</v>
      </c>
      <c r="Z3181" s="8">
        <f t="shared" si="875"/>
        <v>10000</v>
      </c>
      <c r="AA3181" s="8" t="str">
        <f t="shared" si="876"/>
        <v>Sunset Oaks</v>
      </c>
      <c r="AB3181" s="8" t="str">
        <f t="shared" si="877"/>
        <v>M</v>
      </c>
      <c r="AC3181" s="8" t="str">
        <f t="shared" si="878"/>
        <v/>
      </c>
      <c r="AD3181" s="8" t="str">
        <f t="shared" si="883"/>
        <v/>
      </c>
      <c r="AE3181" s="8" t="str">
        <f t="shared" si="879"/>
        <v/>
      </c>
      <c r="AF3181" s="5">
        <f t="shared" si="880"/>
        <v>1965</v>
      </c>
      <c r="AG3181" s="46">
        <v>3178</v>
      </c>
      <c r="AH3181" s="47" t="str">
        <f t="shared" si="870"/>
        <v/>
      </c>
      <c r="AI3181" s="48" t="str">
        <f t="shared" si="871"/>
        <v/>
      </c>
      <c r="AK3181" s="22" t="e">
        <f>TRIM(#REF!)</f>
        <v>#REF!</v>
      </c>
      <c r="AL3181" s="23" t="e">
        <f>IF(#REF!=0,"",#REF!)</f>
        <v>#REF!</v>
      </c>
      <c r="AM3181" s="19" t="e">
        <f>IF(#REF!=0,"",#REF!)</f>
        <v>#REF!</v>
      </c>
      <c r="AN3181" s="23" t="e">
        <f>IF($AK3181="","",#REF!)</f>
        <v>#REF!</v>
      </c>
      <c r="AO3181" s="23" t="e">
        <f t="shared" si="881"/>
        <v>#REF!</v>
      </c>
      <c r="AP3181" s="19" t="e">
        <f>IF(#REF!=0,"",#REF!)</f>
        <v>#REF!</v>
      </c>
      <c r="AQ3181" s="19" t="e">
        <f>IF(#REF!=0,"",#REF!)</f>
        <v>#REF!</v>
      </c>
      <c r="AR3181" s="19" t="e">
        <f>IF(#REF!=0,"",#REF!)</f>
        <v>#REF!</v>
      </c>
      <c r="AS3181" s="19" t="e">
        <f>#REF!</f>
        <v>#REF!</v>
      </c>
    </row>
    <row r="3182" spans="11:45" ht="19.5" thickTop="1" thickBot="1" x14ac:dyDescent="0.25">
      <c r="K3182" s="19" t="str">
        <f t="shared" si="872"/>
        <v/>
      </c>
      <c r="L3182" s="19">
        <f t="shared" si="882"/>
        <v>10000</v>
      </c>
      <c r="M3182" s="22" t="str">
        <f>TRIM(Data!$N3179)</f>
        <v>Super Star</v>
      </c>
      <c r="N3182" s="22" t="str">
        <f>TRIM(Data!$A3179)</f>
        <v>Super Star (H)</v>
      </c>
      <c r="O3182" s="23">
        <f>IF(Data!$B3179=0,"",Data!$B3179)</f>
        <v>1984</v>
      </c>
      <c r="P3182" s="19" t="str">
        <f>IF(Data!$C3179=0,"",Data!$C3179)</f>
        <v>1</v>
      </c>
      <c r="Q3182" s="23" t="str">
        <f>IF($M3182="","",Data!$E3179)</f>
        <v>L</v>
      </c>
      <c r="R3182" s="23" t="str">
        <f t="shared" si="873"/>
        <v>L</v>
      </c>
      <c r="S3182" s="23" t="str">
        <f t="shared" si="874"/>
        <v>L</v>
      </c>
      <c r="T3182" s="19" t="str">
        <f>IF(Data!$F3179=0,"",Data!$F3179)</f>
        <v>WHITE</v>
      </c>
      <c r="U3182" s="19" t="str">
        <f>IF(Data!$G3179=0,"",Data!$G3179)</f>
        <v/>
      </c>
      <c r="V3182" s="19" t="str">
        <f>IF(Data!$D3179=0,"",Data!$D3179)</f>
        <v/>
      </c>
      <c r="W3182" s="19" t="str">
        <f>Data!$H3179</f>
        <v>NRH</v>
      </c>
      <c r="Y3182" s="41" t="e">
        <f t="shared" si="869"/>
        <v>#REF!</v>
      </c>
      <c r="Z3182" s="8">
        <f t="shared" si="875"/>
        <v>10000</v>
      </c>
      <c r="AA3182" s="8" t="str">
        <f t="shared" si="876"/>
        <v>Super Star</v>
      </c>
      <c r="AB3182" s="8" t="str">
        <f t="shared" si="877"/>
        <v>L</v>
      </c>
      <c r="AC3182" s="8" t="str">
        <f t="shared" si="878"/>
        <v>WHITE</v>
      </c>
      <c r="AD3182" s="8" t="str">
        <f t="shared" si="883"/>
        <v/>
      </c>
      <c r="AE3182" s="8" t="str">
        <f t="shared" si="879"/>
        <v/>
      </c>
      <c r="AF3182" s="5">
        <f t="shared" si="880"/>
        <v>1984</v>
      </c>
      <c r="AG3182" s="46">
        <v>3179</v>
      </c>
      <c r="AH3182" s="47" t="str">
        <f t="shared" si="870"/>
        <v/>
      </c>
      <c r="AI3182" s="48" t="str">
        <f t="shared" si="871"/>
        <v/>
      </c>
      <c r="AK3182" s="22" t="e">
        <f>TRIM(#REF!)</f>
        <v>#REF!</v>
      </c>
      <c r="AL3182" s="23" t="e">
        <f>IF(#REF!=0,"",#REF!)</f>
        <v>#REF!</v>
      </c>
      <c r="AM3182" s="19" t="e">
        <f>IF(#REF!=0,"",#REF!)</f>
        <v>#REF!</v>
      </c>
      <c r="AN3182" s="23" t="e">
        <f>IF($AK3182="","",#REF!)</f>
        <v>#REF!</v>
      </c>
      <c r="AO3182" s="23" t="e">
        <f t="shared" si="881"/>
        <v>#REF!</v>
      </c>
      <c r="AP3182" s="19" t="e">
        <f>IF(#REF!=0,"",#REF!)</f>
        <v>#REF!</v>
      </c>
      <c r="AQ3182" s="19" t="e">
        <f>IF(#REF!=0,"",#REF!)</f>
        <v>#REF!</v>
      </c>
      <c r="AR3182" s="19" t="e">
        <f>IF(#REF!=0,"",#REF!)</f>
        <v>#REF!</v>
      </c>
      <c r="AS3182" s="19" t="e">
        <f>#REF!</f>
        <v>#REF!</v>
      </c>
    </row>
    <row r="3183" spans="11:45" ht="19.5" thickTop="1" thickBot="1" x14ac:dyDescent="0.25">
      <c r="K3183" s="19" t="str">
        <f t="shared" si="872"/>
        <v/>
      </c>
      <c r="L3183" s="19">
        <f t="shared" si="882"/>
        <v>10000</v>
      </c>
      <c r="M3183" s="22" t="str">
        <f>TRIM(Data!$N3180)</f>
        <v>Surprise [Magnolia Gardens]</v>
      </c>
      <c r="N3183" s="22" t="str">
        <f>TRIM(Data!$A3180)</f>
        <v>Surprise [Magnolia Gardens]</v>
      </c>
      <c r="O3183" s="23">
        <f>IF(Data!$B3180=0,"",Data!$B3180)</f>
        <v>1900</v>
      </c>
      <c r="P3183" s="19" t="str">
        <f>IF(Data!$C3180=0,"",Data!$C3180)</f>
        <v>1</v>
      </c>
      <c r="Q3183" s="23" t="str">
        <f>IF($M3183="","",Data!$E3180)</f>
        <v>M</v>
      </c>
      <c r="R3183" s="23" t="str">
        <f t="shared" si="873"/>
        <v>M</v>
      </c>
      <c r="S3183" s="23" t="str">
        <f t="shared" si="874"/>
        <v>M</v>
      </c>
      <c r="T3183" s="19" t="str">
        <f>IF(Data!$F3180=0,"",Data!$F3180)</f>
        <v/>
      </c>
      <c r="U3183" s="19" t="str">
        <f>IF(Data!$G3180=0,"",Data!$G3180)</f>
        <v/>
      </c>
      <c r="V3183" s="19" t="str">
        <f>IF(Data!$D3180=0,"",Data!$D3180)</f>
        <v/>
      </c>
      <c r="W3183" s="19" t="str">
        <f>Data!$H3180</f>
        <v>Japonica</v>
      </c>
      <c r="Y3183" s="41" t="e">
        <f t="shared" si="869"/>
        <v>#REF!</v>
      </c>
      <c r="Z3183" s="8">
        <f t="shared" si="875"/>
        <v>10000</v>
      </c>
      <c r="AA3183" s="8" t="str">
        <f t="shared" si="876"/>
        <v>Surprise [Magnolia Gardens]</v>
      </c>
      <c r="AB3183" s="8" t="str">
        <f t="shared" si="877"/>
        <v>M</v>
      </c>
      <c r="AC3183" s="8" t="str">
        <f t="shared" si="878"/>
        <v/>
      </c>
      <c r="AD3183" s="8" t="str">
        <f t="shared" si="883"/>
        <v/>
      </c>
      <c r="AE3183" s="8" t="str">
        <f t="shared" si="879"/>
        <v/>
      </c>
      <c r="AF3183" s="5">
        <f t="shared" si="880"/>
        <v>1900</v>
      </c>
      <c r="AG3183" s="46">
        <v>3180</v>
      </c>
      <c r="AH3183" s="47" t="str">
        <f t="shared" si="870"/>
        <v/>
      </c>
      <c r="AI3183" s="48" t="str">
        <f t="shared" si="871"/>
        <v/>
      </c>
      <c r="AK3183" s="22" t="e">
        <f>TRIM(#REF!)</f>
        <v>#REF!</v>
      </c>
      <c r="AL3183" s="23" t="e">
        <f>IF(#REF!=0,"",#REF!)</f>
        <v>#REF!</v>
      </c>
      <c r="AM3183" s="19" t="e">
        <f>IF(#REF!=0,"",#REF!)</f>
        <v>#REF!</v>
      </c>
      <c r="AN3183" s="23" t="e">
        <f>IF($AK3183="","",#REF!)</f>
        <v>#REF!</v>
      </c>
      <c r="AO3183" s="23" t="e">
        <f t="shared" si="881"/>
        <v>#REF!</v>
      </c>
      <c r="AP3183" s="19" t="e">
        <f>IF(#REF!=0,"",#REF!)</f>
        <v>#REF!</v>
      </c>
      <c r="AQ3183" s="19" t="e">
        <f>IF(#REF!=0,"",#REF!)</f>
        <v>#REF!</v>
      </c>
      <c r="AR3183" s="19" t="e">
        <f>IF(#REF!=0,"",#REF!)</f>
        <v>#REF!</v>
      </c>
      <c r="AS3183" s="19" t="e">
        <f>#REF!</f>
        <v>#REF!</v>
      </c>
    </row>
    <row r="3184" spans="11:45" ht="19.5" thickTop="1" thickBot="1" x14ac:dyDescent="0.25">
      <c r="K3184" s="19" t="str">
        <f t="shared" si="872"/>
        <v/>
      </c>
      <c r="L3184" s="19">
        <f t="shared" si="882"/>
        <v>10000</v>
      </c>
      <c r="M3184" s="22" t="str">
        <f>TRIM(Data!$N3181)</f>
        <v>Surusumi</v>
      </c>
      <c r="N3184" s="22" t="str">
        <f>TRIM(Data!$A3181)</f>
        <v>Surusumi</v>
      </c>
      <c r="O3184" s="23">
        <f>IF(Data!$B3181=0,"",Data!$B3181)</f>
        <v>1945</v>
      </c>
      <c r="P3184" s="19" t="str">
        <f>IF(Data!$C3181=0,"",Data!$C3181)</f>
        <v>1</v>
      </c>
      <c r="Q3184" s="23" t="str">
        <f>IF($M3184="","",Data!$E3181)</f>
        <v>L</v>
      </c>
      <c r="R3184" s="23" t="str">
        <f t="shared" si="873"/>
        <v>L</v>
      </c>
      <c r="S3184" s="23" t="str">
        <f t="shared" si="874"/>
        <v>L</v>
      </c>
      <c r="T3184" s="19" t="str">
        <f>IF(Data!$F3181=0,"",Data!$F3181)</f>
        <v/>
      </c>
      <c r="U3184" s="19" t="str">
        <f>IF(Data!$G3181=0,"",Data!$G3181)</f>
        <v/>
      </c>
      <c r="V3184" s="19" t="str">
        <f>IF(Data!$D3181=0,"",Data!$D3181)</f>
        <v/>
      </c>
      <c r="W3184" s="19" t="str">
        <f>Data!$H3181</f>
        <v>Japonica</v>
      </c>
      <c r="Y3184" s="41" t="e">
        <f t="shared" si="869"/>
        <v>#REF!</v>
      </c>
      <c r="Z3184" s="8">
        <f t="shared" si="875"/>
        <v>10000</v>
      </c>
      <c r="AA3184" s="8" t="str">
        <f t="shared" si="876"/>
        <v>Surusumi</v>
      </c>
      <c r="AB3184" s="8" t="str">
        <f t="shared" si="877"/>
        <v>L</v>
      </c>
      <c r="AC3184" s="8" t="str">
        <f t="shared" si="878"/>
        <v/>
      </c>
      <c r="AD3184" s="8" t="str">
        <f t="shared" si="883"/>
        <v/>
      </c>
      <c r="AE3184" s="8" t="str">
        <f t="shared" si="879"/>
        <v/>
      </c>
      <c r="AF3184" s="5">
        <f t="shared" si="880"/>
        <v>1945</v>
      </c>
      <c r="AG3184" s="46">
        <v>3181</v>
      </c>
      <c r="AH3184" s="47" t="str">
        <f t="shared" si="870"/>
        <v/>
      </c>
      <c r="AI3184" s="48" t="str">
        <f t="shared" si="871"/>
        <v/>
      </c>
      <c r="AK3184" s="22" t="e">
        <f>TRIM(#REF!)</f>
        <v>#REF!</v>
      </c>
      <c r="AL3184" s="23" t="e">
        <f>IF(#REF!=0,"",#REF!)</f>
        <v>#REF!</v>
      </c>
      <c r="AM3184" s="19" t="e">
        <f>IF(#REF!=0,"",#REF!)</f>
        <v>#REF!</v>
      </c>
      <c r="AN3184" s="23" t="e">
        <f>IF($AK3184="","",#REF!)</f>
        <v>#REF!</v>
      </c>
      <c r="AO3184" s="23" t="e">
        <f t="shared" si="881"/>
        <v>#REF!</v>
      </c>
      <c r="AP3184" s="19" t="e">
        <f>IF(#REF!=0,"",#REF!)</f>
        <v>#REF!</v>
      </c>
      <c r="AQ3184" s="19" t="e">
        <f>IF(#REF!=0,"",#REF!)</f>
        <v>#REF!</v>
      </c>
      <c r="AR3184" s="19" t="e">
        <f>IF(#REF!=0,"",#REF!)</f>
        <v>#REF!</v>
      </c>
      <c r="AS3184" s="19" t="e">
        <f>#REF!</f>
        <v>#REF!</v>
      </c>
    </row>
    <row r="3185" spans="11:45" ht="19.5" thickTop="1" thickBot="1" x14ac:dyDescent="0.25">
      <c r="K3185" s="19" t="str">
        <f t="shared" si="872"/>
        <v/>
      </c>
      <c r="L3185" s="19">
        <f t="shared" si="882"/>
        <v>10000</v>
      </c>
      <c r="M3185" s="22" t="str">
        <f>TRIM(Data!$N3182)</f>
        <v>Survivor [Parks]</v>
      </c>
      <c r="N3185" s="22" t="str">
        <f>TRIM(Data!$A3182)</f>
        <v>Survivor [Parks] (H)</v>
      </c>
      <c r="O3185" s="23">
        <f>IF(Data!$B3182=0,"",Data!$B3182)</f>
        <v>1988</v>
      </c>
      <c r="P3185" s="19" t="str">
        <f>IF(Data!$C3182=0,"",Data!$C3182)</f>
        <v>1</v>
      </c>
      <c r="Q3185" s="23" t="str">
        <f>IF($M3185="","",Data!$E3182)</f>
        <v>L</v>
      </c>
      <c r="R3185" s="23" t="str">
        <f t="shared" si="873"/>
        <v>L</v>
      </c>
      <c r="S3185" s="23" t="str">
        <f t="shared" si="874"/>
        <v>L</v>
      </c>
      <c r="T3185" s="19" t="str">
        <f>IF(Data!$F3182=0,"",Data!$F3182)</f>
        <v>WHITE</v>
      </c>
      <c r="U3185" s="19" t="str">
        <f>IF(Data!$G3182=0,"",Data!$G3182)</f>
        <v/>
      </c>
      <c r="V3185" s="19" t="str">
        <f>IF(Data!$D3182=0,"",Data!$D3182)</f>
        <v/>
      </c>
      <c r="W3185" s="19" t="str">
        <f>Data!$H3182</f>
        <v>NRH</v>
      </c>
      <c r="Y3185" s="41" t="e">
        <f t="shared" si="869"/>
        <v>#REF!</v>
      </c>
      <c r="Z3185" s="8">
        <f t="shared" si="875"/>
        <v>10000</v>
      </c>
      <c r="AA3185" s="8" t="str">
        <f t="shared" si="876"/>
        <v>Survivor [Parks]</v>
      </c>
      <c r="AB3185" s="8" t="str">
        <f t="shared" si="877"/>
        <v>L</v>
      </c>
      <c r="AC3185" s="8" t="str">
        <f t="shared" si="878"/>
        <v>WHITE</v>
      </c>
      <c r="AD3185" s="8" t="str">
        <f t="shared" si="883"/>
        <v/>
      </c>
      <c r="AE3185" s="8" t="str">
        <f t="shared" si="879"/>
        <v/>
      </c>
      <c r="AF3185" s="5">
        <f t="shared" si="880"/>
        <v>1988</v>
      </c>
      <c r="AG3185" s="46">
        <v>3182</v>
      </c>
      <c r="AH3185" s="47" t="str">
        <f t="shared" si="870"/>
        <v/>
      </c>
      <c r="AI3185" s="48" t="str">
        <f t="shared" si="871"/>
        <v/>
      </c>
      <c r="AK3185" s="22" t="e">
        <f>TRIM(#REF!)</f>
        <v>#REF!</v>
      </c>
      <c r="AL3185" s="23" t="e">
        <f>IF(#REF!=0,"",#REF!)</f>
        <v>#REF!</v>
      </c>
      <c r="AM3185" s="19" t="e">
        <f>IF(#REF!=0,"",#REF!)</f>
        <v>#REF!</v>
      </c>
      <c r="AN3185" s="23" t="e">
        <f>IF($AK3185="","",#REF!)</f>
        <v>#REF!</v>
      </c>
      <c r="AO3185" s="23" t="e">
        <f t="shared" si="881"/>
        <v>#REF!</v>
      </c>
      <c r="AP3185" s="19" t="e">
        <f>IF(#REF!=0,"",#REF!)</f>
        <v>#REF!</v>
      </c>
      <c r="AQ3185" s="19" t="e">
        <f>IF(#REF!=0,"",#REF!)</f>
        <v>#REF!</v>
      </c>
      <c r="AR3185" s="19" t="e">
        <f>IF(#REF!=0,"",#REF!)</f>
        <v>#REF!</v>
      </c>
      <c r="AS3185" s="19" t="e">
        <f>#REF!</f>
        <v>#REF!</v>
      </c>
    </row>
    <row r="3186" spans="11:45" ht="19.5" thickTop="1" thickBot="1" x14ac:dyDescent="0.25">
      <c r="K3186" s="19" t="str">
        <f t="shared" si="872"/>
        <v/>
      </c>
      <c r="L3186" s="19">
        <f t="shared" si="882"/>
        <v>10000</v>
      </c>
      <c r="M3186" s="22" t="str">
        <f>TRIM(Data!$N3183)</f>
        <v>Susan Carter (See Frizzle White)</v>
      </c>
      <c r="N3186" s="22" t="str">
        <f>TRIM(Data!$A3183)</f>
        <v>Susan Carter (See Frizzle White)</v>
      </c>
      <c r="O3186" s="23">
        <f>IF(Data!$B3183=0,"",Data!$B3183)</f>
        <v>1935</v>
      </c>
      <c r="P3186" s="19" t="str">
        <f>IF(Data!$C3183=0,"",Data!$C3183)</f>
        <v/>
      </c>
      <c r="Q3186" s="23" t="str">
        <f>IF($M3186="","",Data!$E3183)</f>
        <v>L</v>
      </c>
      <c r="R3186" s="23" t="str">
        <f t="shared" si="873"/>
        <v>L</v>
      </c>
      <c r="S3186" s="23" t="str">
        <f t="shared" si="874"/>
        <v>L</v>
      </c>
      <c r="T3186" s="19" t="str">
        <f>IF(Data!$F3183=0,"",Data!$F3183)</f>
        <v>WHITE</v>
      </c>
      <c r="U3186" s="19" t="str">
        <f>IF(Data!$G3183=0,"",Data!$G3183)</f>
        <v/>
      </c>
      <c r="V3186" s="19" t="str">
        <f>IF(Data!$D3183=0,"",Data!$D3183)</f>
        <v/>
      </c>
      <c r="W3186" s="19" t="str">
        <f>Data!$H3183</f>
        <v>Japonica</v>
      </c>
      <c r="Y3186" s="41" t="e">
        <f t="shared" si="869"/>
        <v>#REF!</v>
      </c>
      <c r="Z3186" s="8">
        <f t="shared" si="875"/>
        <v>10000</v>
      </c>
      <c r="AA3186" s="8" t="str">
        <f t="shared" si="876"/>
        <v>Susan Carter (See Frizzle White)</v>
      </c>
      <c r="AB3186" s="8" t="str">
        <f t="shared" si="877"/>
        <v>L</v>
      </c>
      <c r="AC3186" s="8" t="str">
        <f t="shared" si="878"/>
        <v>WHITE</v>
      </c>
      <c r="AD3186" s="8" t="str">
        <f t="shared" si="883"/>
        <v/>
      </c>
      <c r="AE3186" s="8" t="str">
        <f t="shared" si="879"/>
        <v/>
      </c>
      <c r="AF3186" s="5">
        <f t="shared" si="880"/>
        <v>1935</v>
      </c>
      <c r="AG3186" s="46">
        <v>3183</v>
      </c>
      <c r="AH3186" s="47" t="str">
        <f t="shared" si="870"/>
        <v/>
      </c>
      <c r="AI3186" s="48" t="str">
        <f t="shared" si="871"/>
        <v/>
      </c>
      <c r="AK3186" s="22" t="e">
        <f>TRIM(#REF!)</f>
        <v>#REF!</v>
      </c>
      <c r="AL3186" s="23" t="e">
        <f>IF(#REF!=0,"",#REF!)</f>
        <v>#REF!</v>
      </c>
      <c r="AM3186" s="19" t="e">
        <f>IF(#REF!=0,"",#REF!)</f>
        <v>#REF!</v>
      </c>
      <c r="AN3186" s="23" t="e">
        <f>IF($AK3186="","",#REF!)</f>
        <v>#REF!</v>
      </c>
      <c r="AO3186" s="23" t="e">
        <f t="shared" si="881"/>
        <v>#REF!</v>
      </c>
      <c r="AP3186" s="19" t="e">
        <f>IF(#REF!=0,"",#REF!)</f>
        <v>#REF!</v>
      </c>
      <c r="AQ3186" s="19" t="e">
        <f>IF(#REF!=0,"",#REF!)</f>
        <v>#REF!</v>
      </c>
      <c r="AR3186" s="19" t="e">
        <f>IF(#REF!=0,"",#REF!)</f>
        <v>#REF!</v>
      </c>
      <c r="AS3186" s="19" t="e">
        <f>#REF!</f>
        <v>#REF!</v>
      </c>
    </row>
    <row r="3187" spans="11:45" ht="19.5" thickTop="1" thickBot="1" x14ac:dyDescent="0.25">
      <c r="K3187" s="19" t="str">
        <f t="shared" si="872"/>
        <v/>
      </c>
      <c r="L3187" s="19">
        <f t="shared" si="882"/>
        <v>10000</v>
      </c>
      <c r="M3187" s="22" t="str">
        <f>TRIM(Data!$N3184)</f>
        <v>Susan Golombiewski</v>
      </c>
      <c r="N3187" s="22" t="str">
        <f>TRIM(Data!$A3184)</f>
        <v>Susan Golombiewski (R)</v>
      </c>
      <c r="O3187" s="23">
        <f>IF(Data!$B3184=0,"",Data!$B3184)</f>
        <v>1989</v>
      </c>
      <c r="P3187" s="19" t="str">
        <f>IF(Data!$C3184=0,"",Data!$C3184)</f>
        <v>1</v>
      </c>
      <c r="Q3187" s="23" t="str">
        <f>IF($M3187="","",Data!$E3184)</f>
        <v>VL</v>
      </c>
      <c r="R3187" s="23" t="str">
        <f t="shared" si="873"/>
        <v>VL</v>
      </c>
      <c r="S3187" s="23" t="str">
        <f t="shared" si="874"/>
        <v>VL</v>
      </c>
      <c r="T3187" s="19" t="str">
        <f>IF(Data!$F3184=0,"",Data!$F3184)</f>
        <v/>
      </c>
      <c r="U3187" s="19" t="str">
        <f>IF(Data!$G3184=0,"",Data!$G3184)</f>
        <v/>
      </c>
      <c r="V3187" s="19" t="str">
        <f>IF(Data!$D3184=0,"",Data!$D3184)</f>
        <v/>
      </c>
      <c r="W3187" s="19" t="str">
        <f>Data!$H3184</f>
        <v>Reticulata</v>
      </c>
      <c r="Y3187" s="41" t="e">
        <f t="shared" si="869"/>
        <v>#REF!</v>
      </c>
      <c r="Z3187" s="8">
        <f t="shared" si="875"/>
        <v>10000</v>
      </c>
      <c r="AA3187" s="8" t="str">
        <f t="shared" si="876"/>
        <v>Susan Golombiewski</v>
      </c>
      <c r="AB3187" s="8" t="str">
        <f t="shared" si="877"/>
        <v>VL</v>
      </c>
      <c r="AC3187" s="8" t="str">
        <f t="shared" si="878"/>
        <v/>
      </c>
      <c r="AD3187" s="8" t="str">
        <f t="shared" si="883"/>
        <v/>
      </c>
      <c r="AE3187" s="8" t="str">
        <f t="shared" si="879"/>
        <v/>
      </c>
      <c r="AF3187" s="5">
        <f t="shared" si="880"/>
        <v>1989</v>
      </c>
      <c r="AG3187" s="46">
        <v>3184</v>
      </c>
      <c r="AH3187" s="47" t="str">
        <f t="shared" si="870"/>
        <v/>
      </c>
      <c r="AI3187" s="48" t="str">
        <f t="shared" si="871"/>
        <v/>
      </c>
      <c r="AK3187" s="22" t="e">
        <f>TRIM(#REF!)</f>
        <v>#REF!</v>
      </c>
      <c r="AL3187" s="23" t="e">
        <f>IF(#REF!=0,"",#REF!)</f>
        <v>#REF!</v>
      </c>
      <c r="AM3187" s="19" t="e">
        <f>IF(#REF!=0,"",#REF!)</f>
        <v>#REF!</v>
      </c>
      <c r="AN3187" s="23" t="e">
        <f>IF($AK3187="","",#REF!)</f>
        <v>#REF!</v>
      </c>
      <c r="AO3187" s="23" t="e">
        <f t="shared" si="881"/>
        <v>#REF!</v>
      </c>
      <c r="AP3187" s="19" t="e">
        <f>IF(#REF!=0,"",#REF!)</f>
        <v>#REF!</v>
      </c>
      <c r="AQ3187" s="19" t="e">
        <f>IF(#REF!=0,"",#REF!)</f>
        <v>#REF!</v>
      </c>
      <c r="AR3187" s="19" t="e">
        <f>IF(#REF!=0,"",#REF!)</f>
        <v>#REF!</v>
      </c>
      <c r="AS3187" s="19" t="e">
        <f>#REF!</f>
        <v>#REF!</v>
      </c>
    </row>
    <row r="3188" spans="11:45" ht="19.5" thickTop="1" thickBot="1" x14ac:dyDescent="0.25">
      <c r="K3188" s="19" t="str">
        <f t="shared" si="872"/>
        <v/>
      </c>
      <c r="L3188" s="19">
        <f t="shared" si="882"/>
        <v>10000</v>
      </c>
      <c r="M3188" s="22" t="str">
        <f>TRIM(Data!$N3185)</f>
        <v>Susan Grooms</v>
      </c>
      <c r="N3188" s="22" t="str">
        <f>TRIM(Data!$A3185)</f>
        <v>Susan Grooms</v>
      </c>
      <c r="O3188" s="23">
        <f>IF(Data!$B3185=0,"",Data!$B3185)</f>
        <v>2021</v>
      </c>
      <c r="P3188" s="19" t="str">
        <f>IF(Data!$C3185=0,"",Data!$C3185)</f>
        <v>1</v>
      </c>
      <c r="Q3188" s="23" t="str">
        <f>IF($M3188="","",Data!$E3185)</f>
        <v>M-L</v>
      </c>
      <c r="R3188" s="23" t="str">
        <f t="shared" si="873"/>
        <v>M</v>
      </c>
      <c r="S3188" s="23" t="str">
        <f t="shared" si="874"/>
        <v>M</v>
      </c>
      <c r="T3188" s="19" t="str">
        <f>IF(Data!$F3185=0,"",Data!$F3185)</f>
        <v/>
      </c>
      <c r="U3188" s="19" t="str">
        <f>IF(Data!$G3185=0,"",Data!$G3185)</f>
        <v/>
      </c>
      <c r="V3188" s="19" t="str">
        <f>IF(Data!$D3185=0,"",Data!$D3185)</f>
        <v/>
      </c>
      <c r="W3188" s="19" t="str">
        <f>Data!$H3185</f>
        <v>Japonica</v>
      </c>
      <c r="Y3188" s="41" t="e">
        <f t="shared" si="869"/>
        <v>#REF!</v>
      </c>
      <c r="Z3188" s="8">
        <f t="shared" si="875"/>
        <v>10000</v>
      </c>
      <c r="AA3188" s="8" t="str">
        <f t="shared" si="876"/>
        <v>Susan Grooms</v>
      </c>
      <c r="AB3188" s="8" t="str">
        <f t="shared" si="877"/>
        <v>M</v>
      </c>
      <c r="AC3188" s="8" t="str">
        <f t="shared" si="878"/>
        <v/>
      </c>
      <c r="AD3188" s="8" t="str">
        <f t="shared" si="883"/>
        <v/>
      </c>
      <c r="AE3188" s="8" t="str">
        <f t="shared" si="879"/>
        <v/>
      </c>
      <c r="AF3188" s="5">
        <f t="shared" si="880"/>
        <v>2021</v>
      </c>
      <c r="AG3188" s="46">
        <v>3185</v>
      </c>
      <c r="AH3188" s="47" t="str">
        <f t="shared" si="870"/>
        <v/>
      </c>
      <c r="AI3188" s="48" t="str">
        <f t="shared" si="871"/>
        <v/>
      </c>
      <c r="AK3188" s="22" t="e">
        <f>TRIM(#REF!)</f>
        <v>#REF!</v>
      </c>
      <c r="AL3188" s="23" t="e">
        <f>IF(#REF!=0,"",#REF!)</f>
        <v>#REF!</v>
      </c>
      <c r="AM3188" s="19" t="e">
        <f>IF(#REF!=0,"",#REF!)</f>
        <v>#REF!</v>
      </c>
      <c r="AN3188" s="23" t="e">
        <f>IF($AK3188="","",#REF!)</f>
        <v>#REF!</v>
      </c>
      <c r="AO3188" s="23" t="e">
        <f t="shared" si="881"/>
        <v>#REF!</v>
      </c>
      <c r="AP3188" s="19" t="e">
        <f>IF(#REF!=0,"",#REF!)</f>
        <v>#REF!</v>
      </c>
      <c r="AQ3188" s="19" t="e">
        <f>IF(#REF!=0,"",#REF!)</f>
        <v>#REF!</v>
      </c>
      <c r="AR3188" s="19" t="e">
        <f>IF(#REF!=0,"",#REF!)</f>
        <v>#REF!</v>
      </c>
      <c r="AS3188" s="19" t="e">
        <f>#REF!</f>
        <v>#REF!</v>
      </c>
    </row>
    <row r="3189" spans="11:45" ht="19.5" thickTop="1" thickBot="1" x14ac:dyDescent="0.25">
      <c r="K3189" s="19" t="str">
        <f t="shared" si="872"/>
        <v/>
      </c>
      <c r="L3189" s="19">
        <f t="shared" si="882"/>
        <v>10000</v>
      </c>
      <c r="M3189" s="22" t="str">
        <f>TRIM(Data!$N3186)</f>
        <v>Susan Shackelford</v>
      </c>
      <c r="N3189" s="22" t="str">
        <f>TRIM(Data!$A3186)</f>
        <v>Susan Shackelford</v>
      </c>
      <c r="O3189" s="23">
        <f>IF(Data!$B3186=0,"",Data!$B3186)</f>
        <v>1981</v>
      </c>
      <c r="P3189" s="19" t="str">
        <f>IF(Data!$C3186=0,"",Data!$C3186)</f>
        <v>1</v>
      </c>
      <c r="Q3189" s="23" t="str">
        <f>IF($M3189="","",Data!$E3186)</f>
        <v>L</v>
      </c>
      <c r="R3189" s="23" t="str">
        <f t="shared" si="873"/>
        <v>L</v>
      </c>
      <c r="S3189" s="23" t="str">
        <f t="shared" si="874"/>
        <v>L</v>
      </c>
      <c r="T3189" s="19" t="str">
        <f>IF(Data!$F3186=0,"",Data!$F3186)</f>
        <v/>
      </c>
      <c r="U3189" s="19" t="str">
        <f>IF(Data!$G3186=0,"",Data!$G3186)</f>
        <v>FD</v>
      </c>
      <c r="V3189" s="19" t="str">
        <f>IF(Data!$D3186=0,"",Data!$D3186)</f>
        <v/>
      </c>
      <c r="W3189" s="19" t="str">
        <f>Data!$H3186</f>
        <v>Japonica</v>
      </c>
      <c r="Y3189" s="41" t="e">
        <f t="shared" si="869"/>
        <v>#REF!</v>
      </c>
      <c r="Z3189" s="8">
        <f t="shared" si="875"/>
        <v>10000</v>
      </c>
      <c r="AA3189" s="8" t="str">
        <f t="shared" si="876"/>
        <v>Susan Shackelford</v>
      </c>
      <c r="AB3189" s="8" t="str">
        <f t="shared" si="877"/>
        <v>L</v>
      </c>
      <c r="AC3189" s="8" t="str">
        <f t="shared" si="878"/>
        <v/>
      </c>
      <c r="AD3189" s="8" t="str">
        <f t="shared" si="883"/>
        <v>FD</v>
      </c>
      <c r="AE3189" s="8" t="str">
        <f t="shared" si="879"/>
        <v/>
      </c>
      <c r="AF3189" s="5">
        <f t="shared" si="880"/>
        <v>1981</v>
      </c>
      <c r="AG3189" s="46">
        <v>3186</v>
      </c>
      <c r="AH3189" s="47" t="str">
        <f t="shared" si="870"/>
        <v/>
      </c>
      <c r="AI3189" s="48" t="str">
        <f t="shared" si="871"/>
        <v/>
      </c>
      <c r="AK3189" s="22" t="e">
        <f>TRIM(#REF!)</f>
        <v>#REF!</v>
      </c>
      <c r="AL3189" s="23" t="e">
        <f>IF(#REF!=0,"",#REF!)</f>
        <v>#REF!</v>
      </c>
      <c r="AM3189" s="19" t="e">
        <f>IF(#REF!=0,"",#REF!)</f>
        <v>#REF!</v>
      </c>
      <c r="AN3189" s="23" t="e">
        <f>IF($AK3189="","",#REF!)</f>
        <v>#REF!</v>
      </c>
      <c r="AO3189" s="23" t="e">
        <f t="shared" si="881"/>
        <v>#REF!</v>
      </c>
      <c r="AP3189" s="19" t="e">
        <f>IF(#REF!=0,"",#REF!)</f>
        <v>#REF!</v>
      </c>
      <c r="AQ3189" s="19" t="e">
        <f>IF(#REF!=0,"",#REF!)</f>
        <v>#REF!</v>
      </c>
      <c r="AR3189" s="19" t="e">
        <f>IF(#REF!=0,"",#REF!)</f>
        <v>#REF!</v>
      </c>
      <c r="AS3189" s="19" t="e">
        <f>#REF!</f>
        <v>#REF!</v>
      </c>
    </row>
    <row r="3190" spans="11:45" ht="19.5" thickTop="1" thickBot="1" x14ac:dyDescent="0.25">
      <c r="K3190" s="19" t="str">
        <f t="shared" si="872"/>
        <v/>
      </c>
      <c r="L3190" s="19">
        <f t="shared" si="882"/>
        <v>10000</v>
      </c>
      <c r="M3190" s="22" t="str">
        <f>TRIM(Data!$N3187)</f>
        <v>Susan Stone</v>
      </c>
      <c r="N3190" s="22" t="str">
        <f>TRIM(Data!$A3187)</f>
        <v>Susan Stone</v>
      </c>
      <c r="O3190" s="23">
        <f>IF(Data!$B3187=0,"",Data!$B3187)</f>
        <v>1953</v>
      </c>
      <c r="P3190" s="19" t="str">
        <f>IF(Data!$C3187=0,"",Data!$C3187)</f>
        <v>1</v>
      </c>
      <c r="Q3190" s="23" t="str">
        <f>IF($M3190="","",Data!$E3187)</f>
        <v>M</v>
      </c>
      <c r="R3190" s="23" t="str">
        <f t="shared" si="873"/>
        <v>M</v>
      </c>
      <c r="S3190" s="23" t="str">
        <f t="shared" si="874"/>
        <v>M</v>
      </c>
      <c r="T3190" s="19" t="str">
        <f>IF(Data!$F3187=0,"",Data!$F3187)</f>
        <v/>
      </c>
      <c r="U3190" s="19" t="str">
        <f>IF(Data!$G3187=0,"",Data!$G3187)</f>
        <v/>
      </c>
      <c r="V3190" s="19" t="str">
        <f>IF(Data!$D3187=0,"",Data!$D3187)</f>
        <v/>
      </c>
      <c r="W3190" s="19" t="str">
        <f>Data!$H3187</f>
        <v>Japonica</v>
      </c>
      <c r="Y3190" s="41" t="e">
        <f t="shared" si="869"/>
        <v>#REF!</v>
      </c>
      <c r="Z3190" s="8">
        <f t="shared" si="875"/>
        <v>10000</v>
      </c>
      <c r="AA3190" s="8" t="str">
        <f t="shared" si="876"/>
        <v>Susan Stone</v>
      </c>
      <c r="AB3190" s="8" t="str">
        <f t="shared" si="877"/>
        <v>M</v>
      </c>
      <c r="AC3190" s="8" t="str">
        <f t="shared" si="878"/>
        <v/>
      </c>
      <c r="AD3190" s="8" t="str">
        <f t="shared" si="883"/>
        <v/>
      </c>
      <c r="AE3190" s="8" t="str">
        <f t="shared" si="879"/>
        <v/>
      </c>
      <c r="AF3190" s="5">
        <f t="shared" si="880"/>
        <v>1953</v>
      </c>
      <c r="AG3190" s="46">
        <v>3187</v>
      </c>
      <c r="AH3190" s="47" t="str">
        <f t="shared" si="870"/>
        <v/>
      </c>
      <c r="AI3190" s="48" t="str">
        <f t="shared" si="871"/>
        <v/>
      </c>
      <c r="AK3190" s="22" t="e">
        <f>TRIM(#REF!)</f>
        <v>#REF!</v>
      </c>
      <c r="AL3190" s="23" t="e">
        <f>IF(#REF!=0,"",#REF!)</f>
        <v>#REF!</v>
      </c>
      <c r="AM3190" s="19" t="e">
        <f>IF(#REF!=0,"",#REF!)</f>
        <v>#REF!</v>
      </c>
      <c r="AN3190" s="23" t="e">
        <f>IF($AK3190="","",#REF!)</f>
        <v>#REF!</v>
      </c>
      <c r="AO3190" s="23" t="e">
        <f t="shared" si="881"/>
        <v>#REF!</v>
      </c>
      <c r="AP3190" s="19" t="e">
        <f>IF(#REF!=0,"",#REF!)</f>
        <v>#REF!</v>
      </c>
      <c r="AQ3190" s="19" t="e">
        <f>IF(#REF!=0,"",#REF!)</f>
        <v>#REF!</v>
      </c>
      <c r="AR3190" s="19" t="e">
        <f>IF(#REF!=0,"",#REF!)</f>
        <v>#REF!</v>
      </c>
      <c r="AS3190" s="19" t="e">
        <f>#REF!</f>
        <v>#REF!</v>
      </c>
    </row>
    <row r="3191" spans="11:45" ht="19.5" thickTop="1" thickBot="1" x14ac:dyDescent="0.25">
      <c r="K3191" s="19" t="str">
        <f t="shared" si="872"/>
        <v/>
      </c>
      <c r="L3191" s="19">
        <f t="shared" si="882"/>
        <v>10000</v>
      </c>
      <c r="M3191" s="22" t="str">
        <f>TRIM(Data!$N3188)</f>
        <v>Susanna Beard</v>
      </c>
      <c r="N3191" s="22" t="str">
        <f>TRIM(Data!$A3188)</f>
        <v>Susanna Beard</v>
      </c>
      <c r="O3191" s="23">
        <f>IF(Data!$B3188=0,"",Data!$B3188)</f>
        <v>1996</v>
      </c>
      <c r="P3191" s="19" t="str">
        <f>IF(Data!$C3188=0,"",Data!$C3188)</f>
        <v/>
      </c>
      <c r="Q3191" s="23" t="str">
        <f>IF($M3191="","",Data!$E3188)</f>
        <v>L-VL</v>
      </c>
      <c r="R3191" s="23" t="str">
        <f t="shared" si="873"/>
        <v>L</v>
      </c>
      <c r="S3191" s="23" t="str">
        <f t="shared" si="874"/>
        <v>L</v>
      </c>
      <c r="T3191" s="19" t="str">
        <f>IF(Data!$F3188=0,"",Data!$F3188)</f>
        <v/>
      </c>
      <c r="U3191" s="19" t="str">
        <f>IF(Data!$G3188=0,"",Data!$G3188)</f>
        <v/>
      </c>
      <c r="V3191" s="19" t="str">
        <f>IF(Data!$D3188=0,"",Data!$D3188)</f>
        <v/>
      </c>
      <c r="W3191" s="19" t="str">
        <f>Data!$H3188</f>
        <v>Japonica</v>
      </c>
      <c r="Y3191" s="41" t="e">
        <f t="shared" si="869"/>
        <v>#REF!</v>
      </c>
      <c r="Z3191" s="8">
        <f t="shared" si="875"/>
        <v>10000</v>
      </c>
      <c r="AA3191" s="8" t="str">
        <f t="shared" si="876"/>
        <v>Susanna Beard</v>
      </c>
      <c r="AB3191" s="8" t="str">
        <f t="shared" si="877"/>
        <v>L</v>
      </c>
      <c r="AC3191" s="8" t="str">
        <f t="shared" si="878"/>
        <v/>
      </c>
      <c r="AD3191" s="8" t="str">
        <f t="shared" si="883"/>
        <v/>
      </c>
      <c r="AE3191" s="8" t="str">
        <f t="shared" si="879"/>
        <v/>
      </c>
      <c r="AF3191" s="5">
        <f t="shared" si="880"/>
        <v>1996</v>
      </c>
      <c r="AG3191" s="46">
        <v>3188</v>
      </c>
      <c r="AH3191" s="47" t="str">
        <f t="shared" si="870"/>
        <v/>
      </c>
      <c r="AI3191" s="48" t="str">
        <f t="shared" si="871"/>
        <v/>
      </c>
      <c r="AK3191" s="22" t="e">
        <f>TRIM(#REF!)</f>
        <v>#REF!</v>
      </c>
      <c r="AL3191" s="23" t="e">
        <f>IF(#REF!=0,"",#REF!)</f>
        <v>#REF!</v>
      </c>
      <c r="AM3191" s="19" t="e">
        <f>IF(#REF!=0,"",#REF!)</f>
        <v>#REF!</v>
      </c>
      <c r="AN3191" s="23" t="e">
        <f>IF($AK3191="","",#REF!)</f>
        <v>#REF!</v>
      </c>
      <c r="AO3191" s="23" t="e">
        <f t="shared" si="881"/>
        <v>#REF!</v>
      </c>
      <c r="AP3191" s="19" t="e">
        <f>IF(#REF!=0,"",#REF!)</f>
        <v>#REF!</v>
      </c>
      <c r="AQ3191" s="19" t="e">
        <f>IF(#REF!=0,"",#REF!)</f>
        <v>#REF!</v>
      </c>
      <c r="AR3191" s="19" t="e">
        <f>IF(#REF!=0,"",#REF!)</f>
        <v>#REF!</v>
      </c>
      <c r="AS3191" s="19" t="e">
        <f>#REF!</f>
        <v>#REF!</v>
      </c>
    </row>
    <row r="3192" spans="11:45" ht="19.5" thickTop="1" thickBot="1" x14ac:dyDescent="0.25">
      <c r="K3192" s="19" t="str">
        <f t="shared" si="872"/>
        <v/>
      </c>
      <c r="L3192" s="19">
        <f t="shared" si="882"/>
        <v>10000</v>
      </c>
      <c r="M3192" s="22" t="str">
        <f>TRIM(Data!$N3189)</f>
        <v>Susie O'Neill</v>
      </c>
      <c r="N3192" s="22" t="str">
        <f>TRIM(Data!$A3189)</f>
        <v>Susie O'Neill (R)</v>
      </c>
      <c r="O3192" s="23">
        <f>IF(Data!$B3189=0,"",Data!$B3189)</f>
        <v>2002</v>
      </c>
      <c r="P3192" s="19" t="str">
        <f>IF(Data!$C3189=0,"",Data!$C3189)</f>
        <v>1</v>
      </c>
      <c r="Q3192" s="23" t="str">
        <f>IF($M3192="","",Data!$E3189)</f>
        <v>VL</v>
      </c>
      <c r="R3192" s="23" t="str">
        <f t="shared" si="873"/>
        <v>VL</v>
      </c>
      <c r="S3192" s="23" t="str">
        <f t="shared" si="874"/>
        <v>VL</v>
      </c>
      <c r="T3192" s="19" t="str">
        <f>IF(Data!$F3189=0,"",Data!$F3189)</f>
        <v/>
      </c>
      <c r="U3192" s="19" t="str">
        <f>IF(Data!$G3189=0,"",Data!$G3189)</f>
        <v/>
      </c>
      <c r="V3192" s="19" t="str">
        <f>IF(Data!$D3189=0,"",Data!$D3189)</f>
        <v/>
      </c>
      <c r="W3192" s="19" t="str">
        <f>Data!$H3189</f>
        <v>Reticulata</v>
      </c>
      <c r="Y3192" s="41" t="e">
        <f t="shared" si="869"/>
        <v>#REF!</v>
      </c>
      <c r="Z3192" s="8">
        <f t="shared" si="875"/>
        <v>10000</v>
      </c>
      <c r="AA3192" s="8" t="str">
        <f t="shared" si="876"/>
        <v>Susie O'Neill</v>
      </c>
      <c r="AB3192" s="8" t="str">
        <f t="shared" si="877"/>
        <v>VL</v>
      </c>
      <c r="AC3192" s="8" t="str">
        <f t="shared" si="878"/>
        <v/>
      </c>
      <c r="AD3192" s="8" t="str">
        <f t="shared" si="883"/>
        <v/>
      </c>
      <c r="AE3192" s="8" t="str">
        <f t="shared" si="879"/>
        <v/>
      </c>
      <c r="AF3192" s="5">
        <f t="shared" si="880"/>
        <v>2002</v>
      </c>
      <c r="AG3192" s="46">
        <v>3189</v>
      </c>
      <c r="AH3192" s="47" t="str">
        <f t="shared" si="870"/>
        <v/>
      </c>
      <c r="AI3192" s="48" t="str">
        <f t="shared" si="871"/>
        <v/>
      </c>
      <c r="AK3192" s="22" t="e">
        <f>TRIM(#REF!)</f>
        <v>#REF!</v>
      </c>
      <c r="AL3192" s="23" t="e">
        <f>IF(#REF!=0,"",#REF!)</f>
        <v>#REF!</v>
      </c>
      <c r="AM3192" s="19" t="e">
        <f>IF(#REF!=0,"",#REF!)</f>
        <v>#REF!</v>
      </c>
      <c r="AN3192" s="23" t="e">
        <f>IF($AK3192="","",#REF!)</f>
        <v>#REF!</v>
      </c>
      <c r="AO3192" s="23" t="e">
        <f t="shared" si="881"/>
        <v>#REF!</v>
      </c>
      <c r="AP3192" s="19" t="e">
        <f>IF(#REF!=0,"",#REF!)</f>
        <v>#REF!</v>
      </c>
      <c r="AQ3192" s="19" t="e">
        <f>IF(#REF!=0,"",#REF!)</f>
        <v>#REF!</v>
      </c>
      <c r="AR3192" s="19" t="e">
        <f>IF(#REF!=0,"",#REF!)</f>
        <v>#REF!</v>
      </c>
      <c r="AS3192" s="19" t="e">
        <f>#REF!</f>
        <v>#REF!</v>
      </c>
    </row>
    <row r="3193" spans="11:45" ht="19.5" thickTop="1" thickBot="1" x14ac:dyDescent="0.25">
      <c r="K3193" s="19" t="str">
        <f t="shared" si="872"/>
        <v/>
      </c>
      <c r="L3193" s="19">
        <f t="shared" si="882"/>
        <v>10000</v>
      </c>
      <c r="M3193" s="22" t="str">
        <f>TRIM(Data!$N3190)</f>
        <v>Susie Q.</v>
      </c>
      <c r="N3193" s="22" t="str">
        <f>TRIM(Data!$A3190)</f>
        <v>Susie Q.</v>
      </c>
      <c r="O3193" s="23">
        <f>IF(Data!$B3190=0,"",Data!$B3190)</f>
        <v>1960</v>
      </c>
      <c r="P3193" s="19" t="str">
        <f>IF(Data!$C3190=0,"",Data!$C3190)</f>
        <v/>
      </c>
      <c r="Q3193" s="23" t="str">
        <f>IF($M3193="","",Data!$E3190)</f>
        <v>M-L</v>
      </c>
      <c r="R3193" s="23" t="str">
        <f t="shared" si="873"/>
        <v>M</v>
      </c>
      <c r="S3193" s="23" t="str">
        <f t="shared" si="874"/>
        <v>M</v>
      </c>
      <c r="T3193" s="19" t="str">
        <f>IF(Data!$F3190=0,"",Data!$F3190)</f>
        <v/>
      </c>
      <c r="U3193" s="19" t="str">
        <f>IF(Data!$G3190=0,"",Data!$G3190)</f>
        <v/>
      </c>
      <c r="V3193" s="19" t="str">
        <f>IF(Data!$D3190=0,"",Data!$D3190)</f>
        <v/>
      </c>
      <c r="W3193" s="19" t="str">
        <f>Data!$H3190</f>
        <v>Japonica</v>
      </c>
      <c r="Y3193" s="41" t="e">
        <f t="shared" si="869"/>
        <v>#REF!</v>
      </c>
      <c r="Z3193" s="8">
        <f t="shared" si="875"/>
        <v>10000</v>
      </c>
      <c r="AA3193" s="8" t="str">
        <f t="shared" si="876"/>
        <v>Susie Q.</v>
      </c>
      <c r="AB3193" s="8" t="str">
        <f t="shared" si="877"/>
        <v>M</v>
      </c>
      <c r="AC3193" s="8" t="str">
        <f t="shared" si="878"/>
        <v/>
      </c>
      <c r="AD3193" s="8" t="str">
        <f t="shared" si="883"/>
        <v/>
      </c>
      <c r="AE3193" s="8" t="str">
        <f t="shared" si="879"/>
        <v/>
      </c>
      <c r="AF3193" s="5">
        <f t="shared" si="880"/>
        <v>1960</v>
      </c>
      <c r="AG3193" s="46">
        <v>3190</v>
      </c>
      <c r="AH3193" s="47" t="str">
        <f t="shared" si="870"/>
        <v/>
      </c>
      <c r="AI3193" s="48" t="str">
        <f t="shared" si="871"/>
        <v/>
      </c>
      <c r="AK3193" s="22" t="e">
        <f>TRIM(#REF!)</f>
        <v>#REF!</v>
      </c>
      <c r="AL3193" s="23" t="e">
        <f>IF(#REF!=0,"",#REF!)</f>
        <v>#REF!</v>
      </c>
      <c r="AM3193" s="19" t="e">
        <f>IF(#REF!=0,"",#REF!)</f>
        <v>#REF!</v>
      </c>
      <c r="AN3193" s="23" t="e">
        <f>IF($AK3193="","",#REF!)</f>
        <v>#REF!</v>
      </c>
      <c r="AO3193" s="23" t="e">
        <f t="shared" si="881"/>
        <v>#REF!</v>
      </c>
      <c r="AP3193" s="19" t="e">
        <f>IF(#REF!=0,"",#REF!)</f>
        <v>#REF!</v>
      </c>
      <c r="AQ3193" s="19" t="e">
        <f>IF(#REF!=0,"",#REF!)</f>
        <v>#REF!</v>
      </c>
      <c r="AR3193" s="19" t="e">
        <f>IF(#REF!=0,"",#REF!)</f>
        <v>#REF!</v>
      </c>
      <c r="AS3193" s="19" t="e">
        <f>#REF!</f>
        <v>#REF!</v>
      </c>
    </row>
    <row r="3194" spans="11:45" ht="19.5" thickTop="1" thickBot="1" x14ac:dyDescent="0.25">
      <c r="K3194" s="19" t="str">
        <f t="shared" si="872"/>
        <v/>
      </c>
      <c r="L3194" s="19">
        <f t="shared" si="882"/>
        <v>10000</v>
      </c>
      <c r="M3194" s="22" t="str">
        <f>TRIM(Data!$N3191)</f>
        <v>Susy Dirr</v>
      </c>
      <c r="N3194" s="22" t="str">
        <f>TRIM(Data!$A3191)</f>
        <v>Susy Dirr (Sasanqua)</v>
      </c>
      <c r="O3194" s="23">
        <f>IF(Data!$B3191=0,"",Data!$B3191)</f>
        <v>1999</v>
      </c>
      <c r="P3194" s="19" t="str">
        <f>IF(Data!$C3191=0,"",Data!$C3191)</f>
        <v>1</v>
      </c>
      <c r="Q3194" s="23" t="str">
        <f>IF($M3194="","",Data!$E3191)</f>
        <v>L</v>
      </c>
      <c r="R3194" s="23" t="str">
        <f t="shared" si="873"/>
        <v>L</v>
      </c>
      <c r="S3194" s="23" t="str">
        <f t="shared" si="874"/>
        <v>L</v>
      </c>
      <c r="T3194" s="19" t="str">
        <f>IF(Data!$F3191=0,"",Data!$F3191)</f>
        <v/>
      </c>
      <c r="U3194" s="19" t="str">
        <f>IF(Data!$G3191=0,"",Data!$G3191)</f>
        <v>FD</v>
      </c>
      <c r="V3194" s="19" t="str">
        <f>IF(Data!$D3191=0,"",Data!$D3191)</f>
        <v/>
      </c>
      <c r="W3194" s="19" t="str">
        <f>Data!$H3191</f>
        <v>Sasanqua</v>
      </c>
      <c r="Y3194" s="41" t="e">
        <f t="shared" si="869"/>
        <v>#REF!</v>
      </c>
      <c r="Z3194" s="8">
        <f t="shared" si="875"/>
        <v>10000</v>
      </c>
      <c r="AA3194" s="8" t="str">
        <f t="shared" si="876"/>
        <v>Susy Dirr</v>
      </c>
      <c r="AB3194" s="8" t="str">
        <f t="shared" si="877"/>
        <v>L</v>
      </c>
      <c r="AC3194" s="8" t="str">
        <f t="shared" si="878"/>
        <v/>
      </c>
      <c r="AD3194" s="8" t="str">
        <f t="shared" si="883"/>
        <v>FD</v>
      </c>
      <c r="AE3194" s="8" t="str">
        <f t="shared" si="879"/>
        <v/>
      </c>
      <c r="AF3194" s="5">
        <f t="shared" si="880"/>
        <v>1999</v>
      </c>
      <c r="AG3194" s="46">
        <v>3191</v>
      </c>
      <c r="AH3194" s="47" t="str">
        <f t="shared" si="870"/>
        <v/>
      </c>
      <c r="AI3194" s="48" t="str">
        <f t="shared" si="871"/>
        <v/>
      </c>
      <c r="AK3194" s="22" t="e">
        <f>TRIM(#REF!)</f>
        <v>#REF!</v>
      </c>
      <c r="AL3194" s="23" t="e">
        <f>IF(#REF!=0,"",#REF!)</f>
        <v>#REF!</v>
      </c>
      <c r="AM3194" s="19" t="e">
        <f>IF(#REF!=0,"",#REF!)</f>
        <v>#REF!</v>
      </c>
      <c r="AN3194" s="23" t="e">
        <f>IF($AK3194="","",#REF!)</f>
        <v>#REF!</v>
      </c>
      <c r="AO3194" s="23" t="e">
        <f t="shared" si="881"/>
        <v>#REF!</v>
      </c>
      <c r="AP3194" s="19" t="e">
        <f>IF(#REF!=0,"",#REF!)</f>
        <v>#REF!</v>
      </c>
      <c r="AQ3194" s="19" t="e">
        <f>IF(#REF!=0,"",#REF!)</f>
        <v>#REF!</v>
      </c>
      <c r="AR3194" s="19" t="e">
        <f>IF(#REF!=0,"",#REF!)</f>
        <v>#REF!</v>
      </c>
      <c r="AS3194" s="19" t="e">
        <f>#REF!</f>
        <v>#REF!</v>
      </c>
    </row>
    <row r="3195" spans="11:45" ht="19.5" thickTop="1" thickBot="1" x14ac:dyDescent="0.25">
      <c r="K3195" s="19" t="str">
        <f t="shared" si="872"/>
        <v/>
      </c>
      <c r="L3195" s="19">
        <f t="shared" si="882"/>
        <v>10000</v>
      </c>
      <c r="M3195" s="22" t="str">
        <f>TRIM(Data!$N3192)</f>
        <v>Sutherland Rotary</v>
      </c>
      <c r="N3195" s="22" t="str">
        <f>TRIM(Data!$A3192)</f>
        <v>Sutherland Rotary (R)</v>
      </c>
      <c r="O3195" s="23">
        <f>IF(Data!$B3192=0,"",Data!$B3192)</f>
        <v>1982</v>
      </c>
      <c r="P3195" s="19" t="str">
        <f>IF(Data!$C3192=0,"",Data!$C3192)</f>
        <v>1</v>
      </c>
      <c r="Q3195" s="23" t="str">
        <f>IF($M3195="","",Data!$E3192)</f>
        <v>VL</v>
      </c>
      <c r="R3195" s="23" t="str">
        <f t="shared" si="873"/>
        <v>VL</v>
      </c>
      <c r="S3195" s="23" t="str">
        <f t="shared" si="874"/>
        <v>VL</v>
      </c>
      <c r="T3195" s="19" t="str">
        <f>IF(Data!$F3192=0,"",Data!$F3192)</f>
        <v/>
      </c>
      <c r="U3195" s="19" t="str">
        <f>IF(Data!$G3192=0,"",Data!$G3192)</f>
        <v/>
      </c>
      <c r="V3195" s="19" t="str">
        <f>IF(Data!$D3192=0,"",Data!$D3192)</f>
        <v/>
      </c>
      <c r="W3195" s="19" t="str">
        <f>Data!$H3192</f>
        <v>Reticulata</v>
      </c>
      <c r="Y3195" s="41" t="e">
        <f t="shared" si="869"/>
        <v>#REF!</v>
      </c>
      <c r="Z3195" s="8">
        <f t="shared" si="875"/>
        <v>10000</v>
      </c>
      <c r="AA3195" s="8" t="str">
        <f t="shared" si="876"/>
        <v>Sutherland Rotary</v>
      </c>
      <c r="AB3195" s="8" t="str">
        <f t="shared" si="877"/>
        <v>VL</v>
      </c>
      <c r="AC3195" s="8" t="str">
        <f t="shared" si="878"/>
        <v/>
      </c>
      <c r="AD3195" s="8" t="str">
        <f t="shared" si="883"/>
        <v/>
      </c>
      <c r="AE3195" s="8" t="str">
        <f t="shared" si="879"/>
        <v/>
      </c>
      <c r="AF3195" s="5">
        <f t="shared" si="880"/>
        <v>1982</v>
      </c>
      <c r="AG3195" s="46">
        <v>3192</v>
      </c>
      <c r="AH3195" s="47" t="str">
        <f t="shared" si="870"/>
        <v/>
      </c>
      <c r="AI3195" s="48" t="str">
        <f t="shared" si="871"/>
        <v/>
      </c>
      <c r="AK3195" s="22" t="e">
        <f>TRIM(#REF!)</f>
        <v>#REF!</v>
      </c>
      <c r="AL3195" s="23" t="e">
        <f>IF(#REF!=0,"",#REF!)</f>
        <v>#REF!</v>
      </c>
      <c r="AM3195" s="19" t="e">
        <f>IF(#REF!=0,"",#REF!)</f>
        <v>#REF!</v>
      </c>
      <c r="AN3195" s="23" t="e">
        <f>IF($AK3195="","",#REF!)</f>
        <v>#REF!</v>
      </c>
      <c r="AO3195" s="23" t="e">
        <f t="shared" si="881"/>
        <v>#REF!</v>
      </c>
      <c r="AP3195" s="19" t="e">
        <f>IF(#REF!=0,"",#REF!)</f>
        <v>#REF!</v>
      </c>
      <c r="AQ3195" s="19" t="e">
        <f>IF(#REF!=0,"",#REF!)</f>
        <v>#REF!</v>
      </c>
      <c r="AR3195" s="19" t="e">
        <f>IF(#REF!=0,"",#REF!)</f>
        <v>#REF!</v>
      </c>
      <c r="AS3195" s="19" t="e">
        <f>#REF!</f>
        <v>#REF!</v>
      </c>
    </row>
    <row r="3196" spans="11:45" ht="19.5" thickTop="1" thickBot="1" x14ac:dyDescent="0.25">
      <c r="K3196" s="19" t="str">
        <f t="shared" si="872"/>
        <v/>
      </c>
      <c r="L3196" s="19">
        <f t="shared" si="882"/>
        <v>10000</v>
      </c>
      <c r="M3196" s="22" t="str">
        <f>TRIM(Data!$N3193)</f>
        <v>Suzanne Withers</v>
      </c>
      <c r="N3196" s="22" t="str">
        <f>TRIM(Data!$A3193)</f>
        <v>Suzanne Withers (R)</v>
      </c>
      <c r="O3196" s="23">
        <f>IF(Data!$B3193=0,"",Data!$B3193)</f>
        <v>1979</v>
      </c>
      <c r="P3196" s="19" t="str">
        <f>IF(Data!$C3193=0,"",Data!$C3193)</f>
        <v>1</v>
      </c>
      <c r="Q3196" s="23" t="str">
        <f>IF($M3196="","",Data!$E3193)</f>
        <v>L</v>
      </c>
      <c r="R3196" s="23" t="str">
        <f t="shared" si="873"/>
        <v>L</v>
      </c>
      <c r="S3196" s="23" t="str">
        <f t="shared" si="874"/>
        <v>L</v>
      </c>
      <c r="T3196" s="19" t="str">
        <f>IF(Data!$F3193=0,"",Data!$F3193)</f>
        <v/>
      </c>
      <c r="U3196" s="19" t="str">
        <f>IF(Data!$G3193=0,"",Data!$G3193)</f>
        <v/>
      </c>
      <c r="V3196" s="19" t="str">
        <f>IF(Data!$D3193=0,"",Data!$D3193)</f>
        <v/>
      </c>
      <c r="W3196" s="19" t="str">
        <f>Data!$H3193</f>
        <v>Reticulata</v>
      </c>
      <c r="Y3196" s="41" t="e">
        <f t="shared" si="869"/>
        <v>#REF!</v>
      </c>
      <c r="Z3196" s="8">
        <f t="shared" si="875"/>
        <v>10000</v>
      </c>
      <c r="AA3196" s="8" t="str">
        <f t="shared" si="876"/>
        <v>Suzanne Withers</v>
      </c>
      <c r="AB3196" s="8" t="str">
        <f t="shared" si="877"/>
        <v>L</v>
      </c>
      <c r="AC3196" s="8" t="str">
        <f t="shared" si="878"/>
        <v/>
      </c>
      <c r="AD3196" s="8" t="str">
        <f t="shared" si="883"/>
        <v/>
      </c>
      <c r="AE3196" s="8" t="str">
        <f t="shared" si="879"/>
        <v/>
      </c>
      <c r="AF3196" s="5">
        <f t="shared" si="880"/>
        <v>1979</v>
      </c>
      <c r="AG3196" s="46">
        <v>3193</v>
      </c>
      <c r="AH3196" s="47" t="str">
        <f t="shared" si="870"/>
        <v/>
      </c>
      <c r="AI3196" s="48" t="str">
        <f t="shared" si="871"/>
        <v/>
      </c>
      <c r="AK3196" s="22" t="e">
        <f>TRIM(#REF!)</f>
        <v>#REF!</v>
      </c>
      <c r="AL3196" s="23" t="e">
        <f>IF(#REF!=0,"",#REF!)</f>
        <v>#REF!</v>
      </c>
      <c r="AM3196" s="19" t="e">
        <f>IF(#REF!=0,"",#REF!)</f>
        <v>#REF!</v>
      </c>
      <c r="AN3196" s="23" t="e">
        <f>IF($AK3196="","",#REF!)</f>
        <v>#REF!</v>
      </c>
      <c r="AO3196" s="23" t="e">
        <f t="shared" si="881"/>
        <v>#REF!</v>
      </c>
      <c r="AP3196" s="19" t="e">
        <f>IF(#REF!=0,"",#REF!)</f>
        <v>#REF!</v>
      </c>
      <c r="AQ3196" s="19" t="e">
        <f>IF(#REF!=0,"",#REF!)</f>
        <v>#REF!</v>
      </c>
      <c r="AR3196" s="19" t="e">
        <f>IF(#REF!=0,"",#REF!)</f>
        <v>#REF!</v>
      </c>
      <c r="AS3196" s="19" t="e">
        <f>#REF!</f>
        <v>#REF!</v>
      </c>
    </row>
    <row r="3197" spans="11:45" ht="19.5" thickTop="1" thickBot="1" x14ac:dyDescent="0.25">
      <c r="K3197" s="19" t="str">
        <f t="shared" si="872"/>
        <v/>
      </c>
      <c r="L3197" s="19">
        <f t="shared" si="882"/>
        <v>10000</v>
      </c>
      <c r="M3197" s="22" t="str">
        <f>TRIM(Data!$N3194)</f>
        <v>Suzy Edge</v>
      </c>
      <c r="N3197" s="22" t="str">
        <f>TRIM(Data!$A3194)</f>
        <v>Suzy Edge</v>
      </c>
      <c r="O3197" s="23">
        <f>IF(Data!$B3194=0,"",Data!$B3194)</f>
        <v>2021</v>
      </c>
      <c r="P3197" s="19" t="str">
        <f>IF(Data!$C3194=0,"",Data!$C3194)</f>
        <v>1</v>
      </c>
      <c r="Q3197" s="23" t="str">
        <f>IF($M3197="","",Data!$E3194)</f>
        <v>M-L</v>
      </c>
      <c r="R3197" s="23" t="str">
        <f t="shared" si="873"/>
        <v>M</v>
      </c>
      <c r="S3197" s="23" t="str">
        <f t="shared" si="874"/>
        <v>M</v>
      </c>
      <c r="T3197" s="19" t="str">
        <f>IF(Data!$F3194=0,"",Data!$F3194)</f>
        <v/>
      </c>
      <c r="U3197" s="19" t="str">
        <f>IF(Data!$G3194=0,"",Data!$G3194)</f>
        <v/>
      </c>
      <c r="V3197" s="19" t="str">
        <f>IF(Data!$D3194=0,"",Data!$D3194)</f>
        <v/>
      </c>
      <c r="W3197" s="19" t="str">
        <f>Data!$H3194</f>
        <v>Japonica</v>
      </c>
      <c r="Y3197" s="41" t="e">
        <f t="shared" si="869"/>
        <v>#REF!</v>
      </c>
      <c r="Z3197" s="8">
        <f t="shared" si="875"/>
        <v>10000</v>
      </c>
      <c r="AA3197" s="8" t="str">
        <f t="shared" si="876"/>
        <v>Suzy Edge</v>
      </c>
      <c r="AB3197" s="8" t="str">
        <f t="shared" si="877"/>
        <v>M</v>
      </c>
      <c r="AC3197" s="8" t="str">
        <f t="shared" si="878"/>
        <v/>
      </c>
      <c r="AD3197" s="8" t="str">
        <f t="shared" si="883"/>
        <v/>
      </c>
      <c r="AE3197" s="8" t="str">
        <f t="shared" si="879"/>
        <v/>
      </c>
      <c r="AF3197" s="5">
        <f t="shared" si="880"/>
        <v>2021</v>
      </c>
      <c r="AG3197" s="46">
        <v>3194</v>
      </c>
      <c r="AH3197" s="47" t="str">
        <f t="shared" si="870"/>
        <v/>
      </c>
      <c r="AI3197" s="48" t="str">
        <f t="shared" si="871"/>
        <v/>
      </c>
      <c r="AK3197" s="22" t="e">
        <f>TRIM(#REF!)</f>
        <v>#REF!</v>
      </c>
      <c r="AL3197" s="23" t="e">
        <f>IF(#REF!=0,"",#REF!)</f>
        <v>#REF!</v>
      </c>
      <c r="AM3197" s="19" t="e">
        <f>IF(#REF!=0,"",#REF!)</f>
        <v>#REF!</v>
      </c>
      <c r="AN3197" s="23" t="e">
        <f>IF($AK3197="","",#REF!)</f>
        <v>#REF!</v>
      </c>
      <c r="AO3197" s="23" t="e">
        <f t="shared" si="881"/>
        <v>#REF!</v>
      </c>
      <c r="AP3197" s="19" t="e">
        <f>IF(#REF!=0,"",#REF!)</f>
        <v>#REF!</v>
      </c>
      <c r="AQ3197" s="19" t="e">
        <f>IF(#REF!=0,"",#REF!)</f>
        <v>#REF!</v>
      </c>
      <c r="AR3197" s="19" t="e">
        <f>IF(#REF!=0,"",#REF!)</f>
        <v>#REF!</v>
      </c>
      <c r="AS3197" s="19" t="e">
        <f>#REF!</f>
        <v>#REF!</v>
      </c>
    </row>
    <row r="3198" spans="11:45" ht="19.5" thickTop="1" thickBot="1" x14ac:dyDescent="0.25">
      <c r="K3198" s="19" t="str">
        <f t="shared" si="872"/>
        <v/>
      </c>
      <c r="L3198" s="19">
        <f t="shared" si="882"/>
        <v>10000</v>
      </c>
      <c r="M3198" s="22" t="str">
        <f>TRIM(Data!$N3195)</f>
        <v>Suzy Wong</v>
      </c>
      <c r="N3198" s="22" t="str">
        <f>TRIM(Data!$A3195)</f>
        <v>Suzy Wong</v>
      </c>
      <c r="O3198" s="23">
        <f>IF(Data!$B3195=0,"",Data!$B3195)</f>
        <v>1970</v>
      </c>
      <c r="P3198" s="19" t="str">
        <f>IF(Data!$C3195=0,"",Data!$C3195)</f>
        <v>1</v>
      </c>
      <c r="Q3198" s="23" t="str">
        <f>IF($M3198="","",Data!$E3195)</f>
        <v>L</v>
      </c>
      <c r="R3198" s="23" t="str">
        <f t="shared" si="873"/>
        <v>L</v>
      </c>
      <c r="S3198" s="23" t="str">
        <f t="shared" si="874"/>
        <v>L</v>
      </c>
      <c r="T3198" s="19" t="str">
        <f>IF(Data!$F3195=0,"",Data!$F3195)</f>
        <v/>
      </c>
      <c r="U3198" s="19" t="str">
        <f>IF(Data!$G3195=0,"",Data!$G3195)</f>
        <v/>
      </c>
      <c r="V3198" s="19" t="str">
        <f>IF(Data!$D3195=0,"",Data!$D3195)</f>
        <v/>
      </c>
      <c r="W3198" s="19" t="str">
        <f>Data!$H3195</f>
        <v>Japonica</v>
      </c>
      <c r="Y3198" s="41" t="e">
        <f t="shared" si="869"/>
        <v>#REF!</v>
      </c>
      <c r="Z3198" s="8">
        <f t="shared" si="875"/>
        <v>10000</v>
      </c>
      <c r="AA3198" s="8" t="str">
        <f t="shared" si="876"/>
        <v>Suzy Wong</v>
      </c>
      <c r="AB3198" s="8" t="str">
        <f t="shared" si="877"/>
        <v>L</v>
      </c>
      <c r="AC3198" s="8" t="str">
        <f t="shared" si="878"/>
        <v/>
      </c>
      <c r="AD3198" s="8" t="str">
        <f t="shared" si="883"/>
        <v/>
      </c>
      <c r="AE3198" s="8" t="str">
        <f t="shared" si="879"/>
        <v/>
      </c>
      <c r="AF3198" s="5">
        <f t="shared" si="880"/>
        <v>1970</v>
      </c>
      <c r="AG3198" s="46">
        <v>3195</v>
      </c>
      <c r="AH3198" s="47" t="str">
        <f t="shared" si="870"/>
        <v/>
      </c>
      <c r="AI3198" s="48" t="str">
        <f t="shared" si="871"/>
        <v/>
      </c>
      <c r="AK3198" s="22" t="e">
        <f>TRIM(#REF!)</f>
        <v>#REF!</v>
      </c>
      <c r="AL3198" s="23" t="e">
        <f>IF(#REF!=0,"",#REF!)</f>
        <v>#REF!</v>
      </c>
      <c r="AM3198" s="19" t="e">
        <f>IF(#REF!=0,"",#REF!)</f>
        <v>#REF!</v>
      </c>
      <c r="AN3198" s="23" t="e">
        <f>IF($AK3198="","",#REF!)</f>
        <v>#REF!</v>
      </c>
      <c r="AO3198" s="23" t="e">
        <f t="shared" si="881"/>
        <v>#REF!</v>
      </c>
      <c r="AP3198" s="19" t="e">
        <f>IF(#REF!=0,"",#REF!)</f>
        <v>#REF!</v>
      </c>
      <c r="AQ3198" s="19" t="e">
        <f>IF(#REF!=0,"",#REF!)</f>
        <v>#REF!</v>
      </c>
      <c r="AR3198" s="19" t="e">
        <f>IF(#REF!=0,"",#REF!)</f>
        <v>#REF!</v>
      </c>
      <c r="AS3198" s="19" t="e">
        <f>#REF!</f>
        <v>#REF!</v>
      </c>
    </row>
    <row r="3199" spans="11:45" ht="19.5" thickTop="1" thickBot="1" x14ac:dyDescent="0.25">
      <c r="K3199" s="19" t="str">
        <f t="shared" si="872"/>
        <v/>
      </c>
      <c r="L3199" s="19">
        <f t="shared" si="882"/>
        <v>10000</v>
      </c>
      <c r="M3199" s="22" t="str">
        <f>TRIM(Data!$N3196)</f>
        <v>Swan Lake</v>
      </c>
      <c r="N3199" s="22" t="str">
        <f>TRIM(Data!$A3196)</f>
        <v>Swan Lake (H)</v>
      </c>
      <c r="O3199" s="23">
        <f>IF(Data!$B3196=0,"",Data!$B3196)</f>
        <v>1968</v>
      </c>
      <c r="P3199" s="19" t="str">
        <f>IF(Data!$C3196=0,"",Data!$C3196)</f>
        <v>1</v>
      </c>
      <c r="Q3199" s="23" t="str">
        <f>IF($M3199="","",Data!$E3196)</f>
        <v>M</v>
      </c>
      <c r="R3199" s="23" t="str">
        <f t="shared" si="873"/>
        <v>M</v>
      </c>
      <c r="S3199" s="23" t="str">
        <f t="shared" si="874"/>
        <v>M</v>
      </c>
      <c r="T3199" s="19" t="str">
        <f>IF(Data!$F3196=0,"",Data!$F3196)</f>
        <v>WHITE</v>
      </c>
      <c r="U3199" s="19" t="str">
        <f>IF(Data!$G3196=0,"",Data!$G3196)</f>
        <v/>
      </c>
      <c r="V3199" s="19" t="str">
        <f>IF(Data!$D3196=0,"",Data!$D3196)</f>
        <v/>
      </c>
      <c r="W3199" s="19" t="str">
        <f>Data!$H3196</f>
        <v>NRH</v>
      </c>
      <c r="Y3199" s="41" t="e">
        <f t="shared" si="869"/>
        <v>#REF!</v>
      </c>
      <c r="Z3199" s="8">
        <f t="shared" si="875"/>
        <v>10000</v>
      </c>
      <c r="AA3199" s="8" t="str">
        <f t="shared" si="876"/>
        <v>Swan Lake</v>
      </c>
      <c r="AB3199" s="8" t="str">
        <f t="shared" si="877"/>
        <v>M</v>
      </c>
      <c r="AC3199" s="8" t="str">
        <f t="shared" si="878"/>
        <v>WHITE</v>
      </c>
      <c r="AD3199" s="8" t="str">
        <f t="shared" si="883"/>
        <v/>
      </c>
      <c r="AE3199" s="8" t="str">
        <f t="shared" si="879"/>
        <v/>
      </c>
      <c r="AF3199" s="5">
        <f t="shared" si="880"/>
        <v>1968</v>
      </c>
      <c r="AG3199" s="46">
        <v>3196</v>
      </c>
      <c r="AH3199" s="47" t="str">
        <f t="shared" si="870"/>
        <v/>
      </c>
      <c r="AI3199" s="48" t="str">
        <f t="shared" si="871"/>
        <v/>
      </c>
      <c r="AK3199" s="22" t="e">
        <f>TRIM(#REF!)</f>
        <v>#REF!</v>
      </c>
      <c r="AL3199" s="23" t="e">
        <f>IF(#REF!=0,"",#REF!)</f>
        <v>#REF!</v>
      </c>
      <c r="AM3199" s="19" t="e">
        <f>IF(#REF!=0,"",#REF!)</f>
        <v>#REF!</v>
      </c>
      <c r="AN3199" s="23" t="e">
        <f>IF($AK3199="","",#REF!)</f>
        <v>#REF!</v>
      </c>
      <c r="AO3199" s="23" t="e">
        <f t="shared" si="881"/>
        <v>#REF!</v>
      </c>
      <c r="AP3199" s="19" t="e">
        <f>IF(#REF!=0,"",#REF!)</f>
        <v>#REF!</v>
      </c>
      <c r="AQ3199" s="19" t="e">
        <f>IF(#REF!=0,"",#REF!)</f>
        <v>#REF!</v>
      </c>
      <c r="AR3199" s="19" t="e">
        <f>IF(#REF!=0,"",#REF!)</f>
        <v>#REF!</v>
      </c>
      <c r="AS3199" s="19" t="e">
        <f>#REF!</f>
        <v>#REF!</v>
      </c>
    </row>
    <row r="3200" spans="11:45" ht="19.5" thickTop="1" thickBot="1" x14ac:dyDescent="0.25">
      <c r="K3200" s="19" t="str">
        <f t="shared" si="872"/>
        <v/>
      </c>
      <c r="L3200" s="19">
        <f t="shared" si="882"/>
        <v>10000</v>
      </c>
      <c r="M3200" s="22" t="str">
        <f>TRIM(Data!$N3197)</f>
        <v>Swan Lake [Monrovia]</v>
      </c>
      <c r="N3200" s="22" t="str">
        <f>TRIM(Data!$A3197)</f>
        <v>Swan Lake [Monrovia]</v>
      </c>
      <c r="O3200" s="23">
        <f>IF(Data!$B3197=0,"",Data!$B3197)</f>
        <v>1971</v>
      </c>
      <c r="P3200" s="19" t="str">
        <f>IF(Data!$C3197=0,"",Data!$C3197)</f>
        <v>1</v>
      </c>
      <c r="Q3200" s="23" t="str">
        <f>IF($M3200="","",Data!$E3197)</f>
        <v>L</v>
      </c>
      <c r="R3200" s="23" t="str">
        <f t="shared" si="873"/>
        <v>L</v>
      </c>
      <c r="S3200" s="23" t="str">
        <f t="shared" si="874"/>
        <v>L</v>
      </c>
      <c r="T3200" s="19" t="str">
        <f>IF(Data!$F3197=0,"",Data!$F3197)</f>
        <v>WHITE</v>
      </c>
      <c r="U3200" s="19" t="str">
        <f>IF(Data!$G3197=0,"",Data!$G3197)</f>
        <v/>
      </c>
      <c r="V3200" s="19" t="str">
        <f>IF(Data!$D3197=0,"",Data!$D3197)</f>
        <v/>
      </c>
      <c r="W3200" s="19" t="str">
        <f>Data!$H3197</f>
        <v>Japonica</v>
      </c>
      <c r="Y3200" s="41" t="e">
        <f t="shared" si="869"/>
        <v>#REF!</v>
      </c>
      <c r="Z3200" s="8">
        <f t="shared" si="875"/>
        <v>10000</v>
      </c>
      <c r="AA3200" s="8" t="str">
        <f t="shared" si="876"/>
        <v>Swan Lake [Monrovia]</v>
      </c>
      <c r="AB3200" s="8" t="str">
        <f t="shared" si="877"/>
        <v>L</v>
      </c>
      <c r="AC3200" s="8" t="str">
        <f t="shared" si="878"/>
        <v>WHITE</v>
      </c>
      <c r="AD3200" s="8" t="str">
        <f t="shared" si="883"/>
        <v/>
      </c>
      <c r="AE3200" s="8" t="str">
        <f t="shared" si="879"/>
        <v/>
      </c>
      <c r="AF3200" s="5">
        <f t="shared" si="880"/>
        <v>1971</v>
      </c>
      <c r="AG3200" s="46">
        <v>3197</v>
      </c>
      <c r="AH3200" s="47" t="str">
        <f t="shared" si="870"/>
        <v/>
      </c>
      <c r="AI3200" s="48" t="str">
        <f t="shared" si="871"/>
        <v/>
      </c>
      <c r="AK3200" s="22" t="e">
        <f>TRIM(#REF!)</f>
        <v>#REF!</v>
      </c>
      <c r="AL3200" s="23" t="e">
        <f>IF(#REF!=0,"",#REF!)</f>
        <v>#REF!</v>
      </c>
      <c r="AM3200" s="19" t="e">
        <f>IF(#REF!=0,"",#REF!)</f>
        <v>#REF!</v>
      </c>
      <c r="AN3200" s="23" t="e">
        <f>IF($AK3200="","",#REF!)</f>
        <v>#REF!</v>
      </c>
      <c r="AO3200" s="23" t="e">
        <f t="shared" si="881"/>
        <v>#REF!</v>
      </c>
      <c r="AP3200" s="19" t="e">
        <f>IF(#REF!=0,"",#REF!)</f>
        <v>#REF!</v>
      </c>
      <c r="AQ3200" s="19" t="e">
        <f>IF(#REF!=0,"",#REF!)</f>
        <v>#REF!</v>
      </c>
      <c r="AR3200" s="19" t="e">
        <f>IF(#REF!=0,"",#REF!)</f>
        <v>#REF!</v>
      </c>
      <c r="AS3200" s="19" t="e">
        <f>#REF!</f>
        <v>#REF!</v>
      </c>
    </row>
    <row r="3201" spans="11:45" ht="19.5" thickTop="1" thickBot="1" x14ac:dyDescent="0.25">
      <c r="K3201" s="19" t="str">
        <f t="shared" si="872"/>
        <v/>
      </c>
      <c r="L3201" s="19">
        <f t="shared" si="882"/>
        <v>10000</v>
      </c>
      <c r="M3201" s="22" t="str">
        <f>TRIM(Data!$N3198)</f>
        <v>Sweet Auburn</v>
      </c>
      <c r="N3201" s="22" t="str">
        <f>TRIM(Data!$A3198)</f>
        <v>Sweet Auburn</v>
      </c>
      <c r="O3201" s="23">
        <f>IF(Data!$B3198=0,"",Data!$B3198)</f>
        <v>2014</v>
      </c>
      <c r="P3201" s="19" t="str">
        <f>IF(Data!$C3198=0,"",Data!$C3198)</f>
        <v>1</v>
      </c>
      <c r="Q3201" s="23" t="str">
        <f>IF($M3201="","",Data!$E3198)</f>
        <v>VL</v>
      </c>
      <c r="R3201" s="23" t="str">
        <f t="shared" si="873"/>
        <v>VL</v>
      </c>
      <c r="S3201" s="23" t="str">
        <f t="shared" si="874"/>
        <v>VL</v>
      </c>
      <c r="T3201" s="19" t="str">
        <f>IF(Data!$F3198=0,"",Data!$F3198)</f>
        <v/>
      </c>
      <c r="U3201" s="19" t="str">
        <f>IF(Data!$G3198=0,"",Data!$G3198)</f>
        <v/>
      </c>
      <c r="V3201" s="19" t="str">
        <f>IF(Data!$D3198=0,"",Data!$D3198)</f>
        <v/>
      </c>
      <c r="W3201" s="19" t="str">
        <f>Data!$H3198</f>
        <v>Japonica</v>
      </c>
      <c r="Y3201" s="41" t="e">
        <f t="shared" si="869"/>
        <v>#REF!</v>
      </c>
      <c r="Z3201" s="8">
        <f t="shared" si="875"/>
        <v>10000</v>
      </c>
      <c r="AA3201" s="8" t="str">
        <f t="shared" si="876"/>
        <v>Sweet Auburn</v>
      </c>
      <c r="AB3201" s="8" t="str">
        <f t="shared" si="877"/>
        <v>VL</v>
      </c>
      <c r="AC3201" s="8" t="str">
        <f t="shared" si="878"/>
        <v/>
      </c>
      <c r="AD3201" s="8" t="str">
        <f t="shared" si="883"/>
        <v/>
      </c>
      <c r="AE3201" s="8" t="str">
        <f t="shared" si="879"/>
        <v/>
      </c>
      <c r="AF3201" s="5">
        <f t="shared" si="880"/>
        <v>2014</v>
      </c>
      <c r="AG3201" s="46">
        <v>3198</v>
      </c>
      <c r="AH3201" s="47" t="str">
        <f t="shared" si="870"/>
        <v/>
      </c>
      <c r="AI3201" s="48" t="str">
        <f t="shared" si="871"/>
        <v/>
      </c>
      <c r="AK3201" s="22" t="e">
        <f>TRIM(#REF!)</f>
        <v>#REF!</v>
      </c>
      <c r="AL3201" s="23" t="e">
        <f>IF(#REF!=0,"",#REF!)</f>
        <v>#REF!</v>
      </c>
      <c r="AM3201" s="19" t="e">
        <f>IF(#REF!=0,"",#REF!)</f>
        <v>#REF!</v>
      </c>
      <c r="AN3201" s="23" t="e">
        <f>IF($AK3201="","",#REF!)</f>
        <v>#REF!</v>
      </c>
      <c r="AO3201" s="23" t="e">
        <f t="shared" si="881"/>
        <v>#REF!</v>
      </c>
      <c r="AP3201" s="19" t="e">
        <f>IF(#REF!=0,"",#REF!)</f>
        <v>#REF!</v>
      </c>
      <c r="AQ3201" s="19" t="e">
        <f>IF(#REF!=0,"",#REF!)</f>
        <v>#REF!</v>
      </c>
      <c r="AR3201" s="19" t="e">
        <f>IF(#REF!=0,"",#REF!)</f>
        <v>#REF!</v>
      </c>
      <c r="AS3201" s="19" t="e">
        <f>#REF!</f>
        <v>#REF!</v>
      </c>
    </row>
    <row r="3202" spans="11:45" ht="19.5" thickTop="1" thickBot="1" x14ac:dyDescent="0.25">
      <c r="K3202" s="19" t="str">
        <f t="shared" si="872"/>
        <v/>
      </c>
      <c r="L3202" s="19">
        <f t="shared" si="882"/>
        <v>10000</v>
      </c>
      <c r="M3202" s="22" t="str">
        <f>TRIM(Data!$N3199)</f>
        <v>Sweet Deborah Jane</v>
      </c>
      <c r="N3202" s="22" t="str">
        <f>TRIM(Data!$A3199)</f>
        <v>Sweet Deborah Jane (H)</v>
      </c>
      <c r="O3202" s="23">
        <f>IF(Data!$B3199=0,"",Data!$B3199)</f>
        <v>2002</v>
      </c>
      <c r="P3202" s="19" t="str">
        <f>IF(Data!$C3199=0,"",Data!$C3199)</f>
        <v/>
      </c>
      <c r="Q3202" s="23" t="str">
        <f>IF($M3202="","",Data!$E3199)</f>
        <v>L</v>
      </c>
      <c r="R3202" s="23" t="str">
        <f t="shared" si="873"/>
        <v>L</v>
      </c>
      <c r="S3202" s="23" t="str">
        <f t="shared" si="874"/>
        <v>L</v>
      </c>
      <c r="T3202" s="19" t="str">
        <f>IF(Data!$F3199=0,"",Data!$F3199)</f>
        <v/>
      </c>
      <c r="U3202" s="19" t="str">
        <f>IF(Data!$G3199=0,"",Data!$G3199)</f>
        <v/>
      </c>
      <c r="V3202" s="19" t="str">
        <f>IF(Data!$D3199=0,"",Data!$D3199)</f>
        <v/>
      </c>
      <c r="W3202" s="19" t="str">
        <f>Data!$H3199</f>
        <v>NRH</v>
      </c>
      <c r="Y3202" s="41" t="e">
        <f t="shared" si="869"/>
        <v>#REF!</v>
      </c>
      <c r="Z3202" s="8">
        <f t="shared" si="875"/>
        <v>10000</v>
      </c>
      <c r="AA3202" s="8" t="str">
        <f t="shared" si="876"/>
        <v>Sweet Deborah Jane</v>
      </c>
      <c r="AB3202" s="8" t="str">
        <f t="shared" si="877"/>
        <v>L</v>
      </c>
      <c r="AC3202" s="8" t="str">
        <f t="shared" si="878"/>
        <v/>
      </c>
      <c r="AD3202" s="8" t="str">
        <f t="shared" si="883"/>
        <v/>
      </c>
      <c r="AE3202" s="8" t="str">
        <f t="shared" si="879"/>
        <v/>
      </c>
      <c r="AF3202" s="5">
        <f t="shared" si="880"/>
        <v>2002</v>
      </c>
      <c r="AG3202" s="46">
        <v>3199</v>
      </c>
      <c r="AH3202" s="47" t="str">
        <f t="shared" si="870"/>
        <v/>
      </c>
      <c r="AI3202" s="48" t="str">
        <f t="shared" si="871"/>
        <v/>
      </c>
      <c r="AK3202" s="22" t="e">
        <f>TRIM(#REF!)</f>
        <v>#REF!</v>
      </c>
      <c r="AL3202" s="23" t="e">
        <f>IF(#REF!=0,"",#REF!)</f>
        <v>#REF!</v>
      </c>
      <c r="AM3202" s="19" t="e">
        <f>IF(#REF!=0,"",#REF!)</f>
        <v>#REF!</v>
      </c>
      <c r="AN3202" s="23" t="e">
        <f>IF($AK3202="","",#REF!)</f>
        <v>#REF!</v>
      </c>
      <c r="AO3202" s="23" t="e">
        <f t="shared" si="881"/>
        <v>#REF!</v>
      </c>
      <c r="AP3202" s="19" t="e">
        <f>IF(#REF!=0,"",#REF!)</f>
        <v>#REF!</v>
      </c>
      <c r="AQ3202" s="19" t="e">
        <f>IF(#REF!=0,"",#REF!)</f>
        <v>#REF!</v>
      </c>
      <c r="AR3202" s="19" t="e">
        <f>IF(#REF!=0,"",#REF!)</f>
        <v>#REF!</v>
      </c>
      <c r="AS3202" s="19" t="e">
        <f>#REF!</f>
        <v>#REF!</v>
      </c>
    </row>
    <row r="3203" spans="11:45" ht="19.5" thickTop="1" thickBot="1" x14ac:dyDescent="0.25">
      <c r="K3203" s="19" t="str">
        <f t="shared" si="872"/>
        <v/>
      </c>
      <c r="L3203" s="19">
        <f t="shared" si="882"/>
        <v>10000</v>
      </c>
      <c r="M3203" s="22" t="str">
        <f>TRIM(Data!$N3200)</f>
        <v>Sweet Dreams</v>
      </c>
      <c r="N3203" s="22" t="str">
        <f>TRIM(Data!$A3200)</f>
        <v>Sweet Dreams</v>
      </c>
      <c r="O3203" s="23">
        <f>IF(Data!$B3200=0,"",Data!$B3200)</f>
        <v>1984</v>
      </c>
      <c r="P3203" s="19" t="str">
        <f>IF(Data!$C3200=0,"",Data!$C3200)</f>
        <v>1</v>
      </c>
      <c r="Q3203" s="23" t="str">
        <f>IF($M3203="","",Data!$E3200)</f>
        <v>M</v>
      </c>
      <c r="R3203" s="23" t="str">
        <f t="shared" si="873"/>
        <v>M</v>
      </c>
      <c r="S3203" s="23" t="str">
        <f t="shared" si="874"/>
        <v>M</v>
      </c>
      <c r="T3203" s="19" t="str">
        <f>IF(Data!$F3200=0,"",Data!$F3200)</f>
        <v/>
      </c>
      <c r="U3203" s="19" t="str">
        <f>IF(Data!$G3200=0,"",Data!$G3200)</f>
        <v>FD</v>
      </c>
      <c r="V3203" s="19" t="str">
        <f>IF(Data!$D3200=0,"",Data!$D3200)</f>
        <v/>
      </c>
      <c r="W3203" s="19" t="str">
        <f>Data!$H3200</f>
        <v>Japonica</v>
      </c>
      <c r="Y3203" s="41" t="e">
        <f t="shared" si="869"/>
        <v>#REF!</v>
      </c>
      <c r="Z3203" s="8">
        <f t="shared" si="875"/>
        <v>10000</v>
      </c>
      <c r="AA3203" s="8" t="str">
        <f t="shared" si="876"/>
        <v>Sweet Dreams</v>
      </c>
      <c r="AB3203" s="8" t="str">
        <f t="shared" si="877"/>
        <v>M</v>
      </c>
      <c r="AC3203" s="8" t="str">
        <f t="shared" si="878"/>
        <v/>
      </c>
      <c r="AD3203" s="8" t="str">
        <f t="shared" si="883"/>
        <v>FD</v>
      </c>
      <c r="AE3203" s="8" t="str">
        <f t="shared" si="879"/>
        <v/>
      </c>
      <c r="AF3203" s="5">
        <f t="shared" si="880"/>
        <v>1984</v>
      </c>
      <c r="AG3203" s="46">
        <v>3200</v>
      </c>
      <c r="AH3203" s="47" t="str">
        <f t="shared" si="870"/>
        <v/>
      </c>
      <c r="AI3203" s="48" t="str">
        <f t="shared" si="871"/>
        <v/>
      </c>
      <c r="AK3203" s="22" t="e">
        <f>TRIM(#REF!)</f>
        <v>#REF!</v>
      </c>
      <c r="AL3203" s="23" t="e">
        <f>IF(#REF!=0,"",#REF!)</f>
        <v>#REF!</v>
      </c>
      <c r="AM3203" s="19" t="e">
        <f>IF(#REF!=0,"",#REF!)</f>
        <v>#REF!</v>
      </c>
      <c r="AN3203" s="23" t="e">
        <f>IF($AK3203="","",#REF!)</f>
        <v>#REF!</v>
      </c>
      <c r="AO3203" s="23" t="e">
        <f t="shared" si="881"/>
        <v>#REF!</v>
      </c>
      <c r="AP3203" s="19" t="e">
        <f>IF(#REF!=0,"",#REF!)</f>
        <v>#REF!</v>
      </c>
      <c r="AQ3203" s="19" t="e">
        <f>IF(#REF!=0,"",#REF!)</f>
        <v>#REF!</v>
      </c>
      <c r="AR3203" s="19" t="e">
        <f>IF(#REF!=0,"",#REF!)</f>
        <v>#REF!</v>
      </c>
      <c r="AS3203" s="19" t="e">
        <f>#REF!</f>
        <v>#REF!</v>
      </c>
    </row>
    <row r="3204" spans="11:45" ht="19.5" thickTop="1" thickBot="1" x14ac:dyDescent="0.25">
      <c r="K3204" s="19" t="str">
        <f t="shared" si="872"/>
        <v/>
      </c>
      <c r="L3204" s="19">
        <f t="shared" si="882"/>
        <v>10000</v>
      </c>
      <c r="M3204" s="22" t="str">
        <f>TRIM(Data!$N3201)</f>
        <v>Sweet Emily Kate</v>
      </c>
      <c r="N3204" s="22" t="str">
        <f>TRIM(Data!$A3201)</f>
        <v>Sweet Emily Kate (H)</v>
      </c>
      <c r="O3204" s="23">
        <f>IF(Data!$B3201=0,"",Data!$B3201)</f>
        <v>1987</v>
      </c>
      <c r="P3204" s="19" t="str">
        <f>IF(Data!$C3201=0,"",Data!$C3201)</f>
        <v>1</v>
      </c>
      <c r="Q3204" s="23" t="str">
        <f>IF($M3204="","",Data!$E3201)</f>
        <v>S-M</v>
      </c>
      <c r="R3204" s="23" t="str">
        <f t="shared" si="873"/>
        <v>S</v>
      </c>
      <c r="S3204" s="23" t="str">
        <f t="shared" si="874"/>
        <v>S</v>
      </c>
      <c r="T3204" s="19" t="str">
        <f>IF(Data!$F3201=0,"",Data!$F3201)</f>
        <v/>
      </c>
      <c r="U3204" s="19" t="str">
        <f>IF(Data!$G3201=0,"",Data!$G3201)</f>
        <v/>
      </c>
      <c r="V3204" s="19" t="str">
        <f>IF(Data!$D3201=0,"",Data!$D3201)</f>
        <v/>
      </c>
      <c r="W3204" s="19" t="str">
        <f>Data!$H3201</f>
        <v>NRH</v>
      </c>
      <c r="Y3204" s="41" t="e">
        <f t="shared" ref="Y3204:Y3267" si="884">RANK(Z3204,Z$4:Z$3653,1)</f>
        <v>#REF!</v>
      </c>
      <c r="Z3204" s="8">
        <f t="shared" si="875"/>
        <v>10000</v>
      </c>
      <c r="AA3204" s="8" t="str">
        <f t="shared" si="876"/>
        <v>Sweet Emily Kate</v>
      </c>
      <c r="AB3204" s="8" t="str">
        <f t="shared" si="877"/>
        <v>S</v>
      </c>
      <c r="AC3204" s="8" t="str">
        <f t="shared" si="878"/>
        <v/>
      </c>
      <c r="AD3204" s="8" t="str">
        <f t="shared" si="883"/>
        <v/>
      </c>
      <c r="AE3204" s="8" t="str">
        <f t="shared" si="879"/>
        <v/>
      </c>
      <c r="AF3204" s="5">
        <f t="shared" si="880"/>
        <v>1987</v>
      </c>
      <c r="AG3204" s="46">
        <v>3201</v>
      </c>
      <c r="AH3204" s="47" t="str">
        <f t="shared" ref="AH3204:AH3267" si="885">IF(ISERROR(VLOOKUP($AG3204,$Y$4:$AE$3653,2,FALSE)),"",VLOOKUP($AG3204,$Y$4:$AE$3653,3,FALSE))</f>
        <v/>
      </c>
      <c r="AI3204" s="48" t="str">
        <f t="shared" ref="AI3204:AI3267" si="886">IF(ISERROR(VLOOKUP($AG3204,$Y$4:$AE$3653,2,FALSE)),"",VLOOKUP($AG3204,$Y$4:$AF$3653,8,FALSE))</f>
        <v/>
      </c>
      <c r="AK3204" s="22" t="e">
        <f>TRIM(#REF!)</f>
        <v>#REF!</v>
      </c>
      <c r="AL3204" s="23" t="e">
        <f>IF(#REF!=0,"",#REF!)</f>
        <v>#REF!</v>
      </c>
      <c r="AM3204" s="19" t="e">
        <f>IF(#REF!=0,"",#REF!)</f>
        <v>#REF!</v>
      </c>
      <c r="AN3204" s="23" t="e">
        <f>IF($AK3204="","",#REF!)</f>
        <v>#REF!</v>
      </c>
      <c r="AO3204" s="23" t="e">
        <f t="shared" si="881"/>
        <v>#REF!</v>
      </c>
      <c r="AP3204" s="19" t="e">
        <f>IF(#REF!=0,"",#REF!)</f>
        <v>#REF!</v>
      </c>
      <c r="AQ3204" s="19" t="e">
        <f>IF(#REF!=0,"",#REF!)</f>
        <v>#REF!</v>
      </c>
      <c r="AR3204" s="19" t="e">
        <f>IF(#REF!=0,"",#REF!)</f>
        <v>#REF!</v>
      </c>
      <c r="AS3204" s="19" t="e">
        <f>#REF!</f>
        <v>#REF!</v>
      </c>
    </row>
    <row r="3205" spans="11:45" ht="19.5" thickTop="1" thickBot="1" x14ac:dyDescent="0.25">
      <c r="K3205" s="19" t="str">
        <f t="shared" ref="K3205:K3268" si="887">IF(L3205=10000,"",RANK(L3205,$L$4:$L$3653,1))</f>
        <v/>
      </c>
      <c r="L3205" s="19">
        <f t="shared" si="882"/>
        <v>10000</v>
      </c>
      <c r="M3205" s="22" t="str">
        <f>TRIM(Data!$N3202)</f>
        <v>Sweet Gem</v>
      </c>
      <c r="N3205" s="22" t="str">
        <f>TRIM(Data!$A3202)</f>
        <v>Sweet Gem (H)</v>
      </c>
      <c r="O3205" s="23">
        <f>IF(Data!$B3202=0,"",Data!$B3202)</f>
        <v>2009</v>
      </c>
      <c r="P3205" s="19" t="str">
        <f>IF(Data!$C3202=0,"",Data!$C3202)</f>
        <v>1</v>
      </c>
      <c r="Q3205" s="23" t="str">
        <f>IF($M3205="","",Data!$E3202)</f>
        <v>Min</v>
      </c>
      <c r="R3205" s="23" t="str">
        <f t="shared" ref="R3205:R3268" si="888">IF($M3205="","",IF($Q3205="Min","Min",IF($Q3205="Min-S",IF($J$1=1,"S","Min"),IF(OR($Q3205="S",$Q3205="S-M"),"S",IF(OR($Q3205="M",$Q3205="M-L"),"M",IF(OR($Q3205="L",$Q3205="L-VL"),"L",IF($Q3205="VL","VL")))))))</f>
        <v>Min</v>
      </c>
      <c r="S3205" s="23" t="str">
        <f t="shared" ref="S3205:S3268" si="889">IF($J$1=1,$R3205,$Q3205)</f>
        <v>Min</v>
      </c>
      <c r="T3205" s="19" t="str">
        <f>IF(Data!$F3202=0,"",Data!$F3202)</f>
        <v/>
      </c>
      <c r="U3205" s="19" t="str">
        <f>IF(Data!$G3202=0,"",Data!$G3202)</f>
        <v/>
      </c>
      <c r="V3205" s="19" t="str">
        <f>IF(Data!$D3202=0,"",Data!$D3202)</f>
        <v/>
      </c>
      <c r="W3205" s="19" t="str">
        <f>Data!$H3202</f>
        <v>NRH</v>
      </c>
      <c r="Y3205" s="41" t="e">
        <f t="shared" si="884"/>
        <v>#REF!</v>
      </c>
      <c r="Z3205" s="8">
        <f t="shared" ref="Z3205:Z3268" si="890">IF($V3205="ANTIQUE",IF($W3205="Japonica",ROW(),10000),10000)</f>
        <v>10000</v>
      </c>
      <c r="AA3205" s="8" t="str">
        <f t="shared" ref="AA3205:AA3268" si="891">$M3205</f>
        <v>Sweet Gem</v>
      </c>
      <c r="AB3205" s="8" t="str">
        <f t="shared" ref="AB3205:AB3268" si="892">$R3205</f>
        <v>Min</v>
      </c>
      <c r="AC3205" s="8" t="str">
        <f t="shared" ref="AC3205:AC3268" si="893">$T3205</f>
        <v/>
      </c>
      <c r="AD3205" s="8" t="str">
        <f t="shared" si="883"/>
        <v/>
      </c>
      <c r="AE3205" s="8" t="str">
        <f t="shared" ref="AE3205:AE3268" si="894">$V3205</f>
        <v/>
      </c>
      <c r="AF3205" s="5">
        <f t="shared" ref="AF3205:AF3268" si="895">$O3205</f>
        <v>2009</v>
      </c>
      <c r="AG3205" s="46">
        <v>3202</v>
      </c>
      <c r="AH3205" s="47" t="str">
        <f t="shared" si="885"/>
        <v/>
      </c>
      <c r="AI3205" s="48" t="str">
        <f t="shared" si="886"/>
        <v/>
      </c>
      <c r="AK3205" s="22" t="e">
        <f>TRIM(#REF!)</f>
        <v>#REF!</v>
      </c>
      <c r="AL3205" s="23" t="e">
        <f>IF(#REF!=0,"",#REF!)</f>
        <v>#REF!</v>
      </c>
      <c r="AM3205" s="19" t="e">
        <f>IF(#REF!=0,"",#REF!)</f>
        <v>#REF!</v>
      </c>
      <c r="AN3205" s="23" t="e">
        <f>IF($AK3205="","",#REF!)</f>
        <v>#REF!</v>
      </c>
      <c r="AO3205" s="23" t="e">
        <f t="shared" ref="AO3205:AO3268" si="896">IF($AK3205="","",IF($AN3205="Min","Min",IF($AN3205="Min-S",IF($J$1=1,"S","Min"),IF(OR($AN3205="S",$AN3205="S-M"),"S",IF(OR($AN3205="M",$AN3205="M-L"),"M",IF(OR($AN3205="L",$AN3205="L-VL"),"L",IF($AN3205="VL","VL")))))))</f>
        <v>#REF!</v>
      </c>
      <c r="AP3205" s="19" t="e">
        <f>IF(#REF!=0,"",#REF!)</f>
        <v>#REF!</v>
      </c>
      <c r="AQ3205" s="19" t="e">
        <f>IF(#REF!=0,"",#REF!)</f>
        <v>#REF!</v>
      </c>
      <c r="AR3205" s="19" t="e">
        <f>IF(#REF!=0,"",#REF!)</f>
        <v>#REF!</v>
      </c>
      <c r="AS3205" s="19" t="e">
        <f>#REF!</f>
        <v>#REF!</v>
      </c>
    </row>
    <row r="3206" spans="11:45" ht="19.5" thickTop="1" thickBot="1" x14ac:dyDescent="0.25">
      <c r="K3206" s="19" t="str">
        <f t="shared" si="887"/>
        <v/>
      </c>
      <c r="L3206" s="19">
        <f t="shared" si="882"/>
        <v>10000</v>
      </c>
      <c r="M3206" s="22" t="str">
        <f>TRIM(Data!$N3203)</f>
        <v>Sweet Jane</v>
      </c>
      <c r="N3206" s="22" t="str">
        <f>TRIM(Data!$A3203)</f>
        <v>Sweet Jane (H)</v>
      </c>
      <c r="O3206" s="23">
        <f>IF(Data!$B3203=0,"",Data!$B3203)</f>
        <v>1992</v>
      </c>
      <c r="P3206" s="19" t="str">
        <f>IF(Data!$C3203=0,"",Data!$C3203)</f>
        <v>1</v>
      </c>
      <c r="Q3206" s="23" t="str">
        <f>IF($M3206="","",Data!$E3203)</f>
        <v>Min</v>
      </c>
      <c r="R3206" s="23" t="str">
        <f t="shared" si="888"/>
        <v>Min</v>
      </c>
      <c r="S3206" s="23" t="str">
        <f t="shared" si="889"/>
        <v>Min</v>
      </c>
      <c r="T3206" s="19" t="str">
        <f>IF(Data!$F3203=0,"",Data!$F3203)</f>
        <v/>
      </c>
      <c r="U3206" s="19" t="str">
        <f>IF(Data!$G3203=0,"",Data!$G3203)</f>
        <v/>
      </c>
      <c r="V3206" s="19" t="str">
        <f>IF(Data!$D3203=0,"",Data!$D3203)</f>
        <v/>
      </c>
      <c r="W3206" s="19" t="str">
        <f>Data!$H3203</f>
        <v>NRH</v>
      </c>
      <c r="Y3206" s="41" t="e">
        <f t="shared" si="884"/>
        <v>#REF!</v>
      </c>
      <c r="Z3206" s="8">
        <f t="shared" si="890"/>
        <v>10000</v>
      </c>
      <c r="AA3206" s="8" t="str">
        <f t="shared" si="891"/>
        <v>Sweet Jane</v>
      </c>
      <c r="AB3206" s="8" t="str">
        <f t="shared" si="892"/>
        <v>Min</v>
      </c>
      <c r="AC3206" s="8" t="str">
        <f t="shared" si="893"/>
        <v/>
      </c>
      <c r="AD3206" s="8" t="str">
        <f t="shared" si="883"/>
        <v/>
      </c>
      <c r="AE3206" s="8" t="str">
        <f t="shared" si="894"/>
        <v/>
      </c>
      <c r="AF3206" s="5">
        <f t="shared" si="895"/>
        <v>1992</v>
      </c>
      <c r="AG3206" s="46">
        <v>3203</v>
      </c>
      <c r="AH3206" s="47" t="str">
        <f t="shared" si="885"/>
        <v/>
      </c>
      <c r="AI3206" s="48" t="str">
        <f t="shared" si="886"/>
        <v/>
      </c>
      <c r="AK3206" s="22" t="e">
        <f>TRIM(#REF!)</f>
        <v>#REF!</v>
      </c>
      <c r="AL3206" s="23" t="e">
        <f>IF(#REF!=0,"",#REF!)</f>
        <v>#REF!</v>
      </c>
      <c r="AM3206" s="19" t="e">
        <f>IF(#REF!=0,"",#REF!)</f>
        <v>#REF!</v>
      </c>
      <c r="AN3206" s="23" t="e">
        <f>IF($AK3206="","",#REF!)</f>
        <v>#REF!</v>
      </c>
      <c r="AO3206" s="23" t="e">
        <f t="shared" si="896"/>
        <v>#REF!</v>
      </c>
      <c r="AP3206" s="19" t="e">
        <f>IF(#REF!=0,"",#REF!)</f>
        <v>#REF!</v>
      </c>
      <c r="AQ3206" s="19" t="e">
        <f>IF(#REF!=0,"",#REF!)</f>
        <v>#REF!</v>
      </c>
      <c r="AR3206" s="19" t="e">
        <f>IF(#REF!=0,"",#REF!)</f>
        <v>#REF!</v>
      </c>
      <c r="AS3206" s="19" t="e">
        <f>#REF!</f>
        <v>#REF!</v>
      </c>
    </row>
    <row r="3207" spans="11:45" ht="19.5" thickTop="1" thickBot="1" x14ac:dyDescent="0.25">
      <c r="K3207" s="19" t="str">
        <f t="shared" si="887"/>
        <v/>
      </c>
      <c r="L3207" s="19">
        <f t="shared" si="882"/>
        <v>10000</v>
      </c>
      <c r="M3207" s="22" t="str">
        <f>TRIM(Data!$N3204)</f>
        <v>Sweet Lara</v>
      </c>
      <c r="N3207" s="22" t="str">
        <f>TRIM(Data!$A3204)</f>
        <v>Sweet Lara</v>
      </c>
      <c r="O3207" s="23">
        <f>IF(Data!$B3204=0,"",Data!$B3204)</f>
        <v>2000</v>
      </c>
      <c r="P3207" s="19" t="str">
        <f>IF(Data!$C3204=0,"",Data!$C3204)</f>
        <v>1</v>
      </c>
      <c r="Q3207" s="23" t="str">
        <f>IF($M3207="","",Data!$E3204)</f>
        <v>M</v>
      </c>
      <c r="R3207" s="23" t="str">
        <f t="shared" si="888"/>
        <v>M</v>
      </c>
      <c r="S3207" s="23" t="str">
        <f t="shared" si="889"/>
        <v>M</v>
      </c>
      <c r="T3207" s="19" t="str">
        <f>IF(Data!$F3204=0,"",Data!$F3204)</f>
        <v/>
      </c>
      <c r="U3207" s="19" t="str">
        <f>IF(Data!$G3204=0,"",Data!$G3204)</f>
        <v>FD</v>
      </c>
      <c r="V3207" s="19" t="str">
        <f>IF(Data!$D3204=0,"",Data!$D3204)</f>
        <v/>
      </c>
      <c r="W3207" s="19" t="str">
        <f>Data!$H3204</f>
        <v>Japonica</v>
      </c>
      <c r="Y3207" s="41" t="e">
        <f t="shared" si="884"/>
        <v>#REF!</v>
      </c>
      <c r="Z3207" s="8">
        <f t="shared" si="890"/>
        <v>10000</v>
      </c>
      <c r="AA3207" s="8" t="str">
        <f t="shared" si="891"/>
        <v>Sweet Lara</v>
      </c>
      <c r="AB3207" s="8" t="str">
        <f t="shared" si="892"/>
        <v>M</v>
      </c>
      <c r="AC3207" s="8" t="str">
        <f t="shared" si="893"/>
        <v/>
      </c>
      <c r="AD3207" s="8" t="str">
        <f t="shared" si="883"/>
        <v>FD</v>
      </c>
      <c r="AE3207" s="8" t="str">
        <f t="shared" si="894"/>
        <v/>
      </c>
      <c r="AF3207" s="5">
        <f t="shared" si="895"/>
        <v>2000</v>
      </c>
      <c r="AG3207" s="46">
        <v>3204</v>
      </c>
      <c r="AH3207" s="47" t="str">
        <f t="shared" si="885"/>
        <v/>
      </c>
      <c r="AI3207" s="48" t="str">
        <f t="shared" si="886"/>
        <v/>
      </c>
      <c r="AK3207" s="22" t="e">
        <f>TRIM(#REF!)</f>
        <v>#REF!</v>
      </c>
      <c r="AL3207" s="23" t="e">
        <f>IF(#REF!=0,"",#REF!)</f>
        <v>#REF!</v>
      </c>
      <c r="AM3207" s="19" t="e">
        <f>IF(#REF!=0,"",#REF!)</f>
        <v>#REF!</v>
      </c>
      <c r="AN3207" s="23" t="e">
        <f>IF($AK3207="","",#REF!)</f>
        <v>#REF!</v>
      </c>
      <c r="AO3207" s="23" t="e">
        <f t="shared" si="896"/>
        <v>#REF!</v>
      </c>
      <c r="AP3207" s="19" t="e">
        <f>IF(#REF!=0,"",#REF!)</f>
        <v>#REF!</v>
      </c>
      <c r="AQ3207" s="19" t="e">
        <f>IF(#REF!=0,"",#REF!)</f>
        <v>#REF!</v>
      </c>
      <c r="AR3207" s="19" t="e">
        <f>IF(#REF!=0,"",#REF!)</f>
        <v>#REF!</v>
      </c>
      <c r="AS3207" s="19" t="e">
        <f>#REF!</f>
        <v>#REF!</v>
      </c>
    </row>
    <row r="3208" spans="11:45" ht="19.5" thickTop="1" thickBot="1" x14ac:dyDescent="0.25">
      <c r="K3208" s="19" t="str">
        <f t="shared" si="887"/>
        <v/>
      </c>
      <c r="L3208" s="19">
        <f t="shared" si="882"/>
        <v>10000</v>
      </c>
      <c r="M3208" s="22" t="str">
        <f>TRIM(Data!$N3205)</f>
        <v>Sweet Mary</v>
      </c>
      <c r="N3208" s="22" t="str">
        <f>TRIM(Data!$A3205)</f>
        <v>Sweet Mary</v>
      </c>
      <c r="O3208" s="23">
        <f>IF(Data!$B3205=0,"",Data!$B3205)</f>
        <v>2019</v>
      </c>
      <c r="P3208" s="19" t="str">
        <f>IF(Data!$C3205=0,"",Data!$C3205)</f>
        <v>1</v>
      </c>
      <c r="Q3208" s="23" t="str">
        <f>IF($M3208="","",Data!$E3205)</f>
        <v>M</v>
      </c>
      <c r="R3208" s="23" t="str">
        <f t="shared" si="888"/>
        <v>M</v>
      </c>
      <c r="S3208" s="23" t="str">
        <f t="shared" si="889"/>
        <v>M</v>
      </c>
      <c r="T3208" s="19" t="str">
        <f>IF(Data!$F3205=0,"",Data!$F3205)</f>
        <v/>
      </c>
      <c r="U3208" s="19" t="str">
        <f>IF(Data!$G3205=0,"",Data!$G3205)</f>
        <v>FD</v>
      </c>
      <c r="V3208" s="19" t="str">
        <f>IF(Data!$D3205=0,"",Data!$D3205)</f>
        <v/>
      </c>
      <c r="W3208" s="19" t="str">
        <f>Data!$H3205</f>
        <v>Japonica</v>
      </c>
      <c r="Y3208" s="41" t="e">
        <f t="shared" si="884"/>
        <v>#REF!</v>
      </c>
      <c r="Z3208" s="8">
        <f t="shared" si="890"/>
        <v>10000</v>
      </c>
      <c r="AA3208" s="8" t="str">
        <f t="shared" si="891"/>
        <v>Sweet Mary</v>
      </c>
      <c r="AB3208" s="8" t="str">
        <f t="shared" si="892"/>
        <v>M</v>
      </c>
      <c r="AC3208" s="8" t="str">
        <f t="shared" si="893"/>
        <v/>
      </c>
      <c r="AD3208" s="8" t="str">
        <f t="shared" si="883"/>
        <v>FD</v>
      </c>
      <c r="AE3208" s="8" t="str">
        <f t="shared" si="894"/>
        <v/>
      </c>
      <c r="AF3208" s="5">
        <f t="shared" si="895"/>
        <v>2019</v>
      </c>
      <c r="AG3208" s="46">
        <v>3205</v>
      </c>
      <c r="AH3208" s="47" t="str">
        <f t="shared" si="885"/>
        <v/>
      </c>
      <c r="AI3208" s="48" t="str">
        <f t="shared" si="886"/>
        <v/>
      </c>
      <c r="AK3208" s="22" t="e">
        <f>TRIM(#REF!)</f>
        <v>#REF!</v>
      </c>
      <c r="AL3208" s="23" t="e">
        <f>IF(#REF!=0,"",#REF!)</f>
        <v>#REF!</v>
      </c>
      <c r="AM3208" s="19" t="e">
        <f>IF(#REF!=0,"",#REF!)</f>
        <v>#REF!</v>
      </c>
      <c r="AN3208" s="23" t="e">
        <f>IF($AK3208="","",#REF!)</f>
        <v>#REF!</v>
      </c>
      <c r="AO3208" s="23" t="e">
        <f t="shared" si="896"/>
        <v>#REF!</v>
      </c>
      <c r="AP3208" s="19" t="e">
        <f>IF(#REF!=0,"",#REF!)</f>
        <v>#REF!</v>
      </c>
      <c r="AQ3208" s="19" t="e">
        <f>IF(#REF!=0,"",#REF!)</f>
        <v>#REF!</v>
      </c>
      <c r="AR3208" s="19" t="e">
        <f>IF(#REF!=0,"",#REF!)</f>
        <v>#REF!</v>
      </c>
      <c r="AS3208" s="19" t="e">
        <f>#REF!</f>
        <v>#REF!</v>
      </c>
    </row>
    <row r="3209" spans="11:45" ht="19.5" thickTop="1" thickBot="1" x14ac:dyDescent="0.25">
      <c r="K3209" s="19" t="str">
        <f t="shared" si="887"/>
        <v/>
      </c>
      <c r="L3209" s="19">
        <f t="shared" si="882"/>
        <v>10000</v>
      </c>
      <c r="M3209" s="22" t="str">
        <f>TRIM(Data!$N3206)</f>
        <v>Sweet October</v>
      </c>
      <c r="N3209" s="22" t="str">
        <f>TRIM(Data!$A3206)</f>
        <v>Sweet October (H)</v>
      </c>
      <c r="O3209" s="23">
        <f>IF(Data!$B3206=0,"",Data!$B3206)</f>
        <v>2009</v>
      </c>
      <c r="P3209" s="19" t="str">
        <f>IF(Data!$C3206=0,"",Data!$C3206)</f>
        <v>1</v>
      </c>
      <c r="Q3209" s="23" t="str">
        <f>IF($M3209="","",Data!$E3206)</f>
        <v>S-M</v>
      </c>
      <c r="R3209" s="23" t="str">
        <f t="shared" si="888"/>
        <v>S</v>
      </c>
      <c r="S3209" s="23" t="str">
        <f t="shared" si="889"/>
        <v>S</v>
      </c>
      <c r="T3209" s="19" t="str">
        <f>IF(Data!$F3206=0,"",Data!$F3206)</f>
        <v/>
      </c>
      <c r="U3209" s="19" t="str">
        <f>IF(Data!$G3206=0,"",Data!$G3206)</f>
        <v/>
      </c>
      <c r="V3209" s="19" t="str">
        <f>IF(Data!$D3206=0,"",Data!$D3206)</f>
        <v/>
      </c>
      <c r="W3209" s="19" t="str">
        <f>Data!$H3206</f>
        <v>NRH</v>
      </c>
      <c r="Y3209" s="41" t="e">
        <f t="shared" si="884"/>
        <v>#REF!</v>
      </c>
      <c r="Z3209" s="8">
        <f t="shared" si="890"/>
        <v>10000</v>
      </c>
      <c r="AA3209" s="8" t="str">
        <f t="shared" si="891"/>
        <v>Sweet October</v>
      </c>
      <c r="AB3209" s="8" t="str">
        <f t="shared" si="892"/>
        <v>S</v>
      </c>
      <c r="AC3209" s="8" t="str">
        <f t="shared" si="893"/>
        <v/>
      </c>
      <c r="AD3209" s="8" t="str">
        <f t="shared" si="883"/>
        <v/>
      </c>
      <c r="AE3209" s="8" t="str">
        <f t="shared" si="894"/>
        <v/>
      </c>
      <c r="AF3209" s="5">
        <f t="shared" si="895"/>
        <v>2009</v>
      </c>
      <c r="AG3209" s="46">
        <v>3206</v>
      </c>
      <c r="AH3209" s="47" t="str">
        <f t="shared" si="885"/>
        <v/>
      </c>
      <c r="AI3209" s="48" t="str">
        <f t="shared" si="886"/>
        <v/>
      </c>
      <c r="AK3209" s="22" t="e">
        <f>TRIM(#REF!)</f>
        <v>#REF!</v>
      </c>
      <c r="AL3209" s="23" t="e">
        <f>IF(#REF!=0,"",#REF!)</f>
        <v>#REF!</v>
      </c>
      <c r="AM3209" s="19" t="e">
        <f>IF(#REF!=0,"",#REF!)</f>
        <v>#REF!</v>
      </c>
      <c r="AN3209" s="23" t="e">
        <f>IF($AK3209="","",#REF!)</f>
        <v>#REF!</v>
      </c>
      <c r="AO3209" s="23" t="e">
        <f t="shared" si="896"/>
        <v>#REF!</v>
      </c>
      <c r="AP3209" s="19" t="e">
        <f>IF(#REF!=0,"",#REF!)</f>
        <v>#REF!</v>
      </c>
      <c r="AQ3209" s="19" t="e">
        <f>IF(#REF!=0,"",#REF!)</f>
        <v>#REF!</v>
      </c>
      <c r="AR3209" s="19" t="e">
        <f>IF(#REF!=0,"",#REF!)</f>
        <v>#REF!</v>
      </c>
      <c r="AS3209" s="19" t="e">
        <f>#REF!</f>
        <v>#REF!</v>
      </c>
    </row>
    <row r="3210" spans="11:45" ht="19.5" thickTop="1" thickBot="1" x14ac:dyDescent="0.25">
      <c r="K3210" s="19" t="str">
        <f t="shared" si="887"/>
        <v/>
      </c>
      <c r="L3210" s="19">
        <f t="shared" si="882"/>
        <v>10000</v>
      </c>
      <c r="M3210" s="22" t="str">
        <f>TRIM(Data!$N3207)</f>
        <v>Sweet Scented</v>
      </c>
      <c r="N3210" s="22" t="str">
        <f>TRIM(Data!$A3207)</f>
        <v>Sweet Scented (H)</v>
      </c>
      <c r="O3210" s="23">
        <f>IF(Data!$B3207=0,"",Data!$B3207)</f>
        <v>2002</v>
      </c>
      <c r="P3210" s="19" t="str">
        <f>IF(Data!$C3207=0,"",Data!$C3207)</f>
        <v/>
      </c>
      <c r="Q3210" s="23" t="str">
        <f>IF($M3210="","",Data!$E3207)</f>
        <v>M</v>
      </c>
      <c r="R3210" s="23" t="str">
        <f t="shared" si="888"/>
        <v>M</v>
      </c>
      <c r="S3210" s="23" t="str">
        <f t="shared" si="889"/>
        <v>M</v>
      </c>
      <c r="T3210" s="19" t="str">
        <f>IF(Data!$F3207=0,"",Data!$F3207)</f>
        <v/>
      </c>
      <c r="U3210" s="19" t="str">
        <f>IF(Data!$G3207=0,"",Data!$G3207)</f>
        <v/>
      </c>
      <c r="V3210" s="19" t="str">
        <f>IF(Data!$D3207=0,"",Data!$D3207)</f>
        <v/>
      </c>
      <c r="W3210" s="19" t="str">
        <f>Data!$H3207</f>
        <v>NRH</v>
      </c>
      <c r="Y3210" s="41" t="e">
        <f t="shared" si="884"/>
        <v>#REF!</v>
      </c>
      <c r="Z3210" s="8">
        <f t="shared" si="890"/>
        <v>10000</v>
      </c>
      <c r="AA3210" s="8" t="str">
        <f t="shared" si="891"/>
        <v>Sweet Scented</v>
      </c>
      <c r="AB3210" s="8" t="str">
        <f t="shared" si="892"/>
        <v>M</v>
      </c>
      <c r="AC3210" s="8" t="str">
        <f t="shared" si="893"/>
        <v/>
      </c>
      <c r="AD3210" s="8" t="str">
        <f t="shared" si="883"/>
        <v/>
      </c>
      <c r="AE3210" s="8" t="str">
        <f t="shared" si="894"/>
        <v/>
      </c>
      <c r="AF3210" s="5">
        <f t="shared" si="895"/>
        <v>2002</v>
      </c>
      <c r="AG3210" s="46">
        <v>3207</v>
      </c>
      <c r="AH3210" s="47" t="str">
        <f t="shared" si="885"/>
        <v/>
      </c>
      <c r="AI3210" s="48" t="str">
        <f t="shared" si="886"/>
        <v/>
      </c>
      <c r="AK3210" s="22" t="e">
        <f>TRIM(#REF!)</f>
        <v>#REF!</v>
      </c>
      <c r="AL3210" s="23" t="e">
        <f>IF(#REF!=0,"",#REF!)</f>
        <v>#REF!</v>
      </c>
      <c r="AM3210" s="19" t="e">
        <f>IF(#REF!=0,"",#REF!)</f>
        <v>#REF!</v>
      </c>
      <c r="AN3210" s="23" t="e">
        <f>IF($AK3210="","",#REF!)</f>
        <v>#REF!</v>
      </c>
      <c r="AO3210" s="23" t="e">
        <f t="shared" si="896"/>
        <v>#REF!</v>
      </c>
      <c r="AP3210" s="19" t="e">
        <f>IF(#REF!=0,"",#REF!)</f>
        <v>#REF!</v>
      </c>
      <c r="AQ3210" s="19" t="e">
        <f>IF(#REF!=0,"",#REF!)</f>
        <v>#REF!</v>
      </c>
      <c r="AR3210" s="19" t="e">
        <f>IF(#REF!=0,"",#REF!)</f>
        <v>#REF!</v>
      </c>
      <c r="AS3210" s="19" t="e">
        <f>#REF!</f>
        <v>#REF!</v>
      </c>
    </row>
    <row r="3211" spans="11:45" ht="19.5" thickTop="1" thickBot="1" x14ac:dyDescent="0.25">
      <c r="K3211" s="19" t="str">
        <f t="shared" si="887"/>
        <v/>
      </c>
      <c r="L3211" s="19">
        <f t="shared" si="882"/>
        <v>10000</v>
      </c>
      <c r="M3211" s="22" t="str">
        <f>TRIM(Data!$N3208)</f>
        <v>Sweet Scented</v>
      </c>
      <c r="N3211" s="22" t="str">
        <f>TRIM(Data!$A3208)</f>
        <v>Sweet Scented (Higo)</v>
      </c>
      <c r="O3211" s="23" t="str">
        <f>IF(Data!$B3208=0,"",Data!$B3208)</f>
        <v/>
      </c>
      <c r="P3211" s="19" t="str">
        <f>IF(Data!$C3208=0,"",Data!$C3208)</f>
        <v/>
      </c>
      <c r="Q3211" s="23" t="str">
        <f>IF($M3211="","",Data!$E3208)</f>
        <v>M</v>
      </c>
      <c r="R3211" s="23" t="str">
        <f t="shared" si="888"/>
        <v>M</v>
      </c>
      <c r="S3211" s="23" t="str">
        <f t="shared" si="889"/>
        <v>M</v>
      </c>
      <c r="T3211" s="19" t="str">
        <f>IF(Data!$F3208=0,"",Data!$F3208)</f>
        <v/>
      </c>
      <c r="U3211" s="19" t="str">
        <f>IF(Data!$G3208=0,"",Data!$G3208)</f>
        <v/>
      </c>
      <c r="V3211" s="19" t="str">
        <f>IF(Data!$D3208=0,"",Data!$D3208)</f>
        <v/>
      </c>
      <c r="W3211" s="19" t="str">
        <f>Data!$H3208</f>
        <v>Japonica [Higo]</v>
      </c>
      <c r="Y3211" s="41" t="e">
        <f t="shared" si="884"/>
        <v>#REF!</v>
      </c>
      <c r="Z3211" s="8">
        <f t="shared" si="890"/>
        <v>10000</v>
      </c>
      <c r="AA3211" s="8" t="str">
        <f t="shared" si="891"/>
        <v>Sweet Scented</v>
      </c>
      <c r="AB3211" s="8" t="str">
        <f t="shared" si="892"/>
        <v>M</v>
      </c>
      <c r="AC3211" s="8" t="str">
        <f t="shared" si="893"/>
        <v/>
      </c>
      <c r="AD3211" s="8" t="str">
        <f t="shared" si="883"/>
        <v/>
      </c>
      <c r="AE3211" s="8" t="str">
        <f t="shared" si="894"/>
        <v/>
      </c>
      <c r="AF3211" s="5" t="str">
        <f t="shared" si="895"/>
        <v/>
      </c>
      <c r="AG3211" s="46">
        <v>3208</v>
      </c>
      <c r="AH3211" s="47" t="str">
        <f t="shared" si="885"/>
        <v/>
      </c>
      <c r="AI3211" s="48" t="str">
        <f t="shared" si="886"/>
        <v/>
      </c>
      <c r="AK3211" s="22" t="e">
        <f>TRIM(#REF!)</f>
        <v>#REF!</v>
      </c>
      <c r="AL3211" s="23" t="e">
        <f>IF(#REF!=0,"",#REF!)</f>
        <v>#REF!</v>
      </c>
      <c r="AM3211" s="19" t="e">
        <f>IF(#REF!=0,"",#REF!)</f>
        <v>#REF!</v>
      </c>
      <c r="AN3211" s="23" t="e">
        <f>IF($AK3211="","",#REF!)</f>
        <v>#REF!</v>
      </c>
      <c r="AO3211" s="23" t="e">
        <f t="shared" si="896"/>
        <v>#REF!</v>
      </c>
      <c r="AP3211" s="19" t="e">
        <f>IF(#REF!=0,"",#REF!)</f>
        <v>#REF!</v>
      </c>
      <c r="AQ3211" s="19" t="e">
        <f>IF(#REF!=0,"",#REF!)</f>
        <v>#REF!</v>
      </c>
      <c r="AR3211" s="19" t="e">
        <f>IF(#REF!=0,"",#REF!)</f>
        <v>#REF!</v>
      </c>
      <c r="AS3211" s="19" t="e">
        <f>#REF!</f>
        <v>#REF!</v>
      </c>
    </row>
    <row r="3212" spans="11:45" ht="19.5" thickTop="1" thickBot="1" x14ac:dyDescent="0.25">
      <c r="K3212" s="19" t="str">
        <f t="shared" si="887"/>
        <v/>
      </c>
      <c r="L3212" s="19">
        <f t="shared" si="882"/>
        <v>10000</v>
      </c>
      <c r="M3212" s="22" t="str">
        <f>TRIM(Data!$N3209)</f>
        <v>Sweet Scentsation</v>
      </c>
      <c r="N3212" s="22" t="str">
        <f>TRIM(Data!$A3209)</f>
        <v>Sweet Scentsation (H)</v>
      </c>
      <c r="O3212" s="23">
        <f>IF(Data!$B3209=0,"",Data!$B3209)</f>
        <v>2016</v>
      </c>
      <c r="P3212" s="19" t="str">
        <f>IF(Data!$C3209=0,"",Data!$C3209)</f>
        <v>1</v>
      </c>
      <c r="Q3212" s="23" t="str">
        <f>IF($M3212="","",Data!$E3209)</f>
        <v>L</v>
      </c>
      <c r="R3212" s="23" t="str">
        <f t="shared" si="888"/>
        <v>L</v>
      </c>
      <c r="S3212" s="23" t="str">
        <f t="shared" si="889"/>
        <v>L</v>
      </c>
      <c r="T3212" s="19" t="str">
        <f>IF(Data!$F3209=0,"",Data!$F3209)</f>
        <v/>
      </c>
      <c r="U3212" s="19" t="str">
        <f>IF(Data!$G3209=0,"",Data!$G3209)</f>
        <v/>
      </c>
      <c r="V3212" s="19" t="str">
        <f>IF(Data!$D3209=0,"",Data!$D3209)</f>
        <v/>
      </c>
      <c r="W3212" s="19" t="str">
        <f>Data!$H3209</f>
        <v>NRH</v>
      </c>
      <c r="Y3212" s="41" t="e">
        <f t="shared" si="884"/>
        <v>#REF!</v>
      </c>
      <c r="Z3212" s="8">
        <f t="shared" si="890"/>
        <v>10000</v>
      </c>
      <c r="AA3212" s="8" t="str">
        <f t="shared" si="891"/>
        <v>Sweet Scentsation</v>
      </c>
      <c r="AB3212" s="8" t="str">
        <f t="shared" si="892"/>
        <v>L</v>
      </c>
      <c r="AC3212" s="8" t="str">
        <f t="shared" si="893"/>
        <v/>
      </c>
      <c r="AD3212" s="8" t="str">
        <f t="shared" si="883"/>
        <v/>
      </c>
      <c r="AE3212" s="8" t="str">
        <f t="shared" si="894"/>
        <v/>
      </c>
      <c r="AF3212" s="5">
        <f t="shared" si="895"/>
        <v>2016</v>
      </c>
      <c r="AG3212" s="46">
        <v>3209</v>
      </c>
      <c r="AH3212" s="47" t="str">
        <f t="shared" si="885"/>
        <v/>
      </c>
      <c r="AI3212" s="48" t="str">
        <f t="shared" si="886"/>
        <v/>
      </c>
      <c r="AK3212" s="22" t="e">
        <f>TRIM(#REF!)</f>
        <v>#REF!</v>
      </c>
      <c r="AL3212" s="23" t="e">
        <f>IF(#REF!=0,"",#REF!)</f>
        <v>#REF!</v>
      </c>
      <c r="AM3212" s="19" t="e">
        <f>IF(#REF!=0,"",#REF!)</f>
        <v>#REF!</v>
      </c>
      <c r="AN3212" s="23" t="e">
        <f>IF($AK3212="","",#REF!)</f>
        <v>#REF!</v>
      </c>
      <c r="AO3212" s="23" t="e">
        <f t="shared" si="896"/>
        <v>#REF!</v>
      </c>
      <c r="AP3212" s="19" t="e">
        <f>IF(#REF!=0,"",#REF!)</f>
        <v>#REF!</v>
      </c>
      <c r="AQ3212" s="19" t="e">
        <f>IF(#REF!=0,"",#REF!)</f>
        <v>#REF!</v>
      </c>
      <c r="AR3212" s="19" t="e">
        <f>IF(#REF!=0,"",#REF!)</f>
        <v>#REF!</v>
      </c>
      <c r="AS3212" s="19" t="e">
        <f>#REF!</f>
        <v>#REF!</v>
      </c>
    </row>
    <row r="3213" spans="11:45" ht="19.5" thickTop="1" thickBot="1" x14ac:dyDescent="0.25">
      <c r="K3213" s="19" t="str">
        <f t="shared" si="887"/>
        <v/>
      </c>
      <c r="L3213" s="19">
        <f t="shared" si="882"/>
        <v>10000</v>
      </c>
      <c r="M3213" s="22" t="str">
        <f>TRIM(Data!$N3210)</f>
        <v>Sweetheart [Huntington]</v>
      </c>
      <c r="N3213" s="22" t="str">
        <f>TRIM(Data!$A3210)</f>
        <v>Sweetheart [Huntington]</v>
      </c>
      <c r="O3213" s="23">
        <f>IF(Data!$B3210=0,"",Data!$B3210)</f>
        <v>1958</v>
      </c>
      <c r="P3213" s="19" t="str">
        <f>IF(Data!$C3210=0,"",Data!$C3210)</f>
        <v>1</v>
      </c>
      <c r="Q3213" s="23" t="str">
        <f>IF($M3213="","",Data!$E3210)</f>
        <v>M</v>
      </c>
      <c r="R3213" s="23" t="str">
        <f t="shared" si="888"/>
        <v>M</v>
      </c>
      <c r="S3213" s="23" t="str">
        <f t="shared" si="889"/>
        <v>M</v>
      </c>
      <c r="T3213" s="19" t="str">
        <f>IF(Data!$F3210=0,"",Data!$F3210)</f>
        <v/>
      </c>
      <c r="U3213" s="19" t="str">
        <f>IF(Data!$G3210=0,"",Data!$G3210)</f>
        <v/>
      </c>
      <c r="V3213" s="19" t="str">
        <f>IF(Data!$D3210=0,"",Data!$D3210)</f>
        <v/>
      </c>
      <c r="W3213" s="19" t="str">
        <f>Data!$H3210</f>
        <v>Japonica</v>
      </c>
      <c r="Y3213" s="41" t="e">
        <f t="shared" si="884"/>
        <v>#REF!</v>
      </c>
      <c r="Z3213" s="8">
        <f t="shared" si="890"/>
        <v>10000</v>
      </c>
      <c r="AA3213" s="8" t="str">
        <f t="shared" si="891"/>
        <v>Sweetheart [Huntington]</v>
      </c>
      <c r="AB3213" s="8" t="str">
        <f t="shared" si="892"/>
        <v>M</v>
      </c>
      <c r="AC3213" s="8" t="str">
        <f t="shared" si="893"/>
        <v/>
      </c>
      <c r="AD3213" s="8" t="str">
        <f t="shared" si="883"/>
        <v/>
      </c>
      <c r="AE3213" s="8" t="str">
        <f t="shared" si="894"/>
        <v/>
      </c>
      <c r="AF3213" s="5">
        <f t="shared" si="895"/>
        <v>1958</v>
      </c>
      <c r="AG3213" s="46">
        <v>3210</v>
      </c>
      <c r="AH3213" s="47" t="str">
        <f t="shared" si="885"/>
        <v/>
      </c>
      <c r="AI3213" s="48" t="str">
        <f t="shared" si="886"/>
        <v/>
      </c>
      <c r="AK3213" s="22" t="e">
        <f>TRIM(#REF!)</f>
        <v>#REF!</v>
      </c>
      <c r="AL3213" s="23" t="e">
        <f>IF(#REF!=0,"",#REF!)</f>
        <v>#REF!</v>
      </c>
      <c r="AM3213" s="19" t="e">
        <f>IF(#REF!=0,"",#REF!)</f>
        <v>#REF!</v>
      </c>
      <c r="AN3213" s="23" t="e">
        <f>IF($AK3213="","",#REF!)</f>
        <v>#REF!</v>
      </c>
      <c r="AO3213" s="23" t="e">
        <f t="shared" si="896"/>
        <v>#REF!</v>
      </c>
      <c r="AP3213" s="19" t="e">
        <f>IF(#REF!=0,"",#REF!)</f>
        <v>#REF!</v>
      </c>
      <c r="AQ3213" s="19" t="e">
        <f>IF(#REF!=0,"",#REF!)</f>
        <v>#REF!</v>
      </c>
      <c r="AR3213" s="19" t="e">
        <f>IF(#REF!=0,"",#REF!)</f>
        <v>#REF!</v>
      </c>
      <c r="AS3213" s="19" t="e">
        <f>#REF!</f>
        <v>#REF!</v>
      </c>
    </row>
    <row r="3214" spans="11:45" ht="19.5" thickTop="1" thickBot="1" x14ac:dyDescent="0.25">
      <c r="K3214" s="19" t="str">
        <f t="shared" si="887"/>
        <v/>
      </c>
      <c r="L3214" s="19">
        <f t="shared" si="882"/>
        <v>10000</v>
      </c>
      <c r="M3214" s="22" t="str">
        <f>TRIM(Data!$N3211)</f>
        <v>Sweeti Vera</v>
      </c>
      <c r="N3214" s="22" t="str">
        <f>TRIM(Data!$A3211)</f>
        <v>Sweeti Vera (Lewellyn Var.)</v>
      </c>
      <c r="O3214" s="23">
        <f>IF(Data!$B3211=0,"",Data!$B3211)</f>
        <v>1832</v>
      </c>
      <c r="P3214" s="19" t="str">
        <f>IF(Data!$C3211=0,"",Data!$C3211)</f>
        <v/>
      </c>
      <c r="Q3214" s="23" t="str">
        <f>IF($M3214="","",Data!$E3211)</f>
        <v>M-L</v>
      </c>
      <c r="R3214" s="23" t="str">
        <f t="shared" si="888"/>
        <v>M</v>
      </c>
      <c r="S3214" s="23" t="str">
        <f t="shared" si="889"/>
        <v>M</v>
      </c>
      <c r="T3214" s="19" t="str">
        <f>IF(Data!$F3211=0,"",Data!$F3211)</f>
        <v/>
      </c>
      <c r="U3214" s="19" t="str">
        <f>IF(Data!$G3211=0,"",Data!$G3211)</f>
        <v/>
      </c>
      <c r="V3214" s="19" t="str">
        <f>IF(Data!$D3211=0,"",Data!$D3211)</f>
        <v>ANTIQUE</v>
      </c>
      <c r="W3214" s="19" t="str">
        <f>Data!$H3211</f>
        <v>Japonica</v>
      </c>
      <c r="Y3214" s="41" t="e">
        <f t="shared" si="884"/>
        <v>#REF!</v>
      </c>
      <c r="Z3214" s="8">
        <f t="shared" si="890"/>
        <v>3214</v>
      </c>
      <c r="AA3214" s="8" t="str">
        <f t="shared" si="891"/>
        <v>Sweeti Vera</v>
      </c>
      <c r="AB3214" s="8" t="str">
        <f t="shared" si="892"/>
        <v>M</v>
      </c>
      <c r="AC3214" s="8" t="str">
        <f t="shared" si="893"/>
        <v/>
      </c>
      <c r="AD3214" s="8" t="str">
        <f t="shared" si="883"/>
        <v/>
      </c>
      <c r="AE3214" s="8" t="str">
        <f t="shared" si="894"/>
        <v>ANTIQUE</v>
      </c>
      <c r="AF3214" s="5">
        <f t="shared" si="895"/>
        <v>1832</v>
      </c>
      <c r="AG3214" s="46">
        <v>3211</v>
      </c>
      <c r="AH3214" s="47" t="str">
        <f t="shared" si="885"/>
        <v/>
      </c>
      <c r="AI3214" s="48" t="str">
        <f t="shared" si="886"/>
        <v/>
      </c>
      <c r="AK3214" s="22" t="e">
        <f>TRIM(#REF!)</f>
        <v>#REF!</v>
      </c>
      <c r="AL3214" s="23" t="e">
        <f>IF(#REF!=0,"",#REF!)</f>
        <v>#REF!</v>
      </c>
      <c r="AM3214" s="19" t="e">
        <f>IF(#REF!=0,"",#REF!)</f>
        <v>#REF!</v>
      </c>
      <c r="AN3214" s="23" t="e">
        <f>IF($AK3214="","",#REF!)</f>
        <v>#REF!</v>
      </c>
      <c r="AO3214" s="23" t="e">
        <f t="shared" si="896"/>
        <v>#REF!</v>
      </c>
      <c r="AP3214" s="19" t="e">
        <f>IF(#REF!=0,"",#REF!)</f>
        <v>#REF!</v>
      </c>
      <c r="AQ3214" s="19" t="e">
        <f>IF(#REF!=0,"",#REF!)</f>
        <v>#REF!</v>
      </c>
      <c r="AR3214" s="19" t="e">
        <f>IF(#REF!=0,"",#REF!)</f>
        <v>#REF!</v>
      </c>
      <c r="AS3214" s="19" t="e">
        <f>#REF!</f>
        <v>#REF!</v>
      </c>
    </row>
    <row r="3215" spans="11:45" ht="19.5" thickTop="1" thickBot="1" x14ac:dyDescent="0.25">
      <c r="K3215" s="19" t="str">
        <f t="shared" si="887"/>
        <v/>
      </c>
      <c r="L3215" s="19">
        <f t="shared" si="882"/>
        <v>10000</v>
      </c>
      <c r="M3215" s="22" t="str">
        <f>TRIM(Data!$N3212)</f>
        <v>Sweetie Pie</v>
      </c>
      <c r="N3215" s="22" t="str">
        <f>TRIM(Data!$A3212)</f>
        <v>Sweetie Pie</v>
      </c>
      <c r="O3215" s="23">
        <f>IF(Data!$B3212=0,"",Data!$B3212)</f>
        <v>1997</v>
      </c>
      <c r="P3215" s="19" t="str">
        <f>IF(Data!$C3212=0,"",Data!$C3212)</f>
        <v>1</v>
      </c>
      <c r="Q3215" s="23" t="str">
        <f>IF($M3215="","",Data!$E3212)</f>
        <v>L-VL</v>
      </c>
      <c r="R3215" s="23" t="str">
        <f t="shared" si="888"/>
        <v>L</v>
      </c>
      <c r="S3215" s="23" t="str">
        <f t="shared" si="889"/>
        <v>L</v>
      </c>
      <c r="T3215" s="19" t="str">
        <f>IF(Data!$F3212=0,"",Data!$F3212)</f>
        <v/>
      </c>
      <c r="U3215" s="19" t="str">
        <f>IF(Data!$G3212=0,"",Data!$G3212)</f>
        <v/>
      </c>
      <c r="V3215" s="19" t="str">
        <f>IF(Data!$D3212=0,"",Data!$D3212)</f>
        <v/>
      </c>
      <c r="W3215" s="19" t="str">
        <f>Data!$H3212</f>
        <v>Japonica</v>
      </c>
      <c r="Y3215" s="41" t="e">
        <f t="shared" si="884"/>
        <v>#REF!</v>
      </c>
      <c r="Z3215" s="8">
        <f t="shared" si="890"/>
        <v>10000</v>
      </c>
      <c r="AA3215" s="8" t="str">
        <f t="shared" si="891"/>
        <v>Sweetie Pie</v>
      </c>
      <c r="AB3215" s="8" t="str">
        <f t="shared" si="892"/>
        <v>L</v>
      </c>
      <c r="AC3215" s="8" t="str">
        <f t="shared" si="893"/>
        <v/>
      </c>
      <c r="AD3215" s="8" t="str">
        <f t="shared" si="883"/>
        <v/>
      </c>
      <c r="AE3215" s="8" t="str">
        <f t="shared" si="894"/>
        <v/>
      </c>
      <c r="AF3215" s="5">
        <f t="shared" si="895"/>
        <v>1997</v>
      </c>
      <c r="AG3215" s="46">
        <v>3212</v>
      </c>
      <c r="AH3215" s="47" t="str">
        <f t="shared" si="885"/>
        <v/>
      </c>
      <c r="AI3215" s="48" t="str">
        <f t="shared" si="886"/>
        <v/>
      </c>
      <c r="AK3215" s="22" t="e">
        <f>TRIM(#REF!)</f>
        <v>#REF!</v>
      </c>
      <c r="AL3215" s="23" t="e">
        <f>IF(#REF!=0,"",#REF!)</f>
        <v>#REF!</v>
      </c>
      <c r="AM3215" s="19" t="e">
        <f>IF(#REF!=0,"",#REF!)</f>
        <v>#REF!</v>
      </c>
      <c r="AN3215" s="23" t="e">
        <f>IF($AK3215="","",#REF!)</f>
        <v>#REF!</v>
      </c>
      <c r="AO3215" s="23" t="e">
        <f t="shared" si="896"/>
        <v>#REF!</v>
      </c>
      <c r="AP3215" s="19" t="e">
        <f>IF(#REF!=0,"",#REF!)</f>
        <v>#REF!</v>
      </c>
      <c r="AQ3215" s="19" t="e">
        <f>IF(#REF!=0,"",#REF!)</f>
        <v>#REF!</v>
      </c>
      <c r="AR3215" s="19" t="e">
        <f>IF(#REF!=0,"",#REF!)</f>
        <v>#REF!</v>
      </c>
      <c r="AS3215" s="19" t="e">
        <f>#REF!</f>
        <v>#REF!</v>
      </c>
    </row>
    <row r="3216" spans="11:45" ht="19.5" thickTop="1" thickBot="1" x14ac:dyDescent="0.25">
      <c r="K3216" s="19" t="str">
        <f t="shared" si="887"/>
        <v/>
      </c>
      <c r="L3216" s="19">
        <f t="shared" si="882"/>
        <v>10000</v>
      </c>
      <c r="M3216" s="22" t="str">
        <f>TRIM(Data!$N3213)</f>
        <v>Sweetie Pie Red</v>
      </c>
      <c r="N3216" s="22" t="str">
        <f>TRIM(Data!$A3213)</f>
        <v>Sweetie Pie Red</v>
      </c>
      <c r="O3216" s="23">
        <f>IF(Data!$B3213=0,"",Data!$B3213)</f>
        <v>2005</v>
      </c>
      <c r="P3216" s="19" t="str">
        <f>IF(Data!$C3213=0,"",Data!$C3213)</f>
        <v>1</v>
      </c>
      <c r="Q3216" s="23" t="str">
        <f>IF($M3216="","",Data!$E3213)</f>
        <v>L-VL</v>
      </c>
      <c r="R3216" s="23" t="str">
        <f t="shared" si="888"/>
        <v>L</v>
      </c>
      <c r="S3216" s="23" t="str">
        <f t="shared" si="889"/>
        <v>L</v>
      </c>
      <c r="T3216" s="19" t="str">
        <f>IF(Data!$F3213=0,"",Data!$F3213)</f>
        <v/>
      </c>
      <c r="U3216" s="19" t="str">
        <f>IF(Data!$G3213=0,"",Data!$G3213)</f>
        <v/>
      </c>
      <c r="V3216" s="19" t="str">
        <f>IF(Data!$D3213=0,"",Data!$D3213)</f>
        <v/>
      </c>
      <c r="W3216" s="19" t="str">
        <f>Data!$H3213</f>
        <v>Japonica</v>
      </c>
      <c r="Y3216" s="41" t="e">
        <f t="shared" si="884"/>
        <v>#REF!</v>
      </c>
      <c r="Z3216" s="8">
        <f t="shared" si="890"/>
        <v>10000</v>
      </c>
      <c r="AA3216" s="8" t="str">
        <f t="shared" si="891"/>
        <v>Sweetie Pie Red</v>
      </c>
      <c r="AB3216" s="8" t="str">
        <f t="shared" si="892"/>
        <v>L</v>
      </c>
      <c r="AC3216" s="8" t="str">
        <f t="shared" si="893"/>
        <v/>
      </c>
      <c r="AD3216" s="8" t="str">
        <f t="shared" si="883"/>
        <v/>
      </c>
      <c r="AE3216" s="8" t="str">
        <f t="shared" si="894"/>
        <v/>
      </c>
      <c r="AF3216" s="5">
        <f t="shared" si="895"/>
        <v>2005</v>
      </c>
      <c r="AG3216" s="46">
        <v>3213</v>
      </c>
      <c r="AH3216" s="47" t="str">
        <f t="shared" si="885"/>
        <v/>
      </c>
      <c r="AI3216" s="48" t="str">
        <f t="shared" si="886"/>
        <v/>
      </c>
      <c r="AK3216" s="22" t="e">
        <f>TRIM(#REF!)</f>
        <v>#REF!</v>
      </c>
      <c r="AL3216" s="23" t="e">
        <f>IF(#REF!=0,"",#REF!)</f>
        <v>#REF!</v>
      </c>
      <c r="AM3216" s="19" t="e">
        <f>IF(#REF!=0,"",#REF!)</f>
        <v>#REF!</v>
      </c>
      <c r="AN3216" s="23" t="e">
        <f>IF($AK3216="","",#REF!)</f>
        <v>#REF!</v>
      </c>
      <c r="AO3216" s="23" t="e">
        <f t="shared" si="896"/>
        <v>#REF!</v>
      </c>
      <c r="AP3216" s="19" t="e">
        <f>IF(#REF!=0,"",#REF!)</f>
        <v>#REF!</v>
      </c>
      <c r="AQ3216" s="19" t="e">
        <f>IF(#REF!=0,"",#REF!)</f>
        <v>#REF!</v>
      </c>
      <c r="AR3216" s="19" t="e">
        <f>IF(#REF!=0,"",#REF!)</f>
        <v>#REF!</v>
      </c>
      <c r="AS3216" s="19" t="e">
        <f>#REF!</f>
        <v>#REF!</v>
      </c>
    </row>
    <row r="3217" spans="11:45" ht="19.5" thickTop="1" thickBot="1" x14ac:dyDescent="0.25">
      <c r="K3217" s="19" t="str">
        <f t="shared" si="887"/>
        <v/>
      </c>
      <c r="L3217" s="19">
        <f t="shared" si="882"/>
        <v>10000</v>
      </c>
      <c r="M3217" s="22" t="str">
        <f>TRIM(Data!$N3214)</f>
        <v>Sylvia May Wells</v>
      </c>
      <c r="N3217" s="22" t="str">
        <f>TRIM(Data!$A3214)</f>
        <v>Sylvia May Wells (H)</v>
      </c>
      <c r="O3217" s="23">
        <f>IF(Data!$B3214=0,"",Data!$B3214)</f>
        <v>1966</v>
      </c>
      <c r="P3217" s="19" t="str">
        <f>IF(Data!$C3214=0,"",Data!$C3214)</f>
        <v>1</v>
      </c>
      <c r="Q3217" s="23" t="str">
        <f>IF($M3217="","",Data!$E3214)</f>
        <v>L</v>
      </c>
      <c r="R3217" s="23" t="str">
        <f t="shared" si="888"/>
        <v>L</v>
      </c>
      <c r="S3217" s="23" t="str">
        <f t="shared" si="889"/>
        <v>L</v>
      </c>
      <c r="T3217" s="19" t="str">
        <f>IF(Data!$F3214=0,"",Data!$F3214)</f>
        <v/>
      </c>
      <c r="U3217" s="19" t="str">
        <f>IF(Data!$G3214=0,"",Data!$G3214)</f>
        <v/>
      </c>
      <c r="V3217" s="19" t="str">
        <f>IF(Data!$D3214=0,"",Data!$D3214)</f>
        <v/>
      </c>
      <c r="W3217" s="19" t="str">
        <f>Data!$H3214</f>
        <v>NRH</v>
      </c>
      <c r="Y3217" s="41" t="e">
        <f t="shared" si="884"/>
        <v>#REF!</v>
      </c>
      <c r="Z3217" s="8">
        <f t="shared" si="890"/>
        <v>10000</v>
      </c>
      <c r="AA3217" s="8" t="str">
        <f t="shared" si="891"/>
        <v>Sylvia May Wells</v>
      </c>
      <c r="AB3217" s="8" t="str">
        <f t="shared" si="892"/>
        <v>L</v>
      </c>
      <c r="AC3217" s="8" t="str">
        <f t="shared" si="893"/>
        <v/>
      </c>
      <c r="AD3217" s="8" t="str">
        <f t="shared" si="883"/>
        <v/>
      </c>
      <c r="AE3217" s="8" t="str">
        <f t="shared" si="894"/>
        <v/>
      </c>
      <c r="AF3217" s="5">
        <f t="shared" si="895"/>
        <v>1966</v>
      </c>
      <c r="AG3217" s="46">
        <v>3214</v>
      </c>
      <c r="AH3217" s="47" t="str">
        <f t="shared" si="885"/>
        <v/>
      </c>
      <c r="AI3217" s="48" t="str">
        <f t="shared" si="886"/>
        <v/>
      </c>
      <c r="AK3217" s="22" t="e">
        <f>TRIM(#REF!)</f>
        <v>#REF!</v>
      </c>
      <c r="AL3217" s="23" t="e">
        <f>IF(#REF!=0,"",#REF!)</f>
        <v>#REF!</v>
      </c>
      <c r="AM3217" s="19" t="e">
        <f>IF(#REF!=0,"",#REF!)</f>
        <v>#REF!</v>
      </c>
      <c r="AN3217" s="23" t="e">
        <f>IF($AK3217="","",#REF!)</f>
        <v>#REF!</v>
      </c>
      <c r="AO3217" s="23" t="e">
        <f t="shared" si="896"/>
        <v>#REF!</v>
      </c>
      <c r="AP3217" s="19" t="e">
        <f>IF(#REF!=0,"",#REF!)</f>
        <v>#REF!</v>
      </c>
      <c r="AQ3217" s="19" t="e">
        <f>IF(#REF!=0,"",#REF!)</f>
        <v>#REF!</v>
      </c>
      <c r="AR3217" s="19" t="e">
        <f>IF(#REF!=0,"",#REF!)</f>
        <v>#REF!</v>
      </c>
      <c r="AS3217" s="19" t="e">
        <f>#REF!</f>
        <v>#REF!</v>
      </c>
    </row>
    <row r="3218" spans="11:45" ht="19.5" thickTop="1" thickBot="1" x14ac:dyDescent="0.25">
      <c r="K3218" s="19" t="str">
        <f t="shared" si="887"/>
        <v/>
      </c>
      <c r="L3218" s="19">
        <f t="shared" si="882"/>
        <v>10000</v>
      </c>
      <c r="M3218" s="22" t="str">
        <f>TRIM(Data!$N3215)</f>
        <v>T. K. Variegated</v>
      </c>
      <c r="N3218" s="22" t="str">
        <f>TRIM(Data!$A3215)</f>
        <v>T. K. Variegated</v>
      </c>
      <c r="O3218" s="23">
        <f>IF(Data!$B3215=0,"",Data!$B3215)</f>
        <v>1937</v>
      </c>
      <c r="P3218" s="19" t="str">
        <f>IF(Data!$C3215=0,"",Data!$C3215)</f>
        <v>1</v>
      </c>
      <c r="Q3218" s="23" t="str">
        <f>IF($M3218="","",Data!$E3215)</f>
        <v>M</v>
      </c>
      <c r="R3218" s="23" t="str">
        <f t="shared" si="888"/>
        <v>M</v>
      </c>
      <c r="S3218" s="23" t="str">
        <f t="shared" si="889"/>
        <v>M</v>
      </c>
      <c r="T3218" s="19" t="str">
        <f>IF(Data!$F3215=0,"",Data!$F3215)</f>
        <v/>
      </c>
      <c r="U3218" s="19" t="str">
        <f>IF(Data!$G3215=0,"",Data!$G3215)</f>
        <v/>
      </c>
      <c r="V3218" s="19" t="str">
        <f>IF(Data!$D3215=0,"",Data!$D3215)</f>
        <v/>
      </c>
      <c r="W3218" s="19" t="str">
        <f>Data!$H3215</f>
        <v>Japonica</v>
      </c>
      <c r="Y3218" s="41" t="e">
        <f t="shared" si="884"/>
        <v>#REF!</v>
      </c>
      <c r="Z3218" s="8">
        <f t="shared" si="890"/>
        <v>10000</v>
      </c>
      <c r="AA3218" s="8" t="str">
        <f t="shared" si="891"/>
        <v>T. K. Variegated</v>
      </c>
      <c r="AB3218" s="8" t="str">
        <f t="shared" si="892"/>
        <v>M</v>
      </c>
      <c r="AC3218" s="8" t="str">
        <f t="shared" si="893"/>
        <v/>
      </c>
      <c r="AD3218" s="8" t="str">
        <f t="shared" si="883"/>
        <v/>
      </c>
      <c r="AE3218" s="8" t="str">
        <f t="shared" si="894"/>
        <v/>
      </c>
      <c r="AF3218" s="5">
        <f t="shared" si="895"/>
        <v>1937</v>
      </c>
      <c r="AG3218" s="46">
        <v>3215</v>
      </c>
      <c r="AH3218" s="47" t="str">
        <f t="shared" si="885"/>
        <v/>
      </c>
      <c r="AI3218" s="48" t="str">
        <f t="shared" si="886"/>
        <v/>
      </c>
      <c r="AK3218" s="22" t="e">
        <f>TRIM(#REF!)</f>
        <v>#REF!</v>
      </c>
      <c r="AL3218" s="23" t="e">
        <f>IF(#REF!=0,"",#REF!)</f>
        <v>#REF!</v>
      </c>
      <c r="AM3218" s="19" t="e">
        <f>IF(#REF!=0,"",#REF!)</f>
        <v>#REF!</v>
      </c>
      <c r="AN3218" s="23" t="e">
        <f>IF($AK3218="","",#REF!)</f>
        <v>#REF!</v>
      </c>
      <c r="AO3218" s="23" t="e">
        <f t="shared" si="896"/>
        <v>#REF!</v>
      </c>
      <c r="AP3218" s="19" t="e">
        <f>IF(#REF!=0,"",#REF!)</f>
        <v>#REF!</v>
      </c>
      <c r="AQ3218" s="19" t="e">
        <f>IF(#REF!=0,"",#REF!)</f>
        <v>#REF!</v>
      </c>
      <c r="AR3218" s="19" t="e">
        <f>IF(#REF!=0,"",#REF!)</f>
        <v>#REF!</v>
      </c>
      <c r="AS3218" s="19" t="e">
        <f>#REF!</f>
        <v>#REF!</v>
      </c>
    </row>
    <row r="3219" spans="11:45" ht="19.5" thickTop="1" thickBot="1" x14ac:dyDescent="0.25">
      <c r="K3219" s="19" t="str">
        <f t="shared" si="887"/>
        <v/>
      </c>
      <c r="L3219" s="19">
        <f t="shared" si="882"/>
        <v>10000</v>
      </c>
      <c r="M3219" s="22" t="str">
        <f>TRIM(Data!$N3216)</f>
        <v>T. Morris</v>
      </c>
      <c r="N3219" s="22" t="str">
        <f>TRIM(Data!$A3216)</f>
        <v>T. Morris (R)</v>
      </c>
      <c r="O3219" s="23">
        <f>IF(Data!$B3216=0,"",Data!$B3216)</f>
        <v>2023</v>
      </c>
      <c r="P3219" s="19" t="str">
        <f>IF(Data!$C3216=0,"",Data!$C3216)</f>
        <v>1</v>
      </c>
      <c r="Q3219" s="23" t="str">
        <f>IF($M3219="","",Data!$E3216)</f>
        <v>M</v>
      </c>
      <c r="R3219" s="23" t="str">
        <f t="shared" si="888"/>
        <v>M</v>
      </c>
      <c r="S3219" s="23" t="str">
        <f t="shared" si="889"/>
        <v>M</v>
      </c>
      <c r="T3219" s="19" t="str">
        <f>IF(Data!$F3216=0,"",Data!$F3216)</f>
        <v/>
      </c>
      <c r="U3219" s="19" t="str">
        <f>IF(Data!$G3216=0,"",Data!$G3216)</f>
        <v/>
      </c>
      <c r="V3219" s="19" t="str">
        <f>IF(Data!$D3216=0,"",Data!$D3216)</f>
        <v/>
      </c>
      <c r="W3219" s="19" t="str">
        <f>Data!$H3216</f>
        <v>Reticulata</v>
      </c>
      <c r="Y3219" s="41" t="e">
        <f t="shared" si="884"/>
        <v>#REF!</v>
      </c>
      <c r="Z3219" s="8">
        <f t="shared" si="890"/>
        <v>10000</v>
      </c>
      <c r="AA3219" s="8" t="str">
        <f t="shared" si="891"/>
        <v>T. Morris</v>
      </c>
      <c r="AB3219" s="8" t="str">
        <f t="shared" si="892"/>
        <v>M</v>
      </c>
      <c r="AC3219" s="8" t="str">
        <f t="shared" si="893"/>
        <v/>
      </c>
      <c r="AD3219" s="8" t="str">
        <f t="shared" si="883"/>
        <v/>
      </c>
      <c r="AE3219" s="8" t="str">
        <f t="shared" si="894"/>
        <v/>
      </c>
      <c r="AF3219" s="5">
        <f t="shared" si="895"/>
        <v>2023</v>
      </c>
      <c r="AG3219" s="46">
        <v>3216</v>
      </c>
      <c r="AH3219" s="47" t="str">
        <f t="shared" si="885"/>
        <v/>
      </c>
      <c r="AI3219" s="48" t="str">
        <f t="shared" si="886"/>
        <v/>
      </c>
      <c r="AK3219" s="22" t="e">
        <f>TRIM(#REF!)</f>
        <v>#REF!</v>
      </c>
      <c r="AL3219" s="23" t="e">
        <f>IF(#REF!=0,"",#REF!)</f>
        <v>#REF!</v>
      </c>
      <c r="AM3219" s="19" t="e">
        <f>IF(#REF!=0,"",#REF!)</f>
        <v>#REF!</v>
      </c>
      <c r="AN3219" s="23" t="e">
        <f>IF($AK3219="","",#REF!)</f>
        <v>#REF!</v>
      </c>
      <c r="AO3219" s="23" t="e">
        <f t="shared" si="896"/>
        <v>#REF!</v>
      </c>
      <c r="AP3219" s="19" t="e">
        <f>IF(#REF!=0,"",#REF!)</f>
        <v>#REF!</v>
      </c>
      <c r="AQ3219" s="19" t="e">
        <f>IF(#REF!=0,"",#REF!)</f>
        <v>#REF!</v>
      </c>
      <c r="AR3219" s="19" t="e">
        <f>IF(#REF!=0,"",#REF!)</f>
        <v>#REF!</v>
      </c>
      <c r="AS3219" s="19" t="e">
        <f>#REF!</f>
        <v>#REF!</v>
      </c>
    </row>
    <row r="3220" spans="11:45" ht="19.5" thickTop="1" thickBot="1" x14ac:dyDescent="0.25">
      <c r="K3220" s="19" t="str">
        <f t="shared" si="887"/>
        <v/>
      </c>
      <c r="L3220" s="19">
        <f t="shared" si="882"/>
        <v>10000</v>
      </c>
      <c r="M3220" s="22" t="str">
        <f>TRIM(Data!$N3217)</f>
        <v>Tabbs</v>
      </c>
      <c r="N3220" s="22" t="str">
        <f>TRIM(Data!$A3217)</f>
        <v>Tabbs</v>
      </c>
      <c r="O3220" s="23">
        <f>IF(Data!$B3217=0,"",Data!$B3217)</f>
        <v>1856</v>
      </c>
      <c r="P3220" s="19" t="str">
        <f>IF(Data!$C3217=0,"",Data!$C3217)</f>
        <v>1</v>
      </c>
      <c r="Q3220" s="23" t="str">
        <f>IF($M3220="","",Data!$E3217)</f>
        <v>M-L</v>
      </c>
      <c r="R3220" s="23" t="str">
        <f t="shared" si="888"/>
        <v>M</v>
      </c>
      <c r="S3220" s="23" t="str">
        <f t="shared" si="889"/>
        <v>M</v>
      </c>
      <c r="T3220" s="19" t="str">
        <f>IF(Data!$F3217=0,"",Data!$F3217)</f>
        <v/>
      </c>
      <c r="U3220" s="19" t="str">
        <f>IF(Data!$G3217=0,"",Data!$G3217)</f>
        <v/>
      </c>
      <c r="V3220" s="19" t="str">
        <f>IF(Data!$D3217=0,"",Data!$D3217)</f>
        <v>ANTIQUE</v>
      </c>
      <c r="W3220" s="19" t="str">
        <f>Data!$H3217</f>
        <v>Japonica</v>
      </c>
      <c r="Y3220" s="41" t="e">
        <f t="shared" si="884"/>
        <v>#REF!</v>
      </c>
      <c r="Z3220" s="8">
        <f t="shared" si="890"/>
        <v>3220</v>
      </c>
      <c r="AA3220" s="8" t="str">
        <f t="shared" si="891"/>
        <v>Tabbs</v>
      </c>
      <c r="AB3220" s="8" t="str">
        <f t="shared" si="892"/>
        <v>M</v>
      </c>
      <c r="AC3220" s="8" t="str">
        <f t="shared" si="893"/>
        <v/>
      </c>
      <c r="AD3220" s="8" t="str">
        <f t="shared" si="883"/>
        <v/>
      </c>
      <c r="AE3220" s="8" t="str">
        <f t="shared" si="894"/>
        <v>ANTIQUE</v>
      </c>
      <c r="AF3220" s="5">
        <f t="shared" si="895"/>
        <v>1856</v>
      </c>
      <c r="AG3220" s="46">
        <v>3217</v>
      </c>
      <c r="AH3220" s="47" t="str">
        <f t="shared" si="885"/>
        <v/>
      </c>
      <c r="AI3220" s="48" t="str">
        <f t="shared" si="886"/>
        <v/>
      </c>
      <c r="AK3220" s="22" t="e">
        <f>TRIM(#REF!)</f>
        <v>#REF!</v>
      </c>
      <c r="AL3220" s="23" t="e">
        <f>IF(#REF!=0,"",#REF!)</f>
        <v>#REF!</v>
      </c>
      <c r="AM3220" s="19" t="e">
        <f>IF(#REF!=0,"",#REF!)</f>
        <v>#REF!</v>
      </c>
      <c r="AN3220" s="23" t="e">
        <f>IF($AK3220="","",#REF!)</f>
        <v>#REF!</v>
      </c>
      <c r="AO3220" s="23" t="e">
        <f t="shared" si="896"/>
        <v>#REF!</v>
      </c>
      <c r="AP3220" s="19" t="e">
        <f>IF(#REF!=0,"",#REF!)</f>
        <v>#REF!</v>
      </c>
      <c r="AQ3220" s="19" t="e">
        <f>IF(#REF!=0,"",#REF!)</f>
        <v>#REF!</v>
      </c>
      <c r="AR3220" s="19" t="e">
        <f>IF(#REF!=0,"",#REF!)</f>
        <v>#REF!</v>
      </c>
      <c r="AS3220" s="19" t="e">
        <f>#REF!</f>
        <v>#REF!</v>
      </c>
    </row>
    <row r="3221" spans="11:45" ht="19.5" thickTop="1" thickBot="1" x14ac:dyDescent="0.25">
      <c r="K3221" s="19" t="str">
        <f t="shared" si="887"/>
        <v/>
      </c>
      <c r="L3221" s="19">
        <f t="shared" si="882"/>
        <v>10000</v>
      </c>
      <c r="M3221" s="22" t="str">
        <f>TRIM(Data!$N3218)</f>
        <v>Tabitha</v>
      </c>
      <c r="N3221" s="22" t="str">
        <f>TRIM(Data!$A3218)</f>
        <v>Tabitha</v>
      </c>
      <c r="O3221" s="23">
        <f>IF(Data!$B3218=0,"",Data!$B3218)</f>
        <v>1963</v>
      </c>
      <c r="P3221" s="19" t="str">
        <f>IF(Data!$C3218=0,"",Data!$C3218)</f>
        <v/>
      </c>
      <c r="Q3221" s="23" t="str">
        <f>IF($M3221="","",Data!$E3218)</f>
        <v>L</v>
      </c>
      <c r="R3221" s="23" t="str">
        <f t="shared" si="888"/>
        <v>L</v>
      </c>
      <c r="S3221" s="23" t="str">
        <f t="shared" si="889"/>
        <v>L</v>
      </c>
      <c r="T3221" s="19" t="str">
        <f>IF(Data!$F3218=0,"",Data!$F3218)</f>
        <v/>
      </c>
      <c r="U3221" s="19" t="str">
        <f>IF(Data!$G3218=0,"",Data!$G3218)</f>
        <v/>
      </c>
      <c r="V3221" s="19" t="str">
        <f>IF(Data!$D3218=0,"",Data!$D3218)</f>
        <v/>
      </c>
      <c r="W3221" s="19" t="str">
        <f>Data!$H3218</f>
        <v>Japonica</v>
      </c>
      <c r="Y3221" s="41" t="e">
        <f t="shared" si="884"/>
        <v>#REF!</v>
      </c>
      <c r="Z3221" s="8">
        <f t="shared" si="890"/>
        <v>10000</v>
      </c>
      <c r="AA3221" s="8" t="str">
        <f t="shared" si="891"/>
        <v>Tabitha</v>
      </c>
      <c r="AB3221" s="8" t="str">
        <f t="shared" si="892"/>
        <v>L</v>
      </c>
      <c r="AC3221" s="8" t="str">
        <f t="shared" si="893"/>
        <v/>
      </c>
      <c r="AD3221" s="8" t="str">
        <f t="shared" si="883"/>
        <v/>
      </c>
      <c r="AE3221" s="8" t="str">
        <f t="shared" si="894"/>
        <v/>
      </c>
      <c r="AF3221" s="5">
        <f t="shared" si="895"/>
        <v>1963</v>
      </c>
      <c r="AG3221" s="46">
        <v>3218</v>
      </c>
      <c r="AH3221" s="47" t="str">
        <f t="shared" si="885"/>
        <v/>
      </c>
      <c r="AI3221" s="48" t="str">
        <f t="shared" si="886"/>
        <v/>
      </c>
      <c r="AK3221" s="22" t="e">
        <f>TRIM(#REF!)</f>
        <v>#REF!</v>
      </c>
      <c r="AL3221" s="23" t="e">
        <f>IF(#REF!=0,"",#REF!)</f>
        <v>#REF!</v>
      </c>
      <c r="AM3221" s="19" t="e">
        <f>IF(#REF!=0,"",#REF!)</f>
        <v>#REF!</v>
      </c>
      <c r="AN3221" s="23" t="e">
        <f>IF($AK3221="","",#REF!)</f>
        <v>#REF!</v>
      </c>
      <c r="AO3221" s="23" t="e">
        <f t="shared" si="896"/>
        <v>#REF!</v>
      </c>
      <c r="AP3221" s="19" t="e">
        <f>IF(#REF!=0,"",#REF!)</f>
        <v>#REF!</v>
      </c>
      <c r="AQ3221" s="19" t="e">
        <f>IF(#REF!=0,"",#REF!)</f>
        <v>#REF!</v>
      </c>
      <c r="AR3221" s="19" t="e">
        <f>IF(#REF!=0,"",#REF!)</f>
        <v>#REF!</v>
      </c>
      <c r="AS3221" s="19" t="e">
        <f>#REF!</f>
        <v>#REF!</v>
      </c>
    </row>
    <row r="3222" spans="11:45" ht="19.5" thickTop="1" thickBot="1" x14ac:dyDescent="0.25">
      <c r="K3222" s="19" t="str">
        <f t="shared" si="887"/>
        <v/>
      </c>
      <c r="L3222" s="19">
        <f t="shared" ref="L3222:L3285" si="897">IF(ISERROR(SEARCH($B$2,M3222)),10000,IF(SEARCH($B$2,M3222)=1,SEARCH($B$2,M3222)+ROW()/100000,10000))</f>
        <v>10000</v>
      </c>
      <c r="M3222" s="22" t="str">
        <f>TRIM(Data!$N3219)</f>
        <v>Tada Meibi</v>
      </c>
      <c r="N3222" s="22" t="str">
        <f>TRIM(Data!$A3219)</f>
        <v>Tada Meibi</v>
      </c>
      <c r="O3222" s="23">
        <f>IF(Data!$B3219=0,"",Data!$B3219)</f>
        <v>1986</v>
      </c>
      <c r="P3222" s="19" t="str">
        <f>IF(Data!$C3219=0,"",Data!$C3219)</f>
        <v>1</v>
      </c>
      <c r="Q3222" s="23" t="str">
        <f>IF($M3222="","",Data!$E3219)</f>
        <v>Min</v>
      </c>
      <c r="R3222" s="23" t="str">
        <f t="shared" si="888"/>
        <v>Min</v>
      </c>
      <c r="S3222" s="23" t="str">
        <f t="shared" si="889"/>
        <v>Min</v>
      </c>
      <c r="T3222" s="19" t="str">
        <f>IF(Data!$F3219=0,"",Data!$F3219)</f>
        <v/>
      </c>
      <c r="U3222" s="19" t="str">
        <f>IF(Data!$G3219=0,"",Data!$G3219)</f>
        <v>FD</v>
      </c>
      <c r="V3222" s="19" t="str">
        <f>IF(Data!$D3219=0,"",Data!$D3219)</f>
        <v/>
      </c>
      <c r="W3222" s="19" t="str">
        <f>Data!$H3219</f>
        <v>Japonica</v>
      </c>
      <c r="Y3222" s="41" t="e">
        <f t="shared" si="884"/>
        <v>#REF!</v>
      </c>
      <c r="Z3222" s="8">
        <f t="shared" si="890"/>
        <v>10000</v>
      </c>
      <c r="AA3222" s="8" t="str">
        <f t="shared" si="891"/>
        <v>Tada Meibi</v>
      </c>
      <c r="AB3222" s="8" t="str">
        <f t="shared" si="892"/>
        <v>Min</v>
      </c>
      <c r="AC3222" s="8" t="str">
        <f t="shared" si="893"/>
        <v/>
      </c>
      <c r="AD3222" s="8" t="str">
        <f t="shared" ref="AD3222:AD3285" si="898">U3222</f>
        <v>FD</v>
      </c>
      <c r="AE3222" s="8" t="str">
        <f t="shared" si="894"/>
        <v/>
      </c>
      <c r="AF3222" s="5">
        <f t="shared" si="895"/>
        <v>1986</v>
      </c>
      <c r="AG3222" s="46">
        <v>3219</v>
      </c>
      <c r="AH3222" s="47" t="str">
        <f t="shared" si="885"/>
        <v/>
      </c>
      <c r="AI3222" s="48" t="str">
        <f t="shared" si="886"/>
        <v/>
      </c>
      <c r="AK3222" s="22" t="e">
        <f>TRIM(#REF!)</f>
        <v>#REF!</v>
      </c>
      <c r="AL3222" s="23" t="e">
        <f>IF(#REF!=0,"",#REF!)</f>
        <v>#REF!</v>
      </c>
      <c r="AM3222" s="19" t="e">
        <f>IF(#REF!=0,"",#REF!)</f>
        <v>#REF!</v>
      </c>
      <c r="AN3222" s="23" t="e">
        <f>IF($AK3222="","",#REF!)</f>
        <v>#REF!</v>
      </c>
      <c r="AO3222" s="23" t="e">
        <f t="shared" si="896"/>
        <v>#REF!</v>
      </c>
      <c r="AP3222" s="19" t="e">
        <f>IF(#REF!=0,"",#REF!)</f>
        <v>#REF!</v>
      </c>
      <c r="AQ3222" s="19" t="e">
        <f>IF(#REF!=0,"",#REF!)</f>
        <v>#REF!</v>
      </c>
      <c r="AR3222" s="19" t="e">
        <f>IF(#REF!=0,"",#REF!)</f>
        <v>#REF!</v>
      </c>
      <c r="AS3222" s="19" t="e">
        <f>#REF!</f>
        <v>#REF!</v>
      </c>
    </row>
    <row r="3223" spans="11:45" ht="19.5" thickTop="1" thickBot="1" x14ac:dyDescent="0.25">
      <c r="K3223" s="19" t="str">
        <f t="shared" si="887"/>
        <v/>
      </c>
      <c r="L3223" s="19">
        <f t="shared" si="897"/>
        <v>10000</v>
      </c>
      <c r="M3223" s="22" t="str">
        <f>TRIM(Data!$N3220)</f>
        <v>Tai-hei-raku</v>
      </c>
      <c r="N3223" s="22" t="str">
        <f>TRIM(Data!$A3220)</f>
        <v>Tai-hei-raku (Higo)</v>
      </c>
      <c r="O3223" s="23" t="str">
        <f>IF(Data!$B3220=0,"",Data!$B3220)</f>
        <v/>
      </c>
      <c r="P3223" s="19" t="str">
        <f>IF(Data!$C3220=0,"",Data!$C3220)</f>
        <v/>
      </c>
      <c r="Q3223" s="23" t="str">
        <f>IF($M3223="","",Data!$E3220)</f>
        <v>M-L</v>
      </c>
      <c r="R3223" s="23" t="str">
        <f t="shared" si="888"/>
        <v>M</v>
      </c>
      <c r="S3223" s="23" t="str">
        <f t="shared" si="889"/>
        <v>M</v>
      </c>
      <c r="T3223" s="19" t="str">
        <f>IF(Data!$F3220=0,"",Data!$F3220)</f>
        <v/>
      </c>
      <c r="U3223" s="19" t="str">
        <f>IF(Data!$G3220=0,"",Data!$G3220)</f>
        <v/>
      </c>
      <c r="V3223" s="19" t="str">
        <f>IF(Data!$D3220=0,"",Data!$D3220)</f>
        <v/>
      </c>
      <c r="W3223" s="19" t="str">
        <f>Data!$H3220</f>
        <v>Japonica [Higo]</v>
      </c>
      <c r="Y3223" s="41" t="e">
        <f t="shared" si="884"/>
        <v>#REF!</v>
      </c>
      <c r="Z3223" s="8">
        <f t="shared" si="890"/>
        <v>10000</v>
      </c>
      <c r="AA3223" s="8" t="str">
        <f t="shared" si="891"/>
        <v>Tai-hei-raku</v>
      </c>
      <c r="AB3223" s="8" t="str">
        <f t="shared" si="892"/>
        <v>M</v>
      </c>
      <c r="AC3223" s="8" t="str">
        <f t="shared" si="893"/>
        <v/>
      </c>
      <c r="AD3223" s="8" t="str">
        <f t="shared" si="898"/>
        <v/>
      </c>
      <c r="AE3223" s="8" t="str">
        <f t="shared" si="894"/>
        <v/>
      </c>
      <c r="AF3223" s="5" t="str">
        <f t="shared" si="895"/>
        <v/>
      </c>
      <c r="AG3223" s="46">
        <v>3220</v>
      </c>
      <c r="AH3223" s="47" t="str">
        <f t="shared" si="885"/>
        <v/>
      </c>
      <c r="AI3223" s="48" t="str">
        <f t="shared" si="886"/>
        <v/>
      </c>
      <c r="AK3223" s="22" t="e">
        <f>TRIM(#REF!)</f>
        <v>#REF!</v>
      </c>
      <c r="AL3223" s="23" t="e">
        <f>IF(#REF!=0,"",#REF!)</f>
        <v>#REF!</v>
      </c>
      <c r="AM3223" s="19" t="e">
        <f>IF(#REF!=0,"",#REF!)</f>
        <v>#REF!</v>
      </c>
      <c r="AN3223" s="23" t="e">
        <f>IF($AK3223="","",#REF!)</f>
        <v>#REF!</v>
      </c>
      <c r="AO3223" s="23" t="e">
        <f t="shared" si="896"/>
        <v>#REF!</v>
      </c>
      <c r="AP3223" s="19" t="e">
        <f>IF(#REF!=0,"",#REF!)</f>
        <v>#REF!</v>
      </c>
      <c r="AQ3223" s="19" t="e">
        <f>IF(#REF!=0,"",#REF!)</f>
        <v>#REF!</v>
      </c>
      <c r="AR3223" s="19" t="e">
        <f>IF(#REF!=0,"",#REF!)</f>
        <v>#REF!</v>
      </c>
      <c r="AS3223" s="19" t="e">
        <f>#REF!</f>
        <v>#REF!</v>
      </c>
    </row>
    <row r="3224" spans="11:45" ht="19.5" thickTop="1" thickBot="1" x14ac:dyDescent="0.25">
      <c r="K3224" s="19" t="str">
        <f t="shared" si="887"/>
        <v/>
      </c>
      <c r="L3224" s="19">
        <f t="shared" si="897"/>
        <v>10000</v>
      </c>
      <c r="M3224" s="22" t="str">
        <f>TRIM(Data!$N3221)</f>
        <v>Taiyo</v>
      </c>
      <c r="N3224" s="22" t="str">
        <f>TRIM(Data!$A3221)</f>
        <v>Taiyo (The Sun) (Rusticana)</v>
      </c>
      <c r="O3224" s="23">
        <f>IF(Data!$B3221=0,"",Data!$B3221)</f>
        <v>1966</v>
      </c>
      <c r="P3224" s="19" t="str">
        <f>IF(Data!$C3221=0,"",Data!$C3221)</f>
        <v>1</v>
      </c>
      <c r="Q3224" s="23" t="str">
        <f>IF($M3224="","",Data!$E3221)</f>
        <v>S</v>
      </c>
      <c r="R3224" s="23" t="str">
        <f t="shared" si="888"/>
        <v>S</v>
      </c>
      <c r="S3224" s="23" t="str">
        <f t="shared" si="889"/>
        <v>S</v>
      </c>
      <c r="T3224" s="19" t="str">
        <f>IF(Data!$F3221=0,"",Data!$F3221)</f>
        <v/>
      </c>
      <c r="U3224" s="19" t="str">
        <f>IF(Data!$G3221=0,"",Data!$G3221)</f>
        <v/>
      </c>
      <c r="V3224" s="19" t="str">
        <f>IF(Data!$D3221=0,"",Data!$D3221)</f>
        <v/>
      </c>
      <c r="W3224" s="19" t="str">
        <f>Data!$H3221</f>
        <v>Specie</v>
      </c>
      <c r="Y3224" s="41" t="e">
        <f t="shared" si="884"/>
        <v>#REF!</v>
      </c>
      <c r="Z3224" s="8">
        <f t="shared" si="890"/>
        <v>10000</v>
      </c>
      <c r="AA3224" s="8" t="str">
        <f t="shared" si="891"/>
        <v>Taiyo</v>
      </c>
      <c r="AB3224" s="8" t="str">
        <f t="shared" si="892"/>
        <v>S</v>
      </c>
      <c r="AC3224" s="8" t="str">
        <f t="shared" si="893"/>
        <v/>
      </c>
      <c r="AD3224" s="8" t="str">
        <f t="shared" si="898"/>
        <v/>
      </c>
      <c r="AE3224" s="8" t="str">
        <f t="shared" si="894"/>
        <v/>
      </c>
      <c r="AF3224" s="5">
        <f t="shared" si="895"/>
        <v>1966</v>
      </c>
      <c r="AG3224" s="46">
        <v>3221</v>
      </c>
      <c r="AH3224" s="47" t="str">
        <f t="shared" si="885"/>
        <v/>
      </c>
      <c r="AI3224" s="48" t="str">
        <f t="shared" si="886"/>
        <v/>
      </c>
      <c r="AK3224" s="22" t="e">
        <f>TRIM(#REF!)</f>
        <v>#REF!</v>
      </c>
      <c r="AL3224" s="23" t="e">
        <f>IF(#REF!=0,"",#REF!)</f>
        <v>#REF!</v>
      </c>
      <c r="AM3224" s="19" t="e">
        <f>IF(#REF!=0,"",#REF!)</f>
        <v>#REF!</v>
      </c>
      <c r="AN3224" s="23" t="e">
        <f>IF($AK3224="","",#REF!)</f>
        <v>#REF!</v>
      </c>
      <c r="AO3224" s="23" t="e">
        <f t="shared" si="896"/>
        <v>#REF!</v>
      </c>
      <c r="AP3224" s="19" t="e">
        <f>IF(#REF!=0,"",#REF!)</f>
        <v>#REF!</v>
      </c>
      <c r="AQ3224" s="19" t="e">
        <f>IF(#REF!=0,"",#REF!)</f>
        <v>#REF!</v>
      </c>
      <c r="AR3224" s="19" t="e">
        <f>IF(#REF!=0,"",#REF!)</f>
        <v>#REF!</v>
      </c>
      <c r="AS3224" s="19" t="e">
        <f>#REF!</f>
        <v>#REF!</v>
      </c>
    </row>
    <row r="3225" spans="11:45" ht="19.5" thickTop="1" thickBot="1" x14ac:dyDescent="0.25">
      <c r="K3225" s="19" t="str">
        <f t="shared" si="887"/>
        <v/>
      </c>
      <c r="L3225" s="19">
        <f t="shared" si="897"/>
        <v>10000</v>
      </c>
      <c r="M3225" s="22" t="str">
        <f>TRIM(Data!$N3222)</f>
        <v>Takanini</v>
      </c>
      <c r="N3225" s="22" t="str">
        <f>TRIM(Data!$A3222)</f>
        <v>Takanini</v>
      </c>
      <c r="O3225" s="23">
        <f>IF(Data!$B3222=0,"",Data!$B3222)</f>
        <v>1989</v>
      </c>
      <c r="P3225" s="19" t="str">
        <f>IF(Data!$C3222=0,"",Data!$C3222)</f>
        <v>1</v>
      </c>
      <c r="Q3225" s="23" t="str">
        <f>IF($M3225="","",Data!$E3222)</f>
        <v>S-M</v>
      </c>
      <c r="R3225" s="23" t="str">
        <f t="shared" si="888"/>
        <v>S</v>
      </c>
      <c r="S3225" s="23" t="str">
        <f t="shared" si="889"/>
        <v>S</v>
      </c>
      <c r="T3225" s="19" t="str">
        <f>IF(Data!$F3222=0,"",Data!$F3222)</f>
        <v/>
      </c>
      <c r="U3225" s="19" t="str">
        <f>IF(Data!$G3222=0,"",Data!$G3222)</f>
        <v/>
      </c>
      <c r="V3225" s="19" t="str">
        <f>IF(Data!$D3222=0,"",Data!$D3222)</f>
        <v/>
      </c>
      <c r="W3225" s="19" t="str">
        <f>Data!$H3222</f>
        <v>Japonica</v>
      </c>
      <c r="Y3225" s="41" t="e">
        <f t="shared" si="884"/>
        <v>#REF!</v>
      </c>
      <c r="Z3225" s="8">
        <f t="shared" si="890"/>
        <v>10000</v>
      </c>
      <c r="AA3225" s="8" t="str">
        <f t="shared" si="891"/>
        <v>Takanini</v>
      </c>
      <c r="AB3225" s="8" t="str">
        <f t="shared" si="892"/>
        <v>S</v>
      </c>
      <c r="AC3225" s="8" t="str">
        <f t="shared" si="893"/>
        <v/>
      </c>
      <c r="AD3225" s="8" t="str">
        <f t="shared" si="898"/>
        <v/>
      </c>
      <c r="AE3225" s="8" t="str">
        <f t="shared" si="894"/>
        <v/>
      </c>
      <c r="AF3225" s="5">
        <f t="shared" si="895"/>
        <v>1989</v>
      </c>
      <c r="AG3225" s="46">
        <v>3222</v>
      </c>
      <c r="AH3225" s="47" t="str">
        <f t="shared" si="885"/>
        <v/>
      </c>
      <c r="AI3225" s="48" t="str">
        <f t="shared" si="886"/>
        <v/>
      </c>
      <c r="AK3225" s="22" t="e">
        <f>TRIM(#REF!)</f>
        <v>#REF!</v>
      </c>
      <c r="AL3225" s="23" t="e">
        <f>IF(#REF!=0,"",#REF!)</f>
        <v>#REF!</v>
      </c>
      <c r="AM3225" s="19" t="e">
        <f>IF(#REF!=0,"",#REF!)</f>
        <v>#REF!</v>
      </c>
      <c r="AN3225" s="23" t="e">
        <f>IF($AK3225="","",#REF!)</f>
        <v>#REF!</v>
      </c>
      <c r="AO3225" s="23" t="e">
        <f t="shared" si="896"/>
        <v>#REF!</v>
      </c>
      <c r="AP3225" s="19" t="e">
        <f>IF(#REF!=0,"",#REF!)</f>
        <v>#REF!</v>
      </c>
      <c r="AQ3225" s="19" t="e">
        <f>IF(#REF!=0,"",#REF!)</f>
        <v>#REF!</v>
      </c>
      <c r="AR3225" s="19" t="e">
        <f>IF(#REF!=0,"",#REF!)</f>
        <v>#REF!</v>
      </c>
      <c r="AS3225" s="19" t="e">
        <f>#REF!</f>
        <v>#REF!</v>
      </c>
    </row>
    <row r="3226" spans="11:45" ht="19.5" thickTop="1" thickBot="1" x14ac:dyDescent="0.25">
      <c r="K3226" s="19" t="str">
        <f t="shared" si="887"/>
        <v/>
      </c>
      <c r="L3226" s="19">
        <f t="shared" si="897"/>
        <v>10000</v>
      </c>
      <c r="M3226" s="22" t="str">
        <f>TRIM(Data!$N3223)</f>
        <v>Tali Queen</v>
      </c>
      <c r="N3226" s="22" t="str">
        <f>TRIM(Data!$A3223)</f>
        <v>Tali Queen (R)</v>
      </c>
      <c r="O3226" s="23">
        <f>IF(Data!$B3223=0,"",Data!$B3223)</f>
        <v>1948</v>
      </c>
      <c r="P3226" s="19" t="str">
        <f>IF(Data!$C3223=0,"",Data!$C3223)</f>
        <v>1</v>
      </c>
      <c r="Q3226" s="23" t="str">
        <f>IF($M3226="","",Data!$E3223)</f>
        <v>VL</v>
      </c>
      <c r="R3226" s="23" t="str">
        <f t="shared" si="888"/>
        <v>VL</v>
      </c>
      <c r="S3226" s="23" t="str">
        <f t="shared" si="889"/>
        <v>VL</v>
      </c>
      <c r="T3226" s="19" t="str">
        <f>IF(Data!$F3223=0,"",Data!$F3223)</f>
        <v/>
      </c>
      <c r="U3226" s="19" t="str">
        <f>IF(Data!$G3223=0,"",Data!$G3223)</f>
        <v/>
      </c>
      <c r="V3226" s="19" t="str">
        <f>IF(Data!$D3223=0,"",Data!$D3223)</f>
        <v/>
      </c>
      <c r="W3226" s="19" t="str">
        <f>Data!$H3223</f>
        <v>Reticulata</v>
      </c>
      <c r="Y3226" s="41" t="e">
        <f t="shared" si="884"/>
        <v>#REF!</v>
      </c>
      <c r="Z3226" s="8">
        <f t="shared" si="890"/>
        <v>10000</v>
      </c>
      <c r="AA3226" s="8" t="str">
        <f t="shared" si="891"/>
        <v>Tali Queen</v>
      </c>
      <c r="AB3226" s="8" t="str">
        <f t="shared" si="892"/>
        <v>VL</v>
      </c>
      <c r="AC3226" s="8" t="str">
        <f t="shared" si="893"/>
        <v/>
      </c>
      <c r="AD3226" s="8" t="str">
        <f t="shared" si="898"/>
        <v/>
      </c>
      <c r="AE3226" s="8" t="str">
        <f t="shared" si="894"/>
        <v/>
      </c>
      <c r="AF3226" s="5">
        <f t="shared" si="895"/>
        <v>1948</v>
      </c>
      <c r="AG3226" s="46">
        <v>3223</v>
      </c>
      <c r="AH3226" s="47" t="str">
        <f t="shared" si="885"/>
        <v/>
      </c>
      <c r="AI3226" s="48" t="str">
        <f t="shared" si="886"/>
        <v/>
      </c>
      <c r="AK3226" s="22" t="e">
        <f>TRIM(#REF!)</f>
        <v>#REF!</v>
      </c>
      <c r="AL3226" s="23" t="e">
        <f>IF(#REF!=0,"",#REF!)</f>
        <v>#REF!</v>
      </c>
      <c r="AM3226" s="19" t="e">
        <f>IF(#REF!=0,"",#REF!)</f>
        <v>#REF!</v>
      </c>
      <c r="AN3226" s="23" t="e">
        <f>IF($AK3226="","",#REF!)</f>
        <v>#REF!</v>
      </c>
      <c r="AO3226" s="23" t="e">
        <f t="shared" si="896"/>
        <v>#REF!</v>
      </c>
      <c r="AP3226" s="19" t="e">
        <f>IF(#REF!=0,"",#REF!)</f>
        <v>#REF!</v>
      </c>
      <c r="AQ3226" s="19" t="e">
        <f>IF(#REF!=0,"",#REF!)</f>
        <v>#REF!</v>
      </c>
      <c r="AR3226" s="19" t="e">
        <f>IF(#REF!=0,"",#REF!)</f>
        <v>#REF!</v>
      </c>
      <c r="AS3226" s="19" t="e">
        <f>#REF!</f>
        <v>#REF!</v>
      </c>
    </row>
    <row r="3227" spans="11:45" ht="19.5" thickTop="1" thickBot="1" x14ac:dyDescent="0.25">
      <c r="K3227" s="19" t="str">
        <f t="shared" si="887"/>
        <v/>
      </c>
      <c r="L3227" s="19">
        <f t="shared" si="897"/>
        <v>10000</v>
      </c>
      <c r="M3227" s="22" t="str">
        <f>TRIM(Data!$N3224)</f>
        <v>Tam O'Shanter</v>
      </c>
      <c r="N3227" s="22" t="str">
        <f>TRIM(Data!$A3224)</f>
        <v>Tam O'Shanter</v>
      </c>
      <c r="O3227" s="23">
        <f>IF(Data!$B3224=0,"",Data!$B3224)</f>
        <v>1967</v>
      </c>
      <c r="P3227" s="19" t="str">
        <f>IF(Data!$C3224=0,"",Data!$C3224)</f>
        <v>1</v>
      </c>
      <c r="Q3227" s="23" t="str">
        <f>IF($M3227="","",Data!$E3224)</f>
        <v>M-L</v>
      </c>
      <c r="R3227" s="23" t="str">
        <f t="shared" si="888"/>
        <v>M</v>
      </c>
      <c r="S3227" s="23" t="str">
        <f t="shared" si="889"/>
        <v>M</v>
      </c>
      <c r="T3227" s="19" t="str">
        <f>IF(Data!$F3224=0,"",Data!$F3224)</f>
        <v/>
      </c>
      <c r="U3227" s="19" t="str">
        <f>IF(Data!$G3224=0,"",Data!$G3224)</f>
        <v/>
      </c>
      <c r="V3227" s="19" t="str">
        <f>IF(Data!$D3224=0,"",Data!$D3224)</f>
        <v/>
      </c>
      <c r="W3227" s="19" t="str">
        <f>Data!$H3224</f>
        <v>Japonica</v>
      </c>
      <c r="Y3227" s="41" t="e">
        <f t="shared" si="884"/>
        <v>#REF!</v>
      </c>
      <c r="Z3227" s="8">
        <f t="shared" si="890"/>
        <v>10000</v>
      </c>
      <c r="AA3227" s="8" t="str">
        <f t="shared" si="891"/>
        <v>Tam O'Shanter</v>
      </c>
      <c r="AB3227" s="8" t="str">
        <f t="shared" si="892"/>
        <v>M</v>
      </c>
      <c r="AC3227" s="8" t="str">
        <f t="shared" si="893"/>
        <v/>
      </c>
      <c r="AD3227" s="8" t="str">
        <f t="shared" si="898"/>
        <v/>
      </c>
      <c r="AE3227" s="8" t="str">
        <f t="shared" si="894"/>
        <v/>
      </c>
      <c r="AF3227" s="5">
        <f t="shared" si="895"/>
        <v>1967</v>
      </c>
      <c r="AG3227" s="46">
        <v>3224</v>
      </c>
      <c r="AH3227" s="47" t="str">
        <f t="shared" si="885"/>
        <v/>
      </c>
      <c r="AI3227" s="48" t="str">
        <f t="shared" si="886"/>
        <v/>
      </c>
      <c r="AK3227" s="22" t="e">
        <f>TRIM(#REF!)</f>
        <v>#REF!</v>
      </c>
      <c r="AL3227" s="23" t="e">
        <f>IF(#REF!=0,"",#REF!)</f>
        <v>#REF!</v>
      </c>
      <c r="AM3227" s="19" t="e">
        <f>IF(#REF!=0,"",#REF!)</f>
        <v>#REF!</v>
      </c>
      <c r="AN3227" s="23" t="e">
        <f>IF($AK3227="","",#REF!)</f>
        <v>#REF!</v>
      </c>
      <c r="AO3227" s="23" t="e">
        <f t="shared" si="896"/>
        <v>#REF!</v>
      </c>
      <c r="AP3227" s="19" t="e">
        <f>IF(#REF!=0,"",#REF!)</f>
        <v>#REF!</v>
      </c>
      <c r="AQ3227" s="19" t="e">
        <f>IF(#REF!=0,"",#REF!)</f>
        <v>#REF!</v>
      </c>
      <c r="AR3227" s="19" t="e">
        <f>IF(#REF!=0,"",#REF!)</f>
        <v>#REF!</v>
      </c>
      <c r="AS3227" s="19" t="e">
        <f>#REF!</f>
        <v>#REF!</v>
      </c>
    </row>
    <row r="3228" spans="11:45" ht="19.5" thickTop="1" thickBot="1" x14ac:dyDescent="0.25">
      <c r="K3228" s="19" t="str">
        <f t="shared" si="887"/>
        <v/>
      </c>
      <c r="L3228" s="19">
        <f t="shared" si="897"/>
        <v>10000</v>
      </c>
      <c r="M3228" s="22" t="str">
        <f>TRIM(Data!$N3225)</f>
        <v>Tama Americana</v>
      </c>
      <c r="N3228" s="22" t="str">
        <f>TRIM(Data!$A3225)</f>
        <v>Tama Americana</v>
      </c>
      <c r="O3228" s="23">
        <f>IF(Data!$B3225=0,"",Data!$B3225)</f>
        <v>1993</v>
      </c>
      <c r="P3228" s="19" t="str">
        <f>IF(Data!$C3225=0,"",Data!$C3225)</f>
        <v>1</v>
      </c>
      <c r="Q3228" s="23" t="str">
        <f>IF($M3228="","",Data!$E3225)</f>
        <v>M</v>
      </c>
      <c r="R3228" s="23" t="str">
        <f t="shared" si="888"/>
        <v>M</v>
      </c>
      <c r="S3228" s="23" t="str">
        <f t="shared" si="889"/>
        <v>M</v>
      </c>
      <c r="T3228" s="19" t="str">
        <f>IF(Data!$F3225=0,"",Data!$F3225)</f>
        <v/>
      </c>
      <c r="U3228" s="19" t="str">
        <f>IF(Data!$G3225=0,"",Data!$G3225)</f>
        <v/>
      </c>
      <c r="V3228" s="19" t="str">
        <f>IF(Data!$D3225=0,"",Data!$D3225)</f>
        <v/>
      </c>
      <c r="W3228" s="19" t="str">
        <f>Data!$H3225</f>
        <v>Japonica</v>
      </c>
      <c r="Y3228" s="41" t="e">
        <f t="shared" si="884"/>
        <v>#REF!</v>
      </c>
      <c r="Z3228" s="8">
        <f t="shared" si="890"/>
        <v>10000</v>
      </c>
      <c r="AA3228" s="8" t="str">
        <f t="shared" si="891"/>
        <v>Tama Americana</v>
      </c>
      <c r="AB3228" s="8" t="str">
        <f t="shared" si="892"/>
        <v>M</v>
      </c>
      <c r="AC3228" s="8" t="str">
        <f t="shared" si="893"/>
        <v/>
      </c>
      <c r="AD3228" s="8" t="str">
        <f t="shared" si="898"/>
        <v/>
      </c>
      <c r="AE3228" s="8" t="str">
        <f t="shared" si="894"/>
        <v/>
      </c>
      <c r="AF3228" s="5">
        <f t="shared" si="895"/>
        <v>1993</v>
      </c>
      <c r="AG3228" s="46">
        <v>3225</v>
      </c>
      <c r="AH3228" s="47" t="str">
        <f t="shared" si="885"/>
        <v/>
      </c>
      <c r="AI3228" s="48" t="str">
        <f t="shared" si="886"/>
        <v/>
      </c>
      <c r="AK3228" s="22" t="e">
        <f>TRIM(#REF!)</f>
        <v>#REF!</v>
      </c>
      <c r="AL3228" s="23" t="e">
        <f>IF(#REF!=0,"",#REF!)</f>
        <v>#REF!</v>
      </c>
      <c r="AM3228" s="19" t="e">
        <f>IF(#REF!=0,"",#REF!)</f>
        <v>#REF!</v>
      </c>
      <c r="AN3228" s="23" t="e">
        <f>IF($AK3228="","",#REF!)</f>
        <v>#REF!</v>
      </c>
      <c r="AO3228" s="23" t="e">
        <f t="shared" si="896"/>
        <v>#REF!</v>
      </c>
      <c r="AP3228" s="19" t="e">
        <f>IF(#REF!=0,"",#REF!)</f>
        <v>#REF!</v>
      </c>
      <c r="AQ3228" s="19" t="e">
        <f>IF(#REF!=0,"",#REF!)</f>
        <v>#REF!</v>
      </c>
      <c r="AR3228" s="19" t="e">
        <f>IF(#REF!=0,"",#REF!)</f>
        <v>#REF!</v>
      </c>
      <c r="AS3228" s="19" t="e">
        <f>#REF!</f>
        <v>#REF!</v>
      </c>
    </row>
    <row r="3229" spans="11:45" ht="19.5" thickTop="1" thickBot="1" x14ac:dyDescent="0.25">
      <c r="K3229" s="19" t="str">
        <f t="shared" si="887"/>
        <v/>
      </c>
      <c r="L3229" s="19">
        <f t="shared" si="897"/>
        <v>10000</v>
      </c>
      <c r="M3229" s="22" t="str">
        <f>TRIM(Data!$N3226)</f>
        <v>Tama Bambino</v>
      </c>
      <c r="N3229" s="22" t="str">
        <f>TRIM(Data!$A3226)</f>
        <v>Tama Bambino</v>
      </c>
      <c r="O3229" s="23">
        <f>IF(Data!$B3226=0,"",Data!$B3226)</f>
        <v>1993</v>
      </c>
      <c r="P3229" s="19" t="str">
        <f>IF(Data!$C3226=0,"",Data!$C3226)</f>
        <v>1</v>
      </c>
      <c r="Q3229" s="23" t="str">
        <f>IF($M3229="","",Data!$E3226)</f>
        <v>Min-S</v>
      </c>
      <c r="R3229" s="23" t="str">
        <f t="shared" si="888"/>
        <v>S</v>
      </c>
      <c r="S3229" s="23" t="str">
        <f t="shared" si="889"/>
        <v>S</v>
      </c>
      <c r="T3229" s="19" t="str">
        <f>IF(Data!$F3226=0,"",Data!$F3226)</f>
        <v/>
      </c>
      <c r="U3229" s="19" t="str">
        <f>IF(Data!$G3226=0,"",Data!$G3226)</f>
        <v/>
      </c>
      <c r="V3229" s="19" t="str">
        <f>IF(Data!$D3226=0,"",Data!$D3226)</f>
        <v/>
      </c>
      <c r="W3229" s="19" t="str">
        <f>Data!$H3226</f>
        <v>Japonica</v>
      </c>
      <c r="Y3229" s="41" t="e">
        <f t="shared" si="884"/>
        <v>#REF!</v>
      </c>
      <c r="Z3229" s="8">
        <f t="shared" si="890"/>
        <v>10000</v>
      </c>
      <c r="AA3229" s="8" t="str">
        <f t="shared" si="891"/>
        <v>Tama Bambino</v>
      </c>
      <c r="AB3229" s="8" t="str">
        <f t="shared" si="892"/>
        <v>S</v>
      </c>
      <c r="AC3229" s="8" t="str">
        <f t="shared" si="893"/>
        <v/>
      </c>
      <c r="AD3229" s="8" t="str">
        <f t="shared" si="898"/>
        <v/>
      </c>
      <c r="AE3229" s="8" t="str">
        <f t="shared" si="894"/>
        <v/>
      </c>
      <c r="AF3229" s="5">
        <f t="shared" si="895"/>
        <v>1993</v>
      </c>
      <c r="AG3229" s="46">
        <v>3226</v>
      </c>
      <c r="AH3229" s="47" t="str">
        <f t="shared" si="885"/>
        <v/>
      </c>
      <c r="AI3229" s="48" t="str">
        <f t="shared" si="886"/>
        <v/>
      </c>
      <c r="AK3229" s="22" t="e">
        <f>TRIM(#REF!)</f>
        <v>#REF!</v>
      </c>
      <c r="AL3229" s="23" t="e">
        <f>IF(#REF!=0,"",#REF!)</f>
        <v>#REF!</v>
      </c>
      <c r="AM3229" s="19" t="e">
        <f>IF(#REF!=0,"",#REF!)</f>
        <v>#REF!</v>
      </c>
      <c r="AN3229" s="23" t="e">
        <f>IF($AK3229="","",#REF!)</f>
        <v>#REF!</v>
      </c>
      <c r="AO3229" s="23" t="e">
        <f t="shared" si="896"/>
        <v>#REF!</v>
      </c>
      <c r="AP3229" s="19" t="e">
        <f>IF(#REF!=0,"",#REF!)</f>
        <v>#REF!</v>
      </c>
      <c r="AQ3229" s="19" t="e">
        <f>IF(#REF!=0,"",#REF!)</f>
        <v>#REF!</v>
      </c>
      <c r="AR3229" s="19" t="e">
        <f>IF(#REF!=0,"",#REF!)</f>
        <v>#REF!</v>
      </c>
      <c r="AS3229" s="19" t="e">
        <f>#REF!</f>
        <v>#REF!</v>
      </c>
    </row>
    <row r="3230" spans="11:45" ht="19.5" thickTop="1" thickBot="1" x14ac:dyDescent="0.25">
      <c r="K3230" s="19" t="str">
        <f t="shared" si="887"/>
        <v/>
      </c>
      <c r="L3230" s="19">
        <f t="shared" si="897"/>
        <v>10000</v>
      </c>
      <c r="M3230" s="22" t="str">
        <f>TRIM(Data!$N3227)</f>
        <v>Tama Beauty</v>
      </c>
      <c r="N3230" s="22" t="str">
        <f>TRIM(Data!$A3227)</f>
        <v>Tama Beauty</v>
      </c>
      <c r="O3230" s="23">
        <f>IF(Data!$B3227=0,"",Data!$B3227)</f>
        <v>1993</v>
      </c>
      <c r="P3230" s="19" t="str">
        <f>IF(Data!$C3227=0,"",Data!$C3227)</f>
        <v>1</v>
      </c>
      <c r="Q3230" s="23" t="str">
        <f>IF($M3230="","",Data!$E3227)</f>
        <v>M-L</v>
      </c>
      <c r="R3230" s="23" t="str">
        <f t="shared" si="888"/>
        <v>M</v>
      </c>
      <c r="S3230" s="23" t="str">
        <f t="shared" si="889"/>
        <v>M</v>
      </c>
      <c r="T3230" s="19" t="str">
        <f>IF(Data!$F3227=0,"",Data!$F3227)</f>
        <v/>
      </c>
      <c r="U3230" s="19" t="str">
        <f>IF(Data!$G3227=0,"",Data!$G3227)</f>
        <v/>
      </c>
      <c r="V3230" s="19" t="str">
        <f>IF(Data!$D3227=0,"",Data!$D3227)</f>
        <v/>
      </c>
      <c r="W3230" s="19" t="str">
        <f>Data!$H3227</f>
        <v>Japonica</v>
      </c>
      <c r="Y3230" s="41" t="e">
        <f t="shared" si="884"/>
        <v>#REF!</v>
      </c>
      <c r="Z3230" s="8">
        <f t="shared" si="890"/>
        <v>10000</v>
      </c>
      <c r="AA3230" s="8" t="str">
        <f t="shared" si="891"/>
        <v>Tama Beauty</v>
      </c>
      <c r="AB3230" s="8" t="str">
        <f t="shared" si="892"/>
        <v>M</v>
      </c>
      <c r="AC3230" s="8" t="str">
        <f t="shared" si="893"/>
        <v/>
      </c>
      <c r="AD3230" s="8" t="str">
        <f t="shared" si="898"/>
        <v/>
      </c>
      <c r="AE3230" s="8" t="str">
        <f t="shared" si="894"/>
        <v/>
      </c>
      <c r="AF3230" s="5">
        <f t="shared" si="895"/>
        <v>1993</v>
      </c>
      <c r="AG3230" s="46">
        <v>3227</v>
      </c>
      <c r="AH3230" s="47" t="str">
        <f t="shared" si="885"/>
        <v/>
      </c>
      <c r="AI3230" s="48" t="str">
        <f t="shared" si="886"/>
        <v/>
      </c>
      <c r="AK3230" s="22" t="e">
        <f>TRIM(#REF!)</f>
        <v>#REF!</v>
      </c>
      <c r="AL3230" s="23" t="e">
        <f>IF(#REF!=0,"",#REF!)</f>
        <v>#REF!</v>
      </c>
      <c r="AM3230" s="19" t="e">
        <f>IF(#REF!=0,"",#REF!)</f>
        <v>#REF!</v>
      </c>
      <c r="AN3230" s="23" t="e">
        <f>IF($AK3230="","",#REF!)</f>
        <v>#REF!</v>
      </c>
      <c r="AO3230" s="23" t="e">
        <f t="shared" si="896"/>
        <v>#REF!</v>
      </c>
      <c r="AP3230" s="19" t="e">
        <f>IF(#REF!=0,"",#REF!)</f>
        <v>#REF!</v>
      </c>
      <c r="AQ3230" s="19" t="e">
        <f>IF(#REF!=0,"",#REF!)</f>
        <v>#REF!</v>
      </c>
      <c r="AR3230" s="19" t="e">
        <f>IF(#REF!=0,"",#REF!)</f>
        <v>#REF!</v>
      </c>
      <c r="AS3230" s="19" t="e">
        <f>#REF!</f>
        <v>#REF!</v>
      </c>
    </row>
    <row r="3231" spans="11:45" ht="19.5" thickTop="1" thickBot="1" x14ac:dyDescent="0.25">
      <c r="K3231" s="19" t="str">
        <f t="shared" si="887"/>
        <v/>
      </c>
      <c r="L3231" s="19">
        <f t="shared" si="897"/>
        <v>10000</v>
      </c>
      <c r="M3231" s="22" t="str">
        <f>TRIM(Data!$N3228)</f>
        <v>Tama Carousel</v>
      </c>
      <c r="N3231" s="22" t="str">
        <f>TRIM(Data!$A3228)</f>
        <v>Tama Carousel</v>
      </c>
      <c r="O3231" s="23">
        <f>IF(Data!$B3228=0,"",Data!$B3228)</f>
        <v>2014</v>
      </c>
      <c r="P3231" s="19" t="str">
        <f>IF(Data!$C3228=0,"",Data!$C3228)</f>
        <v>1</v>
      </c>
      <c r="Q3231" s="23" t="str">
        <f>IF($M3231="","",Data!$E3228)</f>
        <v>M</v>
      </c>
      <c r="R3231" s="23" t="str">
        <f t="shared" si="888"/>
        <v>M</v>
      </c>
      <c r="S3231" s="23" t="str">
        <f t="shared" si="889"/>
        <v>M</v>
      </c>
      <c r="T3231" s="19" t="str">
        <f>IF(Data!$F3228=0,"",Data!$F3228)</f>
        <v/>
      </c>
      <c r="U3231" s="19" t="str">
        <f>IF(Data!$G3228=0,"",Data!$G3228)</f>
        <v/>
      </c>
      <c r="V3231" s="19" t="str">
        <f>IF(Data!$D3228=0,"",Data!$D3228)</f>
        <v/>
      </c>
      <c r="W3231" s="19" t="str">
        <f>Data!$H3228</f>
        <v>Japonica</v>
      </c>
      <c r="Y3231" s="41" t="e">
        <f t="shared" si="884"/>
        <v>#REF!</v>
      </c>
      <c r="Z3231" s="8">
        <f t="shared" si="890"/>
        <v>10000</v>
      </c>
      <c r="AA3231" s="8" t="str">
        <f t="shared" si="891"/>
        <v>Tama Carousel</v>
      </c>
      <c r="AB3231" s="8" t="str">
        <f t="shared" si="892"/>
        <v>M</v>
      </c>
      <c r="AC3231" s="8" t="str">
        <f t="shared" si="893"/>
        <v/>
      </c>
      <c r="AD3231" s="8" t="str">
        <f t="shared" si="898"/>
        <v/>
      </c>
      <c r="AE3231" s="8" t="str">
        <f t="shared" si="894"/>
        <v/>
      </c>
      <c r="AF3231" s="5">
        <f t="shared" si="895"/>
        <v>2014</v>
      </c>
      <c r="AG3231" s="46">
        <v>3228</v>
      </c>
      <c r="AH3231" s="47" t="str">
        <f t="shared" si="885"/>
        <v/>
      </c>
      <c r="AI3231" s="48" t="str">
        <f t="shared" si="886"/>
        <v/>
      </c>
      <c r="AK3231" s="22" t="e">
        <f>TRIM(#REF!)</f>
        <v>#REF!</v>
      </c>
      <c r="AL3231" s="23" t="e">
        <f>IF(#REF!=0,"",#REF!)</f>
        <v>#REF!</v>
      </c>
      <c r="AM3231" s="19" t="e">
        <f>IF(#REF!=0,"",#REF!)</f>
        <v>#REF!</v>
      </c>
      <c r="AN3231" s="23" t="e">
        <f>IF($AK3231="","",#REF!)</f>
        <v>#REF!</v>
      </c>
      <c r="AO3231" s="23" t="e">
        <f t="shared" si="896"/>
        <v>#REF!</v>
      </c>
      <c r="AP3231" s="19" t="e">
        <f>IF(#REF!=0,"",#REF!)</f>
        <v>#REF!</v>
      </c>
      <c r="AQ3231" s="19" t="e">
        <f>IF(#REF!=0,"",#REF!)</f>
        <v>#REF!</v>
      </c>
      <c r="AR3231" s="19" t="e">
        <f>IF(#REF!=0,"",#REF!)</f>
        <v>#REF!</v>
      </c>
      <c r="AS3231" s="19" t="e">
        <f>#REF!</f>
        <v>#REF!</v>
      </c>
    </row>
    <row r="3232" spans="11:45" ht="19.5" thickTop="1" thickBot="1" x14ac:dyDescent="0.25">
      <c r="K3232" s="19" t="str">
        <f t="shared" si="887"/>
        <v/>
      </c>
      <c r="L3232" s="19">
        <f t="shared" si="897"/>
        <v>10000</v>
      </c>
      <c r="M3232" s="22" t="str">
        <f>TRIM(Data!$N3229)</f>
        <v>Tama Electra</v>
      </c>
      <c r="N3232" s="22" t="str">
        <f>TRIM(Data!$A3229)</f>
        <v>Tama Electra</v>
      </c>
      <c r="O3232" s="23">
        <f>IF(Data!$B3229=0,"",Data!$B3229)</f>
        <v>1993</v>
      </c>
      <c r="P3232" s="19" t="str">
        <f>IF(Data!$C3229=0,"",Data!$C3229)</f>
        <v>1</v>
      </c>
      <c r="Q3232" s="23" t="str">
        <f>IF($M3232="","",Data!$E3229)</f>
        <v>S-M</v>
      </c>
      <c r="R3232" s="23" t="str">
        <f t="shared" si="888"/>
        <v>S</v>
      </c>
      <c r="S3232" s="23" t="str">
        <f t="shared" si="889"/>
        <v>S</v>
      </c>
      <c r="T3232" s="19" t="str">
        <f>IF(Data!$F3229=0,"",Data!$F3229)</f>
        <v/>
      </c>
      <c r="U3232" s="19" t="str">
        <f>IF(Data!$G3229=0,"",Data!$G3229)</f>
        <v/>
      </c>
      <c r="V3232" s="19" t="str">
        <f>IF(Data!$D3229=0,"",Data!$D3229)</f>
        <v/>
      </c>
      <c r="W3232" s="19" t="str">
        <f>Data!$H3229</f>
        <v>Japonica</v>
      </c>
      <c r="Y3232" s="41" t="e">
        <f t="shared" si="884"/>
        <v>#REF!</v>
      </c>
      <c r="Z3232" s="8">
        <f t="shared" si="890"/>
        <v>10000</v>
      </c>
      <c r="AA3232" s="8" t="str">
        <f t="shared" si="891"/>
        <v>Tama Electra</v>
      </c>
      <c r="AB3232" s="8" t="str">
        <f t="shared" si="892"/>
        <v>S</v>
      </c>
      <c r="AC3232" s="8" t="str">
        <f t="shared" si="893"/>
        <v/>
      </c>
      <c r="AD3232" s="8" t="str">
        <f t="shared" si="898"/>
        <v/>
      </c>
      <c r="AE3232" s="8" t="str">
        <f t="shared" si="894"/>
        <v/>
      </c>
      <c r="AF3232" s="5">
        <f t="shared" si="895"/>
        <v>1993</v>
      </c>
      <c r="AG3232" s="46">
        <v>3229</v>
      </c>
      <c r="AH3232" s="47" t="str">
        <f t="shared" si="885"/>
        <v/>
      </c>
      <c r="AI3232" s="48" t="str">
        <f t="shared" si="886"/>
        <v/>
      </c>
      <c r="AK3232" s="22" t="e">
        <f>TRIM(#REF!)</f>
        <v>#REF!</v>
      </c>
      <c r="AL3232" s="23" t="e">
        <f>IF(#REF!=0,"",#REF!)</f>
        <v>#REF!</v>
      </c>
      <c r="AM3232" s="19" t="e">
        <f>IF(#REF!=0,"",#REF!)</f>
        <v>#REF!</v>
      </c>
      <c r="AN3232" s="23" t="e">
        <f>IF($AK3232="","",#REF!)</f>
        <v>#REF!</v>
      </c>
      <c r="AO3232" s="23" t="e">
        <f t="shared" si="896"/>
        <v>#REF!</v>
      </c>
      <c r="AP3232" s="19" t="e">
        <f>IF(#REF!=0,"",#REF!)</f>
        <v>#REF!</v>
      </c>
      <c r="AQ3232" s="19" t="e">
        <f>IF(#REF!=0,"",#REF!)</f>
        <v>#REF!</v>
      </c>
      <c r="AR3232" s="19" t="e">
        <f>IF(#REF!=0,"",#REF!)</f>
        <v>#REF!</v>
      </c>
      <c r="AS3232" s="19" t="e">
        <f>#REF!</f>
        <v>#REF!</v>
      </c>
    </row>
    <row r="3233" spans="11:45" ht="19.5" thickTop="1" thickBot="1" x14ac:dyDescent="0.25">
      <c r="K3233" s="19" t="str">
        <f t="shared" si="887"/>
        <v/>
      </c>
      <c r="L3233" s="19">
        <f t="shared" si="897"/>
        <v>10000</v>
      </c>
      <c r="M3233" s="22" t="str">
        <f>TRIM(Data!$N3230)</f>
        <v>Tama Glitters</v>
      </c>
      <c r="N3233" s="22" t="str">
        <f>TRIM(Data!$A3230)</f>
        <v>Tama Glitters</v>
      </c>
      <c r="O3233" s="23">
        <f>IF(Data!$B3230=0,"",Data!$B3230)</f>
        <v>1993</v>
      </c>
      <c r="P3233" s="19" t="str">
        <f>IF(Data!$C3230=0,"",Data!$C3230)</f>
        <v>1</v>
      </c>
      <c r="Q3233" s="23" t="str">
        <f>IF($M3233="","",Data!$E3230)</f>
        <v>M-L</v>
      </c>
      <c r="R3233" s="23" t="str">
        <f t="shared" si="888"/>
        <v>M</v>
      </c>
      <c r="S3233" s="23" t="str">
        <f t="shared" si="889"/>
        <v>M</v>
      </c>
      <c r="T3233" s="19" t="str">
        <f>IF(Data!$F3230=0,"",Data!$F3230)</f>
        <v/>
      </c>
      <c r="U3233" s="19" t="str">
        <f>IF(Data!$G3230=0,"",Data!$G3230)</f>
        <v/>
      </c>
      <c r="V3233" s="19" t="str">
        <f>IF(Data!$D3230=0,"",Data!$D3230)</f>
        <v/>
      </c>
      <c r="W3233" s="19" t="str">
        <f>Data!$H3230</f>
        <v>Japonica</v>
      </c>
      <c r="Y3233" s="41" t="e">
        <f t="shared" si="884"/>
        <v>#REF!</v>
      </c>
      <c r="Z3233" s="8">
        <f t="shared" si="890"/>
        <v>10000</v>
      </c>
      <c r="AA3233" s="8" t="str">
        <f t="shared" si="891"/>
        <v>Tama Glitters</v>
      </c>
      <c r="AB3233" s="8" t="str">
        <f t="shared" si="892"/>
        <v>M</v>
      </c>
      <c r="AC3233" s="8" t="str">
        <f t="shared" si="893"/>
        <v/>
      </c>
      <c r="AD3233" s="8" t="str">
        <f t="shared" si="898"/>
        <v/>
      </c>
      <c r="AE3233" s="8" t="str">
        <f t="shared" si="894"/>
        <v/>
      </c>
      <c r="AF3233" s="5">
        <f t="shared" si="895"/>
        <v>1993</v>
      </c>
      <c r="AG3233" s="46">
        <v>3230</v>
      </c>
      <c r="AH3233" s="47" t="str">
        <f t="shared" si="885"/>
        <v/>
      </c>
      <c r="AI3233" s="48" t="str">
        <f t="shared" si="886"/>
        <v/>
      </c>
      <c r="AK3233" s="22" t="e">
        <f>TRIM(#REF!)</f>
        <v>#REF!</v>
      </c>
      <c r="AL3233" s="23" t="e">
        <f>IF(#REF!=0,"",#REF!)</f>
        <v>#REF!</v>
      </c>
      <c r="AM3233" s="19" t="e">
        <f>IF(#REF!=0,"",#REF!)</f>
        <v>#REF!</v>
      </c>
      <c r="AN3233" s="23" t="e">
        <f>IF($AK3233="","",#REF!)</f>
        <v>#REF!</v>
      </c>
      <c r="AO3233" s="23" t="e">
        <f t="shared" si="896"/>
        <v>#REF!</v>
      </c>
      <c r="AP3233" s="19" t="e">
        <f>IF(#REF!=0,"",#REF!)</f>
        <v>#REF!</v>
      </c>
      <c r="AQ3233" s="19" t="e">
        <f>IF(#REF!=0,"",#REF!)</f>
        <v>#REF!</v>
      </c>
      <c r="AR3233" s="19" t="e">
        <f>IF(#REF!=0,"",#REF!)</f>
        <v>#REF!</v>
      </c>
      <c r="AS3233" s="19" t="e">
        <f>#REF!</f>
        <v>#REF!</v>
      </c>
    </row>
    <row r="3234" spans="11:45" ht="19.5" thickTop="1" thickBot="1" x14ac:dyDescent="0.25">
      <c r="K3234" s="19" t="str">
        <f t="shared" si="887"/>
        <v/>
      </c>
      <c r="L3234" s="19">
        <f t="shared" si="897"/>
        <v>10000</v>
      </c>
      <c r="M3234" s="22" t="str">
        <f>TRIM(Data!$N3231)</f>
        <v>Tama Loch Laurel</v>
      </c>
      <c r="N3234" s="22" t="str">
        <f>TRIM(Data!$A3231)</f>
        <v>Tama Loch Laurel</v>
      </c>
      <c r="O3234" s="23">
        <f>IF(Data!$B3231=0,"",Data!$B3231)</f>
        <v>2016</v>
      </c>
      <c r="P3234" s="19" t="str">
        <f>IF(Data!$C3231=0,"",Data!$C3231)</f>
        <v>1</v>
      </c>
      <c r="Q3234" s="23" t="str">
        <f>IF($M3234="","",Data!$E3231)</f>
        <v>M</v>
      </c>
      <c r="R3234" s="23" t="str">
        <f t="shared" si="888"/>
        <v>M</v>
      </c>
      <c r="S3234" s="23" t="str">
        <f t="shared" si="889"/>
        <v>M</v>
      </c>
      <c r="T3234" s="19" t="str">
        <f>IF(Data!$F3231=0,"",Data!$F3231)</f>
        <v/>
      </c>
      <c r="U3234" s="19" t="str">
        <f>IF(Data!$G3231=0,"",Data!$G3231)</f>
        <v/>
      </c>
      <c r="V3234" s="19" t="str">
        <f>IF(Data!$D3231=0,"",Data!$D3231)</f>
        <v/>
      </c>
      <c r="W3234" s="19" t="str">
        <f>Data!$H3231</f>
        <v>Japonica</v>
      </c>
      <c r="Y3234" s="41" t="e">
        <f t="shared" si="884"/>
        <v>#REF!</v>
      </c>
      <c r="Z3234" s="8">
        <f t="shared" si="890"/>
        <v>10000</v>
      </c>
      <c r="AA3234" s="8" t="str">
        <f t="shared" si="891"/>
        <v>Tama Loch Laurel</v>
      </c>
      <c r="AB3234" s="8" t="str">
        <f t="shared" si="892"/>
        <v>M</v>
      </c>
      <c r="AC3234" s="8" t="str">
        <f t="shared" si="893"/>
        <v/>
      </c>
      <c r="AD3234" s="8" t="str">
        <f t="shared" si="898"/>
        <v/>
      </c>
      <c r="AE3234" s="8" t="str">
        <f t="shared" si="894"/>
        <v/>
      </c>
      <c r="AF3234" s="5">
        <f t="shared" si="895"/>
        <v>2016</v>
      </c>
      <c r="AG3234" s="46">
        <v>3231</v>
      </c>
      <c r="AH3234" s="47" t="str">
        <f t="shared" si="885"/>
        <v/>
      </c>
      <c r="AI3234" s="48" t="str">
        <f t="shared" si="886"/>
        <v/>
      </c>
      <c r="AK3234" s="22" t="e">
        <f>TRIM(#REF!)</f>
        <v>#REF!</v>
      </c>
      <c r="AL3234" s="23" t="e">
        <f>IF(#REF!=0,"",#REF!)</f>
        <v>#REF!</v>
      </c>
      <c r="AM3234" s="19" t="e">
        <f>IF(#REF!=0,"",#REF!)</f>
        <v>#REF!</v>
      </c>
      <c r="AN3234" s="23" t="e">
        <f>IF($AK3234="","",#REF!)</f>
        <v>#REF!</v>
      </c>
      <c r="AO3234" s="23" t="e">
        <f t="shared" si="896"/>
        <v>#REF!</v>
      </c>
      <c r="AP3234" s="19" t="e">
        <f>IF(#REF!=0,"",#REF!)</f>
        <v>#REF!</v>
      </c>
      <c r="AQ3234" s="19" t="e">
        <f>IF(#REF!=0,"",#REF!)</f>
        <v>#REF!</v>
      </c>
      <c r="AR3234" s="19" t="e">
        <f>IF(#REF!=0,"",#REF!)</f>
        <v>#REF!</v>
      </c>
      <c r="AS3234" s="19" t="e">
        <f>#REF!</f>
        <v>#REF!</v>
      </c>
    </row>
    <row r="3235" spans="11:45" ht="19.5" thickTop="1" thickBot="1" x14ac:dyDescent="0.25">
      <c r="K3235" s="19" t="str">
        <f t="shared" si="887"/>
        <v/>
      </c>
      <c r="L3235" s="19">
        <f t="shared" si="897"/>
        <v>10000</v>
      </c>
      <c r="M3235" s="22" t="str">
        <f>TRIM(Data!$N3232)</f>
        <v>Tama Peacock</v>
      </c>
      <c r="N3235" s="22" t="str">
        <f>TRIM(Data!$A3232)</f>
        <v>Tama Peacock</v>
      </c>
      <c r="O3235" s="23">
        <f>IF(Data!$B3232=0,"",Data!$B3232)</f>
        <v>2000</v>
      </c>
      <c r="P3235" s="19" t="str">
        <f>IF(Data!$C3232=0,"",Data!$C3232)</f>
        <v>1</v>
      </c>
      <c r="Q3235" s="23" t="str">
        <f>IF($M3235="","",Data!$E3232)</f>
        <v>S-M</v>
      </c>
      <c r="R3235" s="23" t="str">
        <f t="shared" si="888"/>
        <v>S</v>
      </c>
      <c r="S3235" s="23" t="str">
        <f t="shared" si="889"/>
        <v>S</v>
      </c>
      <c r="T3235" s="19" t="str">
        <f>IF(Data!$F3232=0,"",Data!$F3232)</f>
        <v/>
      </c>
      <c r="U3235" s="19" t="str">
        <f>IF(Data!$G3232=0,"",Data!$G3232)</f>
        <v/>
      </c>
      <c r="V3235" s="19" t="str">
        <f>IF(Data!$D3232=0,"",Data!$D3232)</f>
        <v/>
      </c>
      <c r="W3235" s="19" t="str">
        <f>Data!$H3232</f>
        <v>Japonica</v>
      </c>
      <c r="Y3235" s="41" t="e">
        <f t="shared" si="884"/>
        <v>#REF!</v>
      </c>
      <c r="Z3235" s="8">
        <f t="shared" si="890"/>
        <v>10000</v>
      </c>
      <c r="AA3235" s="8" t="str">
        <f t="shared" si="891"/>
        <v>Tama Peacock</v>
      </c>
      <c r="AB3235" s="8" t="str">
        <f t="shared" si="892"/>
        <v>S</v>
      </c>
      <c r="AC3235" s="8" t="str">
        <f t="shared" si="893"/>
        <v/>
      </c>
      <c r="AD3235" s="8" t="str">
        <f t="shared" si="898"/>
        <v/>
      </c>
      <c r="AE3235" s="8" t="str">
        <f t="shared" si="894"/>
        <v/>
      </c>
      <c r="AF3235" s="5">
        <f t="shared" si="895"/>
        <v>2000</v>
      </c>
      <c r="AG3235" s="46">
        <v>3232</v>
      </c>
      <c r="AH3235" s="47" t="str">
        <f t="shared" si="885"/>
        <v/>
      </c>
      <c r="AI3235" s="48" t="str">
        <f t="shared" si="886"/>
        <v/>
      </c>
      <c r="AK3235" s="22" t="e">
        <f>TRIM(#REF!)</f>
        <v>#REF!</v>
      </c>
      <c r="AL3235" s="23" t="e">
        <f>IF(#REF!=0,"",#REF!)</f>
        <v>#REF!</v>
      </c>
      <c r="AM3235" s="19" t="e">
        <f>IF(#REF!=0,"",#REF!)</f>
        <v>#REF!</v>
      </c>
      <c r="AN3235" s="23" t="e">
        <f>IF($AK3235="","",#REF!)</f>
        <v>#REF!</v>
      </c>
      <c r="AO3235" s="23" t="e">
        <f t="shared" si="896"/>
        <v>#REF!</v>
      </c>
      <c r="AP3235" s="19" t="e">
        <f>IF(#REF!=0,"",#REF!)</f>
        <v>#REF!</v>
      </c>
      <c r="AQ3235" s="19" t="e">
        <f>IF(#REF!=0,"",#REF!)</f>
        <v>#REF!</v>
      </c>
      <c r="AR3235" s="19" t="e">
        <f>IF(#REF!=0,"",#REF!)</f>
        <v>#REF!</v>
      </c>
      <c r="AS3235" s="19" t="e">
        <f>#REF!</f>
        <v>#REF!</v>
      </c>
    </row>
    <row r="3236" spans="11:45" ht="19.5" thickTop="1" thickBot="1" x14ac:dyDescent="0.25">
      <c r="K3236" s="19" t="str">
        <f t="shared" si="887"/>
        <v/>
      </c>
      <c r="L3236" s="19">
        <f t="shared" si="897"/>
        <v>10000</v>
      </c>
      <c r="M3236" s="22" t="str">
        <f>TRIM(Data!$N3233)</f>
        <v>Tama Velvet</v>
      </c>
      <c r="N3236" s="22" t="str">
        <f>TRIM(Data!$A3233)</f>
        <v>Tama Velvet</v>
      </c>
      <c r="O3236" s="23">
        <f>IF(Data!$B3233=0,"",Data!$B3233)</f>
        <v>2018</v>
      </c>
      <c r="P3236" s="19" t="str">
        <f>IF(Data!$C3233=0,"",Data!$C3233)</f>
        <v>1</v>
      </c>
      <c r="Q3236" s="23" t="str">
        <f>IF($M3236="","",Data!$E3233)</f>
        <v>M</v>
      </c>
      <c r="R3236" s="23" t="str">
        <f t="shared" si="888"/>
        <v>M</v>
      </c>
      <c r="S3236" s="23" t="str">
        <f t="shared" si="889"/>
        <v>M</v>
      </c>
      <c r="T3236" s="19" t="str">
        <f>IF(Data!$F3233=0,"",Data!$F3233)</f>
        <v/>
      </c>
      <c r="U3236" s="19" t="str">
        <f>IF(Data!$G3233=0,"",Data!$G3233)</f>
        <v/>
      </c>
      <c r="V3236" s="19" t="str">
        <f>IF(Data!$D3233=0,"",Data!$D3233)</f>
        <v/>
      </c>
      <c r="W3236" s="19" t="str">
        <f>Data!$H3233</f>
        <v>Japonica</v>
      </c>
      <c r="Y3236" s="41" t="e">
        <f t="shared" si="884"/>
        <v>#REF!</v>
      </c>
      <c r="Z3236" s="8">
        <f t="shared" si="890"/>
        <v>10000</v>
      </c>
      <c r="AA3236" s="8" t="str">
        <f t="shared" si="891"/>
        <v>Tama Velvet</v>
      </c>
      <c r="AB3236" s="8" t="str">
        <f t="shared" si="892"/>
        <v>M</v>
      </c>
      <c r="AC3236" s="8" t="str">
        <f t="shared" si="893"/>
        <v/>
      </c>
      <c r="AD3236" s="8" t="str">
        <f t="shared" si="898"/>
        <v/>
      </c>
      <c r="AE3236" s="8" t="str">
        <f t="shared" si="894"/>
        <v/>
      </c>
      <c r="AF3236" s="5">
        <f t="shared" si="895"/>
        <v>2018</v>
      </c>
      <c r="AG3236" s="46">
        <v>3233</v>
      </c>
      <c r="AH3236" s="47" t="str">
        <f t="shared" si="885"/>
        <v/>
      </c>
      <c r="AI3236" s="48" t="str">
        <f t="shared" si="886"/>
        <v/>
      </c>
      <c r="AK3236" s="22" t="e">
        <f>TRIM(#REF!)</f>
        <v>#REF!</v>
      </c>
      <c r="AL3236" s="23" t="e">
        <f>IF(#REF!=0,"",#REF!)</f>
        <v>#REF!</v>
      </c>
      <c r="AM3236" s="19" t="e">
        <f>IF(#REF!=0,"",#REF!)</f>
        <v>#REF!</v>
      </c>
      <c r="AN3236" s="23" t="e">
        <f>IF($AK3236="","",#REF!)</f>
        <v>#REF!</v>
      </c>
      <c r="AO3236" s="23" t="e">
        <f t="shared" si="896"/>
        <v>#REF!</v>
      </c>
      <c r="AP3236" s="19" t="e">
        <f>IF(#REF!=0,"",#REF!)</f>
        <v>#REF!</v>
      </c>
      <c r="AQ3236" s="19" t="e">
        <f>IF(#REF!=0,"",#REF!)</f>
        <v>#REF!</v>
      </c>
      <c r="AR3236" s="19" t="e">
        <f>IF(#REF!=0,"",#REF!)</f>
        <v>#REF!</v>
      </c>
      <c r="AS3236" s="19" t="e">
        <f>#REF!</f>
        <v>#REF!</v>
      </c>
    </row>
    <row r="3237" spans="11:45" ht="19.5" thickTop="1" thickBot="1" x14ac:dyDescent="0.25">
      <c r="K3237" s="19" t="str">
        <f t="shared" si="887"/>
        <v/>
      </c>
      <c r="L3237" s="19">
        <f t="shared" si="897"/>
        <v>10000</v>
      </c>
      <c r="M3237" s="22" t="str">
        <f>TRIM(Data!$N3234)</f>
        <v>Tama Vino</v>
      </c>
      <c r="N3237" s="22" t="str">
        <f>TRIM(Data!$A3234)</f>
        <v>Tama Vino</v>
      </c>
      <c r="O3237" s="23">
        <f>IF(Data!$B3234=0,"",Data!$B3234)</f>
        <v>1993</v>
      </c>
      <c r="P3237" s="19" t="str">
        <f>IF(Data!$C3234=0,"",Data!$C3234)</f>
        <v>1</v>
      </c>
      <c r="Q3237" s="23" t="str">
        <f>IF($M3237="","",Data!$E3234)</f>
        <v>S-M</v>
      </c>
      <c r="R3237" s="23" t="str">
        <f t="shared" si="888"/>
        <v>S</v>
      </c>
      <c r="S3237" s="23" t="str">
        <f t="shared" si="889"/>
        <v>S</v>
      </c>
      <c r="T3237" s="19" t="str">
        <f>IF(Data!$F3234=0,"",Data!$F3234)</f>
        <v/>
      </c>
      <c r="U3237" s="19" t="str">
        <f>IF(Data!$G3234=0,"",Data!$G3234)</f>
        <v/>
      </c>
      <c r="V3237" s="19" t="str">
        <f>IF(Data!$D3234=0,"",Data!$D3234)</f>
        <v/>
      </c>
      <c r="W3237" s="19" t="str">
        <f>Data!$H3234</f>
        <v>Japonica</v>
      </c>
      <c r="Y3237" s="41" t="e">
        <f t="shared" si="884"/>
        <v>#REF!</v>
      </c>
      <c r="Z3237" s="8">
        <f t="shared" si="890"/>
        <v>10000</v>
      </c>
      <c r="AA3237" s="8" t="str">
        <f t="shared" si="891"/>
        <v>Tama Vino</v>
      </c>
      <c r="AB3237" s="8" t="str">
        <f t="shared" si="892"/>
        <v>S</v>
      </c>
      <c r="AC3237" s="8" t="str">
        <f t="shared" si="893"/>
        <v/>
      </c>
      <c r="AD3237" s="8" t="str">
        <f t="shared" si="898"/>
        <v/>
      </c>
      <c r="AE3237" s="8" t="str">
        <f t="shared" si="894"/>
        <v/>
      </c>
      <c r="AF3237" s="5">
        <f t="shared" si="895"/>
        <v>1993</v>
      </c>
      <c r="AG3237" s="46">
        <v>3234</v>
      </c>
      <c r="AH3237" s="47" t="str">
        <f t="shared" si="885"/>
        <v/>
      </c>
      <c r="AI3237" s="48" t="str">
        <f t="shared" si="886"/>
        <v/>
      </c>
      <c r="AK3237" s="22" t="e">
        <f>TRIM(#REF!)</f>
        <v>#REF!</v>
      </c>
      <c r="AL3237" s="23" t="e">
        <f>IF(#REF!=0,"",#REF!)</f>
        <v>#REF!</v>
      </c>
      <c r="AM3237" s="19" t="e">
        <f>IF(#REF!=0,"",#REF!)</f>
        <v>#REF!</v>
      </c>
      <c r="AN3237" s="23" t="e">
        <f>IF($AK3237="","",#REF!)</f>
        <v>#REF!</v>
      </c>
      <c r="AO3237" s="23" t="e">
        <f t="shared" si="896"/>
        <v>#REF!</v>
      </c>
      <c r="AP3237" s="19" t="e">
        <f>IF(#REF!=0,"",#REF!)</f>
        <v>#REF!</v>
      </c>
      <c r="AQ3237" s="19" t="e">
        <f>IF(#REF!=0,"",#REF!)</f>
        <v>#REF!</v>
      </c>
      <c r="AR3237" s="19" t="e">
        <f>IF(#REF!=0,"",#REF!)</f>
        <v>#REF!</v>
      </c>
      <c r="AS3237" s="19" t="e">
        <f>#REF!</f>
        <v>#REF!</v>
      </c>
    </row>
    <row r="3238" spans="11:45" ht="19.5" thickTop="1" thickBot="1" x14ac:dyDescent="0.25">
      <c r="K3238" s="19" t="str">
        <f t="shared" si="887"/>
        <v/>
      </c>
      <c r="L3238" s="19">
        <f t="shared" si="897"/>
        <v>10000</v>
      </c>
      <c r="M3238" s="22" t="str">
        <f>TRIM(Data!$N3235)</f>
        <v>Tama-ikari</v>
      </c>
      <c r="N3238" s="22" t="str">
        <f>TRIM(Data!$A3235)</f>
        <v>Tama-ikari (Higo)</v>
      </c>
      <c r="O3238" s="23" t="str">
        <f>IF(Data!$B3235=0,"",Data!$B3235)</f>
        <v/>
      </c>
      <c r="P3238" s="19" t="str">
        <f>IF(Data!$C3235=0,"",Data!$C3235)</f>
        <v>1</v>
      </c>
      <c r="Q3238" s="23" t="str">
        <f>IF($M3238="","",Data!$E3235)</f>
        <v>M</v>
      </c>
      <c r="R3238" s="23" t="str">
        <f t="shared" si="888"/>
        <v>M</v>
      </c>
      <c r="S3238" s="23" t="str">
        <f t="shared" si="889"/>
        <v>M</v>
      </c>
      <c r="T3238" s="19" t="str">
        <f>IF(Data!$F3235=0,"",Data!$F3235)</f>
        <v/>
      </c>
      <c r="U3238" s="19" t="str">
        <f>IF(Data!$G3235=0,"",Data!$G3235)</f>
        <v/>
      </c>
      <c r="V3238" s="19" t="str">
        <f>IF(Data!$D3235=0,"",Data!$D3235)</f>
        <v/>
      </c>
      <c r="W3238" s="19" t="str">
        <f>Data!$H3235</f>
        <v>Japonica [Higo]</v>
      </c>
      <c r="Y3238" s="41" t="e">
        <f t="shared" si="884"/>
        <v>#REF!</v>
      </c>
      <c r="Z3238" s="8">
        <f t="shared" si="890"/>
        <v>10000</v>
      </c>
      <c r="AA3238" s="8" t="str">
        <f t="shared" si="891"/>
        <v>Tama-ikari</v>
      </c>
      <c r="AB3238" s="8" t="str">
        <f t="shared" si="892"/>
        <v>M</v>
      </c>
      <c r="AC3238" s="8" t="str">
        <f t="shared" si="893"/>
        <v/>
      </c>
      <c r="AD3238" s="8" t="str">
        <f t="shared" si="898"/>
        <v/>
      </c>
      <c r="AE3238" s="8" t="str">
        <f t="shared" si="894"/>
        <v/>
      </c>
      <c r="AF3238" s="5" t="str">
        <f t="shared" si="895"/>
        <v/>
      </c>
      <c r="AG3238" s="46">
        <v>3235</v>
      </c>
      <c r="AH3238" s="47" t="str">
        <f t="shared" si="885"/>
        <v/>
      </c>
      <c r="AI3238" s="48" t="str">
        <f t="shared" si="886"/>
        <v/>
      </c>
      <c r="AK3238" s="22" t="e">
        <f>TRIM(#REF!)</f>
        <v>#REF!</v>
      </c>
      <c r="AL3238" s="23" t="e">
        <f>IF(#REF!=0,"",#REF!)</f>
        <v>#REF!</v>
      </c>
      <c r="AM3238" s="19" t="e">
        <f>IF(#REF!=0,"",#REF!)</f>
        <v>#REF!</v>
      </c>
      <c r="AN3238" s="23" t="e">
        <f>IF($AK3238="","",#REF!)</f>
        <v>#REF!</v>
      </c>
      <c r="AO3238" s="23" t="e">
        <f t="shared" si="896"/>
        <v>#REF!</v>
      </c>
      <c r="AP3238" s="19" t="e">
        <f>IF(#REF!=0,"",#REF!)</f>
        <v>#REF!</v>
      </c>
      <c r="AQ3238" s="19" t="e">
        <f>IF(#REF!=0,"",#REF!)</f>
        <v>#REF!</v>
      </c>
      <c r="AR3238" s="19" t="e">
        <f>IF(#REF!=0,"",#REF!)</f>
        <v>#REF!</v>
      </c>
      <c r="AS3238" s="19" t="e">
        <f>#REF!</f>
        <v>#REF!</v>
      </c>
    </row>
    <row r="3239" spans="11:45" ht="19.5" thickTop="1" thickBot="1" x14ac:dyDescent="0.25">
      <c r="K3239" s="19" t="str">
        <f t="shared" si="887"/>
        <v/>
      </c>
      <c r="L3239" s="19">
        <f t="shared" si="897"/>
        <v>10000</v>
      </c>
      <c r="M3239" s="22" t="str">
        <f>TRIM(Data!$N3236)</f>
        <v>Tama-no-ura</v>
      </c>
      <c r="N3239" s="22" t="str">
        <f>TRIM(Data!$A3236)</f>
        <v>Tama-no-ura</v>
      </c>
      <c r="O3239" s="23">
        <f>IF(Data!$B3236=0,"",Data!$B3236)</f>
        <v>1973</v>
      </c>
      <c r="P3239" s="19" t="str">
        <f>IF(Data!$C3236=0,"",Data!$C3236)</f>
        <v>1</v>
      </c>
      <c r="Q3239" s="23" t="str">
        <f>IF($M3239="","",Data!$E3236)</f>
        <v>S-M</v>
      </c>
      <c r="R3239" s="23" t="str">
        <f t="shared" si="888"/>
        <v>S</v>
      </c>
      <c r="S3239" s="23" t="str">
        <f t="shared" si="889"/>
        <v>S</v>
      </c>
      <c r="T3239" s="19" t="str">
        <f>IF(Data!$F3236=0,"",Data!$F3236)</f>
        <v/>
      </c>
      <c r="U3239" s="19" t="str">
        <f>IF(Data!$G3236=0,"",Data!$G3236)</f>
        <v/>
      </c>
      <c r="V3239" s="19" t="str">
        <f>IF(Data!$D3236=0,"",Data!$D3236)</f>
        <v/>
      </c>
      <c r="W3239" s="19" t="str">
        <f>Data!$H3236</f>
        <v>Japonica</v>
      </c>
      <c r="Y3239" s="41" t="e">
        <f t="shared" si="884"/>
        <v>#REF!</v>
      </c>
      <c r="Z3239" s="8">
        <f t="shared" si="890"/>
        <v>10000</v>
      </c>
      <c r="AA3239" s="8" t="str">
        <f t="shared" si="891"/>
        <v>Tama-no-ura</v>
      </c>
      <c r="AB3239" s="8" t="str">
        <f t="shared" si="892"/>
        <v>S</v>
      </c>
      <c r="AC3239" s="8" t="str">
        <f t="shared" si="893"/>
        <v/>
      </c>
      <c r="AD3239" s="8" t="str">
        <f t="shared" si="898"/>
        <v/>
      </c>
      <c r="AE3239" s="8" t="str">
        <f t="shared" si="894"/>
        <v/>
      </c>
      <c r="AF3239" s="5">
        <f t="shared" si="895"/>
        <v>1973</v>
      </c>
      <c r="AG3239" s="46">
        <v>3236</v>
      </c>
      <c r="AH3239" s="47" t="str">
        <f t="shared" si="885"/>
        <v/>
      </c>
      <c r="AI3239" s="48" t="str">
        <f t="shared" si="886"/>
        <v/>
      </c>
      <c r="AK3239" s="22" t="e">
        <f>TRIM(#REF!)</f>
        <v>#REF!</v>
      </c>
      <c r="AL3239" s="23" t="e">
        <f>IF(#REF!=0,"",#REF!)</f>
        <v>#REF!</v>
      </c>
      <c r="AM3239" s="19" t="e">
        <f>IF(#REF!=0,"",#REF!)</f>
        <v>#REF!</v>
      </c>
      <c r="AN3239" s="23" t="e">
        <f>IF($AK3239="","",#REF!)</f>
        <v>#REF!</v>
      </c>
      <c r="AO3239" s="23" t="e">
        <f t="shared" si="896"/>
        <v>#REF!</v>
      </c>
      <c r="AP3239" s="19" t="e">
        <f>IF(#REF!=0,"",#REF!)</f>
        <v>#REF!</v>
      </c>
      <c r="AQ3239" s="19" t="e">
        <f>IF(#REF!=0,"",#REF!)</f>
        <v>#REF!</v>
      </c>
      <c r="AR3239" s="19" t="e">
        <f>IF(#REF!=0,"",#REF!)</f>
        <v>#REF!</v>
      </c>
      <c r="AS3239" s="19" t="e">
        <f>#REF!</f>
        <v>#REF!</v>
      </c>
    </row>
    <row r="3240" spans="11:45" ht="19.5" thickTop="1" thickBot="1" x14ac:dyDescent="0.25">
      <c r="K3240" s="19" t="str">
        <f t="shared" si="887"/>
        <v/>
      </c>
      <c r="L3240" s="19">
        <f t="shared" si="897"/>
        <v>10000</v>
      </c>
      <c r="M3240" s="22" t="str">
        <f>TRIM(Data!$N3237)</f>
        <v>Tamlin Fortner</v>
      </c>
      <c r="N3240" s="22" t="str">
        <f>TRIM(Data!$A3237)</f>
        <v>Tamlin Fortner</v>
      </c>
      <c r="O3240" s="23">
        <f>IF(Data!$B3237=0,"",Data!$B3237)</f>
        <v>2017</v>
      </c>
      <c r="P3240" s="19" t="str">
        <f>IF(Data!$C3237=0,"",Data!$C3237)</f>
        <v>1</v>
      </c>
      <c r="Q3240" s="23" t="str">
        <f>IF($M3240="","",Data!$E3237)</f>
        <v>L-VL</v>
      </c>
      <c r="R3240" s="23" t="str">
        <f t="shared" si="888"/>
        <v>L</v>
      </c>
      <c r="S3240" s="23" t="str">
        <f t="shared" si="889"/>
        <v>L</v>
      </c>
      <c r="T3240" s="19" t="str">
        <f>IF(Data!$F3237=0,"",Data!$F3237)</f>
        <v/>
      </c>
      <c r="U3240" s="19" t="str">
        <f>IF(Data!$G3237=0,"",Data!$G3237)</f>
        <v/>
      </c>
      <c r="V3240" s="19" t="str">
        <f>IF(Data!$D3237=0,"",Data!$D3237)</f>
        <v/>
      </c>
      <c r="W3240" s="19" t="str">
        <f>Data!$H3237</f>
        <v>Japonica</v>
      </c>
      <c r="Y3240" s="41" t="e">
        <f t="shared" si="884"/>
        <v>#REF!</v>
      </c>
      <c r="Z3240" s="8">
        <f t="shared" si="890"/>
        <v>10000</v>
      </c>
      <c r="AA3240" s="8" t="str">
        <f t="shared" si="891"/>
        <v>Tamlin Fortner</v>
      </c>
      <c r="AB3240" s="8" t="str">
        <f t="shared" si="892"/>
        <v>L</v>
      </c>
      <c r="AC3240" s="8" t="str">
        <f t="shared" si="893"/>
        <v/>
      </c>
      <c r="AD3240" s="8" t="str">
        <f t="shared" si="898"/>
        <v/>
      </c>
      <c r="AE3240" s="8" t="str">
        <f t="shared" si="894"/>
        <v/>
      </c>
      <c r="AF3240" s="5">
        <f t="shared" si="895"/>
        <v>2017</v>
      </c>
      <c r="AG3240" s="46">
        <v>3237</v>
      </c>
      <c r="AH3240" s="47" t="str">
        <f t="shared" si="885"/>
        <v/>
      </c>
      <c r="AI3240" s="48" t="str">
        <f t="shared" si="886"/>
        <v/>
      </c>
      <c r="AK3240" s="22" t="e">
        <f>TRIM(#REF!)</f>
        <v>#REF!</v>
      </c>
      <c r="AL3240" s="23" t="e">
        <f>IF(#REF!=0,"",#REF!)</f>
        <v>#REF!</v>
      </c>
      <c r="AM3240" s="19" t="e">
        <f>IF(#REF!=0,"",#REF!)</f>
        <v>#REF!</v>
      </c>
      <c r="AN3240" s="23" t="e">
        <f>IF($AK3240="","",#REF!)</f>
        <v>#REF!</v>
      </c>
      <c r="AO3240" s="23" t="e">
        <f t="shared" si="896"/>
        <v>#REF!</v>
      </c>
      <c r="AP3240" s="19" t="e">
        <f>IF(#REF!=0,"",#REF!)</f>
        <v>#REF!</v>
      </c>
      <c r="AQ3240" s="19" t="e">
        <f>IF(#REF!=0,"",#REF!)</f>
        <v>#REF!</v>
      </c>
      <c r="AR3240" s="19" t="e">
        <f>IF(#REF!=0,"",#REF!)</f>
        <v>#REF!</v>
      </c>
      <c r="AS3240" s="19" t="e">
        <f>#REF!</f>
        <v>#REF!</v>
      </c>
    </row>
    <row r="3241" spans="11:45" ht="19.5" thickTop="1" thickBot="1" x14ac:dyDescent="0.25">
      <c r="K3241" s="19" t="str">
        <f t="shared" si="887"/>
        <v/>
      </c>
      <c r="L3241" s="19">
        <f t="shared" si="897"/>
        <v>10000</v>
      </c>
      <c r="M3241" s="22" t="str">
        <f>TRIM(Data!$N3238)</f>
        <v>Tammia</v>
      </c>
      <c r="N3241" s="22" t="str">
        <f>TRIM(Data!$A3238)</f>
        <v>Tammia</v>
      </c>
      <c r="O3241" s="23">
        <f>IF(Data!$B3238=0,"",Data!$B3238)</f>
        <v>1971</v>
      </c>
      <c r="P3241" s="19" t="str">
        <f>IF(Data!$C3238=0,"",Data!$C3238)</f>
        <v>1</v>
      </c>
      <c r="Q3241" s="23" t="str">
        <f>IF($M3241="","",Data!$E3238)</f>
        <v>Min-S</v>
      </c>
      <c r="R3241" s="23" t="str">
        <f t="shared" si="888"/>
        <v>S</v>
      </c>
      <c r="S3241" s="23" t="str">
        <f t="shared" si="889"/>
        <v>S</v>
      </c>
      <c r="T3241" s="19" t="str">
        <f>IF(Data!$F3238=0,"",Data!$F3238)</f>
        <v/>
      </c>
      <c r="U3241" s="19" t="str">
        <f>IF(Data!$G3238=0,"",Data!$G3238)</f>
        <v>FD</v>
      </c>
      <c r="V3241" s="19" t="str">
        <f>IF(Data!$D3238=0,"",Data!$D3238)</f>
        <v/>
      </c>
      <c r="W3241" s="19" t="str">
        <f>Data!$H3238</f>
        <v>Japonica</v>
      </c>
      <c r="Y3241" s="41" t="e">
        <f t="shared" si="884"/>
        <v>#REF!</v>
      </c>
      <c r="Z3241" s="8">
        <f t="shared" si="890"/>
        <v>10000</v>
      </c>
      <c r="AA3241" s="8" t="str">
        <f t="shared" si="891"/>
        <v>Tammia</v>
      </c>
      <c r="AB3241" s="8" t="str">
        <f t="shared" si="892"/>
        <v>S</v>
      </c>
      <c r="AC3241" s="8" t="str">
        <f t="shared" si="893"/>
        <v/>
      </c>
      <c r="AD3241" s="8" t="str">
        <f t="shared" si="898"/>
        <v>FD</v>
      </c>
      <c r="AE3241" s="8" t="str">
        <f t="shared" si="894"/>
        <v/>
      </c>
      <c r="AF3241" s="5">
        <f t="shared" si="895"/>
        <v>1971</v>
      </c>
      <c r="AG3241" s="46">
        <v>3238</v>
      </c>
      <c r="AH3241" s="47" t="str">
        <f t="shared" si="885"/>
        <v/>
      </c>
      <c r="AI3241" s="48" t="str">
        <f t="shared" si="886"/>
        <v/>
      </c>
      <c r="AK3241" s="22" t="e">
        <f>TRIM(#REF!)</f>
        <v>#REF!</v>
      </c>
      <c r="AL3241" s="23" t="e">
        <f>IF(#REF!=0,"",#REF!)</f>
        <v>#REF!</v>
      </c>
      <c r="AM3241" s="19" t="e">
        <f>IF(#REF!=0,"",#REF!)</f>
        <v>#REF!</v>
      </c>
      <c r="AN3241" s="23" t="e">
        <f>IF($AK3241="","",#REF!)</f>
        <v>#REF!</v>
      </c>
      <c r="AO3241" s="23" t="e">
        <f t="shared" si="896"/>
        <v>#REF!</v>
      </c>
      <c r="AP3241" s="19" t="e">
        <f>IF(#REF!=0,"",#REF!)</f>
        <v>#REF!</v>
      </c>
      <c r="AQ3241" s="19" t="e">
        <f>IF(#REF!=0,"",#REF!)</f>
        <v>#REF!</v>
      </c>
      <c r="AR3241" s="19" t="e">
        <f>IF(#REF!=0,"",#REF!)</f>
        <v>#REF!</v>
      </c>
      <c r="AS3241" s="19" t="e">
        <f>#REF!</f>
        <v>#REF!</v>
      </c>
    </row>
    <row r="3242" spans="11:45" ht="19.5" thickTop="1" thickBot="1" x14ac:dyDescent="0.25">
      <c r="K3242" s="19" t="str">
        <f t="shared" si="887"/>
        <v/>
      </c>
      <c r="L3242" s="19">
        <f t="shared" si="897"/>
        <v>10000</v>
      </c>
      <c r="M3242" s="22" t="str">
        <f>TRIM(Data!$N3239)</f>
        <v>Tammy</v>
      </c>
      <c r="N3242" s="22" t="str">
        <f>TRIM(Data!$A3239)</f>
        <v>Tammy</v>
      </c>
      <c r="O3242" s="23">
        <f>IF(Data!$B3239=0,"",Data!$B3239)</f>
        <v>2013</v>
      </c>
      <c r="P3242" s="19" t="str">
        <f>IF(Data!$C3239=0,"",Data!$C3239)</f>
        <v>1</v>
      </c>
      <c r="Q3242" s="23" t="str">
        <f>IF($M3242="","",Data!$E3239)</f>
        <v>L</v>
      </c>
      <c r="R3242" s="23" t="str">
        <f t="shared" si="888"/>
        <v>L</v>
      </c>
      <c r="S3242" s="23" t="str">
        <f t="shared" si="889"/>
        <v>L</v>
      </c>
      <c r="T3242" s="19" t="str">
        <f>IF(Data!$F3239=0,"",Data!$F3239)</f>
        <v/>
      </c>
      <c r="U3242" s="19" t="str">
        <f>IF(Data!$G3239=0,"",Data!$G3239)</f>
        <v>FD</v>
      </c>
      <c r="V3242" s="19" t="str">
        <f>IF(Data!$D3239=0,"",Data!$D3239)</f>
        <v/>
      </c>
      <c r="W3242" s="19" t="str">
        <f>Data!$H3239</f>
        <v>Japonica</v>
      </c>
      <c r="Y3242" s="41" t="e">
        <f t="shared" si="884"/>
        <v>#REF!</v>
      </c>
      <c r="Z3242" s="8">
        <f t="shared" si="890"/>
        <v>10000</v>
      </c>
      <c r="AA3242" s="8" t="str">
        <f t="shared" si="891"/>
        <v>Tammy</v>
      </c>
      <c r="AB3242" s="8" t="str">
        <f t="shared" si="892"/>
        <v>L</v>
      </c>
      <c r="AC3242" s="8" t="str">
        <f t="shared" si="893"/>
        <v/>
      </c>
      <c r="AD3242" s="8" t="str">
        <f t="shared" si="898"/>
        <v>FD</v>
      </c>
      <c r="AE3242" s="8" t="str">
        <f t="shared" si="894"/>
        <v/>
      </c>
      <c r="AF3242" s="5">
        <f t="shared" si="895"/>
        <v>2013</v>
      </c>
      <c r="AG3242" s="46">
        <v>3239</v>
      </c>
      <c r="AH3242" s="47" t="str">
        <f t="shared" si="885"/>
        <v/>
      </c>
      <c r="AI3242" s="48" t="str">
        <f t="shared" si="886"/>
        <v/>
      </c>
      <c r="AK3242" s="22" t="e">
        <f>TRIM(#REF!)</f>
        <v>#REF!</v>
      </c>
      <c r="AL3242" s="23" t="e">
        <f>IF(#REF!=0,"",#REF!)</f>
        <v>#REF!</v>
      </c>
      <c r="AM3242" s="19" t="e">
        <f>IF(#REF!=0,"",#REF!)</f>
        <v>#REF!</v>
      </c>
      <c r="AN3242" s="23" t="e">
        <f>IF($AK3242="","",#REF!)</f>
        <v>#REF!</v>
      </c>
      <c r="AO3242" s="23" t="e">
        <f t="shared" si="896"/>
        <v>#REF!</v>
      </c>
      <c r="AP3242" s="19" t="e">
        <f>IF(#REF!=0,"",#REF!)</f>
        <v>#REF!</v>
      </c>
      <c r="AQ3242" s="19" t="e">
        <f>IF(#REF!=0,"",#REF!)</f>
        <v>#REF!</v>
      </c>
      <c r="AR3242" s="19" t="e">
        <f>IF(#REF!=0,"",#REF!)</f>
        <v>#REF!</v>
      </c>
      <c r="AS3242" s="19" t="e">
        <f>#REF!</f>
        <v>#REF!</v>
      </c>
    </row>
    <row r="3243" spans="11:45" ht="19.5" thickTop="1" thickBot="1" x14ac:dyDescent="0.25">
      <c r="K3243" s="19" t="str">
        <f t="shared" si="887"/>
        <v/>
      </c>
      <c r="L3243" s="19">
        <f t="shared" si="897"/>
        <v>10000</v>
      </c>
      <c r="M3243" s="22" t="str">
        <f>TRIM(Data!$N3240)</f>
        <v>Tamzin Coull</v>
      </c>
      <c r="N3243" s="22" t="str">
        <f>TRIM(Data!$A3240)</f>
        <v>Tamzin Coull (H)</v>
      </c>
      <c r="O3243" s="23">
        <f>IF(Data!$B3240=0,"",Data!$B3240)</f>
        <v>1980</v>
      </c>
      <c r="P3243" s="19" t="str">
        <f>IF(Data!$C3240=0,"",Data!$C3240)</f>
        <v>1</v>
      </c>
      <c r="Q3243" s="23" t="str">
        <f>IF($M3243="","",Data!$E3240)</f>
        <v>L</v>
      </c>
      <c r="R3243" s="23" t="str">
        <f t="shared" si="888"/>
        <v>L</v>
      </c>
      <c r="S3243" s="23" t="str">
        <f t="shared" si="889"/>
        <v>L</v>
      </c>
      <c r="T3243" s="19" t="str">
        <f>IF(Data!$F3240=0,"",Data!$F3240)</f>
        <v/>
      </c>
      <c r="U3243" s="19" t="str">
        <f>IF(Data!$G3240=0,"",Data!$G3240)</f>
        <v/>
      </c>
      <c r="V3243" s="19" t="str">
        <f>IF(Data!$D3240=0,"",Data!$D3240)</f>
        <v/>
      </c>
      <c r="W3243" s="19" t="str">
        <f>Data!$H3240</f>
        <v>NRH</v>
      </c>
      <c r="Y3243" s="41" t="e">
        <f t="shared" si="884"/>
        <v>#REF!</v>
      </c>
      <c r="Z3243" s="8">
        <f t="shared" si="890"/>
        <v>10000</v>
      </c>
      <c r="AA3243" s="8" t="str">
        <f t="shared" si="891"/>
        <v>Tamzin Coull</v>
      </c>
      <c r="AB3243" s="8" t="str">
        <f t="shared" si="892"/>
        <v>L</v>
      </c>
      <c r="AC3243" s="8" t="str">
        <f t="shared" si="893"/>
        <v/>
      </c>
      <c r="AD3243" s="8" t="str">
        <f t="shared" si="898"/>
        <v/>
      </c>
      <c r="AE3243" s="8" t="str">
        <f t="shared" si="894"/>
        <v/>
      </c>
      <c r="AF3243" s="5">
        <f t="shared" si="895"/>
        <v>1980</v>
      </c>
      <c r="AG3243" s="46">
        <v>3240</v>
      </c>
      <c r="AH3243" s="47" t="str">
        <f t="shared" si="885"/>
        <v/>
      </c>
      <c r="AI3243" s="48" t="str">
        <f t="shared" si="886"/>
        <v/>
      </c>
      <c r="AK3243" s="22" t="e">
        <f>TRIM(#REF!)</f>
        <v>#REF!</v>
      </c>
      <c r="AL3243" s="23" t="e">
        <f>IF(#REF!=0,"",#REF!)</f>
        <v>#REF!</v>
      </c>
      <c r="AM3243" s="19" t="e">
        <f>IF(#REF!=0,"",#REF!)</f>
        <v>#REF!</v>
      </c>
      <c r="AN3243" s="23" t="e">
        <f>IF($AK3243="","",#REF!)</f>
        <v>#REF!</v>
      </c>
      <c r="AO3243" s="23" t="e">
        <f t="shared" si="896"/>
        <v>#REF!</v>
      </c>
      <c r="AP3243" s="19" t="e">
        <f>IF(#REF!=0,"",#REF!)</f>
        <v>#REF!</v>
      </c>
      <c r="AQ3243" s="19" t="e">
        <f>IF(#REF!=0,"",#REF!)</f>
        <v>#REF!</v>
      </c>
      <c r="AR3243" s="19" t="e">
        <f>IF(#REF!=0,"",#REF!)</f>
        <v>#REF!</v>
      </c>
      <c r="AS3243" s="19" t="e">
        <f>#REF!</f>
        <v>#REF!</v>
      </c>
    </row>
    <row r="3244" spans="11:45" ht="19.5" thickTop="1" thickBot="1" x14ac:dyDescent="0.25">
      <c r="K3244" s="19" t="str">
        <f t="shared" si="887"/>
        <v/>
      </c>
      <c r="L3244" s="19">
        <f t="shared" si="897"/>
        <v>10000</v>
      </c>
      <c r="M3244" s="22" t="str">
        <f>TRIM(Data!$N3241)</f>
        <v>Tancho</v>
      </c>
      <c r="N3244" s="22" t="str">
        <f>TRIM(Data!$A3241)</f>
        <v>Tancho (Higo)</v>
      </c>
      <c r="O3244" s="23">
        <f>IF(Data!$B3241=0,"",Data!$B3241)</f>
        <v>1912</v>
      </c>
      <c r="P3244" s="19" t="str">
        <f>IF(Data!$C3241=0,"",Data!$C3241)</f>
        <v>1</v>
      </c>
      <c r="Q3244" s="23" t="str">
        <f>IF($M3244="","",Data!$E3241)</f>
        <v>M</v>
      </c>
      <c r="R3244" s="23" t="str">
        <f t="shared" si="888"/>
        <v>M</v>
      </c>
      <c r="S3244" s="23" t="str">
        <f t="shared" si="889"/>
        <v>M</v>
      </c>
      <c r="T3244" s="19" t="str">
        <f>IF(Data!$F3241=0,"",Data!$F3241)</f>
        <v/>
      </c>
      <c r="U3244" s="19" t="str">
        <f>IF(Data!$G3241=0,"",Data!$G3241)</f>
        <v/>
      </c>
      <c r="V3244" s="19" t="str">
        <f>IF(Data!$D3241=0,"",Data!$D3241)</f>
        <v/>
      </c>
      <c r="W3244" s="19" t="str">
        <f>Data!$H3241</f>
        <v>Japonica [Higo]</v>
      </c>
      <c r="Y3244" s="41" t="e">
        <f t="shared" si="884"/>
        <v>#REF!</v>
      </c>
      <c r="Z3244" s="8">
        <f t="shared" si="890"/>
        <v>10000</v>
      </c>
      <c r="AA3244" s="8" t="str">
        <f t="shared" si="891"/>
        <v>Tancho</v>
      </c>
      <c r="AB3244" s="8" t="str">
        <f t="shared" si="892"/>
        <v>M</v>
      </c>
      <c r="AC3244" s="8" t="str">
        <f t="shared" si="893"/>
        <v/>
      </c>
      <c r="AD3244" s="8" t="str">
        <f t="shared" si="898"/>
        <v/>
      </c>
      <c r="AE3244" s="8" t="str">
        <f t="shared" si="894"/>
        <v/>
      </c>
      <c r="AF3244" s="5">
        <f t="shared" si="895"/>
        <v>1912</v>
      </c>
      <c r="AG3244" s="46">
        <v>3241</v>
      </c>
      <c r="AH3244" s="47" t="str">
        <f t="shared" si="885"/>
        <v/>
      </c>
      <c r="AI3244" s="48" t="str">
        <f t="shared" si="886"/>
        <v/>
      </c>
      <c r="AK3244" s="22" t="e">
        <f>TRIM(#REF!)</f>
        <v>#REF!</v>
      </c>
      <c r="AL3244" s="23" t="e">
        <f>IF(#REF!=0,"",#REF!)</f>
        <v>#REF!</v>
      </c>
      <c r="AM3244" s="19" t="e">
        <f>IF(#REF!=0,"",#REF!)</f>
        <v>#REF!</v>
      </c>
      <c r="AN3244" s="23" t="e">
        <f>IF($AK3244="","",#REF!)</f>
        <v>#REF!</v>
      </c>
      <c r="AO3244" s="23" t="e">
        <f t="shared" si="896"/>
        <v>#REF!</v>
      </c>
      <c r="AP3244" s="19" t="e">
        <f>IF(#REF!=0,"",#REF!)</f>
        <v>#REF!</v>
      </c>
      <c r="AQ3244" s="19" t="e">
        <f>IF(#REF!=0,"",#REF!)</f>
        <v>#REF!</v>
      </c>
      <c r="AR3244" s="19" t="e">
        <f>IF(#REF!=0,"",#REF!)</f>
        <v>#REF!</v>
      </c>
      <c r="AS3244" s="19" t="e">
        <f>#REF!</f>
        <v>#REF!</v>
      </c>
    </row>
    <row r="3245" spans="11:45" ht="19.5" thickTop="1" thickBot="1" x14ac:dyDescent="0.25">
      <c r="K3245" s="19" t="str">
        <f t="shared" si="887"/>
        <v/>
      </c>
      <c r="L3245" s="19">
        <f t="shared" si="897"/>
        <v>10000</v>
      </c>
      <c r="M3245" s="22" t="str">
        <f>TRIM(Data!$N3242)</f>
        <v>Tango</v>
      </c>
      <c r="N3245" s="22" t="str">
        <f>TRIM(Data!$A3242)</f>
        <v>Tango (R)</v>
      </c>
      <c r="O3245" s="23">
        <f>IF(Data!$B3242=0,"",Data!$B3242)</f>
        <v>1996</v>
      </c>
      <c r="P3245" s="19" t="str">
        <f>IF(Data!$C3242=0,"",Data!$C3242)</f>
        <v>1</v>
      </c>
      <c r="Q3245" s="23" t="str">
        <f>IF($M3245="","",Data!$E3242)</f>
        <v>L-VL</v>
      </c>
      <c r="R3245" s="23" t="str">
        <f t="shared" si="888"/>
        <v>L</v>
      </c>
      <c r="S3245" s="23" t="str">
        <f t="shared" si="889"/>
        <v>L</v>
      </c>
      <c r="T3245" s="19" t="str">
        <f>IF(Data!$F3242=0,"",Data!$F3242)</f>
        <v/>
      </c>
      <c r="U3245" s="19" t="str">
        <f>IF(Data!$G3242=0,"",Data!$G3242)</f>
        <v>FD</v>
      </c>
      <c r="V3245" s="19" t="str">
        <f>IF(Data!$D3242=0,"",Data!$D3242)</f>
        <v/>
      </c>
      <c r="W3245" s="19" t="str">
        <f>Data!$H3242</f>
        <v>Reticulata</v>
      </c>
      <c r="Y3245" s="41" t="e">
        <f t="shared" si="884"/>
        <v>#REF!</v>
      </c>
      <c r="Z3245" s="8">
        <f t="shared" si="890"/>
        <v>10000</v>
      </c>
      <c r="AA3245" s="8" t="str">
        <f t="shared" si="891"/>
        <v>Tango</v>
      </c>
      <c r="AB3245" s="8" t="str">
        <f t="shared" si="892"/>
        <v>L</v>
      </c>
      <c r="AC3245" s="8" t="str">
        <f t="shared" si="893"/>
        <v/>
      </c>
      <c r="AD3245" s="8" t="str">
        <f t="shared" si="898"/>
        <v>FD</v>
      </c>
      <c r="AE3245" s="8" t="str">
        <f t="shared" si="894"/>
        <v/>
      </c>
      <c r="AF3245" s="5">
        <f t="shared" si="895"/>
        <v>1996</v>
      </c>
      <c r="AG3245" s="46">
        <v>3242</v>
      </c>
      <c r="AH3245" s="47" t="str">
        <f t="shared" si="885"/>
        <v/>
      </c>
      <c r="AI3245" s="48" t="str">
        <f t="shared" si="886"/>
        <v/>
      </c>
      <c r="AK3245" s="22" t="e">
        <f>TRIM(#REF!)</f>
        <v>#REF!</v>
      </c>
      <c r="AL3245" s="23" t="e">
        <f>IF(#REF!=0,"",#REF!)</f>
        <v>#REF!</v>
      </c>
      <c r="AM3245" s="19" t="e">
        <f>IF(#REF!=0,"",#REF!)</f>
        <v>#REF!</v>
      </c>
      <c r="AN3245" s="23" t="e">
        <f>IF($AK3245="","",#REF!)</f>
        <v>#REF!</v>
      </c>
      <c r="AO3245" s="23" t="e">
        <f t="shared" si="896"/>
        <v>#REF!</v>
      </c>
      <c r="AP3245" s="19" t="e">
        <f>IF(#REF!=0,"",#REF!)</f>
        <v>#REF!</v>
      </c>
      <c r="AQ3245" s="19" t="e">
        <f>IF(#REF!=0,"",#REF!)</f>
        <v>#REF!</v>
      </c>
      <c r="AR3245" s="19" t="e">
        <f>IF(#REF!=0,"",#REF!)</f>
        <v>#REF!</v>
      </c>
      <c r="AS3245" s="19" t="e">
        <f>#REF!</f>
        <v>#REF!</v>
      </c>
    </row>
    <row r="3246" spans="11:45" ht="19.5" thickTop="1" thickBot="1" x14ac:dyDescent="0.25">
      <c r="K3246" s="19" t="str">
        <f t="shared" si="887"/>
        <v/>
      </c>
      <c r="L3246" s="19">
        <f t="shared" si="897"/>
        <v>10000</v>
      </c>
      <c r="M3246" s="22" t="str">
        <f>TRIM(Data!$N3243)</f>
        <v>Tar Baby</v>
      </c>
      <c r="N3246" s="22" t="str">
        <f>TRIM(Data!$A3243)</f>
        <v>Tar Baby</v>
      </c>
      <c r="O3246" s="23">
        <f>IF(Data!$B3243=0,"",Data!$B3243)</f>
        <v>1985</v>
      </c>
      <c r="P3246" s="19" t="str">
        <f>IF(Data!$C3243=0,"",Data!$C3243)</f>
        <v>1</v>
      </c>
      <c r="Q3246" s="23" t="str">
        <f>IF($M3246="","",Data!$E3243)</f>
        <v>M</v>
      </c>
      <c r="R3246" s="23" t="str">
        <f t="shared" si="888"/>
        <v>M</v>
      </c>
      <c r="S3246" s="23" t="str">
        <f t="shared" si="889"/>
        <v>M</v>
      </c>
      <c r="T3246" s="19" t="str">
        <f>IF(Data!$F3243=0,"",Data!$F3243)</f>
        <v/>
      </c>
      <c r="U3246" s="19" t="str">
        <f>IF(Data!$G3243=0,"",Data!$G3243)</f>
        <v/>
      </c>
      <c r="V3246" s="19" t="str">
        <f>IF(Data!$D3243=0,"",Data!$D3243)</f>
        <v/>
      </c>
      <c r="W3246" s="19" t="str">
        <f>Data!$H3243</f>
        <v>Japonica</v>
      </c>
      <c r="Y3246" s="41" t="e">
        <f t="shared" si="884"/>
        <v>#REF!</v>
      </c>
      <c r="Z3246" s="8">
        <f t="shared" si="890"/>
        <v>10000</v>
      </c>
      <c r="AA3246" s="8" t="str">
        <f t="shared" si="891"/>
        <v>Tar Baby</v>
      </c>
      <c r="AB3246" s="8" t="str">
        <f t="shared" si="892"/>
        <v>M</v>
      </c>
      <c r="AC3246" s="8" t="str">
        <f t="shared" si="893"/>
        <v/>
      </c>
      <c r="AD3246" s="8" t="str">
        <f t="shared" si="898"/>
        <v/>
      </c>
      <c r="AE3246" s="8" t="str">
        <f t="shared" si="894"/>
        <v/>
      </c>
      <c r="AF3246" s="5">
        <f t="shared" si="895"/>
        <v>1985</v>
      </c>
      <c r="AG3246" s="46">
        <v>3243</v>
      </c>
      <c r="AH3246" s="47" t="str">
        <f t="shared" si="885"/>
        <v/>
      </c>
      <c r="AI3246" s="48" t="str">
        <f t="shared" si="886"/>
        <v/>
      </c>
      <c r="AK3246" s="22" t="e">
        <f>TRIM(#REF!)</f>
        <v>#REF!</v>
      </c>
      <c r="AL3246" s="23" t="e">
        <f>IF(#REF!=0,"",#REF!)</f>
        <v>#REF!</v>
      </c>
      <c r="AM3246" s="19" t="e">
        <f>IF(#REF!=0,"",#REF!)</f>
        <v>#REF!</v>
      </c>
      <c r="AN3246" s="23" t="e">
        <f>IF($AK3246="","",#REF!)</f>
        <v>#REF!</v>
      </c>
      <c r="AO3246" s="23" t="e">
        <f t="shared" si="896"/>
        <v>#REF!</v>
      </c>
      <c r="AP3246" s="19" t="e">
        <f>IF(#REF!=0,"",#REF!)</f>
        <v>#REF!</v>
      </c>
      <c r="AQ3246" s="19" t="e">
        <f>IF(#REF!=0,"",#REF!)</f>
        <v>#REF!</v>
      </c>
      <c r="AR3246" s="19" t="e">
        <f>IF(#REF!=0,"",#REF!)</f>
        <v>#REF!</v>
      </c>
      <c r="AS3246" s="19" t="e">
        <f>#REF!</f>
        <v>#REF!</v>
      </c>
    </row>
    <row r="3247" spans="11:45" ht="19.5" thickTop="1" thickBot="1" x14ac:dyDescent="0.25">
      <c r="K3247" s="19" t="str">
        <f t="shared" si="887"/>
        <v/>
      </c>
      <c r="L3247" s="19">
        <f t="shared" si="897"/>
        <v>10000</v>
      </c>
      <c r="M3247" s="22" t="str">
        <f>TRIM(Data!$N3244)</f>
        <v>Tasasago</v>
      </c>
      <c r="N3247" s="22" t="str">
        <f>TRIM(Data!$A3244)</f>
        <v>Tasasago (Higo)</v>
      </c>
      <c r="O3247" s="23" t="str">
        <f>IF(Data!$B3244=0,"",Data!$B3244)</f>
        <v/>
      </c>
      <c r="P3247" s="19" t="str">
        <f>IF(Data!$C3244=0,"",Data!$C3244)</f>
        <v/>
      </c>
      <c r="Q3247" s="23" t="str">
        <f>IF($M3247="","",Data!$E3244)</f>
        <v>M</v>
      </c>
      <c r="R3247" s="23" t="str">
        <f t="shared" si="888"/>
        <v>M</v>
      </c>
      <c r="S3247" s="23" t="str">
        <f t="shared" si="889"/>
        <v>M</v>
      </c>
      <c r="T3247" s="19" t="str">
        <f>IF(Data!$F3244=0,"",Data!$F3244)</f>
        <v/>
      </c>
      <c r="U3247" s="19" t="str">
        <f>IF(Data!$G3244=0,"",Data!$G3244)</f>
        <v/>
      </c>
      <c r="V3247" s="19" t="str">
        <f>IF(Data!$D3244=0,"",Data!$D3244)</f>
        <v/>
      </c>
      <c r="W3247" s="19" t="str">
        <f>Data!$H3244</f>
        <v>Japonica [Higo]</v>
      </c>
      <c r="Y3247" s="41" t="e">
        <f t="shared" si="884"/>
        <v>#REF!</v>
      </c>
      <c r="Z3247" s="8">
        <f t="shared" si="890"/>
        <v>10000</v>
      </c>
      <c r="AA3247" s="8" t="str">
        <f t="shared" si="891"/>
        <v>Tasasago</v>
      </c>
      <c r="AB3247" s="8" t="str">
        <f t="shared" si="892"/>
        <v>M</v>
      </c>
      <c r="AC3247" s="8" t="str">
        <f t="shared" si="893"/>
        <v/>
      </c>
      <c r="AD3247" s="8" t="str">
        <f t="shared" si="898"/>
        <v/>
      </c>
      <c r="AE3247" s="8" t="str">
        <f t="shared" si="894"/>
        <v/>
      </c>
      <c r="AF3247" s="5" t="str">
        <f t="shared" si="895"/>
        <v/>
      </c>
      <c r="AG3247" s="46">
        <v>3244</v>
      </c>
      <c r="AH3247" s="47" t="str">
        <f t="shared" si="885"/>
        <v/>
      </c>
      <c r="AI3247" s="48" t="str">
        <f t="shared" si="886"/>
        <v/>
      </c>
      <c r="AK3247" s="22" t="e">
        <f>TRIM(#REF!)</f>
        <v>#REF!</v>
      </c>
      <c r="AL3247" s="23" t="e">
        <f>IF(#REF!=0,"",#REF!)</f>
        <v>#REF!</v>
      </c>
      <c r="AM3247" s="19" t="e">
        <f>IF(#REF!=0,"",#REF!)</f>
        <v>#REF!</v>
      </c>
      <c r="AN3247" s="23" t="e">
        <f>IF($AK3247="","",#REF!)</f>
        <v>#REF!</v>
      </c>
      <c r="AO3247" s="23" t="e">
        <f t="shared" si="896"/>
        <v>#REF!</v>
      </c>
      <c r="AP3247" s="19" t="e">
        <f>IF(#REF!=0,"",#REF!)</f>
        <v>#REF!</v>
      </c>
      <c r="AQ3247" s="19" t="e">
        <f>IF(#REF!=0,"",#REF!)</f>
        <v>#REF!</v>
      </c>
      <c r="AR3247" s="19" t="e">
        <f>IF(#REF!=0,"",#REF!)</f>
        <v>#REF!</v>
      </c>
      <c r="AS3247" s="19" t="e">
        <f>#REF!</f>
        <v>#REF!</v>
      </c>
    </row>
    <row r="3248" spans="11:45" ht="19.5" thickTop="1" thickBot="1" x14ac:dyDescent="0.25">
      <c r="K3248" s="19" t="str">
        <f t="shared" si="887"/>
        <v/>
      </c>
      <c r="L3248" s="19">
        <f t="shared" si="897"/>
        <v>10000</v>
      </c>
      <c r="M3248" s="22" t="str">
        <f>TRIM(Data!$N3245)</f>
        <v>Tata</v>
      </c>
      <c r="N3248" s="22" t="str">
        <f>TRIM(Data!$A3245)</f>
        <v>Tata</v>
      </c>
      <c r="O3248" s="23">
        <f>IF(Data!$B3245=0,"",Data!$B3245)</f>
        <v>1991</v>
      </c>
      <c r="P3248" s="19" t="str">
        <f>IF(Data!$C3245=0,"",Data!$C3245)</f>
        <v>1</v>
      </c>
      <c r="Q3248" s="23" t="str">
        <f>IF($M3248="","",Data!$E3245)</f>
        <v>L-VL</v>
      </c>
      <c r="R3248" s="23" t="str">
        <f t="shared" si="888"/>
        <v>L</v>
      </c>
      <c r="S3248" s="23" t="str">
        <f t="shared" si="889"/>
        <v>L</v>
      </c>
      <c r="T3248" s="19" t="str">
        <f>IF(Data!$F3245=0,"",Data!$F3245)</f>
        <v>WHITE</v>
      </c>
      <c r="U3248" s="19" t="str">
        <f>IF(Data!$G3245=0,"",Data!$G3245)</f>
        <v/>
      </c>
      <c r="V3248" s="19" t="str">
        <f>IF(Data!$D3245=0,"",Data!$D3245)</f>
        <v/>
      </c>
      <c r="W3248" s="19" t="str">
        <f>Data!$H3245</f>
        <v>Japonica</v>
      </c>
      <c r="Y3248" s="41" t="e">
        <f t="shared" si="884"/>
        <v>#REF!</v>
      </c>
      <c r="Z3248" s="8">
        <f t="shared" si="890"/>
        <v>10000</v>
      </c>
      <c r="AA3248" s="8" t="str">
        <f t="shared" si="891"/>
        <v>Tata</v>
      </c>
      <c r="AB3248" s="8" t="str">
        <f t="shared" si="892"/>
        <v>L</v>
      </c>
      <c r="AC3248" s="8" t="str">
        <f t="shared" si="893"/>
        <v>WHITE</v>
      </c>
      <c r="AD3248" s="8" t="str">
        <f t="shared" si="898"/>
        <v/>
      </c>
      <c r="AE3248" s="8" t="str">
        <f t="shared" si="894"/>
        <v/>
      </c>
      <c r="AF3248" s="5">
        <f t="shared" si="895"/>
        <v>1991</v>
      </c>
      <c r="AG3248" s="46">
        <v>3245</v>
      </c>
      <c r="AH3248" s="47" t="str">
        <f t="shared" si="885"/>
        <v/>
      </c>
      <c r="AI3248" s="48" t="str">
        <f t="shared" si="886"/>
        <v/>
      </c>
      <c r="AK3248" s="22" t="e">
        <f>TRIM(#REF!)</f>
        <v>#REF!</v>
      </c>
      <c r="AL3248" s="23" t="e">
        <f>IF(#REF!=0,"",#REF!)</f>
        <v>#REF!</v>
      </c>
      <c r="AM3248" s="19" t="e">
        <f>IF(#REF!=0,"",#REF!)</f>
        <v>#REF!</v>
      </c>
      <c r="AN3248" s="23" t="e">
        <f>IF($AK3248="","",#REF!)</f>
        <v>#REF!</v>
      </c>
      <c r="AO3248" s="23" t="e">
        <f t="shared" si="896"/>
        <v>#REF!</v>
      </c>
      <c r="AP3248" s="19" t="e">
        <f>IF(#REF!=0,"",#REF!)</f>
        <v>#REF!</v>
      </c>
      <c r="AQ3248" s="19" t="e">
        <f>IF(#REF!=0,"",#REF!)</f>
        <v>#REF!</v>
      </c>
      <c r="AR3248" s="19" t="e">
        <f>IF(#REF!=0,"",#REF!)</f>
        <v>#REF!</v>
      </c>
      <c r="AS3248" s="19" t="e">
        <f>#REF!</f>
        <v>#REF!</v>
      </c>
    </row>
    <row r="3249" spans="11:45" ht="19.5" thickTop="1" thickBot="1" x14ac:dyDescent="0.25">
      <c r="K3249" s="19" t="str">
        <f t="shared" si="887"/>
        <v/>
      </c>
      <c r="L3249" s="19">
        <f t="shared" si="897"/>
        <v>10000</v>
      </c>
      <c r="M3249" s="22" t="str">
        <f>TRIM(Data!$N3246)</f>
        <v>Taylor's Perfection</v>
      </c>
      <c r="N3249" s="22" t="str">
        <f>TRIM(Data!$A3246)</f>
        <v>Taylor's Perfection (H)</v>
      </c>
      <c r="O3249" s="23">
        <f>IF(Data!$B3246=0,"",Data!$B3246)</f>
        <v>1975</v>
      </c>
      <c r="P3249" s="19" t="str">
        <f>IF(Data!$C3246=0,"",Data!$C3246)</f>
        <v>1</v>
      </c>
      <c r="Q3249" s="23" t="str">
        <f>IF($M3249="","",Data!$E3246)</f>
        <v>L</v>
      </c>
      <c r="R3249" s="23" t="str">
        <f t="shared" si="888"/>
        <v>L</v>
      </c>
      <c r="S3249" s="23" t="str">
        <f t="shared" si="889"/>
        <v>L</v>
      </c>
      <c r="T3249" s="19" t="str">
        <f>IF(Data!$F3246=0,"",Data!$F3246)</f>
        <v/>
      </c>
      <c r="U3249" s="19" t="str">
        <f>IF(Data!$G3246=0,"",Data!$G3246)</f>
        <v/>
      </c>
      <c r="V3249" s="19" t="str">
        <f>IF(Data!$D3246=0,"",Data!$D3246)</f>
        <v/>
      </c>
      <c r="W3249" s="19" t="str">
        <f>Data!$H3246</f>
        <v>NRH</v>
      </c>
      <c r="Y3249" s="41" t="e">
        <f t="shared" si="884"/>
        <v>#REF!</v>
      </c>
      <c r="Z3249" s="8">
        <f t="shared" si="890"/>
        <v>10000</v>
      </c>
      <c r="AA3249" s="8" t="str">
        <f t="shared" si="891"/>
        <v>Taylor's Perfection</v>
      </c>
      <c r="AB3249" s="8" t="str">
        <f t="shared" si="892"/>
        <v>L</v>
      </c>
      <c r="AC3249" s="8" t="str">
        <f t="shared" si="893"/>
        <v/>
      </c>
      <c r="AD3249" s="8" t="str">
        <f t="shared" si="898"/>
        <v/>
      </c>
      <c r="AE3249" s="8" t="str">
        <f t="shared" si="894"/>
        <v/>
      </c>
      <c r="AF3249" s="5">
        <f t="shared" si="895"/>
        <v>1975</v>
      </c>
      <c r="AG3249" s="46">
        <v>3246</v>
      </c>
      <c r="AH3249" s="47" t="str">
        <f t="shared" si="885"/>
        <v/>
      </c>
      <c r="AI3249" s="48" t="str">
        <f t="shared" si="886"/>
        <v/>
      </c>
      <c r="AK3249" s="22" t="e">
        <f>TRIM(#REF!)</f>
        <v>#REF!</v>
      </c>
      <c r="AL3249" s="23" t="e">
        <f>IF(#REF!=0,"",#REF!)</f>
        <v>#REF!</v>
      </c>
      <c r="AM3249" s="19" t="e">
        <f>IF(#REF!=0,"",#REF!)</f>
        <v>#REF!</v>
      </c>
      <c r="AN3249" s="23" t="e">
        <f>IF($AK3249="","",#REF!)</f>
        <v>#REF!</v>
      </c>
      <c r="AO3249" s="23" t="e">
        <f t="shared" si="896"/>
        <v>#REF!</v>
      </c>
      <c r="AP3249" s="19" t="e">
        <f>IF(#REF!=0,"",#REF!)</f>
        <v>#REF!</v>
      </c>
      <c r="AQ3249" s="19" t="e">
        <f>IF(#REF!=0,"",#REF!)</f>
        <v>#REF!</v>
      </c>
      <c r="AR3249" s="19" t="e">
        <f>IF(#REF!=0,"",#REF!)</f>
        <v>#REF!</v>
      </c>
      <c r="AS3249" s="19" t="e">
        <f>#REF!</f>
        <v>#REF!</v>
      </c>
    </row>
    <row r="3250" spans="11:45" ht="19.5" thickTop="1" thickBot="1" x14ac:dyDescent="0.25">
      <c r="K3250" s="19" t="str">
        <f t="shared" si="887"/>
        <v/>
      </c>
      <c r="L3250" s="19">
        <f t="shared" si="897"/>
        <v>10000</v>
      </c>
      <c r="M3250" s="22" t="str">
        <f>TRIM(Data!$N3247)</f>
        <v>Te Deum</v>
      </c>
      <c r="N3250" s="22" t="str">
        <f>TRIM(Data!$A3247)</f>
        <v>Te Deum</v>
      </c>
      <c r="O3250" s="23">
        <f>IF(Data!$B3247=0,"",Data!$B3247)</f>
        <v>1890</v>
      </c>
      <c r="P3250" s="19" t="str">
        <f>IF(Data!$C3247=0,"",Data!$C3247)</f>
        <v>1</v>
      </c>
      <c r="Q3250" s="23" t="str">
        <f>IF($M3250="","",Data!$E3247)</f>
        <v>L</v>
      </c>
      <c r="R3250" s="23" t="str">
        <f t="shared" si="888"/>
        <v>L</v>
      </c>
      <c r="S3250" s="23" t="str">
        <f t="shared" si="889"/>
        <v>L</v>
      </c>
      <c r="T3250" s="19" t="str">
        <f>IF(Data!$F3247=0,"",Data!$F3247)</f>
        <v/>
      </c>
      <c r="U3250" s="19" t="str">
        <f>IF(Data!$G3247=0,"",Data!$G3247)</f>
        <v/>
      </c>
      <c r="V3250" s="19" t="str">
        <f>IF(Data!$D3247=0,"",Data!$D3247)</f>
        <v>ANTIQUE</v>
      </c>
      <c r="W3250" s="19" t="str">
        <f>Data!$H3247</f>
        <v>Japonica</v>
      </c>
      <c r="Y3250" s="41" t="e">
        <f t="shared" si="884"/>
        <v>#REF!</v>
      </c>
      <c r="Z3250" s="8">
        <f t="shared" si="890"/>
        <v>3250</v>
      </c>
      <c r="AA3250" s="8" t="str">
        <f t="shared" si="891"/>
        <v>Te Deum</v>
      </c>
      <c r="AB3250" s="8" t="str">
        <f t="shared" si="892"/>
        <v>L</v>
      </c>
      <c r="AC3250" s="8" t="str">
        <f t="shared" si="893"/>
        <v/>
      </c>
      <c r="AD3250" s="8" t="str">
        <f t="shared" si="898"/>
        <v/>
      </c>
      <c r="AE3250" s="8" t="str">
        <f t="shared" si="894"/>
        <v>ANTIQUE</v>
      </c>
      <c r="AF3250" s="5">
        <f t="shared" si="895"/>
        <v>1890</v>
      </c>
      <c r="AG3250" s="46">
        <v>3247</v>
      </c>
      <c r="AH3250" s="47" t="str">
        <f t="shared" si="885"/>
        <v/>
      </c>
      <c r="AI3250" s="48" t="str">
        <f t="shared" si="886"/>
        <v/>
      </c>
      <c r="AK3250" s="22" t="e">
        <f>TRIM(#REF!)</f>
        <v>#REF!</v>
      </c>
      <c r="AL3250" s="23" t="e">
        <f>IF(#REF!=0,"",#REF!)</f>
        <v>#REF!</v>
      </c>
      <c r="AM3250" s="19" t="e">
        <f>IF(#REF!=0,"",#REF!)</f>
        <v>#REF!</v>
      </c>
      <c r="AN3250" s="23" t="e">
        <f>IF($AK3250="","",#REF!)</f>
        <v>#REF!</v>
      </c>
      <c r="AO3250" s="23" t="e">
        <f t="shared" si="896"/>
        <v>#REF!</v>
      </c>
      <c r="AP3250" s="19" t="e">
        <f>IF(#REF!=0,"",#REF!)</f>
        <v>#REF!</v>
      </c>
      <c r="AQ3250" s="19" t="e">
        <f>IF(#REF!=0,"",#REF!)</f>
        <v>#REF!</v>
      </c>
      <c r="AR3250" s="19" t="e">
        <f>IF(#REF!=0,"",#REF!)</f>
        <v>#REF!</v>
      </c>
      <c r="AS3250" s="19" t="e">
        <f>#REF!</f>
        <v>#REF!</v>
      </c>
    </row>
    <row r="3251" spans="11:45" ht="19.5" thickTop="1" thickBot="1" x14ac:dyDescent="0.25">
      <c r="K3251" s="19" t="str">
        <f t="shared" si="887"/>
        <v/>
      </c>
      <c r="L3251" s="19">
        <f t="shared" si="897"/>
        <v>10000</v>
      </c>
      <c r="M3251" s="22" t="str">
        <f>TRIM(Data!$N3248)</f>
        <v>Teddie Ulmer</v>
      </c>
      <c r="N3251" s="22" t="str">
        <f>TRIM(Data!$A3248)</f>
        <v>Teddie Ulmer</v>
      </c>
      <c r="O3251" s="23">
        <f>IF(Data!$B3248=0,"",Data!$B3248)</f>
        <v>1972</v>
      </c>
      <c r="P3251" s="19" t="str">
        <f>IF(Data!$C3248=0,"",Data!$C3248)</f>
        <v/>
      </c>
      <c r="Q3251" s="23" t="str">
        <f>IF($M3251="","",Data!$E3248)</f>
        <v>M-L</v>
      </c>
      <c r="R3251" s="23" t="str">
        <f t="shared" si="888"/>
        <v>M</v>
      </c>
      <c r="S3251" s="23" t="str">
        <f t="shared" si="889"/>
        <v>M</v>
      </c>
      <c r="T3251" s="19" t="str">
        <f>IF(Data!$F3248=0,"",Data!$F3248)</f>
        <v/>
      </c>
      <c r="U3251" s="19" t="str">
        <f>IF(Data!$G3248=0,"",Data!$G3248)</f>
        <v/>
      </c>
      <c r="V3251" s="19" t="str">
        <f>IF(Data!$D3248=0,"",Data!$D3248)</f>
        <v/>
      </c>
      <c r="W3251" s="19" t="str">
        <f>Data!$H3248</f>
        <v>Japonica</v>
      </c>
      <c r="Y3251" s="41" t="e">
        <f t="shared" si="884"/>
        <v>#REF!</v>
      </c>
      <c r="Z3251" s="8">
        <f t="shared" si="890"/>
        <v>10000</v>
      </c>
      <c r="AA3251" s="8" t="str">
        <f t="shared" si="891"/>
        <v>Teddie Ulmer</v>
      </c>
      <c r="AB3251" s="8" t="str">
        <f t="shared" si="892"/>
        <v>M</v>
      </c>
      <c r="AC3251" s="8" t="str">
        <f t="shared" si="893"/>
        <v/>
      </c>
      <c r="AD3251" s="8" t="str">
        <f t="shared" si="898"/>
        <v/>
      </c>
      <c r="AE3251" s="8" t="str">
        <f t="shared" si="894"/>
        <v/>
      </c>
      <c r="AF3251" s="5">
        <f t="shared" si="895"/>
        <v>1972</v>
      </c>
      <c r="AG3251" s="46">
        <v>3248</v>
      </c>
      <c r="AH3251" s="47" t="str">
        <f t="shared" si="885"/>
        <v/>
      </c>
      <c r="AI3251" s="48" t="str">
        <f t="shared" si="886"/>
        <v/>
      </c>
      <c r="AK3251" s="22" t="e">
        <f>TRIM(#REF!)</f>
        <v>#REF!</v>
      </c>
      <c r="AL3251" s="23" t="e">
        <f>IF(#REF!=0,"",#REF!)</f>
        <v>#REF!</v>
      </c>
      <c r="AM3251" s="19" t="e">
        <f>IF(#REF!=0,"",#REF!)</f>
        <v>#REF!</v>
      </c>
      <c r="AN3251" s="23" t="e">
        <f>IF($AK3251="","",#REF!)</f>
        <v>#REF!</v>
      </c>
      <c r="AO3251" s="23" t="e">
        <f t="shared" si="896"/>
        <v>#REF!</v>
      </c>
      <c r="AP3251" s="19" t="e">
        <f>IF(#REF!=0,"",#REF!)</f>
        <v>#REF!</v>
      </c>
      <c r="AQ3251" s="19" t="e">
        <f>IF(#REF!=0,"",#REF!)</f>
        <v>#REF!</v>
      </c>
      <c r="AR3251" s="19" t="e">
        <f>IF(#REF!=0,"",#REF!)</f>
        <v>#REF!</v>
      </c>
      <c r="AS3251" s="19" t="e">
        <f>#REF!</f>
        <v>#REF!</v>
      </c>
    </row>
    <row r="3252" spans="11:45" ht="19.5" thickTop="1" thickBot="1" x14ac:dyDescent="0.25">
      <c r="K3252" s="19" t="str">
        <f t="shared" si="887"/>
        <v/>
      </c>
      <c r="L3252" s="19">
        <f t="shared" si="897"/>
        <v>10000</v>
      </c>
      <c r="M3252" s="22" t="str">
        <f>TRIM(Data!$N3249)</f>
        <v>Tee Bird</v>
      </c>
      <c r="N3252" s="22" t="str">
        <f>TRIM(Data!$A3249)</f>
        <v>Tee Bird</v>
      </c>
      <c r="O3252" s="23">
        <f>IF(Data!$B3249=0,"",Data!$B3249)</f>
        <v>2016</v>
      </c>
      <c r="P3252" s="19" t="str">
        <f>IF(Data!$C3249=0,"",Data!$C3249)</f>
        <v/>
      </c>
      <c r="Q3252" s="23" t="str">
        <f>IF($M3252="","",Data!$E3249)</f>
        <v>S</v>
      </c>
      <c r="R3252" s="23" t="str">
        <f t="shared" si="888"/>
        <v>S</v>
      </c>
      <c r="S3252" s="23" t="str">
        <f t="shared" si="889"/>
        <v>S</v>
      </c>
      <c r="T3252" s="19" t="str">
        <f>IF(Data!$F3249=0,"",Data!$F3249)</f>
        <v/>
      </c>
      <c r="U3252" s="19" t="str">
        <f>IF(Data!$G3249=0,"",Data!$G3249)</f>
        <v>FD</v>
      </c>
      <c r="V3252" s="19" t="str">
        <f>IF(Data!$D3249=0,"",Data!$D3249)</f>
        <v/>
      </c>
      <c r="W3252" s="19" t="str">
        <f>Data!$H3249</f>
        <v>Japonica</v>
      </c>
      <c r="Y3252" s="41" t="e">
        <f t="shared" si="884"/>
        <v>#REF!</v>
      </c>
      <c r="Z3252" s="8">
        <f t="shared" si="890"/>
        <v>10000</v>
      </c>
      <c r="AA3252" s="8" t="str">
        <f t="shared" si="891"/>
        <v>Tee Bird</v>
      </c>
      <c r="AB3252" s="8" t="str">
        <f t="shared" si="892"/>
        <v>S</v>
      </c>
      <c r="AC3252" s="8" t="str">
        <f t="shared" si="893"/>
        <v/>
      </c>
      <c r="AD3252" s="8" t="str">
        <f t="shared" si="898"/>
        <v>FD</v>
      </c>
      <c r="AE3252" s="8" t="str">
        <f t="shared" si="894"/>
        <v/>
      </c>
      <c r="AF3252" s="5">
        <f t="shared" si="895"/>
        <v>2016</v>
      </c>
      <c r="AG3252" s="46">
        <v>3249</v>
      </c>
      <c r="AH3252" s="47" t="str">
        <f t="shared" si="885"/>
        <v/>
      </c>
      <c r="AI3252" s="48" t="str">
        <f t="shared" si="886"/>
        <v/>
      </c>
      <c r="AK3252" s="22" t="e">
        <f>TRIM(#REF!)</f>
        <v>#REF!</v>
      </c>
      <c r="AL3252" s="23" t="e">
        <f>IF(#REF!=0,"",#REF!)</f>
        <v>#REF!</v>
      </c>
      <c r="AM3252" s="19" t="e">
        <f>IF(#REF!=0,"",#REF!)</f>
        <v>#REF!</v>
      </c>
      <c r="AN3252" s="23" t="e">
        <f>IF($AK3252="","",#REF!)</f>
        <v>#REF!</v>
      </c>
      <c r="AO3252" s="23" t="e">
        <f t="shared" si="896"/>
        <v>#REF!</v>
      </c>
      <c r="AP3252" s="19" t="e">
        <f>IF(#REF!=0,"",#REF!)</f>
        <v>#REF!</v>
      </c>
      <c r="AQ3252" s="19" t="e">
        <f>IF(#REF!=0,"",#REF!)</f>
        <v>#REF!</v>
      </c>
      <c r="AR3252" s="19" t="e">
        <f>IF(#REF!=0,"",#REF!)</f>
        <v>#REF!</v>
      </c>
      <c r="AS3252" s="19" t="e">
        <f>#REF!</f>
        <v>#REF!</v>
      </c>
    </row>
    <row r="3253" spans="11:45" ht="19.5" thickTop="1" thickBot="1" x14ac:dyDescent="0.25">
      <c r="K3253" s="19" t="str">
        <f t="shared" si="887"/>
        <v/>
      </c>
      <c r="L3253" s="19">
        <f t="shared" si="897"/>
        <v>10000</v>
      </c>
      <c r="M3253" s="22" t="str">
        <f>TRIM(Data!$N3250)</f>
        <v>Teen Age Queen</v>
      </c>
      <c r="N3253" s="22" t="str">
        <f>TRIM(Data!$A3250)</f>
        <v>Teen Age Queen</v>
      </c>
      <c r="O3253" s="23">
        <f>IF(Data!$B3250=0,"",Data!$B3250)</f>
        <v>1969</v>
      </c>
      <c r="P3253" s="19" t="str">
        <f>IF(Data!$C3250=0,"",Data!$C3250)</f>
        <v>1</v>
      </c>
      <c r="Q3253" s="23" t="str">
        <f>IF($M3253="","",Data!$E3250)</f>
        <v>L</v>
      </c>
      <c r="R3253" s="23" t="str">
        <f t="shared" si="888"/>
        <v>L</v>
      </c>
      <c r="S3253" s="23" t="str">
        <f t="shared" si="889"/>
        <v>L</v>
      </c>
      <c r="T3253" s="19" t="str">
        <f>IF(Data!$F3250=0,"",Data!$F3250)</f>
        <v/>
      </c>
      <c r="U3253" s="19" t="str">
        <f>IF(Data!$G3250=0,"",Data!$G3250)</f>
        <v/>
      </c>
      <c r="V3253" s="19" t="str">
        <f>IF(Data!$D3250=0,"",Data!$D3250)</f>
        <v/>
      </c>
      <c r="W3253" s="19" t="str">
        <f>Data!$H3250</f>
        <v>Japonica</v>
      </c>
      <c r="Y3253" s="41" t="e">
        <f t="shared" si="884"/>
        <v>#REF!</v>
      </c>
      <c r="Z3253" s="8">
        <f t="shared" si="890"/>
        <v>10000</v>
      </c>
      <c r="AA3253" s="8" t="str">
        <f t="shared" si="891"/>
        <v>Teen Age Queen</v>
      </c>
      <c r="AB3253" s="8" t="str">
        <f t="shared" si="892"/>
        <v>L</v>
      </c>
      <c r="AC3253" s="8" t="str">
        <f t="shared" si="893"/>
        <v/>
      </c>
      <c r="AD3253" s="8" t="str">
        <f t="shared" si="898"/>
        <v/>
      </c>
      <c r="AE3253" s="8" t="str">
        <f t="shared" si="894"/>
        <v/>
      </c>
      <c r="AF3253" s="5">
        <f t="shared" si="895"/>
        <v>1969</v>
      </c>
      <c r="AG3253" s="46">
        <v>3250</v>
      </c>
      <c r="AH3253" s="47" t="str">
        <f t="shared" si="885"/>
        <v/>
      </c>
      <c r="AI3253" s="48" t="str">
        <f t="shared" si="886"/>
        <v/>
      </c>
      <c r="AK3253" s="22" t="e">
        <f>TRIM(#REF!)</f>
        <v>#REF!</v>
      </c>
      <c r="AL3253" s="23" t="e">
        <f>IF(#REF!=0,"",#REF!)</f>
        <v>#REF!</v>
      </c>
      <c r="AM3253" s="19" t="e">
        <f>IF(#REF!=0,"",#REF!)</f>
        <v>#REF!</v>
      </c>
      <c r="AN3253" s="23" t="e">
        <f>IF($AK3253="","",#REF!)</f>
        <v>#REF!</v>
      </c>
      <c r="AO3253" s="23" t="e">
        <f t="shared" si="896"/>
        <v>#REF!</v>
      </c>
      <c r="AP3253" s="19" t="e">
        <f>IF(#REF!=0,"",#REF!)</f>
        <v>#REF!</v>
      </c>
      <c r="AQ3253" s="19" t="e">
        <f>IF(#REF!=0,"",#REF!)</f>
        <v>#REF!</v>
      </c>
      <c r="AR3253" s="19" t="e">
        <f>IF(#REF!=0,"",#REF!)</f>
        <v>#REF!</v>
      </c>
      <c r="AS3253" s="19" t="e">
        <f>#REF!</f>
        <v>#REF!</v>
      </c>
    </row>
    <row r="3254" spans="11:45" ht="19.5" thickTop="1" thickBot="1" x14ac:dyDescent="0.25">
      <c r="K3254" s="19" t="str">
        <f t="shared" si="887"/>
        <v/>
      </c>
      <c r="L3254" s="19">
        <f t="shared" si="897"/>
        <v>10000</v>
      </c>
      <c r="M3254" s="22" t="str">
        <f>TRIM(Data!$N3251)</f>
        <v>Temple Mist</v>
      </c>
      <c r="N3254" s="22" t="str">
        <f>TRIM(Data!$A3251)</f>
        <v>Temple Mist (R)</v>
      </c>
      <c r="O3254" s="23">
        <f>IF(Data!$B3251=0,"",Data!$B3251)</f>
        <v>1967</v>
      </c>
      <c r="P3254" s="19" t="str">
        <f>IF(Data!$C3251=0,"",Data!$C3251)</f>
        <v>1</v>
      </c>
      <c r="Q3254" s="23" t="str">
        <f>IF($M3254="","",Data!$E3251)</f>
        <v>L-VL</v>
      </c>
      <c r="R3254" s="23" t="str">
        <f t="shared" si="888"/>
        <v>L</v>
      </c>
      <c r="S3254" s="23" t="str">
        <f t="shared" si="889"/>
        <v>L</v>
      </c>
      <c r="T3254" s="19" t="str">
        <f>IF(Data!$F3251=0,"",Data!$F3251)</f>
        <v/>
      </c>
      <c r="U3254" s="19" t="str">
        <f>IF(Data!$G3251=0,"",Data!$G3251)</f>
        <v/>
      </c>
      <c r="V3254" s="19" t="str">
        <f>IF(Data!$D3251=0,"",Data!$D3251)</f>
        <v/>
      </c>
      <c r="W3254" s="19" t="str">
        <f>Data!$H3251</f>
        <v>Reticulata</v>
      </c>
      <c r="Y3254" s="41" t="e">
        <f t="shared" si="884"/>
        <v>#REF!</v>
      </c>
      <c r="Z3254" s="8">
        <f t="shared" si="890"/>
        <v>10000</v>
      </c>
      <c r="AA3254" s="8" t="str">
        <f t="shared" si="891"/>
        <v>Temple Mist</v>
      </c>
      <c r="AB3254" s="8" t="str">
        <f t="shared" si="892"/>
        <v>L</v>
      </c>
      <c r="AC3254" s="8" t="str">
        <f t="shared" si="893"/>
        <v/>
      </c>
      <c r="AD3254" s="8" t="str">
        <f t="shared" si="898"/>
        <v/>
      </c>
      <c r="AE3254" s="8" t="str">
        <f t="shared" si="894"/>
        <v/>
      </c>
      <c r="AF3254" s="5">
        <f t="shared" si="895"/>
        <v>1967</v>
      </c>
      <c r="AG3254" s="46">
        <v>3251</v>
      </c>
      <c r="AH3254" s="47" t="str">
        <f t="shared" si="885"/>
        <v/>
      </c>
      <c r="AI3254" s="48" t="str">
        <f t="shared" si="886"/>
        <v/>
      </c>
      <c r="AK3254" s="22" t="e">
        <f>TRIM(#REF!)</f>
        <v>#REF!</v>
      </c>
      <c r="AL3254" s="23" t="e">
        <f>IF(#REF!=0,"",#REF!)</f>
        <v>#REF!</v>
      </c>
      <c r="AM3254" s="19" t="e">
        <f>IF(#REF!=0,"",#REF!)</f>
        <v>#REF!</v>
      </c>
      <c r="AN3254" s="23" t="e">
        <f>IF($AK3254="","",#REF!)</f>
        <v>#REF!</v>
      </c>
      <c r="AO3254" s="23" t="e">
        <f t="shared" si="896"/>
        <v>#REF!</v>
      </c>
      <c r="AP3254" s="19" t="e">
        <f>IF(#REF!=0,"",#REF!)</f>
        <v>#REF!</v>
      </c>
      <c r="AQ3254" s="19" t="e">
        <f>IF(#REF!=0,"",#REF!)</f>
        <v>#REF!</v>
      </c>
      <c r="AR3254" s="19" t="e">
        <f>IF(#REF!=0,"",#REF!)</f>
        <v>#REF!</v>
      </c>
      <c r="AS3254" s="19" t="e">
        <f>#REF!</f>
        <v>#REF!</v>
      </c>
    </row>
    <row r="3255" spans="11:45" ht="19.5" thickTop="1" thickBot="1" x14ac:dyDescent="0.25">
      <c r="K3255" s="19" t="str">
        <f t="shared" si="887"/>
        <v/>
      </c>
      <c r="L3255" s="19">
        <f t="shared" si="897"/>
        <v>10000</v>
      </c>
      <c r="M3255" s="22" t="str">
        <f>TRIM(Data!$N3252)</f>
        <v>Tenju</v>
      </c>
      <c r="N3255" s="22" t="str">
        <f>TRIM(Data!$A3252)</f>
        <v>Tenju (Higo)</v>
      </c>
      <c r="O3255" s="23" t="str">
        <f>IF(Data!$B3252=0,"",Data!$B3252)</f>
        <v/>
      </c>
      <c r="P3255" s="19" t="str">
        <f>IF(Data!$C3252=0,"",Data!$C3252)</f>
        <v>1</v>
      </c>
      <c r="Q3255" s="23" t="str">
        <f>IF($M3255="","",Data!$E3252)</f>
        <v>M-L</v>
      </c>
      <c r="R3255" s="23" t="str">
        <f t="shared" si="888"/>
        <v>M</v>
      </c>
      <c r="S3255" s="23" t="str">
        <f t="shared" si="889"/>
        <v>M</v>
      </c>
      <c r="T3255" s="19" t="str">
        <f>IF(Data!$F3252=0,"",Data!$F3252)</f>
        <v/>
      </c>
      <c r="U3255" s="19" t="str">
        <f>IF(Data!$G3252=0,"",Data!$G3252)</f>
        <v/>
      </c>
      <c r="V3255" s="19" t="str">
        <f>IF(Data!$D3252=0,"",Data!$D3252)</f>
        <v/>
      </c>
      <c r="W3255" s="19" t="str">
        <f>Data!$H3252</f>
        <v>Japonica [Higo]</v>
      </c>
      <c r="Y3255" s="41" t="e">
        <f t="shared" si="884"/>
        <v>#REF!</v>
      </c>
      <c r="Z3255" s="8">
        <f t="shared" si="890"/>
        <v>10000</v>
      </c>
      <c r="AA3255" s="8" t="str">
        <f t="shared" si="891"/>
        <v>Tenju</v>
      </c>
      <c r="AB3255" s="8" t="str">
        <f t="shared" si="892"/>
        <v>M</v>
      </c>
      <c r="AC3255" s="8" t="str">
        <f t="shared" si="893"/>
        <v/>
      </c>
      <c r="AD3255" s="8" t="str">
        <f t="shared" si="898"/>
        <v/>
      </c>
      <c r="AE3255" s="8" t="str">
        <f t="shared" si="894"/>
        <v/>
      </c>
      <c r="AF3255" s="5" t="str">
        <f t="shared" si="895"/>
        <v/>
      </c>
      <c r="AG3255" s="46">
        <v>3252</v>
      </c>
      <c r="AH3255" s="47" t="str">
        <f t="shared" si="885"/>
        <v/>
      </c>
      <c r="AI3255" s="48" t="str">
        <f t="shared" si="886"/>
        <v/>
      </c>
      <c r="AK3255" s="22" t="e">
        <f>TRIM(#REF!)</f>
        <v>#REF!</v>
      </c>
      <c r="AL3255" s="23" t="e">
        <f>IF(#REF!=0,"",#REF!)</f>
        <v>#REF!</v>
      </c>
      <c r="AM3255" s="19" t="e">
        <f>IF(#REF!=0,"",#REF!)</f>
        <v>#REF!</v>
      </c>
      <c r="AN3255" s="23" t="e">
        <f>IF($AK3255="","",#REF!)</f>
        <v>#REF!</v>
      </c>
      <c r="AO3255" s="23" t="e">
        <f t="shared" si="896"/>
        <v>#REF!</v>
      </c>
      <c r="AP3255" s="19" t="e">
        <f>IF(#REF!=0,"",#REF!)</f>
        <v>#REF!</v>
      </c>
      <c r="AQ3255" s="19" t="e">
        <f>IF(#REF!=0,"",#REF!)</f>
        <v>#REF!</v>
      </c>
      <c r="AR3255" s="19" t="e">
        <f>IF(#REF!=0,"",#REF!)</f>
        <v>#REF!</v>
      </c>
      <c r="AS3255" s="19" t="e">
        <f>#REF!</f>
        <v>#REF!</v>
      </c>
    </row>
    <row r="3256" spans="11:45" ht="19.5" thickTop="1" thickBot="1" x14ac:dyDescent="0.25">
      <c r="K3256" s="19" t="str">
        <f t="shared" si="887"/>
        <v/>
      </c>
      <c r="L3256" s="19">
        <f t="shared" si="897"/>
        <v>10000</v>
      </c>
      <c r="M3256" s="22" t="str">
        <f>TRIM(Data!$N3253)</f>
        <v>Terrell Weaver</v>
      </c>
      <c r="N3256" s="22" t="str">
        <f>TRIM(Data!$A3253)</f>
        <v>Terrell Weaver (R)</v>
      </c>
      <c r="O3256" s="23">
        <f>IF(Data!$B3253=0,"",Data!$B3253)</f>
        <v>1974</v>
      </c>
      <c r="P3256" s="19" t="str">
        <f>IF(Data!$C3253=0,"",Data!$C3253)</f>
        <v>1</v>
      </c>
      <c r="Q3256" s="23" t="str">
        <f>IF($M3256="","",Data!$E3253)</f>
        <v>L-VL</v>
      </c>
      <c r="R3256" s="23" t="str">
        <f t="shared" si="888"/>
        <v>L</v>
      </c>
      <c r="S3256" s="23" t="str">
        <f t="shared" si="889"/>
        <v>L</v>
      </c>
      <c r="T3256" s="19" t="str">
        <f>IF(Data!$F3253=0,"",Data!$F3253)</f>
        <v/>
      </c>
      <c r="U3256" s="19" t="str">
        <f>IF(Data!$G3253=0,"",Data!$G3253)</f>
        <v/>
      </c>
      <c r="V3256" s="19" t="str">
        <f>IF(Data!$D3253=0,"",Data!$D3253)</f>
        <v/>
      </c>
      <c r="W3256" s="19" t="str">
        <f>Data!$H3253</f>
        <v>Reticulata</v>
      </c>
      <c r="Y3256" s="41" t="e">
        <f t="shared" si="884"/>
        <v>#REF!</v>
      </c>
      <c r="Z3256" s="8">
        <f t="shared" si="890"/>
        <v>10000</v>
      </c>
      <c r="AA3256" s="8" t="str">
        <f t="shared" si="891"/>
        <v>Terrell Weaver</v>
      </c>
      <c r="AB3256" s="8" t="str">
        <f t="shared" si="892"/>
        <v>L</v>
      </c>
      <c r="AC3256" s="8" t="str">
        <f t="shared" si="893"/>
        <v/>
      </c>
      <c r="AD3256" s="8" t="str">
        <f t="shared" si="898"/>
        <v/>
      </c>
      <c r="AE3256" s="8" t="str">
        <f t="shared" si="894"/>
        <v/>
      </c>
      <c r="AF3256" s="5">
        <f t="shared" si="895"/>
        <v>1974</v>
      </c>
      <c r="AG3256" s="46">
        <v>3253</v>
      </c>
      <c r="AH3256" s="47" t="str">
        <f t="shared" si="885"/>
        <v/>
      </c>
      <c r="AI3256" s="48" t="str">
        <f t="shared" si="886"/>
        <v/>
      </c>
      <c r="AK3256" s="22" t="e">
        <f>TRIM(#REF!)</f>
        <v>#REF!</v>
      </c>
      <c r="AL3256" s="23" t="e">
        <f>IF(#REF!=0,"",#REF!)</f>
        <v>#REF!</v>
      </c>
      <c r="AM3256" s="19" t="e">
        <f>IF(#REF!=0,"",#REF!)</f>
        <v>#REF!</v>
      </c>
      <c r="AN3256" s="23" t="e">
        <f>IF($AK3256="","",#REF!)</f>
        <v>#REF!</v>
      </c>
      <c r="AO3256" s="23" t="e">
        <f t="shared" si="896"/>
        <v>#REF!</v>
      </c>
      <c r="AP3256" s="19" t="e">
        <f>IF(#REF!=0,"",#REF!)</f>
        <v>#REF!</v>
      </c>
      <c r="AQ3256" s="19" t="e">
        <f>IF(#REF!=0,"",#REF!)</f>
        <v>#REF!</v>
      </c>
      <c r="AR3256" s="19" t="e">
        <f>IF(#REF!=0,"",#REF!)</f>
        <v>#REF!</v>
      </c>
      <c r="AS3256" s="19" t="e">
        <f>#REF!</f>
        <v>#REF!</v>
      </c>
    </row>
    <row r="3257" spans="11:45" ht="19.5" thickTop="1" thickBot="1" x14ac:dyDescent="0.25">
      <c r="K3257" s="19" t="str">
        <f t="shared" si="887"/>
        <v/>
      </c>
      <c r="L3257" s="19">
        <f t="shared" si="897"/>
        <v>10000</v>
      </c>
      <c r="M3257" s="22" t="str">
        <f>TRIM(Data!$N3254)</f>
        <v>Terry Gilley</v>
      </c>
      <c r="N3257" s="22" t="str">
        <f>TRIM(Data!$A3254)</f>
        <v>Terry Gilley</v>
      </c>
      <c r="O3257" s="23">
        <f>IF(Data!$B3254=0,"",Data!$B3254)</f>
        <v>1974</v>
      </c>
      <c r="P3257" s="19" t="str">
        <f>IF(Data!$C3254=0,"",Data!$C3254)</f>
        <v>1</v>
      </c>
      <c r="Q3257" s="23" t="str">
        <f>IF($M3257="","",Data!$E3254)</f>
        <v>L</v>
      </c>
      <c r="R3257" s="23" t="str">
        <f t="shared" si="888"/>
        <v>L</v>
      </c>
      <c r="S3257" s="23" t="str">
        <f t="shared" si="889"/>
        <v>L</v>
      </c>
      <c r="T3257" s="19" t="str">
        <f>IF(Data!$F3254=0,"",Data!$F3254)</f>
        <v/>
      </c>
      <c r="U3257" s="19" t="str">
        <f>IF(Data!$G3254=0,"",Data!$G3254)</f>
        <v/>
      </c>
      <c r="V3257" s="19" t="str">
        <f>IF(Data!$D3254=0,"",Data!$D3254)</f>
        <v/>
      </c>
      <c r="W3257" s="19" t="str">
        <f>Data!$H3254</f>
        <v>Japonica</v>
      </c>
      <c r="Y3257" s="41" t="e">
        <f t="shared" si="884"/>
        <v>#REF!</v>
      </c>
      <c r="Z3257" s="8">
        <f t="shared" si="890"/>
        <v>10000</v>
      </c>
      <c r="AA3257" s="8" t="str">
        <f t="shared" si="891"/>
        <v>Terry Gilley</v>
      </c>
      <c r="AB3257" s="8" t="str">
        <f t="shared" si="892"/>
        <v>L</v>
      </c>
      <c r="AC3257" s="8" t="str">
        <f t="shared" si="893"/>
        <v/>
      </c>
      <c r="AD3257" s="8" t="str">
        <f t="shared" si="898"/>
        <v/>
      </c>
      <c r="AE3257" s="8" t="str">
        <f t="shared" si="894"/>
        <v/>
      </c>
      <c r="AF3257" s="5">
        <f t="shared" si="895"/>
        <v>1974</v>
      </c>
      <c r="AG3257" s="46">
        <v>3254</v>
      </c>
      <c r="AH3257" s="47" t="str">
        <f t="shared" si="885"/>
        <v/>
      </c>
      <c r="AI3257" s="48" t="str">
        <f t="shared" si="886"/>
        <v/>
      </c>
      <c r="AK3257" s="22" t="e">
        <f>TRIM(#REF!)</f>
        <v>#REF!</v>
      </c>
      <c r="AL3257" s="23" t="e">
        <f>IF(#REF!=0,"",#REF!)</f>
        <v>#REF!</v>
      </c>
      <c r="AM3257" s="19" t="e">
        <f>IF(#REF!=0,"",#REF!)</f>
        <v>#REF!</v>
      </c>
      <c r="AN3257" s="23" t="e">
        <f>IF($AK3257="","",#REF!)</f>
        <v>#REF!</v>
      </c>
      <c r="AO3257" s="23" t="e">
        <f t="shared" si="896"/>
        <v>#REF!</v>
      </c>
      <c r="AP3257" s="19" t="e">
        <f>IF(#REF!=0,"",#REF!)</f>
        <v>#REF!</v>
      </c>
      <c r="AQ3257" s="19" t="e">
        <f>IF(#REF!=0,"",#REF!)</f>
        <v>#REF!</v>
      </c>
      <c r="AR3257" s="19" t="e">
        <f>IF(#REF!=0,"",#REF!)</f>
        <v>#REF!</v>
      </c>
      <c r="AS3257" s="19" t="e">
        <f>#REF!</f>
        <v>#REF!</v>
      </c>
    </row>
    <row r="3258" spans="11:45" ht="19.5" thickTop="1" thickBot="1" x14ac:dyDescent="0.25">
      <c r="K3258" s="19" t="str">
        <f t="shared" si="887"/>
        <v/>
      </c>
      <c r="L3258" s="19">
        <f t="shared" si="897"/>
        <v>10000</v>
      </c>
      <c r="M3258" s="22" t="str">
        <f>TRIM(Data!$N3255)</f>
        <v>Texas Star</v>
      </c>
      <c r="N3258" s="22" t="str">
        <f>TRIM(Data!$A3255)</f>
        <v>Texas Star (Sasanqua)</v>
      </c>
      <c r="O3258" s="23">
        <f>IF(Data!$B3255=0,"",Data!$B3255)</f>
        <v>1951</v>
      </c>
      <c r="P3258" s="19" t="str">
        <f>IF(Data!$C3255=0,"",Data!$C3255)</f>
        <v/>
      </c>
      <c r="Q3258" s="23" t="str">
        <f>IF($M3258="","",Data!$E3255)</f>
        <v>S</v>
      </c>
      <c r="R3258" s="23" t="str">
        <f t="shared" si="888"/>
        <v>S</v>
      </c>
      <c r="S3258" s="23" t="str">
        <f t="shared" si="889"/>
        <v>S</v>
      </c>
      <c r="T3258" s="19" t="str">
        <f>IF(Data!$F3255=0,"",Data!$F3255)</f>
        <v/>
      </c>
      <c r="U3258" s="19" t="str">
        <f>IF(Data!$G3255=0,"",Data!$G3255)</f>
        <v/>
      </c>
      <c r="V3258" s="19" t="str">
        <f>IF(Data!$D3255=0,"",Data!$D3255)</f>
        <v/>
      </c>
      <c r="W3258" s="19" t="str">
        <f>Data!$H3255</f>
        <v>Sasanqua</v>
      </c>
      <c r="Y3258" s="41" t="e">
        <f t="shared" si="884"/>
        <v>#REF!</v>
      </c>
      <c r="Z3258" s="8">
        <f t="shared" si="890"/>
        <v>10000</v>
      </c>
      <c r="AA3258" s="8" t="str">
        <f t="shared" si="891"/>
        <v>Texas Star</v>
      </c>
      <c r="AB3258" s="8" t="str">
        <f t="shared" si="892"/>
        <v>S</v>
      </c>
      <c r="AC3258" s="8" t="str">
        <f t="shared" si="893"/>
        <v/>
      </c>
      <c r="AD3258" s="8" t="str">
        <f t="shared" si="898"/>
        <v/>
      </c>
      <c r="AE3258" s="8" t="str">
        <f t="shared" si="894"/>
        <v/>
      </c>
      <c r="AF3258" s="5">
        <f t="shared" si="895"/>
        <v>1951</v>
      </c>
      <c r="AG3258" s="46">
        <v>3255</v>
      </c>
      <c r="AH3258" s="47" t="str">
        <f t="shared" si="885"/>
        <v/>
      </c>
      <c r="AI3258" s="48" t="str">
        <f t="shared" si="886"/>
        <v/>
      </c>
      <c r="AK3258" s="22" t="e">
        <f>TRIM(#REF!)</f>
        <v>#REF!</v>
      </c>
      <c r="AL3258" s="23" t="e">
        <f>IF(#REF!=0,"",#REF!)</f>
        <v>#REF!</v>
      </c>
      <c r="AM3258" s="19" t="e">
        <f>IF(#REF!=0,"",#REF!)</f>
        <v>#REF!</v>
      </c>
      <c r="AN3258" s="23" t="e">
        <f>IF($AK3258="","",#REF!)</f>
        <v>#REF!</v>
      </c>
      <c r="AO3258" s="23" t="e">
        <f t="shared" si="896"/>
        <v>#REF!</v>
      </c>
      <c r="AP3258" s="19" t="e">
        <f>IF(#REF!=0,"",#REF!)</f>
        <v>#REF!</v>
      </c>
      <c r="AQ3258" s="19" t="e">
        <f>IF(#REF!=0,"",#REF!)</f>
        <v>#REF!</v>
      </c>
      <c r="AR3258" s="19" t="e">
        <f>IF(#REF!=0,"",#REF!)</f>
        <v>#REF!</v>
      </c>
      <c r="AS3258" s="19" t="e">
        <f>#REF!</f>
        <v>#REF!</v>
      </c>
    </row>
    <row r="3259" spans="11:45" ht="19.5" thickTop="1" thickBot="1" x14ac:dyDescent="0.25">
      <c r="K3259" s="19" t="str">
        <f t="shared" si="887"/>
        <v/>
      </c>
      <c r="L3259" s="19">
        <f t="shared" si="897"/>
        <v>10000</v>
      </c>
      <c r="M3259" s="22" t="str">
        <f>TRIM(Data!$N3256)</f>
        <v>Thalia</v>
      </c>
      <c r="N3259" s="22" t="str">
        <f>TRIM(Data!$A3256)</f>
        <v>Thalia (Sasanqua)</v>
      </c>
      <c r="O3259" s="23">
        <f>IF(Data!$B3256=0,"",Data!$B3256)</f>
        <v>1996</v>
      </c>
      <c r="P3259" s="19" t="str">
        <f>IF(Data!$C3256=0,"",Data!$C3256)</f>
        <v>1</v>
      </c>
      <c r="Q3259" s="23" t="str">
        <f>IF($M3259="","",Data!$E3256)</f>
        <v>Min</v>
      </c>
      <c r="R3259" s="23" t="str">
        <f t="shared" si="888"/>
        <v>Min</v>
      </c>
      <c r="S3259" s="23" t="str">
        <f t="shared" si="889"/>
        <v>Min</v>
      </c>
      <c r="T3259" s="19" t="str">
        <f>IF(Data!$F3256=0,"",Data!$F3256)</f>
        <v/>
      </c>
      <c r="U3259" s="19" t="str">
        <f>IF(Data!$G3256=0,"",Data!$G3256)</f>
        <v/>
      </c>
      <c r="V3259" s="19" t="str">
        <f>IF(Data!$D3256=0,"",Data!$D3256)</f>
        <v/>
      </c>
      <c r="W3259" s="19" t="str">
        <f>Data!$H3256</f>
        <v>Sasanqua</v>
      </c>
      <c r="Y3259" s="41" t="e">
        <f t="shared" si="884"/>
        <v>#REF!</v>
      </c>
      <c r="Z3259" s="8">
        <f t="shared" si="890"/>
        <v>10000</v>
      </c>
      <c r="AA3259" s="8" t="str">
        <f t="shared" si="891"/>
        <v>Thalia</v>
      </c>
      <c r="AB3259" s="8" t="str">
        <f t="shared" si="892"/>
        <v>Min</v>
      </c>
      <c r="AC3259" s="8" t="str">
        <f t="shared" si="893"/>
        <v/>
      </c>
      <c r="AD3259" s="8" t="str">
        <f t="shared" si="898"/>
        <v/>
      </c>
      <c r="AE3259" s="8" t="str">
        <f t="shared" si="894"/>
        <v/>
      </c>
      <c r="AF3259" s="5">
        <f t="shared" si="895"/>
        <v>1996</v>
      </c>
      <c r="AG3259" s="46">
        <v>3256</v>
      </c>
      <c r="AH3259" s="47" t="str">
        <f t="shared" si="885"/>
        <v/>
      </c>
      <c r="AI3259" s="48" t="str">
        <f t="shared" si="886"/>
        <v/>
      </c>
      <c r="AK3259" s="22" t="e">
        <f>TRIM(#REF!)</f>
        <v>#REF!</v>
      </c>
      <c r="AL3259" s="23" t="e">
        <f>IF(#REF!=0,"",#REF!)</f>
        <v>#REF!</v>
      </c>
      <c r="AM3259" s="19" t="e">
        <f>IF(#REF!=0,"",#REF!)</f>
        <v>#REF!</v>
      </c>
      <c r="AN3259" s="23" t="e">
        <f>IF($AK3259="","",#REF!)</f>
        <v>#REF!</v>
      </c>
      <c r="AO3259" s="23" t="e">
        <f t="shared" si="896"/>
        <v>#REF!</v>
      </c>
      <c r="AP3259" s="19" t="e">
        <f>IF(#REF!=0,"",#REF!)</f>
        <v>#REF!</v>
      </c>
      <c r="AQ3259" s="19" t="e">
        <f>IF(#REF!=0,"",#REF!)</f>
        <v>#REF!</v>
      </c>
      <c r="AR3259" s="19" t="e">
        <f>IF(#REF!=0,"",#REF!)</f>
        <v>#REF!</v>
      </c>
      <c r="AS3259" s="19" t="e">
        <f>#REF!</f>
        <v>#REF!</v>
      </c>
    </row>
    <row r="3260" spans="11:45" ht="19.5" thickTop="1" thickBot="1" x14ac:dyDescent="0.25">
      <c r="K3260" s="19" t="str">
        <f t="shared" si="887"/>
        <v/>
      </c>
      <c r="L3260" s="19">
        <f t="shared" si="897"/>
        <v>10000</v>
      </c>
      <c r="M3260" s="22" t="str">
        <f>TRIM(Data!$N3257)</f>
        <v>The Czar</v>
      </c>
      <c r="N3260" s="22" t="str">
        <f>TRIM(Data!$A3257)</f>
        <v>The Czar</v>
      </c>
      <c r="O3260" s="23">
        <f>IF(Data!$B3257=0,"",Data!$B3257)</f>
        <v>1913</v>
      </c>
      <c r="P3260" s="19" t="str">
        <f>IF(Data!$C3257=0,"",Data!$C3257)</f>
        <v>1</v>
      </c>
      <c r="Q3260" s="23" t="str">
        <f>IF($M3260="","",Data!$E3257)</f>
        <v>L</v>
      </c>
      <c r="R3260" s="23" t="str">
        <f t="shared" si="888"/>
        <v>L</v>
      </c>
      <c r="S3260" s="23" t="str">
        <f t="shared" si="889"/>
        <v>L</v>
      </c>
      <c r="T3260" s="19" t="str">
        <f>IF(Data!$F3257=0,"",Data!$F3257)</f>
        <v/>
      </c>
      <c r="U3260" s="19" t="str">
        <f>IF(Data!$G3257=0,"",Data!$G3257)</f>
        <v/>
      </c>
      <c r="V3260" s="19" t="str">
        <f>IF(Data!$D3257=0,"",Data!$D3257)</f>
        <v/>
      </c>
      <c r="W3260" s="19" t="str">
        <f>Data!$H3257</f>
        <v>Japonica</v>
      </c>
      <c r="Y3260" s="41" t="e">
        <f t="shared" si="884"/>
        <v>#REF!</v>
      </c>
      <c r="Z3260" s="8">
        <f t="shared" si="890"/>
        <v>10000</v>
      </c>
      <c r="AA3260" s="8" t="str">
        <f t="shared" si="891"/>
        <v>The Czar</v>
      </c>
      <c r="AB3260" s="8" t="str">
        <f t="shared" si="892"/>
        <v>L</v>
      </c>
      <c r="AC3260" s="8" t="str">
        <f t="shared" si="893"/>
        <v/>
      </c>
      <c r="AD3260" s="8" t="str">
        <f t="shared" si="898"/>
        <v/>
      </c>
      <c r="AE3260" s="8" t="str">
        <f t="shared" si="894"/>
        <v/>
      </c>
      <c r="AF3260" s="5">
        <f t="shared" si="895"/>
        <v>1913</v>
      </c>
      <c r="AG3260" s="46">
        <v>3257</v>
      </c>
      <c r="AH3260" s="47" t="str">
        <f t="shared" si="885"/>
        <v/>
      </c>
      <c r="AI3260" s="48" t="str">
        <f t="shared" si="886"/>
        <v/>
      </c>
      <c r="AK3260" s="22" t="e">
        <f>TRIM(#REF!)</f>
        <v>#REF!</v>
      </c>
      <c r="AL3260" s="23" t="e">
        <f>IF(#REF!=0,"",#REF!)</f>
        <v>#REF!</v>
      </c>
      <c r="AM3260" s="19" t="e">
        <f>IF(#REF!=0,"",#REF!)</f>
        <v>#REF!</v>
      </c>
      <c r="AN3260" s="23" t="e">
        <f>IF($AK3260="","",#REF!)</f>
        <v>#REF!</v>
      </c>
      <c r="AO3260" s="23" t="e">
        <f t="shared" si="896"/>
        <v>#REF!</v>
      </c>
      <c r="AP3260" s="19" t="e">
        <f>IF(#REF!=0,"",#REF!)</f>
        <v>#REF!</v>
      </c>
      <c r="AQ3260" s="19" t="e">
        <f>IF(#REF!=0,"",#REF!)</f>
        <v>#REF!</v>
      </c>
      <c r="AR3260" s="19" t="e">
        <f>IF(#REF!=0,"",#REF!)</f>
        <v>#REF!</v>
      </c>
      <c r="AS3260" s="19" t="e">
        <f>#REF!</f>
        <v>#REF!</v>
      </c>
    </row>
    <row r="3261" spans="11:45" ht="19.5" thickTop="1" thickBot="1" x14ac:dyDescent="0.25">
      <c r="K3261" s="19" t="str">
        <f t="shared" si="887"/>
        <v/>
      </c>
      <c r="L3261" s="19">
        <f t="shared" si="897"/>
        <v>10000</v>
      </c>
      <c r="M3261" s="22" t="str">
        <f>TRIM(Data!$N3258)</f>
        <v>The Surrealist</v>
      </c>
      <c r="N3261" s="22" t="str">
        <f>TRIM(Data!$A3258)</f>
        <v>The Surrealist (Sasanqua)</v>
      </c>
      <c r="O3261" s="23">
        <f>IF(Data!$B3258=0,"",Data!$B3258)</f>
        <v>2015</v>
      </c>
      <c r="P3261" s="19" t="str">
        <f>IF(Data!$C3258=0,"",Data!$C3258)</f>
        <v/>
      </c>
      <c r="Q3261" s="23" t="str">
        <f>IF($M3261="","",Data!$E3258)</f>
        <v>L</v>
      </c>
      <c r="R3261" s="23" t="str">
        <f t="shared" si="888"/>
        <v>L</v>
      </c>
      <c r="S3261" s="23" t="str">
        <f t="shared" si="889"/>
        <v>L</v>
      </c>
      <c r="T3261" s="19" t="str">
        <f>IF(Data!$F3258=0,"",Data!$F3258)</f>
        <v/>
      </c>
      <c r="U3261" s="19" t="str">
        <f>IF(Data!$G3258=0,"",Data!$G3258)</f>
        <v/>
      </c>
      <c r="V3261" s="19" t="str">
        <f>IF(Data!$D3258=0,"",Data!$D3258)</f>
        <v/>
      </c>
      <c r="W3261" s="19" t="str">
        <f>Data!$H3258</f>
        <v>Sasanqua</v>
      </c>
      <c r="Y3261" s="41" t="e">
        <f t="shared" si="884"/>
        <v>#REF!</v>
      </c>
      <c r="Z3261" s="8">
        <f t="shared" si="890"/>
        <v>10000</v>
      </c>
      <c r="AA3261" s="8" t="str">
        <f t="shared" si="891"/>
        <v>The Surrealist</v>
      </c>
      <c r="AB3261" s="8" t="str">
        <f t="shared" si="892"/>
        <v>L</v>
      </c>
      <c r="AC3261" s="8" t="str">
        <f t="shared" si="893"/>
        <v/>
      </c>
      <c r="AD3261" s="8" t="str">
        <f t="shared" si="898"/>
        <v/>
      </c>
      <c r="AE3261" s="8" t="str">
        <f t="shared" si="894"/>
        <v/>
      </c>
      <c r="AF3261" s="5">
        <f t="shared" si="895"/>
        <v>2015</v>
      </c>
      <c r="AG3261" s="46">
        <v>3258</v>
      </c>
      <c r="AH3261" s="47" t="str">
        <f t="shared" si="885"/>
        <v/>
      </c>
      <c r="AI3261" s="48" t="str">
        <f t="shared" si="886"/>
        <v/>
      </c>
      <c r="AK3261" s="22" t="e">
        <f>TRIM(#REF!)</f>
        <v>#REF!</v>
      </c>
      <c r="AL3261" s="23" t="e">
        <f>IF(#REF!=0,"",#REF!)</f>
        <v>#REF!</v>
      </c>
      <c r="AM3261" s="19" t="e">
        <f>IF(#REF!=0,"",#REF!)</f>
        <v>#REF!</v>
      </c>
      <c r="AN3261" s="23" t="e">
        <f>IF($AK3261="","",#REF!)</f>
        <v>#REF!</v>
      </c>
      <c r="AO3261" s="23" t="e">
        <f t="shared" si="896"/>
        <v>#REF!</v>
      </c>
      <c r="AP3261" s="19" t="e">
        <f>IF(#REF!=0,"",#REF!)</f>
        <v>#REF!</v>
      </c>
      <c r="AQ3261" s="19" t="e">
        <f>IF(#REF!=0,"",#REF!)</f>
        <v>#REF!</v>
      </c>
      <c r="AR3261" s="19" t="e">
        <f>IF(#REF!=0,"",#REF!)</f>
        <v>#REF!</v>
      </c>
      <c r="AS3261" s="19" t="e">
        <f>#REF!</f>
        <v>#REF!</v>
      </c>
    </row>
    <row r="3262" spans="11:45" ht="19.5" thickTop="1" thickBot="1" x14ac:dyDescent="0.25">
      <c r="K3262" s="19" t="str">
        <f t="shared" si="887"/>
        <v/>
      </c>
      <c r="L3262" s="19">
        <f t="shared" si="897"/>
        <v>10000</v>
      </c>
      <c r="M3262" s="22" t="str">
        <f>TRIM(Data!$N3259)</f>
        <v>Thelma Dale</v>
      </c>
      <c r="N3262" s="22" t="str">
        <f>TRIM(Data!$A3259)</f>
        <v>Thelma Dale</v>
      </c>
      <c r="O3262" s="23">
        <f>IF(Data!$B3259=0,"",Data!$B3259)</f>
        <v>1948</v>
      </c>
      <c r="P3262" s="19" t="str">
        <f>IF(Data!$C3259=0,"",Data!$C3259)</f>
        <v>1</v>
      </c>
      <c r="Q3262" s="23" t="str">
        <f>IF($M3262="","",Data!$E3259)</f>
        <v>M</v>
      </c>
      <c r="R3262" s="23" t="str">
        <f t="shared" si="888"/>
        <v>M</v>
      </c>
      <c r="S3262" s="23" t="str">
        <f t="shared" si="889"/>
        <v>M</v>
      </c>
      <c r="T3262" s="19" t="str">
        <f>IF(Data!$F3259=0,"",Data!$F3259)</f>
        <v/>
      </c>
      <c r="U3262" s="19" t="str">
        <f>IF(Data!$G3259=0,"",Data!$G3259)</f>
        <v/>
      </c>
      <c r="V3262" s="19" t="str">
        <f>IF(Data!$D3259=0,"",Data!$D3259)</f>
        <v/>
      </c>
      <c r="W3262" s="19" t="str">
        <f>Data!$H3259</f>
        <v>Japonica</v>
      </c>
      <c r="Y3262" s="41" t="e">
        <f t="shared" si="884"/>
        <v>#REF!</v>
      </c>
      <c r="Z3262" s="8">
        <f t="shared" si="890"/>
        <v>10000</v>
      </c>
      <c r="AA3262" s="8" t="str">
        <f t="shared" si="891"/>
        <v>Thelma Dale</v>
      </c>
      <c r="AB3262" s="8" t="str">
        <f t="shared" si="892"/>
        <v>M</v>
      </c>
      <c r="AC3262" s="8" t="str">
        <f t="shared" si="893"/>
        <v/>
      </c>
      <c r="AD3262" s="8" t="str">
        <f t="shared" si="898"/>
        <v/>
      </c>
      <c r="AE3262" s="8" t="str">
        <f t="shared" si="894"/>
        <v/>
      </c>
      <c r="AF3262" s="5">
        <f t="shared" si="895"/>
        <v>1948</v>
      </c>
      <c r="AG3262" s="46">
        <v>3259</v>
      </c>
      <c r="AH3262" s="47" t="str">
        <f t="shared" si="885"/>
        <v/>
      </c>
      <c r="AI3262" s="48" t="str">
        <f t="shared" si="886"/>
        <v/>
      </c>
      <c r="AK3262" s="22" t="e">
        <f>TRIM(#REF!)</f>
        <v>#REF!</v>
      </c>
      <c r="AL3262" s="23" t="e">
        <f>IF(#REF!=0,"",#REF!)</f>
        <v>#REF!</v>
      </c>
      <c r="AM3262" s="19" t="e">
        <f>IF(#REF!=0,"",#REF!)</f>
        <v>#REF!</v>
      </c>
      <c r="AN3262" s="23" t="e">
        <f>IF($AK3262="","",#REF!)</f>
        <v>#REF!</v>
      </c>
      <c r="AO3262" s="23" t="e">
        <f t="shared" si="896"/>
        <v>#REF!</v>
      </c>
      <c r="AP3262" s="19" t="e">
        <f>IF(#REF!=0,"",#REF!)</f>
        <v>#REF!</v>
      </c>
      <c r="AQ3262" s="19" t="e">
        <f>IF(#REF!=0,"",#REF!)</f>
        <v>#REF!</v>
      </c>
      <c r="AR3262" s="19" t="e">
        <f>IF(#REF!=0,"",#REF!)</f>
        <v>#REF!</v>
      </c>
      <c r="AS3262" s="19" t="e">
        <f>#REF!</f>
        <v>#REF!</v>
      </c>
    </row>
    <row r="3263" spans="11:45" ht="19.5" thickTop="1" thickBot="1" x14ac:dyDescent="0.25">
      <c r="K3263" s="19" t="str">
        <f t="shared" si="887"/>
        <v/>
      </c>
      <c r="L3263" s="19">
        <f t="shared" si="897"/>
        <v>10000</v>
      </c>
      <c r="M3263" s="22" t="str">
        <f>TRIM(Data!$N3260)</f>
        <v>Theresa Burnham</v>
      </c>
      <c r="N3263" s="22" t="str">
        <f>TRIM(Data!$A3260)</f>
        <v>Theresa Burnham</v>
      </c>
      <c r="O3263" s="23">
        <f>IF(Data!$B3260=0,"",Data!$B3260)</f>
        <v>2013</v>
      </c>
      <c r="P3263" s="19" t="str">
        <f>IF(Data!$C3260=0,"",Data!$C3260)</f>
        <v>1</v>
      </c>
      <c r="Q3263" s="23" t="str">
        <f>IF($M3263="","",Data!$E3260)</f>
        <v>M</v>
      </c>
      <c r="R3263" s="23" t="str">
        <f t="shared" si="888"/>
        <v>M</v>
      </c>
      <c r="S3263" s="23" t="str">
        <f t="shared" si="889"/>
        <v>M</v>
      </c>
      <c r="T3263" s="19" t="str">
        <f>IF(Data!$F3260=0,"",Data!$F3260)</f>
        <v/>
      </c>
      <c r="U3263" s="19" t="str">
        <f>IF(Data!$G3260=0,"",Data!$G3260)</f>
        <v>FD</v>
      </c>
      <c r="V3263" s="19" t="str">
        <f>IF(Data!$D3260=0,"",Data!$D3260)</f>
        <v/>
      </c>
      <c r="W3263" s="19" t="str">
        <f>Data!$H3260</f>
        <v>Japonica</v>
      </c>
      <c r="Y3263" s="41" t="e">
        <f t="shared" si="884"/>
        <v>#REF!</v>
      </c>
      <c r="Z3263" s="8">
        <f t="shared" si="890"/>
        <v>10000</v>
      </c>
      <c r="AA3263" s="8" t="str">
        <f t="shared" si="891"/>
        <v>Theresa Burnham</v>
      </c>
      <c r="AB3263" s="8" t="str">
        <f t="shared" si="892"/>
        <v>M</v>
      </c>
      <c r="AC3263" s="8" t="str">
        <f t="shared" si="893"/>
        <v/>
      </c>
      <c r="AD3263" s="8" t="str">
        <f t="shared" si="898"/>
        <v>FD</v>
      </c>
      <c r="AE3263" s="8" t="str">
        <f t="shared" si="894"/>
        <v/>
      </c>
      <c r="AF3263" s="5">
        <f t="shared" si="895"/>
        <v>2013</v>
      </c>
      <c r="AG3263" s="46">
        <v>3260</v>
      </c>
      <c r="AH3263" s="47" t="str">
        <f t="shared" si="885"/>
        <v/>
      </c>
      <c r="AI3263" s="48" t="str">
        <f t="shared" si="886"/>
        <v/>
      </c>
      <c r="AK3263" s="22" t="e">
        <f>TRIM(#REF!)</f>
        <v>#REF!</v>
      </c>
      <c r="AL3263" s="23" t="e">
        <f>IF(#REF!=0,"",#REF!)</f>
        <v>#REF!</v>
      </c>
      <c r="AM3263" s="19" t="e">
        <f>IF(#REF!=0,"",#REF!)</f>
        <v>#REF!</v>
      </c>
      <c r="AN3263" s="23" t="e">
        <f>IF($AK3263="","",#REF!)</f>
        <v>#REF!</v>
      </c>
      <c r="AO3263" s="23" t="e">
        <f t="shared" si="896"/>
        <v>#REF!</v>
      </c>
      <c r="AP3263" s="19" t="e">
        <f>IF(#REF!=0,"",#REF!)</f>
        <v>#REF!</v>
      </c>
      <c r="AQ3263" s="19" t="e">
        <f>IF(#REF!=0,"",#REF!)</f>
        <v>#REF!</v>
      </c>
      <c r="AR3263" s="19" t="e">
        <f>IF(#REF!=0,"",#REF!)</f>
        <v>#REF!</v>
      </c>
      <c r="AS3263" s="19" t="e">
        <f>#REF!</f>
        <v>#REF!</v>
      </c>
    </row>
    <row r="3264" spans="11:45" ht="19.5" thickTop="1" thickBot="1" x14ac:dyDescent="0.25">
      <c r="K3264" s="19" t="str">
        <f t="shared" si="887"/>
        <v/>
      </c>
      <c r="L3264" s="19">
        <f t="shared" si="897"/>
        <v>10000</v>
      </c>
      <c r="M3264" s="22" t="str">
        <f>TRIM(Data!$N3261)</f>
        <v>Theresa Marie</v>
      </c>
      <c r="N3264" s="22" t="str">
        <f>TRIM(Data!$A3261)</f>
        <v>Theresa Marie</v>
      </c>
      <c r="O3264" s="23">
        <f>IF(Data!$B3261=0,"",Data!$B3261)</f>
        <v>1951</v>
      </c>
      <c r="P3264" s="19" t="str">
        <f>IF(Data!$C3261=0,"",Data!$C3261)</f>
        <v>1</v>
      </c>
      <c r="Q3264" s="23" t="str">
        <f>IF($M3264="","",Data!$E3261)</f>
        <v>M</v>
      </c>
      <c r="R3264" s="23" t="str">
        <f t="shared" si="888"/>
        <v>M</v>
      </c>
      <c r="S3264" s="23" t="str">
        <f t="shared" si="889"/>
        <v>M</v>
      </c>
      <c r="T3264" s="19" t="str">
        <f>IF(Data!$F3261=0,"",Data!$F3261)</f>
        <v/>
      </c>
      <c r="U3264" s="19" t="str">
        <f>IF(Data!$G3261=0,"",Data!$G3261)</f>
        <v/>
      </c>
      <c r="V3264" s="19" t="str">
        <f>IF(Data!$D3261=0,"",Data!$D3261)</f>
        <v/>
      </c>
      <c r="W3264" s="19" t="str">
        <f>Data!$H3261</f>
        <v>Japonica</v>
      </c>
      <c r="Y3264" s="41" t="e">
        <f t="shared" si="884"/>
        <v>#REF!</v>
      </c>
      <c r="Z3264" s="8">
        <f t="shared" si="890"/>
        <v>10000</v>
      </c>
      <c r="AA3264" s="8" t="str">
        <f t="shared" si="891"/>
        <v>Theresa Marie</v>
      </c>
      <c r="AB3264" s="8" t="str">
        <f t="shared" si="892"/>
        <v>M</v>
      </c>
      <c r="AC3264" s="8" t="str">
        <f t="shared" si="893"/>
        <v/>
      </c>
      <c r="AD3264" s="8" t="str">
        <f t="shared" si="898"/>
        <v/>
      </c>
      <c r="AE3264" s="8" t="str">
        <f t="shared" si="894"/>
        <v/>
      </c>
      <c r="AF3264" s="5">
        <f t="shared" si="895"/>
        <v>1951</v>
      </c>
      <c r="AG3264" s="46">
        <v>3261</v>
      </c>
      <c r="AH3264" s="47" t="str">
        <f t="shared" si="885"/>
        <v/>
      </c>
      <c r="AI3264" s="48" t="str">
        <f t="shared" si="886"/>
        <v/>
      </c>
      <c r="AK3264" s="22" t="e">
        <f>TRIM(#REF!)</f>
        <v>#REF!</v>
      </c>
      <c r="AL3264" s="23" t="e">
        <f>IF(#REF!=0,"",#REF!)</f>
        <v>#REF!</v>
      </c>
      <c r="AM3264" s="19" t="e">
        <f>IF(#REF!=0,"",#REF!)</f>
        <v>#REF!</v>
      </c>
      <c r="AN3264" s="23" t="e">
        <f>IF($AK3264="","",#REF!)</f>
        <v>#REF!</v>
      </c>
      <c r="AO3264" s="23" t="e">
        <f t="shared" si="896"/>
        <v>#REF!</v>
      </c>
      <c r="AP3264" s="19" t="e">
        <f>IF(#REF!=0,"",#REF!)</f>
        <v>#REF!</v>
      </c>
      <c r="AQ3264" s="19" t="e">
        <f>IF(#REF!=0,"",#REF!)</f>
        <v>#REF!</v>
      </c>
      <c r="AR3264" s="19" t="e">
        <f>IF(#REF!=0,"",#REF!)</f>
        <v>#REF!</v>
      </c>
      <c r="AS3264" s="19" t="e">
        <f>#REF!</f>
        <v>#REF!</v>
      </c>
    </row>
    <row r="3265" spans="11:45" ht="19.5" thickTop="1" thickBot="1" x14ac:dyDescent="0.25">
      <c r="K3265" s="19" t="str">
        <f t="shared" si="887"/>
        <v/>
      </c>
      <c r="L3265" s="19">
        <f t="shared" si="897"/>
        <v>10000</v>
      </c>
      <c r="M3265" s="22" t="str">
        <f>TRIM(Data!$N3262)</f>
        <v>Thirty Drops</v>
      </c>
      <c r="N3265" s="22" t="str">
        <f>TRIM(Data!$A3262)</f>
        <v>Thirty Drops</v>
      </c>
      <c r="O3265" s="23">
        <f>IF(Data!$B3262=0,"",Data!$B3262)</f>
        <v>1971</v>
      </c>
      <c r="P3265" s="19" t="str">
        <f>IF(Data!$C3262=0,"",Data!$C3262)</f>
        <v>1</v>
      </c>
      <c r="Q3265" s="23" t="str">
        <f>IF($M3265="","",Data!$E3262)</f>
        <v>Min</v>
      </c>
      <c r="R3265" s="23" t="str">
        <f t="shared" si="888"/>
        <v>Min</v>
      </c>
      <c r="S3265" s="23" t="str">
        <f t="shared" si="889"/>
        <v>Min</v>
      </c>
      <c r="T3265" s="19" t="str">
        <f>IF(Data!$F3262=0,"",Data!$F3262)</f>
        <v/>
      </c>
      <c r="U3265" s="19" t="str">
        <f>IF(Data!$G3262=0,"",Data!$G3262)</f>
        <v/>
      </c>
      <c r="V3265" s="19" t="str">
        <f>IF(Data!$D3262=0,"",Data!$D3262)</f>
        <v/>
      </c>
      <c r="W3265" s="19" t="str">
        <f>Data!$H3262</f>
        <v>Japonica</v>
      </c>
      <c r="Y3265" s="41" t="e">
        <f t="shared" si="884"/>
        <v>#REF!</v>
      </c>
      <c r="Z3265" s="8">
        <f t="shared" si="890"/>
        <v>10000</v>
      </c>
      <c r="AA3265" s="8" t="str">
        <f t="shared" si="891"/>
        <v>Thirty Drops</v>
      </c>
      <c r="AB3265" s="8" t="str">
        <f t="shared" si="892"/>
        <v>Min</v>
      </c>
      <c r="AC3265" s="8" t="str">
        <f t="shared" si="893"/>
        <v/>
      </c>
      <c r="AD3265" s="8" t="str">
        <f t="shared" si="898"/>
        <v/>
      </c>
      <c r="AE3265" s="8" t="str">
        <f t="shared" si="894"/>
        <v/>
      </c>
      <c r="AF3265" s="5">
        <f t="shared" si="895"/>
        <v>1971</v>
      </c>
      <c r="AG3265" s="46">
        <v>3262</v>
      </c>
      <c r="AH3265" s="47" t="str">
        <f t="shared" si="885"/>
        <v/>
      </c>
      <c r="AI3265" s="48" t="str">
        <f t="shared" si="886"/>
        <v/>
      </c>
      <c r="AK3265" s="22" t="e">
        <f>TRIM(#REF!)</f>
        <v>#REF!</v>
      </c>
      <c r="AL3265" s="23" t="e">
        <f>IF(#REF!=0,"",#REF!)</f>
        <v>#REF!</v>
      </c>
      <c r="AM3265" s="19" t="e">
        <f>IF(#REF!=0,"",#REF!)</f>
        <v>#REF!</v>
      </c>
      <c r="AN3265" s="23" t="e">
        <f>IF($AK3265="","",#REF!)</f>
        <v>#REF!</v>
      </c>
      <c r="AO3265" s="23" t="e">
        <f t="shared" si="896"/>
        <v>#REF!</v>
      </c>
      <c r="AP3265" s="19" t="e">
        <f>IF(#REF!=0,"",#REF!)</f>
        <v>#REF!</v>
      </c>
      <c r="AQ3265" s="19" t="e">
        <f>IF(#REF!=0,"",#REF!)</f>
        <v>#REF!</v>
      </c>
      <c r="AR3265" s="19" t="e">
        <f>IF(#REF!=0,"",#REF!)</f>
        <v>#REF!</v>
      </c>
      <c r="AS3265" s="19" t="e">
        <f>#REF!</f>
        <v>#REF!</v>
      </c>
    </row>
    <row r="3266" spans="11:45" ht="19.5" thickTop="1" thickBot="1" x14ac:dyDescent="0.25">
      <c r="K3266" s="19" t="str">
        <f t="shared" si="887"/>
        <v/>
      </c>
      <c r="L3266" s="19">
        <f t="shared" si="897"/>
        <v>10000</v>
      </c>
      <c r="M3266" s="22" t="str">
        <f>TRIM(Data!$N3263)</f>
        <v>Thomas Walter Savige</v>
      </c>
      <c r="N3266" s="22" t="str">
        <f>TRIM(Data!$A3263)</f>
        <v>Thomas Walter Savige</v>
      </c>
      <c r="O3266" s="23">
        <f>IF(Data!$B3263=0,"",Data!$B3263)</f>
        <v>1995</v>
      </c>
      <c r="P3266" s="19" t="str">
        <f>IF(Data!$C3263=0,"",Data!$C3263)</f>
        <v>1</v>
      </c>
      <c r="Q3266" s="23" t="str">
        <f>IF($M3266="","",Data!$E3263)</f>
        <v>L</v>
      </c>
      <c r="R3266" s="23" t="str">
        <f t="shared" si="888"/>
        <v>L</v>
      </c>
      <c r="S3266" s="23" t="str">
        <f t="shared" si="889"/>
        <v>L</v>
      </c>
      <c r="T3266" s="19" t="str">
        <f>IF(Data!$F3263=0,"",Data!$F3263)</f>
        <v/>
      </c>
      <c r="U3266" s="19" t="str">
        <f>IF(Data!$G3263=0,"",Data!$G3263)</f>
        <v/>
      </c>
      <c r="V3266" s="19" t="str">
        <f>IF(Data!$D3263=0,"",Data!$D3263)</f>
        <v/>
      </c>
      <c r="W3266" s="19" t="str">
        <f>Data!$H3263</f>
        <v>Japonica</v>
      </c>
      <c r="Y3266" s="41" t="e">
        <f t="shared" si="884"/>
        <v>#REF!</v>
      </c>
      <c r="Z3266" s="8">
        <f t="shared" si="890"/>
        <v>10000</v>
      </c>
      <c r="AA3266" s="8" t="str">
        <f t="shared" si="891"/>
        <v>Thomas Walter Savige</v>
      </c>
      <c r="AB3266" s="8" t="str">
        <f t="shared" si="892"/>
        <v>L</v>
      </c>
      <c r="AC3266" s="8" t="str">
        <f t="shared" si="893"/>
        <v/>
      </c>
      <c r="AD3266" s="8" t="str">
        <f t="shared" si="898"/>
        <v/>
      </c>
      <c r="AE3266" s="8" t="str">
        <f t="shared" si="894"/>
        <v/>
      </c>
      <c r="AF3266" s="5">
        <f t="shared" si="895"/>
        <v>1995</v>
      </c>
      <c r="AG3266" s="46">
        <v>3263</v>
      </c>
      <c r="AH3266" s="47" t="str">
        <f t="shared" si="885"/>
        <v/>
      </c>
      <c r="AI3266" s="48" t="str">
        <f t="shared" si="886"/>
        <v/>
      </c>
      <c r="AK3266" s="22" t="e">
        <f>TRIM(#REF!)</f>
        <v>#REF!</v>
      </c>
      <c r="AL3266" s="23" t="e">
        <f>IF(#REF!=0,"",#REF!)</f>
        <v>#REF!</v>
      </c>
      <c r="AM3266" s="19" t="e">
        <f>IF(#REF!=0,"",#REF!)</f>
        <v>#REF!</v>
      </c>
      <c r="AN3266" s="23" t="e">
        <f>IF($AK3266="","",#REF!)</f>
        <v>#REF!</v>
      </c>
      <c r="AO3266" s="23" t="e">
        <f t="shared" si="896"/>
        <v>#REF!</v>
      </c>
      <c r="AP3266" s="19" t="e">
        <f>IF(#REF!=0,"",#REF!)</f>
        <v>#REF!</v>
      </c>
      <c r="AQ3266" s="19" t="e">
        <f>IF(#REF!=0,"",#REF!)</f>
        <v>#REF!</v>
      </c>
      <c r="AR3266" s="19" t="e">
        <f>IF(#REF!=0,"",#REF!)</f>
        <v>#REF!</v>
      </c>
      <c r="AS3266" s="19" t="e">
        <f>#REF!</f>
        <v>#REF!</v>
      </c>
    </row>
    <row r="3267" spans="11:45" ht="19.5" thickTop="1" thickBot="1" x14ac:dyDescent="0.25">
      <c r="K3267" s="19" t="str">
        <f t="shared" si="887"/>
        <v/>
      </c>
      <c r="L3267" s="19">
        <f t="shared" si="897"/>
        <v>10000</v>
      </c>
      <c r="M3267" s="22" t="str">
        <f>TRIM(Data!$N3264)</f>
        <v>Thompsonii</v>
      </c>
      <c r="N3267" s="22" t="str">
        <f>TRIM(Data!$A3264)</f>
        <v>Thompsonii</v>
      </c>
      <c r="O3267" s="23">
        <f>IF(Data!$B3264=0,"",Data!$B3264)</f>
        <v>1890</v>
      </c>
      <c r="P3267" s="19" t="str">
        <f>IF(Data!$C3264=0,"",Data!$C3264)</f>
        <v>1</v>
      </c>
      <c r="Q3267" s="23" t="str">
        <f>IF($M3267="","",Data!$E3264)</f>
        <v>M</v>
      </c>
      <c r="R3267" s="23" t="str">
        <f t="shared" si="888"/>
        <v>M</v>
      </c>
      <c r="S3267" s="23" t="str">
        <f t="shared" si="889"/>
        <v>M</v>
      </c>
      <c r="T3267" s="19" t="str">
        <f>IF(Data!$F3264=0,"",Data!$F3264)</f>
        <v/>
      </c>
      <c r="U3267" s="19" t="str">
        <f>IF(Data!$G3264=0,"",Data!$G3264)</f>
        <v/>
      </c>
      <c r="V3267" s="19" t="str">
        <f>IF(Data!$D3264=0,"",Data!$D3264)</f>
        <v>ANTIQUE</v>
      </c>
      <c r="W3267" s="19" t="str">
        <f>Data!$H3264</f>
        <v>Japonica</v>
      </c>
      <c r="Y3267" s="41" t="e">
        <f t="shared" si="884"/>
        <v>#REF!</v>
      </c>
      <c r="Z3267" s="8">
        <f t="shared" si="890"/>
        <v>3267</v>
      </c>
      <c r="AA3267" s="8" t="str">
        <f t="shared" si="891"/>
        <v>Thompsonii</v>
      </c>
      <c r="AB3267" s="8" t="str">
        <f t="shared" si="892"/>
        <v>M</v>
      </c>
      <c r="AC3267" s="8" t="str">
        <f t="shared" si="893"/>
        <v/>
      </c>
      <c r="AD3267" s="8" t="str">
        <f t="shared" si="898"/>
        <v/>
      </c>
      <c r="AE3267" s="8" t="str">
        <f t="shared" si="894"/>
        <v>ANTIQUE</v>
      </c>
      <c r="AF3267" s="5">
        <f t="shared" si="895"/>
        <v>1890</v>
      </c>
      <c r="AG3267" s="46">
        <v>3264</v>
      </c>
      <c r="AH3267" s="47" t="str">
        <f t="shared" si="885"/>
        <v/>
      </c>
      <c r="AI3267" s="48" t="str">
        <f t="shared" si="886"/>
        <v/>
      </c>
      <c r="AK3267" s="22" t="e">
        <f>TRIM(#REF!)</f>
        <v>#REF!</v>
      </c>
      <c r="AL3267" s="23" t="e">
        <f>IF(#REF!=0,"",#REF!)</f>
        <v>#REF!</v>
      </c>
      <c r="AM3267" s="19" t="e">
        <f>IF(#REF!=0,"",#REF!)</f>
        <v>#REF!</v>
      </c>
      <c r="AN3267" s="23" t="e">
        <f>IF($AK3267="","",#REF!)</f>
        <v>#REF!</v>
      </c>
      <c r="AO3267" s="23" t="e">
        <f t="shared" si="896"/>
        <v>#REF!</v>
      </c>
      <c r="AP3267" s="19" t="e">
        <f>IF(#REF!=0,"",#REF!)</f>
        <v>#REF!</v>
      </c>
      <c r="AQ3267" s="19" t="e">
        <f>IF(#REF!=0,"",#REF!)</f>
        <v>#REF!</v>
      </c>
      <c r="AR3267" s="19" t="e">
        <f>IF(#REF!=0,"",#REF!)</f>
        <v>#REF!</v>
      </c>
      <c r="AS3267" s="19" t="e">
        <f>#REF!</f>
        <v>#REF!</v>
      </c>
    </row>
    <row r="3268" spans="11:45" ht="19.5" thickTop="1" thickBot="1" x14ac:dyDescent="0.25">
      <c r="K3268" s="19" t="str">
        <f t="shared" si="887"/>
        <v/>
      </c>
      <c r="L3268" s="19">
        <f t="shared" si="897"/>
        <v>10000</v>
      </c>
      <c r="M3268" s="22" t="str">
        <f>TRIM(Data!$N3265)</f>
        <v>Thread of Diamonds (See Hishi-karaito)</v>
      </c>
      <c r="N3268" s="22" t="str">
        <f>TRIM(Data!$A3265)</f>
        <v>Thread of Diamonds (See Hishi-karaito)</v>
      </c>
      <c r="O3268" s="23">
        <f>IF(Data!$B3265=0,"",Data!$B3265)</f>
        <v>1934</v>
      </c>
      <c r="P3268" s="19" t="str">
        <f>IF(Data!$C3265=0,"",Data!$C3265)</f>
        <v/>
      </c>
      <c r="Q3268" s="23" t="str">
        <f>IF($M3268="","",Data!$E3265)</f>
        <v>S-M</v>
      </c>
      <c r="R3268" s="23" t="str">
        <f t="shared" si="888"/>
        <v>S</v>
      </c>
      <c r="S3268" s="23" t="str">
        <f t="shared" si="889"/>
        <v>S</v>
      </c>
      <c r="T3268" s="19" t="str">
        <f>IF(Data!$F3265=0,"",Data!$F3265)</f>
        <v/>
      </c>
      <c r="U3268" s="19" t="str">
        <f>IF(Data!$G3265=0,"",Data!$G3265)</f>
        <v/>
      </c>
      <c r="V3268" s="19" t="str">
        <f>IF(Data!$D3265=0,"",Data!$D3265)</f>
        <v/>
      </c>
      <c r="W3268" s="19" t="str">
        <f>Data!$H3265</f>
        <v>Japonica</v>
      </c>
      <c r="Y3268" s="41" t="e">
        <f t="shared" ref="Y3268:Y3331" si="899">RANK(Z3268,Z$4:Z$3653,1)</f>
        <v>#REF!</v>
      </c>
      <c r="Z3268" s="8">
        <f t="shared" si="890"/>
        <v>10000</v>
      </c>
      <c r="AA3268" s="8" t="str">
        <f t="shared" si="891"/>
        <v>Thread of Diamonds (See Hishi-karaito)</v>
      </c>
      <c r="AB3268" s="8" t="str">
        <f t="shared" si="892"/>
        <v>S</v>
      </c>
      <c r="AC3268" s="8" t="str">
        <f t="shared" si="893"/>
        <v/>
      </c>
      <c r="AD3268" s="8" t="str">
        <f t="shared" si="898"/>
        <v/>
      </c>
      <c r="AE3268" s="8" t="str">
        <f t="shared" si="894"/>
        <v/>
      </c>
      <c r="AF3268" s="5">
        <f t="shared" si="895"/>
        <v>1934</v>
      </c>
      <c r="AG3268" s="46">
        <v>3265</v>
      </c>
      <c r="AH3268" s="47" t="str">
        <f t="shared" ref="AH3268:AH3331" si="900">IF(ISERROR(VLOOKUP($AG3268,$Y$4:$AE$3653,2,FALSE)),"",VLOOKUP($AG3268,$Y$4:$AE$3653,3,FALSE))</f>
        <v/>
      </c>
      <c r="AI3268" s="48" t="str">
        <f t="shared" ref="AI3268:AI3331" si="901">IF(ISERROR(VLOOKUP($AG3268,$Y$4:$AE$3653,2,FALSE)),"",VLOOKUP($AG3268,$Y$4:$AF$3653,8,FALSE))</f>
        <v/>
      </c>
      <c r="AK3268" s="22" t="e">
        <f>TRIM(#REF!)</f>
        <v>#REF!</v>
      </c>
      <c r="AL3268" s="23" t="e">
        <f>IF(#REF!=0,"",#REF!)</f>
        <v>#REF!</v>
      </c>
      <c r="AM3268" s="19" t="e">
        <f>IF(#REF!=0,"",#REF!)</f>
        <v>#REF!</v>
      </c>
      <c r="AN3268" s="23" t="e">
        <f>IF($AK3268="","",#REF!)</f>
        <v>#REF!</v>
      </c>
      <c r="AO3268" s="23" t="e">
        <f t="shared" si="896"/>
        <v>#REF!</v>
      </c>
      <c r="AP3268" s="19" t="e">
        <f>IF(#REF!=0,"",#REF!)</f>
        <v>#REF!</v>
      </c>
      <c r="AQ3268" s="19" t="e">
        <f>IF(#REF!=0,"",#REF!)</f>
        <v>#REF!</v>
      </c>
      <c r="AR3268" s="19" t="e">
        <f>IF(#REF!=0,"",#REF!)</f>
        <v>#REF!</v>
      </c>
      <c r="AS3268" s="19" t="e">
        <f>#REF!</f>
        <v>#REF!</v>
      </c>
    </row>
    <row r="3269" spans="11:45" ht="19.5" thickTop="1" thickBot="1" x14ac:dyDescent="0.25">
      <c r="K3269" s="19" t="str">
        <f t="shared" ref="K3269:K3332" si="902">IF(L3269=10000,"",RANK(L3269,$L$4:$L$3653,1))</f>
        <v/>
      </c>
      <c r="L3269" s="19">
        <f t="shared" si="897"/>
        <v>10000</v>
      </c>
      <c r="M3269" s="22" t="str">
        <f>TRIM(Data!$N3266)</f>
        <v>Three Dreams</v>
      </c>
      <c r="N3269" s="22" t="str">
        <f>TRIM(Data!$A3266)</f>
        <v>Three Dreams (R)</v>
      </c>
      <c r="O3269" s="23">
        <f>IF(Data!$B3266=0,"",Data!$B3266)</f>
        <v>1970</v>
      </c>
      <c r="P3269" s="19" t="str">
        <f>IF(Data!$C3266=0,"",Data!$C3266)</f>
        <v>1</v>
      </c>
      <c r="Q3269" s="23" t="str">
        <f>IF($M3269="","",Data!$E3266)</f>
        <v>L-VL</v>
      </c>
      <c r="R3269" s="23" t="str">
        <f t="shared" ref="R3269:R3332" si="903">IF($M3269="","",IF($Q3269="Min","Min",IF($Q3269="Min-S",IF($J$1=1,"S","Min"),IF(OR($Q3269="S",$Q3269="S-M"),"S",IF(OR($Q3269="M",$Q3269="M-L"),"M",IF(OR($Q3269="L",$Q3269="L-VL"),"L",IF($Q3269="VL","VL")))))))</f>
        <v>L</v>
      </c>
      <c r="S3269" s="23" t="str">
        <f t="shared" ref="S3269:S3332" si="904">IF($J$1=1,$R3269,$Q3269)</f>
        <v>L</v>
      </c>
      <c r="T3269" s="19" t="str">
        <f>IF(Data!$F3266=0,"",Data!$F3266)</f>
        <v/>
      </c>
      <c r="U3269" s="19" t="str">
        <f>IF(Data!$G3266=0,"",Data!$G3266)</f>
        <v/>
      </c>
      <c r="V3269" s="19" t="str">
        <f>IF(Data!$D3266=0,"",Data!$D3266)</f>
        <v/>
      </c>
      <c r="W3269" s="19" t="str">
        <f>Data!$H3266</f>
        <v>Reticulata</v>
      </c>
      <c r="Y3269" s="41" t="e">
        <f t="shared" si="899"/>
        <v>#REF!</v>
      </c>
      <c r="Z3269" s="8">
        <f t="shared" ref="Z3269:Z3332" si="905">IF($V3269="ANTIQUE",IF($W3269="Japonica",ROW(),10000),10000)</f>
        <v>10000</v>
      </c>
      <c r="AA3269" s="8" t="str">
        <f t="shared" ref="AA3269:AA3332" si="906">$M3269</f>
        <v>Three Dreams</v>
      </c>
      <c r="AB3269" s="8" t="str">
        <f t="shared" ref="AB3269:AB3332" si="907">$R3269</f>
        <v>L</v>
      </c>
      <c r="AC3269" s="8" t="str">
        <f t="shared" ref="AC3269:AC3332" si="908">$T3269</f>
        <v/>
      </c>
      <c r="AD3269" s="8" t="str">
        <f t="shared" si="898"/>
        <v/>
      </c>
      <c r="AE3269" s="8" t="str">
        <f t="shared" ref="AE3269:AE3332" si="909">$V3269</f>
        <v/>
      </c>
      <c r="AF3269" s="5">
        <f t="shared" ref="AF3269:AF3332" si="910">$O3269</f>
        <v>1970</v>
      </c>
      <c r="AG3269" s="46">
        <v>3266</v>
      </c>
      <c r="AH3269" s="47" t="str">
        <f t="shared" si="900"/>
        <v/>
      </c>
      <c r="AI3269" s="48" t="str">
        <f t="shared" si="901"/>
        <v/>
      </c>
      <c r="AK3269" s="22" t="e">
        <f>TRIM(#REF!)</f>
        <v>#REF!</v>
      </c>
      <c r="AL3269" s="23" t="e">
        <f>IF(#REF!=0,"",#REF!)</f>
        <v>#REF!</v>
      </c>
      <c r="AM3269" s="19" t="e">
        <f>IF(#REF!=0,"",#REF!)</f>
        <v>#REF!</v>
      </c>
      <c r="AN3269" s="23" t="e">
        <f>IF($AK3269="","",#REF!)</f>
        <v>#REF!</v>
      </c>
      <c r="AO3269" s="23" t="e">
        <f t="shared" ref="AO3269:AO3332" si="911">IF($AK3269="","",IF($AN3269="Min","Min",IF($AN3269="Min-S",IF($J$1=1,"S","Min"),IF(OR($AN3269="S",$AN3269="S-M"),"S",IF(OR($AN3269="M",$AN3269="M-L"),"M",IF(OR($AN3269="L",$AN3269="L-VL"),"L",IF($AN3269="VL","VL")))))))</f>
        <v>#REF!</v>
      </c>
      <c r="AP3269" s="19" t="e">
        <f>IF(#REF!=0,"",#REF!)</f>
        <v>#REF!</v>
      </c>
      <c r="AQ3269" s="19" t="e">
        <f>IF(#REF!=0,"",#REF!)</f>
        <v>#REF!</v>
      </c>
      <c r="AR3269" s="19" t="e">
        <f>IF(#REF!=0,"",#REF!)</f>
        <v>#REF!</v>
      </c>
      <c r="AS3269" s="19" t="e">
        <f>#REF!</f>
        <v>#REF!</v>
      </c>
    </row>
    <row r="3270" spans="11:45" ht="19.5" thickTop="1" thickBot="1" x14ac:dyDescent="0.25">
      <c r="K3270" s="19" t="str">
        <f t="shared" si="902"/>
        <v/>
      </c>
      <c r="L3270" s="19">
        <f t="shared" si="897"/>
        <v>10000</v>
      </c>
      <c r="M3270" s="22" t="str">
        <f>TRIM(Data!$N3267)</f>
        <v>Three-in-one (See Fairhope)</v>
      </c>
      <c r="N3270" s="22" t="str">
        <f>TRIM(Data!$A3267)</f>
        <v>Three-in-one (See Fairhope)</v>
      </c>
      <c r="O3270" s="23">
        <f>IF(Data!$B3267=0,"",Data!$B3267)</f>
        <v>1941</v>
      </c>
      <c r="P3270" s="19" t="str">
        <f>IF(Data!$C3267=0,"",Data!$C3267)</f>
        <v/>
      </c>
      <c r="Q3270" s="23" t="str">
        <f>IF($M3270="","",Data!$E3267)</f>
        <v>M</v>
      </c>
      <c r="R3270" s="23" t="str">
        <f t="shared" si="903"/>
        <v>M</v>
      </c>
      <c r="S3270" s="23" t="str">
        <f t="shared" si="904"/>
        <v>M</v>
      </c>
      <c r="T3270" s="19" t="str">
        <f>IF(Data!$F3267=0,"",Data!$F3267)</f>
        <v/>
      </c>
      <c r="U3270" s="19" t="str">
        <f>IF(Data!$G3267=0,"",Data!$G3267)</f>
        <v/>
      </c>
      <c r="V3270" s="19" t="str">
        <f>IF(Data!$D3267=0,"",Data!$D3267)</f>
        <v/>
      </c>
      <c r="W3270" s="19" t="str">
        <f>Data!$H3267</f>
        <v>Japonica</v>
      </c>
      <c r="Y3270" s="41" t="e">
        <f t="shared" si="899"/>
        <v>#REF!</v>
      </c>
      <c r="Z3270" s="8">
        <f t="shared" si="905"/>
        <v>10000</v>
      </c>
      <c r="AA3270" s="8" t="str">
        <f t="shared" si="906"/>
        <v>Three-in-one (See Fairhope)</v>
      </c>
      <c r="AB3270" s="8" t="str">
        <f t="shared" si="907"/>
        <v>M</v>
      </c>
      <c r="AC3270" s="8" t="str">
        <f t="shared" si="908"/>
        <v/>
      </c>
      <c r="AD3270" s="8" t="str">
        <f t="shared" si="898"/>
        <v/>
      </c>
      <c r="AE3270" s="8" t="str">
        <f t="shared" si="909"/>
        <v/>
      </c>
      <c r="AF3270" s="5">
        <f t="shared" si="910"/>
        <v>1941</v>
      </c>
      <c r="AG3270" s="46">
        <v>3267</v>
      </c>
      <c r="AH3270" s="47" t="str">
        <f t="shared" si="900"/>
        <v/>
      </c>
      <c r="AI3270" s="48" t="str">
        <f t="shared" si="901"/>
        <v/>
      </c>
      <c r="AK3270" s="22" t="e">
        <f>TRIM(#REF!)</f>
        <v>#REF!</v>
      </c>
      <c r="AL3270" s="23" t="e">
        <f>IF(#REF!=0,"",#REF!)</f>
        <v>#REF!</v>
      </c>
      <c r="AM3270" s="19" t="e">
        <f>IF(#REF!=0,"",#REF!)</f>
        <v>#REF!</v>
      </c>
      <c r="AN3270" s="23" t="e">
        <f>IF($AK3270="","",#REF!)</f>
        <v>#REF!</v>
      </c>
      <c r="AO3270" s="23" t="e">
        <f t="shared" si="911"/>
        <v>#REF!</v>
      </c>
      <c r="AP3270" s="19" t="e">
        <f>IF(#REF!=0,"",#REF!)</f>
        <v>#REF!</v>
      </c>
      <c r="AQ3270" s="19" t="e">
        <f>IF(#REF!=0,"",#REF!)</f>
        <v>#REF!</v>
      </c>
      <c r="AR3270" s="19" t="e">
        <f>IF(#REF!=0,"",#REF!)</f>
        <v>#REF!</v>
      </c>
      <c r="AS3270" s="19" t="e">
        <f>#REF!</f>
        <v>#REF!</v>
      </c>
    </row>
    <row r="3271" spans="11:45" ht="19.5" thickTop="1" thickBot="1" x14ac:dyDescent="0.25">
      <c r="K3271" s="19" t="str">
        <f t="shared" si="902"/>
        <v/>
      </c>
      <c r="L3271" s="19">
        <f t="shared" si="897"/>
        <v>10000</v>
      </c>
      <c r="M3271" s="22" t="str">
        <f>TRIM(Data!$N3268)</f>
        <v>Thumbellina</v>
      </c>
      <c r="N3271" s="22" t="str">
        <f>TRIM(Data!$A3268)</f>
        <v>Thumbellina</v>
      </c>
      <c r="O3271" s="23">
        <f>IF(Data!$B3268=0,"",Data!$B3268)</f>
        <v>1977</v>
      </c>
      <c r="P3271" s="19" t="str">
        <f>IF(Data!$C3268=0,"",Data!$C3268)</f>
        <v>1</v>
      </c>
      <c r="Q3271" s="23" t="str">
        <f>IF($M3271="","",Data!$E3268)</f>
        <v>S-M</v>
      </c>
      <c r="R3271" s="23" t="str">
        <f t="shared" si="903"/>
        <v>S</v>
      </c>
      <c r="S3271" s="23" t="str">
        <f t="shared" si="904"/>
        <v>S</v>
      </c>
      <c r="T3271" s="19" t="str">
        <f>IF(Data!$F3268=0,"",Data!$F3268)</f>
        <v/>
      </c>
      <c r="U3271" s="19" t="str">
        <f>IF(Data!$G3268=0,"",Data!$G3268)</f>
        <v/>
      </c>
      <c r="V3271" s="19" t="str">
        <f>IF(Data!$D3268=0,"",Data!$D3268)</f>
        <v/>
      </c>
      <c r="W3271" s="19" t="str">
        <f>Data!$H3268</f>
        <v>Japonica</v>
      </c>
      <c r="Y3271" s="41" t="e">
        <f t="shared" si="899"/>
        <v>#REF!</v>
      </c>
      <c r="Z3271" s="8">
        <f t="shared" si="905"/>
        <v>10000</v>
      </c>
      <c r="AA3271" s="8" t="str">
        <f t="shared" si="906"/>
        <v>Thumbellina</v>
      </c>
      <c r="AB3271" s="8" t="str">
        <f t="shared" si="907"/>
        <v>S</v>
      </c>
      <c r="AC3271" s="8" t="str">
        <f t="shared" si="908"/>
        <v/>
      </c>
      <c r="AD3271" s="8" t="str">
        <f t="shared" si="898"/>
        <v/>
      </c>
      <c r="AE3271" s="8" t="str">
        <f t="shared" si="909"/>
        <v/>
      </c>
      <c r="AF3271" s="5">
        <f t="shared" si="910"/>
        <v>1977</v>
      </c>
      <c r="AG3271" s="46">
        <v>3268</v>
      </c>
      <c r="AH3271" s="47" t="str">
        <f t="shared" si="900"/>
        <v/>
      </c>
      <c r="AI3271" s="48" t="str">
        <f t="shared" si="901"/>
        <v/>
      </c>
      <c r="AK3271" s="22" t="e">
        <f>TRIM(#REF!)</f>
        <v>#REF!</v>
      </c>
      <c r="AL3271" s="23" t="e">
        <f>IF(#REF!=0,"",#REF!)</f>
        <v>#REF!</v>
      </c>
      <c r="AM3271" s="19" t="e">
        <f>IF(#REF!=0,"",#REF!)</f>
        <v>#REF!</v>
      </c>
      <c r="AN3271" s="23" t="e">
        <f>IF($AK3271="","",#REF!)</f>
        <v>#REF!</v>
      </c>
      <c r="AO3271" s="23" t="e">
        <f t="shared" si="911"/>
        <v>#REF!</v>
      </c>
      <c r="AP3271" s="19" t="e">
        <f>IF(#REF!=0,"",#REF!)</f>
        <v>#REF!</v>
      </c>
      <c r="AQ3271" s="19" t="e">
        <f>IF(#REF!=0,"",#REF!)</f>
        <v>#REF!</v>
      </c>
      <c r="AR3271" s="19" t="e">
        <f>IF(#REF!=0,"",#REF!)</f>
        <v>#REF!</v>
      </c>
      <c r="AS3271" s="19" t="e">
        <f>#REF!</f>
        <v>#REF!</v>
      </c>
    </row>
    <row r="3272" spans="11:45" ht="19.5" thickTop="1" thickBot="1" x14ac:dyDescent="0.25">
      <c r="K3272" s="19" t="str">
        <f t="shared" si="902"/>
        <v/>
      </c>
      <c r="L3272" s="19">
        <f t="shared" si="897"/>
        <v>10000</v>
      </c>
      <c r="M3272" s="22" t="str">
        <f>TRIM(Data!$N3269)</f>
        <v>Thunderbolt (See Glen 40 Var.)</v>
      </c>
      <c r="N3272" s="22" t="str">
        <f>TRIM(Data!$A3269)</f>
        <v>Thunderbolt (See Glen 40 Var.)</v>
      </c>
      <c r="O3272" s="23" t="str">
        <f>IF(Data!$B3269=0,"",Data!$B3269)</f>
        <v>Unknown</v>
      </c>
      <c r="P3272" s="19" t="str">
        <f>IF(Data!$C3269=0,"",Data!$C3269)</f>
        <v/>
      </c>
      <c r="Q3272" s="23" t="str">
        <f>IF($M3272="","",Data!$E3269)</f>
        <v>M</v>
      </c>
      <c r="R3272" s="23" t="str">
        <f t="shared" si="903"/>
        <v>M</v>
      </c>
      <c r="S3272" s="23" t="str">
        <f t="shared" si="904"/>
        <v>M</v>
      </c>
      <c r="T3272" s="19" t="str">
        <f>IF(Data!$F3269=0,"",Data!$F3269)</f>
        <v/>
      </c>
      <c r="U3272" s="19" t="str">
        <f>IF(Data!$G3269=0,"",Data!$G3269)</f>
        <v/>
      </c>
      <c r="V3272" s="19" t="str">
        <f>IF(Data!$D3269=0,"",Data!$D3269)</f>
        <v/>
      </c>
      <c r="W3272" s="19" t="str">
        <f>Data!$H3269</f>
        <v>Japonica</v>
      </c>
      <c r="Y3272" s="41" t="e">
        <f t="shared" si="899"/>
        <v>#REF!</v>
      </c>
      <c r="Z3272" s="8">
        <f t="shared" si="905"/>
        <v>10000</v>
      </c>
      <c r="AA3272" s="8" t="str">
        <f t="shared" si="906"/>
        <v>Thunderbolt (See Glen 40 Var.)</v>
      </c>
      <c r="AB3272" s="8" t="str">
        <f t="shared" si="907"/>
        <v>M</v>
      </c>
      <c r="AC3272" s="8" t="str">
        <f t="shared" si="908"/>
        <v/>
      </c>
      <c r="AD3272" s="8" t="str">
        <f t="shared" si="898"/>
        <v/>
      </c>
      <c r="AE3272" s="8" t="str">
        <f t="shared" si="909"/>
        <v/>
      </c>
      <c r="AF3272" s="5" t="str">
        <f t="shared" si="910"/>
        <v>Unknown</v>
      </c>
      <c r="AG3272" s="46">
        <v>3269</v>
      </c>
      <c r="AH3272" s="47" t="str">
        <f t="shared" si="900"/>
        <v/>
      </c>
      <c r="AI3272" s="48" t="str">
        <f t="shared" si="901"/>
        <v/>
      </c>
      <c r="AK3272" s="22" t="e">
        <f>TRIM(#REF!)</f>
        <v>#REF!</v>
      </c>
      <c r="AL3272" s="23" t="e">
        <f>IF(#REF!=0,"",#REF!)</f>
        <v>#REF!</v>
      </c>
      <c r="AM3272" s="19" t="e">
        <f>IF(#REF!=0,"",#REF!)</f>
        <v>#REF!</v>
      </c>
      <c r="AN3272" s="23" t="e">
        <f>IF($AK3272="","",#REF!)</f>
        <v>#REF!</v>
      </c>
      <c r="AO3272" s="23" t="e">
        <f t="shared" si="911"/>
        <v>#REF!</v>
      </c>
      <c r="AP3272" s="19" t="e">
        <f>IF(#REF!=0,"",#REF!)</f>
        <v>#REF!</v>
      </c>
      <c r="AQ3272" s="19" t="e">
        <f>IF(#REF!=0,"",#REF!)</f>
        <v>#REF!</v>
      </c>
      <c r="AR3272" s="19" t="e">
        <f>IF(#REF!=0,"",#REF!)</f>
        <v>#REF!</v>
      </c>
      <c r="AS3272" s="19" t="e">
        <f>#REF!</f>
        <v>#REF!</v>
      </c>
    </row>
    <row r="3273" spans="11:45" ht="19.5" thickTop="1" thickBot="1" x14ac:dyDescent="0.25">
      <c r="K3273" s="19" t="str">
        <f t="shared" si="902"/>
        <v/>
      </c>
      <c r="L3273" s="19">
        <f t="shared" si="897"/>
        <v>10000</v>
      </c>
      <c r="M3273" s="22" t="str">
        <f>TRIM(Data!$N3270)</f>
        <v>Tiara</v>
      </c>
      <c r="N3273" s="22" t="str">
        <f>TRIM(Data!$A3270)</f>
        <v>Tiara</v>
      </c>
      <c r="O3273" s="23">
        <f>IF(Data!$B3270=0,"",Data!$B3270)</f>
        <v>1900</v>
      </c>
      <c r="P3273" s="19" t="str">
        <f>IF(Data!$C3270=0,"",Data!$C3270)</f>
        <v>1</v>
      </c>
      <c r="Q3273" s="23" t="str">
        <f>IF($M3273="","",Data!$E3270)</f>
        <v>M</v>
      </c>
      <c r="R3273" s="23" t="str">
        <f t="shared" si="903"/>
        <v>M</v>
      </c>
      <c r="S3273" s="23" t="str">
        <f t="shared" si="904"/>
        <v>M</v>
      </c>
      <c r="T3273" s="19" t="str">
        <f>IF(Data!$F3270=0,"",Data!$F3270)</f>
        <v/>
      </c>
      <c r="U3273" s="19" t="str">
        <f>IF(Data!$G3270=0,"",Data!$G3270)</f>
        <v/>
      </c>
      <c r="V3273" s="19" t="str">
        <f>IF(Data!$D3270=0,"",Data!$D3270)</f>
        <v/>
      </c>
      <c r="W3273" s="19" t="str">
        <f>Data!$H3270</f>
        <v>Japonica</v>
      </c>
      <c r="Y3273" s="41" t="e">
        <f t="shared" si="899"/>
        <v>#REF!</v>
      </c>
      <c r="Z3273" s="8">
        <f t="shared" si="905"/>
        <v>10000</v>
      </c>
      <c r="AA3273" s="8" t="str">
        <f t="shared" si="906"/>
        <v>Tiara</v>
      </c>
      <c r="AB3273" s="8" t="str">
        <f t="shared" si="907"/>
        <v>M</v>
      </c>
      <c r="AC3273" s="8" t="str">
        <f t="shared" si="908"/>
        <v/>
      </c>
      <c r="AD3273" s="8" t="str">
        <f t="shared" si="898"/>
        <v/>
      </c>
      <c r="AE3273" s="8" t="str">
        <f t="shared" si="909"/>
        <v/>
      </c>
      <c r="AF3273" s="5">
        <f t="shared" si="910"/>
        <v>1900</v>
      </c>
      <c r="AG3273" s="46">
        <v>3270</v>
      </c>
      <c r="AH3273" s="47" t="str">
        <f t="shared" si="900"/>
        <v/>
      </c>
      <c r="AI3273" s="48" t="str">
        <f t="shared" si="901"/>
        <v/>
      </c>
      <c r="AK3273" s="22" t="e">
        <f>TRIM(#REF!)</f>
        <v>#REF!</v>
      </c>
      <c r="AL3273" s="23" t="e">
        <f>IF(#REF!=0,"",#REF!)</f>
        <v>#REF!</v>
      </c>
      <c r="AM3273" s="19" t="e">
        <f>IF(#REF!=0,"",#REF!)</f>
        <v>#REF!</v>
      </c>
      <c r="AN3273" s="23" t="e">
        <f>IF($AK3273="","",#REF!)</f>
        <v>#REF!</v>
      </c>
      <c r="AO3273" s="23" t="e">
        <f t="shared" si="911"/>
        <v>#REF!</v>
      </c>
      <c r="AP3273" s="19" t="e">
        <f>IF(#REF!=0,"",#REF!)</f>
        <v>#REF!</v>
      </c>
      <c r="AQ3273" s="19" t="e">
        <f>IF(#REF!=0,"",#REF!)</f>
        <v>#REF!</v>
      </c>
      <c r="AR3273" s="19" t="e">
        <f>IF(#REF!=0,"",#REF!)</f>
        <v>#REF!</v>
      </c>
      <c r="AS3273" s="19" t="e">
        <f>#REF!</f>
        <v>#REF!</v>
      </c>
    </row>
    <row r="3274" spans="11:45" ht="19.5" thickTop="1" thickBot="1" x14ac:dyDescent="0.25">
      <c r="K3274" s="19" t="str">
        <f t="shared" si="902"/>
        <v/>
      </c>
      <c r="L3274" s="19">
        <f t="shared" si="897"/>
        <v>10000</v>
      </c>
      <c r="M3274" s="22" t="str">
        <f>TRIM(Data!$N3271)</f>
        <v>Tick Tock</v>
      </c>
      <c r="N3274" s="22" t="str">
        <f>TRIM(Data!$A3271)</f>
        <v>Tick Tock</v>
      </c>
      <c r="O3274" s="23">
        <f>IF(Data!$B3271=0,"",Data!$B3271)</f>
        <v>1955</v>
      </c>
      <c r="P3274" s="19" t="str">
        <f>IF(Data!$C3271=0,"",Data!$C3271)</f>
        <v>1</v>
      </c>
      <c r="Q3274" s="23" t="str">
        <f>IF($M3274="","",Data!$E3271)</f>
        <v>L</v>
      </c>
      <c r="R3274" s="23" t="str">
        <f t="shared" si="903"/>
        <v>L</v>
      </c>
      <c r="S3274" s="23" t="str">
        <f t="shared" si="904"/>
        <v>L</v>
      </c>
      <c r="T3274" s="19" t="str">
        <f>IF(Data!$F3271=0,"",Data!$F3271)</f>
        <v/>
      </c>
      <c r="U3274" s="19" t="str">
        <f>IF(Data!$G3271=0,"",Data!$G3271)</f>
        <v/>
      </c>
      <c r="V3274" s="19" t="str">
        <f>IF(Data!$D3271=0,"",Data!$D3271)</f>
        <v/>
      </c>
      <c r="W3274" s="19" t="str">
        <f>Data!$H3271</f>
        <v>Japonica</v>
      </c>
      <c r="Y3274" s="41" t="e">
        <f t="shared" si="899"/>
        <v>#REF!</v>
      </c>
      <c r="Z3274" s="8">
        <f t="shared" si="905"/>
        <v>10000</v>
      </c>
      <c r="AA3274" s="8" t="str">
        <f t="shared" si="906"/>
        <v>Tick Tock</v>
      </c>
      <c r="AB3274" s="8" t="str">
        <f t="shared" si="907"/>
        <v>L</v>
      </c>
      <c r="AC3274" s="8" t="str">
        <f t="shared" si="908"/>
        <v/>
      </c>
      <c r="AD3274" s="8" t="str">
        <f t="shared" si="898"/>
        <v/>
      </c>
      <c r="AE3274" s="8" t="str">
        <f t="shared" si="909"/>
        <v/>
      </c>
      <c r="AF3274" s="5">
        <f t="shared" si="910"/>
        <v>1955</v>
      </c>
      <c r="AG3274" s="46">
        <v>3271</v>
      </c>
      <c r="AH3274" s="47" t="str">
        <f t="shared" si="900"/>
        <v/>
      </c>
      <c r="AI3274" s="48" t="str">
        <f t="shared" si="901"/>
        <v/>
      </c>
      <c r="AK3274" s="22" t="e">
        <f>TRIM(#REF!)</f>
        <v>#REF!</v>
      </c>
      <c r="AL3274" s="23" t="e">
        <f>IF(#REF!=0,"",#REF!)</f>
        <v>#REF!</v>
      </c>
      <c r="AM3274" s="19" t="e">
        <f>IF(#REF!=0,"",#REF!)</f>
        <v>#REF!</v>
      </c>
      <c r="AN3274" s="23" t="e">
        <f>IF($AK3274="","",#REF!)</f>
        <v>#REF!</v>
      </c>
      <c r="AO3274" s="23" t="e">
        <f t="shared" si="911"/>
        <v>#REF!</v>
      </c>
      <c r="AP3274" s="19" t="e">
        <f>IF(#REF!=0,"",#REF!)</f>
        <v>#REF!</v>
      </c>
      <c r="AQ3274" s="19" t="e">
        <f>IF(#REF!=0,"",#REF!)</f>
        <v>#REF!</v>
      </c>
      <c r="AR3274" s="19" t="e">
        <f>IF(#REF!=0,"",#REF!)</f>
        <v>#REF!</v>
      </c>
      <c r="AS3274" s="19" t="e">
        <f>#REF!</f>
        <v>#REF!</v>
      </c>
    </row>
    <row r="3275" spans="11:45" ht="19.5" thickTop="1" thickBot="1" x14ac:dyDescent="0.25">
      <c r="K3275" s="19" t="str">
        <f t="shared" si="902"/>
        <v/>
      </c>
      <c r="L3275" s="19">
        <f t="shared" si="897"/>
        <v>10000</v>
      </c>
      <c r="M3275" s="22" t="str">
        <f>TRIM(Data!$N3272)</f>
        <v>Tick Tock Red</v>
      </c>
      <c r="N3275" s="22" t="str">
        <f>TRIM(Data!$A3272)</f>
        <v>Tick Tock Red</v>
      </c>
      <c r="O3275" s="23">
        <f>IF(Data!$B3272=0,"",Data!$B3272)</f>
        <v>1959</v>
      </c>
      <c r="P3275" s="19" t="str">
        <f>IF(Data!$C3272=0,"",Data!$C3272)</f>
        <v/>
      </c>
      <c r="Q3275" s="23" t="str">
        <f>IF($M3275="","",Data!$E3272)</f>
        <v>L</v>
      </c>
      <c r="R3275" s="23" t="str">
        <f t="shared" si="903"/>
        <v>L</v>
      </c>
      <c r="S3275" s="23" t="str">
        <f t="shared" si="904"/>
        <v>L</v>
      </c>
      <c r="T3275" s="19" t="str">
        <f>IF(Data!$F3272=0,"",Data!$F3272)</f>
        <v/>
      </c>
      <c r="U3275" s="19" t="str">
        <f>IF(Data!$G3272=0,"",Data!$G3272)</f>
        <v/>
      </c>
      <c r="V3275" s="19" t="str">
        <f>IF(Data!$D3272=0,"",Data!$D3272)</f>
        <v/>
      </c>
      <c r="W3275" s="19" t="str">
        <f>Data!$H3272</f>
        <v>Japonica</v>
      </c>
      <c r="Y3275" s="41" t="e">
        <f t="shared" si="899"/>
        <v>#REF!</v>
      </c>
      <c r="Z3275" s="8">
        <f t="shared" si="905"/>
        <v>10000</v>
      </c>
      <c r="AA3275" s="8" t="str">
        <f t="shared" si="906"/>
        <v>Tick Tock Red</v>
      </c>
      <c r="AB3275" s="8" t="str">
        <f t="shared" si="907"/>
        <v>L</v>
      </c>
      <c r="AC3275" s="8" t="str">
        <f t="shared" si="908"/>
        <v/>
      </c>
      <c r="AD3275" s="8" t="str">
        <f t="shared" si="898"/>
        <v/>
      </c>
      <c r="AE3275" s="8" t="str">
        <f t="shared" si="909"/>
        <v/>
      </c>
      <c r="AF3275" s="5">
        <f t="shared" si="910"/>
        <v>1959</v>
      </c>
      <c r="AG3275" s="46">
        <v>3272</v>
      </c>
      <c r="AH3275" s="47" t="str">
        <f t="shared" si="900"/>
        <v/>
      </c>
      <c r="AI3275" s="48" t="str">
        <f t="shared" si="901"/>
        <v/>
      </c>
      <c r="AK3275" s="22" t="e">
        <f>TRIM(#REF!)</f>
        <v>#REF!</v>
      </c>
      <c r="AL3275" s="23" t="e">
        <f>IF(#REF!=0,"",#REF!)</f>
        <v>#REF!</v>
      </c>
      <c r="AM3275" s="19" t="e">
        <f>IF(#REF!=0,"",#REF!)</f>
        <v>#REF!</v>
      </c>
      <c r="AN3275" s="23" t="e">
        <f>IF($AK3275="","",#REF!)</f>
        <v>#REF!</v>
      </c>
      <c r="AO3275" s="23" t="e">
        <f t="shared" si="911"/>
        <v>#REF!</v>
      </c>
      <c r="AP3275" s="19" t="e">
        <f>IF(#REF!=0,"",#REF!)</f>
        <v>#REF!</v>
      </c>
      <c r="AQ3275" s="19" t="e">
        <f>IF(#REF!=0,"",#REF!)</f>
        <v>#REF!</v>
      </c>
      <c r="AR3275" s="19" t="e">
        <f>IF(#REF!=0,"",#REF!)</f>
        <v>#REF!</v>
      </c>
      <c r="AS3275" s="19" t="e">
        <f>#REF!</f>
        <v>#REF!</v>
      </c>
    </row>
    <row r="3276" spans="11:45" ht="19.5" thickTop="1" thickBot="1" x14ac:dyDescent="0.25">
      <c r="K3276" s="19" t="str">
        <f t="shared" si="902"/>
        <v/>
      </c>
      <c r="L3276" s="19">
        <f t="shared" si="897"/>
        <v>10000</v>
      </c>
      <c r="M3276" s="22" t="str">
        <f>TRIM(Data!$N3273)</f>
        <v>Tickled Pink</v>
      </c>
      <c r="N3276" s="22" t="str">
        <f>TRIM(Data!$A3273)</f>
        <v>Tickled Pink</v>
      </c>
      <c r="O3276" s="23">
        <f>IF(Data!$B3273=0,"",Data!$B3273)</f>
        <v>1959</v>
      </c>
      <c r="P3276" s="19" t="str">
        <f>IF(Data!$C3273=0,"",Data!$C3273)</f>
        <v>1</v>
      </c>
      <c r="Q3276" s="23" t="str">
        <f>IF($M3276="","",Data!$E3273)</f>
        <v>M-L</v>
      </c>
      <c r="R3276" s="23" t="str">
        <f t="shared" si="903"/>
        <v>M</v>
      </c>
      <c r="S3276" s="23" t="str">
        <f t="shared" si="904"/>
        <v>M</v>
      </c>
      <c r="T3276" s="19" t="str">
        <f>IF(Data!$F3273=0,"",Data!$F3273)</f>
        <v/>
      </c>
      <c r="U3276" s="19" t="str">
        <f>IF(Data!$G3273=0,"",Data!$G3273)</f>
        <v/>
      </c>
      <c r="V3276" s="19" t="str">
        <f>IF(Data!$D3273=0,"",Data!$D3273)</f>
        <v/>
      </c>
      <c r="W3276" s="19" t="str">
        <f>Data!$H3273</f>
        <v>Japonica</v>
      </c>
      <c r="Y3276" s="41" t="e">
        <f t="shared" si="899"/>
        <v>#REF!</v>
      </c>
      <c r="Z3276" s="8">
        <f t="shared" si="905"/>
        <v>10000</v>
      </c>
      <c r="AA3276" s="8" t="str">
        <f t="shared" si="906"/>
        <v>Tickled Pink</v>
      </c>
      <c r="AB3276" s="8" t="str">
        <f t="shared" si="907"/>
        <v>M</v>
      </c>
      <c r="AC3276" s="8" t="str">
        <f t="shared" si="908"/>
        <v/>
      </c>
      <c r="AD3276" s="8" t="str">
        <f t="shared" si="898"/>
        <v/>
      </c>
      <c r="AE3276" s="8" t="str">
        <f t="shared" si="909"/>
        <v/>
      </c>
      <c r="AF3276" s="5">
        <f t="shared" si="910"/>
        <v>1959</v>
      </c>
      <c r="AG3276" s="46">
        <v>3273</v>
      </c>
      <c r="AH3276" s="47" t="str">
        <f t="shared" si="900"/>
        <v/>
      </c>
      <c r="AI3276" s="48" t="str">
        <f t="shared" si="901"/>
        <v/>
      </c>
      <c r="AK3276" s="22" t="e">
        <f>TRIM(#REF!)</f>
        <v>#REF!</v>
      </c>
      <c r="AL3276" s="23" t="e">
        <f>IF(#REF!=0,"",#REF!)</f>
        <v>#REF!</v>
      </c>
      <c r="AM3276" s="19" t="e">
        <f>IF(#REF!=0,"",#REF!)</f>
        <v>#REF!</v>
      </c>
      <c r="AN3276" s="23" t="e">
        <f>IF($AK3276="","",#REF!)</f>
        <v>#REF!</v>
      </c>
      <c r="AO3276" s="23" t="e">
        <f t="shared" si="911"/>
        <v>#REF!</v>
      </c>
      <c r="AP3276" s="19" t="e">
        <f>IF(#REF!=0,"",#REF!)</f>
        <v>#REF!</v>
      </c>
      <c r="AQ3276" s="19" t="e">
        <f>IF(#REF!=0,"",#REF!)</f>
        <v>#REF!</v>
      </c>
      <c r="AR3276" s="19" t="e">
        <f>IF(#REF!=0,"",#REF!)</f>
        <v>#REF!</v>
      </c>
      <c r="AS3276" s="19" t="e">
        <f>#REF!</f>
        <v>#REF!</v>
      </c>
    </row>
    <row r="3277" spans="11:45" ht="19.5" thickTop="1" thickBot="1" x14ac:dyDescent="0.25">
      <c r="K3277" s="19" t="str">
        <f t="shared" si="902"/>
        <v/>
      </c>
      <c r="L3277" s="19">
        <f t="shared" si="897"/>
        <v>10000</v>
      </c>
      <c r="M3277" s="22" t="str">
        <f>TRIM(Data!$N3274)</f>
        <v>Tiddlywinks</v>
      </c>
      <c r="N3277" s="22" t="str">
        <f>TRIM(Data!$A3274)</f>
        <v>Tiddlywinks</v>
      </c>
      <c r="O3277" s="23">
        <f>IF(Data!$B3274=0,"",Data!$B3274)</f>
        <v>1981</v>
      </c>
      <c r="P3277" s="19" t="str">
        <f>IF(Data!$C3274=0,"",Data!$C3274)</f>
        <v>1</v>
      </c>
      <c r="Q3277" s="23" t="str">
        <f>IF($M3277="","",Data!$E3274)</f>
        <v>Min</v>
      </c>
      <c r="R3277" s="23" t="str">
        <f t="shared" si="903"/>
        <v>Min</v>
      </c>
      <c r="S3277" s="23" t="str">
        <f t="shared" si="904"/>
        <v>Min</v>
      </c>
      <c r="T3277" s="19" t="str">
        <f>IF(Data!$F3274=0,"",Data!$F3274)</f>
        <v/>
      </c>
      <c r="U3277" s="19" t="str">
        <f>IF(Data!$G3274=0,"",Data!$G3274)</f>
        <v>FD</v>
      </c>
      <c r="V3277" s="19" t="str">
        <f>IF(Data!$D3274=0,"",Data!$D3274)</f>
        <v/>
      </c>
      <c r="W3277" s="19" t="str">
        <f>Data!$H3274</f>
        <v>Japonica</v>
      </c>
      <c r="Y3277" s="41" t="e">
        <f t="shared" si="899"/>
        <v>#REF!</v>
      </c>
      <c r="Z3277" s="8">
        <f t="shared" si="905"/>
        <v>10000</v>
      </c>
      <c r="AA3277" s="8" t="str">
        <f t="shared" si="906"/>
        <v>Tiddlywinks</v>
      </c>
      <c r="AB3277" s="8" t="str">
        <f t="shared" si="907"/>
        <v>Min</v>
      </c>
      <c r="AC3277" s="8" t="str">
        <f t="shared" si="908"/>
        <v/>
      </c>
      <c r="AD3277" s="8" t="str">
        <f t="shared" si="898"/>
        <v>FD</v>
      </c>
      <c r="AE3277" s="8" t="str">
        <f t="shared" si="909"/>
        <v/>
      </c>
      <c r="AF3277" s="5">
        <f t="shared" si="910"/>
        <v>1981</v>
      </c>
      <c r="AG3277" s="46">
        <v>3274</v>
      </c>
      <c r="AH3277" s="47" t="str">
        <f t="shared" si="900"/>
        <v/>
      </c>
      <c r="AI3277" s="48" t="str">
        <f t="shared" si="901"/>
        <v/>
      </c>
      <c r="AK3277" s="22" t="e">
        <f>TRIM(#REF!)</f>
        <v>#REF!</v>
      </c>
      <c r="AL3277" s="23" t="e">
        <f>IF(#REF!=0,"",#REF!)</f>
        <v>#REF!</v>
      </c>
      <c r="AM3277" s="19" t="e">
        <f>IF(#REF!=0,"",#REF!)</f>
        <v>#REF!</v>
      </c>
      <c r="AN3277" s="23" t="e">
        <f>IF($AK3277="","",#REF!)</f>
        <v>#REF!</v>
      </c>
      <c r="AO3277" s="23" t="e">
        <f t="shared" si="911"/>
        <v>#REF!</v>
      </c>
      <c r="AP3277" s="19" t="e">
        <f>IF(#REF!=0,"",#REF!)</f>
        <v>#REF!</v>
      </c>
      <c r="AQ3277" s="19" t="e">
        <f>IF(#REF!=0,"",#REF!)</f>
        <v>#REF!</v>
      </c>
      <c r="AR3277" s="19" t="e">
        <f>IF(#REF!=0,"",#REF!)</f>
        <v>#REF!</v>
      </c>
      <c r="AS3277" s="19" t="e">
        <f>#REF!</f>
        <v>#REF!</v>
      </c>
    </row>
    <row r="3278" spans="11:45" ht="19.5" thickTop="1" thickBot="1" x14ac:dyDescent="0.25">
      <c r="K3278" s="19" t="str">
        <f t="shared" si="902"/>
        <v/>
      </c>
      <c r="L3278" s="19">
        <f t="shared" si="897"/>
        <v>10000</v>
      </c>
      <c r="M3278" s="22" t="str">
        <f>TRIM(Data!$N3275)</f>
        <v>Tiffany</v>
      </c>
      <c r="N3278" s="22" t="str">
        <f>TRIM(Data!$A3275)</f>
        <v>Tiffany</v>
      </c>
      <c r="O3278" s="23">
        <f>IF(Data!$B3275=0,"",Data!$B3275)</f>
        <v>1962</v>
      </c>
      <c r="P3278" s="19" t="str">
        <f>IF(Data!$C3275=0,"",Data!$C3275)</f>
        <v>1</v>
      </c>
      <c r="Q3278" s="23" t="str">
        <f>IF($M3278="","",Data!$E3275)</f>
        <v>L-VL</v>
      </c>
      <c r="R3278" s="23" t="str">
        <f t="shared" si="903"/>
        <v>L</v>
      </c>
      <c r="S3278" s="23" t="str">
        <f t="shared" si="904"/>
        <v>L</v>
      </c>
      <c r="T3278" s="19" t="str">
        <f>IF(Data!$F3275=0,"",Data!$F3275)</f>
        <v/>
      </c>
      <c r="U3278" s="19" t="str">
        <f>IF(Data!$G3275=0,"",Data!$G3275)</f>
        <v/>
      </c>
      <c r="V3278" s="19" t="str">
        <f>IF(Data!$D3275=0,"",Data!$D3275)</f>
        <v/>
      </c>
      <c r="W3278" s="19" t="str">
        <f>Data!$H3275</f>
        <v>Japonica</v>
      </c>
      <c r="Y3278" s="41" t="e">
        <f t="shared" si="899"/>
        <v>#REF!</v>
      </c>
      <c r="Z3278" s="8">
        <f t="shared" si="905"/>
        <v>10000</v>
      </c>
      <c r="AA3278" s="8" t="str">
        <f t="shared" si="906"/>
        <v>Tiffany</v>
      </c>
      <c r="AB3278" s="8" t="str">
        <f t="shared" si="907"/>
        <v>L</v>
      </c>
      <c r="AC3278" s="8" t="str">
        <f t="shared" si="908"/>
        <v/>
      </c>
      <c r="AD3278" s="8" t="str">
        <f t="shared" si="898"/>
        <v/>
      </c>
      <c r="AE3278" s="8" t="str">
        <f t="shared" si="909"/>
        <v/>
      </c>
      <c r="AF3278" s="5">
        <f t="shared" si="910"/>
        <v>1962</v>
      </c>
      <c r="AG3278" s="46">
        <v>3275</v>
      </c>
      <c r="AH3278" s="47" t="str">
        <f t="shared" si="900"/>
        <v/>
      </c>
      <c r="AI3278" s="48" t="str">
        <f t="shared" si="901"/>
        <v/>
      </c>
      <c r="AK3278" s="22" t="e">
        <f>TRIM(#REF!)</f>
        <v>#REF!</v>
      </c>
      <c r="AL3278" s="23" t="e">
        <f>IF(#REF!=0,"",#REF!)</f>
        <v>#REF!</v>
      </c>
      <c r="AM3278" s="19" t="e">
        <f>IF(#REF!=0,"",#REF!)</f>
        <v>#REF!</v>
      </c>
      <c r="AN3278" s="23" t="e">
        <f>IF($AK3278="","",#REF!)</f>
        <v>#REF!</v>
      </c>
      <c r="AO3278" s="23" t="e">
        <f t="shared" si="911"/>
        <v>#REF!</v>
      </c>
      <c r="AP3278" s="19" t="e">
        <f>IF(#REF!=0,"",#REF!)</f>
        <v>#REF!</v>
      </c>
      <c r="AQ3278" s="19" t="e">
        <f>IF(#REF!=0,"",#REF!)</f>
        <v>#REF!</v>
      </c>
      <c r="AR3278" s="19" t="e">
        <f>IF(#REF!=0,"",#REF!)</f>
        <v>#REF!</v>
      </c>
      <c r="AS3278" s="19" t="e">
        <f>#REF!</f>
        <v>#REF!</v>
      </c>
    </row>
    <row r="3279" spans="11:45" ht="19.5" thickTop="1" thickBot="1" x14ac:dyDescent="0.25">
      <c r="K3279" s="19" t="str">
        <f t="shared" si="902"/>
        <v/>
      </c>
      <c r="L3279" s="19">
        <f t="shared" si="897"/>
        <v>10000</v>
      </c>
      <c r="M3279" s="22" t="str">
        <f>TRIM(Data!$N3276)</f>
        <v>Tiffany's Dawn</v>
      </c>
      <c r="N3279" s="22" t="str">
        <f>TRIM(Data!$A3276)</f>
        <v>Tiffany's Dawn</v>
      </c>
      <c r="O3279" s="23">
        <f>IF(Data!$B3276=0,"",Data!$B3276)</f>
        <v>2002</v>
      </c>
      <c r="P3279" s="19" t="str">
        <f>IF(Data!$C3276=0,"",Data!$C3276)</f>
        <v/>
      </c>
      <c r="Q3279" s="23" t="str">
        <f>IF($M3279="","",Data!$E3276)</f>
        <v>M</v>
      </c>
      <c r="R3279" s="23" t="str">
        <f t="shared" si="903"/>
        <v>M</v>
      </c>
      <c r="S3279" s="23" t="str">
        <f t="shared" si="904"/>
        <v>M</v>
      </c>
      <c r="T3279" s="19" t="str">
        <f>IF(Data!$F3276=0,"",Data!$F3276)</f>
        <v/>
      </c>
      <c r="U3279" s="19" t="str">
        <f>IF(Data!$G3276=0,"",Data!$G3276)</f>
        <v/>
      </c>
      <c r="V3279" s="19" t="str">
        <f>IF(Data!$D3276=0,"",Data!$D3276)</f>
        <v/>
      </c>
      <c r="W3279" s="19" t="str">
        <f>Data!$H3276</f>
        <v>Japonica</v>
      </c>
      <c r="Y3279" s="41" t="e">
        <f t="shared" si="899"/>
        <v>#REF!</v>
      </c>
      <c r="Z3279" s="8">
        <f t="shared" si="905"/>
        <v>10000</v>
      </c>
      <c r="AA3279" s="8" t="str">
        <f t="shared" si="906"/>
        <v>Tiffany's Dawn</v>
      </c>
      <c r="AB3279" s="8" t="str">
        <f t="shared" si="907"/>
        <v>M</v>
      </c>
      <c r="AC3279" s="8" t="str">
        <f t="shared" si="908"/>
        <v/>
      </c>
      <c r="AD3279" s="8" t="str">
        <f t="shared" si="898"/>
        <v/>
      </c>
      <c r="AE3279" s="8" t="str">
        <f t="shared" si="909"/>
        <v/>
      </c>
      <c r="AF3279" s="5">
        <f t="shared" si="910"/>
        <v>2002</v>
      </c>
      <c r="AG3279" s="46">
        <v>3276</v>
      </c>
      <c r="AH3279" s="47" t="str">
        <f t="shared" si="900"/>
        <v/>
      </c>
      <c r="AI3279" s="48" t="str">
        <f t="shared" si="901"/>
        <v/>
      </c>
      <c r="AK3279" s="22" t="e">
        <f>TRIM(#REF!)</f>
        <v>#REF!</v>
      </c>
      <c r="AL3279" s="23" t="e">
        <f>IF(#REF!=0,"",#REF!)</f>
        <v>#REF!</v>
      </c>
      <c r="AM3279" s="19" t="e">
        <f>IF(#REF!=0,"",#REF!)</f>
        <v>#REF!</v>
      </c>
      <c r="AN3279" s="23" t="e">
        <f>IF($AK3279="","",#REF!)</f>
        <v>#REF!</v>
      </c>
      <c r="AO3279" s="23" t="e">
        <f t="shared" si="911"/>
        <v>#REF!</v>
      </c>
      <c r="AP3279" s="19" t="e">
        <f>IF(#REF!=0,"",#REF!)</f>
        <v>#REF!</v>
      </c>
      <c r="AQ3279" s="19" t="e">
        <f>IF(#REF!=0,"",#REF!)</f>
        <v>#REF!</v>
      </c>
      <c r="AR3279" s="19" t="e">
        <f>IF(#REF!=0,"",#REF!)</f>
        <v>#REF!</v>
      </c>
      <c r="AS3279" s="19" t="e">
        <f>#REF!</f>
        <v>#REF!</v>
      </c>
    </row>
    <row r="3280" spans="11:45" ht="19.5" thickTop="1" thickBot="1" x14ac:dyDescent="0.25">
      <c r="K3280" s="19" t="str">
        <f t="shared" si="902"/>
        <v/>
      </c>
      <c r="L3280" s="19">
        <f t="shared" si="897"/>
        <v>10000</v>
      </c>
      <c r="M3280" s="22" t="str">
        <f>TRIM(Data!$N3277)</f>
        <v>Tiger Eyes</v>
      </c>
      <c r="N3280" s="22" t="str">
        <f>TRIM(Data!$A3277)</f>
        <v>Tiger Eyes</v>
      </c>
      <c r="O3280" s="23">
        <f>IF(Data!$B3277=0,"",Data!$B3277)</f>
        <v>2020</v>
      </c>
      <c r="P3280" s="19" t="str">
        <f>IF(Data!$C3277=0,"",Data!$C3277)</f>
        <v>1</v>
      </c>
      <c r="Q3280" s="23" t="str">
        <f>IF($M3280="","",Data!$E3277)</f>
        <v>Min</v>
      </c>
      <c r="R3280" s="23" t="str">
        <f t="shared" si="903"/>
        <v>Min</v>
      </c>
      <c r="S3280" s="23" t="str">
        <f t="shared" si="904"/>
        <v>Min</v>
      </c>
      <c r="T3280" s="19" t="str">
        <f>IF(Data!$F3277=0,"",Data!$F3277)</f>
        <v/>
      </c>
      <c r="U3280" s="19" t="str">
        <f>IF(Data!$G3277=0,"",Data!$G3277)</f>
        <v>FD</v>
      </c>
      <c r="V3280" s="19" t="str">
        <f>IF(Data!$D3277=0,"",Data!$D3277)</f>
        <v/>
      </c>
      <c r="W3280" s="19" t="str">
        <f>Data!$H3277</f>
        <v>Japonica</v>
      </c>
      <c r="Y3280" s="41" t="e">
        <f t="shared" si="899"/>
        <v>#REF!</v>
      </c>
      <c r="Z3280" s="8">
        <f t="shared" si="905"/>
        <v>10000</v>
      </c>
      <c r="AA3280" s="8" t="str">
        <f t="shared" si="906"/>
        <v>Tiger Eyes</v>
      </c>
      <c r="AB3280" s="8" t="str">
        <f t="shared" si="907"/>
        <v>Min</v>
      </c>
      <c r="AC3280" s="8" t="str">
        <f t="shared" si="908"/>
        <v/>
      </c>
      <c r="AD3280" s="8" t="str">
        <f t="shared" si="898"/>
        <v>FD</v>
      </c>
      <c r="AE3280" s="8" t="str">
        <f t="shared" si="909"/>
        <v/>
      </c>
      <c r="AF3280" s="5">
        <f t="shared" si="910"/>
        <v>2020</v>
      </c>
      <c r="AG3280" s="46">
        <v>3277</v>
      </c>
      <c r="AH3280" s="47" t="str">
        <f t="shared" si="900"/>
        <v/>
      </c>
      <c r="AI3280" s="48" t="str">
        <f t="shared" si="901"/>
        <v/>
      </c>
      <c r="AK3280" s="22" t="e">
        <f>TRIM(#REF!)</f>
        <v>#REF!</v>
      </c>
      <c r="AL3280" s="23" t="e">
        <f>IF(#REF!=0,"",#REF!)</f>
        <v>#REF!</v>
      </c>
      <c r="AM3280" s="19" t="e">
        <f>IF(#REF!=0,"",#REF!)</f>
        <v>#REF!</v>
      </c>
      <c r="AN3280" s="23" t="e">
        <f>IF($AK3280="","",#REF!)</f>
        <v>#REF!</v>
      </c>
      <c r="AO3280" s="23" t="e">
        <f t="shared" si="911"/>
        <v>#REF!</v>
      </c>
      <c r="AP3280" s="19" t="e">
        <f>IF(#REF!=0,"",#REF!)</f>
        <v>#REF!</v>
      </c>
      <c r="AQ3280" s="19" t="e">
        <f>IF(#REF!=0,"",#REF!)</f>
        <v>#REF!</v>
      </c>
      <c r="AR3280" s="19" t="e">
        <f>IF(#REF!=0,"",#REF!)</f>
        <v>#REF!</v>
      </c>
      <c r="AS3280" s="19" t="e">
        <f>#REF!</f>
        <v>#REF!</v>
      </c>
    </row>
    <row r="3281" spans="11:45" ht="19.5" thickTop="1" thickBot="1" x14ac:dyDescent="0.25">
      <c r="K3281" s="19" t="str">
        <f t="shared" si="902"/>
        <v/>
      </c>
      <c r="L3281" s="19">
        <f t="shared" si="897"/>
        <v>10000</v>
      </c>
      <c r="M3281" s="22" t="str">
        <f>TRIM(Data!$N3278)</f>
        <v>Tillie Rice (See Claudia Phelps)</v>
      </c>
      <c r="N3281" s="22" t="str">
        <f>TRIM(Data!$A3278)</f>
        <v>Tillie Rice (See Claudia Phelps)</v>
      </c>
      <c r="O3281" s="23">
        <f>IF(Data!$B3278=0,"",Data!$B3278)</f>
        <v>1948</v>
      </c>
      <c r="P3281" s="19" t="str">
        <f>IF(Data!$C3278=0,"",Data!$C3278)</f>
        <v/>
      </c>
      <c r="Q3281" s="23" t="str">
        <f>IF($M3281="","",Data!$E3278)</f>
        <v>L</v>
      </c>
      <c r="R3281" s="23" t="str">
        <f t="shared" si="903"/>
        <v>L</v>
      </c>
      <c r="S3281" s="23" t="str">
        <f t="shared" si="904"/>
        <v>L</v>
      </c>
      <c r="T3281" s="19" t="str">
        <f>IF(Data!$F3278=0,"",Data!$F3278)</f>
        <v/>
      </c>
      <c r="U3281" s="19" t="str">
        <f>IF(Data!$G3278=0,"",Data!$G3278)</f>
        <v/>
      </c>
      <c r="V3281" s="19" t="str">
        <f>IF(Data!$D3278=0,"",Data!$D3278)</f>
        <v/>
      </c>
      <c r="W3281" s="19" t="str">
        <f>Data!$H3278</f>
        <v>Japonica</v>
      </c>
      <c r="Y3281" s="41" t="e">
        <f t="shared" si="899"/>
        <v>#REF!</v>
      </c>
      <c r="Z3281" s="8">
        <f t="shared" si="905"/>
        <v>10000</v>
      </c>
      <c r="AA3281" s="8" t="str">
        <f t="shared" si="906"/>
        <v>Tillie Rice (See Claudia Phelps)</v>
      </c>
      <c r="AB3281" s="8" t="str">
        <f t="shared" si="907"/>
        <v>L</v>
      </c>
      <c r="AC3281" s="8" t="str">
        <f t="shared" si="908"/>
        <v/>
      </c>
      <c r="AD3281" s="8" t="str">
        <f t="shared" si="898"/>
        <v/>
      </c>
      <c r="AE3281" s="8" t="str">
        <f t="shared" si="909"/>
        <v/>
      </c>
      <c r="AF3281" s="5">
        <f t="shared" si="910"/>
        <v>1948</v>
      </c>
      <c r="AG3281" s="46">
        <v>3278</v>
      </c>
      <c r="AH3281" s="47" t="str">
        <f t="shared" si="900"/>
        <v/>
      </c>
      <c r="AI3281" s="48" t="str">
        <f t="shared" si="901"/>
        <v/>
      </c>
      <c r="AK3281" s="22" t="e">
        <f>TRIM(#REF!)</f>
        <v>#REF!</v>
      </c>
      <c r="AL3281" s="23" t="e">
        <f>IF(#REF!=0,"",#REF!)</f>
        <v>#REF!</v>
      </c>
      <c r="AM3281" s="19" t="e">
        <f>IF(#REF!=0,"",#REF!)</f>
        <v>#REF!</v>
      </c>
      <c r="AN3281" s="23" t="e">
        <f>IF($AK3281="","",#REF!)</f>
        <v>#REF!</v>
      </c>
      <c r="AO3281" s="23" t="e">
        <f t="shared" si="911"/>
        <v>#REF!</v>
      </c>
      <c r="AP3281" s="19" t="e">
        <f>IF(#REF!=0,"",#REF!)</f>
        <v>#REF!</v>
      </c>
      <c r="AQ3281" s="19" t="e">
        <f>IF(#REF!=0,"",#REF!)</f>
        <v>#REF!</v>
      </c>
      <c r="AR3281" s="19" t="e">
        <f>IF(#REF!=0,"",#REF!)</f>
        <v>#REF!</v>
      </c>
      <c r="AS3281" s="19" t="e">
        <f>#REF!</f>
        <v>#REF!</v>
      </c>
    </row>
    <row r="3282" spans="11:45" ht="19.5" thickTop="1" thickBot="1" x14ac:dyDescent="0.25">
      <c r="K3282" s="19" t="str">
        <f t="shared" si="902"/>
        <v/>
      </c>
      <c r="L3282" s="19">
        <f t="shared" si="897"/>
        <v>10000</v>
      </c>
      <c r="M3282" s="22" t="str">
        <f>TRIM(Data!$N3279)</f>
        <v>Tim Crocker's Pink</v>
      </c>
      <c r="N3282" s="22" t="str">
        <f>TRIM(Data!$A3279)</f>
        <v>Tim Crocker's Pink</v>
      </c>
      <c r="O3282" s="23">
        <f>IF(Data!$B3279=0,"",Data!$B3279)</f>
        <v>2001</v>
      </c>
      <c r="P3282" s="19" t="str">
        <f>IF(Data!$C3279=0,"",Data!$C3279)</f>
        <v>1</v>
      </c>
      <c r="Q3282" s="23" t="str">
        <f>IF($M3282="","",Data!$E3279)</f>
        <v>S-M</v>
      </c>
      <c r="R3282" s="23" t="str">
        <f t="shared" si="903"/>
        <v>S</v>
      </c>
      <c r="S3282" s="23" t="str">
        <f t="shared" si="904"/>
        <v>S</v>
      </c>
      <c r="T3282" s="19" t="str">
        <f>IF(Data!$F3279=0,"",Data!$F3279)</f>
        <v/>
      </c>
      <c r="U3282" s="19" t="str">
        <f>IF(Data!$G3279=0,"",Data!$G3279)</f>
        <v>FD</v>
      </c>
      <c r="V3282" s="19" t="str">
        <f>IF(Data!$D3279=0,"",Data!$D3279)</f>
        <v/>
      </c>
      <c r="W3282" s="19" t="str">
        <f>Data!$H3279</f>
        <v>Japonica</v>
      </c>
      <c r="Y3282" s="41" t="e">
        <f t="shared" si="899"/>
        <v>#REF!</v>
      </c>
      <c r="Z3282" s="8">
        <f t="shared" si="905"/>
        <v>10000</v>
      </c>
      <c r="AA3282" s="8" t="str">
        <f t="shared" si="906"/>
        <v>Tim Crocker's Pink</v>
      </c>
      <c r="AB3282" s="8" t="str">
        <f t="shared" si="907"/>
        <v>S</v>
      </c>
      <c r="AC3282" s="8" t="str">
        <f t="shared" si="908"/>
        <v/>
      </c>
      <c r="AD3282" s="8" t="str">
        <f t="shared" si="898"/>
        <v>FD</v>
      </c>
      <c r="AE3282" s="8" t="str">
        <f t="shared" si="909"/>
        <v/>
      </c>
      <c r="AF3282" s="5">
        <f t="shared" si="910"/>
        <v>2001</v>
      </c>
      <c r="AG3282" s="46">
        <v>3279</v>
      </c>
      <c r="AH3282" s="47" t="str">
        <f t="shared" si="900"/>
        <v/>
      </c>
      <c r="AI3282" s="48" t="str">
        <f t="shared" si="901"/>
        <v/>
      </c>
      <c r="AK3282" s="22" t="e">
        <f>TRIM(#REF!)</f>
        <v>#REF!</v>
      </c>
      <c r="AL3282" s="23" t="e">
        <f>IF(#REF!=0,"",#REF!)</f>
        <v>#REF!</v>
      </c>
      <c r="AM3282" s="19" t="e">
        <f>IF(#REF!=0,"",#REF!)</f>
        <v>#REF!</v>
      </c>
      <c r="AN3282" s="23" t="e">
        <f>IF($AK3282="","",#REF!)</f>
        <v>#REF!</v>
      </c>
      <c r="AO3282" s="23" t="e">
        <f t="shared" si="911"/>
        <v>#REF!</v>
      </c>
      <c r="AP3282" s="19" t="e">
        <f>IF(#REF!=0,"",#REF!)</f>
        <v>#REF!</v>
      </c>
      <c r="AQ3282" s="19" t="e">
        <f>IF(#REF!=0,"",#REF!)</f>
        <v>#REF!</v>
      </c>
      <c r="AR3282" s="19" t="e">
        <f>IF(#REF!=0,"",#REF!)</f>
        <v>#REF!</v>
      </c>
      <c r="AS3282" s="19" t="e">
        <f>#REF!</f>
        <v>#REF!</v>
      </c>
    </row>
    <row r="3283" spans="11:45" ht="19.5" thickTop="1" thickBot="1" x14ac:dyDescent="0.25">
      <c r="K3283" s="19" t="str">
        <f t="shared" si="902"/>
        <v/>
      </c>
      <c r="L3283" s="19">
        <f t="shared" si="897"/>
        <v>10000</v>
      </c>
      <c r="M3283" s="22" t="str">
        <f>TRIM(Data!$N3280)</f>
        <v>Timothy Gilley</v>
      </c>
      <c r="N3283" s="22" t="str">
        <f>TRIM(Data!$A3280)</f>
        <v>Timothy Gilley</v>
      </c>
      <c r="O3283" s="23">
        <f>IF(Data!$B3280=0,"",Data!$B3280)</f>
        <v>1982</v>
      </c>
      <c r="P3283" s="19" t="str">
        <f>IF(Data!$C3280=0,"",Data!$C3280)</f>
        <v/>
      </c>
      <c r="Q3283" s="23" t="str">
        <f>IF($M3283="","",Data!$E3280)</f>
        <v>L</v>
      </c>
      <c r="R3283" s="23" t="str">
        <f t="shared" si="903"/>
        <v>L</v>
      </c>
      <c r="S3283" s="23" t="str">
        <f t="shared" si="904"/>
        <v>L</v>
      </c>
      <c r="T3283" s="19" t="str">
        <f>IF(Data!$F3280=0,"",Data!$F3280)</f>
        <v/>
      </c>
      <c r="U3283" s="19" t="str">
        <f>IF(Data!$G3280=0,"",Data!$G3280)</f>
        <v/>
      </c>
      <c r="V3283" s="19" t="str">
        <f>IF(Data!$D3280=0,"",Data!$D3280)</f>
        <v/>
      </c>
      <c r="W3283" s="19" t="str">
        <f>Data!$H3280</f>
        <v>Japonica</v>
      </c>
      <c r="Y3283" s="41" t="e">
        <f t="shared" si="899"/>
        <v>#REF!</v>
      </c>
      <c r="Z3283" s="8">
        <f t="shared" si="905"/>
        <v>10000</v>
      </c>
      <c r="AA3283" s="8" t="str">
        <f t="shared" si="906"/>
        <v>Timothy Gilley</v>
      </c>
      <c r="AB3283" s="8" t="str">
        <f t="shared" si="907"/>
        <v>L</v>
      </c>
      <c r="AC3283" s="8" t="str">
        <f t="shared" si="908"/>
        <v/>
      </c>
      <c r="AD3283" s="8" t="str">
        <f t="shared" si="898"/>
        <v/>
      </c>
      <c r="AE3283" s="8" t="str">
        <f t="shared" si="909"/>
        <v/>
      </c>
      <c r="AF3283" s="5">
        <f t="shared" si="910"/>
        <v>1982</v>
      </c>
      <c r="AG3283" s="46">
        <v>3280</v>
      </c>
      <c r="AH3283" s="47" t="str">
        <f t="shared" si="900"/>
        <v/>
      </c>
      <c r="AI3283" s="48" t="str">
        <f t="shared" si="901"/>
        <v/>
      </c>
      <c r="AK3283" s="22" t="e">
        <f>TRIM(#REF!)</f>
        <v>#REF!</v>
      </c>
      <c r="AL3283" s="23" t="e">
        <f>IF(#REF!=0,"",#REF!)</f>
        <v>#REF!</v>
      </c>
      <c r="AM3283" s="19" t="e">
        <f>IF(#REF!=0,"",#REF!)</f>
        <v>#REF!</v>
      </c>
      <c r="AN3283" s="23" t="e">
        <f>IF($AK3283="","",#REF!)</f>
        <v>#REF!</v>
      </c>
      <c r="AO3283" s="23" t="e">
        <f t="shared" si="911"/>
        <v>#REF!</v>
      </c>
      <c r="AP3283" s="19" t="e">
        <f>IF(#REF!=0,"",#REF!)</f>
        <v>#REF!</v>
      </c>
      <c r="AQ3283" s="19" t="e">
        <f>IF(#REF!=0,"",#REF!)</f>
        <v>#REF!</v>
      </c>
      <c r="AR3283" s="19" t="e">
        <f>IF(#REF!=0,"",#REF!)</f>
        <v>#REF!</v>
      </c>
      <c r="AS3283" s="19" t="e">
        <f>#REF!</f>
        <v>#REF!</v>
      </c>
    </row>
    <row r="3284" spans="11:45" ht="19.5" thickTop="1" thickBot="1" x14ac:dyDescent="0.25">
      <c r="K3284" s="19" t="str">
        <f t="shared" si="902"/>
        <v/>
      </c>
      <c r="L3284" s="19">
        <f t="shared" si="897"/>
        <v>10000</v>
      </c>
      <c r="M3284" s="22" t="str">
        <f>TRIM(Data!$N3281)</f>
        <v>Tina Gilliard</v>
      </c>
      <c r="N3284" s="22" t="str">
        <f>TRIM(Data!$A3281)</f>
        <v>Tina Gilliard</v>
      </c>
      <c r="O3284" s="23" t="str">
        <f>IF(Data!$B3281=0,"",Data!$B3281)</f>
        <v>1900's - Early</v>
      </c>
      <c r="P3284" s="19" t="str">
        <f>IF(Data!$C3281=0,"",Data!$C3281)</f>
        <v>1</v>
      </c>
      <c r="Q3284" s="23" t="str">
        <f>IF($M3284="","",Data!$E3281)</f>
        <v>M</v>
      </c>
      <c r="R3284" s="23" t="str">
        <f t="shared" si="903"/>
        <v>M</v>
      </c>
      <c r="S3284" s="23" t="str">
        <f t="shared" si="904"/>
        <v>M</v>
      </c>
      <c r="T3284" s="19" t="str">
        <f>IF(Data!$F3281=0,"",Data!$F3281)</f>
        <v/>
      </c>
      <c r="U3284" s="19" t="str">
        <f>IF(Data!$G3281=0,"",Data!$G3281)</f>
        <v/>
      </c>
      <c r="V3284" s="19" t="str">
        <f>IF(Data!$D3281=0,"",Data!$D3281)</f>
        <v/>
      </c>
      <c r="W3284" s="19" t="str">
        <f>Data!$H3281</f>
        <v>Japonica</v>
      </c>
      <c r="Y3284" s="41" t="e">
        <f t="shared" si="899"/>
        <v>#REF!</v>
      </c>
      <c r="Z3284" s="8">
        <f t="shared" si="905"/>
        <v>10000</v>
      </c>
      <c r="AA3284" s="8" t="str">
        <f t="shared" si="906"/>
        <v>Tina Gilliard</v>
      </c>
      <c r="AB3284" s="8" t="str">
        <f t="shared" si="907"/>
        <v>M</v>
      </c>
      <c r="AC3284" s="8" t="str">
        <f t="shared" si="908"/>
        <v/>
      </c>
      <c r="AD3284" s="8" t="str">
        <f t="shared" si="898"/>
        <v/>
      </c>
      <c r="AE3284" s="8" t="str">
        <f t="shared" si="909"/>
        <v/>
      </c>
      <c r="AF3284" s="5" t="str">
        <f t="shared" si="910"/>
        <v>1900's - Early</v>
      </c>
      <c r="AG3284" s="46">
        <v>3281</v>
      </c>
      <c r="AH3284" s="47" t="str">
        <f t="shared" si="900"/>
        <v/>
      </c>
      <c r="AI3284" s="48" t="str">
        <f t="shared" si="901"/>
        <v/>
      </c>
      <c r="AK3284" s="22" t="e">
        <f>TRIM(#REF!)</f>
        <v>#REF!</v>
      </c>
      <c r="AL3284" s="23" t="e">
        <f>IF(#REF!=0,"",#REF!)</f>
        <v>#REF!</v>
      </c>
      <c r="AM3284" s="19" t="e">
        <f>IF(#REF!=0,"",#REF!)</f>
        <v>#REF!</v>
      </c>
      <c r="AN3284" s="23" t="e">
        <f>IF($AK3284="","",#REF!)</f>
        <v>#REF!</v>
      </c>
      <c r="AO3284" s="23" t="e">
        <f t="shared" si="911"/>
        <v>#REF!</v>
      </c>
      <c r="AP3284" s="19" t="e">
        <f>IF(#REF!=0,"",#REF!)</f>
        <v>#REF!</v>
      </c>
      <c r="AQ3284" s="19" t="e">
        <f>IF(#REF!=0,"",#REF!)</f>
        <v>#REF!</v>
      </c>
      <c r="AR3284" s="19" t="e">
        <f>IF(#REF!=0,"",#REF!)</f>
        <v>#REF!</v>
      </c>
      <c r="AS3284" s="19" t="e">
        <f>#REF!</f>
        <v>#REF!</v>
      </c>
    </row>
    <row r="3285" spans="11:45" ht="19.5" thickTop="1" thickBot="1" x14ac:dyDescent="0.25">
      <c r="K3285" s="19" t="str">
        <f t="shared" si="902"/>
        <v/>
      </c>
      <c r="L3285" s="19">
        <f t="shared" si="897"/>
        <v>10000</v>
      </c>
      <c r="M3285" s="22" t="str">
        <f>TRIM(Data!$N3282)</f>
        <v>Tinker Bell</v>
      </c>
      <c r="N3285" s="22" t="str">
        <f>TRIM(Data!$A3282)</f>
        <v>Tinker Bell</v>
      </c>
      <c r="O3285" s="23">
        <f>IF(Data!$B3282=0,"",Data!$B3282)</f>
        <v>1958</v>
      </c>
      <c r="P3285" s="19" t="str">
        <f>IF(Data!$C3282=0,"",Data!$C3282)</f>
        <v>1</v>
      </c>
      <c r="Q3285" s="23" t="str">
        <f>IF($M3285="","",Data!$E3282)</f>
        <v>S</v>
      </c>
      <c r="R3285" s="23" t="str">
        <f t="shared" si="903"/>
        <v>S</v>
      </c>
      <c r="S3285" s="23" t="str">
        <f t="shared" si="904"/>
        <v>S</v>
      </c>
      <c r="T3285" s="19" t="str">
        <f>IF(Data!$F3282=0,"",Data!$F3282)</f>
        <v/>
      </c>
      <c r="U3285" s="19" t="str">
        <f>IF(Data!$G3282=0,"",Data!$G3282)</f>
        <v/>
      </c>
      <c r="V3285" s="19" t="str">
        <f>IF(Data!$D3282=0,"",Data!$D3282)</f>
        <v/>
      </c>
      <c r="W3285" s="19" t="str">
        <f>Data!$H3282</f>
        <v>Japonica</v>
      </c>
      <c r="Y3285" s="41" t="e">
        <f t="shared" si="899"/>
        <v>#REF!</v>
      </c>
      <c r="Z3285" s="8">
        <f t="shared" si="905"/>
        <v>10000</v>
      </c>
      <c r="AA3285" s="8" t="str">
        <f t="shared" si="906"/>
        <v>Tinker Bell</v>
      </c>
      <c r="AB3285" s="8" t="str">
        <f t="shared" si="907"/>
        <v>S</v>
      </c>
      <c r="AC3285" s="8" t="str">
        <f t="shared" si="908"/>
        <v/>
      </c>
      <c r="AD3285" s="8" t="str">
        <f t="shared" si="898"/>
        <v/>
      </c>
      <c r="AE3285" s="8" t="str">
        <f t="shared" si="909"/>
        <v/>
      </c>
      <c r="AF3285" s="5">
        <f t="shared" si="910"/>
        <v>1958</v>
      </c>
      <c r="AG3285" s="46">
        <v>3282</v>
      </c>
      <c r="AH3285" s="47" t="str">
        <f t="shared" si="900"/>
        <v/>
      </c>
      <c r="AI3285" s="48" t="str">
        <f t="shared" si="901"/>
        <v/>
      </c>
      <c r="AK3285" s="22" t="e">
        <f>TRIM(#REF!)</f>
        <v>#REF!</v>
      </c>
      <c r="AL3285" s="23" t="e">
        <f>IF(#REF!=0,"",#REF!)</f>
        <v>#REF!</v>
      </c>
      <c r="AM3285" s="19" t="e">
        <f>IF(#REF!=0,"",#REF!)</f>
        <v>#REF!</v>
      </c>
      <c r="AN3285" s="23" t="e">
        <f>IF($AK3285="","",#REF!)</f>
        <v>#REF!</v>
      </c>
      <c r="AO3285" s="23" t="e">
        <f t="shared" si="911"/>
        <v>#REF!</v>
      </c>
      <c r="AP3285" s="19" t="e">
        <f>IF(#REF!=0,"",#REF!)</f>
        <v>#REF!</v>
      </c>
      <c r="AQ3285" s="19" t="e">
        <f>IF(#REF!=0,"",#REF!)</f>
        <v>#REF!</v>
      </c>
      <c r="AR3285" s="19" t="e">
        <f>IF(#REF!=0,"",#REF!)</f>
        <v>#REF!</v>
      </c>
      <c r="AS3285" s="19" t="e">
        <f>#REF!</f>
        <v>#REF!</v>
      </c>
    </row>
    <row r="3286" spans="11:45" ht="19.5" thickTop="1" thickBot="1" x14ac:dyDescent="0.25">
      <c r="K3286" s="19" t="str">
        <f t="shared" si="902"/>
        <v/>
      </c>
      <c r="L3286" s="19">
        <f t="shared" ref="L3286:L3349" si="912">IF(ISERROR(SEARCH($B$2,M3286)),10000,IF(SEARCH($B$2,M3286)=1,SEARCH($B$2,M3286)+ROW()/100000,10000))</f>
        <v>10000</v>
      </c>
      <c r="M3286" s="22" t="str">
        <f>TRIM(Data!$N3283)</f>
        <v>Tinker Toy</v>
      </c>
      <c r="N3286" s="22" t="str">
        <f>TRIM(Data!$A3283)</f>
        <v>Tinker Toy</v>
      </c>
      <c r="O3286" s="23">
        <f>IF(Data!$B3283=0,"",Data!$B3283)</f>
        <v>1981</v>
      </c>
      <c r="P3286" s="19" t="str">
        <f>IF(Data!$C3283=0,"",Data!$C3283)</f>
        <v>1</v>
      </c>
      <c r="Q3286" s="23" t="str">
        <f>IF($M3286="","",Data!$E3283)</f>
        <v>Min</v>
      </c>
      <c r="R3286" s="23" t="str">
        <f t="shared" si="903"/>
        <v>Min</v>
      </c>
      <c r="S3286" s="23" t="str">
        <f t="shared" si="904"/>
        <v>Min</v>
      </c>
      <c r="T3286" s="19" t="str">
        <f>IF(Data!$F3283=0,"",Data!$F3283)</f>
        <v/>
      </c>
      <c r="U3286" s="19" t="str">
        <f>IF(Data!$G3283=0,"",Data!$G3283)</f>
        <v/>
      </c>
      <c r="V3286" s="19" t="str">
        <f>IF(Data!$D3283=0,"",Data!$D3283)</f>
        <v/>
      </c>
      <c r="W3286" s="19" t="str">
        <f>Data!$H3283</f>
        <v>Japonica</v>
      </c>
      <c r="Y3286" s="41" t="e">
        <f t="shared" si="899"/>
        <v>#REF!</v>
      </c>
      <c r="Z3286" s="8">
        <f t="shared" si="905"/>
        <v>10000</v>
      </c>
      <c r="AA3286" s="8" t="str">
        <f t="shared" si="906"/>
        <v>Tinker Toy</v>
      </c>
      <c r="AB3286" s="8" t="str">
        <f t="shared" si="907"/>
        <v>Min</v>
      </c>
      <c r="AC3286" s="8" t="str">
        <f t="shared" si="908"/>
        <v/>
      </c>
      <c r="AD3286" s="8" t="str">
        <f t="shared" ref="AD3286:AD3349" si="913">U3286</f>
        <v/>
      </c>
      <c r="AE3286" s="8" t="str">
        <f t="shared" si="909"/>
        <v/>
      </c>
      <c r="AF3286" s="5">
        <f t="shared" si="910"/>
        <v>1981</v>
      </c>
      <c r="AG3286" s="46">
        <v>3283</v>
      </c>
      <c r="AH3286" s="47" t="str">
        <f t="shared" si="900"/>
        <v/>
      </c>
      <c r="AI3286" s="48" t="str">
        <f t="shared" si="901"/>
        <v/>
      </c>
      <c r="AK3286" s="22" t="e">
        <f>TRIM(#REF!)</f>
        <v>#REF!</v>
      </c>
      <c r="AL3286" s="23" t="e">
        <f>IF(#REF!=0,"",#REF!)</f>
        <v>#REF!</v>
      </c>
      <c r="AM3286" s="19" t="e">
        <f>IF(#REF!=0,"",#REF!)</f>
        <v>#REF!</v>
      </c>
      <c r="AN3286" s="23" t="e">
        <f>IF($AK3286="","",#REF!)</f>
        <v>#REF!</v>
      </c>
      <c r="AO3286" s="23" t="e">
        <f t="shared" si="911"/>
        <v>#REF!</v>
      </c>
      <c r="AP3286" s="19" t="e">
        <f>IF(#REF!=0,"",#REF!)</f>
        <v>#REF!</v>
      </c>
      <c r="AQ3286" s="19" t="e">
        <f>IF(#REF!=0,"",#REF!)</f>
        <v>#REF!</v>
      </c>
      <c r="AR3286" s="19" t="e">
        <f>IF(#REF!=0,"",#REF!)</f>
        <v>#REF!</v>
      </c>
      <c r="AS3286" s="19" t="e">
        <f>#REF!</f>
        <v>#REF!</v>
      </c>
    </row>
    <row r="3287" spans="11:45" ht="19.5" thickTop="1" thickBot="1" x14ac:dyDescent="0.25">
      <c r="K3287" s="19" t="str">
        <f t="shared" si="902"/>
        <v/>
      </c>
      <c r="L3287" s="19">
        <f t="shared" si="912"/>
        <v>10000</v>
      </c>
      <c r="M3287" s="22" t="str">
        <f>TRIM(Data!$N3284)</f>
        <v>Tinky Lee</v>
      </c>
      <c r="N3287" s="22" t="str">
        <f>TRIM(Data!$A3284)</f>
        <v>Tinky Lee</v>
      </c>
      <c r="O3287" s="23">
        <f>IF(Data!$B3284=0,"",Data!$B3284)</f>
        <v>1947</v>
      </c>
      <c r="P3287" s="19" t="str">
        <f>IF(Data!$C3284=0,"",Data!$C3284)</f>
        <v>1</v>
      </c>
      <c r="Q3287" s="23" t="str">
        <f>IF($M3287="","",Data!$E3284)</f>
        <v>M</v>
      </c>
      <c r="R3287" s="23" t="str">
        <f t="shared" si="903"/>
        <v>M</v>
      </c>
      <c r="S3287" s="23" t="str">
        <f t="shared" si="904"/>
        <v>M</v>
      </c>
      <c r="T3287" s="19" t="str">
        <f>IF(Data!$F3284=0,"",Data!$F3284)</f>
        <v/>
      </c>
      <c r="U3287" s="19" t="str">
        <f>IF(Data!$G3284=0,"",Data!$G3284)</f>
        <v/>
      </c>
      <c r="V3287" s="19" t="str">
        <f>IF(Data!$D3284=0,"",Data!$D3284)</f>
        <v/>
      </c>
      <c r="W3287" s="19" t="str">
        <f>Data!$H3284</f>
        <v>Japonica</v>
      </c>
      <c r="Y3287" s="41" t="e">
        <f t="shared" si="899"/>
        <v>#REF!</v>
      </c>
      <c r="Z3287" s="8">
        <f t="shared" si="905"/>
        <v>10000</v>
      </c>
      <c r="AA3287" s="8" t="str">
        <f t="shared" si="906"/>
        <v>Tinky Lee</v>
      </c>
      <c r="AB3287" s="8" t="str">
        <f t="shared" si="907"/>
        <v>M</v>
      </c>
      <c r="AC3287" s="8" t="str">
        <f t="shared" si="908"/>
        <v/>
      </c>
      <c r="AD3287" s="8" t="str">
        <f t="shared" si="913"/>
        <v/>
      </c>
      <c r="AE3287" s="8" t="str">
        <f t="shared" si="909"/>
        <v/>
      </c>
      <c r="AF3287" s="5">
        <f t="shared" si="910"/>
        <v>1947</v>
      </c>
      <c r="AG3287" s="46">
        <v>3284</v>
      </c>
      <c r="AH3287" s="47" t="str">
        <f t="shared" si="900"/>
        <v/>
      </c>
      <c r="AI3287" s="48" t="str">
        <f t="shared" si="901"/>
        <v/>
      </c>
      <c r="AK3287" s="22" t="e">
        <f>TRIM(#REF!)</f>
        <v>#REF!</v>
      </c>
      <c r="AL3287" s="23" t="e">
        <f>IF(#REF!=0,"",#REF!)</f>
        <v>#REF!</v>
      </c>
      <c r="AM3287" s="19" t="e">
        <f>IF(#REF!=0,"",#REF!)</f>
        <v>#REF!</v>
      </c>
      <c r="AN3287" s="23" t="e">
        <f>IF($AK3287="","",#REF!)</f>
        <v>#REF!</v>
      </c>
      <c r="AO3287" s="23" t="e">
        <f t="shared" si="911"/>
        <v>#REF!</v>
      </c>
      <c r="AP3287" s="19" t="e">
        <f>IF(#REF!=0,"",#REF!)</f>
        <v>#REF!</v>
      </c>
      <c r="AQ3287" s="19" t="e">
        <f>IF(#REF!=0,"",#REF!)</f>
        <v>#REF!</v>
      </c>
      <c r="AR3287" s="19" t="e">
        <f>IF(#REF!=0,"",#REF!)</f>
        <v>#REF!</v>
      </c>
      <c r="AS3287" s="19" t="e">
        <f>#REF!</f>
        <v>#REF!</v>
      </c>
    </row>
    <row r="3288" spans="11:45" ht="19.5" thickTop="1" thickBot="1" x14ac:dyDescent="0.25">
      <c r="K3288" s="19" t="str">
        <f t="shared" si="902"/>
        <v/>
      </c>
      <c r="L3288" s="19">
        <f t="shared" si="912"/>
        <v>10000</v>
      </c>
      <c r="M3288" s="22" t="str">
        <f>TRIM(Data!$N3285)</f>
        <v>Tinsie</v>
      </c>
      <c r="N3288" s="22" t="str">
        <f>TRIM(Data!$A3285)</f>
        <v>Tinsie (Bokuhan)</v>
      </c>
      <c r="O3288" s="23">
        <f>IF(Data!$B3285=0,"",Data!$B3285)</f>
        <v>1930</v>
      </c>
      <c r="P3288" s="19" t="str">
        <f>IF(Data!$C3285=0,"",Data!$C3285)</f>
        <v>1</v>
      </c>
      <c r="Q3288" s="23" t="str">
        <f>IF($M3288="","",Data!$E3285)</f>
        <v>Min</v>
      </c>
      <c r="R3288" s="23" t="str">
        <f t="shared" si="903"/>
        <v>Min</v>
      </c>
      <c r="S3288" s="23" t="str">
        <f t="shared" si="904"/>
        <v>Min</v>
      </c>
      <c r="T3288" s="19" t="str">
        <f>IF(Data!$F3285=0,"",Data!$F3285)</f>
        <v/>
      </c>
      <c r="U3288" s="19" t="str">
        <f>IF(Data!$G3285=0,"",Data!$G3285)</f>
        <v/>
      </c>
      <c r="V3288" s="19" t="str">
        <f>IF(Data!$D3285=0,"",Data!$D3285)</f>
        <v/>
      </c>
      <c r="W3288" s="19" t="str">
        <f>Data!$H3285</f>
        <v>Japonica</v>
      </c>
      <c r="Y3288" s="41" t="e">
        <f t="shared" si="899"/>
        <v>#REF!</v>
      </c>
      <c r="Z3288" s="8">
        <f t="shared" si="905"/>
        <v>10000</v>
      </c>
      <c r="AA3288" s="8" t="str">
        <f t="shared" si="906"/>
        <v>Tinsie</v>
      </c>
      <c r="AB3288" s="8" t="str">
        <f t="shared" si="907"/>
        <v>Min</v>
      </c>
      <c r="AC3288" s="8" t="str">
        <f t="shared" si="908"/>
        <v/>
      </c>
      <c r="AD3288" s="8" t="str">
        <f t="shared" si="913"/>
        <v/>
      </c>
      <c r="AE3288" s="8" t="str">
        <f t="shared" si="909"/>
        <v/>
      </c>
      <c r="AF3288" s="5">
        <f t="shared" si="910"/>
        <v>1930</v>
      </c>
      <c r="AG3288" s="46">
        <v>3285</v>
      </c>
      <c r="AH3288" s="47" t="str">
        <f t="shared" si="900"/>
        <v/>
      </c>
      <c r="AI3288" s="48" t="str">
        <f t="shared" si="901"/>
        <v/>
      </c>
      <c r="AK3288" s="22" t="e">
        <f>TRIM(#REF!)</f>
        <v>#REF!</v>
      </c>
      <c r="AL3288" s="23" t="e">
        <f>IF(#REF!=0,"",#REF!)</f>
        <v>#REF!</v>
      </c>
      <c r="AM3288" s="19" t="e">
        <f>IF(#REF!=0,"",#REF!)</f>
        <v>#REF!</v>
      </c>
      <c r="AN3288" s="23" t="e">
        <f>IF($AK3288="","",#REF!)</f>
        <v>#REF!</v>
      </c>
      <c r="AO3288" s="23" t="e">
        <f t="shared" si="911"/>
        <v>#REF!</v>
      </c>
      <c r="AP3288" s="19" t="e">
        <f>IF(#REF!=0,"",#REF!)</f>
        <v>#REF!</v>
      </c>
      <c r="AQ3288" s="19" t="e">
        <f>IF(#REF!=0,"",#REF!)</f>
        <v>#REF!</v>
      </c>
      <c r="AR3288" s="19" t="e">
        <f>IF(#REF!=0,"",#REF!)</f>
        <v>#REF!</v>
      </c>
      <c r="AS3288" s="19" t="e">
        <f>#REF!</f>
        <v>#REF!</v>
      </c>
    </row>
    <row r="3289" spans="11:45" ht="19.5" thickTop="1" thickBot="1" x14ac:dyDescent="0.25">
      <c r="K3289" s="19" t="str">
        <f t="shared" si="902"/>
        <v/>
      </c>
      <c r="L3289" s="19">
        <f t="shared" si="912"/>
        <v>10000</v>
      </c>
      <c r="M3289" s="22" t="str">
        <f>TRIM(Data!$N3286)</f>
        <v>Tinsie Grande</v>
      </c>
      <c r="N3289" s="22" t="str">
        <f>TRIM(Data!$A3286)</f>
        <v>Tinsie Grande</v>
      </c>
      <c r="O3289" s="23">
        <f>IF(Data!$B3286=0,"",Data!$B3286)</f>
        <v>2009</v>
      </c>
      <c r="P3289" s="19" t="str">
        <f>IF(Data!$C3286=0,"",Data!$C3286)</f>
        <v>1</v>
      </c>
      <c r="Q3289" s="23" t="str">
        <f>IF($M3289="","",Data!$E3286)</f>
        <v>S</v>
      </c>
      <c r="R3289" s="23" t="str">
        <f t="shared" si="903"/>
        <v>S</v>
      </c>
      <c r="S3289" s="23" t="str">
        <f t="shared" si="904"/>
        <v>S</v>
      </c>
      <c r="T3289" s="19" t="str">
        <f>IF(Data!$F3286=0,"",Data!$F3286)</f>
        <v/>
      </c>
      <c r="U3289" s="19" t="str">
        <f>IF(Data!$G3286=0,"",Data!$G3286)</f>
        <v/>
      </c>
      <c r="V3289" s="19" t="str">
        <f>IF(Data!$D3286=0,"",Data!$D3286)</f>
        <v/>
      </c>
      <c r="W3289" s="19" t="str">
        <f>Data!$H3286</f>
        <v>Japonica</v>
      </c>
      <c r="Y3289" s="41" t="e">
        <f t="shared" si="899"/>
        <v>#REF!</v>
      </c>
      <c r="Z3289" s="8">
        <f t="shared" si="905"/>
        <v>10000</v>
      </c>
      <c r="AA3289" s="8" t="str">
        <f t="shared" si="906"/>
        <v>Tinsie Grande</v>
      </c>
      <c r="AB3289" s="8" t="str">
        <f t="shared" si="907"/>
        <v>S</v>
      </c>
      <c r="AC3289" s="8" t="str">
        <f t="shared" si="908"/>
        <v/>
      </c>
      <c r="AD3289" s="8" t="str">
        <f t="shared" si="913"/>
        <v/>
      </c>
      <c r="AE3289" s="8" t="str">
        <f t="shared" si="909"/>
        <v/>
      </c>
      <c r="AF3289" s="5">
        <f t="shared" si="910"/>
        <v>2009</v>
      </c>
      <c r="AG3289" s="46">
        <v>3286</v>
      </c>
      <c r="AH3289" s="47" t="str">
        <f t="shared" si="900"/>
        <v/>
      </c>
      <c r="AI3289" s="48" t="str">
        <f t="shared" si="901"/>
        <v/>
      </c>
      <c r="AK3289" s="22" t="e">
        <f>TRIM(#REF!)</f>
        <v>#REF!</v>
      </c>
      <c r="AL3289" s="23" t="e">
        <f>IF(#REF!=0,"",#REF!)</f>
        <v>#REF!</v>
      </c>
      <c r="AM3289" s="19" t="e">
        <f>IF(#REF!=0,"",#REF!)</f>
        <v>#REF!</v>
      </c>
      <c r="AN3289" s="23" t="e">
        <f>IF($AK3289="","",#REF!)</f>
        <v>#REF!</v>
      </c>
      <c r="AO3289" s="23" t="e">
        <f t="shared" si="911"/>
        <v>#REF!</v>
      </c>
      <c r="AP3289" s="19" t="e">
        <f>IF(#REF!=0,"",#REF!)</f>
        <v>#REF!</v>
      </c>
      <c r="AQ3289" s="19" t="e">
        <f>IF(#REF!=0,"",#REF!)</f>
        <v>#REF!</v>
      </c>
      <c r="AR3289" s="19" t="e">
        <f>IF(#REF!=0,"",#REF!)</f>
        <v>#REF!</v>
      </c>
      <c r="AS3289" s="19" t="e">
        <f>#REF!</f>
        <v>#REF!</v>
      </c>
    </row>
    <row r="3290" spans="11:45" ht="19.5" thickTop="1" thickBot="1" x14ac:dyDescent="0.25">
      <c r="K3290" s="19" t="str">
        <f t="shared" si="902"/>
        <v/>
      </c>
      <c r="L3290" s="19">
        <f t="shared" si="912"/>
        <v>10000</v>
      </c>
      <c r="M3290" s="22" t="str">
        <f>TRIM(Data!$N3287)</f>
        <v>Tinsie Two</v>
      </c>
      <c r="N3290" s="22" t="str">
        <f>TRIM(Data!$A3287)</f>
        <v>Tinsie Two</v>
      </c>
      <c r="O3290" s="23">
        <f>IF(Data!$B3287=0,"",Data!$B3287)</f>
        <v>1959</v>
      </c>
      <c r="P3290" s="19" t="str">
        <f>IF(Data!$C3287=0,"",Data!$C3287)</f>
        <v>1</v>
      </c>
      <c r="Q3290" s="23" t="str">
        <f>IF($M3290="","",Data!$E3287)</f>
        <v>S</v>
      </c>
      <c r="R3290" s="23" t="str">
        <f t="shared" si="903"/>
        <v>S</v>
      </c>
      <c r="S3290" s="23" t="str">
        <f t="shared" si="904"/>
        <v>S</v>
      </c>
      <c r="T3290" s="19" t="str">
        <f>IF(Data!$F3287=0,"",Data!$F3287)</f>
        <v/>
      </c>
      <c r="U3290" s="19" t="str">
        <f>IF(Data!$G3287=0,"",Data!$G3287)</f>
        <v/>
      </c>
      <c r="V3290" s="19" t="str">
        <f>IF(Data!$D3287=0,"",Data!$D3287)</f>
        <v/>
      </c>
      <c r="W3290" s="19" t="str">
        <f>Data!$H3287</f>
        <v>Japonica</v>
      </c>
      <c r="Y3290" s="41" t="e">
        <f t="shared" si="899"/>
        <v>#REF!</v>
      </c>
      <c r="Z3290" s="8">
        <f t="shared" si="905"/>
        <v>10000</v>
      </c>
      <c r="AA3290" s="8" t="str">
        <f t="shared" si="906"/>
        <v>Tinsie Two</v>
      </c>
      <c r="AB3290" s="8" t="str">
        <f t="shared" si="907"/>
        <v>S</v>
      </c>
      <c r="AC3290" s="8" t="str">
        <f t="shared" si="908"/>
        <v/>
      </c>
      <c r="AD3290" s="8" t="str">
        <f t="shared" si="913"/>
        <v/>
      </c>
      <c r="AE3290" s="8" t="str">
        <f t="shared" si="909"/>
        <v/>
      </c>
      <c r="AF3290" s="5">
        <f t="shared" si="910"/>
        <v>1959</v>
      </c>
      <c r="AG3290" s="46">
        <v>3287</v>
      </c>
      <c r="AH3290" s="47" t="str">
        <f t="shared" si="900"/>
        <v/>
      </c>
      <c r="AI3290" s="48" t="str">
        <f t="shared" si="901"/>
        <v/>
      </c>
      <c r="AK3290" s="22" t="e">
        <f>TRIM(#REF!)</f>
        <v>#REF!</v>
      </c>
      <c r="AL3290" s="23" t="e">
        <f>IF(#REF!=0,"",#REF!)</f>
        <v>#REF!</v>
      </c>
      <c r="AM3290" s="19" t="e">
        <f>IF(#REF!=0,"",#REF!)</f>
        <v>#REF!</v>
      </c>
      <c r="AN3290" s="23" t="e">
        <f>IF($AK3290="","",#REF!)</f>
        <v>#REF!</v>
      </c>
      <c r="AO3290" s="23" t="e">
        <f t="shared" si="911"/>
        <v>#REF!</v>
      </c>
      <c r="AP3290" s="19" t="e">
        <f>IF(#REF!=0,"",#REF!)</f>
        <v>#REF!</v>
      </c>
      <c r="AQ3290" s="19" t="e">
        <f>IF(#REF!=0,"",#REF!)</f>
        <v>#REF!</v>
      </c>
      <c r="AR3290" s="19" t="e">
        <f>IF(#REF!=0,"",#REF!)</f>
        <v>#REF!</v>
      </c>
      <c r="AS3290" s="19" t="e">
        <f>#REF!</f>
        <v>#REF!</v>
      </c>
    </row>
    <row r="3291" spans="11:45" ht="19.5" thickTop="1" thickBot="1" x14ac:dyDescent="0.25">
      <c r="K3291" s="19" t="str">
        <f t="shared" si="902"/>
        <v/>
      </c>
      <c r="L3291" s="19">
        <f t="shared" si="912"/>
        <v>10000</v>
      </c>
      <c r="M3291" s="22" t="str">
        <f>TRIM(Data!$N3288)</f>
        <v>Tinsley Smith</v>
      </c>
      <c r="N3291" s="22" t="str">
        <f>TRIM(Data!$A3288)</f>
        <v>Tinsley Smith</v>
      </c>
      <c r="O3291" s="23">
        <f>IF(Data!$B3288=0,"",Data!$B3288)</f>
        <v>1952</v>
      </c>
      <c r="P3291" s="19" t="str">
        <f>IF(Data!$C3288=0,"",Data!$C3288)</f>
        <v/>
      </c>
      <c r="Q3291" s="23" t="str">
        <f>IF($M3291="","",Data!$E3288)</f>
        <v>L</v>
      </c>
      <c r="R3291" s="23" t="str">
        <f t="shared" si="903"/>
        <v>L</v>
      </c>
      <c r="S3291" s="23" t="str">
        <f t="shared" si="904"/>
        <v>L</v>
      </c>
      <c r="T3291" s="19" t="str">
        <f>IF(Data!$F3288=0,"",Data!$F3288)</f>
        <v/>
      </c>
      <c r="U3291" s="19" t="str">
        <f>IF(Data!$G3288=0,"",Data!$G3288)</f>
        <v/>
      </c>
      <c r="V3291" s="19" t="str">
        <f>IF(Data!$D3288=0,"",Data!$D3288)</f>
        <v/>
      </c>
      <c r="W3291" s="19" t="str">
        <f>Data!$H3288</f>
        <v>Japonica</v>
      </c>
      <c r="Y3291" s="41" t="e">
        <f t="shared" si="899"/>
        <v>#REF!</v>
      </c>
      <c r="Z3291" s="8">
        <f t="shared" si="905"/>
        <v>10000</v>
      </c>
      <c r="AA3291" s="8" t="str">
        <f t="shared" si="906"/>
        <v>Tinsley Smith</v>
      </c>
      <c r="AB3291" s="8" t="str">
        <f t="shared" si="907"/>
        <v>L</v>
      </c>
      <c r="AC3291" s="8" t="str">
        <f t="shared" si="908"/>
        <v/>
      </c>
      <c r="AD3291" s="8" t="str">
        <f t="shared" si="913"/>
        <v/>
      </c>
      <c r="AE3291" s="8" t="str">
        <f t="shared" si="909"/>
        <v/>
      </c>
      <c r="AF3291" s="5">
        <f t="shared" si="910"/>
        <v>1952</v>
      </c>
      <c r="AG3291" s="46">
        <v>3288</v>
      </c>
      <c r="AH3291" s="47" t="str">
        <f t="shared" si="900"/>
        <v/>
      </c>
      <c r="AI3291" s="48" t="str">
        <f t="shared" si="901"/>
        <v/>
      </c>
      <c r="AK3291" s="22" t="e">
        <f>TRIM(#REF!)</f>
        <v>#REF!</v>
      </c>
      <c r="AL3291" s="23" t="e">
        <f>IF(#REF!=0,"",#REF!)</f>
        <v>#REF!</v>
      </c>
      <c r="AM3291" s="19" t="e">
        <f>IF(#REF!=0,"",#REF!)</f>
        <v>#REF!</v>
      </c>
      <c r="AN3291" s="23" t="e">
        <f>IF($AK3291="","",#REF!)</f>
        <v>#REF!</v>
      </c>
      <c r="AO3291" s="23" t="e">
        <f t="shared" si="911"/>
        <v>#REF!</v>
      </c>
      <c r="AP3291" s="19" t="e">
        <f>IF(#REF!=0,"",#REF!)</f>
        <v>#REF!</v>
      </c>
      <c r="AQ3291" s="19" t="e">
        <f>IF(#REF!=0,"",#REF!)</f>
        <v>#REF!</v>
      </c>
      <c r="AR3291" s="19" t="e">
        <f>IF(#REF!=0,"",#REF!)</f>
        <v>#REF!</v>
      </c>
      <c r="AS3291" s="19" t="e">
        <f>#REF!</f>
        <v>#REF!</v>
      </c>
    </row>
    <row r="3292" spans="11:45" ht="19.5" thickTop="1" thickBot="1" x14ac:dyDescent="0.25">
      <c r="K3292" s="19" t="str">
        <f t="shared" si="902"/>
        <v/>
      </c>
      <c r="L3292" s="19">
        <f t="shared" si="912"/>
        <v>10000</v>
      </c>
      <c r="M3292" s="22" t="str">
        <f>TRIM(Data!$N3289)</f>
        <v>Tiny Princess</v>
      </c>
      <c r="N3292" s="22" t="str">
        <f>TRIM(Data!$A3289)</f>
        <v>Tiny Princess (H)</v>
      </c>
      <c r="O3292" s="23">
        <f>IF(Data!$B3289=0,"",Data!$B3289)</f>
        <v>1961</v>
      </c>
      <c r="P3292" s="19" t="str">
        <f>IF(Data!$C3289=0,"",Data!$C3289)</f>
        <v>1</v>
      </c>
      <c r="Q3292" s="23" t="str">
        <f>IF($M3292="","",Data!$E3289)</f>
        <v>Min</v>
      </c>
      <c r="R3292" s="23" t="str">
        <f t="shared" si="903"/>
        <v>Min</v>
      </c>
      <c r="S3292" s="23" t="str">
        <f t="shared" si="904"/>
        <v>Min</v>
      </c>
      <c r="T3292" s="19" t="str">
        <f>IF(Data!$F3289=0,"",Data!$F3289)</f>
        <v/>
      </c>
      <c r="U3292" s="19" t="str">
        <f>IF(Data!$G3289=0,"",Data!$G3289)</f>
        <v/>
      </c>
      <c r="V3292" s="19" t="str">
        <f>IF(Data!$D3289=0,"",Data!$D3289)</f>
        <v/>
      </c>
      <c r="W3292" s="19" t="str">
        <f>Data!$H3289</f>
        <v>NRH</v>
      </c>
      <c r="Y3292" s="41" t="e">
        <f t="shared" si="899"/>
        <v>#REF!</v>
      </c>
      <c r="Z3292" s="8">
        <f t="shared" si="905"/>
        <v>10000</v>
      </c>
      <c r="AA3292" s="8" t="str">
        <f t="shared" si="906"/>
        <v>Tiny Princess</v>
      </c>
      <c r="AB3292" s="8" t="str">
        <f t="shared" si="907"/>
        <v>Min</v>
      </c>
      <c r="AC3292" s="8" t="str">
        <f t="shared" si="908"/>
        <v/>
      </c>
      <c r="AD3292" s="8" t="str">
        <f t="shared" si="913"/>
        <v/>
      </c>
      <c r="AE3292" s="8" t="str">
        <f t="shared" si="909"/>
        <v/>
      </c>
      <c r="AF3292" s="5">
        <f t="shared" si="910"/>
        <v>1961</v>
      </c>
      <c r="AG3292" s="46">
        <v>3289</v>
      </c>
      <c r="AH3292" s="47" t="str">
        <f t="shared" si="900"/>
        <v/>
      </c>
      <c r="AI3292" s="48" t="str">
        <f t="shared" si="901"/>
        <v/>
      </c>
      <c r="AK3292" s="22" t="e">
        <f>TRIM(#REF!)</f>
        <v>#REF!</v>
      </c>
      <c r="AL3292" s="23" t="e">
        <f>IF(#REF!=0,"",#REF!)</f>
        <v>#REF!</v>
      </c>
      <c r="AM3292" s="19" t="e">
        <f>IF(#REF!=0,"",#REF!)</f>
        <v>#REF!</v>
      </c>
      <c r="AN3292" s="23" t="e">
        <f>IF($AK3292="","",#REF!)</f>
        <v>#REF!</v>
      </c>
      <c r="AO3292" s="23" t="e">
        <f t="shared" si="911"/>
        <v>#REF!</v>
      </c>
      <c r="AP3292" s="19" t="e">
        <f>IF(#REF!=0,"",#REF!)</f>
        <v>#REF!</v>
      </c>
      <c r="AQ3292" s="19" t="e">
        <f>IF(#REF!=0,"",#REF!)</f>
        <v>#REF!</v>
      </c>
      <c r="AR3292" s="19" t="e">
        <f>IF(#REF!=0,"",#REF!)</f>
        <v>#REF!</v>
      </c>
      <c r="AS3292" s="19" t="e">
        <f>#REF!</f>
        <v>#REF!</v>
      </c>
    </row>
    <row r="3293" spans="11:45" ht="19.5" thickTop="1" thickBot="1" x14ac:dyDescent="0.25">
      <c r="K3293" s="19" t="str">
        <f t="shared" si="902"/>
        <v/>
      </c>
      <c r="L3293" s="19">
        <f t="shared" si="912"/>
        <v>10000</v>
      </c>
      <c r="M3293" s="22" t="str">
        <f>TRIM(Data!$N3290)</f>
        <v>Tiny Star</v>
      </c>
      <c r="N3293" s="22" t="str">
        <f>TRIM(Data!$A3290)</f>
        <v>Tiny Star (H)</v>
      </c>
      <c r="O3293" s="23">
        <f>IF(Data!$B3290=0,"",Data!$B3290)</f>
        <v>1978</v>
      </c>
      <c r="P3293" s="19" t="str">
        <f>IF(Data!$C3290=0,"",Data!$C3290)</f>
        <v>1</v>
      </c>
      <c r="Q3293" s="23" t="str">
        <f>IF($M3293="","",Data!$E3290)</f>
        <v>Min</v>
      </c>
      <c r="R3293" s="23" t="str">
        <f t="shared" si="903"/>
        <v>Min</v>
      </c>
      <c r="S3293" s="23" t="str">
        <f t="shared" si="904"/>
        <v>Min</v>
      </c>
      <c r="T3293" s="19" t="str">
        <f>IF(Data!$F3290=0,"",Data!$F3290)</f>
        <v/>
      </c>
      <c r="U3293" s="19" t="str">
        <f>IF(Data!$G3290=0,"",Data!$G3290)</f>
        <v/>
      </c>
      <c r="V3293" s="19" t="str">
        <f>IF(Data!$D3290=0,"",Data!$D3290)</f>
        <v/>
      </c>
      <c r="W3293" s="19" t="str">
        <f>Data!$H3290</f>
        <v>NRH</v>
      </c>
      <c r="Y3293" s="41" t="e">
        <f t="shared" si="899"/>
        <v>#REF!</v>
      </c>
      <c r="Z3293" s="8">
        <f t="shared" si="905"/>
        <v>10000</v>
      </c>
      <c r="AA3293" s="8" t="str">
        <f t="shared" si="906"/>
        <v>Tiny Star</v>
      </c>
      <c r="AB3293" s="8" t="str">
        <f t="shared" si="907"/>
        <v>Min</v>
      </c>
      <c r="AC3293" s="8" t="str">
        <f t="shared" si="908"/>
        <v/>
      </c>
      <c r="AD3293" s="8" t="str">
        <f t="shared" si="913"/>
        <v/>
      </c>
      <c r="AE3293" s="8" t="str">
        <f t="shared" si="909"/>
        <v/>
      </c>
      <c r="AF3293" s="5">
        <f t="shared" si="910"/>
        <v>1978</v>
      </c>
      <c r="AG3293" s="46">
        <v>3290</v>
      </c>
      <c r="AH3293" s="47" t="str">
        <f t="shared" si="900"/>
        <v/>
      </c>
      <c r="AI3293" s="48" t="str">
        <f t="shared" si="901"/>
        <v/>
      </c>
      <c r="AK3293" s="22" t="e">
        <f>TRIM(#REF!)</f>
        <v>#REF!</v>
      </c>
      <c r="AL3293" s="23" t="e">
        <f>IF(#REF!=0,"",#REF!)</f>
        <v>#REF!</v>
      </c>
      <c r="AM3293" s="19" t="e">
        <f>IF(#REF!=0,"",#REF!)</f>
        <v>#REF!</v>
      </c>
      <c r="AN3293" s="23" t="e">
        <f>IF($AK3293="","",#REF!)</f>
        <v>#REF!</v>
      </c>
      <c r="AO3293" s="23" t="e">
        <f t="shared" si="911"/>
        <v>#REF!</v>
      </c>
      <c r="AP3293" s="19" t="e">
        <f>IF(#REF!=0,"",#REF!)</f>
        <v>#REF!</v>
      </c>
      <c r="AQ3293" s="19" t="e">
        <f>IF(#REF!=0,"",#REF!)</f>
        <v>#REF!</v>
      </c>
      <c r="AR3293" s="19" t="e">
        <f>IF(#REF!=0,"",#REF!)</f>
        <v>#REF!</v>
      </c>
      <c r="AS3293" s="19" t="e">
        <f>#REF!</f>
        <v>#REF!</v>
      </c>
    </row>
    <row r="3294" spans="11:45" ht="19.5" thickTop="1" thickBot="1" x14ac:dyDescent="0.25">
      <c r="K3294" s="19" t="str">
        <f t="shared" si="902"/>
        <v/>
      </c>
      <c r="L3294" s="19">
        <f t="shared" si="912"/>
        <v>10000</v>
      </c>
      <c r="M3294" s="22" t="str">
        <f>TRIM(Data!$N3291)</f>
        <v>Tiny Tot</v>
      </c>
      <c r="N3294" s="22" t="str">
        <f>TRIM(Data!$A3291)</f>
        <v>Tiny Tot</v>
      </c>
      <c r="O3294" s="23">
        <f>IF(Data!$B3291=0,"",Data!$B3291)</f>
        <v>1961</v>
      </c>
      <c r="P3294" s="19" t="str">
        <f>IF(Data!$C3291=0,"",Data!$C3291)</f>
        <v>1</v>
      </c>
      <c r="Q3294" s="23" t="str">
        <f>IF($M3294="","",Data!$E3291)</f>
        <v>Min</v>
      </c>
      <c r="R3294" s="23" t="str">
        <f t="shared" si="903"/>
        <v>Min</v>
      </c>
      <c r="S3294" s="23" t="str">
        <f t="shared" si="904"/>
        <v>Min</v>
      </c>
      <c r="T3294" s="19" t="str">
        <f>IF(Data!$F3291=0,"",Data!$F3291)</f>
        <v/>
      </c>
      <c r="U3294" s="19" t="str">
        <f>IF(Data!$G3291=0,"",Data!$G3291)</f>
        <v>FD</v>
      </c>
      <c r="V3294" s="19" t="str">
        <f>IF(Data!$D3291=0,"",Data!$D3291)</f>
        <v/>
      </c>
      <c r="W3294" s="19" t="str">
        <f>Data!$H3291</f>
        <v>Japonica</v>
      </c>
      <c r="Y3294" s="41" t="e">
        <f t="shared" si="899"/>
        <v>#REF!</v>
      </c>
      <c r="Z3294" s="8">
        <f t="shared" si="905"/>
        <v>10000</v>
      </c>
      <c r="AA3294" s="8" t="str">
        <f t="shared" si="906"/>
        <v>Tiny Tot</v>
      </c>
      <c r="AB3294" s="8" t="str">
        <f t="shared" si="907"/>
        <v>Min</v>
      </c>
      <c r="AC3294" s="8" t="str">
        <f t="shared" si="908"/>
        <v/>
      </c>
      <c r="AD3294" s="8" t="str">
        <f t="shared" si="913"/>
        <v>FD</v>
      </c>
      <c r="AE3294" s="8" t="str">
        <f t="shared" si="909"/>
        <v/>
      </c>
      <c r="AF3294" s="5">
        <f t="shared" si="910"/>
        <v>1961</v>
      </c>
      <c r="AG3294" s="46">
        <v>3291</v>
      </c>
      <c r="AH3294" s="47" t="str">
        <f t="shared" si="900"/>
        <v/>
      </c>
      <c r="AI3294" s="48" t="str">
        <f t="shared" si="901"/>
        <v/>
      </c>
      <c r="AK3294" s="22" t="e">
        <f>TRIM(#REF!)</f>
        <v>#REF!</v>
      </c>
      <c r="AL3294" s="23" t="e">
        <f>IF(#REF!=0,"",#REF!)</f>
        <v>#REF!</v>
      </c>
      <c r="AM3294" s="19" t="e">
        <f>IF(#REF!=0,"",#REF!)</f>
        <v>#REF!</v>
      </c>
      <c r="AN3294" s="23" t="e">
        <f>IF($AK3294="","",#REF!)</f>
        <v>#REF!</v>
      </c>
      <c r="AO3294" s="23" t="e">
        <f t="shared" si="911"/>
        <v>#REF!</v>
      </c>
      <c r="AP3294" s="19" t="e">
        <f>IF(#REF!=0,"",#REF!)</f>
        <v>#REF!</v>
      </c>
      <c r="AQ3294" s="19" t="e">
        <f>IF(#REF!=0,"",#REF!)</f>
        <v>#REF!</v>
      </c>
      <c r="AR3294" s="19" t="e">
        <f>IF(#REF!=0,"",#REF!)</f>
        <v>#REF!</v>
      </c>
      <c r="AS3294" s="19" t="e">
        <f>#REF!</f>
        <v>#REF!</v>
      </c>
    </row>
    <row r="3295" spans="11:45" ht="19.5" thickTop="1" thickBot="1" x14ac:dyDescent="0.25">
      <c r="K3295" s="19" t="str">
        <f t="shared" si="902"/>
        <v/>
      </c>
      <c r="L3295" s="19">
        <f t="shared" si="912"/>
        <v>10000</v>
      </c>
      <c r="M3295" s="22" t="str">
        <f>TRIM(Data!$N3292)</f>
        <v>Tip Tipton</v>
      </c>
      <c r="N3295" s="22" t="str">
        <f>TRIM(Data!$A3292)</f>
        <v>Tip Tipton</v>
      </c>
      <c r="O3295" s="23">
        <f>IF(Data!$B3292=0,"",Data!$B3292)</f>
        <v>1963</v>
      </c>
      <c r="P3295" s="19" t="str">
        <f>IF(Data!$C3292=0,"",Data!$C3292)</f>
        <v/>
      </c>
      <c r="Q3295" s="23" t="str">
        <f>IF($M3295="","",Data!$E3292)</f>
        <v>M-L</v>
      </c>
      <c r="R3295" s="23" t="str">
        <f t="shared" si="903"/>
        <v>M</v>
      </c>
      <c r="S3295" s="23" t="str">
        <f t="shared" si="904"/>
        <v>M</v>
      </c>
      <c r="T3295" s="19" t="str">
        <f>IF(Data!$F3292=0,"",Data!$F3292)</f>
        <v/>
      </c>
      <c r="U3295" s="19" t="str">
        <f>IF(Data!$G3292=0,"",Data!$G3292)</f>
        <v/>
      </c>
      <c r="V3295" s="19" t="str">
        <f>IF(Data!$D3292=0,"",Data!$D3292)</f>
        <v/>
      </c>
      <c r="W3295" s="19" t="str">
        <f>Data!$H3292</f>
        <v>Japonica</v>
      </c>
      <c r="Y3295" s="41" t="e">
        <f t="shared" si="899"/>
        <v>#REF!</v>
      </c>
      <c r="Z3295" s="8">
        <f t="shared" si="905"/>
        <v>10000</v>
      </c>
      <c r="AA3295" s="8" t="str">
        <f t="shared" si="906"/>
        <v>Tip Tipton</v>
      </c>
      <c r="AB3295" s="8" t="str">
        <f t="shared" si="907"/>
        <v>M</v>
      </c>
      <c r="AC3295" s="8" t="str">
        <f t="shared" si="908"/>
        <v/>
      </c>
      <c r="AD3295" s="8" t="str">
        <f t="shared" si="913"/>
        <v/>
      </c>
      <c r="AE3295" s="8" t="str">
        <f t="shared" si="909"/>
        <v/>
      </c>
      <c r="AF3295" s="5">
        <f t="shared" si="910"/>
        <v>1963</v>
      </c>
      <c r="AG3295" s="46">
        <v>3292</v>
      </c>
      <c r="AH3295" s="47" t="str">
        <f t="shared" si="900"/>
        <v/>
      </c>
      <c r="AI3295" s="48" t="str">
        <f t="shared" si="901"/>
        <v/>
      </c>
      <c r="AK3295" s="22" t="e">
        <f>TRIM(#REF!)</f>
        <v>#REF!</v>
      </c>
      <c r="AL3295" s="23" t="e">
        <f>IF(#REF!=0,"",#REF!)</f>
        <v>#REF!</v>
      </c>
      <c r="AM3295" s="19" t="e">
        <f>IF(#REF!=0,"",#REF!)</f>
        <v>#REF!</v>
      </c>
      <c r="AN3295" s="23" t="e">
        <f>IF($AK3295="","",#REF!)</f>
        <v>#REF!</v>
      </c>
      <c r="AO3295" s="23" t="e">
        <f t="shared" si="911"/>
        <v>#REF!</v>
      </c>
      <c r="AP3295" s="19" t="e">
        <f>IF(#REF!=0,"",#REF!)</f>
        <v>#REF!</v>
      </c>
      <c r="AQ3295" s="19" t="e">
        <f>IF(#REF!=0,"",#REF!)</f>
        <v>#REF!</v>
      </c>
      <c r="AR3295" s="19" t="e">
        <f>IF(#REF!=0,"",#REF!)</f>
        <v>#REF!</v>
      </c>
      <c r="AS3295" s="19" t="e">
        <f>#REF!</f>
        <v>#REF!</v>
      </c>
    </row>
    <row r="3296" spans="11:45" ht="19.5" thickTop="1" thickBot="1" x14ac:dyDescent="0.25">
      <c r="K3296" s="19" t="str">
        <f t="shared" si="902"/>
        <v/>
      </c>
      <c r="L3296" s="19">
        <f t="shared" si="912"/>
        <v>10000</v>
      </c>
      <c r="M3296" s="22" t="str">
        <f>TRIM(Data!$N3293)</f>
        <v>Tiptoe</v>
      </c>
      <c r="N3296" s="22" t="str">
        <f>TRIM(Data!$A3293)</f>
        <v>Tiptoe (H)</v>
      </c>
      <c r="O3296" s="23">
        <f>IF(Data!$B3293=0,"",Data!$B3293)</f>
        <v>1965</v>
      </c>
      <c r="P3296" s="19" t="str">
        <f>IF(Data!$C3293=0,"",Data!$C3293)</f>
        <v>1</v>
      </c>
      <c r="Q3296" s="23" t="str">
        <f>IF($M3296="","",Data!$E3293)</f>
        <v>M</v>
      </c>
      <c r="R3296" s="23" t="str">
        <f t="shared" si="903"/>
        <v>M</v>
      </c>
      <c r="S3296" s="23" t="str">
        <f t="shared" si="904"/>
        <v>M</v>
      </c>
      <c r="T3296" s="19" t="str">
        <f>IF(Data!$F3293=0,"",Data!$F3293)</f>
        <v/>
      </c>
      <c r="U3296" s="19" t="str">
        <f>IF(Data!$G3293=0,"",Data!$G3293)</f>
        <v/>
      </c>
      <c r="V3296" s="19" t="str">
        <f>IF(Data!$D3293=0,"",Data!$D3293)</f>
        <v/>
      </c>
      <c r="W3296" s="19" t="str">
        <f>Data!$H3293</f>
        <v>NRH</v>
      </c>
      <c r="Y3296" s="41" t="e">
        <f t="shared" si="899"/>
        <v>#REF!</v>
      </c>
      <c r="Z3296" s="8">
        <f t="shared" si="905"/>
        <v>10000</v>
      </c>
      <c r="AA3296" s="8" t="str">
        <f t="shared" si="906"/>
        <v>Tiptoe</v>
      </c>
      <c r="AB3296" s="8" t="str">
        <f t="shared" si="907"/>
        <v>M</v>
      </c>
      <c r="AC3296" s="8" t="str">
        <f t="shared" si="908"/>
        <v/>
      </c>
      <c r="AD3296" s="8" t="str">
        <f t="shared" si="913"/>
        <v/>
      </c>
      <c r="AE3296" s="8" t="str">
        <f t="shared" si="909"/>
        <v/>
      </c>
      <c r="AF3296" s="5">
        <f t="shared" si="910"/>
        <v>1965</v>
      </c>
      <c r="AG3296" s="46">
        <v>3293</v>
      </c>
      <c r="AH3296" s="47" t="str">
        <f t="shared" si="900"/>
        <v/>
      </c>
      <c r="AI3296" s="48" t="str">
        <f t="shared" si="901"/>
        <v/>
      </c>
      <c r="AK3296" s="22" t="e">
        <f>TRIM(#REF!)</f>
        <v>#REF!</v>
      </c>
      <c r="AL3296" s="23" t="e">
        <f>IF(#REF!=0,"",#REF!)</f>
        <v>#REF!</v>
      </c>
      <c r="AM3296" s="19" t="e">
        <f>IF(#REF!=0,"",#REF!)</f>
        <v>#REF!</v>
      </c>
      <c r="AN3296" s="23" t="e">
        <f>IF($AK3296="","",#REF!)</f>
        <v>#REF!</v>
      </c>
      <c r="AO3296" s="23" t="e">
        <f t="shared" si="911"/>
        <v>#REF!</v>
      </c>
      <c r="AP3296" s="19" t="e">
        <f>IF(#REF!=0,"",#REF!)</f>
        <v>#REF!</v>
      </c>
      <c r="AQ3296" s="19" t="e">
        <f>IF(#REF!=0,"",#REF!)</f>
        <v>#REF!</v>
      </c>
      <c r="AR3296" s="19" t="e">
        <f>IF(#REF!=0,"",#REF!)</f>
        <v>#REF!</v>
      </c>
      <c r="AS3296" s="19" t="e">
        <f>#REF!</f>
        <v>#REF!</v>
      </c>
    </row>
    <row r="3297" spans="11:45" ht="19.5" thickTop="1" thickBot="1" x14ac:dyDescent="0.25">
      <c r="K3297" s="19" t="str">
        <f t="shared" si="902"/>
        <v/>
      </c>
      <c r="L3297" s="19">
        <f t="shared" si="912"/>
        <v>10000</v>
      </c>
      <c r="M3297" s="22" t="str">
        <f>TRIM(Data!$N3294)</f>
        <v>TitleTown USA</v>
      </c>
      <c r="N3297" s="22" t="str">
        <f>TRIM(Data!$A3294)</f>
        <v>TitleTown USA (R)</v>
      </c>
      <c r="O3297" s="23">
        <f>IF(Data!$B3294=0,"",Data!$B3294)</f>
        <v>2009</v>
      </c>
      <c r="P3297" s="19" t="str">
        <f>IF(Data!$C3294=0,"",Data!$C3294)</f>
        <v>1</v>
      </c>
      <c r="Q3297" s="23" t="str">
        <f>IF($M3297="","",Data!$E3294)</f>
        <v>M-L</v>
      </c>
      <c r="R3297" s="23" t="str">
        <f t="shared" si="903"/>
        <v>M</v>
      </c>
      <c r="S3297" s="23" t="str">
        <f t="shared" si="904"/>
        <v>M</v>
      </c>
      <c r="T3297" s="19" t="str">
        <f>IF(Data!$F3294=0,"",Data!$F3294)</f>
        <v/>
      </c>
      <c r="U3297" s="19" t="str">
        <f>IF(Data!$G3294=0,"",Data!$G3294)</f>
        <v/>
      </c>
      <c r="V3297" s="19" t="str">
        <f>IF(Data!$D3294=0,"",Data!$D3294)</f>
        <v/>
      </c>
      <c r="W3297" s="19" t="str">
        <f>Data!$H3294</f>
        <v>Reticulata</v>
      </c>
      <c r="Y3297" s="41" t="e">
        <f t="shared" si="899"/>
        <v>#REF!</v>
      </c>
      <c r="Z3297" s="8">
        <f t="shared" si="905"/>
        <v>10000</v>
      </c>
      <c r="AA3297" s="8" t="str">
        <f t="shared" si="906"/>
        <v>TitleTown USA</v>
      </c>
      <c r="AB3297" s="8" t="str">
        <f t="shared" si="907"/>
        <v>M</v>
      </c>
      <c r="AC3297" s="8" t="str">
        <f t="shared" si="908"/>
        <v/>
      </c>
      <c r="AD3297" s="8" t="str">
        <f t="shared" si="913"/>
        <v/>
      </c>
      <c r="AE3297" s="8" t="str">
        <f t="shared" si="909"/>
        <v/>
      </c>
      <c r="AF3297" s="5">
        <f t="shared" si="910"/>
        <v>2009</v>
      </c>
      <c r="AG3297" s="46">
        <v>3294</v>
      </c>
      <c r="AH3297" s="47" t="str">
        <f t="shared" si="900"/>
        <v/>
      </c>
      <c r="AI3297" s="48" t="str">
        <f t="shared" si="901"/>
        <v/>
      </c>
      <c r="AK3297" s="22" t="e">
        <f>TRIM(#REF!)</f>
        <v>#REF!</v>
      </c>
      <c r="AL3297" s="23" t="e">
        <f>IF(#REF!=0,"",#REF!)</f>
        <v>#REF!</v>
      </c>
      <c r="AM3297" s="19" t="e">
        <f>IF(#REF!=0,"",#REF!)</f>
        <v>#REF!</v>
      </c>
      <c r="AN3297" s="23" t="e">
        <f>IF($AK3297="","",#REF!)</f>
        <v>#REF!</v>
      </c>
      <c r="AO3297" s="23" t="e">
        <f t="shared" si="911"/>
        <v>#REF!</v>
      </c>
      <c r="AP3297" s="19" t="e">
        <f>IF(#REF!=0,"",#REF!)</f>
        <v>#REF!</v>
      </c>
      <c r="AQ3297" s="19" t="e">
        <f>IF(#REF!=0,"",#REF!)</f>
        <v>#REF!</v>
      </c>
      <c r="AR3297" s="19" t="e">
        <f>IF(#REF!=0,"",#REF!)</f>
        <v>#REF!</v>
      </c>
      <c r="AS3297" s="19" t="e">
        <f>#REF!</f>
        <v>#REF!</v>
      </c>
    </row>
    <row r="3298" spans="11:45" ht="19.5" thickTop="1" thickBot="1" x14ac:dyDescent="0.25">
      <c r="K3298" s="19" t="str">
        <f t="shared" si="902"/>
        <v/>
      </c>
      <c r="L3298" s="19">
        <f t="shared" si="912"/>
        <v>10000</v>
      </c>
      <c r="M3298" s="22" t="str">
        <f>TRIM(Data!$N3295)</f>
        <v>Toby</v>
      </c>
      <c r="N3298" s="22" t="str">
        <f>TRIM(Data!$A3295)</f>
        <v>Toby</v>
      </c>
      <c r="O3298" s="23">
        <f>IF(Data!$B3295=0,"",Data!$B3295)</f>
        <v>1998</v>
      </c>
      <c r="P3298" s="19" t="str">
        <f>IF(Data!$C3295=0,"",Data!$C3295)</f>
        <v/>
      </c>
      <c r="Q3298" s="23" t="str">
        <f>IF($M3298="","",Data!$E3295)</f>
        <v>L</v>
      </c>
      <c r="R3298" s="23" t="str">
        <f t="shared" si="903"/>
        <v>L</v>
      </c>
      <c r="S3298" s="23" t="str">
        <f t="shared" si="904"/>
        <v>L</v>
      </c>
      <c r="T3298" s="19" t="str">
        <f>IF(Data!$F3295=0,"",Data!$F3295)</f>
        <v/>
      </c>
      <c r="U3298" s="19" t="str">
        <f>IF(Data!$G3295=0,"",Data!$G3295)</f>
        <v/>
      </c>
      <c r="V3298" s="19" t="str">
        <f>IF(Data!$D3295=0,"",Data!$D3295)</f>
        <v/>
      </c>
      <c r="W3298" s="19" t="str">
        <f>Data!$H3295</f>
        <v>Japonica</v>
      </c>
      <c r="Y3298" s="41" t="e">
        <f t="shared" si="899"/>
        <v>#REF!</v>
      </c>
      <c r="Z3298" s="8">
        <f t="shared" si="905"/>
        <v>10000</v>
      </c>
      <c r="AA3298" s="8" t="str">
        <f t="shared" si="906"/>
        <v>Toby</v>
      </c>
      <c r="AB3298" s="8" t="str">
        <f t="shared" si="907"/>
        <v>L</v>
      </c>
      <c r="AC3298" s="8" t="str">
        <f t="shared" si="908"/>
        <v/>
      </c>
      <c r="AD3298" s="8" t="str">
        <f t="shared" si="913"/>
        <v/>
      </c>
      <c r="AE3298" s="8" t="str">
        <f t="shared" si="909"/>
        <v/>
      </c>
      <c r="AF3298" s="5">
        <f t="shared" si="910"/>
        <v>1998</v>
      </c>
      <c r="AG3298" s="46">
        <v>3295</v>
      </c>
      <c r="AH3298" s="47" t="str">
        <f t="shared" si="900"/>
        <v/>
      </c>
      <c r="AI3298" s="48" t="str">
        <f t="shared" si="901"/>
        <v/>
      </c>
      <c r="AK3298" s="22" t="e">
        <f>TRIM(#REF!)</f>
        <v>#REF!</v>
      </c>
      <c r="AL3298" s="23" t="e">
        <f>IF(#REF!=0,"",#REF!)</f>
        <v>#REF!</v>
      </c>
      <c r="AM3298" s="19" t="e">
        <f>IF(#REF!=0,"",#REF!)</f>
        <v>#REF!</v>
      </c>
      <c r="AN3298" s="23" t="e">
        <f>IF($AK3298="","",#REF!)</f>
        <v>#REF!</v>
      </c>
      <c r="AO3298" s="23" t="e">
        <f t="shared" si="911"/>
        <v>#REF!</v>
      </c>
      <c r="AP3298" s="19" t="e">
        <f>IF(#REF!=0,"",#REF!)</f>
        <v>#REF!</v>
      </c>
      <c r="AQ3298" s="19" t="e">
        <f>IF(#REF!=0,"",#REF!)</f>
        <v>#REF!</v>
      </c>
      <c r="AR3298" s="19" t="e">
        <f>IF(#REF!=0,"",#REF!)</f>
        <v>#REF!</v>
      </c>
      <c r="AS3298" s="19" t="e">
        <f>#REF!</f>
        <v>#REF!</v>
      </c>
    </row>
    <row r="3299" spans="11:45" ht="19.5" thickTop="1" thickBot="1" x14ac:dyDescent="0.25">
      <c r="K3299" s="19" t="str">
        <f t="shared" si="902"/>
        <v/>
      </c>
      <c r="L3299" s="19">
        <f t="shared" si="912"/>
        <v>10000</v>
      </c>
      <c r="M3299" s="22" t="str">
        <f>TRIM(Data!$N3296)</f>
        <v>Todd Gilley</v>
      </c>
      <c r="N3299" s="22" t="str">
        <f>TRIM(Data!$A3296)</f>
        <v>Todd Gilley</v>
      </c>
      <c r="O3299" s="23">
        <f>IF(Data!$B3296=0,"",Data!$B3296)</f>
        <v>1974</v>
      </c>
      <c r="P3299" s="19" t="str">
        <f>IF(Data!$C3296=0,"",Data!$C3296)</f>
        <v>1</v>
      </c>
      <c r="Q3299" s="23" t="str">
        <f>IF($M3299="","",Data!$E3296)</f>
        <v>L</v>
      </c>
      <c r="R3299" s="23" t="str">
        <f t="shared" si="903"/>
        <v>L</v>
      </c>
      <c r="S3299" s="23" t="str">
        <f t="shared" si="904"/>
        <v>L</v>
      </c>
      <c r="T3299" s="19" t="str">
        <f>IF(Data!$F3296=0,"",Data!$F3296)</f>
        <v/>
      </c>
      <c r="U3299" s="19" t="str">
        <f>IF(Data!$G3296=0,"",Data!$G3296)</f>
        <v/>
      </c>
      <c r="V3299" s="19" t="str">
        <f>IF(Data!$D3296=0,"",Data!$D3296)</f>
        <v/>
      </c>
      <c r="W3299" s="19" t="str">
        <f>Data!$H3296</f>
        <v>Japonica</v>
      </c>
      <c r="Y3299" s="41" t="e">
        <f t="shared" si="899"/>
        <v>#REF!</v>
      </c>
      <c r="Z3299" s="8">
        <f t="shared" si="905"/>
        <v>10000</v>
      </c>
      <c r="AA3299" s="8" t="str">
        <f t="shared" si="906"/>
        <v>Todd Gilley</v>
      </c>
      <c r="AB3299" s="8" t="str">
        <f t="shared" si="907"/>
        <v>L</v>
      </c>
      <c r="AC3299" s="8" t="str">
        <f t="shared" si="908"/>
        <v/>
      </c>
      <c r="AD3299" s="8" t="str">
        <f t="shared" si="913"/>
        <v/>
      </c>
      <c r="AE3299" s="8" t="str">
        <f t="shared" si="909"/>
        <v/>
      </c>
      <c r="AF3299" s="5">
        <f t="shared" si="910"/>
        <v>1974</v>
      </c>
      <c r="AG3299" s="46">
        <v>3296</v>
      </c>
      <c r="AH3299" s="47" t="str">
        <f t="shared" si="900"/>
        <v/>
      </c>
      <c r="AI3299" s="48" t="str">
        <f t="shared" si="901"/>
        <v/>
      </c>
      <c r="AK3299" s="22" t="e">
        <f>TRIM(#REF!)</f>
        <v>#REF!</v>
      </c>
      <c r="AL3299" s="23" t="e">
        <f>IF(#REF!=0,"",#REF!)</f>
        <v>#REF!</v>
      </c>
      <c r="AM3299" s="19" t="e">
        <f>IF(#REF!=0,"",#REF!)</f>
        <v>#REF!</v>
      </c>
      <c r="AN3299" s="23" t="e">
        <f>IF($AK3299="","",#REF!)</f>
        <v>#REF!</v>
      </c>
      <c r="AO3299" s="23" t="e">
        <f t="shared" si="911"/>
        <v>#REF!</v>
      </c>
      <c r="AP3299" s="19" t="e">
        <f>IF(#REF!=0,"",#REF!)</f>
        <v>#REF!</v>
      </c>
      <c r="AQ3299" s="19" t="e">
        <f>IF(#REF!=0,"",#REF!)</f>
        <v>#REF!</v>
      </c>
      <c r="AR3299" s="19" t="e">
        <f>IF(#REF!=0,"",#REF!)</f>
        <v>#REF!</v>
      </c>
      <c r="AS3299" s="19" t="e">
        <f>#REF!</f>
        <v>#REF!</v>
      </c>
    </row>
    <row r="3300" spans="11:45" ht="19.5" thickTop="1" thickBot="1" x14ac:dyDescent="0.25">
      <c r="K3300" s="19" t="str">
        <f t="shared" si="902"/>
        <v/>
      </c>
      <c r="L3300" s="19">
        <f t="shared" si="912"/>
        <v>10000</v>
      </c>
      <c r="M3300" s="22" t="str">
        <f>TRIM(Data!$N3297)</f>
        <v>Toichi Domoto</v>
      </c>
      <c r="N3300" s="22" t="str">
        <f>TRIM(Data!$A3297)</f>
        <v>Toichi Domoto</v>
      </c>
      <c r="O3300" s="23">
        <f>IF(Data!$B3297=0,"",Data!$B3297)</f>
        <v>2006</v>
      </c>
      <c r="P3300" s="19" t="str">
        <f>IF(Data!$C3297=0,"",Data!$C3297)</f>
        <v>1</v>
      </c>
      <c r="Q3300" s="23" t="str">
        <f>IF($M3300="","",Data!$E3297)</f>
        <v>M</v>
      </c>
      <c r="R3300" s="23" t="str">
        <f t="shared" si="903"/>
        <v>M</v>
      </c>
      <c r="S3300" s="23" t="str">
        <f t="shared" si="904"/>
        <v>M</v>
      </c>
      <c r="T3300" s="19" t="str">
        <f>IF(Data!$F3297=0,"",Data!$F3297)</f>
        <v/>
      </c>
      <c r="U3300" s="19" t="str">
        <f>IF(Data!$G3297=0,"",Data!$G3297)</f>
        <v/>
      </c>
      <c r="V3300" s="19" t="str">
        <f>IF(Data!$D3297=0,"",Data!$D3297)</f>
        <v/>
      </c>
      <c r="W3300" s="19" t="str">
        <f>Data!$H3297</f>
        <v>Japonica</v>
      </c>
      <c r="Y3300" s="41" t="e">
        <f t="shared" si="899"/>
        <v>#REF!</v>
      </c>
      <c r="Z3300" s="8">
        <f t="shared" si="905"/>
        <v>10000</v>
      </c>
      <c r="AA3300" s="8" t="str">
        <f t="shared" si="906"/>
        <v>Toichi Domoto</v>
      </c>
      <c r="AB3300" s="8" t="str">
        <f t="shared" si="907"/>
        <v>M</v>
      </c>
      <c r="AC3300" s="8" t="str">
        <f t="shared" si="908"/>
        <v/>
      </c>
      <c r="AD3300" s="8" t="str">
        <f t="shared" si="913"/>
        <v/>
      </c>
      <c r="AE3300" s="8" t="str">
        <f t="shared" si="909"/>
        <v/>
      </c>
      <c r="AF3300" s="5">
        <f t="shared" si="910"/>
        <v>2006</v>
      </c>
      <c r="AG3300" s="46">
        <v>3297</v>
      </c>
      <c r="AH3300" s="47" t="str">
        <f t="shared" si="900"/>
        <v/>
      </c>
      <c r="AI3300" s="48" t="str">
        <f t="shared" si="901"/>
        <v/>
      </c>
      <c r="AK3300" s="22" t="e">
        <f>TRIM(#REF!)</f>
        <v>#REF!</v>
      </c>
      <c r="AL3300" s="23" t="e">
        <f>IF(#REF!=0,"",#REF!)</f>
        <v>#REF!</v>
      </c>
      <c r="AM3300" s="19" t="e">
        <f>IF(#REF!=0,"",#REF!)</f>
        <v>#REF!</v>
      </c>
      <c r="AN3300" s="23" t="e">
        <f>IF($AK3300="","",#REF!)</f>
        <v>#REF!</v>
      </c>
      <c r="AO3300" s="23" t="e">
        <f t="shared" si="911"/>
        <v>#REF!</v>
      </c>
      <c r="AP3300" s="19" t="e">
        <f>IF(#REF!=0,"",#REF!)</f>
        <v>#REF!</v>
      </c>
      <c r="AQ3300" s="19" t="e">
        <f>IF(#REF!=0,"",#REF!)</f>
        <v>#REF!</v>
      </c>
      <c r="AR3300" s="19" t="e">
        <f>IF(#REF!=0,"",#REF!)</f>
        <v>#REF!</v>
      </c>
      <c r="AS3300" s="19" t="e">
        <f>#REF!</f>
        <v>#REF!</v>
      </c>
    </row>
    <row r="3301" spans="11:45" ht="19.5" thickTop="1" thickBot="1" x14ac:dyDescent="0.25">
      <c r="K3301" s="19" t="str">
        <f t="shared" si="902"/>
        <v/>
      </c>
      <c r="L3301" s="19">
        <f t="shared" si="912"/>
        <v>10000</v>
      </c>
      <c r="M3301" s="22" t="str">
        <f>TRIM(Data!$N3298)</f>
        <v>Toki-no-hagasane</v>
      </c>
      <c r="N3301" s="22" t="str">
        <f>TRIM(Data!$A3298)</f>
        <v>Toki-no-hagasane (Bessie Morse Bellingrath)</v>
      </c>
      <c r="O3301" s="23">
        <f>IF(Data!$B3298=0,"",Data!$B3298)</f>
        <v>1934</v>
      </c>
      <c r="P3301" s="19" t="str">
        <f>IF(Data!$C3298=0,"",Data!$C3298)</f>
        <v>1</v>
      </c>
      <c r="Q3301" s="23" t="str">
        <f>IF($M3301="","",Data!$E3298)</f>
        <v>M</v>
      </c>
      <c r="R3301" s="23" t="str">
        <f t="shared" si="903"/>
        <v>M</v>
      </c>
      <c r="S3301" s="23" t="str">
        <f t="shared" si="904"/>
        <v>M</v>
      </c>
      <c r="T3301" s="19" t="str">
        <f>IF(Data!$F3298=0,"",Data!$F3298)</f>
        <v/>
      </c>
      <c r="U3301" s="19" t="str">
        <f>IF(Data!$G3298=0,"",Data!$G3298)</f>
        <v/>
      </c>
      <c r="V3301" s="19" t="str">
        <f>IF(Data!$D3298=0,"",Data!$D3298)</f>
        <v/>
      </c>
      <c r="W3301" s="19" t="str">
        <f>Data!$H3298</f>
        <v>Japonica</v>
      </c>
      <c r="Y3301" s="41" t="e">
        <f t="shared" si="899"/>
        <v>#REF!</v>
      </c>
      <c r="Z3301" s="8">
        <f t="shared" si="905"/>
        <v>10000</v>
      </c>
      <c r="AA3301" s="8" t="str">
        <f t="shared" si="906"/>
        <v>Toki-no-hagasane</v>
      </c>
      <c r="AB3301" s="8" t="str">
        <f t="shared" si="907"/>
        <v>M</v>
      </c>
      <c r="AC3301" s="8" t="str">
        <f t="shared" si="908"/>
        <v/>
      </c>
      <c r="AD3301" s="8" t="str">
        <f t="shared" si="913"/>
        <v/>
      </c>
      <c r="AE3301" s="8" t="str">
        <f t="shared" si="909"/>
        <v/>
      </c>
      <c r="AF3301" s="5">
        <f t="shared" si="910"/>
        <v>1934</v>
      </c>
      <c r="AG3301" s="46">
        <v>3298</v>
      </c>
      <c r="AH3301" s="47" t="str">
        <f t="shared" si="900"/>
        <v/>
      </c>
      <c r="AI3301" s="48" t="str">
        <f t="shared" si="901"/>
        <v/>
      </c>
      <c r="AK3301" s="22" t="e">
        <f>TRIM(#REF!)</f>
        <v>#REF!</v>
      </c>
      <c r="AL3301" s="23" t="e">
        <f>IF(#REF!=0,"",#REF!)</f>
        <v>#REF!</v>
      </c>
      <c r="AM3301" s="19" t="e">
        <f>IF(#REF!=0,"",#REF!)</f>
        <v>#REF!</v>
      </c>
      <c r="AN3301" s="23" t="e">
        <f>IF($AK3301="","",#REF!)</f>
        <v>#REF!</v>
      </c>
      <c r="AO3301" s="23" t="e">
        <f t="shared" si="911"/>
        <v>#REF!</v>
      </c>
      <c r="AP3301" s="19" t="e">
        <f>IF(#REF!=0,"",#REF!)</f>
        <v>#REF!</v>
      </c>
      <c r="AQ3301" s="19" t="e">
        <f>IF(#REF!=0,"",#REF!)</f>
        <v>#REF!</v>
      </c>
      <c r="AR3301" s="19" t="e">
        <f>IF(#REF!=0,"",#REF!)</f>
        <v>#REF!</v>
      </c>
      <c r="AS3301" s="19" t="e">
        <f>#REF!</f>
        <v>#REF!</v>
      </c>
    </row>
    <row r="3302" spans="11:45" ht="19.5" thickTop="1" thickBot="1" x14ac:dyDescent="0.25">
      <c r="K3302" s="19" t="str">
        <f t="shared" si="902"/>
        <v/>
      </c>
      <c r="L3302" s="19">
        <f t="shared" si="912"/>
        <v>10000</v>
      </c>
      <c r="M3302" s="22" t="str">
        <f>TRIM(Data!$N3299)</f>
        <v>Tom Cat</v>
      </c>
      <c r="N3302" s="22" t="str">
        <f>TRIM(Data!$A3299)</f>
        <v>Tom Cat</v>
      </c>
      <c r="O3302" s="23">
        <f>IF(Data!$B3299=0,"",Data!$B3299)</f>
        <v>1964</v>
      </c>
      <c r="P3302" s="19" t="str">
        <f>IF(Data!$C3299=0,"",Data!$C3299)</f>
        <v>1</v>
      </c>
      <c r="Q3302" s="23" t="str">
        <f>IF($M3302="","",Data!$E3299)</f>
        <v>L</v>
      </c>
      <c r="R3302" s="23" t="str">
        <f t="shared" si="903"/>
        <v>L</v>
      </c>
      <c r="S3302" s="23" t="str">
        <f t="shared" si="904"/>
        <v>L</v>
      </c>
      <c r="T3302" s="19" t="str">
        <f>IF(Data!$F3299=0,"",Data!$F3299)</f>
        <v/>
      </c>
      <c r="U3302" s="19" t="str">
        <f>IF(Data!$G3299=0,"",Data!$G3299)</f>
        <v/>
      </c>
      <c r="V3302" s="19" t="str">
        <f>IF(Data!$D3299=0,"",Data!$D3299)</f>
        <v/>
      </c>
      <c r="W3302" s="19" t="str">
        <f>Data!$H3299</f>
        <v>Japonica</v>
      </c>
      <c r="Y3302" s="41" t="e">
        <f t="shared" si="899"/>
        <v>#REF!</v>
      </c>
      <c r="Z3302" s="8">
        <f t="shared" si="905"/>
        <v>10000</v>
      </c>
      <c r="AA3302" s="8" t="str">
        <f t="shared" si="906"/>
        <v>Tom Cat</v>
      </c>
      <c r="AB3302" s="8" t="str">
        <f t="shared" si="907"/>
        <v>L</v>
      </c>
      <c r="AC3302" s="8" t="str">
        <f t="shared" si="908"/>
        <v/>
      </c>
      <c r="AD3302" s="8" t="str">
        <f t="shared" si="913"/>
        <v/>
      </c>
      <c r="AE3302" s="8" t="str">
        <f t="shared" si="909"/>
        <v/>
      </c>
      <c r="AF3302" s="5">
        <f t="shared" si="910"/>
        <v>1964</v>
      </c>
      <c r="AG3302" s="46">
        <v>3299</v>
      </c>
      <c r="AH3302" s="47" t="str">
        <f t="shared" si="900"/>
        <v/>
      </c>
      <c r="AI3302" s="48" t="str">
        <f t="shared" si="901"/>
        <v/>
      </c>
      <c r="AK3302" s="22" t="e">
        <f>TRIM(#REF!)</f>
        <v>#REF!</v>
      </c>
      <c r="AL3302" s="23" t="e">
        <f>IF(#REF!=0,"",#REF!)</f>
        <v>#REF!</v>
      </c>
      <c r="AM3302" s="19" t="e">
        <f>IF(#REF!=0,"",#REF!)</f>
        <v>#REF!</v>
      </c>
      <c r="AN3302" s="23" t="e">
        <f>IF($AK3302="","",#REF!)</f>
        <v>#REF!</v>
      </c>
      <c r="AO3302" s="23" t="e">
        <f t="shared" si="911"/>
        <v>#REF!</v>
      </c>
      <c r="AP3302" s="19" t="e">
        <f>IF(#REF!=0,"",#REF!)</f>
        <v>#REF!</v>
      </c>
      <c r="AQ3302" s="19" t="e">
        <f>IF(#REF!=0,"",#REF!)</f>
        <v>#REF!</v>
      </c>
      <c r="AR3302" s="19" t="e">
        <f>IF(#REF!=0,"",#REF!)</f>
        <v>#REF!</v>
      </c>
      <c r="AS3302" s="19" t="e">
        <f>#REF!</f>
        <v>#REF!</v>
      </c>
    </row>
    <row r="3303" spans="11:45" ht="19.5" thickTop="1" thickBot="1" x14ac:dyDescent="0.25">
      <c r="K3303" s="19" t="str">
        <f t="shared" si="902"/>
        <v/>
      </c>
      <c r="L3303" s="19">
        <f t="shared" si="912"/>
        <v>10000</v>
      </c>
      <c r="M3303" s="22" t="str">
        <f>TRIM(Data!$N3300)</f>
        <v>Tom Eagleson</v>
      </c>
      <c r="N3303" s="22" t="str">
        <f>TRIM(Data!$A3300)</f>
        <v>Tom Eagleson</v>
      </c>
      <c r="O3303" s="23">
        <f>IF(Data!$B3300=0,"",Data!$B3300)</f>
        <v>1973</v>
      </c>
      <c r="P3303" s="19" t="str">
        <f>IF(Data!$C3300=0,"",Data!$C3300)</f>
        <v>1</v>
      </c>
      <c r="Q3303" s="23" t="str">
        <f>IF($M3303="","",Data!$E3300)</f>
        <v>M-L</v>
      </c>
      <c r="R3303" s="23" t="str">
        <f t="shared" si="903"/>
        <v>M</v>
      </c>
      <c r="S3303" s="23" t="str">
        <f t="shared" si="904"/>
        <v>M</v>
      </c>
      <c r="T3303" s="19" t="str">
        <f>IF(Data!$F3300=0,"",Data!$F3300)</f>
        <v/>
      </c>
      <c r="U3303" s="19" t="str">
        <f>IF(Data!$G3300=0,"",Data!$G3300)</f>
        <v/>
      </c>
      <c r="V3303" s="19" t="str">
        <f>IF(Data!$D3300=0,"",Data!$D3300)</f>
        <v/>
      </c>
      <c r="W3303" s="19" t="str">
        <f>Data!$H3300</f>
        <v>Japonica</v>
      </c>
      <c r="Y3303" s="41" t="e">
        <f t="shared" si="899"/>
        <v>#REF!</v>
      </c>
      <c r="Z3303" s="8">
        <f t="shared" si="905"/>
        <v>10000</v>
      </c>
      <c r="AA3303" s="8" t="str">
        <f t="shared" si="906"/>
        <v>Tom Eagleson</v>
      </c>
      <c r="AB3303" s="8" t="str">
        <f t="shared" si="907"/>
        <v>M</v>
      </c>
      <c r="AC3303" s="8" t="str">
        <f t="shared" si="908"/>
        <v/>
      </c>
      <c r="AD3303" s="8" t="str">
        <f t="shared" si="913"/>
        <v/>
      </c>
      <c r="AE3303" s="8" t="str">
        <f t="shared" si="909"/>
        <v/>
      </c>
      <c r="AF3303" s="5">
        <f t="shared" si="910"/>
        <v>1973</v>
      </c>
      <c r="AG3303" s="46">
        <v>3300</v>
      </c>
      <c r="AH3303" s="47" t="str">
        <f t="shared" si="900"/>
        <v/>
      </c>
      <c r="AI3303" s="48" t="str">
        <f t="shared" si="901"/>
        <v/>
      </c>
      <c r="AK3303" s="22" t="e">
        <f>TRIM(#REF!)</f>
        <v>#REF!</v>
      </c>
      <c r="AL3303" s="23" t="e">
        <f>IF(#REF!=0,"",#REF!)</f>
        <v>#REF!</v>
      </c>
      <c r="AM3303" s="19" t="e">
        <f>IF(#REF!=0,"",#REF!)</f>
        <v>#REF!</v>
      </c>
      <c r="AN3303" s="23" t="e">
        <f>IF($AK3303="","",#REF!)</f>
        <v>#REF!</v>
      </c>
      <c r="AO3303" s="23" t="e">
        <f t="shared" si="911"/>
        <v>#REF!</v>
      </c>
      <c r="AP3303" s="19" t="e">
        <f>IF(#REF!=0,"",#REF!)</f>
        <v>#REF!</v>
      </c>
      <c r="AQ3303" s="19" t="e">
        <f>IF(#REF!=0,"",#REF!)</f>
        <v>#REF!</v>
      </c>
      <c r="AR3303" s="19" t="e">
        <f>IF(#REF!=0,"",#REF!)</f>
        <v>#REF!</v>
      </c>
      <c r="AS3303" s="19" t="e">
        <f>#REF!</f>
        <v>#REF!</v>
      </c>
    </row>
    <row r="3304" spans="11:45" ht="19.5" thickTop="1" thickBot="1" x14ac:dyDescent="0.25">
      <c r="K3304" s="19" t="str">
        <f t="shared" si="902"/>
        <v/>
      </c>
      <c r="L3304" s="19">
        <f t="shared" si="912"/>
        <v>10000</v>
      </c>
      <c r="M3304" s="22" t="str">
        <f>TRIM(Data!$N3301)</f>
        <v>Tom Hatley</v>
      </c>
      <c r="N3304" s="22" t="str">
        <f>TRIM(Data!$A3301)</f>
        <v>Tom Hatley</v>
      </c>
      <c r="O3304" s="23">
        <f>IF(Data!$B3301=0,"",Data!$B3301)</f>
        <v>2011</v>
      </c>
      <c r="P3304" s="19" t="str">
        <f>IF(Data!$C3301=0,"",Data!$C3301)</f>
        <v>1</v>
      </c>
      <c r="Q3304" s="23" t="str">
        <f>IF($M3304="","",Data!$E3301)</f>
        <v>M-L</v>
      </c>
      <c r="R3304" s="23" t="str">
        <f t="shared" si="903"/>
        <v>M</v>
      </c>
      <c r="S3304" s="23" t="str">
        <f t="shared" si="904"/>
        <v>M</v>
      </c>
      <c r="T3304" s="19" t="str">
        <f>IF(Data!$F3301=0,"",Data!$F3301)</f>
        <v/>
      </c>
      <c r="U3304" s="19" t="str">
        <f>IF(Data!$G3301=0,"",Data!$G3301)</f>
        <v/>
      </c>
      <c r="V3304" s="19" t="str">
        <f>IF(Data!$D3301=0,"",Data!$D3301)</f>
        <v/>
      </c>
      <c r="W3304" s="19" t="str">
        <f>Data!$H3301</f>
        <v>Japonica</v>
      </c>
      <c r="Y3304" s="41" t="e">
        <f t="shared" si="899"/>
        <v>#REF!</v>
      </c>
      <c r="Z3304" s="8">
        <f t="shared" si="905"/>
        <v>10000</v>
      </c>
      <c r="AA3304" s="8" t="str">
        <f t="shared" si="906"/>
        <v>Tom Hatley</v>
      </c>
      <c r="AB3304" s="8" t="str">
        <f t="shared" si="907"/>
        <v>M</v>
      </c>
      <c r="AC3304" s="8" t="str">
        <f t="shared" si="908"/>
        <v/>
      </c>
      <c r="AD3304" s="8" t="str">
        <f t="shared" si="913"/>
        <v/>
      </c>
      <c r="AE3304" s="8" t="str">
        <f t="shared" si="909"/>
        <v/>
      </c>
      <c r="AF3304" s="5">
        <f t="shared" si="910"/>
        <v>2011</v>
      </c>
      <c r="AG3304" s="46">
        <v>3301</v>
      </c>
      <c r="AH3304" s="47" t="str">
        <f t="shared" si="900"/>
        <v/>
      </c>
      <c r="AI3304" s="48" t="str">
        <f t="shared" si="901"/>
        <v/>
      </c>
      <c r="AK3304" s="22" t="e">
        <f>TRIM(#REF!)</f>
        <v>#REF!</v>
      </c>
      <c r="AL3304" s="23" t="e">
        <f>IF(#REF!=0,"",#REF!)</f>
        <v>#REF!</v>
      </c>
      <c r="AM3304" s="19" t="e">
        <f>IF(#REF!=0,"",#REF!)</f>
        <v>#REF!</v>
      </c>
      <c r="AN3304" s="23" t="e">
        <f>IF($AK3304="","",#REF!)</f>
        <v>#REF!</v>
      </c>
      <c r="AO3304" s="23" t="e">
        <f t="shared" si="911"/>
        <v>#REF!</v>
      </c>
      <c r="AP3304" s="19" t="e">
        <f>IF(#REF!=0,"",#REF!)</f>
        <v>#REF!</v>
      </c>
      <c r="AQ3304" s="19" t="e">
        <f>IF(#REF!=0,"",#REF!)</f>
        <v>#REF!</v>
      </c>
      <c r="AR3304" s="19" t="e">
        <f>IF(#REF!=0,"",#REF!)</f>
        <v>#REF!</v>
      </c>
      <c r="AS3304" s="19" t="e">
        <f>#REF!</f>
        <v>#REF!</v>
      </c>
    </row>
    <row r="3305" spans="11:45" ht="19.5" thickTop="1" thickBot="1" x14ac:dyDescent="0.25">
      <c r="K3305" s="19" t="str">
        <f t="shared" si="902"/>
        <v/>
      </c>
      <c r="L3305" s="19">
        <f t="shared" si="912"/>
        <v>10000</v>
      </c>
      <c r="M3305" s="22" t="str">
        <f>TRIM(Data!$N3302)</f>
        <v>Tom Herrin</v>
      </c>
      <c r="N3305" s="22" t="str">
        <f>TRIM(Data!$A3302)</f>
        <v>Tom Herrin</v>
      </c>
      <c r="O3305" s="23">
        <f>IF(Data!$B3302=0,"",Data!$B3302)</f>
        <v>1962</v>
      </c>
      <c r="P3305" s="19" t="str">
        <f>IF(Data!$C3302=0,"",Data!$C3302)</f>
        <v>1</v>
      </c>
      <c r="Q3305" s="23" t="str">
        <f>IF($M3305="","",Data!$E3302)</f>
        <v>L</v>
      </c>
      <c r="R3305" s="23" t="str">
        <f t="shared" si="903"/>
        <v>L</v>
      </c>
      <c r="S3305" s="23" t="str">
        <f t="shared" si="904"/>
        <v>L</v>
      </c>
      <c r="T3305" s="19" t="str">
        <f>IF(Data!$F3302=0,"",Data!$F3302)</f>
        <v/>
      </c>
      <c r="U3305" s="19" t="str">
        <f>IF(Data!$G3302=0,"",Data!$G3302)</f>
        <v/>
      </c>
      <c r="V3305" s="19" t="str">
        <f>IF(Data!$D3302=0,"",Data!$D3302)</f>
        <v/>
      </c>
      <c r="W3305" s="19" t="str">
        <f>Data!$H3302</f>
        <v>Japonica</v>
      </c>
      <c r="Y3305" s="41" t="e">
        <f t="shared" si="899"/>
        <v>#REF!</v>
      </c>
      <c r="Z3305" s="8">
        <f t="shared" si="905"/>
        <v>10000</v>
      </c>
      <c r="AA3305" s="8" t="str">
        <f t="shared" si="906"/>
        <v>Tom Herrin</v>
      </c>
      <c r="AB3305" s="8" t="str">
        <f t="shared" si="907"/>
        <v>L</v>
      </c>
      <c r="AC3305" s="8" t="str">
        <f t="shared" si="908"/>
        <v/>
      </c>
      <c r="AD3305" s="8" t="str">
        <f t="shared" si="913"/>
        <v/>
      </c>
      <c r="AE3305" s="8" t="str">
        <f t="shared" si="909"/>
        <v/>
      </c>
      <c r="AF3305" s="5">
        <f t="shared" si="910"/>
        <v>1962</v>
      </c>
      <c r="AG3305" s="46">
        <v>3302</v>
      </c>
      <c r="AH3305" s="47" t="str">
        <f t="shared" si="900"/>
        <v/>
      </c>
      <c r="AI3305" s="48" t="str">
        <f t="shared" si="901"/>
        <v/>
      </c>
      <c r="AK3305" s="22" t="e">
        <f>TRIM(#REF!)</f>
        <v>#REF!</v>
      </c>
      <c r="AL3305" s="23" t="e">
        <f>IF(#REF!=0,"",#REF!)</f>
        <v>#REF!</v>
      </c>
      <c r="AM3305" s="19" t="e">
        <f>IF(#REF!=0,"",#REF!)</f>
        <v>#REF!</v>
      </c>
      <c r="AN3305" s="23" t="e">
        <f>IF($AK3305="","",#REF!)</f>
        <v>#REF!</v>
      </c>
      <c r="AO3305" s="23" t="e">
        <f t="shared" si="911"/>
        <v>#REF!</v>
      </c>
      <c r="AP3305" s="19" t="e">
        <f>IF(#REF!=0,"",#REF!)</f>
        <v>#REF!</v>
      </c>
      <c r="AQ3305" s="19" t="e">
        <f>IF(#REF!=0,"",#REF!)</f>
        <v>#REF!</v>
      </c>
      <c r="AR3305" s="19" t="e">
        <f>IF(#REF!=0,"",#REF!)</f>
        <v>#REF!</v>
      </c>
      <c r="AS3305" s="19" t="e">
        <f>#REF!</f>
        <v>#REF!</v>
      </c>
    </row>
    <row r="3306" spans="11:45" ht="19.5" thickTop="1" thickBot="1" x14ac:dyDescent="0.25">
      <c r="K3306" s="19" t="str">
        <f t="shared" si="902"/>
        <v/>
      </c>
      <c r="L3306" s="19">
        <f t="shared" si="912"/>
        <v>10000</v>
      </c>
      <c r="M3306" s="22" t="str">
        <f>TRIM(Data!$N3303)</f>
        <v>Tom Knudsen</v>
      </c>
      <c r="N3306" s="22" t="str">
        <f>TRIM(Data!$A3303)</f>
        <v>Tom Knudsen</v>
      </c>
      <c r="O3306" s="23">
        <f>IF(Data!$B3303=0,"",Data!$B3303)</f>
        <v>1965</v>
      </c>
      <c r="P3306" s="19" t="str">
        <f>IF(Data!$C3303=0,"",Data!$C3303)</f>
        <v>1</v>
      </c>
      <c r="Q3306" s="23" t="str">
        <f>IF($M3306="","",Data!$E3303)</f>
        <v>M</v>
      </c>
      <c r="R3306" s="23" t="str">
        <f t="shared" si="903"/>
        <v>M</v>
      </c>
      <c r="S3306" s="23" t="str">
        <f t="shared" si="904"/>
        <v>M</v>
      </c>
      <c r="T3306" s="19" t="str">
        <f>IF(Data!$F3303=0,"",Data!$F3303)</f>
        <v/>
      </c>
      <c r="U3306" s="19" t="str">
        <f>IF(Data!$G3303=0,"",Data!$G3303)</f>
        <v/>
      </c>
      <c r="V3306" s="19" t="str">
        <f>IF(Data!$D3303=0,"",Data!$D3303)</f>
        <v/>
      </c>
      <c r="W3306" s="19" t="str">
        <f>Data!$H3303</f>
        <v>Japonica</v>
      </c>
      <c r="Y3306" s="41" t="e">
        <f t="shared" si="899"/>
        <v>#REF!</v>
      </c>
      <c r="Z3306" s="8">
        <f t="shared" si="905"/>
        <v>10000</v>
      </c>
      <c r="AA3306" s="8" t="str">
        <f t="shared" si="906"/>
        <v>Tom Knudsen</v>
      </c>
      <c r="AB3306" s="8" t="str">
        <f t="shared" si="907"/>
        <v>M</v>
      </c>
      <c r="AC3306" s="8" t="str">
        <f t="shared" si="908"/>
        <v/>
      </c>
      <c r="AD3306" s="8" t="str">
        <f t="shared" si="913"/>
        <v/>
      </c>
      <c r="AE3306" s="8" t="str">
        <f t="shared" si="909"/>
        <v/>
      </c>
      <c r="AF3306" s="5">
        <f t="shared" si="910"/>
        <v>1965</v>
      </c>
      <c r="AG3306" s="46">
        <v>3303</v>
      </c>
      <c r="AH3306" s="47" t="str">
        <f t="shared" si="900"/>
        <v/>
      </c>
      <c r="AI3306" s="48" t="str">
        <f t="shared" si="901"/>
        <v/>
      </c>
      <c r="AK3306" s="22" t="e">
        <f>TRIM(#REF!)</f>
        <v>#REF!</v>
      </c>
      <c r="AL3306" s="23" t="e">
        <f>IF(#REF!=0,"",#REF!)</f>
        <v>#REF!</v>
      </c>
      <c r="AM3306" s="19" t="e">
        <f>IF(#REF!=0,"",#REF!)</f>
        <v>#REF!</v>
      </c>
      <c r="AN3306" s="23" t="e">
        <f>IF($AK3306="","",#REF!)</f>
        <v>#REF!</v>
      </c>
      <c r="AO3306" s="23" t="e">
        <f t="shared" si="911"/>
        <v>#REF!</v>
      </c>
      <c r="AP3306" s="19" t="e">
        <f>IF(#REF!=0,"",#REF!)</f>
        <v>#REF!</v>
      </c>
      <c r="AQ3306" s="19" t="e">
        <f>IF(#REF!=0,"",#REF!)</f>
        <v>#REF!</v>
      </c>
      <c r="AR3306" s="19" t="e">
        <f>IF(#REF!=0,"",#REF!)</f>
        <v>#REF!</v>
      </c>
      <c r="AS3306" s="19" t="e">
        <f>#REF!</f>
        <v>#REF!</v>
      </c>
    </row>
    <row r="3307" spans="11:45" ht="19.5" thickTop="1" thickBot="1" x14ac:dyDescent="0.25">
      <c r="K3307" s="19" t="str">
        <f t="shared" si="902"/>
        <v/>
      </c>
      <c r="L3307" s="19">
        <f t="shared" si="912"/>
        <v>10000</v>
      </c>
      <c r="M3307" s="22" t="str">
        <f>TRIM(Data!$N3304)</f>
        <v>Tom Perkins</v>
      </c>
      <c r="N3307" s="22" t="str">
        <f>TRIM(Data!$A3304)</f>
        <v>Tom Perkins (H)</v>
      </c>
      <c r="O3307" s="23">
        <f>IF(Data!$B3304=0,"",Data!$B3304)</f>
        <v>1994</v>
      </c>
      <c r="P3307" s="19" t="str">
        <f>IF(Data!$C3304=0,"",Data!$C3304)</f>
        <v>1</v>
      </c>
      <c r="Q3307" s="23" t="str">
        <f>IF($M3307="","",Data!$E3304)</f>
        <v>L</v>
      </c>
      <c r="R3307" s="23" t="str">
        <f t="shared" si="903"/>
        <v>L</v>
      </c>
      <c r="S3307" s="23" t="str">
        <f t="shared" si="904"/>
        <v>L</v>
      </c>
      <c r="T3307" s="19" t="str">
        <f>IF(Data!$F3304=0,"",Data!$F3304)</f>
        <v/>
      </c>
      <c r="U3307" s="19" t="str">
        <f>IF(Data!$G3304=0,"",Data!$G3304)</f>
        <v>FD</v>
      </c>
      <c r="V3307" s="19" t="str">
        <f>IF(Data!$D3304=0,"",Data!$D3304)</f>
        <v/>
      </c>
      <c r="W3307" s="19" t="str">
        <f>Data!$H3304</f>
        <v>NRH</v>
      </c>
      <c r="Y3307" s="41" t="e">
        <f t="shared" si="899"/>
        <v>#REF!</v>
      </c>
      <c r="Z3307" s="8">
        <f t="shared" si="905"/>
        <v>10000</v>
      </c>
      <c r="AA3307" s="8" t="str">
        <f t="shared" si="906"/>
        <v>Tom Perkins</v>
      </c>
      <c r="AB3307" s="8" t="str">
        <f t="shared" si="907"/>
        <v>L</v>
      </c>
      <c r="AC3307" s="8" t="str">
        <f t="shared" si="908"/>
        <v/>
      </c>
      <c r="AD3307" s="8" t="str">
        <f t="shared" si="913"/>
        <v>FD</v>
      </c>
      <c r="AE3307" s="8" t="str">
        <f t="shared" si="909"/>
        <v/>
      </c>
      <c r="AF3307" s="5">
        <f t="shared" si="910"/>
        <v>1994</v>
      </c>
      <c r="AG3307" s="46">
        <v>3304</v>
      </c>
      <c r="AH3307" s="47" t="str">
        <f t="shared" si="900"/>
        <v/>
      </c>
      <c r="AI3307" s="48" t="str">
        <f t="shared" si="901"/>
        <v/>
      </c>
      <c r="AK3307" s="22" t="e">
        <f>TRIM(#REF!)</f>
        <v>#REF!</v>
      </c>
      <c r="AL3307" s="23" t="e">
        <f>IF(#REF!=0,"",#REF!)</f>
        <v>#REF!</v>
      </c>
      <c r="AM3307" s="19" t="e">
        <f>IF(#REF!=0,"",#REF!)</f>
        <v>#REF!</v>
      </c>
      <c r="AN3307" s="23" t="e">
        <f>IF($AK3307="","",#REF!)</f>
        <v>#REF!</v>
      </c>
      <c r="AO3307" s="23" t="e">
        <f t="shared" si="911"/>
        <v>#REF!</v>
      </c>
      <c r="AP3307" s="19" t="e">
        <f>IF(#REF!=0,"",#REF!)</f>
        <v>#REF!</v>
      </c>
      <c r="AQ3307" s="19" t="e">
        <f>IF(#REF!=0,"",#REF!)</f>
        <v>#REF!</v>
      </c>
      <c r="AR3307" s="19" t="e">
        <f>IF(#REF!=0,"",#REF!)</f>
        <v>#REF!</v>
      </c>
      <c r="AS3307" s="19" t="e">
        <f>#REF!</f>
        <v>#REF!</v>
      </c>
    </row>
    <row r="3308" spans="11:45" ht="19.5" thickTop="1" thickBot="1" x14ac:dyDescent="0.25">
      <c r="K3308" s="19" t="str">
        <f t="shared" si="902"/>
        <v/>
      </c>
      <c r="L3308" s="19">
        <f t="shared" si="912"/>
        <v>10000</v>
      </c>
      <c r="M3308" s="22" t="str">
        <f>TRIM(Data!$N3305)</f>
        <v>Tom Thumb</v>
      </c>
      <c r="N3308" s="22" t="str">
        <f>TRIM(Data!$A3305)</f>
        <v>Tom Thumb</v>
      </c>
      <c r="O3308" s="23">
        <f>IF(Data!$B3305=0,"",Data!$B3305)</f>
        <v>1957</v>
      </c>
      <c r="P3308" s="19" t="str">
        <f>IF(Data!$C3305=0,"",Data!$C3305)</f>
        <v>1</v>
      </c>
      <c r="Q3308" s="23" t="str">
        <f>IF($M3308="","",Data!$E3305)</f>
        <v>S-M</v>
      </c>
      <c r="R3308" s="23" t="str">
        <f t="shared" si="903"/>
        <v>S</v>
      </c>
      <c r="S3308" s="23" t="str">
        <f t="shared" si="904"/>
        <v>S</v>
      </c>
      <c r="T3308" s="19" t="str">
        <f>IF(Data!$F3305=0,"",Data!$F3305)</f>
        <v/>
      </c>
      <c r="U3308" s="19" t="str">
        <f>IF(Data!$G3305=0,"",Data!$G3305)</f>
        <v>FD</v>
      </c>
      <c r="V3308" s="19" t="str">
        <f>IF(Data!$D3305=0,"",Data!$D3305)</f>
        <v/>
      </c>
      <c r="W3308" s="19" t="str">
        <f>Data!$H3305</f>
        <v>Japonica</v>
      </c>
      <c r="Y3308" s="41" t="e">
        <f t="shared" si="899"/>
        <v>#REF!</v>
      </c>
      <c r="Z3308" s="8">
        <f t="shared" si="905"/>
        <v>10000</v>
      </c>
      <c r="AA3308" s="8" t="str">
        <f t="shared" si="906"/>
        <v>Tom Thumb</v>
      </c>
      <c r="AB3308" s="8" t="str">
        <f t="shared" si="907"/>
        <v>S</v>
      </c>
      <c r="AC3308" s="8" t="str">
        <f t="shared" si="908"/>
        <v/>
      </c>
      <c r="AD3308" s="8" t="str">
        <f t="shared" si="913"/>
        <v>FD</v>
      </c>
      <c r="AE3308" s="8" t="str">
        <f t="shared" si="909"/>
        <v/>
      </c>
      <c r="AF3308" s="5">
        <f t="shared" si="910"/>
        <v>1957</v>
      </c>
      <c r="AG3308" s="46">
        <v>3305</v>
      </c>
      <c r="AH3308" s="47" t="str">
        <f t="shared" si="900"/>
        <v/>
      </c>
      <c r="AI3308" s="48" t="str">
        <f t="shared" si="901"/>
        <v/>
      </c>
      <c r="AK3308" s="22" t="e">
        <f>TRIM(#REF!)</f>
        <v>#REF!</v>
      </c>
      <c r="AL3308" s="23" t="e">
        <f>IF(#REF!=0,"",#REF!)</f>
        <v>#REF!</v>
      </c>
      <c r="AM3308" s="19" t="e">
        <f>IF(#REF!=0,"",#REF!)</f>
        <v>#REF!</v>
      </c>
      <c r="AN3308" s="23" t="e">
        <f>IF($AK3308="","",#REF!)</f>
        <v>#REF!</v>
      </c>
      <c r="AO3308" s="23" t="e">
        <f t="shared" si="911"/>
        <v>#REF!</v>
      </c>
      <c r="AP3308" s="19" t="e">
        <f>IF(#REF!=0,"",#REF!)</f>
        <v>#REF!</v>
      </c>
      <c r="AQ3308" s="19" t="e">
        <f>IF(#REF!=0,"",#REF!)</f>
        <v>#REF!</v>
      </c>
      <c r="AR3308" s="19" t="e">
        <f>IF(#REF!=0,"",#REF!)</f>
        <v>#REF!</v>
      </c>
      <c r="AS3308" s="19" t="e">
        <f>#REF!</f>
        <v>#REF!</v>
      </c>
    </row>
    <row r="3309" spans="11:45" ht="19.5" thickTop="1" thickBot="1" x14ac:dyDescent="0.25">
      <c r="K3309" s="19" t="str">
        <f t="shared" si="902"/>
        <v/>
      </c>
      <c r="L3309" s="19">
        <f t="shared" si="912"/>
        <v>10000</v>
      </c>
      <c r="M3309" s="22" t="str">
        <f>TRIM(Data!$N3306)</f>
        <v>Tommie Bowman</v>
      </c>
      <c r="N3309" s="22" t="str">
        <f>TRIM(Data!$A3306)</f>
        <v>Tommie Bowman</v>
      </c>
      <c r="O3309" s="23">
        <f>IF(Data!$B3306=0,"",Data!$B3306)</f>
        <v>2000</v>
      </c>
      <c r="P3309" s="19" t="str">
        <f>IF(Data!$C3306=0,"",Data!$C3306)</f>
        <v>1</v>
      </c>
      <c r="Q3309" s="23" t="str">
        <f>IF($M3309="","",Data!$E3306)</f>
        <v>M</v>
      </c>
      <c r="R3309" s="23" t="str">
        <f t="shared" si="903"/>
        <v>M</v>
      </c>
      <c r="S3309" s="23" t="str">
        <f t="shared" si="904"/>
        <v>M</v>
      </c>
      <c r="T3309" s="19" t="str">
        <f>IF(Data!$F3306=0,"",Data!$F3306)</f>
        <v/>
      </c>
      <c r="U3309" s="19" t="str">
        <f>IF(Data!$G3306=0,"",Data!$G3306)</f>
        <v/>
      </c>
      <c r="V3309" s="19" t="str">
        <f>IF(Data!$D3306=0,"",Data!$D3306)</f>
        <v/>
      </c>
      <c r="W3309" s="19" t="str">
        <f>Data!$H3306</f>
        <v>Japonica</v>
      </c>
      <c r="Y3309" s="41" t="e">
        <f t="shared" si="899"/>
        <v>#REF!</v>
      </c>
      <c r="Z3309" s="8">
        <f t="shared" si="905"/>
        <v>10000</v>
      </c>
      <c r="AA3309" s="8" t="str">
        <f t="shared" si="906"/>
        <v>Tommie Bowman</v>
      </c>
      <c r="AB3309" s="8" t="str">
        <f t="shared" si="907"/>
        <v>M</v>
      </c>
      <c r="AC3309" s="8" t="str">
        <f t="shared" si="908"/>
        <v/>
      </c>
      <c r="AD3309" s="8" t="str">
        <f t="shared" si="913"/>
        <v/>
      </c>
      <c r="AE3309" s="8" t="str">
        <f t="shared" si="909"/>
        <v/>
      </c>
      <c r="AF3309" s="5">
        <f t="shared" si="910"/>
        <v>2000</v>
      </c>
      <c r="AG3309" s="46">
        <v>3306</v>
      </c>
      <c r="AH3309" s="47" t="str">
        <f t="shared" si="900"/>
        <v/>
      </c>
      <c r="AI3309" s="48" t="str">
        <f t="shared" si="901"/>
        <v/>
      </c>
      <c r="AK3309" s="22" t="e">
        <f>TRIM(#REF!)</f>
        <v>#REF!</v>
      </c>
      <c r="AL3309" s="23" t="e">
        <f>IF(#REF!=0,"",#REF!)</f>
        <v>#REF!</v>
      </c>
      <c r="AM3309" s="19" t="e">
        <f>IF(#REF!=0,"",#REF!)</f>
        <v>#REF!</v>
      </c>
      <c r="AN3309" s="23" t="e">
        <f>IF($AK3309="","",#REF!)</f>
        <v>#REF!</v>
      </c>
      <c r="AO3309" s="23" t="e">
        <f t="shared" si="911"/>
        <v>#REF!</v>
      </c>
      <c r="AP3309" s="19" t="e">
        <f>IF(#REF!=0,"",#REF!)</f>
        <v>#REF!</v>
      </c>
      <c r="AQ3309" s="19" t="e">
        <f>IF(#REF!=0,"",#REF!)</f>
        <v>#REF!</v>
      </c>
      <c r="AR3309" s="19" t="e">
        <f>IF(#REF!=0,"",#REF!)</f>
        <v>#REF!</v>
      </c>
      <c r="AS3309" s="19" t="e">
        <f>#REF!</f>
        <v>#REF!</v>
      </c>
    </row>
    <row r="3310" spans="11:45" ht="19.5" thickTop="1" thickBot="1" x14ac:dyDescent="0.25">
      <c r="K3310" s="19" t="str">
        <f t="shared" si="902"/>
        <v/>
      </c>
      <c r="L3310" s="19">
        <f t="shared" si="912"/>
        <v>10000</v>
      </c>
      <c r="M3310" s="22" t="str">
        <f>TRIM(Data!$N3307)</f>
        <v>Tommy Land</v>
      </c>
      <c r="N3310" s="22" t="str">
        <f>TRIM(Data!$A3307)</f>
        <v>Tommy Land (R)</v>
      </c>
      <c r="O3310" s="23">
        <f>IF(Data!$B3307=0,"",Data!$B3307)</f>
        <v>1991</v>
      </c>
      <c r="P3310" s="19" t="str">
        <f>IF(Data!$C3307=0,"",Data!$C3307)</f>
        <v>1</v>
      </c>
      <c r="Q3310" s="23" t="str">
        <f>IF($M3310="","",Data!$E3307)</f>
        <v>VL</v>
      </c>
      <c r="R3310" s="23" t="str">
        <f t="shared" si="903"/>
        <v>VL</v>
      </c>
      <c r="S3310" s="23" t="str">
        <f t="shared" si="904"/>
        <v>VL</v>
      </c>
      <c r="T3310" s="19" t="str">
        <f>IF(Data!$F3307=0,"",Data!$F3307)</f>
        <v/>
      </c>
      <c r="U3310" s="19" t="str">
        <f>IF(Data!$G3307=0,"",Data!$G3307)</f>
        <v/>
      </c>
      <c r="V3310" s="19" t="str">
        <f>IF(Data!$D3307=0,"",Data!$D3307)</f>
        <v/>
      </c>
      <c r="W3310" s="19" t="str">
        <f>Data!$H3307</f>
        <v>Reticulata</v>
      </c>
      <c r="Y3310" s="41" t="e">
        <f t="shared" si="899"/>
        <v>#REF!</v>
      </c>
      <c r="Z3310" s="8">
        <f t="shared" si="905"/>
        <v>10000</v>
      </c>
      <c r="AA3310" s="8" t="str">
        <f t="shared" si="906"/>
        <v>Tommy Land</v>
      </c>
      <c r="AB3310" s="8" t="str">
        <f t="shared" si="907"/>
        <v>VL</v>
      </c>
      <c r="AC3310" s="8" t="str">
        <f t="shared" si="908"/>
        <v/>
      </c>
      <c r="AD3310" s="8" t="str">
        <f t="shared" si="913"/>
        <v/>
      </c>
      <c r="AE3310" s="8" t="str">
        <f t="shared" si="909"/>
        <v/>
      </c>
      <c r="AF3310" s="5">
        <f t="shared" si="910"/>
        <v>1991</v>
      </c>
      <c r="AG3310" s="46">
        <v>3307</v>
      </c>
      <c r="AH3310" s="47" t="str">
        <f t="shared" si="900"/>
        <v/>
      </c>
      <c r="AI3310" s="48" t="str">
        <f t="shared" si="901"/>
        <v/>
      </c>
      <c r="AK3310" s="22" t="e">
        <f>TRIM(#REF!)</f>
        <v>#REF!</v>
      </c>
      <c r="AL3310" s="23" t="e">
        <f>IF(#REF!=0,"",#REF!)</f>
        <v>#REF!</v>
      </c>
      <c r="AM3310" s="19" t="e">
        <f>IF(#REF!=0,"",#REF!)</f>
        <v>#REF!</v>
      </c>
      <c r="AN3310" s="23" t="e">
        <f>IF($AK3310="","",#REF!)</f>
        <v>#REF!</v>
      </c>
      <c r="AO3310" s="23" t="e">
        <f t="shared" si="911"/>
        <v>#REF!</v>
      </c>
      <c r="AP3310" s="19" t="e">
        <f>IF(#REF!=0,"",#REF!)</f>
        <v>#REF!</v>
      </c>
      <c r="AQ3310" s="19" t="e">
        <f>IF(#REF!=0,"",#REF!)</f>
        <v>#REF!</v>
      </c>
      <c r="AR3310" s="19" t="e">
        <f>IF(#REF!=0,"",#REF!)</f>
        <v>#REF!</v>
      </c>
      <c r="AS3310" s="19" t="e">
        <f>#REF!</f>
        <v>#REF!</v>
      </c>
    </row>
    <row r="3311" spans="11:45" ht="19.5" thickTop="1" thickBot="1" x14ac:dyDescent="0.25">
      <c r="K3311" s="19" t="str">
        <f t="shared" si="902"/>
        <v/>
      </c>
      <c r="L3311" s="19">
        <f t="shared" si="912"/>
        <v>10000</v>
      </c>
      <c r="M3311" s="22" t="str">
        <f>TRIM(Data!$N3308)</f>
        <v>Tommy Weeks</v>
      </c>
      <c r="N3311" s="22" t="str">
        <f>TRIM(Data!$A3308)</f>
        <v>Tommy Weeks (R)</v>
      </c>
      <c r="O3311" s="23">
        <f>IF(Data!$B3308=0,"",Data!$B3308)</f>
        <v>1983</v>
      </c>
      <c r="P3311" s="19" t="str">
        <f>IF(Data!$C3308=0,"",Data!$C3308)</f>
        <v/>
      </c>
      <c r="Q3311" s="23" t="str">
        <f>IF($M3311="","",Data!$E3308)</f>
        <v>L</v>
      </c>
      <c r="R3311" s="23" t="str">
        <f t="shared" si="903"/>
        <v>L</v>
      </c>
      <c r="S3311" s="23" t="str">
        <f t="shared" si="904"/>
        <v>L</v>
      </c>
      <c r="T3311" s="19" t="str">
        <f>IF(Data!$F3308=0,"",Data!$F3308)</f>
        <v/>
      </c>
      <c r="U3311" s="19" t="str">
        <f>IF(Data!$G3308=0,"",Data!$G3308)</f>
        <v/>
      </c>
      <c r="V3311" s="19" t="str">
        <f>IF(Data!$D3308=0,"",Data!$D3308)</f>
        <v/>
      </c>
      <c r="W3311" s="19" t="str">
        <f>Data!$H3308</f>
        <v>Reticulata</v>
      </c>
      <c r="Y3311" s="41" t="e">
        <f t="shared" si="899"/>
        <v>#REF!</v>
      </c>
      <c r="Z3311" s="8">
        <f t="shared" si="905"/>
        <v>10000</v>
      </c>
      <c r="AA3311" s="8" t="str">
        <f t="shared" si="906"/>
        <v>Tommy Weeks</v>
      </c>
      <c r="AB3311" s="8" t="str">
        <f t="shared" si="907"/>
        <v>L</v>
      </c>
      <c r="AC3311" s="8" t="str">
        <f t="shared" si="908"/>
        <v/>
      </c>
      <c r="AD3311" s="8" t="str">
        <f t="shared" si="913"/>
        <v/>
      </c>
      <c r="AE3311" s="8" t="str">
        <f t="shared" si="909"/>
        <v/>
      </c>
      <c r="AF3311" s="5">
        <f t="shared" si="910"/>
        <v>1983</v>
      </c>
      <c r="AG3311" s="46">
        <v>3308</v>
      </c>
      <c r="AH3311" s="47" t="str">
        <f t="shared" si="900"/>
        <v/>
      </c>
      <c r="AI3311" s="48" t="str">
        <f t="shared" si="901"/>
        <v/>
      </c>
      <c r="AK3311" s="22" t="e">
        <f>TRIM(#REF!)</f>
        <v>#REF!</v>
      </c>
      <c r="AL3311" s="23" t="e">
        <f>IF(#REF!=0,"",#REF!)</f>
        <v>#REF!</v>
      </c>
      <c r="AM3311" s="19" t="e">
        <f>IF(#REF!=0,"",#REF!)</f>
        <v>#REF!</v>
      </c>
      <c r="AN3311" s="23" t="e">
        <f>IF($AK3311="","",#REF!)</f>
        <v>#REF!</v>
      </c>
      <c r="AO3311" s="23" t="e">
        <f t="shared" si="911"/>
        <v>#REF!</v>
      </c>
      <c r="AP3311" s="19" t="e">
        <f>IF(#REF!=0,"",#REF!)</f>
        <v>#REF!</v>
      </c>
      <c r="AQ3311" s="19" t="e">
        <f>IF(#REF!=0,"",#REF!)</f>
        <v>#REF!</v>
      </c>
      <c r="AR3311" s="19" t="e">
        <f>IF(#REF!=0,"",#REF!)</f>
        <v>#REF!</v>
      </c>
      <c r="AS3311" s="19" t="e">
        <f>#REF!</f>
        <v>#REF!</v>
      </c>
    </row>
    <row r="3312" spans="11:45" ht="19.5" thickTop="1" thickBot="1" x14ac:dyDescent="0.25">
      <c r="K3312" s="19" t="str">
        <f t="shared" si="902"/>
        <v/>
      </c>
      <c r="L3312" s="19">
        <f t="shared" si="912"/>
        <v>10000</v>
      </c>
      <c r="M3312" s="22" t="str">
        <f>TRIM(Data!$N3309)</f>
        <v>Tomorrow</v>
      </c>
      <c r="N3312" s="22" t="str">
        <f>TRIM(Data!$A3309)</f>
        <v>Tomorrow</v>
      </c>
      <c r="O3312" s="23">
        <f>IF(Data!$B3309=0,"",Data!$B3309)</f>
        <v>1953</v>
      </c>
      <c r="P3312" s="19" t="str">
        <f>IF(Data!$C3309=0,"",Data!$C3309)</f>
        <v>1</v>
      </c>
      <c r="Q3312" s="23" t="str">
        <f>IF($M3312="","",Data!$E3309)</f>
        <v>L-VL</v>
      </c>
      <c r="R3312" s="23" t="str">
        <f t="shared" si="903"/>
        <v>L</v>
      </c>
      <c r="S3312" s="23" t="str">
        <f t="shared" si="904"/>
        <v>L</v>
      </c>
      <c r="T3312" s="19" t="str">
        <f>IF(Data!$F3309=0,"",Data!$F3309)</f>
        <v/>
      </c>
      <c r="U3312" s="19" t="str">
        <f>IF(Data!$G3309=0,"",Data!$G3309)</f>
        <v/>
      </c>
      <c r="V3312" s="19" t="str">
        <f>IF(Data!$D3309=0,"",Data!$D3309)</f>
        <v/>
      </c>
      <c r="W3312" s="19" t="str">
        <f>Data!$H3309</f>
        <v>Japonica</v>
      </c>
      <c r="Y3312" s="41" t="e">
        <f t="shared" si="899"/>
        <v>#REF!</v>
      </c>
      <c r="Z3312" s="8">
        <f t="shared" si="905"/>
        <v>10000</v>
      </c>
      <c r="AA3312" s="8" t="str">
        <f t="shared" si="906"/>
        <v>Tomorrow</v>
      </c>
      <c r="AB3312" s="8" t="str">
        <f t="shared" si="907"/>
        <v>L</v>
      </c>
      <c r="AC3312" s="8" t="str">
        <f t="shared" si="908"/>
        <v/>
      </c>
      <c r="AD3312" s="8" t="str">
        <f t="shared" si="913"/>
        <v/>
      </c>
      <c r="AE3312" s="8" t="str">
        <f t="shared" si="909"/>
        <v/>
      </c>
      <c r="AF3312" s="5">
        <f t="shared" si="910"/>
        <v>1953</v>
      </c>
      <c r="AG3312" s="46">
        <v>3309</v>
      </c>
      <c r="AH3312" s="47" t="str">
        <f t="shared" si="900"/>
        <v/>
      </c>
      <c r="AI3312" s="48" t="str">
        <f t="shared" si="901"/>
        <v/>
      </c>
      <c r="AK3312" s="22" t="e">
        <f>TRIM(#REF!)</f>
        <v>#REF!</v>
      </c>
      <c r="AL3312" s="23" t="e">
        <f>IF(#REF!=0,"",#REF!)</f>
        <v>#REF!</v>
      </c>
      <c r="AM3312" s="19" t="e">
        <f>IF(#REF!=0,"",#REF!)</f>
        <v>#REF!</v>
      </c>
      <c r="AN3312" s="23" t="e">
        <f>IF($AK3312="","",#REF!)</f>
        <v>#REF!</v>
      </c>
      <c r="AO3312" s="23" t="e">
        <f t="shared" si="911"/>
        <v>#REF!</v>
      </c>
      <c r="AP3312" s="19" t="e">
        <f>IF(#REF!=0,"",#REF!)</f>
        <v>#REF!</v>
      </c>
      <c r="AQ3312" s="19" t="e">
        <f>IF(#REF!=0,"",#REF!)</f>
        <v>#REF!</v>
      </c>
      <c r="AR3312" s="19" t="e">
        <f>IF(#REF!=0,"",#REF!)</f>
        <v>#REF!</v>
      </c>
      <c r="AS3312" s="19" t="e">
        <f>#REF!</f>
        <v>#REF!</v>
      </c>
    </row>
    <row r="3313" spans="11:45" ht="19.5" thickTop="1" thickBot="1" x14ac:dyDescent="0.25">
      <c r="K3313" s="19" t="str">
        <f t="shared" si="902"/>
        <v/>
      </c>
      <c r="L3313" s="19">
        <f t="shared" si="912"/>
        <v>10000</v>
      </c>
      <c r="M3313" s="22" t="str">
        <f>TRIM(Data!$N3310)</f>
        <v>Tomorrow Crown Jewel</v>
      </c>
      <c r="N3313" s="22" t="str">
        <f>TRIM(Data!$A3310)</f>
        <v>Tomorrow Crown Jewel</v>
      </c>
      <c r="O3313" s="23">
        <f>IF(Data!$B3310=0,"",Data!$B3310)</f>
        <v>1967</v>
      </c>
      <c r="P3313" s="19" t="str">
        <f>IF(Data!$C3310=0,"",Data!$C3310)</f>
        <v>1</v>
      </c>
      <c r="Q3313" s="23" t="str">
        <f>IF($M3313="","",Data!$E3310)</f>
        <v>L-VL</v>
      </c>
      <c r="R3313" s="23" t="str">
        <f t="shared" si="903"/>
        <v>L</v>
      </c>
      <c r="S3313" s="23" t="str">
        <f t="shared" si="904"/>
        <v>L</v>
      </c>
      <c r="T3313" s="19" t="str">
        <f>IF(Data!$F3310=0,"",Data!$F3310)</f>
        <v/>
      </c>
      <c r="U3313" s="19" t="str">
        <f>IF(Data!$G3310=0,"",Data!$G3310)</f>
        <v/>
      </c>
      <c r="V3313" s="19" t="str">
        <f>IF(Data!$D3310=0,"",Data!$D3310)</f>
        <v/>
      </c>
      <c r="W3313" s="19" t="str">
        <f>Data!$H3310</f>
        <v>Japonica</v>
      </c>
      <c r="Y3313" s="41" t="e">
        <f t="shared" si="899"/>
        <v>#REF!</v>
      </c>
      <c r="Z3313" s="8">
        <f t="shared" si="905"/>
        <v>10000</v>
      </c>
      <c r="AA3313" s="8" t="str">
        <f t="shared" si="906"/>
        <v>Tomorrow Crown Jewel</v>
      </c>
      <c r="AB3313" s="8" t="str">
        <f t="shared" si="907"/>
        <v>L</v>
      </c>
      <c r="AC3313" s="8" t="str">
        <f t="shared" si="908"/>
        <v/>
      </c>
      <c r="AD3313" s="8" t="str">
        <f t="shared" si="913"/>
        <v/>
      </c>
      <c r="AE3313" s="8" t="str">
        <f t="shared" si="909"/>
        <v/>
      </c>
      <c r="AF3313" s="5">
        <f t="shared" si="910"/>
        <v>1967</v>
      </c>
      <c r="AG3313" s="46">
        <v>3310</v>
      </c>
      <c r="AH3313" s="47" t="str">
        <f t="shared" si="900"/>
        <v/>
      </c>
      <c r="AI3313" s="48" t="str">
        <f t="shared" si="901"/>
        <v/>
      </c>
      <c r="AK3313" s="22" t="e">
        <f>TRIM(#REF!)</f>
        <v>#REF!</v>
      </c>
      <c r="AL3313" s="23" t="e">
        <f>IF(#REF!=0,"",#REF!)</f>
        <v>#REF!</v>
      </c>
      <c r="AM3313" s="19" t="e">
        <f>IF(#REF!=0,"",#REF!)</f>
        <v>#REF!</v>
      </c>
      <c r="AN3313" s="23" t="e">
        <f>IF($AK3313="","",#REF!)</f>
        <v>#REF!</v>
      </c>
      <c r="AO3313" s="23" t="e">
        <f t="shared" si="911"/>
        <v>#REF!</v>
      </c>
      <c r="AP3313" s="19" t="e">
        <f>IF(#REF!=0,"",#REF!)</f>
        <v>#REF!</v>
      </c>
      <c r="AQ3313" s="19" t="e">
        <f>IF(#REF!=0,"",#REF!)</f>
        <v>#REF!</v>
      </c>
      <c r="AR3313" s="19" t="e">
        <f>IF(#REF!=0,"",#REF!)</f>
        <v>#REF!</v>
      </c>
      <c r="AS3313" s="19" t="e">
        <f>#REF!</f>
        <v>#REF!</v>
      </c>
    </row>
    <row r="3314" spans="11:45" ht="19.5" thickTop="1" thickBot="1" x14ac:dyDescent="0.25">
      <c r="K3314" s="19" t="str">
        <f t="shared" si="902"/>
        <v/>
      </c>
      <c r="L3314" s="19">
        <f t="shared" si="912"/>
        <v>10000</v>
      </c>
      <c r="M3314" s="22" t="str">
        <f>TRIM(Data!$N3311)</f>
        <v>Tomorrow Park Hill</v>
      </c>
      <c r="N3314" s="22" t="str">
        <f>TRIM(Data!$A3311)</f>
        <v>Tomorrow Park Hill</v>
      </c>
      <c r="O3314" s="23">
        <f>IF(Data!$B3311=0,"",Data!$B3311)</f>
        <v>1964</v>
      </c>
      <c r="P3314" s="19" t="str">
        <f>IF(Data!$C3311=0,"",Data!$C3311)</f>
        <v>1</v>
      </c>
      <c r="Q3314" s="23" t="str">
        <f>IF($M3314="","",Data!$E3311)</f>
        <v>L-VL</v>
      </c>
      <c r="R3314" s="23" t="str">
        <f t="shared" si="903"/>
        <v>L</v>
      </c>
      <c r="S3314" s="23" t="str">
        <f t="shared" si="904"/>
        <v>L</v>
      </c>
      <c r="T3314" s="19" t="str">
        <f>IF(Data!$F3311=0,"",Data!$F3311)</f>
        <v/>
      </c>
      <c r="U3314" s="19" t="str">
        <f>IF(Data!$G3311=0,"",Data!$G3311)</f>
        <v/>
      </c>
      <c r="V3314" s="19" t="str">
        <f>IF(Data!$D3311=0,"",Data!$D3311)</f>
        <v/>
      </c>
      <c r="W3314" s="19" t="str">
        <f>Data!$H3311</f>
        <v>Japonica</v>
      </c>
      <c r="Y3314" s="41" t="e">
        <f t="shared" si="899"/>
        <v>#REF!</v>
      </c>
      <c r="Z3314" s="8">
        <f t="shared" si="905"/>
        <v>10000</v>
      </c>
      <c r="AA3314" s="8" t="str">
        <f t="shared" si="906"/>
        <v>Tomorrow Park Hill</v>
      </c>
      <c r="AB3314" s="8" t="str">
        <f t="shared" si="907"/>
        <v>L</v>
      </c>
      <c r="AC3314" s="8" t="str">
        <f t="shared" si="908"/>
        <v/>
      </c>
      <c r="AD3314" s="8" t="str">
        <f t="shared" si="913"/>
        <v/>
      </c>
      <c r="AE3314" s="8" t="str">
        <f t="shared" si="909"/>
        <v/>
      </c>
      <c r="AF3314" s="5">
        <f t="shared" si="910"/>
        <v>1964</v>
      </c>
      <c r="AG3314" s="46">
        <v>3311</v>
      </c>
      <c r="AH3314" s="47" t="str">
        <f t="shared" si="900"/>
        <v/>
      </c>
      <c r="AI3314" s="48" t="str">
        <f t="shared" si="901"/>
        <v/>
      </c>
      <c r="AK3314" s="22" t="e">
        <f>TRIM(#REF!)</f>
        <v>#REF!</v>
      </c>
      <c r="AL3314" s="23" t="e">
        <f>IF(#REF!=0,"",#REF!)</f>
        <v>#REF!</v>
      </c>
      <c r="AM3314" s="19" t="e">
        <f>IF(#REF!=0,"",#REF!)</f>
        <v>#REF!</v>
      </c>
      <c r="AN3314" s="23" t="e">
        <f>IF($AK3314="","",#REF!)</f>
        <v>#REF!</v>
      </c>
      <c r="AO3314" s="23" t="e">
        <f t="shared" si="911"/>
        <v>#REF!</v>
      </c>
      <c r="AP3314" s="19" t="e">
        <f>IF(#REF!=0,"",#REF!)</f>
        <v>#REF!</v>
      </c>
      <c r="AQ3314" s="19" t="e">
        <f>IF(#REF!=0,"",#REF!)</f>
        <v>#REF!</v>
      </c>
      <c r="AR3314" s="19" t="e">
        <f>IF(#REF!=0,"",#REF!)</f>
        <v>#REF!</v>
      </c>
      <c r="AS3314" s="19" t="e">
        <f>#REF!</f>
        <v>#REF!</v>
      </c>
    </row>
    <row r="3315" spans="11:45" ht="19.5" thickTop="1" thickBot="1" x14ac:dyDescent="0.25">
      <c r="K3315" s="19" t="str">
        <f t="shared" si="902"/>
        <v/>
      </c>
      <c r="L3315" s="19">
        <f t="shared" si="912"/>
        <v>10000</v>
      </c>
      <c r="M3315" s="22" t="str">
        <f>TRIM(Data!$N3312)</f>
        <v>Tomorrow Park Hill Blush</v>
      </c>
      <c r="N3315" s="22" t="str">
        <f>TRIM(Data!$A3312)</f>
        <v>Tomorrow Park Hill Blush</v>
      </c>
      <c r="O3315" s="23">
        <f>IF(Data!$B3312=0,"",Data!$B3312)</f>
        <v>1979</v>
      </c>
      <c r="P3315" s="19" t="str">
        <f>IF(Data!$C3312=0,"",Data!$C3312)</f>
        <v>1</v>
      </c>
      <c r="Q3315" s="23" t="str">
        <f>IF($M3315="","",Data!$E3312)</f>
        <v>L-VL</v>
      </c>
      <c r="R3315" s="23" t="str">
        <f t="shared" si="903"/>
        <v>L</v>
      </c>
      <c r="S3315" s="23" t="str">
        <f t="shared" si="904"/>
        <v>L</v>
      </c>
      <c r="T3315" s="19" t="str">
        <f>IF(Data!$F3312=0,"",Data!$F3312)</f>
        <v/>
      </c>
      <c r="U3315" s="19" t="str">
        <f>IF(Data!$G3312=0,"",Data!$G3312)</f>
        <v/>
      </c>
      <c r="V3315" s="19" t="str">
        <f>IF(Data!$D3312=0,"",Data!$D3312)</f>
        <v/>
      </c>
      <c r="W3315" s="19" t="str">
        <f>Data!$H3312</f>
        <v>Japonica</v>
      </c>
      <c r="Y3315" s="41" t="e">
        <f t="shared" si="899"/>
        <v>#REF!</v>
      </c>
      <c r="Z3315" s="8">
        <f t="shared" si="905"/>
        <v>10000</v>
      </c>
      <c r="AA3315" s="8" t="str">
        <f t="shared" si="906"/>
        <v>Tomorrow Park Hill Blush</v>
      </c>
      <c r="AB3315" s="8" t="str">
        <f t="shared" si="907"/>
        <v>L</v>
      </c>
      <c r="AC3315" s="8" t="str">
        <f t="shared" si="908"/>
        <v/>
      </c>
      <c r="AD3315" s="8" t="str">
        <f t="shared" si="913"/>
        <v/>
      </c>
      <c r="AE3315" s="8" t="str">
        <f t="shared" si="909"/>
        <v/>
      </c>
      <c r="AF3315" s="5">
        <f t="shared" si="910"/>
        <v>1979</v>
      </c>
      <c r="AG3315" s="46">
        <v>3312</v>
      </c>
      <c r="AH3315" s="47" t="str">
        <f t="shared" si="900"/>
        <v/>
      </c>
      <c r="AI3315" s="48" t="str">
        <f t="shared" si="901"/>
        <v/>
      </c>
      <c r="AK3315" s="22" t="e">
        <f>TRIM(#REF!)</f>
        <v>#REF!</v>
      </c>
      <c r="AL3315" s="23" t="e">
        <f>IF(#REF!=0,"",#REF!)</f>
        <v>#REF!</v>
      </c>
      <c r="AM3315" s="19" t="e">
        <f>IF(#REF!=0,"",#REF!)</f>
        <v>#REF!</v>
      </c>
      <c r="AN3315" s="23" t="e">
        <f>IF($AK3315="","",#REF!)</f>
        <v>#REF!</v>
      </c>
      <c r="AO3315" s="23" t="e">
        <f t="shared" si="911"/>
        <v>#REF!</v>
      </c>
      <c r="AP3315" s="19" t="e">
        <f>IF(#REF!=0,"",#REF!)</f>
        <v>#REF!</v>
      </c>
      <c r="AQ3315" s="19" t="e">
        <f>IF(#REF!=0,"",#REF!)</f>
        <v>#REF!</v>
      </c>
      <c r="AR3315" s="19" t="e">
        <f>IF(#REF!=0,"",#REF!)</f>
        <v>#REF!</v>
      </c>
      <c r="AS3315" s="19" t="e">
        <f>#REF!</f>
        <v>#REF!</v>
      </c>
    </row>
    <row r="3316" spans="11:45" ht="19.5" thickTop="1" thickBot="1" x14ac:dyDescent="0.25">
      <c r="K3316" s="19" t="str">
        <f t="shared" si="902"/>
        <v/>
      </c>
      <c r="L3316" s="19">
        <f t="shared" si="912"/>
        <v>10000</v>
      </c>
      <c r="M3316" s="22" t="str">
        <f>TRIM(Data!$N3313)</f>
        <v>Tomorrow Park Hill Fimbriated</v>
      </c>
      <c r="N3316" s="22" t="str">
        <f>TRIM(Data!$A3313)</f>
        <v>Tomorrow Park Hill Fimbriated</v>
      </c>
      <c r="O3316" s="23">
        <f>IF(Data!$B3313=0,"",Data!$B3313)</f>
        <v>2016</v>
      </c>
      <c r="P3316" s="19" t="str">
        <f>IF(Data!$C3313=0,"",Data!$C3313)</f>
        <v>1</v>
      </c>
      <c r="Q3316" s="23" t="str">
        <f>IF($M3316="","",Data!$E3313)</f>
        <v>L</v>
      </c>
      <c r="R3316" s="23" t="str">
        <f t="shared" si="903"/>
        <v>L</v>
      </c>
      <c r="S3316" s="23" t="str">
        <f t="shared" si="904"/>
        <v>L</v>
      </c>
      <c r="T3316" s="19" t="str">
        <f>IF(Data!$F3313=0,"",Data!$F3313)</f>
        <v/>
      </c>
      <c r="U3316" s="19" t="str">
        <f>IF(Data!$G3313=0,"",Data!$G3313)</f>
        <v/>
      </c>
      <c r="V3316" s="19" t="str">
        <f>IF(Data!$D3313=0,"",Data!$D3313)</f>
        <v/>
      </c>
      <c r="W3316" s="19" t="str">
        <f>Data!$H3313</f>
        <v>Japonica</v>
      </c>
      <c r="Y3316" s="41" t="e">
        <f t="shared" si="899"/>
        <v>#REF!</v>
      </c>
      <c r="Z3316" s="8">
        <f t="shared" si="905"/>
        <v>10000</v>
      </c>
      <c r="AA3316" s="8" t="str">
        <f t="shared" si="906"/>
        <v>Tomorrow Park Hill Fimbriated</v>
      </c>
      <c r="AB3316" s="8" t="str">
        <f t="shared" si="907"/>
        <v>L</v>
      </c>
      <c r="AC3316" s="8" t="str">
        <f t="shared" si="908"/>
        <v/>
      </c>
      <c r="AD3316" s="8" t="str">
        <f t="shared" si="913"/>
        <v/>
      </c>
      <c r="AE3316" s="8" t="str">
        <f t="shared" si="909"/>
        <v/>
      </c>
      <c r="AF3316" s="5">
        <f t="shared" si="910"/>
        <v>2016</v>
      </c>
      <c r="AG3316" s="46">
        <v>3313</v>
      </c>
      <c r="AH3316" s="47" t="str">
        <f t="shared" si="900"/>
        <v/>
      </c>
      <c r="AI3316" s="48" t="str">
        <f t="shared" si="901"/>
        <v/>
      </c>
      <c r="AK3316" s="22" t="e">
        <f>TRIM(#REF!)</f>
        <v>#REF!</v>
      </c>
      <c r="AL3316" s="23" t="e">
        <f>IF(#REF!=0,"",#REF!)</f>
        <v>#REF!</v>
      </c>
      <c r="AM3316" s="19" t="e">
        <f>IF(#REF!=0,"",#REF!)</f>
        <v>#REF!</v>
      </c>
      <c r="AN3316" s="23" t="e">
        <f>IF($AK3316="","",#REF!)</f>
        <v>#REF!</v>
      </c>
      <c r="AO3316" s="23" t="e">
        <f t="shared" si="911"/>
        <v>#REF!</v>
      </c>
      <c r="AP3316" s="19" t="e">
        <f>IF(#REF!=0,"",#REF!)</f>
        <v>#REF!</v>
      </c>
      <c r="AQ3316" s="19" t="e">
        <f>IF(#REF!=0,"",#REF!)</f>
        <v>#REF!</v>
      </c>
      <c r="AR3316" s="19" t="e">
        <f>IF(#REF!=0,"",#REF!)</f>
        <v>#REF!</v>
      </c>
      <c r="AS3316" s="19" t="e">
        <f>#REF!</f>
        <v>#REF!</v>
      </c>
    </row>
    <row r="3317" spans="11:45" ht="19.5" thickTop="1" thickBot="1" x14ac:dyDescent="0.25">
      <c r="K3317" s="19" t="str">
        <f t="shared" si="902"/>
        <v/>
      </c>
      <c r="L3317" s="19">
        <f t="shared" si="912"/>
        <v>10000</v>
      </c>
      <c r="M3317" s="22" t="str">
        <f>TRIM(Data!$N3314)</f>
        <v>Tomorrow Park Hill Pink</v>
      </c>
      <c r="N3317" s="22" t="str">
        <f>TRIM(Data!$A3314)</f>
        <v>Tomorrow Park Hill Pink</v>
      </c>
      <c r="O3317" s="23">
        <f>IF(Data!$B3314=0,"",Data!$B3314)</f>
        <v>1974</v>
      </c>
      <c r="P3317" s="19" t="str">
        <f>IF(Data!$C3314=0,"",Data!$C3314)</f>
        <v>1</v>
      </c>
      <c r="Q3317" s="23" t="str">
        <f>IF($M3317="","",Data!$E3314)</f>
        <v>L-VL</v>
      </c>
      <c r="R3317" s="23" t="str">
        <f t="shared" si="903"/>
        <v>L</v>
      </c>
      <c r="S3317" s="23" t="str">
        <f t="shared" si="904"/>
        <v>L</v>
      </c>
      <c r="T3317" s="19" t="str">
        <f>IF(Data!$F3314=0,"",Data!$F3314)</f>
        <v/>
      </c>
      <c r="U3317" s="19" t="str">
        <f>IF(Data!$G3314=0,"",Data!$G3314)</f>
        <v/>
      </c>
      <c r="V3317" s="19" t="str">
        <f>IF(Data!$D3314=0,"",Data!$D3314)</f>
        <v/>
      </c>
      <c r="W3317" s="19" t="str">
        <f>Data!$H3314</f>
        <v>Japonica</v>
      </c>
      <c r="Y3317" s="41" t="e">
        <f t="shared" si="899"/>
        <v>#REF!</v>
      </c>
      <c r="Z3317" s="8">
        <f t="shared" si="905"/>
        <v>10000</v>
      </c>
      <c r="AA3317" s="8" t="str">
        <f t="shared" si="906"/>
        <v>Tomorrow Park Hill Pink</v>
      </c>
      <c r="AB3317" s="8" t="str">
        <f t="shared" si="907"/>
        <v>L</v>
      </c>
      <c r="AC3317" s="8" t="str">
        <f t="shared" si="908"/>
        <v/>
      </c>
      <c r="AD3317" s="8" t="str">
        <f t="shared" si="913"/>
        <v/>
      </c>
      <c r="AE3317" s="8" t="str">
        <f t="shared" si="909"/>
        <v/>
      </c>
      <c r="AF3317" s="5">
        <f t="shared" si="910"/>
        <v>1974</v>
      </c>
      <c r="AG3317" s="46">
        <v>3314</v>
      </c>
      <c r="AH3317" s="47" t="str">
        <f t="shared" si="900"/>
        <v/>
      </c>
      <c r="AI3317" s="48" t="str">
        <f t="shared" si="901"/>
        <v/>
      </c>
      <c r="AK3317" s="22" t="e">
        <f>TRIM(#REF!)</f>
        <v>#REF!</v>
      </c>
      <c r="AL3317" s="23" t="e">
        <f>IF(#REF!=0,"",#REF!)</f>
        <v>#REF!</v>
      </c>
      <c r="AM3317" s="19" t="e">
        <f>IF(#REF!=0,"",#REF!)</f>
        <v>#REF!</v>
      </c>
      <c r="AN3317" s="23" t="e">
        <f>IF($AK3317="","",#REF!)</f>
        <v>#REF!</v>
      </c>
      <c r="AO3317" s="23" t="e">
        <f t="shared" si="911"/>
        <v>#REF!</v>
      </c>
      <c r="AP3317" s="19" t="e">
        <f>IF(#REF!=0,"",#REF!)</f>
        <v>#REF!</v>
      </c>
      <c r="AQ3317" s="19" t="e">
        <f>IF(#REF!=0,"",#REF!)</f>
        <v>#REF!</v>
      </c>
      <c r="AR3317" s="19" t="e">
        <f>IF(#REF!=0,"",#REF!)</f>
        <v>#REF!</v>
      </c>
      <c r="AS3317" s="19" t="e">
        <f>#REF!</f>
        <v>#REF!</v>
      </c>
    </row>
    <row r="3318" spans="11:45" ht="19.5" thickTop="1" thickBot="1" x14ac:dyDescent="0.25">
      <c r="K3318" s="19" t="str">
        <f t="shared" si="902"/>
        <v/>
      </c>
      <c r="L3318" s="19">
        <f t="shared" si="912"/>
        <v>10000</v>
      </c>
      <c r="M3318" s="22" t="str">
        <f>TRIM(Data!$N3315)</f>
        <v>Tomorrow Peony Var.</v>
      </c>
      <c r="N3318" s="22" t="str">
        <f>TRIM(Data!$A3315)</f>
        <v>Tomorrow Peony Var.</v>
      </c>
      <c r="O3318" s="23">
        <f>IF(Data!$B3315=0,"",Data!$B3315)</f>
        <v>1966</v>
      </c>
      <c r="P3318" s="19" t="str">
        <f>IF(Data!$C3315=0,"",Data!$C3315)</f>
        <v/>
      </c>
      <c r="Q3318" s="23" t="str">
        <f>IF($M3318="","",Data!$E3315)</f>
        <v>L-VL</v>
      </c>
      <c r="R3318" s="23" t="str">
        <f t="shared" si="903"/>
        <v>L</v>
      </c>
      <c r="S3318" s="23" t="str">
        <f t="shared" si="904"/>
        <v>L</v>
      </c>
      <c r="T3318" s="19" t="str">
        <f>IF(Data!$F3315=0,"",Data!$F3315)</f>
        <v/>
      </c>
      <c r="U3318" s="19" t="str">
        <f>IF(Data!$G3315=0,"",Data!$G3315)</f>
        <v/>
      </c>
      <c r="V3318" s="19" t="str">
        <f>IF(Data!$D3315=0,"",Data!$D3315)</f>
        <v/>
      </c>
      <c r="W3318" s="19" t="str">
        <f>Data!$H3315</f>
        <v>Japonica</v>
      </c>
      <c r="Y3318" s="41" t="e">
        <f t="shared" si="899"/>
        <v>#REF!</v>
      </c>
      <c r="Z3318" s="8">
        <f t="shared" si="905"/>
        <v>10000</v>
      </c>
      <c r="AA3318" s="8" t="str">
        <f t="shared" si="906"/>
        <v>Tomorrow Peony Var.</v>
      </c>
      <c r="AB3318" s="8" t="str">
        <f t="shared" si="907"/>
        <v>L</v>
      </c>
      <c r="AC3318" s="8" t="str">
        <f t="shared" si="908"/>
        <v/>
      </c>
      <c r="AD3318" s="8" t="str">
        <f t="shared" si="913"/>
        <v/>
      </c>
      <c r="AE3318" s="8" t="str">
        <f t="shared" si="909"/>
        <v/>
      </c>
      <c r="AF3318" s="5">
        <f t="shared" si="910"/>
        <v>1966</v>
      </c>
      <c r="AG3318" s="46">
        <v>3315</v>
      </c>
      <c r="AH3318" s="47" t="str">
        <f t="shared" si="900"/>
        <v/>
      </c>
      <c r="AI3318" s="48" t="str">
        <f t="shared" si="901"/>
        <v/>
      </c>
      <c r="AK3318" s="22" t="e">
        <f>TRIM(#REF!)</f>
        <v>#REF!</v>
      </c>
      <c r="AL3318" s="23" t="e">
        <f>IF(#REF!=0,"",#REF!)</f>
        <v>#REF!</v>
      </c>
      <c r="AM3318" s="19" t="e">
        <f>IF(#REF!=0,"",#REF!)</f>
        <v>#REF!</v>
      </c>
      <c r="AN3318" s="23" t="e">
        <f>IF($AK3318="","",#REF!)</f>
        <v>#REF!</v>
      </c>
      <c r="AO3318" s="23" t="e">
        <f t="shared" si="911"/>
        <v>#REF!</v>
      </c>
      <c r="AP3318" s="19" t="e">
        <f>IF(#REF!=0,"",#REF!)</f>
        <v>#REF!</v>
      </c>
      <c r="AQ3318" s="19" t="e">
        <f>IF(#REF!=0,"",#REF!)</f>
        <v>#REF!</v>
      </c>
      <c r="AR3318" s="19" t="e">
        <f>IF(#REF!=0,"",#REF!)</f>
        <v>#REF!</v>
      </c>
      <c r="AS3318" s="19" t="e">
        <f>#REF!</f>
        <v>#REF!</v>
      </c>
    </row>
    <row r="3319" spans="11:45" ht="19.5" thickTop="1" thickBot="1" x14ac:dyDescent="0.25">
      <c r="K3319" s="19" t="str">
        <f t="shared" si="902"/>
        <v/>
      </c>
      <c r="L3319" s="19">
        <f t="shared" si="912"/>
        <v>10000</v>
      </c>
      <c r="M3319" s="22" t="str">
        <f>TRIM(Data!$N3316)</f>
        <v>Tomorrow Supreme</v>
      </c>
      <c r="N3319" s="22" t="str">
        <f>TRIM(Data!$A3316)</f>
        <v>Tomorrow Supreme</v>
      </c>
      <c r="O3319" s="23">
        <f>IF(Data!$B3316=0,"",Data!$B3316)</f>
        <v>1957</v>
      </c>
      <c r="P3319" s="19" t="str">
        <f>IF(Data!$C3316=0,"",Data!$C3316)</f>
        <v/>
      </c>
      <c r="Q3319" s="23" t="str">
        <f>IF($M3319="","",Data!$E3316)</f>
        <v>L-VL</v>
      </c>
      <c r="R3319" s="23" t="str">
        <f t="shared" si="903"/>
        <v>L</v>
      </c>
      <c r="S3319" s="23" t="str">
        <f t="shared" si="904"/>
        <v>L</v>
      </c>
      <c r="T3319" s="19" t="str">
        <f>IF(Data!$F3316=0,"",Data!$F3316)</f>
        <v/>
      </c>
      <c r="U3319" s="19" t="str">
        <f>IF(Data!$G3316=0,"",Data!$G3316)</f>
        <v/>
      </c>
      <c r="V3319" s="19" t="str">
        <f>IF(Data!$D3316=0,"",Data!$D3316)</f>
        <v/>
      </c>
      <c r="W3319" s="19" t="str">
        <f>Data!$H3316</f>
        <v>Japonica</v>
      </c>
      <c r="Y3319" s="41" t="e">
        <f t="shared" si="899"/>
        <v>#REF!</v>
      </c>
      <c r="Z3319" s="8">
        <f t="shared" si="905"/>
        <v>10000</v>
      </c>
      <c r="AA3319" s="8" t="str">
        <f t="shared" si="906"/>
        <v>Tomorrow Supreme</v>
      </c>
      <c r="AB3319" s="8" t="str">
        <f t="shared" si="907"/>
        <v>L</v>
      </c>
      <c r="AC3319" s="8" t="str">
        <f t="shared" si="908"/>
        <v/>
      </c>
      <c r="AD3319" s="8" t="str">
        <f t="shared" si="913"/>
        <v/>
      </c>
      <c r="AE3319" s="8" t="str">
        <f t="shared" si="909"/>
        <v/>
      </c>
      <c r="AF3319" s="5">
        <f t="shared" si="910"/>
        <v>1957</v>
      </c>
      <c r="AG3319" s="46">
        <v>3316</v>
      </c>
      <c r="AH3319" s="47" t="str">
        <f t="shared" si="900"/>
        <v/>
      </c>
      <c r="AI3319" s="48" t="str">
        <f t="shared" si="901"/>
        <v/>
      </c>
      <c r="AK3319" s="22" t="e">
        <f>TRIM(#REF!)</f>
        <v>#REF!</v>
      </c>
      <c r="AL3319" s="23" t="e">
        <f>IF(#REF!=0,"",#REF!)</f>
        <v>#REF!</v>
      </c>
      <c r="AM3319" s="19" t="e">
        <f>IF(#REF!=0,"",#REF!)</f>
        <v>#REF!</v>
      </c>
      <c r="AN3319" s="23" t="e">
        <f>IF($AK3319="","",#REF!)</f>
        <v>#REF!</v>
      </c>
      <c r="AO3319" s="23" t="e">
        <f t="shared" si="911"/>
        <v>#REF!</v>
      </c>
      <c r="AP3319" s="19" t="e">
        <f>IF(#REF!=0,"",#REF!)</f>
        <v>#REF!</v>
      </c>
      <c r="AQ3319" s="19" t="e">
        <f>IF(#REF!=0,"",#REF!)</f>
        <v>#REF!</v>
      </c>
      <c r="AR3319" s="19" t="e">
        <f>IF(#REF!=0,"",#REF!)</f>
        <v>#REF!</v>
      </c>
      <c r="AS3319" s="19" t="e">
        <f>#REF!</f>
        <v>#REF!</v>
      </c>
    </row>
    <row r="3320" spans="11:45" ht="19.5" thickTop="1" thickBot="1" x14ac:dyDescent="0.25">
      <c r="K3320" s="19" t="str">
        <f t="shared" si="902"/>
        <v/>
      </c>
      <c r="L3320" s="19">
        <f t="shared" si="912"/>
        <v>10000</v>
      </c>
      <c r="M3320" s="22" t="str">
        <f>TRIM(Data!$N3317)</f>
        <v>Tomorrow Var.</v>
      </c>
      <c r="N3320" s="22" t="str">
        <f>TRIM(Data!$A3317)</f>
        <v>Tomorrow Var.</v>
      </c>
      <c r="O3320" s="23">
        <f>IF(Data!$B3317=0,"",Data!$B3317)</f>
        <v>1957</v>
      </c>
      <c r="P3320" s="19" t="str">
        <f>IF(Data!$C3317=0,"",Data!$C3317)</f>
        <v/>
      </c>
      <c r="Q3320" s="23" t="str">
        <f>IF($M3320="","",Data!$E3317)</f>
        <v>L-VL</v>
      </c>
      <c r="R3320" s="23" t="str">
        <f t="shared" si="903"/>
        <v>L</v>
      </c>
      <c r="S3320" s="23" t="str">
        <f t="shared" si="904"/>
        <v>L</v>
      </c>
      <c r="T3320" s="19" t="str">
        <f>IF(Data!$F3317=0,"",Data!$F3317)</f>
        <v/>
      </c>
      <c r="U3320" s="19" t="str">
        <f>IF(Data!$G3317=0,"",Data!$G3317)</f>
        <v/>
      </c>
      <c r="V3320" s="19" t="str">
        <f>IF(Data!$D3317=0,"",Data!$D3317)</f>
        <v/>
      </c>
      <c r="W3320" s="19" t="str">
        <f>Data!$H3317</f>
        <v>Japonica</v>
      </c>
      <c r="Y3320" s="41" t="e">
        <f t="shared" si="899"/>
        <v>#REF!</v>
      </c>
      <c r="Z3320" s="8">
        <f t="shared" si="905"/>
        <v>10000</v>
      </c>
      <c r="AA3320" s="8" t="str">
        <f t="shared" si="906"/>
        <v>Tomorrow Var.</v>
      </c>
      <c r="AB3320" s="8" t="str">
        <f t="shared" si="907"/>
        <v>L</v>
      </c>
      <c r="AC3320" s="8" t="str">
        <f t="shared" si="908"/>
        <v/>
      </c>
      <c r="AD3320" s="8" t="str">
        <f t="shared" si="913"/>
        <v/>
      </c>
      <c r="AE3320" s="8" t="str">
        <f t="shared" si="909"/>
        <v/>
      </c>
      <c r="AF3320" s="5">
        <f t="shared" si="910"/>
        <v>1957</v>
      </c>
      <c r="AG3320" s="46">
        <v>3317</v>
      </c>
      <c r="AH3320" s="47" t="str">
        <f t="shared" si="900"/>
        <v/>
      </c>
      <c r="AI3320" s="48" t="str">
        <f t="shared" si="901"/>
        <v/>
      </c>
      <c r="AK3320" s="22" t="e">
        <f>TRIM(#REF!)</f>
        <v>#REF!</v>
      </c>
      <c r="AL3320" s="23" t="e">
        <f>IF(#REF!=0,"",#REF!)</f>
        <v>#REF!</v>
      </c>
      <c r="AM3320" s="19" t="e">
        <f>IF(#REF!=0,"",#REF!)</f>
        <v>#REF!</v>
      </c>
      <c r="AN3320" s="23" t="e">
        <f>IF($AK3320="","",#REF!)</f>
        <v>#REF!</v>
      </c>
      <c r="AO3320" s="23" t="e">
        <f t="shared" si="911"/>
        <v>#REF!</v>
      </c>
      <c r="AP3320" s="19" t="e">
        <f>IF(#REF!=0,"",#REF!)</f>
        <v>#REF!</v>
      </c>
      <c r="AQ3320" s="19" t="e">
        <f>IF(#REF!=0,"",#REF!)</f>
        <v>#REF!</v>
      </c>
      <c r="AR3320" s="19" t="e">
        <f>IF(#REF!=0,"",#REF!)</f>
        <v>#REF!</v>
      </c>
      <c r="AS3320" s="19" t="e">
        <f>#REF!</f>
        <v>#REF!</v>
      </c>
    </row>
    <row r="3321" spans="11:45" ht="19.5" thickTop="1" thickBot="1" x14ac:dyDescent="0.25">
      <c r="K3321" s="19" t="str">
        <f t="shared" si="902"/>
        <v/>
      </c>
      <c r="L3321" s="19">
        <f t="shared" si="912"/>
        <v>10000</v>
      </c>
      <c r="M3321" s="22" t="str">
        <f>TRIM(Data!$N3318)</f>
        <v>Tomorrow White</v>
      </c>
      <c r="N3321" s="22" t="str">
        <f>TRIM(Data!$A3318)</f>
        <v>Tomorrow White</v>
      </c>
      <c r="O3321" s="23">
        <f>IF(Data!$B3318=0,"",Data!$B3318)</f>
        <v>1984</v>
      </c>
      <c r="P3321" s="19" t="str">
        <f>IF(Data!$C3318=0,"",Data!$C3318)</f>
        <v>1</v>
      </c>
      <c r="Q3321" s="23" t="str">
        <f>IF($M3321="","",Data!$E3318)</f>
        <v>L-VL</v>
      </c>
      <c r="R3321" s="23" t="str">
        <f t="shared" si="903"/>
        <v>L</v>
      </c>
      <c r="S3321" s="23" t="str">
        <f t="shared" si="904"/>
        <v>L</v>
      </c>
      <c r="T3321" s="19" t="str">
        <f>IF(Data!$F3318=0,"",Data!$F3318)</f>
        <v>WHITE</v>
      </c>
      <c r="U3321" s="19" t="str">
        <f>IF(Data!$G3318=0,"",Data!$G3318)</f>
        <v/>
      </c>
      <c r="V3321" s="19" t="str">
        <f>IF(Data!$D3318=0,"",Data!$D3318)</f>
        <v/>
      </c>
      <c r="W3321" s="19" t="str">
        <f>Data!$H3318</f>
        <v>Japonica</v>
      </c>
      <c r="Y3321" s="41" t="e">
        <f t="shared" si="899"/>
        <v>#REF!</v>
      </c>
      <c r="Z3321" s="8">
        <f t="shared" si="905"/>
        <v>10000</v>
      </c>
      <c r="AA3321" s="8" t="str">
        <f t="shared" si="906"/>
        <v>Tomorrow White</v>
      </c>
      <c r="AB3321" s="8" t="str">
        <f t="shared" si="907"/>
        <v>L</v>
      </c>
      <c r="AC3321" s="8" t="str">
        <f t="shared" si="908"/>
        <v>WHITE</v>
      </c>
      <c r="AD3321" s="8" t="str">
        <f t="shared" si="913"/>
        <v/>
      </c>
      <c r="AE3321" s="8" t="str">
        <f t="shared" si="909"/>
        <v/>
      </c>
      <c r="AF3321" s="5">
        <f t="shared" si="910"/>
        <v>1984</v>
      </c>
      <c r="AG3321" s="46">
        <v>3318</v>
      </c>
      <c r="AH3321" s="47" t="str">
        <f t="shared" si="900"/>
        <v/>
      </c>
      <c r="AI3321" s="48" t="str">
        <f t="shared" si="901"/>
        <v/>
      </c>
      <c r="AK3321" s="22" t="e">
        <f>TRIM(#REF!)</f>
        <v>#REF!</v>
      </c>
      <c r="AL3321" s="23" t="e">
        <f>IF(#REF!=0,"",#REF!)</f>
        <v>#REF!</v>
      </c>
      <c r="AM3321" s="19" t="e">
        <f>IF(#REF!=0,"",#REF!)</f>
        <v>#REF!</v>
      </c>
      <c r="AN3321" s="23" t="e">
        <f>IF($AK3321="","",#REF!)</f>
        <v>#REF!</v>
      </c>
      <c r="AO3321" s="23" t="e">
        <f t="shared" si="911"/>
        <v>#REF!</v>
      </c>
      <c r="AP3321" s="19" t="e">
        <f>IF(#REF!=0,"",#REF!)</f>
        <v>#REF!</v>
      </c>
      <c r="AQ3321" s="19" t="e">
        <f>IF(#REF!=0,"",#REF!)</f>
        <v>#REF!</v>
      </c>
      <c r="AR3321" s="19" t="e">
        <f>IF(#REF!=0,"",#REF!)</f>
        <v>#REF!</v>
      </c>
      <c r="AS3321" s="19" t="e">
        <f>#REF!</f>
        <v>#REF!</v>
      </c>
    </row>
    <row r="3322" spans="11:45" ht="19.5" thickTop="1" thickBot="1" x14ac:dyDescent="0.25">
      <c r="K3322" s="19" t="str">
        <f t="shared" si="902"/>
        <v/>
      </c>
      <c r="L3322" s="19">
        <f t="shared" si="912"/>
        <v>10000</v>
      </c>
      <c r="M3322" s="22" t="str">
        <f>TRIM(Data!$N3319)</f>
        <v>Tomorrow, Leanne's</v>
      </c>
      <c r="N3322" s="22" t="str">
        <f>TRIM(Data!$A3319)</f>
        <v>Tomorrow, Leanne's</v>
      </c>
      <c r="O3322" s="23">
        <f>IF(Data!$B3319=0,"",Data!$B3319)</f>
        <v>1964</v>
      </c>
      <c r="P3322" s="19" t="str">
        <f>IF(Data!$C3319=0,"",Data!$C3319)</f>
        <v/>
      </c>
      <c r="Q3322" s="23" t="str">
        <f>IF($M3322="","",Data!$E3319)</f>
        <v>L-VL</v>
      </c>
      <c r="R3322" s="23" t="str">
        <f t="shared" si="903"/>
        <v>L</v>
      </c>
      <c r="S3322" s="23" t="str">
        <f t="shared" si="904"/>
        <v>L</v>
      </c>
      <c r="T3322" s="19" t="str">
        <f>IF(Data!$F3319=0,"",Data!$F3319)</f>
        <v/>
      </c>
      <c r="U3322" s="19" t="str">
        <f>IF(Data!$G3319=0,"",Data!$G3319)</f>
        <v/>
      </c>
      <c r="V3322" s="19" t="str">
        <f>IF(Data!$D3319=0,"",Data!$D3319)</f>
        <v/>
      </c>
      <c r="W3322" s="19" t="str">
        <f>Data!$H3319</f>
        <v>Japonica</v>
      </c>
      <c r="Y3322" s="41" t="e">
        <f t="shared" si="899"/>
        <v>#REF!</v>
      </c>
      <c r="Z3322" s="8">
        <f t="shared" si="905"/>
        <v>10000</v>
      </c>
      <c r="AA3322" s="8" t="str">
        <f t="shared" si="906"/>
        <v>Tomorrow, Leanne's</v>
      </c>
      <c r="AB3322" s="8" t="str">
        <f t="shared" si="907"/>
        <v>L</v>
      </c>
      <c r="AC3322" s="8" t="str">
        <f t="shared" si="908"/>
        <v/>
      </c>
      <c r="AD3322" s="8" t="str">
        <f t="shared" si="913"/>
        <v/>
      </c>
      <c r="AE3322" s="8" t="str">
        <f t="shared" si="909"/>
        <v/>
      </c>
      <c r="AF3322" s="5">
        <f t="shared" si="910"/>
        <v>1964</v>
      </c>
      <c r="AG3322" s="46">
        <v>3319</v>
      </c>
      <c r="AH3322" s="47" t="str">
        <f t="shared" si="900"/>
        <v/>
      </c>
      <c r="AI3322" s="48" t="str">
        <f t="shared" si="901"/>
        <v/>
      </c>
      <c r="AK3322" s="22" t="e">
        <f>TRIM(#REF!)</f>
        <v>#REF!</v>
      </c>
      <c r="AL3322" s="23" t="e">
        <f>IF(#REF!=0,"",#REF!)</f>
        <v>#REF!</v>
      </c>
      <c r="AM3322" s="19" t="e">
        <f>IF(#REF!=0,"",#REF!)</f>
        <v>#REF!</v>
      </c>
      <c r="AN3322" s="23" t="e">
        <f>IF($AK3322="","",#REF!)</f>
        <v>#REF!</v>
      </c>
      <c r="AO3322" s="23" t="e">
        <f t="shared" si="911"/>
        <v>#REF!</v>
      </c>
      <c r="AP3322" s="19" t="e">
        <f>IF(#REF!=0,"",#REF!)</f>
        <v>#REF!</v>
      </c>
      <c r="AQ3322" s="19" t="e">
        <f>IF(#REF!=0,"",#REF!)</f>
        <v>#REF!</v>
      </c>
      <c r="AR3322" s="19" t="e">
        <f>IF(#REF!=0,"",#REF!)</f>
        <v>#REF!</v>
      </c>
      <c r="AS3322" s="19" t="e">
        <f>#REF!</f>
        <v>#REF!</v>
      </c>
    </row>
    <row r="3323" spans="11:45" ht="19.5" thickTop="1" thickBot="1" x14ac:dyDescent="0.25">
      <c r="K3323" s="19" t="str">
        <f t="shared" si="902"/>
        <v/>
      </c>
      <c r="L3323" s="19">
        <f t="shared" si="912"/>
        <v>10000</v>
      </c>
      <c r="M3323" s="22" t="str">
        <f>TRIM(Data!$N3320)</f>
        <v>Tomorrow, Marbury's Light Pink</v>
      </c>
      <c r="N3323" s="22" t="str">
        <f>TRIM(Data!$A3320)</f>
        <v>Tomorrow, Marbury's Light Pink</v>
      </c>
      <c r="O3323" s="23">
        <f>IF(Data!$B3320=0,"",Data!$B3320)</f>
        <v>1977</v>
      </c>
      <c r="P3323" s="19" t="str">
        <f>IF(Data!$C3320=0,"",Data!$C3320)</f>
        <v/>
      </c>
      <c r="Q3323" s="23" t="str">
        <f>IF($M3323="","",Data!$E3320)</f>
        <v>L-VL</v>
      </c>
      <c r="R3323" s="23" t="str">
        <f t="shared" si="903"/>
        <v>L</v>
      </c>
      <c r="S3323" s="23" t="str">
        <f t="shared" si="904"/>
        <v>L</v>
      </c>
      <c r="T3323" s="19" t="str">
        <f>IF(Data!$F3320=0,"",Data!$F3320)</f>
        <v/>
      </c>
      <c r="U3323" s="19" t="str">
        <f>IF(Data!$G3320=0,"",Data!$G3320)</f>
        <v/>
      </c>
      <c r="V3323" s="19" t="str">
        <f>IF(Data!$D3320=0,"",Data!$D3320)</f>
        <v/>
      </c>
      <c r="W3323" s="19" t="str">
        <f>Data!$H3320</f>
        <v>Japonica</v>
      </c>
      <c r="Y3323" s="41" t="e">
        <f t="shared" si="899"/>
        <v>#REF!</v>
      </c>
      <c r="Z3323" s="8">
        <f t="shared" si="905"/>
        <v>10000</v>
      </c>
      <c r="AA3323" s="8" t="str">
        <f t="shared" si="906"/>
        <v>Tomorrow, Marbury's Light Pink</v>
      </c>
      <c r="AB3323" s="8" t="str">
        <f t="shared" si="907"/>
        <v>L</v>
      </c>
      <c r="AC3323" s="8" t="str">
        <f t="shared" si="908"/>
        <v/>
      </c>
      <c r="AD3323" s="8" t="str">
        <f t="shared" si="913"/>
        <v/>
      </c>
      <c r="AE3323" s="8" t="str">
        <f t="shared" si="909"/>
        <v/>
      </c>
      <c r="AF3323" s="5">
        <f t="shared" si="910"/>
        <v>1977</v>
      </c>
      <c r="AG3323" s="46">
        <v>3320</v>
      </c>
      <c r="AH3323" s="47" t="str">
        <f t="shared" si="900"/>
        <v/>
      </c>
      <c r="AI3323" s="48" t="str">
        <f t="shared" si="901"/>
        <v/>
      </c>
      <c r="AK3323" s="22" t="e">
        <f>TRIM(#REF!)</f>
        <v>#REF!</v>
      </c>
      <c r="AL3323" s="23" t="e">
        <f>IF(#REF!=0,"",#REF!)</f>
        <v>#REF!</v>
      </c>
      <c r="AM3323" s="19" t="e">
        <f>IF(#REF!=0,"",#REF!)</f>
        <v>#REF!</v>
      </c>
      <c r="AN3323" s="23" t="e">
        <f>IF($AK3323="","",#REF!)</f>
        <v>#REF!</v>
      </c>
      <c r="AO3323" s="23" t="e">
        <f t="shared" si="911"/>
        <v>#REF!</v>
      </c>
      <c r="AP3323" s="19" t="e">
        <f>IF(#REF!=0,"",#REF!)</f>
        <v>#REF!</v>
      </c>
      <c r="AQ3323" s="19" t="e">
        <f>IF(#REF!=0,"",#REF!)</f>
        <v>#REF!</v>
      </c>
      <c r="AR3323" s="19" t="e">
        <f>IF(#REF!=0,"",#REF!)</f>
        <v>#REF!</v>
      </c>
      <c r="AS3323" s="19" t="e">
        <f>#REF!</f>
        <v>#REF!</v>
      </c>
    </row>
    <row r="3324" spans="11:45" ht="19.5" thickTop="1" thickBot="1" x14ac:dyDescent="0.25">
      <c r="K3324" s="19" t="str">
        <f t="shared" si="902"/>
        <v/>
      </c>
      <c r="L3324" s="19">
        <f t="shared" si="912"/>
        <v>10000</v>
      </c>
      <c r="M3324" s="22" t="str">
        <f>TRIM(Data!$N3321)</f>
        <v>Tomorrow's Dawn</v>
      </c>
      <c r="N3324" s="22" t="str">
        <f>TRIM(Data!$A3321)</f>
        <v>Tomorrow's Dawn</v>
      </c>
      <c r="O3324" s="23">
        <f>IF(Data!$B3321=0,"",Data!$B3321)</f>
        <v>1960</v>
      </c>
      <c r="P3324" s="19" t="str">
        <f>IF(Data!$C3321=0,"",Data!$C3321)</f>
        <v>1</v>
      </c>
      <c r="Q3324" s="23" t="str">
        <f>IF($M3324="","",Data!$E3321)</f>
        <v>L-VL</v>
      </c>
      <c r="R3324" s="23" t="str">
        <f t="shared" si="903"/>
        <v>L</v>
      </c>
      <c r="S3324" s="23" t="str">
        <f t="shared" si="904"/>
        <v>L</v>
      </c>
      <c r="T3324" s="19" t="str">
        <f>IF(Data!$F3321=0,"",Data!$F3321)</f>
        <v/>
      </c>
      <c r="U3324" s="19" t="str">
        <f>IF(Data!$G3321=0,"",Data!$G3321)</f>
        <v/>
      </c>
      <c r="V3324" s="19" t="str">
        <f>IF(Data!$D3321=0,"",Data!$D3321)</f>
        <v/>
      </c>
      <c r="W3324" s="19" t="str">
        <f>Data!$H3321</f>
        <v>Japonica</v>
      </c>
      <c r="Y3324" s="41" t="e">
        <f t="shared" si="899"/>
        <v>#REF!</v>
      </c>
      <c r="Z3324" s="8">
        <f t="shared" si="905"/>
        <v>10000</v>
      </c>
      <c r="AA3324" s="8" t="str">
        <f t="shared" si="906"/>
        <v>Tomorrow's Dawn</v>
      </c>
      <c r="AB3324" s="8" t="str">
        <f t="shared" si="907"/>
        <v>L</v>
      </c>
      <c r="AC3324" s="8" t="str">
        <f t="shared" si="908"/>
        <v/>
      </c>
      <c r="AD3324" s="8" t="str">
        <f t="shared" si="913"/>
        <v/>
      </c>
      <c r="AE3324" s="8" t="str">
        <f t="shared" si="909"/>
        <v/>
      </c>
      <c r="AF3324" s="5">
        <f t="shared" si="910"/>
        <v>1960</v>
      </c>
      <c r="AG3324" s="46">
        <v>3321</v>
      </c>
      <c r="AH3324" s="47" t="str">
        <f t="shared" si="900"/>
        <v/>
      </c>
      <c r="AI3324" s="48" t="str">
        <f t="shared" si="901"/>
        <v/>
      </c>
      <c r="AK3324" s="22" t="e">
        <f>TRIM(#REF!)</f>
        <v>#REF!</v>
      </c>
      <c r="AL3324" s="23" t="e">
        <f>IF(#REF!=0,"",#REF!)</f>
        <v>#REF!</v>
      </c>
      <c r="AM3324" s="19" t="e">
        <f>IF(#REF!=0,"",#REF!)</f>
        <v>#REF!</v>
      </c>
      <c r="AN3324" s="23" t="e">
        <f>IF($AK3324="","",#REF!)</f>
        <v>#REF!</v>
      </c>
      <c r="AO3324" s="23" t="e">
        <f t="shared" si="911"/>
        <v>#REF!</v>
      </c>
      <c r="AP3324" s="19" t="e">
        <f>IF(#REF!=0,"",#REF!)</f>
        <v>#REF!</v>
      </c>
      <c r="AQ3324" s="19" t="e">
        <f>IF(#REF!=0,"",#REF!)</f>
        <v>#REF!</v>
      </c>
      <c r="AR3324" s="19" t="e">
        <f>IF(#REF!=0,"",#REF!)</f>
        <v>#REF!</v>
      </c>
      <c r="AS3324" s="19" t="e">
        <f>#REF!</f>
        <v>#REF!</v>
      </c>
    </row>
    <row r="3325" spans="11:45" ht="19.5" thickTop="1" thickBot="1" x14ac:dyDescent="0.25">
      <c r="K3325" s="19" t="str">
        <f t="shared" si="902"/>
        <v/>
      </c>
      <c r="L3325" s="19">
        <f t="shared" si="912"/>
        <v>10000</v>
      </c>
      <c r="M3325" s="22" t="str">
        <f>TRIM(Data!$N3322)</f>
        <v>Tomorrow's Dawn Bessie</v>
      </c>
      <c r="N3325" s="22" t="str">
        <f>TRIM(Data!$A3322)</f>
        <v>Tomorrow's Dawn Bessie</v>
      </c>
      <c r="O3325" s="23">
        <f>IF(Data!$B3322=0,"",Data!$B3322)</f>
        <v>1979</v>
      </c>
      <c r="P3325" s="19" t="str">
        <f>IF(Data!$C3322=0,"",Data!$C3322)</f>
        <v>1</v>
      </c>
      <c r="Q3325" s="23" t="str">
        <f>IF($M3325="","",Data!$E3322)</f>
        <v>L-VL</v>
      </c>
      <c r="R3325" s="23" t="str">
        <f t="shared" si="903"/>
        <v>L</v>
      </c>
      <c r="S3325" s="23" t="str">
        <f t="shared" si="904"/>
        <v>L</v>
      </c>
      <c r="T3325" s="19" t="str">
        <f>IF(Data!$F3322=0,"",Data!$F3322)</f>
        <v/>
      </c>
      <c r="U3325" s="19" t="str">
        <f>IF(Data!$G3322=0,"",Data!$G3322)</f>
        <v/>
      </c>
      <c r="V3325" s="19" t="str">
        <f>IF(Data!$D3322=0,"",Data!$D3322)</f>
        <v/>
      </c>
      <c r="W3325" s="19" t="str">
        <f>Data!$H3322</f>
        <v>Japonica</v>
      </c>
      <c r="Y3325" s="41" t="e">
        <f t="shared" si="899"/>
        <v>#REF!</v>
      </c>
      <c r="Z3325" s="8">
        <f t="shared" si="905"/>
        <v>10000</v>
      </c>
      <c r="AA3325" s="8" t="str">
        <f t="shared" si="906"/>
        <v>Tomorrow's Dawn Bessie</v>
      </c>
      <c r="AB3325" s="8" t="str">
        <f t="shared" si="907"/>
        <v>L</v>
      </c>
      <c r="AC3325" s="8" t="str">
        <f t="shared" si="908"/>
        <v/>
      </c>
      <c r="AD3325" s="8" t="str">
        <f t="shared" si="913"/>
        <v/>
      </c>
      <c r="AE3325" s="8" t="str">
        <f t="shared" si="909"/>
        <v/>
      </c>
      <c r="AF3325" s="5">
        <f t="shared" si="910"/>
        <v>1979</v>
      </c>
      <c r="AG3325" s="46">
        <v>3322</v>
      </c>
      <c r="AH3325" s="47" t="str">
        <f t="shared" si="900"/>
        <v/>
      </c>
      <c r="AI3325" s="48" t="str">
        <f t="shared" si="901"/>
        <v/>
      </c>
      <c r="AK3325" s="22" t="e">
        <f>TRIM(#REF!)</f>
        <v>#REF!</v>
      </c>
      <c r="AL3325" s="23" t="e">
        <f>IF(#REF!=0,"",#REF!)</f>
        <v>#REF!</v>
      </c>
      <c r="AM3325" s="19" t="e">
        <f>IF(#REF!=0,"",#REF!)</f>
        <v>#REF!</v>
      </c>
      <c r="AN3325" s="23" t="e">
        <f>IF($AK3325="","",#REF!)</f>
        <v>#REF!</v>
      </c>
      <c r="AO3325" s="23" t="e">
        <f t="shared" si="911"/>
        <v>#REF!</v>
      </c>
      <c r="AP3325" s="19" t="e">
        <f>IF(#REF!=0,"",#REF!)</f>
        <v>#REF!</v>
      </c>
      <c r="AQ3325" s="19" t="e">
        <f>IF(#REF!=0,"",#REF!)</f>
        <v>#REF!</v>
      </c>
      <c r="AR3325" s="19" t="e">
        <f>IF(#REF!=0,"",#REF!)</f>
        <v>#REF!</v>
      </c>
      <c r="AS3325" s="19" t="e">
        <f>#REF!</f>
        <v>#REF!</v>
      </c>
    </row>
    <row r="3326" spans="11:45" ht="19.5" thickTop="1" thickBot="1" x14ac:dyDescent="0.25">
      <c r="K3326" s="19" t="str">
        <f t="shared" si="902"/>
        <v/>
      </c>
      <c r="L3326" s="19">
        <f t="shared" si="912"/>
        <v>10000</v>
      </c>
      <c r="M3326" s="22" t="str">
        <f>TRIM(Data!$N3323)</f>
        <v>Tomorrow's Dawn Blush</v>
      </c>
      <c r="N3326" s="22" t="str">
        <f>TRIM(Data!$A3323)</f>
        <v>Tomorrow's Dawn Blush</v>
      </c>
      <c r="O3326" s="23">
        <f>IF(Data!$B3323=0,"",Data!$B3323)</f>
        <v>1982</v>
      </c>
      <c r="P3326" s="19" t="str">
        <f>IF(Data!$C3323=0,"",Data!$C3323)</f>
        <v>1</v>
      </c>
      <c r="Q3326" s="23" t="str">
        <f>IF($M3326="","",Data!$E3323)</f>
        <v>L-VL</v>
      </c>
      <c r="R3326" s="23" t="str">
        <f t="shared" si="903"/>
        <v>L</v>
      </c>
      <c r="S3326" s="23" t="str">
        <f t="shared" si="904"/>
        <v>L</v>
      </c>
      <c r="T3326" s="19" t="str">
        <f>IF(Data!$F3323=0,"",Data!$F3323)</f>
        <v/>
      </c>
      <c r="U3326" s="19" t="str">
        <f>IF(Data!$G3323=0,"",Data!$G3323)</f>
        <v/>
      </c>
      <c r="V3326" s="19" t="str">
        <f>IF(Data!$D3323=0,"",Data!$D3323)</f>
        <v/>
      </c>
      <c r="W3326" s="19" t="str">
        <f>Data!$H3323</f>
        <v>Japonica</v>
      </c>
      <c r="Y3326" s="41" t="e">
        <f t="shared" si="899"/>
        <v>#REF!</v>
      </c>
      <c r="Z3326" s="8">
        <f t="shared" si="905"/>
        <v>10000</v>
      </c>
      <c r="AA3326" s="8" t="str">
        <f t="shared" si="906"/>
        <v>Tomorrow's Dawn Blush</v>
      </c>
      <c r="AB3326" s="8" t="str">
        <f t="shared" si="907"/>
        <v>L</v>
      </c>
      <c r="AC3326" s="8" t="str">
        <f t="shared" si="908"/>
        <v/>
      </c>
      <c r="AD3326" s="8" t="str">
        <f t="shared" si="913"/>
        <v/>
      </c>
      <c r="AE3326" s="8" t="str">
        <f t="shared" si="909"/>
        <v/>
      </c>
      <c r="AF3326" s="5">
        <f t="shared" si="910"/>
        <v>1982</v>
      </c>
      <c r="AG3326" s="46">
        <v>3323</v>
      </c>
      <c r="AH3326" s="47" t="str">
        <f t="shared" si="900"/>
        <v/>
      </c>
      <c r="AI3326" s="48" t="str">
        <f t="shared" si="901"/>
        <v/>
      </c>
      <c r="AK3326" s="22" t="e">
        <f>TRIM(#REF!)</f>
        <v>#REF!</v>
      </c>
      <c r="AL3326" s="23" t="e">
        <f>IF(#REF!=0,"",#REF!)</f>
        <v>#REF!</v>
      </c>
      <c r="AM3326" s="19" t="e">
        <f>IF(#REF!=0,"",#REF!)</f>
        <v>#REF!</v>
      </c>
      <c r="AN3326" s="23" t="e">
        <f>IF($AK3326="","",#REF!)</f>
        <v>#REF!</v>
      </c>
      <c r="AO3326" s="23" t="e">
        <f t="shared" si="911"/>
        <v>#REF!</v>
      </c>
      <c r="AP3326" s="19" t="e">
        <f>IF(#REF!=0,"",#REF!)</f>
        <v>#REF!</v>
      </c>
      <c r="AQ3326" s="19" t="e">
        <f>IF(#REF!=0,"",#REF!)</f>
        <v>#REF!</v>
      </c>
      <c r="AR3326" s="19" t="e">
        <f>IF(#REF!=0,"",#REF!)</f>
        <v>#REF!</v>
      </c>
      <c r="AS3326" s="19" t="e">
        <f>#REF!</f>
        <v>#REF!</v>
      </c>
    </row>
    <row r="3327" spans="11:45" ht="19.5" thickTop="1" thickBot="1" x14ac:dyDescent="0.25">
      <c r="K3327" s="19" t="str">
        <f t="shared" si="902"/>
        <v/>
      </c>
      <c r="L3327" s="19">
        <f t="shared" si="912"/>
        <v>10000</v>
      </c>
      <c r="M3327" s="22" t="str">
        <f>TRIM(Data!$N3324)</f>
        <v>Tomorrow's Delight</v>
      </c>
      <c r="N3327" s="22" t="str">
        <f>TRIM(Data!$A3324)</f>
        <v>Tomorrow's Delight</v>
      </c>
      <c r="O3327" s="23">
        <f>IF(Data!$B3324=0,"",Data!$B3324)</f>
        <v>1971</v>
      </c>
      <c r="P3327" s="19" t="str">
        <f>IF(Data!$C3324=0,"",Data!$C3324)</f>
        <v/>
      </c>
      <c r="Q3327" s="23" t="str">
        <f>IF($M3327="","",Data!$E3324)</f>
        <v>L-VL</v>
      </c>
      <c r="R3327" s="23" t="str">
        <f t="shared" si="903"/>
        <v>L</v>
      </c>
      <c r="S3327" s="23" t="str">
        <f t="shared" si="904"/>
        <v>L</v>
      </c>
      <c r="T3327" s="19" t="str">
        <f>IF(Data!$F3324=0,"",Data!$F3324)</f>
        <v/>
      </c>
      <c r="U3327" s="19" t="str">
        <f>IF(Data!$G3324=0,"",Data!$G3324)</f>
        <v/>
      </c>
      <c r="V3327" s="19" t="str">
        <f>IF(Data!$D3324=0,"",Data!$D3324)</f>
        <v/>
      </c>
      <c r="W3327" s="19" t="str">
        <f>Data!$H3324</f>
        <v>Japonica</v>
      </c>
      <c r="Y3327" s="41" t="e">
        <f t="shared" si="899"/>
        <v>#REF!</v>
      </c>
      <c r="Z3327" s="8">
        <f t="shared" si="905"/>
        <v>10000</v>
      </c>
      <c r="AA3327" s="8" t="str">
        <f t="shared" si="906"/>
        <v>Tomorrow's Delight</v>
      </c>
      <c r="AB3327" s="8" t="str">
        <f t="shared" si="907"/>
        <v>L</v>
      </c>
      <c r="AC3327" s="8" t="str">
        <f t="shared" si="908"/>
        <v/>
      </c>
      <c r="AD3327" s="8" t="str">
        <f t="shared" si="913"/>
        <v/>
      </c>
      <c r="AE3327" s="8" t="str">
        <f t="shared" si="909"/>
        <v/>
      </c>
      <c r="AF3327" s="5">
        <f t="shared" si="910"/>
        <v>1971</v>
      </c>
      <c r="AG3327" s="46">
        <v>3324</v>
      </c>
      <c r="AH3327" s="47" t="str">
        <f t="shared" si="900"/>
        <v/>
      </c>
      <c r="AI3327" s="48" t="str">
        <f t="shared" si="901"/>
        <v/>
      </c>
      <c r="AK3327" s="22" t="e">
        <f>TRIM(#REF!)</f>
        <v>#REF!</v>
      </c>
      <c r="AL3327" s="23" t="e">
        <f>IF(#REF!=0,"",#REF!)</f>
        <v>#REF!</v>
      </c>
      <c r="AM3327" s="19" t="e">
        <f>IF(#REF!=0,"",#REF!)</f>
        <v>#REF!</v>
      </c>
      <c r="AN3327" s="23" t="e">
        <f>IF($AK3327="","",#REF!)</f>
        <v>#REF!</v>
      </c>
      <c r="AO3327" s="23" t="e">
        <f t="shared" si="911"/>
        <v>#REF!</v>
      </c>
      <c r="AP3327" s="19" t="e">
        <f>IF(#REF!=0,"",#REF!)</f>
        <v>#REF!</v>
      </c>
      <c r="AQ3327" s="19" t="e">
        <f>IF(#REF!=0,"",#REF!)</f>
        <v>#REF!</v>
      </c>
      <c r="AR3327" s="19" t="e">
        <f>IF(#REF!=0,"",#REF!)</f>
        <v>#REF!</v>
      </c>
      <c r="AS3327" s="19" t="e">
        <f>#REF!</f>
        <v>#REF!</v>
      </c>
    </row>
    <row r="3328" spans="11:45" ht="19.5" thickTop="1" thickBot="1" x14ac:dyDescent="0.25">
      <c r="K3328" s="19" t="str">
        <f t="shared" si="902"/>
        <v/>
      </c>
      <c r="L3328" s="19">
        <f t="shared" si="912"/>
        <v>10000</v>
      </c>
      <c r="M3328" s="22" t="str">
        <f>TRIM(Data!$N3325)</f>
        <v>Tomorrow's Lisa</v>
      </c>
      <c r="N3328" s="22" t="str">
        <f>TRIM(Data!$A3325)</f>
        <v>Tomorrow's Lisa</v>
      </c>
      <c r="O3328" s="23">
        <f>IF(Data!$B3325=0,"",Data!$B3325)</f>
        <v>1977</v>
      </c>
      <c r="P3328" s="19" t="str">
        <f>IF(Data!$C3325=0,"",Data!$C3325)</f>
        <v/>
      </c>
      <c r="Q3328" s="23" t="str">
        <f>IF($M3328="","",Data!$E3325)</f>
        <v>L-VL</v>
      </c>
      <c r="R3328" s="23" t="str">
        <f t="shared" si="903"/>
        <v>L</v>
      </c>
      <c r="S3328" s="23" t="str">
        <f t="shared" si="904"/>
        <v>L</v>
      </c>
      <c r="T3328" s="19" t="str">
        <f>IF(Data!$F3325=0,"",Data!$F3325)</f>
        <v/>
      </c>
      <c r="U3328" s="19" t="str">
        <f>IF(Data!$G3325=0,"",Data!$G3325)</f>
        <v/>
      </c>
      <c r="V3328" s="19" t="str">
        <f>IF(Data!$D3325=0,"",Data!$D3325)</f>
        <v/>
      </c>
      <c r="W3328" s="19" t="str">
        <f>Data!$H3325</f>
        <v>Japonica</v>
      </c>
      <c r="Y3328" s="41" t="e">
        <f t="shared" si="899"/>
        <v>#REF!</v>
      </c>
      <c r="Z3328" s="8">
        <f t="shared" si="905"/>
        <v>10000</v>
      </c>
      <c r="AA3328" s="8" t="str">
        <f t="shared" si="906"/>
        <v>Tomorrow's Lisa</v>
      </c>
      <c r="AB3328" s="8" t="str">
        <f t="shared" si="907"/>
        <v>L</v>
      </c>
      <c r="AC3328" s="8" t="str">
        <f t="shared" si="908"/>
        <v/>
      </c>
      <c r="AD3328" s="8" t="str">
        <f t="shared" si="913"/>
        <v/>
      </c>
      <c r="AE3328" s="8" t="str">
        <f t="shared" si="909"/>
        <v/>
      </c>
      <c r="AF3328" s="5">
        <f t="shared" si="910"/>
        <v>1977</v>
      </c>
      <c r="AG3328" s="46">
        <v>3325</v>
      </c>
      <c r="AH3328" s="47" t="str">
        <f t="shared" si="900"/>
        <v/>
      </c>
      <c r="AI3328" s="48" t="str">
        <f t="shared" si="901"/>
        <v/>
      </c>
      <c r="AK3328" s="22" t="e">
        <f>TRIM(#REF!)</f>
        <v>#REF!</v>
      </c>
      <c r="AL3328" s="23" t="e">
        <f>IF(#REF!=0,"",#REF!)</f>
        <v>#REF!</v>
      </c>
      <c r="AM3328" s="19" t="e">
        <f>IF(#REF!=0,"",#REF!)</f>
        <v>#REF!</v>
      </c>
      <c r="AN3328" s="23" t="e">
        <f>IF($AK3328="","",#REF!)</f>
        <v>#REF!</v>
      </c>
      <c r="AO3328" s="23" t="e">
        <f t="shared" si="911"/>
        <v>#REF!</v>
      </c>
      <c r="AP3328" s="19" t="e">
        <f>IF(#REF!=0,"",#REF!)</f>
        <v>#REF!</v>
      </c>
      <c r="AQ3328" s="19" t="e">
        <f>IF(#REF!=0,"",#REF!)</f>
        <v>#REF!</v>
      </c>
      <c r="AR3328" s="19" t="e">
        <f>IF(#REF!=0,"",#REF!)</f>
        <v>#REF!</v>
      </c>
      <c r="AS3328" s="19" t="e">
        <f>#REF!</f>
        <v>#REF!</v>
      </c>
    </row>
    <row r="3329" spans="11:45" ht="19.5" thickTop="1" thickBot="1" x14ac:dyDescent="0.25">
      <c r="K3329" s="19" t="str">
        <f t="shared" si="902"/>
        <v/>
      </c>
      <c r="L3329" s="19">
        <f t="shared" si="912"/>
        <v>10000</v>
      </c>
      <c r="M3329" s="22" t="str">
        <f>TRIM(Data!$N3326)</f>
        <v>Tomorrow's Sweet Image</v>
      </c>
      <c r="N3329" s="22" t="str">
        <f>TRIM(Data!$A3326)</f>
        <v>Tomorrow's Sweet Image</v>
      </c>
      <c r="O3329" s="23">
        <f>IF(Data!$B3326=0,"",Data!$B3326)</f>
        <v>1972</v>
      </c>
      <c r="P3329" s="19" t="str">
        <f>IF(Data!$C3326=0,"",Data!$C3326)</f>
        <v>1</v>
      </c>
      <c r="Q3329" s="23" t="str">
        <f>IF($M3329="","",Data!$E3326)</f>
        <v>L-VL</v>
      </c>
      <c r="R3329" s="23" t="str">
        <f t="shared" si="903"/>
        <v>L</v>
      </c>
      <c r="S3329" s="23" t="str">
        <f t="shared" si="904"/>
        <v>L</v>
      </c>
      <c r="T3329" s="19" t="str">
        <f>IF(Data!$F3326=0,"",Data!$F3326)</f>
        <v/>
      </c>
      <c r="U3329" s="19" t="str">
        <f>IF(Data!$G3326=0,"",Data!$G3326)</f>
        <v/>
      </c>
      <c r="V3329" s="19" t="str">
        <f>IF(Data!$D3326=0,"",Data!$D3326)</f>
        <v/>
      </c>
      <c r="W3329" s="19" t="str">
        <f>Data!$H3326</f>
        <v>Japonica</v>
      </c>
      <c r="Y3329" s="41" t="e">
        <f t="shared" si="899"/>
        <v>#REF!</v>
      </c>
      <c r="Z3329" s="8">
        <f t="shared" si="905"/>
        <v>10000</v>
      </c>
      <c r="AA3329" s="8" t="str">
        <f t="shared" si="906"/>
        <v>Tomorrow's Sweet Image</v>
      </c>
      <c r="AB3329" s="8" t="str">
        <f t="shared" si="907"/>
        <v>L</v>
      </c>
      <c r="AC3329" s="8" t="str">
        <f t="shared" si="908"/>
        <v/>
      </c>
      <c r="AD3329" s="8" t="str">
        <f t="shared" si="913"/>
        <v/>
      </c>
      <c r="AE3329" s="8" t="str">
        <f t="shared" si="909"/>
        <v/>
      </c>
      <c r="AF3329" s="5">
        <f t="shared" si="910"/>
        <v>1972</v>
      </c>
      <c r="AG3329" s="46">
        <v>3326</v>
      </c>
      <c r="AH3329" s="47" t="str">
        <f t="shared" si="900"/>
        <v/>
      </c>
      <c r="AI3329" s="48" t="str">
        <f t="shared" si="901"/>
        <v/>
      </c>
      <c r="AK3329" s="22" t="e">
        <f>TRIM(#REF!)</f>
        <v>#REF!</v>
      </c>
      <c r="AL3329" s="23" t="e">
        <f>IF(#REF!=0,"",#REF!)</f>
        <v>#REF!</v>
      </c>
      <c r="AM3329" s="19" t="e">
        <f>IF(#REF!=0,"",#REF!)</f>
        <v>#REF!</v>
      </c>
      <c r="AN3329" s="23" t="e">
        <f>IF($AK3329="","",#REF!)</f>
        <v>#REF!</v>
      </c>
      <c r="AO3329" s="23" t="e">
        <f t="shared" si="911"/>
        <v>#REF!</v>
      </c>
      <c r="AP3329" s="19" t="e">
        <f>IF(#REF!=0,"",#REF!)</f>
        <v>#REF!</v>
      </c>
      <c r="AQ3329" s="19" t="e">
        <f>IF(#REF!=0,"",#REF!)</f>
        <v>#REF!</v>
      </c>
      <c r="AR3329" s="19" t="e">
        <f>IF(#REF!=0,"",#REF!)</f>
        <v>#REF!</v>
      </c>
      <c r="AS3329" s="19" t="e">
        <f>#REF!</f>
        <v>#REF!</v>
      </c>
    </row>
    <row r="3330" spans="11:45" ht="19.5" thickTop="1" thickBot="1" x14ac:dyDescent="0.25">
      <c r="K3330" s="19" t="str">
        <f t="shared" si="902"/>
        <v/>
      </c>
      <c r="L3330" s="19">
        <f t="shared" si="912"/>
        <v>10000</v>
      </c>
      <c r="M3330" s="22" t="str">
        <f>TRIM(Data!$N3327)</f>
        <v>Tomorrow's Tropic Dawn</v>
      </c>
      <c r="N3330" s="22" t="str">
        <f>TRIM(Data!$A3327)</f>
        <v>Tomorrow's Tropic Dawn</v>
      </c>
      <c r="O3330" s="23">
        <f>IF(Data!$B3327=0,"",Data!$B3327)</f>
        <v>1967</v>
      </c>
      <c r="P3330" s="19" t="str">
        <f>IF(Data!$C3327=0,"",Data!$C3327)</f>
        <v>1</v>
      </c>
      <c r="Q3330" s="23" t="str">
        <f>IF($M3330="","",Data!$E3327)</f>
        <v>L-VL</v>
      </c>
      <c r="R3330" s="23" t="str">
        <f t="shared" si="903"/>
        <v>L</v>
      </c>
      <c r="S3330" s="23" t="str">
        <f t="shared" si="904"/>
        <v>L</v>
      </c>
      <c r="T3330" s="19" t="str">
        <f>IF(Data!$F3327=0,"",Data!$F3327)</f>
        <v/>
      </c>
      <c r="U3330" s="19" t="str">
        <f>IF(Data!$G3327=0,"",Data!$G3327)</f>
        <v/>
      </c>
      <c r="V3330" s="19" t="str">
        <f>IF(Data!$D3327=0,"",Data!$D3327)</f>
        <v/>
      </c>
      <c r="W3330" s="19" t="str">
        <f>Data!$H3327</f>
        <v>Japonica</v>
      </c>
      <c r="Y3330" s="41" t="e">
        <f t="shared" si="899"/>
        <v>#REF!</v>
      </c>
      <c r="Z3330" s="8">
        <f t="shared" si="905"/>
        <v>10000</v>
      </c>
      <c r="AA3330" s="8" t="str">
        <f t="shared" si="906"/>
        <v>Tomorrow's Tropic Dawn</v>
      </c>
      <c r="AB3330" s="8" t="str">
        <f t="shared" si="907"/>
        <v>L</v>
      </c>
      <c r="AC3330" s="8" t="str">
        <f t="shared" si="908"/>
        <v/>
      </c>
      <c r="AD3330" s="8" t="str">
        <f t="shared" si="913"/>
        <v/>
      </c>
      <c r="AE3330" s="8" t="str">
        <f t="shared" si="909"/>
        <v/>
      </c>
      <c r="AF3330" s="5">
        <f t="shared" si="910"/>
        <v>1967</v>
      </c>
      <c r="AG3330" s="46">
        <v>3327</v>
      </c>
      <c r="AH3330" s="47" t="str">
        <f t="shared" si="900"/>
        <v/>
      </c>
      <c r="AI3330" s="48" t="str">
        <f t="shared" si="901"/>
        <v/>
      </c>
      <c r="AK3330" s="22" t="e">
        <f>TRIM(#REF!)</f>
        <v>#REF!</v>
      </c>
      <c r="AL3330" s="23" t="e">
        <f>IF(#REF!=0,"",#REF!)</f>
        <v>#REF!</v>
      </c>
      <c r="AM3330" s="19" t="e">
        <f>IF(#REF!=0,"",#REF!)</f>
        <v>#REF!</v>
      </c>
      <c r="AN3330" s="23" t="e">
        <f>IF($AK3330="","",#REF!)</f>
        <v>#REF!</v>
      </c>
      <c r="AO3330" s="23" t="e">
        <f t="shared" si="911"/>
        <v>#REF!</v>
      </c>
      <c r="AP3330" s="19" t="e">
        <f>IF(#REF!=0,"",#REF!)</f>
        <v>#REF!</v>
      </c>
      <c r="AQ3330" s="19" t="e">
        <f>IF(#REF!=0,"",#REF!)</f>
        <v>#REF!</v>
      </c>
      <c r="AR3330" s="19" t="e">
        <f>IF(#REF!=0,"",#REF!)</f>
        <v>#REF!</v>
      </c>
      <c r="AS3330" s="19" t="e">
        <f>#REF!</f>
        <v>#REF!</v>
      </c>
    </row>
    <row r="3331" spans="11:45" ht="19.5" thickTop="1" thickBot="1" x14ac:dyDescent="0.25">
      <c r="K3331" s="19" t="str">
        <f t="shared" si="902"/>
        <v/>
      </c>
      <c r="L3331" s="19">
        <f t="shared" si="912"/>
        <v>10000</v>
      </c>
      <c r="M3331" s="22" t="str">
        <f>TRIM(Data!$N3328)</f>
        <v>Tomorrow's Tuxedo (See Tomorrow Var.)</v>
      </c>
      <c r="N3331" s="22" t="str">
        <f>TRIM(Data!$A3328)</f>
        <v>Tomorrow's Tuxedo (See Tomorrow Var.)</v>
      </c>
      <c r="O3331" s="23">
        <f>IF(Data!$B3328=0,"",Data!$B3328)</f>
        <v>1957</v>
      </c>
      <c r="P3331" s="19" t="str">
        <f>IF(Data!$C3328=0,"",Data!$C3328)</f>
        <v/>
      </c>
      <c r="Q3331" s="23" t="str">
        <f>IF($M3331="","",Data!$E3328)</f>
        <v>L-VL</v>
      </c>
      <c r="R3331" s="23" t="str">
        <f t="shared" si="903"/>
        <v>L</v>
      </c>
      <c r="S3331" s="23" t="str">
        <f t="shared" si="904"/>
        <v>L</v>
      </c>
      <c r="T3331" s="19" t="str">
        <f>IF(Data!$F3328=0,"",Data!$F3328)</f>
        <v/>
      </c>
      <c r="U3331" s="19" t="str">
        <f>IF(Data!$G3328=0,"",Data!$G3328)</f>
        <v/>
      </c>
      <c r="V3331" s="19" t="str">
        <f>IF(Data!$D3328=0,"",Data!$D3328)</f>
        <v/>
      </c>
      <c r="W3331" s="19" t="str">
        <f>Data!$H3328</f>
        <v>Japonica</v>
      </c>
      <c r="Y3331" s="41" t="e">
        <f t="shared" si="899"/>
        <v>#REF!</v>
      </c>
      <c r="Z3331" s="8">
        <f t="shared" si="905"/>
        <v>10000</v>
      </c>
      <c r="AA3331" s="8" t="str">
        <f t="shared" si="906"/>
        <v>Tomorrow's Tuxedo (See Tomorrow Var.)</v>
      </c>
      <c r="AB3331" s="8" t="str">
        <f t="shared" si="907"/>
        <v>L</v>
      </c>
      <c r="AC3331" s="8" t="str">
        <f t="shared" si="908"/>
        <v/>
      </c>
      <c r="AD3331" s="8" t="str">
        <f t="shared" si="913"/>
        <v/>
      </c>
      <c r="AE3331" s="8" t="str">
        <f t="shared" si="909"/>
        <v/>
      </c>
      <c r="AF3331" s="5">
        <f t="shared" si="910"/>
        <v>1957</v>
      </c>
      <c r="AG3331" s="46">
        <v>3328</v>
      </c>
      <c r="AH3331" s="47" t="str">
        <f t="shared" si="900"/>
        <v/>
      </c>
      <c r="AI3331" s="48" t="str">
        <f t="shared" si="901"/>
        <v/>
      </c>
      <c r="AK3331" s="22" t="e">
        <f>TRIM(#REF!)</f>
        <v>#REF!</v>
      </c>
      <c r="AL3331" s="23" t="e">
        <f>IF(#REF!=0,"",#REF!)</f>
        <v>#REF!</v>
      </c>
      <c r="AM3331" s="19" t="e">
        <f>IF(#REF!=0,"",#REF!)</f>
        <v>#REF!</v>
      </c>
      <c r="AN3331" s="23" t="e">
        <f>IF($AK3331="","",#REF!)</f>
        <v>#REF!</v>
      </c>
      <c r="AO3331" s="23" t="e">
        <f t="shared" si="911"/>
        <v>#REF!</v>
      </c>
      <c r="AP3331" s="19" t="e">
        <f>IF(#REF!=0,"",#REF!)</f>
        <v>#REF!</v>
      </c>
      <c r="AQ3331" s="19" t="e">
        <f>IF(#REF!=0,"",#REF!)</f>
        <v>#REF!</v>
      </c>
      <c r="AR3331" s="19" t="e">
        <f>IF(#REF!=0,"",#REF!)</f>
        <v>#REF!</v>
      </c>
      <c r="AS3331" s="19" t="e">
        <f>#REF!</f>
        <v>#REF!</v>
      </c>
    </row>
    <row r="3332" spans="11:45" ht="19.5" thickTop="1" thickBot="1" x14ac:dyDescent="0.25">
      <c r="K3332" s="19" t="str">
        <f t="shared" si="902"/>
        <v/>
      </c>
      <c r="L3332" s="19">
        <f t="shared" si="912"/>
        <v>10000</v>
      </c>
      <c r="M3332" s="22" t="str">
        <f>TRIM(Data!$N3329)</f>
        <v>Tony Pinheiro</v>
      </c>
      <c r="N3332" s="22" t="str">
        <f>TRIM(Data!$A3329)</f>
        <v>Tony Pinheiro (R)</v>
      </c>
      <c r="O3332" s="23">
        <f>IF(Data!$B3329=0,"",Data!$B3329)</f>
        <v>2000</v>
      </c>
      <c r="P3332" s="19" t="str">
        <f>IF(Data!$C3329=0,"",Data!$C3329)</f>
        <v>1</v>
      </c>
      <c r="Q3332" s="23" t="str">
        <f>IF($M3332="","",Data!$E3329)</f>
        <v>VL</v>
      </c>
      <c r="R3332" s="23" t="str">
        <f t="shared" si="903"/>
        <v>VL</v>
      </c>
      <c r="S3332" s="23" t="str">
        <f t="shared" si="904"/>
        <v>VL</v>
      </c>
      <c r="T3332" s="19" t="str">
        <f>IF(Data!$F3329=0,"",Data!$F3329)</f>
        <v/>
      </c>
      <c r="U3332" s="19" t="str">
        <f>IF(Data!$G3329=0,"",Data!$G3329)</f>
        <v/>
      </c>
      <c r="V3332" s="19" t="str">
        <f>IF(Data!$D3329=0,"",Data!$D3329)</f>
        <v/>
      </c>
      <c r="W3332" s="19" t="str">
        <f>Data!$H3329</f>
        <v>Reticulata</v>
      </c>
      <c r="Y3332" s="41" t="e">
        <f t="shared" ref="Y3332:Y3395" si="914">RANK(Z3332,Z$4:Z$3653,1)</f>
        <v>#REF!</v>
      </c>
      <c r="Z3332" s="8">
        <f t="shared" si="905"/>
        <v>10000</v>
      </c>
      <c r="AA3332" s="8" t="str">
        <f t="shared" si="906"/>
        <v>Tony Pinheiro</v>
      </c>
      <c r="AB3332" s="8" t="str">
        <f t="shared" si="907"/>
        <v>VL</v>
      </c>
      <c r="AC3332" s="8" t="str">
        <f t="shared" si="908"/>
        <v/>
      </c>
      <c r="AD3332" s="8" t="str">
        <f t="shared" si="913"/>
        <v/>
      </c>
      <c r="AE3332" s="8" t="str">
        <f t="shared" si="909"/>
        <v/>
      </c>
      <c r="AF3332" s="5">
        <f t="shared" si="910"/>
        <v>2000</v>
      </c>
      <c r="AG3332" s="46">
        <v>3329</v>
      </c>
      <c r="AH3332" s="47" t="str">
        <f t="shared" ref="AH3332:AH3395" si="915">IF(ISERROR(VLOOKUP($AG3332,$Y$4:$AE$3653,2,FALSE)),"",VLOOKUP($AG3332,$Y$4:$AE$3653,3,FALSE))</f>
        <v/>
      </c>
      <c r="AI3332" s="48" t="str">
        <f t="shared" ref="AI3332:AI3395" si="916">IF(ISERROR(VLOOKUP($AG3332,$Y$4:$AE$3653,2,FALSE)),"",VLOOKUP($AG3332,$Y$4:$AF$3653,8,FALSE))</f>
        <v/>
      </c>
      <c r="AK3332" s="22" t="e">
        <f>TRIM(#REF!)</f>
        <v>#REF!</v>
      </c>
      <c r="AL3332" s="23" t="e">
        <f>IF(#REF!=0,"",#REF!)</f>
        <v>#REF!</v>
      </c>
      <c r="AM3332" s="19" t="e">
        <f>IF(#REF!=0,"",#REF!)</f>
        <v>#REF!</v>
      </c>
      <c r="AN3332" s="23" t="e">
        <f>IF($AK3332="","",#REF!)</f>
        <v>#REF!</v>
      </c>
      <c r="AO3332" s="23" t="e">
        <f t="shared" si="911"/>
        <v>#REF!</v>
      </c>
      <c r="AP3332" s="19" t="e">
        <f>IF(#REF!=0,"",#REF!)</f>
        <v>#REF!</v>
      </c>
      <c r="AQ3332" s="19" t="e">
        <f>IF(#REF!=0,"",#REF!)</f>
        <v>#REF!</v>
      </c>
      <c r="AR3332" s="19" t="e">
        <f>IF(#REF!=0,"",#REF!)</f>
        <v>#REF!</v>
      </c>
      <c r="AS3332" s="19" t="e">
        <f>#REF!</f>
        <v>#REF!</v>
      </c>
    </row>
    <row r="3333" spans="11:45" ht="19.5" thickTop="1" thickBot="1" x14ac:dyDescent="0.25">
      <c r="K3333" s="19" t="str">
        <f t="shared" ref="K3333:K3396" si="917">IF(L3333=10000,"",RANK(L3333,$L$4:$L$3653,1))</f>
        <v/>
      </c>
      <c r="L3333" s="19">
        <f t="shared" si="912"/>
        <v>10000</v>
      </c>
      <c r="M3333" s="22" t="str">
        <f>TRIM(Data!$N3330)</f>
        <v>Tonya</v>
      </c>
      <c r="N3333" s="22" t="str">
        <f>TRIM(Data!$A3330)</f>
        <v>Tonya</v>
      </c>
      <c r="O3333" s="23">
        <f>IF(Data!$B3330=0,"",Data!$B3330)</f>
        <v>1976</v>
      </c>
      <c r="P3333" s="19" t="str">
        <f>IF(Data!$C3330=0,"",Data!$C3330)</f>
        <v/>
      </c>
      <c r="Q3333" s="23" t="str">
        <f>IF($M3333="","",Data!$E3330)</f>
        <v>L</v>
      </c>
      <c r="R3333" s="23" t="str">
        <f t="shared" ref="R3333:R3396" si="918">IF($M3333="","",IF($Q3333="Min","Min",IF($Q3333="Min-S",IF($J$1=1,"S","Min"),IF(OR($Q3333="S",$Q3333="S-M"),"S",IF(OR($Q3333="M",$Q3333="M-L"),"M",IF(OR($Q3333="L",$Q3333="L-VL"),"L",IF($Q3333="VL","VL")))))))</f>
        <v>L</v>
      </c>
      <c r="S3333" s="23" t="str">
        <f t="shared" ref="S3333:S3396" si="919">IF($J$1=1,$R3333,$Q3333)</f>
        <v>L</v>
      </c>
      <c r="T3333" s="19" t="str">
        <f>IF(Data!$F3330=0,"",Data!$F3330)</f>
        <v/>
      </c>
      <c r="U3333" s="19" t="str">
        <f>IF(Data!$G3330=0,"",Data!$G3330)</f>
        <v/>
      </c>
      <c r="V3333" s="19" t="str">
        <f>IF(Data!$D3330=0,"",Data!$D3330)</f>
        <v/>
      </c>
      <c r="W3333" s="19" t="str">
        <f>Data!$H3330</f>
        <v>Japonica</v>
      </c>
      <c r="Y3333" s="41" t="e">
        <f t="shared" si="914"/>
        <v>#REF!</v>
      </c>
      <c r="Z3333" s="8">
        <f t="shared" ref="Z3333:Z3396" si="920">IF($V3333="ANTIQUE",IF($W3333="Japonica",ROW(),10000),10000)</f>
        <v>10000</v>
      </c>
      <c r="AA3333" s="8" t="str">
        <f t="shared" ref="AA3333:AA3396" si="921">$M3333</f>
        <v>Tonya</v>
      </c>
      <c r="AB3333" s="8" t="str">
        <f t="shared" ref="AB3333:AB3396" si="922">$R3333</f>
        <v>L</v>
      </c>
      <c r="AC3333" s="8" t="str">
        <f t="shared" ref="AC3333:AC3396" si="923">$T3333</f>
        <v/>
      </c>
      <c r="AD3333" s="8" t="str">
        <f t="shared" si="913"/>
        <v/>
      </c>
      <c r="AE3333" s="8" t="str">
        <f t="shared" ref="AE3333:AE3396" si="924">$V3333</f>
        <v/>
      </c>
      <c r="AF3333" s="5">
        <f t="shared" ref="AF3333:AF3396" si="925">$O3333</f>
        <v>1976</v>
      </c>
      <c r="AG3333" s="46">
        <v>3330</v>
      </c>
      <c r="AH3333" s="47" t="str">
        <f t="shared" si="915"/>
        <v/>
      </c>
      <c r="AI3333" s="48" t="str">
        <f t="shared" si="916"/>
        <v/>
      </c>
      <c r="AK3333" s="22" t="e">
        <f>TRIM(#REF!)</f>
        <v>#REF!</v>
      </c>
      <c r="AL3333" s="23" t="e">
        <f>IF(#REF!=0,"",#REF!)</f>
        <v>#REF!</v>
      </c>
      <c r="AM3333" s="19" t="e">
        <f>IF(#REF!=0,"",#REF!)</f>
        <v>#REF!</v>
      </c>
      <c r="AN3333" s="23" t="e">
        <f>IF($AK3333="","",#REF!)</f>
        <v>#REF!</v>
      </c>
      <c r="AO3333" s="23" t="e">
        <f t="shared" ref="AO3333:AO3396" si="926">IF($AK3333="","",IF($AN3333="Min","Min",IF($AN3333="Min-S",IF($J$1=1,"S","Min"),IF(OR($AN3333="S",$AN3333="S-M"),"S",IF(OR($AN3333="M",$AN3333="M-L"),"M",IF(OR($AN3333="L",$AN3333="L-VL"),"L",IF($AN3333="VL","VL")))))))</f>
        <v>#REF!</v>
      </c>
      <c r="AP3333" s="19" t="e">
        <f>IF(#REF!=0,"",#REF!)</f>
        <v>#REF!</v>
      </c>
      <c r="AQ3333" s="19" t="e">
        <f>IF(#REF!=0,"",#REF!)</f>
        <v>#REF!</v>
      </c>
      <c r="AR3333" s="19" t="e">
        <f>IF(#REF!=0,"",#REF!)</f>
        <v>#REF!</v>
      </c>
      <c r="AS3333" s="19" t="e">
        <f>#REF!</f>
        <v>#REF!</v>
      </c>
    </row>
    <row r="3334" spans="11:45" ht="19.5" thickTop="1" thickBot="1" x14ac:dyDescent="0.25">
      <c r="K3334" s="19" t="str">
        <f t="shared" si="917"/>
        <v/>
      </c>
      <c r="L3334" s="19">
        <f t="shared" si="912"/>
        <v>10000</v>
      </c>
      <c r="M3334" s="22" t="str">
        <f>TRIM(Data!$N3331)</f>
        <v>Tony's Joy</v>
      </c>
      <c r="N3334" s="22" t="str">
        <f>TRIM(Data!$A3331)</f>
        <v>Tony's Joy (R)</v>
      </c>
      <c r="O3334" s="23">
        <f>IF(Data!$B3331=0,"",Data!$B3331)</f>
        <v>1975</v>
      </c>
      <c r="P3334" s="19" t="str">
        <f>IF(Data!$C3331=0,"",Data!$C3331)</f>
        <v/>
      </c>
      <c r="Q3334" s="23" t="str">
        <f>IF($M3334="","",Data!$E3331)</f>
        <v>L-VL</v>
      </c>
      <c r="R3334" s="23" t="str">
        <f t="shared" si="918"/>
        <v>L</v>
      </c>
      <c r="S3334" s="23" t="str">
        <f t="shared" si="919"/>
        <v>L</v>
      </c>
      <c r="T3334" s="19" t="str">
        <f>IF(Data!$F3331=0,"",Data!$F3331)</f>
        <v/>
      </c>
      <c r="U3334" s="19" t="str">
        <f>IF(Data!$G3331=0,"",Data!$G3331)</f>
        <v/>
      </c>
      <c r="V3334" s="19" t="str">
        <f>IF(Data!$D3331=0,"",Data!$D3331)</f>
        <v/>
      </c>
      <c r="W3334" s="19" t="str">
        <f>Data!$H3331</f>
        <v>Reticulata</v>
      </c>
      <c r="Y3334" s="41" t="e">
        <f t="shared" si="914"/>
        <v>#REF!</v>
      </c>
      <c r="Z3334" s="8">
        <f t="shared" si="920"/>
        <v>10000</v>
      </c>
      <c r="AA3334" s="8" t="str">
        <f t="shared" si="921"/>
        <v>Tony's Joy</v>
      </c>
      <c r="AB3334" s="8" t="str">
        <f t="shared" si="922"/>
        <v>L</v>
      </c>
      <c r="AC3334" s="8" t="str">
        <f t="shared" si="923"/>
        <v/>
      </c>
      <c r="AD3334" s="8" t="str">
        <f t="shared" si="913"/>
        <v/>
      </c>
      <c r="AE3334" s="8" t="str">
        <f t="shared" si="924"/>
        <v/>
      </c>
      <c r="AF3334" s="5">
        <f t="shared" si="925"/>
        <v>1975</v>
      </c>
      <c r="AG3334" s="46">
        <v>3331</v>
      </c>
      <c r="AH3334" s="47" t="str">
        <f t="shared" si="915"/>
        <v/>
      </c>
      <c r="AI3334" s="48" t="str">
        <f t="shared" si="916"/>
        <v/>
      </c>
      <c r="AK3334" s="22" t="e">
        <f>TRIM(#REF!)</f>
        <v>#REF!</v>
      </c>
      <c r="AL3334" s="23" t="e">
        <f>IF(#REF!=0,"",#REF!)</f>
        <v>#REF!</v>
      </c>
      <c r="AM3334" s="19" t="e">
        <f>IF(#REF!=0,"",#REF!)</f>
        <v>#REF!</v>
      </c>
      <c r="AN3334" s="23" t="e">
        <f>IF($AK3334="","",#REF!)</f>
        <v>#REF!</v>
      </c>
      <c r="AO3334" s="23" t="e">
        <f t="shared" si="926"/>
        <v>#REF!</v>
      </c>
      <c r="AP3334" s="19" t="e">
        <f>IF(#REF!=0,"",#REF!)</f>
        <v>#REF!</v>
      </c>
      <c r="AQ3334" s="19" t="e">
        <f>IF(#REF!=0,"",#REF!)</f>
        <v>#REF!</v>
      </c>
      <c r="AR3334" s="19" t="e">
        <f>IF(#REF!=0,"",#REF!)</f>
        <v>#REF!</v>
      </c>
      <c r="AS3334" s="19" t="e">
        <f>#REF!</f>
        <v>#REF!</v>
      </c>
    </row>
    <row r="3335" spans="11:45" ht="19.5" thickTop="1" thickBot="1" x14ac:dyDescent="0.25">
      <c r="K3335" s="19" t="str">
        <f t="shared" si="917"/>
        <v/>
      </c>
      <c r="L3335" s="19">
        <f t="shared" si="912"/>
        <v>10000</v>
      </c>
      <c r="M3335" s="22" t="str">
        <f>TRIM(Data!$N3332)</f>
        <v>Tootsie</v>
      </c>
      <c r="N3335" s="22" t="str">
        <f>TRIM(Data!$A3332)</f>
        <v>Tootsie</v>
      </c>
      <c r="O3335" s="23">
        <f>IF(Data!$B3332=0,"",Data!$B3332)</f>
        <v>1967</v>
      </c>
      <c r="P3335" s="19" t="str">
        <f>IF(Data!$C3332=0,"",Data!$C3332)</f>
        <v>1</v>
      </c>
      <c r="Q3335" s="23" t="str">
        <f>IF($M3335="","",Data!$E3332)</f>
        <v>Min</v>
      </c>
      <c r="R3335" s="23" t="str">
        <f t="shared" si="918"/>
        <v>Min</v>
      </c>
      <c r="S3335" s="23" t="str">
        <f t="shared" si="919"/>
        <v>Min</v>
      </c>
      <c r="T3335" s="19" t="str">
        <f>IF(Data!$F3332=0,"",Data!$F3332)</f>
        <v>WHITE</v>
      </c>
      <c r="U3335" s="19" t="str">
        <f>IF(Data!$G3332=0,"",Data!$G3332)</f>
        <v>FD</v>
      </c>
      <c r="V3335" s="19" t="str">
        <f>IF(Data!$D3332=0,"",Data!$D3332)</f>
        <v/>
      </c>
      <c r="W3335" s="19" t="str">
        <f>Data!$H3332</f>
        <v>Japonica</v>
      </c>
      <c r="Y3335" s="41" t="e">
        <f t="shared" si="914"/>
        <v>#REF!</v>
      </c>
      <c r="Z3335" s="8">
        <f t="shared" si="920"/>
        <v>10000</v>
      </c>
      <c r="AA3335" s="8" t="str">
        <f t="shared" si="921"/>
        <v>Tootsie</v>
      </c>
      <c r="AB3335" s="8" t="str">
        <f t="shared" si="922"/>
        <v>Min</v>
      </c>
      <c r="AC3335" s="8" t="str">
        <f t="shared" si="923"/>
        <v>WHITE</v>
      </c>
      <c r="AD3335" s="8" t="str">
        <f t="shared" si="913"/>
        <v>FD</v>
      </c>
      <c r="AE3335" s="8" t="str">
        <f t="shared" si="924"/>
        <v/>
      </c>
      <c r="AF3335" s="5">
        <f t="shared" si="925"/>
        <v>1967</v>
      </c>
      <c r="AG3335" s="46">
        <v>3332</v>
      </c>
      <c r="AH3335" s="47" t="str">
        <f t="shared" si="915"/>
        <v/>
      </c>
      <c r="AI3335" s="48" t="str">
        <f t="shared" si="916"/>
        <v/>
      </c>
      <c r="AK3335" s="22" t="e">
        <f>TRIM(#REF!)</f>
        <v>#REF!</v>
      </c>
      <c r="AL3335" s="23" t="e">
        <f>IF(#REF!=0,"",#REF!)</f>
        <v>#REF!</v>
      </c>
      <c r="AM3335" s="19" t="e">
        <f>IF(#REF!=0,"",#REF!)</f>
        <v>#REF!</v>
      </c>
      <c r="AN3335" s="23" t="e">
        <f>IF($AK3335="","",#REF!)</f>
        <v>#REF!</v>
      </c>
      <c r="AO3335" s="23" t="e">
        <f t="shared" si="926"/>
        <v>#REF!</v>
      </c>
      <c r="AP3335" s="19" t="e">
        <f>IF(#REF!=0,"",#REF!)</f>
        <v>#REF!</v>
      </c>
      <c r="AQ3335" s="19" t="e">
        <f>IF(#REF!=0,"",#REF!)</f>
        <v>#REF!</v>
      </c>
      <c r="AR3335" s="19" t="e">
        <f>IF(#REF!=0,"",#REF!)</f>
        <v>#REF!</v>
      </c>
      <c r="AS3335" s="19" t="e">
        <f>#REF!</f>
        <v>#REF!</v>
      </c>
    </row>
    <row r="3336" spans="11:45" ht="19.5" thickTop="1" thickBot="1" x14ac:dyDescent="0.25">
      <c r="K3336" s="19" t="str">
        <f t="shared" si="917"/>
        <v/>
      </c>
      <c r="L3336" s="19">
        <f t="shared" si="912"/>
        <v>10000</v>
      </c>
      <c r="M3336" s="22" t="str">
        <f>TRIM(Data!$N3333)</f>
        <v>Topiary Pink</v>
      </c>
      <c r="N3336" s="22" t="str">
        <f>TRIM(Data!$A3333)</f>
        <v>Topiary Pink (H)</v>
      </c>
      <c r="O3336" s="23">
        <f>IF(Data!$B3333=0,"",Data!$B3333)</f>
        <v>2003</v>
      </c>
      <c r="P3336" s="19" t="str">
        <f>IF(Data!$C3333=0,"",Data!$C3333)</f>
        <v/>
      </c>
      <c r="Q3336" s="23" t="str">
        <f>IF($M3336="","",Data!$E3333)</f>
        <v>Min</v>
      </c>
      <c r="R3336" s="23" t="str">
        <f t="shared" si="918"/>
        <v>Min</v>
      </c>
      <c r="S3336" s="23" t="str">
        <f t="shared" si="919"/>
        <v>Min</v>
      </c>
      <c r="T3336" s="19" t="str">
        <f>IF(Data!$F3333=0,"",Data!$F3333)</f>
        <v/>
      </c>
      <c r="U3336" s="19" t="str">
        <f>IF(Data!$G3333=0,"",Data!$G3333)</f>
        <v>FD</v>
      </c>
      <c r="V3336" s="19" t="str">
        <f>IF(Data!$D3333=0,"",Data!$D3333)</f>
        <v/>
      </c>
      <c r="W3336" s="19" t="str">
        <f>Data!$H3333</f>
        <v>NRH</v>
      </c>
      <c r="Y3336" s="41" t="e">
        <f t="shared" si="914"/>
        <v>#REF!</v>
      </c>
      <c r="Z3336" s="8">
        <f t="shared" si="920"/>
        <v>10000</v>
      </c>
      <c r="AA3336" s="8" t="str">
        <f t="shared" si="921"/>
        <v>Topiary Pink</v>
      </c>
      <c r="AB3336" s="8" t="str">
        <f t="shared" si="922"/>
        <v>Min</v>
      </c>
      <c r="AC3336" s="8" t="str">
        <f t="shared" si="923"/>
        <v/>
      </c>
      <c r="AD3336" s="8" t="str">
        <f t="shared" si="913"/>
        <v>FD</v>
      </c>
      <c r="AE3336" s="8" t="str">
        <f t="shared" si="924"/>
        <v/>
      </c>
      <c r="AF3336" s="5">
        <f t="shared" si="925"/>
        <v>2003</v>
      </c>
      <c r="AG3336" s="46">
        <v>3333</v>
      </c>
      <c r="AH3336" s="47" t="str">
        <f t="shared" si="915"/>
        <v/>
      </c>
      <c r="AI3336" s="48" t="str">
        <f t="shared" si="916"/>
        <v/>
      </c>
      <c r="AK3336" s="22" t="e">
        <f>TRIM(#REF!)</f>
        <v>#REF!</v>
      </c>
      <c r="AL3336" s="23" t="e">
        <f>IF(#REF!=0,"",#REF!)</f>
        <v>#REF!</v>
      </c>
      <c r="AM3336" s="19" t="e">
        <f>IF(#REF!=0,"",#REF!)</f>
        <v>#REF!</v>
      </c>
      <c r="AN3336" s="23" t="e">
        <f>IF($AK3336="","",#REF!)</f>
        <v>#REF!</v>
      </c>
      <c r="AO3336" s="23" t="e">
        <f t="shared" si="926"/>
        <v>#REF!</v>
      </c>
      <c r="AP3336" s="19" t="e">
        <f>IF(#REF!=0,"",#REF!)</f>
        <v>#REF!</v>
      </c>
      <c r="AQ3336" s="19" t="e">
        <f>IF(#REF!=0,"",#REF!)</f>
        <v>#REF!</v>
      </c>
      <c r="AR3336" s="19" t="e">
        <f>IF(#REF!=0,"",#REF!)</f>
        <v>#REF!</v>
      </c>
      <c r="AS3336" s="19" t="e">
        <f>#REF!</f>
        <v>#REF!</v>
      </c>
    </row>
    <row r="3337" spans="11:45" ht="19.5" thickTop="1" thickBot="1" x14ac:dyDescent="0.25">
      <c r="K3337" s="19" t="str">
        <f t="shared" si="917"/>
        <v/>
      </c>
      <c r="L3337" s="19">
        <f t="shared" si="912"/>
        <v>10000</v>
      </c>
      <c r="M3337" s="22" t="str">
        <f>TRIM(Data!$N3334)</f>
        <v>Touch of Pink</v>
      </c>
      <c r="N3337" s="22" t="str">
        <f>TRIM(Data!$A3334)</f>
        <v>Touch of Pink</v>
      </c>
      <c r="O3337" s="23">
        <f>IF(Data!$B3334=0,"",Data!$B3334)</f>
        <v>1977</v>
      </c>
      <c r="P3337" s="19" t="str">
        <f>IF(Data!$C3334=0,"",Data!$C3334)</f>
        <v>1</v>
      </c>
      <c r="Q3337" s="23" t="str">
        <f>IF($M3337="","",Data!$E3334)</f>
        <v>L-VL</v>
      </c>
      <c r="R3337" s="23" t="str">
        <f t="shared" si="918"/>
        <v>L</v>
      </c>
      <c r="S3337" s="23" t="str">
        <f t="shared" si="919"/>
        <v>L</v>
      </c>
      <c r="T3337" s="19" t="str">
        <f>IF(Data!$F3334=0,"",Data!$F3334)</f>
        <v/>
      </c>
      <c r="U3337" s="19" t="str">
        <f>IF(Data!$G3334=0,"",Data!$G3334)</f>
        <v/>
      </c>
      <c r="V3337" s="19" t="str">
        <f>IF(Data!$D3334=0,"",Data!$D3334)</f>
        <v/>
      </c>
      <c r="W3337" s="19" t="str">
        <f>Data!$H3334</f>
        <v>Japonica</v>
      </c>
      <c r="Y3337" s="41" t="e">
        <f t="shared" si="914"/>
        <v>#REF!</v>
      </c>
      <c r="Z3337" s="8">
        <f t="shared" si="920"/>
        <v>10000</v>
      </c>
      <c r="AA3337" s="8" t="str">
        <f t="shared" si="921"/>
        <v>Touch of Pink</v>
      </c>
      <c r="AB3337" s="8" t="str">
        <f t="shared" si="922"/>
        <v>L</v>
      </c>
      <c r="AC3337" s="8" t="str">
        <f t="shared" si="923"/>
        <v/>
      </c>
      <c r="AD3337" s="8" t="str">
        <f t="shared" si="913"/>
        <v/>
      </c>
      <c r="AE3337" s="8" t="str">
        <f t="shared" si="924"/>
        <v/>
      </c>
      <c r="AF3337" s="5">
        <f t="shared" si="925"/>
        <v>1977</v>
      </c>
      <c r="AG3337" s="46">
        <v>3334</v>
      </c>
      <c r="AH3337" s="47" t="str">
        <f t="shared" si="915"/>
        <v/>
      </c>
      <c r="AI3337" s="48" t="str">
        <f t="shared" si="916"/>
        <v/>
      </c>
      <c r="AK3337" s="22" t="e">
        <f>TRIM(#REF!)</f>
        <v>#REF!</v>
      </c>
      <c r="AL3337" s="23" t="e">
        <f>IF(#REF!=0,"",#REF!)</f>
        <v>#REF!</v>
      </c>
      <c r="AM3337" s="19" t="e">
        <f>IF(#REF!=0,"",#REF!)</f>
        <v>#REF!</v>
      </c>
      <c r="AN3337" s="23" t="e">
        <f>IF($AK3337="","",#REF!)</f>
        <v>#REF!</v>
      </c>
      <c r="AO3337" s="23" t="e">
        <f t="shared" si="926"/>
        <v>#REF!</v>
      </c>
      <c r="AP3337" s="19" t="e">
        <f>IF(#REF!=0,"",#REF!)</f>
        <v>#REF!</v>
      </c>
      <c r="AQ3337" s="19" t="e">
        <f>IF(#REF!=0,"",#REF!)</f>
        <v>#REF!</v>
      </c>
      <c r="AR3337" s="19" t="e">
        <f>IF(#REF!=0,"",#REF!)</f>
        <v>#REF!</v>
      </c>
      <c r="AS3337" s="19" t="e">
        <f>#REF!</f>
        <v>#REF!</v>
      </c>
    </row>
    <row r="3338" spans="11:45" ht="19.5" thickTop="1" thickBot="1" x14ac:dyDescent="0.25">
      <c r="K3338" s="19" t="str">
        <f t="shared" si="917"/>
        <v/>
      </c>
      <c r="L3338" s="19">
        <f t="shared" si="912"/>
        <v>10000</v>
      </c>
      <c r="M3338" s="22" t="str">
        <f>TRIM(Data!$N3335)</f>
        <v>Touchdown</v>
      </c>
      <c r="N3338" s="22" t="str">
        <f>TRIM(Data!$A3335)</f>
        <v>Touchdown</v>
      </c>
      <c r="O3338" s="23">
        <f>IF(Data!$B3335=0,"",Data!$B3335)</f>
        <v>1962</v>
      </c>
      <c r="P3338" s="19" t="str">
        <f>IF(Data!$C3335=0,"",Data!$C3335)</f>
        <v>1</v>
      </c>
      <c r="Q3338" s="23" t="str">
        <f>IF($M3338="","",Data!$E3335)</f>
        <v>L-VL</v>
      </c>
      <c r="R3338" s="23" t="str">
        <f t="shared" si="918"/>
        <v>L</v>
      </c>
      <c r="S3338" s="23" t="str">
        <f t="shared" si="919"/>
        <v>L</v>
      </c>
      <c r="T3338" s="19" t="str">
        <f>IF(Data!$F3335=0,"",Data!$F3335)</f>
        <v/>
      </c>
      <c r="U3338" s="19" t="str">
        <f>IF(Data!$G3335=0,"",Data!$G3335)</f>
        <v/>
      </c>
      <c r="V3338" s="19" t="str">
        <f>IF(Data!$D3335=0,"",Data!$D3335)</f>
        <v/>
      </c>
      <c r="W3338" s="19" t="str">
        <f>Data!$H3335</f>
        <v>Japonica</v>
      </c>
      <c r="Y3338" s="41" t="e">
        <f t="shared" si="914"/>
        <v>#REF!</v>
      </c>
      <c r="Z3338" s="8">
        <f t="shared" si="920"/>
        <v>10000</v>
      </c>
      <c r="AA3338" s="8" t="str">
        <f t="shared" si="921"/>
        <v>Touchdown</v>
      </c>
      <c r="AB3338" s="8" t="str">
        <f t="shared" si="922"/>
        <v>L</v>
      </c>
      <c r="AC3338" s="8" t="str">
        <f t="shared" si="923"/>
        <v/>
      </c>
      <c r="AD3338" s="8" t="str">
        <f t="shared" si="913"/>
        <v/>
      </c>
      <c r="AE3338" s="8" t="str">
        <f t="shared" si="924"/>
        <v/>
      </c>
      <c r="AF3338" s="5">
        <f t="shared" si="925"/>
        <v>1962</v>
      </c>
      <c r="AG3338" s="46">
        <v>3335</v>
      </c>
      <c r="AH3338" s="47" t="str">
        <f t="shared" si="915"/>
        <v/>
      </c>
      <c r="AI3338" s="48" t="str">
        <f t="shared" si="916"/>
        <v/>
      </c>
      <c r="AK3338" s="22" t="e">
        <f>TRIM(#REF!)</f>
        <v>#REF!</v>
      </c>
      <c r="AL3338" s="23" t="e">
        <f>IF(#REF!=0,"",#REF!)</f>
        <v>#REF!</v>
      </c>
      <c r="AM3338" s="19" t="e">
        <f>IF(#REF!=0,"",#REF!)</f>
        <v>#REF!</v>
      </c>
      <c r="AN3338" s="23" t="e">
        <f>IF($AK3338="","",#REF!)</f>
        <v>#REF!</v>
      </c>
      <c r="AO3338" s="23" t="e">
        <f t="shared" si="926"/>
        <v>#REF!</v>
      </c>
      <c r="AP3338" s="19" t="e">
        <f>IF(#REF!=0,"",#REF!)</f>
        <v>#REF!</v>
      </c>
      <c r="AQ3338" s="19" t="e">
        <f>IF(#REF!=0,"",#REF!)</f>
        <v>#REF!</v>
      </c>
      <c r="AR3338" s="19" t="e">
        <f>IF(#REF!=0,"",#REF!)</f>
        <v>#REF!</v>
      </c>
      <c r="AS3338" s="19" t="e">
        <f>#REF!</f>
        <v>#REF!</v>
      </c>
    </row>
    <row r="3339" spans="11:45" ht="19.5" thickTop="1" thickBot="1" x14ac:dyDescent="0.25">
      <c r="K3339" s="19" t="str">
        <f t="shared" si="917"/>
        <v/>
      </c>
      <c r="L3339" s="19">
        <f t="shared" si="912"/>
        <v>10000</v>
      </c>
      <c r="M3339" s="22" t="str">
        <f>TRIM(Data!$N3336)</f>
        <v>Transpink</v>
      </c>
      <c r="N3339" s="22" t="str">
        <f>TRIM(Data!$A3336)</f>
        <v>Transpink (H)</v>
      </c>
      <c r="O3339" s="23">
        <f>IF(Data!$B3336=0,"",Data!$B3336)</f>
        <v>2004</v>
      </c>
      <c r="P3339" s="19" t="str">
        <f>IF(Data!$C3336=0,"",Data!$C3336)</f>
        <v>1</v>
      </c>
      <c r="Q3339" s="23" t="str">
        <f>IF($M3339="","",Data!$E3336)</f>
        <v>Min</v>
      </c>
      <c r="R3339" s="23" t="str">
        <f t="shared" si="918"/>
        <v>Min</v>
      </c>
      <c r="S3339" s="23" t="str">
        <f t="shared" si="919"/>
        <v>Min</v>
      </c>
      <c r="T3339" s="19" t="str">
        <f>IF(Data!$F3336=0,"",Data!$F3336)</f>
        <v/>
      </c>
      <c r="U3339" s="19" t="str">
        <f>IF(Data!$G3336=0,"",Data!$G3336)</f>
        <v/>
      </c>
      <c r="V3339" s="19" t="str">
        <f>IF(Data!$D3336=0,"",Data!$D3336)</f>
        <v/>
      </c>
      <c r="W3339" s="19" t="str">
        <f>Data!$H3336</f>
        <v>NRH</v>
      </c>
      <c r="Y3339" s="41" t="e">
        <f t="shared" si="914"/>
        <v>#REF!</v>
      </c>
      <c r="Z3339" s="8">
        <f t="shared" si="920"/>
        <v>10000</v>
      </c>
      <c r="AA3339" s="8" t="str">
        <f t="shared" si="921"/>
        <v>Transpink</v>
      </c>
      <c r="AB3339" s="8" t="str">
        <f t="shared" si="922"/>
        <v>Min</v>
      </c>
      <c r="AC3339" s="8" t="str">
        <f t="shared" si="923"/>
        <v/>
      </c>
      <c r="AD3339" s="8" t="str">
        <f t="shared" si="913"/>
        <v/>
      </c>
      <c r="AE3339" s="8" t="str">
        <f t="shared" si="924"/>
        <v/>
      </c>
      <c r="AF3339" s="5">
        <f t="shared" si="925"/>
        <v>2004</v>
      </c>
      <c r="AG3339" s="46">
        <v>3336</v>
      </c>
      <c r="AH3339" s="47" t="str">
        <f t="shared" si="915"/>
        <v/>
      </c>
      <c r="AI3339" s="48" t="str">
        <f t="shared" si="916"/>
        <v/>
      </c>
      <c r="AK3339" s="22" t="e">
        <f>TRIM(#REF!)</f>
        <v>#REF!</v>
      </c>
      <c r="AL3339" s="23" t="e">
        <f>IF(#REF!=0,"",#REF!)</f>
        <v>#REF!</v>
      </c>
      <c r="AM3339" s="19" t="e">
        <f>IF(#REF!=0,"",#REF!)</f>
        <v>#REF!</v>
      </c>
      <c r="AN3339" s="23" t="e">
        <f>IF($AK3339="","",#REF!)</f>
        <v>#REF!</v>
      </c>
      <c r="AO3339" s="23" t="e">
        <f t="shared" si="926"/>
        <v>#REF!</v>
      </c>
      <c r="AP3339" s="19" t="e">
        <f>IF(#REF!=0,"",#REF!)</f>
        <v>#REF!</v>
      </c>
      <c r="AQ3339" s="19" t="e">
        <f>IF(#REF!=0,"",#REF!)</f>
        <v>#REF!</v>
      </c>
      <c r="AR3339" s="19" t="e">
        <f>IF(#REF!=0,"",#REF!)</f>
        <v>#REF!</v>
      </c>
      <c r="AS3339" s="19" t="e">
        <f>#REF!</f>
        <v>#REF!</v>
      </c>
    </row>
    <row r="3340" spans="11:45" ht="19.5" thickTop="1" thickBot="1" x14ac:dyDescent="0.25">
      <c r="K3340" s="19" t="str">
        <f t="shared" si="917"/>
        <v/>
      </c>
      <c r="L3340" s="19">
        <f t="shared" si="912"/>
        <v>10000</v>
      </c>
      <c r="M3340" s="22" t="str">
        <f>TRIM(Data!$N3337)</f>
        <v>Tricolor [Siebold]</v>
      </c>
      <c r="N3340" s="22" t="str">
        <f>TRIM(Data!$A3337)</f>
        <v>Tricolor [Siebold] (Wakanoura Var.)</v>
      </c>
      <c r="O3340" s="23">
        <f>IF(Data!$B3337=0,"",Data!$B3337)</f>
        <v>1832</v>
      </c>
      <c r="P3340" s="19" t="str">
        <f>IF(Data!$C3337=0,"",Data!$C3337)</f>
        <v>1</v>
      </c>
      <c r="Q3340" s="23" t="str">
        <f>IF($M3340="","",Data!$E3337)</f>
        <v>M</v>
      </c>
      <c r="R3340" s="23" t="str">
        <f t="shared" si="918"/>
        <v>M</v>
      </c>
      <c r="S3340" s="23" t="str">
        <f t="shared" si="919"/>
        <v>M</v>
      </c>
      <c r="T3340" s="19" t="str">
        <f>IF(Data!$F3337=0,"",Data!$F3337)</f>
        <v/>
      </c>
      <c r="U3340" s="19" t="str">
        <f>IF(Data!$G3337=0,"",Data!$G3337)</f>
        <v/>
      </c>
      <c r="V3340" s="19" t="str">
        <f>IF(Data!$D3337=0,"",Data!$D3337)</f>
        <v>ANTIQUE</v>
      </c>
      <c r="W3340" s="19" t="str">
        <f>Data!$H3337</f>
        <v>Japonica</v>
      </c>
      <c r="Y3340" s="41" t="e">
        <f t="shared" si="914"/>
        <v>#REF!</v>
      </c>
      <c r="Z3340" s="8">
        <f t="shared" si="920"/>
        <v>3340</v>
      </c>
      <c r="AA3340" s="8" t="str">
        <f t="shared" si="921"/>
        <v>Tricolor [Siebold]</v>
      </c>
      <c r="AB3340" s="8" t="str">
        <f t="shared" si="922"/>
        <v>M</v>
      </c>
      <c r="AC3340" s="8" t="str">
        <f t="shared" si="923"/>
        <v/>
      </c>
      <c r="AD3340" s="8" t="str">
        <f t="shared" si="913"/>
        <v/>
      </c>
      <c r="AE3340" s="8" t="str">
        <f t="shared" si="924"/>
        <v>ANTIQUE</v>
      </c>
      <c r="AF3340" s="5">
        <f t="shared" si="925"/>
        <v>1832</v>
      </c>
      <c r="AG3340" s="46">
        <v>3337</v>
      </c>
      <c r="AH3340" s="47" t="str">
        <f t="shared" si="915"/>
        <v/>
      </c>
      <c r="AI3340" s="48" t="str">
        <f t="shared" si="916"/>
        <v/>
      </c>
      <c r="AK3340" s="22" t="e">
        <f>TRIM(#REF!)</f>
        <v>#REF!</v>
      </c>
      <c r="AL3340" s="23" t="e">
        <f>IF(#REF!=0,"",#REF!)</f>
        <v>#REF!</v>
      </c>
      <c r="AM3340" s="19" t="e">
        <f>IF(#REF!=0,"",#REF!)</f>
        <v>#REF!</v>
      </c>
      <c r="AN3340" s="23" t="e">
        <f>IF($AK3340="","",#REF!)</f>
        <v>#REF!</v>
      </c>
      <c r="AO3340" s="23" t="e">
        <f t="shared" si="926"/>
        <v>#REF!</v>
      </c>
      <c r="AP3340" s="19" t="e">
        <f>IF(#REF!=0,"",#REF!)</f>
        <v>#REF!</v>
      </c>
      <c r="AQ3340" s="19" t="e">
        <f>IF(#REF!=0,"",#REF!)</f>
        <v>#REF!</v>
      </c>
      <c r="AR3340" s="19" t="e">
        <f>IF(#REF!=0,"",#REF!)</f>
        <v>#REF!</v>
      </c>
      <c r="AS3340" s="19" t="e">
        <f>#REF!</f>
        <v>#REF!</v>
      </c>
    </row>
    <row r="3341" spans="11:45" ht="19.5" thickTop="1" thickBot="1" x14ac:dyDescent="0.25">
      <c r="K3341" s="19" t="str">
        <f t="shared" si="917"/>
        <v/>
      </c>
      <c r="L3341" s="19">
        <f t="shared" si="912"/>
        <v>10000</v>
      </c>
      <c r="M3341" s="22" t="str">
        <f>TRIM(Data!$N3338)</f>
        <v>Tricolor [Siebold] Red</v>
      </c>
      <c r="N3341" s="22" t="str">
        <f>TRIM(Data!$A3338)</f>
        <v>Tricolor [Siebold] Red</v>
      </c>
      <c r="O3341" s="23">
        <f>IF(Data!$B3338=0,"",Data!$B3338)</f>
        <v>1956</v>
      </c>
      <c r="P3341" s="19" t="str">
        <f>IF(Data!$C3338=0,"",Data!$C3338)</f>
        <v>1</v>
      </c>
      <c r="Q3341" s="23" t="str">
        <f>IF($M3341="","",Data!$E3338)</f>
        <v>M</v>
      </c>
      <c r="R3341" s="23" t="str">
        <f t="shared" si="918"/>
        <v>M</v>
      </c>
      <c r="S3341" s="23" t="str">
        <f t="shared" si="919"/>
        <v>M</v>
      </c>
      <c r="T3341" s="19" t="str">
        <f>IF(Data!$F3338=0,"",Data!$F3338)</f>
        <v/>
      </c>
      <c r="U3341" s="19" t="str">
        <f>IF(Data!$G3338=0,"",Data!$G3338)</f>
        <v/>
      </c>
      <c r="V3341" s="19" t="str">
        <f>IF(Data!$D3338=0,"",Data!$D3338)</f>
        <v/>
      </c>
      <c r="W3341" s="19" t="str">
        <f>Data!$H3338</f>
        <v>Japonica</v>
      </c>
      <c r="Y3341" s="41" t="e">
        <f t="shared" si="914"/>
        <v>#REF!</v>
      </c>
      <c r="Z3341" s="8">
        <f t="shared" si="920"/>
        <v>10000</v>
      </c>
      <c r="AA3341" s="8" t="str">
        <f t="shared" si="921"/>
        <v>Tricolor [Siebold] Red</v>
      </c>
      <c r="AB3341" s="8" t="str">
        <f t="shared" si="922"/>
        <v>M</v>
      </c>
      <c r="AC3341" s="8" t="str">
        <f t="shared" si="923"/>
        <v/>
      </c>
      <c r="AD3341" s="8" t="str">
        <f t="shared" si="913"/>
        <v/>
      </c>
      <c r="AE3341" s="8" t="str">
        <f t="shared" si="924"/>
        <v/>
      </c>
      <c r="AF3341" s="5">
        <f t="shared" si="925"/>
        <v>1956</v>
      </c>
      <c r="AG3341" s="46">
        <v>3338</v>
      </c>
      <c r="AH3341" s="47" t="str">
        <f t="shared" si="915"/>
        <v/>
      </c>
      <c r="AI3341" s="48" t="str">
        <f t="shared" si="916"/>
        <v/>
      </c>
      <c r="AK3341" s="22" t="e">
        <f>TRIM(#REF!)</f>
        <v>#REF!</v>
      </c>
      <c r="AL3341" s="23" t="e">
        <f>IF(#REF!=0,"",#REF!)</f>
        <v>#REF!</v>
      </c>
      <c r="AM3341" s="19" t="e">
        <f>IF(#REF!=0,"",#REF!)</f>
        <v>#REF!</v>
      </c>
      <c r="AN3341" s="23" t="e">
        <f>IF($AK3341="","",#REF!)</f>
        <v>#REF!</v>
      </c>
      <c r="AO3341" s="23" t="e">
        <f t="shared" si="926"/>
        <v>#REF!</v>
      </c>
      <c r="AP3341" s="19" t="e">
        <f>IF(#REF!=0,"",#REF!)</f>
        <v>#REF!</v>
      </c>
      <c r="AQ3341" s="19" t="e">
        <f>IF(#REF!=0,"",#REF!)</f>
        <v>#REF!</v>
      </c>
      <c r="AR3341" s="19" t="e">
        <f>IF(#REF!=0,"",#REF!)</f>
        <v>#REF!</v>
      </c>
      <c r="AS3341" s="19" t="e">
        <f>#REF!</f>
        <v>#REF!</v>
      </c>
    </row>
    <row r="3342" spans="11:45" ht="19.5" thickTop="1" thickBot="1" x14ac:dyDescent="0.25">
      <c r="K3342" s="19" t="str">
        <f t="shared" si="917"/>
        <v/>
      </c>
      <c r="L3342" s="19">
        <f t="shared" si="912"/>
        <v>10000</v>
      </c>
      <c r="M3342" s="22" t="str">
        <f>TRIM(Data!$N3339)</f>
        <v>Tricolor Pink</v>
      </c>
      <c r="N3342" s="22" t="str">
        <f>TRIM(Data!$A3339)</f>
        <v>Tricolor Pink</v>
      </c>
      <c r="O3342" s="23">
        <f>IF(Data!$B3339=0,"",Data!$B3339)</f>
        <v>1937</v>
      </c>
      <c r="P3342" s="19" t="str">
        <f>IF(Data!$C3339=0,"",Data!$C3339)</f>
        <v>1</v>
      </c>
      <c r="Q3342" s="23" t="str">
        <f>IF($M3342="","",Data!$E3339)</f>
        <v>M</v>
      </c>
      <c r="R3342" s="23" t="str">
        <f t="shared" si="918"/>
        <v>M</v>
      </c>
      <c r="S3342" s="23" t="str">
        <f t="shared" si="919"/>
        <v>M</v>
      </c>
      <c r="T3342" s="19" t="str">
        <f>IF(Data!$F3339=0,"",Data!$F3339)</f>
        <v/>
      </c>
      <c r="U3342" s="19" t="str">
        <f>IF(Data!$G3339=0,"",Data!$G3339)</f>
        <v/>
      </c>
      <c r="V3342" s="19" t="str">
        <f>IF(Data!$D3339=0,"",Data!$D3339)</f>
        <v/>
      </c>
      <c r="W3342" s="19" t="str">
        <f>Data!$H3339</f>
        <v>Japonica</v>
      </c>
      <c r="Y3342" s="41" t="e">
        <f t="shared" si="914"/>
        <v>#REF!</v>
      </c>
      <c r="Z3342" s="8">
        <f t="shared" si="920"/>
        <v>10000</v>
      </c>
      <c r="AA3342" s="8" t="str">
        <f t="shared" si="921"/>
        <v>Tricolor Pink</v>
      </c>
      <c r="AB3342" s="8" t="str">
        <f t="shared" si="922"/>
        <v>M</v>
      </c>
      <c r="AC3342" s="8" t="str">
        <f t="shared" si="923"/>
        <v/>
      </c>
      <c r="AD3342" s="8" t="str">
        <f t="shared" si="913"/>
        <v/>
      </c>
      <c r="AE3342" s="8" t="str">
        <f t="shared" si="924"/>
        <v/>
      </c>
      <c r="AF3342" s="5">
        <f t="shared" si="925"/>
        <v>1937</v>
      </c>
      <c r="AG3342" s="46">
        <v>3339</v>
      </c>
      <c r="AH3342" s="47" t="str">
        <f t="shared" si="915"/>
        <v/>
      </c>
      <c r="AI3342" s="48" t="str">
        <f t="shared" si="916"/>
        <v/>
      </c>
      <c r="AK3342" s="22" t="e">
        <f>TRIM(#REF!)</f>
        <v>#REF!</v>
      </c>
      <c r="AL3342" s="23" t="e">
        <f>IF(#REF!=0,"",#REF!)</f>
        <v>#REF!</v>
      </c>
      <c r="AM3342" s="19" t="e">
        <f>IF(#REF!=0,"",#REF!)</f>
        <v>#REF!</v>
      </c>
      <c r="AN3342" s="23" t="e">
        <f>IF($AK3342="","",#REF!)</f>
        <v>#REF!</v>
      </c>
      <c r="AO3342" s="23" t="e">
        <f t="shared" si="926"/>
        <v>#REF!</v>
      </c>
      <c r="AP3342" s="19" t="e">
        <f>IF(#REF!=0,"",#REF!)</f>
        <v>#REF!</v>
      </c>
      <c r="AQ3342" s="19" t="e">
        <f>IF(#REF!=0,"",#REF!)</f>
        <v>#REF!</v>
      </c>
      <c r="AR3342" s="19" t="e">
        <f>IF(#REF!=0,"",#REF!)</f>
        <v>#REF!</v>
      </c>
      <c r="AS3342" s="19" t="e">
        <f>#REF!</f>
        <v>#REF!</v>
      </c>
    </row>
    <row r="3343" spans="11:45" ht="19.5" thickTop="1" thickBot="1" x14ac:dyDescent="0.25">
      <c r="K3343" s="19" t="str">
        <f t="shared" si="917"/>
        <v/>
      </c>
      <c r="L3343" s="19">
        <f t="shared" si="912"/>
        <v>10000</v>
      </c>
      <c r="M3343" s="22" t="str">
        <f>TRIM(Data!$N3340)</f>
        <v>Tricolor Superba</v>
      </c>
      <c r="N3343" s="22" t="str">
        <f>TRIM(Data!$A3340)</f>
        <v>Tricolor Superba</v>
      </c>
      <c r="O3343" s="23">
        <f>IF(Data!$B3340=0,"",Data!$B3340)</f>
        <v>1945</v>
      </c>
      <c r="P3343" s="19" t="str">
        <f>IF(Data!$C3340=0,"",Data!$C3340)</f>
        <v>1</v>
      </c>
      <c r="Q3343" s="23" t="str">
        <f>IF($M3343="","",Data!$E3340)</f>
        <v>L</v>
      </c>
      <c r="R3343" s="23" t="str">
        <f t="shared" si="918"/>
        <v>L</v>
      </c>
      <c r="S3343" s="23" t="str">
        <f t="shared" si="919"/>
        <v>L</v>
      </c>
      <c r="T3343" s="19" t="str">
        <f>IF(Data!$F3340=0,"",Data!$F3340)</f>
        <v/>
      </c>
      <c r="U3343" s="19" t="str">
        <f>IF(Data!$G3340=0,"",Data!$G3340)</f>
        <v/>
      </c>
      <c r="V3343" s="19" t="str">
        <f>IF(Data!$D3340=0,"",Data!$D3340)</f>
        <v/>
      </c>
      <c r="W3343" s="19" t="str">
        <f>Data!$H3340</f>
        <v>Japonica</v>
      </c>
      <c r="Y3343" s="41" t="e">
        <f t="shared" si="914"/>
        <v>#REF!</v>
      </c>
      <c r="Z3343" s="8">
        <f t="shared" si="920"/>
        <v>10000</v>
      </c>
      <c r="AA3343" s="8" t="str">
        <f t="shared" si="921"/>
        <v>Tricolor Superba</v>
      </c>
      <c r="AB3343" s="8" t="str">
        <f t="shared" si="922"/>
        <v>L</v>
      </c>
      <c r="AC3343" s="8" t="str">
        <f t="shared" si="923"/>
        <v/>
      </c>
      <c r="AD3343" s="8" t="str">
        <f t="shared" si="913"/>
        <v/>
      </c>
      <c r="AE3343" s="8" t="str">
        <f t="shared" si="924"/>
        <v/>
      </c>
      <c r="AF3343" s="5">
        <f t="shared" si="925"/>
        <v>1945</v>
      </c>
      <c r="AG3343" s="46">
        <v>3340</v>
      </c>
      <c r="AH3343" s="47" t="str">
        <f t="shared" si="915"/>
        <v/>
      </c>
      <c r="AI3343" s="48" t="str">
        <f t="shared" si="916"/>
        <v/>
      </c>
      <c r="AK3343" s="22" t="e">
        <f>TRIM(#REF!)</f>
        <v>#REF!</v>
      </c>
      <c r="AL3343" s="23" t="e">
        <f>IF(#REF!=0,"",#REF!)</f>
        <v>#REF!</v>
      </c>
      <c r="AM3343" s="19" t="e">
        <f>IF(#REF!=0,"",#REF!)</f>
        <v>#REF!</v>
      </c>
      <c r="AN3343" s="23" t="e">
        <f>IF($AK3343="","",#REF!)</f>
        <v>#REF!</v>
      </c>
      <c r="AO3343" s="23" t="e">
        <f t="shared" si="926"/>
        <v>#REF!</v>
      </c>
      <c r="AP3343" s="19" t="e">
        <f>IF(#REF!=0,"",#REF!)</f>
        <v>#REF!</v>
      </c>
      <c r="AQ3343" s="19" t="e">
        <f>IF(#REF!=0,"",#REF!)</f>
        <v>#REF!</v>
      </c>
      <c r="AR3343" s="19" t="e">
        <f>IF(#REF!=0,"",#REF!)</f>
        <v>#REF!</v>
      </c>
      <c r="AS3343" s="19" t="e">
        <f>#REF!</f>
        <v>#REF!</v>
      </c>
    </row>
    <row r="3344" spans="11:45" ht="19.5" thickTop="1" thickBot="1" x14ac:dyDescent="0.25">
      <c r="K3344" s="19" t="str">
        <f t="shared" si="917"/>
        <v/>
      </c>
      <c r="L3344" s="19">
        <f t="shared" si="912"/>
        <v>10000</v>
      </c>
      <c r="M3344" s="22" t="str">
        <f>TRIM(Data!$N3341)</f>
        <v>Trilby</v>
      </c>
      <c r="N3344" s="22" t="str">
        <f>TRIM(Data!$A3341)</f>
        <v>Trilby</v>
      </c>
      <c r="O3344" s="23">
        <f>IF(Data!$B3341=0,"",Data!$B3341)</f>
        <v>1944</v>
      </c>
      <c r="P3344" s="19" t="str">
        <f>IF(Data!$C3341=0,"",Data!$C3341)</f>
        <v/>
      </c>
      <c r="Q3344" s="23" t="str">
        <f>IF($M3344="","",Data!$E3341)</f>
        <v>M</v>
      </c>
      <c r="R3344" s="23" t="str">
        <f t="shared" si="918"/>
        <v>M</v>
      </c>
      <c r="S3344" s="23" t="str">
        <f t="shared" si="919"/>
        <v>M</v>
      </c>
      <c r="T3344" s="19" t="str">
        <f>IF(Data!$F3341=0,"",Data!$F3341)</f>
        <v/>
      </c>
      <c r="U3344" s="19" t="str">
        <f>IF(Data!$G3341=0,"",Data!$G3341)</f>
        <v/>
      </c>
      <c r="V3344" s="19" t="str">
        <f>IF(Data!$D3341=0,"",Data!$D3341)</f>
        <v/>
      </c>
      <c r="W3344" s="19" t="str">
        <f>Data!$H3341</f>
        <v>Japonica</v>
      </c>
      <c r="Y3344" s="41" t="e">
        <f t="shared" si="914"/>
        <v>#REF!</v>
      </c>
      <c r="Z3344" s="8">
        <f t="shared" si="920"/>
        <v>10000</v>
      </c>
      <c r="AA3344" s="8" t="str">
        <f t="shared" si="921"/>
        <v>Trilby</v>
      </c>
      <c r="AB3344" s="8" t="str">
        <f t="shared" si="922"/>
        <v>M</v>
      </c>
      <c r="AC3344" s="8" t="str">
        <f t="shared" si="923"/>
        <v/>
      </c>
      <c r="AD3344" s="8" t="str">
        <f t="shared" si="913"/>
        <v/>
      </c>
      <c r="AE3344" s="8" t="str">
        <f t="shared" si="924"/>
        <v/>
      </c>
      <c r="AF3344" s="5">
        <f t="shared" si="925"/>
        <v>1944</v>
      </c>
      <c r="AG3344" s="46">
        <v>3341</v>
      </c>
      <c r="AH3344" s="47" t="str">
        <f t="shared" si="915"/>
        <v/>
      </c>
      <c r="AI3344" s="48" t="str">
        <f t="shared" si="916"/>
        <v/>
      </c>
      <c r="AK3344" s="22" t="e">
        <f>TRIM(#REF!)</f>
        <v>#REF!</v>
      </c>
      <c r="AL3344" s="23" t="e">
        <f>IF(#REF!=0,"",#REF!)</f>
        <v>#REF!</v>
      </c>
      <c r="AM3344" s="19" t="e">
        <f>IF(#REF!=0,"",#REF!)</f>
        <v>#REF!</v>
      </c>
      <c r="AN3344" s="23" t="e">
        <f>IF($AK3344="","",#REF!)</f>
        <v>#REF!</v>
      </c>
      <c r="AO3344" s="23" t="e">
        <f t="shared" si="926"/>
        <v>#REF!</v>
      </c>
      <c r="AP3344" s="19" t="e">
        <f>IF(#REF!=0,"",#REF!)</f>
        <v>#REF!</v>
      </c>
      <c r="AQ3344" s="19" t="e">
        <f>IF(#REF!=0,"",#REF!)</f>
        <v>#REF!</v>
      </c>
      <c r="AR3344" s="19" t="e">
        <f>IF(#REF!=0,"",#REF!)</f>
        <v>#REF!</v>
      </c>
      <c r="AS3344" s="19" t="e">
        <f>#REF!</f>
        <v>#REF!</v>
      </c>
    </row>
    <row r="3345" spans="11:45" ht="19.5" thickTop="1" thickBot="1" x14ac:dyDescent="0.25">
      <c r="K3345" s="19" t="str">
        <f t="shared" si="917"/>
        <v/>
      </c>
      <c r="L3345" s="19">
        <f t="shared" si="912"/>
        <v>10000</v>
      </c>
      <c r="M3345" s="22" t="str">
        <f>TRIM(Data!$N3342)</f>
        <v>Triposa</v>
      </c>
      <c r="N3345" s="22" t="str">
        <f>TRIM(Data!$A3342)</f>
        <v>Triposa (Mrs. Fritz Saunders, May Watson)</v>
      </c>
      <c r="O3345" s="23" t="str">
        <f>IF(Data!$B3342=0,"",Data!$B3342)</f>
        <v>1840's</v>
      </c>
      <c r="P3345" s="19" t="str">
        <f>IF(Data!$C3342=0,"",Data!$C3342)</f>
        <v/>
      </c>
      <c r="Q3345" s="23" t="str">
        <f>IF($M3345="","",Data!$E3342)</f>
        <v>M</v>
      </c>
      <c r="R3345" s="23" t="str">
        <f t="shared" si="918"/>
        <v>M</v>
      </c>
      <c r="S3345" s="23" t="str">
        <f t="shared" si="919"/>
        <v>M</v>
      </c>
      <c r="T3345" s="19" t="str">
        <f>IF(Data!$F3342=0,"",Data!$F3342)</f>
        <v>WHITE</v>
      </c>
      <c r="U3345" s="19" t="str">
        <f>IF(Data!$G3342=0,"",Data!$G3342)</f>
        <v/>
      </c>
      <c r="V3345" s="19" t="str">
        <f>IF(Data!$D3342=0,"",Data!$D3342)</f>
        <v>ANTIQUE</v>
      </c>
      <c r="W3345" s="19" t="str">
        <f>Data!$H3342</f>
        <v>Japonica</v>
      </c>
      <c r="Y3345" s="41" t="e">
        <f t="shared" si="914"/>
        <v>#REF!</v>
      </c>
      <c r="Z3345" s="8">
        <f t="shared" si="920"/>
        <v>3345</v>
      </c>
      <c r="AA3345" s="8" t="str">
        <f t="shared" si="921"/>
        <v>Triposa</v>
      </c>
      <c r="AB3345" s="8" t="str">
        <f t="shared" si="922"/>
        <v>M</v>
      </c>
      <c r="AC3345" s="8" t="str">
        <f t="shared" si="923"/>
        <v>WHITE</v>
      </c>
      <c r="AD3345" s="8" t="str">
        <f t="shared" si="913"/>
        <v/>
      </c>
      <c r="AE3345" s="8" t="str">
        <f t="shared" si="924"/>
        <v>ANTIQUE</v>
      </c>
      <c r="AF3345" s="5" t="str">
        <f t="shared" si="925"/>
        <v>1840's</v>
      </c>
      <c r="AG3345" s="46">
        <v>3342</v>
      </c>
      <c r="AH3345" s="47" t="str">
        <f t="shared" si="915"/>
        <v/>
      </c>
      <c r="AI3345" s="48" t="str">
        <f t="shared" si="916"/>
        <v/>
      </c>
      <c r="AK3345" s="22" t="e">
        <f>TRIM(#REF!)</f>
        <v>#REF!</v>
      </c>
      <c r="AL3345" s="23" t="e">
        <f>IF(#REF!=0,"",#REF!)</f>
        <v>#REF!</v>
      </c>
      <c r="AM3345" s="19" t="e">
        <f>IF(#REF!=0,"",#REF!)</f>
        <v>#REF!</v>
      </c>
      <c r="AN3345" s="23" t="e">
        <f>IF($AK3345="","",#REF!)</f>
        <v>#REF!</v>
      </c>
      <c r="AO3345" s="23" t="e">
        <f t="shared" si="926"/>
        <v>#REF!</v>
      </c>
      <c r="AP3345" s="19" t="e">
        <f>IF(#REF!=0,"",#REF!)</f>
        <v>#REF!</v>
      </c>
      <c r="AQ3345" s="19" t="e">
        <f>IF(#REF!=0,"",#REF!)</f>
        <v>#REF!</v>
      </c>
      <c r="AR3345" s="19" t="e">
        <f>IF(#REF!=0,"",#REF!)</f>
        <v>#REF!</v>
      </c>
      <c r="AS3345" s="19" t="e">
        <f>#REF!</f>
        <v>#REF!</v>
      </c>
    </row>
    <row r="3346" spans="11:45" ht="19.5" thickTop="1" thickBot="1" x14ac:dyDescent="0.25">
      <c r="K3346" s="19" t="str">
        <f t="shared" si="917"/>
        <v/>
      </c>
      <c r="L3346" s="19">
        <f t="shared" si="912"/>
        <v>10000</v>
      </c>
      <c r="M3346" s="22" t="str">
        <f>TRIM(Data!$N3343)</f>
        <v>Triumph</v>
      </c>
      <c r="N3346" s="22" t="str">
        <f>TRIM(Data!$A3343)</f>
        <v>Triumph</v>
      </c>
      <c r="O3346" s="23">
        <f>IF(Data!$B3343=0,"",Data!$B3343)</f>
        <v>1942</v>
      </c>
      <c r="P3346" s="19" t="str">
        <f>IF(Data!$C3343=0,"",Data!$C3343)</f>
        <v>1</v>
      </c>
      <c r="Q3346" s="23" t="str">
        <f>IF($M3346="","",Data!$E3343)</f>
        <v>S</v>
      </c>
      <c r="R3346" s="23" t="str">
        <f t="shared" si="918"/>
        <v>S</v>
      </c>
      <c r="S3346" s="23" t="str">
        <f t="shared" si="919"/>
        <v>S</v>
      </c>
      <c r="T3346" s="19" t="str">
        <f>IF(Data!$F3343=0,"",Data!$F3343)</f>
        <v/>
      </c>
      <c r="U3346" s="19" t="str">
        <f>IF(Data!$G3343=0,"",Data!$G3343)</f>
        <v/>
      </c>
      <c r="V3346" s="19" t="str">
        <f>IF(Data!$D3343=0,"",Data!$D3343)</f>
        <v/>
      </c>
      <c r="W3346" s="19" t="str">
        <f>Data!$H3343</f>
        <v>Japonica</v>
      </c>
      <c r="Y3346" s="41" t="e">
        <f t="shared" si="914"/>
        <v>#REF!</v>
      </c>
      <c r="Z3346" s="8">
        <f t="shared" si="920"/>
        <v>10000</v>
      </c>
      <c r="AA3346" s="8" t="str">
        <f t="shared" si="921"/>
        <v>Triumph</v>
      </c>
      <c r="AB3346" s="8" t="str">
        <f t="shared" si="922"/>
        <v>S</v>
      </c>
      <c r="AC3346" s="8" t="str">
        <f t="shared" si="923"/>
        <v/>
      </c>
      <c r="AD3346" s="8" t="str">
        <f t="shared" si="913"/>
        <v/>
      </c>
      <c r="AE3346" s="8" t="str">
        <f t="shared" si="924"/>
        <v/>
      </c>
      <c r="AF3346" s="5">
        <f t="shared" si="925"/>
        <v>1942</v>
      </c>
      <c r="AG3346" s="46">
        <v>3343</v>
      </c>
      <c r="AH3346" s="47" t="str">
        <f t="shared" si="915"/>
        <v/>
      </c>
      <c r="AI3346" s="48" t="str">
        <f t="shared" si="916"/>
        <v/>
      </c>
      <c r="AK3346" s="22" t="e">
        <f>TRIM(#REF!)</f>
        <v>#REF!</v>
      </c>
      <c r="AL3346" s="23" t="e">
        <f>IF(#REF!=0,"",#REF!)</f>
        <v>#REF!</v>
      </c>
      <c r="AM3346" s="19" t="e">
        <f>IF(#REF!=0,"",#REF!)</f>
        <v>#REF!</v>
      </c>
      <c r="AN3346" s="23" t="e">
        <f>IF($AK3346="","",#REF!)</f>
        <v>#REF!</v>
      </c>
      <c r="AO3346" s="23" t="e">
        <f t="shared" si="926"/>
        <v>#REF!</v>
      </c>
      <c r="AP3346" s="19" t="e">
        <f>IF(#REF!=0,"",#REF!)</f>
        <v>#REF!</v>
      </c>
      <c r="AQ3346" s="19" t="e">
        <f>IF(#REF!=0,"",#REF!)</f>
        <v>#REF!</v>
      </c>
      <c r="AR3346" s="19" t="e">
        <f>IF(#REF!=0,"",#REF!)</f>
        <v>#REF!</v>
      </c>
      <c r="AS3346" s="19" t="e">
        <f>#REF!</f>
        <v>#REF!</v>
      </c>
    </row>
    <row r="3347" spans="11:45" ht="19.5" thickTop="1" thickBot="1" x14ac:dyDescent="0.25">
      <c r="K3347" s="19" t="str">
        <f t="shared" si="917"/>
        <v/>
      </c>
      <c r="L3347" s="19">
        <f t="shared" si="912"/>
        <v>10000</v>
      </c>
      <c r="M3347" s="22" t="str">
        <f>TRIM(Data!$N3344)</f>
        <v>Trophy</v>
      </c>
      <c r="N3347" s="22" t="str">
        <f>TRIM(Data!$A3344)</f>
        <v>Trophy (R)</v>
      </c>
      <c r="O3347" s="23">
        <f>IF(Data!$B3344=0,"",Data!$B3344)</f>
        <v>1988</v>
      </c>
      <c r="P3347" s="19" t="str">
        <f>IF(Data!$C3344=0,"",Data!$C3344)</f>
        <v>1</v>
      </c>
      <c r="Q3347" s="23" t="str">
        <f>IF($M3347="","",Data!$E3344)</f>
        <v>L</v>
      </c>
      <c r="R3347" s="23" t="str">
        <f t="shared" si="918"/>
        <v>L</v>
      </c>
      <c r="S3347" s="23" t="str">
        <f t="shared" si="919"/>
        <v>L</v>
      </c>
      <c r="T3347" s="19" t="str">
        <f>IF(Data!$F3344=0,"",Data!$F3344)</f>
        <v/>
      </c>
      <c r="U3347" s="19" t="str">
        <f>IF(Data!$G3344=0,"",Data!$G3344)</f>
        <v/>
      </c>
      <c r="V3347" s="19" t="str">
        <f>IF(Data!$D3344=0,"",Data!$D3344)</f>
        <v/>
      </c>
      <c r="W3347" s="19" t="str">
        <f>Data!$H3344</f>
        <v>Reticulata</v>
      </c>
      <c r="Y3347" s="41" t="e">
        <f t="shared" si="914"/>
        <v>#REF!</v>
      </c>
      <c r="Z3347" s="8">
        <f t="shared" si="920"/>
        <v>10000</v>
      </c>
      <c r="AA3347" s="8" t="str">
        <f t="shared" si="921"/>
        <v>Trophy</v>
      </c>
      <c r="AB3347" s="8" t="str">
        <f t="shared" si="922"/>
        <v>L</v>
      </c>
      <c r="AC3347" s="8" t="str">
        <f t="shared" si="923"/>
        <v/>
      </c>
      <c r="AD3347" s="8" t="str">
        <f t="shared" si="913"/>
        <v/>
      </c>
      <c r="AE3347" s="8" t="str">
        <f t="shared" si="924"/>
        <v/>
      </c>
      <c r="AF3347" s="5">
        <f t="shared" si="925"/>
        <v>1988</v>
      </c>
      <c r="AG3347" s="46">
        <v>3344</v>
      </c>
      <c r="AH3347" s="47" t="str">
        <f t="shared" si="915"/>
        <v/>
      </c>
      <c r="AI3347" s="48" t="str">
        <f t="shared" si="916"/>
        <v/>
      </c>
      <c r="AK3347" s="22" t="e">
        <f>TRIM(#REF!)</f>
        <v>#REF!</v>
      </c>
      <c r="AL3347" s="23" t="e">
        <f>IF(#REF!=0,"",#REF!)</f>
        <v>#REF!</v>
      </c>
      <c r="AM3347" s="19" t="e">
        <f>IF(#REF!=0,"",#REF!)</f>
        <v>#REF!</v>
      </c>
      <c r="AN3347" s="23" t="e">
        <f>IF($AK3347="","",#REF!)</f>
        <v>#REF!</v>
      </c>
      <c r="AO3347" s="23" t="e">
        <f t="shared" si="926"/>
        <v>#REF!</v>
      </c>
      <c r="AP3347" s="19" t="e">
        <f>IF(#REF!=0,"",#REF!)</f>
        <v>#REF!</v>
      </c>
      <c r="AQ3347" s="19" t="e">
        <f>IF(#REF!=0,"",#REF!)</f>
        <v>#REF!</v>
      </c>
      <c r="AR3347" s="19" t="e">
        <f>IF(#REF!=0,"",#REF!)</f>
        <v>#REF!</v>
      </c>
      <c r="AS3347" s="19" t="e">
        <f>#REF!</f>
        <v>#REF!</v>
      </c>
    </row>
    <row r="3348" spans="11:45" ht="19.5" thickTop="1" thickBot="1" x14ac:dyDescent="0.25">
      <c r="K3348" s="19" t="str">
        <f t="shared" si="917"/>
        <v/>
      </c>
      <c r="L3348" s="19">
        <f t="shared" si="912"/>
        <v>10000</v>
      </c>
      <c r="M3348" s="22" t="str">
        <f>TRIM(Data!$N3345)</f>
        <v>Trudy George</v>
      </c>
      <c r="N3348" s="22" t="str">
        <f>TRIM(Data!$A3345)</f>
        <v>Trudy George</v>
      </c>
      <c r="O3348" s="23">
        <f>IF(Data!$B3345=0,"",Data!$B3345)</f>
        <v>2008</v>
      </c>
      <c r="P3348" s="19" t="str">
        <f>IF(Data!$C3345=0,"",Data!$C3345)</f>
        <v>1</v>
      </c>
      <c r="Q3348" s="23" t="str">
        <f>IF($M3348="","",Data!$E3345)</f>
        <v>VL</v>
      </c>
      <c r="R3348" s="23" t="str">
        <f t="shared" si="918"/>
        <v>VL</v>
      </c>
      <c r="S3348" s="23" t="str">
        <f t="shared" si="919"/>
        <v>VL</v>
      </c>
      <c r="T3348" s="19" t="str">
        <f>IF(Data!$F3345=0,"",Data!$F3345)</f>
        <v/>
      </c>
      <c r="U3348" s="19" t="str">
        <f>IF(Data!$G3345=0,"",Data!$G3345)</f>
        <v/>
      </c>
      <c r="V3348" s="19" t="str">
        <f>IF(Data!$D3345=0,"",Data!$D3345)</f>
        <v/>
      </c>
      <c r="W3348" s="19" t="str">
        <f>Data!$H3345</f>
        <v>Japonica</v>
      </c>
      <c r="Y3348" s="41" t="e">
        <f t="shared" si="914"/>
        <v>#REF!</v>
      </c>
      <c r="Z3348" s="8">
        <f t="shared" si="920"/>
        <v>10000</v>
      </c>
      <c r="AA3348" s="8" t="str">
        <f t="shared" si="921"/>
        <v>Trudy George</v>
      </c>
      <c r="AB3348" s="8" t="str">
        <f t="shared" si="922"/>
        <v>VL</v>
      </c>
      <c r="AC3348" s="8" t="str">
        <f t="shared" si="923"/>
        <v/>
      </c>
      <c r="AD3348" s="8" t="str">
        <f t="shared" si="913"/>
        <v/>
      </c>
      <c r="AE3348" s="8" t="str">
        <f t="shared" si="924"/>
        <v/>
      </c>
      <c r="AF3348" s="5">
        <f t="shared" si="925"/>
        <v>2008</v>
      </c>
      <c r="AG3348" s="46">
        <v>3345</v>
      </c>
      <c r="AH3348" s="47" t="str">
        <f t="shared" si="915"/>
        <v/>
      </c>
      <c r="AI3348" s="48" t="str">
        <f t="shared" si="916"/>
        <v/>
      </c>
      <c r="AK3348" s="22" t="e">
        <f>TRIM(#REF!)</f>
        <v>#REF!</v>
      </c>
      <c r="AL3348" s="23" t="e">
        <f>IF(#REF!=0,"",#REF!)</f>
        <v>#REF!</v>
      </c>
      <c r="AM3348" s="19" t="e">
        <f>IF(#REF!=0,"",#REF!)</f>
        <v>#REF!</v>
      </c>
      <c r="AN3348" s="23" t="e">
        <f>IF($AK3348="","",#REF!)</f>
        <v>#REF!</v>
      </c>
      <c r="AO3348" s="23" t="e">
        <f t="shared" si="926"/>
        <v>#REF!</v>
      </c>
      <c r="AP3348" s="19" t="e">
        <f>IF(#REF!=0,"",#REF!)</f>
        <v>#REF!</v>
      </c>
      <c r="AQ3348" s="19" t="e">
        <f>IF(#REF!=0,"",#REF!)</f>
        <v>#REF!</v>
      </c>
      <c r="AR3348" s="19" t="e">
        <f>IF(#REF!=0,"",#REF!)</f>
        <v>#REF!</v>
      </c>
      <c r="AS3348" s="19" t="e">
        <f>#REF!</f>
        <v>#REF!</v>
      </c>
    </row>
    <row r="3349" spans="11:45" ht="19.5" thickTop="1" thickBot="1" x14ac:dyDescent="0.25">
      <c r="K3349" s="19" t="str">
        <f t="shared" si="917"/>
        <v/>
      </c>
      <c r="L3349" s="19">
        <f t="shared" si="912"/>
        <v>10000</v>
      </c>
      <c r="M3349" s="22" t="str">
        <f>TRIM(Data!$N3346)</f>
        <v>True Echols</v>
      </c>
      <c r="N3349" s="22" t="str">
        <f>TRIM(Data!$A3346)</f>
        <v>True Echols</v>
      </c>
      <c r="O3349" s="23">
        <f>IF(Data!$B3346=0,"",Data!$B3346)</f>
        <v>1980</v>
      </c>
      <c r="P3349" s="19" t="str">
        <f>IF(Data!$C3346=0,"",Data!$C3346)</f>
        <v/>
      </c>
      <c r="Q3349" s="23" t="str">
        <f>IF($M3349="","",Data!$E3346)</f>
        <v>L</v>
      </c>
      <c r="R3349" s="23" t="str">
        <f t="shared" si="918"/>
        <v>L</v>
      </c>
      <c r="S3349" s="23" t="str">
        <f t="shared" si="919"/>
        <v>L</v>
      </c>
      <c r="T3349" s="19" t="str">
        <f>IF(Data!$F3346=0,"",Data!$F3346)</f>
        <v/>
      </c>
      <c r="U3349" s="19" t="str">
        <f>IF(Data!$G3346=0,"",Data!$G3346)</f>
        <v/>
      </c>
      <c r="V3349" s="19" t="str">
        <f>IF(Data!$D3346=0,"",Data!$D3346)</f>
        <v/>
      </c>
      <c r="W3349" s="19" t="str">
        <f>Data!$H3346</f>
        <v>Japonica</v>
      </c>
      <c r="Y3349" s="41" t="e">
        <f t="shared" si="914"/>
        <v>#REF!</v>
      </c>
      <c r="Z3349" s="8">
        <f t="shared" si="920"/>
        <v>10000</v>
      </c>
      <c r="AA3349" s="8" t="str">
        <f t="shared" si="921"/>
        <v>True Echols</v>
      </c>
      <c r="AB3349" s="8" t="str">
        <f t="shared" si="922"/>
        <v>L</v>
      </c>
      <c r="AC3349" s="8" t="str">
        <f t="shared" si="923"/>
        <v/>
      </c>
      <c r="AD3349" s="8" t="str">
        <f t="shared" si="913"/>
        <v/>
      </c>
      <c r="AE3349" s="8" t="str">
        <f t="shared" si="924"/>
        <v/>
      </c>
      <c r="AF3349" s="5">
        <f t="shared" si="925"/>
        <v>1980</v>
      </c>
      <c r="AG3349" s="46">
        <v>3346</v>
      </c>
      <c r="AH3349" s="47" t="str">
        <f t="shared" si="915"/>
        <v/>
      </c>
      <c r="AI3349" s="48" t="str">
        <f t="shared" si="916"/>
        <v/>
      </c>
      <c r="AK3349" s="22" t="e">
        <f>TRIM(#REF!)</f>
        <v>#REF!</v>
      </c>
      <c r="AL3349" s="23" t="e">
        <f>IF(#REF!=0,"",#REF!)</f>
        <v>#REF!</v>
      </c>
      <c r="AM3349" s="19" t="e">
        <f>IF(#REF!=0,"",#REF!)</f>
        <v>#REF!</v>
      </c>
      <c r="AN3349" s="23" t="e">
        <f>IF($AK3349="","",#REF!)</f>
        <v>#REF!</v>
      </c>
      <c r="AO3349" s="23" t="e">
        <f t="shared" si="926"/>
        <v>#REF!</v>
      </c>
      <c r="AP3349" s="19" t="e">
        <f>IF(#REF!=0,"",#REF!)</f>
        <v>#REF!</v>
      </c>
      <c r="AQ3349" s="19" t="e">
        <f>IF(#REF!=0,"",#REF!)</f>
        <v>#REF!</v>
      </c>
      <c r="AR3349" s="19" t="e">
        <f>IF(#REF!=0,"",#REF!)</f>
        <v>#REF!</v>
      </c>
      <c r="AS3349" s="19" t="e">
        <f>#REF!</f>
        <v>#REF!</v>
      </c>
    </row>
    <row r="3350" spans="11:45" ht="19.5" thickTop="1" thickBot="1" x14ac:dyDescent="0.25">
      <c r="K3350" s="19" t="str">
        <f t="shared" si="917"/>
        <v/>
      </c>
      <c r="L3350" s="19">
        <f t="shared" ref="L3350:L3413" si="927">IF(ISERROR(SEARCH($B$2,M3350)),10000,IF(SEARCH($B$2,M3350)=1,SEARCH($B$2,M3350)+ROW()/100000,10000))</f>
        <v>10000</v>
      </c>
      <c r="M3350" s="22" t="str">
        <f>TRIM(Data!$N3347)</f>
        <v>Trumpet Fanfare</v>
      </c>
      <c r="N3350" s="22" t="str">
        <f>TRIM(Data!$A3347)</f>
        <v>Trumpet Fanfare (R)</v>
      </c>
      <c r="O3350" s="23">
        <f>IF(Data!$B3347=0,"",Data!$B3347)</f>
        <v>2003</v>
      </c>
      <c r="P3350" s="19" t="str">
        <f>IF(Data!$C3347=0,"",Data!$C3347)</f>
        <v/>
      </c>
      <c r="Q3350" s="23" t="str">
        <f>IF($M3350="","",Data!$E3347)</f>
        <v>M</v>
      </c>
      <c r="R3350" s="23" t="str">
        <f t="shared" si="918"/>
        <v>M</v>
      </c>
      <c r="S3350" s="23" t="str">
        <f t="shared" si="919"/>
        <v>M</v>
      </c>
      <c r="T3350" s="19" t="str">
        <f>IF(Data!$F3347=0,"",Data!$F3347)</f>
        <v/>
      </c>
      <c r="U3350" s="19" t="str">
        <f>IF(Data!$G3347=0,"",Data!$G3347)</f>
        <v/>
      </c>
      <c r="V3350" s="19" t="str">
        <f>IF(Data!$D3347=0,"",Data!$D3347)</f>
        <v/>
      </c>
      <c r="W3350" s="19" t="str">
        <f>Data!$H3347</f>
        <v>Reticulata</v>
      </c>
      <c r="Y3350" s="41" t="e">
        <f t="shared" si="914"/>
        <v>#REF!</v>
      </c>
      <c r="Z3350" s="8">
        <f t="shared" si="920"/>
        <v>10000</v>
      </c>
      <c r="AA3350" s="8" t="str">
        <f t="shared" si="921"/>
        <v>Trumpet Fanfare</v>
      </c>
      <c r="AB3350" s="8" t="str">
        <f t="shared" si="922"/>
        <v>M</v>
      </c>
      <c r="AC3350" s="8" t="str">
        <f t="shared" si="923"/>
        <v/>
      </c>
      <c r="AD3350" s="8" t="str">
        <f t="shared" ref="AD3350:AD3413" si="928">U3350</f>
        <v/>
      </c>
      <c r="AE3350" s="8" t="str">
        <f t="shared" si="924"/>
        <v/>
      </c>
      <c r="AF3350" s="5">
        <f t="shared" si="925"/>
        <v>2003</v>
      </c>
      <c r="AG3350" s="46">
        <v>3347</v>
      </c>
      <c r="AH3350" s="47" t="str">
        <f t="shared" si="915"/>
        <v/>
      </c>
      <c r="AI3350" s="48" t="str">
        <f t="shared" si="916"/>
        <v/>
      </c>
      <c r="AK3350" s="22" t="e">
        <f>TRIM(#REF!)</f>
        <v>#REF!</v>
      </c>
      <c r="AL3350" s="23" t="e">
        <f>IF(#REF!=0,"",#REF!)</f>
        <v>#REF!</v>
      </c>
      <c r="AM3350" s="19" t="e">
        <f>IF(#REF!=0,"",#REF!)</f>
        <v>#REF!</v>
      </c>
      <c r="AN3350" s="23" t="e">
        <f>IF($AK3350="","",#REF!)</f>
        <v>#REF!</v>
      </c>
      <c r="AO3350" s="23" t="e">
        <f t="shared" si="926"/>
        <v>#REF!</v>
      </c>
      <c r="AP3350" s="19" t="e">
        <f>IF(#REF!=0,"",#REF!)</f>
        <v>#REF!</v>
      </c>
      <c r="AQ3350" s="19" t="e">
        <f>IF(#REF!=0,"",#REF!)</f>
        <v>#REF!</v>
      </c>
      <c r="AR3350" s="19" t="e">
        <f>IF(#REF!=0,"",#REF!)</f>
        <v>#REF!</v>
      </c>
      <c r="AS3350" s="19" t="e">
        <f>#REF!</f>
        <v>#REF!</v>
      </c>
    </row>
    <row r="3351" spans="11:45" ht="19.5" thickTop="1" thickBot="1" x14ac:dyDescent="0.25">
      <c r="K3351" s="19" t="str">
        <f t="shared" si="917"/>
        <v/>
      </c>
      <c r="L3351" s="19">
        <f t="shared" si="927"/>
        <v>10000</v>
      </c>
      <c r="M3351" s="22" t="str">
        <f>TRIM(Data!$N3348)</f>
        <v>T's Rose</v>
      </c>
      <c r="N3351" s="22" t="str">
        <f>TRIM(Data!$A3348)</f>
        <v>T's Rose</v>
      </c>
      <c r="O3351" s="23">
        <f>IF(Data!$B3348=0,"",Data!$B3348)</f>
        <v>2022</v>
      </c>
      <c r="P3351" s="19" t="str">
        <f>IF(Data!$C3348=0,"",Data!$C3348)</f>
        <v>1</v>
      </c>
      <c r="Q3351" s="23" t="str">
        <f>IF($M3351="","",Data!$E3348)</f>
        <v>Min</v>
      </c>
      <c r="R3351" s="23" t="str">
        <f t="shared" si="918"/>
        <v>Min</v>
      </c>
      <c r="S3351" s="23" t="str">
        <f t="shared" si="919"/>
        <v>Min</v>
      </c>
      <c r="T3351" s="19" t="str">
        <f>IF(Data!$F3348=0,"",Data!$F3348)</f>
        <v/>
      </c>
      <c r="U3351" s="19" t="str">
        <f>IF(Data!$G3348=0,"",Data!$G3348)</f>
        <v/>
      </c>
      <c r="V3351" s="19" t="str">
        <f>IF(Data!$D3348=0,"",Data!$D3348)</f>
        <v/>
      </c>
      <c r="W3351" s="19" t="str">
        <f>Data!$H3348</f>
        <v>Japonica</v>
      </c>
      <c r="Y3351" s="41" t="e">
        <f t="shared" si="914"/>
        <v>#REF!</v>
      </c>
      <c r="Z3351" s="8">
        <f t="shared" si="920"/>
        <v>10000</v>
      </c>
      <c r="AA3351" s="8" t="str">
        <f t="shared" si="921"/>
        <v>T's Rose</v>
      </c>
      <c r="AB3351" s="8" t="str">
        <f t="shared" si="922"/>
        <v>Min</v>
      </c>
      <c r="AC3351" s="8" t="str">
        <f t="shared" si="923"/>
        <v/>
      </c>
      <c r="AD3351" s="8" t="str">
        <f t="shared" si="928"/>
        <v/>
      </c>
      <c r="AE3351" s="8" t="str">
        <f t="shared" si="924"/>
        <v/>
      </c>
      <c r="AF3351" s="5">
        <f t="shared" si="925"/>
        <v>2022</v>
      </c>
      <c r="AG3351" s="46">
        <v>3348</v>
      </c>
      <c r="AH3351" s="47" t="str">
        <f t="shared" si="915"/>
        <v/>
      </c>
      <c r="AI3351" s="48" t="str">
        <f t="shared" si="916"/>
        <v/>
      </c>
      <c r="AK3351" s="22" t="e">
        <f>TRIM(#REF!)</f>
        <v>#REF!</v>
      </c>
      <c r="AL3351" s="23" t="e">
        <f>IF(#REF!=0,"",#REF!)</f>
        <v>#REF!</v>
      </c>
      <c r="AM3351" s="19" t="e">
        <f>IF(#REF!=0,"",#REF!)</f>
        <v>#REF!</v>
      </c>
      <c r="AN3351" s="23" t="e">
        <f>IF($AK3351="","",#REF!)</f>
        <v>#REF!</v>
      </c>
      <c r="AO3351" s="23" t="e">
        <f t="shared" si="926"/>
        <v>#REF!</v>
      </c>
      <c r="AP3351" s="19" t="e">
        <f>IF(#REF!=0,"",#REF!)</f>
        <v>#REF!</v>
      </c>
      <c r="AQ3351" s="19" t="e">
        <f>IF(#REF!=0,"",#REF!)</f>
        <v>#REF!</v>
      </c>
      <c r="AR3351" s="19" t="e">
        <f>IF(#REF!=0,"",#REF!)</f>
        <v>#REF!</v>
      </c>
      <c r="AS3351" s="19" t="e">
        <f>#REF!</f>
        <v>#REF!</v>
      </c>
    </row>
    <row r="3352" spans="11:45" ht="19.5" thickTop="1" thickBot="1" x14ac:dyDescent="0.25">
      <c r="K3352" s="19" t="str">
        <f t="shared" si="917"/>
        <v/>
      </c>
      <c r="L3352" s="19">
        <f t="shared" si="927"/>
        <v>10000</v>
      </c>
      <c r="M3352" s="22" t="str">
        <f>TRIM(Data!$N3349)</f>
        <v>Tsubaki's Bona Bella</v>
      </c>
      <c r="N3352" s="22" t="str">
        <f>TRIM(Data!$A3349)</f>
        <v>Tsubaki's Bona Bella</v>
      </c>
      <c r="O3352" s="23">
        <f>IF(Data!$B3349=0,"",Data!$B3349)</f>
        <v>2013</v>
      </c>
      <c r="P3352" s="19" t="str">
        <f>IF(Data!$C3349=0,"",Data!$C3349)</f>
        <v>1</v>
      </c>
      <c r="Q3352" s="23" t="str">
        <f>IF($M3352="","",Data!$E3349)</f>
        <v>M-L</v>
      </c>
      <c r="R3352" s="23" t="str">
        <f t="shared" si="918"/>
        <v>M</v>
      </c>
      <c r="S3352" s="23" t="str">
        <f t="shared" si="919"/>
        <v>M</v>
      </c>
      <c r="T3352" s="19" t="str">
        <f>IF(Data!$F3349=0,"",Data!$F3349)</f>
        <v/>
      </c>
      <c r="U3352" s="19" t="str">
        <f>IF(Data!$G3349=0,"",Data!$G3349)</f>
        <v>FD</v>
      </c>
      <c r="V3352" s="19" t="str">
        <f>IF(Data!$D3349=0,"",Data!$D3349)</f>
        <v/>
      </c>
      <c r="W3352" s="19" t="str">
        <f>Data!$H3349</f>
        <v>Japonica</v>
      </c>
      <c r="Y3352" s="41" t="e">
        <f t="shared" si="914"/>
        <v>#REF!</v>
      </c>
      <c r="Z3352" s="8">
        <f t="shared" si="920"/>
        <v>10000</v>
      </c>
      <c r="AA3352" s="8" t="str">
        <f t="shared" si="921"/>
        <v>Tsubaki's Bona Bella</v>
      </c>
      <c r="AB3352" s="8" t="str">
        <f t="shared" si="922"/>
        <v>M</v>
      </c>
      <c r="AC3352" s="8" t="str">
        <f t="shared" si="923"/>
        <v/>
      </c>
      <c r="AD3352" s="8" t="str">
        <f t="shared" si="928"/>
        <v>FD</v>
      </c>
      <c r="AE3352" s="8" t="str">
        <f t="shared" si="924"/>
        <v/>
      </c>
      <c r="AF3352" s="5">
        <f t="shared" si="925"/>
        <v>2013</v>
      </c>
      <c r="AG3352" s="46">
        <v>3349</v>
      </c>
      <c r="AH3352" s="47" t="str">
        <f t="shared" si="915"/>
        <v/>
      </c>
      <c r="AI3352" s="48" t="str">
        <f t="shared" si="916"/>
        <v/>
      </c>
      <c r="AK3352" s="22" t="e">
        <f>TRIM(#REF!)</f>
        <v>#REF!</v>
      </c>
      <c r="AL3352" s="23" t="e">
        <f>IF(#REF!=0,"",#REF!)</f>
        <v>#REF!</v>
      </c>
      <c r="AM3352" s="19" t="e">
        <f>IF(#REF!=0,"",#REF!)</f>
        <v>#REF!</v>
      </c>
      <c r="AN3352" s="23" t="e">
        <f>IF($AK3352="","",#REF!)</f>
        <v>#REF!</v>
      </c>
      <c r="AO3352" s="23" t="e">
        <f t="shared" si="926"/>
        <v>#REF!</v>
      </c>
      <c r="AP3352" s="19" t="e">
        <f>IF(#REF!=0,"",#REF!)</f>
        <v>#REF!</v>
      </c>
      <c r="AQ3352" s="19" t="e">
        <f>IF(#REF!=0,"",#REF!)</f>
        <v>#REF!</v>
      </c>
      <c r="AR3352" s="19" t="e">
        <f>IF(#REF!=0,"",#REF!)</f>
        <v>#REF!</v>
      </c>
      <c r="AS3352" s="19" t="e">
        <f>#REF!</f>
        <v>#REF!</v>
      </c>
    </row>
    <row r="3353" spans="11:45" ht="19.5" thickTop="1" thickBot="1" x14ac:dyDescent="0.25">
      <c r="K3353" s="19" t="str">
        <f t="shared" si="917"/>
        <v/>
      </c>
      <c r="L3353" s="19">
        <f t="shared" si="927"/>
        <v>10000</v>
      </c>
      <c r="M3353" s="22" t="str">
        <f>TRIM(Data!$N3350)</f>
        <v>Tsukasa-nishiki</v>
      </c>
      <c r="N3353" s="22" t="str">
        <f>TRIM(Data!$A3350)</f>
        <v>Tsukasa-nishiki (Higo)</v>
      </c>
      <c r="O3353" s="23" t="str">
        <f>IF(Data!$B3350=0,"",Data!$B3350)</f>
        <v/>
      </c>
      <c r="P3353" s="19" t="str">
        <f>IF(Data!$C3350=0,"",Data!$C3350)</f>
        <v/>
      </c>
      <c r="Q3353" s="23" t="str">
        <f>IF($M3353="","",Data!$E3350)</f>
        <v>M</v>
      </c>
      <c r="R3353" s="23" t="str">
        <f t="shared" si="918"/>
        <v>M</v>
      </c>
      <c r="S3353" s="23" t="str">
        <f t="shared" si="919"/>
        <v>M</v>
      </c>
      <c r="T3353" s="19" t="str">
        <f>IF(Data!$F3350=0,"",Data!$F3350)</f>
        <v/>
      </c>
      <c r="U3353" s="19" t="str">
        <f>IF(Data!$G3350=0,"",Data!$G3350)</f>
        <v/>
      </c>
      <c r="V3353" s="19" t="str">
        <f>IF(Data!$D3350=0,"",Data!$D3350)</f>
        <v/>
      </c>
      <c r="W3353" s="19" t="str">
        <f>Data!$H3350</f>
        <v>Japonica [Higo]</v>
      </c>
      <c r="Y3353" s="41" t="e">
        <f t="shared" si="914"/>
        <v>#REF!</v>
      </c>
      <c r="Z3353" s="8">
        <f t="shared" si="920"/>
        <v>10000</v>
      </c>
      <c r="AA3353" s="8" t="str">
        <f t="shared" si="921"/>
        <v>Tsukasa-nishiki</v>
      </c>
      <c r="AB3353" s="8" t="str">
        <f t="shared" si="922"/>
        <v>M</v>
      </c>
      <c r="AC3353" s="8" t="str">
        <f t="shared" si="923"/>
        <v/>
      </c>
      <c r="AD3353" s="8" t="str">
        <f t="shared" si="928"/>
        <v/>
      </c>
      <c r="AE3353" s="8" t="str">
        <f t="shared" si="924"/>
        <v/>
      </c>
      <c r="AF3353" s="5" t="str">
        <f t="shared" si="925"/>
        <v/>
      </c>
      <c r="AG3353" s="46">
        <v>3350</v>
      </c>
      <c r="AH3353" s="47" t="str">
        <f t="shared" si="915"/>
        <v/>
      </c>
      <c r="AI3353" s="48" t="str">
        <f t="shared" si="916"/>
        <v/>
      </c>
      <c r="AK3353" s="22" t="e">
        <f>TRIM(#REF!)</f>
        <v>#REF!</v>
      </c>
      <c r="AL3353" s="23" t="e">
        <f>IF(#REF!=0,"",#REF!)</f>
        <v>#REF!</v>
      </c>
      <c r="AM3353" s="19" t="e">
        <f>IF(#REF!=0,"",#REF!)</f>
        <v>#REF!</v>
      </c>
      <c r="AN3353" s="23" t="e">
        <f>IF($AK3353="","",#REF!)</f>
        <v>#REF!</v>
      </c>
      <c r="AO3353" s="23" t="e">
        <f t="shared" si="926"/>
        <v>#REF!</v>
      </c>
      <c r="AP3353" s="19" t="e">
        <f>IF(#REF!=0,"",#REF!)</f>
        <v>#REF!</v>
      </c>
      <c r="AQ3353" s="19" t="e">
        <f>IF(#REF!=0,"",#REF!)</f>
        <v>#REF!</v>
      </c>
      <c r="AR3353" s="19" t="e">
        <f>IF(#REF!=0,"",#REF!)</f>
        <v>#REF!</v>
      </c>
      <c r="AS3353" s="19" t="e">
        <f>#REF!</f>
        <v>#REF!</v>
      </c>
    </row>
    <row r="3354" spans="11:45" ht="19.5" thickTop="1" thickBot="1" x14ac:dyDescent="0.25">
      <c r="K3354" s="19" t="str">
        <f t="shared" si="917"/>
        <v/>
      </c>
      <c r="L3354" s="19">
        <f t="shared" si="927"/>
        <v>10000</v>
      </c>
      <c r="M3354" s="22" t="str">
        <f>TRIM(Data!$N3351)</f>
        <v>Tubby Habel</v>
      </c>
      <c r="N3354" s="22" t="str">
        <f>TRIM(Data!$A3351)</f>
        <v>Tubby Habel</v>
      </c>
      <c r="O3354" s="23">
        <f>IF(Data!$B3351=0,"",Data!$B3351)</f>
        <v>1997</v>
      </c>
      <c r="P3354" s="19" t="str">
        <f>IF(Data!$C3351=0,"",Data!$C3351)</f>
        <v/>
      </c>
      <c r="Q3354" s="23" t="str">
        <f>IF($M3354="","",Data!$E3351)</f>
        <v>M-L</v>
      </c>
      <c r="R3354" s="23" t="str">
        <f t="shared" si="918"/>
        <v>M</v>
      </c>
      <c r="S3354" s="23" t="str">
        <f t="shared" si="919"/>
        <v>M</v>
      </c>
      <c r="T3354" s="19" t="str">
        <f>IF(Data!$F3351=0,"",Data!$F3351)</f>
        <v/>
      </c>
      <c r="U3354" s="19" t="str">
        <f>IF(Data!$G3351=0,"",Data!$G3351)</f>
        <v/>
      </c>
      <c r="V3354" s="19" t="str">
        <f>IF(Data!$D3351=0,"",Data!$D3351)</f>
        <v/>
      </c>
      <c r="W3354" s="19" t="str">
        <f>Data!$H3351</f>
        <v>Japonica</v>
      </c>
      <c r="Y3354" s="41" t="e">
        <f t="shared" si="914"/>
        <v>#REF!</v>
      </c>
      <c r="Z3354" s="8">
        <f t="shared" si="920"/>
        <v>10000</v>
      </c>
      <c r="AA3354" s="8" t="str">
        <f t="shared" si="921"/>
        <v>Tubby Habel</v>
      </c>
      <c r="AB3354" s="8" t="str">
        <f t="shared" si="922"/>
        <v>M</v>
      </c>
      <c r="AC3354" s="8" t="str">
        <f t="shared" si="923"/>
        <v/>
      </c>
      <c r="AD3354" s="8" t="str">
        <f t="shared" si="928"/>
        <v/>
      </c>
      <c r="AE3354" s="8" t="str">
        <f t="shared" si="924"/>
        <v/>
      </c>
      <c r="AF3354" s="5">
        <f t="shared" si="925"/>
        <v>1997</v>
      </c>
      <c r="AG3354" s="46">
        <v>3351</v>
      </c>
      <c r="AH3354" s="47" t="str">
        <f t="shared" si="915"/>
        <v/>
      </c>
      <c r="AI3354" s="48" t="str">
        <f t="shared" si="916"/>
        <v/>
      </c>
      <c r="AK3354" s="22" t="e">
        <f>TRIM(#REF!)</f>
        <v>#REF!</v>
      </c>
      <c r="AL3354" s="23" t="e">
        <f>IF(#REF!=0,"",#REF!)</f>
        <v>#REF!</v>
      </c>
      <c r="AM3354" s="19" t="e">
        <f>IF(#REF!=0,"",#REF!)</f>
        <v>#REF!</v>
      </c>
      <c r="AN3354" s="23" t="e">
        <f>IF($AK3354="","",#REF!)</f>
        <v>#REF!</v>
      </c>
      <c r="AO3354" s="23" t="e">
        <f t="shared" si="926"/>
        <v>#REF!</v>
      </c>
      <c r="AP3354" s="19" t="e">
        <f>IF(#REF!=0,"",#REF!)</f>
        <v>#REF!</v>
      </c>
      <c r="AQ3354" s="19" t="e">
        <f>IF(#REF!=0,"",#REF!)</f>
        <v>#REF!</v>
      </c>
      <c r="AR3354" s="19" t="e">
        <f>IF(#REF!=0,"",#REF!)</f>
        <v>#REF!</v>
      </c>
      <c r="AS3354" s="19" t="e">
        <f>#REF!</f>
        <v>#REF!</v>
      </c>
    </row>
    <row r="3355" spans="11:45" ht="19.5" thickTop="1" thickBot="1" x14ac:dyDescent="0.25">
      <c r="K3355" s="19" t="str">
        <f t="shared" si="917"/>
        <v/>
      </c>
      <c r="L3355" s="19">
        <f t="shared" si="927"/>
        <v>10000</v>
      </c>
      <c r="M3355" s="22" t="str">
        <f>TRIM(Data!$N3352)</f>
        <v>Tudor Baby</v>
      </c>
      <c r="N3355" s="22" t="str">
        <f>TRIM(Data!$A3352)</f>
        <v>Tudor Baby</v>
      </c>
      <c r="O3355" s="23">
        <f>IF(Data!$B3352=0,"",Data!$B3352)</f>
        <v>2001</v>
      </c>
      <c r="P3355" s="19" t="str">
        <f>IF(Data!$C3352=0,"",Data!$C3352)</f>
        <v>1</v>
      </c>
      <c r="Q3355" s="23" t="str">
        <f>IF($M3355="","",Data!$E3352)</f>
        <v>S</v>
      </c>
      <c r="R3355" s="23" t="str">
        <f t="shared" si="918"/>
        <v>S</v>
      </c>
      <c r="S3355" s="23" t="str">
        <f t="shared" si="919"/>
        <v>S</v>
      </c>
      <c r="T3355" s="19" t="str">
        <f>IF(Data!$F3352=0,"",Data!$F3352)</f>
        <v/>
      </c>
      <c r="U3355" s="19" t="str">
        <f>IF(Data!$G3352=0,"",Data!$G3352)</f>
        <v>FD</v>
      </c>
      <c r="V3355" s="19" t="str">
        <f>IF(Data!$D3352=0,"",Data!$D3352)</f>
        <v/>
      </c>
      <c r="W3355" s="19" t="str">
        <f>Data!$H3352</f>
        <v>Japonica</v>
      </c>
      <c r="Y3355" s="41" t="e">
        <f t="shared" si="914"/>
        <v>#REF!</v>
      </c>
      <c r="Z3355" s="8">
        <f t="shared" si="920"/>
        <v>10000</v>
      </c>
      <c r="AA3355" s="8" t="str">
        <f t="shared" si="921"/>
        <v>Tudor Baby</v>
      </c>
      <c r="AB3355" s="8" t="str">
        <f t="shared" si="922"/>
        <v>S</v>
      </c>
      <c r="AC3355" s="8" t="str">
        <f t="shared" si="923"/>
        <v/>
      </c>
      <c r="AD3355" s="8" t="str">
        <f t="shared" si="928"/>
        <v>FD</v>
      </c>
      <c r="AE3355" s="8" t="str">
        <f t="shared" si="924"/>
        <v/>
      </c>
      <c r="AF3355" s="5">
        <f t="shared" si="925"/>
        <v>2001</v>
      </c>
      <c r="AG3355" s="46">
        <v>3352</v>
      </c>
      <c r="AH3355" s="47" t="str">
        <f t="shared" si="915"/>
        <v/>
      </c>
      <c r="AI3355" s="48" t="str">
        <f t="shared" si="916"/>
        <v/>
      </c>
      <c r="AK3355" s="22" t="e">
        <f>TRIM(#REF!)</f>
        <v>#REF!</v>
      </c>
      <c r="AL3355" s="23" t="e">
        <f>IF(#REF!=0,"",#REF!)</f>
        <v>#REF!</v>
      </c>
      <c r="AM3355" s="19" t="e">
        <f>IF(#REF!=0,"",#REF!)</f>
        <v>#REF!</v>
      </c>
      <c r="AN3355" s="23" t="e">
        <f>IF($AK3355="","",#REF!)</f>
        <v>#REF!</v>
      </c>
      <c r="AO3355" s="23" t="e">
        <f t="shared" si="926"/>
        <v>#REF!</v>
      </c>
      <c r="AP3355" s="19" t="e">
        <f>IF(#REF!=0,"",#REF!)</f>
        <v>#REF!</v>
      </c>
      <c r="AQ3355" s="19" t="e">
        <f>IF(#REF!=0,"",#REF!)</f>
        <v>#REF!</v>
      </c>
      <c r="AR3355" s="19" t="e">
        <f>IF(#REF!=0,"",#REF!)</f>
        <v>#REF!</v>
      </c>
      <c r="AS3355" s="19" t="e">
        <f>#REF!</f>
        <v>#REF!</v>
      </c>
    </row>
    <row r="3356" spans="11:45" ht="19.5" thickTop="1" thickBot="1" x14ac:dyDescent="0.25">
      <c r="K3356" s="19" t="str">
        <f t="shared" si="917"/>
        <v/>
      </c>
      <c r="L3356" s="19">
        <f t="shared" si="927"/>
        <v>10000</v>
      </c>
      <c r="M3356" s="22" t="str">
        <f>TRIM(Data!$N3353)</f>
        <v>Tulip Time</v>
      </c>
      <c r="N3356" s="22" t="str">
        <f>TRIM(Data!$A3353)</f>
        <v>Tulip Time (H)</v>
      </c>
      <c r="O3356" s="23">
        <f>IF(Data!$B3353=0,"",Data!$B3353)</f>
        <v>1978</v>
      </c>
      <c r="P3356" s="19" t="str">
        <f>IF(Data!$C3353=0,"",Data!$C3353)</f>
        <v>1</v>
      </c>
      <c r="Q3356" s="23" t="str">
        <f>IF($M3356="","",Data!$E3353)</f>
        <v>M</v>
      </c>
      <c r="R3356" s="23" t="str">
        <f t="shared" si="918"/>
        <v>M</v>
      </c>
      <c r="S3356" s="23" t="str">
        <f t="shared" si="919"/>
        <v>M</v>
      </c>
      <c r="T3356" s="19" t="str">
        <f>IF(Data!$F3353=0,"",Data!$F3353)</f>
        <v/>
      </c>
      <c r="U3356" s="19" t="str">
        <f>IF(Data!$G3353=0,"",Data!$G3353)</f>
        <v/>
      </c>
      <c r="V3356" s="19" t="str">
        <f>IF(Data!$D3353=0,"",Data!$D3353)</f>
        <v/>
      </c>
      <c r="W3356" s="19" t="str">
        <f>Data!$H3353</f>
        <v>NRH</v>
      </c>
      <c r="Y3356" s="41" t="e">
        <f t="shared" si="914"/>
        <v>#REF!</v>
      </c>
      <c r="Z3356" s="8">
        <f t="shared" si="920"/>
        <v>10000</v>
      </c>
      <c r="AA3356" s="8" t="str">
        <f t="shared" si="921"/>
        <v>Tulip Time</v>
      </c>
      <c r="AB3356" s="8" t="str">
        <f t="shared" si="922"/>
        <v>M</v>
      </c>
      <c r="AC3356" s="8" t="str">
        <f t="shared" si="923"/>
        <v/>
      </c>
      <c r="AD3356" s="8" t="str">
        <f t="shared" si="928"/>
        <v/>
      </c>
      <c r="AE3356" s="8" t="str">
        <f t="shared" si="924"/>
        <v/>
      </c>
      <c r="AF3356" s="5">
        <f t="shared" si="925"/>
        <v>1978</v>
      </c>
      <c r="AG3356" s="46">
        <v>3353</v>
      </c>
      <c r="AH3356" s="47" t="str">
        <f t="shared" si="915"/>
        <v/>
      </c>
      <c r="AI3356" s="48" t="str">
        <f t="shared" si="916"/>
        <v/>
      </c>
      <c r="AK3356" s="22" t="e">
        <f>TRIM(#REF!)</f>
        <v>#REF!</v>
      </c>
      <c r="AL3356" s="23" t="e">
        <f>IF(#REF!=0,"",#REF!)</f>
        <v>#REF!</v>
      </c>
      <c r="AM3356" s="19" t="e">
        <f>IF(#REF!=0,"",#REF!)</f>
        <v>#REF!</v>
      </c>
      <c r="AN3356" s="23" t="e">
        <f>IF($AK3356="","",#REF!)</f>
        <v>#REF!</v>
      </c>
      <c r="AO3356" s="23" t="e">
        <f t="shared" si="926"/>
        <v>#REF!</v>
      </c>
      <c r="AP3356" s="19" t="e">
        <f>IF(#REF!=0,"",#REF!)</f>
        <v>#REF!</v>
      </c>
      <c r="AQ3356" s="19" t="e">
        <f>IF(#REF!=0,"",#REF!)</f>
        <v>#REF!</v>
      </c>
      <c r="AR3356" s="19" t="e">
        <f>IF(#REF!=0,"",#REF!)</f>
        <v>#REF!</v>
      </c>
      <c r="AS3356" s="19" t="e">
        <f>#REF!</f>
        <v>#REF!</v>
      </c>
    </row>
    <row r="3357" spans="11:45" ht="19.5" thickTop="1" thickBot="1" x14ac:dyDescent="0.25">
      <c r="K3357" s="19" t="str">
        <f t="shared" si="917"/>
        <v/>
      </c>
      <c r="L3357" s="19">
        <f t="shared" si="927"/>
        <v>10000</v>
      </c>
      <c r="M3357" s="22" t="str">
        <f>TRIM(Data!$N3354)</f>
        <v>Turandot</v>
      </c>
      <c r="N3357" s="22" t="str">
        <f>TRIM(Data!$A3354)</f>
        <v>Turandot</v>
      </c>
      <c r="O3357" s="23">
        <f>IF(Data!$B3354=0,"",Data!$B3354)</f>
        <v>2008</v>
      </c>
      <c r="P3357" s="19" t="str">
        <f>IF(Data!$C3354=0,"",Data!$C3354)</f>
        <v>1</v>
      </c>
      <c r="Q3357" s="23" t="str">
        <f>IF($M3357="","",Data!$E3354)</f>
        <v>L</v>
      </c>
      <c r="R3357" s="23" t="str">
        <f t="shared" si="918"/>
        <v>L</v>
      </c>
      <c r="S3357" s="23" t="str">
        <f t="shared" si="919"/>
        <v>L</v>
      </c>
      <c r="T3357" s="19" t="str">
        <f>IF(Data!$F3354=0,"",Data!$F3354)</f>
        <v/>
      </c>
      <c r="U3357" s="19" t="str">
        <f>IF(Data!$G3354=0,"",Data!$G3354)</f>
        <v/>
      </c>
      <c r="V3357" s="19" t="str">
        <f>IF(Data!$D3354=0,"",Data!$D3354)</f>
        <v/>
      </c>
      <c r="W3357" s="19" t="str">
        <f>Data!$H3354</f>
        <v>Japonica</v>
      </c>
      <c r="Y3357" s="41" t="e">
        <f t="shared" si="914"/>
        <v>#REF!</v>
      </c>
      <c r="Z3357" s="8">
        <f t="shared" si="920"/>
        <v>10000</v>
      </c>
      <c r="AA3357" s="8" t="str">
        <f t="shared" si="921"/>
        <v>Turandot</v>
      </c>
      <c r="AB3357" s="8" t="str">
        <f t="shared" si="922"/>
        <v>L</v>
      </c>
      <c r="AC3357" s="8" t="str">
        <f t="shared" si="923"/>
        <v/>
      </c>
      <c r="AD3357" s="8" t="str">
        <f t="shared" si="928"/>
        <v/>
      </c>
      <c r="AE3357" s="8" t="str">
        <f t="shared" si="924"/>
        <v/>
      </c>
      <c r="AF3357" s="5">
        <f t="shared" si="925"/>
        <v>2008</v>
      </c>
      <c r="AG3357" s="46">
        <v>3354</v>
      </c>
      <c r="AH3357" s="47" t="str">
        <f t="shared" si="915"/>
        <v/>
      </c>
      <c r="AI3357" s="48" t="str">
        <f t="shared" si="916"/>
        <v/>
      </c>
      <c r="AK3357" s="22" t="e">
        <f>TRIM(#REF!)</f>
        <v>#REF!</v>
      </c>
      <c r="AL3357" s="23" t="e">
        <f>IF(#REF!=0,"",#REF!)</f>
        <v>#REF!</v>
      </c>
      <c r="AM3357" s="19" t="e">
        <f>IF(#REF!=0,"",#REF!)</f>
        <v>#REF!</v>
      </c>
      <c r="AN3357" s="23" t="e">
        <f>IF($AK3357="","",#REF!)</f>
        <v>#REF!</v>
      </c>
      <c r="AO3357" s="23" t="e">
        <f t="shared" si="926"/>
        <v>#REF!</v>
      </c>
      <c r="AP3357" s="19" t="e">
        <f>IF(#REF!=0,"",#REF!)</f>
        <v>#REF!</v>
      </c>
      <c r="AQ3357" s="19" t="e">
        <f>IF(#REF!=0,"",#REF!)</f>
        <v>#REF!</v>
      </c>
      <c r="AR3357" s="19" t="e">
        <f>IF(#REF!=0,"",#REF!)</f>
        <v>#REF!</v>
      </c>
      <c r="AS3357" s="19" t="e">
        <f>#REF!</f>
        <v>#REF!</v>
      </c>
    </row>
    <row r="3358" spans="11:45" ht="19.5" thickTop="1" thickBot="1" x14ac:dyDescent="0.25">
      <c r="K3358" s="19" t="str">
        <f t="shared" si="917"/>
        <v/>
      </c>
      <c r="L3358" s="19">
        <f t="shared" si="927"/>
        <v>10000</v>
      </c>
      <c r="M3358" s="22" t="str">
        <f>TRIM(Data!$N3355)</f>
        <v>Tutti Frutti</v>
      </c>
      <c r="N3358" s="22" t="str">
        <f>TRIM(Data!$A3355)</f>
        <v>Tutti Frutti</v>
      </c>
      <c r="O3358" s="23">
        <f>IF(Data!$B3355=0,"",Data!$B3355)</f>
        <v>2020</v>
      </c>
      <c r="P3358" s="19" t="str">
        <f>IF(Data!$C3355=0,"",Data!$C3355)</f>
        <v>1</v>
      </c>
      <c r="Q3358" s="23" t="str">
        <f>IF($M3358="","",Data!$E3355)</f>
        <v>M</v>
      </c>
      <c r="R3358" s="23" t="str">
        <f t="shared" si="918"/>
        <v>M</v>
      </c>
      <c r="S3358" s="23" t="str">
        <f t="shared" si="919"/>
        <v>M</v>
      </c>
      <c r="T3358" s="19" t="str">
        <f>IF(Data!$F3355=0,"",Data!$F3355)</f>
        <v/>
      </c>
      <c r="U3358" s="19" t="str">
        <f>IF(Data!$G3355=0,"",Data!$G3355)</f>
        <v/>
      </c>
      <c r="V3358" s="19" t="str">
        <f>IF(Data!$D3355=0,"",Data!$D3355)</f>
        <v/>
      </c>
      <c r="W3358" s="19" t="str">
        <f>Data!$H3355</f>
        <v>Japonica</v>
      </c>
      <c r="Y3358" s="41" t="e">
        <f t="shared" si="914"/>
        <v>#REF!</v>
      </c>
      <c r="Z3358" s="8">
        <f t="shared" si="920"/>
        <v>10000</v>
      </c>
      <c r="AA3358" s="8" t="str">
        <f t="shared" si="921"/>
        <v>Tutti Frutti</v>
      </c>
      <c r="AB3358" s="8" t="str">
        <f t="shared" si="922"/>
        <v>M</v>
      </c>
      <c r="AC3358" s="8" t="str">
        <f t="shared" si="923"/>
        <v/>
      </c>
      <c r="AD3358" s="8" t="str">
        <f t="shared" si="928"/>
        <v/>
      </c>
      <c r="AE3358" s="8" t="str">
        <f t="shared" si="924"/>
        <v/>
      </c>
      <c r="AF3358" s="5">
        <f t="shared" si="925"/>
        <v>2020</v>
      </c>
      <c r="AG3358" s="46">
        <v>3355</v>
      </c>
      <c r="AH3358" s="47" t="str">
        <f t="shared" si="915"/>
        <v/>
      </c>
      <c r="AI3358" s="48" t="str">
        <f t="shared" si="916"/>
        <v/>
      </c>
      <c r="AK3358" s="22" t="e">
        <f>TRIM(#REF!)</f>
        <v>#REF!</v>
      </c>
      <c r="AL3358" s="23" t="e">
        <f>IF(#REF!=0,"",#REF!)</f>
        <v>#REF!</v>
      </c>
      <c r="AM3358" s="19" t="e">
        <f>IF(#REF!=0,"",#REF!)</f>
        <v>#REF!</v>
      </c>
      <c r="AN3358" s="23" t="e">
        <f>IF($AK3358="","",#REF!)</f>
        <v>#REF!</v>
      </c>
      <c r="AO3358" s="23" t="e">
        <f t="shared" si="926"/>
        <v>#REF!</v>
      </c>
      <c r="AP3358" s="19" t="e">
        <f>IF(#REF!=0,"",#REF!)</f>
        <v>#REF!</v>
      </c>
      <c r="AQ3358" s="19" t="e">
        <f>IF(#REF!=0,"",#REF!)</f>
        <v>#REF!</v>
      </c>
      <c r="AR3358" s="19" t="e">
        <f>IF(#REF!=0,"",#REF!)</f>
        <v>#REF!</v>
      </c>
      <c r="AS3358" s="19" t="e">
        <f>#REF!</f>
        <v>#REF!</v>
      </c>
    </row>
    <row r="3359" spans="11:45" ht="19.5" thickTop="1" thickBot="1" x14ac:dyDescent="0.25">
      <c r="K3359" s="19" t="str">
        <f t="shared" si="917"/>
        <v/>
      </c>
      <c r="L3359" s="19">
        <f t="shared" si="927"/>
        <v>10000</v>
      </c>
      <c r="M3359" s="22" t="str">
        <f>TRIM(Data!$N3356)</f>
        <v>Twilight</v>
      </c>
      <c r="N3359" s="22" t="str">
        <f>TRIM(Data!$A3356)</f>
        <v>Twilight</v>
      </c>
      <c r="O3359" s="23">
        <f>IF(Data!$B3356=0,"",Data!$B3356)</f>
        <v>1964</v>
      </c>
      <c r="P3359" s="19" t="str">
        <f>IF(Data!$C3356=0,"",Data!$C3356)</f>
        <v>1</v>
      </c>
      <c r="Q3359" s="23" t="str">
        <f>IF($M3359="","",Data!$E3356)</f>
        <v>M-L</v>
      </c>
      <c r="R3359" s="23" t="str">
        <f t="shared" si="918"/>
        <v>M</v>
      </c>
      <c r="S3359" s="23" t="str">
        <f t="shared" si="919"/>
        <v>M</v>
      </c>
      <c r="T3359" s="19" t="str">
        <f>IF(Data!$F3356=0,"",Data!$F3356)</f>
        <v/>
      </c>
      <c r="U3359" s="19" t="str">
        <f>IF(Data!$G3356=0,"",Data!$G3356)</f>
        <v>FD</v>
      </c>
      <c r="V3359" s="19" t="str">
        <f>IF(Data!$D3356=0,"",Data!$D3356)</f>
        <v/>
      </c>
      <c r="W3359" s="19" t="str">
        <f>Data!$H3356</f>
        <v>Japonica</v>
      </c>
      <c r="Y3359" s="41" t="e">
        <f t="shared" si="914"/>
        <v>#REF!</v>
      </c>
      <c r="Z3359" s="8">
        <f t="shared" si="920"/>
        <v>10000</v>
      </c>
      <c r="AA3359" s="8" t="str">
        <f t="shared" si="921"/>
        <v>Twilight</v>
      </c>
      <c r="AB3359" s="8" t="str">
        <f t="shared" si="922"/>
        <v>M</v>
      </c>
      <c r="AC3359" s="8" t="str">
        <f t="shared" si="923"/>
        <v/>
      </c>
      <c r="AD3359" s="8" t="str">
        <f t="shared" si="928"/>
        <v>FD</v>
      </c>
      <c r="AE3359" s="8" t="str">
        <f t="shared" si="924"/>
        <v/>
      </c>
      <c r="AF3359" s="5">
        <f t="shared" si="925"/>
        <v>1964</v>
      </c>
      <c r="AG3359" s="46">
        <v>3356</v>
      </c>
      <c r="AH3359" s="47" t="str">
        <f t="shared" si="915"/>
        <v/>
      </c>
      <c r="AI3359" s="48" t="str">
        <f t="shared" si="916"/>
        <v/>
      </c>
      <c r="AK3359" s="22" t="e">
        <f>TRIM(#REF!)</f>
        <v>#REF!</v>
      </c>
      <c r="AL3359" s="23" t="e">
        <f>IF(#REF!=0,"",#REF!)</f>
        <v>#REF!</v>
      </c>
      <c r="AM3359" s="19" t="e">
        <f>IF(#REF!=0,"",#REF!)</f>
        <v>#REF!</v>
      </c>
      <c r="AN3359" s="23" t="e">
        <f>IF($AK3359="","",#REF!)</f>
        <v>#REF!</v>
      </c>
      <c r="AO3359" s="23" t="e">
        <f t="shared" si="926"/>
        <v>#REF!</v>
      </c>
      <c r="AP3359" s="19" t="e">
        <f>IF(#REF!=0,"",#REF!)</f>
        <v>#REF!</v>
      </c>
      <c r="AQ3359" s="19" t="e">
        <f>IF(#REF!=0,"",#REF!)</f>
        <v>#REF!</v>
      </c>
      <c r="AR3359" s="19" t="e">
        <f>IF(#REF!=0,"",#REF!)</f>
        <v>#REF!</v>
      </c>
      <c r="AS3359" s="19" t="e">
        <f>#REF!</f>
        <v>#REF!</v>
      </c>
    </row>
    <row r="3360" spans="11:45" ht="19.5" thickTop="1" thickBot="1" x14ac:dyDescent="0.25">
      <c r="K3360" s="19" t="str">
        <f t="shared" si="917"/>
        <v/>
      </c>
      <c r="L3360" s="19">
        <f t="shared" si="927"/>
        <v>10000</v>
      </c>
      <c r="M3360" s="22" t="str">
        <f>TRIM(Data!$N3357)</f>
        <v>Twinkle Star</v>
      </c>
      <c r="N3360" s="22" t="str">
        <f>TRIM(Data!$A3357)</f>
        <v>Twinkle Star (H)</v>
      </c>
      <c r="O3360" s="23">
        <f>IF(Data!$B3357=0,"",Data!$B3357)</f>
        <v>1989</v>
      </c>
      <c r="P3360" s="19" t="str">
        <f>IF(Data!$C3357=0,"",Data!$C3357)</f>
        <v/>
      </c>
      <c r="Q3360" s="23" t="str">
        <f>IF($M3360="","",Data!$E3357)</f>
        <v>S</v>
      </c>
      <c r="R3360" s="23" t="str">
        <f t="shared" si="918"/>
        <v>S</v>
      </c>
      <c r="S3360" s="23" t="str">
        <f t="shared" si="919"/>
        <v>S</v>
      </c>
      <c r="T3360" s="19" t="str">
        <f>IF(Data!$F3357=0,"",Data!$F3357)</f>
        <v/>
      </c>
      <c r="U3360" s="19" t="str">
        <f>IF(Data!$G3357=0,"",Data!$G3357)</f>
        <v/>
      </c>
      <c r="V3360" s="19" t="str">
        <f>IF(Data!$D3357=0,"",Data!$D3357)</f>
        <v/>
      </c>
      <c r="W3360" s="19" t="str">
        <f>Data!$H3357</f>
        <v>NRH</v>
      </c>
      <c r="Y3360" s="41" t="e">
        <f t="shared" si="914"/>
        <v>#REF!</v>
      </c>
      <c r="Z3360" s="8">
        <f t="shared" si="920"/>
        <v>10000</v>
      </c>
      <c r="AA3360" s="8" t="str">
        <f t="shared" si="921"/>
        <v>Twinkle Star</v>
      </c>
      <c r="AB3360" s="8" t="str">
        <f t="shared" si="922"/>
        <v>S</v>
      </c>
      <c r="AC3360" s="8" t="str">
        <f t="shared" si="923"/>
        <v/>
      </c>
      <c r="AD3360" s="8" t="str">
        <f t="shared" si="928"/>
        <v/>
      </c>
      <c r="AE3360" s="8" t="str">
        <f t="shared" si="924"/>
        <v/>
      </c>
      <c r="AF3360" s="5">
        <f t="shared" si="925"/>
        <v>1989</v>
      </c>
      <c r="AG3360" s="46">
        <v>3357</v>
      </c>
      <c r="AH3360" s="47" t="str">
        <f t="shared" si="915"/>
        <v/>
      </c>
      <c r="AI3360" s="48" t="str">
        <f t="shared" si="916"/>
        <v/>
      </c>
      <c r="AK3360" s="22" t="e">
        <f>TRIM(#REF!)</f>
        <v>#REF!</v>
      </c>
      <c r="AL3360" s="23" t="e">
        <f>IF(#REF!=0,"",#REF!)</f>
        <v>#REF!</v>
      </c>
      <c r="AM3360" s="19" t="e">
        <f>IF(#REF!=0,"",#REF!)</f>
        <v>#REF!</v>
      </c>
      <c r="AN3360" s="23" t="e">
        <f>IF($AK3360="","",#REF!)</f>
        <v>#REF!</v>
      </c>
      <c r="AO3360" s="23" t="e">
        <f t="shared" si="926"/>
        <v>#REF!</v>
      </c>
      <c r="AP3360" s="19" t="e">
        <f>IF(#REF!=0,"",#REF!)</f>
        <v>#REF!</v>
      </c>
      <c r="AQ3360" s="19" t="e">
        <f>IF(#REF!=0,"",#REF!)</f>
        <v>#REF!</v>
      </c>
      <c r="AR3360" s="19" t="e">
        <f>IF(#REF!=0,"",#REF!)</f>
        <v>#REF!</v>
      </c>
      <c r="AS3360" s="19" t="e">
        <f>#REF!</f>
        <v>#REF!</v>
      </c>
    </row>
    <row r="3361" spans="11:45" ht="19.5" thickTop="1" thickBot="1" x14ac:dyDescent="0.25">
      <c r="K3361" s="19" t="str">
        <f t="shared" si="917"/>
        <v/>
      </c>
      <c r="L3361" s="19">
        <f t="shared" si="927"/>
        <v>10000</v>
      </c>
      <c r="M3361" s="22" t="str">
        <f>TRIM(Data!$N3358)</f>
        <v>Twinkle Twinkle</v>
      </c>
      <c r="N3361" s="22" t="str">
        <f>TRIM(Data!$A3358)</f>
        <v>Twinkle Twinkle (Sasanqua)</v>
      </c>
      <c r="O3361" s="23">
        <f>IF(Data!$B3358=0,"",Data!$B3358)</f>
        <v>2002</v>
      </c>
      <c r="P3361" s="19" t="str">
        <f>IF(Data!$C3358=0,"",Data!$C3358)</f>
        <v>1</v>
      </c>
      <c r="Q3361" s="23" t="str">
        <f>IF($M3361="","",Data!$E3358)</f>
        <v>Min</v>
      </c>
      <c r="R3361" s="23" t="str">
        <f t="shared" si="918"/>
        <v>Min</v>
      </c>
      <c r="S3361" s="23" t="str">
        <f t="shared" si="919"/>
        <v>Min</v>
      </c>
      <c r="T3361" s="19" t="str">
        <f>IF(Data!$F3358=0,"",Data!$F3358)</f>
        <v/>
      </c>
      <c r="U3361" s="19" t="str">
        <f>IF(Data!$G3358=0,"",Data!$G3358)</f>
        <v/>
      </c>
      <c r="V3361" s="19" t="str">
        <f>IF(Data!$D3358=0,"",Data!$D3358)</f>
        <v/>
      </c>
      <c r="W3361" s="19" t="str">
        <f>Data!$H3358</f>
        <v>Sasanqua</v>
      </c>
      <c r="Y3361" s="41" t="e">
        <f t="shared" si="914"/>
        <v>#REF!</v>
      </c>
      <c r="Z3361" s="8">
        <f t="shared" si="920"/>
        <v>10000</v>
      </c>
      <c r="AA3361" s="8" t="str">
        <f t="shared" si="921"/>
        <v>Twinkle Twinkle</v>
      </c>
      <c r="AB3361" s="8" t="str">
        <f t="shared" si="922"/>
        <v>Min</v>
      </c>
      <c r="AC3361" s="8" t="str">
        <f t="shared" si="923"/>
        <v/>
      </c>
      <c r="AD3361" s="8" t="str">
        <f t="shared" si="928"/>
        <v/>
      </c>
      <c r="AE3361" s="8" t="str">
        <f t="shared" si="924"/>
        <v/>
      </c>
      <c r="AF3361" s="5">
        <f t="shared" si="925"/>
        <v>2002</v>
      </c>
      <c r="AG3361" s="46">
        <v>3358</v>
      </c>
      <c r="AH3361" s="47" t="str">
        <f t="shared" si="915"/>
        <v/>
      </c>
      <c r="AI3361" s="48" t="str">
        <f t="shared" si="916"/>
        <v/>
      </c>
      <c r="AK3361" s="22" t="e">
        <f>TRIM(#REF!)</f>
        <v>#REF!</v>
      </c>
      <c r="AL3361" s="23" t="e">
        <f>IF(#REF!=0,"",#REF!)</f>
        <v>#REF!</v>
      </c>
      <c r="AM3361" s="19" t="e">
        <f>IF(#REF!=0,"",#REF!)</f>
        <v>#REF!</v>
      </c>
      <c r="AN3361" s="23" t="e">
        <f>IF($AK3361="","",#REF!)</f>
        <v>#REF!</v>
      </c>
      <c r="AO3361" s="23" t="e">
        <f t="shared" si="926"/>
        <v>#REF!</v>
      </c>
      <c r="AP3361" s="19" t="e">
        <f>IF(#REF!=0,"",#REF!)</f>
        <v>#REF!</v>
      </c>
      <c r="AQ3361" s="19" t="e">
        <f>IF(#REF!=0,"",#REF!)</f>
        <v>#REF!</v>
      </c>
      <c r="AR3361" s="19" t="e">
        <f>IF(#REF!=0,"",#REF!)</f>
        <v>#REF!</v>
      </c>
      <c r="AS3361" s="19" t="e">
        <f>#REF!</f>
        <v>#REF!</v>
      </c>
    </row>
    <row r="3362" spans="11:45" ht="19.5" thickTop="1" thickBot="1" x14ac:dyDescent="0.25">
      <c r="K3362" s="19" t="str">
        <f t="shared" si="917"/>
        <v/>
      </c>
      <c r="L3362" s="19">
        <f t="shared" si="927"/>
        <v>10000</v>
      </c>
      <c r="M3362" s="22" t="str">
        <f>TRIM(Data!$N3359)</f>
        <v>Two Marthas</v>
      </c>
      <c r="N3362" s="22" t="str">
        <f>TRIM(Data!$A3359)</f>
        <v>Two Marthas (H)</v>
      </c>
      <c r="O3362" s="23">
        <f>IF(Data!$B3359=0,"",Data!$B3359)</f>
        <v>1981</v>
      </c>
      <c r="P3362" s="19" t="str">
        <f>IF(Data!$C3359=0,"",Data!$C3359)</f>
        <v>1</v>
      </c>
      <c r="Q3362" s="23" t="str">
        <f>IF($M3362="","",Data!$E3359)</f>
        <v>M</v>
      </c>
      <c r="R3362" s="23" t="str">
        <f t="shared" si="918"/>
        <v>M</v>
      </c>
      <c r="S3362" s="23" t="str">
        <f t="shared" si="919"/>
        <v>M</v>
      </c>
      <c r="T3362" s="19" t="str">
        <f>IF(Data!$F3359=0,"",Data!$F3359)</f>
        <v/>
      </c>
      <c r="U3362" s="19" t="str">
        <f>IF(Data!$G3359=0,"",Data!$G3359)</f>
        <v/>
      </c>
      <c r="V3362" s="19" t="str">
        <f>IF(Data!$D3359=0,"",Data!$D3359)</f>
        <v/>
      </c>
      <c r="W3362" s="19" t="str">
        <f>Data!$H3359</f>
        <v>NRH</v>
      </c>
      <c r="Y3362" s="41" t="e">
        <f t="shared" si="914"/>
        <v>#REF!</v>
      </c>
      <c r="Z3362" s="8">
        <f t="shared" si="920"/>
        <v>10000</v>
      </c>
      <c r="AA3362" s="8" t="str">
        <f t="shared" si="921"/>
        <v>Two Marthas</v>
      </c>
      <c r="AB3362" s="8" t="str">
        <f t="shared" si="922"/>
        <v>M</v>
      </c>
      <c r="AC3362" s="8" t="str">
        <f t="shared" si="923"/>
        <v/>
      </c>
      <c r="AD3362" s="8" t="str">
        <f t="shared" si="928"/>
        <v/>
      </c>
      <c r="AE3362" s="8" t="str">
        <f t="shared" si="924"/>
        <v/>
      </c>
      <c r="AF3362" s="5">
        <f t="shared" si="925"/>
        <v>1981</v>
      </c>
      <c r="AG3362" s="46">
        <v>3359</v>
      </c>
      <c r="AH3362" s="47" t="str">
        <f t="shared" si="915"/>
        <v/>
      </c>
      <c r="AI3362" s="48" t="str">
        <f t="shared" si="916"/>
        <v/>
      </c>
      <c r="AK3362" s="22" t="e">
        <f>TRIM(#REF!)</f>
        <v>#REF!</v>
      </c>
      <c r="AL3362" s="23" t="e">
        <f>IF(#REF!=0,"",#REF!)</f>
        <v>#REF!</v>
      </c>
      <c r="AM3362" s="19" t="e">
        <f>IF(#REF!=0,"",#REF!)</f>
        <v>#REF!</v>
      </c>
      <c r="AN3362" s="23" t="e">
        <f>IF($AK3362="","",#REF!)</f>
        <v>#REF!</v>
      </c>
      <c r="AO3362" s="23" t="e">
        <f t="shared" si="926"/>
        <v>#REF!</v>
      </c>
      <c r="AP3362" s="19" t="e">
        <f>IF(#REF!=0,"",#REF!)</f>
        <v>#REF!</v>
      </c>
      <c r="AQ3362" s="19" t="e">
        <f>IF(#REF!=0,"",#REF!)</f>
        <v>#REF!</v>
      </c>
      <c r="AR3362" s="19" t="e">
        <f>IF(#REF!=0,"",#REF!)</f>
        <v>#REF!</v>
      </c>
      <c r="AS3362" s="19" t="e">
        <f>#REF!</f>
        <v>#REF!</v>
      </c>
    </row>
    <row r="3363" spans="11:45" ht="19.5" thickTop="1" thickBot="1" x14ac:dyDescent="0.25">
      <c r="K3363" s="19" t="str">
        <f t="shared" si="917"/>
        <v/>
      </c>
      <c r="L3363" s="19">
        <f t="shared" si="927"/>
        <v>10000</v>
      </c>
      <c r="M3363" s="22" t="str">
        <f>TRIM(Data!$N3360)</f>
        <v>Ume-gaki</v>
      </c>
      <c r="N3363" s="22" t="str">
        <f>TRIM(Data!$A3360)</f>
        <v>Ume-gaki (Higo)</v>
      </c>
      <c r="O3363" s="23">
        <f>IF(Data!$B3360=0,"",Data!$B3360)</f>
        <v>1912</v>
      </c>
      <c r="P3363" s="19" t="str">
        <f>IF(Data!$C3360=0,"",Data!$C3360)</f>
        <v>1</v>
      </c>
      <c r="Q3363" s="23" t="str">
        <f>IF($M3363="","",Data!$E3360)</f>
        <v>L</v>
      </c>
      <c r="R3363" s="23" t="str">
        <f t="shared" si="918"/>
        <v>L</v>
      </c>
      <c r="S3363" s="23" t="str">
        <f t="shared" si="919"/>
        <v>L</v>
      </c>
      <c r="T3363" s="19" t="str">
        <f>IF(Data!$F3360=0,"",Data!$F3360)</f>
        <v/>
      </c>
      <c r="U3363" s="19" t="str">
        <f>IF(Data!$G3360=0,"",Data!$G3360)</f>
        <v/>
      </c>
      <c r="V3363" s="19" t="str">
        <f>IF(Data!$D3360=0,"",Data!$D3360)</f>
        <v/>
      </c>
      <c r="W3363" s="19" t="str">
        <f>Data!$H3360</f>
        <v>Japonica [Higo]</v>
      </c>
      <c r="Y3363" s="41" t="e">
        <f t="shared" si="914"/>
        <v>#REF!</v>
      </c>
      <c r="Z3363" s="8">
        <f t="shared" si="920"/>
        <v>10000</v>
      </c>
      <c r="AA3363" s="8" t="str">
        <f t="shared" si="921"/>
        <v>Ume-gaki</v>
      </c>
      <c r="AB3363" s="8" t="str">
        <f t="shared" si="922"/>
        <v>L</v>
      </c>
      <c r="AC3363" s="8" t="str">
        <f t="shared" si="923"/>
        <v/>
      </c>
      <c r="AD3363" s="8" t="str">
        <f t="shared" si="928"/>
        <v/>
      </c>
      <c r="AE3363" s="8" t="str">
        <f t="shared" si="924"/>
        <v/>
      </c>
      <c r="AF3363" s="5">
        <f t="shared" si="925"/>
        <v>1912</v>
      </c>
      <c r="AG3363" s="46">
        <v>3360</v>
      </c>
      <c r="AH3363" s="47" t="str">
        <f t="shared" si="915"/>
        <v/>
      </c>
      <c r="AI3363" s="48" t="str">
        <f t="shared" si="916"/>
        <v/>
      </c>
      <c r="AK3363" s="22" t="e">
        <f>TRIM(#REF!)</f>
        <v>#REF!</v>
      </c>
      <c r="AL3363" s="23" t="e">
        <f>IF(#REF!=0,"",#REF!)</f>
        <v>#REF!</v>
      </c>
      <c r="AM3363" s="19" t="e">
        <f>IF(#REF!=0,"",#REF!)</f>
        <v>#REF!</v>
      </c>
      <c r="AN3363" s="23" t="e">
        <f>IF($AK3363="","",#REF!)</f>
        <v>#REF!</v>
      </c>
      <c r="AO3363" s="23" t="e">
        <f t="shared" si="926"/>
        <v>#REF!</v>
      </c>
      <c r="AP3363" s="19" t="e">
        <f>IF(#REF!=0,"",#REF!)</f>
        <v>#REF!</v>
      </c>
      <c r="AQ3363" s="19" t="e">
        <f>IF(#REF!=0,"",#REF!)</f>
        <v>#REF!</v>
      </c>
      <c r="AR3363" s="19" t="e">
        <f>IF(#REF!=0,"",#REF!)</f>
        <v>#REF!</v>
      </c>
      <c r="AS3363" s="19" t="e">
        <f>#REF!</f>
        <v>#REF!</v>
      </c>
    </row>
    <row r="3364" spans="11:45" ht="19.5" thickTop="1" thickBot="1" x14ac:dyDescent="0.25">
      <c r="K3364" s="19" t="str">
        <f t="shared" si="917"/>
        <v/>
      </c>
      <c r="L3364" s="19">
        <f t="shared" si="927"/>
        <v>10000</v>
      </c>
      <c r="M3364" s="22" t="str">
        <f>TRIM(Data!$N3361)</f>
        <v>Unforgettable</v>
      </c>
      <c r="N3364" s="22" t="str">
        <f>TRIM(Data!$A3361)</f>
        <v>Unforgettable</v>
      </c>
      <c r="O3364" s="23">
        <f>IF(Data!$B3361=0,"",Data!$B3361)</f>
        <v>1987</v>
      </c>
      <c r="P3364" s="19" t="str">
        <f>IF(Data!$C3361=0,"",Data!$C3361)</f>
        <v>1</v>
      </c>
      <c r="Q3364" s="23" t="str">
        <f>IF($M3364="","",Data!$E3361)</f>
        <v>L</v>
      </c>
      <c r="R3364" s="23" t="str">
        <f t="shared" si="918"/>
        <v>L</v>
      </c>
      <c r="S3364" s="23" t="str">
        <f t="shared" si="919"/>
        <v>L</v>
      </c>
      <c r="T3364" s="19" t="str">
        <f>IF(Data!$F3361=0,"",Data!$F3361)</f>
        <v/>
      </c>
      <c r="U3364" s="19" t="str">
        <f>IF(Data!$G3361=0,"",Data!$G3361)</f>
        <v/>
      </c>
      <c r="V3364" s="19" t="str">
        <f>IF(Data!$D3361=0,"",Data!$D3361)</f>
        <v/>
      </c>
      <c r="W3364" s="19" t="str">
        <f>Data!$H3361</f>
        <v>Japonica</v>
      </c>
      <c r="Y3364" s="41" t="e">
        <f t="shared" si="914"/>
        <v>#REF!</v>
      </c>
      <c r="Z3364" s="8">
        <f t="shared" si="920"/>
        <v>10000</v>
      </c>
      <c r="AA3364" s="8" t="str">
        <f t="shared" si="921"/>
        <v>Unforgettable</v>
      </c>
      <c r="AB3364" s="8" t="str">
        <f t="shared" si="922"/>
        <v>L</v>
      </c>
      <c r="AC3364" s="8" t="str">
        <f t="shared" si="923"/>
        <v/>
      </c>
      <c r="AD3364" s="8" t="str">
        <f t="shared" si="928"/>
        <v/>
      </c>
      <c r="AE3364" s="8" t="str">
        <f t="shared" si="924"/>
        <v/>
      </c>
      <c r="AF3364" s="5">
        <f t="shared" si="925"/>
        <v>1987</v>
      </c>
      <c r="AG3364" s="46">
        <v>3361</v>
      </c>
      <c r="AH3364" s="47" t="str">
        <f t="shared" si="915"/>
        <v/>
      </c>
      <c r="AI3364" s="48" t="str">
        <f t="shared" si="916"/>
        <v/>
      </c>
      <c r="AK3364" s="22" t="e">
        <f>TRIM(#REF!)</f>
        <v>#REF!</v>
      </c>
      <c r="AL3364" s="23" t="e">
        <f>IF(#REF!=0,"",#REF!)</f>
        <v>#REF!</v>
      </c>
      <c r="AM3364" s="19" t="e">
        <f>IF(#REF!=0,"",#REF!)</f>
        <v>#REF!</v>
      </c>
      <c r="AN3364" s="23" t="e">
        <f>IF($AK3364="","",#REF!)</f>
        <v>#REF!</v>
      </c>
      <c r="AO3364" s="23" t="e">
        <f t="shared" si="926"/>
        <v>#REF!</v>
      </c>
      <c r="AP3364" s="19" t="e">
        <f>IF(#REF!=0,"",#REF!)</f>
        <v>#REF!</v>
      </c>
      <c r="AQ3364" s="19" t="e">
        <f>IF(#REF!=0,"",#REF!)</f>
        <v>#REF!</v>
      </c>
      <c r="AR3364" s="19" t="e">
        <f>IF(#REF!=0,"",#REF!)</f>
        <v>#REF!</v>
      </c>
      <c r="AS3364" s="19" t="e">
        <f>#REF!</f>
        <v>#REF!</v>
      </c>
    </row>
    <row r="3365" spans="11:45" ht="19.5" thickTop="1" thickBot="1" x14ac:dyDescent="0.25">
      <c r="K3365" s="19" t="str">
        <f t="shared" si="917"/>
        <v/>
      </c>
      <c r="L3365" s="19">
        <f t="shared" si="927"/>
        <v>10000</v>
      </c>
      <c r="M3365" s="22" t="str">
        <f>TRIM(Data!$N3362)</f>
        <v>Unryu</v>
      </c>
      <c r="N3365" s="22" t="str">
        <f>TRIM(Data!$A3362)</f>
        <v>Unryu</v>
      </c>
      <c r="O3365" s="23">
        <f>IF(Data!$B3362=0,"",Data!$B3362)</f>
        <v>1967</v>
      </c>
      <c r="P3365" s="19" t="str">
        <f>IF(Data!$C3362=0,"",Data!$C3362)</f>
        <v>1</v>
      </c>
      <c r="Q3365" s="23" t="str">
        <f>IF($M3365="","",Data!$E3362)</f>
        <v>S</v>
      </c>
      <c r="R3365" s="23" t="str">
        <f t="shared" si="918"/>
        <v>S</v>
      </c>
      <c r="S3365" s="23" t="str">
        <f t="shared" si="919"/>
        <v>S</v>
      </c>
      <c r="T3365" s="19" t="str">
        <f>IF(Data!$F3362=0,"",Data!$F3362)</f>
        <v/>
      </c>
      <c r="U3365" s="19" t="str">
        <f>IF(Data!$G3362=0,"",Data!$G3362)</f>
        <v/>
      </c>
      <c r="V3365" s="19" t="str">
        <f>IF(Data!$D3362=0,"",Data!$D3362)</f>
        <v/>
      </c>
      <c r="W3365" s="19" t="str">
        <f>Data!$H3362</f>
        <v>Japonica</v>
      </c>
      <c r="Y3365" s="41" t="e">
        <f t="shared" si="914"/>
        <v>#REF!</v>
      </c>
      <c r="Z3365" s="8">
        <f t="shared" si="920"/>
        <v>10000</v>
      </c>
      <c r="AA3365" s="8" t="str">
        <f t="shared" si="921"/>
        <v>Unryu</v>
      </c>
      <c r="AB3365" s="8" t="str">
        <f t="shared" si="922"/>
        <v>S</v>
      </c>
      <c r="AC3365" s="8" t="str">
        <f t="shared" si="923"/>
        <v/>
      </c>
      <c r="AD3365" s="8" t="str">
        <f t="shared" si="928"/>
        <v/>
      </c>
      <c r="AE3365" s="8" t="str">
        <f t="shared" si="924"/>
        <v/>
      </c>
      <c r="AF3365" s="5">
        <f t="shared" si="925"/>
        <v>1967</v>
      </c>
      <c r="AG3365" s="46">
        <v>3362</v>
      </c>
      <c r="AH3365" s="47" t="str">
        <f t="shared" si="915"/>
        <v/>
      </c>
      <c r="AI3365" s="48" t="str">
        <f t="shared" si="916"/>
        <v/>
      </c>
      <c r="AK3365" s="22" t="e">
        <f>TRIM(#REF!)</f>
        <v>#REF!</v>
      </c>
      <c r="AL3365" s="23" t="e">
        <f>IF(#REF!=0,"",#REF!)</f>
        <v>#REF!</v>
      </c>
      <c r="AM3365" s="19" t="e">
        <f>IF(#REF!=0,"",#REF!)</f>
        <v>#REF!</v>
      </c>
      <c r="AN3365" s="23" t="e">
        <f>IF($AK3365="","",#REF!)</f>
        <v>#REF!</v>
      </c>
      <c r="AO3365" s="23" t="e">
        <f t="shared" si="926"/>
        <v>#REF!</v>
      </c>
      <c r="AP3365" s="19" t="e">
        <f>IF(#REF!=0,"",#REF!)</f>
        <v>#REF!</v>
      </c>
      <c r="AQ3365" s="19" t="e">
        <f>IF(#REF!=0,"",#REF!)</f>
        <v>#REF!</v>
      </c>
      <c r="AR3365" s="19" t="e">
        <f>IF(#REF!=0,"",#REF!)</f>
        <v>#REF!</v>
      </c>
      <c r="AS3365" s="19" t="e">
        <f>#REF!</f>
        <v>#REF!</v>
      </c>
    </row>
    <row r="3366" spans="11:45" ht="19.5" thickTop="1" thickBot="1" x14ac:dyDescent="0.25">
      <c r="K3366" s="19" t="str">
        <f t="shared" si="917"/>
        <v/>
      </c>
      <c r="L3366" s="19">
        <f t="shared" si="927"/>
        <v>10000</v>
      </c>
      <c r="M3366" s="22" t="str">
        <f>TRIM(Data!$N3363)</f>
        <v>Usu-otome (See Pink Perfection)</v>
      </c>
      <c r="N3366" s="22" t="str">
        <f>TRIM(Data!$A3363)</f>
        <v>Usu-otome (See Pink Perfection)</v>
      </c>
      <c r="O3366" s="23" t="str">
        <f>IF(Data!$B3363=0,"",Data!$B3363)</f>
        <v>1890's</v>
      </c>
      <c r="P3366" s="19" t="str">
        <f>IF(Data!$C3363=0,"",Data!$C3363)</f>
        <v/>
      </c>
      <c r="Q3366" s="23" t="str">
        <f>IF($M3366="","",Data!$E3363)</f>
        <v>S</v>
      </c>
      <c r="R3366" s="23" t="str">
        <f t="shared" si="918"/>
        <v>S</v>
      </c>
      <c r="S3366" s="23" t="str">
        <f t="shared" si="919"/>
        <v>S</v>
      </c>
      <c r="T3366" s="19" t="str">
        <f>IF(Data!$F3363=0,"",Data!$F3363)</f>
        <v/>
      </c>
      <c r="U3366" s="19" t="str">
        <f>IF(Data!$G3363=0,"",Data!$G3363)</f>
        <v>FD</v>
      </c>
      <c r="V3366" s="19" t="str">
        <f>IF(Data!$D3363=0,"",Data!$D3363)</f>
        <v>ANTIQUE</v>
      </c>
      <c r="W3366" s="19" t="str">
        <f>Data!$H3363</f>
        <v>Japonica</v>
      </c>
      <c r="Y3366" s="41" t="e">
        <f t="shared" si="914"/>
        <v>#REF!</v>
      </c>
      <c r="Z3366" s="8">
        <f t="shared" si="920"/>
        <v>3366</v>
      </c>
      <c r="AA3366" s="8" t="str">
        <f t="shared" si="921"/>
        <v>Usu-otome (See Pink Perfection)</v>
      </c>
      <c r="AB3366" s="8" t="str">
        <f t="shared" si="922"/>
        <v>S</v>
      </c>
      <c r="AC3366" s="8" t="str">
        <f t="shared" si="923"/>
        <v/>
      </c>
      <c r="AD3366" s="8" t="str">
        <f t="shared" si="928"/>
        <v>FD</v>
      </c>
      <c r="AE3366" s="8" t="str">
        <f t="shared" si="924"/>
        <v>ANTIQUE</v>
      </c>
      <c r="AF3366" s="5" t="str">
        <f t="shared" si="925"/>
        <v>1890's</v>
      </c>
      <c r="AG3366" s="46">
        <v>3363</v>
      </c>
      <c r="AH3366" s="47" t="str">
        <f t="shared" si="915"/>
        <v/>
      </c>
      <c r="AI3366" s="48" t="str">
        <f t="shared" si="916"/>
        <v/>
      </c>
      <c r="AK3366" s="22" t="e">
        <f>TRIM(#REF!)</f>
        <v>#REF!</v>
      </c>
      <c r="AL3366" s="23" t="e">
        <f>IF(#REF!=0,"",#REF!)</f>
        <v>#REF!</v>
      </c>
      <c r="AM3366" s="19" t="e">
        <f>IF(#REF!=0,"",#REF!)</f>
        <v>#REF!</v>
      </c>
      <c r="AN3366" s="23" t="e">
        <f>IF($AK3366="","",#REF!)</f>
        <v>#REF!</v>
      </c>
      <c r="AO3366" s="23" t="e">
        <f t="shared" si="926"/>
        <v>#REF!</v>
      </c>
      <c r="AP3366" s="19" t="e">
        <f>IF(#REF!=0,"",#REF!)</f>
        <v>#REF!</v>
      </c>
      <c r="AQ3366" s="19" t="e">
        <f>IF(#REF!=0,"",#REF!)</f>
        <v>#REF!</v>
      </c>
      <c r="AR3366" s="19" t="e">
        <f>IF(#REF!=0,"",#REF!)</f>
        <v>#REF!</v>
      </c>
      <c r="AS3366" s="19" t="e">
        <f>#REF!</f>
        <v>#REF!</v>
      </c>
    </row>
    <row r="3367" spans="11:45" ht="19.5" thickTop="1" thickBot="1" x14ac:dyDescent="0.25">
      <c r="K3367" s="19" t="str">
        <f t="shared" si="917"/>
        <v/>
      </c>
      <c r="L3367" s="19">
        <f t="shared" si="927"/>
        <v>10000</v>
      </c>
      <c r="M3367" s="22" t="str">
        <f>TRIM(Data!$N3364)</f>
        <v>Utsukushi-asaye</v>
      </c>
      <c r="N3367" s="22" t="str">
        <f>TRIM(Data!$A3364)</f>
        <v>Utsukushi-asaye (H)</v>
      </c>
      <c r="O3367" s="23">
        <f>IF(Data!$B3364=0,"",Data!$B3364)</f>
        <v>1979</v>
      </c>
      <c r="P3367" s="19" t="str">
        <f>IF(Data!$C3364=0,"",Data!$C3364)</f>
        <v>1</v>
      </c>
      <c r="Q3367" s="23" t="str">
        <f>IF($M3367="","",Data!$E3364)</f>
        <v>M</v>
      </c>
      <c r="R3367" s="23" t="str">
        <f t="shared" si="918"/>
        <v>M</v>
      </c>
      <c r="S3367" s="23" t="str">
        <f t="shared" si="919"/>
        <v>M</v>
      </c>
      <c r="T3367" s="19" t="str">
        <f>IF(Data!$F3364=0,"",Data!$F3364)</f>
        <v/>
      </c>
      <c r="U3367" s="19" t="str">
        <f>IF(Data!$G3364=0,"",Data!$G3364)</f>
        <v/>
      </c>
      <c r="V3367" s="19" t="str">
        <f>IF(Data!$D3364=0,"",Data!$D3364)</f>
        <v/>
      </c>
      <c r="W3367" s="19" t="str">
        <f>Data!$H3364</f>
        <v>NRH</v>
      </c>
      <c r="Y3367" s="41" t="e">
        <f t="shared" si="914"/>
        <v>#REF!</v>
      </c>
      <c r="Z3367" s="8">
        <f t="shared" si="920"/>
        <v>10000</v>
      </c>
      <c r="AA3367" s="8" t="str">
        <f t="shared" si="921"/>
        <v>Utsukushi-asaye</v>
      </c>
      <c r="AB3367" s="8" t="str">
        <f t="shared" si="922"/>
        <v>M</v>
      </c>
      <c r="AC3367" s="8" t="str">
        <f t="shared" si="923"/>
        <v/>
      </c>
      <c r="AD3367" s="8" t="str">
        <f t="shared" si="928"/>
        <v/>
      </c>
      <c r="AE3367" s="8" t="str">
        <f t="shared" si="924"/>
        <v/>
      </c>
      <c r="AF3367" s="5">
        <f t="shared" si="925"/>
        <v>1979</v>
      </c>
      <c r="AG3367" s="46">
        <v>3364</v>
      </c>
      <c r="AH3367" s="47" t="str">
        <f t="shared" si="915"/>
        <v/>
      </c>
      <c r="AI3367" s="48" t="str">
        <f t="shared" si="916"/>
        <v/>
      </c>
      <c r="AK3367" s="22" t="e">
        <f>TRIM(#REF!)</f>
        <v>#REF!</v>
      </c>
      <c r="AL3367" s="23" t="e">
        <f>IF(#REF!=0,"",#REF!)</f>
        <v>#REF!</v>
      </c>
      <c r="AM3367" s="19" t="e">
        <f>IF(#REF!=0,"",#REF!)</f>
        <v>#REF!</v>
      </c>
      <c r="AN3367" s="23" t="e">
        <f>IF($AK3367="","",#REF!)</f>
        <v>#REF!</v>
      </c>
      <c r="AO3367" s="23" t="e">
        <f t="shared" si="926"/>
        <v>#REF!</v>
      </c>
      <c r="AP3367" s="19" t="e">
        <f>IF(#REF!=0,"",#REF!)</f>
        <v>#REF!</v>
      </c>
      <c r="AQ3367" s="19" t="e">
        <f>IF(#REF!=0,"",#REF!)</f>
        <v>#REF!</v>
      </c>
      <c r="AR3367" s="19" t="e">
        <f>IF(#REF!=0,"",#REF!)</f>
        <v>#REF!</v>
      </c>
      <c r="AS3367" s="19" t="e">
        <f>#REF!</f>
        <v>#REF!</v>
      </c>
    </row>
    <row r="3368" spans="11:45" ht="19.5" thickTop="1" thickBot="1" x14ac:dyDescent="0.25">
      <c r="K3368" s="19" t="str">
        <f t="shared" si="917"/>
        <v/>
      </c>
      <c r="L3368" s="19">
        <f t="shared" si="927"/>
        <v>10000</v>
      </c>
      <c r="M3368" s="22" t="str">
        <f>TRIM(Data!$N3365)</f>
        <v>Val Bieleski</v>
      </c>
      <c r="N3368" s="22" t="str">
        <f>TRIM(Data!$A3365)</f>
        <v>Val Bieleski (R)</v>
      </c>
      <c r="O3368" s="23">
        <f>IF(Data!$B3365=0,"",Data!$B3365)</f>
        <v>2000</v>
      </c>
      <c r="P3368" s="19" t="str">
        <f>IF(Data!$C3365=0,"",Data!$C3365)</f>
        <v>1</v>
      </c>
      <c r="Q3368" s="23" t="str">
        <f>IF($M3368="","",Data!$E3365)</f>
        <v>VL</v>
      </c>
      <c r="R3368" s="23" t="str">
        <f t="shared" si="918"/>
        <v>VL</v>
      </c>
      <c r="S3368" s="23" t="str">
        <f t="shared" si="919"/>
        <v>VL</v>
      </c>
      <c r="T3368" s="19" t="str">
        <f>IF(Data!$F3365=0,"",Data!$F3365)</f>
        <v/>
      </c>
      <c r="U3368" s="19" t="str">
        <f>IF(Data!$G3365=0,"",Data!$G3365)</f>
        <v/>
      </c>
      <c r="V3368" s="19" t="str">
        <f>IF(Data!$D3365=0,"",Data!$D3365)</f>
        <v/>
      </c>
      <c r="W3368" s="19" t="str">
        <f>Data!$H3365</f>
        <v>Reticulata</v>
      </c>
      <c r="Y3368" s="41" t="e">
        <f t="shared" si="914"/>
        <v>#REF!</v>
      </c>
      <c r="Z3368" s="8">
        <f t="shared" si="920"/>
        <v>10000</v>
      </c>
      <c r="AA3368" s="8" t="str">
        <f t="shared" si="921"/>
        <v>Val Bieleski</v>
      </c>
      <c r="AB3368" s="8" t="str">
        <f t="shared" si="922"/>
        <v>VL</v>
      </c>
      <c r="AC3368" s="8" t="str">
        <f t="shared" si="923"/>
        <v/>
      </c>
      <c r="AD3368" s="8" t="str">
        <f t="shared" si="928"/>
        <v/>
      </c>
      <c r="AE3368" s="8" t="str">
        <f t="shared" si="924"/>
        <v/>
      </c>
      <c r="AF3368" s="5">
        <f t="shared" si="925"/>
        <v>2000</v>
      </c>
      <c r="AG3368" s="46">
        <v>3365</v>
      </c>
      <c r="AH3368" s="47" t="str">
        <f t="shared" si="915"/>
        <v/>
      </c>
      <c r="AI3368" s="48" t="str">
        <f t="shared" si="916"/>
        <v/>
      </c>
      <c r="AK3368" s="22" t="e">
        <f>TRIM(#REF!)</f>
        <v>#REF!</v>
      </c>
      <c r="AL3368" s="23" t="e">
        <f>IF(#REF!=0,"",#REF!)</f>
        <v>#REF!</v>
      </c>
      <c r="AM3368" s="19" t="e">
        <f>IF(#REF!=0,"",#REF!)</f>
        <v>#REF!</v>
      </c>
      <c r="AN3368" s="23" t="e">
        <f>IF($AK3368="","",#REF!)</f>
        <v>#REF!</v>
      </c>
      <c r="AO3368" s="23" t="e">
        <f t="shared" si="926"/>
        <v>#REF!</v>
      </c>
      <c r="AP3368" s="19" t="e">
        <f>IF(#REF!=0,"",#REF!)</f>
        <v>#REF!</v>
      </c>
      <c r="AQ3368" s="19" t="e">
        <f>IF(#REF!=0,"",#REF!)</f>
        <v>#REF!</v>
      </c>
      <c r="AR3368" s="19" t="e">
        <f>IF(#REF!=0,"",#REF!)</f>
        <v>#REF!</v>
      </c>
      <c r="AS3368" s="19" t="e">
        <f>#REF!</f>
        <v>#REF!</v>
      </c>
    </row>
    <row r="3369" spans="11:45" ht="19.5" thickTop="1" thickBot="1" x14ac:dyDescent="0.25">
      <c r="K3369" s="19" t="str">
        <f t="shared" si="917"/>
        <v/>
      </c>
      <c r="L3369" s="19">
        <f t="shared" si="927"/>
        <v>10000</v>
      </c>
      <c r="M3369" s="22" t="str">
        <f>TRIM(Data!$N3366)</f>
        <v>Val Parker</v>
      </c>
      <c r="N3369" s="22" t="str">
        <f>TRIM(Data!$A3366)</f>
        <v>Val Parker</v>
      </c>
      <c r="O3369" s="23">
        <f>IF(Data!$B3366=0,"",Data!$B3366)</f>
        <v>1971</v>
      </c>
      <c r="P3369" s="19" t="str">
        <f>IF(Data!$C3366=0,"",Data!$C3366)</f>
        <v/>
      </c>
      <c r="Q3369" s="23" t="str">
        <f>IF($M3369="","",Data!$E3366)</f>
        <v>L</v>
      </c>
      <c r="R3369" s="23" t="str">
        <f t="shared" si="918"/>
        <v>L</v>
      </c>
      <c r="S3369" s="23" t="str">
        <f t="shared" si="919"/>
        <v>L</v>
      </c>
      <c r="T3369" s="19" t="str">
        <f>IF(Data!$F3366=0,"",Data!$F3366)</f>
        <v/>
      </c>
      <c r="U3369" s="19" t="str">
        <f>IF(Data!$G3366=0,"",Data!$G3366)</f>
        <v/>
      </c>
      <c r="V3369" s="19" t="str">
        <f>IF(Data!$D3366=0,"",Data!$D3366)</f>
        <v/>
      </c>
      <c r="W3369" s="19" t="str">
        <f>Data!$H3366</f>
        <v>Japonica</v>
      </c>
      <c r="Y3369" s="41" t="e">
        <f t="shared" si="914"/>
        <v>#REF!</v>
      </c>
      <c r="Z3369" s="8">
        <f t="shared" si="920"/>
        <v>10000</v>
      </c>
      <c r="AA3369" s="8" t="str">
        <f t="shared" si="921"/>
        <v>Val Parker</v>
      </c>
      <c r="AB3369" s="8" t="str">
        <f t="shared" si="922"/>
        <v>L</v>
      </c>
      <c r="AC3369" s="8" t="str">
        <f t="shared" si="923"/>
        <v/>
      </c>
      <c r="AD3369" s="8" t="str">
        <f t="shared" si="928"/>
        <v/>
      </c>
      <c r="AE3369" s="8" t="str">
        <f t="shared" si="924"/>
        <v/>
      </c>
      <c r="AF3369" s="5">
        <f t="shared" si="925"/>
        <v>1971</v>
      </c>
      <c r="AG3369" s="46">
        <v>3366</v>
      </c>
      <c r="AH3369" s="47" t="str">
        <f t="shared" si="915"/>
        <v/>
      </c>
      <c r="AI3369" s="48" t="str">
        <f t="shared" si="916"/>
        <v/>
      </c>
      <c r="AK3369" s="22" t="e">
        <f>TRIM(#REF!)</f>
        <v>#REF!</v>
      </c>
      <c r="AL3369" s="23" t="e">
        <f>IF(#REF!=0,"",#REF!)</f>
        <v>#REF!</v>
      </c>
      <c r="AM3369" s="19" t="e">
        <f>IF(#REF!=0,"",#REF!)</f>
        <v>#REF!</v>
      </c>
      <c r="AN3369" s="23" t="e">
        <f>IF($AK3369="","",#REF!)</f>
        <v>#REF!</v>
      </c>
      <c r="AO3369" s="23" t="e">
        <f t="shared" si="926"/>
        <v>#REF!</v>
      </c>
      <c r="AP3369" s="19" t="e">
        <f>IF(#REF!=0,"",#REF!)</f>
        <v>#REF!</v>
      </c>
      <c r="AQ3369" s="19" t="e">
        <f>IF(#REF!=0,"",#REF!)</f>
        <v>#REF!</v>
      </c>
      <c r="AR3369" s="19" t="e">
        <f>IF(#REF!=0,"",#REF!)</f>
        <v>#REF!</v>
      </c>
      <c r="AS3369" s="19" t="e">
        <f>#REF!</f>
        <v>#REF!</v>
      </c>
    </row>
    <row r="3370" spans="11:45" ht="19.5" thickTop="1" thickBot="1" x14ac:dyDescent="0.25">
      <c r="K3370" s="19" t="str">
        <f t="shared" si="917"/>
        <v/>
      </c>
      <c r="L3370" s="19">
        <f t="shared" si="927"/>
        <v>10000</v>
      </c>
      <c r="M3370" s="22" t="str">
        <f>TRIM(Data!$N3367)</f>
        <v>Vale Beauty</v>
      </c>
      <c r="N3370" s="22" t="str">
        <f>TRIM(Data!$A3367)</f>
        <v>Vale Beauty</v>
      </c>
      <c r="O3370" s="23">
        <f>IF(Data!$B3367=0,"",Data!$B3367)</f>
        <v>1977</v>
      </c>
      <c r="P3370" s="19" t="str">
        <f>IF(Data!$C3367=0,"",Data!$C3367)</f>
        <v/>
      </c>
      <c r="Q3370" s="23" t="str">
        <f>IF($M3370="","",Data!$E3367)</f>
        <v>M</v>
      </c>
      <c r="R3370" s="23" t="str">
        <f t="shared" si="918"/>
        <v>M</v>
      </c>
      <c r="S3370" s="23" t="str">
        <f t="shared" si="919"/>
        <v>M</v>
      </c>
      <c r="T3370" s="19" t="str">
        <f>IF(Data!$F3367=0,"",Data!$F3367)</f>
        <v/>
      </c>
      <c r="U3370" s="19" t="str">
        <f>IF(Data!$G3367=0,"",Data!$G3367)</f>
        <v>FD</v>
      </c>
      <c r="V3370" s="19" t="str">
        <f>IF(Data!$D3367=0,"",Data!$D3367)</f>
        <v/>
      </c>
      <c r="W3370" s="19" t="str">
        <f>Data!$H3367</f>
        <v>Japonica</v>
      </c>
      <c r="Y3370" s="41" t="e">
        <f t="shared" si="914"/>
        <v>#REF!</v>
      </c>
      <c r="Z3370" s="8">
        <f t="shared" si="920"/>
        <v>10000</v>
      </c>
      <c r="AA3370" s="8" t="str">
        <f t="shared" si="921"/>
        <v>Vale Beauty</v>
      </c>
      <c r="AB3370" s="8" t="str">
        <f t="shared" si="922"/>
        <v>M</v>
      </c>
      <c r="AC3370" s="8" t="str">
        <f t="shared" si="923"/>
        <v/>
      </c>
      <c r="AD3370" s="8" t="str">
        <f t="shared" si="928"/>
        <v>FD</v>
      </c>
      <c r="AE3370" s="8" t="str">
        <f t="shared" si="924"/>
        <v/>
      </c>
      <c r="AF3370" s="5">
        <f t="shared" si="925"/>
        <v>1977</v>
      </c>
      <c r="AG3370" s="46">
        <v>3367</v>
      </c>
      <c r="AH3370" s="47" t="str">
        <f t="shared" si="915"/>
        <v/>
      </c>
      <c r="AI3370" s="48" t="str">
        <f t="shared" si="916"/>
        <v/>
      </c>
      <c r="AK3370" s="22" t="e">
        <f>TRIM(#REF!)</f>
        <v>#REF!</v>
      </c>
      <c r="AL3370" s="23" t="e">
        <f>IF(#REF!=0,"",#REF!)</f>
        <v>#REF!</v>
      </c>
      <c r="AM3370" s="19" t="e">
        <f>IF(#REF!=0,"",#REF!)</f>
        <v>#REF!</v>
      </c>
      <c r="AN3370" s="23" t="e">
        <f>IF($AK3370="","",#REF!)</f>
        <v>#REF!</v>
      </c>
      <c r="AO3370" s="23" t="e">
        <f t="shared" si="926"/>
        <v>#REF!</v>
      </c>
      <c r="AP3370" s="19" t="e">
        <f>IF(#REF!=0,"",#REF!)</f>
        <v>#REF!</v>
      </c>
      <c r="AQ3370" s="19" t="e">
        <f>IF(#REF!=0,"",#REF!)</f>
        <v>#REF!</v>
      </c>
      <c r="AR3370" s="19" t="e">
        <f>IF(#REF!=0,"",#REF!)</f>
        <v>#REF!</v>
      </c>
      <c r="AS3370" s="19" t="e">
        <f>#REF!</f>
        <v>#REF!</v>
      </c>
    </row>
    <row r="3371" spans="11:45" ht="19.5" thickTop="1" thickBot="1" x14ac:dyDescent="0.25">
      <c r="K3371" s="19" t="str">
        <f t="shared" si="917"/>
        <v/>
      </c>
      <c r="L3371" s="19">
        <f t="shared" si="927"/>
        <v>10000</v>
      </c>
      <c r="M3371" s="22" t="str">
        <f>TRIM(Data!$N3368)</f>
        <v>Valentine Ball</v>
      </c>
      <c r="N3371" s="22" t="str">
        <f>TRIM(Data!$A3368)</f>
        <v>Valentine Ball</v>
      </c>
      <c r="O3371" s="23">
        <f>IF(Data!$B3368=0,"",Data!$B3368)</f>
        <v>2019</v>
      </c>
      <c r="P3371" s="19" t="str">
        <f>IF(Data!$C3368=0,"",Data!$C3368)</f>
        <v>1</v>
      </c>
      <c r="Q3371" s="23" t="str">
        <f>IF($M3371="","",Data!$E3368)</f>
        <v>M-L</v>
      </c>
      <c r="R3371" s="23" t="str">
        <f t="shared" si="918"/>
        <v>M</v>
      </c>
      <c r="S3371" s="23" t="str">
        <f t="shared" si="919"/>
        <v>M</v>
      </c>
      <c r="T3371" s="19" t="str">
        <f>IF(Data!$F3368=0,"",Data!$F3368)</f>
        <v/>
      </c>
      <c r="U3371" s="19" t="str">
        <f>IF(Data!$G3368=0,"",Data!$G3368)</f>
        <v/>
      </c>
      <c r="V3371" s="19" t="str">
        <f>IF(Data!$D3368=0,"",Data!$D3368)</f>
        <v/>
      </c>
      <c r="W3371" s="19" t="str">
        <f>Data!$H3368</f>
        <v>Japonica</v>
      </c>
      <c r="Y3371" s="41" t="e">
        <f t="shared" si="914"/>
        <v>#REF!</v>
      </c>
      <c r="Z3371" s="8">
        <f t="shared" si="920"/>
        <v>10000</v>
      </c>
      <c r="AA3371" s="8" t="str">
        <f t="shared" si="921"/>
        <v>Valentine Ball</v>
      </c>
      <c r="AB3371" s="8" t="str">
        <f t="shared" si="922"/>
        <v>M</v>
      </c>
      <c r="AC3371" s="8" t="str">
        <f t="shared" si="923"/>
        <v/>
      </c>
      <c r="AD3371" s="8" t="str">
        <f t="shared" si="928"/>
        <v/>
      </c>
      <c r="AE3371" s="8" t="str">
        <f t="shared" si="924"/>
        <v/>
      </c>
      <c r="AF3371" s="5">
        <f t="shared" si="925"/>
        <v>2019</v>
      </c>
      <c r="AG3371" s="46">
        <v>3368</v>
      </c>
      <c r="AH3371" s="47" t="str">
        <f t="shared" si="915"/>
        <v/>
      </c>
      <c r="AI3371" s="48" t="str">
        <f t="shared" si="916"/>
        <v/>
      </c>
      <c r="AK3371" s="22" t="e">
        <f>TRIM(#REF!)</f>
        <v>#REF!</v>
      </c>
      <c r="AL3371" s="23" t="e">
        <f>IF(#REF!=0,"",#REF!)</f>
        <v>#REF!</v>
      </c>
      <c r="AM3371" s="19" t="e">
        <f>IF(#REF!=0,"",#REF!)</f>
        <v>#REF!</v>
      </c>
      <c r="AN3371" s="23" t="e">
        <f>IF($AK3371="","",#REF!)</f>
        <v>#REF!</v>
      </c>
      <c r="AO3371" s="23" t="e">
        <f t="shared" si="926"/>
        <v>#REF!</v>
      </c>
      <c r="AP3371" s="19" t="e">
        <f>IF(#REF!=0,"",#REF!)</f>
        <v>#REF!</v>
      </c>
      <c r="AQ3371" s="19" t="e">
        <f>IF(#REF!=0,"",#REF!)</f>
        <v>#REF!</v>
      </c>
      <c r="AR3371" s="19" t="e">
        <f>IF(#REF!=0,"",#REF!)</f>
        <v>#REF!</v>
      </c>
      <c r="AS3371" s="19" t="e">
        <f>#REF!</f>
        <v>#REF!</v>
      </c>
    </row>
    <row r="3372" spans="11:45" ht="19.5" thickTop="1" thickBot="1" x14ac:dyDescent="0.25">
      <c r="K3372" s="19" t="str">
        <f t="shared" si="917"/>
        <v/>
      </c>
      <c r="L3372" s="19">
        <f t="shared" si="927"/>
        <v>10000</v>
      </c>
      <c r="M3372" s="22" t="str">
        <f>TRIM(Data!$N3369)</f>
        <v>Valentine Day</v>
      </c>
      <c r="N3372" s="22" t="str">
        <f>TRIM(Data!$A3369)</f>
        <v>Valentine Day (R)</v>
      </c>
      <c r="O3372" s="23">
        <f>IF(Data!$B3369=0,"",Data!$B3369)</f>
        <v>1969</v>
      </c>
      <c r="P3372" s="19" t="str">
        <f>IF(Data!$C3369=0,"",Data!$C3369)</f>
        <v>1</v>
      </c>
      <c r="Q3372" s="23" t="str">
        <f>IF($M3372="","",Data!$E3369)</f>
        <v>L-VL</v>
      </c>
      <c r="R3372" s="23" t="str">
        <f t="shared" si="918"/>
        <v>L</v>
      </c>
      <c r="S3372" s="23" t="str">
        <f t="shared" si="919"/>
        <v>L</v>
      </c>
      <c r="T3372" s="19" t="str">
        <f>IF(Data!$F3369=0,"",Data!$F3369)</f>
        <v/>
      </c>
      <c r="U3372" s="19" t="str">
        <f>IF(Data!$G3369=0,"",Data!$G3369)</f>
        <v>FD</v>
      </c>
      <c r="V3372" s="19" t="str">
        <f>IF(Data!$D3369=0,"",Data!$D3369)</f>
        <v/>
      </c>
      <c r="W3372" s="19" t="str">
        <f>Data!$H3369</f>
        <v>Reticulata</v>
      </c>
      <c r="Y3372" s="41" t="e">
        <f t="shared" si="914"/>
        <v>#REF!</v>
      </c>
      <c r="Z3372" s="8">
        <f t="shared" si="920"/>
        <v>10000</v>
      </c>
      <c r="AA3372" s="8" t="str">
        <f t="shared" si="921"/>
        <v>Valentine Day</v>
      </c>
      <c r="AB3372" s="8" t="str">
        <f t="shared" si="922"/>
        <v>L</v>
      </c>
      <c r="AC3372" s="8" t="str">
        <f t="shared" si="923"/>
        <v/>
      </c>
      <c r="AD3372" s="8" t="str">
        <f t="shared" si="928"/>
        <v>FD</v>
      </c>
      <c r="AE3372" s="8" t="str">
        <f t="shared" si="924"/>
        <v/>
      </c>
      <c r="AF3372" s="5">
        <f t="shared" si="925"/>
        <v>1969</v>
      </c>
      <c r="AG3372" s="46">
        <v>3369</v>
      </c>
      <c r="AH3372" s="47" t="str">
        <f t="shared" si="915"/>
        <v/>
      </c>
      <c r="AI3372" s="48" t="str">
        <f t="shared" si="916"/>
        <v/>
      </c>
      <c r="AK3372" s="22" t="e">
        <f>TRIM(#REF!)</f>
        <v>#REF!</v>
      </c>
      <c r="AL3372" s="23" t="e">
        <f>IF(#REF!=0,"",#REF!)</f>
        <v>#REF!</v>
      </c>
      <c r="AM3372" s="19" t="e">
        <f>IF(#REF!=0,"",#REF!)</f>
        <v>#REF!</v>
      </c>
      <c r="AN3372" s="23" t="e">
        <f>IF($AK3372="","",#REF!)</f>
        <v>#REF!</v>
      </c>
      <c r="AO3372" s="23" t="e">
        <f t="shared" si="926"/>
        <v>#REF!</v>
      </c>
      <c r="AP3372" s="19" t="e">
        <f>IF(#REF!=0,"",#REF!)</f>
        <v>#REF!</v>
      </c>
      <c r="AQ3372" s="19" t="e">
        <f>IF(#REF!=0,"",#REF!)</f>
        <v>#REF!</v>
      </c>
      <c r="AR3372" s="19" t="e">
        <f>IF(#REF!=0,"",#REF!)</f>
        <v>#REF!</v>
      </c>
      <c r="AS3372" s="19" t="e">
        <f>#REF!</f>
        <v>#REF!</v>
      </c>
    </row>
    <row r="3373" spans="11:45" ht="19.5" thickTop="1" thickBot="1" x14ac:dyDescent="0.25">
      <c r="K3373" s="19" t="str">
        <f t="shared" si="917"/>
        <v/>
      </c>
      <c r="L3373" s="19">
        <f t="shared" si="927"/>
        <v>10000</v>
      </c>
      <c r="M3373" s="22" t="str">
        <f>TRIM(Data!$N3370)</f>
        <v>Valerie</v>
      </c>
      <c r="N3373" s="22" t="str">
        <f>TRIM(Data!$A3370)</f>
        <v>Valerie</v>
      </c>
      <c r="O3373" s="23">
        <f>IF(Data!$B3370=0,"",Data!$B3370)</f>
        <v>1959</v>
      </c>
      <c r="P3373" s="19" t="str">
        <f>IF(Data!$C3370=0,"",Data!$C3370)</f>
        <v>1</v>
      </c>
      <c r="Q3373" s="23" t="str">
        <f>IF($M3373="","",Data!$E3370)</f>
        <v>M</v>
      </c>
      <c r="R3373" s="23" t="str">
        <f t="shared" si="918"/>
        <v>M</v>
      </c>
      <c r="S3373" s="23" t="str">
        <f t="shared" si="919"/>
        <v>M</v>
      </c>
      <c r="T3373" s="19" t="str">
        <f>IF(Data!$F3370=0,"",Data!$F3370)</f>
        <v/>
      </c>
      <c r="U3373" s="19" t="str">
        <f>IF(Data!$G3370=0,"",Data!$G3370)</f>
        <v/>
      </c>
      <c r="V3373" s="19" t="str">
        <f>IF(Data!$D3370=0,"",Data!$D3370)</f>
        <v/>
      </c>
      <c r="W3373" s="19" t="str">
        <f>Data!$H3370</f>
        <v>Japonica</v>
      </c>
      <c r="Y3373" s="41" t="e">
        <f t="shared" si="914"/>
        <v>#REF!</v>
      </c>
      <c r="Z3373" s="8">
        <f t="shared" si="920"/>
        <v>10000</v>
      </c>
      <c r="AA3373" s="8" t="str">
        <f t="shared" si="921"/>
        <v>Valerie</v>
      </c>
      <c r="AB3373" s="8" t="str">
        <f t="shared" si="922"/>
        <v>M</v>
      </c>
      <c r="AC3373" s="8" t="str">
        <f t="shared" si="923"/>
        <v/>
      </c>
      <c r="AD3373" s="8" t="str">
        <f t="shared" si="928"/>
        <v/>
      </c>
      <c r="AE3373" s="8" t="str">
        <f t="shared" si="924"/>
        <v/>
      </c>
      <c r="AF3373" s="5">
        <f t="shared" si="925"/>
        <v>1959</v>
      </c>
      <c r="AG3373" s="46">
        <v>3370</v>
      </c>
      <c r="AH3373" s="47" t="str">
        <f t="shared" si="915"/>
        <v/>
      </c>
      <c r="AI3373" s="48" t="str">
        <f t="shared" si="916"/>
        <v/>
      </c>
      <c r="AK3373" s="22" t="e">
        <f>TRIM(#REF!)</f>
        <v>#REF!</v>
      </c>
      <c r="AL3373" s="23" t="e">
        <f>IF(#REF!=0,"",#REF!)</f>
        <v>#REF!</v>
      </c>
      <c r="AM3373" s="19" t="e">
        <f>IF(#REF!=0,"",#REF!)</f>
        <v>#REF!</v>
      </c>
      <c r="AN3373" s="23" t="e">
        <f>IF($AK3373="","",#REF!)</f>
        <v>#REF!</v>
      </c>
      <c r="AO3373" s="23" t="e">
        <f t="shared" si="926"/>
        <v>#REF!</v>
      </c>
      <c r="AP3373" s="19" t="e">
        <f>IF(#REF!=0,"",#REF!)</f>
        <v>#REF!</v>
      </c>
      <c r="AQ3373" s="19" t="e">
        <f>IF(#REF!=0,"",#REF!)</f>
        <v>#REF!</v>
      </c>
      <c r="AR3373" s="19" t="e">
        <f>IF(#REF!=0,"",#REF!)</f>
        <v>#REF!</v>
      </c>
      <c r="AS3373" s="19" t="e">
        <f>#REF!</f>
        <v>#REF!</v>
      </c>
    </row>
    <row r="3374" spans="11:45" ht="19.5" thickTop="1" thickBot="1" x14ac:dyDescent="0.25">
      <c r="K3374" s="19" t="str">
        <f t="shared" si="917"/>
        <v/>
      </c>
      <c r="L3374" s="19">
        <f t="shared" si="927"/>
        <v>10000</v>
      </c>
      <c r="M3374" s="22" t="str">
        <f>TRIM(Data!$N3371)</f>
        <v>Valley Dee</v>
      </c>
      <c r="N3374" s="22" t="str">
        <f>TRIM(Data!$A3371)</f>
        <v>Valley Dee</v>
      </c>
      <c r="O3374" s="23">
        <f>IF(Data!$B3371=0,"",Data!$B3371)</f>
        <v>1959</v>
      </c>
      <c r="P3374" s="19" t="str">
        <f>IF(Data!$C3371=0,"",Data!$C3371)</f>
        <v>1</v>
      </c>
      <c r="Q3374" s="23" t="str">
        <f>IF($M3374="","",Data!$E3371)</f>
        <v>M</v>
      </c>
      <c r="R3374" s="23" t="str">
        <f t="shared" si="918"/>
        <v>M</v>
      </c>
      <c r="S3374" s="23" t="str">
        <f t="shared" si="919"/>
        <v>M</v>
      </c>
      <c r="T3374" s="19" t="str">
        <f>IF(Data!$F3371=0,"",Data!$F3371)</f>
        <v/>
      </c>
      <c r="U3374" s="19" t="str">
        <f>IF(Data!$G3371=0,"",Data!$G3371)</f>
        <v/>
      </c>
      <c r="V3374" s="19" t="str">
        <f>IF(Data!$D3371=0,"",Data!$D3371)</f>
        <v/>
      </c>
      <c r="W3374" s="19" t="str">
        <f>Data!$H3371</f>
        <v>Japonica</v>
      </c>
      <c r="Y3374" s="41" t="e">
        <f t="shared" si="914"/>
        <v>#REF!</v>
      </c>
      <c r="Z3374" s="8">
        <f t="shared" si="920"/>
        <v>10000</v>
      </c>
      <c r="AA3374" s="8" t="str">
        <f t="shared" si="921"/>
        <v>Valley Dee</v>
      </c>
      <c r="AB3374" s="8" t="str">
        <f t="shared" si="922"/>
        <v>M</v>
      </c>
      <c r="AC3374" s="8" t="str">
        <f t="shared" si="923"/>
        <v/>
      </c>
      <c r="AD3374" s="8" t="str">
        <f t="shared" si="928"/>
        <v/>
      </c>
      <c r="AE3374" s="8" t="str">
        <f t="shared" si="924"/>
        <v/>
      </c>
      <c r="AF3374" s="5">
        <f t="shared" si="925"/>
        <v>1959</v>
      </c>
      <c r="AG3374" s="46">
        <v>3371</v>
      </c>
      <c r="AH3374" s="47" t="str">
        <f t="shared" si="915"/>
        <v/>
      </c>
      <c r="AI3374" s="48" t="str">
        <f t="shared" si="916"/>
        <v/>
      </c>
      <c r="AK3374" s="22" t="e">
        <f>TRIM(#REF!)</f>
        <v>#REF!</v>
      </c>
      <c r="AL3374" s="23" t="e">
        <f>IF(#REF!=0,"",#REF!)</f>
        <v>#REF!</v>
      </c>
      <c r="AM3374" s="19" t="e">
        <f>IF(#REF!=0,"",#REF!)</f>
        <v>#REF!</v>
      </c>
      <c r="AN3374" s="23" t="e">
        <f>IF($AK3374="","",#REF!)</f>
        <v>#REF!</v>
      </c>
      <c r="AO3374" s="23" t="e">
        <f t="shared" si="926"/>
        <v>#REF!</v>
      </c>
      <c r="AP3374" s="19" t="e">
        <f>IF(#REF!=0,"",#REF!)</f>
        <v>#REF!</v>
      </c>
      <c r="AQ3374" s="19" t="e">
        <f>IF(#REF!=0,"",#REF!)</f>
        <v>#REF!</v>
      </c>
      <c r="AR3374" s="19" t="e">
        <f>IF(#REF!=0,"",#REF!)</f>
        <v>#REF!</v>
      </c>
      <c r="AS3374" s="19" t="e">
        <f>#REF!</f>
        <v>#REF!</v>
      </c>
    </row>
    <row r="3375" spans="11:45" ht="19.5" thickTop="1" thickBot="1" x14ac:dyDescent="0.25">
      <c r="K3375" s="19" t="str">
        <f t="shared" si="917"/>
        <v/>
      </c>
      <c r="L3375" s="19">
        <f t="shared" si="927"/>
        <v>10000</v>
      </c>
      <c r="M3375" s="22" t="str">
        <f>TRIM(Data!$N3372)</f>
        <v>Valley Knudsen</v>
      </c>
      <c r="N3375" s="22" t="str">
        <f>TRIM(Data!$A3372)</f>
        <v>Valley Knudsen (R)</v>
      </c>
      <c r="O3375" s="23">
        <f>IF(Data!$B3372=0,"",Data!$B3372)</f>
        <v>1958</v>
      </c>
      <c r="P3375" s="19" t="str">
        <f>IF(Data!$C3372=0,"",Data!$C3372)</f>
        <v>1</v>
      </c>
      <c r="Q3375" s="23" t="str">
        <f>IF($M3375="","",Data!$E3372)</f>
        <v>M-L</v>
      </c>
      <c r="R3375" s="23" t="str">
        <f t="shared" si="918"/>
        <v>M</v>
      </c>
      <c r="S3375" s="23" t="str">
        <f t="shared" si="919"/>
        <v>M</v>
      </c>
      <c r="T3375" s="19" t="str">
        <f>IF(Data!$F3372=0,"",Data!$F3372)</f>
        <v/>
      </c>
      <c r="U3375" s="19" t="str">
        <f>IF(Data!$G3372=0,"",Data!$G3372)</f>
        <v/>
      </c>
      <c r="V3375" s="19" t="str">
        <f>IF(Data!$D3372=0,"",Data!$D3372)</f>
        <v/>
      </c>
      <c r="W3375" s="19" t="str">
        <f>Data!$H3372</f>
        <v>Reticulata</v>
      </c>
      <c r="Y3375" s="41" t="e">
        <f t="shared" si="914"/>
        <v>#REF!</v>
      </c>
      <c r="Z3375" s="8">
        <f t="shared" si="920"/>
        <v>10000</v>
      </c>
      <c r="AA3375" s="8" t="str">
        <f t="shared" si="921"/>
        <v>Valley Knudsen</v>
      </c>
      <c r="AB3375" s="8" t="str">
        <f t="shared" si="922"/>
        <v>M</v>
      </c>
      <c r="AC3375" s="8" t="str">
        <f t="shared" si="923"/>
        <v/>
      </c>
      <c r="AD3375" s="8" t="str">
        <f t="shared" si="928"/>
        <v/>
      </c>
      <c r="AE3375" s="8" t="str">
        <f t="shared" si="924"/>
        <v/>
      </c>
      <c r="AF3375" s="5">
        <f t="shared" si="925"/>
        <v>1958</v>
      </c>
      <c r="AG3375" s="46">
        <v>3372</v>
      </c>
      <c r="AH3375" s="47" t="str">
        <f t="shared" si="915"/>
        <v/>
      </c>
      <c r="AI3375" s="48" t="str">
        <f t="shared" si="916"/>
        <v/>
      </c>
      <c r="AK3375" s="22" t="e">
        <f>TRIM(#REF!)</f>
        <v>#REF!</v>
      </c>
      <c r="AL3375" s="23" t="e">
        <f>IF(#REF!=0,"",#REF!)</f>
        <v>#REF!</v>
      </c>
      <c r="AM3375" s="19" t="e">
        <f>IF(#REF!=0,"",#REF!)</f>
        <v>#REF!</v>
      </c>
      <c r="AN3375" s="23" t="e">
        <f>IF($AK3375="","",#REF!)</f>
        <v>#REF!</v>
      </c>
      <c r="AO3375" s="23" t="e">
        <f t="shared" si="926"/>
        <v>#REF!</v>
      </c>
      <c r="AP3375" s="19" t="e">
        <f>IF(#REF!=0,"",#REF!)</f>
        <v>#REF!</v>
      </c>
      <c r="AQ3375" s="19" t="e">
        <f>IF(#REF!=0,"",#REF!)</f>
        <v>#REF!</v>
      </c>
      <c r="AR3375" s="19" t="e">
        <f>IF(#REF!=0,"",#REF!)</f>
        <v>#REF!</v>
      </c>
      <c r="AS3375" s="19" t="e">
        <f>#REF!</f>
        <v>#REF!</v>
      </c>
    </row>
    <row r="3376" spans="11:45" ht="19.5" thickTop="1" thickBot="1" x14ac:dyDescent="0.25">
      <c r="K3376" s="19" t="str">
        <f t="shared" si="917"/>
        <v/>
      </c>
      <c r="L3376" s="19">
        <f t="shared" si="927"/>
        <v>10000</v>
      </c>
      <c r="M3376" s="22" t="str">
        <f>TRIM(Data!$N3373)</f>
        <v>Valonia</v>
      </c>
      <c r="N3376" s="22" t="str">
        <f>TRIM(Data!$A3373)</f>
        <v>Valonia</v>
      </c>
      <c r="O3376" s="23" t="str">
        <f>IF(Data!$B3373=0,"",Data!$B3373)</f>
        <v>1800's - Late</v>
      </c>
      <c r="P3376" s="19" t="str">
        <f>IF(Data!$C3373=0,"",Data!$C3373)</f>
        <v/>
      </c>
      <c r="Q3376" s="23" t="str">
        <f>IF($M3376="","",Data!$E3373)</f>
        <v>M</v>
      </c>
      <c r="R3376" s="23" t="str">
        <f t="shared" si="918"/>
        <v>M</v>
      </c>
      <c r="S3376" s="23" t="str">
        <f t="shared" si="919"/>
        <v>M</v>
      </c>
      <c r="T3376" s="19" t="str">
        <f>IF(Data!$F3373=0,"",Data!$F3373)</f>
        <v/>
      </c>
      <c r="U3376" s="19" t="str">
        <f>IF(Data!$G3373=0,"",Data!$G3373)</f>
        <v/>
      </c>
      <c r="V3376" s="19" t="str">
        <f>IF(Data!$D3373=0,"",Data!$D3373)</f>
        <v>ANTIQUE</v>
      </c>
      <c r="W3376" s="19" t="str">
        <f>Data!$H3373</f>
        <v>Japonica</v>
      </c>
      <c r="Y3376" s="41" t="e">
        <f t="shared" si="914"/>
        <v>#REF!</v>
      </c>
      <c r="Z3376" s="8">
        <f t="shared" si="920"/>
        <v>3376</v>
      </c>
      <c r="AA3376" s="8" t="str">
        <f t="shared" si="921"/>
        <v>Valonia</v>
      </c>
      <c r="AB3376" s="8" t="str">
        <f t="shared" si="922"/>
        <v>M</v>
      </c>
      <c r="AC3376" s="8" t="str">
        <f t="shared" si="923"/>
        <v/>
      </c>
      <c r="AD3376" s="8" t="str">
        <f t="shared" si="928"/>
        <v/>
      </c>
      <c r="AE3376" s="8" t="str">
        <f t="shared" si="924"/>
        <v>ANTIQUE</v>
      </c>
      <c r="AF3376" s="5" t="str">
        <f t="shared" si="925"/>
        <v>1800's - Late</v>
      </c>
      <c r="AG3376" s="46">
        <v>3373</v>
      </c>
      <c r="AH3376" s="47" t="str">
        <f t="shared" si="915"/>
        <v/>
      </c>
      <c r="AI3376" s="48" t="str">
        <f t="shared" si="916"/>
        <v/>
      </c>
      <c r="AK3376" s="22" t="e">
        <f>TRIM(#REF!)</f>
        <v>#REF!</v>
      </c>
      <c r="AL3376" s="23" t="e">
        <f>IF(#REF!=0,"",#REF!)</f>
        <v>#REF!</v>
      </c>
      <c r="AM3376" s="19" t="e">
        <f>IF(#REF!=0,"",#REF!)</f>
        <v>#REF!</v>
      </c>
      <c r="AN3376" s="23" t="e">
        <f>IF($AK3376="","",#REF!)</f>
        <v>#REF!</v>
      </c>
      <c r="AO3376" s="23" t="e">
        <f t="shared" si="926"/>
        <v>#REF!</v>
      </c>
      <c r="AP3376" s="19" t="e">
        <f>IF(#REF!=0,"",#REF!)</f>
        <v>#REF!</v>
      </c>
      <c r="AQ3376" s="19" t="e">
        <f>IF(#REF!=0,"",#REF!)</f>
        <v>#REF!</v>
      </c>
      <c r="AR3376" s="19" t="e">
        <f>IF(#REF!=0,"",#REF!)</f>
        <v>#REF!</v>
      </c>
      <c r="AS3376" s="19" t="e">
        <f>#REF!</f>
        <v>#REF!</v>
      </c>
    </row>
    <row r="3377" spans="11:45" ht="19.5" thickTop="1" thickBot="1" x14ac:dyDescent="0.25">
      <c r="K3377" s="19" t="str">
        <f t="shared" si="917"/>
        <v/>
      </c>
      <c r="L3377" s="19">
        <f t="shared" si="927"/>
        <v>10000</v>
      </c>
      <c r="M3377" s="22" t="str">
        <f>TRIM(Data!$N3374)</f>
        <v>Vanilla Cream</v>
      </c>
      <c r="N3377" s="22" t="str">
        <f>TRIM(Data!$A3374)</f>
        <v>Vanilla Cream</v>
      </c>
      <c r="O3377" s="23">
        <f>IF(Data!$B3374=0,"",Data!$B3374)</f>
        <v>2021</v>
      </c>
      <c r="P3377" s="19" t="str">
        <f>IF(Data!$C3374=0,"",Data!$C3374)</f>
        <v>1</v>
      </c>
      <c r="Q3377" s="23" t="str">
        <f>IF($M3377="","",Data!$E3374)</f>
        <v>M-L</v>
      </c>
      <c r="R3377" s="23" t="str">
        <f t="shared" si="918"/>
        <v>M</v>
      </c>
      <c r="S3377" s="23" t="str">
        <f t="shared" si="919"/>
        <v>M</v>
      </c>
      <c r="T3377" s="19" t="str">
        <f>IF(Data!$F3374=0,"",Data!$F3374)</f>
        <v>WHITE</v>
      </c>
      <c r="U3377" s="19" t="str">
        <f>IF(Data!$G3374=0,"",Data!$G3374)</f>
        <v/>
      </c>
      <c r="V3377" s="19" t="str">
        <f>IF(Data!$D3374=0,"",Data!$D3374)</f>
        <v/>
      </c>
      <c r="W3377" s="19" t="str">
        <f>Data!$H3374</f>
        <v>Japonica</v>
      </c>
      <c r="Y3377" s="41" t="e">
        <f t="shared" si="914"/>
        <v>#REF!</v>
      </c>
      <c r="Z3377" s="8">
        <f t="shared" si="920"/>
        <v>10000</v>
      </c>
      <c r="AA3377" s="8" t="str">
        <f t="shared" si="921"/>
        <v>Vanilla Cream</v>
      </c>
      <c r="AB3377" s="8" t="str">
        <f t="shared" si="922"/>
        <v>M</v>
      </c>
      <c r="AC3377" s="8" t="str">
        <f t="shared" si="923"/>
        <v>WHITE</v>
      </c>
      <c r="AD3377" s="8" t="str">
        <f t="shared" si="928"/>
        <v/>
      </c>
      <c r="AE3377" s="8" t="str">
        <f t="shared" si="924"/>
        <v/>
      </c>
      <c r="AF3377" s="5">
        <f t="shared" si="925"/>
        <v>2021</v>
      </c>
      <c r="AG3377" s="46">
        <v>3374</v>
      </c>
      <c r="AH3377" s="47" t="str">
        <f t="shared" si="915"/>
        <v/>
      </c>
      <c r="AI3377" s="48" t="str">
        <f t="shared" si="916"/>
        <v/>
      </c>
      <c r="AK3377" s="22" t="e">
        <f>TRIM(#REF!)</f>
        <v>#REF!</v>
      </c>
      <c r="AL3377" s="23" t="e">
        <f>IF(#REF!=0,"",#REF!)</f>
        <v>#REF!</v>
      </c>
      <c r="AM3377" s="19" t="e">
        <f>IF(#REF!=0,"",#REF!)</f>
        <v>#REF!</v>
      </c>
      <c r="AN3377" s="23" t="e">
        <f>IF($AK3377="","",#REF!)</f>
        <v>#REF!</v>
      </c>
      <c r="AO3377" s="23" t="e">
        <f t="shared" si="926"/>
        <v>#REF!</v>
      </c>
      <c r="AP3377" s="19" t="e">
        <f>IF(#REF!=0,"",#REF!)</f>
        <v>#REF!</v>
      </c>
      <c r="AQ3377" s="19" t="e">
        <f>IF(#REF!=0,"",#REF!)</f>
        <v>#REF!</v>
      </c>
      <c r="AR3377" s="19" t="e">
        <f>IF(#REF!=0,"",#REF!)</f>
        <v>#REF!</v>
      </c>
      <c r="AS3377" s="19" t="e">
        <f>#REF!</f>
        <v>#REF!</v>
      </c>
    </row>
    <row r="3378" spans="11:45" ht="19.5" thickTop="1" thickBot="1" x14ac:dyDescent="0.25">
      <c r="K3378" s="19" t="str">
        <f t="shared" si="917"/>
        <v/>
      </c>
      <c r="L3378" s="19">
        <f t="shared" si="927"/>
        <v>10000</v>
      </c>
      <c r="M3378" s="22" t="str">
        <f>TRIM(Data!$N3375)</f>
        <v>Vanilla Moon</v>
      </c>
      <c r="N3378" s="22" t="str">
        <f>TRIM(Data!$A3375)</f>
        <v>Vanilla Moon (H)</v>
      </c>
      <c r="O3378" s="23">
        <f>IF(Data!$B3375=0,"",Data!$B3375)</f>
        <v>2016</v>
      </c>
      <c r="P3378" s="19" t="str">
        <f>IF(Data!$C3375=0,"",Data!$C3375)</f>
        <v>1</v>
      </c>
      <c r="Q3378" s="23" t="str">
        <f>IF($M3378="","",Data!$E3375)</f>
        <v>S</v>
      </c>
      <c r="R3378" s="23" t="str">
        <f t="shared" si="918"/>
        <v>S</v>
      </c>
      <c r="S3378" s="23" t="str">
        <f t="shared" si="919"/>
        <v>S</v>
      </c>
      <c r="T3378" s="19" t="str">
        <f>IF(Data!$F3375=0,"",Data!$F3375)</f>
        <v/>
      </c>
      <c r="U3378" s="19" t="str">
        <f>IF(Data!$G3375=0,"",Data!$G3375)</f>
        <v/>
      </c>
      <c r="V3378" s="19" t="str">
        <f>IF(Data!$D3375=0,"",Data!$D3375)</f>
        <v/>
      </c>
      <c r="W3378" s="19" t="str">
        <f>Data!$H3375</f>
        <v>NRH</v>
      </c>
      <c r="Y3378" s="41" t="e">
        <f t="shared" si="914"/>
        <v>#REF!</v>
      </c>
      <c r="Z3378" s="8">
        <f t="shared" si="920"/>
        <v>10000</v>
      </c>
      <c r="AA3378" s="8" t="str">
        <f t="shared" si="921"/>
        <v>Vanilla Moon</v>
      </c>
      <c r="AB3378" s="8" t="str">
        <f t="shared" si="922"/>
        <v>S</v>
      </c>
      <c r="AC3378" s="8" t="str">
        <f t="shared" si="923"/>
        <v/>
      </c>
      <c r="AD3378" s="8" t="str">
        <f t="shared" si="928"/>
        <v/>
      </c>
      <c r="AE3378" s="8" t="str">
        <f t="shared" si="924"/>
        <v/>
      </c>
      <c r="AF3378" s="5">
        <f t="shared" si="925"/>
        <v>2016</v>
      </c>
      <c r="AG3378" s="46">
        <v>3375</v>
      </c>
      <c r="AH3378" s="47" t="str">
        <f t="shared" si="915"/>
        <v/>
      </c>
      <c r="AI3378" s="48" t="str">
        <f t="shared" si="916"/>
        <v/>
      </c>
      <c r="AK3378" s="22" t="e">
        <f>TRIM(#REF!)</f>
        <v>#REF!</v>
      </c>
      <c r="AL3378" s="23" t="e">
        <f>IF(#REF!=0,"",#REF!)</f>
        <v>#REF!</v>
      </c>
      <c r="AM3378" s="19" t="e">
        <f>IF(#REF!=0,"",#REF!)</f>
        <v>#REF!</v>
      </c>
      <c r="AN3378" s="23" t="e">
        <f>IF($AK3378="","",#REF!)</f>
        <v>#REF!</v>
      </c>
      <c r="AO3378" s="23" t="e">
        <f t="shared" si="926"/>
        <v>#REF!</v>
      </c>
      <c r="AP3378" s="19" t="e">
        <f>IF(#REF!=0,"",#REF!)</f>
        <v>#REF!</v>
      </c>
      <c r="AQ3378" s="19" t="e">
        <f>IF(#REF!=0,"",#REF!)</f>
        <v>#REF!</v>
      </c>
      <c r="AR3378" s="19" t="e">
        <f>IF(#REF!=0,"",#REF!)</f>
        <v>#REF!</v>
      </c>
      <c r="AS3378" s="19" t="e">
        <f>#REF!</f>
        <v>#REF!</v>
      </c>
    </row>
    <row r="3379" spans="11:45" ht="19.5" thickTop="1" thickBot="1" x14ac:dyDescent="0.25">
      <c r="K3379" s="19" t="str">
        <f t="shared" si="917"/>
        <v/>
      </c>
      <c r="L3379" s="19">
        <f t="shared" si="927"/>
        <v>10000</v>
      </c>
      <c r="M3379" s="22" t="str">
        <f>TRIM(Data!$N3376)</f>
        <v>Vanity Fair</v>
      </c>
      <c r="N3379" s="22" t="str">
        <f>TRIM(Data!$A3376)</f>
        <v>Vanity Fair (South)</v>
      </c>
      <c r="O3379" s="23">
        <f>IF(Data!$B3376=0,"",Data!$B3376)</f>
        <v>1942</v>
      </c>
      <c r="P3379" s="19" t="str">
        <f>IF(Data!$C3376=0,"",Data!$C3376)</f>
        <v/>
      </c>
      <c r="Q3379" s="23" t="str">
        <f>IF($M3379="","",Data!$E3376)</f>
        <v>M</v>
      </c>
      <c r="R3379" s="23" t="str">
        <f t="shared" si="918"/>
        <v>M</v>
      </c>
      <c r="S3379" s="23" t="str">
        <f t="shared" si="919"/>
        <v>M</v>
      </c>
      <c r="T3379" s="19" t="str">
        <f>IF(Data!$F3376=0,"",Data!$F3376)</f>
        <v/>
      </c>
      <c r="U3379" s="19" t="str">
        <f>IF(Data!$G3376=0,"",Data!$G3376)</f>
        <v/>
      </c>
      <c r="V3379" s="19" t="str">
        <f>IF(Data!$D3376=0,"",Data!$D3376)</f>
        <v/>
      </c>
      <c r="W3379" s="19" t="str">
        <f>Data!$H3376</f>
        <v>Japonica</v>
      </c>
      <c r="Y3379" s="41" t="e">
        <f t="shared" si="914"/>
        <v>#REF!</v>
      </c>
      <c r="Z3379" s="8">
        <f t="shared" si="920"/>
        <v>10000</v>
      </c>
      <c r="AA3379" s="8" t="str">
        <f t="shared" si="921"/>
        <v>Vanity Fair</v>
      </c>
      <c r="AB3379" s="8" t="str">
        <f t="shared" si="922"/>
        <v>M</v>
      </c>
      <c r="AC3379" s="8" t="str">
        <f t="shared" si="923"/>
        <v/>
      </c>
      <c r="AD3379" s="8" t="str">
        <f t="shared" si="928"/>
        <v/>
      </c>
      <c r="AE3379" s="8" t="str">
        <f t="shared" si="924"/>
        <v/>
      </c>
      <c r="AF3379" s="5">
        <f t="shared" si="925"/>
        <v>1942</v>
      </c>
      <c r="AG3379" s="46">
        <v>3376</v>
      </c>
      <c r="AH3379" s="47" t="str">
        <f t="shared" si="915"/>
        <v/>
      </c>
      <c r="AI3379" s="48" t="str">
        <f t="shared" si="916"/>
        <v/>
      </c>
      <c r="AK3379" s="22" t="e">
        <f>TRIM(#REF!)</f>
        <v>#REF!</v>
      </c>
      <c r="AL3379" s="23" t="e">
        <f>IF(#REF!=0,"",#REF!)</f>
        <v>#REF!</v>
      </c>
      <c r="AM3379" s="19" t="e">
        <f>IF(#REF!=0,"",#REF!)</f>
        <v>#REF!</v>
      </c>
      <c r="AN3379" s="23" t="e">
        <f>IF($AK3379="","",#REF!)</f>
        <v>#REF!</v>
      </c>
      <c r="AO3379" s="23" t="e">
        <f t="shared" si="926"/>
        <v>#REF!</v>
      </c>
      <c r="AP3379" s="19" t="e">
        <f>IF(#REF!=0,"",#REF!)</f>
        <v>#REF!</v>
      </c>
      <c r="AQ3379" s="19" t="e">
        <f>IF(#REF!=0,"",#REF!)</f>
        <v>#REF!</v>
      </c>
      <c r="AR3379" s="19" t="e">
        <f>IF(#REF!=0,"",#REF!)</f>
        <v>#REF!</v>
      </c>
      <c r="AS3379" s="19" t="e">
        <f>#REF!</f>
        <v>#REF!</v>
      </c>
    </row>
    <row r="3380" spans="11:45" ht="19.5" thickTop="1" thickBot="1" x14ac:dyDescent="0.25">
      <c r="K3380" s="19" t="str">
        <f t="shared" si="917"/>
        <v/>
      </c>
      <c r="L3380" s="19">
        <f t="shared" si="927"/>
        <v>10000</v>
      </c>
      <c r="M3380" s="22" t="str">
        <f>TRIM(Data!$N3377)</f>
        <v>Vannine</v>
      </c>
      <c r="N3380" s="22" t="str">
        <f>TRIM(Data!$A3377)</f>
        <v>Vannine (R)</v>
      </c>
      <c r="O3380" s="23">
        <f>IF(Data!$B3377=0,"",Data!$B3377)</f>
        <v>1968</v>
      </c>
      <c r="P3380" s="19" t="str">
        <f>IF(Data!$C3377=0,"",Data!$C3377)</f>
        <v>1</v>
      </c>
      <c r="Q3380" s="23" t="str">
        <f>IF($M3380="","",Data!$E3377)</f>
        <v>M-L</v>
      </c>
      <c r="R3380" s="23" t="str">
        <f t="shared" si="918"/>
        <v>M</v>
      </c>
      <c r="S3380" s="23" t="str">
        <f t="shared" si="919"/>
        <v>M</v>
      </c>
      <c r="T3380" s="19" t="str">
        <f>IF(Data!$F3377=0,"",Data!$F3377)</f>
        <v/>
      </c>
      <c r="U3380" s="19" t="str">
        <f>IF(Data!$G3377=0,"",Data!$G3377)</f>
        <v/>
      </c>
      <c r="V3380" s="19" t="str">
        <f>IF(Data!$D3377=0,"",Data!$D3377)</f>
        <v/>
      </c>
      <c r="W3380" s="19" t="str">
        <f>Data!$H3377</f>
        <v>Reticulata</v>
      </c>
      <c r="Y3380" s="41" t="e">
        <f t="shared" si="914"/>
        <v>#REF!</v>
      </c>
      <c r="Z3380" s="8">
        <f t="shared" si="920"/>
        <v>10000</v>
      </c>
      <c r="AA3380" s="8" t="str">
        <f t="shared" si="921"/>
        <v>Vannine</v>
      </c>
      <c r="AB3380" s="8" t="str">
        <f t="shared" si="922"/>
        <v>M</v>
      </c>
      <c r="AC3380" s="8" t="str">
        <f t="shared" si="923"/>
        <v/>
      </c>
      <c r="AD3380" s="8" t="str">
        <f t="shared" si="928"/>
        <v/>
      </c>
      <c r="AE3380" s="8" t="str">
        <f t="shared" si="924"/>
        <v/>
      </c>
      <c r="AF3380" s="5">
        <f t="shared" si="925"/>
        <v>1968</v>
      </c>
      <c r="AG3380" s="46">
        <v>3377</v>
      </c>
      <c r="AH3380" s="47" t="str">
        <f t="shared" si="915"/>
        <v/>
      </c>
      <c r="AI3380" s="48" t="str">
        <f t="shared" si="916"/>
        <v/>
      </c>
      <c r="AK3380" s="22" t="e">
        <f>TRIM(#REF!)</f>
        <v>#REF!</v>
      </c>
      <c r="AL3380" s="23" t="e">
        <f>IF(#REF!=0,"",#REF!)</f>
        <v>#REF!</v>
      </c>
      <c r="AM3380" s="19" t="e">
        <f>IF(#REF!=0,"",#REF!)</f>
        <v>#REF!</v>
      </c>
      <c r="AN3380" s="23" t="e">
        <f>IF($AK3380="","",#REF!)</f>
        <v>#REF!</v>
      </c>
      <c r="AO3380" s="23" t="e">
        <f t="shared" si="926"/>
        <v>#REF!</v>
      </c>
      <c r="AP3380" s="19" t="e">
        <f>IF(#REF!=0,"",#REF!)</f>
        <v>#REF!</v>
      </c>
      <c r="AQ3380" s="19" t="e">
        <f>IF(#REF!=0,"",#REF!)</f>
        <v>#REF!</v>
      </c>
      <c r="AR3380" s="19" t="e">
        <f>IF(#REF!=0,"",#REF!)</f>
        <v>#REF!</v>
      </c>
      <c r="AS3380" s="19" t="e">
        <f>#REF!</f>
        <v>#REF!</v>
      </c>
    </row>
    <row r="3381" spans="11:45" ht="19.5" thickTop="1" thickBot="1" x14ac:dyDescent="0.25">
      <c r="K3381" s="19" t="str">
        <f t="shared" si="917"/>
        <v/>
      </c>
      <c r="L3381" s="19">
        <f t="shared" si="927"/>
        <v>10000</v>
      </c>
      <c r="M3381" s="22" t="str">
        <f>TRIM(Data!$N3378)</f>
        <v>Variety Z</v>
      </c>
      <c r="N3381" s="22" t="str">
        <f>TRIM(Data!$A3378)</f>
        <v>Variety Z</v>
      </c>
      <c r="O3381" s="23">
        <f>IF(Data!$B3378=0,"",Data!$B3378)</f>
        <v>2009</v>
      </c>
      <c r="P3381" s="19" t="str">
        <f>IF(Data!$C3378=0,"",Data!$C3378)</f>
        <v>1</v>
      </c>
      <c r="Q3381" s="23" t="str">
        <f>IF($M3381="","",Data!$E3378)</f>
        <v>M</v>
      </c>
      <c r="R3381" s="23" t="str">
        <f t="shared" si="918"/>
        <v>M</v>
      </c>
      <c r="S3381" s="23" t="str">
        <f t="shared" si="919"/>
        <v>M</v>
      </c>
      <c r="T3381" s="19" t="str">
        <f>IF(Data!$F3378=0,"",Data!$F3378)</f>
        <v/>
      </c>
      <c r="U3381" s="19" t="str">
        <f>IF(Data!$G3378=0,"",Data!$G3378)</f>
        <v/>
      </c>
      <c r="V3381" s="19" t="str">
        <f>IF(Data!$D3378=0,"",Data!$D3378)</f>
        <v/>
      </c>
      <c r="W3381" s="19" t="str">
        <f>Data!$H3378</f>
        <v>Japonica</v>
      </c>
      <c r="Y3381" s="41" t="e">
        <f t="shared" si="914"/>
        <v>#REF!</v>
      </c>
      <c r="Z3381" s="8">
        <f t="shared" si="920"/>
        <v>10000</v>
      </c>
      <c r="AA3381" s="8" t="str">
        <f t="shared" si="921"/>
        <v>Variety Z</v>
      </c>
      <c r="AB3381" s="8" t="str">
        <f t="shared" si="922"/>
        <v>M</v>
      </c>
      <c r="AC3381" s="8" t="str">
        <f t="shared" si="923"/>
        <v/>
      </c>
      <c r="AD3381" s="8" t="str">
        <f t="shared" si="928"/>
        <v/>
      </c>
      <c r="AE3381" s="8" t="str">
        <f t="shared" si="924"/>
        <v/>
      </c>
      <c r="AF3381" s="5">
        <f t="shared" si="925"/>
        <v>2009</v>
      </c>
      <c r="AG3381" s="46">
        <v>3378</v>
      </c>
      <c r="AH3381" s="47" t="str">
        <f t="shared" si="915"/>
        <v/>
      </c>
      <c r="AI3381" s="48" t="str">
        <f t="shared" si="916"/>
        <v/>
      </c>
      <c r="AK3381" s="22" t="e">
        <f>TRIM(#REF!)</f>
        <v>#REF!</v>
      </c>
      <c r="AL3381" s="23" t="e">
        <f>IF(#REF!=0,"",#REF!)</f>
        <v>#REF!</v>
      </c>
      <c r="AM3381" s="19" t="e">
        <f>IF(#REF!=0,"",#REF!)</f>
        <v>#REF!</v>
      </c>
      <c r="AN3381" s="23" t="e">
        <f>IF($AK3381="","",#REF!)</f>
        <v>#REF!</v>
      </c>
      <c r="AO3381" s="23" t="e">
        <f t="shared" si="926"/>
        <v>#REF!</v>
      </c>
      <c r="AP3381" s="19" t="e">
        <f>IF(#REF!=0,"",#REF!)</f>
        <v>#REF!</v>
      </c>
      <c r="AQ3381" s="19" t="e">
        <f>IF(#REF!=0,"",#REF!)</f>
        <v>#REF!</v>
      </c>
      <c r="AR3381" s="19" t="e">
        <f>IF(#REF!=0,"",#REF!)</f>
        <v>#REF!</v>
      </c>
      <c r="AS3381" s="19" t="e">
        <f>#REF!</f>
        <v>#REF!</v>
      </c>
    </row>
    <row r="3382" spans="11:45" ht="19.5" thickTop="1" thickBot="1" x14ac:dyDescent="0.25">
      <c r="K3382" s="19" t="str">
        <f t="shared" si="917"/>
        <v/>
      </c>
      <c r="L3382" s="19">
        <f t="shared" si="927"/>
        <v>10000</v>
      </c>
      <c r="M3382" s="22" t="str">
        <f>TRIM(Data!$N3379)</f>
        <v>Vashti</v>
      </c>
      <c r="N3382" s="22" t="str">
        <f>TRIM(Data!$A3379)</f>
        <v>Vashti</v>
      </c>
      <c r="O3382" s="23">
        <f>IF(Data!$B3379=0,"",Data!$B3379)</f>
        <v>1945</v>
      </c>
      <c r="P3382" s="19" t="str">
        <f>IF(Data!$C3379=0,"",Data!$C3379)</f>
        <v>1</v>
      </c>
      <c r="Q3382" s="23" t="str">
        <f>IF($M3382="","",Data!$E3379)</f>
        <v>M</v>
      </c>
      <c r="R3382" s="23" t="str">
        <f t="shared" si="918"/>
        <v>M</v>
      </c>
      <c r="S3382" s="23" t="str">
        <f t="shared" si="919"/>
        <v>M</v>
      </c>
      <c r="T3382" s="19" t="str">
        <f>IF(Data!$F3379=0,"",Data!$F3379)</f>
        <v/>
      </c>
      <c r="U3382" s="19" t="str">
        <f>IF(Data!$G3379=0,"",Data!$G3379)</f>
        <v/>
      </c>
      <c r="V3382" s="19" t="str">
        <f>IF(Data!$D3379=0,"",Data!$D3379)</f>
        <v/>
      </c>
      <c r="W3382" s="19" t="str">
        <f>Data!$H3379</f>
        <v>Japonica</v>
      </c>
      <c r="Y3382" s="41" t="e">
        <f t="shared" si="914"/>
        <v>#REF!</v>
      </c>
      <c r="Z3382" s="8">
        <f t="shared" si="920"/>
        <v>10000</v>
      </c>
      <c r="AA3382" s="8" t="str">
        <f t="shared" si="921"/>
        <v>Vashti</v>
      </c>
      <c r="AB3382" s="8" t="str">
        <f t="shared" si="922"/>
        <v>M</v>
      </c>
      <c r="AC3382" s="8" t="str">
        <f t="shared" si="923"/>
        <v/>
      </c>
      <c r="AD3382" s="8" t="str">
        <f t="shared" si="928"/>
        <v/>
      </c>
      <c r="AE3382" s="8" t="str">
        <f t="shared" si="924"/>
        <v/>
      </c>
      <c r="AF3382" s="5">
        <f t="shared" si="925"/>
        <v>1945</v>
      </c>
      <c r="AG3382" s="46">
        <v>3379</v>
      </c>
      <c r="AH3382" s="47" t="str">
        <f t="shared" si="915"/>
        <v/>
      </c>
      <c r="AI3382" s="48" t="str">
        <f t="shared" si="916"/>
        <v/>
      </c>
      <c r="AK3382" s="22" t="e">
        <f>TRIM(#REF!)</f>
        <v>#REF!</v>
      </c>
      <c r="AL3382" s="23" t="e">
        <f>IF(#REF!=0,"",#REF!)</f>
        <v>#REF!</v>
      </c>
      <c r="AM3382" s="19" t="e">
        <f>IF(#REF!=0,"",#REF!)</f>
        <v>#REF!</v>
      </c>
      <c r="AN3382" s="23" t="e">
        <f>IF($AK3382="","",#REF!)</f>
        <v>#REF!</v>
      </c>
      <c r="AO3382" s="23" t="e">
        <f t="shared" si="926"/>
        <v>#REF!</v>
      </c>
      <c r="AP3382" s="19" t="e">
        <f>IF(#REF!=0,"",#REF!)</f>
        <v>#REF!</v>
      </c>
      <c r="AQ3382" s="19" t="e">
        <f>IF(#REF!=0,"",#REF!)</f>
        <v>#REF!</v>
      </c>
      <c r="AR3382" s="19" t="e">
        <f>IF(#REF!=0,"",#REF!)</f>
        <v>#REF!</v>
      </c>
      <c r="AS3382" s="19" t="e">
        <f>#REF!</f>
        <v>#REF!</v>
      </c>
    </row>
    <row r="3383" spans="11:45" ht="19.5" thickTop="1" thickBot="1" x14ac:dyDescent="0.25">
      <c r="K3383" s="19" t="str">
        <f t="shared" si="917"/>
        <v/>
      </c>
      <c r="L3383" s="19">
        <f t="shared" si="927"/>
        <v>10000</v>
      </c>
      <c r="M3383" s="22" t="str">
        <f>TRIM(Data!$N3380)</f>
        <v>Vedrine</v>
      </c>
      <c r="N3383" s="22" t="str">
        <f>TRIM(Data!$A3380)</f>
        <v>Vedrine (Ruby Glow, Cleo Wittie, Bolen's Pride)</v>
      </c>
      <c r="O3383" s="23">
        <f>IF(Data!$B3380=0,"",Data!$B3380)</f>
        <v>1900</v>
      </c>
      <c r="P3383" s="19" t="str">
        <f>IF(Data!$C3380=0,"",Data!$C3380)</f>
        <v>1</v>
      </c>
      <c r="Q3383" s="23" t="str">
        <f>IF($M3383="","",Data!$E3380)</f>
        <v>M-L</v>
      </c>
      <c r="R3383" s="23" t="str">
        <f t="shared" si="918"/>
        <v>M</v>
      </c>
      <c r="S3383" s="23" t="str">
        <f t="shared" si="919"/>
        <v>M</v>
      </c>
      <c r="T3383" s="19" t="str">
        <f>IF(Data!$F3380=0,"",Data!$F3380)</f>
        <v/>
      </c>
      <c r="U3383" s="19" t="str">
        <f>IF(Data!$G3380=0,"",Data!$G3380)</f>
        <v/>
      </c>
      <c r="V3383" s="19" t="str">
        <f>IF(Data!$D3380=0,"",Data!$D3380)</f>
        <v/>
      </c>
      <c r="W3383" s="19" t="str">
        <f>Data!$H3380</f>
        <v>Japonica</v>
      </c>
      <c r="Y3383" s="41" t="e">
        <f t="shared" si="914"/>
        <v>#REF!</v>
      </c>
      <c r="Z3383" s="8">
        <f t="shared" si="920"/>
        <v>10000</v>
      </c>
      <c r="AA3383" s="8" t="str">
        <f t="shared" si="921"/>
        <v>Vedrine</v>
      </c>
      <c r="AB3383" s="8" t="str">
        <f t="shared" si="922"/>
        <v>M</v>
      </c>
      <c r="AC3383" s="8" t="str">
        <f t="shared" si="923"/>
        <v/>
      </c>
      <c r="AD3383" s="8" t="str">
        <f t="shared" si="928"/>
        <v/>
      </c>
      <c r="AE3383" s="8" t="str">
        <f t="shared" si="924"/>
        <v/>
      </c>
      <c r="AF3383" s="5">
        <f t="shared" si="925"/>
        <v>1900</v>
      </c>
      <c r="AG3383" s="46">
        <v>3380</v>
      </c>
      <c r="AH3383" s="47" t="str">
        <f t="shared" si="915"/>
        <v/>
      </c>
      <c r="AI3383" s="48" t="str">
        <f t="shared" si="916"/>
        <v/>
      </c>
      <c r="AK3383" s="22" t="e">
        <f>TRIM(#REF!)</f>
        <v>#REF!</v>
      </c>
      <c r="AL3383" s="23" t="e">
        <f>IF(#REF!=0,"",#REF!)</f>
        <v>#REF!</v>
      </c>
      <c r="AM3383" s="19" t="e">
        <f>IF(#REF!=0,"",#REF!)</f>
        <v>#REF!</v>
      </c>
      <c r="AN3383" s="23" t="e">
        <f>IF($AK3383="","",#REF!)</f>
        <v>#REF!</v>
      </c>
      <c r="AO3383" s="23" t="e">
        <f t="shared" si="926"/>
        <v>#REF!</v>
      </c>
      <c r="AP3383" s="19" t="e">
        <f>IF(#REF!=0,"",#REF!)</f>
        <v>#REF!</v>
      </c>
      <c r="AQ3383" s="19" t="e">
        <f>IF(#REF!=0,"",#REF!)</f>
        <v>#REF!</v>
      </c>
      <c r="AR3383" s="19" t="e">
        <f>IF(#REF!=0,"",#REF!)</f>
        <v>#REF!</v>
      </c>
      <c r="AS3383" s="19" t="e">
        <f>#REF!</f>
        <v>#REF!</v>
      </c>
    </row>
    <row r="3384" spans="11:45" ht="19.5" thickTop="1" thickBot="1" x14ac:dyDescent="0.25">
      <c r="K3384" s="19" t="str">
        <f t="shared" si="917"/>
        <v/>
      </c>
      <c r="L3384" s="19">
        <f t="shared" si="927"/>
        <v>10000</v>
      </c>
      <c r="M3384" s="22" t="str">
        <f>TRIM(Data!$N3381)</f>
        <v>Veiled Beauty</v>
      </c>
      <c r="N3384" s="22" t="str">
        <f>TRIM(Data!$A3381)</f>
        <v>Veiled Beauty</v>
      </c>
      <c r="O3384" s="23">
        <f>IF(Data!$B3381=0,"",Data!$B3381)</f>
        <v>1968</v>
      </c>
      <c r="P3384" s="19" t="str">
        <f>IF(Data!$C3381=0,"",Data!$C3381)</f>
        <v>1</v>
      </c>
      <c r="Q3384" s="23" t="str">
        <f>IF($M3384="","",Data!$E3381)</f>
        <v>L</v>
      </c>
      <c r="R3384" s="23" t="str">
        <f t="shared" si="918"/>
        <v>L</v>
      </c>
      <c r="S3384" s="23" t="str">
        <f t="shared" si="919"/>
        <v>L</v>
      </c>
      <c r="T3384" s="19" t="str">
        <f>IF(Data!$F3381=0,"",Data!$F3381)</f>
        <v/>
      </c>
      <c r="U3384" s="19" t="str">
        <f>IF(Data!$G3381=0,"",Data!$G3381)</f>
        <v/>
      </c>
      <c r="V3384" s="19" t="str">
        <f>IF(Data!$D3381=0,"",Data!$D3381)</f>
        <v/>
      </c>
      <c r="W3384" s="19" t="str">
        <f>Data!$H3381</f>
        <v>Japonica</v>
      </c>
      <c r="Y3384" s="41" t="e">
        <f t="shared" si="914"/>
        <v>#REF!</v>
      </c>
      <c r="Z3384" s="8">
        <f t="shared" si="920"/>
        <v>10000</v>
      </c>
      <c r="AA3384" s="8" t="str">
        <f t="shared" si="921"/>
        <v>Veiled Beauty</v>
      </c>
      <c r="AB3384" s="8" t="str">
        <f t="shared" si="922"/>
        <v>L</v>
      </c>
      <c r="AC3384" s="8" t="str">
        <f t="shared" si="923"/>
        <v/>
      </c>
      <c r="AD3384" s="8" t="str">
        <f t="shared" si="928"/>
        <v/>
      </c>
      <c r="AE3384" s="8" t="str">
        <f t="shared" si="924"/>
        <v/>
      </c>
      <c r="AF3384" s="5">
        <f t="shared" si="925"/>
        <v>1968</v>
      </c>
      <c r="AG3384" s="46">
        <v>3381</v>
      </c>
      <c r="AH3384" s="47" t="str">
        <f t="shared" si="915"/>
        <v/>
      </c>
      <c r="AI3384" s="48" t="str">
        <f t="shared" si="916"/>
        <v/>
      </c>
      <c r="AK3384" s="22" t="e">
        <f>TRIM(#REF!)</f>
        <v>#REF!</v>
      </c>
      <c r="AL3384" s="23" t="e">
        <f>IF(#REF!=0,"",#REF!)</f>
        <v>#REF!</v>
      </c>
      <c r="AM3384" s="19" t="e">
        <f>IF(#REF!=0,"",#REF!)</f>
        <v>#REF!</v>
      </c>
      <c r="AN3384" s="23" t="e">
        <f>IF($AK3384="","",#REF!)</f>
        <v>#REF!</v>
      </c>
      <c r="AO3384" s="23" t="e">
        <f t="shared" si="926"/>
        <v>#REF!</v>
      </c>
      <c r="AP3384" s="19" t="e">
        <f>IF(#REF!=0,"",#REF!)</f>
        <v>#REF!</v>
      </c>
      <c r="AQ3384" s="19" t="e">
        <f>IF(#REF!=0,"",#REF!)</f>
        <v>#REF!</v>
      </c>
      <c r="AR3384" s="19" t="e">
        <f>IF(#REF!=0,"",#REF!)</f>
        <v>#REF!</v>
      </c>
      <c r="AS3384" s="19" t="e">
        <f>#REF!</f>
        <v>#REF!</v>
      </c>
    </row>
    <row r="3385" spans="11:45" ht="19.5" thickTop="1" thickBot="1" x14ac:dyDescent="0.25">
      <c r="K3385" s="19" t="str">
        <f t="shared" si="917"/>
        <v/>
      </c>
      <c r="L3385" s="19">
        <f t="shared" si="927"/>
        <v>10000</v>
      </c>
      <c r="M3385" s="22" t="str">
        <f>TRIM(Data!$N3382)</f>
        <v>Velma Grantham</v>
      </c>
      <c r="N3385" s="22" t="str">
        <f>TRIM(Data!$A3382)</f>
        <v>Velma Grantham</v>
      </c>
      <c r="O3385" s="23">
        <f>IF(Data!$B3382=0,"",Data!$B3382)</f>
        <v>1962</v>
      </c>
      <c r="P3385" s="19" t="str">
        <f>IF(Data!$C3382=0,"",Data!$C3382)</f>
        <v>1</v>
      </c>
      <c r="Q3385" s="23" t="str">
        <f>IF($M3385="","",Data!$E3382)</f>
        <v>M-L</v>
      </c>
      <c r="R3385" s="23" t="str">
        <f t="shared" si="918"/>
        <v>M</v>
      </c>
      <c r="S3385" s="23" t="str">
        <f t="shared" si="919"/>
        <v>M</v>
      </c>
      <c r="T3385" s="19" t="str">
        <f>IF(Data!$F3382=0,"",Data!$F3382)</f>
        <v/>
      </c>
      <c r="U3385" s="19" t="str">
        <f>IF(Data!$G3382=0,"",Data!$G3382)</f>
        <v/>
      </c>
      <c r="V3385" s="19" t="str">
        <f>IF(Data!$D3382=0,"",Data!$D3382)</f>
        <v/>
      </c>
      <c r="W3385" s="19" t="str">
        <f>Data!$H3382</f>
        <v>Japonica</v>
      </c>
      <c r="Y3385" s="41" t="e">
        <f t="shared" si="914"/>
        <v>#REF!</v>
      </c>
      <c r="Z3385" s="8">
        <f t="shared" si="920"/>
        <v>10000</v>
      </c>
      <c r="AA3385" s="8" t="str">
        <f t="shared" si="921"/>
        <v>Velma Grantham</v>
      </c>
      <c r="AB3385" s="8" t="str">
        <f t="shared" si="922"/>
        <v>M</v>
      </c>
      <c r="AC3385" s="8" t="str">
        <f t="shared" si="923"/>
        <v/>
      </c>
      <c r="AD3385" s="8" t="str">
        <f t="shared" si="928"/>
        <v/>
      </c>
      <c r="AE3385" s="8" t="str">
        <f t="shared" si="924"/>
        <v/>
      </c>
      <c r="AF3385" s="5">
        <f t="shared" si="925"/>
        <v>1962</v>
      </c>
      <c r="AG3385" s="46">
        <v>3382</v>
      </c>
      <c r="AH3385" s="47" t="str">
        <f t="shared" si="915"/>
        <v/>
      </c>
      <c r="AI3385" s="48" t="str">
        <f t="shared" si="916"/>
        <v/>
      </c>
      <c r="AK3385" s="22" t="e">
        <f>TRIM(#REF!)</f>
        <v>#REF!</v>
      </c>
      <c r="AL3385" s="23" t="e">
        <f>IF(#REF!=0,"",#REF!)</f>
        <v>#REF!</v>
      </c>
      <c r="AM3385" s="19" t="e">
        <f>IF(#REF!=0,"",#REF!)</f>
        <v>#REF!</v>
      </c>
      <c r="AN3385" s="23" t="e">
        <f>IF($AK3385="","",#REF!)</f>
        <v>#REF!</v>
      </c>
      <c r="AO3385" s="23" t="e">
        <f t="shared" si="926"/>
        <v>#REF!</v>
      </c>
      <c r="AP3385" s="19" t="e">
        <f>IF(#REF!=0,"",#REF!)</f>
        <v>#REF!</v>
      </c>
      <c r="AQ3385" s="19" t="e">
        <f>IF(#REF!=0,"",#REF!)</f>
        <v>#REF!</v>
      </c>
      <c r="AR3385" s="19" t="e">
        <f>IF(#REF!=0,"",#REF!)</f>
        <v>#REF!</v>
      </c>
      <c r="AS3385" s="19" t="e">
        <f>#REF!</f>
        <v>#REF!</v>
      </c>
    </row>
    <row r="3386" spans="11:45" ht="19.5" thickTop="1" thickBot="1" x14ac:dyDescent="0.25">
      <c r="K3386" s="19" t="str">
        <f t="shared" si="917"/>
        <v/>
      </c>
      <c r="L3386" s="19">
        <f t="shared" si="927"/>
        <v>10000</v>
      </c>
      <c r="M3386" s="22" t="str">
        <f>TRIM(Data!$N3383)</f>
        <v>Velvet Brocade</v>
      </c>
      <c r="N3386" s="22" t="str">
        <f>TRIM(Data!$A3383)</f>
        <v>Velvet Brocade</v>
      </c>
      <c r="O3386" s="23">
        <f>IF(Data!$B3383=0,"",Data!$B3383)</f>
        <v>2020</v>
      </c>
      <c r="P3386" s="19" t="str">
        <f>IF(Data!$C3383=0,"",Data!$C3383)</f>
        <v>1</v>
      </c>
      <c r="Q3386" s="23" t="str">
        <f>IF($M3386="","",Data!$E3383)</f>
        <v>M</v>
      </c>
      <c r="R3386" s="23" t="str">
        <f t="shared" si="918"/>
        <v>M</v>
      </c>
      <c r="S3386" s="23" t="str">
        <f t="shared" si="919"/>
        <v>M</v>
      </c>
      <c r="T3386" s="19" t="str">
        <f>IF(Data!$F3383=0,"",Data!$F3383)</f>
        <v/>
      </c>
      <c r="U3386" s="19" t="str">
        <f>IF(Data!$G3383=0,"",Data!$G3383)</f>
        <v>FD</v>
      </c>
      <c r="V3386" s="19" t="str">
        <f>IF(Data!$D3383=0,"",Data!$D3383)</f>
        <v/>
      </c>
      <c r="W3386" s="19" t="str">
        <f>Data!$H3383</f>
        <v>Japonica</v>
      </c>
      <c r="Y3386" s="41" t="e">
        <f t="shared" si="914"/>
        <v>#REF!</v>
      </c>
      <c r="Z3386" s="8">
        <f t="shared" si="920"/>
        <v>10000</v>
      </c>
      <c r="AA3386" s="8" t="str">
        <f t="shared" si="921"/>
        <v>Velvet Brocade</v>
      </c>
      <c r="AB3386" s="8" t="str">
        <f t="shared" si="922"/>
        <v>M</v>
      </c>
      <c r="AC3386" s="8" t="str">
        <f t="shared" si="923"/>
        <v/>
      </c>
      <c r="AD3386" s="8" t="str">
        <f t="shared" si="928"/>
        <v>FD</v>
      </c>
      <c r="AE3386" s="8" t="str">
        <f t="shared" si="924"/>
        <v/>
      </c>
      <c r="AF3386" s="5">
        <f t="shared" si="925"/>
        <v>2020</v>
      </c>
      <c r="AG3386" s="46">
        <v>3383</v>
      </c>
      <c r="AH3386" s="47" t="str">
        <f t="shared" si="915"/>
        <v/>
      </c>
      <c r="AI3386" s="48" t="str">
        <f t="shared" si="916"/>
        <v/>
      </c>
      <c r="AK3386" s="22" t="e">
        <f>TRIM(#REF!)</f>
        <v>#REF!</v>
      </c>
      <c r="AL3386" s="23" t="e">
        <f>IF(#REF!=0,"",#REF!)</f>
        <v>#REF!</v>
      </c>
      <c r="AM3386" s="19" t="e">
        <f>IF(#REF!=0,"",#REF!)</f>
        <v>#REF!</v>
      </c>
      <c r="AN3386" s="23" t="e">
        <f>IF($AK3386="","",#REF!)</f>
        <v>#REF!</v>
      </c>
      <c r="AO3386" s="23" t="e">
        <f t="shared" si="926"/>
        <v>#REF!</v>
      </c>
      <c r="AP3386" s="19" t="e">
        <f>IF(#REF!=0,"",#REF!)</f>
        <v>#REF!</v>
      </c>
      <c r="AQ3386" s="19" t="e">
        <f>IF(#REF!=0,"",#REF!)</f>
        <v>#REF!</v>
      </c>
      <c r="AR3386" s="19" t="e">
        <f>IF(#REF!=0,"",#REF!)</f>
        <v>#REF!</v>
      </c>
      <c r="AS3386" s="19" t="e">
        <f>#REF!</f>
        <v>#REF!</v>
      </c>
    </row>
    <row r="3387" spans="11:45" ht="19.5" thickTop="1" thickBot="1" x14ac:dyDescent="0.25">
      <c r="K3387" s="19" t="str">
        <f t="shared" si="917"/>
        <v/>
      </c>
      <c r="L3387" s="19">
        <f t="shared" si="927"/>
        <v>10000</v>
      </c>
      <c r="M3387" s="22" t="str">
        <f>TRIM(Data!$N3384)</f>
        <v>Velvet Daze</v>
      </c>
      <c r="N3387" s="22" t="str">
        <f>TRIM(Data!$A3384)</f>
        <v>Velvet Daze</v>
      </c>
      <c r="O3387" s="23">
        <f>IF(Data!$B3384=0,"",Data!$B3384)</f>
        <v>2024</v>
      </c>
      <c r="P3387" s="19" t="str">
        <f>IF(Data!$C3384=0,"",Data!$C3384)</f>
        <v>1</v>
      </c>
      <c r="Q3387" s="23" t="str">
        <f>IF($M3387="","",Data!$E3384)</f>
        <v>M</v>
      </c>
      <c r="R3387" s="23" t="str">
        <f t="shared" si="918"/>
        <v>M</v>
      </c>
      <c r="S3387" s="23" t="str">
        <f t="shared" si="919"/>
        <v>M</v>
      </c>
      <c r="T3387" s="19" t="str">
        <f>IF(Data!$F3384=0,"",Data!$F3384)</f>
        <v/>
      </c>
      <c r="U3387" s="19" t="str">
        <f>IF(Data!$G3384=0,"",Data!$G3384)</f>
        <v/>
      </c>
      <c r="V3387" s="19" t="str">
        <f>IF(Data!$D3384=0,"",Data!$D3384)</f>
        <v/>
      </c>
      <c r="W3387" s="19" t="str">
        <f>Data!$H3384</f>
        <v>Japonica</v>
      </c>
      <c r="Y3387" s="41" t="e">
        <f t="shared" si="914"/>
        <v>#REF!</v>
      </c>
      <c r="Z3387" s="8">
        <f t="shared" si="920"/>
        <v>10000</v>
      </c>
      <c r="AA3387" s="8" t="str">
        <f t="shared" si="921"/>
        <v>Velvet Daze</v>
      </c>
      <c r="AB3387" s="8" t="str">
        <f t="shared" si="922"/>
        <v>M</v>
      </c>
      <c r="AC3387" s="8" t="str">
        <f t="shared" si="923"/>
        <v/>
      </c>
      <c r="AD3387" s="8" t="str">
        <f t="shared" si="928"/>
        <v/>
      </c>
      <c r="AE3387" s="8" t="str">
        <f t="shared" si="924"/>
        <v/>
      </c>
      <c r="AF3387" s="5">
        <f t="shared" si="925"/>
        <v>2024</v>
      </c>
      <c r="AG3387" s="46">
        <v>3384</v>
      </c>
      <c r="AH3387" s="47" t="str">
        <f t="shared" si="915"/>
        <v/>
      </c>
      <c r="AI3387" s="48" t="str">
        <f t="shared" si="916"/>
        <v/>
      </c>
      <c r="AK3387" s="22" t="e">
        <f>TRIM(#REF!)</f>
        <v>#REF!</v>
      </c>
      <c r="AL3387" s="23" t="e">
        <f>IF(#REF!=0,"",#REF!)</f>
        <v>#REF!</v>
      </c>
      <c r="AM3387" s="19" t="e">
        <f>IF(#REF!=0,"",#REF!)</f>
        <v>#REF!</v>
      </c>
      <c r="AN3387" s="23" t="e">
        <f>IF($AK3387="","",#REF!)</f>
        <v>#REF!</v>
      </c>
      <c r="AO3387" s="23" t="e">
        <f t="shared" si="926"/>
        <v>#REF!</v>
      </c>
      <c r="AP3387" s="19" t="e">
        <f>IF(#REF!=0,"",#REF!)</f>
        <v>#REF!</v>
      </c>
      <c r="AQ3387" s="19" t="e">
        <f>IF(#REF!=0,"",#REF!)</f>
        <v>#REF!</v>
      </c>
      <c r="AR3387" s="19" t="e">
        <f>IF(#REF!=0,"",#REF!)</f>
        <v>#REF!</v>
      </c>
      <c r="AS3387" s="19" t="e">
        <f>#REF!</f>
        <v>#REF!</v>
      </c>
    </row>
    <row r="3388" spans="11:45" ht="19.5" thickTop="1" thickBot="1" x14ac:dyDescent="0.25">
      <c r="K3388" s="19" t="str">
        <f t="shared" si="917"/>
        <v/>
      </c>
      <c r="L3388" s="19">
        <f t="shared" si="927"/>
        <v>10000</v>
      </c>
      <c r="M3388" s="22" t="str">
        <f>TRIM(Data!$N3385)</f>
        <v>Vera Curry</v>
      </c>
      <c r="N3388" s="22" t="str">
        <f>TRIM(Data!$A3385)</f>
        <v>Vera Curry</v>
      </c>
      <c r="O3388" s="23">
        <f>IF(Data!$B3385=0,"",Data!$B3385)</f>
        <v>2019</v>
      </c>
      <c r="P3388" s="19" t="str">
        <f>IF(Data!$C3385=0,"",Data!$C3385)</f>
        <v>1</v>
      </c>
      <c r="Q3388" s="23" t="str">
        <f>IF($M3388="","",Data!$E3385)</f>
        <v>S</v>
      </c>
      <c r="R3388" s="23" t="str">
        <f t="shared" si="918"/>
        <v>S</v>
      </c>
      <c r="S3388" s="23" t="str">
        <f t="shared" si="919"/>
        <v>S</v>
      </c>
      <c r="T3388" s="19" t="str">
        <f>IF(Data!$F3385=0,"",Data!$F3385)</f>
        <v/>
      </c>
      <c r="U3388" s="19" t="str">
        <f>IF(Data!$G3385=0,"",Data!$G3385)</f>
        <v>FD</v>
      </c>
      <c r="V3388" s="19" t="str">
        <f>IF(Data!$D3385=0,"",Data!$D3385)</f>
        <v/>
      </c>
      <c r="W3388" s="19" t="str">
        <f>Data!$H3385</f>
        <v>Japonica</v>
      </c>
      <c r="Y3388" s="41" t="e">
        <f t="shared" si="914"/>
        <v>#REF!</v>
      </c>
      <c r="Z3388" s="8">
        <f t="shared" si="920"/>
        <v>10000</v>
      </c>
      <c r="AA3388" s="8" t="str">
        <f t="shared" si="921"/>
        <v>Vera Curry</v>
      </c>
      <c r="AB3388" s="8" t="str">
        <f t="shared" si="922"/>
        <v>S</v>
      </c>
      <c r="AC3388" s="8" t="str">
        <f t="shared" si="923"/>
        <v/>
      </c>
      <c r="AD3388" s="8" t="str">
        <f t="shared" si="928"/>
        <v>FD</v>
      </c>
      <c r="AE3388" s="8" t="str">
        <f t="shared" si="924"/>
        <v/>
      </c>
      <c r="AF3388" s="5">
        <f t="shared" si="925"/>
        <v>2019</v>
      </c>
      <c r="AG3388" s="46">
        <v>3385</v>
      </c>
      <c r="AH3388" s="47" t="str">
        <f t="shared" si="915"/>
        <v/>
      </c>
      <c r="AI3388" s="48" t="str">
        <f t="shared" si="916"/>
        <v/>
      </c>
      <c r="AK3388" s="22" t="e">
        <f>TRIM(#REF!)</f>
        <v>#REF!</v>
      </c>
      <c r="AL3388" s="23" t="e">
        <f>IF(#REF!=0,"",#REF!)</f>
        <v>#REF!</v>
      </c>
      <c r="AM3388" s="19" t="e">
        <f>IF(#REF!=0,"",#REF!)</f>
        <v>#REF!</v>
      </c>
      <c r="AN3388" s="23" t="e">
        <f>IF($AK3388="","",#REF!)</f>
        <v>#REF!</v>
      </c>
      <c r="AO3388" s="23" t="e">
        <f t="shared" si="926"/>
        <v>#REF!</v>
      </c>
      <c r="AP3388" s="19" t="e">
        <f>IF(#REF!=0,"",#REF!)</f>
        <v>#REF!</v>
      </c>
      <c r="AQ3388" s="19" t="e">
        <f>IF(#REF!=0,"",#REF!)</f>
        <v>#REF!</v>
      </c>
      <c r="AR3388" s="19" t="e">
        <f>IF(#REF!=0,"",#REF!)</f>
        <v>#REF!</v>
      </c>
      <c r="AS3388" s="19" t="e">
        <f>#REF!</f>
        <v>#REF!</v>
      </c>
    </row>
    <row r="3389" spans="11:45" ht="19.5" thickTop="1" thickBot="1" x14ac:dyDescent="0.25">
      <c r="K3389" s="19" t="str">
        <f t="shared" si="917"/>
        <v/>
      </c>
      <c r="L3389" s="19">
        <f t="shared" si="927"/>
        <v>10000</v>
      </c>
      <c r="M3389" s="22" t="str">
        <f>TRIM(Data!$N3386)</f>
        <v>Vera Harper</v>
      </c>
      <c r="N3389" s="22" t="str">
        <f>TRIM(Data!$A3386)</f>
        <v>Vera Harper</v>
      </c>
      <c r="O3389" s="23">
        <f>IF(Data!$B3386=0,"",Data!$B3386)</f>
        <v>2005</v>
      </c>
      <c r="P3389" s="19" t="str">
        <f>IF(Data!$C3386=0,"",Data!$C3386)</f>
        <v>1</v>
      </c>
      <c r="Q3389" s="23" t="str">
        <f>IF($M3389="","",Data!$E3386)</f>
        <v>M</v>
      </c>
      <c r="R3389" s="23" t="str">
        <f t="shared" si="918"/>
        <v>M</v>
      </c>
      <c r="S3389" s="23" t="str">
        <f t="shared" si="919"/>
        <v>M</v>
      </c>
      <c r="T3389" s="19" t="str">
        <f>IF(Data!$F3386=0,"",Data!$F3386)</f>
        <v/>
      </c>
      <c r="U3389" s="19" t="str">
        <f>IF(Data!$G3386=0,"",Data!$G3386)</f>
        <v>FD</v>
      </c>
      <c r="V3389" s="19" t="str">
        <f>IF(Data!$D3386=0,"",Data!$D3386)</f>
        <v/>
      </c>
      <c r="W3389" s="19" t="str">
        <f>Data!$H3386</f>
        <v>Japonica</v>
      </c>
      <c r="Y3389" s="41" t="e">
        <f t="shared" si="914"/>
        <v>#REF!</v>
      </c>
      <c r="Z3389" s="8">
        <f t="shared" si="920"/>
        <v>10000</v>
      </c>
      <c r="AA3389" s="8" t="str">
        <f t="shared" si="921"/>
        <v>Vera Harper</v>
      </c>
      <c r="AB3389" s="8" t="str">
        <f t="shared" si="922"/>
        <v>M</v>
      </c>
      <c r="AC3389" s="8" t="str">
        <f t="shared" si="923"/>
        <v/>
      </c>
      <c r="AD3389" s="8" t="str">
        <f t="shared" si="928"/>
        <v>FD</v>
      </c>
      <c r="AE3389" s="8" t="str">
        <f t="shared" si="924"/>
        <v/>
      </c>
      <c r="AF3389" s="5">
        <f t="shared" si="925"/>
        <v>2005</v>
      </c>
      <c r="AG3389" s="46">
        <v>3386</v>
      </c>
      <c r="AH3389" s="47" t="str">
        <f t="shared" si="915"/>
        <v/>
      </c>
      <c r="AI3389" s="48" t="str">
        <f t="shared" si="916"/>
        <v/>
      </c>
      <c r="AK3389" s="22" t="e">
        <f>TRIM(#REF!)</f>
        <v>#REF!</v>
      </c>
      <c r="AL3389" s="23" t="e">
        <f>IF(#REF!=0,"",#REF!)</f>
        <v>#REF!</v>
      </c>
      <c r="AM3389" s="19" t="e">
        <f>IF(#REF!=0,"",#REF!)</f>
        <v>#REF!</v>
      </c>
      <c r="AN3389" s="23" t="e">
        <f>IF($AK3389="","",#REF!)</f>
        <v>#REF!</v>
      </c>
      <c r="AO3389" s="23" t="e">
        <f t="shared" si="926"/>
        <v>#REF!</v>
      </c>
      <c r="AP3389" s="19" t="e">
        <f>IF(#REF!=0,"",#REF!)</f>
        <v>#REF!</v>
      </c>
      <c r="AQ3389" s="19" t="e">
        <f>IF(#REF!=0,"",#REF!)</f>
        <v>#REF!</v>
      </c>
      <c r="AR3389" s="19" t="e">
        <f>IF(#REF!=0,"",#REF!)</f>
        <v>#REF!</v>
      </c>
      <c r="AS3389" s="19" t="e">
        <f>#REF!</f>
        <v>#REF!</v>
      </c>
    </row>
    <row r="3390" spans="11:45" ht="19.5" thickTop="1" thickBot="1" x14ac:dyDescent="0.25">
      <c r="K3390" s="19" t="str">
        <f t="shared" si="917"/>
        <v/>
      </c>
      <c r="L3390" s="19">
        <f t="shared" si="927"/>
        <v>10000</v>
      </c>
      <c r="M3390" s="22" t="str">
        <f>TRIM(Data!$N3387)</f>
        <v>Vergine Di Colle Beato</v>
      </c>
      <c r="N3390" s="22" t="str">
        <f>TRIM(Data!$A3387)</f>
        <v>Vergine Di Colle Beato (Virgine Calubini)</v>
      </c>
      <c r="O3390" s="23">
        <f>IF(Data!$B3387=0,"",Data!$B3387)</f>
        <v>1857</v>
      </c>
      <c r="P3390" s="19" t="str">
        <f>IF(Data!$C3387=0,"",Data!$C3387)</f>
        <v/>
      </c>
      <c r="Q3390" s="23" t="str">
        <f>IF($M3390="","",Data!$E3387)</f>
        <v>M</v>
      </c>
      <c r="R3390" s="23" t="str">
        <f t="shared" si="918"/>
        <v>M</v>
      </c>
      <c r="S3390" s="23" t="str">
        <f t="shared" si="919"/>
        <v>M</v>
      </c>
      <c r="T3390" s="19" t="str">
        <f>IF(Data!$F3387=0,"",Data!$F3387)</f>
        <v>WHITE</v>
      </c>
      <c r="U3390" s="19" t="str">
        <f>IF(Data!$G3387=0,"",Data!$G3387)</f>
        <v>FD</v>
      </c>
      <c r="V3390" s="19" t="str">
        <f>IF(Data!$D3387=0,"",Data!$D3387)</f>
        <v>ANTIQUE</v>
      </c>
      <c r="W3390" s="19" t="str">
        <f>Data!$H3387</f>
        <v>Japonica</v>
      </c>
      <c r="Y3390" s="41" t="e">
        <f t="shared" si="914"/>
        <v>#REF!</v>
      </c>
      <c r="Z3390" s="8">
        <f t="shared" si="920"/>
        <v>3390</v>
      </c>
      <c r="AA3390" s="8" t="str">
        <f t="shared" si="921"/>
        <v>Vergine Di Colle Beato</v>
      </c>
      <c r="AB3390" s="8" t="str">
        <f t="shared" si="922"/>
        <v>M</v>
      </c>
      <c r="AC3390" s="8" t="str">
        <f t="shared" si="923"/>
        <v>WHITE</v>
      </c>
      <c r="AD3390" s="8" t="str">
        <f t="shared" si="928"/>
        <v>FD</v>
      </c>
      <c r="AE3390" s="8" t="str">
        <f t="shared" si="924"/>
        <v>ANTIQUE</v>
      </c>
      <c r="AF3390" s="5">
        <f t="shared" si="925"/>
        <v>1857</v>
      </c>
      <c r="AG3390" s="46">
        <v>3387</v>
      </c>
      <c r="AH3390" s="47" t="str">
        <f t="shared" si="915"/>
        <v/>
      </c>
      <c r="AI3390" s="48" t="str">
        <f t="shared" si="916"/>
        <v/>
      </c>
      <c r="AK3390" s="22" t="e">
        <f>TRIM(#REF!)</f>
        <v>#REF!</v>
      </c>
      <c r="AL3390" s="23" t="e">
        <f>IF(#REF!=0,"",#REF!)</f>
        <v>#REF!</v>
      </c>
      <c r="AM3390" s="19" t="e">
        <f>IF(#REF!=0,"",#REF!)</f>
        <v>#REF!</v>
      </c>
      <c r="AN3390" s="23" t="e">
        <f>IF($AK3390="","",#REF!)</f>
        <v>#REF!</v>
      </c>
      <c r="AO3390" s="23" t="e">
        <f t="shared" si="926"/>
        <v>#REF!</v>
      </c>
      <c r="AP3390" s="19" t="e">
        <f>IF(#REF!=0,"",#REF!)</f>
        <v>#REF!</v>
      </c>
      <c r="AQ3390" s="19" t="e">
        <f>IF(#REF!=0,"",#REF!)</f>
        <v>#REF!</v>
      </c>
      <c r="AR3390" s="19" t="e">
        <f>IF(#REF!=0,"",#REF!)</f>
        <v>#REF!</v>
      </c>
      <c r="AS3390" s="19" t="e">
        <f>#REF!</f>
        <v>#REF!</v>
      </c>
    </row>
    <row r="3391" spans="11:45" ht="19.5" thickTop="1" thickBot="1" x14ac:dyDescent="0.25">
      <c r="K3391" s="19" t="str">
        <f t="shared" si="917"/>
        <v/>
      </c>
      <c r="L3391" s="19">
        <f t="shared" si="927"/>
        <v>10000</v>
      </c>
      <c r="M3391" s="22" t="str">
        <f>TRIM(Data!$N3388)</f>
        <v>Vernal Breeze</v>
      </c>
      <c r="N3391" s="22" t="str">
        <f>TRIM(Data!$A3388)</f>
        <v>Vernal Breeze (H)</v>
      </c>
      <c r="O3391" s="23">
        <f>IF(Data!$B3388=0,"",Data!$B3388)</f>
        <v>2014</v>
      </c>
      <c r="P3391" s="19" t="str">
        <f>IF(Data!$C3388=0,"",Data!$C3388)</f>
        <v/>
      </c>
      <c r="Q3391" s="23" t="str">
        <f>IF($M3391="","",Data!$E3388)</f>
        <v>S</v>
      </c>
      <c r="R3391" s="23" t="str">
        <f t="shared" si="918"/>
        <v>S</v>
      </c>
      <c r="S3391" s="23" t="str">
        <f t="shared" si="919"/>
        <v>S</v>
      </c>
      <c r="T3391" s="19" t="str">
        <f>IF(Data!$F3388=0,"",Data!$F3388)</f>
        <v>WHITE</v>
      </c>
      <c r="U3391" s="19" t="str">
        <f>IF(Data!$G3388=0,"",Data!$G3388)</f>
        <v/>
      </c>
      <c r="V3391" s="19" t="str">
        <f>IF(Data!$D3388=0,"",Data!$D3388)</f>
        <v/>
      </c>
      <c r="W3391" s="19" t="str">
        <f>Data!$H3388</f>
        <v>NRH</v>
      </c>
      <c r="Y3391" s="41" t="e">
        <f t="shared" si="914"/>
        <v>#REF!</v>
      </c>
      <c r="Z3391" s="8">
        <f t="shared" si="920"/>
        <v>10000</v>
      </c>
      <c r="AA3391" s="8" t="str">
        <f t="shared" si="921"/>
        <v>Vernal Breeze</v>
      </c>
      <c r="AB3391" s="8" t="str">
        <f t="shared" si="922"/>
        <v>S</v>
      </c>
      <c r="AC3391" s="8" t="str">
        <f t="shared" si="923"/>
        <v>WHITE</v>
      </c>
      <c r="AD3391" s="8" t="str">
        <f t="shared" si="928"/>
        <v/>
      </c>
      <c r="AE3391" s="8" t="str">
        <f t="shared" si="924"/>
        <v/>
      </c>
      <c r="AF3391" s="5">
        <f t="shared" si="925"/>
        <v>2014</v>
      </c>
      <c r="AG3391" s="46">
        <v>3388</v>
      </c>
      <c r="AH3391" s="47" t="str">
        <f t="shared" si="915"/>
        <v/>
      </c>
      <c r="AI3391" s="48" t="str">
        <f t="shared" si="916"/>
        <v/>
      </c>
      <c r="AK3391" s="22" t="e">
        <f>TRIM(#REF!)</f>
        <v>#REF!</v>
      </c>
      <c r="AL3391" s="23" t="e">
        <f>IF(#REF!=0,"",#REF!)</f>
        <v>#REF!</v>
      </c>
      <c r="AM3391" s="19" t="e">
        <f>IF(#REF!=0,"",#REF!)</f>
        <v>#REF!</v>
      </c>
      <c r="AN3391" s="23" t="e">
        <f>IF($AK3391="","",#REF!)</f>
        <v>#REF!</v>
      </c>
      <c r="AO3391" s="23" t="e">
        <f t="shared" si="926"/>
        <v>#REF!</v>
      </c>
      <c r="AP3391" s="19" t="e">
        <f>IF(#REF!=0,"",#REF!)</f>
        <v>#REF!</v>
      </c>
      <c r="AQ3391" s="19" t="e">
        <f>IF(#REF!=0,"",#REF!)</f>
        <v>#REF!</v>
      </c>
      <c r="AR3391" s="19" t="e">
        <f>IF(#REF!=0,"",#REF!)</f>
        <v>#REF!</v>
      </c>
      <c r="AS3391" s="19" t="e">
        <f>#REF!</f>
        <v>#REF!</v>
      </c>
    </row>
    <row r="3392" spans="11:45" ht="19.5" thickTop="1" thickBot="1" x14ac:dyDescent="0.25">
      <c r="K3392" s="19" t="str">
        <f t="shared" si="917"/>
        <v/>
      </c>
      <c r="L3392" s="19">
        <f t="shared" si="927"/>
        <v>10000</v>
      </c>
      <c r="M3392" s="22" t="str">
        <f>TRIM(Data!$N3389)</f>
        <v>Vernon E. Howell</v>
      </c>
      <c r="N3392" s="22" t="str">
        <f>TRIM(Data!$A3389)</f>
        <v>Vernon E. Howell</v>
      </c>
      <c r="O3392" s="23">
        <f>IF(Data!$B3389=0,"",Data!$B3389)</f>
        <v>2003</v>
      </c>
      <c r="P3392" s="19" t="str">
        <f>IF(Data!$C3389=0,"",Data!$C3389)</f>
        <v>1</v>
      </c>
      <c r="Q3392" s="23" t="str">
        <f>IF($M3392="","",Data!$E3389)</f>
        <v>L</v>
      </c>
      <c r="R3392" s="23" t="str">
        <f t="shared" si="918"/>
        <v>L</v>
      </c>
      <c r="S3392" s="23" t="str">
        <f t="shared" si="919"/>
        <v>L</v>
      </c>
      <c r="T3392" s="19" t="str">
        <f>IF(Data!$F3389=0,"",Data!$F3389)</f>
        <v/>
      </c>
      <c r="U3392" s="19" t="str">
        <f>IF(Data!$G3389=0,"",Data!$G3389)</f>
        <v/>
      </c>
      <c r="V3392" s="19" t="str">
        <f>IF(Data!$D3389=0,"",Data!$D3389)</f>
        <v/>
      </c>
      <c r="W3392" s="19" t="str">
        <f>Data!$H3389</f>
        <v>Japonica</v>
      </c>
      <c r="Y3392" s="41" t="e">
        <f t="shared" si="914"/>
        <v>#REF!</v>
      </c>
      <c r="Z3392" s="8">
        <f t="shared" si="920"/>
        <v>10000</v>
      </c>
      <c r="AA3392" s="8" t="str">
        <f t="shared" si="921"/>
        <v>Vernon E. Howell</v>
      </c>
      <c r="AB3392" s="8" t="str">
        <f t="shared" si="922"/>
        <v>L</v>
      </c>
      <c r="AC3392" s="8" t="str">
        <f t="shared" si="923"/>
        <v/>
      </c>
      <c r="AD3392" s="8" t="str">
        <f t="shared" si="928"/>
        <v/>
      </c>
      <c r="AE3392" s="8" t="str">
        <f t="shared" si="924"/>
        <v/>
      </c>
      <c r="AF3392" s="5">
        <f t="shared" si="925"/>
        <v>2003</v>
      </c>
      <c r="AG3392" s="46">
        <v>3389</v>
      </c>
      <c r="AH3392" s="47" t="str">
        <f t="shared" si="915"/>
        <v/>
      </c>
      <c r="AI3392" s="48" t="str">
        <f t="shared" si="916"/>
        <v/>
      </c>
      <c r="AK3392" s="22" t="e">
        <f>TRIM(#REF!)</f>
        <v>#REF!</v>
      </c>
      <c r="AL3392" s="23" t="e">
        <f>IF(#REF!=0,"",#REF!)</f>
        <v>#REF!</v>
      </c>
      <c r="AM3392" s="19" t="e">
        <f>IF(#REF!=0,"",#REF!)</f>
        <v>#REF!</v>
      </c>
      <c r="AN3392" s="23" t="e">
        <f>IF($AK3392="","",#REF!)</f>
        <v>#REF!</v>
      </c>
      <c r="AO3392" s="23" t="e">
        <f t="shared" si="926"/>
        <v>#REF!</v>
      </c>
      <c r="AP3392" s="19" t="e">
        <f>IF(#REF!=0,"",#REF!)</f>
        <v>#REF!</v>
      </c>
      <c r="AQ3392" s="19" t="e">
        <f>IF(#REF!=0,"",#REF!)</f>
        <v>#REF!</v>
      </c>
      <c r="AR3392" s="19" t="e">
        <f>IF(#REF!=0,"",#REF!)</f>
        <v>#REF!</v>
      </c>
      <c r="AS3392" s="19" t="e">
        <f>#REF!</f>
        <v>#REF!</v>
      </c>
    </row>
    <row r="3393" spans="11:45" ht="19.5" thickTop="1" thickBot="1" x14ac:dyDescent="0.25">
      <c r="K3393" s="19" t="str">
        <f t="shared" si="917"/>
        <v/>
      </c>
      <c r="L3393" s="19">
        <f t="shared" si="927"/>
        <v>10000</v>
      </c>
      <c r="M3393" s="22" t="str">
        <f>TRIM(Data!$N3390)</f>
        <v>Vernon Mayo</v>
      </c>
      <c r="N3393" s="22" t="str">
        <f>TRIM(Data!$A3390)</f>
        <v>Vernon Mayo</v>
      </c>
      <c r="O3393" s="23">
        <f>IF(Data!$B3390=0,"",Data!$B3390)</f>
        <v>1965</v>
      </c>
      <c r="P3393" s="19" t="str">
        <f>IF(Data!$C3390=0,"",Data!$C3390)</f>
        <v/>
      </c>
      <c r="Q3393" s="23" t="str">
        <f>IF($M3393="","",Data!$E3390)</f>
        <v>L</v>
      </c>
      <c r="R3393" s="23" t="str">
        <f t="shared" si="918"/>
        <v>L</v>
      </c>
      <c r="S3393" s="23" t="str">
        <f t="shared" si="919"/>
        <v>L</v>
      </c>
      <c r="T3393" s="19" t="str">
        <f>IF(Data!$F3390=0,"",Data!$F3390)</f>
        <v/>
      </c>
      <c r="U3393" s="19" t="str">
        <f>IF(Data!$G3390=0,"",Data!$G3390)</f>
        <v/>
      </c>
      <c r="V3393" s="19" t="str">
        <f>IF(Data!$D3390=0,"",Data!$D3390)</f>
        <v/>
      </c>
      <c r="W3393" s="19" t="str">
        <f>Data!$H3390</f>
        <v>Japonica</v>
      </c>
      <c r="Y3393" s="41" t="e">
        <f t="shared" si="914"/>
        <v>#REF!</v>
      </c>
      <c r="Z3393" s="8">
        <f t="shared" si="920"/>
        <v>10000</v>
      </c>
      <c r="AA3393" s="8" t="str">
        <f t="shared" si="921"/>
        <v>Vernon Mayo</v>
      </c>
      <c r="AB3393" s="8" t="str">
        <f t="shared" si="922"/>
        <v>L</v>
      </c>
      <c r="AC3393" s="8" t="str">
        <f t="shared" si="923"/>
        <v/>
      </c>
      <c r="AD3393" s="8" t="str">
        <f t="shared" si="928"/>
        <v/>
      </c>
      <c r="AE3393" s="8" t="str">
        <f t="shared" si="924"/>
        <v/>
      </c>
      <c r="AF3393" s="5">
        <f t="shared" si="925"/>
        <v>1965</v>
      </c>
      <c r="AG3393" s="46">
        <v>3390</v>
      </c>
      <c r="AH3393" s="47" t="str">
        <f t="shared" si="915"/>
        <v/>
      </c>
      <c r="AI3393" s="48" t="str">
        <f t="shared" si="916"/>
        <v/>
      </c>
      <c r="AK3393" s="22" t="e">
        <f>TRIM(#REF!)</f>
        <v>#REF!</v>
      </c>
      <c r="AL3393" s="23" t="e">
        <f>IF(#REF!=0,"",#REF!)</f>
        <v>#REF!</v>
      </c>
      <c r="AM3393" s="19" t="e">
        <f>IF(#REF!=0,"",#REF!)</f>
        <v>#REF!</v>
      </c>
      <c r="AN3393" s="23" t="e">
        <f>IF($AK3393="","",#REF!)</f>
        <v>#REF!</v>
      </c>
      <c r="AO3393" s="23" t="e">
        <f t="shared" si="926"/>
        <v>#REF!</v>
      </c>
      <c r="AP3393" s="19" t="e">
        <f>IF(#REF!=0,"",#REF!)</f>
        <v>#REF!</v>
      </c>
      <c r="AQ3393" s="19" t="e">
        <f>IF(#REF!=0,"",#REF!)</f>
        <v>#REF!</v>
      </c>
      <c r="AR3393" s="19" t="e">
        <f>IF(#REF!=0,"",#REF!)</f>
        <v>#REF!</v>
      </c>
      <c r="AS3393" s="19" t="e">
        <f>#REF!</f>
        <v>#REF!</v>
      </c>
    </row>
    <row r="3394" spans="11:45" ht="19.5" thickTop="1" thickBot="1" x14ac:dyDescent="0.25">
      <c r="K3394" s="19" t="str">
        <f t="shared" si="917"/>
        <v/>
      </c>
      <c r="L3394" s="19">
        <f t="shared" si="927"/>
        <v>10000</v>
      </c>
      <c r="M3394" s="22" t="str">
        <f>TRIM(Data!$N3391)</f>
        <v>Vertie LeBlanc</v>
      </c>
      <c r="N3394" s="22" t="str">
        <f>TRIM(Data!$A3391)</f>
        <v>Vertie LeBlanc</v>
      </c>
      <c r="O3394" s="23">
        <f>IF(Data!$B3391=0,"",Data!$B3391)</f>
        <v>2020</v>
      </c>
      <c r="P3394" s="19" t="str">
        <f>IF(Data!$C3391=0,"",Data!$C3391)</f>
        <v>1</v>
      </c>
      <c r="Q3394" s="23" t="str">
        <f>IF($M3394="","",Data!$E3391)</f>
        <v>S-M</v>
      </c>
      <c r="R3394" s="23" t="str">
        <f t="shared" si="918"/>
        <v>S</v>
      </c>
      <c r="S3394" s="23" t="str">
        <f t="shared" si="919"/>
        <v>S</v>
      </c>
      <c r="T3394" s="19" t="str">
        <f>IF(Data!$F3391=0,"",Data!$F3391)</f>
        <v/>
      </c>
      <c r="U3394" s="19" t="str">
        <f>IF(Data!$G3391=0,"",Data!$G3391)</f>
        <v>FD</v>
      </c>
      <c r="V3394" s="19" t="str">
        <f>IF(Data!$D3391=0,"",Data!$D3391)</f>
        <v/>
      </c>
      <c r="W3394" s="19" t="str">
        <f>Data!$H3391</f>
        <v>Japonica</v>
      </c>
      <c r="Y3394" s="41" t="e">
        <f t="shared" si="914"/>
        <v>#REF!</v>
      </c>
      <c r="Z3394" s="8">
        <f t="shared" si="920"/>
        <v>10000</v>
      </c>
      <c r="AA3394" s="8" t="str">
        <f t="shared" si="921"/>
        <v>Vertie LeBlanc</v>
      </c>
      <c r="AB3394" s="8" t="str">
        <f t="shared" si="922"/>
        <v>S</v>
      </c>
      <c r="AC3394" s="8" t="str">
        <f t="shared" si="923"/>
        <v/>
      </c>
      <c r="AD3394" s="8" t="str">
        <f t="shared" si="928"/>
        <v>FD</v>
      </c>
      <c r="AE3394" s="8" t="str">
        <f t="shared" si="924"/>
        <v/>
      </c>
      <c r="AF3394" s="5">
        <f t="shared" si="925"/>
        <v>2020</v>
      </c>
      <c r="AG3394" s="46">
        <v>3391</v>
      </c>
      <c r="AH3394" s="47" t="str">
        <f t="shared" si="915"/>
        <v/>
      </c>
      <c r="AI3394" s="48" t="str">
        <f t="shared" si="916"/>
        <v/>
      </c>
      <c r="AK3394" s="22" t="e">
        <f>TRIM(#REF!)</f>
        <v>#REF!</v>
      </c>
      <c r="AL3394" s="23" t="e">
        <f>IF(#REF!=0,"",#REF!)</f>
        <v>#REF!</v>
      </c>
      <c r="AM3394" s="19" t="e">
        <f>IF(#REF!=0,"",#REF!)</f>
        <v>#REF!</v>
      </c>
      <c r="AN3394" s="23" t="e">
        <f>IF($AK3394="","",#REF!)</f>
        <v>#REF!</v>
      </c>
      <c r="AO3394" s="23" t="e">
        <f t="shared" si="926"/>
        <v>#REF!</v>
      </c>
      <c r="AP3394" s="19" t="e">
        <f>IF(#REF!=0,"",#REF!)</f>
        <v>#REF!</v>
      </c>
      <c r="AQ3394" s="19" t="e">
        <f>IF(#REF!=0,"",#REF!)</f>
        <v>#REF!</v>
      </c>
      <c r="AR3394" s="19" t="e">
        <f>IF(#REF!=0,"",#REF!)</f>
        <v>#REF!</v>
      </c>
      <c r="AS3394" s="19" t="e">
        <f>#REF!</f>
        <v>#REF!</v>
      </c>
    </row>
    <row r="3395" spans="11:45" ht="19.5" thickTop="1" thickBot="1" x14ac:dyDescent="0.25">
      <c r="K3395" s="19" t="str">
        <f t="shared" si="917"/>
        <v/>
      </c>
      <c r="L3395" s="19">
        <f t="shared" si="927"/>
        <v>10000</v>
      </c>
      <c r="M3395" s="22" t="str">
        <f>TRIM(Data!$N3392)</f>
        <v>Vicki Galvin</v>
      </c>
      <c r="N3395" s="22" t="str">
        <f>TRIM(Data!$A3392)</f>
        <v>Vicki Galvin (H)</v>
      </c>
      <c r="O3395" s="23">
        <f>IF(Data!$B3392=0,"",Data!$B3392)</f>
        <v>1980</v>
      </c>
      <c r="P3395" s="19" t="str">
        <f>IF(Data!$C3392=0,"",Data!$C3392)</f>
        <v>1</v>
      </c>
      <c r="Q3395" s="23" t="str">
        <f>IF($M3395="","",Data!$E3392)</f>
        <v>L</v>
      </c>
      <c r="R3395" s="23" t="str">
        <f t="shared" si="918"/>
        <v>L</v>
      </c>
      <c r="S3395" s="23" t="str">
        <f t="shared" si="919"/>
        <v>L</v>
      </c>
      <c r="T3395" s="19" t="str">
        <f>IF(Data!$F3392=0,"",Data!$F3392)</f>
        <v/>
      </c>
      <c r="U3395" s="19" t="str">
        <f>IF(Data!$G3392=0,"",Data!$G3392)</f>
        <v/>
      </c>
      <c r="V3395" s="19" t="str">
        <f>IF(Data!$D3392=0,"",Data!$D3392)</f>
        <v/>
      </c>
      <c r="W3395" s="19" t="str">
        <f>Data!$H3392</f>
        <v>NRH</v>
      </c>
      <c r="Y3395" s="41" t="e">
        <f t="shared" si="914"/>
        <v>#REF!</v>
      </c>
      <c r="Z3395" s="8">
        <f t="shared" si="920"/>
        <v>10000</v>
      </c>
      <c r="AA3395" s="8" t="str">
        <f t="shared" si="921"/>
        <v>Vicki Galvin</v>
      </c>
      <c r="AB3395" s="8" t="str">
        <f t="shared" si="922"/>
        <v>L</v>
      </c>
      <c r="AC3395" s="8" t="str">
        <f t="shared" si="923"/>
        <v/>
      </c>
      <c r="AD3395" s="8" t="str">
        <f t="shared" si="928"/>
        <v/>
      </c>
      <c r="AE3395" s="8" t="str">
        <f t="shared" si="924"/>
        <v/>
      </c>
      <c r="AF3395" s="5">
        <f t="shared" si="925"/>
        <v>1980</v>
      </c>
      <c r="AG3395" s="46">
        <v>3392</v>
      </c>
      <c r="AH3395" s="47" t="str">
        <f t="shared" si="915"/>
        <v/>
      </c>
      <c r="AI3395" s="48" t="str">
        <f t="shared" si="916"/>
        <v/>
      </c>
      <c r="AK3395" s="22" t="e">
        <f>TRIM(#REF!)</f>
        <v>#REF!</v>
      </c>
      <c r="AL3395" s="23" t="e">
        <f>IF(#REF!=0,"",#REF!)</f>
        <v>#REF!</v>
      </c>
      <c r="AM3395" s="19" t="e">
        <f>IF(#REF!=0,"",#REF!)</f>
        <v>#REF!</v>
      </c>
      <c r="AN3395" s="23" t="e">
        <f>IF($AK3395="","",#REF!)</f>
        <v>#REF!</v>
      </c>
      <c r="AO3395" s="23" t="e">
        <f t="shared" si="926"/>
        <v>#REF!</v>
      </c>
      <c r="AP3395" s="19" t="e">
        <f>IF(#REF!=0,"",#REF!)</f>
        <v>#REF!</v>
      </c>
      <c r="AQ3395" s="19" t="e">
        <f>IF(#REF!=0,"",#REF!)</f>
        <v>#REF!</v>
      </c>
      <c r="AR3395" s="19" t="e">
        <f>IF(#REF!=0,"",#REF!)</f>
        <v>#REF!</v>
      </c>
      <c r="AS3395" s="19" t="e">
        <f>#REF!</f>
        <v>#REF!</v>
      </c>
    </row>
    <row r="3396" spans="11:45" ht="19.5" thickTop="1" thickBot="1" x14ac:dyDescent="0.25">
      <c r="K3396" s="19" t="str">
        <f t="shared" si="917"/>
        <v/>
      </c>
      <c r="L3396" s="19">
        <f t="shared" si="927"/>
        <v>10000</v>
      </c>
      <c r="M3396" s="22" t="str">
        <f>TRIM(Data!$N3393)</f>
        <v>Victor Emmanuel (See Blood of China)</v>
      </c>
      <c r="N3396" s="22" t="str">
        <f>TRIM(Data!$A3393)</f>
        <v>Victor Emmanuel (See Blood of China)</v>
      </c>
      <c r="O3396" s="23">
        <f>IF(Data!$B3393=0,"",Data!$B3393)</f>
        <v>1928</v>
      </c>
      <c r="P3396" s="19" t="str">
        <f>IF(Data!$C3393=0,"",Data!$C3393)</f>
        <v/>
      </c>
      <c r="Q3396" s="23" t="str">
        <f>IF($M3396="","",Data!$E3393)</f>
        <v>M</v>
      </c>
      <c r="R3396" s="23" t="str">
        <f t="shared" si="918"/>
        <v>M</v>
      </c>
      <c r="S3396" s="23" t="str">
        <f t="shared" si="919"/>
        <v>M</v>
      </c>
      <c r="T3396" s="19" t="str">
        <f>IF(Data!$F3393=0,"",Data!$F3393)</f>
        <v/>
      </c>
      <c r="U3396" s="19" t="str">
        <f>IF(Data!$G3393=0,"",Data!$G3393)</f>
        <v/>
      </c>
      <c r="V3396" s="19" t="str">
        <f>IF(Data!$D3393=0,"",Data!$D3393)</f>
        <v/>
      </c>
      <c r="W3396" s="19" t="str">
        <f>Data!$H3393</f>
        <v>Japonica</v>
      </c>
      <c r="Y3396" s="41" t="e">
        <f t="shared" ref="Y3396:Y3459" si="929">RANK(Z3396,Z$4:Z$3653,1)</f>
        <v>#REF!</v>
      </c>
      <c r="Z3396" s="8">
        <f t="shared" si="920"/>
        <v>10000</v>
      </c>
      <c r="AA3396" s="8" t="str">
        <f t="shared" si="921"/>
        <v>Victor Emmanuel (See Blood of China)</v>
      </c>
      <c r="AB3396" s="8" t="str">
        <f t="shared" si="922"/>
        <v>M</v>
      </c>
      <c r="AC3396" s="8" t="str">
        <f t="shared" si="923"/>
        <v/>
      </c>
      <c r="AD3396" s="8" t="str">
        <f t="shared" si="928"/>
        <v/>
      </c>
      <c r="AE3396" s="8" t="str">
        <f t="shared" si="924"/>
        <v/>
      </c>
      <c r="AF3396" s="5">
        <f t="shared" si="925"/>
        <v>1928</v>
      </c>
      <c r="AG3396" s="46">
        <v>3393</v>
      </c>
      <c r="AH3396" s="47" t="str">
        <f t="shared" ref="AH3396:AH3459" si="930">IF(ISERROR(VLOOKUP($AG3396,$Y$4:$AE$3653,2,FALSE)),"",VLOOKUP($AG3396,$Y$4:$AE$3653,3,FALSE))</f>
        <v/>
      </c>
      <c r="AI3396" s="48" t="str">
        <f t="shared" ref="AI3396:AI3459" si="931">IF(ISERROR(VLOOKUP($AG3396,$Y$4:$AE$3653,2,FALSE)),"",VLOOKUP($AG3396,$Y$4:$AF$3653,8,FALSE))</f>
        <v/>
      </c>
      <c r="AK3396" s="22" t="e">
        <f>TRIM(#REF!)</f>
        <v>#REF!</v>
      </c>
      <c r="AL3396" s="23" t="e">
        <f>IF(#REF!=0,"",#REF!)</f>
        <v>#REF!</v>
      </c>
      <c r="AM3396" s="19" t="e">
        <f>IF(#REF!=0,"",#REF!)</f>
        <v>#REF!</v>
      </c>
      <c r="AN3396" s="23" t="e">
        <f>IF($AK3396="","",#REF!)</f>
        <v>#REF!</v>
      </c>
      <c r="AO3396" s="23" t="e">
        <f t="shared" si="926"/>
        <v>#REF!</v>
      </c>
      <c r="AP3396" s="19" t="e">
        <f>IF(#REF!=0,"",#REF!)</f>
        <v>#REF!</v>
      </c>
      <c r="AQ3396" s="19" t="e">
        <f>IF(#REF!=0,"",#REF!)</f>
        <v>#REF!</v>
      </c>
      <c r="AR3396" s="19" t="e">
        <f>IF(#REF!=0,"",#REF!)</f>
        <v>#REF!</v>
      </c>
      <c r="AS3396" s="19" t="e">
        <f>#REF!</f>
        <v>#REF!</v>
      </c>
    </row>
    <row r="3397" spans="11:45" ht="19.5" thickTop="1" thickBot="1" x14ac:dyDescent="0.25">
      <c r="K3397" s="19" t="str">
        <f t="shared" ref="K3397:K3460" si="932">IF(L3397=10000,"",RANK(L3397,$L$4:$L$3653,1))</f>
        <v/>
      </c>
      <c r="L3397" s="19">
        <f t="shared" si="927"/>
        <v>10000</v>
      </c>
      <c r="M3397" s="22" t="str">
        <f>TRIM(Data!$N3394)</f>
        <v>Victoria Martin</v>
      </c>
      <c r="N3397" s="22" t="str">
        <f>TRIM(Data!$A3394)</f>
        <v>Victoria Martin</v>
      </c>
      <c r="O3397" s="23">
        <f>IF(Data!$B3394=0,"",Data!$B3394)</f>
        <v>2000</v>
      </c>
      <c r="P3397" s="19" t="str">
        <f>IF(Data!$C3394=0,"",Data!$C3394)</f>
        <v>1</v>
      </c>
      <c r="Q3397" s="23" t="str">
        <f>IF($M3397="","",Data!$E3394)</f>
        <v>M-L</v>
      </c>
      <c r="R3397" s="23" t="str">
        <f t="shared" ref="R3397:R3460" si="933">IF($M3397="","",IF($Q3397="Min","Min",IF($Q3397="Min-S",IF($J$1=1,"S","Min"),IF(OR($Q3397="S",$Q3397="S-M"),"S",IF(OR($Q3397="M",$Q3397="M-L"),"M",IF(OR($Q3397="L",$Q3397="L-VL"),"L",IF($Q3397="VL","VL")))))))</f>
        <v>M</v>
      </c>
      <c r="S3397" s="23" t="str">
        <f t="shared" ref="S3397:S3460" si="934">IF($J$1=1,$R3397,$Q3397)</f>
        <v>M</v>
      </c>
      <c r="T3397" s="19" t="str">
        <f>IF(Data!$F3394=0,"",Data!$F3394)</f>
        <v/>
      </c>
      <c r="U3397" s="19" t="str">
        <f>IF(Data!$G3394=0,"",Data!$G3394)</f>
        <v/>
      </c>
      <c r="V3397" s="19" t="str">
        <f>IF(Data!$D3394=0,"",Data!$D3394)</f>
        <v/>
      </c>
      <c r="W3397" s="19" t="str">
        <f>Data!$H3394</f>
        <v>Japonica</v>
      </c>
      <c r="Y3397" s="41" t="e">
        <f t="shared" si="929"/>
        <v>#REF!</v>
      </c>
      <c r="Z3397" s="8">
        <f t="shared" ref="Z3397:Z3460" si="935">IF($V3397="ANTIQUE",IF($W3397="Japonica",ROW(),10000),10000)</f>
        <v>10000</v>
      </c>
      <c r="AA3397" s="8" t="str">
        <f t="shared" ref="AA3397:AA3460" si="936">$M3397</f>
        <v>Victoria Martin</v>
      </c>
      <c r="AB3397" s="8" t="str">
        <f t="shared" ref="AB3397:AB3460" si="937">$R3397</f>
        <v>M</v>
      </c>
      <c r="AC3397" s="8" t="str">
        <f t="shared" ref="AC3397:AC3460" si="938">$T3397</f>
        <v/>
      </c>
      <c r="AD3397" s="8" t="str">
        <f t="shared" si="928"/>
        <v/>
      </c>
      <c r="AE3397" s="8" t="str">
        <f t="shared" ref="AE3397:AE3460" si="939">$V3397</f>
        <v/>
      </c>
      <c r="AF3397" s="5">
        <f t="shared" ref="AF3397:AF3460" si="940">$O3397</f>
        <v>2000</v>
      </c>
      <c r="AG3397" s="46">
        <v>3394</v>
      </c>
      <c r="AH3397" s="47" t="str">
        <f t="shared" si="930"/>
        <v/>
      </c>
      <c r="AI3397" s="48" t="str">
        <f t="shared" si="931"/>
        <v/>
      </c>
      <c r="AK3397" s="22" t="e">
        <f>TRIM(#REF!)</f>
        <v>#REF!</v>
      </c>
      <c r="AL3397" s="23" t="e">
        <f>IF(#REF!=0,"",#REF!)</f>
        <v>#REF!</v>
      </c>
      <c r="AM3397" s="19" t="e">
        <f>IF(#REF!=0,"",#REF!)</f>
        <v>#REF!</v>
      </c>
      <c r="AN3397" s="23" t="e">
        <f>IF($AK3397="","",#REF!)</f>
        <v>#REF!</v>
      </c>
      <c r="AO3397" s="23" t="e">
        <f t="shared" ref="AO3397:AO3460" si="941">IF($AK3397="","",IF($AN3397="Min","Min",IF($AN3397="Min-S",IF($J$1=1,"S","Min"),IF(OR($AN3397="S",$AN3397="S-M"),"S",IF(OR($AN3397="M",$AN3397="M-L"),"M",IF(OR($AN3397="L",$AN3397="L-VL"),"L",IF($AN3397="VL","VL")))))))</f>
        <v>#REF!</v>
      </c>
      <c r="AP3397" s="19" t="e">
        <f>IF(#REF!=0,"",#REF!)</f>
        <v>#REF!</v>
      </c>
      <c r="AQ3397" s="19" t="e">
        <f>IF(#REF!=0,"",#REF!)</f>
        <v>#REF!</v>
      </c>
      <c r="AR3397" s="19" t="e">
        <f>IF(#REF!=0,"",#REF!)</f>
        <v>#REF!</v>
      </c>
      <c r="AS3397" s="19" t="e">
        <f>#REF!</f>
        <v>#REF!</v>
      </c>
    </row>
    <row r="3398" spans="11:45" ht="19.5" thickTop="1" thickBot="1" x14ac:dyDescent="0.25">
      <c r="K3398" s="19" t="str">
        <f t="shared" si="932"/>
        <v/>
      </c>
      <c r="L3398" s="19">
        <f t="shared" si="927"/>
        <v>10000</v>
      </c>
      <c r="M3398" s="22" t="str">
        <f>TRIM(Data!$N3395)</f>
        <v>Victoria Vanis</v>
      </c>
      <c r="N3398" s="22" t="str">
        <f>TRIM(Data!$A3395)</f>
        <v>Victoria Vanis</v>
      </c>
      <c r="O3398" s="23">
        <f>IF(Data!$B3395=0,"",Data!$B3395)</f>
        <v>2009</v>
      </c>
      <c r="P3398" s="19" t="str">
        <f>IF(Data!$C3395=0,"",Data!$C3395)</f>
        <v>1</v>
      </c>
      <c r="Q3398" s="23" t="str">
        <f>IF($M3398="","",Data!$E3395)</f>
        <v>M</v>
      </c>
      <c r="R3398" s="23" t="str">
        <f t="shared" si="933"/>
        <v>M</v>
      </c>
      <c r="S3398" s="23" t="str">
        <f t="shared" si="934"/>
        <v>M</v>
      </c>
      <c r="T3398" s="19" t="str">
        <f>IF(Data!$F3395=0,"",Data!$F3395)</f>
        <v/>
      </c>
      <c r="U3398" s="19" t="str">
        <f>IF(Data!$G3395=0,"",Data!$G3395)</f>
        <v/>
      </c>
      <c r="V3398" s="19" t="str">
        <f>IF(Data!$D3395=0,"",Data!$D3395)</f>
        <v/>
      </c>
      <c r="W3398" s="19" t="str">
        <f>Data!$H3395</f>
        <v>Japonica</v>
      </c>
      <c r="Y3398" s="41" t="e">
        <f t="shared" si="929"/>
        <v>#REF!</v>
      </c>
      <c r="Z3398" s="8">
        <f t="shared" si="935"/>
        <v>10000</v>
      </c>
      <c r="AA3398" s="8" t="str">
        <f t="shared" si="936"/>
        <v>Victoria Vanis</v>
      </c>
      <c r="AB3398" s="8" t="str">
        <f t="shared" si="937"/>
        <v>M</v>
      </c>
      <c r="AC3398" s="8" t="str">
        <f t="shared" si="938"/>
        <v/>
      </c>
      <c r="AD3398" s="8" t="str">
        <f t="shared" si="928"/>
        <v/>
      </c>
      <c r="AE3398" s="8" t="str">
        <f t="shared" si="939"/>
        <v/>
      </c>
      <c r="AF3398" s="5">
        <f t="shared" si="940"/>
        <v>2009</v>
      </c>
      <c r="AG3398" s="46">
        <v>3395</v>
      </c>
      <c r="AH3398" s="47" t="str">
        <f t="shared" si="930"/>
        <v/>
      </c>
      <c r="AI3398" s="48" t="str">
        <f t="shared" si="931"/>
        <v/>
      </c>
      <c r="AK3398" s="22" t="e">
        <f>TRIM(#REF!)</f>
        <v>#REF!</v>
      </c>
      <c r="AL3398" s="23" t="e">
        <f>IF(#REF!=0,"",#REF!)</f>
        <v>#REF!</v>
      </c>
      <c r="AM3398" s="19" t="e">
        <f>IF(#REF!=0,"",#REF!)</f>
        <v>#REF!</v>
      </c>
      <c r="AN3398" s="23" t="e">
        <f>IF($AK3398="","",#REF!)</f>
        <v>#REF!</v>
      </c>
      <c r="AO3398" s="23" t="e">
        <f t="shared" si="941"/>
        <v>#REF!</v>
      </c>
      <c r="AP3398" s="19" t="e">
        <f>IF(#REF!=0,"",#REF!)</f>
        <v>#REF!</v>
      </c>
      <c r="AQ3398" s="19" t="e">
        <f>IF(#REF!=0,"",#REF!)</f>
        <v>#REF!</v>
      </c>
      <c r="AR3398" s="19" t="e">
        <f>IF(#REF!=0,"",#REF!)</f>
        <v>#REF!</v>
      </c>
      <c r="AS3398" s="19" t="e">
        <f>#REF!</f>
        <v>#REF!</v>
      </c>
    </row>
    <row r="3399" spans="11:45" ht="19.5" thickTop="1" thickBot="1" x14ac:dyDescent="0.25">
      <c r="K3399" s="19" t="str">
        <f t="shared" si="932"/>
        <v/>
      </c>
      <c r="L3399" s="19">
        <f t="shared" si="927"/>
        <v>10000</v>
      </c>
      <c r="M3399" s="22" t="str">
        <f>TRIM(Data!$N3396)</f>
        <v>Victoria Whiddon</v>
      </c>
      <c r="N3399" s="22" t="str">
        <f>TRIM(Data!$A3396)</f>
        <v>Victoria Whiddon (R)</v>
      </c>
      <c r="O3399" s="23">
        <f>IF(Data!$B3396=0,"",Data!$B3396)</f>
        <v>2009</v>
      </c>
      <c r="P3399" s="19" t="str">
        <f>IF(Data!$C3396=0,"",Data!$C3396)</f>
        <v>1</v>
      </c>
      <c r="Q3399" s="23" t="str">
        <f>IF($M3399="","",Data!$E3396)</f>
        <v>L-VL</v>
      </c>
      <c r="R3399" s="23" t="str">
        <f t="shared" si="933"/>
        <v>L</v>
      </c>
      <c r="S3399" s="23" t="str">
        <f t="shared" si="934"/>
        <v>L</v>
      </c>
      <c r="T3399" s="19" t="str">
        <f>IF(Data!$F3396=0,"",Data!$F3396)</f>
        <v/>
      </c>
      <c r="U3399" s="19" t="str">
        <f>IF(Data!$G3396=0,"",Data!$G3396)</f>
        <v/>
      </c>
      <c r="V3399" s="19" t="str">
        <f>IF(Data!$D3396=0,"",Data!$D3396)</f>
        <v/>
      </c>
      <c r="W3399" s="19" t="str">
        <f>Data!$H3396</f>
        <v>Reticulata</v>
      </c>
      <c r="Y3399" s="41" t="e">
        <f t="shared" si="929"/>
        <v>#REF!</v>
      </c>
      <c r="Z3399" s="8">
        <f t="shared" si="935"/>
        <v>10000</v>
      </c>
      <c r="AA3399" s="8" t="str">
        <f t="shared" si="936"/>
        <v>Victoria Whiddon</v>
      </c>
      <c r="AB3399" s="8" t="str">
        <f t="shared" si="937"/>
        <v>L</v>
      </c>
      <c r="AC3399" s="8" t="str">
        <f t="shared" si="938"/>
        <v/>
      </c>
      <c r="AD3399" s="8" t="str">
        <f t="shared" si="928"/>
        <v/>
      </c>
      <c r="AE3399" s="8" t="str">
        <f t="shared" si="939"/>
        <v/>
      </c>
      <c r="AF3399" s="5">
        <f t="shared" si="940"/>
        <v>2009</v>
      </c>
      <c r="AG3399" s="46">
        <v>3396</v>
      </c>
      <c r="AH3399" s="47" t="str">
        <f t="shared" si="930"/>
        <v/>
      </c>
      <c r="AI3399" s="48" t="str">
        <f t="shared" si="931"/>
        <v/>
      </c>
      <c r="AK3399" s="22" t="e">
        <f>TRIM(#REF!)</f>
        <v>#REF!</v>
      </c>
      <c r="AL3399" s="23" t="e">
        <f>IF(#REF!=0,"",#REF!)</f>
        <v>#REF!</v>
      </c>
      <c r="AM3399" s="19" t="e">
        <f>IF(#REF!=0,"",#REF!)</f>
        <v>#REF!</v>
      </c>
      <c r="AN3399" s="23" t="e">
        <f>IF($AK3399="","",#REF!)</f>
        <v>#REF!</v>
      </c>
      <c r="AO3399" s="23" t="e">
        <f t="shared" si="941"/>
        <v>#REF!</v>
      </c>
      <c r="AP3399" s="19" t="e">
        <f>IF(#REF!=0,"",#REF!)</f>
        <v>#REF!</v>
      </c>
      <c r="AQ3399" s="19" t="e">
        <f>IF(#REF!=0,"",#REF!)</f>
        <v>#REF!</v>
      </c>
      <c r="AR3399" s="19" t="e">
        <f>IF(#REF!=0,"",#REF!)</f>
        <v>#REF!</v>
      </c>
      <c r="AS3399" s="19" t="e">
        <f>#REF!</f>
        <v>#REF!</v>
      </c>
    </row>
    <row r="3400" spans="11:45" ht="19.5" thickTop="1" thickBot="1" x14ac:dyDescent="0.25">
      <c r="K3400" s="19" t="str">
        <f t="shared" si="932"/>
        <v/>
      </c>
      <c r="L3400" s="19">
        <f t="shared" si="927"/>
        <v>10000</v>
      </c>
      <c r="M3400" s="22" t="str">
        <f>TRIM(Data!$N3397)</f>
        <v>Victory White</v>
      </c>
      <c r="N3400" s="22" t="str">
        <f>TRIM(Data!$A3397)</f>
        <v>Victory White</v>
      </c>
      <c r="O3400" s="23">
        <f>IF(Data!$B3397=0,"",Data!$B3397)</f>
        <v>1939</v>
      </c>
      <c r="P3400" s="19" t="str">
        <f>IF(Data!$C3397=0,"",Data!$C3397)</f>
        <v>1</v>
      </c>
      <c r="Q3400" s="23" t="str">
        <f>IF($M3400="","",Data!$E3397)</f>
        <v>M</v>
      </c>
      <c r="R3400" s="23" t="str">
        <f t="shared" si="933"/>
        <v>M</v>
      </c>
      <c r="S3400" s="23" t="str">
        <f t="shared" si="934"/>
        <v>M</v>
      </c>
      <c r="T3400" s="19" t="str">
        <f>IF(Data!$F3397=0,"",Data!$F3397)</f>
        <v>WHITE</v>
      </c>
      <c r="U3400" s="19" t="str">
        <f>IF(Data!$G3397=0,"",Data!$G3397)</f>
        <v/>
      </c>
      <c r="V3400" s="19" t="str">
        <f>IF(Data!$D3397=0,"",Data!$D3397)</f>
        <v/>
      </c>
      <c r="W3400" s="19" t="str">
        <f>Data!$H3397</f>
        <v>Japonica</v>
      </c>
      <c r="Y3400" s="41" t="e">
        <f t="shared" si="929"/>
        <v>#REF!</v>
      </c>
      <c r="Z3400" s="8">
        <f t="shared" si="935"/>
        <v>10000</v>
      </c>
      <c r="AA3400" s="8" t="str">
        <f t="shared" si="936"/>
        <v>Victory White</v>
      </c>
      <c r="AB3400" s="8" t="str">
        <f t="shared" si="937"/>
        <v>M</v>
      </c>
      <c r="AC3400" s="8" t="str">
        <f t="shared" si="938"/>
        <v>WHITE</v>
      </c>
      <c r="AD3400" s="8" t="str">
        <f t="shared" si="928"/>
        <v/>
      </c>
      <c r="AE3400" s="8" t="str">
        <f t="shared" si="939"/>
        <v/>
      </c>
      <c r="AF3400" s="5">
        <f t="shared" si="940"/>
        <v>1939</v>
      </c>
      <c r="AG3400" s="46">
        <v>3397</v>
      </c>
      <c r="AH3400" s="47" t="str">
        <f t="shared" si="930"/>
        <v/>
      </c>
      <c r="AI3400" s="48" t="str">
        <f t="shared" si="931"/>
        <v/>
      </c>
      <c r="AK3400" s="22" t="e">
        <f>TRIM(#REF!)</f>
        <v>#REF!</v>
      </c>
      <c r="AL3400" s="23" t="e">
        <f>IF(#REF!=0,"",#REF!)</f>
        <v>#REF!</v>
      </c>
      <c r="AM3400" s="19" t="e">
        <f>IF(#REF!=0,"",#REF!)</f>
        <v>#REF!</v>
      </c>
      <c r="AN3400" s="23" t="e">
        <f>IF($AK3400="","",#REF!)</f>
        <v>#REF!</v>
      </c>
      <c r="AO3400" s="23" t="e">
        <f t="shared" si="941"/>
        <v>#REF!</v>
      </c>
      <c r="AP3400" s="19" t="e">
        <f>IF(#REF!=0,"",#REF!)</f>
        <v>#REF!</v>
      </c>
      <c r="AQ3400" s="19" t="e">
        <f>IF(#REF!=0,"",#REF!)</f>
        <v>#REF!</v>
      </c>
      <c r="AR3400" s="19" t="e">
        <f>IF(#REF!=0,"",#REF!)</f>
        <v>#REF!</v>
      </c>
      <c r="AS3400" s="19" t="e">
        <f>#REF!</f>
        <v>#REF!</v>
      </c>
    </row>
    <row r="3401" spans="11:45" ht="19.5" thickTop="1" thickBot="1" x14ac:dyDescent="0.25">
      <c r="K3401" s="19" t="str">
        <f t="shared" si="932"/>
        <v/>
      </c>
      <c r="L3401" s="19">
        <f t="shared" si="927"/>
        <v>10000</v>
      </c>
      <c r="M3401" s="22" t="str">
        <f>TRIM(Data!$N3398)</f>
        <v>Ville de Nantes</v>
      </c>
      <c r="N3401" s="22" t="str">
        <f>TRIM(Data!$A3398)</f>
        <v>Ville de Nantes</v>
      </c>
      <c r="O3401" s="23">
        <f>IF(Data!$B3398=0,"",Data!$B3398)</f>
        <v>1910</v>
      </c>
      <c r="P3401" s="19" t="str">
        <f>IF(Data!$C3398=0,"",Data!$C3398)</f>
        <v>1</v>
      </c>
      <c r="Q3401" s="23" t="str">
        <f>IF($M3401="","",Data!$E3398)</f>
        <v>M-L</v>
      </c>
      <c r="R3401" s="23" t="str">
        <f t="shared" si="933"/>
        <v>M</v>
      </c>
      <c r="S3401" s="23" t="str">
        <f t="shared" si="934"/>
        <v>M</v>
      </c>
      <c r="T3401" s="19" t="str">
        <f>IF(Data!$F3398=0,"",Data!$F3398)</f>
        <v/>
      </c>
      <c r="U3401" s="19" t="str">
        <f>IF(Data!$G3398=0,"",Data!$G3398)</f>
        <v/>
      </c>
      <c r="V3401" s="19" t="str">
        <f>IF(Data!$D3398=0,"",Data!$D3398)</f>
        <v/>
      </c>
      <c r="W3401" s="19" t="str">
        <f>Data!$H3398</f>
        <v>Japonica</v>
      </c>
      <c r="Y3401" s="41" t="e">
        <f t="shared" si="929"/>
        <v>#REF!</v>
      </c>
      <c r="Z3401" s="8">
        <f t="shared" si="935"/>
        <v>10000</v>
      </c>
      <c r="AA3401" s="8" t="str">
        <f t="shared" si="936"/>
        <v>Ville de Nantes</v>
      </c>
      <c r="AB3401" s="8" t="str">
        <f t="shared" si="937"/>
        <v>M</v>
      </c>
      <c r="AC3401" s="8" t="str">
        <f t="shared" si="938"/>
        <v/>
      </c>
      <c r="AD3401" s="8" t="str">
        <f t="shared" si="928"/>
        <v/>
      </c>
      <c r="AE3401" s="8" t="str">
        <f t="shared" si="939"/>
        <v/>
      </c>
      <c r="AF3401" s="5">
        <f t="shared" si="940"/>
        <v>1910</v>
      </c>
      <c r="AG3401" s="46">
        <v>3398</v>
      </c>
      <c r="AH3401" s="47" t="str">
        <f t="shared" si="930"/>
        <v/>
      </c>
      <c r="AI3401" s="48" t="str">
        <f t="shared" si="931"/>
        <v/>
      </c>
      <c r="AK3401" s="22" t="e">
        <f>TRIM(#REF!)</f>
        <v>#REF!</v>
      </c>
      <c r="AL3401" s="23" t="e">
        <f>IF(#REF!=0,"",#REF!)</f>
        <v>#REF!</v>
      </c>
      <c r="AM3401" s="19" t="e">
        <f>IF(#REF!=0,"",#REF!)</f>
        <v>#REF!</v>
      </c>
      <c r="AN3401" s="23" t="e">
        <f>IF($AK3401="","",#REF!)</f>
        <v>#REF!</v>
      </c>
      <c r="AO3401" s="23" t="e">
        <f t="shared" si="941"/>
        <v>#REF!</v>
      </c>
      <c r="AP3401" s="19" t="e">
        <f>IF(#REF!=0,"",#REF!)</f>
        <v>#REF!</v>
      </c>
      <c r="AQ3401" s="19" t="e">
        <f>IF(#REF!=0,"",#REF!)</f>
        <v>#REF!</v>
      </c>
      <c r="AR3401" s="19" t="e">
        <f>IF(#REF!=0,"",#REF!)</f>
        <v>#REF!</v>
      </c>
      <c r="AS3401" s="19" t="e">
        <f>#REF!</f>
        <v>#REF!</v>
      </c>
    </row>
    <row r="3402" spans="11:45" ht="19.5" thickTop="1" thickBot="1" x14ac:dyDescent="0.25">
      <c r="K3402" s="19" t="str">
        <f t="shared" si="932"/>
        <v/>
      </c>
      <c r="L3402" s="19">
        <f t="shared" si="927"/>
        <v>10000</v>
      </c>
      <c r="M3402" s="22" t="str">
        <f>TRIM(Data!$N3399)</f>
        <v>Ville de Nantes Red</v>
      </c>
      <c r="N3402" s="22" t="str">
        <f>TRIM(Data!$A3399)</f>
        <v>Ville de Nantes Red</v>
      </c>
      <c r="O3402" s="23" t="str">
        <f>IF(Data!$B3399=0,"",Data!$B3399)</f>
        <v>Unknown</v>
      </c>
      <c r="P3402" s="19" t="str">
        <f>IF(Data!$C3399=0,"",Data!$C3399)</f>
        <v>1</v>
      </c>
      <c r="Q3402" s="23" t="str">
        <f>IF($M3402="","",Data!$E3399)</f>
        <v>M-L</v>
      </c>
      <c r="R3402" s="23" t="str">
        <f t="shared" si="933"/>
        <v>M</v>
      </c>
      <c r="S3402" s="23" t="str">
        <f t="shared" si="934"/>
        <v>M</v>
      </c>
      <c r="T3402" s="19" t="str">
        <f>IF(Data!$F3399=0,"",Data!$F3399)</f>
        <v/>
      </c>
      <c r="U3402" s="19" t="str">
        <f>IF(Data!$G3399=0,"",Data!$G3399)</f>
        <v/>
      </c>
      <c r="V3402" s="19" t="str">
        <f>IF(Data!$D3399=0,"",Data!$D3399)</f>
        <v/>
      </c>
      <c r="W3402" s="19" t="str">
        <f>Data!$H3399</f>
        <v>Japonica</v>
      </c>
      <c r="Y3402" s="41" t="e">
        <f t="shared" si="929"/>
        <v>#REF!</v>
      </c>
      <c r="Z3402" s="8">
        <f t="shared" si="935"/>
        <v>10000</v>
      </c>
      <c r="AA3402" s="8" t="str">
        <f t="shared" si="936"/>
        <v>Ville de Nantes Red</v>
      </c>
      <c r="AB3402" s="8" t="str">
        <f t="shared" si="937"/>
        <v>M</v>
      </c>
      <c r="AC3402" s="8" t="str">
        <f t="shared" si="938"/>
        <v/>
      </c>
      <c r="AD3402" s="8" t="str">
        <f t="shared" si="928"/>
        <v/>
      </c>
      <c r="AE3402" s="8" t="str">
        <f t="shared" si="939"/>
        <v/>
      </c>
      <c r="AF3402" s="5" t="str">
        <f t="shared" si="940"/>
        <v>Unknown</v>
      </c>
      <c r="AG3402" s="46">
        <v>3399</v>
      </c>
      <c r="AH3402" s="47" t="str">
        <f t="shared" si="930"/>
        <v/>
      </c>
      <c r="AI3402" s="48" t="str">
        <f t="shared" si="931"/>
        <v/>
      </c>
      <c r="AK3402" s="22" t="e">
        <f>TRIM(#REF!)</f>
        <v>#REF!</v>
      </c>
      <c r="AL3402" s="23" t="e">
        <f>IF(#REF!=0,"",#REF!)</f>
        <v>#REF!</v>
      </c>
      <c r="AM3402" s="19" t="e">
        <f>IF(#REF!=0,"",#REF!)</f>
        <v>#REF!</v>
      </c>
      <c r="AN3402" s="23" t="e">
        <f>IF($AK3402="","",#REF!)</f>
        <v>#REF!</v>
      </c>
      <c r="AO3402" s="23" t="e">
        <f t="shared" si="941"/>
        <v>#REF!</v>
      </c>
      <c r="AP3402" s="19" t="e">
        <f>IF(#REF!=0,"",#REF!)</f>
        <v>#REF!</v>
      </c>
      <c r="AQ3402" s="19" t="e">
        <f>IF(#REF!=0,"",#REF!)</f>
        <v>#REF!</v>
      </c>
      <c r="AR3402" s="19" t="e">
        <f>IF(#REF!=0,"",#REF!)</f>
        <v>#REF!</v>
      </c>
      <c r="AS3402" s="19" t="e">
        <f>#REF!</f>
        <v>#REF!</v>
      </c>
    </row>
    <row r="3403" spans="11:45" ht="19.5" thickTop="1" thickBot="1" x14ac:dyDescent="0.25">
      <c r="K3403" s="19" t="str">
        <f t="shared" si="932"/>
        <v/>
      </c>
      <c r="L3403" s="19">
        <f t="shared" si="927"/>
        <v>10000</v>
      </c>
      <c r="M3403" s="22" t="str">
        <f>TRIM(Data!$N3400)</f>
        <v>Vince Dooley</v>
      </c>
      <c r="N3403" s="22" t="str">
        <f>TRIM(Data!$A3400)</f>
        <v>Vince Dooley (R)</v>
      </c>
      <c r="O3403" s="23">
        <f>IF(Data!$B3400=0,"",Data!$B3400)</f>
        <v>2004</v>
      </c>
      <c r="P3403" s="19" t="str">
        <f>IF(Data!$C3400=0,"",Data!$C3400)</f>
        <v>1</v>
      </c>
      <c r="Q3403" s="23" t="str">
        <f>IF($M3403="","",Data!$E3400)</f>
        <v>VL</v>
      </c>
      <c r="R3403" s="23" t="str">
        <f t="shared" si="933"/>
        <v>VL</v>
      </c>
      <c r="S3403" s="23" t="str">
        <f t="shared" si="934"/>
        <v>VL</v>
      </c>
      <c r="T3403" s="19" t="str">
        <f>IF(Data!$F3400=0,"",Data!$F3400)</f>
        <v/>
      </c>
      <c r="U3403" s="19" t="str">
        <f>IF(Data!$G3400=0,"",Data!$G3400)</f>
        <v/>
      </c>
      <c r="V3403" s="19" t="str">
        <f>IF(Data!$D3400=0,"",Data!$D3400)</f>
        <v/>
      </c>
      <c r="W3403" s="19" t="str">
        <f>Data!$H3400</f>
        <v>Reticulata</v>
      </c>
      <c r="Y3403" s="41" t="e">
        <f t="shared" si="929"/>
        <v>#REF!</v>
      </c>
      <c r="Z3403" s="8">
        <f t="shared" si="935"/>
        <v>10000</v>
      </c>
      <c r="AA3403" s="8" t="str">
        <f t="shared" si="936"/>
        <v>Vince Dooley</v>
      </c>
      <c r="AB3403" s="8" t="str">
        <f t="shared" si="937"/>
        <v>VL</v>
      </c>
      <c r="AC3403" s="8" t="str">
        <f t="shared" si="938"/>
        <v/>
      </c>
      <c r="AD3403" s="8" t="str">
        <f t="shared" si="928"/>
        <v/>
      </c>
      <c r="AE3403" s="8" t="str">
        <f t="shared" si="939"/>
        <v/>
      </c>
      <c r="AF3403" s="5">
        <f t="shared" si="940"/>
        <v>2004</v>
      </c>
      <c r="AG3403" s="46">
        <v>3400</v>
      </c>
      <c r="AH3403" s="47" t="str">
        <f t="shared" si="930"/>
        <v/>
      </c>
      <c r="AI3403" s="48" t="str">
        <f t="shared" si="931"/>
        <v/>
      </c>
      <c r="AK3403" s="22" t="e">
        <f>TRIM(#REF!)</f>
        <v>#REF!</v>
      </c>
      <c r="AL3403" s="23" t="e">
        <f>IF(#REF!=0,"",#REF!)</f>
        <v>#REF!</v>
      </c>
      <c r="AM3403" s="19" t="e">
        <f>IF(#REF!=0,"",#REF!)</f>
        <v>#REF!</v>
      </c>
      <c r="AN3403" s="23" t="e">
        <f>IF($AK3403="","",#REF!)</f>
        <v>#REF!</v>
      </c>
      <c r="AO3403" s="23" t="e">
        <f t="shared" si="941"/>
        <v>#REF!</v>
      </c>
      <c r="AP3403" s="19" t="e">
        <f>IF(#REF!=0,"",#REF!)</f>
        <v>#REF!</v>
      </c>
      <c r="AQ3403" s="19" t="e">
        <f>IF(#REF!=0,"",#REF!)</f>
        <v>#REF!</v>
      </c>
      <c r="AR3403" s="19" t="e">
        <f>IF(#REF!=0,"",#REF!)</f>
        <v>#REF!</v>
      </c>
      <c r="AS3403" s="19" t="e">
        <f>#REF!</f>
        <v>#REF!</v>
      </c>
    </row>
    <row r="3404" spans="11:45" ht="19.5" thickTop="1" thickBot="1" x14ac:dyDescent="0.25">
      <c r="K3404" s="19" t="str">
        <f t="shared" si="932"/>
        <v/>
      </c>
      <c r="L3404" s="19">
        <f t="shared" si="927"/>
        <v>10000</v>
      </c>
      <c r="M3404" s="22" t="str">
        <f>TRIM(Data!$N3401)</f>
        <v>Virgie's Eden</v>
      </c>
      <c r="N3404" s="22" t="str">
        <f>TRIM(Data!$A3401)</f>
        <v>Virgie's Eden</v>
      </c>
      <c r="O3404" s="23">
        <f>IF(Data!$B3401=0,"",Data!$B3401)</f>
        <v>2014</v>
      </c>
      <c r="P3404" s="19" t="str">
        <f>IF(Data!$C3401=0,"",Data!$C3401)</f>
        <v>1</v>
      </c>
      <c r="Q3404" s="23" t="str">
        <f>IF($M3404="","",Data!$E3401)</f>
        <v>M</v>
      </c>
      <c r="R3404" s="23" t="str">
        <f t="shared" si="933"/>
        <v>M</v>
      </c>
      <c r="S3404" s="23" t="str">
        <f t="shared" si="934"/>
        <v>M</v>
      </c>
      <c r="T3404" s="19" t="str">
        <f>IF(Data!$F3401=0,"",Data!$F3401)</f>
        <v/>
      </c>
      <c r="U3404" s="19" t="str">
        <f>IF(Data!$G3401=0,"",Data!$G3401)</f>
        <v/>
      </c>
      <c r="V3404" s="19" t="str">
        <f>IF(Data!$D3401=0,"",Data!$D3401)</f>
        <v/>
      </c>
      <c r="W3404" s="19" t="str">
        <f>Data!$H3401</f>
        <v>Japonica</v>
      </c>
      <c r="Y3404" s="41" t="e">
        <f t="shared" si="929"/>
        <v>#REF!</v>
      </c>
      <c r="Z3404" s="8">
        <f t="shared" si="935"/>
        <v>10000</v>
      </c>
      <c r="AA3404" s="8" t="str">
        <f t="shared" si="936"/>
        <v>Virgie's Eden</v>
      </c>
      <c r="AB3404" s="8" t="str">
        <f t="shared" si="937"/>
        <v>M</v>
      </c>
      <c r="AC3404" s="8" t="str">
        <f t="shared" si="938"/>
        <v/>
      </c>
      <c r="AD3404" s="8" t="str">
        <f t="shared" si="928"/>
        <v/>
      </c>
      <c r="AE3404" s="8" t="str">
        <f t="shared" si="939"/>
        <v/>
      </c>
      <c r="AF3404" s="5">
        <f t="shared" si="940"/>
        <v>2014</v>
      </c>
      <c r="AG3404" s="46">
        <v>3401</v>
      </c>
      <c r="AH3404" s="47" t="str">
        <f t="shared" si="930"/>
        <v/>
      </c>
      <c r="AI3404" s="48" t="str">
        <f t="shared" si="931"/>
        <v/>
      </c>
      <c r="AK3404" s="22" t="e">
        <f>TRIM(#REF!)</f>
        <v>#REF!</v>
      </c>
      <c r="AL3404" s="23" t="e">
        <f>IF(#REF!=0,"",#REF!)</f>
        <v>#REF!</v>
      </c>
      <c r="AM3404" s="19" t="e">
        <f>IF(#REF!=0,"",#REF!)</f>
        <v>#REF!</v>
      </c>
      <c r="AN3404" s="23" t="e">
        <f>IF($AK3404="","",#REF!)</f>
        <v>#REF!</v>
      </c>
      <c r="AO3404" s="23" t="e">
        <f t="shared" si="941"/>
        <v>#REF!</v>
      </c>
      <c r="AP3404" s="19" t="e">
        <f>IF(#REF!=0,"",#REF!)</f>
        <v>#REF!</v>
      </c>
      <c r="AQ3404" s="19" t="e">
        <f>IF(#REF!=0,"",#REF!)</f>
        <v>#REF!</v>
      </c>
      <c r="AR3404" s="19" t="e">
        <f>IF(#REF!=0,"",#REF!)</f>
        <v>#REF!</v>
      </c>
      <c r="AS3404" s="19" t="e">
        <f>#REF!</f>
        <v>#REF!</v>
      </c>
    </row>
    <row r="3405" spans="11:45" ht="19.5" thickTop="1" thickBot="1" x14ac:dyDescent="0.25">
      <c r="K3405" s="19" t="str">
        <f t="shared" si="932"/>
        <v/>
      </c>
      <c r="L3405" s="19">
        <f t="shared" si="927"/>
        <v>10000</v>
      </c>
      <c r="M3405" s="22" t="str">
        <f>TRIM(Data!$N3402)</f>
        <v>Virginal</v>
      </c>
      <c r="N3405" s="22" t="str">
        <f>TRIM(Data!$A3402)</f>
        <v>Virginal</v>
      </c>
      <c r="O3405" s="23">
        <f>IF(Data!$B3402=0,"",Data!$B3402)</f>
        <v>1945</v>
      </c>
      <c r="P3405" s="19" t="str">
        <f>IF(Data!$C3402=0,"",Data!$C3402)</f>
        <v>1</v>
      </c>
      <c r="Q3405" s="23" t="str">
        <f>IF($M3405="","",Data!$E3402)</f>
        <v>M</v>
      </c>
      <c r="R3405" s="23" t="str">
        <f t="shared" si="933"/>
        <v>M</v>
      </c>
      <c r="S3405" s="23" t="str">
        <f t="shared" si="934"/>
        <v>M</v>
      </c>
      <c r="T3405" s="19" t="str">
        <f>IF(Data!$F3402=0,"",Data!$F3402)</f>
        <v/>
      </c>
      <c r="U3405" s="19" t="str">
        <f>IF(Data!$G3402=0,"",Data!$G3402)</f>
        <v/>
      </c>
      <c r="V3405" s="19" t="str">
        <f>IF(Data!$D3402=0,"",Data!$D3402)</f>
        <v/>
      </c>
      <c r="W3405" s="19" t="str">
        <f>Data!$H3402</f>
        <v>Japonica</v>
      </c>
      <c r="Y3405" s="41" t="e">
        <f t="shared" si="929"/>
        <v>#REF!</v>
      </c>
      <c r="Z3405" s="8">
        <f t="shared" si="935"/>
        <v>10000</v>
      </c>
      <c r="AA3405" s="8" t="str">
        <f t="shared" si="936"/>
        <v>Virginal</v>
      </c>
      <c r="AB3405" s="8" t="str">
        <f t="shared" si="937"/>
        <v>M</v>
      </c>
      <c r="AC3405" s="8" t="str">
        <f t="shared" si="938"/>
        <v/>
      </c>
      <c r="AD3405" s="8" t="str">
        <f t="shared" si="928"/>
        <v/>
      </c>
      <c r="AE3405" s="8" t="str">
        <f t="shared" si="939"/>
        <v/>
      </c>
      <c r="AF3405" s="5">
        <f t="shared" si="940"/>
        <v>1945</v>
      </c>
      <c r="AG3405" s="46">
        <v>3402</v>
      </c>
      <c r="AH3405" s="47" t="str">
        <f t="shared" si="930"/>
        <v/>
      </c>
      <c r="AI3405" s="48" t="str">
        <f t="shared" si="931"/>
        <v/>
      </c>
      <c r="AK3405" s="22" t="e">
        <f>TRIM(#REF!)</f>
        <v>#REF!</v>
      </c>
      <c r="AL3405" s="23" t="e">
        <f>IF(#REF!=0,"",#REF!)</f>
        <v>#REF!</v>
      </c>
      <c r="AM3405" s="19" t="e">
        <f>IF(#REF!=0,"",#REF!)</f>
        <v>#REF!</v>
      </c>
      <c r="AN3405" s="23" t="e">
        <f>IF($AK3405="","",#REF!)</f>
        <v>#REF!</v>
      </c>
      <c r="AO3405" s="23" t="e">
        <f t="shared" si="941"/>
        <v>#REF!</v>
      </c>
      <c r="AP3405" s="19" t="e">
        <f>IF(#REF!=0,"",#REF!)</f>
        <v>#REF!</v>
      </c>
      <c r="AQ3405" s="19" t="e">
        <f>IF(#REF!=0,"",#REF!)</f>
        <v>#REF!</v>
      </c>
      <c r="AR3405" s="19" t="e">
        <f>IF(#REF!=0,"",#REF!)</f>
        <v>#REF!</v>
      </c>
      <c r="AS3405" s="19" t="e">
        <f>#REF!</f>
        <v>#REF!</v>
      </c>
    </row>
    <row r="3406" spans="11:45" ht="19.5" thickTop="1" thickBot="1" x14ac:dyDescent="0.25">
      <c r="K3406" s="19" t="str">
        <f t="shared" si="932"/>
        <v/>
      </c>
      <c r="L3406" s="19">
        <f t="shared" si="927"/>
        <v>10000</v>
      </c>
      <c r="M3406" s="22" t="str">
        <f>TRIM(Data!$N3403)</f>
        <v>Virginia Alexander Stangle</v>
      </c>
      <c r="N3406" s="22" t="str">
        <f>TRIM(Data!$A3403)</f>
        <v>Virginia Alexander Stangle</v>
      </c>
      <c r="O3406" s="23">
        <f>IF(Data!$B3403=0,"",Data!$B3403)</f>
        <v>2022</v>
      </c>
      <c r="P3406" s="19" t="str">
        <f>IF(Data!$C3403=0,"",Data!$C3403)</f>
        <v>1</v>
      </c>
      <c r="Q3406" s="23" t="str">
        <f>IF($M3406="","",Data!$E3403)</f>
        <v>M</v>
      </c>
      <c r="R3406" s="23" t="str">
        <f t="shared" si="933"/>
        <v>M</v>
      </c>
      <c r="S3406" s="23" t="str">
        <f t="shared" si="934"/>
        <v>M</v>
      </c>
      <c r="T3406" s="19" t="str">
        <f>IF(Data!$F3403=0,"",Data!$F3403)</f>
        <v/>
      </c>
      <c r="U3406" s="19" t="str">
        <f>IF(Data!$G3403=0,"",Data!$G3403)</f>
        <v/>
      </c>
      <c r="V3406" s="19" t="str">
        <f>IF(Data!$D3403=0,"",Data!$D3403)</f>
        <v/>
      </c>
      <c r="W3406" s="19" t="str">
        <f>Data!$H3403</f>
        <v>Japonica</v>
      </c>
      <c r="Y3406" s="41" t="e">
        <f t="shared" si="929"/>
        <v>#REF!</v>
      </c>
      <c r="Z3406" s="8">
        <f t="shared" si="935"/>
        <v>10000</v>
      </c>
      <c r="AA3406" s="8" t="str">
        <f t="shared" si="936"/>
        <v>Virginia Alexander Stangle</v>
      </c>
      <c r="AB3406" s="8" t="str">
        <f t="shared" si="937"/>
        <v>M</v>
      </c>
      <c r="AC3406" s="8" t="str">
        <f t="shared" si="938"/>
        <v/>
      </c>
      <c r="AD3406" s="8" t="str">
        <f t="shared" si="928"/>
        <v/>
      </c>
      <c r="AE3406" s="8" t="str">
        <f t="shared" si="939"/>
        <v/>
      </c>
      <c r="AF3406" s="5">
        <f t="shared" si="940"/>
        <v>2022</v>
      </c>
      <c r="AG3406" s="46">
        <v>3403</v>
      </c>
      <c r="AH3406" s="47" t="str">
        <f t="shared" si="930"/>
        <v/>
      </c>
      <c r="AI3406" s="48" t="str">
        <f t="shared" si="931"/>
        <v/>
      </c>
      <c r="AK3406" s="22" t="e">
        <f>TRIM(#REF!)</f>
        <v>#REF!</v>
      </c>
      <c r="AL3406" s="23" t="e">
        <f>IF(#REF!=0,"",#REF!)</f>
        <v>#REF!</v>
      </c>
      <c r="AM3406" s="19" t="e">
        <f>IF(#REF!=0,"",#REF!)</f>
        <v>#REF!</v>
      </c>
      <c r="AN3406" s="23" t="e">
        <f>IF($AK3406="","",#REF!)</f>
        <v>#REF!</v>
      </c>
      <c r="AO3406" s="23" t="e">
        <f t="shared" si="941"/>
        <v>#REF!</v>
      </c>
      <c r="AP3406" s="19" t="e">
        <f>IF(#REF!=0,"",#REF!)</f>
        <v>#REF!</v>
      </c>
      <c r="AQ3406" s="19" t="e">
        <f>IF(#REF!=0,"",#REF!)</f>
        <v>#REF!</v>
      </c>
      <c r="AR3406" s="19" t="e">
        <f>IF(#REF!=0,"",#REF!)</f>
        <v>#REF!</v>
      </c>
      <c r="AS3406" s="19" t="e">
        <f>#REF!</f>
        <v>#REF!</v>
      </c>
    </row>
    <row r="3407" spans="11:45" ht="19.5" thickTop="1" thickBot="1" x14ac:dyDescent="0.25">
      <c r="K3407" s="19" t="str">
        <f t="shared" si="932"/>
        <v/>
      </c>
      <c r="L3407" s="19">
        <f t="shared" si="927"/>
        <v>10000</v>
      </c>
      <c r="M3407" s="22" t="str">
        <f>TRIM(Data!$N3404)</f>
        <v>Virginia Franco</v>
      </c>
      <c r="N3407" s="22" t="str">
        <f>TRIM(Data!$A3404)</f>
        <v>Virginia Franco</v>
      </c>
      <c r="O3407" s="23">
        <f>IF(Data!$B3404=0,"",Data!$B3404)</f>
        <v>1856</v>
      </c>
      <c r="P3407" s="19" t="str">
        <f>IF(Data!$C3404=0,"",Data!$C3404)</f>
        <v/>
      </c>
      <c r="Q3407" s="23" t="str">
        <f>IF($M3407="","",Data!$E3404)</f>
        <v>S</v>
      </c>
      <c r="R3407" s="23" t="str">
        <f t="shared" si="933"/>
        <v>S</v>
      </c>
      <c r="S3407" s="23" t="str">
        <f t="shared" si="934"/>
        <v>S</v>
      </c>
      <c r="T3407" s="19" t="str">
        <f>IF(Data!$F3404=0,"",Data!$F3404)</f>
        <v/>
      </c>
      <c r="U3407" s="19" t="str">
        <f>IF(Data!$G3404=0,"",Data!$G3404)</f>
        <v>FD</v>
      </c>
      <c r="V3407" s="19" t="str">
        <f>IF(Data!$D3404=0,"",Data!$D3404)</f>
        <v>ANTIQUE</v>
      </c>
      <c r="W3407" s="19" t="str">
        <f>Data!$H3404</f>
        <v>Japonica</v>
      </c>
      <c r="Y3407" s="41" t="e">
        <f t="shared" si="929"/>
        <v>#REF!</v>
      </c>
      <c r="Z3407" s="8">
        <f t="shared" si="935"/>
        <v>3407</v>
      </c>
      <c r="AA3407" s="8" t="str">
        <f t="shared" si="936"/>
        <v>Virginia Franco</v>
      </c>
      <c r="AB3407" s="8" t="str">
        <f t="shared" si="937"/>
        <v>S</v>
      </c>
      <c r="AC3407" s="8" t="str">
        <f t="shared" si="938"/>
        <v/>
      </c>
      <c r="AD3407" s="8" t="str">
        <f t="shared" si="928"/>
        <v>FD</v>
      </c>
      <c r="AE3407" s="8" t="str">
        <f t="shared" si="939"/>
        <v>ANTIQUE</v>
      </c>
      <c r="AF3407" s="5">
        <f t="shared" si="940"/>
        <v>1856</v>
      </c>
      <c r="AG3407" s="46">
        <v>3404</v>
      </c>
      <c r="AH3407" s="47" t="str">
        <f t="shared" si="930"/>
        <v/>
      </c>
      <c r="AI3407" s="48" t="str">
        <f t="shared" si="931"/>
        <v/>
      </c>
      <c r="AK3407" s="22" t="e">
        <f>TRIM(#REF!)</f>
        <v>#REF!</v>
      </c>
      <c r="AL3407" s="23" t="e">
        <f>IF(#REF!=0,"",#REF!)</f>
        <v>#REF!</v>
      </c>
      <c r="AM3407" s="19" t="e">
        <f>IF(#REF!=0,"",#REF!)</f>
        <v>#REF!</v>
      </c>
      <c r="AN3407" s="23" t="e">
        <f>IF($AK3407="","",#REF!)</f>
        <v>#REF!</v>
      </c>
      <c r="AO3407" s="23" t="e">
        <f t="shared" si="941"/>
        <v>#REF!</v>
      </c>
      <c r="AP3407" s="19" t="e">
        <f>IF(#REF!=0,"",#REF!)</f>
        <v>#REF!</v>
      </c>
      <c r="AQ3407" s="19" t="e">
        <f>IF(#REF!=0,"",#REF!)</f>
        <v>#REF!</v>
      </c>
      <c r="AR3407" s="19" t="e">
        <f>IF(#REF!=0,"",#REF!)</f>
        <v>#REF!</v>
      </c>
      <c r="AS3407" s="19" t="e">
        <f>#REF!</f>
        <v>#REF!</v>
      </c>
    </row>
    <row r="3408" spans="11:45" ht="19.5" thickTop="1" thickBot="1" x14ac:dyDescent="0.25">
      <c r="K3408" s="19" t="str">
        <f t="shared" si="932"/>
        <v/>
      </c>
      <c r="L3408" s="19">
        <f t="shared" si="927"/>
        <v>10000</v>
      </c>
      <c r="M3408" s="22" t="str">
        <f>TRIM(Data!$N3405)</f>
        <v>Virginia Lynn</v>
      </c>
      <c r="N3408" s="22" t="str">
        <f>TRIM(Data!$A3405)</f>
        <v>Virginia Lynn</v>
      </c>
      <c r="O3408" s="23">
        <f>IF(Data!$B3405=0,"",Data!$B3405)</f>
        <v>2017</v>
      </c>
      <c r="P3408" s="19" t="str">
        <f>IF(Data!$C3405=0,"",Data!$C3405)</f>
        <v>1</v>
      </c>
      <c r="Q3408" s="23" t="str">
        <f>IF($M3408="","",Data!$E3405)</f>
        <v>M-L</v>
      </c>
      <c r="R3408" s="23" t="str">
        <f t="shared" si="933"/>
        <v>M</v>
      </c>
      <c r="S3408" s="23" t="str">
        <f t="shared" si="934"/>
        <v>M</v>
      </c>
      <c r="T3408" s="19" t="str">
        <f>IF(Data!$F3405=0,"",Data!$F3405)</f>
        <v/>
      </c>
      <c r="U3408" s="19" t="str">
        <f>IF(Data!$G3405=0,"",Data!$G3405)</f>
        <v>FD</v>
      </c>
      <c r="V3408" s="19" t="str">
        <f>IF(Data!$D3405=0,"",Data!$D3405)</f>
        <v/>
      </c>
      <c r="W3408" s="19" t="str">
        <f>Data!$H3405</f>
        <v>Japonica</v>
      </c>
      <c r="Y3408" s="41" t="e">
        <f t="shared" si="929"/>
        <v>#REF!</v>
      </c>
      <c r="Z3408" s="8">
        <f t="shared" si="935"/>
        <v>10000</v>
      </c>
      <c r="AA3408" s="8" t="str">
        <f t="shared" si="936"/>
        <v>Virginia Lynn</v>
      </c>
      <c r="AB3408" s="8" t="str">
        <f t="shared" si="937"/>
        <v>M</v>
      </c>
      <c r="AC3408" s="8" t="str">
        <f t="shared" si="938"/>
        <v/>
      </c>
      <c r="AD3408" s="8" t="str">
        <f t="shared" si="928"/>
        <v>FD</v>
      </c>
      <c r="AE3408" s="8" t="str">
        <f t="shared" si="939"/>
        <v/>
      </c>
      <c r="AF3408" s="5">
        <f t="shared" si="940"/>
        <v>2017</v>
      </c>
      <c r="AG3408" s="46">
        <v>3405</v>
      </c>
      <c r="AH3408" s="47" t="str">
        <f t="shared" si="930"/>
        <v/>
      </c>
      <c r="AI3408" s="48" t="str">
        <f t="shared" si="931"/>
        <v/>
      </c>
      <c r="AK3408" s="22" t="e">
        <f>TRIM(#REF!)</f>
        <v>#REF!</v>
      </c>
      <c r="AL3408" s="23" t="e">
        <f>IF(#REF!=0,"",#REF!)</f>
        <v>#REF!</v>
      </c>
      <c r="AM3408" s="19" t="e">
        <f>IF(#REF!=0,"",#REF!)</f>
        <v>#REF!</v>
      </c>
      <c r="AN3408" s="23" t="e">
        <f>IF($AK3408="","",#REF!)</f>
        <v>#REF!</v>
      </c>
      <c r="AO3408" s="23" t="e">
        <f t="shared" si="941"/>
        <v>#REF!</v>
      </c>
      <c r="AP3408" s="19" t="e">
        <f>IF(#REF!=0,"",#REF!)</f>
        <v>#REF!</v>
      </c>
      <c r="AQ3408" s="19" t="e">
        <f>IF(#REF!=0,"",#REF!)</f>
        <v>#REF!</v>
      </c>
      <c r="AR3408" s="19" t="e">
        <f>IF(#REF!=0,"",#REF!)</f>
        <v>#REF!</v>
      </c>
      <c r="AS3408" s="19" t="e">
        <f>#REF!</f>
        <v>#REF!</v>
      </c>
    </row>
    <row r="3409" spans="11:45" ht="19.5" thickTop="1" thickBot="1" x14ac:dyDescent="0.25">
      <c r="K3409" s="19" t="str">
        <f t="shared" si="932"/>
        <v/>
      </c>
      <c r="L3409" s="19">
        <f t="shared" si="927"/>
        <v>10000</v>
      </c>
      <c r="M3409" s="22" t="str">
        <f>TRIM(Data!$N3406)</f>
        <v>Virginia Maddox</v>
      </c>
      <c r="N3409" s="22" t="str">
        <f>TRIM(Data!$A3406)</f>
        <v>Virginia Maddox</v>
      </c>
      <c r="O3409" s="23">
        <f>IF(Data!$B3406=0,"",Data!$B3406)</f>
        <v>2018</v>
      </c>
      <c r="P3409" s="19" t="str">
        <f>IF(Data!$C3406=0,"",Data!$C3406)</f>
        <v>1</v>
      </c>
      <c r="Q3409" s="23" t="str">
        <f>IF($M3409="","",Data!$E3406)</f>
        <v>L</v>
      </c>
      <c r="R3409" s="23" t="str">
        <f t="shared" si="933"/>
        <v>L</v>
      </c>
      <c r="S3409" s="23" t="str">
        <f t="shared" si="934"/>
        <v>L</v>
      </c>
      <c r="T3409" s="19" t="str">
        <f>IF(Data!$F3406=0,"",Data!$F3406)</f>
        <v/>
      </c>
      <c r="U3409" s="19" t="str">
        <f>IF(Data!$G3406=0,"",Data!$G3406)</f>
        <v/>
      </c>
      <c r="V3409" s="19" t="str">
        <f>IF(Data!$D3406=0,"",Data!$D3406)</f>
        <v/>
      </c>
      <c r="W3409" s="19" t="str">
        <f>Data!$H3406</f>
        <v>Japonica</v>
      </c>
      <c r="Y3409" s="41" t="e">
        <f t="shared" si="929"/>
        <v>#REF!</v>
      </c>
      <c r="Z3409" s="8">
        <f t="shared" si="935"/>
        <v>10000</v>
      </c>
      <c r="AA3409" s="8" t="str">
        <f t="shared" si="936"/>
        <v>Virginia Maddox</v>
      </c>
      <c r="AB3409" s="8" t="str">
        <f t="shared" si="937"/>
        <v>L</v>
      </c>
      <c r="AC3409" s="8" t="str">
        <f t="shared" si="938"/>
        <v/>
      </c>
      <c r="AD3409" s="8" t="str">
        <f t="shared" si="928"/>
        <v/>
      </c>
      <c r="AE3409" s="8" t="str">
        <f t="shared" si="939"/>
        <v/>
      </c>
      <c r="AF3409" s="5">
        <f t="shared" si="940"/>
        <v>2018</v>
      </c>
      <c r="AG3409" s="46">
        <v>3406</v>
      </c>
      <c r="AH3409" s="47" t="str">
        <f t="shared" si="930"/>
        <v/>
      </c>
      <c r="AI3409" s="48" t="str">
        <f t="shared" si="931"/>
        <v/>
      </c>
      <c r="AK3409" s="22" t="e">
        <f>TRIM(#REF!)</f>
        <v>#REF!</v>
      </c>
      <c r="AL3409" s="23" t="e">
        <f>IF(#REF!=0,"",#REF!)</f>
        <v>#REF!</v>
      </c>
      <c r="AM3409" s="19" t="e">
        <f>IF(#REF!=0,"",#REF!)</f>
        <v>#REF!</v>
      </c>
      <c r="AN3409" s="23" t="e">
        <f>IF($AK3409="","",#REF!)</f>
        <v>#REF!</v>
      </c>
      <c r="AO3409" s="23" t="e">
        <f t="shared" si="941"/>
        <v>#REF!</v>
      </c>
      <c r="AP3409" s="19" t="e">
        <f>IF(#REF!=0,"",#REF!)</f>
        <v>#REF!</v>
      </c>
      <c r="AQ3409" s="19" t="e">
        <f>IF(#REF!=0,"",#REF!)</f>
        <v>#REF!</v>
      </c>
      <c r="AR3409" s="19" t="e">
        <f>IF(#REF!=0,"",#REF!)</f>
        <v>#REF!</v>
      </c>
      <c r="AS3409" s="19" t="e">
        <f>#REF!</f>
        <v>#REF!</v>
      </c>
    </row>
    <row r="3410" spans="11:45" ht="19.5" thickTop="1" thickBot="1" x14ac:dyDescent="0.25">
      <c r="K3410" s="19" t="str">
        <f t="shared" si="932"/>
        <v/>
      </c>
      <c r="L3410" s="19">
        <f t="shared" si="927"/>
        <v>10000</v>
      </c>
      <c r="M3410" s="22" t="str">
        <f>TRIM(Data!$N3407)</f>
        <v>Virginia Parrish</v>
      </c>
      <c r="N3410" s="22" t="str">
        <f>TRIM(Data!$A3407)</f>
        <v>Virginia Parrish</v>
      </c>
      <c r="O3410" s="23">
        <f>IF(Data!$B3407=0,"",Data!$B3407)</f>
        <v>1963</v>
      </c>
      <c r="P3410" s="19" t="str">
        <f>IF(Data!$C3407=0,"",Data!$C3407)</f>
        <v>1</v>
      </c>
      <c r="Q3410" s="23" t="str">
        <f>IF($M3410="","",Data!$E3407)</f>
        <v>M-L</v>
      </c>
      <c r="R3410" s="23" t="str">
        <f t="shared" si="933"/>
        <v>M</v>
      </c>
      <c r="S3410" s="23" t="str">
        <f t="shared" si="934"/>
        <v>M</v>
      </c>
      <c r="T3410" s="19" t="str">
        <f>IF(Data!$F3407=0,"",Data!$F3407)</f>
        <v/>
      </c>
      <c r="U3410" s="19" t="str">
        <f>IF(Data!$G3407=0,"",Data!$G3407)</f>
        <v/>
      </c>
      <c r="V3410" s="19" t="str">
        <f>IF(Data!$D3407=0,"",Data!$D3407)</f>
        <v/>
      </c>
      <c r="W3410" s="19" t="str">
        <f>Data!$H3407</f>
        <v>Japonica</v>
      </c>
      <c r="Y3410" s="41" t="e">
        <f t="shared" si="929"/>
        <v>#REF!</v>
      </c>
      <c r="Z3410" s="8">
        <f t="shared" si="935"/>
        <v>10000</v>
      </c>
      <c r="AA3410" s="8" t="str">
        <f t="shared" si="936"/>
        <v>Virginia Parrish</v>
      </c>
      <c r="AB3410" s="8" t="str">
        <f t="shared" si="937"/>
        <v>M</v>
      </c>
      <c r="AC3410" s="8" t="str">
        <f t="shared" si="938"/>
        <v/>
      </c>
      <c r="AD3410" s="8" t="str">
        <f t="shared" si="928"/>
        <v/>
      </c>
      <c r="AE3410" s="8" t="str">
        <f t="shared" si="939"/>
        <v/>
      </c>
      <c r="AF3410" s="5">
        <f t="shared" si="940"/>
        <v>1963</v>
      </c>
      <c r="AG3410" s="46">
        <v>3407</v>
      </c>
      <c r="AH3410" s="47" t="str">
        <f t="shared" si="930"/>
        <v/>
      </c>
      <c r="AI3410" s="48" t="str">
        <f t="shared" si="931"/>
        <v/>
      </c>
      <c r="AK3410" s="22" t="e">
        <f>TRIM(#REF!)</f>
        <v>#REF!</v>
      </c>
      <c r="AL3410" s="23" t="e">
        <f>IF(#REF!=0,"",#REF!)</f>
        <v>#REF!</v>
      </c>
      <c r="AM3410" s="19" t="e">
        <f>IF(#REF!=0,"",#REF!)</f>
        <v>#REF!</v>
      </c>
      <c r="AN3410" s="23" t="e">
        <f>IF($AK3410="","",#REF!)</f>
        <v>#REF!</v>
      </c>
      <c r="AO3410" s="23" t="e">
        <f t="shared" si="941"/>
        <v>#REF!</v>
      </c>
      <c r="AP3410" s="19" t="e">
        <f>IF(#REF!=0,"",#REF!)</f>
        <v>#REF!</v>
      </c>
      <c r="AQ3410" s="19" t="e">
        <f>IF(#REF!=0,"",#REF!)</f>
        <v>#REF!</v>
      </c>
      <c r="AR3410" s="19" t="e">
        <f>IF(#REF!=0,"",#REF!)</f>
        <v>#REF!</v>
      </c>
      <c r="AS3410" s="19" t="e">
        <f>#REF!</f>
        <v>#REF!</v>
      </c>
    </row>
    <row r="3411" spans="11:45" ht="19.5" thickTop="1" thickBot="1" x14ac:dyDescent="0.25">
      <c r="K3411" s="19" t="str">
        <f t="shared" si="932"/>
        <v/>
      </c>
      <c r="L3411" s="19">
        <f t="shared" si="927"/>
        <v>10000</v>
      </c>
      <c r="M3411" s="22" t="str">
        <f>TRIM(Data!$N3408)</f>
        <v>Virginia R.</v>
      </c>
      <c r="N3411" s="22" t="str">
        <f>TRIM(Data!$A3408)</f>
        <v>Virginia R. (H)</v>
      </c>
      <c r="O3411" s="23">
        <f>IF(Data!$B3408=0,"",Data!$B3408)</f>
        <v>1983</v>
      </c>
      <c r="P3411" s="19" t="str">
        <f>IF(Data!$C3408=0,"",Data!$C3408)</f>
        <v>1</v>
      </c>
      <c r="Q3411" s="23" t="str">
        <f>IF($M3411="","",Data!$E3408)</f>
        <v>S</v>
      </c>
      <c r="R3411" s="23" t="str">
        <f t="shared" si="933"/>
        <v>S</v>
      </c>
      <c r="S3411" s="23" t="str">
        <f t="shared" si="934"/>
        <v>S</v>
      </c>
      <c r="T3411" s="19" t="str">
        <f>IF(Data!$F3408=0,"",Data!$F3408)</f>
        <v/>
      </c>
      <c r="U3411" s="19" t="str">
        <f>IF(Data!$G3408=0,"",Data!$G3408)</f>
        <v>FD</v>
      </c>
      <c r="V3411" s="19" t="str">
        <f>IF(Data!$D3408=0,"",Data!$D3408)</f>
        <v/>
      </c>
      <c r="W3411" s="19" t="str">
        <f>Data!$H3408</f>
        <v>NRH</v>
      </c>
      <c r="Y3411" s="41" t="e">
        <f t="shared" si="929"/>
        <v>#REF!</v>
      </c>
      <c r="Z3411" s="8">
        <f t="shared" si="935"/>
        <v>10000</v>
      </c>
      <c r="AA3411" s="8" t="str">
        <f t="shared" si="936"/>
        <v>Virginia R.</v>
      </c>
      <c r="AB3411" s="8" t="str">
        <f t="shared" si="937"/>
        <v>S</v>
      </c>
      <c r="AC3411" s="8" t="str">
        <f t="shared" si="938"/>
        <v/>
      </c>
      <c r="AD3411" s="8" t="str">
        <f t="shared" si="928"/>
        <v>FD</v>
      </c>
      <c r="AE3411" s="8" t="str">
        <f t="shared" si="939"/>
        <v/>
      </c>
      <c r="AF3411" s="5">
        <f t="shared" si="940"/>
        <v>1983</v>
      </c>
      <c r="AG3411" s="46">
        <v>3408</v>
      </c>
      <c r="AH3411" s="47" t="str">
        <f t="shared" si="930"/>
        <v/>
      </c>
      <c r="AI3411" s="48" t="str">
        <f t="shared" si="931"/>
        <v/>
      </c>
      <c r="AK3411" s="22" t="e">
        <f>TRIM(#REF!)</f>
        <v>#REF!</v>
      </c>
      <c r="AL3411" s="23" t="e">
        <f>IF(#REF!=0,"",#REF!)</f>
        <v>#REF!</v>
      </c>
      <c r="AM3411" s="19" t="e">
        <f>IF(#REF!=0,"",#REF!)</f>
        <v>#REF!</v>
      </c>
      <c r="AN3411" s="23" t="e">
        <f>IF($AK3411="","",#REF!)</f>
        <v>#REF!</v>
      </c>
      <c r="AO3411" s="23" t="e">
        <f t="shared" si="941"/>
        <v>#REF!</v>
      </c>
      <c r="AP3411" s="19" t="e">
        <f>IF(#REF!=0,"",#REF!)</f>
        <v>#REF!</v>
      </c>
      <c r="AQ3411" s="19" t="e">
        <f>IF(#REF!=0,"",#REF!)</f>
        <v>#REF!</v>
      </c>
      <c r="AR3411" s="19" t="e">
        <f>IF(#REF!=0,"",#REF!)</f>
        <v>#REF!</v>
      </c>
      <c r="AS3411" s="19" t="e">
        <f>#REF!</f>
        <v>#REF!</v>
      </c>
    </row>
    <row r="3412" spans="11:45" ht="19.5" thickTop="1" thickBot="1" x14ac:dyDescent="0.25">
      <c r="K3412" s="19" t="str">
        <f t="shared" si="932"/>
        <v/>
      </c>
      <c r="L3412" s="19">
        <f t="shared" si="927"/>
        <v>10000</v>
      </c>
      <c r="M3412" s="22" t="str">
        <f>TRIM(Data!$N3409)</f>
        <v>Virginia Robinson</v>
      </c>
      <c r="N3412" s="22" t="str">
        <f>TRIM(Data!$A3409)</f>
        <v>Virginia Robinson</v>
      </c>
      <c r="O3412" s="23">
        <f>IF(Data!$B3409=0,"",Data!$B3409)</f>
        <v>1957</v>
      </c>
      <c r="P3412" s="19" t="str">
        <f>IF(Data!$C3409=0,"",Data!$C3409)</f>
        <v>1</v>
      </c>
      <c r="Q3412" s="23" t="str">
        <f>IF($M3412="","",Data!$E3409)</f>
        <v>L</v>
      </c>
      <c r="R3412" s="23" t="str">
        <f t="shared" si="933"/>
        <v>L</v>
      </c>
      <c r="S3412" s="23" t="str">
        <f t="shared" si="934"/>
        <v>L</v>
      </c>
      <c r="T3412" s="19" t="str">
        <f>IF(Data!$F3409=0,"",Data!$F3409)</f>
        <v/>
      </c>
      <c r="U3412" s="19" t="str">
        <f>IF(Data!$G3409=0,"",Data!$G3409)</f>
        <v/>
      </c>
      <c r="V3412" s="19" t="str">
        <f>IF(Data!$D3409=0,"",Data!$D3409)</f>
        <v/>
      </c>
      <c r="W3412" s="19" t="str">
        <f>Data!$H3409</f>
        <v>Japonica</v>
      </c>
      <c r="Y3412" s="41" t="e">
        <f t="shared" si="929"/>
        <v>#REF!</v>
      </c>
      <c r="Z3412" s="8">
        <f t="shared" si="935"/>
        <v>10000</v>
      </c>
      <c r="AA3412" s="8" t="str">
        <f t="shared" si="936"/>
        <v>Virginia Robinson</v>
      </c>
      <c r="AB3412" s="8" t="str">
        <f t="shared" si="937"/>
        <v>L</v>
      </c>
      <c r="AC3412" s="8" t="str">
        <f t="shared" si="938"/>
        <v/>
      </c>
      <c r="AD3412" s="8" t="str">
        <f t="shared" si="928"/>
        <v/>
      </c>
      <c r="AE3412" s="8" t="str">
        <f t="shared" si="939"/>
        <v/>
      </c>
      <c r="AF3412" s="5">
        <f t="shared" si="940"/>
        <v>1957</v>
      </c>
      <c r="AG3412" s="46">
        <v>3409</v>
      </c>
      <c r="AH3412" s="47" t="str">
        <f t="shared" si="930"/>
        <v/>
      </c>
      <c r="AI3412" s="48" t="str">
        <f t="shared" si="931"/>
        <v/>
      </c>
      <c r="AK3412" s="22" t="e">
        <f>TRIM(#REF!)</f>
        <v>#REF!</v>
      </c>
      <c r="AL3412" s="23" t="e">
        <f>IF(#REF!=0,"",#REF!)</f>
        <v>#REF!</v>
      </c>
      <c r="AM3412" s="19" t="e">
        <f>IF(#REF!=0,"",#REF!)</f>
        <v>#REF!</v>
      </c>
      <c r="AN3412" s="23" t="e">
        <f>IF($AK3412="","",#REF!)</f>
        <v>#REF!</v>
      </c>
      <c r="AO3412" s="23" t="e">
        <f t="shared" si="941"/>
        <v>#REF!</v>
      </c>
      <c r="AP3412" s="19" t="e">
        <f>IF(#REF!=0,"",#REF!)</f>
        <v>#REF!</v>
      </c>
      <c r="AQ3412" s="19" t="e">
        <f>IF(#REF!=0,"",#REF!)</f>
        <v>#REF!</v>
      </c>
      <c r="AR3412" s="19" t="e">
        <f>IF(#REF!=0,"",#REF!)</f>
        <v>#REF!</v>
      </c>
      <c r="AS3412" s="19" t="e">
        <f>#REF!</f>
        <v>#REF!</v>
      </c>
    </row>
    <row r="3413" spans="11:45" ht="19.5" thickTop="1" thickBot="1" x14ac:dyDescent="0.25">
      <c r="K3413" s="19" t="str">
        <f t="shared" si="932"/>
        <v/>
      </c>
      <c r="L3413" s="19">
        <f t="shared" si="927"/>
        <v>10000</v>
      </c>
      <c r="M3413" s="22" t="str">
        <f>TRIM(Data!$N3410)</f>
        <v>Virginia Sunrise</v>
      </c>
      <c r="N3413" s="22" t="str">
        <f>TRIM(Data!$A3410)</f>
        <v>Virginia Sunrise</v>
      </c>
      <c r="O3413" s="23">
        <f>IF(Data!$B3410=0,"",Data!$B3410)</f>
        <v>2012</v>
      </c>
      <c r="P3413" s="19" t="str">
        <f>IF(Data!$C3410=0,"",Data!$C3410)</f>
        <v>1</v>
      </c>
      <c r="Q3413" s="23" t="str">
        <f>IF($M3413="","",Data!$E3410)</f>
        <v>M-L</v>
      </c>
      <c r="R3413" s="23" t="str">
        <f t="shared" si="933"/>
        <v>M</v>
      </c>
      <c r="S3413" s="23" t="str">
        <f t="shared" si="934"/>
        <v>M</v>
      </c>
      <c r="T3413" s="19" t="str">
        <f>IF(Data!$F3410=0,"",Data!$F3410)</f>
        <v/>
      </c>
      <c r="U3413" s="19" t="str">
        <f>IF(Data!$G3410=0,"",Data!$G3410)</f>
        <v/>
      </c>
      <c r="V3413" s="19" t="str">
        <f>IF(Data!$D3410=0,"",Data!$D3410)</f>
        <v/>
      </c>
      <c r="W3413" s="19" t="str">
        <f>Data!$H3410</f>
        <v>Japonica</v>
      </c>
      <c r="Y3413" s="41" t="e">
        <f t="shared" si="929"/>
        <v>#REF!</v>
      </c>
      <c r="Z3413" s="8">
        <f t="shared" si="935"/>
        <v>10000</v>
      </c>
      <c r="AA3413" s="8" t="str">
        <f t="shared" si="936"/>
        <v>Virginia Sunrise</v>
      </c>
      <c r="AB3413" s="8" t="str">
        <f t="shared" si="937"/>
        <v>M</v>
      </c>
      <c r="AC3413" s="8" t="str">
        <f t="shared" si="938"/>
        <v/>
      </c>
      <c r="AD3413" s="8" t="str">
        <f t="shared" si="928"/>
        <v/>
      </c>
      <c r="AE3413" s="8" t="str">
        <f t="shared" si="939"/>
        <v/>
      </c>
      <c r="AF3413" s="5">
        <f t="shared" si="940"/>
        <v>2012</v>
      </c>
      <c r="AG3413" s="46">
        <v>3410</v>
      </c>
      <c r="AH3413" s="47" t="str">
        <f t="shared" si="930"/>
        <v/>
      </c>
      <c r="AI3413" s="48" t="str">
        <f t="shared" si="931"/>
        <v/>
      </c>
      <c r="AK3413" s="22" t="e">
        <f>TRIM(#REF!)</f>
        <v>#REF!</v>
      </c>
      <c r="AL3413" s="23" t="e">
        <f>IF(#REF!=0,"",#REF!)</f>
        <v>#REF!</v>
      </c>
      <c r="AM3413" s="19" t="e">
        <f>IF(#REF!=0,"",#REF!)</f>
        <v>#REF!</v>
      </c>
      <c r="AN3413" s="23" t="e">
        <f>IF($AK3413="","",#REF!)</f>
        <v>#REF!</v>
      </c>
      <c r="AO3413" s="23" t="e">
        <f t="shared" si="941"/>
        <v>#REF!</v>
      </c>
      <c r="AP3413" s="19" t="e">
        <f>IF(#REF!=0,"",#REF!)</f>
        <v>#REF!</v>
      </c>
      <c r="AQ3413" s="19" t="e">
        <f>IF(#REF!=0,"",#REF!)</f>
        <v>#REF!</v>
      </c>
      <c r="AR3413" s="19" t="e">
        <f>IF(#REF!=0,"",#REF!)</f>
        <v>#REF!</v>
      </c>
      <c r="AS3413" s="19" t="e">
        <f>#REF!</f>
        <v>#REF!</v>
      </c>
    </row>
    <row r="3414" spans="11:45" ht="19.5" thickTop="1" thickBot="1" x14ac:dyDescent="0.25">
      <c r="K3414" s="19" t="str">
        <f t="shared" si="932"/>
        <v/>
      </c>
      <c r="L3414" s="19">
        <f t="shared" ref="L3414:L3477" si="942">IF(ISERROR(SEARCH($B$2,M3414)),10000,IF(SEARCH($B$2,M3414)=1,SEARCH($B$2,M3414)+ROW()/100000,10000))</f>
        <v>10000</v>
      </c>
      <c r="M3414" s="22" t="str">
        <f>TRIM(Data!$N3411)</f>
        <v>Virginia Womack</v>
      </c>
      <c r="N3414" s="22" t="str">
        <f>TRIM(Data!$A3411)</f>
        <v>Virginia Womack (H)</v>
      </c>
      <c r="O3414" s="23">
        <f>IF(Data!$B3411=0,"",Data!$B3411)</f>
        <v>1976</v>
      </c>
      <c r="P3414" s="19" t="str">
        <f>IF(Data!$C3411=0,"",Data!$C3411)</f>
        <v/>
      </c>
      <c r="Q3414" s="23" t="str">
        <f>IF($M3414="","",Data!$E3411)</f>
        <v>M</v>
      </c>
      <c r="R3414" s="23" t="str">
        <f t="shared" si="933"/>
        <v>M</v>
      </c>
      <c r="S3414" s="23" t="str">
        <f t="shared" si="934"/>
        <v>M</v>
      </c>
      <c r="T3414" s="19" t="str">
        <f>IF(Data!$F3411=0,"",Data!$F3411)</f>
        <v/>
      </c>
      <c r="U3414" s="19" t="str">
        <f>IF(Data!$G3411=0,"",Data!$G3411)</f>
        <v>FD</v>
      </c>
      <c r="V3414" s="19" t="str">
        <f>IF(Data!$D3411=0,"",Data!$D3411)</f>
        <v/>
      </c>
      <c r="W3414" s="19" t="str">
        <f>Data!$H3411</f>
        <v>NRH</v>
      </c>
      <c r="Y3414" s="41" t="e">
        <f t="shared" si="929"/>
        <v>#REF!</v>
      </c>
      <c r="Z3414" s="8">
        <f t="shared" si="935"/>
        <v>10000</v>
      </c>
      <c r="AA3414" s="8" t="str">
        <f t="shared" si="936"/>
        <v>Virginia Womack</v>
      </c>
      <c r="AB3414" s="8" t="str">
        <f t="shared" si="937"/>
        <v>M</v>
      </c>
      <c r="AC3414" s="8" t="str">
        <f t="shared" si="938"/>
        <v/>
      </c>
      <c r="AD3414" s="8" t="str">
        <f t="shared" ref="AD3414:AD3477" si="943">U3414</f>
        <v>FD</v>
      </c>
      <c r="AE3414" s="8" t="str">
        <f t="shared" si="939"/>
        <v/>
      </c>
      <c r="AF3414" s="5">
        <f t="shared" si="940"/>
        <v>1976</v>
      </c>
      <c r="AG3414" s="46">
        <v>3411</v>
      </c>
      <c r="AH3414" s="47" t="str">
        <f t="shared" si="930"/>
        <v/>
      </c>
      <c r="AI3414" s="48" t="str">
        <f t="shared" si="931"/>
        <v/>
      </c>
      <c r="AK3414" s="22" t="e">
        <f>TRIM(#REF!)</f>
        <v>#REF!</v>
      </c>
      <c r="AL3414" s="23" t="e">
        <f>IF(#REF!=0,"",#REF!)</f>
        <v>#REF!</v>
      </c>
      <c r="AM3414" s="19" t="e">
        <f>IF(#REF!=0,"",#REF!)</f>
        <v>#REF!</v>
      </c>
      <c r="AN3414" s="23" t="e">
        <f>IF($AK3414="","",#REF!)</f>
        <v>#REF!</v>
      </c>
      <c r="AO3414" s="23" t="e">
        <f t="shared" si="941"/>
        <v>#REF!</v>
      </c>
      <c r="AP3414" s="19" t="e">
        <f>IF(#REF!=0,"",#REF!)</f>
        <v>#REF!</v>
      </c>
      <c r="AQ3414" s="19" t="e">
        <f>IF(#REF!=0,"",#REF!)</f>
        <v>#REF!</v>
      </c>
      <c r="AR3414" s="19" t="e">
        <f>IF(#REF!=0,"",#REF!)</f>
        <v>#REF!</v>
      </c>
      <c r="AS3414" s="19" t="e">
        <f>#REF!</f>
        <v>#REF!</v>
      </c>
    </row>
    <row r="3415" spans="11:45" ht="19.5" thickTop="1" thickBot="1" x14ac:dyDescent="0.25">
      <c r="K3415" s="19" t="str">
        <f t="shared" si="932"/>
        <v/>
      </c>
      <c r="L3415" s="19">
        <f t="shared" si="942"/>
        <v>10000</v>
      </c>
      <c r="M3415" s="22" t="str">
        <f>TRIM(Data!$N3412)</f>
        <v>Virgin's Blush</v>
      </c>
      <c r="N3415" s="22" t="str">
        <f>TRIM(Data!$A3412)</f>
        <v>Virgin's Blush</v>
      </c>
      <c r="O3415" s="23">
        <f>IF(Data!$B3412=0,"",Data!$B3412)</f>
        <v>1944</v>
      </c>
      <c r="P3415" s="19" t="str">
        <f>IF(Data!$C3412=0,"",Data!$C3412)</f>
        <v>1</v>
      </c>
      <c r="Q3415" s="23" t="str">
        <f>IF($M3415="","",Data!$E3412)</f>
        <v>M</v>
      </c>
      <c r="R3415" s="23" t="str">
        <f t="shared" si="933"/>
        <v>M</v>
      </c>
      <c r="S3415" s="23" t="str">
        <f t="shared" si="934"/>
        <v>M</v>
      </c>
      <c r="T3415" s="19" t="str">
        <f>IF(Data!$F3412=0,"",Data!$F3412)</f>
        <v/>
      </c>
      <c r="U3415" s="19" t="str">
        <f>IF(Data!$G3412=0,"",Data!$G3412)</f>
        <v/>
      </c>
      <c r="V3415" s="19" t="str">
        <f>IF(Data!$D3412=0,"",Data!$D3412)</f>
        <v/>
      </c>
      <c r="W3415" s="19" t="str">
        <f>Data!$H3412</f>
        <v>Japonica</v>
      </c>
      <c r="Y3415" s="41" t="e">
        <f t="shared" si="929"/>
        <v>#REF!</v>
      </c>
      <c r="Z3415" s="8">
        <f t="shared" si="935"/>
        <v>10000</v>
      </c>
      <c r="AA3415" s="8" t="str">
        <f t="shared" si="936"/>
        <v>Virgin's Blush</v>
      </c>
      <c r="AB3415" s="8" t="str">
        <f t="shared" si="937"/>
        <v>M</v>
      </c>
      <c r="AC3415" s="8" t="str">
        <f t="shared" si="938"/>
        <v/>
      </c>
      <c r="AD3415" s="8" t="str">
        <f t="shared" si="943"/>
        <v/>
      </c>
      <c r="AE3415" s="8" t="str">
        <f t="shared" si="939"/>
        <v/>
      </c>
      <c r="AF3415" s="5">
        <f t="shared" si="940"/>
        <v>1944</v>
      </c>
      <c r="AG3415" s="46">
        <v>3412</v>
      </c>
      <c r="AH3415" s="47" t="str">
        <f t="shared" si="930"/>
        <v/>
      </c>
      <c r="AI3415" s="48" t="str">
        <f t="shared" si="931"/>
        <v/>
      </c>
      <c r="AK3415" s="22" t="e">
        <f>TRIM(#REF!)</f>
        <v>#REF!</v>
      </c>
      <c r="AL3415" s="23" t="e">
        <f>IF(#REF!=0,"",#REF!)</f>
        <v>#REF!</v>
      </c>
      <c r="AM3415" s="19" t="e">
        <f>IF(#REF!=0,"",#REF!)</f>
        <v>#REF!</v>
      </c>
      <c r="AN3415" s="23" t="e">
        <f>IF($AK3415="","",#REF!)</f>
        <v>#REF!</v>
      </c>
      <c r="AO3415" s="23" t="e">
        <f t="shared" si="941"/>
        <v>#REF!</v>
      </c>
      <c r="AP3415" s="19" t="e">
        <f>IF(#REF!=0,"",#REF!)</f>
        <v>#REF!</v>
      </c>
      <c r="AQ3415" s="19" t="e">
        <f>IF(#REF!=0,"",#REF!)</f>
        <v>#REF!</v>
      </c>
      <c r="AR3415" s="19" t="e">
        <f>IF(#REF!=0,"",#REF!)</f>
        <v>#REF!</v>
      </c>
      <c r="AS3415" s="19" t="e">
        <f>#REF!</f>
        <v>#REF!</v>
      </c>
    </row>
    <row r="3416" spans="11:45" ht="19.5" thickTop="1" thickBot="1" x14ac:dyDescent="0.25">
      <c r="K3416" s="19" t="str">
        <f t="shared" si="932"/>
        <v/>
      </c>
      <c r="L3416" s="19">
        <f t="shared" si="942"/>
        <v>10000</v>
      </c>
      <c r="M3416" s="22" t="str">
        <f>TRIM(Data!$N3413)</f>
        <v>Vogthorstar</v>
      </c>
      <c r="N3416" s="22" t="str">
        <f>TRIM(Data!$A3413)</f>
        <v>Vogthorstar</v>
      </c>
      <c r="O3416" s="23">
        <f>IF(Data!$B3413=0,"",Data!$B3413)</f>
        <v>2015</v>
      </c>
      <c r="P3416" s="19" t="str">
        <f>IF(Data!$C3413=0,"",Data!$C3413)</f>
        <v>1</v>
      </c>
      <c r="Q3416" s="23" t="str">
        <f>IF($M3416="","",Data!$E3413)</f>
        <v>S-M</v>
      </c>
      <c r="R3416" s="23" t="str">
        <f t="shared" si="933"/>
        <v>S</v>
      </c>
      <c r="S3416" s="23" t="str">
        <f t="shared" si="934"/>
        <v>S</v>
      </c>
      <c r="T3416" s="19" t="str">
        <f>IF(Data!$F3413=0,"",Data!$F3413)</f>
        <v/>
      </c>
      <c r="U3416" s="19" t="str">
        <f>IF(Data!$G3413=0,"",Data!$G3413)</f>
        <v>FD</v>
      </c>
      <c r="V3416" s="19" t="str">
        <f>IF(Data!$D3413=0,"",Data!$D3413)</f>
        <v/>
      </c>
      <c r="W3416" s="19" t="str">
        <f>Data!$H3413</f>
        <v>Japonica</v>
      </c>
      <c r="Y3416" s="41" t="e">
        <f t="shared" si="929"/>
        <v>#REF!</v>
      </c>
      <c r="Z3416" s="8">
        <f t="shared" si="935"/>
        <v>10000</v>
      </c>
      <c r="AA3416" s="8" t="str">
        <f t="shared" si="936"/>
        <v>Vogthorstar</v>
      </c>
      <c r="AB3416" s="8" t="str">
        <f t="shared" si="937"/>
        <v>S</v>
      </c>
      <c r="AC3416" s="8" t="str">
        <f t="shared" si="938"/>
        <v/>
      </c>
      <c r="AD3416" s="8" t="str">
        <f t="shared" si="943"/>
        <v>FD</v>
      </c>
      <c r="AE3416" s="8" t="str">
        <f t="shared" si="939"/>
        <v/>
      </c>
      <c r="AF3416" s="5">
        <f t="shared" si="940"/>
        <v>2015</v>
      </c>
      <c r="AG3416" s="46">
        <v>3413</v>
      </c>
      <c r="AH3416" s="47" t="str">
        <f t="shared" si="930"/>
        <v/>
      </c>
      <c r="AI3416" s="48" t="str">
        <f t="shared" si="931"/>
        <v/>
      </c>
      <c r="AK3416" s="22" t="e">
        <f>TRIM(#REF!)</f>
        <v>#REF!</v>
      </c>
      <c r="AL3416" s="23" t="e">
        <f>IF(#REF!=0,"",#REF!)</f>
        <v>#REF!</v>
      </c>
      <c r="AM3416" s="19" t="e">
        <f>IF(#REF!=0,"",#REF!)</f>
        <v>#REF!</v>
      </c>
      <c r="AN3416" s="23" t="e">
        <f>IF($AK3416="","",#REF!)</f>
        <v>#REF!</v>
      </c>
      <c r="AO3416" s="23" t="e">
        <f t="shared" si="941"/>
        <v>#REF!</v>
      </c>
      <c r="AP3416" s="19" t="e">
        <f>IF(#REF!=0,"",#REF!)</f>
        <v>#REF!</v>
      </c>
      <c r="AQ3416" s="19" t="e">
        <f>IF(#REF!=0,"",#REF!)</f>
        <v>#REF!</v>
      </c>
      <c r="AR3416" s="19" t="e">
        <f>IF(#REF!=0,"",#REF!)</f>
        <v>#REF!</v>
      </c>
      <c r="AS3416" s="19" t="e">
        <f>#REF!</f>
        <v>#REF!</v>
      </c>
    </row>
    <row r="3417" spans="11:45" ht="19.5" thickTop="1" thickBot="1" x14ac:dyDescent="0.25">
      <c r="K3417" s="19" t="str">
        <f t="shared" si="932"/>
        <v/>
      </c>
      <c r="L3417" s="19">
        <f t="shared" si="942"/>
        <v>10000</v>
      </c>
      <c r="M3417" s="22" t="str">
        <f>TRIM(Data!$N3414)</f>
        <v>Volcano</v>
      </c>
      <c r="N3417" s="22" t="str">
        <f>TRIM(Data!$A3414)</f>
        <v>Volcano</v>
      </c>
      <c r="O3417" s="23">
        <f>IF(Data!$B3414=0,"",Data!$B3414)</f>
        <v>1992</v>
      </c>
      <c r="P3417" s="19" t="str">
        <f>IF(Data!$C3414=0,"",Data!$C3414)</f>
        <v>1</v>
      </c>
      <c r="Q3417" s="23" t="str">
        <f>IF($M3417="","",Data!$E3414)</f>
        <v>L</v>
      </c>
      <c r="R3417" s="23" t="str">
        <f t="shared" si="933"/>
        <v>L</v>
      </c>
      <c r="S3417" s="23" t="str">
        <f t="shared" si="934"/>
        <v>L</v>
      </c>
      <c r="T3417" s="19" t="str">
        <f>IF(Data!$F3414=0,"",Data!$F3414)</f>
        <v/>
      </c>
      <c r="U3417" s="19" t="str">
        <f>IF(Data!$G3414=0,"",Data!$G3414)</f>
        <v/>
      </c>
      <c r="V3417" s="19" t="str">
        <f>IF(Data!$D3414=0,"",Data!$D3414)</f>
        <v/>
      </c>
      <c r="W3417" s="19" t="str">
        <f>Data!$H3414</f>
        <v>Japonica</v>
      </c>
      <c r="Y3417" s="41" t="e">
        <f t="shared" si="929"/>
        <v>#REF!</v>
      </c>
      <c r="Z3417" s="8">
        <f t="shared" si="935"/>
        <v>10000</v>
      </c>
      <c r="AA3417" s="8" t="str">
        <f t="shared" si="936"/>
        <v>Volcano</v>
      </c>
      <c r="AB3417" s="8" t="str">
        <f t="shared" si="937"/>
        <v>L</v>
      </c>
      <c r="AC3417" s="8" t="str">
        <f t="shared" si="938"/>
        <v/>
      </c>
      <c r="AD3417" s="8" t="str">
        <f t="shared" si="943"/>
        <v/>
      </c>
      <c r="AE3417" s="8" t="str">
        <f t="shared" si="939"/>
        <v/>
      </c>
      <c r="AF3417" s="5">
        <f t="shared" si="940"/>
        <v>1992</v>
      </c>
      <c r="AG3417" s="46">
        <v>3414</v>
      </c>
      <c r="AH3417" s="47" t="str">
        <f t="shared" si="930"/>
        <v/>
      </c>
      <c r="AI3417" s="48" t="str">
        <f t="shared" si="931"/>
        <v/>
      </c>
      <c r="AK3417" s="22" t="e">
        <f>TRIM(#REF!)</f>
        <v>#REF!</v>
      </c>
      <c r="AL3417" s="23" t="e">
        <f>IF(#REF!=0,"",#REF!)</f>
        <v>#REF!</v>
      </c>
      <c r="AM3417" s="19" t="e">
        <f>IF(#REF!=0,"",#REF!)</f>
        <v>#REF!</v>
      </c>
      <c r="AN3417" s="23" t="e">
        <f>IF($AK3417="","",#REF!)</f>
        <v>#REF!</v>
      </c>
      <c r="AO3417" s="23" t="e">
        <f t="shared" si="941"/>
        <v>#REF!</v>
      </c>
      <c r="AP3417" s="19" t="e">
        <f>IF(#REF!=0,"",#REF!)</f>
        <v>#REF!</v>
      </c>
      <c r="AQ3417" s="19" t="e">
        <f>IF(#REF!=0,"",#REF!)</f>
        <v>#REF!</v>
      </c>
      <c r="AR3417" s="19" t="e">
        <f>IF(#REF!=0,"",#REF!)</f>
        <v>#REF!</v>
      </c>
      <c r="AS3417" s="19" t="e">
        <f>#REF!</f>
        <v>#REF!</v>
      </c>
    </row>
    <row r="3418" spans="11:45" ht="19.5" thickTop="1" thickBot="1" x14ac:dyDescent="0.25">
      <c r="K3418" s="19" t="str">
        <f t="shared" si="932"/>
        <v/>
      </c>
      <c r="L3418" s="19">
        <f t="shared" si="942"/>
        <v>10000</v>
      </c>
      <c r="M3418" s="22" t="str">
        <f>TRIM(Data!$N3415)</f>
        <v>Volunteer</v>
      </c>
      <c r="N3418" s="22" t="str">
        <f>TRIM(Data!$A3415)</f>
        <v>Volunteer</v>
      </c>
      <c r="O3418" s="23">
        <f>IF(Data!$B3415=0,"",Data!$B3415)</f>
        <v>2003</v>
      </c>
      <c r="P3418" s="19" t="str">
        <f>IF(Data!$C3415=0,"",Data!$C3415)</f>
        <v>1</v>
      </c>
      <c r="Q3418" s="23" t="str">
        <f>IF($M3418="","",Data!$E3415)</f>
        <v>M</v>
      </c>
      <c r="R3418" s="23" t="str">
        <f t="shared" si="933"/>
        <v>M</v>
      </c>
      <c r="S3418" s="23" t="str">
        <f t="shared" si="934"/>
        <v>M</v>
      </c>
      <c r="T3418" s="19" t="str">
        <f>IF(Data!$F3415=0,"",Data!$F3415)</f>
        <v>WHITE</v>
      </c>
      <c r="U3418" s="19" t="str">
        <f>IF(Data!$G3415=0,"",Data!$G3415)</f>
        <v>FD</v>
      </c>
      <c r="V3418" s="19" t="str">
        <f>IF(Data!$D3415=0,"",Data!$D3415)</f>
        <v/>
      </c>
      <c r="W3418" s="19" t="str">
        <f>Data!$H3415</f>
        <v>Japonica</v>
      </c>
      <c r="Y3418" s="41" t="e">
        <f t="shared" si="929"/>
        <v>#REF!</v>
      </c>
      <c r="Z3418" s="8">
        <f t="shared" si="935"/>
        <v>10000</v>
      </c>
      <c r="AA3418" s="8" t="str">
        <f t="shared" si="936"/>
        <v>Volunteer</v>
      </c>
      <c r="AB3418" s="8" t="str">
        <f t="shared" si="937"/>
        <v>M</v>
      </c>
      <c r="AC3418" s="8" t="str">
        <f t="shared" si="938"/>
        <v>WHITE</v>
      </c>
      <c r="AD3418" s="8" t="str">
        <f t="shared" si="943"/>
        <v>FD</v>
      </c>
      <c r="AE3418" s="8" t="str">
        <f t="shared" si="939"/>
        <v/>
      </c>
      <c r="AF3418" s="5">
        <f t="shared" si="940"/>
        <v>2003</v>
      </c>
      <c r="AG3418" s="46">
        <v>3415</v>
      </c>
      <c r="AH3418" s="47" t="str">
        <f t="shared" si="930"/>
        <v/>
      </c>
      <c r="AI3418" s="48" t="str">
        <f t="shared" si="931"/>
        <v/>
      </c>
      <c r="AK3418" s="22" t="e">
        <f>TRIM(#REF!)</f>
        <v>#REF!</v>
      </c>
      <c r="AL3418" s="23" t="e">
        <f>IF(#REF!=0,"",#REF!)</f>
        <v>#REF!</v>
      </c>
      <c r="AM3418" s="19" t="e">
        <f>IF(#REF!=0,"",#REF!)</f>
        <v>#REF!</v>
      </c>
      <c r="AN3418" s="23" t="e">
        <f>IF($AK3418="","",#REF!)</f>
        <v>#REF!</v>
      </c>
      <c r="AO3418" s="23" t="e">
        <f t="shared" si="941"/>
        <v>#REF!</v>
      </c>
      <c r="AP3418" s="19" t="e">
        <f>IF(#REF!=0,"",#REF!)</f>
        <v>#REF!</v>
      </c>
      <c r="AQ3418" s="19" t="e">
        <f>IF(#REF!=0,"",#REF!)</f>
        <v>#REF!</v>
      </c>
      <c r="AR3418" s="19" t="e">
        <f>IF(#REF!=0,"",#REF!)</f>
        <v>#REF!</v>
      </c>
      <c r="AS3418" s="19" t="e">
        <f>#REF!</f>
        <v>#REF!</v>
      </c>
    </row>
    <row r="3419" spans="11:45" ht="19.5" thickTop="1" thickBot="1" x14ac:dyDescent="0.25">
      <c r="K3419" s="19" t="str">
        <f t="shared" si="932"/>
        <v/>
      </c>
      <c r="L3419" s="19">
        <f t="shared" si="942"/>
        <v>10000</v>
      </c>
      <c r="M3419" s="22" t="str">
        <f>TRIM(Data!$N3416)</f>
        <v>Vonnie Cave</v>
      </c>
      <c r="N3419" s="22" t="str">
        <f>TRIM(Data!$A3416)</f>
        <v>Vonnie Cave (H)</v>
      </c>
      <c r="O3419" s="23">
        <f>IF(Data!$B3416=0,"",Data!$B3416)</f>
        <v>2004</v>
      </c>
      <c r="P3419" s="19" t="str">
        <f>IF(Data!$C3416=0,"",Data!$C3416)</f>
        <v/>
      </c>
      <c r="Q3419" s="23" t="str">
        <f>IF($M3419="","",Data!$E3416)</f>
        <v>Min</v>
      </c>
      <c r="R3419" s="23" t="str">
        <f t="shared" si="933"/>
        <v>Min</v>
      </c>
      <c r="S3419" s="23" t="str">
        <f t="shared" si="934"/>
        <v>Min</v>
      </c>
      <c r="T3419" s="19" t="str">
        <f>IF(Data!$F3416=0,"",Data!$F3416)</f>
        <v/>
      </c>
      <c r="U3419" s="19" t="str">
        <f>IF(Data!$G3416=0,"",Data!$G3416)</f>
        <v/>
      </c>
      <c r="V3419" s="19" t="str">
        <f>IF(Data!$D3416=0,"",Data!$D3416)</f>
        <v/>
      </c>
      <c r="W3419" s="19" t="str">
        <f>Data!$H3416</f>
        <v>NRH</v>
      </c>
      <c r="Y3419" s="41" t="e">
        <f t="shared" si="929"/>
        <v>#REF!</v>
      </c>
      <c r="Z3419" s="8">
        <f t="shared" si="935"/>
        <v>10000</v>
      </c>
      <c r="AA3419" s="8" t="str">
        <f t="shared" si="936"/>
        <v>Vonnie Cave</v>
      </c>
      <c r="AB3419" s="8" t="str">
        <f t="shared" si="937"/>
        <v>Min</v>
      </c>
      <c r="AC3419" s="8" t="str">
        <f t="shared" si="938"/>
        <v/>
      </c>
      <c r="AD3419" s="8" t="str">
        <f t="shared" si="943"/>
        <v/>
      </c>
      <c r="AE3419" s="8" t="str">
        <f t="shared" si="939"/>
        <v/>
      </c>
      <c r="AF3419" s="5">
        <f t="shared" si="940"/>
        <v>2004</v>
      </c>
      <c r="AG3419" s="46">
        <v>3416</v>
      </c>
      <c r="AH3419" s="47" t="str">
        <f t="shared" si="930"/>
        <v/>
      </c>
      <c r="AI3419" s="48" t="str">
        <f t="shared" si="931"/>
        <v/>
      </c>
      <c r="AK3419" s="22" t="e">
        <f>TRIM(#REF!)</f>
        <v>#REF!</v>
      </c>
      <c r="AL3419" s="23" t="e">
        <f>IF(#REF!=0,"",#REF!)</f>
        <v>#REF!</v>
      </c>
      <c r="AM3419" s="19" t="e">
        <f>IF(#REF!=0,"",#REF!)</f>
        <v>#REF!</v>
      </c>
      <c r="AN3419" s="23" t="e">
        <f>IF($AK3419="","",#REF!)</f>
        <v>#REF!</v>
      </c>
      <c r="AO3419" s="23" t="e">
        <f t="shared" si="941"/>
        <v>#REF!</v>
      </c>
      <c r="AP3419" s="19" t="e">
        <f>IF(#REF!=0,"",#REF!)</f>
        <v>#REF!</v>
      </c>
      <c r="AQ3419" s="19" t="e">
        <f>IF(#REF!=0,"",#REF!)</f>
        <v>#REF!</v>
      </c>
      <c r="AR3419" s="19" t="e">
        <f>IF(#REF!=0,"",#REF!)</f>
        <v>#REF!</v>
      </c>
      <c r="AS3419" s="19" t="e">
        <f>#REF!</f>
        <v>#REF!</v>
      </c>
    </row>
    <row r="3420" spans="11:45" ht="19.5" thickTop="1" thickBot="1" x14ac:dyDescent="0.25">
      <c r="K3420" s="19" t="str">
        <f t="shared" si="932"/>
        <v/>
      </c>
      <c r="L3420" s="19">
        <f t="shared" si="942"/>
        <v>10000</v>
      </c>
      <c r="M3420" s="22" t="str">
        <f>TRIM(Data!$N3417)</f>
        <v>Vulcan</v>
      </c>
      <c r="N3420" s="22" t="str">
        <f>TRIM(Data!$A3417)</f>
        <v>Vulcan</v>
      </c>
      <c r="O3420" s="23">
        <f>IF(Data!$B3417=0,"",Data!$B3417)</f>
        <v>1958</v>
      </c>
      <c r="P3420" s="19" t="str">
        <f>IF(Data!$C3417=0,"",Data!$C3417)</f>
        <v>1</v>
      </c>
      <c r="Q3420" s="23" t="str">
        <f>IF($M3420="","",Data!$E3417)</f>
        <v>L-VL</v>
      </c>
      <c r="R3420" s="23" t="str">
        <f t="shared" si="933"/>
        <v>L</v>
      </c>
      <c r="S3420" s="23" t="str">
        <f t="shared" si="934"/>
        <v>L</v>
      </c>
      <c r="T3420" s="19" t="str">
        <f>IF(Data!$F3417=0,"",Data!$F3417)</f>
        <v/>
      </c>
      <c r="U3420" s="19" t="str">
        <f>IF(Data!$G3417=0,"",Data!$G3417)</f>
        <v/>
      </c>
      <c r="V3420" s="19" t="str">
        <f>IF(Data!$D3417=0,"",Data!$D3417)</f>
        <v/>
      </c>
      <c r="W3420" s="19" t="str">
        <f>Data!$H3417</f>
        <v>Japonica</v>
      </c>
      <c r="Y3420" s="41" t="e">
        <f t="shared" si="929"/>
        <v>#REF!</v>
      </c>
      <c r="Z3420" s="8">
        <f t="shared" si="935"/>
        <v>10000</v>
      </c>
      <c r="AA3420" s="8" t="str">
        <f t="shared" si="936"/>
        <v>Vulcan</v>
      </c>
      <c r="AB3420" s="8" t="str">
        <f t="shared" si="937"/>
        <v>L</v>
      </c>
      <c r="AC3420" s="8" t="str">
        <f t="shared" si="938"/>
        <v/>
      </c>
      <c r="AD3420" s="8" t="str">
        <f t="shared" si="943"/>
        <v/>
      </c>
      <c r="AE3420" s="8" t="str">
        <f t="shared" si="939"/>
        <v/>
      </c>
      <c r="AF3420" s="5">
        <f t="shared" si="940"/>
        <v>1958</v>
      </c>
      <c r="AG3420" s="46">
        <v>3417</v>
      </c>
      <c r="AH3420" s="47" t="str">
        <f t="shared" si="930"/>
        <v/>
      </c>
      <c r="AI3420" s="48" t="str">
        <f t="shared" si="931"/>
        <v/>
      </c>
      <c r="AK3420" s="22" t="e">
        <f>TRIM(#REF!)</f>
        <v>#REF!</v>
      </c>
      <c r="AL3420" s="23" t="e">
        <f>IF(#REF!=0,"",#REF!)</f>
        <v>#REF!</v>
      </c>
      <c r="AM3420" s="19" t="e">
        <f>IF(#REF!=0,"",#REF!)</f>
        <v>#REF!</v>
      </c>
      <c r="AN3420" s="23" t="e">
        <f>IF($AK3420="","",#REF!)</f>
        <v>#REF!</v>
      </c>
      <c r="AO3420" s="23" t="e">
        <f t="shared" si="941"/>
        <v>#REF!</v>
      </c>
      <c r="AP3420" s="19" t="e">
        <f>IF(#REF!=0,"",#REF!)</f>
        <v>#REF!</v>
      </c>
      <c r="AQ3420" s="19" t="e">
        <f>IF(#REF!=0,"",#REF!)</f>
        <v>#REF!</v>
      </c>
      <c r="AR3420" s="19" t="e">
        <f>IF(#REF!=0,"",#REF!)</f>
        <v>#REF!</v>
      </c>
      <c r="AS3420" s="19" t="e">
        <f>#REF!</f>
        <v>#REF!</v>
      </c>
    </row>
    <row r="3421" spans="11:45" ht="19.5" thickTop="1" thickBot="1" x14ac:dyDescent="0.25">
      <c r="K3421" s="19" t="str">
        <f t="shared" si="932"/>
        <v/>
      </c>
      <c r="L3421" s="19">
        <f t="shared" si="942"/>
        <v>10000</v>
      </c>
      <c r="M3421" s="22" t="str">
        <f>TRIM(Data!$N3418)</f>
        <v>W. C. Wyatt</v>
      </c>
      <c r="N3421" s="22" t="str">
        <f>TRIM(Data!$A3418)</f>
        <v>W. C. Wyatt (H)</v>
      </c>
      <c r="O3421" s="23">
        <f>IF(Data!$B3418=0,"",Data!$B3418)</f>
        <v>1998</v>
      </c>
      <c r="P3421" s="19" t="str">
        <f>IF(Data!$C3418=0,"",Data!$C3418)</f>
        <v>1</v>
      </c>
      <c r="Q3421" s="23" t="str">
        <f>IF($M3421="","",Data!$E3418)</f>
        <v>L</v>
      </c>
      <c r="R3421" s="23" t="str">
        <f t="shared" si="933"/>
        <v>L</v>
      </c>
      <c r="S3421" s="23" t="str">
        <f t="shared" si="934"/>
        <v>L</v>
      </c>
      <c r="T3421" s="19" t="str">
        <f>IF(Data!$F3418=0,"",Data!$F3418)</f>
        <v/>
      </c>
      <c r="U3421" s="19" t="str">
        <f>IF(Data!$G3418=0,"",Data!$G3418)</f>
        <v/>
      </c>
      <c r="V3421" s="19" t="str">
        <f>IF(Data!$D3418=0,"",Data!$D3418)</f>
        <v/>
      </c>
      <c r="W3421" s="19" t="str">
        <f>Data!$H3418</f>
        <v>NRH</v>
      </c>
      <c r="Y3421" s="41" t="e">
        <f t="shared" si="929"/>
        <v>#REF!</v>
      </c>
      <c r="Z3421" s="8">
        <f t="shared" si="935"/>
        <v>10000</v>
      </c>
      <c r="AA3421" s="8" t="str">
        <f t="shared" si="936"/>
        <v>W. C. Wyatt</v>
      </c>
      <c r="AB3421" s="8" t="str">
        <f t="shared" si="937"/>
        <v>L</v>
      </c>
      <c r="AC3421" s="8" t="str">
        <f t="shared" si="938"/>
        <v/>
      </c>
      <c r="AD3421" s="8" t="str">
        <f t="shared" si="943"/>
        <v/>
      </c>
      <c r="AE3421" s="8" t="str">
        <f t="shared" si="939"/>
        <v/>
      </c>
      <c r="AF3421" s="5">
        <f t="shared" si="940"/>
        <v>1998</v>
      </c>
      <c r="AG3421" s="46">
        <v>3418</v>
      </c>
      <c r="AH3421" s="47" t="str">
        <f t="shared" si="930"/>
        <v/>
      </c>
      <c r="AI3421" s="48" t="str">
        <f t="shared" si="931"/>
        <v/>
      </c>
      <c r="AK3421" s="22" t="e">
        <f>TRIM(#REF!)</f>
        <v>#REF!</v>
      </c>
      <c r="AL3421" s="23" t="e">
        <f>IF(#REF!=0,"",#REF!)</f>
        <v>#REF!</v>
      </c>
      <c r="AM3421" s="19" t="e">
        <f>IF(#REF!=0,"",#REF!)</f>
        <v>#REF!</v>
      </c>
      <c r="AN3421" s="23" t="e">
        <f>IF($AK3421="","",#REF!)</f>
        <v>#REF!</v>
      </c>
      <c r="AO3421" s="23" t="e">
        <f t="shared" si="941"/>
        <v>#REF!</v>
      </c>
      <c r="AP3421" s="19" t="e">
        <f>IF(#REF!=0,"",#REF!)</f>
        <v>#REF!</v>
      </c>
      <c r="AQ3421" s="19" t="e">
        <f>IF(#REF!=0,"",#REF!)</f>
        <v>#REF!</v>
      </c>
      <c r="AR3421" s="19" t="e">
        <f>IF(#REF!=0,"",#REF!)</f>
        <v>#REF!</v>
      </c>
      <c r="AS3421" s="19" t="e">
        <f>#REF!</f>
        <v>#REF!</v>
      </c>
    </row>
    <row r="3422" spans="11:45" ht="19.5" thickTop="1" thickBot="1" x14ac:dyDescent="0.25">
      <c r="K3422" s="19" t="str">
        <f t="shared" si="932"/>
        <v/>
      </c>
      <c r="L3422" s="19">
        <f t="shared" si="942"/>
        <v>10000</v>
      </c>
      <c r="M3422" s="22" t="str">
        <f>TRIM(Data!$N3419)</f>
        <v>W. M. Jernigan</v>
      </c>
      <c r="N3422" s="22" t="str">
        <f>TRIM(Data!$A3419)</f>
        <v>W. M. Jernigan (R)</v>
      </c>
      <c r="O3422" s="23">
        <f>IF(Data!$B3419=0,"",Data!$B3419)</f>
        <v>1998</v>
      </c>
      <c r="P3422" s="19" t="str">
        <f>IF(Data!$C3419=0,"",Data!$C3419)</f>
        <v/>
      </c>
      <c r="Q3422" s="23" t="str">
        <f>IF($M3422="","",Data!$E3419)</f>
        <v>VL</v>
      </c>
      <c r="R3422" s="23" t="str">
        <f t="shared" si="933"/>
        <v>VL</v>
      </c>
      <c r="S3422" s="23" t="str">
        <f t="shared" si="934"/>
        <v>VL</v>
      </c>
      <c r="T3422" s="19" t="str">
        <f>IF(Data!$F3419=0,"",Data!$F3419)</f>
        <v/>
      </c>
      <c r="U3422" s="19" t="str">
        <f>IF(Data!$G3419=0,"",Data!$G3419)</f>
        <v/>
      </c>
      <c r="V3422" s="19" t="str">
        <f>IF(Data!$D3419=0,"",Data!$D3419)</f>
        <v/>
      </c>
      <c r="W3422" s="19" t="str">
        <f>Data!$H3419</f>
        <v>Reticulata</v>
      </c>
      <c r="Y3422" s="41" t="e">
        <f t="shared" si="929"/>
        <v>#REF!</v>
      </c>
      <c r="Z3422" s="8">
        <f t="shared" si="935"/>
        <v>10000</v>
      </c>
      <c r="AA3422" s="8" t="str">
        <f t="shared" si="936"/>
        <v>W. M. Jernigan</v>
      </c>
      <c r="AB3422" s="8" t="str">
        <f t="shared" si="937"/>
        <v>VL</v>
      </c>
      <c r="AC3422" s="8" t="str">
        <f t="shared" si="938"/>
        <v/>
      </c>
      <c r="AD3422" s="8" t="str">
        <f t="shared" si="943"/>
        <v/>
      </c>
      <c r="AE3422" s="8" t="str">
        <f t="shared" si="939"/>
        <v/>
      </c>
      <c r="AF3422" s="5">
        <f t="shared" si="940"/>
        <v>1998</v>
      </c>
      <c r="AG3422" s="46">
        <v>3419</v>
      </c>
      <c r="AH3422" s="47" t="str">
        <f t="shared" si="930"/>
        <v/>
      </c>
      <c r="AI3422" s="48" t="str">
        <f t="shared" si="931"/>
        <v/>
      </c>
      <c r="AK3422" s="22" t="e">
        <f>TRIM(#REF!)</f>
        <v>#REF!</v>
      </c>
      <c r="AL3422" s="23" t="e">
        <f>IF(#REF!=0,"",#REF!)</f>
        <v>#REF!</v>
      </c>
      <c r="AM3422" s="19" t="e">
        <f>IF(#REF!=0,"",#REF!)</f>
        <v>#REF!</v>
      </c>
      <c r="AN3422" s="23" t="e">
        <f>IF($AK3422="","",#REF!)</f>
        <v>#REF!</v>
      </c>
      <c r="AO3422" s="23" t="e">
        <f t="shared" si="941"/>
        <v>#REF!</v>
      </c>
      <c r="AP3422" s="19" t="e">
        <f>IF(#REF!=0,"",#REF!)</f>
        <v>#REF!</v>
      </c>
      <c r="AQ3422" s="19" t="e">
        <f>IF(#REF!=0,"",#REF!)</f>
        <v>#REF!</v>
      </c>
      <c r="AR3422" s="19" t="e">
        <f>IF(#REF!=0,"",#REF!)</f>
        <v>#REF!</v>
      </c>
      <c r="AS3422" s="19" t="e">
        <f>#REF!</f>
        <v>#REF!</v>
      </c>
    </row>
    <row r="3423" spans="11:45" ht="19.5" thickTop="1" thickBot="1" x14ac:dyDescent="0.25">
      <c r="K3423" s="19" t="str">
        <f t="shared" si="932"/>
        <v/>
      </c>
      <c r="L3423" s="19">
        <f t="shared" si="942"/>
        <v>10000</v>
      </c>
      <c r="M3423" s="22" t="str">
        <f>TRIM(Data!$N3420)</f>
        <v>W. P. Gilley</v>
      </c>
      <c r="N3423" s="22" t="str">
        <f>TRIM(Data!$A3420)</f>
        <v>W. P. Gilley (R)</v>
      </c>
      <c r="O3423" s="23">
        <f>IF(Data!$B3420=0,"",Data!$B3420)</f>
        <v>1983</v>
      </c>
      <c r="P3423" s="19" t="str">
        <f>IF(Data!$C3420=0,"",Data!$C3420)</f>
        <v>1</v>
      </c>
      <c r="Q3423" s="23" t="str">
        <f>IF($M3423="","",Data!$E3420)</f>
        <v>L</v>
      </c>
      <c r="R3423" s="23" t="str">
        <f t="shared" si="933"/>
        <v>L</v>
      </c>
      <c r="S3423" s="23" t="str">
        <f t="shared" si="934"/>
        <v>L</v>
      </c>
      <c r="T3423" s="19" t="str">
        <f>IF(Data!$F3420=0,"",Data!$F3420)</f>
        <v/>
      </c>
      <c r="U3423" s="19" t="str">
        <f>IF(Data!$G3420=0,"",Data!$G3420)</f>
        <v/>
      </c>
      <c r="V3423" s="19" t="str">
        <f>IF(Data!$D3420=0,"",Data!$D3420)</f>
        <v/>
      </c>
      <c r="W3423" s="19" t="str">
        <f>Data!$H3420</f>
        <v>Reticulata</v>
      </c>
      <c r="Y3423" s="41" t="e">
        <f t="shared" si="929"/>
        <v>#REF!</v>
      </c>
      <c r="Z3423" s="8">
        <f t="shared" si="935"/>
        <v>10000</v>
      </c>
      <c r="AA3423" s="8" t="str">
        <f t="shared" si="936"/>
        <v>W. P. Gilley</v>
      </c>
      <c r="AB3423" s="8" t="str">
        <f t="shared" si="937"/>
        <v>L</v>
      </c>
      <c r="AC3423" s="8" t="str">
        <f t="shared" si="938"/>
        <v/>
      </c>
      <c r="AD3423" s="8" t="str">
        <f t="shared" si="943"/>
        <v/>
      </c>
      <c r="AE3423" s="8" t="str">
        <f t="shared" si="939"/>
        <v/>
      </c>
      <c r="AF3423" s="5">
        <f t="shared" si="940"/>
        <v>1983</v>
      </c>
      <c r="AG3423" s="46">
        <v>3420</v>
      </c>
      <c r="AH3423" s="47" t="str">
        <f t="shared" si="930"/>
        <v/>
      </c>
      <c r="AI3423" s="48" t="str">
        <f t="shared" si="931"/>
        <v/>
      </c>
      <c r="AK3423" s="22" t="e">
        <f>TRIM(#REF!)</f>
        <v>#REF!</v>
      </c>
      <c r="AL3423" s="23" t="e">
        <f>IF(#REF!=0,"",#REF!)</f>
        <v>#REF!</v>
      </c>
      <c r="AM3423" s="19" t="e">
        <f>IF(#REF!=0,"",#REF!)</f>
        <v>#REF!</v>
      </c>
      <c r="AN3423" s="23" t="e">
        <f>IF($AK3423="","",#REF!)</f>
        <v>#REF!</v>
      </c>
      <c r="AO3423" s="23" t="e">
        <f t="shared" si="941"/>
        <v>#REF!</v>
      </c>
      <c r="AP3423" s="19" t="e">
        <f>IF(#REF!=0,"",#REF!)</f>
        <v>#REF!</v>
      </c>
      <c r="AQ3423" s="19" t="e">
        <f>IF(#REF!=0,"",#REF!)</f>
        <v>#REF!</v>
      </c>
      <c r="AR3423" s="19" t="e">
        <f>IF(#REF!=0,"",#REF!)</f>
        <v>#REF!</v>
      </c>
      <c r="AS3423" s="19" t="e">
        <f>#REF!</f>
        <v>#REF!</v>
      </c>
    </row>
    <row r="3424" spans="11:45" ht="19.5" thickTop="1" thickBot="1" x14ac:dyDescent="0.25">
      <c r="K3424" s="19" t="str">
        <f t="shared" si="932"/>
        <v/>
      </c>
      <c r="L3424" s="19">
        <f t="shared" si="942"/>
        <v>10000</v>
      </c>
      <c r="M3424" s="22" t="str">
        <f>TRIM(Data!$N3421)</f>
        <v>Wakanoura Var. (See Tricolor (Siebold))</v>
      </c>
      <c r="N3424" s="22" t="str">
        <f>TRIM(Data!$A3421)</f>
        <v>Wakanoura Var. (See Tricolor (Siebold))</v>
      </c>
      <c r="O3424" s="23">
        <f>IF(Data!$B3421=0,"",Data!$B3421)</f>
        <v>1832</v>
      </c>
      <c r="P3424" s="19" t="str">
        <f>IF(Data!$C3421=0,"",Data!$C3421)</f>
        <v/>
      </c>
      <c r="Q3424" s="23" t="str">
        <f>IF($M3424="","",Data!$E3421)</f>
        <v>M</v>
      </c>
      <c r="R3424" s="23" t="str">
        <f t="shared" si="933"/>
        <v>M</v>
      </c>
      <c r="S3424" s="23" t="str">
        <f t="shared" si="934"/>
        <v>M</v>
      </c>
      <c r="T3424" s="19" t="str">
        <f>IF(Data!$F3421=0,"",Data!$F3421)</f>
        <v>WHITE</v>
      </c>
      <c r="U3424" s="19" t="str">
        <f>IF(Data!$G3421=0,"",Data!$G3421)</f>
        <v/>
      </c>
      <c r="V3424" s="19" t="str">
        <f>IF(Data!$D3421=0,"",Data!$D3421)</f>
        <v>ANTIQUE</v>
      </c>
      <c r="W3424" s="19" t="str">
        <f>Data!$H3421</f>
        <v>Japonica</v>
      </c>
      <c r="Y3424" s="41" t="e">
        <f t="shared" si="929"/>
        <v>#REF!</v>
      </c>
      <c r="Z3424" s="8">
        <f t="shared" si="935"/>
        <v>3424</v>
      </c>
      <c r="AA3424" s="8" t="str">
        <f t="shared" si="936"/>
        <v>Wakanoura Var. (See Tricolor (Siebold))</v>
      </c>
      <c r="AB3424" s="8" t="str">
        <f t="shared" si="937"/>
        <v>M</v>
      </c>
      <c r="AC3424" s="8" t="str">
        <f t="shared" si="938"/>
        <v>WHITE</v>
      </c>
      <c r="AD3424" s="8" t="str">
        <f t="shared" si="943"/>
        <v/>
      </c>
      <c r="AE3424" s="8" t="str">
        <f t="shared" si="939"/>
        <v>ANTIQUE</v>
      </c>
      <c r="AF3424" s="5">
        <f t="shared" si="940"/>
        <v>1832</v>
      </c>
      <c r="AG3424" s="46">
        <v>3421</v>
      </c>
      <c r="AH3424" s="47" t="str">
        <f t="shared" si="930"/>
        <v/>
      </c>
      <c r="AI3424" s="48" t="str">
        <f t="shared" si="931"/>
        <v/>
      </c>
      <c r="AK3424" s="22" t="e">
        <f>TRIM(#REF!)</f>
        <v>#REF!</v>
      </c>
      <c r="AL3424" s="23" t="e">
        <f>IF(#REF!=0,"",#REF!)</f>
        <v>#REF!</v>
      </c>
      <c r="AM3424" s="19" t="e">
        <f>IF(#REF!=0,"",#REF!)</f>
        <v>#REF!</v>
      </c>
      <c r="AN3424" s="23" t="e">
        <f>IF($AK3424="","",#REF!)</f>
        <v>#REF!</v>
      </c>
      <c r="AO3424" s="23" t="e">
        <f t="shared" si="941"/>
        <v>#REF!</v>
      </c>
      <c r="AP3424" s="19" t="e">
        <f>IF(#REF!=0,"",#REF!)</f>
        <v>#REF!</v>
      </c>
      <c r="AQ3424" s="19" t="e">
        <f>IF(#REF!=0,"",#REF!)</f>
        <v>#REF!</v>
      </c>
      <c r="AR3424" s="19" t="e">
        <f>IF(#REF!=0,"",#REF!)</f>
        <v>#REF!</v>
      </c>
      <c r="AS3424" s="19" t="e">
        <f>#REF!</f>
        <v>#REF!</v>
      </c>
    </row>
    <row r="3425" spans="11:45" ht="19.5" thickTop="1" thickBot="1" x14ac:dyDescent="0.25">
      <c r="K3425" s="19" t="str">
        <f t="shared" si="932"/>
        <v/>
      </c>
      <c r="L3425" s="19">
        <f t="shared" si="942"/>
        <v>10000</v>
      </c>
      <c r="M3425" s="22" t="str">
        <f>TRIM(Data!$N3422)</f>
        <v>Walker Lewis</v>
      </c>
      <c r="N3425" s="22" t="str">
        <f>TRIM(Data!$A3422)</f>
        <v>Walker Lewis</v>
      </c>
      <c r="O3425" s="23">
        <f>IF(Data!$B3422=0,"",Data!$B3422)</f>
        <v>2010</v>
      </c>
      <c r="P3425" s="19" t="str">
        <f>IF(Data!$C3422=0,"",Data!$C3422)</f>
        <v>1</v>
      </c>
      <c r="Q3425" s="23" t="str">
        <f>IF($M3425="","",Data!$E3422)</f>
        <v>M</v>
      </c>
      <c r="R3425" s="23" t="str">
        <f t="shared" si="933"/>
        <v>M</v>
      </c>
      <c r="S3425" s="23" t="str">
        <f t="shared" si="934"/>
        <v>M</v>
      </c>
      <c r="T3425" s="19" t="str">
        <f>IF(Data!$F3422=0,"",Data!$F3422)</f>
        <v/>
      </c>
      <c r="U3425" s="19" t="str">
        <f>IF(Data!$G3422=0,"",Data!$G3422)</f>
        <v/>
      </c>
      <c r="V3425" s="19" t="str">
        <f>IF(Data!$D3422=0,"",Data!$D3422)</f>
        <v/>
      </c>
      <c r="W3425" s="19" t="str">
        <f>Data!$H3422</f>
        <v>Japonica</v>
      </c>
      <c r="Y3425" s="41" t="e">
        <f t="shared" si="929"/>
        <v>#REF!</v>
      </c>
      <c r="Z3425" s="8">
        <f t="shared" si="935"/>
        <v>10000</v>
      </c>
      <c r="AA3425" s="8" t="str">
        <f t="shared" si="936"/>
        <v>Walker Lewis</v>
      </c>
      <c r="AB3425" s="8" t="str">
        <f t="shared" si="937"/>
        <v>M</v>
      </c>
      <c r="AC3425" s="8" t="str">
        <f t="shared" si="938"/>
        <v/>
      </c>
      <c r="AD3425" s="8" t="str">
        <f t="shared" si="943"/>
        <v/>
      </c>
      <c r="AE3425" s="8" t="str">
        <f t="shared" si="939"/>
        <v/>
      </c>
      <c r="AF3425" s="5">
        <f t="shared" si="940"/>
        <v>2010</v>
      </c>
      <c r="AG3425" s="46">
        <v>3422</v>
      </c>
      <c r="AH3425" s="47" t="str">
        <f t="shared" si="930"/>
        <v/>
      </c>
      <c r="AI3425" s="48" t="str">
        <f t="shared" si="931"/>
        <v/>
      </c>
      <c r="AK3425" s="22" t="e">
        <f>TRIM(#REF!)</f>
        <v>#REF!</v>
      </c>
      <c r="AL3425" s="23" t="e">
        <f>IF(#REF!=0,"",#REF!)</f>
        <v>#REF!</v>
      </c>
      <c r="AM3425" s="19" t="e">
        <f>IF(#REF!=0,"",#REF!)</f>
        <v>#REF!</v>
      </c>
      <c r="AN3425" s="23" t="e">
        <f>IF($AK3425="","",#REF!)</f>
        <v>#REF!</v>
      </c>
      <c r="AO3425" s="23" t="e">
        <f t="shared" si="941"/>
        <v>#REF!</v>
      </c>
      <c r="AP3425" s="19" t="e">
        <f>IF(#REF!=0,"",#REF!)</f>
        <v>#REF!</v>
      </c>
      <c r="AQ3425" s="19" t="e">
        <f>IF(#REF!=0,"",#REF!)</f>
        <v>#REF!</v>
      </c>
      <c r="AR3425" s="19" t="e">
        <f>IF(#REF!=0,"",#REF!)</f>
        <v>#REF!</v>
      </c>
      <c r="AS3425" s="19" t="e">
        <f>#REF!</f>
        <v>#REF!</v>
      </c>
    </row>
    <row r="3426" spans="11:45" ht="19.5" thickTop="1" thickBot="1" x14ac:dyDescent="0.25">
      <c r="K3426" s="19" t="str">
        <f t="shared" si="932"/>
        <v/>
      </c>
      <c r="L3426" s="19">
        <f t="shared" si="942"/>
        <v>10000</v>
      </c>
      <c r="M3426" s="22" t="str">
        <f>TRIM(Data!$N3423)</f>
        <v>Walker's Pink</v>
      </c>
      <c r="N3426" s="22" t="str">
        <f>TRIM(Data!$A3423)</f>
        <v>Walker's Pink</v>
      </c>
      <c r="O3426" s="23">
        <f>IF(Data!$B3423=0,"",Data!$B3423)</f>
        <v>1960</v>
      </c>
      <c r="P3426" s="19" t="str">
        <f>IF(Data!$C3423=0,"",Data!$C3423)</f>
        <v>1</v>
      </c>
      <c r="Q3426" s="23" t="str">
        <f>IF($M3426="","",Data!$E3423)</f>
        <v>Min</v>
      </c>
      <c r="R3426" s="23" t="str">
        <f t="shared" si="933"/>
        <v>Min</v>
      </c>
      <c r="S3426" s="23" t="str">
        <f t="shared" si="934"/>
        <v>Min</v>
      </c>
      <c r="T3426" s="19" t="str">
        <f>IF(Data!$F3423=0,"",Data!$F3423)</f>
        <v/>
      </c>
      <c r="U3426" s="19" t="str">
        <f>IF(Data!$G3423=0,"",Data!$G3423)</f>
        <v>FD</v>
      </c>
      <c r="V3426" s="19" t="str">
        <f>IF(Data!$D3423=0,"",Data!$D3423)</f>
        <v/>
      </c>
      <c r="W3426" s="19" t="str">
        <f>Data!$H3423</f>
        <v>Japonica</v>
      </c>
      <c r="Y3426" s="41" t="e">
        <f t="shared" si="929"/>
        <v>#REF!</v>
      </c>
      <c r="Z3426" s="8">
        <f t="shared" si="935"/>
        <v>10000</v>
      </c>
      <c r="AA3426" s="8" t="str">
        <f t="shared" si="936"/>
        <v>Walker's Pink</v>
      </c>
      <c r="AB3426" s="8" t="str">
        <f t="shared" si="937"/>
        <v>Min</v>
      </c>
      <c r="AC3426" s="8" t="str">
        <f t="shared" si="938"/>
        <v/>
      </c>
      <c r="AD3426" s="8" t="str">
        <f t="shared" si="943"/>
        <v>FD</v>
      </c>
      <c r="AE3426" s="8" t="str">
        <f t="shared" si="939"/>
        <v/>
      </c>
      <c r="AF3426" s="5">
        <f t="shared" si="940"/>
        <v>1960</v>
      </c>
      <c r="AG3426" s="46">
        <v>3423</v>
      </c>
      <c r="AH3426" s="47" t="str">
        <f t="shared" si="930"/>
        <v/>
      </c>
      <c r="AI3426" s="48" t="str">
        <f t="shared" si="931"/>
        <v/>
      </c>
      <c r="AK3426" s="22" t="e">
        <f>TRIM(#REF!)</f>
        <v>#REF!</v>
      </c>
      <c r="AL3426" s="23" t="e">
        <f>IF(#REF!=0,"",#REF!)</f>
        <v>#REF!</v>
      </c>
      <c r="AM3426" s="19" t="e">
        <f>IF(#REF!=0,"",#REF!)</f>
        <v>#REF!</v>
      </c>
      <c r="AN3426" s="23" t="e">
        <f>IF($AK3426="","",#REF!)</f>
        <v>#REF!</v>
      </c>
      <c r="AO3426" s="23" t="e">
        <f t="shared" si="941"/>
        <v>#REF!</v>
      </c>
      <c r="AP3426" s="19" t="e">
        <f>IF(#REF!=0,"",#REF!)</f>
        <v>#REF!</v>
      </c>
      <c r="AQ3426" s="19" t="e">
        <f>IF(#REF!=0,"",#REF!)</f>
        <v>#REF!</v>
      </c>
      <c r="AR3426" s="19" t="e">
        <f>IF(#REF!=0,"",#REF!)</f>
        <v>#REF!</v>
      </c>
      <c r="AS3426" s="19" t="e">
        <f>#REF!</f>
        <v>#REF!</v>
      </c>
    </row>
    <row r="3427" spans="11:45" ht="19.5" thickTop="1" thickBot="1" x14ac:dyDescent="0.25">
      <c r="K3427" s="19" t="str">
        <f t="shared" si="932"/>
        <v/>
      </c>
      <c r="L3427" s="19">
        <f t="shared" si="942"/>
        <v>10000</v>
      </c>
      <c r="M3427" s="22" t="str">
        <f>TRIM(Data!$N3424)</f>
        <v>Wall Street Red</v>
      </c>
      <c r="N3427" s="22" t="str">
        <f>TRIM(Data!$A3424)</f>
        <v>Wall Street Red</v>
      </c>
      <c r="O3427" s="23" t="str">
        <f>IF(Data!$B3424=0,"",Data!$B3424)</f>
        <v>1840's</v>
      </c>
      <c r="P3427" s="19" t="str">
        <f>IF(Data!$C3424=0,"",Data!$C3424)</f>
        <v>1</v>
      </c>
      <c r="Q3427" s="23" t="str">
        <f>IF($M3427="","",Data!$E3424)</f>
        <v>S</v>
      </c>
      <c r="R3427" s="23" t="str">
        <f t="shared" si="933"/>
        <v>S</v>
      </c>
      <c r="S3427" s="23" t="str">
        <f t="shared" si="934"/>
        <v>S</v>
      </c>
      <c r="T3427" s="19" t="str">
        <f>IF(Data!$F3424=0,"",Data!$F3424)</f>
        <v/>
      </c>
      <c r="U3427" s="19" t="str">
        <f>IF(Data!$G3424=0,"",Data!$G3424)</f>
        <v/>
      </c>
      <c r="V3427" s="19" t="str">
        <f>IF(Data!$D3424=0,"",Data!$D3424)</f>
        <v>ANTIQUE</v>
      </c>
      <c r="W3427" s="19" t="str">
        <f>Data!$H3424</f>
        <v>Japonica</v>
      </c>
      <c r="Y3427" s="41" t="e">
        <f t="shared" si="929"/>
        <v>#REF!</v>
      </c>
      <c r="Z3427" s="8">
        <f t="shared" si="935"/>
        <v>3427</v>
      </c>
      <c r="AA3427" s="8" t="str">
        <f t="shared" si="936"/>
        <v>Wall Street Red</v>
      </c>
      <c r="AB3427" s="8" t="str">
        <f t="shared" si="937"/>
        <v>S</v>
      </c>
      <c r="AC3427" s="8" t="str">
        <f t="shared" si="938"/>
        <v/>
      </c>
      <c r="AD3427" s="8" t="str">
        <f t="shared" si="943"/>
        <v/>
      </c>
      <c r="AE3427" s="8" t="str">
        <f t="shared" si="939"/>
        <v>ANTIQUE</v>
      </c>
      <c r="AF3427" s="5" t="str">
        <f t="shared" si="940"/>
        <v>1840's</v>
      </c>
      <c r="AG3427" s="46">
        <v>3424</v>
      </c>
      <c r="AH3427" s="47" t="str">
        <f t="shared" si="930"/>
        <v/>
      </c>
      <c r="AI3427" s="48" t="str">
        <f t="shared" si="931"/>
        <v/>
      </c>
      <c r="AK3427" s="22" t="e">
        <f>TRIM(#REF!)</f>
        <v>#REF!</v>
      </c>
      <c r="AL3427" s="23" t="e">
        <f>IF(#REF!=0,"",#REF!)</f>
        <v>#REF!</v>
      </c>
      <c r="AM3427" s="19" t="e">
        <f>IF(#REF!=0,"",#REF!)</f>
        <v>#REF!</v>
      </c>
      <c r="AN3427" s="23" t="e">
        <f>IF($AK3427="","",#REF!)</f>
        <v>#REF!</v>
      </c>
      <c r="AO3427" s="23" t="e">
        <f t="shared" si="941"/>
        <v>#REF!</v>
      </c>
      <c r="AP3427" s="19" t="e">
        <f>IF(#REF!=0,"",#REF!)</f>
        <v>#REF!</v>
      </c>
      <c r="AQ3427" s="19" t="e">
        <f>IF(#REF!=0,"",#REF!)</f>
        <v>#REF!</v>
      </c>
      <c r="AR3427" s="19" t="e">
        <f>IF(#REF!=0,"",#REF!)</f>
        <v>#REF!</v>
      </c>
      <c r="AS3427" s="19" t="e">
        <f>#REF!</f>
        <v>#REF!</v>
      </c>
    </row>
    <row r="3428" spans="11:45" ht="19.5" thickTop="1" thickBot="1" x14ac:dyDescent="0.25">
      <c r="K3428" s="19" t="str">
        <f t="shared" si="932"/>
        <v/>
      </c>
      <c r="L3428" s="19">
        <f t="shared" si="942"/>
        <v>10000</v>
      </c>
      <c r="M3428" s="22" t="str">
        <f>TRIM(Data!$N3425)</f>
        <v>Wally B</v>
      </c>
      <c r="N3428" s="22" t="str">
        <f>TRIM(Data!$A3425)</f>
        <v>Wally B</v>
      </c>
      <c r="O3428" s="23">
        <f>IF(Data!$B3425=0,"",Data!$B3425)</f>
        <v>2017</v>
      </c>
      <c r="P3428" s="19" t="str">
        <f>IF(Data!$C3425=0,"",Data!$C3425)</f>
        <v>1</v>
      </c>
      <c r="Q3428" s="23" t="str">
        <f>IF($M3428="","",Data!$E3425)</f>
        <v>M</v>
      </c>
      <c r="R3428" s="23" t="str">
        <f t="shared" si="933"/>
        <v>M</v>
      </c>
      <c r="S3428" s="23" t="str">
        <f t="shared" si="934"/>
        <v>M</v>
      </c>
      <c r="T3428" s="19" t="str">
        <f>IF(Data!$F3425=0,"",Data!$F3425)</f>
        <v/>
      </c>
      <c r="U3428" s="19" t="str">
        <f>IF(Data!$G3425=0,"",Data!$G3425)</f>
        <v/>
      </c>
      <c r="V3428" s="19" t="str">
        <f>IF(Data!$D3425=0,"",Data!$D3425)</f>
        <v/>
      </c>
      <c r="W3428" s="19" t="str">
        <f>Data!$H3425</f>
        <v>Japonica</v>
      </c>
      <c r="Y3428" s="41" t="e">
        <f t="shared" si="929"/>
        <v>#REF!</v>
      </c>
      <c r="Z3428" s="8">
        <f t="shared" si="935"/>
        <v>10000</v>
      </c>
      <c r="AA3428" s="8" t="str">
        <f t="shared" si="936"/>
        <v>Wally B</v>
      </c>
      <c r="AB3428" s="8" t="str">
        <f t="shared" si="937"/>
        <v>M</v>
      </c>
      <c r="AC3428" s="8" t="str">
        <f t="shared" si="938"/>
        <v/>
      </c>
      <c r="AD3428" s="8" t="str">
        <f t="shared" si="943"/>
        <v/>
      </c>
      <c r="AE3428" s="8" t="str">
        <f t="shared" si="939"/>
        <v/>
      </c>
      <c r="AF3428" s="5">
        <f t="shared" si="940"/>
        <v>2017</v>
      </c>
      <c r="AG3428" s="46">
        <v>3425</v>
      </c>
      <c r="AH3428" s="47" t="str">
        <f t="shared" si="930"/>
        <v/>
      </c>
      <c r="AI3428" s="48" t="str">
        <f t="shared" si="931"/>
        <v/>
      </c>
      <c r="AK3428" s="22" t="e">
        <f>TRIM(#REF!)</f>
        <v>#REF!</v>
      </c>
      <c r="AL3428" s="23" t="e">
        <f>IF(#REF!=0,"",#REF!)</f>
        <v>#REF!</v>
      </c>
      <c r="AM3428" s="19" t="e">
        <f>IF(#REF!=0,"",#REF!)</f>
        <v>#REF!</v>
      </c>
      <c r="AN3428" s="23" t="e">
        <f>IF($AK3428="","",#REF!)</f>
        <v>#REF!</v>
      </c>
      <c r="AO3428" s="23" t="e">
        <f t="shared" si="941"/>
        <v>#REF!</v>
      </c>
      <c r="AP3428" s="19" t="e">
        <f>IF(#REF!=0,"",#REF!)</f>
        <v>#REF!</v>
      </c>
      <c r="AQ3428" s="19" t="e">
        <f>IF(#REF!=0,"",#REF!)</f>
        <v>#REF!</v>
      </c>
      <c r="AR3428" s="19" t="e">
        <f>IF(#REF!=0,"",#REF!)</f>
        <v>#REF!</v>
      </c>
      <c r="AS3428" s="19" t="e">
        <f>#REF!</f>
        <v>#REF!</v>
      </c>
    </row>
    <row r="3429" spans="11:45" ht="19.5" thickTop="1" thickBot="1" x14ac:dyDescent="0.25">
      <c r="K3429" s="19" t="str">
        <f t="shared" si="932"/>
        <v/>
      </c>
      <c r="L3429" s="19">
        <f t="shared" si="942"/>
        <v>10000</v>
      </c>
      <c r="M3429" s="22" t="str">
        <f>TRIM(Data!$N3426)</f>
        <v>Walter A. Wilson</v>
      </c>
      <c r="N3429" s="22" t="str">
        <f>TRIM(Data!$A3426)</f>
        <v>Walter A. Wilson</v>
      </c>
      <c r="O3429" s="23">
        <f>IF(Data!$B3426=0,"",Data!$B3426)</f>
        <v>1980</v>
      </c>
      <c r="P3429" s="19" t="str">
        <f>IF(Data!$C3426=0,"",Data!$C3426)</f>
        <v>1</v>
      </c>
      <c r="Q3429" s="23" t="str">
        <f>IF($M3429="","",Data!$E3426)</f>
        <v>L</v>
      </c>
      <c r="R3429" s="23" t="str">
        <f t="shared" si="933"/>
        <v>L</v>
      </c>
      <c r="S3429" s="23" t="str">
        <f t="shared" si="934"/>
        <v>L</v>
      </c>
      <c r="T3429" s="19" t="str">
        <f>IF(Data!$F3426=0,"",Data!$F3426)</f>
        <v>WHITE</v>
      </c>
      <c r="U3429" s="19" t="str">
        <f>IF(Data!$G3426=0,"",Data!$G3426)</f>
        <v>FD</v>
      </c>
      <c r="V3429" s="19" t="str">
        <f>IF(Data!$D3426=0,"",Data!$D3426)</f>
        <v/>
      </c>
      <c r="W3429" s="19" t="str">
        <f>Data!$H3426</f>
        <v>Japonica</v>
      </c>
      <c r="Y3429" s="41" t="e">
        <f t="shared" si="929"/>
        <v>#REF!</v>
      </c>
      <c r="Z3429" s="8">
        <f t="shared" si="935"/>
        <v>10000</v>
      </c>
      <c r="AA3429" s="8" t="str">
        <f t="shared" si="936"/>
        <v>Walter A. Wilson</v>
      </c>
      <c r="AB3429" s="8" t="str">
        <f t="shared" si="937"/>
        <v>L</v>
      </c>
      <c r="AC3429" s="8" t="str">
        <f t="shared" si="938"/>
        <v>WHITE</v>
      </c>
      <c r="AD3429" s="8" t="str">
        <f t="shared" si="943"/>
        <v>FD</v>
      </c>
      <c r="AE3429" s="8" t="str">
        <f t="shared" si="939"/>
        <v/>
      </c>
      <c r="AF3429" s="5">
        <f t="shared" si="940"/>
        <v>1980</v>
      </c>
      <c r="AG3429" s="46">
        <v>3426</v>
      </c>
      <c r="AH3429" s="47" t="str">
        <f t="shared" si="930"/>
        <v/>
      </c>
      <c r="AI3429" s="48" t="str">
        <f t="shared" si="931"/>
        <v/>
      </c>
      <c r="AK3429" s="22" t="e">
        <f>TRIM(#REF!)</f>
        <v>#REF!</v>
      </c>
      <c r="AL3429" s="23" t="e">
        <f>IF(#REF!=0,"",#REF!)</f>
        <v>#REF!</v>
      </c>
      <c r="AM3429" s="19" t="e">
        <f>IF(#REF!=0,"",#REF!)</f>
        <v>#REF!</v>
      </c>
      <c r="AN3429" s="23" t="e">
        <f>IF($AK3429="","",#REF!)</f>
        <v>#REF!</v>
      </c>
      <c r="AO3429" s="23" t="e">
        <f t="shared" si="941"/>
        <v>#REF!</v>
      </c>
      <c r="AP3429" s="19" t="e">
        <f>IF(#REF!=0,"",#REF!)</f>
        <v>#REF!</v>
      </c>
      <c r="AQ3429" s="19" t="e">
        <f>IF(#REF!=0,"",#REF!)</f>
        <v>#REF!</v>
      </c>
      <c r="AR3429" s="19" t="e">
        <f>IF(#REF!=0,"",#REF!)</f>
        <v>#REF!</v>
      </c>
      <c r="AS3429" s="19" t="e">
        <f>#REF!</f>
        <v>#REF!</v>
      </c>
    </row>
    <row r="3430" spans="11:45" ht="19.5" thickTop="1" thickBot="1" x14ac:dyDescent="0.25">
      <c r="K3430" s="19" t="str">
        <f t="shared" si="932"/>
        <v/>
      </c>
      <c r="L3430" s="19">
        <f t="shared" si="942"/>
        <v>10000</v>
      </c>
      <c r="M3430" s="22" t="str">
        <f>TRIM(Data!$N3427)</f>
        <v>Walter D. Bellingrath</v>
      </c>
      <c r="N3430" s="22" t="str">
        <f>TRIM(Data!$A3427)</f>
        <v>Walter D. Bellingrath</v>
      </c>
      <c r="O3430" s="23">
        <f>IF(Data!$B3427=0,"",Data!$B3427)</f>
        <v>1955</v>
      </c>
      <c r="P3430" s="19" t="str">
        <f>IF(Data!$C3427=0,"",Data!$C3427)</f>
        <v>1</v>
      </c>
      <c r="Q3430" s="23" t="str">
        <f>IF($M3430="","",Data!$E3427)</f>
        <v>L</v>
      </c>
      <c r="R3430" s="23" t="str">
        <f t="shared" si="933"/>
        <v>L</v>
      </c>
      <c r="S3430" s="23" t="str">
        <f t="shared" si="934"/>
        <v>L</v>
      </c>
      <c r="T3430" s="19" t="str">
        <f>IF(Data!$F3427=0,"",Data!$F3427)</f>
        <v/>
      </c>
      <c r="U3430" s="19" t="str">
        <f>IF(Data!$G3427=0,"",Data!$G3427)</f>
        <v/>
      </c>
      <c r="V3430" s="19" t="str">
        <f>IF(Data!$D3427=0,"",Data!$D3427)</f>
        <v/>
      </c>
      <c r="W3430" s="19" t="str">
        <f>Data!$H3427</f>
        <v>Japonica</v>
      </c>
      <c r="Y3430" s="41" t="e">
        <f t="shared" si="929"/>
        <v>#REF!</v>
      </c>
      <c r="Z3430" s="8">
        <f t="shared" si="935"/>
        <v>10000</v>
      </c>
      <c r="AA3430" s="8" t="str">
        <f t="shared" si="936"/>
        <v>Walter D. Bellingrath</v>
      </c>
      <c r="AB3430" s="8" t="str">
        <f t="shared" si="937"/>
        <v>L</v>
      </c>
      <c r="AC3430" s="8" t="str">
        <f t="shared" si="938"/>
        <v/>
      </c>
      <c r="AD3430" s="8" t="str">
        <f t="shared" si="943"/>
        <v/>
      </c>
      <c r="AE3430" s="8" t="str">
        <f t="shared" si="939"/>
        <v/>
      </c>
      <c r="AF3430" s="5">
        <f t="shared" si="940"/>
        <v>1955</v>
      </c>
      <c r="AG3430" s="46">
        <v>3427</v>
      </c>
      <c r="AH3430" s="47" t="str">
        <f t="shared" si="930"/>
        <v/>
      </c>
      <c r="AI3430" s="48" t="str">
        <f t="shared" si="931"/>
        <v/>
      </c>
      <c r="AK3430" s="22" t="e">
        <f>TRIM(#REF!)</f>
        <v>#REF!</v>
      </c>
      <c r="AL3430" s="23" t="e">
        <f>IF(#REF!=0,"",#REF!)</f>
        <v>#REF!</v>
      </c>
      <c r="AM3430" s="19" t="e">
        <f>IF(#REF!=0,"",#REF!)</f>
        <v>#REF!</v>
      </c>
      <c r="AN3430" s="23" t="e">
        <f>IF($AK3430="","",#REF!)</f>
        <v>#REF!</v>
      </c>
      <c r="AO3430" s="23" t="e">
        <f t="shared" si="941"/>
        <v>#REF!</v>
      </c>
      <c r="AP3430" s="19" t="e">
        <f>IF(#REF!=0,"",#REF!)</f>
        <v>#REF!</v>
      </c>
      <c r="AQ3430" s="19" t="e">
        <f>IF(#REF!=0,"",#REF!)</f>
        <v>#REF!</v>
      </c>
      <c r="AR3430" s="19" t="e">
        <f>IF(#REF!=0,"",#REF!)</f>
        <v>#REF!</v>
      </c>
      <c r="AS3430" s="19" t="e">
        <f>#REF!</f>
        <v>#REF!</v>
      </c>
    </row>
    <row r="3431" spans="11:45" ht="19.5" thickTop="1" thickBot="1" x14ac:dyDescent="0.25">
      <c r="K3431" s="19" t="str">
        <f t="shared" si="932"/>
        <v/>
      </c>
      <c r="L3431" s="19">
        <f t="shared" si="942"/>
        <v>10000</v>
      </c>
      <c r="M3431" s="22" t="str">
        <f>TRIM(Data!$N3428)</f>
        <v>Walter Homeyer</v>
      </c>
      <c r="N3431" s="22" t="str">
        <f>TRIM(Data!$A3428)</f>
        <v>Walter Homeyer (R)</v>
      </c>
      <c r="O3431" s="23">
        <f>IF(Data!$B3428=0,"",Data!$B3428)</f>
        <v>2004</v>
      </c>
      <c r="P3431" s="19" t="str">
        <f>IF(Data!$C3428=0,"",Data!$C3428)</f>
        <v>1</v>
      </c>
      <c r="Q3431" s="23" t="str">
        <f>IF($M3431="","",Data!$E3428)</f>
        <v>VL</v>
      </c>
      <c r="R3431" s="23" t="str">
        <f t="shared" si="933"/>
        <v>VL</v>
      </c>
      <c r="S3431" s="23" t="str">
        <f t="shared" si="934"/>
        <v>VL</v>
      </c>
      <c r="T3431" s="19" t="str">
        <f>IF(Data!$F3428=0,"",Data!$F3428)</f>
        <v/>
      </c>
      <c r="U3431" s="19" t="str">
        <f>IF(Data!$G3428=0,"",Data!$G3428)</f>
        <v/>
      </c>
      <c r="V3431" s="19" t="str">
        <f>IF(Data!$D3428=0,"",Data!$D3428)</f>
        <v/>
      </c>
      <c r="W3431" s="19" t="str">
        <f>Data!$H3428</f>
        <v>Reticulata</v>
      </c>
      <c r="Y3431" s="41" t="e">
        <f t="shared" si="929"/>
        <v>#REF!</v>
      </c>
      <c r="Z3431" s="8">
        <f t="shared" si="935"/>
        <v>10000</v>
      </c>
      <c r="AA3431" s="8" t="str">
        <f t="shared" si="936"/>
        <v>Walter Homeyer</v>
      </c>
      <c r="AB3431" s="8" t="str">
        <f t="shared" si="937"/>
        <v>VL</v>
      </c>
      <c r="AC3431" s="8" t="str">
        <f t="shared" si="938"/>
        <v/>
      </c>
      <c r="AD3431" s="8" t="str">
        <f t="shared" si="943"/>
        <v/>
      </c>
      <c r="AE3431" s="8" t="str">
        <f t="shared" si="939"/>
        <v/>
      </c>
      <c r="AF3431" s="5">
        <f t="shared" si="940"/>
        <v>2004</v>
      </c>
      <c r="AG3431" s="46">
        <v>3428</v>
      </c>
      <c r="AH3431" s="47" t="str">
        <f t="shared" si="930"/>
        <v/>
      </c>
      <c r="AI3431" s="48" t="str">
        <f t="shared" si="931"/>
        <v/>
      </c>
      <c r="AK3431" s="22" t="e">
        <f>TRIM(#REF!)</f>
        <v>#REF!</v>
      </c>
      <c r="AL3431" s="23" t="e">
        <f>IF(#REF!=0,"",#REF!)</f>
        <v>#REF!</v>
      </c>
      <c r="AM3431" s="19" t="e">
        <f>IF(#REF!=0,"",#REF!)</f>
        <v>#REF!</v>
      </c>
      <c r="AN3431" s="23" t="e">
        <f>IF($AK3431="","",#REF!)</f>
        <v>#REF!</v>
      </c>
      <c r="AO3431" s="23" t="e">
        <f t="shared" si="941"/>
        <v>#REF!</v>
      </c>
      <c r="AP3431" s="19" t="e">
        <f>IF(#REF!=0,"",#REF!)</f>
        <v>#REF!</v>
      </c>
      <c r="AQ3431" s="19" t="e">
        <f>IF(#REF!=0,"",#REF!)</f>
        <v>#REF!</v>
      </c>
      <c r="AR3431" s="19" t="e">
        <f>IF(#REF!=0,"",#REF!)</f>
        <v>#REF!</v>
      </c>
      <c r="AS3431" s="19" t="e">
        <f>#REF!</f>
        <v>#REF!</v>
      </c>
    </row>
    <row r="3432" spans="11:45" ht="19.5" thickTop="1" thickBot="1" x14ac:dyDescent="0.25">
      <c r="K3432" s="19" t="str">
        <f t="shared" si="932"/>
        <v/>
      </c>
      <c r="L3432" s="19">
        <f t="shared" si="942"/>
        <v>10000</v>
      </c>
      <c r="M3432" s="22" t="str">
        <f>TRIM(Data!$N3429)</f>
        <v>Walter's Pretty One</v>
      </c>
      <c r="N3432" s="22" t="str">
        <f>TRIM(Data!$A3429)</f>
        <v>Walter's Pretty One</v>
      </c>
      <c r="O3432" s="23">
        <f>IF(Data!$B3429=0,"",Data!$B3429)</f>
        <v>2017</v>
      </c>
      <c r="P3432" s="19" t="str">
        <f>IF(Data!$C3429=0,"",Data!$C3429)</f>
        <v>1</v>
      </c>
      <c r="Q3432" s="23" t="str">
        <f>IF($M3432="","",Data!$E3429)</f>
        <v>L</v>
      </c>
      <c r="R3432" s="23" t="str">
        <f t="shared" si="933"/>
        <v>L</v>
      </c>
      <c r="S3432" s="23" t="str">
        <f t="shared" si="934"/>
        <v>L</v>
      </c>
      <c r="T3432" s="19" t="str">
        <f>IF(Data!$F3429=0,"",Data!$F3429)</f>
        <v/>
      </c>
      <c r="U3432" s="19" t="str">
        <f>IF(Data!$G3429=0,"",Data!$G3429)</f>
        <v>FD</v>
      </c>
      <c r="V3432" s="19" t="str">
        <f>IF(Data!$D3429=0,"",Data!$D3429)</f>
        <v/>
      </c>
      <c r="W3432" s="19" t="str">
        <f>Data!$H3429</f>
        <v>Japonica</v>
      </c>
      <c r="Y3432" s="41" t="e">
        <f t="shared" si="929"/>
        <v>#REF!</v>
      </c>
      <c r="Z3432" s="8">
        <f t="shared" si="935"/>
        <v>10000</v>
      </c>
      <c r="AA3432" s="8" t="str">
        <f t="shared" si="936"/>
        <v>Walter's Pretty One</v>
      </c>
      <c r="AB3432" s="8" t="str">
        <f t="shared" si="937"/>
        <v>L</v>
      </c>
      <c r="AC3432" s="8" t="str">
        <f t="shared" si="938"/>
        <v/>
      </c>
      <c r="AD3432" s="8" t="str">
        <f t="shared" si="943"/>
        <v>FD</v>
      </c>
      <c r="AE3432" s="8" t="str">
        <f t="shared" si="939"/>
        <v/>
      </c>
      <c r="AF3432" s="5">
        <f t="shared" si="940"/>
        <v>2017</v>
      </c>
      <c r="AG3432" s="46">
        <v>3429</v>
      </c>
      <c r="AH3432" s="47" t="str">
        <f t="shared" si="930"/>
        <v/>
      </c>
      <c r="AI3432" s="48" t="str">
        <f t="shared" si="931"/>
        <v/>
      </c>
      <c r="AK3432" s="22" t="e">
        <f>TRIM(#REF!)</f>
        <v>#REF!</v>
      </c>
      <c r="AL3432" s="23" t="e">
        <f>IF(#REF!=0,"",#REF!)</f>
        <v>#REF!</v>
      </c>
      <c r="AM3432" s="19" t="e">
        <f>IF(#REF!=0,"",#REF!)</f>
        <v>#REF!</v>
      </c>
      <c r="AN3432" s="23" t="e">
        <f>IF($AK3432="","",#REF!)</f>
        <v>#REF!</v>
      </c>
      <c r="AO3432" s="23" t="e">
        <f t="shared" si="941"/>
        <v>#REF!</v>
      </c>
      <c r="AP3432" s="19" t="e">
        <f>IF(#REF!=0,"",#REF!)</f>
        <v>#REF!</v>
      </c>
      <c r="AQ3432" s="19" t="e">
        <f>IF(#REF!=0,"",#REF!)</f>
        <v>#REF!</v>
      </c>
      <c r="AR3432" s="19" t="e">
        <f>IF(#REF!=0,"",#REF!)</f>
        <v>#REF!</v>
      </c>
      <c r="AS3432" s="19" t="e">
        <f>#REF!</f>
        <v>#REF!</v>
      </c>
    </row>
    <row r="3433" spans="11:45" ht="19.5" thickTop="1" thickBot="1" x14ac:dyDescent="0.25">
      <c r="K3433" s="19" t="str">
        <f t="shared" si="932"/>
        <v/>
      </c>
      <c r="L3433" s="19">
        <f t="shared" si="942"/>
        <v>10000</v>
      </c>
      <c r="M3433" s="22" t="str">
        <f>TRIM(Data!$N3430)</f>
        <v>Waltz Dream</v>
      </c>
      <c r="N3433" s="22" t="str">
        <f>TRIM(Data!$A3430)</f>
        <v>Waltz Dream (H)</v>
      </c>
      <c r="O3433" s="23">
        <f>IF(Data!$B3430=0,"",Data!$B3430)</f>
        <v>1961</v>
      </c>
      <c r="P3433" s="19" t="str">
        <f>IF(Data!$C3430=0,"",Data!$C3430)</f>
        <v>1</v>
      </c>
      <c r="Q3433" s="23" t="str">
        <f>IF($M3433="","",Data!$E3430)</f>
        <v>VL</v>
      </c>
      <c r="R3433" s="23" t="str">
        <f t="shared" si="933"/>
        <v>VL</v>
      </c>
      <c r="S3433" s="23" t="str">
        <f t="shared" si="934"/>
        <v>VL</v>
      </c>
      <c r="T3433" s="19" t="str">
        <f>IF(Data!$F3430=0,"",Data!$F3430)</f>
        <v/>
      </c>
      <c r="U3433" s="19" t="str">
        <f>IF(Data!$G3430=0,"",Data!$G3430)</f>
        <v/>
      </c>
      <c r="V3433" s="19" t="str">
        <f>IF(Data!$D3430=0,"",Data!$D3430)</f>
        <v/>
      </c>
      <c r="W3433" s="19" t="str">
        <f>Data!$H3430</f>
        <v>NRH</v>
      </c>
      <c r="Y3433" s="41" t="e">
        <f t="shared" si="929"/>
        <v>#REF!</v>
      </c>
      <c r="Z3433" s="8">
        <f t="shared" si="935"/>
        <v>10000</v>
      </c>
      <c r="AA3433" s="8" t="str">
        <f t="shared" si="936"/>
        <v>Waltz Dream</v>
      </c>
      <c r="AB3433" s="8" t="str">
        <f t="shared" si="937"/>
        <v>VL</v>
      </c>
      <c r="AC3433" s="8" t="str">
        <f t="shared" si="938"/>
        <v/>
      </c>
      <c r="AD3433" s="8" t="str">
        <f t="shared" si="943"/>
        <v/>
      </c>
      <c r="AE3433" s="8" t="str">
        <f t="shared" si="939"/>
        <v/>
      </c>
      <c r="AF3433" s="5">
        <f t="shared" si="940"/>
        <v>1961</v>
      </c>
      <c r="AG3433" s="46">
        <v>3430</v>
      </c>
      <c r="AH3433" s="47" t="str">
        <f t="shared" si="930"/>
        <v/>
      </c>
      <c r="AI3433" s="48" t="str">
        <f t="shared" si="931"/>
        <v/>
      </c>
      <c r="AK3433" s="22" t="e">
        <f>TRIM(#REF!)</f>
        <v>#REF!</v>
      </c>
      <c r="AL3433" s="23" t="e">
        <f>IF(#REF!=0,"",#REF!)</f>
        <v>#REF!</v>
      </c>
      <c r="AM3433" s="19" t="e">
        <f>IF(#REF!=0,"",#REF!)</f>
        <v>#REF!</v>
      </c>
      <c r="AN3433" s="23" t="e">
        <f>IF($AK3433="","",#REF!)</f>
        <v>#REF!</v>
      </c>
      <c r="AO3433" s="23" t="e">
        <f t="shared" si="941"/>
        <v>#REF!</v>
      </c>
      <c r="AP3433" s="19" t="e">
        <f>IF(#REF!=0,"",#REF!)</f>
        <v>#REF!</v>
      </c>
      <c r="AQ3433" s="19" t="e">
        <f>IF(#REF!=0,"",#REF!)</f>
        <v>#REF!</v>
      </c>
      <c r="AR3433" s="19" t="e">
        <f>IF(#REF!=0,"",#REF!)</f>
        <v>#REF!</v>
      </c>
      <c r="AS3433" s="19" t="e">
        <f>#REF!</f>
        <v>#REF!</v>
      </c>
    </row>
    <row r="3434" spans="11:45" ht="19.5" thickTop="1" thickBot="1" x14ac:dyDescent="0.25">
      <c r="K3434" s="19" t="str">
        <f t="shared" si="932"/>
        <v/>
      </c>
      <c r="L3434" s="19">
        <f t="shared" si="942"/>
        <v>10000</v>
      </c>
      <c r="M3434" s="22" t="str">
        <f>TRIM(Data!$N3431)</f>
        <v>Waltz Time</v>
      </c>
      <c r="N3434" s="22" t="str">
        <f>TRIM(Data!$A3431)</f>
        <v>Waltz Time (H)</v>
      </c>
      <c r="O3434" s="23">
        <f>IF(Data!$B3431=0,"",Data!$B3431)</f>
        <v>1960</v>
      </c>
      <c r="P3434" s="19" t="str">
        <f>IF(Data!$C3431=0,"",Data!$C3431)</f>
        <v>1</v>
      </c>
      <c r="Q3434" s="23" t="str">
        <f>IF($M3434="","",Data!$E3431)</f>
        <v>M</v>
      </c>
      <c r="R3434" s="23" t="str">
        <f t="shared" si="933"/>
        <v>M</v>
      </c>
      <c r="S3434" s="23" t="str">
        <f t="shared" si="934"/>
        <v>M</v>
      </c>
      <c r="T3434" s="19" t="str">
        <f>IF(Data!$F3431=0,"",Data!$F3431)</f>
        <v/>
      </c>
      <c r="U3434" s="19" t="str">
        <f>IF(Data!$G3431=0,"",Data!$G3431)</f>
        <v/>
      </c>
      <c r="V3434" s="19" t="str">
        <f>IF(Data!$D3431=0,"",Data!$D3431)</f>
        <v/>
      </c>
      <c r="W3434" s="19" t="str">
        <f>Data!$H3431</f>
        <v>NRH</v>
      </c>
      <c r="Y3434" s="41" t="e">
        <f t="shared" si="929"/>
        <v>#REF!</v>
      </c>
      <c r="Z3434" s="8">
        <f t="shared" si="935"/>
        <v>10000</v>
      </c>
      <c r="AA3434" s="8" t="str">
        <f t="shared" si="936"/>
        <v>Waltz Time</v>
      </c>
      <c r="AB3434" s="8" t="str">
        <f t="shared" si="937"/>
        <v>M</v>
      </c>
      <c r="AC3434" s="8" t="str">
        <f t="shared" si="938"/>
        <v/>
      </c>
      <c r="AD3434" s="8" t="str">
        <f t="shared" si="943"/>
        <v/>
      </c>
      <c r="AE3434" s="8" t="str">
        <f t="shared" si="939"/>
        <v/>
      </c>
      <c r="AF3434" s="5">
        <f t="shared" si="940"/>
        <v>1960</v>
      </c>
      <c r="AG3434" s="46">
        <v>3431</v>
      </c>
      <c r="AH3434" s="47" t="str">
        <f t="shared" si="930"/>
        <v/>
      </c>
      <c r="AI3434" s="48" t="str">
        <f t="shared" si="931"/>
        <v/>
      </c>
      <c r="AK3434" s="22" t="e">
        <f>TRIM(#REF!)</f>
        <v>#REF!</v>
      </c>
      <c r="AL3434" s="23" t="e">
        <f>IF(#REF!=0,"",#REF!)</f>
        <v>#REF!</v>
      </c>
      <c r="AM3434" s="19" t="e">
        <f>IF(#REF!=0,"",#REF!)</f>
        <v>#REF!</v>
      </c>
      <c r="AN3434" s="23" t="e">
        <f>IF($AK3434="","",#REF!)</f>
        <v>#REF!</v>
      </c>
      <c r="AO3434" s="23" t="e">
        <f t="shared" si="941"/>
        <v>#REF!</v>
      </c>
      <c r="AP3434" s="19" t="e">
        <f>IF(#REF!=0,"",#REF!)</f>
        <v>#REF!</v>
      </c>
      <c r="AQ3434" s="19" t="e">
        <f>IF(#REF!=0,"",#REF!)</f>
        <v>#REF!</v>
      </c>
      <c r="AR3434" s="19" t="e">
        <f>IF(#REF!=0,"",#REF!)</f>
        <v>#REF!</v>
      </c>
      <c r="AS3434" s="19" t="e">
        <f>#REF!</f>
        <v>#REF!</v>
      </c>
    </row>
    <row r="3435" spans="11:45" ht="19.5" thickTop="1" thickBot="1" x14ac:dyDescent="0.25">
      <c r="K3435" s="19" t="str">
        <f t="shared" si="932"/>
        <v/>
      </c>
      <c r="L3435" s="19">
        <f t="shared" si="942"/>
        <v>10000</v>
      </c>
      <c r="M3435" s="22" t="str">
        <f>TRIM(Data!$N3432)</f>
        <v>Waltz Time Supreme</v>
      </c>
      <c r="N3435" s="22" t="str">
        <f>TRIM(Data!$A3432)</f>
        <v>Waltz Time Supreme (H)</v>
      </c>
      <c r="O3435" s="23">
        <f>IF(Data!$B3432=0,"",Data!$B3432)</f>
        <v>1981</v>
      </c>
      <c r="P3435" s="19" t="str">
        <f>IF(Data!$C3432=0,"",Data!$C3432)</f>
        <v/>
      </c>
      <c r="Q3435" s="23" t="str">
        <f>IF($M3435="","",Data!$E3432)</f>
        <v>M</v>
      </c>
      <c r="R3435" s="23" t="str">
        <f t="shared" si="933"/>
        <v>M</v>
      </c>
      <c r="S3435" s="23" t="str">
        <f t="shared" si="934"/>
        <v>M</v>
      </c>
      <c r="T3435" s="19" t="str">
        <f>IF(Data!$F3432=0,"",Data!$F3432)</f>
        <v/>
      </c>
      <c r="U3435" s="19" t="str">
        <f>IF(Data!$G3432=0,"",Data!$G3432)</f>
        <v/>
      </c>
      <c r="V3435" s="19" t="str">
        <f>IF(Data!$D3432=0,"",Data!$D3432)</f>
        <v/>
      </c>
      <c r="W3435" s="19" t="str">
        <f>Data!$H3432</f>
        <v>NRH</v>
      </c>
      <c r="Y3435" s="41" t="e">
        <f t="shared" si="929"/>
        <v>#REF!</v>
      </c>
      <c r="Z3435" s="8">
        <f t="shared" si="935"/>
        <v>10000</v>
      </c>
      <c r="AA3435" s="8" t="str">
        <f t="shared" si="936"/>
        <v>Waltz Time Supreme</v>
      </c>
      <c r="AB3435" s="8" t="str">
        <f t="shared" si="937"/>
        <v>M</v>
      </c>
      <c r="AC3435" s="8" t="str">
        <f t="shared" si="938"/>
        <v/>
      </c>
      <c r="AD3435" s="8" t="str">
        <f t="shared" si="943"/>
        <v/>
      </c>
      <c r="AE3435" s="8" t="str">
        <f t="shared" si="939"/>
        <v/>
      </c>
      <c r="AF3435" s="5">
        <f t="shared" si="940"/>
        <v>1981</v>
      </c>
      <c r="AG3435" s="46">
        <v>3432</v>
      </c>
      <c r="AH3435" s="47" t="str">
        <f t="shared" si="930"/>
        <v/>
      </c>
      <c r="AI3435" s="48" t="str">
        <f t="shared" si="931"/>
        <v/>
      </c>
      <c r="AK3435" s="22" t="e">
        <f>TRIM(#REF!)</f>
        <v>#REF!</v>
      </c>
      <c r="AL3435" s="23" t="e">
        <f>IF(#REF!=0,"",#REF!)</f>
        <v>#REF!</v>
      </c>
      <c r="AM3435" s="19" t="e">
        <f>IF(#REF!=0,"",#REF!)</f>
        <v>#REF!</v>
      </c>
      <c r="AN3435" s="23" t="e">
        <f>IF($AK3435="","",#REF!)</f>
        <v>#REF!</v>
      </c>
      <c r="AO3435" s="23" t="e">
        <f t="shared" si="941"/>
        <v>#REF!</v>
      </c>
      <c r="AP3435" s="19" t="e">
        <f>IF(#REF!=0,"",#REF!)</f>
        <v>#REF!</v>
      </c>
      <c r="AQ3435" s="19" t="e">
        <f>IF(#REF!=0,"",#REF!)</f>
        <v>#REF!</v>
      </c>
      <c r="AR3435" s="19" t="e">
        <f>IF(#REF!=0,"",#REF!)</f>
        <v>#REF!</v>
      </c>
      <c r="AS3435" s="19" t="e">
        <f>#REF!</f>
        <v>#REF!</v>
      </c>
    </row>
    <row r="3436" spans="11:45" ht="19.5" thickTop="1" thickBot="1" x14ac:dyDescent="0.25">
      <c r="K3436" s="19" t="str">
        <f t="shared" si="932"/>
        <v/>
      </c>
      <c r="L3436" s="19">
        <f t="shared" si="942"/>
        <v>10000</v>
      </c>
      <c r="M3436" s="22" t="str">
        <f>TRIM(Data!$N3433)</f>
        <v>Wang's JJ Hong</v>
      </c>
      <c r="N3436" s="22" t="str">
        <f>TRIM(Data!$A3433)</f>
        <v>Wang's JJ Hong</v>
      </c>
      <c r="O3436" s="23">
        <f>IF(Data!$B3433=0,"",Data!$B3433)</f>
        <v>2024</v>
      </c>
      <c r="P3436" s="19" t="str">
        <f>IF(Data!$C3433=0,"",Data!$C3433)</f>
        <v/>
      </c>
      <c r="Q3436" s="23" t="str">
        <f>IF($M3436="","",Data!$E3433)</f>
        <v>L-VL</v>
      </c>
      <c r="R3436" s="23" t="str">
        <f t="shared" si="933"/>
        <v>L</v>
      </c>
      <c r="S3436" s="23" t="str">
        <f t="shared" si="934"/>
        <v>L</v>
      </c>
      <c r="T3436" s="19" t="str">
        <f>IF(Data!$F3433=0,"",Data!$F3433)</f>
        <v/>
      </c>
      <c r="U3436" s="19" t="str">
        <f>IF(Data!$G3433=0,"",Data!$G3433)</f>
        <v/>
      </c>
      <c r="V3436" s="19" t="str">
        <f>IF(Data!$D3433=0,"",Data!$D3433)</f>
        <v/>
      </c>
      <c r="W3436" s="19" t="str">
        <f>Data!$H3433</f>
        <v>Japonica</v>
      </c>
      <c r="Y3436" s="41" t="e">
        <f t="shared" si="929"/>
        <v>#REF!</v>
      </c>
      <c r="Z3436" s="8">
        <f t="shared" si="935"/>
        <v>10000</v>
      </c>
      <c r="AA3436" s="8" t="str">
        <f t="shared" si="936"/>
        <v>Wang's JJ Hong</v>
      </c>
      <c r="AB3436" s="8" t="str">
        <f t="shared" si="937"/>
        <v>L</v>
      </c>
      <c r="AC3436" s="8" t="str">
        <f t="shared" si="938"/>
        <v/>
      </c>
      <c r="AD3436" s="8" t="str">
        <f t="shared" si="943"/>
        <v/>
      </c>
      <c r="AE3436" s="8" t="str">
        <f t="shared" si="939"/>
        <v/>
      </c>
      <c r="AF3436" s="5">
        <f t="shared" si="940"/>
        <v>2024</v>
      </c>
      <c r="AG3436" s="46">
        <v>3433</v>
      </c>
      <c r="AH3436" s="47" t="str">
        <f t="shared" si="930"/>
        <v/>
      </c>
      <c r="AI3436" s="48" t="str">
        <f t="shared" si="931"/>
        <v/>
      </c>
      <c r="AK3436" s="22" t="e">
        <f>TRIM(#REF!)</f>
        <v>#REF!</v>
      </c>
      <c r="AL3436" s="23" t="e">
        <f>IF(#REF!=0,"",#REF!)</f>
        <v>#REF!</v>
      </c>
      <c r="AM3436" s="19" t="e">
        <f>IF(#REF!=0,"",#REF!)</f>
        <v>#REF!</v>
      </c>
      <c r="AN3436" s="23" t="e">
        <f>IF($AK3436="","",#REF!)</f>
        <v>#REF!</v>
      </c>
      <c r="AO3436" s="23" t="e">
        <f t="shared" si="941"/>
        <v>#REF!</v>
      </c>
      <c r="AP3436" s="19" t="e">
        <f>IF(#REF!=0,"",#REF!)</f>
        <v>#REF!</v>
      </c>
      <c r="AQ3436" s="19" t="e">
        <f>IF(#REF!=0,"",#REF!)</f>
        <v>#REF!</v>
      </c>
      <c r="AR3436" s="19" t="e">
        <f>IF(#REF!=0,"",#REF!)</f>
        <v>#REF!</v>
      </c>
      <c r="AS3436" s="19" t="e">
        <f>#REF!</f>
        <v>#REF!</v>
      </c>
    </row>
    <row r="3437" spans="11:45" ht="19.5" thickTop="1" thickBot="1" x14ac:dyDescent="0.25">
      <c r="K3437" s="19" t="str">
        <f t="shared" si="932"/>
        <v/>
      </c>
      <c r="L3437" s="19">
        <f t="shared" si="942"/>
        <v>10000</v>
      </c>
      <c r="M3437" s="22" t="str">
        <f>TRIM(Data!$N3434)</f>
        <v>Warratah (See Anemonaeflora Alba)</v>
      </c>
      <c r="N3437" s="22" t="str">
        <f>TRIM(Data!$A3434)</f>
        <v>Warratah (See Anemonaeflora Alba)</v>
      </c>
      <c r="O3437" s="23">
        <f>IF(Data!$B3434=0,"",Data!$B3434)</f>
        <v>1825</v>
      </c>
      <c r="P3437" s="19" t="str">
        <f>IF(Data!$C3434=0,"",Data!$C3434)</f>
        <v/>
      </c>
      <c r="Q3437" s="23" t="str">
        <f>IF($M3437="","",Data!$E3434)</f>
        <v>M</v>
      </c>
      <c r="R3437" s="23" t="str">
        <f t="shared" si="933"/>
        <v>M</v>
      </c>
      <c r="S3437" s="23" t="str">
        <f t="shared" si="934"/>
        <v>M</v>
      </c>
      <c r="T3437" s="19" t="str">
        <f>IF(Data!$F3434=0,"",Data!$F3434)</f>
        <v/>
      </c>
      <c r="U3437" s="19" t="str">
        <f>IF(Data!$G3434=0,"",Data!$G3434)</f>
        <v/>
      </c>
      <c r="V3437" s="19" t="str">
        <f>IF(Data!$D3434=0,"",Data!$D3434)</f>
        <v>ANTIQUE</v>
      </c>
      <c r="W3437" s="19" t="str">
        <f>Data!$H3434</f>
        <v>Japonica</v>
      </c>
      <c r="Y3437" s="41" t="e">
        <f t="shared" si="929"/>
        <v>#REF!</v>
      </c>
      <c r="Z3437" s="8">
        <f t="shared" si="935"/>
        <v>3437</v>
      </c>
      <c r="AA3437" s="8" t="str">
        <f t="shared" si="936"/>
        <v>Warratah (See Anemonaeflora Alba)</v>
      </c>
      <c r="AB3437" s="8" t="str">
        <f t="shared" si="937"/>
        <v>M</v>
      </c>
      <c r="AC3437" s="8" t="str">
        <f t="shared" si="938"/>
        <v/>
      </c>
      <c r="AD3437" s="8" t="str">
        <f t="shared" si="943"/>
        <v/>
      </c>
      <c r="AE3437" s="8" t="str">
        <f t="shared" si="939"/>
        <v>ANTIQUE</v>
      </c>
      <c r="AF3437" s="5">
        <f t="shared" si="940"/>
        <v>1825</v>
      </c>
      <c r="AG3437" s="46">
        <v>3434</v>
      </c>
      <c r="AH3437" s="47" t="str">
        <f t="shared" si="930"/>
        <v/>
      </c>
      <c r="AI3437" s="48" t="str">
        <f t="shared" si="931"/>
        <v/>
      </c>
      <c r="AK3437" s="22" t="e">
        <f>TRIM(#REF!)</f>
        <v>#REF!</v>
      </c>
      <c r="AL3437" s="23" t="e">
        <f>IF(#REF!=0,"",#REF!)</f>
        <v>#REF!</v>
      </c>
      <c r="AM3437" s="19" t="e">
        <f>IF(#REF!=0,"",#REF!)</f>
        <v>#REF!</v>
      </c>
      <c r="AN3437" s="23" t="e">
        <f>IF($AK3437="","",#REF!)</f>
        <v>#REF!</v>
      </c>
      <c r="AO3437" s="23" t="e">
        <f t="shared" si="941"/>
        <v>#REF!</v>
      </c>
      <c r="AP3437" s="19" t="e">
        <f>IF(#REF!=0,"",#REF!)</f>
        <v>#REF!</v>
      </c>
      <c r="AQ3437" s="19" t="e">
        <f>IF(#REF!=0,"",#REF!)</f>
        <v>#REF!</v>
      </c>
      <c r="AR3437" s="19" t="e">
        <f>IF(#REF!=0,"",#REF!)</f>
        <v>#REF!</v>
      </c>
      <c r="AS3437" s="19" t="e">
        <f>#REF!</f>
        <v>#REF!</v>
      </c>
    </row>
    <row r="3438" spans="11:45" ht="19.5" thickTop="1" thickBot="1" x14ac:dyDescent="0.25">
      <c r="K3438" s="19" t="str">
        <f t="shared" si="932"/>
        <v/>
      </c>
      <c r="L3438" s="19">
        <f t="shared" si="942"/>
        <v>10000</v>
      </c>
      <c r="M3438" s="22" t="str">
        <f>TRIM(Data!$N3435)</f>
        <v>Warren Thompson</v>
      </c>
      <c r="N3438" s="22" t="str">
        <f>TRIM(Data!$A3435)</f>
        <v>Warren Thompson</v>
      </c>
      <c r="O3438" s="23">
        <f>IF(Data!$B3435=0,"",Data!$B3435)</f>
        <v>2014</v>
      </c>
      <c r="P3438" s="19" t="str">
        <f>IF(Data!$C3435=0,"",Data!$C3435)</f>
        <v>1</v>
      </c>
      <c r="Q3438" s="23" t="str">
        <f>IF($M3438="","",Data!$E3435)</f>
        <v>L</v>
      </c>
      <c r="R3438" s="23" t="str">
        <f t="shared" si="933"/>
        <v>L</v>
      </c>
      <c r="S3438" s="23" t="str">
        <f t="shared" si="934"/>
        <v>L</v>
      </c>
      <c r="T3438" s="19" t="str">
        <f>IF(Data!$F3435=0,"",Data!$F3435)</f>
        <v/>
      </c>
      <c r="U3438" s="19" t="str">
        <f>IF(Data!$G3435=0,"",Data!$G3435)</f>
        <v/>
      </c>
      <c r="V3438" s="19" t="str">
        <f>IF(Data!$D3435=0,"",Data!$D3435)</f>
        <v/>
      </c>
      <c r="W3438" s="19" t="str">
        <f>Data!$H3435</f>
        <v>Japonica</v>
      </c>
      <c r="Y3438" s="41" t="e">
        <f t="shared" si="929"/>
        <v>#REF!</v>
      </c>
      <c r="Z3438" s="8">
        <f t="shared" si="935"/>
        <v>10000</v>
      </c>
      <c r="AA3438" s="8" t="str">
        <f t="shared" si="936"/>
        <v>Warren Thompson</v>
      </c>
      <c r="AB3438" s="8" t="str">
        <f t="shared" si="937"/>
        <v>L</v>
      </c>
      <c r="AC3438" s="8" t="str">
        <f t="shared" si="938"/>
        <v/>
      </c>
      <c r="AD3438" s="8" t="str">
        <f t="shared" si="943"/>
        <v/>
      </c>
      <c r="AE3438" s="8" t="str">
        <f t="shared" si="939"/>
        <v/>
      </c>
      <c r="AF3438" s="5">
        <f t="shared" si="940"/>
        <v>2014</v>
      </c>
      <c r="AG3438" s="46">
        <v>3435</v>
      </c>
      <c r="AH3438" s="47" t="str">
        <f t="shared" si="930"/>
        <v/>
      </c>
      <c r="AI3438" s="48" t="str">
        <f t="shared" si="931"/>
        <v/>
      </c>
      <c r="AK3438" s="22" t="e">
        <f>TRIM(#REF!)</f>
        <v>#REF!</v>
      </c>
      <c r="AL3438" s="23" t="e">
        <f>IF(#REF!=0,"",#REF!)</f>
        <v>#REF!</v>
      </c>
      <c r="AM3438" s="19" t="e">
        <f>IF(#REF!=0,"",#REF!)</f>
        <v>#REF!</v>
      </c>
      <c r="AN3438" s="23" t="e">
        <f>IF($AK3438="","",#REF!)</f>
        <v>#REF!</v>
      </c>
      <c r="AO3438" s="23" t="e">
        <f t="shared" si="941"/>
        <v>#REF!</v>
      </c>
      <c r="AP3438" s="19" t="e">
        <f>IF(#REF!=0,"",#REF!)</f>
        <v>#REF!</v>
      </c>
      <c r="AQ3438" s="19" t="e">
        <f>IF(#REF!=0,"",#REF!)</f>
        <v>#REF!</v>
      </c>
      <c r="AR3438" s="19" t="e">
        <f>IF(#REF!=0,"",#REF!)</f>
        <v>#REF!</v>
      </c>
      <c r="AS3438" s="19" t="e">
        <f>#REF!</f>
        <v>#REF!</v>
      </c>
    </row>
    <row r="3439" spans="11:45" ht="19.5" thickTop="1" thickBot="1" x14ac:dyDescent="0.25">
      <c r="K3439" s="19" t="str">
        <f t="shared" si="932"/>
        <v/>
      </c>
      <c r="L3439" s="19">
        <f t="shared" si="942"/>
        <v>10000</v>
      </c>
      <c r="M3439" s="22" t="str">
        <f>TRIM(Data!$N3436)</f>
        <v>Warwick Berg</v>
      </c>
      <c r="N3439" s="22" t="str">
        <f>TRIM(Data!$A3436)</f>
        <v>Warwick Berg (R)</v>
      </c>
      <c r="O3439" s="23">
        <f>IF(Data!$B3436=0,"",Data!$B3436)</f>
        <v>1978</v>
      </c>
      <c r="P3439" s="19" t="str">
        <f>IF(Data!$C3436=0,"",Data!$C3436)</f>
        <v>1</v>
      </c>
      <c r="Q3439" s="23" t="str">
        <f>IF($M3439="","",Data!$E3436)</f>
        <v>VL</v>
      </c>
      <c r="R3439" s="23" t="str">
        <f t="shared" si="933"/>
        <v>VL</v>
      </c>
      <c r="S3439" s="23" t="str">
        <f t="shared" si="934"/>
        <v>VL</v>
      </c>
      <c r="T3439" s="19" t="str">
        <f>IF(Data!$F3436=0,"",Data!$F3436)</f>
        <v/>
      </c>
      <c r="U3439" s="19" t="str">
        <f>IF(Data!$G3436=0,"",Data!$G3436)</f>
        <v>FD</v>
      </c>
      <c r="V3439" s="19" t="str">
        <f>IF(Data!$D3436=0,"",Data!$D3436)</f>
        <v/>
      </c>
      <c r="W3439" s="19" t="str">
        <f>Data!$H3436</f>
        <v>Reticulata</v>
      </c>
      <c r="Y3439" s="41" t="e">
        <f t="shared" si="929"/>
        <v>#REF!</v>
      </c>
      <c r="Z3439" s="8">
        <f t="shared" si="935"/>
        <v>10000</v>
      </c>
      <c r="AA3439" s="8" t="str">
        <f t="shared" si="936"/>
        <v>Warwick Berg</v>
      </c>
      <c r="AB3439" s="8" t="str">
        <f t="shared" si="937"/>
        <v>VL</v>
      </c>
      <c r="AC3439" s="8" t="str">
        <f t="shared" si="938"/>
        <v/>
      </c>
      <c r="AD3439" s="8" t="str">
        <f t="shared" si="943"/>
        <v>FD</v>
      </c>
      <c r="AE3439" s="8" t="str">
        <f t="shared" si="939"/>
        <v/>
      </c>
      <c r="AF3439" s="5">
        <f t="shared" si="940"/>
        <v>1978</v>
      </c>
      <c r="AG3439" s="46">
        <v>3436</v>
      </c>
      <c r="AH3439" s="47" t="str">
        <f t="shared" si="930"/>
        <v/>
      </c>
      <c r="AI3439" s="48" t="str">
        <f t="shared" si="931"/>
        <v/>
      </c>
      <c r="AK3439" s="22" t="e">
        <f>TRIM(#REF!)</f>
        <v>#REF!</v>
      </c>
      <c r="AL3439" s="23" t="e">
        <f>IF(#REF!=0,"",#REF!)</f>
        <v>#REF!</v>
      </c>
      <c r="AM3439" s="19" t="e">
        <f>IF(#REF!=0,"",#REF!)</f>
        <v>#REF!</v>
      </c>
      <c r="AN3439" s="23" t="e">
        <f>IF($AK3439="","",#REF!)</f>
        <v>#REF!</v>
      </c>
      <c r="AO3439" s="23" t="e">
        <f t="shared" si="941"/>
        <v>#REF!</v>
      </c>
      <c r="AP3439" s="19" t="e">
        <f>IF(#REF!=0,"",#REF!)</f>
        <v>#REF!</v>
      </c>
      <c r="AQ3439" s="19" t="e">
        <f>IF(#REF!=0,"",#REF!)</f>
        <v>#REF!</v>
      </c>
      <c r="AR3439" s="19" t="e">
        <f>IF(#REF!=0,"",#REF!)</f>
        <v>#REF!</v>
      </c>
      <c r="AS3439" s="19" t="e">
        <f>#REF!</f>
        <v>#REF!</v>
      </c>
    </row>
    <row r="3440" spans="11:45" ht="19.5" thickTop="1" thickBot="1" x14ac:dyDescent="0.25">
      <c r="K3440" s="19" t="str">
        <f t="shared" si="932"/>
        <v/>
      </c>
      <c r="L3440" s="19">
        <f t="shared" si="942"/>
        <v>10000</v>
      </c>
      <c r="M3440" s="22" t="str">
        <f>TRIM(Data!$N3437)</f>
        <v>Water Lily</v>
      </c>
      <c r="N3440" s="22" t="str">
        <f>TRIM(Data!$A3437)</f>
        <v>Water Lily (H)</v>
      </c>
      <c r="O3440" s="23">
        <f>IF(Data!$B3437=0,"",Data!$B3437)</f>
        <v>1967</v>
      </c>
      <c r="P3440" s="19" t="str">
        <f>IF(Data!$C3437=0,"",Data!$C3437)</f>
        <v>1</v>
      </c>
      <c r="Q3440" s="23" t="str">
        <f>IF($M3440="","",Data!$E3437)</f>
        <v>M</v>
      </c>
      <c r="R3440" s="23" t="str">
        <f t="shared" si="933"/>
        <v>M</v>
      </c>
      <c r="S3440" s="23" t="str">
        <f t="shared" si="934"/>
        <v>M</v>
      </c>
      <c r="T3440" s="19" t="str">
        <f>IF(Data!$F3437=0,"",Data!$F3437)</f>
        <v/>
      </c>
      <c r="U3440" s="19" t="str">
        <f>IF(Data!$G3437=0,"",Data!$G3437)</f>
        <v>FD</v>
      </c>
      <c r="V3440" s="19" t="str">
        <f>IF(Data!$D3437=0,"",Data!$D3437)</f>
        <v/>
      </c>
      <c r="W3440" s="19" t="str">
        <f>Data!$H3437</f>
        <v>NRH</v>
      </c>
      <c r="Y3440" s="41" t="e">
        <f t="shared" si="929"/>
        <v>#REF!</v>
      </c>
      <c r="Z3440" s="8">
        <f t="shared" si="935"/>
        <v>10000</v>
      </c>
      <c r="AA3440" s="8" t="str">
        <f t="shared" si="936"/>
        <v>Water Lily</v>
      </c>
      <c r="AB3440" s="8" t="str">
        <f t="shared" si="937"/>
        <v>M</v>
      </c>
      <c r="AC3440" s="8" t="str">
        <f t="shared" si="938"/>
        <v/>
      </c>
      <c r="AD3440" s="8" t="str">
        <f t="shared" si="943"/>
        <v>FD</v>
      </c>
      <c r="AE3440" s="8" t="str">
        <f t="shared" si="939"/>
        <v/>
      </c>
      <c r="AF3440" s="5">
        <f t="shared" si="940"/>
        <v>1967</v>
      </c>
      <c r="AG3440" s="46">
        <v>3437</v>
      </c>
      <c r="AH3440" s="47" t="str">
        <f t="shared" si="930"/>
        <v/>
      </c>
      <c r="AI3440" s="48" t="str">
        <f t="shared" si="931"/>
        <v/>
      </c>
      <c r="AK3440" s="22" t="e">
        <f>TRIM(#REF!)</f>
        <v>#REF!</v>
      </c>
      <c r="AL3440" s="23" t="e">
        <f>IF(#REF!=0,"",#REF!)</f>
        <v>#REF!</v>
      </c>
      <c r="AM3440" s="19" t="e">
        <f>IF(#REF!=0,"",#REF!)</f>
        <v>#REF!</v>
      </c>
      <c r="AN3440" s="23" t="e">
        <f>IF($AK3440="","",#REF!)</f>
        <v>#REF!</v>
      </c>
      <c r="AO3440" s="23" t="e">
        <f t="shared" si="941"/>
        <v>#REF!</v>
      </c>
      <c r="AP3440" s="19" t="e">
        <f>IF(#REF!=0,"",#REF!)</f>
        <v>#REF!</v>
      </c>
      <c r="AQ3440" s="19" t="e">
        <f>IF(#REF!=0,"",#REF!)</f>
        <v>#REF!</v>
      </c>
      <c r="AR3440" s="19" t="e">
        <f>IF(#REF!=0,"",#REF!)</f>
        <v>#REF!</v>
      </c>
      <c r="AS3440" s="19" t="e">
        <f>#REF!</f>
        <v>#REF!</v>
      </c>
    </row>
    <row r="3441" spans="11:45" ht="19.5" thickTop="1" thickBot="1" x14ac:dyDescent="0.25">
      <c r="K3441" s="19" t="str">
        <f t="shared" si="932"/>
        <v/>
      </c>
      <c r="L3441" s="19">
        <f t="shared" si="942"/>
        <v>10000</v>
      </c>
      <c r="M3441" s="22" t="str">
        <f>TRIM(Data!$N3438)</f>
        <v>Webb's White</v>
      </c>
      <c r="N3441" s="22" t="str">
        <f>TRIM(Data!$A3438)</f>
        <v>Webb's White</v>
      </c>
      <c r="O3441" s="23">
        <f>IF(Data!$B3438=0,"",Data!$B3438)</f>
        <v>1985</v>
      </c>
      <c r="P3441" s="19" t="str">
        <f>IF(Data!$C3438=0,"",Data!$C3438)</f>
        <v>1</v>
      </c>
      <c r="Q3441" s="23" t="str">
        <f>IF($M3441="","",Data!$E3438)</f>
        <v>M</v>
      </c>
      <c r="R3441" s="23" t="str">
        <f t="shared" si="933"/>
        <v>M</v>
      </c>
      <c r="S3441" s="23" t="str">
        <f t="shared" si="934"/>
        <v>M</v>
      </c>
      <c r="T3441" s="19" t="str">
        <f>IF(Data!$F3438=0,"",Data!$F3438)</f>
        <v>NOT WIGHT</v>
      </c>
      <c r="U3441" s="19" t="str">
        <f>IF(Data!$G3438=0,"",Data!$G3438)</f>
        <v>FD</v>
      </c>
      <c r="V3441" s="19" t="str">
        <f>IF(Data!$D3438=0,"",Data!$D3438)</f>
        <v/>
      </c>
      <c r="W3441" s="19" t="str">
        <f>Data!$H3438</f>
        <v>Japonica</v>
      </c>
      <c r="Y3441" s="41" t="e">
        <f t="shared" si="929"/>
        <v>#REF!</v>
      </c>
      <c r="Z3441" s="8">
        <f t="shared" si="935"/>
        <v>10000</v>
      </c>
      <c r="AA3441" s="8" t="str">
        <f t="shared" si="936"/>
        <v>Webb's White</v>
      </c>
      <c r="AB3441" s="8" t="str">
        <f t="shared" si="937"/>
        <v>M</v>
      </c>
      <c r="AC3441" s="8" t="str">
        <f t="shared" si="938"/>
        <v>NOT WIGHT</v>
      </c>
      <c r="AD3441" s="8" t="str">
        <f t="shared" si="943"/>
        <v>FD</v>
      </c>
      <c r="AE3441" s="8" t="str">
        <f t="shared" si="939"/>
        <v/>
      </c>
      <c r="AF3441" s="5">
        <f t="shared" si="940"/>
        <v>1985</v>
      </c>
      <c r="AG3441" s="46">
        <v>3438</v>
      </c>
      <c r="AH3441" s="47" t="str">
        <f t="shared" si="930"/>
        <v/>
      </c>
      <c r="AI3441" s="48" t="str">
        <f t="shared" si="931"/>
        <v/>
      </c>
      <c r="AK3441" s="22" t="e">
        <f>TRIM(#REF!)</f>
        <v>#REF!</v>
      </c>
      <c r="AL3441" s="23" t="e">
        <f>IF(#REF!=0,"",#REF!)</f>
        <v>#REF!</v>
      </c>
      <c r="AM3441" s="19" t="e">
        <f>IF(#REF!=0,"",#REF!)</f>
        <v>#REF!</v>
      </c>
      <c r="AN3441" s="23" t="e">
        <f>IF($AK3441="","",#REF!)</f>
        <v>#REF!</v>
      </c>
      <c r="AO3441" s="23" t="e">
        <f t="shared" si="941"/>
        <v>#REF!</v>
      </c>
      <c r="AP3441" s="19" t="e">
        <f>IF(#REF!=0,"",#REF!)</f>
        <v>#REF!</v>
      </c>
      <c r="AQ3441" s="19" t="e">
        <f>IF(#REF!=0,"",#REF!)</f>
        <v>#REF!</v>
      </c>
      <c r="AR3441" s="19" t="e">
        <f>IF(#REF!=0,"",#REF!)</f>
        <v>#REF!</v>
      </c>
      <c r="AS3441" s="19" t="e">
        <f>#REF!</f>
        <v>#REF!</v>
      </c>
    </row>
    <row r="3442" spans="11:45" ht="19.5" thickTop="1" thickBot="1" x14ac:dyDescent="0.25">
      <c r="K3442" s="19" t="str">
        <f t="shared" si="932"/>
        <v/>
      </c>
      <c r="L3442" s="19">
        <f t="shared" si="942"/>
        <v>10000</v>
      </c>
      <c r="M3442" s="22" t="str">
        <f>TRIM(Data!$N3439)</f>
        <v>Wedding Dress</v>
      </c>
      <c r="N3442" s="22" t="str">
        <f>TRIM(Data!$A3439)</f>
        <v>Wedding Dress (H)</v>
      </c>
      <c r="O3442" s="23">
        <f>IF(Data!$B3439=0,"",Data!$B3439)</f>
        <v>2022</v>
      </c>
      <c r="P3442" s="19" t="str">
        <f>IF(Data!$C3439=0,"",Data!$C3439)</f>
        <v>1</v>
      </c>
      <c r="Q3442" s="23" t="str">
        <f>IF($M3442="","",Data!$E3439)</f>
        <v>M</v>
      </c>
      <c r="R3442" s="23" t="str">
        <f t="shared" si="933"/>
        <v>M</v>
      </c>
      <c r="S3442" s="23" t="str">
        <f t="shared" si="934"/>
        <v>M</v>
      </c>
      <c r="T3442" s="19" t="str">
        <f>IF(Data!$F3439=0,"",Data!$F3439)</f>
        <v/>
      </c>
      <c r="U3442" s="19" t="str">
        <f>IF(Data!$G3439=0,"",Data!$G3439)</f>
        <v/>
      </c>
      <c r="V3442" s="19" t="str">
        <f>IF(Data!$D3439=0,"",Data!$D3439)</f>
        <v/>
      </c>
      <c r="W3442" s="19" t="str">
        <f>Data!$H3439</f>
        <v>NRH</v>
      </c>
      <c r="Y3442" s="41" t="e">
        <f t="shared" si="929"/>
        <v>#REF!</v>
      </c>
      <c r="Z3442" s="8">
        <f t="shared" si="935"/>
        <v>10000</v>
      </c>
      <c r="AA3442" s="8" t="str">
        <f t="shared" si="936"/>
        <v>Wedding Dress</v>
      </c>
      <c r="AB3442" s="8" t="str">
        <f t="shared" si="937"/>
        <v>M</v>
      </c>
      <c r="AC3442" s="8" t="str">
        <f t="shared" si="938"/>
        <v/>
      </c>
      <c r="AD3442" s="8" t="str">
        <f t="shared" si="943"/>
        <v/>
      </c>
      <c r="AE3442" s="8" t="str">
        <f t="shared" si="939"/>
        <v/>
      </c>
      <c r="AF3442" s="5">
        <f t="shared" si="940"/>
        <v>2022</v>
      </c>
      <c r="AG3442" s="46">
        <v>3439</v>
      </c>
      <c r="AH3442" s="47" t="str">
        <f t="shared" si="930"/>
        <v/>
      </c>
      <c r="AI3442" s="48" t="str">
        <f t="shared" si="931"/>
        <v/>
      </c>
      <c r="AK3442" s="22" t="e">
        <f>TRIM(#REF!)</f>
        <v>#REF!</v>
      </c>
      <c r="AL3442" s="23" t="e">
        <f>IF(#REF!=0,"",#REF!)</f>
        <v>#REF!</v>
      </c>
      <c r="AM3442" s="19" t="e">
        <f>IF(#REF!=0,"",#REF!)</f>
        <v>#REF!</v>
      </c>
      <c r="AN3442" s="23" t="e">
        <f>IF($AK3442="","",#REF!)</f>
        <v>#REF!</v>
      </c>
      <c r="AO3442" s="23" t="e">
        <f t="shared" si="941"/>
        <v>#REF!</v>
      </c>
      <c r="AP3442" s="19" t="e">
        <f>IF(#REF!=0,"",#REF!)</f>
        <v>#REF!</v>
      </c>
      <c r="AQ3442" s="19" t="e">
        <f>IF(#REF!=0,"",#REF!)</f>
        <v>#REF!</v>
      </c>
      <c r="AR3442" s="19" t="e">
        <f>IF(#REF!=0,"",#REF!)</f>
        <v>#REF!</v>
      </c>
      <c r="AS3442" s="19" t="e">
        <f>#REF!</f>
        <v>#REF!</v>
      </c>
    </row>
    <row r="3443" spans="11:45" ht="19.5" thickTop="1" thickBot="1" x14ac:dyDescent="0.25">
      <c r="K3443" s="19" t="str">
        <f t="shared" si="932"/>
        <v/>
      </c>
      <c r="L3443" s="19">
        <f t="shared" si="942"/>
        <v>10000</v>
      </c>
      <c r="M3443" s="22" t="str">
        <f>TRIM(Data!$N3440)</f>
        <v>Weelaunee</v>
      </c>
      <c r="N3443" s="22" t="str">
        <f>TRIM(Data!$A3440)</f>
        <v>Weelaunee</v>
      </c>
      <c r="O3443" s="23">
        <f>IF(Data!$B3440=0,"",Data!$B3440)</f>
        <v>1948</v>
      </c>
      <c r="P3443" s="19" t="str">
        <f>IF(Data!$C3440=0,"",Data!$C3440)</f>
        <v>1</v>
      </c>
      <c r="Q3443" s="23" t="str">
        <f>IF($M3443="","",Data!$E3440)</f>
        <v>M</v>
      </c>
      <c r="R3443" s="23" t="str">
        <f t="shared" si="933"/>
        <v>M</v>
      </c>
      <c r="S3443" s="23" t="str">
        <f t="shared" si="934"/>
        <v>M</v>
      </c>
      <c r="T3443" s="19" t="str">
        <f>IF(Data!$F3440=0,"",Data!$F3440)</f>
        <v/>
      </c>
      <c r="U3443" s="19" t="str">
        <f>IF(Data!$G3440=0,"",Data!$G3440)</f>
        <v/>
      </c>
      <c r="V3443" s="19" t="str">
        <f>IF(Data!$D3440=0,"",Data!$D3440)</f>
        <v/>
      </c>
      <c r="W3443" s="19" t="str">
        <f>Data!$H3440</f>
        <v>Japonica</v>
      </c>
      <c r="Y3443" s="41" t="e">
        <f t="shared" si="929"/>
        <v>#REF!</v>
      </c>
      <c r="Z3443" s="8">
        <f t="shared" si="935"/>
        <v>10000</v>
      </c>
      <c r="AA3443" s="8" t="str">
        <f t="shared" si="936"/>
        <v>Weelaunee</v>
      </c>
      <c r="AB3443" s="8" t="str">
        <f t="shared" si="937"/>
        <v>M</v>
      </c>
      <c r="AC3443" s="8" t="str">
        <f t="shared" si="938"/>
        <v/>
      </c>
      <c r="AD3443" s="8" t="str">
        <f t="shared" si="943"/>
        <v/>
      </c>
      <c r="AE3443" s="8" t="str">
        <f t="shared" si="939"/>
        <v/>
      </c>
      <c r="AF3443" s="5">
        <f t="shared" si="940"/>
        <v>1948</v>
      </c>
      <c r="AG3443" s="46">
        <v>3440</v>
      </c>
      <c r="AH3443" s="47" t="str">
        <f t="shared" si="930"/>
        <v/>
      </c>
      <c r="AI3443" s="48" t="str">
        <f t="shared" si="931"/>
        <v/>
      </c>
      <c r="AK3443" s="22" t="e">
        <f>TRIM(#REF!)</f>
        <v>#REF!</v>
      </c>
      <c r="AL3443" s="23" t="e">
        <f>IF(#REF!=0,"",#REF!)</f>
        <v>#REF!</v>
      </c>
      <c r="AM3443" s="19" t="e">
        <f>IF(#REF!=0,"",#REF!)</f>
        <v>#REF!</v>
      </c>
      <c r="AN3443" s="23" t="e">
        <f>IF($AK3443="","",#REF!)</f>
        <v>#REF!</v>
      </c>
      <c r="AO3443" s="23" t="e">
        <f t="shared" si="941"/>
        <v>#REF!</v>
      </c>
      <c r="AP3443" s="19" t="e">
        <f>IF(#REF!=0,"",#REF!)</f>
        <v>#REF!</v>
      </c>
      <c r="AQ3443" s="19" t="e">
        <f>IF(#REF!=0,"",#REF!)</f>
        <v>#REF!</v>
      </c>
      <c r="AR3443" s="19" t="e">
        <f>IF(#REF!=0,"",#REF!)</f>
        <v>#REF!</v>
      </c>
      <c r="AS3443" s="19" t="e">
        <f>#REF!</f>
        <v>#REF!</v>
      </c>
    </row>
    <row r="3444" spans="11:45" ht="19.5" thickTop="1" thickBot="1" x14ac:dyDescent="0.25">
      <c r="K3444" s="19" t="str">
        <f t="shared" si="932"/>
        <v/>
      </c>
      <c r="L3444" s="19">
        <f t="shared" si="942"/>
        <v>10000</v>
      </c>
      <c r="M3444" s="22" t="str">
        <f>TRIM(Data!$N3441)</f>
        <v>Wendell's Dream</v>
      </c>
      <c r="N3444" s="22" t="str">
        <f>TRIM(Data!$A3441)</f>
        <v>Wendell's Dream</v>
      </c>
      <c r="O3444" s="23">
        <f>IF(Data!$B3441=0,"",Data!$B3441)</f>
        <v>2013</v>
      </c>
      <c r="P3444" s="19" t="str">
        <f>IF(Data!$C3441=0,"",Data!$C3441)</f>
        <v>1</v>
      </c>
      <c r="Q3444" s="23" t="str">
        <f>IF($M3444="","",Data!$E3441)</f>
        <v>L</v>
      </c>
      <c r="R3444" s="23" t="str">
        <f t="shared" si="933"/>
        <v>L</v>
      </c>
      <c r="S3444" s="23" t="str">
        <f t="shared" si="934"/>
        <v>L</v>
      </c>
      <c r="T3444" s="19" t="str">
        <f>IF(Data!$F3441=0,"",Data!$F3441)</f>
        <v/>
      </c>
      <c r="U3444" s="19" t="str">
        <f>IF(Data!$G3441=0,"",Data!$G3441)</f>
        <v>FD</v>
      </c>
      <c r="V3444" s="19" t="str">
        <f>IF(Data!$D3441=0,"",Data!$D3441)</f>
        <v/>
      </c>
      <c r="W3444" s="19" t="str">
        <f>Data!$H3441</f>
        <v>Japonica</v>
      </c>
      <c r="Y3444" s="41" t="e">
        <f t="shared" si="929"/>
        <v>#REF!</v>
      </c>
      <c r="Z3444" s="8">
        <f t="shared" si="935"/>
        <v>10000</v>
      </c>
      <c r="AA3444" s="8" t="str">
        <f t="shared" si="936"/>
        <v>Wendell's Dream</v>
      </c>
      <c r="AB3444" s="8" t="str">
        <f t="shared" si="937"/>
        <v>L</v>
      </c>
      <c r="AC3444" s="8" t="str">
        <f t="shared" si="938"/>
        <v/>
      </c>
      <c r="AD3444" s="8" t="str">
        <f t="shared" si="943"/>
        <v>FD</v>
      </c>
      <c r="AE3444" s="8" t="str">
        <f t="shared" si="939"/>
        <v/>
      </c>
      <c r="AF3444" s="5">
        <f t="shared" si="940"/>
        <v>2013</v>
      </c>
      <c r="AG3444" s="46">
        <v>3441</v>
      </c>
      <c r="AH3444" s="47" t="str">
        <f t="shared" si="930"/>
        <v/>
      </c>
      <c r="AI3444" s="48" t="str">
        <f t="shared" si="931"/>
        <v/>
      </c>
      <c r="AK3444" s="22" t="e">
        <f>TRIM(#REF!)</f>
        <v>#REF!</v>
      </c>
      <c r="AL3444" s="23" t="e">
        <f>IF(#REF!=0,"",#REF!)</f>
        <v>#REF!</v>
      </c>
      <c r="AM3444" s="19" t="e">
        <f>IF(#REF!=0,"",#REF!)</f>
        <v>#REF!</v>
      </c>
      <c r="AN3444" s="23" t="e">
        <f>IF($AK3444="","",#REF!)</f>
        <v>#REF!</v>
      </c>
      <c r="AO3444" s="23" t="e">
        <f t="shared" si="941"/>
        <v>#REF!</v>
      </c>
      <c r="AP3444" s="19" t="e">
        <f>IF(#REF!=0,"",#REF!)</f>
        <v>#REF!</v>
      </c>
      <c r="AQ3444" s="19" t="e">
        <f>IF(#REF!=0,"",#REF!)</f>
        <v>#REF!</v>
      </c>
      <c r="AR3444" s="19" t="e">
        <f>IF(#REF!=0,"",#REF!)</f>
        <v>#REF!</v>
      </c>
      <c r="AS3444" s="19" t="e">
        <f>#REF!</f>
        <v>#REF!</v>
      </c>
    </row>
    <row r="3445" spans="11:45" ht="19.5" thickTop="1" thickBot="1" x14ac:dyDescent="0.25">
      <c r="K3445" s="19" t="str">
        <f t="shared" si="932"/>
        <v/>
      </c>
      <c r="L3445" s="19">
        <f t="shared" si="942"/>
        <v>10000</v>
      </c>
      <c r="M3445" s="22" t="str">
        <f>TRIM(Data!$N3442)</f>
        <v>Wendy</v>
      </c>
      <c r="N3445" s="22" t="str">
        <f>TRIM(Data!$A3442)</f>
        <v>Wendy</v>
      </c>
      <c r="O3445" s="23">
        <f>IF(Data!$B3442=0,"",Data!$B3442)</f>
        <v>1976</v>
      </c>
      <c r="P3445" s="19" t="str">
        <f>IF(Data!$C3442=0,"",Data!$C3442)</f>
        <v>1</v>
      </c>
      <c r="Q3445" s="23" t="str">
        <f>IF($M3445="","",Data!$E3442)</f>
        <v>L</v>
      </c>
      <c r="R3445" s="23" t="str">
        <f t="shared" si="933"/>
        <v>L</v>
      </c>
      <c r="S3445" s="23" t="str">
        <f t="shared" si="934"/>
        <v>L</v>
      </c>
      <c r="T3445" s="19" t="str">
        <f>IF(Data!$F3442=0,"",Data!$F3442)</f>
        <v/>
      </c>
      <c r="U3445" s="19" t="str">
        <f>IF(Data!$G3442=0,"",Data!$G3442)</f>
        <v/>
      </c>
      <c r="V3445" s="19" t="str">
        <f>IF(Data!$D3442=0,"",Data!$D3442)</f>
        <v/>
      </c>
      <c r="W3445" s="19" t="str">
        <f>Data!$H3442</f>
        <v>Japonica</v>
      </c>
      <c r="Y3445" s="41" t="e">
        <f t="shared" si="929"/>
        <v>#REF!</v>
      </c>
      <c r="Z3445" s="8">
        <f t="shared" si="935"/>
        <v>10000</v>
      </c>
      <c r="AA3445" s="8" t="str">
        <f t="shared" si="936"/>
        <v>Wendy</v>
      </c>
      <c r="AB3445" s="8" t="str">
        <f t="shared" si="937"/>
        <v>L</v>
      </c>
      <c r="AC3445" s="8" t="str">
        <f t="shared" si="938"/>
        <v/>
      </c>
      <c r="AD3445" s="8" t="str">
        <f t="shared" si="943"/>
        <v/>
      </c>
      <c r="AE3445" s="8" t="str">
        <f t="shared" si="939"/>
        <v/>
      </c>
      <c r="AF3445" s="5">
        <f t="shared" si="940"/>
        <v>1976</v>
      </c>
      <c r="AG3445" s="46">
        <v>3442</v>
      </c>
      <c r="AH3445" s="47" t="str">
        <f t="shared" si="930"/>
        <v/>
      </c>
      <c r="AI3445" s="48" t="str">
        <f t="shared" si="931"/>
        <v/>
      </c>
      <c r="AK3445" s="22" t="e">
        <f>TRIM(#REF!)</f>
        <v>#REF!</v>
      </c>
      <c r="AL3445" s="23" t="e">
        <f>IF(#REF!=0,"",#REF!)</f>
        <v>#REF!</v>
      </c>
      <c r="AM3445" s="19" t="e">
        <f>IF(#REF!=0,"",#REF!)</f>
        <v>#REF!</v>
      </c>
      <c r="AN3445" s="23" t="e">
        <f>IF($AK3445="","",#REF!)</f>
        <v>#REF!</v>
      </c>
      <c r="AO3445" s="23" t="e">
        <f t="shared" si="941"/>
        <v>#REF!</v>
      </c>
      <c r="AP3445" s="19" t="e">
        <f>IF(#REF!=0,"",#REF!)</f>
        <v>#REF!</v>
      </c>
      <c r="AQ3445" s="19" t="e">
        <f>IF(#REF!=0,"",#REF!)</f>
        <v>#REF!</v>
      </c>
      <c r="AR3445" s="19" t="e">
        <f>IF(#REF!=0,"",#REF!)</f>
        <v>#REF!</v>
      </c>
      <c r="AS3445" s="19" t="e">
        <f>#REF!</f>
        <v>#REF!</v>
      </c>
    </row>
    <row r="3446" spans="11:45" ht="19.5" thickTop="1" thickBot="1" x14ac:dyDescent="0.25">
      <c r="K3446" s="19" t="str">
        <f t="shared" si="932"/>
        <v/>
      </c>
      <c r="L3446" s="19">
        <f t="shared" si="942"/>
        <v>10000</v>
      </c>
      <c r="M3446" s="22" t="str">
        <f>TRIM(Data!$N3443)</f>
        <v>Wendy Red</v>
      </c>
      <c r="N3446" s="22" t="str">
        <f>TRIM(Data!$A3443)</f>
        <v>Wendy Red</v>
      </c>
      <c r="O3446" s="23">
        <f>IF(Data!$B3443=0,"",Data!$B3443)</f>
        <v>1976</v>
      </c>
      <c r="P3446" s="19" t="str">
        <f>IF(Data!$C3443=0,"",Data!$C3443)</f>
        <v>1</v>
      </c>
      <c r="Q3446" s="23" t="str">
        <f>IF($M3446="","",Data!$E3443)</f>
        <v>L</v>
      </c>
      <c r="R3446" s="23" t="str">
        <f t="shared" si="933"/>
        <v>L</v>
      </c>
      <c r="S3446" s="23" t="str">
        <f t="shared" si="934"/>
        <v>L</v>
      </c>
      <c r="T3446" s="19" t="str">
        <f>IF(Data!$F3443=0,"",Data!$F3443)</f>
        <v/>
      </c>
      <c r="U3446" s="19" t="str">
        <f>IF(Data!$G3443=0,"",Data!$G3443)</f>
        <v/>
      </c>
      <c r="V3446" s="19" t="str">
        <f>IF(Data!$D3443=0,"",Data!$D3443)</f>
        <v/>
      </c>
      <c r="W3446" s="19" t="str">
        <f>Data!$H3443</f>
        <v>Japonica</v>
      </c>
      <c r="Y3446" s="41" t="e">
        <f t="shared" si="929"/>
        <v>#REF!</v>
      </c>
      <c r="Z3446" s="8">
        <f t="shared" si="935"/>
        <v>10000</v>
      </c>
      <c r="AA3446" s="8" t="str">
        <f t="shared" si="936"/>
        <v>Wendy Red</v>
      </c>
      <c r="AB3446" s="8" t="str">
        <f t="shared" si="937"/>
        <v>L</v>
      </c>
      <c r="AC3446" s="8" t="str">
        <f t="shared" si="938"/>
        <v/>
      </c>
      <c r="AD3446" s="8" t="str">
        <f t="shared" si="943"/>
        <v/>
      </c>
      <c r="AE3446" s="8" t="str">
        <f t="shared" si="939"/>
        <v/>
      </c>
      <c r="AF3446" s="5">
        <f t="shared" si="940"/>
        <v>1976</v>
      </c>
      <c r="AG3446" s="46">
        <v>3443</v>
      </c>
      <c r="AH3446" s="47" t="str">
        <f t="shared" si="930"/>
        <v/>
      </c>
      <c r="AI3446" s="48" t="str">
        <f t="shared" si="931"/>
        <v/>
      </c>
      <c r="AK3446" s="22" t="e">
        <f>TRIM(#REF!)</f>
        <v>#REF!</v>
      </c>
      <c r="AL3446" s="23" t="e">
        <f>IF(#REF!=0,"",#REF!)</f>
        <v>#REF!</v>
      </c>
      <c r="AM3446" s="19" t="e">
        <f>IF(#REF!=0,"",#REF!)</f>
        <v>#REF!</v>
      </c>
      <c r="AN3446" s="23" t="e">
        <f>IF($AK3446="","",#REF!)</f>
        <v>#REF!</v>
      </c>
      <c r="AO3446" s="23" t="e">
        <f t="shared" si="941"/>
        <v>#REF!</v>
      </c>
      <c r="AP3446" s="19" t="e">
        <f>IF(#REF!=0,"",#REF!)</f>
        <v>#REF!</v>
      </c>
      <c r="AQ3446" s="19" t="e">
        <f>IF(#REF!=0,"",#REF!)</f>
        <v>#REF!</v>
      </c>
      <c r="AR3446" s="19" t="e">
        <f>IF(#REF!=0,"",#REF!)</f>
        <v>#REF!</v>
      </c>
      <c r="AS3446" s="19" t="e">
        <f>#REF!</f>
        <v>#REF!</v>
      </c>
    </row>
    <row r="3447" spans="11:45" ht="19.5" thickTop="1" thickBot="1" x14ac:dyDescent="0.25">
      <c r="K3447" s="19" t="str">
        <f t="shared" si="932"/>
        <v/>
      </c>
      <c r="L3447" s="19">
        <f t="shared" si="942"/>
        <v>10000</v>
      </c>
      <c r="M3447" s="22" t="str">
        <f>TRIM(Data!$N3444)</f>
        <v>Wendzalea</v>
      </c>
      <c r="N3447" s="22" t="str">
        <f>TRIM(Data!$A3444)</f>
        <v>Wendzalea (H)</v>
      </c>
      <c r="O3447" s="23">
        <f>IF(Data!$B3444=0,"",Data!$B3444)</f>
        <v>2009</v>
      </c>
      <c r="P3447" s="19" t="str">
        <f>IF(Data!$C3444=0,"",Data!$C3444)</f>
        <v>1</v>
      </c>
      <c r="Q3447" s="23" t="str">
        <f>IF($M3447="","",Data!$E3444)</f>
        <v>M</v>
      </c>
      <c r="R3447" s="23" t="str">
        <f t="shared" si="933"/>
        <v>M</v>
      </c>
      <c r="S3447" s="23" t="str">
        <f t="shared" si="934"/>
        <v>M</v>
      </c>
      <c r="T3447" s="19" t="str">
        <f>IF(Data!$F3444=0,"",Data!$F3444)</f>
        <v/>
      </c>
      <c r="U3447" s="19" t="str">
        <f>IF(Data!$G3444=0,"",Data!$G3444)</f>
        <v/>
      </c>
      <c r="V3447" s="19" t="str">
        <f>IF(Data!$D3444=0,"",Data!$D3444)</f>
        <v/>
      </c>
      <c r="W3447" s="19" t="str">
        <f>Data!$H3444</f>
        <v>NRH</v>
      </c>
      <c r="Y3447" s="41" t="e">
        <f t="shared" si="929"/>
        <v>#REF!</v>
      </c>
      <c r="Z3447" s="8">
        <f t="shared" si="935"/>
        <v>10000</v>
      </c>
      <c r="AA3447" s="8" t="str">
        <f t="shared" si="936"/>
        <v>Wendzalea</v>
      </c>
      <c r="AB3447" s="8" t="str">
        <f t="shared" si="937"/>
        <v>M</v>
      </c>
      <c r="AC3447" s="8" t="str">
        <f t="shared" si="938"/>
        <v/>
      </c>
      <c r="AD3447" s="8" t="str">
        <f t="shared" si="943"/>
        <v/>
      </c>
      <c r="AE3447" s="8" t="str">
        <f t="shared" si="939"/>
        <v/>
      </c>
      <c r="AF3447" s="5">
        <f t="shared" si="940"/>
        <v>2009</v>
      </c>
      <c r="AG3447" s="46">
        <v>3444</v>
      </c>
      <c r="AH3447" s="47" t="str">
        <f t="shared" si="930"/>
        <v/>
      </c>
      <c r="AI3447" s="48" t="str">
        <f t="shared" si="931"/>
        <v/>
      </c>
      <c r="AK3447" s="22" t="e">
        <f>TRIM(#REF!)</f>
        <v>#REF!</v>
      </c>
      <c r="AL3447" s="23" t="e">
        <f>IF(#REF!=0,"",#REF!)</f>
        <v>#REF!</v>
      </c>
      <c r="AM3447" s="19" t="e">
        <f>IF(#REF!=0,"",#REF!)</f>
        <v>#REF!</v>
      </c>
      <c r="AN3447" s="23" t="e">
        <f>IF($AK3447="","",#REF!)</f>
        <v>#REF!</v>
      </c>
      <c r="AO3447" s="23" t="e">
        <f t="shared" si="941"/>
        <v>#REF!</v>
      </c>
      <c r="AP3447" s="19" t="e">
        <f>IF(#REF!=0,"",#REF!)</f>
        <v>#REF!</v>
      </c>
      <c r="AQ3447" s="19" t="e">
        <f>IF(#REF!=0,"",#REF!)</f>
        <v>#REF!</v>
      </c>
      <c r="AR3447" s="19" t="e">
        <f>IF(#REF!=0,"",#REF!)</f>
        <v>#REF!</v>
      </c>
      <c r="AS3447" s="19" t="e">
        <f>#REF!</f>
        <v>#REF!</v>
      </c>
    </row>
    <row r="3448" spans="11:45" ht="19.5" thickTop="1" thickBot="1" x14ac:dyDescent="0.25">
      <c r="K3448" s="19" t="str">
        <f t="shared" si="932"/>
        <v/>
      </c>
      <c r="L3448" s="19">
        <f t="shared" si="942"/>
        <v>10000</v>
      </c>
      <c r="M3448" s="22" t="str">
        <f>TRIM(Data!$N3445)</f>
        <v>Wenqing's Summer Dream</v>
      </c>
      <c r="N3448" s="22" t="str">
        <f>TRIM(Data!$A3445)</f>
        <v>Wenqing's Summer Dream (R)</v>
      </c>
      <c r="O3448" s="23">
        <f>IF(Data!$B3445=0,"",Data!$B3445)</f>
        <v>2021</v>
      </c>
      <c r="P3448" s="19" t="str">
        <f>IF(Data!$C3445=0,"",Data!$C3445)</f>
        <v>1</v>
      </c>
      <c r="Q3448" s="23" t="str">
        <f>IF($M3448="","",Data!$E3445)</f>
        <v>M-L</v>
      </c>
      <c r="R3448" s="23" t="str">
        <f t="shared" si="933"/>
        <v>M</v>
      </c>
      <c r="S3448" s="23" t="str">
        <f t="shared" si="934"/>
        <v>M</v>
      </c>
      <c r="T3448" s="19" t="str">
        <f>IF(Data!$F3445=0,"",Data!$F3445)</f>
        <v/>
      </c>
      <c r="U3448" s="19" t="str">
        <f>IF(Data!$G3445=0,"",Data!$G3445)</f>
        <v/>
      </c>
      <c r="V3448" s="19" t="str">
        <f>IF(Data!$D3445=0,"",Data!$D3445)</f>
        <v/>
      </c>
      <c r="W3448" s="19" t="str">
        <f>Data!$H3445</f>
        <v>Reticulata</v>
      </c>
      <c r="Y3448" s="41" t="e">
        <f t="shared" si="929"/>
        <v>#REF!</v>
      </c>
      <c r="Z3448" s="8">
        <f t="shared" si="935"/>
        <v>10000</v>
      </c>
      <c r="AA3448" s="8" t="str">
        <f t="shared" si="936"/>
        <v>Wenqing's Summer Dream</v>
      </c>
      <c r="AB3448" s="8" t="str">
        <f t="shared" si="937"/>
        <v>M</v>
      </c>
      <c r="AC3448" s="8" t="str">
        <f t="shared" si="938"/>
        <v/>
      </c>
      <c r="AD3448" s="8" t="str">
        <f t="shared" si="943"/>
        <v/>
      </c>
      <c r="AE3448" s="8" t="str">
        <f t="shared" si="939"/>
        <v/>
      </c>
      <c r="AF3448" s="5">
        <f t="shared" si="940"/>
        <v>2021</v>
      </c>
      <c r="AG3448" s="46">
        <v>3445</v>
      </c>
      <c r="AH3448" s="47" t="str">
        <f t="shared" si="930"/>
        <v/>
      </c>
      <c r="AI3448" s="48" t="str">
        <f t="shared" si="931"/>
        <v/>
      </c>
      <c r="AK3448" s="22" t="e">
        <f>TRIM(#REF!)</f>
        <v>#REF!</v>
      </c>
      <c r="AL3448" s="23" t="e">
        <f>IF(#REF!=0,"",#REF!)</f>
        <v>#REF!</v>
      </c>
      <c r="AM3448" s="19" t="e">
        <f>IF(#REF!=0,"",#REF!)</f>
        <v>#REF!</v>
      </c>
      <c r="AN3448" s="23" t="e">
        <f>IF($AK3448="","",#REF!)</f>
        <v>#REF!</v>
      </c>
      <c r="AO3448" s="23" t="e">
        <f t="shared" si="941"/>
        <v>#REF!</v>
      </c>
      <c r="AP3448" s="19" t="e">
        <f>IF(#REF!=0,"",#REF!)</f>
        <v>#REF!</v>
      </c>
      <c r="AQ3448" s="19" t="e">
        <f>IF(#REF!=0,"",#REF!)</f>
        <v>#REF!</v>
      </c>
      <c r="AR3448" s="19" t="e">
        <f>IF(#REF!=0,"",#REF!)</f>
        <v>#REF!</v>
      </c>
      <c r="AS3448" s="19" t="e">
        <f>#REF!</f>
        <v>#REF!</v>
      </c>
    </row>
    <row r="3449" spans="11:45" ht="19.5" thickTop="1" thickBot="1" x14ac:dyDescent="0.25">
      <c r="K3449" s="19" t="str">
        <f t="shared" si="932"/>
        <v/>
      </c>
      <c r="L3449" s="19">
        <f t="shared" si="942"/>
        <v>10000</v>
      </c>
      <c r="M3449" s="22" t="str">
        <f>TRIM(Data!$N3446)</f>
        <v>Westfield</v>
      </c>
      <c r="N3449" s="22" t="str">
        <f>TRIM(Data!$A3446)</f>
        <v>Westfield (R)</v>
      </c>
      <c r="O3449" s="23">
        <f>IF(Data!$B3446=0,"",Data!$B3446)</f>
        <v>1979</v>
      </c>
      <c r="P3449" s="19" t="str">
        <f>IF(Data!$C3446=0,"",Data!$C3446)</f>
        <v>1</v>
      </c>
      <c r="Q3449" s="23" t="str">
        <f>IF($M3449="","",Data!$E3446)</f>
        <v>VL</v>
      </c>
      <c r="R3449" s="23" t="str">
        <f t="shared" si="933"/>
        <v>VL</v>
      </c>
      <c r="S3449" s="23" t="str">
        <f t="shared" si="934"/>
        <v>VL</v>
      </c>
      <c r="T3449" s="19" t="str">
        <f>IF(Data!$F3446=0,"",Data!$F3446)</f>
        <v/>
      </c>
      <c r="U3449" s="19" t="str">
        <f>IF(Data!$G3446=0,"",Data!$G3446)</f>
        <v/>
      </c>
      <c r="V3449" s="19" t="str">
        <f>IF(Data!$D3446=0,"",Data!$D3446)</f>
        <v/>
      </c>
      <c r="W3449" s="19" t="str">
        <f>Data!$H3446</f>
        <v>Reticulata</v>
      </c>
      <c r="Y3449" s="41" t="e">
        <f t="shared" si="929"/>
        <v>#REF!</v>
      </c>
      <c r="Z3449" s="8">
        <f t="shared" si="935"/>
        <v>10000</v>
      </c>
      <c r="AA3449" s="8" t="str">
        <f t="shared" si="936"/>
        <v>Westfield</v>
      </c>
      <c r="AB3449" s="8" t="str">
        <f t="shared" si="937"/>
        <v>VL</v>
      </c>
      <c r="AC3449" s="8" t="str">
        <f t="shared" si="938"/>
        <v/>
      </c>
      <c r="AD3449" s="8" t="str">
        <f t="shared" si="943"/>
        <v/>
      </c>
      <c r="AE3449" s="8" t="str">
        <f t="shared" si="939"/>
        <v/>
      </c>
      <c r="AF3449" s="5">
        <f t="shared" si="940"/>
        <v>1979</v>
      </c>
      <c r="AG3449" s="46">
        <v>3446</v>
      </c>
      <c r="AH3449" s="47" t="str">
        <f t="shared" si="930"/>
        <v/>
      </c>
      <c r="AI3449" s="48" t="str">
        <f t="shared" si="931"/>
        <v/>
      </c>
      <c r="AK3449" s="22" t="e">
        <f>TRIM(#REF!)</f>
        <v>#REF!</v>
      </c>
      <c r="AL3449" s="23" t="e">
        <f>IF(#REF!=0,"",#REF!)</f>
        <v>#REF!</v>
      </c>
      <c r="AM3449" s="19" t="e">
        <f>IF(#REF!=0,"",#REF!)</f>
        <v>#REF!</v>
      </c>
      <c r="AN3449" s="23" t="e">
        <f>IF($AK3449="","",#REF!)</f>
        <v>#REF!</v>
      </c>
      <c r="AO3449" s="23" t="e">
        <f t="shared" si="941"/>
        <v>#REF!</v>
      </c>
      <c r="AP3449" s="19" t="e">
        <f>IF(#REF!=0,"",#REF!)</f>
        <v>#REF!</v>
      </c>
      <c r="AQ3449" s="19" t="e">
        <f>IF(#REF!=0,"",#REF!)</f>
        <v>#REF!</v>
      </c>
      <c r="AR3449" s="19" t="e">
        <f>IF(#REF!=0,"",#REF!)</f>
        <v>#REF!</v>
      </c>
      <c r="AS3449" s="19" t="e">
        <f>#REF!</f>
        <v>#REF!</v>
      </c>
    </row>
    <row r="3450" spans="11:45" ht="19.5" thickTop="1" thickBot="1" x14ac:dyDescent="0.25">
      <c r="K3450" s="19" t="str">
        <f t="shared" si="932"/>
        <v/>
      </c>
      <c r="L3450" s="19">
        <f t="shared" si="942"/>
        <v>10000</v>
      </c>
      <c r="M3450" s="22" t="str">
        <f>TRIM(Data!$N3447)</f>
        <v>Westlake Fragrant Lotus</v>
      </c>
      <c r="N3450" s="22" t="str">
        <f>TRIM(Data!$A3447)</f>
        <v>Westlake Fragrant Lotus</v>
      </c>
      <c r="O3450" s="23">
        <f>IF(Data!$B3447=0,"",Data!$B3447)</f>
        <v>1997</v>
      </c>
      <c r="P3450" s="19" t="str">
        <f>IF(Data!$C3447=0,"",Data!$C3447)</f>
        <v>1</v>
      </c>
      <c r="Q3450" s="23" t="str">
        <f>IF($M3450="","",Data!$E3447)</f>
        <v>S-M</v>
      </c>
      <c r="R3450" s="23" t="str">
        <f t="shared" si="933"/>
        <v>S</v>
      </c>
      <c r="S3450" s="23" t="str">
        <f t="shared" si="934"/>
        <v>S</v>
      </c>
      <c r="T3450" s="19" t="str">
        <f>IF(Data!$F3447=0,"",Data!$F3447)</f>
        <v/>
      </c>
      <c r="U3450" s="19" t="str">
        <f>IF(Data!$G3447=0,"",Data!$G3447)</f>
        <v/>
      </c>
      <c r="V3450" s="19" t="str">
        <f>IF(Data!$D3447=0,"",Data!$D3447)</f>
        <v/>
      </c>
      <c r="W3450" s="19" t="str">
        <f>Data!$H3447</f>
        <v>Japonica</v>
      </c>
      <c r="Y3450" s="41" t="e">
        <f t="shared" si="929"/>
        <v>#REF!</v>
      </c>
      <c r="Z3450" s="8">
        <f t="shared" si="935"/>
        <v>10000</v>
      </c>
      <c r="AA3450" s="8" t="str">
        <f t="shared" si="936"/>
        <v>Westlake Fragrant Lotus</v>
      </c>
      <c r="AB3450" s="8" t="str">
        <f t="shared" si="937"/>
        <v>S</v>
      </c>
      <c r="AC3450" s="8" t="str">
        <f t="shared" si="938"/>
        <v/>
      </c>
      <c r="AD3450" s="8" t="str">
        <f t="shared" si="943"/>
        <v/>
      </c>
      <c r="AE3450" s="8" t="str">
        <f t="shared" si="939"/>
        <v/>
      </c>
      <c r="AF3450" s="5">
        <f t="shared" si="940"/>
        <v>1997</v>
      </c>
      <c r="AG3450" s="46">
        <v>3447</v>
      </c>
      <c r="AH3450" s="47" t="str">
        <f t="shared" si="930"/>
        <v/>
      </c>
      <c r="AI3450" s="48" t="str">
        <f t="shared" si="931"/>
        <v/>
      </c>
      <c r="AK3450" s="22" t="e">
        <f>TRIM(#REF!)</f>
        <v>#REF!</v>
      </c>
      <c r="AL3450" s="23" t="e">
        <f>IF(#REF!=0,"",#REF!)</f>
        <v>#REF!</v>
      </c>
      <c r="AM3450" s="19" t="e">
        <f>IF(#REF!=0,"",#REF!)</f>
        <v>#REF!</v>
      </c>
      <c r="AN3450" s="23" t="e">
        <f>IF($AK3450="","",#REF!)</f>
        <v>#REF!</v>
      </c>
      <c r="AO3450" s="23" t="e">
        <f t="shared" si="941"/>
        <v>#REF!</v>
      </c>
      <c r="AP3450" s="19" t="e">
        <f>IF(#REF!=0,"",#REF!)</f>
        <v>#REF!</v>
      </c>
      <c r="AQ3450" s="19" t="e">
        <f>IF(#REF!=0,"",#REF!)</f>
        <v>#REF!</v>
      </c>
      <c r="AR3450" s="19" t="e">
        <f>IF(#REF!=0,"",#REF!)</f>
        <v>#REF!</v>
      </c>
      <c r="AS3450" s="19" t="e">
        <f>#REF!</f>
        <v>#REF!</v>
      </c>
    </row>
    <row r="3451" spans="11:45" ht="19.5" thickTop="1" thickBot="1" x14ac:dyDescent="0.25">
      <c r="K3451" s="19" t="str">
        <f t="shared" si="932"/>
        <v/>
      </c>
      <c r="L3451" s="19">
        <f t="shared" si="942"/>
        <v>10000</v>
      </c>
      <c r="M3451" s="22" t="str">
        <f>TRIM(Data!$N3448)</f>
        <v>White and Gold</v>
      </c>
      <c r="N3451" s="22" t="str">
        <f>TRIM(Data!$A3448)</f>
        <v>White and Gold</v>
      </c>
      <c r="O3451" s="23">
        <f>IF(Data!$B3448=0,"",Data!$B3448)</f>
        <v>2019</v>
      </c>
      <c r="P3451" s="19" t="str">
        <f>IF(Data!$C3448=0,"",Data!$C3448)</f>
        <v>1</v>
      </c>
      <c r="Q3451" s="23" t="str">
        <f>IF($M3451="","",Data!$E3448)</f>
        <v>M-L</v>
      </c>
      <c r="R3451" s="23" t="str">
        <f t="shared" si="933"/>
        <v>M</v>
      </c>
      <c r="S3451" s="23" t="str">
        <f t="shared" si="934"/>
        <v>M</v>
      </c>
      <c r="T3451" s="19" t="str">
        <f>IF(Data!$F3448=0,"",Data!$F3448)</f>
        <v/>
      </c>
      <c r="U3451" s="19" t="str">
        <f>IF(Data!$G3448=0,"",Data!$G3448)</f>
        <v/>
      </c>
      <c r="V3451" s="19" t="str">
        <f>IF(Data!$D3448=0,"",Data!$D3448)</f>
        <v/>
      </c>
      <c r="W3451" s="19" t="str">
        <f>Data!$H3448</f>
        <v>Japonica</v>
      </c>
      <c r="Y3451" s="41" t="e">
        <f t="shared" si="929"/>
        <v>#REF!</v>
      </c>
      <c r="Z3451" s="8">
        <f t="shared" si="935"/>
        <v>10000</v>
      </c>
      <c r="AA3451" s="8" t="str">
        <f t="shared" si="936"/>
        <v>White and Gold</v>
      </c>
      <c r="AB3451" s="8" t="str">
        <f t="shared" si="937"/>
        <v>M</v>
      </c>
      <c r="AC3451" s="8" t="str">
        <f t="shared" si="938"/>
        <v/>
      </c>
      <c r="AD3451" s="8" t="str">
        <f t="shared" si="943"/>
        <v/>
      </c>
      <c r="AE3451" s="8" t="str">
        <f t="shared" si="939"/>
        <v/>
      </c>
      <c r="AF3451" s="5">
        <f t="shared" si="940"/>
        <v>2019</v>
      </c>
      <c r="AG3451" s="46">
        <v>3448</v>
      </c>
      <c r="AH3451" s="47" t="str">
        <f t="shared" si="930"/>
        <v/>
      </c>
      <c r="AI3451" s="48" t="str">
        <f t="shared" si="931"/>
        <v/>
      </c>
      <c r="AK3451" s="22" t="e">
        <f>TRIM(#REF!)</f>
        <v>#REF!</v>
      </c>
      <c r="AL3451" s="23" t="e">
        <f>IF(#REF!=0,"",#REF!)</f>
        <v>#REF!</v>
      </c>
      <c r="AM3451" s="19" t="e">
        <f>IF(#REF!=0,"",#REF!)</f>
        <v>#REF!</v>
      </c>
      <c r="AN3451" s="23" t="e">
        <f>IF($AK3451="","",#REF!)</f>
        <v>#REF!</v>
      </c>
      <c r="AO3451" s="23" t="e">
        <f t="shared" si="941"/>
        <v>#REF!</v>
      </c>
      <c r="AP3451" s="19" t="e">
        <f>IF(#REF!=0,"",#REF!)</f>
        <v>#REF!</v>
      </c>
      <c r="AQ3451" s="19" t="e">
        <f>IF(#REF!=0,"",#REF!)</f>
        <v>#REF!</v>
      </c>
      <c r="AR3451" s="19" t="e">
        <f>IF(#REF!=0,"",#REF!)</f>
        <v>#REF!</v>
      </c>
      <c r="AS3451" s="19" t="e">
        <f>#REF!</f>
        <v>#REF!</v>
      </c>
    </row>
    <row r="3452" spans="11:45" ht="19.5" thickTop="1" thickBot="1" x14ac:dyDescent="0.25">
      <c r="K3452" s="19" t="str">
        <f t="shared" si="932"/>
        <v/>
      </c>
      <c r="L3452" s="19">
        <f t="shared" si="942"/>
        <v>10000</v>
      </c>
      <c r="M3452" s="22" t="str">
        <f>TRIM(Data!$N3449)</f>
        <v>White Anita</v>
      </c>
      <c r="N3452" s="22" t="str">
        <f>TRIM(Data!$A3449)</f>
        <v>White Anita</v>
      </c>
      <c r="O3452" s="23">
        <f>IF(Data!$B3449=0,"",Data!$B3449)</f>
        <v>1958</v>
      </c>
      <c r="P3452" s="19" t="str">
        <f>IF(Data!$C3449=0,"",Data!$C3449)</f>
        <v/>
      </c>
      <c r="Q3452" s="23" t="str">
        <f>IF($M3452="","",Data!$E3449)</f>
        <v>M</v>
      </c>
      <c r="R3452" s="23" t="str">
        <f t="shared" si="933"/>
        <v>M</v>
      </c>
      <c r="S3452" s="23" t="str">
        <f t="shared" si="934"/>
        <v>M</v>
      </c>
      <c r="T3452" s="19" t="str">
        <f>IF(Data!$F3449=0,"",Data!$F3449)</f>
        <v>WHITE</v>
      </c>
      <c r="U3452" s="19" t="str">
        <f>IF(Data!$G3449=0,"",Data!$G3449)</f>
        <v/>
      </c>
      <c r="V3452" s="19" t="str">
        <f>IF(Data!$D3449=0,"",Data!$D3449)</f>
        <v/>
      </c>
      <c r="W3452" s="19" t="str">
        <f>Data!$H3449</f>
        <v>Japonica</v>
      </c>
      <c r="Y3452" s="41" t="e">
        <f t="shared" si="929"/>
        <v>#REF!</v>
      </c>
      <c r="Z3452" s="8">
        <f t="shared" si="935"/>
        <v>10000</v>
      </c>
      <c r="AA3452" s="8" t="str">
        <f t="shared" si="936"/>
        <v>White Anita</v>
      </c>
      <c r="AB3452" s="8" t="str">
        <f t="shared" si="937"/>
        <v>M</v>
      </c>
      <c r="AC3452" s="8" t="str">
        <f t="shared" si="938"/>
        <v>WHITE</v>
      </c>
      <c r="AD3452" s="8" t="str">
        <f t="shared" si="943"/>
        <v/>
      </c>
      <c r="AE3452" s="8" t="str">
        <f t="shared" si="939"/>
        <v/>
      </c>
      <c r="AF3452" s="5">
        <f t="shared" si="940"/>
        <v>1958</v>
      </c>
      <c r="AG3452" s="46">
        <v>3449</v>
      </c>
      <c r="AH3452" s="47" t="str">
        <f t="shared" si="930"/>
        <v/>
      </c>
      <c r="AI3452" s="48" t="str">
        <f t="shared" si="931"/>
        <v/>
      </c>
      <c r="AK3452" s="22" t="e">
        <f>TRIM(#REF!)</f>
        <v>#REF!</v>
      </c>
      <c r="AL3452" s="23" t="e">
        <f>IF(#REF!=0,"",#REF!)</f>
        <v>#REF!</v>
      </c>
      <c r="AM3452" s="19" t="e">
        <f>IF(#REF!=0,"",#REF!)</f>
        <v>#REF!</v>
      </c>
      <c r="AN3452" s="23" t="e">
        <f>IF($AK3452="","",#REF!)</f>
        <v>#REF!</v>
      </c>
      <c r="AO3452" s="23" t="e">
        <f t="shared" si="941"/>
        <v>#REF!</v>
      </c>
      <c r="AP3452" s="19" t="e">
        <f>IF(#REF!=0,"",#REF!)</f>
        <v>#REF!</v>
      </c>
      <c r="AQ3452" s="19" t="e">
        <f>IF(#REF!=0,"",#REF!)</f>
        <v>#REF!</v>
      </c>
      <c r="AR3452" s="19" t="e">
        <f>IF(#REF!=0,"",#REF!)</f>
        <v>#REF!</v>
      </c>
      <c r="AS3452" s="19" t="e">
        <f>#REF!</f>
        <v>#REF!</v>
      </c>
    </row>
    <row r="3453" spans="11:45" ht="19.5" thickTop="1" thickBot="1" x14ac:dyDescent="0.25">
      <c r="K3453" s="19" t="str">
        <f t="shared" si="932"/>
        <v/>
      </c>
      <c r="L3453" s="19">
        <f t="shared" si="942"/>
        <v>10000</v>
      </c>
      <c r="M3453" s="22" t="str">
        <f>TRIM(Data!$N3450)</f>
        <v>White Bouquet</v>
      </c>
      <c r="N3453" s="22" t="str">
        <f>TRIM(Data!$A3450)</f>
        <v>White Bouquet</v>
      </c>
      <c r="O3453" s="23">
        <f>IF(Data!$B3450=0,"",Data!$B3450)</f>
        <v>2006</v>
      </c>
      <c r="P3453" s="19" t="str">
        <f>IF(Data!$C3450=0,"",Data!$C3450)</f>
        <v>1</v>
      </c>
      <c r="Q3453" s="23" t="str">
        <f>IF($M3453="","",Data!$E3450)</f>
        <v>M-L</v>
      </c>
      <c r="R3453" s="23" t="str">
        <f t="shared" si="933"/>
        <v>M</v>
      </c>
      <c r="S3453" s="23" t="str">
        <f t="shared" si="934"/>
        <v>M</v>
      </c>
      <c r="T3453" s="19" t="str">
        <f>IF(Data!$F3450=0,"",Data!$F3450)</f>
        <v>WHITE</v>
      </c>
      <c r="U3453" s="19" t="str">
        <f>IF(Data!$G3450=0,"",Data!$G3450)</f>
        <v/>
      </c>
      <c r="V3453" s="19" t="str">
        <f>IF(Data!$D3450=0,"",Data!$D3450)</f>
        <v/>
      </c>
      <c r="W3453" s="19" t="str">
        <f>Data!$H3450</f>
        <v>Japonica</v>
      </c>
      <c r="Y3453" s="41" t="e">
        <f t="shared" si="929"/>
        <v>#REF!</v>
      </c>
      <c r="Z3453" s="8">
        <f t="shared" si="935"/>
        <v>10000</v>
      </c>
      <c r="AA3453" s="8" t="str">
        <f t="shared" si="936"/>
        <v>White Bouquet</v>
      </c>
      <c r="AB3453" s="8" t="str">
        <f t="shared" si="937"/>
        <v>M</v>
      </c>
      <c r="AC3453" s="8" t="str">
        <f t="shared" si="938"/>
        <v>WHITE</v>
      </c>
      <c r="AD3453" s="8" t="str">
        <f t="shared" si="943"/>
        <v/>
      </c>
      <c r="AE3453" s="8" t="str">
        <f t="shared" si="939"/>
        <v/>
      </c>
      <c r="AF3453" s="5">
        <f t="shared" si="940"/>
        <v>2006</v>
      </c>
      <c r="AG3453" s="46">
        <v>3450</v>
      </c>
      <c r="AH3453" s="47" t="str">
        <f t="shared" si="930"/>
        <v/>
      </c>
      <c r="AI3453" s="48" t="str">
        <f t="shared" si="931"/>
        <v/>
      </c>
      <c r="AK3453" s="22" t="e">
        <f>TRIM(#REF!)</f>
        <v>#REF!</v>
      </c>
      <c r="AL3453" s="23" t="e">
        <f>IF(#REF!=0,"",#REF!)</f>
        <v>#REF!</v>
      </c>
      <c r="AM3453" s="19" t="e">
        <f>IF(#REF!=0,"",#REF!)</f>
        <v>#REF!</v>
      </c>
      <c r="AN3453" s="23" t="e">
        <f>IF($AK3453="","",#REF!)</f>
        <v>#REF!</v>
      </c>
      <c r="AO3453" s="23" t="e">
        <f t="shared" si="941"/>
        <v>#REF!</v>
      </c>
      <c r="AP3453" s="19" t="e">
        <f>IF(#REF!=0,"",#REF!)</f>
        <v>#REF!</v>
      </c>
      <c r="AQ3453" s="19" t="e">
        <f>IF(#REF!=0,"",#REF!)</f>
        <v>#REF!</v>
      </c>
      <c r="AR3453" s="19" t="e">
        <f>IF(#REF!=0,"",#REF!)</f>
        <v>#REF!</v>
      </c>
      <c r="AS3453" s="19" t="e">
        <f>#REF!</f>
        <v>#REF!</v>
      </c>
    </row>
    <row r="3454" spans="11:45" ht="19.5" thickTop="1" thickBot="1" x14ac:dyDescent="0.25">
      <c r="K3454" s="19" t="str">
        <f t="shared" si="932"/>
        <v/>
      </c>
      <c r="L3454" s="19">
        <f t="shared" si="942"/>
        <v>10000</v>
      </c>
      <c r="M3454" s="22" t="str">
        <f>TRIM(Data!$N3451)</f>
        <v>White by the Gate</v>
      </c>
      <c r="N3454" s="22" t="str">
        <f>TRIM(Data!$A3451)</f>
        <v>White by the Gate</v>
      </c>
      <c r="O3454" s="23">
        <f>IF(Data!$B3451=0,"",Data!$B3451)</f>
        <v>1955</v>
      </c>
      <c r="P3454" s="19" t="str">
        <f>IF(Data!$C3451=0,"",Data!$C3451)</f>
        <v>1</v>
      </c>
      <c r="Q3454" s="23" t="str">
        <f>IF($M3454="","",Data!$E3451)</f>
        <v>M</v>
      </c>
      <c r="R3454" s="23" t="str">
        <f t="shared" si="933"/>
        <v>M</v>
      </c>
      <c r="S3454" s="23" t="str">
        <f t="shared" si="934"/>
        <v>M</v>
      </c>
      <c r="T3454" s="19" t="str">
        <f>IF(Data!$F3451=0,"",Data!$F3451)</f>
        <v>WHITE</v>
      </c>
      <c r="U3454" s="19" t="str">
        <f>IF(Data!$G3451=0,"",Data!$G3451)</f>
        <v>FD</v>
      </c>
      <c r="V3454" s="19" t="str">
        <f>IF(Data!$D3451=0,"",Data!$D3451)</f>
        <v/>
      </c>
      <c r="W3454" s="19" t="str">
        <f>Data!$H3451</f>
        <v>Japonica</v>
      </c>
      <c r="Y3454" s="41" t="e">
        <f t="shared" si="929"/>
        <v>#REF!</v>
      </c>
      <c r="Z3454" s="8">
        <f t="shared" si="935"/>
        <v>10000</v>
      </c>
      <c r="AA3454" s="8" t="str">
        <f t="shared" si="936"/>
        <v>White by the Gate</v>
      </c>
      <c r="AB3454" s="8" t="str">
        <f t="shared" si="937"/>
        <v>M</v>
      </c>
      <c r="AC3454" s="8" t="str">
        <f t="shared" si="938"/>
        <v>WHITE</v>
      </c>
      <c r="AD3454" s="8" t="str">
        <f t="shared" si="943"/>
        <v>FD</v>
      </c>
      <c r="AE3454" s="8" t="str">
        <f t="shared" si="939"/>
        <v/>
      </c>
      <c r="AF3454" s="5">
        <f t="shared" si="940"/>
        <v>1955</v>
      </c>
      <c r="AG3454" s="46">
        <v>3451</v>
      </c>
      <c r="AH3454" s="47" t="str">
        <f t="shared" si="930"/>
        <v/>
      </c>
      <c r="AI3454" s="48" t="str">
        <f t="shared" si="931"/>
        <v/>
      </c>
      <c r="AK3454" s="22" t="e">
        <f>TRIM(#REF!)</f>
        <v>#REF!</v>
      </c>
      <c r="AL3454" s="23" t="e">
        <f>IF(#REF!=0,"",#REF!)</f>
        <v>#REF!</v>
      </c>
      <c r="AM3454" s="19" t="e">
        <f>IF(#REF!=0,"",#REF!)</f>
        <v>#REF!</v>
      </c>
      <c r="AN3454" s="23" t="e">
        <f>IF($AK3454="","",#REF!)</f>
        <v>#REF!</v>
      </c>
      <c r="AO3454" s="23" t="e">
        <f t="shared" si="941"/>
        <v>#REF!</v>
      </c>
      <c r="AP3454" s="19" t="e">
        <f>IF(#REF!=0,"",#REF!)</f>
        <v>#REF!</v>
      </c>
      <c r="AQ3454" s="19" t="e">
        <f>IF(#REF!=0,"",#REF!)</f>
        <v>#REF!</v>
      </c>
      <c r="AR3454" s="19" t="e">
        <f>IF(#REF!=0,"",#REF!)</f>
        <v>#REF!</v>
      </c>
      <c r="AS3454" s="19" t="e">
        <f>#REF!</f>
        <v>#REF!</v>
      </c>
    </row>
    <row r="3455" spans="11:45" ht="19.5" thickTop="1" thickBot="1" x14ac:dyDescent="0.25">
      <c r="K3455" s="19" t="str">
        <f t="shared" si="932"/>
        <v/>
      </c>
      <c r="L3455" s="19">
        <f t="shared" si="942"/>
        <v>10000</v>
      </c>
      <c r="M3455" s="22" t="str">
        <f>TRIM(Data!$N3452)</f>
        <v>White Daikagura (See Joshua Youtz)</v>
      </c>
      <c r="N3455" s="22" t="str">
        <f>TRIM(Data!$A3452)</f>
        <v>White Daikagura (See Joshua Youtz)</v>
      </c>
      <c r="O3455" s="23">
        <f>IF(Data!$B3452=0,"",Data!$B3452)</f>
        <v>1915</v>
      </c>
      <c r="P3455" s="19" t="str">
        <f>IF(Data!$C3452=0,"",Data!$C3452)</f>
        <v/>
      </c>
      <c r="Q3455" s="23" t="str">
        <f>IF($M3455="","",Data!$E3452)</f>
        <v>L</v>
      </c>
      <c r="R3455" s="23" t="str">
        <f t="shared" si="933"/>
        <v>L</v>
      </c>
      <c r="S3455" s="23" t="str">
        <f t="shared" si="934"/>
        <v>L</v>
      </c>
      <c r="T3455" s="19" t="str">
        <f>IF(Data!$F3452=0,"",Data!$F3452)</f>
        <v>WHITE</v>
      </c>
      <c r="U3455" s="19" t="str">
        <f>IF(Data!$G3452=0,"",Data!$G3452)</f>
        <v/>
      </c>
      <c r="V3455" s="19" t="str">
        <f>IF(Data!$D3452=0,"",Data!$D3452)</f>
        <v/>
      </c>
      <c r="W3455" s="19" t="str">
        <f>Data!$H3452</f>
        <v>Japonica</v>
      </c>
      <c r="Y3455" s="41" t="e">
        <f t="shared" si="929"/>
        <v>#REF!</v>
      </c>
      <c r="Z3455" s="8">
        <f t="shared" si="935"/>
        <v>10000</v>
      </c>
      <c r="AA3455" s="8" t="str">
        <f t="shared" si="936"/>
        <v>White Daikagura (See Joshua Youtz)</v>
      </c>
      <c r="AB3455" s="8" t="str">
        <f t="shared" si="937"/>
        <v>L</v>
      </c>
      <c r="AC3455" s="8" t="str">
        <f t="shared" si="938"/>
        <v>WHITE</v>
      </c>
      <c r="AD3455" s="8" t="str">
        <f t="shared" si="943"/>
        <v/>
      </c>
      <c r="AE3455" s="8" t="str">
        <f t="shared" si="939"/>
        <v/>
      </c>
      <c r="AF3455" s="5">
        <f t="shared" si="940"/>
        <v>1915</v>
      </c>
      <c r="AG3455" s="46">
        <v>3452</v>
      </c>
      <c r="AH3455" s="47" t="str">
        <f t="shared" si="930"/>
        <v/>
      </c>
      <c r="AI3455" s="48" t="str">
        <f t="shared" si="931"/>
        <v/>
      </c>
      <c r="AK3455" s="22" t="e">
        <f>TRIM(#REF!)</f>
        <v>#REF!</v>
      </c>
      <c r="AL3455" s="23" t="e">
        <f>IF(#REF!=0,"",#REF!)</f>
        <v>#REF!</v>
      </c>
      <c r="AM3455" s="19" t="e">
        <f>IF(#REF!=0,"",#REF!)</f>
        <v>#REF!</v>
      </c>
      <c r="AN3455" s="23" t="e">
        <f>IF($AK3455="","",#REF!)</f>
        <v>#REF!</v>
      </c>
      <c r="AO3455" s="23" t="e">
        <f t="shared" si="941"/>
        <v>#REF!</v>
      </c>
      <c r="AP3455" s="19" t="e">
        <f>IF(#REF!=0,"",#REF!)</f>
        <v>#REF!</v>
      </c>
      <c r="AQ3455" s="19" t="e">
        <f>IF(#REF!=0,"",#REF!)</f>
        <v>#REF!</v>
      </c>
      <c r="AR3455" s="19" t="e">
        <f>IF(#REF!=0,"",#REF!)</f>
        <v>#REF!</v>
      </c>
      <c r="AS3455" s="19" t="e">
        <f>#REF!</f>
        <v>#REF!</v>
      </c>
    </row>
    <row r="3456" spans="11:45" ht="19.5" thickTop="1" thickBot="1" x14ac:dyDescent="0.25">
      <c r="K3456" s="19" t="str">
        <f t="shared" si="932"/>
        <v/>
      </c>
      <c r="L3456" s="19">
        <f t="shared" si="942"/>
        <v>10000</v>
      </c>
      <c r="M3456" s="22" t="str">
        <f>TRIM(Data!$N3453)</f>
        <v>White Deb</v>
      </c>
      <c r="N3456" s="22" t="str">
        <f>TRIM(Data!$A3453)</f>
        <v>White Deb</v>
      </c>
      <c r="O3456" s="23">
        <f>IF(Data!$B3453=0,"",Data!$B3453)</f>
        <v>1965</v>
      </c>
      <c r="P3456" s="19" t="str">
        <f>IF(Data!$C3453=0,"",Data!$C3453)</f>
        <v>1</v>
      </c>
      <c r="Q3456" s="23" t="str">
        <f>IF($M3456="","",Data!$E3453)</f>
        <v>M</v>
      </c>
      <c r="R3456" s="23" t="str">
        <f t="shared" si="933"/>
        <v>M</v>
      </c>
      <c r="S3456" s="23" t="str">
        <f t="shared" si="934"/>
        <v>M</v>
      </c>
      <c r="T3456" s="19" t="str">
        <f>IF(Data!$F3453=0,"",Data!$F3453)</f>
        <v>WHITE</v>
      </c>
      <c r="U3456" s="19" t="str">
        <f>IF(Data!$G3453=0,"",Data!$G3453)</f>
        <v/>
      </c>
      <c r="V3456" s="19" t="str">
        <f>IF(Data!$D3453=0,"",Data!$D3453)</f>
        <v/>
      </c>
      <c r="W3456" s="19" t="str">
        <f>Data!$H3453</f>
        <v>Japonica</v>
      </c>
      <c r="Y3456" s="41" t="e">
        <f t="shared" si="929"/>
        <v>#REF!</v>
      </c>
      <c r="Z3456" s="8">
        <f t="shared" si="935"/>
        <v>10000</v>
      </c>
      <c r="AA3456" s="8" t="str">
        <f t="shared" si="936"/>
        <v>White Deb</v>
      </c>
      <c r="AB3456" s="8" t="str">
        <f t="shared" si="937"/>
        <v>M</v>
      </c>
      <c r="AC3456" s="8" t="str">
        <f t="shared" si="938"/>
        <v>WHITE</v>
      </c>
      <c r="AD3456" s="8" t="str">
        <f t="shared" si="943"/>
        <v/>
      </c>
      <c r="AE3456" s="8" t="str">
        <f t="shared" si="939"/>
        <v/>
      </c>
      <c r="AF3456" s="5">
        <f t="shared" si="940"/>
        <v>1965</v>
      </c>
      <c r="AG3456" s="46">
        <v>3453</v>
      </c>
      <c r="AH3456" s="47" t="str">
        <f t="shared" si="930"/>
        <v/>
      </c>
      <c r="AI3456" s="48" t="str">
        <f t="shared" si="931"/>
        <v/>
      </c>
      <c r="AK3456" s="22" t="e">
        <f>TRIM(#REF!)</f>
        <v>#REF!</v>
      </c>
      <c r="AL3456" s="23" t="e">
        <f>IF(#REF!=0,"",#REF!)</f>
        <v>#REF!</v>
      </c>
      <c r="AM3456" s="19" t="e">
        <f>IF(#REF!=0,"",#REF!)</f>
        <v>#REF!</v>
      </c>
      <c r="AN3456" s="23" t="e">
        <f>IF($AK3456="","",#REF!)</f>
        <v>#REF!</v>
      </c>
      <c r="AO3456" s="23" t="e">
        <f t="shared" si="941"/>
        <v>#REF!</v>
      </c>
      <c r="AP3456" s="19" t="e">
        <f>IF(#REF!=0,"",#REF!)</f>
        <v>#REF!</v>
      </c>
      <c r="AQ3456" s="19" t="e">
        <f>IF(#REF!=0,"",#REF!)</f>
        <v>#REF!</v>
      </c>
      <c r="AR3456" s="19" t="e">
        <f>IF(#REF!=0,"",#REF!)</f>
        <v>#REF!</v>
      </c>
      <c r="AS3456" s="19" t="e">
        <f>#REF!</f>
        <v>#REF!</v>
      </c>
    </row>
    <row r="3457" spans="11:45" ht="19.5" thickTop="1" thickBot="1" x14ac:dyDescent="0.25">
      <c r="K3457" s="19" t="str">
        <f t="shared" si="932"/>
        <v/>
      </c>
      <c r="L3457" s="19">
        <f t="shared" si="942"/>
        <v>10000</v>
      </c>
      <c r="M3457" s="22" t="str">
        <f>TRIM(Data!$N3454)</f>
        <v>White Dragon</v>
      </c>
      <c r="N3457" s="22" t="str">
        <f>TRIM(Data!$A3454)</f>
        <v>White Dragon</v>
      </c>
      <c r="O3457" s="23">
        <f>IF(Data!$B3454=0,"",Data!$B3454)</f>
        <v>1986</v>
      </c>
      <c r="P3457" s="19" t="str">
        <f>IF(Data!$C3454=0,"",Data!$C3454)</f>
        <v>1</v>
      </c>
      <c r="Q3457" s="23" t="str">
        <f>IF($M3457="","",Data!$E3454)</f>
        <v>L</v>
      </c>
      <c r="R3457" s="23" t="str">
        <f t="shared" si="933"/>
        <v>L</v>
      </c>
      <c r="S3457" s="23" t="str">
        <f t="shared" si="934"/>
        <v>L</v>
      </c>
      <c r="T3457" s="19" t="str">
        <f>IF(Data!$F3454=0,"",Data!$F3454)</f>
        <v>WHITE</v>
      </c>
      <c r="U3457" s="19" t="str">
        <f>IF(Data!$G3454=0,"",Data!$G3454)</f>
        <v/>
      </c>
      <c r="V3457" s="19" t="str">
        <f>IF(Data!$D3454=0,"",Data!$D3454)</f>
        <v/>
      </c>
      <c r="W3457" s="19" t="str">
        <f>Data!$H3454</f>
        <v>Japonica</v>
      </c>
      <c r="Y3457" s="41" t="e">
        <f t="shared" si="929"/>
        <v>#REF!</v>
      </c>
      <c r="Z3457" s="8">
        <f t="shared" si="935"/>
        <v>10000</v>
      </c>
      <c r="AA3457" s="8" t="str">
        <f t="shared" si="936"/>
        <v>White Dragon</v>
      </c>
      <c r="AB3457" s="8" t="str">
        <f t="shared" si="937"/>
        <v>L</v>
      </c>
      <c r="AC3457" s="8" t="str">
        <f t="shared" si="938"/>
        <v>WHITE</v>
      </c>
      <c r="AD3457" s="8" t="str">
        <f t="shared" si="943"/>
        <v/>
      </c>
      <c r="AE3457" s="8" t="str">
        <f t="shared" si="939"/>
        <v/>
      </c>
      <c r="AF3457" s="5">
        <f t="shared" si="940"/>
        <v>1986</v>
      </c>
      <c r="AG3457" s="46">
        <v>3454</v>
      </c>
      <c r="AH3457" s="47" t="str">
        <f t="shared" si="930"/>
        <v/>
      </c>
      <c r="AI3457" s="48" t="str">
        <f t="shared" si="931"/>
        <v/>
      </c>
      <c r="AK3457" s="22" t="e">
        <f>TRIM(#REF!)</f>
        <v>#REF!</v>
      </c>
      <c r="AL3457" s="23" t="e">
        <f>IF(#REF!=0,"",#REF!)</f>
        <v>#REF!</v>
      </c>
      <c r="AM3457" s="19" t="e">
        <f>IF(#REF!=0,"",#REF!)</f>
        <v>#REF!</v>
      </c>
      <c r="AN3457" s="23" t="e">
        <f>IF($AK3457="","",#REF!)</f>
        <v>#REF!</v>
      </c>
      <c r="AO3457" s="23" t="e">
        <f t="shared" si="941"/>
        <v>#REF!</v>
      </c>
      <c r="AP3457" s="19" t="e">
        <f>IF(#REF!=0,"",#REF!)</f>
        <v>#REF!</v>
      </c>
      <c r="AQ3457" s="19" t="e">
        <f>IF(#REF!=0,"",#REF!)</f>
        <v>#REF!</v>
      </c>
      <c r="AR3457" s="19" t="e">
        <f>IF(#REF!=0,"",#REF!)</f>
        <v>#REF!</v>
      </c>
      <c r="AS3457" s="19" t="e">
        <f>#REF!</f>
        <v>#REF!</v>
      </c>
    </row>
    <row r="3458" spans="11:45" ht="19.5" thickTop="1" thickBot="1" x14ac:dyDescent="0.25">
      <c r="K3458" s="19" t="str">
        <f t="shared" si="932"/>
        <v/>
      </c>
      <c r="L3458" s="19">
        <f t="shared" si="942"/>
        <v>10000</v>
      </c>
      <c r="M3458" s="22" t="str">
        <f>TRIM(Data!$N3455)</f>
        <v>White Elegans (See Snow Chan)</v>
      </c>
      <c r="N3458" s="22" t="str">
        <f>TRIM(Data!$A3455)</f>
        <v>White Elegans (See Snow Chan)</v>
      </c>
      <c r="O3458" s="23">
        <f>IF(Data!$B3455=0,"",Data!$B3455)</f>
        <v>1957</v>
      </c>
      <c r="P3458" s="19" t="str">
        <f>IF(Data!$C3455=0,"",Data!$C3455)</f>
        <v/>
      </c>
      <c r="Q3458" s="23" t="str">
        <f>IF($M3458="","",Data!$E3455)</f>
        <v>L-VL</v>
      </c>
      <c r="R3458" s="23" t="str">
        <f t="shared" si="933"/>
        <v>L</v>
      </c>
      <c r="S3458" s="23" t="str">
        <f t="shared" si="934"/>
        <v>L</v>
      </c>
      <c r="T3458" s="19" t="str">
        <f>IF(Data!$F3455=0,"",Data!$F3455)</f>
        <v>WHITE</v>
      </c>
      <c r="U3458" s="19" t="str">
        <f>IF(Data!$G3455=0,"",Data!$G3455)</f>
        <v/>
      </c>
      <c r="V3458" s="19" t="str">
        <f>IF(Data!$D3455=0,"",Data!$D3455)</f>
        <v/>
      </c>
      <c r="W3458" s="19" t="str">
        <f>Data!$H3455</f>
        <v>Japonica</v>
      </c>
      <c r="Y3458" s="41" t="e">
        <f t="shared" si="929"/>
        <v>#REF!</v>
      </c>
      <c r="Z3458" s="8">
        <f t="shared" si="935"/>
        <v>10000</v>
      </c>
      <c r="AA3458" s="8" t="str">
        <f t="shared" si="936"/>
        <v>White Elegans (See Snow Chan)</v>
      </c>
      <c r="AB3458" s="8" t="str">
        <f t="shared" si="937"/>
        <v>L</v>
      </c>
      <c r="AC3458" s="8" t="str">
        <f t="shared" si="938"/>
        <v>WHITE</v>
      </c>
      <c r="AD3458" s="8" t="str">
        <f t="shared" si="943"/>
        <v/>
      </c>
      <c r="AE3458" s="8" t="str">
        <f t="shared" si="939"/>
        <v/>
      </c>
      <c r="AF3458" s="5">
        <f t="shared" si="940"/>
        <v>1957</v>
      </c>
      <c r="AG3458" s="46">
        <v>3455</v>
      </c>
      <c r="AH3458" s="47" t="str">
        <f t="shared" si="930"/>
        <v/>
      </c>
      <c r="AI3458" s="48" t="str">
        <f t="shared" si="931"/>
        <v/>
      </c>
      <c r="AK3458" s="22" t="e">
        <f>TRIM(#REF!)</f>
        <v>#REF!</v>
      </c>
      <c r="AL3458" s="23" t="e">
        <f>IF(#REF!=0,"",#REF!)</f>
        <v>#REF!</v>
      </c>
      <c r="AM3458" s="19" t="e">
        <f>IF(#REF!=0,"",#REF!)</f>
        <v>#REF!</v>
      </c>
      <c r="AN3458" s="23" t="e">
        <f>IF($AK3458="","",#REF!)</f>
        <v>#REF!</v>
      </c>
      <c r="AO3458" s="23" t="e">
        <f t="shared" si="941"/>
        <v>#REF!</v>
      </c>
      <c r="AP3458" s="19" t="e">
        <f>IF(#REF!=0,"",#REF!)</f>
        <v>#REF!</v>
      </c>
      <c r="AQ3458" s="19" t="e">
        <f>IF(#REF!=0,"",#REF!)</f>
        <v>#REF!</v>
      </c>
      <c r="AR3458" s="19" t="e">
        <f>IF(#REF!=0,"",#REF!)</f>
        <v>#REF!</v>
      </c>
      <c r="AS3458" s="19" t="e">
        <f>#REF!</f>
        <v>#REF!</v>
      </c>
    </row>
    <row r="3459" spans="11:45" ht="19.5" thickTop="1" thickBot="1" x14ac:dyDescent="0.25">
      <c r="K3459" s="19" t="str">
        <f t="shared" si="932"/>
        <v/>
      </c>
      <c r="L3459" s="19">
        <f t="shared" si="942"/>
        <v>10000</v>
      </c>
      <c r="M3459" s="22" t="str">
        <f>TRIM(Data!$N3456)</f>
        <v>White Empress</v>
      </c>
      <c r="N3459" s="22" t="str">
        <f>TRIM(Data!$A3456)</f>
        <v>White Empress</v>
      </c>
      <c r="O3459" s="23">
        <f>IF(Data!$B3456=0,"",Data!$B3456)</f>
        <v>1939</v>
      </c>
      <c r="P3459" s="19" t="str">
        <f>IF(Data!$C3456=0,"",Data!$C3456)</f>
        <v>1</v>
      </c>
      <c r="Q3459" s="23" t="str">
        <f>IF($M3459="","",Data!$E3456)</f>
        <v>L</v>
      </c>
      <c r="R3459" s="23" t="str">
        <f t="shared" si="933"/>
        <v>L</v>
      </c>
      <c r="S3459" s="23" t="str">
        <f t="shared" si="934"/>
        <v>L</v>
      </c>
      <c r="T3459" s="19" t="str">
        <f>IF(Data!$F3456=0,"",Data!$F3456)</f>
        <v>WHITE</v>
      </c>
      <c r="U3459" s="19" t="str">
        <f>IF(Data!$G3456=0,"",Data!$G3456)</f>
        <v/>
      </c>
      <c r="V3459" s="19" t="str">
        <f>IF(Data!$D3456=0,"",Data!$D3456)</f>
        <v/>
      </c>
      <c r="W3459" s="19" t="str">
        <f>Data!$H3456</f>
        <v>Japonica</v>
      </c>
      <c r="Y3459" s="41" t="e">
        <f t="shared" si="929"/>
        <v>#REF!</v>
      </c>
      <c r="Z3459" s="8">
        <f t="shared" si="935"/>
        <v>10000</v>
      </c>
      <c r="AA3459" s="8" t="str">
        <f t="shared" si="936"/>
        <v>White Empress</v>
      </c>
      <c r="AB3459" s="8" t="str">
        <f t="shared" si="937"/>
        <v>L</v>
      </c>
      <c r="AC3459" s="8" t="str">
        <f t="shared" si="938"/>
        <v>WHITE</v>
      </c>
      <c r="AD3459" s="8" t="str">
        <f t="shared" si="943"/>
        <v/>
      </c>
      <c r="AE3459" s="8" t="str">
        <f t="shared" si="939"/>
        <v/>
      </c>
      <c r="AF3459" s="5">
        <f t="shared" si="940"/>
        <v>1939</v>
      </c>
      <c r="AG3459" s="46">
        <v>3456</v>
      </c>
      <c r="AH3459" s="47" t="str">
        <f t="shared" si="930"/>
        <v/>
      </c>
      <c r="AI3459" s="48" t="str">
        <f t="shared" si="931"/>
        <v/>
      </c>
      <c r="AK3459" s="22" t="e">
        <f>TRIM(#REF!)</f>
        <v>#REF!</v>
      </c>
      <c r="AL3459" s="23" t="e">
        <f>IF(#REF!=0,"",#REF!)</f>
        <v>#REF!</v>
      </c>
      <c r="AM3459" s="19" t="e">
        <f>IF(#REF!=0,"",#REF!)</f>
        <v>#REF!</v>
      </c>
      <c r="AN3459" s="23" t="e">
        <f>IF($AK3459="","",#REF!)</f>
        <v>#REF!</v>
      </c>
      <c r="AO3459" s="23" t="e">
        <f t="shared" si="941"/>
        <v>#REF!</v>
      </c>
      <c r="AP3459" s="19" t="e">
        <f>IF(#REF!=0,"",#REF!)</f>
        <v>#REF!</v>
      </c>
      <c r="AQ3459" s="19" t="e">
        <f>IF(#REF!=0,"",#REF!)</f>
        <v>#REF!</v>
      </c>
      <c r="AR3459" s="19" t="e">
        <f>IF(#REF!=0,"",#REF!)</f>
        <v>#REF!</v>
      </c>
      <c r="AS3459" s="19" t="e">
        <f>#REF!</f>
        <v>#REF!</v>
      </c>
    </row>
    <row r="3460" spans="11:45" ht="19.5" thickTop="1" thickBot="1" x14ac:dyDescent="0.25">
      <c r="K3460" s="19" t="str">
        <f t="shared" si="932"/>
        <v/>
      </c>
      <c r="L3460" s="19">
        <f t="shared" si="942"/>
        <v>10000</v>
      </c>
      <c r="M3460" s="22" t="str">
        <f>TRIM(Data!$N3457)</f>
        <v>White Giant</v>
      </c>
      <c r="N3460" s="22" t="str">
        <f>TRIM(Data!$A3457)</f>
        <v>White Giant</v>
      </c>
      <c r="O3460" s="23">
        <f>IF(Data!$B3457=0,"",Data!$B3457)</f>
        <v>1944</v>
      </c>
      <c r="P3460" s="19" t="str">
        <f>IF(Data!$C3457=0,"",Data!$C3457)</f>
        <v>1</v>
      </c>
      <c r="Q3460" s="23" t="str">
        <f>IF($M3460="","",Data!$E3457)</f>
        <v>L</v>
      </c>
      <c r="R3460" s="23" t="str">
        <f t="shared" si="933"/>
        <v>L</v>
      </c>
      <c r="S3460" s="23" t="str">
        <f t="shared" si="934"/>
        <v>L</v>
      </c>
      <c r="T3460" s="19" t="str">
        <f>IF(Data!$F3457=0,"",Data!$F3457)</f>
        <v>WHITE</v>
      </c>
      <c r="U3460" s="19" t="str">
        <f>IF(Data!$G3457=0,"",Data!$G3457)</f>
        <v/>
      </c>
      <c r="V3460" s="19" t="str">
        <f>IF(Data!$D3457=0,"",Data!$D3457)</f>
        <v/>
      </c>
      <c r="W3460" s="19" t="str">
        <f>Data!$H3457</f>
        <v>Japonica</v>
      </c>
      <c r="Y3460" s="41" t="e">
        <f t="shared" ref="Y3460:Y3523" si="944">RANK(Z3460,Z$4:Z$3653,1)</f>
        <v>#REF!</v>
      </c>
      <c r="Z3460" s="8">
        <f t="shared" si="935"/>
        <v>10000</v>
      </c>
      <c r="AA3460" s="8" t="str">
        <f t="shared" si="936"/>
        <v>White Giant</v>
      </c>
      <c r="AB3460" s="8" t="str">
        <f t="shared" si="937"/>
        <v>L</v>
      </c>
      <c r="AC3460" s="8" t="str">
        <f t="shared" si="938"/>
        <v>WHITE</v>
      </c>
      <c r="AD3460" s="8" t="str">
        <f t="shared" si="943"/>
        <v/>
      </c>
      <c r="AE3460" s="8" t="str">
        <f t="shared" si="939"/>
        <v/>
      </c>
      <c r="AF3460" s="5">
        <f t="shared" si="940"/>
        <v>1944</v>
      </c>
      <c r="AG3460" s="46">
        <v>3457</v>
      </c>
      <c r="AH3460" s="47" t="str">
        <f t="shared" ref="AH3460:AH3523" si="945">IF(ISERROR(VLOOKUP($AG3460,$Y$4:$AE$3653,2,FALSE)),"",VLOOKUP($AG3460,$Y$4:$AE$3653,3,FALSE))</f>
        <v/>
      </c>
      <c r="AI3460" s="48" t="str">
        <f t="shared" ref="AI3460:AI3523" si="946">IF(ISERROR(VLOOKUP($AG3460,$Y$4:$AE$3653,2,FALSE)),"",VLOOKUP($AG3460,$Y$4:$AF$3653,8,FALSE))</f>
        <v/>
      </c>
      <c r="AK3460" s="22" t="e">
        <f>TRIM(#REF!)</f>
        <v>#REF!</v>
      </c>
      <c r="AL3460" s="23" t="e">
        <f>IF(#REF!=0,"",#REF!)</f>
        <v>#REF!</v>
      </c>
      <c r="AM3460" s="19" t="e">
        <f>IF(#REF!=0,"",#REF!)</f>
        <v>#REF!</v>
      </c>
      <c r="AN3460" s="23" t="e">
        <f>IF($AK3460="","",#REF!)</f>
        <v>#REF!</v>
      </c>
      <c r="AO3460" s="23" t="e">
        <f t="shared" si="941"/>
        <v>#REF!</v>
      </c>
      <c r="AP3460" s="19" t="e">
        <f>IF(#REF!=0,"",#REF!)</f>
        <v>#REF!</v>
      </c>
      <c r="AQ3460" s="19" t="e">
        <f>IF(#REF!=0,"",#REF!)</f>
        <v>#REF!</v>
      </c>
      <c r="AR3460" s="19" t="e">
        <f>IF(#REF!=0,"",#REF!)</f>
        <v>#REF!</v>
      </c>
      <c r="AS3460" s="19" t="e">
        <f>#REF!</f>
        <v>#REF!</v>
      </c>
    </row>
    <row r="3461" spans="11:45" ht="19.5" thickTop="1" thickBot="1" x14ac:dyDescent="0.25">
      <c r="K3461" s="19" t="str">
        <f t="shared" ref="K3461:K3524" si="947">IF(L3461=10000,"",RANK(L3461,$L$4:$L$3653,1))</f>
        <v/>
      </c>
      <c r="L3461" s="19">
        <f t="shared" si="942"/>
        <v>10000</v>
      </c>
      <c r="M3461" s="22" t="str">
        <f>TRIM(Data!$N3458)</f>
        <v>White Jordan's Pride (See Colonial Lady)</v>
      </c>
      <c r="N3461" s="22" t="str">
        <f>TRIM(Data!$A3458)</f>
        <v>White Jordan's Pride (See Colonial Lady)</v>
      </c>
      <c r="O3461" s="23">
        <f>IF(Data!$B3458=0,"",Data!$B3458)</f>
        <v>1938</v>
      </c>
      <c r="P3461" s="19" t="str">
        <f>IF(Data!$C3458=0,"",Data!$C3458)</f>
        <v/>
      </c>
      <c r="Q3461" s="23" t="str">
        <f>IF($M3461="","",Data!$E3458)</f>
        <v>M</v>
      </c>
      <c r="R3461" s="23" t="str">
        <f t="shared" ref="R3461:R3524" si="948">IF($M3461="","",IF($Q3461="Min","Min",IF($Q3461="Min-S",IF($J$1=1,"S","Min"),IF(OR($Q3461="S",$Q3461="S-M"),"S",IF(OR($Q3461="M",$Q3461="M-L"),"M",IF(OR($Q3461="L",$Q3461="L-VL"),"L",IF($Q3461="VL","VL")))))))</f>
        <v>M</v>
      </c>
      <c r="S3461" s="23" t="str">
        <f t="shared" ref="S3461:S3524" si="949">IF($J$1=1,$R3461,$Q3461)</f>
        <v>M</v>
      </c>
      <c r="T3461" s="19" t="str">
        <f>IF(Data!$F3458=0,"",Data!$F3458)</f>
        <v/>
      </c>
      <c r="U3461" s="19" t="str">
        <f>IF(Data!$G3458=0,"",Data!$G3458)</f>
        <v/>
      </c>
      <c r="V3461" s="19" t="str">
        <f>IF(Data!$D3458=0,"",Data!$D3458)</f>
        <v/>
      </c>
      <c r="W3461" s="19" t="str">
        <f>Data!$H3458</f>
        <v>Japonica</v>
      </c>
      <c r="Y3461" s="41" t="e">
        <f t="shared" si="944"/>
        <v>#REF!</v>
      </c>
      <c r="Z3461" s="8">
        <f t="shared" ref="Z3461:Z3524" si="950">IF($V3461="ANTIQUE",IF($W3461="Japonica",ROW(),10000),10000)</f>
        <v>10000</v>
      </c>
      <c r="AA3461" s="8" t="str">
        <f t="shared" ref="AA3461:AA3524" si="951">$M3461</f>
        <v>White Jordan's Pride (See Colonial Lady)</v>
      </c>
      <c r="AB3461" s="8" t="str">
        <f t="shared" ref="AB3461:AB3524" si="952">$R3461</f>
        <v>M</v>
      </c>
      <c r="AC3461" s="8" t="str">
        <f t="shared" ref="AC3461:AC3524" si="953">$T3461</f>
        <v/>
      </c>
      <c r="AD3461" s="8" t="str">
        <f t="shared" si="943"/>
        <v/>
      </c>
      <c r="AE3461" s="8" t="str">
        <f t="shared" ref="AE3461:AE3524" si="954">$V3461</f>
        <v/>
      </c>
      <c r="AF3461" s="5">
        <f t="shared" ref="AF3461:AF3524" si="955">$O3461</f>
        <v>1938</v>
      </c>
      <c r="AG3461" s="46">
        <v>3458</v>
      </c>
      <c r="AH3461" s="47" t="str">
        <f t="shared" si="945"/>
        <v/>
      </c>
      <c r="AI3461" s="48" t="str">
        <f t="shared" si="946"/>
        <v/>
      </c>
      <c r="AK3461" s="22" t="e">
        <f>TRIM(#REF!)</f>
        <v>#REF!</v>
      </c>
      <c r="AL3461" s="23" t="e">
        <f>IF(#REF!=0,"",#REF!)</f>
        <v>#REF!</v>
      </c>
      <c r="AM3461" s="19" t="e">
        <f>IF(#REF!=0,"",#REF!)</f>
        <v>#REF!</v>
      </c>
      <c r="AN3461" s="23" t="e">
        <f>IF($AK3461="","",#REF!)</f>
        <v>#REF!</v>
      </c>
      <c r="AO3461" s="23" t="e">
        <f t="shared" ref="AO3461:AO3524" si="956">IF($AK3461="","",IF($AN3461="Min","Min",IF($AN3461="Min-S",IF($J$1=1,"S","Min"),IF(OR($AN3461="S",$AN3461="S-M"),"S",IF(OR($AN3461="M",$AN3461="M-L"),"M",IF(OR($AN3461="L",$AN3461="L-VL"),"L",IF($AN3461="VL","VL")))))))</f>
        <v>#REF!</v>
      </c>
      <c r="AP3461" s="19" t="e">
        <f>IF(#REF!=0,"",#REF!)</f>
        <v>#REF!</v>
      </c>
      <c r="AQ3461" s="19" t="e">
        <f>IF(#REF!=0,"",#REF!)</f>
        <v>#REF!</v>
      </c>
      <c r="AR3461" s="19" t="e">
        <f>IF(#REF!=0,"",#REF!)</f>
        <v>#REF!</v>
      </c>
      <c r="AS3461" s="19" t="e">
        <f>#REF!</f>
        <v>#REF!</v>
      </c>
    </row>
    <row r="3462" spans="11:45" ht="19.5" thickTop="1" thickBot="1" x14ac:dyDescent="0.25">
      <c r="K3462" s="19" t="str">
        <f t="shared" si="947"/>
        <v/>
      </c>
      <c r="L3462" s="19">
        <f t="shared" si="942"/>
        <v>10000</v>
      </c>
      <c r="M3462" s="22" t="str">
        <f>TRIM(Data!$N3459)</f>
        <v>White Lightning</v>
      </c>
      <c r="N3462" s="22" t="str">
        <f>TRIM(Data!$A3459)</f>
        <v>White Lightning (H)</v>
      </c>
      <c r="O3462" s="23">
        <f>IF(Data!$B3459=0,"",Data!$B3459)</f>
        <v>1990</v>
      </c>
      <c r="P3462" s="19" t="str">
        <f>IF(Data!$C3459=0,"",Data!$C3459)</f>
        <v/>
      </c>
      <c r="Q3462" s="23" t="str">
        <f>IF($M3462="","",Data!$E3459)</f>
        <v>M-L</v>
      </c>
      <c r="R3462" s="23" t="str">
        <f t="shared" si="948"/>
        <v>M</v>
      </c>
      <c r="S3462" s="23" t="str">
        <f t="shared" si="949"/>
        <v>M</v>
      </c>
      <c r="T3462" s="19" t="str">
        <f>IF(Data!$F3459=0,"",Data!$F3459)</f>
        <v/>
      </c>
      <c r="U3462" s="19" t="str">
        <f>IF(Data!$G3459=0,"",Data!$G3459)</f>
        <v>FD</v>
      </c>
      <c r="V3462" s="19" t="str">
        <f>IF(Data!$D3459=0,"",Data!$D3459)</f>
        <v/>
      </c>
      <c r="W3462" s="19" t="str">
        <f>Data!$H3459</f>
        <v>NRH</v>
      </c>
      <c r="Y3462" s="41" t="e">
        <f t="shared" si="944"/>
        <v>#REF!</v>
      </c>
      <c r="Z3462" s="8">
        <f t="shared" si="950"/>
        <v>10000</v>
      </c>
      <c r="AA3462" s="8" t="str">
        <f t="shared" si="951"/>
        <v>White Lightning</v>
      </c>
      <c r="AB3462" s="8" t="str">
        <f t="shared" si="952"/>
        <v>M</v>
      </c>
      <c r="AC3462" s="8" t="str">
        <f t="shared" si="953"/>
        <v/>
      </c>
      <c r="AD3462" s="8" t="str">
        <f t="shared" si="943"/>
        <v>FD</v>
      </c>
      <c r="AE3462" s="8" t="str">
        <f t="shared" si="954"/>
        <v/>
      </c>
      <c r="AF3462" s="5">
        <f t="shared" si="955"/>
        <v>1990</v>
      </c>
      <c r="AG3462" s="46">
        <v>3459</v>
      </c>
      <c r="AH3462" s="47" t="str">
        <f t="shared" si="945"/>
        <v/>
      </c>
      <c r="AI3462" s="48" t="str">
        <f t="shared" si="946"/>
        <v/>
      </c>
      <c r="AK3462" s="22" t="e">
        <f>TRIM(#REF!)</f>
        <v>#REF!</v>
      </c>
      <c r="AL3462" s="23" t="e">
        <f>IF(#REF!=0,"",#REF!)</f>
        <v>#REF!</v>
      </c>
      <c r="AM3462" s="19" t="e">
        <f>IF(#REF!=0,"",#REF!)</f>
        <v>#REF!</v>
      </c>
      <c r="AN3462" s="23" t="e">
        <f>IF($AK3462="","",#REF!)</f>
        <v>#REF!</v>
      </c>
      <c r="AO3462" s="23" t="e">
        <f t="shared" si="956"/>
        <v>#REF!</v>
      </c>
      <c r="AP3462" s="19" t="e">
        <f>IF(#REF!=0,"",#REF!)</f>
        <v>#REF!</v>
      </c>
      <c r="AQ3462" s="19" t="e">
        <f>IF(#REF!=0,"",#REF!)</f>
        <v>#REF!</v>
      </c>
      <c r="AR3462" s="19" t="e">
        <f>IF(#REF!=0,"",#REF!)</f>
        <v>#REF!</v>
      </c>
      <c r="AS3462" s="19" t="e">
        <f>#REF!</f>
        <v>#REF!</v>
      </c>
    </row>
    <row r="3463" spans="11:45" ht="19.5" thickTop="1" thickBot="1" x14ac:dyDescent="0.25">
      <c r="K3463" s="19" t="str">
        <f t="shared" si="947"/>
        <v/>
      </c>
      <c r="L3463" s="19">
        <f t="shared" si="942"/>
        <v>10000</v>
      </c>
      <c r="M3463" s="22" t="str">
        <f>TRIM(Data!$N3460)</f>
        <v>White Mermaid</v>
      </c>
      <c r="N3463" s="22" t="str">
        <f>TRIM(Data!$A3460)</f>
        <v>White Mermaid</v>
      </c>
      <c r="O3463" s="23">
        <f>IF(Data!$B3460=0,"",Data!$B3460)</f>
        <v>1994</v>
      </c>
      <c r="P3463" s="19" t="str">
        <f>IF(Data!$C3460=0,"",Data!$C3460)</f>
        <v>1</v>
      </c>
      <c r="Q3463" s="23" t="str">
        <f>IF($M3463="","",Data!$E3460)</f>
        <v>M</v>
      </c>
      <c r="R3463" s="23" t="str">
        <f t="shared" si="948"/>
        <v>M</v>
      </c>
      <c r="S3463" s="23" t="str">
        <f t="shared" si="949"/>
        <v>M</v>
      </c>
      <c r="T3463" s="19" t="str">
        <f>IF(Data!$F3460=0,"",Data!$F3460)</f>
        <v>WHITE</v>
      </c>
      <c r="U3463" s="19" t="str">
        <f>IF(Data!$G3460=0,"",Data!$G3460)</f>
        <v/>
      </c>
      <c r="V3463" s="19" t="str">
        <f>IF(Data!$D3460=0,"",Data!$D3460)</f>
        <v/>
      </c>
      <c r="W3463" s="19" t="str">
        <f>Data!$H3460</f>
        <v>Japonica</v>
      </c>
      <c r="Y3463" s="41" t="e">
        <f t="shared" si="944"/>
        <v>#REF!</v>
      </c>
      <c r="Z3463" s="8">
        <f t="shared" si="950"/>
        <v>10000</v>
      </c>
      <c r="AA3463" s="8" t="str">
        <f t="shared" si="951"/>
        <v>White Mermaid</v>
      </c>
      <c r="AB3463" s="8" t="str">
        <f t="shared" si="952"/>
        <v>M</v>
      </c>
      <c r="AC3463" s="8" t="str">
        <f t="shared" si="953"/>
        <v>WHITE</v>
      </c>
      <c r="AD3463" s="8" t="str">
        <f t="shared" si="943"/>
        <v/>
      </c>
      <c r="AE3463" s="8" t="str">
        <f t="shared" si="954"/>
        <v/>
      </c>
      <c r="AF3463" s="5">
        <f t="shared" si="955"/>
        <v>1994</v>
      </c>
      <c r="AG3463" s="46">
        <v>3460</v>
      </c>
      <c r="AH3463" s="47" t="str">
        <f t="shared" si="945"/>
        <v/>
      </c>
      <c r="AI3463" s="48" t="str">
        <f t="shared" si="946"/>
        <v/>
      </c>
      <c r="AK3463" s="22" t="e">
        <f>TRIM(#REF!)</f>
        <v>#REF!</v>
      </c>
      <c r="AL3463" s="23" t="e">
        <f>IF(#REF!=0,"",#REF!)</f>
        <v>#REF!</v>
      </c>
      <c r="AM3463" s="19" t="e">
        <f>IF(#REF!=0,"",#REF!)</f>
        <v>#REF!</v>
      </c>
      <c r="AN3463" s="23" t="e">
        <f>IF($AK3463="","",#REF!)</f>
        <v>#REF!</v>
      </c>
      <c r="AO3463" s="23" t="e">
        <f t="shared" si="956"/>
        <v>#REF!</v>
      </c>
      <c r="AP3463" s="19" t="e">
        <f>IF(#REF!=0,"",#REF!)</f>
        <v>#REF!</v>
      </c>
      <c r="AQ3463" s="19" t="e">
        <f>IF(#REF!=0,"",#REF!)</f>
        <v>#REF!</v>
      </c>
      <c r="AR3463" s="19" t="e">
        <f>IF(#REF!=0,"",#REF!)</f>
        <v>#REF!</v>
      </c>
      <c r="AS3463" s="19" t="e">
        <f>#REF!</f>
        <v>#REF!</v>
      </c>
    </row>
    <row r="3464" spans="11:45" ht="19.5" thickTop="1" thickBot="1" x14ac:dyDescent="0.25">
      <c r="K3464" s="19" t="str">
        <f t="shared" si="947"/>
        <v/>
      </c>
      <c r="L3464" s="19">
        <f t="shared" si="942"/>
        <v>10000</v>
      </c>
      <c r="M3464" s="22" t="str">
        <f>TRIM(Data!$N3461)</f>
        <v>White Nun</v>
      </c>
      <c r="N3464" s="22" t="str">
        <f>TRIM(Data!$A3461)</f>
        <v>White Nun</v>
      </c>
      <c r="O3464" s="23">
        <f>IF(Data!$B3461=0,"",Data!$B3461)</f>
        <v>1959</v>
      </c>
      <c r="P3464" s="19" t="str">
        <f>IF(Data!$C3461=0,"",Data!$C3461)</f>
        <v>1</v>
      </c>
      <c r="Q3464" s="23" t="str">
        <f>IF($M3464="","",Data!$E3461)</f>
        <v>VL</v>
      </c>
      <c r="R3464" s="23" t="str">
        <f t="shared" si="948"/>
        <v>VL</v>
      </c>
      <c r="S3464" s="23" t="str">
        <f t="shared" si="949"/>
        <v>VL</v>
      </c>
      <c r="T3464" s="19" t="str">
        <f>IF(Data!$F3461=0,"",Data!$F3461)</f>
        <v>WHITE</v>
      </c>
      <c r="U3464" s="19" t="str">
        <f>IF(Data!$G3461=0,"",Data!$G3461)</f>
        <v/>
      </c>
      <c r="V3464" s="19" t="str">
        <f>IF(Data!$D3461=0,"",Data!$D3461)</f>
        <v/>
      </c>
      <c r="W3464" s="19" t="str">
        <f>Data!$H3461</f>
        <v>Japonica</v>
      </c>
      <c r="Y3464" s="41" t="e">
        <f t="shared" si="944"/>
        <v>#REF!</v>
      </c>
      <c r="Z3464" s="8">
        <f t="shared" si="950"/>
        <v>10000</v>
      </c>
      <c r="AA3464" s="8" t="str">
        <f t="shared" si="951"/>
        <v>White Nun</v>
      </c>
      <c r="AB3464" s="8" t="str">
        <f t="shared" si="952"/>
        <v>VL</v>
      </c>
      <c r="AC3464" s="8" t="str">
        <f t="shared" si="953"/>
        <v>WHITE</v>
      </c>
      <c r="AD3464" s="8" t="str">
        <f t="shared" si="943"/>
        <v/>
      </c>
      <c r="AE3464" s="8" t="str">
        <f t="shared" si="954"/>
        <v/>
      </c>
      <c r="AF3464" s="5">
        <f t="shared" si="955"/>
        <v>1959</v>
      </c>
      <c r="AG3464" s="46">
        <v>3461</v>
      </c>
      <c r="AH3464" s="47" t="str">
        <f t="shared" si="945"/>
        <v/>
      </c>
      <c r="AI3464" s="48" t="str">
        <f t="shared" si="946"/>
        <v/>
      </c>
      <c r="AK3464" s="22" t="e">
        <f>TRIM(#REF!)</f>
        <v>#REF!</v>
      </c>
      <c r="AL3464" s="23" t="e">
        <f>IF(#REF!=0,"",#REF!)</f>
        <v>#REF!</v>
      </c>
      <c r="AM3464" s="19" t="e">
        <f>IF(#REF!=0,"",#REF!)</f>
        <v>#REF!</v>
      </c>
      <c r="AN3464" s="23" t="e">
        <f>IF($AK3464="","",#REF!)</f>
        <v>#REF!</v>
      </c>
      <c r="AO3464" s="23" t="e">
        <f t="shared" si="956"/>
        <v>#REF!</v>
      </c>
      <c r="AP3464" s="19" t="e">
        <f>IF(#REF!=0,"",#REF!)</f>
        <v>#REF!</v>
      </c>
      <c r="AQ3464" s="19" t="e">
        <f>IF(#REF!=0,"",#REF!)</f>
        <v>#REF!</v>
      </c>
      <c r="AR3464" s="19" t="e">
        <f>IF(#REF!=0,"",#REF!)</f>
        <v>#REF!</v>
      </c>
      <c r="AS3464" s="19" t="e">
        <f>#REF!</f>
        <v>#REF!</v>
      </c>
    </row>
    <row r="3465" spans="11:45" ht="19.5" thickTop="1" thickBot="1" x14ac:dyDescent="0.25">
      <c r="K3465" s="19" t="str">
        <f t="shared" si="947"/>
        <v/>
      </c>
      <c r="L3465" s="19">
        <f t="shared" si="942"/>
        <v>10000</v>
      </c>
      <c r="M3465" s="22" t="str">
        <f>TRIM(Data!$N3462)</f>
        <v>White Pagoda</v>
      </c>
      <c r="N3465" s="22" t="str">
        <f>TRIM(Data!$A3462)</f>
        <v>White Pagoda</v>
      </c>
      <c r="O3465" s="23">
        <f>IF(Data!$B3462=0,"",Data!$B3462)</f>
        <v>1945</v>
      </c>
      <c r="P3465" s="19" t="str">
        <f>IF(Data!$C3462=0,"",Data!$C3462)</f>
        <v/>
      </c>
      <c r="Q3465" s="23" t="str">
        <f>IF($M3465="","",Data!$E3462)</f>
        <v>M</v>
      </c>
      <c r="R3465" s="23" t="str">
        <f t="shared" si="948"/>
        <v>M</v>
      </c>
      <c r="S3465" s="23" t="str">
        <f t="shared" si="949"/>
        <v>M</v>
      </c>
      <c r="T3465" s="19" t="str">
        <f>IF(Data!$F3462=0,"",Data!$F3462)</f>
        <v>WHITE</v>
      </c>
      <c r="U3465" s="19" t="str">
        <f>IF(Data!$G3462=0,"",Data!$G3462)</f>
        <v>FD</v>
      </c>
      <c r="V3465" s="19" t="str">
        <f>IF(Data!$D3462=0,"",Data!$D3462)</f>
        <v/>
      </c>
      <c r="W3465" s="19" t="str">
        <f>Data!$H3462</f>
        <v>Japonica</v>
      </c>
      <c r="Y3465" s="41" t="e">
        <f t="shared" si="944"/>
        <v>#REF!</v>
      </c>
      <c r="Z3465" s="8">
        <f t="shared" si="950"/>
        <v>10000</v>
      </c>
      <c r="AA3465" s="8" t="str">
        <f t="shared" si="951"/>
        <v>White Pagoda</v>
      </c>
      <c r="AB3465" s="8" t="str">
        <f t="shared" si="952"/>
        <v>M</v>
      </c>
      <c r="AC3465" s="8" t="str">
        <f t="shared" si="953"/>
        <v>WHITE</v>
      </c>
      <c r="AD3465" s="8" t="str">
        <f t="shared" si="943"/>
        <v>FD</v>
      </c>
      <c r="AE3465" s="8" t="str">
        <f t="shared" si="954"/>
        <v/>
      </c>
      <c r="AF3465" s="5">
        <f t="shared" si="955"/>
        <v>1945</v>
      </c>
      <c r="AG3465" s="46">
        <v>3462</v>
      </c>
      <c r="AH3465" s="47" t="str">
        <f t="shared" si="945"/>
        <v/>
      </c>
      <c r="AI3465" s="48" t="str">
        <f t="shared" si="946"/>
        <v/>
      </c>
      <c r="AK3465" s="22" t="e">
        <f>TRIM(#REF!)</f>
        <v>#REF!</v>
      </c>
      <c r="AL3465" s="23" t="e">
        <f>IF(#REF!=0,"",#REF!)</f>
        <v>#REF!</v>
      </c>
      <c r="AM3465" s="19" t="e">
        <f>IF(#REF!=0,"",#REF!)</f>
        <v>#REF!</v>
      </c>
      <c r="AN3465" s="23" t="e">
        <f>IF($AK3465="","",#REF!)</f>
        <v>#REF!</v>
      </c>
      <c r="AO3465" s="23" t="e">
        <f t="shared" si="956"/>
        <v>#REF!</v>
      </c>
      <c r="AP3465" s="19" t="e">
        <f>IF(#REF!=0,"",#REF!)</f>
        <v>#REF!</v>
      </c>
      <c r="AQ3465" s="19" t="e">
        <f>IF(#REF!=0,"",#REF!)</f>
        <v>#REF!</v>
      </c>
      <c r="AR3465" s="19" t="e">
        <f>IF(#REF!=0,"",#REF!)</f>
        <v>#REF!</v>
      </c>
      <c r="AS3465" s="19" t="e">
        <f>#REF!</f>
        <v>#REF!</v>
      </c>
    </row>
    <row r="3466" spans="11:45" ht="19.5" thickTop="1" thickBot="1" x14ac:dyDescent="0.25">
      <c r="K3466" s="19" t="str">
        <f t="shared" si="947"/>
        <v/>
      </c>
      <c r="L3466" s="19">
        <f t="shared" si="942"/>
        <v>10000</v>
      </c>
      <c r="M3466" s="22" t="str">
        <f>TRIM(Data!$N3463)</f>
        <v>White Peony</v>
      </c>
      <c r="N3466" s="22" t="str">
        <f>TRIM(Data!$A3463)</f>
        <v>White Peony</v>
      </c>
      <c r="O3466" s="23">
        <f>IF(Data!$B3463=0,"",Data!$B3463)</f>
        <v>1938</v>
      </c>
      <c r="P3466" s="19" t="str">
        <f>IF(Data!$C3463=0,"",Data!$C3463)</f>
        <v>1</v>
      </c>
      <c r="Q3466" s="23" t="str">
        <f>IF($M3466="","",Data!$E3463)</f>
        <v>M</v>
      </c>
      <c r="R3466" s="23" t="str">
        <f t="shared" si="948"/>
        <v>M</v>
      </c>
      <c r="S3466" s="23" t="str">
        <f t="shared" si="949"/>
        <v>M</v>
      </c>
      <c r="T3466" s="19" t="str">
        <f>IF(Data!$F3463=0,"",Data!$F3463)</f>
        <v>WHITE</v>
      </c>
      <c r="U3466" s="19" t="str">
        <f>IF(Data!$G3463=0,"",Data!$G3463)</f>
        <v/>
      </c>
      <c r="V3466" s="19" t="str">
        <f>IF(Data!$D3463=0,"",Data!$D3463)</f>
        <v/>
      </c>
      <c r="W3466" s="19" t="str">
        <f>Data!$H3463</f>
        <v>Japonica</v>
      </c>
      <c r="Y3466" s="41" t="e">
        <f t="shared" si="944"/>
        <v>#REF!</v>
      </c>
      <c r="Z3466" s="8">
        <f t="shared" si="950"/>
        <v>10000</v>
      </c>
      <c r="AA3466" s="8" t="str">
        <f t="shared" si="951"/>
        <v>White Peony</v>
      </c>
      <c r="AB3466" s="8" t="str">
        <f t="shared" si="952"/>
        <v>M</v>
      </c>
      <c r="AC3466" s="8" t="str">
        <f t="shared" si="953"/>
        <v>WHITE</v>
      </c>
      <c r="AD3466" s="8" t="str">
        <f t="shared" si="943"/>
        <v/>
      </c>
      <c r="AE3466" s="8" t="str">
        <f t="shared" si="954"/>
        <v/>
      </c>
      <c r="AF3466" s="5">
        <f t="shared" si="955"/>
        <v>1938</v>
      </c>
      <c r="AG3466" s="46">
        <v>3463</v>
      </c>
      <c r="AH3466" s="47" t="str">
        <f t="shared" si="945"/>
        <v/>
      </c>
      <c r="AI3466" s="48" t="str">
        <f t="shared" si="946"/>
        <v/>
      </c>
      <c r="AK3466" s="22" t="e">
        <f>TRIM(#REF!)</f>
        <v>#REF!</v>
      </c>
      <c r="AL3466" s="23" t="e">
        <f>IF(#REF!=0,"",#REF!)</f>
        <v>#REF!</v>
      </c>
      <c r="AM3466" s="19" t="e">
        <f>IF(#REF!=0,"",#REF!)</f>
        <v>#REF!</v>
      </c>
      <c r="AN3466" s="23" t="e">
        <f>IF($AK3466="","",#REF!)</f>
        <v>#REF!</v>
      </c>
      <c r="AO3466" s="23" t="e">
        <f t="shared" si="956"/>
        <v>#REF!</v>
      </c>
      <c r="AP3466" s="19" t="e">
        <f>IF(#REF!=0,"",#REF!)</f>
        <v>#REF!</v>
      </c>
      <c r="AQ3466" s="19" t="e">
        <f>IF(#REF!=0,"",#REF!)</f>
        <v>#REF!</v>
      </c>
      <c r="AR3466" s="19" t="e">
        <f>IF(#REF!=0,"",#REF!)</f>
        <v>#REF!</v>
      </c>
      <c r="AS3466" s="19" t="e">
        <f>#REF!</f>
        <v>#REF!</v>
      </c>
    </row>
    <row r="3467" spans="11:45" ht="19.5" thickTop="1" thickBot="1" x14ac:dyDescent="0.25">
      <c r="K3467" s="19" t="str">
        <f t="shared" si="947"/>
        <v/>
      </c>
      <c r="L3467" s="19">
        <f t="shared" si="942"/>
        <v>10000</v>
      </c>
      <c r="M3467" s="22" t="str">
        <f>TRIM(Data!$N3464)</f>
        <v>White Pin Cushion</v>
      </c>
      <c r="N3467" s="22" t="str">
        <f>TRIM(Data!$A3464)</f>
        <v>White Pin Cushion</v>
      </c>
      <c r="O3467" s="23">
        <f>IF(Data!$B3464=0,"",Data!$B3464)</f>
        <v>1958</v>
      </c>
      <c r="P3467" s="19" t="str">
        <f>IF(Data!$C3464=0,"",Data!$C3464)</f>
        <v/>
      </c>
      <c r="Q3467" s="23" t="str">
        <f>IF($M3467="","",Data!$E3464)</f>
        <v>M</v>
      </c>
      <c r="R3467" s="23" t="str">
        <f t="shared" si="948"/>
        <v>M</v>
      </c>
      <c r="S3467" s="23" t="str">
        <f t="shared" si="949"/>
        <v>M</v>
      </c>
      <c r="T3467" s="19" t="str">
        <f>IF(Data!$F3464=0,"",Data!$F3464)</f>
        <v>WHITE</v>
      </c>
      <c r="U3467" s="19" t="str">
        <f>IF(Data!$G3464=0,"",Data!$G3464)</f>
        <v/>
      </c>
      <c r="V3467" s="19" t="str">
        <f>IF(Data!$D3464=0,"",Data!$D3464)</f>
        <v/>
      </c>
      <c r="W3467" s="19" t="str">
        <f>Data!$H3464</f>
        <v>Japonica</v>
      </c>
      <c r="Y3467" s="41" t="e">
        <f t="shared" si="944"/>
        <v>#REF!</v>
      </c>
      <c r="Z3467" s="8">
        <f t="shared" si="950"/>
        <v>10000</v>
      </c>
      <c r="AA3467" s="8" t="str">
        <f t="shared" si="951"/>
        <v>White Pin Cushion</v>
      </c>
      <c r="AB3467" s="8" t="str">
        <f t="shared" si="952"/>
        <v>M</v>
      </c>
      <c r="AC3467" s="8" t="str">
        <f t="shared" si="953"/>
        <v>WHITE</v>
      </c>
      <c r="AD3467" s="8" t="str">
        <f t="shared" si="943"/>
        <v/>
      </c>
      <c r="AE3467" s="8" t="str">
        <f t="shared" si="954"/>
        <v/>
      </c>
      <c r="AF3467" s="5">
        <f t="shared" si="955"/>
        <v>1958</v>
      </c>
      <c r="AG3467" s="46">
        <v>3464</v>
      </c>
      <c r="AH3467" s="47" t="str">
        <f t="shared" si="945"/>
        <v/>
      </c>
      <c r="AI3467" s="48" t="str">
        <f t="shared" si="946"/>
        <v/>
      </c>
      <c r="AK3467" s="22" t="e">
        <f>TRIM(#REF!)</f>
        <v>#REF!</v>
      </c>
      <c r="AL3467" s="23" t="e">
        <f>IF(#REF!=0,"",#REF!)</f>
        <v>#REF!</v>
      </c>
      <c r="AM3467" s="19" t="e">
        <f>IF(#REF!=0,"",#REF!)</f>
        <v>#REF!</v>
      </c>
      <c r="AN3467" s="23" t="e">
        <f>IF($AK3467="","",#REF!)</f>
        <v>#REF!</v>
      </c>
      <c r="AO3467" s="23" t="e">
        <f t="shared" si="956"/>
        <v>#REF!</v>
      </c>
      <c r="AP3467" s="19" t="e">
        <f>IF(#REF!=0,"",#REF!)</f>
        <v>#REF!</v>
      </c>
      <c r="AQ3467" s="19" t="e">
        <f>IF(#REF!=0,"",#REF!)</f>
        <v>#REF!</v>
      </c>
      <c r="AR3467" s="19" t="e">
        <f>IF(#REF!=0,"",#REF!)</f>
        <v>#REF!</v>
      </c>
      <c r="AS3467" s="19" t="e">
        <f>#REF!</f>
        <v>#REF!</v>
      </c>
    </row>
    <row r="3468" spans="11:45" ht="19.5" thickTop="1" thickBot="1" x14ac:dyDescent="0.25">
      <c r="K3468" s="19" t="str">
        <f t="shared" si="947"/>
        <v/>
      </c>
      <c r="L3468" s="19">
        <f t="shared" si="942"/>
        <v>10000</v>
      </c>
      <c r="M3468" s="22" t="str">
        <f>TRIM(Data!$N3465)</f>
        <v>White Poppy (See Amabilis)</v>
      </c>
      <c r="N3468" s="22" t="str">
        <f>TRIM(Data!$A3465)</f>
        <v>White Poppy (See Amabilis)</v>
      </c>
      <c r="O3468" s="23">
        <f>IF(Data!$B3465=0,"",Data!$B3465)</f>
        <v>1893</v>
      </c>
      <c r="P3468" s="19" t="str">
        <f>IF(Data!$C3465=0,"",Data!$C3465)</f>
        <v/>
      </c>
      <c r="Q3468" s="23" t="str">
        <f>IF($M3468="","",Data!$E3465)</f>
        <v>M</v>
      </c>
      <c r="R3468" s="23" t="str">
        <f t="shared" si="948"/>
        <v>M</v>
      </c>
      <c r="S3468" s="23" t="str">
        <f t="shared" si="949"/>
        <v>M</v>
      </c>
      <c r="T3468" s="19" t="str">
        <f>IF(Data!$F3465=0,"",Data!$F3465)</f>
        <v/>
      </c>
      <c r="U3468" s="19" t="str">
        <f>IF(Data!$G3465=0,"",Data!$G3465)</f>
        <v/>
      </c>
      <c r="V3468" s="19" t="str">
        <f>IF(Data!$D3465=0,"",Data!$D3465)</f>
        <v>ANTIQUE</v>
      </c>
      <c r="W3468" s="19" t="str">
        <f>Data!$H3465</f>
        <v>Japonica</v>
      </c>
      <c r="Y3468" s="41" t="e">
        <f t="shared" si="944"/>
        <v>#REF!</v>
      </c>
      <c r="Z3468" s="8">
        <f t="shared" si="950"/>
        <v>3468</v>
      </c>
      <c r="AA3468" s="8" t="str">
        <f t="shared" si="951"/>
        <v>White Poppy (See Amabilis)</v>
      </c>
      <c r="AB3468" s="8" t="str">
        <f t="shared" si="952"/>
        <v>M</v>
      </c>
      <c r="AC3468" s="8" t="str">
        <f t="shared" si="953"/>
        <v/>
      </c>
      <c r="AD3468" s="8" t="str">
        <f t="shared" si="943"/>
        <v/>
      </c>
      <c r="AE3468" s="8" t="str">
        <f t="shared" si="954"/>
        <v>ANTIQUE</v>
      </c>
      <c r="AF3468" s="5">
        <f t="shared" si="955"/>
        <v>1893</v>
      </c>
      <c r="AG3468" s="46">
        <v>3465</v>
      </c>
      <c r="AH3468" s="47" t="str">
        <f t="shared" si="945"/>
        <v/>
      </c>
      <c r="AI3468" s="48" t="str">
        <f t="shared" si="946"/>
        <v/>
      </c>
      <c r="AK3468" s="22" t="e">
        <f>TRIM(#REF!)</f>
        <v>#REF!</v>
      </c>
      <c r="AL3468" s="23" t="e">
        <f>IF(#REF!=0,"",#REF!)</f>
        <v>#REF!</v>
      </c>
      <c r="AM3468" s="19" t="e">
        <f>IF(#REF!=0,"",#REF!)</f>
        <v>#REF!</v>
      </c>
      <c r="AN3468" s="23" t="e">
        <f>IF($AK3468="","",#REF!)</f>
        <v>#REF!</v>
      </c>
      <c r="AO3468" s="23" t="e">
        <f t="shared" si="956"/>
        <v>#REF!</v>
      </c>
      <c r="AP3468" s="19" t="e">
        <f>IF(#REF!=0,"",#REF!)</f>
        <v>#REF!</v>
      </c>
      <c r="AQ3468" s="19" t="e">
        <f>IF(#REF!=0,"",#REF!)</f>
        <v>#REF!</v>
      </c>
      <c r="AR3468" s="19" t="e">
        <f>IF(#REF!=0,"",#REF!)</f>
        <v>#REF!</v>
      </c>
      <c r="AS3468" s="19" t="e">
        <f>#REF!</f>
        <v>#REF!</v>
      </c>
    </row>
    <row r="3469" spans="11:45" ht="19.5" thickTop="1" thickBot="1" x14ac:dyDescent="0.25">
      <c r="K3469" s="19" t="str">
        <f t="shared" si="947"/>
        <v/>
      </c>
      <c r="L3469" s="19">
        <f t="shared" si="942"/>
        <v>10000</v>
      </c>
      <c r="M3469" s="22" t="str">
        <f>TRIM(Data!$N3466)</f>
        <v>White Porcelain</v>
      </c>
      <c r="N3469" s="22" t="str">
        <f>TRIM(Data!$A3466)</f>
        <v>White Porcelain</v>
      </c>
      <c r="O3469" s="23">
        <f>IF(Data!$B3466=0,"",Data!$B3466)</f>
        <v>2006</v>
      </c>
      <c r="P3469" s="19" t="str">
        <f>IF(Data!$C3466=0,"",Data!$C3466)</f>
        <v>1</v>
      </c>
      <c r="Q3469" s="23" t="str">
        <f>IF($M3469="","",Data!$E3466)</f>
        <v>L</v>
      </c>
      <c r="R3469" s="23" t="str">
        <f t="shared" si="948"/>
        <v>L</v>
      </c>
      <c r="S3469" s="23" t="str">
        <f t="shared" si="949"/>
        <v>L</v>
      </c>
      <c r="T3469" s="19" t="str">
        <f>IF(Data!$F3466=0,"",Data!$F3466)</f>
        <v>WHITE</v>
      </c>
      <c r="U3469" s="19" t="str">
        <f>IF(Data!$G3466=0,"",Data!$G3466)</f>
        <v>FD</v>
      </c>
      <c r="V3469" s="19" t="str">
        <f>IF(Data!$D3466=0,"",Data!$D3466)</f>
        <v/>
      </c>
      <c r="W3469" s="19" t="str">
        <f>Data!$H3466</f>
        <v>Japonica</v>
      </c>
      <c r="Y3469" s="41" t="e">
        <f t="shared" si="944"/>
        <v>#REF!</v>
      </c>
      <c r="Z3469" s="8">
        <f t="shared" si="950"/>
        <v>10000</v>
      </c>
      <c r="AA3469" s="8" t="str">
        <f t="shared" si="951"/>
        <v>White Porcelain</v>
      </c>
      <c r="AB3469" s="8" t="str">
        <f t="shared" si="952"/>
        <v>L</v>
      </c>
      <c r="AC3469" s="8" t="str">
        <f t="shared" si="953"/>
        <v>WHITE</v>
      </c>
      <c r="AD3469" s="8" t="str">
        <f t="shared" si="943"/>
        <v>FD</v>
      </c>
      <c r="AE3469" s="8" t="str">
        <f t="shared" si="954"/>
        <v/>
      </c>
      <c r="AF3469" s="5">
        <f t="shared" si="955"/>
        <v>2006</v>
      </c>
      <c r="AG3469" s="46">
        <v>3466</v>
      </c>
      <c r="AH3469" s="47" t="str">
        <f t="shared" si="945"/>
        <v/>
      </c>
      <c r="AI3469" s="48" t="str">
        <f t="shared" si="946"/>
        <v/>
      </c>
      <c r="AK3469" s="22" t="e">
        <f>TRIM(#REF!)</f>
        <v>#REF!</v>
      </c>
      <c r="AL3469" s="23" t="e">
        <f>IF(#REF!=0,"",#REF!)</f>
        <v>#REF!</v>
      </c>
      <c r="AM3469" s="19" t="e">
        <f>IF(#REF!=0,"",#REF!)</f>
        <v>#REF!</v>
      </c>
      <c r="AN3469" s="23" t="e">
        <f>IF($AK3469="","",#REF!)</f>
        <v>#REF!</v>
      </c>
      <c r="AO3469" s="23" t="e">
        <f t="shared" si="956"/>
        <v>#REF!</v>
      </c>
      <c r="AP3469" s="19" t="e">
        <f>IF(#REF!=0,"",#REF!)</f>
        <v>#REF!</v>
      </c>
      <c r="AQ3469" s="19" t="e">
        <f>IF(#REF!=0,"",#REF!)</f>
        <v>#REF!</v>
      </c>
      <c r="AR3469" s="19" t="e">
        <f>IF(#REF!=0,"",#REF!)</f>
        <v>#REF!</v>
      </c>
      <c r="AS3469" s="19" t="e">
        <f>#REF!</f>
        <v>#REF!</v>
      </c>
    </row>
    <row r="3470" spans="11:45" ht="19.5" thickTop="1" thickBot="1" x14ac:dyDescent="0.25">
      <c r="K3470" s="19" t="str">
        <f t="shared" si="947"/>
        <v/>
      </c>
      <c r="L3470" s="19">
        <f t="shared" si="942"/>
        <v>10000</v>
      </c>
      <c r="M3470" s="22" t="str">
        <f>TRIM(Data!$N3467)</f>
        <v>White Prize</v>
      </c>
      <c r="N3470" s="22" t="str">
        <f>TRIM(Data!$A3467)</f>
        <v>White Prize</v>
      </c>
      <c r="O3470" s="23">
        <f>IF(Data!$B3467=0,"",Data!$B3467)</f>
        <v>2021</v>
      </c>
      <c r="P3470" s="19" t="str">
        <f>IF(Data!$C3467=0,"",Data!$C3467)</f>
        <v>1</v>
      </c>
      <c r="Q3470" s="23" t="str">
        <f>IF($M3470="","",Data!$E3467)</f>
        <v>L</v>
      </c>
      <c r="R3470" s="23" t="str">
        <f t="shared" si="948"/>
        <v>L</v>
      </c>
      <c r="S3470" s="23" t="str">
        <f t="shared" si="949"/>
        <v>L</v>
      </c>
      <c r="T3470" s="19" t="str">
        <f>IF(Data!$F3467=0,"",Data!$F3467)</f>
        <v>WHITE</v>
      </c>
      <c r="U3470" s="19" t="str">
        <f>IF(Data!$G3467=0,"",Data!$G3467)</f>
        <v/>
      </c>
      <c r="V3470" s="19" t="str">
        <f>IF(Data!$D3467=0,"",Data!$D3467)</f>
        <v/>
      </c>
      <c r="W3470" s="19" t="str">
        <f>Data!$H3467</f>
        <v>Japonica</v>
      </c>
      <c r="Y3470" s="41" t="e">
        <f t="shared" si="944"/>
        <v>#REF!</v>
      </c>
      <c r="Z3470" s="8">
        <f t="shared" si="950"/>
        <v>10000</v>
      </c>
      <c r="AA3470" s="8" t="str">
        <f t="shared" si="951"/>
        <v>White Prize</v>
      </c>
      <c r="AB3470" s="8" t="str">
        <f t="shared" si="952"/>
        <v>L</v>
      </c>
      <c r="AC3470" s="8" t="str">
        <f t="shared" si="953"/>
        <v>WHITE</v>
      </c>
      <c r="AD3470" s="8" t="str">
        <f t="shared" si="943"/>
        <v/>
      </c>
      <c r="AE3470" s="8" t="str">
        <f t="shared" si="954"/>
        <v/>
      </c>
      <c r="AF3470" s="5">
        <f t="shared" si="955"/>
        <v>2021</v>
      </c>
      <c r="AG3470" s="46">
        <v>3467</v>
      </c>
      <c r="AH3470" s="47" t="str">
        <f t="shared" si="945"/>
        <v/>
      </c>
      <c r="AI3470" s="48" t="str">
        <f t="shared" si="946"/>
        <v/>
      </c>
      <c r="AK3470" s="22" t="e">
        <f>TRIM(#REF!)</f>
        <v>#REF!</v>
      </c>
      <c r="AL3470" s="23" t="e">
        <f>IF(#REF!=0,"",#REF!)</f>
        <v>#REF!</v>
      </c>
      <c r="AM3470" s="19" t="e">
        <f>IF(#REF!=0,"",#REF!)</f>
        <v>#REF!</v>
      </c>
      <c r="AN3470" s="23" t="e">
        <f>IF($AK3470="","",#REF!)</f>
        <v>#REF!</v>
      </c>
      <c r="AO3470" s="23" t="e">
        <f t="shared" si="956"/>
        <v>#REF!</v>
      </c>
      <c r="AP3470" s="19" t="e">
        <f>IF(#REF!=0,"",#REF!)</f>
        <v>#REF!</v>
      </c>
      <c r="AQ3470" s="19" t="e">
        <f>IF(#REF!=0,"",#REF!)</f>
        <v>#REF!</v>
      </c>
      <c r="AR3470" s="19" t="e">
        <f>IF(#REF!=0,"",#REF!)</f>
        <v>#REF!</v>
      </c>
      <c r="AS3470" s="19" t="e">
        <f>#REF!</f>
        <v>#REF!</v>
      </c>
    </row>
    <row r="3471" spans="11:45" ht="19.5" thickTop="1" thickBot="1" x14ac:dyDescent="0.25">
      <c r="K3471" s="19" t="str">
        <f t="shared" si="947"/>
        <v/>
      </c>
      <c r="L3471" s="19">
        <f t="shared" si="942"/>
        <v>10000</v>
      </c>
      <c r="M3471" s="22" t="str">
        <f>TRIM(Data!$N3468)</f>
        <v>White Queen</v>
      </c>
      <c r="N3471" s="22" t="str">
        <f>TRIM(Data!$A3468)</f>
        <v>White Queen</v>
      </c>
      <c r="O3471" s="23">
        <f>IF(Data!$B3468=0,"",Data!$B3468)</f>
        <v>1943</v>
      </c>
      <c r="P3471" s="19" t="str">
        <f>IF(Data!$C3468=0,"",Data!$C3468)</f>
        <v>1</v>
      </c>
      <c r="Q3471" s="23" t="str">
        <f>IF($M3471="","",Data!$E3468)</f>
        <v>M</v>
      </c>
      <c r="R3471" s="23" t="str">
        <f t="shared" si="948"/>
        <v>M</v>
      </c>
      <c r="S3471" s="23" t="str">
        <f t="shared" si="949"/>
        <v>M</v>
      </c>
      <c r="T3471" s="19" t="str">
        <f>IF(Data!$F3468=0,"",Data!$F3468)</f>
        <v>WHITE</v>
      </c>
      <c r="U3471" s="19" t="str">
        <f>IF(Data!$G3468=0,"",Data!$G3468)</f>
        <v/>
      </c>
      <c r="V3471" s="19" t="str">
        <f>IF(Data!$D3468=0,"",Data!$D3468)</f>
        <v/>
      </c>
      <c r="W3471" s="19" t="str">
        <f>Data!$H3468</f>
        <v>Japonica</v>
      </c>
      <c r="Y3471" s="41" t="e">
        <f t="shared" si="944"/>
        <v>#REF!</v>
      </c>
      <c r="Z3471" s="8">
        <f t="shared" si="950"/>
        <v>10000</v>
      </c>
      <c r="AA3471" s="8" t="str">
        <f t="shared" si="951"/>
        <v>White Queen</v>
      </c>
      <c r="AB3471" s="8" t="str">
        <f t="shared" si="952"/>
        <v>M</v>
      </c>
      <c r="AC3471" s="8" t="str">
        <f t="shared" si="953"/>
        <v>WHITE</v>
      </c>
      <c r="AD3471" s="8" t="str">
        <f t="shared" si="943"/>
        <v/>
      </c>
      <c r="AE3471" s="8" t="str">
        <f t="shared" si="954"/>
        <v/>
      </c>
      <c r="AF3471" s="5">
        <f t="shared" si="955"/>
        <v>1943</v>
      </c>
      <c r="AG3471" s="46">
        <v>3468</v>
      </c>
      <c r="AH3471" s="47" t="str">
        <f t="shared" si="945"/>
        <v/>
      </c>
      <c r="AI3471" s="48" t="str">
        <f t="shared" si="946"/>
        <v/>
      </c>
      <c r="AK3471" s="22" t="e">
        <f>TRIM(#REF!)</f>
        <v>#REF!</v>
      </c>
      <c r="AL3471" s="23" t="e">
        <f>IF(#REF!=0,"",#REF!)</f>
        <v>#REF!</v>
      </c>
      <c r="AM3471" s="19" t="e">
        <f>IF(#REF!=0,"",#REF!)</f>
        <v>#REF!</v>
      </c>
      <c r="AN3471" s="23" t="e">
        <f>IF($AK3471="","",#REF!)</f>
        <v>#REF!</v>
      </c>
      <c r="AO3471" s="23" t="e">
        <f t="shared" si="956"/>
        <v>#REF!</v>
      </c>
      <c r="AP3471" s="19" t="e">
        <f>IF(#REF!=0,"",#REF!)</f>
        <v>#REF!</v>
      </c>
      <c r="AQ3471" s="19" t="e">
        <f>IF(#REF!=0,"",#REF!)</f>
        <v>#REF!</v>
      </c>
      <c r="AR3471" s="19" t="e">
        <f>IF(#REF!=0,"",#REF!)</f>
        <v>#REF!</v>
      </c>
      <c r="AS3471" s="19" t="e">
        <f>#REF!</f>
        <v>#REF!</v>
      </c>
    </row>
    <row r="3472" spans="11:45" ht="19.5" thickTop="1" thickBot="1" x14ac:dyDescent="0.25">
      <c r="K3472" s="19" t="str">
        <f t="shared" si="947"/>
        <v/>
      </c>
      <c r="L3472" s="19">
        <f t="shared" si="942"/>
        <v>10000</v>
      </c>
      <c r="M3472" s="22" t="str">
        <f>TRIM(Data!$N3469)</f>
        <v>White Retic</v>
      </c>
      <c r="N3472" s="22" t="str">
        <f>TRIM(Data!$A3469)</f>
        <v>White Retic (R)</v>
      </c>
      <c r="O3472" s="23">
        <f>IF(Data!$B3469=0,"",Data!$B3469)</f>
        <v>1977</v>
      </c>
      <c r="P3472" s="19" t="str">
        <f>IF(Data!$C3469=0,"",Data!$C3469)</f>
        <v>1</v>
      </c>
      <c r="Q3472" s="23" t="str">
        <f>IF($M3472="","",Data!$E3469)</f>
        <v>L</v>
      </c>
      <c r="R3472" s="23" t="str">
        <f t="shared" si="948"/>
        <v>L</v>
      </c>
      <c r="S3472" s="23" t="str">
        <f t="shared" si="949"/>
        <v>L</v>
      </c>
      <c r="T3472" s="19" t="str">
        <f>IF(Data!$F3469=0,"",Data!$F3469)</f>
        <v/>
      </c>
      <c r="U3472" s="19" t="str">
        <f>IF(Data!$G3469=0,"",Data!$G3469)</f>
        <v/>
      </c>
      <c r="V3472" s="19" t="str">
        <f>IF(Data!$D3469=0,"",Data!$D3469)</f>
        <v/>
      </c>
      <c r="W3472" s="19" t="str">
        <f>Data!$H3469</f>
        <v>Reticulata</v>
      </c>
      <c r="Y3472" s="41" t="e">
        <f t="shared" si="944"/>
        <v>#REF!</v>
      </c>
      <c r="Z3472" s="8">
        <f t="shared" si="950"/>
        <v>10000</v>
      </c>
      <c r="AA3472" s="8" t="str">
        <f t="shared" si="951"/>
        <v>White Retic</v>
      </c>
      <c r="AB3472" s="8" t="str">
        <f t="shared" si="952"/>
        <v>L</v>
      </c>
      <c r="AC3472" s="8" t="str">
        <f t="shared" si="953"/>
        <v/>
      </c>
      <c r="AD3472" s="8" t="str">
        <f t="shared" si="943"/>
        <v/>
      </c>
      <c r="AE3472" s="8" t="str">
        <f t="shared" si="954"/>
        <v/>
      </c>
      <c r="AF3472" s="5">
        <f t="shared" si="955"/>
        <v>1977</v>
      </c>
      <c r="AG3472" s="46">
        <v>3469</v>
      </c>
      <c r="AH3472" s="47" t="str">
        <f t="shared" si="945"/>
        <v/>
      </c>
      <c r="AI3472" s="48" t="str">
        <f t="shared" si="946"/>
        <v/>
      </c>
      <c r="AK3472" s="22" t="e">
        <f>TRIM(#REF!)</f>
        <v>#REF!</v>
      </c>
      <c r="AL3472" s="23" t="e">
        <f>IF(#REF!=0,"",#REF!)</f>
        <v>#REF!</v>
      </c>
      <c r="AM3472" s="19" t="e">
        <f>IF(#REF!=0,"",#REF!)</f>
        <v>#REF!</v>
      </c>
      <c r="AN3472" s="23" t="e">
        <f>IF($AK3472="","",#REF!)</f>
        <v>#REF!</v>
      </c>
      <c r="AO3472" s="23" t="e">
        <f t="shared" si="956"/>
        <v>#REF!</v>
      </c>
      <c r="AP3472" s="19" t="e">
        <f>IF(#REF!=0,"",#REF!)</f>
        <v>#REF!</v>
      </c>
      <c r="AQ3472" s="19" t="e">
        <f>IF(#REF!=0,"",#REF!)</f>
        <v>#REF!</v>
      </c>
      <c r="AR3472" s="19" t="e">
        <f>IF(#REF!=0,"",#REF!)</f>
        <v>#REF!</v>
      </c>
      <c r="AS3472" s="19" t="e">
        <f>#REF!</f>
        <v>#REF!</v>
      </c>
    </row>
    <row r="3473" spans="11:45" ht="19.5" thickTop="1" thickBot="1" x14ac:dyDescent="0.25">
      <c r="K3473" s="19" t="str">
        <f t="shared" si="947"/>
        <v/>
      </c>
      <c r="L3473" s="19">
        <f t="shared" si="942"/>
        <v>10000</v>
      </c>
      <c r="M3473" s="22" t="str">
        <f>TRIM(Data!$N3470)</f>
        <v>White Velvet</v>
      </c>
      <c r="N3473" s="22" t="str">
        <f>TRIM(Data!$A3470)</f>
        <v>White Velvet</v>
      </c>
      <c r="O3473" s="23">
        <f>IF(Data!$B3470=0,"",Data!$B3470)</f>
        <v>1960</v>
      </c>
      <c r="P3473" s="19" t="str">
        <f>IF(Data!$C3470=0,"",Data!$C3470)</f>
        <v/>
      </c>
      <c r="Q3473" s="23" t="str">
        <f>IF($M3473="","",Data!$E3470)</f>
        <v>M-L</v>
      </c>
      <c r="R3473" s="23" t="str">
        <f t="shared" si="948"/>
        <v>M</v>
      </c>
      <c r="S3473" s="23" t="str">
        <f t="shared" si="949"/>
        <v>M</v>
      </c>
      <c r="T3473" s="19" t="str">
        <f>IF(Data!$F3470=0,"",Data!$F3470)</f>
        <v>WHITE</v>
      </c>
      <c r="U3473" s="19" t="str">
        <f>IF(Data!$G3470=0,"",Data!$G3470)</f>
        <v/>
      </c>
      <c r="V3473" s="19" t="str">
        <f>IF(Data!$D3470=0,"",Data!$D3470)</f>
        <v/>
      </c>
      <c r="W3473" s="19" t="str">
        <f>Data!$H3470</f>
        <v>Japonica</v>
      </c>
      <c r="Y3473" s="41" t="e">
        <f t="shared" si="944"/>
        <v>#REF!</v>
      </c>
      <c r="Z3473" s="8">
        <f t="shared" si="950"/>
        <v>10000</v>
      </c>
      <c r="AA3473" s="8" t="str">
        <f t="shared" si="951"/>
        <v>White Velvet</v>
      </c>
      <c r="AB3473" s="8" t="str">
        <f t="shared" si="952"/>
        <v>M</v>
      </c>
      <c r="AC3473" s="8" t="str">
        <f t="shared" si="953"/>
        <v>WHITE</v>
      </c>
      <c r="AD3473" s="8" t="str">
        <f t="shared" si="943"/>
        <v/>
      </c>
      <c r="AE3473" s="8" t="str">
        <f t="shared" si="954"/>
        <v/>
      </c>
      <c r="AF3473" s="5">
        <f t="shared" si="955"/>
        <v>1960</v>
      </c>
      <c r="AG3473" s="46">
        <v>3470</v>
      </c>
      <c r="AH3473" s="47" t="str">
        <f t="shared" si="945"/>
        <v/>
      </c>
      <c r="AI3473" s="48" t="str">
        <f t="shared" si="946"/>
        <v/>
      </c>
      <c r="AK3473" s="22" t="e">
        <f>TRIM(#REF!)</f>
        <v>#REF!</v>
      </c>
      <c r="AL3473" s="23" t="e">
        <f>IF(#REF!=0,"",#REF!)</f>
        <v>#REF!</v>
      </c>
      <c r="AM3473" s="19" t="e">
        <f>IF(#REF!=0,"",#REF!)</f>
        <v>#REF!</v>
      </c>
      <c r="AN3473" s="23" t="e">
        <f>IF($AK3473="","",#REF!)</f>
        <v>#REF!</v>
      </c>
      <c r="AO3473" s="23" t="e">
        <f t="shared" si="956"/>
        <v>#REF!</v>
      </c>
      <c r="AP3473" s="19" t="e">
        <f>IF(#REF!=0,"",#REF!)</f>
        <v>#REF!</v>
      </c>
      <c r="AQ3473" s="19" t="e">
        <f>IF(#REF!=0,"",#REF!)</f>
        <v>#REF!</v>
      </c>
      <c r="AR3473" s="19" t="e">
        <f>IF(#REF!=0,"",#REF!)</f>
        <v>#REF!</v>
      </c>
      <c r="AS3473" s="19" t="e">
        <f>#REF!</f>
        <v>#REF!</v>
      </c>
    </row>
    <row r="3474" spans="11:45" ht="19.5" thickTop="1" thickBot="1" x14ac:dyDescent="0.25">
      <c r="K3474" s="19" t="str">
        <f t="shared" si="947"/>
        <v/>
      </c>
      <c r="L3474" s="19">
        <f t="shared" si="942"/>
        <v>10000</v>
      </c>
      <c r="M3474" s="22" t="str">
        <f>TRIM(Data!$N3471)</f>
        <v>Whoopee</v>
      </c>
      <c r="N3474" s="22" t="str">
        <f>TRIM(Data!$A3471)</f>
        <v>Whoopee</v>
      </c>
      <c r="O3474" s="23">
        <f>IF(Data!$B3471=0,"",Data!$B3471)</f>
        <v>2000</v>
      </c>
      <c r="P3474" s="19" t="str">
        <f>IF(Data!$C3471=0,"",Data!$C3471)</f>
        <v>1</v>
      </c>
      <c r="Q3474" s="23" t="str">
        <f>IF($M3474="","",Data!$E3471)</f>
        <v>S-M</v>
      </c>
      <c r="R3474" s="23" t="str">
        <f t="shared" si="948"/>
        <v>S</v>
      </c>
      <c r="S3474" s="23" t="str">
        <f t="shared" si="949"/>
        <v>S</v>
      </c>
      <c r="T3474" s="19" t="str">
        <f>IF(Data!$F3471=0,"",Data!$F3471)</f>
        <v/>
      </c>
      <c r="U3474" s="19" t="str">
        <f>IF(Data!$G3471=0,"",Data!$G3471)</f>
        <v/>
      </c>
      <c r="V3474" s="19" t="str">
        <f>IF(Data!$D3471=0,"",Data!$D3471)</f>
        <v/>
      </c>
      <c r="W3474" s="19" t="str">
        <f>Data!$H3471</f>
        <v>Japonica</v>
      </c>
      <c r="Y3474" s="41" t="e">
        <f t="shared" si="944"/>
        <v>#REF!</v>
      </c>
      <c r="Z3474" s="8">
        <f t="shared" si="950"/>
        <v>10000</v>
      </c>
      <c r="AA3474" s="8" t="str">
        <f t="shared" si="951"/>
        <v>Whoopee</v>
      </c>
      <c r="AB3474" s="8" t="str">
        <f t="shared" si="952"/>
        <v>S</v>
      </c>
      <c r="AC3474" s="8" t="str">
        <f t="shared" si="953"/>
        <v/>
      </c>
      <c r="AD3474" s="8" t="str">
        <f t="shared" si="943"/>
        <v/>
      </c>
      <c r="AE3474" s="8" t="str">
        <f t="shared" si="954"/>
        <v/>
      </c>
      <c r="AF3474" s="5">
        <f t="shared" si="955"/>
        <v>2000</v>
      </c>
      <c r="AG3474" s="46">
        <v>3471</v>
      </c>
      <c r="AH3474" s="47" t="str">
        <f t="shared" si="945"/>
        <v/>
      </c>
      <c r="AI3474" s="48" t="str">
        <f t="shared" si="946"/>
        <v/>
      </c>
      <c r="AK3474" s="22" t="e">
        <f>TRIM(#REF!)</f>
        <v>#REF!</v>
      </c>
      <c r="AL3474" s="23" t="e">
        <f>IF(#REF!=0,"",#REF!)</f>
        <v>#REF!</v>
      </c>
      <c r="AM3474" s="19" t="e">
        <f>IF(#REF!=0,"",#REF!)</f>
        <v>#REF!</v>
      </c>
      <c r="AN3474" s="23" t="e">
        <f>IF($AK3474="","",#REF!)</f>
        <v>#REF!</v>
      </c>
      <c r="AO3474" s="23" t="e">
        <f t="shared" si="956"/>
        <v>#REF!</v>
      </c>
      <c r="AP3474" s="19" t="e">
        <f>IF(#REF!=0,"",#REF!)</f>
        <v>#REF!</v>
      </c>
      <c r="AQ3474" s="19" t="e">
        <f>IF(#REF!=0,"",#REF!)</f>
        <v>#REF!</v>
      </c>
      <c r="AR3474" s="19" t="e">
        <f>IF(#REF!=0,"",#REF!)</f>
        <v>#REF!</v>
      </c>
      <c r="AS3474" s="19" t="e">
        <f>#REF!</f>
        <v>#REF!</v>
      </c>
    </row>
    <row r="3475" spans="11:45" ht="19.5" thickTop="1" thickBot="1" x14ac:dyDescent="0.25">
      <c r="K3475" s="19" t="str">
        <f t="shared" si="947"/>
        <v/>
      </c>
      <c r="L3475" s="19">
        <f t="shared" si="942"/>
        <v>10000</v>
      </c>
      <c r="M3475" s="22" t="str">
        <f>TRIM(Data!$N3472)</f>
        <v>Whoopee Red</v>
      </c>
      <c r="N3475" s="22" t="str">
        <f>TRIM(Data!$A3472)</f>
        <v>Whoopee Red</v>
      </c>
      <c r="O3475" s="23">
        <f>IF(Data!$B3472=0,"",Data!$B3472)</f>
        <v>2011</v>
      </c>
      <c r="P3475" s="19" t="str">
        <f>IF(Data!$C3472=0,"",Data!$C3472)</f>
        <v/>
      </c>
      <c r="Q3475" s="23" t="str">
        <f>IF($M3475="","",Data!$E3472)</f>
        <v>S-M</v>
      </c>
      <c r="R3475" s="23" t="str">
        <f t="shared" si="948"/>
        <v>S</v>
      </c>
      <c r="S3475" s="23" t="str">
        <f t="shared" si="949"/>
        <v>S</v>
      </c>
      <c r="T3475" s="19" t="str">
        <f>IF(Data!$F3472=0,"",Data!$F3472)</f>
        <v/>
      </c>
      <c r="U3475" s="19" t="str">
        <f>IF(Data!$G3472=0,"",Data!$G3472)</f>
        <v/>
      </c>
      <c r="V3475" s="19" t="str">
        <f>IF(Data!$D3472=0,"",Data!$D3472)</f>
        <v/>
      </c>
      <c r="W3475" s="19" t="str">
        <f>Data!$H3472</f>
        <v>Japonica</v>
      </c>
      <c r="Y3475" s="41" t="e">
        <f t="shared" si="944"/>
        <v>#REF!</v>
      </c>
      <c r="Z3475" s="8">
        <f t="shared" si="950"/>
        <v>10000</v>
      </c>
      <c r="AA3475" s="8" t="str">
        <f t="shared" si="951"/>
        <v>Whoopee Red</v>
      </c>
      <c r="AB3475" s="8" t="str">
        <f t="shared" si="952"/>
        <v>S</v>
      </c>
      <c r="AC3475" s="8" t="str">
        <f t="shared" si="953"/>
        <v/>
      </c>
      <c r="AD3475" s="8" t="str">
        <f t="shared" si="943"/>
        <v/>
      </c>
      <c r="AE3475" s="8" t="str">
        <f t="shared" si="954"/>
        <v/>
      </c>
      <c r="AF3475" s="5">
        <f t="shared" si="955"/>
        <v>2011</v>
      </c>
      <c r="AG3475" s="46">
        <v>3472</v>
      </c>
      <c r="AH3475" s="47" t="str">
        <f t="shared" si="945"/>
        <v/>
      </c>
      <c r="AI3475" s="48" t="str">
        <f t="shared" si="946"/>
        <v/>
      </c>
      <c r="AK3475" s="22" t="e">
        <f>TRIM(#REF!)</f>
        <v>#REF!</v>
      </c>
      <c r="AL3475" s="23" t="e">
        <f>IF(#REF!=0,"",#REF!)</f>
        <v>#REF!</v>
      </c>
      <c r="AM3475" s="19" t="e">
        <f>IF(#REF!=0,"",#REF!)</f>
        <v>#REF!</v>
      </c>
      <c r="AN3475" s="23" t="e">
        <f>IF($AK3475="","",#REF!)</f>
        <v>#REF!</v>
      </c>
      <c r="AO3475" s="23" t="e">
        <f t="shared" si="956"/>
        <v>#REF!</v>
      </c>
      <c r="AP3475" s="19" t="e">
        <f>IF(#REF!=0,"",#REF!)</f>
        <v>#REF!</v>
      </c>
      <c r="AQ3475" s="19" t="e">
        <f>IF(#REF!=0,"",#REF!)</f>
        <v>#REF!</v>
      </c>
      <c r="AR3475" s="19" t="e">
        <f>IF(#REF!=0,"",#REF!)</f>
        <v>#REF!</v>
      </c>
      <c r="AS3475" s="19" t="e">
        <f>#REF!</f>
        <v>#REF!</v>
      </c>
    </row>
    <row r="3476" spans="11:45" ht="19.5" thickTop="1" thickBot="1" x14ac:dyDescent="0.25">
      <c r="K3476" s="19" t="str">
        <f t="shared" si="947"/>
        <v/>
      </c>
      <c r="L3476" s="19">
        <f t="shared" si="942"/>
        <v>10000</v>
      </c>
      <c r="M3476" s="22" t="str">
        <f>TRIM(Data!$N3473)</f>
        <v>Wicke</v>
      </c>
      <c r="N3476" s="22" t="str">
        <f>TRIM(Data!$A3473)</f>
        <v>Wicke</v>
      </c>
      <c r="O3476" s="23">
        <f>IF(Data!$B3473=0,"",Data!$B3473)</f>
        <v>1950</v>
      </c>
      <c r="P3476" s="19" t="str">
        <f>IF(Data!$C3473=0,"",Data!$C3473)</f>
        <v>1</v>
      </c>
      <c r="Q3476" s="23" t="str">
        <f>IF($M3476="","",Data!$E3473)</f>
        <v>S</v>
      </c>
      <c r="R3476" s="23" t="str">
        <f t="shared" si="948"/>
        <v>S</v>
      </c>
      <c r="S3476" s="23" t="str">
        <f t="shared" si="949"/>
        <v>S</v>
      </c>
      <c r="T3476" s="19" t="str">
        <f>IF(Data!$F3473=0,"",Data!$F3473)</f>
        <v/>
      </c>
      <c r="U3476" s="19" t="str">
        <f>IF(Data!$G3473=0,"",Data!$G3473)</f>
        <v/>
      </c>
      <c r="V3476" s="19" t="str">
        <f>IF(Data!$D3473=0,"",Data!$D3473)</f>
        <v/>
      </c>
      <c r="W3476" s="19" t="str">
        <f>Data!$H3473</f>
        <v>Japonica</v>
      </c>
      <c r="Y3476" s="41" t="e">
        <f t="shared" si="944"/>
        <v>#REF!</v>
      </c>
      <c r="Z3476" s="8">
        <f t="shared" si="950"/>
        <v>10000</v>
      </c>
      <c r="AA3476" s="8" t="str">
        <f t="shared" si="951"/>
        <v>Wicke</v>
      </c>
      <c r="AB3476" s="8" t="str">
        <f t="shared" si="952"/>
        <v>S</v>
      </c>
      <c r="AC3476" s="8" t="str">
        <f t="shared" si="953"/>
        <v/>
      </c>
      <c r="AD3476" s="8" t="str">
        <f t="shared" si="943"/>
        <v/>
      </c>
      <c r="AE3476" s="8" t="str">
        <f t="shared" si="954"/>
        <v/>
      </c>
      <c r="AF3476" s="5">
        <f t="shared" si="955"/>
        <v>1950</v>
      </c>
      <c r="AG3476" s="46">
        <v>3473</v>
      </c>
      <c r="AH3476" s="47" t="str">
        <f t="shared" si="945"/>
        <v/>
      </c>
      <c r="AI3476" s="48" t="str">
        <f t="shared" si="946"/>
        <v/>
      </c>
      <c r="AK3476" s="22" t="e">
        <f>TRIM(#REF!)</f>
        <v>#REF!</v>
      </c>
      <c r="AL3476" s="23" t="e">
        <f>IF(#REF!=0,"",#REF!)</f>
        <v>#REF!</v>
      </c>
      <c r="AM3476" s="19" t="e">
        <f>IF(#REF!=0,"",#REF!)</f>
        <v>#REF!</v>
      </c>
      <c r="AN3476" s="23" t="e">
        <f>IF($AK3476="","",#REF!)</f>
        <v>#REF!</v>
      </c>
      <c r="AO3476" s="23" t="e">
        <f t="shared" si="956"/>
        <v>#REF!</v>
      </c>
      <c r="AP3476" s="19" t="e">
        <f>IF(#REF!=0,"",#REF!)</f>
        <v>#REF!</v>
      </c>
      <c r="AQ3476" s="19" t="e">
        <f>IF(#REF!=0,"",#REF!)</f>
        <v>#REF!</v>
      </c>
      <c r="AR3476" s="19" t="e">
        <f>IF(#REF!=0,"",#REF!)</f>
        <v>#REF!</v>
      </c>
      <c r="AS3476" s="19" t="e">
        <f>#REF!</f>
        <v>#REF!</v>
      </c>
    </row>
    <row r="3477" spans="11:45" ht="19.5" thickTop="1" thickBot="1" x14ac:dyDescent="0.25">
      <c r="K3477" s="19" t="str">
        <f t="shared" si="947"/>
        <v/>
      </c>
      <c r="L3477" s="19">
        <f t="shared" si="942"/>
        <v>10000</v>
      </c>
      <c r="M3477" s="22" t="str">
        <f>TRIM(Data!$N3474)</f>
        <v>Wilamina</v>
      </c>
      <c r="N3477" s="22" t="str">
        <f>TRIM(Data!$A3474)</f>
        <v>Wilamina</v>
      </c>
      <c r="O3477" s="23">
        <f>IF(Data!$B3474=0,"",Data!$B3474)</f>
        <v>1951</v>
      </c>
      <c r="P3477" s="19" t="str">
        <f>IF(Data!$C3474=0,"",Data!$C3474)</f>
        <v>1</v>
      </c>
      <c r="Q3477" s="23" t="str">
        <f>IF($M3477="","",Data!$E3474)</f>
        <v>S</v>
      </c>
      <c r="R3477" s="23" t="str">
        <f t="shared" si="948"/>
        <v>S</v>
      </c>
      <c r="S3477" s="23" t="str">
        <f t="shared" si="949"/>
        <v>S</v>
      </c>
      <c r="T3477" s="19" t="str">
        <f>IF(Data!$F3474=0,"",Data!$F3474)</f>
        <v/>
      </c>
      <c r="U3477" s="19" t="str">
        <f>IF(Data!$G3474=0,"",Data!$G3474)</f>
        <v>FD</v>
      </c>
      <c r="V3477" s="19" t="str">
        <f>IF(Data!$D3474=0,"",Data!$D3474)</f>
        <v/>
      </c>
      <c r="W3477" s="19" t="str">
        <f>Data!$H3474</f>
        <v>Japonica</v>
      </c>
      <c r="Y3477" s="41" t="e">
        <f t="shared" si="944"/>
        <v>#REF!</v>
      </c>
      <c r="Z3477" s="8">
        <f t="shared" si="950"/>
        <v>10000</v>
      </c>
      <c r="AA3477" s="8" t="str">
        <f t="shared" si="951"/>
        <v>Wilamina</v>
      </c>
      <c r="AB3477" s="8" t="str">
        <f t="shared" si="952"/>
        <v>S</v>
      </c>
      <c r="AC3477" s="8" t="str">
        <f t="shared" si="953"/>
        <v/>
      </c>
      <c r="AD3477" s="8" t="str">
        <f t="shared" si="943"/>
        <v>FD</v>
      </c>
      <c r="AE3477" s="8" t="str">
        <f t="shared" si="954"/>
        <v/>
      </c>
      <c r="AF3477" s="5">
        <f t="shared" si="955"/>
        <v>1951</v>
      </c>
      <c r="AG3477" s="46">
        <v>3474</v>
      </c>
      <c r="AH3477" s="47" t="str">
        <f t="shared" si="945"/>
        <v/>
      </c>
      <c r="AI3477" s="48" t="str">
        <f t="shared" si="946"/>
        <v/>
      </c>
      <c r="AK3477" s="22" t="e">
        <f>TRIM(#REF!)</f>
        <v>#REF!</v>
      </c>
      <c r="AL3477" s="23" t="e">
        <f>IF(#REF!=0,"",#REF!)</f>
        <v>#REF!</v>
      </c>
      <c r="AM3477" s="19" t="e">
        <f>IF(#REF!=0,"",#REF!)</f>
        <v>#REF!</v>
      </c>
      <c r="AN3477" s="23" t="e">
        <f>IF($AK3477="","",#REF!)</f>
        <v>#REF!</v>
      </c>
      <c r="AO3477" s="23" t="e">
        <f t="shared" si="956"/>
        <v>#REF!</v>
      </c>
      <c r="AP3477" s="19" t="e">
        <f>IF(#REF!=0,"",#REF!)</f>
        <v>#REF!</v>
      </c>
      <c r="AQ3477" s="19" t="e">
        <f>IF(#REF!=0,"",#REF!)</f>
        <v>#REF!</v>
      </c>
      <c r="AR3477" s="19" t="e">
        <f>IF(#REF!=0,"",#REF!)</f>
        <v>#REF!</v>
      </c>
      <c r="AS3477" s="19" t="e">
        <f>#REF!</f>
        <v>#REF!</v>
      </c>
    </row>
    <row r="3478" spans="11:45" ht="19.5" thickTop="1" thickBot="1" x14ac:dyDescent="0.25">
      <c r="K3478" s="19" t="str">
        <f t="shared" si="947"/>
        <v/>
      </c>
      <c r="L3478" s="19">
        <f t="shared" ref="L3478:L3541" si="957">IF(ISERROR(SEARCH($B$2,M3478)),10000,IF(SEARCH($B$2,M3478)=1,SEARCH($B$2,M3478)+ROW()/100000,10000))</f>
        <v>10000</v>
      </c>
      <c r="M3478" s="22" t="str">
        <f>TRIM(Data!$N3475)</f>
        <v>Wilber Foss</v>
      </c>
      <c r="N3478" s="22" t="str">
        <f>TRIM(Data!$A3475)</f>
        <v>Wilber Foss (H)</v>
      </c>
      <c r="O3478" s="23">
        <f>IF(Data!$B3475=0,"",Data!$B3475)</f>
        <v>1971</v>
      </c>
      <c r="P3478" s="19" t="str">
        <f>IF(Data!$C3475=0,"",Data!$C3475)</f>
        <v>1</v>
      </c>
      <c r="Q3478" s="23" t="str">
        <f>IF($M3478="","",Data!$E3475)</f>
        <v>L</v>
      </c>
      <c r="R3478" s="23" t="str">
        <f t="shared" si="948"/>
        <v>L</v>
      </c>
      <c r="S3478" s="23" t="str">
        <f t="shared" si="949"/>
        <v>L</v>
      </c>
      <c r="T3478" s="19" t="str">
        <f>IF(Data!$F3475=0,"",Data!$F3475)</f>
        <v/>
      </c>
      <c r="U3478" s="19" t="str">
        <f>IF(Data!$G3475=0,"",Data!$G3475)</f>
        <v/>
      </c>
      <c r="V3478" s="19" t="str">
        <f>IF(Data!$D3475=0,"",Data!$D3475)</f>
        <v/>
      </c>
      <c r="W3478" s="19" t="str">
        <f>Data!$H3475</f>
        <v>NRH</v>
      </c>
      <c r="Y3478" s="41" t="e">
        <f t="shared" si="944"/>
        <v>#REF!</v>
      </c>
      <c r="Z3478" s="8">
        <f t="shared" si="950"/>
        <v>10000</v>
      </c>
      <c r="AA3478" s="8" t="str">
        <f t="shared" si="951"/>
        <v>Wilber Foss</v>
      </c>
      <c r="AB3478" s="8" t="str">
        <f t="shared" si="952"/>
        <v>L</v>
      </c>
      <c r="AC3478" s="8" t="str">
        <f t="shared" si="953"/>
        <v/>
      </c>
      <c r="AD3478" s="8" t="str">
        <f t="shared" ref="AD3478:AD3541" si="958">U3478</f>
        <v/>
      </c>
      <c r="AE3478" s="8" t="str">
        <f t="shared" si="954"/>
        <v/>
      </c>
      <c r="AF3478" s="5">
        <f t="shared" si="955"/>
        <v>1971</v>
      </c>
      <c r="AG3478" s="46">
        <v>3475</v>
      </c>
      <c r="AH3478" s="47" t="str">
        <f t="shared" si="945"/>
        <v/>
      </c>
      <c r="AI3478" s="48" t="str">
        <f t="shared" si="946"/>
        <v/>
      </c>
      <c r="AK3478" s="22" t="e">
        <f>TRIM(#REF!)</f>
        <v>#REF!</v>
      </c>
      <c r="AL3478" s="23" t="e">
        <f>IF(#REF!=0,"",#REF!)</f>
        <v>#REF!</v>
      </c>
      <c r="AM3478" s="19" t="e">
        <f>IF(#REF!=0,"",#REF!)</f>
        <v>#REF!</v>
      </c>
      <c r="AN3478" s="23" t="e">
        <f>IF($AK3478="","",#REF!)</f>
        <v>#REF!</v>
      </c>
      <c r="AO3478" s="23" t="e">
        <f t="shared" si="956"/>
        <v>#REF!</v>
      </c>
      <c r="AP3478" s="19" t="e">
        <f>IF(#REF!=0,"",#REF!)</f>
        <v>#REF!</v>
      </c>
      <c r="AQ3478" s="19" t="e">
        <f>IF(#REF!=0,"",#REF!)</f>
        <v>#REF!</v>
      </c>
      <c r="AR3478" s="19" t="e">
        <f>IF(#REF!=0,"",#REF!)</f>
        <v>#REF!</v>
      </c>
      <c r="AS3478" s="19" t="e">
        <f>#REF!</f>
        <v>#REF!</v>
      </c>
    </row>
    <row r="3479" spans="11:45" ht="19.5" thickTop="1" thickBot="1" x14ac:dyDescent="0.25">
      <c r="K3479" s="19" t="str">
        <f t="shared" si="947"/>
        <v/>
      </c>
      <c r="L3479" s="19">
        <f t="shared" si="957"/>
        <v>10000</v>
      </c>
      <c r="M3479" s="22" t="str">
        <f>TRIM(Data!$N3476)</f>
        <v>Wild Heart</v>
      </c>
      <c r="N3479" s="22" t="str">
        <f>TRIM(Data!$A3476)</f>
        <v>Wild Heart (Hiemalis)</v>
      </c>
      <c r="O3479" s="23">
        <f>IF(Data!$B3476=0,"",Data!$B3476)</f>
        <v>2016</v>
      </c>
      <c r="P3479" s="19" t="str">
        <f>IF(Data!$C3476=0,"",Data!$C3476)</f>
        <v>1</v>
      </c>
      <c r="Q3479" s="23" t="str">
        <f>IF($M3479="","",Data!$E3476)</f>
        <v>S-M</v>
      </c>
      <c r="R3479" s="23" t="str">
        <f t="shared" si="948"/>
        <v>S</v>
      </c>
      <c r="S3479" s="23" t="str">
        <f t="shared" si="949"/>
        <v>S</v>
      </c>
      <c r="T3479" s="19" t="str">
        <f>IF(Data!$F3476=0,"",Data!$F3476)</f>
        <v/>
      </c>
      <c r="U3479" s="19" t="str">
        <f>IF(Data!$G3476=0,"",Data!$G3476)</f>
        <v/>
      </c>
      <c r="V3479" s="19" t="str">
        <f>IF(Data!$D3476=0,"",Data!$D3476)</f>
        <v/>
      </c>
      <c r="W3479" s="19" t="str">
        <f>Data!$H3476</f>
        <v>Hiemalis</v>
      </c>
      <c r="Y3479" s="41" t="e">
        <f t="shared" si="944"/>
        <v>#REF!</v>
      </c>
      <c r="Z3479" s="8">
        <f t="shared" si="950"/>
        <v>10000</v>
      </c>
      <c r="AA3479" s="8" t="str">
        <f t="shared" si="951"/>
        <v>Wild Heart</v>
      </c>
      <c r="AB3479" s="8" t="str">
        <f t="shared" si="952"/>
        <v>S</v>
      </c>
      <c r="AC3479" s="8" t="str">
        <f t="shared" si="953"/>
        <v/>
      </c>
      <c r="AD3479" s="8" t="str">
        <f t="shared" si="958"/>
        <v/>
      </c>
      <c r="AE3479" s="8" t="str">
        <f t="shared" si="954"/>
        <v/>
      </c>
      <c r="AF3479" s="5">
        <f t="shared" si="955"/>
        <v>2016</v>
      </c>
      <c r="AG3479" s="46">
        <v>3476</v>
      </c>
      <c r="AH3479" s="47" t="str">
        <f t="shared" si="945"/>
        <v/>
      </c>
      <c r="AI3479" s="48" t="str">
        <f t="shared" si="946"/>
        <v/>
      </c>
      <c r="AK3479" s="22" t="e">
        <f>TRIM(#REF!)</f>
        <v>#REF!</v>
      </c>
      <c r="AL3479" s="23" t="e">
        <f>IF(#REF!=0,"",#REF!)</f>
        <v>#REF!</v>
      </c>
      <c r="AM3479" s="19" t="e">
        <f>IF(#REF!=0,"",#REF!)</f>
        <v>#REF!</v>
      </c>
      <c r="AN3479" s="23" t="e">
        <f>IF($AK3479="","",#REF!)</f>
        <v>#REF!</v>
      </c>
      <c r="AO3479" s="23" t="e">
        <f t="shared" si="956"/>
        <v>#REF!</v>
      </c>
      <c r="AP3479" s="19" t="e">
        <f>IF(#REF!=0,"",#REF!)</f>
        <v>#REF!</v>
      </c>
      <c r="AQ3479" s="19" t="e">
        <f>IF(#REF!=0,"",#REF!)</f>
        <v>#REF!</v>
      </c>
      <c r="AR3479" s="19" t="e">
        <f>IF(#REF!=0,"",#REF!)</f>
        <v>#REF!</v>
      </c>
      <c r="AS3479" s="19" t="e">
        <f>#REF!</f>
        <v>#REF!</v>
      </c>
    </row>
    <row r="3480" spans="11:45" ht="19.5" thickTop="1" thickBot="1" x14ac:dyDescent="0.25">
      <c r="K3480" s="19" t="str">
        <f t="shared" si="947"/>
        <v/>
      </c>
      <c r="L3480" s="19">
        <f t="shared" si="957"/>
        <v>10000</v>
      </c>
      <c r="M3480" s="22" t="str">
        <f>TRIM(Data!$N3477)</f>
        <v>Wildfire</v>
      </c>
      <c r="N3480" s="22" t="str">
        <f>TRIM(Data!$A3477)</f>
        <v>Wildfire</v>
      </c>
      <c r="O3480" s="23">
        <f>IF(Data!$B3477=0,"",Data!$B3477)</f>
        <v>1963</v>
      </c>
      <c r="P3480" s="19" t="str">
        <f>IF(Data!$C3477=0,"",Data!$C3477)</f>
        <v>1</v>
      </c>
      <c r="Q3480" s="23" t="str">
        <f>IF($M3480="","",Data!$E3477)</f>
        <v>M</v>
      </c>
      <c r="R3480" s="23" t="str">
        <f t="shared" si="948"/>
        <v>M</v>
      </c>
      <c r="S3480" s="23" t="str">
        <f t="shared" si="949"/>
        <v>M</v>
      </c>
      <c r="T3480" s="19" t="str">
        <f>IF(Data!$F3477=0,"",Data!$F3477)</f>
        <v/>
      </c>
      <c r="U3480" s="19" t="str">
        <f>IF(Data!$G3477=0,"",Data!$G3477)</f>
        <v/>
      </c>
      <c r="V3480" s="19" t="str">
        <f>IF(Data!$D3477=0,"",Data!$D3477)</f>
        <v/>
      </c>
      <c r="W3480" s="19" t="str">
        <f>Data!$H3477</f>
        <v>Japonica</v>
      </c>
      <c r="Y3480" s="41" t="e">
        <f t="shared" si="944"/>
        <v>#REF!</v>
      </c>
      <c r="Z3480" s="8">
        <f t="shared" si="950"/>
        <v>10000</v>
      </c>
      <c r="AA3480" s="8" t="str">
        <f t="shared" si="951"/>
        <v>Wildfire</v>
      </c>
      <c r="AB3480" s="8" t="str">
        <f t="shared" si="952"/>
        <v>M</v>
      </c>
      <c r="AC3480" s="8" t="str">
        <f t="shared" si="953"/>
        <v/>
      </c>
      <c r="AD3480" s="8" t="str">
        <f t="shared" si="958"/>
        <v/>
      </c>
      <c r="AE3480" s="8" t="str">
        <f t="shared" si="954"/>
        <v/>
      </c>
      <c r="AF3480" s="5">
        <f t="shared" si="955"/>
        <v>1963</v>
      </c>
      <c r="AG3480" s="46">
        <v>3477</v>
      </c>
      <c r="AH3480" s="47" t="str">
        <f t="shared" si="945"/>
        <v/>
      </c>
      <c r="AI3480" s="48" t="str">
        <f t="shared" si="946"/>
        <v/>
      </c>
      <c r="AK3480" s="22" t="e">
        <f>TRIM(#REF!)</f>
        <v>#REF!</v>
      </c>
      <c r="AL3480" s="23" t="e">
        <f>IF(#REF!=0,"",#REF!)</f>
        <v>#REF!</v>
      </c>
      <c r="AM3480" s="19" t="e">
        <f>IF(#REF!=0,"",#REF!)</f>
        <v>#REF!</v>
      </c>
      <c r="AN3480" s="23" t="e">
        <f>IF($AK3480="","",#REF!)</f>
        <v>#REF!</v>
      </c>
      <c r="AO3480" s="23" t="e">
        <f t="shared" si="956"/>
        <v>#REF!</v>
      </c>
      <c r="AP3480" s="19" t="e">
        <f>IF(#REF!=0,"",#REF!)</f>
        <v>#REF!</v>
      </c>
      <c r="AQ3480" s="19" t="e">
        <f>IF(#REF!=0,"",#REF!)</f>
        <v>#REF!</v>
      </c>
      <c r="AR3480" s="19" t="e">
        <f>IF(#REF!=0,"",#REF!)</f>
        <v>#REF!</v>
      </c>
      <c r="AS3480" s="19" t="e">
        <f>#REF!</f>
        <v>#REF!</v>
      </c>
    </row>
    <row r="3481" spans="11:45" ht="19.5" thickTop="1" thickBot="1" x14ac:dyDescent="0.25">
      <c r="K3481" s="19" t="str">
        <f t="shared" si="947"/>
        <v/>
      </c>
      <c r="L3481" s="19">
        <f t="shared" si="957"/>
        <v>10000</v>
      </c>
      <c r="M3481" s="22" t="str">
        <f>TRIM(Data!$N3478)</f>
        <v>Wildwood</v>
      </c>
      <c r="N3481" s="22" t="str">
        <f>TRIM(Data!$A3478)</f>
        <v>Wildwood</v>
      </c>
      <c r="O3481" s="23">
        <f>IF(Data!$B3478=0,"",Data!$B3478)</f>
        <v>1953</v>
      </c>
      <c r="P3481" s="19" t="str">
        <f>IF(Data!$C3478=0,"",Data!$C3478)</f>
        <v>1</v>
      </c>
      <c r="Q3481" s="23" t="str">
        <f>IF($M3481="","",Data!$E3478)</f>
        <v>L</v>
      </c>
      <c r="R3481" s="23" t="str">
        <f t="shared" si="948"/>
        <v>L</v>
      </c>
      <c r="S3481" s="23" t="str">
        <f t="shared" si="949"/>
        <v>L</v>
      </c>
      <c r="T3481" s="19" t="str">
        <f>IF(Data!$F3478=0,"",Data!$F3478)</f>
        <v/>
      </c>
      <c r="U3481" s="19" t="str">
        <f>IF(Data!$G3478=0,"",Data!$G3478)</f>
        <v/>
      </c>
      <c r="V3481" s="19" t="str">
        <f>IF(Data!$D3478=0,"",Data!$D3478)</f>
        <v/>
      </c>
      <c r="W3481" s="19" t="str">
        <f>Data!$H3478</f>
        <v>Japonica</v>
      </c>
      <c r="Y3481" s="41" t="e">
        <f t="shared" si="944"/>
        <v>#REF!</v>
      </c>
      <c r="Z3481" s="8">
        <f t="shared" si="950"/>
        <v>10000</v>
      </c>
      <c r="AA3481" s="8" t="str">
        <f t="shared" si="951"/>
        <v>Wildwood</v>
      </c>
      <c r="AB3481" s="8" t="str">
        <f t="shared" si="952"/>
        <v>L</v>
      </c>
      <c r="AC3481" s="8" t="str">
        <f t="shared" si="953"/>
        <v/>
      </c>
      <c r="AD3481" s="8" t="str">
        <f t="shared" si="958"/>
        <v/>
      </c>
      <c r="AE3481" s="8" t="str">
        <f t="shared" si="954"/>
        <v/>
      </c>
      <c r="AF3481" s="5">
        <f t="shared" si="955"/>
        <v>1953</v>
      </c>
      <c r="AG3481" s="46">
        <v>3478</v>
      </c>
      <c r="AH3481" s="47" t="str">
        <f t="shared" si="945"/>
        <v/>
      </c>
      <c r="AI3481" s="48" t="str">
        <f t="shared" si="946"/>
        <v/>
      </c>
      <c r="AK3481" s="22" t="e">
        <f>TRIM(#REF!)</f>
        <v>#REF!</v>
      </c>
      <c r="AL3481" s="23" t="e">
        <f>IF(#REF!=0,"",#REF!)</f>
        <v>#REF!</v>
      </c>
      <c r="AM3481" s="19" t="e">
        <f>IF(#REF!=0,"",#REF!)</f>
        <v>#REF!</v>
      </c>
      <c r="AN3481" s="23" t="e">
        <f>IF($AK3481="","",#REF!)</f>
        <v>#REF!</v>
      </c>
      <c r="AO3481" s="23" t="e">
        <f t="shared" si="956"/>
        <v>#REF!</v>
      </c>
      <c r="AP3481" s="19" t="e">
        <f>IF(#REF!=0,"",#REF!)</f>
        <v>#REF!</v>
      </c>
      <c r="AQ3481" s="19" t="e">
        <f>IF(#REF!=0,"",#REF!)</f>
        <v>#REF!</v>
      </c>
      <c r="AR3481" s="19" t="e">
        <f>IF(#REF!=0,"",#REF!)</f>
        <v>#REF!</v>
      </c>
      <c r="AS3481" s="19" t="e">
        <f>#REF!</f>
        <v>#REF!</v>
      </c>
    </row>
    <row r="3482" spans="11:45" ht="19.5" thickTop="1" thickBot="1" x14ac:dyDescent="0.25">
      <c r="K3482" s="19" t="str">
        <f t="shared" si="947"/>
        <v/>
      </c>
      <c r="L3482" s="19">
        <f t="shared" si="957"/>
        <v>10000</v>
      </c>
      <c r="M3482" s="22" t="str">
        <f>TRIM(Data!$N3479)</f>
        <v>Will Rehder</v>
      </c>
      <c r="N3482" s="22" t="str">
        <f>TRIM(Data!$A3479)</f>
        <v>Will Rehder</v>
      </c>
      <c r="O3482" s="23">
        <f>IF(Data!$B3479=0,"",Data!$B3479)</f>
        <v>1963</v>
      </c>
      <c r="P3482" s="19" t="str">
        <f>IF(Data!$C3479=0,"",Data!$C3479)</f>
        <v/>
      </c>
      <c r="Q3482" s="23" t="str">
        <f>IF($M3482="","",Data!$E3479)</f>
        <v>L</v>
      </c>
      <c r="R3482" s="23" t="str">
        <f t="shared" si="948"/>
        <v>L</v>
      </c>
      <c r="S3482" s="23" t="str">
        <f t="shared" si="949"/>
        <v>L</v>
      </c>
      <c r="T3482" s="19" t="str">
        <f>IF(Data!$F3479=0,"",Data!$F3479)</f>
        <v/>
      </c>
      <c r="U3482" s="19" t="str">
        <f>IF(Data!$G3479=0,"",Data!$G3479)</f>
        <v/>
      </c>
      <c r="V3482" s="19" t="str">
        <f>IF(Data!$D3479=0,"",Data!$D3479)</f>
        <v/>
      </c>
      <c r="W3482" s="19" t="str">
        <f>Data!$H3479</f>
        <v>Japonica</v>
      </c>
      <c r="Y3482" s="41" t="e">
        <f t="shared" si="944"/>
        <v>#REF!</v>
      </c>
      <c r="Z3482" s="8">
        <f t="shared" si="950"/>
        <v>10000</v>
      </c>
      <c r="AA3482" s="8" t="str">
        <f t="shared" si="951"/>
        <v>Will Rehder</v>
      </c>
      <c r="AB3482" s="8" t="str">
        <f t="shared" si="952"/>
        <v>L</v>
      </c>
      <c r="AC3482" s="8" t="str">
        <f t="shared" si="953"/>
        <v/>
      </c>
      <c r="AD3482" s="8" t="str">
        <f t="shared" si="958"/>
        <v/>
      </c>
      <c r="AE3482" s="8" t="str">
        <f t="shared" si="954"/>
        <v/>
      </c>
      <c r="AF3482" s="5">
        <f t="shared" si="955"/>
        <v>1963</v>
      </c>
      <c r="AG3482" s="46">
        <v>3479</v>
      </c>
      <c r="AH3482" s="47" t="str">
        <f t="shared" si="945"/>
        <v/>
      </c>
      <c r="AI3482" s="48" t="str">
        <f t="shared" si="946"/>
        <v/>
      </c>
      <c r="AK3482" s="22" t="e">
        <f>TRIM(#REF!)</f>
        <v>#REF!</v>
      </c>
      <c r="AL3482" s="23" t="e">
        <f>IF(#REF!=0,"",#REF!)</f>
        <v>#REF!</v>
      </c>
      <c r="AM3482" s="19" t="e">
        <f>IF(#REF!=0,"",#REF!)</f>
        <v>#REF!</v>
      </c>
      <c r="AN3482" s="23" t="e">
        <f>IF($AK3482="","",#REF!)</f>
        <v>#REF!</v>
      </c>
      <c r="AO3482" s="23" t="e">
        <f t="shared" si="956"/>
        <v>#REF!</v>
      </c>
      <c r="AP3482" s="19" t="e">
        <f>IF(#REF!=0,"",#REF!)</f>
        <v>#REF!</v>
      </c>
      <c r="AQ3482" s="19" t="e">
        <f>IF(#REF!=0,"",#REF!)</f>
        <v>#REF!</v>
      </c>
      <c r="AR3482" s="19" t="e">
        <f>IF(#REF!=0,"",#REF!)</f>
        <v>#REF!</v>
      </c>
      <c r="AS3482" s="19" t="e">
        <f>#REF!</f>
        <v>#REF!</v>
      </c>
    </row>
    <row r="3483" spans="11:45" ht="19.5" thickTop="1" thickBot="1" x14ac:dyDescent="0.25">
      <c r="K3483" s="19" t="str">
        <f t="shared" si="947"/>
        <v/>
      </c>
      <c r="L3483" s="19">
        <f t="shared" si="957"/>
        <v>10000</v>
      </c>
      <c r="M3483" s="22" t="str">
        <f>TRIM(Data!$N3480)</f>
        <v>Will Sargent</v>
      </c>
      <c r="N3483" s="22" t="str">
        <f>TRIM(Data!$A3480)</f>
        <v>Will Sargent</v>
      </c>
      <c r="O3483" s="23">
        <f>IF(Data!$B3480=0,"",Data!$B3480)</f>
        <v>2018</v>
      </c>
      <c r="P3483" s="19" t="str">
        <f>IF(Data!$C3480=0,"",Data!$C3480)</f>
        <v>1</v>
      </c>
      <c r="Q3483" s="23" t="str">
        <f>IF($M3483="","",Data!$E3480)</f>
        <v>S-M</v>
      </c>
      <c r="R3483" s="23" t="str">
        <f t="shared" si="948"/>
        <v>S</v>
      </c>
      <c r="S3483" s="23" t="str">
        <f t="shared" si="949"/>
        <v>S</v>
      </c>
      <c r="T3483" s="19" t="str">
        <f>IF(Data!$F3480=0,"",Data!$F3480)</f>
        <v/>
      </c>
      <c r="U3483" s="19" t="str">
        <f>IF(Data!$G3480=0,"",Data!$G3480)</f>
        <v/>
      </c>
      <c r="V3483" s="19" t="str">
        <f>IF(Data!$D3480=0,"",Data!$D3480)</f>
        <v/>
      </c>
      <c r="W3483" s="19" t="str">
        <f>Data!$H3480</f>
        <v>Japonica</v>
      </c>
      <c r="Y3483" s="41" t="e">
        <f t="shared" si="944"/>
        <v>#REF!</v>
      </c>
      <c r="Z3483" s="8">
        <f t="shared" si="950"/>
        <v>10000</v>
      </c>
      <c r="AA3483" s="8" t="str">
        <f t="shared" si="951"/>
        <v>Will Sargent</v>
      </c>
      <c r="AB3483" s="8" t="str">
        <f t="shared" si="952"/>
        <v>S</v>
      </c>
      <c r="AC3483" s="8" t="str">
        <f t="shared" si="953"/>
        <v/>
      </c>
      <c r="AD3483" s="8" t="str">
        <f t="shared" si="958"/>
        <v/>
      </c>
      <c r="AE3483" s="8" t="str">
        <f t="shared" si="954"/>
        <v/>
      </c>
      <c r="AF3483" s="5">
        <f t="shared" si="955"/>
        <v>2018</v>
      </c>
      <c r="AG3483" s="46">
        <v>3480</v>
      </c>
      <c r="AH3483" s="47" t="str">
        <f t="shared" si="945"/>
        <v/>
      </c>
      <c r="AI3483" s="48" t="str">
        <f t="shared" si="946"/>
        <v/>
      </c>
      <c r="AK3483" s="22" t="e">
        <f>TRIM(#REF!)</f>
        <v>#REF!</v>
      </c>
      <c r="AL3483" s="23" t="e">
        <f>IF(#REF!=0,"",#REF!)</f>
        <v>#REF!</v>
      </c>
      <c r="AM3483" s="19" t="e">
        <f>IF(#REF!=0,"",#REF!)</f>
        <v>#REF!</v>
      </c>
      <c r="AN3483" s="23" t="e">
        <f>IF($AK3483="","",#REF!)</f>
        <v>#REF!</v>
      </c>
      <c r="AO3483" s="23" t="e">
        <f t="shared" si="956"/>
        <v>#REF!</v>
      </c>
      <c r="AP3483" s="19" t="e">
        <f>IF(#REF!=0,"",#REF!)</f>
        <v>#REF!</v>
      </c>
      <c r="AQ3483" s="19" t="e">
        <f>IF(#REF!=0,"",#REF!)</f>
        <v>#REF!</v>
      </c>
      <c r="AR3483" s="19" t="e">
        <f>IF(#REF!=0,"",#REF!)</f>
        <v>#REF!</v>
      </c>
      <c r="AS3483" s="19" t="e">
        <f>#REF!</f>
        <v>#REF!</v>
      </c>
    </row>
    <row r="3484" spans="11:45" ht="19.5" thickTop="1" thickBot="1" x14ac:dyDescent="0.25">
      <c r="K3484" s="19" t="str">
        <f t="shared" si="947"/>
        <v/>
      </c>
      <c r="L3484" s="19">
        <f t="shared" si="957"/>
        <v>10000</v>
      </c>
      <c r="M3484" s="22" t="str">
        <f>TRIM(Data!$N3481)</f>
        <v>Willard Scott</v>
      </c>
      <c r="N3484" s="22" t="str">
        <f>TRIM(Data!$A3481)</f>
        <v>Willard Scott</v>
      </c>
      <c r="O3484" s="23">
        <f>IF(Data!$B3481=0,"",Data!$B3481)</f>
        <v>1986</v>
      </c>
      <c r="P3484" s="19" t="str">
        <f>IF(Data!$C3481=0,"",Data!$C3481)</f>
        <v>1</v>
      </c>
      <c r="Q3484" s="23" t="str">
        <f>IF($M3484="","",Data!$E3481)</f>
        <v>M</v>
      </c>
      <c r="R3484" s="23" t="str">
        <f t="shared" si="948"/>
        <v>M</v>
      </c>
      <c r="S3484" s="23" t="str">
        <f t="shared" si="949"/>
        <v>M</v>
      </c>
      <c r="T3484" s="19" t="str">
        <f>IF(Data!$F3481=0,"",Data!$F3481)</f>
        <v/>
      </c>
      <c r="U3484" s="19" t="str">
        <f>IF(Data!$G3481=0,"",Data!$G3481)</f>
        <v/>
      </c>
      <c r="V3484" s="19" t="str">
        <f>IF(Data!$D3481=0,"",Data!$D3481)</f>
        <v/>
      </c>
      <c r="W3484" s="19" t="str">
        <f>Data!$H3481</f>
        <v>Japonica</v>
      </c>
      <c r="Y3484" s="41" t="e">
        <f t="shared" si="944"/>
        <v>#REF!</v>
      </c>
      <c r="Z3484" s="8">
        <f t="shared" si="950"/>
        <v>10000</v>
      </c>
      <c r="AA3484" s="8" t="str">
        <f t="shared" si="951"/>
        <v>Willard Scott</v>
      </c>
      <c r="AB3484" s="8" t="str">
        <f t="shared" si="952"/>
        <v>M</v>
      </c>
      <c r="AC3484" s="8" t="str">
        <f t="shared" si="953"/>
        <v/>
      </c>
      <c r="AD3484" s="8" t="str">
        <f t="shared" si="958"/>
        <v/>
      </c>
      <c r="AE3484" s="8" t="str">
        <f t="shared" si="954"/>
        <v/>
      </c>
      <c r="AF3484" s="5">
        <f t="shared" si="955"/>
        <v>1986</v>
      </c>
      <c r="AG3484" s="46">
        <v>3481</v>
      </c>
      <c r="AH3484" s="47" t="str">
        <f t="shared" si="945"/>
        <v/>
      </c>
      <c r="AI3484" s="48" t="str">
        <f t="shared" si="946"/>
        <v/>
      </c>
      <c r="AK3484" s="22" t="e">
        <f>TRIM(#REF!)</f>
        <v>#REF!</v>
      </c>
      <c r="AL3484" s="23" t="e">
        <f>IF(#REF!=0,"",#REF!)</f>
        <v>#REF!</v>
      </c>
      <c r="AM3484" s="19" t="e">
        <f>IF(#REF!=0,"",#REF!)</f>
        <v>#REF!</v>
      </c>
      <c r="AN3484" s="23" t="e">
        <f>IF($AK3484="","",#REF!)</f>
        <v>#REF!</v>
      </c>
      <c r="AO3484" s="23" t="e">
        <f t="shared" si="956"/>
        <v>#REF!</v>
      </c>
      <c r="AP3484" s="19" t="e">
        <f>IF(#REF!=0,"",#REF!)</f>
        <v>#REF!</v>
      </c>
      <c r="AQ3484" s="19" t="e">
        <f>IF(#REF!=0,"",#REF!)</f>
        <v>#REF!</v>
      </c>
      <c r="AR3484" s="19" t="e">
        <f>IF(#REF!=0,"",#REF!)</f>
        <v>#REF!</v>
      </c>
      <c r="AS3484" s="19" t="e">
        <f>#REF!</f>
        <v>#REF!</v>
      </c>
    </row>
    <row r="3485" spans="11:45" ht="19.5" thickTop="1" thickBot="1" x14ac:dyDescent="0.25">
      <c r="K3485" s="19" t="str">
        <f t="shared" si="947"/>
        <v/>
      </c>
      <c r="L3485" s="19">
        <f t="shared" si="957"/>
        <v>10000</v>
      </c>
      <c r="M3485" s="22" t="str">
        <f>TRIM(Data!$N3482)</f>
        <v>William C. Noell</v>
      </c>
      <c r="N3485" s="22" t="str">
        <f>TRIM(Data!$A3482)</f>
        <v>William C. Noell</v>
      </c>
      <c r="O3485" s="23">
        <f>IF(Data!$B3482=0,"",Data!$B3482)</f>
        <v>1972</v>
      </c>
      <c r="P3485" s="19" t="str">
        <f>IF(Data!$C3482=0,"",Data!$C3482)</f>
        <v>1</v>
      </c>
      <c r="Q3485" s="23" t="str">
        <f>IF($M3485="","",Data!$E3482)</f>
        <v>Min-S</v>
      </c>
      <c r="R3485" s="23" t="str">
        <f t="shared" si="948"/>
        <v>S</v>
      </c>
      <c r="S3485" s="23" t="str">
        <f t="shared" si="949"/>
        <v>S</v>
      </c>
      <c r="T3485" s="19" t="str">
        <f>IF(Data!$F3482=0,"",Data!$F3482)</f>
        <v/>
      </c>
      <c r="U3485" s="19" t="str">
        <f>IF(Data!$G3482=0,"",Data!$G3482)</f>
        <v>FD</v>
      </c>
      <c r="V3485" s="19" t="str">
        <f>IF(Data!$D3482=0,"",Data!$D3482)</f>
        <v/>
      </c>
      <c r="W3485" s="19" t="str">
        <f>Data!$H3482</f>
        <v>Japonica</v>
      </c>
      <c r="Y3485" s="41" t="e">
        <f t="shared" si="944"/>
        <v>#REF!</v>
      </c>
      <c r="Z3485" s="8">
        <f t="shared" si="950"/>
        <v>10000</v>
      </c>
      <c r="AA3485" s="8" t="str">
        <f t="shared" si="951"/>
        <v>William C. Noell</v>
      </c>
      <c r="AB3485" s="8" t="str">
        <f t="shared" si="952"/>
        <v>S</v>
      </c>
      <c r="AC3485" s="8" t="str">
        <f t="shared" si="953"/>
        <v/>
      </c>
      <c r="AD3485" s="8" t="str">
        <f t="shared" si="958"/>
        <v>FD</v>
      </c>
      <c r="AE3485" s="8" t="str">
        <f t="shared" si="954"/>
        <v/>
      </c>
      <c r="AF3485" s="5">
        <f t="shared" si="955"/>
        <v>1972</v>
      </c>
      <c r="AG3485" s="46">
        <v>3482</v>
      </c>
      <c r="AH3485" s="47" t="str">
        <f t="shared" si="945"/>
        <v/>
      </c>
      <c r="AI3485" s="48" t="str">
        <f t="shared" si="946"/>
        <v/>
      </c>
      <c r="AK3485" s="22" t="e">
        <f>TRIM(#REF!)</f>
        <v>#REF!</v>
      </c>
      <c r="AL3485" s="23" t="e">
        <f>IF(#REF!=0,"",#REF!)</f>
        <v>#REF!</v>
      </c>
      <c r="AM3485" s="19" t="e">
        <f>IF(#REF!=0,"",#REF!)</f>
        <v>#REF!</v>
      </c>
      <c r="AN3485" s="23" t="e">
        <f>IF($AK3485="","",#REF!)</f>
        <v>#REF!</v>
      </c>
      <c r="AO3485" s="23" t="e">
        <f t="shared" si="956"/>
        <v>#REF!</v>
      </c>
      <c r="AP3485" s="19" t="e">
        <f>IF(#REF!=0,"",#REF!)</f>
        <v>#REF!</v>
      </c>
      <c r="AQ3485" s="19" t="e">
        <f>IF(#REF!=0,"",#REF!)</f>
        <v>#REF!</v>
      </c>
      <c r="AR3485" s="19" t="e">
        <f>IF(#REF!=0,"",#REF!)</f>
        <v>#REF!</v>
      </c>
      <c r="AS3485" s="19" t="e">
        <f>#REF!</f>
        <v>#REF!</v>
      </c>
    </row>
    <row r="3486" spans="11:45" ht="19.5" thickTop="1" thickBot="1" x14ac:dyDescent="0.25">
      <c r="K3486" s="19" t="str">
        <f t="shared" si="947"/>
        <v/>
      </c>
      <c r="L3486" s="19">
        <f t="shared" si="957"/>
        <v>10000</v>
      </c>
      <c r="M3486" s="22" t="str">
        <f>TRIM(Data!$N3483)</f>
        <v>William Forrest Bray</v>
      </c>
      <c r="N3486" s="22" t="str">
        <f>TRIM(Data!$A3483)</f>
        <v>William Forrest Bray</v>
      </c>
      <c r="O3486" s="23">
        <f>IF(Data!$B3483=0,"",Data!$B3483)</f>
        <v>1966</v>
      </c>
      <c r="P3486" s="19" t="str">
        <f>IF(Data!$C3483=0,"",Data!$C3483)</f>
        <v>1</v>
      </c>
      <c r="Q3486" s="23" t="str">
        <f>IF($M3486="","",Data!$E3483)</f>
        <v>L</v>
      </c>
      <c r="R3486" s="23" t="str">
        <f t="shared" si="948"/>
        <v>L</v>
      </c>
      <c r="S3486" s="23" t="str">
        <f t="shared" si="949"/>
        <v>L</v>
      </c>
      <c r="T3486" s="19" t="str">
        <f>IF(Data!$F3483=0,"",Data!$F3483)</f>
        <v/>
      </c>
      <c r="U3486" s="19" t="str">
        <f>IF(Data!$G3483=0,"",Data!$G3483)</f>
        <v>FD</v>
      </c>
      <c r="V3486" s="19" t="str">
        <f>IF(Data!$D3483=0,"",Data!$D3483)</f>
        <v/>
      </c>
      <c r="W3486" s="19" t="str">
        <f>Data!$H3483</f>
        <v>Japonica</v>
      </c>
      <c r="Y3486" s="41" t="e">
        <f t="shared" si="944"/>
        <v>#REF!</v>
      </c>
      <c r="Z3486" s="8">
        <f t="shared" si="950"/>
        <v>10000</v>
      </c>
      <c r="AA3486" s="8" t="str">
        <f t="shared" si="951"/>
        <v>William Forrest Bray</v>
      </c>
      <c r="AB3486" s="8" t="str">
        <f t="shared" si="952"/>
        <v>L</v>
      </c>
      <c r="AC3486" s="8" t="str">
        <f t="shared" si="953"/>
        <v/>
      </c>
      <c r="AD3486" s="8" t="str">
        <f t="shared" si="958"/>
        <v>FD</v>
      </c>
      <c r="AE3486" s="8" t="str">
        <f t="shared" si="954"/>
        <v/>
      </c>
      <c r="AF3486" s="5">
        <f t="shared" si="955"/>
        <v>1966</v>
      </c>
      <c r="AG3486" s="46">
        <v>3483</v>
      </c>
      <c r="AH3486" s="47" t="str">
        <f t="shared" si="945"/>
        <v/>
      </c>
      <c r="AI3486" s="48" t="str">
        <f t="shared" si="946"/>
        <v/>
      </c>
      <c r="AK3486" s="22" t="e">
        <f>TRIM(#REF!)</f>
        <v>#REF!</v>
      </c>
      <c r="AL3486" s="23" t="e">
        <f>IF(#REF!=0,"",#REF!)</f>
        <v>#REF!</v>
      </c>
      <c r="AM3486" s="19" t="e">
        <f>IF(#REF!=0,"",#REF!)</f>
        <v>#REF!</v>
      </c>
      <c r="AN3486" s="23" t="e">
        <f>IF($AK3486="","",#REF!)</f>
        <v>#REF!</v>
      </c>
      <c r="AO3486" s="23" t="e">
        <f t="shared" si="956"/>
        <v>#REF!</v>
      </c>
      <c r="AP3486" s="19" t="e">
        <f>IF(#REF!=0,"",#REF!)</f>
        <v>#REF!</v>
      </c>
      <c r="AQ3486" s="19" t="e">
        <f>IF(#REF!=0,"",#REF!)</f>
        <v>#REF!</v>
      </c>
      <c r="AR3486" s="19" t="e">
        <f>IF(#REF!=0,"",#REF!)</f>
        <v>#REF!</v>
      </c>
      <c r="AS3486" s="19" t="e">
        <f>#REF!</f>
        <v>#REF!</v>
      </c>
    </row>
    <row r="3487" spans="11:45" ht="19.5" thickTop="1" thickBot="1" x14ac:dyDescent="0.25">
      <c r="K3487" s="19" t="str">
        <f t="shared" si="947"/>
        <v/>
      </c>
      <c r="L3487" s="19">
        <f t="shared" si="957"/>
        <v>10000</v>
      </c>
      <c r="M3487" s="22" t="str">
        <f>TRIM(Data!$N3484)</f>
        <v>William Hertrich</v>
      </c>
      <c r="N3487" s="22" t="str">
        <f>TRIM(Data!$A3484)</f>
        <v>William Hertrich (R)</v>
      </c>
      <c r="O3487" s="23">
        <f>IF(Data!$B3484=0,"",Data!$B3484)</f>
        <v>1962</v>
      </c>
      <c r="P3487" s="19" t="str">
        <f>IF(Data!$C3484=0,"",Data!$C3484)</f>
        <v>1</v>
      </c>
      <c r="Q3487" s="23" t="str">
        <f>IF($M3487="","",Data!$E3484)</f>
        <v>VL</v>
      </c>
      <c r="R3487" s="23" t="str">
        <f t="shared" si="948"/>
        <v>VL</v>
      </c>
      <c r="S3487" s="23" t="str">
        <f t="shared" si="949"/>
        <v>VL</v>
      </c>
      <c r="T3487" s="19" t="str">
        <f>IF(Data!$F3484=0,"",Data!$F3484)</f>
        <v/>
      </c>
      <c r="U3487" s="19" t="str">
        <f>IF(Data!$G3484=0,"",Data!$G3484)</f>
        <v/>
      </c>
      <c r="V3487" s="19" t="str">
        <f>IF(Data!$D3484=0,"",Data!$D3484)</f>
        <v/>
      </c>
      <c r="W3487" s="19" t="str">
        <f>Data!$H3484</f>
        <v>Reticulata</v>
      </c>
      <c r="Y3487" s="41" t="e">
        <f t="shared" si="944"/>
        <v>#REF!</v>
      </c>
      <c r="Z3487" s="8">
        <f t="shared" si="950"/>
        <v>10000</v>
      </c>
      <c r="AA3487" s="8" t="str">
        <f t="shared" si="951"/>
        <v>William Hertrich</v>
      </c>
      <c r="AB3487" s="8" t="str">
        <f t="shared" si="952"/>
        <v>VL</v>
      </c>
      <c r="AC3487" s="8" t="str">
        <f t="shared" si="953"/>
        <v/>
      </c>
      <c r="AD3487" s="8" t="str">
        <f t="shared" si="958"/>
        <v/>
      </c>
      <c r="AE3487" s="8" t="str">
        <f t="shared" si="954"/>
        <v/>
      </c>
      <c r="AF3487" s="5">
        <f t="shared" si="955"/>
        <v>1962</v>
      </c>
      <c r="AG3487" s="46">
        <v>3484</v>
      </c>
      <c r="AH3487" s="47" t="str">
        <f t="shared" si="945"/>
        <v/>
      </c>
      <c r="AI3487" s="48" t="str">
        <f t="shared" si="946"/>
        <v/>
      </c>
      <c r="AK3487" s="22" t="e">
        <f>TRIM(#REF!)</f>
        <v>#REF!</v>
      </c>
      <c r="AL3487" s="23" t="e">
        <f>IF(#REF!=0,"",#REF!)</f>
        <v>#REF!</v>
      </c>
      <c r="AM3487" s="19" t="e">
        <f>IF(#REF!=0,"",#REF!)</f>
        <v>#REF!</v>
      </c>
      <c r="AN3487" s="23" t="e">
        <f>IF($AK3487="","",#REF!)</f>
        <v>#REF!</v>
      </c>
      <c r="AO3487" s="23" t="e">
        <f t="shared" si="956"/>
        <v>#REF!</v>
      </c>
      <c r="AP3487" s="19" t="e">
        <f>IF(#REF!=0,"",#REF!)</f>
        <v>#REF!</v>
      </c>
      <c r="AQ3487" s="19" t="e">
        <f>IF(#REF!=0,"",#REF!)</f>
        <v>#REF!</v>
      </c>
      <c r="AR3487" s="19" t="e">
        <f>IF(#REF!=0,"",#REF!)</f>
        <v>#REF!</v>
      </c>
      <c r="AS3487" s="19" t="e">
        <f>#REF!</f>
        <v>#REF!</v>
      </c>
    </row>
    <row r="3488" spans="11:45" ht="19.5" thickTop="1" thickBot="1" x14ac:dyDescent="0.25">
      <c r="K3488" s="19" t="str">
        <f t="shared" si="947"/>
        <v/>
      </c>
      <c r="L3488" s="19">
        <f t="shared" si="957"/>
        <v>10000</v>
      </c>
      <c r="M3488" s="22" t="str">
        <f>TRIM(Data!$N3485)</f>
        <v>William Jackson</v>
      </c>
      <c r="N3488" s="22" t="str">
        <f>TRIM(Data!$A3485)</f>
        <v>William Jackson</v>
      </c>
      <c r="O3488" s="23">
        <f>IF(Data!$B3485=0,"",Data!$B3485)</f>
        <v>1972</v>
      </c>
      <c r="P3488" s="19" t="str">
        <f>IF(Data!$C3485=0,"",Data!$C3485)</f>
        <v/>
      </c>
      <c r="Q3488" s="23" t="str">
        <f>IF($M3488="","",Data!$E3485)</f>
        <v>L-VL</v>
      </c>
      <c r="R3488" s="23" t="str">
        <f t="shared" si="948"/>
        <v>L</v>
      </c>
      <c r="S3488" s="23" t="str">
        <f t="shared" si="949"/>
        <v>L</v>
      </c>
      <c r="T3488" s="19" t="str">
        <f>IF(Data!$F3485=0,"",Data!$F3485)</f>
        <v/>
      </c>
      <c r="U3488" s="19" t="str">
        <f>IF(Data!$G3485=0,"",Data!$G3485)</f>
        <v/>
      </c>
      <c r="V3488" s="19" t="str">
        <f>IF(Data!$D3485=0,"",Data!$D3485)</f>
        <v/>
      </c>
      <c r="W3488" s="19" t="str">
        <f>Data!$H3485</f>
        <v>Japonica</v>
      </c>
      <c r="Y3488" s="41" t="e">
        <f t="shared" si="944"/>
        <v>#REF!</v>
      </c>
      <c r="Z3488" s="8">
        <f t="shared" si="950"/>
        <v>10000</v>
      </c>
      <c r="AA3488" s="8" t="str">
        <f t="shared" si="951"/>
        <v>William Jackson</v>
      </c>
      <c r="AB3488" s="8" t="str">
        <f t="shared" si="952"/>
        <v>L</v>
      </c>
      <c r="AC3488" s="8" t="str">
        <f t="shared" si="953"/>
        <v/>
      </c>
      <c r="AD3488" s="8" t="str">
        <f t="shared" si="958"/>
        <v/>
      </c>
      <c r="AE3488" s="8" t="str">
        <f t="shared" si="954"/>
        <v/>
      </c>
      <c r="AF3488" s="5">
        <f t="shared" si="955"/>
        <v>1972</v>
      </c>
      <c r="AG3488" s="46">
        <v>3485</v>
      </c>
      <c r="AH3488" s="47" t="str">
        <f t="shared" si="945"/>
        <v/>
      </c>
      <c r="AI3488" s="48" t="str">
        <f t="shared" si="946"/>
        <v/>
      </c>
      <c r="AK3488" s="22" t="e">
        <f>TRIM(#REF!)</f>
        <v>#REF!</v>
      </c>
      <c r="AL3488" s="23" t="e">
        <f>IF(#REF!=0,"",#REF!)</f>
        <v>#REF!</v>
      </c>
      <c r="AM3488" s="19" t="e">
        <f>IF(#REF!=0,"",#REF!)</f>
        <v>#REF!</v>
      </c>
      <c r="AN3488" s="23" t="e">
        <f>IF($AK3488="","",#REF!)</f>
        <v>#REF!</v>
      </c>
      <c r="AO3488" s="23" t="e">
        <f t="shared" si="956"/>
        <v>#REF!</v>
      </c>
      <c r="AP3488" s="19" t="e">
        <f>IF(#REF!=0,"",#REF!)</f>
        <v>#REF!</v>
      </c>
      <c r="AQ3488" s="19" t="e">
        <f>IF(#REF!=0,"",#REF!)</f>
        <v>#REF!</v>
      </c>
      <c r="AR3488" s="19" t="e">
        <f>IF(#REF!=0,"",#REF!)</f>
        <v>#REF!</v>
      </c>
      <c r="AS3488" s="19" t="e">
        <f>#REF!</f>
        <v>#REF!</v>
      </c>
    </row>
    <row r="3489" spans="11:45" ht="19.5" thickTop="1" thickBot="1" x14ac:dyDescent="0.25">
      <c r="K3489" s="19" t="str">
        <f t="shared" si="947"/>
        <v/>
      </c>
      <c r="L3489" s="19">
        <f t="shared" si="957"/>
        <v>10000</v>
      </c>
      <c r="M3489" s="22" t="str">
        <f>TRIM(Data!$N3486)</f>
        <v>William Jackson Pink</v>
      </c>
      <c r="N3489" s="22" t="str">
        <f>TRIM(Data!$A3486)</f>
        <v>William Jackson Pink</v>
      </c>
      <c r="O3489" s="23">
        <f>IF(Data!$B3486=0,"",Data!$B3486)</f>
        <v>2019</v>
      </c>
      <c r="P3489" s="19" t="str">
        <f>IF(Data!$C3486=0,"",Data!$C3486)</f>
        <v>1</v>
      </c>
      <c r="Q3489" s="23" t="str">
        <f>IF($M3489="","",Data!$E3486)</f>
        <v>L-VL</v>
      </c>
      <c r="R3489" s="23" t="str">
        <f t="shared" si="948"/>
        <v>L</v>
      </c>
      <c r="S3489" s="23" t="str">
        <f t="shared" si="949"/>
        <v>L</v>
      </c>
      <c r="T3489" s="19" t="str">
        <f>IF(Data!$F3486=0,"",Data!$F3486)</f>
        <v/>
      </c>
      <c r="U3489" s="19" t="str">
        <f>IF(Data!$G3486=0,"",Data!$G3486)</f>
        <v/>
      </c>
      <c r="V3489" s="19" t="str">
        <f>IF(Data!$D3486=0,"",Data!$D3486)</f>
        <v/>
      </c>
      <c r="W3489" s="19" t="str">
        <f>Data!$H3486</f>
        <v>Japonica</v>
      </c>
      <c r="Y3489" s="41" t="e">
        <f t="shared" si="944"/>
        <v>#REF!</v>
      </c>
      <c r="Z3489" s="8">
        <f t="shared" si="950"/>
        <v>10000</v>
      </c>
      <c r="AA3489" s="8" t="str">
        <f t="shared" si="951"/>
        <v>William Jackson Pink</v>
      </c>
      <c r="AB3489" s="8" t="str">
        <f t="shared" si="952"/>
        <v>L</v>
      </c>
      <c r="AC3489" s="8" t="str">
        <f t="shared" si="953"/>
        <v/>
      </c>
      <c r="AD3489" s="8" t="str">
        <f t="shared" si="958"/>
        <v/>
      </c>
      <c r="AE3489" s="8" t="str">
        <f t="shared" si="954"/>
        <v/>
      </c>
      <c r="AF3489" s="5">
        <f t="shared" si="955"/>
        <v>2019</v>
      </c>
      <c r="AG3489" s="46">
        <v>3486</v>
      </c>
      <c r="AH3489" s="47" t="str">
        <f t="shared" si="945"/>
        <v/>
      </c>
      <c r="AI3489" s="48" t="str">
        <f t="shared" si="946"/>
        <v/>
      </c>
      <c r="AK3489" s="22" t="e">
        <f>TRIM(#REF!)</f>
        <v>#REF!</v>
      </c>
      <c r="AL3489" s="23" t="e">
        <f>IF(#REF!=0,"",#REF!)</f>
        <v>#REF!</v>
      </c>
      <c r="AM3489" s="19" t="e">
        <f>IF(#REF!=0,"",#REF!)</f>
        <v>#REF!</v>
      </c>
      <c r="AN3489" s="23" t="e">
        <f>IF($AK3489="","",#REF!)</f>
        <v>#REF!</v>
      </c>
      <c r="AO3489" s="23" t="e">
        <f t="shared" si="956"/>
        <v>#REF!</v>
      </c>
      <c r="AP3489" s="19" t="e">
        <f>IF(#REF!=0,"",#REF!)</f>
        <v>#REF!</v>
      </c>
      <c r="AQ3489" s="19" t="e">
        <f>IF(#REF!=0,"",#REF!)</f>
        <v>#REF!</v>
      </c>
      <c r="AR3489" s="19" t="e">
        <f>IF(#REF!=0,"",#REF!)</f>
        <v>#REF!</v>
      </c>
      <c r="AS3489" s="19" t="e">
        <f>#REF!</f>
        <v>#REF!</v>
      </c>
    </row>
    <row r="3490" spans="11:45" ht="19.5" thickTop="1" thickBot="1" x14ac:dyDescent="0.25">
      <c r="K3490" s="19" t="str">
        <f t="shared" si="947"/>
        <v/>
      </c>
      <c r="L3490" s="19">
        <f t="shared" si="957"/>
        <v>10000</v>
      </c>
      <c r="M3490" s="22" t="str">
        <f>TRIM(Data!$N3487)</f>
        <v>William Kendall</v>
      </c>
      <c r="N3490" s="22" t="str">
        <f>TRIM(Data!$A3487)</f>
        <v>William Kendall</v>
      </c>
      <c r="O3490" s="23">
        <f>IF(Data!$B3487=0,"",Data!$B3487)</f>
        <v>1942</v>
      </c>
      <c r="P3490" s="19" t="str">
        <f>IF(Data!$C3487=0,"",Data!$C3487)</f>
        <v/>
      </c>
      <c r="Q3490" s="23" t="str">
        <f>IF($M3490="","",Data!$E3487)</f>
        <v>L</v>
      </c>
      <c r="R3490" s="23" t="str">
        <f t="shared" si="948"/>
        <v>L</v>
      </c>
      <c r="S3490" s="23" t="str">
        <f t="shared" si="949"/>
        <v>L</v>
      </c>
      <c r="T3490" s="19" t="str">
        <f>IF(Data!$F3487=0,"",Data!$F3487)</f>
        <v/>
      </c>
      <c r="U3490" s="19" t="str">
        <f>IF(Data!$G3487=0,"",Data!$G3487)</f>
        <v/>
      </c>
      <c r="V3490" s="19" t="str">
        <f>IF(Data!$D3487=0,"",Data!$D3487)</f>
        <v/>
      </c>
      <c r="W3490" s="19" t="str">
        <f>Data!$H3487</f>
        <v>Japonica</v>
      </c>
      <c r="Y3490" s="41" t="e">
        <f t="shared" si="944"/>
        <v>#REF!</v>
      </c>
      <c r="Z3490" s="8">
        <f t="shared" si="950"/>
        <v>10000</v>
      </c>
      <c r="AA3490" s="8" t="str">
        <f t="shared" si="951"/>
        <v>William Kendall</v>
      </c>
      <c r="AB3490" s="8" t="str">
        <f t="shared" si="952"/>
        <v>L</v>
      </c>
      <c r="AC3490" s="8" t="str">
        <f t="shared" si="953"/>
        <v/>
      </c>
      <c r="AD3490" s="8" t="str">
        <f t="shared" si="958"/>
        <v/>
      </c>
      <c r="AE3490" s="8" t="str">
        <f t="shared" si="954"/>
        <v/>
      </c>
      <c r="AF3490" s="5">
        <f t="shared" si="955"/>
        <v>1942</v>
      </c>
      <c r="AG3490" s="46">
        <v>3487</v>
      </c>
      <c r="AH3490" s="47" t="str">
        <f t="shared" si="945"/>
        <v/>
      </c>
      <c r="AI3490" s="48" t="str">
        <f t="shared" si="946"/>
        <v/>
      </c>
      <c r="AK3490" s="22" t="e">
        <f>TRIM(#REF!)</f>
        <v>#REF!</v>
      </c>
      <c r="AL3490" s="23" t="e">
        <f>IF(#REF!=0,"",#REF!)</f>
        <v>#REF!</v>
      </c>
      <c r="AM3490" s="19" t="e">
        <f>IF(#REF!=0,"",#REF!)</f>
        <v>#REF!</v>
      </c>
      <c r="AN3490" s="23" t="e">
        <f>IF($AK3490="","",#REF!)</f>
        <v>#REF!</v>
      </c>
      <c r="AO3490" s="23" t="e">
        <f t="shared" si="956"/>
        <v>#REF!</v>
      </c>
      <c r="AP3490" s="19" t="e">
        <f>IF(#REF!=0,"",#REF!)</f>
        <v>#REF!</v>
      </c>
      <c r="AQ3490" s="19" t="e">
        <f>IF(#REF!=0,"",#REF!)</f>
        <v>#REF!</v>
      </c>
      <c r="AR3490" s="19" t="e">
        <f>IF(#REF!=0,"",#REF!)</f>
        <v>#REF!</v>
      </c>
      <c r="AS3490" s="19" t="e">
        <f>#REF!</f>
        <v>#REF!</v>
      </c>
    </row>
    <row r="3491" spans="11:45" ht="19.5" thickTop="1" thickBot="1" x14ac:dyDescent="0.25">
      <c r="K3491" s="19" t="str">
        <f t="shared" si="947"/>
        <v/>
      </c>
      <c r="L3491" s="19">
        <f t="shared" si="957"/>
        <v>10000</v>
      </c>
      <c r="M3491" s="22" t="str">
        <f>TRIM(Data!$N3488)</f>
        <v>William Khoury</v>
      </c>
      <c r="N3491" s="22" t="str">
        <f>TRIM(Data!$A3488)</f>
        <v>William Khoury (H)</v>
      </c>
      <c r="O3491" s="23">
        <f>IF(Data!$B3488=0,"",Data!$B3488)</f>
        <v>2021</v>
      </c>
      <c r="P3491" s="19" t="str">
        <f>IF(Data!$C3488=0,"",Data!$C3488)</f>
        <v>1</v>
      </c>
      <c r="Q3491" s="23" t="str">
        <f>IF($M3491="","",Data!$E3488)</f>
        <v>M</v>
      </c>
      <c r="R3491" s="23" t="str">
        <f t="shared" si="948"/>
        <v>M</v>
      </c>
      <c r="S3491" s="23" t="str">
        <f t="shared" si="949"/>
        <v>M</v>
      </c>
      <c r="T3491" s="19" t="str">
        <f>IF(Data!$F3488=0,"",Data!$F3488)</f>
        <v/>
      </c>
      <c r="U3491" s="19" t="str">
        <f>IF(Data!$G3488=0,"",Data!$G3488)</f>
        <v/>
      </c>
      <c r="V3491" s="19" t="str">
        <f>IF(Data!$D3488=0,"",Data!$D3488)</f>
        <v/>
      </c>
      <c r="W3491" s="19" t="str">
        <f>Data!$H3488</f>
        <v>NRH</v>
      </c>
      <c r="Y3491" s="41" t="e">
        <f t="shared" si="944"/>
        <v>#REF!</v>
      </c>
      <c r="Z3491" s="8">
        <f t="shared" si="950"/>
        <v>10000</v>
      </c>
      <c r="AA3491" s="8" t="str">
        <f t="shared" si="951"/>
        <v>William Khoury</v>
      </c>
      <c r="AB3491" s="8" t="str">
        <f t="shared" si="952"/>
        <v>M</v>
      </c>
      <c r="AC3491" s="8" t="str">
        <f t="shared" si="953"/>
        <v/>
      </c>
      <c r="AD3491" s="8" t="str">
        <f t="shared" si="958"/>
        <v/>
      </c>
      <c r="AE3491" s="8" t="str">
        <f t="shared" si="954"/>
        <v/>
      </c>
      <c r="AF3491" s="5">
        <f t="shared" si="955"/>
        <v>2021</v>
      </c>
      <c r="AG3491" s="46">
        <v>3488</v>
      </c>
      <c r="AH3491" s="47" t="str">
        <f t="shared" si="945"/>
        <v/>
      </c>
      <c r="AI3491" s="48" t="str">
        <f t="shared" si="946"/>
        <v/>
      </c>
      <c r="AK3491" s="22" t="e">
        <f>TRIM(#REF!)</f>
        <v>#REF!</v>
      </c>
      <c r="AL3491" s="23" t="e">
        <f>IF(#REF!=0,"",#REF!)</f>
        <v>#REF!</v>
      </c>
      <c r="AM3491" s="19" t="e">
        <f>IF(#REF!=0,"",#REF!)</f>
        <v>#REF!</v>
      </c>
      <c r="AN3491" s="23" t="e">
        <f>IF($AK3491="","",#REF!)</f>
        <v>#REF!</v>
      </c>
      <c r="AO3491" s="23" t="e">
        <f t="shared" si="956"/>
        <v>#REF!</v>
      </c>
      <c r="AP3491" s="19" t="e">
        <f>IF(#REF!=0,"",#REF!)</f>
        <v>#REF!</v>
      </c>
      <c r="AQ3491" s="19" t="e">
        <f>IF(#REF!=0,"",#REF!)</f>
        <v>#REF!</v>
      </c>
      <c r="AR3491" s="19" t="e">
        <f>IF(#REF!=0,"",#REF!)</f>
        <v>#REF!</v>
      </c>
      <c r="AS3491" s="19" t="e">
        <f>#REF!</f>
        <v>#REF!</v>
      </c>
    </row>
    <row r="3492" spans="11:45" ht="19.5" thickTop="1" thickBot="1" x14ac:dyDescent="0.25">
      <c r="K3492" s="19" t="str">
        <f t="shared" si="947"/>
        <v/>
      </c>
      <c r="L3492" s="19">
        <f t="shared" si="957"/>
        <v>10000</v>
      </c>
      <c r="M3492" s="22" t="str">
        <f>TRIM(Data!$N3489)</f>
        <v>William Lanier Hunt</v>
      </c>
      <c r="N3492" s="22" t="str">
        <f>TRIM(Data!$A3489)</f>
        <v>William Lanier Hunt (Sasanqua)</v>
      </c>
      <c r="O3492" s="23">
        <f>IF(Data!$B3489=0,"",Data!$B3489)</f>
        <v>1986</v>
      </c>
      <c r="P3492" s="19" t="str">
        <f>IF(Data!$C3489=0,"",Data!$C3489)</f>
        <v>1</v>
      </c>
      <c r="Q3492" s="23" t="str">
        <f>IF($M3492="","",Data!$E3489)</f>
        <v>M</v>
      </c>
      <c r="R3492" s="23" t="str">
        <f t="shared" si="948"/>
        <v>M</v>
      </c>
      <c r="S3492" s="23" t="str">
        <f t="shared" si="949"/>
        <v>M</v>
      </c>
      <c r="T3492" s="19" t="str">
        <f>IF(Data!$F3489=0,"",Data!$F3489)</f>
        <v/>
      </c>
      <c r="U3492" s="19" t="str">
        <f>IF(Data!$G3489=0,"",Data!$G3489)</f>
        <v/>
      </c>
      <c r="V3492" s="19" t="str">
        <f>IF(Data!$D3489=0,"",Data!$D3489)</f>
        <v/>
      </c>
      <c r="W3492" s="19" t="str">
        <f>Data!$H3489</f>
        <v>Sasanqua</v>
      </c>
      <c r="Y3492" s="41" t="e">
        <f t="shared" si="944"/>
        <v>#REF!</v>
      </c>
      <c r="Z3492" s="8">
        <f t="shared" si="950"/>
        <v>10000</v>
      </c>
      <c r="AA3492" s="8" t="str">
        <f t="shared" si="951"/>
        <v>William Lanier Hunt</v>
      </c>
      <c r="AB3492" s="8" t="str">
        <f t="shared" si="952"/>
        <v>M</v>
      </c>
      <c r="AC3492" s="8" t="str">
        <f t="shared" si="953"/>
        <v/>
      </c>
      <c r="AD3492" s="8" t="str">
        <f t="shared" si="958"/>
        <v/>
      </c>
      <c r="AE3492" s="8" t="str">
        <f t="shared" si="954"/>
        <v/>
      </c>
      <c r="AF3492" s="5">
        <f t="shared" si="955"/>
        <v>1986</v>
      </c>
      <c r="AG3492" s="46">
        <v>3489</v>
      </c>
      <c r="AH3492" s="47" t="str">
        <f t="shared" si="945"/>
        <v/>
      </c>
      <c r="AI3492" s="48" t="str">
        <f t="shared" si="946"/>
        <v/>
      </c>
      <c r="AK3492" s="22" t="e">
        <f>TRIM(#REF!)</f>
        <v>#REF!</v>
      </c>
      <c r="AL3492" s="23" t="e">
        <f>IF(#REF!=0,"",#REF!)</f>
        <v>#REF!</v>
      </c>
      <c r="AM3492" s="19" t="e">
        <f>IF(#REF!=0,"",#REF!)</f>
        <v>#REF!</v>
      </c>
      <c r="AN3492" s="23" t="e">
        <f>IF($AK3492="","",#REF!)</f>
        <v>#REF!</v>
      </c>
      <c r="AO3492" s="23" t="e">
        <f t="shared" si="956"/>
        <v>#REF!</v>
      </c>
      <c r="AP3492" s="19" t="e">
        <f>IF(#REF!=0,"",#REF!)</f>
        <v>#REF!</v>
      </c>
      <c r="AQ3492" s="19" t="e">
        <f>IF(#REF!=0,"",#REF!)</f>
        <v>#REF!</v>
      </c>
      <c r="AR3492" s="19" t="e">
        <f>IF(#REF!=0,"",#REF!)</f>
        <v>#REF!</v>
      </c>
      <c r="AS3492" s="19" t="e">
        <f>#REF!</f>
        <v>#REF!</v>
      </c>
    </row>
    <row r="3493" spans="11:45" ht="19.5" thickTop="1" thickBot="1" x14ac:dyDescent="0.25">
      <c r="K3493" s="19" t="str">
        <f t="shared" si="947"/>
        <v/>
      </c>
      <c r="L3493" s="19">
        <f t="shared" si="957"/>
        <v>10000</v>
      </c>
      <c r="M3493" s="22" t="str">
        <f>TRIM(Data!$N3490)</f>
        <v>William Paulk</v>
      </c>
      <c r="N3493" s="22" t="str">
        <f>TRIM(Data!$A3490)</f>
        <v>William Paulk</v>
      </c>
      <c r="O3493" s="23">
        <f>IF(Data!$B3490=0,"",Data!$B3490)</f>
        <v>1989</v>
      </c>
      <c r="P3493" s="19" t="str">
        <f>IF(Data!$C3490=0,"",Data!$C3490)</f>
        <v>1</v>
      </c>
      <c r="Q3493" s="23" t="str">
        <f>IF($M3493="","",Data!$E3490)</f>
        <v>L</v>
      </c>
      <c r="R3493" s="23" t="str">
        <f t="shared" si="948"/>
        <v>L</v>
      </c>
      <c r="S3493" s="23" t="str">
        <f t="shared" si="949"/>
        <v>L</v>
      </c>
      <c r="T3493" s="19" t="str">
        <f>IF(Data!$F3490=0,"",Data!$F3490)</f>
        <v/>
      </c>
      <c r="U3493" s="19" t="str">
        <f>IF(Data!$G3490=0,"",Data!$G3490)</f>
        <v/>
      </c>
      <c r="V3493" s="19" t="str">
        <f>IF(Data!$D3490=0,"",Data!$D3490)</f>
        <v/>
      </c>
      <c r="W3493" s="19" t="str">
        <f>Data!$H3490</f>
        <v>Japonica</v>
      </c>
      <c r="Y3493" s="41" t="e">
        <f t="shared" si="944"/>
        <v>#REF!</v>
      </c>
      <c r="Z3493" s="8">
        <f t="shared" si="950"/>
        <v>10000</v>
      </c>
      <c r="AA3493" s="8" t="str">
        <f t="shared" si="951"/>
        <v>William Paulk</v>
      </c>
      <c r="AB3493" s="8" t="str">
        <f t="shared" si="952"/>
        <v>L</v>
      </c>
      <c r="AC3493" s="8" t="str">
        <f t="shared" si="953"/>
        <v/>
      </c>
      <c r="AD3493" s="8" t="str">
        <f t="shared" si="958"/>
        <v/>
      </c>
      <c r="AE3493" s="8" t="str">
        <f t="shared" si="954"/>
        <v/>
      </c>
      <c r="AF3493" s="5">
        <f t="shared" si="955"/>
        <v>1989</v>
      </c>
      <c r="AG3493" s="46">
        <v>3490</v>
      </c>
      <c r="AH3493" s="47" t="str">
        <f t="shared" si="945"/>
        <v/>
      </c>
      <c r="AI3493" s="48" t="str">
        <f t="shared" si="946"/>
        <v/>
      </c>
      <c r="AK3493" s="22" t="e">
        <f>TRIM(#REF!)</f>
        <v>#REF!</v>
      </c>
      <c r="AL3493" s="23" t="e">
        <f>IF(#REF!=0,"",#REF!)</f>
        <v>#REF!</v>
      </c>
      <c r="AM3493" s="19" t="e">
        <f>IF(#REF!=0,"",#REF!)</f>
        <v>#REF!</v>
      </c>
      <c r="AN3493" s="23" t="e">
        <f>IF($AK3493="","",#REF!)</f>
        <v>#REF!</v>
      </c>
      <c r="AO3493" s="23" t="e">
        <f t="shared" si="956"/>
        <v>#REF!</v>
      </c>
      <c r="AP3493" s="19" t="e">
        <f>IF(#REF!=0,"",#REF!)</f>
        <v>#REF!</v>
      </c>
      <c r="AQ3493" s="19" t="e">
        <f>IF(#REF!=0,"",#REF!)</f>
        <v>#REF!</v>
      </c>
      <c r="AR3493" s="19" t="e">
        <f>IF(#REF!=0,"",#REF!)</f>
        <v>#REF!</v>
      </c>
      <c r="AS3493" s="19" t="e">
        <f>#REF!</f>
        <v>#REF!</v>
      </c>
    </row>
    <row r="3494" spans="11:45" ht="19.5" thickTop="1" thickBot="1" x14ac:dyDescent="0.25">
      <c r="K3494" s="19" t="str">
        <f t="shared" si="947"/>
        <v/>
      </c>
      <c r="L3494" s="19">
        <f t="shared" si="957"/>
        <v>10000</v>
      </c>
      <c r="M3494" s="22" t="str">
        <f>TRIM(Data!$N3491)</f>
        <v>William Paulk Lavender</v>
      </c>
      <c r="N3494" s="22" t="str">
        <f>TRIM(Data!$A3491)</f>
        <v>William Paulk Lavender</v>
      </c>
      <c r="O3494" s="23">
        <f>IF(Data!$B3491=0,"",Data!$B3491)</f>
        <v>2008</v>
      </c>
      <c r="P3494" s="19" t="str">
        <f>IF(Data!$C3491=0,"",Data!$C3491)</f>
        <v>1</v>
      </c>
      <c r="Q3494" s="23" t="str">
        <f>IF($M3494="","",Data!$E3491)</f>
        <v>M</v>
      </c>
      <c r="R3494" s="23" t="str">
        <f t="shared" si="948"/>
        <v>M</v>
      </c>
      <c r="S3494" s="23" t="str">
        <f t="shared" si="949"/>
        <v>M</v>
      </c>
      <c r="T3494" s="19" t="str">
        <f>IF(Data!$F3491=0,"",Data!$F3491)</f>
        <v/>
      </c>
      <c r="U3494" s="19" t="str">
        <f>IF(Data!$G3491=0,"",Data!$G3491)</f>
        <v/>
      </c>
      <c r="V3494" s="19" t="str">
        <f>IF(Data!$D3491=0,"",Data!$D3491)</f>
        <v/>
      </c>
      <c r="W3494" s="19" t="str">
        <f>Data!$H3491</f>
        <v>Japonica</v>
      </c>
      <c r="Y3494" s="41" t="e">
        <f t="shared" si="944"/>
        <v>#REF!</v>
      </c>
      <c r="Z3494" s="8">
        <f t="shared" si="950"/>
        <v>10000</v>
      </c>
      <c r="AA3494" s="8" t="str">
        <f t="shared" si="951"/>
        <v>William Paulk Lavender</v>
      </c>
      <c r="AB3494" s="8" t="str">
        <f t="shared" si="952"/>
        <v>M</v>
      </c>
      <c r="AC3494" s="8" t="str">
        <f t="shared" si="953"/>
        <v/>
      </c>
      <c r="AD3494" s="8" t="str">
        <f t="shared" si="958"/>
        <v/>
      </c>
      <c r="AE3494" s="8" t="str">
        <f t="shared" si="954"/>
        <v/>
      </c>
      <c r="AF3494" s="5">
        <f t="shared" si="955"/>
        <v>2008</v>
      </c>
      <c r="AG3494" s="46">
        <v>3491</v>
      </c>
      <c r="AH3494" s="47" t="str">
        <f t="shared" si="945"/>
        <v/>
      </c>
      <c r="AI3494" s="48" t="str">
        <f t="shared" si="946"/>
        <v/>
      </c>
      <c r="AK3494" s="22" t="e">
        <f>TRIM(#REF!)</f>
        <v>#REF!</v>
      </c>
      <c r="AL3494" s="23" t="e">
        <f>IF(#REF!=0,"",#REF!)</f>
        <v>#REF!</v>
      </c>
      <c r="AM3494" s="19" t="e">
        <f>IF(#REF!=0,"",#REF!)</f>
        <v>#REF!</v>
      </c>
      <c r="AN3494" s="23" t="e">
        <f>IF($AK3494="","",#REF!)</f>
        <v>#REF!</v>
      </c>
      <c r="AO3494" s="23" t="e">
        <f t="shared" si="956"/>
        <v>#REF!</v>
      </c>
      <c r="AP3494" s="19" t="e">
        <f>IF(#REF!=0,"",#REF!)</f>
        <v>#REF!</v>
      </c>
      <c r="AQ3494" s="19" t="e">
        <f>IF(#REF!=0,"",#REF!)</f>
        <v>#REF!</v>
      </c>
      <c r="AR3494" s="19" t="e">
        <f>IF(#REF!=0,"",#REF!)</f>
        <v>#REF!</v>
      </c>
      <c r="AS3494" s="19" t="e">
        <f>#REF!</f>
        <v>#REF!</v>
      </c>
    </row>
    <row r="3495" spans="11:45" ht="19.5" thickTop="1" thickBot="1" x14ac:dyDescent="0.25">
      <c r="K3495" s="19" t="str">
        <f t="shared" si="947"/>
        <v/>
      </c>
      <c r="L3495" s="19">
        <f t="shared" si="957"/>
        <v>10000</v>
      </c>
      <c r="M3495" s="22" t="str">
        <f>TRIM(Data!$N3492)</f>
        <v>William Penn</v>
      </c>
      <c r="N3495" s="22" t="str">
        <f>TRIM(Data!$A3492)</f>
        <v>William Penn (Bell Camp, Purple Peony)</v>
      </c>
      <c r="O3495" s="23">
        <f>IF(Data!$B3492=0,"",Data!$B3492)</f>
        <v>1854</v>
      </c>
      <c r="P3495" s="19" t="str">
        <f>IF(Data!$C3492=0,"",Data!$C3492)</f>
        <v>1</v>
      </c>
      <c r="Q3495" s="23" t="str">
        <f>IF($M3495="","",Data!$E3492)</f>
        <v>S-M</v>
      </c>
      <c r="R3495" s="23" t="str">
        <f t="shared" si="948"/>
        <v>S</v>
      </c>
      <c r="S3495" s="23" t="str">
        <f t="shared" si="949"/>
        <v>S</v>
      </c>
      <c r="T3495" s="19" t="str">
        <f>IF(Data!$F3492=0,"",Data!$F3492)</f>
        <v/>
      </c>
      <c r="U3495" s="19" t="str">
        <f>IF(Data!$G3492=0,"",Data!$G3492)</f>
        <v/>
      </c>
      <c r="V3495" s="19" t="str">
        <f>IF(Data!$D3492=0,"",Data!$D3492)</f>
        <v>ANTIQUE</v>
      </c>
      <c r="W3495" s="19" t="str">
        <f>Data!$H3492</f>
        <v>Japonica</v>
      </c>
      <c r="Y3495" s="41" t="e">
        <f t="shared" si="944"/>
        <v>#REF!</v>
      </c>
      <c r="Z3495" s="8">
        <f t="shared" si="950"/>
        <v>3495</v>
      </c>
      <c r="AA3495" s="8" t="str">
        <f t="shared" si="951"/>
        <v>William Penn</v>
      </c>
      <c r="AB3495" s="8" t="str">
        <f t="shared" si="952"/>
        <v>S</v>
      </c>
      <c r="AC3495" s="8" t="str">
        <f t="shared" si="953"/>
        <v/>
      </c>
      <c r="AD3495" s="8" t="str">
        <f t="shared" si="958"/>
        <v/>
      </c>
      <c r="AE3495" s="8" t="str">
        <f t="shared" si="954"/>
        <v>ANTIQUE</v>
      </c>
      <c r="AF3495" s="5">
        <f t="shared" si="955"/>
        <v>1854</v>
      </c>
      <c r="AG3495" s="46">
        <v>3492</v>
      </c>
      <c r="AH3495" s="47" t="str">
        <f t="shared" si="945"/>
        <v/>
      </c>
      <c r="AI3495" s="48" t="str">
        <f t="shared" si="946"/>
        <v/>
      </c>
      <c r="AK3495" s="22" t="e">
        <f>TRIM(#REF!)</f>
        <v>#REF!</v>
      </c>
      <c r="AL3495" s="23" t="e">
        <f>IF(#REF!=0,"",#REF!)</f>
        <v>#REF!</v>
      </c>
      <c r="AM3495" s="19" t="e">
        <f>IF(#REF!=0,"",#REF!)</f>
        <v>#REF!</v>
      </c>
      <c r="AN3495" s="23" t="e">
        <f>IF($AK3495="","",#REF!)</f>
        <v>#REF!</v>
      </c>
      <c r="AO3495" s="23" t="e">
        <f t="shared" si="956"/>
        <v>#REF!</v>
      </c>
      <c r="AP3495" s="19" t="e">
        <f>IF(#REF!=0,"",#REF!)</f>
        <v>#REF!</v>
      </c>
      <c r="AQ3495" s="19" t="e">
        <f>IF(#REF!=0,"",#REF!)</f>
        <v>#REF!</v>
      </c>
      <c r="AR3495" s="19" t="e">
        <f>IF(#REF!=0,"",#REF!)</f>
        <v>#REF!</v>
      </c>
      <c r="AS3495" s="19" t="e">
        <f>#REF!</f>
        <v>#REF!</v>
      </c>
    </row>
    <row r="3496" spans="11:45" ht="19.5" thickTop="1" thickBot="1" x14ac:dyDescent="0.25">
      <c r="K3496" s="19" t="str">
        <f t="shared" si="947"/>
        <v/>
      </c>
      <c r="L3496" s="19">
        <f t="shared" si="957"/>
        <v>10000</v>
      </c>
      <c r="M3496" s="22" t="str">
        <f>TRIM(Data!$N3493)</f>
        <v>William S. Hastie (See Mathotiana)</v>
      </c>
      <c r="N3496" s="22" t="str">
        <f>TRIM(Data!$A3493)</f>
        <v>William S. Hastie (See Mathotiana)</v>
      </c>
      <c r="O3496" s="23">
        <f>IF(Data!$B3493=0,"",Data!$B3493)</f>
        <v>1840</v>
      </c>
      <c r="P3496" s="19" t="str">
        <f>IF(Data!$C3493=0,"",Data!$C3493)</f>
        <v/>
      </c>
      <c r="Q3496" s="23" t="str">
        <f>IF($M3496="","",Data!$E3493)</f>
        <v>L-VL</v>
      </c>
      <c r="R3496" s="23" t="str">
        <f t="shared" si="948"/>
        <v>L</v>
      </c>
      <c r="S3496" s="23" t="str">
        <f t="shared" si="949"/>
        <v>L</v>
      </c>
      <c r="T3496" s="19" t="str">
        <f>IF(Data!$F3493=0,"",Data!$F3493)</f>
        <v/>
      </c>
      <c r="U3496" s="19" t="str">
        <f>IF(Data!$G3493=0,"",Data!$G3493)</f>
        <v/>
      </c>
      <c r="V3496" s="19" t="str">
        <f>IF(Data!$D3493=0,"",Data!$D3493)</f>
        <v>ANTIQUE</v>
      </c>
      <c r="W3496" s="19" t="str">
        <f>Data!$H3493</f>
        <v>Japonica</v>
      </c>
      <c r="Y3496" s="41" t="e">
        <f t="shared" si="944"/>
        <v>#REF!</v>
      </c>
      <c r="Z3496" s="8">
        <f t="shared" si="950"/>
        <v>3496</v>
      </c>
      <c r="AA3496" s="8" t="str">
        <f t="shared" si="951"/>
        <v>William S. Hastie (See Mathotiana)</v>
      </c>
      <c r="AB3496" s="8" t="str">
        <f t="shared" si="952"/>
        <v>L</v>
      </c>
      <c r="AC3496" s="8" t="str">
        <f t="shared" si="953"/>
        <v/>
      </c>
      <c r="AD3496" s="8" t="str">
        <f t="shared" si="958"/>
        <v/>
      </c>
      <c r="AE3496" s="8" t="str">
        <f t="shared" si="954"/>
        <v>ANTIQUE</v>
      </c>
      <c r="AF3496" s="5">
        <f t="shared" si="955"/>
        <v>1840</v>
      </c>
      <c r="AG3496" s="46">
        <v>3493</v>
      </c>
      <c r="AH3496" s="47" t="str">
        <f t="shared" si="945"/>
        <v/>
      </c>
      <c r="AI3496" s="48" t="str">
        <f t="shared" si="946"/>
        <v/>
      </c>
      <c r="AK3496" s="22" t="e">
        <f>TRIM(#REF!)</f>
        <v>#REF!</v>
      </c>
      <c r="AL3496" s="23" t="e">
        <f>IF(#REF!=0,"",#REF!)</f>
        <v>#REF!</v>
      </c>
      <c r="AM3496" s="19" t="e">
        <f>IF(#REF!=0,"",#REF!)</f>
        <v>#REF!</v>
      </c>
      <c r="AN3496" s="23" t="e">
        <f>IF($AK3496="","",#REF!)</f>
        <v>#REF!</v>
      </c>
      <c r="AO3496" s="23" t="e">
        <f t="shared" si="956"/>
        <v>#REF!</v>
      </c>
      <c r="AP3496" s="19" t="e">
        <f>IF(#REF!=0,"",#REF!)</f>
        <v>#REF!</v>
      </c>
      <c r="AQ3496" s="19" t="e">
        <f>IF(#REF!=0,"",#REF!)</f>
        <v>#REF!</v>
      </c>
      <c r="AR3496" s="19" t="e">
        <f>IF(#REF!=0,"",#REF!)</f>
        <v>#REF!</v>
      </c>
      <c r="AS3496" s="19" t="e">
        <f>#REF!</f>
        <v>#REF!</v>
      </c>
    </row>
    <row r="3497" spans="11:45" ht="19.5" thickTop="1" thickBot="1" x14ac:dyDescent="0.25">
      <c r="K3497" s="19" t="str">
        <f t="shared" si="947"/>
        <v/>
      </c>
      <c r="L3497" s="19">
        <f t="shared" si="957"/>
        <v>10000</v>
      </c>
      <c r="M3497" s="22" t="str">
        <f>TRIM(Data!$N3494)</f>
        <v>William Sellers</v>
      </c>
      <c r="N3497" s="22" t="str">
        <f>TRIM(Data!$A3494)</f>
        <v>William Sellers (R)</v>
      </c>
      <c r="O3497" s="23">
        <f>IF(Data!$B3494=0,"",Data!$B3494)</f>
        <v>1976</v>
      </c>
      <c r="P3497" s="19" t="str">
        <f>IF(Data!$C3494=0,"",Data!$C3494)</f>
        <v>1</v>
      </c>
      <c r="Q3497" s="23" t="str">
        <f>IF($M3497="","",Data!$E3494)</f>
        <v>VL</v>
      </c>
      <c r="R3497" s="23" t="str">
        <f t="shared" si="948"/>
        <v>VL</v>
      </c>
      <c r="S3497" s="23" t="str">
        <f t="shared" si="949"/>
        <v>VL</v>
      </c>
      <c r="T3497" s="19" t="str">
        <f>IF(Data!$F3494=0,"",Data!$F3494)</f>
        <v/>
      </c>
      <c r="U3497" s="19" t="str">
        <f>IF(Data!$G3494=0,"",Data!$G3494)</f>
        <v/>
      </c>
      <c r="V3497" s="19" t="str">
        <f>IF(Data!$D3494=0,"",Data!$D3494)</f>
        <v/>
      </c>
      <c r="W3497" s="19" t="str">
        <f>Data!$H3494</f>
        <v>Reticulata</v>
      </c>
      <c r="Y3497" s="41" t="e">
        <f t="shared" si="944"/>
        <v>#REF!</v>
      </c>
      <c r="Z3497" s="8">
        <f t="shared" si="950"/>
        <v>10000</v>
      </c>
      <c r="AA3497" s="8" t="str">
        <f t="shared" si="951"/>
        <v>William Sellers</v>
      </c>
      <c r="AB3497" s="8" t="str">
        <f t="shared" si="952"/>
        <v>VL</v>
      </c>
      <c r="AC3497" s="8" t="str">
        <f t="shared" si="953"/>
        <v/>
      </c>
      <c r="AD3497" s="8" t="str">
        <f t="shared" si="958"/>
        <v/>
      </c>
      <c r="AE3497" s="8" t="str">
        <f t="shared" si="954"/>
        <v/>
      </c>
      <c r="AF3497" s="5">
        <f t="shared" si="955"/>
        <v>1976</v>
      </c>
      <c r="AG3497" s="46">
        <v>3494</v>
      </c>
      <c r="AH3497" s="47" t="str">
        <f t="shared" si="945"/>
        <v/>
      </c>
      <c r="AI3497" s="48" t="str">
        <f t="shared" si="946"/>
        <v/>
      </c>
      <c r="AK3497" s="22" t="e">
        <f>TRIM(#REF!)</f>
        <v>#REF!</v>
      </c>
      <c r="AL3497" s="23" t="e">
        <f>IF(#REF!=0,"",#REF!)</f>
        <v>#REF!</v>
      </c>
      <c r="AM3497" s="19" t="e">
        <f>IF(#REF!=0,"",#REF!)</f>
        <v>#REF!</v>
      </c>
      <c r="AN3497" s="23" t="e">
        <f>IF($AK3497="","",#REF!)</f>
        <v>#REF!</v>
      </c>
      <c r="AO3497" s="23" t="e">
        <f t="shared" si="956"/>
        <v>#REF!</v>
      </c>
      <c r="AP3497" s="19" t="e">
        <f>IF(#REF!=0,"",#REF!)</f>
        <v>#REF!</v>
      </c>
      <c r="AQ3497" s="19" t="e">
        <f>IF(#REF!=0,"",#REF!)</f>
        <v>#REF!</v>
      </c>
      <c r="AR3497" s="19" t="e">
        <f>IF(#REF!=0,"",#REF!)</f>
        <v>#REF!</v>
      </c>
      <c r="AS3497" s="19" t="e">
        <f>#REF!</f>
        <v>#REF!</v>
      </c>
    </row>
    <row r="3498" spans="11:45" ht="19.5" thickTop="1" thickBot="1" x14ac:dyDescent="0.25">
      <c r="K3498" s="19" t="str">
        <f t="shared" si="947"/>
        <v/>
      </c>
      <c r="L3498" s="19">
        <f t="shared" si="957"/>
        <v>10000</v>
      </c>
      <c r="M3498" s="22" t="str">
        <f>TRIM(Data!$N3495)</f>
        <v>Willie Hite</v>
      </c>
      <c r="N3498" s="22" t="str">
        <f>TRIM(Data!$A3495)</f>
        <v>Willie Hite</v>
      </c>
      <c r="O3498" s="23">
        <f>IF(Data!$B3495=0,"",Data!$B3495)</f>
        <v>1956</v>
      </c>
      <c r="P3498" s="19" t="str">
        <f>IF(Data!$C3495=0,"",Data!$C3495)</f>
        <v/>
      </c>
      <c r="Q3498" s="23" t="str">
        <f>IF($M3498="","",Data!$E3495)</f>
        <v>M</v>
      </c>
      <c r="R3498" s="23" t="str">
        <f t="shared" si="948"/>
        <v>M</v>
      </c>
      <c r="S3498" s="23" t="str">
        <f t="shared" si="949"/>
        <v>M</v>
      </c>
      <c r="T3498" s="19" t="str">
        <f>IF(Data!$F3495=0,"",Data!$F3495)</f>
        <v/>
      </c>
      <c r="U3498" s="19" t="str">
        <f>IF(Data!$G3495=0,"",Data!$G3495)</f>
        <v/>
      </c>
      <c r="V3498" s="19" t="str">
        <f>IF(Data!$D3495=0,"",Data!$D3495)</f>
        <v/>
      </c>
      <c r="W3498" s="19" t="str">
        <f>Data!$H3495</f>
        <v>Japonica</v>
      </c>
      <c r="Y3498" s="41" t="e">
        <f t="shared" si="944"/>
        <v>#REF!</v>
      </c>
      <c r="Z3498" s="8">
        <f t="shared" si="950"/>
        <v>10000</v>
      </c>
      <c r="AA3498" s="8" t="str">
        <f t="shared" si="951"/>
        <v>Willie Hite</v>
      </c>
      <c r="AB3498" s="8" t="str">
        <f t="shared" si="952"/>
        <v>M</v>
      </c>
      <c r="AC3498" s="8" t="str">
        <f t="shared" si="953"/>
        <v/>
      </c>
      <c r="AD3498" s="8" t="str">
        <f t="shared" si="958"/>
        <v/>
      </c>
      <c r="AE3498" s="8" t="str">
        <f t="shared" si="954"/>
        <v/>
      </c>
      <c r="AF3498" s="5">
        <f t="shared" si="955"/>
        <v>1956</v>
      </c>
      <c r="AG3498" s="46">
        <v>3495</v>
      </c>
      <c r="AH3498" s="47" t="str">
        <f t="shared" si="945"/>
        <v/>
      </c>
      <c r="AI3498" s="48" t="str">
        <f t="shared" si="946"/>
        <v/>
      </c>
      <c r="AK3498" s="22" t="e">
        <f>TRIM(#REF!)</f>
        <v>#REF!</v>
      </c>
      <c r="AL3498" s="23" t="e">
        <f>IF(#REF!=0,"",#REF!)</f>
        <v>#REF!</v>
      </c>
      <c r="AM3498" s="19" t="e">
        <f>IF(#REF!=0,"",#REF!)</f>
        <v>#REF!</v>
      </c>
      <c r="AN3498" s="23" t="e">
        <f>IF($AK3498="","",#REF!)</f>
        <v>#REF!</v>
      </c>
      <c r="AO3498" s="23" t="e">
        <f t="shared" si="956"/>
        <v>#REF!</v>
      </c>
      <c r="AP3498" s="19" t="e">
        <f>IF(#REF!=0,"",#REF!)</f>
        <v>#REF!</v>
      </c>
      <c r="AQ3498" s="19" t="e">
        <f>IF(#REF!=0,"",#REF!)</f>
        <v>#REF!</v>
      </c>
      <c r="AR3498" s="19" t="e">
        <f>IF(#REF!=0,"",#REF!)</f>
        <v>#REF!</v>
      </c>
      <c r="AS3498" s="19" t="e">
        <f>#REF!</f>
        <v>#REF!</v>
      </c>
    </row>
    <row r="3499" spans="11:45" ht="19.5" thickTop="1" thickBot="1" x14ac:dyDescent="0.25">
      <c r="K3499" s="19" t="str">
        <f t="shared" si="947"/>
        <v/>
      </c>
      <c r="L3499" s="19">
        <f t="shared" si="957"/>
        <v>10000</v>
      </c>
      <c r="M3499" s="22" t="str">
        <f>TRIM(Data!$N3496)</f>
        <v>Willmetta</v>
      </c>
      <c r="N3499" s="22" t="str">
        <f>TRIM(Data!$A3496)</f>
        <v>Willmetta</v>
      </c>
      <c r="O3499" s="23">
        <f>IF(Data!$B3496=0,"",Data!$B3496)</f>
        <v>1950</v>
      </c>
      <c r="P3499" s="19" t="str">
        <f>IF(Data!$C3496=0,"",Data!$C3496)</f>
        <v>1</v>
      </c>
      <c r="Q3499" s="23" t="str">
        <f>IF($M3499="","",Data!$E3496)</f>
        <v>S</v>
      </c>
      <c r="R3499" s="23" t="str">
        <f t="shared" si="948"/>
        <v>S</v>
      </c>
      <c r="S3499" s="23" t="str">
        <f t="shared" si="949"/>
        <v>S</v>
      </c>
      <c r="T3499" s="19" t="str">
        <f>IF(Data!$F3496=0,"",Data!$F3496)</f>
        <v/>
      </c>
      <c r="U3499" s="19" t="str">
        <f>IF(Data!$G3496=0,"",Data!$G3496)</f>
        <v/>
      </c>
      <c r="V3499" s="19" t="str">
        <f>IF(Data!$D3496=0,"",Data!$D3496)</f>
        <v/>
      </c>
      <c r="W3499" s="19" t="str">
        <f>Data!$H3496</f>
        <v>Japonica</v>
      </c>
      <c r="Y3499" s="41" t="e">
        <f t="shared" si="944"/>
        <v>#REF!</v>
      </c>
      <c r="Z3499" s="8">
        <f t="shared" si="950"/>
        <v>10000</v>
      </c>
      <c r="AA3499" s="8" t="str">
        <f t="shared" si="951"/>
        <v>Willmetta</v>
      </c>
      <c r="AB3499" s="8" t="str">
        <f t="shared" si="952"/>
        <v>S</v>
      </c>
      <c r="AC3499" s="8" t="str">
        <f t="shared" si="953"/>
        <v/>
      </c>
      <c r="AD3499" s="8" t="str">
        <f t="shared" si="958"/>
        <v/>
      </c>
      <c r="AE3499" s="8" t="str">
        <f t="shared" si="954"/>
        <v/>
      </c>
      <c r="AF3499" s="5">
        <f t="shared" si="955"/>
        <v>1950</v>
      </c>
      <c r="AG3499" s="46">
        <v>3496</v>
      </c>
      <c r="AH3499" s="47" t="str">
        <f t="shared" si="945"/>
        <v/>
      </c>
      <c r="AI3499" s="48" t="str">
        <f t="shared" si="946"/>
        <v/>
      </c>
      <c r="AK3499" s="22" t="e">
        <f>TRIM(#REF!)</f>
        <v>#REF!</v>
      </c>
      <c r="AL3499" s="23" t="e">
        <f>IF(#REF!=0,"",#REF!)</f>
        <v>#REF!</v>
      </c>
      <c r="AM3499" s="19" t="e">
        <f>IF(#REF!=0,"",#REF!)</f>
        <v>#REF!</v>
      </c>
      <c r="AN3499" s="23" t="e">
        <f>IF($AK3499="","",#REF!)</f>
        <v>#REF!</v>
      </c>
      <c r="AO3499" s="23" t="e">
        <f t="shared" si="956"/>
        <v>#REF!</v>
      </c>
      <c r="AP3499" s="19" t="e">
        <f>IF(#REF!=0,"",#REF!)</f>
        <v>#REF!</v>
      </c>
      <c r="AQ3499" s="19" t="e">
        <f>IF(#REF!=0,"",#REF!)</f>
        <v>#REF!</v>
      </c>
      <c r="AR3499" s="19" t="e">
        <f>IF(#REF!=0,"",#REF!)</f>
        <v>#REF!</v>
      </c>
      <c r="AS3499" s="19" t="e">
        <f>#REF!</f>
        <v>#REF!</v>
      </c>
    </row>
    <row r="3500" spans="11:45" ht="19.5" thickTop="1" thickBot="1" x14ac:dyDescent="0.25">
      <c r="K3500" s="19" t="str">
        <f t="shared" si="947"/>
        <v/>
      </c>
      <c r="L3500" s="19">
        <f t="shared" si="957"/>
        <v>10000</v>
      </c>
      <c r="M3500" s="22" t="str">
        <f>TRIM(Data!$N3497)</f>
        <v>Willow Wand</v>
      </c>
      <c r="N3500" s="22" t="str">
        <f>TRIM(Data!$A3497)</f>
        <v>Willow Wand (R)</v>
      </c>
      <c r="O3500" s="23">
        <f>IF(Data!$B3497=0,"",Data!$B3497)</f>
        <v>1948</v>
      </c>
      <c r="P3500" s="19" t="str">
        <f>IF(Data!$C3497=0,"",Data!$C3497)</f>
        <v>1</v>
      </c>
      <c r="Q3500" s="23" t="str">
        <f>IF($M3500="","",Data!$E3497)</f>
        <v>L</v>
      </c>
      <c r="R3500" s="23" t="str">
        <f t="shared" si="948"/>
        <v>L</v>
      </c>
      <c r="S3500" s="23" t="str">
        <f t="shared" si="949"/>
        <v>L</v>
      </c>
      <c r="T3500" s="19" t="str">
        <f>IF(Data!$F3497=0,"",Data!$F3497)</f>
        <v/>
      </c>
      <c r="U3500" s="19" t="str">
        <f>IF(Data!$G3497=0,"",Data!$G3497)</f>
        <v/>
      </c>
      <c r="V3500" s="19" t="str">
        <f>IF(Data!$D3497=0,"",Data!$D3497)</f>
        <v/>
      </c>
      <c r="W3500" s="19" t="str">
        <f>Data!$H3497</f>
        <v>Reticulata</v>
      </c>
      <c r="Y3500" s="41" t="e">
        <f t="shared" si="944"/>
        <v>#REF!</v>
      </c>
      <c r="Z3500" s="8">
        <f t="shared" si="950"/>
        <v>10000</v>
      </c>
      <c r="AA3500" s="8" t="str">
        <f t="shared" si="951"/>
        <v>Willow Wand</v>
      </c>
      <c r="AB3500" s="8" t="str">
        <f t="shared" si="952"/>
        <v>L</v>
      </c>
      <c r="AC3500" s="8" t="str">
        <f t="shared" si="953"/>
        <v/>
      </c>
      <c r="AD3500" s="8" t="str">
        <f t="shared" si="958"/>
        <v/>
      </c>
      <c r="AE3500" s="8" t="str">
        <f t="shared" si="954"/>
        <v/>
      </c>
      <c r="AF3500" s="5">
        <f t="shared" si="955"/>
        <v>1948</v>
      </c>
      <c r="AG3500" s="46">
        <v>3497</v>
      </c>
      <c r="AH3500" s="47" t="str">
        <f t="shared" si="945"/>
        <v/>
      </c>
      <c r="AI3500" s="48" t="str">
        <f t="shared" si="946"/>
        <v/>
      </c>
      <c r="AK3500" s="22" t="e">
        <f>TRIM(#REF!)</f>
        <v>#REF!</v>
      </c>
      <c r="AL3500" s="23" t="e">
        <f>IF(#REF!=0,"",#REF!)</f>
        <v>#REF!</v>
      </c>
      <c r="AM3500" s="19" t="e">
        <f>IF(#REF!=0,"",#REF!)</f>
        <v>#REF!</v>
      </c>
      <c r="AN3500" s="23" t="e">
        <f>IF($AK3500="","",#REF!)</f>
        <v>#REF!</v>
      </c>
      <c r="AO3500" s="23" t="e">
        <f t="shared" si="956"/>
        <v>#REF!</v>
      </c>
      <c r="AP3500" s="19" t="e">
        <f>IF(#REF!=0,"",#REF!)</f>
        <v>#REF!</v>
      </c>
      <c r="AQ3500" s="19" t="e">
        <f>IF(#REF!=0,"",#REF!)</f>
        <v>#REF!</v>
      </c>
      <c r="AR3500" s="19" t="e">
        <f>IF(#REF!=0,"",#REF!)</f>
        <v>#REF!</v>
      </c>
      <c r="AS3500" s="19" t="e">
        <f>#REF!</f>
        <v>#REF!</v>
      </c>
    </row>
    <row r="3501" spans="11:45" ht="19.5" thickTop="1" thickBot="1" x14ac:dyDescent="0.25">
      <c r="K3501" s="19" t="str">
        <f t="shared" si="947"/>
        <v/>
      </c>
      <c r="L3501" s="19">
        <f t="shared" si="957"/>
        <v>10000</v>
      </c>
      <c r="M3501" s="22" t="str">
        <f>TRIM(Data!$N3498)</f>
        <v>Winifred Womack</v>
      </c>
      <c r="N3501" s="22" t="str">
        <f>TRIM(Data!$A3498)</f>
        <v>Winifred Womack (Bobby Guillot)</v>
      </c>
      <c r="O3501" s="23">
        <f>IF(Data!$B3498=0,"",Data!$B3498)</f>
        <v>1955</v>
      </c>
      <c r="P3501" s="19" t="str">
        <f>IF(Data!$C3498=0,"",Data!$C3498)</f>
        <v>1</v>
      </c>
      <c r="Q3501" s="23" t="str">
        <f>IF($M3501="","",Data!$E3498)</f>
        <v>M</v>
      </c>
      <c r="R3501" s="23" t="str">
        <f t="shared" si="948"/>
        <v>M</v>
      </c>
      <c r="S3501" s="23" t="str">
        <f t="shared" si="949"/>
        <v>M</v>
      </c>
      <c r="T3501" s="19" t="str">
        <f>IF(Data!$F3498=0,"",Data!$F3498)</f>
        <v/>
      </c>
      <c r="U3501" s="19" t="str">
        <f>IF(Data!$G3498=0,"",Data!$G3498)</f>
        <v/>
      </c>
      <c r="V3501" s="19" t="str">
        <f>IF(Data!$D3498=0,"",Data!$D3498)</f>
        <v/>
      </c>
      <c r="W3501" s="19" t="str">
        <f>Data!$H3498</f>
        <v>Japonica</v>
      </c>
      <c r="Y3501" s="41" t="e">
        <f t="shared" si="944"/>
        <v>#REF!</v>
      </c>
      <c r="Z3501" s="8">
        <f t="shared" si="950"/>
        <v>10000</v>
      </c>
      <c r="AA3501" s="8" t="str">
        <f t="shared" si="951"/>
        <v>Winifred Womack</v>
      </c>
      <c r="AB3501" s="8" t="str">
        <f t="shared" si="952"/>
        <v>M</v>
      </c>
      <c r="AC3501" s="8" t="str">
        <f t="shared" si="953"/>
        <v/>
      </c>
      <c r="AD3501" s="8" t="str">
        <f t="shared" si="958"/>
        <v/>
      </c>
      <c r="AE3501" s="8" t="str">
        <f t="shared" si="954"/>
        <v/>
      </c>
      <c r="AF3501" s="5">
        <f t="shared" si="955"/>
        <v>1955</v>
      </c>
      <c r="AG3501" s="46">
        <v>3498</v>
      </c>
      <c r="AH3501" s="47" t="str">
        <f t="shared" si="945"/>
        <v/>
      </c>
      <c r="AI3501" s="48" t="str">
        <f t="shared" si="946"/>
        <v/>
      </c>
      <c r="AK3501" s="22" t="e">
        <f>TRIM(#REF!)</f>
        <v>#REF!</v>
      </c>
      <c r="AL3501" s="23" t="e">
        <f>IF(#REF!=0,"",#REF!)</f>
        <v>#REF!</v>
      </c>
      <c r="AM3501" s="19" t="e">
        <f>IF(#REF!=0,"",#REF!)</f>
        <v>#REF!</v>
      </c>
      <c r="AN3501" s="23" t="e">
        <f>IF($AK3501="","",#REF!)</f>
        <v>#REF!</v>
      </c>
      <c r="AO3501" s="23" t="e">
        <f t="shared" si="956"/>
        <v>#REF!</v>
      </c>
      <c r="AP3501" s="19" t="e">
        <f>IF(#REF!=0,"",#REF!)</f>
        <v>#REF!</v>
      </c>
      <c r="AQ3501" s="19" t="e">
        <f>IF(#REF!=0,"",#REF!)</f>
        <v>#REF!</v>
      </c>
      <c r="AR3501" s="19" t="e">
        <f>IF(#REF!=0,"",#REF!)</f>
        <v>#REF!</v>
      </c>
      <c r="AS3501" s="19" t="e">
        <f>#REF!</f>
        <v>#REF!</v>
      </c>
    </row>
    <row r="3502" spans="11:45" ht="19.5" thickTop="1" thickBot="1" x14ac:dyDescent="0.25">
      <c r="K3502" s="19" t="str">
        <f t="shared" si="947"/>
        <v/>
      </c>
      <c r="L3502" s="19">
        <f t="shared" si="957"/>
        <v>10000</v>
      </c>
      <c r="M3502" s="22" t="str">
        <f>TRIM(Data!$N3499)</f>
        <v>Winner's Circle</v>
      </c>
      <c r="N3502" s="22" t="str">
        <f>TRIM(Data!$A3499)</f>
        <v>Winner's Circle (R)</v>
      </c>
      <c r="O3502" s="23">
        <f>IF(Data!$B3499=0,"",Data!$B3499)</f>
        <v>1984</v>
      </c>
      <c r="P3502" s="19" t="str">
        <f>IF(Data!$C3499=0,"",Data!$C3499)</f>
        <v>1</v>
      </c>
      <c r="Q3502" s="23" t="str">
        <f>IF($M3502="","",Data!$E3499)</f>
        <v>VL</v>
      </c>
      <c r="R3502" s="23" t="str">
        <f t="shared" si="948"/>
        <v>VL</v>
      </c>
      <c r="S3502" s="23" t="str">
        <f t="shared" si="949"/>
        <v>VL</v>
      </c>
      <c r="T3502" s="19" t="str">
        <f>IF(Data!$F3499=0,"",Data!$F3499)</f>
        <v/>
      </c>
      <c r="U3502" s="19" t="str">
        <f>IF(Data!$G3499=0,"",Data!$G3499)</f>
        <v/>
      </c>
      <c r="V3502" s="19" t="str">
        <f>IF(Data!$D3499=0,"",Data!$D3499)</f>
        <v/>
      </c>
      <c r="W3502" s="19" t="str">
        <f>Data!$H3499</f>
        <v>Reticulata</v>
      </c>
      <c r="Y3502" s="41" t="e">
        <f t="shared" si="944"/>
        <v>#REF!</v>
      </c>
      <c r="Z3502" s="8">
        <f t="shared" si="950"/>
        <v>10000</v>
      </c>
      <c r="AA3502" s="8" t="str">
        <f t="shared" si="951"/>
        <v>Winner's Circle</v>
      </c>
      <c r="AB3502" s="8" t="str">
        <f t="shared" si="952"/>
        <v>VL</v>
      </c>
      <c r="AC3502" s="8" t="str">
        <f t="shared" si="953"/>
        <v/>
      </c>
      <c r="AD3502" s="8" t="str">
        <f t="shared" si="958"/>
        <v/>
      </c>
      <c r="AE3502" s="8" t="str">
        <f t="shared" si="954"/>
        <v/>
      </c>
      <c r="AF3502" s="5">
        <f t="shared" si="955"/>
        <v>1984</v>
      </c>
      <c r="AG3502" s="46">
        <v>3499</v>
      </c>
      <c r="AH3502" s="47" t="str">
        <f t="shared" si="945"/>
        <v/>
      </c>
      <c r="AI3502" s="48" t="str">
        <f t="shared" si="946"/>
        <v/>
      </c>
      <c r="AK3502" s="22" t="e">
        <f>TRIM(#REF!)</f>
        <v>#REF!</v>
      </c>
      <c r="AL3502" s="23" t="e">
        <f>IF(#REF!=0,"",#REF!)</f>
        <v>#REF!</v>
      </c>
      <c r="AM3502" s="19" t="e">
        <f>IF(#REF!=0,"",#REF!)</f>
        <v>#REF!</v>
      </c>
      <c r="AN3502" s="23" t="e">
        <f>IF($AK3502="","",#REF!)</f>
        <v>#REF!</v>
      </c>
      <c r="AO3502" s="23" t="e">
        <f t="shared" si="956"/>
        <v>#REF!</v>
      </c>
      <c r="AP3502" s="19" t="e">
        <f>IF(#REF!=0,"",#REF!)</f>
        <v>#REF!</v>
      </c>
      <c r="AQ3502" s="19" t="e">
        <f>IF(#REF!=0,"",#REF!)</f>
        <v>#REF!</v>
      </c>
      <c r="AR3502" s="19" t="e">
        <f>IF(#REF!=0,"",#REF!)</f>
        <v>#REF!</v>
      </c>
      <c r="AS3502" s="19" t="e">
        <f>#REF!</f>
        <v>#REF!</v>
      </c>
    </row>
    <row r="3503" spans="11:45" ht="19.5" thickTop="1" thickBot="1" x14ac:dyDescent="0.25">
      <c r="K3503" s="19" t="str">
        <f t="shared" si="947"/>
        <v/>
      </c>
      <c r="L3503" s="19">
        <f t="shared" si="957"/>
        <v>10000</v>
      </c>
      <c r="M3503" s="22" t="str">
        <f>TRIM(Data!$N3500)</f>
        <v>Winsome</v>
      </c>
      <c r="N3503" s="22" t="str">
        <f>TRIM(Data!$A3500)</f>
        <v>Winsome (Hiemalis)</v>
      </c>
      <c r="O3503" s="23">
        <f>IF(Data!$B3500=0,"",Data!$B3500)</f>
        <v>1955</v>
      </c>
      <c r="P3503" s="19" t="str">
        <f>IF(Data!$C3500=0,"",Data!$C3500)</f>
        <v>1</v>
      </c>
      <c r="Q3503" s="23" t="str">
        <f>IF($M3503="","",Data!$E3500)</f>
        <v>M</v>
      </c>
      <c r="R3503" s="23" t="str">
        <f t="shared" si="948"/>
        <v>M</v>
      </c>
      <c r="S3503" s="23" t="str">
        <f t="shared" si="949"/>
        <v>M</v>
      </c>
      <c r="T3503" s="19" t="str">
        <f>IF(Data!$F3500=0,"",Data!$F3500)</f>
        <v/>
      </c>
      <c r="U3503" s="19" t="str">
        <f>IF(Data!$G3500=0,"",Data!$G3500)</f>
        <v/>
      </c>
      <c r="V3503" s="19" t="str">
        <f>IF(Data!$D3500=0,"",Data!$D3500)</f>
        <v/>
      </c>
      <c r="W3503" s="19" t="str">
        <f>Data!$H3500</f>
        <v>Hiemalis</v>
      </c>
      <c r="Y3503" s="41" t="e">
        <f t="shared" si="944"/>
        <v>#REF!</v>
      </c>
      <c r="Z3503" s="8">
        <f t="shared" si="950"/>
        <v>10000</v>
      </c>
      <c r="AA3503" s="8" t="str">
        <f t="shared" si="951"/>
        <v>Winsome</v>
      </c>
      <c r="AB3503" s="8" t="str">
        <f t="shared" si="952"/>
        <v>M</v>
      </c>
      <c r="AC3503" s="8" t="str">
        <f t="shared" si="953"/>
        <v/>
      </c>
      <c r="AD3503" s="8" t="str">
        <f t="shared" si="958"/>
        <v/>
      </c>
      <c r="AE3503" s="8" t="str">
        <f t="shared" si="954"/>
        <v/>
      </c>
      <c r="AF3503" s="5">
        <f t="shared" si="955"/>
        <v>1955</v>
      </c>
      <c r="AG3503" s="46">
        <v>3500</v>
      </c>
      <c r="AH3503" s="47" t="str">
        <f t="shared" si="945"/>
        <v/>
      </c>
      <c r="AI3503" s="48" t="str">
        <f t="shared" si="946"/>
        <v/>
      </c>
      <c r="AK3503" s="22" t="e">
        <f>TRIM(#REF!)</f>
        <v>#REF!</v>
      </c>
      <c r="AL3503" s="23" t="e">
        <f>IF(#REF!=0,"",#REF!)</f>
        <v>#REF!</v>
      </c>
      <c r="AM3503" s="19" t="e">
        <f>IF(#REF!=0,"",#REF!)</f>
        <v>#REF!</v>
      </c>
      <c r="AN3503" s="23" t="e">
        <f>IF($AK3503="","",#REF!)</f>
        <v>#REF!</v>
      </c>
      <c r="AO3503" s="23" t="e">
        <f t="shared" si="956"/>
        <v>#REF!</v>
      </c>
      <c r="AP3503" s="19" t="e">
        <f>IF(#REF!=0,"",#REF!)</f>
        <v>#REF!</v>
      </c>
      <c r="AQ3503" s="19" t="e">
        <f>IF(#REF!=0,"",#REF!)</f>
        <v>#REF!</v>
      </c>
      <c r="AR3503" s="19" t="e">
        <f>IF(#REF!=0,"",#REF!)</f>
        <v>#REF!</v>
      </c>
      <c r="AS3503" s="19" t="e">
        <f>#REF!</f>
        <v>#REF!</v>
      </c>
    </row>
    <row r="3504" spans="11:45" ht="19.5" thickTop="1" thickBot="1" x14ac:dyDescent="0.25">
      <c r="K3504" s="19" t="str">
        <f t="shared" si="947"/>
        <v/>
      </c>
      <c r="L3504" s="19">
        <f t="shared" si="957"/>
        <v>10000</v>
      </c>
      <c r="M3504" s="22" t="str">
        <f>TRIM(Data!$N3501)</f>
        <v>Winter's Beauty Chartreuse</v>
      </c>
      <c r="N3504" s="22" t="str">
        <f>TRIM(Data!$A3501)</f>
        <v>Winter's Beauty Chartreuse (H)</v>
      </c>
      <c r="O3504" s="23" t="str">
        <f>IF(Data!$B3501=0,"",Data!$B3501)</f>
        <v>Unknown</v>
      </c>
      <c r="P3504" s="19" t="str">
        <f>IF(Data!$C3501=0,"",Data!$C3501)</f>
        <v>1</v>
      </c>
      <c r="Q3504" s="23" t="str">
        <f>IF($M3504="","",Data!$E3501)</f>
        <v>S</v>
      </c>
      <c r="R3504" s="23" t="str">
        <f t="shared" si="948"/>
        <v>S</v>
      </c>
      <c r="S3504" s="23" t="str">
        <f t="shared" si="949"/>
        <v>S</v>
      </c>
      <c r="T3504" s="19" t="str">
        <f>IF(Data!$F3501=0,"",Data!$F3501)</f>
        <v/>
      </c>
      <c r="U3504" s="19" t="str">
        <f>IF(Data!$G3501=0,"",Data!$G3501)</f>
        <v/>
      </c>
      <c r="V3504" s="19" t="str">
        <f>IF(Data!$D3501=0,"",Data!$D3501)</f>
        <v/>
      </c>
      <c r="W3504" s="19" t="str">
        <f>Data!$H3501</f>
        <v>NRH</v>
      </c>
      <c r="Y3504" s="41" t="e">
        <f t="shared" si="944"/>
        <v>#REF!</v>
      </c>
      <c r="Z3504" s="8">
        <f t="shared" si="950"/>
        <v>10000</v>
      </c>
      <c r="AA3504" s="8" t="str">
        <f t="shared" si="951"/>
        <v>Winter's Beauty Chartreuse</v>
      </c>
      <c r="AB3504" s="8" t="str">
        <f t="shared" si="952"/>
        <v>S</v>
      </c>
      <c r="AC3504" s="8" t="str">
        <f t="shared" si="953"/>
        <v/>
      </c>
      <c r="AD3504" s="8" t="str">
        <f t="shared" si="958"/>
        <v/>
      </c>
      <c r="AE3504" s="8" t="str">
        <f t="shared" si="954"/>
        <v/>
      </c>
      <c r="AF3504" s="5" t="str">
        <f t="shared" si="955"/>
        <v>Unknown</v>
      </c>
      <c r="AG3504" s="46">
        <v>3501</v>
      </c>
      <c r="AH3504" s="47" t="str">
        <f t="shared" si="945"/>
        <v/>
      </c>
      <c r="AI3504" s="48" t="str">
        <f t="shared" si="946"/>
        <v/>
      </c>
      <c r="AK3504" s="22" t="e">
        <f>TRIM(#REF!)</f>
        <v>#REF!</v>
      </c>
      <c r="AL3504" s="23" t="e">
        <f>IF(#REF!=0,"",#REF!)</f>
        <v>#REF!</v>
      </c>
      <c r="AM3504" s="19" t="e">
        <f>IF(#REF!=0,"",#REF!)</f>
        <v>#REF!</v>
      </c>
      <c r="AN3504" s="23" t="e">
        <f>IF($AK3504="","",#REF!)</f>
        <v>#REF!</v>
      </c>
      <c r="AO3504" s="23" t="e">
        <f t="shared" si="956"/>
        <v>#REF!</v>
      </c>
      <c r="AP3504" s="19" t="e">
        <f>IF(#REF!=0,"",#REF!)</f>
        <v>#REF!</v>
      </c>
      <c r="AQ3504" s="19" t="e">
        <f>IF(#REF!=0,"",#REF!)</f>
        <v>#REF!</v>
      </c>
      <c r="AR3504" s="19" t="e">
        <f>IF(#REF!=0,"",#REF!)</f>
        <v>#REF!</v>
      </c>
      <c r="AS3504" s="19" t="e">
        <f>#REF!</f>
        <v>#REF!</v>
      </c>
    </row>
    <row r="3505" spans="11:45" ht="19.5" thickTop="1" thickBot="1" x14ac:dyDescent="0.25">
      <c r="K3505" s="19" t="str">
        <f t="shared" si="947"/>
        <v/>
      </c>
      <c r="L3505" s="19">
        <f t="shared" si="957"/>
        <v>10000</v>
      </c>
      <c r="M3505" s="22" t="str">
        <f>TRIM(Data!$N3502)</f>
        <v>Winter's Fire</v>
      </c>
      <c r="N3505" s="22" t="str">
        <f>TRIM(Data!$A3502)</f>
        <v>Winter's Fire (H)</v>
      </c>
      <c r="O3505" s="23">
        <f>IF(Data!$B3502=0,"",Data!$B3502)</f>
        <v>1992</v>
      </c>
      <c r="P3505" s="19" t="str">
        <f>IF(Data!$C3502=0,"",Data!$C3502)</f>
        <v>1</v>
      </c>
      <c r="Q3505" s="23" t="str">
        <f>IF($M3505="","",Data!$E3502)</f>
        <v>M</v>
      </c>
      <c r="R3505" s="23" t="str">
        <f t="shared" si="948"/>
        <v>M</v>
      </c>
      <c r="S3505" s="23" t="str">
        <f t="shared" si="949"/>
        <v>M</v>
      </c>
      <c r="T3505" s="19" t="str">
        <f>IF(Data!$F3502=0,"",Data!$F3502)</f>
        <v/>
      </c>
      <c r="U3505" s="19" t="str">
        <f>IF(Data!$G3502=0,"",Data!$G3502)</f>
        <v/>
      </c>
      <c r="V3505" s="19" t="str">
        <f>IF(Data!$D3502=0,"",Data!$D3502)</f>
        <v/>
      </c>
      <c r="W3505" s="19" t="str">
        <f>Data!$H3502</f>
        <v>NRH</v>
      </c>
      <c r="Y3505" s="41" t="e">
        <f t="shared" si="944"/>
        <v>#REF!</v>
      </c>
      <c r="Z3505" s="8">
        <f t="shared" si="950"/>
        <v>10000</v>
      </c>
      <c r="AA3505" s="8" t="str">
        <f t="shared" si="951"/>
        <v>Winter's Fire</v>
      </c>
      <c r="AB3505" s="8" t="str">
        <f t="shared" si="952"/>
        <v>M</v>
      </c>
      <c r="AC3505" s="8" t="str">
        <f t="shared" si="953"/>
        <v/>
      </c>
      <c r="AD3505" s="8" t="str">
        <f t="shared" si="958"/>
        <v/>
      </c>
      <c r="AE3505" s="8" t="str">
        <f t="shared" si="954"/>
        <v/>
      </c>
      <c r="AF3505" s="5">
        <f t="shared" si="955"/>
        <v>1992</v>
      </c>
      <c r="AG3505" s="46">
        <v>3502</v>
      </c>
      <c r="AH3505" s="47" t="str">
        <f t="shared" si="945"/>
        <v/>
      </c>
      <c r="AI3505" s="48" t="str">
        <f t="shared" si="946"/>
        <v/>
      </c>
      <c r="AK3505" s="22" t="e">
        <f>TRIM(#REF!)</f>
        <v>#REF!</v>
      </c>
      <c r="AL3505" s="23" t="e">
        <f>IF(#REF!=0,"",#REF!)</f>
        <v>#REF!</v>
      </c>
      <c r="AM3505" s="19" t="e">
        <f>IF(#REF!=0,"",#REF!)</f>
        <v>#REF!</v>
      </c>
      <c r="AN3505" s="23" t="e">
        <f>IF($AK3505="","",#REF!)</f>
        <v>#REF!</v>
      </c>
      <c r="AO3505" s="23" t="e">
        <f t="shared" si="956"/>
        <v>#REF!</v>
      </c>
      <c r="AP3505" s="19" t="e">
        <f>IF(#REF!=0,"",#REF!)</f>
        <v>#REF!</v>
      </c>
      <c r="AQ3505" s="19" t="e">
        <f>IF(#REF!=0,"",#REF!)</f>
        <v>#REF!</v>
      </c>
      <c r="AR3505" s="19" t="e">
        <f>IF(#REF!=0,"",#REF!)</f>
        <v>#REF!</v>
      </c>
      <c r="AS3505" s="19" t="e">
        <f>#REF!</f>
        <v>#REF!</v>
      </c>
    </row>
    <row r="3506" spans="11:45" ht="19.5" thickTop="1" thickBot="1" x14ac:dyDescent="0.25">
      <c r="K3506" s="19" t="str">
        <f t="shared" si="947"/>
        <v/>
      </c>
      <c r="L3506" s="19">
        <f t="shared" si="957"/>
        <v>10000</v>
      </c>
      <c r="M3506" s="22" t="str">
        <f>TRIM(Data!$N3503)</f>
        <v>Winter's Joy</v>
      </c>
      <c r="N3506" s="22" t="str">
        <f>TRIM(Data!$A3503)</f>
        <v>Winter's Joy (H)</v>
      </c>
      <c r="O3506" s="23">
        <f>IF(Data!$B3503=0,"",Data!$B3503)</f>
        <v>1977</v>
      </c>
      <c r="P3506" s="19" t="str">
        <f>IF(Data!$C3503=0,"",Data!$C3503)</f>
        <v>1</v>
      </c>
      <c r="Q3506" s="23" t="str">
        <f>IF($M3506="","",Data!$E3503)</f>
        <v>M</v>
      </c>
      <c r="R3506" s="23" t="str">
        <f t="shared" si="948"/>
        <v>M</v>
      </c>
      <c r="S3506" s="23" t="str">
        <f t="shared" si="949"/>
        <v>M</v>
      </c>
      <c r="T3506" s="19" t="str">
        <f>IF(Data!$F3503=0,"",Data!$F3503)</f>
        <v/>
      </c>
      <c r="U3506" s="19" t="str">
        <f>IF(Data!$G3503=0,"",Data!$G3503)</f>
        <v/>
      </c>
      <c r="V3506" s="19" t="str">
        <f>IF(Data!$D3503=0,"",Data!$D3503)</f>
        <v/>
      </c>
      <c r="W3506" s="19" t="str">
        <f>Data!$H3503</f>
        <v>NRH</v>
      </c>
      <c r="Y3506" s="41" t="e">
        <f t="shared" si="944"/>
        <v>#REF!</v>
      </c>
      <c r="Z3506" s="8">
        <f t="shared" si="950"/>
        <v>10000</v>
      </c>
      <c r="AA3506" s="8" t="str">
        <f t="shared" si="951"/>
        <v>Winter's Joy</v>
      </c>
      <c r="AB3506" s="8" t="str">
        <f t="shared" si="952"/>
        <v>M</v>
      </c>
      <c r="AC3506" s="8" t="str">
        <f t="shared" si="953"/>
        <v/>
      </c>
      <c r="AD3506" s="8" t="str">
        <f t="shared" si="958"/>
        <v/>
      </c>
      <c r="AE3506" s="8" t="str">
        <f t="shared" si="954"/>
        <v/>
      </c>
      <c r="AF3506" s="5">
        <f t="shared" si="955"/>
        <v>1977</v>
      </c>
      <c r="AG3506" s="46">
        <v>3503</v>
      </c>
      <c r="AH3506" s="47" t="str">
        <f t="shared" si="945"/>
        <v/>
      </c>
      <c r="AI3506" s="48" t="str">
        <f t="shared" si="946"/>
        <v/>
      </c>
      <c r="AK3506" s="22" t="e">
        <f>TRIM(#REF!)</f>
        <v>#REF!</v>
      </c>
      <c r="AL3506" s="23" t="e">
        <f>IF(#REF!=0,"",#REF!)</f>
        <v>#REF!</v>
      </c>
      <c r="AM3506" s="19" t="e">
        <f>IF(#REF!=0,"",#REF!)</f>
        <v>#REF!</v>
      </c>
      <c r="AN3506" s="23" t="e">
        <f>IF($AK3506="","",#REF!)</f>
        <v>#REF!</v>
      </c>
      <c r="AO3506" s="23" t="e">
        <f t="shared" si="956"/>
        <v>#REF!</v>
      </c>
      <c r="AP3506" s="19" t="e">
        <f>IF(#REF!=0,"",#REF!)</f>
        <v>#REF!</v>
      </c>
      <c r="AQ3506" s="19" t="e">
        <f>IF(#REF!=0,"",#REF!)</f>
        <v>#REF!</v>
      </c>
      <c r="AR3506" s="19" t="e">
        <f>IF(#REF!=0,"",#REF!)</f>
        <v>#REF!</v>
      </c>
      <c r="AS3506" s="19" t="e">
        <f>#REF!</f>
        <v>#REF!</v>
      </c>
    </row>
    <row r="3507" spans="11:45" ht="19.5" thickTop="1" thickBot="1" x14ac:dyDescent="0.25">
      <c r="K3507" s="19" t="str">
        <f t="shared" si="947"/>
        <v/>
      </c>
      <c r="L3507" s="19">
        <f t="shared" si="957"/>
        <v>10000</v>
      </c>
      <c r="M3507" s="22" t="str">
        <f>TRIM(Data!$N3504)</f>
        <v>Winter's Peony</v>
      </c>
      <c r="N3507" s="22" t="str">
        <f>TRIM(Data!$A3504)</f>
        <v>Winter's Peony (H)</v>
      </c>
      <c r="O3507" s="23">
        <f>IF(Data!$B3504=0,"",Data!$B3504)</f>
        <v>1999</v>
      </c>
      <c r="P3507" s="19" t="str">
        <f>IF(Data!$C3504=0,"",Data!$C3504)</f>
        <v>1</v>
      </c>
      <c r="Q3507" s="23" t="str">
        <f>IF($M3507="","",Data!$E3504)</f>
        <v>S</v>
      </c>
      <c r="R3507" s="23" t="str">
        <f t="shared" si="948"/>
        <v>S</v>
      </c>
      <c r="S3507" s="23" t="str">
        <f t="shared" si="949"/>
        <v>S</v>
      </c>
      <c r="T3507" s="19" t="str">
        <f>IF(Data!$F3504=0,"",Data!$F3504)</f>
        <v/>
      </c>
      <c r="U3507" s="19" t="str">
        <f>IF(Data!$G3504=0,"",Data!$G3504)</f>
        <v/>
      </c>
      <c r="V3507" s="19" t="str">
        <f>IF(Data!$D3504=0,"",Data!$D3504)</f>
        <v/>
      </c>
      <c r="W3507" s="19" t="str">
        <f>Data!$H3504</f>
        <v>NRH</v>
      </c>
      <c r="Y3507" s="41" t="e">
        <f t="shared" si="944"/>
        <v>#REF!</v>
      </c>
      <c r="Z3507" s="8">
        <f t="shared" si="950"/>
        <v>10000</v>
      </c>
      <c r="AA3507" s="8" t="str">
        <f t="shared" si="951"/>
        <v>Winter's Peony</v>
      </c>
      <c r="AB3507" s="8" t="str">
        <f t="shared" si="952"/>
        <v>S</v>
      </c>
      <c r="AC3507" s="8" t="str">
        <f t="shared" si="953"/>
        <v/>
      </c>
      <c r="AD3507" s="8" t="str">
        <f t="shared" si="958"/>
        <v/>
      </c>
      <c r="AE3507" s="8" t="str">
        <f t="shared" si="954"/>
        <v/>
      </c>
      <c r="AF3507" s="5">
        <f t="shared" si="955"/>
        <v>1999</v>
      </c>
      <c r="AG3507" s="46">
        <v>3504</v>
      </c>
      <c r="AH3507" s="47" t="str">
        <f t="shared" si="945"/>
        <v/>
      </c>
      <c r="AI3507" s="48" t="str">
        <f t="shared" si="946"/>
        <v/>
      </c>
      <c r="AK3507" s="22" t="e">
        <f>TRIM(#REF!)</f>
        <v>#REF!</v>
      </c>
      <c r="AL3507" s="23" t="e">
        <f>IF(#REF!=0,"",#REF!)</f>
        <v>#REF!</v>
      </c>
      <c r="AM3507" s="19" t="e">
        <f>IF(#REF!=0,"",#REF!)</f>
        <v>#REF!</v>
      </c>
      <c r="AN3507" s="23" t="e">
        <f>IF($AK3507="","",#REF!)</f>
        <v>#REF!</v>
      </c>
      <c r="AO3507" s="23" t="e">
        <f t="shared" si="956"/>
        <v>#REF!</v>
      </c>
      <c r="AP3507" s="19" t="e">
        <f>IF(#REF!=0,"",#REF!)</f>
        <v>#REF!</v>
      </c>
      <c r="AQ3507" s="19" t="e">
        <f>IF(#REF!=0,"",#REF!)</f>
        <v>#REF!</v>
      </c>
      <c r="AR3507" s="19" t="e">
        <f>IF(#REF!=0,"",#REF!)</f>
        <v>#REF!</v>
      </c>
      <c r="AS3507" s="19" t="e">
        <f>#REF!</f>
        <v>#REF!</v>
      </c>
    </row>
    <row r="3508" spans="11:45" ht="19.5" thickTop="1" thickBot="1" x14ac:dyDescent="0.25">
      <c r="K3508" s="19" t="str">
        <f t="shared" si="947"/>
        <v/>
      </c>
      <c r="L3508" s="19">
        <f t="shared" si="957"/>
        <v>10000</v>
      </c>
      <c r="M3508" s="22" t="str">
        <f>TRIM(Data!$N3505)</f>
        <v>Winter's Red Rider</v>
      </c>
      <c r="N3508" s="22" t="str">
        <f>TRIM(Data!$A3505)</f>
        <v>Winter's Red Rider (H)</v>
      </c>
      <c r="O3508" s="23">
        <f>IF(Data!$B3505=0,"",Data!$B3505)</f>
        <v>2000</v>
      </c>
      <c r="P3508" s="19" t="str">
        <f>IF(Data!$C3505=0,"",Data!$C3505)</f>
        <v>1</v>
      </c>
      <c r="Q3508" s="23" t="str">
        <f>IF($M3508="","",Data!$E3505)</f>
        <v>Min-S</v>
      </c>
      <c r="R3508" s="23" t="str">
        <f t="shared" si="948"/>
        <v>S</v>
      </c>
      <c r="S3508" s="23" t="str">
        <f t="shared" si="949"/>
        <v>S</v>
      </c>
      <c r="T3508" s="19" t="str">
        <f>IF(Data!$F3505=0,"",Data!$F3505)</f>
        <v/>
      </c>
      <c r="U3508" s="19" t="str">
        <f>IF(Data!$G3505=0,"",Data!$G3505)</f>
        <v/>
      </c>
      <c r="V3508" s="19" t="str">
        <f>IF(Data!$D3505=0,"",Data!$D3505)</f>
        <v/>
      </c>
      <c r="W3508" s="19" t="str">
        <f>Data!$H3505</f>
        <v>NRH</v>
      </c>
      <c r="Y3508" s="41" t="e">
        <f t="shared" si="944"/>
        <v>#REF!</v>
      </c>
      <c r="Z3508" s="8">
        <f t="shared" si="950"/>
        <v>10000</v>
      </c>
      <c r="AA3508" s="8" t="str">
        <f t="shared" si="951"/>
        <v>Winter's Red Rider</v>
      </c>
      <c r="AB3508" s="8" t="str">
        <f t="shared" si="952"/>
        <v>S</v>
      </c>
      <c r="AC3508" s="8" t="str">
        <f t="shared" si="953"/>
        <v/>
      </c>
      <c r="AD3508" s="8" t="str">
        <f t="shared" si="958"/>
        <v/>
      </c>
      <c r="AE3508" s="8" t="str">
        <f t="shared" si="954"/>
        <v/>
      </c>
      <c r="AF3508" s="5">
        <f t="shared" si="955"/>
        <v>2000</v>
      </c>
      <c r="AG3508" s="46">
        <v>3505</v>
      </c>
      <c r="AH3508" s="47" t="str">
        <f t="shared" si="945"/>
        <v/>
      </c>
      <c r="AI3508" s="48" t="str">
        <f t="shared" si="946"/>
        <v/>
      </c>
      <c r="AK3508" s="22" t="e">
        <f>TRIM(#REF!)</f>
        <v>#REF!</v>
      </c>
      <c r="AL3508" s="23" t="e">
        <f>IF(#REF!=0,"",#REF!)</f>
        <v>#REF!</v>
      </c>
      <c r="AM3508" s="19" t="e">
        <f>IF(#REF!=0,"",#REF!)</f>
        <v>#REF!</v>
      </c>
      <c r="AN3508" s="23" t="e">
        <f>IF($AK3508="","",#REF!)</f>
        <v>#REF!</v>
      </c>
      <c r="AO3508" s="23" t="e">
        <f t="shared" si="956"/>
        <v>#REF!</v>
      </c>
      <c r="AP3508" s="19" t="e">
        <f>IF(#REF!=0,"",#REF!)</f>
        <v>#REF!</v>
      </c>
      <c r="AQ3508" s="19" t="e">
        <f>IF(#REF!=0,"",#REF!)</f>
        <v>#REF!</v>
      </c>
      <c r="AR3508" s="19" t="e">
        <f>IF(#REF!=0,"",#REF!)</f>
        <v>#REF!</v>
      </c>
      <c r="AS3508" s="19" t="e">
        <f>#REF!</f>
        <v>#REF!</v>
      </c>
    </row>
    <row r="3509" spans="11:45" ht="19.5" thickTop="1" thickBot="1" x14ac:dyDescent="0.25">
      <c r="K3509" s="19" t="str">
        <f t="shared" si="947"/>
        <v/>
      </c>
      <c r="L3509" s="19">
        <f t="shared" si="957"/>
        <v>10000</v>
      </c>
      <c r="M3509" s="22" t="str">
        <f>TRIM(Data!$N3506)</f>
        <v>Winter's Rose</v>
      </c>
      <c r="N3509" s="22" t="str">
        <f>TRIM(Data!$A3506)</f>
        <v>Winter's Rose (H)</v>
      </c>
      <c r="O3509" s="23">
        <f>IF(Data!$B3506=0,"",Data!$B3506)</f>
        <v>1988</v>
      </c>
      <c r="P3509" s="19" t="str">
        <f>IF(Data!$C3506=0,"",Data!$C3506)</f>
        <v>1</v>
      </c>
      <c r="Q3509" s="23" t="str">
        <f>IF($M3509="","",Data!$E3506)</f>
        <v>Min</v>
      </c>
      <c r="R3509" s="23" t="str">
        <f t="shared" si="948"/>
        <v>Min</v>
      </c>
      <c r="S3509" s="23" t="str">
        <f t="shared" si="949"/>
        <v>Min</v>
      </c>
      <c r="T3509" s="19" t="str">
        <f>IF(Data!$F3506=0,"",Data!$F3506)</f>
        <v/>
      </c>
      <c r="U3509" s="19" t="str">
        <f>IF(Data!$G3506=0,"",Data!$G3506)</f>
        <v>FD</v>
      </c>
      <c r="V3509" s="19" t="str">
        <f>IF(Data!$D3506=0,"",Data!$D3506)</f>
        <v/>
      </c>
      <c r="W3509" s="19" t="str">
        <f>Data!$H3506</f>
        <v>NRH</v>
      </c>
      <c r="Y3509" s="41" t="e">
        <f t="shared" si="944"/>
        <v>#REF!</v>
      </c>
      <c r="Z3509" s="8">
        <f t="shared" si="950"/>
        <v>10000</v>
      </c>
      <c r="AA3509" s="8" t="str">
        <f t="shared" si="951"/>
        <v>Winter's Rose</v>
      </c>
      <c r="AB3509" s="8" t="str">
        <f t="shared" si="952"/>
        <v>Min</v>
      </c>
      <c r="AC3509" s="8" t="str">
        <f t="shared" si="953"/>
        <v/>
      </c>
      <c r="AD3509" s="8" t="str">
        <f t="shared" si="958"/>
        <v>FD</v>
      </c>
      <c r="AE3509" s="8" t="str">
        <f t="shared" si="954"/>
        <v/>
      </c>
      <c r="AF3509" s="5">
        <f t="shared" si="955"/>
        <v>1988</v>
      </c>
      <c r="AG3509" s="46">
        <v>3506</v>
      </c>
      <c r="AH3509" s="47" t="str">
        <f t="shared" si="945"/>
        <v/>
      </c>
      <c r="AI3509" s="48" t="str">
        <f t="shared" si="946"/>
        <v/>
      </c>
      <c r="AK3509" s="22" t="e">
        <f>TRIM(#REF!)</f>
        <v>#REF!</v>
      </c>
      <c r="AL3509" s="23" t="e">
        <f>IF(#REF!=0,"",#REF!)</f>
        <v>#REF!</v>
      </c>
      <c r="AM3509" s="19" t="e">
        <f>IF(#REF!=0,"",#REF!)</f>
        <v>#REF!</v>
      </c>
      <c r="AN3509" s="23" t="e">
        <f>IF($AK3509="","",#REF!)</f>
        <v>#REF!</v>
      </c>
      <c r="AO3509" s="23" t="e">
        <f t="shared" si="956"/>
        <v>#REF!</v>
      </c>
      <c r="AP3509" s="19" t="e">
        <f>IF(#REF!=0,"",#REF!)</f>
        <v>#REF!</v>
      </c>
      <c r="AQ3509" s="19" t="e">
        <f>IF(#REF!=0,"",#REF!)</f>
        <v>#REF!</v>
      </c>
      <c r="AR3509" s="19" t="e">
        <f>IF(#REF!=0,"",#REF!)</f>
        <v>#REF!</v>
      </c>
      <c r="AS3509" s="19" t="e">
        <f>#REF!</f>
        <v>#REF!</v>
      </c>
    </row>
    <row r="3510" spans="11:45" ht="19.5" thickTop="1" thickBot="1" x14ac:dyDescent="0.25">
      <c r="K3510" s="19" t="str">
        <f t="shared" si="947"/>
        <v/>
      </c>
      <c r="L3510" s="19">
        <f t="shared" si="957"/>
        <v>10000</v>
      </c>
      <c r="M3510" s="22" t="str">
        <f>TRIM(Data!$N3507)</f>
        <v>Winter's Snowman</v>
      </c>
      <c r="N3510" s="22" t="str">
        <f>TRIM(Data!$A3507)</f>
        <v>Winter's Snowman (H)</v>
      </c>
      <c r="O3510" s="23">
        <f>IF(Data!$B3507=0,"",Data!$B3507)</f>
        <v>1997</v>
      </c>
      <c r="P3510" s="19" t="str">
        <f>IF(Data!$C3507=0,"",Data!$C3507)</f>
        <v>1</v>
      </c>
      <c r="Q3510" s="23" t="str">
        <f>IF($M3510="","",Data!$E3507)</f>
        <v>S</v>
      </c>
      <c r="R3510" s="23" t="str">
        <f t="shared" si="948"/>
        <v>S</v>
      </c>
      <c r="S3510" s="23" t="str">
        <f t="shared" si="949"/>
        <v>S</v>
      </c>
      <c r="T3510" s="19" t="str">
        <f>IF(Data!$F3507=0,"",Data!$F3507)</f>
        <v/>
      </c>
      <c r="U3510" s="19" t="str">
        <f>IF(Data!$G3507=0,"",Data!$G3507)</f>
        <v/>
      </c>
      <c r="V3510" s="19" t="str">
        <f>IF(Data!$D3507=0,"",Data!$D3507)</f>
        <v/>
      </c>
      <c r="W3510" s="19" t="str">
        <f>Data!$H3507</f>
        <v>NRH</v>
      </c>
      <c r="Y3510" s="41" t="e">
        <f t="shared" si="944"/>
        <v>#REF!</v>
      </c>
      <c r="Z3510" s="8">
        <f t="shared" si="950"/>
        <v>10000</v>
      </c>
      <c r="AA3510" s="8" t="str">
        <f t="shared" si="951"/>
        <v>Winter's Snowman</v>
      </c>
      <c r="AB3510" s="8" t="str">
        <f t="shared" si="952"/>
        <v>S</v>
      </c>
      <c r="AC3510" s="8" t="str">
        <f t="shared" si="953"/>
        <v/>
      </c>
      <c r="AD3510" s="8" t="str">
        <f t="shared" si="958"/>
        <v/>
      </c>
      <c r="AE3510" s="8" t="str">
        <f t="shared" si="954"/>
        <v/>
      </c>
      <c r="AF3510" s="5">
        <f t="shared" si="955"/>
        <v>1997</v>
      </c>
      <c r="AG3510" s="46">
        <v>3507</v>
      </c>
      <c r="AH3510" s="47" t="str">
        <f t="shared" si="945"/>
        <v/>
      </c>
      <c r="AI3510" s="48" t="str">
        <f t="shared" si="946"/>
        <v/>
      </c>
      <c r="AK3510" s="22" t="e">
        <f>TRIM(#REF!)</f>
        <v>#REF!</v>
      </c>
      <c r="AL3510" s="23" t="e">
        <f>IF(#REF!=0,"",#REF!)</f>
        <v>#REF!</v>
      </c>
      <c r="AM3510" s="19" t="e">
        <f>IF(#REF!=0,"",#REF!)</f>
        <v>#REF!</v>
      </c>
      <c r="AN3510" s="23" t="e">
        <f>IF($AK3510="","",#REF!)</f>
        <v>#REF!</v>
      </c>
      <c r="AO3510" s="23" t="e">
        <f t="shared" si="956"/>
        <v>#REF!</v>
      </c>
      <c r="AP3510" s="19" t="e">
        <f>IF(#REF!=0,"",#REF!)</f>
        <v>#REF!</v>
      </c>
      <c r="AQ3510" s="19" t="e">
        <f>IF(#REF!=0,"",#REF!)</f>
        <v>#REF!</v>
      </c>
      <c r="AR3510" s="19" t="e">
        <f>IF(#REF!=0,"",#REF!)</f>
        <v>#REF!</v>
      </c>
      <c r="AS3510" s="19" t="e">
        <f>#REF!</f>
        <v>#REF!</v>
      </c>
    </row>
    <row r="3511" spans="11:45" ht="19.5" thickTop="1" thickBot="1" x14ac:dyDescent="0.25">
      <c r="K3511" s="19" t="str">
        <f t="shared" si="947"/>
        <v/>
      </c>
      <c r="L3511" s="19">
        <f t="shared" si="957"/>
        <v>10000</v>
      </c>
      <c r="M3511" s="22" t="str">
        <f>TRIM(Data!$N3508)</f>
        <v>Winter's Star</v>
      </c>
      <c r="N3511" s="22" t="str">
        <f>TRIM(Data!$A3508)</f>
        <v>Winter's Star (H)</v>
      </c>
      <c r="O3511" s="23">
        <f>IF(Data!$B3508=0,"",Data!$B3508)</f>
        <v>1988</v>
      </c>
      <c r="P3511" s="19" t="str">
        <f>IF(Data!$C3508=0,"",Data!$C3508)</f>
        <v>1</v>
      </c>
      <c r="Q3511" s="23" t="str">
        <f>IF($M3511="","",Data!$E3508)</f>
        <v>L</v>
      </c>
      <c r="R3511" s="23" t="str">
        <f t="shared" si="948"/>
        <v>L</v>
      </c>
      <c r="S3511" s="23" t="str">
        <f t="shared" si="949"/>
        <v>L</v>
      </c>
      <c r="T3511" s="19" t="str">
        <f>IF(Data!$F3508=0,"",Data!$F3508)</f>
        <v/>
      </c>
      <c r="U3511" s="19" t="str">
        <f>IF(Data!$G3508=0,"",Data!$G3508)</f>
        <v/>
      </c>
      <c r="V3511" s="19" t="str">
        <f>IF(Data!$D3508=0,"",Data!$D3508)</f>
        <v/>
      </c>
      <c r="W3511" s="19" t="str">
        <f>Data!$H3508</f>
        <v>NRH</v>
      </c>
      <c r="Y3511" s="41" t="e">
        <f t="shared" si="944"/>
        <v>#REF!</v>
      </c>
      <c r="Z3511" s="8">
        <f t="shared" si="950"/>
        <v>10000</v>
      </c>
      <c r="AA3511" s="8" t="str">
        <f t="shared" si="951"/>
        <v>Winter's Star</v>
      </c>
      <c r="AB3511" s="8" t="str">
        <f t="shared" si="952"/>
        <v>L</v>
      </c>
      <c r="AC3511" s="8" t="str">
        <f t="shared" si="953"/>
        <v/>
      </c>
      <c r="AD3511" s="8" t="str">
        <f t="shared" si="958"/>
        <v/>
      </c>
      <c r="AE3511" s="8" t="str">
        <f t="shared" si="954"/>
        <v/>
      </c>
      <c r="AF3511" s="5">
        <f t="shared" si="955"/>
        <v>1988</v>
      </c>
      <c r="AG3511" s="46">
        <v>3508</v>
      </c>
      <c r="AH3511" s="47" t="str">
        <f t="shared" si="945"/>
        <v/>
      </c>
      <c r="AI3511" s="48" t="str">
        <f t="shared" si="946"/>
        <v/>
      </c>
      <c r="AK3511" s="22" t="e">
        <f>TRIM(#REF!)</f>
        <v>#REF!</v>
      </c>
      <c r="AL3511" s="23" t="e">
        <f>IF(#REF!=0,"",#REF!)</f>
        <v>#REF!</v>
      </c>
      <c r="AM3511" s="19" t="e">
        <f>IF(#REF!=0,"",#REF!)</f>
        <v>#REF!</v>
      </c>
      <c r="AN3511" s="23" t="e">
        <f>IF($AK3511="","",#REF!)</f>
        <v>#REF!</v>
      </c>
      <c r="AO3511" s="23" t="e">
        <f t="shared" si="956"/>
        <v>#REF!</v>
      </c>
      <c r="AP3511" s="19" t="e">
        <f>IF(#REF!=0,"",#REF!)</f>
        <v>#REF!</v>
      </c>
      <c r="AQ3511" s="19" t="e">
        <f>IF(#REF!=0,"",#REF!)</f>
        <v>#REF!</v>
      </c>
      <c r="AR3511" s="19" t="e">
        <f>IF(#REF!=0,"",#REF!)</f>
        <v>#REF!</v>
      </c>
      <c r="AS3511" s="19" t="e">
        <f>#REF!</f>
        <v>#REF!</v>
      </c>
    </row>
    <row r="3512" spans="11:45" ht="19.5" thickTop="1" thickBot="1" x14ac:dyDescent="0.25">
      <c r="K3512" s="19" t="str">
        <f t="shared" si="947"/>
        <v/>
      </c>
      <c r="L3512" s="19">
        <f t="shared" si="957"/>
        <v>10000</v>
      </c>
      <c r="M3512" s="22" t="str">
        <f>TRIM(Data!$N3509)</f>
        <v>Winter's Sunset</v>
      </c>
      <c r="N3512" s="22" t="str">
        <f>TRIM(Data!$A3509)</f>
        <v>Winter's Sunset (H)</v>
      </c>
      <c r="O3512" s="23">
        <f>IF(Data!$B3509=0,"",Data!$B3509)</f>
        <v>1992</v>
      </c>
      <c r="P3512" s="19" t="str">
        <f>IF(Data!$C3509=0,"",Data!$C3509)</f>
        <v/>
      </c>
      <c r="Q3512" s="23" t="str">
        <f>IF($M3512="","",Data!$E3509)</f>
        <v>M</v>
      </c>
      <c r="R3512" s="23" t="str">
        <f t="shared" si="948"/>
        <v>M</v>
      </c>
      <c r="S3512" s="23" t="str">
        <f t="shared" si="949"/>
        <v>M</v>
      </c>
      <c r="T3512" s="19" t="str">
        <f>IF(Data!$F3509=0,"",Data!$F3509)</f>
        <v/>
      </c>
      <c r="U3512" s="19" t="str">
        <f>IF(Data!$G3509=0,"",Data!$G3509)</f>
        <v/>
      </c>
      <c r="V3512" s="19" t="str">
        <f>IF(Data!$D3509=0,"",Data!$D3509)</f>
        <v/>
      </c>
      <c r="W3512" s="19" t="str">
        <f>Data!$H3509</f>
        <v>NRH</v>
      </c>
      <c r="Y3512" s="41" t="e">
        <f t="shared" si="944"/>
        <v>#REF!</v>
      </c>
      <c r="Z3512" s="8">
        <f t="shared" si="950"/>
        <v>10000</v>
      </c>
      <c r="AA3512" s="8" t="str">
        <f t="shared" si="951"/>
        <v>Winter's Sunset</v>
      </c>
      <c r="AB3512" s="8" t="str">
        <f t="shared" si="952"/>
        <v>M</v>
      </c>
      <c r="AC3512" s="8" t="str">
        <f t="shared" si="953"/>
        <v/>
      </c>
      <c r="AD3512" s="8" t="str">
        <f t="shared" si="958"/>
        <v/>
      </c>
      <c r="AE3512" s="8" t="str">
        <f t="shared" si="954"/>
        <v/>
      </c>
      <c r="AF3512" s="5">
        <f t="shared" si="955"/>
        <v>1992</v>
      </c>
      <c r="AG3512" s="46">
        <v>3509</v>
      </c>
      <c r="AH3512" s="47" t="str">
        <f t="shared" si="945"/>
        <v/>
      </c>
      <c r="AI3512" s="48" t="str">
        <f t="shared" si="946"/>
        <v/>
      </c>
      <c r="AK3512" s="22" t="e">
        <f>TRIM(#REF!)</f>
        <v>#REF!</v>
      </c>
      <c r="AL3512" s="23" t="e">
        <f>IF(#REF!=0,"",#REF!)</f>
        <v>#REF!</v>
      </c>
      <c r="AM3512" s="19" t="e">
        <f>IF(#REF!=0,"",#REF!)</f>
        <v>#REF!</v>
      </c>
      <c r="AN3512" s="23" t="e">
        <f>IF($AK3512="","",#REF!)</f>
        <v>#REF!</v>
      </c>
      <c r="AO3512" s="23" t="e">
        <f t="shared" si="956"/>
        <v>#REF!</v>
      </c>
      <c r="AP3512" s="19" t="e">
        <f>IF(#REF!=0,"",#REF!)</f>
        <v>#REF!</v>
      </c>
      <c r="AQ3512" s="19" t="e">
        <f>IF(#REF!=0,"",#REF!)</f>
        <v>#REF!</v>
      </c>
      <c r="AR3512" s="19" t="e">
        <f>IF(#REF!=0,"",#REF!)</f>
        <v>#REF!</v>
      </c>
      <c r="AS3512" s="19" t="e">
        <f>#REF!</f>
        <v>#REF!</v>
      </c>
    </row>
    <row r="3513" spans="11:45" ht="19.5" thickTop="1" thickBot="1" x14ac:dyDescent="0.25">
      <c r="K3513" s="19" t="str">
        <f t="shared" si="947"/>
        <v/>
      </c>
      <c r="L3513" s="19">
        <f t="shared" si="957"/>
        <v>10000</v>
      </c>
      <c r="M3513" s="22" t="str">
        <f>TRIM(Data!$N3510)</f>
        <v>Wishing Star</v>
      </c>
      <c r="N3513" s="22" t="str">
        <f>TRIM(Data!$A3510)</f>
        <v>Wishing Star</v>
      </c>
      <c r="O3513" s="23">
        <f>IF(Data!$B3510=0,"",Data!$B3510)</f>
        <v>1958</v>
      </c>
      <c r="P3513" s="19" t="str">
        <f>IF(Data!$C3510=0,"",Data!$C3510)</f>
        <v>1</v>
      </c>
      <c r="Q3513" s="23" t="str">
        <f>IF($M3513="","",Data!$E3510)</f>
        <v>M-L</v>
      </c>
      <c r="R3513" s="23" t="str">
        <f t="shared" si="948"/>
        <v>M</v>
      </c>
      <c r="S3513" s="23" t="str">
        <f t="shared" si="949"/>
        <v>M</v>
      </c>
      <c r="T3513" s="19" t="str">
        <f>IF(Data!$F3510=0,"",Data!$F3510)</f>
        <v/>
      </c>
      <c r="U3513" s="19" t="str">
        <f>IF(Data!$G3510=0,"",Data!$G3510)</f>
        <v/>
      </c>
      <c r="V3513" s="19" t="str">
        <f>IF(Data!$D3510=0,"",Data!$D3510)</f>
        <v/>
      </c>
      <c r="W3513" s="19" t="str">
        <f>Data!$H3510</f>
        <v>Japonica</v>
      </c>
      <c r="Y3513" s="41" t="e">
        <f t="shared" si="944"/>
        <v>#REF!</v>
      </c>
      <c r="Z3513" s="8">
        <f t="shared" si="950"/>
        <v>10000</v>
      </c>
      <c r="AA3513" s="8" t="str">
        <f t="shared" si="951"/>
        <v>Wishing Star</v>
      </c>
      <c r="AB3513" s="8" t="str">
        <f t="shared" si="952"/>
        <v>M</v>
      </c>
      <c r="AC3513" s="8" t="str">
        <f t="shared" si="953"/>
        <v/>
      </c>
      <c r="AD3513" s="8" t="str">
        <f t="shared" si="958"/>
        <v/>
      </c>
      <c r="AE3513" s="8" t="str">
        <f t="shared" si="954"/>
        <v/>
      </c>
      <c r="AF3513" s="5">
        <f t="shared" si="955"/>
        <v>1958</v>
      </c>
      <c r="AG3513" s="46">
        <v>3510</v>
      </c>
      <c r="AH3513" s="47" t="str">
        <f t="shared" si="945"/>
        <v/>
      </c>
      <c r="AI3513" s="48" t="str">
        <f t="shared" si="946"/>
        <v/>
      </c>
      <c r="AK3513" s="22" t="e">
        <f>TRIM(#REF!)</f>
        <v>#REF!</v>
      </c>
      <c r="AL3513" s="23" t="e">
        <f>IF(#REF!=0,"",#REF!)</f>
        <v>#REF!</v>
      </c>
      <c r="AM3513" s="19" t="e">
        <f>IF(#REF!=0,"",#REF!)</f>
        <v>#REF!</v>
      </c>
      <c r="AN3513" s="23" t="e">
        <f>IF($AK3513="","",#REF!)</f>
        <v>#REF!</v>
      </c>
      <c r="AO3513" s="23" t="e">
        <f t="shared" si="956"/>
        <v>#REF!</v>
      </c>
      <c r="AP3513" s="19" t="e">
        <f>IF(#REF!=0,"",#REF!)</f>
        <v>#REF!</v>
      </c>
      <c r="AQ3513" s="19" t="e">
        <f>IF(#REF!=0,"",#REF!)</f>
        <v>#REF!</v>
      </c>
      <c r="AR3513" s="19" t="e">
        <f>IF(#REF!=0,"",#REF!)</f>
        <v>#REF!</v>
      </c>
      <c r="AS3513" s="19" t="e">
        <f>#REF!</f>
        <v>#REF!</v>
      </c>
    </row>
    <row r="3514" spans="11:45" ht="19.5" thickTop="1" thickBot="1" x14ac:dyDescent="0.25">
      <c r="K3514" s="19" t="str">
        <f t="shared" si="947"/>
        <v/>
      </c>
      <c r="L3514" s="19">
        <f t="shared" si="957"/>
        <v>10000</v>
      </c>
      <c r="M3514" s="22" t="str">
        <f>TRIM(Data!$N3511)</f>
        <v>Witch Doctor</v>
      </c>
      <c r="N3514" s="22" t="str">
        <f>TRIM(Data!$A3511)</f>
        <v>Witch Doctor</v>
      </c>
      <c r="O3514" s="23">
        <f>IF(Data!$B3511=0,"",Data!$B3511)</f>
        <v>1960</v>
      </c>
      <c r="P3514" s="19" t="str">
        <f>IF(Data!$C3511=0,"",Data!$C3511)</f>
        <v>1</v>
      </c>
      <c r="Q3514" s="23" t="str">
        <f>IF($M3514="","",Data!$E3511)</f>
        <v>L</v>
      </c>
      <c r="R3514" s="23" t="str">
        <f t="shared" si="948"/>
        <v>L</v>
      </c>
      <c r="S3514" s="23" t="str">
        <f t="shared" si="949"/>
        <v>L</v>
      </c>
      <c r="T3514" s="19" t="str">
        <f>IF(Data!$F3511=0,"",Data!$F3511)</f>
        <v/>
      </c>
      <c r="U3514" s="19" t="str">
        <f>IF(Data!$G3511=0,"",Data!$G3511)</f>
        <v/>
      </c>
      <c r="V3514" s="19" t="str">
        <f>IF(Data!$D3511=0,"",Data!$D3511)</f>
        <v/>
      </c>
      <c r="W3514" s="19" t="str">
        <f>Data!$H3511</f>
        <v>Japonica</v>
      </c>
      <c r="Y3514" s="41" t="e">
        <f t="shared" si="944"/>
        <v>#REF!</v>
      </c>
      <c r="Z3514" s="8">
        <f t="shared" si="950"/>
        <v>10000</v>
      </c>
      <c r="AA3514" s="8" t="str">
        <f t="shared" si="951"/>
        <v>Witch Doctor</v>
      </c>
      <c r="AB3514" s="8" t="str">
        <f t="shared" si="952"/>
        <v>L</v>
      </c>
      <c r="AC3514" s="8" t="str">
        <f t="shared" si="953"/>
        <v/>
      </c>
      <c r="AD3514" s="8" t="str">
        <f t="shared" si="958"/>
        <v/>
      </c>
      <c r="AE3514" s="8" t="str">
        <f t="shared" si="954"/>
        <v/>
      </c>
      <c r="AF3514" s="5">
        <f t="shared" si="955"/>
        <v>1960</v>
      </c>
      <c r="AG3514" s="46">
        <v>3511</v>
      </c>
      <c r="AH3514" s="47" t="str">
        <f t="shared" si="945"/>
        <v/>
      </c>
      <c r="AI3514" s="48" t="str">
        <f t="shared" si="946"/>
        <v/>
      </c>
      <c r="AK3514" s="22" t="e">
        <f>TRIM(#REF!)</f>
        <v>#REF!</v>
      </c>
      <c r="AL3514" s="23" t="e">
        <f>IF(#REF!=0,"",#REF!)</f>
        <v>#REF!</v>
      </c>
      <c r="AM3514" s="19" t="e">
        <f>IF(#REF!=0,"",#REF!)</f>
        <v>#REF!</v>
      </c>
      <c r="AN3514" s="23" t="e">
        <f>IF($AK3514="","",#REF!)</f>
        <v>#REF!</v>
      </c>
      <c r="AO3514" s="23" t="e">
        <f t="shared" si="956"/>
        <v>#REF!</v>
      </c>
      <c r="AP3514" s="19" t="e">
        <f>IF(#REF!=0,"",#REF!)</f>
        <v>#REF!</v>
      </c>
      <c r="AQ3514" s="19" t="e">
        <f>IF(#REF!=0,"",#REF!)</f>
        <v>#REF!</v>
      </c>
      <c r="AR3514" s="19" t="e">
        <f>IF(#REF!=0,"",#REF!)</f>
        <v>#REF!</v>
      </c>
      <c r="AS3514" s="19" t="e">
        <f>#REF!</f>
        <v>#REF!</v>
      </c>
    </row>
    <row r="3515" spans="11:45" ht="19.5" thickTop="1" thickBot="1" x14ac:dyDescent="0.25">
      <c r="K3515" s="19" t="str">
        <f t="shared" si="947"/>
        <v/>
      </c>
      <c r="L3515" s="19">
        <f t="shared" si="957"/>
        <v>10000</v>
      </c>
      <c r="M3515" s="22" t="str">
        <f>TRIM(Data!$N3512)</f>
        <v>Witman Yellow</v>
      </c>
      <c r="N3515" s="22" t="str">
        <f>TRIM(Data!$A3512)</f>
        <v>Witman Yellow</v>
      </c>
      <c r="O3515" s="23">
        <f>IF(Data!$B3512=0,"",Data!$B3512)</f>
        <v>1963</v>
      </c>
      <c r="P3515" s="19" t="str">
        <f>IF(Data!$C3512=0,"",Data!$C3512)</f>
        <v>1</v>
      </c>
      <c r="Q3515" s="23" t="str">
        <f>IF($M3515="","",Data!$E3512)</f>
        <v>M</v>
      </c>
      <c r="R3515" s="23" t="str">
        <f t="shared" si="948"/>
        <v>M</v>
      </c>
      <c r="S3515" s="23" t="str">
        <f t="shared" si="949"/>
        <v>M</v>
      </c>
      <c r="T3515" s="19" t="str">
        <f>IF(Data!$F3512=0,"",Data!$F3512)</f>
        <v/>
      </c>
      <c r="U3515" s="19" t="str">
        <f>IF(Data!$G3512=0,"",Data!$G3512)</f>
        <v/>
      </c>
      <c r="V3515" s="19" t="str">
        <f>IF(Data!$D3512=0,"",Data!$D3512)</f>
        <v/>
      </c>
      <c r="W3515" s="19" t="str">
        <f>Data!$H3512</f>
        <v>Japonica</v>
      </c>
      <c r="Y3515" s="41" t="e">
        <f t="shared" si="944"/>
        <v>#REF!</v>
      </c>
      <c r="Z3515" s="8">
        <f t="shared" si="950"/>
        <v>10000</v>
      </c>
      <c r="AA3515" s="8" t="str">
        <f t="shared" si="951"/>
        <v>Witman Yellow</v>
      </c>
      <c r="AB3515" s="8" t="str">
        <f t="shared" si="952"/>
        <v>M</v>
      </c>
      <c r="AC3515" s="8" t="str">
        <f t="shared" si="953"/>
        <v/>
      </c>
      <c r="AD3515" s="8" t="str">
        <f t="shared" si="958"/>
        <v/>
      </c>
      <c r="AE3515" s="8" t="str">
        <f t="shared" si="954"/>
        <v/>
      </c>
      <c r="AF3515" s="5">
        <f t="shared" si="955"/>
        <v>1963</v>
      </c>
      <c r="AG3515" s="46">
        <v>3512</v>
      </c>
      <c r="AH3515" s="47" t="str">
        <f t="shared" si="945"/>
        <v/>
      </c>
      <c r="AI3515" s="48" t="str">
        <f t="shared" si="946"/>
        <v/>
      </c>
      <c r="AK3515" s="22" t="e">
        <f>TRIM(#REF!)</f>
        <v>#REF!</v>
      </c>
      <c r="AL3515" s="23" t="e">
        <f>IF(#REF!=0,"",#REF!)</f>
        <v>#REF!</v>
      </c>
      <c r="AM3515" s="19" t="e">
        <f>IF(#REF!=0,"",#REF!)</f>
        <v>#REF!</v>
      </c>
      <c r="AN3515" s="23" t="e">
        <f>IF($AK3515="","",#REF!)</f>
        <v>#REF!</v>
      </c>
      <c r="AO3515" s="23" t="e">
        <f t="shared" si="956"/>
        <v>#REF!</v>
      </c>
      <c r="AP3515" s="19" t="e">
        <f>IF(#REF!=0,"",#REF!)</f>
        <v>#REF!</v>
      </c>
      <c r="AQ3515" s="19" t="e">
        <f>IF(#REF!=0,"",#REF!)</f>
        <v>#REF!</v>
      </c>
      <c r="AR3515" s="19" t="e">
        <f>IF(#REF!=0,"",#REF!)</f>
        <v>#REF!</v>
      </c>
      <c r="AS3515" s="19" t="e">
        <f>#REF!</f>
        <v>#REF!</v>
      </c>
    </row>
    <row r="3516" spans="11:45" ht="19.5" thickTop="1" thickBot="1" x14ac:dyDescent="0.25">
      <c r="K3516" s="19" t="str">
        <f t="shared" si="947"/>
        <v/>
      </c>
      <c r="L3516" s="19">
        <f t="shared" si="957"/>
        <v>10000</v>
      </c>
      <c r="M3516" s="22" t="str">
        <f>TRIM(Data!$N3513)</f>
        <v>Wobby Boy</v>
      </c>
      <c r="N3516" s="22" t="str">
        <f>TRIM(Data!$A3513)</f>
        <v>Wobby Boy</v>
      </c>
      <c r="O3516" s="23">
        <f>IF(Data!$B3513=0,"",Data!$B3513)</f>
        <v>1983</v>
      </c>
      <c r="P3516" s="19" t="str">
        <f>IF(Data!$C3513=0,"",Data!$C3513)</f>
        <v>1</v>
      </c>
      <c r="Q3516" s="23" t="str">
        <f>IF($M3516="","",Data!$E3513)</f>
        <v>M</v>
      </c>
      <c r="R3516" s="23" t="str">
        <f t="shared" si="948"/>
        <v>M</v>
      </c>
      <c r="S3516" s="23" t="str">
        <f t="shared" si="949"/>
        <v>M</v>
      </c>
      <c r="T3516" s="19" t="str">
        <f>IF(Data!$F3513=0,"",Data!$F3513)</f>
        <v/>
      </c>
      <c r="U3516" s="19" t="str">
        <f>IF(Data!$G3513=0,"",Data!$G3513)</f>
        <v/>
      </c>
      <c r="V3516" s="19" t="str">
        <f>IF(Data!$D3513=0,"",Data!$D3513)</f>
        <v/>
      </c>
      <c r="W3516" s="19" t="str">
        <f>Data!$H3513</f>
        <v>Japonica</v>
      </c>
      <c r="Y3516" s="41" t="e">
        <f t="shared" si="944"/>
        <v>#REF!</v>
      </c>
      <c r="Z3516" s="8">
        <f t="shared" si="950"/>
        <v>10000</v>
      </c>
      <c r="AA3516" s="8" t="str">
        <f t="shared" si="951"/>
        <v>Wobby Boy</v>
      </c>
      <c r="AB3516" s="8" t="str">
        <f t="shared" si="952"/>
        <v>M</v>
      </c>
      <c r="AC3516" s="8" t="str">
        <f t="shared" si="953"/>
        <v/>
      </c>
      <c r="AD3516" s="8" t="str">
        <f t="shared" si="958"/>
        <v/>
      </c>
      <c r="AE3516" s="8" t="str">
        <f t="shared" si="954"/>
        <v/>
      </c>
      <c r="AF3516" s="5">
        <f t="shared" si="955"/>
        <v>1983</v>
      </c>
      <c r="AG3516" s="46">
        <v>3513</v>
      </c>
      <c r="AH3516" s="47" t="str">
        <f t="shared" si="945"/>
        <v/>
      </c>
      <c r="AI3516" s="48" t="str">
        <f t="shared" si="946"/>
        <v/>
      </c>
      <c r="AK3516" s="22" t="e">
        <f>TRIM(#REF!)</f>
        <v>#REF!</v>
      </c>
      <c r="AL3516" s="23" t="e">
        <f>IF(#REF!=0,"",#REF!)</f>
        <v>#REF!</v>
      </c>
      <c r="AM3516" s="19" t="e">
        <f>IF(#REF!=0,"",#REF!)</f>
        <v>#REF!</v>
      </c>
      <c r="AN3516" s="23" t="e">
        <f>IF($AK3516="","",#REF!)</f>
        <v>#REF!</v>
      </c>
      <c r="AO3516" s="23" t="e">
        <f t="shared" si="956"/>
        <v>#REF!</v>
      </c>
      <c r="AP3516" s="19" t="e">
        <f>IF(#REF!=0,"",#REF!)</f>
        <v>#REF!</v>
      </c>
      <c r="AQ3516" s="19" t="e">
        <f>IF(#REF!=0,"",#REF!)</f>
        <v>#REF!</v>
      </c>
      <c r="AR3516" s="19" t="e">
        <f>IF(#REF!=0,"",#REF!)</f>
        <v>#REF!</v>
      </c>
      <c r="AS3516" s="19" t="e">
        <f>#REF!</f>
        <v>#REF!</v>
      </c>
    </row>
    <row r="3517" spans="11:45" ht="19.5" thickTop="1" thickBot="1" x14ac:dyDescent="0.25">
      <c r="K3517" s="19" t="str">
        <f t="shared" si="947"/>
        <v/>
      </c>
      <c r="L3517" s="19">
        <f t="shared" si="957"/>
        <v>10000</v>
      </c>
      <c r="M3517" s="22" t="str">
        <f>TRIM(Data!$N3514)</f>
        <v>Wonder Child (See Betty Sheffield Blush)</v>
      </c>
      <c r="N3517" s="22" t="str">
        <f>TRIM(Data!$A3514)</f>
        <v>Wonder Child (See Betty Sheffield Blush)</v>
      </c>
      <c r="O3517" s="23">
        <f>IF(Data!$B3514=0,"",Data!$B3514)</f>
        <v>1958</v>
      </c>
      <c r="P3517" s="19" t="str">
        <f>IF(Data!$C3514=0,"",Data!$C3514)</f>
        <v/>
      </c>
      <c r="Q3517" s="23" t="str">
        <f>IF($M3517="","",Data!$E3514)</f>
        <v>M-L</v>
      </c>
      <c r="R3517" s="23" t="str">
        <f t="shared" si="948"/>
        <v>M</v>
      </c>
      <c r="S3517" s="23" t="str">
        <f t="shared" si="949"/>
        <v>M</v>
      </c>
      <c r="T3517" s="19" t="str">
        <f>IF(Data!$F3514=0,"",Data!$F3514)</f>
        <v/>
      </c>
      <c r="U3517" s="19" t="str">
        <f>IF(Data!$G3514=0,"",Data!$G3514)</f>
        <v/>
      </c>
      <c r="V3517" s="19" t="str">
        <f>IF(Data!$D3514=0,"",Data!$D3514)</f>
        <v/>
      </c>
      <c r="W3517" s="19" t="str">
        <f>Data!$H3514</f>
        <v>Japonica</v>
      </c>
      <c r="Y3517" s="41" t="e">
        <f t="shared" si="944"/>
        <v>#REF!</v>
      </c>
      <c r="Z3517" s="8">
        <f t="shared" si="950"/>
        <v>10000</v>
      </c>
      <c r="AA3517" s="8" t="str">
        <f t="shared" si="951"/>
        <v>Wonder Child (See Betty Sheffield Blush)</v>
      </c>
      <c r="AB3517" s="8" t="str">
        <f t="shared" si="952"/>
        <v>M</v>
      </c>
      <c r="AC3517" s="8" t="str">
        <f t="shared" si="953"/>
        <v/>
      </c>
      <c r="AD3517" s="8" t="str">
        <f t="shared" si="958"/>
        <v/>
      </c>
      <c r="AE3517" s="8" t="str">
        <f t="shared" si="954"/>
        <v/>
      </c>
      <c r="AF3517" s="5">
        <f t="shared" si="955"/>
        <v>1958</v>
      </c>
      <c r="AG3517" s="46">
        <v>3514</v>
      </c>
      <c r="AH3517" s="47" t="str">
        <f t="shared" si="945"/>
        <v/>
      </c>
      <c r="AI3517" s="48" t="str">
        <f t="shared" si="946"/>
        <v/>
      </c>
      <c r="AK3517" s="22" t="e">
        <f>TRIM(#REF!)</f>
        <v>#REF!</v>
      </c>
      <c r="AL3517" s="23" t="e">
        <f>IF(#REF!=0,"",#REF!)</f>
        <v>#REF!</v>
      </c>
      <c r="AM3517" s="19" t="e">
        <f>IF(#REF!=0,"",#REF!)</f>
        <v>#REF!</v>
      </c>
      <c r="AN3517" s="23" t="e">
        <f>IF($AK3517="","",#REF!)</f>
        <v>#REF!</v>
      </c>
      <c r="AO3517" s="23" t="e">
        <f t="shared" si="956"/>
        <v>#REF!</v>
      </c>
      <c r="AP3517" s="19" t="e">
        <f>IF(#REF!=0,"",#REF!)</f>
        <v>#REF!</v>
      </c>
      <c r="AQ3517" s="19" t="e">
        <f>IF(#REF!=0,"",#REF!)</f>
        <v>#REF!</v>
      </c>
      <c r="AR3517" s="19" t="e">
        <f>IF(#REF!=0,"",#REF!)</f>
        <v>#REF!</v>
      </c>
      <c r="AS3517" s="19" t="e">
        <f>#REF!</f>
        <v>#REF!</v>
      </c>
    </row>
    <row r="3518" spans="11:45" ht="19.5" thickTop="1" thickBot="1" x14ac:dyDescent="0.25">
      <c r="K3518" s="19" t="str">
        <f t="shared" si="947"/>
        <v/>
      </c>
      <c r="L3518" s="19">
        <f t="shared" si="957"/>
        <v>10000</v>
      </c>
      <c r="M3518" s="22" t="str">
        <f>TRIM(Data!$N3515)</f>
        <v>Wonder of White</v>
      </c>
      <c r="N3518" s="22" t="str">
        <f>TRIM(Data!$A3515)</f>
        <v>Wonder of White</v>
      </c>
      <c r="O3518" s="23">
        <f>IF(Data!$B3515=0,"",Data!$B3515)</f>
        <v>2002</v>
      </c>
      <c r="P3518" s="19" t="str">
        <f>IF(Data!$C3515=0,"",Data!$C3515)</f>
        <v>1</v>
      </c>
      <c r="Q3518" s="23" t="str">
        <f>IF($M3518="","",Data!$E3515)</f>
        <v>M</v>
      </c>
      <c r="R3518" s="23" t="str">
        <f t="shared" si="948"/>
        <v>M</v>
      </c>
      <c r="S3518" s="23" t="str">
        <f t="shared" si="949"/>
        <v>M</v>
      </c>
      <c r="T3518" s="19" t="str">
        <f>IF(Data!$F3515=0,"",Data!$F3515)</f>
        <v>WHITE</v>
      </c>
      <c r="U3518" s="19" t="str">
        <f>IF(Data!$G3515=0,"",Data!$G3515)</f>
        <v>FD</v>
      </c>
      <c r="V3518" s="19" t="str">
        <f>IF(Data!$D3515=0,"",Data!$D3515)</f>
        <v/>
      </c>
      <c r="W3518" s="19" t="str">
        <f>Data!$H3515</f>
        <v>Japonica</v>
      </c>
      <c r="Y3518" s="41" t="e">
        <f t="shared" si="944"/>
        <v>#REF!</v>
      </c>
      <c r="Z3518" s="8">
        <f t="shared" si="950"/>
        <v>10000</v>
      </c>
      <c r="AA3518" s="8" t="str">
        <f t="shared" si="951"/>
        <v>Wonder of White</v>
      </c>
      <c r="AB3518" s="8" t="str">
        <f t="shared" si="952"/>
        <v>M</v>
      </c>
      <c r="AC3518" s="8" t="str">
        <f t="shared" si="953"/>
        <v>WHITE</v>
      </c>
      <c r="AD3518" s="8" t="str">
        <f t="shared" si="958"/>
        <v>FD</v>
      </c>
      <c r="AE3518" s="8" t="str">
        <f t="shared" si="954"/>
        <v/>
      </c>
      <c r="AF3518" s="5">
        <f t="shared" si="955"/>
        <v>2002</v>
      </c>
      <c r="AG3518" s="46">
        <v>3515</v>
      </c>
      <c r="AH3518" s="47" t="str">
        <f t="shared" si="945"/>
        <v/>
      </c>
      <c r="AI3518" s="48" t="str">
        <f t="shared" si="946"/>
        <v/>
      </c>
      <c r="AK3518" s="22" t="e">
        <f>TRIM(#REF!)</f>
        <v>#REF!</v>
      </c>
      <c r="AL3518" s="23" t="e">
        <f>IF(#REF!=0,"",#REF!)</f>
        <v>#REF!</v>
      </c>
      <c r="AM3518" s="19" t="e">
        <f>IF(#REF!=0,"",#REF!)</f>
        <v>#REF!</v>
      </c>
      <c r="AN3518" s="23" t="e">
        <f>IF($AK3518="","",#REF!)</f>
        <v>#REF!</v>
      </c>
      <c r="AO3518" s="23" t="e">
        <f t="shared" si="956"/>
        <v>#REF!</v>
      </c>
      <c r="AP3518" s="19" t="e">
        <f>IF(#REF!=0,"",#REF!)</f>
        <v>#REF!</v>
      </c>
      <c r="AQ3518" s="19" t="e">
        <f>IF(#REF!=0,"",#REF!)</f>
        <v>#REF!</v>
      </c>
      <c r="AR3518" s="19" t="e">
        <f>IF(#REF!=0,"",#REF!)</f>
        <v>#REF!</v>
      </c>
      <c r="AS3518" s="19" t="e">
        <f>#REF!</f>
        <v>#REF!</v>
      </c>
    </row>
    <row r="3519" spans="11:45" ht="19.5" thickTop="1" thickBot="1" x14ac:dyDescent="0.25">
      <c r="K3519" s="19" t="str">
        <f t="shared" si="947"/>
        <v/>
      </c>
      <c r="L3519" s="19">
        <f t="shared" si="957"/>
        <v>10000</v>
      </c>
      <c r="M3519" s="22" t="str">
        <f>TRIM(Data!$N3516)</f>
        <v>Wonderland</v>
      </c>
      <c r="N3519" s="22" t="str">
        <f>TRIM(Data!$A3516)</f>
        <v>Wonderland</v>
      </c>
      <c r="O3519" s="23">
        <f>IF(Data!$B3516=0,"",Data!$B3516)</f>
        <v>1960</v>
      </c>
      <c r="P3519" s="19" t="str">
        <f>IF(Data!$C3516=0,"",Data!$C3516)</f>
        <v>1</v>
      </c>
      <c r="Q3519" s="23" t="str">
        <f>IF($M3519="","",Data!$E3516)</f>
        <v>L</v>
      </c>
      <c r="R3519" s="23" t="str">
        <f t="shared" si="948"/>
        <v>L</v>
      </c>
      <c r="S3519" s="23" t="str">
        <f t="shared" si="949"/>
        <v>L</v>
      </c>
      <c r="T3519" s="19" t="str">
        <f>IF(Data!$F3516=0,"",Data!$F3516)</f>
        <v/>
      </c>
      <c r="U3519" s="19" t="str">
        <f>IF(Data!$G3516=0,"",Data!$G3516)</f>
        <v/>
      </c>
      <c r="V3519" s="19" t="str">
        <f>IF(Data!$D3516=0,"",Data!$D3516)</f>
        <v/>
      </c>
      <c r="W3519" s="19" t="str">
        <f>Data!$H3516</f>
        <v>Japonica</v>
      </c>
      <c r="Y3519" s="41" t="e">
        <f t="shared" si="944"/>
        <v>#REF!</v>
      </c>
      <c r="Z3519" s="8">
        <f t="shared" si="950"/>
        <v>10000</v>
      </c>
      <c r="AA3519" s="8" t="str">
        <f t="shared" si="951"/>
        <v>Wonderland</v>
      </c>
      <c r="AB3519" s="8" t="str">
        <f t="shared" si="952"/>
        <v>L</v>
      </c>
      <c r="AC3519" s="8" t="str">
        <f t="shared" si="953"/>
        <v/>
      </c>
      <c r="AD3519" s="8" t="str">
        <f t="shared" si="958"/>
        <v/>
      </c>
      <c r="AE3519" s="8" t="str">
        <f t="shared" si="954"/>
        <v/>
      </c>
      <c r="AF3519" s="5">
        <f t="shared" si="955"/>
        <v>1960</v>
      </c>
      <c r="AG3519" s="46">
        <v>3516</v>
      </c>
      <c r="AH3519" s="47" t="str">
        <f t="shared" si="945"/>
        <v/>
      </c>
      <c r="AI3519" s="48" t="str">
        <f t="shared" si="946"/>
        <v/>
      </c>
      <c r="AK3519" s="22" t="e">
        <f>TRIM(#REF!)</f>
        <v>#REF!</v>
      </c>
      <c r="AL3519" s="23" t="e">
        <f>IF(#REF!=0,"",#REF!)</f>
        <v>#REF!</v>
      </c>
      <c r="AM3519" s="19" t="e">
        <f>IF(#REF!=0,"",#REF!)</f>
        <v>#REF!</v>
      </c>
      <c r="AN3519" s="23" t="e">
        <f>IF($AK3519="","",#REF!)</f>
        <v>#REF!</v>
      </c>
      <c r="AO3519" s="23" t="e">
        <f t="shared" si="956"/>
        <v>#REF!</v>
      </c>
      <c r="AP3519" s="19" t="e">
        <f>IF(#REF!=0,"",#REF!)</f>
        <v>#REF!</v>
      </c>
      <c r="AQ3519" s="19" t="e">
        <f>IF(#REF!=0,"",#REF!)</f>
        <v>#REF!</v>
      </c>
      <c r="AR3519" s="19" t="e">
        <f>IF(#REF!=0,"",#REF!)</f>
        <v>#REF!</v>
      </c>
      <c r="AS3519" s="19" t="e">
        <f>#REF!</f>
        <v>#REF!</v>
      </c>
    </row>
    <row r="3520" spans="11:45" ht="19.5" thickTop="1" thickBot="1" x14ac:dyDescent="0.25">
      <c r="K3520" s="19" t="str">
        <f t="shared" si="947"/>
        <v/>
      </c>
      <c r="L3520" s="19">
        <f t="shared" si="957"/>
        <v>10000</v>
      </c>
      <c r="M3520" s="22" t="str">
        <f>TRIM(Data!$N3517)</f>
        <v>Wood Sprite</v>
      </c>
      <c r="N3520" s="22" t="str">
        <f>TRIM(Data!$A3517)</f>
        <v>Wood Sprite</v>
      </c>
      <c r="O3520" s="23">
        <f>IF(Data!$B3517=0,"",Data!$B3517)</f>
        <v>1959</v>
      </c>
      <c r="P3520" s="19" t="str">
        <f>IF(Data!$C3517=0,"",Data!$C3517)</f>
        <v/>
      </c>
      <c r="Q3520" s="23" t="str">
        <f>IF($M3520="","",Data!$E3517)</f>
        <v>S</v>
      </c>
      <c r="R3520" s="23" t="str">
        <f t="shared" si="948"/>
        <v>S</v>
      </c>
      <c r="S3520" s="23" t="str">
        <f t="shared" si="949"/>
        <v>S</v>
      </c>
      <c r="T3520" s="19" t="str">
        <f>IF(Data!$F3517=0,"",Data!$F3517)</f>
        <v/>
      </c>
      <c r="U3520" s="19" t="str">
        <f>IF(Data!$G3517=0,"",Data!$G3517)</f>
        <v/>
      </c>
      <c r="V3520" s="19" t="str">
        <f>IF(Data!$D3517=0,"",Data!$D3517)</f>
        <v/>
      </c>
      <c r="W3520" s="19" t="str">
        <f>Data!$H3517</f>
        <v>Japonica</v>
      </c>
      <c r="Y3520" s="41" t="e">
        <f t="shared" si="944"/>
        <v>#REF!</v>
      </c>
      <c r="Z3520" s="8">
        <f t="shared" si="950"/>
        <v>10000</v>
      </c>
      <c r="AA3520" s="8" t="str">
        <f t="shared" si="951"/>
        <v>Wood Sprite</v>
      </c>
      <c r="AB3520" s="8" t="str">
        <f t="shared" si="952"/>
        <v>S</v>
      </c>
      <c r="AC3520" s="8" t="str">
        <f t="shared" si="953"/>
        <v/>
      </c>
      <c r="AD3520" s="8" t="str">
        <f t="shared" si="958"/>
        <v/>
      </c>
      <c r="AE3520" s="8" t="str">
        <f t="shared" si="954"/>
        <v/>
      </c>
      <c r="AF3520" s="5">
        <f t="shared" si="955"/>
        <v>1959</v>
      </c>
      <c r="AG3520" s="46">
        <v>3517</v>
      </c>
      <c r="AH3520" s="47" t="str">
        <f t="shared" si="945"/>
        <v/>
      </c>
      <c r="AI3520" s="48" t="str">
        <f t="shared" si="946"/>
        <v/>
      </c>
      <c r="AK3520" s="22" t="e">
        <f>TRIM(#REF!)</f>
        <v>#REF!</v>
      </c>
      <c r="AL3520" s="23" t="e">
        <f>IF(#REF!=0,"",#REF!)</f>
        <v>#REF!</v>
      </c>
      <c r="AM3520" s="19" t="e">
        <f>IF(#REF!=0,"",#REF!)</f>
        <v>#REF!</v>
      </c>
      <c r="AN3520" s="23" t="e">
        <f>IF($AK3520="","",#REF!)</f>
        <v>#REF!</v>
      </c>
      <c r="AO3520" s="23" t="e">
        <f t="shared" si="956"/>
        <v>#REF!</v>
      </c>
      <c r="AP3520" s="19" t="e">
        <f>IF(#REF!=0,"",#REF!)</f>
        <v>#REF!</v>
      </c>
      <c r="AQ3520" s="19" t="e">
        <f>IF(#REF!=0,"",#REF!)</f>
        <v>#REF!</v>
      </c>
      <c r="AR3520" s="19" t="e">
        <f>IF(#REF!=0,"",#REF!)</f>
        <v>#REF!</v>
      </c>
      <c r="AS3520" s="19" t="e">
        <f>#REF!</f>
        <v>#REF!</v>
      </c>
    </row>
    <row r="3521" spans="11:45" ht="19.5" thickTop="1" thickBot="1" x14ac:dyDescent="0.25">
      <c r="K3521" s="19" t="str">
        <f t="shared" si="947"/>
        <v/>
      </c>
      <c r="L3521" s="19">
        <f t="shared" si="957"/>
        <v>10000</v>
      </c>
      <c r="M3521" s="22" t="str">
        <f>TRIM(Data!$N3518)</f>
        <v>Woodford Harrison</v>
      </c>
      <c r="N3521" s="22" t="str">
        <f>TRIM(Data!$A3518)</f>
        <v>Woodford Harrison (R)</v>
      </c>
      <c r="O3521" s="23">
        <f>IF(Data!$B3518=0,"",Data!$B3518)</f>
        <v>1980</v>
      </c>
      <c r="P3521" s="19" t="str">
        <f>IF(Data!$C3518=0,"",Data!$C3518)</f>
        <v>1</v>
      </c>
      <c r="Q3521" s="23" t="str">
        <f>IF($M3521="","",Data!$E3518)</f>
        <v>VL</v>
      </c>
      <c r="R3521" s="23" t="str">
        <f t="shared" si="948"/>
        <v>VL</v>
      </c>
      <c r="S3521" s="23" t="str">
        <f t="shared" si="949"/>
        <v>VL</v>
      </c>
      <c r="T3521" s="19" t="str">
        <f>IF(Data!$F3518=0,"",Data!$F3518)</f>
        <v/>
      </c>
      <c r="U3521" s="19" t="str">
        <f>IF(Data!$G3518=0,"",Data!$G3518)</f>
        <v/>
      </c>
      <c r="V3521" s="19" t="str">
        <f>IF(Data!$D3518=0,"",Data!$D3518)</f>
        <v/>
      </c>
      <c r="W3521" s="19" t="str">
        <f>Data!$H3518</f>
        <v>Reticulata</v>
      </c>
      <c r="Y3521" s="41" t="e">
        <f t="shared" si="944"/>
        <v>#REF!</v>
      </c>
      <c r="Z3521" s="8">
        <f t="shared" si="950"/>
        <v>10000</v>
      </c>
      <c r="AA3521" s="8" t="str">
        <f t="shared" si="951"/>
        <v>Woodford Harrison</v>
      </c>
      <c r="AB3521" s="8" t="str">
        <f t="shared" si="952"/>
        <v>VL</v>
      </c>
      <c r="AC3521" s="8" t="str">
        <f t="shared" si="953"/>
        <v/>
      </c>
      <c r="AD3521" s="8" t="str">
        <f t="shared" si="958"/>
        <v/>
      </c>
      <c r="AE3521" s="8" t="str">
        <f t="shared" si="954"/>
        <v/>
      </c>
      <c r="AF3521" s="5">
        <f t="shared" si="955"/>
        <v>1980</v>
      </c>
      <c r="AG3521" s="46">
        <v>3518</v>
      </c>
      <c r="AH3521" s="47" t="str">
        <f t="shared" si="945"/>
        <v/>
      </c>
      <c r="AI3521" s="48" t="str">
        <f t="shared" si="946"/>
        <v/>
      </c>
      <c r="AK3521" s="22" t="e">
        <f>TRIM(#REF!)</f>
        <v>#REF!</v>
      </c>
      <c r="AL3521" s="23" t="e">
        <f>IF(#REF!=0,"",#REF!)</f>
        <v>#REF!</v>
      </c>
      <c r="AM3521" s="19" t="e">
        <f>IF(#REF!=0,"",#REF!)</f>
        <v>#REF!</v>
      </c>
      <c r="AN3521" s="23" t="e">
        <f>IF($AK3521="","",#REF!)</f>
        <v>#REF!</v>
      </c>
      <c r="AO3521" s="23" t="e">
        <f t="shared" si="956"/>
        <v>#REF!</v>
      </c>
      <c r="AP3521" s="19" t="e">
        <f>IF(#REF!=0,"",#REF!)</f>
        <v>#REF!</v>
      </c>
      <c r="AQ3521" s="19" t="e">
        <f>IF(#REF!=0,"",#REF!)</f>
        <v>#REF!</v>
      </c>
      <c r="AR3521" s="19" t="e">
        <f>IF(#REF!=0,"",#REF!)</f>
        <v>#REF!</v>
      </c>
      <c r="AS3521" s="19" t="e">
        <f>#REF!</f>
        <v>#REF!</v>
      </c>
    </row>
    <row r="3522" spans="11:45" ht="19.5" thickTop="1" thickBot="1" x14ac:dyDescent="0.25">
      <c r="K3522" s="19" t="str">
        <f t="shared" si="947"/>
        <v/>
      </c>
      <c r="L3522" s="19">
        <f t="shared" si="957"/>
        <v>10000</v>
      </c>
      <c r="M3522" s="22" t="str">
        <f>TRIM(Data!$N3519)</f>
        <v>Woodland Manor</v>
      </c>
      <c r="N3522" s="22" t="str">
        <f>TRIM(Data!$A3519)</f>
        <v>Woodland Manor</v>
      </c>
      <c r="O3522" s="23">
        <f>IF(Data!$B3519=0,"",Data!$B3519)</f>
        <v>2016</v>
      </c>
      <c r="P3522" s="19" t="str">
        <f>IF(Data!$C3519=0,"",Data!$C3519)</f>
        <v>1</v>
      </c>
      <c r="Q3522" s="23" t="str">
        <f>IF($M3522="","",Data!$E3519)</f>
        <v>VL</v>
      </c>
      <c r="R3522" s="23" t="str">
        <f t="shared" si="948"/>
        <v>VL</v>
      </c>
      <c r="S3522" s="23" t="str">
        <f t="shared" si="949"/>
        <v>VL</v>
      </c>
      <c r="T3522" s="19" t="str">
        <f>IF(Data!$F3519=0,"",Data!$F3519)</f>
        <v/>
      </c>
      <c r="U3522" s="19" t="str">
        <f>IF(Data!$G3519=0,"",Data!$G3519)</f>
        <v/>
      </c>
      <c r="V3522" s="19" t="str">
        <f>IF(Data!$D3519=0,"",Data!$D3519)</f>
        <v/>
      </c>
      <c r="W3522" s="19" t="str">
        <f>Data!$H3519</f>
        <v>Japonica</v>
      </c>
      <c r="Y3522" s="41" t="e">
        <f t="shared" si="944"/>
        <v>#REF!</v>
      </c>
      <c r="Z3522" s="8">
        <f t="shared" si="950"/>
        <v>10000</v>
      </c>
      <c r="AA3522" s="8" t="str">
        <f t="shared" si="951"/>
        <v>Woodland Manor</v>
      </c>
      <c r="AB3522" s="8" t="str">
        <f t="shared" si="952"/>
        <v>VL</v>
      </c>
      <c r="AC3522" s="8" t="str">
        <f t="shared" si="953"/>
        <v/>
      </c>
      <c r="AD3522" s="8" t="str">
        <f t="shared" si="958"/>
        <v/>
      </c>
      <c r="AE3522" s="8" t="str">
        <f t="shared" si="954"/>
        <v/>
      </c>
      <c r="AF3522" s="5">
        <f t="shared" si="955"/>
        <v>2016</v>
      </c>
      <c r="AG3522" s="46">
        <v>3519</v>
      </c>
      <c r="AH3522" s="47" t="str">
        <f t="shared" si="945"/>
        <v/>
      </c>
      <c r="AI3522" s="48" t="str">
        <f t="shared" si="946"/>
        <v/>
      </c>
      <c r="AK3522" s="22" t="e">
        <f>TRIM(#REF!)</f>
        <v>#REF!</v>
      </c>
      <c r="AL3522" s="23" t="e">
        <f>IF(#REF!=0,"",#REF!)</f>
        <v>#REF!</v>
      </c>
      <c r="AM3522" s="19" t="e">
        <f>IF(#REF!=0,"",#REF!)</f>
        <v>#REF!</v>
      </c>
      <c r="AN3522" s="23" t="e">
        <f>IF($AK3522="","",#REF!)</f>
        <v>#REF!</v>
      </c>
      <c r="AO3522" s="23" t="e">
        <f t="shared" si="956"/>
        <v>#REF!</v>
      </c>
      <c r="AP3522" s="19" t="e">
        <f>IF(#REF!=0,"",#REF!)</f>
        <v>#REF!</v>
      </c>
      <c r="AQ3522" s="19" t="e">
        <f>IF(#REF!=0,"",#REF!)</f>
        <v>#REF!</v>
      </c>
      <c r="AR3522" s="19" t="e">
        <f>IF(#REF!=0,"",#REF!)</f>
        <v>#REF!</v>
      </c>
      <c r="AS3522" s="19" t="e">
        <f>#REF!</f>
        <v>#REF!</v>
      </c>
    </row>
    <row r="3523" spans="11:45" ht="19.5" thickTop="1" thickBot="1" x14ac:dyDescent="0.25">
      <c r="K3523" s="19" t="str">
        <f t="shared" si="947"/>
        <v/>
      </c>
      <c r="L3523" s="19">
        <f t="shared" si="957"/>
        <v>10000</v>
      </c>
      <c r="M3523" s="22" t="str">
        <f>TRIM(Data!$N3520)</f>
        <v>Woodland Manor Ruffles</v>
      </c>
      <c r="N3523" s="22" t="str">
        <f>TRIM(Data!$A3520)</f>
        <v>Woodland Manor Ruffles (R)</v>
      </c>
      <c r="O3523" s="23">
        <f>IF(Data!$B3520=0,"",Data!$B3520)</f>
        <v>2019</v>
      </c>
      <c r="P3523" s="19" t="str">
        <f>IF(Data!$C3520=0,"",Data!$C3520)</f>
        <v>1</v>
      </c>
      <c r="Q3523" s="23" t="str">
        <f>IF($M3523="","",Data!$E3520)</f>
        <v>M-L</v>
      </c>
      <c r="R3523" s="23" t="str">
        <f t="shared" si="948"/>
        <v>M</v>
      </c>
      <c r="S3523" s="23" t="str">
        <f t="shared" si="949"/>
        <v>M</v>
      </c>
      <c r="T3523" s="19" t="str">
        <f>IF(Data!$F3520=0,"",Data!$F3520)</f>
        <v/>
      </c>
      <c r="U3523" s="19" t="str">
        <f>IF(Data!$G3520=0,"",Data!$G3520)</f>
        <v>FD</v>
      </c>
      <c r="V3523" s="19" t="str">
        <f>IF(Data!$D3520=0,"",Data!$D3520)</f>
        <v/>
      </c>
      <c r="W3523" s="19" t="str">
        <f>Data!$H3520</f>
        <v>Reticulata</v>
      </c>
      <c r="Y3523" s="41" t="e">
        <f t="shared" si="944"/>
        <v>#REF!</v>
      </c>
      <c r="Z3523" s="8">
        <f t="shared" si="950"/>
        <v>10000</v>
      </c>
      <c r="AA3523" s="8" t="str">
        <f t="shared" si="951"/>
        <v>Woodland Manor Ruffles</v>
      </c>
      <c r="AB3523" s="8" t="str">
        <f t="shared" si="952"/>
        <v>M</v>
      </c>
      <c r="AC3523" s="8" t="str">
        <f t="shared" si="953"/>
        <v/>
      </c>
      <c r="AD3523" s="8" t="str">
        <f t="shared" si="958"/>
        <v>FD</v>
      </c>
      <c r="AE3523" s="8" t="str">
        <f t="shared" si="954"/>
        <v/>
      </c>
      <c r="AF3523" s="5">
        <f t="shared" si="955"/>
        <v>2019</v>
      </c>
      <c r="AG3523" s="46">
        <v>3520</v>
      </c>
      <c r="AH3523" s="47" t="str">
        <f t="shared" si="945"/>
        <v/>
      </c>
      <c r="AI3523" s="48" t="str">
        <f t="shared" si="946"/>
        <v/>
      </c>
      <c r="AK3523" s="22" t="e">
        <f>TRIM(#REF!)</f>
        <v>#REF!</v>
      </c>
      <c r="AL3523" s="23" t="e">
        <f>IF(#REF!=0,"",#REF!)</f>
        <v>#REF!</v>
      </c>
      <c r="AM3523" s="19" t="e">
        <f>IF(#REF!=0,"",#REF!)</f>
        <v>#REF!</v>
      </c>
      <c r="AN3523" s="23" t="e">
        <f>IF($AK3523="","",#REF!)</f>
        <v>#REF!</v>
      </c>
      <c r="AO3523" s="23" t="e">
        <f t="shared" si="956"/>
        <v>#REF!</v>
      </c>
      <c r="AP3523" s="19" t="e">
        <f>IF(#REF!=0,"",#REF!)</f>
        <v>#REF!</v>
      </c>
      <c r="AQ3523" s="19" t="e">
        <f>IF(#REF!=0,"",#REF!)</f>
        <v>#REF!</v>
      </c>
      <c r="AR3523" s="19" t="e">
        <f>IF(#REF!=0,"",#REF!)</f>
        <v>#REF!</v>
      </c>
      <c r="AS3523" s="19" t="e">
        <f>#REF!</f>
        <v>#REF!</v>
      </c>
    </row>
    <row r="3524" spans="11:45" ht="19.5" thickTop="1" thickBot="1" x14ac:dyDescent="0.25">
      <c r="K3524" s="19" t="str">
        <f t="shared" si="947"/>
        <v/>
      </c>
      <c r="L3524" s="19">
        <f t="shared" si="957"/>
        <v>10000</v>
      </c>
      <c r="M3524" s="22" t="str">
        <f>TRIM(Data!$N3521)</f>
        <v>Woodland's Pearl Pink</v>
      </c>
      <c r="N3524" s="22" t="str">
        <f>TRIM(Data!$A3521)</f>
        <v>Woodland's Pearl Pink</v>
      </c>
      <c r="O3524" s="23">
        <f>IF(Data!$B3521=0,"",Data!$B3521)</f>
        <v>2019</v>
      </c>
      <c r="P3524" s="19" t="str">
        <f>IF(Data!$C3521=0,"",Data!$C3521)</f>
        <v/>
      </c>
      <c r="Q3524" s="23" t="str">
        <f>IF($M3524="","",Data!$E3521)</f>
        <v>M</v>
      </c>
      <c r="R3524" s="23" t="str">
        <f t="shared" si="948"/>
        <v>M</v>
      </c>
      <c r="S3524" s="23" t="str">
        <f t="shared" si="949"/>
        <v>M</v>
      </c>
      <c r="T3524" s="19" t="str">
        <f>IF(Data!$F3521=0,"",Data!$F3521)</f>
        <v/>
      </c>
      <c r="U3524" s="19" t="str">
        <f>IF(Data!$G3521=0,"",Data!$G3521)</f>
        <v/>
      </c>
      <c r="V3524" s="19" t="str">
        <f>IF(Data!$D3521=0,"",Data!$D3521)</f>
        <v/>
      </c>
      <c r="W3524" s="19" t="str">
        <f>Data!$H3521</f>
        <v>Japonica</v>
      </c>
      <c r="Y3524" s="41" t="e">
        <f t="shared" ref="Y3524:Y3587" si="959">RANK(Z3524,Z$4:Z$3653,1)</f>
        <v>#REF!</v>
      </c>
      <c r="Z3524" s="8">
        <f t="shared" si="950"/>
        <v>10000</v>
      </c>
      <c r="AA3524" s="8" t="str">
        <f t="shared" si="951"/>
        <v>Woodland's Pearl Pink</v>
      </c>
      <c r="AB3524" s="8" t="str">
        <f t="shared" si="952"/>
        <v>M</v>
      </c>
      <c r="AC3524" s="8" t="str">
        <f t="shared" si="953"/>
        <v/>
      </c>
      <c r="AD3524" s="8" t="str">
        <f t="shared" si="958"/>
        <v/>
      </c>
      <c r="AE3524" s="8" t="str">
        <f t="shared" si="954"/>
        <v/>
      </c>
      <c r="AF3524" s="5">
        <f t="shared" si="955"/>
        <v>2019</v>
      </c>
      <c r="AG3524" s="46">
        <v>3521</v>
      </c>
      <c r="AH3524" s="47" t="str">
        <f t="shared" ref="AH3524:AH3587" si="960">IF(ISERROR(VLOOKUP($AG3524,$Y$4:$AE$3653,2,FALSE)),"",VLOOKUP($AG3524,$Y$4:$AE$3653,3,FALSE))</f>
        <v/>
      </c>
      <c r="AI3524" s="48" t="str">
        <f t="shared" ref="AI3524:AI3587" si="961">IF(ISERROR(VLOOKUP($AG3524,$Y$4:$AE$3653,2,FALSE)),"",VLOOKUP($AG3524,$Y$4:$AF$3653,8,FALSE))</f>
        <v/>
      </c>
      <c r="AK3524" s="22" t="e">
        <f>TRIM(#REF!)</f>
        <v>#REF!</v>
      </c>
      <c r="AL3524" s="23" t="e">
        <f>IF(#REF!=0,"",#REF!)</f>
        <v>#REF!</v>
      </c>
      <c r="AM3524" s="19" t="e">
        <f>IF(#REF!=0,"",#REF!)</f>
        <v>#REF!</v>
      </c>
      <c r="AN3524" s="23" t="e">
        <f>IF($AK3524="","",#REF!)</f>
        <v>#REF!</v>
      </c>
      <c r="AO3524" s="23" t="e">
        <f t="shared" si="956"/>
        <v>#REF!</v>
      </c>
      <c r="AP3524" s="19" t="e">
        <f>IF(#REF!=0,"",#REF!)</f>
        <v>#REF!</v>
      </c>
      <c r="AQ3524" s="19" t="e">
        <f>IF(#REF!=0,"",#REF!)</f>
        <v>#REF!</v>
      </c>
      <c r="AR3524" s="19" t="e">
        <f>IF(#REF!=0,"",#REF!)</f>
        <v>#REF!</v>
      </c>
      <c r="AS3524" s="19" t="e">
        <f>#REF!</f>
        <v>#REF!</v>
      </c>
    </row>
    <row r="3525" spans="11:45" ht="19.5" thickTop="1" thickBot="1" x14ac:dyDescent="0.25">
      <c r="K3525" s="19" t="str">
        <f t="shared" ref="K3525:K3588" si="962">IF(L3525=10000,"",RANK(L3525,$L$4:$L$3653,1))</f>
        <v/>
      </c>
      <c r="L3525" s="19">
        <f t="shared" si="957"/>
        <v>10000</v>
      </c>
      <c r="M3525" s="22" t="str">
        <f>TRIM(Data!$N3522)</f>
        <v>Woodland's Red Star</v>
      </c>
      <c r="N3525" s="22" t="str">
        <f>TRIM(Data!$A3522)</f>
        <v>Woodland's Red Star</v>
      </c>
      <c r="O3525" s="23">
        <f>IF(Data!$B3522=0,"",Data!$B3522)</f>
        <v>2019</v>
      </c>
      <c r="P3525" s="19" t="str">
        <f>IF(Data!$C3522=0,"",Data!$C3522)</f>
        <v/>
      </c>
      <c r="Q3525" s="23" t="str">
        <f>IF($M3525="","",Data!$E3522)</f>
        <v>L</v>
      </c>
      <c r="R3525" s="23" t="str">
        <f t="shared" ref="R3525:R3588" si="963">IF($M3525="","",IF($Q3525="Min","Min",IF($Q3525="Min-S",IF($J$1=1,"S","Min"),IF(OR($Q3525="S",$Q3525="S-M"),"S",IF(OR($Q3525="M",$Q3525="M-L"),"M",IF(OR($Q3525="L",$Q3525="L-VL"),"L",IF($Q3525="VL","VL")))))))</f>
        <v>L</v>
      </c>
      <c r="S3525" s="23" t="str">
        <f t="shared" ref="S3525:S3588" si="964">IF($J$1=1,$R3525,$Q3525)</f>
        <v>L</v>
      </c>
      <c r="T3525" s="19" t="str">
        <f>IF(Data!$F3522=0,"",Data!$F3522)</f>
        <v/>
      </c>
      <c r="U3525" s="19" t="str">
        <f>IF(Data!$G3522=0,"",Data!$G3522)</f>
        <v/>
      </c>
      <c r="V3525" s="19" t="str">
        <f>IF(Data!$D3522=0,"",Data!$D3522)</f>
        <v/>
      </c>
      <c r="W3525" s="19" t="str">
        <f>Data!$H3522</f>
        <v>Japonica</v>
      </c>
      <c r="Y3525" s="41" t="e">
        <f t="shared" si="959"/>
        <v>#REF!</v>
      </c>
      <c r="Z3525" s="8">
        <f t="shared" ref="Z3525:Z3588" si="965">IF($V3525="ANTIQUE",IF($W3525="Japonica",ROW(),10000),10000)</f>
        <v>10000</v>
      </c>
      <c r="AA3525" s="8" t="str">
        <f t="shared" ref="AA3525:AA3588" si="966">$M3525</f>
        <v>Woodland's Red Star</v>
      </c>
      <c r="AB3525" s="8" t="str">
        <f t="shared" ref="AB3525:AB3588" si="967">$R3525</f>
        <v>L</v>
      </c>
      <c r="AC3525" s="8" t="str">
        <f t="shared" ref="AC3525:AC3588" si="968">$T3525</f>
        <v/>
      </c>
      <c r="AD3525" s="8" t="str">
        <f t="shared" si="958"/>
        <v/>
      </c>
      <c r="AE3525" s="8" t="str">
        <f t="shared" ref="AE3525:AE3588" si="969">$V3525</f>
        <v/>
      </c>
      <c r="AF3525" s="5">
        <f t="shared" ref="AF3525:AF3588" si="970">$O3525</f>
        <v>2019</v>
      </c>
      <c r="AG3525" s="46">
        <v>3522</v>
      </c>
      <c r="AH3525" s="47" t="str">
        <f t="shared" si="960"/>
        <v/>
      </c>
      <c r="AI3525" s="48" t="str">
        <f t="shared" si="961"/>
        <v/>
      </c>
      <c r="AK3525" s="22" t="e">
        <f>TRIM(#REF!)</f>
        <v>#REF!</v>
      </c>
      <c r="AL3525" s="23" t="e">
        <f>IF(#REF!=0,"",#REF!)</f>
        <v>#REF!</v>
      </c>
      <c r="AM3525" s="19" t="e">
        <f>IF(#REF!=0,"",#REF!)</f>
        <v>#REF!</v>
      </c>
      <c r="AN3525" s="23" t="e">
        <f>IF($AK3525="","",#REF!)</f>
        <v>#REF!</v>
      </c>
      <c r="AO3525" s="23" t="e">
        <f t="shared" ref="AO3525:AO3588" si="971">IF($AK3525="","",IF($AN3525="Min","Min",IF($AN3525="Min-S",IF($J$1=1,"S","Min"),IF(OR($AN3525="S",$AN3525="S-M"),"S",IF(OR($AN3525="M",$AN3525="M-L"),"M",IF(OR($AN3525="L",$AN3525="L-VL"),"L",IF($AN3525="VL","VL")))))))</f>
        <v>#REF!</v>
      </c>
      <c r="AP3525" s="19" t="e">
        <f>IF(#REF!=0,"",#REF!)</f>
        <v>#REF!</v>
      </c>
      <c r="AQ3525" s="19" t="e">
        <f>IF(#REF!=0,"",#REF!)</f>
        <v>#REF!</v>
      </c>
      <c r="AR3525" s="19" t="e">
        <f>IF(#REF!=0,"",#REF!)</f>
        <v>#REF!</v>
      </c>
      <c r="AS3525" s="19" t="e">
        <f>#REF!</f>
        <v>#REF!</v>
      </c>
    </row>
    <row r="3526" spans="11:45" ht="19.5" thickTop="1" thickBot="1" x14ac:dyDescent="0.25">
      <c r="K3526" s="19" t="str">
        <f t="shared" si="962"/>
        <v/>
      </c>
      <c r="L3526" s="19">
        <f t="shared" si="957"/>
        <v>10000</v>
      </c>
      <c r="M3526" s="22" t="str">
        <f>TRIM(Data!$N3523)</f>
        <v>Woodville Red</v>
      </c>
      <c r="N3526" s="22" t="str">
        <f>TRIM(Data!$A3523)</f>
        <v>Woodville Red (Mrs. White, Gruenwald Red)</v>
      </c>
      <c r="O3526" s="23">
        <f>IF(Data!$B3523=0,"",Data!$B3523)</f>
        <v>1822</v>
      </c>
      <c r="P3526" s="19" t="str">
        <f>IF(Data!$C3523=0,"",Data!$C3523)</f>
        <v>1</v>
      </c>
      <c r="Q3526" s="23" t="str">
        <f>IF($M3526="","",Data!$E3523)</f>
        <v>L</v>
      </c>
      <c r="R3526" s="23" t="str">
        <f t="shared" si="963"/>
        <v>L</v>
      </c>
      <c r="S3526" s="23" t="str">
        <f t="shared" si="964"/>
        <v>L</v>
      </c>
      <c r="T3526" s="19" t="str">
        <f>IF(Data!$F3523=0,"",Data!$F3523)</f>
        <v/>
      </c>
      <c r="U3526" s="19" t="str">
        <f>IF(Data!$G3523=0,"",Data!$G3523)</f>
        <v/>
      </c>
      <c r="V3526" s="19" t="str">
        <f>IF(Data!$D3523=0,"",Data!$D3523)</f>
        <v>ANTIQUE</v>
      </c>
      <c r="W3526" s="19" t="str">
        <f>Data!$H3523</f>
        <v>Japonica</v>
      </c>
      <c r="Y3526" s="41" t="e">
        <f t="shared" si="959"/>
        <v>#REF!</v>
      </c>
      <c r="Z3526" s="8">
        <f t="shared" si="965"/>
        <v>3526</v>
      </c>
      <c r="AA3526" s="8" t="str">
        <f t="shared" si="966"/>
        <v>Woodville Red</v>
      </c>
      <c r="AB3526" s="8" t="str">
        <f t="shared" si="967"/>
        <v>L</v>
      </c>
      <c r="AC3526" s="8" t="str">
        <f t="shared" si="968"/>
        <v/>
      </c>
      <c r="AD3526" s="8" t="str">
        <f t="shared" si="958"/>
        <v/>
      </c>
      <c r="AE3526" s="8" t="str">
        <f t="shared" si="969"/>
        <v>ANTIQUE</v>
      </c>
      <c r="AF3526" s="5">
        <f t="shared" si="970"/>
        <v>1822</v>
      </c>
      <c r="AG3526" s="46">
        <v>3523</v>
      </c>
      <c r="AH3526" s="47" t="str">
        <f t="shared" si="960"/>
        <v/>
      </c>
      <c r="AI3526" s="48" t="str">
        <f t="shared" si="961"/>
        <v/>
      </c>
      <c r="AK3526" s="22" t="e">
        <f>TRIM(#REF!)</f>
        <v>#REF!</v>
      </c>
      <c r="AL3526" s="23" t="e">
        <f>IF(#REF!=0,"",#REF!)</f>
        <v>#REF!</v>
      </c>
      <c r="AM3526" s="19" t="e">
        <f>IF(#REF!=0,"",#REF!)</f>
        <v>#REF!</v>
      </c>
      <c r="AN3526" s="23" t="e">
        <f>IF($AK3526="","",#REF!)</f>
        <v>#REF!</v>
      </c>
      <c r="AO3526" s="23" t="e">
        <f t="shared" si="971"/>
        <v>#REF!</v>
      </c>
      <c r="AP3526" s="19" t="e">
        <f>IF(#REF!=0,"",#REF!)</f>
        <v>#REF!</v>
      </c>
      <c r="AQ3526" s="19" t="e">
        <f>IF(#REF!=0,"",#REF!)</f>
        <v>#REF!</v>
      </c>
      <c r="AR3526" s="19" t="e">
        <f>IF(#REF!=0,"",#REF!)</f>
        <v>#REF!</v>
      </c>
      <c r="AS3526" s="19" t="e">
        <f>#REF!</f>
        <v>#REF!</v>
      </c>
    </row>
    <row r="3527" spans="11:45" ht="19.5" thickTop="1" thickBot="1" x14ac:dyDescent="0.25">
      <c r="K3527" s="19" t="str">
        <f t="shared" si="962"/>
        <v/>
      </c>
      <c r="L3527" s="19">
        <f t="shared" si="957"/>
        <v>10000</v>
      </c>
      <c r="M3527" s="22" t="str">
        <f>TRIM(Data!$N3524)</f>
        <v>Woody Estes</v>
      </c>
      <c r="N3527" s="22" t="str">
        <f>TRIM(Data!$A3524)</f>
        <v>Woody Estes</v>
      </c>
      <c r="O3527" s="23">
        <f>IF(Data!$B3524=0,"",Data!$B3524)</f>
        <v>1956</v>
      </c>
      <c r="P3527" s="19" t="str">
        <f>IF(Data!$C3524=0,"",Data!$C3524)</f>
        <v>1</v>
      </c>
      <c r="Q3527" s="23" t="str">
        <f>IF($M3527="","",Data!$E3524)</f>
        <v>M</v>
      </c>
      <c r="R3527" s="23" t="str">
        <f t="shared" si="963"/>
        <v>M</v>
      </c>
      <c r="S3527" s="23" t="str">
        <f t="shared" si="964"/>
        <v>M</v>
      </c>
      <c r="T3527" s="19" t="str">
        <f>IF(Data!$F3524=0,"",Data!$F3524)</f>
        <v/>
      </c>
      <c r="U3527" s="19" t="str">
        <f>IF(Data!$G3524=0,"",Data!$G3524)</f>
        <v/>
      </c>
      <c r="V3527" s="19" t="str">
        <f>IF(Data!$D3524=0,"",Data!$D3524)</f>
        <v/>
      </c>
      <c r="W3527" s="19" t="str">
        <f>Data!$H3524</f>
        <v>Japonica</v>
      </c>
      <c r="Y3527" s="41" t="e">
        <f t="shared" si="959"/>
        <v>#REF!</v>
      </c>
      <c r="Z3527" s="8">
        <f t="shared" si="965"/>
        <v>10000</v>
      </c>
      <c r="AA3527" s="8" t="str">
        <f t="shared" si="966"/>
        <v>Woody Estes</v>
      </c>
      <c r="AB3527" s="8" t="str">
        <f t="shared" si="967"/>
        <v>M</v>
      </c>
      <c r="AC3527" s="8" t="str">
        <f t="shared" si="968"/>
        <v/>
      </c>
      <c r="AD3527" s="8" t="str">
        <f t="shared" si="958"/>
        <v/>
      </c>
      <c r="AE3527" s="8" t="str">
        <f t="shared" si="969"/>
        <v/>
      </c>
      <c r="AF3527" s="5">
        <f t="shared" si="970"/>
        <v>1956</v>
      </c>
      <c r="AG3527" s="46">
        <v>3524</v>
      </c>
      <c r="AH3527" s="47" t="str">
        <f t="shared" si="960"/>
        <v/>
      </c>
      <c r="AI3527" s="48" t="str">
        <f t="shared" si="961"/>
        <v/>
      </c>
      <c r="AK3527" s="22" t="e">
        <f>TRIM(#REF!)</f>
        <v>#REF!</v>
      </c>
      <c r="AL3527" s="23" t="e">
        <f>IF(#REF!=0,"",#REF!)</f>
        <v>#REF!</v>
      </c>
      <c r="AM3527" s="19" t="e">
        <f>IF(#REF!=0,"",#REF!)</f>
        <v>#REF!</v>
      </c>
      <c r="AN3527" s="23" t="e">
        <f>IF($AK3527="","",#REF!)</f>
        <v>#REF!</v>
      </c>
      <c r="AO3527" s="23" t="e">
        <f t="shared" si="971"/>
        <v>#REF!</v>
      </c>
      <c r="AP3527" s="19" t="e">
        <f>IF(#REF!=0,"",#REF!)</f>
        <v>#REF!</v>
      </c>
      <c r="AQ3527" s="19" t="e">
        <f>IF(#REF!=0,"",#REF!)</f>
        <v>#REF!</v>
      </c>
      <c r="AR3527" s="19" t="e">
        <f>IF(#REF!=0,"",#REF!)</f>
        <v>#REF!</v>
      </c>
      <c r="AS3527" s="19" t="e">
        <f>#REF!</f>
        <v>#REF!</v>
      </c>
    </row>
    <row r="3528" spans="11:45" ht="19.5" thickTop="1" thickBot="1" x14ac:dyDescent="0.25">
      <c r="K3528" s="19" t="str">
        <f t="shared" si="962"/>
        <v/>
      </c>
      <c r="L3528" s="19">
        <f t="shared" si="957"/>
        <v>10000</v>
      </c>
      <c r="M3528" s="22" t="str">
        <f>TRIM(Data!$N3525)</f>
        <v>Wyn Carter</v>
      </c>
      <c r="N3528" s="22" t="str">
        <f>TRIM(Data!$A3525)</f>
        <v>Wyn Carter</v>
      </c>
      <c r="O3528" s="23">
        <f>IF(Data!$B3525=0,"",Data!$B3525)</f>
        <v>1991</v>
      </c>
      <c r="P3528" s="19" t="str">
        <f>IF(Data!$C3525=0,"",Data!$C3525)</f>
        <v/>
      </c>
      <c r="Q3528" s="23" t="str">
        <f>IF($M3528="","",Data!$E3525)</f>
        <v>M</v>
      </c>
      <c r="R3528" s="23" t="str">
        <f t="shared" si="963"/>
        <v>M</v>
      </c>
      <c r="S3528" s="23" t="str">
        <f t="shared" si="964"/>
        <v>M</v>
      </c>
      <c r="T3528" s="19" t="str">
        <f>IF(Data!$F3525=0,"",Data!$F3525)</f>
        <v/>
      </c>
      <c r="U3528" s="19" t="str">
        <f>IF(Data!$G3525=0,"",Data!$G3525)</f>
        <v/>
      </c>
      <c r="V3528" s="19" t="str">
        <f>IF(Data!$D3525=0,"",Data!$D3525)</f>
        <v/>
      </c>
      <c r="W3528" s="19" t="str">
        <f>Data!$H3525</f>
        <v>Japonica</v>
      </c>
      <c r="Y3528" s="41" t="e">
        <f t="shared" si="959"/>
        <v>#REF!</v>
      </c>
      <c r="Z3528" s="8">
        <f t="shared" si="965"/>
        <v>10000</v>
      </c>
      <c r="AA3528" s="8" t="str">
        <f t="shared" si="966"/>
        <v>Wyn Carter</v>
      </c>
      <c r="AB3528" s="8" t="str">
        <f t="shared" si="967"/>
        <v>M</v>
      </c>
      <c r="AC3528" s="8" t="str">
        <f t="shared" si="968"/>
        <v/>
      </c>
      <c r="AD3528" s="8" t="str">
        <f t="shared" si="958"/>
        <v/>
      </c>
      <c r="AE3528" s="8" t="str">
        <f t="shared" si="969"/>
        <v/>
      </c>
      <c r="AF3528" s="5">
        <f t="shared" si="970"/>
        <v>1991</v>
      </c>
      <c r="AG3528" s="46">
        <v>3525</v>
      </c>
      <c r="AH3528" s="47" t="str">
        <f t="shared" si="960"/>
        <v/>
      </c>
      <c r="AI3528" s="48" t="str">
        <f t="shared" si="961"/>
        <v/>
      </c>
      <c r="AK3528" s="22" t="e">
        <f>TRIM(#REF!)</f>
        <v>#REF!</v>
      </c>
      <c r="AL3528" s="23" t="e">
        <f>IF(#REF!=0,"",#REF!)</f>
        <v>#REF!</v>
      </c>
      <c r="AM3528" s="19" t="e">
        <f>IF(#REF!=0,"",#REF!)</f>
        <v>#REF!</v>
      </c>
      <c r="AN3528" s="23" t="e">
        <f>IF($AK3528="","",#REF!)</f>
        <v>#REF!</v>
      </c>
      <c r="AO3528" s="23" t="e">
        <f t="shared" si="971"/>
        <v>#REF!</v>
      </c>
      <c r="AP3528" s="19" t="e">
        <f>IF(#REF!=0,"",#REF!)</f>
        <v>#REF!</v>
      </c>
      <c r="AQ3528" s="19" t="e">
        <f>IF(#REF!=0,"",#REF!)</f>
        <v>#REF!</v>
      </c>
      <c r="AR3528" s="19" t="e">
        <f>IF(#REF!=0,"",#REF!)</f>
        <v>#REF!</v>
      </c>
      <c r="AS3528" s="19" t="e">
        <f>#REF!</f>
        <v>#REF!</v>
      </c>
    </row>
    <row r="3529" spans="11:45" ht="19.5" thickTop="1" thickBot="1" x14ac:dyDescent="0.25">
      <c r="K3529" s="19" t="str">
        <f t="shared" si="962"/>
        <v/>
      </c>
      <c r="L3529" s="19">
        <f t="shared" si="957"/>
        <v>10000</v>
      </c>
      <c r="M3529" s="22" t="str">
        <f>TRIM(Data!$N3526)</f>
        <v>Wynelle Greenway</v>
      </c>
      <c r="N3529" s="22" t="str">
        <f>TRIM(Data!$A3526)</f>
        <v>Wynelle Greenway</v>
      </c>
      <c r="O3529" s="23">
        <f>IF(Data!$B3526=0,"",Data!$B3526)</f>
        <v>2018</v>
      </c>
      <c r="P3529" s="19" t="str">
        <f>IF(Data!$C3526=0,"",Data!$C3526)</f>
        <v>1</v>
      </c>
      <c r="Q3529" s="23" t="str">
        <f>IF($M3529="","",Data!$E3526)</f>
        <v>M</v>
      </c>
      <c r="R3529" s="23" t="str">
        <f t="shared" si="963"/>
        <v>M</v>
      </c>
      <c r="S3529" s="23" t="str">
        <f t="shared" si="964"/>
        <v>M</v>
      </c>
      <c r="T3529" s="19" t="str">
        <f>IF(Data!$F3526=0,"",Data!$F3526)</f>
        <v/>
      </c>
      <c r="U3529" s="19" t="str">
        <f>IF(Data!$G3526=0,"",Data!$G3526)</f>
        <v/>
      </c>
      <c r="V3529" s="19" t="str">
        <f>IF(Data!$D3526=0,"",Data!$D3526)</f>
        <v/>
      </c>
      <c r="W3529" s="19" t="str">
        <f>Data!$H3526</f>
        <v>Japonica</v>
      </c>
      <c r="Y3529" s="41" t="e">
        <f t="shared" si="959"/>
        <v>#REF!</v>
      </c>
      <c r="Z3529" s="8">
        <f t="shared" si="965"/>
        <v>10000</v>
      </c>
      <c r="AA3529" s="8" t="str">
        <f t="shared" si="966"/>
        <v>Wynelle Greenway</v>
      </c>
      <c r="AB3529" s="8" t="str">
        <f t="shared" si="967"/>
        <v>M</v>
      </c>
      <c r="AC3529" s="8" t="str">
        <f t="shared" si="968"/>
        <v/>
      </c>
      <c r="AD3529" s="8" t="str">
        <f t="shared" si="958"/>
        <v/>
      </c>
      <c r="AE3529" s="8" t="str">
        <f t="shared" si="969"/>
        <v/>
      </c>
      <c r="AF3529" s="5">
        <f t="shared" si="970"/>
        <v>2018</v>
      </c>
      <c r="AG3529" s="46">
        <v>3526</v>
      </c>
      <c r="AH3529" s="47" t="str">
        <f t="shared" si="960"/>
        <v/>
      </c>
      <c r="AI3529" s="48" t="str">
        <f t="shared" si="961"/>
        <v/>
      </c>
      <c r="AK3529" s="22" t="e">
        <f>TRIM(#REF!)</f>
        <v>#REF!</v>
      </c>
      <c r="AL3529" s="23" t="e">
        <f>IF(#REF!=0,"",#REF!)</f>
        <v>#REF!</v>
      </c>
      <c r="AM3529" s="19" t="e">
        <f>IF(#REF!=0,"",#REF!)</f>
        <v>#REF!</v>
      </c>
      <c r="AN3529" s="23" t="e">
        <f>IF($AK3529="","",#REF!)</f>
        <v>#REF!</v>
      </c>
      <c r="AO3529" s="23" t="e">
        <f t="shared" si="971"/>
        <v>#REF!</v>
      </c>
      <c r="AP3529" s="19" t="e">
        <f>IF(#REF!=0,"",#REF!)</f>
        <v>#REF!</v>
      </c>
      <c r="AQ3529" s="19" t="e">
        <f>IF(#REF!=0,"",#REF!)</f>
        <v>#REF!</v>
      </c>
      <c r="AR3529" s="19" t="e">
        <f>IF(#REF!=0,"",#REF!)</f>
        <v>#REF!</v>
      </c>
      <c r="AS3529" s="19" t="e">
        <f>#REF!</f>
        <v>#REF!</v>
      </c>
    </row>
    <row r="3530" spans="11:45" ht="19.5" thickTop="1" thickBot="1" x14ac:dyDescent="0.25">
      <c r="K3530" s="19" t="str">
        <f t="shared" si="962"/>
        <v/>
      </c>
      <c r="L3530" s="19">
        <f t="shared" si="957"/>
        <v>10000</v>
      </c>
      <c r="M3530" s="22" t="str">
        <f>TRIM(Data!$N3527)</f>
        <v>Wynne Rayner</v>
      </c>
      <c r="N3530" s="22" t="str">
        <f>TRIM(Data!$A3527)</f>
        <v>Wynne Rayner (H)</v>
      </c>
      <c r="O3530" s="23">
        <f>IF(Data!$B3527=0,"",Data!$B3527)</f>
        <v>1967</v>
      </c>
      <c r="P3530" s="19" t="str">
        <f>IF(Data!$C3527=0,"",Data!$C3527)</f>
        <v>1</v>
      </c>
      <c r="Q3530" s="23" t="str">
        <f>IF($M3530="","",Data!$E3527)</f>
        <v>M-L</v>
      </c>
      <c r="R3530" s="23" t="str">
        <f t="shared" si="963"/>
        <v>M</v>
      </c>
      <c r="S3530" s="23" t="str">
        <f t="shared" si="964"/>
        <v>M</v>
      </c>
      <c r="T3530" s="19" t="str">
        <f>IF(Data!$F3527=0,"",Data!$F3527)</f>
        <v/>
      </c>
      <c r="U3530" s="19" t="str">
        <f>IF(Data!$G3527=0,"",Data!$G3527)</f>
        <v/>
      </c>
      <c r="V3530" s="19" t="str">
        <f>IF(Data!$D3527=0,"",Data!$D3527)</f>
        <v/>
      </c>
      <c r="W3530" s="19" t="str">
        <f>Data!$H3527</f>
        <v>NRH</v>
      </c>
      <c r="Y3530" s="41" t="e">
        <f t="shared" si="959"/>
        <v>#REF!</v>
      </c>
      <c r="Z3530" s="8">
        <f t="shared" si="965"/>
        <v>10000</v>
      </c>
      <c r="AA3530" s="8" t="str">
        <f t="shared" si="966"/>
        <v>Wynne Rayner</v>
      </c>
      <c r="AB3530" s="8" t="str">
        <f t="shared" si="967"/>
        <v>M</v>
      </c>
      <c r="AC3530" s="8" t="str">
        <f t="shared" si="968"/>
        <v/>
      </c>
      <c r="AD3530" s="8" t="str">
        <f t="shared" si="958"/>
        <v/>
      </c>
      <c r="AE3530" s="8" t="str">
        <f t="shared" si="969"/>
        <v/>
      </c>
      <c r="AF3530" s="5">
        <f t="shared" si="970"/>
        <v>1967</v>
      </c>
      <c r="AG3530" s="46">
        <v>3527</v>
      </c>
      <c r="AH3530" s="47" t="str">
        <f t="shared" si="960"/>
        <v/>
      </c>
      <c r="AI3530" s="48" t="str">
        <f t="shared" si="961"/>
        <v/>
      </c>
      <c r="AK3530" s="22" t="e">
        <f>TRIM(#REF!)</f>
        <v>#REF!</v>
      </c>
      <c r="AL3530" s="23" t="e">
        <f>IF(#REF!=0,"",#REF!)</f>
        <v>#REF!</v>
      </c>
      <c r="AM3530" s="19" t="e">
        <f>IF(#REF!=0,"",#REF!)</f>
        <v>#REF!</v>
      </c>
      <c r="AN3530" s="23" t="e">
        <f>IF($AK3530="","",#REF!)</f>
        <v>#REF!</v>
      </c>
      <c r="AO3530" s="23" t="e">
        <f t="shared" si="971"/>
        <v>#REF!</v>
      </c>
      <c r="AP3530" s="19" t="e">
        <f>IF(#REF!=0,"",#REF!)</f>
        <v>#REF!</v>
      </c>
      <c r="AQ3530" s="19" t="e">
        <f>IF(#REF!=0,"",#REF!)</f>
        <v>#REF!</v>
      </c>
      <c r="AR3530" s="19" t="e">
        <f>IF(#REF!=0,"",#REF!)</f>
        <v>#REF!</v>
      </c>
      <c r="AS3530" s="19" t="e">
        <f>#REF!</f>
        <v>#REF!</v>
      </c>
    </row>
    <row r="3531" spans="11:45" ht="19.5" thickTop="1" thickBot="1" x14ac:dyDescent="0.25">
      <c r="K3531" s="19" t="str">
        <f t="shared" si="962"/>
        <v/>
      </c>
      <c r="L3531" s="19">
        <f t="shared" si="957"/>
        <v>10000</v>
      </c>
      <c r="M3531" s="22" t="str">
        <f>TRIM(Data!$N3528)</f>
        <v>X-tra Pink</v>
      </c>
      <c r="N3531" s="22" t="str">
        <f>TRIM(Data!$A3528)</f>
        <v>X-tra Pink</v>
      </c>
      <c r="O3531" s="23">
        <f>IF(Data!$B3528=0,"",Data!$B3528)</f>
        <v>1998</v>
      </c>
      <c r="P3531" s="19" t="str">
        <f>IF(Data!$C3528=0,"",Data!$C3528)</f>
        <v/>
      </c>
      <c r="Q3531" s="23" t="str">
        <f>IF($M3531="","",Data!$E3528)</f>
        <v>L</v>
      </c>
      <c r="R3531" s="23" t="str">
        <f t="shared" si="963"/>
        <v>L</v>
      </c>
      <c r="S3531" s="23" t="str">
        <f t="shared" si="964"/>
        <v>L</v>
      </c>
      <c r="T3531" s="19" t="str">
        <f>IF(Data!$F3528=0,"",Data!$F3528)</f>
        <v/>
      </c>
      <c r="U3531" s="19" t="str">
        <f>IF(Data!$G3528=0,"",Data!$G3528)</f>
        <v/>
      </c>
      <c r="V3531" s="19" t="str">
        <f>IF(Data!$D3528=0,"",Data!$D3528)</f>
        <v/>
      </c>
      <c r="W3531" s="19" t="str">
        <f>Data!$H3528</f>
        <v>Japonica</v>
      </c>
      <c r="Y3531" s="41" t="e">
        <f t="shared" si="959"/>
        <v>#REF!</v>
      </c>
      <c r="Z3531" s="8">
        <f t="shared" si="965"/>
        <v>10000</v>
      </c>
      <c r="AA3531" s="8" t="str">
        <f t="shared" si="966"/>
        <v>X-tra Pink</v>
      </c>
      <c r="AB3531" s="8" t="str">
        <f t="shared" si="967"/>
        <v>L</v>
      </c>
      <c r="AC3531" s="8" t="str">
        <f t="shared" si="968"/>
        <v/>
      </c>
      <c r="AD3531" s="8" t="str">
        <f t="shared" si="958"/>
        <v/>
      </c>
      <c r="AE3531" s="8" t="str">
        <f t="shared" si="969"/>
        <v/>
      </c>
      <c r="AF3531" s="5">
        <f t="shared" si="970"/>
        <v>1998</v>
      </c>
      <c r="AG3531" s="46">
        <v>3528</v>
      </c>
      <c r="AH3531" s="47" t="str">
        <f t="shared" si="960"/>
        <v/>
      </c>
      <c r="AI3531" s="48" t="str">
        <f t="shared" si="961"/>
        <v/>
      </c>
      <c r="AK3531" s="22" t="e">
        <f>TRIM(#REF!)</f>
        <v>#REF!</v>
      </c>
      <c r="AL3531" s="23" t="e">
        <f>IF(#REF!=0,"",#REF!)</f>
        <v>#REF!</v>
      </c>
      <c r="AM3531" s="19" t="e">
        <f>IF(#REF!=0,"",#REF!)</f>
        <v>#REF!</v>
      </c>
      <c r="AN3531" s="23" t="e">
        <f>IF($AK3531="","",#REF!)</f>
        <v>#REF!</v>
      </c>
      <c r="AO3531" s="23" t="e">
        <f t="shared" si="971"/>
        <v>#REF!</v>
      </c>
      <c r="AP3531" s="19" t="e">
        <f>IF(#REF!=0,"",#REF!)</f>
        <v>#REF!</v>
      </c>
      <c r="AQ3531" s="19" t="e">
        <f>IF(#REF!=0,"",#REF!)</f>
        <v>#REF!</v>
      </c>
      <c r="AR3531" s="19" t="e">
        <f>IF(#REF!=0,"",#REF!)</f>
        <v>#REF!</v>
      </c>
      <c r="AS3531" s="19" t="e">
        <f>#REF!</f>
        <v>#REF!</v>
      </c>
    </row>
    <row r="3532" spans="11:45" ht="19.5" thickTop="1" thickBot="1" x14ac:dyDescent="0.25">
      <c r="K3532" s="19" t="str">
        <f t="shared" si="962"/>
        <v/>
      </c>
      <c r="L3532" s="19">
        <f t="shared" si="957"/>
        <v>10000</v>
      </c>
      <c r="M3532" s="22" t="str">
        <f>TRIM(Data!$N3529)</f>
        <v>Yamato-nishiki</v>
      </c>
      <c r="N3532" s="22" t="str">
        <f>TRIM(Data!$A3529)</f>
        <v>Yamato-nishiki</v>
      </c>
      <c r="O3532" s="23">
        <f>IF(Data!$B3529=0,"",Data!$B3529)</f>
        <v>1789</v>
      </c>
      <c r="P3532" s="19" t="str">
        <f>IF(Data!$C3529=0,"",Data!$C3529)</f>
        <v>1</v>
      </c>
      <c r="Q3532" s="23" t="str">
        <f>IF($M3532="","",Data!$E3529)</f>
        <v>M</v>
      </c>
      <c r="R3532" s="23" t="str">
        <f t="shared" si="963"/>
        <v>M</v>
      </c>
      <c r="S3532" s="23" t="str">
        <f t="shared" si="964"/>
        <v>M</v>
      </c>
      <c r="T3532" s="19" t="str">
        <f>IF(Data!$F3529=0,"",Data!$F3529)</f>
        <v/>
      </c>
      <c r="U3532" s="19" t="str">
        <f>IF(Data!$G3529=0,"",Data!$G3529)</f>
        <v/>
      </c>
      <c r="V3532" s="19" t="str">
        <f>IF(Data!$D3529=0,"",Data!$D3529)</f>
        <v>ANTIQUE</v>
      </c>
      <c r="W3532" s="19" t="str">
        <f>Data!$H3529</f>
        <v>Japonica</v>
      </c>
      <c r="Y3532" s="41" t="e">
        <f t="shared" si="959"/>
        <v>#REF!</v>
      </c>
      <c r="Z3532" s="8">
        <f t="shared" si="965"/>
        <v>3532</v>
      </c>
      <c r="AA3532" s="8" t="str">
        <f t="shared" si="966"/>
        <v>Yamato-nishiki</v>
      </c>
      <c r="AB3532" s="8" t="str">
        <f t="shared" si="967"/>
        <v>M</v>
      </c>
      <c r="AC3532" s="8" t="str">
        <f t="shared" si="968"/>
        <v/>
      </c>
      <c r="AD3532" s="8" t="str">
        <f t="shared" si="958"/>
        <v/>
      </c>
      <c r="AE3532" s="8" t="str">
        <f t="shared" si="969"/>
        <v>ANTIQUE</v>
      </c>
      <c r="AF3532" s="5">
        <f t="shared" si="970"/>
        <v>1789</v>
      </c>
      <c r="AG3532" s="46">
        <v>3529</v>
      </c>
      <c r="AH3532" s="47" t="str">
        <f t="shared" si="960"/>
        <v/>
      </c>
      <c r="AI3532" s="48" t="str">
        <f t="shared" si="961"/>
        <v/>
      </c>
      <c r="AK3532" s="22" t="e">
        <f>TRIM(#REF!)</f>
        <v>#REF!</v>
      </c>
      <c r="AL3532" s="23" t="e">
        <f>IF(#REF!=0,"",#REF!)</f>
        <v>#REF!</v>
      </c>
      <c r="AM3532" s="19" t="e">
        <f>IF(#REF!=0,"",#REF!)</f>
        <v>#REF!</v>
      </c>
      <c r="AN3532" s="23" t="e">
        <f>IF($AK3532="","",#REF!)</f>
        <v>#REF!</v>
      </c>
      <c r="AO3532" s="23" t="e">
        <f t="shared" si="971"/>
        <v>#REF!</v>
      </c>
      <c r="AP3532" s="19" t="e">
        <f>IF(#REF!=0,"",#REF!)</f>
        <v>#REF!</v>
      </c>
      <c r="AQ3532" s="19" t="e">
        <f>IF(#REF!=0,"",#REF!)</f>
        <v>#REF!</v>
      </c>
      <c r="AR3532" s="19" t="e">
        <f>IF(#REF!=0,"",#REF!)</f>
        <v>#REF!</v>
      </c>
      <c r="AS3532" s="19" t="e">
        <f>#REF!</f>
        <v>#REF!</v>
      </c>
    </row>
    <row r="3533" spans="11:45" ht="19.5" thickTop="1" thickBot="1" x14ac:dyDescent="0.25">
      <c r="K3533" s="19" t="str">
        <f t="shared" si="962"/>
        <v/>
      </c>
      <c r="L3533" s="19">
        <f t="shared" si="957"/>
        <v>10000</v>
      </c>
      <c r="M3533" s="22" t="str">
        <f>TRIM(Data!$N3530)</f>
        <v>Yamato-nishiki</v>
      </c>
      <c r="N3533" s="22" t="str">
        <f>TRIM(Data!$A3530)</f>
        <v>Yamato-nishiki (Higo)</v>
      </c>
      <c r="O3533" s="23" t="str">
        <f>IF(Data!$B3530=0,"",Data!$B3530)</f>
        <v/>
      </c>
      <c r="P3533" s="19" t="str">
        <f>IF(Data!$C3530=0,"",Data!$C3530)</f>
        <v>1</v>
      </c>
      <c r="Q3533" s="23" t="str">
        <f>IF($M3533="","",Data!$E3530)</f>
        <v>M</v>
      </c>
      <c r="R3533" s="23" t="str">
        <f t="shared" si="963"/>
        <v>M</v>
      </c>
      <c r="S3533" s="23" t="str">
        <f t="shared" si="964"/>
        <v>M</v>
      </c>
      <c r="T3533" s="19" t="str">
        <f>IF(Data!$F3530=0,"",Data!$F3530)</f>
        <v/>
      </c>
      <c r="U3533" s="19" t="str">
        <f>IF(Data!$G3530=0,"",Data!$G3530)</f>
        <v/>
      </c>
      <c r="V3533" s="19" t="str">
        <f>IF(Data!$D3530=0,"",Data!$D3530)</f>
        <v/>
      </c>
      <c r="W3533" s="19" t="str">
        <f>Data!$H3530</f>
        <v>Japonica [Higo]</v>
      </c>
      <c r="Y3533" s="41" t="e">
        <f t="shared" si="959"/>
        <v>#REF!</v>
      </c>
      <c r="Z3533" s="8">
        <f t="shared" si="965"/>
        <v>10000</v>
      </c>
      <c r="AA3533" s="8" t="str">
        <f t="shared" si="966"/>
        <v>Yamato-nishiki</v>
      </c>
      <c r="AB3533" s="8" t="str">
        <f t="shared" si="967"/>
        <v>M</v>
      </c>
      <c r="AC3533" s="8" t="str">
        <f t="shared" si="968"/>
        <v/>
      </c>
      <c r="AD3533" s="8" t="str">
        <f t="shared" si="958"/>
        <v/>
      </c>
      <c r="AE3533" s="8" t="str">
        <f t="shared" si="969"/>
        <v/>
      </c>
      <c r="AF3533" s="5" t="str">
        <f t="shared" si="970"/>
        <v/>
      </c>
      <c r="AG3533" s="46">
        <v>3530</v>
      </c>
      <c r="AH3533" s="47" t="str">
        <f t="shared" si="960"/>
        <v/>
      </c>
      <c r="AI3533" s="48" t="str">
        <f t="shared" si="961"/>
        <v/>
      </c>
      <c r="AK3533" s="22" t="e">
        <f>TRIM(#REF!)</f>
        <v>#REF!</v>
      </c>
      <c r="AL3533" s="23" t="e">
        <f>IF(#REF!=0,"",#REF!)</f>
        <v>#REF!</v>
      </c>
      <c r="AM3533" s="19" t="e">
        <f>IF(#REF!=0,"",#REF!)</f>
        <v>#REF!</v>
      </c>
      <c r="AN3533" s="23" t="e">
        <f>IF($AK3533="","",#REF!)</f>
        <v>#REF!</v>
      </c>
      <c r="AO3533" s="23" t="e">
        <f t="shared" si="971"/>
        <v>#REF!</v>
      </c>
      <c r="AP3533" s="19" t="e">
        <f>IF(#REF!=0,"",#REF!)</f>
        <v>#REF!</v>
      </c>
      <c r="AQ3533" s="19" t="e">
        <f>IF(#REF!=0,"",#REF!)</f>
        <v>#REF!</v>
      </c>
      <c r="AR3533" s="19" t="e">
        <f>IF(#REF!=0,"",#REF!)</f>
        <v>#REF!</v>
      </c>
      <c r="AS3533" s="19" t="e">
        <f>#REF!</f>
        <v>#REF!</v>
      </c>
    </row>
    <row r="3534" spans="11:45" ht="19.5" thickTop="1" thickBot="1" x14ac:dyDescent="0.25">
      <c r="K3534" s="19" t="str">
        <f t="shared" si="962"/>
        <v/>
      </c>
      <c r="L3534" s="19">
        <f t="shared" si="957"/>
        <v>10000</v>
      </c>
      <c r="M3534" s="22" t="str">
        <f>TRIM(Data!$N3531)</f>
        <v>Yanhong</v>
      </c>
      <c r="N3534" s="22" t="str">
        <f>TRIM(Data!$A3531)</f>
        <v>Yanhong (Sasanqua)</v>
      </c>
      <c r="O3534" s="23">
        <f>IF(Data!$B3531=0,"",Data!$B3531)</f>
        <v>2009</v>
      </c>
      <c r="P3534" s="19" t="str">
        <f>IF(Data!$C3531=0,"",Data!$C3531)</f>
        <v>1</v>
      </c>
      <c r="Q3534" s="23" t="str">
        <f>IF($M3534="","",Data!$E3531)</f>
        <v>S</v>
      </c>
      <c r="R3534" s="23" t="str">
        <f t="shared" si="963"/>
        <v>S</v>
      </c>
      <c r="S3534" s="23" t="str">
        <f t="shared" si="964"/>
        <v>S</v>
      </c>
      <c r="T3534" s="19" t="str">
        <f>IF(Data!$F3531=0,"",Data!$F3531)</f>
        <v/>
      </c>
      <c r="U3534" s="19" t="str">
        <f>IF(Data!$G3531=0,"",Data!$G3531)</f>
        <v/>
      </c>
      <c r="V3534" s="19" t="str">
        <f>IF(Data!$D3531=0,"",Data!$D3531)</f>
        <v/>
      </c>
      <c r="W3534" s="19" t="str">
        <f>Data!$H3531</f>
        <v>Sasanqua</v>
      </c>
      <c r="Y3534" s="41" t="e">
        <f t="shared" si="959"/>
        <v>#REF!</v>
      </c>
      <c r="Z3534" s="8">
        <f t="shared" si="965"/>
        <v>10000</v>
      </c>
      <c r="AA3534" s="8" t="str">
        <f t="shared" si="966"/>
        <v>Yanhong</v>
      </c>
      <c r="AB3534" s="8" t="str">
        <f t="shared" si="967"/>
        <v>S</v>
      </c>
      <c r="AC3534" s="8" t="str">
        <f t="shared" si="968"/>
        <v/>
      </c>
      <c r="AD3534" s="8" t="str">
        <f t="shared" si="958"/>
        <v/>
      </c>
      <c r="AE3534" s="8" t="str">
        <f t="shared" si="969"/>
        <v/>
      </c>
      <c r="AF3534" s="5">
        <f t="shared" si="970"/>
        <v>2009</v>
      </c>
      <c r="AG3534" s="46">
        <v>3531</v>
      </c>
      <c r="AH3534" s="47" t="str">
        <f t="shared" si="960"/>
        <v/>
      </c>
      <c r="AI3534" s="48" t="str">
        <f t="shared" si="961"/>
        <v/>
      </c>
      <c r="AK3534" s="22" t="e">
        <f>TRIM(#REF!)</f>
        <v>#REF!</v>
      </c>
      <c r="AL3534" s="23" t="e">
        <f>IF(#REF!=0,"",#REF!)</f>
        <v>#REF!</v>
      </c>
      <c r="AM3534" s="19" t="e">
        <f>IF(#REF!=0,"",#REF!)</f>
        <v>#REF!</v>
      </c>
      <c r="AN3534" s="23" t="e">
        <f>IF($AK3534="","",#REF!)</f>
        <v>#REF!</v>
      </c>
      <c r="AO3534" s="23" t="e">
        <f t="shared" si="971"/>
        <v>#REF!</v>
      </c>
      <c r="AP3534" s="19" t="e">
        <f>IF(#REF!=0,"",#REF!)</f>
        <v>#REF!</v>
      </c>
      <c r="AQ3534" s="19" t="e">
        <f>IF(#REF!=0,"",#REF!)</f>
        <v>#REF!</v>
      </c>
      <c r="AR3534" s="19" t="e">
        <f>IF(#REF!=0,"",#REF!)</f>
        <v>#REF!</v>
      </c>
      <c r="AS3534" s="19" t="e">
        <f>#REF!</f>
        <v>#REF!</v>
      </c>
    </row>
    <row r="3535" spans="11:45" ht="19.5" thickTop="1" thickBot="1" x14ac:dyDescent="0.25">
      <c r="K3535" s="19" t="str">
        <f t="shared" si="962"/>
        <v/>
      </c>
      <c r="L3535" s="19">
        <f t="shared" si="957"/>
        <v>10000</v>
      </c>
      <c r="M3535" s="22" t="str">
        <f>TRIM(Data!$N3532)</f>
        <v>Ye Ming Zu (See Evening Glow Pearl)</v>
      </c>
      <c r="N3535" s="22" t="str">
        <f>TRIM(Data!$A3532)</f>
        <v>Ye Ming Zu (R) (See Evening Glow Pearl)</v>
      </c>
      <c r="O3535" s="23">
        <f>IF(Data!$B3532=0,"",Data!$B3532)</f>
        <v>1993</v>
      </c>
      <c r="P3535" s="19" t="str">
        <f>IF(Data!$C3532=0,"",Data!$C3532)</f>
        <v/>
      </c>
      <c r="Q3535" s="23" t="str">
        <f>IF($M3535="","",Data!$E3532)</f>
        <v>L-VL</v>
      </c>
      <c r="R3535" s="23" t="str">
        <f t="shared" si="963"/>
        <v>L</v>
      </c>
      <c r="S3535" s="23" t="str">
        <f t="shared" si="964"/>
        <v>L</v>
      </c>
      <c r="T3535" s="19" t="str">
        <f>IF(Data!$F3532=0,"",Data!$F3532)</f>
        <v/>
      </c>
      <c r="U3535" s="19" t="str">
        <f>IF(Data!$G3532=0,"",Data!$G3532)</f>
        <v>FD</v>
      </c>
      <c r="V3535" s="19" t="str">
        <f>IF(Data!$D3532=0,"",Data!$D3532)</f>
        <v/>
      </c>
      <c r="W3535" s="19" t="str">
        <f>Data!$H3532</f>
        <v>Reticulata</v>
      </c>
      <c r="Y3535" s="41" t="e">
        <f t="shared" si="959"/>
        <v>#REF!</v>
      </c>
      <c r="Z3535" s="8">
        <f t="shared" si="965"/>
        <v>10000</v>
      </c>
      <c r="AA3535" s="8" t="str">
        <f t="shared" si="966"/>
        <v>Ye Ming Zu (See Evening Glow Pearl)</v>
      </c>
      <c r="AB3535" s="8" t="str">
        <f t="shared" si="967"/>
        <v>L</v>
      </c>
      <c r="AC3535" s="8" t="str">
        <f t="shared" si="968"/>
        <v/>
      </c>
      <c r="AD3535" s="8" t="str">
        <f t="shared" si="958"/>
        <v>FD</v>
      </c>
      <c r="AE3535" s="8" t="str">
        <f t="shared" si="969"/>
        <v/>
      </c>
      <c r="AF3535" s="5">
        <f t="shared" si="970"/>
        <v>1993</v>
      </c>
      <c r="AG3535" s="46">
        <v>3532</v>
      </c>
      <c r="AH3535" s="47" t="str">
        <f t="shared" si="960"/>
        <v/>
      </c>
      <c r="AI3535" s="48" t="str">
        <f t="shared" si="961"/>
        <v/>
      </c>
      <c r="AK3535" s="22" t="e">
        <f>TRIM(#REF!)</f>
        <v>#REF!</v>
      </c>
      <c r="AL3535" s="23" t="e">
        <f>IF(#REF!=0,"",#REF!)</f>
        <v>#REF!</v>
      </c>
      <c r="AM3535" s="19" t="e">
        <f>IF(#REF!=0,"",#REF!)</f>
        <v>#REF!</v>
      </c>
      <c r="AN3535" s="23" t="e">
        <f>IF($AK3535="","",#REF!)</f>
        <v>#REF!</v>
      </c>
      <c r="AO3535" s="23" t="e">
        <f t="shared" si="971"/>
        <v>#REF!</v>
      </c>
      <c r="AP3535" s="19" t="e">
        <f>IF(#REF!=0,"",#REF!)</f>
        <v>#REF!</v>
      </c>
      <c r="AQ3535" s="19" t="e">
        <f>IF(#REF!=0,"",#REF!)</f>
        <v>#REF!</v>
      </c>
      <c r="AR3535" s="19" t="e">
        <f>IF(#REF!=0,"",#REF!)</f>
        <v>#REF!</v>
      </c>
      <c r="AS3535" s="19" t="e">
        <f>#REF!</f>
        <v>#REF!</v>
      </c>
    </row>
    <row r="3536" spans="11:45" ht="19.5" thickTop="1" thickBot="1" x14ac:dyDescent="0.25">
      <c r="K3536" s="19" t="str">
        <f t="shared" si="962"/>
        <v/>
      </c>
      <c r="L3536" s="19">
        <f t="shared" si="957"/>
        <v>10000</v>
      </c>
      <c r="M3536" s="22" t="str">
        <f>TRIM(Data!$N3533)</f>
        <v>Yeamans Hall</v>
      </c>
      <c r="N3536" s="22" t="str">
        <f>TRIM(Data!$A3533)</f>
        <v>Yeamans Hall</v>
      </c>
      <c r="O3536" s="23">
        <f>IF(Data!$B3533=0,"",Data!$B3533)</f>
        <v>2006</v>
      </c>
      <c r="P3536" s="19" t="str">
        <f>IF(Data!$C3533=0,"",Data!$C3533)</f>
        <v>1</v>
      </c>
      <c r="Q3536" s="23" t="str">
        <f>IF($M3536="","",Data!$E3533)</f>
        <v>M</v>
      </c>
      <c r="R3536" s="23" t="str">
        <f t="shared" si="963"/>
        <v>M</v>
      </c>
      <c r="S3536" s="23" t="str">
        <f t="shared" si="964"/>
        <v>M</v>
      </c>
      <c r="T3536" s="19" t="str">
        <f>IF(Data!$F3533=0,"",Data!$F3533)</f>
        <v/>
      </c>
      <c r="U3536" s="19" t="str">
        <f>IF(Data!$G3533=0,"",Data!$G3533)</f>
        <v>FD</v>
      </c>
      <c r="V3536" s="19" t="str">
        <f>IF(Data!$D3533=0,"",Data!$D3533)</f>
        <v/>
      </c>
      <c r="W3536" s="19" t="str">
        <f>Data!$H3533</f>
        <v>Japonica</v>
      </c>
      <c r="Y3536" s="41" t="e">
        <f t="shared" si="959"/>
        <v>#REF!</v>
      </c>
      <c r="Z3536" s="8">
        <f t="shared" si="965"/>
        <v>10000</v>
      </c>
      <c r="AA3536" s="8" t="str">
        <f t="shared" si="966"/>
        <v>Yeamans Hall</v>
      </c>
      <c r="AB3536" s="8" t="str">
        <f t="shared" si="967"/>
        <v>M</v>
      </c>
      <c r="AC3536" s="8" t="str">
        <f t="shared" si="968"/>
        <v/>
      </c>
      <c r="AD3536" s="8" t="str">
        <f t="shared" si="958"/>
        <v>FD</v>
      </c>
      <c r="AE3536" s="8" t="str">
        <f t="shared" si="969"/>
        <v/>
      </c>
      <c r="AF3536" s="5">
        <f t="shared" si="970"/>
        <v>2006</v>
      </c>
      <c r="AG3536" s="46">
        <v>3533</v>
      </c>
      <c r="AH3536" s="47" t="str">
        <f t="shared" si="960"/>
        <v/>
      </c>
      <c r="AI3536" s="48" t="str">
        <f t="shared" si="961"/>
        <v/>
      </c>
      <c r="AK3536" s="22" t="e">
        <f>TRIM(#REF!)</f>
        <v>#REF!</v>
      </c>
      <c r="AL3536" s="23" t="e">
        <f>IF(#REF!=0,"",#REF!)</f>
        <v>#REF!</v>
      </c>
      <c r="AM3536" s="19" t="e">
        <f>IF(#REF!=0,"",#REF!)</f>
        <v>#REF!</v>
      </c>
      <c r="AN3536" s="23" t="e">
        <f>IF($AK3536="","",#REF!)</f>
        <v>#REF!</v>
      </c>
      <c r="AO3536" s="23" t="e">
        <f t="shared" si="971"/>
        <v>#REF!</v>
      </c>
      <c r="AP3536" s="19" t="e">
        <f>IF(#REF!=0,"",#REF!)</f>
        <v>#REF!</v>
      </c>
      <c r="AQ3536" s="19" t="e">
        <f>IF(#REF!=0,"",#REF!)</f>
        <v>#REF!</v>
      </c>
      <c r="AR3536" s="19" t="e">
        <f>IF(#REF!=0,"",#REF!)</f>
        <v>#REF!</v>
      </c>
      <c r="AS3536" s="19" t="e">
        <f>#REF!</f>
        <v>#REF!</v>
      </c>
    </row>
    <row r="3537" spans="11:45" ht="19.5" thickTop="1" thickBot="1" x14ac:dyDescent="0.25">
      <c r="K3537" s="19" t="str">
        <f t="shared" si="962"/>
        <v/>
      </c>
      <c r="L3537" s="19">
        <f t="shared" si="957"/>
        <v>10000</v>
      </c>
      <c r="M3537" s="22" t="str">
        <f>TRIM(Data!$N3534)</f>
        <v>Yellow and Purple</v>
      </c>
      <c r="N3537" s="22" t="str">
        <f>TRIM(Data!$A3534)</f>
        <v>Yellow and Purple (R) (Yiao Huang Wei Zi)</v>
      </c>
      <c r="O3537" s="23">
        <f>IF(Data!$B3534=0,"",Data!$B3534)</f>
        <v>2012</v>
      </c>
      <c r="P3537" s="19" t="str">
        <f>IF(Data!$C3534=0,"",Data!$C3534)</f>
        <v>1</v>
      </c>
      <c r="Q3537" s="23" t="str">
        <f>IF($M3537="","",Data!$E3534)</f>
        <v>M</v>
      </c>
      <c r="R3537" s="23" t="str">
        <f t="shared" si="963"/>
        <v>M</v>
      </c>
      <c r="S3537" s="23" t="str">
        <f t="shared" si="964"/>
        <v>M</v>
      </c>
      <c r="T3537" s="19" t="str">
        <f>IF(Data!$F3534=0,"",Data!$F3534)</f>
        <v/>
      </c>
      <c r="U3537" s="19" t="str">
        <f>IF(Data!$G3534=0,"",Data!$G3534)</f>
        <v>FD</v>
      </c>
      <c r="V3537" s="19" t="str">
        <f>IF(Data!$D3534=0,"",Data!$D3534)</f>
        <v/>
      </c>
      <c r="W3537" s="19" t="str">
        <f>Data!$H3534</f>
        <v>Reticulata</v>
      </c>
      <c r="Y3537" s="41" t="e">
        <f t="shared" si="959"/>
        <v>#REF!</v>
      </c>
      <c r="Z3537" s="8">
        <f t="shared" si="965"/>
        <v>10000</v>
      </c>
      <c r="AA3537" s="8" t="str">
        <f t="shared" si="966"/>
        <v>Yellow and Purple</v>
      </c>
      <c r="AB3537" s="8" t="str">
        <f t="shared" si="967"/>
        <v>M</v>
      </c>
      <c r="AC3537" s="8" t="str">
        <f t="shared" si="968"/>
        <v/>
      </c>
      <c r="AD3537" s="8" t="str">
        <f t="shared" si="958"/>
        <v>FD</v>
      </c>
      <c r="AE3537" s="8" t="str">
        <f t="shared" si="969"/>
        <v/>
      </c>
      <c r="AF3537" s="5">
        <f t="shared" si="970"/>
        <v>2012</v>
      </c>
      <c r="AG3537" s="46">
        <v>3534</v>
      </c>
      <c r="AH3537" s="47" t="str">
        <f t="shared" si="960"/>
        <v/>
      </c>
      <c r="AI3537" s="48" t="str">
        <f t="shared" si="961"/>
        <v/>
      </c>
      <c r="AK3537" s="22" t="e">
        <f>TRIM(#REF!)</f>
        <v>#REF!</v>
      </c>
      <c r="AL3537" s="23" t="e">
        <f>IF(#REF!=0,"",#REF!)</f>
        <v>#REF!</v>
      </c>
      <c r="AM3537" s="19" t="e">
        <f>IF(#REF!=0,"",#REF!)</f>
        <v>#REF!</v>
      </c>
      <c r="AN3537" s="23" t="e">
        <f>IF($AK3537="","",#REF!)</f>
        <v>#REF!</v>
      </c>
      <c r="AO3537" s="23" t="e">
        <f t="shared" si="971"/>
        <v>#REF!</v>
      </c>
      <c r="AP3537" s="19" t="e">
        <f>IF(#REF!=0,"",#REF!)</f>
        <v>#REF!</v>
      </c>
      <c r="AQ3537" s="19" t="e">
        <f>IF(#REF!=0,"",#REF!)</f>
        <v>#REF!</v>
      </c>
      <c r="AR3537" s="19" t="e">
        <f>IF(#REF!=0,"",#REF!)</f>
        <v>#REF!</v>
      </c>
      <c r="AS3537" s="19" t="e">
        <f>#REF!</f>
        <v>#REF!</v>
      </c>
    </row>
    <row r="3538" spans="11:45" ht="19.5" thickTop="1" thickBot="1" x14ac:dyDescent="0.25">
      <c r="K3538" s="19" t="str">
        <f t="shared" si="962"/>
        <v/>
      </c>
      <c r="L3538" s="19">
        <f t="shared" si="957"/>
        <v>10000</v>
      </c>
      <c r="M3538" s="22" t="str">
        <f>TRIM(Data!$N3535)</f>
        <v>Yiao Huang Wei Zi (See Yellow and Purple)</v>
      </c>
      <c r="N3538" s="22" t="str">
        <f>TRIM(Data!$A3535)</f>
        <v>Yiao Huang Wei Zi (R) (See Yellow and Purple)</v>
      </c>
      <c r="O3538" s="23">
        <f>IF(Data!$B3535=0,"",Data!$B3535)</f>
        <v>2012</v>
      </c>
      <c r="P3538" s="19" t="str">
        <f>IF(Data!$C3535=0,"",Data!$C3535)</f>
        <v/>
      </c>
      <c r="Q3538" s="23" t="str">
        <f>IF($M3538="","",Data!$E3535)</f>
        <v>M</v>
      </c>
      <c r="R3538" s="23" t="str">
        <f t="shared" si="963"/>
        <v>M</v>
      </c>
      <c r="S3538" s="23" t="str">
        <f t="shared" si="964"/>
        <v>M</v>
      </c>
      <c r="T3538" s="19" t="str">
        <f>IF(Data!$F3535=0,"",Data!$F3535)</f>
        <v/>
      </c>
      <c r="U3538" s="19" t="str">
        <f>IF(Data!$G3535=0,"",Data!$G3535)</f>
        <v/>
      </c>
      <c r="V3538" s="19" t="str">
        <f>IF(Data!$D3535=0,"",Data!$D3535)</f>
        <v/>
      </c>
      <c r="W3538" s="19" t="str">
        <f>Data!$H3535</f>
        <v>Reticulata</v>
      </c>
      <c r="Y3538" s="41" t="e">
        <f t="shared" si="959"/>
        <v>#REF!</v>
      </c>
      <c r="Z3538" s="8">
        <f t="shared" si="965"/>
        <v>10000</v>
      </c>
      <c r="AA3538" s="8" t="str">
        <f t="shared" si="966"/>
        <v>Yiao Huang Wei Zi (See Yellow and Purple)</v>
      </c>
      <c r="AB3538" s="8" t="str">
        <f t="shared" si="967"/>
        <v>M</v>
      </c>
      <c r="AC3538" s="8" t="str">
        <f t="shared" si="968"/>
        <v/>
      </c>
      <c r="AD3538" s="8" t="str">
        <f t="shared" si="958"/>
        <v/>
      </c>
      <c r="AE3538" s="8" t="str">
        <f t="shared" si="969"/>
        <v/>
      </c>
      <c r="AF3538" s="5">
        <f t="shared" si="970"/>
        <v>2012</v>
      </c>
      <c r="AG3538" s="46">
        <v>3535</v>
      </c>
      <c r="AH3538" s="47" t="str">
        <f t="shared" si="960"/>
        <v/>
      </c>
      <c r="AI3538" s="48" t="str">
        <f t="shared" si="961"/>
        <v/>
      </c>
      <c r="AK3538" s="22" t="e">
        <f>TRIM(#REF!)</f>
        <v>#REF!</v>
      </c>
      <c r="AL3538" s="23" t="e">
        <f>IF(#REF!=0,"",#REF!)</f>
        <v>#REF!</v>
      </c>
      <c r="AM3538" s="19" t="e">
        <f>IF(#REF!=0,"",#REF!)</f>
        <v>#REF!</v>
      </c>
      <c r="AN3538" s="23" t="e">
        <f>IF($AK3538="","",#REF!)</f>
        <v>#REF!</v>
      </c>
      <c r="AO3538" s="23" t="e">
        <f t="shared" si="971"/>
        <v>#REF!</v>
      </c>
      <c r="AP3538" s="19" t="e">
        <f>IF(#REF!=0,"",#REF!)</f>
        <v>#REF!</v>
      </c>
      <c r="AQ3538" s="19" t="e">
        <f>IF(#REF!=0,"",#REF!)</f>
        <v>#REF!</v>
      </c>
      <c r="AR3538" s="19" t="e">
        <f>IF(#REF!=0,"",#REF!)</f>
        <v>#REF!</v>
      </c>
      <c r="AS3538" s="19" t="e">
        <f>#REF!</f>
        <v>#REF!</v>
      </c>
    </row>
    <row r="3539" spans="11:45" ht="19.5" thickTop="1" thickBot="1" x14ac:dyDescent="0.25">
      <c r="K3539" s="19" t="str">
        <f t="shared" si="962"/>
        <v/>
      </c>
      <c r="L3539" s="19">
        <f t="shared" si="957"/>
        <v>10000</v>
      </c>
      <c r="M3539" s="22" t="str">
        <f>TRIM(Data!$N3536)</f>
        <v>Yobeki Dori</v>
      </c>
      <c r="N3539" s="22" t="str">
        <f>TRIM(Data!$A3536)</f>
        <v>Yobeki Dori (The Swan)</v>
      </c>
      <c r="O3539" s="23">
        <f>IF(Data!$B3536=0,"",Data!$B3536)</f>
        <v>1934</v>
      </c>
      <c r="P3539" s="19" t="str">
        <f>IF(Data!$C3536=0,"",Data!$C3536)</f>
        <v/>
      </c>
      <c r="Q3539" s="23" t="str">
        <f>IF($M3539="","",Data!$E3536)</f>
        <v>M</v>
      </c>
      <c r="R3539" s="23" t="str">
        <f t="shared" si="963"/>
        <v>M</v>
      </c>
      <c r="S3539" s="23" t="str">
        <f t="shared" si="964"/>
        <v>M</v>
      </c>
      <c r="T3539" s="19" t="str">
        <f>IF(Data!$F3536=0,"",Data!$F3536)</f>
        <v/>
      </c>
      <c r="U3539" s="19" t="str">
        <f>IF(Data!$G3536=0,"",Data!$G3536)</f>
        <v/>
      </c>
      <c r="V3539" s="19" t="str">
        <f>IF(Data!$D3536=0,"",Data!$D3536)</f>
        <v/>
      </c>
      <c r="W3539" s="19" t="str">
        <f>Data!$H3536</f>
        <v>Japonica</v>
      </c>
      <c r="Y3539" s="41" t="e">
        <f t="shared" si="959"/>
        <v>#REF!</v>
      </c>
      <c r="Z3539" s="8">
        <f t="shared" si="965"/>
        <v>10000</v>
      </c>
      <c r="AA3539" s="8" t="str">
        <f t="shared" si="966"/>
        <v>Yobeki Dori</v>
      </c>
      <c r="AB3539" s="8" t="str">
        <f t="shared" si="967"/>
        <v>M</v>
      </c>
      <c r="AC3539" s="8" t="str">
        <f t="shared" si="968"/>
        <v/>
      </c>
      <c r="AD3539" s="8" t="str">
        <f t="shared" si="958"/>
        <v/>
      </c>
      <c r="AE3539" s="8" t="str">
        <f t="shared" si="969"/>
        <v/>
      </c>
      <c r="AF3539" s="5">
        <f t="shared" si="970"/>
        <v>1934</v>
      </c>
      <c r="AG3539" s="46">
        <v>3536</v>
      </c>
      <c r="AH3539" s="47" t="str">
        <f t="shared" si="960"/>
        <v/>
      </c>
      <c r="AI3539" s="48" t="str">
        <f t="shared" si="961"/>
        <v/>
      </c>
      <c r="AK3539" s="22" t="e">
        <f>TRIM(#REF!)</f>
        <v>#REF!</v>
      </c>
      <c r="AL3539" s="23" t="e">
        <f>IF(#REF!=0,"",#REF!)</f>
        <v>#REF!</v>
      </c>
      <c r="AM3539" s="19" t="e">
        <f>IF(#REF!=0,"",#REF!)</f>
        <v>#REF!</v>
      </c>
      <c r="AN3539" s="23" t="e">
        <f>IF($AK3539="","",#REF!)</f>
        <v>#REF!</v>
      </c>
      <c r="AO3539" s="23" t="e">
        <f t="shared" si="971"/>
        <v>#REF!</v>
      </c>
      <c r="AP3539" s="19" t="e">
        <f>IF(#REF!=0,"",#REF!)</f>
        <v>#REF!</v>
      </c>
      <c r="AQ3539" s="19" t="e">
        <f>IF(#REF!=0,"",#REF!)</f>
        <v>#REF!</v>
      </c>
      <c r="AR3539" s="19" t="e">
        <f>IF(#REF!=0,"",#REF!)</f>
        <v>#REF!</v>
      </c>
      <c r="AS3539" s="19" t="e">
        <f>#REF!</f>
        <v>#REF!</v>
      </c>
    </row>
    <row r="3540" spans="11:45" ht="19.5" thickTop="1" thickBot="1" x14ac:dyDescent="0.25">
      <c r="K3540" s="19" t="str">
        <f t="shared" si="962"/>
        <v/>
      </c>
      <c r="L3540" s="19">
        <f t="shared" si="957"/>
        <v>10000</v>
      </c>
      <c r="M3540" s="22" t="str">
        <f>TRIM(Data!$N3537)</f>
        <v>Yobuko-dori</v>
      </c>
      <c r="N3540" s="22" t="str">
        <f>TRIM(Data!$A3537)</f>
        <v>Yobuko-dori</v>
      </c>
      <c r="O3540" s="23">
        <f>IF(Data!$B3537=0,"",Data!$B3537)</f>
        <v>1956</v>
      </c>
      <c r="P3540" s="19" t="str">
        <f>IF(Data!$C3537=0,"",Data!$C3537)</f>
        <v>1</v>
      </c>
      <c r="Q3540" s="23" t="str">
        <f>IF($M3540="","",Data!$E3537)</f>
        <v>S</v>
      </c>
      <c r="R3540" s="23" t="str">
        <f t="shared" si="963"/>
        <v>S</v>
      </c>
      <c r="S3540" s="23" t="str">
        <f t="shared" si="964"/>
        <v>S</v>
      </c>
      <c r="T3540" s="19" t="str">
        <f>IF(Data!$F3537=0,"",Data!$F3537)</f>
        <v/>
      </c>
      <c r="U3540" s="19" t="str">
        <f>IF(Data!$G3537=0,"",Data!$G3537)</f>
        <v/>
      </c>
      <c r="V3540" s="19" t="str">
        <f>IF(Data!$D3537=0,"",Data!$D3537)</f>
        <v/>
      </c>
      <c r="W3540" s="19" t="str">
        <f>Data!$H3537</f>
        <v>Japonica</v>
      </c>
      <c r="Y3540" s="41" t="e">
        <f t="shared" si="959"/>
        <v>#REF!</v>
      </c>
      <c r="Z3540" s="8">
        <f t="shared" si="965"/>
        <v>10000</v>
      </c>
      <c r="AA3540" s="8" t="str">
        <f t="shared" si="966"/>
        <v>Yobuko-dori</v>
      </c>
      <c r="AB3540" s="8" t="str">
        <f t="shared" si="967"/>
        <v>S</v>
      </c>
      <c r="AC3540" s="8" t="str">
        <f t="shared" si="968"/>
        <v/>
      </c>
      <c r="AD3540" s="8" t="str">
        <f t="shared" si="958"/>
        <v/>
      </c>
      <c r="AE3540" s="8" t="str">
        <f t="shared" si="969"/>
        <v/>
      </c>
      <c r="AF3540" s="5">
        <f t="shared" si="970"/>
        <v>1956</v>
      </c>
      <c r="AG3540" s="46">
        <v>3537</v>
      </c>
      <c r="AH3540" s="47" t="str">
        <f t="shared" si="960"/>
        <v/>
      </c>
      <c r="AI3540" s="48" t="str">
        <f t="shared" si="961"/>
        <v/>
      </c>
      <c r="AK3540" s="22" t="e">
        <f>TRIM(#REF!)</f>
        <v>#REF!</v>
      </c>
      <c r="AL3540" s="23" t="e">
        <f>IF(#REF!=0,"",#REF!)</f>
        <v>#REF!</v>
      </c>
      <c r="AM3540" s="19" t="e">
        <f>IF(#REF!=0,"",#REF!)</f>
        <v>#REF!</v>
      </c>
      <c r="AN3540" s="23" t="e">
        <f>IF($AK3540="","",#REF!)</f>
        <v>#REF!</v>
      </c>
      <c r="AO3540" s="23" t="e">
        <f t="shared" si="971"/>
        <v>#REF!</v>
      </c>
      <c r="AP3540" s="19" t="e">
        <f>IF(#REF!=0,"",#REF!)</f>
        <v>#REF!</v>
      </c>
      <c r="AQ3540" s="19" t="e">
        <f>IF(#REF!=0,"",#REF!)</f>
        <v>#REF!</v>
      </c>
      <c r="AR3540" s="19" t="e">
        <f>IF(#REF!=0,"",#REF!)</f>
        <v>#REF!</v>
      </c>
      <c r="AS3540" s="19" t="e">
        <f>#REF!</f>
        <v>#REF!</v>
      </c>
    </row>
    <row r="3541" spans="11:45" ht="19.5" thickTop="1" thickBot="1" x14ac:dyDescent="0.25">
      <c r="K3541" s="19" t="str">
        <f t="shared" si="962"/>
        <v/>
      </c>
      <c r="L3541" s="19">
        <f t="shared" si="957"/>
        <v>10000</v>
      </c>
      <c r="M3541" s="22" t="str">
        <f>TRIM(Data!$N3538)</f>
        <v>Yohei-haku</v>
      </c>
      <c r="N3541" s="22" t="str">
        <f>TRIM(Data!$A3538)</f>
        <v>Yohei-haku (September Morn, Albatross, Yohei-shiro)</v>
      </c>
      <c r="O3541" s="23">
        <f>IF(Data!$B3538=0,"",Data!$B3538)</f>
        <v>1936</v>
      </c>
      <c r="P3541" s="19" t="str">
        <f>IF(Data!$C3538=0,"",Data!$C3538)</f>
        <v>1</v>
      </c>
      <c r="Q3541" s="23" t="str">
        <f>IF($M3541="","",Data!$E3538)</f>
        <v>M</v>
      </c>
      <c r="R3541" s="23" t="str">
        <f t="shared" si="963"/>
        <v>M</v>
      </c>
      <c r="S3541" s="23" t="str">
        <f t="shared" si="964"/>
        <v>M</v>
      </c>
      <c r="T3541" s="19" t="str">
        <f>IF(Data!$F3538=0,"",Data!$F3538)</f>
        <v/>
      </c>
      <c r="U3541" s="19" t="str">
        <f>IF(Data!$G3538=0,"",Data!$G3538)</f>
        <v/>
      </c>
      <c r="V3541" s="19" t="str">
        <f>IF(Data!$D3538=0,"",Data!$D3538)</f>
        <v/>
      </c>
      <c r="W3541" s="19" t="str">
        <f>Data!$H3538</f>
        <v>Japonica</v>
      </c>
      <c r="Y3541" s="41" t="e">
        <f t="shared" si="959"/>
        <v>#REF!</v>
      </c>
      <c r="Z3541" s="8">
        <f t="shared" si="965"/>
        <v>10000</v>
      </c>
      <c r="AA3541" s="8" t="str">
        <f t="shared" si="966"/>
        <v>Yohei-haku</v>
      </c>
      <c r="AB3541" s="8" t="str">
        <f t="shared" si="967"/>
        <v>M</v>
      </c>
      <c r="AC3541" s="8" t="str">
        <f t="shared" si="968"/>
        <v/>
      </c>
      <c r="AD3541" s="8" t="str">
        <f t="shared" si="958"/>
        <v/>
      </c>
      <c r="AE3541" s="8" t="str">
        <f t="shared" si="969"/>
        <v/>
      </c>
      <c r="AF3541" s="5">
        <f t="shared" si="970"/>
        <v>1936</v>
      </c>
      <c r="AG3541" s="46">
        <v>3538</v>
      </c>
      <c r="AH3541" s="47" t="str">
        <f t="shared" si="960"/>
        <v/>
      </c>
      <c r="AI3541" s="48" t="str">
        <f t="shared" si="961"/>
        <v/>
      </c>
      <c r="AK3541" s="22" t="e">
        <f>TRIM(#REF!)</f>
        <v>#REF!</v>
      </c>
      <c r="AL3541" s="23" t="e">
        <f>IF(#REF!=0,"",#REF!)</f>
        <v>#REF!</v>
      </c>
      <c r="AM3541" s="19" t="e">
        <f>IF(#REF!=0,"",#REF!)</f>
        <v>#REF!</v>
      </c>
      <c r="AN3541" s="23" t="e">
        <f>IF($AK3541="","",#REF!)</f>
        <v>#REF!</v>
      </c>
      <c r="AO3541" s="23" t="e">
        <f t="shared" si="971"/>
        <v>#REF!</v>
      </c>
      <c r="AP3541" s="19" t="e">
        <f>IF(#REF!=0,"",#REF!)</f>
        <v>#REF!</v>
      </c>
      <c r="AQ3541" s="19" t="e">
        <f>IF(#REF!=0,"",#REF!)</f>
        <v>#REF!</v>
      </c>
      <c r="AR3541" s="19" t="e">
        <f>IF(#REF!=0,"",#REF!)</f>
        <v>#REF!</v>
      </c>
      <c r="AS3541" s="19" t="e">
        <f>#REF!</f>
        <v>#REF!</v>
      </c>
    </row>
    <row r="3542" spans="11:45" ht="19.5" thickTop="1" thickBot="1" x14ac:dyDescent="0.25">
      <c r="K3542" s="19" t="str">
        <f t="shared" si="962"/>
        <v/>
      </c>
      <c r="L3542" s="19">
        <f t="shared" ref="L3542:L3605" si="972">IF(ISERROR(SEARCH($B$2,M3542)),10000,IF(SEARCH($B$2,M3542)=1,SEARCH($B$2,M3542)+ROW()/100000,10000))</f>
        <v>10000</v>
      </c>
      <c r="M3542" s="22" t="str">
        <f>TRIM(Data!$N3539)</f>
        <v>Yoi Machi</v>
      </c>
      <c r="N3542" s="22" t="str">
        <f>TRIM(Data!$A3539)</f>
        <v>Yoi Machi (H)</v>
      </c>
      <c r="O3542" s="23">
        <f>IF(Data!$B3539=0,"",Data!$B3539)</f>
        <v>1981</v>
      </c>
      <c r="P3542" s="19" t="str">
        <f>IF(Data!$C3539=0,"",Data!$C3539)</f>
        <v>1</v>
      </c>
      <c r="Q3542" s="23" t="str">
        <f>IF($M3542="","",Data!$E3539)</f>
        <v>Min</v>
      </c>
      <c r="R3542" s="23" t="str">
        <f t="shared" si="963"/>
        <v>Min</v>
      </c>
      <c r="S3542" s="23" t="str">
        <f t="shared" si="964"/>
        <v>Min</v>
      </c>
      <c r="T3542" s="19" t="str">
        <f>IF(Data!$F3539=0,"",Data!$F3539)</f>
        <v/>
      </c>
      <c r="U3542" s="19" t="str">
        <f>IF(Data!$G3539=0,"",Data!$G3539)</f>
        <v/>
      </c>
      <c r="V3542" s="19" t="str">
        <f>IF(Data!$D3539=0,"",Data!$D3539)</f>
        <v/>
      </c>
      <c r="W3542" s="19" t="str">
        <f>Data!$H3539</f>
        <v>NRH</v>
      </c>
      <c r="Y3542" s="41" t="e">
        <f t="shared" si="959"/>
        <v>#REF!</v>
      </c>
      <c r="Z3542" s="8">
        <f t="shared" si="965"/>
        <v>10000</v>
      </c>
      <c r="AA3542" s="8" t="str">
        <f t="shared" si="966"/>
        <v>Yoi Machi</v>
      </c>
      <c r="AB3542" s="8" t="str">
        <f t="shared" si="967"/>
        <v>Min</v>
      </c>
      <c r="AC3542" s="8" t="str">
        <f t="shared" si="968"/>
        <v/>
      </c>
      <c r="AD3542" s="8" t="str">
        <f t="shared" ref="AD3542:AD3601" si="973">U3542</f>
        <v/>
      </c>
      <c r="AE3542" s="8" t="str">
        <f t="shared" si="969"/>
        <v/>
      </c>
      <c r="AF3542" s="5">
        <f t="shared" si="970"/>
        <v>1981</v>
      </c>
      <c r="AG3542" s="46">
        <v>3539</v>
      </c>
      <c r="AH3542" s="47" t="str">
        <f t="shared" si="960"/>
        <v/>
      </c>
      <c r="AI3542" s="48" t="str">
        <f t="shared" si="961"/>
        <v/>
      </c>
      <c r="AK3542" s="22" t="e">
        <f>TRIM(#REF!)</f>
        <v>#REF!</v>
      </c>
      <c r="AL3542" s="23" t="e">
        <f>IF(#REF!=0,"",#REF!)</f>
        <v>#REF!</v>
      </c>
      <c r="AM3542" s="19" t="e">
        <f>IF(#REF!=0,"",#REF!)</f>
        <v>#REF!</v>
      </c>
      <c r="AN3542" s="23" t="e">
        <f>IF($AK3542="","",#REF!)</f>
        <v>#REF!</v>
      </c>
      <c r="AO3542" s="23" t="e">
        <f t="shared" si="971"/>
        <v>#REF!</v>
      </c>
      <c r="AP3542" s="19" t="e">
        <f>IF(#REF!=0,"",#REF!)</f>
        <v>#REF!</v>
      </c>
      <c r="AQ3542" s="19" t="e">
        <f>IF(#REF!=0,"",#REF!)</f>
        <v>#REF!</v>
      </c>
      <c r="AR3542" s="19" t="e">
        <f>IF(#REF!=0,"",#REF!)</f>
        <v>#REF!</v>
      </c>
      <c r="AS3542" s="19" t="e">
        <f>#REF!</f>
        <v>#REF!</v>
      </c>
    </row>
    <row r="3543" spans="11:45" ht="19.5" thickTop="1" thickBot="1" x14ac:dyDescent="0.25">
      <c r="K3543" s="19" t="str">
        <f t="shared" si="962"/>
        <v/>
      </c>
      <c r="L3543" s="19">
        <f t="shared" si="972"/>
        <v>10000</v>
      </c>
      <c r="M3543" s="22" t="str">
        <f>TRIM(Data!$N3540)</f>
        <v>Yokohama (See Lotus)</v>
      </c>
      <c r="N3543" s="22" t="str">
        <f>TRIM(Data!$A3540)</f>
        <v>Yokohama (See Lotus)</v>
      </c>
      <c r="O3543" s="23">
        <f>IF(Data!$B3540=0,"",Data!$B3540)</f>
        <v>1909</v>
      </c>
      <c r="P3543" s="19" t="str">
        <f>IF(Data!$C3540=0,"",Data!$C3540)</f>
        <v/>
      </c>
      <c r="Q3543" s="23" t="str">
        <f>IF($M3543="","",Data!$E3540)</f>
        <v>VL</v>
      </c>
      <c r="R3543" s="23" t="str">
        <f t="shared" si="963"/>
        <v>VL</v>
      </c>
      <c r="S3543" s="23" t="str">
        <f t="shared" si="964"/>
        <v>VL</v>
      </c>
      <c r="T3543" s="19" t="str">
        <f>IF(Data!$F3540=0,"",Data!$F3540)</f>
        <v>WHITE</v>
      </c>
      <c r="U3543" s="19" t="str">
        <f>IF(Data!$G3540=0,"",Data!$G3540)</f>
        <v/>
      </c>
      <c r="V3543" s="19" t="str">
        <f>IF(Data!$D3540=0,"",Data!$D3540)</f>
        <v/>
      </c>
      <c r="W3543" s="19" t="str">
        <f>Data!$H3540</f>
        <v>Japonica</v>
      </c>
      <c r="Y3543" s="41" t="e">
        <f t="shared" si="959"/>
        <v>#REF!</v>
      </c>
      <c r="Z3543" s="8">
        <f t="shared" si="965"/>
        <v>10000</v>
      </c>
      <c r="AA3543" s="8" t="str">
        <f t="shared" si="966"/>
        <v>Yokohama (See Lotus)</v>
      </c>
      <c r="AB3543" s="8" t="str">
        <f t="shared" si="967"/>
        <v>VL</v>
      </c>
      <c r="AC3543" s="8" t="str">
        <f t="shared" si="968"/>
        <v>WHITE</v>
      </c>
      <c r="AD3543" s="8" t="str">
        <f t="shared" si="973"/>
        <v/>
      </c>
      <c r="AE3543" s="8" t="str">
        <f t="shared" si="969"/>
        <v/>
      </c>
      <c r="AF3543" s="5">
        <f t="shared" si="970"/>
        <v>1909</v>
      </c>
      <c r="AG3543" s="46">
        <v>3540</v>
      </c>
      <c r="AH3543" s="47" t="str">
        <f t="shared" si="960"/>
        <v/>
      </c>
      <c r="AI3543" s="48" t="str">
        <f t="shared" si="961"/>
        <v/>
      </c>
      <c r="AK3543" s="22" t="e">
        <f>TRIM(#REF!)</f>
        <v>#REF!</v>
      </c>
      <c r="AL3543" s="23" t="e">
        <f>IF(#REF!=0,"",#REF!)</f>
        <v>#REF!</v>
      </c>
      <c r="AM3543" s="19" t="e">
        <f>IF(#REF!=0,"",#REF!)</f>
        <v>#REF!</v>
      </c>
      <c r="AN3543" s="23" t="e">
        <f>IF($AK3543="","",#REF!)</f>
        <v>#REF!</v>
      </c>
      <c r="AO3543" s="23" t="e">
        <f t="shared" si="971"/>
        <v>#REF!</v>
      </c>
      <c r="AP3543" s="19" t="e">
        <f>IF(#REF!=0,"",#REF!)</f>
        <v>#REF!</v>
      </c>
      <c r="AQ3543" s="19" t="e">
        <f>IF(#REF!=0,"",#REF!)</f>
        <v>#REF!</v>
      </c>
      <c r="AR3543" s="19" t="e">
        <f>IF(#REF!=0,"",#REF!)</f>
        <v>#REF!</v>
      </c>
      <c r="AS3543" s="19" t="e">
        <f>#REF!</f>
        <v>#REF!</v>
      </c>
    </row>
    <row r="3544" spans="11:45" ht="19.5" thickTop="1" thickBot="1" x14ac:dyDescent="0.25">
      <c r="K3544" s="19" t="str">
        <f t="shared" si="962"/>
        <v/>
      </c>
      <c r="L3544" s="19">
        <f t="shared" si="972"/>
        <v>10000</v>
      </c>
      <c r="M3544" s="22" t="str">
        <f>TRIM(Data!$N3541)</f>
        <v>Yours Truly</v>
      </c>
      <c r="N3544" s="22" t="str">
        <f>TRIM(Data!$A3541)</f>
        <v>Yours Truly (Lady Vansittart Shell)</v>
      </c>
      <c r="O3544" s="23">
        <f>IF(Data!$B3541=0,"",Data!$B3541)</f>
        <v>1949</v>
      </c>
      <c r="P3544" s="19" t="str">
        <f>IF(Data!$C3541=0,"",Data!$C3541)</f>
        <v>1</v>
      </c>
      <c r="Q3544" s="23" t="str">
        <f>IF($M3544="","",Data!$E3541)</f>
        <v>M</v>
      </c>
      <c r="R3544" s="23" t="str">
        <f t="shared" si="963"/>
        <v>M</v>
      </c>
      <c r="S3544" s="23" t="str">
        <f t="shared" si="964"/>
        <v>M</v>
      </c>
      <c r="T3544" s="19" t="str">
        <f>IF(Data!$F3541=0,"",Data!$F3541)</f>
        <v/>
      </c>
      <c r="U3544" s="19" t="str">
        <f>IF(Data!$G3541=0,"",Data!$G3541)</f>
        <v/>
      </c>
      <c r="V3544" s="19" t="str">
        <f>IF(Data!$D3541=0,"",Data!$D3541)</f>
        <v/>
      </c>
      <c r="W3544" s="19" t="str">
        <f>Data!$H3541</f>
        <v>Japonica</v>
      </c>
      <c r="Y3544" s="41" t="e">
        <f t="shared" si="959"/>
        <v>#REF!</v>
      </c>
      <c r="Z3544" s="8">
        <f t="shared" si="965"/>
        <v>10000</v>
      </c>
      <c r="AA3544" s="8" t="str">
        <f t="shared" si="966"/>
        <v>Yours Truly</v>
      </c>
      <c r="AB3544" s="8" t="str">
        <f t="shared" si="967"/>
        <v>M</v>
      </c>
      <c r="AC3544" s="8" t="str">
        <f t="shared" si="968"/>
        <v/>
      </c>
      <c r="AD3544" s="8" t="str">
        <f t="shared" si="973"/>
        <v/>
      </c>
      <c r="AE3544" s="8" t="str">
        <f t="shared" si="969"/>
        <v/>
      </c>
      <c r="AF3544" s="5">
        <f t="shared" si="970"/>
        <v>1949</v>
      </c>
      <c r="AG3544" s="46">
        <v>3541</v>
      </c>
      <c r="AH3544" s="47" t="str">
        <f t="shared" si="960"/>
        <v/>
      </c>
      <c r="AI3544" s="48" t="str">
        <f t="shared" si="961"/>
        <v/>
      </c>
      <c r="AK3544" s="22" t="e">
        <f>TRIM(#REF!)</f>
        <v>#REF!</v>
      </c>
      <c r="AL3544" s="23" t="e">
        <f>IF(#REF!=0,"",#REF!)</f>
        <v>#REF!</v>
      </c>
      <c r="AM3544" s="19" t="e">
        <f>IF(#REF!=0,"",#REF!)</f>
        <v>#REF!</v>
      </c>
      <c r="AN3544" s="23" t="e">
        <f>IF($AK3544="","",#REF!)</f>
        <v>#REF!</v>
      </c>
      <c r="AO3544" s="23" t="e">
        <f t="shared" si="971"/>
        <v>#REF!</v>
      </c>
      <c r="AP3544" s="19" t="e">
        <f>IF(#REF!=0,"",#REF!)</f>
        <v>#REF!</v>
      </c>
      <c r="AQ3544" s="19" t="e">
        <f>IF(#REF!=0,"",#REF!)</f>
        <v>#REF!</v>
      </c>
      <c r="AR3544" s="19" t="e">
        <f>IF(#REF!=0,"",#REF!)</f>
        <v>#REF!</v>
      </c>
      <c r="AS3544" s="19" t="e">
        <f>#REF!</f>
        <v>#REF!</v>
      </c>
    </row>
    <row r="3545" spans="11:45" ht="19.5" thickTop="1" thickBot="1" x14ac:dyDescent="0.25">
      <c r="K3545" s="19" t="str">
        <f t="shared" si="962"/>
        <v/>
      </c>
      <c r="L3545" s="19">
        <f t="shared" si="972"/>
        <v>10000</v>
      </c>
      <c r="M3545" s="22" t="str">
        <f>TRIM(Data!$N3542)</f>
        <v>Yukibotan</v>
      </c>
      <c r="N3545" s="22" t="str">
        <f>TRIM(Data!$A3542)</f>
        <v>Yukibotan (Pride of Descanso, Snowish Peony)</v>
      </c>
      <c r="O3545" s="23">
        <f>IF(Data!$B3542=0,"",Data!$B3542)</f>
        <v>1895</v>
      </c>
      <c r="P3545" s="19" t="str">
        <f>IF(Data!$C3542=0,"",Data!$C3542)</f>
        <v>1</v>
      </c>
      <c r="Q3545" s="23" t="str">
        <f>IF($M3545="","",Data!$E3542)</f>
        <v>L</v>
      </c>
      <c r="R3545" s="23" t="str">
        <f t="shared" si="963"/>
        <v>L</v>
      </c>
      <c r="S3545" s="23" t="str">
        <f t="shared" si="964"/>
        <v>L</v>
      </c>
      <c r="T3545" s="19" t="str">
        <f>IF(Data!$F3542=0,"",Data!$F3542)</f>
        <v>WHITE</v>
      </c>
      <c r="U3545" s="19" t="str">
        <f>IF(Data!$G3542=0,"",Data!$G3542)</f>
        <v/>
      </c>
      <c r="V3545" s="19" t="str">
        <f>IF(Data!$D3542=0,"",Data!$D3542)</f>
        <v>ANTIQUE</v>
      </c>
      <c r="W3545" s="19" t="str">
        <f>Data!$H3542</f>
        <v>Japonica</v>
      </c>
      <c r="Y3545" s="41" t="e">
        <f t="shared" si="959"/>
        <v>#REF!</v>
      </c>
      <c r="Z3545" s="8">
        <f t="shared" si="965"/>
        <v>3545</v>
      </c>
      <c r="AA3545" s="8" t="str">
        <f t="shared" si="966"/>
        <v>Yukibotan</v>
      </c>
      <c r="AB3545" s="8" t="str">
        <f t="shared" si="967"/>
        <v>L</v>
      </c>
      <c r="AC3545" s="8" t="str">
        <f t="shared" si="968"/>
        <v>WHITE</v>
      </c>
      <c r="AD3545" s="8" t="str">
        <f t="shared" si="973"/>
        <v/>
      </c>
      <c r="AE3545" s="8" t="str">
        <f t="shared" si="969"/>
        <v>ANTIQUE</v>
      </c>
      <c r="AF3545" s="5">
        <f t="shared" si="970"/>
        <v>1895</v>
      </c>
      <c r="AG3545" s="46">
        <v>3542</v>
      </c>
      <c r="AH3545" s="47" t="str">
        <f t="shared" si="960"/>
        <v/>
      </c>
      <c r="AI3545" s="48" t="str">
        <f t="shared" si="961"/>
        <v/>
      </c>
      <c r="AK3545" s="22" t="e">
        <f>TRIM(#REF!)</f>
        <v>#REF!</v>
      </c>
      <c r="AL3545" s="23" t="e">
        <f>IF(#REF!=0,"",#REF!)</f>
        <v>#REF!</v>
      </c>
      <c r="AM3545" s="19" t="e">
        <f>IF(#REF!=0,"",#REF!)</f>
        <v>#REF!</v>
      </c>
      <c r="AN3545" s="23" t="e">
        <f>IF($AK3545="","",#REF!)</f>
        <v>#REF!</v>
      </c>
      <c r="AO3545" s="23" t="e">
        <f t="shared" si="971"/>
        <v>#REF!</v>
      </c>
      <c r="AP3545" s="19" t="e">
        <f>IF(#REF!=0,"",#REF!)</f>
        <v>#REF!</v>
      </c>
      <c r="AQ3545" s="19" t="e">
        <f>IF(#REF!=0,"",#REF!)</f>
        <v>#REF!</v>
      </c>
      <c r="AR3545" s="19" t="e">
        <f>IF(#REF!=0,"",#REF!)</f>
        <v>#REF!</v>
      </c>
      <c r="AS3545" s="19" t="e">
        <f>#REF!</f>
        <v>#REF!</v>
      </c>
    </row>
    <row r="3546" spans="11:45" ht="19.5" thickTop="1" thickBot="1" x14ac:dyDescent="0.25">
      <c r="K3546" s="19" t="str">
        <f t="shared" si="962"/>
        <v/>
      </c>
      <c r="L3546" s="19">
        <f t="shared" si="972"/>
        <v>10000</v>
      </c>
      <c r="M3546" s="22" t="str">
        <f>TRIM(Data!$N3543)</f>
        <v>Yuki-geshiki</v>
      </c>
      <c r="N3546" s="22" t="str">
        <f>TRIM(Data!$A3543)</f>
        <v>Yuki-geshiki (Rusticana)</v>
      </c>
      <c r="O3546" s="23">
        <f>IF(Data!$B3543=0,"",Data!$B3543)</f>
        <v>1967</v>
      </c>
      <c r="P3546" s="19" t="str">
        <f>IF(Data!$C3543=0,"",Data!$C3543)</f>
        <v>1</v>
      </c>
      <c r="Q3546" s="23" t="str">
        <f>IF($M3546="","",Data!$E3543)</f>
        <v>S-M</v>
      </c>
      <c r="R3546" s="23" t="str">
        <f t="shared" si="963"/>
        <v>S</v>
      </c>
      <c r="S3546" s="23" t="str">
        <f t="shared" si="964"/>
        <v>S</v>
      </c>
      <c r="T3546" s="19" t="str">
        <f>IF(Data!$F3543=0,"",Data!$F3543)</f>
        <v/>
      </c>
      <c r="U3546" s="19" t="str">
        <f>IF(Data!$G3543=0,"",Data!$G3543)</f>
        <v/>
      </c>
      <c r="V3546" s="19" t="str">
        <f>IF(Data!$D3543=0,"",Data!$D3543)</f>
        <v/>
      </c>
      <c r="W3546" s="19" t="str">
        <f>Data!$H3543</f>
        <v>Specie</v>
      </c>
      <c r="Y3546" s="41" t="e">
        <f t="shared" si="959"/>
        <v>#REF!</v>
      </c>
      <c r="Z3546" s="8">
        <f t="shared" si="965"/>
        <v>10000</v>
      </c>
      <c r="AA3546" s="8" t="str">
        <f t="shared" si="966"/>
        <v>Yuki-geshiki</v>
      </c>
      <c r="AB3546" s="8" t="str">
        <f t="shared" si="967"/>
        <v>S</v>
      </c>
      <c r="AC3546" s="8" t="str">
        <f t="shared" si="968"/>
        <v/>
      </c>
      <c r="AD3546" s="8" t="str">
        <f t="shared" si="973"/>
        <v/>
      </c>
      <c r="AE3546" s="8" t="str">
        <f t="shared" si="969"/>
        <v/>
      </c>
      <c r="AF3546" s="5">
        <f t="shared" si="970"/>
        <v>1967</v>
      </c>
      <c r="AG3546" s="46">
        <v>3543</v>
      </c>
      <c r="AH3546" s="47" t="str">
        <f t="shared" si="960"/>
        <v/>
      </c>
      <c r="AI3546" s="48" t="str">
        <f t="shared" si="961"/>
        <v/>
      </c>
      <c r="AK3546" s="22" t="e">
        <f>TRIM(#REF!)</f>
        <v>#REF!</v>
      </c>
      <c r="AL3546" s="23" t="e">
        <f>IF(#REF!=0,"",#REF!)</f>
        <v>#REF!</v>
      </c>
      <c r="AM3546" s="19" t="e">
        <f>IF(#REF!=0,"",#REF!)</f>
        <v>#REF!</v>
      </c>
      <c r="AN3546" s="23" t="e">
        <f>IF($AK3546="","",#REF!)</f>
        <v>#REF!</v>
      </c>
      <c r="AO3546" s="23" t="e">
        <f t="shared" si="971"/>
        <v>#REF!</v>
      </c>
      <c r="AP3546" s="19" t="e">
        <f>IF(#REF!=0,"",#REF!)</f>
        <v>#REF!</v>
      </c>
      <c r="AQ3546" s="19" t="e">
        <f>IF(#REF!=0,"",#REF!)</f>
        <v>#REF!</v>
      </c>
      <c r="AR3546" s="19" t="e">
        <f>IF(#REF!=0,"",#REF!)</f>
        <v>#REF!</v>
      </c>
      <c r="AS3546" s="19" t="e">
        <f>#REF!</f>
        <v>#REF!</v>
      </c>
    </row>
    <row r="3547" spans="11:45" ht="19.5" thickTop="1" thickBot="1" x14ac:dyDescent="0.25">
      <c r="K3547" s="19" t="str">
        <f t="shared" si="962"/>
        <v/>
      </c>
      <c r="L3547" s="19">
        <f t="shared" si="972"/>
        <v>10000</v>
      </c>
      <c r="M3547" s="22" t="str">
        <f>TRIM(Data!$N3544)</f>
        <v>Yuki-komachi</v>
      </c>
      <c r="N3547" s="22" t="str">
        <f>TRIM(Data!$A3544)</f>
        <v>Yuki-komachi (Higo)</v>
      </c>
      <c r="O3547" s="23">
        <f>IF(Data!$B3544=0,"",Data!$B3544)</f>
        <v>1960</v>
      </c>
      <c r="P3547" s="19" t="str">
        <f>IF(Data!$C3544=0,"",Data!$C3544)</f>
        <v>1</v>
      </c>
      <c r="Q3547" s="23" t="str">
        <f>IF($M3547="","",Data!$E3544)</f>
        <v>M</v>
      </c>
      <c r="R3547" s="23" t="str">
        <f t="shared" si="963"/>
        <v>M</v>
      </c>
      <c r="S3547" s="23" t="str">
        <f t="shared" si="964"/>
        <v>M</v>
      </c>
      <c r="T3547" s="19" t="str">
        <f>IF(Data!$F3544=0,"",Data!$F3544)</f>
        <v/>
      </c>
      <c r="U3547" s="19" t="str">
        <f>IF(Data!$G3544=0,"",Data!$G3544)</f>
        <v/>
      </c>
      <c r="V3547" s="19" t="str">
        <f>IF(Data!$D3544=0,"",Data!$D3544)</f>
        <v/>
      </c>
      <c r="W3547" s="19" t="str">
        <f>Data!$H3544</f>
        <v>Japonica [Higo]</v>
      </c>
      <c r="Y3547" s="41" t="e">
        <f t="shared" si="959"/>
        <v>#REF!</v>
      </c>
      <c r="Z3547" s="8">
        <f t="shared" si="965"/>
        <v>10000</v>
      </c>
      <c r="AA3547" s="8" t="str">
        <f t="shared" si="966"/>
        <v>Yuki-komachi</v>
      </c>
      <c r="AB3547" s="8" t="str">
        <f t="shared" si="967"/>
        <v>M</v>
      </c>
      <c r="AC3547" s="8" t="str">
        <f t="shared" si="968"/>
        <v/>
      </c>
      <c r="AD3547" s="8" t="str">
        <f t="shared" si="973"/>
        <v/>
      </c>
      <c r="AE3547" s="8" t="str">
        <f t="shared" si="969"/>
        <v/>
      </c>
      <c r="AF3547" s="5">
        <f t="shared" si="970"/>
        <v>1960</v>
      </c>
      <c r="AG3547" s="46">
        <v>3544</v>
      </c>
      <c r="AH3547" s="47" t="str">
        <f t="shared" si="960"/>
        <v/>
      </c>
      <c r="AI3547" s="48" t="str">
        <f t="shared" si="961"/>
        <v/>
      </c>
      <c r="AK3547" s="22" t="e">
        <f>TRIM(#REF!)</f>
        <v>#REF!</v>
      </c>
      <c r="AL3547" s="23" t="e">
        <f>IF(#REF!=0,"",#REF!)</f>
        <v>#REF!</v>
      </c>
      <c r="AM3547" s="19" t="e">
        <f>IF(#REF!=0,"",#REF!)</f>
        <v>#REF!</v>
      </c>
      <c r="AN3547" s="23" t="e">
        <f>IF($AK3547="","",#REF!)</f>
        <v>#REF!</v>
      </c>
      <c r="AO3547" s="23" t="e">
        <f t="shared" si="971"/>
        <v>#REF!</v>
      </c>
      <c r="AP3547" s="19" t="e">
        <f>IF(#REF!=0,"",#REF!)</f>
        <v>#REF!</v>
      </c>
      <c r="AQ3547" s="19" t="e">
        <f>IF(#REF!=0,"",#REF!)</f>
        <v>#REF!</v>
      </c>
      <c r="AR3547" s="19" t="e">
        <f>IF(#REF!=0,"",#REF!)</f>
        <v>#REF!</v>
      </c>
      <c r="AS3547" s="19" t="e">
        <f>#REF!</f>
        <v>#REF!</v>
      </c>
    </row>
    <row r="3548" spans="11:45" ht="19.5" thickTop="1" thickBot="1" x14ac:dyDescent="0.25">
      <c r="K3548" s="19" t="str">
        <f t="shared" si="962"/>
        <v/>
      </c>
      <c r="L3548" s="19">
        <f t="shared" si="972"/>
        <v>10000</v>
      </c>
      <c r="M3548" s="22" t="str">
        <f>TRIM(Data!$N3545)</f>
        <v>Yuki-sugata</v>
      </c>
      <c r="N3548" s="22" t="str">
        <f>TRIM(Data!$A3545)</f>
        <v>Yuki-sugata (Higo)</v>
      </c>
      <c r="O3548" s="23" t="str">
        <f>IF(Data!$B3545=0,"",Data!$B3545)</f>
        <v/>
      </c>
      <c r="P3548" s="19" t="str">
        <f>IF(Data!$C3545=0,"",Data!$C3545)</f>
        <v/>
      </c>
      <c r="Q3548" s="23" t="str">
        <f>IF($M3548="","",Data!$E3545)</f>
        <v>M</v>
      </c>
      <c r="R3548" s="23" t="str">
        <f t="shared" si="963"/>
        <v>M</v>
      </c>
      <c r="S3548" s="23" t="str">
        <f t="shared" si="964"/>
        <v>M</v>
      </c>
      <c r="T3548" s="19" t="str">
        <f>IF(Data!$F3545=0,"",Data!$F3545)</f>
        <v/>
      </c>
      <c r="U3548" s="19" t="str">
        <f>IF(Data!$G3545=0,"",Data!$G3545)</f>
        <v/>
      </c>
      <c r="V3548" s="19" t="str">
        <f>IF(Data!$D3545=0,"",Data!$D3545)</f>
        <v/>
      </c>
      <c r="W3548" s="19" t="str">
        <f>Data!$H3545</f>
        <v>Japonica [Higo]</v>
      </c>
      <c r="Y3548" s="41" t="e">
        <f t="shared" si="959"/>
        <v>#REF!</v>
      </c>
      <c r="Z3548" s="8">
        <f t="shared" si="965"/>
        <v>10000</v>
      </c>
      <c r="AA3548" s="8" t="str">
        <f t="shared" si="966"/>
        <v>Yuki-sugata</v>
      </c>
      <c r="AB3548" s="8" t="str">
        <f t="shared" si="967"/>
        <v>M</v>
      </c>
      <c r="AC3548" s="8" t="str">
        <f t="shared" si="968"/>
        <v/>
      </c>
      <c r="AD3548" s="8" t="str">
        <f t="shared" si="973"/>
        <v/>
      </c>
      <c r="AE3548" s="8" t="str">
        <f t="shared" si="969"/>
        <v/>
      </c>
      <c r="AF3548" s="5" t="str">
        <f t="shared" si="970"/>
        <v/>
      </c>
      <c r="AG3548" s="46">
        <v>3545</v>
      </c>
      <c r="AH3548" s="47" t="str">
        <f t="shared" si="960"/>
        <v/>
      </c>
      <c r="AI3548" s="48" t="str">
        <f t="shared" si="961"/>
        <v/>
      </c>
      <c r="AK3548" s="22" t="e">
        <f>TRIM(#REF!)</f>
        <v>#REF!</v>
      </c>
      <c r="AL3548" s="23" t="e">
        <f>IF(#REF!=0,"",#REF!)</f>
        <v>#REF!</v>
      </c>
      <c r="AM3548" s="19" t="e">
        <f>IF(#REF!=0,"",#REF!)</f>
        <v>#REF!</v>
      </c>
      <c r="AN3548" s="23" t="e">
        <f>IF($AK3548="","",#REF!)</f>
        <v>#REF!</v>
      </c>
      <c r="AO3548" s="23" t="e">
        <f t="shared" si="971"/>
        <v>#REF!</v>
      </c>
      <c r="AP3548" s="19" t="e">
        <f>IF(#REF!=0,"",#REF!)</f>
        <v>#REF!</v>
      </c>
      <c r="AQ3548" s="19" t="e">
        <f>IF(#REF!=0,"",#REF!)</f>
        <v>#REF!</v>
      </c>
      <c r="AR3548" s="19" t="e">
        <f>IF(#REF!=0,"",#REF!)</f>
        <v>#REF!</v>
      </c>
      <c r="AS3548" s="19" t="e">
        <f>#REF!</f>
        <v>#REF!</v>
      </c>
    </row>
    <row r="3549" spans="11:45" ht="19.5" thickTop="1" thickBot="1" x14ac:dyDescent="0.25">
      <c r="K3549" s="19" t="str">
        <f t="shared" si="962"/>
        <v/>
      </c>
      <c r="L3549" s="19">
        <f t="shared" si="972"/>
        <v>10000</v>
      </c>
      <c r="M3549" s="22" t="str">
        <f>TRIM(Data!$N3546)</f>
        <v>Yulan's Summer Dream</v>
      </c>
      <c r="N3549" s="22" t="str">
        <f>TRIM(Data!$A3546)</f>
        <v>Yulan's Summer Dream (H)</v>
      </c>
      <c r="O3549" s="23">
        <f>IF(Data!$B3546=0,"",Data!$B3546)</f>
        <v>2021</v>
      </c>
      <c r="P3549" s="19" t="str">
        <f>IF(Data!$C3546=0,"",Data!$C3546)</f>
        <v>1</v>
      </c>
      <c r="Q3549" s="23" t="str">
        <f>IF($M3549="","",Data!$E3546)</f>
        <v>M</v>
      </c>
      <c r="R3549" s="23" t="str">
        <f t="shared" si="963"/>
        <v>M</v>
      </c>
      <c r="S3549" s="23" t="str">
        <f t="shared" si="964"/>
        <v>M</v>
      </c>
      <c r="T3549" s="19" t="str">
        <f>IF(Data!$F3546=0,"",Data!$F3546)</f>
        <v/>
      </c>
      <c r="U3549" s="19" t="str">
        <f>IF(Data!$G3546=0,"",Data!$G3546)</f>
        <v/>
      </c>
      <c r="V3549" s="19" t="str">
        <f>IF(Data!$D3546=0,"",Data!$D3546)</f>
        <v/>
      </c>
      <c r="W3549" s="19" t="str">
        <f>Data!$H3546</f>
        <v>NRH</v>
      </c>
      <c r="Y3549" s="41" t="e">
        <f t="shared" si="959"/>
        <v>#REF!</v>
      </c>
      <c r="Z3549" s="8">
        <f t="shared" si="965"/>
        <v>10000</v>
      </c>
      <c r="AA3549" s="8" t="str">
        <f t="shared" si="966"/>
        <v>Yulan's Summer Dream</v>
      </c>
      <c r="AB3549" s="8" t="str">
        <f t="shared" si="967"/>
        <v>M</v>
      </c>
      <c r="AC3549" s="8" t="str">
        <f t="shared" si="968"/>
        <v/>
      </c>
      <c r="AD3549" s="8" t="str">
        <f t="shared" si="973"/>
        <v/>
      </c>
      <c r="AE3549" s="8" t="str">
        <f t="shared" si="969"/>
        <v/>
      </c>
      <c r="AF3549" s="5">
        <f t="shared" si="970"/>
        <v>2021</v>
      </c>
      <c r="AG3549" s="46">
        <v>3546</v>
      </c>
      <c r="AH3549" s="47" t="str">
        <f t="shared" si="960"/>
        <v/>
      </c>
      <c r="AI3549" s="48" t="str">
        <f t="shared" si="961"/>
        <v/>
      </c>
      <c r="AK3549" s="22" t="e">
        <f>TRIM(#REF!)</f>
        <v>#REF!</v>
      </c>
      <c r="AL3549" s="23" t="e">
        <f>IF(#REF!=0,"",#REF!)</f>
        <v>#REF!</v>
      </c>
      <c r="AM3549" s="19" t="e">
        <f>IF(#REF!=0,"",#REF!)</f>
        <v>#REF!</v>
      </c>
      <c r="AN3549" s="23" t="e">
        <f>IF($AK3549="","",#REF!)</f>
        <v>#REF!</v>
      </c>
      <c r="AO3549" s="23" t="e">
        <f t="shared" si="971"/>
        <v>#REF!</v>
      </c>
      <c r="AP3549" s="19" t="e">
        <f>IF(#REF!=0,"",#REF!)</f>
        <v>#REF!</v>
      </c>
      <c r="AQ3549" s="19" t="e">
        <f>IF(#REF!=0,"",#REF!)</f>
        <v>#REF!</v>
      </c>
      <c r="AR3549" s="19" t="e">
        <f>IF(#REF!=0,"",#REF!)</f>
        <v>#REF!</v>
      </c>
      <c r="AS3549" s="19" t="e">
        <f>#REF!</f>
        <v>#REF!</v>
      </c>
    </row>
    <row r="3550" spans="11:45" ht="19.5" thickTop="1" thickBot="1" x14ac:dyDescent="0.25">
      <c r="K3550" s="19" t="str">
        <f t="shared" si="962"/>
        <v/>
      </c>
      <c r="L3550" s="19">
        <f t="shared" si="972"/>
        <v>10000</v>
      </c>
      <c r="M3550" s="22" t="str">
        <f>TRIM(Data!$N3547)</f>
        <v>Yuletide</v>
      </c>
      <c r="N3550" s="22" t="str">
        <f>TRIM(Data!$A3547)</f>
        <v>Yuletide (Vernalis)</v>
      </c>
      <c r="O3550" s="23">
        <f>IF(Data!$B3547=0,"",Data!$B3547)</f>
        <v>1963</v>
      </c>
      <c r="P3550" s="19" t="str">
        <f>IF(Data!$C3547=0,"",Data!$C3547)</f>
        <v>1</v>
      </c>
      <c r="Q3550" s="23" t="str">
        <f>IF($M3550="","",Data!$E3547)</f>
        <v>S</v>
      </c>
      <c r="R3550" s="23" t="str">
        <f t="shared" si="963"/>
        <v>S</v>
      </c>
      <c r="S3550" s="23" t="str">
        <f t="shared" si="964"/>
        <v>S</v>
      </c>
      <c r="T3550" s="19" t="str">
        <f>IF(Data!$F3547=0,"",Data!$F3547)</f>
        <v/>
      </c>
      <c r="U3550" s="19" t="str">
        <f>IF(Data!$G3547=0,"",Data!$G3547)</f>
        <v/>
      </c>
      <c r="V3550" s="19" t="str">
        <f>IF(Data!$D3547=0,"",Data!$D3547)</f>
        <v/>
      </c>
      <c r="W3550" s="19" t="str">
        <f>Data!$H3547</f>
        <v>Vernalis</v>
      </c>
      <c r="Y3550" s="41" t="e">
        <f t="shared" si="959"/>
        <v>#REF!</v>
      </c>
      <c r="Z3550" s="8">
        <f t="shared" si="965"/>
        <v>10000</v>
      </c>
      <c r="AA3550" s="8" t="str">
        <f t="shared" si="966"/>
        <v>Yuletide</v>
      </c>
      <c r="AB3550" s="8" t="str">
        <f t="shared" si="967"/>
        <v>S</v>
      </c>
      <c r="AC3550" s="8" t="str">
        <f t="shared" si="968"/>
        <v/>
      </c>
      <c r="AD3550" s="8" t="str">
        <f t="shared" si="973"/>
        <v/>
      </c>
      <c r="AE3550" s="8" t="str">
        <f t="shared" si="969"/>
        <v/>
      </c>
      <c r="AF3550" s="5">
        <f t="shared" si="970"/>
        <v>1963</v>
      </c>
      <c r="AG3550" s="46">
        <v>3547</v>
      </c>
      <c r="AH3550" s="47" t="str">
        <f t="shared" si="960"/>
        <v/>
      </c>
      <c r="AI3550" s="48" t="str">
        <f t="shared" si="961"/>
        <v/>
      </c>
      <c r="AK3550" s="22" t="e">
        <f>TRIM(#REF!)</f>
        <v>#REF!</v>
      </c>
      <c r="AL3550" s="23" t="e">
        <f>IF(#REF!=0,"",#REF!)</f>
        <v>#REF!</v>
      </c>
      <c r="AM3550" s="19" t="e">
        <f>IF(#REF!=0,"",#REF!)</f>
        <v>#REF!</v>
      </c>
      <c r="AN3550" s="23" t="e">
        <f>IF($AK3550="","",#REF!)</f>
        <v>#REF!</v>
      </c>
      <c r="AO3550" s="23" t="e">
        <f t="shared" si="971"/>
        <v>#REF!</v>
      </c>
      <c r="AP3550" s="19" t="e">
        <f>IF(#REF!=0,"",#REF!)</f>
        <v>#REF!</v>
      </c>
      <c r="AQ3550" s="19" t="e">
        <f>IF(#REF!=0,"",#REF!)</f>
        <v>#REF!</v>
      </c>
      <c r="AR3550" s="19" t="e">
        <f>IF(#REF!=0,"",#REF!)</f>
        <v>#REF!</v>
      </c>
      <c r="AS3550" s="19" t="e">
        <f>#REF!</f>
        <v>#REF!</v>
      </c>
    </row>
    <row r="3551" spans="11:45" ht="19.5" thickTop="1" thickBot="1" x14ac:dyDescent="0.25">
      <c r="K3551" s="19" t="str">
        <f t="shared" si="962"/>
        <v/>
      </c>
      <c r="L3551" s="19">
        <f t="shared" si="972"/>
        <v>10000</v>
      </c>
      <c r="M3551" s="22" t="str">
        <f>TRIM(Data!$N3548)</f>
        <v>sweet Mary</v>
      </c>
      <c r="N3551" s="22" t="str">
        <f>TRIM(Data!$A3548)</f>
        <v>sweet Mary</v>
      </c>
      <c r="O3551" s="23">
        <f>IF(Data!$B3548=0,"",Data!$B3548)</f>
        <v>2014</v>
      </c>
      <c r="P3551" s="19" t="str">
        <f>IF(Data!$C3548=0,"",Data!$C3548)</f>
        <v>1</v>
      </c>
      <c r="Q3551" s="23" t="str">
        <f>IF($M3551="","",Data!$E3548)</f>
        <v>L</v>
      </c>
      <c r="R3551" s="23" t="str">
        <f t="shared" si="963"/>
        <v>L</v>
      </c>
      <c r="S3551" s="23" t="str">
        <f t="shared" si="964"/>
        <v>L</v>
      </c>
      <c r="T3551" s="19" t="str">
        <f>IF(Data!$F3548=0,"",Data!$F3548)</f>
        <v/>
      </c>
      <c r="U3551" s="19" t="str">
        <f>IF(Data!$G3548=0,"",Data!$G3548)</f>
        <v/>
      </c>
      <c r="V3551" s="19" t="str">
        <f>IF(Data!$D3548=0,"",Data!$D3548)</f>
        <v/>
      </c>
      <c r="W3551" s="19" t="str">
        <f>Data!$H3548</f>
        <v>Japonica</v>
      </c>
      <c r="Y3551" s="41" t="e">
        <f t="shared" si="959"/>
        <v>#REF!</v>
      </c>
      <c r="Z3551" s="8">
        <f t="shared" si="965"/>
        <v>10000</v>
      </c>
      <c r="AA3551" s="8" t="str">
        <f t="shared" si="966"/>
        <v>sweet Mary</v>
      </c>
      <c r="AB3551" s="8" t="str">
        <f t="shared" si="967"/>
        <v>L</v>
      </c>
      <c r="AC3551" s="8" t="str">
        <f t="shared" si="968"/>
        <v/>
      </c>
      <c r="AD3551" s="8" t="str">
        <f t="shared" si="973"/>
        <v/>
      </c>
      <c r="AE3551" s="8" t="str">
        <f t="shared" si="969"/>
        <v/>
      </c>
      <c r="AF3551" s="5">
        <f t="shared" si="970"/>
        <v>2014</v>
      </c>
      <c r="AG3551" s="46">
        <v>3548</v>
      </c>
      <c r="AH3551" s="47" t="str">
        <f t="shared" si="960"/>
        <v/>
      </c>
      <c r="AI3551" s="48" t="str">
        <f t="shared" si="961"/>
        <v/>
      </c>
      <c r="AK3551" s="22" t="e">
        <f>TRIM(#REF!)</f>
        <v>#REF!</v>
      </c>
      <c r="AL3551" s="23" t="e">
        <f>IF(#REF!=0,"",#REF!)</f>
        <v>#REF!</v>
      </c>
      <c r="AM3551" s="19" t="e">
        <f>IF(#REF!=0,"",#REF!)</f>
        <v>#REF!</v>
      </c>
      <c r="AN3551" s="23" t="e">
        <f>IF($AK3551="","",#REF!)</f>
        <v>#REF!</v>
      </c>
      <c r="AO3551" s="23" t="e">
        <f t="shared" si="971"/>
        <v>#REF!</v>
      </c>
      <c r="AP3551" s="19" t="e">
        <f>IF(#REF!=0,"",#REF!)</f>
        <v>#REF!</v>
      </c>
      <c r="AQ3551" s="19" t="e">
        <f>IF(#REF!=0,"",#REF!)</f>
        <v>#REF!</v>
      </c>
      <c r="AR3551" s="19" t="e">
        <f>IF(#REF!=0,"",#REF!)</f>
        <v>#REF!</v>
      </c>
      <c r="AS3551" s="19" t="e">
        <f>#REF!</f>
        <v>#REF!</v>
      </c>
    </row>
    <row r="3552" spans="11:45" ht="19.5" thickTop="1" thickBot="1" x14ac:dyDescent="0.25">
      <c r="K3552" s="19" t="str">
        <f t="shared" si="962"/>
        <v/>
      </c>
      <c r="L3552" s="19">
        <f t="shared" si="972"/>
        <v>10000</v>
      </c>
      <c r="M3552" s="22" t="str">
        <f>TRIM(Data!$N3549)</f>
        <v>Yuletide Spirit</v>
      </c>
      <c r="N3552" s="22" t="str">
        <f>TRIM(Data!$A3549)</f>
        <v>Yuletide Spirit (Vernalis)</v>
      </c>
      <c r="O3552" s="23">
        <f>IF(Data!$B3549=0,"",Data!$B3549)</f>
        <v>2000</v>
      </c>
      <c r="P3552" s="19" t="str">
        <f>IF(Data!$C3549=0,"",Data!$C3549)</f>
        <v/>
      </c>
      <c r="Q3552" s="23" t="str">
        <f>IF($M3552="","",Data!$E3549)</f>
        <v>L</v>
      </c>
      <c r="R3552" s="23" t="str">
        <f t="shared" si="963"/>
        <v>L</v>
      </c>
      <c r="S3552" s="23" t="str">
        <f t="shared" si="964"/>
        <v>L</v>
      </c>
      <c r="T3552" s="19" t="str">
        <f>IF(Data!$F3549=0,"",Data!$F3549)</f>
        <v/>
      </c>
      <c r="U3552" s="19" t="str">
        <f>IF(Data!$G3549=0,"",Data!$G3549)</f>
        <v/>
      </c>
      <c r="V3552" s="19" t="str">
        <f>IF(Data!$D3549=0,"",Data!$D3549)</f>
        <v/>
      </c>
      <c r="W3552" s="19" t="str">
        <f>Data!$H3549</f>
        <v>Vernalis</v>
      </c>
      <c r="Y3552" s="41" t="e">
        <f t="shared" si="959"/>
        <v>#REF!</v>
      </c>
      <c r="Z3552" s="8">
        <f t="shared" si="965"/>
        <v>10000</v>
      </c>
      <c r="AA3552" s="8" t="str">
        <f t="shared" si="966"/>
        <v>Yuletide Spirit</v>
      </c>
      <c r="AB3552" s="8" t="str">
        <f t="shared" si="967"/>
        <v>L</v>
      </c>
      <c r="AC3552" s="8" t="str">
        <f t="shared" si="968"/>
        <v/>
      </c>
      <c r="AD3552" s="8" t="str">
        <f t="shared" si="973"/>
        <v/>
      </c>
      <c r="AE3552" s="8" t="str">
        <f t="shared" si="969"/>
        <v/>
      </c>
      <c r="AF3552" s="5">
        <f t="shared" si="970"/>
        <v>2000</v>
      </c>
      <c r="AG3552" s="46">
        <v>3549</v>
      </c>
      <c r="AH3552" s="47" t="str">
        <f t="shared" si="960"/>
        <v/>
      </c>
      <c r="AI3552" s="48" t="str">
        <f t="shared" si="961"/>
        <v/>
      </c>
      <c r="AK3552" s="22" t="e">
        <f>TRIM(#REF!)</f>
        <v>#REF!</v>
      </c>
      <c r="AL3552" s="23" t="e">
        <f>IF(#REF!=0,"",#REF!)</f>
        <v>#REF!</v>
      </c>
      <c r="AM3552" s="19" t="e">
        <f>IF(#REF!=0,"",#REF!)</f>
        <v>#REF!</v>
      </c>
      <c r="AN3552" s="23" t="e">
        <f>IF($AK3552="","",#REF!)</f>
        <v>#REF!</v>
      </c>
      <c r="AO3552" s="23" t="e">
        <f t="shared" si="971"/>
        <v>#REF!</v>
      </c>
      <c r="AP3552" s="19" t="e">
        <f>IF(#REF!=0,"",#REF!)</f>
        <v>#REF!</v>
      </c>
      <c r="AQ3552" s="19" t="e">
        <f>IF(#REF!=0,"",#REF!)</f>
        <v>#REF!</v>
      </c>
      <c r="AR3552" s="19" t="e">
        <f>IF(#REF!=0,"",#REF!)</f>
        <v>#REF!</v>
      </c>
      <c r="AS3552" s="19" t="e">
        <f>#REF!</f>
        <v>#REF!</v>
      </c>
    </row>
    <row r="3553" spans="11:45" ht="19.5" thickTop="1" thickBot="1" x14ac:dyDescent="0.25">
      <c r="K3553" s="19" t="str">
        <f t="shared" si="962"/>
        <v/>
      </c>
      <c r="L3553" s="19">
        <f t="shared" si="972"/>
        <v>10000</v>
      </c>
      <c r="M3553" s="22" t="str">
        <f>TRIM(Data!$N3550)</f>
        <v>Yume</v>
      </c>
      <c r="N3553" s="22" t="str">
        <f>TRIM(Data!$A3550)</f>
        <v>Yume (H)</v>
      </c>
      <c r="O3553" s="23">
        <f>IF(Data!$B3550=0,"",Data!$B3550)</f>
        <v>1992</v>
      </c>
      <c r="P3553" s="19" t="str">
        <f>IF(Data!$C3550=0,"",Data!$C3550)</f>
        <v>1</v>
      </c>
      <c r="Q3553" s="23" t="str">
        <f>IF($M3553="","",Data!$E3550)</f>
        <v>S</v>
      </c>
      <c r="R3553" s="23" t="str">
        <f t="shared" si="963"/>
        <v>S</v>
      </c>
      <c r="S3553" s="23" t="str">
        <f t="shared" si="964"/>
        <v>S</v>
      </c>
      <c r="T3553" s="19" t="str">
        <f>IF(Data!$F3550=0,"",Data!$F3550)</f>
        <v/>
      </c>
      <c r="U3553" s="19" t="str">
        <f>IF(Data!$G3550=0,"",Data!$G3550)</f>
        <v/>
      </c>
      <c r="V3553" s="19" t="str">
        <f>IF(Data!$D3550=0,"",Data!$D3550)</f>
        <v/>
      </c>
      <c r="W3553" s="19" t="str">
        <f>Data!$H3550</f>
        <v>NRH</v>
      </c>
      <c r="Y3553" s="41" t="e">
        <f t="shared" si="959"/>
        <v>#REF!</v>
      </c>
      <c r="Z3553" s="8">
        <f t="shared" si="965"/>
        <v>10000</v>
      </c>
      <c r="AA3553" s="8" t="str">
        <f t="shared" si="966"/>
        <v>Yume</v>
      </c>
      <c r="AB3553" s="8" t="str">
        <f t="shared" si="967"/>
        <v>S</v>
      </c>
      <c r="AC3553" s="8" t="str">
        <f t="shared" si="968"/>
        <v/>
      </c>
      <c r="AD3553" s="8" t="str">
        <f t="shared" si="973"/>
        <v/>
      </c>
      <c r="AE3553" s="8" t="str">
        <f t="shared" si="969"/>
        <v/>
      </c>
      <c r="AF3553" s="5">
        <f t="shared" si="970"/>
        <v>1992</v>
      </c>
      <c r="AG3553" s="46">
        <v>3550</v>
      </c>
      <c r="AH3553" s="47" t="str">
        <f t="shared" si="960"/>
        <v/>
      </c>
      <c r="AI3553" s="48" t="str">
        <f t="shared" si="961"/>
        <v/>
      </c>
      <c r="AK3553" s="22" t="e">
        <f>TRIM(#REF!)</f>
        <v>#REF!</v>
      </c>
      <c r="AL3553" s="23" t="e">
        <f>IF(#REF!=0,"",#REF!)</f>
        <v>#REF!</v>
      </c>
      <c r="AM3553" s="19" t="e">
        <f>IF(#REF!=0,"",#REF!)</f>
        <v>#REF!</v>
      </c>
      <c r="AN3553" s="23" t="e">
        <f>IF($AK3553="","",#REF!)</f>
        <v>#REF!</v>
      </c>
      <c r="AO3553" s="23" t="e">
        <f t="shared" si="971"/>
        <v>#REF!</v>
      </c>
      <c r="AP3553" s="19" t="e">
        <f>IF(#REF!=0,"",#REF!)</f>
        <v>#REF!</v>
      </c>
      <c r="AQ3553" s="19" t="e">
        <f>IF(#REF!=0,"",#REF!)</f>
        <v>#REF!</v>
      </c>
      <c r="AR3553" s="19" t="e">
        <f>IF(#REF!=0,"",#REF!)</f>
        <v>#REF!</v>
      </c>
      <c r="AS3553" s="19" t="e">
        <f>#REF!</f>
        <v>#REF!</v>
      </c>
    </row>
    <row r="3554" spans="11:45" ht="19.5" thickTop="1" thickBot="1" x14ac:dyDescent="0.25">
      <c r="K3554" s="19" t="str">
        <f t="shared" si="962"/>
        <v/>
      </c>
      <c r="L3554" s="19">
        <f t="shared" si="972"/>
        <v>10000</v>
      </c>
      <c r="M3554" s="22" t="str">
        <f>TRIM(Data!$N3551)</f>
        <v>Yupan Jinhua (See Jinhua's Jade Tray)</v>
      </c>
      <c r="N3554" s="22" t="str">
        <f>TRIM(Data!$A3551)</f>
        <v>Yupan Jinhua (H) (See Jinhua's Jade Tray)</v>
      </c>
      <c r="O3554" s="23">
        <f>IF(Data!$B3551=0,"",Data!$B3551)</f>
        <v>2007</v>
      </c>
      <c r="P3554" s="19" t="str">
        <f>IF(Data!$C3551=0,"",Data!$C3551)</f>
        <v/>
      </c>
      <c r="Q3554" s="23" t="str">
        <f>IF($M3554="","",Data!$E3551)</f>
        <v>L-VL</v>
      </c>
      <c r="R3554" s="23" t="str">
        <f t="shared" si="963"/>
        <v>L</v>
      </c>
      <c r="S3554" s="23" t="str">
        <f t="shared" si="964"/>
        <v>L</v>
      </c>
      <c r="T3554" s="19" t="str">
        <f>IF(Data!$F3551=0,"",Data!$F3551)</f>
        <v/>
      </c>
      <c r="U3554" s="19" t="str">
        <f>IF(Data!$G3551=0,"",Data!$G3551)</f>
        <v/>
      </c>
      <c r="V3554" s="19" t="str">
        <f>IF(Data!$D3551=0,"",Data!$D3551)</f>
        <v/>
      </c>
      <c r="W3554" s="19" t="str">
        <f>Data!$H3551</f>
        <v>NRH</v>
      </c>
      <c r="Y3554" s="41" t="e">
        <f t="shared" si="959"/>
        <v>#REF!</v>
      </c>
      <c r="Z3554" s="8">
        <f t="shared" si="965"/>
        <v>10000</v>
      </c>
      <c r="AA3554" s="8" t="str">
        <f t="shared" si="966"/>
        <v>Yupan Jinhua (See Jinhua's Jade Tray)</v>
      </c>
      <c r="AB3554" s="8" t="str">
        <f t="shared" si="967"/>
        <v>L</v>
      </c>
      <c r="AC3554" s="8" t="str">
        <f t="shared" si="968"/>
        <v/>
      </c>
      <c r="AD3554" s="8" t="str">
        <f t="shared" si="973"/>
        <v/>
      </c>
      <c r="AE3554" s="8" t="str">
        <f t="shared" si="969"/>
        <v/>
      </c>
      <c r="AF3554" s="5">
        <f t="shared" si="970"/>
        <v>2007</v>
      </c>
      <c r="AG3554" s="46">
        <v>3551</v>
      </c>
      <c r="AH3554" s="47" t="str">
        <f t="shared" si="960"/>
        <v/>
      </c>
      <c r="AI3554" s="48" t="str">
        <f t="shared" si="961"/>
        <v/>
      </c>
      <c r="AK3554" s="22" t="e">
        <f>TRIM(#REF!)</f>
        <v>#REF!</v>
      </c>
      <c r="AL3554" s="23" t="e">
        <f>IF(#REF!=0,"",#REF!)</f>
        <v>#REF!</v>
      </c>
      <c r="AM3554" s="19" t="e">
        <f>IF(#REF!=0,"",#REF!)</f>
        <v>#REF!</v>
      </c>
      <c r="AN3554" s="23" t="e">
        <f>IF($AK3554="","",#REF!)</f>
        <v>#REF!</v>
      </c>
      <c r="AO3554" s="23" t="e">
        <f t="shared" si="971"/>
        <v>#REF!</v>
      </c>
      <c r="AP3554" s="19" t="e">
        <f>IF(#REF!=0,"",#REF!)</f>
        <v>#REF!</v>
      </c>
      <c r="AQ3554" s="19" t="e">
        <f>IF(#REF!=0,"",#REF!)</f>
        <v>#REF!</v>
      </c>
      <c r="AR3554" s="19" t="e">
        <f>IF(#REF!=0,"",#REF!)</f>
        <v>#REF!</v>
      </c>
      <c r="AS3554" s="19" t="e">
        <f>#REF!</f>
        <v>#REF!</v>
      </c>
    </row>
    <row r="3555" spans="11:45" ht="19.5" thickTop="1" thickBot="1" x14ac:dyDescent="0.25">
      <c r="K3555" s="19" t="str">
        <f t="shared" si="962"/>
        <v/>
      </c>
      <c r="L3555" s="19">
        <f t="shared" si="972"/>
        <v>10000</v>
      </c>
      <c r="M3555" s="22" t="str">
        <f>TRIM(Data!$N3552)</f>
        <v>Zebulon</v>
      </c>
      <c r="N3555" s="22" t="str">
        <f>TRIM(Data!$A3552)</f>
        <v>Zebulon</v>
      </c>
      <c r="O3555" s="23">
        <f>IF(Data!$B3552=0,"",Data!$B3552)</f>
        <v>2014</v>
      </c>
      <c r="P3555" s="19" t="str">
        <f>IF(Data!$C3552=0,"",Data!$C3552)</f>
        <v>1</v>
      </c>
      <c r="Q3555" s="23" t="str">
        <f>IF($M3555="","",Data!$E3552)</f>
        <v>L</v>
      </c>
      <c r="R3555" s="23" t="str">
        <f t="shared" si="963"/>
        <v>L</v>
      </c>
      <c r="S3555" s="23" t="str">
        <f t="shared" si="964"/>
        <v>L</v>
      </c>
      <c r="T3555" s="19" t="str">
        <f>IF(Data!$F3552=0,"",Data!$F3552)</f>
        <v/>
      </c>
      <c r="U3555" s="19" t="str">
        <f>IF(Data!$G3552=0,"",Data!$G3552)</f>
        <v/>
      </c>
      <c r="V3555" s="19" t="str">
        <f>IF(Data!$D3552=0,"",Data!$D3552)</f>
        <v/>
      </c>
      <c r="W3555" s="19" t="str">
        <f>Data!$H3552</f>
        <v>Japonica</v>
      </c>
      <c r="Y3555" s="41" t="e">
        <f t="shared" si="959"/>
        <v>#REF!</v>
      </c>
      <c r="Z3555" s="8">
        <f t="shared" si="965"/>
        <v>10000</v>
      </c>
      <c r="AA3555" s="8" t="str">
        <f t="shared" si="966"/>
        <v>Zebulon</v>
      </c>
      <c r="AB3555" s="8" t="str">
        <f t="shared" si="967"/>
        <v>L</v>
      </c>
      <c r="AC3555" s="8" t="str">
        <f t="shared" si="968"/>
        <v/>
      </c>
      <c r="AD3555" s="8" t="str">
        <f t="shared" si="973"/>
        <v/>
      </c>
      <c r="AE3555" s="8" t="str">
        <f t="shared" si="969"/>
        <v/>
      </c>
      <c r="AF3555" s="5">
        <f t="shared" si="970"/>
        <v>2014</v>
      </c>
      <c r="AG3555" s="46">
        <v>3552</v>
      </c>
      <c r="AH3555" s="47" t="str">
        <f t="shared" si="960"/>
        <v/>
      </c>
      <c r="AI3555" s="48" t="str">
        <f t="shared" si="961"/>
        <v/>
      </c>
      <c r="AK3555" s="22" t="e">
        <f>TRIM(#REF!)</f>
        <v>#REF!</v>
      </c>
      <c r="AL3555" s="23" t="e">
        <f>IF(#REF!=0,"",#REF!)</f>
        <v>#REF!</v>
      </c>
      <c r="AM3555" s="19" t="e">
        <f>IF(#REF!=0,"",#REF!)</f>
        <v>#REF!</v>
      </c>
      <c r="AN3555" s="23" t="e">
        <f>IF($AK3555="","",#REF!)</f>
        <v>#REF!</v>
      </c>
      <c r="AO3555" s="23" t="e">
        <f t="shared" si="971"/>
        <v>#REF!</v>
      </c>
      <c r="AP3555" s="19" t="e">
        <f>IF(#REF!=0,"",#REF!)</f>
        <v>#REF!</v>
      </c>
      <c r="AQ3555" s="19" t="e">
        <f>IF(#REF!=0,"",#REF!)</f>
        <v>#REF!</v>
      </c>
      <c r="AR3555" s="19" t="e">
        <f>IF(#REF!=0,"",#REF!)</f>
        <v>#REF!</v>
      </c>
      <c r="AS3555" s="19" t="e">
        <f>#REF!</f>
        <v>#REF!</v>
      </c>
    </row>
    <row r="3556" spans="11:45" ht="19.5" thickTop="1" thickBot="1" x14ac:dyDescent="0.25">
      <c r="K3556" s="19" t="str">
        <f t="shared" si="962"/>
        <v/>
      </c>
      <c r="L3556" s="19">
        <f t="shared" si="972"/>
        <v>10000</v>
      </c>
      <c r="M3556" s="22" t="str">
        <f>TRIM(Data!$N3553)</f>
        <v>Zelda Fitzgerald</v>
      </c>
      <c r="N3556" s="22" t="str">
        <f>TRIM(Data!$A3553)</f>
        <v>Zelda Fitzgerald</v>
      </c>
      <c r="O3556" s="23">
        <f>IF(Data!$B3553=0,"",Data!$B3553)</f>
        <v>2008</v>
      </c>
      <c r="P3556" s="19" t="str">
        <f>IF(Data!$C3553=0,"",Data!$C3553)</f>
        <v>1</v>
      </c>
      <c r="Q3556" s="23" t="str">
        <f>IF($M3556="","",Data!$E3553)</f>
        <v>M</v>
      </c>
      <c r="R3556" s="23" t="str">
        <f t="shared" si="963"/>
        <v>M</v>
      </c>
      <c r="S3556" s="23" t="str">
        <f t="shared" si="964"/>
        <v>M</v>
      </c>
      <c r="T3556" s="19" t="str">
        <f>IF(Data!$F3553=0,"",Data!$F3553)</f>
        <v/>
      </c>
      <c r="U3556" s="19" t="str">
        <f>IF(Data!$G3553=0,"",Data!$G3553)</f>
        <v/>
      </c>
      <c r="V3556" s="19" t="str">
        <f>IF(Data!$D3553=0,"",Data!$D3553)</f>
        <v/>
      </c>
      <c r="W3556" s="19" t="str">
        <f>Data!$H3553</f>
        <v>Japonica</v>
      </c>
      <c r="Y3556" s="41" t="e">
        <f t="shared" si="959"/>
        <v>#REF!</v>
      </c>
      <c r="Z3556" s="8">
        <f t="shared" si="965"/>
        <v>10000</v>
      </c>
      <c r="AA3556" s="8" t="str">
        <f t="shared" si="966"/>
        <v>Zelda Fitzgerald</v>
      </c>
      <c r="AB3556" s="8" t="str">
        <f t="shared" si="967"/>
        <v>M</v>
      </c>
      <c r="AC3556" s="8" t="str">
        <f t="shared" si="968"/>
        <v/>
      </c>
      <c r="AD3556" s="8" t="str">
        <f t="shared" si="973"/>
        <v/>
      </c>
      <c r="AE3556" s="8" t="str">
        <f t="shared" si="969"/>
        <v/>
      </c>
      <c r="AF3556" s="5">
        <f t="shared" si="970"/>
        <v>2008</v>
      </c>
      <c r="AG3556" s="46">
        <v>3553</v>
      </c>
      <c r="AH3556" s="47" t="str">
        <f t="shared" si="960"/>
        <v/>
      </c>
      <c r="AI3556" s="48" t="str">
        <f t="shared" si="961"/>
        <v/>
      </c>
      <c r="AK3556" s="22" t="e">
        <f>TRIM(#REF!)</f>
        <v>#REF!</v>
      </c>
      <c r="AL3556" s="23" t="e">
        <f>IF(#REF!=0,"",#REF!)</f>
        <v>#REF!</v>
      </c>
      <c r="AM3556" s="19" t="e">
        <f>IF(#REF!=0,"",#REF!)</f>
        <v>#REF!</v>
      </c>
      <c r="AN3556" s="23" t="e">
        <f>IF($AK3556="","",#REF!)</f>
        <v>#REF!</v>
      </c>
      <c r="AO3556" s="23" t="e">
        <f t="shared" si="971"/>
        <v>#REF!</v>
      </c>
      <c r="AP3556" s="19" t="e">
        <f>IF(#REF!=0,"",#REF!)</f>
        <v>#REF!</v>
      </c>
      <c r="AQ3556" s="19" t="e">
        <f>IF(#REF!=0,"",#REF!)</f>
        <v>#REF!</v>
      </c>
      <c r="AR3556" s="19" t="e">
        <f>IF(#REF!=0,"",#REF!)</f>
        <v>#REF!</v>
      </c>
      <c r="AS3556" s="19" t="e">
        <f>#REF!</f>
        <v>#REF!</v>
      </c>
    </row>
    <row r="3557" spans="11:45" ht="19.5" thickTop="1" thickBot="1" x14ac:dyDescent="0.25">
      <c r="K3557" s="19" t="str">
        <f t="shared" si="962"/>
        <v/>
      </c>
      <c r="L3557" s="19">
        <f t="shared" si="972"/>
        <v>10000</v>
      </c>
      <c r="M3557" s="22" t="str">
        <f>TRIM(Data!$N3554)</f>
        <v>Zelma Crockett</v>
      </c>
      <c r="N3557" s="22" t="str">
        <f>TRIM(Data!$A3554)</f>
        <v>Zelma Crockett</v>
      </c>
      <c r="O3557" s="23">
        <f>IF(Data!$B3554=0,"",Data!$B3554)</f>
        <v>2003</v>
      </c>
      <c r="P3557" s="19" t="str">
        <f>IF(Data!$C3554=0,"",Data!$C3554)</f>
        <v>1</v>
      </c>
      <c r="Q3557" s="23" t="str">
        <f>IF($M3557="","",Data!$E3554)</f>
        <v>M-L</v>
      </c>
      <c r="R3557" s="23" t="str">
        <f t="shared" si="963"/>
        <v>M</v>
      </c>
      <c r="S3557" s="23" t="str">
        <f t="shared" si="964"/>
        <v>M</v>
      </c>
      <c r="T3557" s="19" t="str">
        <f>IF(Data!$F3554=0,"",Data!$F3554)</f>
        <v/>
      </c>
      <c r="U3557" s="19" t="str">
        <f>IF(Data!$G3554=0,"",Data!$G3554)</f>
        <v/>
      </c>
      <c r="V3557" s="19" t="str">
        <f>IF(Data!$D3554=0,"",Data!$D3554)</f>
        <v/>
      </c>
      <c r="W3557" s="19" t="str">
        <f>Data!$H3554</f>
        <v>Japonica</v>
      </c>
      <c r="Y3557" s="41" t="e">
        <f t="shared" si="959"/>
        <v>#REF!</v>
      </c>
      <c r="Z3557" s="8">
        <f t="shared" si="965"/>
        <v>10000</v>
      </c>
      <c r="AA3557" s="8" t="str">
        <f t="shared" si="966"/>
        <v>Zelma Crockett</v>
      </c>
      <c r="AB3557" s="8" t="str">
        <f t="shared" si="967"/>
        <v>M</v>
      </c>
      <c r="AC3557" s="8" t="str">
        <f t="shared" si="968"/>
        <v/>
      </c>
      <c r="AD3557" s="8" t="str">
        <f t="shared" si="973"/>
        <v/>
      </c>
      <c r="AE3557" s="8" t="str">
        <f t="shared" si="969"/>
        <v/>
      </c>
      <c r="AF3557" s="5">
        <f t="shared" si="970"/>
        <v>2003</v>
      </c>
      <c r="AG3557" s="46">
        <v>3554</v>
      </c>
      <c r="AH3557" s="47" t="str">
        <f t="shared" si="960"/>
        <v/>
      </c>
      <c r="AI3557" s="48" t="str">
        <f t="shared" si="961"/>
        <v/>
      </c>
      <c r="AK3557" s="22" t="e">
        <f>TRIM(#REF!)</f>
        <v>#REF!</v>
      </c>
      <c r="AL3557" s="23" t="e">
        <f>IF(#REF!=0,"",#REF!)</f>
        <v>#REF!</v>
      </c>
      <c r="AM3557" s="19" t="e">
        <f>IF(#REF!=0,"",#REF!)</f>
        <v>#REF!</v>
      </c>
      <c r="AN3557" s="23" t="e">
        <f>IF($AK3557="","",#REF!)</f>
        <v>#REF!</v>
      </c>
      <c r="AO3557" s="23" t="e">
        <f t="shared" si="971"/>
        <v>#REF!</v>
      </c>
      <c r="AP3557" s="19" t="e">
        <f>IF(#REF!=0,"",#REF!)</f>
        <v>#REF!</v>
      </c>
      <c r="AQ3557" s="19" t="e">
        <f>IF(#REF!=0,"",#REF!)</f>
        <v>#REF!</v>
      </c>
      <c r="AR3557" s="19" t="e">
        <f>IF(#REF!=0,"",#REF!)</f>
        <v>#REF!</v>
      </c>
      <c r="AS3557" s="19" t="e">
        <f>#REF!</f>
        <v>#REF!</v>
      </c>
    </row>
    <row r="3558" spans="11:45" ht="19.5" thickTop="1" thickBot="1" x14ac:dyDescent="0.25">
      <c r="K3558" s="19" t="str">
        <f t="shared" si="962"/>
        <v/>
      </c>
      <c r="L3558" s="19">
        <f t="shared" si="972"/>
        <v>10000</v>
      </c>
      <c r="M3558" s="22" t="str">
        <f>TRIM(Data!$N3555)</f>
        <v>Zenith</v>
      </c>
      <c r="N3558" s="22" t="str">
        <f>TRIM(Data!$A3555)</f>
        <v>Zenith</v>
      </c>
      <c r="O3558" s="23">
        <f>IF(Data!$B3555=0,"",Data!$B3555)</f>
        <v>1945</v>
      </c>
      <c r="P3558" s="19" t="str">
        <f>IF(Data!$C3555=0,"",Data!$C3555)</f>
        <v/>
      </c>
      <c r="Q3558" s="23" t="str">
        <f>IF($M3558="","",Data!$E3555)</f>
        <v>M</v>
      </c>
      <c r="R3558" s="23" t="str">
        <f t="shared" si="963"/>
        <v>M</v>
      </c>
      <c r="S3558" s="23" t="str">
        <f t="shared" si="964"/>
        <v>M</v>
      </c>
      <c r="T3558" s="19" t="str">
        <f>IF(Data!$F3555=0,"",Data!$F3555)</f>
        <v/>
      </c>
      <c r="U3558" s="19" t="str">
        <f>IF(Data!$G3555=0,"",Data!$G3555)</f>
        <v>FD</v>
      </c>
      <c r="V3558" s="19" t="str">
        <f>IF(Data!$D3555=0,"",Data!$D3555)</f>
        <v/>
      </c>
      <c r="W3558" s="19" t="str">
        <f>Data!$H3555</f>
        <v>Japonica</v>
      </c>
      <c r="Y3558" s="41" t="e">
        <f t="shared" si="959"/>
        <v>#REF!</v>
      </c>
      <c r="Z3558" s="8">
        <f t="shared" si="965"/>
        <v>10000</v>
      </c>
      <c r="AA3558" s="8" t="str">
        <f t="shared" si="966"/>
        <v>Zenith</v>
      </c>
      <c r="AB3558" s="8" t="str">
        <f t="shared" si="967"/>
        <v>M</v>
      </c>
      <c r="AC3558" s="8" t="str">
        <f t="shared" si="968"/>
        <v/>
      </c>
      <c r="AD3558" s="8" t="str">
        <f t="shared" si="973"/>
        <v>FD</v>
      </c>
      <c r="AE3558" s="8" t="str">
        <f t="shared" si="969"/>
        <v/>
      </c>
      <c r="AF3558" s="5">
        <f t="shared" si="970"/>
        <v>1945</v>
      </c>
      <c r="AG3558" s="46">
        <v>3555</v>
      </c>
      <c r="AH3558" s="47" t="str">
        <f t="shared" si="960"/>
        <v/>
      </c>
      <c r="AI3558" s="48" t="str">
        <f t="shared" si="961"/>
        <v/>
      </c>
      <c r="AK3558" s="22" t="e">
        <f>TRIM(#REF!)</f>
        <v>#REF!</v>
      </c>
      <c r="AL3558" s="23" t="e">
        <f>IF(#REF!=0,"",#REF!)</f>
        <v>#REF!</v>
      </c>
      <c r="AM3558" s="19" t="e">
        <f>IF(#REF!=0,"",#REF!)</f>
        <v>#REF!</v>
      </c>
      <c r="AN3558" s="23" t="e">
        <f>IF($AK3558="","",#REF!)</f>
        <v>#REF!</v>
      </c>
      <c r="AO3558" s="23" t="e">
        <f t="shared" si="971"/>
        <v>#REF!</v>
      </c>
      <c r="AP3558" s="19" t="e">
        <f>IF(#REF!=0,"",#REF!)</f>
        <v>#REF!</v>
      </c>
      <c r="AQ3558" s="19" t="e">
        <f>IF(#REF!=0,"",#REF!)</f>
        <v>#REF!</v>
      </c>
      <c r="AR3558" s="19" t="e">
        <f>IF(#REF!=0,"",#REF!)</f>
        <v>#REF!</v>
      </c>
      <c r="AS3558" s="19" t="e">
        <f>#REF!</f>
        <v>#REF!</v>
      </c>
    </row>
    <row r="3559" spans="11:45" ht="19.5" thickTop="1" thickBot="1" x14ac:dyDescent="0.25">
      <c r="K3559" s="19" t="str">
        <f t="shared" si="962"/>
        <v/>
      </c>
      <c r="L3559" s="19">
        <f t="shared" si="972"/>
        <v>10000</v>
      </c>
      <c r="M3559" s="22" t="str">
        <f>TRIM(Data!$N3556)</f>
        <v>Zhanqun Lady</v>
      </c>
      <c r="N3559" s="22" t="str">
        <f>TRIM(Data!$A3556)</f>
        <v>Zhanqun Lady (R) (Da Qio)</v>
      </c>
      <c r="O3559" s="23">
        <f>IF(Data!$B3556=0,"",Data!$B3556)</f>
        <v>2012</v>
      </c>
      <c r="P3559" s="19" t="str">
        <f>IF(Data!$C3556=0,"",Data!$C3556)</f>
        <v>1</v>
      </c>
      <c r="Q3559" s="23" t="str">
        <f>IF($M3559="","",Data!$E3556)</f>
        <v>L-VL</v>
      </c>
      <c r="R3559" s="23" t="str">
        <f t="shared" si="963"/>
        <v>L</v>
      </c>
      <c r="S3559" s="23" t="str">
        <f t="shared" si="964"/>
        <v>L</v>
      </c>
      <c r="T3559" s="19" t="str">
        <f>IF(Data!$F3556=0,"",Data!$F3556)</f>
        <v/>
      </c>
      <c r="U3559" s="19" t="str">
        <f>IF(Data!$G3556=0,"",Data!$G3556)</f>
        <v/>
      </c>
      <c r="V3559" s="19" t="str">
        <f>IF(Data!$D3556=0,"",Data!$D3556)</f>
        <v/>
      </c>
      <c r="W3559" s="19" t="str">
        <f>Data!$H3556</f>
        <v>Reticulata</v>
      </c>
      <c r="Y3559" s="41" t="e">
        <f t="shared" si="959"/>
        <v>#REF!</v>
      </c>
      <c r="Z3559" s="8">
        <f t="shared" si="965"/>
        <v>10000</v>
      </c>
      <c r="AA3559" s="8" t="str">
        <f t="shared" si="966"/>
        <v>Zhanqun Lady</v>
      </c>
      <c r="AB3559" s="8" t="str">
        <f t="shared" si="967"/>
        <v>L</v>
      </c>
      <c r="AC3559" s="8" t="str">
        <f t="shared" si="968"/>
        <v/>
      </c>
      <c r="AD3559" s="8" t="str">
        <f t="shared" si="973"/>
        <v/>
      </c>
      <c r="AE3559" s="8" t="str">
        <f t="shared" si="969"/>
        <v/>
      </c>
      <c r="AF3559" s="5">
        <f t="shared" si="970"/>
        <v>2012</v>
      </c>
      <c r="AG3559" s="46">
        <v>3556</v>
      </c>
      <c r="AH3559" s="47" t="str">
        <f t="shared" si="960"/>
        <v/>
      </c>
      <c r="AI3559" s="48" t="str">
        <f t="shared" si="961"/>
        <v/>
      </c>
      <c r="AK3559" s="22" t="e">
        <f>TRIM(#REF!)</f>
        <v>#REF!</v>
      </c>
      <c r="AL3559" s="23" t="e">
        <f>IF(#REF!=0,"",#REF!)</f>
        <v>#REF!</v>
      </c>
      <c r="AM3559" s="19" t="e">
        <f>IF(#REF!=0,"",#REF!)</f>
        <v>#REF!</v>
      </c>
      <c r="AN3559" s="23" t="e">
        <f>IF($AK3559="","",#REF!)</f>
        <v>#REF!</v>
      </c>
      <c r="AO3559" s="23" t="e">
        <f t="shared" si="971"/>
        <v>#REF!</v>
      </c>
      <c r="AP3559" s="19" t="e">
        <f>IF(#REF!=0,"",#REF!)</f>
        <v>#REF!</v>
      </c>
      <c r="AQ3559" s="19" t="e">
        <f>IF(#REF!=0,"",#REF!)</f>
        <v>#REF!</v>
      </c>
      <c r="AR3559" s="19" t="e">
        <f>IF(#REF!=0,"",#REF!)</f>
        <v>#REF!</v>
      </c>
      <c r="AS3559" s="19" t="e">
        <f>#REF!</f>
        <v>#REF!</v>
      </c>
    </row>
    <row r="3560" spans="11:45" ht="19.5" thickTop="1" thickBot="1" x14ac:dyDescent="0.25">
      <c r="K3560" s="19" t="str">
        <f t="shared" si="962"/>
        <v/>
      </c>
      <c r="L3560" s="19">
        <f t="shared" si="972"/>
        <v>10000</v>
      </c>
      <c r="M3560" s="22" t="str">
        <f>TRIM(Data!$N3557)</f>
        <v>Zi Pian (See Purple Petal)</v>
      </c>
      <c r="N3560" s="22" t="str">
        <f>TRIM(Data!$A3557)</f>
        <v>Zi Pian (R) (See Purple Petal)</v>
      </c>
      <c r="O3560" s="23">
        <f>IF(Data!$B3557=0,"",Data!$B3557)</f>
        <v>2012</v>
      </c>
      <c r="P3560" s="19" t="str">
        <f>IF(Data!$C3557=0,"",Data!$C3557)</f>
        <v/>
      </c>
      <c r="Q3560" s="23" t="str">
        <f>IF($M3560="","",Data!$E3557)</f>
        <v>M</v>
      </c>
      <c r="R3560" s="23" t="str">
        <f t="shared" si="963"/>
        <v>M</v>
      </c>
      <c r="S3560" s="23" t="str">
        <f t="shared" si="964"/>
        <v>M</v>
      </c>
      <c r="T3560" s="19" t="str">
        <f>IF(Data!$F3557=0,"",Data!$F3557)</f>
        <v/>
      </c>
      <c r="U3560" s="19" t="str">
        <f>IF(Data!$G3557=0,"",Data!$G3557)</f>
        <v/>
      </c>
      <c r="V3560" s="19" t="str">
        <f>IF(Data!$D3557=0,"",Data!$D3557)</f>
        <v/>
      </c>
      <c r="W3560" s="19" t="str">
        <f>Data!$H3557</f>
        <v>Reticulata</v>
      </c>
      <c r="Y3560" s="41" t="e">
        <f t="shared" si="959"/>
        <v>#REF!</v>
      </c>
      <c r="Z3560" s="8">
        <f t="shared" si="965"/>
        <v>10000</v>
      </c>
      <c r="AA3560" s="8" t="str">
        <f t="shared" si="966"/>
        <v>Zi Pian (See Purple Petal)</v>
      </c>
      <c r="AB3560" s="8" t="str">
        <f t="shared" si="967"/>
        <v>M</v>
      </c>
      <c r="AC3560" s="8" t="str">
        <f t="shared" si="968"/>
        <v/>
      </c>
      <c r="AD3560" s="8" t="str">
        <f t="shared" si="973"/>
        <v/>
      </c>
      <c r="AE3560" s="8" t="str">
        <f t="shared" si="969"/>
        <v/>
      </c>
      <c r="AF3560" s="5">
        <f t="shared" si="970"/>
        <v>2012</v>
      </c>
      <c r="AG3560" s="46">
        <v>3557</v>
      </c>
      <c r="AH3560" s="47" t="str">
        <f t="shared" si="960"/>
        <v/>
      </c>
      <c r="AI3560" s="48" t="str">
        <f t="shared" si="961"/>
        <v/>
      </c>
      <c r="AK3560" s="22" t="e">
        <f>TRIM(#REF!)</f>
        <v>#REF!</v>
      </c>
      <c r="AL3560" s="23" t="e">
        <f>IF(#REF!=0,"",#REF!)</f>
        <v>#REF!</v>
      </c>
      <c r="AM3560" s="19" t="e">
        <f>IF(#REF!=0,"",#REF!)</f>
        <v>#REF!</v>
      </c>
      <c r="AN3560" s="23" t="e">
        <f>IF($AK3560="","",#REF!)</f>
        <v>#REF!</v>
      </c>
      <c r="AO3560" s="23" t="e">
        <f t="shared" si="971"/>
        <v>#REF!</v>
      </c>
      <c r="AP3560" s="19" t="e">
        <f>IF(#REF!=0,"",#REF!)</f>
        <v>#REF!</v>
      </c>
      <c r="AQ3560" s="19" t="e">
        <f>IF(#REF!=0,"",#REF!)</f>
        <v>#REF!</v>
      </c>
      <c r="AR3560" s="19" t="e">
        <f>IF(#REF!=0,"",#REF!)</f>
        <v>#REF!</v>
      </c>
      <c r="AS3560" s="19" t="e">
        <f>#REF!</f>
        <v>#REF!</v>
      </c>
    </row>
    <row r="3561" spans="11:45" ht="19.5" thickTop="1" thickBot="1" x14ac:dyDescent="0.25">
      <c r="K3561" s="19" t="str">
        <f t="shared" si="962"/>
        <v/>
      </c>
      <c r="L3561" s="19">
        <f t="shared" si="972"/>
        <v>10000</v>
      </c>
      <c r="M3561" s="22" t="str">
        <f>TRIM(Data!$N3558)</f>
        <v>Zuiko-nishiki</v>
      </c>
      <c r="N3561" s="22" t="str">
        <f>TRIM(Data!$A3558)</f>
        <v>Zuiko-nishiki (Higo)</v>
      </c>
      <c r="O3561" s="23" t="str">
        <f>IF(Data!$B3558=0,"",Data!$B3558)</f>
        <v/>
      </c>
      <c r="P3561" s="19" t="str">
        <f>IF(Data!$C3558=0,"",Data!$C3558)</f>
        <v/>
      </c>
      <c r="Q3561" s="23" t="str">
        <f>IF($M3561="","",Data!$E3558)</f>
        <v>M</v>
      </c>
      <c r="R3561" s="23" t="str">
        <f t="shared" si="963"/>
        <v>M</v>
      </c>
      <c r="S3561" s="23" t="str">
        <f t="shared" si="964"/>
        <v>M</v>
      </c>
      <c r="T3561" s="19" t="str">
        <f>IF(Data!$F3558=0,"",Data!$F3558)</f>
        <v/>
      </c>
      <c r="U3561" s="19" t="str">
        <f>IF(Data!$G3558=0,"",Data!$G3558)</f>
        <v/>
      </c>
      <c r="V3561" s="19" t="str">
        <f>IF(Data!$D3558=0,"",Data!$D3558)</f>
        <v/>
      </c>
      <c r="W3561" s="19" t="str">
        <f>Data!$H3558</f>
        <v>Japonica [Higo]</v>
      </c>
      <c r="Y3561" s="41" t="e">
        <f t="shared" si="959"/>
        <v>#REF!</v>
      </c>
      <c r="Z3561" s="8">
        <f t="shared" si="965"/>
        <v>10000</v>
      </c>
      <c r="AA3561" s="8" t="str">
        <f t="shared" si="966"/>
        <v>Zuiko-nishiki</v>
      </c>
      <c r="AB3561" s="8" t="str">
        <f t="shared" si="967"/>
        <v>M</v>
      </c>
      <c r="AC3561" s="8" t="str">
        <f t="shared" si="968"/>
        <v/>
      </c>
      <c r="AD3561" s="8" t="str">
        <f t="shared" si="973"/>
        <v/>
      </c>
      <c r="AE3561" s="8" t="str">
        <f t="shared" si="969"/>
        <v/>
      </c>
      <c r="AF3561" s="5" t="str">
        <f t="shared" si="970"/>
        <v/>
      </c>
      <c r="AG3561" s="46">
        <v>3558</v>
      </c>
      <c r="AH3561" s="47" t="str">
        <f t="shared" si="960"/>
        <v/>
      </c>
      <c r="AI3561" s="48" t="str">
        <f t="shared" si="961"/>
        <v/>
      </c>
      <c r="AK3561" s="22" t="e">
        <f>TRIM(#REF!)</f>
        <v>#REF!</v>
      </c>
      <c r="AL3561" s="23" t="e">
        <f>IF(#REF!=0,"",#REF!)</f>
        <v>#REF!</v>
      </c>
      <c r="AM3561" s="19" t="e">
        <f>IF(#REF!=0,"",#REF!)</f>
        <v>#REF!</v>
      </c>
      <c r="AN3561" s="23" t="e">
        <f>IF($AK3561="","",#REF!)</f>
        <v>#REF!</v>
      </c>
      <c r="AO3561" s="23" t="e">
        <f t="shared" si="971"/>
        <v>#REF!</v>
      </c>
      <c r="AP3561" s="19" t="e">
        <f>IF(#REF!=0,"",#REF!)</f>
        <v>#REF!</v>
      </c>
      <c r="AQ3561" s="19" t="e">
        <f>IF(#REF!=0,"",#REF!)</f>
        <v>#REF!</v>
      </c>
      <c r="AR3561" s="19" t="e">
        <f>IF(#REF!=0,"",#REF!)</f>
        <v>#REF!</v>
      </c>
      <c r="AS3561" s="19" t="e">
        <f>#REF!</f>
        <v>#REF!</v>
      </c>
    </row>
    <row r="3562" spans="11:45" ht="19.5" thickTop="1" thickBot="1" x14ac:dyDescent="0.25">
      <c r="K3562" s="19" t="str">
        <f t="shared" si="962"/>
        <v/>
      </c>
      <c r="L3562" s="19">
        <f t="shared" si="972"/>
        <v>10000</v>
      </c>
      <c r="M3562" s="22" t="str">
        <f>TRIM(Data!$N3559)</f>
        <v>Pop Gee</v>
      </c>
      <c r="N3562" s="22" t="str">
        <f>TRIM(Data!$A3559)</f>
        <v>Pop Gee (R)</v>
      </c>
      <c r="O3562" s="23">
        <f>IF(Data!$B3559=0,"",Data!$B3559)</f>
        <v>1974</v>
      </c>
      <c r="P3562" s="19" t="str">
        <f>IF(Data!$C3559=0,"",Data!$C3559)</f>
        <v/>
      </c>
      <c r="Q3562" s="23" t="str">
        <f>IF($M3562="","",Data!$E3559)</f>
        <v>VL</v>
      </c>
      <c r="R3562" s="23" t="str">
        <f t="shared" si="963"/>
        <v>VL</v>
      </c>
      <c r="S3562" s="23" t="str">
        <f t="shared" si="964"/>
        <v>VL</v>
      </c>
      <c r="T3562" s="19" t="str">
        <f>IF(Data!$F3559=0,"",Data!$F3559)</f>
        <v/>
      </c>
      <c r="U3562" s="19" t="str">
        <f>IF(Data!$G3559=0,"",Data!$G3559)</f>
        <v/>
      </c>
      <c r="V3562" s="19" t="str">
        <f>IF(Data!$D3559=0,"",Data!$D3559)</f>
        <v/>
      </c>
      <c r="W3562" s="19" t="str">
        <f>Data!$H3559</f>
        <v>Reticulata</v>
      </c>
      <c r="Y3562" s="41" t="e">
        <f t="shared" si="959"/>
        <v>#REF!</v>
      </c>
      <c r="Z3562" s="8">
        <f t="shared" si="965"/>
        <v>10000</v>
      </c>
      <c r="AA3562" s="8" t="str">
        <f t="shared" si="966"/>
        <v>Pop Gee</v>
      </c>
      <c r="AB3562" s="8" t="str">
        <f t="shared" si="967"/>
        <v>VL</v>
      </c>
      <c r="AC3562" s="8" t="str">
        <f t="shared" si="968"/>
        <v/>
      </c>
      <c r="AD3562" s="8" t="str">
        <f t="shared" si="973"/>
        <v/>
      </c>
      <c r="AE3562" s="8" t="str">
        <f t="shared" si="969"/>
        <v/>
      </c>
      <c r="AF3562" s="5">
        <f t="shared" si="970"/>
        <v>1974</v>
      </c>
      <c r="AG3562" s="46">
        <v>3559</v>
      </c>
      <c r="AH3562" s="47" t="str">
        <f t="shared" si="960"/>
        <v/>
      </c>
      <c r="AI3562" s="48" t="str">
        <f t="shared" si="961"/>
        <v/>
      </c>
      <c r="AK3562" s="22" t="e">
        <f>TRIM(#REF!)</f>
        <v>#REF!</v>
      </c>
      <c r="AL3562" s="23" t="e">
        <f>IF(#REF!=0,"",#REF!)</f>
        <v>#REF!</v>
      </c>
      <c r="AM3562" s="19" t="e">
        <f>IF(#REF!=0,"",#REF!)</f>
        <v>#REF!</v>
      </c>
      <c r="AN3562" s="23" t="e">
        <f>IF($AK3562="","",#REF!)</f>
        <v>#REF!</v>
      </c>
      <c r="AO3562" s="23" t="e">
        <f t="shared" si="971"/>
        <v>#REF!</v>
      </c>
      <c r="AP3562" s="19" t="e">
        <f>IF(#REF!=0,"",#REF!)</f>
        <v>#REF!</v>
      </c>
      <c r="AQ3562" s="19" t="e">
        <f>IF(#REF!=0,"",#REF!)</f>
        <v>#REF!</v>
      </c>
      <c r="AR3562" s="19" t="e">
        <f>IF(#REF!=0,"",#REF!)</f>
        <v>#REF!</v>
      </c>
      <c r="AS3562" s="19" t="e">
        <f>#REF!</f>
        <v>#REF!</v>
      </c>
    </row>
    <row r="3563" spans="11:45" ht="19.5" thickTop="1" thickBot="1" x14ac:dyDescent="0.25">
      <c r="K3563" s="19" t="str">
        <f t="shared" si="962"/>
        <v/>
      </c>
      <c r="L3563" s="19">
        <f t="shared" si="972"/>
        <v>10000</v>
      </c>
      <c r="M3563" s="22" t="str">
        <f>TRIM(Data!$N3560)</f>
        <v>Kathryn Funari</v>
      </c>
      <c r="N3563" s="22" t="str">
        <f>TRIM(Data!$A3560)</f>
        <v>Kathryn Funari</v>
      </c>
      <c r="O3563" s="23">
        <f>IF(Data!$B3560=0,"",Data!$B3560)</f>
        <v>1975</v>
      </c>
      <c r="P3563" s="19" t="str">
        <f>IF(Data!$C3560=0,"",Data!$C3560)</f>
        <v/>
      </c>
      <c r="Q3563" s="23" t="str">
        <f>IF($M3563="","",Data!$E3560)</f>
        <v>L</v>
      </c>
      <c r="R3563" s="23" t="str">
        <f t="shared" si="963"/>
        <v>L</v>
      </c>
      <c r="S3563" s="23" t="str">
        <f t="shared" si="964"/>
        <v>L</v>
      </c>
      <c r="T3563" s="19" t="str">
        <f>IF(Data!$F3560=0,"",Data!$F3560)</f>
        <v/>
      </c>
      <c r="U3563" s="19" t="str">
        <f>IF(Data!$G3560=0,"",Data!$G3560)</f>
        <v>FD</v>
      </c>
      <c r="V3563" s="19" t="str">
        <f>IF(Data!$D3560=0,"",Data!$D3560)</f>
        <v/>
      </c>
      <c r="W3563" s="19" t="str">
        <f>Data!$H3560</f>
        <v>Japonica</v>
      </c>
      <c r="Y3563" s="41" t="e">
        <f t="shared" si="959"/>
        <v>#REF!</v>
      </c>
      <c r="Z3563" s="8">
        <f t="shared" si="965"/>
        <v>10000</v>
      </c>
      <c r="AA3563" s="8" t="str">
        <f t="shared" si="966"/>
        <v>Kathryn Funari</v>
      </c>
      <c r="AB3563" s="8" t="str">
        <f t="shared" si="967"/>
        <v>L</v>
      </c>
      <c r="AC3563" s="8" t="str">
        <f t="shared" si="968"/>
        <v/>
      </c>
      <c r="AD3563" s="8" t="str">
        <f t="shared" si="973"/>
        <v>FD</v>
      </c>
      <c r="AE3563" s="8" t="str">
        <f t="shared" si="969"/>
        <v/>
      </c>
      <c r="AF3563" s="5">
        <f t="shared" si="970"/>
        <v>1975</v>
      </c>
      <c r="AG3563" s="46">
        <v>3560</v>
      </c>
      <c r="AH3563" s="47" t="str">
        <f t="shared" si="960"/>
        <v/>
      </c>
      <c r="AI3563" s="48" t="str">
        <f t="shared" si="961"/>
        <v/>
      </c>
      <c r="AK3563" s="22" t="e">
        <f>TRIM(#REF!)</f>
        <v>#REF!</v>
      </c>
      <c r="AL3563" s="23" t="e">
        <f>IF(#REF!=0,"",#REF!)</f>
        <v>#REF!</v>
      </c>
      <c r="AM3563" s="19" t="e">
        <f>IF(#REF!=0,"",#REF!)</f>
        <v>#REF!</v>
      </c>
      <c r="AN3563" s="23" t="e">
        <f>IF($AK3563="","",#REF!)</f>
        <v>#REF!</v>
      </c>
      <c r="AO3563" s="23" t="e">
        <f t="shared" si="971"/>
        <v>#REF!</v>
      </c>
      <c r="AP3563" s="19" t="e">
        <f>IF(#REF!=0,"",#REF!)</f>
        <v>#REF!</v>
      </c>
      <c r="AQ3563" s="19" t="e">
        <f>IF(#REF!=0,"",#REF!)</f>
        <v>#REF!</v>
      </c>
      <c r="AR3563" s="19" t="e">
        <f>IF(#REF!=0,"",#REF!)</f>
        <v>#REF!</v>
      </c>
      <c r="AS3563" s="19" t="e">
        <f>#REF!</f>
        <v>#REF!</v>
      </c>
    </row>
    <row r="3564" spans="11:45" ht="19.5" thickTop="1" thickBot="1" x14ac:dyDescent="0.25">
      <c r="K3564" s="19" t="str">
        <f t="shared" si="962"/>
        <v/>
      </c>
      <c r="L3564" s="19">
        <f t="shared" si="972"/>
        <v>10000</v>
      </c>
      <c r="M3564" s="22" t="str">
        <f>TRIM(Data!$N3561)</f>
        <v>Meiren Cha</v>
      </c>
      <c r="N3564" s="22" t="str">
        <f>TRIM(Data!$A3561)</f>
        <v>Meiren Cha</v>
      </c>
      <c r="O3564" s="23">
        <f>IF(Data!$B3561=0,"",Data!$B3561)</f>
        <v>1989</v>
      </c>
      <c r="P3564" s="19" t="str">
        <f>IF(Data!$C3561=0,"",Data!$C3561)</f>
        <v>1</v>
      </c>
      <c r="Q3564" s="23" t="str">
        <f>IF($M3564="","",Data!$E3561)</f>
        <v>M</v>
      </c>
      <c r="R3564" s="23" t="str">
        <f t="shared" si="963"/>
        <v>M</v>
      </c>
      <c r="S3564" s="23" t="str">
        <f t="shared" si="964"/>
        <v>M</v>
      </c>
      <c r="T3564" s="19" t="str">
        <f>IF(Data!$F3561=0,"",Data!$F3561)</f>
        <v/>
      </c>
      <c r="U3564" s="19" t="str">
        <f>IF(Data!$G3561=0,"",Data!$G3561)</f>
        <v/>
      </c>
      <c r="V3564" s="19" t="str">
        <f>IF(Data!$D3561=0,"",Data!$D3561)</f>
        <v/>
      </c>
      <c r="W3564" s="19" t="str">
        <f>Data!$H3561</f>
        <v>Japonica</v>
      </c>
      <c r="Y3564" s="41" t="e">
        <f t="shared" si="959"/>
        <v>#REF!</v>
      </c>
      <c r="Z3564" s="8">
        <f t="shared" si="965"/>
        <v>10000</v>
      </c>
      <c r="AA3564" s="8" t="str">
        <f t="shared" si="966"/>
        <v>Meiren Cha</v>
      </c>
      <c r="AB3564" s="8" t="str">
        <f t="shared" si="967"/>
        <v>M</v>
      </c>
      <c r="AC3564" s="8" t="str">
        <f t="shared" si="968"/>
        <v/>
      </c>
      <c r="AD3564" s="8" t="str">
        <f t="shared" si="973"/>
        <v/>
      </c>
      <c r="AE3564" s="8" t="str">
        <f t="shared" si="969"/>
        <v/>
      </c>
      <c r="AF3564" s="5">
        <f t="shared" si="970"/>
        <v>1989</v>
      </c>
      <c r="AG3564" s="46">
        <v>3561</v>
      </c>
      <c r="AH3564" s="47" t="str">
        <f t="shared" si="960"/>
        <v/>
      </c>
      <c r="AI3564" s="48" t="str">
        <f t="shared" si="961"/>
        <v/>
      </c>
      <c r="AK3564" s="22" t="e">
        <f>TRIM(#REF!)</f>
        <v>#REF!</v>
      </c>
      <c r="AL3564" s="23" t="e">
        <f>IF(#REF!=0,"",#REF!)</f>
        <v>#REF!</v>
      </c>
      <c r="AM3564" s="19" t="e">
        <f>IF(#REF!=0,"",#REF!)</f>
        <v>#REF!</v>
      </c>
      <c r="AN3564" s="23" t="e">
        <f>IF($AK3564="","",#REF!)</f>
        <v>#REF!</v>
      </c>
      <c r="AO3564" s="23" t="e">
        <f t="shared" si="971"/>
        <v>#REF!</v>
      </c>
      <c r="AP3564" s="19" t="e">
        <f>IF(#REF!=0,"",#REF!)</f>
        <v>#REF!</v>
      </c>
      <c r="AQ3564" s="19" t="e">
        <f>IF(#REF!=0,"",#REF!)</f>
        <v>#REF!</v>
      </c>
      <c r="AR3564" s="19" t="e">
        <f>IF(#REF!=0,"",#REF!)</f>
        <v>#REF!</v>
      </c>
      <c r="AS3564" s="19" t="e">
        <f>#REF!</f>
        <v>#REF!</v>
      </c>
    </row>
    <row r="3565" spans="11:45" ht="19.5" thickTop="1" thickBot="1" x14ac:dyDescent="0.25">
      <c r="K3565" s="19" t="str">
        <f t="shared" si="962"/>
        <v/>
      </c>
      <c r="L3565" s="19">
        <f t="shared" si="972"/>
        <v>10000</v>
      </c>
      <c r="M3565" s="22" t="str">
        <f>TRIM(Data!$N3562)</f>
        <v>Mitt Carter</v>
      </c>
      <c r="N3565" s="22" t="str">
        <f>TRIM(Data!$A3562)</f>
        <v>Mitt Carter</v>
      </c>
      <c r="O3565" s="23">
        <f>IF(Data!$B3562=0,"",Data!$B3562)</f>
        <v>1985</v>
      </c>
      <c r="P3565" s="19" t="str">
        <f>IF(Data!$C3562=0,"",Data!$C3562)</f>
        <v>1</v>
      </c>
      <c r="Q3565" s="23" t="str">
        <f>IF($M3565="","",Data!$E3562)</f>
        <v>M</v>
      </c>
      <c r="R3565" s="23" t="str">
        <f t="shared" si="963"/>
        <v>M</v>
      </c>
      <c r="S3565" s="23" t="str">
        <f t="shared" si="964"/>
        <v>M</v>
      </c>
      <c r="T3565" s="19" t="str">
        <f>IF(Data!$F3562=0,"",Data!$F3562)</f>
        <v/>
      </c>
      <c r="U3565" s="19" t="str">
        <f>IF(Data!$G3562=0,"",Data!$G3562)</f>
        <v/>
      </c>
      <c r="V3565" s="19" t="str">
        <f>IF(Data!$D3562=0,"",Data!$D3562)</f>
        <v/>
      </c>
      <c r="W3565" s="19" t="str">
        <f>Data!$H3562</f>
        <v>Japonica</v>
      </c>
      <c r="Y3565" s="41" t="e">
        <f t="shared" si="959"/>
        <v>#REF!</v>
      </c>
      <c r="Z3565" s="8">
        <f t="shared" si="965"/>
        <v>10000</v>
      </c>
      <c r="AA3565" s="8" t="str">
        <f t="shared" si="966"/>
        <v>Mitt Carter</v>
      </c>
      <c r="AB3565" s="8" t="str">
        <f t="shared" si="967"/>
        <v>M</v>
      </c>
      <c r="AC3565" s="8" t="str">
        <f t="shared" si="968"/>
        <v/>
      </c>
      <c r="AD3565" s="8" t="str">
        <f t="shared" si="973"/>
        <v/>
      </c>
      <c r="AE3565" s="8" t="str">
        <f t="shared" si="969"/>
        <v/>
      </c>
      <c r="AF3565" s="5">
        <f t="shared" si="970"/>
        <v>1985</v>
      </c>
      <c r="AG3565" s="46">
        <v>3562</v>
      </c>
      <c r="AH3565" s="47" t="str">
        <f t="shared" si="960"/>
        <v/>
      </c>
      <c r="AI3565" s="48" t="str">
        <f t="shared" si="961"/>
        <v/>
      </c>
      <c r="AK3565" s="22" t="e">
        <f>TRIM(#REF!)</f>
        <v>#REF!</v>
      </c>
      <c r="AL3565" s="23" t="e">
        <f>IF(#REF!=0,"",#REF!)</f>
        <v>#REF!</v>
      </c>
      <c r="AM3565" s="19" t="e">
        <f>IF(#REF!=0,"",#REF!)</f>
        <v>#REF!</v>
      </c>
      <c r="AN3565" s="23" t="e">
        <f>IF($AK3565="","",#REF!)</f>
        <v>#REF!</v>
      </c>
      <c r="AO3565" s="23" t="e">
        <f t="shared" si="971"/>
        <v>#REF!</v>
      </c>
      <c r="AP3565" s="19" t="e">
        <f>IF(#REF!=0,"",#REF!)</f>
        <v>#REF!</v>
      </c>
      <c r="AQ3565" s="19" t="e">
        <f>IF(#REF!=0,"",#REF!)</f>
        <v>#REF!</v>
      </c>
      <c r="AR3565" s="19" t="e">
        <f>IF(#REF!=0,"",#REF!)</f>
        <v>#REF!</v>
      </c>
      <c r="AS3565" s="19" t="e">
        <f>#REF!</f>
        <v>#REF!</v>
      </c>
    </row>
    <row r="3566" spans="11:45" ht="19.5" thickTop="1" thickBot="1" x14ac:dyDescent="0.25">
      <c r="K3566" s="19" t="str">
        <f t="shared" si="962"/>
        <v/>
      </c>
      <c r="L3566" s="19">
        <f t="shared" si="972"/>
        <v>10000</v>
      </c>
      <c r="M3566" s="22" t="str">
        <f>TRIM(Data!$N3563)</f>
        <v>Jules Verne</v>
      </c>
      <c r="N3566" s="22" t="str">
        <f>TRIM(Data!$A3563)</f>
        <v>Jules Verne</v>
      </c>
      <c r="O3566" s="23">
        <f>IF(Data!$B3563=0,"",Data!$B3563)</f>
        <v>1989</v>
      </c>
      <c r="P3566" s="19" t="str">
        <f>IF(Data!$C3563=0,"",Data!$C3563)</f>
        <v>1</v>
      </c>
      <c r="Q3566" s="23" t="str">
        <f>IF($M3566="","",Data!$E3563)</f>
        <v>L</v>
      </c>
      <c r="R3566" s="23" t="str">
        <f t="shared" si="963"/>
        <v>L</v>
      </c>
      <c r="S3566" s="23" t="str">
        <f t="shared" si="964"/>
        <v>L</v>
      </c>
      <c r="T3566" s="19" t="str">
        <f>IF(Data!$F3563=0,"",Data!$F3563)</f>
        <v/>
      </c>
      <c r="U3566" s="19" t="str">
        <f>IF(Data!$G3563=0,"",Data!$G3563)</f>
        <v/>
      </c>
      <c r="V3566" s="19" t="str">
        <f>IF(Data!$D3563=0,"",Data!$D3563)</f>
        <v/>
      </c>
      <c r="W3566" s="19" t="str">
        <f>Data!$H3563</f>
        <v>Japonica</v>
      </c>
      <c r="Y3566" s="41" t="e">
        <f t="shared" si="959"/>
        <v>#REF!</v>
      </c>
      <c r="Z3566" s="8">
        <f t="shared" si="965"/>
        <v>10000</v>
      </c>
      <c r="AA3566" s="8" t="str">
        <f t="shared" si="966"/>
        <v>Jules Verne</v>
      </c>
      <c r="AB3566" s="8" t="str">
        <f t="shared" si="967"/>
        <v>L</v>
      </c>
      <c r="AC3566" s="8" t="str">
        <f t="shared" si="968"/>
        <v/>
      </c>
      <c r="AD3566" s="8" t="str">
        <f t="shared" si="973"/>
        <v/>
      </c>
      <c r="AE3566" s="8" t="str">
        <f t="shared" si="969"/>
        <v/>
      </c>
      <c r="AF3566" s="5">
        <f t="shared" si="970"/>
        <v>1989</v>
      </c>
      <c r="AG3566" s="46">
        <v>3563</v>
      </c>
      <c r="AH3566" s="47" t="str">
        <f t="shared" si="960"/>
        <v/>
      </c>
      <c r="AI3566" s="48" t="str">
        <f t="shared" si="961"/>
        <v/>
      </c>
      <c r="AK3566" s="22" t="e">
        <f>TRIM(#REF!)</f>
        <v>#REF!</v>
      </c>
      <c r="AL3566" s="23" t="e">
        <f>IF(#REF!=0,"",#REF!)</f>
        <v>#REF!</v>
      </c>
      <c r="AM3566" s="19" t="e">
        <f>IF(#REF!=0,"",#REF!)</f>
        <v>#REF!</v>
      </c>
      <c r="AN3566" s="23" t="e">
        <f>IF($AK3566="","",#REF!)</f>
        <v>#REF!</v>
      </c>
      <c r="AO3566" s="23" t="e">
        <f t="shared" si="971"/>
        <v>#REF!</v>
      </c>
      <c r="AP3566" s="19" t="e">
        <f>IF(#REF!=0,"",#REF!)</f>
        <v>#REF!</v>
      </c>
      <c r="AQ3566" s="19" t="e">
        <f>IF(#REF!=0,"",#REF!)</f>
        <v>#REF!</v>
      </c>
      <c r="AR3566" s="19" t="e">
        <f>IF(#REF!=0,"",#REF!)</f>
        <v>#REF!</v>
      </c>
      <c r="AS3566" s="19" t="e">
        <f>#REF!</f>
        <v>#REF!</v>
      </c>
    </row>
    <row r="3567" spans="11:45" ht="19.5" thickTop="1" thickBot="1" x14ac:dyDescent="0.25">
      <c r="K3567" s="19" t="str">
        <f t="shared" si="962"/>
        <v/>
      </c>
      <c r="L3567" s="19">
        <f t="shared" si="972"/>
        <v>10000</v>
      </c>
      <c r="M3567" s="22" t="str">
        <f>TRIM(Data!$N3564)</f>
        <v>Wang's Fragrant</v>
      </c>
      <c r="N3567" s="22" t="str">
        <f>TRIM(Data!$A3564)</f>
        <v>Wang's Fragrant (H)</v>
      </c>
      <c r="O3567" s="23">
        <f>IF(Data!$B3564=0,"",Data!$B3564)</f>
        <v>2025</v>
      </c>
      <c r="P3567" s="19" t="str">
        <f>IF(Data!$C3564=0,"",Data!$C3564)</f>
        <v>1</v>
      </c>
      <c r="Q3567" s="23" t="str">
        <f>IF($M3567="","",Data!$E3564)</f>
        <v>L</v>
      </c>
      <c r="R3567" s="23" t="str">
        <f t="shared" si="963"/>
        <v>L</v>
      </c>
      <c r="S3567" s="23" t="str">
        <f t="shared" si="964"/>
        <v>L</v>
      </c>
      <c r="T3567" s="19" t="str">
        <f>IF(Data!$F3564=0,"",Data!$F3564)</f>
        <v/>
      </c>
      <c r="U3567" s="19" t="str">
        <f>IF(Data!$G3564=0,"",Data!$G3564)</f>
        <v/>
      </c>
      <c r="V3567" s="19" t="str">
        <f>IF(Data!$D3564=0,"",Data!$D3564)</f>
        <v/>
      </c>
      <c r="W3567" s="19" t="str">
        <f>Data!$H3564</f>
        <v>NRH</v>
      </c>
      <c r="Y3567" s="41" t="e">
        <f t="shared" si="959"/>
        <v>#REF!</v>
      </c>
      <c r="Z3567" s="8">
        <f t="shared" si="965"/>
        <v>10000</v>
      </c>
      <c r="AA3567" s="8" t="str">
        <f t="shared" si="966"/>
        <v>Wang's Fragrant</v>
      </c>
      <c r="AB3567" s="8" t="str">
        <f t="shared" si="967"/>
        <v>L</v>
      </c>
      <c r="AC3567" s="8" t="str">
        <f t="shared" si="968"/>
        <v/>
      </c>
      <c r="AD3567" s="8" t="str">
        <f t="shared" si="973"/>
        <v/>
      </c>
      <c r="AE3567" s="8" t="str">
        <f t="shared" si="969"/>
        <v/>
      </c>
      <c r="AF3567" s="5">
        <f t="shared" si="970"/>
        <v>2025</v>
      </c>
      <c r="AG3567" s="46">
        <v>3564</v>
      </c>
      <c r="AH3567" s="47" t="str">
        <f t="shared" si="960"/>
        <v/>
      </c>
      <c r="AI3567" s="48" t="str">
        <f t="shared" si="961"/>
        <v/>
      </c>
      <c r="AK3567" s="22" t="e">
        <f>TRIM(#REF!)</f>
        <v>#REF!</v>
      </c>
      <c r="AL3567" s="23" t="e">
        <f>IF(#REF!=0,"",#REF!)</f>
        <v>#REF!</v>
      </c>
      <c r="AM3567" s="19" t="e">
        <f>IF(#REF!=0,"",#REF!)</f>
        <v>#REF!</v>
      </c>
      <c r="AN3567" s="23" t="e">
        <f>IF($AK3567="","",#REF!)</f>
        <v>#REF!</v>
      </c>
      <c r="AO3567" s="23" t="e">
        <f t="shared" si="971"/>
        <v>#REF!</v>
      </c>
      <c r="AP3567" s="19" t="e">
        <f>IF(#REF!=0,"",#REF!)</f>
        <v>#REF!</v>
      </c>
      <c r="AQ3567" s="19" t="e">
        <f>IF(#REF!=0,"",#REF!)</f>
        <v>#REF!</v>
      </c>
      <c r="AR3567" s="19" t="e">
        <f>IF(#REF!=0,"",#REF!)</f>
        <v>#REF!</v>
      </c>
      <c r="AS3567" s="19" t="e">
        <f>#REF!</f>
        <v>#REF!</v>
      </c>
    </row>
    <row r="3568" spans="11:45" ht="19.5" thickTop="1" thickBot="1" x14ac:dyDescent="0.25">
      <c r="K3568" s="19" t="str">
        <f t="shared" si="962"/>
        <v/>
      </c>
      <c r="L3568" s="19">
        <f t="shared" si="972"/>
        <v>10000</v>
      </c>
      <c r="M3568" s="22" t="str">
        <f>TRIM(Data!$N3565)</f>
        <v>Miyako-dori-nagoya</v>
      </c>
      <c r="N3568" s="22" t="str">
        <f>TRIM(Data!$A3565)</f>
        <v>Miyako-dori-nagoya</v>
      </c>
      <c r="O3568" s="23">
        <f>IF(Data!$B3565=0,"",Data!$B3565)</f>
        <v>1968</v>
      </c>
      <c r="P3568" s="19" t="str">
        <f>IF(Data!$C3565=0,"",Data!$C3565)</f>
        <v/>
      </c>
      <c r="Q3568" s="23" t="str">
        <f>IF($M3568="","",Data!$E3565)</f>
        <v>L</v>
      </c>
      <c r="R3568" s="23" t="str">
        <f t="shared" si="963"/>
        <v>L</v>
      </c>
      <c r="S3568" s="23" t="str">
        <f t="shared" si="964"/>
        <v>L</v>
      </c>
      <c r="T3568" s="19" t="str">
        <f>IF(Data!$F3565=0,"",Data!$F3565)</f>
        <v/>
      </c>
      <c r="U3568" s="19" t="str">
        <f>IF(Data!$G3565=0,"",Data!$G3565)</f>
        <v>FD</v>
      </c>
      <c r="V3568" s="19" t="str">
        <f>IF(Data!$D3565=0,"",Data!$D3565)</f>
        <v/>
      </c>
      <c r="W3568" s="19" t="str">
        <f>Data!$H3565</f>
        <v>Japonica</v>
      </c>
      <c r="Y3568" s="41" t="e">
        <f t="shared" si="959"/>
        <v>#REF!</v>
      </c>
      <c r="Z3568" s="8">
        <f t="shared" si="965"/>
        <v>10000</v>
      </c>
      <c r="AA3568" s="8" t="str">
        <f t="shared" si="966"/>
        <v>Miyako-dori-nagoya</v>
      </c>
      <c r="AB3568" s="8" t="str">
        <f t="shared" si="967"/>
        <v>L</v>
      </c>
      <c r="AC3568" s="8" t="str">
        <f t="shared" si="968"/>
        <v/>
      </c>
      <c r="AD3568" s="8" t="str">
        <f t="shared" si="973"/>
        <v>FD</v>
      </c>
      <c r="AE3568" s="8" t="str">
        <f t="shared" si="969"/>
        <v/>
      </c>
      <c r="AF3568" s="5">
        <f t="shared" si="970"/>
        <v>1968</v>
      </c>
      <c r="AG3568" s="46">
        <v>3565</v>
      </c>
      <c r="AH3568" s="47" t="str">
        <f t="shared" si="960"/>
        <v/>
      </c>
      <c r="AI3568" s="48" t="str">
        <f t="shared" si="961"/>
        <v/>
      </c>
      <c r="AK3568" s="22" t="e">
        <f>TRIM(#REF!)</f>
        <v>#REF!</v>
      </c>
      <c r="AL3568" s="23" t="e">
        <f>IF(#REF!=0,"",#REF!)</f>
        <v>#REF!</v>
      </c>
      <c r="AM3568" s="19" t="e">
        <f>IF(#REF!=0,"",#REF!)</f>
        <v>#REF!</v>
      </c>
      <c r="AN3568" s="23" t="e">
        <f>IF($AK3568="","",#REF!)</f>
        <v>#REF!</v>
      </c>
      <c r="AO3568" s="23" t="e">
        <f t="shared" si="971"/>
        <v>#REF!</v>
      </c>
      <c r="AP3568" s="19" t="e">
        <f>IF(#REF!=0,"",#REF!)</f>
        <v>#REF!</v>
      </c>
      <c r="AQ3568" s="19" t="e">
        <f>IF(#REF!=0,"",#REF!)</f>
        <v>#REF!</v>
      </c>
      <c r="AR3568" s="19" t="e">
        <f>IF(#REF!=0,"",#REF!)</f>
        <v>#REF!</v>
      </c>
      <c r="AS3568" s="19" t="e">
        <f>#REF!</f>
        <v>#REF!</v>
      </c>
    </row>
    <row r="3569" spans="11:45" ht="19.5" thickTop="1" thickBot="1" x14ac:dyDescent="0.25">
      <c r="K3569" s="19" t="str">
        <f t="shared" si="962"/>
        <v/>
      </c>
      <c r="L3569" s="19">
        <f t="shared" si="972"/>
        <v>10000</v>
      </c>
      <c r="M3569" s="22" t="str">
        <f>TRIM(Data!$N3566)</f>
        <v>Jerry Rice</v>
      </c>
      <c r="N3569" s="22" t="str">
        <f>TRIM(Data!$A3566)</f>
        <v>Jerry Rice</v>
      </c>
      <c r="O3569" s="23">
        <f>IF(Data!$B3566=0,"",Data!$B3566)</f>
        <v>2020</v>
      </c>
      <c r="P3569" s="19" t="str">
        <f>IF(Data!$C3566=0,"",Data!$C3566)</f>
        <v>1</v>
      </c>
      <c r="Q3569" s="23" t="str">
        <f>IF($M3569="","",Data!$E3566)</f>
        <v>L-VL</v>
      </c>
      <c r="R3569" s="23" t="str">
        <f t="shared" si="963"/>
        <v>L</v>
      </c>
      <c r="S3569" s="23" t="str">
        <f t="shared" si="964"/>
        <v>L</v>
      </c>
      <c r="T3569" s="19" t="str">
        <f>IF(Data!$F3566=0,"",Data!$F3566)</f>
        <v/>
      </c>
      <c r="U3569" s="19" t="str">
        <f>IF(Data!$G3566=0,"",Data!$G3566)</f>
        <v/>
      </c>
      <c r="V3569" s="19" t="str">
        <f>IF(Data!$D3566=0,"",Data!$D3566)</f>
        <v/>
      </c>
      <c r="W3569" s="19" t="str">
        <f>Data!$H3566</f>
        <v>Japonica</v>
      </c>
      <c r="Y3569" s="41" t="e">
        <f t="shared" si="959"/>
        <v>#REF!</v>
      </c>
      <c r="Z3569" s="8">
        <f t="shared" si="965"/>
        <v>10000</v>
      </c>
      <c r="AA3569" s="8" t="str">
        <f t="shared" si="966"/>
        <v>Jerry Rice</v>
      </c>
      <c r="AB3569" s="8" t="str">
        <f t="shared" si="967"/>
        <v>L</v>
      </c>
      <c r="AC3569" s="8" t="str">
        <f t="shared" si="968"/>
        <v/>
      </c>
      <c r="AD3569" s="8" t="str">
        <f t="shared" si="973"/>
        <v/>
      </c>
      <c r="AE3569" s="8" t="str">
        <f t="shared" si="969"/>
        <v/>
      </c>
      <c r="AF3569" s="5">
        <f t="shared" si="970"/>
        <v>2020</v>
      </c>
      <c r="AG3569" s="46">
        <v>3566</v>
      </c>
      <c r="AH3569" s="47" t="str">
        <f t="shared" si="960"/>
        <v/>
      </c>
      <c r="AI3569" s="48" t="str">
        <f t="shared" si="961"/>
        <v/>
      </c>
      <c r="AK3569" s="22" t="e">
        <f>TRIM(#REF!)</f>
        <v>#REF!</v>
      </c>
      <c r="AL3569" s="23" t="e">
        <f>IF(#REF!=0,"",#REF!)</f>
        <v>#REF!</v>
      </c>
      <c r="AM3569" s="19" t="e">
        <f>IF(#REF!=0,"",#REF!)</f>
        <v>#REF!</v>
      </c>
      <c r="AN3569" s="23" t="e">
        <f>IF($AK3569="","",#REF!)</f>
        <v>#REF!</v>
      </c>
      <c r="AO3569" s="23" t="e">
        <f t="shared" si="971"/>
        <v>#REF!</v>
      </c>
      <c r="AP3569" s="19" t="e">
        <f>IF(#REF!=0,"",#REF!)</f>
        <v>#REF!</v>
      </c>
      <c r="AQ3569" s="19" t="e">
        <f>IF(#REF!=0,"",#REF!)</f>
        <v>#REF!</v>
      </c>
      <c r="AR3569" s="19" t="e">
        <f>IF(#REF!=0,"",#REF!)</f>
        <v>#REF!</v>
      </c>
      <c r="AS3569" s="19" t="e">
        <f>#REF!</f>
        <v>#REF!</v>
      </c>
    </row>
    <row r="3570" spans="11:45" ht="19.5" thickTop="1" thickBot="1" x14ac:dyDescent="0.25">
      <c r="K3570" s="19" t="str">
        <f t="shared" si="962"/>
        <v/>
      </c>
      <c r="L3570" s="19">
        <f t="shared" si="972"/>
        <v>10000</v>
      </c>
      <c r="M3570" s="22" t="str">
        <f>TRIM(Data!$N3567)</f>
        <v>Rokukasen</v>
      </c>
      <c r="N3570" s="22" t="str">
        <f>TRIM(Data!$A3567)</f>
        <v>Rokukasen (Vernalis)</v>
      </c>
      <c r="O3570" s="23">
        <f>IF(Data!$B3567=0,"",Data!$B3567)</f>
        <v>1896</v>
      </c>
      <c r="P3570" s="19" t="str">
        <f>IF(Data!$C3567=0,"",Data!$C3567)</f>
        <v/>
      </c>
      <c r="Q3570" s="23" t="str">
        <f>IF($M3570="","",Data!$E3567)</f>
        <v>S-M</v>
      </c>
      <c r="R3570" s="23" t="str">
        <f t="shared" si="963"/>
        <v>S</v>
      </c>
      <c r="S3570" s="23" t="str">
        <f t="shared" si="964"/>
        <v>S</v>
      </c>
      <c r="T3570" s="19" t="str">
        <f>IF(Data!$F3567=0,"",Data!$F3567)</f>
        <v/>
      </c>
      <c r="U3570" s="19" t="str">
        <f>IF(Data!$G3567=0,"",Data!$G3567)</f>
        <v/>
      </c>
      <c r="V3570" s="19" t="str">
        <f>IF(Data!$D3567=0,"",Data!$D3567)</f>
        <v>ANTIQUE</v>
      </c>
      <c r="W3570" s="19" t="str">
        <f>Data!$H3567</f>
        <v>Vernalis</v>
      </c>
      <c r="Y3570" s="41" t="e">
        <f t="shared" si="959"/>
        <v>#REF!</v>
      </c>
      <c r="Z3570" s="8">
        <f t="shared" si="965"/>
        <v>10000</v>
      </c>
      <c r="AA3570" s="8" t="str">
        <f t="shared" si="966"/>
        <v>Rokukasen</v>
      </c>
      <c r="AB3570" s="8" t="str">
        <f t="shared" si="967"/>
        <v>S</v>
      </c>
      <c r="AC3570" s="8" t="str">
        <f t="shared" si="968"/>
        <v/>
      </c>
      <c r="AD3570" s="8" t="str">
        <f t="shared" si="973"/>
        <v/>
      </c>
      <c r="AE3570" s="8" t="str">
        <f t="shared" si="969"/>
        <v>ANTIQUE</v>
      </c>
      <c r="AF3570" s="5">
        <f t="shared" si="970"/>
        <v>1896</v>
      </c>
      <c r="AG3570" s="46">
        <v>3567</v>
      </c>
      <c r="AH3570" s="47" t="str">
        <f t="shared" si="960"/>
        <v/>
      </c>
      <c r="AI3570" s="48" t="str">
        <f t="shared" si="961"/>
        <v/>
      </c>
      <c r="AK3570" s="22" t="e">
        <f>TRIM(#REF!)</f>
        <v>#REF!</v>
      </c>
      <c r="AL3570" s="23" t="e">
        <f>IF(#REF!=0,"",#REF!)</f>
        <v>#REF!</v>
      </c>
      <c r="AM3570" s="19" t="e">
        <f>IF(#REF!=0,"",#REF!)</f>
        <v>#REF!</v>
      </c>
      <c r="AN3570" s="23" t="e">
        <f>IF($AK3570="","",#REF!)</f>
        <v>#REF!</v>
      </c>
      <c r="AO3570" s="23" t="e">
        <f t="shared" si="971"/>
        <v>#REF!</v>
      </c>
      <c r="AP3570" s="19" t="e">
        <f>IF(#REF!=0,"",#REF!)</f>
        <v>#REF!</v>
      </c>
      <c r="AQ3570" s="19" t="e">
        <f>IF(#REF!=0,"",#REF!)</f>
        <v>#REF!</v>
      </c>
      <c r="AR3570" s="19" t="e">
        <f>IF(#REF!=0,"",#REF!)</f>
        <v>#REF!</v>
      </c>
      <c r="AS3570" s="19" t="e">
        <f>#REF!</f>
        <v>#REF!</v>
      </c>
    </row>
    <row r="3571" spans="11:45" ht="19.5" thickTop="1" thickBot="1" x14ac:dyDescent="0.25">
      <c r="K3571" s="19" t="str">
        <f t="shared" si="962"/>
        <v/>
      </c>
      <c r="L3571" s="19">
        <f t="shared" si="972"/>
        <v>10000</v>
      </c>
      <c r="M3571" s="22" t="str">
        <f>TRIM(Data!$N3568)</f>
        <v>Good Fragrance</v>
      </c>
      <c r="N3571" s="22" t="str">
        <f>TRIM(Data!$A3568)</f>
        <v>Good Fragrance (H)</v>
      </c>
      <c r="O3571" s="23">
        <f>IF(Data!$B3568=0,"",Data!$B3568)</f>
        <v>2001</v>
      </c>
      <c r="P3571" s="19" t="str">
        <f>IF(Data!$C3568=0,"",Data!$C3568)</f>
        <v>1</v>
      </c>
      <c r="Q3571" s="23" t="str">
        <f>IF($M3571="","",Data!$E3568)</f>
        <v>M-L</v>
      </c>
      <c r="R3571" s="23" t="str">
        <f t="shared" si="963"/>
        <v>M</v>
      </c>
      <c r="S3571" s="23" t="str">
        <f t="shared" si="964"/>
        <v>M</v>
      </c>
      <c r="T3571" s="19" t="str">
        <f>IF(Data!$F3568=0,"",Data!$F3568)</f>
        <v/>
      </c>
      <c r="U3571" s="19" t="str">
        <f>IF(Data!$G3568=0,"",Data!$G3568)</f>
        <v/>
      </c>
      <c r="V3571" s="19" t="str">
        <f>IF(Data!$D3568=0,"",Data!$D3568)</f>
        <v/>
      </c>
      <c r="W3571" s="19" t="str">
        <f>Data!$H3568</f>
        <v>NRH</v>
      </c>
      <c r="Y3571" s="41" t="e">
        <f t="shared" si="959"/>
        <v>#REF!</v>
      </c>
      <c r="Z3571" s="8">
        <f t="shared" si="965"/>
        <v>10000</v>
      </c>
      <c r="AA3571" s="8" t="str">
        <f t="shared" si="966"/>
        <v>Good Fragrance</v>
      </c>
      <c r="AB3571" s="8" t="str">
        <f t="shared" si="967"/>
        <v>M</v>
      </c>
      <c r="AC3571" s="8" t="str">
        <f t="shared" si="968"/>
        <v/>
      </c>
      <c r="AD3571" s="8" t="str">
        <f t="shared" si="973"/>
        <v/>
      </c>
      <c r="AE3571" s="8" t="str">
        <f t="shared" si="969"/>
        <v/>
      </c>
      <c r="AF3571" s="5">
        <f t="shared" si="970"/>
        <v>2001</v>
      </c>
      <c r="AG3571" s="46">
        <v>3568</v>
      </c>
      <c r="AH3571" s="47" t="str">
        <f t="shared" si="960"/>
        <v/>
      </c>
      <c r="AI3571" s="48" t="str">
        <f t="shared" si="961"/>
        <v/>
      </c>
      <c r="AK3571" s="22" t="e">
        <f>TRIM(#REF!)</f>
        <v>#REF!</v>
      </c>
      <c r="AL3571" s="23" t="e">
        <f>IF(#REF!=0,"",#REF!)</f>
        <v>#REF!</v>
      </c>
      <c r="AM3571" s="19" t="e">
        <f>IF(#REF!=0,"",#REF!)</f>
        <v>#REF!</v>
      </c>
      <c r="AN3571" s="23" t="e">
        <f>IF($AK3571="","",#REF!)</f>
        <v>#REF!</v>
      </c>
      <c r="AO3571" s="23" t="e">
        <f t="shared" si="971"/>
        <v>#REF!</v>
      </c>
      <c r="AP3571" s="19" t="e">
        <f>IF(#REF!=0,"",#REF!)</f>
        <v>#REF!</v>
      </c>
      <c r="AQ3571" s="19" t="e">
        <f>IF(#REF!=0,"",#REF!)</f>
        <v>#REF!</v>
      </c>
      <c r="AR3571" s="19" t="e">
        <f>IF(#REF!=0,"",#REF!)</f>
        <v>#REF!</v>
      </c>
      <c r="AS3571" s="19" t="e">
        <f>#REF!</f>
        <v>#REF!</v>
      </c>
    </row>
    <row r="3572" spans="11:45" ht="19.5" thickTop="1" thickBot="1" x14ac:dyDescent="0.25">
      <c r="K3572" s="19" t="str">
        <f t="shared" si="962"/>
        <v/>
      </c>
      <c r="L3572" s="19">
        <f t="shared" si="972"/>
        <v>10000</v>
      </c>
      <c r="M3572" s="22" t="str">
        <f>TRIM(Data!$N3569)</f>
        <v>Mon Louis Pink</v>
      </c>
      <c r="N3572" s="22" t="str">
        <f>TRIM(Data!$A3569)</f>
        <v>Mon Louis Pink</v>
      </c>
      <c r="O3572" s="23">
        <f>IF(Data!$B3569=0,"",Data!$B3569)</f>
        <v>1950</v>
      </c>
      <c r="P3572" s="19" t="str">
        <f>IF(Data!$C3569=0,"",Data!$C3569)</f>
        <v/>
      </c>
      <c r="Q3572" s="23" t="str">
        <f>IF($M3572="","",Data!$E3569)</f>
        <v>M</v>
      </c>
      <c r="R3572" s="23" t="str">
        <f t="shared" si="963"/>
        <v>M</v>
      </c>
      <c r="S3572" s="23" t="str">
        <f t="shared" si="964"/>
        <v>M</v>
      </c>
      <c r="T3572" s="19" t="str">
        <f>IF(Data!$F3569=0,"",Data!$F3569)</f>
        <v/>
      </c>
      <c r="U3572" s="19" t="str">
        <f>IF(Data!$G3569=0,"",Data!$G3569)</f>
        <v/>
      </c>
      <c r="V3572" s="19" t="str">
        <f>IF(Data!$D3569=0,"",Data!$D3569)</f>
        <v/>
      </c>
      <c r="W3572" s="19" t="str">
        <f>Data!$H3569</f>
        <v>Japonica</v>
      </c>
      <c r="Y3572" s="41" t="e">
        <f t="shared" si="959"/>
        <v>#REF!</v>
      </c>
      <c r="Z3572" s="8">
        <f t="shared" si="965"/>
        <v>10000</v>
      </c>
      <c r="AA3572" s="8" t="str">
        <f t="shared" si="966"/>
        <v>Mon Louis Pink</v>
      </c>
      <c r="AB3572" s="8" t="str">
        <f t="shared" si="967"/>
        <v>M</v>
      </c>
      <c r="AC3572" s="8" t="str">
        <f t="shared" si="968"/>
        <v/>
      </c>
      <c r="AD3572" s="8" t="str">
        <f t="shared" si="973"/>
        <v/>
      </c>
      <c r="AE3572" s="8" t="str">
        <f t="shared" si="969"/>
        <v/>
      </c>
      <c r="AF3572" s="5">
        <f t="shared" si="970"/>
        <v>1950</v>
      </c>
      <c r="AG3572" s="46">
        <v>3569</v>
      </c>
      <c r="AH3572" s="47" t="str">
        <f t="shared" si="960"/>
        <v/>
      </c>
      <c r="AI3572" s="48" t="str">
        <f t="shared" si="961"/>
        <v/>
      </c>
      <c r="AK3572" s="22" t="e">
        <f>TRIM(#REF!)</f>
        <v>#REF!</v>
      </c>
      <c r="AL3572" s="23" t="e">
        <f>IF(#REF!=0,"",#REF!)</f>
        <v>#REF!</v>
      </c>
      <c r="AM3572" s="19" t="e">
        <f>IF(#REF!=0,"",#REF!)</f>
        <v>#REF!</v>
      </c>
      <c r="AN3572" s="23" t="e">
        <f>IF($AK3572="","",#REF!)</f>
        <v>#REF!</v>
      </c>
      <c r="AO3572" s="23" t="e">
        <f t="shared" si="971"/>
        <v>#REF!</v>
      </c>
      <c r="AP3572" s="19" t="e">
        <f>IF(#REF!=0,"",#REF!)</f>
        <v>#REF!</v>
      </c>
      <c r="AQ3572" s="19" t="e">
        <f>IF(#REF!=0,"",#REF!)</f>
        <v>#REF!</v>
      </c>
      <c r="AR3572" s="19" t="e">
        <f>IF(#REF!=0,"",#REF!)</f>
        <v>#REF!</v>
      </c>
      <c r="AS3572" s="19" t="e">
        <f>#REF!</f>
        <v>#REF!</v>
      </c>
    </row>
    <row r="3573" spans="11:45" ht="19.5" thickTop="1" thickBot="1" x14ac:dyDescent="0.25">
      <c r="K3573" s="19" t="str">
        <f t="shared" si="962"/>
        <v/>
      </c>
      <c r="L3573" s="19">
        <f t="shared" si="972"/>
        <v>10000</v>
      </c>
      <c r="M3573" s="22" t="str">
        <f>TRIM(Data!$N3570)</f>
        <v>Tiny Me</v>
      </c>
      <c r="N3573" s="22" t="str">
        <f>TRIM(Data!$A3570)</f>
        <v>Tiny Me</v>
      </c>
      <c r="O3573" s="23">
        <f>IF(Data!$B3570=0,"",Data!$B3570)</f>
        <v>1969</v>
      </c>
      <c r="P3573" s="19" t="str">
        <f>IF(Data!$C3570=0,"",Data!$C3570)</f>
        <v>1</v>
      </c>
      <c r="Q3573" s="23" t="str">
        <f>IF($M3573="","",Data!$E3570)</f>
        <v>Min</v>
      </c>
      <c r="R3573" s="23" t="str">
        <f t="shared" si="963"/>
        <v>Min</v>
      </c>
      <c r="S3573" s="23" t="str">
        <f t="shared" si="964"/>
        <v>Min</v>
      </c>
      <c r="T3573" s="19" t="str">
        <f>IF(Data!$F3570=0,"",Data!$F3570)</f>
        <v/>
      </c>
      <c r="U3573" s="19" t="str">
        <f>IF(Data!$G3570=0,"",Data!$G3570)</f>
        <v/>
      </c>
      <c r="V3573" s="19" t="str">
        <f>IF(Data!$D3570=0,"",Data!$D3570)</f>
        <v/>
      </c>
      <c r="W3573" s="19" t="str">
        <f>Data!$H3570</f>
        <v>Japonica</v>
      </c>
      <c r="Y3573" s="41" t="e">
        <f t="shared" si="959"/>
        <v>#REF!</v>
      </c>
      <c r="Z3573" s="8">
        <f t="shared" si="965"/>
        <v>10000</v>
      </c>
      <c r="AA3573" s="8" t="str">
        <f t="shared" si="966"/>
        <v>Tiny Me</v>
      </c>
      <c r="AB3573" s="8" t="str">
        <f t="shared" si="967"/>
        <v>Min</v>
      </c>
      <c r="AC3573" s="8" t="str">
        <f t="shared" si="968"/>
        <v/>
      </c>
      <c r="AD3573" s="8" t="str">
        <f t="shared" si="973"/>
        <v/>
      </c>
      <c r="AE3573" s="8" t="str">
        <f t="shared" si="969"/>
        <v/>
      </c>
      <c r="AF3573" s="5">
        <f t="shared" si="970"/>
        <v>1969</v>
      </c>
      <c r="AG3573" s="46">
        <v>3570</v>
      </c>
      <c r="AH3573" s="47" t="str">
        <f t="shared" si="960"/>
        <v/>
      </c>
      <c r="AI3573" s="48" t="str">
        <f t="shared" si="961"/>
        <v/>
      </c>
      <c r="AK3573" s="22" t="e">
        <f>TRIM(#REF!)</f>
        <v>#REF!</v>
      </c>
      <c r="AL3573" s="23" t="e">
        <f>IF(#REF!=0,"",#REF!)</f>
        <v>#REF!</v>
      </c>
      <c r="AM3573" s="19" t="e">
        <f>IF(#REF!=0,"",#REF!)</f>
        <v>#REF!</v>
      </c>
      <c r="AN3573" s="23" t="e">
        <f>IF($AK3573="","",#REF!)</f>
        <v>#REF!</v>
      </c>
      <c r="AO3573" s="23" t="e">
        <f t="shared" si="971"/>
        <v>#REF!</v>
      </c>
      <c r="AP3573" s="19" t="e">
        <f>IF(#REF!=0,"",#REF!)</f>
        <v>#REF!</v>
      </c>
      <c r="AQ3573" s="19" t="e">
        <f>IF(#REF!=0,"",#REF!)</f>
        <v>#REF!</v>
      </c>
      <c r="AR3573" s="19" t="e">
        <f>IF(#REF!=0,"",#REF!)</f>
        <v>#REF!</v>
      </c>
      <c r="AS3573" s="19" t="e">
        <f>#REF!</f>
        <v>#REF!</v>
      </c>
    </row>
    <row r="3574" spans="11:45" ht="19.5" thickTop="1" thickBot="1" x14ac:dyDescent="0.25">
      <c r="K3574" s="19" t="str">
        <f t="shared" si="962"/>
        <v/>
      </c>
      <c r="L3574" s="19">
        <f t="shared" si="972"/>
        <v>10000</v>
      </c>
      <c r="M3574" s="22" t="str">
        <f>TRIM(Data!$N3571)</f>
        <v>Frost on Fire</v>
      </c>
      <c r="N3574" s="22" t="str">
        <f>TRIM(Data!$A3571)</f>
        <v>Frost on Fire (R)</v>
      </c>
      <c r="O3574" s="23">
        <f>IF(Data!$B3571=0,"",Data!$B3571)</f>
        <v>2025</v>
      </c>
      <c r="P3574" s="19" t="str">
        <f>IF(Data!$C3571=0,"",Data!$C3571)</f>
        <v>1</v>
      </c>
      <c r="Q3574" s="23" t="str">
        <f>IF($M3574="","",Data!$E3571)</f>
        <v>L</v>
      </c>
      <c r="R3574" s="23" t="str">
        <f t="shared" si="963"/>
        <v>L</v>
      </c>
      <c r="S3574" s="23" t="str">
        <f t="shared" si="964"/>
        <v>L</v>
      </c>
      <c r="T3574" s="19" t="str">
        <f>IF(Data!$F3571=0,"",Data!$F3571)</f>
        <v/>
      </c>
      <c r="U3574" s="19" t="str">
        <f>IF(Data!$G3571=0,"",Data!$G3571)</f>
        <v/>
      </c>
      <c r="V3574" s="19" t="str">
        <f>IF(Data!$D3571=0,"",Data!$D3571)</f>
        <v/>
      </c>
      <c r="W3574" s="19" t="str">
        <f>Data!$H3571</f>
        <v>Reticulata</v>
      </c>
      <c r="Y3574" s="41" t="e">
        <f t="shared" si="959"/>
        <v>#REF!</v>
      </c>
      <c r="Z3574" s="8">
        <f t="shared" si="965"/>
        <v>10000</v>
      </c>
      <c r="AA3574" s="8" t="str">
        <f t="shared" si="966"/>
        <v>Frost on Fire</v>
      </c>
      <c r="AB3574" s="8" t="str">
        <f t="shared" si="967"/>
        <v>L</v>
      </c>
      <c r="AC3574" s="8" t="str">
        <f t="shared" si="968"/>
        <v/>
      </c>
      <c r="AD3574" s="8" t="str">
        <f t="shared" si="973"/>
        <v/>
      </c>
      <c r="AE3574" s="8" t="str">
        <f t="shared" si="969"/>
        <v/>
      </c>
      <c r="AF3574" s="5">
        <f t="shared" si="970"/>
        <v>2025</v>
      </c>
      <c r="AG3574" s="46">
        <v>3571</v>
      </c>
      <c r="AH3574" s="47" t="str">
        <f t="shared" si="960"/>
        <v/>
      </c>
      <c r="AI3574" s="48" t="str">
        <f t="shared" si="961"/>
        <v/>
      </c>
      <c r="AK3574" s="22" t="e">
        <f>TRIM(#REF!)</f>
        <v>#REF!</v>
      </c>
      <c r="AL3574" s="23" t="e">
        <f>IF(#REF!=0,"",#REF!)</f>
        <v>#REF!</v>
      </c>
      <c r="AM3574" s="19" t="e">
        <f>IF(#REF!=0,"",#REF!)</f>
        <v>#REF!</v>
      </c>
      <c r="AN3574" s="23" t="e">
        <f>IF($AK3574="","",#REF!)</f>
        <v>#REF!</v>
      </c>
      <c r="AO3574" s="23" t="e">
        <f t="shared" si="971"/>
        <v>#REF!</v>
      </c>
      <c r="AP3574" s="19" t="e">
        <f>IF(#REF!=0,"",#REF!)</f>
        <v>#REF!</v>
      </c>
      <c r="AQ3574" s="19" t="e">
        <f>IF(#REF!=0,"",#REF!)</f>
        <v>#REF!</v>
      </c>
      <c r="AR3574" s="19" t="e">
        <f>IF(#REF!=0,"",#REF!)</f>
        <v>#REF!</v>
      </c>
      <c r="AS3574" s="19" t="e">
        <f>#REF!</f>
        <v>#REF!</v>
      </c>
    </row>
    <row r="3575" spans="11:45" ht="19.5" thickTop="1" thickBot="1" x14ac:dyDescent="0.25">
      <c r="K3575" s="19" t="str">
        <f t="shared" si="962"/>
        <v/>
      </c>
      <c r="L3575" s="19">
        <f t="shared" si="972"/>
        <v>10000</v>
      </c>
      <c r="M3575" s="22" t="str">
        <f>TRIM(Data!$N3572)</f>
        <v>Katie Thomerson</v>
      </c>
      <c r="N3575" s="22" t="str">
        <f>TRIM(Data!$A3572)</f>
        <v>Katie Thomerson (H)</v>
      </c>
      <c r="O3575" s="23">
        <f>IF(Data!$B3572=0,"",Data!$B3572)</f>
        <v>2025</v>
      </c>
      <c r="P3575" s="19" t="str">
        <f>IF(Data!$C3572=0,"",Data!$C3572)</f>
        <v>1</v>
      </c>
      <c r="Q3575" s="23" t="str">
        <f>IF($M3575="","",Data!$E3572)</f>
        <v>L</v>
      </c>
      <c r="R3575" s="23" t="str">
        <f t="shared" si="963"/>
        <v>L</v>
      </c>
      <c r="S3575" s="23" t="str">
        <f t="shared" si="964"/>
        <v>L</v>
      </c>
      <c r="T3575" s="19" t="str">
        <f>IF(Data!$F3572=0,"",Data!$F3572)</f>
        <v/>
      </c>
      <c r="U3575" s="19" t="str">
        <f>IF(Data!$G3572=0,"",Data!$G3572)</f>
        <v/>
      </c>
      <c r="V3575" s="19" t="str">
        <f>IF(Data!$D3572=0,"",Data!$D3572)</f>
        <v/>
      </c>
      <c r="W3575" s="19" t="str">
        <f>Data!$H3572</f>
        <v>NRH</v>
      </c>
      <c r="Y3575" s="41" t="e">
        <f t="shared" si="959"/>
        <v>#REF!</v>
      </c>
      <c r="Z3575" s="8">
        <f t="shared" si="965"/>
        <v>10000</v>
      </c>
      <c r="AA3575" s="8" t="str">
        <f t="shared" si="966"/>
        <v>Katie Thomerson</v>
      </c>
      <c r="AB3575" s="8" t="str">
        <f t="shared" si="967"/>
        <v>L</v>
      </c>
      <c r="AC3575" s="8" t="str">
        <f t="shared" si="968"/>
        <v/>
      </c>
      <c r="AD3575" s="8" t="str">
        <f t="shared" si="973"/>
        <v/>
      </c>
      <c r="AE3575" s="8" t="str">
        <f t="shared" si="969"/>
        <v/>
      </c>
      <c r="AF3575" s="5">
        <f t="shared" si="970"/>
        <v>2025</v>
      </c>
      <c r="AG3575" s="46">
        <v>3572</v>
      </c>
      <c r="AH3575" s="47" t="str">
        <f t="shared" si="960"/>
        <v/>
      </c>
      <c r="AI3575" s="48" t="str">
        <f t="shared" si="961"/>
        <v/>
      </c>
      <c r="AK3575" s="22" t="e">
        <f>TRIM(#REF!)</f>
        <v>#REF!</v>
      </c>
      <c r="AL3575" s="23" t="e">
        <f>IF(#REF!=0,"",#REF!)</f>
        <v>#REF!</v>
      </c>
      <c r="AM3575" s="19" t="e">
        <f>IF(#REF!=0,"",#REF!)</f>
        <v>#REF!</v>
      </c>
      <c r="AN3575" s="23" t="e">
        <f>IF($AK3575="","",#REF!)</f>
        <v>#REF!</v>
      </c>
      <c r="AO3575" s="23" t="e">
        <f t="shared" si="971"/>
        <v>#REF!</v>
      </c>
      <c r="AP3575" s="19" t="e">
        <f>IF(#REF!=0,"",#REF!)</f>
        <v>#REF!</v>
      </c>
      <c r="AQ3575" s="19" t="e">
        <f>IF(#REF!=0,"",#REF!)</f>
        <v>#REF!</v>
      </c>
      <c r="AR3575" s="19" t="e">
        <f>IF(#REF!=0,"",#REF!)</f>
        <v>#REF!</v>
      </c>
      <c r="AS3575" s="19" t="e">
        <f>#REF!</f>
        <v>#REF!</v>
      </c>
    </row>
    <row r="3576" spans="11:45" ht="19.5" thickTop="1" thickBot="1" x14ac:dyDescent="0.25">
      <c r="K3576" s="19" t="str">
        <f t="shared" si="962"/>
        <v/>
      </c>
      <c r="L3576" s="19">
        <f t="shared" si="972"/>
        <v>10000</v>
      </c>
      <c r="M3576" s="22" t="str">
        <f>TRIM(Data!$N3573)</f>
        <v>Geary Serpas</v>
      </c>
      <c r="N3576" s="22" t="str">
        <f>TRIM(Data!$A3573)</f>
        <v>Geary Serpas (R)</v>
      </c>
      <c r="O3576" s="23">
        <f>IF(Data!$B3573=0,"",Data!$B3573)</f>
        <v>2025</v>
      </c>
      <c r="P3576" s="19" t="str">
        <f>IF(Data!$C3573=0,"",Data!$C3573)</f>
        <v>1</v>
      </c>
      <c r="Q3576" s="23" t="str">
        <f>IF($M3576="","",Data!$E3573)</f>
        <v>M-L</v>
      </c>
      <c r="R3576" s="23" t="str">
        <f t="shared" si="963"/>
        <v>M</v>
      </c>
      <c r="S3576" s="23" t="str">
        <f t="shared" si="964"/>
        <v>M</v>
      </c>
      <c r="T3576" s="19" t="str">
        <f>IF(Data!$F3573=0,"",Data!$F3573)</f>
        <v/>
      </c>
      <c r="U3576" s="19" t="str">
        <f>IF(Data!$G3573=0,"",Data!$G3573)</f>
        <v/>
      </c>
      <c r="V3576" s="19" t="str">
        <f>IF(Data!$D3573=0,"",Data!$D3573)</f>
        <v/>
      </c>
      <c r="W3576" s="19" t="str">
        <f>Data!$H3573</f>
        <v>Reticulata</v>
      </c>
      <c r="Y3576" s="41" t="e">
        <f t="shared" si="959"/>
        <v>#REF!</v>
      </c>
      <c r="Z3576" s="8">
        <f t="shared" si="965"/>
        <v>10000</v>
      </c>
      <c r="AA3576" s="8" t="str">
        <f t="shared" si="966"/>
        <v>Geary Serpas</v>
      </c>
      <c r="AB3576" s="8" t="str">
        <f t="shared" si="967"/>
        <v>M</v>
      </c>
      <c r="AC3576" s="8" t="str">
        <f t="shared" si="968"/>
        <v/>
      </c>
      <c r="AD3576" s="8" t="str">
        <f t="shared" si="973"/>
        <v/>
      </c>
      <c r="AE3576" s="8" t="str">
        <f t="shared" si="969"/>
        <v/>
      </c>
      <c r="AF3576" s="5">
        <f t="shared" si="970"/>
        <v>2025</v>
      </c>
      <c r="AG3576" s="46">
        <v>3573</v>
      </c>
      <c r="AH3576" s="47" t="str">
        <f t="shared" si="960"/>
        <v/>
      </c>
      <c r="AI3576" s="48" t="str">
        <f t="shared" si="961"/>
        <v/>
      </c>
      <c r="AK3576" s="22" t="e">
        <f>TRIM(#REF!)</f>
        <v>#REF!</v>
      </c>
      <c r="AL3576" s="23" t="e">
        <f>IF(#REF!=0,"",#REF!)</f>
        <v>#REF!</v>
      </c>
      <c r="AM3576" s="19" t="e">
        <f>IF(#REF!=0,"",#REF!)</f>
        <v>#REF!</v>
      </c>
      <c r="AN3576" s="23" t="e">
        <f>IF($AK3576="","",#REF!)</f>
        <v>#REF!</v>
      </c>
      <c r="AO3576" s="23" t="e">
        <f t="shared" si="971"/>
        <v>#REF!</v>
      </c>
      <c r="AP3576" s="19" t="e">
        <f>IF(#REF!=0,"",#REF!)</f>
        <v>#REF!</v>
      </c>
      <c r="AQ3576" s="19" t="e">
        <f>IF(#REF!=0,"",#REF!)</f>
        <v>#REF!</v>
      </c>
      <c r="AR3576" s="19" t="e">
        <f>IF(#REF!=0,"",#REF!)</f>
        <v>#REF!</v>
      </c>
      <c r="AS3576" s="19" t="e">
        <f>#REF!</f>
        <v>#REF!</v>
      </c>
    </row>
    <row r="3577" spans="11:45" ht="19.5" thickTop="1" thickBot="1" x14ac:dyDescent="0.25">
      <c r="K3577" s="19" t="str">
        <f t="shared" si="962"/>
        <v/>
      </c>
      <c r="L3577" s="19">
        <f t="shared" si="972"/>
        <v>10000</v>
      </c>
      <c r="M3577" s="22" t="str">
        <f>TRIM(Data!$N3574)</f>
        <v>Bonnie Serpas</v>
      </c>
      <c r="N3577" s="22" t="str">
        <f>TRIM(Data!$A3574)</f>
        <v>Bonnie Serpas (R)</v>
      </c>
      <c r="O3577" s="23">
        <f>IF(Data!$B3574=0,"",Data!$B3574)</f>
        <v>2025</v>
      </c>
      <c r="P3577" s="19" t="str">
        <f>IF(Data!$C3574=0,"",Data!$C3574)</f>
        <v>1</v>
      </c>
      <c r="Q3577" s="23" t="str">
        <f>IF($M3577="","",Data!$E3574)</f>
        <v>M</v>
      </c>
      <c r="R3577" s="23" t="str">
        <f t="shared" si="963"/>
        <v>M</v>
      </c>
      <c r="S3577" s="23" t="str">
        <f t="shared" si="964"/>
        <v>M</v>
      </c>
      <c r="T3577" s="19" t="str">
        <f>IF(Data!$F3574=0,"",Data!$F3574)</f>
        <v/>
      </c>
      <c r="U3577" s="19" t="str">
        <f>IF(Data!$G3574=0,"",Data!$G3574)</f>
        <v/>
      </c>
      <c r="V3577" s="19" t="str">
        <f>IF(Data!$D3574=0,"",Data!$D3574)</f>
        <v/>
      </c>
      <c r="W3577" s="19" t="str">
        <f>Data!$H3574</f>
        <v>Reticulata</v>
      </c>
      <c r="Y3577" s="41" t="e">
        <f t="shared" si="959"/>
        <v>#REF!</v>
      </c>
      <c r="Z3577" s="8">
        <f t="shared" si="965"/>
        <v>10000</v>
      </c>
      <c r="AA3577" s="8" t="str">
        <f t="shared" si="966"/>
        <v>Bonnie Serpas</v>
      </c>
      <c r="AB3577" s="8" t="str">
        <f t="shared" si="967"/>
        <v>M</v>
      </c>
      <c r="AC3577" s="8" t="str">
        <f t="shared" si="968"/>
        <v/>
      </c>
      <c r="AD3577" s="8" t="str">
        <f t="shared" si="973"/>
        <v/>
      </c>
      <c r="AE3577" s="8" t="str">
        <f t="shared" si="969"/>
        <v/>
      </c>
      <c r="AF3577" s="5">
        <f t="shared" si="970"/>
        <v>2025</v>
      </c>
      <c r="AG3577" s="46">
        <v>3574</v>
      </c>
      <c r="AH3577" s="47" t="str">
        <f t="shared" si="960"/>
        <v/>
      </c>
      <c r="AI3577" s="48" t="str">
        <f t="shared" si="961"/>
        <v/>
      </c>
      <c r="AK3577" s="22" t="e">
        <f>TRIM(#REF!)</f>
        <v>#REF!</v>
      </c>
      <c r="AL3577" s="23" t="e">
        <f>IF(#REF!=0,"",#REF!)</f>
        <v>#REF!</v>
      </c>
      <c r="AM3577" s="19" t="e">
        <f>IF(#REF!=0,"",#REF!)</f>
        <v>#REF!</v>
      </c>
      <c r="AN3577" s="23" t="e">
        <f>IF($AK3577="","",#REF!)</f>
        <v>#REF!</v>
      </c>
      <c r="AO3577" s="23" t="e">
        <f t="shared" si="971"/>
        <v>#REF!</v>
      </c>
      <c r="AP3577" s="19" t="e">
        <f>IF(#REF!=0,"",#REF!)</f>
        <v>#REF!</v>
      </c>
      <c r="AQ3577" s="19" t="e">
        <f>IF(#REF!=0,"",#REF!)</f>
        <v>#REF!</v>
      </c>
      <c r="AR3577" s="19" t="e">
        <f>IF(#REF!=0,"",#REF!)</f>
        <v>#REF!</v>
      </c>
      <c r="AS3577" s="19" t="e">
        <f>#REF!</f>
        <v>#REF!</v>
      </c>
    </row>
    <row r="3578" spans="11:45" ht="19.5" thickTop="1" thickBot="1" x14ac:dyDescent="0.25">
      <c r="K3578" s="19" t="str">
        <f t="shared" si="962"/>
        <v/>
      </c>
      <c r="L3578" s="19">
        <f t="shared" si="972"/>
        <v>10000</v>
      </c>
      <c r="M3578" s="22" t="str">
        <f>TRIM(Data!$N3575)</f>
        <v>Eastern Purple Heart</v>
      </c>
      <c r="N3578" s="22" t="str">
        <f>TRIM(Data!$A3575)</f>
        <v>Eastern Purple Heart (R)</v>
      </c>
      <c r="O3578" s="23">
        <f>IF(Data!$B3575=0,"",Data!$B3575)</f>
        <v>2025</v>
      </c>
      <c r="P3578" s="19" t="str">
        <f>IF(Data!$C3575=0,"",Data!$C3575)</f>
        <v>1</v>
      </c>
      <c r="Q3578" s="23" t="str">
        <f>IF($M3578="","",Data!$E3575)</f>
        <v>L</v>
      </c>
      <c r="R3578" s="23" t="str">
        <f t="shared" si="963"/>
        <v>L</v>
      </c>
      <c r="S3578" s="23" t="str">
        <f t="shared" si="964"/>
        <v>L</v>
      </c>
      <c r="T3578" s="19" t="str">
        <f>IF(Data!$F3575=0,"",Data!$F3575)</f>
        <v/>
      </c>
      <c r="U3578" s="19" t="str">
        <f>IF(Data!$G3575=0,"",Data!$G3575)</f>
        <v/>
      </c>
      <c r="V3578" s="19" t="str">
        <f>IF(Data!$D3575=0,"",Data!$D3575)</f>
        <v/>
      </c>
      <c r="W3578" s="19" t="str">
        <f>Data!$H3575</f>
        <v>Reticulata</v>
      </c>
      <c r="Y3578" s="41" t="e">
        <f t="shared" si="959"/>
        <v>#REF!</v>
      </c>
      <c r="Z3578" s="8">
        <f t="shared" si="965"/>
        <v>10000</v>
      </c>
      <c r="AA3578" s="8" t="str">
        <f t="shared" si="966"/>
        <v>Eastern Purple Heart</v>
      </c>
      <c r="AB3578" s="8" t="str">
        <f t="shared" si="967"/>
        <v>L</v>
      </c>
      <c r="AC3578" s="8" t="str">
        <f t="shared" si="968"/>
        <v/>
      </c>
      <c r="AD3578" s="8" t="str">
        <f t="shared" si="973"/>
        <v/>
      </c>
      <c r="AE3578" s="8" t="str">
        <f t="shared" si="969"/>
        <v/>
      </c>
      <c r="AF3578" s="5">
        <f t="shared" si="970"/>
        <v>2025</v>
      </c>
      <c r="AG3578" s="46">
        <v>3575</v>
      </c>
      <c r="AH3578" s="47" t="str">
        <f t="shared" si="960"/>
        <v/>
      </c>
      <c r="AI3578" s="48" t="str">
        <f t="shared" si="961"/>
        <v/>
      </c>
      <c r="AK3578" s="22" t="e">
        <f>TRIM(#REF!)</f>
        <v>#REF!</v>
      </c>
      <c r="AL3578" s="23" t="e">
        <f>IF(#REF!=0,"",#REF!)</f>
        <v>#REF!</v>
      </c>
      <c r="AM3578" s="19" t="e">
        <f>IF(#REF!=0,"",#REF!)</f>
        <v>#REF!</v>
      </c>
      <c r="AN3578" s="23" t="e">
        <f>IF($AK3578="","",#REF!)</f>
        <v>#REF!</v>
      </c>
      <c r="AO3578" s="23" t="e">
        <f t="shared" si="971"/>
        <v>#REF!</v>
      </c>
      <c r="AP3578" s="19" t="e">
        <f>IF(#REF!=0,"",#REF!)</f>
        <v>#REF!</v>
      </c>
      <c r="AQ3578" s="19" t="e">
        <f>IF(#REF!=0,"",#REF!)</f>
        <v>#REF!</v>
      </c>
      <c r="AR3578" s="19" t="e">
        <f>IF(#REF!=0,"",#REF!)</f>
        <v>#REF!</v>
      </c>
      <c r="AS3578" s="19" t="e">
        <f>#REF!</f>
        <v>#REF!</v>
      </c>
    </row>
    <row r="3579" spans="11:45" ht="19.5" thickTop="1" thickBot="1" x14ac:dyDescent="0.25">
      <c r="K3579" s="19" t="str">
        <f t="shared" si="962"/>
        <v/>
      </c>
      <c r="L3579" s="19">
        <f t="shared" si="972"/>
        <v>10000</v>
      </c>
      <c r="M3579" s="22" t="str">
        <f>TRIM(Data!$N3576)</f>
        <v>Nancy Hooper</v>
      </c>
      <c r="N3579" s="22" t="str">
        <f>TRIM(Data!$A3576)</f>
        <v>Nancy Hooper (R)</v>
      </c>
      <c r="O3579" s="23">
        <f>IF(Data!$B3576=0,"",Data!$B3576)</f>
        <v>2025</v>
      </c>
      <c r="P3579" s="19" t="str">
        <f>IF(Data!$C3576=0,"",Data!$C3576)</f>
        <v>1</v>
      </c>
      <c r="Q3579" s="23" t="str">
        <f>IF($M3579="","",Data!$E3576)</f>
        <v>M-L</v>
      </c>
      <c r="R3579" s="23" t="str">
        <f t="shared" si="963"/>
        <v>M</v>
      </c>
      <c r="S3579" s="23" t="str">
        <f t="shared" si="964"/>
        <v>M</v>
      </c>
      <c r="T3579" s="19" t="str">
        <f>IF(Data!$F3576=0,"",Data!$F3576)</f>
        <v/>
      </c>
      <c r="U3579" s="19" t="str">
        <f>IF(Data!$G3576=0,"",Data!$G3576)</f>
        <v/>
      </c>
      <c r="V3579" s="19" t="str">
        <f>IF(Data!$D3576=0,"",Data!$D3576)</f>
        <v/>
      </c>
      <c r="W3579" s="19" t="str">
        <f>Data!$H3576</f>
        <v>Reticulata</v>
      </c>
      <c r="Y3579" s="41" t="e">
        <f t="shared" si="959"/>
        <v>#REF!</v>
      </c>
      <c r="Z3579" s="8">
        <f t="shared" si="965"/>
        <v>10000</v>
      </c>
      <c r="AA3579" s="8" t="str">
        <f t="shared" si="966"/>
        <v>Nancy Hooper</v>
      </c>
      <c r="AB3579" s="8" t="str">
        <f t="shared" si="967"/>
        <v>M</v>
      </c>
      <c r="AC3579" s="8" t="str">
        <f t="shared" si="968"/>
        <v/>
      </c>
      <c r="AD3579" s="8" t="str">
        <f t="shared" si="973"/>
        <v/>
      </c>
      <c r="AE3579" s="8" t="str">
        <f t="shared" si="969"/>
        <v/>
      </c>
      <c r="AF3579" s="5">
        <f t="shared" si="970"/>
        <v>2025</v>
      </c>
      <c r="AG3579" s="46">
        <v>3576</v>
      </c>
      <c r="AH3579" s="47" t="str">
        <f t="shared" si="960"/>
        <v/>
      </c>
      <c r="AI3579" s="48" t="str">
        <f t="shared" si="961"/>
        <v/>
      </c>
      <c r="AK3579" s="22" t="e">
        <f>TRIM(#REF!)</f>
        <v>#REF!</v>
      </c>
      <c r="AL3579" s="23" t="e">
        <f>IF(#REF!=0,"",#REF!)</f>
        <v>#REF!</v>
      </c>
      <c r="AM3579" s="19" t="e">
        <f>IF(#REF!=0,"",#REF!)</f>
        <v>#REF!</v>
      </c>
      <c r="AN3579" s="23" t="e">
        <f>IF($AK3579="","",#REF!)</f>
        <v>#REF!</v>
      </c>
      <c r="AO3579" s="23" t="e">
        <f t="shared" si="971"/>
        <v>#REF!</v>
      </c>
      <c r="AP3579" s="19" t="e">
        <f>IF(#REF!=0,"",#REF!)</f>
        <v>#REF!</v>
      </c>
      <c r="AQ3579" s="19" t="e">
        <f>IF(#REF!=0,"",#REF!)</f>
        <v>#REF!</v>
      </c>
      <c r="AR3579" s="19" t="e">
        <f>IF(#REF!=0,"",#REF!)</f>
        <v>#REF!</v>
      </c>
      <c r="AS3579" s="19" t="e">
        <f>#REF!</f>
        <v>#REF!</v>
      </c>
    </row>
    <row r="3580" spans="11:45" ht="19.5" thickTop="1" thickBot="1" x14ac:dyDescent="0.25">
      <c r="K3580" s="19" t="str">
        <f t="shared" si="962"/>
        <v/>
      </c>
      <c r="L3580" s="19">
        <f t="shared" si="972"/>
        <v>10000</v>
      </c>
      <c r="M3580" s="22" t="str">
        <f>TRIM(Data!$N3577)</f>
        <v>Sally B. Hatcher</v>
      </c>
      <c r="N3580" s="22" t="str">
        <f>TRIM(Data!$A3577)</f>
        <v>Sally B. Hatcher (H)</v>
      </c>
      <c r="O3580" s="23">
        <f>IF(Data!$B3577=0,"",Data!$B3577)</f>
        <v>2025</v>
      </c>
      <c r="P3580" s="19" t="str">
        <f>IF(Data!$C3577=0,"",Data!$C3577)</f>
        <v>1</v>
      </c>
      <c r="Q3580" s="23" t="str">
        <f>IF($M3580="","",Data!$E3577)</f>
        <v>M-L</v>
      </c>
      <c r="R3580" s="23" t="str">
        <f t="shared" si="963"/>
        <v>M</v>
      </c>
      <c r="S3580" s="23" t="str">
        <f t="shared" si="964"/>
        <v>M</v>
      </c>
      <c r="T3580" s="19" t="str">
        <f>IF(Data!$F3577=0,"",Data!$F3577)</f>
        <v/>
      </c>
      <c r="U3580" s="19" t="str">
        <f>IF(Data!$G3577=0,"",Data!$G3577)</f>
        <v/>
      </c>
      <c r="V3580" s="19" t="str">
        <f>IF(Data!$D3577=0,"",Data!$D3577)</f>
        <v/>
      </c>
      <c r="W3580" s="19" t="str">
        <f>Data!$H3577</f>
        <v>NRH</v>
      </c>
      <c r="Y3580" s="41" t="e">
        <f t="shared" si="959"/>
        <v>#REF!</v>
      </c>
      <c r="Z3580" s="8">
        <f t="shared" si="965"/>
        <v>10000</v>
      </c>
      <c r="AA3580" s="8" t="str">
        <f t="shared" si="966"/>
        <v>Sally B. Hatcher</v>
      </c>
      <c r="AB3580" s="8" t="str">
        <f t="shared" si="967"/>
        <v>M</v>
      </c>
      <c r="AC3580" s="8" t="str">
        <f t="shared" si="968"/>
        <v/>
      </c>
      <c r="AD3580" s="8" t="str">
        <f t="shared" si="973"/>
        <v/>
      </c>
      <c r="AE3580" s="8" t="str">
        <f t="shared" si="969"/>
        <v/>
      </c>
      <c r="AF3580" s="5">
        <f t="shared" si="970"/>
        <v>2025</v>
      </c>
      <c r="AG3580" s="46">
        <v>3577</v>
      </c>
      <c r="AH3580" s="47" t="str">
        <f t="shared" si="960"/>
        <v/>
      </c>
      <c r="AI3580" s="48" t="str">
        <f t="shared" si="961"/>
        <v/>
      </c>
      <c r="AK3580" s="22" t="e">
        <f>TRIM(#REF!)</f>
        <v>#REF!</v>
      </c>
      <c r="AL3580" s="23" t="e">
        <f>IF(#REF!=0,"",#REF!)</f>
        <v>#REF!</v>
      </c>
      <c r="AM3580" s="19" t="e">
        <f>IF(#REF!=0,"",#REF!)</f>
        <v>#REF!</v>
      </c>
      <c r="AN3580" s="23" t="e">
        <f>IF($AK3580="","",#REF!)</f>
        <v>#REF!</v>
      </c>
      <c r="AO3580" s="23" t="e">
        <f t="shared" si="971"/>
        <v>#REF!</v>
      </c>
      <c r="AP3580" s="19" t="e">
        <f>IF(#REF!=0,"",#REF!)</f>
        <v>#REF!</v>
      </c>
      <c r="AQ3580" s="19" t="e">
        <f>IF(#REF!=0,"",#REF!)</f>
        <v>#REF!</v>
      </c>
      <c r="AR3580" s="19" t="e">
        <f>IF(#REF!=0,"",#REF!)</f>
        <v>#REF!</v>
      </c>
      <c r="AS3580" s="19" t="e">
        <f>#REF!</f>
        <v>#REF!</v>
      </c>
    </row>
    <row r="3581" spans="11:45" ht="19.5" thickTop="1" thickBot="1" x14ac:dyDescent="0.25">
      <c r="K3581" s="19" t="str">
        <f t="shared" si="962"/>
        <v/>
      </c>
      <c r="L3581" s="19">
        <f t="shared" si="972"/>
        <v>10000</v>
      </c>
      <c r="M3581" s="22" t="str">
        <f>TRIM(Data!$N3578)</f>
        <v>Dennis Hart</v>
      </c>
      <c r="N3581" s="22" t="str">
        <f>TRIM(Data!$A3578)</f>
        <v>Dennis Hart</v>
      </c>
      <c r="O3581" s="23">
        <f>IF(Data!$B3578=0,"",Data!$B3578)</f>
        <v>2025</v>
      </c>
      <c r="P3581" s="19" t="str">
        <f>IF(Data!$C3578=0,"",Data!$C3578)</f>
        <v>1</v>
      </c>
      <c r="Q3581" s="23" t="str">
        <f>IF($M3581="","",Data!$E3578)</f>
        <v>L</v>
      </c>
      <c r="R3581" s="23" t="str">
        <f t="shared" si="963"/>
        <v>L</v>
      </c>
      <c r="S3581" s="23" t="str">
        <f t="shared" si="964"/>
        <v>L</v>
      </c>
      <c r="T3581" s="19" t="str">
        <f>IF(Data!$F3578=0,"",Data!$F3578)</f>
        <v/>
      </c>
      <c r="U3581" s="19" t="str">
        <f>IF(Data!$G3578=0,"",Data!$G3578)</f>
        <v/>
      </c>
      <c r="V3581" s="19" t="str">
        <f>IF(Data!$D3578=0,"",Data!$D3578)</f>
        <v/>
      </c>
      <c r="W3581" s="19" t="str">
        <f>Data!$H3578</f>
        <v>Japonica</v>
      </c>
      <c r="Y3581" s="41" t="e">
        <f t="shared" si="959"/>
        <v>#REF!</v>
      </c>
      <c r="Z3581" s="8">
        <f t="shared" si="965"/>
        <v>10000</v>
      </c>
      <c r="AA3581" s="8" t="str">
        <f t="shared" si="966"/>
        <v>Dennis Hart</v>
      </c>
      <c r="AB3581" s="8" t="str">
        <f t="shared" si="967"/>
        <v>L</v>
      </c>
      <c r="AC3581" s="8" t="str">
        <f t="shared" si="968"/>
        <v/>
      </c>
      <c r="AD3581" s="8" t="str">
        <f t="shared" si="973"/>
        <v/>
      </c>
      <c r="AE3581" s="8" t="str">
        <f t="shared" si="969"/>
        <v/>
      </c>
      <c r="AF3581" s="5">
        <f t="shared" si="970"/>
        <v>2025</v>
      </c>
      <c r="AG3581" s="46">
        <v>3578</v>
      </c>
      <c r="AH3581" s="47" t="str">
        <f t="shared" si="960"/>
        <v/>
      </c>
      <c r="AI3581" s="48" t="str">
        <f t="shared" si="961"/>
        <v/>
      </c>
      <c r="AK3581" s="22" t="e">
        <f>TRIM(#REF!)</f>
        <v>#REF!</v>
      </c>
      <c r="AL3581" s="23" t="e">
        <f>IF(#REF!=0,"",#REF!)</f>
        <v>#REF!</v>
      </c>
      <c r="AM3581" s="19" t="e">
        <f>IF(#REF!=0,"",#REF!)</f>
        <v>#REF!</v>
      </c>
      <c r="AN3581" s="23" t="e">
        <f>IF($AK3581="","",#REF!)</f>
        <v>#REF!</v>
      </c>
      <c r="AO3581" s="23" t="e">
        <f t="shared" si="971"/>
        <v>#REF!</v>
      </c>
      <c r="AP3581" s="19" t="e">
        <f>IF(#REF!=0,"",#REF!)</f>
        <v>#REF!</v>
      </c>
      <c r="AQ3581" s="19" t="e">
        <f>IF(#REF!=0,"",#REF!)</f>
        <v>#REF!</v>
      </c>
      <c r="AR3581" s="19" t="e">
        <f>IF(#REF!=0,"",#REF!)</f>
        <v>#REF!</v>
      </c>
      <c r="AS3581" s="19" t="e">
        <f>#REF!</f>
        <v>#REF!</v>
      </c>
    </row>
    <row r="3582" spans="11:45" ht="19.5" thickTop="1" thickBot="1" x14ac:dyDescent="0.25">
      <c r="K3582" s="19" t="str">
        <f t="shared" si="962"/>
        <v/>
      </c>
      <c r="L3582" s="19">
        <f t="shared" si="972"/>
        <v>10000</v>
      </c>
      <c r="M3582" s="22" t="str">
        <f>TRIM(Data!$N3579)</f>
        <v>Preston</v>
      </c>
      <c r="N3582" s="22" t="str">
        <f>TRIM(Data!$A3579)</f>
        <v>Preston</v>
      </c>
      <c r="O3582" s="23">
        <f>IF(Data!$B3579=0,"",Data!$B3579)</f>
        <v>2025</v>
      </c>
      <c r="P3582" s="19" t="str">
        <f>IF(Data!$C3579=0,"",Data!$C3579)</f>
        <v>1</v>
      </c>
      <c r="Q3582" s="23" t="str">
        <f>IF($M3582="","",Data!$E3579)</f>
        <v>L</v>
      </c>
      <c r="R3582" s="23" t="str">
        <f t="shared" si="963"/>
        <v>L</v>
      </c>
      <c r="S3582" s="23" t="str">
        <f t="shared" si="964"/>
        <v>L</v>
      </c>
      <c r="T3582" s="19" t="str">
        <f>IF(Data!$F3579=0,"",Data!$F3579)</f>
        <v/>
      </c>
      <c r="U3582" s="19" t="str">
        <f>IF(Data!$G3579=0,"",Data!$G3579)</f>
        <v/>
      </c>
      <c r="V3582" s="19" t="str">
        <f>IF(Data!$D3579=0,"",Data!$D3579)</f>
        <v/>
      </c>
      <c r="W3582" s="19" t="str">
        <f>Data!$H3579</f>
        <v>Japonica</v>
      </c>
      <c r="Y3582" s="41" t="e">
        <f t="shared" si="959"/>
        <v>#REF!</v>
      </c>
      <c r="Z3582" s="8">
        <f t="shared" si="965"/>
        <v>10000</v>
      </c>
      <c r="AA3582" s="8" t="str">
        <f t="shared" si="966"/>
        <v>Preston</v>
      </c>
      <c r="AB3582" s="8" t="str">
        <f t="shared" si="967"/>
        <v>L</v>
      </c>
      <c r="AC3582" s="8" t="str">
        <f t="shared" si="968"/>
        <v/>
      </c>
      <c r="AD3582" s="8" t="str">
        <f t="shared" si="973"/>
        <v/>
      </c>
      <c r="AE3582" s="8" t="str">
        <f t="shared" si="969"/>
        <v/>
      </c>
      <c r="AF3582" s="5">
        <f t="shared" si="970"/>
        <v>2025</v>
      </c>
      <c r="AG3582" s="46">
        <v>3579</v>
      </c>
      <c r="AH3582" s="47" t="str">
        <f t="shared" si="960"/>
        <v/>
      </c>
      <c r="AI3582" s="48" t="str">
        <f t="shared" si="961"/>
        <v/>
      </c>
      <c r="AK3582" s="22" t="e">
        <f>TRIM(#REF!)</f>
        <v>#REF!</v>
      </c>
      <c r="AL3582" s="23" t="e">
        <f>IF(#REF!=0,"",#REF!)</f>
        <v>#REF!</v>
      </c>
      <c r="AM3582" s="19" t="e">
        <f>IF(#REF!=0,"",#REF!)</f>
        <v>#REF!</v>
      </c>
      <c r="AN3582" s="23" t="e">
        <f>IF($AK3582="","",#REF!)</f>
        <v>#REF!</v>
      </c>
      <c r="AO3582" s="23" t="e">
        <f t="shared" si="971"/>
        <v>#REF!</v>
      </c>
      <c r="AP3582" s="19" t="e">
        <f>IF(#REF!=0,"",#REF!)</f>
        <v>#REF!</v>
      </c>
      <c r="AQ3582" s="19" t="e">
        <f>IF(#REF!=0,"",#REF!)</f>
        <v>#REF!</v>
      </c>
      <c r="AR3582" s="19" t="e">
        <f>IF(#REF!=0,"",#REF!)</f>
        <v>#REF!</v>
      </c>
      <c r="AS3582" s="19" t="e">
        <f>#REF!</f>
        <v>#REF!</v>
      </c>
    </row>
    <row r="3583" spans="11:45" ht="19.5" thickTop="1" thickBot="1" x14ac:dyDescent="0.25">
      <c r="K3583" s="19" t="str">
        <f t="shared" si="962"/>
        <v/>
      </c>
      <c r="L3583" s="19">
        <f t="shared" si="972"/>
        <v>10000</v>
      </c>
      <c r="M3583" s="22" t="str">
        <f>TRIM(Data!$N3580)</f>
        <v>Old Town Garden</v>
      </c>
      <c r="N3583" s="22" t="str">
        <f>TRIM(Data!$A3580)</f>
        <v>Old Town Garden</v>
      </c>
      <c r="O3583" s="23">
        <f>IF(Data!$B3580=0,"",Data!$B3580)</f>
        <v>2025</v>
      </c>
      <c r="P3583" s="19" t="str">
        <f>IF(Data!$C3580=0,"",Data!$C3580)</f>
        <v>1</v>
      </c>
      <c r="Q3583" s="23" t="str">
        <f>IF($M3583="","",Data!$E3580)</f>
        <v>L-VL</v>
      </c>
      <c r="R3583" s="23" t="str">
        <f t="shared" si="963"/>
        <v>L</v>
      </c>
      <c r="S3583" s="23" t="str">
        <f t="shared" si="964"/>
        <v>L</v>
      </c>
      <c r="T3583" s="19" t="str">
        <f>IF(Data!$F3580=0,"",Data!$F3580)</f>
        <v/>
      </c>
      <c r="U3583" s="19" t="str">
        <f>IF(Data!$G3580=0,"",Data!$G3580)</f>
        <v/>
      </c>
      <c r="V3583" s="19" t="str">
        <f>IF(Data!$D3580=0,"",Data!$D3580)</f>
        <v/>
      </c>
      <c r="W3583" s="19" t="str">
        <f>Data!$H3580</f>
        <v>Japonica</v>
      </c>
      <c r="Y3583" s="41" t="e">
        <f t="shared" si="959"/>
        <v>#REF!</v>
      </c>
      <c r="Z3583" s="8">
        <f t="shared" si="965"/>
        <v>10000</v>
      </c>
      <c r="AA3583" s="8" t="str">
        <f t="shared" si="966"/>
        <v>Old Town Garden</v>
      </c>
      <c r="AB3583" s="8" t="str">
        <f t="shared" si="967"/>
        <v>L</v>
      </c>
      <c r="AC3583" s="8" t="str">
        <f t="shared" si="968"/>
        <v/>
      </c>
      <c r="AD3583" s="8" t="str">
        <f t="shared" si="973"/>
        <v/>
      </c>
      <c r="AE3583" s="8" t="str">
        <f t="shared" si="969"/>
        <v/>
      </c>
      <c r="AF3583" s="5">
        <f t="shared" si="970"/>
        <v>2025</v>
      </c>
      <c r="AG3583" s="46">
        <v>3580</v>
      </c>
      <c r="AH3583" s="47" t="str">
        <f t="shared" si="960"/>
        <v/>
      </c>
      <c r="AI3583" s="48" t="str">
        <f t="shared" si="961"/>
        <v/>
      </c>
      <c r="AK3583" s="22" t="e">
        <f>TRIM(#REF!)</f>
        <v>#REF!</v>
      </c>
      <c r="AL3583" s="23" t="e">
        <f>IF(#REF!=0,"",#REF!)</f>
        <v>#REF!</v>
      </c>
      <c r="AM3583" s="19" t="e">
        <f>IF(#REF!=0,"",#REF!)</f>
        <v>#REF!</v>
      </c>
      <c r="AN3583" s="23" t="e">
        <f>IF($AK3583="","",#REF!)</f>
        <v>#REF!</v>
      </c>
      <c r="AO3583" s="23" t="e">
        <f t="shared" si="971"/>
        <v>#REF!</v>
      </c>
      <c r="AP3583" s="19" t="e">
        <f>IF(#REF!=0,"",#REF!)</f>
        <v>#REF!</v>
      </c>
      <c r="AQ3583" s="19" t="e">
        <f>IF(#REF!=0,"",#REF!)</f>
        <v>#REF!</v>
      </c>
      <c r="AR3583" s="19" t="e">
        <f>IF(#REF!=0,"",#REF!)</f>
        <v>#REF!</v>
      </c>
      <c r="AS3583" s="19" t="e">
        <f>#REF!</f>
        <v>#REF!</v>
      </c>
    </row>
    <row r="3584" spans="11:45" ht="19.5" thickTop="1" thickBot="1" x14ac:dyDescent="0.25">
      <c r="K3584" s="19" t="str">
        <f t="shared" si="962"/>
        <v/>
      </c>
      <c r="L3584" s="19">
        <f t="shared" si="972"/>
        <v>10000</v>
      </c>
      <c r="M3584" s="22" t="str">
        <f>TRIM(Data!$N3581)</f>
        <v>Ki-renge</v>
      </c>
      <c r="N3584" s="22" t="str">
        <f>TRIM(Data!$A3581)</f>
        <v>Ki-renge (H)</v>
      </c>
      <c r="O3584" s="23">
        <f>IF(Data!$B3581=0,"",Data!$B3581)</f>
        <v>2004</v>
      </c>
      <c r="P3584" s="19" t="str">
        <f>IF(Data!$C3581=0,"",Data!$C3581)</f>
        <v>1</v>
      </c>
      <c r="Q3584" s="23" t="str">
        <f>IF($M3584="","",Data!$E3581)</f>
        <v>M-L</v>
      </c>
      <c r="R3584" s="23" t="str">
        <f t="shared" si="963"/>
        <v>M</v>
      </c>
      <c r="S3584" s="23" t="str">
        <f t="shared" si="964"/>
        <v>M</v>
      </c>
      <c r="T3584" s="19" t="str">
        <f>IF(Data!$F3581=0,"",Data!$F3581)</f>
        <v/>
      </c>
      <c r="U3584" s="19" t="str">
        <f>IF(Data!$G3581=0,"",Data!$G3581)</f>
        <v/>
      </c>
      <c r="V3584" s="19" t="str">
        <f>IF(Data!$D3581=0,"",Data!$D3581)</f>
        <v/>
      </c>
      <c r="W3584" s="19" t="str">
        <f>Data!$H3581</f>
        <v>NRH</v>
      </c>
      <c r="Y3584" s="41" t="e">
        <f t="shared" si="959"/>
        <v>#REF!</v>
      </c>
      <c r="Z3584" s="8">
        <f t="shared" si="965"/>
        <v>10000</v>
      </c>
      <c r="AA3584" s="8" t="str">
        <f t="shared" si="966"/>
        <v>Ki-renge</v>
      </c>
      <c r="AB3584" s="8" t="str">
        <f t="shared" si="967"/>
        <v>M</v>
      </c>
      <c r="AC3584" s="8" t="str">
        <f t="shared" si="968"/>
        <v/>
      </c>
      <c r="AD3584" s="8" t="str">
        <f t="shared" si="973"/>
        <v/>
      </c>
      <c r="AE3584" s="8" t="str">
        <f t="shared" si="969"/>
        <v/>
      </c>
      <c r="AF3584" s="5">
        <f t="shared" si="970"/>
        <v>2004</v>
      </c>
      <c r="AG3584" s="46">
        <v>3581</v>
      </c>
      <c r="AH3584" s="47" t="str">
        <f t="shared" si="960"/>
        <v/>
      </c>
      <c r="AI3584" s="48" t="str">
        <f t="shared" si="961"/>
        <v/>
      </c>
      <c r="AK3584" s="22" t="e">
        <f>TRIM(#REF!)</f>
        <v>#REF!</v>
      </c>
      <c r="AL3584" s="23" t="e">
        <f>IF(#REF!=0,"",#REF!)</f>
        <v>#REF!</v>
      </c>
      <c r="AM3584" s="19" t="e">
        <f>IF(#REF!=0,"",#REF!)</f>
        <v>#REF!</v>
      </c>
      <c r="AN3584" s="23" t="e">
        <f>IF($AK3584="","",#REF!)</f>
        <v>#REF!</v>
      </c>
      <c r="AO3584" s="23" t="e">
        <f t="shared" si="971"/>
        <v>#REF!</v>
      </c>
      <c r="AP3584" s="19" t="e">
        <f>IF(#REF!=0,"",#REF!)</f>
        <v>#REF!</v>
      </c>
      <c r="AQ3584" s="19" t="e">
        <f>IF(#REF!=0,"",#REF!)</f>
        <v>#REF!</v>
      </c>
      <c r="AR3584" s="19" t="e">
        <f>IF(#REF!=0,"",#REF!)</f>
        <v>#REF!</v>
      </c>
      <c r="AS3584" s="19" t="e">
        <f>#REF!</f>
        <v>#REF!</v>
      </c>
    </row>
    <row r="3585" spans="11:45" ht="19.5" thickTop="1" thickBot="1" x14ac:dyDescent="0.25">
      <c r="K3585" s="19" t="str">
        <f t="shared" si="962"/>
        <v/>
      </c>
      <c r="L3585" s="19">
        <f t="shared" si="972"/>
        <v>10000</v>
      </c>
      <c r="M3585" s="22" t="str">
        <f>TRIM(Data!$N3582)</f>
        <v>Jared</v>
      </c>
      <c r="N3585" s="22" t="str">
        <f>TRIM(Data!$A3582)</f>
        <v>Jared</v>
      </c>
      <c r="O3585" s="23">
        <f>IF(Data!$B3582=0,"",Data!$B3582)</f>
        <v>1989</v>
      </c>
      <c r="P3585" s="19" t="str">
        <f>IF(Data!$C3582=0,"",Data!$C3582)</f>
        <v>1</v>
      </c>
      <c r="Q3585" s="23" t="str">
        <f>IF($M3585="","",Data!$E3582)</f>
        <v>Min-S</v>
      </c>
      <c r="R3585" s="23" t="str">
        <f t="shared" si="963"/>
        <v>S</v>
      </c>
      <c r="S3585" s="23" t="str">
        <f t="shared" si="964"/>
        <v>S</v>
      </c>
      <c r="T3585" s="19" t="str">
        <f>IF(Data!$F3582=0,"",Data!$F3582)</f>
        <v/>
      </c>
      <c r="U3585" s="19" t="str">
        <f>IF(Data!$G3582=0,"",Data!$G3582)</f>
        <v>FD</v>
      </c>
      <c r="V3585" s="19" t="str">
        <f>IF(Data!$D3582=0,"",Data!$D3582)</f>
        <v/>
      </c>
      <c r="W3585" s="19" t="str">
        <f>Data!$H3582</f>
        <v>Japonica</v>
      </c>
      <c r="Y3585" s="41" t="e">
        <f t="shared" si="959"/>
        <v>#REF!</v>
      </c>
      <c r="Z3585" s="8">
        <f t="shared" si="965"/>
        <v>10000</v>
      </c>
      <c r="AA3585" s="8" t="str">
        <f t="shared" si="966"/>
        <v>Jared</v>
      </c>
      <c r="AB3585" s="8" t="str">
        <f t="shared" si="967"/>
        <v>S</v>
      </c>
      <c r="AC3585" s="8" t="str">
        <f t="shared" si="968"/>
        <v/>
      </c>
      <c r="AD3585" s="8" t="str">
        <f t="shared" si="973"/>
        <v>FD</v>
      </c>
      <c r="AE3585" s="8" t="str">
        <f t="shared" si="969"/>
        <v/>
      </c>
      <c r="AF3585" s="5">
        <f t="shared" si="970"/>
        <v>1989</v>
      </c>
      <c r="AG3585" s="46">
        <v>3582</v>
      </c>
      <c r="AH3585" s="47" t="str">
        <f t="shared" si="960"/>
        <v/>
      </c>
      <c r="AI3585" s="48" t="str">
        <f t="shared" si="961"/>
        <v/>
      </c>
      <c r="AK3585" s="22" t="e">
        <f>TRIM(#REF!)</f>
        <v>#REF!</v>
      </c>
      <c r="AL3585" s="23" t="e">
        <f>IF(#REF!=0,"",#REF!)</f>
        <v>#REF!</v>
      </c>
      <c r="AM3585" s="19" t="e">
        <f>IF(#REF!=0,"",#REF!)</f>
        <v>#REF!</v>
      </c>
      <c r="AN3585" s="23" t="e">
        <f>IF($AK3585="","",#REF!)</f>
        <v>#REF!</v>
      </c>
      <c r="AO3585" s="23" t="e">
        <f t="shared" si="971"/>
        <v>#REF!</v>
      </c>
      <c r="AP3585" s="19" t="e">
        <f>IF(#REF!=0,"",#REF!)</f>
        <v>#REF!</v>
      </c>
      <c r="AQ3585" s="19" t="e">
        <f>IF(#REF!=0,"",#REF!)</f>
        <v>#REF!</v>
      </c>
      <c r="AR3585" s="19" t="e">
        <f>IF(#REF!=0,"",#REF!)</f>
        <v>#REF!</v>
      </c>
      <c r="AS3585" s="19" t="e">
        <f>#REF!</f>
        <v>#REF!</v>
      </c>
    </row>
    <row r="3586" spans="11:45" ht="19.5" thickTop="1" thickBot="1" x14ac:dyDescent="0.25">
      <c r="K3586" s="19" t="str">
        <f t="shared" si="962"/>
        <v/>
      </c>
      <c r="L3586" s="19">
        <f t="shared" si="972"/>
        <v>10000</v>
      </c>
      <c r="M3586" s="22" t="str">
        <f>TRIM(Data!$N3583)</f>
        <v>Beth Burch</v>
      </c>
      <c r="N3586" s="22" t="str">
        <f>TRIM(Data!$A3583)</f>
        <v>Beth Burch</v>
      </c>
      <c r="O3586" s="23">
        <f>IF(Data!$B3583=0,"",Data!$B3583)</f>
        <v>2025</v>
      </c>
      <c r="P3586" s="19" t="str">
        <f>IF(Data!$C3583=0,"",Data!$C3583)</f>
        <v>1</v>
      </c>
      <c r="Q3586" s="23" t="str">
        <f>IF($M3586="","",Data!$E3583)</f>
        <v>M</v>
      </c>
      <c r="R3586" s="23" t="str">
        <f t="shared" si="963"/>
        <v>M</v>
      </c>
      <c r="S3586" s="23" t="str">
        <f t="shared" si="964"/>
        <v>M</v>
      </c>
      <c r="T3586" s="19" t="str">
        <f>IF(Data!$F3583=0,"",Data!$F3583)</f>
        <v/>
      </c>
      <c r="U3586" s="19" t="str">
        <f>IF(Data!$G3583=0,"",Data!$G3583)</f>
        <v/>
      </c>
      <c r="V3586" s="19" t="str">
        <f>IF(Data!$D3583=0,"",Data!$D3583)</f>
        <v/>
      </c>
      <c r="W3586" s="19" t="str">
        <f>Data!$H3583</f>
        <v>Japonica</v>
      </c>
      <c r="Y3586" s="41" t="e">
        <f t="shared" si="959"/>
        <v>#REF!</v>
      </c>
      <c r="Z3586" s="8">
        <f t="shared" si="965"/>
        <v>10000</v>
      </c>
      <c r="AA3586" s="8" t="str">
        <f t="shared" si="966"/>
        <v>Beth Burch</v>
      </c>
      <c r="AB3586" s="8" t="str">
        <f t="shared" si="967"/>
        <v>M</v>
      </c>
      <c r="AC3586" s="8" t="str">
        <f t="shared" si="968"/>
        <v/>
      </c>
      <c r="AD3586" s="8" t="str">
        <f t="shared" si="973"/>
        <v/>
      </c>
      <c r="AE3586" s="8" t="str">
        <f t="shared" si="969"/>
        <v/>
      </c>
      <c r="AF3586" s="5">
        <f t="shared" si="970"/>
        <v>2025</v>
      </c>
      <c r="AG3586" s="46">
        <v>3583</v>
      </c>
      <c r="AH3586" s="47" t="str">
        <f t="shared" si="960"/>
        <v/>
      </c>
      <c r="AI3586" s="48" t="str">
        <f t="shared" si="961"/>
        <v/>
      </c>
      <c r="AK3586" s="22" t="e">
        <f>TRIM(#REF!)</f>
        <v>#REF!</v>
      </c>
      <c r="AL3586" s="23" t="e">
        <f>IF(#REF!=0,"",#REF!)</f>
        <v>#REF!</v>
      </c>
      <c r="AM3586" s="19" t="e">
        <f>IF(#REF!=0,"",#REF!)</f>
        <v>#REF!</v>
      </c>
      <c r="AN3586" s="23" t="e">
        <f>IF($AK3586="","",#REF!)</f>
        <v>#REF!</v>
      </c>
      <c r="AO3586" s="23" t="e">
        <f t="shared" si="971"/>
        <v>#REF!</v>
      </c>
      <c r="AP3586" s="19" t="e">
        <f>IF(#REF!=0,"",#REF!)</f>
        <v>#REF!</v>
      </c>
      <c r="AQ3586" s="19" t="e">
        <f>IF(#REF!=0,"",#REF!)</f>
        <v>#REF!</v>
      </c>
      <c r="AR3586" s="19" t="e">
        <f>IF(#REF!=0,"",#REF!)</f>
        <v>#REF!</v>
      </c>
      <c r="AS3586" s="19" t="e">
        <f>#REF!</f>
        <v>#REF!</v>
      </c>
    </row>
    <row r="3587" spans="11:45" ht="19.5" thickTop="1" thickBot="1" x14ac:dyDescent="0.25">
      <c r="K3587" s="19" t="str">
        <f t="shared" si="962"/>
        <v/>
      </c>
      <c r="L3587" s="19">
        <f t="shared" si="972"/>
        <v>10000</v>
      </c>
      <c r="M3587" s="22" t="str">
        <f>TRIM(Data!$N3584)</f>
        <v>Michelle Burch</v>
      </c>
      <c r="N3587" s="22" t="str">
        <f>TRIM(Data!$A3584)</f>
        <v>Michelle Burch</v>
      </c>
      <c r="O3587" s="23">
        <f>IF(Data!$B3584=0,"",Data!$B3584)</f>
        <v>2025</v>
      </c>
      <c r="P3587" s="19" t="str">
        <f>IF(Data!$C3584=0,"",Data!$C3584)</f>
        <v>1</v>
      </c>
      <c r="Q3587" s="23" t="str">
        <f>IF($M3587="","",Data!$E3584)</f>
        <v>S</v>
      </c>
      <c r="R3587" s="23" t="str">
        <f t="shared" si="963"/>
        <v>S</v>
      </c>
      <c r="S3587" s="23" t="str">
        <f t="shared" si="964"/>
        <v>S</v>
      </c>
      <c r="T3587" s="19" t="str">
        <f>IF(Data!$F3584=0,"",Data!$F3584)</f>
        <v/>
      </c>
      <c r="U3587" s="19" t="str">
        <f>IF(Data!$G3584=0,"",Data!$G3584)</f>
        <v>FD</v>
      </c>
      <c r="V3587" s="19" t="str">
        <f>IF(Data!$D3584=0,"",Data!$D3584)</f>
        <v/>
      </c>
      <c r="W3587" s="19" t="str">
        <f>Data!$H3584</f>
        <v>Japonica</v>
      </c>
      <c r="Y3587" s="41" t="e">
        <f t="shared" si="959"/>
        <v>#REF!</v>
      </c>
      <c r="Z3587" s="8">
        <f t="shared" si="965"/>
        <v>10000</v>
      </c>
      <c r="AA3587" s="8" t="str">
        <f t="shared" si="966"/>
        <v>Michelle Burch</v>
      </c>
      <c r="AB3587" s="8" t="str">
        <f t="shared" si="967"/>
        <v>S</v>
      </c>
      <c r="AC3587" s="8" t="str">
        <f t="shared" si="968"/>
        <v/>
      </c>
      <c r="AD3587" s="8" t="str">
        <f t="shared" si="973"/>
        <v>FD</v>
      </c>
      <c r="AE3587" s="8" t="str">
        <f t="shared" si="969"/>
        <v/>
      </c>
      <c r="AF3587" s="5">
        <f t="shared" si="970"/>
        <v>2025</v>
      </c>
      <c r="AG3587" s="46">
        <v>3584</v>
      </c>
      <c r="AH3587" s="47" t="str">
        <f t="shared" si="960"/>
        <v/>
      </c>
      <c r="AI3587" s="48" t="str">
        <f t="shared" si="961"/>
        <v/>
      </c>
      <c r="AK3587" s="22" t="e">
        <f>TRIM(#REF!)</f>
        <v>#REF!</v>
      </c>
      <c r="AL3587" s="23" t="e">
        <f>IF(#REF!=0,"",#REF!)</f>
        <v>#REF!</v>
      </c>
      <c r="AM3587" s="19" t="e">
        <f>IF(#REF!=0,"",#REF!)</f>
        <v>#REF!</v>
      </c>
      <c r="AN3587" s="23" t="e">
        <f>IF($AK3587="","",#REF!)</f>
        <v>#REF!</v>
      </c>
      <c r="AO3587" s="23" t="e">
        <f t="shared" si="971"/>
        <v>#REF!</v>
      </c>
      <c r="AP3587" s="19" t="e">
        <f>IF(#REF!=0,"",#REF!)</f>
        <v>#REF!</v>
      </c>
      <c r="AQ3587" s="19" t="e">
        <f>IF(#REF!=0,"",#REF!)</f>
        <v>#REF!</v>
      </c>
      <c r="AR3587" s="19" t="e">
        <f>IF(#REF!=0,"",#REF!)</f>
        <v>#REF!</v>
      </c>
      <c r="AS3587" s="19" t="e">
        <f>#REF!</f>
        <v>#REF!</v>
      </c>
    </row>
    <row r="3588" spans="11:45" ht="19.5" thickTop="1" thickBot="1" x14ac:dyDescent="0.25">
      <c r="K3588" s="19" t="str">
        <f t="shared" si="962"/>
        <v/>
      </c>
      <c r="L3588" s="19">
        <f t="shared" si="972"/>
        <v>10000</v>
      </c>
      <c r="M3588" s="22" t="str">
        <f>TRIM(Data!$N3585)</f>
        <v>Serenade</v>
      </c>
      <c r="N3588" s="22" t="str">
        <f>TRIM(Data!$A3585)</f>
        <v>Serenade</v>
      </c>
      <c r="O3588" s="23">
        <f>IF(Data!$B3585=0,"",Data!$B3585)</f>
        <v>1957</v>
      </c>
      <c r="P3588" s="19" t="str">
        <f>IF(Data!$C3585=0,"",Data!$C3585)</f>
        <v>1</v>
      </c>
      <c r="Q3588" s="23" t="str">
        <f>IF($M3588="","",Data!$E3585)</f>
        <v>M</v>
      </c>
      <c r="R3588" s="23" t="str">
        <f t="shared" si="963"/>
        <v>M</v>
      </c>
      <c r="S3588" s="23" t="str">
        <f t="shared" si="964"/>
        <v>M</v>
      </c>
      <c r="T3588" s="19" t="str">
        <f>IF(Data!$F3585=0,"",Data!$F3585)</f>
        <v/>
      </c>
      <c r="U3588" s="19" t="str">
        <f>IF(Data!$G3585=0,"",Data!$G3585)</f>
        <v/>
      </c>
      <c r="V3588" s="19" t="str">
        <f>IF(Data!$D3585=0,"",Data!$D3585)</f>
        <v/>
      </c>
      <c r="W3588" s="19" t="str">
        <f>Data!$H3585</f>
        <v>Japonica</v>
      </c>
      <c r="Y3588" s="41" t="e">
        <f t="shared" ref="Y3588:Y3601" si="974">RANK(Z3588,Z$4:Z$3653,1)</f>
        <v>#REF!</v>
      </c>
      <c r="Z3588" s="8">
        <f t="shared" si="965"/>
        <v>10000</v>
      </c>
      <c r="AA3588" s="8" t="str">
        <f t="shared" si="966"/>
        <v>Serenade</v>
      </c>
      <c r="AB3588" s="8" t="str">
        <f t="shared" si="967"/>
        <v>M</v>
      </c>
      <c r="AC3588" s="8" t="str">
        <f t="shared" si="968"/>
        <v/>
      </c>
      <c r="AD3588" s="8" t="str">
        <f t="shared" si="973"/>
        <v/>
      </c>
      <c r="AE3588" s="8" t="str">
        <f t="shared" si="969"/>
        <v/>
      </c>
      <c r="AF3588" s="5">
        <f t="shared" si="970"/>
        <v>1957</v>
      </c>
      <c r="AG3588" s="46">
        <v>3585</v>
      </c>
      <c r="AH3588" s="47" t="str">
        <f t="shared" ref="AH3588:AH3601" si="975">IF(ISERROR(VLOOKUP($AG3588,$Y$4:$AE$3653,2,FALSE)),"",VLOOKUP($AG3588,$Y$4:$AE$3653,3,FALSE))</f>
        <v/>
      </c>
      <c r="AI3588" s="48" t="str">
        <f t="shared" ref="AI3588:AI3601" si="976">IF(ISERROR(VLOOKUP($AG3588,$Y$4:$AE$3653,2,FALSE)),"",VLOOKUP($AG3588,$Y$4:$AF$3653,8,FALSE))</f>
        <v/>
      </c>
      <c r="AK3588" s="22" t="e">
        <f>TRIM(#REF!)</f>
        <v>#REF!</v>
      </c>
      <c r="AL3588" s="23" t="e">
        <f>IF(#REF!=0,"",#REF!)</f>
        <v>#REF!</v>
      </c>
      <c r="AM3588" s="19" t="e">
        <f>IF(#REF!=0,"",#REF!)</f>
        <v>#REF!</v>
      </c>
      <c r="AN3588" s="23" t="e">
        <f>IF($AK3588="","",#REF!)</f>
        <v>#REF!</v>
      </c>
      <c r="AO3588" s="23" t="e">
        <f t="shared" si="971"/>
        <v>#REF!</v>
      </c>
      <c r="AP3588" s="19" t="e">
        <f>IF(#REF!=0,"",#REF!)</f>
        <v>#REF!</v>
      </c>
      <c r="AQ3588" s="19" t="e">
        <f>IF(#REF!=0,"",#REF!)</f>
        <v>#REF!</v>
      </c>
      <c r="AR3588" s="19" t="e">
        <f>IF(#REF!=0,"",#REF!)</f>
        <v>#REF!</v>
      </c>
      <c r="AS3588" s="19" t="e">
        <f>#REF!</f>
        <v>#REF!</v>
      </c>
    </row>
    <row r="3589" spans="11:45" ht="19.5" thickTop="1" thickBot="1" x14ac:dyDescent="0.25">
      <c r="K3589" s="19" t="str">
        <f t="shared" ref="K3589:K3652" si="977">IF(L3589=10000,"",RANK(L3589,$L$4:$L$3653,1))</f>
        <v/>
      </c>
      <c r="L3589" s="19">
        <f t="shared" si="972"/>
        <v>10000</v>
      </c>
      <c r="M3589" s="22" t="str">
        <f>TRIM(Data!$N3586)</f>
        <v>Camellia transnokoensis</v>
      </c>
      <c r="N3589" s="22" t="str">
        <f>TRIM(Data!$A3586)</f>
        <v>Camellia transnokoensis (SPECIE)</v>
      </c>
      <c r="O3589" s="23" t="str">
        <f>IF(Data!$B3586=0,"",Data!$B3586)</f>
        <v/>
      </c>
      <c r="P3589" s="19" t="str">
        <f>IF(Data!$C3586=0,"",Data!$C3586)</f>
        <v>1</v>
      </c>
      <c r="Q3589" s="23" t="str">
        <f>IF($M3589="","",Data!$E3586)</f>
        <v>Min</v>
      </c>
      <c r="R3589" s="23" t="str">
        <f t="shared" ref="R3589:R3652" si="978">IF($M3589="","",IF($Q3589="Min","Min",IF($Q3589="Min-S",IF($J$1=1,"S","Min"),IF(OR($Q3589="S",$Q3589="S-M"),"S",IF(OR($Q3589="M",$Q3589="M-L"),"M",IF(OR($Q3589="L",$Q3589="L-VL"),"L",IF($Q3589="VL","VL")))))))</f>
        <v>Min</v>
      </c>
      <c r="S3589" s="23" t="str">
        <f t="shared" ref="S3589:S3652" si="979">IF($J$1=1,$R3589,$Q3589)</f>
        <v>Min</v>
      </c>
      <c r="T3589" s="19" t="str">
        <f>IF(Data!$F3586=0,"",Data!$F3586)</f>
        <v/>
      </c>
      <c r="U3589" s="19" t="str">
        <f>IF(Data!$G3586=0,"",Data!$G3586)</f>
        <v/>
      </c>
      <c r="V3589" s="19" t="str">
        <f>IF(Data!$D3586=0,"",Data!$D3586)</f>
        <v/>
      </c>
      <c r="W3589" s="19" t="str">
        <f>Data!$H3586</f>
        <v>Specie</v>
      </c>
      <c r="Y3589" s="41" t="e">
        <f t="shared" si="974"/>
        <v>#REF!</v>
      </c>
      <c r="Z3589" s="8">
        <f t="shared" ref="Z3589:Z3652" si="980">IF($V3589="ANTIQUE",IF($W3589="Japonica",ROW(),10000),10000)</f>
        <v>10000</v>
      </c>
      <c r="AA3589" s="8" t="str">
        <f t="shared" ref="AA3589:AA3652" si="981">$M3589</f>
        <v>Camellia transnokoensis</v>
      </c>
      <c r="AB3589" s="8" t="str">
        <f t="shared" ref="AB3589:AB3652" si="982">$R3589</f>
        <v>Min</v>
      </c>
      <c r="AC3589" s="8" t="str">
        <f t="shared" ref="AC3589:AC3652" si="983">$T3589</f>
        <v/>
      </c>
      <c r="AD3589" s="8" t="str">
        <f t="shared" si="973"/>
        <v/>
      </c>
      <c r="AE3589" s="8" t="str">
        <f t="shared" ref="AE3589:AE3652" si="984">$V3589</f>
        <v/>
      </c>
      <c r="AF3589" s="5" t="str">
        <f t="shared" ref="AF3589:AF3652" si="985">$O3589</f>
        <v/>
      </c>
      <c r="AG3589" s="46">
        <v>3586</v>
      </c>
      <c r="AH3589" s="47" t="str">
        <f t="shared" si="975"/>
        <v/>
      </c>
      <c r="AI3589" s="48" t="str">
        <f t="shared" si="976"/>
        <v/>
      </c>
      <c r="AK3589" s="22" t="e">
        <f>TRIM(#REF!)</f>
        <v>#REF!</v>
      </c>
      <c r="AL3589" s="23" t="e">
        <f>IF(#REF!=0,"",#REF!)</f>
        <v>#REF!</v>
      </c>
      <c r="AM3589" s="19" t="e">
        <f>IF(#REF!=0,"",#REF!)</f>
        <v>#REF!</v>
      </c>
      <c r="AN3589" s="23" t="e">
        <f>IF($AK3589="","",#REF!)</f>
        <v>#REF!</v>
      </c>
      <c r="AO3589" s="23" t="e">
        <f t="shared" ref="AO3589:AO3652" si="986">IF($AK3589="","",IF($AN3589="Min","Min",IF($AN3589="Min-S",IF($J$1=1,"S","Min"),IF(OR($AN3589="S",$AN3589="S-M"),"S",IF(OR($AN3589="M",$AN3589="M-L"),"M",IF(OR($AN3589="L",$AN3589="L-VL"),"L",IF($AN3589="VL","VL")))))))</f>
        <v>#REF!</v>
      </c>
      <c r="AP3589" s="19" t="e">
        <f>IF(#REF!=0,"",#REF!)</f>
        <v>#REF!</v>
      </c>
      <c r="AQ3589" s="19" t="e">
        <f>IF(#REF!=0,"",#REF!)</f>
        <v>#REF!</v>
      </c>
      <c r="AR3589" s="19" t="e">
        <f>IF(#REF!=0,"",#REF!)</f>
        <v>#REF!</v>
      </c>
      <c r="AS3589" s="19" t="e">
        <f>#REF!</f>
        <v>#REF!</v>
      </c>
    </row>
    <row r="3590" spans="11:45" ht="19.5" thickTop="1" thickBot="1" x14ac:dyDescent="0.25">
      <c r="K3590" s="19" t="str">
        <f t="shared" si="977"/>
        <v/>
      </c>
      <c r="L3590" s="19">
        <f t="shared" si="972"/>
        <v>10000</v>
      </c>
      <c r="M3590" s="22" t="str">
        <f>TRIM(Data!$N3587)</f>
        <v>Nancy Hardison</v>
      </c>
      <c r="N3590" s="22" t="str">
        <f>TRIM(Data!$A3587)</f>
        <v>Nancy Hardison</v>
      </c>
      <c r="O3590" s="23">
        <f>IF(Data!$B3587=0,"",Data!$B3587)</f>
        <v>2025</v>
      </c>
      <c r="P3590" s="19" t="str">
        <f>IF(Data!$C3587=0,"",Data!$C3587)</f>
        <v>1</v>
      </c>
      <c r="Q3590" s="23" t="str">
        <f>IF($M3590="","",Data!$E3587)</f>
        <v>M</v>
      </c>
      <c r="R3590" s="23" t="str">
        <f t="shared" si="978"/>
        <v>M</v>
      </c>
      <c r="S3590" s="23" t="str">
        <f t="shared" si="979"/>
        <v>M</v>
      </c>
      <c r="T3590" s="19" t="str">
        <f>IF(Data!$F3587=0,"",Data!$F3587)</f>
        <v/>
      </c>
      <c r="U3590" s="19" t="str">
        <f>IF(Data!$G3587=0,"",Data!$G3587)</f>
        <v/>
      </c>
      <c r="V3590" s="19" t="str">
        <f>IF(Data!$D3587=0,"",Data!$D3587)</f>
        <v/>
      </c>
      <c r="W3590" s="19" t="str">
        <f>Data!$H3587</f>
        <v>Japonica</v>
      </c>
      <c r="Y3590" s="41" t="e">
        <f t="shared" si="974"/>
        <v>#REF!</v>
      </c>
      <c r="Z3590" s="8">
        <f t="shared" si="980"/>
        <v>10000</v>
      </c>
      <c r="AA3590" s="8" t="str">
        <f t="shared" si="981"/>
        <v>Nancy Hardison</v>
      </c>
      <c r="AB3590" s="8" t="str">
        <f t="shared" si="982"/>
        <v>M</v>
      </c>
      <c r="AC3590" s="8" t="str">
        <f t="shared" si="983"/>
        <v/>
      </c>
      <c r="AD3590" s="8" t="str">
        <f t="shared" si="973"/>
        <v/>
      </c>
      <c r="AE3590" s="8" t="str">
        <f t="shared" si="984"/>
        <v/>
      </c>
      <c r="AF3590" s="5">
        <f t="shared" si="985"/>
        <v>2025</v>
      </c>
      <c r="AG3590" s="46">
        <v>3587</v>
      </c>
      <c r="AH3590" s="47" t="str">
        <f t="shared" si="975"/>
        <v/>
      </c>
      <c r="AI3590" s="48" t="str">
        <f t="shared" si="976"/>
        <v/>
      </c>
      <c r="AK3590" s="22" t="e">
        <f>TRIM(#REF!)</f>
        <v>#REF!</v>
      </c>
      <c r="AL3590" s="23" t="e">
        <f>IF(#REF!=0,"",#REF!)</f>
        <v>#REF!</v>
      </c>
      <c r="AM3590" s="19" t="e">
        <f>IF(#REF!=0,"",#REF!)</f>
        <v>#REF!</v>
      </c>
      <c r="AN3590" s="23" t="e">
        <f>IF($AK3590="","",#REF!)</f>
        <v>#REF!</v>
      </c>
      <c r="AO3590" s="23" t="e">
        <f t="shared" si="986"/>
        <v>#REF!</v>
      </c>
      <c r="AP3590" s="19" t="e">
        <f>IF(#REF!=0,"",#REF!)</f>
        <v>#REF!</v>
      </c>
      <c r="AQ3590" s="19" t="e">
        <f>IF(#REF!=0,"",#REF!)</f>
        <v>#REF!</v>
      </c>
      <c r="AR3590" s="19" t="e">
        <f>IF(#REF!=0,"",#REF!)</f>
        <v>#REF!</v>
      </c>
      <c r="AS3590" s="19" t="e">
        <f>#REF!</f>
        <v>#REF!</v>
      </c>
    </row>
    <row r="3591" spans="11:45" ht="19.5" thickTop="1" thickBot="1" x14ac:dyDescent="0.25">
      <c r="K3591" s="19" t="str">
        <f t="shared" si="977"/>
        <v/>
      </c>
      <c r="L3591" s="19">
        <f t="shared" si="972"/>
        <v>10000</v>
      </c>
      <c r="M3591" s="22" t="str">
        <f>TRIM(Data!$N3588)</f>
        <v>Heather Cooksey</v>
      </c>
      <c r="N3591" s="22" t="str">
        <f>TRIM(Data!$A3588)</f>
        <v>Heather Cooksey</v>
      </c>
      <c r="O3591" s="23">
        <f>IF(Data!$B3588=0,"",Data!$B3588)</f>
        <v>2025</v>
      </c>
      <c r="P3591" s="19" t="str">
        <f>IF(Data!$C3588=0,"",Data!$C3588)</f>
        <v>1</v>
      </c>
      <c r="Q3591" s="23" t="str">
        <f>IF($M3591="","",Data!$E3588)</f>
        <v>L</v>
      </c>
      <c r="R3591" s="23" t="str">
        <f t="shared" si="978"/>
        <v>L</v>
      </c>
      <c r="S3591" s="23" t="str">
        <f t="shared" si="979"/>
        <v>L</v>
      </c>
      <c r="T3591" s="19" t="str">
        <f>IF(Data!$F3588=0,"",Data!$F3588)</f>
        <v/>
      </c>
      <c r="U3591" s="19" t="str">
        <f>IF(Data!$G3588=0,"",Data!$G3588)</f>
        <v/>
      </c>
      <c r="V3591" s="19" t="str">
        <f>IF(Data!$D3588=0,"",Data!$D3588)</f>
        <v/>
      </c>
      <c r="W3591" s="19" t="str">
        <f>Data!$H3588</f>
        <v>Japonica</v>
      </c>
      <c r="Y3591" s="41" t="e">
        <f t="shared" si="974"/>
        <v>#REF!</v>
      </c>
      <c r="Z3591" s="8">
        <f t="shared" si="980"/>
        <v>10000</v>
      </c>
      <c r="AA3591" s="8" t="str">
        <f t="shared" si="981"/>
        <v>Heather Cooksey</v>
      </c>
      <c r="AB3591" s="8" t="str">
        <f t="shared" si="982"/>
        <v>L</v>
      </c>
      <c r="AC3591" s="8" t="str">
        <f t="shared" si="983"/>
        <v/>
      </c>
      <c r="AD3591" s="8" t="str">
        <f t="shared" si="973"/>
        <v/>
      </c>
      <c r="AE3591" s="8" t="str">
        <f t="shared" si="984"/>
        <v/>
      </c>
      <c r="AF3591" s="5">
        <f t="shared" si="985"/>
        <v>2025</v>
      </c>
      <c r="AG3591" s="46">
        <v>3588</v>
      </c>
      <c r="AH3591" s="47" t="str">
        <f t="shared" si="975"/>
        <v/>
      </c>
      <c r="AI3591" s="48" t="str">
        <f t="shared" si="976"/>
        <v/>
      </c>
      <c r="AK3591" s="22" t="e">
        <f>TRIM(#REF!)</f>
        <v>#REF!</v>
      </c>
      <c r="AL3591" s="23" t="e">
        <f>IF(#REF!=0,"",#REF!)</f>
        <v>#REF!</v>
      </c>
      <c r="AM3591" s="19" t="e">
        <f>IF(#REF!=0,"",#REF!)</f>
        <v>#REF!</v>
      </c>
      <c r="AN3591" s="23" t="e">
        <f>IF($AK3591="","",#REF!)</f>
        <v>#REF!</v>
      </c>
      <c r="AO3591" s="23" t="e">
        <f t="shared" si="986"/>
        <v>#REF!</v>
      </c>
      <c r="AP3591" s="19" t="e">
        <f>IF(#REF!=0,"",#REF!)</f>
        <v>#REF!</v>
      </c>
      <c r="AQ3591" s="19" t="e">
        <f>IF(#REF!=0,"",#REF!)</f>
        <v>#REF!</v>
      </c>
      <c r="AR3591" s="19" t="e">
        <f>IF(#REF!=0,"",#REF!)</f>
        <v>#REF!</v>
      </c>
      <c r="AS3591" s="19" t="e">
        <f>#REF!</f>
        <v>#REF!</v>
      </c>
    </row>
    <row r="3592" spans="11:45" ht="19.5" thickTop="1" thickBot="1" x14ac:dyDescent="0.25">
      <c r="K3592" s="19" t="str">
        <f t="shared" si="977"/>
        <v/>
      </c>
      <c r="L3592" s="19">
        <f t="shared" si="972"/>
        <v>10000</v>
      </c>
      <c r="M3592" s="22" t="str">
        <f>TRIM(Data!$N3589)</f>
        <v>Brenda Buchan</v>
      </c>
      <c r="N3592" s="22" t="str">
        <f>TRIM(Data!$A3589)</f>
        <v>Brenda Buchan</v>
      </c>
      <c r="O3592" s="23">
        <f>IF(Data!$B3589=0,"",Data!$B3589)</f>
        <v>2025</v>
      </c>
      <c r="P3592" s="19" t="str">
        <f>IF(Data!$C3589=0,"",Data!$C3589)</f>
        <v>1</v>
      </c>
      <c r="Q3592" s="23" t="str">
        <f>IF($M3592="","",Data!$E3589)</f>
        <v>S</v>
      </c>
      <c r="R3592" s="23" t="str">
        <f t="shared" si="978"/>
        <v>S</v>
      </c>
      <c r="S3592" s="23" t="str">
        <f t="shared" si="979"/>
        <v>S</v>
      </c>
      <c r="T3592" s="19" t="str">
        <f>IF(Data!$F3589=0,"",Data!$F3589)</f>
        <v/>
      </c>
      <c r="U3592" s="19" t="str">
        <f>IF(Data!$G3589=0,"",Data!$G3589)</f>
        <v>FD</v>
      </c>
      <c r="V3592" s="19" t="str">
        <f>IF(Data!$D3589=0,"",Data!$D3589)</f>
        <v/>
      </c>
      <c r="W3592" s="19" t="str">
        <f>Data!$H3589</f>
        <v>Japonica</v>
      </c>
      <c r="Y3592" s="41" t="e">
        <f t="shared" si="974"/>
        <v>#REF!</v>
      </c>
      <c r="Z3592" s="8">
        <f t="shared" si="980"/>
        <v>10000</v>
      </c>
      <c r="AA3592" s="8" t="str">
        <f t="shared" si="981"/>
        <v>Brenda Buchan</v>
      </c>
      <c r="AB3592" s="8" t="str">
        <f t="shared" si="982"/>
        <v>S</v>
      </c>
      <c r="AC3592" s="8" t="str">
        <f t="shared" si="983"/>
        <v/>
      </c>
      <c r="AD3592" s="8" t="str">
        <f t="shared" si="973"/>
        <v>FD</v>
      </c>
      <c r="AE3592" s="8" t="str">
        <f t="shared" si="984"/>
        <v/>
      </c>
      <c r="AF3592" s="5">
        <f t="shared" si="985"/>
        <v>2025</v>
      </c>
      <c r="AG3592" s="46">
        <v>3589</v>
      </c>
      <c r="AH3592" s="47" t="str">
        <f t="shared" si="975"/>
        <v/>
      </c>
      <c r="AI3592" s="48" t="str">
        <f t="shared" si="976"/>
        <v/>
      </c>
      <c r="AK3592" s="22" t="e">
        <f>TRIM(#REF!)</f>
        <v>#REF!</v>
      </c>
      <c r="AL3592" s="23" t="e">
        <f>IF(#REF!=0,"",#REF!)</f>
        <v>#REF!</v>
      </c>
      <c r="AM3592" s="19" t="e">
        <f>IF(#REF!=0,"",#REF!)</f>
        <v>#REF!</v>
      </c>
      <c r="AN3592" s="23" t="e">
        <f>IF($AK3592="","",#REF!)</f>
        <v>#REF!</v>
      </c>
      <c r="AO3592" s="23" t="e">
        <f t="shared" si="986"/>
        <v>#REF!</v>
      </c>
      <c r="AP3592" s="19" t="e">
        <f>IF(#REF!=0,"",#REF!)</f>
        <v>#REF!</v>
      </c>
      <c r="AQ3592" s="19" t="e">
        <f>IF(#REF!=0,"",#REF!)</f>
        <v>#REF!</v>
      </c>
      <c r="AR3592" s="19" t="e">
        <f>IF(#REF!=0,"",#REF!)</f>
        <v>#REF!</v>
      </c>
      <c r="AS3592" s="19" t="e">
        <f>#REF!</f>
        <v>#REF!</v>
      </c>
    </row>
    <row r="3593" spans="11:45" ht="19.5" thickTop="1" thickBot="1" x14ac:dyDescent="0.25">
      <c r="K3593" s="19" t="str">
        <f t="shared" si="977"/>
        <v/>
      </c>
      <c r="L3593" s="19">
        <f t="shared" si="972"/>
        <v>10000</v>
      </c>
      <c r="M3593" s="22" t="str">
        <f>TRIM(Data!$N3590)</f>
        <v>Tommy Alden</v>
      </c>
      <c r="N3593" s="22" t="str">
        <f>TRIM(Data!$A3590)</f>
        <v>Tommy Alden (R)</v>
      </c>
      <c r="O3593" s="23">
        <f>IF(Data!$B3590=0,"",Data!$B3590)</f>
        <v>2025</v>
      </c>
      <c r="P3593" s="19" t="str">
        <f>IF(Data!$C3590=0,"",Data!$C3590)</f>
        <v>1</v>
      </c>
      <c r="Q3593" s="23" t="str">
        <f>IF($M3593="","",Data!$E3590)</f>
        <v>L</v>
      </c>
      <c r="R3593" s="23" t="str">
        <f t="shared" si="978"/>
        <v>L</v>
      </c>
      <c r="S3593" s="23" t="str">
        <f t="shared" si="979"/>
        <v>L</v>
      </c>
      <c r="T3593" s="19" t="str">
        <f>IF(Data!$F3590=0,"",Data!$F3590)</f>
        <v/>
      </c>
      <c r="U3593" s="19" t="str">
        <f>IF(Data!$G3590=0,"",Data!$G3590)</f>
        <v/>
      </c>
      <c r="V3593" s="19" t="str">
        <f>IF(Data!$D3590=0,"",Data!$D3590)</f>
        <v/>
      </c>
      <c r="W3593" s="19" t="str">
        <f>Data!$H3590</f>
        <v>Reticulata</v>
      </c>
      <c r="Y3593" s="41" t="e">
        <f t="shared" si="974"/>
        <v>#REF!</v>
      </c>
      <c r="Z3593" s="8">
        <f t="shared" si="980"/>
        <v>10000</v>
      </c>
      <c r="AA3593" s="8" t="str">
        <f t="shared" si="981"/>
        <v>Tommy Alden</v>
      </c>
      <c r="AB3593" s="8" t="str">
        <f t="shared" si="982"/>
        <v>L</v>
      </c>
      <c r="AC3593" s="8" t="str">
        <f t="shared" si="983"/>
        <v/>
      </c>
      <c r="AD3593" s="8" t="str">
        <f t="shared" si="973"/>
        <v/>
      </c>
      <c r="AE3593" s="8" t="str">
        <f t="shared" si="984"/>
        <v/>
      </c>
      <c r="AF3593" s="5">
        <f t="shared" si="985"/>
        <v>2025</v>
      </c>
      <c r="AG3593" s="46">
        <v>3590</v>
      </c>
      <c r="AH3593" s="47" t="str">
        <f t="shared" si="975"/>
        <v/>
      </c>
      <c r="AI3593" s="48" t="str">
        <f t="shared" si="976"/>
        <v/>
      </c>
      <c r="AK3593" s="22" t="e">
        <f>TRIM(#REF!)</f>
        <v>#REF!</v>
      </c>
      <c r="AL3593" s="23" t="e">
        <f>IF(#REF!=0,"",#REF!)</f>
        <v>#REF!</v>
      </c>
      <c r="AM3593" s="19" t="e">
        <f>IF(#REF!=0,"",#REF!)</f>
        <v>#REF!</v>
      </c>
      <c r="AN3593" s="23" t="e">
        <f>IF($AK3593="","",#REF!)</f>
        <v>#REF!</v>
      </c>
      <c r="AO3593" s="23" t="e">
        <f t="shared" si="986"/>
        <v>#REF!</v>
      </c>
      <c r="AP3593" s="19" t="e">
        <f>IF(#REF!=0,"",#REF!)</f>
        <v>#REF!</v>
      </c>
      <c r="AQ3593" s="19" t="e">
        <f>IF(#REF!=0,"",#REF!)</f>
        <v>#REF!</v>
      </c>
      <c r="AR3593" s="19" t="e">
        <f>IF(#REF!=0,"",#REF!)</f>
        <v>#REF!</v>
      </c>
      <c r="AS3593" s="19" t="e">
        <f>#REF!</f>
        <v>#REF!</v>
      </c>
    </row>
    <row r="3594" spans="11:45" ht="19.5" thickTop="1" thickBot="1" x14ac:dyDescent="0.25">
      <c r="K3594" s="19" t="str">
        <f t="shared" si="977"/>
        <v/>
      </c>
      <c r="L3594" s="19">
        <f t="shared" si="972"/>
        <v>10000</v>
      </c>
      <c r="M3594" s="22" t="str">
        <f>TRIM(Data!$N3591)</f>
        <v>Tyler Mizzell</v>
      </c>
      <c r="N3594" s="22" t="str">
        <f>TRIM(Data!$A3591)</f>
        <v>Tyler Mizzell (R)</v>
      </c>
      <c r="O3594" s="23">
        <f>IF(Data!$B3591=0,"",Data!$B3591)</f>
        <v>2025</v>
      </c>
      <c r="P3594" s="19" t="str">
        <f>IF(Data!$C3591=0,"",Data!$C3591)</f>
        <v>1</v>
      </c>
      <c r="Q3594" s="23" t="str">
        <f>IF($M3594="","",Data!$E3591)</f>
        <v>L</v>
      </c>
      <c r="R3594" s="23" t="str">
        <f t="shared" si="978"/>
        <v>L</v>
      </c>
      <c r="S3594" s="23" t="str">
        <f t="shared" si="979"/>
        <v>L</v>
      </c>
      <c r="T3594" s="19" t="str">
        <f>IF(Data!$F3591=0,"",Data!$F3591)</f>
        <v/>
      </c>
      <c r="U3594" s="19" t="str">
        <f>IF(Data!$G3591=0,"",Data!$G3591)</f>
        <v/>
      </c>
      <c r="V3594" s="19" t="str">
        <f>IF(Data!$D3591=0,"",Data!$D3591)</f>
        <v/>
      </c>
      <c r="W3594" s="19" t="str">
        <f>Data!$H3591</f>
        <v>Reticulata</v>
      </c>
      <c r="Y3594" s="41" t="e">
        <f t="shared" si="974"/>
        <v>#REF!</v>
      </c>
      <c r="Z3594" s="8">
        <f t="shared" si="980"/>
        <v>10000</v>
      </c>
      <c r="AA3594" s="8" t="str">
        <f t="shared" si="981"/>
        <v>Tyler Mizzell</v>
      </c>
      <c r="AB3594" s="8" t="str">
        <f t="shared" si="982"/>
        <v>L</v>
      </c>
      <c r="AC3594" s="8" t="str">
        <f t="shared" si="983"/>
        <v/>
      </c>
      <c r="AD3594" s="8" t="str">
        <f t="shared" si="973"/>
        <v/>
      </c>
      <c r="AE3594" s="8" t="str">
        <f t="shared" si="984"/>
        <v/>
      </c>
      <c r="AF3594" s="5">
        <f t="shared" si="985"/>
        <v>2025</v>
      </c>
      <c r="AG3594" s="46">
        <v>3591</v>
      </c>
      <c r="AH3594" s="47" t="str">
        <f t="shared" si="975"/>
        <v/>
      </c>
      <c r="AI3594" s="48" t="str">
        <f t="shared" si="976"/>
        <v/>
      </c>
      <c r="AK3594" s="22" t="e">
        <f>TRIM(#REF!)</f>
        <v>#REF!</v>
      </c>
      <c r="AL3594" s="23" t="e">
        <f>IF(#REF!=0,"",#REF!)</f>
        <v>#REF!</v>
      </c>
      <c r="AM3594" s="19" t="e">
        <f>IF(#REF!=0,"",#REF!)</f>
        <v>#REF!</v>
      </c>
      <c r="AN3594" s="23" t="e">
        <f>IF($AK3594="","",#REF!)</f>
        <v>#REF!</v>
      </c>
      <c r="AO3594" s="23" t="e">
        <f t="shared" si="986"/>
        <v>#REF!</v>
      </c>
      <c r="AP3594" s="19" t="e">
        <f>IF(#REF!=0,"",#REF!)</f>
        <v>#REF!</v>
      </c>
      <c r="AQ3594" s="19" t="e">
        <f>IF(#REF!=0,"",#REF!)</f>
        <v>#REF!</v>
      </c>
      <c r="AR3594" s="19" t="e">
        <f>IF(#REF!=0,"",#REF!)</f>
        <v>#REF!</v>
      </c>
      <c r="AS3594" s="19" t="e">
        <f>#REF!</f>
        <v>#REF!</v>
      </c>
    </row>
    <row r="3595" spans="11:45" ht="19.5" thickTop="1" thickBot="1" x14ac:dyDescent="0.25">
      <c r="K3595" s="19" t="str">
        <f t="shared" si="977"/>
        <v/>
      </c>
      <c r="L3595" s="19">
        <f t="shared" si="972"/>
        <v>10000</v>
      </c>
      <c r="M3595" s="22" t="str">
        <f>TRIM(Data!$N3592)</f>
        <v>Buck Mizzell</v>
      </c>
      <c r="N3595" s="22" t="str">
        <f>TRIM(Data!$A3592)</f>
        <v>Buck Mizzell (R)</v>
      </c>
      <c r="O3595" s="23">
        <f>IF(Data!$B3592=0,"",Data!$B3592)</f>
        <v>2025</v>
      </c>
      <c r="P3595" s="19" t="str">
        <f>IF(Data!$C3592=0,"",Data!$C3592)</f>
        <v>1</v>
      </c>
      <c r="Q3595" s="23" t="str">
        <f>IF($M3595="","",Data!$E3592)</f>
        <v>L</v>
      </c>
      <c r="R3595" s="23" t="str">
        <f t="shared" si="978"/>
        <v>L</v>
      </c>
      <c r="S3595" s="23" t="str">
        <f t="shared" si="979"/>
        <v>L</v>
      </c>
      <c r="T3595" s="19" t="str">
        <f>IF(Data!$F3592=0,"",Data!$F3592)</f>
        <v/>
      </c>
      <c r="U3595" s="19" t="str">
        <f>IF(Data!$G3592=0,"",Data!$G3592)</f>
        <v/>
      </c>
      <c r="V3595" s="19" t="str">
        <f>IF(Data!$D3592=0,"",Data!$D3592)</f>
        <v/>
      </c>
      <c r="W3595" s="19" t="str">
        <f>Data!$H3592</f>
        <v>Reticulata</v>
      </c>
      <c r="Y3595" s="41" t="e">
        <f t="shared" si="974"/>
        <v>#REF!</v>
      </c>
      <c r="Z3595" s="8">
        <f t="shared" si="980"/>
        <v>10000</v>
      </c>
      <c r="AA3595" s="8" t="str">
        <f t="shared" si="981"/>
        <v>Buck Mizzell</v>
      </c>
      <c r="AB3595" s="8" t="str">
        <f t="shared" si="982"/>
        <v>L</v>
      </c>
      <c r="AC3595" s="8" t="str">
        <f t="shared" si="983"/>
        <v/>
      </c>
      <c r="AD3595" s="8" t="str">
        <f t="shared" si="973"/>
        <v/>
      </c>
      <c r="AE3595" s="8" t="str">
        <f t="shared" si="984"/>
        <v/>
      </c>
      <c r="AF3595" s="5">
        <f t="shared" si="985"/>
        <v>2025</v>
      </c>
      <c r="AG3595" s="46">
        <v>3592</v>
      </c>
      <c r="AH3595" s="47" t="str">
        <f t="shared" si="975"/>
        <v/>
      </c>
      <c r="AI3595" s="48" t="str">
        <f t="shared" si="976"/>
        <v/>
      </c>
      <c r="AK3595" s="22" t="e">
        <f>TRIM(#REF!)</f>
        <v>#REF!</v>
      </c>
      <c r="AL3595" s="23" t="e">
        <f>IF(#REF!=0,"",#REF!)</f>
        <v>#REF!</v>
      </c>
      <c r="AM3595" s="19" t="e">
        <f>IF(#REF!=0,"",#REF!)</f>
        <v>#REF!</v>
      </c>
      <c r="AN3595" s="23" t="e">
        <f>IF($AK3595="","",#REF!)</f>
        <v>#REF!</v>
      </c>
      <c r="AO3595" s="23" t="e">
        <f t="shared" si="986"/>
        <v>#REF!</v>
      </c>
      <c r="AP3595" s="19" t="e">
        <f>IF(#REF!=0,"",#REF!)</f>
        <v>#REF!</v>
      </c>
      <c r="AQ3595" s="19" t="e">
        <f>IF(#REF!=0,"",#REF!)</f>
        <v>#REF!</v>
      </c>
      <c r="AR3595" s="19" t="e">
        <f>IF(#REF!=0,"",#REF!)</f>
        <v>#REF!</v>
      </c>
      <c r="AS3595" s="19" t="e">
        <f>#REF!</f>
        <v>#REF!</v>
      </c>
    </row>
    <row r="3596" spans="11:45" ht="19.5" thickTop="1" thickBot="1" x14ac:dyDescent="0.25">
      <c r="K3596" s="19" t="str">
        <f t="shared" si="977"/>
        <v/>
      </c>
      <c r="L3596" s="19">
        <f t="shared" si="972"/>
        <v>10000</v>
      </c>
      <c r="M3596" s="22" t="str">
        <f>TRIM(Data!$N3593)</f>
        <v>Monica Burch</v>
      </c>
      <c r="N3596" s="22" t="str">
        <f>TRIM(Data!$A3593)</f>
        <v>Monica Burch</v>
      </c>
      <c r="O3596" s="23">
        <f>IF(Data!$B3593=0,"",Data!$B3593)</f>
        <v>2025</v>
      </c>
      <c r="P3596" s="19" t="str">
        <f>IF(Data!$C3593=0,"",Data!$C3593)</f>
        <v>1</v>
      </c>
      <c r="Q3596" s="23" t="str">
        <f>IF($M3596="","",Data!$E3593)</f>
        <v>S-M</v>
      </c>
      <c r="R3596" s="23" t="str">
        <f t="shared" si="978"/>
        <v>S</v>
      </c>
      <c r="S3596" s="23" t="str">
        <f t="shared" si="979"/>
        <v>S</v>
      </c>
      <c r="T3596" s="19" t="str">
        <f>IF(Data!$F3593=0,"",Data!$F3593)</f>
        <v/>
      </c>
      <c r="U3596" s="19" t="str">
        <f>IF(Data!$G3593=0,"",Data!$G3593)</f>
        <v>FD</v>
      </c>
      <c r="V3596" s="19" t="str">
        <f>IF(Data!$D3593=0,"",Data!$D3593)</f>
        <v/>
      </c>
      <c r="W3596" s="19" t="str">
        <f>Data!$H3593</f>
        <v>Japonica</v>
      </c>
      <c r="Y3596" s="41" t="e">
        <f t="shared" si="974"/>
        <v>#REF!</v>
      </c>
      <c r="Z3596" s="8">
        <f t="shared" si="980"/>
        <v>10000</v>
      </c>
      <c r="AA3596" s="8" t="str">
        <f t="shared" si="981"/>
        <v>Monica Burch</v>
      </c>
      <c r="AB3596" s="8" t="str">
        <f t="shared" si="982"/>
        <v>S</v>
      </c>
      <c r="AC3596" s="8" t="str">
        <f t="shared" si="983"/>
        <v/>
      </c>
      <c r="AD3596" s="8" t="str">
        <f t="shared" si="973"/>
        <v>FD</v>
      </c>
      <c r="AE3596" s="8" t="str">
        <f t="shared" si="984"/>
        <v/>
      </c>
      <c r="AF3596" s="5">
        <f t="shared" si="985"/>
        <v>2025</v>
      </c>
      <c r="AG3596" s="46">
        <v>3593</v>
      </c>
      <c r="AH3596" s="47" t="str">
        <f t="shared" si="975"/>
        <v/>
      </c>
      <c r="AI3596" s="48" t="str">
        <f t="shared" si="976"/>
        <v/>
      </c>
      <c r="AK3596" s="22" t="e">
        <f>TRIM(#REF!)</f>
        <v>#REF!</v>
      </c>
      <c r="AL3596" s="23" t="e">
        <f>IF(#REF!=0,"",#REF!)</f>
        <v>#REF!</v>
      </c>
      <c r="AM3596" s="19" t="e">
        <f>IF(#REF!=0,"",#REF!)</f>
        <v>#REF!</v>
      </c>
      <c r="AN3596" s="23" t="e">
        <f>IF($AK3596="","",#REF!)</f>
        <v>#REF!</v>
      </c>
      <c r="AO3596" s="23" t="e">
        <f t="shared" si="986"/>
        <v>#REF!</v>
      </c>
      <c r="AP3596" s="19" t="e">
        <f>IF(#REF!=0,"",#REF!)</f>
        <v>#REF!</v>
      </c>
      <c r="AQ3596" s="19" t="e">
        <f>IF(#REF!=0,"",#REF!)</f>
        <v>#REF!</v>
      </c>
      <c r="AR3596" s="19" t="e">
        <f>IF(#REF!=0,"",#REF!)</f>
        <v>#REF!</v>
      </c>
      <c r="AS3596" s="19" t="e">
        <f>#REF!</f>
        <v>#REF!</v>
      </c>
    </row>
    <row r="3597" spans="11:45" ht="19.5" thickTop="1" thickBot="1" x14ac:dyDescent="0.25">
      <c r="K3597" s="19" t="str">
        <f t="shared" si="977"/>
        <v/>
      </c>
      <c r="L3597" s="19">
        <f t="shared" si="972"/>
        <v>10000</v>
      </c>
      <c r="M3597" s="22" t="str">
        <f>TRIM(Data!$N3594)</f>
        <v>Spiky</v>
      </c>
      <c r="N3597" s="22" t="str">
        <f>TRIM(Data!$A3594)</f>
        <v>Spiky</v>
      </c>
      <c r="O3597" s="23">
        <f>IF(Data!$B3594=0,"",Data!$B3594)</f>
        <v>2025</v>
      </c>
      <c r="P3597" s="19" t="str">
        <f>IF(Data!$C3594=0,"",Data!$C3594)</f>
        <v>1</v>
      </c>
      <c r="Q3597" s="23" t="str">
        <f>IF($M3597="","",Data!$E3594)</f>
        <v>M</v>
      </c>
      <c r="R3597" s="23" t="str">
        <f t="shared" si="978"/>
        <v>M</v>
      </c>
      <c r="S3597" s="23" t="str">
        <f t="shared" si="979"/>
        <v>M</v>
      </c>
      <c r="T3597" s="19" t="str">
        <f>IF(Data!$F3594=0,"",Data!$F3594)</f>
        <v/>
      </c>
      <c r="U3597" s="19" t="str">
        <f>IF(Data!$G3594=0,"",Data!$G3594)</f>
        <v>FD</v>
      </c>
      <c r="V3597" s="19" t="str">
        <f>IF(Data!$D3594=0,"",Data!$D3594)</f>
        <v/>
      </c>
      <c r="W3597" s="19" t="str">
        <f>Data!$H3594</f>
        <v>Japonica</v>
      </c>
      <c r="Y3597" s="41" t="e">
        <f t="shared" si="974"/>
        <v>#REF!</v>
      </c>
      <c r="Z3597" s="8">
        <f t="shared" si="980"/>
        <v>10000</v>
      </c>
      <c r="AA3597" s="8" t="str">
        <f t="shared" si="981"/>
        <v>Spiky</v>
      </c>
      <c r="AB3597" s="8" t="str">
        <f t="shared" si="982"/>
        <v>M</v>
      </c>
      <c r="AC3597" s="8" t="str">
        <f t="shared" si="983"/>
        <v/>
      </c>
      <c r="AD3597" s="8" t="str">
        <f t="shared" si="973"/>
        <v>FD</v>
      </c>
      <c r="AE3597" s="8" t="str">
        <f t="shared" si="984"/>
        <v/>
      </c>
      <c r="AF3597" s="5">
        <f t="shared" si="985"/>
        <v>2025</v>
      </c>
      <c r="AG3597" s="46">
        <v>3594</v>
      </c>
      <c r="AH3597" s="47" t="str">
        <f t="shared" si="975"/>
        <v/>
      </c>
      <c r="AI3597" s="48" t="str">
        <f t="shared" si="976"/>
        <v/>
      </c>
      <c r="AK3597" s="22" t="e">
        <f>TRIM(#REF!)</f>
        <v>#REF!</v>
      </c>
      <c r="AL3597" s="23" t="e">
        <f>IF(#REF!=0,"",#REF!)</f>
        <v>#REF!</v>
      </c>
      <c r="AM3597" s="19" t="e">
        <f>IF(#REF!=0,"",#REF!)</f>
        <v>#REF!</v>
      </c>
      <c r="AN3597" s="23" t="e">
        <f>IF($AK3597="","",#REF!)</f>
        <v>#REF!</v>
      </c>
      <c r="AO3597" s="23" t="e">
        <f t="shared" si="986"/>
        <v>#REF!</v>
      </c>
      <c r="AP3597" s="19" t="e">
        <f>IF(#REF!=0,"",#REF!)</f>
        <v>#REF!</v>
      </c>
      <c r="AQ3597" s="19" t="e">
        <f>IF(#REF!=0,"",#REF!)</f>
        <v>#REF!</v>
      </c>
      <c r="AR3597" s="19" t="e">
        <f>IF(#REF!=0,"",#REF!)</f>
        <v>#REF!</v>
      </c>
      <c r="AS3597" s="19" t="e">
        <f>#REF!</f>
        <v>#REF!</v>
      </c>
    </row>
    <row r="3598" spans="11:45" ht="19.5" thickTop="1" thickBot="1" x14ac:dyDescent="0.25">
      <c r="K3598" s="19" t="str">
        <f t="shared" si="977"/>
        <v/>
      </c>
      <c r="L3598" s="19">
        <f t="shared" si="972"/>
        <v>10000</v>
      </c>
      <c r="M3598" s="22" t="str">
        <f>TRIM(Data!$N3595)</f>
        <v>True Gris</v>
      </c>
      <c r="N3598" s="22" t="str">
        <f>TRIM(Data!$A3595)</f>
        <v>True Gris</v>
      </c>
      <c r="O3598" s="23">
        <f>IF(Data!$B3595=0,"",Data!$B3595)</f>
        <v>2025</v>
      </c>
      <c r="P3598" s="19" t="str">
        <f>IF(Data!$C3595=0,"",Data!$C3595)</f>
        <v>1</v>
      </c>
      <c r="Q3598" s="23" t="str">
        <f>IF($M3598="","",Data!$E3595)</f>
        <v>VL</v>
      </c>
      <c r="R3598" s="23" t="str">
        <f t="shared" si="978"/>
        <v>VL</v>
      </c>
      <c r="S3598" s="23" t="str">
        <f t="shared" si="979"/>
        <v>VL</v>
      </c>
      <c r="T3598" s="19" t="str">
        <f>IF(Data!$F3595=0,"",Data!$F3595)</f>
        <v/>
      </c>
      <c r="U3598" s="19" t="str">
        <f>IF(Data!$G3595=0,"",Data!$G3595)</f>
        <v/>
      </c>
      <c r="V3598" s="19" t="str">
        <f>IF(Data!$D3595=0,"",Data!$D3595)</f>
        <v/>
      </c>
      <c r="W3598" s="19" t="str">
        <f>Data!$H3595</f>
        <v>Japonica</v>
      </c>
      <c r="Y3598" s="41" t="e">
        <f t="shared" si="974"/>
        <v>#REF!</v>
      </c>
      <c r="Z3598" s="8">
        <f t="shared" si="980"/>
        <v>10000</v>
      </c>
      <c r="AA3598" s="8" t="str">
        <f t="shared" si="981"/>
        <v>True Gris</v>
      </c>
      <c r="AB3598" s="8" t="str">
        <f t="shared" si="982"/>
        <v>VL</v>
      </c>
      <c r="AC3598" s="8" t="str">
        <f t="shared" si="983"/>
        <v/>
      </c>
      <c r="AD3598" s="8" t="str">
        <f t="shared" si="973"/>
        <v/>
      </c>
      <c r="AE3598" s="8" t="str">
        <f t="shared" si="984"/>
        <v/>
      </c>
      <c r="AF3598" s="5">
        <f t="shared" si="985"/>
        <v>2025</v>
      </c>
      <c r="AG3598" s="46">
        <v>3595</v>
      </c>
      <c r="AH3598" s="47" t="str">
        <f t="shared" si="975"/>
        <v/>
      </c>
      <c r="AI3598" s="48" t="str">
        <f t="shared" si="976"/>
        <v/>
      </c>
      <c r="AK3598" s="22" t="e">
        <f>TRIM(#REF!)</f>
        <v>#REF!</v>
      </c>
      <c r="AL3598" s="23" t="e">
        <f>IF(#REF!=0,"",#REF!)</f>
        <v>#REF!</v>
      </c>
      <c r="AM3598" s="19" t="e">
        <f>IF(#REF!=0,"",#REF!)</f>
        <v>#REF!</v>
      </c>
      <c r="AN3598" s="23" t="e">
        <f>IF($AK3598="","",#REF!)</f>
        <v>#REF!</v>
      </c>
      <c r="AO3598" s="23" t="e">
        <f t="shared" si="986"/>
        <v>#REF!</v>
      </c>
      <c r="AP3598" s="19" t="e">
        <f>IF(#REF!=0,"",#REF!)</f>
        <v>#REF!</v>
      </c>
      <c r="AQ3598" s="19" t="e">
        <f>IF(#REF!=0,"",#REF!)</f>
        <v>#REF!</v>
      </c>
      <c r="AR3598" s="19" t="e">
        <f>IF(#REF!=0,"",#REF!)</f>
        <v>#REF!</v>
      </c>
      <c r="AS3598" s="19" t="e">
        <f>#REF!</f>
        <v>#REF!</v>
      </c>
    </row>
    <row r="3599" spans="11:45" ht="19.5" thickTop="1" thickBot="1" x14ac:dyDescent="0.25">
      <c r="K3599" s="19" t="str">
        <f t="shared" si="977"/>
        <v/>
      </c>
      <c r="L3599" s="19">
        <f t="shared" si="972"/>
        <v>10000</v>
      </c>
      <c r="M3599" s="22" t="str">
        <f>TRIM(Data!$N3596)</f>
        <v>Debbie Ellis</v>
      </c>
      <c r="N3599" s="22" t="str">
        <f>TRIM(Data!$A3596)</f>
        <v>Debbie Ellis (H)</v>
      </c>
      <c r="O3599" s="23">
        <f>IF(Data!$B3596=0,"",Data!$B3596)</f>
        <v>2025</v>
      </c>
      <c r="P3599" s="19" t="str">
        <f>IF(Data!$C3596=0,"",Data!$C3596)</f>
        <v>1</v>
      </c>
      <c r="Q3599" s="23" t="str">
        <f>IF($M3599="","",Data!$E3596)</f>
        <v>L</v>
      </c>
      <c r="R3599" s="23" t="str">
        <f t="shared" si="978"/>
        <v>L</v>
      </c>
      <c r="S3599" s="23" t="str">
        <f t="shared" si="979"/>
        <v>L</v>
      </c>
      <c r="T3599" s="19" t="str">
        <f>IF(Data!$F3596=0,"",Data!$F3596)</f>
        <v/>
      </c>
      <c r="U3599" s="19" t="str">
        <f>IF(Data!$G3596=0,"",Data!$G3596)</f>
        <v>FD</v>
      </c>
      <c r="V3599" s="19" t="str">
        <f>IF(Data!$D3596=0,"",Data!$D3596)</f>
        <v/>
      </c>
      <c r="W3599" s="19" t="str">
        <f>Data!$H3596</f>
        <v>NRH</v>
      </c>
      <c r="Y3599" s="41" t="e">
        <f t="shared" si="974"/>
        <v>#REF!</v>
      </c>
      <c r="Z3599" s="8">
        <f t="shared" si="980"/>
        <v>10000</v>
      </c>
      <c r="AA3599" s="8" t="str">
        <f t="shared" si="981"/>
        <v>Debbie Ellis</v>
      </c>
      <c r="AB3599" s="8" t="str">
        <f t="shared" si="982"/>
        <v>L</v>
      </c>
      <c r="AC3599" s="8" t="str">
        <f t="shared" si="983"/>
        <v/>
      </c>
      <c r="AD3599" s="8" t="str">
        <f t="shared" si="973"/>
        <v>FD</v>
      </c>
      <c r="AE3599" s="8" t="str">
        <f t="shared" si="984"/>
        <v/>
      </c>
      <c r="AF3599" s="5">
        <f t="shared" si="985"/>
        <v>2025</v>
      </c>
      <c r="AG3599" s="46">
        <v>3596</v>
      </c>
      <c r="AH3599" s="47" t="str">
        <f t="shared" si="975"/>
        <v/>
      </c>
      <c r="AI3599" s="48" t="str">
        <f t="shared" si="976"/>
        <v/>
      </c>
      <c r="AK3599" s="22" t="e">
        <f>TRIM(#REF!)</f>
        <v>#REF!</v>
      </c>
      <c r="AL3599" s="23" t="e">
        <f>IF(#REF!=0,"",#REF!)</f>
        <v>#REF!</v>
      </c>
      <c r="AM3599" s="19" t="e">
        <f>IF(#REF!=0,"",#REF!)</f>
        <v>#REF!</v>
      </c>
      <c r="AN3599" s="23" t="e">
        <f>IF($AK3599="","",#REF!)</f>
        <v>#REF!</v>
      </c>
      <c r="AO3599" s="23" t="e">
        <f t="shared" si="986"/>
        <v>#REF!</v>
      </c>
      <c r="AP3599" s="19" t="e">
        <f>IF(#REF!=0,"",#REF!)</f>
        <v>#REF!</v>
      </c>
      <c r="AQ3599" s="19" t="e">
        <f>IF(#REF!=0,"",#REF!)</f>
        <v>#REF!</v>
      </c>
      <c r="AR3599" s="19" t="e">
        <f>IF(#REF!=0,"",#REF!)</f>
        <v>#REF!</v>
      </c>
      <c r="AS3599" s="19" t="e">
        <f>#REF!</f>
        <v>#REF!</v>
      </c>
    </row>
    <row r="3600" spans="11:45" ht="19.5" thickTop="1" thickBot="1" x14ac:dyDescent="0.25">
      <c r="K3600" s="19" t="str">
        <f t="shared" si="977"/>
        <v/>
      </c>
      <c r="L3600" s="19">
        <f t="shared" si="972"/>
        <v>10000</v>
      </c>
      <c r="M3600" s="22" t="str">
        <f>TRIM(Data!$N3597)</f>
        <v>Cassia Wagner</v>
      </c>
      <c r="N3600" s="22" t="str">
        <f>TRIM(Data!$A3597)</f>
        <v>Cassia Wagner</v>
      </c>
      <c r="O3600" s="23">
        <f>IF(Data!$B3597=0,"",Data!$B3597)</f>
        <v>2025</v>
      </c>
      <c r="P3600" s="19" t="str">
        <f>IF(Data!$C3597=0,"",Data!$C3597)</f>
        <v>1</v>
      </c>
      <c r="Q3600" s="23" t="str">
        <f>IF($M3600="","",Data!$E3597)</f>
        <v>M</v>
      </c>
      <c r="R3600" s="23" t="str">
        <f t="shared" si="978"/>
        <v>M</v>
      </c>
      <c r="S3600" s="23" t="str">
        <f t="shared" si="979"/>
        <v>M</v>
      </c>
      <c r="T3600" s="19" t="str">
        <f>IF(Data!$F3597=0,"",Data!$F3597)</f>
        <v/>
      </c>
      <c r="U3600" s="19" t="str">
        <f>IF(Data!$G3597=0,"",Data!$G3597)</f>
        <v>FD</v>
      </c>
      <c r="V3600" s="19" t="str">
        <f>IF(Data!$D3597=0,"",Data!$D3597)</f>
        <v/>
      </c>
      <c r="W3600" s="19" t="str">
        <f>Data!$H3597</f>
        <v>Japonica</v>
      </c>
      <c r="Y3600" s="41" t="e">
        <f t="shared" si="974"/>
        <v>#REF!</v>
      </c>
      <c r="Z3600" s="8">
        <f t="shared" si="980"/>
        <v>10000</v>
      </c>
      <c r="AA3600" s="8" t="str">
        <f t="shared" si="981"/>
        <v>Cassia Wagner</v>
      </c>
      <c r="AB3600" s="8" t="str">
        <f t="shared" si="982"/>
        <v>M</v>
      </c>
      <c r="AC3600" s="8" t="str">
        <f t="shared" si="983"/>
        <v/>
      </c>
      <c r="AD3600" s="8" t="str">
        <f t="shared" si="973"/>
        <v>FD</v>
      </c>
      <c r="AE3600" s="8" t="str">
        <f t="shared" si="984"/>
        <v/>
      </c>
      <c r="AF3600" s="5">
        <f t="shared" si="985"/>
        <v>2025</v>
      </c>
      <c r="AG3600" s="46">
        <v>3597</v>
      </c>
      <c r="AH3600" s="47" t="str">
        <f t="shared" si="975"/>
        <v/>
      </c>
      <c r="AI3600" s="48" t="str">
        <f t="shared" si="976"/>
        <v/>
      </c>
      <c r="AK3600" s="22" t="e">
        <f>TRIM(#REF!)</f>
        <v>#REF!</v>
      </c>
      <c r="AL3600" s="23" t="e">
        <f>IF(#REF!=0,"",#REF!)</f>
        <v>#REF!</v>
      </c>
      <c r="AM3600" s="19" t="e">
        <f>IF(#REF!=0,"",#REF!)</f>
        <v>#REF!</v>
      </c>
      <c r="AN3600" s="23" t="e">
        <f>IF($AK3600="","",#REF!)</f>
        <v>#REF!</v>
      </c>
      <c r="AO3600" s="23" t="e">
        <f t="shared" si="986"/>
        <v>#REF!</v>
      </c>
      <c r="AP3600" s="19" t="e">
        <f>IF(#REF!=0,"",#REF!)</f>
        <v>#REF!</v>
      </c>
      <c r="AQ3600" s="19" t="e">
        <f>IF(#REF!=0,"",#REF!)</f>
        <v>#REF!</v>
      </c>
      <c r="AR3600" s="19" t="e">
        <f>IF(#REF!=0,"",#REF!)</f>
        <v>#REF!</v>
      </c>
      <c r="AS3600" s="19" t="e">
        <f>#REF!</f>
        <v>#REF!</v>
      </c>
    </row>
    <row r="3601" spans="11:45" ht="19.5" thickTop="1" thickBot="1" x14ac:dyDescent="0.25">
      <c r="K3601" s="19" t="str">
        <f t="shared" si="977"/>
        <v/>
      </c>
      <c r="L3601" s="19">
        <f t="shared" si="972"/>
        <v>10000</v>
      </c>
      <c r="M3601" s="22" t="str">
        <f>TRIM(Data!$N3598)</f>
        <v>Sara Van Beck</v>
      </c>
      <c r="N3601" s="22" t="str">
        <f>TRIM(Data!$A3598)</f>
        <v>Sara Van Beck (R)</v>
      </c>
      <c r="O3601" s="23">
        <f>IF(Data!$B3598=0,"",Data!$B3598)</f>
        <v>2025</v>
      </c>
      <c r="P3601" s="19" t="str">
        <f>IF(Data!$C3598=0,"",Data!$C3598)</f>
        <v>1</v>
      </c>
      <c r="Q3601" s="23" t="str">
        <f>IF($M3601="","",Data!$E3598)</f>
        <v>Min-S</v>
      </c>
      <c r="R3601" s="23" t="str">
        <f t="shared" si="978"/>
        <v>S</v>
      </c>
      <c r="S3601" s="23" t="str">
        <f t="shared" si="979"/>
        <v>S</v>
      </c>
      <c r="T3601" s="19" t="str">
        <f>IF(Data!$F3598=0,"",Data!$F3598)</f>
        <v/>
      </c>
      <c r="U3601" s="19" t="str">
        <f>IF(Data!$G3598=0,"",Data!$G3598)</f>
        <v>FD</v>
      </c>
      <c r="V3601" s="19" t="str">
        <f>IF(Data!$D3598=0,"",Data!$D3598)</f>
        <v/>
      </c>
      <c r="W3601" s="19" t="str">
        <f>Data!$H3598</f>
        <v>Reticulata</v>
      </c>
      <c r="Y3601" s="41" t="e">
        <f t="shared" si="974"/>
        <v>#REF!</v>
      </c>
      <c r="Z3601" s="8">
        <f t="shared" si="980"/>
        <v>10000</v>
      </c>
      <c r="AA3601" s="8" t="str">
        <f t="shared" si="981"/>
        <v>Sara Van Beck</v>
      </c>
      <c r="AB3601" s="8" t="str">
        <f t="shared" si="982"/>
        <v>S</v>
      </c>
      <c r="AC3601" s="8" t="str">
        <f t="shared" si="983"/>
        <v/>
      </c>
      <c r="AD3601" s="8" t="str">
        <f t="shared" si="973"/>
        <v>FD</v>
      </c>
      <c r="AE3601" s="8" t="str">
        <f t="shared" si="984"/>
        <v/>
      </c>
      <c r="AF3601" s="5">
        <f t="shared" si="985"/>
        <v>2025</v>
      </c>
      <c r="AG3601" s="46">
        <v>3598</v>
      </c>
      <c r="AH3601" s="47" t="str">
        <f t="shared" si="975"/>
        <v/>
      </c>
      <c r="AI3601" s="48" t="str">
        <f t="shared" si="976"/>
        <v/>
      </c>
      <c r="AK3601" s="22" t="e">
        <f>TRIM(#REF!)</f>
        <v>#REF!</v>
      </c>
      <c r="AL3601" s="23" t="e">
        <f>IF(#REF!=0,"",#REF!)</f>
        <v>#REF!</v>
      </c>
      <c r="AM3601" s="19" t="e">
        <f>IF(#REF!=0,"",#REF!)</f>
        <v>#REF!</v>
      </c>
      <c r="AN3601" s="23" t="e">
        <f>IF($AK3601="","",#REF!)</f>
        <v>#REF!</v>
      </c>
      <c r="AO3601" s="23" t="e">
        <f t="shared" si="986"/>
        <v>#REF!</v>
      </c>
      <c r="AP3601" s="19" t="e">
        <f>IF(#REF!=0,"",#REF!)</f>
        <v>#REF!</v>
      </c>
      <c r="AQ3601" s="19" t="e">
        <f>IF(#REF!=0,"",#REF!)</f>
        <v>#REF!</v>
      </c>
      <c r="AR3601" s="19" t="e">
        <f>IF(#REF!=0,"",#REF!)</f>
        <v>#REF!</v>
      </c>
      <c r="AS3601" s="19" t="e">
        <f>#REF!</f>
        <v>#REF!</v>
      </c>
    </row>
    <row r="3602" spans="11:45" ht="19.5" thickTop="1" thickBot="1" x14ac:dyDescent="0.25">
      <c r="K3602" s="19" t="str">
        <f t="shared" si="977"/>
        <v/>
      </c>
      <c r="L3602" s="19">
        <f t="shared" si="972"/>
        <v>10000</v>
      </c>
      <c r="M3602" s="22" t="str">
        <f>TRIM(Data!$N3599)</f>
        <v>My Marine</v>
      </c>
      <c r="N3602" s="22" t="str">
        <f>TRIM(Data!$A3599)</f>
        <v>My Marine</v>
      </c>
      <c r="O3602" s="23">
        <f>IF(Data!$B3599=0,"",Data!$B3599)</f>
        <v>2025</v>
      </c>
      <c r="P3602" s="19" t="str">
        <f>IF(Data!$C3599=0,"",Data!$C3599)</f>
        <v>1</v>
      </c>
      <c r="Q3602" s="23" t="str">
        <f>IF($M3602="","",Data!$E3599)</f>
        <v>L</v>
      </c>
      <c r="R3602" s="23" t="str">
        <f t="shared" si="978"/>
        <v>L</v>
      </c>
      <c r="S3602" s="23" t="str">
        <f t="shared" si="979"/>
        <v>L</v>
      </c>
      <c r="T3602" s="19" t="str">
        <f>IF(Data!$F3599=0,"",Data!$F3599)</f>
        <v/>
      </c>
      <c r="U3602" s="19" t="str">
        <f>IF(Data!$G3599=0,"",Data!$G3599)</f>
        <v/>
      </c>
      <c r="V3602" s="19" t="str">
        <f>IF(Data!$D3599=0,"",Data!$D3599)</f>
        <v/>
      </c>
      <c r="W3602" s="19" t="str">
        <f>Data!$H3599</f>
        <v>Japonica</v>
      </c>
      <c r="Y3602" s="41" t="e">
        <f t="shared" ref="Y3602:Y3653" si="987">RANK(Z3602,Z$4:Z$3653,1)</f>
        <v>#REF!</v>
      </c>
      <c r="Z3602" s="8">
        <f t="shared" si="980"/>
        <v>10000</v>
      </c>
      <c r="AA3602" s="8" t="str">
        <f t="shared" si="981"/>
        <v>My Marine</v>
      </c>
      <c r="AB3602" s="8" t="str">
        <f t="shared" si="982"/>
        <v>L</v>
      </c>
      <c r="AC3602" s="8" t="str">
        <f t="shared" si="983"/>
        <v/>
      </c>
      <c r="AD3602" s="8" t="str">
        <f t="shared" ref="AD3602:AD3653" si="988">U3602</f>
        <v/>
      </c>
      <c r="AE3602" s="8" t="str">
        <f t="shared" si="984"/>
        <v/>
      </c>
      <c r="AF3602" s="5">
        <f t="shared" si="985"/>
        <v>2025</v>
      </c>
      <c r="AG3602" s="46">
        <v>3599</v>
      </c>
      <c r="AH3602" s="47" t="str">
        <f t="shared" ref="AH3602:AH3653" si="989">IF(ISERROR(VLOOKUP($AG3602,$Y$4:$AE$3653,2,FALSE)),"",VLOOKUP($AG3602,$Y$4:$AE$3653,3,FALSE))</f>
        <v/>
      </c>
      <c r="AI3602" s="48" t="str">
        <f t="shared" ref="AI3602:AI3653" si="990">IF(ISERROR(VLOOKUP($AG3602,$Y$4:$AE$3653,2,FALSE)),"",VLOOKUP($AG3602,$Y$4:$AF$3653,8,FALSE))</f>
        <v/>
      </c>
      <c r="AK3602" s="22" t="e">
        <f>TRIM(#REF!)</f>
        <v>#REF!</v>
      </c>
      <c r="AL3602" s="23" t="e">
        <f>IF(#REF!=0,"",#REF!)</f>
        <v>#REF!</v>
      </c>
      <c r="AM3602" s="19" t="e">
        <f>IF(#REF!=0,"",#REF!)</f>
        <v>#REF!</v>
      </c>
      <c r="AN3602" s="23" t="e">
        <f>IF($AK3602="","",#REF!)</f>
        <v>#REF!</v>
      </c>
      <c r="AO3602" s="23" t="e">
        <f t="shared" si="986"/>
        <v>#REF!</v>
      </c>
      <c r="AP3602" s="19" t="e">
        <f>IF(#REF!=0,"",#REF!)</f>
        <v>#REF!</v>
      </c>
      <c r="AQ3602" s="19" t="e">
        <f>IF(#REF!=0,"",#REF!)</f>
        <v>#REF!</v>
      </c>
      <c r="AR3602" s="19" t="e">
        <f>IF(#REF!=0,"",#REF!)</f>
        <v>#REF!</v>
      </c>
      <c r="AS3602" s="19" t="e">
        <f>#REF!</f>
        <v>#REF!</v>
      </c>
    </row>
    <row r="3603" spans="11:45" ht="19.5" thickTop="1" thickBot="1" x14ac:dyDescent="0.25">
      <c r="K3603" s="19" t="str">
        <f t="shared" si="977"/>
        <v/>
      </c>
      <c r="L3603" s="19">
        <f t="shared" si="972"/>
        <v>10000</v>
      </c>
      <c r="M3603" s="22" t="str">
        <f>TRIM(Data!$N3600)</f>
        <v>Patricia</v>
      </c>
      <c r="N3603" s="22" t="str">
        <f>TRIM(Data!$A3600)</f>
        <v>Patricia</v>
      </c>
      <c r="O3603" s="23">
        <f>IF(Data!$B3600=0,"",Data!$B3600)</f>
        <v>2025</v>
      </c>
      <c r="P3603" s="19" t="str">
        <f>IF(Data!$C3600=0,"",Data!$C3600)</f>
        <v>1</v>
      </c>
      <c r="Q3603" s="23" t="str">
        <f>IF($M3603="","",Data!$E3600)</f>
        <v>S</v>
      </c>
      <c r="R3603" s="23" t="str">
        <f t="shared" si="978"/>
        <v>S</v>
      </c>
      <c r="S3603" s="23" t="str">
        <f t="shared" si="979"/>
        <v>S</v>
      </c>
      <c r="T3603" s="19" t="str">
        <f>IF(Data!$F3600=0,"",Data!$F3600)</f>
        <v/>
      </c>
      <c r="U3603" s="19" t="str">
        <f>IF(Data!$G3600=0,"",Data!$G3600)</f>
        <v>FD</v>
      </c>
      <c r="V3603" s="19" t="str">
        <f>IF(Data!$D3600=0,"",Data!$D3600)</f>
        <v/>
      </c>
      <c r="W3603" s="19" t="str">
        <f>Data!$H3600</f>
        <v>Japonica</v>
      </c>
      <c r="Y3603" s="41" t="e">
        <f t="shared" si="987"/>
        <v>#REF!</v>
      </c>
      <c r="Z3603" s="8">
        <f t="shared" si="980"/>
        <v>10000</v>
      </c>
      <c r="AA3603" s="8" t="str">
        <f t="shared" si="981"/>
        <v>Patricia</v>
      </c>
      <c r="AB3603" s="8" t="str">
        <f t="shared" si="982"/>
        <v>S</v>
      </c>
      <c r="AC3603" s="8" t="str">
        <f t="shared" si="983"/>
        <v/>
      </c>
      <c r="AD3603" s="8" t="str">
        <f t="shared" si="988"/>
        <v>FD</v>
      </c>
      <c r="AE3603" s="8" t="str">
        <f t="shared" si="984"/>
        <v/>
      </c>
      <c r="AF3603" s="5">
        <f t="shared" si="985"/>
        <v>2025</v>
      </c>
      <c r="AG3603" s="46">
        <v>3600</v>
      </c>
      <c r="AH3603" s="47" t="str">
        <f t="shared" si="989"/>
        <v/>
      </c>
      <c r="AI3603" s="48" t="str">
        <f t="shared" si="990"/>
        <v/>
      </c>
      <c r="AK3603" s="22" t="e">
        <f>TRIM(#REF!)</f>
        <v>#REF!</v>
      </c>
      <c r="AL3603" s="23" t="e">
        <f>IF(#REF!=0,"",#REF!)</f>
        <v>#REF!</v>
      </c>
      <c r="AM3603" s="19" t="e">
        <f>IF(#REF!=0,"",#REF!)</f>
        <v>#REF!</v>
      </c>
      <c r="AN3603" s="23" t="e">
        <f>IF($AK3603="","",#REF!)</f>
        <v>#REF!</v>
      </c>
      <c r="AO3603" s="23" t="e">
        <f t="shared" si="986"/>
        <v>#REF!</v>
      </c>
      <c r="AP3603" s="19" t="e">
        <f>IF(#REF!=0,"",#REF!)</f>
        <v>#REF!</v>
      </c>
      <c r="AQ3603" s="19" t="e">
        <f>IF(#REF!=0,"",#REF!)</f>
        <v>#REF!</v>
      </c>
      <c r="AR3603" s="19" t="e">
        <f>IF(#REF!=0,"",#REF!)</f>
        <v>#REF!</v>
      </c>
      <c r="AS3603" s="19" t="e">
        <f>#REF!</f>
        <v>#REF!</v>
      </c>
    </row>
    <row r="3604" spans="11:45" ht="19.5" thickTop="1" thickBot="1" x14ac:dyDescent="0.25">
      <c r="K3604" s="19" t="str">
        <f t="shared" si="977"/>
        <v/>
      </c>
      <c r="L3604" s="19">
        <f t="shared" si="972"/>
        <v>10000</v>
      </c>
      <c r="M3604" s="22" t="str">
        <f>TRIM(Data!$N3601)</f>
        <v>Caroline Krei</v>
      </c>
      <c r="N3604" s="22" t="str">
        <f>TRIM(Data!$A3601)</f>
        <v>Caroline Krei</v>
      </c>
      <c r="O3604" s="23">
        <f>IF(Data!$B3601=0,"",Data!$B3601)</f>
        <v>2025</v>
      </c>
      <c r="P3604" s="19" t="str">
        <f>IF(Data!$C3601=0,"",Data!$C3601)</f>
        <v>1</v>
      </c>
      <c r="Q3604" s="23" t="str">
        <f>IF($M3604="","",Data!$E3601)</f>
        <v>M</v>
      </c>
      <c r="R3604" s="23" t="str">
        <f t="shared" si="978"/>
        <v>M</v>
      </c>
      <c r="S3604" s="23" t="str">
        <f t="shared" si="979"/>
        <v>M</v>
      </c>
      <c r="T3604" s="19" t="str">
        <f>IF(Data!$F3601=0,"",Data!$F3601)</f>
        <v/>
      </c>
      <c r="U3604" s="19" t="str">
        <f>IF(Data!$G3601=0,"",Data!$G3601)</f>
        <v/>
      </c>
      <c r="V3604" s="19" t="str">
        <f>IF(Data!$D3601=0,"",Data!$D3601)</f>
        <v/>
      </c>
      <c r="W3604" s="19" t="str">
        <f>Data!$H3601</f>
        <v>Japonica</v>
      </c>
      <c r="Y3604" s="41" t="e">
        <f t="shared" si="987"/>
        <v>#REF!</v>
      </c>
      <c r="Z3604" s="8">
        <f t="shared" si="980"/>
        <v>10000</v>
      </c>
      <c r="AA3604" s="8" t="str">
        <f t="shared" si="981"/>
        <v>Caroline Krei</v>
      </c>
      <c r="AB3604" s="8" t="str">
        <f t="shared" si="982"/>
        <v>M</v>
      </c>
      <c r="AC3604" s="8" t="str">
        <f t="shared" si="983"/>
        <v/>
      </c>
      <c r="AD3604" s="8" t="str">
        <f t="shared" si="988"/>
        <v/>
      </c>
      <c r="AE3604" s="8" t="str">
        <f t="shared" si="984"/>
        <v/>
      </c>
      <c r="AF3604" s="5">
        <f t="shared" si="985"/>
        <v>2025</v>
      </c>
      <c r="AG3604" s="46">
        <v>3601</v>
      </c>
      <c r="AH3604" s="47" t="str">
        <f t="shared" si="989"/>
        <v/>
      </c>
      <c r="AI3604" s="48" t="str">
        <f t="shared" si="990"/>
        <v/>
      </c>
      <c r="AK3604" s="22" t="e">
        <f>TRIM(#REF!)</f>
        <v>#REF!</v>
      </c>
      <c r="AL3604" s="23" t="e">
        <f>IF(#REF!=0,"",#REF!)</f>
        <v>#REF!</v>
      </c>
      <c r="AM3604" s="19" t="e">
        <f>IF(#REF!=0,"",#REF!)</f>
        <v>#REF!</v>
      </c>
      <c r="AN3604" s="23" t="e">
        <f>IF($AK3604="","",#REF!)</f>
        <v>#REF!</v>
      </c>
      <c r="AO3604" s="23" t="e">
        <f t="shared" si="986"/>
        <v>#REF!</v>
      </c>
      <c r="AP3604" s="19" t="e">
        <f>IF(#REF!=0,"",#REF!)</f>
        <v>#REF!</v>
      </c>
      <c r="AQ3604" s="19" t="e">
        <f>IF(#REF!=0,"",#REF!)</f>
        <v>#REF!</v>
      </c>
      <c r="AR3604" s="19" t="e">
        <f>IF(#REF!=0,"",#REF!)</f>
        <v>#REF!</v>
      </c>
      <c r="AS3604" s="19" t="e">
        <f>#REF!</f>
        <v>#REF!</v>
      </c>
    </row>
    <row r="3605" spans="11:45" ht="19.5" thickTop="1" thickBot="1" x14ac:dyDescent="0.25">
      <c r="K3605" s="19" t="str">
        <f t="shared" si="977"/>
        <v/>
      </c>
      <c r="L3605" s="19">
        <f t="shared" si="972"/>
        <v>10000</v>
      </c>
      <c r="M3605" s="22" t="str">
        <f>TRIM(Data!$N3602)</f>
        <v>Show Me</v>
      </c>
      <c r="N3605" s="22" t="str">
        <f>TRIM(Data!$A3602)</f>
        <v>Show Me</v>
      </c>
      <c r="O3605" s="23">
        <f>IF(Data!$B3602=0,"",Data!$B3602)</f>
        <v>2025</v>
      </c>
      <c r="P3605" s="19" t="str">
        <f>IF(Data!$C3602=0,"",Data!$C3602)</f>
        <v>1</v>
      </c>
      <c r="Q3605" s="23" t="str">
        <f>IF($M3605="","",Data!$E3602)</f>
        <v>L</v>
      </c>
      <c r="R3605" s="23" t="str">
        <f t="shared" si="978"/>
        <v>L</v>
      </c>
      <c r="S3605" s="23" t="str">
        <f t="shared" si="979"/>
        <v>L</v>
      </c>
      <c r="T3605" s="19" t="str">
        <f>IF(Data!$F3602=0,"",Data!$F3602)</f>
        <v/>
      </c>
      <c r="U3605" s="19" t="str">
        <f>IF(Data!$G3602=0,"",Data!$G3602)</f>
        <v/>
      </c>
      <c r="V3605" s="19" t="str">
        <f>IF(Data!$D3602=0,"",Data!$D3602)</f>
        <v/>
      </c>
      <c r="W3605" s="19" t="str">
        <f>Data!$H3602</f>
        <v>Japonica</v>
      </c>
      <c r="Y3605" s="41" t="e">
        <f t="shared" si="987"/>
        <v>#REF!</v>
      </c>
      <c r="Z3605" s="8">
        <f t="shared" si="980"/>
        <v>10000</v>
      </c>
      <c r="AA3605" s="8" t="str">
        <f t="shared" si="981"/>
        <v>Show Me</v>
      </c>
      <c r="AB3605" s="8" t="str">
        <f t="shared" si="982"/>
        <v>L</v>
      </c>
      <c r="AC3605" s="8" t="str">
        <f t="shared" si="983"/>
        <v/>
      </c>
      <c r="AD3605" s="8" t="str">
        <f t="shared" si="988"/>
        <v/>
      </c>
      <c r="AE3605" s="8" t="str">
        <f t="shared" si="984"/>
        <v/>
      </c>
      <c r="AF3605" s="5">
        <f t="shared" si="985"/>
        <v>2025</v>
      </c>
      <c r="AG3605" s="46">
        <v>3602</v>
      </c>
      <c r="AH3605" s="47" t="str">
        <f t="shared" si="989"/>
        <v/>
      </c>
      <c r="AI3605" s="48" t="str">
        <f t="shared" si="990"/>
        <v/>
      </c>
      <c r="AK3605" s="22" t="e">
        <f>TRIM(#REF!)</f>
        <v>#REF!</v>
      </c>
      <c r="AL3605" s="23" t="e">
        <f>IF(#REF!=0,"",#REF!)</f>
        <v>#REF!</v>
      </c>
      <c r="AM3605" s="19" t="e">
        <f>IF(#REF!=0,"",#REF!)</f>
        <v>#REF!</v>
      </c>
      <c r="AN3605" s="23" t="e">
        <f>IF($AK3605="","",#REF!)</f>
        <v>#REF!</v>
      </c>
      <c r="AO3605" s="23" t="e">
        <f t="shared" si="986"/>
        <v>#REF!</v>
      </c>
      <c r="AP3605" s="19" t="e">
        <f>IF(#REF!=0,"",#REF!)</f>
        <v>#REF!</v>
      </c>
      <c r="AQ3605" s="19" t="e">
        <f>IF(#REF!=0,"",#REF!)</f>
        <v>#REF!</v>
      </c>
      <c r="AR3605" s="19" t="e">
        <f>IF(#REF!=0,"",#REF!)</f>
        <v>#REF!</v>
      </c>
      <c r="AS3605" s="19" t="e">
        <f>#REF!</f>
        <v>#REF!</v>
      </c>
    </row>
    <row r="3606" spans="11:45" ht="19.5" thickTop="1" thickBot="1" x14ac:dyDescent="0.25">
      <c r="K3606" s="19" t="str">
        <f t="shared" si="977"/>
        <v/>
      </c>
      <c r="L3606" s="19">
        <f t="shared" ref="L3606" si="991">IF(ISERROR(SEARCH($B$2,M3606)),10000,IF(SEARCH($B$2,M3606)=1,SEARCH($B$2,M3606)+ROW()/100000,10000))</f>
        <v>10000</v>
      </c>
      <c r="M3606" s="22" t="str">
        <f>TRIM(Data!$N3603)</f>
        <v>Fall's First Treat</v>
      </c>
      <c r="N3606" s="22" t="str">
        <f>TRIM(Data!$A3603)</f>
        <v>Fall's First Treat</v>
      </c>
      <c r="O3606" s="23">
        <f>IF(Data!$B3603=0,"",Data!$B3603)</f>
        <v>2025</v>
      </c>
      <c r="P3606" s="19" t="str">
        <f>IF(Data!$C3603=0,"",Data!$C3603)</f>
        <v>1</v>
      </c>
      <c r="Q3606" s="23" t="str">
        <f>IF($M3606="","",Data!$E3603)</f>
        <v>M</v>
      </c>
      <c r="R3606" s="23" t="str">
        <f t="shared" si="978"/>
        <v>M</v>
      </c>
      <c r="S3606" s="23" t="str">
        <f t="shared" si="979"/>
        <v>M</v>
      </c>
      <c r="T3606" s="19" t="str">
        <f>IF(Data!$F3603=0,"",Data!$F3603)</f>
        <v/>
      </c>
      <c r="U3606" s="19" t="str">
        <f>IF(Data!$G3603=0,"",Data!$G3603)</f>
        <v/>
      </c>
      <c r="V3606" s="19" t="str">
        <f>IF(Data!$D3603=0,"",Data!$D3603)</f>
        <v/>
      </c>
      <c r="W3606" s="19" t="str">
        <f>Data!$H3603</f>
        <v>Japonica</v>
      </c>
      <c r="Y3606" s="41" t="e">
        <f t="shared" si="987"/>
        <v>#REF!</v>
      </c>
      <c r="Z3606" s="8">
        <f t="shared" si="980"/>
        <v>10000</v>
      </c>
      <c r="AA3606" s="8" t="str">
        <f t="shared" si="981"/>
        <v>Fall's First Treat</v>
      </c>
      <c r="AB3606" s="8" t="str">
        <f t="shared" si="982"/>
        <v>M</v>
      </c>
      <c r="AC3606" s="8" t="str">
        <f t="shared" si="983"/>
        <v/>
      </c>
      <c r="AD3606" s="8" t="str">
        <f t="shared" si="988"/>
        <v/>
      </c>
      <c r="AE3606" s="8" t="str">
        <f t="shared" si="984"/>
        <v/>
      </c>
      <c r="AF3606" s="5">
        <f t="shared" si="985"/>
        <v>2025</v>
      </c>
      <c r="AG3606" s="46">
        <v>3603</v>
      </c>
      <c r="AH3606" s="47" t="str">
        <f t="shared" si="989"/>
        <v/>
      </c>
      <c r="AI3606" s="48" t="str">
        <f t="shared" si="990"/>
        <v/>
      </c>
      <c r="AK3606" s="22" t="e">
        <f>TRIM(#REF!)</f>
        <v>#REF!</v>
      </c>
      <c r="AL3606" s="23" t="e">
        <f>IF(#REF!=0,"",#REF!)</f>
        <v>#REF!</v>
      </c>
      <c r="AM3606" s="19" t="e">
        <f>IF(#REF!=0,"",#REF!)</f>
        <v>#REF!</v>
      </c>
      <c r="AN3606" s="23" t="e">
        <f>IF($AK3606="","",#REF!)</f>
        <v>#REF!</v>
      </c>
      <c r="AO3606" s="23" t="e">
        <f t="shared" si="986"/>
        <v>#REF!</v>
      </c>
      <c r="AP3606" s="19" t="e">
        <f>IF(#REF!=0,"",#REF!)</f>
        <v>#REF!</v>
      </c>
      <c r="AQ3606" s="19" t="e">
        <f>IF(#REF!=0,"",#REF!)</f>
        <v>#REF!</v>
      </c>
      <c r="AR3606" s="19" t="e">
        <f>IF(#REF!=0,"",#REF!)</f>
        <v>#REF!</v>
      </c>
      <c r="AS3606" s="19" t="e">
        <f>#REF!</f>
        <v>#REF!</v>
      </c>
    </row>
    <row r="3607" spans="11:45" ht="19.5" thickTop="1" thickBot="1" x14ac:dyDescent="0.25">
      <c r="K3607" s="19" t="str">
        <f t="shared" si="977"/>
        <v/>
      </c>
      <c r="L3607" s="19">
        <f t="shared" ref="L3607:L3653" si="992">IF(ISERROR(SEARCH($B$2,M3607)),10000,IF(SEARCH($B$2,M3607)=1,SEARCH($B$2,M3607)+ROW()/100000,10000))</f>
        <v>10000</v>
      </c>
      <c r="M3607" s="22" t="str">
        <f>TRIM(Data!$N3604)</f>
        <v>Jenny Pruitt</v>
      </c>
      <c r="N3607" s="22" t="str">
        <f>TRIM(Data!$A3604)</f>
        <v>Jenny Pruitt</v>
      </c>
      <c r="O3607" s="23">
        <f>IF(Data!$B3604=0,"",Data!$B3604)</f>
        <v>2025</v>
      </c>
      <c r="P3607" s="19">
        <f>IF(Data!$C3604=0,"",Data!$C3604)</f>
        <v>1</v>
      </c>
      <c r="Q3607" s="23" t="str">
        <f>IF($M3607="","",Data!$E3604)</f>
        <v>L</v>
      </c>
      <c r="R3607" s="23" t="str">
        <f t="shared" si="978"/>
        <v>L</v>
      </c>
      <c r="S3607" s="23" t="str">
        <f t="shared" si="979"/>
        <v>L</v>
      </c>
      <c r="T3607" s="19" t="str">
        <f>IF(Data!$F3604=0,"",Data!$F3604)</f>
        <v/>
      </c>
      <c r="U3607" s="19" t="str">
        <f>IF(Data!$G3604=0,"",Data!$G3604)</f>
        <v/>
      </c>
      <c r="V3607" s="19" t="str">
        <f>IF(Data!$D3604=0,"",Data!$D3604)</f>
        <v/>
      </c>
      <c r="W3607" s="19" t="str">
        <f>Data!$H3604</f>
        <v>Japonica</v>
      </c>
      <c r="Y3607" s="41" t="e">
        <f t="shared" si="987"/>
        <v>#REF!</v>
      </c>
      <c r="Z3607" s="8">
        <f t="shared" si="980"/>
        <v>10000</v>
      </c>
      <c r="AA3607" s="8" t="str">
        <f t="shared" si="981"/>
        <v>Jenny Pruitt</v>
      </c>
      <c r="AB3607" s="8" t="str">
        <f t="shared" si="982"/>
        <v>L</v>
      </c>
      <c r="AC3607" s="8" t="str">
        <f t="shared" si="983"/>
        <v/>
      </c>
      <c r="AD3607" s="8" t="str">
        <f t="shared" si="988"/>
        <v/>
      </c>
      <c r="AE3607" s="8" t="str">
        <f t="shared" si="984"/>
        <v/>
      </c>
      <c r="AF3607" s="5">
        <f t="shared" si="985"/>
        <v>2025</v>
      </c>
      <c r="AG3607" s="46">
        <v>3604</v>
      </c>
      <c r="AH3607" s="47" t="str">
        <f t="shared" si="989"/>
        <v/>
      </c>
      <c r="AI3607" s="48" t="str">
        <f t="shared" si="990"/>
        <v/>
      </c>
      <c r="AK3607" s="22" t="e">
        <f>TRIM(#REF!)</f>
        <v>#REF!</v>
      </c>
      <c r="AL3607" s="23" t="e">
        <f>IF(#REF!=0,"",#REF!)</f>
        <v>#REF!</v>
      </c>
      <c r="AM3607" s="19" t="e">
        <f>IF(#REF!=0,"",#REF!)</f>
        <v>#REF!</v>
      </c>
      <c r="AN3607" s="23" t="e">
        <f>IF($AK3607="","",#REF!)</f>
        <v>#REF!</v>
      </c>
      <c r="AO3607" s="23" t="e">
        <f t="shared" si="986"/>
        <v>#REF!</v>
      </c>
      <c r="AP3607" s="19" t="e">
        <f>IF(#REF!=0,"",#REF!)</f>
        <v>#REF!</v>
      </c>
      <c r="AQ3607" s="19" t="e">
        <f>IF(#REF!=0,"",#REF!)</f>
        <v>#REF!</v>
      </c>
      <c r="AR3607" s="19" t="e">
        <f>IF(#REF!=0,"",#REF!)</f>
        <v>#REF!</v>
      </c>
      <c r="AS3607" s="19" t="e">
        <f>#REF!</f>
        <v>#REF!</v>
      </c>
    </row>
    <row r="3608" spans="11:45" ht="19.5" thickTop="1" thickBot="1" x14ac:dyDescent="0.25">
      <c r="K3608" s="19" t="str">
        <f t="shared" si="977"/>
        <v/>
      </c>
      <c r="L3608" s="19">
        <f t="shared" si="992"/>
        <v>10000</v>
      </c>
      <c r="M3608" s="22" t="str">
        <f>TRIM(Data!$N3605)</f>
        <v>Eye Candy</v>
      </c>
      <c r="N3608" s="22" t="str">
        <f>TRIM(Data!$A3605)</f>
        <v>Eye Candy</v>
      </c>
      <c r="O3608" s="23">
        <f>IF(Data!$B3605=0,"",Data!$B3605)</f>
        <v>2023</v>
      </c>
      <c r="P3608" s="19" t="str">
        <f>IF(Data!$C3605=0,"",Data!$C3605)</f>
        <v>1</v>
      </c>
      <c r="Q3608" s="23" t="str">
        <f>IF($M3608="","",Data!$E3605)</f>
        <v>L</v>
      </c>
      <c r="R3608" s="23" t="str">
        <f t="shared" si="978"/>
        <v>L</v>
      </c>
      <c r="S3608" s="23" t="str">
        <f t="shared" si="979"/>
        <v>L</v>
      </c>
      <c r="T3608" s="19" t="str">
        <f>IF(Data!$F3605=0,"",Data!$F3605)</f>
        <v/>
      </c>
      <c r="U3608" s="19" t="str">
        <f>IF(Data!$G3605=0,"",Data!$G3605)</f>
        <v/>
      </c>
      <c r="V3608" s="19" t="str">
        <f>IF(Data!$D3605=0,"",Data!$D3605)</f>
        <v/>
      </c>
      <c r="W3608" s="19" t="str">
        <f>Data!$H3605</f>
        <v>Japonica</v>
      </c>
      <c r="Y3608" s="41" t="e">
        <f t="shared" si="987"/>
        <v>#REF!</v>
      </c>
      <c r="Z3608" s="8">
        <f t="shared" si="980"/>
        <v>10000</v>
      </c>
      <c r="AA3608" s="8" t="str">
        <f t="shared" si="981"/>
        <v>Eye Candy</v>
      </c>
      <c r="AB3608" s="8" t="str">
        <f t="shared" si="982"/>
        <v>L</v>
      </c>
      <c r="AC3608" s="8" t="str">
        <f t="shared" si="983"/>
        <v/>
      </c>
      <c r="AD3608" s="8" t="str">
        <f t="shared" si="988"/>
        <v/>
      </c>
      <c r="AE3608" s="8" t="str">
        <f t="shared" si="984"/>
        <v/>
      </c>
      <c r="AF3608" s="5">
        <f t="shared" si="985"/>
        <v>2023</v>
      </c>
      <c r="AG3608" s="46">
        <v>3605</v>
      </c>
      <c r="AH3608" s="47" t="str">
        <f t="shared" si="989"/>
        <v/>
      </c>
      <c r="AI3608" s="48" t="str">
        <f t="shared" si="990"/>
        <v/>
      </c>
      <c r="AK3608" s="22" t="e">
        <f>TRIM(#REF!)</f>
        <v>#REF!</v>
      </c>
      <c r="AL3608" s="23" t="e">
        <f>IF(#REF!=0,"",#REF!)</f>
        <v>#REF!</v>
      </c>
      <c r="AM3608" s="19" t="e">
        <f>IF(#REF!=0,"",#REF!)</f>
        <v>#REF!</v>
      </c>
      <c r="AN3608" s="23" t="e">
        <f>IF($AK3608="","",#REF!)</f>
        <v>#REF!</v>
      </c>
      <c r="AO3608" s="23" t="e">
        <f t="shared" si="986"/>
        <v>#REF!</v>
      </c>
      <c r="AP3608" s="19" t="e">
        <f>IF(#REF!=0,"",#REF!)</f>
        <v>#REF!</v>
      </c>
      <c r="AQ3608" s="19" t="e">
        <f>IF(#REF!=0,"",#REF!)</f>
        <v>#REF!</v>
      </c>
      <c r="AR3608" s="19" t="e">
        <f>IF(#REF!=0,"",#REF!)</f>
        <v>#REF!</v>
      </c>
      <c r="AS3608" s="19" t="e">
        <f>#REF!</f>
        <v>#REF!</v>
      </c>
    </row>
    <row r="3609" spans="11:45" ht="19.5" thickTop="1" thickBot="1" x14ac:dyDescent="0.25">
      <c r="K3609" s="19" t="str">
        <f t="shared" si="977"/>
        <v/>
      </c>
      <c r="L3609" s="19">
        <f t="shared" si="992"/>
        <v>10000</v>
      </c>
      <c r="M3609" s="22" t="str">
        <f>TRIM(Data!$N3606)</f>
        <v/>
      </c>
      <c r="N3609" s="22" t="str">
        <f>TRIM(Data!$A3606)</f>
        <v/>
      </c>
      <c r="O3609" s="23" t="str">
        <f>IF(Data!$B3606=0,"",Data!$B3606)</f>
        <v/>
      </c>
      <c r="P3609" s="19" t="str">
        <f>IF(Data!$C3606=0,"",Data!$C3606)</f>
        <v/>
      </c>
      <c r="Q3609" s="23" t="str">
        <f>IF($M3609="","",Data!$E3606)</f>
        <v/>
      </c>
      <c r="R3609" s="23" t="str">
        <f t="shared" si="978"/>
        <v/>
      </c>
      <c r="S3609" s="23" t="str">
        <f t="shared" si="979"/>
        <v/>
      </c>
      <c r="T3609" s="19" t="str">
        <f>IF(Data!$F3606=0,"",Data!$F3606)</f>
        <v/>
      </c>
      <c r="U3609" s="19" t="str">
        <f>IF(Data!$G3606=0,"",Data!$G3606)</f>
        <v/>
      </c>
      <c r="V3609" s="19" t="str">
        <f>IF(Data!$D3606=0,"",Data!$D3606)</f>
        <v/>
      </c>
      <c r="W3609" s="19" t="str">
        <f>Data!$H3606</f>
        <v/>
      </c>
      <c r="Y3609" s="41" t="e">
        <f t="shared" si="987"/>
        <v>#REF!</v>
      </c>
      <c r="Z3609" s="8">
        <f t="shared" si="980"/>
        <v>10000</v>
      </c>
      <c r="AA3609" s="8" t="str">
        <f t="shared" si="981"/>
        <v/>
      </c>
      <c r="AB3609" s="8" t="str">
        <f t="shared" si="982"/>
        <v/>
      </c>
      <c r="AC3609" s="8" t="str">
        <f t="shared" si="983"/>
        <v/>
      </c>
      <c r="AD3609" s="8" t="str">
        <f t="shared" si="988"/>
        <v/>
      </c>
      <c r="AE3609" s="8" t="str">
        <f t="shared" si="984"/>
        <v/>
      </c>
      <c r="AF3609" s="5" t="str">
        <f t="shared" si="985"/>
        <v/>
      </c>
      <c r="AG3609" s="46">
        <v>3606</v>
      </c>
      <c r="AH3609" s="47" t="str">
        <f t="shared" si="989"/>
        <v/>
      </c>
      <c r="AI3609" s="48" t="str">
        <f t="shared" si="990"/>
        <v/>
      </c>
      <c r="AK3609" s="22" t="e">
        <f>TRIM(#REF!)</f>
        <v>#REF!</v>
      </c>
      <c r="AL3609" s="23" t="e">
        <f>IF(#REF!=0,"",#REF!)</f>
        <v>#REF!</v>
      </c>
      <c r="AM3609" s="19" t="e">
        <f>IF(#REF!=0,"",#REF!)</f>
        <v>#REF!</v>
      </c>
      <c r="AN3609" s="23" t="e">
        <f>IF($AK3609="","",#REF!)</f>
        <v>#REF!</v>
      </c>
      <c r="AO3609" s="23" t="e">
        <f t="shared" si="986"/>
        <v>#REF!</v>
      </c>
      <c r="AP3609" s="19" t="e">
        <f>IF(#REF!=0,"",#REF!)</f>
        <v>#REF!</v>
      </c>
      <c r="AQ3609" s="19" t="e">
        <f>IF(#REF!=0,"",#REF!)</f>
        <v>#REF!</v>
      </c>
      <c r="AR3609" s="19" t="e">
        <f>IF(#REF!=0,"",#REF!)</f>
        <v>#REF!</v>
      </c>
      <c r="AS3609" s="19" t="e">
        <f>#REF!</f>
        <v>#REF!</v>
      </c>
    </row>
    <row r="3610" spans="11:45" ht="19.5" thickTop="1" thickBot="1" x14ac:dyDescent="0.25">
      <c r="K3610" s="19" t="str">
        <f t="shared" si="977"/>
        <v/>
      </c>
      <c r="L3610" s="19">
        <f t="shared" si="992"/>
        <v>10000</v>
      </c>
      <c r="M3610" s="22" t="str">
        <f>TRIM(Data!$N3607)</f>
        <v/>
      </c>
      <c r="N3610" s="22" t="str">
        <f>TRIM(Data!$A3607)</f>
        <v/>
      </c>
      <c r="O3610" s="23" t="str">
        <f>IF(Data!$B3607=0,"",Data!$B3607)</f>
        <v/>
      </c>
      <c r="P3610" s="19" t="str">
        <f>IF(Data!$C3607=0,"",Data!$C3607)</f>
        <v/>
      </c>
      <c r="Q3610" s="23" t="str">
        <f>IF($M3610="","",Data!$E3607)</f>
        <v/>
      </c>
      <c r="R3610" s="23" t="str">
        <f t="shared" si="978"/>
        <v/>
      </c>
      <c r="S3610" s="23" t="str">
        <f t="shared" si="979"/>
        <v/>
      </c>
      <c r="T3610" s="19" t="str">
        <f>IF(Data!$F3607=0,"",Data!$F3607)</f>
        <v/>
      </c>
      <c r="U3610" s="19" t="str">
        <f>IF(Data!$G3607=0,"",Data!$G3607)</f>
        <v/>
      </c>
      <c r="V3610" s="19" t="str">
        <f>IF(Data!$D3607=0,"",Data!$D3607)</f>
        <v/>
      </c>
      <c r="W3610" s="19" t="str">
        <f>Data!$H3607</f>
        <v/>
      </c>
      <c r="Y3610" s="41" t="e">
        <f t="shared" si="987"/>
        <v>#REF!</v>
      </c>
      <c r="Z3610" s="8">
        <f t="shared" si="980"/>
        <v>10000</v>
      </c>
      <c r="AA3610" s="8" t="str">
        <f t="shared" si="981"/>
        <v/>
      </c>
      <c r="AB3610" s="8" t="str">
        <f t="shared" si="982"/>
        <v/>
      </c>
      <c r="AC3610" s="8" t="str">
        <f t="shared" si="983"/>
        <v/>
      </c>
      <c r="AD3610" s="8" t="str">
        <f t="shared" si="988"/>
        <v/>
      </c>
      <c r="AE3610" s="8" t="str">
        <f t="shared" si="984"/>
        <v/>
      </c>
      <c r="AF3610" s="5" t="str">
        <f t="shared" si="985"/>
        <v/>
      </c>
      <c r="AG3610" s="46">
        <v>3607</v>
      </c>
      <c r="AH3610" s="47" t="str">
        <f t="shared" si="989"/>
        <v/>
      </c>
      <c r="AI3610" s="48" t="str">
        <f t="shared" si="990"/>
        <v/>
      </c>
      <c r="AK3610" s="22" t="e">
        <f>TRIM(#REF!)</f>
        <v>#REF!</v>
      </c>
      <c r="AL3610" s="23" t="e">
        <f>IF(#REF!=0,"",#REF!)</f>
        <v>#REF!</v>
      </c>
      <c r="AM3610" s="19" t="e">
        <f>IF(#REF!=0,"",#REF!)</f>
        <v>#REF!</v>
      </c>
      <c r="AN3610" s="23" t="e">
        <f>IF($AK3610="","",#REF!)</f>
        <v>#REF!</v>
      </c>
      <c r="AO3610" s="23" t="e">
        <f t="shared" si="986"/>
        <v>#REF!</v>
      </c>
      <c r="AP3610" s="19" t="e">
        <f>IF(#REF!=0,"",#REF!)</f>
        <v>#REF!</v>
      </c>
      <c r="AQ3610" s="19" t="e">
        <f>IF(#REF!=0,"",#REF!)</f>
        <v>#REF!</v>
      </c>
      <c r="AR3610" s="19" t="e">
        <f>IF(#REF!=0,"",#REF!)</f>
        <v>#REF!</v>
      </c>
      <c r="AS3610" s="19" t="e">
        <f>#REF!</f>
        <v>#REF!</v>
      </c>
    </row>
    <row r="3611" spans="11:45" ht="19.5" thickTop="1" thickBot="1" x14ac:dyDescent="0.25">
      <c r="K3611" s="19" t="str">
        <f t="shared" si="977"/>
        <v/>
      </c>
      <c r="L3611" s="19">
        <f t="shared" si="992"/>
        <v>10000</v>
      </c>
      <c r="M3611" s="22" t="str">
        <f>TRIM(Data!$N3608)</f>
        <v/>
      </c>
      <c r="N3611" s="22" t="str">
        <f>TRIM(Data!$A3608)</f>
        <v/>
      </c>
      <c r="O3611" s="23" t="str">
        <f>IF(Data!$B3608=0,"",Data!$B3608)</f>
        <v/>
      </c>
      <c r="P3611" s="19" t="str">
        <f>IF(Data!$C3608=0,"",Data!$C3608)</f>
        <v/>
      </c>
      <c r="Q3611" s="23" t="str">
        <f>IF($M3611="","",Data!$E3608)</f>
        <v/>
      </c>
      <c r="R3611" s="23" t="str">
        <f t="shared" si="978"/>
        <v/>
      </c>
      <c r="S3611" s="23" t="str">
        <f t="shared" si="979"/>
        <v/>
      </c>
      <c r="T3611" s="19" t="str">
        <f>IF(Data!$F3608=0,"",Data!$F3608)</f>
        <v/>
      </c>
      <c r="U3611" s="19" t="str">
        <f>IF(Data!$G3608=0,"",Data!$G3608)</f>
        <v/>
      </c>
      <c r="V3611" s="19" t="str">
        <f>IF(Data!$D3608=0,"",Data!$D3608)</f>
        <v/>
      </c>
      <c r="W3611" s="19" t="str">
        <f>Data!$H3608</f>
        <v/>
      </c>
      <c r="Y3611" s="41" t="e">
        <f t="shared" si="987"/>
        <v>#REF!</v>
      </c>
      <c r="Z3611" s="8">
        <f t="shared" si="980"/>
        <v>10000</v>
      </c>
      <c r="AA3611" s="8" t="str">
        <f t="shared" si="981"/>
        <v/>
      </c>
      <c r="AB3611" s="8" t="str">
        <f t="shared" si="982"/>
        <v/>
      </c>
      <c r="AC3611" s="8" t="str">
        <f t="shared" si="983"/>
        <v/>
      </c>
      <c r="AD3611" s="8" t="str">
        <f t="shared" si="988"/>
        <v/>
      </c>
      <c r="AE3611" s="8" t="str">
        <f t="shared" si="984"/>
        <v/>
      </c>
      <c r="AF3611" s="5" t="str">
        <f t="shared" si="985"/>
        <v/>
      </c>
      <c r="AG3611" s="46">
        <v>3608</v>
      </c>
      <c r="AH3611" s="47" t="str">
        <f t="shared" si="989"/>
        <v/>
      </c>
      <c r="AI3611" s="48" t="str">
        <f t="shared" si="990"/>
        <v/>
      </c>
      <c r="AK3611" s="22" t="e">
        <f>TRIM(#REF!)</f>
        <v>#REF!</v>
      </c>
      <c r="AL3611" s="23" t="e">
        <f>IF(#REF!=0,"",#REF!)</f>
        <v>#REF!</v>
      </c>
      <c r="AM3611" s="19" t="e">
        <f>IF(#REF!=0,"",#REF!)</f>
        <v>#REF!</v>
      </c>
      <c r="AN3611" s="23" t="e">
        <f>IF($AK3611="","",#REF!)</f>
        <v>#REF!</v>
      </c>
      <c r="AO3611" s="23" t="e">
        <f t="shared" si="986"/>
        <v>#REF!</v>
      </c>
      <c r="AP3611" s="19" t="e">
        <f>IF(#REF!=0,"",#REF!)</f>
        <v>#REF!</v>
      </c>
      <c r="AQ3611" s="19" t="e">
        <f>IF(#REF!=0,"",#REF!)</f>
        <v>#REF!</v>
      </c>
      <c r="AR3611" s="19" t="e">
        <f>IF(#REF!=0,"",#REF!)</f>
        <v>#REF!</v>
      </c>
      <c r="AS3611" s="19" t="e">
        <f>#REF!</f>
        <v>#REF!</v>
      </c>
    </row>
    <row r="3612" spans="11:45" ht="19.5" thickTop="1" thickBot="1" x14ac:dyDescent="0.25">
      <c r="K3612" s="19" t="str">
        <f t="shared" si="977"/>
        <v/>
      </c>
      <c r="L3612" s="19">
        <f t="shared" si="992"/>
        <v>10000</v>
      </c>
      <c r="M3612" s="22" t="str">
        <f>TRIM(Data!$N3609)</f>
        <v/>
      </c>
      <c r="N3612" s="22" t="str">
        <f>TRIM(Data!$A3609)</f>
        <v/>
      </c>
      <c r="O3612" s="23" t="str">
        <f>IF(Data!$B3609=0,"",Data!$B3609)</f>
        <v/>
      </c>
      <c r="P3612" s="19" t="str">
        <f>IF(Data!$C3609=0,"",Data!$C3609)</f>
        <v/>
      </c>
      <c r="Q3612" s="23" t="str">
        <f>IF($M3612="","",Data!$E3609)</f>
        <v/>
      </c>
      <c r="R3612" s="23" t="str">
        <f t="shared" si="978"/>
        <v/>
      </c>
      <c r="S3612" s="23" t="str">
        <f t="shared" si="979"/>
        <v/>
      </c>
      <c r="T3612" s="19" t="str">
        <f>IF(Data!$F3609=0,"",Data!$F3609)</f>
        <v/>
      </c>
      <c r="U3612" s="19" t="str">
        <f>IF(Data!$G3609=0,"",Data!$G3609)</f>
        <v/>
      </c>
      <c r="V3612" s="19" t="str">
        <f>IF(Data!$D3609=0,"",Data!$D3609)</f>
        <v/>
      </c>
      <c r="W3612" s="19" t="str">
        <f>Data!$H3609</f>
        <v/>
      </c>
      <c r="Y3612" s="41" t="e">
        <f t="shared" si="987"/>
        <v>#REF!</v>
      </c>
      <c r="Z3612" s="8">
        <f t="shared" si="980"/>
        <v>10000</v>
      </c>
      <c r="AA3612" s="8" t="str">
        <f t="shared" si="981"/>
        <v/>
      </c>
      <c r="AB3612" s="8" t="str">
        <f t="shared" si="982"/>
        <v/>
      </c>
      <c r="AC3612" s="8" t="str">
        <f t="shared" si="983"/>
        <v/>
      </c>
      <c r="AD3612" s="8" t="str">
        <f t="shared" si="988"/>
        <v/>
      </c>
      <c r="AE3612" s="8" t="str">
        <f t="shared" si="984"/>
        <v/>
      </c>
      <c r="AF3612" s="5" t="str">
        <f t="shared" si="985"/>
        <v/>
      </c>
      <c r="AG3612" s="46">
        <v>3609</v>
      </c>
      <c r="AH3612" s="47" t="str">
        <f t="shared" si="989"/>
        <v/>
      </c>
      <c r="AI3612" s="48" t="str">
        <f t="shared" si="990"/>
        <v/>
      </c>
      <c r="AK3612" s="22" t="e">
        <f>TRIM(#REF!)</f>
        <v>#REF!</v>
      </c>
      <c r="AL3612" s="23" t="e">
        <f>IF(#REF!=0,"",#REF!)</f>
        <v>#REF!</v>
      </c>
      <c r="AM3612" s="19" t="e">
        <f>IF(#REF!=0,"",#REF!)</f>
        <v>#REF!</v>
      </c>
      <c r="AN3612" s="23" t="e">
        <f>IF($AK3612="","",#REF!)</f>
        <v>#REF!</v>
      </c>
      <c r="AO3612" s="23" t="e">
        <f t="shared" si="986"/>
        <v>#REF!</v>
      </c>
      <c r="AP3612" s="19" t="e">
        <f>IF(#REF!=0,"",#REF!)</f>
        <v>#REF!</v>
      </c>
      <c r="AQ3612" s="19" t="e">
        <f>IF(#REF!=0,"",#REF!)</f>
        <v>#REF!</v>
      </c>
      <c r="AR3612" s="19" t="e">
        <f>IF(#REF!=0,"",#REF!)</f>
        <v>#REF!</v>
      </c>
      <c r="AS3612" s="19" t="e">
        <f>#REF!</f>
        <v>#REF!</v>
      </c>
    </row>
    <row r="3613" spans="11:45" ht="19.5" thickTop="1" thickBot="1" x14ac:dyDescent="0.25">
      <c r="K3613" s="19" t="str">
        <f t="shared" si="977"/>
        <v/>
      </c>
      <c r="L3613" s="19">
        <f t="shared" si="992"/>
        <v>10000</v>
      </c>
      <c r="M3613" s="22" t="str">
        <f>TRIM(Data!$N3610)</f>
        <v/>
      </c>
      <c r="N3613" s="22" t="str">
        <f>TRIM(Data!$A3610)</f>
        <v/>
      </c>
      <c r="O3613" s="23" t="str">
        <f>IF(Data!$B3610=0,"",Data!$B3610)</f>
        <v/>
      </c>
      <c r="P3613" s="19" t="str">
        <f>IF(Data!$C3610=0,"",Data!$C3610)</f>
        <v/>
      </c>
      <c r="Q3613" s="23" t="str">
        <f>IF($M3613="","",Data!$E3610)</f>
        <v/>
      </c>
      <c r="R3613" s="23" t="str">
        <f t="shared" si="978"/>
        <v/>
      </c>
      <c r="S3613" s="23" t="str">
        <f t="shared" si="979"/>
        <v/>
      </c>
      <c r="T3613" s="19" t="str">
        <f>IF(Data!$F3610=0,"",Data!$F3610)</f>
        <v/>
      </c>
      <c r="U3613" s="19" t="str">
        <f>IF(Data!$G3610=0,"",Data!$G3610)</f>
        <v/>
      </c>
      <c r="V3613" s="19" t="str">
        <f>IF(Data!$D3610=0,"",Data!$D3610)</f>
        <v/>
      </c>
      <c r="W3613" s="19" t="str">
        <f>Data!$H3610</f>
        <v/>
      </c>
      <c r="Y3613" s="41" t="e">
        <f t="shared" si="987"/>
        <v>#REF!</v>
      </c>
      <c r="Z3613" s="8">
        <f t="shared" si="980"/>
        <v>10000</v>
      </c>
      <c r="AA3613" s="8" t="str">
        <f t="shared" si="981"/>
        <v/>
      </c>
      <c r="AB3613" s="8" t="str">
        <f t="shared" si="982"/>
        <v/>
      </c>
      <c r="AC3613" s="8" t="str">
        <f t="shared" si="983"/>
        <v/>
      </c>
      <c r="AD3613" s="8" t="str">
        <f t="shared" si="988"/>
        <v/>
      </c>
      <c r="AE3613" s="8" t="str">
        <f t="shared" si="984"/>
        <v/>
      </c>
      <c r="AF3613" s="5" t="str">
        <f t="shared" si="985"/>
        <v/>
      </c>
      <c r="AG3613" s="46">
        <v>3610</v>
      </c>
      <c r="AH3613" s="47" t="str">
        <f t="shared" si="989"/>
        <v/>
      </c>
      <c r="AI3613" s="48" t="str">
        <f t="shared" si="990"/>
        <v/>
      </c>
      <c r="AK3613" s="22" t="e">
        <f>TRIM(#REF!)</f>
        <v>#REF!</v>
      </c>
      <c r="AL3613" s="23" t="e">
        <f>IF(#REF!=0,"",#REF!)</f>
        <v>#REF!</v>
      </c>
      <c r="AM3613" s="19" t="e">
        <f>IF(#REF!=0,"",#REF!)</f>
        <v>#REF!</v>
      </c>
      <c r="AN3613" s="23" t="e">
        <f>IF($AK3613="","",#REF!)</f>
        <v>#REF!</v>
      </c>
      <c r="AO3613" s="23" t="e">
        <f t="shared" si="986"/>
        <v>#REF!</v>
      </c>
      <c r="AP3613" s="19" t="e">
        <f>IF(#REF!=0,"",#REF!)</f>
        <v>#REF!</v>
      </c>
      <c r="AQ3613" s="19" t="e">
        <f>IF(#REF!=0,"",#REF!)</f>
        <v>#REF!</v>
      </c>
      <c r="AR3613" s="19" t="e">
        <f>IF(#REF!=0,"",#REF!)</f>
        <v>#REF!</v>
      </c>
      <c r="AS3613" s="19" t="e">
        <f>#REF!</f>
        <v>#REF!</v>
      </c>
    </row>
    <row r="3614" spans="11:45" ht="19.5" thickTop="1" thickBot="1" x14ac:dyDescent="0.25">
      <c r="K3614" s="19" t="str">
        <f t="shared" si="977"/>
        <v/>
      </c>
      <c r="L3614" s="19">
        <f t="shared" si="992"/>
        <v>10000</v>
      </c>
      <c r="M3614" s="22" t="str">
        <f>TRIM(Data!$N3611)</f>
        <v/>
      </c>
      <c r="N3614" s="22" t="str">
        <f>TRIM(Data!$A3611)</f>
        <v/>
      </c>
      <c r="O3614" s="23" t="str">
        <f>IF(Data!$B3611=0,"",Data!$B3611)</f>
        <v/>
      </c>
      <c r="P3614" s="19" t="str">
        <f>IF(Data!$C3611=0,"",Data!$C3611)</f>
        <v/>
      </c>
      <c r="Q3614" s="23" t="str">
        <f>IF($M3614="","",Data!$E3611)</f>
        <v/>
      </c>
      <c r="R3614" s="23" t="str">
        <f t="shared" si="978"/>
        <v/>
      </c>
      <c r="S3614" s="23" t="str">
        <f t="shared" si="979"/>
        <v/>
      </c>
      <c r="T3614" s="19" t="str">
        <f>IF(Data!$F3611=0,"",Data!$F3611)</f>
        <v/>
      </c>
      <c r="U3614" s="19" t="str">
        <f>IF(Data!$G3611=0,"",Data!$G3611)</f>
        <v/>
      </c>
      <c r="V3614" s="19" t="str">
        <f>IF(Data!$D3611=0,"",Data!$D3611)</f>
        <v/>
      </c>
      <c r="W3614" s="19" t="str">
        <f>Data!$H3611</f>
        <v/>
      </c>
      <c r="Y3614" s="41" t="e">
        <f t="shared" si="987"/>
        <v>#REF!</v>
      </c>
      <c r="Z3614" s="8">
        <f t="shared" si="980"/>
        <v>10000</v>
      </c>
      <c r="AA3614" s="8" t="str">
        <f t="shared" si="981"/>
        <v/>
      </c>
      <c r="AB3614" s="8" t="str">
        <f t="shared" si="982"/>
        <v/>
      </c>
      <c r="AC3614" s="8" t="str">
        <f t="shared" si="983"/>
        <v/>
      </c>
      <c r="AD3614" s="8" t="str">
        <f t="shared" si="988"/>
        <v/>
      </c>
      <c r="AE3614" s="8" t="str">
        <f t="shared" si="984"/>
        <v/>
      </c>
      <c r="AF3614" s="5" t="str">
        <f t="shared" si="985"/>
        <v/>
      </c>
      <c r="AG3614" s="46">
        <v>3611</v>
      </c>
      <c r="AH3614" s="47" t="str">
        <f t="shared" si="989"/>
        <v/>
      </c>
      <c r="AI3614" s="48" t="str">
        <f t="shared" si="990"/>
        <v/>
      </c>
      <c r="AK3614" s="22" t="e">
        <f>TRIM(#REF!)</f>
        <v>#REF!</v>
      </c>
      <c r="AL3614" s="23" t="e">
        <f>IF(#REF!=0,"",#REF!)</f>
        <v>#REF!</v>
      </c>
      <c r="AM3614" s="19" t="e">
        <f>IF(#REF!=0,"",#REF!)</f>
        <v>#REF!</v>
      </c>
      <c r="AN3614" s="23" t="e">
        <f>IF($AK3614="","",#REF!)</f>
        <v>#REF!</v>
      </c>
      <c r="AO3614" s="23" t="e">
        <f t="shared" si="986"/>
        <v>#REF!</v>
      </c>
      <c r="AP3614" s="19" t="e">
        <f>IF(#REF!=0,"",#REF!)</f>
        <v>#REF!</v>
      </c>
      <c r="AQ3614" s="19" t="e">
        <f>IF(#REF!=0,"",#REF!)</f>
        <v>#REF!</v>
      </c>
      <c r="AR3614" s="19" t="e">
        <f>IF(#REF!=0,"",#REF!)</f>
        <v>#REF!</v>
      </c>
      <c r="AS3614" s="19" t="e">
        <f>#REF!</f>
        <v>#REF!</v>
      </c>
    </row>
    <row r="3615" spans="11:45" ht="19.5" thickTop="1" thickBot="1" x14ac:dyDescent="0.25">
      <c r="K3615" s="19" t="str">
        <f t="shared" si="977"/>
        <v/>
      </c>
      <c r="L3615" s="19">
        <f t="shared" si="992"/>
        <v>10000</v>
      </c>
      <c r="M3615" s="22" t="str">
        <f>TRIM(Data!$N3612)</f>
        <v/>
      </c>
      <c r="N3615" s="22" t="str">
        <f>TRIM(Data!$A3612)</f>
        <v/>
      </c>
      <c r="O3615" s="23" t="str">
        <f>IF(Data!$B3612=0,"",Data!$B3612)</f>
        <v/>
      </c>
      <c r="P3615" s="19" t="str">
        <f>IF(Data!$C3612=0,"",Data!$C3612)</f>
        <v/>
      </c>
      <c r="Q3615" s="23" t="str">
        <f>IF($M3615="","",Data!$E3612)</f>
        <v/>
      </c>
      <c r="R3615" s="23" t="str">
        <f t="shared" si="978"/>
        <v/>
      </c>
      <c r="S3615" s="23" t="str">
        <f t="shared" si="979"/>
        <v/>
      </c>
      <c r="T3615" s="19" t="str">
        <f>IF(Data!$F3612=0,"",Data!$F3612)</f>
        <v/>
      </c>
      <c r="U3615" s="19" t="str">
        <f>IF(Data!$G3612=0,"",Data!$G3612)</f>
        <v/>
      </c>
      <c r="V3615" s="19" t="str">
        <f>IF(Data!$D3612=0,"",Data!$D3612)</f>
        <v/>
      </c>
      <c r="W3615" s="19" t="str">
        <f>Data!$H3612</f>
        <v/>
      </c>
      <c r="Y3615" s="41" t="e">
        <f t="shared" si="987"/>
        <v>#REF!</v>
      </c>
      <c r="Z3615" s="8">
        <f t="shared" si="980"/>
        <v>10000</v>
      </c>
      <c r="AA3615" s="8" t="str">
        <f t="shared" si="981"/>
        <v/>
      </c>
      <c r="AB3615" s="8" t="str">
        <f t="shared" si="982"/>
        <v/>
      </c>
      <c r="AC3615" s="8" t="str">
        <f t="shared" si="983"/>
        <v/>
      </c>
      <c r="AD3615" s="8" t="str">
        <f t="shared" si="988"/>
        <v/>
      </c>
      <c r="AE3615" s="8" t="str">
        <f t="shared" si="984"/>
        <v/>
      </c>
      <c r="AF3615" s="5" t="str">
        <f t="shared" si="985"/>
        <v/>
      </c>
      <c r="AG3615" s="46">
        <v>3612</v>
      </c>
      <c r="AH3615" s="47" t="str">
        <f t="shared" si="989"/>
        <v/>
      </c>
      <c r="AI3615" s="48" t="str">
        <f t="shared" si="990"/>
        <v/>
      </c>
      <c r="AK3615" s="22" t="e">
        <f>TRIM(#REF!)</f>
        <v>#REF!</v>
      </c>
      <c r="AL3615" s="23" t="e">
        <f>IF(#REF!=0,"",#REF!)</f>
        <v>#REF!</v>
      </c>
      <c r="AM3615" s="19" t="e">
        <f>IF(#REF!=0,"",#REF!)</f>
        <v>#REF!</v>
      </c>
      <c r="AN3615" s="23" t="e">
        <f>IF($AK3615="","",#REF!)</f>
        <v>#REF!</v>
      </c>
      <c r="AO3615" s="23" t="e">
        <f t="shared" si="986"/>
        <v>#REF!</v>
      </c>
      <c r="AP3615" s="19" t="e">
        <f>IF(#REF!=0,"",#REF!)</f>
        <v>#REF!</v>
      </c>
      <c r="AQ3615" s="19" t="e">
        <f>IF(#REF!=0,"",#REF!)</f>
        <v>#REF!</v>
      </c>
      <c r="AR3615" s="19" t="e">
        <f>IF(#REF!=0,"",#REF!)</f>
        <v>#REF!</v>
      </c>
      <c r="AS3615" s="19" t="e">
        <f>#REF!</f>
        <v>#REF!</v>
      </c>
    </row>
    <row r="3616" spans="11:45" ht="19.5" thickTop="1" thickBot="1" x14ac:dyDescent="0.25">
      <c r="K3616" s="19" t="str">
        <f t="shared" si="977"/>
        <v/>
      </c>
      <c r="L3616" s="19">
        <f t="shared" si="992"/>
        <v>10000</v>
      </c>
      <c r="M3616" s="22" t="str">
        <f>TRIM(Data!$N3613)</f>
        <v/>
      </c>
      <c r="N3616" s="22" t="str">
        <f>TRIM(Data!$A3613)</f>
        <v/>
      </c>
      <c r="O3616" s="23" t="str">
        <f>IF(Data!$B3613=0,"",Data!$B3613)</f>
        <v/>
      </c>
      <c r="P3616" s="19" t="str">
        <f>IF(Data!$C3613=0,"",Data!$C3613)</f>
        <v/>
      </c>
      <c r="Q3616" s="23" t="str">
        <f>IF($M3616="","",Data!$E3613)</f>
        <v/>
      </c>
      <c r="R3616" s="23" t="str">
        <f t="shared" si="978"/>
        <v/>
      </c>
      <c r="S3616" s="23" t="str">
        <f t="shared" si="979"/>
        <v/>
      </c>
      <c r="T3616" s="19" t="str">
        <f>IF(Data!$F3613=0,"",Data!$F3613)</f>
        <v/>
      </c>
      <c r="U3616" s="19" t="str">
        <f>IF(Data!$G3613=0,"",Data!$G3613)</f>
        <v/>
      </c>
      <c r="V3616" s="19" t="str">
        <f>IF(Data!$D3613=0,"",Data!$D3613)</f>
        <v/>
      </c>
      <c r="W3616" s="19" t="str">
        <f>Data!$H3613</f>
        <v/>
      </c>
      <c r="Y3616" s="41" t="e">
        <f t="shared" si="987"/>
        <v>#REF!</v>
      </c>
      <c r="Z3616" s="8">
        <f t="shared" si="980"/>
        <v>10000</v>
      </c>
      <c r="AA3616" s="8" t="str">
        <f t="shared" si="981"/>
        <v/>
      </c>
      <c r="AB3616" s="8" t="str">
        <f t="shared" si="982"/>
        <v/>
      </c>
      <c r="AC3616" s="8" t="str">
        <f t="shared" si="983"/>
        <v/>
      </c>
      <c r="AD3616" s="8" t="str">
        <f t="shared" si="988"/>
        <v/>
      </c>
      <c r="AE3616" s="8" t="str">
        <f t="shared" si="984"/>
        <v/>
      </c>
      <c r="AF3616" s="5" t="str">
        <f t="shared" si="985"/>
        <v/>
      </c>
      <c r="AG3616" s="46">
        <v>3613</v>
      </c>
      <c r="AH3616" s="47" t="str">
        <f t="shared" si="989"/>
        <v/>
      </c>
      <c r="AI3616" s="48" t="str">
        <f t="shared" si="990"/>
        <v/>
      </c>
      <c r="AK3616" s="22" t="e">
        <f>TRIM(#REF!)</f>
        <v>#REF!</v>
      </c>
      <c r="AL3616" s="23" t="e">
        <f>IF(#REF!=0,"",#REF!)</f>
        <v>#REF!</v>
      </c>
      <c r="AM3616" s="19" t="e">
        <f>IF(#REF!=0,"",#REF!)</f>
        <v>#REF!</v>
      </c>
      <c r="AN3616" s="23" t="e">
        <f>IF($AK3616="","",#REF!)</f>
        <v>#REF!</v>
      </c>
      <c r="AO3616" s="23" t="e">
        <f t="shared" si="986"/>
        <v>#REF!</v>
      </c>
      <c r="AP3616" s="19" t="e">
        <f>IF(#REF!=0,"",#REF!)</f>
        <v>#REF!</v>
      </c>
      <c r="AQ3616" s="19" t="e">
        <f>IF(#REF!=0,"",#REF!)</f>
        <v>#REF!</v>
      </c>
      <c r="AR3616" s="19" t="e">
        <f>IF(#REF!=0,"",#REF!)</f>
        <v>#REF!</v>
      </c>
      <c r="AS3616" s="19" t="e">
        <f>#REF!</f>
        <v>#REF!</v>
      </c>
    </row>
    <row r="3617" spans="11:45" ht="19.5" thickTop="1" thickBot="1" x14ac:dyDescent="0.25">
      <c r="K3617" s="19" t="str">
        <f t="shared" si="977"/>
        <v/>
      </c>
      <c r="L3617" s="19">
        <f t="shared" si="992"/>
        <v>10000</v>
      </c>
      <c r="M3617" s="22" t="str">
        <f>TRIM(Data!$N3614)</f>
        <v/>
      </c>
      <c r="N3617" s="22" t="str">
        <f>TRIM(Data!$A3614)</f>
        <v/>
      </c>
      <c r="O3617" s="23" t="str">
        <f>IF(Data!$B3614=0,"",Data!$B3614)</f>
        <v/>
      </c>
      <c r="P3617" s="19" t="str">
        <f>IF(Data!$C3614=0,"",Data!$C3614)</f>
        <v/>
      </c>
      <c r="Q3617" s="23" t="str">
        <f>IF($M3617="","",Data!$E3614)</f>
        <v/>
      </c>
      <c r="R3617" s="23" t="str">
        <f t="shared" si="978"/>
        <v/>
      </c>
      <c r="S3617" s="23" t="str">
        <f t="shared" si="979"/>
        <v/>
      </c>
      <c r="T3617" s="19" t="str">
        <f>IF(Data!$F3614=0,"",Data!$F3614)</f>
        <v/>
      </c>
      <c r="U3617" s="19" t="str">
        <f>IF(Data!$G3614=0,"",Data!$G3614)</f>
        <v/>
      </c>
      <c r="V3617" s="19" t="str">
        <f>IF(Data!$D3614=0,"",Data!$D3614)</f>
        <v/>
      </c>
      <c r="W3617" s="19" t="str">
        <f>Data!$H3614</f>
        <v/>
      </c>
      <c r="Y3617" s="41" t="e">
        <f t="shared" si="987"/>
        <v>#REF!</v>
      </c>
      <c r="Z3617" s="8">
        <f t="shared" si="980"/>
        <v>10000</v>
      </c>
      <c r="AA3617" s="8" t="str">
        <f t="shared" si="981"/>
        <v/>
      </c>
      <c r="AB3617" s="8" t="str">
        <f t="shared" si="982"/>
        <v/>
      </c>
      <c r="AC3617" s="8" t="str">
        <f t="shared" si="983"/>
        <v/>
      </c>
      <c r="AD3617" s="8" t="str">
        <f t="shared" si="988"/>
        <v/>
      </c>
      <c r="AE3617" s="8" t="str">
        <f t="shared" si="984"/>
        <v/>
      </c>
      <c r="AF3617" s="5" t="str">
        <f t="shared" si="985"/>
        <v/>
      </c>
      <c r="AG3617" s="46">
        <v>3614</v>
      </c>
      <c r="AH3617" s="47" t="str">
        <f t="shared" si="989"/>
        <v/>
      </c>
      <c r="AI3617" s="48" t="str">
        <f t="shared" si="990"/>
        <v/>
      </c>
      <c r="AK3617" s="22" t="e">
        <f>TRIM(#REF!)</f>
        <v>#REF!</v>
      </c>
      <c r="AL3617" s="23" t="e">
        <f>IF(#REF!=0,"",#REF!)</f>
        <v>#REF!</v>
      </c>
      <c r="AM3617" s="19" t="e">
        <f>IF(#REF!=0,"",#REF!)</f>
        <v>#REF!</v>
      </c>
      <c r="AN3617" s="23" t="e">
        <f>IF($AK3617="","",#REF!)</f>
        <v>#REF!</v>
      </c>
      <c r="AO3617" s="23" t="e">
        <f t="shared" si="986"/>
        <v>#REF!</v>
      </c>
      <c r="AP3617" s="19" t="e">
        <f>IF(#REF!=0,"",#REF!)</f>
        <v>#REF!</v>
      </c>
      <c r="AQ3617" s="19" t="e">
        <f>IF(#REF!=0,"",#REF!)</f>
        <v>#REF!</v>
      </c>
      <c r="AR3617" s="19" t="e">
        <f>IF(#REF!=0,"",#REF!)</f>
        <v>#REF!</v>
      </c>
      <c r="AS3617" s="19" t="e">
        <f>#REF!</f>
        <v>#REF!</v>
      </c>
    </row>
    <row r="3618" spans="11:45" ht="19.5" thickTop="1" thickBot="1" x14ac:dyDescent="0.25">
      <c r="K3618" s="19" t="str">
        <f t="shared" si="977"/>
        <v/>
      </c>
      <c r="L3618" s="19">
        <f t="shared" si="992"/>
        <v>10000</v>
      </c>
      <c r="M3618" s="22" t="str">
        <f>TRIM(Data!$N3615)</f>
        <v/>
      </c>
      <c r="N3618" s="22" t="str">
        <f>TRIM(Data!$A3615)</f>
        <v/>
      </c>
      <c r="O3618" s="23" t="str">
        <f>IF(Data!$B3615=0,"",Data!$B3615)</f>
        <v/>
      </c>
      <c r="P3618" s="19" t="str">
        <f>IF(Data!$C3615=0,"",Data!$C3615)</f>
        <v/>
      </c>
      <c r="Q3618" s="23" t="str">
        <f>IF($M3618="","",Data!$E3615)</f>
        <v/>
      </c>
      <c r="R3618" s="23" t="str">
        <f t="shared" si="978"/>
        <v/>
      </c>
      <c r="S3618" s="23" t="str">
        <f t="shared" si="979"/>
        <v/>
      </c>
      <c r="T3618" s="19" t="str">
        <f>IF(Data!$F3615=0,"",Data!$F3615)</f>
        <v/>
      </c>
      <c r="U3618" s="19" t="str">
        <f>IF(Data!$G3615=0,"",Data!$G3615)</f>
        <v/>
      </c>
      <c r="V3618" s="19" t="str">
        <f>IF(Data!$D3615=0,"",Data!$D3615)</f>
        <v/>
      </c>
      <c r="W3618" s="19" t="str">
        <f>Data!$H3615</f>
        <v/>
      </c>
      <c r="Y3618" s="41" t="e">
        <f t="shared" si="987"/>
        <v>#REF!</v>
      </c>
      <c r="Z3618" s="8">
        <f t="shared" si="980"/>
        <v>10000</v>
      </c>
      <c r="AA3618" s="8" t="str">
        <f t="shared" si="981"/>
        <v/>
      </c>
      <c r="AB3618" s="8" t="str">
        <f t="shared" si="982"/>
        <v/>
      </c>
      <c r="AC3618" s="8" t="str">
        <f t="shared" si="983"/>
        <v/>
      </c>
      <c r="AD3618" s="8" t="str">
        <f t="shared" si="988"/>
        <v/>
      </c>
      <c r="AE3618" s="8" t="str">
        <f t="shared" si="984"/>
        <v/>
      </c>
      <c r="AF3618" s="5" t="str">
        <f t="shared" si="985"/>
        <v/>
      </c>
      <c r="AG3618" s="46">
        <v>3615</v>
      </c>
      <c r="AH3618" s="47" t="str">
        <f t="shared" si="989"/>
        <v/>
      </c>
      <c r="AI3618" s="48" t="str">
        <f t="shared" si="990"/>
        <v/>
      </c>
      <c r="AK3618" s="22" t="e">
        <f>TRIM(#REF!)</f>
        <v>#REF!</v>
      </c>
      <c r="AL3618" s="23" t="e">
        <f>IF(#REF!=0,"",#REF!)</f>
        <v>#REF!</v>
      </c>
      <c r="AM3618" s="19" t="e">
        <f>IF(#REF!=0,"",#REF!)</f>
        <v>#REF!</v>
      </c>
      <c r="AN3618" s="23" t="e">
        <f>IF($AK3618="","",#REF!)</f>
        <v>#REF!</v>
      </c>
      <c r="AO3618" s="23" t="e">
        <f t="shared" si="986"/>
        <v>#REF!</v>
      </c>
      <c r="AP3618" s="19" t="e">
        <f>IF(#REF!=0,"",#REF!)</f>
        <v>#REF!</v>
      </c>
      <c r="AQ3618" s="19" t="e">
        <f>IF(#REF!=0,"",#REF!)</f>
        <v>#REF!</v>
      </c>
      <c r="AR3618" s="19" t="e">
        <f>IF(#REF!=0,"",#REF!)</f>
        <v>#REF!</v>
      </c>
      <c r="AS3618" s="19" t="e">
        <f>#REF!</f>
        <v>#REF!</v>
      </c>
    </row>
    <row r="3619" spans="11:45" ht="19.5" thickTop="1" thickBot="1" x14ac:dyDescent="0.25">
      <c r="K3619" s="19" t="str">
        <f t="shared" si="977"/>
        <v/>
      </c>
      <c r="L3619" s="19">
        <f t="shared" si="992"/>
        <v>10000</v>
      </c>
      <c r="M3619" s="22" t="str">
        <f>TRIM(Data!$N3616)</f>
        <v/>
      </c>
      <c r="N3619" s="22" t="str">
        <f>TRIM(Data!$A3616)</f>
        <v/>
      </c>
      <c r="O3619" s="23" t="str">
        <f>IF(Data!$B3616=0,"",Data!$B3616)</f>
        <v/>
      </c>
      <c r="P3619" s="19" t="str">
        <f>IF(Data!$C3616=0,"",Data!$C3616)</f>
        <v/>
      </c>
      <c r="Q3619" s="23" t="str">
        <f>IF($M3619="","",Data!$E3616)</f>
        <v/>
      </c>
      <c r="R3619" s="23" t="str">
        <f t="shared" si="978"/>
        <v/>
      </c>
      <c r="S3619" s="23" t="str">
        <f t="shared" si="979"/>
        <v/>
      </c>
      <c r="T3619" s="19" t="str">
        <f>IF(Data!$F3616=0,"",Data!$F3616)</f>
        <v/>
      </c>
      <c r="U3619" s="19" t="str">
        <f>IF(Data!$G3616=0,"",Data!$G3616)</f>
        <v/>
      </c>
      <c r="V3619" s="19" t="str">
        <f>IF(Data!$D3616=0,"",Data!$D3616)</f>
        <v/>
      </c>
      <c r="W3619" s="19" t="str">
        <f>Data!$H3616</f>
        <v/>
      </c>
      <c r="Y3619" s="41" t="e">
        <f t="shared" si="987"/>
        <v>#REF!</v>
      </c>
      <c r="Z3619" s="8">
        <f t="shared" si="980"/>
        <v>10000</v>
      </c>
      <c r="AA3619" s="8" t="str">
        <f t="shared" si="981"/>
        <v/>
      </c>
      <c r="AB3619" s="8" t="str">
        <f t="shared" si="982"/>
        <v/>
      </c>
      <c r="AC3619" s="8" t="str">
        <f t="shared" si="983"/>
        <v/>
      </c>
      <c r="AD3619" s="8" t="str">
        <f t="shared" si="988"/>
        <v/>
      </c>
      <c r="AE3619" s="8" t="str">
        <f t="shared" si="984"/>
        <v/>
      </c>
      <c r="AF3619" s="5" t="str">
        <f t="shared" si="985"/>
        <v/>
      </c>
      <c r="AG3619" s="46">
        <v>3616</v>
      </c>
      <c r="AH3619" s="47" t="str">
        <f t="shared" si="989"/>
        <v/>
      </c>
      <c r="AI3619" s="48" t="str">
        <f t="shared" si="990"/>
        <v/>
      </c>
      <c r="AK3619" s="22" t="e">
        <f>TRIM(#REF!)</f>
        <v>#REF!</v>
      </c>
      <c r="AL3619" s="23" t="e">
        <f>IF(#REF!=0,"",#REF!)</f>
        <v>#REF!</v>
      </c>
      <c r="AM3619" s="19" t="e">
        <f>IF(#REF!=0,"",#REF!)</f>
        <v>#REF!</v>
      </c>
      <c r="AN3619" s="23" t="e">
        <f>IF($AK3619="","",#REF!)</f>
        <v>#REF!</v>
      </c>
      <c r="AO3619" s="23" t="e">
        <f t="shared" si="986"/>
        <v>#REF!</v>
      </c>
      <c r="AP3619" s="19" t="e">
        <f>IF(#REF!=0,"",#REF!)</f>
        <v>#REF!</v>
      </c>
      <c r="AQ3619" s="19" t="e">
        <f>IF(#REF!=0,"",#REF!)</f>
        <v>#REF!</v>
      </c>
      <c r="AR3619" s="19" t="e">
        <f>IF(#REF!=0,"",#REF!)</f>
        <v>#REF!</v>
      </c>
      <c r="AS3619" s="19" t="e">
        <f>#REF!</f>
        <v>#REF!</v>
      </c>
    </row>
    <row r="3620" spans="11:45" ht="19.5" thickTop="1" thickBot="1" x14ac:dyDescent="0.25">
      <c r="K3620" s="19" t="str">
        <f t="shared" si="977"/>
        <v/>
      </c>
      <c r="L3620" s="19">
        <f t="shared" si="992"/>
        <v>10000</v>
      </c>
      <c r="M3620" s="22" t="str">
        <f>TRIM(Data!$N3617)</f>
        <v/>
      </c>
      <c r="N3620" s="22" t="str">
        <f>TRIM(Data!$A3617)</f>
        <v/>
      </c>
      <c r="O3620" s="23" t="str">
        <f>IF(Data!$B3617=0,"",Data!$B3617)</f>
        <v/>
      </c>
      <c r="P3620" s="19" t="str">
        <f>IF(Data!$C3617=0,"",Data!$C3617)</f>
        <v/>
      </c>
      <c r="Q3620" s="23" t="str">
        <f>IF($M3620="","",Data!$E3617)</f>
        <v/>
      </c>
      <c r="R3620" s="23" t="str">
        <f t="shared" si="978"/>
        <v/>
      </c>
      <c r="S3620" s="23" t="str">
        <f t="shared" si="979"/>
        <v/>
      </c>
      <c r="T3620" s="19" t="str">
        <f>IF(Data!$F3617=0,"",Data!$F3617)</f>
        <v/>
      </c>
      <c r="U3620" s="19" t="str">
        <f>IF(Data!$G3617=0,"",Data!$G3617)</f>
        <v/>
      </c>
      <c r="V3620" s="19" t="str">
        <f>IF(Data!$D3617=0,"",Data!$D3617)</f>
        <v/>
      </c>
      <c r="W3620" s="19" t="str">
        <f>Data!$H3617</f>
        <v/>
      </c>
      <c r="Y3620" s="41" t="e">
        <f t="shared" si="987"/>
        <v>#REF!</v>
      </c>
      <c r="Z3620" s="8">
        <f t="shared" si="980"/>
        <v>10000</v>
      </c>
      <c r="AA3620" s="8" t="str">
        <f t="shared" si="981"/>
        <v/>
      </c>
      <c r="AB3620" s="8" t="str">
        <f t="shared" si="982"/>
        <v/>
      </c>
      <c r="AC3620" s="8" t="str">
        <f t="shared" si="983"/>
        <v/>
      </c>
      <c r="AD3620" s="8" t="str">
        <f t="shared" si="988"/>
        <v/>
      </c>
      <c r="AE3620" s="8" t="str">
        <f t="shared" si="984"/>
        <v/>
      </c>
      <c r="AF3620" s="5" t="str">
        <f t="shared" si="985"/>
        <v/>
      </c>
      <c r="AG3620" s="46">
        <v>3617</v>
      </c>
      <c r="AH3620" s="47" t="str">
        <f t="shared" si="989"/>
        <v/>
      </c>
      <c r="AI3620" s="48" t="str">
        <f t="shared" si="990"/>
        <v/>
      </c>
      <c r="AK3620" s="22" t="e">
        <f>TRIM(#REF!)</f>
        <v>#REF!</v>
      </c>
      <c r="AL3620" s="23" t="e">
        <f>IF(#REF!=0,"",#REF!)</f>
        <v>#REF!</v>
      </c>
      <c r="AM3620" s="19" t="e">
        <f>IF(#REF!=0,"",#REF!)</f>
        <v>#REF!</v>
      </c>
      <c r="AN3620" s="23" t="e">
        <f>IF($AK3620="","",#REF!)</f>
        <v>#REF!</v>
      </c>
      <c r="AO3620" s="23" t="e">
        <f t="shared" si="986"/>
        <v>#REF!</v>
      </c>
      <c r="AP3620" s="19" t="e">
        <f>IF(#REF!=0,"",#REF!)</f>
        <v>#REF!</v>
      </c>
      <c r="AQ3620" s="19" t="e">
        <f>IF(#REF!=0,"",#REF!)</f>
        <v>#REF!</v>
      </c>
      <c r="AR3620" s="19" t="e">
        <f>IF(#REF!=0,"",#REF!)</f>
        <v>#REF!</v>
      </c>
      <c r="AS3620" s="19" t="e">
        <f>#REF!</f>
        <v>#REF!</v>
      </c>
    </row>
    <row r="3621" spans="11:45" ht="19.5" thickTop="1" thickBot="1" x14ac:dyDescent="0.25">
      <c r="K3621" s="19" t="str">
        <f t="shared" si="977"/>
        <v/>
      </c>
      <c r="L3621" s="19">
        <f t="shared" si="992"/>
        <v>10000</v>
      </c>
      <c r="M3621" s="22" t="str">
        <f>TRIM(Data!$N3618)</f>
        <v/>
      </c>
      <c r="N3621" s="22" t="str">
        <f>TRIM(Data!$A3618)</f>
        <v/>
      </c>
      <c r="O3621" s="23" t="str">
        <f>IF(Data!$B3618=0,"",Data!$B3618)</f>
        <v/>
      </c>
      <c r="P3621" s="19" t="str">
        <f>IF(Data!$C3618=0,"",Data!$C3618)</f>
        <v/>
      </c>
      <c r="Q3621" s="23" t="str">
        <f>IF($M3621="","",Data!$E3618)</f>
        <v/>
      </c>
      <c r="R3621" s="23" t="str">
        <f t="shared" si="978"/>
        <v/>
      </c>
      <c r="S3621" s="23" t="str">
        <f t="shared" si="979"/>
        <v/>
      </c>
      <c r="T3621" s="19" t="str">
        <f>IF(Data!$F3618=0,"",Data!$F3618)</f>
        <v/>
      </c>
      <c r="U3621" s="19" t="str">
        <f>IF(Data!$G3618=0,"",Data!$G3618)</f>
        <v/>
      </c>
      <c r="V3621" s="19" t="str">
        <f>IF(Data!$D3618=0,"",Data!$D3618)</f>
        <v/>
      </c>
      <c r="W3621" s="19" t="str">
        <f>Data!$H3618</f>
        <v/>
      </c>
      <c r="Y3621" s="41" t="e">
        <f t="shared" si="987"/>
        <v>#REF!</v>
      </c>
      <c r="Z3621" s="8">
        <f t="shared" si="980"/>
        <v>10000</v>
      </c>
      <c r="AA3621" s="8" t="str">
        <f t="shared" si="981"/>
        <v/>
      </c>
      <c r="AB3621" s="8" t="str">
        <f t="shared" si="982"/>
        <v/>
      </c>
      <c r="AC3621" s="8" t="str">
        <f t="shared" si="983"/>
        <v/>
      </c>
      <c r="AD3621" s="8" t="str">
        <f t="shared" si="988"/>
        <v/>
      </c>
      <c r="AE3621" s="8" t="str">
        <f t="shared" si="984"/>
        <v/>
      </c>
      <c r="AF3621" s="5" t="str">
        <f t="shared" si="985"/>
        <v/>
      </c>
      <c r="AG3621" s="46">
        <v>3618</v>
      </c>
      <c r="AH3621" s="47" t="str">
        <f t="shared" si="989"/>
        <v/>
      </c>
      <c r="AI3621" s="48" t="str">
        <f t="shared" si="990"/>
        <v/>
      </c>
      <c r="AK3621" s="22" t="e">
        <f>TRIM(#REF!)</f>
        <v>#REF!</v>
      </c>
      <c r="AL3621" s="23" t="e">
        <f>IF(#REF!=0,"",#REF!)</f>
        <v>#REF!</v>
      </c>
      <c r="AM3621" s="19" t="e">
        <f>IF(#REF!=0,"",#REF!)</f>
        <v>#REF!</v>
      </c>
      <c r="AN3621" s="23" t="e">
        <f>IF($AK3621="","",#REF!)</f>
        <v>#REF!</v>
      </c>
      <c r="AO3621" s="23" t="e">
        <f t="shared" si="986"/>
        <v>#REF!</v>
      </c>
      <c r="AP3621" s="19" t="e">
        <f>IF(#REF!=0,"",#REF!)</f>
        <v>#REF!</v>
      </c>
      <c r="AQ3621" s="19" t="e">
        <f>IF(#REF!=0,"",#REF!)</f>
        <v>#REF!</v>
      </c>
      <c r="AR3621" s="19" t="e">
        <f>IF(#REF!=0,"",#REF!)</f>
        <v>#REF!</v>
      </c>
      <c r="AS3621" s="19" t="e">
        <f>#REF!</f>
        <v>#REF!</v>
      </c>
    </row>
    <row r="3622" spans="11:45" ht="19.5" thickTop="1" thickBot="1" x14ac:dyDescent="0.25">
      <c r="K3622" s="19" t="str">
        <f t="shared" si="977"/>
        <v/>
      </c>
      <c r="L3622" s="19">
        <f t="shared" si="992"/>
        <v>10000</v>
      </c>
      <c r="M3622" s="22" t="str">
        <f>TRIM(Data!$N3619)</f>
        <v/>
      </c>
      <c r="N3622" s="22" t="str">
        <f>TRIM(Data!$A3619)</f>
        <v/>
      </c>
      <c r="O3622" s="23" t="str">
        <f>IF(Data!$B3619=0,"",Data!$B3619)</f>
        <v/>
      </c>
      <c r="P3622" s="19" t="str">
        <f>IF(Data!$C3619=0,"",Data!$C3619)</f>
        <v/>
      </c>
      <c r="Q3622" s="23" t="str">
        <f>IF($M3622="","",Data!$E3619)</f>
        <v/>
      </c>
      <c r="R3622" s="23" t="str">
        <f t="shared" si="978"/>
        <v/>
      </c>
      <c r="S3622" s="23" t="str">
        <f t="shared" si="979"/>
        <v/>
      </c>
      <c r="T3622" s="19" t="str">
        <f>IF(Data!$F3619=0,"",Data!$F3619)</f>
        <v/>
      </c>
      <c r="U3622" s="19" t="str">
        <f>IF(Data!$G3619=0,"",Data!$G3619)</f>
        <v/>
      </c>
      <c r="V3622" s="19" t="str">
        <f>IF(Data!$D3619=0,"",Data!$D3619)</f>
        <v/>
      </c>
      <c r="W3622" s="19" t="str">
        <f>Data!$H3619</f>
        <v/>
      </c>
      <c r="Y3622" s="41" t="e">
        <f t="shared" si="987"/>
        <v>#REF!</v>
      </c>
      <c r="Z3622" s="8">
        <f t="shared" si="980"/>
        <v>10000</v>
      </c>
      <c r="AA3622" s="8" t="str">
        <f t="shared" si="981"/>
        <v/>
      </c>
      <c r="AB3622" s="8" t="str">
        <f t="shared" si="982"/>
        <v/>
      </c>
      <c r="AC3622" s="8" t="str">
        <f t="shared" si="983"/>
        <v/>
      </c>
      <c r="AD3622" s="8" t="str">
        <f t="shared" si="988"/>
        <v/>
      </c>
      <c r="AE3622" s="8" t="str">
        <f t="shared" si="984"/>
        <v/>
      </c>
      <c r="AF3622" s="5" t="str">
        <f t="shared" si="985"/>
        <v/>
      </c>
      <c r="AG3622" s="46">
        <v>3619</v>
      </c>
      <c r="AH3622" s="47" t="str">
        <f t="shared" si="989"/>
        <v/>
      </c>
      <c r="AI3622" s="48" t="str">
        <f t="shared" si="990"/>
        <v/>
      </c>
      <c r="AK3622" s="22" t="e">
        <f>TRIM(#REF!)</f>
        <v>#REF!</v>
      </c>
      <c r="AL3622" s="23" t="e">
        <f>IF(#REF!=0,"",#REF!)</f>
        <v>#REF!</v>
      </c>
      <c r="AM3622" s="19" t="e">
        <f>IF(#REF!=0,"",#REF!)</f>
        <v>#REF!</v>
      </c>
      <c r="AN3622" s="23" t="e">
        <f>IF($AK3622="","",#REF!)</f>
        <v>#REF!</v>
      </c>
      <c r="AO3622" s="23" t="e">
        <f t="shared" si="986"/>
        <v>#REF!</v>
      </c>
      <c r="AP3622" s="19" t="e">
        <f>IF(#REF!=0,"",#REF!)</f>
        <v>#REF!</v>
      </c>
      <c r="AQ3622" s="19" t="e">
        <f>IF(#REF!=0,"",#REF!)</f>
        <v>#REF!</v>
      </c>
      <c r="AR3622" s="19" t="e">
        <f>IF(#REF!=0,"",#REF!)</f>
        <v>#REF!</v>
      </c>
      <c r="AS3622" s="19" t="e">
        <f>#REF!</f>
        <v>#REF!</v>
      </c>
    </row>
    <row r="3623" spans="11:45" ht="19.5" thickTop="1" thickBot="1" x14ac:dyDescent="0.25">
      <c r="K3623" s="19" t="str">
        <f t="shared" si="977"/>
        <v/>
      </c>
      <c r="L3623" s="19">
        <f t="shared" si="992"/>
        <v>10000</v>
      </c>
      <c r="M3623" s="22" t="str">
        <f>TRIM(Data!$N3620)</f>
        <v/>
      </c>
      <c r="N3623" s="22" t="str">
        <f>TRIM(Data!$A3620)</f>
        <v/>
      </c>
      <c r="O3623" s="23" t="str">
        <f>IF(Data!$B3620=0,"",Data!$B3620)</f>
        <v/>
      </c>
      <c r="P3623" s="19" t="str">
        <f>IF(Data!$C3620=0,"",Data!$C3620)</f>
        <v/>
      </c>
      <c r="Q3623" s="23" t="str">
        <f>IF($M3623="","",Data!$E3620)</f>
        <v/>
      </c>
      <c r="R3623" s="23" t="str">
        <f t="shared" si="978"/>
        <v/>
      </c>
      <c r="S3623" s="23" t="str">
        <f t="shared" si="979"/>
        <v/>
      </c>
      <c r="T3623" s="19" t="str">
        <f>IF(Data!$F3620=0,"",Data!$F3620)</f>
        <v/>
      </c>
      <c r="U3623" s="19" t="str">
        <f>IF(Data!$G3620=0,"",Data!$G3620)</f>
        <v/>
      </c>
      <c r="V3623" s="19" t="str">
        <f>IF(Data!$D3620=0,"",Data!$D3620)</f>
        <v/>
      </c>
      <c r="W3623" s="19" t="str">
        <f>Data!$H3620</f>
        <v/>
      </c>
      <c r="Y3623" s="41" t="e">
        <f t="shared" si="987"/>
        <v>#REF!</v>
      </c>
      <c r="Z3623" s="8">
        <f t="shared" si="980"/>
        <v>10000</v>
      </c>
      <c r="AA3623" s="8" t="str">
        <f t="shared" si="981"/>
        <v/>
      </c>
      <c r="AB3623" s="8" t="str">
        <f t="shared" si="982"/>
        <v/>
      </c>
      <c r="AC3623" s="8" t="str">
        <f t="shared" si="983"/>
        <v/>
      </c>
      <c r="AD3623" s="8" t="str">
        <f t="shared" si="988"/>
        <v/>
      </c>
      <c r="AE3623" s="8" t="str">
        <f t="shared" si="984"/>
        <v/>
      </c>
      <c r="AF3623" s="5" t="str">
        <f t="shared" si="985"/>
        <v/>
      </c>
      <c r="AG3623" s="46">
        <v>3620</v>
      </c>
      <c r="AH3623" s="47" t="str">
        <f t="shared" si="989"/>
        <v/>
      </c>
      <c r="AI3623" s="48" t="str">
        <f t="shared" si="990"/>
        <v/>
      </c>
      <c r="AK3623" s="22" t="e">
        <f>TRIM(#REF!)</f>
        <v>#REF!</v>
      </c>
      <c r="AL3623" s="23" t="e">
        <f>IF(#REF!=0,"",#REF!)</f>
        <v>#REF!</v>
      </c>
      <c r="AM3623" s="19" t="e">
        <f>IF(#REF!=0,"",#REF!)</f>
        <v>#REF!</v>
      </c>
      <c r="AN3623" s="23" t="e">
        <f>IF($AK3623="","",#REF!)</f>
        <v>#REF!</v>
      </c>
      <c r="AO3623" s="23" t="e">
        <f t="shared" si="986"/>
        <v>#REF!</v>
      </c>
      <c r="AP3623" s="19" t="e">
        <f>IF(#REF!=0,"",#REF!)</f>
        <v>#REF!</v>
      </c>
      <c r="AQ3623" s="19" t="e">
        <f>IF(#REF!=0,"",#REF!)</f>
        <v>#REF!</v>
      </c>
      <c r="AR3623" s="19" t="e">
        <f>IF(#REF!=0,"",#REF!)</f>
        <v>#REF!</v>
      </c>
      <c r="AS3623" s="19" t="e">
        <f>#REF!</f>
        <v>#REF!</v>
      </c>
    </row>
    <row r="3624" spans="11:45" ht="19.5" thickTop="1" thickBot="1" x14ac:dyDescent="0.25">
      <c r="K3624" s="19" t="str">
        <f t="shared" si="977"/>
        <v/>
      </c>
      <c r="L3624" s="19">
        <f t="shared" si="992"/>
        <v>10000</v>
      </c>
      <c r="M3624" s="22" t="str">
        <f>TRIM(Data!$N3621)</f>
        <v/>
      </c>
      <c r="N3624" s="22" t="str">
        <f>TRIM(Data!$A3621)</f>
        <v/>
      </c>
      <c r="O3624" s="23" t="str">
        <f>IF(Data!$B3621=0,"",Data!$B3621)</f>
        <v/>
      </c>
      <c r="P3624" s="19" t="str">
        <f>IF(Data!$C3621=0,"",Data!$C3621)</f>
        <v/>
      </c>
      <c r="Q3624" s="23" t="str">
        <f>IF($M3624="","",Data!$E3621)</f>
        <v/>
      </c>
      <c r="R3624" s="23" t="str">
        <f t="shared" si="978"/>
        <v/>
      </c>
      <c r="S3624" s="23" t="str">
        <f t="shared" si="979"/>
        <v/>
      </c>
      <c r="T3624" s="19" t="str">
        <f>IF(Data!$F3621=0,"",Data!$F3621)</f>
        <v/>
      </c>
      <c r="U3624" s="19" t="str">
        <f>IF(Data!$G3621=0,"",Data!$G3621)</f>
        <v/>
      </c>
      <c r="V3624" s="19" t="str">
        <f>IF(Data!$D3621=0,"",Data!$D3621)</f>
        <v/>
      </c>
      <c r="W3624" s="19" t="str">
        <f>Data!$H3621</f>
        <v/>
      </c>
      <c r="Y3624" s="41" t="e">
        <f t="shared" si="987"/>
        <v>#REF!</v>
      </c>
      <c r="Z3624" s="8">
        <f t="shared" si="980"/>
        <v>10000</v>
      </c>
      <c r="AA3624" s="8" t="str">
        <f t="shared" si="981"/>
        <v/>
      </c>
      <c r="AB3624" s="8" t="str">
        <f t="shared" si="982"/>
        <v/>
      </c>
      <c r="AC3624" s="8" t="str">
        <f t="shared" si="983"/>
        <v/>
      </c>
      <c r="AD3624" s="8" t="str">
        <f t="shared" si="988"/>
        <v/>
      </c>
      <c r="AE3624" s="8" t="str">
        <f t="shared" si="984"/>
        <v/>
      </c>
      <c r="AF3624" s="5" t="str">
        <f t="shared" si="985"/>
        <v/>
      </c>
      <c r="AG3624" s="46">
        <v>3621</v>
      </c>
      <c r="AH3624" s="47" t="str">
        <f t="shared" si="989"/>
        <v/>
      </c>
      <c r="AI3624" s="48" t="str">
        <f t="shared" si="990"/>
        <v/>
      </c>
      <c r="AK3624" s="22" t="e">
        <f>TRIM(#REF!)</f>
        <v>#REF!</v>
      </c>
      <c r="AL3624" s="23" t="e">
        <f>IF(#REF!=0,"",#REF!)</f>
        <v>#REF!</v>
      </c>
      <c r="AM3624" s="19" t="e">
        <f>IF(#REF!=0,"",#REF!)</f>
        <v>#REF!</v>
      </c>
      <c r="AN3624" s="23" t="e">
        <f>IF($AK3624="","",#REF!)</f>
        <v>#REF!</v>
      </c>
      <c r="AO3624" s="23" t="e">
        <f t="shared" si="986"/>
        <v>#REF!</v>
      </c>
      <c r="AP3624" s="19" t="e">
        <f>IF(#REF!=0,"",#REF!)</f>
        <v>#REF!</v>
      </c>
      <c r="AQ3624" s="19" t="e">
        <f>IF(#REF!=0,"",#REF!)</f>
        <v>#REF!</v>
      </c>
      <c r="AR3624" s="19" t="e">
        <f>IF(#REF!=0,"",#REF!)</f>
        <v>#REF!</v>
      </c>
      <c r="AS3624" s="19" t="e">
        <f>#REF!</f>
        <v>#REF!</v>
      </c>
    </row>
    <row r="3625" spans="11:45" ht="19.5" thickTop="1" thickBot="1" x14ac:dyDescent="0.25">
      <c r="K3625" s="19" t="str">
        <f t="shared" si="977"/>
        <v/>
      </c>
      <c r="L3625" s="19">
        <f t="shared" si="992"/>
        <v>10000</v>
      </c>
      <c r="M3625" s="22" t="str">
        <f>TRIM(Data!$N3622)</f>
        <v/>
      </c>
      <c r="N3625" s="22" t="str">
        <f>TRIM(Data!$A3622)</f>
        <v/>
      </c>
      <c r="O3625" s="23" t="str">
        <f>IF(Data!$B3622=0,"",Data!$B3622)</f>
        <v/>
      </c>
      <c r="P3625" s="19" t="str">
        <f>IF(Data!$C3622=0,"",Data!$C3622)</f>
        <v/>
      </c>
      <c r="Q3625" s="23" t="str">
        <f>IF($M3625="","",Data!$E3622)</f>
        <v/>
      </c>
      <c r="R3625" s="23" t="str">
        <f t="shared" si="978"/>
        <v/>
      </c>
      <c r="S3625" s="23" t="str">
        <f t="shared" si="979"/>
        <v/>
      </c>
      <c r="T3625" s="19" t="str">
        <f>IF(Data!$F3622=0,"",Data!$F3622)</f>
        <v/>
      </c>
      <c r="U3625" s="19" t="str">
        <f>IF(Data!$G3622=0,"",Data!$G3622)</f>
        <v/>
      </c>
      <c r="V3625" s="19" t="str">
        <f>IF(Data!$D3622=0,"",Data!$D3622)</f>
        <v/>
      </c>
      <c r="W3625" s="19" t="str">
        <f>Data!$H3622</f>
        <v/>
      </c>
      <c r="Y3625" s="41" t="e">
        <f t="shared" si="987"/>
        <v>#REF!</v>
      </c>
      <c r="Z3625" s="8">
        <f t="shared" si="980"/>
        <v>10000</v>
      </c>
      <c r="AA3625" s="8" t="str">
        <f t="shared" si="981"/>
        <v/>
      </c>
      <c r="AB3625" s="8" t="str">
        <f t="shared" si="982"/>
        <v/>
      </c>
      <c r="AC3625" s="8" t="str">
        <f t="shared" si="983"/>
        <v/>
      </c>
      <c r="AD3625" s="8" t="str">
        <f t="shared" si="988"/>
        <v/>
      </c>
      <c r="AE3625" s="8" t="str">
        <f t="shared" si="984"/>
        <v/>
      </c>
      <c r="AF3625" s="5" t="str">
        <f t="shared" si="985"/>
        <v/>
      </c>
      <c r="AG3625" s="46">
        <v>3622</v>
      </c>
      <c r="AH3625" s="47" t="str">
        <f t="shared" si="989"/>
        <v/>
      </c>
      <c r="AI3625" s="48" t="str">
        <f t="shared" si="990"/>
        <v/>
      </c>
      <c r="AK3625" s="22" t="e">
        <f>TRIM(#REF!)</f>
        <v>#REF!</v>
      </c>
      <c r="AL3625" s="23" t="e">
        <f>IF(#REF!=0,"",#REF!)</f>
        <v>#REF!</v>
      </c>
      <c r="AM3625" s="19" t="e">
        <f>IF(#REF!=0,"",#REF!)</f>
        <v>#REF!</v>
      </c>
      <c r="AN3625" s="23" t="e">
        <f>IF($AK3625="","",#REF!)</f>
        <v>#REF!</v>
      </c>
      <c r="AO3625" s="23" t="e">
        <f t="shared" si="986"/>
        <v>#REF!</v>
      </c>
      <c r="AP3625" s="19" t="e">
        <f>IF(#REF!=0,"",#REF!)</f>
        <v>#REF!</v>
      </c>
      <c r="AQ3625" s="19" t="e">
        <f>IF(#REF!=0,"",#REF!)</f>
        <v>#REF!</v>
      </c>
      <c r="AR3625" s="19" t="e">
        <f>IF(#REF!=0,"",#REF!)</f>
        <v>#REF!</v>
      </c>
      <c r="AS3625" s="19" t="e">
        <f>#REF!</f>
        <v>#REF!</v>
      </c>
    </row>
    <row r="3626" spans="11:45" ht="19.5" thickTop="1" thickBot="1" x14ac:dyDescent="0.25">
      <c r="K3626" s="19" t="str">
        <f t="shared" si="977"/>
        <v/>
      </c>
      <c r="L3626" s="19">
        <f t="shared" si="992"/>
        <v>10000</v>
      </c>
      <c r="M3626" s="22" t="str">
        <f>TRIM(Data!$N3623)</f>
        <v/>
      </c>
      <c r="N3626" s="22" t="str">
        <f>TRIM(Data!$A3623)</f>
        <v/>
      </c>
      <c r="O3626" s="23" t="str">
        <f>IF(Data!$B3623=0,"",Data!$B3623)</f>
        <v/>
      </c>
      <c r="P3626" s="19" t="str">
        <f>IF(Data!$C3623=0,"",Data!$C3623)</f>
        <v/>
      </c>
      <c r="Q3626" s="23" t="str">
        <f>IF($M3626="","",Data!$E3623)</f>
        <v/>
      </c>
      <c r="R3626" s="23" t="str">
        <f t="shared" si="978"/>
        <v/>
      </c>
      <c r="S3626" s="23" t="str">
        <f t="shared" si="979"/>
        <v/>
      </c>
      <c r="T3626" s="19" t="str">
        <f>IF(Data!$F3623=0,"",Data!$F3623)</f>
        <v/>
      </c>
      <c r="U3626" s="19" t="str">
        <f>IF(Data!$G3623=0,"",Data!$G3623)</f>
        <v/>
      </c>
      <c r="V3626" s="19" t="str">
        <f>IF(Data!$D3623=0,"",Data!$D3623)</f>
        <v/>
      </c>
      <c r="W3626" s="19" t="str">
        <f>Data!$H3623</f>
        <v/>
      </c>
      <c r="Y3626" s="41" t="e">
        <f t="shared" si="987"/>
        <v>#REF!</v>
      </c>
      <c r="Z3626" s="8">
        <f t="shared" si="980"/>
        <v>10000</v>
      </c>
      <c r="AA3626" s="8" t="str">
        <f t="shared" si="981"/>
        <v/>
      </c>
      <c r="AB3626" s="8" t="str">
        <f t="shared" si="982"/>
        <v/>
      </c>
      <c r="AC3626" s="8" t="str">
        <f t="shared" si="983"/>
        <v/>
      </c>
      <c r="AD3626" s="8" t="str">
        <f t="shared" si="988"/>
        <v/>
      </c>
      <c r="AE3626" s="8" t="str">
        <f t="shared" si="984"/>
        <v/>
      </c>
      <c r="AF3626" s="5" t="str">
        <f t="shared" si="985"/>
        <v/>
      </c>
      <c r="AG3626" s="46">
        <v>3623</v>
      </c>
      <c r="AH3626" s="47" t="str">
        <f t="shared" si="989"/>
        <v/>
      </c>
      <c r="AI3626" s="48" t="str">
        <f t="shared" si="990"/>
        <v/>
      </c>
      <c r="AK3626" s="22" t="e">
        <f>TRIM(#REF!)</f>
        <v>#REF!</v>
      </c>
      <c r="AL3626" s="23" t="e">
        <f>IF(#REF!=0,"",#REF!)</f>
        <v>#REF!</v>
      </c>
      <c r="AM3626" s="19" t="e">
        <f>IF(#REF!=0,"",#REF!)</f>
        <v>#REF!</v>
      </c>
      <c r="AN3626" s="23" t="e">
        <f>IF($AK3626="","",#REF!)</f>
        <v>#REF!</v>
      </c>
      <c r="AO3626" s="23" t="e">
        <f t="shared" si="986"/>
        <v>#REF!</v>
      </c>
      <c r="AP3626" s="19" t="e">
        <f>IF(#REF!=0,"",#REF!)</f>
        <v>#REF!</v>
      </c>
      <c r="AQ3626" s="19" t="e">
        <f>IF(#REF!=0,"",#REF!)</f>
        <v>#REF!</v>
      </c>
      <c r="AR3626" s="19" t="e">
        <f>IF(#REF!=0,"",#REF!)</f>
        <v>#REF!</v>
      </c>
      <c r="AS3626" s="19" t="e">
        <f>#REF!</f>
        <v>#REF!</v>
      </c>
    </row>
    <row r="3627" spans="11:45" ht="19.5" thickTop="1" thickBot="1" x14ac:dyDescent="0.25">
      <c r="K3627" s="19" t="str">
        <f t="shared" si="977"/>
        <v/>
      </c>
      <c r="L3627" s="19">
        <f t="shared" si="992"/>
        <v>10000</v>
      </c>
      <c r="M3627" s="22" t="str">
        <f>TRIM(Data!$N3624)</f>
        <v/>
      </c>
      <c r="N3627" s="22" t="str">
        <f>TRIM(Data!$A3624)</f>
        <v/>
      </c>
      <c r="O3627" s="23" t="str">
        <f>IF(Data!$B3624=0,"",Data!$B3624)</f>
        <v/>
      </c>
      <c r="P3627" s="19" t="str">
        <f>IF(Data!$C3624=0,"",Data!$C3624)</f>
        <v/>
      </c>
      <c r="Q3627" s="23" t="str">
        <f>IF($M3627="","",Data!$E3624)</f>
        <v/>
      </c>
      <c r="R3627" s="23" t="str">
        <f t="shared" si="978"/>
        <v/>
      </c>
      <c r="S3627" s="23" t="str">
        <f t="shared" si="979"/>
        <v/>
      </c>
      <c r="T3627" s="19" t="str">
        <f>IF(Data!$F3624=0,"",Data!$F3624)</f>
        <v/>
      </c>
      <c r="U3627" s="19" t="str">
        <f>IF(Data!$G3624=0,"",Data!$G3624)</f>
        <v/>
      </c>
      <c r="V3627" s="19" t="str">
        <f>IF(Data!$D3624=0,"",Data!$D3624)</f>
        <v/>
      </c>
      <c r="W3627" s="19" t="str">
        <f>Data!$H3624</f>
        <v/>
      </c>
      <c r="Y3627" s="41" t="e">
        <f t="shared" si="987"/>
        <v>#REF!</v>
      </c>
      <c r="Z3627" s="8">
        <f t="shared" si="980"/>
        <v>10000</v>
      </c>
      <c r="AA3627" s="8" t="str">
        <f t="shared" si="981"/>
        <v/>
      </c>
      <c r="AB3627" s="8" t="str">
        <f t="shared" si="982"/>
        <v/>
      </c>
      <c r="AC3627" s="8" t="str">
        <f t="shared" si="983"/>
        <v/>
      </c>
      <c r="AD3627" s="8" t="str">
        <f t="shared" si="988"/>
        <v/>
      </c>
      <c r="AE3627" s="8" t="str">
        <f t="shared" si="984"/>
        <v/>
      </c>
      <c r="AF3627" s="5" t="str">
        <f t="shared" si="985"/>
        <v/>
      </c>
      <c r="AG3627" s="46">
        <v>3624</v>
      </c>
      <c r="AH3627" s="47" t="str">
        <f t="shared" si="989"/>
        <v/>
      </c>
      <c r="AI3627" s="48" t="str">
        <f t="shared" si="990"/>
        <v/>
      </c>
      <c r="AK3627" s="22" t="e">
        <f>TRIM(#REF!)</f>
        <v>#REF!</v>
      </c>
      <c r="AL3627" s="23" t="e">
        <f>IF(#REF!=0,"",#REF!)</f>
        <v>#REF!</v>
      </c>
      <c r="AM3627" s="19" t="e">
        <f>IF(#REF!=0,"",#REF!)</f>
        <v>#REF!</v>
      </c>
      <c r="AN3627" s="23" t="e">
        <f>IF($AK3627="","",#REF!)</f>
        <v>#REF!</v>
      </c>
      <c r="AO3627" s="23" t="e">
        <f t="shared" si="986"/>
        <v>#REF!</v>
      </c>
      <c r="AP3627" s="19" t="e">
        <f>IF(#REF!=0,"",#REF!)</f>
        <v>#REF!</v>
      </c>
      <c r="AQ3627" s="19" t="e">
        <f>IF(#REF!=0,"",#REF!)</f>
        <v>#REF!</v>
      </c>
      <c r="AR3627" s="19" t="e">
        <f>IF(#REF!=0,"",#REF!)</f>
        <v>#REF!</v>
      </c>
      <c r="AS3627" s="19" t="e">
        <f>#REF!</f>
        <v>#REF!</v>
      </c>
    </row>
    <row r="3628" spans="11:45" ht="19.5" thickTop="1" thickBot="1" x14ac:dyDescent="0.25">
      <c r="K3628" s="19" t="str">
        <f t="shared" si="977"/>
        <v/>
      </c>
      <c r="L3628" s="19">
        <f t="shared" si="992"/>
        <v>10000</v>
      </c>
      <c r="M3628" s="22" t="str">
        <f>TRIM(Data!$N3625)</f>
        <v/>
      </c>
      <c r="N3628" s="22" t="str">
        <f>TRIM(Data!$A3625)</f>
        <v/>
      </c>
      <c r="O3628" s="23" t="str">
        <f>IF(Data!$B3625=0,"",Data!$B3625)</f>
        <v/>
      </c>
      <c r="P3628" s="19" t="str">
        <f>IF(Data!$C3625=0,"",Data!$C3625)</f>
        <v/>
      </c>
      <c r="Q3628" s="23" t="str">
        <f>IF($M3628="","",Data!$E3625)</f>
        <v/>
      </c>
      <c r="R3628" s="23" t="str">
        <f t="shared" si="978"/>
        <v/>
      </c>
      <c r="S3628" s="23" t="str">
        <f t="shared" si="979"/>
        <v/>
      </c>
      <c r="T3628" s="19" t="str">
        <f>IF(Data!$F3625=0,"",Data!$F3625)</f>
        <v/>
      </c>
      <c r="U3628" s="19" t="str">
        <f>IF(Data!$G3625=0,"",Data!$G3625)</f>
        <v/>
      </c>
      <c r="V3628" s="19" t="str">
        <f>IF(Data!$D3625=0,"",Data!$D3625)</f>
        <v/>
      </c>
      <c r="W3628" s="19" t="str">
        <f>Data!$H3625</f>
        <v/>
      </c>
      <c r="Y3628" s="41" t="e">
        <f t="shared" si="987"/>
        <v>#REF!</v>
      </c>
      <c r="Z3628" s="8">
        <f t="shared" si="980"/>
        <v>10000</v>
      </c>
      <c r="AA3628" s="8" t="str">
        <f t="shared" si="981"/>
        <v/>
      </c>
      <c r="AB3628" s="8" t="str">
        <f t="shared" si="982"/>
        <v/>
      </c>
      <c r="AC3628" s="8" t="str">
        <f t="shared" si="983"/>
        <v/>
      </c>
      <c r="AD3628" s="8" t="str">
        <f t="shared" si="988"/>
        <v/>
      </c>
      <c r="AE3628" s="8" t="str">
        <f t="shared" si="984"/>
        <v/>
      </c>
      <c r="AF3628" s="5" t="str">
        <f t="shared" si="985"/>
        <v/>
      </c>
      <c r="AG3628" s="46">
        <v>3625</v>
      </c>
      <c r="AH3628" s="47" t="str">
        <f t="shared" si="989"/>
        <v/>
      </c>
      <c r="AI3628" s="48" t="str">
        <f t="shared" si="990"/>
        <v/>
      </c>
      <c r="AK3628" s="22" t="e">
        <f>TRIM(#REF!)</f>
        <v>#REF!</v>
      </c>
      <c r="AL3628" s="23" t="e">
        <f>IF(#REF!=0,"",#REF!)</f>
        <v>#REF!</v>
      </c>
      <c r="AM3628" s="19" t="e">
        <f>IF(#REF!=0,"",#REF!)</f>
        <v>#REF!</v>
      </c>
      <c r="AN3628" s="23" t="e">
        <f>IF($AK3628="","",#REF!)</f>
        <v>#REF!</v>
      </c>
      <c r="AO3628" s="23" t="e">
        <f t="shared" si="986"/>
        <v>#REF!</v>
      </c>
      <c r="AP3628" s="19" t="e">
        <f>IF(#REF!=0,"",#REF!)</f>
        <v>#REF!</v>
      </c>
      <c r="AQ3628" s="19" t="e">
        <f>IF(#REF!=0,"",#REF!)</f>
        <v>#REF!</v>
      </c>
      <c r="AR3628" s="19" t="e">
        <f>IF(#REF!=0,"",#REF!)</f>
        <v>#REF!</v>
      </c>
      <c r="AS3628" s="19" t="e">
        <f>#REF!</f>
        <v>#REF!</v>
      </c>
    </row>
    <row r="3629" spans="11:45" ht="19.5" thickTop="1" thickBot="1" x14ac:dyDescent="0.25">
      <c r="K3629" s="19" t="str">
        <f t="shared" si="977"/>
        <v/>
      </c>
      <c r="L3629" s="19">
        <f t="shared" si="992"/>
        <v>10000</v>
      </c>
      <c r="M3629" s="22" t="str">
        <f>TRIM(Data!$N3626)</f>
        <v/>
      </c>
      <c r="N3629" s="22" t="str">
        <f>TRIM(Data!$A3626)</f>
        <v/>
      </c>
      <c r="O3629" s="23" t="str">
        <f>IF(Data!$B3626=0,"",Data!$B3626)</f>
        <v/>
      </c>
      <c r="P3629" s="19" t="str">
        <f>IF(Data!$C3626=0,"",Data!$C3626)</f>
        <v/>
      </c>
      <c r="Q3629" s="23" t="str">
        <f>IF($M3629="","",Data!$E3626)</f>
        <v/>
      </c>
      <c r="R3629" s="23" t="str">
        <f t="shared" si="978"/>
        <v/>
      </c>
      <c r="S3629" s="23" t="str">
        <f t="shared" si="979"/>
        <v/>
      </c>
      <c r="T3629" s="19" t="str">
        <f>IF(Data!$F3626=0,"",Data!$F3626)</f>
        <v/>
      </c>
      <c r="U3629" s="19" t="str">
        <f>IF(Data!$G3626=0,"",Data!$G3626)</f>
        <v/>
      </c>
      <c r="V3629" s="19" t="str">
        <f>IF(Data!$D3626=0,"",Data!$D3626)</f>
        <v/>
      </c>
      <c r="W3629" s="19" t="str">
        <f>Data!$H3626</f>
        <v/>
      </c>
      <c r="Y3629" s="41" t="e">
        <f t="shared" si="987"/>
        <v>#REF!</v>
      </c>
      <c r="Z3629" s="8">
        <f t="shared" si="980"/>
        <v>10000</v>
      </c>
      <c r="AA3629" s="8" t="str">
        <f t="shared" si="981"/>
        <v/>
      </c>
      <c r="AB3629" s="8" t="str">
        <f t="shared" si="982"/>
        <v/>
      </c>
      <c r="AC3629" s="8" t="str">
        <f t="shared" si="983"/>
        <v/>
      </c>
      <c r="AD3629" s="8" t="str">
        <f t="shared" si="988"/>
        <v/>
      </c>
      <c r="AE3629" s="8" t="str">
        <f t="shared" si="984"/>
        <v/>
      </c>
      <c r="AF3629" s="5" t="str">
        <f t="shared" si="985"/>
        <v/>
      </c>
      <c r="AG3629" s="46">
        <v>3626</v>
      </c>
      <c r="AH3629" s="47" t="str">
        <f t="shared" si="989"/>
        <v/>
      </c>
      <c r="AI3629" s="48" t="str">
        <f t="shared" si="990"/>
        <v/>
      </c>
      <c r="AK3629" s="22" t="e">
        <f>TRIM(#REF!)</f>
        <v>#REF!</v>
      </c>
      <c r="AL3629" s="23" t="e">
        <f>IF(#REF!=0,"",#REF!)</f>
        <v>#REF!</v>
      </c>
      <c r="AM3629" s="19" t="e">
        <f>IF(#REF!=0,"",#REF!)</f>
        <v>#REF!</v>
      </c>
      <c r="AN3629" s="23" t="e">
        <f>IF($AK3629="","",#REF!)</f>
        <v>#REF!</v>
      </c>
      <c r="AO3629" s="23" t="e">
        <f t="shared" si="986"/>
        <v>#REF!</v>
      </c>
      <c r="AP3629" s="19" t="e">
        <f>IF(#REF!=0,"",#REF!)</f>
        <v>#REF!</v>
      </c>
      <c r="AQ3629" s="19" t="e">
        <f>IF(#REF!=0,"",#REF!)</f>
        <v>#REF!</v>
      </c>
      <c r="AR3629" s="19" t="e">
        <f>IF(#REF!=0,"",#REF!)</f>
        <v>#REF!</v>
      </c>
      <c r="AS3629" s="19" t="e">
        <f>#REF!</f>
        <v>#REF!</v>
      </c>
    </row>
    <row r="3630" spans="11:45" ht="19.5" thickTop="1" thickBot="1" x14ac:dyDescent="0.25">
      <c r="K3630" s="19" t="str">
        <f t="shared" si="977"/>
        <v/>
      </c>
      <c r="L3630" s="19">
        <f t="shared" si="992"/>
        <v>10000</v>
      </c>
      <c r="M3630" s="22" t="str">
        <f>TRIM(Data!$N3627)</f>
        <v/>
      </c>
      <c r="N3630" s="22" t="str">
        <f>TRIM(Data!$A3627)</f>
        <v/>
      </c>
      <c r="O3630" s="23" t="str">
        <f>IF(Data!$B3627=0,"",Data!$B3627)</f>
        <v/>
      </c>
      <c r="P3630" s="19" t="str">
        <f>IF(Data!$C3627=0,"",Data!$C3627)</f>
        <v/>
      </c>
      <c r="Q3630" s="23" t="str">
        <f>IF($M3630="","",Data!$E3627)</f>
        <v/>
      </c>
      <c r="R3630" s="23" t="str">
        <f t="shared" si="978"/>
        <v/>
      </c>
      <c r="S3630" s="23" t="str">
        <f t="shared" si="979"/>
        <v/>
      </c>
      <c r="T3630" s="19" t="str">
        <f>IF(Data!$F3627=0,"",Data!$F3627)</f>
        <v/>
      </c>
      <c r="U3630" s="19" t="str">
        <f>IF(Data!$G3627=0,"",Data!$G3627)</f>
        <v/>
      </c>
      <c r="V3630" s="19" t="str">
        <f>IF(Data!$D3627=0,"",Data!$D3627)</f>
        <v/>
      </c>
      <c r="W3630" s="19" t="str">
        <f>Data!$H3627</f>
        <v/>
      </c>
      <c r="Y3630" s="41" t="e">
        <f t="shared" si="987"/>
        <v>#REF!</v>
      </c>
      <c r="Z3630" s="8">
        <f t="shared" si="980"/>
        <v>10000</v>
      </c>
      <c r="AA3630" s="8" t="str">
        <f t="shared" si="981"/>
        <v/>
      </c>
      <c r="AB3630" s="8" t="str">
        <f t="shared" si="982"/>
        <v/>
      </c>
      <c r="AC3630" s="8" t="str">
        <f t="shared" si="983"/>
        <v/>
      </c>
      <c r="AD3630" s="8" t="str">
        <f t="shared" si="988"/>
        <v/>
      </c>
      <c r="AE3630" s="8" t="str">
        <f t="shared" si="984"/>
        <v/>
      </c>
      <c r="AF3630" s="5" t="str">
        <f t="shared" si="985"/>
        <v/>
      </c>
      <c r="AG3630" s="46">
        <v>3627</v>
      </c>
      <c r="AH3630" s="47" t="str">
        <f t="shared" si="989"/>
        <v/>
      </c>
      <c r="AI3630" s="48" t="str">
        <f t="shared" si="990"/>
        <v/>
      </c>
      <c r="AK3630" s="22" t="e">
        <f>TRIM(#REF!)</f>
        <v>#REF!</v>
      </c>
      <c r="AL3630" s="23" t="e">
        <f>IF(#REF!=0,"",#REF!)</f>
        <v>#REF!</v>
      </c>
      <c r="AM3630" s="19" t="e">
        <f>IF(#REF!=0,"",#REF!)</f>
        <v>#REF!</v>
      </c>
      <c r="AN3630" s="23" t="e">
        <f>IF($AK3630="","",#REF!)</f>
        <v>#REF!</v>
      </c>
      <c r="AO3630" s="23" t="e">
        <f t="shared" si="986"/>
        <v>#REF!</v>
      </c>
      <c r="AP3630" s="19" t="e">
        <f>IF(#REF!=0,"",#REF!)</f>
        <v>#REF!</v>
      </c>
      <c r="AQ3630" s="19" t="e">
        <f>IF(#REF!=0,"",#REF!)</f>
        <v>#REF!</v>
      </c>
      <c r="AR3630" s="19" t="e">
        <f>IF(#REF!=0,"",#REF!)</f>
        <v>#REF!</v>
      </c>
      <c r="AS3630" s="19" t="e">
        <f>#REF!</f>
        <v>#REF!</v>
      </c>
    </row>
    <row r="3631" spans="11:45" ht="19.5" thickTop="1" thickBot="1" x14ac:dyDescent="0.25">
      <c r="K3631" s="19" t="str">
        <f t="shared" si="977"/>
        <v/>
      </c>
      <c r="L3631" s="19">
        <f t="shared" si="992"/>
        <v>10000</v>
      </c>
      <c r="M3631" s="22" t="str">
        <f>TRIM(Data!$N3628)</f>
        <v/>
      </c>
      <c r="N3631" s="22" t="str">
        <f>TRIM(Data!$A3628)</f>
        <v/>
      </c>
      <c r="O3631" s="23" t="str">
        <f>IF(Data!$B3628=0,"",Data!$B3628)</f>
        <v/>
      </c>
      <c r="P3631" s="19" t="str">
        <f>IF(Data!$C3628=0,"",Data!$C3628)</f>
        <v/>
      </c>
      <c r="Q3631" s="23" t="str">
        <f>IF($M3631="","",Data!$E3628)</f>
        <v/>
      </c>
      <c r="R3631" s="23" t="str">
        <f t="shared" si="978"/>
        <v/>
      </c>
      <c r="S3631" s="23" t="str">
        <f t="shared" si="979"/>
        <v/>
      </c>
      <c r="T3631" s="19" t="str">
        <f>IF(Data!$F3628=0,"",Data!$F3628)</f>
        <v/>
      </c>
      <c r="U3631" s="19" t="str">
        <f>IF(Data!$G3628=0,"",Data!$G3628)</f>
        <v/>
      </c>
      <c r="V3631" s="19" t="str">
        <f>IF(Data!$D3628=0,"",Data!$D3628)</f>
        <v/>
      </c>
      <c r="W3631" s="19" t="str">
        <f>Data!$H3628</f>
        <v/>
      </c>
      <c r="Y3631" s="41" t="e">
        <f t="shared" si="987"/>
        <v>#REF!</v>
      </c>
      <c r="Z3631" s="8">
        <f t="shared" si="980"/>
        <v>10000</v>
      </c>
      <c r="AA3631" s="8" t="str">
        <f t="shared" si="981"/>
        <v/>
      </c>
      <c r="AB3631" s="8" t="str">
        <f t="shared" si="982"/>
        <v/>
      </c>
      <c r="AC3631" s="8" t="str">
        <f t="shared" si="983"/>
        <v/>
      </c>
      <c r="AD3631" s="8" t="str">
        <f t="shared" si="988"/>
        <v/>
      </c>
      <c r="AE3631" s="8" t="str">
        <f t="shared" si="984"/>
        <v/>
      </c>
      <c r="AF3631" s="5" t="str">
        <f t="shared" si="985"/>
        <v/>
      </c>
      <c r="AG3631" s="46">
        <v>3628</v>
      </c>
      <c r="AH3631" s="47" t="str">
        <f t="shared" si="989"/>
        <v/>
      </c>
      <c r="AI3631" s="48" t="str">
        <f t="shared" si="990"/>
        <v/>
      </c>
      <c r="AK3631" s="22" t="e">
        <f>TRIM(#REF!)</f>
        <v>#REF!</v>
      </c>
      <c r="AL3631" s="23" t="e">
        <f>IF(#REF!=0,"",#REF!)</f>
        <v>#REF!</v>
      </c>
      <c r="AM3631" s="19" t="e">
        <f>IF(#REF!=0,"",#REF!)</f>
        <v>#REF!</v>
      </c>
      <c r="AN3631" s="23" t="e">
        <f>IF($AK3631="","",#REF!)</f>
        <v>#REF!</v>
      </c>
      <c r="AO3631" s="23" t="e">
        <f t="shared" si="986"/>
        <v>#REF!</v>
      </c>
      <c r="AP3631" s="19" t="e">
        <f>IF(#REF!=0,"",#REF!)</f>
        <v>#REF!</v>
      </c>
      <c r="AQ3631" s="19" t="e">
        <f>IF(#REF!=0,"",#REF!)</f>
        <v>#REF!</v>
      </c>
      <c r="AR3631" s="19" t="e">
        <f>IF(#REF!=0,"",#REF!)</f>
        <v>#REF!</v>
      </c>
      <c r="AS3631" s="19" t="e">
        <f>#REF!</f>
        <v>#REF!</v>
      </c>
    </row>
    <row r="3632" spans="11:45" ht="19.5" thickTop="1" thickBot="1" x14ac:dyDescent="0.25">
      <c r="K3632" s="19" t="str">
        <f t="shared" si="977"/>
        <v/>
      </c>
      <c r="L3632" s="19">
        <f t="shared" si="992"/>
        <v>10000</v>
      </c>
      <c r="M3632" s="22" t="str">
        <f>TRIM(Data!$N3629)</f>
        <v/>
      </c>
      <c r="N3632" s="22" t="str">
        <f>TRIM(Data!$A3629)</f>
        <v/>
      </c>
      <c r="O3632" s="23" t="str">
        <f>IF(Data!$B3629=0,"",Data!$B3629)</f>
        <v/>
      </c>
      <c r="P3632" s="19" t="str">
        <f>IF(Data!$C3629=0,"",Data!$C3629)</f>
        <v/>
      </c>
      <c r="Q3632" s="23" t="str">
        <f>IF($M3632="","",Data!$E3629)</f>
        <v/>
      </c>
      <c r="R3632" s="23" t="str">
        <f t="shared" si="978"/>
        <v/>
      </c>
      <c r="S3632" s="23" t="str">
        <f t="shared" si="979"/>
        <v/>
      </c>
      <c r="T3632" s="19" t="str">
        <f>IF(Data!$F3629=0,"",Data!$F3629)</f>
        <v/>
      </c>
      <c r="U3632" s="19" t="str">
        <f>IF(Data!$G3629=0,"",Data!$G3629)</f>
        <v/>
      </c>
      <c r="V3632" s="19" t="str">
        <f>IF(Data!$D3629=0,"",Data!$D3629)</f>
        <v/>
      </c>
      <c r="W3632" s="19" t="str">
        <f>Data!$H3629</f>
        <v/>
      </c>
      <c r="Y3632" s="41" t="e">
        <f t="shared" si="987"/>
        <v>#REF!</v>
      </c>
      <c r="Z3632" s="8">
        <f t="shared" si="980"/>
        <v>10000</v>
      </c>
      <c r="AA3632" s="8" t="str">
        <f t="shared" si="981"/>
        <v/>
      </c>
      <c r="AB3632" s="8" t="str">
        <f t="shared" si="982"/>
        <v/>
      </c>
      <c r="AC3632" s="8" t="str">
        <f t="shared" si="983"/>
        <v/>
      </c>
      <c r="AD3632" s="8" t="str">
        <f t="shared" si="988"/>
        <v/>
      </c>
      <c r="AE3632" s="8" t="str">
        <f t="shared" si="984"/>
        <v/>
      </c>
      <c r="AF3632" s="5" t="str">
        <f t="shared" si="985"/>
        <v/>
      </c>
      <c r="AG3632" s="46">
        <v>3629</v>
      </c>
      <c r="AH3632" s="47" t="str">
        <f t="shared" si="989"/>
        <v/>
      </c>
      <c r="AI3632" s="48" t="str">
        <f t="shared" si="990"/>
        <v/>
      </c>
      <c r="AK3632" s="22" t="e">
        <f>TRIM(#REF!)</f>
        <v>#REF!</v>
      </c>
      <c r="AL3632" s="23" t="e">
        <f>IF(#REF!=0,"",#REF!)</f>
        <v>#REF!</v>
      </c>
      <c r="AM3632" s="19" t="e">
        <f>IF(#REF!=0,"",#REF!)</f>
        <v>#REF!</v>
      </c>
      <c r="AN3632" s="23" t="e">
        <f>IF($AK3632="","",#REF!)</f>
        <v>#REF!</v>
      </c>
      <c r="AO3632" s="23" t="e">
        <f t="shared" si="986"/>
        <v>#REF!</v>
      </c>
      <c r="AP3632" s="19" t="e">
        <f>IF(#REF!=0,"",#REF!)</f>
        <v>#REF!</v>
      </c>
      <c r="AQ3632" s="19" t="e">
        <f>IF(#REF!=0,"",#REF!)</f>
        <v>#REF!</v>
      </c>
      <c r="AR3632" s="19" t="e">
        <f>IF(#REF!=0,"",#REF!)</f>
        <v>#REF!</v>
      </c>
      <c r="AS3632" s="19" t="e">
        <f>#REF!</f>
        <v>#REF!</v>
      </c>
    </row>
    <row r="3633" spans="11:45" ht="19.5" thickTop="1" thickBot="1" x14ac:dyDescent="0.25">
      <c r="K3633" s="19" t="str">
        <f t="shared" si="977"/>
        <v/>
      </c>
      <c r="L3633" s="19">
        <f t="shared" si="992"/>
        <v>10000</v>
      </c>
      <c r="M3633" s="22" t="str">
        <f>TRIM(Data!$N3630)</f>
        <v/>
      </c>
      <c r="N3633" s="22" t="str">
        <f>TRIM(Data!$A3630)</f>
        <v/>
      </c>
      <c r="O3633" s="23" t="str">
        <f>IF(Data!$B3630=0,"",Data!$B3630)</f>
        <v/>
      </c>
      <c r="P3633" s="19" t="str">
        <f>IF(Data!$C3630=0,"",Data!$C3630)</f>
        <v/>
      </c>
      <c r="Q3633" s="23" t="str">
        <f>IF($M3633="","",Data!$E3630)</f>
        <v/>
      </c>
      <c r="R3633" s="23" t="str">
        <f t="shared" si="978"/>
        <v/>
      </c>
      <c r="S3633" s="23" t="str">
        <f t="shared" si="979"/>
        <v/>
      </c>
      <c r="T3633" s="19" t="str">
        <f>IF(Data!$F3630=0,"",Data!$F3630)</f>
        <v/>
      </c>
      <c r="U3633" s="19" t="str">
        <f>IF(Data!$G3630=0,"",Data!$G3630)</f>
        <v/>
      </c>
      <c r="V3633" s="19" t="str">
        <f>IF(Data!$D3630=0,"",Data!$D3630)</f>
        <v/>
      </c>
      <c r="W3633" s="19" t="str">
        <f>Data!$H3630</f>
        <v/>
      </c>
      <c r="Y3633" s="41" t="e">
        <f t="shared" si="987"/>
        <v>#REF!</v>
      </c>
      <c r="Z3633" s="8">
        <f t="shared" si="980"/>
        <v>10000</v>
      </c>
      <c r="AA3633" s="8" t="str">
        <f t="shared" si="981"/>
        <v/>
      </c>
      <c r="AB3633" s="8" t="str">
        <f t="shared" si="982"/>
        <v/>
      </c>
      <c r="AC3633" s="8" t="str">
        <f t="shared" si="983"/>
        <v/>
      </c>
      <c r="AD3633" s="8" t="str">
        <f t="shared" si="988"/>
        <v/>
      </c>
      <c r="AE3633" s="8" t="str">
        <f t="shared" si="984"/>
        <v/>
      </c>
      <c r="AF3633" s="5" t="str">
        <f t="shared" si="985"/>
        <v/>
      </c>
      <c r="AG3633" s="46">
        <v>3630</v>
      </c>
      <c r="AH3633" s="47" t="str">
        <f t="shared" si="989"/>
        <v/>
      </c>
      <c r="AI3633" s="48" t="str">
        <f t="shared" si="990"/>
        <v/>
      </c>
      <c r="AK3633" s="22" t="e">
        <f>TRIM(#REF!)</f>
        <v>#REF!</v>
      </c>
      <c r="AL3633" s="23" t="e">
        <f>IF(#REF!=0,"",#REF!)</f>
        <v>#REF!</v>
      </c>
      <c r="AM3633" s="19" t="e">
        <f>IF(#REF!=0,"",#REF!)</f>
        <v>#REF!</v>
      </c>
      <c r="AN3633" s="23" t="e">
        <f>IF($AK3633="","",#REF!)</f>
        <v>#REF!</v>
      </c>
      <c r="AO3633" s="23" t="e">
        <f t="shared" si="986"/>
        <v>#REF!</v>
      </c>
      <c r="AP3633" s="19" t="e">
        <f>IF(#REF!=0,"",#REF!)</f>
        <v>#REF!</v>
      </c>
      <c r="AQ3633" s="19" t="e">
        <f>IF(#REF!=0,"",#REF!)</f>
        <v>#REF!</v>
      </c>
      <c r="AR3633" s="19" t="e">
        <f>IF(#REF!=0,"",#REF!)</f>
        <v>#REF!</v>
      </c>
      <c r="AS3633" s="19" t="e">
        <f>#REF!</f>
        <v>#REF!</v>
      </c>
    </row>
    <row r="3634" spans="11:45" ht="19.5" thickTop="1" thickBot="1" x14ac:dyDescent="0.25">
      <c r="K3634" s="19" t="str">
        <f t="shared" si="977"/>
        <v/>
      </c>
      <c r="L3634" s="19">
        <f t="shared" si="992"/>
        <v>10000</v>
      </c>
      <c r="M3634" s="22" t="str">
        <f>TRIM(Data!$N3631)</f>
        <v/>
      </c>
      <c r="N3634" s="22" t="str">
        <f>TRIM(Data!$A3631)</f>
        <v/>
      </c>
      <c r="O3634" s="23" t="str">
        <f>IF(Data!$B3631=0,"",Data!$B3631)</f>
        <v/>
      </c>
      <c r="P3634" s="19" t="str">
        <f>IF(Data!$C3631=0,"",Data!$C3631)</f>
        <v/>
      </c>
      <c r="Q3634" s="23" t="str">
        <f>IF($M3634="","",Data!$E3631)</f>
        <v/>
      </c>
      <c r="R3634" s="23" t="str">
        <f t="shared" si="978"/>
        <v/>
      </c>
      <c r="S3634" s="23" t="str">
        <f t="shared" si="979"/>
        <v/>
      </c>
      <c r="T3634" s="19" t="str">
        <f>IF(Data!$F3631=0,"",Data!$F3631)</f>
        <v/>
      </c>
      <c r="U3634" s="19" t="str">
        <f>IF(Data!$G3631=0,"",Data!$G3631)</f>
        <v/>
      </c>
      <c r="V3634" s="19" t="str">
        <f>IF(Data!$D3631=0,"",Data!$D3631)</f>
        <v/>
      </c>
      <c r="W3634" s="19" t="str">
        <f>Data!$H3631</f>
        <v/>
      </c>
      <c r="Y3634" s="41" t="e">
        <f t="shared" si="987"/>
        <v>#REF!</v>
      </c>
      <c r="Z3634" s="8">
        <f t="shared" si="980"/>
        <v>10000</v>
      </c>
      <c r="AA3634" s="8" t="str">
        <f t="shared" si="981"/>
        <v/>
      </c>
      <c r="AB3634" s="8" t="str">
        <f t="shared" si="982"/>
        <v/>
      </c>
      <c r="AC3634" s="8" t="str">
        <f t="shared" si="983"/>
        <v/>
      </c>
      <c r="AD3634" s="8" t="str">
        <f t="shared" si="988"/>
        <v/>
      </c>
      <c r="AE3634" s="8" t="str">
        <f t="shared" si="984"/>
        <v/>
      </c>
      <c r="AF3634" s="5" t="str">
        <f t="shared" si="985"/>
        <v/>
      </c>
      <c r="AG3634" s="46">
        <v>3631</v>
      </c>
      <c r="AH3634" s="47" t="str">
        <f t="shared" si="989"/>
        <v/>
      </c>
      <c r="AI3634" s="48" t="str">
        <f t="shared" si="990"/>
        <v/>
      </c>
      <c r="AK3634" s="22" t="e">
        <f>TRIM(#REF!)</f>
        <v>#REF!</v>
      </c>
      <c r="AL3634" s="23" t="e">
        <f>IF(#REF!=0,"",#REF!)</f>
        <v>#REF!</v>
      </c>
      <c r="AM3634" s="19" t="e">
        <f>IF(#REF!=0,"",#REF!)</f>
        <v>#REF!</v>
      </c>
      <c r="AN3634" s="23" t="e">
        <f>IF($AK3634="","",#REF!)</f>
        <v>#REF!</v>
      </c>
      <c r="AO3634" s="23" t="e">
        <f t="shared" si="986"/>
        <v>#REF!</v>
      </c>
      <c r="AP3634" s="19" t="e">
        <f>IF(#REF!=0,"",#REF!)</f>
        <v>#REF!</v>
      </c>
      <c r="AQ3634" s="19" t="e">
        <f>IF(#REF!=0,"",#REF!)</f>
        <v>#REF!</v>
      </c>
      <c r="AR3634" s="19" t="e">
        <f>IF(#REF!=0,"",#REF!)</f>
        <v>#REF!</v>
      </c>
      <c r="AS3634" s="19" t="e">
        <f>#REF!</f>
        <v>#REF!</v>
      </c>
    </row>
    <row r="3635" spans="11:45" ht="19.5" thickTop="1" thickBot="1" x14ac:dyDescent="0.25">
      <c r="K3635" s="19" t="str">
        <f t="shared" si="977"/>
        <v/>
      </c>
      <c r="L3635" s="19">
        <f t="shared" si="992"/>
        <v>10000</v>
      </c>
      <c r="M3635" s="22" t="str">
        <f>TRIM(Data!$N3632)</f>
        <v/>
      </c>
      <c r="N3635" s="22" t="str">
        <f>TRIM(Data!$A3632)</f>
        <v/>
      </c>
      <c r="O3635" s="23" t="str">
        <f>IF(Data!$B3632=0,"",Data!$B3632)</f>
        <v/>
      </c>
      <c r="P3635" s="19" t="str">
        <f>IF(Data!$C3632=0,"",Data!$C3632)</f>
        <v/>
      </c>
      <c r="Q3635" s="23" t="str">
        <f>IF($M3635="","",Data!$E3632)</f>
        <v/>
      </c>
      <c r="R3635" s="23" t="str">
        <f t="shared" si="978"/>
        <v/>
      </c>
      <c r="S3635" s="23" t="str">
        <f t="shared" si="979"/>
        <v/>
      </c>
      <c r="T3635" s="19" t="str">
        <f>IF(Data!$F3632=0,"",Data!$F3632)</f>
        <v/>
      </c>
      <c r="U3635" s="19" t="str">
        <f>IF(Data!$G3632=0,"",Data!$G3632)</f>
        <v/>
      </c>
      <c r="V3635" s="19" t="str">
        <f>IF(Data!$D3632=0,"",Data!$D3632)</f>
        <v/>
      </c>
      <c r="W3635" s="19" t="str">
        <f>Data!$H3632</f>
        <v/>
      </c>
      <c r="Y3635" s="41" t="e">
        <f t="shared" si="987"/>
        <v>#REF!</v>
      </c>
      <c r="Z3635" s="8">
        <f t="shared" si="980"/>
        <v>10000</v>
      </c>
      <c r="AA3635" s="8" t="str">
        <f t="shared" si="981"/>
        <v/>
      </c>
      <c r="AB3635" s="8" t="str">
        <f t="shared" si="982"/>
        <v/>
      </c>
      <c r="AC3635" s="8" t="str">
        <f t="shared" si="983"/>
        <v/>
      </c>
      <c r="AD3635" s="8" t="str">
        <f t="shared" si="988"/>
        <v/>
      </c>
      <c r="AE3635" s="8" t="str">
        <f t="shared" si="984"/>
        <v/>
      </c>
      <c r="AF3635" s="5" t="str">
        <f t="shared" si="985"/>
        <v/>
      </c>
      <c r="AG3635" s="46">
        <v>3632</v>
      </c>
      <c r="AH3635" s="47" t="str">
        <f t="shared" si="989"/>
        <v/>
      </c>
      <c r="AI3635" s="48" t="str">
        <f t="shared" si="990"/>
        <v/>
      </c>
      <c r="AK3635" s="22" t="e">
        <f>TRIM(#REF!)</f>
        <v>#REF!</v>
      </c>
      <c r="AL3635" s="23" t="e">
        <f>IF(#REF!=0,"",#REF!)</f>
        <v>#REF!</v>
      </c>
      <c r="AM3635" s="19" t="e">
        <f>IF(#REF!=0,"",#REF!)</f>
        <v>#REF!</v>
      </c>
      <c r="AN3635" s="23" t="e">
        <f>IF($AK3635="","",#REF!)</f>
        <v>#REF!</v>
      </c>
      <c r="AO3635" s="23" t="e">
        <f t="shared" si="986"/>
        <v>#REF!</v>
      </c>
      <c r="AP3635" s="19" t="e">
        <f>IF(#REF!=0,"",#REF!)</f>
        <v>#REF!</v>
      </c>
      <c r="AQ3635" s="19" t="e">
        <f>IF(#REF!=0,"",#REF!)</f>
        <v>#REF!</v>
      </c>
      <c r="AR3635" s="19" t="e">
        <f>IF(#REF!=0,"",#REF!)</f>
        <v>#REF!</v>
      </c>
      <c r="AS3635" s="19" t="e">
        <f>#REF!</f>
        <v>#REF!</v>
      </c>
    </row>
    <row r="3636" spans="11:45" ht="19.5" thickTop="1" thickBot="1" x14ac:dyDescent="0.25">
      <c r="K3636" s="19" t="str">
        <f t="shared" si="977"/>
        <v/>
      </c>
      <c r="L3636" s="19">
        <f t="shared" si="992"/>
        <v>10000</v>
      </c>
      <c r="M3636" s="22" t="str">
        <f>TRIM(Data!$N3633)</f>
        <v/>
      </c>
      <c r="N3636" s="22" t="str">
        <f>TRIM(Data!$A3633)</f>
        <v/>
      </c>
      <c r="O3636" s="23" t="str">
        <f>IF(Data!$B3633=0,"",Data!$B3633)</f>
        <v/>
      </c>
      <c r="P3636" s="19" t="str">
        <f>IF(Data!$C3633=0,"",Data!$C3633)</f>
        <v/>
      </c>
      <c r="Q3636" s="23" t="str">
        <f>IF($M3636="","",Data!$E3633)</f>
        <v/>
      </c>
      <c r="R3636" s="23" t="str">
        <f t="shared" si="978"/>
        <v/>
      </c>
      <c r="S3636" s="23" t="str">
        <f t="shared" si="979"/>
        <v/>
      </c>
      <c r="T3636" s="19" t="str">
        <f>IF(Data!$F3633=0,"",Data!$F3633)</f>
        <v/>
      </c>
      <c r="U3636" s="19" t="str">
        <f>IF(Data!$G3633=0,"",Data!$G3633)</f>
        <v/>
      </c>
      <c r="V3636" s="19" t="str">
        <f>IF(Data!$D3633=0,"",Data!$D3633)</f>
        <v/>
      </c>
      <c r="W3636" s="19" t="str">
        <f>Data!$H3633</f>
        <v/>
      </c>
      <c r="Y3636" s="41" t="e">
        <f t="shared" si="987"/>
        <v>#REF!</v>
      </c>
      <c r="Z3636" s="8">
        <f t="shared" si="980"/>
        <v>10000</v>
      </c>
      <c r="AA3636" s="8" t="str">
        <f t="shared" si="981"/>
        <v/>
      </c>
      <c r="AB3636" s="8" t="str">
        <f t="shared" si="982"/>
        <v/>
      </c>
      <c r="AC3636" s="8" t="str">
        <f t="shared" si="983"/>
        <v/>
      </c>
      <c r="AD3636" s="8" t="str">
        <f t="shared" si="988"/>
        <v/>
      </c>
      <c r="AE3636" s="8" t="str">
        <f t="shared" si="984"/>
        <v/>
      </c>
      <c r="AF3636" s="5" t="str">
        <f t="shared" si="985"/>
        <v/>
      </c>
      <c r="AG3636" s="46">
        <v>3633</v>
      </c>
      <c r="AH3636" s="47" t="str">
        <f t="shared" si="989"/>
        <v/>
      </c>
      <c r="AI3636" s="48" t="str">
        <f t="shared" si="990"/>
        <v/>
      </c>
      <c r="AK3636" s="22" t="e">
        <f>TRIM(#REF!)</f>
        <v>#REF!</v>
      </c>
      <c r="AL3636" s="23" t="e">
        <f>IF(#REF!=0,"",#REF!)</f>
        <v>#REF!</v>
      </c>
      <c r="AM3636" s="19" t="e">
        <f>IF(#REF!=0,"",#REF!)</f>
        <v>#REF!</v>
      </c>
      <c r="AN3636" s="23" t="e">
        <f>IF($AK3636="","",#REF!)</f>
        <v>#REF!</v>
      </c>
      <c r="AO3636" s="23" t="e">
        <f t="shared" si="986"/>
        <v>#REF!</v>
      </c>
      <c r="AP3636" s="19" t="e">
        <f>IF(#REF!=0,"",#REF!)</f>
        <v>#REF!</v>
      </c>
      <c r="AQ3636" s="19" t="e">
        <f>IF(#REF!=0,"",#REF!)</f>
        <v>#REF!</v>
      </c>
      <c r="AR3636" s="19" t="e">
        <f>IF(#REF!=0,"",#REF!)</f>
        <v>#REF!</v>
      </c>
      <c r="AS3636" s="19" t="e">
        <f>#REF!</f>
        <v>#REF!</v>
      </c>
    </row>
    <row r="3637" spans="11:45" ht="19.5" thickTop="1" thickBot="1" x14ac:dyDescent="0.25">
      <c r="K3637" s="19" t="str">
        <f t="shared" si="977"/>
        <v/>
      </c>
      <c r="L3637" s="19">
        <f t="shared" si="992"/>
        <v>10000</v>
      </c>
      <c r="M3637" s="22" t="str">
        <f>TRIM(Data!$N3634)</f>
        <v/>
      </c>
      <c r="N3637" s="22" t="str">
        <f>TRIM(Data!$A3634)</f>
        <v/>
      </c>
      <c r="O3637" s="23" t="str">
        <f>IF(Data!$B3634=0,"",Data!$B3634)</f>
        <v/>
      </c>
      <c r="P3637" s="19" t="str">
        <f>IF(Data!$C3634=0,"",Data!$C3634)</f>
        <v/>
      </c>
      <c r="Q3637" s="23" t="str">
        <f>IF($M3637="","",Data!$E3634)</f>
        <v/>
      </c>
      <c r="R3637" s="23" t="str">
        <f t="shared" si="978"/>
        <v/>
      </c>
      <c r="S3637" s="23" t="str">
        <f t="shared" si="979"/>
        <v/>
      </c>
      <c r="T3637" s="19" t="str">
        <f>IF(Data!$F3634=0,"",Data!$F3634)</f>
        <v/>
      </c>
      <c r="U3637" s="19" t="str">
        <f>IF(Data!$G3634=0,"",Data!$G3634)</f>
        <v/>
      </c>
      <c r="V3637" s="19" t="str">
        <f>IF(Data!$D3634=0,"",Data!$D3634)</f>
        <v/>
      </c>
      <c r="W3637" s="19" t="str">
        <f>Data!$H3634</f>
        <v/>
      </c>
      <c r="Y3637" s="41" t="e">
        <f t="shared" si="987"/>
        <v>#REF!</v>
      </c>
      <c r="Z3637" s="8">
        <f t="shared" si="980"/>
        <v>10000</v>
      </c>
      <c r="AA3637" s="8" t="str">
        <f t="shared" si="981"/>
        <v/>
      </c>
      <c r="AB3637" s="8" t="str">
        <f t="shared" si="982"/>
        <v/>
      </c>
      <c r="AC3637" s="8" t="str">
        <f t="shared" si="983"/>
        <v/>
      </c>
      <c r="AD3637" s="8" t="str">
        <f t="shared" si="988"/>
        <v/>
      </c>
      <c r="AE3637" s="8" t="str">
        <f t="shared" si="984"/>
        <v/>
      </c>
      <c r="AF3637" s="5" t="str">
        <f t="shared" si="985"/>
        <v/>
      </c>
      <c r="AG3637" s="46">
        <v>3634</v>
      </c>
      <c r="AH3637" s="47" t="str">
        <f t="shared" si="989"/>
        <v/>
      </c>
      <c r="AI3637" s="48" t="str">
        <f t="shared" si="990"/>
        <v/>
      </c>
      <c r="AK3637" s="22" t="e">
        <f>TRIM(#REF!)</f>
        <v>#REF!</v>
      </c>
      <c r="AL3637" s="23" t="e">
        <f>IF(#REF!=0,"",#REF!)</f>
        <v>#REF!</v>
      </c>
      <c r="AM3637" s="19" t="e">
        <f>IF(#REF!=0,"",#REF!)</f>
        <v>#REF!</v>
      </c>
      <c r="AN3637" s="23" t="e">
        <f>IF($AK3637="","",#REF!)</f>
        <v>#REF!</v>
      </c>
      <c r="AO3637" s="23" t="e">
        <f t="shared" si="986"/>
        <v>#REF!</v>
      </c>
      <c r="AP3637" s="19" t="e">
        <f>IF(#REF!=0,"",#REF!)</f>
        <v>#REF!</v>
      </c>
      <c r="AQ3637" s="19" t="e">
        <f>IF(#REF!=0,"",#REF!)</f>
        <v>#REF!</v>
      </c>
      <c r="AR3637" s="19" t="e">
        <f>IF(#REF!=0,"",#REF!)</f>
        <v>#REF!</v>
      </c>
      <c r="AS3637" s="19" t="e">
        <f>#REF!</f>
        <v>#REF!</v>
      </c>
    </row>
    <row r="3638" spans="11:45" ht="19.5" thickTop="1" thickBot="1" x14ac:dyDescent="0.25">
      <c r="K3638" s="19" t="str">
        <f t="shared" si="977"/>
        <v/>
      </c>
      <c r="L3638" s="19">
        <f t="shared" si="992"/>
        <v>10000</v>
      </c>
      <c r="M3638" s="22" t="str">
        <f>TRIM(Data!$N3635)</f>
        <v/>
      </c>
      <c r="N3638" s="22" t="str">
        <f>TRIM(Data!$A3635)</f>
        <v/>
      </c>
      <c r="O3638" s="23" t="str">
        <f>IF(Data!$B3635=0,"",Data!$B3635)</f>
        <v/>
      </c>
      <c r="P3638" s="19" t="str">
        <f>IF(Data!$C3635=0,"",Data!$C3635)</f>
        <v/>
      </c>
      <c r="Q3638" s="23" t="str">
        <f>IF($M3638="","",Data!$E3635)</f>
        <v/>
      </c>
      <c r="R3638" s="23" t="str">
        <f t="shared" si="978"/>
        <v/>
      </c>
      <c r="S3638" s="23" t="str">
        <f t="shared" si="979"/>
        <v/>
      </c>
      <c r="T3638" s="19" t="str">
        <f>IF(Data!$F3635=0,"",Data!$F3635)</f>
        <v/>
      </c>
      <c r="U3638" s="19" t="str">
        <f>IF(Data!$G3635=0,"",Data!$G3635)</f>
        <v/>
      </c>
      <c r="V3638" s="19" t="str">
        <f>IF(Data!$D3635=0,"",Data!$D3635)</f>
        <v/>
      </c>
      <c r="W3638" s="19" t="str">
        <f>Data!$H3635</f>
        <v/>
      </c>
      <c r="Y3638" s="41" t="e">
        <f t="shared" si="987"/>
        <v>#REF!</v>
      </c>
      <c r="Z3638" s="8">
        <f t="shared" si="980"/>
        <v>10000</v>
      </c>
      <c r="AA3638" s="8" t="str">
        <f t="shared" si="981"/>
        <v/>
      </c>
      <c r="AB3638" s="8" t="str">
        <f t="shared" si="982"/>
        <v/>
      </c>
      <c r="AC3638" s="8" t="str">
        <f t="shared" si="983"/>
        <v/>
      </c>
      <c r="AD3638" s="8" t="str">
        <f t="shared" si="988"/>
        <v/>
      </c>
      <c r="AE3638" s="8" t="str">
        <f t="shared" si="984"/>
        <v/>
      </c>
      <c r="AF3638" s="5" t="str">
        <f t="shared" si="985"/>
        <v/>
      </c>
      <c r="AG3638" s="46">
        <v>3635</v>
      </c>
      <c r="AH3638" s="47" t="str">
        <f t="shared" si="989"/>
        <v/>
      </c>
      <c r="AI3638" s="48" t="str">
        <f t="shared" si="990"/>
        <v/>
      </c>
      <c r="AK3638" s="22" t="e">
        <f>TRIM(#REF!)</f>
        <v>#REF!</v>
      </c>
      <c r="AL3638" s="23" t="e">
        <f>IF(#REF!=0,"",#REF!)</f>
        <v>#REF!</v>
      </c>
      <c r="AM3638" s="19" t="e">
        <f>IF(#REF!=0,"",#REF!)</f>
        <v>#REF!</v>
      </c>
      <c r="AN3638" s="23" t="e">
        <f>IF($AK3638="","",#REF!)</f>
        <v>#REF!</v>
      </c>
      <c r="AO3638" s="23" t="e">
        <f t="shared" si="986"/>
        <v>#REF!</v>
      </c>
      <c r="AP3638" s="19" t="e">
        <f>IF(#REF!=0,"",#REF!)</f>
        <v>#REF!</v>
      </c>
      <c r="AQ3638" s="19" t="e">
        <f>IF(#REF!=0,"",#REF!)</f>
        <v>#REF!</v>
      </c>
      <c r="AR3638" s="19" t="e">
        <f>IF(#REF!=0,"",#REF!)</f>
        <v>#REF!</v>
      </c>
      <c r="AS3638" s="19" t="e">
        <f>#REF!</f>
        <v>#REF!</v>
      </c>
    </row>
    <row r="3639" spans="11:45" ht="19.5" thickTop="1" thickBot="1" x14ac:dyDescent="0.25">
      <c r="K3639" s="19" t="str">
        <f t="shared" si="977"/>
        <v/>
      </c>
      <c r="L3639" s="19">
        <f t="shared" si="992"/>
        <v>10000</v>
      </c>
      <c r="M3639" s="22" t="str">
        <f>TRIM(Data!$N3636)</f>
        <v/>
      </c>
      <c r="N3639" s="22" t="str">
        <f>TRIM(Data!$A3636)</f>
        <v/>
      </c>
      <c r="O3639" s="23" t="str">
        <f>IF(Data!$B3636=0,"",Data!$B3636)</f>
        <v/>
      </c>
      <c r="P3639" s="19" t="str">
        <f>IF(Data!$C3636=0,"",Data!$C3636)</f>
        <v/>
      </c>
      <c r="Q3639" s="23" t="str">
        <f>IF($M3639="","",Data!$E3636)</f>
        <v/>
      </c>
      <c r="R3639" s="23" t="str">
        <f t="shared" si="978"/>
        <v/>
      </c>
      <c r="S3639" s="23" t="str">
        <f t="shared" si="979"/>
        <v/>
      </c>
      <c r="T3639" s="19" t="str">
        <f>IF(Data!$F3636=0,"",Data!$F3636)</f>
        <v/>
      </c>
      <c r="U3639" s="19" t="str">
        <f>IF(Data!$G3636=0,"",Data!$G3636)</f>
        <v/>
      </c>
      <c r="V3639" s="19" t="str">
        <f>IF(Data!$D3636=0,"",Data!$D3636)</f>
        <v/>
      </c>
      <c r="W3639" s="19" t="str">
        <f>Data!$H3636</f>
        <v/>
      </c>
      <c r="Y3639" s="41" t="e">
        <f t="shared" si="987"/>
        <v>#REF!</v>
      </c>
      <c r="Z3639" s="8">
        <f t="shared" si="980"/>
        <v>10000</v>
      </c>
      <c r="AA3639" s="8" t="str">
        <f t="shared" si="981"/>
        <v/>
      </c>
      <c r="AB3639" s="8" t="str">
        <f t="shared" si="982"/>
        <v/>
      </c>
      <c r="AC3639" s="8" t="str">
        <f t="shared" si="983"/>
        <v/>
      </c>
      <c r="AD3639" s="8" t="str">
        <f t="shared" si="988"/>
        <v/>
      </c>
      <c r="AE3639" s="8" t="str">
        <f t="shared" si="984"/>
        <v/>
      </c>
      <c r="AF3639" s="5" t="str">
        <f t="shared" si="985"/>
        <v/>
      </c>
      <c r="AG3639" s="46">
        <v>3636</v>
      </c>
      <c r="AH3639" s="47" t="str">
        <f t="shared" si="989"/>
        <v/>
      </c>
      <c r="AI3639" s="48" t="str">
        <f t="shared" si="990"/>
        <v/>
      </c>
      <c r="AK3639" s="22" t="e">
        <f>TRIM(#REF!)</f>
        <v>#REF!</v>
      </c>
      <c r="AL3639" s="23" t="e">
        <f>IF(#REF!=0,"",#REF!)</f>
        <v>#REF!</v>
      </c>
      <c r="AM3639" s="19" t="e">
        <f>IF(#REF!=0,"",#REF!)</f>
        <v>#REF!</v>
      </c>
      <c r="AN3639" s="23" t="e">
        <f>IF($AK3639="","",#REF!)</f>
        <v>#REF!</v>
      </c>
      <c r="AO3639" s="23" t="e">
        <f t="shared" si="986"/>
        <v>#REF!</v>
      </c>
      <c r="AP3639" s="19" t="e">
        <f>IF(#REF!=0,"",#REF!)</f>
        <v>#REF!</v>
      </c>
      <c r="AQ3639" s="19" t="e">
        <f>IF(#REF!=0,"",#REF!)</f>
        <v>#REF!</v>
      </c>
      <c r="AR3639" s="19" t="e">
        <f>IF(#REF!=0,"",#REF!)</f>
        <v>#REF!</v>
      </c>
      <c r="AS3639" s="19" t="e">
        <f>#REF!</f>
        <v>#REF!</v>
      </c>
    </row>
    <row r="3640" spans="11:45" ht="19.5" thickTop="1" thickBot="1" x14ac:dyDescent="0.25">
      <c r="K3640" s="19" t="str">
        <f t="shared" si="977"/>
        <v/>
      </c>
      <c r="L3640" s="19">
        <f t="shared" si="992"/>
        <v>10000</v>
      </c>
      <c r="M3640" s="22" t="str">
        <f>TRIM(Data!$N3637)</f>
        <v/>
      </c>
      <c r="N3640" s="22" t="str">
        <f>TRIM(Data!$A3637)</f>
        <v/>
      </c>
      <c r="O3640" s="23" t="str">
        <f>IF(Data!$B3637=0,"",Data!$B3637)</f>
        <v/>
      </c>
      <c r="P3640" s="19" t="str">
        <f>IF(Data!$C3637=0,"",Data!$C3637)</f>
        <v/>
      </c>
      <c r="Q3640" s="23" t="str">
        <f>IF($M3640="","",Data!$E3637)</f>
        <v/>
      </c>
      <c r="R3640" s="23" t="str">
        <f t="shared" si="978"/>
        <v/>
      </c>
      <c r="S3640" s="23" t="str">
        <f t="shared" si="979"/>
        <v/>
      </c>
      <c r="T3640" s="19" t="str">
        <f>IF(Data!$F3637=0,"",Data!$F3637)</f>
        <v/>
      </c>
      <c r="U3640" s="19" t="str">
        <f>IF(Data!$G3637=0,"",Data!$G3637)</f>
        <v/>
      </c>
      <c r="V3640" s="19" t="str">
        <f>IF(Data!$D3637=0,"",Data!$D3637)</f>
        <v/>
      </c>
      <c r="W3640" s="19" t="str">
        <f>Data!$H3637</f>
        <v/>
      </c>
      <c r="Y3640" s="41" t="e">
        <f t="shared" si="987"/>
        <v>#REF!</v>
      </c>
      <c r="Z3640" s="8">
        <f t="shared" si="980"/>
        <v>10000</v>
      </c>
      <c r="AA3640" s="8" t="str">
        <f t="shared" si="981"/>
        <v/>
      </c>
      <c r="AB3640" s="8" t="str">
        <f t="shared" si="982"/>
        <v/>
      </c>
      <c r="AC3640" s="8" t="str">
        <f t="shared" si="983"/>
        <v/>
      </c>
      <c r="AD3640" s="8" t="str">
        <f t="shared" si="988"/>
        <v/>
      </c>
      <c r="AE3640" s="8" t="str">
        <f t="shared" si="984"/>
        <v/>
      </c>
      <c r="AF3640" s="5" t="str">
        <f t="shared" si="985"/>
        <v/>
      </c>
      <c r="AG3640" s="46">
        <v>3637</v>
      </c>
      <c r="AH3640" s="47" t="str">
        <f t="shared" si="989"/>
        <v/>
      </c>
      <c r="AI3640" s="48" t="str">
        <f t="shared" si="990"/>
        <v/>
      </c>
      <c r="AK3640" s="22" t="e">
        <f>TRIM(#REF!)</f>
        <v>#REF!</v>
      </c>
      <c r="AL3640" s="23" t="e">
        <f>IF(#REF!=0,"",#REF!)</f>
        <v>#REF!</v>
      </c>
      <c r="AM3640" s="19" t="e">
        <f>IF(#REF!=0,"",#REF!)</f>
        <v>#REF!</v>
      </c>
      <c r="AN3640" s="23" t="e">
        <f>IF($AK3640="","",#REF!)</f>
        <v>#REF!</v>
      </c>
      <c r="AO3640" s="23" t="e">
        <f t="shared" si="986"/>
        <v>#REF!</v>
      </c>
      <c r="AP3640" s="19" t="e">
        <f>IF(#REF!=0,"",#REF!)</f>
        <v>#REF!</v>
      </c>
      <c r="AQ3640" s="19" t="e">
        <f>IF(#REF!=0,"",#REF!)</f>
        <v>#REF!</v>
      </c>
      <c r="AR3640" s="19" t="e">
        <f>IF(#REF!=0,"",#REF!)</f>
        <v>#REF!</v>
      </c>
      <c r="AS3640" s="19" t="e">
        <f>#REF!</f>
        <v>#REF!</v>
      </c>
    </row>
    <row r="3641" spans="11:45" ht="19.5" thickTop="1" thickBot="1" x14ac:dyDescent="0.25">
      <c r="K3641" s="19" t="str">
        <f t="shared" si="977"/>
        <v/>
      </c>
      <c r="L3641" s="19">
        <f t="shared" si="992"/>
        <v>10000</v>
      </c>
      <c r="M3641" s="22" t="str">
        <f>TRIM(Data!$N3638)</f>
        <v/>
      </c>
      <c r="N3641" s="22" t="str">
        <f>TRIM(Data!$A3638)</f>
        <v/>
      </c>
      <c r="O3641" s="23" t="str">
        <f>IF(Data!$B3638=0,"",Data!$B3638)</f>
        <v/>
      </c>
      <c r="P3641" s="19" t="str">
        <f>IF(Data!$C3638=0,"",Data!$C3638)</f>
        <v/>
      </c>
      <c r="Q3641" s="23" t="str">
        <f>IF($M3641="","",Data!$E3638)</f>
        <v/>
      </c>
      <c r="R3641" s="23" t="str">
        <f t="shared" si="978"/>
        <v/>
      </c>
      <c r="S3641" s="23" t="str">
        <f t="shared" si="979"/>
        <v/>
      </c>
      <c r="T3641" s="19" t="str">
        <f>IF(Data!$F3638=0,"",Data!$F3638)</f>
        <v/>
      </c>
      <c r="U3641" s="19" t="str">
        <f>IF(Data!$G3638=0,"",Data!$G3638)</f>
        <v/>
      </c>
      <c r="V3641" s="19" t="str">
        <f>IF(Data!$D3638=0,"",Data!$D3638)</f>
        <v/>
      </c>
      <c r="W3641" s="19" t="str">
        <f>Data!$H3638</f>
        <v/>
      </c>
      <c r="Y3641" s="41" t="e">
        <f t="shared" si="987"/>
        <v>#REF!</v>
      </c>
      <c r="Z3641" s="8">
        <f t="shared" si="980"/>
        <v>10000</v>
      </c>
      <c r="AA3641" s="8" t="str">
        <f t="shared" si="981"/>
        <v/>
      </c>
      <c r="AB3641" s="8" t="str">
        <f t="shared" si="982"/>
        <v/>
      </c>
      <c r="AC3641" s="8" t="str">
        <f t="shared" si="983"/>
        <v/>
      </c>
      <c r="AD3641" s="8" t="str">
        <f t="shared" si="988"/>
        <v/>
      </c>
      <c r="AE3641" s="8" t="str">
        <f t="shared" si="984"/>
        <v/>
      </c>
      <c r="AF3641" s="5" t="str">
        <f t="shared" si="985"/>
        <v/>
      </c>
      <c r="AG3641" s="46">
        <v>3638</v>
      </c>
      <c r="AH3641" s="47" t="str">
        <f t="shared" si="989"/>
        <v/>
      </c>
      <c r="AI3641" s="48" t="str">
        <f t="shared" si="990"/>
        <v/>
      </c>
      <c r="AK3641" s="22" t="e">
        <f>TRIM(#REF!)</f>
        <v>#REF!</v>
      </c>
      <c r="AL3641" s="23" t="e">
        <f>IF(#REF!=0,"",#REF!)</f>
        <v>#REF!</v>
      </c>
      <c r="AM3641" s="19" t="e">
        <f>IF(#REF!=0,"",#REF!)</f>
        <v>#REF!</v>
      </c>
      <c r="AN3641" s="23" t="e">
        <f>IF($AK3641="","",#REF!)</f>
        <v>#REF!</v>
      </c>
      <c r="AO3641" s="23" t="e">
        <f t="shared" si="986"/>
        <v>#REF!</v>
      </c>
      <c r="AP3641" s="19" t="e">
        <f>IF(#REF!=0,"",#REF!)</f>
        <v>#REF!</v>
      </c>
      <c r="AQ3641" s="19" t="e">
        <f>IF(#REF!=0,"",#REF!)</f>
        <v>#REF!</v>
      </c>
      <c r="AR3641" s="19" t="e">
        <f>IF(#REF!=0,"",#REF!)</f>
        <v>#REF!</v>
      </c>
      <c r="AS3641" s="19" t="e">
        <f>#REF!</f>
        <v>#REF!</v>
      </c>
    </row>
    <row r="3642" spans="11:45" ht="19.5" thickTop="1" thickBot="1" x14ac:dyDescent="0.25">
      <c r="K3642" s="19" t="str">
        <f t="shared" si="977"/>
        <v/>
      </c>
      <c r="L3642" s="19">
        <f t="shared" si="992"/>
        <v>10000</v>
      </c>
      <c r="M3642" s="22" t="str">
        <f>TRIM(Data!$N3639)</f>
        <v/>
      </c>
      <c r="N3642" s="22" t="str">
        <f>TRIM(Data!$A3639)</f>
        <v/>
      </c>
      <c r="O3642" s="23" t="str">
        <f>IF(Data!$B3639=0,"",Data!$B3639)</f>
        <v/>
      </c>
      <c r="P3642" s="19" t="str">
        <f>IF(Data!$C3639=0,"",Data!$C3639)</f>
        <v/>
      </c>
      <c r="Q3642" s="23" t="str">
        <f>IF($M3642="","",Data!$E3639)</f>
        <v/>
      </c>
      <c r="R3642" s="23" t="str">
        <f t="shared" si="978"/>
        <v/>
      </c>
      <c r="S3642" s="23" t="str">
        <f t="shared" si="979"/>
        <v/>
      </c>
      <c r="T3642" s="19" t="str">
        <f>IF(Data!$F3639=0,"",Data!$F3639)</f>
        <v/>
      </c>
      <c r="U3642" s="19" t="str">
        <f>IF(Data!$G3639=0,"",Data!$G3639)</f>
        <v/>
      </c>
      <c r="V3642" s="19" t="str">
        <f>IF(Data!$D3639=0,"",Data!$D3639)</f>
        <v/>
      </c>
      <c r="W3642" s="19" t="str">
        <f>Data!$H3639</f>
        <v/>
      </c>
      <c r="Y3642" s="41" t="e">
        <f t="shared" si="987"/>
        <v>#REF!</v>
      </c>
      <c r="Z3642" s="8">
        <f t="shared" si="980"/>
        <v>10000</v>
      </c>
      <c r="AA3642" s="8" t="str">
        <f t="shared" si="981"/>
        <v/>
      </c>
      <c r="AB3642" s="8" t="str">
        <f t="shared" si="982"/>
        <v/>
      </c>
      <c r="AC3642" s="8" t="str">
        <f t="shared" si="983"/>
        <v/>
      </c>
      <c r="AD3642" s="8" t="str">
        <f t="shared" si="988"/>
        <v/>
      </c>
      <c r="AE3642" s="8" t="str">
        <f t="shared" si="984"/>
        <v/>
      </c>
      <c r="AF3642" s="5" t="str">
        <f t="shared" si="985"/>
        <v/>
      </c>
      <c r="AG3642" s="46">
        <v>3639</v>
      </c>
      <c r="AH3642" s="47" t="str">
        <f t="shared" si="989"/>
        <v/>
      </c>
      <c r="AI3642" s="48" t="str">
        <f t="shared" si="990"/>
        <v/>
      </c>
      <c r="AK3642" s="22" t="e">
        <f>TRIM(#REF!)</f>
        <v>#REF!</v>
      </c>
      <c r="AL3642" s="23" t="e">
        <f>IF(#REF!=0,"",#REF!)</f>
        <v>#REF!</v>
      </c>
      <c r="AM3642" s="19" t="e">
        <f>IF(#REF!=0,"",#REF!)</f>
        <v>#REF!</v>
      </c>
      <c r="AN3642" s="23" t="e">
        <f>IF($AK3642="","",#REF!)</f>
        <v>#REF!</v>
      </c>
      <c r="AO3642" s="23" t="e">
        <f t="shared" si="986"/>
        <v>#REF!</v>
      </c>
      <c r="AP3642" s="19" t="e">
        <f>IF(#REF!=0,"",#REF!)</f>
        <v>#REF!</v>
      </c>
      <c r="AQ3642" s="19" t="e">
        <f>IF(#REF!=0,"",#REF!)</f>
        <v>#REF!</v>
      </c>
      <c r="AR3642" s="19" t="e">
        <f>IF(#REF!=0,"",#REF!)</f>
        <v>#REF!</v>
      </c>
      <c r="AS3642" s="19" t="e">
        <f>#REF!</f>
        <v>#REF!</v>
      </c>
    </row>
    <row r="3643" spans="11:45" ht="19.5" thickTop="1" thickBot="1" x14ac:dyDescent="0.25">
      <c r="K3643" s="19" t="str">
        <f t="shared" si="977"/>
        <v/>
      </c>
      <c r="L3643" s="19">
        <f t="shared" si="992"/>
        <v>10000</v>
      </c>
      <c r="M3643" s="22" t="str">
        <f>TRIM(Data!$N3640)</f>
        <v/>
      </c>
      <c r="N3643" s="22" t="str">
        <f>TRIM(Data!$A3640)</f>
        <v/>
      </c>
      <c r="O3643" s="23" t="str">
        <f>IF(Data!$B3640=0,"",Data!$B3640)</f>
        <v/>
      </c>
      <c r="P3643" s="19" t="str">
        <f>IF(Data!$C3640=0,"",Data!$C3640)</f>
        <v/>
      </c>
      <c r="Q3643" s="23" t="str">
        <f>IF($M3643="","",Data!$E3640)</f>
        <v/>
      </c>
      <c r="R3643" s="23" t="str">
        <f t="shared" si="978"/>
        <v/>
      </c>
      <c r="S3643" s="23" t="str">
        <f t="shared" si="979"/>
        <v/>
      </c>
      <c r="T3643" s="19" t="str">
        <f>IF(Data!$F3640=0,"",Data!$F3640)</f>
        <v/>
      </c>
      <c r="U3643" s="19" t="str">
        <f>IF(Data!$G3640=0,"",Data!$G3640)</f>
        <v/>
      </c>
      <c r="V3643" s="19" t="str">
        <f>IF(Data!$D3640=0,"",Data!$D3640)</f>
        <v/>
      </c>
      <c r="W3643" s="19" t="str">
        <f>Data!$H3640</f>
        <v/>
      </c>
      <c r="Y3643" s="41" t="e">
        <f t="shared" si="987"/>
        <v>#REF!</v>
      </c>
      <c r="Z3643" s="8">
        <f t="shared" si="980"/>
        <v>10000</v>
      </c>
      <c r="AA3643" s="8" t="str">
        <f t="shared" si="981"/>
        <v/>
      </c>
      <c r="AB3643" s="8" t="str">
        <f t="shared" si="982"/>
        <v/>
      </c>
      <c r="AC3643" s="8" t="str">
        <f t="shared" si="983"/>
        <v/>
      </c>
      <c r="AD3643" s="8" t="str">
        <f t="shared" si="988"/>
        <v/>
      </c>
      <c r="AE3643" s="8" t="str">
        <f t="shared" si="984"/>
        <v/>
      </c>
      <c r="AF3643" s="5" t="str">
        <f t="shared" si="985"/>
        <v/>
      </c>
      <c r="AG3643" s="46">
        <v>3640</v>
      </c>
      <c r="AH3643" s="47" t="str">
        <f t="shared" si="989"/>
        <v/>
      </c>
      <c r="AI3643" s="48" t="str">
        <f t="shared" si="990"/>
        <v/>
      </c>
      <c r="AK3643" s="22" t="e">
        <f>TRIM(#REF!)</f>
        <v>#REF!</v>
      </c>
      <c r="AL3643" s="23" t="e">
        <f>IF(#REF!=0,"",#REF!)</f>
        <v>#REF!</v>
      </c>
      <c r="AM3643" s="19" t="e">
        <f>IF(#REF!=0,"",#REF!)</f>
        <v>#REF!</v>
      </c>
      <c r="AN3643" s="23" t="e">
        <f>IF($AK3643="","",#REF!)</f>
        <v>#REF!</v>
      </c>
      <c r="AO3643" s="23" t="e">
        <f t="shared" si="986"/>
        <v>#REF!</v>
      </c>
      <c r="AP3643" s="19" t="e">
        <f>IF(#REF!=0,"",#REF!)</f>
        <v>#REF!</v>
      </c>
      <c r="AQ3643" s="19" t="e">
        <f>IF(#REF!=0,"",#REF!)</f>
        <v>#REF!</v>
      </c>
      <c r="AR3643" s="19" t="e">
        <f>IF(#REF!=0,"",#REF!)</f>
        <v>#REF!</v>
      </c>
      <c r="AS3643" s="19" t="e">
        <f>#REF!</f>
        <v>#REF!</v>
      </c>
    </row>
    <row r="3644" spans="11:45" ht="19.5" thickTop="1" thickBot="1" x14ac:dyDescent="0.25">
      <c r="K3644" s="19" t="str">
        <f t="shared" si="977"/>
        <v/>
      </c>
      <c r="L3644" s="19">
        <f t="shared" si="992"/>
        <v>10000</v>
      </c>
      <c r="M3644" s="22" t="str">
        <f>TRIM(Data!$N3641)</f>
        <v/>
      </c>
      <c r="N3644" s="22" t="str">
        <f>TRIM(Data!$A3641)</f>
        <v/>
      </c>
      <c r="O3644" s="23" t="str">
        <f>IF(Data!$B3641=0,"",Data!$B3641)</f>
        <v/>
      </c>
      <c r="P3644" s="19" t="str">
        <f>IF(Data!$C3641=0,"",Data!$C3641)</f>
        <v/>
      </c>
      <c r="Q3644" s="23" t="str">
        <f>IF($M3644="","",Data!$E3641)</f>
        <v/>
      </c>
      <c r="R3644" s="23" t="str">
        <f t="shared" si="978"/>
        <v/>
      </c>
      <c r="S3644" s="23" t="str">
        <f t="shared" si="979"/>
        <v/>
      </c>
      <c r="T3644" s="19" t="str">
        <f>IF(Data!$F3641=0,"",Data!$F3641)</f>
        <v/>
      </c>
      <c r="U3644" s="19" t="str">
        <f>IF(Data!$G3641=0,"",Data!$G3641)</f>
        <v/>
      </c>
      <c r="V3644" s="19" t="str">
        <f>IF(Data!$D3641=0,"",Data!$D3641)</f>
        <v/>
      </c>
      <c r="W3644" s="19" t="str">
        <f>Data!$H3641</f>
        <v/>
      </c>
      <c r="Y3644" s="41" t="e">
        <f t="shared" si="987"/>
        <v>#REF!</v>
      </c>
      <c r="Z3644" s="8">
        <f t="shared" si="980"/>
        <v>10000</v>
      </c>
      <c r="AA3644" s="8" t="str">
        <f t="shared" si="981"/>
        <v/>
      </c>
      <c r="AB3644" s="8" t="str">
        <f t="shared" si="982"/>
        <v/>
      </c>
      <c r="AC3644" s="8" t="str">
        <f t="shared" si="983"/>
        <v/>
      </c>
      <c r="AD3644" s="8" t="str">
        <f t="shared" si="988"/>
        <v/>
      </c>
      <c r="AE3644" s="8" t="str">
        <f t="shared" si="984"/>
        <v/>
      </c>
      <c r="AF3644" s="5" t="str">
        <f t="shared" si="985"/>
        <v/>
      </c>
      <c r="AG3644" s="46">
        <v>3641</v>
      </c>
      <c r="AH3644" s="47" t="str">
        <f t="shared" si="989"/>
        <v/>
      </c>
      <c r="AI3644" s="48" t="str">
        <f t="shared" si="990"/>
        <v/>
      </c>
      <c r="AK3644" s="22" t="e">
        <f>TRIM(#REF!)</f>
        <v>#REF!</v>
      </c>
      <c r="AL3644" s="23" t="e">
        <f>IF(#REF!=0,"",#REF!)</f>
        <v>#REF!</v>
      </c>
      <c r="AM3644" s="19" t="e">
        <f>IF(#REF!=0,"",#REF!)</f>
        <v>#REF!</v>
      </c>
      <c r="AN3644" s="23" t="e">
        <f>IF($AK3644="","",#REF!)</f>
        <v>#REF!</v>
      </c>
      <c r="AO3644" s="23" t="e">
        <f t="shared" si="986"/>
        <v>#REF!</v>
      </c>
      <c r="AP3644" s="19" t="e">
        <f>IF(#REF!=0,"",#REF!)</f>
        <v>#REF!</v>
      </c>
      <c r="AQ3644" s="19" t="e">
        <f>IF(#REF!=0,"",#REF!)</f>
        <v>#REF!</v>
      </c>
      <c r="AR3644" s="19" t="e">
        <f>IF(#REF!=0,"",#REF!)</f>
        <v>#REF!</v>
      </c>
      <c r="AS3644" s="19" t="e">
        <f>#REF!</f>
        <v>#REF!</v>
      </c>
    </row>
    <row r="3645" spans="11:45" ht="19.5" thickTop="1" thickBot="1" x14ac:dyDescent="0.25">
      <c r="K3645" s="19" t="str">
        <f t="shared" si="977"/>
        <v/>
      </c>
      <c r="L3645" s="19">
        <f t="shared" si="992"/>
        <v>10000</v>
      </c>
      <c r="M3645" s="22" t="str">
        <f>TRIM(Data!$N3642)</f>
        <v/>
      </c>
      <c r="N3645" s="22" t="str">
        <f>TRIM(Data!$A3642)</f>
        <v/>
      </c>
      <c r="O3645" s="23" t="str">
        <f>IF(Data!$B3642=0,"",Data!$B3642)</f>
        <v/>
      </c>
      <c r="P3645" s="19" t="str">
        <f>IF(Data!$C3642=0,"",Data!$C3642)</f>
        <v/>
      </c>
      <c r="Q3645" s="23" t="str">
        <f>IF($M3645="","",Data!$E3642)</f>
        <v/>
      </c>
      <c r="R3645" s="23" t="str">
        <f t="shared" si="978"/>
        <v/>
      </c>
      <c r="S3645" s="23" t="str">
        <f t="shared" si="979"/>
        <v/>
      </c>
      <c r="T3645" s="19" t="str">
        <f>IF(Data!$F3642=0,"",Data!$F3642)</f>
        <v/>
      </c>
      <c r="U3645" s="19" t="str">
        <f>IF(Data!$G3642=0,"",Data!$G3642)</f>
        <v/>
      </c>
      <c r="V3645" s="19" t="str">
        <f>IF(Data!$D3642=0,"",Data!$D3642)</f>
        <v/>
      </c>
      <c r="W3645" s="19" t="str">
        <f>Data!$H3642</f>
        <v/>
      </c>
      <c r="Y3645" s="41" t="e">
        <f t="shared" si="987"/>
        <v>#REF!</v>
      </c>
      <c r="Z3645" s="8">
        <f t="shared" si="980"/>
        <v>10000</v>
      </c>
      <c r="AA3645" s="8" t="str">
        <f t="shared" si="981"/>
        <v/>
      </c>
      <c r="AB3645" s="8" t="str">
        <f t="shared" si="982"/>
        <v/>
      </c>
      <c r="AC3645" s="8" t="str">
        <f t="shared" si="983"/>
        <v/>
      </c>
      <c r="AD3645" s="8" t="str">
        <f t="shared" si="988"/>
        <v/>
      </c>
      <c r="AE3645" s="8" t="str">
        <f t="shared" si="984"/>
        <v/>
      </c>
      <c r="AF3645" s="5" t="str">
        <f t="shared" si="985"/>
        <v/>
      </c>
      <c r="AG3645" s="46">
        <v>3642</v>
      </c>
      <c r="AH3645" s="47" t="str">
        <f t="shared" si="989"/>
        <v/>
      </c>
      <c r="AI3645" s="48" t="str">
        <f t="shared" si="990"/>
        <v/>
      </c>
      <c r="AK3645" s="22" t="e">
        <f>TRIM(#REF!)</f>
        <v>#REF!</v>
      </c>
      <c r="AL3645" s="23" t="e">
        <f>IF(#REF!=0,"",#REF!)</f>
        <v>#REF!</v>
      </c>
      <c r="AM3645" s="19" t="e">
        <f>IF(#REF!=0,"",#REF!)</f>
        <v>#REF!</v>
      </c>
      <c r="AN3645" s="23" t="e">
        <f>IF($AK3645="","",#REF!)</f>
        <v>#REF!</v>
      </c>
      <c r="AO3645" s="23" t="e">
        <f t="shared" si="986"/>
        <v>#REF!</v>
      </c>
      <c r="AP3645" s="19" t="e">
        <f>IF(#REF!=0,"",#REF!)</f>
        <v>#REF!</v>
      </c>
      <c r="AQ3645" s="19" t="e">
        <f>IF(#REF!=0,"",#REF!)</f>
        <v>#REF!</v>
      </c>
      <c r="AR3645" s="19" t="e">
        <f>IF(#REF!=0,"",#REF!)</f>
        <v>#REF!</v>
      </c>
      <c r="AS3645" s="19" t="e">
        <f>#REF!</f>
        <v>#REF!</v>
      </c>
    </row>
    <row r="3646" spans="11:45" ht="19.5" thickTop="1" thickBot="1" x14ac:dyDescent="0.25">
      <c r="K3646" s="19" t="str">
        <f t="shared" si="977"/>
        <v/>
      </c>
      <c r="L3646" s="19">
        <f t="shared" si="992"/>
        <v>10000</v>
      </c>
      <c r="M3646" s="22" t="str">
        <f>TRIM(Data!$N3643)</f>
        <v/>
      </c>
      <c r="N3646" s="22" t="str">
        <f>TRIM(Data!$A3643)</f>
        <v/>
      </c>
      <c r="O3646" s="23" t="str">
        <f>IF(Data!$B3643=0,"",Data!$B3643)</f>
        <v/>
      </c>
      <c r="P3646" s="19" t="str">
        <f>IF(Data!$C3643=0,"",Data!$C3643)</f>
        <v/>
      </c>
      <c r="Q3646" s="23" t="str">
        <f>IF($M3646="","",Data!$E3643)</f>
        <v/>
      </c>
      <c r="R3646" s="23" t="str">
        <f t="shared" si="978"/>
        <v/>
      </c>
      <c r="S3646" s="23" t="str">
        <f t="shared" si="979"/>
        <v/>
      </c>
      <c r="T3646" s="19" t="str">
        <f>IF(Data!$F3643=0,"",Data!$F3643)</f>
        <v/>
      </c>
      <c r="U3646" s="19" t="str">
        <f>IF(Data!$G3643=0,"",Data!$G3643)</f>
        <v/>
      </c>
      <c r="V3646" s="19" t="str">
        <f>IF(Data!$D3643=0,"",Data!$D3643)</f>
        <v/>
      </c>
      <c r="W3646" s="19" t="str">
        <f>Data!$H3643</f>
        <v/>
      </c>
      <c r="Y3646" s="41" t="e">
        <f t="shared" si="987"/>
        <v>#REF!</v>
      </c>
      <c r="Z3646" s="8">
        <f t="shared" si="980"/>
        <v>10000</v>
      </c>
      <c r="AA3646" s="8" t="str">
        <f t="shared" si="981"/>
        <v/>
      </c>
      <c r="AB3646" s="8" t="str">
        <f t="shared" si="982"/>
        <v/>
      </c>
      <c r="AC3646" s="8" t="str">
        <f t="shared" si="983"/>
        <v/>
      </c>
      <c r="AD3646" s="8" t="str">
        <f t="shared" si="988"/>
        <v/>
      </c>
      <c r="AE3646" s="8" t="str">
        <f t="shared" si="984"/>
        <v/>
      </c>
      <c r="AF3646" s="5" t="str">
        <f t="shared" si="985"/>
        <v/>
      </c>
      <c r="AG3646" s="46">
        <v>3643</v>
      </c>
      <c r="AH3646" s="47" t="str">
        <f t="shared" si="989"/>
        <v/>
      </c>
      <c r="AI3646" s="48" t="str">
        <f t="shared" si="990"/>
        <v/>
      </c>
      <c r="AK3646" s="22" t="e">
        <f>TRIM(#REF!)</f>
        <v>#REF!</v>
      </c>
      <c r="AL3646" s="23" t="e">
        <f>IF(#REF!=0,"",#REF!)</f>
        <v>#REF!</v>
      </c>
      <c r="AM3646" s="19" t="e">
        <f>IF(#REF!=0,"",#REF!)</f>
        <v>#REF!</v>
      </c>
      <c r="AN3646" s="23" t="e">
        <f>IF($AK3646="","",#REF!)</f>
        <v>#REF!</v>
      </c>
      <c r="AO3646" s="23" t="e">
        <f t="shared" si="986"/>
        <v>#REF!</v>
      </c>
      <c r="AP3646" s="19" t="e">
        <f>IF(#REF!=0,"",#REF!)</f>
        <v>#REF!</v>
      </c>
      <c r="AQ3646" s="19" t="e">
        <f>IF(#REF!=0,"",#REF!)</f>
        <v>#REF!</v>
      </c>
      <c r="AR3646" s="19" t="e">
        <f>IF(#REF!=0,"",#REF!)</f>
        <v>#REF!</v>
      </c>
      <c r="AS3646" s="19" t="e">
        <f>#REF!</f>
        <v>#REF!</v>
      </c>
    </row>
    <row r="3647" spans="11:45" ht="19.5" thickTop="1" thickBot="1" x14ac:dyDescent="0.25">
      <c r="K3647" s="19" t="str">
        <f t="shared" si="977"/>
        <v/>
      </c>
      <c r="L3647" s="19">
        <f t="shared" si="992"/>
        <v>10000</v>
      </c>
      <c r="M3647" s="22" t="str">
        <f>TRIM(Data!$N3644)</f>
        <v/>
      </c>
      <c r="N3647" s="22" t="str">
        <f>TRIM(Data!$A3644)</f>
        <v/>
      </c>
      <c r="O3647" s="23" t="str">
        <f>IF(Data!$B3644=0,"",Data!$B3644)</f>
        <v/>
      </c>
      <c r="P3647" s="19" t="str">
        <f>IF(Data!$C3644=0,"",Data!$C3644)</f>
        <v/>
      </c>
      <c r="Q3647" s="23" t="str">
        <f>IF($M3647="","",Data!$E3644)</f>
        <v/>
      </c>
      <c r="R3647" s="23" t="str">
        <f t="shared" si="978"/>
        <v/>
      </c>
      <c r="S3647" s="23" t="str">
        <f t="shared" si="979"/>
        <v/>
      </c>
      <c r="T3647" s="19" t="str">
        <f>IF(Data!$F3644=0,"",Data!$F3644)</f>
        <v/>
      </c>
      <c r="U3647" s="19" t="str">
        <f>IF(Data!$G3644=0,"",Data!$G3644)</f>
        <v/>
      </c>
      <c r="V3647" s="19" t="str">
        <f>IF(Data!$D3644=0,"",Data!$D3644)</f>
        <v/>
      </c>
      <c r="W3647" s="19" t="str">
        <f>Data!$H3644</f>
        <v/>
      </c>
      <c r="Y3647" s="41" t="e">
        <f t="shared" si="987"/>
        <v>#REF!</v>
      </c>
      <c r="Z3647" s="8">
        <f t="shared" si="980"/>
        <v>10000</v>
      </c>
      <c r="AA3647" s="8" t="str">
        <f t="shared" si="981"/>
        <v/>
      </c>
      <c r="AB3647" s="8" t="str">
        <f t="shared" si="982"/>
        <v/>
      </c>
      <c r="AC3647" s="8" t="str">
        <f t="shared" si="983"/>
        <v/>
      </c>
      <c r="AD3647" s="8" t="str">
        <f t="shared" si="988"/>
        <v/>
      </c>
      <c r="AE3647" s="8" t="str">
        <f t="shared" si="984"/>
        <v/>
      </c>
      <c r="AF3647" s="5" t="str">
        <f t="shared" si="985"/>
        <v/>
      </c>
      <c r="AG3647" s="46">
        <v>3644</v>
      </c>
      <c r="AH3647" s="47" t="str">
        <f t="shared" si="989"/>
        <v/>
      </c>
      <c r="AI3647" s="48" t="str">
        <f t="shared" si="990"/>
        <v/>
      </c>
      <c r="AK3647" s="22" t="e">
        <f>TRIM(#REF!)</f>
        <v>#REF!</v>
      </c>
      <c r="AL3647" s="23" t="e">
        <f>IF(#REF!=0,"",#REF!)</f>
        <v>#REF!</v>
      </c>
      <c r="AM3647" s="19" t="e">
        <f>IF(#REF!=0,"",#REF!)</f>
        <v>#REF!</v>
      </c>
      <c r="AN3647" s="23" t="e">
        <f>IF($AK3647="","",#REF!)</f>
        <v>#REF!</v>
      </c>
      <c r="AO3647" s="23" t="e">
        <f t="shared" si="986"/>
        <v>#REF!</v>
      </c>
      <c r="AP3647" s="19" t="e">
        <f>IF(#REF!=0,"",#REF!)</f>
        <v>#REF!</v>
      </c>
      <c r="AQ3647" s="19" t="e">
        <f>IF(#REF!=0,"",#REF!)</f>
        <v>#REF!</v>
      </c>
      <c r="AR3647" s="19" t="e">
        <f>IF(#REF!=0,"",#REF!)</f>
        <v>#REF!</v>
      </c>
      <c r="AS3647" s="19" t="e">
        <f>#REF!</f>
        <v>#REF!</v>
      </c>
    </row>
    <row r="3648" spans="11:45" ht="19.5" thickTop="1" thickBot="1" x14ac:dyDescent="0.25">
      <c r="K3648" s="19" t="str">
        <f t="shared" si="977"/>
        <v/>
      </c>
      <c r="L3648" s="19">
        <f t="shared" si="992"/>
        <v>10000</v>
      </c>
      <c r="M3648" s="22" t="str">
        <f>TRIM(Data!$N3645)</f>
        <v/>
      </c>
      <c r="N3648" s="22" t="str">
        <f>TRIM(Data!$A3645)</f>
        <v/>
      </c>
      <c r="O3648" s="23" t="str">
        <f>IF(Data!$B3645=0,"",Data!$B3645)</f>
        <v/>
      </c>
      <c r="P3648" s="19" t="str">
        <f>IF(Data!$C3645=0,"",Data!$C3645)</f>
        <v/>
      </c>
      <c r="Q3648" s="23" t="str">
        <f>IF($M3648="","",Data!$E3645)</f>
        <v/>
      </c>
      <c r="R3648" s="23" t="str">
        <f t="shared" si="978"/>
        <v/>
      </c>
      <c r="S3648" s="23" t="str">
        <f t="shared" si="979"/>
        <v/>
      </c>
      <c r="T3648" s="19" t="str">
        <f>IF(Data!$F3645=0,"",Data!$F3645)</f>
        <v/>
      </c>
      <c r="U3648" s="19" t="str">
        <f>IF(Data!$G3645=0,"",Data!$G3645)</f>
        <v/>
      </c>
      <c r="V3648" s="19" t="str">
        <f>IF(Data!$D3645=0,"",Data!$D3645)</f>
        <v/>
      </c>
      <c r="W3648" s="19" t="str">
        <f>Data!$H3645</f>
        <v/>
      </c>
      <c r="Y3648" s="41" t="e">
        <f t="shared" si="987"/>
        <v>#REF!</v>
      </c>
      <c r="Z3648" s="8">
        <f t="shared" si="980"/>
        <v>10000</v>
      </c>
      <c r="AA3648" s="8" t="str">
        <f t="shared" si="981"/>
        <v/>
      </c>
      <c r="AB3648" s="8" t="str">
        <f t="shared" si="982"/>
        <v/>
      </c>
      <c r="AC3648" s="8" t="str">
        <f t="shared" si="983"/>
        <v/>
      </c>
      <c r="AD3648" s="8" t="str">
        <f t="shared" si="988"/>
        <v/>
      </c>
      <c r="AE3648" s="8" t="str">
        <f t="shared" si="984"/>
        <v/>
      </c>
      <c r="AF3648" s="5" t="str">
        <f t="shared" si="985"/>
        <v/>
      </c>
      <c r="AG3648" s="46">
        <v>3645</v>
      </c>
      <c r="AH3648" s="47" t="str">
        <f t="shared" si="989"/>
        <v/>
      </c>
      <c r="AI3648" s="48" t="str">
        <f t="shared" si="990"/>
        <v/>
      </c>
      <c r="AK3648" s="22" t="e">
        <f>TRIM(#REF!)</f>
        <v>#REF!</v>
      </c>
      <c r="AL3648" s="23" t="e">
        <f>IF(#REF!=0,"",#REF!)</f>
        <v>#REF!</v>
      </c>
      <c r="AM3648" s="19" t="e">
        <f>IF(#REF!=0,"",#REF!)</f>
        <v>#REF!</v>
      </c>
      <c r="AN3648" s="23" t="e">
        <f>IF($AK3648="","",#REF!)</f>
        <v>#REF!</v>
      </c>
      <c r="AO3648" s="23" t="e">
        <f t="shared" si="986"/>
        <v>#REF!</v>
      </c>
      <c r="AP3648" s="19" t="e">
        <f>IF(#REF!=0,"",#REF!)</f>
        <v>#REF!</v>
      </c>
      <c r="AQ3648" s="19" t="e">
        <f>IF(#REF!=0,"",#REF!)</f>
        <v>#REF!</v>
      </c>
      <c r="AR3648" s="19" t="e">
        <f>IF(#REF!=0,"",#REF!)</f>
        <v>#REF!</v>
      </c>
      <c r="AS3648" s="19" t="e">
        <f>#REF!</f>
        <v>#REF!</v>
      </c>
    </row>
    <row r="3649" spans="11:45" ht="19.5" thickTop="1" thickBot="1" x14ac:dyDescent="0.25">
      <c r="K3649" s="19" t="str">
        <f t="shared" si="977"/>
        <v/>
      </c>
      <c r="L3649" s="19">
        <f t="shared" si="992"/>
        <v>10000</v>
      </c>
      <c r="M3649" s="22" t="str">
        <f>TRIM(Data!$N3646)</f>
        <v/>
      </c>
      <c r="N3649" s="22" t="str">
        <f>TRIM(Data!$A3646)</f>
        <v/>
      </c>
      <c r="O3649" s="23" t="str">
        <f>IF(Data!$B3646=0,"",Data!$B3646)</f>
        <v/>
      </c>
      <c r="P3649" s="19" t="str">
        <f>IF(Data!$C3646=0,"",Data!$C3646)</f>
        <v/>
      </c>
      <c r="Q3649" s="23" t="str">
        <f>IF($M3649="","",Data!$E3646)</f>
        <v/>
      </c>
      <c r="R3649" s="23" t="str">
        <f t="shared" si="978"/>
        <v/>
      </c>
      <c r="S3649" s="23" t="str">
        <f t="shared" si="979"/>
        <v/>
      </c>
      <c r="T3649" s="19" t="str">
        <f>IF(Data!$F3646=0,"",Data!$F3646)</f>
        <v/>
      </c>
      <c r="U3649" s="19" t="str">
        <f>IF(Data!$G3646=0,"",Data!$G3646)</f>
        <v/>
      </c>
      <c r="V3649" s="19" t="str">
        <f>IF(Data!$D3646=0,"",Data!$D3646)</f>
        <v/>
      </c>
      <c r="W3649" s="19" t="str">
        <f>Data!$H3646</f>
        <v/>
      </c>
      <c r="Y3649" s="41" t="e">
        <f t="shared" si="987"/>
        <v>#REF!</v>
      </c>
      <c r="Z3649" s="8">
        <f t="shared" si="980"/>
        <v>10000</v>
      </c>
      <c r="AA3649" s="8" t="str">
        <f t="shared" si="981"/>
        <v/>
      </c>
      <c r="AB3649" s="8" t="str">
        <f t="shared" si="982"/>
        <v/>
      </c>
      <c r="AC3649" s="8" t="str">
        <f t="shared" si="983"/>
        <v/>
      </c>
      <c r="AD3649" s="8" t="str">
        <f t="shared" si="988"/>
        <v/>
      </c>
      <c r="AE3649" s="8" t="str">
        <f t="shared" si="984"/>
        <v/>
      </c>
      <c r="AF3649" s="5" t="str">
        <f t="shared" si="985"/>
        <v/>
      </c>
      <c r="AG3649" s="46">
        <v>3646</v>
      </c>
      <c r="AH3649" s="47" t="str">
        <f t="shared" si="989"/>
        <v/>
      </c>
      <c r="AI3649" s="48" t="str">
        <f t="shared" si="990"/>
        <v/>
      </c>
      <c r="AK3649" s="22" t="e">
        <f>TRIM(#REF!)</f>
        <v>#REF!</v>
      </c>
      <c r="AL3649" s="23" t="e">
        <f>IF(#REF!=0,"",#REF!)</f>
        <v>#REF!</v>
      </c>
      <c r="AM3649" s="19" t="e">
        <f>IF(#REF!=0,"",#REF!)</f>
        <v>#REF!</v>
      </c>
      <c r="AN3649" s="23" t="e">
        <f>IF($AK3649="","",#REF!)</f>
        <v>#REF!</v>
      </c>
      <c r="AO3649" s="23" t="e">
        <f t="shared" si="986"/>
        <v>#REF!</v>
      </c>
      <c r="AP3649" s="19" t="e">
        <f>IF(#REF!=0,"",#REF!)</f>
        <v>#REF!</v>
      </c>
      <c r="AQ3649" s="19" t="e">
        <f>IF(#REF!=0,"",#REF!)</f>
        <v>#REF!</v>
      </c>
      <c r="AR3649" s="19" t="e">
        <f>IF(#REF!=0,"",#REF!)</f>
        <v>#REF!</v>
      </c>
      <c r="AS3649" s="19" t="e">
        <f>#REF!</f>
        <v>#REF!</v>
      </c>
    </row>
    <row r="3650" spans="11:45" ht="19.5" thickTop="1" thickBot="1" x14ac:dyDescent="0.25">
      <c r="K3650" s="19" t="str">
        <f t="shared" si="977"/>
        <v/>
      </c>
      <c r="L3650" s="19">
        <f t="shared" si="992"/>
        <v>10000</v>
      </c>
      <c r="M3650" s="22" t="str">
        <f>TRIM(Data!$N3647)</f>
        <v/>
      </c>
      <c r="N3650" s="22" t="str">
        <f>TRIM(Data!$A3647)</f>
        <v/>
      </c>
      <c r="O3650" s="23" t="str">
        <f>IF(Data!$B3647=0,"",Data!$B3647)</f>
        <v/>
      </c>
      <c r="P3650" s="19" t="str">
        <f>IF(Data!$C3647=0,"",Data!$C3647)</f>
        <v/>
      </c>
      <c r="Q3650" s="23" t="str">
        <f>IF($M3650="","",Data!$E3647)</f>
        <v/>
      </c>
      <c r="R3650" s="23" t="str">
        <f t="shared" si="978"/>
        <v/>
      </c>
      <c r="S3650" s="23" t="str">
        <f t="shared" si="979"/>
        <v/>
      </c>
      <c r="T3650" s="19" t="str">
        <f>IF(Data!$F3647=0,"",Data!$F3647)</f>
        <v/>
      </c>
      <c r="U3650" s="19" t="str">
        <f>IF(Data!$G3647=0,"",Data!$G3647)</f>
        <v/>
      </c>
      <c r="V3650" s="19" t="str">
        <f>IF(Data!$D3647=0,"",Data!$D3647)</f>
        <v/>
      </c>
      <c r="W3650" s="19" t="str">
        <f>Data!$H3647</f>
        <v/>
      </c>
      <c r="Y3650" s="41" t="e">
        <f t="shared" si="987"/>
        <v>#REF!</v>
      </c>
      <c r="Z3650" s="8">
        <f t="shared" si="980"/>
        <v>10000</v>
      </c>
      <c r="AA3650" s="8" t="str">
        <f t="shared" si="981"/>
        <v/>
      </c>
      <c r="AB3650" s="8" t="str">
        <f t="shared" si="982"/>
        <v/>
      </c>
      <c r="AC3650" s="8" t="str">
        <f t="shared" si="983"/>
        <v/>
      </c>
      <c r="AD3650" s="8" t="str">
        <f t="shared" si="988"/>
        <v/>
      </c>
      <c r="AE3650" s="8" t="str">
        <f t="shared" si="984"/>
        <v/>
      </c>
      <c r="AF3650" s="5" t="str">
        <f t="shared" si="985"/>
        <v/>
      </c>
      <c r="AG3650" s="46">
        <v>3647</v>
      </c>
      <c r="AH3650" s="47" t="str">
        <f t="shared" si="989"/>
        <v/>
      </c>
      <c r="AI3650" s="48" t="str">
        <f t="shared" si="990"/>
        <v/>
      </c>
      <c r="AK3650" s="22" t="e">
        <f>TRIM(#REF!)</f>
        <v>#REF!</v>
      </c>
      <c r="AL3650" s="23" t="e">
        <f>IF(#REF!=0,"",#REF!)</f>
        <v>#REF!</v>
      </c>
      <c r="AM3650" s="19" t="e">
        <f>IF(#REF!=0,"",#REF!)</f>
        <v>#REF!</v>
      </c>
      <c r="AN3650" s="23" t="e">
        <f>IF($AK3650="","",#REF!)</f>
        <v>#REF!</v>
      </c>
      <c r="AO3650" s="23" t="e">
        <f t="shared" si="986"/>
        <v>#REF!</v>
      </c>
      <c r="AP3650" s="19" t="e">
        <f>IF(#REF!=0,"",#REF!)</f>
        <v>#REF!</v>
      </c>
      <c r="AQ3650" s="19" t="e">
        <f>IF(#REF!=0,"",#REF!)</f>
        <v>#REF!</v>
      </c>
      <c r="AR3650" s="19" t="e">
        <f>IF(#REF!=0,"",#REF!)</f>
        <v>#REF!</v>
      </c>
      <c r="AS3650" s="19" t="e">
        <f>#REF!</f>
        <v>#REF!</v>
      </c>
    </row>
    <row r="3651" spans="11:45" ht="19.5" thickTop="1" thickBot="1" x14ac:dyDescent="0.25">
      <c r="K3651" s="19" t="str">
        <f t="shared" si="977"/>
        <v/>
      </c>
      <c r="L3651" s="19">
        <f t="shared" si="992"/>
        <v>10000</v>
      </c>
      <c r="M3651" s="22" t="str">
        <f>TRIM(Data!$N3648)</f>
        <v/>
      </c>
      <c r="N3651" s="22" t="str">
        <f>TRIM(Data!$A3648)</f>
        <v/>
      </c>
      <c r="O3651" s="23" t="str">
        <f>IF(Data!$B3648=0,"",Data!$B3648)</f>
        <v/>
      </c>
      <c r="P3651" s="19" t="str">
        <f>IF(Data!$C3648=0,"",Data!$C3648)</f>
        <v/>
      </c>
      <c r="Q3651" s="23" t="str">
        <f>IF($M3651="","",Data!$E3648)</f>
        <v/>
      </c>
      <c r="R3651" s="23" t="str">
        <f t="shared" si="978"/>
        <v/>
      </c>
      <c r="S3651" s="23" t="str">
        <f t="shared" si="979"/>
        <v/>
      </c>
      <c r="T3651" s="19" t="str">
        <f>IF(Data!$F3648=0,"",Data!$F3648)</f>
        <v/>
      </c>
      <c r="U3651" s="19" t="str">
        <f>IF(Data!$G3648=0,"",Data!$G3648)</f>
        <v/>
      </c>
      <c r="V3651" s="19" t="str">
        <f>IF(Data!$D3648=0,"",Data!$D3648)</f>
        <v/>
      </c>
      <c r="W3651" s="19" t="str">
        <f>Data!$H3648</f>
        <v/>
      </c>
      <c r="Y3651" s="41" t="e">
        <f t="shared" si="987"/>
        <v>#REF!</v>
      </c>
      <c r="Z3651" s="8">
        <f t="shared" si="980"/>
        <v>10000</v>
      </c>
      <c r="AA3651" s="8" t="str">
        <f t="shared" si="981"/>
        <v/>
      </c>
      <c r="AB3651" s="8" t="str">
        <f t="shared" si="982"/>
        <v/>
      </c>
      <c r="AC3651" s="8" t="str">
        <f t="shared" si="983"/>
        <v/>
      </c>
      <c r="AD3651" s="8" t="str">
        <f t="shared" si="988"/>
        <v/>
      </c>
      <c r="AE3651" s="8" t="str">
        <f t="shared" si="984"/>
        <v/>
      </c>
      <c r="AF3651" s="5" t="str">
        <f t="shared" si="985"/>
        <v/>
      </c>
      <c r="AG3651" s="46">
        <v>3648</v>
      </c>
      <c r="AH3651" s="47" t="str">
        <f t="shared" si="989"/>
        <v/>
      </c>
      <c r="AI3651" s="48" t="str">
        <f t="shared" si="990"/>
        <v/>
      </c>
      <c r="AK3651" s="22" t="e">
        <f>TRIM(#REF!)</f>
        <v>#REF!</v>
      </c>
      <c r="AL3651" s="23" t="e">
        <f>IF(#REF!=0,"",#REF!)</f>
        <v>#REF!</v>
      </c>
      <c r="AM3651" s="19" t="e">
        <f>IF(#REF!=0,"",#REF!)</f>
        <v>#REF!</v>
      </c>
      <c r="AN3651" s="23" t="e">
        <f>IF($AK3651="","",#REF!)</f>
        <v>#REF!</v>
      </c>
      <c r="AO3651" s="23" t="e">
        <f t="shared" si="986"/>
        <v>#REF!</v>
      </c>
      <c r="AP3651" s="19" t="e">
        <f>IF(#REF!=0,"",#REF!)</f>
        <v>#REF!</v>
      </c>
      <c r="AQ3651" s="19" t="e">
        <f>IF(#REF!=0,"",#REF!)</f>
        <v>#REF!</v>
      </c>
      <c r="AR3651" s="19" t="e">
        <f>IF(#REF!=0,"",#REF!)</f>
        <v>#REF!</v>
      </c>
      <c r="AS3651" s="19" t="e">
        <f>#REF!</f>
        <v>#REF!</v>
      </c>
    </row>
    <row r="3652" spans="11:45" ht="19.5" thickTop="1" thickBot="1" x14ac:dyDescent="0.25">
      <c r="K3652" s="19" t="str">
        <f t="shared" si="977"/>
        <v/>
      </c>
      <c r="L3652" s="19">
        <f t="shared" si="992"/>
        <v>10000</v>
      </c>
      <c r="M3652" s="22" t="str">
        <f>TRIM(Data!$N3649)</f>
        <v/>
      </c>
      <c r="N3652" s="22" t="str">
        <f>TRIM(Data!$A3649)</f>
        <v/>
      </c>
      <c r="O3652" s="23" t="str">
        <f>IF(Data!$B3649=0,"",Data!$B3649)</f>
        <v/>
      </c>
      <c r="P3652" s="19" t="str">
        <f>IF(Data!$C3649=0,"",Data!$C3649)</f>
        <v/>
      </c>
      <c r="Q3652" s="23" t="str">
        <f>IF($M3652="","",Data!$E3649)</f>
        <v/>
      </c>
      <c r="R3652" s="23" t="str">
        <f t="shared" si="978"/>
        <v/>
      </c>
      <c r="S3652" s="23" t="str">
        <f t="shared" si="979"/>
        <v/>
      </c>
      <c r="T3652" s="19" t="str">
        <f>IF(Data!$F3649=0,"",Data!$F3649)</f>
        <v/>
      </c>
      <c r="U3652" s="19" t="str">
        <f>IF(Data!$G3649=0,"",Data!$G3649)</f>
        <v/>
      </c>
      <c r="V3652" s="19" t="str">
        <f>IF(Data!$D3649=0,"",Data!$D3649)</f>
        <v/>
      </c>
      <c r="W3652" s="19" t="str">
        <f>Data!$H3649</f>
        <v/>
      </c>
      <c r="Y3652" s="41" t="e">
        <f t="shared" si="987"/>
        <v>#REF!</v>
      </c>
      <c r="Z3652" s="8">
        <f t="shared" si="980"/>
        <v>10000</v>
      </c>
      <c r="AA3652" s="8" t="str">
        <f t="shared" si="981"/>
        <v/>
      </c>
      <c r="AB3652" s="8" t="str">
        <f t="shared" si="982"/>
        <v/>
      </c>
      <c r="AC3652" s="8" t="str">
        <f t="shared" si="983"/>
        <v/>
      </c>
      <c r="AD3652" s="8" t="str">
        <f t="shared" si="988"/>
        <v/>
      </c>
      <c r="AE3652" s="8" t="str">
        <f t="shared" si="984"/>
        <v/>
      </c>
      <c r="AF3652" s="5" t="str">
        <f t="shared" si="985"/>
        <v/>
      </c>
      <c r="AG3652" s="46">
        <v>3649</v>
      </c>
      <c r="AH3652" s="47" t="str">
        <f t="shared" si="989"/>
        <v/>
      </c>
      <c r="AI3652" s="48" t="str">
        <f t="shared" si="990"/>
        <v/>
      </c>
      <c r="AK3652" s="22" t="e">
        <f>TRIM(#REF!)</f>
        <v>#REF!</v>
      </c>
      <c r="AL3652" s="23" t="e">
        <f>IF(#REF!=0,"",#REF!)</f>
        <v>#REF!</v>
      </c>
      <c r="AM3652" s="19" t="e">
        <f>IF(#REF!=0,"",#REF!)</f>
        <v>#REF!</v>
      </c>
      <c r="AN3652" s="23" t="e">
        <f>IF($AK3652="","",#REF!)</f>
        <v>#REF!</v>
      </c>
      <c r="AO3652" s="23" t="e">
        <f t="shared" si="986"/>
        <v>#REF!</v>
      </c>
      <c r="AP3652" s="19" t="e">
        <f>IF(#REF!=0,"",#REF!)</f>
        <v>#REF!</v>
      </c>
      <c r="AQ3652" s="19" t="e">
        <f>IF(#REF!=0,"",#REF!)</f>
        <v>#REF!</v>
      </c>
      <c r="AR3652" s="19" t="e">
        <f>IF(#REF!=0,"",#REF!)</f>
        <v>#REF!</v>
      </c>
      <c r="AS3652" s="19" t="e">
        <f>#REF!</f>
        <v>#REF!</v>
      </c>
    </row>
    <row r="3653" spans="11:45" ht="19.5" thickTop="1" thickBot="1" x14ac:dyDescent="0.25">
      <c r="K3653" s="19" t="str">
        <f t="shared" ref="K3653" si="993">IF(L3653=10000,"",RANK(L3653,$L$4:$L$3653,1))</f>
        <v/>
      </c>
      <c r="L3653" s="19">
        <f t="shared" si="992"/>
        <v>10000</v>
      </c>
      <c r="M3653" s="22" t="str">
        <f>TRIM(Data!$N3650)</f>
        <v/>
      </c>
      <c r="N3653" s="22" t="str">
        <f>TRIM(Data!$A3650)</f>
        <v/>
      </c>
      <c r="O3653" s="23" t="str">
        <f>IF(Data!$B3650=0,"",Data!$B3650)</f>
        <v/>
      </c>
      <c r="P3653" s="19" t="str">
        <f>IF(Data!$C3650=0,"",Data!$C3650)</f>
        <v/>
      </c>
      <c r="Q3653" s="23" t="str">
        <f>IF($M3653="","",Data!$E3650)</f>
        <v/>
      </c>
      <c r="R3653" s="23" t="str">
        <f t="shared" ref="R3653" si="994">IF($M3653="","",IF($Q3653="Min","Min",IF($Q3653="Min-S",IF($J$1=1,"S","Min"),IF(OR($Q3653="S",$Q3653="S-M"),"S",IF(OR($Q3653="M",$Q3653="M-L"),"M",IF(OR($Q3653="L",$Q3653="L-VL"),"L",IF($Q3653="VL","VL")))))))</f>
        <v/>
      </c>
      <c r="S3653" s="23" t="str">
        <f t="shared" ref="S3653" si="995">IF($J$1=1,$R3653,$Q3653)</f>
        <v/>
      </c>
      <c r="T3653" s="19" t="str">
        <f>IF(Data!$F3650=0,"",Data!$F3650)</f>
        <v/>
      </c>
      <c r="U3653" s="19" t="str">
        <f>IF(Data!$G3650=0,"",Data!$G3650)</f>
        <v/>
      </c>
      <c r="V3653" s="19" t="str">
        <f>IF(Data!$D3650=0,"",Data!$D3650)</f>
        <v/>
      </c>
      <c r="W3653" s="19" t="str">
        <f>Data!$H3650</f>
        <v/>
      </c>
      <c r="Y3653" s="41" t="e">
        <f t="shared" si="987"/>
        <v>#REF!</v>
      </c>
      <c r="Z3653" s="8">
        <f t="shared" ref="Z3653" si="996">IF($V3653="ANTIQUE",IF($W3653="Japonica",ROW(),10000),10000)</f>
        <v>10000</v>
      </c>
      <c r="AA3653" s="8" t="str">
        <f t="shared" ref="AA3653" si="997">$M3653</f>
        <v/>
      </c>
      <c r="AB3653" s="8" t="str">
        <f t="shared" ref="AB3653" si="998">$R3653</f>
        <v/>
      </c>
      <c r="AC3653" s="8" t="str">
        <f t="shared" ref="AC3653" si="999">$T3653</f>
        <v/>
      </c>
      <c r="AD3653" s="8" t="str">
        <f t="shared" si="988"/>
        <v/>
      </c>
      <c r="AE3653" s="8" t="str">
        <f t="shared" ref="AE3653" si="1000">$V3653</f>
        <v/>
      </c>
      <c r="AF3653" s="5" t="str">
        <f t="shared" ref="AF3653" si="1001">$O3653</f>
        <v/>
      </c>
      <c r="AG3653" s="46">
        <v>3650</v>
      </c>
      <c r="AH3653" s="47" t="str">
        <f t="shared" si="989"/>
        <v/>
      </c>
      <c r="AI3653" s="48" t="str">
        <f t="shared" si="990"/>
        <v/>
      </c>
      <c r="AK3653" s="22" t="e">
        <f>TRIM(#REF!)</f>
        <v>#REF!</v>
      </c>
      <c r="AL3653" s="23" t="e">
        <f>IF(#REF!=0,"",#REF!)</f>
        <v>#REF!</v>
      </c>
      <c r="AM3653" s="19" t="e">
        <f>IF(#REF!=0,"",#REF!)</f>
        <v>#REF!</v>
      </c>
      <c r="AN3653" s="23" t="e">
        <f>IF($AK3653="","",#REF!)</f>
        <v>#REF!</v>
      </c>
      <c r="AO3653" s="23" t="e">
        <f t="shared" ref="AO3653" si="1002">IF($AK3653="","",IF($AN3653="Min","Min",IF($AN3653="Min-S",IF($J$1=1,"S","Min"),IF(OR($AN3653="S",$AN3653="S-M"),"S",IF(OR($AN3653="M",$AN3653="M-L"),"M",IF(OR($AN3653="L",$AN3653="L-VL"),"L",IF($AN3653="VL","VL")))))))</f>
        <v>#REF!</v>
      </c>
      <c r="AP3653" s="19" t="e">
        <f>IF(#REF!=0,"",#REF!)</f>
        <v>#REF!</v>
      </c>
      <c r="AQ3653" s="19" t="e">
        <f>IF(#REF!=0,"",#REF!)</f>
        <v>#REF!</v>
      </c>
      <c r="AR3653" s="19" t="e">
        <f>IF(#REF!=0,"",#REF!)</f>
        <v>#REF!</v>
      </c>
      <c r="AS3653" s="19" t="e">
        <f>#REF!</f>
        <v>#REF!</v>
      </c>
    </row>
    <row r="3654" spans="11:45" ht="18.75" thickTop="1" x14ac:dyDescent="0.2"/>
  </sheetData>
  <sheetProtection sheet="1" objects="1" scenarios="1"/>
  <mergeCells count="3">
    <mergeCell ref="A1:H1"/>
    <mergeCell ref="B2:H2"/>
    <mergeCell ref="Y2:AI2"/>
  </mergeCells>
  <phoneticPr fontId="36" type="noConversion"/>
  <conditionalFormatting sqref="C4:C198">
    <cfRule type="cellIs" dxfId="11" priority="1" stopIfTrue="1" operator="equal">
      <formula>"Reticulata"</formula>
    </cfRule>
    <cfRule type="cellIs" dxfId="10" priority="2" stopIfTrue="1" operator="equal">
      <formula>"NRH"</formula>
    </cfRule>
    <cfRule type="expression" dxfId="9" priority="3" stopIfTrue="1">
      <formula>OR($C4="Sasanqua",$C4="Hiemalis",$C4="Vernalis",$C4="Rusticana",$C4="Rusticana",$C4="Wabisuke",$C4="Edithae",$C4="Oleifera",$C4="Saluenensis",$C4="Pitardii",$C4="Specie")</formula>
    </cfRule>
  </conditionalFormatting>
  <conditionalFormatting sqref="D4:D198">
    <cfRule type="cellIs" dxfId="8" priority="7" stopIfTrue="1" operator="equal">
      <formula>"Reticulata"</formula>
    </cfRule>
    <cfRule type="cellIs" dxfId="7" priority="8" stopIfTrue="1" operator="equal">
      <formula>"NRH"</formula>
    </cfRule>
    <cfRule type="cellIs" dxfId="6" priority="9" stopIfTrue="1" operator="equal">
      <formula>"Sasanqua"</formula>
    </cfRule>
  </conditionalFormatting>
  <conditionalFormatting sqref="E4:E198">
    <cfRule type="cellIs" dxfId="5" priority="6" stopIfTrue="1" operator="equal">
      <formula>"WHITE"</formula>
    </cfRule>
  </conditionalFormatting>
  <conditionalFormatting sqref="F3">
    <cfRule type="cellIs" dxfId="4" priority="5" stopIfTrue="1" operator="equal">
      <formula>"ANTIQUE"</formula>
    </cfRule>
  </conditionalFormatting>
  <conditionalFormatting sqref="F4:F198">
    <cfRule type="cellIs" dxfId="3" priority="12" stopIfTrue="1" operator="equal">
      <formula>"FD"</formula>
    </cfRule>
  </conditionalFormatting>
  <conditionalFormatting sqref="F199:F65104">
    <cfRule type="cellIs" dxfId="2" priority="4" stopIfTrue="1" operator="equal">
      <formula>"ANTIQUE"</formula>
    </cfRule>
  </conditionalFormatting>
  <conditionalFormatting sqref="G4:G198">
    <cfRule type="cellIs" dxfId="1" priority="11" stopIfTrue="1" operator="equal">
      <formula>"ANTIQUE"</formula>
    </cfRule>
  </conditionalFormatting>
  <conditionalFormatting sqref="I4:J198">
    <cfRule type="cellIs" dxfId="0" priority="10" stopIfTrue="1" operator="equal">
      <formula>"FD"</formula>
    </cfRule>
  </conditionalFormatting>
  <dataValidations count="1">
    <dataValidation type="whole" allowBlank="1" showInputMessage="1" showErrorMessage="1" sqref="J1" xr:uid="{CAE739A8-B2EF-49CE-A210-13531DA014B1}">
      <formula1>1</formula1>
      <formula2>2</formula2>
    </dataValidation>
  </dataValidations>
  <pageMargins left="0.5" right="0.5" top="0.98402777777777772" bottom="0.98402777777777772" header="0.51180555555555551" footer="0.5"/>
  <pageSetup scale="65" firstPageNumber="0" orientation="landscape" horizontalDpi="300" verticalDpi="300" r:id="rId1"/>
  <headerFooter alignWithMargins="0">
    <oddFooter>&amp;CPage &amp;P</oddFooter>
  </headerFooter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C0235B8-D960-40F8-8D56-34670B0CA22F}">
          <x14:formula1>
            <xm:f>Data!$N$2:$N$3985</xm:f>
          </x14:formula1>
          <xm:sqref>B2:H2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4001"/>
  <sheetViews>
    <sheetView zoomScale="73" zoomScaleNormal="73" workbookViewId="0">
      <selection activeCell="F199" sqref="F199"/>
    </sheetView>
  </sheetViews>
  <sheetFormatPr defaultColWidth="8.7109375" defaultRowHeight="15.75" x14ac:dyDescent="0.2"/>
  <cols>
    <col min="1" max="1" width="67.5703125" style="66" customWidth="1"/>
    <col min="2" max="2" width="27" style="65" customWidth="1"/>
    <col min="3" max="3" width="16.5703125" style="63" customWidth="1"/>
    <col min="4" max="4" width="12.7109375" style="63" customWidth="1"/>
    <col min="5" max="5" width="25.7109375" style="63" customWidth="1"/>
    <col min="6" max="6" width="14.42578125" style="28" customWidth="1"/>
    <col min="7" max="7" width="11.85546875" style="28" customWidth="1"/>
    <col min="8" max="8" width="20.5703125" style="28" customWidth="1"/>
    <col min="9" max="11" width="10.7109375" style="18" customWidth="1"/>
    <col min="12" max="13" width="60.7109375" style="57" customWidth="1"/>
    <col min="14" max="14" width="40.7109375" style="61" customWidth="1"/>
    <col min="15" max="16" width="8.7109375" style="57"/>
    <col min="17" max="17" width="10.85546875" style="57" bestFit="1" customWidth="1"/>
    <col min="18" max="18" width="10.42578125" style="57" bestFit="1" customWidth="1"/>
    <col min="19" max="16384" width="8.7109375" style="57"/>
  </cols>
  <sheetData>
    <row r="1" spans="1:14" ht="40.15" customHeight="1" x14ac:dyDescent="0.2">
      <c r="A1" s="58" t="s">
        <v>11</v>
      </c>
      <c r="B1" s="59" t="s">
        <v>14</v>
      </c>
      <c r="C1" s="58" t="s">
        <v>7</v>
      </c>
      <c r="D1" s="58" t="s">
        <v>6</v>
      </c>
      <c r="E1" s="58" t="s">
        <v>12</v>
      </c>
      <c r="F1" s="60" t="s">
        <v>5</v>
      </c>
      <c r="G1" s="60" t="s">
        <v>13</v>
      </c>
      <c r="H1" s="60" t="s">
        <v>3</v>
      </c>
      <c r="I1" s="28" t="s">
        <v>15</v>
      </c>
      <c r="J1" s="28" t="s">
        <v>16</v>
      </c>
      <c r="K1" s="28" t="s">
        <v>17</v>
      </c>
      <c r="L1" s="28" t="s">
        <v>18</v>
      </c>
      <c r="M1" s="28" t="s">
        <v>18</v>
      </c>
      <c r="N1" s="28" t="s">
        <v>19</v>
      </c>
    </row>
    <row r="2" spans="1:14" ht="25.15" customHeight="1" x14ac:dyDescent="0.2">
      <c r="A2" s="67" t="s">
        <v>20</v>
      </c>
      <c r="B2" s="68">
        <v>1954</v>
      </c>
      <c r="C2" s="68" t="str">
        <f>IF(ISERROR(VLOOKUP(IF(RIGHT($A2,1)=")",LEFT($A2,FIND(" (",$A2)-1),$A2),[1]ACCS!$B$2:$B$5003, 1, FALSE)), "","1")</f>
        <v>1</v>
      </c>
      <c r="D2" s="103" t="str">
        <f>IF($B2="Unknown","",IF($B2="","",IF(VALUE(LEFT($B2,4))&lt;Calc!$J$2,"ANTIQUE","")))</f>
        <v/>
      </c>
      <c r="E2" s="69" t="s">
        <v>21</v>
      </c>
      <c r="F2" s="120"/>
      <c r="G2" s="120"/>
      <c r="H2" s="62" t="str">
        <f>IF($A2="","",IF($I2=0,"Japonica",IF($I2=1,"Reticulata",IF($I2=2,"NRH",IF($I2=3,"Sasanqua",IF($I2=4,"Hiemalis",IF($I2=5,"Vernalis",IF($I2=6,"Japonica [Higo]","Specie"))))))))</f>
        <v>Japonica</v>
      </c>
      <c r="I2" s="18">
        <f>IF(NOT(ISERROR(SEARCH("(R)",$A2))),1,IF(NOT(ISERROR(SEARCH("(H)",$A2))),2,IF(NOT(ISERROR(SEARCH("(Sasanqua)",$A2))),3,IF(NOT(ISERROR(SEARCH("(Hiemalis)",$A2))),4,IF(NOT(ISERROR(SEARCH("(Vernalis)",$A2))),5,IF(NOT(ISERROR(SEARCH("(Higo)",$A2))),6,))))))+$J2+K2</f>
        <v>0</v>
      </c>
      <c r="J2" s="18">
        <f>IF(NOT(ISERROR(SEARCH("(Rusticana)",$A2))),7,IF(NOT(ISERROR(SEARCH("(Wabisuke)",$A2))),8,IF(NOT(ISERROR(SEARCH("(Edithae)",$A2))),9,IF(NOT(ISERROR(SEARCH("(Oleifera)",$A2))),10,IF(NOT(ISERROR(SEARCH("(Saluenensis)",$A2))),11,0)))))</f>
        <v>0</v>
      </c>
      <c r="K2" s="18">
        <f>IF(NOT(ISERROR(SEARCH("(Pitardii)",$A2))),12,IF(NOT(ISERROR(SEARCH("(Specie)",$A2))),13,0))</f>
        <v>0</v>
      </c>
      <c r="L2" s="57" t="str">
        <f>SUBSTITUTE(SUBSTITUTE(SUBSTITUTE(SUBSTITUTE(SUBSTITUTE(SUBSTITUTE(SUBSTITUTE(SUBSTITUTE(A2," (A)","")," (R)","")," (H)","")," (Sasanqua)","")," (Hiemalis)","")," (Vernalis)","")," (Rusticana)",""),"(Wabisuke)","")</f>
        <v>Aaron's Ruby</v>
      </c>
      <c r="M2" s="57" t="str">
        <f>SUBSTITUTE(SUBSTITUTE(SUBSTITUTE(SUBSTITUTE(SUBSTITUTE($L2," (Edithae)","")," (Oleifera)","")," (Saluenensis)","")," (Specie)","")," (Pitardii)","")</f>
        <v>Aaron's Ruby</v>
      </c>
      <c r="N2" s="61" t="str">
        <f t="shared" ref="N2:N65" si="0">IF(ISNUMBER(SEARCH("See",$M2)),$M2,IF(ISNUMBER(SEARCH("(",$M2)),LEFT($M2,SEARCH("(",$M2)-2),$M2))</f>
        <v>Aaron's Ruby</v>
      </c>
    </row>
    <row r="3" spans="1:14" ht="25.15" customHeight="1" x14ac:dyDescent="0.2">
      <c r="A3" s="70" t="s">
        <v>2947</v>
      </c>
      <c r="B3" s="71">
        <v>1937</v>
      </c>
      <c r="C3" s="68" t="str">
        <f>IF(ISERROR(VLOOKUP(IF(RIGHT($A3,1)=")",LEFT($A3,FIND(" (",$A3)-1),$A3),[1]ACCS!$B$2:$B$5003, 1, FALSE)), "","1")</f>
        <v/>
      </c>
      <c r="D3" s="103" t="str">
        <f>IF($B3="Unknown","",IF($B3="","",IF(VALUE(LEFT($B3,4))&lt;Calc!$J$2,"ANTIQUE","")))</f>
        <v/>
      </c>
      <c r="E3" s="72" t="s">
        <v>24</v>
      </c>
      <c r="F3" s="121" t="s">
        <v>5</v>
      </c>
      <c r="G3" s="121"/>
      <c r="H3" s="62" t="str">
        <f t="shared" ref="H3:H66" si="1">IF($A3="","",IF($I3=0,"Japonica",IF($I3=1,"Reticulata",IF($I3=2,"NRH",IF($I3=3,"Sasanqua",IF($I3=4,"Hiemalis",IF($I3=5,"Vernalis",IF($I3=6,"Japonica [Higo]","Specie"))))))))</f>
        <v>Japonica</v>
      </c>
      <c r="I3" s="18">
        <f t="shared" ref="I3:I66" si="2">IF(NOT(ISERROR(SEARCH("(R)",$A3))),1,IF(NOT(ISERROR(SEARCH("(H)",$A3))),2,IF(NOT(ISERROR(SEARCH("(Sasanqua)",$A3))),3,IF(NOT(ISERROR(SEARCH("(Hiemalis)",$A3))),4,IF(NOT(ISERROR(SEARCH("(Vernalis)",$A3))),5,IF(NOT(ISERROR(SEARCH("(Higo)",$A3))),6,))))))+$J3+K3</f>
        <v>0</v>
      </c>
      <c r="J3" s="18">
        <f t="shared" ref="J3:J66" si="3">IF(NOT(ISERROR(SEARCH("(Rusticana)",$A3))),7,IF(NOT(ISERROR(SEARCH("(Wabisuke)",$A3))),8,IF(NOT(ISERROR(SEARCH("(Edithae)",$A3))),9,IF(NOT(ISERROR(SEARCH("(Oleifera)",$A3))),10,IF(NOT(ISERROR(SEARCH("(Saluenensis)",$A3))),11,0)))))</f>
        <v>0</v>
      </c>
      <c r="K3" s="18">
        <f t="shared" ref="K3:K66" si="4">IF(NOT(ISERROR(SEARCH("(Pitardii)",$A3))),12,IF(NOT(ISERROR(SEARCH("(Specie)",$A3))),13,0))</f>
        <v>0</v>
      </c>
      <c r="L3" s="57" t="str">
        <f t="shared" ref="L3:L66" si="5">SUBSTITUTE(SUBSTITUTE(SUBSTITUTE(SUBSTITUTE(SUBSTITUTE(SUBSTITUTE(SUBSTITUTE(SUBSTITUTE(A3," (A)","")," (R)","")," (H)","")," (Sasanqua)","")," (Hiemalis)","")," (Vernalis)","")," (Rusticana)",""),"(Wabisuke)","")</f>
        <v>Abundance</v>
      </c>
      <c r="M3" s="57" t="str">
        <f t="shared" ref="M3:M66" si="6">SUBSTITUTE(SUBSTITUTE(SUBSTITUTE(SUBSTITUTE(SUBSTITUTE($L3," (Edithae)","")," (Oleifera)","")," (Saluenensis)","")," (Specie)","")," (Pitardii)","")</f>
        <v>Abundance</v>
      </c>
      <c r="N3" s="61" t="str">
        <f t="shared" si="0"/>
        <v>Abundance</v>
      </c>
    </row>
    <row r="4" spans="1:14" ht="25.15" customHeight="1" x14ac:dyDescent="0.2">
      <c r="A4" s="70" t="s">
        <v>22</v>
      </c>
      <c r="B4" s="71">
        <v>1963</v>
      </c>
      <c r="C4" s="68" t="str">
        <f>IF(ISERROR(VLOOKUP(IF(RIGHT($A4,1)=")",LEFT($A4,FIND(" (",$A4)-1),$A4),[1]ACCS!$B$2:$B$5003, 1, FALSE)), "","1")</f>
        <v>1</v>
      </c>
      <c r="D4" s="103" t="str">
        <f>IF($B4="Unknown","",IF($B4="","",IF(VALUE(LEFT($B4,4))&lt;Calc!$J$2,"ANTIQUE","")))</f>
        <v/>
      </c>
      <c r="E4" s="72" t="s">
        <v>21</v>
      </c>
      <c r="F4" s="121"/>
      <c r="G4" s="121"/>
      <c r="H4" s="62" t="str">
        <f t="shared" si="1"/>
        <v>Japonica</v>
      </c>
      <c r="I4" s="18">
        <f t="shared" si="2"/>
        <v>0</v>
      </c>
      <c r="J4" s="18">
        <f t="shared" si="3"/>
        <v>0</v>
      </c>
      <c r="K4" s="18">
        <f t="shared" si="4"/>
        <v>0</v>
      </c>
      <c r="L4" s="57" t="str">
        <f t="shared" si="5"/>
        <v>Ace O' Hearts</v>
      </c>
      <c r="M4" s="57" t="str">
        <f t="shared" si="6"/>
        <v>Ace O' Hearts</v>
      </c>
      <c r="N4" s="61" t="str">
        <f t="shared" si="0"/>
        <v>Ace O' Hearts</v>
      </c>
    </row>
    <row r="5" spans="1:14" ht="25.15" customHeight="1" x14ac:dyDescent="0.2">
      <c r="A5" s="70" t="s">
        <v>23</v>
      </c>
      <c r="B5" s="71">
        <v>1978</v>
      </c>
      <c r="C5" s="68" t="str">
        <f>IF(ISERROR(VLOOKUP(IF(RIGHT($A5,1)=")",LEFT($A5,FIND(" (",$A5)-1),$A5),[1]ACCS!$B$2:$B$5003, 1, FALSE)), "","1")</f>
        <v>1</v>
      </c>
      <c r="D5" s="103" t="str">
        <f>IF($B5="Unknown","",IF($B5="","",IF(VALUE(LEFT($B5,4))&lt;Calc!$J$2,"ANTIQUE","")))</f>
        <v/>
      </c>
      <c r="E5" s="72" t="s">
        <v>24</v>
      </c>
      <c r="F5" s="121"/>
      <c r="G5" s="121"/>
      <c r="H5" s="62" t="str">
        <f t="shared" si="1"/>
        <v>NRH</v>
      </c>
      <c r="I5" s="18">
        <f t="shared" si="2"/>
        <v>2</v>
      </c>
      <c r="J5" s="18">
        <f t="shared" si="3"/>
        <v>0</v>
      </c>
      <c r="K5" s="18">
        <f t="shared" si="4"/>
        <v>0</v>
      </c>
      <c r="L5" s="57" t="str">
        <f t="shared" si="5"/>
        <v>Ack-Scent</v>
      </c>
      <c r="M5" s="57" t="str">
        <f t="shared" si="6"/>
        <v>Ack-Scent</v>
      </c>
      <c r="N5" s="61" t="str">
        <f t="shared" si="0"/>
        <v>Ack-Scent</v>
      </c>
    </row>
    <row r="6" spans="1:14" ht="25.15" customHeight="1" x14ac:dyDescent="0.2">
      <c r="A6" s="70" t="s">
        <v>25</v>
      </c>
      <c r="B6" s="71">
        <v>1994</v>
      </c>
      <c r="C6" s="68" t="str">
        <f>IF(ISERROR(VLOOKUP(IF(RIGHT($A6,1)=")",LEFT($A6,FIND(" (",$A6)-1),$A6),[1]ACCS!$B$2:$B$5003, 1, FALSE)), "","1")</f>
        <v>1</v>
      </c>
      <c r="D6" s="103" t="str">
        <f>IF($B6="Unknown","",IF($B6="","",IF(VALUE(LEFT($B6,4))&lt;Calc!$J$2,"ANTIQUE","")))</f>
        <v/>
      </c>
      <c r="E6" s="72" t="s">
        <v>21</v>
      </c>
      <c r="F6" s="121"/>
      <c r="G6" s="121" t="s">
        <v>26</v>
      </c>
      <c r="H6" s="62" t="str">
        <f t="shared" si="1"/>
        <v>Japonica</v>
      </c>
      <c r="I6" s="18">
        <f t="shared" si="2"/>
        <v>0</v>
      </c>
      <c r="J6" s="18">
        <f t="shared" si="3"/>
        <v>0</v>
      </c>
      <c r="K6" s="18">
        <f t="shared" si="4"/>
        <v>0</v>
      </c>
      <c r="L6" s="57" t="str">
        <f t="shared" si="5"/>
        <v>ACS Jubilee</v>
      </c>
      <c r="M6" s="57" t="str">
        <f t="shared" si="6"/>
        <v>ACS Jubilee</v>
      </c>
      <c r="N6" s="61" t="str">
        <f t="shared" si="0"/>
        <v>ACS Jubilee</v>
      </c>
    </row>
    <row r="7" spans="1:14" ht="25.15" customHeight="1" x14ac:dyDescent="0.2">
      <c r="A7" s="70" t="s">
        <v>2972</v>
      </c>
      <c r="B7" s="71">
        <v>2020</v>
      </c>
      <c r="C7" s="68" t="str">
        <f>IF(ISERROR(VLOOKUP(IF(RIGHT($A7,1)=")",LEFT($A7,FIND(" (",$A7)-1),$A7),[1]ACCS!$B$2:$B$5003, 1, FALSE)), "","1")</f>
        <v>1</v>
      </c>
      <c r="D7" s="103" t="str">
        <f>IF($B7="Unknown","",IF($B7="","",IF(VALUE(LEFT($B7,4))&lt;Calc!$J$2,"ANTIQUE","")))</f>
        <v/>
      </c>
      <c r="E7" s="73" t="s">
        <v>30</v>
      </c>
      <c r="F7" s="121"/>
      <c r="G7" s="121"/>
      <c r="H7" s="62" t="str">
        <f t="shared" si="1"/>
        <v>Japonica</v>
      </c>
      <c r="I7" s="18">
        <f t="shared" si="2"/>
        <v>0</v>
      </c>
      <c r="J7" s="18">
        <f t="shared" si="3"/>
        <v>0</v>
      </c>
      <c r="K7" s="18">
        <f t="shared" si="4"/>
        <v>0</v>
      </c>
      <c r="L7" s="57" t="str">
        <f t="shared" si="5"/>
        <v>Ada Alice</v>
      </c>
      <c r="M7" s="57" t="str">
        <f t="shared" si="6"/>
        <v>Ada Alice</v>
      </c>
      <c r="N7" s="61" t="str">
        <f t="shared" si="0"/>
        <v>Ada Alice</v>
      </c>
    </row>
    <row r="8" spans="1:14" ht="25.15" customHeight="1" x14ac:dyDescent="0.2">
      <c r="A8" s="70" t="s">
        <v>27</v>
      </c>
      <c r="B8" s="71">
        <v>1954</v>
      </c>
      <c r="C8" s="68" t="str">
        <f>IF(ISERROR(VLOOKUP(IF(RIGHT($A8,1)=")",LEFT($A8,FIND(" (",$A8)-1),$A8),[1]ACCS!$B$2:$B$5003, 1, FALSE)), "","1")</f>
        <v>1</v>
      </c>
      <c r="D8" s="103" t="str">
        <f>IF($B8="Unknown","",IF($B8="","",IF(VALUE(LEFT($B8,4))&lt;Calc!$J$2,"ANTIQUE","")))</f>
        <v/>
      </c>
      <c r="E8" s="72" t="s">
        <v>21</v>
      </c>
      <c r="F8" s="121"/>
      <c r="G8" s="121"/>
      <c r="H8" s="62" t="str">
        <f t="shared" si="1"/>
        <v>Japonica</v>
      </c>
      <c r="I8" s="18">
        <f t="shared" si="2"/>
        <v>0</v>
      </c>
      <c r="J8" s="18">
        <f t="shared" si="3"/>
        <v>0</v>
      </c>
      <c r="K8" s="18">
        <f t="shared" si="4"/>
        <v>0</v>
      </c>
      <c r="L8" s="57" t="str">
        <f t="shared" si="5"/>
        <v>Ada Pieper</v>
      </c>
      <c r="M8" s="57" t="str">
        <f t="shared" si="6"/>
        <v>Ada Pieper</v>
      </c>
      <c r="N8" s="61" t="str">
        <f t="shared" si="0"/>
        <v>Ada Pieper</v>
      </c>
    </row>
    <row r="9" spans="1:14" ht="25.15" customHeight="1" x14ac:dyDescent="0.2">
      <c r="A9" s="70" t="s">
        <v>28</v>
      </c>
      <c r="B9" s="71">
        <v>1977</v>
      </c>
      <c r="C9" s="68" t="str">
        <f>IF(ISERROR(VLOOKUP(IF(RIGHT($A9,1)=")",LEFT($A9,FIND(" (",$A9)-1),$A9),[1]ACCS!$B$2:$B$5003, 1, FALSE)), "","1")</f>
        <v>1</v>
      </c>
      <c r="D9" s="103" t="str">
        <f>IF($B9="Unknown","",IF($B9="","",IF(VALUE(LEFT($B9,4))&lt;Calc!$J$2,"ANTIQUE","")))</f>
        <v/>
      </c>
      <c r="E9" s="72" t="s">
        <v>29</v>
      </c>
      <c r="F9" s="121"/>
      <c r="G9" s="121"/>
      <c r="H9" s="62" t="str">
        <f t="shared" si="1"/>
        <v>Reticulata</v>
      </c>
      <c r="I9" s="18">
        <f t="shared" si="2"/>
        <v>1</v>
      </c>
      <c r="J9" s="18">
        <f t="shared" si="3"/>
        <v>0</v>
      </c>
      <c r="K9" s="18">
        <f t="shared" si="4"/>
        <v>0</v>
      </c>
      <c r="L9" s="57" t="str">
        <f t="shared" si="5"/>
        <v>Ada Sebire</v>
      </c>
      <c r="M9" s="57" t="str">
        <f t="shared" si="6"/>
        <v>Ada Sebire</v>
      </c>
      <c r="N9" s="61" t="str">
        <f t="shared" si="0"/>
        <v>Ada Sebire</v>
      </c>
    </row>
    <row r="10" spans="1:14" ht="25.15" customHeight="1" x14ac:dyDescent="0.2">
      <c r="A10" s="70" t="s">
        <v>3257</v>
      </c>
      <c r="B10" s="71">
        <v>1890</v>
      </c>
      <c r="C10" s="68" t="str">
        <f>IF(ISERROR(VLOOKUP(IF(RIGHT($A10,1)=")",LEFT($A10,FIND(" (",$A10)-1),$A10),[1]ACCS!$B$2:$B$5003, 1, FALSE)), "","1")</f>
        <v/>
      </c>
      <c r="D10" s="103" t="str">
        <f>IF($B10="Unknown","",IF($B10="","",IF(VALUE(LEFT($B10,4))&lt;Calc!$J$2,"ANTIQUE","")))</f>
        <v>ANTIQUE</v>
      </c>
      <c r="E10" s="72" t="s">
        <v>30</v>
      </c>
      <c r="F10" s="121"/>
      <c r="G10" s="121"/>
      <c r="H10" s="62" t="str">
        <f t="shared" si="1"/>
        <v>Japonica</v>
      </c>
      <c r="I10" s="18">
        <f t="shared" si="2"/>
        <v>0</v>
      </c>
      <c r="J10" s="18">
        <f t="shared" si="3"/>
        <v>0</v>
      </c>
      <c r="K10" s="18">
        <f t="shared" si="4"/>
        <v>0</v>
      </c>
      <c r="L10" s="57" t="str">
        <f t="shared" si="5"/>
        <v>Ada Wilson (See Rosea Superba)</v>
      </c>
      <c r="M10" s="57" t="str">
        <f t="shared" si="6"/>
        <v>Ada Wilson (See Rosea Superba)</v>
      </c>
      <c r="N10" s="61" t="str">
        <f t="shared" si="0"/>
        <v>Ada Wilson (See Rosea Superba)</v>
      </c>
    </row>
    <row r="11" spans="1:14" ht="25.15" customHeight="1" x14ac:dyDescent="0.2">
      <c r="A11" s="70" t="s">
        <v>31</v>
      </c>
      <c r="B11" s="71">
        <v>1940</v>
      </c>
      <c r="C11" s="68" t="str">
        <f>IF(ISERROR(VLOOKUP(IF(RIGHT($A11,1)=")",LEFT($A11,FIND(" (",$A11)-1),$A11),[1]ACCS!$B$2:$B$5003, 1, FALSE)), "","1")</f>
        <v>1</v>
      </c>
      <c r="D11" s="103" t="str">
        <f>IF($B11="Unknown","",IF($B11="","",IF(VALUE(LEFT($B11,4))&lt;Calc!$J$2,"ANTIQUE","")))</f>
        <v/>
      </c>
      <c r="E11" s="72" t="s">
        <v>24</v>
      </c>
      <c r="F11" s="121"/>
      <c r="G11" s="121"/>
      <c r="H11" s="62" t="str">
        <f t="shared" si="1"/>
        <v>Japonica</v>
      </c>
      <c r="I11" s="18">
        <f t="shared" si="2"/>
        <v>0</v>
      </c>
      <c r="J11" s="18">
        <f t="shared" si="3"/>
        <v>0</v>
      </c>
      <c r="K11" s="18">
        <f t="shared" si="4"/>
        <v>0</v>
      </c>
      <c r="L11" s="57" t="str">
        <f t="shared" si="5"/>
        <v>Adah Pearl</v>
      </c>
      <c r="M11" s="57" t="str">
        <f t="shared" si="6"/>
        <v>Adah Pearl</v>
      </c>
      <c r="N11" s="61" t="str">
        <f t="shared" si="0"/>
        <v>Adah Pearl</v>
      </c>
    </row>
    <row r="12" spans="1:14" ht="25.15" customHeight="1" x14ac:dyDescent="0.2">
      <c r="A12" s="70" t="s">
        <v>32</v>
      </c>
      <c r="B12" s="71">
        <v>1995</v>
      </c>
      <c r="C12" s="68" t="str">
        <f>IF(ISERROR(VLOOKUP(IF(RIGHT($A12,1)=")",LEFT($A12,FIND(" (",$A12)-1),$A12),[1]ACCS!$B$2:$B$5003, 1, FALSE)), "","1")</f>
        <v>1</v>
      </c>
      <c r="D12" s="103" t="str">
        <f>IF($B12="Unknown","",IF($B12="","",IF(VALUE(LEFT($B12,4))&lt;Calc!$J$2,"ANTIQUE","")))</f>
        <v/>
      </c>
      <c r="E12" s="72" t="s">
        <v>24</v>
      </c>
      <c r="F12" s="121"/>
      <c r="G12" s="121" t="s">
        <v>26</v>
      </c>
      <c r="H12" s="62" t="str">
        <f t="shared" si="1"/>
        <v>Japonica</v>
      </c>
      <c r="I12" s="18">
        <f t="shared" si="2"/>
        <v>0</v>
      </c>
      <c r="J12" s="18">
        <f t="shared" si="3"/>
        <v>0</v>
      </c>
      <c r="K12" s="18">
        <f t="shared" si="4"/>
        <v>0</v>
      </c>
      <c r="L12" s="57" t="str">
        <f t="shared" si="5"/>
        <v>Adalyn</v>
      </c>
      <c r="M12" s="57" t="str">
        <f t="shared" si="6"/>
        <v>Adalyn</v>
      </c>
      <c r="N12" s="61" t="str">
        <f t="shared" si="0"/>
        <v>Adalyn</v>
      </c>
    </row>
    <row r="13" spans="1:14" ht="25.15" customHeight="1" x14ac:dyDescent="0.2">
      <c r="A13" s="70" t="s">
        <v>33</v>
      </c>
      <c r="B13" s="71">
        <v>2010</v>
      </c>
      <c r="C13" s="68" t="str">
        <f>IF(ISERROR(VLOOKUP(IF(RIGHT($A13,1)=")",LEFT($A13,FIND(" (",$A13)-1),$A13),[1]ACCS!$B$2:$B$5003, 1, FALSE)), "","1")</f>
        <v>1</v>
      </c>
      <c r="D13" s="103" t="str">
        <f>IF($B13="Unknown","",IF($B13="","",IF(VALUE(LEFT($B13,4))&lt;Calc!$J$2,"ANTIQUE","")))</f>
        <v/>
      </c>
      <c r="E13" s="72" t="s">
        <v>29</v>
      </c>
      <c r="F13" s="121"/>
      <c r="G13" s="121"/>
      <c r="H13" s="62" t="str">
        <f t="shared" si="1"/>
        <v>Japonica</v>
      </c>
      <c r="I13" s="18">
        <f t="shared" si="2"/>
        <v>0</v>
      </c>
      <c r="J13" s="18">
        <f t="shared" si="3"/>
        <v>0</v>
      </c>
      <c r="K13" s="18">
        <f t="shared" si="4"/>
        <v>0</v>
      </c>
      <c r="L13" s="57" t="str">
        <f t="shared" si="5"/>
        <v>Adam Grant</v>
      </c>
      <c r="M13" s="57" t="str">
        <f t="shared" si="6"/>
        <v>Adam Grant</v>
      </c>
      <c r="N13" s="61" t="str">
        <f t="shared" si="0"/>
        <v>Adam Grant</v>
      </c>
    </row>
    <row r="14" spans="1:14" ht="25.15" customHeight="1" x14ac:dyDescent="0.2">
      <c r="A14" s="70" t="s">
        <v>34</v>
      </c>
      <c r="B14" s="71">
        <v>1981</v>
      </c>
      <c r="C14" s="68" t="str">
        <f>IF(ISERROR(VLOOKUP(IF(RIGHT($A14,1)=")",LEFT($A14,FIND(" (",$A14)-1),$A14),[1]ACCS!$B$2:$B$5003, 1, FALSE)), "","1")</f>
        <v>1</v>
      </c>
      <c r="D14" s="103" t="str">
        <f>IF($B14="Unknown","",IF($B14="","",IF(VALUE(LEFT($B14,4))&lt;Calc!$J$2,"ANTIQUE","")))</f>
        <v/>
      </c>
      <c r="E14" s="72" t="s">
        <v>35</v>
      </c>
      <c r="F14" s="121"/>
      <c r="G14" s="121"/>
      <c r="H14" s="62" t="str">
        <f t="shared" si="1"/>
        <v>Japonica</v>
      </c>
      <c r="I14" s="18">
        <f t="shared" si="2"/>
        <v>0</v>
      </c>
      <c r="J14" s="18">
        <f t="shared" si="3"/>
        <v>0</v>
      </c>
      <c r="K14" s="18">
        <f t="shared" si="4"/>
        <v>0</v>
      </c>
      <c r="L14" s="57" t="str">
        <f t="shared" si="5"/>
        <v>Adeyaka</v>
      </c>
      <c r="M14" s="57" t="str">
        <f t="shared" si="6"/>
        <v>Adeyaka</v>
      </c>
      <c r="N14" s="61" t="str">
        <f t="shared" si="0"/>
        <v>Adeyaka</v>
      </c>
    </row>
    <row r="15" spans="1:14" ht="25.15" customHeight="1" x14ac:dyDescent="0.2">
      <c r="A15" s="70" t="s">
        <v>36</v>
      </c>
      <c r="B15" s="71">
        <v>1937</v>
      </c>
      <c r="C15" s="68" t="str">
        <f>IF(ISERROR(VLOOKUP(IF(RIGHT($A15,1)=")",LEFT($A15,FIND(" (",$A15)-1),$A15),[1]ACCS!$B$2:$B$5003, 1, FALSE)), "","1")</f>
        <v/>
      </c>
      <c r="D15" s="103" t="str">
        <f>IF($B15="Unknown","",IF($B15="","",IF(VALUE(LEFT($B15,4))&lt;Calc!$J$2,"ANTIQUE","")))</f>
        <v/>
      </c>
      <c r="E15" s="72" t="s">
        <v>24</v>
      </c>
      <c r="F15" s="121"/>
      <c r="G15" s="121" t="s">
        <v>26</v>
      </c>
      <c r="H15" s="62" t="str">
        <f t="shared" si="1"/>
        <v>Japonica</v>
      </c>
      <c r="I15" s="18">
        <f t="shared" si="2"/>
        <v>0</v>
      </c>
      <c r="J15" s="18">
        <f t="shared" si="3"/>
        <v>0</v>
      </c>
      <c r="K15" s="18">
        <f t="shared" si="4"/>
        <v>0</v>
      </c>
      <c r="L15" s="57" t="str">
        <f t="shared" si="5"/>
        <v>Admiral Nimitz (See Kishu-tsukasa)</v>
      </c>
      <c r="M15" s="57" t="str">
        <f t="shared" si="6"/>
        <v>Admiral Nimitz (See Kishu-tsukasa)</v>
      </c>
      <c r="N15" s="61" t="str">
        <f t="shared" si="0"/>
        <v>Admiral Nimitz (See Kishu-tsukasa)</v>
      </c>
    </row>
    <row r="16" spans="1:14" ht="25.15" customHeight="1" x14ac:dyDescent="0.2">
      <c r="A16" s="70" t="s">
        <v>3569</v>
      </c>
      <c r="B16" s="71">
        <v>1877</v>
      </c>
      <c r="C16" s="68" t="str">
        <f>IF(ISERROR(VLOOKUP(IF(RIGHT($A16,1)=")",LEFT($A16,FIND(" (",$A16)-1),$A16),[1]ACCS!$B$2:$B$5003, 1, FALSE)), "","1")</f>
        <v>1</v>
      </c>
      <c r="D16" s="103" t="str">
        <f>IF($B16="Unknown","",IF($B16="","",IF(VALUE(LEFT($B16,4))&lt;Calc!$J$2,"ANTIQUE","")))</f>
        <v>ANTIQUE</v>
      </c>
      <c r="E16" s="72" t="s">
        <v>37</v>
      </c>
      <c r="F16" s="121"/>
      <c r="G16" s="121"/>
      <c r="H16" s="62" t="str">
        <f t="shared" si="1"/>
        <v>Japonica</v>
      </c>
      <c r="I16" s="18">
        <f t="shared" si="2"/>
        <v>0</v>
      </c>
      <c r="J16" s="18">
        <f t="shared" si="3"/>
        <v>0</v>
      </c>
      <c r="K16" s="18">
        <f t="shared" si="4"/>
        <v>0</v>
      </c>
      <c r="L16" s="57" t="str">
        <f t="shared" si="5"/>
        <v>Adolphe Audusson (Audrey Hopfer)</v>
      </c>
      <c r="M16" s="57" t="str">
        <f t="shared" si="6"/>
        <v>Adolphe Audusson (Audrey Hopfer)</v>
      </c>
      <c r="N16" s="61" t="str">
        <f t="shared" si="0"/>
        <v>Adolphe Audusson</v>
      </c>
    </row>
    <row r="17" spans="1:14" ht="25.15" customHeight="1" x14ac:dyDescent="0.2">
      <c r="A17" s="70" t="s">
        <v>38</v>
      </c>
      <c r="B17" s="71">
        <v>1942</v>
      </c>
      <c r="C17" s="68" t="str">
        <f>IF(ISERROR(VLOOKUP(IF(RIGHT($A17,1)=")",LEFT($A17,FIND(" (",$A17)-1),$A17),[1]ACCS!$B$2:$B$5003, 1, FALSE)), "","1")</f>
        <v>1</v>
      </c>
      <c r="D17" s="103" t="str">
        <f>IF($B17="Unknown","",IF($B17="","",IF(VALUE(LEFT($B17,4))&lt;Calc!$J$2,"ANTIQUE","")))</f>
        <v/>
      </c>
      <c r="E17" s="72" t="s">
        <v>37</v>
      </c>
      <c r="F17" s="121"/>
      <c r="G17" s="121"/>
      <c r="H17" s="62" t="str">
        <f t="shared" si="1"/>
        <v>Japonica</v>
      </c>
      <c r="I17" s="18">
        <f t="shared" si="2"/>
        <v>0</v>
      </c>
      <c r="J17" s="18">
        <f t="shared" si="3"/>
        <v>0</v>
      </c>
      <c r="K17" s="18">
        <f t="shared" si="4"/>
        <v>0</v>
      </c>
      <c r="L17" s="57" t="str">
        <f t="shared" si="5"/>
        <v>Adolphe Audusson Special</v>
      </c>
      <c r="M17" s="57" t="str">
        <f t="shared" si="6"/>
        <v>Adolphe Audusson Special</v>
      </c>
      <c r="N17" s="61" t="str">
        <f t="shared" si="0"/>
        <v>Adolphe Audusson Special</v>
      </c>
    </row>
    <row r="18" spans="1:14" ht="25.15" customHeight="1" x14ac:dyDescent="0.2">
      <c r="A18" s="70" t="s">
        <v>39</v>
      </c>
      <c r="B18" s="71">
        <v>1979</v>
      </c>
      <c r="C18" s="68" t="str">
        <f>IF(ISERROR(VLOOKUP(IF(RIGHT($A18,1)=")",LEFT($A18,FIND(" (",$A18)-1),$A18),[1]ACCS!$B$2:$B$5003, 1, FALSE)), "","1")</f>
        <v>1</v>
      </c>
      <c r="D18" s="103" t="str">
        <f>IF($B18="Unknown","",IF($B18="","",IF(VALUE(LEFT($B18,4))&lt;Calc!$J$2,"ANTIQUE","")))</f>
        <v/>
      </c>
      <c r="E18" s="72" t="s">
        <v>35</v>
      </c>
      <c r="F18" s="121"/>
      <c r="G18" s="121" t="s">
        <v>26</v>
      </c>
      <c r="H18" s="62" t="str">
        <f t="shared" si="1"/>
        <v>NRH</v>
      </c>
      <c r="I18" s="18">
        <f t="shared" si="2"/>
        <v>2</v>
      </c>
      <c r="J18" s="18">
        <f t="shared" si="3"/>
        <v>0</v>
      </c>
      <c r="K18" s="18">
        <f t="shared" si="4"/>
        <v>0</v>
      </c>
      <c r="L18" s="57" t="str">
        <f t="shared" si="5"/>
        <v>Adorable</v>
      </c>
      <c r="M18" s="57" t="str">
        <f t="shared" si="6"/>
        <v>Adorable</v>
      </c>
      <c r="N18" s="61" t="str">
        <f t="shared" si="0"/>
        <v>Adorable</v>
      </c>
    </row>
    <row r="19" spans="1:14" ht="25.15" customHeight="1" x14ac:dyDescent="0.2">
      <c r="A19" s="70" t="s">
        <v>40</v>
      </c>
      <c r="B19" s="71">
        <v>2007</v>
      </c>
      <c r="C19" s="68" t="str">
        <f>IF(ISERROR(VLOOKUP(IF(RIGHT($A19,1)=")",LEFT($A19,FIND(" (",$A19)-1),$A19),[1]ACCS!$B$2:$B$5003, 1, FALSE)), "","1")</f>
        <v>1</v>
      </c>
      <c r="D19" s="103" t="str">
        <f>IF($B19="Unknown","",IF($B19="","",IF(VALUE(LEFT($B19,4))&lt;Calc!$J$2,"ANTIQUE","")))</f>
        <v/>
      </c>
      <c r="E19" s="72" t="s">
        <v>37</v>
      </c>
      <c r="F19" s="121"/>
      <c r="G19" s="121"/>
      <c r="H19" s="62" t="str">
        <f t="shared" si="1"/>
        <v>Reticulata</v>
      </c>
      <c r="I19" s="18">
        <f t="shared" si="2"/>
        <v>1</v>
      </c>
      <c r="J19" s="18">
        <f t="shared" si="3"/>
        <v>0</v>
      </c>
      <c r="K19" s="18">
        <f t="shared" si="4"/>
        <v>0</v>
      </c>
      <c r="L19" s="57" t="str">
        <f t="shared" si="5"/>
        <v>Adoring Pure</v>
      </c>
      <c r="M19" s="57" t="str">
        <f t="shared" si="6"/>
        <v>Adoring Pure</v>
      </c>
      <c r="N19" s="61" t="str">
        <f t="shared" si="0"/>
        <v>Adoring Pure</v>
      </c>
    </row>
    <row r="20" spans="1:14" ht="25.15" customHeight="1" x14ac:dyDescent="0.2">
      <c r="A20" s="70" t="s">
        <v>41</v>
      </c>
      <c r="B20" s="71">
        <v>2013</v>
      </c>
      <c r="C20" s="68" t="str">
        <f>IF(ISERROR(VLOOKUP(IF(RIGHT($A20,1)=")",LEFT($A20,FIND(" (",$A20)-1),$A20),[1]ACCS!$B$2:$B$5003, 1, FALSE)), "","1")</f>
        <v>1</v>
      </c>
      <c r="D20" s="103" t="str">
        <f>IF($B20="Unknown","",IF($B20="","",IF(VALUE(LEFT($B20,4))&lt;Calc!$J$2,"ANTIQUE","")))</f>
        <v/>
      </c>
      <c r="E20" s="72" t="s">
        <v>29</v>
      </c>
      <c r="F20" s="121"/>
      <c r="G20" s="121"/>
      <c r="H20" s="62" t="str">
        <f t="shared" si="1"/>
        <v>Reticulata</v>
      </c>
      <c r="I20" s="18">
        <f t="shared" si="2"/>
        <v>1</v>
      </c>
      <c r="J20" s="18">
        <f t="shared" si="3"/>
        <v>0</v>
      </c>
      <c r="K20" s="18">
        <f t="shared" si="4"/>
        <v>0</v>
      </c>
      <c r="L20" s="57" t="str">
        <f t="shared" si="5"/>
        <v>Adrene Wheeler</v>
      </c>
      <c r="M20" s="57" t="str">
        <f t="shared" si="6"/>
        <v>Adrene Wheeler</v>
      </c>
      <c r="N20" s="61" t="str">
        <f t="shared" si="0"/>
        <v>Adrene Wheeler</v>
      </c>
    </row>
    <row r="21" spans="1:14" ht="25.15" customHeight="1" x14ac:dyDescent="0.2">
      <c r="A21" s="70" t="s">
        <v>42</v>
      </c>
      <c r="B21" s="71">
        <v>2013</v>
      </c>
      <c r="C21" s="68" t="str">
        <f>IF(ISERROR(VLOOKUP(IF(RIGHT($A21,1)=")",LEFT($A21,FIND(" (",$A21)-1),$A21),[1]ACCS!$B$2:$B$5003, 1, FALSE)), "","1")</f>
        <v>1</v>
      </c>
      <c r="D21" s="103" t="str">
        <f>IF($B21="Unknown","",IF($B21="","",IF(VALUE(LEFT($B21,4))&lt;Calc!$J$2,"ANTIQUE","")))</f>
        <v/>
      </c>
      <c r="E21" s="72" t="s">
        <v>21</v>
      </c>
      <c r="F21" s="121"/>
      <c r="G21" s="121"/>
      <c r="H21" s="62" t="str">
        <f t="shared" si="1"/>
        <v>Reticulata</v>
      </c>
      <c r="I21" s="18">
        <f t="shared" si="2"/>
        <v>1</v>
      </c>
      <c r="J21" s="18">
        <f t="shared" si="3"/>
        <v>0</v>
      </c>
      <c r="K21" s="18">
        <f t="shared" si="4"/>
        <v>0</v>
      </c>
      <c r="L21" s="57" t="str">
        <f t="shared" si="5"/>
        <v>Adrienne Boueres</v>
      </c>
      <c r="M21" s="57" t="str">
        <f t="shared" si="6"/>
        <v>Adrienne Boueres</v>
      </c>
      <c r="N21" s="61" t="str">
        <f t="shared" si="0"/>
        <v>Adrienne Boueres</v>
      </c>
    </row>
    <row r="22" spans="1:14" ht="25.15" customHeight="1" x14ac:dyDescent="0.2">
      <c r="A22" s="70" t="s">
        <v>43</v>
      </c>
      <c r="B22" s="71">
        <v>2007</v>
      </c>
      <c r="C22" s="68" t="str">
        <f>IF(ISERROR(VLOOKUP(IF(RIGHT($A22,1)=")",LEFT($A22,FIND(" (",$A22)-1),$A22),[1]ACCS!$B$2:$B$5003, 1, FALSE)), "","1")</f>
        <v>1</v>
      </c>
      <c r="D22" s="103" t="str">
        <f>IF($B22="Unknown","",IF($B22="","",IF(VALUE(LEFT($B22,4))&lt;Calc!$J$2,"ANTIQUE","")))</f>
        <v/>
      </c>
      <c r="E22" s="72" t="s">
        <v>29</v>
      </c>
      <c r="F22" s="121"/>
      <c r="G22" s="121"/>
      <c r="H22" s="62" t="str">
        <f t="shared" si="1"/>
        <v>NRH</v>
      </c>
      <c r="I22" s="18">
        <f t="shared" si="2"/>
        <v>2</v>
      </c>
      <c r="J22" s="18">
        <f t="shared" si="3"/>
        <v>0</v>
      </c>
      <c r="K22" s="18">
        <f t="shared" si="4"/>
        <v>0</v>
      </c>
      <c r="L22" s="57" t="str">
        <f t="shared" si="5"/>
        <v>Afterwards</v>
      </c>
      <c r="M22" s="57" t="str">
        <f t="shared" si="6"/>
        <v>Afterwards</v>
      </c>
      <c r="N22" s="61" t="str">
        <f t="shared" si="0"/>
        <v>Afterwards</v>
      </c>
    </row>
    <row r="23" spans="1:14" ht="25.15" customHeight="1" x14ac:dyDescent="0.2">
      <c r="A23" s="70" t="s">
        <v>44</v>
      </c>
      <c r="B23" s="71">
        <v>1995</v>
      </c>
      <c r="C23" s="68" t="str">
        <f>IF(ISERROR(VLOOKUP(IF(RIGHT($A23,1)=")",LEFT($A23,FIND(" (",$A23)-1),$A23),[1]ACCS!$B$2:$B$5003, 1, FALSE)), "","1")</f>
        <v>1</v>
      </c>
      <c r="D23" s="103" t="str">
        <f>IF($B23="Unknown","",IF($B23="","",IF(VALUE(LEFT($B23,4))&lt;Calc!$J$2,"ANTIQUE","")))</f>
        <v/>
      </c>
      <c r="E23" s="72" t="s">
        <v>21</v>
      </c>
      <c r="F23" s="121"/>
      <c r="G23" s="121"/>
      <c r="H23" s="62" t="str">
        <f t="shared" si="1"/>
        <v>Sasanqua</v>
      </c>
      <c r="I23" s="18">
        <f t="shared" si="2"/>
        <v>3</v>
      </c>
      <c r="J23" s="18">
        <f t="shared" si="3"/>
        <v>0</v>
      </c>
      <c r="K23" s="18">
        <f t="shared" si="4"/>
        <v>0</v>
      </c>
      <c r="L23" s="57" t="str">
        <f t="shared" si="5"/>
        <v>Aglaia</v>
      </c>
      <c r="M23" s="57" t="str">
        <f t="shared" si="6"/>
        <v>Aglaia</v>
      </c>
      <c r="N23" s="61" t="str">
        <f t="shared" si="0"/>
        <v>Aglaia</v>
      </c>
    </row>
    <row r="24" spans="1:14" ht="25.15" customHeight="1" x14ac:dyDescent="0.2">
      <c r="A24" s="70" t="s">
        <v>45</v>
      </c>
      <c r="B24" s="71">
        <v>1975</v>
      </c>
      <c r="C24" s="68" t="str">
        <f>IF(ISERROR(VLOOKUP(IF(RIGHT($A24,1)=")",LEFT($A24,FIND(" (",$A24)-1),$A24),[1]ACCS!$B$2:$B$5003, 1, FALSE)), "","1")</f>
        <v/>
      </c>
      <c r="D24" s="103" t="str">
        <f>IF($B24="Unknown","",IF($B24="","",IF(VALUE(LEFT($B24,4))&lt;Calc!$J$2,"ANTIQUE","")))</f>
        <v/>
      </c>
      <c r="E24" s="72" t="s">
        <v>24</v>
      </c>
      <c r="F24" s="121"/>
      <c r="G24" s="121"/>
      <c r="H24" s="62" t="str">
        <f t="shared" si="1"/>
        <v>Japonica</v>
      </c>
      <c r="I24" s="18">
        <f t="shared" si="2"/>
        <v>0</v>
      </c>
      <c r="J24" s="18">
        <f t="shared" si="3"/>
        <v>0</v>
      </c>
      <c r="K24" s="18">
        <f t="shared" si="4"/>
        <v>0</v>
      </c>
      <c r="L24" s="57" t="str">
        <f t="shared" si="5"/>
        <v>Agnes Farmer</v>
      </c>
      <c r="M24" s="57" t="str">
        <f t="shared" si="6"/>
        <v>Agnes Farmer</v>
      </c>
      <c r="N24" s="61" t="str">
        <f t="shared" si="0"/>
        <v>Agnes Farmer</v>
      </c>
    </row>
    <row r="25" spans="1:14" ht="25.15" customHeight="1" x14ac:dyDescent="0.2">
      <c r="A25" s="70" t="s">
        <v>46</v>
      </c>
      <c r="B25" s="71">
        <v>1997</v>
      </c>
      <c r="C25" s="68" t="str">
        <f>IF(ISERROR(VLOOKUP(IF(RIGHT($A25,1)=")",LEFT($A25,FIND(" (",$A25)-1),$A25),[1]ACCS!$B$2:$B$5003, 1, FALSE)), "","1")</f>
        <v>1</v>
      </c>
      <c r="D25" s="103" t="str">
        <f>IF($B25="Unknown","",IF($B25="","",IF(VALUE(LEFT($B25,4))&lt;Calc!$J$2,"ANTIQUE","")))</f>
        <v/>
      </c>
      <c r="E25" s="72" t="s">
        <v>47</v>
      </c>
      <c r="F25" s="121"/>
      <c r="G25" s="121"/>
      <c r="H25" s="62" t="str">
        <f t="shared" si="1"/>
        <v>Sasanqua</v>
      </c>
      <c r="I25" s="18">
        <f t="shared" si="2"/>
        <v>3</v>
      </c>
      <c r="J25" s="18">
        <f t="shared" si="3"/>
        <v>0</v>
      </c>
      <c r="K25" s="18">
        <f t="shared" si="4"/>
        <v>0</v>
      </c>
      <c r="L25" s="57" t="str">
        <f t="shared" si="5"/>
        <v>Agnes Morris</v>
      </c>
      <c r="M25" s="57" t="str">
        <f t="shared" si="6"/>
        <v>Agnes Morris</v>
      </c>
      <c r="N25" s="61" t="str">
        <f t="shared" si="0"/>
        <v>Agnes Morris</v>
      </c>
    </row>
    <row r="26" spans="1:14" ht="25.15" customHeight="1" x14ac:dyDescent="0.2">
      <c r="A26" s="70" t="s">
        <v>48</v>
      </c>
      <c r="B26" s="71">
        <v>1953</v>
      </c>
      <c r="C26" s="68" t="str">
        <f>IF(ISERROR(VLOOKUP(IF(RIGHT($A26,1)=")",LEFT($A26,FIND(" (",$A26)-1),$A26),[1]ACCS!$B$2:$B$5003, 1, FALSE)), "","1")</f>
        <v>1</v>
      </c>
      <c r="D26" s="103" t="str">
        <f>IF($B26="Unknown","",IF($B26="","",IF(VALUE(LEFT($B26,4))&lt;Calc!$J$2,"ANTIQUE","")))</f>
        <v/>
      </c>
      <c r="E26" s="72" t="s">
        <v>35</v>
      </c>
      <c r="F26" s="121"/>
      <c r="G26" s="121"/>
      <c r="H26" s="62" t="str">
        <f t="shared" si="1"/>
        <v>Sasanqua</v>
      </c>
      <c r="I26" s="18">
        <f t="shared" si="2"/>
        <v>3</v>
      </c>
      <c r="J26" s="18">
        <f t="shared" si="3"/>
        <v>0</v>
      </c>
      <c r="K26" s="18">
        <f t="shared" si="4"/>
        <v>0</v>
      </c>
      <c r="L26" s="57" t="str">
        <f t="shared" si="5"/>
        <v>Agnes O. Solomon</v>
      </c>
      <c r="M26" s="57" t="str">
        <f t="shared" si="6"/>
        <v>Agnes O. Solomon</v>
      </c>
      <c r="N26" s="61" t="str">
        <f t="shared" si="0"/>
        <v>Agnes O. Solomon</v>
      </c>
    </row>
    <row r="27" spans="1:14" ht="25.15" customHeight="1" x14ac:dyDescent="0.2">
      <c r="A27" s="70" t="s">
        <v>49</v>
      </c>
      <c r="B27" s="71">
        <v>1949</v>
      </c>
      <c r="C27" s="68" t="str">
        <f>IF(ISERROR(VLOOKUP(IF(RIGHT($A27,1)=")",LEFT($A27,FIND(" (",$A27)-1),$A27),[1]ACCS!$B$2:$B$5003, 1, FALSE)), "","1")</f>
        <v/>
      </c>
      <c r="D27" s="103" t="str">
        <f>IF($B27="Unknown","",IF($B27="","",IF(VALUE(LEFT($B27,4))&lt;Calc!$J$2,"ANTIQUE","")))</f>
        <v/>
      </c>
      <c r="E27" s="72" t="s">
        <v>37</v>
      </c>
      <c r="F27" s="121"/>
      <c r="G27" s="121"/>
      <c r="H27" s="62" t="str">
        <f t="shared" si="1"/>
        <v>Japonica</v>
      </c>
      <c r="I27" s="18">
        <f t="shared" si="2"/>
        <v>0</v>
      </c>
      <c r="J27" s="18">
        <f t="shared" si="3"/>
        <v>0</v>
      </c>
      <c r="K27" s="18">
        <f t="shared" si="4"/>
        <v>0</v>
      </c>
      <c r="L27" s="57" t="str">
        <f t="shared" si="5"/>
        <v>Agnes of the Oaks</v>
      </c>
      <c r="M27" s="57" t="str">
        <f t="shared" si="6"/>
        <v>Agnes of the Oaks</v>
      </c>
      <c r="N27" s="61" t="str">
        <f t="shared" si="0"/>
        <v>Agnes of the Oaks</v>
      </c>
    </row>
    <row r="28" spans="1:14" ht="25.15" customHeight="1" x14ac:dyDescent="0.2">
      <c r="A28" s="70" t="s">
        <v>2977</v>
      </c>
      <c r="B28" s="71">
        <v>2020</v>
      </c>
      <c r="C28" s="68" t="str">
        <f>IF(ISERROR(VLOOKUP(IF(RIGHT($A28,1)=")",LEFT($A28,FIND(" (",$A28)-1),$A28),[1]ACCS!$B$2:$B$5003, 1, FALSE)), "","1")</f>
        <v>1</v>
      </c>
      <c r="D28" s="103" t="str">
        <f>IF($B28="Unknown","",IF($B28="","",IF(VALUE(LEFT($B28,4))&lt;Calc!$J$2,"ANTIQUE","")))</f>
        <v/>
      </c>
      <c r="E28" s="73" t="s">
        <v>24</v>
      </c>
      <c r="F28" s="121"/>
      <c r="G28" s="121" t="s">
        <v>26</v>
      </c>
      <c r="H28" s="62" t="str">
        <f t="shared" si="1"/>
        <v>Japonica</v>
      </c>
      <c r="I28" s="18">
        <f t="shared" si="2"/>
        <v>0</v>
      </c>
      <c r="J28" s="18">
        <f t="shared" si="3"/>
        <v>0</v>
      </c>
      <c r="K28" s="18">
        <f t="shared" si="4"/>
        <v>0</v>
      </c>
      <c r="L28" s="57" t="str">
        <f t="shared" si="5"/>
        <v>Aileen Wade Chastain</v>
      </c>
      <c r="M28" s="57" t="str">
        <f t="shared" si="6"/>
        <v>Aileen Wade Chastain</v>
      </c>
      <c r="N28" s="61" t="str">
        <f t="shared" si="0"/>
        <v>Aileen Wade Chastain</v>
      </c>
    </row>
    <row r="29" spans="1:14" ht="25.15" customHeight="1" x14ac:dyDescent="0.2">
      <c r="A29" s="70" t="s">
        <v>50</v>
      </c>
      <c r="B29" s="71">
        <v>1984</v>
      </c>
      <c r="C29" s="68" t="str">
        <f>IF(ISERROR(VLOOKUP(IF(RIGHT($A29,1)=")",LEFT($A29,FIND(" (",$A29)-1),$A29),[1]ACCS!$B$2:$B$5003, 1, FALSE)), "","1")</f>
        <v>1</v>
      </c>
      <c r="D29" s="103" t="str">
        <f>IF($B29="Unknown","",IF($B29="","",IF(VALUE(LEFT($B29,4))&lt;Calc!$J$2,"ANTIQUE","")))</f>
        <v/>
      </c>
      <c r="E29" s="72" t="s">
        <v>29</v>
      </c>
      <c r="F29" s="121"/>
      <c r="G29" s="121"/>
      <c r="H29" s="62" t="str">
        <f t="shared" si="1"/>
        <v>NRH</v>
      </c>
      <c r="I29" s="18">
        <f t="shared" si="2"/>
        <v>2</v>
      </c>
      <c r="J29" s="18">
        <f t="shared" si="3"/>
        <v>0</v>
      </c>
      <c r="K29" s="18">
        <f t="shared" si="4"/>
        <v>0</v>
      </c>
      <c r="L29" s="57" t="str">
        <f t="shared" si="5"/>
        <v>Ailsa James</v>
      </c>
      <c r="M29" s="57" t="str">
        <f t="shared" si="6"/>
        <v>Ailsa James</v>
      </c>
      <c r="N29" s="61" t="str">
        <f t="shared" si="0"/>
        <v>Ailsa James</v>
      </c>
    </row>
    <row r="30" spans="1:14" ht="25.15" customHeight="1" x14ac:dyDescent="0.2">
      <c r="A30" s="70" t="s">
        <v>51</v>
      </c>
      <c r="B30" s="71">
        <v>1975</v>
      </c>
      <c r="C30" s="68" t="str">
        <f>IF(ISERROR(VLOOKUP(IF(RIGHT($A30,1)=")",LEFT($A30,FIND(" (",$A30)-1),$A30),[1]ACCS!$B$2:$B$5003, 1, FALSE)), "","1")</f>
        <v/>
      </c>
      <c r="D30" s="103" t="str">
        <f>IF($B30="Unknown","",IF($B30="","",IF(VALUE(LEFT($B30,4))&lt;Calc!$J$2,"ANTIQUE","")))</f>
        <v/>
      </c>
      <c r="E30" s="72" t="s">
        <v>47</v>
      </c>
      <c r="F30" s="121"/>
      <c r="G30" s="121" t="s">
        <v>26</v>
      </c>
      <c r="H30" s="62" t="str">
        <f t="shared" si="1"/>
        <v>Specie</v>
      </c>
      <c r="I30" s="18">
        <f t="shared" si="2"/>
        <v>7</v>
      </c>
      <c r="J30" s="18">
        <f t="shared" si="3"/>
        <v>7</v>
      </c>
      <c r="K30" s="18">
        <f t="shared" si="4"/>
        <v>0</v>
      </c>
      <c r="L30" s="57" t="str">
        <f t="shared" si="5"/>
        <v xml:space="preserve">Ai-no-izumi </v>
      </c>
      <c r="M30" s="57" t="str">
        <f t="shared" si="6"/>
        <v xml:space="preserve">Ai-no-izumi </v>
      </c>
      <c r="N30" s="61" t="str">
        <f t="shared" si="0"/>
        <v xml:space="preserve">Ai-no-izumi </v>
      </c>
    </row>
    <row r="31" spans="1:14" ht="25.15" customHeight="1" x14ac:dyDescent="0.2">
      <c r="A31" s="70" t="s">
        <v>3495</v>
      </c>
      <c r="B31" s="71" t="s">
        <v>3155</v>
      </c>
      <c r="C31" s="68" t="str">
        <f>IF(ISERROR(VLOOKUP(IF(RIGHT($A31,1)=")",LEFT($A31,FIND(" (",$A31)-1),$A31),[1]ACCS!$B$2:$B$5003, 1, FALSE)), "","1")</f>
        <v/>
      </c>
      <c r="D31" s="103" t="str">
        <f>IF($B31="Unknown","",IF($B31="","",IF(VALUE(LEFT($B31,4))&lt;Calc!$J$2,"ANTIQUE","")))</f>
        <v>ANTIQUE</v>
      </c>
      <c r="E31" s="72" t="s">
        <v>24</v>
      </c>
      <c r="F31" s="121"/>
      <c r="G31" s="121"/>
      <c r="H31" s="62" t="str">
        <f t="shared" si="1"/>
        <v>Japonica</v>
      </c>
      <c r="I31" s="18">
        <f t="shared" si="2"/>
        <v>0</v>
      </c>
      <c r="J31" s="18">
        <f t="shared" si="3"/>
        <v>0</v>
      </c>
      <c r="K31" s="18">
        <f t="shared" si="4"/>
        <v>0</v>
      </c>
      <c r="L31" s="57" t="str">
        <f t="shared" si="5"/>
        <v>Aitonia [Magnolia]</v>
      </c>
      <c r="M31" s="57" t="str">
        <f t="shared" si="6"/>
        <v>Aitonia [Magnolia]</v>
      </c>
      <c r="N31" s="61" t="str">
        <f t="shared" si="0"/>
        <v>Aitonia [Magnolia]</v>
      </c>
    </row>
    <row r="32" spans="1:14" ht="25.15" customHeight="1" x14ac:dyDescent="0.2">
      <c r="A32" s="70" t="s">
        <v>3258</v>
      </c>
      <c r="B32" s="71">
        <v>1850</v>
      </c>
      <c r="C32" s="68" t="str">
        <f>IF(ISERROR(VLOOKUP(IF(RIGHT($A32,1)=")",LEFT($A32,FIND(" (",$A32)-1),$A32),[1]ACCS!$B$2:$B$5003, 1, FALSE)), "","1")</f>
        <v>1</v>
      </c>
      <c r="D32" s="103" t="str">
        <f>IF($B32="Unknown","",IF($B32="","",IF(VALUE(LEFT($B32,4))&lt;Calc!$J$2,"ANTIQUE","")))</f>
        <v>ANTIQUE</v>
      </c>
      <c r="E32" s="72" t="s">
        <v>24</v>
      </c>
      <c r="F32" s="121"/>
      <c r="G32" s="121"/>
      <c r="H32" s="62" t="str">
        <f t="shared" si="1"/>
        <v>Japonica</v>
      </c>
      <c r="I32" s="18">
        <f t="shared" si="2"/>
        <v>0</v>
      </c>
      <c r="J32" s="18">
        <f t="shared" si="3"/>
        <v>0</v>
      </c>
      <c r="K32" s="18">
        <f t="shared" si="4"/>
        <v>0</v>
      </c>
      <c r="L32" s="57" t="str">
        <f t="shared" si="5"/>
        <v>Akaroa Rouge (See Madame Picouline)</v>
      </c>
      <c r="M32" s="57" t="str">
        <f t="shared" si="6"/>
        <v>Akaroa Rouge (See Madame Picouline)</v>
      </c>
      <c r="N32" s="61" t="str">
        <f t="shared" si="0"/>
        <v>Akaroa Rouge (See Madame Picouline)</v>
      </c>
    </row>
    <row r="33" spans="1:14" ht="25.15" customHeight="1" x14ac:dyDescent="0.2">
      <c r="A33" s="99" t="s">
        <v>3177</v>
      </c>
      <c r="B33" s="100"/>
      <c r="C33" s="68" t="str">
        <f>IF(ISERROR(VLOOKUP(IF(RIGHT($A33,1)=")",LEFT($A33,FIND(" (",$A33)-1),$A33),[1]ACCS!$B$2:$B$5003, 1, FALSE)), "","1")</f>
        <v/>
      </c>
      <c r="D33" s="115" t="str">
        <f>IF($B33="Unknown","",IF($B33="","",IF(VALUE(LEFT($B33,4))&lt;Calc!$J$2,"ANTIQUE","")))</f>
        <v/>
      </c>
      <c r="E33" s="53" t="s">
        <v>37</v>
      </c>
      <c r="F33" s="121"/>
      <c r="G33" s="121"/>
      <c r="H33" s="62" t="str">
        <f t="shared" si="1"/>
        <v>Japonica [Higo]</v>
      </c>
      <c r="I33" s="18">
        <f t="shared" si="2"/>
        <v>6</v>
      </c>
      <c r="J33" s="18">
        <f t="shared" si="3"/>
        <v>0</v>
      </c>
      <c r="K33" s="18">
        <f t="shared" si="4"/>
        <v>0</v>
      </c>
      <c r="L33" s="57" t="str">
        <f t="shared" si="5"/>
        <v>Akatsuki-no-kaori (Higo)</v>
      </c>
      <c r="M33" s="57" t="str">
        <f t="shared" si="6"/>
        <v>Akatsuki-no-kaori (Higo)</v>
      </c>
      <c r="N33" s="61" t="str">
        <f t="shared" si="0"/>
        <v>Akatsuki-no-kaori</v>
      </c>
    </row>
    <row r="34" spans="1:14" ht="25.15" customHeight="1" x14ac:dyDescent="0.2">
      <c r="A34" s="70" t="s">
        <v>52</v>
      </c>
      <c r="B34" s="71">
        <v>1917</v>
      </c>
      <c r="C34" s="68" t="str">
        <f>IF(ISERROR(VLOOKUP(IF(RIGHT($A34,1)=")",LEFT($A34,FIND(" (",$A34)-1),$A34),[1]ACCS!$B$2:$B$5003, 1, FALSE)), "","1")</f>
        <v>1</v>
      </c>
      <c r="D34" s="103" t="str">
        <f>IF($B34="Unknown","",IF($B34="","",IF(VALUE(LEFT($B34,4))&lt;Calc!$J$2,"ANTIQUE","")))</f>
        <v/>
      </c>
      <c r="E34" s="72" t="s">
        <v>24</v>
      </c>
      <c r="F34" s="121"/>
      <c r="G34" s="121"/>
      <c r="H34" s="62" t="str">
        <f t="shared" si="1"/>
        <v>Japonica</v>
      </c>
      <c r="I34" s="18">
        <f t="shared" si="2"/>
        <v>0</v>
      </c>
      <c r="J34" s="18">
        <f t="shared" si="3"/>
        <v>0</v>
      </c>
      <c r="K34" s="18">
        <f t="shared" si="4"/>
        <v>0</v>
      </c>
      <c r="L34" s="57" t="str">
        <f t="shared" si="5"/>
        <v>Akebono (Dawn, Valentine, Betty)</v>
      </c>
      <c r="M34" s="57" t="str">
        <f t="shared" si="6"/>
        <v>Akebono (Dawn, Valentine, Betty)</v>
      </c>
      <c r="N34" s="61" t="str">
        <f t="shared" si="0"/>
        <v>Akebono</v>
      </c>
    </row>
    <row r="35" spans="1:14" ht="25.15" customHeight="1" x14ac:dyDescent="0.2">
      <c r="A35" s="70" t="s">
        <v>53</v>
      </c>
      <c r="B35" s="71">
        <v>2009</v>
      </c>
      <c r="C35" s="68" t="str">
        <f>IF(ISERROR(VLOOKUP(IF(RIGHT($A35,1)=")",LEFT($A35,FIND(" (",$A35)-1),$A35),[1]ACCS!$B$2:$B$5003, 1, FALSE)), "","1")</f>
        <v>1</v>
      </c>
      <c r="D35" s="103" t="str">
        <f>IF($B35="Unknown","",IF($B35="","",IF(VALUE(LEFT($B35,4))&lt;Calc!$J$2,"ANTIQUE","")))</f>
        <v/>
      </c>
      <c r="E35" s="72" t="s">
        <v>30</v>
      </c>
      <c r="F35" s="121"/>
      <c r="G35" s="121"/>
      <c r="H35" s="62" t="str">
        <f t="shared" si="1"/>
        <v>Japonica</v>
      </c>
      <c r="I35" s="18">
        <f t="shared" si="2"/>
        <v>0</v>
      </c>
      <c r="J35" s="18">
        <f t="shared" si="3"/>
        <v>0</v>
      </c>
      <c r="K35" s="18">
        <f t="shared" si="4"/>
        <v>0</v>
      </c>
      <c r="L35" s="57" t="str">
        <f t="shared" si="5"/>
        <v>Al Ewan</v>
      </c>
      <c r="M35" s="57" t="str">
        <f t="shared" si="6"/>
        <v>Al Ewan</v>
      </c>
      <c r="N35" s="61" t="str">
        <f t="shared" si="0"/>
        <v>Al Ewan</v>
      </c>
    </row>
    <row r="36" spans="1:14" ht="25.15" customHeight="1" x14ac:dyDescent="0.2">
      <c r="A36" s="70" t="s">
        <v>54</v>
      </c>
      <c r="B36" s="71">
        <v>1979</v>
      </c>
      <c r="C36" s="68" t="str">
        <f>IF(ISERROR(VLOOKUP(IF(RIGHT($A36,1)=")",LEFT($A36,FIND(" (",$A36)-1),$A36),[1]ACCS!$B$2:$B$5003, 1, FALSE)), "","1")</f>
        <v>1</v>
      </c>
      <c r="D36" s="103" t="str">
        <f>IF($B36="Unknown","",IF($B36="","",IF(VALUE(LEFT($B36,4))&lt;Calc!$J$2,"ANTIQUE","")))</f>
        <v/>
      </c>
      <c r="E36" s="72" t="s">
        <v>29</v>
      </c>
      <c r="F36" s="121"/>
      <c r="G36" s="121"/>
      <c r="H36" s="62" t="str">
        <f t="shared" si="1"/>
        <v>Reticulata</v>
      </c>
      <c r="I36" s="18">
        <f t="shared" si="2"/>
        <v>1</v>
      </c>
      <c r="J36" s="18">
        <f t="shared" si="3"/>
        <v>0</v>
      </c>
      <c r="K36" s="18">
        <f t="shared" si="4"/>
        <v>0</v>
      </c>
      <c r="L36" s="57" t="str">
        <f t="shared" si="5"/>
        <v>Al Gunn</v>
      </c>
      <c r="M36" s="57" t="str">
        <f t="shared" si="6"/>
        <v>Al Gunn</v>
      </c>
      <c r="N36" s="61" t="str">
        <f t="shared" si="0"/>
        <v>Al Gunn</v>
      </c>
    </row>
    <row r="37" spans="1:14" ht="25.15" customHeight="1" x14ac:dyDescent="0.2">
      <c r="A37" s="70" t="s">
        <v>55</v>
      </c>
      <c r="B37" s="71" t="s">
        <v>56</v>
      </c>
      <c r="C37" s="68" t="str">
        <f>IF(ISERROR(VLOOKUP(IF(RIGHT($A37,1)=")",LEFT($A37,FIND(" (",$A37)-1),$A37),[1]ACCS!$B$2:$B$5003, 1, FALSE)), "","1")</f>
        <v>1</v>
      </c>
      <c r="D37" s="103" t="str">
        <f>IF($B37="Unknown","",IF($B37="","",IF(VALUE(LEFT($B37,4))&lt;Calc!$J$2,"ANTIQUE","")))</f>
        <v/>
      </c>
      <c r="E37" s="72" t="s">
        <v>47</v>
      </c>
      <c r="F37" s="121"/>
      <c r="G37" s="121"/>
      <c r="H37" s="62" t="str">
        <f t="shared" si="1"/>
        <v>Sasanqua</v>
      </c>
      <c r="I37" s="18">
        <f t="shared" si="2"/>
        <v>3</v>
      </c>
      <c r="J37" s="18">
        <f t="shared" si="3"/>
        <v>0</v>
      </c>
      <c r="K37" s="18">
        <f t="shared" si="4"/>
        <v>0</v>
      </c>
      <c r="L37" s="57" t="str">
        <f t="shared" si="5"/>
        <v>Alabama Beauty</v>
      </c>
      <c r="M37" s="57" t="str">
        <f t="shared" si="6"/>
        <v>Alabama Beauty</v>
      </c>
      <c r="N37" s="61" t="str">
        <f t="shared" si="0"/>
        <v>Alabama Beauty</v>
      </c>
    </row>
    <row r="38" spans="1:14" ht="25.15" customHeight="1" x14ac:dyDescent="0.2">
      <c r="A38" s="70" t="s">
        <v>57</v>
      </c>
      <c r="B38" s="71">
        <v>1979</v>
      </c>
      <c r="C38" s="68" t="str">
        <f>IF(ISERROR(VLOOKUP(IF(RIGHT($A38,1)=")",LEFT($A38,FIND(" (",$A38)-1),$A38),[1]ACCS!$B$2:$B$5003, 1, FALSE)), "","1")</f>
        <v>1</v>
      </c>
      <c r="D38" s="103" t="str">
        <f>IF($B38="Unknown","",IF($B38="","",IF(VALUE(LEFT($B38,4))&lt;Calc!$J$2,"ANTIQUE","")))</f>
        <v/>
      </c>
      <c r="E38" s="72" t="s">
        <v>37</v>
      </c>
      <c r="F38" s="122"/>
      <c r="G38" s="121"/>
      <c r="H38" s="62" t="str">
        <f t="shared" si="1"/>
        <v>Japonica</v>
      </c>
      <c r="I38" s="18">
        <f t="shared" si="2"/>
        <v>0</v>
      </c>
      <c r="J38" s="18">
        <f t="shared" si="3"/>
        <v>0</v>
      </c>
      <c r="K38" s="18">
        <f t="shared" si="4"/>
        <v>0</v>
      </c>
      <c r="L38" s="57" t="str">
        <f t="shared" si="5"/>
        <v>Alabama Tide</v>
      </c>
      <c r="M38" s="57" t="str">
        <f t="shared" si="6"/>
        <v>Alabama Tide</v>
      </c>
      <c r="N38" s="61" t="str">
        <f t="shared" si="0"/>
        <v>Alabama Tide</v>
      </c>
    </row>
    <row r="39" spans="1:14" ht="25.15" customHeight="1" x14ac:dyDescent="0.2">
      <c r="A39" s="70" t="s">
        <v>58</v>
      </c>
      <c r="B39" s="71">
        <v>1957</v>
      </c>
      <c r="C39" s="68" t="str">
        <f>IF(ISERROR(VLOOKUP(IF(RIGHT($A39,1)=")",LEFT($A39,FIND(" (",$A39)-1),$A39),[1]ACCS!$B$2:$B$5003, 1, FALSE)), "","1")</f>
        <v>1</v>
      </c>
      <c r="D39" s="103" t="str">
        <f>IF($B39="Unknown","",IF($B39="","",IF(VALUE(LEFT($B39,4))&lt;Calc!$J$2,"ANTIQUE","")))</f>
        <v/>
      </c>
      <c r="E39" s="72" t="s">
        <v>24</v>
      </c>
      <c r="F39" s="121" t="s">
        <v>5</v>
      </c>
      <c r="G39" s="121"/>
      <c r="H39" s="62" t="str">
        <f t="shared" si="1"/>
        <v>Japonica</v>
      </c>
      <c r="I39" s="18">
        <f t="shared" si="2"/>
        <v>0</v>
      </c>
      <c r="J39" s="18">
        <f t="shared" si="3"/>
        <v>0</v>
      </c>
      <c r="K39" s="18">
        <f t="shared" si="4"/>
        <v>0</v>
      </c>
      <c r="L39" s="57" t="str">
        <f t="shared" si="5"/>
        <v>Alabaster</v>
      </c>
      <c r="M39" s="57" t="str">
        <f t="shared" si="6"/>
        <v>Alabaster</v>
      </c>
      <c r="N39" s="61" t="str">
        <f t="shared" si="0"/>
        <v>Alabaster</v>
      </c>
    </row>
    <row r="40" spans="1:14" ht="25.15" customHeight="1" x14ac:dyDescent="0.2">
      <c r="A40" s="70" t="s">
        <v>59</v>
      </c>
      <c r="B40" s="71">
        <v>1986</v>
      </c>
      <c r="C40" s="68" t="str">
        <f>IF(ISERROR(VLOOKUP(IF(RIGHT($A40,1)=")",LEFT($A40,FIND(" (",$A40)-1),$A40),[1]ACCS!$B$2:$B$5003, 1, FALSE)), "","1")</f>
        <v>1</v>
      </c>
      <c r="D40" s="103" t="str">
        <f>IF($B40="Unknown","",IF($B40="","",IF(VALUE(LEFT($B40,4))&lt;Calc!$J$2,"ANTIQUE","")))</f>
        <v/>
      </c>
      <c r="E40" s="72" t="s">
        <v>29</v>
      </c>
      <c r="F40" s="122"/>
      <c r="G40" s="121"/>
      <c r="H40" s="62" t="str">
        <f t="shared" si="1"/>
        <v>Reticulata</v>
      </c>
      <c r="I40" s="18">
        <f t="shared" si="2"/>
        <v>1</v>
      </c>
      <c r="J40" s="18">
        <f t="shared" si="3"/>
        <v>0</v>
      </c>
      <c r="K40" s="18">
        <f t="shared" si="4"/>
        <v>0</v>
      </c>
      <c r="L40" s="57" t="str">
        <f t="shared" si="5"/>
        <v>Alaskan Queen</v>
      </c>
      <c r="M40" s="57" t="str">
        <f t="shared" si="6"/>
        <v>Alaskan Queen</v>
      </c>
      <c r="N40" s="61" t="str">
        <f t="shared" si="0"/>
        <v>Alaskan Queen</v>
      </c>
    </row>
    <row r="41" spans="1:14" ht="25.15" customHeight="1" x14ac:dyDescent="0.2">
      <c r="A41" s="70" t="s">
        <v>3259</v>
      </c>
      <c r="B41" s="71">
        <v>1816</v>
      </c>
      <c r="C41" s="68" t="str">
        <f>IF(ISERROR(VLOOKUP(IF(RIGHT($A41,1)=")",LEFT($A41,FIND(" (",$A41)-1),$A41),[1]ACCS!$B$2:$B$5003, 1, FALSE)), "","1")</f>
        <v/>
      </c>
      <c r="D41" s="103" t="str">
        <f>IF($B41="Unknown","",IF($B41="","",IF(VALUE(LEFT($B41,4))&lt;Calc!$J$2,"ANTIQUE","")))</f>
        <v>ANTIQUE</v>
      </c>
      <c r="E41" s="72" t="s">
        <v>24</v>
      </c>
      <c r="F41" s="121" t="s">
        <v>5</v>
      </c>
      <c r="G41" s="121" t="s">
        <v>26</v>
      </c>
      <c r="H41" s="62" t="str">
        <f t="shared" si="1"/>
        <v>Japonica</v>
      </c>
      <c r="I41" s="18">
        <f t="shared" si="2"/>
        <v>0</v>
      </c>
      <c r="J41" s="18">
        <f t="shared" si="3"/>
        <v>0</v>
      </c>
      <c r="K41" s="18">
        <f t="shared" si="4"/>
        <v>0</v>
      </c>
      <c r="L41" s="57" t="str">
        <f t="shared" si="5"/>
        <v>Alba Fimbriata (See Fimbriata)</v>
      </c>
      <c r="M41" s="57" t="str">
        <f t="shared" si="6"/>
        <v>Alba Fimbriata (See Fimbriata)</v>
      </c>
      <c r="N41" s="61" t="str">
        <f t="shared" si="0"/>
        <v>Alba Fimbriata (See Fimbriata)</v>
      </c>
    </row>
    <row r="42" spans="1:14" ht="25.15" customHeight="1" x14ac:dyDescent="0.2">
      <c r="A42" s="70" t="s">
        <v>3260</v>
      </c>
      <c r="B42" s="71">
        <v>1792</v>
      </c>
      <c r="C42" s="68" t="str">
        <f>IF(ISERROR(VLOOKUP(IF(RIGHT($A42,1)=")",LEFT($A42,FIND(" (",$A42)-1),$A42),[1]ACCS!$B$2:$B$5003, 1, FALSE)), "","1")</f>
        <v>1</v>
      </c>
      <c r="D42" s="103" t="str">
        <f>IF($B42="Unknown","",IF($B42="","",IF(VALUE(LEFT($B42,4))&lt;Calc!$J$2,"ANTIQUE","")))</f>
        <v>ANTIQUE</v>
      </c>
      <c r="E42" s="72" t="s">
        <v>24</v>
      </c>
      <c r="F42" s="121" t="s">
        <v>5</v>
      </c>
      <c r="G42" s="121" t="s">
        <v>26</v>
      </c>
      <c r="H42" s="62" t="str">
        <f t="shared" si="1"/>
        <v>Japonica</v>
      </c>
      <c r="I42" s="18">
        <f t="shared" si="2"/>
        <v>0</v>
      </c>
      <c r="J42" s="18">
        <f t="shared" si="3"/>
        <v>0</v>
      </c>
      <c r="K42" s="18">
        <f t="shared" si="4"/>
        <v>0</v>
      </c>
      <c r="L42" s="57" t="str">
        <f t="shared" si="5"/>
        <v>Alba Plena</v>
      </c>
      <c r="M42" s="57" t="str">
        <f t="shared" si="6"/>
        <v>Alba Plena</v>
      </c>
      <c r="N42" s="61" t="str">
        <f t="shared" si="0"/>
        <v>Alba Plena</v>
      </c>
    </row>
    <row r="43" spans="1:14" ht="25.15" customHeight="1" x14ac:dyDescent="0.2">
      <c r="A43" s="70" t="s">
        <v>3261</v>
      </c>
      <c r="B43" s="71">
        <v>1800</v>
      </c>
      <c r="C43" s="68" t="str">
        <f>IF(ISERROR(VLOOKUP(IF(RIGHT($A43,1)=")",LEFT($A43,FIND(" (",$A43)-1),$A43),[1]ACCS!$B$2:$B$5003, 1, FALSE)), "","1")</f>
        <v>1</v>
      </c>
      <c r="D43" s="103" t="str">
        <f>IF($B43="Unknown","",IF($B43="","",IF(VALUE(LEFT($B43,4))&lt;Calc!$J$2,"ANTIQUE","")))</f>
        <v>ANTIQUE</v>
      </c>
      <c r="E43" s="72" t="s">
        <v>24</v>
      </c>
      <c r="F43" s="121" t="s">
        <v>5</v>
      </c>
      <c r="G43" s="121"/>
      <c r="H43" s="62" t="str">
        <f t="shared" si="1"/>
        <v>Japonica</v>
      </c>
      <c r="I43" s="18">
        <f t="shared" si="2"/>
        <v>0</v>
      </c>
      <c r="J43" s="18">
        <f t="shared" si="3"/>
        <v>0</v>
      </c>
      <c r="K43" s="18">
        <f t="shared" si="4"/>
        <v>0</v>
      </c>
      <c r="L43" s="57" t="str">
        <f t="shared" si="5"/>
        <v>Alba Splendens</v>
      </c>
      <c r="M43" s="57" t="str">
        <f t="shared" si="6"/>
        <v>Alba Splendens</v>
      </c>
      <c r="N43" s="61" t="str">
        <f t="shared" si="0"/>
        <v>Alba Splendens</v>
      </c>
    </row>
    <row r="44" spans="1:14" ht="25.15" customHeight="1" x14ac:dyDescent="0.2">
      <c r="A44" s="70" t="s">
        <v>3262</v>
      </c>
      <c r="B44" s="71">
        <v>1840</v>
      </c>
      <c r="C44" s="68" t="str">
        <f>IF(ISERROR(VLOOKUP(IF(RIGHT($A44,1)=")",LEFT($A44,FIND(" (",$A44)-1),$A44),[1]ACCS!$B$2:$B$5003, 1, FALSE)), "","1")</f>
        <v>1</v>
      </c>
      <c r="D44" s="103" t="str">
        <f>IF($B44="Unknown","",IF($B44="","",IF(VALUE(LEFT($B44,4))&lt;Calc!$J$2,"ANTIQUE","")))</f>
        <v>ANTIQUE</v>
      </c>
      <c r="E44" s="72" t="s">
        <v>24</v>
      </c>
      <c r="F44" s="121" t="s">
        <v>5</v>
      </c>
      <c r="G44" s="122"/>
      <c r="H44" s="62" t="str">
        <f t="shared" si="1"/>
        <v>Japonica</v>
      </c>
      <c r="I44" s="18">
        <f t="shared" si="2"/>
        <v>0</v>
      </c>
      <c r="J44" s="18">
        <f t="shared" si="3"/>
        <v>0</v>
      </c>
      <c r="K44" s="18">
        <f t="shared" si="4"/>
        <v>0</v>
      </c>
      <c r="L44" s="57" t="str">
        <f t="shared" si="5"/>
        <v>Alba Superba (Nevius, Northern, Tonnie Leche)</v>
      </c>
      <c r="M44" s="57" t="str">
        <f t="shared" si="6"/>
        <v>Alba Superba (Nevius, Northern, Tonnie Leche)</v>
      </c>
      <c r="N44" s="61" t="str">
        <f t="shared" si="0"/>
        <v>Alba Superba</v>
      </c>
    </row>
    <row r="45" spans="1:14" ht="25.15" customHeight="1" x14ac:dyDescent="0.2">
      <c r="A45" s="70" t="s">
        <v>60</v>
      </c>
      <c r="B45" s="71">
        <v>1999</v>
      </c>
      <c r="C45" s="68" t="str">
        <f>IF(ISERROR(VLOOKUP(IF(RIGHT($A45,1)=")",LEFT($A45,FIND(" (",$A45)-1),$A45),[1]ACCS!$B$2:$B$5003, 1, FALSE)), "","1")</f>
        <v>1</v>
      </c>
      <c r="D45" s="103" t="str">
        <f>IF($B45="Unknown","",IF($B45="","",IF(VALUE(LEFT($B45,4))&lt;Calc!$J$2,"ANTIQUE","")))</f>
        <v/>
      </c>
      <c r="E45" s="72" t="s">
        <v>61</v>
      </c>
      <c r="F45" s="121" t="s">
        <v>5</v>
      </c>
      <c r="G45" s="121" t="s">
        <v>26</v>
      </c>
      <c r="H45" s="62" t="str">
        <f t="shared" si="1"/>
        <v>Sasanqua</v>
      </c>
      <c r="I45" s="18">
        <f t="shared" si="2"/>
        <v>3</v>
      </c>
      <c r="J45" s="18">
        <f t="shared" si="3"/>
        <v>0</v>
      </c>
      <c r="K45" s="18">
        <f t="shared" si="4"/>
        <v>0</v>
      </c>
      <c r="L45" s="57" t="str">
        <f t="shared" si="5"/>
        <v>Albino</v>
      </c>
      <c r="M45" s="57" t="str">
        <f t="shared" si="6"/>
        <v>Albino</v>
      </c>
      <c r="N45" s="61" t="str">
        <f t="shared" si="0"/>
        <v>Albino</v>
      </c>
    </row>
    <row r="46" spans="1:14" ht="25.15" customHeight="1" x14ac:dyDescent="0.2">
      <c r="A46" s="70" t="s">
        <v>62</v>
      </c>
      <c r="B46" s="71">
        <v>2005</v>
      </c>
      <c r="C46" s="68" t="str">
        <f>IF(ISERROR(VLOOKUP(IF(RIGHT($A46,1)=")",LEFT($A46,FIND(" (",$A46)-1),$A46),[1]ACCS!$B$2:$B$5003, 1, FALSE)), "","1")</f>
        <v>1</v>
      </c>
      <c r="D46" s="103" t="str">
        <f>IF($B46="Unknown","",IF($B46="","",IF(VALUE(LEFT($B46,4))&lt;Calc!$J$2,"ANTIQUE","")))</f>
        <v/>
      </c>
      <c r="E46" s="72" t="s">
        <v>30</v>
      </c>
      <c r="F46" s="121"/>
      <c r="G46" s="121"/>
      <c r="H46" s="62" t="str">
        <f t="shared" si="1"/>
        <v>Japonica</v>
      </c>
      <c r="I46" s="18">
        <f t="shared" si="2"/>
        <v>0</v>
      </c>
      <c r="J46" s="18">
        <f t="shared" si="3"/>
        <v>0</v>
      </c>
      <c r="K46" s="18">
        <f t="shared" si="4"/>
        <v>0</v>
      </c>
      <c r="L46" s="57" t="str">
        <f t="shared" si="5"/>
        <v>Alcyone Ostberg</v>
      </c>
      <c r="M46" s="57" t="str">
        <f t="shared" si="6"/>
        <v>Alcyone Ostberg</v>
      </c>
      <c r="N46" s="61" t="str">
        <f t="shared" si="0"/>
        <v>Alcyone Ostberg</v>
      </c>
    </row>
    <row r="47" spans="1:14" ht="25.15" customHeight="1" x14ac:dyDescent="0.2">
      <c r="A47" s="70" t="s">
        <v>63</v>
      </c>
      <c r="B47" s="71">
        <v>1989</v>
      </c>
      <c r="C47" s="68" t="str">
        <f>IF(ISERROR(VLOOKUP(IF(RIGHT($A47,1)=")",LEFT($A47,FIND(" (",$A47)-1),$A47),[1]ACCS!$B$2:$B$5003, 1, FALSE)), "","1")</f>
        <v>1</v>
      </c>
      <c r="D47" s="103" t="str">
        <f>IF($B47="Unknown","",IF($B47="","",IF(VALUE(LEFT($B47,4))&lt;Calc!$J$2,"ANTIQUE","")))</f>
        <v/>
      </c>
      <c r="E47" s="72" t="s">
        <v>37</v>
      </c>
      <c r="F47" s="121"/>
      <c r="G47" s="121"/>
      <c r="H47" s="62" t="str">
        <f t="shared" si="1"/>
        <v>Japonica</v>
      </c>
      <c r="I47" s="18">
        <f t="shared" si="2"/>
        <v>0</v>
      </c>
      <c r="J47" s="18">
        <f t="shared" si="3"/>
        <v>0</v>
      </c>
      <c r="K47" s="18">
        <f t="shared" si="4"/>
        <v>0</v>
      </c>
      <c r="L47" s="57" t="str">
        <f t="shared" si="5"/>
        <v>Alda Boll</v>
      </c>
      <c r="M47" s="57" t="str">
        <f t="shared" si="6"/>
        <v>Alda Boll</v>
      </c>
      <c r="N47" s="61" t="str">
        <f t="shared" si="0"/>
        <v>Alda Boll</v>
      </c>
    </row>
    <row r="48" spans="1:14" ht="25.15" customHeight="1" x14ac:dyDescent="0.2">
      <c r="A48" s="70" t="s">
        <v>3001</v>
      </c>
      <c r="B48" s="71">
        <v>2020</v>
      </c>
      <c r="C48" s="68" t="str">
        <f>IF(ISERROR(VLOOKUP(IF(RIGHT($A48,1)=")",LEFT($A48,FIND(" (",$A48)-1),$A48),[1]ACCS!$B$2:$B$5003, 1, FALSE)), "","1")</f>
        <v>1</v>
      </c>
      <c r="D48" s="103" t="str">
        <f>IF($B48="Unknown","",IF($B48="","",IF(VALUE(LEFT($B48,4))&lt;Calc!$J$2,"ANTIQUE","")))</f>
        <v/>
      </c>
      <c r="E48" s="72" t="s">
        <v>29</v>
      </c>
      <c r="F48" s="121"/>
      <c r="G48" s="122"/>
      <c r="H48" s="62" t="str">
        <f t="shared" si="1"/>
        <v>Reticulata</v>
      </c>
      <c r="I48" s="18">
        <f t="shared" si="2"/>
        <v>1</v>
      </c>
      <c r="J48" s="18">
        <f t="shared" si="3"/>
        <v>0</v>
      </c>
      <c r="K48" s="18">
        <f t="shared" si="4"/>
        <v>0</v>
      </c>
      <c r="L48" s="57" t="str">
        <f t="shared" si="5"/>
        <v>Alex Hinson</v>
      </c>
      <c r="M48" s="57" t="str">
        <f t="shared" si="6"/>
        <v>Alex Hinson</v>
      </c>
      <c r="N48" s="61" t="str">
        <f t="shared" si="0"/>
        <v>Alex Hinson</v>
      </c>
    </row>
    <row r="49" spans="1:14" ht="25.15" customHeight="1" x14ac:dyDescent="0.2">
      <c r="A49" s="70" t="s">
        <v>3263</v>
      </c>
      <c r="B49" s="71">
        <v>1889</v>
      </c>
      <c r="C49" s="68" t="str">
        <f>IF(ISERROR(VLOOKUP(IF(RIGHT($A49,1)=")",LEFT($A49,FIND(" (",$A49)-1),$A49),[1]ACCS!$B$2:$B$5003, 1, FALSE)), "","1")</f>
        <v>1</v>
      </c>
      <c r="D49" s="103" t="str">
        <f>IF($B49="Unknown","",IF($B49="","",IF(VALUE(LEFT($B49,4))&lt;Calc!$J$2,"ANTIQUE","")))</f>
        <v>ANTIQUE</v>
      </c>
      <c r="E49" s="72" t="s">
        <v>24</v>
      </c>
      <c r="F49" s="121"/>
      <c r="G49" s="121" t="s">
        <v>26</v>
      </c>
      <c r="H49" s="62" t="str">
        <f t="shared" si="1"/>
        <v>Japonica</v>
      </c>
      <c r="I49" s="18">
        <f t="shared" si="2"/>
        <v>0</v>
      </c>
      <c r="J49" s="18">
        <f t="shared" si="3"/>
        <v>0</v>
      </c>
      <c r="K49" s="18">
        <f t="shared" si="4"/>
        <v>0</v>
      </c>
      <c r="L49" s="57" t="str">
        <f t="shared" si="5"/>
        <v>Alexander Black</v>
      </c>
      <c r="M49" s="57" t="str">
        <f t="shared" si="6"/>
        <v>Alexander Black</v>
      </c>
      <c r="N49" s="61" t="str">
        <f t="shared" si="0"/>
        <v>Alexander Black</v>
      </c>
    </row>
    <row r="50" spans="1:14" ht="25.15" customHeight="1" x14ac:dyDescent="0.2">
      <c r="A50" s="70" t="s">
        <v>64</v>
      </c>
      <c r="B50" s="71">
        <v>1941</v>
      </c>
      <c r="C50" s="68" t="str">
        <f>IF(ISERROR(VLOOKUP(IF(RIGHT($A50,1)=")",LEFT($A50,FIND(" (",$A50)-1),$A50),[1]ACCS!$B$2:$B$5003, 1, FALSE)), "","1")</f>
        <v/>
      </c>
      <c r="D50" s="103" t="str">
        <f>IF($B50="Unknown","",IF($B50="","",IF(VALUE(LEFT($B50,4))&lt;Calc!$J$2,"ANTIQUE","")))</f>
        <v/>
      </c>
      <c r="E50" s="72" t="s">
        <v>24</v>
      </c>
      <c r="F50" s="121"/>
      <c r="G50" s="121"/>
      <c r="H50" s="62" t="str">
        <f t="shared" si="1"/>
        <v>Japonica</v>
      </c>
      <c r="I50" s="18">
        <f t="shared" si="2"/>
        <v>0</v>
      </c>
      <c r="J50" s="18">
        <f t="shared" si="3"/>
        <v>0</v>
      </c>
      <c r="K50" s="18">
        <f t="shared" si="4"/>
        <v>0</v>
      </c>
      <c r="L50" s="57" t="str">
        <f t="shared" si="5"/>
        <v>Alexander Hunter</v>
      </c>
      <c r="M50" s="57" t="str">
        <f t="shared" si="6"/>
        <v>Alexander Hunter</v>
      </c>
      <c r="N50" s="61" t="str">
        <f t="shared" si="0"/>
        <v>Alexander Hunter</v>
      </c>
    </row>
    <row r="51" spans="1:14" ht="25.15" customHeight="1" x14ac:dyDescent="0.2">
      <c r="A51" s="70" t="s">
        <v>65</v>
      </c>
      <c r="B51" s="71">
        <v>2013</v>
      </c>
      <c r="C51" s="68" t="str">
        <f>IF(ISERROR(VLOOKUP(IF(RIGHT($A51,1)=")",LEFT($A51,FIND(" (",$A51)-1),$A51),[1]ACCS!$B$2:$B$5003, 1, FALSE)), "","1")</f>
        <v>1</v>
      </c>
      <c r="D51" s="103" t="str">
        <f>IF($B51="Unknown","",IF($B51="","",IF(VALUE(LEFT($B51,4))&lt;Calc!$J$2,"ANTIQUE","")))</f>
        <v/>
      </c>
      <c r="E51" s="72" t="s">
        <v>21</v>
      </c>
      <c r="F51" s="121"/>
      <c r="G51" s="122"/>
      <c r="H51" s="62" t="str">
        <f t="shared" si="1"/>
        <v>Reticulata</v>
      </c>
      <c r="I51" s="18">
        <f t="shared" si="2"/>
        <v>1</v>
      </c>
      <c r="J51" s="18">
        <f t="shared" si="3"/>
        <v>0</v>
      </c>
      <c r="K51" s="18">
        <f t="shared" si="4"/>
        <v>0</v>
      </c>
      <c r="L51" s="57" t="str">
        <f t="shared" si="5"/>
        <v>Ali Hunt</v>
      </c>
      <c r="M51" s="57" t="str">
        <f t="shared" si="6"/>
        <v>Ali Hunt</v>
      </c>
      <c r="N51" s="61" t="str">
        <f t="shared" si="0"/>
        <v>Ali Hunt</v>
      </c>
    </row>
    <row r="52" spans="1:14" ht="25.15" customHeight="1" x14ac:dyDescent="0.2">
      <c r="A52" s="70" t="s">
        <v>66</v>
      </c>
      <c r="B52" s="71">
        <v>2003</v>
      </c>
      <c r="C52" s="68" t="str">
        <f>IF(ISERROR(VLOOKUP(IF(RIGHT($A52,1)=")",LEFT($A52,FIND(" (",$A52)-1),$A52),[1]ACCS!$B$2:$B$5003, 1, FALSE)), "","1")</f>
        <v>1</v>
      </c>
      <c r="D52" s="103" t="str">
        <f>IF($B52="Unknown","",IF($B52="","",IF(VALUE(LEFT($B52,4))&lt;Calc!$J$2,"ANTIQUE","")))</f>
        <v/>
      </c>
      <c r="E52" s="72" t="s">
        <v>24</v>
      </c>
      <c r="F52" s="121"/>
      <c r="G52" s="121" t="s">
        <v>26</v>
      </c>
      <c r="H52" s="62" t="str">
        <f t="shared" si="1"/>
        <v>Japonica</v>
      </c>
      <c r="I52" s="18">
        <f t="shared" si="2"/>
        <v>0</v>
      </c>
      <c r="J52" s="18">
        <f t="shared" si="3"/>
        <v>0</v>
      </c>
      <c r="K52" s="18">
        <f t="shared" si="4"/>
        <v>0</v>
      </c>
      <c r="L52" s="57" t="str">
        <f t="shared" si="5"/>
        <v>Alice Creighton</v>
      </c>
      <c r="M52" s="57" t="str">
        <f t="shared" si="6"/>
        <v>Alice Creighton</v>
      </c>
      <c r="N52" s="61" t="str">
        <f t="shared" si="0"/>
        <v>Alice Creighton</v>
      </c>
    </row>
    <row r="53" spans="1:14" ht="25.15" customHeight="1" x14ac:dyDescent="0.2">
      <c r="A53" s="70" t="s">
        <v>67</v>
      </c>
      <c r="B53" s="71">
        <v>2019</v>
      </c>
      <c r="C53" s="68" t="str">
        <f>IF(ISERROR(VLOOKUP(IF(RIGHT($A53,1)=")",LEFT($A53,FIND(" (",$A53)-1),$A53),[1]ACCS!$B$2:$B$5003, 1, FALSE)), "","1")</f>
        <v>1</v>
      </c>
      <c r="D53" s="103" t="str">
        <f>IF($B53="Unknown","",IF($B53="","",IF(VALUE(LEFT($B53,4))&lt;Calc!$J$2,"ANTIQUE","")))</f>
        <v/>
      </c>
      <c r="E53" s="72" t="s">
        <v>37</v>
      </c>
      <c r="F53" s="121"/>
      <c r="G53" s="121"/>
      <c r="H53" s="62" t="str">
        <f t="shared" si="1"/>
        <v>Japonica</v>
      </c>
      <c r="I53" s="18">
        <f t="shared" si="2"/>
        <v>0</v>
      </c>
      <c r="J53" s="18">
        <f t="shared" si="3"/>
        <v>0</v>
      </c>
      <c r="K53" s="18">
        <f t="shared" si="4"/>
        <v>0</v>
      </c>
      <c r="L53" s="57" t="str">
        <f t="shared" si="5"/>
        <v>Alice in-the Palace</v>
      </c>
      <c r="M53" s="57" t="str">
        <f t="shared" si="6"/>
        <v>Alice in-the Palace</v>
      </c>
      <c r="N53" s="61" t="str">
        <f t="shared" si="0"/>
        <v>Alice in-the Palace</v>
      </c>
    </row>
    <row r="54" spans="1:14" ht="25.15" customHeight="1" x14ac:dyDescent="0.2">
      <c r="A54" s="70" t="s">
        <v>68</v>
      </c>
      <c r="B54" s="71">
        <v>1967</v>
      </c>
      <c r="C54" s="68" t="str">
        <f>IF(ISERROR(VLOOKUP(IF(RIGHT($A54,1)=")",LEFT($A54,FIND(" (",$A54)-1),$A54),[1]ACCS!$B$2:$B$5003, 1, FALSE)), "","1")</f>
        <v>1</v>
      </c>
      <c r="D54" s="103" t="str">
        <f>IF($B54="Unknown","",IF($B54="","",IF(VALUE(LEFT($B54,4))&lt;Calc!$J$2,"ANTIQUE","")))</f>
        <v/>
      </c>
      <c r="E54" s="72" t="s">
        <v>37</v>
      </c>
      <c r="F54" s="121"/>
      <c r="G54" s="121"/>
      <c r="H54" s="62" t="str">
        <f t="shared" si="1"/>
        <v>Japonica</v>
      </c>
      <c r="I54" s="18">
        <f t="shared" si="2"/>
        <v>0</v>
      </c>
      <c r="J54" s="18">
        <f t="shared" si="3"/>
        <v>0</v>
      </c>
      <c r="K54" s="18">
        <f t="shared" si="4"/>
        <v>0</v>
      </c>
      <c r="L54" s="57" t="str">
        <f t="shared" si="5"/>
        <v>Alice Maree</v>
      </c>
      <c r="M54" s="57" t="str">
        <f t="shared" si="6"/>
        <v>Alice Maree</v>
      </c>
      <c r="N54" s="61" t="str">
        <f t="shared" si="0"/>
        <v>Alice Maree</v>
      </c>
    </row>
    <row r="55" spans="1:14" ht="25.15" customHeight="1" x14ac:dyDescent="0.2">
      <c r="A55" s="70" t="s">
        <v>69</v>
      </c>
      <c r="B55" s="71">
        <v>1928</v>
      </c>
      <c r="C55" s="68" t="str">
        <f>IF(ISERROR(VLOOKUP(IF(RIGHT($A55,1)=")",LEFT($A55,FIND(" (",$A55)-1),$A55),[1]ACCS!$B$2:$B$5003, 1, FALSE)), "","1")</f>
        <v/>
      </c>
      <c r="D55" s="103" t="str">
        <f>IF($B55="Unknown","",IF($B55="","",IF(VALUE(LEFT($B55,4))&lt;Calc!$J$2,"ANTIQUE","")))</f>
        <v/>
      </c>
      <c r="E55" s="72" t="s">
        <v>24</v>
      </c>
      <c r="F55" s="121"/>
      <c r="G55" s="122"/>
      <c r="H55" s="62" t="str">
        <f t="shared" si="1"/>
        <v>Japonica</v>
      </c>
      <c r="I55" s="18">
        <f t="shared" si="2"/>
        <v>0</v>
      </c>
      <c r="J55" s="18">
        <f t="shared" si="3"/>
        <v>0</v>
      </c>
      <c r="K55" s="18">
        <f t="shared" si="4"/>
        <v>0</v>
      </c>
      <c r="L55" s="57" t="str">
        <f t="shared" si="5"/>
        <v>Alice Slack (See Blood of China)</v>
      </c>
      <c r="M55" s="57" t="str">
        <f t="shared" si="6"/>
        <v>Alice Slack (See Blood of China)</v>
      </c>
      <c r="N55" s="61" t="str">
        <f t="shared" si="0"/>
        <v>Alice Slack (See Blood of China)</v>
      </c>
    </row>
    <row r="56" spans="1:14" ht="25.15" customHeight="1" x14ac:dyDescent="0.2">
      <c r="A56" s="70" t="s">
        <v>70</v>
      </c>
      <c r="B56" s="71">
        <v>1960</v>
      </c>
      <c r="C56" s="68" t="str">
        <f>IF(ISERROR(VLOOKUP(IF(RIGHT($A56,1)=")",LEFT($A56,FIND(" (",$A56)-1),$A56),[1]ACCS!$B$2:$B$5003, 1, FALSE)), "","1")</f>
        <v>1</v>
      </c>
      <c r="D56" s="103" t="str">
        <f>IF($B56="Unknown","",IF($B56="","",IF(VALUE(LEFT($B56,4))&lt;Calc!$J$2,"ANTIQUE","")))</f>
        <v/>
      </c>
      <c r="E56" s="72" t="s">
        <v>37</v>
      </c>
      <c r="F56" s="121"/>
      <c r="G56" s="121" t="s">
        <v>26</v>
      </c>
      <c r="H56" s="62" t="str">
        <f t="shared" si="1"/>
        <v>Japonica</v>
      </c>
      <c r="I56" s="18">
        <f t="shared" si="2"/>
        <v>0</v>
      </c>
      <c r="J56" s="18">
        <f t="shared" si="3"/>
        <v>0</v>
      </c>
      <c r="K56" s="18">
        <f t="shared" si="4"/>
        <v>0</v>
      </c>
      <c r="L56" s="57" t="str">
        <f t="shared" si="5"/>
        <v>Alice Wood</v>
      </c>
      <c r="M56" s="57" t="str">
        <f t="shared" si="6"/>
        <v>Alice Wood</v>
      </c>
      <c r="N56" s="61" t="str">
        <f t="shared" si="0"/>
        <v>Alice Wood</v>
      </c>
    </row>
    <row r="57" spans="1:14" ht="25.15" customHeight="1" x14ac:dyDescent="0.2">
      <c r="A57" s="70" t="s">
        <v>71</v>
      </c>
      <c r="B57" s="71">
        <v>1991</v>
      </c>
      <c r="C57" s="68" t="str">
        <f>IF(ISERROR(VLOOKUP(IF(RIGHT($A57,1)=")",LEFT($A57,FIND(" (",$A57)-1),$A57),[1]ACCS!$B$2:$B$5003, 1, FALSE)), "","1")</f>
        <v>1</v>
      </c>
      <c r="D57" s="103" t="str">
        <f>IF($B57="Unknown","",IF($B57="","",IF(VALUE(LEFT($B57,4))&lt;Calc!$J$2,"ANTIQUE","")))</f>
        <v/>
      </c>
      <c r="E57" s="72" t="s">
        <v>35</v>
      </c>
      <c r="F57" s="121"/>
      <c r="G57" s="121"/>
      <c r="H57" s="62" t="str">
        <f t="shared" si="1"/>
        <v>Japonica</v>
      </c>
      <c r="I57" s="18">
        <f t="shared" si="2"/>
        <v>0</v>
      </c>
      <c r="J57" s="18">
        <f t="shared" si="3"/>
        <v>0</v>
      </c>
      <c r="K57" s="18">
        <f t="shared" si="4"/>
        <v>0</v>
      </c>
      <c r="L57" s="57" t="str">
        <f t="shared" si="5"/>
        <v>Alisha Carter</v>
      </c>
      <c r="M57" s="57" t="str">
        <f t="shared" si="6"/>
        <v>Alisha Carter</v>
      </c>
      <c r="N57" s="61" t="str">
        <f t="shared" si="0"/>
        <v>Alisha Carter</v>
      </c>
    </row>
    <row r="58" spans="1:14" ht="25.15" customHeight="1" x14ac:dyDescent="0.2">
      <c r="A58" s="70" t="s">
        <v>72</v>
      </c>
      <c r="B58" s="71">
        <v>1955</v>
      </c>
      <c r="C58" s="68" t="str">
        <f>IF(ISERROR(VLOOKUP(IF(RIGHT($A58,1)=")",LEFT($A58,FIND(" (",$A58)-1),$A58),[1]ACCS!$B$2:$B$5003, 1, FALSE)), "","1")</f>
        <v>1</v>
      </c>
      <c r="D58" s="103" t="str">
        <f>IF($B58="Unknown","",IF($B58="","",IF(VALUE(LEFT($B58,4))&lt;Calc!$J$2,"ANTIQUE","")))</f>
        <v/>
      </c>
      <c r="E58" s="72" t="s">
        <v>47</v>
      </c>
      <c r="F58" s="121"/>
      <c r="G58" s="121"/>
      <c r="H58" s="62" t="str">
        <f t="shared" si="1"/>
        <v>Japonica</v>
      </c>
      <c r="I58" s="18">
        <f t="shared" si="2"/>
        <v>0</v>
      </c>
      <c r="J58" s="18">
        <f t="shared" si="3"/>
        <v>0</v>
      </c>
      <c r="K58" s="18">
        <f t="shared" si="4"/>
        <v>0</v>
      </c>
      <c r="L58" s="57" t="str">
        <f t="shared" si="5"/>
        <v>Alison Leigh Woodroof</v>
      </c>
      <c r="M58" s="57" t="str">
        <f t="shared" si="6"/>
        <v>Alison Leigh Woodroof</v>
      </c>
      <c r="N58" s="61" t="str">
        <f t="shared" si="0"/>
        <v>Alison Leigh Woodroof</v>
      </c>
    </row>
    <row r="59" spans="1:14" ht="25.15" customHeight="1" x14ac:dyDescent="0.2">
      <c r="A59" s="70" t="s">
        <v>73</v>
      </c>
      <c r="B59" s="71">
        <v>1973</v>
      </c>
      <c r="C59" s="68" t="str">
        <f>IF(ISERROR(VLOOKUP(IF(RIGHT($A59,1)=")",LEFT($A59,FIND(" (",$A59)-1),$A59),[1]ACCS!$B$2:$B$5003, 1, FALSE)), "","1")</f>
        <v/>
      </c>
      <c r="D59" s="103" t="str">
        <f>IF($B59="Unknown","",IF($B59="","",IF(VALUE(LEFT($B59,4))&lt;Calc!$J$2,"ANTIQUE","")))</f>
        <v/>
      </c>
      <c r="E59" s="72" t="s">
        <v>21</v>
      </c>
      <c r="F59" s="121"/>
      <c r="G59" s="121"/>
      <c r="H59" s="62" t="str">
        <f t="shared" si="1"/>
        <v>Japonica</v>
      </c>
      <c r="I59" s="18">
        <f t="shared" si="2"/>
        <v>0</v>
      </c>
      <c r="J59" s="18">
        <f t="shared" si="3"/>
        <v>0</v>
      </c>
      <c r="K59" s="18">
        <f t="shared" si="4"/>
        <v>0</v>
      </c>
      <c r="L59" s="57" t="str">
        <f t="shared" si="5"/>
        <v>All American</v>
      </c>
      <c r="M59" s="57" t="str">
        <f t="shared" si="6"/>
        <v>All American</v>
      </c>
      <c r="N59" s="61" t="str">
        <f t="shared" si="0"/>
        <v>All American</v>
      </c>
    </row>
    <row r="60" spans="1:14" ht="25.15" customHeight="1" x14ac:dyDescent="0.2">
      <c r="A60" s="70" t="s">
        <v>74</v>
      </c>
      <c r="B60" s="71">
        <v>1985</v>
      </c>
      <c r="C60" s="68" t="str">
        <f>IF(ISERROR(VLOOKUP(IF(RIGHT($A60,1)=")",LEFT($A60,FIND(" (",$A60)-1),$A60),[1]ACCS!$B$2:$B$5003, 1, FALSE)), "","1")</f>
        <v/>
      </c>
      <c r="D60" s="103" t="str">
        <f>IF($B60="Unknown","",IF($B60="","",IF(VALUE(LEFT($B60,4))&lt;Calc!$J$2,"ANTIQUE","")))</f>
        <v/>
      </c>
      <c r="E60" s="72" t="s">
        <v>61</v>
      </c>
      <c r="F60" s="121"/>
      <c r="G60" s="121"/>
      <c r="H60" s="62" t="str">
        <f t="shared" si="1"/>
        <v>Japonica</v>
      </c>
      <c r="I60" s="18">
        <f t="shared" si="2"/>
        <v>0</v>
      </c>
      <c r="J60" s="18">
        <f t="shared" si="3"/>
        <v>0</v>
      </c>
      <c r="K60" s="18">
        <f t="shared" si="4"/>
        <v>0</v>
      </c>
      <c r="L60" s="57" t="str">
        <f t="shared" si="5"/>
        <v>Allen Kloman</v>
      </c>
      <c r="M60" s="57" t="str">
        <f t="shared" si="6"/>
        <v>Allen Kloman</v>
      </c>
      <c r="N60" s="61" t="str">
        <f t="shared" si="0"/>
        <v>Allen Kloman</v>
      </c>
    </row>
    <row r="61" spans="1:14" ht="25.15" customHeight="1" x14ac:dyDescent="0.2">
      <c r="A61" s="70" t="s">
        <v>75</v>
      </c>
      <c r="B61" s="71">
        <v>2016</v>
      </c>
      <c r="C61" s="68" t="str">
        <f>IF(ISERROR(VLOOKUP(IF(RIGHT($A61,1)=")",LEFT($A61,FIND(" (",$A61)-1),$A61),[1]ACCS!$B$2:$B$5003, 1, FALSE)), "","1")</f>
        <v/>
      </c>
      <c r="D61" s="103" t="str">
        <f>IF($B61="Unknown","",IF($B61="","",IF(VALUE(LEFT($B61,4))&lt;Calc!$J$2,"ANTIQUE","")))</f>
        <v/>
      </c>
      <c r="E61" s="72" t="s">
        <v>24</v>
      </c>
      <c r="F61" s="121"/>
      <c r="G61" s="121"/>
      <c r="H61" s="62" t="str">
        <f t="shared" si="1"/>
        <v>Japonica</v>
      </c>
      <c r="I61" s="18">
        <f t="shared" si="2"/>
        <v>0</v>
      </c>
      <c r="J61" s="18">
        <f t="shared" si="3"/>
        <v>0</v>
      </c>
      <c r="K61" s="18">
        <f t="shared" si="4"/>
        <v>0</v>
      </c>
      <c r="L61" s="57" t="str">
        <f t="shared" si="5"/>
        <v>Allen Smith Var.</v>
      </c>
      <c r="M61" s="57" t="str">
        <f t="shared" si="6"/>
        <v>Allen Smith Var.</v>
      </c>
      <c r="N61" s="61" t="str">
        <f t="shared" si="0"/>
        <v>Allen Smith Var.</v>
      </c>
    </row>
    <row r="62" spans="1:14" ht="25.15" customHeight="1" x14ac:dyDescent="0.2">
      <c r="A62" s="70" t="s">
        <v>76</v>
      </c>
      <c r="B62" s="71">
        <v>1977</v>
      </c>
      <c r="C62" s="68" t="str">
        <f>IF(ISERROR(VLOOKUP(IF(RIGHT($A62,1)=")",LEFT($A62,FIND(" (",$A62)-1),$A62),[1]ACCS!$B$2:$B$5003, 1, FALSE)), "","1")</f>
        <v/>
      </c>
      <c r="D62" s="103" t="str">
        <f>IF($B62="Unknown","",IF($B62="","",IF(VALUE(LEFT($B62,4))&lt;Calc!$J$2,"ANTIQUE","")))</f>
        <v/>
      </c>
      <c r="E62" s="72" t="s">
        <v>24</v>
      </c>
      <c r="F62" s="121"/>
      <c r="G62" s="121"/>
      <c r="H62" s="62" t="str">
        <f t="shared" si="1"/>
        <v>Japonica</v>
      </c>
      <c r="I62" s="18">
        <f t="shared" si="2"/>
        <v>0</v>
      </c>
      <c r="J62" s="18">
        <f t="shared" si="3"/>
        <v>0</v>
      </c>
      <c r="K62" s="18">
        <f t="shared" si="4"/>
        <v>0</v>
      </c>
      <c r="L62" s="57" t="str">
        <f t="shared" si="5"/>
        <v>Allene Gunn</v>
      </c>
      <c r="M62" s="57" t="str">
        <f t="shared" si="6"/>
        <v>Allene Gunn</v>
      </c>
      <c r="N62" s="61" t="str">
        <f t="shared" si="0"/>
        <v>Allene Gunn</v>
      </c>
    </row>
    <row r="63" spans="1:14" ht="25.15" customHeight="1" x14ac:dyDescent="0.2">
      <c r="A63" s="70" t="s">
        <v>77</v>
      </c>
      <c r="B63" s="71">
        <v>2011</v>
      </c>
      <c r="C63" s="68" t="str">
        <f>IF(ISERROR(VLOOKUP(IF(RIGHT($A63,1)=")",LEFT($A63,FIND(" (",$A63)-1),$A63),[1]ACCS!$B$2:$B$5003, 1, FALSE)), "","1")</f>
        <v>1</v>
      </c>
      <c r="D63" s="103" t="str">
        <f>IF($B63="Unknown","",IF($B63="","",IF(VALUE(LEFT($B63,4))&lt;Calc!$J$2,"ANTIQUE","")))</f>
        <v/>
      </c>
      <c r="E63" s="72" t="s">
        <v>21</v>
      </c>
      <c r="F63" s="121"/>
      <c r="G63" s="121"/>
      <c r="H63" s="62" t="str">
        <f t="shared" si="1"/>
        <v>Japonica</v>
      </c>
      <c r="I63" s="18">
        <f t="shared" si="2"/>
        <v>0</v>
      </c>
      <c r="J63" s="18">
        <f t="shared" si="3"/>
        <v>0</v>
      </c>
      <c r="K63" s="18">
        <f t="shared" si="4"/>
        <v>0</v>
      </c>
      <c r="L63" s="57" t="str">
        <f t="shared" si="5"/>
        <v>Allie</v>
      </c>
      <c r="M63" s="57" t="str">
        <f t="shared" si="6"/>
        <v>Allie</v>
      </c>
      <c r="N63" s="61" t="str">
        <f t="shared" si="0"/>
        <v>Allie</v>
      </c>
    </row>
    <row r="64" spans="1:14" ht="25.15" customHeight="1" x14ac:dyDescent="0.2">
      <c r="A64" s="70" t="s">
        <v>78</v>
      </c>
      <c r="B64" s="71">
        <v>1964</v>
      </c>
      <c r="C64" s="68" t="str">
        <f>IF(ISERROR(VLOOKUP(IF(RIGHT($A64,1)=")",LEFT($A64,FIND(" (",$A64)-1),$A64),[1]ACCS!$B$2:$B$5003, 1, FALSE)), "","1")</f>
        <v>1</v>
      </c>
      <c r="D64" s="103" t="str">
        <f>IF($B64="Unknown","",IF($B64="","",IF(VALUE(LEFT($B64,4))&lt;Calc!$J$2,"ANTIQUE","")))</f>
        <v/>
      </c>
      <c r="E64" s="72" t="s">
        <v>24</v>
      </c>
      <c r="F64" s="121"/>
      <c r="G64" s="122"/>
      <c r="H64" s="62" t="str">
        <f t="shared" si="1"/>
        <v>Japonica</v>
      </c>
      <c r="I64" s="18">
        <f t="shared" si="2"/>
        <v>0</v>
      </c>
      <c r="J64" s="18">
        <f t="shared" si="3"/>
        <v>0</v>
      </c>
      <c r="K64" s="18">
        <f t="shared" si="4"/>
        <v>0</v>
      </c>
      <c r="L64" s="57" t="str">
        <f t="shared" si="5"/>
        <v>Allie Blue</v>
      </c>
      <c r="M64" s="57" t="str">
        <f t="shared" si="6"/>
        <v>Allie Blue</v>
      </c>
      <c r="N64" s="61" t="str">
        <f t="shared" si="0"/>
        <v>Allie Blue</v>
      </c>
    </row>
    <row r="65" spans="1:18" ht="25.15" customHeight="1" x14ac:dyDescent="0.2">
      <c r="A65" s="70" t="s">
        <v>79</v>
      </c>
      <c r="B65" s="71">
        <v>2012</v>
      </c>
      <c r="C65" s="68" t="str">
        <f>IF(ISERROR(VLOOKUP(IF(RIGHT($A65,1)=")",LEFT($A65,FIND(" (",$A65)-1),$A65),[1]ACCS!$B$2:$B$5003, 1, FALSE)), "","1")</f>
        <v>1</v>
      </c>
      <c r="D65" s="103" t="str">
        <f>IF($B65="Unknown","",IF($B65="","",IF(VALUE(LEFT($B65,4))&lt;Calc!$J$2,"ANTIQUE","")))</f>
        <v/>
      </c>
      <c r="E65" s="72" t="s">
        <v>24</v>
      </c>
      <c r="F65" s="121"/>
      <c r="G65" s="121" t="s">
        <v>26</v>
      </c>
      <c r="H65" s="62" t="str">
        <f t="shared" si="1"/>
        <v>Japonica</v>
      </c>
      <c r="I65" s="18">
        <f t="shared" si="2"/>
        <v>0</v>
      </c>
      <c r="J65" s="18">
        <f t="shared" si="3"/>
        <v>0</v>
      </c>
      <c r="K65" s="18">
        <f t="shared" si="4"/>
        <v>0</v>
      </c>
      <c r="L65" s="57" t="str">
        <f t="shared" si="5"/>
        <v>Allie Gordy</v>
      </c>
      <c r="M65" s="57" t="str">
        <f t="shared" si="6"/>
        <v>Allie Gordy</v>
      </c>
      <c r="N65" s="61" t="str">
        <f t="shared" si="0"/>
        <v>Allie Gordy</v>
      </c>
    </row>
    <row r="66" spans="1:18" ht="25.15" customHeight="1" x14ac:dyDescent="0.2">
      <c r="A66" s="70" t="s">
        <v>80</v>
      </c>
      <c r="B66" s="71">
        <v>1965</v>
      </c>
      <c r="C66" s="68" t="str">
        <f>IF(ISERROR(VLOOKUP(IF(RIGHT($A66,1)=")",LEFT($A66,FIND(" (",$A66)-1),$A66),[1]ACCS!$B$2:$B$5003, 1, FALSE)), "","1")</f>
        <v>1</v>
      </c>
      <c r="D66" s="103" t="str">
        <f>IF($B66="Unknown","",IF($B66="","",IF(VALUE(LEFT($B66,4))&lt;Calc!$J$2,"ANTIQUE","")))</f>
        <v/>
      </c>
      <c r="E66" s="72" t="s">
        <v>21</v>
      </c>
      <c r="F66" s="121"/>
      <c r="G66" s="122"/>
      <c r="H66" s="62" t="str">
        <f t="shared" si="1"/>
        <v>Japonica</v>
      </c>
      <c r="I66" s="18">
        <f t="shared" si="2"/>
        <v>0</v>
      </c>
      <c r="J66" s="18">
        <f t="shared" si="3"/>
        <v>0</v>
      </c>
      <c r="K66" s="18">
        <f t="shared" si="4"/>
        <v>0</v>
      </c>
      <c r="L66" s="57" t="str">
        <f t="shared" si="5"/>
        <v>Allie Habel</v>
      </c>
      <c r="M66" s="57" t="str">
        <f t="shared" si="6"/>
        <v>Allie Habel</v>
      </c>
      <c r="N66" s="61" t="str">
        <f t="shared" ref="N66:N129" si="7">IF(ISNUMBER(SEARCH("See",$M66)),$M66,IF(ISNUMBER(SEARCH("(",$M66)),LEFT($M66,SEARCH("(",$M66)-2),$M66))</f>
        <v>Allie Habel</v>
      </c>
    </row>
    <row r="67" spans="1:18" ht="25.15" customHeight="1" x14ac:dyDescent="0.2">
      <c r="A67" s="70" t="s">
        <v>81</v>
      </c>
      <c r="B67" s="71">
        <v>1995</v>
      </c>
      <c r="C67" s="68" t="str">
        <f>IF(ISERROR(VLOOKUP(IF(RIGHT($A67,1)=")",LEFT($A67,FIND(" (",$A67)-1),$A67),[1]ACCS!$B$2:$B$5003, 1, FALSE)), "","1")</f>
        <v>1</v>
      </c>
      <c r="D67" s="103" t="str">
        <f>IF($B67="Unknown","",IF($B67="","",IF(VALUE(LEFT($B67,4))&lt;Calc!$J$2,"ANTIQUE","")))</f>
        <v/>
      </c>
      <c r="E67" s="72" t="s">
        <v>24</v>
      </c>
      <c r="F67" s="121"/>
      <c r="G67" s="121" t="s">
        <v>26</v>
      </c>
      <c r="H67" s="62" t="str">
        <f t="shared" ref="H67:H130" si="8">IF($A67="","",IF($I67=0,"Japonica",IF($I67=1,"Reticulata",IF($I67=2,"NRH",IF($I67=3,"Sasanqua",IF($I67=4,"Hiemalis",IF($I67=5,"Vernalis",IF($I67=6,"Japonica [Higo]","Specie"))))))))</f>
        <v>Japonica</v>
      </c>
      <c r="I67" s="18">
        <f t="shared" ref="I67:I130" si="9">IF(NOT(ISERROR(SEARCH("(R)",$A67))),1,IF(NOT(ISERROR(SEARCH("(H)",$A67))),2,IF(NOT(ISERROR(SEARCH("(Sasanqua)",$A67))),3,IF(NOT(ISERROR(SEARCH("(Hiemalis)",$A67))),4,IF(NOT(ISERROR(SEARCH("(Vernalis)",$A67))),5,IF(NOT(ISERROR(SEARCH("(Higo)",$A67))),6,))))))+$J67+K67</f>
        <v>0</v>
      </c>
      <c r="J67" s="18">
        <f t="shared" ref="J67:J130" si="10">IF(NOT(ISERROR(SEARCH("(Rusticana)",$A67))),7,IF(NOT(ISERROR(SEARCH("(Wabisuke)",$A67))),8,IF(NOT(ISERROR(SEARCH("(Edithae)",$A67))),9,IF(NOT(ISERROR(SEARCH("(Oleifera)",$A67))),10,IF(NOT(ISERROR(SEARCH("(Saluenensis)",$A67))),11,0)))))</f>
        <v>0</v>
      </c>
      <c r="K67" s="18">
        <f t="shared" ref="K67:K130" si="11">IF(NOT(ISERROR(SEARCH("(Pitardii)",$A67))),12,IF(NOT(ISERROR(SEARCH("(Specie)",$A67))),13,0))</f>
        <v>0</v>
      </c>
      <c r="L67" s="57" t="str">
        <f t="shared" ref="L67:L130" si="12">SUBSTITUTE(SUBSTITUTE(SUBSTITUTE(SUBSTITUTE(SUBSTITUTE(SUBSTITUTE(SUBSTITUTE(SUBSTITUTE(A67," (A)","")," (R)","")," (H)","")," (Sasanqua)","")," (Hiemalis)","")," (Vernalis)","")," (Rusticana)",""),"(Wabisuke)","")</f>
        <v>Allison Faith</v>
      </c>
      <c r="M67" s="57" t="str">
        <f t="shared" ref="M67:M130" si="13">SUBSTITUTE(SUBSTITUTE(SUBSTITUTE(SUBSTITUTE(SUBSTITUTE($L67," (Edithae)","")," (Oleifera)","")," (Saluenensis)","")," (Specie)","")," (Pitardii)","")</f>
        <v>Allison Faith</v>
      </c>
      <c r="N67" s="61" t="str">
        <f t="shared" si="7"/>
        <v>Allison Faith</v>
      </c>
    </row>
    <row r="68" spans="1:18" ht="25.15" customHeight="1" x14ac:dyDescent="0.2">
      <c r="A68" s="70" t="s">
        <v>2978</v>
      </c>
      <c r="B68" s="71">
        <v>2020</v>
      </c>
      <c r="C68" s="68" t="str">
        <f>IF(ISERROR(VLOOKUP(IF(RIGHT($A68,1)=")",LEFT($A68,FIND(" (",$A68)-1),$A68),[1]ACCS!$B$2:$B$5003, 1, FALSE)), "","1")</f>
        <v>1</v>
      </c>
      <c r="D68" s="103" t="str">
        <f>IF($B68="Unknown","",IF($B68="","",IF(VALUE(LEFT($B68,4))&lt;Calc!$J$2,"ANTIQUE","")))</f>
        <v/>
      </c>
      <c r="E68" s="73" t="s">
        <v>37</v>
      </c>
      <c r="F68" s="121"/>
      <c r="G68" s="121"/>
      <c r="H68" s="62" t="str">
        <f t="shared" si="8"/>
        <v>Japonica</v>
      </c>
      <c r="I68" s="18">
        <f t="shared" si="9"/>
        <v>0</v>
      </c>
      <c r="J68" s="18">
        <f t="shared" si="10"/>
        <v>0</v>
      </c>
      <c r="K68" s="18">
        <f t="shared" si="11"/>
        <v>0</v>
      </c>
      <c r="L68" s="57" t="str">
        <f t="shared" si="12"/>
        <v>Alma Bellamy Schatz</v>
      </c>
      <c r="M68" s="57" t="str">
        <f t="shared" si="13"/>
        <v>Alma Bellamy Schatz</v>
      </c>
      <c r="N68" s="61" t="str">
        <f t="shared" si="7"/>
        <v>Alma Bellamy Schatz</v>
      </c>
    </row>
    <row r="69" spans="1:18" ht="25.15" customHeight="1" x14ac:dyDescent="0.2">
      <c r="A69" s="70" t="s">
        <v>3264</v>
      </c>
      <c r="B69" s="71">
        <v>1891</v>
      </c>
      <c r="C69" s="68" t="str">
        <f>IF(ISERROR(VLOOKUP(IF(RIGHT($A69,1)=")",LEFT($A69,FIND(" (",$A69)-1),$A69),[1]ACCS!$B$2:$B$5003, 1, FALSE)), "","1")</f>
        <v/>
      </c>
      <c r="D69" s="103" t="str">
        <f>IF($B69="Unknown","",IF($B69="","",IF(VALUE(LEFT($B69,4))&lt;Calc!$J$2,"ANTIQUE","")))</f>
        <v>ANTIQUE</v>
      </c>
      <c r="E69" s="72" t="s">
        <v>24</v>
      </c>
      <c r="F69" s="121"/>
      <c r="G69" s="121"/>
      <c r="H69" s="62" t="str">
        <f t="shared" si="8"/>
        <v>Japonica</v>
      </c>
      <c r="I69" s="18">
        <f t="shared" si="9"/>
        <v>0</v>
      </c>
      <c r="J69" s="18">
        <f t="shared" si="10"/>
        <v>0</v>
      </c>
      <c r="K69" s="18">
        <f t="shared" si="11"/>
        <v>0</v>
      </c>
      <c r="L69" s="57" t="str">
        <f t="shared" si="12"/>
        <v>Aloha (See Arajisha)</v>
      </c>
      <c r="M69" s="57" t="str">
        <f t="shared" si="13"/>
        <v>Aloha (See Arajisha)</v>
      </c>
      <c r="N69" s="61" t="str">
        <f t="shared" si="7"/>
        <v>Aloha (See Arajisha)</v>
      </c>
    </row>
    <row r="70" spans="1:18" ht="25.15" customHeight="1" x14ac:dyDescent="0.2">
      <c r="A70" s="70" t="s">
        <v>82</v>
      </c>
      <c r="B70" s="71">
        <v>1962</v>
      </c>
      <c r="C70" s="68" t="str">
        <f>IF(ISERROR(VLOOKUP(IF(RIGHT($A70,1)=")",LEFT($A70,FIND(" (",$A70)-1),$A70),[1]ACCS!$B$2:$B$5003, 1, FALSE)), "","1")</f>
        <v>1</v>
      </c>
      <c r="D70" s="103" t="str">
        <f>IF($B70="Unknown","",IF($B70="","",IF(VALUE(LEFT($B70,4))&lt;Calc!$J$2,"ANTIQUE","")))</f>
        <v/>
      </c>
      <c r="E70" s="72" t="s">
        <v>21</v>
      </c>
      <c r="F70" s="121"/>
      <c r="G70" s="121"/>
      <c r="H70" s="62" t="str">
        <f t="shared" si="8"/>
        <v>Japonica</v>
      </c>
      <c r="I70" s="18">
        <f t="shared" si="9"/>
        <v>0</v>
      </c>
      <c r="J70" s="18">
        <f t="shared" si="10"/>
        <v>0</v>
      </c>
      <c r="K70" s="18">
        <f t="shared" si="11"/>
        <v>0</v>
      </c>
      <c r="L70" s="57" t="str">
        <f t="shared" si="12"/>
        <v>Alta Gavin</v>
      </c>
      <c r="M70" s="57" t="str">
        <f t="shared" si="13"/>
        <v>Alta Gavin</v>
      </c>
      <c r="N70" s="61" t="str">
        <f t="shared" si="7"/>
        <v>Alta Gavin</v>
      </c>
    </row>
    <row r="71" spans="1:18" ht="25.15" customHeight="1" x14ac:dyDescent="0.2">
      <c r="A71" s="70" t="s">
        <v>3265</v>
      </c>
      <c r="B71" s="71">
        <v>1824</v>
      </c>
      <c r="C71" s="68" t="str">
        <f>IF(ISERROR(VLOOKUP(IF(RIGHT($A71,1)=")",LEFT($A71,FIND(" (",$A71)-1),$A71),[1]ACCS!$B$2:$B$5003, 1, FALSE)), "","1")</f>
        <v>1</v>
      </c>
      <c r="D71" s="103" t="str">
        <f>IF($B71="Unknown","",IF($B71="","",IF(VALUE(LEFT($B71,4))&lt;Calc!$J$2,"ANTIQUE","")))</f>
        <v>ANTIQUE</v>
      </c>
      <c r="E71" s="72" t="s">
        <v>24</v>
      </c>
      <c r="F71" s="121"/>
      <c r="G71" s="121"/>
      <c r="H71" s="62" t="str">
        <f t="shared" si="8"/>
        <v>Japonica</v>
      </c>
      <c r="I71" s="18">
        <f t="shared" si="9"/>
        <v>0</v>
      </c>
      <c r="J71" s="18">
        <f t="shared" si="10"/>
        <v>0</v>
      </c>
      <c r="K71" s="18">
        <f t="shared" si="11"/>
        <v>0</v>
      </c>
      <c r="L71" s="57" t="str">
        <f t="shared" si="12"/>
        <v>Altheaflora</v>
      </c>
      <c r="M71" s="57" t="str">
        <f t="shared" si="13"/>
        <v>Altheaflora</v>
      </c>
      <c r="N71" s="61" t="str">
        <f t="shared" si="7"/>
        <v>Altheaflora</v>
      </c>
    </row>
    <row r="72" spans="1:18" ht="25.15" customHeight="1" x14ac:dyDescent="0.2">
      <c r="A72" s="70" t="s">
        <v>83</v>
      </c>
      <c r="B72" s="71">
        <v>1959</v>
      </c>
      <c r="C72" s="68" t="str">
        <f>IF(ISERROR(VLOOKUP(IF(RIGHT($A72,1)=")",LEFT($A72,FIND(" (",$A72)-1),$A72),[1]ACCS!$B$2:$B$5003, 1, FALSE)), "","1")</f>
        <v>1</v>
      </c>
      <c r="D72" s="103" t="str">
        <f>IF($B72="Unknown","",IF($B72="","",IF(VALUE(LEFT($B72,4))&lt;Calc!$J$2,"ANTIQUE","")))</f>
        <v/>
      </c>
      <c r="E72" s="72" t="s">
        <v>24</v>
      </c>
      <c r="F72" s="121"/>
      <c r="G72" s="122"/>
      <c r="H72" s="62" t="str">
        <f t="shared" si="8"/>
        <v>Japonica</v>
      </c>
      <c r="I72" s="18">
        <f t="shared" si="9"/>
        <v>0</v>
      </c>
      <c r="J72" s="18">
        <f t="shared" si="10"/>
        <v>0</v>
      </c>
      <c r="K72" s="18">
        <f t="shared" si="11"/>
        <v>0</v>
      </c>
      <c r="L72" s="57" t="str">
        <f t="shared" si="12"/>
        <v>Alyne Brothers</v>
      </c>
      <c r="M72" s="57" t="str">
        <f t="shared" si="13"/>
        <v>Alyne Brothers</v>
      </c>
      <c r="N72" s="61" t="str">
        <f t="shared" si="7"/>
        <v>Alyne Brothers</v>
      </c>
    </row>
    <row r="73" spans="1:18" ht="25.15" customHeight="1" x14ac:dyDescent="0.2">
      <c r="A73" s="70" t="s">
        <v>84</v>
      </c>
      <c r="B73" s="71">
        <v>1977</v>
      </c>
      <c r="C73" s="68" t="str">
        <f>IF(ISERROR(VLOOKUP(IF(RIGHT($A73,1)=")",LEFT($A73,FIND(" (",$A73)-1),$A73),[1]ACCS!$B$2:$B$5003, 1, FALSE)), "","1")</f>
        <v>1</v>
      </c>
      <c r="D73" s="103" t="str">
        <f>IF($B73="Unknown","",IF($B73="","",IF(VALUE(LEFT($B73,4))&lt;Calc!$J$2,"ANTIQUE","")))</f>
        <v/>
      </c>
      <c r="E73" s="72" t="s">
        <v>24</v>
      </c>
      <c r="F73" s="121"/>
      <c r="G73" s="121" t="s">
        <v>26</v>
      </c>
      <c r="H73" s="62" t="str">
        <f t="shared" si="8"/>
        <v>Japonica</v>
      </c>
      <c r="I73" s="18">
        <f t="shared" si="9"/>
        <v>0</v>
      </c>
      <c r="J73" s="18">
        <f t="shared" si="10"/>
        <v>0</v>
      </c>
      <c r="K73" s="18">
        <f t="shared" si="11"/>
        <v>0</v>
      </c>
      <c r="L73" s="57" t="str">
        <f t="shared" si="12"/>
        <v>Alyson Pollard</v>
      </c>
      <c r="M73" s="57" t="str">
        <f t="shared" si="13"/>
        <v>Alyson Pollard</v>
      </c>
      <c r="N73" s="61" t="str">
        <f t="shared" si="7"/>
        <v>Alyson Pollard</v>
      </c>
    </row>
    <row r="74" spans="1:18" ht="25.15" customHeight="1" x14ac:dyDescent="0.2">
      <c r="A74" s="70" t="s">
        <v>85</v>
      </c>
      <c r="B74" s="71">
        <v>1963</v>
      </c>
      <c r="C74" s="68" t="str">
        <f>IF(ISERROR(VLOOKUP(IF(RIGHT($A74,1)=")",LEFT($A74,FIND(" (",$A74)-1),$A74),[1]ACCS!$B$2:$B$5003, 1, FALSE)), "","1")</f>
        <v>1</v>
      </c>
      <c r="D74" s="103" t="str">
        <f>IF($B74="Unknown","",IF($B74="","",IF(VALUE(LEFT($B74,4))&lt;Calc!$J$2,"ANTIQUE","")))</f>
        <v/>
      </c>
      <c r="E74" s="72" t="s">
        <v>37</v>
      </c>
      <c r="F74" s="122"/>
      <c r="G74" s="121"/>
      <c r="H74" s="62" t="str">
        <f t="shared" si="8"/>
        <v>Japonica</v>
      </c>
      <c r="I74" s="18">
        <f t="shared" si="9"/>
        <v>0</v>
      </c>
      <c r="J74" s="18">
        <f t="shared" si="10"/>
        <v>0</v>
      </c>
      <c r="K74" s="18">
        <f t="shared" si="11"/>
        <v>0</v>
      </c>
      <c r="L74" s="57" t="str">
        <f t="shared" si="12"/>
        <v>Amabel Lansdell</v>
      </c>
      <c r="M74" s="57" t="str">
        <f t="shared" si="13"/>
        <v>Amabel Lansdell</v>
      </c>
      <c r="N74" s="61" t="str">
        <f t="shared" si="7"/>
        <v>Amabel Lansdell</v>
      </c>
    </row>
    <row r="75" spans="1:18" ht="25.15" customHeight="1" x14ac:dyDescent="0.2">
      <c r="A75" s="70" t="s">
        <v>3266</v>
      </c>
      <c r="B75" s="71">
        <v>1893</v>
      </c>
      <c r="C75" s="68" t="str">
        <f>IF(ISERROR(VLOOKUP(IF(RIGHT($A75,1)=")",LEFT($A75,FIND(" (",$A75)-1),$A75),[1]ACCS!$B$2:$B$5003, 1, FALSE)), "","1")</f>
        <v>1</v>
      </c>
      <c r="D75" s="103" t="str">
        <f>IF($B75="Unknown","",IF($B75="","",IF(VALUE(LEFT($B75,4))&lt;Calc!$J$2,"ANTIQUE","")))</f>
        <v>ANTIQUE</v>
      </c>
      <c r="E75" s="72" t="s">
        <v>24</v>
      </c>
      <c r="F75" s="121" t="s">
        <v>5</v>
      </c>
      <c r="G75" s="122"/>
      <c r="H75" s="62" t="str">
        <f t="shared" si="8"/>
        <v>Japonica</v>
      </c>
      <c r="I75" s="18">
        <f t="shared" si="9"/>
        <v>0</v>
      </c>
      <c r="J75" s="18">
        <f t="shared" si="10"/>
        <v>0</v>
      </c>
      <c r="K75" s="18">
        <f t="shared" si="11"/>
        <v>0</v>
      </c>
      <c r="L75" s="57" t="str">
        <f t="shared" si="12"/>
        <v>Amabilis (Mrs. Francis Saunders, White Poppy)</v>
      </c>
      <c r="M75" s="57" t="str">
        <f t="shared" si="13"/>
        <v>Amabilis (Mrs. Francis Saunders, White Poppy)</v>
      </c>
      <c r="N75" s="61" t="str">
        <f t="shared" si="7"/>
        <v>Amabilis</v>
      </c>
    </row>
    <row r="76" spans="1:18" ht="25.15" customHeight="1" x14ac:dyDescent="0.2">
      <c r="A76" s="70" t="s">
        <v>86</v>
      </c>
      <c r="B76" s="71">
        <v>2014</v>
      </c>
      <c r="C76" s="68" t="str">
        <f>IF(ISERROR(VLOOKUP(IF(RIGHT($A76,1)=")",LEFT($A76,FIND(" (",$A76)-1),$A76),[1]ACCS!$B$2:$B$5003, 1, FALSE)), "","1")</f>
        <v>1</v>
      </c>
      <c r="D76" s="103" t="str">
        <f>IF($B76="Unknown","",IF($B76="","",IF(VALUE(LEFT($B76,4))&lt;Calc!$J$2,"ANTIQUE","")))</f>
        <v/>
      </c>
      <c r="E76" s="72" t="s">
        <v>24</v>
      </c>
      <c r="F76" s="121"/>
      <c r="G76" s="121" t="s">
        <v>26</v>
      </c>
      <c r="H76" s="62" t="str">
        <f t="shared" si="8"/>
        <v>Japonica</v>
      </c>
      <c r="I76" s="18">
        <f t="shared" si="9"/>
        <v>0</v>
      </c>
      <c r="J76" s="18">
        <f t="shared" si="10"/>
        <v>0</v>
      </c>
      <c r="K76" s="18">
        <f t="shared" si="11"/>
        <v>0</v>
      </c>
      <c r="L76" s="57" t="str">
        <f t="shared" si="12"/>
        <v>Amanda Ann</v>
      </c>
      <c r="M76" s="57" t="str">
        <f t="shared" si="13"/>
        <v>Amanda Ann</v>
      </c>
      <c r="N76" s="61" t="str">
        <f t="shared" si="7"/>
        <v>Amanda Ann</v>
      </c>
    </row>
    <row r="77" spans="1:18" ht="25.15" customHeight="1" x14ac:dyDescent="0.2">
      <c r="A77" s="70" t="s">
        <v>87</v>
      </c>
      <c r="B77" s="71">
        <v>2002</v>
      </c>
      <c r="C77" s="68" t="str">
        <f>IF(ISERROR(VLOOKUP(IF(RIGHT($A77,1)=")",LEFT($A77,FIND(" (",$A77)-1),$A77),[1]ACCS!$B$2:$B$5003, 1, FALSE)), "","1")</f>
        <v>1</v>
      </c>
      <c r="D77" s="103" t="str">
        <f>IF($B77="Unknown","",IF($B77="","",IF(VALUE(LEFT($B77,4))&lt;Calc!$J$2,"ANTIQUE","")))</f>
        <v/>
      </c>
      <c r="E77" s="72" t="s">
        <v>29</v>
      </c>
      <c r="F77" s="121"/>
      <c r="G77" s="122"/>
      <c r="H77" s="62" t="str">
        <f t="shared" si="8"/>
        <v>Reticulata</v>
      </c>
      <c r="I77" s="18">
        <f t="shared" si="9"/>
        <v>1</v>
      </c>
      <c r="J77" s="18">
        <f t="shared" si="10"/>
        <v>0</v>
      </c>
      <c r="K77" s="18">
        <f t="shared" si="11"/>
        <v>0</v>
      </c>
      <c r="L77" s="57" t="str">
        <f t="shared" si="12"/>
        <v>Amarie</v>
      </c>
      <c r="M77" s="57" t="str">
        <f t="shared" si="13"/>
        <v>Amarie</v>
      </c>
      <c r="N77" s="61" t="str">
        <f t="shared" si="7"/>
        <v>Amarie</v>
      </c>
    </row>
    <row r="78" spans="1:18" ht="25.15" customHeight="1" x14ac:dyDescent="0.2">
      <c r="A78" s="70" t="s">
        <v>88</v>
      </c>
      <c r="B78" s="71">
        <v>1979</v>
      </c>
      <c r="C78" s="68" t="str">
        <f>IF(ISERROR(VLOOKUP(IF(RIGHT($A78,1)=")",LEFT($A78,FIND(" (",$A78)-1),$A78),[1]ACCS!$B$2:$B$5003, 1, FALSE)), "","1")</f>
        <v>1</v>
      </c>
      <c r="D78" s="103" t="str">
        <f>IF($B78="Unknown","",IF($B78="","",IF(VALUE(LEFT($B78,4))&lt;Calc!$J$2,"ANTIQUE","")))</f>
        <v/>
      </c>
      <c r="E78" s="72" t="s">
        <v>47</v>
      </c>
      <c r="F78" s="121"/>
      <c r="G78" s="121" t="s">
        <v>26</v>
      </c>
      <c r="H78" s="62" t="str">
        <f t="shared" si="8"/>
        <v>Japonica</v>
      </c>
      <c r="I78" s="18">
        <f t="shared" si="9"/>
        <v>0</v>
      </c>
      <c r="J78" s="18">
        <f t="shared" si="10"/>
        <v>0</v>
      </c>
      <c r="K78" s="18">
        <f t="shared" si="11"/>
        <v>0</v>
      </c>
      <c r="L78" s="57" t="str">
        <f t="shared" si="12"/>
        <v>Amazing Graces</v>
      </c>
      <c r="M78" s="57" t="str">
        <f t="shared" si="13"/>
        <v>Amazing Graces</v>
      </c>
      <c r="N78" s="61" t="str">
        <f t="shared" si="7"/>
        <v>Amazing Graces</v>
      </c>
    </row>
    <row r="79" spans="1:18" ht="25.15" customHeight="1" x14ac:dyDescent="0.2">
      <c r="A79" s="70" t="s">
        <v>89</v>
      </c>
      <c r="B79" s="71">
        <v>1944</v>
      </c>
      <c r="C79" s="68" t="str">
        <f>IF(ISERROR(VLOOKUP(IF(RIGHT($A79,1)=")",LEFT($A79,FIND(" (",$A79)-1),$A79),[1]ACCS!$B$2:$B$5003, 1, FALSE)), "","1")</f>
        <v>1</v>
      </c>
      <c r="D79" s="103" t="str">
        <f>IF($B79="Unknown","",IF($B79="","",IF(VALUE(LEFT($B79,4))&lt;Calc!$J$2,"ANTIQUE","")))</f>
        <v/>
      </c>
      <c r="E79" s="72" t="s">
        <v>24</v>
      </c>
      <c r="F79" s="121"/>
      <c r="G79" s="121"/>
      <c r="H79" s="62" t="str">
        <f t="shared" si="8"/>
        <v>Japonica</v>
      </c>
      <c r="I79" s="18">
        <f t="shared" si="9"/>
        <v>0</v>
      </c>
      <c r="J79" s="18">
        <f t="shared" si="10"/>
        <v>0</v>
      </c>
      <c r="K79" s="18">
        <f t="shared" si="11"/>
        <v>0</v>
      </c>
      <c r="L79" s="57" t="str">
        <f t="shared" si="12"/>
        <v>Ambassador</v>
      </c>
      <c r="M79" s="57" t="str">
        <f t="shared" si="13"/>
        <v>Ambassador</v>
      </c>
      <c r="N79" s="61" t="str">
        <f t="shared" si="7"/>
        <v>Ambassador</v>
      </c>
      <c r="O79" s="98"/>
      <c r="P79" s="98"/>
      <c r="R79" s="98"/>
    </row>
    <row r="80" spans="1:18" ht="25.15" customHeight="1" x14ac:dyDescent="0.2">
      <c r="A80" s="70" t="s">
        <v>3267</v>
      </c>
      <c r="B80" s="71" t="s">
        <v>90</v>
      </c>
      <c r="C80" s="68" t="str">
        <f>IF(ISERROR(VLOOKUP(IF(RIGHT($A80,1)=")",LEFT($A80,FIND(" (",$A80)-1),$A80),[1]ACCS!$B$2:$B$5003, 1, FALSE)), "","1")</f>
        <v>1</v>
      </c>
      <c r="D80" s="103" t="str">
        <f>IF($B80="Unknown","",IF($B80="","",IF(VALUE(LEFT($B80,4))&lt;Calc!$J$2,"ANTIQUE","")))</f>
        <v>ANTIQUE</v>
      </c>
      <c r="E80" s="72" t="s">
        <v>24</v>
      </c>
      <c r="F80" s="121"/>
      <c r="G80" s="121"/>
      <c r="H80" s="62" t="str">
        <f t="shared" si="8"/>
        <v>Japonica</v>
      </c>
      <c r="I80" s="18">
        <f t="shared" si="9"/>
        <v>0</v>
      </c>
      <c r="J80" s="18">
        <f t="shared" si="10"/>
        <v>0</v>
      </c>
      <c r="K80" s="18">
        <f t="shared" si="11"/>
        <v>0</v>
      </c>
      <c r="L80" s="57" t="str">
        <f t="shared" si="12"/>
        <v>American Beauty</v>
      </c>
      <c r="M80" s="57" t="str">
        <f t="shared" si="13"/>
        <v>American Beauty</v>
      </c>
      <c r="N80" s="61" t="str">
        <f t="shared" si="7"/>
        <v>American Beauty</v>
      </c>
      <c r="O80" s="98"/>
    </row>
    <row r="81" spans="1:15" ht="25.15" customHeight="1" x14ac:dyDescent="0.2">
      <c r="A81" s="70" t="s">
        <v>91</v>
      </c>
      <c r="B81" s="71">
        <v>2013</v>
      </c>
      <c r="C81" s="68" t="str">
        <f>IF(ISERROR(VLOOKUP(IF(RIGHT($A81,1)=")",LEFT($A81,FIND(" (",$A81)-1),$A81),[1]ACCS!$B$2:$B$5003, 1, FALSE)), "","1")</f>
        <v>1</v>
      </c>
      <c r="D81" s="103" t="str">
        <f>IF($B81="Unknown","",IF($B81="","",IF(VALUE(LEFT($B81,4))&lt;Calc!$J$2,"ANTIQUE","")))</f>
        <v/>
      </c>
      <c r="E81" s="72" t="s">
        <v>21</v>
      </c>
      <c r="F81" s="121"/>
      <c r="G81" s="121"/>
      <c r="H81" s="62" t="str">
        <f t="shared" si="8"/>
        <v>Japonica</v>
      </c>
      <c r="I81" s="18">
        <f t="shared" si="9"/>
        <v>0</v>
      </c>
      <c r="J81" s="18">
        <f t="shared" si="10"/>
        <v>0</v>
      </c>
      <c r="K81" s="18">
        <f t="shared" si="11"/>
        <v>0</v>
      </c>
      <c r="L81" s="57" t="str">
        <f t="shared" si="12"/>
        <v>Amy Connor</v>
      </c>
      <c r="M81" s="57" t="str">
        <f t="shared" si="13"/>
        <v>Amy Connor</v>
      </c>
      <c r="N81" s="61" t="str">
        <f t="shared" si="7"/>
        <v>Amy Connor</v>
      </c>
      <c r="O81" s="98"/>
    </row>
    <row r="82" spans="1:15" ht="25.15" customHeight="1" x14ac:dyDescent="0.2">
      <c r="A82" s="70" t="s">
        <v>92</v>
      </c>
      <c r="B82" s="71">
        <v>2013</v>
      </c>
      <c r="C82" s="68" t="str">
        <f>IF(ISERROR(VLOOKUP(IF(RIGHT($A82,1)=")",LEFT($A82,FIND(" (",$A82)-1),$A82),[1]ACCS!$B$2:$B$5003, 1, FALSE)), "","1")</f>
        <v>1</v>
      </c>
      <c r="D82" s="103" t="str">
        <f>IF($B82="Unknown","",IF($B82="","",IF(VALUE(LEFT($B82,4))&lt;Calc!$J$2,"ANTIQUE","")))</f>
        <v/>
      </c>
      <c r="E82" s="72" t="s">
        <v>37</v>
      </c>
      <c r="F82" s="121"/>
      <c r="G82" s="121"/>
      <c r="H82" s="62" t="str">
        <f t="shared" si="8"/>
        <v>Japonica</v>
      </c>
      <c r="I82" s="18">
        <f t="shared" si="9"/>
        <v>0</v>
      </c>
      <c r="J82" s="18">
        <f t="shared" si="10"/>
        <v>0</v>
      </c>
      <c r="K82" s="18">
        <f t="shared" si="11"/>
        <v>0</v>
      </c>
      <c r="L82" s="57" t="str">
        <f t="shared" si="12"/>
        <v>Amy Doodle</v>
      </c>
      <c r="M82" s="57" t="str">
        <f t="shared" si="13"/>
        <v>Amy Doodle</v>
      </c>
      <c r="N82" s="61" t="str">
        <f t="shared" si="7"/>
        <v>Amy Doodle</v>
      </c>
      <c r="O82" s="98"/>
    </row>
    <row r="83" spans="1:15" ht="25.15" customHeight="1" x14ac:dyDescent="0.2">
      <c r="A83" s="70" t="s">
        <v>93</v>
      </c>
      <c r="B83" s="71">
        <v>1999</v>
      </c>
      <c r="C83" s="68" t="str">
        <f>IF(ISERROR(VLOOKUP(IF(RIGHT($A83,1)=")",LEFT($A83,FIND(" (",$A83)-1),$A83),[1]ACCS!$B$2:$B$5003, 1, FALSE)), "","1")</f>
        <v>1</v>
      </c>
      <c r="D83" s="103" t="str">
        <f>IF($B83="Unknown","",IF($B83="","",IF(VALUE(LEFT($B83,4))&lt;Calc!$J$2,"ANTIQUE","")))</f>
        <v/>
      </c>
      <c r="E83" s="72" t="s">
        <v>21</v>
      </c>
      <c r="F83" s="121"/>
      <c r="G83" s="121"/>
      <c r="H83" s="62" t="str">
        <f t="shared" si="8"/>
        <v>Japonica</v>
      </c>
      <c r="I83" s="18">
        <f t="shared" si="9"/>
        <v>0</v>
      </c>
      <c r="J83" s="18">
        <f t="shared" si="10"/>
        <v>0</v>
      </c>
      <c r="K83" s="18">
        <f t="shared" si="11"/>
        <v>0</v>
      </c>
      <c r="L83" s="57" t="str">
        <f t="shared" si="12"/>
        <v>Amy Maryott</v>
      </c>
      <c r="M83" s="57" t="str">
        <f t="shared" si="13"/>
        <v>Amy Maryott</v>
      </c>
      <c r="N83" s="61" t="str">
        <f t="shared" si="7"/>
        <v>Amy Maryott</v>
      </c>
      <c r="O83" s="98"/>
    </row>
    <row r="84" spans="1:15" ht="25.15" customHeight="1" x14ac:dyDescent="0.2">
      <c r="A84" s="70" t="s">
        <v>94</v>
      </c>
      <c r="B84" s="71">
        <v>2010</v>
      </c>
      <c r="C84" s="68" t="str">
        <f>IF(ISERROR(VLOOKUP(IF(RIGHT($A84,1)=")",LEFT($A84,FIND(" (",$A84)-1),$A84),[1]ACCS!$B$2:$B$5003, 1, FALSE)), "","1")</f>
        <v>1</v>
      </c>
      <c r="D84" s="103" t="str">
        <f>IF($B84="Unknown","",IF($B84="","",IF(VALUE(LEFT($B84,4))&lt;Calc!$J$2,"ANTIQUE","")))</f>
        <v/>
      </c>
      <c r="E84" s="72" t="s">
        <v>24</v>
      </c>
      <c r="F84" s="121"/>
      <c r="G84" s="122"/>
      <c r="H84" s="62" t="str">
        <f t="shared" si="8"/>
        <v>Japonica</v>
      </c>
      <c r="I84" s="18">
        <f t="shared" si="9"/>
        <v>0</v>
      </c>
      <c r="J84" s="18">
        <f t="shared" si="10"/>
        <v>0</v>
      </c>
      <c r="K84" s="18">
        <f t="shared" si="11"/>
        <v>0</v>
      </c>
      <c r="L84" s="57" t="str">
        <f t="shared" si="12"/>
        <v>Anacostia</v>
      </c>
      <c r="M84" s="57" t="str">
        <f t="shared" si="13"/>
        <v>Anacostia</v>
      </c>
      <c r="N84" s="61" t="str">
        <f t="shared" si="7"/>
        <v>Anacostia</v>
      </c>
      <c r="O84" s="98"/>
    </row>
    <row r="85" spans="1:15" ht="25.15" customHeight="1" x14ac:dyDescent="0.2">
      <c r="A85" s="70" t="s">
        <v>95</v>
      </c>
      <c r="B85" s="71">
        <v>1982</v>
      </c>
      <c r="C85" s="68" t="str">
        <f>IF(ISERROR(VLOOKUP(IF(RIGHT($A85,1)=")",LEFT($A85,FIND(" (",$A85)-1),$A85),[1]ACCS!$B$2:$B$5003, 1, FALSE)), "","1")</f>
        <v>1</v>
      </c>
      <c r="D85" s="103" t="str">
        <f>IF($B85="Unknown","",IF($B85="","",IF(VALUE(LEFT($B85,4))&lt;Calc!$J$2,"ANTIQUE","")))</f>
        <v/>
      </c>
      <c r="E85" s="72" t="s">
        <v>47</v>
      </c>
      <c r="F85" s="121"/>
      <c r="G85" s="121" t="s">
        <v>26</v>
      </c>
      <c r="H85" s="62" t="str">
        <f t="shared" si="8"/>
        <v>Japonica</v>
      </c>
      <c r="I85" s="18">
        <f t="shared" si="9"/>
        <v>0</v>
      </c>
      <c r="J85" s="18">
        <f t="shared" si="10"/>
        <v>0</v>
      </c>
      <c r="K85" s="18">
        <f t="shared" si="11"/>
        <v>0</v>
      </c>
      <c r="L85" s="57" t="str">
        <f t="shared" si="12"/>
        <v>Andrea Sebire</v>
      </c>
      <c r="M85" s="57" t="str">
        <f t="shared" si="13"/>
        <v>Andrea Sebire</v>
      </c>
      <c r="N85" s="61" t="str">
        <f t="shared" si="7"/>
        <v>Andrea Sebire</v>
      </c>
      <c r="O85" s="98"/>
    </row>
    <row r="86" spans="1:15" ht="25.15" customHeight="1" x14ac:dyDescent="0.2">
      <c r="A86" s="70" t="s">
        <v>96</v>
      </c>
      <c r="B86" s="71">
        <v>2013</v>
      </c>
      <c r="C86" s="68" t="str">
        <f>IF(ISERROR(VLOOKUP(IF(RIGHT($A86,1)=")",LEFT($A86,FIND(" (",$A86)-1),$A86),[1]ACCS!$B$2:$B$5003, 1, FALSE)), "","1")</f>
        <v>1</v>
      </c>
      <c r="D86" s="103" t="str">
        <f>IF($B86="Unknown","",IF($B86="","",IF(VALUE(LEFT($B86,4))&lt;Calc!$J$2,"ANTIQUE","")))</f>
        <v/>
      </c>
      <c r="E86" s="72" t="s">
        <v>29</v>
      </c>
      <c r="F86" s="121"/>
      <c r="G86" s="121"/>
      <c r="H86" s="62" t="str">
        <f t="shared" si="8"/>
        <v>Japonica</v>
      </c>
      <c r="I86" s="18">
        <f t="shared" si="9"/>
        <v>0</v>
      </c>
      <c r="J86" s="18">
        <f t="shared" si="10"/>
        <v>0</v>
      </c>
      <c r="K86" s="18">
        <f t="shared" si="11"/>
        <v>0</v>
      </c>
      <c r="L86" s="57" t="str">
        <f t="shared" si="12"/>
        <v>Andrew</v>
      </c>
      <c r="M86" s="57" t="str">
        <f t="shared" si="13"/>
        <v>Andrew</v>
      </c>
      <c r="N86" s="61" t="str">
        <f t="shared" si="7"/>
        <v>Andrew</v>
      </c>
      <c r="O86" s="98"/>
    </row>
    <row r="87" spans="1:15" ht="25.15" customHeight="1" x14ac:dyDescent="0.2">
      <c r="A87" s="70" t="s">
        <v>3268</v>
      </c>
      <c r="B87" s="71">
        <v>1806</v>
      </c>
      <c r="C87" s="68" t="str">
        <f>IF(ISERROR(VLOOKUP(IF(RIGHT($A87,1)=")",LEFT($A87,FIND(" (",$A87)-1),$A87),[1]ACCS!$B$2:$B$5003, 1, FALSE)), "","1")</f>
        <v>1</v>
      </c>
      <c r="D87" s="103" t="str">
        <f>IF($B87="Unknown","",IF($B87="","",IF(VALUE(LEFT($B87,4))&lt;Calc!$J$2,"ANTIQUE","")))</f>
        <v>ANTIQUE</v>
      </c>
      <c r="E87" s="72" t="s">
        <v>24</v>
      </c>
      <c r="F87" s="121"/>
      <c r="G87" s="121"/>
      <c r="H87" s="62" t="str">
        <f t="shared" si="8"/>
        <v>Japonica</v>
      </c>
      <c r="I87" s="18">
        <f t="shared" si="9"/>
        <v>0</v>
      </c>
      <c r="J87" s="18">
        <f t="shared" si="10"/>
        <v>0</v>
      </c>
      <c r="K87" s="18">
        <f t="shared" si="11"/>
        <v>0</v>
      </c>
      <c r="L87" s="57" t="str">
        <f t="shared" si="12"/>
        <v>Anemonaeflora</v>
      </c>
      <c r="M87" s="57" t="str">
        <f t="shared" si="13"/>
        <v>Anemonaeflora</v>
      </c>
      <c r="N87" s="61" t="str">
        <f t="shared" si="7"/>
        <v>Anemonaeflora</v>
      </c>
    </row>
    <row r="88" spans="1:15" ht="25.15" customHeight="1" x14ac:dyDescent="0.2">
      <c r="A88" s="70" t="s">
        <v>3496</v>
      </c>
      <c r="B88" s="71">
        <v>1825</v>
      </c>
      <c r="C88" s="68" t="str">
        <f>IF(ISERROR(VLOOKUP(IF(RIGHT($A88,1)=")",LEFT($A88,FIND(" (",$A88)-1),$A88),[1]ACCS!$B$2:$B$5003, 1, FALSE)), "","1")</f>
        <v>1</v>
      </c>
      <c r="D88" s="103" t="str">
        <f>IF($B88="Unknown","",IF($B88="","",IF(VALUE(LEFT($B88,4))&lt;Calc!$J$2,"ANTIQUE","")))</f>
        <v>ANTIQUE</v>
      </c>
      <c r="E88" s="72" t="s">
        <v>24</v>
      </c>
      <c r="F88" s="121" t="s">
        <v>5</v>
      </c>
      <c r="G88" s="121"/>
      <c r="H88" s="62" t="str">
        <f t="shared" si="8"/>
        <v>Japonica</v>
      </c>
      <c r="I88" s="18">
        <f t="shared" si="9"/>
        <v>0</v>
      </c>
      <c r="J88" s="18">
        <f t="shared" si="10"/>
        <v>0</v>
      </c>
      <c r="K88" s="18">
        <f t="shared" si="11"/>
        <v>0</v>
      </c>
      <c r="L88" s="57" t="str">
        <f t="shared" si="12"/>
        <v>Anemonaeflora Alba [Wroughtii]</v>
      </c>
      <c r="M88" s="57" t="str">
        <f t="shared" si="13"/>
        <v>Anemonaeflora Alba [Wroughtii]</v>
      </c>
      <c r="N88" s="61" t="str">
        <f t="shared" si="7"/>
        <v>Anemonaeflora Alba [Wroughtii]</v>
      </c>
    </row>
    <row r="89" spans="1:15" ht="25.15" customHeight="1" x14ac:dyDescent="0.2">
      <c r="A89" s="70" t="s">
        <v>3012</v>
      </c>
      <c r="B89" s="71">
        <v>1955</v>
      </c>
      <c r="C89" s="68" t="str">
        <f>IF(ISERROR(VLOOKUP(IF(RIGHT($A89,1)=")",LEFT($A89,FIND(" (",$A89)-1),$A89),[1]ACCS!$B$2:$B$5003, 1, FALSE)), "","1")</f>
        <v>1</v>
      </c>
      <c r="D89" s="103" t="str">
        <f>IF($B89="Unknown","",IF($B89="","",IF(VALUE(LEFT($B89,4))&lt;Calc!$J$2,"ANTIQUE","")))</f>
        <v/>
      </c>
      <c r="E89" s="72" t="s">
        <v>37</v>
      </c>
      <c r="F89" s="121" t="s">
        <v>5</v>
      </c>
      <c r="G89" s="122"/>
      <c r="H89" s="62" t="str">
        <f t="shared" si="8"/>
        <v>Japonica</v>
      </c>
      <c r="I89" s="18">
        <f t="shared" si="9"/>
        <v>0</v>
      </c>
      <c r="J89" s="18">
        <f t="shared" si="10"/>
        <v>0</v>
      </c>
      <c r="K89" s="18">
        <f t="shared" si="11"/>
        <v>0</v>
      </c>
      <c r="L89" s="57" t="str">
        <f t="shared" si="12"/>
        <v>Angel</v>
      </c>
      <c r="M89" s="57" t="str">
        <f t="shared" si="13"/>
        <v>Angel</v>
      </c>
      <c r="N89" s="61" t="str">
        <f t="shared" si="7"/>
        <v>Angel</v>
      </c>
    </row>
    <row r="90" spans="1:15" ht="25.15" customHeight="1" x14ac:dyDescent="0.2">
      <c r="A90" s="70" t="s">
        <v>97</v>
      </c>
      <c r="B90" s="71">
        <v>1984</v>
      </c>
      <c r="C90" s="68" t="str">
        <f>IF(ISERROR(VLOOKUP(IF(RIGHT($A90,1)=")",LEFT($A90,FIND(" (",$A90)-1),$A90),[1]ACCS!$B$2:$B$5003, 1, FALSE)), "","1")</f>
        <v>1</v>
      </c>
      <c r="D90" s="103" t="str">
        <f>IF($B90="Unknown","",IF($B90="","",IF(VALUE(LEFT($B90,4))&lt;Calc!$J$2,"ANTIQUE","")))</f>
        <v/>
      </c>
      <c r="E90" s="72" t="s">
        <v>37</v>
      </c>
      <c r="F90" s="121" t="s">
        <v>3128</v>
      </c>
      <c r="G90" s="121" t="s">
        <v>26</v>
      </c>
      <c r="H90" s="62" t="str">
        <f t="shared" si="8"/>
        <v>Japonica</v>
      </c>
      <c r="I90" s="18">
        <f t="shared" si="9"/>
        <v>0</v>
      </c>
      <c r="J90" s="18">
        <f t="shared" si="10"/>
        <v>0</v>
      </c>
      <c r="K90" s="18">
        <f t="shared" si="11"/>
        <v>0</v>
      </c>
      <c r="L90" s="57" t="str">
        <f t="shared" si="12"/>
        <v>Angel Kloman</v>
      </c>
      <c r="M90" s="57" t="str">
        <f t="shared" si="13"/>
        <v>Angel Kloman</v>
      </c>
      <c r="N90" s="61" t="str">
        <f t="shared" si="7"/>
        <v>Angel Kloman</v>
      </c>
    </row>
    <row r="91" spans="1:15" ht="25.15" customHeight="1" x14ac:dyDescent="0.2">
      <c r="A91" s="70" t="s">
        <v>98</v>
      </c>
      <c r="B91" s="71">
        <v>2013</v>
      </c>
      <c r="C91" s="68" t="str">
        <f>IF(ISERROR(VLOOKUP(IF(RIGHT($A91,1)=")",LEFT($A91,FIND(" (",$A91)-1),$A91),[1]ACCS!$B$2:$B$5003, 1, FALSE)), "","1")</f>
        <v>1</v>
      </c>
      <c r="D91" s="103" t="str">
        <f>IF($B91="Unknown","",IF($B91="","",IF(VALUE(LEFT($B91,4))&lt;Calc!$J$2,"ANTIQUE","")))</f>
        <v/>
      </c>
      <c r="E91" s="72" t="s">
        <v>24</v>
      </c>
      <c r="F91" s="121"/>
      <c r="G91" s="121"/>
      <c r="H91" s="62" t="str">
        <f t="shared" si="8"/>
        <v>Japonica</v>
      </c>
      <c r="I91" s="18">
        <f t="shared" si="9"/>
        <v>0</v>
      </c>
      <c r="J91" s="18">
        <f t="shared" si="10"/>
        <v>0</v>
      </c>
      <c r="K91" s="18">
        <f t="shared" si="11"/>
        <v>0</v>
      </c>
      <c r="L91" s="57" t="str">
        <f t="shared" si="12"/>
        <v>Angel Marie</v>
      </c>
      <c r="M91" s="57" t="str">
        <f t="shared" si="13"/>
        <v>Angel Marie</v>
      </c>
      <c r="N91" s="61" t="str">
        <f t="shared" si="7"/>
        <v>Angel Marie</v>
      </c>
    </row>
    <row r="92" spans="1:15" ht="25.15" customHeight="1" x14ac:dyDescent="0.2">
      <c r="A92" s="70" t="s">
        <v>99</v>
      </c>
      <c r="B92" s="71">
        <v>1970</v>
      </c>
      <c r="C92" s="68" t="str">
        <f>IF(ISERROR(VLOOKUP(IF(RIGHT($A92,1)=")",LEFT($A92,FIND(" (",$A92)-1),$A92),[1]ACCS!$B$2:$B$5003, 1, FALSE)), "","1")</f>
        <v>1</v>
      </c>
      <c r="D92" s="103" t="str">
        <f>IF($B92="Unknown","",IF($B92="","",IF(VALUE(LEFT($B92,4))&lt;Calc!$J$2,"ANTIQUE","")))</f>
        <v/>
      </c>
      <c r="E92" s="72" t="s">
        <v>24</v>
      </c>
      <c r="F92" s="122"/>
      <c r="G92" s="122"/>
      <c r="H92" s="62" t="str">
        <f t="shared" si="8"/>
        <v>NRH</v>
      </c>
      <c r="I92" s="18">
        <f t="shared" si="9"/>
        <v>2</v>
      </c>
      <c r="J92" s="18">
        <f t="shared" si="10"/>
        <v>0</v>
      </c>
      <c r="K92" s="18">
        <f t="shared" si="11"/>
        <v>0</v>
      </c>
      <c r="L92" s="57" t="str">
        <f t="shared" si="12"/>
        <v>Angel Wings</v>
      </c>
      <c r="M92" s="57" t="str">
        <f t="shared" si="13"/>
        <v>Angel Wings</v>
      </c>
      <c r="N92" s="61" t="str">
        <f t="shared" si="7"/>
        <v>Angel Wings</v>
      </c>
    </row>
    <row r="93" spans="1:15" ht="25.15" customHeight="1" x14ac:dyDescent="0.2">
      <c r="A93" s="70" t="s">
        <v>100</v>
      </c>
      <c r="B93" s="71">
        <v>1995</v>
      </c>
      <c r="C93" s="68" t="str">
        <f>IF(ISERROR(VLOOKUP(IF(RIGHT($A93,1)=")",LEFT($A93,FIND(" (",$A93)-1),$A93),[1]ACCS!$B$2:$B$5003, 1, FALSE)), "","1")</f>
        <v>1</v>
      </c>
      <c r="D93" s="103" t="str">
        <f>IF($B93="Unknown","",IF($B93="","",IF(VALUE(LEFT($B93,4))&lt;Calc!$J$2,"ANTIQUE","")))</f>
        <v/>
      </c>
      <c r="E93" s="72" t="s">
        <v>24</v>
      </c>
      <c r="F93" s="121" t="s">
        <v>5</v>
      </c>
      <c r="G93" s="121" t="s">
        <v>26</v>
      </c>
      <c r="H93" s="62" t="str">
        <f t="shared" si="8"/>
        <v>Japonica</v>
      </c>
      <c r="I93" s="18">
        <f t="shared" si="9"/>
        <v>0</v>
      </c>
      <c r="J93" s="18">
        <f t="shared" si="10"/>
        <v>0</v>
      </c>
      <c r="K93" s="18">
        <f t="shared" si="11"/>
        <v>0</v>
      </c>
      <c r="L93" s="57" t="str">
        <f t="shared" si="12"/>
        <v>Angela Lansbury</v>
      </c>
      <c r="M93" s="57" t="str">
        <f t="shared" si="13"/>
        <v>Angela Lansbury</v>
      </c>
      <c r="N93" s="61" t="str">
        <f t="shared" si="7"/>
        <v>Angela Lansbury</v>
      </c>
    </row>
    <row r="94" spans="1:15" ht="25.15" customHeight="1" x14ac:dyDescent="0.2">
      <c r="A94" s="70" t="s">
        <v>101</v>
      </c>
      <c r="B94" s="71" t="s">
        <v>102</v>
      </c>
      <c r="C94" s="68" t="str">
        <f>IF(ISERROR(VLOOKUP(IF(RIGHT($A94,1)=")",LEFT($A94,FIND(" (",$A94)-1),$A94),[1]ACCS!$B$2:$B$5003, 1, FALSE)), "","1")</f>
        <v/>
      </c>
      <c r="D94" s="103" t="str">
        <f>IF($B94="Unknown","",IF($B94="","",IF(VALUE(LEFT($B94,4))&lt;Calc!$J$2,"ANTIQUE","")))</f>
        <v/>
      </c>
      <c r="E94" s="72" t="s">
        <v>24</v>
      </c>
      <c r="F94" s="122"/>
      <c r="G94" s="122"/>
      <c r="H94" s="62" t="str">
        <f t="shared" si="8"/>
        <v>Japonica</v>
      </c>
      <c r="I94" s="18">
        <f t="shared" si="9"/>
        <v>0</v>
      </c>
      <c r="J94" s="18">
        <f t="shared" si="10"/>
        <v>0</v>
      </c>
      <c r="K94" s="18">
        <f t="shared" si="11"/>
        <v>0</v>
      </c>
      <c r="L94" s="57" t="str">
        <f t="shared" si="12"/>
        <v>Angelica (See Governor Mouton)</v>
      </c>
      <c r="M94" s="57" t="str">
        <f t="shared" si="13"/>
        <v>Angelica (See Governor Mouton)</v>
      </c>
      <c r="N94" s="61" t="str">
        <f t="shared" si="7"/>
        <v>Angelica (See Governor Mouton)</v>
      </c>
    </row>
    <row r="95" spans="1:15" ht="25.15" customHeight="1" x14ac:dyDescent="0.2">
      <c r="A95" s="70" t="s">
        <v>103</v>
      </c>
      <c r="B95" s="71">
        <v>1986</v>
      </c>
      <c r="C95" s="68" t="str">
        <f>IF(ISERROR(VLOOKUP(IF(RIGHT($A95,1)=")",LEFT($A95,FIND(" (",$A95)-1),$A95),[1]ACCS!$B$2:$B$5003, 1, FALSE)), "","1")</f>
        <v>1</v>
      </c>
      <c r="D95" s="103" t="str">
        <f>IF($B95="Unknown","",IF($B95="","",IF(VALUE(LEFT($B95,4))&lt;Calc!$J$2,"ANTIQUE","")))</f>
        <v/>
      </c>
      <c r="E95" s="72" t="s">
        <v>61</v>
      </c>
      <c r="F95" s="121" t="s">
        <v>5</v>
      </c>
      <c r="G95" s="121" t="s">
        <v>26</v>
      </c>
      <c r="H95" s="62" t="str">
        <f t="shared" si="8"/>
        <v>Japonica</v>
      </c>
      <c r="I95" s="18">
        <f t="shared" si="9"/>
        <v>0</v>
      </c>
      <c r="J95" s="18">
        <f t="shared" si="10"/>
        <v>0</v>
      </c>
      <c r="K95" s="18">
        <f t="shared" si="11"/>
        <v>0</v>
      </c>
      <c r="L95" s="57" t="str">
        <f t="shared" si="12"/>
        <v>Angelique</v>
      </c>
      <c r="M95" s="57" t="str">
        <f t="shared" si="13"/>
        <v>Angelique</v>
      </c>
      <c r="N95" s="61" t="str">
        <f t="shared" si="7"/>
        <v>Angelique</v>
      </c>
    </row>
    <row r="96" spans="1:15" ht="25.15" customHeight="1" x14ac:dyDescent="0.2">
      <c r="A96" s="70" t="s">
        <v>104</v>
      </c>
      <c r="B96" s="71">
        <v>1945</v>
      </c>
      <c r="C96" s="68" t="str">
        <f>IF(ISERROR(VLOOKUP(IF(RIGHT($A96,1)=")",LEFT($A96,FIND(" (",$A96)-1),$A96),[1]ACCS!$B$2:$B$5003, 1, FALSE)), "","1")</f>
        <v>1</v>
      </c>
      <c r="D96" s="103" t="str">
        <f>IF($B96="Unknown","",IF($B96="","",IF(VALUE(LEFT($B96,4))&lt;Calc!$J$2,"ANTIQUE","")))</f>
        <v/>
      </c>
      <c r="E96" s="72" t="s">
        <v>61</v>
      </c>
      <c r="F96" s="121"/>
      <c r="G96" s="121"/>
      <c r="H96" s="62" t="str">
        <f t="shared" si="8"/>
        <v>Japonica</v>
      </c>
      <c r="I96" s="18">
        <f t="shared" si="9"/>
        <v>0</v>
      </c>
      <c r="J96" s="18">
        <f t="shared" si="10"/>
        <v>0</v>
      </c>
      <c r="K96" s="18">
        <f t="shared" si="11"/>
        <v>0</v>
      </c>
      <c r="L96" s="57" t="str">
        <f t="shared" si="12"/>
        <v>Angel's Blush (Melissa Martini)</v>
      </c>
      <c r="M96" s="57" t="str">
        <f t="shared" si="13"/>
        <v>Angel's Blush (Melissa Martini)</v>
      </c>
      <c r="N96" s="61" t="str">
        <f t="shared" si="7"/>
        <v>Angel's Blush</v>
      </c>
    </row>
    <row r="97" spans="1:14" ht="25.15" customHeight="1" x14ac:dyDescent="0.2">
      <c r="A97" s="70" t="s">
        <v>105</v>
      </c>
      <c r="B97" s="71">
        <v>2008</v>
      </c>
      <c r="C97" s="68" t="str">
        <f>IF(ISERROR(VLOOKUP(IF(RIGHT($A97,1)=")",LEFT($A97,FIND(" (",$A97)-1),$A97),[1]ACCS!$B$2:$B$5003, 1, FALSE)), "","1")</f>
        <v/>
      </c>
      <c r="D97" s="103" t="str">
        <f>IF($B97="Unknown","",IF($B97="","",IF(VALUE(LEFT($B97,4))&lt;Calc!$J$2,"ANTIQUE","")))</f>
        <v/>
      </c>
      <c r="E97" s="72" t="s">
        <v>24</v>
      </c>
      <c r="F97" s="121"/>
      <c r="G97" s="121"/>
      <c r="H97" s="62" t="str">
        <f t="shared" si="8"/>
        <v>Sasanqua</v>
      </c>
      <c r="I97" s="18">
        <f t="shared" si="9"/>
        <v>3</v>
      </c>
      <c r="J97" s="18">
        <f t="shared" si="10"/>
        <v>0</v>
      </c>
      <c r="K97" s="18">
        <f t="shared" si="11"/>
        <v>0</v>
      </c>
      <c r="L97" s="57" t="str">
        <f t="shared" si="12"/>
        <v>Angel's Kiss</v>
      </c>
      <c r="M97" s="57" t="str">
        <f t="shared" si="13"/>
        <v>Angel's Kiss</v>
      </c>
      <c r="N97" s="61" t="str">
        <f t="shared" si="7"/>
        <v>Angel's Kiss</v>
      </c>
    </row>
    <row r="98" spans="1:14" ht="25.15" customHeight="1" x14ac:dyDescent="0.2">
      <c r="A98" s="70" t="s">
        <v>106</v>
      </c>
      <c r="B98" s="71">
        <v>1940</v>
      </c>
      <c r="C98" s="68" t="str">
        <f>IF(ISERROR(VLOOKUP(IF(RIGHT($A98,1)=")",LEFT($A98,FIND(" (",$A98)-1),$A98),[1]ACCS!$B$2:$B$5003, 1, FALSE)), "","1")</f>
        <v>1</v>
      </c>
      <c r="D98" s="103" t="str">
        <f>IF($B98="Unknown","",IF($B98="","",IF(VALUE(LEFT($B98,4))&lt;Calc!$J$2,"ANTIQUE","")))</f>
        <v/>
      </c>
      <c r="E98" s="72" t="s">
        <v>24</v>
      </c>
      <c r="F98" s="121"/>
      <c r="G98" s="121"/>
      <c r="H98" s="62" t="str">
        <f t="shared" si="8"/>
        <v>Japonica</v>
      </c>
      <c r="I98" s="18">
        <f t="shared" si="9"/>
        <v>0</v>
      </c>
      <c r="J98" s="18">
        <f t="shared" si="10"/>
        <v>0</v>
      </c>
      <c r="K98" s="18">
        <f t="shared" si="11"/>
        <v>0</v>
      </c>
      <c r="L98" s="57" t="str">
        <f t="shared" si="12"/>
        <v>Anita</v>
      </c>
      <c r="M98" s="57" t="str">
        <f t="shared" si="13"/>
        <v>Anita</v>
      </c>
      <c r="N98" s="61" t="str">
        <f t="shared" si="7"/>
        <v>Anita</v>
      </c>
    </row>
    <row r="99" spans="1:14" ht="25.15" customHeight="1" x14ac:dyDescent="0.2">
      <c r="A99" s="70" t="s">
        <v>107</v>
      </c>
      <c r="B99" s="71">
        <v>1999</v>
      </c>
      <c r="C99" s="68" t="str">
        <f>IF(ISERROR(VLOOKUP(IF(RIGHT($A99,1)=")",LEFT($A99,FIND(" (",$A99)-1),$A99),[1]ACCS!$B$2:$B$5003, 1, FALSE)), "","1")</f>
        <v>1</v>
      </c>
      <c r="D99" s="103" t="str">
        <f>IF($B99="Unknown","",IF($B99="","",IF(VALUE(LEFT($B99,4))&lt;Calc!$J$2,"ANTIQUE","")))</f>
        <v/>
      </c>
      <c r="E99" s="72" t="s">
        <v>30</v>
      </c>
      <c r="F99" s="121"/>
      <c r="G99" s="121"/>
      <c r="H99" s="62" t="str">
        <f t="shared" si="8"/>
        <v>Japonica</v>
      </c>
      <c r="I99" s="18">
        <f t="shared" si="9"/>
        <v>0</v>
      </c>
      <c r="J99" s="18">
        <f t="shared" si="10"/>
        <v>0</v>
      </c>
      <c r="K99" s="18">
        <f t="shared" si="11"/>
        <v>0</v>
      </c>
      <c r="L99" s="57" t="str">
        <f t="shared" si="12"/>
        <v>Anita Roche</v>
      </c>
      <c r="M99" s="57" t="str">
        <f t="shared" si="13"/>
        <v>Anita Roche</v>
      </c>
      <c r="N99" s="61" t="str">
        <f t="shared" si="7"/>
        <v>Anita Roche</v>
      </c>
    </row>
    <row r="100" spans="1:14" ht="25.15" customHeight="1" x14ac:dyDescent="0.2">
      <c r="A100" s="70" t="s">
        <v>108</v>
      </c>
      <c r="B100" s="71">
        <v>1977</v>
      </c>
      <c r="C100" s="68" t="str">
        <f>IF(ISERROR(VLOOKUP(IF(RIGHT($A100,1)=")",LEFT($A100,FIND(" (",$A100)-1),$A100),[1]ACCS!$B$2:$B$5003, 1, FALSE)), "","1")</f>
        <v>1</v>
      </c>
      <c r="D100" s="103" t="str">
        <f>IF($B100="Unknown","",IF($B100="","",IF(VALUE(LEFT($B100,4))&lt;Calc!$J$2,"ANTIQUE","")))</f>
        <v/>
      </c>
      <c r="E100" s="72" t="s">
        <v>37</v>
      </c>
      <c r="F100" s="121"/>
      <c r="G100" s="122"/>
      <c r="H100" s="62" t="str">
        <f t="shared" si="8"/>
        <v>Japonica</v>
      </c>
      <c r="I100" s="18">
        <f t="shared" si="9"/>
        <v>0</v>
      </c>
      <c r="J100" s="18">
        <f t="shared" si="10"/>
        <v>0</v>
      </c>
      <c r="K100" s="18">
        <f t="shared" si="11"/>
        <v>0</v>
      </c>
      <c r="L100" s="57" t="str">
        <f t="shared" si="12"/>
        <v>Ann Blair Brown</v>
      </c>
      <c r="M100" s="57" t="str">
        <f t="shared" si="13"/>
        <v>Ann Blair Brown</v>
      </c>
      <c r="N100" s="61" t="str">
        <f t="shared" si="7"/>
        <v>Ann Blair Brown</v>
      </c>
    </row>
    <row r="101" spans="1:14" ht="25.15" customHeight="1" x14ac:dyDescent="0.2">
      <c r="A101" s="70" t="s">
        <v>109</v>
      </c>
      <c r="B101" s="71">
        <v>1980</v>
      </c>
      <c r="C101" s="68" t="str">
        <f>IF(ISERROR(VLOOKUP(IF(RIGHT($A101,1)=")",LEFT($A101,FIND(" (",$A101)-1),$A101),[1]ACCS!$B$2:$B$5003, 1, FALSE)), "","1")</f>
        <v>1</v>
      </c>
      <c r="D101" s="103" t="str">
        <f>IF($B101="Unknown","",IF($B101="","",IF(VALUE(LEFT($B101,4))&lt;Calc!$J$2,"ANTIQUE","")))</f>
        <v/>
      </c>
      <c r="E101" s="72" t="s">
        <v>61</v>
      </c>
      <c r="F101" s="121"/>
      <c r="G101" s="121" t="s">
        <v>26</v>
      </c>
      <c r="H101" s="62" t="str">
        <f t="shared" si="8"/>
        <v>Japonica</v>
      </c>
      <c r="I101" s="18">
        <f t="shared" si="9"/>
        <v>0</v>
      </c>
      <c r="J101" s="18">
        <f t="shared" si="10"/>
        <v>0</v>
      </c>
      <c r="K101" s="18">
        <f t="shared" si="11"/>
        <v>0</v>
      </c>
      <c r="L101" s="57" t="str">
        <f t="shared" si="12"/>
        <v>Ann Clayton</v>
      </c>
      <c r="M101" s="57" t="str">
        <f t="shared" si="13"/>
        <v>Ann Clayton</v>
      </c>
      <c r="N101" s="61" t="str">
        <f t="shared" si="7"/>
        <v>Ann Clayton</v>
      </c>
    </row>
    <row r="102" spans="1:14" ht="25.15" customHeight="1" x14ac:dyDescent="0.2">
      <c r="A102" s="70" t="s">
        <v>110</v>
      </c>
      <c r="B102" s="71">
        <v>2018</v>
      </c>
      <c r="C102" s="68" t="str">
        <f>IF(ISERROR(VLOOKUP(IF(RIGHT($A102,1)=")",LEFT($A102,FIND(" (",$A102)-1),$A102),[1]ACCS!$B$2:$B$5003, 1, FALSE)), "","1")</f>
        <v>1</v>
      </c>
      <c r="D102" s="103" t="str">
        <f>IF($B102="Unknown","",IF($B102="","",IF(VALUE(LEFT($B102,4))&lt;Calc!$J$2,"ANTIQUE","")))</f>
        <v/>
      </c>
      <c r="E102" s="72" t="s">
        <v>21</v>
      </c>
      <c r="F102" s="121"/>
      <c r="G102" s="121"/>
      <c r="H102" s="62" t="str">
        <f t="shared" si="8"/>
        <v>Japonica</v>
      </c>
      <c r="I102" s="18">
        <f t="shared" si="9"/>
        <v>0</v>
      </c>
      <c r="J102" s="18">
        <f t="shared" si="10"/>
        <v>0</v>
      </c>
      <c r="K102" s="18">
        <f t="shared" si="11"/>
        <v>0</v>
      </c>
      <c r="L102" s="57" t="str">
        <f t="shared" si="12"/>
        <v>Ann Dodson</v>
      </c>
      <c r="M102" s="57" t="str">
        <f t="shared" si="13"/>
        <v>Ann Dodson</v>
      </c>
      <c r="N102" s="61" t="str">
        <f t="shared" si="7"/>
        <v>Ann Dodson</v>
      </c>
    </row>
    <row r="103" spans="1:14" ht="25.15" customHeight="1" x14ac:dyDescent="0.2">
      <c r="A103" s="70" t="s">
        <v>111</v>
      </c>
      <c r="B103" s="71">
        <v>1999</v>
      </c>
      <c r="C103" s="68" t="str">
        <f>IF(ISERROR(VLOOKUP(IF(RIGHT($A103,1)=")",LEFT($A103,FIND(" (",$A103)-1),$A103),[1]ACCS!$B$2:$B$5003, 1, FALSE)), "","1")</f>
        <v/>
      </c>
      <c r="D103" s="103" t="str">
        <f>IF($B103="Unknown","",IF($B103="","",IF(VALUE(LEFT($B103,4))&lt;Calc!$J$2,"ANTIQUE","")))</f>
        <v/>
      </c>
      <c r="E103" s="72" t="s">
        <v>29</v>
      </c>
      <c r="F103" s="121"/>
      <c r="G103" s="121"/>
      <c r="H103" s="62" t="str">
        <f t="shared" si="8"/>
        <v>Reticulata</v>
      </c>
      <c r="I103" s="18">
        <f t="shared" si="9"/>
        <v>1</v>
      </c>
      <c r="J103" s="18">
        <f t="shared" si="10"/>
        <v>0</v>
      </c>
      <c r="K103" s="18">
        <f t="shared" si="11"/>
        <v>0</v>
      </c>
      <c r="L103" s="57" t="str">
        <f t="shared" si="12"/>
        <v>Ann English</v>
      </c>
      <c r="M103" s="57" t="str">
        <f t="shared" si="13"/>
        <v>Ann English</v>
      </c>
      <c r="N103" s="61" t="str">
        <f t="shared" si="7"/>
        <v>Ann English</v>
      </c>
    </row>
    <row r="104" spans="1:14" ht="25.15" customHeight="1" x14ac:dyDescent="0.2">
      <c r="A104" s="70" t="s">
        <v>112</v>
      </c>
      <c r="B104" s="71">
        <v>1950</v>
      </c>
      <c r="C104" s="68" t="str">
        <f>IF(ISERROR(VLOOKUP(IF(RIGHT($A104,1)=")",LEFT($A104,FIND(" (",$A104)-1),$A104),[1]ACCS!$B$2:$B$5003, 1, FALSE)), "","1")</f>
        <v>1</v>
      </c>
      <c r="D104" s="103" t="str">
        <f>IF($B104="Unknown","",IF($B104="","",IF(VALUE(LEFT($B104,4))&lt;Calc!$J$2,"ANTIQUE","")))</f>
        <v/>
      </c>
      <c r="E104" s="72" t="s">
        <v>24</v>
      </c>
      <c r="F104" s="121"/>
      <c r="G104" s="121"/>
      <c r="H104" s="62" t="str">
        <f t="shared" si="8"/>
        <v>Japonica</v>
      </c>
      <c r="I104" s="18">
        <f t="shared" si="9"/>
        <v>0</v>
      </c>
      <c r="J104" s="18">
        <f t="shared" si="10"/>
        <v>0</v>
      </c>
      <c r="K104" s="18">
        <f t="shared" si="11"/>
        <v>0</v>
      </c>
      <c r="L104" s="57" t="str">
        <f t="shared" si="12"/>
        <v>Ann Miller</v>
      </c>
      <c r="M104" s="57" t="str">
        <f t="shared" si="13"/>
        <v>Ann Miller</v>
      </c>
      <c r="N104" s="61" t="str">
        <f t="shared" si="7"/>
        <v>Ann Miller</v>
      </c>
    </row>
    <row r="105" spans="1:14" ht="25.15" customHeight="1" x14ac:dyDescent="0.2">
      <c r="A105" s="70" t="s">
        <v>113</v>
      </c>
      <c r="B105" s="71">
        <v>2018</v>
      </c>
      <c r="C105" s="68" t="str">
        <f>IF(ISERROR(VLOOKUP(IF(RIGHT($A105,1)=")",LEFT($A105,FIND(" (",$A105)-1),$A105),[1]ACCS!$B$2:$B$5003, 1, FALSE)), "","1")</f>
        <v>1</v>
      </c>
      <c r="D105" s="103" t="str">
        <f>IF($B105="Unknown","",IF($B105="","",IF(VALUE(LEFT($B105,4))&lt;Calc!$J$2,"ANTIQUE","")))</f>
        <v/>
      </c>
      <c r="E105" s="72" t="s">
        <v>47</v>
      </c>
      <c r="F105" s="121"/>
      <c r="G105" s="121"/>
      <c r="H105" s="62" t="str">
        <f t="shared" si="8"/>
        <v>Japonica</v>
      </c>
      <c r="I105" s="18">
        <f t="shared" si="9"/>
        <v>0</v>
      </c>
      <c r="J105" s="18">
        <f t="shared" si="10"/>
        <v>0</v>
      </c>
      <c r="K105" s="18">
        <f t="shared" si="11"/>
        <v>0</v>
      </c>
      <c r="L105" s="57" t="str">
        <f t="shared" si="12"/>
        <v>Ann Reinhard</v>
      </c>
      <c r="M105" s="57" t="str">
        <f t="shared" si="13"/>
        <v>Ann Reinhard</v>
      </c>
      <c r="N105" s="61" t="str">
        <f t="shared" si="7"/>
        <v>Ann Reinhard</v>
      </c>
    </row>
    <row r="106" spans="1:14" ht="25.15" customHeight="1" x14ac:dyDescent="0.2">
      <c r="A106" s="70" t="s">
        <v>3269</v>
      </c>
      <c r="B106" s="71">
        <v>1894</v>
      </c>
      <c r="C106" s="68" t="str">
        <f>IF(ISERROR(VLOOKUP(IF(RIGHT($A106,1)=")",LEFT($A106,FIND(" (",$A106)-1),$A106),[1]ACCS!$B$2:$B$5003, 1, FALSE)), "","1")</f>
        <v/>
      </c>
      <c r="D106" s="103" t="str">
        <f>IF($B106="Unknown","",IF($B106="","",IF(VALUE(LEFT($B106,4))&lt;Calc!$J$2,"ANTIQUE","")))</f>
        <v>ANTIQUE</v>
      </c>
      <c r="E106" s="72" t="s">
        <v>24</v>
      </c>
      <c r="F106" s="121"/>
      <c r="G106" s="121"/>
      <c r="H106" s="62" t="str">
        <f t="shared" si="8"/>
        <v>Japonica</v>
      </c>
      <c r="I106" s="18">
        <f t="shared" si="9"/>
        <v>0</v>
      </c>
      <c r="J106" s="18">
        <f t="shared" si="10"/>
        <v>0</v>
      </c>
      <c r="K106" s="18">
        <f t="shared" si="11"/>
        <v>0</v>
      </c>
      <c r="L106" s="57" t="str">
        <f t="shared" si="12"/>
        <v>Ann Shaw</v>
      </c>
      <c r="M106" s="57" t="str">
        <f t="shared" si="13"/>
        <v>Ann Shaw</v>
      </c>
      <c r="N106" s="61" t="str">
        <f t="shared" si="7"/>
        <v>Ann Shaw</v>
      </c>
    </row>
    <row r="107" spans="1:14" ht="25.15" customHeight="1" x14ac:dyDescent="0.2">
      <c r="A107" s="70" t="s">
        <v>114</v>
      </c>
      <c r="B107" s="71">
        <v>1960</v>
      </c>
      <c r="C107" s="68" t="str">
        <f>IF(ISERROR(VLOOKUP(IF(RIGHT($A107,1)=")",LEFT($A107,FIND(" (",$A107)-1),$A107),[1]ACCS!$B$2:$B$5003, 1, FALSE)), "","1")</f>
        <v>1</v>
      </c>
      <c r="D107" s="103" t="str">
        <f>IF($B107="Unknown","",IF($B107="","",IF(VALUE(LEFT($B107,4))&lt;Calc!$J$2,"ANTIQUE","")))</f>
        <v/>
      </c>
      <c r="E107" s="72" t="s">
        <v>37</v>
      </c>
      <c r="F107" s="121"/>
      <c r="G107" s="121"/>
      <c r="H107" s="62" t="str">
        <f t="shared" si="8"/>
        <v>Japonica</v>
      </c>
      <c r="I107" s="18">
        <f t="shared" si="9"/>
        <v>0</v>
      </c>
      <c r="J107" s="18">
        <f t="shared" si="10"/>
        <v>0</v>
      </c>
      <c r="K107" s="18">
        <f t="shared" si="11"/>
        <v>0</v>
      </c>
      <c r="L107" s="57" t="str">
        <f t="shared" si="12"/>
        <v>Ann Sothern</v>
      </c>
      <c r="M107" s="57" t="str">
        <f t="shared" si="13"/>
        <v>Ann Sothern</v>
      </c>
      <c r="N107" s="61" t="str">
        <f t="shared" si="7"/>
        <v>Ann Sothern</v>
      </c>
    </row>
    <row r="108" spans="1:14" ht="25.15" customHeight="1" x14ac:dyDescent="0.2">
      <c r="A108" s="70" t="s">
        <v>115</v>
      </c>
      <c r="B108" s="71">
        <v>1999</v>
      </c>
      <c r="C108" s="68" t="str">
        <f>IF(ISERROR(VLOOKUP(IF(RIGHT($A108,1)=")",LEFT($A108,FIND(" (",$A108)-1),$A108),[1]ACCS!$B$2:$B$5003, 1, FALSE)), "","1")</f>
        <v/>
      </c>
      <c r="D108" s="103" t="str">
        <f>IF($B108="Unknown","",IF($B108="","",IF(VALUE(LEFT($B108,4))&lt;Calc!$J$2,"ANTIQUE","")))</f>
        <v/>
      </c>
      <c r="E108" s="72" t="s">
        <v>30</v>
      </c>
      <c r="F108" s="121" t="s">
        <v>5</v>
      </c>
      <c r="G108" s="121" t="s">
        <v>26</v>
      </c>
      <c r="H108" s="62" t="str">
        <f t="shared" si="8"/>
        <v>Japonica</v>
      </c>
      <c r="I108" s="18">
        <f t="shared" si="9"/>
        <v>0</v>
      </c>
      <c r="J108" s="18">
        <f t="shared" si="10"/>
        <v>0</v>
      </c>
      <c r="K108" s="18">
        <f t="shared" si="11"/>
        <v>0</v>
      </c>
      <c r="L108" s="57" t="str">
        <f t="shared" si="12"/>
        <v>Ann Walton</v>
      </c>
      <c r="M108" s="57" t="str">
        <f t="shared" si="13"/>
        <v>Ann Walton</v>
      </c>
      <c r="N108" s="61" t="str">
        <f t="shared" si="7"/>
        <v>Ann Walton</v>
      </c>
    </row>
    <row r="109" spans="1:14" ht="25.15" customHeight="1" x14ac:dyDescent="0.2">
      <c r="A109" s="74" t="s">
        <v>3097</v>
      </c>
      <c r="B109" s="71">
        <v>2022</v>
      </c>
      <c r="C109" s="68" t="str">
        <f>IF(ISERROR(VLOOKUP(IF(RIGHT($A109,1)=")",LEFT($A109,FIND(" (",$A109)-1),$A109),[1]ACCS!$B$2:$B$5003, 1, FALSE)), "","1")</f>
        <v>1</v>
      </c>
      <c r="D109" s="103" t="str">
        <f>IF($B109="Unknown","",IF($B109="","",IF(VALUE(LEFT($B109,4))&lt;Calc!$J$2,"ANTIQUE","")))</f>
        <v/>
      </c>
      <c r="E109" s="72" t="s">
        <v>24</v>
      </c>
      <c r="F109" s="121"/>
      <c r="G109" s="121"/>
      <c r="H109" s="62" t="str">
        <f t="shared" si="8"/>
        <v>Japonica</v>
      </c>
      <c r="I109" s="18">
        <f t="shared" si="9"/>
        <v>0</v>
      </c>
      <c r="J109" s="18">
        <f t="shared" si="10"/>
        <v>0</v>
      </c>
      <c r="K109" s="18">
        <f t="shared" si="11"/>
        <v>0</v>
      </c>
      <c r="L109" s="57" t="str">
        <f t="shared" si="12"/>
        <v>Ann Watkins</v>
      </c>
      <c r="M109" s="57" t="str">
        <f t="shared" si="13"/>
        <v>Ann Watkins</v>
      </c>
      <c r="N109" s="61" t="str">
        <f t="shared" si="7"/>
        <v>Ann Watkins</v>
      </c>
    </row>
    <row r="110" spans="1:14" ht="25.15" customHeight="1" x14ac:dyDescent="0.2">
      <c r="A110" s="70" t="s">
        <v>116</v>
      </c>
      <c r="B110" s="71">
        <v>2015</v>
      </c>
      <c r="C110" s="68" t="str">
        <f>IF(ISERROR(VLOOKUP(IF(RIGHT($A110,1)=")",LEFT($A110,FIND(" (",$A110)-1),$A110),[1]ACCS!$B$2:$B$5003, 1, FALSE)), "","1")</f>
        <v>1</v>
      </c>
      <c r="D110" s="103" t="str">
        <f>IF($B110="Unknown","",IF($B110="","",IF(VALUE(LEFT($B110,4))&lt;Calc!$J$2,"ANTIQUE","")))</f>
        <v/>
      </c>
      <c r="E110" s="72" t="s">
        <v>30</v>
      </c>
      <c r="F110" s="121"/>
      <c r="G110" s="121"/>
      <c r="H110" s="62" t="str">
        <f t="shared" si="8"/>
        <v>Japonica</v>
      </c>
      <c r="I110" s="18">
        <f t="shared" si="9"/>
        <v>0</v>
      </c>
      <c r="J110" s="18">
        <f t="shared" si="10"/>
        <v>0</v>
      </c>
      <c r="K110" s="18">
        <f t="shared" si="11"/>
        <v>0</v>
      </c>
      <c r="L110" s="57" t="str">
        <f t="shared" si="12"/>
        <v>Anna Celeste</v>
      </c>
      <c r="M110" s="57" t="str">
        <f t="shared" si="13"/>
        <v>Anna Celeste</v>
      </c>
      <c r="N110" s="61" t="str">
        <f t="shared" si="7"/>
        <v>Anna Celeste</v>
      </c>
    </row>
    <row r="111" spans="1:14" ht="25.15" customHeight="1" x14ac:dyDescent="0.2">
      <c r="A111" s="70" t="s">
        <v>117</v>
      </c>
      <c r="B111" s="71">
        <v>1984</v>
      </c>
      <c r="C111" s="68" t="str">
        <f>IF(ISERROR(VLOOKUP(IF(RIGHT($A111,1)=")",LEFT($A111,FIND(" (",$A111)-1),$A111),[1]ACCS!$B$2:$B$5003, 1, FALSE)), "","1")</f>
        <v>1</v>
      </c>
      <c r="D111" s="103" t="str">
        <f>IF($B111="Unknown","",IF($B111="","",IF(VALUE(LEFT($B111,4))&lt;Calc!$J$2,"ANTIQUE","")))</f>
        <v/>
      </c>
      <c r="E111" s="72" t="s">
        <v>30</v>
      </c>
      <c r="F111" s="121"/>
      <c r="G111" s="121"/>
      <c r="H111" s="62" t="str">
        <f t="shared" si="8"/>
        <v>Reticulata</v>
      </c>
      <c r="I111" s="18">
        <f t="shared" si="9"/>
        <v>1</v>
      </c>
      <c r="J111" s="18">
        <f t="shared" si="10"/>
        <v>0</v>
      </c>
      <c r="K111" s="18">
        <f t="shared" si="11"/>
        <v>0</v>
      </c>
      <c r="L111" s="57" t="str">
        <f t="shared" si="12"/>
        <v>Annabelle Fetterman</v>
      </c>
      <c r="M111" s="57" t="str">
        <f t="shared" si="13"/>
        <v>Annabelle Fetterman</v>
      </c>
      <c r="N111" s="61" t="str">
        <f t="shared" si="7"/>
        <v>Annabelle Fetterman</v>
      </c>
    </row>
    <row r="112" spans="1:14" ht="25.15" customHeight="1" x14ac:dyDescent="0.2">
      <c r="A112" s="70" t="s">
        <v>118</v>
      </c>
      <c r="B112" s="71">
        <v>2015</v>
      </c>
      <c r="C112" s="68" t="str">
        <f>IF(ISERROR(VLOOKUP(IF(RIGHT($A112,1)=")",LEFT($A112,FIND(" (",$A112)-1),$A112),[1]ACCS!$B$2:$B$5003, 1, FALSE)), "","1")</f>
        <v/>
      </c>
      <c r="D112" s="103" t="str">
        <f>IF($B112="Unknown","",IF($B112="","",IF(VALUE(LEFT($B112,4))&lt;Calc!$J$2,"ANTIQUE","")))</f>
        <v/>
      </c>
      <c r="E112" s="72" t="s">
        <v>35</v>
      </c>
      <c r="F112" s="121"/>
      <c r="G112" s="122"/>
      <c r="H112" s="62" t="str">
        <f t="shared" si="8"/>
        <v>Japonica</v>
      </c>
      <c r="I112" s="18">
        <f t="shared" si="9"/>
        <v>0</v>
      </c>
      <c r="J112" s="18">
        <f t="shared" si="10"/>
        <v>0</v>
      </c>
      <c r="K112" s="18">
        <f t="shared" si="11"/>
        <v>0</v>
      </c>
      <c r="L112" s="57" t="str">
        <f t="shared" si="12"/>
        <v>Annaleigh's Star</v>
      </c>
      <c r="M112" s="57" t="str">
        <f t="shared" si="13"/>
        <v>Annaleigh's Star</v>
      </c>
      <c r="N112" s="61" t="str">
        <f t="shared" si="7"/>
        <v>Annaleigh's Star</v>
      </c>
    </row>
    <row r="113" spans="1:14" ht="25.15" customHeight="1" x14ac:dyDescent="0.2">
      <c r="A113" s="70" t="s">
        <v>2974</v>
      </c>
      <c r="B113" s="71">
        <v>2020</v>
      </c>
      <c r="C113" s="68" t="str">
        <f>IF(ISERROR(VLOOKUP(IF(RIGHT($A113,1)=")",LEFT($A113,FIND(" (",$A113)-1),$A113),[1]ACCS!$B$2:$B$5003, 1, FALSE)), "","1")</f>
        <v>1</v>
      </c>
      <c r="D113" s="103" t="str">
        <f>IF($B113="Unknown","",IF($B113="","",IF(VALUE(LEFT($B113,4))&lt;Calc!$J$2,"ANTIQUE","")))</f>
        <v/>
      </c>
      <c r="E113" s="73" t="s">
        <v>24</v>
      </c>
      <c r="F113" s="121"/>
      <c r="G113" s="121" t="s">
        <v>26</v>
      </c>
      <c r="H113" s="62" t="str">
        <f t="shared" si="8"/>
        <v>Japonica</v>
      </c>
      <c r="I113" s="18">
        <f t="shared" si="9"/>
        <v>0</v>
      </c>
      <c r="J113" s="18">
        <f t="shared" si="10"/>
        <v>0</v>
      </c>
      <c r="K113" s="18">
        <f t="shared" si="11"/>
        <v>0</v>
      </c>
      <c r="L113" s="57" t="str">
        <f t="shared" si="12"/>
        <v>Anne Elizabeth Madsen</v>
      </c>
      <c r="M113" s="57" t="str">
        <f t="shared" si="13"/>
        <v>Anne Elizabeth Madsen</v>
      </c>
      <c r="N113" s="61" t="str">
        <f t="shared" si="7"/>
        <v>Anne Elizabeth Madsen</v>
      </c>
    </row>
    <row r="114" spans="1:14" ht="25.15" customHeight="1" x14ac:dyDescent="0.2">
      <c r="A114" s="70" t="s">
        <v>119</v>
      </c>
      <c r="B114" s="71">
        <v>1978</v>
      </c>
      <c r="C114" s="68" t="str">
        <f>IF(ISERROR(VLOOKUP(IF(RIGHT($A114,1)=")",LEFT($A114,FIND(" (",$A114)-1),$A114),[1]ACCS!$B$2:$B$5003, 1, FALSE)), "","1")</f>
        <v>1</v>
      </c>
      <c r="D114" s="103" t="str">
        <f>IF($B114="Unknown","",IF($B114="","",IF(VALUE(LEFT($B114,4))&lt;Calc!$J$2,"ANTIQUE","")))</f>
        <v/>
      </c>
      <c r="E114" s="72" t="s">
        <v>37</v>
      </c>
      <c r="F114" s="121"/>
      <c r="G114" s="121"/>
      <c r="H114" s="62" t="str">
        <f t="shared" si="8"/>
        <v>Japonica</v>
      </c>
      <c r="I114" s="18">
        <f t="shared" si="9"/>
        <v>0</v>
      </c>
      <c r="J114" s="18">
        <f t="shared" si="10"/>
        <v>0</v>
      </c>
      <c r="K114" s="18">
        <f t="shared" si="11"/>
        <v>0</v>
      </c>
      <c r="L114" s="57" t="str">
        <f t="shared" si="12"/>
        <v>Anne Gramling</v>
      </c>
      <c r="M114" s="57" t="str">
        <f t="shared" si="13"/>
        <v>Anne Gramling</v>
      </c>
      <c r="N114" s="61" t="str">
        <f t="shared" si="7"/>
        <v>Anne Gramling</v>
      </c>
    </row>
    <row r="115" spans="1:14" ht="25.15" customHeight="1" x14ac:dyDescent="0.2">
      <c r="A115" s="70" t="s">
        <v>120</v>
      </c>
      <c r="B115" s="71">
        <v>2015</v>
      </c>
      <c r="C115" s="68" t="str">
        <f>IF(ISERROR(VLOOKUP(IF(RIGHT($A115,1)=")",LEFT($A115,FIND(" (",$A115)-1),$A115),[1]ACCS!$B$2:$B$5003, 1, FALSE)), "","1")</f>
        <v>1</v>
      </c>
      <c r="D115" s="103" t="str">
        <f>IF($B115="Unknown","",IF($B115="","",IF(VALUE(LEFT($B115,4))&lt;Calc!$J$2,"ANTIQUE","")))</f>
        <v/>
      </c>
      <c r="E115" s="72" t="s">
        <v>29</v>
      </c>
      <c r="F115" s="121"/>
      <c r="G115" s="121"/>
      <c r="H115" s="62" t="str">
        <f t="shared" si="8"/>
        <v>Reticulata</v>
      </c>
      <c r="I115" s="18">
        <f t="shared" si="9"/>
        <v>1</v>
      </c>
      <c r="J115" s="18">
        <f t="shared" si="10"/>
        <v>0</v>
      </c>
      <c r="K115" s="18">
        <f t="shared" si="11"/>
        <v>0</v>
      </c>
      <c r="L115" s="57" t="str">
        <f t="shared" si="12"/>
        <v>Anne Hightower</v>
      </c>
      <c r="M115" s="57" t="str">
        <f t="shared" si="13"/>
        <v>Anne Hightower</v>
      </c>
      <c r="N115" s="61" t="str">
        <f t="shared" si="7"/>
        <v>Anne Hightower</v>
      </c>
    </row>
    <row r="116" spans="1:14" ht="25.15" customHeight="1" x14ac:dyDescent="0.2">
      <c r="A116" s="70" t="s">
        <v>121</v>
      </c>
      <c r="B116" s="71">
        <v>1977</v>
      </c>
      <c r="C116" s="68" t="str">
        <f>IF(ISERROR(VLOOKUP(IF(RIGHT($A116,1)=")",LEFT($A116,FIND(" (",$A116)-1),$A116),[1]ACCS!$B$2:$B$5003, 1, FALSE)), "","1")</f>
        <v>1</v>
      </c>
      <c r="D116" s="103" t="str">
        <f>IF($B116="Unknown","",IF($B116="","",IF(VALUE(LEFT($B116,4))&lt;Calc!$J$2,"ANTIQUE","")))</f>
        <v/>
      </c>
      <c r="E116" s="72" t="s">
        <v>24</v>
      </c>
      <c r="F116" s="121"/>
      <c r="G116" s="121"/>
      <c r="H116" s="62" t="str">
        <f t="shared" si="8"/>
        <v>Reticulata</v>
      </c>
      <c r="I116" s="18">
        <f t="shared" si="9"/>
        <v>1</v>
      </c>
      <c r="J116" s="18">
        <f t="shared" si="10"/>
        <v>0</v>
      </c>
      <c r="K116" s="18">
        <f t="shared" si="11"/>
        <v>0</v>
      </c>
      <c r="L116" s="57" t="str">
        <f t="shared" si="12"/>
        <v>Anne McCulloch Hill</v>
      </c>
      <c r="M116" s="57" t="str">
        <f t="shared" si="13"/>
        <v>Anne McCulloch Hill</v>
      </c>
      <c r="N116" s="61" t="str">
        <f t="shared" si="7"/>
        <v>Anne McCulloch Hill</v>
      </c>
    </row>
    <row r="117" spans="1:14" ht="25.15" customHeight="1" x14ac:dyDescent="0.2">
      <c r="A117" s="70" t="s">
        <v>122</v>
      </c>
      <c r="B117" s="71">
        <v>2016</v>
      </c>
      <c r="C117" s="68" t="str">
        <f>IF(ISERROR(VLOOKUP(IF(RIGHT($A117,1)=")",LEFT($A117,FIND(" (",$A117)-1),$A117),[1]ACCS!$B$2:$B$5003, 1, FALSE)), "","1")</f>
        <v/>
      </c>
      <c r="D117" s="103" t="str">
        <f>IF($B117="Unknown","",IF($B117="","",IF(VALUE(LEFT($B117,4))&lt;Calc!$J$2,"ANTIQUE","")))</f>
        <v/>
      </c>
      <c r="E117" s="72" t="s">
        <v>24</v>
      </c>
      <c r="F117" s="121"/>
      <c r="G117" s="121"/>
      <c r="H117" s="62" t="str">
        <f t="shared" si="8"/>
        <v>Japonica</v>
      </c>
      <c r="I117" s="18">
        <f t="shared" si="9"/>
        <v>0</v>
      </c>
      <c r="J117" s="18">
        <f t="shared" si="10"/>
        <v>0</v>
      </c>
      <c r="K117" s="18">
        <f t="shared" si="11"/>
        <v>0</v>
      </c>
      <c r="L117" s="57" t="str">
        <f t="shared" si="12"/>
        <v>Annell Moore Var.</v>
      </c>
      <c r="M117" s="57" t="str">
        <f t="shared" si="13"/>
        <v>Annell Moore Var.</v>
      </c>
      <c r="N117" s="61" t="str">
        <f t="shared" si="7"/>
        <v>Annell Moore Var.</v>
      </c>
    </row>
    <row r="118" spans="1:14" ht="25.15" customHeight="1" x14ac:dyDescent="0.2">
      <c r="A118" s="70" t="s">
        <v>123</v>
      </c>
      <c r="B118" s="71">
        <v>1960</v>
      </c>
      <c r="C118" s="68" t="str">
        <f>IF(ISERROR(VLOOKUP(IF(RIGHT($A118,1)=")",LEFT($A118,FIND(" (",$A118)-1),$A118),[1]ACCS!$B$2:$B$5003, 1, FALSE)), "","1")</f>
        <v>1</v>
      </c>
      <c r="D118" s="103" t="str">
        <f>IF($B118="Unknown","",IF($B118="","",IF(VALUE(LEFT($B118,4))&lt;Calc!$J$2,"ANTIQUE","")))</f>
        <v/>
      </c>
      <c r="E118" s="72" t="s">
        <v>21</v>
      </c>
      <c r="F118" s="121"/>
      <c r="G118" s="121"/>
      <c r="H118" s="62" t="str">
        <f t="shared" si="8"/>
        <v>Japonica</v>
      </c>
      <c r="I118" s="18">
        <f t="shared" si="9"/>
        <v>0</v>
      </c>
      <c r="J118" s="18">
        <f t="shared" si="10"/>
        <v>0</v>
      </c>
      <c r="K118" s="18">
        <f t="shared" si="11"/>
        <v>0</v>
      </c>
      <c r="L118" s="57" t="str">
        <f t="shared" si="12"/>
        <v>Annette Gehry</v>
      </c>
      <c r="M118" s="57" t="str">
        <f t="shared" si="13"/>
        <v>Annette Gehry</v>
      </c>
      <c r="N118" s="61" t="str">
        <f t="shared" si="7"/>
        <v>Annette Gehry</v>
      </c>
    </row>
    <row r="119" spans="1:14" ht="25.15" customHeight="1" x14ac:dyDescent="0.2">
      <c r="A119" s="70" t="s">
        <v>124</v>
      </c>
      <c r="B119" s="71">
        <v>1947</v>
      </c>
      <c r="C119" s="68" t="str">
        <f>IF(ISERROR(VLOOKUP(IF(RIGHT($A119,1)=")",LEFT($A119,FIND(" (",$A119)-1),$A119),[1]ACCS!$B$2:$B$5003, 1, FALSE)), "","1")</f>
        <v/>
      </c>
      <c r="D119" s="103" t="str">
        <f>IF($B119="Unknown","",IF($B119="","",IF(VALUE(LEFT($B119,4))&lt;Calc!$J$2,"ANTIQUE","")))</f>
        <v/>
      </c>
      <c r="E119" s="72" t="s">
        <v>24</v>
      </c>
      <c r="F119" s="121"/>
      <c r="G119" s="121"/>
      <c r="H119" s="62" t="str">
        <f t="shared" si="8"/>
        <v>Japonica</v>
      </c>
      <c r="I119" s="18">
        <f t="shared" si="9"/>
        <v>0</v>
      </c>
      <c r="J119" s="18">
        <f t="shared" si="10"/>
        <v>0</v>
      </c>
      <c r="K119" s="18">
        <f t="shared" si="11"/>
        <v>0</v>
      </c>
      <c r="L119" s="57" t="str">
        <f t="shared" si="12"/>
        <v>Annie Gray</v>
      </c>
      <c r="M119" s="57" t="str">
        <f t="shared" si="13"/>
        <v>Annie Gray</v>
      </c>
      <c r="N119" s="61" t="str">
        <f t="shared" si="7"/>
        <v>Annie Gray</v>
      </c>
    </row>
    <row r="120" spans="1:14" ht="25.15" customHeight="1" x14ac:dyDescent="0.2">
      <c r="A120" s="70" t="s">
        <v>125</v>
      </c>
      <c r="B120" s="71">
        <v>1908</v>
      </c>
      <c r="C120" s="68" t="str">
        <f>IF(ISERROR(VLOOKUP(IF(RIGHT($A120,1)=")",LEFT($A120,FIND(" (",$A120)-1),$A120),[1]ACCS!$B$2:$B$5003, 1, FALSE)), "","1")</f>
        <v/>
      </c>
      <c r="D120" s="103" t="str">
        <f>IF($B120="Unknown","",IF($B120="","",IF(VALUE(LEFT($B120,4))&lt;Calc!$J$2,"ANTIQUE","")))</f>
        <v/>
      </c>
      <c r="E120" s="72" t="s">
        <v>24</v>
      </c>
      <c r="F120" s="121"/>
      <c r="G120" s="121"/>
      <c r="H120" s="62" t="str">
        <f t="shared" si="8"/>
        <v>Japonica</v>
      </c>
      <c r="I120" s="18">
        <f t="shared" si="9"/>
        <v>0</v>
      </c>
      <c r="J120" s="18">
        <f t="shared" si="10"/>
        <v>0</v>
      </c>
      <c r="K120" s="18">
        <f t="shared" si="11"/>
        <v>0</v>
      </c>
      <c r="L120" s="57" t="str">
        <f t="shared" si="12"/>
        <v>Annie McDonald (See Eugene Lize)</v>
      </c>
      <c r="M120" s="57" t="str">
        <f t="shared" si="13"/>
        <v>Annie McDonald (See Eugene Lize)</v>
      </c>
      <c r="N120" s="61" t="str">
        <f t="shared" si="7"/>
        <v>Annie McDonald (See Eugene Lize)</v>
      </c>
    </row>
    <row r="121" spans="1:14" ht="25.15" customHeight="1" x14ac:dyDescent="0.2">
      <c r="A121" s="70" t="s">
        <v>126</v>
      </c>
      <c r="B121" s="71">
        <v>1966</v>
      </c>
      <c r="C121" s="68" t="str">
        <f>IF(ISERROR(VLOOKUP(IF(RIGHT($A121,1)=")",LEFT($A121,FIND(" (",$A121)-1),$A121),[1]ACCS!$B$2:$B$5003, 1, FALSE)), "","1")</f>
        <v>1</v>
      </c>
      <c r="D121" s="103" t="str">
        <f>IF($B121="Unknown","",IF($B121="","",IF(VALUE(LEFT($B121,4))&lt;Calc!$J$2,"ANTIQUE","")))</f>
        <v/>
      </c>
      <c r="E121" s="72" t="s">
        <v>37</v>
      </c>
      <c r="F121" s="121"/>
      <c r="G121" s="121"/>
      <c r="H121" s="62" t="str">
        <f t="shared" si="8"/>
        <v>Japonica</v>
      </c>
      <c r="I121" s="18">
        <f t="shared" si="9"/>
        <v>0</v>
      </c>
      <c r="J121" s="18">
        <f t="shared" si="10"/>
        <v>0</v>
      </c>
      <c r="K121" s="18">
        <f t="shared" si="11"/>
        <v>0</v>
      </c>
      <c r="L121" s="57" t="str">
        <f t="shared" si="12"/>
        <v>Annie Tee</v>
      </c>
      <c r="M121" s="57" t="str">
        <f t="shared" si="13"/>
        <v>Annie Tee</v>
      </c>
      <c r="N121" s="61" t="str">
        <f t="shared" si="7"/>
        <v>Annie Tee</v>
      </c>
    </row>
    <row r="122" spans="1:14" ht="25.15" customHeight="1" x14ac:dyDescent="0.2">
      <c r="A122" s="70" t="s">
        <v>127</v>
      </c>
      <c r="B122" s="71">
        <v>2003</v>
      </c>
      <c r="C122" s="68" t="str">
        <f>IF(ISERROR(VLOOKUP(IF(RIGHT($A122,1)=")",LEFT($A122,FIND(" (",$A122)-1),$A122),[1]ACCS!$B$2:$B$5003, 1, FALSE)), "","1")</f>
        <v/>
      </c>
      <c r="D122" s="103" t="str">
        <f>IF($B122="Unknown","",IF($B122="","",IF(VALUE(LEFT($B122,4))&lt;Calc!$J$2,"ANTIQUE","")))</f>
        <v/>
      </c>
      <c r="E122" s="72" t="s">
        <v>29</v>
      </c>
      <c r="F122" s="121"/>
      <c r="G122" s="121"/>
      <c r="H122" s="62" t="str">
        <f t="shared" si="8"/>
        <v>Reticulata</v>
      </c>
      <c r="I122" s="18">
        <f t="shared" si="9"/>
        <v>1</v>
      </c>
      <c r="J122" s="18">
        <f t="shared" si="10"/>
        <v>0</v>
      </c>
      <c r="K122" s="18">
        <f t="shared" si="11"/>
        <v>0</v>
      </c>
      <c r="L122" s="57" t="str">
        <f t="shared" si="12"/>
        <v>Ann's Delight</v>
      </c>
      <c r="M122" s="57" t="str">
        <f t="shared" si="13"/>
        <v>Ann's Delight</v>
      </c>
      <c r="N122" s="61" t="str">
        <f t="shared" si="7"/>
        <v>Ann's Delight</v>
      </c>
    </row>
    <row r="123" spans="1:14" ht="25.15" customHeight="1" x14ac:dyDescent="0.2">
      <c r="A123" s="99" t="s">
        <v>3549</v>
      </c>
      <c r="B123" s="100">
        <v>2023</v>
      </c>
      <c r="C123" s="68" t="str">
        <f>IF(ISERROR(VLOOKUP(IF(RIGHT($A123,1)=")",LEFT($A123,FIND(" (",$A123)-1),$A123),[1]ACCS!$B$2:$B$5003, 1, FALSE)), "","1")</f>
        <v>1</v>
      </c>
      <c r="D123" s="115" t="str">
        <f>IF($B123="Unknown","",IF($B123="","",IF(VALUE(LEFT($B123,4))&lt;Calc!$J$2,"ANTIQUE","")))</f>
        <v/>
      </c>
      <c r="E123" s="53" t="s">
        <v>37</v>
      </c>
      <c r="F123" s="121"/>
      <c r="G123" s="122"/>
      <c r="H123" s="62" t="str">
        <f t="shared" si="8"/>
        <v>Japonica</v>
      </c>
      <c r="I123" s="18">
        <f t="shared" si="9"/>
        <v>0</v>
      </c>
      <c r="J123" s="18">
        <f t="shared" si="10"/>
        <v>0</v>
      </c>
      <c r="K123" s="18">
        <f t="shared" si="11"/>
        <v>0</v>
      </c>
      <c r="L123" s="57" t="str">
        <f t="shared" si="12"/>
        <v>Anoaika</v>
      </c>
      <c r="M123" s="57" t="str">
        <f t="shared" si="13"/>
        <v>Anoaika</v>
      </c>
      <c r="N123" s="61" t="str">
        <f t="shared" si="7"/>
        <v>Anoaika</v>
      </c>
    </row>
    <row r="124" spans="1:14" ht="25.15" customHeight="1" x14ac:dyDescent="0.2">
      <c r="A124" s="70" t="s">
        <v>128</v>
      </c>
      <c r="B124" s="71">
        <v>1962</v>
      </c>
      <c r="C124" s="68" t="str">
        <f>IF(ISERROR(VLOOKUP(IF(RIGHT($A124,1)=")",LEFT($A124,FIND(" (",$A124)-1),$A124),[1]ACCS!$B$2:$B$5003, 1, FALSE)), "","1")</f>
        <v>1</v>
      </c>
      <c r="D124" s="103" t="str">
        <f>IF($B124="Unknown","",IF($B124="","",IF(VALUE(LEFT($B124,4))&lt;Calc!$J$2,"ANTIQUE","")))</f>
        <v/>
      </c>
      <c r="E124" s="72" t="s">
        <v>37</v>
      </c>
      <c r="F124" s="121"/>
      <c r="G124" s="121"/>
      <c r="H124" s="62" t="str">
        <f t="shared" si="8"/>
        <v>NRH</v>
      </c>
      <c r="I124" s="18">
        <f t="shared" si="9"/>
        <v>2</v>
      </c>
      <c r="J124" s="18">
        <f t="shared" si="10"/>
        <v>0</v>
      </c>
      <c r="K124" s="18">
        <f t="shared" si="11"/>
        <v>0</v>
      </c>
      <c r="L124" s="57" t="str">
        <f t="shared" si="12"/>
        <v>Anticipation</v>
      </c>
      <c r="M124" s="57" t="str">
        <f t="shared" si="13"/>
        <v>Anticipation</v>
      </c>
      <c r="N124" s="61" t="str">
        <f t="shared" si="7"/>
        <v>Anticipation</v>
      </c>
    </row>
    <row r="125" spans="1:14" ht="25.15" customHeight="1" x14ac:dyDescent="0.2">
      <c r="A125" s="70" t="s">
        <v>129</v>
      </c>
      <c r="B125" s="71">
        <v>1966</v>
      </c>
      <c r="C125" s="68" t="str">
        <f>IF(ISERROR(VLOOKUP(IF(RIGHT($A125,1)=")",LEFT($A125,FIND(" (",$A125)-1),$A125),[1]ACCS!$B$2:$B$5003, 1, FALSE)), "","1")</f>
        <v>1</v>
      </c>
      <c r="D125" s="103" t="str">
        <f>IF($B125="Unknown","",IF($B125="","",IF(VALUE(LEFT($B125,4))&lt;Calc!$J$2,"ANTIQUE","")))</f>
        <v/>
      </c>
      <c r="E125" s="72" t="s">
        <v>24</v>
      </c>
      <c r="F125" s="121"/>
      <c r="G125" s="121" t="s">
        <v>26</v>
      </c>
      <c r="H125" s="62" t="str">
        <f t="shared" si="8"/>
        <v>Reticulata</v>
      </c>
      <c r="I125" s="18">
        <f t="shared" si="9"/>
        <v>1</v>
      </c>
      <c r="J125" s="18">
        <f t="shared" si="10"/>
        <v>0</v>
      </c>
      <c r="K125" s="18">
        <f t="shared" si="11"/>
        <v>0</v>
      </c>
      <c r="L125" s="57" t="str">
        <f t="shared" si="12"/>
        <v>Anzac</v>
      </c>
      <c r="M125" s="57" t="str">
        <f t="shared" si="13"/>
        <v>Anzac</v>
      </c>
      <c r="N125" s="61" t="str">
        <f t="shared" si="7"/>
        <v>Anzac</v>
      </c>
    </row>
    <row r="126" spans="1:14" ht="25.15" customHeight="1" x14ac:dyDescent="0.2">
      <c r="A126" s="70" t="s">
        <v>130</v>
      </c>
      <c r="B126" s="71">
        <v>1988</v>
      </c>
      <c r="C126" s="68" t="str">
        <f>IF(ISERROR(VLOOKUP(IF(RIGHT($A126,1)=")",LEFT($A126,FIND(" (",$A126)-1),$A126),[1]ACCS!$B$2:$B$5003, 1, FALSE)), "","1")</f>
        <v/>
      </c>
      <c r="D126" s="103" t="str">
        <f>IF($B126="Unknown","",IF($B126="","",IF(VALUE(LEFT($B126,4))&lt;Calc!$J$2,"ANTIQUE","")))</f>
        <v/>
      </c>
      <c r="E126" s="72" t="s">
        <v>61</v>
      </c>
      <c r="F126" s="121"/>
      <c r="G126" s="121"/>
      <c r="H126" s="62" t="str">
        <f t="shared" si="8"/>
        <v>Japonica</v>
      </c>
      <c r="I126" s="18">
        <f t="shared" si="9"/>
        <v>0</v>
      </c>
      <c r="J126" s="18">
        <f t="shared" si="10"/>
        <v>0</v>
      </c>
      <c r="K126" s="18">
        <f t="shared" si="11"/>
        <v>0</v>
      </c>
      <c r="L126" s="57" t="str">
        <f t="shared" si="12"/>
        <v>Aoi-sangosho (Blue Coral Reef)</v>
      </c>
      <c r="M126" s="57" t="str">
        <f t="shared" si="13"/>
        <v>Aoi-sangosho (Blue Coral Reef)</v>
      </c>
      <c r="N126" s="61" t="str">
        <f t="shared" si="7"/>
        <v>Aoi-sangosho</v>
      </c>
    </row>
    <row r="127" spans="1:14" ht="25.15" customHeight="1" x14ac:dyDescent="0.2">
      <c r="A127" s="70" t="s">
        <v>131</v>
      </c>
      <c r="B127" s="71">
        <v>1965</v>
      </c>
      <c r="C127" s="68" t="str">
        <f>IF(ISERROR(VLOOKUP(IF(RIGHT($A127,1)=")",LEFT($A127,FIND(" (",$A127)-1),$A127),[1]ACCS!$B$2:$B$5003, 1, FALSE)), "","1")</f>
        <v/>
      </c>
      <c r="D127" s="103" t="str">
        <f>IF($B127="Unknown","",IF($B127="","",IF(VALUE(LEFT($B127,4))&lt;Calc!$J$2,"ANTIQUE","")))</f>
        <v/>
      </c>
      <c r="E127" s="72" t="s">
        <v>37</v>
      </c>
      <c r="F127" s="121"/>
      <c r="G127" s="122"/>
      <c r="H127" s="62" t="str">
        <f t="shared" si="8"/>
        <v>Japonica</v>
      </c>
      <c r="I127" s="18">
        <f t="shared" si="9"/>
        <v>0</v>
      </c>
      <c r="J127" s="18">
        <f t="shared" si="10"/>
        <v>0</v>
      </c>
      <c r="K127" s="18">
        <f t="shared" si="11"/>
        <v>0</v>
      </c>
      <c r="L127" s="57" t="str">
        <f t="shared" si="12"/>
        <v>Apache Chief</v>
      </c>
      <c r="M127" s="57" t="str">
        <f t="shared" si="13"/>
        <v>Apache Chief</v>
      </c>
      <c r="N127" s="61" t="str">
        <f t="shared" si="7"/>
        <v>Apache Chief</v>
      </c>
    </row>
    <row r="128" spans="1:14" ht="25.15" customHeight="1" x14ac:dyDescent="0.2">
      <c r="A128" s="70" t="s">
        <v>132</v>
      </c>
      <c r="B128" s="71">
        <v>2005</v>
      </c>
      <c r="C128" s="68" t="str">
        <f>IF(ISERROR(VLOOKUP(IF(RIGHT($A128,1)=")",LEFT($A128,FIND(" (",$A128)-1),$A128),[1]ACCS!$B$2:$B$5003, 1, FALSE)), "","1")</f>
        <v>1</v>
      </c>
      <c r="D128" s="103" t="str">
        <f>IF($B128="Unknown","",IF($B128="","",IF(VALUE(LEFT($B128,4))&lt;Calc!$J$2,"ANTIQUE","")))</f>
        <v/>
      </c>
      <c r="E128" s="72" t="s">
        <v>24</v>
      </c>
      <c r="F128" s="121"/>
      <c r="G128" s="121"/>
      <c r="H128" s="62" t="str">
        <f t="shared" si="8"/>
        <v>Hiemalis</v>
      </c>
      <c r="I128" s="18">
        <f t="shared" si="9"/>
        <v>4</v>
      </c>
      <c r="J128" s="18">
        <f t="shared" si="10"/>
        <v>0</v>
      </c>
      <c r="K128" s="18">
        <f t="shared" si="11"/>
        <v>0</v>
      </c>
      <c r="L128" s="57" t="str">
        <f t="shared" si="12"/>
        <v>Aphrodite</v>
      </c>
      <c r="M128" s="57" t="str">
        <f t="shared" si="13"/>
        <v>Aphrodite</v>
      </c>
      <c r="N128" s="61" t="str">
        <f t="shared" si="7"/>
        <v>Aphrodite</v>
      </c>
    </row>
    <row r="129" spans="1:14" ht="25.15" customHeight="1" x14ac:dyDescent="0.2">
      <c r="A129" s="70" t="s">
        <v>133</v>
      </c>
      <c r="B129" s="71">
        <v>1971</v>
      </c>
      <c r="C129" s="68" t="str">
        <f>IF(ISERROR(VLOOKUP(IF(RIGHT($A129,1)=")",LEFT($A129,FIND(" (",$A129)-1),$A129),[1]ACCS!$B$2:$B$5003, 1, FALSE)), "","1")</f>
        <v>1</v>
      </c>
      <c r="D129" s="103" t="str">
        <f>IF($B129="Unknown","",IF($B129="","",IF(VALUE(LEFT($B129,4))&lt;Calc!$J$2,"ANTIQUE","")))</f>
        <v/>
      </c>
      <c r="E129" s="72" t="s">
        <v>21</v>
      </c>
      <c r="F129" s="121"/>
      <c r="G129" s="121" t="s">
        <v>26</v>
      </c>
      <c r="H129" s="62" t="str">
        <f t="shared" si="8"/>
        <v>Japonica</v>
      </c>
      <c r="I129" s="18">
        <f t="shared" si="9"/>
        <v>0</v>
      </c>
      <c r="J129" s="18">
        <f t="shared" si="10"/>
        <v>0</v>
      </c>
      <c r="K129" s="18">
        <f t="shared" si="11"/>
        <v>0</v>
      </c>
      <c r="L129" s="57" t="str">
        <f t="shared" si="12"/>
        <v>Apollo 14</v>
      </c>
      <c r="M129" s="57" t="str">
        <f t="shared" si="13"/>
        <v>Apollo 14</v>
      </c>
      <c r="N129" s="61" t="str">
        <f t="shared" si="7"/>
        <v>Apollo 14</v>
      </c>
    </row>
    <row r="130" spans="1:14" ht="25.15" customHeight="1" x14ac:dyDescent="0.2">
      <c r="A130" s="70" t="s">
        <v>134</v>
      </c>
      <c r="B130" s="71">
        <v>1980</v>
      </c>
      <c r="C130" s="68" t="str">
        <f>IF(ISERROR(VLOOKUP(IF(RIGHT($A130,1)=")",LEFT($A130,FIND(" (",$A130)-1),$A130),[1]ACCS!$B$2:$B$5003, 1, FALSE)), "","1")</f>
        <v>1</v>
      </c>
      <c r="D130" s="103" t="str">
        <f>IF($B130="Unknown","",IF($B130="","",IF(VALUE(LEFT($B130,4))&lt;Calc!$J$2,"ANTIQUE","")))</f>
        <v/>
      </c>
      <c r="E130" s="72" t="s">
        <v>37</v>
      </c>
      <c r="F130" s="121"/>
      <c r="G130" s="121"/>
      <c r="H130" s="62" t="str">
        <f t="shared" si="8"/>
        <v>Reticulata</v>
      </c>
      <c r="I130" s="18">
        <f t="shared" si="9"/>
        <v>1</v>
      </c>
      <c r="J130" s="18">
        <f t="shared" si="10"/>
        <v>0</v>
      </c>
      <c r="K130" s="18">
        <f t="shared" si="11"/>
        <v>0</v>
      </c>
      <c r="L130" s="57" t="str">
        <f t="shared" si="12"/>
        <v>Applause</v>
      </c>
      <c r="M130" s="57" t="str">
        <f t="shared" si="13"/>
        <v>Applause</v>
      </c>
      <c r="N130" s="61" t="str">
        <f t="shared" ref="N130:N192" si="14">IF(ISNUMBER(SEARCH("See",$M130)),$M130,IF(ISNUMBER(SEARCH("(",$M130)),LEFT($M130,SEARCH("(",$M130)-2),$M130))</f>
        <v>Applause</v>
      </c>
    </row>
    <row r="131" spans="1:14" ht="25.15" customHeight="1" x14ac:dyDescent="0.2">
      <c r="A131" s="70" t="s">
        <v>135</v>
      </c>
      <c r="B131" s="71" t="s">
        <v>56</v>
      </c>
      <c r="C131" s="68" t="str">
        <f>IF(ISERROR(VLOOKUP(IF(RIGHT($A131,1)=")",LEFT($A131,FIND(" (",$A131)-1),$A131),[1]ACCS!$B$2:$B$5003, 1, FALSE)), "","1")</f>
        <v/>
      </c>
      <c r="D131" s="103" t="str">
        <f>IF($B131="Unknown","",IF($B131="","",IF(VALUE(LEFT($B131,4))&lt;Calc!$J$2,"ANTIQUE","")))</f>
        <v/>
      </c>
      <c r="E131" s="72" t="s">
        <v>24</v>
      </c>
      <c r="F131" s="121"/>
      <c r="G131" s="121"/>
      <c r="H131" s="62" t="str">
        <f t="shared" ref="H131:H193" si="15">IF($A131="","",IF($I131=0,"Japonica",IF($I131=1,"Reticulata",IF($I131=2,"NRH",IF($I131=3,"Sasanqua",IF($I131=4,"Hiemalis",IF($I131=5,"Vernalis",IF($I131=6,"Japonica [Higo]","Specie"))))))))</f>
        <v>NRH</v>
      </c>
      <c r="I131" s="18">
        <f t="shared" ref="I131:I193" si="16">IF(NOT(ISERROR(SEARCH("(R)",$A131))),1,IF(NOT(ISERROR(SEARCH("(H)",$A131))),2,IF(NOT(ISERROR(SEARCH("(Sasanqua)",$A131))),3,IF(NOT(ISERROR(SEARCH("(Hiemalis)",$A131))),4,IF(NOT(ISERROR(SEARCH("(Vernalis)",$A131))),5,IF(NOT(ISERROR(SEARCH("(Higo)",$A131))),6,))))))+$J131+K131</f>
        <v>2</v>
      </c>
      <c r="J131" s="18">
        <f t="shared" ref="J131:J193" si="17">IF(NOT(ISERROR(SEARCH("(Rusticana)",$A131))),7,IF(NOT(ISERROR(SEARCH("(Wabisuke)",$A131))),8,IF(NOT(ISERROR(SEARCH("(Edithae)",$A131))),9,IF(NOT(ISERROR(SEARCH("(Oleifera)",$A131))),10,IF(NOT(ISERROR(SEARCH("(Saluenensis)",$A131))),11,0)))))</f>
        <v>0</v>
      </c>
      <c r="K131" s="18">
        <f t="shared" ref="K131:K193" si="18">IF(NOT(ISERROR(SEARCH("(Pitardii)",$A131))),12,IF(NOT(ISERROR(SEARCH("(Specie)",$A131))),13,0))</f>
        <v>0</v>
      </c>
      <c r="L131" s="57" t="str">
        <f t="shared" ref="L131:L193" si="19">SUBSTITUTE(SUBSTITUTE(SUBSTITUTE(SUBSTITUTE(SUBSTITUTE(SUBSTITUTE(SUBSTITUTE(SUBSTITUTE(A131," (A)","")," (R)","")," (H)","")," (Sasanqua)","")," (Hiemalis)","")," (Vernalis)","")," (Rusticana)",""),"(Wabisuke)","")</f>
        <v>Apple Blossom</v>
      </c>
      <c r="M131" s="57" t="str">
        <f t="shared" ref="M131:M193" si="20">SUBSTITUTE(SUBSTITUTE(SUBSTITUTE(SUBSTITUTE(SUBSTITUTE($L131," (Edithae)","")," (Oleifera)","")," (Saluenensis)","")," (Specie)","")," (Pitardii)","")</f>
        <v>Apple Blossom</v>
      </c>
      <c r="N131" s="61" t="str">
        <f t="shared" si="14"/>
        <v>Apple Blossom</v>
      </c>
    </row>
    <row r="132" spans="1:14" ht="25.15" customHeight="1" x14ac:dyDescent="0.2">
      <c r="A132" s="70" t="s">
        <v>136</v>
      </c>
      <c r="B132" s="71" t="s">
        <v>56</v>
      </c>
      <c r="C132" s="68" t="str">
        <f>IF(ISERROR(VLOOKUP(IF(RIGHT($A132,1)=")",LEFT($A132,FIND(" (",$A132)-1),$A132),[1]ACCS!$B$2:$B$5003, 1, FALSE)), "","1")</f>
        <v/>
      </c>
      <c r="D132" s="103" t="str">
        <f>IF($B132="Unknown","",IF($B132="","",IF(VALUE(LEFT($B132,4))&lt;Calc!$J$2,"ANTIQUE","")))</f>
        <v/>
      </c>
      <c r="E132" s="72" t="s">
        <v>47</v>
      </c>
      <c r="F132" s="121"/>
      <c r="G132" s="121"/>
      <c r="H132" s="62" t="str">
        <f t="shared" si="15"/>
        <v>Specie</v>
      </c>
      <c r="I132" s="18">
        <f t="shared" si="16"/>
        <v>11</v>
      </c>
      <c r="J132" s="18">
        <f t="shared" si="17"/>
        <v>11</v>
      </c>
      <c r="K132" s="18">
        <f t="shared" si="18"/>
        <v>0</v>
      </c>
      <c r="L132" s="57" t="str">
        <f t="shared" si="19"/>
        <v>Apple Blossom (Saluenensis)</v>
      </c>
      <c r="M132" s="57" t="str">
        <f t="shared" si="20"/>
        <v>Apple Blossom</v>
      </c>
      <c r="N132" s="61" t="str">
        <f t="shared" si="14"/>
        <v>Apple Blossom</v>
      </c>
    </row>
    <row r="133" spans="1:14" ht="25.15" customHeight="1" x14ac:dyDescent="0.2">
      <c r="A133" s="70" t="s">
        <v>137</v>
      </c>
      <c r="B133" s="71">
        <v>1933</v>
      </c>
      <c r="C133" s="68" t="str">
        <f>IF(ISERROR(VLOOKUP(IF(RIGHT($A133,1)=")",LEFT($A133,FIND(" (",$A133)-1),$A133),[1]ACCS!$B$2:$B$5003, 1, FALSE)), "","1")</f>
        <v/>
      </c>
      <c r="D133" s="103" t="str">
        <f>IF($B133="Unknown","",IF($B133="","",IF(VALUE(LEFT($B133,4))&lt;Calc!$J$2,"ANTIQUE","")))</f>
        <v/>
      </c>
      <c r="E133" s="72" t="s">
        <v>24</v>
      </c>
      <c r="F133" s="121"/>
      <c r="G133" s="121"/>
      <c r="H133" s="62" t="str">
        <f t="shared" si="15"/>
        <v>Sasanqua</v>
      </c>
      <c r="I133" s="18">
        <f t="shared" si="16"/>
        <v>3</v>
      </c>
      <c r="J133" s="18">
        <f t="shared" si="17"/>
        <v>0</v>
      </c>
      <c r="K133" s="18">
        <f t="shared" si="18"/>
        <v>0</v>
      </c>
      <c r="L133" s="57" t="str">
        <f t="shared" si="19"/>
        <v>Apple Blossom</v>
      </c>
      <c r="M133" s="57" t="str">
        <f t="shared" si="20"/>
        <v>Apple Blossom</v>
      </c>
      <c r="N133" s="61" t="str">
        <f t="shared" si="14"/>
        <v>Apple Blossom</v>
      </c>
    </row>
    <row r="134" spans="1:14" ht="25.15" customHeight="1" x14ac:dyDescent="0.2">
      <c r="A134" s="70" t="s">
        <v>138</v>
      </c>
      <c r="B134" s="71">
        <v>1954</v>
      </c>
      <c r="C134" s="68" t="str">
        <f>IF(ISERROR(VLOOKUP(IF(RIGHT($A134,1)=")",LEFT($A134,FIND(" (",$A134)-1),$A134),[1]ACCS!$B$2:$B$5003, 1, FALSE)), "","1")</f>
        <v>1</v>
      </c>
      <c r="D134" s="103" t="str">
        <f>IF($B134="Unknown","",IF($B134="","",IF(VALUE(LEFT($B134,4))&lt;Calc!$J$2,"ANTIQUE","")))</f>
        <v/>
      </c>
      <c r="E134" s="72" t="s">
        <v>37</v>
      </c>
      <c r="F134" s="121"/>
      <c r="G134" s="121"/>
      <c r="H134" s="62" t="str">
        <f t="shared" si="15"/>
        <v>Japonica</v>
      </c>
      <c r="I134" s="18">
        <f t="shared" si="16"/>
        <v>0</v>
      </c>
      <c r="J134" s="18">
        <f t="shared" si="17"/>
        <v>0</v>
      </c>
      <c r="K134" s="18">
        <f t="shared" si="18"/>
        <v>0</v>
      </c>
      <c r="L134" s="57" t="str">
        <f t="shared" si="19"/>
        <v>Apple Queen</v>
      </c>
      <c r="M134" s="57" t="str">
        <f t="shared" si="20"/>
        <v>Apple Queen</v>
      </c>
      <c r="N134" s="61" t="str">
        <f t="shared" si="14"/>
        <v>Apple Queen</v>
      </c>
    </row>
    <row r="135" spans="1:14" ht="25.15" customHeight="1" x14ac:dyDescent="0.2">
      <c r="A135" s="70" t="s">
        <v>139</v>
      </c>
      <c r="B135" s="71">
        <v>2014</v>
      </c>
      <c r="C135" s="68" t="str">
        <f>IF(ISERROR(VLOOKUP(IF(RIGHT($A135,1)=")",LEFT($A135,FIND(" (",$A135)-1),$A135),[1]ACCS!$B$2:$B$5003, 1, FALSE)), "","1")</f>
        <v/>
      </c>
      <c r="D135" s="103" t="str">
        <f>IF($B135="Unknown","",IF($B135="","",IF(VALUE(LEFT($B135,4))&lt;Calc!$J$2,"ANTIQUE","")))</f>
        <v/>
      </c>
      <c r="E135" s="72" t="s">
        <v>24</v>
      </c>
      <c r="F135" s="121"/>
      <c r="G135" s="121" t="s">
        <v>26</v>
      </c>
      <c r="H135" s="62" t="str">
        <f t="shared" si="15"/>
        <v>Japonica</v>
      </c>
      <c r="I135" s="18">
        <f t="shared" si="16"/>
        <v>0</v>
      </c>
      <c r="J135" s="18">
        <f t="shared" si="17"/>
        <v>0</v>
      </c>
      <c r="K135" s="18">
        <f t="shared" si="18"/>
        <v>0</v>
      </c>
      <c r="L135" s="57" t="str">
        <f t="shared" si="19"/>
        <v>April Blues</v>
      </c>
      <c r="M135" s="57" t="str">
        <f t="shared" si="20"/>
        <v>April Blues</v>
      </c>
      <c r="N135" s="61" t="str">
        <f t="shared" si="14"/>
        <v>April Blues</v>
      </c>
    </row>
    <row r="136" spans="1:14" ht="25.15" customHeight="1" x14ac:dyDescent="0.2">
      <c r="A136" s="70" t="s">
        <v>140</v>
      </c>
      <c r="B136" s="71">
        <v>1993</v>
      </c>
      <c r="C136" s="68" t="str">
        <f>IF(ISERROR(VLOOKUP(IF(RIGHT($A136,1)=")",LEFT($A136,FIND(" (",$A136)-1),$A136),[1]ACCS!$B$2:$B$5003, 1, FALSE)), "","1")</f>
        <v>1</v>
      </c>
      <c r="D136" s="103" t="str">
        <f>IF($B136="Unknown","",IF($B136="","",IF(VALUE(LEFT($B136,4))&lt;Calc!$J$2,"ANTIQUE","")))</f>
        <v/>
      </c>
      <c r="E136" s="72" t="s">
        <v>35</v>
      </c>
      <c r="F136" s="121"/>
      <c r="G136" s="121" t="s">
        <v>26</v>
      </c>
      <c r="H136" s="62" t="str">
        <f t="shared" si="15"/>
        <v>Japonica</v>
      </c>
      <c r="I136" s="18">
        <f t="shared" si="16"/>
        <v>0</v>
      </c>
      <c r="J136" s="18">
        <f t="shared" si="17"/>
        <v>0</v>
      </c>
      <c r="K136" s="18">
        <f t="shared" si="18"/>
        <v>0</v>
      </c>
      <c r="L136" s="57" t="str">
        <f t="shared" si="19"/>
        <v>April Dawn</v>
      </c>
      <c r="M136" s="57" t="str">
        <f t="shared" si="20"/>
        <v>April Dawn</v>
      </c>
      <c r="N136" s="61" t="str">
        <f t="shared" si="14"/>
        <v>April Dawn</v>
      </c>
    </row>
    <row r="137" spans="1:14" ht="25.15" customHeight="1" x14ac:dyDescent="0.2">
      <c r="A137" s="70" t="s">
        <v>141</v>
      </c>
      <c r="B137" s="71">
        <v>2013</v>
      </c>
      <c r="C137" s="68" t="str">
        <f>IF(ISERROR(VLOOKUP(IF(RIGHT($A137,1)=")",LEFT($A137,FIND(" (",$A137)-1),$A137),[1]ACCS!$B$2:$B$5003, 1, FALSE)), "","1")</f>
        <v>1</v>
      </c>
      <c r="D137" s="103" t="str">
        <f>IF($B137="Unknown","",IF($B137="","",IF(VALUE(LEFT($B137,4))&lt;Calc!$J$2,"ANTIQUE","")))</f>
        <v/>
      </c>
      <c r="E137" s="72" t="s">
        <v>47</v>
      </c>
      <c r="F137" s="121"/>
      <c r="G137" s="121" t="s">
        <v>26</v>
      </c>
      <c r="H137" s="62" t="str">
        <f t="shared" si="15"/>
        <v>Japonica</v>
      </c>
      <c r="I137" s="18">
        <f t="shared" si="16"/>
        <v>0</v>
      </c>
      <c r="J137" s="18">
        <f t="shared" si="17"/>
        <v>0</v>
      </c>
      <c r="K137" s="18">
        <f t="shared" si="18"/>
        <v>0</v>
      </c>
      <c r="L137" s="57" t="str">
        <f t="shared" si="19"/>
        <v>April Dawn Blush</v>
      </c>
      <c r="M137" s="57" t="str">
        <f t="shared" si="20"/>
        <v>April Dawn Blush</v>
      </c>
      <c r="N137" s="61" t="str">
        <f t="shared" si="14"/>
        <v>April Dawn Blush</v>
      </c>
    </row>
    <row r="138" spans="1:14" ht="25.15" customHeight="1" x14ac:dyDescent="0.2">
      <c r="A138" s="70" t="s">
        <v>143</v>
      </c>
      <c r="B138" s="71">
        <v>1995</v>
      </c>
      <c r="C138" s="68" t="str">
        <f>IF(ISERROR(VLOOKUP(IF(RIGHT($A138,1)=")",LEFT($A138,FIND(" (",$A138)-1),$A138),[1]ACCS!$B$2:$B$5003, 1, FALSE)), "","1")</f>
        <v>1</v>
      </c>
      <c r="D138" s="103" t="str">
        <f>IF($B138="Unknown","",IF($B138="","",IF(VALUE(LEFT($B138,4))&lt;Calc!$J$2,"ANTIQUE","")))</f>
        <v/>
      </c>
      <c r="E138" s="72" t="s">
        <v>35</v>
      </c>
      <c r="F138" s="121"/>
      <c r="G138" s="121" t="s">
        <v>26</v>
      </c>
      <c r="H138" s="62" t="str">
        <f t="shared" si="15"/>
        <v>Japonica</v>
      </c>
      <c r="I138" s="18">
        <f t="shared" si="16"/>
        <v>0</v>
      </c>
      <c r="J138" s="18">
        <f t="shared" si="17"/>
        <v>0</v>
      </c>
      <c r="K138" s="18">
        <f t="shared" si="18"/>
        <v>0</v>
      </c>
      <c r="L138" s="57" t="str">
        <f t="shared" si="19"/>
        <v>April Kiss</v>
      </c>
      <c r="M138" s="57" t="str">
        <f t="shared" si="20"/>
        <v>April Kiss</v>
      </c>
      <c r="N138" s="61" t="str">
        <f t="shared" si="14"/>
        <v>April Kiss</v>
      </c>
    </row>
    <row r="139" spans="1:14" ht="25.15" customHeight="1" x14ac:dyDescent="0.2">
      <c r="A139" s="70" t="s">
        <v>144</v>
      </c>
      <c r="B139" s="71">
        <v>1970</v>
      </c>
      <c r="C139" s="68" t="str">
        <f>IF(ISERROR(VLOOKUP(IF(RIGHT($A139,1)=")",LEFT($A139,FIND(" (",$A139)-1),$A139),[1]ACCS!$B$2:$B$5003, 1, FALSE)), "","1")</f>
        <v/>
      </c>
      <c r="D139" s="103" t="str">
        <f>IF($B139="Unknown","",IF($B139="","",IF(VALUE(LEFT($B139,4))&lt;Calc!$J$2,"ANTIQUE","")))</f>
        <v/>
      </c>
      <c r="E139" s="72" t="s">
        <v>37</v>
      </c>
      <c r="F139" s="121"/>
      <c r="G139" s="121"/>
      <c r="H139" s="62" t="str">
        <f t="shared" si="15"/>
        <v>Japonica</v>
      </c>
      <c r="I139" s="18">
        <f t="shared" si="16"/>
        <v>0</v>
      </c>
      <c r="J139" s="18">
        <f t="shared" si="17"/>
        <v>0</v>
      </c>
      <c r="K139" s="18">
        <f t="shared" si="18"/>
        <v>0</v>
      </c>
      <c r="L139" s="57" t="str">
        <f t="shared" si="19"/>
        <v>April Lynn Poe</v>
      </c>
      <c r="M139" s="57" t="str">
        <f t="shared" si="20"/>
        <v>April Lynn Poe</v>
      </c>
      <c r="N139" s="61" t="str">
        <f t="shared" si="14"/>
        <v>April Lynn Poe</v>
      </c>
    </row>
    <row r="140" spans="1:14" ht="25.15" customHeight="1" x14ac:dyDescent="0.2">
      <c r="A140" s="70" t="s">
        <v>145</v>
      </c>
      <c r="B140" s="71">
        <v>1995</v>
      </c>
      <c r="C140" s="68" t="str">
        <f>IF(ISERROR(VLOOKUP(IF(RIGHT($A140,1)=")",LEFT($A140,FIND(" (",$A140)-1),$A140),[1]ACCS!$B$2:$B$5003, 1, FALSE)), "","1")</f>
        <v>1</v>
      </c>
      <c r="D140" s="103" t="str">
        <f>IF($B140="Unknown","",IF($B140="","",IF(VALUE(LEFT($B140,4))&lt;Calc!$J$2,"ANTIQUE","")))</f>
        <v/>
      </c>
      <c r="E140" s="72" t="s">
        <v>21</v>
      </c>
      <c r="F140" s="121"/>
      <c r="G140" s="121"/>
      <c r="H140" s="62" t="str">
        <f t="shared" si="15"/>
        <v>Japonica</v>
      </c>
      <c r="I140" s="18">
        <f t="shared" si="16"/>
        <v>0</v>
      </c>
      <c r="J140" s="18">
        <f t="shared" si="17"/>
        <v>0</v>
      </c>
      <c r="K140" s="18">
        <f t="shared" si="18"/>
        <v>0</v>
      </c>
      <c r="L140" s="57" t="str">
        <f t="shared" si="19"/>
        <v>April Remembered</v>
      </c>
      <c r="M140" s="57" t="str">
        <f t="shared" si="20"/>
        <v>April Remembered</v>
      </c>
      <c r="N140" s="61" t="str">
        <f t="shared" si="14"/>
        <v>April Remembered</v>
      </c>
    </row>
    <row r="141" spans="1:14" ht="25.15" customHeight="1" x14ac:dyDescent="0.2">
      <c r="A141" s="70" t="s">
        <v>146</v>
      </c>
      <c r="B141" s="71">
        <v>1993</v>
      </c>
      <c r="C141" s="68" t="str">
        <f>IF(ISERROR(VLOOKUP(IF(RIGHT($A141,1)=")",LEFT($A141,FIND(" (",$A141)-1),$A141),[1]ACCS!$B$2:$B$5003, 1, FALSE)), "","1")</f>
        <v>1</v>
      </c>
      <c r="D141" s="103" t="str">
        <f>IF($B141="Unknown","",IF($B141="","",IF(VALUE(LEFT($B141,4))&lt;Calc!$J$2,"ANTIQUE","")))</f>
        <v/>
      </c>
      <c r="E141" s="72" t="s">
        <v>21</v>
      </c>
      <c r="F141" s="121"/>
      <c r="G141" s="121"/>
      <c r="H141" s="62" t="str">
        <f t="shared" si="15"/>
        <v>Japonica</v>
      </c>
      <c r="I141" s="18">
        <f t="shared" si="16"/>
        <v>0</v>
      </c>
      <c r="J141" s="18">
        <f t="shared" si="17"/>
        <v>0</v>
      </c>
      <c r="K141" s="18">
        <f t="shared" si="18"/>
        <v>0</v>
      </c>
      <c r="L141" s="57" t="str">
        <f t="shared" si="19"/>
        <v>April Snow</v>
      </c>
      <c r="M141" s="57" t="str">
        <f t="shared" si="20"/>
        <v>April Snow</v>
      </c>
      <c r="N141" s="61" t="str">
        <f t="shared" si="14"/>
        <v>April Snow</v>
      </c>
    </row>
    <row r="142" spans="1:14" ht="25.15" customHeight="1" x14ac:dyDescent="0.2">
      <c r="A142" s="70" t="s">
        <v>147</v>
      </c>
      <c r="B142" s="71">
        <v>2019</v>
      </c>
      <c r="C142" s="68" t="str">
        <f>IF(ISERROR(VLOOKUP(IF(RIGHT($A142,1)=")",LEFT($A142,FIND(" (",$A142)-1),$A142),[1]ACCS!$B$2:$B$5003, 1, FALSE)), "","1")</f>
        <v>1</v>
      </c>
      <c r="D142" s="103" t="str">
        <f>IF($B142="Unknown","",IF($B142="","",IF(VALUE(LEFT($B142,4))&lt;Calc!$J$2,"ANTIQUE","")))</f>
        <v/>
      </c>
      <c r="E142" s="72" t="s">
        <v>37</v>
      </c>
      <c r="F142" s="121"/>
      <c r="G142" s="121"/>
      <c r="H142" s="62" t="str">
        <f t="shared" si="15"/>
        <v>Japonica</v>
      </c>
      <c r="I142" s="18">
        <f t="shared" si="16"/>
        <v>0</v>
      </c>
      <c r="J142" s="18">
        <f t="shared" si="17"/>
        <v>0</v>
      </c>
      <c r="K142" s="18">
        <f t="shared" si="18"/>
        <v>0</v>
      </c>
      <c r="L142" s="57" t="str">
        <f t="shared" si="19"/>
        <v>April Tenille</v>
      </c>
      <c r="M142" s="57" t="str">
        <f t="shared" si="20"/>
        <v>April Tenille</v>
      </c>
      <c r="N142" s="61" t="str">
        <f t="shared" si="14"/>
        <v>April Tenille</v>
      </c>
    </row>
    <row r="143" spans="1:14" ht="25.15" customHeight="1" x14ac:dyDescent="0.2">
      <c r="A143" s="70" t="s">
        <v>148</v>
      </c>
      <c r="B143" s="71">
        <v>1995</v>
      </c>
      <c r="C143" s="68" t="str">
        <f>IF(ISERROR(VLOOKUP(IF(RIGHT($A143,1)=")",LEFT($A143,FIND(" (",$A143)-1),$A143),[1]ACCS!$B$2:$B$5003, 1, FALSE)), "","1")</f>
        <v>1</v>
      </c>
      <c r="D143" s="103" t="str">
        <f>IF($B143="Unknown","",IF($B143="","",IF(VALUE(LEFT($B143,4))&lt;Calc!$J$2,"ANTIQUE","")))</f>
        <v/>
      </c>
      <c r="E143" s="72" t="s">
        <v>21</v>
      </c>
      <c r="F143" s="121"/>
      <c r="G143" s="121"/>
      <c r="H143" s="62" t="str">
        <f t="shared" si="15"/>
        <v>Japonica</v>
      </c>
      <c r="I143" s="18">
        <f t="shared" si="16"/>
        <v>0</v>
      </c>
      <c r="J143" s="18">
        <f t="shared" si="17"/>
        <v>0</v>
      </c>
      <c r="K143" s="18">
        <f t="shared" si="18"/>
        <v>0</v>
      </c>
      <c r="L143" s="57" t="str">
        <f t="shared" si="19"/>
        <v>April Tryst</v>
      </c>
      <c r="M143" s="57" t="str">
        <f t="shared" si="20"/>
        <v>April Tryst</v>
      </c>
      <c r="N143" s="61" t="str">
        <f t="shared" si="14"/>
        <v>April Tryst</v>
      </c>
    </row>
    <row r="144" spans="1:14" ht="25.15" customHeight="1" x14ac:dyDescent="0.2">
      <c r="A144" s="70" t="s">
        <v>149</v>
      </c>
      <c r="B144" s="71">
        <v>1958</v>
      </c>
      <c r="C144" s="68" t="str">
        <f>IF(ISERROR(VLOOKUP(IF(RIGHT($A144,1)=")",LEFT($A144,FIND(" (",$A144)-1),$A144),[1]ACCS!$B$2:$B$5003, 1, FALSE)), "","1")</f>
        <v>1</v>
      </c>
      <c r="D144" s="103" t="str">
        <f>IF($B144="Unknown","",IF($B144="","",IF(VALUE(LEFT($B144,4))&lt;Calc!$J$2,"ANTIQUE","")))</f>
        <v/>
      </c>
      <c r="E144" s="72" t="s">
        <v>37</v>
      </c>
      <c r="F144" s="121"/>
      <c r="G144" s="121"/>
      <c r="H144" s="62" t="str">
        <f t="shared" si="15"/>
        <v>Japonica</v>
      </c>
      <c r="I144" s="18">
        <f t="shared" si="16"/>
        <v>0</v>
      </c>
      <c r="J144" s="18">
        <f t="shared" si="17"/>
        <v>0</v>
      </c>
      <c r="K144" s="18">
        <f t="shared" si="18"/>
        <v>0</v>
      </c>
      <c r="L144" s="57" t="str">
        <f t="shared" si="19"/>
        <v>Arabian Nights</v>
      </c>
      <c r="M144" s="57" t="str">
        <f t="shared" si="20"/>
        <v>Arabian Nights</v>
      </c>
      <c r="N144" s="61" t="str">
        <f t="shared" si="14"/>
        <v>Arabian Nights</v>
      </c>
    </row>
    <row r="145" spans="1:14" ht="25.15" customHeight="1" x14ac:dyDescent="0.2">
      <c r="A145" s="70" t="s">
        <v>3270</v>
      </c>
      <c r="B145" s="71">
        <v>1891</v>
      </c>
      <c r="C145" s="68" t="str">
        <f>IF(ISERROR(VLOOKUP(IF(RIGHT($A145,1)=")",LEFT($A145,FIND(" (",$A145)-1),$A145),[1]ACCS!$B$2:$B$5003, 1, FALSE)), "","1")</f>
        <v>1</v>
      </c>
      <c r="D145" s="103" t="str">
        <f>IF($B145="Unknown","",IF($B145="","",IF(VALUE(LEFT($B145,4))&lt;Calc!$J$2,"ANTIQUE","")))</f>
        <v>ANTIQUE</v>
      </c>
      <c r="E145" s="72" t="s">
        <v>24</v>
      </c>
      <c r="F145" s="121"/>
      <c r="G145" s="121"/>
      <c r="H145" s="62" t="str">
        <f t="shared" si="15"/>
        <v>Japonica</v>
      </c>
      <c r="I145" s="18">
        <f t="shared" si="16"/>
        <v>0</v>
      </c>
      <c r="J145" s="18">
        <f t="shared" si="17"/>
        <v>0</v>
      </c>
      <c r="K145" s="18">
        <f t="shared" si="18"/>
        <v>0</v>
      </c>
      <c r="L145" s="57" t="str">
        <f t="shared" si="19"/>
        <v>Arajishi (Aloha, Beni-arejishi, Callie)</v>
      </c>
      <c r="M145" s="57" t="str">
        <f t="shared" si="20"/>
        <v>Arajishi (Aloha, Beni-arejishi, Callie)</v>
      </c>
      <c r="N145" s="61" t="str">
        <f t="shared" si="14"/>
        <v>Arajishi</v>
      </c>
    </row>
    <row r="146" spans="1:14" ht="25.15" customHeight="1" x14ac:dyDescent="0.2">
      <c r="A146" s="70" t="s">
        <v>150</v>
      </c>
      <c r="B146" s="71">
        <v>2003</v>
      </c>
      <c r="C146" s="68" t="str">
        <f>IF(ISERROR(VLOOKUP(IF(RIGHT($A146,1)=")",LEFT($A146,FIND(" (",$A146)-1),$A146),[1]ACCS!$B$2:$B$5003, 1, FALSE)), "","1")</f>
        <v/>
      </c>
      <c r="D146" s="103" t="str">
        <f>IF($B146="Unknown","",IF($B146="","",IF(VALUE(LEFT($B146,4))&lt;Calc!$J$2,"ANTIQUE","")))</f>
        <v/>
      </c>
      <c r="E146" s="72" t="s">
        <v>24</v>
      </c>
      <c r="F146" s="121"/>
      <c r="G146" s="121"/>
      <c r="H146" s="62" t="str">
        <f t="shared" si="15"/>
        <v>NRH</v>
      </c>
      <c r="I146" s="18">
        <f t="shared" si="16"/>
        <v>2</v>
      </c>
      <c r="J146" s="18">
        <f t="shared" si="17"/>
        <v>0</v>
      </c>
      <c r="K146" s="18">
        <f t="shared" si="18"/>
        <v>0</v>
      </c>
      <c r="L146" s="57" t="str">
        <f t="shared" si="19"/>
        <v>Araluen Star</v>
      </c>
      <c r="M146" s="57" t="str">
        <f t="shared" si="20"/>
        <v>Araluen Star</v>
      </c>
      <c r="N146" s="61" t="str">
        <f t="shared" si="14"/>
        <v>Araluen Star</v>
      </c>
    </row>
    <row r="147" spans="1:14" ht="25.15" customHeight="1" x14ac:dyDescent="0.2">
      <c r="A147" s="70" t="s">
        <v>151</v>
      </c>
      <c r="B147" s="71">
        <v>1949</v>
      </c>
      <c r="C147" s="68" t="str">
        <f>IF(ISERROR(VLOOKUP(IF(RIGHT($A147,1)=")",LEFT($A147,FIND(" (",$A147)-1),$A147),[1]ACCS!$B$2:$B$5003, 1, FALSE)), "","1")</f>
        <v/>
      </c>
      <c r="D147" s="103" t="str">
        <f>IF($B147="Unknown","",IF($B147="","",IF(VALUE(LEFT($B147,4))&lt;Calc!$J$2,"ANTIQUE","")))</f>
        <v/>
      </c>
      <c r="E147" s="72" t="s">
        <v>24</v>
      </c>
      <c r="F147" s="121"/>
      <c r="G147" s="121"/>
      <c r="H147" s="62" t="str">
        <f t="shared" si="15"/>
        <v>Japonica</v>
      </c>
      <c r="I147" s="18">
        <f t="shared" si="16"/>
        <v>0</v>
      </c>
      <c r="J147" s="18">
        <f t="shared" si="17"/>
        <v>0</v>
      </c>
      <c r="K147" s="18">
        <f t="shared" si="18"/>
        <v>0</v>
      </c>
      <c r="L147" s="57" t="str">
        <f t="shared" si="19"/>
        <v>Arbutus</v>
      </c>
      <c r="M147" s="57" t="str">
        <f t="shared" si="20"/>
        <v>Arbutus</v>
      </c>
      <c r="N147" s="61" t="str">
        <f t="shared" si="14"/>
        <v>Arbutus</v>
      </c>
    </row>
    <row r="148" spans="1:14" ht="25.15" customHeight="1" x14ac:dyDescent="0.2">
      <c r="A148" s="70" t="s">
        <v>152</v>
      </c>
      <c r="B148" s="71">
        <v>1979</v>
      </c>
      <c r="C148" s="68" t="str">
        <f>IF(ISERROR(VLOOKUP(IF(RIGHT($A148,1)=")",LEFT($A148,FIND(" (",$A148)-1),$A148),[1]ACCS!$B$2:$B$5003, 1, FALSE)), "","1")</f>
        <v>1</v>
      </c>
      <c r="D148" s="103" t="str">
        <f>IF($B148="Unknown","",IF($B148="","",IF(VALUE(LEFT($B148,4))&lt;Calc!$J$2,"ANTIQUE","")))</f>
        <v/>
      </c>
      <c r="E148" s="72" t="s">
        <v>29</v>
      </c>
      <c r="F148" s="121"/>
      <c r="G148" s="121"/>
      <c r="H148" s="62" t="str">
        <f t="shared" si="15"/>
        <v>Reticulata</v>
      </c>
      <c r="I148" s="18">
        <f t="shared" si="16"/>
        <v>1</v>
      </c>
      <c r="J148" s="18">
        <f t="shared" si="17"/>
        <v>0</v>
      </c>
      <c r="K148" s="18">
        <f t="shared" si="18"/>
        <v>0</v>
      </c>
      <c r="L148" s="57" t="str">
        <f t="shared" si="19"/>
        <v>Arcadia</v>
      </c>
      <c r="M148" s="57" t="str">
        <f t="shared" si="20"/>
        <v>Arcadia</v>
      </c>
      <c r="N148" s="61" t="str">
        <f t="shared" si="14"/>
        <v>Arcadia</v>
      </c>
    </row>
    <row r="149" spans="1:14" ht="25.15" customHeight="1" x14ac:dyDescent="0.2">
      <c r="A149" s="70" t="s">
        <v>153</v>
      </c>
      <c r="B149" s="71">
        <v>1970</v>
      </c>
      <c r="C149" s="68" t="str">
        <f>IF(ISERROR(VLOOKUP(IF(RIGHT($A149,1)=")",LEFT($A149,FIND(" (",$A149)-1),$A149),[1]ACCS!$B$2:$B$5003, 1, FALSE)), "","1")</f>
        <v>1</v>
      </c>
      <c r="D149" s="103" t="str">
        <f>IF($B149="Unknown","",IF($B149="","",IF(VALUE(LEFT($B149,4))&lt;Calc!$J$2,"ANTIQUE","")))</f>
        <v/>
      </c>
      <c r="E149" s="72" t="s">
        <v>29</v>
      </c>
      <c r="F149" s="121"/>
      <c r="G149" s="121"/>
      <c r="H149" s="62" t="str">
        <f t="shared" si="15"/>
        <v>Reticulata</v>
      </c>
      <c r="I149" s="18">
        <f t="shared" si="16"/>
        <v>1</v>
      </c>
      <c r="J149" s="18">
        <f t="shared" si="17"/>
        <v>0</v>
      </c>
      <c r="K149" s="18">
        <f t="shared" si="18"/>
        <v>0</v>
      </c>
      <c r="L149" s="57" t="str">
        <f t="shared" si="19"/>
        <v>Arch of Triumph</v>
      </c>
      <c r="M149" s="57" t="str">
        <f t="shared" si="20"/>
        <v>Arch of Triumph</v>
      </c>
      <c r="N149" s="61" t="str">
        <f t="shared" si="14"/>
        <v>Arch of Triumph</v>
      </c>
    </row>
    <row r="150" spans="1:14" ht="25.15" customHeight="1" x14ac:dyDescent="0.2">
      <c r="A150" s="70" t="s">
        <v>154</v>
      </c>
      <c r="B150" s="71">
        <v>2005</v>
      </c>
      <c r="C150" s="68" t="str">
        <f>IF(ISERROR(VLOOKUP(IF(RIGHT($A150,1)=")",LEFT($A150,FIND(" (",$A150)-1),$A150),[1]ACCS!$B$2:$B$5003, 1, FALSE)), "","1")</f>
        <v>1</v>
      </c>
      <c r="D150" s="103" t="str">
        <f>IF($B150="Unknown","",IF($B150="","",IF(VALUE(LEFT($B150,4))&lt;Calc!$J$2,"ANTIQUE","")))</f>
        <v/>
      </c>
      <c r="E150" s="72" t="s">
        <v>24</v>
      </c>
      <c r="F150" s="121"/>
      <c r="G150" s="121"/>
      <c r="H150" s="62" t="str">
        <f t="shared" si="15"/>
        <v>NRH</v>
      </c>
      <c r="I150" s="18">
        <f t="shared" si="16"/>
        <v>2</v>
      </c>
      <c r="J150" s="18">
        <f t="shared" si="17"/>
        <v>0</v>
      </c>
      <c r="K150" s="18">
        <f t="shared" si="18"/>
        <v>0</v>
      </c>
      <c r="L150" s="57" t="str">
        <f t="shared" si="19"/>
        <v>Arctic Dawn</v>
      </c>
      <c r="M150" s="57" t="str">
        <f t="shared" si="20"/>
        <v>Arctic Dawn</v>
      </c>
      <c r="N150" s="61" t="str">
        <f t="shared" si="14"/>
        <v>Arctic Dawn</v>
      </c>
    </row>
    <row r="151" spans="1:14" ht="25.15" customHeight="1" x14ac:dyDescent="0.2">
      <c r="A151" s="70" t="s">
        <v>155</v>
      </c>
      <c r="B151" s="71" t="s">
        <v>56</v>
      </c>
      <c r="C151" s="68" t="str">
        <f>IF(ISERROR(VLOOKUP(IF(RIGHT($A151,1)=")",LEFT($A151,FIND(" (",$A151)-1),$A151),[1]ACCS!$B$2:$B$5003, 1, FALSE)), "","1")</f>
        <v/>
      </c>
      <c r="D151" s="103" t="str">
        <f>IF($B151="Unknown","",IF($B151="","",IF(VALUE(LEFT($B151,4))&lt;Calc!$J$2,"ANTIQUE","")))</f>
        <v/>
      </c>
      <c r="E151" s="72" t="s">
        <v>37</v>
      </c>
      <c r="F151" s="121"/>
      <c r="G151" s="121"/>
      <c r="H151" s="62" t="str">
        <f t="shared" si="15"/>
        <v>NRH</v>
      </c>
      <c r="I151" s="18">
        <f t="shared" si="16"/>
        <v>2</v>
      </c>
      <c r="J151" s="18">
        <f t="shared" si="17"/>
        <v>0</v>
      </c>
      <c r="K151" s="18">
        <f t="shared" si="18"/>
        <v>0</v>
      </c>
      <c r="L151" s="57" t="str">
        <f t="shared" si="19"/>
        <v>Arctic Snow</v>
      </c>
      <c r="M151" s="57" t="str">
        <f t="shared" si="20"/>
        <v>Arctic Snow</v>
      </c>
      <c r="N151" s="61" t="str">
        <f t="shared" si="14"/>
        <v>Arctic Snow</v>
      </c>
    </row>
    <row r="152" spans="1:14" ht="25.15" customHeight="1" x14ac:dyDescent="0.2">
      <c r="A152" s="70" t="s">
        <v>156</v>
      </c>
      <c r="B152" s="71">
        <v>1996</v>
      </c>
      <c r="C152" s="68" t="str">
        <f>IF(ISERROR(VLOOKUP(IF(RIGHT($A152,1)=")",LEFT($A152,FIND(" (",$A152)-1),$A152),[1]ACCS!$B$2:$B$5003, 1, FALSE)), "","1")</f>
        <v>1</v>
      </c>
      <c r="D152" s="103" t="str">
        <f>IF($B152="Unknown","",IF($B152="","",IF(VALUE(LEFT($B152,4))&lt;Calc!$J$2,"ANTIQUE","")))</f>
        <v/>
      </c>
      <c r="E152" s="72" t="s">
        <v>37</v>
      </c>
      <c r="F152" s="121"/>
      <c r="G152" s="121"/>
      <c r="H152" s="62" t="str">
        <f t="shared" si="15"/>
        <v>Japonica</v>
      </c>
      <c r="I152" s="18">
        <f t="shared" si="16"/>
        <v>0</v>
      </c>
      <c r="J152" s="18">
        <f t="shared" si="17"/>
        <v>0</v>
      </c>
      <c r="K152" s="18">
        <f t="shared" si="18"/>
        <v>0</v>
      </c>
      <c r="L152" s="57" t="str">
        <f t="shared" si="19"/>
        <v>Ariana Hall Supreme</v>
      </c>
      <c r="M152" s="57" t="str">
        <f t="shared" si="20"/>
        <v>Ariana Hall Supreme</v>
      </c>
      <c r="N152" s="61" t="str">
        <f t="shared" si="14"/>
        <v>Ariana Hall Supreme</v>
      </c>
    </row>
    <row r="153" spans="1:14" ht="25.15" customHeight="1" x14ac:dyDescent="0.2">
      <c r="A153" s="70" t="s">
        <v>157</v>
      </c>
      <c r="B153" s="71">
        <v>2003</v>
      </c>
      <c r="C153" s="68" t="str">
        <f>IF(ISERROR(VLOOKUP(IF(RIGHT($A153,1)=")",LEFT($A153,FIND(" (",$A153)-1),$A153),[1]ACCS!$B$2:$B$5003, 1, FALSE)), "","1")</f>
        <v/>
      </c>
      <c r="D153" s="103" t="str">
        <f>IF($B153="Unknown","",IF($B153="","",IF(VALUE(LEFT($B153,4))&lt;Calc!$J$2,"ANTIQUE","")))</f>
        <v/>
      </c>
      <c r="E153" s="72" t="s">
        <v>29</v>
      </c>
      <c r="F153" s="121"/>
      <c r="G153" s="121"/>
      <c r="H153" s="62" t="str">
        <f t="shared" si="15"/>
        <v>Reticulata</v>
      </c>
      <c r="I153" s="18">
        <f t="shared" si="16"/>
        <v>1</v>
      </c>
      <c r="J153" s="18">
        <f t="shared" si="17"/>
        <v>0</v>
      </c>
      <c r="K153" s="18">
        <f t="shared" si="18"/>
        <v>0</v>
      </c>
      <c r="L153" s="57" t="str">
        <f t="shared" si="19"/>
        <v>Arnold's Pride</v>
      </c>
      <c r="M153" s="57" t="str">
        <f t="shared" si="20"/>
        <v>Arnold's Pride</v>
      </c>
      <c r="N153" s="61" t="str">
        <f t="shared" si="14"/>
        <v>Arnold's Pride</v>
      </c>
    </row>
    <row r="154" spans="1:14" ht="25.15" customHeight="1" x14ac:dyDescent="0.2">
      <c r="A154" s="70" t="s">
        <v>158</v>
      </c>
      <c r="B154" s="71">
        <v>2002</v>
      </c>
      <c r="C154" s="68" t="str">
        <f>IF(ISERROR(VLOOKUP(IF(RIGHT($A154,1)=")",LEFT($A154,FIND(" (",$A154)-1),$A154),[1]ACCS!$B$2:$B$5003, 1, FALSE)), "","1")</f>
        <v/>
      </c>
      <c r="D154" s="103" t="str">
        <f>IF($B154="Unknown","",IF($B154="","",IF(VALUE(LEFT($B154,4))&lt;Calc!$J$2,"ANTIQUE","")))</f>
        <v/>
      </c>
      <c r="E154" s="72" t="s">
        <v>37</v>
      </c>
      <c r="F154" s="121"/>
      <c r="G154" s="121"/>
      <c r="H154" s="62" t="str">
        <f t="shared" si="15"/>
        <v>NRH</v>
      </c>
      <c r="I154" s="18">
        <f t="shared" si="16"/>
        <v>2</v>
      </c>
      <c r="J154" s="18">
        <f t="shared" si="17"/>
        <v>0</v>
      </c>
      <c r="K154" s="18">
        <f t="shared" si="18"/>
        <v>0</v>
      </c>
      <c r="L154" s="57" t="str">
        <f t="shared" si="19"/>
        <v>Aromatica</v>
      </c>
      <c r="M154" s="57" t="str">
        <f t="shared" si="20"/>
        <v>Aromatica</v>
      </c>
      <c r="N154" s="61" t="str">
        <f t="shared" si="14"/>
        <v>Aromatica</v>
      </c>
    </row>
    <row r="155" spans="1:14" ht="25.15" customHeight="1" x14ac:dyDescent="0.2">
      <c r="A155" s="70" t="s">
        <v>159</v>
      </c>
      <c r="B155" s="71">
        <v>1949</v>
      </c>
      <c r="C155" s="68" t="str">
        <f>IF(ISERROR(VLOOKUP(IF(RIGHT($A155,1)=")",LEFT($A155,FIND(" (",$A155)-1),$A155),[1]ACCS!$B$2:$B$5003, 1, FALSE)), "","1")</f>
        <v>1</v>
      </c>
      <c r="D155" s="103" t="str">
        <f>IF($B155="Unknown","",IF($B155="","",IF(VALUE(LEFT($B155,4))&lt;Calc!$J$2,"ANTIQUE","")))</f>
        <v/>
      </c>
      <c r="E155" s="72" t="s">
        <v>24</v>
      </c>
      <c r="F155" s="121"/>
      <c r="G155" s="121"/>
      <c r="H155" s="62" t="str">
        <f t="shared" si="15"/>
        <v>Japonica</v>
      </c>
      <c r="I155" s="18">
        <f t="shared" si="16"/>
        <v>0</v>
      </c>
      <c r="J155" s="18">
        <f t="shared" si="17"/>
        <v>0</v>
      </c>
      <c r="K155" s="18">
        <f t="shared" si="18"/>
        <v>0</v>
      </c>
      <c r="L155" s="57" t="str">
        <f t="shared" si="19"/>
        <v>Arrabella (Donna Kaye)</v>
      </c>
      <c r="M155" s="57" t="str">
        <f t="shared" si="20"/>
        <v>Arrabella (Donna Kaye)</v>
      </c>
      <c r="N155" s="61" t="str">
        <f t="shared" si="14"/>
        <v>Arrabella</v>
      </c>
    </row>
    <row r="156" spans="1:14" ht="25.15" customHeight="1" x14ac:dyDescent="0.2">
      <c r="A156" s="70" t="s">
        <v>160</v>
      </c>
      <c r="B156" s="71">
        <v>1941</v>
      </c>
      <c r="C156" s="68" t="str">
        <f>IF(ISERROR(VLOOKUP(IF(RIGHT($A156,1)=")",LEFT($A156,FIND(" (",$A156)-1),$A156),[1]ACCS!$B$2:$B$5003, 1, FALSE)), "","1")</f>
        <v/>
      </c>
      <c r="D156" s="103" t="str">
        <f>IF($B156="Unknown","",IF($B156="","",IF(VALUE(LEFT($B156,4))&lt;Calc!$J$2,"ANTIQUE","")))</f>
        <v/>
      </c>
      <c r="E156" s="72" t="s">
        <v>24</v>
      </c>
      <c r="F156" s="121"/>
      <c r="G156" s="122"/>
      <c r="H156" s="62" t="str">
        <f t="shared" si="15"/>
        <v>Japonica</v>
      </c>
      <c r="I156" s="18">
        <f t="shared" si="16"/>
        <v>0</v>
      </c>
      <c r="J156" s="18">
        <f t="shared" si="17"/>
        <v>0</v>
      </c>
      <c r="K156" s="18">
        <f t="shared" si="18"/>
        <v>0</v>
      </c>
      <c r="L156" s="57" t="str">
        <f t="shared" si="19"/>
        <v>Arthur Middleton</v>
      </c>
      <c r="M156" s="57" t="str">
        <f t="shared" si="20"/>
        <v>Arthur Middleton</v>
      </c>
      <c r="N156" s="61" t="str">
        <f t="shared" si="14"/>
        <v>Arthur Middleton</v>
      </c>
    </row>
    <row r="157" spans="1:14" ht="25.15" customHeight="1" x14ac:dyDescent="0.2">
      <c r="A157" s="70" t="s">
        <v>161</v>
      </c>
      <c r="B157" s="71">
        <v>2003</v>
      </c>
      <c r="C157" s="68" t="str">
        <f>IF(ISERROR(VLOOKUP(IF(RIGHT($A157,1)=")",LEFT($A157,FIND(" (",$A157)-1),$A157),[1]ACCS!$B$2:$B$5003, 1, FALSE)), "","1")</f>
        <v>1</v>
      </c>
      <c r="D157" s="103" t="str">
        <f>IF($B157="Unknown","",IF($B157="","",IF(VALUE(LEFT($B157,4))&lt;Calc!$J$2,"ANTIQUE","")))</f>
        <v/>
      </c>
      <c r="E157" s="72" t="s">
        <v>47</v>
      </c>
      <c r="F157" s="121"/>
      <c r="G157" s="121"/>
      <c r="H157" s="62" t="str">
        <f t="shared" si="15"/>
        <v>Japonica</v>
      </c>
      <c r="I157" s="18">
        <f t="shared" si="16"/>
        <v>0</v>
      </c>
      <c r="J157" s="18">
        <f t="shared" si="17"/>
        <v>0</v>
      </c>
      <c r="K157" s="18">
        <f t="shared" si="18"/>
        <v>0</v>
      </c>
      <c r="L157" s="57" t="str">
        <f t="shared" si="19"/>
        <v>Art's Ruby</v>
      </c>
      <c r="M157" s="57" t="str">
        <f t="shared" si="20"/>
        <v>Art's Ruby</v>
      </c>
      <c r="N157" s="61" t="str">
        <f t="shared" si="14"/>
        <v>Art's Ruby</v>
      </c>
    </row>
    <row r="158" spans="1:14" ht="25.15" customHeight="1" x14ac:dyDescent="0.2">
      <c r="A158" s="99" t="s">
        <v>3178</v>
      </c>
      <c r="B158" s="100"/>
      <c r="C158" s="68" t="str">
        <f>IF(ISERROR(VLOOKUP(IF(RIGHT($A158,1)=")",LEFT($A158,FIND(" (",$A158)-1),$A158),[1]ACCS!$B$2:$B$5003, 1, FALSE)), "","1")</f>
        <v>1</v>
      </c>
      <c r="D158" s="115" t="str">
        <f>IF($B158="Unknown","",IF($B158="","",IF(VALUE(LEFT($B158,4))&lt;Calc!$J$2,"ANTIQUE","")))</f>
        <v/>
      </c>
      <c r="E158" s="53" t="s">
        <v>24</v>
      </c>
      <c r="F158" s="121"/>
      <c r="G158" s="121"/>
      <c r="H158" s="62" t="str">
        <f t="shared" si="15"/>
        <v>Japonica [Higo]</v>
      </c>
      <c r="I158" s="18">
        <f t="shared" si="16"/>
        <v>6</v>
      </c>
      <c r="J158" s="18">
        <f t="shared" si="17"/>
        <v>0</v>
      </c>
      <c r="K158" s="18">
        <f t="shared" si="18"/>
        <v>0</v>
      </c>
      <c r="L158" s="57" t="str">
        <f t="shared" si="19"/>
        <v>Asagao (Higo)</v>
      </c>
      <c r="M158" s="57" t="str">
        <f t="shared" si="20"/>
        <v>Asagao (Higo)</v>
      </c>
      <c r="N158" s="61" t="str">
        <f t="shared" si="14"/>
        <v>Asagao</v>
      </c>
    </row>
    <row r="159" spans="1:14" ht="25.15" customHeight="1" x14ac:dyDescent="0.2">
      <c r="A159" s="70" t="s">
        <v>162</v>
      </c>
      <c r="B159" s="71">
        <v>2017</v>
      </c>
      <c r="C159" s="68" t="str">
        <f>IF(ISERROR(VLOOKUP(IF(RIGHT($A159,1)=")",LEFT($A159,FIND(" (",$A159)-1),$A159),[1]ACCS!$B$2:$B$5003, 1, FALSE)), "","1")</f>
        <v>1</v>
      </c>
      <c r="D159" s="103" t="str">
        <f>IF($B159="Unknown","",IF($B159="","",IF(VALUE(LEFT($B159,4))&lt;Calc!$J$2,"ANTIQUE","")))</f>
        <v/>
      </c>
      <c r="E159" s="72" t="s">
        <v>163</v>
      </c>
      <c r="F159" s="121"/>
      <c r="G159" s="121" t="s">
        <v>26</v>
      </c>
      <c r="H159" s="62" t="str">
        <f t="shared" si="15"/>
        <v>Japonica</v>
      </c>
      <c r="I159" s="18">
        <f t="shared" si="16"/>
        <v>0</v>
      </c>
      <c r="J159" s="18">
        <f t="shared" si="17"/>
        <v>0</v>
      </c>
      <c r="K159" s="18">
        <f t="shared" si="18"/>
        <v>0</v>
      </c>
      <c r="L159" s="57" t="str">
        <f t="shared" si="19"/>
        <v>Ashley Black</v>
      </c>
      <c r="M159" s="57" t="str">
        <f t="shared" si="20"/>
        <v>Ashley Black</v>
      </c>
      <c r="N159" s="61" t="str">
        <f t="shared" si="14"/>
        <v>Ashley Black</v>
      </c>
    </row>
    <row r="160" spans="1:14" ht="25.15" customHeight="1" x14ac:dyDescent="0.2">
      <c r="A160" s="70" t="s">
        <v>164</v>
      </c>
      <c r="B160" s="71">
        <v>2004</v>
      </c>
      <c r="C160" s="68" t="str">
        <f>IF(ISERROR(VLOOKUP(IF(RIGHT($A160,1)=")",LEFT($A160,FIND(" (",$A160)-1),$A160),[1]ACCS!$B$2:$B$5003, 1, FALSE)), "","1")</f>
        <v>1</v>
      </c>
      <c r="D160" s="103" t="str">
        <f>IF($B160="Unknown","",IF($B160="","",IF(VALUE(LEFT($B160,4))&lt;Calc!$J$2,"ANTIQUE","")))</f>
        <v/>
      </c>
      <c r="E160" s="72" t="s">
        <v>37</v>
      </c>
      <c r="F160" s="121"/>
      <c r="G160" s="121"/>
      <c r="H160" s="62" t="str">
        <f t="shared" si="15"/>
        <v>Japonica</v>
      </c>
      <c r="I160" s="18">
        <f t="shared" si="16"/>
        <v>0</v>
      </c>
      <c r="J160" s="18">
        <f t="shared" si="17"/>
        <v>0</v>
      </c>
      <c r="K160" s="18">
        <f t="shared" si="18"/>
        <v>0</v>
      </c>
      <c r="L160" s="57" t="str">
        <f t="shared" si="19"/>
        <v>Ashley Hall</v>
      </c>
      <c r="M160" s="57" t="str">
        <f t="shared" si="20"/>
        <v>Ashley Hall</v>
      </c>
      <c r="N160" s="61" t="str">
        <f t="shared" si="14"/>
        <v>Ashley Hall</v>
      </c>
    </row>
    <row r="161" spans="1:14" ht="25.15" customHeight="1" x14ac:dyDescent="0.2">
      <c r="A161" s="70" t="s">
        <v>165</v>
      </c>
      <c r="B161" s="71">
        <v>2000</v>
      </c>
      <c r="C161" s="68" t="str">
        <f>IF(ISERROR(VLOOKUP(IF(RIGHT($A161,1)=")",LEFT($A161,FIND(" (",$A161)-1),$A161),[1]ACCS!$B$2:$B$5003, 1, FALSE)), "","1")</f>
        <v>1</v>
      </c>
      <c r="D161" s="103" t="str">
        <f>IF($B161="Unknown","",IF($B161="","",IF(VALUE(LEFT($B161,4))&lt;Calc!$J$2,"ANTIQUE","")))</f>
        <v/>
      </c>
      <c r="E161" s="72" t="s">
        <v>24</v>
      </c>
      <c r="F161" s="121"/>
      <c r="G161" s="121"/>
      <c r="H161" s="62" t="str">
        <f t="shared" si="15"/>
        <v>NRH</v>
      </c>
      <c r="I161" s="18">
        <f t="shared" si="16"/>
        <v>2</v>
      </c>
      <c r="J161" s="18">
        <f t="shared" si="17"/>
        <v>0</v>
      </c>
      <c r="K161" s="18">
        <f t="shared" si="18"/>
        <v>0</v>
      </c>
      <c r="L161" s="57" t="str">
        <f t="shared" si="19"/>
        <v>Ashton's Ballet</v>
      </c>
      <c r="M161" s="57" t="str">
        <f t="shared" si="20"/>
        <v>Ashton's Ballet</v>
      </c>
      <c r="N161" s="61" t="str">
        <f t="shared" si="14"/>
        <v>Ashton's Ballet</v>
      </c>
    </row>
    <row r="162" spans="1:14" ht="25.15" customHeight="1" x14ac:dyDescent="0.2">
      <c r="A162" s="70" t="s">
        <v>166</v>
      </c>
      <c r="B162" s="71">
        <v>2004</v>
      </c>
      <c r="C162" s="68" t="str">
        <f>IF(ISERROR(VLOOKUP(IF(RIGHT($A162,1)=")",LEFT($A162,FIND(" (",$A162)-1),$A162),[1]ACCS!$B$2:$B$5003, 1, FALSE)), "","1")</f>
        <v>1</v>
      </c>
      <c r="D162" s="103" t="str">
        <f>IF($B162="Unknown","",IF($B162="","",IF(VALUE(LEFT($B162,4))&lt;Calc!$J$2,"ANTIQUE","")))</f>
        <v/>
      </c>
      <c r="E162" s="72" t="s">
        <v>24</v>
      </c>
      <c r="F162" s="121"/>
      <c r="G162" s="121"/>
      <c r="H162" s="62" t="str">
        <f t="shared" si="15"/>
        <v>NRH</v>
      </c>
      <c r="I162" s="18">
        <f t="shared" si="16"/>
        <v>2</v>
      </c>
      <c r="J162" s="18">
        <f t="shared" si="17"/>
        <v>0</v>
      </c>
      <c r="K162" s="18">
        <f t="shared" si="18"/>
        <v>0</v>
      </c>
      <c r="L162" s="57" t="str">
        <f t="shared" si="19"/>
        <v>Ashton's Cameo</v>
      </c>
      <c r="M162" s="57" t="str">
        <f t="shared" si="20"/>
        <v>Ashton's Cameo</v>
      </c>
      <c r="N162" s="61" t="str">
        <f t="shared" si="14"/>
        <v>Ashton's Cameo</v>
      </c>
    </row>
    <row r="163" spans="1:14" ht="25.15" customHeight="1" x14ac:dyDescent="0.2">
      <c r="A163" s="70" t="s">
        <v>167</v>
      </c>
      <c r="B163" s="71">
        <v>2013</v>
      </c>
      <c r="C163" s="68" t="str">
        <f>IF(ISERROR(VLOOKUP(IF(RIGHT($A163,1)=")",LEFT($A163,FIND(" (",$A163)-1),$A163),[1]ACCS!$B$2:$B$5003, 1, FALSE)), "","1")</f>
        <v/>
      </c>
      <c r="D163" s="103" t="str">
        <f>IF($B163="Unknown","",IF($B163="","",IF(VALUE(LEFT($B163,4))&lt;Calc!$J$2,"ANTIQUE","")))</f>
        <v/>
      </c>
      <c r="E163" s="72" t="s">
        <v>61</v>
      </c>
      <c r="F163" s="121"/>
      <c r="G163" s="121"/>
      <c r="H163" s="62" t="str">
        <f t="shared" si="15"/>
        <v>NRH</v>
      </c>
      <c r="I163" s="18">
        <f t="shared" si="16"/>
        <v>2</v>
      </c>
      <c r="J163" s="18">
        <f t="shared" si="17"/>
        <v>0</v>
      </c>
      <c r="K163" s="18">
        <f t="shared" si="18"/>
        <v>0</v>
      </c>
      <c r="L163" s="57" t="str">
        <f t="shared" si="19"/>
        <v>Ashton's Fragrant Jewel</v>
      </c>
      <c r="M163" s="57" t="str">
        <f t="shared" si="20"/>
        <v>Ashton's Fragrant Jewel</v>
      </c>
      <c r="N163" s="61" t="str">
        <f t="shared" si="14"/>
        <v>Ashton's Fragrant Jewel</v>
      </c>
    </row>
    <row r="164" spans="1:14" ht="25.15" customHeight="1" x14ac:dyDescent="0.2">
      <c r="A164" s="70" t="s">
        <v>168</v>
      </c>
      <c r="B164" s="71">
        <v>2007</v>
      </c>
      <c r="C164" s="68" t="str">
        <f>IF(ISERROR(VLOOKUP(IF(RIGHT($A164,1)=")",LEFT($A164,FIND(" (",$A164)-1),$A164),[1]ACCS!$B$2:$B$5003, 1, FALSE)), "","1")</f>
        <v>1</v>
      </c>
      <c r="D164" s="103" t="str">
        <f>IF($B164="Unknown","",IF($B164="","",IF(VALUE(LEFT($B164,4))&lt;Calc!$J$2,"ANTIQUE","")))</f>
        <v/>
      </c>
      <c r="E164" s="72" t="s">
        <v>24</v>
      </c>
      <c r="F164" s="121"/>
      <c r="G164" s="121"/>
      <c r="H164" s="62" t="str">
        <f t="shared" si="15"/>
        <v>NRH</v>
      </c>
      <c r="I164" s="18">
        <f t="shared" si="16"/>
        <v>2</v>
      </c>
      <c r="J164" s="18">
        <f t="shared" si="17"/>
        <v>0</v>
      </c>
      <c r="K164" s="18">
        <f t="shared" si="18"/>
        <v>0</v>
      </c>
      <c r="L164" s="57" t="str">
        <f t="shared" si="19"/>
        <v>Ashton's High Rise</v>
      </c>
      <c r="M164" s="57" t="str">
        <f t="shared" si="20"/>
        <v>Ashton's High Rise</v>
      </c>
      <c r="N164" s="61" t="str">
        <f t="shared" si="14"/>
        <v>Ashton's High Rise</v>
      </c>
    </row>
    <row r="165" spans="1:14" ht="25.15" customHeight="1" x14ac:dyDescent="0.2">
      <c r="A165" s="70" t="s">
        <v>169</v>
      </c>
      <c r="B165" s="71">
        <v>2000</v>
      </c>
      <c r="C165" s="68" t="str">
        <f>IF(ISERROR(VLOOKUP(IF(RIGHT($A165,1)=")",LEFT($A165,FIND(" (",$A165)-1),$A165),[1]ACCS!$B$2:$B$5003, 1, FALSE)), "","1")</f>
        <v>1</v>
      </c>
      <c r="D165" s="103" t="str">
        <f>IF($B165="Unknown","",IF($B165="","",IF(VALUE(LEFT($B165,4))&lt;Calc!$J$2,"ANTIQUE","")))</f>
        <v/>
      </c>
      <c r="E165" s="72" t="s">
        <v>24</v>
      </c>
      <c r="F165" s="121"/>
      <c r="G165" s="121"/>
      <c r="H165" s="62" t="str">
        <f t="shared" si="15"/>
        <v>NRH</v>
      </c>
      <c r="I165" s="18">
        <f t="shared" si="16"/>
        <v>2</v>
      </c>
      <c r="J165" s="18">
        <f t="shared" si="17"/>
        <v>0</v>
      </c>
      <c r="K165" s="18">
        <f t="shared" si="18"/>
        <v>0</v>
      </c>
      <c r="L165" s="57" t="str">
        <f t="shared" si="19"/>
        <v>Ashton's Pink</v>
      </c>
      <c r="M165" s="57" t="str">
        <f t="shared" si="20"/>
        <v>Ashton's Pink</v>
      </c>
      <c r="N165" s="61" t="str">
        <f t="shared" si="14"/>
        <v>Ashton's Pink</v>
      </c>
    </row>
    <row r="166" spans="1:14" ht="25.15" customHeight="1" x14ac:dyDescent="0.2">
      <c r="A166" s="70" t="s">
        <v>170</v>
      </c>
      <c r="B166" s="71">
        <v>2013</v>
      </c>
      <c r="C166" s="68" t="str">
        <f>IF(ISERROR(VLOOKUP(IF(RIGHT($A166,1)=")",LEFT($A166,FIND(" (",$A166)-1),$A166),[1]ACCS!$B$2:$B$5003, 1, FALSE)), "","1")</f>
        <v/>
      </c>
      <c r="D166" s="103" t="str">
        <f>IF($B166="Unknown","",IF($B166="","",IF(VALUE(LEFT($B166,4))&lt;Calc!$J$2,"ANTIQUE","")))</f>
        <v/>
      </c>
      <c r="E166" s="72" t="s">
        <v>163</v>
      </c>
      <c r="F166" s="121"/>
      <c r="G166" s="121"/>
      <c r="H166" s="62" t="str">
        <f t="shared" si="15"/>
        <v>NRH</v>
      </c>
      <c r="I166" s="18">
        <f t="shared" si="16"/>
        <v>2</v>
      </c>
      <c r="J166" s="18">
        <f t="shared" si="17"/>
        <v>0</v>
      </c>
      <c r="K166" s="18">
        <f t="shared" si="18"/>
        <v>0</v>
      </c>
      <c r="L166" s="57" t="str">
        <f t="shared" si="19"/>
        <v>Ashton's Pink Cloud</v>
      </c>
      <c r="M166" s="57" t="str">
        <f t="shared" si="20"/>
        <v>Ashton's Pink Cloud</v>
      </c>
      <c r="N166" s="61" t="str">
        <f t="shared" si="14"/>
        <v>Ashton's Pink Cloud</v>
      </c>
    </row>
    <row r="167" spans="1:14" ht="25.15" customHeight="1" x14ac:dyDescent="0.2">
      <c r="A167" s="70" t="s">
        <v>171</v>
      </c>
      <c r="B167" s="71">
        <v>2003</v>
      </c>
      <c r="C167" s="68" t="str">
        <f>IF(ISERROR(VLOOKUP(IF(RIGHT($A167,1)=")",LEFT($A167,FIND(" (",$A167)-1),$A167),[1]ACCS!$B$2:$B$5003, 1, FALSE)), "","1")</f>
        <v>1</v>
      </c>
      <c r="D167" s="103" t="str">
        <f>IF($B167="Unknown","",IF($B167="","",IF(VALUE(LEFT($B167,4))&lt;Calc!$J$2,"ANTIQUE","")))</f>
        <v/>
      </c>
      <c r="E167" s="72" t="s">
        <v>24</v>
      </c>
      <c r="F167" s="121"/>
      <c r="G167" s="121"/>
      <c r="H167" s="62" t="str">
        <f t="shared" si="15"/>
        <v>NRH</v>
      </c>
      <c r="I167" s="18">
        <f t="shared" si="16"/>
        <v>2</v>
      </c>
      <c r="J167" s="18">
        <f t="shared" si="17"/>
        <v>0</v>
      </c>
      <c r="K167" s="18">
        <f t="shared" si="18"/>
        <v>0</v>
      </c>
      <c r="L167" s="57" t="str">
        <f t="shared" si="19"/>
        <v>Ashton's Prelude</v>
      </c>
      <c r="M167" s="57" t="str">
        <f t="shared" si="20"/>
        <v>Ashton's Prelude</v>
      </c>
      <c r="N167" s="61" t="str">
        <f t="shared" si="14"/>
        <v>Ashton's Prelude</v>
      </c>
    </row>
    <row r="168" spans="1:14" ht="25.15" customHeight="1" x14ac:dyDescent="0.2">
      <c r="A168" s="70" t="s">
        <v>172</v>
      </c>
      <c r="B168" s="71">
        <v>2013</v>
      </c>
      <c r="C168" s="68" t="str">
        <f>IF(ISERROR(VLOOKUP(IF(RIGHT($A168,1)=")",LEFT($A168,FIND(" (",$A168)-1),$A168),[1]ACCS!$B$2:$B$5003, 1, FALSE)), "","1")</f>
        <v>1</v>
      </c>
      <c r="D168" s="103" t="str">
        <f>IF($B168="Unknown","",IF($B168="","",IF(VALUE(LEFT($B168,4))&lt;Calc!$J$2,"ANTIQUE","")))</f>
        <v/>
      </c>
      <c r="E168" s="72" t="s">
        <v>24</v>
      </c>
      <c r="F168" s="122"/>
      <c r="G168" s="121"/>
      <c r="H168" s="62" t="str">
        <f t="shared" si="15"/>
        <v>NRH</v>
      </c>
      <c r="I168" s="18">
        <f t="shared" si="16"/>
        <v>2</v>
      </c>
      <c r="J168" s="18">
        <f t="shared" si="17"/>
        <v>0</v>
      </c>
      <c r="K168" s="18">
        <f t="shared" si="18"/>
        <v>0</v>
      </c>
      <c r="L168" s="57" t="str">
        <f t="shared" si="19"/>
        <v>Ashton's Red Bell</v>
      </c>
      <c r="M168" s="57" t="str">
        <f t="shared" si="20"/>
        <v>Ashton's Red Bell</v>
      </c>
      <c r="N168" s="61" t="str">
        <f t="shared" si="14"/>
        <v>Ashton's Red Bell</v>
      </c>
    </row>
    <row r="169" spans="1:14" ht="25.15" customHeight="1" x14ac:dyDescent="0.2">
      <c r="A169" s="70" t="s">
        <v>173</v>
      </c>
      <c r="B169" s="71">
        <v>2010</v>
      </c>
      <c r="C169" s="68" t="str">
        <f>IF(ISERROR(VLOOKUP(IF(RIGHT($A169,1)=")",LEFT($A169,FIND(" (",$A169)-1),$A169),[1]ACCS!$B$2:$B$5003, 1, FALSE)), "","1")</f>
        <v>1</v>
      </c>
      <c r="D169" s="103" t="str">
        <f>IF($B169="Unknown","",IF($B169="","",IF(VALUE(LEFT($B169,4))&lt;Calc!$J$2,"ANTIQUE","")))</f>
        <v/>
      </c>
      <c r="E169" s="72" t="s">
        <v>24</v>
      </c>
      <c r="F169" s="121"/>
      <c r="G169" s="121"/>
      <c r="H169" s="62" t="str">
        <f t="shared" si="15"/>
        <v>Japonica</v>
      </c>
      <c r="I169" s="18">
        <f t="shared" si="16"/>
        <v>0</v>
      </c>
      <c r="J169" s="18">
        <f t="shared" si="17"/>
        <v>0</v>
      </c>
      <c r="K169" s="18">
        <f t="shared" si="18"/>
        <v>0</v>
      </c>
      <c r="L169" s="57" t="str">
        <f t="shared" si="19"/>
        <v>Ashton's Red Sunset</v>
      </c>
      <c r="M169" s="57" t="str">
        <f t="shared" si="20"/>
        <v>Ashton's Red Sunset</v>
      </c>
      <c r="N169" s="61" t="str">
        <f t="shared" si="14"/>
        <v>Ashton's Red Sunset</v>
      </c>
    </row>
    <row r="170" spans="1:14" ht="25.15" customHeight="1" x14ac:dyDescent="0.2">
      <c r="A170" s="70" t="s">
        <v>174</v>
      </c>
      <c r="B170" s="71">
        <v>2010</v>
      </c>
      <c r="C170" s="68" t="str">
        <f>IF(ISERROR(VLOOKUP(IF(RIGHT($A170,1)=")",LEFT($A170,FIND(" (",$A170)-1),$A170),[1]ACCS!$B$2:$B$5003, 1, FALSE)), "","1")</f>
        <v>1</v>
      </c>
      <c r="D170" s="103" t="str">
        <f>IF($B170="Unknown","",IF($B170="","",IF(VALUE(LEFT($B170,4))&lt;Calc!$J$2,"ANTIQUE","")))</f>
        <v/>
      </c>
      <c r="E170" s="72" t="s">
        <v>37</v>
      </c>
      <c r="F170" s="121"/>
      <c r="G170" s="121"/>
      <c r="H170" s="62" t="str">
        <f t="shared" si="15"/>
        <v>NRH</v>
      </c>
      <c r="I170" s="18">
        <f t="shared" si="16"/>
        <v>2</v>
      </c>
      <c r="J170" s="18">
        <f t="shared" si="17"/>
        <v>0</v>
      </c>
      <c r="K170" s="18">
        <f t="shared" si="18"/>
        <v>0</v>
      </c>
      <c r="L170" s="57" t="str">
        <f t="shared" si="19"/>
        <v>Ashton's Shooting Star</v>
      </c>
      <c r="M170" s="57" t="str">
        <f t="shared" si="20"/>
        <v>Ashton's Shooting Star</v>
      </c>
      <c r="N170" s="61" t="str">
        <f t="shared" si="14"/>
        <v>Ashton's Shooting Star</v>
      </c>
    </row>
    <row r="171" spans="1:14" ht="25.15" customHeight="1" x14ac:dyDescent="0.2">
      <c r="A171" s="70" t="s">
        <v>175</v>
      </c>
      <c r="B171" s="71">
        <v>2002</v>
      </c>
      <c r="C171" s="68" t="str">
        <f>IF(ISERROR(VLOOKUP(IF(RIGHT($A171,1)=")",LEFT($A171,FIND(" (",$A171)-1),$A171),[1]ACCS!$B$2:$B$5003, 1, FALSE)), "","1")</f>
        <v>1</v>
      </c>
      <c r="D171" s="103" t="str">
        <f>IF($B171="Unknown","",IF($B171="","",IF(VALUE(LEFT($B171,4))&lt;Calc!$J$2,"ANTIQUE","")))</f>
        <v/>
      </c>
      <c r="E171" s="72" t="s">
        <v>24</v>
      </c>
      <c r="F171" s="121" t="s">
        <v>5</v>
      </c>
      <c r="G171" s="121"/>
      <c r="H171" s="62" t="str">
        <f t="shared" si="15"/>
        <v>NRH</v>
      </c>
      <c r="I171" s="18">
        <f t="shared" si="16"/>
        <v>2</v>
      </c>
      <c r="J171" s="18">
        <f t="shared" si="17"/>
        <v>0</v>
      </c>
      <c r="K171" s="18">
        <f t="shared" si="18"/>
        <v>0</v>
      </c>
      <c r="L171" s="57" t="str">
        <f t="shared" si="19"/>
        <v>Ashton's Snow</v>
      </c>
      <c r="M171" s="57" t="str">
        <f t="shared" si="20"/>
        <v>Ashton's Snow</v>
      </c>
      <c r="N171" s="61" t="str">
        <f t="shared" si="14"/>
        <v>Ashton's Snow</v>
      </c>
    </row>
    <row r="172" spans="1:14" ht="25.15" customHeight="1" x14ac:dyDescent="0.2">
      <c r="A172" s="70" t="s">
        <v>176</v>
      </c>
      <c r="B172" s="71">
        <v>2003</v>
      </c>
      <c r="C172" s="68" t="str">
        <f>IF(ISERROR(VLOOKUP(IF(RIGHT($A172,1)=")",LEFT($A172,FIND(" (",$A172)-1),$A172),[1]ACCS!$B$2:$B$5003, 1, FALSE)), "","1")</f>
        <v>1</v>
      </c>
      <c r="D172" s="103" t="str">
        <f>IF($B172="Unknown","",IF($B172="","",IF(VALUE(LEFT($B172,4))&lt;Calc!$J$2,"ANTIQUE","")))</f>
        <v/>
      </c>
      <c r="E172" s="72" t="s">
        <v>47</v>
      </c>
      <c r="F172" s="121"/>
      <c r="G172" s="121"/>
      <c r="H172" s="62" t="str">
        <f t="shared" si="15"/>
        <v>NRH</v>
      </c>
      <c r="I172" s="18">
        <f t="shared" si="16"/>
        <v>2</v>
      </c>
      <c r="J172" s="18">
        <f t="shared" si="17"/>
        <v>0</v>
      </c>
      <c r="K172" s="18">
        <f t="shared" si="18"/>
        <v>0</v>
      </c>
      <c r="L172" s="57" t="str">
        <f t="shared" si="19"/>
        <v>Ashton's Supreme</v>
      </c>
      <c r="M172" s="57" t="str">
        <f t="shared" si="20"/>
        <v>Ashton's Supreme</v>
      </c>
      <c r="N172" s="61" t="str">
        <f t="shared" si="14"/>
        <v>Ashton's Supreme</v>
      </c>
    </row>
    <row r="173" spans="1:14" ht="25.15" customHeight="1" x14ac:dyDescent="0.2">
      <c r="A173" s="70" t="s">
        <v>3271</v>
      </c>
      <c r="B173" s="71">
        <v>1850</v>
      </c>
      <c r="C173" s="68" t="str">
        <f>IF(ISERROR(VLOOKUP(IF(RIGHT($A173,1)=")",LEFT($A173,FIND(" (",$A173)-1),$A173),[1]ACCS!$B$2:$B$5003, 1, FALSE)), "","1")</f>
        <v>1</v>
      </c>
      <c r="D173" s="103" t="str">
        <f>IF($B173="Unknown","",IF($B173="","",IF(VALUE(LEFT($B173,4))&lt;Calc!$J$2,"ANTIQUE","")))</f>
        <v>ANTIQUE</v>
      </c>
      <c r="E173" s="72" t="s">
        <v>24</v>
      </c>
      <c r="F173" s="121"/>
      <c r="G173" s="121"/>
      <c r="H173" s="62" t="str">
        <f t="shared" si="15"/>
        <v>Japonica</v>
      </c>
      <c r="I173" s="18">
        <f t="shared" si="16"/>
        <v>0</v>
      </c>
      <c r="J173" s="18">
        <f t="shared" si="17"/>
        <v>0</v>
      </c>
      <c r="K173" s="18">
        <f t="shared" si="18"/>
        <v>0</v>
      </c>
      <c r="L173" s="57" t="str">
        <f t="shared" si="19"/>
        <v>Aspasia Macarthur (Paeoniaeflora)</v>
      </c>
      <c r="M173" s="57" t="str">
        <f t="shared" si="20"/>
        <v>Aspasia Macarthur (Paeoniaeflora)</v>
      </c>
      <c r="N173" s="61" t="str">
        <f t="shared" si="14"/>
        <v>Aspasia Macarthur</v>
      </c>
    </row>
    <row r="174" spans="1:14" ht="25.15" customHeight="1" x14ac:dyDescent="0.2">
      <c r="A174" s="70" t="s">
        <v>177</v>
      </c>
      <c r="B174" s="71">
        <v>1904</v>
      </c>
      <c r="C174" s="68" t="str">
        <f>IF(ISERROR(VLOOKUP(IF(RIGHT($A174,1)=")",LEFT($A174,FIND(" (",$A174)-1),$A174),[1]ACCS!$B$2:$B$5003, 1, FALSE)), "","1")</f>
        <v/>
      </c>
      <c r="D174" s="103" t="str">
        <f>IF($B174="Unknown","",IF($B174="","",IF(VALUE(LEFT($B174,4))&lt;Calc!$J$2,"ANTIQUE","")))</f>
        <v/>
      </c>
      <c r="E174" s="72" t="s">
        <v>24</v>
      </c>
      <c r="F174" s="121"/>
      <c r="G174" s="122"/>
      <c r="H174" s="62" t="str">
        <f t="shared" si="15"/>
        <v>Japonica</v>
      </c>
      <c r="I174" s="18">
        <f t="shared" si="16"/>
        <v>0</v>
      </c>
      <c r="J174" s="18">
        <f t="shared" si="17"/>
        <v>0</v>
      </c>
      <c r="K174" s="18">
        <f t="shared" si="18"/>
        <v>0</v>
      </c>
      <c r="L174" s="57" t="str">
        <f t="shared" si="19"/>
        <v>Aspasia Rosea (See Otahuhu Beauty)</v>
      </c>
      <c r="M174" s="57" t="str">
        <f t="shared" si="20"/>
        <v>Aspasia Rosea (See Otahuhu Beauty)</v>
      </c>
      <c r="N174" s="61" t="str">
        <f t="shared" si="14"/>
        <v>Aspasia Rosea (See Otahuhu Beauty)</v>
      </c>
    </row>
    <row r="175" spans="1:14" ht="25.15" customHeight="1" x14ac:dyDescent="0.2">
      <c r="A175" s="70" t="s">
        <v>178</v>
      </c>
      <c r="B175" s="71">
        <v>2002</v>
      </c>
      <c r="C175" s="68" t="str">
        <f>IF(ISERROR(VLOOKUP(IF(RIGHT($A175,1)=")",LEFT($A175,FIND(" (",$A175)-1),$A175),[1]ACCS!$B$2:$B$5003, 1, FALSE)), "","1")</f>
        <v>1</v>
      </c>
      <c r="D175" s="103" t="str">
        <f>IF($B175="Unknown","",IF($B175="","",IF(VALUE(LEFT($B175,4))&lt;Calc!$J$2,"ANTIQUE","")))</f>
        <v/>
      </c>
      <c r="E175" s="72" t="s">
        <v>37</v>
      </c>
      <c r="F175" s="121"/>
      <c r="G175" s="121"/>
      <c r="H175" s="62" t="str">
        <f t="shared" si="15"/>
        <v>Japonica</v>
      </c>
      <c r="I175" s="18">
        <f t="shared" si="16"/>
        <v>0</v>
      </c>
      <c r="J175" s="18">
        <f t="shared" si="17"/>
        <v>0</v>
      </c>
      <c r="K175" s="18">
        <f t="shared" si="18"/>
        <v>0</v>
      </c>
      <c r="L175" s="57" t="str">
        <f t="shared" si="19"/>
        <v>Astro Nova</v>
      </c>
      <c r="M175" s="57" t="str">
        <f t="shared" si="20"/>
        <v>Astro Nova</v>
      </c>
      <c r="N175" s="61" t="str">
        <f t="shared" si="14"/>
        <v>Astro Nova</v>
      </c>
    </row>
    <row r="176" spans="1:14" ht="25.15" customHeight="1" x14ac:dyDescent="0.2">
      <c r="A176" s="70" t="s">
        <v>179</v>
      </c>
      <c r="B176" s="71">
        <v>1964</v>
      </c>
      <c r="C176" s="68" t="str">
        <f>IF(ISERROR(VLOOKUP(IF(RIGHT($A176,1)=")",LEFT($A176,FIND(" (",$A176)-1),$A176),[1]ACCS!$B$2:$B$5003, 1, FALSE)), "","1")</f>
        <v>1</v>
      </c>
      <c r="D176" s="103" t="str">
        <f>IF($B176="Unknown","",IF($B176="","",IF(VALUE(LEFT($B176,4))&lt;Calc!$J$2,"ANTIQUE","")))</f>
        <v/>
      </c>
      <c r="E176" s="72" t="s">
        <v>24</v>
      </c>
      <c r="F176" s="121"/>
      <c r="G176" s="121"/>
      <c r="H176" s="62" t="str">
        <f t="shared" si="15"/>
        <v>Japonica</v>
      </c>
      <c r="I176" s="18">
        <f t="shared" si="16"/>
        <v>0</v>
      </c>
      <c r="J176" s="18">
        <f t="shared" si="17"/>
        <v>0</v>
      </c>
      <c r="K176" s="18">
        <f t="shared" si="18"/>
        <v>0</v>
      </c>
      <c r="L176" s="57" t="str">
        <f t="shared" si="19"/>
        <v>Astronaut</v>
      </c>
      <c r="M176" s="57" t="str">
        <f t="shared" si="20"/>
        <v>Astronaut</v>
      </c>
      <c r="N176" s="61" t="str">
        <f t="shared" si="14"/>
        <v>Astronaut</v>
      </c>
    </row>
    <row r="177" spans="1:14" ht="25.15" customHeight="1" x14ac:dyDescent="0.2">
      <c r="A177" s="70" t="s">
        <v>180</v>
      </c>
      <c r="B177" s="71">
        <v>2004</v>
      </c>
      <c r="C177" s="68" t="str">
        <f>IF(ISERROR(VLOOKUP(IF(RIGHT($A177,1)=")",LEFT($A177,FIND(" (",$A177)-1),$A177),[1]ACCS!$B$2:$B$5003, 1, FALSE)), "","1")</f>
        <v>1</v>
      </c>
      <c r="D177" s="103" t="str">
        <f>IF($B177="Unknown","",IF($B177="","",IF(VALUE(LEFT($B177,4))&lt;Calc!$J$2,"ANTIQUE","")))</f>
        <v/>
      </c>
      <c r="E177" s="72" t="s">
        <v>37</v>
      </c>
      <c r="F177" s="121"/>
      <c r="G177" s="121" t="s">
        <v>26</v>
      </c>
      <c r="H177" s="62" t="str">
        <f t="shared" si="15"/>
        <v>Japonica</v>
      </c>
      <c r="I177" s="18">
        <f t="shared" si="16"/>
        <v>0</v>
      </c>
      <c r="J177" s="18">
        <f t="shared" si="17"/>
        <v>0</v>
      </c>
      <c r="K177" s="18">
        <f t="shared" si="18"/>
        <v>0</v>
      </c>
      <c r="L177" s="57" t="str">
        <f t="shared" si="19"/>
        <v>Atkins' Gift</v>
      </c>
      <c r="M177" s="57" t="str">
        <f t="shared" si="20"/>
        <v>Atkins' Gift</v>
      </c>
      <c r="N177" s="61" t="str">
        <f t="shared" si="14"/>
        <v>Atkins' Gift</v>
      </c>
    </row>
    <row r="178" spans="1:14" ht="25.15" customHeight="1" x14ac:dyDescent="0.2">
      <c r="A178" s="70" t="s">
        <v>181</v>
      </c>
      <c r="B178" s="71">
        <v>1953</v>
      </c>
      <c r="C178" s="68" t="str">
        <f>IF(ISERROR(VLOOKUP(IF(RIGHT($A178,1)=")",LEFT($A178,FIND(" (",$A178)-1),$A178),[1]ACCS!$B$2:$B$5003, 1, FALSE)), "","1")</f>
        <v>1</v>
      </c>
      <c r="D178" s="103" t="str">
        <f>IF($B178="Unknown","",IF($B178="","",IF(VALUE(LEFT($B178,4))&lt;Calc!$J$2,"ANTIQUE","")))</f>
        <v/>
      </c>
      <c r="E178" s="72" t="s">
        <v>24</v>
      </c>
      <c r="F178" s="121"/>
      <c r="G178" s="121"/>
      <c r="H178" s="62" t="str">
        <f t="shared" si="15"/>
        <v>Japonica</v>
      </c>
      <c r="I178" s="18">
        <f t="shared" si="16"/>
        <v>0</v>
      </c>
      <c r="J178" s="18">
        <f t="shared" si="17"/>
        <v>0</v>
      </c>
      <c r="K178" s="18">
        <f t="shared" si="18"/>
        <v>0</v>
      </c>
      <c r="L178" s="57" t="str">
        <f t="shared" si="19"/>
        <v>Atomic Red</v>
      </c>
      <c r="M178" s="57" t="str">
        <f t="shared" si="20"/>
        <v>Atomic Red</v>
      </c>
      <c r="N178" s="61" t="str">
        <f t="shared" si="14"/>
        <v>Atomic Red</v>
      </c>
    </row>
    <row r="179" spans="1:14" ht="25.15" customHeight="1" x14ac:dyDescent="0.2">
      <c r="A179" s="70" t="s">
        <v>182</v>
      </c>
      <c r="B179" s="71">
        <v>1959</v>
      </c>
      <c r="C179" s="68" t="str">
        <f>IF(ISERROR(VLOOKUP(IF(RIGHT($A179,1)=")",LEFT($A179,FIND(" (",$A179)-1),$A179),[1]ACCS!$B$2:$B$5003, 1, FALSE)), "","1")</f>
        <v/>
      </c>
      <c r="D179" s="103" t="str">
        <f>IF($B179="Unknown","",IF($B179="","",IF(VALUE(LEFT($B179,4))&lt;Calc!$J$2,"ANTIQUE","")))</f>
        <v/>
      </c>
      <c r="E179" s="72" t="s">
        <v>37</v>
      </c>
      <c r="F179" s="121"/>
      <c r="G179" s="121"/>
      <c r="H179" s="62" t="str">
        <f t="shared" si="15"/>
        <v>Japonica</v>
      </c>
      <c r="I179" s="18">
        <f t="shared" si="16"/>
        <v>0</v>
      </c>
      <c r="J179" s="18">
        <f t="shared" si="17"/>
        <v>0</v>
      </c>
      <c r="K179" s="18">
        <f t="shared" si="18"/>
        <v>0</v>
      </c>
      <c r="L179" s="57" t="str">
        <f t="shared" si="19"/>
        <v>Aubrey Harris</v>
      </c>
      <c r="M179" s="57" t="str">
        <f t="shared" si="20"/>
        <v>Aubrey Harris</v>
      </c>
      <c r="N179" s="61" t="str">
        <f t="shared" si="14"/>
        <v>Aubrey Harris</v>
      </c>
    </row>
    <row r="180" spans="1:14" ht="25.15" customHeight="1" x14ac:dyDescent="0.2">
      <c r="A180" s="70" t="s">
        <v>183</v>
      </c>
      <c r="B180" s="71">
        <v>2017</v>
      </c>
      <c r="C180" s="68" t="str">
        <f>IF(ISERROR(VLOOKUP(IF(RIGHT($A180,1)=")",LEFT($A180,FIND(" (",$A180)-1),$A180),[1]ACCS!$B$2:$B$5003, 1, FALSE)), "","1")</f>
        <v/>
      </c>
      <c r="D180" s="103" t="str">
        <f>IF($B180="Unknown","",IF($B180="","",IF(VALUE(LEFT($B180,4))&lt;Calc!$J$2,"ANTIQUE","")))</f>
        <v/>
      </c>
      <c r="E180" s="72" t="s">
        <v>29</v>
      </c>
      <c r="F180" s="121" t="s">
        <v>5</v>
      </c>
      <c r="G180" s="121"/>
      <c r="H180" s="62" t="str">
        <f t="shared" si="15"/>
        <v>Japonica</v>
      </c>
      <c r="I180" s="18">
        <f t="shared" si="16"/>
        <v>0</v>
      </c>
      <c r="J180" s="18">
        <f t="shared" si="17"/>
        <v>0</v>
      </c>
      <c r="K180" s="18">
        <f t="shared" si="18"/>
        <v>0</v>
      </c>
      <c r="L180" s="57" t="str">
        <f t="shared" si="19"/>
        <v>Auburn Moonbright</v>
      </c>
      <c r="M180" s="57" t="str">
        <f t="shared" si="20"/>
        <v>Auburn Moonbright</v>
      </c>
      <c r="N180" s="61" t="str">
        <f t="shared" si="14"/>
        <v>Auburn Moonbright</v>
      </c>
    </row>
    <row r="181" spans="1:14" ht="25.15" customHeight="1" x14ac:dyDescent="0.2">
      <c r="A181" s="70" t="s">
        <v>2997</v>
      </c>
      <c r="B181" s="71">
        <v>2020</v>
      </c>
      <c r="C181" s="68" t="str">
        <f>IF(ISERROR(VLOOKUP(IF(RIGHT($A181,1)=")",LEFT($A181,FIND(" (",$A181)-1),$A181),[1]ACCS!$B$2:$B$5003, 1, FALSE)), "","1")</f>
        <v>1</v>
      </c>
      <c r="D181" s="103" t="str">
        <f>IF($B181="Unknown","",IF($B181="","",IF(VALUE(LEFT($B181,4))&lt;Calc!$J$2,"ANTIQUE","")))</f>
        <v/>
      </c>
      <c r="E181" s="73" t="s">
        <v>37</v>
      </c>
      <c r="F181" s="121"/>
      <c r="G181" s="122"/>
      <c r="H181" s="62" t="str">
        <f t="shared" si="15"/>
        <v>Reticulata</v>
      </c>
      <c r="I181" s="18">
        <f t="shared" si="16"/>
        <v>1</v>
      </c>
      <c r="J181" s="18">
        <f t="shared" si="17"/>
        <v>0</v>
      </c>
      <c r="K181" s="18">
        <f t="shared" si="18"/>
        <v>0</v>
      </c>
      <c r="L181" s="57" t="str">
        <f t="shared" si="19"/>
        <v>Auburn Sunrise</v>
      </c>
      <c r="M181" s="57" t="str">
        <f t="shared" si="20"/>
        <v>Auburn Sunrise</v>
      </c>
      <c r="N181" s="61" t="str">
        <f t="shared" si="14"/>
        <v>Auburn Sunrise</v>
      </c>
    </row>
    <row r="182" spans="1:14" ht="25.15" customHeight="1" x14ac:dyDescent="0.2">
      <c r="A182" s="70" t="s">
        <v>2998</v>
      </c>
      <c r="B182" s="71">
        <v>2020</v>
      </c>
      <c r="C182" s="68" t="str">
        <f>IF(ISERROR(VLOOKUP(IF(RIGHT($A182,1)=")",LEFT($A182,FIND(" (",$A182)-1),$A182),[1]ACCS!$B$2:$B$5003, 1, FALSE)), "","1")</f>
        <v>1</v>
      </c>
      <c r="D182" s="103" t="str">
        <f>IF($B182="Unknown","",IF($B182="","",IF(VALUE(LEFT($B182,4))&lt;Calc!$J$2,"ANTIQUE","")))</f>
        <v/>
      </c>
      <c r="E182" s="73" t="s">
        <v>30</v>
      </c>
      <c r="F182" s="122"/>
      <c r="G182" s="122"/>
      <c r="H182" s="62" t="str">
        <f t="shared" si="15"/>
        <v>Reticulata</v>
      </c>
      <c r="I182" s="18">
        <f t="shared" si="16"/>
        <v>1</v>
      </c>
      <c r="J182" s="18">
        <f t="shared" si="17"/>
        <v>0</v>
      </c>
      <c r="K182" s="18">
        <f t="shared" si="18"/>
        <v>0</v>
      </c>
      <c r="L182" s="57" t="str">
        <f t="shared" si="19"/>
        <v>Auburn Sunset</v>
      </c>
      <c r="M182" s="57" t="str">
        <f t="shared" si="20"/>
        <v>Auburn Sunset</v>
      </c>
      <c r="N182" s="61" t="str">
        <f t="shared" si="14"/>
        <v>Auburn Sunset</v>
      </c>
    </row>
    <row r="183" spans="1:14" ht="25.15" customHeight="1" x14ac:dyDescent="0.2">
      <c r="A183" s="70" t="s">
        <v>184</v>
      </c>
      <c r="B183" s="71">
        <v>1900</v>
      </c>
      <c r="C183" s="68" t="str">
        <f>IF(ISERROR(VLOOKUP(IF(RIGHT($A183,1)=")",LEFT($A183,FIND(" (",$A183)-1),$A183),[1]ACCS!$B$2:$B$5003, 1, FALSE)), "","1")</f>
        <v>1</v>
      </c>
      <c r="D183" s="103" t="str">
        <f>IF($B183="Unknown","",IF($B183="","",IF(VALUE(LEFT($B183,4))&lt;Calc!$J$2,"ANTIQUE","")))</f>
        <v/>
      </c>
      <c r="E183" s="72" t="s">
        <v>37</v>
      </c>
      <c r="F183" s="121" t="s">
        <v>5</v>
      </c>
      <c r="G183" s="121"/>
      <c r="H183" s="62" t="str">
        <f t="shared" si="15"/>
        <v>Japonica</v>
      </c>
      <c r="I183" s="18">
        <f t="shared" si="16"/>
        <v>0</v>
      </c>
      <c r="J183" s="18">
        <f t="shared" si="17"/>
        <v>0</v>
      </c>
      <c r="K183" s="18">
        <f t="shared" si="18"/>
        <v>0</v>
      </c>
      <c r="L183" s="57" t="str">
        <f t="shared" si="19"/>
        <v>Auburn White (See Mrs. Bertha Harms)</v>
      </c>
      <c r="M183" s="57" t="str">
        <f t="shared" si="20"/>
        <v>Auburn White (See Mrs. Bertha Harms)</v>
      </c>
      <c r="N183" s="61" t="str">
        <f t="shared" si="14"/>
        <v>Auburn White (See Mrs. Bertha Harms)</v>
      </c>
    </row>
    <row r="184" spans="1:14" ht="25.15" customHeight="1" x14ac:dyDescent="0.2">
      <c r="A184" s="70" t="s">
        <v>185</v>
      </c>
      <c r="B184" s="71">
        <v>2018</v>
      </c>
      <c r="C184" s="68" t="str">
        <f>IF(ISERROR(VLOOKUP(IF(RIGHT($A184,1)=")",LEFT($A184,FIND(" (",$A184)-1),$A184),[1]ACCS!$B$2:$B$5003, 1, FALSE)), "","1")</f>
        <v>1</v>
      </c>
      <c r="D184" s="103" t="str">
        <f>IF($B184="Unknown","",IF($B184="","",IF(VALUE(LEFT($B184,4))&lt;Calc!$J$2,"ANTIQUE","")))</f>
        <v/>
      </c>
      <c r="E184" s="72" t="s">
        <v>21</v>
      </c>
      <c r="F184" s="121"/>
      <c r="G184" s="121" t="s">
        <v>26</v>
      </c>
      <c r="H184" s="62" t="str">
        <f t="shared" si="15"/>
        <v>Japonica</v>
      </c>
      <c r="I184" s="18">
        <f t="shared" si="16"/>
        <v>0</v>
      </c>
      <c r="J184" s="18">
        <f t="shared" si="17"/>
        <v>0</v>
      </c>
      <c r="K184" s="18">
        <f t="shared" si="18"/>
        <v>0</v>
      </c>
      <c r="L184" s="57" t="str">
        <f t="shared" si="19"/>
        <v>Audrey Christine</v>
      </c>
      <c r="M184" s="57" t="str">
        <f t="shared" si="20"/>
        <v>Audrey Christine</v>
      </c>
      <c r="N184" s="61" t="str">
        <f t="shared" si="14"/>
        <v>Audrey Christine</v>
      </c>
    </row>
    <row r="185" spans="1:14" ht="25.15" customHeight="1" x14ac:dyDescent="0.2">
      <c r="A185" s="70" t="s">
        <v>186</v>
      </c>
      <c r="B185" s="71">
        <v>1990</v>
      </c>
      <c r="C185" s="68" t="str">
        <f>IF(ISERROR(VLOOKUP(IF(RIGHT($A185,1)=")",LEFT($A185,FIND(" (",$A185)-1),$A185),[1]ACCS!$B$2:$B$5003, 1, FALSE)), "","1")</f>
        <v>1</v>
      </c>
      <c r="D185" s="103" t="str">
        <f>IF($B185="Unknown","",IF($B185="","",IF(VALUE(LEFT($B185,4))&lt;Calc!$J$2,"ANTIQUE","")))</f>
        <v/>
      </c>
      <c r="E185" s="72" t="s">
        <v>37</v>
      </c>
      <c r="F185" s="121" t="s">
        <v>5</v>
      </c>
      <c r="G185" s="121" t="s">
        <v>26</v>
      </c>
      <c r="H185" s="62" t="str">
        <f t="shared" si="15"/>
        <v>Japonica</v>
      </c>
      <c r="I185" s="18">
        <f t="shared" si="16"/>
        <v>0</v>
      </c>
      <c r="J185" s="18">
        <f t="shared" si="17"/>
        <v>0</v>
      </c>
      <c r="K185" s="18">
        <f t="shared" si="18"/>
        <v>0</v>
      </c>
      <c r="L185" s="57" t="str">
        <f t="shared" si="19"/>
        <v>Audrey Claire</v>
      </c>
      <c r="M185" s="57" t="str">
        <f t="shared" si="20"/>
        <v>Audrey Claire</v>
      </c>
      <c r="N185" s="61" t="str">
        <f t="shared" si="14"/>
        <v>Audrey Claire</v>
      </c>
    </row>
    <row r="186" spans="1:14" ht="25.15" customHeight="1" x14ac:dyDescent="0.2">
      <c r="A186" s="70" t="s">
        <v>3272</v>
      </c>
      <c r="B186" s="71">
        <v>1877</v>
      </c>
      <c r="C186" s="68" t="str">
        <f>IF(ISERROR(VLOOKUP(IF(RIGHT($A186,1)=")",LEFT($A186,FIND(" (",$A186)-1),$A186),[1]ACCS!$B$2:$B$5003, 1, FALSE)), "","1")</f>
        <v/>
      </c>
      <c r="D186" s="103" t="str">
        <f>IF($B186="Unknown","",IF($B186="","",IF(VALUE(LEFT($B186,4))&lt;Calc!$J$2,"ANTIQUE","")))</f>
        <v>ANTIQUE</v>
      </c>
      <c r="E186" s="72" t="s">
        <v>37</v>
      </c>
      <c r="F186" s="121"/>
      <c r="G186" s="121"/>
      <c r="H186" s="62" t="str">
        <f t="shared" si="15"/>
        <v>Japonica</v>
      </c>
      <c r="I186" s="18">
        <f t="shared" si="16"/>
        <v>0</v>
      </c>
      <c r="J186" s="18">
        <f t="shared" si="17"/>
        <v>0</v>
      </c>
      <c r="K186" s="18">
        <f t="shared" si="18"/>
        <v>0</v>
      </c>
      <c r="L186" s="57" t="str">
        <f t="shared" si="19"/>
        <v>Audrey Hopfer (See Adolph Audusson)</v>
      </c>
      <c r="M186" s="57" t="str">
        <f t="shared" si="20"/>
        <v>Audrey Hopfer (See Adolph Audusson)</v>
      </c>
      <c r="N186" s="61" t="str">
        <f t="shared" si="14"/>
        <v>Audrey Hopfer (See Adolph Audusson)</v>
      </c>
    </row>
    <row r="187" spans="1:14" ht="25.15" customHeight="1" x14ac:dyDescent="0.2">
      <c r="A187" s="70" t="s">
        <v>187</v>
      </c>
      <c r="B187" s="71">
        <v>1937</v>
      </c>
      <c r="C187" s="68" t="str">
        <f>IF(ISERROR(VLOOKUP(IF(RIGHT($A187,1)=")",LEFT($A187,FIND(" (",$A187)-1),$A187),[1]ACCS!$B$2:$B$5003, 1, FALSE)), "","1")</f>
        <v/>
      </c>
      <c r="D187" s="103" t="str">
        <f>IF($B187="Unknown","",IF($B187="","",IF(VALUE(LEFT($B187,4))&lt;Calc!$J$2,"ANTIQUE","")))</f>
        <v/>
      </c>
      <c r="E187" s="72" t="s">
        <v>24</v>
      </c>
      <c r="F187" s="121"/>
      <c r="G187" s="121"/>
      <c r="H187" s="62" t="str">
        <f t="shared" si="15"/>
        <v>Japonica</v>
      </c>
      <c r="I187" s="18">
        <f t="shared" si="16"/>
        <v>0</v>
      </c>
      <c r="J187" s="18">
        <f t="shared" si="17"/>
        <v>0</v>
      </c>
      <c r="K187" s="18">
        <f t="shared" si="18"/>
        <v>0</v>
      </c>
      <c r="L187" s="57" t="str">
        <f t="shared" si="19"/>
        <v>Augusta Wilson (Ashland Pink, St. Elmo)</v>
      </c>
      <c r="M187" s="57" t="str">
        <f t="shared" si="20"/>
        <v>Augusta Wilson (Ashland Pink, St. Elmo)</v>
      </c>
      <c r="N187" s="61" t="str">
        <f t="shared" si="14"/>
        <v>Augusta Wilson</v>
      </c>
    </row>
    <row r="188" spans="1:14" ht="25.15" customHeight="1" x14ac:dyDescent="0.2">
      <c r="A188" s="70" t="s">
        <v>3497</v>
      </c>
      <c r="B188" s="71">
        <v>1855</v>
      </c>
      <c r="C188" s="68" t="str">
        <f>IF(ISERROR(VLOOKUP(IF(RIGHT($A188,1)=")",LEFT($A188,FIND(" (",$A188)-1),$A188),[1]ACCS!$B$2:$B$5003, 1, FALSE)), "","1")</f>
        <v/>
      </c>
      <c r="D188" s="103" t="str">
        <f>IF($B188="Unknown","",IF($B188="","",IF(VALUE(LEFT($B188,4))&lt;Calc!$J$2,"ANTIQUE","")))</f>
        <v>ANTIQUE</v>
      </c>
      <c r="E188" s="72" t="s">
        <v>37</v>
      </c>
      <c r="F188" s="121"/>
      <c r="G188" s="121" t="s">
        <v>26</v>
      </c>
      <c r="H188" s="62" t="str">
        <f t="shared" si="15"/>
        <v>Japonica</v>
      </c>
      <c r="I188" s="18">
        <f t="shared" si="16"/>
        <v>0</v>
      </c>
      <c r="J188" s="18">
        <f t="shared" si="17"/>
        <v>0</v>
      </c>
      <c r="K188" s="18">
        <f t="shared" si="18"/>
        <v>0</v>
      </c>
      <c r="L188" s="57" t="str">
        <f t="shared" si="19"/>
        <v>Auguste Delfosse [Belgium]</v>
      </c>
      <c r="M188" s="57" t="str">
        <f t="shared" si="20"/>
        <v>Auguste Delfosse [Belgium]</v>
      </c>
      <c r="N188" s="61" t="str">
        <f t="shared" si="14"/>
        <v>Auguste Delfosse [Belgium]</v>
      </c>
    </row>
    <row r="189" spans="1:14" ht="25.15" customHeight="1" x14ac:dyDescent="0.2">
      <c r="A189" s="70" t="s">
        <v>3273</v>
      </c>
      <c r="B189" s="71">
        <v>1811</v>
      </c>
      <c r="C189" s="68" t="str">
        <f>IF(ISERROR(VLOOKUP(IF(RIGHT($A189,1)=")",LEFT($A189,FIND(" (",$A189)-1),$A189),[1]ACCS!$B$2:$B$5003, 1, FALSE)), "","1")</f>
        <v>1</v>
      </c>
      <c r="D189" s="103" t="str">
        <f>IF($B189="Unknown","",IF($B189="","",IF(VALUE(LEFT($B189,4))&lt;Calc!$J$2,"ANTIQUE","")))</f>
        <v>ANTIQUE</v>
      </c>
      <c r="E189" s="72" t="s">
        <v>24</v>
      </c>
      <c r="F189" s="121"/>
      <c r="G189" s="121"/>
      <c r="H189" s="62" t="str">
        <f t="shared" si="15"/>
        <v>Japonica</v>
      </c>
      <c r="I189" s="18">
        <f t="shared" si="16"/>
        <v>0</v>
      </c>
      <c r="J189" s="18">
        <f t="shared" si="17"/>
        <v>0</v>
      </c>
      <c r="K189" s="18">
        <f t="shared" si="18"/>
        <v>0</v>
      </c>
      <c r="L189" s="57" t="str">
        <f t="shared" si="19"/>
        <v>Aunt Jetty (Solid Red Gov. Mouton, Angelica)</v>
      </c>
      <c r="M189" s="57" t="str">
        <f t="shared" si="20"/>
        <v>Aunt Jetty (Solid Red Gov. Mouton, Angelica)</v>
      </c>
      <c r="N189" s="61" t="str">
        <f t="shared" si="14"/>
        <v>Aunt Jetty</v>
      </c>
    </row>
    <row r="190" spans="1:14" ht="25.15" customHeight="1" x14ac:dyDescent="0.2">
      <c r="A190" s="70" t="s">
        <v>188</v>
      </c>
      <c r="B190" s="71">
        <v>1910</v>
      </c>
      <c r="C190" s="68" t="str">
        <f>IF(ISERROR(VLOOKUP(IF(RIGHT($A190,1)=")",LEFT($A190,FIND(" (",$A190)-1),$A190),[1]ACCS!$B$2:$B$5003, 1, FALSE)), "","1")</f>
        <v/>
      </c>
      <c r="D190" s="103" t="str">
        <f>IF($B190="Unknown","",IF($B190="","",IF(VALUE(LEFT($B190,4))&lt;Calc!$J$2,"ANTIQUE","")))</f>
        <v/>
      </c>
      <c r="E190" s="72" t="s">
        <v>24</v>
      </c>
      <c r="F190" s="121"/>
      <c r="G190" s="121"/>
      <c r="H190" s="62" t="str">
        <f t="shared" si="15"/>
        <v>Japonica</v>
      </c>
      <c r="I190" s="18">
        <f t="shared" si="16"/>
        <v>0</v>
      </c>
      <c r="J190" s="18">
        <f t="shared" si="17"/>
        <v>0</v>
      </c>
      <c r="K190" s="18">
        <f t="shared" si="18"/>
        <v>0</v>
      </c>
      <c r="L190" s="57" t="str">
        <f t="shared" si="19"/>
        <v>Aurora Borealis (See Findlandia Var.)</v>
      </c>
      <c r="M190" s="57" t="str">
        <f t="shared" si="20"/>
        <v>Aurora Borealis (See Findlandia Var.)</v>
      </c>
      <c r="N190" s="61" t="str">
        <f t="shared" si="14"/>
        <v>Aurora Borealis (See Findlandia Var.)</v>
      </c>
    </row>
    <row r="191" spans="1:14" ht="25.15" customHeight="1" x14ac:dyDescent="0.2">
      <c r="A191" s="70" t="s">
        <v>189</v>
      </c>
      <c r="B191" s="71">
        <v>2014</v>
      </c>
      <c r="C191" s="68" t="str">
        <f>IF(ISERROR(VLOOKUP(IF(RIGHT($A191,1)=")",LEFT($A191,FIND(" (",$A191)-1),$A191),[1]ACCS!$B$2:$B$5003, 1, FALSE)), "","1")</f>
        <v/>
      </c>
      <c r="D191" s="103" t="str">
        <f>IF($B191="Unknown","",IF($B191="","",IF(VALUE(LEFT($B191,4))&lt;Calc!$J$2,"ANTIQUE","")))</f>
        <v/>
      </c>
      <c r="E191" s="72" t="s">
        <v>47</v>
      </c>
      <c r="F191" s="121"/>
      <c r="G191" s="121"/>
      <c r="H191" s="62" t="str">
        <f t="shared" si="15"/>
        <v>Sasanqua</v>
      </c>
      <c r="I191" s="18">
        <f t="shared" si="16"/>
        <v>3</v>
      </c>
      <c r="J191" s="18">
        <f t="shared" si="17"/>
        <v>0</v>
      </c>
      <c r="K191" s="18">
        <f t="shared" si="18"/>
        <v>0</v>
      </c>
      <c r="L191" s="57" t="str">
        <f t="shared" si="19"/>
        <v>Autumn Carnival</v>
      </c>
      <c r="M191" s="57" t="str">
        <f t="shared" si="20"/>
        <v>Autumn Carnival</v>
      </c>
      <c r="N191" s="61" t="str">
        <f t="shared" si="14"/>
        <v>Autumn Carnival</v>
      </c>
    </row>
    <row r="192" spans="1:14" ht="25.15" customHeight="1" x14ac:dyDescent="0.2">
      <c r="A192" s="74" t="s">
        <v>3103</v>
      </c>
      <c r="B192" s="71">
        <v>2022</v>
      </c>
      <c r="C192" s="68" t="str">
        <f>IF(ISERROR(VLOOKUP(IF(RIGHT($A192,1)=")",LEFT($A192,FIND(" (",$A192)-1),$A192),[1]ACCS!$B$2:$B$5003, 1, FALSE)), "","1")</f>
        <v>1</v>
      </c>
      <c r="D192" s="103" t="str">
        <f>IF($B192="Unknown","",IF($B192="","",IF(VALUE(LEFT($B192,4))&lt;Calc!$J$2,"ANTIQUE","")))</f>
        <v/>
      </c>
      <c r="E192" s="72" t="s">
        <v>30</v>
      </c>
      <c r="F192" s="121"/>
      <c r="G192" s="121" t="s">
        <v>26</v>
      </c>
      <c r="H192" s="62" t="str">
        <f t="shared" si="15"/>
        <v>Japonica</v>
      </c>
      <c r="I192" s="18">
        <f t="shared" si="16"/>
        <v>0</v>
      </c>
      <c r="J192" s="18">
        <f t="shared" si="17"/>
        <v>0</v>
      </c>
      <c r="K192" s="18">
        <f t="shared" si="18"/>
        <v>0</v>
      </c>
      <c r="L192" s="57" t="str">
        <f t="shared" si="19"/>
        <v>Autumn Daze</v>
      </c>
      <c r="M192" s="57" t="str">
        <f t="shared" si="20"/>
        <v>Autumn Daze</v>
      </c>
      <c r="N192" s="61" t="str">
        <f t="shared" si="14"/>
        <v>Autumn Daze</v>
      </c>
    </row>
    <row r="193" spans="1:14" ht="25.15" customHeight="1" x14ac:dyDescent="0.2">
      <c r="A193" s="70" t="s">
        <v>190</v>
      </c>
      <c r="B193" s="71">
        <v>2000</v>
      </c>
      <c r="C193" s="68" t="str">
        <f>IF(ISERROR(VLOOKUP(IF(RIGHT($A193,1)=")",LEFT($A193,FIND(" (",$A193)-1),$A193),[1]ACCS!$B$2:$B$5003, 1, FALSE)), "","1")</f>
        <v>1</v>
      </c>
      <c r="D193" s="103" t="str">
        <f>IF($B193="Unknown","",IF($B193="","",IF(VALUE(LEFT($B193,4))&lt;Calc!$J$2,"ANTIQUE","")))</f>
        <v/>
      </c>
      <c r="E193" s="72" t="s">
        <v>24</v>
      </c>
      <c r="F193" s="121"/>
      <c r="G193" s="121"/>
      <c r="H193" s="62" t="str">
        <f t="shared" si="15"/>
        <v>Sasanqua</v>
      </c>
      <c r="I193" s="18">
        <f t="shared" si="16"/>
        <v>3</v>
      </c>
      <c r="J193" s="18">
        <f t="shared" si="17"/>
        <v>0</v>
      </c>
      <c r="K193" s="18">
        <f t="shared" si="18"/>
        <v>0</v>
      </c>
      <c r="L193" s="57" t="str">
        <f t="shared" si="19"/>
        <v>Autumn Delight</v>
      </c>
      <c r="M193" s="57" t="str">
        <f t="shared" si="20"/>
        <v>Autumn Delight</v>
      </c>
      <c r="N193" s="61" t="str">
        <f t="shared" ref="N193:N256" si="21">IF(ISNUMBER(SEARCH("See",$M193)),$M193,IF(ISNUMBER(SEARCH("(",$M193)),LEFT($M193,SEARCH("(",$M193)-2),$M193))</f>
        <v>Autumn Delight</v>
      </c>
    </row>
    <row r="194" spans="1:14" ht="25.15" customHeight="1" x14ac:dyDescent="0.2">
      <c r="A194" s="70" t="s">
        <v>191</v>
      </c>
      <c r="B194" s="71">
        <v>2002</v>
      </c>
      <c r="C194" s="68" t="str">
        <f>IF(ISERROR(VLOOKUP(IF(RIGHT($A194,1)=")",LEFT($A194,FIND(" (",$A194)-1),$A194),[1]ACCS!$B$2:$B$5003, 1, FALSE)), "","1")</f>
        <v/>
      </c>
      <c r="D194" s="103" t="str">
        <f>IF($B194="Unknown","",IF($B194="","",IF(VALUE(LEFT($B194,4))&lt;Calc!$J$2,"ANTIQUE","")))</f>
        <v/>
      </c>
      <c r="E194" s="72" t="s">
        <v>24</v>
      </c>
      <c r="F194" s="121"/>
      <c r="G194" s="121"/>
      <c r="H194" s="62" t="str">
        <f t="shared" ref="H194:H257" si="22">IF($A194="","",IF($I194=0,"Japonica",IF($I194=1,"Reticulata",IF($I194=2,"NRH",IF($I194=3,"Sasanqua",IF($I194=4,"Hiemalis",IF($I194=5,"Vernalis",IF($I194=6,"Japonica [Higo]","Specie"))))))))</f>
        <v>NRH</v>
      </c>
      <c r="I194" s="18">
        <f t="shared" ref="I194:I257" si="23">IF(NOT(ISERROR(SEARCH("(R)",$A194))),1,IF(NOT(ISERROR(SEARCH("(H)",$A194))),2,IF(NOT(ISERROR(SEARCH("(Sasanqua)",$A194))),3,IF(NOT(ISERROR(SEARCH("(Hiemalis)",$A194))),4,IF(NOT(ISERROR(SEARCH("(Vernalis)",$A194))),5,IF(NOT(ISERROR(SEARCH("(Higo)",$A194))),6,))))))+$J194+K194</f>
        <v>2</v>
      </c>
      <c r="J194" s="18">
        <f t="shared" ref="J194:J257" si="24">IF(NOT(ISERROR(SEARCH("(Rusticana)",$A194))),7,IF(NOT(ISERROR(SEARCH("(Wabisuke)",$A194))),8,IF(NOT(ISERROR(SEARCH("(Edithae)",$A194))),9,IF(NOT(ISERROR(SEARCH("(Oleifera)",$A194))),10,IF(NOT(ISERROR(SEARCH("(Saluenensis)",$A194))),11,0)))))</f>
        <v>0</v>
      </c>
      <c r="K194" s="18">
        <f t="shared" ref="K194:K257" si="25">IF(NOT(ISERROR(SEARCH("(Pitardii)",$A194))),12,IF(NOT(ISERROR(SEARCH("(Specie)",$A194))),13,0))</f>
        <v>0</v>
      </c>
      <c r="L194" s="57" t="str">
        <f t="shared" ref="L194:L257" si="26">SUBSTITUTE(SUBSTITUTE(SUBSTITUTE(SUBSTITUTE(SUBSTITUTE(SUBSTITUTE(SUBSTITUTE(SUBSTITUTE(A194," (A)","")," (R)","")," (H)","")," (Sasanqua)","")," (Hiemalis)","")," (Vernalis)","")," (Rusticana)",""),"(Wabisuke)","")</f>
        <v>Autumn Fragrance</v>
      </c>
      <c r="M194" s="57" t="str">
        <f t="shared" ref="M194:M257" si="27">SUBSTITUTE(SUBSTITUTE(SUBSTITUTE(SUBSTITUTE(SUBSTITUTE($L194," (Edithae)","")," (Oleifera)","")," (Saluenensis)","")," (Specie)","")," (Pitardii)","")</f>
        <v>Autumn Fragrance</v>
      </c>
      <c r="N194" s="61" t="str">
        <f t="shared" si="21"/>
        <v>Autumn Fragrance</v>
      </c>
    </row>
    <row r="195" spans="1:14" ht="25.15" customHeight="1" x14ac:dyDescent="0.2">
      <c r="A195" s="70" t="s">
        <v>192</v>
      </c>
      <c r="B195" s="71">
        <v>2000</v>
      </c>
      <c r="C195" s="68" t="str">
        <f>IF(ISERROR(VLOOKUP(IF(RIGHT($A195,1)=")",LEFT($A195,FIND(" (",$A195)-1),$A195),[1]ACCS!$B$2:$B$5003, 1, FALSE)), "","1")</f>
        <v>1</v>
      </c>
      <c r="D195" s="103" t="str">
        <f>IF($B195="Unknown","",IF($B195="","",IF(VALUE(LEFT($B195,4))&lt;Calc!$J$2,"ANTIQUE","")))</f>
        <v/>
      </c>
      <c r="E195" s="72" t="s">
        <v>24</v>
      </c>
      <c r="F195" s="121"/>
      <c r="G195" s="121" t="s">
        <v>26</v>
      </c>
      <c r="H195" s="62" t="str">
        <f t="shared" si="22"/>
        <v>NRH</v>
      </c>
      <c r="I195" s="18">
        <f t="shared" si="23"/>
        <v>2</v>
      </c>
      <c r="J195" s="18">
        <f t="shared" si="24"/>
        <v>0</v>
      </c>
      <c r="K195" s="18">
        <f t="shared" si="25"/>
        <v>0</v>
      </c>
      <c r="L195" s="57" t="str">
        <f t="shared" si="26"/>
        <v>Autumn Jewel</v>
      </c>
      <c r="M195" s="57" t="str">
        <f t="shared" si="27"/>
        <v>Autumn Jewel</v>
      </c>
      <c r="N195" s="61" t="str">
        <f t="shared" si="21"/>
        <v>Autumn Jewel</v>
      </c>
    </row>
    <row r="196" spans="1:14" ht="25.15" customHeight="1" x14ac:dyDescent="0.2">
      <c r="A196" s="70" t="s">
        <v>193</v>
      </c>
      <c r="B196" s="71">
        <v>2004</v>
      </c>
      <c r="C196" s="68" t="str">
        <f>IF(ISERROR(VLOOKUP(IF(RIGHT($A196,1)=")",LEFT($A196,FIND(" (",$A196)-1),$A196),[1]ACCS!$B$2:$B$5003, 1, FALSE)), "","1")</f>
        <v/>
      </c>
      <c r="D196" s="103" t="str">
        <f>IF($B196="Unknown","",IF($B196="","",IF(VALUE(LEFT($B196,4))&lt;Calc!$J$2,"ANTIQUE","")))</f>
        <v/>
      </c>
      <c r="E196" s="72" t="s">
        <v>24</v>
      </c>
      <c r="F196" s="121"/>
      <c r="G196" s="121"/>
      <c r="H196" s="62" t="str">
        <f t="shared" si="22"/>
        <v>Japonica</v>
      </c>
      <c r="I196" s="18">
        <f t="shared" si="23"/>
        <v>0</v>
      </c>
      <c r="J196" s="18">
        <f t="shared" si="24"/>
        <v>0</v>
      </c>
      <c r="K196" s="18">
        <f t="shared" si="25"/>
        <v>0</v>
      </c>
      <c r="L196" s="57" t="str">
        <f t="shared" si="26"/>
        <v>Autumn Lantern</v>
      </c>
      <c r="M196" s="57" t="str">
        <f t="shared" si="27"/>
        <v>Autumn Lantern</v>
      </c>
      <c r="N196" s="61" t="str">
        <f t="shared" si="21"/>
        <v>Autumn Lantern</v>
      </c>
    </row>
    <row r="197" spans="1:14" ht="25.15" customHeight="1" x14ac:dyDescent="0.2">
      <c r="A197" s="70" t="s">
        <v>3684</v>
      </c>
      <c r="B197" s="71">
        <v>1961</v>
      </c>
      <c r="C197" s="68"/>
      <c r="D197" s="103" t="str">
        <f>IF($B197="Unknown","",IF($B197="","",IF(VALUE(LEFT($B197,4))&lt;Calc!$J$2,"ANTIQUE","")))</f>
        <v/>
      </c>
      <c r="E197" s="72" t="s">
        <v>24</v>
      </c>
      <c r="F197" s="121"/>
      <c r="G197" s="121"/>
      <c r="H197" s="62" t="str">
        <f t="shared" si="22"/>
        <v>Sasanqua</v>
      </c>
      <c r="I197" s="18">
        <f t="shared" si="23"/>
        <v>3</v>
      </c>
      <c r="J197" s="18">
        <f t="shared" si="24"/>
        <v>0</v>
      </c>
      <c r="K197" s="18">
        <f t="shared" si="25"/>
        <v>0</v>
      </c>
      <c r="L197" s="57" t="str">
        <f t="shared" si="26"/>
        <v>Autumn Moon (See Marie Kirk)</v>
      </c>
      <c r="M197" s="57" t="str">
        <f t="shared" si="27"/>
        <v>Autumn Moon (See Marie Kirk)</v>
      </c>
      <c r="N197" s="61" t="str">
        <f t="shared" si="21"/>
        <v>Autumn Moon (See Marie Kirk)</v>
      </c>
    </row>
    <row r="198" spans="1:14" ht="25.15" customHeight="1" x14ac:dyDescent="0.2">
      <c r="A198" s="70" t="s">
        <v>195</v>
      </c>
      <c r="B198" s="71">
        <v>2006</v>
      </c>
      <c r="C198" s="68" t="str">
        <f>IF(ISERROR(VLOOKUP(IF(RIGHT($A198,1)=")",LEFT($A198,FIND(" (",$A198)-1),$A198),[1]ACCS!$B$2:$B$5003, 1, FALSE)), "","1")</f>
        <v>1</v>
      </c>
      <c r="D198" s="103" t="str">
        <f>IF($B198="Unknown","",IF($B198="","",IF(VALUE(LEFT($B198,4))&lt;Calc!$J$2,"ANTIQUE","")))</f>
        <v/>
      </c>
      <c r="E198" s="72" t="s">
        <v>47</v>
      </c>
      <c r="F198" s="121"/>
      <c r="G198" s="121" t="s">
        <v>26</v>
      </c>
      <c r="H198" s="62" t="str">
        <f t="shared" si="22"/>
        <v>Japonica</v>
      </c>
      <c r="I198" s="18">
        <f t="shared" si="23"/>
        <v>0</v>
      </c>
      <c r="J198" s="18">
        <f t="shared" si="24"/>
        <v>0</v>
      </c>
      <c r="K198" s="18">
        <f t="shared" si="25"/>
        <v>0</v>
      </c>
      <c r="L198" s="57" t="str">
        <f t="shared" si="26"/>
        <v>Autumn Perfection</v>
      </c>
      <c r="M198" s="57" t="str">
        <f t="shared" si="27"/>
        <v>Autumn Perfection</v>
      </c>
      <c r="N198" s="61" t="str">
        <f t="shared" si="21"/>
        <v>Autumn Perfection</v>
      </c>
    </row>
    <row r="199" spans="1:14" ht="25.15" customHeight="1" x14ac:dyDescent="0.2">
      <c r="A199" s="70" t="s">
        <v>196</v>
      </c>
      <c r="B199" s="71">
        <v>1998</v>
      </c>
      <c r="C199" s="68" t="str">
        <f>IF(ISERROR(VLOOKUP(IF(RIGHT($A199,1)=")",LEFT($A199,FIND(" (",$A199)-1),$A199),[1]ACCS!$B$2:$B$5003, 1, FALSE)), "","1")</f>
        <v>1</v>
      </c>
      <c r="D199" s="103" t="str">
        <f>IF($B199="Unknown","",IF($B199="","",IF(VALUE(LEFT($B199,4))&lt;Calc!$J$2,"ANTIQUE","")))</f>
        <v/>
      </c>
      <c r="E199" s="72" t="s">
        <v>24</v>
      </c>
      <c r="F199" s="121"/>
      <c r="G199" s="121"/>
      <c r="H199" s="62" t="str">
        <f t="shared" si="22"/>
        <v>NRH</v>
      </c>
      <c r="I199" s="18">
        <f t="shared" si="23"/>
        <v>2</v>
      </c>
      <c r="J199" s="18">
        <f t="shared" si="24"/>
        <v>0</v>
      </c>
      <c r="K199" s="18">
        <f t="shared" si="25"/>
        <v>0</v>
      </c>
      <c r="L199" s="57" t="str">
        <f t="shared" si="26"/>
        <v>Autumn Pink Icicle</v>
      </c>
      <c r="M199" s="57" t="str">
        <f t="shared" si="27"/>
        <v>Autumn Pink Icicle</v>
      </c>
      <c r="N199" s="61" t="str">
        <f t="shared" si="21"/>
        <v>Autumn Pink Icicle</v>
      </c>
    </row>
    <row r="200" spans="1:14" ht="25.15" customHeight="1" x14ac:dyDescent="0.2">
      <c r="A200" s="70" t="s">
        <v>197</v>
      </c>
      <c r="B200" s="71">
        <v>2000</v>
      </c>
      <c r="C200" s="68" t="str">
        <f>IF(ISERROR(VLOOKUP(IF(RIGHT($A200,1)=")",LEFT($A200,FIND(" (",$A200)-1),$A200),[1]ACCS!$B$2:$B$5003, 1, FALSE)), "","1")</f>
        <v>1</v>
      </c>
      <c r="D200" s="103" t="str">
        <f>IF($B200="Unknown","",IF($B200="","",IF(VALUE(LEFT($B200,4))&lt;Calc!$J$2,"ANTIQUE","")))</f>
        <v/>
      </c>
      <c r="E200" s="72" t="s">
        <v>24</v>
      </c>
      <c r="F200" s="121"/>
      <c r="G200" s="121"/>
      <c r="H200" s="62" t="str">
        <f t="shared" si="22"/>
        <v>Sasanqua</v>
      </c>
      <c r="I200" s="18">
        <f t="shared" si="23"/>
        <v>3</v>
      </c>
      <c r="J200" s="18">
        <f t="shared" si="24"/>
        <v>0</v>
      </c>
      <c r="K200" s="18">
        <f t="shared" si="25"/>
        <v>0</v>
      </c>
      <c r="L200" s="57" t="str">
        <f t="shared" si="26"/>
        <v>Autumn Rocket</v>
      </c>
      <c r="M200" s="57" t="str">
        <f t="shared" si="27"/>
        <v>Autumn Rocket</v>
      </c>
      <c r="N200" s="61" t="str">
        <f t="shared" si="21"/>
        <v>Autumn Rocket</v>
      </c>
    </row>
    <row r="201" spans="1:14" ht="25.15" customHeight="1" x14ac:dyDescent="0.2">
      <c r="A201" s="70" t="s">
        <v>198</v>
      </c>
      <c r="B201" s="71">
        <v>1999</v>
      </c>
      <c r="C201" s="68" t="str">
        <f>IF(ISERROR(VLOOKUP(IF(RIGHT($A201,1)=")",LEFT($A201,FIND(" (",$A201)-1),$A201),[1]ACCS!$B$2:$B$5003, 1, FALSE)), "","1")</f>
        <v/>
      </c>
      <c r="D201" s="103" t="str">
        <f>IF($B201="Unknown","",IF($B201="","",IF(VALUE(LEFT($B201,4))&lt;Calc!$J$2,"ANTIQUE","")))</f>
        <v/>
      </c>
      <c r="E201" s="72" t="s">
        <v>61</v>
      </c>
      <c r="F201" s="121"/>
      <c r="G201" s="121"/>
      <c r="H201" s="62" t="str">
        <f t="shared" si="22"/>
        <v>Sasanqua</v>
      </c>
      <c r="I201" s="18">
        <f t="shared" si="23"/>
        <v>3</v>
      </c>
      <c r="J201" s="18">
        <f t="shared" si="24"/>
        <v>0</v>
      </c>
      <c r="K201" s="18">
        <f t="shared" si="25"/>
        <v>0</v>
      </c>
      <c r="L201" s="57" t="str">
        <f t="shared" si="26"/>
        <v>Autumn Sentinel</v>
      </c>
      <c r="M201" s="57" t="str">
        <f t="shared" si="27"/>
        <v>Autumn Sentinel</v>
      </c>
      <c r="N201" s="61" t="str">
        <f t="shared" si="21"/>
        <v>Autumn Sentinel</v>
      </c>
    </row>
    <row r="202" spans="1:14" ht="25.15" customHeight="1" x14ac:dyDescent="0.2">
      <c r="A202" s="70" t="s">
        <v>199</v>
      </c>
      <c r="B202" s="71">
        <v>2008</v>
      </c>
      <c r="C202" s="68" t="str">
        <f>IF(ISERROR(VLOOKUP(IF(RIGHT($A202,1)=")",LEFT($A202,FIND(" (",$A202)-1),$A202),[1]ACCS!$B$2:$B$5003, 1, FALSE)), "","1")</f>
        <v>1</v>
      </c>
      <c r="D202" s="103" t="str">
        <f>IF($B202="Unknown","",IF($B202="","",IF(VALUE(LEFT($B202,4))&lt;Calc!$J$2,"ANTIQUE","")))</f>
        <v/>
      </c>
      <c r="E202" s="72" t="s">
        <v>35</v>
      </c>
      <c r="F202" s="121"/>
      <c r="G202" s="121"/>
      <c r="H202" s="62" t="str">
        <f t="shared" si="22"/>
        <v>NRH</v>
      </c>
      <c r="I202" s="18">
        <f t="shared" si="23"/>
        <v>2</v>
      </c>
      <c r="J202" s="18">
        <f t="shared" si="24"/>
        <v>0</v>
      </c>
      <c r="K202" s="18">
        <f t="shared" si="25"/>
        <v>0</v>
      </c>
      <c r="L202" s="57" t="str">
        <f t="shared" si="26"/>
        <v>Autumn Spirit</v>
      </c>
      <c r="M202" s="57" t="str">
        <f t="shared" si="27"/>
        <v>Autumn Spirit</v>
      </c>
      <c r="N202" s="61" t="str">
        <f t="shared" si="21"/>
        <v>Autumn Spirit</v>
      </c>
    </row>
    <row r="203" spans="1:14" ht="25.15" customHeight="1" x14ac:dyDescent="0.2">
      <c r="A203" s="70" t="s">
        <v>200</v>
      </c>
      <c r="B203" s="71">
        <v>2008</v>
      </c>
      <c r="C203" s="68" t="str">
        <f>IF(ISERROR(VLOOKUP(IF(RIGHT($A203,1)=")",LEFT($A203,FIND(" (",$A203)-1),$A203),[1]ACCS!$B$2:$B$5003, 1, FALSE)), "","1")</f>
        <v>1</v>
      </c>
      <c r="D203" s="103" t="str">
        <f>IF($B203="Unknown","",IF($B203="","",IF(VALUE(LEFT($B203,4))&lt;Calc!$J$2,"ANTIQUE","")))</f>
        <v/>
      </c>
      <c r="E203" s="72" t="s">
        <v>37</v>
      </c>
      <c r="F203" s="121"/>
      <c r="G203" s="121"/>
      <c r="H203" s="62" t="str">
        <f t="shared" si="22"/>
        <v>Sasanqua</v>
      </c>
      <c r="I203" s="18">
        <f t="shared" si="23"/>
        <v>3</v>
      </c>
      <c r="J203" s="18">
        <f t="shared" si="24"/>
        <v>0</v>
      </c>
      <c r="K203" s="18">
        <f t="shared" si="25"/>
        <v>0</v>
      </c>
      <c r="L203" s="57" t="str">
        <f t="shared" si="26"/>
        <v>Autumn Sunrise</v>
      </c>
      <c r="M203" s="57" t="str">
        <f t="shared" si="27"/>
        <v>Autumn Sunrise</v>
      </c>
      <c r="N203" s="61" t="str">
        <f t="shared" si="21"/>
        <v>Autumn Sunrise</v>
      </c>
    </row>
    <row r="204" spans="1:14" ht="25.15" customHeight="1" x14ac:dyDescent="0.2">
      <c r="A204" s="70" t="s">
        <v>201</v>
      </c>
      <c r="B204" s="71">
        <v>1965</v>
      </c>
      <c r="C204" s="68" t="str">
        <f>IF(ISERROR(VLOOKUP(IF(RIGHT($A204,1)=")",LEFT($A204,FIND(" (",$A204)-1),$A204),[1]ACCS!$B$2:$B$5003, 1, FALSE)), "","1")</f>
        <v>1</v>
      </c>
      <c r="D204" s="103" t="str">
        <f>IF($B204="Unknown","",IF($B204="","",IF(VALUE(LEFT($B204,4))&lt;Calc!$J$2,"ANTIQUE","")))</f>
        <v/>
      </c>
      <c r="E204" s="72" t="s">
        <v>61</v>
      </c>
      <c r="F204" s="121"/>
      <c r="G204" s="122"/>
      <c r="H204" s="62" t="str">
        <f t="shared" si="22"/>
        <v>Sasanqua</v>
      </c>
      <c r="I204" s="18">
        <f t="shared" si="23"/>
        <v>3</v>
      </c>
      <c r="J204" s="18">
        <f t="shared" si="24"/>
        <v>0</v>
      </c>
      <c r="K204" s="18">
        <f t="shared" si="25"/>
        <v>0</v>
      </c>
      <c r="L204" s="57" t="str">
        <f t="shared" si="26"/>
        <v>Autumn Surprise</v>
      </c>
      <c r="M204" s="57" t="str">
        <f t="shared" si="27"/>
        <v>Autumn Surprise</v>
      </c>
      <c r="N204" s="61" t="str">
        <f t="shared" si="21"/>
        <v>Autumn Surprise</v>
      </c>
    </row>
    <row r="205" spans="1:14" ht="25.15" customHeight="1" x14ac:dyDescent="0.2">
      <c r="A205" s="70" t="s">
        <v>202</v>
      </c>
      <c r="B205" s="71">
        <v>2005</v>
      </c>
      <c r="C205" s="68" t="str">
        <f>IF(ISERROR(VLOOKUP(IF(RIGHT($A205,1)=")",LEFT($A205,FIND(" (",$A205)-1),$A205),[1]ACCS!$B$2:$B$5003, 1, FALSE)), "","1")</f>
        <v>1</v>
      </c>
      <c r="D205" s="103" t="str">
        <f>IF($B205="Unknown","",IF($B205="","",IF(VALUE(LEFT($B205,4))&lt;Calc!$J$2,"ANTIQUE","")))</f>
        <v/>
      </c>
      <c r="E205" s="72" t="s">
        <v>30</v>
      </c>
      <c r="F205" s="121"/>
      <c r="G205" s="121" t="s">
        <v>26</v>
      </c>
      <c r="H205" s="62" t="str">
        <f t="shared" si="22"/>
        <v>Japonica</v>
      </c>
      <c r="I205" s="18">
        <f t="shared" si="23"/>
        <v>0</v>
      </c>
      <c r="J205" s="18">
        <f t="shared" si="24"/>
        <v>0</v>
      </c>
      <c r="K205" s="18">
        <f t="shared" si="25"/>
        <v>0</v>
      </c>
      <c r="L205" s="57" t="str">
        <f t="shared" si="26"/>
        <v>Autumn Twilight</v>
      </c>
      <c r="M205" s="57" t="str">
        <f t="shared" si="27"/>
        <v>Autumn Twilight</v>
      </c>
      <c r="N205" s="61" t="str">
        <f t="shared" si="21"/>
        <v>Autumn Twilight</v>
      </c>
    </row>
    <row r="206" spans="1:14" ht="25.15" customHeight="1" x14ac:dyDescent="0.2">
      <c r="A206" s="70" t="s">
        <v>203</v>
      </c>
      <c r="B206" s="71">
        <v>1988</v>
      </c>
      <c r="C206" s="68" t="str">
        <f>IF(ISERROR(VLOOKUP(IF(RIGHT($A206,1)=")",LEFT($A206,FIND(" (",$A206)-1),$A206),[1]ACCS!$B$2:$B$5003, 1, FALSE)), "","1")</f>
        <v>1</v>
      </c>
      <c r="D206" s="103" t="str">
        <f>IF($B206="Unknown","",IF($B206="","",IF(VALUE(LEFT($B206,4))&lt;Calc!$J$2,"ANTIQUE","")))</f>
        <v/>
      </c>
      <c r="E206" s="72" t="s">
        <v>35</v>
      </c>
      <c r="F206" s="121"/>
      <c r="G206" s="121"/>
      <c r="H206" s="62" t="str">
        <f t="shared" si="22"/>
        <v>Reticulata</v>
      </c>
      <c r="I206" s="18">
        <f t="shared" si="23"/>
        <v>1</v>
      </c>
      <c r="J206" s="18">
        <f t="shared" si="24"/>
        <v>0</v>
      </c>
      <c r="K206" s="18">
        <f t="shared" si="25"/>
        <v>0</v>
      </c>
      <c r="L206" s="57" t="str">
        <f t="shared" si="26"/>
        <v>Avalon Sunrise</v>
      </c>
      <c r="M206" s="57" t="str">
        <f t="shared" si="27"/>
        <v>Avalon Sunrise</v>
      </c>
      <c r="N206" s="61" t="str">
        <f t="shared" si="21"/>
        <v>Avalon Sunrise</v>
      </c>
    </row>
    <row r="207" spans="1:14" ht="25.15" customHeight="1" x14ac:dyDescent="0.2">
      <c r="A207" s="70" t="s">
        <v>204</v>
      </c>
      <c r="B207" s="71">
        <v>1956</v>
      </c>
      <c r="C207" s="68" t="str">
        <f>IF(ISERROR(VLOOKUP(IF(RIGHT($A207,1)=")",LEFT($A207,FIND(" (",$A207)-1),$A207),[1]ACCS!$B$2:$B$5003, 1, FALSE)), "","1")</f>
        <v>1</v>
      </c>
      <c r="D207" s="103" t="str">
        <f>IF($B207="Unknown","",IF($B207="","",IF(VALUE(LEFT($B207,4))&lt;Calc!$J$2,"ANTIQUE","")))</f>
        <v/>
      </c>
      <c r="E207" s="72" t="s">
        <v>35</v>
      </c>
      <c r="F207" s="121"/>
      <c r="G207" s="121" t="s">
        <v>26</v>
      </c>
      <c r="H207" s="62" t="str">
        <f t="shared" si="22"/>
        <v>Japonica</v>
      </c>
      <c r="I207" s="18">
        <f t="shared" si="23"/>
        <v>0</v>
      </c>
      <c r="J207" s="18">
        <f t="shared" si="24"/>
        <v>0</v>
      </c>
      <c r="K207" s="18">
        <f t="shared" si="25"/>
        <v>0</v>
      </c>
      <c r="L207" s="57" t="str">
        <f t="shared" si="26"/>
        <v>Ave Maria</v>
      </c>
      <c r="M207" s="57" t="str">
        <f t="shared" si="27"/>
        <v>Ave Maria</v>
      </c>
      <c r="N207" s="61" t="str">
        <f t="shared" si="21"/>
        <v>Ave Maria</v>
      </c>
    </row>
    <row r="208" spans="1:14" ht="25.15" customHeight="1" x14ac:dyDescent="0.2">
      <c r="A208" s="70" t="s">
        <v>205</v>
      </c>
      <c r="B208" s="71">
        <v>1954</v>
      </c>
      <c r="C208" s="68" t="str">
        <f>IF(ISERROR(VLOOKUP(IF(RIGHT($A208,1)=")",LEFT($A208,FIND(" (",$A208)-1),$A208),[1]ACCS!$B$2:$B$5003, 1, FALSE)), "","1")</f>
        <v/>
      </c>
      <c r="D208" s="103" t="str">
        <f>IF($B208="Unknown","",IF($B208="","",IF(VALUE(LEFT($B208,4))&lt;Calc!$J$2,"ANTIQUE","")))</f>
        <v/>
      </c>
      <c r="E208" s="72" t="s">
        <v>29</v>
      </c>
      <c r="F208" s="121"/>
      <c r="G208" s="121"/>
      <c r="H208" s="62" t="str">
        <f t="shared" si="22"/>
        <v>Japonica</v>
      </c>
      <c r="I208" s="18">
        <f t="shared" si="23"/>
        <v>0</v>
      </c>
      <c r="J208" s="18">
        <f t="shared" si="24"/>
        <v>0</v>
      </c>
      <c r="K208" s="18">
        <f t="shared" si="25"/>
        <v>0</v>
      </c>
      <c r="L208" s="57" t="str">
        <f t="shared" si="26"/>
        <v>Avery Island (See Mathotiana Supreme Var.)</v>
      </c>
      <c r="M208" s="57" t="str">
        <f t="shared" si="27"/>
        <v>Avery Island (See Mathotiana Supreme Var.)</v>
      </c>
      <c r="N208" s="61" t="str">
        <f t="shared" si="21"/>
        <v>Avery Island (See Mathotiana Supreme Var.)</v>
      </c>
    </row>
    <row r="209" spans="1:14" ht="25.15" customHeight="1" x14ac:dyDescent="0.2">
      <c r="A209" s="70" t="s">
        <v>206</v>
      </c>
      <c r="B209" s="71">
        <v>2018</v>
      </c>
      <c r="C209" s="68" t="str">
        <f>IF(ISERROR(VLOOKUP(IF(RIGHT($A209,1)=")",LEFT($A209,FIND(" (",$A209)-1),$A209),[1]ACCS!$B$2:$B$5003, 1, FALSE)), "","1")</f>
        <v>1</v>
      </c>
      <c r="D209" s="103" t="str">
        <f>IF($B209="Unknown","",IF($B209="","",IF(VALUE(LEFT($B209,4))&lt;Calc!$J$2,"ANTIQUE","")))</f>
        <v/>
      </c>
      <c r="E209" s="72" t="s">
        <v>47</v>
      </c>
      <c r="F209" s="121"/>
      <c r="G209" s="121"/>
      <c r="H209" s="62" t="str">
        <f t="shared" si="22"/>
        <v>Sasanqua</v>
      </c>
      <c r="I209" s="18">
        <f t="shared" si="23"/>
        <v>3</v>
      </c>
      <c r="J209" s="18">
        <f t="shared" si="24"/>
        <v>0</v>
      </c>
      <c r="K209" s="18">
        <f t="shared" si="25"/>
        <v>0</v>
      </c>
      <c r="L209" s="57" t="str">
        <f t="shared" si="26"/>
        <v>Avery Warriner</v>
      </c>
      <c r="M209" s="57" t="str">
        <f t="shared" si="27"/>
        <v>Avery Warriner</v>
      </c>
      <c r="N209" s="61" t="str">
        <f t="shared" si="21"/>
        <v>Avery Warriner</v>
      </c>
    </row>
    <row r="210" spans="1:14" ht="25.15" customHeight="1" x14ac:dyDescent="0.2">
      <c r="A210" s="70" t="s">
        <v>207</v>
      </c>
      <c r="B210" s="71">
        <v>2012</v>
      </c>
      <c r="C210" s="68" t="str">
        <f>IF(ISERROR(VLOOKUP(IF(RIGHT($A210,1)=")",LEFT($A210,FIND(" (",$A210)-1),$A210),[1]ACCS!$B$2:$B$5003, 1, FALSE)), "","1")</f>
        <v>1</v>
      </c>
      <c r="D210" s="103" t="str">
        <f>IF($B210="Unknown","",IF($B210="","",IF(VALUE(LEFT($B210,4))&lt;Calc!$J$2,"ANTIQUE","")))</f>
        <v/>
      </c>
      <c r="E210" s="72" t="s">
        <v>47</v>
      </c>
      <c r="F210" s="121"/>
      <c r="G210" s="121" t="s">
        <v>26</v>
      </c>
      <c r="H210" s="62" t="str">
        <f t="shared" si="22"/>
        <v>Japonica</v>
      </c>
      <c r="I210" s="18">
        <f t="shared" si="23"/>
        <v>0</v>
      </c>
      <c r="J210" s="18">
        <f t="shared" si="24"/>
        <v>0</v>
      </c>
      <c r="K210" s="18">
        <f t="shared" si="25"/>
        <v>0</v>
      </c>
      <c r="L210" s="57" t="str">
        <f t="shared" si="26"/>
        <v>Avis Love</v>
      </c>
      <c r="M210" s="57" t="str">
        <f t="shared" si="27"/>
        <v>Avis Love</v>
      </c>
      <c r="N210" s="61" t="str">
        <f t="shared" si="21"/>
        <v>Avis Love</v>
      </c>
    </row>
    <row r="211" spans="1:14" ht="25.15" customHeight="1" x14ac:dyDescent="0.2">
      <c r="A211" s="70" t="s">
        <v>208</v>
      </c>
      <c r="B211" s="71">
        <v>1995</v>
      </c>
      <c r="C211" s="68" t="str">
        <f>IF(ISERROR(VLOOKUP(IF(RIGHT($A211,1)=")",LEFT($A211,FIND(" (",$A211)-1),$A211),[1]ACCS!$B$2:$B$5003, 1, FALSE)), "","1")</f>
        <v>1</v>
      </c>
      <c r="D211" s="103" t="str">
        <f>IF($B211="Unknown","",IF($B211="","",IF(VALUE(LEFT($B211,4))&lt;Calc!$J$2,"ANTIQUE","")))</f>
        <v/>
      </c>
      <c r="E211" s="72" t="s">
        <v>24</v>
      </c>
      <c r="F211" s="121"/>
      <c r="G211" s="121"/>
      <c r="H211" s="62" t="str">
        <f t="shared" si="22"/>
        <v>Japonica</v>
      </c>
      <c r="I211" s="18">
        <f t="shared" si="23"/>
        <v>0</v>
      </c>
      <c r="J211" s="18">
        <f t="shared" si="24"/>
        <v>0</v>
      </c>
      <c r="K211" s="18">
        <f t="shared" si="25"/>
        <v>0</v>
      </c>
      <c r="L211" s="57" t="str">
        <f t="shared" si="26"/>
        <v>Ay-Ay-Ay!</v>
      </c>
      <c r="M211" s="57" t="str">
        <f t="shared" si="27"/>
        <v>Ay-Ay-Ay!</v>
      </c>
      <c r="N211" s="61" t="str">
        <f t="shared" si="21"/>
        <v>Ay-Ay-Ay!</v>
      </c>
    </row>
    <row r="212" spans="1:14" ht="25.15" customHeight="1" x14ac:dyDescent="0.2">
      <c r="A212" s="99" t="s">
        <v>3179</v>
      </c>
      <c r="B212" s="100"/>
      <c r="C212" s="68" t="str">
        <f>IF(ISERROR(VLOOKUP(IF(RIGHT($A212,1)=")",LEFT($A212,FIND(" (",$A212)-1),$A212),[1]ACCS!$B$2:$B$5003, 1, FALSE)), "","1")</f>
        <v/>
      </c>
      <c r="D212" s="115" t="str">
        <f>IF($B212="Unknown","",IF($B212="","",IF(VALUE(LEFT($B212,4))&lt;Calc!$J$2,"ANTIQUE","")))</f>
        <v/>
      </c>
      <c r="E212" s="53" t="s">
        <v>21</v>
      </c>
      <c r="F212" s="121"/>
      <c r="G212" s="121"/>
      <c r="H212" s="62" t="str">
        <f t="shared" si="22"/>
        <v>Japonica [Higo]</v>
      </c>
      <c r="I212" s="18">
        <f t="shared" si="23"/>
        <v>6</v>
      </c>
      <c r="J212" s="18">
        <f t="shared" si="24"/>
        <v>0</v>
      </c>
      <c r="K212" s="18">
        <f t="shared" si="25"/>
        <v>0</v>
      </c>
      <c r="L212" s="57" t="str">
        <f t="shared" si="26"/>
        <v>Azora (Higo)</v>
      </c>
      <c r="M212" s="57" t="str">
        <f t="shared" si="27"/>
        <v>Azora (Higo)</v>
      </c>
      <c r="N212" s="61" t="str">
        <f t="shared" si="21"/>
        <v>Azora</v>
      </c>
    </row>
    <row r="213" spans="1:14" ht="25.15" customHeight="1" x14ac:dyDescent="0.2">
      <c r="A213" s="70" t="s">
        <v>209</v>
      </c>
      <c r="B213" s="71">
        <v>1971</v>
      </c>
      <c r="C213" s="68" t="str">
        <f>IF(ISERROR(VLOOKUP(IF(RIGHT($A213,1)=")",LEFT($A213,FIND(" (",$A213)-1),$A213),[1]ACCS!$B$2:$B$5003, 1, FALSE)), "","1")</f>
        <v>1</v>
      </c>
      <c r="D213" s="103" t="str">
        <f>IF($B213="Unknown","",IF($B213="","",IF(VALUE(LEFT($B213,4))&lt;Calc!$J$2,"ANTIQUE","")))</f>
        <v/>
      </c>
      <c r="E213" s="72" t="s">
        <v>29</v>
      </c>
      <c r="F213" s="121"/>
      <c r="G213" s="121"/>
      <c r="H213" s="62" t="str">
        <f t="shared" si="22"/>
        <v>Reticulata</v>
      </c>
      <c r="I213" s="18">
        <f t="shared" si="23"/>
        <v>1</v>
      </c>
      <c r="J213" s="18">
        <f t="shared" si="24"/>
        <v>0</v>
      </c>
      <c r="K213" s="18">
        <f t="shared" si="25"/>
        <v>0</v>
      </c>
      <c r="L213" s="57" t="str">
        <f t="shared" si="26"/>
        <v>Aztec</v>
      </c>
      <c r="M213" s="57" t="str">
        <f t="shared" si="27"/>
        <v>Aztec</v>
      </c>
      <c r="N213" s="61" t="str">
        <f t="shared" si="21"/>
        <v>Aztec</v>
      </c>
    </row>
    <row r="214" spans="1:14" ht="25.15" customHeight="1" x14ac:dyDescent="0.2">
      <c r="A214" s="70" t="s">
        <v>210</v>
      </c>
      <c r="B214" s="71">
        <v>1965</v>
      </c>
      <c r="C214" s="68" t="str">
        <f>IF(ISERROR(VLOOKUP(IF(RIGHT($A214,1)=")",LEFT($A214,FIND(" (",$A214)-1),$A214),[1]ACCS!$B$2:$B$5003, 1, FALSE)), "","1")</f>
        <v>1</v>
      </c>
      <c r="D214" s="103" t="str">
        <f>IF($B214="Unknown","",IF($B214="","",IF(VALUE(LEFT($B214,4))&lt;Calc!$J$2,"ANTIQUE","")))</f>
        <v/>
      </c>
      <c r="E214" s="72" t="s">
        <v>37</v>
      </c>
      <c r="F214" s="121"/>
      <c r="G214" s="121"/>
      <c r="H214" s="62" t="str">
        <f t="shared" si="22"/>
        <v>Japonica</v>
      </c>
      <c r="I214" s="18">
        <f t="shared" si="23"/>
        <v>0</v>
      </c>
      <c r="J214" s="18">
        <f t="shared" si="24"/>
        <v>0</v>
      </c>
      <c r="K214" s="18">
        <f t="shared" si="25"/>
        <v>0</v>
      </c>
      <c r="L214" s="57" t="str">
        <f t="shared" si="26"/>
        <v>Aztec Warrior</v>
      </c>
      <c r="M214" s="57" t="str">
        <f t="shared" si="27"/>
        <v>Aztec Warrior</v>
      </c>
      <c r="N214" s="61" t="str">
        <f t="shared" si="21"/>
        <v>Aztec Warrior</v>
      </c>
    </row>
    <row r="215" spans="1:14" ht="25.15" customHeight="1" x14ac:dyDescent="0.2">
      <c r="A215" s="70" t="s">
        <v>3274</v>
      </c>
      <c r="B215" s="71">
        <v>1862</v>
      </c>
      <c r="C215" s="68" t="str">
        <f>IF(ISERROR(VLOOKUP(IF(RIGHT($A215,1)=")",LEFT($A215,FIND(" (",$A215)-1),$A215),[1]ACCS!$B$2:$B$5003, 1, FALSE)), "","1")</f>
        <v>1</v>
      </c>
      <c r="D215" s="103" t="str">
        <f>IF($B215="Unknown","",IF($B215="","",IF(VALUE(LEFT($B215,4))&lt;Calc!$J$2,"ANTIQUE","")))</f>
        <v>ANTIQUE</v>
      </c>
      <c r="E215" s="72" t="s">
        <v>24</v>
      </c>
      <c r="F215" s="121"/>
      <c r="G215" s="121"/>
      <c r="H215" s="62" t="str">
        <f t="shared" si="22"/>
        <v>Japonica</v>
      </c>
      <c r="I215" s="18">
        <f t="shared" si="23"/>
        <v>0</v>
      </c>
      <c r="J215" s="18">
        <f t="shared" si="24"/>
        <v>0</v>
      </c>
      <c r="K215" s="18">
        <f t="shared" si="25"/>
        <v>0</v>
      </c>
      <c r="L215" s="57" t="str">
        <f t="shared" si="26"/>
        <v>Azurea</v>
      </c>
      <c r="M215" s="57" t="str">
        <f t="shared" si="27"/>
        <v>Azurea</v>
      </c>
      <c r="N215" s="61" t="str">
        <f t="shared" si="21"/>
        <v>Azurea</v>
      </c>
    </row>
    <row r="216" spans="1:14" ht="25.15" customHeight="1" x14ac:dyDescent="0.2">
      <c r="A216" s="99" t="s">
        <v>3591</v>
      </c>
      <c r="B216" s="100">
        <v>1954</v>
      </c>
      <c r="C216" s="68" t="str">
        <f>IF(ISERROR(VLOOKUP(IF(RIGHT($A216,1)=")",LEFT($A216,FIND(" (",$A216)-1),$A216),[1]ACCS!$B$2:$B$5003, 1, FALSE)), "","1")</f>
        <v>1</v>
      </c>
      <c r="D216" s="115" t="str">
        <f>IF($B216="Unknown","",IF($B216="","",IF(VALUE(LEFT($B216,4))&lt;Calc!$J$2,"ANTIQUE","")))</f>
        <v/>
      </c>
      <c r="E216" s="53" t="s">
        <v>24</v>
      </c>
      <c r="F216" s="121"/>
      <c r="G216" s="122"/>
      <c r="H216" s="62" t="str">
        <f t="shared" si="22"/>
        <v>Japonica</v>
      </c>
      <c r="I216" s="18">
        <f t="shared" si="23"/>
        <v>0</v>
      </c>
      <c r="J216" s="18">
        <f t="shared" si="24"/>
        <v>0</v>
      </c>
      <c r="K216" s="18">
        <f t="shared" si="25"/>
        <v>0</v>
      </c>
      <c r="L216" s="57" t="str">
        <f t="shared" si="26"/>
        <v>Babe Harrison</v>
      </c>
      <c r="M216" s="57" t="str">
        <f t="shared" si="27"/>
        <v>Babe Harrison</v>
      </c>
      <c r="N216" s="61" t="str">
        <f t="shared" si="21"/>
        <v>Babe Harrison</v>
      </c>
    </row>
    <row r="217" spans="1:14" ht="25.15" customHeight="1" x14ac:dyDescent="0.2">
      <c r="A217" s="70" t="s">
        <v>211</v>
      </c>
      <c r="B217" s="71">
        <v>2004</v>
      </c>
      <c r="C217" s="68" t="str">
        <f>IF(ISERROR(VLOOKUP(IF(RIGHT($A217,1)=")",LEFT($A217,FIND(" (",$A217)-1),$A217),[1]ACCS!$B$2:$B$5003, 1, FALSE)), "","1")</f>
        <v>1</v>
      </c>
      <c r="D217" s="103" t="str">
        <f>IF($B217="Unknown","",IF($B217="","",IF(VALUE(LEFT($B217,4))&lt;Calc!$J$2,"ANTIQUE","")))</f>
        <v/>
      </c>
      <c r="E217" s="72" t="s">
        <v>37</v>
      </c>
      <c r="F217" s="121" t="s">
        <v>5</v>
      </c>
      <c r="G217" s="121"/>
      <c r="H217" s="62" t="str">
        <f t="shared" si="22"/>
        <v>Japonica</v>
      </c>
      <c r="I217" s="18">
        <f t="shared" si="23"/>
        <v>0</v>
      </c>
      <c r="J217" s="18">
        <f t="shared" si="24"/>
        <v>0</v>
      </c>
      <c r="K217" s="18">
        <f t="shared" si="25"/>
        <v>0</v>
      </c>
      <c r="L217" s="57" t="str">
        <f t="shared" si="26"/>
        <v>Babs Alsip</v>
      </c>
      <c r="M217" s="57" t="str">
        <f t="shared" si="27"/>
        <v>Babs Alsip</v>
      </c>
      <c r="N217" s="61" t="str">
        <f t="shared" si="21"/>
        <v>Babs Alsip</v>
      </c>
    </row>
    <row r="218" spans="1:14" ht="25.15" customHeight="1" x14ac:dyDescent="0.2">
      <c r="A218" s="70" t="s">
        <v>212</v>
      </c>
      <c r="B218" s="71">
        <v>1996</v>
      </c>
      <c r="C218" s="68" t="str">
        <f>IF(ISERROR(VLOOKUP(IF(RIGHT($A218,1)=")",LEFT($A218,FIND(" (",$A218)-1),$A218),[1]ACCS!$B$2:$B$5003, 1, FALSE)), "","1")</f>
        <v>1</v>
      </c>
      <c r="D218" s="103" t="str">
        <f>IF($B218="Unknown","",IF($B218="","",IF(VALUE(LEFT($B218,4))&lt;Calc!$J$2,"ANTIQUE","")))</f>
        <v/>
      </c>
      <c r="E218" s="72" t="s">
        <v>47</v>
      </c>
      <c r="F218" s="121"/>
      <c r="G218" s="121" t="s">
        <v>26</v>
      </c>
      <c r="H218" s="62" t="str">
        <f t="shared" si="22"/>
        <v>Japonica</v>
      </c>
      <c r="I218" s="18">
        <f t="shared" si="23"/>
        <v>0</v>
      </c>
      <c r="J218" s="18">
        <f t="shared" si="24"/>
        <v>0</v>
      </c>
      <c r="K218" s="18">
        <f t="shared" si="25"/>
        <v>0</v>
      </c>
      <c r="L218" s="57" t="str">
        <f t="shared" si="26"/>
        <v>Babs Barnette</v>
      </c>
      <c r="M218" s="57" t="str">
        <f t="shared" si="27"/>
        <v>Babs Barnette</v>
      </c>
      <c r="N218" s="61" t="str">
        <f t="shared" si="21"/>
        <v>Babs Barnette</v>
      </c>
    </row>
    <row r="219" spans="1:14" ht="25.15" customHeight="1" x14ac:dyDescent="0.2">
      <c r="A219" s="70" t="s">
        <v>213</v>
      </c>
      <c r="B219" s="71">
        <v>1976</v>
      </c>
      <c r="C219" s="68" t="str">
        <f>IF(ISERROR(VLOOKUP(IF(RIGHT($A219,1)=")",LEFT($A219,FIND(" (",$A219)-1),$A219),[1]ACCS!$B$2:$B$5003, 1, FALSE)), "","1")</f>
        <v>1</v>
      </c>
      <c r="D219" s="103" t="str">
        <f>IF($B219="Unknown","",IF($B219="","",IF(VALUE(LEFT($B219,4))&lt;Calc!$J$2,"ANTIQUE","")))</f>
        <v/>
      </c>
      <c r="E219" s="72" t="s">
        <v>61</v>
      </c>
      <c r="F219" s="121"/>
      <c r="G219" s="121"/>
      <c r="H219" s="62" t="str">
        <f t="shared" si="22"/>
        <v>NRH</v>
      </c>
      <c r="I219" s="18">
        <f t="shared" si="23"/>
        <v>2</v>
      </c>
      <c r="J219" s="18">
        <f t="shared" si="24"/>
        <v>0</v>
      </c>
      <c r="K219" s="18">
        <f t="shared" si="25"/>
        <v>0</v>
      </c>
      <c r="L219" s="57" t="str">
        <f t="shared" si="26"/>
        <v>Baby Bear</v>
      </c>
      <c r="M219" s="57" t="str">
        <f t="shared" si="27"/>
        <v>Baby Bear</v>
      </c>
      <c r="N219" s="61" t="str">
        <f t="shared" si="21"/>
        <v>Baby Bear</v>
      </c>
    </row>
    <row r="220" spans="1:14" ht="25.15" customHeight="1" x14ac:dyDescent="0.2">
      <c r="A220" s="70" t="s">
        <v>214</v>
      </c>
      <c r="B220" s="71">
        <v>1992</v>
      </c>
      <c r="C220" s="68" t="str">
        <f>IF(ISERROR(VLOOKUP(IF(RIGHT($A220,1)=")",LEFT($A220,FIND(" (",$A220)-1),$A220),[1]ACCS!$B$2:$B$5003, 1, FALSE)), "","1")</f>
        <v>1</v>
      </c>
      <c r="D220" s="103" t="str">
        <f>IF($B220="Unknown","",IF($B220="","",IF(VALUE(LEFT($B220,4))&lt;Calc!$J$2,"ANTIQUE","")))</f>
        <v/>
      </c>
      <c r="E220" s="72" t="s">
        <v>61</v>
      </c>
      <c r="F220" s="121"/>
      <c r="G220" s="121"/>
      <c r="H220" s="62" t="str">
        <f t="shared" si="22"/>
        <v>Japonica</v>
      </c>
      <c r="I220" s="18">
        <f t="shared" si="23"/>
        <v>0</v>
      </c>
      <c r="J220" s="18">
        <f t="shared" si="24"/>
        <v>0</v>
      </c>
      <c r="K220" s="18">
        <f t="shared" si="25"/>
        <v>0</v>
      </c>
      <c r="L220" s="57" t="str">
        <f t="shared" si="26"/>
        <v>Baby Doll</v>
      </c>
      <c r="M220" s="57" t="str">
        <f t="shared" si="27"/>
        <v>Baby Doll</v>
      </c>
      <c r="N220" s="61" t="str">
        <f t="shared" si="21"/>
        <v>Baby Doll</v>
      </c>
    </row>
    <row r="221" spans="1:14" ht="25.15" customHeight="1" x14ac:dyDescent="0.2">
      <c r="A221" s="70" t="s">
        <v>215</v>
      </c>
      <c r="B221" s="71">
        <v>1980</v>
      </c>
      <c r="C221" s="68" t="str">
        <f>IF(ISERROR(VLOOKUP(IF(RIGHT($A221,1)=")",LEFT($A221,FIND(" (",$A221)-1),$A221),[1]ACCS!$B$2:$B$5003, 1, FALSE)), "","1")</f>
        <v>1</v>
      </c>
      <c r="D221" s="103" t="str">
        <f>IF($B221="Unknown","",IF($B221="","",IF(VALUE(LEFT($B221,4))&lt;Calc!$J$2,"ANTIQUE","")))</f>
        <v/>
      </c>
      <c r="E221" s="72" t="s">
        <v>47</v>
      </c>
      <c r="F221" s="121"/>
      <c r="G221" s="121" t="s">
        <v>26</v>
      </c>
      <c r="H221" s="62" t="str">
        <f t="shared" si="22"/>
        <v>Japonica</v>
      </c>
      <c r="I221" s="18">
        <f t="shared" si="23"/>
        <v>0</v>
      </c>
      <c r="J221" s="18">
        <f t="shared" si="24"/>
        <v>0</v>
      </c>
      <c r="K221" s="18">
        <f t="shared" si="25"/>
        <v>0</v>
      </c>
      <c r="L221" s="57" t="str">
        <f t="shared" si="26"/>
        <v>Baby Pearl</v>
      </c>
      <c r="M221" s="57" t="str">
        <f t="shared" si="27"/>
        <v>Baby Pearl</v>
      </c>
      <c r="N221" s="61" t="str">
        <f t="shared" si="21"/>
        <v>Baby Pearl</v>
      </c>
    </row>
    <row r="222" spans="1:14" ht="25.15" customHeight="1" x14ac:dyDescent="0.2">
      <c r="A222" s="70" t="s">
        <v>3170</v>
      </c>
      <c r="B222" s="71">
        <v>1987</v>
      </c>
      <c r="C222" s="68" t="str">
        <f>IF(ISERROR(VLOOKUP(IF(RIGHT($A222,1)=")",LEFT($A222,FIND(" (",$A222)-1),$A222),[1]ACCS!$B$2:$B$5003, 1, FALSE)), "","1")</f>
        <v>1</v>
      </c>
      <c r="D222" s="103" t="str">
        <f>IF($B222="Unknown","",IF($B222="","",IF(VALUE(LEFT($B222,4))&lt;Calc!$J$2,"ANTIQUE","")))</f>
        <v/>
      </c>
      <c r="E222" s="72" t="s">
        <v>61</v>
      </c>
      <c r="F222" s="121"/>
      <c r="G222" s="121"/>
      <c r="H222" s="62" t="str">
        <f t="shared" si="22"/>
        <v>NRH</v>
      </c>
      <c r="I222" s="18">
        <f t="shared" si="23"/>
        <v>2</v>
      </c>
      <c r="J222" s="18">
        <f t="shared" si="24"/>
        <v>0</v>
      </c>
      <c r="K222" s="18">
        <f t="shared" si="25"/>
        <v>0</v>
      </c>
      <c r="L222" s="57" t="str">
        <f t="shared" si="26"/>
        <v>Baby Rhodo</v>
      </c>
      <c r="M222" s="57" t="str">
        <f t="shared" si="27"/>
        <v>Baby Rhodo</v>
      </c>
      <c r="N222" s="61" t="str">
        <f t="shared" si="21"/>
        <v>Baby Rhodo</v>
      </c>
    </row>
    <row r="223" spans="1:14" ht="25.15" customHeight="1" x14ac:dyDescent="0.2">
      <c r="A223" s="70" t="s">
        <v>216</v>
      </c>
      <c r="B223" s="71">
        <v>1949</v>
      </c>
      <c r="C223" s="68" t="str">
        <f>IF(ISERROR(VLOOKUP(IF(RIGHT($A223,1)=")",LEFT($A223,FIND(" (",$A223)-1),$A223),[1]ACCS!$B$2:$B$5003, 1, FALSE)), "","1")</f>
        <v>1</v>
      </c>
      <c r="D223" s="103" t="str">
        <f>IF($B223="Unknown","",IF($B223="","",IF(VALUE(LEFT($B223,4))&lt;Calc!$J$2,"ANTIQUE","")))</f>
        <v/>
      </c>
      <c r="E223" s="72" t="s">
        <v>61</v>
      </c>
      <c r="F223" s="121"/>
      <c r="G223" s="121"/>
      <c r="H223" s="62" t="str">
        <f t="shared" si="22"/>
        <v>Japonica</v>
      </c>
      <c r="I223" s="18">
        <f t="shared" si="23"/>
        <v>0</v>
      </c>
      <c r="J223" s="18">
        <f t="shared" si="24"/>
        <v>0</v>
      </c>
      <c r="K223" s="18">
        <f t="shared" si="25"/>
        <v>0</v>
      </c>
      <c r="L223" s="57" t="str">
        <f t="shared" si="26"/>
        <v>Baby Sargent</v>
      </c>
      <c r="M223" s="57" t="str">
        <f t="shared" si="27"/>
        <v>Baby Sargent</v>
      </c>
      <c r="N223" s="61" t="str">
        <f t="shared" si="21"/>
        <v>Baby Sargent</v>
      </c>
    </row>
    <row r="224" spans="1:14" ht="25.15" customHeight="1" x14ac:dyDescent="0.2">
      <c r="A224" s="70" t="s">
        <v>217</v>
      </c>
      <c r="B224" s="71">
        <v>1958</v>
      </c>
      <c r="C224" s="68" t="str">
        <f>IF(ISERROR(VLOOKUP(IF(RIGHT($A224,1)=")",LEFT($A224,FIND(" (",$A224)-1),$A224),[1]ACCS!$B$2:$B$5003, 1, FALSE)), "","1")</f>
        <v>1</v>
      </c>
      <c r="D224" s="103" t="str">
        <f>IF($B224="Unknown","",IF($B224="","",IF(VALUE(LEFT($B224,4))&lt;Calc!$J$2,"ANTIQUE","")))</f>
        <v/>
      </c>
      <c r="E224" s="72" t="s">
        <v>61</v>
      </c>
      <c r="F224" s="121"/>
      <c r="G224" s="121"/>
      <c r="H224" s="62" t="str">
        <f t="shared" si="22"/>
        <v>Japonica</v>
      </c>
      <c r="I224" s="18">
        <f t="shared" si="23"/>
        <v>0</v>
      </c>
      <c r="J224" s="18">
        <f t="shared" si="24"/>
        <v>0</v>
      </c>
      <c r="K224" s="18">
        <f t="shared" si="25"/>
        <v>0</v>
      </c>
      <c r="L224" s="57" t="str">
        <f t="shared" si="26"/>
        <v>Baby Sis</v>
      </c>
      <c r="M224" s="57" t="str">
        <f t="shared" si="27"/>
        <v>Baby Sis</v>
      </c>
      <c r="N224" s="61" t="str">
        <f t="shared" si="21"/>
        <v>Baby Sis</v>
      </c>
    </row>
    <row r="225" spans="1:14" ht="25.15" customHeight="1" x14ac:dyDescent="0.2">
      <c r="A225" s="70" t="s">
        <v>218</v>
      </c>
      <c r="B225" s="71">
        <v>1980</v>
      </c>
      <c r="C225" s="68" t="str">
        <f>IF(ISERROR(VLOOKUP(IF(RIGHT($A225,1)=")",LEFT($A225,FIND(" (",$A225)-1),$A225),[1]ACCS!$B$2:$B$5003, 1, FALSE)), "","1")</f>
        <v>1</v>
      </c>
      <c r="D225" s="103" t="str">
        <f>IF($B225="Unknown","",IF($B225="","",IF(VALUE(LEFT($B225,4))&lt;Calc!$J$2,"ANTIQUE","")))</f>
        <v/>
      </c>
      <c r="E225" s="72" t="s">
        <v>61</v>
      </c>
      <c r="F225" s="121"/>
      <c r="G225" s="121"/>
      <c r="H225" s="62" t="str">
        <f t="shared" si="22"/>
        <v>Japonica</v>
      </c>
      <c r="I225" s="18">
        <f t="shared" si="23"/>
        <v>0</v>
      </c>
      <c r="J225" s="18">
        <f t="shared" si="24"/>
        <v>0</v>
      </c>
      <c r="K225" s="18">
        <f t="shared" si="25"/>
        <v>0</v>
      </c>
      <c r="L225" s="57" t="str">
        <f t="shared" si="26"/>
        <v>Baby Sis Blush</v>
      </c>
      <c r="M225" s="57" t="str">
        <f t="shared" si="27"/>
        <v>Baby Sis Blush</v>
      </c>
      <c r="N225" s="61" t="str">
        <f t="shared" si="21"/>
        <v>Baby Sis Blush</v>
      </c>
    </row>
    <row r="226" spans="1:14" ht="25.15" customHeight="1" x14ac:dyDescent="0.2">
      <c r="A226" s="99" t="s">
        <v>3548</v>
      </c>
      <c r="B226" s="100">
        <v>1966</v>
      </c>
      <c r="C226" s="68" t="str">
        <f>IF(ISERROR(VLOOKUP(IF(RIGHT($A226,1)=")",LEFT($A226,FIND(" (",$A226)-1),$A226),[1]ACCS!$B$2:$B$5003, 1, FALSE)), "","1")</f>
        <v>1</v>
      </c>
      <c r="D226" s="115" t="str">
        <f>IF($B226="Unknown","",IF($B226="","",IF(VALUE(LEFT($B226,4))&lt;Calc!$J$2,"ANTIQUE","")))</f>
        <v/>
      </c>
      <c r="E226" s="53" t="s">
        <v>61</v>
      </c>
      <c r="F226" s="121"/>
      <c r="G226" s="121"/>
      <c r="H226" s="62" t="str">
        <f t="shared" si="22"/>
        <v>Japonica</v>
      </c>
      <c r="I226" s="18">
        <f t="shared" si="23"/>
        <v>0</v>
      </c>
      <c r="J226" s="18">
        <f t="shared" si="24"/>
        <v>0</v>
      </c>
      <c r="K226" s="18">
        <f t="shared" si="25"/>
        <v>0</v>
      </c>
      <c r="L226" s="57" t="str">
        <f t="shared" si="26"/>
        <v>Baby Sis Pink</v>
      </c>
      <c r="M226" s="57" t="str">
        <f t="shared" si="27"/>
        <v>Baby Sis Pink</v>
      </c>
      <c r="N226" s="61" t="str">
        <f t="shared" si="21"/>
        <v>Baby Sis Pink</v>
      </c>
    </row>
    <row r="227" spans="1:14" ht="25.15" customHeight="1" x14ac:dyDescent="0.2">
      <c r="A227" s="70" t="s">
        <v>219</v>
      </c>
      <c r="B227" s="71">
        <v>1981</v>
      </c>
      <c r="C227" s="68" t="str">
        <f>IF(ISERROR(VLOOKUP(IF(RIGHT($A227,1)=")",LEFT($A227,FIND(" (",$A227)-1),$A227),[1]ACCS!$B$2:$B$5003, 1, FALSE)), "","1")</f>
        <v/>
      </c>
      <c r="D227" s="103" t="str">
        <f>IF($B227="Unknown","",IF($B227="","",IF(VALUE(LEFT($B227,4))&lt;Calc!$J$2,"ANTIQUE","")))</f>
        <v/>
      </c>
      <c r="E227" s="72" t="s">
        <v>24</v>
      </c>
      <c r="F227" s="121"/>
      <c r="G227" s="121"/>
      <c r="H227" s="62" t="str">
        <f t="shared" si="22"/>
        <v>Japonica</v>
      </c>
      <c r="I227" s="18">
        <f t="shared" si="23"/>
        <v>0</v>
      </c>
      <c r="J227" s="18">
        <f t="shared" si="24"/>
        <v>0</v>
      </c>
      <c r="K227" s="18">
        <f t="shared" si="25"/>
        <v>0</v>
      </c>
      <c r="L227" s="57" t="str">
        <f t="shared" si="26"/>
        <v>Baisan Xueshi</v>
      </c>
      <c r="M227" s="57" t="str">
        <f t="shared" si="27"/>
        <v>Baisan Xueshi</v>
      </c>
      <c r="N227" s="61" t="str">
        <f t="shared" si="21"/>
        <v>Baisan Xueshi</v>
      </c>
    </row>
    <row r="228" spans="1:14" ht="25.15" customHeight="1" x14ac:dyDescent="0.2">
      <c r="A228" s="70" t="s">
        <v>220</v>
      </c>
      <c r="B228" s="71">
        <v>2017</v>
      </c>
      <c r="C228" s="68" t="str">
        <f>IF(ISERROR(VLOOKUP(IF(RIGHT($A228,1)=")",LEFT($A228,FIND(" (",$A228)-1),$A228),[1]ACCS!$B$2:$B$5003, 1, FALSE)), "","1")</f>
        <v>1</v>
      </c>
      <c r="D228" s="103" t="str">
        <f>IF($B228="Unknown","",IF($B228="","",IF(VALUE(LEFT($B228,4))&lt;Calc!$J$2,"ANTIQUE","")))</f>
        <v/>
      </c>
      <c r="E228" s="72" t="s">
        <v>21</v>
      </c>
      <c r="F228" s="121"/>
      <c r="G228" s="121"/>
      <c r="H228" s="62" t="str">
        <f t="shared" si="22"/>
        <v>Japonica</v>
      </c>
      <c r="I228" s="18">
        <f t="shared" si="23"/>
        <v>0</v>
      </c>
      <c r="J228" s="18">
        <f t="shared" si="24"/>
        <v>0</v>
      </c>
      <c r="K228" s="18">
        <f t="shared" si="25"/>
        <v>0</v>
      </c>
      <c r="L228" s="57" t="str">
        <f t="shared" si="26"/>
        <v>Ballerina Belle</v>
      </c>
      <c r="M228" s="57" t="str">
        <f t="shared" si="27"/>
        <v>Ballerina Belle</v>
      </c>
      <c r="N228" s="61" t="str">
        <f t="shared" si="21"/>
        <v>Ballerina Belle</v>
      </c>
    </row>
    <row r="229" spans="1:14" ht="25.15" customHeight="1" x14ac:dyDescent="0.2">
      <c r="A229" s="70" t="s">
        <v>221</v>
      </c>
      <c r="B229" s="71">
        <v>1960</v>
      </c>
      <c r="C229" s="68" t="str">
        <f>IF(ISERROR(VLOOKUP(IF(RIGHT($A229,1)=")",LEFT($A229,FIND(" (",$A229)-1),$A229),[1]ACCS!$B$2:$B$5003, 1, FALSE)), "","1")</f>
        <v>1</v>
      </c>
      <c r="D229" s="103" t="str">
        <f>IF($B229="Unknown","",IF($B229="","",IF(VALUE(LEFT($B229,4))&lt;Calc!$J$2,"ANTIQUE","")))</f>
        <v/>
      </c>
      <c r="E229" s="72" t="s">
        <v>24</v>
      </c>
      <c r="F229" s="121"/>
      <c r="G229" s="121"/>
      <c r="H229" s="62" t="str">
        <f t="shared" si="22"/>
        <v>Japonica</v>
      </c>
      <c r="I229" s="18">
        <f t="shared" si="23"/>
        <v>0</v>
      </c>
      <c r="J229" s="18">
        <f t="shared" si="24"/>
        <v>0</v>
      </c>
      <c r="K229" s="18">
        <f t="shared" si="25"/>
        <v>0</v>
      </c>
      <c r="L229" s="57" t="str">
        <f t="shared" si="26"/>
        <v>Ballet Dancer</v>
      </c>
      <c r="M229" s="57" t="str">
        <f t="shared" si="27"/>
        <v>Ballet Dancer</v>
      </c>
      <c r="N229" s="61" t="str">
        <f t="shared" si="21"/>
        <v>Ballet Dancer</v>
      </c>
    </row>
    <row r="230" spans="1:14" ht="25.15" customHeight="1" x14ac:dyDescent="0.2">
      <c r="A230" s="70" t="s">
        <v>222</v>
      </c>
      <c r="B230" s="71">
        <v>2008</v>
      </c>
      <c r="C230" s="68" t="str">
        <f>IF(ISERROR(VLOOKUP(IF(RIGHT($A230,1)=")",LEFT($A230,FIND(" (",$A230)-1),$A230),[1]ACCS!$B$2:$B$5003, 1, FALSE)), "","1")</f>
        <v>1</v>
      </c>
      <c r="D230" s="103" t="str">
        <f>IF($B230="Unknown","",IF($B230="","",IF(VALUE(LEFT($B230,4))&lt;Calc!$J$2,"ANTIQUE","")))</f>
        <v/>
      </c>
      <c r="E230" s="72" t="s">
        <v>37</v>
      </c>
      <c r="F230" s="121"/>
      <c r="G230" s="121"/>
      <c r="H230" s="62" t="str">
        <f t="shared" si="22"/>
        <v>NRH</v>
      </c>
      <c r="I230" s="18">
        <f t="shared" si="23"/>
        <v>2</v>
      </c>
      <c r="J230" s="18">
        <f t="shared" si="24"/>
        <v>0</v>
      </c>
      <c r="K230" s="18">
        <f t="shared" si="25"/>
        <v>0</v>
      </c>
      <c r="L230" s="57" t="str">
        <f t="shared" si="26"/>
        <v>Ballet in Pink</v>
      </c>
      <c r="M230" s="57" t="str">
        <f t="shared" si="27"/>
        <v>Ballet in Pink</v>
      </c>
      <c r="N230" s="61" t="str">
        <f t="shared" si="21"/>
        <v>Ballet in Pink</v>
      </c>
    </row>
    <row r="231" spans="1:14" ht="25.15" customHeight="1" x14ac:dyDescent="0.2">
      <c r="A231" s="70" t="s">
        <v>223</v>
      </c>
      <c r="B231" s="71">
        <v>1975</v>
      </c>
      <c r="C231" s="68" t="str">
        <f>IF(ISERROR(VLOOKUP(IF(RIGHT($A231,1)=")",LEFT($A231,FIND(" (",$A231)-1),$A231),[1]ACCS!$B$2:$B$5003, 1, FALSE)), "","1")</f>
        <v>1</v>
      </c>
      <c r="D231" s="103" t="str">
        <f>IF($B231="Unknown","",IF($B231="","",IF(VALUE(LEFT($B231,4))&lt;Calc!$J$2,"ANTIQUE","")))</f>
        <v/>
      </c>
      <c r="E231" s="72" t="s">
        <v>37</v>
      </c>
      <c r="F231" s="121"/>
      <c r="G231" s="121"/>
      <c r="H231" s="62" t="str">
        <f t="shared" si="22"/>
        <v>NRH</v>
      </c>
      <c r="I231" s="18">
        <f t="shared" si="23"/>
        <v>2</v>
      </c>
      <c r="J231" s="18">
        <f t="shared" si="24"/>
        <v>0</v>
      </c>
      <c r="K231" s="18">
        <f t="shared" si="25"/>
        <v>0</v>
      </c>
      <c r="L231" s="57" t="str">
        <f t="shared" si="26"/>
        <v>Ballet Queen</v>
      </c>
      <c r="M231" s="57" t="str">
        <f t="shared" si="27"/>
        <v>Ballet Queen</v>
      </c>
      <c r="N231" s="61" t="str">
        <f t="shared" si="21"/>
        <v>Ballet Queen</v>
      </c>
    </row>
    <row r="232" spans="1:14" ht="25.15" customHeight="1" x14ac:dyDescent="0.2">
      <c r="A232" s="70" t="s">
        <v>224</v>
      </c>
      <c r="B232" s="71">
        <v>2011</v>
      </c>
      <c r="C232" s="68" t="str">
        <f>IF(ISERROR(VLOOKUP(IF(RIGHT($A232,1)=")",LEFT($A232,FIND(" (",$A232)-1),$A232),[1]ACCS!$B$2:$B$5003, 1, FALSE)), "","1")</f>
        <v/>
      </c>
      <c r="D232" s="103" t="str">
        <f>IF($B232="Unknown","",IF($B232="","",IF(VALUE(LEFT($B232,4))&lt;Calc!$J$2,"ANTIQUE","")))</f>
        <v/>
      </c>
      <c r="E232" s="72" t="s">
        <v>47</v>
      </c>
      <c r="F232" s="121"/>
      <c r="G232" s="121"/>
      <c r="H232" s="62" t="str">
        <f t="shared" si="22"/>
        <v>Japonica</v>
      </c>
      <c r="I232" s="18">
        <f t="shared" si="23"/>
        <v>0</v>
      </c>
      <c r="J232" s="18">
        <f t="shared" si="24"/>
        <v>0</v>
      </c>
      <c r="K232" s="18">
        <f t="shared" si="25"/>
        <v>0</v>
      </c>
      <c r="L232" s="57" t="str">
        <f t="shared" si="26"/>
        <v>Balustrade</v>
      </c>
      <c r="M232" s="57" t="str">
        <f t="shared" si="27"/>
        <v>Balustrade</v>
      </c>
      <c r="N232" s="61" t="str">
        <f t="shared" si="21"/>
        <v>Balustrade</v>
      </c>
    </row>
    <row r="233" spans="1:14" ht="25.15" customHeight="1" x14ac:dyDescent="0.2">
      <c r="A233" s="70" t="s">
        <v>225</v>
      </c>
      <c r="B233" s="71">
        <v>1959</v>
      </c>
      <c r="C233" s="68" t="str">
        <f>IF(ISERROR(VLOOKUP(IF(RIGHT($A233,1)=")",LEFT($A233,FIND(" (",$A233)-1),$A233),[1]ACCS!$B$2:$B$5003, 1, FALSE)), "","1")</f>
        <v>1</v>
      </c>
      <c r="D233" s="103" t="str">
        <f>IF($B233="Unknown","",IF($B233="","",IF(VALUE(LEFT($B233,4))&lt;Calc!$J$2,"ANTIQUE","")))</f>
        <v/>
      </c>
      <c r="E233" s="72" t="s">
        <v>47</v>
      </c>
      <c r="F233" s="121"/>
      <c r="G233" s="121"/>
      <c r="H233" s="62" t="str">
        <f t="shared" si="22"/>
        <v>Japonica</v>
      </c>
      <c r="I233" s="18">
        <f t="shared" si="23"/>
        <v>0</v>
      </c>
      <c r="J233" s="18">
        <f t="shared" si="24"/>
        <v>0</v>
      </c>
      <c r="K233" s="18">
        <f t="shared" si="25"/>
        <v>0</v>
      </c>
      <c r="L233" s="57" t="str">
        <f t="shared" si="26"/>
        <v>Bambino</v>
      </c>
      <c r="M233" s="57" t="str">
        <f t="shared" si="27"/>
        <v>Bambino</v>
      </c>
      <c r="N233" s="61" t="str">
        <f t="shared" si="21"/>
        <v>Bambino</v>
      </c>
    </row>
    <row r="234" spans="1:14" ht="25.15" customHeight="1" x14ac:dyDescent="0.2">
      <c r="A234" s="99" t="s">
        <v>3180</v>
      </c>
      <c r="B234" s="100">
        <v>1956</v>
      </c>
      <c r="C234" s="68" t="str">
        <f>IF(ISERROR(VLOOKUP(IF(RIGHT($A234,1)=")",LEFT($A234,FIND(" (",$A234)-1),$A234),[1]ACCS!$B$2:$B$5003, 1, FALSE)), "","1")</f>
        <v/>
      </c>
      <c r="D234" s="115" t="str">
        <f>IF($B234="Unknown","",IF($B234="","",IF(VALUE(LEFT($B234,4))&lt;Calc!$J$2,"ANTIQUE","")))</f>
        <v/>
      </c>
      <c r="E234" s="53" t="s">
        <v>37</v>
      </c>
      <c r="F234" s="121"/>
      <c r="G234" s="121"/>
      <c r="H234" s="62" t="str">
        <f t="shared" si="22"/>
        <v>Japonica [Higo]</v>
      </c>
      <c r="I234" s="18">
        <f t="shared" si="23"/>
        <v>6</v>
      </c>
      <c r="J234" s="18">
        <f t="shared" si="24"/>
        <v>0</v>
      </c>
      <c r="K234" s="18">
        <f t="shared" si="25"/>
        <v>0</v>
      </c>
      <c r="L234" s="57" t="str">
        <f t="shared" si="26"/>
        <v>Banyô (Higo)</v>
      </c>
      <c r="M234" s="57" t="str">
        <f t="shared" si="27"/>
        <v>Banyô (Higo)</v>
      </c>
      <c r="N234" s="61" t="str">
        <f t="shared" si="21"/>
        <v>Banyô</v>
      </c>
    </row>
    <row r="235" spans="1:14" ht="25.15" customHeight="1" x14ac:dyDescent="0.2">
      <c r="A235" s="70" t="s">
        <v>226</v>
      </c>
      <c r="B235" s="71">
        <v>2013</v>
      </c>
      <c r="C235" s="68" t="str">
        <f>IF(ISERROR(VLOOKUP(IF(RIGHT($A235,1)=")",LEFT($A235,FIND(" (",$A235)-1),$A235),[1]ACCS!$B$2:$B$5003, 1, FALSE)), "","1")</f>
        <v/>
      </c>
      <c r="D235" s="103" t="str">
        <f>IF($B235="Unknown","",IF($B235="","",IF(VALUE(LEFT($B235,4))&lt;Calc!$J$2,"ANTIQUE","")))</f>
        <v/>
      </c>
      <c r="E235" s="72" t="s">
        <v>29</v>
      </c>
      <c r="F235" s="121"/>
      <c r="G235" s="121"/>
      <c r="H235" s="62" t="str">
        <f t="shared" si="22"/>
        <v>Reticulata</v>
      </c>
      <c r="I235" s="18">
        <f t="shared" si="23"/>
        <v>1</v>
      </c>
      <c r="J235" s="18">
        <f t="shared" si="24"/>
        <v>0</v>
      </c>
      <c r="K235" s="18">
        <f t="shared" si="25"/>
        <v>0</v>
      </c>
      <c r="L235" s="57" t="str">
        <f t="shared" si="26"/>
        <v>Barbara Butler</v>
      </c>
      <c r="M235" s="57" t="str">
        <f t="shared" si="27"/>
        <v>Barbara Butler</v>
      </c>
      <c r="N235" s="61" t="str">
        <f t="shared" si="21"/>
        <v>Barbara Butler</v>
      </c>
    </row>
    <row r="236" spans="1:14" ht="25.15" customHeight="1" x14ac:dyDescent="0.2">
      <c r="A236" s="70" t="s">
        <v>2928</v>
      </c>
      <c r="B236" s="71">
        <v>1958</v>
      </c>
      <c r="C236" s="68" t="str">
        <f>IF(ISERROR(VLOOKUP(IF(RIGHT($A236,1)=")",LEFT($A236,FIND(" (",$A236)-1),$A236),[1]ACCS!$B$2:$B$5003, 1, FALSE)), "","1")</f>
        <v>1</v>
      </c>
      <c r="D236" s="103" t="str">
        <f>IF($B236="Unknown","",IF($B236="","",IF(VALUE(LEFT($B236,4))&lt;Calc!$J$2,"ANTIQUE","")))</f>
        <v/>
      </c>
      <c r="E236" s="72" t="s">
        <v>24</v>
      </c>
      <c r="F236" s="121"/>
      <c r="G236" s="121"/>
      <c r="H236" s="62" t="str">
        <f t="shared" si="22"/>
        <v>Reticulata</v>
      </c>
      <c r="I236" s="18">
        <f t="shared" si="23"/>
        <v>1</v>
      </c>
      <c r="J236" s="18">
        <f t="shared" si="24"/>
        <v>0</v>
      </c>
      <c r="K236" s="18">
        <f t="shared" si="25"/>
        <v>0</v>
      </c>
      <c r="L236" s="57" t="str">
        <f t="shared" si="26"/>
        <v>Barbara Clark</v>
      </c>
      <c r="M236" s="57" t="str">
        <f t="shared" si="27"/>
        <v>Barbara Clark</v>
      </c>
      <c r="N236" s="61" t="str">
        <f t="shared" si="21"/>
        <v>Barbara Clark</v>
      </c>
    </row>
    <row r="237" spans="1:14" ht="25.15" customHeight="1" x14ac:dyDescent="0.2">
      <c r="A237" s="70" t="s">
        <v>227</v>
      </c>
      <c r="B237" s="71">
        <v>1968</v>
      </c>
      <c r="C237" s="68" t="str">
        <f>IF(ISERROR(VLOOKUP(IF(RIGHT($A237,1)=")",LEFT($A237,FIND(" (",$A237)-1),$A237),[1]ACCS!$B$2:$B$5003, 1, FALSE)), "","1")</f>
        <v>1</v>
      </c>
      <c r="D237" s="103" t="str">
        <f>IF($B237="Unknown","",IF($B237="","",IF(VALUE(LEFT($B237,4))&lt;Calc!$J$2,"ANTIQUE","")))</f>
        <v/>
      </c>
      <c r="E237" s="72" t="s">
        <v>37</v>
      </c>
      <c r="F237" s="121"/>
      <c r="G237" s="121"/>
      <c r="H237" s="62" t="str">
        <f t="shared" si="22"/>
        <v>Japonica</v>
      </c>
      <c r="I237" s="18">
        <f t="shared" si="23"/>
        <v>0</v>
      </c>
      <c r="J237" s="18">
        <f t="shared" si="24"/>
        <v>0</v>
      </c>
      <c r="K237" s="18">
        <f t="shared" si="25"/>
        <v>0</v>
      </c>
      <c r="L237" s="57" t="str">
        <f t="shared" si="26"/>
        <v>Barbara Colbert</v>
      </c>
      <c r="M237" s="57" t="str">
        <f t="shared" si="27"/>
        <v>Barbara Colbert</v>
      </c>
      <c r="N237" s="61" t="str">
        <f t="shared" si="21"/>
        <v>Barbara Colbert</v>
      </c>
    </row>
    <row r="238" spans="1:14" ht="25.15" customHeight="1" x14ac:dyDescent="0.2">
      <c r="A238" s="99" t="s">
        <v>3562</v>
      </c>
      <c r="B238" s="100">
        <v>2023</v>
      </c>
      <c r="C238" s="68" t="str">
        <f>IF(ISERROR(VLOOKUP(IF(RIGHT($A238,1)=")",LEFT($A238,FIND(" (",$A238)-1),$A238),[1]ACCS!$B$2:$B$5003, 1, FALSE)), "","1")</f>
        <v>1</v>
      </c>
      <c r="D238" s="115" t="str">
        <f>IF($B238="Unknown","",IF($B238="","",IF(VALUE(LEFT($B238,4))&lt;Calc!$J$2,"ANTIQUE","")))</f>
        <v/>
      </c>
      <c r="E238" s="53" t="s">
        <v>37</v>
      </c>
      <c r="F238" s="121"/>
      <c r="G238" s="121"/>
      <c r="H238" s="62" t="str">
        <f t="shared" si="22"/>
        <v>Japonica</v>
      </c>
      <c r="I238" s="18">
        <f t="shared" si="23"/>
        <v>0</v>
      </c>
      <c r="J238" s="18">
        <f t="shared" si="24"/>
        <v>0</v>
      </c>
      <c r="K238" s="18">
        <f t="shared" si="25"/>
        <v>0</v>
      </c>
      <c r="L238" s="57" t="str">
        <f t="shared" si="26"/>
        <v>Barbara Dooley</v>
      </c>
      <c r="M238" s="57" t="str">
        <f t="shared" si="27"/>
        <v>Barbara Dooley</v>
      </c>
      <c r="N238" s="61" t="str">
        <f t="shared" si="21"/>
        <v>Barbara Dooley</v>
      </c>
    </row>
    <row r="239" spans="1:14" ht="25.15" customHeight="1" x14ac:dyDescent="0.2">
      <c r="A239" s="70" t="s">
        <v>228</v>
      </c>
      <c r="B239" s="71">
        <v>2009</v>
      </c>
      <c r="C239" s="68" t="str">
        <f>IF(ISERROR(VLOOKUP(IF(RIGHT($A239,1)=")",LEFT($A239,FIND(" (",$A239)-1),$A239),[1]ACCS!$B$2:$B$5003, 1, FALSE)), "","1")</f>
        <v>1</v>
      </c>
      <c r="D239" s="103" t="str">
        <f>IF($B239="Unknown","",IF($B239="","",IF(VALUE(LEFT($B239,4))&lt;Calc!$J$2,"ANTIQUE","")))</f>
        <v/>
      </c>
      <c r="E239" s="72" t="s">
        <v>29</v>
      </c>
      <c r="F239" s="121"/>
      <c r="G239" s="121"/>
      <c r="H239" s="62" t="str">
        <f t="shared" si="22"/>
        <v>Reticulata</v>
      </c>
      <c r="I239" s="18">
        <f t="shared" si="23"/>
        <v>1</v>
      </c>
      <c r="J239" s="18">
        <f t="shared" si="24"/>
        <v>0</v>
      </c>
      <c r="K239" s="18">
        <f t="shared" si="25"/>
        <v>0</v>
      </c>
      <c r="L239" s="57" t="str">
        <f t="shared" si="26"/>
        <v>Barbara Goff</v>
      </c>
      <c r="M239" s="57" t="str">
        <f t="shared" si="27"/>
        <v>Barbara Goff</v>
      </c>
      <c r="N239" s="61" t="str">
        <f t="shared" si="21"/>
        <v>Barbara Goff</v>
      </c>
    </row>
    <row r="240" spans="1:14" ht="25.15" customHeight="1" x14ac:dyDescent="0.2">
      <c r="A240" s="70" t="s">
        <v>229</v>
      </c>
      <c r="B240" s="71">
        <v>2013</v>
      </c>
      <c r="C240" s="68" t="str">
        <f>IF(ISERROR(VLOOKUP(IF(RIGHT($A240,1)=")",LEFT($A240,FIND(" (",$A240)-1),$A240),[1]ACCS!$B$2:$B$5003, 1, FALSE)), "","1")</f>
        <v>1</v>
      </c>
      <c r="D240" s="103" t="str">
        <f>IF($B240="Unknown","",IF($B240="","",IF(VALUE(LEFT($B240,4))&lt;Calc!$J$2,"ANTIQUE","")))</f>
        <v/>
      </c>
      <c r="E240" s="72" t="s">
        <v>37</v>
      </c>
      <c r="F240" s="121"/>
      <c r="G240" s="121"/>
      <c r="H240" s="62" t="str">
        <f t="shared" si="22"/>
        <v>Japonica</v>
      </c>
      <c r="I240" s="18">
        <f t="shared" si="23"/>
        <v>0</v>
      </c>
      <c r="J240" s="18">
        <f t="shared" si="24"/>
        <v>0</v>
      </c>
      <c r="K240" s="18">
        <f t="shared" si="25"/>
        <v>0</v>
      </c>
      <c r="L240" s="57" t="str">
        <f t="shared" si="26"/>
        <v>Barbara Grace</v>
      </c>
      <c r="M240" s="57" t="str">
        <f t="shared" si="27"/>
        <v>Barbara Grace</v>
      </c>
      <c r="N240" s="61" t="str">
        <f t="shared" si="21"/>
        <v>Barbara Grace</v>
      </c>
    </row>
    <row r="241" spans="1:14" ht="25.15" customHeight="1" x14ac:dyDescent="0.2">
      <c r="A241" s="70" t="s">
        <v>3275</v>
      </c>
      <c r="B241" s="71">
        <v>1890</v>
      </c>
      <c r="C241" s="68" t="str">
        <f>IF(ISERROR(VLOOKUP(IF(RIGHT($A241,1)=")",LEFT($A241,FIND(" (",$A241)-1),$A241),[1]ACCS!$B$2:$B$5003, 1, FALSE)), "","1")</f>
        <v>1</v>
      </c>
      <c r="D241" s="103" t="str">
        <f>IF($B241="Unknown","",IF($B241="","",IF(VALUE(LEFT($B241,4))&lt;Calc!$J$2,"ANTIQUE","")))</f>
        <v>ANTIQUE</v>
      </c>
      <c r="E241" s="72" t="s">
        <v>24</v>
      </c>
      <c r="F241" s="121"/>
      <c r="G241" s="121"/>
      <c r="H241" s="62" t="str">
        <f t="shared" si="22"/>
        <v>Japonica</v>
      </c>
      <c r="I241" s="18">
        <f t="shared" si="23"/>
        <v>0</v>
      </c>
      <c r="J241" s="18">
        <f t="shared" si="24"/>
        <v>0</v>
      </c>
      <c r="K241" s="18">
        <f t="shared" si="25"/>
        <v>0</v>
      </c>
      <c r="L241" s="57" t="str">
        <f t="shared" si="26"/>
        <v>Barbara Morgan</v>
      </c>
      <c r="M241" s="57" t="str">
        <f t="shared" si="27"/>
        <v>Barbara Morgan</v>
      </c>
      <c r="N241" s="61" t="str">
        <f t="shared" si="21"/>
        <v>Barbara Morgan</v>
      </c>
    </row>
    <row r="242" spans="1:14" ht="25.15" customHeight="1" x14ac:dyDescent="0.2">
      <c r="A242" s="70" t="s">
        <v>230</v>
      </c>
      <c r="B242" s="71">
        <v>1985</v>
      </c>
      <c r="C242" s="68" t="str">
        <f>IF(ISERROR(VLOOKUP(IF(RIGHT($A242,1)=")",LEFT($A242,FIND(" (",$A242)-1),$A242),[1]ACCS!$B$2:$B$5003, 1, FALSE)), "","1")</f>
        <v/>
      </c>
      <c r="D242" s="103" t="str">
        <f>IF($B242="Unknown","",IF($B242="","",IF(VALUE(LEFT($B242,4))&lt;Calc!$J$2,"ANTIQUE","")))</f>
        <v/>
      </c>
      <c r="E242" s="72" t="s">
        <v>29</v>
      </c>
      <c r="F242" s="121"/>
      <c r="G242" s="121"/>
      <c r="H242" s="62" t="str">
        <f t="shared" si="22"/>
        <v>Reticulata</v>
      </c>
      <c r="I242" s="18">
        <f t="shared" si="23"/>
        <v>1</v>
      </c>
      <c r="J242" s="18">
        <f t="shared" si="24"/>
        <v>0</v>
      </c>
      <c r="K242" s="18">
        <f t="shared" si="25"/>
        <v>0</v>
      </c>
      <c r="L242" s="57" t="str">
        <f t="shared" si="26"/>
        <v>Barbara Sebire</v>
      </c>
      <c r="M242" s="57" t="str">
        <f t="shared" si="27"/>
        <v>Barbara Sebire</v>
      </c>
      <c r="N242" s="61" t="str">
        <f t="shared" si="21"/>
        <v>Barbara Sebire</v>
      </c>
    </row>
    <row r="243" spans="1:14" ht="25.15" customHeight="1" x14ac:dyDescent="0.2">
      <c r="A243" s="70" t="s">
        <v>231</v>
      </c>
      <c r="B243" s="71">
        <v>2018</v>
      </c>
      <c r="C243" s="68" t="str">
        <f>IF(ISERROR(VLOOKUP(IF(RIGHT($A243,1)=")",LEFT($A243,FIND(" (",$A243)-1),$A243),[1]ACCS!$B$2:$B$5003, 1, FALSE)), "","1")</f>
        <v>1</v>
      </c>
      <c r="D243" s="103" t="str">
        <f>IF($B243="Unknown","",IF($B243="","",IF(VALUE(LEFT($B243,4))&lt;Calc!$J$2,"ANTIQUE","")))</f>
        <v/>
      </c>
      <c r="E243" s="72" t="s">
        <v>37</v>
      </c>
      <c r="F243" s="121"/>
      <c r="G243" s="121"/>
      <c r="H243" s="62" t="str">
        <f t="shared" si="22"/>
        <v>Japonica</v>
      </c>
      <c r="I243" s="18">
        <f t="shared" si="23"/>
        <v>0</v>
      </c>
      <c r="J243" s="18">
        <f t="shared" si="24"/>
        <v>0</v>
      </c>
      <c r="K243" s="18">
        <f t="shared" si="25"/>
        <v>0</v>
      </c>
      <c r="L243" s="57" t="str">
        <f t="shared" si="26"/>
        <v>Barney Barnard</v>
      </c>
      <c r="M243" s="57" t="str">
        <f t="shared" si="27"/>
        <v>Barney Barnard</v>
      </c>
      <c r="N243" s="61" t="str">
        <f t="shared" si="21"/>
        <v>Barney Barnard</v>
      </c>
    </row>
    <row r="244" spans="1:14" ht="25.15" customHeight="1" x14ac:dyDescent="0.2">
      <c r="A244" s="70" t="s">
        <v>2964</v>
      </c>
      <c r="B244" s="71">
        <v>2020</v>
      </c>
      <c r="C244" s="68" t="str">
        <f>IF(ISERROR(VLOOKUP(IF(RIGHT($A244,1)=")",LEFT($A244,FIND(" (",$A244)-1),$A244),[1]ACCS!$B$2:$B$5003, 1, FALSE)), "","1")</f>
        <v>1</v>
      </c>
      <c r="D244" s="103" t="str">
        <f>IF($B244="Unknown","",IF($B244="","",IF(VALUE(LEFT($B244,4))&lt;Calc!$J$2,"ANTIQUE","")))</f>
        <v/>
      </c>
      <c r="E244" s="73" t="s">
        <v>24</v>
      </c>
      <c r="F244" s="121"/>
      <c r="G244" s="121" t="s">
        <v>26</v>
      </c>
      <c r="H244" s="62" t="str">
        <f t="shared" si="22"/>
        <v>Japonica</v>
      </c>
      <c r="I244" s="18">
        <f t="shared" si="23"/>
        <v>0</v>
      </c>
      <c r="J244" s="18">
        <f t="shared" si="24"/>
        <v>0</v>
      </c>
      <c r="K244" s="18">
        <f t="shared" si="25"/>
        <v>0</v>
      </c>
      <c r="L244" s="57" t="str">
        <f t="shared" si="26"/>
        <v>Barney's Dale</v>
      </c>
      <c r="M244" s="57" t="str">
        <f t="shared" si="27"/>
        <v>Barney's Dale</v>
      </c>
      <c r="N244" s="61" t="str">
        <f t="shared" si="21"/>
        <v>Barney's Dale</v>
      </c>
    </row>
    <row r="245" spans="1:14" ht="25.15" customHeight="1" x14ac:dyDescent="0.2">
      <c r="A245" s="70" t="s">
        <v>2955</v>
      </c>
      <c r="B245" s="71">
        <v>2020</v>
      </c>
      <c r="C245" s="68" t="str">
        <f>IF(ISERROR(VLOOKUP(IF(RIGHT($A245,1)=")",LEFT($A245,FIND(" (",$A245)-1),$A245),[1]ACCS!$B$2:$B$5003, 1, FALSE)), "","1")</f>
        <v>1</v>
      </c>
      <c r="D245" s="103" t="str">
        <f>IF($B245="Unknown","",IF($B245="","",IF(VALUE(LEFT($B245,4))&lt;Calc!$J$2,"ANTIQUE","")))</f>
        <v/>
      </c>
      <c r="E245" s="75" t="s">
        <v>37</v>
      </c>
      <c r="F245" s="121"/>
      <c r="G245" s="121"/>
      <c r="H245" s="62" t="str">
        <f t="shared" si="22"/>
        <v>Japonica</v>
      </c>
      <c r="I245" s="18">
        <f t="shared" si="23"/>
        <v>0</v>
      </c>
      <c r="J245" s="18">
        <f t="shared" si="24"/>
        <v>0</v>
      </c>
      <c r="K245" s="18">
        <f t="shared" si="25"/>
        <v>0</v>
      </c>
      <c r="L245" s="57" t="str">
        <f t="shared" si="26"/>
        <v>Barney's Eddie</v>
      </c>
      <c r="M245" s="57" t="str">
        <f t="shared" si="27"/>
        <v>Barney's Eddie</v>
      </c>
      <c r="N245" s="61" t="str">
        <f t="shared" si="21"/>
        <v>Barney's Eddie</v>
      </c>
    </row>
    <row r="246" spans="1:14" ht="25.15" customHeight="1" x14ac:dyDescent="0.2">
      <c r="A246" s="70" t="s">
        <v>2956</v>
      </c>
      <c r="B246" s="71">
        <v>2020</v>
      </c>
      <c r="C246" s="68" t="str">
        <f>IF(ISERROR(VLOOKUP(IF(RIGHT($A246,1)=")",LEFT($A246,FIND(" (",$A246)-1),$A246),[1]ACCS!$B$2:$B$5003, 1, FALSE)), "","1")</f>
        <v>1</v>
      </c>
      <c r="D246" s="103" t="str">
        <f>IF($B246="Unknown","",IF($B246="","",IF(VALUE(LEFT($B246,4))&lt;Calc!$J$2,"ANTIQUE","")))</f>
        <v/>
      </c>
      <c r="E246" s="73" t="s">
        <v>30</v>
      </c>
      <c r="F246" s="121"/>
      <c r="G246" s="121"/>
      <c r="H246" s="62" t="str">
        <f t="shared" si="22"/>
        <v>Japonica</v>
      </c>
      <c r="I246" s="18">
        <f t="shared" si="23"/>
        <v>0</v>
      </c>
      <c r="J246" s="18">
        <f t="shared" si="24"/>
        <v>0</v>
      </c>
      <c r="K246" s="18">
        <f t="shared" si="25"/>
        <v>0</v>
      </c>
      <c r="L246" s="57" t="str">
        <f t="shared" si="26"/>
        <v>Barney's Joe</v>
      </c>
      <c r="M246" s="57" t="str">
        <f t="shared" si="27"/>
        <v>Barney's Joe</v>
      </c>
      <c r="N246" s="61" t="str">
        <f t="shared" si="21"/>
        <v>Barney's Joe</v>
      </c>
    </row>
    <row r="247" spans="1:14" ht="25.15" customHeight="1" x14ac:dyDescent="0.2">
      <c r="A247" s="70" t="s">
        <v>2963</v>
      </c>
      <c r="B247" s="71">
        <v>2020</v>
      </c>
      <c r="C247" s="68" t="str">
        <f>IF(ISERROR(VLOOKUP(IF(RIGHT($A247,1)=")",LEFT($A247,FIND(" (",$A247)-1),$A247),[1]ACCS!$B$2:$B$5003, 1, FALSE)), "","1")</f>
        <v>1</v>
      </c>
      <c r="D247" s="103" t="str">
        <f>IF($B247="Unknown","",IF($B247="","",IF(VALUE(LEFT($B247,4))&lt;Calc!$J$2,"ANTIQUE","")))</f>
        <v/>
      </c>
      <c r="E247" s="73" t="s">
        <v>21</v>
      </c>
      <c r="F247" s="121"/>
      <c r="G247" s="121"/>
      <c r="H247" s="62" t="str">
        <f t="shared" si="22"/>
        <v>Japonica</v>
      </c>
      <c r="I247" s="18">
        <f t="shared" si="23"/>
        <v>0</v>
      </c>
      <c r="J247" s="18">
        <f t="shared" si="24"/>
        <v>0</v>
      </c>
      <c r="K247" s="18">
        <f t="shared" si="25"/>
        <v>0</v>
      </c>
      <c r="L247" s="57" t="str">
        <f t="shared" si="26"/>
        <v>Barney's Nina</v>
      </c>
      <c r="M247" s="57" t="str">
        <f t="shared" si="27"/>
        <v>Barney's Nina</v>
      </c>
      <c r="N247" s="61" t="str">
        <f t="shared" si="21"/>
        <v>Barney's Nina</v>
      </c>
    </row>
    <row r="248" spans="1:14" ht="25.15" customHeight="1" x14ac:dyDescent="0.2">
      <c r="A248" s="70" t="s">
        <v>2965</v>
      </c>
      <c r="B248" s="71">
        <v>2020</v>
      </c>
      <c r="C248" s="68" t="str">
        <f>IF(ISERROR(VLOOKUP(IF(RIGHT($A248,1)=")",LEFT($A248,FIND(" (",$A248)-1),$A248),[1]ACCS!$B$2:$B$5003, 1, FALSE)), "","1")</f>
        <v>1</v>
      </c>
      <c r="D248" s="103" t="str">
        <f>IF($B248="Unknown","",IF($B248="","",IF(VALUE(LEFT($B248,4))&lt;Calc!$J$2,"ANTIQUE","")))</f>
        <v/>
      </c>
      <c r="E248" s="73" t="s">
        <v>47</v>
      </c>
      <c r="F248" s="121"/>
      <c r="G248" s="121" t="s">
        <v>26</v>
      </c>
      <c r="H248" s="62" t="str">
        <f t="shared" si="22"/>
        <v>Japonica</v>
      </c>
      <c r="I248" s="18">
        <f t="shared" si="23"/>
        <v>0</v>
      </c>
      <c r="J248" s="18">
        <f t="shared" si="24"/>
        <v>0</v>
      </c>
      <c r="K248" s="18">
        <f t="shared" si="25"/>
        <v>0</v>
      </c>
      <c r="L248" s="57" t="str">
        <f t="shared" si="26"/>
        <v>Barney's Patricia</v>
      </c>
      <c r="M248" s="57" t="str">
        <f t="shared" si="27"/>
        <v>Barney's Patricia</v>
      </c>
      <c r="N248" s="61" t="str">
        <f t="shared" si="21"/>
        <v>Barney's Patricia</v>
      </c>
    </row>
    <row r="249" spans="1:14" ht="25.15" customHeight="1" x14ac:dyDescent="0.2">
      <c r="A249" s="70" t="s">
        <v>2962</v>
      </c>
      <c r="B249" s="71">
        <v>2020</v>
      </c>
      <c r="C249" s="68" t="str">
        <f>IF(ISERROR(VLOOKUP(IF(RIGHT($A249,1)=")",LEFT($A249,FIND(" (",$A249)-1),$A249),[1]ACCS!$B$2:$B$5003, 1, FALSE)), "","1")</f>
        <v>1</v>
      </c>
      <c r="D249" s="103" t="str">
        <f>IF($B249="Unknown","",IF($B249="","",IF(VALUE(LEFT($B249,4))&lt;Calc!$J$2,"ANTIQUE","")))</f>
        <v/>
      </c>
      <c r="E249" s="73" t="s">
        <v>47</v>
      </c>
      <c r="F249" s="121"/>
      <c r="G249" s="121" t="s">
        <v>26</v>
      </c>
      <c r="H249" s="62" t="str">
        <f t="shared" si="22"/>
        <v>Japonica</v>
      </c>
      <c r="I249" s="18">
        <f t="shared" si="23"/>
        <v>0</v>
      </c>
      <c r="J249" s="18">
        <f t="shared" si="24"/>
        <v>0</v>
      </c>
      <c r="K249" s="18">
        <f t="shared" si="25"/>
        <v>0</v>
      </c>
      <c r="L249" s="57" t="str">
        <f t="shared" si="26"/>
        <v>Barney's Trula</v>
      </c>
      <c r="M249" s="57" t="str">
        <f t="shared" si="27"/>
        <v>Barney's Trula</v>
      </c>
      <c r="N249" s="61" t="str">
        <f t="shared" si="21"/>
        <v>Barney's Trula</v>
      </c>
    </row>
    <row r="250" spans="1:14" ht="25.15" customHeight="1" x14ac:dyDescent="0.2">
      <c r="A250" s="70" t="s">
        <v>3595</v>
      </c>
      <c r="B250" s="71">
        <v>1891</v>
      </c>
      <c r="C250" s="68" t="str">
        <f>IF(ISERROR(VLOOKUP(IF(RIGHT($A250,1)=")",LEFT($A250,FIND(" (",$A250)-1),$A250),[1]ACCS!$B$2:$B$5003, 1, FALSE)), "","1")</f>
        <v/>
      </c>
      <c r="D250" s="103" t="str">
        <f>IF($B250="Unknown","",IF($B250="","",IF(VALUE(LEFT($B250,4))&lt;Calc!$J$2,"ANTIQUE","")))</f>
        <v>ANTIQUE</v>
      </c>
      <c r="E250" s="72" t="s">
        <v>24</v>
      </c>
      <c r="F250" s="121"/>
      <c r="G250" s="121"/>
      <c r="H250" s="62" t="str">
        <f t="shared" si="22"/>
        <v>Japonica</v>
      </c>
      <c r="I250" s="18">
        <f t="shared" si="23"/>
        <v>0</v>
      </c>
      <c r="J250" s="18">
        <f t="shared" si="24"/>
        <v>0</v>
      </c>
      <c r="K250" s="18">
        <f t="shared" si="25"/>
        <v>0</v>
      </c>
      <c r="L250" s="57" t="str">
        <f t="shared" si="26"/>
        <v>Baronne de Bleichroeder  [United States} (Otome-shibori)</v>
      </c>
      <c r="M250" s="57" t="str">
        <f t="shared" si="27"/>
        <v>Baronne de Bleichroeder  [United States} (Otome-shibori)</v>
      </c>
      <c r="N250" s="61" t="str">
        <f t="shared" si="21"/>
        <v>Baronne de Bleichroeder  [United States}</v>
      </c>
    </row>
    <row r="251" spans="1:14" ht="25.15" customHeight="1" x14ac:dyDescent="0.2">
      <c r="A251" s="70" t="s">
        <v>232</v>
      </c>
      <c r="B251" s="71">
        <v>1977</v>
      </c>
      <c r="C251" s="68" t="str">
        <f>IF(ISERROR(VLOOKUP(IF(RIGHT($A251,1)=")",LEFT($A251,FIND(" (",$A251)-1),$A251),[1]ACCS!$B$2:$B$5003, 1, FALSE)), "","1")</f>
        <v>1</v>
      </c>
      <c r="D251" s="103" t="str">
        <f>IF($B251="Unknown","",IF($B251="","",IF(VALUE(LEFT($B251,4))&lt;Calc!$J$2,"ANTIQUE","")))</f>
        <v/>
      </c>
      <c r="E251" s="72" t="s">
        <v>37</v>
      </c>
      <c r="F251" s="121"/>
      <c r="G251" s="121"/>
      <c r="H251" s="62" t="str">
        <f t="shared" si="22"/>
        <v>Japonica</v>
      </c>
      <c r="I251" s="18">
        <f t="shared" si="23"/>
        <v>0</v>
      </c>
      <c r="J251" s="18">
        <f t="shared" si="24"/>
        <v>0</v>
      </c>
      <c r="K251" s="18">
        <f t="shared" si="25"/>
        <v>0</v>
      </c>
      <c r="L251" s="57" t="str">
        <f t="shared" si="26"/>
        <v>Bart Colbert</v>
      </c>
      <c r="M251" s="57" t="str">
        <f t="shared" si="27"/>
        <v>Bart Colbert</v>
      </c>
      <c r="N251" s="61" t="str">
        <f t="shared" si="21"/>
        <v>Bart Colbert</v>
      </c>
    </row>
    <row r="252" spans="1:14" ht="25.15" customHeight="1" x14ac:dyDescent="0.2">
      <c r="A252" s="70" t="s">
        <v>233</v>
      </c>
      <c r="B252" s="71">
        <v>2019</v>
      </c>
      <c r="C252" s="68" t="str">
        <f>IF(ISERROR(VLOOKUP(IF(RIGHT($A252,1)=")",LEFT($A252,FIND(" (",$A252)-1),$A252),[1]ACCS!$B$2:$B$5003, 1, FALSE)), "","1")</f>
        <v>1</v>
      </c>
      <c r="D252" s="103" t="str">
        <f>IF($B252="Unknown","",IF($B252="","",IF(VALUE(LEFT($B252,4))&lt;Calc!$J$2,"ANTIQUE","")))</f>
        <v/>
      </c>
      <c r="E252" s="72" t="s">
        <v>37</v>
      </c>
      <c r="F252" s="121"/>
      <c r="G252" s="121"/>
      <c r="H252" s="62" t="str">
        <f t="shared" si="22"/>
        <v>NRH</v>
      </c>
      <c r="I252" s="18">
        <f t="shared" si="23"/>
        <v>2</v>
      </c>
      <c r="J252" s="18">
        <f t="shared" si="24"/>
        <v>0</v>
      </c>
      <c r="K252" s="18">
        <f t="shared" si="25"/>
        <v>0</v>
      </c>
      <c r="L252" s="57" t="str">
        <f t="shared" si="26"/>
        <v>Be Mine</v>
      </c>
      <c r="M252" s="57" t="str">
        <f t="shared" si="27"/>
        <v>Be Mine</v>
      </c>
      <c r="N252" s="61" t="str">
        <f t="shared" si="21"/>
        <v>Be Mine</v>
      </c>
    </row>
    <row r="253" spans="1:14" ht="25.15" customHeight="1" x14ac:dyDescent="0.2">
      <c r="A253" s="70" t="s">
        <v>234</v>
      </c>
      <c r="B253" s="71">
        <v>1971</v>
      </c>
      <c r="C253" s="68" t="str">
        <f>IF(ISERROR(VLOOKUP(IF(RIGHT($A253,1)=")",LEFT($A253,FIND(" (",$A253)-1),$A253),[1]ACCS!$B$2:$B$5003, 1, FALSE)), "","1")</f>
        <v/>
      </c>
      <c r="D253" s="103" t="str">
        <f>IF($B253="Unknown","",IF($B253="","",IF(VALUE(LEFT($B253,4))&lt;Calc!$J$2,"ANTIQUE","")))</f>
        <v/>
      </c>
      <c r="E253" s="72" t="s">
        <v>37</v>
      </c>
      <c r="F253" s="121" t="s">
        <v>5</v>
      </c>
      <c r="G253" s="121"/>
      <c r="H253" s="62" t="str">
        <f t="shared" si="22"/>
        <v>Japonica</v>
      </c>
      <c r="I253" s="18">
        <f t="shared" si="23"/>
        <v>0</v>
      </c>
      <c r="J253" s="18">
        <f t="shared" si="24"/>
        <v>0</v>
      </c>
      <c r="K253" s="18">
        <f t="shared" si="25"/>
        <v>0</v>
      </c>
      <c r="L253" s="57" t="str">
        <f t="shared" si="26"/>
        <v>Bea Rogers</v>
      </c>
      <c r="M253" s="57" t="str">
        <f t="shared" si="27"/>
        <v>Bea Rogers</v>
      </c>
      <c r="N253" s="61" t="str">
        <f t="shared" si="21"/>
        <v>Bea Rogers</v>
      </c>
    </row>
    <row r="254" spans="1:14" ht="25.15" customHeight="1" x14ac:dyDescent="0.2">
      <c r="A254" s="70" t="s">
        <v>235</v>
      </c>
      <c r="B254" s="71">
        <v>2001</v>
      </c>
      <c r="C254" s="68" t="str">
        <f>IF(ISERROR(VLOOKUP(IF(RIGHT($A254,1)=")",LEFT($A254,FIND(" (",$A254)-1),$A254),[1]ACCS!$B$2:$B$5003, 1, FALSE)), "","1")</f>
        <v>1</v>
      </c>
      <c r="D254" s="103" t="str">
        <f>IF($B254="Unknown","",IF($B254="","",IF(VALUE(LEFT($B254,4))&lt;Calc!$J$2,"ANTIQUE","")))</f>
        <v/>
      </c>
      <c r="E254" s="72" t="s">
        <v>30</v>
      </c>
      <c r="F254" s="121"/>
      <c r="G254" s="121"/>
      <c r="H254" s="62" t="str">
        <f t="shared" si="22"/>
        <v>Japonica</v>
      </c>
      <c r="I254" s="18">
        <f t="shared" si="23"/>
        <v>0</v>
      </c>
      <c r="J254" s="18">
        <f t="shared" si="24"/>
        <v>0</v>
      </c>
      <c r="K254" s="18">
        <f t="shared" si="25"/>
        <v>0</v>
      </c>
      <c r="L254" s="57" t="str">
        <f t="shared" si="26"/>
        <v>Beatrice Bisiach</v>
      </c>
      <c r="M254" s="57" t="str">
        <f t="shared" si="27"/>
        <v>Beatrice Bisiach</v>
      </c>
      <c r="N254" s="61" t="str">
        <f t="shared" si="21"/>
        <v>Beatrice Bisiach</v>
      </c>
    </row>
    <row r="255" spans="1:14" ht="25.15" customHeight="1" x14ac:dyDescent="0.2">
      <c r="A255" s="70" t="s">
        <v>236</v>
      </c>
      <c r="B255" s="71">
        <v>1955</v>
      </c>
      <c r="C255" s="68" t="str">
        <f>IF(ISERROR(VLOOKUP(IF(RIGHT($A255,1)=")",LEFT($A255,FIND(" (",$A255)-1),$A255),[1]ACCS!$B$2:$B$5003, 1, FALSE)), "","1")</f>
        <v>1</v>
      </c>
      <c r="D255" s="103" t="str">
        <f>IF($B255="Unknown","",IF($B255="","",IF(VALUE(LEFT($B255,4))&lt;Calc!$J$2,"ANTIQUE","")))</f>
        <v/>
      </c>
      <c r="E255" s="72" t="s">
        <v>37</v>
      </c>
      <c r="F255" s="121"/>
      <c r="G255" s="121"/>
      <c r="H255" s="62" t="str">
        <f t="shared" si="22"/>
        <v>Japonica</v>
      </c>
      <c r="I255" s="18">
        <f t="shared" si="23"/>
        <v>0</v>
      </c>
      <c r="J255" s="18">
        <f t="shared" si="24"/>
        <v>0</v>
      </c>
      <c r="K255" s="18">
        <f t="shared" si="25"/>
        <v>0</v>
      </c>
      <c r="L255" s="57" t="str">
        <f t="shared" si="26"/>
        <v>Beatrix Hoyt</v>
      </c>
      <c r="M255" s="57" t="str">
        <f t="shared" si="27"/>
        <v>Beatrix Hoyt</v>
      </c>
      <c r="N255" s="61" t="str">
        <f t="shared" si="21"/>
        <v>Beatrix Hoyt</v>
      </c>
    </row>
    <row r="256" spans="1:14" ht="25.15" customHeight="1" x14ac:dyDescent="0.2">
      <c r="A256" s="70" t="s">
        <v>237</v>
      </c>
      <c r="B256" s="71">
        <v>1972</v>
      </c>
      <c r="C256" s="68" t="str">
        <f>IF(ISERROR(VLOOKUP(IF(RIGHT($A256,1)=")",LEFT($A256,FIND(" (",$A256)-1),$A256),[1]ACCS!$B$2:$B$5003, 1, FALSE)), "","1")</f>
        <v/>
      </c>
      <c r="D256" s="103" t="str">
        <f>IF($B256="Unknown","",IF($B256="","",IF(VALUE(LEFT($B256,4))&lt;Calc!$J$2,"ANTIQUE","")))</f>
        <v/>
      </c>
      <c r="E256" s="72" t="s">
        <v>37</v>
      </c>
      <c r="F256" s="121"/>
      <c r="G256" s="121"/>
      <c r="H256" s="62" t="str">
        <f t="shared" si="22"/>
        <v>Japonica</v>
      </c>
      <c r="I256" s="18">
        <f t="shared" si="23"/>
        <v>0</v>
      </c>
      <c r="J256" s="18">
        <f t="shared" si="24"/>
        <v>0</v>
      </c>
      <c r="K256" s="18">
        <f t="shared" si="25"/>
        <v>0</v>
      </c>
      <c r="L256" s="57" t="str">
        <f t="shared" si="26"/>
        <v>Beau Geste</v>
      </c>
      <c r="M256" s="57" t="str">
        <f t="shared" si="27"/>
        <v>Beau Geste</v>
      </c>
      <c r="N256" s="61" t="str">
        <f t="shared" si="21"/>
        <v>Beau Geste</v>
      </c>
    </row>
    <row r="257" spans="1:14" ht="25.15" customHeight="1" x14ac:dyDescent="0.2">
      <c r="A257" s="70" t="s">
        <v>238</v>
      </c>
      <c r="B257" s="71">
        <v>1949</v>
      </c>
      <c r="C257" s="68" t="str">
        <f>IF(ISERROR(VLOOKUP(IF(RIGHT($A257,1)=")",LEFT($A257,FIND(" (",$A257)-1),$A257),[1]ACCS!$B$2:$B$5003, 1, FALSE)), "","1")</f>
        <v>1</v>
      </c>
      <c r="D257" s="103" t="str">
        <f>IF($B257="Unknown","",IF($B257="","",IF(VALUE(LEFT($B257,4))&lt;Calc!$J$2,"ANTIQUE","")))</f>
        <v/>
      </c>
      <c r="E257" s="72" t="s">
        <v>21</v>
      </c>
      <c r="F257" s="121"/>
      <c r="G257" s="121"/>
      <c r="H257" s="62" t="str">
        <f t="shared" si="22"/>
        <v>Japonica</v>
      </c>
      <c r="I257" s="18">
        <f t="shared" si="23"/>
        <v>0</v>
      </c>
      <c r="J257" s="18">
        <f t="shared" si="24"/>
        <v>0</v>
      </c>
      <c r="K257" s="18">
        <f t="shared" si="25"/>
        <v>0</v>
      </c>
      <c r="L257" s="57" t="str">
        <f t="shared" si="26"/>
        <v>Beau Harp</v>
      </c>
      <c r="M257" s="57" t="str">
        <f t="shared" si="27"/>
        <v>Beau Harp</v>
      </c>
      <c r="N257" s="61" t="str">
        <f t="shared" ref="N257:N319" si="28">IF(ISNUMBER(SEARCH("See",$M257)),$M257,IF(ISNUMBER(SEARCH("(",$M257)),LEFT($M257,SEARCH("(",$M257)-2),$M257))</f>
        <v>Beau Harp</v>
      </c>
    </row>
    <row r="258" spans="1:14" ht="25.15" customHeight="1" x14ac:dyDescent="0.2">
      <c r="A258" s="70" t="s">
        <v>239</v>
      </c>
      <c r="B258" s="71">
        <v>1950</v>
      </c>
      <c r="C258" s="68" t="str">
        <f>IF(ISERROR(VLOOKUP(IF(RIGHT($A258,1)=")",LEFT($A258,FIND(" (",$A258)-1),$A258),[1]ACCS!$B$2:$B$5003, 1, FALSE)), "","1")</f>
        <v/>
      </c>
      <c r="D258" s="103" t="str">
        <f>IF($B258="Unknown","",IF($B258="","",IF(VALUE(LEFT($B258,4))&lt;Calc!$J$2,"ANTIQUE","")))</f>
        <v/>
      </c>
      <c r="E258" s="72" t="s">
        <v>21</v>
      </c>
      <c r="F258" s="121"/>
      <c r="G258" s="121"/>
      <c r="H258" s="62" t="str">
        <f t="shared" ref="H258:H320" si="29">IF($A258="","",IF($I258=0,"Japonica",IF($I258=1,"Reticulata",IF($I258=2,"NRH",IF($I258=3,"Sasanqua",IF($I258=4,"Hiemalis",IF($I258=5,"Vernalis",IF($I258=6,"Japonica [Higo]","Specie"))))))))</f>
        <v>Japonica</v>
      </c>
      <c r="I258" s="18">
        <f t="shared" ref="I258:I320" si="30">IF(NOT(ISERROR(SEARCH("(R)",$A258))),1,IF(NOT(ISERROR(SEARCH("(H)",$A258))),2,IF(NOT(ISERROR(SEARCH("(Sasanqua)",$A258))),3,IF(NOT(ISERROR(SEARCH("(Hiemalis)",$A258))),4,IF(NOT(ISERROR(SEARCH("(Vernalis)",$A258))),5,IF(NOT(ISERROR(SEARCH("(Higo)",$A258))),6,))))))+$J258+K258</f>
        <v>0</v>
      </c>
      <c r="J258" s="18">
        <f t="shared" ref="J258:J320" si="31">IF(NOT(ISERROR(SEARCH("(Rusticana)",$A258))),7,IF(NOT(ISERROR(SEARCH("(Wabisuke)",$A258))),8,IF(NOT(ISERROR(SEARCH("(Edithae)",$A258))),9,IF(NOT(ISERROR(SEARCH("(Oleifera)",$A258))),10,IF(NOT(ISERROR(SEARCH("(Saluenensis)",$A258))),11,0)))))</f>
        <v>0</v>
      </c>
      <c r="K258" s="18">
        <f t="shared" ref="K258:K320" si="32">IF(NOT(ISERROR(SEARCH("(Pitardii)",$A258))),12,IF(NOT(ISERROR(SEARCH("(Specie)",$A258))),13,0))</f>
        <v>0</v>
      </c>
      <c r="L258" s="57" t="str">
        <f t="shared" ref="L258:L320" si="33">SUBSTITUTE(SUBSTITUTE(SUBSTITUTE(SUBSTITUTE(SUBSTITUTE(SUBSTITUTE(SUBSTITUTE(SUBSTITUTE(A258," (A)","")," (R)","")," (H)","")," (Sasanqua)","")," (Hiemalis)","")," (Vernalis)","")," (Rusticana)",""),"(Wabisuke)","")</f>
        <v>Beau Harp Var. (See Dr. John D.Bell)</v>
      </c>
      <c r="M258" s="57" t="str">
        <f t="shared" ref="M258:M320" si="34">SUBSTITUTE(SUBSTITUTE(SUBSTITUTE(SUBSTITUTE(SUBSTITUTE($L258," (Edithae)","")," (Oleifera)","")," (Saluenensis)","")," (Specie)","")," (Pitardii)","")</f>
        <v>Beau Harp Var. (See Dr. John D.Bell)</v>
      </c>
      <c r="N258" s="61" t="str">
        <f t="shared" si="28"/>
        <v>Beau Harp Var. (See Dr. John D.Bell)</v>
      </c>
    </row>
    <row r="259" spans="1:14" ht="25.15" customHeight="1" x14ac:dyDescent="0.2">
      <c r="A259" s="70" t="s">
        <v>240</v>
      </c>
      <c r="B259" s="71">
        <v>2007</v>
      </c>
      <c r="C259" s="68" t="str">
        <f>IF(ISERROR(VLOOKUP(IF(RIGHT($A259,1)=")",LEFT($A259,FIND(" (",$A259)-1),$A259),[1]ACCS!$B$2:$B$5003, 1, FALSE)), "","1")</f>
        <v>1</v>
      </c>
      <c r="D259" s="103" t="str">
        <f>IF($B259="Unknown","",IF($B259="","",IF(VALUE(LEFT($B259,4))&lt;Calc!$J$2,"ANTIQUE","")))</f>
        <v/>
      </c>
      <c r="E259" s="72" t="s">
        <v>24</v>
      </c>
      <c r="F259" s="121"/>
      <c r="G259" s="121" t="s">
        <v>26</v>
      </c>
      <c r="H259" s="62" t="str">
        <f t="shared" si="29"/>
        <v>Reticulata</v>
      </c>
      <c r="I259" s="18">
        <f t="shared" si="30"/>
        <v>1</v>
      </c>
      <c r="J259" s="18">
        <f t="shared" si="31"/>
        <v>0</v>
      </c>
      <c r="K259" s="18">
        <f t="shared" si="32"/>
        <v>0</v>
      </c>
      <c r="L259" s="57" t="str">
        <f t="shared" si="33"/>
        <v>Beautiful Day</v>
      </c>
      <c r="M259" s="57" t="str">
        <f t="shared" si="34"/>
        <v>Beautiful Day</v>
      </c>
      <c r="N259" s="61" t="str">
        <f t="shared" si="28"/>
        <v>Beautiful Day</v>
      </c>
    </row>
    <row r="260" spans="1:14" ht="25.15" customHeight="1" x14ac:dyDescent="0.2">
      <c r="A260" s="70" t="s">
        <v>241</v>
      </c>
      <c r="B260" s="71">
        <v>1938</v>
      </c>
      <c r="C260" s="68" t="str">
        <f>IF(ISERROR(VLOOKUP(IF(RIGHT($A260,1)=")",LEFT($A260,FIND(" (",$A260)-1),$A260),[1]ACCS!$B$2:$B$5003, 1, FALSE)), "","1")</f>
        <v>1</v>
      </c>
      <c r="D260" s="103" t="str">
        <f>IF($B260="Unknown","",IF($B260="","",IF(VALUE(LEFT($B260,4))&lt;Calc!$J$2,"ANTIQUE","")))</f>
        <v/>
      </c>
      <c r="E260" s="72" t="s">
        <v>24</v>
      </c>
      <c r="F260" s="121"/>
      <c r="G260" s="121"/>
      <c r="H260" s="62" t="str">
        <f t="shared" si="29"/>
        <v>Japonica</v>
      </c>
      <c r="I260" s="18">
        <f t="shared" si="30"/>
        <v>0</v>
      </c>
      <c r="J260" s="18">
        <f t="shared" si="31"/>
        <v>0</v>
      </c>
      <c r="K260" s="18">
        <f t="shared" si="32"/>
        <v>0</v>
      </c>
      <c r="L260" s="57" t="str">
        <f t="shared" si="33"/>
        <v>Beauty of Holland (C.P. Morgan, Doris Madalia)</v>
      </c>
      <c r="M260" s="57" t="str">
        <f t="shared" si="34"/>
        <v>Beauty of Holland (C.P. Morgan, Doris Madalia)</v>
      </c>
      <c r="N260" s="61" t="str">
        <f t="shared" si="28"/>
        <v>Beauty of Holland</v>
      </c>
    </row>
    <row r="261" spans="1:14" ht="25.15" customHeight="1" x14ac:dyDescent="0.2">
      <c r="A261" s="70" t="s">
        <v>2888</v>
      </c>
      <c r="B261" s="71">
        <v>2019</v>
      </c>
      <c r="C261" s="68" t="str">
        <f>IF(ISERROR(VLOOKUP(IF(RIGHT($A261,1)=")",LEFT($A261,FIND(" (",$A261)-1),$A261),[1]ACCS!$B$2:$B$5003, 1, FALSE)), "","1")</f>
        <v>1</v>
      </c>
      <c r="D261" s="103" t="str">
        <f>IF($B261="Unknown","",IF($B261="","",IF(VALUE(LEFT($B261,4))&lt;Calc!$J$2,"ANTIQUE","")))</f>
        <v/>
      </c>
      <c r="E261" s="72" t="s">
        <v>37</v>
      </c>
      <c r="F261" s="121"/>
      <c r="G261" s="121"/>
      <c r="H261" s="62" t="str">
        <f t="shared" si="29"/>
        <v>Japonica</v>
      </c>
      <c r="I261" s="18">
        <f t="shared" si="30"/>
        <v>0</v>
      </c>
      <c r="J261" s="18">
        <f t="shared" si="31"/>
        <v>0</v>
      </c>
      <c r="K261" s="18">
        <f t="shared" si="32"/>
        <v>0</v>
      </c>
      <c r="L261" s="57" t="str">
        <f t="shared" si="33"/>
        <v>Beauty-n-Pink</v>
      </c>
      <c r="M261" s="57" t="str">
        <f t="shared" si="34"/>
        <v>Beauty-n-Pink</v>
      </c>
      <c r="N261" s="61" t="str">
        <f t="shared" si="28"/>
        <v>Beauty-n-Pink</v>
      </c>
    </row>
    <row r="262" spans="1:14" ht="25.15" customHeight="1" x14ac:dyDescent="0.2">
      <c r="A262" s="70" t="s">
        <v>242</v>
      </c>
      <c r="B262" s="71">
        <v>1995</v>
      </c>
      <c r="C262" s="68" t="str">
        <f>IF(ISERROR(VLOOKUP(IF(RIGHT($A262,1)=")",LEFT($A262,FIND(" (",$A262)-1),$A262),[1]ACCS!$B$2:$B$5003, 1, FALSE)), "","1")</f>
        <v/>
      </c>
      <c r="D262" s="103" t="str">
        <f>IF($B262="Unknown","",IF($B262="","",IF(VALUE(LEFT($B262,4))&lt;Calc!$J$2,"ANTIQUE","")))</f>
        <v/>
      </c>
      <c r="E262" s="72" t="s">
        <v>21</v>
      </c>
      <c r="F262" s="121"/>
      <c r="G262" s="121"/>
      <c r="H262" s="62" t="str">
        <f t="shared" si="29"/>
        <v>Japonica</v>
      </c>
      <c r="I262" s="18">
        <f t="shared" si="30"/>
        <v>0</v>
      </c>
      <c r="J262" s="18">
        <f t="shared" si="31"/>
        <v>0</v>
      </c>
      <c r="K262" s="18">
        <f t="shared" si="32"/>
        <v>0</v>
      </c>
      <c r="L262" s="57" t="str">
        <f t="shared" si="33"/>
        <v>Bebe Woodward</v>
      </c>
      <c r="M262" s="57" t="str">
        <f t="shared" si="34"/>
        <v>Bebe Woodward</v>
      </c>
      <c r="N262" s="61" t="str">
        <f t="shared" si="28"/>
        <v>Bebe Woodward</v>
      </c>
    </row>
    <row r="263" spans="1:14" ht="25.15" customHeight="1" x14ac:dyDescent="0.2">
      <c r="A263" s="70" t="s">
        <v>243</v>
      </c>
      <c r="B263" s="71">
        <v>2012</v>
      </c>
      <c r="C263" s="68" t="str">
        <f>IF(ISERROR(VLOOKUP(IF(RIGHT($A263,1)=")",LEFT($A263,FIND(" (",$A263)-1),$A263),[1]ACCS!$B$2:$B$5003, 1, FALSE)), "","1")</f>
        <v>1</v>
      </c>
      <c r="D263" s="103" t="str">
        <f>IF($B263="Unknown","",IF($B263="","",IF(VALUE(LEFT($B263,4))&lt;Calc!$J$2,"ANTIQUE","")))</f>
        <v/>
      </c>
      <c r="E263" s="72" t="s">
        <v>29</v>
      </c>
      <c r="F263" s="121"/>
      <c r="G263" s="121"/>
      <c r="H263" s="62" t="str">
        <f t="shared" si="29"/>
        <v>Japonica</v>
      </c>
      <c r="I263" s="18">
        <f t="shared" si="30"/>
        <v>0</v>
      </c>
      <c r="J263" s="18">
        <f t="shared" si="31"/>
        <v>0</v>
      </c>
      <c r="K263" s="18">
        <f t="shared" si="32"/>
        <v>0</v>
      </c>
      <c r="L263" s="57" t="str">
        <f t="shared" si="33"/>
        <v>Bebe's Best</v>
      </c>
      <c r="M263" s="57" t="str">
        <f t="shared" si="34"/>
        <v>Bebe's Best</v>
      </c>
      <c r="N263" s="61" t="str">
        <f t="shared" si="28"/>
        <v>Bebe's Best</v>
      </c>
    </row>
    <row r="264" spans="1:14" ht="25.15" customHeight="1" x14ac:dyDescent="0.2">
      <c r="A264" s="70" t="s">
        <v>244</v>
      </c>
      <c r="B264" s="71">
        <v>1937</v>
      </c>
      <c r="C264" s="68" t="str">
        <f>IF(ISERROR(VLOOKUP(IF(RIGHT($A264,1)=")",LEFT($A264,FIND(" (",$A264)-1),$A264),[1]ACCS!$B$2:$B$5003, 1, FALSE)), "","1")</f>
        <v/>
      </c>
      <c r="D264" s="103" t="str">
        <f>IF($B264="Unknown","",IF($B264="","",IF(VALUE(LEFT($B264,4))&lt;Calc!$J$2,"ANTIQUE","")))</f>
        <v/>
      </c>
      <c r="E264" s="72" t="s">
        <v>24</v>
      </c>
      <c r="F264" s="121"/>
      <c r="G264" s="121" t="s">
        <v>26</v>
      </c>
      <c r="H264" s="62" t="str">
        <f t="shared" si="29"/>
        <v>Japonica</v>
      </c>
      <c r="I264" s="18">
        <f t="shared" si="30"/>
        <v>0</v>
      </c>
      <c r="J264" s="18">
        <f t="shared" si="31"/>
        <v>0</v>
      </c>
      <c r="K264" s="18">
        <f t="shared" si="32"/>
        <v>0</v>
      </c>
      <c r="L264" s="57" t="str">
        <f t="shared" si="33"/>
        <v>Belgium Red (See Romany)</v>
      </c>
      <c r="M264" s="57" t="str">
        <f t="shared" si="34"/>
        <v>Belgium Red (See Romany)</v>
      </c>
      <c r="N264" s="61" t="str">
        <f t="shared" si="28"/>
        <v>Belgium Red (See Romany)</v>
      </c>
    </row>
    <row r="265" spans="1:14" ht="25.15" customHeight="1" x14ac:dyDescent="0.2">
      <c r="A265" s="70" t="s">
        <v>245</v>
      </c>
      <c r="B265" s="71">
        <v>2010</v>
      </c>
      <c r="C265" s="68" t="str">
        <f>IF(ISERROR(VLOOKUP(IF(RIGHT($A265,1)=")",LEFT($A265,FIND(" (",$A265)-1),$A265),[1]ACCS!$B$2:$B$5003, 1, FALSE)), "","1")</f>
        <v>1</v>
      </c>
      <c r="D265" s="103" t="str">
        <f>IF($B265="Unknown","",IF($B265="","",IF(VALUE(LEFT($B265,4))&lt;Calc!$J$2,"ANTIQUE","")))</f>
        <v/>
      </c>
      <c r="E265" s="72" t="s">
        <v>24</v>
      </c>
      <c r="F265" s="121"/>
      <c r="G265" s="121"/>
      <c r="H265" s="62" t="str">
        <f t="shared" si="29"/>
        <v>Japonica</v>
      </c>
      <c r="I265" s="18">
        <f t="shared" si="30"/>
        <v>0</v>
      </c>
      <c r="J265" s="18">
        <f t="shared" si="31"/>
        <v>0</v>
      </c>
      <c r="K265" s="18">
        <f t="shared" si="32"/>
        <v>0</v>
      </c>
      <c r="L265" s="57" t="str">
        <f t="shared" si="33"/>
        <v>Belinda Gail</v>
      </c>
      <c r="M265" s="57" t="str">
        <f t="shared" si="34"/>
        <v>Belinda Gail</v>
      </c>
      <c r="N265" s="61" t="str">
        <f t="shared" si="28"/>
        <v>Belinda Gail</v>
      </c>
    </row>
    <row r="266" spans="1:14" ht="25.15" customHeight="1" x14ac:dyDescent="0.2">
      <c r="A266" s="70" t="s">
        <v>246</v>
      </c>
      <c r="B266" s="71">
        <v>2006</v>
      </c>
      <c r="C266" s="68" t="str">
        <f>IF(ISERROR(VLOOKUP(IF(RIGHT($A266,1)=")",LEFT($A266,FIND(" (",$A266)-1),$A266),[1]ACCS!$B$2:$B$5003, 1, FALSE)), "","1")</f>
        <v>1</v>
      </c>
      <c r="D266" s="103" t="str">
        <f>IF($B266="Unknown","",IF($B266="","",IF(VALUE(LEFT($B266,4))&lt;Calc!$J$2,"ANTIQUE","")))</f>
        <v/>
      </c>
      <c r="E266" s="72" t="s">
        <v>24</v>
      </c>
      <c r="F266" s="121"/>
      <c r="G266" s="121" t="s">
        <v>26</v>
      </c>
      <c r="H266" s="62" t="str">
        <f t="shared" si="29"/>
        <v>Japonica</v>
      </c>
      <c r="I266" s="18">
        <f t="shared" si="30"/>
        <v>0</v>
      </c>
      <c r="J266" s="18">
        <f t="shared" si="31"/>
        <v>0</v>
      </c>
      <c r="K266" s="18">
        <f t="shared" si="32"/>
        <v>0</v>
      </c>
      <c r="L266" s="57" t="str">
        <f t="shared" si="33"/>
        <v>Bella Jinhua</v>
      </c>
      <c r="M266" s="57" t="str">
        <f t="shared" si="34"/>
        <v>Bella Jinhua</v>
      </c>
      <c r="N266" s="61" t="str">
        <f t="shared" si="28"/>
        <v>Bella Jinhua</v>
      </c>
    </row>
    <row r="267" spans="1:14" ht="25.15" customHeight="1" x14ac:dyDescent="0.2">
      <c r="A267" s="70" t="s">
        <v>3276</v>
      </c>
      <c r="B267" s="71">
        <v>1863</v>
      </c>
      <c r="C267" s="68" t="str">
        <f>IF(ISERROR(VLOOKUP(IF(RIGHT($A267,1)=")",LEFT($A267,FIND(" (",$A267)-1),$A267),[1]ACCS!$B$2:$B$5003, 1, FALSE)), "","1")</f>
        <v>1</v>
      </c>
      <c r="D267" s="103" t="str">
        <f>IF($B267="Unknown","",IF($B267="","",IF(VALUE(LEFT($B267,4))&lt;Calc!$J$2,"ANTIQUE","")))</f>
        <v>ANTIQUE</v>
      </c>
      <c r="E267" s="72" t="s">
        <v>24</v>
      </c>
      <c r="F267" s="121"/>
      <c r="G267" s="121"/>
      <c r="H267" s="62" t="str">
        <f t="shared" si="29"/>
        <v>Japonica</v>
      </c>
      <c r="I267" s="18">
        <f t="shared" si="30"/>
        <v>0</v>
      </c>
      <c r="J267" s="18">
        <f t="shared" si="31"/>
        <v>0</v>
      </c>
      <c r="K267" s="18">
        <f t="shared" si="32"/>
        <v>0</v>
      </c>
      <c r="L267" s="57" t="str">
        <f t="shared" si="33"/>
        <v>Bella Romana</v>
      </c>
      <c r="M267" s="57" t="str">
        <f t="shared" si="34"/>
        <v>Bella Romana</v>
      </c>
      <c r="N267" s="61" t="str">
        <f t="shared" si="28"/>
        <v>Bella Romana</v>
      </c>
    </row>
    <row r="268" spans="1:14" ht="25.15" customHeight="1" x14ac:dyDescent="0.2">
      <c r="A268" s="70" t="s">
        <v>3277</v>
      </c>
      <c r="B268" s="71">
        <v>1840</v>
      </c>
      <c r="C268" s="68" t="str">
        <f>IF(ISERROR(VLOOKUP(IF(RIGHT($A268,1)=")",LEFT($A268,FIND(" (",$A268)-1),$A268),[1]ACCS!$B$2:$B$5003, 1, FALSE)), "","1")</f>
        <v>1</v>
      </c>
      <c r="D268" s="103" t="str">
        <f>IF($B268="Unknown","",IF($B268="","",IF(VALUE(LEFT($B268,4))&lt;Calc!$J$2,"ANTIQUE","")))</f>
        <v>ANTIQUE</v>
      </c>
      <c r="E268" s="72" t="s">
        <v>24</v>
      </c>
      <c r="F268" s="121" t="s">
        <v>5</v>
      </c>
      <c r="G268" s="121"/>
      <c r="H268" s="62" t="str">
        <f t="shared" si="29"/>
        <v>Japonica</v>
      </c>
      <c r="I268" s="18">
        <f t="shared" si="30"/>
        <v>0</v>
      </c>
      <c r="J268" s="18">
        <f t="shared" si="31"/>
        <v>0</v>
      </c>
      <c r="K268" s="18">
        <f t="shared" si="32"/>
        <v>0</v>
      </c>
      <c r="L268" s="57" t="str">
        <f t="shared" si="33"/>
        <v>Belle Neige</v>
      </c>
      <c r="M268" s="57" t="str">
        <f t="shared" si="34"/>
        <v>Belle Neige</v>
      </c>
      <c r="N268" s="61" t="str">
        <f t="shared" si="28"/>
        <v>Belle Neige</v>
      </c>
    </row>
    <row r="269" spans="1:14" ht="25.15" customHeight="1" x14ac:dyDescent="0.2">
      <c r="A269" s="70" t="s">
        <v>247</v>
      </c>
      <c r="B269" s="71">
        <v>1965</v>
      </c>
      <c r="C269" s="68" t="str">
        <f>IF(ISERROR(VLOOKUP(IF(RIGHT($A269,1)=")",LEFT($A269,FIND(" (",$A269)-1),$A269),[1]ACCS!$B$2:$B$5003, 1, FALSE)), "","1")</f>
        <v/>
      </c>
      <c r="D269" s="103" t="str">
        <f>IF($B269="Unknown","",IF($B269="","",IF(VALUE(LEFT($B269,4))&lt;Calc!$J$2,"ANTIQUE","")))</f>
        <v/>
      </c>
      <c r="E269" s="72" t="s">
        <v>37</v>
      </c>
      <c r="F269" s="121"/>
      <c r="G269" s="121"/>
      <c r="H269" s="62" t="str">
        <f t="shared" si="29"/>
        <v>Japonica</v>
      </c>
      <c r="I269" s="18">
        <f t="shared" si="30"/>
        <v>0</v>
      </c>
      <c r="J269" s="18">
        <f t="shared" si="31"/>
        <v>0</v>
      </c>
      <c r="K269" s="18">
        <f t="shared" si="32"/>
        <v>0</v>
      </c>
      <c r="L269" s="57" t="str">
        <f t="shared" si="33"/>
        <v>Belle of the Ball</v>
      </c>
      <c r="M269" s="57" t="str">
        <f t="shared" si="34"/>
        <v>Belle of the Ball</v>
      </c>
      <c r="N269" s="61" t="str">
        <f t="shared" si="28"/>
        <v>Belle of the Ball</v>
      </c>
    </row>
    <row r="270" spans="1:14" ht="25.15" customHeight="1" x14ac:dyDescent="0.2">
      <c r="A270" s="70" t="s">
        <v>248</v>
      </c>
      <c r="B270" s="71">
        <v>2009</v>
      </c>
      <c r="C270" s="68" t="str">
        <f>IF(ISERROR(VLOOKUP(IF(RIGHT($A270,1)=")",LEFT($A270,FIND(" (",$A270)-1),$A270),[1]ACCS!$B$2:$B$5003, 1, FALSE)), "","1")</f>
        <v>1</v>
      </c>
      <c r="D270" s="103" t="str">
        <f>IF($B270="Unknown","",IF($B270="","",IF(VALUE(LEFT($B270,4))&lt;Calc!$J$2,"ANTIQUE","")))</f>
        <v/>
      </c>
      <c r="E270" s="72" t="s">
        <v>61</v>
      </c>
      <c r="F270" s="121"/>
      <c r="G270" s="121"/>
      <c r="H270" s="62" t="str">
        <f t="shared" si="29"/>
        <v>NRH</v>
      </c>
      <c r="I270" s="18">
        <f t="shared" si="30"/>
        <v>2</v>
      </c>
      <c r="J270" s="18">
        <f t="shared" si="31"/>
        <v>0</v>
      </c>
      <c r="K270" s="18">
        <f t="shared" si="32"/>
        <v>0</v>
      </c>
      <c r="L270" s="57" t="str">
        <f t="shared" si="33"/>
        <v>Belle Princess</v>
      </c>
      <c r="M270" s="57" t="str">
        <f t="shared" si="34"/>
        <v>Belle Princess</v>
      </c>
      <c r="N270" s="61" t="str">
        <f t="shared" si="28"/>
        <v>Belle Princess</v>
      </c>
    </row>
    <row r="271" spans="1:14" ht="25.15" customHeight="1" x14ac:dyDescent="0.2">
      <c r="A271" s="76" t="s">
        <v>2909</v>
      </c>
      <c r="B271" s="71">
        <v>2019</v>
      </c>
      <c r="C271" s="68" t="str">
        <f>IF(ISERROR(VLOOKUP(IF(RIGHT($A271,1)=")",LEFT($A271,FIND(" (",$A271)-1),$A271),[1]ACCS!$B$2:$B$5003, 1, FALSE)), "","1")</f>
        <v>1</v>
      </c>
      <c r="D271" s="103" t="str">
        <f>IF($B271="Unknown","",IF($B271="","",IF(VALUE(LEFT($B271,4))&lt;Calc!$J$2,"ANTIQUE","")))</f>
        <v/>
      </c>
      <c r="E271" s="72" t="s">
        <v>21</v>
      </c>
      <c r="F271" s="121"/>
      <c r="G271" s="121"/>
      <c r="H271" s="62" t="str">
        <f t="shared" si="29"/>
        <v>Japonica</v>
      </c>
      <c r="I271" s="18">
        <f t="shared" si="30"/>
        <v>0</v>
      </c>
      <c r="J271" s="18">
        <f t="shared" si="31"/>
        <v>0</v>
      </c>
      <c r="K271" s="18">
        <f t="shared" si="32"/>
        <v>0</v>
      </c>
      <c r="L271" s="57" t="str">
        <f t="shared" si="33"/>
        <v>Bel's Beauty</v>
      </c>
      <c r="M271" s="57" t="str">
        <f t="shared" si="34"/>
        <v>Bel's Beauty</v>
      </c>
      <c r="N271" s="61" t="str">
        <f t="shared" si="28"/>
        <v>Bel's Beauty</v>
      </c>
    </row>
    <row r="272" spans="1:14" ht="25.15" customHeight="1" x14ac:dyDescent="0.2">
      <c r="A272" s="70" t="s">
        <v>249</v>
      </c>
      <c r="B272" s="71">
        <v>1980</v>
      </c>
      <c r="C272" s="68" t="str">
        <f>IF(ISERROR(VLOOKUP(IF(RIGHT($A272,1)=")",LEFT($A272,FIND(" (",$A272)-1),$A272),[1]ACCS!$B$2:$B$5003, 1, FALSE)), "","1")</f>
        <v/>
      </c>
      <c r="D272" s="103" t="str">
        <f>IF($B272="Unknown","",IF($B272="","",IF(VALUE(LEFT($B272,4))&lt;Calc!$J$2,"ANTIQUE","")))</f>
        <v/>
      </c>
      <c r="E272" s="72" t="s">
        <v>30</v>
      </c>
      <c r="F272" s="121"/>
      <c r="G272" s="121"/>
      <c r="H272" s="62" t="str">
        <f t="shared" si="29"/>
        <v>Reticulata</v>
      </c>
      <c r="I272" s="18">
        <f t="shared" si="30"/>
        <v>1</v>
      </c>
      <c r="J272" s="18">
        <f t="shared" si="31"/>
        <v>0</v>
      </c>
      <c r="K272" s="18">
        <f t="shared" si="32"/>
        <v>0</v>
      </c>
      <c r="L272" s="57" t="str">
        <f t="shared" si="33"/>
        <v>Ben Fatherree</v>
      </c>
      <c r="M272" s="57" t="str">
        <f t="shared" si="34"/>
        <v>Ben Fatherree</v>
      </c>
      <c r="N272" s="61" t="str">
        <f t="shared" si="28"/>
        <v>Ben Fatherree</v>
      </c>
    </row>
    <row r="273" spans="1:14" ht="25.15" customHeight="1" x14ac:dyDescent="0.2">
      <c r="A273" s="70" t="s">
        <v>250</v>
      </c>
      <c r="B273" s="71">
        <v>2007</v>
      </c>
      <c r="C273" s="68" t="str">
        <f>IF(ISERROR(VLOOKUP(IF(RIGHT($A273,1)=")",LEFT($A273,FIND(" (",$A273)-1),$A273),[1]ACCS!$B$2:$B$5003, 1, FALSE)), "","1")</f>
        <v>1</v>
      </c>
      <c r="D273" s="103" t="str">
        <f>IF($B273="Unknown","",IF($B273="","",IF(VALUE(LEFT($B273,4))&lt;Calc!$J$2,"ANTIQUE","")))</f>
        <v/>
      </c>
      <c r="E273" s="72" t="s">
        <v>29</v>
      </c>
      <c r="F273" s="121"/>
      <c r="G273" s="121"/>
      <c r="H273" s="62" t="str">
        <f t="shared" si="29"/>
        <v>Japonica</v>
      </c>
      <c r="I273" s="18">
        <f t="shared" si="30"/>
        <v>0</v>
      </c>
      <c r="J273" s="18">
        <f t="shared" si="31"/>
        <v>0</v>
      </c>
      <c r="K273" s="18">
        <f t="shared" si="32"/>
        <v>0</v>
      </c>
      <c r="L273" s="57" t="str">
        <f t="shared" si="33"/>
        <v>Ben George</v>
      </c>
      <c r="M273" s="57" t="str">
        <f t="shared" si="34"/>
        <v>Ben George</v>
      </c>
      <c r="N273" s="61" t="str">
        <f t="shared" si="28"/>
        <v>Ben George</v>
      </c>
    </row>
    <row r="274" spans="1:14" ht="25.15" customHeight="1" x14ac:dyDescent="0.2">
      <c r="A274" s="70" t="s">
        <v>251</v>
      </c>
      <c r="B274" s="71">
        <v>1955</v>
      </c>
      <c r="C274" s="68" t="str">
        <f>IF(ISERROR(VLOOKUP(IF(RIGHT($A274,1)=")",LEFT($A274,FIND(" (",$A274)-1),$A274),[1]ACCS!$B$2:$B$5003, 1, FALSE)), "","1")</f>
        <v>1</v>
      </c>
      <c r="D274" s="103" t="str">
        <f>IF($B274="Unknown","",IF($B274="","",IF(VALUE(LEFT($B274,4))&lt;Calc!$J$2,"ANTIQUE","")))</f>
        <v/>
      </c>
      <c r="E274" s="72" t="s">
        <v>24</v>
      </c>
      <c r="F274" s="121"/>
      <c r="G274" s="121"/>
      <c r="H274" s="62" t="str">
        <f t="shared" si="29"/>
        <v>Japonica</v>
      </c>
      <c r="I274" s="18">
        <f t="shared" si="30"/>
        <v>0</v>
      </c>
      <c r="J274" s="18">
        <f t="shared" si="31"/>
        <v>0</v>
      </c>
      <c r="K274" s="18">
        <f t="shared" si="32"/>
        <v>0</v>
      </c>
      <c r="L274" s="57" t="str">
        <f t="shared" si="33"/>
        <v>Ben Parker</v>
      </c>
      <c r="M274" s="57" t="str">
        <f t="shared" si="34"/>
        <v>Ben Parker</v>
      </c>
      <c r="N274" s="61" t="str">
        <f t="shared" si="28"/>
        <v>Ben Parker</v>
      </c>
    </row>
    <row r="275" spans="1:14" ht="25.15" customHeight="1" x14ac:dyDescent="0.2">
      <c r="A275" s="70" t="s">
        <v>3278</v>
      </c>
      <c r="B275" s="71">
        <v>1891</v>
      </c>
      <c r="C275" s="68" t="str">
        <f>IF(ISERROR(VLOOKUP(IF(RIGHT($A275,1)=")",LEFT($A275,FIND(" (",$A275)-1),$A275),[1]ACCS!$B$2:$B$5003, 1, FALSE)), "","1")</f>
        <v/>
      </c>
      <c r="D275" s="103" t="str">
        <f>IF($B275="Unknown","",IF($B275="","",IF(VALUE(LEFT($B275,4))&lt;Calc!$J$2,"ANTIQUE","")))</f>
        <v>ANTIQUE</v>
      </c>
      <c r="E275" s="72" t="s">
        <v>24</v>
      </c>
      <c r="F275" s="121"/>
      <c r="G275" s="121"/>
      <c r="H275" s="62" t="str">
        <f t="shared" si="29"/>
        <v>Japonica</v>
      </c>
      <c r="I275" s="18">
        <f t="shared" si="30"/>
        <v>0</v>
      </c>
      <c r="J275" s="18">
        <f t="shared" si="31"/>
        <v>0</v>
      </c>
      <c r="K275" s="18">
        <f t="shared" si="32"/>
        <v>0</v>
      </c>
      <c r="L275" s="57" t="str">
        <f t="shared" si="33"/>
        <v>Beni-arejishi (See Arajishi)</v>
      </c>
      <c r="M275" s="57" t="str">
        <f t="shared" si="34"/>
        <v>Beni-arejishi (See Arajishi)</v>
      </c>
      <c r="N275" s="61" t="str">
        <f t="shared" si="28"/>
        <v>Beni-arejishi (See Arajishi)</v>
      </c>
    </row>
    <row r="276" spans="1:14" ht="25.15" customHeight="1" x14ac:dyDescent="0.2">
      <c r="A276" s="99" t="s">
        <v>3181</v>
      </c>
      <c r="B276" s="100">
        <v>1977</v>
      </c>
      <c r="C276" s="68" t="str">
        <f>IF(ISERROR(VLOOKUP(IF(RIGHT($A276,1)=")",LEFT($A276,FIND(" (",$A276)-1),$A276),[1]ACCS!$B$2:$B$5003, 1, FALSE)), "","1")</f>
        <v>1</v>
      </c>
      <c r="D276" s="115" t="str">
        <f>IF($B276="Unknown","",IF($B276="","",IF(VALUE(LEFT($B276,4))&lt;Calc!$J$2,"ANTIQUE","")))</f>
        <v/>
      </c>
      <c r="E276" s="53" t="s">
        <v>24</v>
      </c>
      <c r="F276" s="121"/>
      <c r="G276" s="121"/>
      <c r="H276" s="62" t="str">
        <f t="shared" si="29"/>
        <v>Japonica [Higo]</v>
      </c>
      <c r="I276" s="18">
        <f t="shared" si="30"/>
        <v>6</v>
      </c>
      <c r="J276" s="18">
        <f t="shared" si="31"/>
        <v>0</v>
      </c>
      <c r="K276" s="18">
        <f t="shared" si="32"/>
        <v>0</v>
      </c>
      <c r="L276" s="57" t="str">
        <f t="shared" si="33"/>
        <v>Benitancho (Higo)</v>
      </c>
      <c r="M276" s="57" t="str">
        <f t="shared" si="34"/>
        <v>Benitancho (Higo)</v>
      </c>
      <c r="N276" s="61" t="str">
        <f t="shared" si="28"/>
        <v>Benitancho</v>
      </c>
    </row>
    <row r="277" spans="1:14" ht="25.15" customHeight="1" x14ac:dyDescent="0.2">
      <c r="A277" s="70" t="s">
        <v>252</v>
      </c>
      <c r="B277" s="71">
        <v>1958</v>
      </c>
      <c r="C277" s="68" t="str">
        <f>IF(ISERROR(VLOOKUP(IF(RIGHT($A277,1)=")",LEFT($A277,FIND(" (",$A277)-1),$A277),[1]ACCS!$B$2:$B$5003, 1, FALSE)), "","1")</f>
        <v/>
      </c>
      <c r="D277" s="103" t="str">
        <f>IF($B277="Unknown","",IF($B277="","",IF(VALUE(LEFT($B277,4))&lt;Calc!$J$2,"ANTIQUE","")))</f>
        <v/>
      </c>
      <c r="E277" s="72" t="s">
        <v>37</v>
      </c>
      <c r="F277" s="121"/>
      <c r="G277" s="121"/>
      <c r="H277" s="62" t="str">
        <f t="shared" si="29"/>
        <v>Japonica</v>
      </c>
      <c r="I277" s="18">
        <f t="shared" si="30"/>
        <v>0</v>
      </c>
      <c r="J277" s="18">
        <f t="shared" si="31"/>
        <v>0</v>
      </c>
      <c r="K277" s="18">
        <f t="shared" si="32"/>
        <v>0</v>
      </c>
      <c r="L277" s="57" t="str">
        <f t="shared" si="33"/>
        <v>Benjy</v>
      </c>
      <c r="M277" s="57" t="str">
        <f t="shared" si="34"/>
        <v>Benjy</v>
      </c>
      <c r="N277" s="61" t="str">
        <f t="shared" si="28"/>
        <v>Benjy</v>
      </c>
    </row>
    <row r="278" spans="1:14" ht="25.15" customHeight="1" x14ac:dyDescent="0.2">
      <c r="A278" s="70" t="s">
        <v>253</v>
      </c>
      <c r="B278" s="71">
        <v>2015</v>
      </c>
      <c r="C278" s="68" t="str">
        <f>IF(ISERROR(VLOOKUP(IF(RIGHT($A278,1)=")",LEFT($A278,FIND(" (",$A278)-1),$A278),[1]ACCS!$B$2:$B$5003, 1, FALSE)), "","1")</f>
        <v/>
      </c>
      <c r="D278" s="103" t="str">
        <f>IF($B278="Unknown","",IF($B278="","",IF(VALUE(LEFT($B278,4))&lt;Calc!$J$2,"ANTIQUE","")))</f>
        <v/>
      </c>
      <c r="E278" s="72" t="s">
        <v>24</v>
      </c>
      <c r="F278" s="121"/>
      <c r="G278" s="121" t="s">
        <v>26</v>
      </c>
      <c r="H278" s="62" t="str">
        <f t="shared" si="29"/>
        <v>Japonica</v>
      </c>
      <c r="I278" s="18">
        <f t="shared" si="30"/>
        <v>0</v>
      </c>
      <c r="J278" s="18">
        <f t="shared" si="31"/>
        <v>0</v>
      </c>
      <c r="K278" s="18">
        <f t="shared" si="32"/>
        <v>0</v>
      </c>
      <c r="L278" s="57" t="str">
        <f t="shared" si="33"/>
        <v>Benten-Mrs. R. L. Wheeler</v>
      </c>
      <c r="M278" s="57" t="str">
        <f t="shared" si="34"/>
        <v>Benten-Mrs. R. L. Wheeler</v>
      </c>
      <c r="N278" s="61" t="str">
        <f t="shared" si="28"/>
        <v>Benten-Mrs. R. L. Wheeler</v>
      </c>
    </row>
    <row r="279" spans="1:14" ht="25.15" customHeight="1" x14ac:dyDescent="0.2">
      <c r="A279" s="70" t="s">
        <v>254</v>
      </c>
      <c r="B279" s="71">
        <v>1965</v>
      </c>
      <c r="C279" s="68" t="str">
        <f>IF(ISERROR(VLOOKUP(IF(RIGHT($A279,1)=")",LEFT($A279,FIND(" (",$A279)-1),$A279),[1]ACCS!$B$2:$B$5003, 1, FALSE)), "","1")</f>
        <v>1</v>
      </c>
      <c r="D279" s="103" t="str">
        <f>IF($B279="Unknown","",IF($B279="","",IF(VALUE(LEFT($B279,4))&lt;Calc!$J$2,"ANTIQUE","")))</f>
        <v/>
      </c>
      <c r="E279" s="72" t="s">
        <v>21</v>
      </c>
      <c r="F279" s="121"/>
      <c r="G279" s="121"/>
      <c r="H279" s="62" t="str">
        <f t="shared" si="29"/>
        <v>Japonica</v>
      </c>
      <c r="I279" s="18">
        <f t="shared" si="30"/>
        <v>0</v>
      </c>
      <c r="J279" s="18">
        <f t="shared" si="31"/>
        <v>0</v>
      </c>
      <c r="K279" s="18">
        <f t="shared" si="32"/>
        <v>0</v>
      </c>
      <c r="L279" s="57" t="str">
        <f t="shared" si="33"/>
        <v>Berenice Beauty</v>
      </c>
      <c r="M279" s="57" t="str">
        <f t="shared" si="34"/>
        <v>Berenice Beauty</v>
      </c>
      <c r="N279" s="61" t="str">
        <f t="shared" si="28"/>
        <v>Berenice Beauty</v>
      </c>
    </row>
    <row r="280" spans="1:14" ht="25.15" customHeight="1" x14ac:dyDescent="0.2">
      <c r="A280" s="70" t="s">
        <v>255</v>
      </c>
      <c r="B280" s="71">
        <v>1946</v>
      </c>
      <c r="C280" s="68" t="str">
        <f>IF(ISERROR(VLOOKUP(IF(RIGHT($A280,1)=")",LEFT($A280,FIND(" (",$A280)-1),$A280),[1]ACCS!$B$2:$B$5003, 1, FALSE)), "","1")</f>
        <v>1</v>
      </c>
      <c r="D280" s="103" t="str">
        <f>IF($B280="Unknown","",IF($B280="","",IF(VALUE(LEFT($B280,4))&lt;Calc!$J$2,"ANTIQUE","")))</f>
        <v/>
      </c>
      <c r="E280" s="72" t="s">
        <v>24</v>
      </c>
      <c r="F280" s="121"/>
      <c r="G280" s="121"/>
      <c r="H280" s="62" t="str">
        <f t="shared" si="29"/>
        <v>Japonica</v>
      </c>
      <c r="I280" s="18">
        <f t="shared" si="30"/>
        <v>0</v>
      </c>
      <c r="J280" s="18">
        <f t="shared" si="31"/>
        <v>0</v>
      </c>
      <c r="K280" s="18">
        <f t="shared" si="32"/>
        <v>0</v>
      </c>
      <c r="L280" s="57" t="str">
        <f t="shared" si="33"/>
        <v>Berenice Boddy</v>
      </c>
      <c r="M280" s="57" t="str">
        <f t="shared" si="34"/>
        <v>Berenice Boddy</v>
      </c>
      <c r="N280" s="61" t="str">
        <f t="shared" si="28"/>
        <v>Berenice Boddy</v>
      </c>
    </row>
    <row r="281" spans="1:14" ht="25.15" customHeight="1" x14ac:dyDescent="0.2">
      <c r="A281" s="70" t="s">
        <v>256</v>
      </c>
      <c r="B281" s="71">
        <v>1948</v>
      </c>
      <c r="C281" s="68" t="str">
        <f>IF(ISERROR(VLOOKUP(IF(RIGHT($A281,1)=")",LEFT($A281,FIND(" (",$A281)-1),$A281),[1]ACCS!$B$2:$B$5003, 1, FALSE)), "","1")</f>
        <v/>
      </c>
      <c r="D281" s="103" t="str">
        <f>IF($B281="Unknown","",IF($B281="","",IF(VALUE(LEFT($B281,4))&lt;Calc!$J$2,"ANTIQUE","")))</f>
        <v/>
      </c>
      <c r="E281" s="72" t="s">
        <v>24</v>
      </c>
      <c r="F281" s="121"/>
      <c r="G281" s="121"/>
      <c r="H281" s="62" t="str">
        <f t="shared" si="29"/>
        <v>Japonica</v>
      </c>
      <c r="I281" s="18">
        <f t="shared" si="30"/>
        <v>0</v>
      </c>
      <c r="J281" s="18">
        <f t="shared" si="31"/>
        <v>0</v>
      </c>
      <c r="K281" s="18">
        <f t="shared" si="32"/>
        <v>0</v>
      </c>
      <c r="L281" s="57" t="str">
        <f t="shared" si="33"/>
        <v>Berkeley Square (See Margherita Coleoni Var.)</v>
      </c>
      <c r="M281" s="57" t="str">
        <f t="shared" si="34"/>
        <v>Berkeley Square (See Margherita Coleoni Var.)</v>
      </c>
      <c r="N281" s="61" t="str">
        <f t="shared" si="28"/>
        <v>Berkeley Square (See Margherita Coleoni Var.)</v>
      </c>
    </row>
    <row r="282" spans="1:14" ht="25.15" customHeight="1" x14ac:dyDescent="0.2">
      <c r="A282" s="70" t="s">
        <v>257</v>
      </c>
      <c r="B282" s="71">
        <v>1988</v>
      </c>
      <c r="C282" s="68" t="str">
        <f>IF(ISERROR(VLOOKUP(IF(RIGHT($A282,1)=")",LEFT($A282,FIND(" (",$A282)-1),$A282),[1]ACCS!$B$2:$B$5003, 1, FALSE)), "","1")</f>
        <v>1</v>
      </c>
      <c r="D282" s="103" t="str">
        <f>IF($B282="Unknown","",IF($B282="","",IF(VALUE(LEFT($B282,4))&lt;Calc!$J$2,"ANTIQUE","")))</f>
        <v/>
      </c>
      <c r="E282" s="72" t="s">
        <v>37</v>
      </c>
      <c r="F282" s="121"/>
      <c r="G282" s="121"/>
      <c r="H282" s="62" t="str">
        <f t="shared" si="29"/>
        <v>Japonica</v>
      </c>
      <c r="I282" s="18">
        <f t="shared" si="30"/>
        <v>0</v>
      </c>
      <c r="J282" s="18">
        <f t="shared" si="31"/>
        <v>0</v>
      </c>
      <c r="K282" s="18">
        <f t="shared" si="32"/>
        <v>0</v>
      </c>
      <c r="L282" s="57" t="str">
        <f t="shared" si="33"/>
        <v>Bernadette</v>
      </c>
      <c r="M282" s="57" t="str">
        <f t="shared" si="34"/>
        <v>Bernadette</v>
      </c>
      <c r="N282" s="61" t="str">
        <f t="shared" si="28"/>
        <v>Bernadette</v>
      </c>
    </row>
    <row r="283" spans="1:14" ht="25.15" customHeight="1" x14ac:dyDescent="0.2">
      <c r="A283" s="70" t="s">
        <v>258</v>
      </c>
      <c r="B283" s="71">
        <v>2019</v>
      </c>
      <c r="C283" s="68" t="str">
        <f>IF(ISERROR(VLOOKUP(IF(RIGHT($A283,1)=")",LEFT($A283,FIND(" (",$A283)-1),$A283),[1]ACCS!$B$2:$B$5003, 1, FALSE)), "","1")</f>
        <v>1</v>
      </c>
      <c r="D283" s="103" t="str">
        <f>IF($B283="Unknown","",IF($B283="","",IF(VALUE(LEFT($B283,4))&lt;Calc!$J$2,"ANTIQUE","")))</f>
        <v/>
      </c>
      <c r="E283" s="72" t="s">
        <v>47</v>
      </c>
      <c r="F283" s="121"/>
      <c r="G283" s="121"/>
      <c r="H283" s="62" t="str">
        <f t="shared" si="29"/>
        <v>Japonica</v>
      </c>
      <c r="I283" s="18">
        <f t="shared" si="30"/>
        <v>0</v>
      </c>
      <c r="J283" s="18">
        <f t="shared" si="31"/>
        <v>0</v>
      </c>
      <c r="K283" s="18">
        <f t="shared" si="32"/>
        <v>0</v>
      </c>
      <c r="L283" s="57" t="str">
        <f t="shared" si="33"/>
        <v>Bernice Owens Deal</v>
      </c>
      <c r="M283" s="57" t="str">
        <f t="shared" si="34"/>
        <v>Bernice Owens Deal</v>
      </c>
      <c r="N283" s="61" t="str">
        <f t="shared" si="28"/>
        <v>Bernice Owens Deal</v>
      </c>
    </row>
    <row r="284" spans="1:14" ht="25.15" customHeight="1" x14ac:dyDescent="0.2">
      <c r="A284" s="99" t="s">
        <v>3152</v>
      </c>
      <c r="B284" s="100">
        <v>1967</v>
      </c>
      <c r="C284" s="68" t="str">
        <f>IF(ISERROR(VLOOKUP(IF(RIGHT($A284,1)=")",LEFT($A284,FIND(" (",$A284)-1),$A284),[1]ACCS!$B$2:$B$5003, 1, FALSE)), "","1")</f>
        <v>1</v>
      </c>
      <c r="D284" s="115" t="str">
        <f>IF($B284="Unknown","",IF($B284="","",IF(VALUE(LEFT($B284,4))&lt;Calc!$J$2,"ANTIQUE","")))</f>
        <v/>
      </c>
      <c r="E284" s="53" t="s">
        <v>24</v>
      </c>
      <c r="F284" s="121"/>
      <c r="G284" s="121"/>
      <c r="H284" s="62" t="str">
        <f t="shared" si="29"/>
        <v>Sasanqua</v>
      </c>
      <c r="I284" s="18">
        <f t="shared" si="30"/>
        <v>3</v>
      </c>
      <c r="J284" s="18">
        <f t="shared" si="31"/>
        <v>0</v>
      </c>
      <c r="K284" s="18">
        <f t="shared" si="32"/>
        <v>0</v>
      </c>
      <c r="L284" s="57" t="str">
        <f t="shared" si="33"/>
        <v>Bert Jones</v>
      </c>
      <c r="M284" s="57" t="str">
        <f t="shared" si="34"/>
        <v>Bert Jones</v>
      </c>
      <c r="N284" s="61" t="str">
        <f t="shared" si="28"/>
        <v>Bert Jones</v>
      </c>
    </row>
    <row r="285" spans="1:14" ht="25.15" customHeight="1" x14ac:dyDescent="0.2">
      <c r="A285" s="70" t="s">
        <v>259</v>
      </c>
      <c r="B285" s="71">
        <v>1980</v>
      </c>
      <c r="C285" s="68" t="str">
        <f>IF(ISERROR(VLOOKUP(IF(RIGHT($A285,1)=")",LEFT($A285,FIND(" (",$A285)-1),$A285),[1]ACCS!$B$2:$B$5003, 1, FALSE)), "","1")</f>
        <v>1</v>
      </c>
      <c r="D285" s="103" t="str">
        <f>IF($B285="Unknown","",IF($B285="","",IF(VALUE(LEFT($B285,4))&lt;Calc!$J$2,"ANTIQUE","")))</f>
        <v/>
      </c>
      <c r="E285" s="72" t="s">
        <v>37</v>
      </c>
      <c r="F285" s="121"/>
      <c r="G285" s="121"/>
      <c r="H285" s="62" t="str">
        <f t="shared" si="29"/>
        <v>Reticulata</v>
      </c>
      <c r="I285" s="18">
        <f t="shared" si="30"/>
        <v>1</v>
      </c>
      <c r="J285" s="18">
        <f t="shared" si="31"/>
        <v>0</v>
      </c>
      <c r="K285" s="18">
        <f t="shared" si="32"/>
        <v>0</v>
      </c>
      <c r="L285" s="57" t="str">
        <f t="shared" si="33"/>
        <v>Beryl's Choice</v>
      </c>
      <c r="M285" s="57" t="str">
        <f t="shared" si="34"/>
        <v>Beryl's Choice</v>
      </c>
      <c r="N285" s="61" t="str">
        <f t="shared" si="28"/>
        <v>Beryl's Choice</v>
      </c>
    </row>
    <row r="286" spans="1:14" ht="25.15" customHeight="1" x14ac:dyDescent="0.2">
      <c r="A286" s="70" t="s">
        <v>260</v>
      </c>
      <c r="B286" s="71">
        <v>1999</v>
      </c>
      <c r="C286" s="68" t="str">
        <f>IF(ISERROR(VLOOKUP(IF(RIGHT($A286,1)=")",LEFT($A286,FIND(" (",$A286)-1),$A286),[1]ACCS!$B$2:$B$5003, 1, FALSE)), "","1")</f>
        <v>1</v>
      </c>
      <c r="D286" s="103" t="str">
        <f>IF($B286="Unknown","",IF($B286="","",IF(VALUE(LEFT($B286,4))&lt;Calc!$J$2,"ANTIQUE","")))</f>
        <v/>
      </c>
      <c r="E286" s="72" t="s">
        <v>24</v>
      </c>
      <c r="F286" s="121" t="s">
        <v>5</v>
      </c>
      <c r="G286" s="121"/>
      <c r="H286" s="62" t="str">
        <f t="shared" si="29"/>
        <v>Japonica</v>
      </c>
      <c r="I286" s="18">
        <f t="shared" si="30"/>
        <v>0</v>
      </c>
      <c r="J286" s="18">
        <f t="shared" si="31"/>
        <v>0</v>
      </c>
      <c r="K286" s="18">
        <f t="shared" si="32"/>
        <v>0</v>
      </c>
      <c r="L286" s="57" t="str">
        <f t="shared" si="33"/>
        <v>Bessie Battle</v>
      </c>
      <c r="M286" s="57" t="str">
        <f t="shared" si="34"/>
        <v>Bessie Battle</v>
      </c>
      <c r="N286" s="61" t="str">
        <f t="shared" si="28"/>
        <v>Bessie Battle</v>
      </c>
    </row>
    <row r="287" spans="1:14" ht="25.15" customHeight="1" x14ac:dyDescent="0.2">
      <c r="A287" s="70" t="s">
        <v>3058</v>
      </c>
      <c r="B287" s="71">
        <v>1957</v>
      </c>
      <c r="C287" s="68" t="str">
        <f>IF(ISERROR(VLOOKUP(IF(RIGHT($A287,1)=")",LEFT($A287,FIND(" (",$A287)-1),$A287),[1]ACCS!$B$2:$B$5003, 1, FALSE)), "","1")</f>
        <v>1</v>
      </c>
      <c r="D287" s="103" t="str">
        <f>IF($B287="Unknown","",IF($B287="","",IF(VALUE(LEFT($B287,4))&lt;Calc!$J$2,"ANTIQUE","")))</f>
        <v/>
      </c>
      <c r="E287" s="72" t="s">
        <v>24</v>
      </c>
      <c r="F287" s="121"/>
      <c r="G287" s="121"/>
      <c r="H287" s="62" t="str">
        <f t="shared" si="29"/>
        <v>Japonica</v>
      </c>
      <c r="I287" s="18">
        <f t="shared" si="30"/>
        <v>0</v>
      </c>
      <c r="J287" s="18">
        <f t="shared" si="31"/>
        <v>0</v>
      </c>
      <c r="K287" s="18">
        <f t="shared" si="32"/>
        <v>0</v>
      </c>
      <c r="L287" s="57" t="str">
        <f t="shared" si="33"/>
        <v>Bessie Bowman</v>
      </c>
      <c r="M287" s="57" t="str">
        <f t="shared" si="34"/>
        <v>Bessie Bowman</v>
      </c>
      <c r="N287" s="61" t="str">
        <f t="shared" si="28"/>
        <v>Bessie Bowman</v>
      </c>
    </row>
    <row r="288" spans="1:14" ht="25.15" customHeight="1" x14ac:dyDescent="0.2">
      <c r="A288" s="70" t="s">
        <v>2944</v>
      </c>
      <c r="B288" s="71">
        <v>1982</v>
      </c>
      <c r="C288" s="68" t="str">
        <f>IF(ISERROR(VLOOKUP(IF(RIGHT($A288,1)=")",LEFT($A288,FIND(" (",$A288)-1),$A288),[1]ACCS!$B$2:$B$5003, 1, FALSE)), "","1")</f>
        <v>1</v>
      </c>
      <c r="D288" s="103" t="str">
        <f>IF($B288="Unknown","",IF($B288="","",IF(VALUE(LEFT($B288,4))&lt;Calc!$J$2,"ANTIQUE","")))</f>
        <v/>
      </c>
      <c r="E288" s="72" t="s">
        <v>24</v>
      </c>
      <c r="F288" s="121" t="s">
        <v>5</v>
      </c>
      <c r="G288" s="121"/>
      <c r="H288" s="62" t="str">
        <f t="shared" si="29"/>
        <v>Japonica</v>
      </c>
      <c r="I288" s="18">
        <f t="shared" si="30"/>
        <v>0</v>
      </c>
      <c r="J288" s="18">
        <f t="shared" si="31"/>
        <v>0</v>
      </c>
      <c r="K288" s="18">
        <f t="shared" si="32"/>
        <v>0</v>
      </c>
      <c r="L288" s="57" t="str">
        <f t="shared" si="33"/>
        <v>Bessie Dickson</v>
      </c>
      <c r="M288" s="57" t="str">
        <f t="shared" si="34"/>
        <v>Bessie Dickson</v>
      </c>
      <c r="N288" s="61" t="str">
        <f t="shared" si="28"/>
        <v>Bessie Dickson</v>
      </c>
    </row>
    <row r="289" spans="1:14" ht="25.15" customHeight="1" x14ac:dyDescent="0.2">
      <c r="A289" s="70" t="s">
        <v>261</v>
      </c>
      <c r="B289" s="71">
        <v>1943</v>
      </c>
      <c r="C289" s="68" t="str">
        <f>IF(ISERROR(VLOOKUP(IF(RIGHT($A289,1)=")",LEFT($A289,FIND(" (",$A289)-1),$A289),[1]ACCS!$B$2:$B$5003, 1, FALSE)), "","1")</f>
        <v>1</v>
      </c>
      <c r="D289" s="103" t="str">
        <f>IF($B289="Unknown","",IF($B289="","",IF(VALUE(LEFT($B289,4))&lt;Calc!$J$2,"ANTIQUE","")))</f>
        <v/>
      </c>
      <c r="E289" s="72" t="s">
        <v>24</v>
      </c>
      <c r="F289" s="121"/>
      <c r="G289" s="121"/>
      <c r="H289" s="62" t="str">
        <f t="shared" si="29"/>
        <v>Japonica</v>
      </c>
      <c r="I289" s="18">
        <f t="shared" si="30"/>
        <v>0</v>
      </c>
      <c r="J289" s="18">
        <f t="shared" si="31"/>
        <v>0</v>
      </c>
      <c r="K289" s="18">
        <f t="shared" si="32"/>
        <v>0</v>
      </c>
      <c r="L289" s="57" t="str">
        <f t="shared" si="33"/>
        <v>Bessie McArthur</v>
      </c>
      <c r="M289" s="57" t="str">
        <f t="shared" si="34"/>
        <v>Bessie McArthur</v>
      </c>
      <c r="N289" s="61" t="str">
        <f t="shared" si="28"/>
        <v>Bessie McArthur</v>
      </c>
    </row>
    <row r="290" spans="1:14" ht="25.15" customHeight="1" x14ac:dyDescent="0.2">
      <c r="A290" s="70" t="s">
        <v>262</v>
      </c>
      <c r="B290" s="71">
        <v>1934</v>
      </c>
      <c r="C290" s="68" t="str">
        <f>IF(ISERROR(VLOOKUP(IF(RIGHT($A290,1)=")",LEFT($A290,FIND(" (",$A290)-1),$A290),[1]ACCS!$B$2:$B$5003, 1, FALSE)), "","1")</f>
        <v/>
      </c>
      <c r="D290" s="103" t="str">
        <f>IF($B290="Unknown","",IF($B290="","",IF(VALUE(LEFT($B290,4))&lt;Calc!$J$2,"ANTIQUE","")))</f>
        <v/>
      </c>
      <c r="E290" s="72" t="s">
        <v>24</v>
      </c>
      <c r="F290" s="121"/>
      <c r="G290" s="121"/>
      <c r="H290" s="62" t="str">
        <f t="shared" si="29"/>
        <v>Japonica</v>
      </c>
      <c r="I290" s="18">
        <f t="shared" si="30"/>
        <v>0</v>
      </c>
      <c r="J290" s="18">
        <f t="shared" si="31"/>
        <v>0</v>
      </c>
      <c r="K290" s="18">
        <f t="shared" si="32"/>
        <v>0</v>
      </c>
      <c r="L290" s="57" t="str">
        <f t="shared" si="33"/>
        <v>Bessie Morse Bellingrath (See Toki-no-hagasane)</v>
      </c>
      <c r="M290" s="57" t="str">
        <f t="shared" si="34"/>
        <v>Bessie Morse Bellingrath (See Toki-no-hagasane)</v>
      </c>
      <c r="N290" s="61" t="str">
        <f t="shared" si="28"/>
        <v>Bessie Morse Bellingrath (See Toki-no-hagasane)</v>
      </c>
    </row>
    <row r="291" spans="1:14" ht="25.15" customHeight="1" x14ac:dyDescent="0.2">
      <c r="A291" s="70" t="s">
        <v>263</v>
      </c>
      <c r="B291" s="71">
        <v>2015</v>
      </c>
      <c r="C291" s="68" t="str">
        <f>IF(ISERROR(VLOOKUP(IF(RIGHT($A291,1)=")",LEFT($A291,FIND(" (",$A291)-1),$A291),[1]ACCS!$B$2:$B$5003, 1, FALSE)), "","1")</f>
        <v>1</v>
      </c>
      <c r="D291" s="103" t="str">
        <f>IF($B291="Unknown","",IF($B291="","",IF(VALUE(LEFT($B291,4))&lt;Calc!$J$2,"ANTIQUE","")))</f>
        <v/>
      </c>
      <c r="E291" s="72" t="s">
        <v>24</v>
      </c>
      <c r="F291" s="121"/>
      <c r="G291" s="121"/>
      <c r="H291" s="62" t="str">
        <f t="shared" si="29"/>
        <v>Japonica</v>
      </c>
      <c r="I291" s="18">
        <f t="shared" si="30"/>
        <v>0</v>
      </c>
      <c r="J291" s="18">
        <f t="shared" si="31"/>
        <v>0</v>
      </c>
      <c r="K291" s="18">
        <f t="shared" si="32"/>
        <v>0</v>
      </c>
      <c r="L291" s="57" t="str">
        <f t="shared" si="33"/>
        <v>Bessie Tift</v>
      </c>
      <c r="M291" s="57" t="str">
        <f t="shared" si="34"/>
        <v>Bessie Tift</v>
      </c>
      <c r="N291" s="61" t="str">
        <f t="shared" si="28"/>
        <v>Bessie Tift</v>
      </c>
    </row>
    <row r="292" spans="1:14" ht="25.15" customHeight="1" x14ac:dyDescent="0.2">
      <c r="A292" s="70" t="s">
        <v>264</v>
      </c>
      <c r="B292" s="71">
        <v>2004</v>
      </c>
      <c r="C292" s="68" t="str">
        <f>IF(ISERROR(VLOOKUP(IF(RIGHT($A292,1)=")",LEFT($A292,FIND(" (",$A292)-1),$A292),[1]ACCS!$B$2:$B$5003, 1, FALSE)), "","1")</f>
        <v/>
      </c>
      <c r="D292" s="103" t="str">
        <f>IF($B292="Unknown","",IF($B292="","",IF(VALUE(LEFT($B292,4))&lt;Calc!$J$2,"ANTIQUE","")))</f>
        <v/>
      </c>
      <c r="E292" s="72" t="s">
        <v>47</v>
      </c>
      <c r="F292" s="121"/>
      <c r="G292" s="121"/>
      <c r="H292" s="62" t="str">
        <f t="shared" si="29"/>
        <v>NRH</v>
      </c>
      <c r="I292" s="18">
        <f t="shared" si="30"/>
        <v>2</v>
      </c>
      <c r="J292" s="18">
        <f t="shared" si="31"/>
        <v>0</v>
      </c>
      <c r="K292" s="18">
        <f t="shared" si="32"/>
        <v>0</v>
      </c>
      <c r="L292" s="57" t="str">
        <f t="shared" si="33"/>
        <v>Best Wishes</v>
      </c>
      <c r="M292" s="57" t="str">
        <f t="shared" si="34"/>
        <v>Best Wishes</v>
      </c>
      <c r="N292" s="61" t="str">
        <f t="shared" si="28"/>
        <v>Best Wishes</v>
      </c>
    </row>
    <row r="293" spans="1:14" ht="25.15" customHeight="1" x14ac:dyDescent="0.2">
      <c r="A293" s="70" t="s">
        <v>265</v>
      </c>
      <c r="B293" s="71">
        <v>1994</v>
      </c>
      <c r="C293" s="68" t="str">
        <f>IF(ISERROR(VLOOKUP(IF(RIGHT($A293,1)=")",LEFT($A293,FIND(" (",$A293)-1),$A293),[1]ACCS!$B$2:$B$5003, 1, FALSE)), "","1")</f>
        <v>1</v>
      </c>
      <c r="D293" s="103" t="str">
        <f>IF($B293="Unknown","",IF($B293="","",IF(VALUE(LEFT($B293,4))&lt;Calc!$J$2,"ANTIQUE","")))</f>
        <v/>
      </c>
      <c r="E293" s="72" t="s">
        <v>29</v>
      </c>
      <c r="F293" s="121"/>
      <c r="G293" s="121"/>
      <c r="H293" s="62" t="str">
        <f t="shared" si="29"/>
        <v>Reticulata</v>
      </c>
      <c r="I293" s="18">
        <f t="shared" si="30"/>
        <v>1</v>
      </c>
      <c r="J293" s="18">
        <f t="shared" si="31"/>
        <v>0</v>
      </c>
      <c r="K293" s="18">
        <f t="shared" si="32"/>
        <v>0</v>
      </c>
      <c r="L293" s="57" t="str">
        <f t="shared" si="33"/>
        <v>Beth Dean</v>
      </c>
      <c r="M293" s="57" t="str">
        <f t="shared" si="34"/>
        <v>Beth Dean</v>
      </c>
      <c r="N293" s="61" t="str">
        <f t="shared" si="28"/>
        <v>Beth Dean</v>
      </c>
    </row>
    <row r="294" spans="1:14" ht="25.15" customHeight="1" x14ac:dyDescent="0.2">
      <c r="A294" s="70" t="s">
        <v>266</v>
      </c>
      <c r="B294" s="71">
        <v>1980</v>
      </c>
      <c r="C294" s="68" t="str">
        <f>IF(ISERROR(VLOOKUP(IF(RIGHT($A294,1)=")",LEFT($A294,FIND(" (",$A294)-1),$A294),[1]ACCS!$B$2:$B$5003, 1, FALSE)), "","1")</f>
        <v>1</v>
      </c>
      <c r="D294" s="103" t="str">
        <f>IF($B294="Unknown","",IF($B294="","",IF(VALUE(LEFT($B294,4))&lt;Calc!$J$2,"ANTIQUE","")))</f>
        <v/>
      </c>
      <c r="E294" s="72" t="s">
        <v>29</v>
      </c>
      <c r="F294" s="121"/>
      <c r="G294" s="121"/>
      <c r="H294" s="62" t="str">
        <f t="shared" si="29"/>
        <v>Reticulata</v>
      </c>
      <c r="I294" s="18">
        <f t="shared" si="30"/>
        <v>1</v>
      </c>
      <c r="J294" s="18">
        <f t="shared" si="31"/>
        <v>0</v>
      </c>
      <c r="K294" s="18">
        <f t="shared" si="32"/>
        <v>0</v>
      </c>
      <c r="L294" s="57" t="str">
        <f t="shared" si="33"/>
        <v>Bethany Fatherree</v>
      </c>
      <c r="M294" s="57" t="str">
        <f t="shared" si="34"/>
        <v>Bethany Fatherree</v>
      </c>
      <c r="N294" s="61" t="str">
        <f t="shared" si="28"/>
        <v>Bethany Fatherree</v>
      </c>
    </row>
    <row r="295" spans="1:14" ht="25.15" customHeight="1" x14ac:dyDescent="0.2">
      <c r="A295" s="70" t="s">
        <v>267</v>
      </c>
      <c r="B295" s="71">
        <v>2016</v>
      </c>
      <c r="C295" s="68" t="str">
        <f>IF(ISERROR(VLOOKUP(IF(RIGHT($A295,1)=")",LEFT($A295,FIND(" (",$A295)-1),$A295),[1]ACCS!$B$2:$B$5003, 1, FALSE)), "","1")</f>
        <v>1</v>
      </c>
      <c r="D295" s="103" t="str">
        <f>IF($B295="Unknown","",IF($B295="","",IF(VALUE(LEFT($B295,4))&lt;Calc!$J$2,"ANTIQUE","")))</f>
        <v/>
      </c>
      <c r="E295" s="72" t="s">
        <v>37</v>
      </c>
      <c r="F295" s="121" t="s">
        <v>5</v>
      </c>
      <c r="G295" s="121"/>
      <c r="H295" s="62" t="str">
        <f t="shared" si="29"/>
        <v>Japonica</v>
      </c>
      <c r="I295" s="18">
        <f t="shared" si="30"/>
        <v>0</v>
      </c>
      <c r="J295" s="18">
        <f t="shared" si="31"/>
        <v>0</v>
      </c>
      <c r="K295" s="18">
        <f t="shared" si="32"/>
        <v>0</v>
      </c>
      <c r="L295" s="57" t="str">
        <f t="shared" si="33"/>
        <v>Bethlehem Star</v>
      </c>
      <c r="M295" s="57" t="str">
        <f t="shared" si="34"/>
        <v>Bethlehem Star</v>
      </c>
      <c r="N295" s="61" t="str">
        <f t="shared" si="28"/>
        <v>Bethlehem Star</v>
      </c>
    </row>
    <row r="296" spans="1:14" ht="25.15" customHeight="1" x14ac:dyDescent="0.2">
      <c r="A296" s="70" t="s">
        <v>268</v>
      </c>
      <c r="B296" s="71">
        <v>1983</v>
      </c>
      <c r="C296" s="68" t="str">
        <f>IF(ISERROR(VLOOKUP(IF(RIGHT($A296,1)=")",LEFT($A296,FIND(" (",$A296)-1),$A296),[1]ACCS!$B$2:$B$5003, 1, FALSE)), "","1")</f>
        <v>1</v>
      </c>
      <c r="D296" s="103" t="str">
        <f>IF($B296="Unknown","",IF($B296="","",IF(VALUE(LEFT($B296,4))&lt;Calc!$J$2,"ANTIQUE","")))</f>
        <v/>
      </c>
      <c r="E296" s="72" t="s">
        <v>163</v>
      </c>
      <c r="F296" s="121"/>
      <c r="G296" s="121"/>
      <c r="H296" s="62" t="str">
        <f t="shared" si="29"/>
        <v>Japonica</v>
      </c>
      <c r="I296" s="18">
        <f t="shared" si="30"/>
        <v>0</v>
      </c>
      <c r="J296" s="18">
        <f t="shared" si="31"/>
        <v>0</v>
      </c>
      <c r="K296" s="18">
        <f t="shared" si="32"/>
        <v>0</v>
      </c>
      <c r="L296" s="57" t="str">
        <f t="shared" si="33"/>
        <v>Betsy</v>
      </c>
      <c r="M296" s="57" t="str">
        <f t="shared" si="34"/>
        <v>Betsy</v>
      </c>
      <c r="N296" s="61" t="str">
        <f t="shared" si="28"/>
        <v>Betsy</v>
      </c>
    </row>
    <row r="297" spans="1:14" ht="25.15" customHeight="1" x14ac:dyDescent="0.2">
      <c r="A297" s="70" t="s">
        <v>269</v>
      </c>
      <c r="B297" s="71">
        <v>1997</v>
      </c>
      <c r="C297" s="68" t="str">
        <f>IF(ISERROR(VLOOKUP(IF(RIGHT($A297,1)=")",LEFT($A297,FIND(" (",$A297)-1),$A297),[1]ACCS!$B$2:$B$5003, 1, FALSE)), "","1")</f>
        <v>1</v>
      </c>
      <c r="D297" s="103" t="str">
        <f>IF($B297="Unknown","",IF($B297="","",IF(VALUE(LEFT($B297,4))&lt;Calc!$J$2,"ANTIQUE","")))</f>
        <v/>
      </c>
      <c r="E297" s="72" t="s">
        <v>163</v>
      </c>
      <c r="F297" s="121"/>
      <c r="G297" s="121"/>
      <c r="H297" s="62" t="str">
        <f t="shared" si="29"/>
        <v>Japonica</v>
      </c>
      <c r="I297" s="18">
        <f t="shared" si="30"/>
        <v>0</v>
      </c>
      <c r="J297" s="18">
        <f t="shared" si="31"/>
        <v>0</v>
      </c>
      <c r="K297" s="18">
        <f t="shared" si="32"/>
        <v>0</v>
      </c>
      <c r="L297" s="57" t="str">
        <f t="shared" si="33"/>
        <v>Betsy Blush</v>
      </c>
      <c r="M297" s="57" t="str">
        <f t="shared" si="34"/>
        <v>Betsy Blush</v>
      </c>
      <c r="N297" s="61" t="str">
        <f t="shared" si="28"/>
        <v>Betsy Blush</v>
      </c>
    </row>
    <row r="298" spans="1:14" ht="25.15" customHeight="1" x14ac:dyDescent="0.2">
      <c r="A298" s="70" t="s">
        <v>270</v>
      </c>
      <c r="B298" s="71">
        <v>2009</v>
      </c>
      <c r="C298" s="68" t="str">
        <f>IF(ISERROR(VLOOKUP(IF(RIGHT($A298,1)=")",LEFT($A298,FIND(" (",$A298)-1),$A298),[1]ACCS!$B$2:$B$5003, 1, FALSE)), "","1")</f>
        <v>1</v>
      </c>
      <c r="D298" s="103" t="str">
        <f>IF($B298="Unknown","",IF($B298="","",IF(VALUE(LEFT($B298,4))&lt;Calc!$J$2,"ANTIQUE","")))</f>
        <v/>
      </c>
      <c r="E298" s="72" t="s">
        <v>24</v>
      </c>
      <c r="F298" s="121"/>
      <c r="G298" s="121"/>
      <c r="H298" s="62" t="str">
        <f t="shared" si="29"/>
        <v>Japonica</v>
      </c>
      <c r="I298" s="18">
        <f t="shared" si="30"/>
        <v>0</v>
      </c>
      <c r="J298" s="18">
        <f t="shared" si="31"/>
        <v>0</v>
      </c>
      <c r="K298" s="18">
        <f t="shared" si="32"/>
        <v>0</v>
      </c>
      <c r="L298" s="57" t="str">
        <f t="shared" si="33"/>
        <v>Bette Anne</v>
      </c>
      <c r="M298" s="57" t="str">
        <f t="shared" si="34"/>
        <v>Bette Anne</v>
      </c>
      <c r="N298" s="61" t="str">
        <f t="shared" si="28"/>
        <v>Bette Anne</v>
      </c>
    </row>
    <row r="299" spans="1:14" ht="25.15" customHeight="1" x14ac:dyDescent="0.2">
      <c r="A299" s="70" t="s">
        <v>271</v>
      </c>
      <c r="B299" s="71">
        <v>2009</v>
      </c>
      <c r="C299" s="68" t="str">
        <f>IF(ISERROR(VLOOKUP(IF(RIGHT($A299,1)=")",LEFT($A299,FIND(" (",$A299)-1),$A299),[1]ACCS!$B$2:$B$5003, 1, FALSE)), "","1")</f>
        <v>1</v>
      </c>
      <c r="D299" s="103" t="str">
        <f>IF($B299="Unknown","",IF($B299="","",IF(VALUE(LEFT($B299,4))&lt;Calc!$J$2,"ANTIQUE","")))</f>
        <v/>
      </c>
      <c r="E299" s="72" t="s">
        <v>29</v>
      </c>
      <c r="F299" s="121"/>
      <c r="G299" s="121"/>
      <c r="H299" s="62" t="str">
        <f t="shared" si="29"/>
        <v>Reticulata</v>
      </c>
      <c r="I299" s="18">
        <f t="shared" si="30"/>
        <v>1</v>
      </c>
      <c r="J299" s="18">
        <f t="shared" si="31"/>
        <v>0</v>
      </c>
      <c r="K299" s="18">
        <f t="shared" si="32"/>
        <v>0</v>
      </c>
      <c r="L299" s="57" t="str">
        <f t="shared" si="33"/>
        <v>Bette Jean Daugharty</v>
      </c>
      <c r="M299" s="57" t="str">
        <f t="shared" si="34"/>
        <v>Bette Jean Daugharty</v>
      </c>
      <c r="N299" s="61" t="str">
        <f t="shared" si="28"/>
        <v>Bette Jean Daugharty</v>
      </c>
    </row>
    <row r="300" spans="1:14" ht="25.15" customHeight="1" x14ac:dyDescent="0.2">
      <c r="A300" s="70" t="s">
        <v>272</v>
      </c>
      <c r="B300" s="71">
        <v>1986</v>
      </c>
      <c r="C300" s="68" t="str">
        <f>IF(ISERROR(VLOOKUP(IF(RIGHT($A300,1)=")",LEFT($A300,FIND(" (",$A300)-1),$A300),[1]ACCS!$B$2:$B$5003, 1, FALSE)), "","1")</f>
        <v>1</v>
      </c>
      <c r="D300" s="103" t="str">
        <f>IF($B300="Unknown","",IF($B300="","",IF(VALUE(LEFT($B300,4))&lt;Calc!$J$2,"ANTIQUE","")))</f>
        <v/>
      </c>
      <c r="E300" s="72" t="s">
        <v>30</v>
      </c>
      <c r="F300" s="121"/>
      <c r="G300" s="121"/>
      <c r="H300" s="62" t="str">
        <f t="shared" si="29"/>
        <v>NRH</v>
      </c>
      <c r="I300" s="18">
        <f t="shared" si="30"/>
        <v>2</v>
      </c>
      <c r="J300" s="18">
        <f t="shared" si="31"/>
        <v>0</v>
      </c>
      <c r="K300" s="18">
        <f t="shared" si="32"/>
        <v>0</v>
      </c>
      <c r="L300" s="57" t="str">
        <f t="shared" si="33"/>
        <v>Betts Supreme</v>
      </c>
      <c r="M300" s="57" t="str">
        <f t="shared" si="34"/>
        <v>Betts Supreme</v>
      </c>
      <c r="N300" s="61" t="str">
        <f t="shared" si="28"/>
        <v>Betts Supreme</v>
      </c>
    </row>
    <row r="301" spans="1:14" ht="25.15" customHeight="1" x14ac:dyDescent="0.2">
      <c r="A301" s="70" t="s">
        <v>273</v>
      </c>
      <c r="B301" s="71">
        <v>1965</v>
      </c>
      <c r="C301" s="68" t="str">
        <f>IF(ISERROR(VLOOKUP(IF(RIGHT($A301,1)=")",LEFT($A301,FIND(" (",$A301)-1),$A301),[1]ACCS!$B$2:$B$5003, 1, FALSE)), "","1")</f>
        <v>1</v>
      </c>
      <c r="D301" s="103" t="str">
        <f>IF($B301="Unknown","",IF($B301="","",IF(VALUE(LEFT($B301,4))&lt;Calc!$J$2,"ANTIQUE","")))</f>
        <v/>
      </c>
      <c r="E301" s="72" t="s">
        <v>37</v>
      </c>
      <c r="F301" s="121"/>
      <c r="G301" s="121"/>
      <c r="H301" s="62" t="str">
        <f t="shared" si="29"/>
        <v>Japonica</v>
      </c>
      <c r="I301" s="18">
        <f t="shared" si="30"/>
        <v>0</v>
      </c>
      <c r="J301" s="18">
        <f t="shared" si="31"/>
        <v>0</v>
      </c>
      <c r="K301" s="18">
        <f t="shared" si="32"/>
        <v>0</v>
      </c>
      <c r="L301" s="57" t="str">
        <f t="shared" si="33"/>
        <v>Betty Burgess</v>
      </c>
      <c r="M301" s="57" t="str">
        <f t="shared" si="34"/>
        <v>Betty Burgess</v>
      </c>
      <c r="N301" s="61" t="str">
        <f t="shared" si="28"/>
        <v>Betty Burgess</v>
      </c>
    </row>
    <row r="302" spans="1:14" ht="25.15" customHeight="1" x14ac:dyDescent="0.2">
      <c r="A302" s="70" t="s">
        <v>3046</v>
      </c>
      <c r="B302" s="71">
        <v>2021</v>
      </c>
      <c r="C302" s="68" t="str">
        <f>IF(ISERROR(VLOOKUP(IF(RIGHT($A302,1)=")",LEFT($A302,FIND(" (",$A302)-1),$A302),[1]ACCS!$B$2:$B$5003, 1, FALSE)), "","1")</f>
        <v>1</v>
      </c>
      <c r="D302" s="103" t="str">
        <f>IF($B302="Unknown","",IF($B302="","",IF(VALUE(LEFT($B302,4))&lt;Calc!$J$2,"ANTIQUE","")))</f>
        <v/>
      </c>
      <c r="E302" s="72" t="s">
        <v>37</v>
      </c>
      <c r="F302" s="121"/>
      <c r="G302" s="121"/>
      <c r="H302" s="62" t="str">
        <f t="shared" si="29"/>
        <v>Reticulata</v>
      </c>
      <c r="I302" s="18">
        <f t="shared" si="30"/>
        <v>1</v>
      </c>
      <c r="J302" s="18">
        <f t="shared" si="31"/>
        <v>0</v>
      </c>
      <c r="K302" s="18">
        <f t="shared" si="32"/>
        <v>0</v>
      </c>
      <c r="L302" s="57" t="str">
        <f t="shared" si="33"/>
        <v>Betty Curnow</v>
      </c>
      <c r="M302" s="57" t="str">
        <f t="shared" si="34"/>
        <v>Betty Curnow</v>
      </c>
      <c r="N302" s="61" t="str">
        <f t="shared" si="28"/>
        <v>Betty Curnow</v>
      </c>
    </row>
    <row r="303" spans="1:14" ht="25.15" customHeight="1" x14ac:dyDescent="0.2">
      <c r="A303" s="70" t="s">
        <v>274</v>
      </c>
      <c r="B303" s="71">
        <v>1981</v>
      </c>
      <c r="C303" s="68" t="str">
        <f>IF(ISERROR(VLOOKUP(IF(RIGHT($A303,1)=")",LEFT($A303,FIND(" (",$A303)-1),$A303),[1]ACCS!$B$2:$B$5003, 1, FALSE)), "","1")</f>
        <v/>
      </c>
      <c r="D303" s="103" t="str">
        <f>IF($B303="Unknown","",IF($B303="","",IF(VALUE(LEFT($B303,4))&lt;Calc!$J$2,"ANTIQUE","")))</f>
        <v/>
      </c>
      <c r="E303" s="72" t="s">
        <v>61</v>
      </c>
      <c r="F303" s="121"/>
      <c r="G303" s="121" t="s">
        <v>26</v>
      </c>
      <c r="H303" s="62" t="str">
        <f t="shared" si="29"/>
        <v>Japonica</v>
      </c>
      <c r="I303" s="18">
        <f t="shared" si="30"/>
        <v>0</v>
      </c>
      <c r="J303" s="18">
        <f t="shared" si="31"/>
        <v>0</v>
      </c>
      <c r="K303" s="18">
        <f t="shared" si="32"/>
        <v>0</v>
      </c>
      <c r="L303" s="57" t="str">
        <f t="shared" si="33"/>
        <v>Betty Drews</v>
      </c>
      <c r="M303" s="57" t="str">
        <f t="shared" si="34"/>
        <v>Betty Drews</v>
      </c>
      <c r="N303" s="61" t="str">
        <f t="shared" si="28"/>
        <v>Betty Drews</v>
      </c>
    </row>
    <row r="304" spans="1:14" ht="25.15" customHeight="1" x14ac:dyDescent="0.2">
      <c r="A304" s="70" t="s">
        <v>275</v>
      </c>
      <c r="B304" s="71">
        <v>1965</v>
      </c>
      <c r="C304" s="68" t="str">
        <f>IF(ISERROR(VLOOKUP(IF(RIGHT($A304,1)=")",LEFT($A304,FIND(" (",$A304)-1),$A304),[1]ACCS!$B$2:$B$5003, 1, FALSE)), "","1")</f>
        <v>1</v>
      </c>
      <c r="D304" s="103" t="str">
        <f>IF($B304="Unknown","",IF($B304="","",IF(VALUE(LEFT($B304,4))&lt;Calc!$J$2,"ANTIQUE","")))</f>
        <v/>
      </c>
      <c r="E304" s="72" t="s">
        <v>24</v>
      </c>
      <c r="F304" s="121"/>
      <c r="G304" s="121"/>
      <c r="H304" s="62" t="str">
        <f t="shared" si="29"/>
        <v>Japonica</v>
      </c>
      <c r="I304" s="18">
        <f t="shared" si="30"/>
        <v>0</v>
      </c>
      <c r="J304" s="18">
        <f t="shared" si="31"/>
        <v>0</v>
      </c>
      <c r="K304" s="18">
        <f t="shared" si="32"/>
        <v>0</v>
      </c>
      <c r="L304" s="57" t="str">
        <f t="shared" si="33"/>
        <v>Betty Foy Sanders</v>
      </c>
      <c r="M304" s="57" t="str">
        <f t="shared" si="34"/>
        <v>Betty Foy Sanders</v>
      </c>
      <c r="N304" s="61" t="str">
        <f t="shared" si="28"/>
        <v>Betty Foy Sanders</v>
      </c>
    </row>
    <row r="305" spans="1:14" ht="25.15" customHeight="1" x14ac:dyDescent="0.2">
      <c r="A305" s="70" t="s">
        <v>276</v>
      </c>
      <c r="B305" s="71" t="s">
        <v>56</v>
      </c>
      <c r="C305" s="68" t="str">
        <f>IF(ISERROR(VLOOKUP(IF(RIGHT($A305,1)=")",LEFT($A305,FIND(" (",$A305)-1),$A305),[1]ACCS!$B$2:$B$5003, 1, FALSE)), "","1")</f>
        <v/>
      </c>
      <c r="D305" s="103" t="str">
        <f>IF($B305="Unknown","",IF($B305="","",IF(VALUE(LEFT($B305,4))&lt;Calc!$J$2,"ANTIQUE","")))</f>
        <v/>
      </c>
      <c r="E305" s="72" t="s">
        <v>24</v>
      </c>
      <c r="F305" s="121"/>
      <c r="G305" s="121"/>
      <c r="H305" s="62" t="str">
        <f t="shared" si="29"/>
        <v>Japonica</v>
      </c>
      <c r="I305" s="18">
        <f t="shared" si="30"/>
        <v>0</v>
      </c>
      <c r="J305" s="18">
        <f t="shared" si="31"/>
        <v>0</v>
      </c>
      <c r="K305" s="18">
        <f t="shared" si="32"/>
        <v>0</v>
      </c>
      <c r="L305" s="57" t="str">
        <f t="shared" si="33"/>
        <v>Betty Foy Sanders White</v>
      </c>
      <c r="M305" s="57" t="str">
        <f t="shared" si="34"/>
        <v>Betty Foy Sanders White</v>
      </c>
      <c r="N305" s="61" t="str">
        <f t="shared" si="28"/>
        <v>Betty Foy Sanders White</v>
      </c>
    </row>
    <row r="306" spans="1:14" ht="25.15" customHeight="1" x14ac:dyDescent="0.2">
      <c r="A306" s="70" t="s">
        <v>2884</v>
      </c>
      <c r="B306" s="71">
        <v>2019</v>
      </c>
      <c r="C306" s="68" t="str">
        <f>IF(ISERROR(VLOOKUP(IF(RIGHT($A306,1)=")",LEFT($A306,FIND(" (",$A306)-1),$A306),[1]ACCS!$B$2:$B$5003, 1, FALSE)), "","1")</f>
        <v>1</v>
      </c>
      <c r="D306" s="103" t="str">
        <f>IF($B306="Unknown","",IF($B306="","",IF(VALUE(LEFT($B306,4))&lt;Calc!$J$2,"ANTIQUE","")))</f>
        <v/>
      </c>
      <c r="E306" s="72" t="s">
        <v>37</v>
      </c>
      <c r="F306" s="121"/>
      <c r="G306" s="121" t="s">
        <v>26</v>
      </c>
      <c r="H306" s="62" t="str">
        <f t="shared" si="29"/>
        <v>Japonica</v>
      </c>
      <c r="I306" s="18">
        <f t="shared" si="30"/>
        <v>0</v>
      </c>
      <c r="J306" s="18">
        <f t="shared" si="31"/>
        <v>0</v>
      </c>
      <c r="K306" s="18">
        <f t="shared" si="32"/>
        <v>0</v>
      </c>
      <c r="L306" s="57" t="str">
        <f t="shared" si="33"/>
        <v>Betty Horton</v>
      </c>
      <c r="M306" s="57" t="str">
        <f t="shared" si="34"/>
        <v>Betty Horton</v>
      </c>
      <c r="N306" s="61" t="str">
        <f t="shared" si="28"/>
        <v>Betty Horton</v>
      </c>
    </row>
    <row r="307" spans="1:14" ht="25.15" customHeight="1" x14ac:dyDescent="0.2">
      <c r="A307" s="70" t="s">
        <v>277</v>
      </c>
      <c r="B307" s="71">
        <v>1973</v>
      </c>
      <c r="C307" s="68" t="str">
        <f>IF(ISERROR(VLOOKUP(IF(RIGHT($A307,1)=")",LEFT($A307,FIND(" (",$A307)-1),$A307),[1]ACCS!$B$2:$B$5003, 1, FALSE)), "","1")</f>
        <v>1</v>
      </c>
      <c r="D307" s="103" t="str">
        <f>IF($B307="Unknown","",IF($B307="","",IF(VALUE(LEFT($B307,4))&lt;Calc!$J$2,"ANTIQUE","")))</f>
        <v/>
      </c>
      <c r="E307" s="72" t="s">
        <v>21</v>
      </c>
      <c r="F307" s="121"/>
      <c r="G307" s="121" t="s">
        <v>26</v>
      </c>
      <c r="H307" s="62" t="str">
        <f t="shared" si="29"/>
        <v>NRH</v>
      </c>
      <c r="I307" s="18">
        <f t="shared" si="30"/>
        <v>2</v>
      </c>
      <c r="J307" s="18">
        <f t="shared" si="31"/>
        <v>0</v>
      </c>
      <c r="K307" s="18">
        <f t="shared" si="32"/>
        <v>0</v>
      </c>
      <c r="L307" s="57" t="str">
        <f t="shared" si="33"/>
        <v>Betty Ridley</v>
      </c>
      <c r="M307" s="57" t="str">
        <f t="shared" si="34"/>
        <v>Betty Ridley</v>
      </c>
      <c r="N307" s="61" t="str">
        <f t="shared" si="28"/>
        <v>Betty Ridley</v>
      </c>
    </row>
    <row r="308" spans="1:14" ht="25.15" customHeight="1" x14ac:dyDescent="0.2">
      <c r="A308" s="70" t="s">
        <v>278</v>
      </c>
      <c r="B308" s="71">
        <v>1949</v>
      </c>
      <c r="C308" s="68" t="str">
        <f>IF(ISERROR(VLOOKUP(IF(RIGHT($A308,1)=")",LEFT($A308,FIND(" (",$A308)-1),$A308),[1]ACCS!$B$2:$B$5003, 1, FALSE)), "","1")</f>
        <v>1</v>
      </c>
      <c r="D308" s="103" t="str">
        <f>IF($B308="Unknown","",IF($B308="","",IF(VALUE(LEFT($B308,4))&lt;Calc!$J$2,"ANTIQUE","")))</f>
        <v/>
      </c>
      <c r="E308" s="72" t="s">
        <v>21</v>
      </c>
      <c r="F308" s="121"/>
      <c r="G308" s="121"/>
      <c r="H308" s="62" t="str">
        <f t="shared" si="29"/>
        <v>Japonica</v>
      </c>
      <c r="I308" s="18">
        <f t="shared" si="30"/>
        <v>0</v>
      </c>
      <c r="J308" s="18">
        <f t="shared" si="31"/>
        <v>0</v>
      </c>
      <c r="K308" s="18">
        <f t="shared" si="32"/>
        <v>0</v>
      </c>
      <c r="L308" s="57" t="str">
        <f t="shared" si="33"/>
        <v>Betty Sheffield</v>
      </c>
      <c r="M308" s="57" t="str">
        <f t="shared" si="34"/>
        <v>Betty Sheffield</v>
      </c>
      <c r="N308" s="61" t="str">
        <f t="shared" si="28"/>
        <v>Betty Sheffield</v>
      </c>
    </row>
    <row r="309" spans="1:14" ht="25.15" customHeight="1" x14ac:dyDescent="0.2">
      <c r="A309" s="70" t="s">
        <v>279</v>
      </c>
      <c r="B309" s="71">
        <v>1958</v>
      </c>
      <c r="C309" s="68" t="str">
        <f>IF(ISERROR(VLOOKUP(IF(RIGHT($A309,1)=")",LEFT($A309,FIND(" (",$A309)-1),$A309),[1]ACCS!$B$2:$B$5003, 1, FALSE)), "","1")</f>
        <v>1</v>
      </c>
      <c r="D309" s="103" t="str">
        <f>IF($B309="Unknown","",IF($B309="","",IF(VALUE(LEFT($B309,4))&lt;Calc!$J$2,"ANTIQUE","")))</f>
        <v/>
      </c>
      <c r="E309" s="72" t="s">
        <v>21</v>
      </c>
      <c r="F309" s="121"/>
      <c r="G309" s="121"/>
      <c r="H309" s="62" t="str">
        <f t="shared" si="29"/>
        <v>Japonica</v>
      </c>
      <c r="I309" s="18">
        <f t="shared" si="30"/>
        <v>0</v>
      </c>
      <c r="J309" s="18">
        <f t="shared" si="31"/>
        <v>0</v>
      </c>
      <c r="K309" s="18">
        <f t="shared" si="32"/>
        <v>0</v>
      </c>
      <c r="L309" s="57" t="str">
        <f t="shared" si="33"/>
        <v>Betty Sheffield Blush</v>
      </c>
      <c r="M309" s="57" t="str">
        <f t="shared" si="34"/>
        <v>Betty Sheffield Blush</v>
      </c>
      <c r="N309" s="61" t="str">
        <f t="shared" si="28"/>
        <v>Betty Sheffield Blush</v>
      </c>
    </row>
    <row r="310" spans="1:14" ht="25.15" customHeight="1" x14ac:dyDescent="0.2">
      <c r="A310" s="70" t="s">
        <v>280</v>
      </c>
      <c r="B310" s="71">
        <v>1962</v>
      </c>
      <c r="C310" s="68" t="str">
        <f>IF(ISERROR(VLOOKUP(IF(RIGHT($A310,1)=")",LEFT($A310,FIND(" (",$A310)-1),$A310),[1]ACCS!$B$2:$B$5003, 1, FALSE)), "","1")</f>
        <v>1</v>
      </c>
      <c r="D310" s="103" t="str">
        <f>IF($B310="Unknown","",IF($B310="","",IF(VALUE(LEFT($B310,4))&lt;Calc!$J$2,"ANTIQUE","")))</f>
        <v/>
      </c>
      <c r="E310" s="72" t="s">
        <v>21</v>
      </c>
      <c r="F310" s="121"/>
      <c r="G310" s="121"/>
      <c r="H310" s="62" t="str">
        <f t="shared" si="29"/>
        <v>Japonica</v>
      </c>
      <c r="I310" s="18">
        <f t="shared" si="30"/>
        <v>0</v>
      </c>
      <c r="J310" s="18">
        <f t="shared" si="31"/>
        <v>0</v>
      </c>
      <c r="K310" s="18">
        <f t="shared" si="32"/>
        <v>0</v>
      </c>
      <c r="L310" s="57" t="str">
        <f t="shared" si="33"/>
        <v>Betty Sheffield Blush Supreme</v>
      </c>
      <c r="M310" s="57" t="str">
        <f t="shared" si="34"/>
        <v>Betty Sheffield Blush Supreme</v>
      </c>
      <c r="N310" s="61" t="str">
        <f t="shared" si="28"/>
        <v>Betty Sheffield Blush Supreme</v>
      </c>
    </row>
    <row r="311" spans="1:14" ht="25.15" customHeight="1" x14ac:dyDescent="0.2">
      <c r="A311" s="70" t="s">
        <v>281</v>
      </c>
      <c r="B311" s="71">
        <v>1964</v>
      </c>
      <c r="C311" s="68" t="str">
        <f>IF(ISERROR(VLOOKUP(IF(RIGHT($A311,1)=")",LEFT($A311,FIND(" (",$A311)-1),$A311),[1]ACCS!$B$2:$B$5003, 1, FALSE)), "","1")</f>
        <v>1</v>
      </c>
      <c r="D311" s="103" t="str">
        <f>IF($B311="Unknown","",IF($B311="","",IF(VALUE(LEFT($B311,4))&lt;Calc!$J$2,"ANTIQUE","")))</f>
        <v/>
      </c>
      <c r="E311" s="72" t="s">
        <v>21</v>
      </c>
      <c r="F311" s="121"/>
      <c r="G311" s="121"/>
      <c r="H311" s="62" t="str">
        <f t="shared" si="29"/>
        <v>Japonica</v>
      </c>
      <c r="I311" s="18">
        <f t="shared" si="30"/>
        <v>0</v>
      </c>
      <c r="J311" s="18">
        <f t="shared" si="31"/>
        <v>0</v>
      </c>
      <c r="K311" s="18">
        <f t="shared" si="32"/>
        <v>0</v>
      </c>
      <c r="L311" s="57" t="str">
        <f t="shared" si="33"/>
        <v>Betty Sheffield Coral</v>
      </c>
      <c r="M311" s="57" t="str">
        <f t="shared" si="34"/>
        <v>Betty Sheffield Coral</v>
      </c>
      <c r="N311" s="61" t="str">
        <f t="shared" si="28"/>
        <v>Betty Sheffield Coral</v>
      </c>
    </row>
    <row r="312" spans="1:14" ht="25.15" customHeight="1" x14ac:dyDescent="0.2">
      <c r="A312" s="70" t="s">
        <v>282</v>
      </c>
      <c r="B312" s="71">
        <v>1965</v>
      </c>
      <c r="C312" s="68" t="str">
        <f>IF(ISERROR(VLOOKUP(IF(RIGHT($A312,1)=")",LEFT($A312,FIND(" (",$A312)-1),$A312),[1]ACCS!$B$2:$B$5003, 1, FALSE)), "","1")</f>
        <v>1</v>
      </c>
      <c r="D312" s="103" t="str">
        <f>IF($B312="Unknown","",IF($B312="","",IF(VALUE(LEFT($B312,4))&lt;Calc!$J$2,"ANTIQUE","")))</f>
        <v/>
      </c>
      <c r="E312" s="72" t="s">
        <v>21</v>
      </c>
      <c r="F312" s="121"/>
      <c r="G312" s="121"/>
      <c r="H312" s="62" t="str">
        <f t="shared" si="29"/>
        <v>Japonica</v>
      </c>
      <c r="I312" s="18">
        <f t="shared" si="30"/>
        <v>0</v>
      </c>
      <c r="J312" s="18">
        <f t="shared" si="31"/>
        <v>0</v>
      </c>
      <c r="K312" s="18">
        <f t="shared" si="32"/>
        <v>0</v>
      </c>
      <c r="L312" s="57" t="str">
        <f t="shared" si="33"/>
        <v>Betty Sheffield Dawn</v>
      </c>
      <c r="M312" s="57" t="str">
        <f t="shared" si="34"/>
        <v>Betty Sheffield Dawn</v>
      </c>
      <c r="N312" s="61" t="str">
        <f t="shared" si="28"/>
        <v>Betty Sheffield Dawn</v>
      </c>
    </row>
    <row r="313" spans="1:14" ht="25.15" customHeight="1" x14ac:dyDescent="0.2">
      <c r="A313" s="70" t="s">
        <v>283</v>
      </c>
      <c r="B313" s="71">
        <v>1964</v>
      </c>
      <c r="C313" s="68" t="str">
        <f>IF(ISERROR(VLOOKUP(IF(RIGHT($A313,1)=")",LEFT($A313,FIND(" (",$A313)-1),$A313),[1]ACCS!$B$2:$B$5003, 1, FALSE)), "","1")</f>
        <v>1</v>
      </c>
      <c r="D313" s="103" t="str">
        <f>IF($B313="Unknown","",IF($B313="","",IF(VALUE(LEFT($B313,4))&lt;Calc!$J$2,"ANTIQUE","")))</f>
        <v/>
      </c>
      <c r="E313" s="72" t="s">
        <v>21</v>
      </c>
      <c r="F313" s="121"/>
      <c r="G313" s="121"/>
      <c r="H313" s="62" t="str">
        <f t="shared" si="29"/>
        <v>Japonica</v>
      </c>
      <c r="I313" s="18">
        <f t="shared" si="30"/>
        <v>0</v>
      </c>
      <c r="J313" s="18">
        <f t="shared" si="31"/>
        <v>0</v>
      </c>
      <c r="K313" s="18">
        <f t="shared" si="32"/>
        <v>0</v>
      </c>
      <c r="L313" s="57" t="str">
        <f t="shared" si="33"/>
        <v>Betty Sheffield Dream</v>
      </c>
      <c r="M313" s="57" t="str">
        <f t="shared" si="34"/>
        <v>Betty Sheffield Dream</v>
      </c>
      <c r="N313" s="61" t="str">
        <f t="shared" si="28"/>
        <v>Betty Sheffield Dream</v>
      </c>
    </row>
    <row r="314" spans="1:14" ht="25.15" customHeight="1" x14ac:dyDescent="0.2">
      <c r="A314" s="70" t="s">
        <v>284</v>
      </c>
      <c r="B314" s="71">
        <v>1957</v>
      </c>
      <c r="C314" s="68" t="str">
        <f>IF(ISERROR(VLOOKUP(IF(RIGHT($A314,1)=")",LEFT($A314,FIND(" (",$A314)-1),$A314),[1]ACCS!$B$2:$B$5003, 1, FALSE)), "","1")</f>
        <v>1</v>
      </c>
      <c r="D314" s="103" t="str">
        <f>IF($B314="Unknown","",IF($B314="","",IF(VALUE(LEFT($B314,4))&lt;Calc!$J$2,"ANTIQUE","")))</f>
        <v/>
      </c>
      <c r="E314" s="72" t="s">
        <v>21</v>
      </c>
      <c r="F314" s="121"/>
      <c r="G314" s="121"/>
      <c r="H314" s="62" t="str">
        <f t="shared" si="29"/>
        <v>Japonica</v>
      </c>
      <c r="I314" s="18">
        <f t="shared" si="30"/>
        <v>0</v>
      </c>
      <c r="J314" s="18">
        <f t="shared" si="31"/>
        <v>0</v>
      </c>
      <c r="K314" s="18">
        <f t="shared" si="32"/>
        <v>0</v>
      </c>
      <c r="L314" s="57" t="str">
        <f t="shared" si="33"/>
        <v>Betty Sheffield Pink</v>
      </c>
      <c r="M314" s="57" t="str">
        <f t="shared" si="34"/>
        <v>Betty Sheffield Pink</v>
      </c>
      <c r="N314" s="61" t="str">
        <f t="shared" si="28"/>
        <v>Betty Sheffield Pink</v>
      </c>
    </row>
    <row r="315" spans="1:14" ht="25.15" customHeight="1" x14ac:dyDescent="0.2">
      <c r="A315" s="70" t="s">
        <v>285</v>
      </c>
      <c r="B315" s="71">
        <v>1965</v>
      </c>
      <c r="C315" s="68" t="str">
        <f>IF(ISERROR(VLOOKUP(IF(RIGHT($A315,1)=")",LEFT($A315,FIND(" (",$A315)-1),$A315),[1]ACCS!$B$2:$B$5003, 1, FALSE)), "","1")</f>
        <v>1</v>
      </c>
      <c r="D315" s="103" t="str">
        <f>IF($B315="Unknown","",IF($B315="","",IF(VALUE(LEFT($B315,4))&lt;Calc!$J$2,"ANTIQUE","")))</f>
        <v/>
      </c>
      <c r="E315" s="72" t="s">
        <v>21</v>
      </c>
      <c r="F315" s="121"/>
      <c r="G315" s="121"/>
      <c r="H315" s="62" t="str">
        <f t="shared" si="29"/>
        <v>Japonica</v>
      </c>
      <c r="I315" s="18">
        <f t="shared" si="30"/>
        <v>0</v>
      </c>
      <c r="J315" s="18">
        <f t="shared" si="31"/>
        <v>0</v>
      </c>
      <c r="K315" s="18">
        <f t="shared" si="32"/>
        <v>0</v>
      </c>
      <c r="L315" s="57" t="str">
        <f t="shared" si="33"/>
        <v>Betty Sheffield Pink Chiffon</v>
      </c>
      <c r="M315" s="57" t="str">
        <f t="shared" si="34"/>
        <v>Betty Sheffield Pink Chiffon</v>
      </c>
      <c r="N315" s="61" t="str">
        <f t="shared" si="28"/>
        <v>Betty Sheffield Pink Chiffon</v>
      </c>
    </row>
    <row r="316" spans="1:14" ht="25.15" customHeight="1" x14ac:dyDescent="0.2">
      <c r="A316" s="70" t="s">
        <v>286</v>
      </c>
      <c r="B316" s="71">
        <v>1962</v>
      </c>
      <c r="C316" s="68" t="str">
        <f>IF(ISERROR(VLOOKUP(IF(RIGHT($A316,1)=")",LEFT($A316,FIND(" (",$A316)-1),$A316),[1]ACCS!$B$2:$B$5003, 1, FALSE)), "","1")</f>
        <v>1</v>
      </c>
      <c r="D316" s="103" t="str">
        <f>IF($B316="Unknown","",IF($B316="","",IF(VALUE(LEFT($B316,4))&lt;Calc!$J$2,"ANTIQUE","")))</f>
        <v/>
      </c>
      <c r="E316" s="72" t="s">
        <v>21</v>
      </c>
      <c r="F316" s="121"/>
      <c r="G316" s="121"/>
      <c r="H316" s="62" t="str">
        <f t="shared" si="29"/>
        <v>Japonica</v>
      </c>
      <c r="I316" s="18">
        <f t="shared" si="30"/>
        <v>0</v>
      </c>
      <c r="J316" s="18">
        <f t="shared" si="31"/>
        <v>0</v>
      </c>
      <c r="K316" s="18">
        <f t="shared" si="32"/>
        <v>0</v>
      </c>
      <c r="L316" s="57" t="str">
        <f t="shared" si="33"/>
        <v>Betty Sheffield Pink Heart</v>
      </c>
      <c r="M316" s="57" t="str">
        <f t="shared" si="34"/>
        <v>Betty Sheffield Pink Heart</v>
      </c>
      <c r="N316" s="61" t="str">
        <f t="shared" si="28"/>
        <v>Betty Sheffield Pink Heart</v>
      </c>
    </row>
    <row r="317" spans="1:14" ht="25.15" customHeight="1" x14ac:dyDescent="0.2">
      <c r="A317" s="70" t="s">
        <v>287</v>
      </c>
      <c r="B317" s="71">
        <v>1960</v>
      </c>
      <c r="C317" s="68" t="str">
        <f>IF(ISERROR(VLOOKUP(IF(RIGHT($A317,1)=")",LEFT($A317,FIND(" (",$A317)-1),$A317),[1]ACCS!$B$2:$B$5003, 1, FALSE)), "","1")</f>
        <v>1</v>
      </c>
      <c r="D317" s="103" t="str">
        <f>IF($B317="Unknown","",IF($B317="","",IF(VALUE(LEFT($B317,4))&lt;Calc!$J$2,"ANTIQUE","")))</f>
        <v/>
      </c>
      <c r="E317" s="72" t="s">
        <v>21</v>
      </c>
      <c r="F317" s="121"/>
      <c r="G317" s="121"/>
      <c r="H317" s="62" t="str">
        <f t="shared" si="29"/>
        <v>Japonica</v>
      </c>
      <c r="I317" s="18">
        <f t="shared" si="30"/>
        <v>0</v>
      </c>
      <c r="J317" s="18">
        <f t="shared" si="31"/>
        <v>0</v>
      </c>
      <c r="K317" s="18">
        <f t="shared" si="32"/>
        <v>0</v>
      </c>
      <c r="L317" s="57" t="str">
        <f t="shared" si="33"/>
        <v>Betty Sheffield Silver</v>
      </c>
      <c r="M317" s="57" t="str">
        <f t="shared" si="34"/>
        <v>Betty Sheffield Silver</v>
      </c>
      <c r="N317" s="61" t="str">
        <f t="shared" si="28"/>
        <v>Betty Sheffield Silver</v>
      </c>
    </row>
    <row r="318" spans="1:14" ht="25.15" customHeight="1" x14ac:dyDescent="0.2">
      <c r="A318" s="70" t="s">
        <v>288</v>
      </c>
      <c r="B318" s="71">
        <v>1960</v>
      </c>
      <c r="C318" s="68" t="str">
        <f>IF(ISERROR(VLOOKUP(IF(RIGHT($A318,1)=")",LEFT($A318,FIND(" (",$A318)-1),$A318),[1]ACCS!$B$2:$B$5003, 1, FALSE)), "","1")</f>
        <v>1</v>
      </c>
      <c r="D318" s="103" t="str">
        <f>IF($B318="Unknown","",IF($B318="","",IF(VALUE(LEFT($B318,4))&lt;Calc!$J$2,"ANTIQUE","")))</f>
        <v/>
      </c>
      <c r="E318" s="72" t="s">
        <v>21</v>
      </c>
      <c r="F318" s="121"/>
      <c r="G318" s="121"/>
      <c r="H318" s="62" t="str">
        <f t="shared" si="29"/>
        <v>Japonica</v>
      </c>
      <c r="I318" s="18">
        <f t="shared" si="30"/>
        <v>0</v>
      </c>
      <c r="J318" s="18">
        <f t="shared" si="31"/>
        <v>0</v>
      </c>
      <c r="K318" s="18">
        <f t="shared" si="32"/>
        <v>0</v>
      </c>
      <c r="L318" s="57" t="str">
        <f t="shared" si="33"/>
        <v>Betty Sheffield Supreme</v>
      </c>
      <c r="M318" s="57" t="str">
        <f t="shared" si="34"/>
        <v>Betty Sheffield Supreme</v>
      </c>
      <c r="N318" s="61" t="str">
        <f t="shared" si="28"/>
        <v>Betty Sheffield Supreme</v>
      </c>
    </row>
    <row r="319" spans="1:14" ht="25.15" customHeight="1" x14ac:dyDescent="0.2">
      <c r="A319" s="70" t="s">
        <v>289</v>
      </c>
      <c r="B319" s="71">
        <v>1980</v>
      </c>
      <c r="C319" s="68" t="str">
        <f>IF(ISERROR(VLOOKUP(IF(RIGHT($A319,1)=")",LEFT($A319,FIND(" (",$A319)-1),$A319),[1]ACCS!$B$2:$B$5003, 1, FALSE)), "","1")</f>
        <v>1</v>
      </c>
      <c r="D319" s="103" t="str">
        <f>IF($B319="Unknown","",IF($B319="","",IF(VALUE(LEFT($B319,4))&lt;Calc!$J$2,"ANTIQUE","")))</f>
        <v/>
      </c>
      <c r="E319" s="72" t="s">
        <v>21</v>
      </c>
      <c r="F319" s="121" t="s">
        <v>5</v>
      </c>
      <c r="G319" s="121"/>
      <c r="H319" s="62" t="str">
        <f t="shared" si="29"/>
        <v>Japonica</v>
      </c>
      <c r="I319" s="18">
        <f t="shared" si="30"/>
        <v>0</v>
      </c>
      <c r="J319" s="18">
        <f t="shared" si="31"/>
        <v>0</v>
      </c>
      <c r="K319" s="18">
        <f t="shared" si="32"/>
        <v>0</v>
      </c>
      <c r="L319" s="57" t="str">
        <f t="shared" si="33"/>
        <v>Betty Sheffield White</v>
      </c>
      <c r="M319" s="57" t="str">
        <f t="shared" si="34"/>
        <v>Betty Sheffield White</v>
      </c>
      <c r="N319" s="61" t="str">
        <f t="shared" si="28"/>
        <v>Betty Sheffield White</v>
      </c>
    </row>
    <row r="320" spans="1:14" ht="25.15" customHeight="1" x14ac:dyDescent="0.2">
      <c r="A320" s="70" t="s">
        <v>290</v>
      </c>
      <c r="B320" s="71">
        <v>1975</v>
      </c>
      <c r="C320" s="68" t="str">
        <f>IF(ISERROR(VLOOKUP(IF(RIGHT($A320,1)=")",LEFT($A320,FIND(" (",$A320)-1),$A320),[1]ACCS!$B$2:$B$5003, 1, FALSE)), "","1")</f>
        <v>1</v>
      </c>
      <c r="D320" s="103" t="str">
        <f>IF($B320="Unknown","",IF($B320="","",IF(VALUE(LEFT($B320,4))&lt;Calc!$J$2,"ANTIQUE","")))</f>
        <v/>
      </c>
      <c r="E320" s="72" t="s">
        <v>21</v>
      </c>
      <c r="F320" s="121"/>
      <c r="G320" s="121"/>
      <c r="H320" s="62" t="str">
        <f t="shared" si="29"/>
        <v>Japonica</v>
      </c>
      <c r="I320" s="18">
        <f t="shared" si="30"/>
        <v>0</v>
      </c>
      <c r="J320" s="18">
        <f t="shared" si="31"/>
        <v>0</v>
      </c>
      <c r="K320" s="18">
        <f t="shared" si="32"/>
        <v>0</v>
      </c>
      <c r="L320" s="57" t="str">
        <f t="shared" si="33"/>
        <v>Betty's Beauty</v>
      </c>
      <c r="M320" s="57" t="str">
        <f t="shared" si="34"/>
        <v>Betty's Beauty</v>
      </c>
      <c r="N320" s="61" t="str">
        <f t="shared" ref="N320:N383" si="35">IF(ISNUMBER(SEARCH("See",$M320)),$M320,IF(ISNUMBER(SEARCH("(",$M320)),LEFT($M320,SEARCH("(",$M320)-2),$M320))</f>
        <v>Betty's Beauty</v>
      </c>
    </row>
    <row r="321" spans="1:14" ht="25.15" customHeight="1" x14ac:dyDescent="0.2">
      <c r="A321" s="70" t="s">
        <v>291</v>
      </c>
      <c r="B321" s="71">
        <v>1980</v>
      </c>
      <c r="C321" s="68" t="str">
        <f>IF(ISERROR(VLOOKUP(IF(RIGHT($A321,1)=")",LEFT($A321,FIND(" (",$A321)-1),$A321),[1]ACCS!$B$2:$B$5003, 1, FALSE)), "","1")</f>
        <v/>
      </c>
      <c r="D321" s="103" t="str">
        <f>IF($B321="Unknown","",IF($B321="","",IF(VALUE(LEFT($B321,4))&lt;Calc!$J$2,"ANTIQUE","")))</f>
        <v/>
      </c>
      <c r="E321" s="72" t="s">
        <v>21</v>
      </c>
      <c r="F321" s="121"/>
      <c r="G321" s="121"/>
      <c r="H321" s="62" t="str">
        <f t="shared" ref="H321:H384" si="36">IF($A321="","",IF($I321=0,"Japonica",IF($I321=1,"Reticulata",IF($I321=2,"NRH",IF($I321=3,"Sasanqua",IF($I321=4,"Hiemalis",IF($I321=5,"Vernalis",IF($I321=6,"Japonica [Higo]","Specie"))))))))</f>
        <v>Japonica</v>
      </c>
      <c r="I321" s="18">
        <f t="shared" ref="I321:I384" si="37">IF(NOT(ISERROR(SEARCH("(R)",$A321))),1,IF(NOT(ISERROR(SEARCH("(H)",$A321))),2,IF(NOT(ISERROR(SEARCH("(Sasanqua)",$A321))),3,IF(NOT(ISERROR(SEARCH("(Hiemalis)",$A321))),4,IF(NOT(ISERROR(SEARCH("(Vernalis)",$A321))),5,IF(NOT(ISERROR(SEARCH("(Higo)",$A321))),6,))))))+$J321+K321</f>
        <v>0</v>
      </c>
      <c r="J321" s="18">
        <f t="shared" ref="J321:J384" si="38">IF(NOT(ISERROR(SEARCH("(Rusticana)",$A321))),7,IF(NOT(ISERROR(SEARCH("(Wabisuke)",$A321))),8,IF(NOT(ISERROR(SEARCH("(Edithae)",$A321))),9,IF(NOT(ISERROR(SEARCH("(Oleifera)",$A321))),10,IF(NOT(ISERROR(SEARCH("(Saluenensis)",$A321))),11,0)))))</f>
        <v>0</v>
      </c>
      <c r="K321" s="18">
        <f t="shared" ref="K321:K384" si="39">IF(NOT(ISERROR(SEARCH("(Pitardii)",$A321))),12,IF(NOT(ISERROR(SEARCH("(Specie)",$A321))),13,0))</f>
        <v>0</v>
      </c>
      <c r="L321" s="57" t="str">
        <f t="shared" ref="L321:L384" si="40">SUBSTITUTE(SUBSTITUTE(SUBSTITUTE(SUBSTITUTE(SUBSTITUTE(SUBSTITUTE(SUBSTITUTE(SUBSTITUTE(A321," (A)","")," (R)","")," (H)","")," (Sasanqua)","")," (Hiemalis)","")," (Vernalis)","")," (Rusticana)",""),"(Wabisuke)","")</f>
        <v>Betty's Pink Organdie</v>
      </c>
      <c r="M321" s="57" t="str">
        <f t="shared" ref="M321:M384" si="41">SUBSTITUTE(SUBSTITUTE(SUBSTITUTE(SUBSTITUTE(SUBSTITUTE($L321," (Edithae)","")," (Oleifera)","")," (Saluenensis)","")," (Specie)","")," (Pitardii)","")</f>
        <v>Betty's Pink Organdie</v>
      </c>
      <c r="N321" s="61" t="str">
        <f t="shared" si="35"/>
        <v>Betty's Pink Organdie</v>
      </c>
    </row>
    <row r="322" spans="1:14" ht="25.15" customHeight="1" x14ac:dyDescent="0.2">
      <c r="A322" s="70" t="s">
        <v>292</v>
      </c>
      <c r="B322" s="71">
        <v>2001</v>
      </c>
      <c r="C322" s="68" t="str">
        <f>IF(ISERROR(VLOOKUP(IF(RIGHT($A322,1)=")",LEFT($A322,FIND(" (",$A322)-1),$A322),[1]ACCS!$B$2:$B$5003, 1, FALSE)), "","1")</f>
        <v>1</v>
      </c>
      <c r="D322" s="103" t="str">
        <f>IF($B322="Unknown","",IF($B322="","",IF(VALUE(LEFT($B322,4))&lt;Calc!$J$2,"ANTIQUE","")))</f>
        <v/>
      </c>
      <c r="E322" s="72" t="s">
        <v>30</v>
      </c>
      <c r="F322" s="121"/>
      <c r="G322" s="121"/>
      <c r="H322" s="62" t="str">
        <f t="shared" si="36"/>
        <v>Japonica</v>
      </c>
      <c r="I322" s="18">
        <f t="shared" si="37"/>
        <v>0</v>
      </c>
      <c r="J322" s="18">
        <f t="shared" si="38"/>
        <v>0</v>
      </c>
      <c r="K322" s="18">
        <f t="shared" si="39"/>
        <v>0</v>
      </c>
      <c r="L322" s="57" t="str">
        <f t="shared" si="40"/>
        <v>Beulah B. Bobe</v>
      </c>
      <c r="M322" s="57" t="str">
        <f t="shared" si="41"/>
        <v>Beulah B. Bobe</v>
      </c>
      <c r="N322" s="61" t="str">
        <f t="shared" si="35"/>
        <v>Beulah B. Bobe</v>
      </c>
    </row>
    <row r="323" spans="1:14" ht="25.15" customHeight="1" x14ac:dyDescent="0.2">
      <c r="A323" s="70" t="s">
        <v>293</v>
      </c>
      <c r="B323" s="71">
        <v>2013</v>
      </c>
      <c r="C323" s="68" t="str">
        <f>IF(ISERROR(VLOOKUP(IF(RIGHT($A323,1)=")",LEFT($A323,FIND(" (",$A323)-1),$A323),[1]ACCS!$B$2:$B$5003, 1, FALSE)), "","1")</f>
        <v>1</v>
      </c>
      <c r="D323" s="103" t="str">
        <f>IF($B323="Unknown","",IF($B323="","",IF(VALUE(LEFT($B323,4))&lt;Calc!$J$2,"ANTIQUE","")))</f>
        <v/>
      </c>
      <c r="E323" s="72" t="s">
        <v>37</v>
      </c>
      <c r="F323" s="121"/>
      <c r="G323" s="121"/>
      <c r="H323" s="62" t="str">
        <f t="shared" si="36"/>
        <v>Reticulata</v>
      </c>
      <c r="I323" s="18">
        <f t="shared" si="37"/>
        <v>1</v>
      </c>
      <c r="J323" s="18">
        <f t="shared" si="38"/>
        <v>0</v>
      </c>
      <c r="K323" s="18">
        <f t="shared" si="39"/>
        <v>0</v>
      </c>
      <c r="L323" s="57" t="str">
        <f t="shared" si="40"/>
        <v>Beulah Hennly</v>
      </c>
      <c r="M323" s="57" t="str">
        <f t="shared" si="41"/>
        <v>Beulah Hennly</v>
      </c>
      <c r="N323" s="61" t="str">
        <f t="shared" si="35"/>
        <v>Beulah Hennly</v>
      </c>
    </row>
    <row r="324" spans="1:14" ht="25.15" customHeight="1" x14ac:dyDescent="0.2">
      <c r="A324" s="70" t="s">
        <v>294</v>
      </c>
      <c r="B324" s="71">
        <v>1986</v>
      </c>
      <c r="C324" s="68" t="str">
        <f>IF(ISERROR(VLOOKUP(IF(RIGHT($A324,1)=")",LEFT($A324,FIND(" (",$A324)-1),$A324),[1]ACCS!$B$2:$B$5003, 1, FALSE)), "","1")</f>
        <v>1</v>
      </c>
      <c r="D324" s="103" t="str">
        <f>IF($B324="Unknown","",IF($B324="","",IF(VALUE(LEFT($B324,4))&lt;Calc!$J$2,"ANTIQUE","")))</f>
        <v/>
      </c>
      <c r="E324" s="72" t="s">
        <v>24</v>
      </c>
      <c r="F324" s="121"/>
      <c r="G324" s="121"/>
      <c r="H324" s="62" t="str">
        <f t="shared" si="36"/>
        <v>Reticulata</v>
      </c>
      <c r="I324" s="18">
        <f t="shared" si="37"/>
        <v>1</v>
      </c>
      <c r="J324" s="18">
        <f t="shared" si="38"/>
        <v>0</v>
      </c>
      <c r="K324" s="18">
        <f t="shared" si="39"/>
        <v>0</v>
      </c>
      <c r="L324" s="57" t="str">
        <f t="shared" si="40"/>
        <v>Bev Piet</v>
      </c>
      <c r="M324" s="57" t="str">
        <f t="shared" si="41"/>
        <v>Bev Piet</v>
      </c>
      <c r="N324" s="61" t="str">
        <f t="shared" si="35"/>
        <v>Bev Piet</v>
      </c>
    </row>
    <row r="325" spans="1:14" ht="25.15" customHeight="1" x14ac:dyDescent="0.2">
      <c r="A325" s="70" t="s">
        <v>295</v>
      </c>
      <c r="B325" s="71">
        <v>2008</v>
      </c>
      <c r="C325" s="68" t="str">
        <f>IF(ISERROR(VLOOKUP(IF(RIGHT($A325,1)=")",LEFT($A325,FIND(" (",$A325)-1),$A325),[1]ACCS!$B$2:$B$5003, 1, FALSE)), "","1")</f>
        <v>1</v>
      </c>
      <c r="D325" s="103" t="str">
        <f>IF($B325="Unknown","",IF($B325="","",IF(VALUE(LEFT($B325,4))&lt;Calc!$J$2,"ANTIQUE","")))</f>
        <v/>
      </c>
      <c r="E325" s="72" t="s">
        <v>21</v>
      </c>
      <c r="F325" s="121"/>
      <c r="G325" s="121"/>
      <c r="H325" s="62" t="str">
        <f t="shared" si="36"/>
        <v>Japonica</v>
      </c>
      <c r="I325" s="18">
        <f t="shared" si="37"/>
        <v>0</v>
      </c>
      <c r="J325" s="18">
        <f t="shared" si="38"/>
        <v>0</v>
      </c>
      <c r="K325" s="18">
        <f t="shared" si="39"/>
        <v>0</v>
      </c>
      <c r="L325" s="57" t="str">
        <f t="shared" si="40"/>
        <v>Bev Piet's Smile</v>
      </c>
      <c r="M325" s="57" t="str">
        <f t="shared" si="41"/>
        <v>Bev Piet's Smile</v>
      </c>
      <c r="N325" s="61" t="str">
        <f t="shared" si="35"/>
        <v>Bev Piet's Smile</v>
      </c>
    </row>
    <row r="326" spans="1:14" ht="25.15" customHeight="1" x14ac:dyDescent="0.2">
      <c r="A326" s="70" t="s">
        <v>296</v>
      </c>
      <c r="B326" s="71">
        <v>2010</v>
      </c>
      <c r="C326" s="68" t="str">
        <f>IF(ISERROR(VLOOKUP(IF(RIGHT($A326,1)=")",LEFT($A326,FIND(" (",$A326)-1),$A326),[1]ACCS!$B$2:$B$5003, 1, FALSE)), "","1")</f>
        <v>1</v>
      </c>
      <c r="D326" s="103" t="str">
        <f>IF($B326="Unknown","",IF($B326="","",IF(VALUE(LEFT($B326,4))&lt;Calc!$J$2,"ANTIQUE","")))</f>
        <v/>
      </c>
      <c r="E326" s="72" t="s">
        <v>24</v>
      </c>
      <c r="F326" s="121"/>
      <c r="G326" s="121" t="s">
        <v>26</v>
      </c>
      <c r="H326" s="62" t="str">
        <f t="shared" si="36"/>
        <v>Japonica</v>
      </c>
      <c r="I326" s="18">
        <f t="shared" si="37"/>
        <v>0</v>
      </c>
      <c r="J326" s="18">
        <f t="shared" si="38"/>
        <v>0</v>
      </c>
      <c r="K326" s="18">
        <f t="shared" si="39"/>
        <v>0</v>
      </c>
      <c r="L326" s="57" t="str">
        <f t="shared" si="40"/>
        <v>Bev Ritter</v>
      </c>
      <c r="M326" s="57" t="str">
        <f t="shared" si="41"/>
        <v>Bev Ritter</v>
      </c>
      <c r="N326" s="61" t="str">
        <f t="shared" si="35"/>
        <v>Bev Ritter</v>
      </c>
    </row>
    <row r="327" spans="1:14" ht="25.15" customHeight="1" x14ac:dyDescent="0.2">
      <c r="A327" s="70" t="s">
        <v>3052</v>
      </c>
      <c r="B327" s="71">
        <v>1930</v>
      </c>
      <c r="C327" s="68" t="str">
        <f>IF(ISERROR(VLOOKUP(IF(RIGHT($A327,1)=")",LEFT($A327,FIND(" (",$A327)-1),$A327),[1]ACCS!$B$2:$B$5003, 1, FALSE)), "","1")</f>
        <v/>
      </c>
      <c r="D327" s="103" t="str">
        <f>IF($B327="Unknown","",IF($B327="","",IF(VALUE(LEFT($B327,4))&lt;Calc!$J$2,"ANTIQUE","")))</f>
        <v/>
      </c>
      <c r="E327" s="72" t="s">
        <v>24</v>
      </c>
      <c r="F327" s="121"/>
      <c r="G327" s="121"/>
      <c r="H327" s="62" t="str">
        <f t="shared" si="36"/>
        <v>Japonica</v>
      </c>
      <c r="I327" s="18">
        <f t="shared" si="37"/>
        <v>0</v>
      </c>
      <c r="J327" s="18">
        <f t="shared" si="38"/>
        <v>0</v>
      </c>
      <c r="K327" s="18">
        <f t="shared" si="39"/>
        <v>0</v>
      </c>
      <c r="L327" s="57" t="str">
        <f t="shared" si="40"/>
        <v>Bidwell</v>
      </c>
      <c r="M327" s="57" t="str">
        <f t="shared" si="41"/>
        <v>Bidwell</v>
      </c>
      <c r="N327" s="61" t="str">
        <f t="shared" si="35"/>
        <v>Bidwell</v>
      </c>
    </row>
    <row r="328" spans="1:14" ht="25.15" customHeight="1" x14ac:dyDescent="0.2">
      <c r="A328" s="70" t="s">
        <v>297</v>
      </c>
      <c r="B328" s="71">
        <v>1961</v>
      </c>
      <c r="C328" s="68" t="str">
        <f>IF(ISERROR(VLOOKUP(IF(RIGHT($A328,1)=")",LEFT($A328,FIND(" (",$A328)-1),$A328),[1]ACCS!$B$2:$B$5003, 1, FALSE)), "","1")</f>
        <v>1</v>
      </c>
      <c r="D328" s="103" t="str">
        <f>IF($B328="Unknown","",IF($B328="","",IF(VALUE(LEFT($B328,4))&lt;Calc!$J$2,"ANTIQUE","")))</f>
        <v/>
      </c>
      <c r="E328" s="72" t="s">
        <v>21</v>
      </c>
      <c r="F328" s="121" t="s">
        <v>5</v>
      </c>
      <c r="G328" s="121" t="s">
        <v>26</v>
      </c>
      <c r="H328" s="62" t="str">
        <f t="shared" si="36"/>
        <v>Japonica</v>
      </c>
      <c r="I328" s="18">
        <f t="shared" si="37"/>
        <v>0</v>
      </c>
      <c r="J328" s="18">
        <f t="shared" si="38"/>
        <v>0</v>
      </c>
      <c r="K328" s="18">
        <f t="shared" si="39"/>
        <v>0</v>
      </c>
      <c r="L328" s="57" t="str">
        <f t="shared" si="40"/>
        <v>Bienville</v>
      </c>
      <c r="M328" s="57" t="str">
        <f t="shared" si="41"/>
        <v>Bienville</v>
      </c>
      <c r="N328" s="61" t="str">
        <f t="shared" si="35"/>
        <v>Bienville</v>
      </c>
    </row>
    <row r="329" spans="1:14" ht="25.15" customHeight="1" x14ac:dyDescent="0.2">
      <c r="A329" s="70" t="s">
        <v>298</v>
      </c>
      <c r="B329" s="71">
        <v>1984</v>
      </c>
      <c r="C329" s="68" t="str">
        <f>IF(ISERROR(VLOOKUP(IF(RIGHT($A329,1)=")",LEFT($A329,FIND(" (",$A329)-1),$A329),[1]ACCS!$B$2:$B$5003, 1, FALSE)), "","1")</f>
        <v>1</v>
      </c>
      <c r="D329" s="103" t="str">
        <f>IF($B329="Unknown","",IF($B329="","",IF(VALUE(LEFT($B329,4))&lt;Calc!$J$2,"ANTIQUE","")))</f>
        <v/>
      </c>
      <c r="E329" s="72" t="s">
        <v>30</v>
      </c>
      <c r="F329" s="121"/>
      <c r="G329" s="121"/>
      <c r="H329" s="62" t="str">
        <f t="shared" si="36"/>
        <v>Reticulata</v>
      </c>
      <c r="I329" s="18">
        <f t="shared" si="37"/>
        <v>1</v>
      </c>
      <c r="J329" s="18">
        <f t="shared" si="38"/>
        <v>0</v>
      </c>
      <c r="K329" s="18">
        <f t="shared" si="39"/>
        <v>0</v>
      </c>
      <c r="L329" s="57" t="str">
        <f t="shared" si="40"/>
        <v>Big Apple</v>
      </c>
      <c r="M329" s="57" t="str">
        <f t="shared" si="41"/>
        <v>Big Apple</v>
      </c>
      <c r="N329" s="61" t="str">
        <f t="shared" si="35"/>
        <v>Big Apple</v>
      </c>
    </row>
    <row r="330" spans="1:14" ht="25.15" customHeight="1" x14ac:dyDescent="0.2">
      <c r="A330" s="70" t="s">
        <v>299</v>
      </c>
      <c r="B330" s="71">
        <v>1941</v>
      </c>
      <c r="C330" s="68" t="str">
        <f>IF(ISERROR(VLOOKUP(IF(RIGHT($A330,1)=")",LEFT($A330,FIND(" (",$A330)-1),$A330),[1]ACCS!$B$2:$B$5003, 1, FALSE)), "","1")</f>
        <v>1</v>
      </c>
      <c r="D330" s="103" t="str">
        <f>IF($B330="Unknown","",IF($B330="","",IF(VALUE(LEFT($B330,4))&lt;Calc!$J$2,"ANTIQUE","")))</f>
        <v/>
      </c>
      <c r="E330" s="72" t="s">
        <v>30</v>
      </c>
      <c r="F330" s="121"/>
      <c r="G330" s="121"/>
      <c r="H330" s="62" t="str">
        <f t="shared" si="36"/>
        <v>Japonica</v>
      </c>
      <c r="I330" s="18">
        <f t="shared" si="37"/>
        <v>0</v>
      </c>
      <c r="J330" s="18">
        <f t="shared" si="38"/>
        <v>0</v>
      </c>
      <c r="K330" s="18">
        <f t="shared" si="39"/>
        <v>0</v>
      </c>
      <c r="L330" s="57" t="str">
        <f t="shared" si="40"/>
        <v>Big Beauty (Tillie Wirth)</v>
      </c>
      <c r="M330" s="57" t="str">
        <f t="shared" si="41"/>
        <v>Big Beauty (Tillie Wirth)</v>
      </c>
      <c r="N330" s="61" t="str">
        <f t="shared" si="35"/>
        <v>Big Beauty</v>
      </c>
    </row>
    <row r="331" spans="1:14" ht="25.15" customHeight="1" x14ac:dyDescent="0.2">
      <c r="A331" s="70" t="s">
        <v>300</v>
      </c>
      <c r="B331" s="71">
        <v>1946</v>
      </c>
      <c r="C331" s="68" t="str">
        <f>IF(ISERROR(VLOOKUP(IF(RIGHT($A331,1)=")",LEFT($A331,FIND(" (",$A331)-1),$A331),[1]ACCS!$B$2:$B$5003, 1, FALSE)), "","1")</f>
        <v/>
      </c>
      <c r="D331" s="103" t="str">
        <f>IF($B331="Unknown","",IF($B331="","",IF(VALUE(LEFT($B331,4))&lt;Calc!$J$2,"ANTIQUE","")))</f>
        <v/>
      </c>
      <c r="E331" s="72" t="s">
        <v>30</v>
      </c>
      <c r="F331" s="121"/>
      <c r="G331" s="121"/>
      <c r="H331" s="62" t="str">
        <f t="shared" si="36"/>
        <v>Japonica</v>
      </c>
      <c r="I331" s="18">
        <f t="shared" si="37"/>
        <v>0</v>
      </c>
      <c r="J331" s="18">
        <f t="shared" si="38"/>
        <v>0</v>
      </c>
      <c r="K331" s="18">
        <f t="shared" si="39"/>
        <v>0</v>
      </c>
      <c r="L331" s="57" t="str">
        <f t="shared" si="40"/>
        <v>Big Beauty Pink (See Mollie Moore Davis)</v>
      </c>
      <c r="M331" s="57" t="str">
        <f t="shared" si="41"/>
        <v>Big Beauty Pink (See Mollie Moore Davis)</v>
      </c>
      <c r="N331" s="61" t="str">
        <f t="shared" si="35"/>
        <v>Big Beauty Pink (See Mollie Moore Davis)</v>
      </c>
    </row>
    <row r="332" spans="1:14" ht="25.15" customHeight="1" x14ac:dyDescent="0.2">
      <c r="A332" s="70" t="s">
        <v>301</v>
      </c>
      <c r="B332" s="71">
        <v>2012</v>
      </c>
      <c r="C332" s="68" t="str">
        <f>IF(ISERROR(VLOOKUP(IF(RIGHT($A332,1)=")",LEFT($A332,FIND(" (",$A332)-1),$A332),[1]ACCS!$B$2:$B$5003, 1, FALSE)), "","1")</f>
        <v>1</v>
      </c>
      <c r="D332" s="103" t="str">
        <f>IF($B332="Unknown","",IF($B332="","",IF(VALUE(LEFT($B332,4))&lt;Calc!$J$2,"ANTIQUE","")))</f>
        <v/>
      </c>
      <c r="E332" s="72" t="s">
        <v>21</v>
      </c>
      <c r="F332" s="121"/>
      <c r="G332" s="121"/>
      <c r="H332" s="62" t="str">
        <f t="shared" si="36"/>
        <v>Japonica</v>
      </c>
      <c r="I332" s="18">
        <f t="shared" si="37"/>
        <v>0</v>
      </c>
      <c r="J332" s="18">
        <f t="shared" si="38"/>
        <v>0</v>
      </c>
      <c r="K332" s="18">
        <f t="shared" si="39"/>
        <v>0</v>
      </c>
      <c r="L332" s="57" t="str">
        <f t="shared" si="40"/>
        <v>Big Daddy (Gordy)</v>
      </c>
      <c r="M332" s="57" t="str">
        <f t="shared" si="41"/>
        <v>Big Daddy (Gordy)</v>
      </c>
      <c r="N332" s="61" t="str">
        <f t="shared" si="35"/>
        <v>Big Daddy</v>
      </c>
    </row>
    <row r="333" spans="1:14" ht="25.15" customHeight="1" x14ac:dyDescent="0.2">
      <c r="A333" s="70" t="s">
        <v>302</v>
      </c>
      <c r="B333" s="71">
        <v>2012</v>
      </c>
      <c r="C333" s="68" t="str">
        <f>IF(ISERROR(VLOOKUP(IF(RIGHT($A333,1)=")",LEFT($A333,FIND(" (",$A333)-1),$A333),[1]ACCS!$B$2:$B$5003, 1, FALSE)), "","1")</f>
        <v>1</v>
      </c>
      <c r="D333" s="103" t="str">
        <f>IF($B333="Unknown","",IF($B333="","",IF(VALUE(LEFT($B333,4))&lt;Calc!$J$2,"ANTIQUE","")))</f>
        <v/>
      </c>
      <c r="E333" s="72" t="s">
        <v>21</v>
      </c>
      <c r="F333" s="121"/>
      <c r="G333" s="121"/>
      <c r="H333" s="62" t="str">
        <f t="shared" si="36"/>
        <v>Japonica</v>
      </c>
      <c r="I333" s="18">
        <f t="shared" si="37"/>
        <v>0</v>
      </c>
      <c r="J333" s="18">
        <f t="shared" si="38"/>
        <v>0</v>
      </c>
      <c r="K333" s="18">
        <f t="shared" si="39"/>
        <v>0</v>
      </c>
      <c r="L333" s="57" t="str">
        <f t="shared" si="40"/>
        <v>Big Daddy (See Imperator (France))</v>
      </c>
      <c r="M333" s="57" t="str">
        <f t="shared" si="41"/>
        <v>Big Daddy (See Imperator (France))</v>
      </c>
      <c r="N333" s="61" t="str">
        <f t="shared" si="35"/>
        <v>Big Daddy (See Imperator (France))</v>
      </c>
    </row>
    <row r="334" spans="1:14" ht="25.15" customHeight="1" x14ac:dyDescent="0.2">
      <c r="A334" s="70" t="s">
        <v>303</v>
      </c>
      <c r="B334" s="71">
        <v>1987</v>
      </c>
      <c r="C334" s="68" t="str">
        <f>IF(ISERROR(VLOOKUP(IF(RIGHT($A334,1)=")",LEFT($A334,FIND(" (",$A334)-1),$A334),[1]ACCS!$B$2:$B$5003, 1, FALSE)), "","1")</f>
        <v>1</v>
      </c>
      <c r="D334" s="103" t="str">
        <f>IF($B334="Unknown","",IF($B334="","",IF(VALUE(LEFT($B334,4))&lt;Calc!$J$2,"ANTIQUE","")))</f>
        <v/>
      </c>
      <c r="E334" s="72" t="s">
        <v>29</v>
      </c>
      <c r="F334" s="121"/>
      <c r="G334" s="121"/>
      <c r="H334" s="62" t="str">
        <f t="shared" si="36"/>
        <v>Reticulata</v>
      </c>
      <c r="I334" s="18">
        <f t="shared" si="37"/>
        <v>1</v>
      </c>
      <c r="J334" s="18">
        <f t="shared" si="38"/>
        <v>0</v>
      </c>
      <c r="K334" s="18">
        <f t="shared" si="39"/>
        <v>0</v>
      </c>
      <c r="L334" s="57" t="str">
        <f t="shared" si="40"/>
        <v>Big Dipper</v>
      </c>
      <c r="M334" s="57" t="str">
        <f t="shared" si="41"/>
        <v>Big Dipper</v>
      </c>
      <c r="N334" s="61" t="str">
        <f t="shared" si="35"/>
        <v>Big Dipper</v>
      </c>
    </row>
    <row r="335" spans="1:14" ht="25.15" customHeight="1" x14ac:dyDescent="0.2">
      <c r="A335" s="70" t="s">
        <v>304</v>
      </c>
      <c r="B335" s="71">
        <v>1999</v>
      </c>
      <c r="C335" s="68" t="str">
        <f>IF(ISERROR(VLOOKUP(IF(RIGHT($A335,1)=")",LEFT($A335,FIND(" (",$A335)-1),$A335),[1]ACCS!$B$2:$B$5003, 1, FALSE)), "","1")</f>
        <v/>
      </c>
      <c r="D335" s="103" t="str">
        <f>IF($B335="Unknown","",IF($B335="","",IF(VALUE(LEFT($B335,4))&lt;Calc!$J$2,"ANTIQUE","")))</f>
        <v/>
      </c>
      <c r="E335" s="72" t="s">
        <v>61</v>
      </c>
      <c r="F335" s="121"/>
      <c r="G335" s="121"/>
      <c r="H335" s="62" t="str">
        <f t="shared" si="36"/>
        <v>Japonica</v>
      </c>
      <c r="I335" s="18">
        <f t="shared" si="37"/>
        <v>0</v>
      </c>
      <c r="J335" s="18">
        <f t="shared" si="38"/>
        <v>0</v>
      </c>
      <c r="K335" s="18">
        <f t="shared" si="39"/>
        <v>0</v>
      </c>
      <c r="L335" s="57" t="str">
        <f t="shared" si="40"/>
        <v>Big Jack</v>
      </c>
      <c r="M335" s="57" t="str">
        <f t="shared" si="41"/>
        <v>Big Jack</v>
      </c>
      <c r="N335" s="61" t="str">
        <f t="shared" si="35"/>
        <v>Big Jack</v>
      </c>
    </row>
    <row r="336" spans="1:14" ht="25.15" customHeight="1" x14ac:dyDescent="0.2">
      <c r="A336" s="70" t="s">
        <v>305</v>
      </c>
      <c r="B336" s="71">
        <v>1999</v>
      </c>
      <c r="C336" s="68" t="str">
        <f>IF(ISERROR(VLOOKUP(IF(RIGHT($A336,1)=")",LEFT($A336,FIND(" (",$A336)-1),$A336),[1]ACCS!$B$2:$B$5003, 1, FALSE)), "","1")</f>
        <v>1</v>
      </c>
      <c r="D336" s="103" t="str">
        <f>IF($B336="Unknown","",IF($B336="","",IF(VALUE(LEFT($B336,4))&lt;Calc!$J$2,"ANTIQUE","")))</f>
        <v/>
      </c>
      <c r="E336" s="72" t="s">
        <v>29</v>
      </c>
      <c r="F336" s="121"/>
      <c r="G336" s="121"/>
      <c r="H336" s="62" t="str">
        <f t="shared" si="36"/>
        <v>Reticulata</v>
      </c>
      <c r="I336" s="18">
        <f t="shared" si="37"/>
        <v>1</v>
      </c>
      <c r="J336" s="18">
        <f t="shared" si="38"/>
        <v>0</v>
      </c>
      <c r="K336" s="18">
        <f t="shared" si="39"/>
        <v>0</v>
      </c>
      <c r="L336" s="57" t="str">
        <f t="shared" si="40"/>
        <v>Bigg Al's</v>
      </c>
      <c r="M336" s="57" t="str">
        <f t="shared" si="41"/>
        <v>Bigg Al's</v>
      </c>
      <c r="N336" s="61" t="str">
        <f t="shared" si="35"/>
        <v>Bigg Al's</v>
      </c>
    </row>
    <row r="337" spans="1:14" ht="25.15" customHeight="1" x14ac:dyDescent="0.2">
      <c r="A337" s="70" t="s">
        <v>306</v>
      </c>
      <c r="B337" s="71">
        <v>1965</v>
      </c>
      <c r="C337" s="68" t="str">
        <f>IF(ISERROR(VLOOKUP(IF(RIGHT($A337,1)=")",LEFT($A337,FIND(" (",$A337)-1),$A337),[1]ACCS!$B$2:$B$5003, 1, FALSE)), "","1")</f>
        <v/>
      </c>
      <c r="D337" s="103" t="str">
        <f>IF($B337="Unknown","",IF($B337="","",IF(VALUE(LEFT($B337,4))&lt;Calc!$J$2,"ANTIQUE","")))</f>
        <v/>
      </c>
      <c r="E337" s="72" t="s">
        <v>37</v>
      </c>
      <c r="F337" s="121"/>
      <c r="G337" s="121"/>
      <c r="H337" s="62" t="str">
        <f t="shared" si="36"/>
        <v>Japonica</v>
      </c>
      <c r="I337" s="18">
        <f t="shared" si="37"/>
        <v>0</v>
      </c>
      <c r="J337" s="18">
        <f t="shared" si="38"/>
        <v>0</v>
      </c>
      <c r="K337" s="18">
        <f t="shared" si="39"/>
        <v>0</v>
      </c>
      <c r="L337" s="57" t="str">
        <f t="shared" si="40"/>
        <v>Bill Arant</v>
      </c>
      <c r="M337" s="57" t="str">
        <f t="shared" si="41"/>
        <v>Bill Arant</v>
      </c>
      <c r="N337" s="61" t="str">
        <f t="shared" si="35"/>
        <v>Bill Arant</v>
      </c>
    </row>
    <row r="338" spans="1:14" ht="25.15" customHeight="1" x14ac:dyDescent="0.2">
      <c r="A338" s="70" t="s">
        <v>307</v>
      </c>
      <c r="B338" s="71">
        <v>1990</v>
      </c>
      <c r="C338" s="68" t="str">
        <f>IF(ISERROR(VLOOKUP(IF(RIGHT($A338,1)=")",LEFT($A338,FIND(" (",$A338)-1),$A338),[1]ACCS!$B$2:$B$5003, 1, FALSE)), "","1")</f>
        <v>1</v>
      </c>
      <c r="D338" s="103" t="str">
        <f>IF($B338="Unknown","",IF($B338="","",IF(VALUE(LEFT($B338,4))&lt;Calc!$J$2,"ANTIQUE","")))</f>
        <v/>
      </c>
      <c r="E338" s="72" t="s">
        <v>37</v>
      </c>
      <c r="F338" s="121" t="s">
        <v>5</v>
      </c>
      <c r="G338" s="121"/>
      <c r="H338" s="62" t="str">
        <f t="shared" si="36"/>
        <v>Japonica</v>
      </c>
      <c r="I338" s="18">
        <f t="shared" si="37"/>
        <v>0</v>
      </c>
      <c r="J338" s="18">
        <f t="shared" si="38"/>
        <v>0</v>
      </c>
      <c r="K338" s="18">
        <f t="shared" si="39"/>
        <v>0</v>
      </c>
      <c r="L338" s="57" t="str">
        <f t="shared" si="40"/>
        <v>Bill Boll</v>
      </c>
      <c r="M338" s="57" t="str">
        <f t="shared" si="41"/>
        <v>Bill Boll</v>
      </c>
      <c r="N338" s="61" t="str">
        <f t="shared" si="35"/>
        <v>Bill Boll</v>
      </c>
    </row>
    <row r="339" spans="1:14" ht="25.15" customHeight="1" x14ac:dyDescent="0.2">
      <c r="A339" s="70" t="s">
        <v>308</v>
      </c>
      <c r="B339" s="71">
        <v>1992</v>
      </c>
      <c r="C339" s="68" t="str">
        <f>IF(ISERROR(VLOOKUP(IF(RIGHT($A339,1)=")",LEFT($A339,FIND(" (",$A339)-1),$A339),[1]ACCS!$B$2:$B$5003, 1, FALSE)), "","1")</f>
        <v>1</v>
      </c>
      <c r="D339" s="103" t="str">
        <f>IF($B339="Unknown","",IF($B339="","",IF(VALUE(LEFT($B339,4))&lt;Calc!$J$2,"ANTIQUE","")))</f>
        <v/>
      </c>
      <c r="E339" s="72" t="s">
        <v>37</v>
      </c>
      <c r="F339" s="121"/>
      <c r="G339" s="121"/>
      <c r="H339" s="62" t="str">
        <f t="shared" si="36"/>
        <v>Japonica</v>
      </c>
      <c r="I339" s="18">
        <f t="shared" si="37"/>
        <v>0</v>
      </c>
      <c r="J339" s="18">
        <f t="shared" si="38"/>
        <v>0</v>
      </c>
      <c r="K339" s="18">
        <f t="shared" si="39"/>
        <v>0</v>
      </c>
      <c r="L339" s="57" t="str">
        <f t="shared" si="40"/>
        <v>Bill Colsen</v>
      </c>
      <c r="M339" s="57" t="str">
        <f t="shared" si="41"/>
        <v>Bill Colsen</v>
      </c>
      <c r="N339" s="61" t="str">
        <f t="shared" si="35"/>
        <v>Bill Colsen</v>
      </c>
    </row>
    <row r="340" spans="1:14" ht="25.15" customHeight="1" x14ac:dyDescent="0.2">
      <c r="A340" s="99" t="s">
        <v>3566</v>
      </c>
      <c r="B340" s="100">
        <v>2024</v>
      </c>
      <c r="C340" s="68" t="str">
        <f>IF(ISERROR(VLOOKUP(IF(RIGHT($A340,1)=")",LEFT($A340,FIND(" (",$A340)-1),$A340),[1]ACCS!$B$2:$B$5003, 1, FALSE)), "","1")</f>
        <v>1</v>
      </c>
      <c r="D340" s="115" t="str">
        <f>IF($B340="Unknown","",IF($B340="","",IF(VALUE(LEFT($B340,4))&lt;Calc!$J$2,"ANTIQUE","")))</f>
        <v/>
      </c>
      <c r="E340" s="53" t="s">
        <v>24</v>
      </c>
      <c r="F340" s="121"/>
      <c r="G340" s="121"/>
      <c r="H340" s="62" t="str">
        <f t="shared" si="36"/>
        <v>Japonica</v>
      </c>
      <c r="I340" s="18">
        <f t="shared" si="37"/>
        <v>0</v>
      </c>
      <c r="J340" s="18">
        <f t="shared" si="38"/>
        <v>0</v>
      </c>
      <c r="K340" s="18">
        <f t="shared" si="39"/>
        <v>0</v>
      </c>
      <c r="L340" s="57" t="str">
        <f t="shared" si="40"/>
        <v>Bill Curry</v>
      </c>
      <c r="M340" s="57" t="str">
        <f t="shared" si="41"/>
        <v>Bill Curry</v>
      </c>
      <c r="N340" s="61" t="str">
        <f t="shared" si="35"/>
        <v>Bill Curry</v>
      </c>
    </row>
    <row r="341" spans="1:14" ht="25.15" customHeight="1" x14ac:dyDescent="0.2">
      <c r="A341" s="70" t="s">
        <v>309</v>
      </c>
      <c r="B341" s="71">
        <v>2015</v>
      </c>
      <c r="C341" s="68" t="str">
        <f>IF(ISERROR(VLOOKUP(IF(RIGHT($A341,1)=")",LEFT($A341,FIND(" (",$A341)-1),$A341),[1]ACCS!$B$2:$B$5003, 1, FALSE)), "","1")</f>
        <v>1</v>
      </c>
      <c r="D341" s="103" t="str">
        <f>IF($B341="Unknown","",IF($B341="","",IF(VALUE(LEFT($B341,4))&lt;Calc!$J$2,"ANTIQUE","")))</f>
        <v/>
      </c>
      <c r="E341" s="72" t="s">
        <v>24</v>
      </c>
      <c r="F341" s="121"/>
      <c r="G341" s="121"/>
      <c r="H341" s="62" t="str">
        <f t="shared" si="36"/>
        <v>Reticulata</v>
      </c>
      <c r="I341" s="18">
        <f t="shared" si="37"/>
        <v>1</v>
      </c>
      <c r="J341" s="18">
        <f t="shared" si="38"/>
        <v>0</v>
      </c>
      <c r="K341" s="18">
        <f t="shared" si="39"/>
        <v>0</v>
      </c>
      <c r="L341" s="57" t="str">
        <f t="shared" si="40"/>
        <v>Bill Fickling</v>
      </c>
      <c r="M341" s="57" t="str">
        <f t="shared" si="41"/>
        <v>Bill Fickling</v>
      </c>
      <c r="N341" s="61" t="str">
        <f t="shared" si="35"/>
        <v>Bill Fickling</v>
      </c>
    </row>
    <row r="342" spans="1:14" ht="25.15" customHeight="1" x14ac:dyDescent="0.2">
      <c r="A342" s="70" t="s">
        <v>310</v>
      </c>
      <c r="B342" s="71">
        <v>1985</v>
      </c>
      <c r="C342" s="68" t="str">
        <f>IF(ISERROR(VLOOKUP(IF(RIGHT($A342,1)=")",LEFT($A342,FIND(" (",$A342)-1),$A342),[1]ACCS!$B$2:$B$5003, 1, FALSE)), "","1")</f>
        <v>1</v>
      </c>
      <c r="D342" s="103" t="str">
        <f>IF($B342="Unknown","",IF($B342="","",IF(VALUE(LEFT($B342,4))&lt;Calc!$J$2,"ANTIQUE","")))</f>
        <v/>
      </c>
      <c r="E342" s="72" t="s">
        <v>37</v>
      </c>
      <c r="F342" s="121"/>
      <c r="G342" s="121"/>
      <c r="H342" s="62" t="str">
        <f t="shared" si="36"/>
        <v>Reticulata</v>
      </c>
      <c r="I342" s="18">
        <f t="shared" si="37"/>
        <v>1</v>
      </c>
      <c r="J342" s="18">
        <f t="shared" si="38"/>
        <v>0</v>
      </c>
      <c r="K342" s="18">
        <f t="shared" si="39"/>
        <v>0</v>
      </c>
      <c r="L342" s="57" t="str">
        <f t="shared" si="40"/>
        <v>Bill Goertz</v>
      </c>
      <c r="M342" s="57" t="str">
        <f t="shared" si="41"/>
        <v>Bill Goertz</v>
      </c>
      <c r="N342" s="61" t="str">
        <f t="shared" si="35"/>
        <v>Bill Goertz</v>
      </c>
    </row>
    <row r="343" spans="1:14" ht="25.15" customHeight="1" x14ac:dyDescent="0.2">
      <c r="A343" s="70" t="s">
        <v>311</v>
      </c>
      <c r="B343" s="71">
        <v>2012</v>
      </c>
      <c r="C343" s="68" t="str">
        <f>IF(ISERROR(VLOOKUP(IF(RIGHT($A343,1)=")",LEFT($A343,FIND(" (",$A343)-1),$A343),[1]ACCS!$B$2:$B$5003, 1, FALSE)), "","1")</f>
        <v>1</v>
      </c>
      <c r="D343" s="103" t="str">
        <f>IF($B343="Unknown","",IF($B343="","",IF(VALUE(LEFT($B343,4))&lt;Calc!$J$2,"ANTIQUE","")))</f>
        <v/>
      </c>
      <c r="E343" s="72" t="s">
        <v>37</v>
      </c>
      <c r="F343" s="121"/>
      <c r="G343" s="121"/>
      <c r="H343" s="62" t="str">
        <f t="shared" si="36"/>
        <v>Japonica</v>
      </c>
      <c r="I343" s="18">
        <f t="shared" si="37"/>
        <v>0</v>
      </c>
      <c r="J343" s="18">
        <f t="shared" si="38"/>
        <v>0</v>
      </c>
      <c r="K343" s="18">
        <f t="shared" si="39"/>
        <v>0</v>
      </c>
      <c r="L343" s="57" t="str">
        <f t="shared" si="40"/>
        <v>Bill Hairston</v>
      </c>
      <c r="M343" s="57" t="str">
        <f t="shared" si="41"/>
        <v>Bill Hairston</v>
      </c>
      <c r="N343" s="61" t="str">
        <f t="shared" si="35"/>
        <v>Bill Hairston</v>
      </c>
    </row>
    <row r="344" spans="1:14" ht="25.15" customHeight="1" x14ac:dyDescent="0.2">
      <c r="A344" s="70" t="s">
        <v>3002</v>
      </c>
      <c r="B344" s="71">
        <v>2020</v>
      </c>
      <c r="C344" s="68" t="str">
        <f>IF(ISERROR(VLOOKUP(IF(RIGHT($A344,1)=")",LEFT($A344,FIND(" (",$A344)-1),$A344),[1]ACCS!$B$2:$B$5003, 1, FALSE)), "","1")</f>
        <v>1</v>
      </c>
      <c r="D344" s="103" t="str">
        <f>IF($B344="Unknown","",IF($B344="","",IF(VALUE(LEFT($B344,4))&lt;Calc!$J$2,"ANTIQUE","")))</f>
        <v/>
      </c>
      <c r="E344" s="72" t="s">
        <v>37</v>
      </c>
      <c r="F344" s="121"/>
      <c r="G344" s="121"/>
      <c r="H344" s="62" t="str">
        <f t="shared" si="36"/>
        <v>Reticulata</v>
      </c>
      <c r="I344" s="18">
        <f t="shared" si="37"/>
        <v>1</v>
      </c>
      <c r="J344" s="18">
        <f t="shared" si="38"/>
        <v>0</v>
      </c>
      <c r="K344" s="18">
        <f t="shared" si="39"/>
        <v>0</v>
      </c>
      <c r="L344" s="57" t="str">
        <f t="shared" si="40"/>
        <v>Bill Hightower</v>
      </c>
      <c r="M344" s="57" t="str">
        <f t="shared" si="41"/>
        <v>Bill Hightower</v>
      </c>
      <c r="N344" s="61" t="str">
        <f t="shared" si="35"/>
        <v>Bill Hightower</v>
      </c>
    </row>
    <row r="345" spans="1:14" ht="25.15" customHeight="1" x14ac:dyDescent="0.2">
      <c r="A345" s="70" t="s">
        <v>2971</v>
      </c>
      <c r="B345" s="71">
        <v>2020</v>
      </c>
      <c r="C345" s="68" t="str">
        <f>IF(ISERROR(VLOOKUP(IF(RIGHT($A345,1)=")",LEFT($A345,FIND(" (",$A345)-1),$A345),[1]ACCS!$B$2:$B$5003, 1, FALSE)), "","1")</f>
        <v>1</v>
      </c>
      <c r="D345" s="103" t="str">
        <f>IF($B345="Unknown","",IF($B345="","",IF(VALUE(LEFT($B345,4))&lt;Calc!$J$2,"ANTIQUE","")))</f>
        <v/>
      </c>
      <c r="E345" s="73" t="s">
        <v>21</v>
      </c>
      <c r="F345" s="121"/>
      <c r="G345" s="121"/>
      <c r="H345" s="62" t="str">
        <f t="shared" si="36"/>
        <v>Japonica</v>
      </c>
      <c r="I345" s="18">
        <f t="shared" si="37"/>
        <v>0</v>
      </c>
      <c r="J345" s="18">
        <f t="shared" si="38"/>
        <v>0</v>
      </c>
      <c r="K345" s="18">
        <f t="shared" si="39"/>
        <v>0</v>
      </c>
      <c r="L345" s="57" t="str">
        <f t="shared" si="40"/>
        <v>Bill Howell</v>
      </c>
      <c r="M345" s="57" t="str">
        <f t="shared" si="41"/>
        <v>Bill Howell</v>
      </c>
      <c r="N345" s="61" t="str">
        <f t="shared" si="35"/>
        <v>Bill Howell</v>
      </c>
    </row>
    <row r="346" spans="1:14" ht="25.15" customHeight="1" x14ac:dyDescent="0.2">
      <c r="A346" s="70" t="s">
        <v>312</v>
      </c>
      <c r="B346" s="71">
        <v>1956</v>
      </c>
      <c r="C346" s="68" t="str">
        <f>IF(ISERROR(VLOOKUP(IF(RIGHT($A346,1)=")",LEFT($A346,FIND(" (",$A346)-1),$A346),[1]ACCS!$B$2:$B$5003, 1, FALSE)), "","1")</f>
        <v/>
      </c>
      <c r="D346" s="103" t="str">
        <f>IF($B346="Unknown","",IF($B346="","",IF(VALUE(LEFT($B346,4))&lt;Calc!$J$2,"ANTIQUE","")))</f>
        <v/>
      </c>
      <c r="E346" s="72" t="s">
        <v>37</v>
      </c>
      <c r="F346" s="121"/>
      <c r="G346" s="121"/>
      <c r="H346" s="62" t="str">
        <f t="shared" si="36"/>
        <v>Japonica</v>
      </c>
      <c r="I346" s="18">
        <f t="shared" si="37"/>
        <v>0</v>
      </c>
      <c r="J346" s="18">
        <f t="shared" si="38"/>
        <v>0</v>
      </c>
      <c r="K346" s="18">
        <f t="shared" si="39"/>
        <v>0</v>
      </c>
      <c r="L346" s="57" t="str">
        <f t="shared" si="40"/>
        <v>Bill J</v>
      </c>
      <c r="M346" s="57" t="str">
        <f t="shared" si="41"/>
        <v>Bill J</v>
      </c>
      <c r="N346" s="61" t="str">
        <f t="shared" si="35"/>
        <v>Bill J</v>
      </c>
    </row>
    <row r="347" spans="1:14" ht="25.15" customHeight="1" x14ac:dyDescent="0.2">
      <c r="A347" s="70" t="s">
        <v>313</v>
      </c>
      <c r="B347" s="71">
        <v>1981</v>
      </c>
      <c r="C347" s="68" t="str">
        <f>IF(ISERROR(VLOOKUP(IF(RIGHT($A347,1)=")",LEFT($A347,FIND(" (",$A347)-1),$A347),[1]ACCS!$B$2:$B$5003, 1, FALSE)), "","1")</f>
        <v>1</v>
      </c>
      <c r="D347" s="103" t="str">
        <f>IF($B347="Unknown","",IF($B347="","",IF(VALUE(LEFT($B347,4))&lt;Calc!$J$2,"ANTIQUE","")))</f>
        <v/>
      </c>
      <c r="E347" s="72" t="s">
        <v>29</v>
      </c>
      <c r="F347" s="121"/>
      <c r="G347" s="121"/>
      <c r="H347" s="62" t="str">
        <f t="shared" si="36"/>
        <v>Reticulata</v>
      </c>
      <c r="I347" s="18">
        <f t="shared" si="37"/>
        <v>1</v>
      </c>
      <c r="J347" s="18">
        <f t="shared" si="38"/>
        <v>0</v>
      </c>
      <c r="K347" s="18">
        <f t="shared" si="39"/>
        <v>0</v>
      </c>
      <c r="L347" s="57" t="str">
        <f t="shared" si="40"/>
        <v>Bill Johnston</v>
      </c>
      <c r="M347" s="57" t="str">
        <f t="shared" si="41"/>
        <v>Bill Johnston</v>
      </c>
      <c r="N347" s="61" t="str">
        <f t="shared" si="35"/>
        <v>Bill Johnston</v>
      </c>
    </row>
    <row r="348" spans="1:14" ht="25.15" customHeight="1" x14ac:dyDescent="0.2">
      <c r="A348" s="77" t="s">
        <v>314</v>
      </c>
      <c r="B348" s="71">
        <v>1966</v>
      </c>
      <c r="C348" s="68" t="str">
        <f>IF(ISERROR(VLOOKUP(IF(RIGHT($A348,1)=")",LEFT($A348,FIND(" (",$A348)-1),$A348),[1]ACCS!$B$2:$B$5003, 1, FALSE)), "","1")</f>
        <v/>
      </c>
      <c r="D348" s="103" t="str">
        <f>IF($B348="Unknown","",IF($B348="","",IF(VALUE(LEFT($B348,4))&lt;Calc!$J$2,"ANTIQUE","")))</f>
        <v/>
      </c>
      <c r="E348" s="72" t="s">
        <v>21</v>
      </c>
      <c r="F348" s="121"/>
      <c r="G348" s="121"/>
      <c r="H348" s="62" t="str">
        <f t="shared" si="36"/>
        <v>Japonica</v>
      </c>
      <c r="I348" s="18">
        <f t="shared" si="37"/>
        <v>0</v>
      </c>
      <c r="J348" s="18">
        <f t="shared" si="38"/>
        <v>0</v>
      </c>
      <c r="K348" s="18">
        <f t="shared" si="39"/>
        <v>0</v>
      </c>
      <c r="L348" s="57" t="str">
        <f t="shared" si="40"/>
        <v>Bill Quattlebaum</v>
      </c>
      <c r="M348" s="57" t="str">
        <f t="shared" si="41"/>
        <v>Bill Quattlebaum</v>
      </c>
      <c r="N348" s="61" t="str">
        <f t="shared" si="35"/>
        <v>Bill Quattlebaum</v>
      </c>
    </row>
    <row r="349" spans="1:14" ht="25.15" customHeight="1" x14ac:dyDescent="0.2">
      <c r="A349" s="70" t="s">
        <v>315</v>
      </c>
      <c r="B349" s="71">
        <v>1981</v>
      </c>
      <c r="C349" s="68" t="str">
        <f>IF(ISERROR(VLOOKUP(IF(RIGHT($A349,1)=")",LEFT($A349,FIND(" (",$A349)-1),$A349),[1]ACCS!$B$2:$B$5003, 1, FALSE)), "","1")</f>
        <v>1</v>
      </c>
      <c r="D349" s="103" t="str">
        <f>IF($B349="Unknown","",IF($B349="","",IF(VALUE(LEFT($B349,4))&lt;Calc!$J$2,"ANTIQUE","")))</f>
        <v/>
      </c>
      <c r="E349" s="72" t="s">
        <v>35</v>
      </c>
      <c r="F349" s="121"/>
      <c r="G349" s="121"/>
      <c r="H349" s="62" t="str">
        <f t="shared" si="36"/>
        <v>Japonica</v>
      </c>
      <c r="I349" s="18">
        <f t="shared" si="37"/>
        <v>0</v>
      </c>
      <c r="J349" s="18">
        <f t="shared" si="38"/>
        <v>0</v>
      </c>
      <c r="K349" s="18">
        <f t="shared" si="39"/>
        <v>0</v>
      </c>
      <c r="L349" s="57" t="str">
        <f t="shared" si="40"/>
        <v>Bill Stout</v>
      </c>
      <c r="M349" s="57" t="str">
        <f t="shared" si="41"/>
        <v>Bill Stout</v>
      </c>
      <c r="N349" s="61" t="str">
        <f t="shared" si="35"/>
        <v>Bill Stout</v>
      </c>
    </row>
    <row r="350" spans="1:14" ht="25.15" customHeight="1" x14ac:dyDescent="0.2">
      <c r="A350" s="70" t="s">
        <v>316</v>
      </c>
      <c r="B350" s="71">
        <v>1989</v>
      </c>
      <c r="C350" s="68" t="str">
        <f>IF(ISERROR(VLOOKUP(IF(RIGHT($A350,1)=")",LEFT($A350,FIND(" (",$A350)-1),$A350),[1]ACCS!$B$2:$B$5003, 1, FALSE)), "","1")</f>
        <v>1</v>
      </c>
      <c r="D350" s="103" t="str">
        <f>IF($B350="Unknown","",IF($B350="","",IF(VALUE(LEFT($B350,4))&lt;Calc!$J$2,"ANTIQUE","")))</f>
        <v/>
      </c>
      <c r="E350" s="72" t="s">
        <v>29</v>
      </c>
      <c r="F350" s="121"/>
      <c r="G350" s="121"/>
      <c r="H350" s="62" t="str">
        <f t="shared" si="36"/>
        <v>Reticulata</v>
      </c>
      <c r="I350" s="18">
        <f t="shared" si="37"/>
        <v>1</v>
      </c>
      <c r="J350" s="18">
        <f t="shared" si="38"/>
        <v>0</v>
      </c>
      <c r="K350" s="18">
        <f t="shared" si="39"/>
        <v>0</v>
      </c>
      <c r="L350" s="57" t="str">
        <f t="shared" si="40"/>
        <v>Bill Woodroof</v>
      </c>
      <c r="M350" s="57" t="str">
        <f t="shared" si="41"/>
        <v>Bill Woodroof</v>
      </c>
      <c r="N350" s="61" t="str">
        <f t="shared" si="35"/>
        <v>Bill Woodroof</v>
      </c>
    </row>
    <row r="351" spans="1:14" ht="25.15" customHeight="1" x14ac:dyDescent="0.2">
      <c r="A351" s="70" t="s">
        <v>317</v>
      </c>
      <c r="B351" s="71">
        <v>1969</v>
      </c>
      <c r="C351" s="68" t="str">
        <f>IF(ISERROR(VLOOKUP(IF(RIGHT($A351,1)=")",LEFT($A351,FIND(" (",$A351)-1),$A351),[1]ACCS!$B$2:$B$5003, 1, FALSE)), "","1")</f>
        <v/>
      </c>
      <c r="D351" s="103" t="str">
        <f>IF($B351="Unknown","",IF($B351="","",IF(VALUE(LEFT($B351,4))&lt;Calc!$J$2,"ANTIQUE","")))</f>
        <v/>
      </c>
      <c r="E351" s="72" t="s">
        <v>37</v>
      </c>
      <c r="F351" s="121"/>
      <c r="G351" s="121"/>
      <c r="H351" s="62" t="str">
        <f t="shared" si="36"/>
        <v>Japonica</v>
      </c>
      <c r="I351" s="18">
        <f t="shared" si="37"/>
        <v>0</v>
      </c>
      <c r="J351" s="18">
        <f t="shared" si="38"/>
        <v>0</v>
      </c>
      <c r="K351" s="18">
        <f t="shared" si="39"/>
        <v>0</v>
      </c>
      <c r="L351" s="57" t="str">
        <f t="shared" si="40"/>
        <v>Bishonen (Beautiful Boy)</v>
      </c>
      <c r="M351" s="57" t="str">
        <f t="shared" si="41"/>
        <v>Bishonen (Beautiful Boy)</v>
      </c>
      <c r="N351" s="61" t="str">
        <f t="shared" si="35"/>
        <v>Bishonen</v>
      </c>
    </row>
    <row r="352" spans="1:14" ht="25.15" customHeight="1" x14ac:dyDescent="0.2">
      <c r="A352" s="99" t="s">
        <v>3182</v>
      </c>
      <c r="B352" s="100">
        <v>1969</v>
      </c>
      <c r="C352" s="68" t="str">
        <f>IF(ISERROR(VLOOKUP(IF(RIGHT($A352,1)=")",LEFT($A352,FIND(" (",$A352)-1),$A352),[1]ACCS!$B$2:$B$5003, 1, FALSE)), "","1")</f>
        <v/>
      </c>
      <c r="D352" s="115" t="str">
        <f>IF($B352="Unknown","",IF($B352="","",IF(VALUE(LEFT($B352,4))&lt;Calc!$J$2,"ANTIQUE","")))</f>
        <v/>
      </c>
      <c r="E352" s="53" t="s">
        <v>37</v>
      </c>
      <c r="F352" s="121"/>
      <c r="G352" s="121"/>
      <c r="H352" s="62" t="str">
        <f t="shared" si="36"/>
        <v>Japonica [Higo]</v>
      </c>
      <c r="I352" s="18">
        <f t="shared" si="37"/>
        <v>6</v>
      </c>
      <c r="J352" s="18">
        <f t="shared" si="38"/>
        <v>0</v>
      </c>
      <c r="K352" s="18">
        <f t="shared" si="39"/>
        <v>0</v>
      </c>
      <c r="L352" s="57" t="str">
        <f t="shared" si="40"/>
        <v>Bishonen (Higo)</v>
      </c>
      <c r="M352" s="57" t="str">
        <f t="shared" si="41"/>
        <v>Bishonen (Higo)</v>
      </c>
      <c r="N352" s="61" t="str">
        <f t="shared" si="35"/>
        <v>Bishonen</v>
      </c>
    </row>
    <row r="353" spans="1:14" ht="25.15" customHeight="1" x14ac:dyDescent="0.2">
      <c r="A353" s="70" t="s">
        <v>318</v>
      </c>
      <c r="B353" s="71">
        <v>2016</v>
      </c>
      <c r="C353" s="68" t="str">
        <f>IF(ISERROR(VLOOKUP(IF(RIGHT($A353,1)=")",LEFT($A353,FIND(" (",$A353)-1),$A353),[1]ACCS!$B$2:$B$5003, 1, FALSE)), "","1")</f>
        <v>1</v>
      </c>
      <c r="D353" s="103" t="str">
        <f>IF($B353="Unknown","",IF($B353="","",IF(VALUE(LEFT($B353,4))&lt;Calc!$J$2,"ANTIQUE","")))</f>
        <v/>
      </c>
      <c r="E353" s="72" t="s">
        <v>37</v>
      </c>
      <c r="F353" s="121"/>
      <c r="G353" s="121"/>
      <c r="H353" s="62" t="str">
        <f t="shared" si="36"/>
        <v>Japonica</v>
      </c>
      <c r="I353" s="18">
        <f t="shared" si="37"/>
        <v>0</v>
      </c>
      <c r="J353" s="18">
        <f t="shared" si="38"/>
        <v>0</v>
      </c>
      <c r="K353" s="18">
        <f t="shared" si="39"/>
        <v>0</v>
      </c>
      <c r="L353" s="57" t="str">
        <f t="shared" si="40"/>
        <v>Black Cherry</v>
      </c>
      <c r="M353" s="57" t="str">
        <f t="shared" si="41"/>
        <v>Black Cherry</v>
      </c>
      <c r="N353" s="61" t="str">
        <f t="shared" si="35"/>
        <v>Black Cherry</v>
      </c>
    </row>
    <row r="354" spans="1:14" ht="25.15" customHeight="1" x14ac:dyDescent="0.2">
      <c r="A354" s="70" t="s">
        <v>319</v>
      </c>
      <c r="B354" s="71">
        <v>1930</v>
      </c>
      <c r="C354" s="68" t="str">
        <f>IF(ISERROR(VLOOKUP(IF(RIGHT($A354,1)=")",LEFT($A354,FIND(" (",$A354)-1),$A354),[1]ACCS!$B$2:$B$5003, 1, FALSE)), "","1")</f>
        <v/>
      </c>
      <c r="D354" s="103" t="str">
        <f>IF($B354="Unknown","",IF($B354="","",IF(VALUE(LEFT($B354,4))&lt;Calc!$J$2,"ANTIQUE","")))</f>
        <v/>
      </c>
      <c r="E354" s="72" t="s">
        <v>24</v>
      </c>
      <c r="F354" s="121"/>
      <c r="G354" s="121"/>
      <c r="H354" s="62" t="str">
        <f t="shared" si="36"/>
        <v>Japonica</v>
      </c>
      <c r="I354" s="18">
        <f t="shared" si="37"/>
        <v>0</v>
      </c>
      <c r="J354" s="18">
        <f t="shared" si="38"/>
        <v>0</v>
      </c>
      <c r="K354" s="18">
        <f t="shared" si="39"/>
        <v>0</v>
      </c>
      <c r="L354" s="57" t="str">
        <f t="shared" si="40"/>
        <v>Black Dragon (See Koku-ryu)</v>
      </c>
      <c r="M354" s="57" t="str">
        <f t="shared" si="41"/>
        <v>Black Dragon (See Koku-ryu)</v>
      </c>
      <c r="N354" s="61" t="str">
        <f t="shared" si="35"/>
        <v>Black Dragon (See Koku-ryu)</v>
      </c>
    </row>
    <row r="355" spans="1:14" ht="25.15" customHeight="1" x14ac:dyDescent="0.2">
      <c r="A355" s="70" t="s">
        <v>320</v>
      </c>
      <c r="B355" s="71">
        <v>1982</v>
      </c>
      <c r="C355" s="68" t="str">
        <f>IF(ISERROR(VLOOKUP(IF(RIGHT($A355,1)=")",LEFT($A355,FIND(" (",$A355)-1),$A355),[1]ACCS!$B$2:$B$5003, 1, FALSE)), "","1")</f>
        <v>1</v>
      </c>
      <c r="D355" s="103" t="str">
        <f>IF($B355="Unknown","",IF($B355="","",IF(VALUE(LEFT($B355,4))&lt;Calc!$J$2,"ANTIQUE","")))</f>
        <v/>
      </c>
      <c r="E355" s="72" t="s">
        <v>35</v>
      </c>
      <c r="F355" s="121"/>
      <c r="G355" s="121"/>
      <c r="H355" s="62" t="str">
        <f t="shared" si="36"/>
        <v>Japonica</v>
      </c>
      <c r="I355" s="18">
        <f t="shared" si="37"/>
        <v>0</v>
      </c>
      <c r="J355" s="18">
        <f t="shared" si="38"/>
        <v>0</v>
      </c>
      <c r="K355" s="18">
        <f t="shared" si="39"/>
        <v>0</v>
      </c>
      <c r="L355" s="57" t="str">
        <f t="shared" si="40"/>
        <v>Black Gold</v>
      </c>
      <c r="M355" s="57" t="str">
        <f t="shared" si="41"/>
        <v>Black Gold</v>
      </c>
      <c r="N355" s="61" t="str">
        <f t="shared" si="35"/>
        <v>Black Gold</v>
      </c>
    </row>
    <row r="356" spans="1:14" ht="25.15" customHeight="1" x14ac:dyDescent="0.2">
      <c r="A356" s="70" t="s">
        <v>321</v>
      </c>
      <c r="B356" s="71">
        <v>1965</v>
      </c>
      <c r="C356" s="68" t="str">
        <f>IF(ISERROR(VLOOKUP(IF(RIGHT($A356,1)=")",LEFT($A356,FIND(" (",$A356)-1),$A356),[1]ACCS!$B$2:$B$5003, 1, FALSE)), "","1")</f>
        <v/>
      </c>
      <c r="D356" s="103" t="str">
        <f>IF($B356="Unknown","",IF($B356="","",IF(VALUE(LEFT($B356,4))&lt;Calc!$J$2,"ANTIQUE","")))</f>
        <v/>
      </c>
      <c r="E356" s="72" t="s">
        <v>37</v>
      </c>
      <c r="F356" s="121"/>
      <c r="G356" s="121"/>
      <c r="H356" s="62" t="str">
        <f t="shared" si="36"/>
        <v>NRH</v>
      </c>
      <c r="I356" s="18">
        <f t="shared" si="37"/>
        <v>2</v>
      </c>
      <c r="J356" s="18">
        <f t="shared" si="38"/>
        <v>0</v>
      </c>
      <c r="K356" s="18">
        <f t="shared" si="39"/>
        <v>0</v>
      </c>
      <c r="L356" s="57" t="str">
        <f t="shared" si="40"/>
        <v>Black Knight</v>
      </c>
      <c r="M356" s="57" t="str">
        <f t="shared" si="41"/>
        <v>Black Knight</v>
      </c>
      <c r="N356" s="61" t="str">
        <f t="shared" si="35"/>
        <v>Black Knight</v>
      </c>
    </row>
    <row r="357" spans="1:14" ht="25.15" customHeight="1" x14ac:dyDescent="0.2">
      <c r="A357" s="70" t="s">
        <v>322</v>
      </c>
      <c r="B357" s="71">
        <v>1968</v>
      </c>
      <c r="C357" s="68" t="str">
        <f>IF(ISERROR(VLOOKUP(IF(RIGHT($A357,1)=")",LEFT($A357,FIND(" (",$A357)-1),$A357),[1]ACCS!$B$2:$B$5003, 1, FALSE)), "","1")</f>
        <v>1</v>
      </c>
      <c r="D357" s="103" t="str">
        <f>IF($B357="Unknown","",IF($B357="","",IF(VALUE(LEFT($B357,4))&lt;Calc!$J$2,"ANTIQUE","")))</f>
        <v/>
      </c>
      <c r="E357" s="72" t="s">
        <v>24</v>
      </c>
      <c r="F357" s="121"/>
      <c r="G357" s="121"/>
      <c r="H357" s="62" t="str">
        <f t="shared" si="36"/>
        <v>Reticulata</v>
      </c>
      <c r="I357" s="18">
        <f t="shared" si="37"/>
        <v>1</v>
      </c>
      <c r="J357" s="18">
        <f t="shared" si="38"/>
        <v>0</v>
      </c>
      <c r="K357" s="18">
        <f t="shared" si="39"/>
        <v>0</v>
      </c>
      <c r="L357" s="57" t="str">
        <f t="shared" si="40"/>
        <v>Black Lace</v>
      </c>
      <c r="M357" s="57" t="str">
        <f t="shared" si="41"/>
        <v>Black Lace</v>
      </c>
      <c r="N357" s="61" t="str">
        <f t="shared" si="35"/>
        <v>Black Lace</v>
      </c>
    </row>
    <row r="358" spans="1:14" ht="25.15" customHeight="1" x14ac:dyDescent="0.2">
      <c r="A358" s="70" t="s">
        <v>323</v>
      </c>
      <c r="B358" s="71">
        <v>1982</v>
      </c>
      <c r="C358" s="68" t="str">
        <f>IF(ISERROR(VLOOKUP(IF(RIGHT($A358,1)=")",LEFT($A358,FIND(" (",$A358)-1),$A358),[1]ACCS!$B$2:$B$5003, 1, FALSE)), "","1")</f>
        <v>1</v>
      </c>
      <c r="D358" s="103" t="str">
        <f>IF($B358="Unknown","",IF($B358="","",IF(VALUE(LEFT($B358,4))&lt;Calc!$J$2,"ANTIQUE","")))</f>
        <v/>
      </c>
      <c r="E358" s="72" t="s">
        <v>24</v>
      </c>
      <c r="F358" s="121"/>
      <c r="G358" s="121"/>
      <c r="H358" s="62" t="str">
        <f t="shared" si="36"/>
        <v>Reticulata</v>
      </c>
      <c r="I358" s="18">
        <f t="shared" si="37"/>
        <v>1</v>
      </c>
      <c r="J358" s="18">
        <f t="shared" si="38"/>
        <v>0</v>
      </c>
      <c r="K358" s="18">
        <f t="shared" si="39"/>
        <v>0</v>
      </c>
      <c r="L358" s="57" t="str">
        <f t="shared" si="40"/>
        <v>Black Lace Peony</v>
      </c>
      <c r="M358" s="57" t="str">
        <f t="shared" si="41"/>
        <v>Black Lace Peony</v>
      </c>
      <c r="N358" s="61" t="str">
        <f t="shared" si="35"/>
        <v>Black Lace Peony</v>
      </c>
    </row>
    <row r="359" spans="1:14" ht="25.15" customHeight="1" x14ac:dyDescent="0.2">
      <c r="A359" s="70" t="s">
        <v>324</v>
      </c>
      <c r="B359" s="71">
        <v>1992</v>
      </c>
      <c r="C359" s="68" t="str">
        <f>IF(ISERROR(VLOOKUP(IF(RIGHT($A359,1)=")",LEFT($A359,FIND(" (",$A359)-1),$A359),[1]ACCS!$B$2:$B$5003, 1, FALSE)), "","1")</f>
        <v>1</v>
      </c>
      <c r="D359" s="103" t="str">
        <f>IF($B359="Unknown","",IF($B359="","",IF(VALUE(LEFT($B359,4))&lt;Calc!$J$2,"ANTIQUE","")))</f>
        <v/>
      </c>
      <c r="E359" s="72" t="s">
        <v>24</v>
      </c>
      <c r="F359" s="121"/>
      <c r="G359" s="121"/>
      <c r="H359" s="62" t="str">
        <f t="shared" si="36"/>
        <v>Japonica</v>
      </c>
      <c r="I359" s="18">
        <f t="shared" si="37"/>
        <v>0</v>
      </c>
      <c r="J359" s="18">
        <f t="shared" si="38"/>
        <v>0</v>
      </c>
      <c r="K359" s="18">
        <f t="shared" si="39"/>
        <v>0</v>
      </c>
      <c r="L359" s="57" t="str">
        <f t="shared" si="40"/>
        <v>Black Magic</v>
      </c>
      <c r="M359" s="57" t="str">
        <f t="shared" si="41"/>
        <v>Black Magic</v>
      </c>
      <c r="N359" s="61" t="str">
        <f t="shared" si="35"/>
        <v>Black Magic</v>
      </c>
    </row>
    <row r="360" spans="1:14" ht="25.15" customHeight="1" x14ac:dyDescent="0.2">
      <c r="A360" s="70" t="s">
        <v>325</v>
      </c>
      <c r="B360" s="71">
        <v>1985</v>
      </c>
      <c r="C360" s="68" t="str">
        <f>IF(ISERROR(VLOOKUP(IF(RIGHT($A360,1)=")",LEFT($A360,FIND(" (",$A360)-1),$A360),[1]ACCS!$B$2:$B$5003, 1, FALSE)), "","1")</f>
        <v>1</v>
      </c>
      <c r="D360" s="103" t="str">
        <f>IF($B360="Unknown","",IF($B360="","",IF(VALUE(LEFT($B360,4))&lt;Calc!$J$2,"ANTIQUE","")))</f>
        <v/>
      </c>
      <c r="E360" s="72" t="s">
        <v>35</v>
      </c>
      <c r="F360" s="121"/>
      <c r="G360" s="121"/>
      <c r="H360" s="62" t="str">
        <f t="shared" si="36"/>
        <v>NRH</v>
      </c>
      <c r="I360" s="18">
        <f t="shared" si="37"/>
        <v>2</v>
      </c>
      <c r="J360" s="18">
        <f t="shared" si="38"/>
        <v>0</v>
      </c>
      <c r="K360" s="18">
        <f t="shared" si="39"/>
        <v>0</v>
      </c>
      <c r="L360" s="57" t="str">
        <f t="shared" si="40"/>
        <v>Black Opal</v>
      </c>
      <c r="M360" s="57" t="str">
        <f t="shared" si="41"/>
        <v>Black Opal</v>
      </c>
      <c r="N360" s="61" t="str">
        <f t="shared" si="35"/>
        <v>Black Opal</v>
      </c>
    </row>
    <row r="361" spans="1:14" ht="25.15" customHeight="1" x14ac:dyDescent="0.2">
      <c r="A361" s="70" t="s">
        <v>326</v>
      </c>
      <c r="B361" s="71">
        <v>1973</v>
      </c>
      <c r="C361" s="68" t="str">
        <f>IF(ISERROR(VLOOKUP(IF(RIGHT($A361,1)=")",LEFT($A361,FIND(" (",$A361)-1),$A361),[1]ACCS!$B$2:$B$5003, 1, FALSE)), "","1")</f>
        <v/>
      </c>
      <c r="D361" s="103" t="str">
        <f>IF($B361="Unknown","",IF($B361="","",IF(VALUE(LEFT($B361,4))&lt;Calc!$J$2,"ANTIQUE","")))</f>
        <v/>
      </c>
      <c r="E361" s="72" t="s">
        <v>24</v>
      </c>
      <c r="F361" s="121"/>
      <c r="G361" s="121"/>
      <c r="H361" s="62" t="str">
        <f t="shared" si="36"/>
        <v>Japonica</v>
      </c>
      <c r="I361" s="18">
        <f t="shared" si="37"/>
        <v>0</v>
      </c>
      <c r="J361" s="18">
        <f t="shared" si="38"/>
        <v>0</v>
      </c>
      <c r="K361" s="18">
        <f t="shared" si="39"/>
        <v>0</v>
      </c>
      <c r="L361" s="57" t="str">
        <f t="shared" si="40"/>
        <v>Black Pearl</v>
      </c>
      <c r="M361" s="57" t="str">
        <f t="shared" si="41"/>
        <v>Black Pearl</v>
      </c>
      <c r="N361" s="61" t="str">
        <f t="shared" si="35"/>
        <v>Black Pearl</v>
      </c>
    </row>
    <row r="362" spans="1:14" ht="25.15" customHeight="1" x14ac:dyDescent="0.2">
      <c r="A362" s="70" t="s">
        <v>327</v>
      </c>
      <c r="B362" s="71">
        <v>2013</v>
      </c>
      <c r="C362" s="68" t="str">
        <f>IF(ISERROR(VLOOKUP(IF(RIGHT($A362,1)=")",LEFT($A362,FIND(" (",$A362)-1),$A362),[1]ACCS!$B$2:$B$5003, 1, FALSE)), "","1")</f>
        <v>1</v>
      </c>
      <c r="D362" s="103" t="str">
        <f>IF($B362="Unknown","",IF($B362="","",IF(VALUE(LEFT($B362,4))&lt;Calc!$J$2,"ANTIQUE","")))</f>
        <v/>
      </c>
      <c r="E362" s="72" t="s">
        <v>29</v>
      </c>
      <c r="F362" s="121"/>
      <c r="G362" s="121"/>
      <c r="H362" s="62" t="str">
        <f t="shared" si="36"/>
        <v>Japonica</v>
      </c>
      <c r="I362" s="18">
        <f t="shared" si="37"/>
        <v>0</v>
      </c>
      <c r="J362" s="18">
        <f t="shared" si="38"/>
        <v>0</v>
      </c>
      <c r="K362" s="18">
        <f t="shared" si="39"/>
        <v>0</v>
      </c>
      <c r="L362" s="57" t="str">
        <f t="shared" si="40"/>
        <v>Black Red</v>
      </c>
      <c r="M362" s="57" t="str">
        <f t="shared" si="41"/>
        <v>Black Red</v>
      </c>
      <c r="N362" s="61" t="str">
        <f t="shared" si="35"/>
        <v>Black Red</v>
      </c>
    </row>
    <row r="363" spans="1:14" ht="25.15" customHeight="1" x14ac:dyDescent="0.2">
      <c r="A363" s="70" t="s">
        <v>328</v>
      </c>
      <c r="B363" s="71">
        <v>1968</v>
      </c>
      <c r="C363" s="68" t="str">
        <f>IF(ISERROR(VLOOKUP(IF(RIGHT($A363,1)=")",LEFT($A363,FIND(" (",$A363)-1),$A363),[1]ACCS!$B$2:$B$5003, 1, FALSE)), "","1")</f>
        <v>1</v>
      </c>
      <c r="D363" s="103" t="str">
        <f>IF($B363="Unknown","",IF($B363="","",IF(VALUE(LEFT($B363,4))&lt;Calc!$J$2,"ANTIQUE","")))</f>
        <v/>
      </c>
      <c r="E363" s="72" t="s">
        <v>47</v>
      </c>
      <c r="F363" s="121"/>
      <c r="G363" s="121" t="s">
        <v>26</v>
      </c>
      <c r="H363" s="62" t="str">
        <f t="shared" si="36"/>
        <v>Japonica</v>
      </c>
      <c r="I363" s="18">
        <f t="shared" si="37"/>
        <v>0</v>
      </c>
      <c r="J363" s="18">
        <f t="shared" si="38"/>
        <v>0</v>
      </c>
      <c r="K363" s="18">
        <f t="shared" si="39"/>
        <v>0</v>
      </c>
      <c r="L363" s="57" t="str">
        <f t="shared" si="40"/>
        <v>Black Tie</v>
      </c>
      <c r="M363" s="57" t="str">
        <f t="shared" si="41"/>
        <v>Black Tie</v>
      </c>
      <c r="N363" s="61" t="str">
        <f t="shared" si="35"/>
        <v>Black Tie</v>
      </c>
    </row>
    <row r="364" spans="1:14" ht="25.15" customHeight="1" x14ac:dyDescent="0.2">
      <c r="A364" s="70" t="s">
        <v>329</v>
      </c>
      <c r="B364" s="71">
        <v>1997</v>
      </c>
      <c r="C364" s="68" t="str">
        <f>IF(ISERROR(VLOOKUP(IF(RIGHT($A364,1)=")",LEFT($A364,FIND(" (",$A364)-1),$A364),[1]ACCS!$B$2:$B$5003, 1, FALSE)), "","1")</f>
        <v>1</v>
      </c>
      <c r="D364" s="103" t="str">
        <f>IF($B364="Unknown","",IF($B364="","",IF(VALUE(LEFT($B364,4))&lt;Calc!$J$2,"ANTIQUE","")))</f>
        <v/>
      </c>
      <c r="E364" s="72" t="s">
        <v>21</v>
      </c>
      <c r="F364" s="121"/>
      <c r="G364" s="121"/>
      <c r="H364" s="62" t="str">
        <f t="shared" si="36"/>
        <v>Japonica</v>
      </c>
      <c r="I364" s="18">
        <f t="shared" si="37"/>
        <v>0</v>
      </c>
      <c r="J364" s="18">
        <f t="shared" si="38"/>
        <v>0</v>
      </c>
      <c r="K364" s="18">
        <f t="shared" si="39"/>
        <v>0</v>
      </c>
      <c r="L364" s="57" t="str">
        <f t="shared" si="40"/>
        <v>Black Velvet</v>
      </c>
      <c r="M364" s="57" t="str">
        <f t="shared" si="41"/>
        <v>Black Velvet</v>
      </c>
      <c r="N364" s="61" t="str">
        <f t="shared" si="35"/>
        <v>Black Velvet</v>
      </c>
    </row>
    <row r="365" spans="1:14" ht="25.15" customHeight="1" x14ac:dyDescent="0.2">
      <c r="A365" s="70" t="s">
        <v>330</v>
      </c>
      <c r="B365" s="71">
        <v>1965</v>
      </c>
      <c r="C365" s="68" t="str">
        <f>IF(ISERROR(VLOOKUP(IF(RIGHT($A365,1)=")",LEFT($A365,FIND(" (",$A365)-1),$A365),[1]ACCS!$B$2:$B$5003, 1, FALSE)), "","1")</f>
        <v>1</v>
      </c>
      <c r="D365" s="103" t="str">
        <f>IF($B365="Unknown","",IF($B365="","",IF(VALUE(LEFT($B365,4))&lt;Calc!$J$2,"ANTIQUE","")))</f>
        <v/>
      </c>
      <c r="E365" s="72" t="s">
        <v>37</v>
      </c>
      <c r="F365" s="121"/>
      <c r="G365" s="121"/>
      <c r="H365" s="62" t="str">
        <f t="shared" si="36"/>
        <v>Japonica</v>
      </c>
      <c r="I365" s="18">
        <f t="shared" si="37"/>
        <v>0</v>
      </c>
      <c r="J365" s="18">
        <f t="shared" si="38"/>
        <v>0</v>
      </c>
      <c r="K365" s="18">
        <f t="shared" si="39"/>
        <v>0</v>
      </c>
      <c r="L365" s="57" t="str">
        <f t="shared" si="40"/>
        <v>Blaze of Glory</v>
      </c>
      <c r="M365" s="57" t="str">
        <f t="shared" si="41"/>
        <v>Blaze of Glory</v>
      </c>
      <c r="N365" s="61" t="str">
        <f t="shared" si="35"/>
        <v>Blaze of Glory</v>
      </c>
    </row>
    <row r="366" spans="1:14" ht="25.15" customHeight="1" x14ac:dyDescent="0.2">
      <c r="A366" s="70" t="s">
        <v>2950</v>
      </c>
      <c r="B366" s="71">
        <v>1925</v>
      </c>
      <c r="C366" s="68" t="str">
        <f>IF(ISERROR(VLOOKUP(IF(RIGHT($A366,1)=")",LEFT($A366,FIND(" (",$A366)-1),$A366),[1]ACCS!$B$2:$B$5003, 1, FALSE)), "","1")</f>
        <v>1</v>
      </c>
      <c r="D366" s="103" t="str">
        <f>IF($B366="Unknown","",IF($B366="","",IF(VALUE(LEFT($B366,4))&lt;Calc!$J$2,"ANTIQUE","")))</f>
        <v/>
      </c>
      <c r="E366" s="72" t="s">
        <v>24</v>
      </c>
      <c r="F366" s="121"/>
      <c r="G366" s="121" t="s">
        <v>26</v>
      </c>
      <c r="H366" s="62" t="str">
        <f t="shared" si="36"/>
        <v>Japonica</v>
      </c>
      <c r="I366" s="18">
        <f t="shared" si="37"/>
        <v>0</v>
      </c>
      <c r="J366" s="18">
        <f t="shared" si="38"/>
        <v>0</v>
      </c>
      <c r="K366" s="18">
        <f t="shared" si="39"/>
        <v>0</v>
      </c>
      <c r="L366" s="57" t="str">
        <f t="shared" si="40"/>
        <v>Bleichroeder Pink (Baronne de Bleichroeder Pink; Casablanca; Huntington Pink)</v>
      </c>
      <c r="M366" s="57" t="str">
        <f t="shared" si="41"/>
        <v>Bleichroeder Pink (Baronne de Bleichroeder Pink; Casablanca; Huntington Pink)</v>
      </c>
      <c r="N366" s="61" t="str">
        <f t="shared" si="35"/>
        <v>Bleichroeder Pink</v>
      </c>
    </row>
    <row r="367" spans="1:14" ht="25.15" customHeight="1" x14ac:dyDescent="0.2">
      <c r="A367" s="70" t="s">
        <v>331</v>
      </c>
      <c r="B367" s="71">
        <v>1964</v>
      </c>
      <c r="C367" s="68" t="str">
        <f>IF(ISERROR(VLOOKUP(IF(RIGHT($A367,1)=")",LEFT($A367,FIND(" (",$A367)-1),$A367),[1]ACCS!$B$2:$B$5003, 1, FALSE)), "","1")</f>
        <v>1</v>
      </c>
      <c r="D367" s="103" t="str">
        <f>IF($B367="Unknown","",IF($B367="","",IF(VALUE(LEFT($B367,4))&lt;Calc!$J$2,"ANTIQUE","")))</f>
        <v/>
      </c>
      <c r="E367" s="72" t="s">
        <v>21</v>
      </c>
      <c r="F367" s="121"/>
      <c r="G367" s="121"/>
      <c r="H367" s="62" t="str">
        <f t="shared" si="36"/>
        <v>Japonica</v>
      </c>
      <c r="I367" s="18">
        <f t="shared" si="37"/>
        <v>0</v>
      </c>
      <c r="J367" s="18">
        <f t="shared" si="38"/>
        <v>0</v>
      </c>
      <c r="K367" s="18">
        <f t="shared" si="39"/>
        <v>0</v>
      </c>
      <c r="L367" s="57" t="str">
        <f t="shared" si="40"/>
        <v>Blond Betty</v>
      </c>
      <c r="M367" s="57" t="str">
        <f t="shared" si="41"/>
        <v>Blond Betty</v>
      </c>
      <c r="N367" s="61" t="str">
        <f t="shared" si="35"/>
        <v>Blond Betty</v>
      </c>
    </row>
    <row r="368" spans="1:14" ht="25.15" customHeight="1" x14ac:dyDescent="0.2">
      <c r="A368" s="70" t="s">
        <v>332</v>
      </c>
      <c r="B368" s="71">
        <v>1986</v>
      </c>
      <c r="C368" s="68" t="str">
        <f>IF(ISERROR(VLOOKUP(IF(RIGHT($A368,1)=")",LEFT($A368,FIND(" (",$A368)-1),$A368),[1]ACCS!$B$2:$B$5003, 1, FALSE)), "","1")</f>
        <v/>
      </c>
      <c r="D368" s="103" t="str">
        <f>IF($B368="Unknown","",IF($B368="","",IF(VALUE(LEFT($B368,4))&lt;Calc!$J$2,"ANTIQUE","")))</f>
        <v/>
      </c>
      <c r="E368" s="72" t="s">
        <v>61</v>
      </c>
      <c r="F368" s="121" t="s">
        <v>5</v>
      </c>
      <c r="G368" s="121"/>
      <c r="H368" s="62" t="str">
        <f t="shared" si="36"/>
        <v>NRH</v>
      </c>
      <c r="I368" s="18">
        <f t="shared" si="37"/>
        <v>2</v>
      </c>
      <c r="J368" s="18">
        <f t="shared" si="38"/>
        <v>0</v>
      </c>
      <c r="K368" s="18">
        <f t="shared" si="39"/>
        <v>0</v>
      </c>
      <c r="L368" s="57" t="str">
        <f t="shared" si="40"/>
        <v>Blondy</v>
      </c>
      <c r="M368" s="57" t="str">
        <f t="shared" si="41"/>
        <v>Blondy</v>
      </c>
      <c r="N368" s="61" t="str">
        <f t="shared" si="35"/>
        <v>Blondy</v>
      </c>
    </row>
    <row r="369" spans="1:14" ht="25.15" customHeight="1" x14ac:dyDescent="0.2">
      <c r="A369" s="70" t="s">
        <v>333</v>
      </c>
      <c r="B369" s="71">
        <v>1928</v>
      </c>
      <c r="C369" s="68" t="str">
        <f>IF(ISERROR(VLOOKUP(IF(RIGHT($A369,1)=")",LEFT($A369,FIND(" (",$A369)-1),$A369),[1]ACCS!$B$2:$B$5003, 1, FALSE)), "","1")</f>
        <v>1</v>
      </c>
      <c r="D369" s="103" t="str">
        <f>IF($B369="Unknown","",IF($B369="","",IF(VALUE(LEFT($B369,4))&lt;Calc!$J$2,"ANTIQUE","")))</f>
        <v/>
      </c>
      <c r="E369" s="72" t="s">
        <v>24</v>
      </c>
      <c r="F369" s="121"/>
      <c r="G369" s="121"/>
      <c r="H369" s="62" t="str">
        <f t="shared" si="36"/>
        <v>Japonica</v>
      </c>
      <c r="I369" s="18">
        <f t="shared" si="37"/>
        <v>0</v>
      </c>
      <c r="J369" s="18">
        <f t="shared" si="38"/>
        <v>0</v>
      </c>
      <c r="K369" s="18">
        <f t="shared" si="39"/>
        <v>0</v>
      </c>
      <c r="L369" s="57" t="str">
        <f t="shared" si="40"/>
        <v>Blood of China (Victor Emmanuel, Alice Slack)</v>
      </c>
      <c r="M369" s="57" t="str">
        <f t="shared" si="41"/>
        <v>Blood of China (Victor Emmanuel, Alice Slack)</v>
      </c>
      <c r="N369" s="61" t="str">
        <f t="shared" si="35"/>
        <v>Blood of China</v>
      </c>
    </row>
    <row r="370" spans="1:14" ht="25.15" customHeight="1" x14ac:dyDescent="0.2">
      <c r="A370" s="70" t="s">
        <v>3279</v>
      </c>
      <c r="B370" s="71">
        <v>1858</v>
      </c>
      <c r="C370" s="68" t="str">
        <f>IF(ISERROR(VLOOKUP(IF(RIGHT($A370,1)=")",LEFT($A370,FIND(" (",$A370)-1),$A370),[1]ACCS!$B$2:$B$5003, 1, FALSE)), "","1")</f>
        <v/>
      </c>
      <c r="D370" s="103" t="str">
        <f>IF($B370="Unknown","",IF($B370="","",IF(VALUE(LEFT($B370,4))&lt;Calc!$J$2,"ANTIQUE","")))</f>
        <v>ANTIQUE</v>
      </c>
      <c r="E370" s="72" t="s">
        <v>37</v>
      </c>
      <c r="F370" s="121"/>
      <c r="G370" s="121"/>
      <c r="H370" s="62" t="str">
        <f t="shared" si="36"/>
        <v>Japonica</v>
      </c>
      <c r="I370" s="18">
        <f t="shared" si="37"/>
        <v>0</v>
      </c>
      <c r="J370" s="18">
        <f t="shared" si="38"/>
        <v>0</v>
      </c>
      <c r="K370" s="18">
        <f t="shared" si="39"/>
        <v>0</v>
      </c>
      <c r="L370" s="57" t="str">
        <f t="shared" si="40"/>
        <v>Blood of Christ (See Mathotiana Alba)</v>
      </c>
      <c r="M370" s="57" t="str">
        <f t="shared" si="41"/>
        <v>Blood of Christ (See Mathotiana Alba)</v>
      </c>
      <c r="N370" s="61" t="str">
        <f t="shared" si="35"/>
        <v>Blood of Christ (See Mathotiana Alba)</v>
      </c>
    </row>
    <row r="371" spans="1:14" ht="25.15" customHeight="1" x14ac:dyDescent="0.2">
      <c r="A371" s="70" t="s">
        <v>334</v>
      </c>
      <c r="B371" s="71">
        <v>1985</v>
      </c>
      <c r="C371" s="68" t="str">
        <f>IF(ISERROR(VLOOKUP(IF(RIGHT($A371,1)=")",LEFT($A371,FIND(" (",$A371)-1),$A371),[1]ACCS!$B$2:$B$5003, 1, FALSE)), "","1")</f>
        <v>1</v>
      </c>
      <c r="D371" s="103" t="str">
        <f>IF($B371="Unknown","",IF($B371="","",IF(VALUE(LEFT($B371,4))&lt;Calc!$J$2,"ANTIQUE","")))</f>
        <v/>
      </c>
      <c r="E371" s="72" t="s">
        <v>47</v>
      </c>
      <c r="F371" s="121"/>
      <c r="G371" s="121"/>
      <c r="H371" s="62" t="str">
        <f t="shared" si="36"/>
        <v>Japonica</v>
      </c>
      <c r="I371" s="18">
        <f t="shared" si="37"/>
        <v>0</v>
      </c>
      <c r="J371" s="18">
        <f t="shared" si="38"/>
        <v>0</v>
      </c>
      <c r="K371" s="18">
        <f t="shared" si="39"/>
        <v>0</v>
      </c>
      <c r="L371" s="57" t="str">
        <f t="shared" si="40"/>
        <v>Bloomfield (Morris)</v>
      </c>
      <c r="M371" s="57" t="str">
        <f t="shared" si="41"/>
        <v>Bloomfield (Morris)</v>
      </c>
      <c r="N371" s="61" t="str">
        <f t="shared" si="35"/>
        <v>Bloomfield</v>
      </c>
    </row>
    <row r="372" spans="1:14" ht="25.15" customHeight="1" x14ac:dyDescent="0.2">
      <c r="A372" s="70" t="s">
        <v>335</v>
      </c>
      <c r="B372" s="71">
        <v>1985</v>
      </c>
      <c r="C372" s="68" t="str">
        <f>IF(ISERROR(VLOOKUP(IF(RIGHT($A372,1)=")",LEFT($A372,FIND(" (",$A372)-1),$A372),[1]ACCS!$B$2:$B$5003, 1, FALSE)), "","1")</f>
        <v>1</v>
      </c>
      <c r="D372" s="103" t="str">
        <f>IF($B372="Unknown","",IF($B372="","",IF(VALUE(LEFT($B372,4))&lt;Calc!$J$2,"ANTIQUE","")))</f>
        <v/>
      </c>
      <c r="E372" s="72" t="s">
        <v>30</v>
      </c>
      <c r="F372" s="121"/>
      <c r="G372" s="121"/>
      <c r="H372" s="62" t="str">
        <f t="shared" si="36"/>
        <v>Reticulata</v>
      </c>
      <c r="I372" s="18">
        <f t="shared" si="37"/>
        <v>1</v>
      </c>
      <c r="J372" s="18">
        <f t="shared" si="38"/>
        <v>0</v>
      </c>
      <c r="K372" s="18">
        <f t="shared" si="39"/>
        <v>0</v>
      </c>
      <c r="L372" s="57" t="str">
        <f t="shared" si="40"/>
        <v>Bloomfield</v>
      </c>
      <c r="M372" s="57" t="str">
        <f t="shared" si="41"/>
        <v>Bloomfield</v>
      </c>
      <c r="N372" s="61" t="str">
        <f t="shared" si="35"/>
        <v>Bloomfield</v>
      </c>
    </row>
    <row r="373" spans="1:14" ht="25.15" customHeight="1" x14ac:dyDescent="0.2">
      <c r="A373" s="70" t="s">
        <v>336</v>
      </c>
      <c r="B373" s="71">
        <v>1977</v>
      </c>
      <c r="C373" s="68" t="str">
        <f>IF(ISERROR(VLOOKUP(IF(RIGHT($A373,1)=")",LEFT($A373,FIND(" (",$A373)-1),$A373),[1]ACCS!$B$2:$B$5003, 1, FALSE)), "","1")</f>
        <v>1</v>
      </c>
      <c r="D373" s="103" t="str">
        <f>IF($B373="Unknown","",IF($B373="","",IF(VALUE(LEFT($B373,4))&lt;Calc!$J$2,"ANTIQUE","")))</f>
        <v/>
      </c>
      <c r="E373" s="72" t="s">
        <v>24</v>
      </c>
      <c r="F373" s="121"/>
      <c r="G373" s="121"/>
      <c r="H373" s="62" t="str">
        <f t="shared" si="36"/>
        <v>NRH</v>
      </c>
      <c r="I373" s="18">
        <f t="shared" si="37"/>
        <v>2</v>
      </c>
      <c r="J373" s="18">
        <f t="shared" si="38"/>
        <v>0</v>
      </c>
      <c r="K373" s="18">
        <f t="shared" si="39"/>
        <v>0</v>
      </c>
      <c r="L373" s="57" t="str">
        <f t="shared" si="40"/>
        <v>Blue Bird</v>
      </c>
      <c r="M373" s="57" t="str">
        <f t="shared" si="41"/>
        <v>Blue Bird</v>
      </c>
      <c r="N373" s="61" t="str">
        <f t="shared" si="35"/>
        <v>Blue Bird</v>
      </c>
    </row>
    <row r="374" spans="1:14" ht="25.15" customHeight="1" x14ac:dyDescent="0.2">
      <c r="A374" s="70" t="s">
        <v>337</v>
      </c>
      <c r="B374" s="71">
        <v>1960</v>
      </c>
      <c r="C374" s="68" t="str">
        <f>IF(ISERROR(VLOOKUP(IF(RIGHT($A374,1)=")",LEFT($A374,FIND(" (",$A374)-1),$A374),[1]ACCS!$B$2:$B$5003, 1, FALSE)), "","1")</f>
        <v>1</v>
      </c>
      <c r="D374" s="103" t="str">
        <f>IF($B374="Unknown","",IF($B374="","",IF(VALUE(LEFT($B374,4))&lt;Calc!$J$2,"ANTIQUE","")))</f>
        <v/>
      </c>
      <c r="E374" s="72" t="s">
        <v>24</v>
      </c>
      <c r="F374" s="121"/>
      <c r="G374" s="121"/>
      <c r="H374" s="62" t="str">
        <f t="shared" si="36"/>
        <v>NRH</v>
      </c>
      <c r="I374" s="18">
        <f t="shared" si="37"/>
        <v>2</v>
      </c>
      <c r="J374" s="18">
        <f t="shared" si="38"/>
        <v>0</v>
      </c>
      <c r="K374" s="18">
        <f t="shared" si="39"/>
        <v>0</v>
      </c>
      <c r="L374" s="57" t="str">
        <f t="shared" si="40"/>
        <v>Blue Danube</v>
      </c>
      <c r="M374" s="57" t="str">
        <f t="shared" si="41"/>
        <v>Blue Danube</v>
      </c>
      <c r="N374" s="61" t="str">
        <f t="shared" si="35"/>
        <v>Blue Danube</v>
      </c>
    </row>
    <row r="375" spans="1:14" ht="25.15" customHeight="1" x14ac:dyDescent="0.2">
      <c r="A375" s="70" t="s">
        <v>338</v>
      </c>
      <c r="B375" s="71">
        <v>2005</v>
      </c>
      <c r="C375" s="68" t="str">
        <f>IF(ISERROR(VLOOKUP(IF(RIGHT($A375,1)=")",LEFT($A375,FIND(" (",$A375)-1),$A375),[1]ACCS!$B$2:$B$5003, 1, FALSE)), "","1")</f>
        <v>1</v>
      </c>
      <c r="D375" s="103" t="str">
        <f>IF($B375="Unknown","",IF($B375="","",IF(VALUE(LEFT($B375,4))&lt;Calc!$J$2,"ANTIQUE","")))</f>
        <v/>
      </c>
      <c r="E375" s="72" t="s">
        <v>21</v>
      </c>
      <c r="F375" s="121"/>
      <c r="G375" s="121"/>
      <c r="H375" s="62" t="str">
        <f t="shared" si="36"/>
        <v>Japonica</v>
      </c>
      <c r="I375" s="18">
        <f t="shared" si="37"/>
        <v>0</v>
      </c>
      <c r="J375" s="18">
        <f t="shared" si="38"/>
        <v>0</v>
      </c>
      <c r="K375" s="18">
        <f t="shared" si="39"/>
        <v>0</v>
      </c>
      <c r="L375" s="57" t="str">
        <f t="shared" si="40"/>
        <v>Blue Ridge Sunset</v>
      </c>
      <c r="M375" s="57" t="str">
        <f t="shared" si="41"/>
        <v>Blue Ridge Sunset</v>
      </c>
      <c r="N375" s="61" t="str">
        <f t="shared" si="35"/>
        <v>Blue Ridge Sunset</v>
      </c>
    </row>
    <row r="376" spans="1:14" ht="25.15" customHeight="1" x14ac:dyDescent="0.2">
      <c r="A376" s="70" t="s">
        <v>339</v>
      </c>
      <c r="B376" s="71">
        <v>1965</v>
      </c>
      <c r="C376" s="68" t="str">
        <f>IF(ISERROR(VLOOKUP(IF(RIGHT($A376,1)=")",LEFT($A376,FIND(" (",$A376)-1),$A376),[1]ACCS!$B$2:$B$5003, 1, FALSE)), "","1")</f>
        <v>1</v>
      </c>
      <c r="D376" s="103" t="str">
        <f>IF($B376="Unknown","",IF($B376="","",IF(VALUE(LEFT($B376,4))&lt;Calc!$J$2,"ANTIQUE","")))</f>
        <v/>
      </c>
      <c r="E376" s="72" t="s">
        <v>37</v>
      </c>
      <c r="F376" s="121"/>
      <c r="G376" s="121"/>
      <c r="H376" s="62" t="str">
        <f t="shared" si="36"/>
        <v>Reticulata</v>
      </c>
      <c r="I376" s="18">
        <f t="shared" si="37"/>
        <v>1</v>
      </c>
      <c r="J376" s="18">
        <f t="shared" si="38"/>
        <v>0</v>
      </c>
      <c r="K376" s="18">
        <f t="shared" si="39"/>
        <v>0</v>
      </c>
      <c r="L376" s="57" t="str">
        <f t="shared" si="40"/>
        <v>Blue Twilight</v>
      </c>
      <c r="M376" s="57" t="str">
        <f t="shared" si="41"/>
        <v>Blue Twilight</v>
      </c>
      <c r="N376" s="61" t="str">
        <f t="shared" si="35"/>
        <v>Blue Twilight</v>
      </c>
    </row>
    <row r="377" spans="1:14" ht="25.15" customHeight="1" x14ac:dyDescent="0.2">
      <c r="A377" s="70" t="s">
        <v>340</v>
      </c>
      <c r="B377" s="71">
        <v>2005</v>
      </c>
      <c r="C377" s="68" t="str">
        <f>IF(ISERROR(VLOOKUP(IF(RIGHT($A377,1)=")",LEFT($A377,FIND(" (",$A377)-1),$A377),[1]ACCS!$B$2:$B$5003, 1, FALSE)), "","1")</f>
        <v>1</v>
      </c>
      <c r="D377" s="103" t="str">
        <f>IF($B377="Unknown","",IF($B377="","",IF(VALUE(LEFT($B377,4))&lt;Calc!$J$2,"ANTIQUE","")))</f>
        <v/>
      </c>
      <c r="E377" s="72" t="s">
        <v>24</v>
      </c>
      <c r="F377" s="121"/>
      <c r="G377" s="121"/>
      <c r="H377" s="62" t="str">
        <f t="shared" si="36"/>
        <v>Japonica</v>
      </c>
      <c r="I377" s="18">
        <f t="shared" si="37"/>
        <v>0</v>
      </c>
      <c r="J377" s="18">
        <f t="shared" si="38"/>
        <v>0</v>
      </c>
      <c r="K377" s="18">
        <f t="shared" si="39"/>
        <v>0</v>
      </c>
      <c r="L377" s="57" t="str">
        <f t="shared" si="40"/>
        <v>Blush Anne</v>
      </c>
      <c r="M377" s="57" t="str">
        <f t="shared" si="41"/>
        <v>Blush Anne</v>
      </c>
      <c r="N377" s="61" t="str">
        <f t="shared" si="35"/>
        <v>Blush Anne</v>
      </c>
    </row>
    <row r="378" spans="1:14" ht="25.15" customHeight="1" x14ac:dyDescent="0.2">
      <c r="A378" s="70" t="s">
        <v>341</v>
      </c>
      <c r="B378" s="71">
        <v>1940</v>
      </c>
      <c r="C378" s="68" t="str">
        <f>IF(ISERROR(VLOOKUP(IF(RIGHT($A378,1)=")",LEFT($A378,FIND(" (",$A378)-1),$A378),[1]ACCS!$B$2:$B$5003, 1, FALSE)), "","1")</f>
        <v>1</v>
      </c>
      <c r="D378" s="103" t="str">
        <f>IF($B378="Unknown","",IF($B378="","",IF(VALUE(LEFT($B378,4))&lt;Calc!$J$2,"ANTIQUE","")))</f>
        <v/>
      </c>
      <c r="E378" s="72" t="s">
        <v>24</v>
      </c>
      <c r="F378" s="121"/>
      <c r="G378" s="121"/>
      <c r="H378" s="62" t="str">
        <f t="shared" si="36"/>
        <v>Japonica</v>
      </c>
      <c r="I378" s="18">
        <f t="shared" si="37"/>
        <v>0</v>
      </c>
      <c r="J378" s="18">
        <f t="shared" si="38"/>
        <v>0</v>
      </c>
      <c r="K378" s="18">
        <f t="shared" si="39"/>
        <v>0</v>
      </c>
      <c r="L378" s="57" t="str">
        <f t="shared" si="40"/>
        <v>Blush Hibiscus</v>
      </c>
      <c r="M378" s="57" t="str">
        <f t="shared" si="41"/>
        <v>Blush Hibiscus</v>
      </c>
      <c r="N378" s="61" t="str">
        <f t="shared" si="35"/>
        <v>Blush Hibiscus</v>
      </c>
    </row>
    <row r="379" spans="1:14" ht="25.15" customHeight="1" x14ac:dyDescent="0.2">
      <c r="A379" s="99" t="s">
        <v>3169</v>
      </c>
      <c r="B379" s="100">
        <v>2023</v>
      </c>
      <c r="C379" s="68" t="str">
        <f>IF(ISERROR(VLOOKUP(IF(RIGHT($A379,1)=")",LEFT($A379,FIND(" (",$A379)-1),$A379),[1]ACCS!$B$2:$B$5003, 1, FALSE)), "","1")</f>
        <v>1</v>
      </c>
      <c r="D379" s="115" t="str">
        <f>IF($B379="Unknown","",IF($B379="","",IF(VALUE(LEFT($B379,4))&lt;Calc!$J$2,"ANTIQUE","")))</f>
        <v/>
      </c>
      <c r="E379" s="53" t="s">
        <v>24</v>
      </c>
      <c r="F379" s="121"/>
      <c r="G379" s="121"/>
      <c r="H379" s="62" t="str">
        <f t="shared" si="36"/>
        <v>Japonica</v>
      </c>
      <c r="I379" s="18">
        <f t="shared" si="37"/>
        <v>0</v>
      </c>
      <c r="J379" s="18">
        <f t="shared" si="38"/>
        <v>0</v>
      </c>
      <c r="K379" s="18">
        <f t="shared" si="39"/>
        <v>0</v>
      </c>
      <c r="L379" s="57" t="str">
        <f t="shared" si="40"/>
        <v>Blush Purity</v>
      </c>
      <c r="M379" s="57" t="str">
        <f t="shared" si="41"/>
        <v>Blush Purity</v>
      </c>
      <c r="N379" s="61" t="str">
        <f t="shared" si="35"/>
        <v>Blush Purity</v>
      </c>
    </row>
    <row r="380" spans="1:14" ht="25.15" customHeight="1" x14ac:dyDescent="0.2">
      <c r="A380" s="70" t="s">
        <v>342</v>
      </c>
      <c r="B380" s="71">
        <v>1964</v>
      </c>
      <c r="C380" s="68" t="str">
        <f>IF(ISERROR(VLOOKUP(IF(RIGHT($A380,1)=")",LEFT($A380,FIND(" (",$A380)-1),$A380),[1]ACCS!$B$2:$B$5003, 1, FALSE)), "","1")</f>
        <v>1</v>
      </c>
      <c r="D380" s="103" t="str">
        <f>IF($B380="Unknown","",IF($B380="","",IF(VALUE(LEFT($B380,4))&lt;Calc!$J$2,"ANTIQUE","")))</f>
        <v/>
      </c>
      <c r="E380" s="72" t="s">
        <v>24</v>
      </c>
      <c r="F380" s="121"/>
      <c r="G380" s="121"/>
      <c r="H380" s="62" t="str">
        <f t="shared" si="36"/>
        <v>Japonica</v>
      </c>
      <c r="I380" s="18">
        <f t="shared" si="37"/>
        <v>0</v>
      </c>
      <c r="J380" s="18">
        <f t="shared" si="38"/>
        <v>0</v>
      </c>
      <c r="K380" s="18">
        <f t="shared" si="39"/>
        <v>0</v>
      </c>
      <c r="L380" s="57" t="str">
        <f t="shared" si="40"/>
        <v>Blushing Beauty</v>
      </c>
      <c r="M380" s="57" t="str">
        <f t="shared" si="41"/>
        <v>Blushing Beauty</v>
      </c>
      <c r="N380" s="61" t="str">
        <f t="shared" si="35"/>
        <v>Blushing Beauty</v>
      </c>
    </row>
    <row r="381" spans="1:14" ht="25.15" customHeight="1" x14ac:dyDescent="0.2">
      <c r="A381" s="70" t="s">
        <v>343</v>
      </c>
      <c r="B381" s="71">
        <v>2014</v>
      </c>
      <c r="C381" s="68" t="str">
        <f>IF(ISERROR(VLOOKUP(IF(RIGHT($A381,1)=")",LEFT($A381,FIND(" (",$A381)-1),$A381),[1]ACCS!$B$2:$B$5003, 1, FALSE)), "","1")</f>
        <v/>
      </c>
      <c r="D381" s="103" t="str">
        <f>IF($B381="Unknown","",IF($B381="","",IF(VALUE(LEFT($B381,4))&lt;Calc!$J$2,"ANTIQUE","")))</f>
        <v/>
      </c>
      <c r="E381" s="72" t="s">
        <v>47</v>
      </c>
      <c r="F381" s="121"/>
      <c r="G381" s="121" t="s">
        <v>26</v>
      </c>
      <c r="H381" s="62" t="str">
        <f t="shared" si="36"/>
        <v>NRH</v>
      </c>
      <c r="I381" s="18">
        <f t="shared" si="37"/>
        <v>2</v>
      </c>
      <c r="J381" s="18">
        <f t="shared" si="38"/>
        <v>0</v>
      </c>
      <c r="K381" s="18">
        <f t="shared" si="39"/>
        <v>0</v>
      </c>
      <c r="L381" s="57" t="str">
        <f t="shared" si="40"/>
        <v>Blushing Fountains</v>
      </c>
      <c r="M381" s="57" t="str">
        <f t="shared" si="41"/>
        <v>Blushing Fountains</v>
      </c>
      <c r="N381" s="61" t="str">
        <f t="shared" si="35"/>
        <v>Blushing Fountains</v>
      </c>
    </row>
    <row r="382" spans="1:14" ht="25.15" customHeight="1" x14ac:dyDescent="0.2">
      <c r="A382" s="70" t="s">
        <v>344</v>
      </c>
      <c r="B382" s="71">
        <v>1972</v>
      </c>
      <c r="C382" s="68" t="str">
        <f>IF(ISERROR(VLOOKUP(IF(RIGHT($A382,1)=")",LEFT($A382,FIND(" (",$A382)-1),$A382),[1]ACCS!$B$2:$B$5003, 1, FALSE)), "","1")</f>
        <v>1</v>
      </c>
      <c r="D382" s="103" t="str">
        <f>IF($B382="Unknown","",IF($B382="","",IF(VALUE(LEFT($B382,4))&lt;Calc!$J$2,"ANTIQUE","")))</f>
        <v/>
      </c>
      <c r="E382" s="72" t="s">
        <v>37</v>
      </c>
      <c r="F382" s="121"/>
      <c r="G382" s="121"/>
      <c r="H382" s="62" t="str">
        <f t="shared" si="36"/>
        <v>Japonica</v>
      </c>
      <c r="I382" s="18">
        <f t="shared" si="37"/>
        <v>0</v>
      </c>
      <c r="J382" s="18">
        <f t="shared" si="38"/>
        <v>0</v>
      </c>
      <c r="K382" s="18">
        <f t="shared" si="39"/>
        <v>0</v>
      </c>
      <c r="L382" s="57" t="str">
        <f t="shared" si="40"/>
        <v>Bob Hope</v>
      </c>
      <c r="M382" s="57" t="str">
        <f t="shared" si="41"/>
        <v>Bob Hope</v>
      </c>
      <c r="N382" s="61" t="str">
        <f t="shared" si="35"/>
        <v>Bob Hope</v>
      </c>
    </row>
    <row r="383" spans="1:14" ht="25.15" customHeight="1" x14ac:dyDescent="0.2">
      <c r="A383" s="70" t="s">
        <v>345</v>
      </c>
      <c r="B383" s="71">
        <v>1988</v>
      </c>
      <c r="C383" s="68" t="str">
        <f>IF(ISERROR(VLOOKUP(IF(RIGHT($A383,1)=")",LEFT($A383,FIND(" (",$A383)-1),$A383),[1]ACCS!$B$2:$B$5003, 1, FALSE)), "","1")</f>
        <v>1</v>
      </c>
      <c r="D383" s="103" t="str">
        <f>IF($B383="Unknown","",IF($B383="","",IF(VALUE(LEFT($B383,4))&lt;Calc!$J$2,"ANTIQUE","")))</f>
        <v/>
      </c>
      <c r="E383" s="72" t="s">
        <v>37</v>
      </c>
      <c r="F383" s="121"/>
      <c r="G383" s="121"/>
      <c r="H383" s="62" t="str">
        <f t="shared" si="36"/>
        <v>Japonica</v>
      </c>
      <c r="I383" s="18">
        <f t="shared" si="37"/>
        <v>0</v>
      </c>
      <c r="J383" s="18">
        <f t="shared" si="38"/>
        <v>0</v>
      </c>
      <c r="K383" s="18">
        <f t="shared" si="39"/>
        <v>0</v>
      </c>
      <c r="L383" s="57" t="str">
        <f t="shared" si="40"/>
        <v>Bobbie Fain</v>
      </c>
      <c r="M383" s="57" t="str">
        <f t="shared" si="41"/>
        <v>Bobbie Fain</v>
      </c>
      <c r="N383" s="61" t="str">
        <f t="shared" si="35"/>
        <v>Bobbie Fain</v>
      </c>
    </row>
    <row r="384" spans="1:14" ht="25.15" customHeight="1" x14ac:dyDescent="0.2">
      <c r="A384" s="70" t="s">
        <v>346</v>
      </c>
      <c r="B384" s="71">
        <v>1955</v>
      </c>
      <c r="C384" s="68" t="str">
        <f>IF(ISERROR(VLOOKUP(IF(RIGHT($A384,1)=")",LEFT($A384,FIND(" (",$A384)-1),$A384),[1]ACCS!$B$2:$B$5003, 1, FALSE)), "","1")</f>
        <v/>
      </c>
      <c r="D384" s="103" t="str">
        <f>IF($B384="Unknown","",IF($B384="","",IF(VALUE(LEFT($B384,4))&lt;Calc!$J$2,"ANTIQUE","")))</f>
        <v/>
      </c>
      <c r="E384" s="72" t="s">
        <v>24</v>
      </c>
      <c r="F384" s="121"/>
      <c r="G384" s="121"/>
      <c r="H384" s="62" t="str">
        <f t="shared" si="36"/>
        <v>Japonica</v>
      </c>
      <c r="I384" s="18">
        <f t="shared" si="37"/>
        <v>0</v>
      </c>
      <c r="J384" s="18">
        <f t="shared" si="38"/>
        <v>0</v>
      </c>
      <c r="K384" s="18">
        <f t="shared" si="39"/>
        <v>0</v>
      </c>
      <c r="L384" s="57" t="str">
        <f t="shared" si="40"/>
        <v>Bobby Guillot (See Winifred Womack)</v>
      </c>
      <c r="M384" s="57" t="str">
        <f t="shared" si="41"/>
        <v>Bobby Guillot (See Winifred Womack)</v>
      </c>
      <c r="N384" s="61" t="str">
        <f t="shared" ref="N384:N447" si="42">IF(ISNUMBER(SEARCH("See",$M384)),$M384,IF(ISNUMBER(SEARCH("(",$M384)),LEFT($M384,SEARCH("(",$M384)-2),$M384))</f>
        <v>Bobby Guillot (See Winifred Womack)</v>
      </c>
    </row>
    <row r="385" spans="1:14" ht="25.15" customHeight="1" x14ac:dyDescent="0.2">
      <c r="A385" s="70" t="s">
        <v>347</v>
      </c>
      <c r="B385" s="71">
        <v>2016</v>
      </c>
      <c r="C385" s="68" t="str">
        <f>IF(ISERROR(VLOOKUP(IF(RIGHT($A385,1)=")",LEFT($A385,FIND(" (",$A385)-1),$A385),[1]ACCS!$B$2:$B$5003, 1, FALSE)), "","1")</f>
        <v>1</v>
      </c>
      <c r="D385" s="103" t="str">
        <f>IF($B385="Unknown","",IF($B385="","",IF(VALUE(LEFT($B385,4))&lt;Calc!$J$2,"ANTIQUE","")))</f>
        <v/>
      </c>
      <c r="E385" s="72" t="s">
        <v>21</v>
      </c>
      <c r="F385" s="121"/>
      <c r="G385" s="121"/>
      <c r="H385" s="62" t="str">
        <f t="shared" ref="H385:H448" si="43">IF($A385="","",IF($I385=0,"Japonica",IF($I385=1,"Reticulata",IF($I385=2,"NRH",IF($I385=3,"Sasanqua",IF($I385=4,"Hiemalis",IF($I385=5,"Vernalis",IF($I385=6,"Japonica [Higo]","Specie"))))))))</f>
        <v>Japonica</v>
      </c>
      <c r="I385" s="18">
        <f t="shared" ref="I385:I448" si="44">IF(NOT(ISERROR(SEARCH("(R)",$A385))),1,IF(NOT(ISERROR(SEARCH("(H)",$A385))),2,IF(NOT(ISERROR(SEARCH("(Sasanqua)",$A385))),3,IF(NOT(ISERROR(SEARCH("(Hiemalis)",$A385))),4,IF(NOT(ISERROR(SEARCH("(Vernalis)",$A385))),5,IF(NOT(ISERROR(SEARCH("(Higo)",$A385))),6,))))))+$J385+K385</f>
        <v>0</v>
      </c>
      <c r="J385" s="18">
        <f t="shared" ref="J385:J448" si="45">IF(NOT(ISERROR(SEARCH("(Rusticana)",$A385))),7,IF(NOT(ISERROR(SEARCH("(Wabisuke)",$A385))),8,IF(NOT(ISERROR(SEARCH("(Edithae)",$A385))),9,IF(NOT(ISERROR(SEARCH("(Oleifera)",$A385))),10,IF(NOT(ISERROR(SEARCH("(Saluenensis)",$A385))),11,0)))))</f>
        <v>0</v>
      </c>
      <c r="K385" s="18">
        <f t="shared" ref="K385:K448" si="46">IF(NOT(ISERROR(SEARCH("(Pitardii)",$A385))),12,IF(NOT(ISERROR(SEARCH("(Specie)",$A385))),13,0))</f>
        <v>0</v>
      </c>
      <c r="L385" s="57" t="str">
        <f t="shared" ref="L385:L448" si="47">SUBSTITUTE(SUBSTITUTE(SUBSTITUTE(SUBSTITUTE(SUBSTITUTE(SUBSTITUTE(SUBSTITUTE(SUBSTITUTE(A385," (A)","")," (R)","")," (H)","")," (Sasanqua)","")," (Hiemalis)","")," (Vernalis)","")," (Rusticana)",""),"(Wabisuke)","")</f>
        <v>Bobby Hunter</v>
      </c>
      <c r="M385" s="57" t="str">
        <f t="shared" ref="M385:M448" si="48">SUBSTITUTE(SUBSTITUTE(SUBSTITUTE(SUBSTITUTE(SUBSTITUTE($L385," (Edithae)","")," (Oleifera)","")," (Saluenensis)","")," (Specie)","")," (Pitardii)","")</f>
        <v>Bobby Hunter</v>
      </c>
      <c r="N385" s="61" t="str">
        <f t="shared" si="42"/>
        <v>Bobby Hunter</v>
      </c>
    </row>
    <row r="386" spans="1:14" ht="25.15" customHeight="1" x14ac:dyDescent="0.2">
      <c r="A386" s="70" t="s">
        <v>2995</v>
      </c>
      <c r="B386" s="71">
        <v>2020</v>
      </c>
      <c r="C386" s="68" t="str">
        <f>IF(ISERROR(VLOOKUP(IF(RIGHT($A386,1)=")",LEFT($A386,FIND(" (",$A386)-1),$A386),[1]ACCS!$B$2:$B$5003, 1, FALSE)), "","1")</f>
        <v/>
      </c>
      <c r="D386" s="103" t="str">
        <f>IF($B386="Unknown","",IF($B386="","",IF(VALUE(LEFT($B386,4))&lt;Calc!$J$2,"ANTIQUE","")))</f>
        <v/>
      </c>
      <c r="E386" s="72" t="s">
        <v>35</v>
      </c>
      <c r="F386" s="121"/>
      <c r="G386" s="121"/>
      <c r="H386" s="62" t="str">
        <f t="shared" si="43"/>
        <v>Japonica</v>
      </c>
      <c r="I386" s="18">
        <f t="shared" si="44"/>
        <v>0</v>
      </c>
      <c r="J386" s="18">
        <f t="shared" si="45"/>
        <v>0</v>
      </c>
      <c r="K386" s="18">
        <f t="shared" si="46"/>
        <v>0</v>
      </c>
      <c r="L386" s="57" t="str">
        <f t="shared" si="47"/>
        <v>Bobby Moore</v>
      </c>
      <c r="M386" s="57" t="str">
        <f t="shared" si="48"/>
        <v>Bobby Moore</v>
      </c>
      <c r="N386" s="61" t="str">
        <f t="shared" si="42"/>
        <v>Bobby Moore</v>
      </c>
    </row>
    <row r="387" spans="1:14" ht="25.15" customHeight="1" x14ac:dyDescent="0.2">
      <c r="A387" s="70" t="s">
        <v>348</v>
      </c>
      <c r="B387" s="71">
        <v>1962</v>
      </c>
      <c r="C387" s="68" t="str">
        <f>IF(ISERROR(VLOOKUP(IF(RIGHT($A387,1)=")",LEFT($A387,FIND(" (",$A387)-1),$A387),[1]ACCS!$B$2:$B$5003, 1, FALSE)), "","1")</f>
        <v>1</v>
      </c>
      <c r="D387" s="103" t="str">
        <f>IF($B387="Unknown","",IF($B387="","",IF(VALUE(LEFT($B387,4))&lt;Calc!$J$2,"ANTIQUE","")))</f>
        <v/>
      </c>
      <c r="E387" s="72" t="s">
        <v>163</v>
      </c>
      <c r="F387" s="121"/>
      <c r="G387" s="121"/>
      <c r="H387" s="62" t="str">
        <f t="shared" si="43"/>
        <v>Japonica</v>
      </c>
      <c r="I387" s="18">
        <f t="shared" si="44"/>
        <v>0</v>
      </c>
      <c r="J387" s="18">
        <f t="shared" si="45"/>
        <v>0</v>
      </c>
      <c r="K387" s="18">
        <f t="shared" si="46"/>
        <v>0</v>
      </c>
      <c r="L387" s="57" t="str">
        <f t="shared" si="47"/>
        <v>Bob's Tinsie</v>
      </c>
      <c r="M387" s="57" t="str">
        <f t="shared" si="48"/>
        <v>Bob's Tinsie</v>
      </c>
      <c r="N387" s="61" t="str">
        <f t="shared" si="42"/>
        <v>Bob's Tinsie</v>
      </c>
    </row>
    <row r="388" spans="1:14" ht="25.15" customHeight="1" x14ac:dyDescent="0.2">
      <c r="A388" s="70" t="s">
        <v>349</v>
      </c>
      <c r="B388" s="71">
        <v>1982</v>
      </c>
      <c r="C388" s="68" t="str">
        <f>IF(ISERROR(VLOOKUP(IF(RIGHT($A388,1)=")",LEFT($A388,FIND(" (",$A388)-1),$A388),[1]ACCS!$B$2:$B$5003, 1, FALSE)), "","1")</f>
        <v/>
      </c>
      <c r="D388" s="103" t="str">
        <f>IF($B388="Unknown","",IF($B388="","",IF(VALUE(LEFT($B388,4))&lt;Calc!$J$2,"ANTIQUE","")))</f>
        <v/>
      </c>
      <c r="E388" s="72" t="s">
        <v>24</v>
      </c>
      <c r="F388" s="121"/>
      <c r="G388" s="121" t="s">
        <v>26</v>
      </c>
      <c r="H388" s="62" t="str">
        <f t="shared" si="43"/>
        <v>Japonica</v>
      </c>
      <c r="I388" s="18">
        <f t="shared" si="44"/>
        <v>0</v>
      </c>
      <c r="J388" s="18">
        <f t="shared" si="45"/>
        <v>0</v>
      </c>
      <c r="K388" s="18">
        <f t="shared" si="46"/>
        <v>0</v>
      </c>
      <c r="L388" s="57" t="str">
        <f t="shared" si="47"/>
        <v>Boglisco</v>
      </c>
      <c r="M388" s="57" t="str">
        <f t="shared" si="48"/>
        <v>Boglisco</v>
      </c>
      <c r="N388" s="61" t="str">
        <f t="shared" si="42"/>
        <v>Boglisco</v>
      </c>
    </row>
    <row r="389" spans="1:14" ht="25.15" customHeight="1" x14ac:dyDescent="0.2">
      <c r="A389" s="70" t="s">
        <v>350</v>
      </c>
      <c r="B389" s="71">
        <v>1930</v>
      </c>
      <c r="C389" s="68" t="str">
        <f>IF(ISERROR(VLOOKUP(IF(RIGHT($A389,1)=")",LEFT($A389,FIND(" (",$A389)-1),$A389),[1]ACCS!$B$2:$B$5003, 1, FALSE)), "","1")</f>
        <v/>
      </c>
      <c r="D389" s="103" t="str">
        <f>IF($B389="Unknown","",IF($B389="","",IF(VALUE(LEFT($B389,4))&lt;Calc!$J$2,"ANTIQUE","")))</f>
        <v/>
      </c>
      <c r="E389" s="72" t="s">
        <v>61</v>
      </c>
      <c r="F389" s="121"/>
      <c r="G389" s="121"/>
      <c r="H389" s="62" t="str">
        <f t="shared" si="43"/>
        <v>Japonica</v>
      </c>
      <c r="I389" s="18">
        <f t="shared" si="44"/>
        <v>0</v>
      </c>
      <c r="J389" s="18">
        <f t="shared" si="45"/>
        <v>0</v>
      </c>
      <c r="K389" s="18">
        <f t="shared" si="46"/>
        <v>0</v>
      </c>
      <c r="L389" s="57" t="str">
        <f t="shared" si="47"/>
        <v>Bokuhan (See Tinsie)</v>
      </c>
      <c r="M389" s="57" t="str">
        <f t="shared" si="48"/>
        <v>Bokuhan (See Tinsie)</v>
      </c>
      <c r="N389" s="61" t="str">
        <f t="shared" si="42"/>
        <v>Bokuhan (See Tinsie)</v>
      </c>
    </row>
    <row r="390" spans="1:14" ht="25.15" customHeight="1" x14ac:dyDescent="0.2">
      <c r="A390" s="70" t="s">
        <v>351</v>
      </c>
      <c r="B390" s="71">
        <v>1900</v>
      </c>
      <c r="C390" s="68" t="str">
        <f>IF(ISERROR(VLOOKUP(IF(RIGHT($A390,1)=")",LEFT($A390,FIND(" (",$A390)-1),$A390),[1]ACCS!$B$2:$B$5003, 1, FALSE)), "","1")</f>
        <v/>
      </c>
      <c r="D390" s="103" t="str">
        <f>IF($B390="Unknown","",IF($B390="","",IF(VALUE(LEFT($B390,4))&lt;Calc!$J$2,"ANTIQUE","")))</f>
        <v/>
      </c>
      <c r="E390" s="72" t="s">
        <v>21</v>
      </c>
      <c r="F390" s="121"/>
      <c r="G390" s="121"/>
      <c r="H390" s="62" t="str">
        <f t="shared" si="43"/>
        <v>Japonica</v>
      </c>
      <c r="I390" s="18">
        <f t="shared" si="44"/>
        <v>0</v>
      </c>
      <c r="J390" s="18">
        <f t="shared" si="45"/>
        <v>0</v>
      </c>
      <c r="K390" s="18">
        <f t="shared" si="46"/>
        <v>0</v>
      </c>
      <c r="L390" s="57" t="str">
        <f t="shared" si="47"/>
        <v>Bolen's Pride (See Vedrine)</v>
      </c>
      <c r="M390" s="57" t="str">
        <f t="shared" si="48"/>
        <v>Bolen's Pride (See Vedrine)</v>
      </c>
      <c r="N390" s="61" t="str">
        <f t="shared" si="42"/>
        <v>Bolen's Pride (See Vedrine)</v>
      </c>
    </row>
    <row r="391" spans="1:14" ht="25.15" customHeight="1" x14ac:dyDescent="0.2">
      <c r="A391" s="70" t="s">
        <v>352</v>
      </c>
      <c r="B391" s="71">
        <v>1935</v>
      </c>
      <c r="C391" s="68" t="str">
        <f>IF(ISERROR(VLOOKUP(IF(RIGHT($A391,1)=")",LEFT($A391,FIND(" (",$A391)-1),$A391),[1]ACCS!$B$2:$B$5003, 1, FALSE)), "","1")</f>
        <v/>
      </c>
      <c r="D391" s="103" t="str">
        <f>IF($B391="Unknown","",IF($B391="","",IF(VALUE(LEFT($B391,4))&lt;Calc!$J$2,"ANTIQUE","")))</f>
        <v/>
      </c>
      <c r="E391" s="72" t="s">
        <v>24</v>
      </c>
      <c r="F391" s="121"/>
      <c r="G391" s="121" t="s">
        <v>26</v>
      </c>
      <c r="H391" s="62" t="str">
        <f t="shared" si="43"/>
        <v>Japonica</v>
      </c>
      <c r="I391" s="18">
        <f t="shared" si="44"/>
        <v>0</v>
      </c>
      <c r="J391" s="18">
        <f t="shared" si="45"/>
        <v>0</v>
      </c>
      <c r="K391" s="18">
        <f t="shared" si="46"/>
        <v>0</v>
      </c>
      <c r="L391" s="57" t="str">
        <f t="shared" si="47"/>
        <v xml:space="preserve">Bolero </v>
      </c>
      <c r="M391" s="57" t="str">
        <f t="shared" si="48"/>
        <v xml:space="preserve">Bolero </v>
      </c>
      <c r="N391" s="61" t="str">
        <f t="shared" si="42"/>
        <v xml:space="preserve">Bolero </v>
      </c>
    </row>
    <row r="392" spans="1:14" ht="25.15" customHeight="1" x14ac:dyDescent="0.2">
      <c r="A392" s="70" t="s">
        <v>353</v>
      </c>
      <c r="B392" s="71">
        <v>2015</v>
      </c>
      <c r="C392" s="68" t="str">
        <f>IF(ISERROR(VLOOKUP(IF(RIGHT($A392,1)=")",LEFT($A392,FIND(" (",$A392)-1),$A392),[1]ACCS!$B$2:$B$5003, 1, FALSE)), "","1")</f>
        <v>1</v>
      </c>
      <c r="D392" s="103" t="str">
        <f>IF($B392="Unknown","",IF($B392="","",IF(VALUE(LEFT($B392,4))&lt;Calc!$J$2,"ANTIQUE","")))</f>
        <v/>
      </c>
      <c r="E392" s="72" t="s">
        <v>37</v>
      </c>
      <c r="F392" s="121"/>
      <c r="G392" s="121"/>
      <c r="H392" s="62" t="str">
        <f t="shared" si="43"/>
        <v>Japonica</v>
      </c>
      <c r="I392" s="18">
        <f t="shared" si="44"/>
        <v>0</v>
      </c>
      <c r="J392" s="18">
        <f t="shared" si="45"/>
        <v>0</v>
      </c>
      <c r="K392" s="18">
        <f t="shared" si="46"/>
        <v>0</v>
      </c>
      <c r="L392" s="57" t="str">
        <f t="shared" si="47"/>
        <v>Bomb Shell</v>
      </c>
      <c r="M392" s="57" t="str">
        <f t="shared" si="48"/>
        <v>Bomb Shell</v>
      </c>
      <c r="N392" s="61" t="str">
        <f t="shared" si="42"/>
        <v>Bomb Shell</v>
      </c>
    </row>
    <row r="393" spans="1:14" ht="25.15" customHeight="1" x14ac:dyDescent="0.2">
      <c r="A393" s="70" t="s">
        <v>354</v>
      </c>
      <c r="B393" s="71">
        <v>1961</v>
      </c>
      <c r="C393" s="68" t="str">
        <f>IF(ISERROR(VLOOKUP(IF(RIGHT($A393,1)=")",LEFT($A393,FIND(" (",$A393)-1),$A393),[1]ACCS!$B$2:$B$5003, 1, FALSE)), "","1")</f>
        <v>1</v>
      </c>
      <c r="D393" s="103" t="str">
        <f>IF($B393="Unknown","",IF($B393="","",IF(VALUE(LEFT($B393,4))&lt;Calc!$J$2,"ANTIQUE","")))</f>
        <v/>
      </c>
      <c r="E393" s="72" t="s">
        <v>163</v>
      </c>
      <c r="F393" s="121"/>
      <c r="G393" s="121"/>
      <c r="H393" s="62" t="str">
        <f t="shared" si="43"/>
        <v>Japonica</v>
      </c>
      <c r="I393" s="18">
        <f t="shared" si="44"/>
        <v>0</v>
      </c>
      <c r="J393" s="18">
        <f t="shared" si="45"/>
        <v>0</v>
      </c>
      <c r="K393" s="18">
        <f t="shared" si="46"/>
        <v>0</v>
      </c>
      <c r="L393" s="57" t="str">
        <f t="shared" si="47"/>
        <v>Bon Bon</v>
      </c>
      <c r="M393" s="57" t="str">
        <f t="shared" si="48"/>
        <v>Bon Bon</v>
      </c>
      <c r="N393" s="61" t="str">
        <f t="shared" si="42"/>
        <v>Bon Bon</v>
      </c>
    </row>
    <row r="394" spans="1:14" ht="25.15" customHeight="1" x14ac:dyDescent="0.2">
      <c r="A394" s="70" t="s">
        <v>355</v>
      </c>
      <c r="B394" s="71">
        <v>1970</v>
      </c>
      <c r="C394" s="68" t="str">
        <f>IF(ISERROR(VLOOKUP(IF(RIGHT($A394,1)=")",LEFT($A394,FIND(" (",$A394)-1),$A394),[1]ACCS!$B$2:$B$5003, 1, FALSE)), "","1")</f>
        <v>1</v>
      </c>
      <c r="D394" s="103" t="str">
        <f>IF($B394="Unknown","",IF($B394="","",IF(VALUE(LEFT($B394,4))&lt;Calc!$J$2,"ANTIQUE","")))</f>
        <v/>
      </c>
      <c r="E394" s="72" t="s">
        <v>356</v>
      </c>
      <c r="F394" s="121"/>
      <c r="G394" s="121"/>
      <c r="H394" s="62" t="str">
        <f t="shared" si="43"/>
        <v>Japonica</v>
      </c>
      <c r="I394" s="18">
        <f t="shared" si="44"/>
        <v>0</v>
      </c>
      <c r="J394" s="18">
        <f t="shared" si="45"/>
        <v>0</v>
      </c>
      <c r="K394" s="18">
        <f t="shared" si="46"/>
        <v>0</v>
      </c>
      <c r="L394" s="57" t="str">
        <f t="shared" si="47"/>
        <v>Bon Bon Red</v>
      </c>
      <c r="M394" s="57" t="str">
        <f t="shared" si="48"/>
        <v>Bon Bon Red</v>
      </c>
      <c r="N394" s="61" t="str">
        <f t="shared" si="42"/>
        <v>Bon Bon Red</v>
      </c>
    </row>
    <row r="395" spans="1:14" ht="25.15" customHeight="1" x14ac:dyDescent="0.2">
      <c r="A395" s="70" t="s">
        <v>357</v>
      </c>
      <c r="B395" s="71">
        <v>1962</v>
      </c>
      <c r="C395" s="68" t="str">
        <f>IF(ISERROR(VLOOKUP(IF(RIGHT($A395,1)=")",LEFT($A395,FIND(" (",$A395)-1),$A395),[1]ACCS!$B$2:$B$5003, 1, FALSE)), "","1")</f>
        <v>1</v>
      </c>
      <c r="D395" s="103" t="str">
        <f>IF($B395="Unknown","",IF($B395="","",IF(VALUE(LEFT($B395,4))&lt;Calc!$J$2,"ANTIQUE","")))</f>
        <v/>
      </c>
      <c r="E395" s="72" t="s">
        <v>24</v>
      </c>
      <c r="F395" s="121"/>
      <c r="G395" s="121"/>
      <c r="H395" s="62" t="str">
        <f t="shared" si="43"/>
        <v>Sasanqua</v>
      </c>
      <c r="I395" s="18">
        <f t="shared" si="44"/>
        <v>3</v>
      </c>
      <c r="J395" s="18">
        <f t="shared" si="45"/>
        <v>0</v>
      </c>
      <c r="K395" s="18">
        <f t="shared" si="46"/>
        <v>0</v>
      </c>
      <c r="L395" s="57" t="str">
        <f t="shared" si="47"/>
        <v>Bonanza</v>
      </c>
      <c r="M395" s="57" t="str">
        <f t="shared" si="48"/>
        <v>Bonanza</v>
      </c>
      <c r="N395" s="61" t="str">
        <f t="shared" si="42"/>
        <v>Bonanza</v>
      </c>
    </row>
    <row r="396" spans="1:14" ht="25.15" customHeight="1" x14ac:dyDescent="0.2">
      <c r="A396" s="70" t="s">
        <v>358</v>
      </c>
      <c r="B396" s="71">
        <v>2018</v>
      </c>
      <c r="C396" s="68" t="str">
        <f>IF(ISERROR(VLOOKUP(IF(RIGHT($A396,1)=")",LEFT($A396,FIND(" (",$A396)-1),$A396),[1]ACCS!$B$2:$B$5003, 1, FALSE)), "","1")</f>
        <v>1</v>
      </c>
      <c r="D396" s="103" t="str">
        <f>IF($B396="Unknown","",IF($B396="","",IF(VALUE(LEFT($B396,4))&lt;Calc!$J$2,"ANTIQUE","")))</f>
        <v/>
      </c>
      <c r="E396" s="72" t="s">
        <v>37</v>
      </c>
      <c r="F396" s="121"/>
      <c r="G396" s="121"/>
      <c r="H396" s="62" t="str">
        <f t="shared" si="43"/>
        <v>Japonica</v>
      </c>
      <c r="I396" s="18">
        <f t="shared" si="44"/>
        <v>0</v>
      </c>
      <c r="J396" s="18">
        <f t="shared" si="45"/>
        <v>0</v>
      </c>
      <c r="K396" s="18">
        <f t="shared" si="46"/>
        <v>0</v>
      </c>
      <c r="L396" s="57" t="str">
        <f t="shared" si="47"/>
        <v>Bonnie Trippe</v>
      </c>
      <c r="M396" s="57" t="str">
        <f t="shared" si="48"/>
        <v>Bonnie Trippe</v>
      </c>
      <c r="N396" s="61" t="str">
        <f t="shared" si="42"/>
        <v>Bonnie Trippe</v>
      </c>
    </row>
    <row r="397" spans="1:14" ht="25.15" customHeight="1" x14ac:dyDescent="0.2">
      <c r="A397" s="70" t="s">
        <v>359</v>
      </c>
      <c r="B397" s="71">
        <v>1955</v>
      </c>
      <c r="C397" s="68" t="str">
        <f>IF(ISERROR(VLOOKUP(IF(RIGHT($A397,1)=")",LEFT($A397,FIND(" (",$A397)-1),$A397),[1]ACCS!$B$2:$B$5003, 1, FALSE)), "","1")</f>
        <v/>
      </c>
      <c r="D397" s="103" t="str">
        <f>IF($B397="Unknown","",IF($B397="","",IF(VALUE(LEFT($B397,4))&lt;Calc!$J$2,"ANTIQUE","")))</f>
        <v/>
      </c>
      <c r="E397" s="72" t="s">
        <v>61</v>
      </c>
      <c r="F397" s="121"/>
      <c r="G397" s="121"/>
      <c r="H397" s="62" t="str">
        <f t="shared" si="43"/>
        <v>Japonica</v>
      </c>
      <c r="I397" s="18">
        <f t="shared" si="44"/>
        <v>0</v>
      </c>
      <c r="J397" s="18">
        <f t="shared" si="45"/>
        <v>0</v>
      </c>
      <c r="K397" s="18">
        <f t="shared" si="46"/>
        <v>0</v>
      </c>
      <c r="L397" s="57" t="str">
        <f t="shared" si="47"/>
        <v>Bonsai</v>
      </c>
      <c r="M397" s="57" t="str">
        <f t="shared" si="48"/>
        <v>Bonsai</v>
      </c>
      <c r="N397" s="61" t="str">
        <f t="shared" si="42"/>
        <v>Bonsai</v>
      </c>
    </row>
    <row r="398" spans="1:14" ht="25.15" customHeight="1" x14ac:dyDescent="0.2">
      <c r="A398" s="70" t="s">
        <v>360</v>
      </c>
      <c r="B398" s="71">
        <v>1993</v>
      </c>
      <c r="C398" s="68" t="str">
        <f>IF(ISERROR(VLOOKUP(IF(RIGHT($A398,1)=")",LEFT($A398,FIND(" (",$A398)-1),$A398),[1]ACCS!$B$2:$B$5003, 1, FALSE)), "","1")</f>
        <v>1</v>
      </c>
      <c r="D398" s="103" t="str">
        <f>IF($B398="Unknown","",IF($B398="","",IF(VALUE(LEFT($B398,4))&lt;Calc!$J$2,"ANTIQUE","")))</f>
        <v/>
      </c>
      <c r="E398" s="72" t="s">
        <v>21</v>
      </c>
      <c r="F398" s="121"/>
      <c r="G398" s="121"/>
      <c r="H398" s="62" t="str">
        <f t="shared" si="43"/>
        <v>NRH</v>
      </c>
      <c r="I398" s="18">
        <f t="shared" si="44"/>
        <v>2</v>
      </c>
      <c r="J398" s="18">
        <f t="shared" si="45"/>
        <v>0</v>
      </c>
      <c r="K398" s="18">
        <f t="shared" si="46"/>
        <v>0</v>
      </c>
      <c r="L398" s="57" t="str">
        <f t="shared" si="47"/>
        <v>Boozie B</v>
      </c>
      <c r="M398" s="57" t="str">
        <f t="shared" si="48"/>
        <v>Boozie B</v>
      </c>
      <c r="N398" s="61" t="str">
        <f t="shared" si="42"/>
        <v>Boozie B</v>
      </c>
    </row>
    <row r="399" spans="1:14" ht="25.15" customHeight="1" x14ac:dyDescent="0.2">
      <c r="A399" s="70" t="s">
        <v>361</v>
      </c>
      <c r="B399" s="71">
        <v>2005</v>
      </c>
      <c r="C399" s="68" t="str">
        <f>IF(ISERROR(VLOOKUP(IF(RIGHT($A399,1)=")",LEFT($A399,FIND(" (",$A399)-1),$A399),[1]ACCS!$B$2:$B$5003, 1, FALSE)), "","1")</f>
        <v>1</v>
      </c>
      <c r="D399" s="103" t="str">
        <f>IF($B399="Unknown","",IF($B399="","",IF(VALUE(LEFT($B399,4))&lt;Calc!$J$2,"ANTIQUE","")))</f>
        <v/>
      </c>
      <c r="E399" s="72" t="s">
        <v>24</v>
      </c>
      <c r="F399" s="121"/>
      <c r="G399" s="121"/>
      <c r="H399" s="62" t="str">
        <f t="shared" si="43"/>
        <v>Hiemalis</v>
      </c>
      <c r="I399" s="18">
        <f t="shared" si="44"/>
        <v>4</v>
      </c>
      <c r="J399" s="18">
        <f t="shared" si="45"/>
        <v>0</v>
      </c>
      <c r="K399" s="18">
        <f t="shared" si="46"/>
        <v>0</v>
      </c>
      <c r="L399" s="57" t="str">
        <f t="shared" si="47"/>
        <v>Borderline Beauty</v>
      </c>
      <c r="M399" s="57" t="str">
        <f t="shared" si="48"/>
        <v>Borderline Beauty</v>
      </c>
      <c r="N399" s="61" t="str">
        <f t="shared" si="42"/>
        <v>Borderline Beauty</v>
      </c>
    </row>
    <row r="400" spans="1:14" ht="25.15" customHeight="1" x14ac:dyDescent="0.2">
      <c r="A400" s="70" t="s">
        <v>362</v>
      </c>
      <c r="B400" s="71">
        <v>1983</v>
      </c>
      <c r="C400" s="68" t="str">
        <f>IF(ISERROR(VLOOKUP(IF(RIGHT($A400,1)=")",LEFT($A400,FIND(" (",$A400)-1),$A400),[1]ACCS!$B$2:$B$5003, 1, FALSE)), "","1")</f>
        <v>1</v>
      </c>
      <c r="D400" s="103" t="str">
        <f>IF($B400="Unknown","",IF($B400="","",IF(VALUE(LEFT($B400,4))&lt;Calc!$J$2,"ANTIQUE","")))</f>
        <v/>
      </c>
      <c r="E400" s="72" t="s">
        <v>30</v>
      </c>
      <c r="F400" s="121"/>
      <c r="G400" s="121"/>
      <c r="H400" s="62" t="str">
        <f t="shared" si="43"/>
        <v>Japonica</v>
      </c>
      <c r="I400" s="18">
        <f t="shared" si="44"/>
        <v>0</v>
      </c>
      <c r="J400" s="18">
        <f t="shared" si="45"/>
        <v>0</v>
      </c>
      <c r="K400" s="18">
        <f t="shared" si="46"/>
        <v>0</v>
      </c>
      <c r="L400" s="57" t="str">
        <f t="shared" si="47"/>
        <v>Borom's Gem</v>
      </c>
      <c r="M400" s="57" t="str">
        <f t="shared" si="48"/>
        <v>Borom's Gem</v>
      </c>
      <c r="N400" s="61" t="str">
        <f t="shared" si="42"/>
        <v>Borom's Gem</v>
      </c>
    </row>
    <row r="401" spans="1:14" ht="25.15" customHeight="1" x14ac:dyDescent="0.2">
      <c r="A401" s="70" t="s">
        <v>363</v>
      </c>
      <c r="B401" s="71">
        <v>1967</v>
      </c>
      <c r="C401" s="68" t="str">
        <f>IF(ISERROR(VLOOKUP(IF(RIGHT($A401,1)=")",LEFT($A401,FIND(" (",$A401)-1),$A401),[1]ACCS!$B$2:$B$5003, 1, FALSE)), "","1")</f>
        <v>1</v>
      </c>
      <c r="D401" s="103" t="str">
        <f>IF($B401="Unknown","",IF($B401="","",IF(VALUE(LEFT($B401,4))&lt;Calc!$J$2,"ANTIQUE","")))</f>
        <v/>
      </c>
      <c r="E401" s="72" t="s">
        <v>61</v>
      </c>
      <c r="F401" s="121"/>
      <c r="G401" s="121"/>
      <c r="H401" s="62" t="str">
        <f t="shared" si="43"/>
        <v>Specie</v>
      </c>
      <c r="I401" s="18">
        <f t="shared" si="44"/>
        <v>7</v>
      </c>
      <c r="J401" s="18">
        <f t="shared" si="45"/>
        <v>7</v>
      </c>
      <c r="K401" s="18">
        <f t="shared" si="46"/>
        <v>0</v>
      </c>
      <c r="L401" s="57" t="str">
        <f t="shared" si="47"/>
        <v>Botan-yuki</v>
      </c>
      <c r="M401" s="57" t="str">
        <f t="shared" si="48"/>
        <v>Botan-yuki</v>
      </c>
      <c r="N401" s="61" t="str">
        <f t="shared" si="42"/>
        <v>Botan-yuki</v>
      </c>
    </row>
    <row r="402" spans="1:14" ht="25.15" customHeight="1" x14ac:dyDescent="0.2">
      <c r="A402" s="70" t="s">
        <v>364</v>
      </c>
      <c r="B402" s="71">
        <v>1940</v>
      </c>
      <c r="C402" s="68" t="str">
        <f>IF(ISERROR(VLOOKUP(IF(RIGHT($A402,1)=")",LEFT($A402,FIND(" (",$A402)-1),$A402),[1]ACCS!$B$2:$B$5003, 1, FALSE)), "","1")</f>
        <v>1</v>
      </c>
      <c r="D402" s="103" t="str">
        <f>IF($B402="Unknown","",IF($B402="","",IF(VALUE(LEFT($B402,4))&lt;Calc!$J$2,"ANTIQUE","")))</f>
        <v/>
      </c>
      <c r="E402" s="72" t="s">
        <v>61</v>
      </c>
      <c r="F402" s="121"/>
      <c r="G402" s="121"/>
      <c r="H402" s="62" t="str">
        <f t="shared" si="43"/>
        <v>Japonica</v>
      </c>
      <c r="I402" s="18">
        <f t="shared" si="44"/>
        <v>0</v>
      </c>
      <c r="J402" s="18">
        <f t="shared" si="45"/>
        <v>0</v>
      </c>
      <c r="K402" s="18">
        <f t="shared" si="46"/>
        <v>0</v>
      </c>
      <c r="L402" s="57" t="str">
        <f t="shared" si="47"/>
        <v>Boutonniere</v>
      </c>
      <c r="M402" s="57" t="str">
        <f t="shared" si="48"/>
        <v>Boutonniere</v>
      </c>
      <c r="N402" s="61" t="str">
        <f t="shared" si="42"/>
        <v>Boutonniere</v>
      </c>
    </row>
    <row r="403" spans="1:14" ht="25.15" customHeight="1" x14ac:dyDescent="0.2">
      <c r="A403" s="70" t="s">
        <v>365</v>
      </c>
      <c r="B403" s="71">
        <v>2016</v>
      </c>
      <c r="C403" s="68" t="str">
        <f>IF(ISERROR(VLOOKUP(IF(RIGHT($A403,1)=")",LEFT($A403,FIND(" (",$A403)-1),$A403),[1]ACCS!$B$2:$B$5003, 1, FALSE)), "","1")</f>
        <v>1</v>
      </c>
      <c r="D403" s="103" t="str">
        <f>IF($B403="Unknown","",IF($B403="","",IF(VALUE(LEFT($B403,4))&lt;Calc!$J$2,"ANTIQUE","")))</f>
        <v/>
      </c>
      <c r="E403" s="72" t="s">
        <v>35</v>
      </c>
      <c r="F403" s="121"/>
      <c r="G403" s="121"/>
      <c r="H403" s="62" t="str">
        <f t="shared" si="43"/>
        <v>NRH</v>
      </c>
      <c r="I403" s="18">
        <f t="shared" si="44"/>
        <v>2</v>
      </c>
      <c r="J403" s="18">
        <f t="shared" si="45"/>
        <v>0</v>
      </c>
      <c r="K403" s="18">
        <f t="shared" si="46"/>
        <v>0</v>
      </c>
      <c r="L403" s="57" t="str">
        <f t="shared" si="47"/>
        <v>Brandon's Beauty</v>
      </c>
      <c r="M403" s="57" t="str">
        <f t="shared" si="48"/>
        <v>Brandon's Beauty</v>
      </c>
      <c r="N403" s="61" t="str">
        <f t="shared" si="42"/>
        <v>Brandon's Beauty</v>
      </c>
    </row>
    <row r="404" spans="1:14" ht="25.15" customHeight="1" x14ac:dyDescent="0.2">
      <c r="A404" s="70" t="s">
        <v>366</v>
      </c>
      <c r="B404" s="71">
        <v>1935</v>
      </c>
      <c r="C404" s="68" t="str">
        <f>IF(ISERROR(VLOOKUP(IF(RIGHT($A404,1)=")",LEFT($A404,FIND(" (",$A404)-1),$A404),[1]ACCS!$B$2:$B$5003, 1, FALSE)), "","1")</f>
        <v>1</v>
      </c>
      <c r="D404" s="103" t="str">
        <f>IF($B404="Unknown","",IF($B404="","",IF(VALUE(LEFT($B404,4))&lt;Calc!$J$2,"ANTIQUE","")))</f>
        <v/>
      </c>
      <c r="E404" s="72" t="s">
        <v>24</v>
      </c>
      <c r="F404" s="121"/>
      <c r="G404" s="121"/>
      <c r="H404" s="62" t="str">
        <f t="shared" si="43"/>
        <v>Japonica</v>
      </c>
      <c r="I404" s="18">
        <f t="shared" si="44"/>
        <v>0</v>
      </c>
      <c r="J404" s="18">
        <f t="shared" si="45"/>
        <v>0</v>
      </c>
      <c r="K404" s="18">
        <f t="shared" si="46"/>
        <v>0</v>
      </c>
      <c r="L404" s="57" t="str">
        <f t="shared" si="47"/>
        <v>Brassenie</v>
      </c>
      <c r="M404" s="57" t="str">
        <f t="shared" si="48"/>
        <v>Brassenie</v>
      </c>
      <c r="N404" s="61" t="str">
        <f t="shared" si="42"/>
        <v>Brassenie</v>
      </c>
    </row>
    <row r="405" spans="1:14" ht="25.15" customHeight="1" x14ac:dyDescent="0.2">
      <c r="A405" s="70" t="s">
        <v>367</v>
      </c>
      <c r="B405" s="71">
        <v>1990</v>
      </c>
      <c r="C405" s="68" t="str">
        <f>IF(ISERROR(VLOOKUP(IF(RIGHT($A405,1)=")",LEFT($A405,FIND(" (",$A405)-1),$A405),[1]ACCS!$B$2:$B$5003, 1, FALSE)), "","1")</f>
        <v>1</v>
      </c>
      <c r="D405" s="103" t="str">
        <f>IF($B405="Unknown","",IF($B405="","",IF(VALUE(LEFT($B405,4))&lt;Calc!$J$2,"ANTIQUE","")))</f>
        <v/>
      </c>
      <c r="E405" s="72" t="s">
        <v>30</v>
      </c>
      <c r="F405" s="121"/>
      <c r="G405" s="121"/>
      <c r="H405" s="62" t="str">
        <f t="shared" si="43"/>
        <v>Reticulata</v>
      </c>
      <c r="I405" s="18">
        <f t="shared" si="44"/>
        <v>1</v>
      </c>
      <c r="J405" s="18">
        <f t="shared" si="45"/>
        <v>0</v>
      </c>
      <c r="K405" s="18">
        <f t="shared" si="46"/>
        <v>0</v>
      </c>
      <c r="L405" s="57" t="str">
        <f t="shared" si="47"/>
        <v>Bravo</v>
      </c>
      <c r="M405" s="57" t="str">
        <f t="shared" si="48"/>
        <v>Bravo</v>
      </c>
      <c r="N405" s="61" t="str">
        <f t="shared" si="42"/>
        <v>Bravo</v>
      </c>
    </row>
    <row r="406" spans="1:14" ht="25.15" customHeight="1" x14ac:dyDescent="0.2">
      <c r="A406" s="70" t="s">
        <v>368</v>
      </c>
      <c r="B406" s="71">
        <v>2005</v>
      </c>
      <c r="C406" s="68" t="str">
        <f>IF(ISERROR(VLOOKUP(IF(RIGHT($A406,1)=")",LEFT($A406,FIND(" (",$A406)-1),$A406),[1]ACCS!$B$2:$B$5003, 1, FALSE)), "","1")</f>
        <v/>
      </c>
      <c r="D406" s="103" t="str">
        <f>IF($B406="Unknown","",IF($B406="","",IF(VALUE(LEFT($B406,4))&lt;Calc!$J$2,"ANTIQUE","")))</f>
        <v/>
      </c>
      <c r="E406" s="72" t="s">
        <v>37</v>
      </c>
      <c r="F406" s="121"/>
      <c r="G406" s="121"/>
      <c r="H406" s="62" t="str">
        <f t="shared" si="43"/>
        <v>Reticulata</v>
      </c>
      <c r="I406" s="18">
        <f t="shared" si="44"/>
        <v>1</v>
      </c>
      <c r="J406" s="18">
        <f t="shared" si="45"/>
        <v>0</v>
      </c>
      <c r="K406" s="18">
        <f t="shared" si="46"/>
        <v>0</v>
      </c>
      <c r="L406" s="57" t="str">
        <f t="shared" si="47"/>
        <v>Braxton Bragg</v>
      </c>
      <c r="M406" s="57" t="str">
        <f t="shared" si="48"/>
        <v>Braxton Bragg</v>
      </c>
      <c r="N406" s="61" t="str">
        <f t="shared" si="42"/>
        <v>Braxton Bragg</v>
      </c>
    </row>
    <row r="407" spans="1:14" ht="25.15" customHeight="1" x14ac:dyDescent="0.2">
      <c r="A407" s="78" t="s">
        <v>3119</v>
      </c>
      <c r="B407" s="71">
        <v>2021</v>
      </c>
      <c r="C407" s="68" t="str">
        <f>IF(ISERROR(VLOOKUP(IF(RIGHT($A407,1)=")",LEFT($A407,FIND(" (",$A407)-1),$A407),[1]ACCS!$B$2:$B$5003, 1, FALSE)), "","1")</f>
        <v>1</v>
      </c>
      <c r="D407" s="103" t="str">
        <f>IF($B407="Unknown","",IF($B407="","",IF(VALUE(LEFT($B407,4))&lt;Calc!$J$2,"ANTIQUE","")))</f>
        <v/>
      </c>
      <c r="E407" s="72" t="s">
        <v>24</v>
      </c>
      <c r="F407" s="121"/>
      <c r="G407" s="121"/>
      <c r="H407" s="62" t="str">
        <f t="shared" si="43"/>
        <v>NRH</v>
      </c>
      <c r="I407" s="18">
        <f t="shared" si="44"/>
        <v>2</v>
      </c>
      <c r="J407" s="18">
        <f t="shared" si="45"/>
        <v>0</v>
      </c>
      <c r="K407" s="18">
        <f t="shared" si="46"/>
        <v>0</v>
      </c>
      <c r="L407" s="57" t="str">
        <f t="shared" si="47"/>
        <v>Brenda Alden</v>
      </c>
      <c r="M407" s="57" t="str">
        <f t="shared" si="48"/>
        <v>Brenda Alden</v>
      </c>
      <c r="N407" s="61" t="str">
        <f t="shared" si="42"/>
        <v>Brenda Alden</v>
      </c>
    </row>
    <row r="408" spans="1:14" ht="25.15" customHeight="1" x14ac:dyDescent="0.2">
      <c r="A408" s="70" t="s">
        <v>369</v>
      </c>
      <c r="B408" s="71">
        <v>1978</v>
      </c>
      <c r="C408" s="68" t="str">
        <f>IF(ISERROR(VLOOKUP(IF(RIGHT($A408,1)=")",LEFT($A408,FIND(" (",$A408)-1),$A408),[1]ACCS!$B$2:$B$5003, 1, FALSE)), "","1")</f>
        <v>1</v>
      </c>
      <c r="D408" s="103" t="str">
        <f>IF($B408="Unknown","",IF($B408="","",IF(VALUE(LEFT($B408,4))&lt;Calc!$J$2,"ANTIQUE","")))</f>
        <v/>
      </c>
      <c r="E408" s="72" t="s">
        <v>24</v>
      </c>
      <c r="F408" s="121"/>
      <c r="G408" s="121" t="s">
        <v>26</v>
      </c>
      <c r="H408" s="62" t="str">
        <f t="shared" si="43"/>
        <v>Japonica</v>
      </c>
      <c r="I408" s="18">
        <f t="shared" si="44"/>
        <v>0</v>
      </c>
      <c r="J408" s="18">
        <f t="shared" si="45"/>
        <v>0</v>
      </c>
      <c r="K408" s="18">
        <f t="shared" si="46"/>
        <v>0</v>
      </c>
      <c r="L408" s="57" t="str">
        <f t="shared" si="47"/>
        <v>Brenda Ann Hart</v>
      </c>
      <c r="M408" s="57" t="str">
        <f t="shared" si="48"/>
        <v>Brenda Ann Hart</v>
      </c>
      <c r="N408" s="61" t="str">
        <f t="shared" si="42"/>
        <v>Brenda Ann Hart</v>
      </c>
    </row>
    <row r="409" spans="1:14" ht="25.15" customHeight="1" x14ac:dyDescent="0.2">
      <c r="A409" s="70" t="s">
        <v>370</v>
      </c>
      <c r="B409" s="71">
        <v>1996</v>
      </c>
      <c r="C409" s="68" t="str">
        <f>IF(ISERROR(VLOOKUP(IF(RIGHT($A409,1)=")",LEFT($A409,FIND(" (",$A409)-1),$A409),[1]ACCS!$B$2:$B$5003, 1, FALSE)), "","1")</f>
        <v>1</v>
      </c>
      <c r="D409" s="103" t="str">
        <f>IF($B409="Unknown","",IF($B409="","",IF(VALUE(LEFT($B409,4))&lt;Calc!$J$2,"ANTIQUE","")))</f>
        <v/>
      </c>
      <c r="E409" s="72" t="s">
        <v>30</v>
      </c>
      <c r="F409" s="121"/>
      <c r="G409" s="121"/>
      <c r="H409" s="62" t="str">
        <f t="shared" si="43"/>
        <v>Japonica</v>
      </c>
      <c r="I409" s="18">
        <f t="shared" si="44"/>
        <v>0</v>
      </c>
      <c r="J409" s="18">
        <f t="shared" si="45"/>
        <v>0</v>
      </c>
      <c r="K409" s="18">
        <f t="shared" si="46"/>
        <v>0</v>
      </c>
      <c r="L409" s="57" t="str">
        <f t="shared" si="47"/>
        <v>Brenda Beach</v>
      </c>
      <c r="M409" s="57" t="str">
        <f t="shared" si="48"/>
        <v>Brenda Beach</v>
      </c>
      <c r="N409" s="61" t="str">
        <f t="shared" si="42"/>
        <v>Brenda Beach</v>
      </c>
    </row>
    <row r="410" spans="1:14" ht="25.15" customHeight="1" x14ac:dyDescent="0.2">
      <c r="A410" s="70" t="s">
        <v>371</v>
      </c>
      <c r="B410" s="71">
        <v>1962</v>
      </c>
      <c r="C410" s="68" t="str">
        <f>IF(ISERROR(VLOOKUP(IF(RIGHT($A410,1)=")",LEFT($A410,FIND(" (",$A410)-1),$A410),[1]ACCS!$B$2:$B$5003, 1, FALSE)), "","1")</f>
        <v>1</v>
      </c>
      <c r="D410" s="103" t="str">
        <f>IF($B410="Unknown","",IF($B410="","",IF(VALUE(LEFT($B410,4))&lt;Calc!$J$2,"ANTIQUE","")))</f>
        <v/>
      </c>
      <c r="E410" s="72" t="s">
        <v>37</v>
      </c>
      <c r="F410" s="121"/>
      <c r="G410" s="121"/>
      <c r="H410" s="62" t="str">
        <f t="shared" si="43"/>
        <v>Japonica</v>
      </c>
      <c r="I410" s="18">
        <f t="shared" si="44"/>
        <v>0</v>
      </c>
      <c r="J410" s="18">
        <f t="shared" si="45"/>
        <v>0</v>
      </c>
      <c r="K410" s="18">
        <f t="shared" si="46"/>
        <v>0</v>
      </c>
      <c r="L410" s="57" t="str">
        <f t="shared" si="47"/>
        <v>Breschini's Pride</v>
      </c>
      <c r="M410" s="57" t="str">
        <f t="shared" si="48"/>
        <v>Breschini's Pride</v>
      </c>
      <c r="N410" s="61" t="str">
        <f t="shared" si="42"/>
        <v>Breschini's Pride</v>
      </c>
    </row>
    <row r="411" spans="1:14" ht="25.15" customHeight="1" x14ac:dyDescent="0.2">
      <c r="A411" s="70" t="s">
        <v>372</v>
      </c>
      <c r="B411" s="71">
        <v>1958</v>
      </c>
      <c r="C411" s="68" t="str">
        <f>IF(ISERROR(VLOOKUP(IF(RIGHT($A411,1)=")",LEFT($A411,FIND(" (",$A411)-1),$A411),[1]ACCS!$B$2:$B$5003, 1, FALSE)), "","1")</f>
        <v>1</v>
      </c>
      <c r="D411" s="103" t="str">
        <f>IF($B411="Unknown","",IF($B411="","",IF(VALUE(LEFT($B411,4))&lt;Calc!$J$2,"ANTIQUE","")))</f>
        <v/>
      </c>
      <c r="E411" s="72" t="s">
        <v>24</v>
      </c>
      <c r="F411" s="121"/>
      <c r="G411" s="121"/>
      <c r="H411" s="62" t="str">
        <f t="shared" si="43"/>
        <v>Reticulata</v>
      </c>
      <c r="I411" s="18">
        <f t="shared" si="44"/>
        <v>1</v>
      </c>
      <c r="J411" s="18">
        <f t="shared" si="45"/>
        <v>0</v>
      </c>
      <c r="K411" s="18">
        <f t="shared" si="46"/>
        <v>0</v>
      </c>
      <c r="L411" s="57" t="str">
        <f t="shared" si="47"/>
        <v>Brian</v>
      </c>
      <c r="M411" s="57" t="str">
        <f t="shared" si="48"/>
        <v>Brian</v>
      </c>
      <c r="N411" s="61" t="str">
        <f t="shared" si="42"/>
        <v>Brian</v>
      </c>
    </row>
    <row r="412" spans="1:14" ht="25.15" customHeight="1" x14ac:dyDescent="0.2">
      <c r="A412" s="70" t="s">
        <v>373</v>
      </c>
      <c r="B412" s="71">
        <v>2003</v>
      </c>
      <c r="C412" s="68" t="str">
        <f>IF(ISERROR(VLOOKUP(IF(RIGHT($A412,1)=")",LEFT($A412,FIND(" (",$A412)-1),$A412),[1]ACCS!$B$2:$B$5003, 1, FALSE)), "","1")</f>
        <v/>
      </c>
      <c r="D412" s="103" t="str">
        <f>IF($B412="Unknown","",IF($B412="","",IF(VALUE(LEFT($B412,4))&lt;Calc!$J$2,"ANTIQUE","")))</f>
        <v/>
      </c>
      <c r="E412" s="72" t="s">
        <v>24</v>
      </c>
      <c r="F412" s="121"/>
      <c r="G412" s="121"/>
      <c r="H412" s="62" t="str">
        <f t="shared" si="43"/>
        <v>Japonica</v>
      </c>
      <c r="I412" s="18">
        <f t="shared" si="44"/>
        <v>0</v>
      </c>
      <c r="J412" s="18">
        <f t="shared" si="45"/>
        <v>0</v>
      </c>
      <c r="K412" s="18">
        <f t="shared" si="46"/>
        <v>0</v>
      </c>
      <c r="L412" s="57" t="str">
        <f t="shared" si="47"/>
        <v>Brian Anderton</v>
      </c>
      <c r="M412" s="57" t="str">
        <f t="shared" si="48"/>
        <v>Brian Anderton</v>
      </c>
      <c r="N412" s="61" t="str">
        <f t="shared" si="42"/>
        <v>Brian Anderton</v>
      </c>
    </row>
    <row r="413" spans="1:14" ht="25.15" customHeight="1" x14ac:dyDescent="0.2">
      <c r="A413" s="70" t="s">
        <v>374</v>
      </c>
      <c r="B413" s="71">
        <v>2012</v>
      </c>
      <c r="C413" s="68" t="str">
        <f>IF(ISERROR(VLOOKUP(IF(RIGHT($A413,1)=")",LEFT($A413,FIND(" (",$A413)-1),$A413),[1]ACCS!$B$2:$B$5003, 1, FALSE)), "","1")</f>
        <v>1</v>
      </c>
      <c r="D413" s="103" t="str">
        <f>IF($B413="Unknown","",IF($B413="","",IF(VALUE(LEFT($B413,4))&lt;Calc!$J$2,"ANTIQUE","")))</f>
        <v/>
      </c>
      <c r="E413" s="72" t="s">
        <v>24</v>
      </c>
      <c r="F413" s="121"/>
      <c r="G413" s="121"/>
      <c r="H413" s="62" t="str">
        <f t="shared" si="43"/>
        <v>Japonica</v>
      </c>
      <c r="I413" s="18">
        <f t="shared" si="44"/>
        <v>0</v>
      </c>
      <c r="J413" s="18">
        <f t="shared" si="45"/>
        <v>0</v>
      </c>
      <c r="K413" s="18">
        <f t="shared" si="46"/>
        <v>0</v>
      </c>
      <c r="L413" s="57" t="str">
        <f t="shared" si="47"/>
        <v>Brian's Dawn</v>
      </c>
      <c r="M413" s="57" t="str">
        <f t="shared" si="48"/>
        <v>Brian's Dawn</v>
      </c>
      <c r="N413" s="61" t="str">
        <f t="shared" si="42"/>
        <v>Brian's Dawn</v>
      </c>
    </row>
    <row r="414" spans="1:14" ht="25.15" customHeight="1" x14ac:dyDescent="0.2">
      <c r="A414" s="70" t="s">
        <v>375</v>
      </c>
      <c r="B414" s="71">
        <v>2016</v>
      </c>
      <c r="C414" s="68" t="str">
        <f>IF(ISERROR(VLOOKUP(IF(RIGHT($A414,1)=")",LEFT($A414,FIND(" (",$A414)-1),$A414),[1]ACCS!$B$2:$B$5003, 1, FALSE)), "","1")</f>
        <v>1</v>
      </c>
      <c r="D414" s="103" t="str">
        <f>IF($B414="Unknown","",IF($B414="","",IF(VALUE(LEFT($B414,4))&lt;Calc!$J$2,"ANTIQUE","")))</f>
        <v/>
      </c>
      <c r="E414" s="72" t="s">
        <v>37</v>
      </c>
      <c r="F414" s="121"/>
      <c r="G414" s="121"/>
      <c r="H414" s="62" t="str">
        <f t="shared" si="43"/>
        <v>Japonica</v>
      </c>
      <c r="I414" s="18">
        <f t="shared" si="44"/>
        <v>0</v>
      </c>
      <c r="J414" s="18">
        <f t="shared" si="45"/>
        <v>0</v>
      </c>
      <c r="K414" s="18">
        <f t="shared" si="46"/>
        <v>0</v>
      </c>
      <c r="L414" s="57" t="str">
        <f t="shared" si="47"/>
        <v>Bride's Blush</v>
      </c>
      <c r="M414" s="57" t="str">
        <f t="shared" si="48"/>
        <v>Bride's Blush</v>
      </c>
      <c r="N414" s="61" t="str">
        <f t="shared" si="42"/>
        <v>Bride's Blush</v>
      </c>
    </row>
    <row r="415" spans="1:14" ht="25.15" customHeight="1" x14ac:dyDescent="0.2">
      <c r="A415" s="70" t="s">
        <v>376</v>
      </c>
      <c r="B415" s="71">
        <v>2016</v>
      </c>
      <c r="C415" s="68" t="str">
        <f>IF(ISERROR(VLOOKUP(IF(RIGHT($A415,1)=")",LEFT($A415,FIND(" (",$A415)-1),$A415),[1]ACCS!$B$2:$B$5003, 1, FALSE)), "","1")</f>
        <v/>
      </c>
      <c r="D415" s="103" t="str">
        <f>IF($B415="Unknown","",IF($B415="","",IF(VALUE(LEFT($B415,4))&lt;Calc!$J$2,"ANTIQUE","")))</f>
        <v/>
      </c>
      <c r="E415" s="72" t="s">
        <v>47</v>
      </c>
      <c r="F415" s="121"/>
      <c r="G415" s="121"/>
      <c r="H415" s="62" t="str">
        <f t="shared" si="43"/>
        <v>NRH</v>
      </c>
      <c r="I415" s="18">
        <f t="shared" si="44"/>
        <v>2</v>
      </c>
      <c r="J415" s="18">
        <f t="shared" si="45"/>
        <v>0</v>
      </c>
      <c r="K415" s="18">
        <f t="shared" si="46"/>
        <v>0</v>
      </c>
      <c r="L415" s="57" t="str">
        <f t="shared" si="47"/>
        <v>Brie</v>
      </c>
      <c r="M415" s="57" t="str">
        <f t="shared" si="48"/>
        <v>Brie</v>
      </c>
      <c r="N415" s="61" t="str">
        <f t="shared" si="42"/>
        <v>Brie</v>
      </c>
    </row>
    <row r="416" spans="1:14" ht="25.15" customHeight="1" x14ac:dyDescent="0.2">
      <c r="A416" s="70" t="s">
        <v>377</v>
      </c>
      <c r="B416" s="71">
        <v>1960</v>
      </c>
      <c r="C416" s="68" t="str">
        <f>IF(ISERROR(VLOOKUP(IF(RIGHT($A416,1)=")",LEFT($A416,FIND(" (",$A416)-1),$A416),[1]ACCS!$B$2:$B$5003, 1, FALSE)), "","1")</f>
        <v>1</v>
      </c>
      <c r="D416" s="103" t="str">
        <f>IF($B416="Unknown","",IF($B416="","",IF(VALUE(LEFT($B416,4))&lt;Calc!$J$2,"ANTIQUE","")))</f>
        <v/>
      </c>
      <c r="E416" s="72" t="s">
        <v>24</v>
      </c>
      <c r="F416" s="121"/>
      <c r="G416" s="121"/>
      <c r="H416" s="62" t="str">
        <f t="shared" si="43"/>
        <v>NRH</v>
      </c>
      <c r="I416" s="18">
        <f t="shared" si="44"/>
        <v>2</v>
      </c>
      <c r="J416" s="18">
        <f t="shared" si="45"/>
        <v>0</v>
      </c>
      <c r="K416" s="18">
        <f t="shared" si="46"/>
        <v>0</v>
      </c>
      <c r="L416" s="57" t="str">
        <f t="shared" si="47"/>
        <v>Brigadoon</v>
      </c>
      <c r="M416" s="57" t="str">
        <f t="shared" si="48"/>
        <v>Brigadoon</v>
      </c>
      <c r="N416" s="61" t="str">
        <f t="shared" si="42"/>
        <v>Brigadoon</v>
      </c>
    </row>
    <row r="417" spans="1:14" ht="25.15" customHeight="1" x14ac:dyDescent="0.2">
      <c r="A417" s="70" t="s">
        <v>378</v>
      </c>
      <c r="B417" s="71">
        <v>2005</v>
      </c>
      <c r="C417" s="68" t="str">
        <f>IF(ISERROR(VLOOKUP(IF(RIGHT($A417,1)=")",LEFT($A417,FIND(" (",$A417)-1),$A417),[1]ACCS!$B$2:$B$5003, 1, FALSE)), "","1")</f>
        <v/>
      </c>
      <c r="D417" s="103" t="str">
        <f>IF($B417="Unknown","",IF($B417="","",IF(VALUE(LEFT($B417,4))&lt;Calc!$J$2,"ANTIQUE","")))</f>
        <v/>
      </c>
      <c r="E417" s="72" t="s">
        <v>21</v>
      </c>
      <c r="F417" s="121"/>
      <c r="G417" s="121"/>
      <c r="H417" s="62" t="str">
        <f t="shared" si="43"/>
        <v>Japonica</v>
      </c>
      <c r="I417" s="18">
        <f t="shared" si="44"/>
        <v>0</v>
      </c>
      <c r="J417" s="18">
        <f t="shared" si="45"/>
        <v>0</v>
      </c>
      <c r="K417" s="18">
        <f t="shared" si="46"/>
        <v>0</v>
      </c>
      <c r="L417" s="57" t="str">
        <f t="shared" si="47"/>
        <v>Bright Bob</v>
      </c>
      <c r="M417" s="57" t="str">
        <f t="shared" si="48"/>
        <v>Bright Bob</v>
      </c>
      <c r="N417" s="61" t="str">
        <f t="shared" si="42"/>
        <v>Bright Bob</v>
      </c>
    </row>
    <row r="418" spans="1:14" ht="25.15" customHeight="1" x14ac:dyDescent="0.2">
      <c r="A418" s="70" t="s">
        <v>379</v>
      </c>
      <c r="B418" s="71">
        <v>1989</v>
      </c>
      <c r="C418" s="68" t="str">
        <f>IF(ISERROR(VLOOKUP(IF(RIGHT($A418,1)=")",LEFT($A418,FIND(" (",$A418)-1),$A418),[1]ACCS!$B$2:$B$5003, 1, FALSE)), "","1")</f>
        <v>1</v>
      </c>
      <c r="D418" s="103" t="str">
        <f>IF($B418="Unknown","",IF($B418="","",IF(VALUE(LEFT($B418,4))&lt;Calc!$J$2,"ANTIQUE","")))</f>
        <v/>
      </c>
      <c r="E418" s="72" t="s">
        <v>24</v>
      </c>
      <c r="F418" s="121"/>
      <c r="G418" s="121"/>
      <c r="H418" s="62" t="str">
        <f t="shared" si="43"/>
        <v>NRH</v>
      </c>
      <c r="I418" s="18">
        <f t="shared" si="44"/>
        <v>2</v>
      </c>
      <c r="J418" s="18">
        <f t="shared" si="45"/>
        <v>0</v>
      </c>
      <c r="K418" s="18">
        <f t="shared" si="46"/>
        <v>0</v>
      </c>
      <c r="L418" s="57" t="str">
        <f t="shared" si="47"/>
        <v>Bright Eyes</v>
      </c>
      <c r="M418" s="57" t="str">
        <f t="shared" si="48"/>
        <v>Bright Eyes</v>
      </c>
      <c r="N418" s="61" t="str">
        <f t="shared" si="42"/>
        <v>Bright Eyes</v>
      </c>
    </row>
    <row r="419" spans="1:14" ht="25.15" customHeight="1" x14ac:dyDescent="0.2">
      <c r="A419" s="99" t="s">
        <v>3174</v>
      </c>
      <c r="B419" s="100">
        <v>1941</v>
      </c>
      <c r="C419" s="68" t="str">
        <f>IF(ISERROR(VLOOKUP(IF(RIGHT($A419,1)=")",LEFT($A419,FIND(" (",$A419)-1),$A419),[1]ACCS!$B$2:$B$5003, 1, FALSE)), "","1")</f>
        <v>1</v>
      </c>
      <c r="D419" s="115" t="str">
        <f>IF($B419="Unknown","",IF($B419="","",IF(VALUE(LEFT($B419,4))&lt;Calc!$J$2,"ANTIQUE","")))</f>
        <v/>
      </c>
      <c r="E419" s="53" t="s">
        <v>24</v>
      </c>
      <c r="F419" s="121"/>
      <c r="G419" s="121"/>
      <c r="H419" s="62" t="str">
        <f t="shared" si="43"/>
        <v>Japonica</v>
      </c>
      <c r="I419" s="18">
        <f t="shared" si="44"/>
        <v>0</v>
      </c>
      <c r="J419" s="18">
        <f t="shared" si="45"/>
        <v>0</v>
      </c>
      <c r="K419" s="18">
        <f t="shared" si="46"/>
        <v>0</v>
      </c>
      <c r="L419" s="57" t="str">
        <f t="shared" si="47"/>
        <v>Brilliant</v>
      </c>
      <c r="M419" s="57" t="str">
        <f t="shared" si="48"/>
        <v>Brilliant</v>
      </c>
      <c r="N419" s="61" t="str">
        <f t="shared" si="42"/>
        <v>Brilliant</v>
      </c>
    </row>
    <row r="420" spans="1:14" ht="25.15" customHeight="1" x14ac:dyDescent="0.2">
      <c r="A420" s="70" t="s">
        <v>380</v>
      </c>
      <c r="B420" s="71">
        <v>1990</v>
      </c>
      <c r="C420" s="68" t="str">
        <f>IF(ISERROR(VLOOKUP(IF(RIGHT($A420,1)=")",LEFT($A420,FIND(" (",$A420)-1),$A420),[1]ACCS!$B$2:$B$5003, 1, FALSE)), "","1")</f>
        <v>1</v>
      </c>
      <c r="D420" s="103" t="str">
        <f>IF($B420="Unknown","",IF($B420="","",IF(VALUE(LEFT($B420,4))&lt;Calc!$J$2,"ANTIQUE","")))</f>
        <v/>
      </c>
      <c r="E420" s="72" t="s">
        <v>35</v>
      </c>
      <c r="F420" s="121"/>
      <c r="G420" s="121" t="s">
        <v>26</v>
      </c>
      <c r="H420" s="62" t="str">
        <f t="shared" si="43"/>
        <v>Japonica</v>
      </c>
      <c r="I420" s="18">
        <f t="shared" si="44"/>
        <v>0</v>
      </c>
      <c r="J420" s="18">
        <f t="shared" si="45"/>
        <v>0</v>
      </c>
      <c r="K420" s="18">
        <f t="shared" si="46"/>
        <v>0</v>
      </c>
      <c r="L420" s="57" t="str">
        <f t="shared" si="47"/>
        <v>Brooke</v>
      </c>
      <c r="M420" s="57" t="str">
        <f t="shared" si="48"/>
        <v>Brooke</v>
      </c>
      <c r="N420" s="61" t="str">
        <f t="shared" si="42"/>
        <v>Brooke</v>
      </c>
    </row>
    <row r="421" spans="1:14" ht="25.15" customHeight="1" x14ac:dyDescent="0.2">
      <c r="A421" s="70" t="s">
        <v>381</v>
      </c>
      <c r="B421" s="71">
        <v>2008</v>
      </c>
      <c r="C421" s="68" t="str">
        <f>IF(ISERROR(VLOOKUP(IF(RIGHT($A421,1)=")",LEFT($A421,FIND(" (",$A421)-1),$A421),[1]ACCS!$B$2:$B$5003, 1, FALSE)), "","1")</f>
        <v>1</v>
      </c>
      <c r="D421" s="103" t="str">
        <f>IF($B421="Unknown","",IF($B421="","",IF(VALUE(LEFT($B421,4))&lt;Calc!$J$2,"ANTIQUE","")))</f>
        <v/>
      </c>
      <c r="E421" s="72" t="s">
        <v>37</v>
      </c>
      <c r="F421" s="121"/>
      <c r="G421" s="121"/>
      <c r="H421" s="62" t="str">
        <f t="shared" si="43"/>
        <v>Reticulata</v>
      </c>
      <c r="I421" s="18">
        <f t="shared" si="44"/>
        <v>1</v>
      </c>
      <c r="J421" s="18">
        <f t="shared" si="45"/>
        <v>0</v>
      </c>
      <c r="K421" s="18">
        <f t="shared" si="46"/>
        <v>0</v>
      </c>
      <c r="L421" s="57" t="str">
        <f t="shared" si="47"/>
        <v>Brooke Maphis</v>
      </c>
      <c r="M421" s="57" t="str">
        <f t="shared" si="48"/>
        <v>Brooke Maphis</v>
      </c>
      <c r="N421" s="61" t="str">
        <f t="shared" si="42"/>
        <v>Brooke Maphis</v>
      </c>
    </row>
    <row r="422" spans="1:14" ht="25.15" customHeight="1" x14ac:dyDescent="0.2">
      <c r="A422" s="70" t="s">
        <v>3280</v>
      </c>
      <c r="B422" s="71">
        <v>1844</v>
      </c>
      <c r="C422" s="68" t="str">
        <f>IF(ISERROR(VLOOKUP(IF(RIGHT($A422,1)=")",LEFT($A422,FIND(" (",$A422)-1),$A422),[1]ACCS!$B$2:$B$5003, 1, FALSE)), "","1")</f>
        <v>1</v>
      </c>
      <c r="D422" s="103" t="str">
        <f>IF($B422="Unknown","",IF($B422="","",IF(VALUE(LEFT($B422,4))&lt;Calc!$J$2,"ANTIQUE","")))</f>
        <v>ANTIQUE</v>
      </c>
      <c r="E422" s="72" t="s">
        <v>24</v>
      </c>
      <c r="F422" s="121"/>
      <c r="G422" s="121" t="s">
        <v>26</v>
      </c>
      <c r="H422" s="62" t="str">
        <f t="shared" si="43"/>
        <v>Japonica</v>
      </c>
      <c r="I422" s="18">
        <f t="shared" si="44"/>
        <v>0</v>
      </c>
      <c r="J422" s="18">
        <f t="shared" si="45"/>
        <v>0</v>
      </c>
      <c r="K422" s="18">
        <f t="shared" si="46"/>
        <v>0</v>
      </c>
      <c r="L422" s="57" t="str">
        <f t="shared" si="47"/>
        <v>Brooklynia (Orton Pink)</v>
      </c>
      <c r="M422" s="57" t="str">
        <f t="shared" si="48"/>
        <v>Brooklynia (Orton Pink)</v>
      </c>
      <c r="N422" s="61" t="str">
        <f t="shared" si="42"/>
        <v>Brooklynia</v>
      </c>
    </row>
    <row r="423" spans="1:14" ht="25.15" customHeight="1" x14ac:dyDescent="0.2">
      <c r="A423" s="70" t="s">
        <v>382</v>
      </c>
      <c r="B423" s="71">
        <v>1949</v>
      </c>
      <c r="C423" s="68" t="str">
        <f>IF(ISERROR(VLOOKUP(IF(RIGHT($A423,1)=")",LEFT($A423,FIND(" (",$A423)-1),$A423),[1]ACCS!$B$2:$B$5003, 1, FALSE)), "","1")</f>
        <v/>
      </c>
      <c r="D423" s="103" t="str">
        <f>IF($B423="Unknown","",IF($B423="","",IF(VALUE(LEFT($B423,4))&lt;Calc!$J$2,"ANTIQUE","")))</f>
        <v/>
      </c>
      <c r="E423" s="72" t="s">
        <v>37</v>
      </c>
      <c r="F423" s="121"/>
      <c r="G423" s="121" t="s">
        <v>26</v>
      </c>
      <c r="H423" s="62" t="str">
        <f t="shared" si="43"/>
        <v>Japonica</v>
      </c>
      <c r="I423" s="18">
        <f t="shared" si="44"/>
        <v>0</v>
      </c>
      <c r="J423" s="18">
        <f t="shared" si="45"/>
        <v>0</v>
      </c>
      <c r="K423" s="18">
        <f t="shared" si="46"/>
        <v>0</v>
      </c>
      <c r="L423" s="57" t="str">
        <f t="shared" si="47"/>
        <v>Brooks</v>
      </c>
      <c r="M423" s="57" t="str">
        <f t="shared" si="48"/>
        <v>Brooks</v>
      </c>
      <c r="N423" s="61" t="str">
        <f t="shared" si="42"/>
        <v>Brooks</v>
      </c>
    </row>
    <row r="424" spans="1:14" ht="25.15" customHeight="1" x14ac:dyDescent="0.2">
      <c r="A424" s="70" t="s">
        <v>383</v>
      </c>
      <c r="B424" s="71">
        <v>1965</v>
      </c>
      <c r="C424" s="68" t="str">
        <f>IF(ISERROR(VLOOKUP(IF(RIGHT($A424,1)=")",LEFT($A424,FIND(" (",$A424)-1),$A424),[1]ACCS!$B$2:$B$5003, 1, FALSE)), "","1")</f>
        <v>1</v>
      </c>
      <c r="D424" s="103" t="str">
        <f>IF($B424="Unknown","",IF($B424="","",IF(VALUE(LEFT($B424,4))&lt;Calc!$J$2,"ANTIQUE","")))</f>
        <v/>
      </c>
      <c r="E424" s="72" t="s">
        <v>30</v>
      </c>
      <c r="F424" s="121"/>
      <c r="G424" s="121"/>
      <c r="H424" s="62" t="str">
        <f t="shared" si="43"/>
        <v>Japonica</v>
      </c>
      <c r="I424" s="18">
        <f t="shared" si="44"/>
        <v>0</v>
      </c>
      <c r="J424" s="18">
        <f t="shared" si="45"/>
        <v>0</v>
      </c>
      <c r="K424" s="18">
        <f t="shared" si="46"/>
        <v>0</v>
      </c>
      <c r="L424" s="57" t="str">
        <f t="shared" si="47"/>
        <v>Brooksie's Rosea</v>
      </c>
      <c r="M424" s="57" t="str">
        <f t="shared" si="48"/>
        <v>Brooksie's Rosea</v>
      </c>
      <c r="N424" s="61" t="str">
        <f t="shared" si="42"/>
        <v>Brooksie's Rosea</v>
      </c>
    </row>
    <row r="425" spans="1:14" ht="25.15" customHeight="1" x14ac:dyDescent="0.2">
      <c r="A425" s="70" t="s">
        <v>384</v>
      </c>
      <c r="B425" s="71">
        <v>1976</v>
      </c>
      <c r="C425" s="68" t="str">
        <f>IF(ISERROR(VLOOKUP(IF(RIGHT($A425,1)=")",LEFT($A425,FIND(" (",$A425)-1),$A425),[1]ACCS!$B$2:$B$5003, 1, FALSE)), "","1")</f>
        <v>1</v>
      </c>
      <c r="D425" s="103" t="str">
        <f>IF($B425="Unknown","",IF($B425="","",IF(VALUE(LEFT($B425,4))&lt;Calc!$J$2,"ANTIQUE","")))</f>
        <v/>
      </c>
      <c r="E425" s="72" t="s">
        <v>37</v>
      </c>
      <c r="F425" s="121"/>
      <c r="G425" s="121"/>
      <c r="H425" s="62" t="str">
        <f t="shared" si="43"/>
        <v>Japonica</v>
      </c>
      <c r="I425" s="18">
        <f t="shared" si="44"/>
        <v>0</v>
      </c>
      <c r="J425" s="18">
        <f t="shared" si="45"/>
        <v>0</v>
      </c>
      <c r="K425" s="18">
        <f t="shared" si="46"/>
        <v>0</v>
      </c>
      <c r="L425" s="57" t="str">
        <f t="shared" si="47"/>
        <v>Brother Rose</v>
      </c>
      <c r="M425" s="57" t="str">
        <f t="shared" si="48"/>
        <v>Brother Rose</v>
      </c>
      <c r="N425" s="61" t="str">
        <f t="shared" si="42"/>
        <v>Brother Rose</v>
      </c>
    </row>
    <row r="426" spans="1:14" ht="25.15" customHeight="1" x14ac:dyDescent="0.2">
      <c r="A426" s="70" t="s">
        <v>3281</v>
      </c>
      <c r="B426" s="71">
        <v>1855</v>
      </c>
      <c r="C426" s="68" t="str">
        <f>IF(ISERROR(VLOOKUP(IF(RIGHT($A426,1)=")",LEFT($A426,FIND(" (",$A426)-1),$A426),[1]ACCS!$B$2:$B$5003, 1, FALSE)), "","1")</f>
        <v/>
      </c>
      <c r="D426" s="103" t="str">
        <f>IF($B426="Unknown","",IF($B426="","",IF(VALUE(LEFT($B426,4))&lt;Calc!$J$2,"ANTIQUE","")))</f>
        <v>ANTIQUE</v>
      </c>
      <c r="E426" s="72" t="s">
        <v>61</v>
      </c>
      <c r="F426" s="121"/>
      <c r="G426" s="121" t="s">
        <v>26</v>
      </c>
      <c r="H426" s="62" t="str">
        <f t="shared" si="43"/>
        <v>Japonica</v>
      </c>
      <c r="I426" s="18">
        <f t="shared" si="44"/>
        <v>0</v>
      </c>
      <c r="J426" s="18">
        <f t="shared" si="45"/>
        <v>0</v>
      </c>
      <c r="K426" s="18">
        <f t="shared" si="46"/>
        <v>0</v>
      </c>
      <c r="L426" s="57" t="str">
        <f t="shared" si="47"/>
        <v>Brozzoni Nova</v>
      </c>
      <c r="M426" s="57" t="str">
        <f t="shared" si="48"/>
        <v>Brozzoni Nova</v>
      </c>
      <c r="N426" s="61" t="str">
        <f t="shared" si="42"/>
        <v>Brozzoni Nova</v>
      </c>
    </row>
    <row r="427" spans="1:14" ht="25.15" customHeight="1" x14ac:dyDescent="0.2">
      <c r="A427" s="70" t="s">
        <v>385</v>
      </c>
      <c r="B427" s="71">
        <v>2016</v>
      </c>
      <c r="C427" s="68" t="str">
        <f>IF(ISERROR(VLOOKUP(IF(RIGHT($A427,1)=")",LEFT($A427,FIND(" (",$A427)-1),$A427),[1]ACCS!$B$2:$B$5003, 1, FALSE)), "","1")</f>
        <v>1</v>
      </c>
      <c r="D427" s="103" t="str">
        <f>IF($B427="Unknown","",IF($B427="","",IF(VALUE(LEFT($B427,4))&lt;Calc!$J$2,"ANTIQUE","")))</f>
        <v/>
      </c>
      <c r="E427" s="72" t="s">
        <v>37</v>
      </c>
      <c r="F427" s="121"/>
      <c r="G427" s="121"/>
      <c r="H427" s="62" t="str">
        <f t="shared" si="43"/>
        <v>Japonica</v>
      </c>
      <c r="I427" s="18">
        <f t="shared" si="44"/>
        <v>0</v>
      </c>
      <c r="J427" s="18">
        <f t="shared" si="45"/>
        <v>0</v>
      </c>
      <c r="K427" s="18">
        <f t="shared" si="46"/>
        <v>0</v>
      </c>
      <c r="L427" s="57" t="str">
        <f t="shared" si="47"/>
        <v>Bruce Green</v>
      </c>
      <c r="M427" s="57" t="str">
        <f t="shared" si="48"/>
        <v>Bruce Green</v>
      </c>
      <c r="N427" s="61" t="str">
        <f t="shared" si="42"/>
        <v>Bruce Green</v>
      </c>
    </row>
    <row r="428" spans="1:14" ht="25.15" customHeight="1" x14ac:dyDescent="0.2">
      <c r="A428" s="74" t="s">
        <v>3080</v>
      </c>
      <c r="B428" s="71">
        <v>2021</v>
      </c>
      <c r="C428" s="68" t="str">
        <f>IF(ISERROR(VLOOKUP(IF(RIGHT($A428,1)=")",LEFT($A428,FIND(" (",$A428)-1),$A428),[1]ACCS!$B$2:$B$5003, 1, FALSE)), "","1")</f>
        <v>1</v>
      </c>
      <c r="D428" s="103" t="str">
        <f>IF($B428="Unknown","",IF($B428="","",IF(VALUE(LEFT($B428,4))&lt;Calc!$J$2,"ANTIQUE","")))</f>
        <v/>
      </c>
      <c r="E428" s="72" t="s">
        <v>37</v>
      </c>
      <c r="F428" s="121"/>
      <c r="G428" s="121"/>
      <c r="H428" s="62" t="str">
        <f t="shared" si="43"/>
        <v>Japonica</v>
      </c>
      <c r="I428" s="18">
        <f t="shared" si="44"/>
        <v>0</v>
      </c>
      <c r="J428" s="18">
        <f t="shared" si="45"/>
        <v>0</v>
      </c>
      <c r="K428" s="18">
        <f t="shared" si="46"/>
        <v>0</v>
      </c>
      <c r="L428" s="57" t="str">
        <f t="shared" si="47"/>
        <v>Bruce Jones</v>
      </c>
      <c r="M428" s="57" t="str">
        <f t="shared" si="48"/>
        <v>Bruce Jones</v>
      </c>
      <c r="N428" s="61" t="str">
        <f t="shared" si="42"/>
        <v>Bruce Jones</v>
      </c>
    </row>
    <row r="429" spans="1:14" ht="25.15" customHeight="1" x14ac:dyDescent="0.2">
      <c r="A429" s="70" t="s">
        <v>386</v>
      </c>
      <c r="B429" s="71">
        <v>1968</v>
      </c>
      <c r="C429" s="68" t="str">
        <f>IF(ISERROR(VLOOKUP(IF(RIGHT($A429,1)=")",LEFT($A429,FIND(" (",$A429)-1),$A429),[1]ACCS!$B$2:$B$5003, 1, FALSE)), "","1")</f>
        <v>1</v>
      </c>
      <c r="D429" s="103" t="str">
        <f>IF($B429="Unknown","",IF($B429="","",IF(VALUE(LEFT($B429,4))&lt;Calc!$J$2,"ANTIQUE","")))</f>
        <v/>
      </c>
      <c r="E429" s="72" t="s">
        <v>24</v>
      </c>
      <c r="F429" s="121"/>
      <c r="G429" s="121"/>
      <c r="H429" s="62" t="str">
        <f t="shared" si="43"/>
        <v>Japonica</v>
      </c>
      <c r="I429" s="18">
        <f t="shared" si="44"/>
        <v>0</v>
      </c>
      <c r="J429" s="18">
        <f t="shared" si="45"/>
        <v>0</v>
      </c>
      <c r="K429" s="18">
        <f t="shared" si="46"/>
        <v>0</v>
      </c>
      <c r="L429" s="57" t="str">
        <f t="shared" si="47"/>
        <v>Brushfield's Yellow</v>
      </c>
      <c r="M429" s="57" t="str">
        <f t="shared" si="48"/>
        <v>Brushfield's Yellow</v>
      </c>
      <c r="N429" s="61" t="str">
        <f t="shared" si="42"/>
        <v>Brushfield's Yellow</v>
      </c>
    </row>
    <row r="430" spans="1:14" ht="25.15" customHeight="1" x14ac:dyDescent="0.2">
      <c r="A430" s="70" t="s">
        <v>387</v>
      </c>
      <c r="B430" s="71">
        <v>1950</v>
      </c>
      <c r="C430" s="68" t="str">
        <f>IF(ISERROR(VLOOKUP(IF(RIGHT($A430,1)=")",LEFT($A430,FIND(" (",$A430)-1),$A430),[1]ACCS!$B$2:$B$5003, 1, FALSE)), "","1")</f>
        <v>1</v>
      </c>
      <c r="D430" s="103" t="str">
        <f>IF($B430="Unknown","",IF($B430="","",IF(VALUE(LEFT($B430,4))&lt;Calc!$J$2,"ANTIQUE","")))</f>
        <v/>
      </c>
      <c r="E430" s="72" t="s">
        <v>24</v>
      </c>
      <c r="F430" s="121"/>
      <c r="G430" s="121"/>
      <c r="H430" s="62" t="str">
        <f t="shared" si="43"/>
        <v>Japonica</v>
      </c>
      <c r="I430" s="18">
        <f t="shared" si="44"/>
        <v>0</v>
      </c>
      <c r="J430" s="18">
        <f t="shared" si="45"/>
        <v>0</v>
      </c>
      <c r="K430" s="18">
        <f t="shared" si="46"/>
        <v>0</v>
      </c>
      <c r="L430" s="57" t="str">
        <f t="shared" si="47"/>
        <v>Bryan Wright</v>
      </c>
      <c r="M430" s="57" t="str">
        <f t="shared" si="48"/>
        <v>Bryan Wright</v>
      </c>
      <c r="N430" s="61" t="str">
        <f t="shared" si="42"/>
        <v>Bryan Wright</v>
      </c>
    </row>
    <row r="431" spans="1:14" ht="25.15" customHeight="1" x14ac:dyDescent="0.2">
      <c r="A431" s="70" t="s">
        <v>388</v>
      </c>
      <c r="B431" s="71">
        <v>2006</v>
      </c>
      <c r="C431" s="68" t="str">
        <f>IF(ISERROR(VLOOKUP(IF(RIGHT($A431,1)=")",LEFT($A431,FIND(" (",$A431)-1),$A431),[1]ACCS!$B$2:$B$5003, 1, FALSE)), "","1")</f>
        <v>1</v>
      </c>
      <c r="D431" s="103" t="str">
        <f>IF($B431="Unknown","",IF($B431="","",IF(VALUE(LEFT($B431,4))&lt;Calc!$J$2,"ANTIQUE","")))</f>
        <v/>
      </c>
      <c r="E431" s="72" t="s">
        <v>47</v>
      </c>
      <c r="F431" s="121"/>
      <c r="G431" s="121"/>
      <c r="H431" s="62" t="str">
        <f t="shared" si="43"/>
        <v>Japonica</v>
      </c>
      <c r="I431" s="18">
        <f t="shared" si="44"/>
        <v>0</v>
      </c>
      <c r="J431" s="18">
        <f t="shared" si="45"/>
        <v>0</v>
      </c>
      <c r="K431" s="18">
        <f t="shared" si="46"/>
        <v>0</v>
      </c>
      <c r="L431" s="57" t="str">
        <f t="shared" si="47"/>
        <v>Bryanna Nicole</v>
      </c>
      <c r="M431" s="57" t="str">
        <f t="shared" si="48"/>
        <v>Bryanna Nicole</v>
      </c>
      <c r="N431" s="61" t="str">
        <f t="shared" si="42"/>
        <v>Bryanna Nicole</v>
      </c>
    </row>
    <row r="432" spans="1:14" ht="25.15" customHeight="1" x14ac:dyDescent="0.2">
      <c r="A432" s="70" t="s">
        <v>389</v>
      </c>
      <c r="B432" s="71">
        <v>2013</v>
      </c>
      <c r="C432" s="68" t="str">
        <f>IF(ISERROR(VLOOKUP(IF(RIGHT($A432,1)=")",LEFT($A432,FIND(" (",$A432)-1),$A432),[1]ACCS!$B$2:$B$5003, 1, FALSE)), "","1")</f>
        <v>1</v>
      </c>
      <c r="D432" s="103" t="str">
        <f>IF($B432="Unknown","",IF($B432="","",IF(VALUE(LEFT($B432,4))&lt;Calc!$J$2,"ANTIQUE","")))</f>
        <v/>
      </c>
      <c r="E432" s="72" t="s">
        <v>37</v>
      </c>
      <c r="F432" s="121"/>
      <c r="G432" s="121"/>
      <c r="H432" s="62" t="str">
        <f t="shared" si="43"/>
        <v>Reticulata</v>
      </c>
      <c r="I432" s="18">
        <f t="shared" si="44"/>
        <v>1</v>
      </c>
      <c r="J432" s="18">
        <f t="shared" si="45"/>
        <v>0</v>
      </c>
      <c r="K432" s="18">
        <f t="shared" si="46"/>
        <v>0</v>
      </c>
      <c r="L432" s="57" t="str">
        <f t="shared" si="47"/>
        <v>Bryant White</v>
      </c>
      <c r="M432" s="57" t="str">
        <f t="shared" si="48"/>
        <v>Bryant White</v>
      </c>
      <c r="N432" s="61" t="str">
        <f t="shared" si="42"/>
        <v>Bryant White</v>
      </c>
    </row>
    <row r="433" spans="1:14" ht="25.15" customHeight="1" x14ac:dyDescent="0.2">
      <c r="A433" s="70" t="s">
        <v>390</v>
      </c>
      <c r="B433" s="71">
        <v>2019</v>
      </c>
      <c r="C433" s="68" t="str">
        <f>IF(ISERROR(VLOOKUP(IF(RIGHT($A433,1)=")",LEFT($A433,FIND(" (",$A433)-1),$A433),[1]ACCS!$B$2:$B$5003, 1, FALSE)), "","1")</f>
        <v>1</v>
      </c>
      <c r="D433" s="103" t="str">
        <f>IF($B433="Unknown","",IF($B433="","",IF(VALUE(LEFT($B433,4))&lt;Calc!$J$2,"ANTIQUE","")))</f>
        <v/>
      </c>
      <c r="E433" s="72" t="s">
        <v>24</v>
      </c>
      <c r="F433" s="121"/>
      <c r="G433" s="121"/>
      <c r="H433" s="62" t="str">
        <f t="shared" si="43"/>
        <v>Sasanqua</v>
      </c>
      <c r="I433" s="18">
        <f t="shared" si="44"/>
        <v>3</v>
      </c>
      <c r="J433" s="18">
        <f t="shared" si="45"/>
        <v>0</v>
      </c>
      <c r="K433" s="18">
        <f t="shared" si="46"/>
        <v>0</v>
      </c>
      <c r="L433" s="57" t="str">
        <f t="shared" si="47"/>
        <v>Bubble Gum</v>
      </c>
      <c r="M433" s="57" t="str">
        <f t="shared" si="48"/>
        <v>Bubble Gum</v>
      </c>
      <c r="N433" s="61" t="str">
        <f t="shared" si="42"/>
        <v>Bubble Gum</v>
      </c>
    </row>
    <row r="434" spans="1:14" ht="25.15" customHeight="1" x14ac:dyDescent="0.2">
      <c r="A434" s="70" t="s">
        <v>391</v>
      </c>
      <c r="B434" s="71">
        <v>1950</v>
      </c>
      <c r="C434" s="68" t="str">
        <f>IF(ISERROR(VLOOKUP(IF(RIGHT($A434,1)=")",LEFT($A434,FIND(" (",$A434)-1),$A434),[1]ACCS!$B$2:$B$5003, 1, FALSE)), "","1")</f>
        <v/>
      </c>
      <c r="D434" s="103" t="str">
        <f>IF($B434="Unknown","",IF($B434="","",IF(VALUE(LEFT($B434,4))&lt;Calc!$J$2,"ANTIQUE","")))</f>
        <v/>
      </c>
      <c r="E434" s="72" t="s">
        <v>29</v>
      </c>
      <c r="F434" s="121"/>
      <c r="G434" s="121"/>
      <c r="H434" s="62" t="str">
        <f t="shared" si="43"/>
        <v>Reticulata</v>
      </c>
      <c r="I434" s="18">
        <f t="shared" si="44"/>
        <v>1</v>
      </c>
      <c r="J434" s="18">
        <f t="shared" si="45"/>
        <v>0</v>
      </c>
      <c r="K434" s="18">
        <f t="shared" si="46"/>
        <v>0</v>
      </c>
      <c r="L434" s="57" t="str">
        <f t="shared" si="47"/>
        <v>Buddha</v>
      </c>
      <c r="M434" s="57" t="str">
        <f t="shared" si="48"/>
        <v>Buddha</v>
      </c>
      <c r="N434" s="61" t="str">
        <f t="shared" si="42"/>
        <v>Buddha</v>
      </c>
    </row>
    <row r="435" spans="1:14" ht="25.15" customHeight="1" x14ac:dyDescent="0.2">
      <c r="A435" s="70" t="s">
        <v>392</v>
      </c>
      <c r="B435" s="71">
        <v>1961</v>
      </c>
      <c r="C435" s="68" t="str">
        <f>IF(ISERROR(VLOOKUP(IF(RIGHT($A435,1)=")",LEFT($A435,FIND(" (",$A435)-1),$A435),[1]ACCS!$B$2:$B$5003, 1, FALSE)), "","1")</f>
        <v/>
      </c>
      <c r="D435" s="103" t="str">
        <f>IF($B435="Unknown","",IF($B435="","",IF(VALUE(LEFT($B435,4))&lt;Calc!$J$2,"ANTIQUE","")))</f>
        <v/>
      </c>
      <c r="E435" s="72" t="s">
        <v>37</v>
      </c>
      <c r="F435" s="121"/>
      <c r="G435" s="121"/>
      <c r="H435" s="62" t="str">
        <f t="shared" si="43"/>
        <v>Japonica</v>
      </c>
      <c r="I435" s="18">
        <f t="shared" si="44"/>
        <v>0</v>
      </c>
      <c r="J435" s="18">
        <f t="shared" si="45"/>
        <v>0</v>
      </c>
      <c r="K435" s="18">
        <f t="shared" si="46"/>
        <v>0</v>
      </c>
      <c r="L435" s="57" t="str">
        <f t="shared" si="47"/>
        <v>Buddie Billups</v>
      </c>
      <c r="M435" s="57" t="str">
        <f t="shared" si="48"/>
        <v>Buddie Billups</v>
      </c>
      <c r="N435" s="61" t="str">
        <f t="shared" si="42"/>
        <v>Buddie Billups</v>
      </c>
    </row>
    <row r="436" spans="1:14" ht="25.15" customHeight="1" x14ac:dyDescent="0.2">
      <c r="A436" s="70" t="s">
        <v>393</v>
      </c>
      <c r="B436" s="71">
        <v>1951</v>
      </c>
      <c r="C436" s="68" t="str">
        <f>IF(ISERROR(VLOOKUP(IF(RIGHT($A436,1)=")",LEFT($A436,FIND(" (",$A436)-1),$A436),[1]ACCS!$B$2:$B$5003, 1, FALSE)), "","1")</f>
        <v>1</v>
      </c>
      <c r="D436" s="103" t="str">
        <f>IF($B436="Unknown","",IF($B436="","",IF(VALUE(LEFT($B436,4))&lt;Calc!$J$2,"ANTIQUE","")))</f>
        <v/>
      </c>
      <c r="E436" s="72" t="s">
        <v>47</v>
      </c>
      <c r="F436" s="121"/>
      <c r="G436" s="121"/>
      <c r="H436" s="62" t="str">
        <f t="shared" si="43"/>
        <v>Japonica</v>
      </c>
      <c r="I436" s="18">
        <f t="shared" si="44"/>
        <v>0</v>
      </c>
      <c r="J436" s="18">
        <f t="shared" si="45"/>
        <v>0</v>
      </c>
      <c r="K436" s="18">
        <f t="shared" si="46"/>
        <v>0</v>
      </c>
      <c r="L436" s="57" t="str">
        <f t="shared" si="47"/>
        <v>Buddy</v>
      </c>
      <c r="M436" s="57" t="str">
        <f t="shared" si="48"/>
        <v>Buddy</v>
      </c>
      <c r="N436" s="61" t="str">
        <f t="shared" si="42"/>
        <v>Buddy</v>
      </c>
    </row>
    <row r="437" spans="1:14" ht="25.15" customHeight="1" x14ac:dyDescent="0.2">
      <c r="A437" s="70" t="s">
        <v>394</v>
      </c>
      <c r="B437" s="71">
        <v>1981</v>
      </c>
      <c r="C437" s="68" t="str">
        <f>IF(ISERROR(VLOOKUP(IF(RIGHT($A437,1)=")",LEFT($A437,FIND(" (",$A437)-1),$A437),[1]ACCS!$B$2:$B$5003, 1, FALSE)), "","1")</f>
        <v>1</v>
      </c>
      <c r="D437" s="103" t="str">
        <f>IF($B437="Unknown","",IF($B437="","",IF(VALUE(LEFT($B437,4))&lt;Calc!$J$2,"ANTIQUE","")))</f>
        <v/>
      </c>
      <c r="E437" s="72" t="s">
        <v>30</v>
      </c>
      <c r="F437" s="121"/>
      <c r="G437" s="121"/>
      <c r="H437" s="62" t="str">
        <f t="shared" si="43"/>
        <v>Reticulata</v>
      </c>
      <c r="I437" s="18">
        <f t="shared" si="44"/>
        <v>1</v>
      </c>
      <c r="J437" s="18">
        <f t="shared" si="45"/>
        <v>0</v>
      </c>
      <c r="K437" s="18">
        <f t="shared" si="46"/>
        <v>0</v>
      </c>
      <c r="L437" s="57" t="str">
        <f t="shared" si="47"/>
        <v>Buddy Bills</v>
      </c>
      <c r="M437" s="57" t="str">
        <f t="shared" si="48"/>
        <v>Buddy Bills</v>
      </c>
      <c r="N437" s="61" t="str">
        <f t="shared" si="42"/>
        <v>Buddy Bills</v>
      </c>
    </row>
    <row r="438" spans="1:14" ht="25.15" customHeight="1" x14ac:dyDescent="0.2">
      <c r="A438" s="70" t="s">
        <v>395</v>
      </c>
      <c r="B438" s="71">
        <v>1998</v>
      </c>
      <c r="C438" s="68" t="str">
        <f>IF(ISERROR(VLOOKUP(IF(RIGHT($A438,1)=")",LEFT($A438,FIND(" (",$A438)-1),$A438),[1]ACCS!$B$2:$B$5003, 1, FALSE)), "","1")</f>
        <v>1</v>
      </c>
      <c r="D438" s="103" t="str">
        <f>IF($B438="Unknown","",IF($B438="","",IF(VALUE(LEFT($B438,4))&lt;Calc!$J$2,"ANTIQUE","")))</f>
        <v/>
      </c>
      <c r="E438" s="72" t="s">
        <v>29</v>
      </c>
      <c r="F438" s="121"/>
      <c r="G438" s="121"/>
      <c r="H438" s="62" t="str">
        <f t="shared" si="43"/>
        <v>Reticulata</v>
      </c>
      <c r="I438" s="18">
        <f t="shared" si="44"/>
        <v>1</v>
      </c>
      <c r="J438" s="18">
        <f t="shared" si="45"/>
        <v>0</v>
      </c>
      <c r="K438" s="18">
        <f t="shared" si="46"/>
        <v>0</v>
      </c>
      <c r="L438" s="57" t="str">
        <f t="shared" si="47"/>
        <v>Buddy English</v>
      </c>
      <c r="M438" s="57" t="str">
        <f t="shared" si="48"/>
        <v>Buddy English</v>
      </c>
      <c r="N438" s="61" t="str">
        <f t="shared" si="42"/>
        <v>Buddy English</v>
      </c>
    </row>
    <row r="439" spans="1:14" ht="25.15" customHeight="1" x14ac:dyDescent="0.2">
      <c r="A439" s="70" t="s">
        <v>3282</v>
      </c>
      <c r="B439" s="71">
        <v>1806</v>
      </c>
      <c r="C439" s="68" t="str">
        <f>IF(ISERROR(VLOOKUP(IF(RIGHT($A439,1)=")",LEFT($A439,FIND(" (",$A439)-1),$A439),[1]ACCS!$B$2:$B$5003, 1, FALSE)), "","1")</f>
        <v/>
      </c>
      <c r="D439" s="103" t="str">
        <f>IF($B439="Unknown","",IF($B439="","",IF(VALUE(LEFT($B439,4))&lt;Calc!$J$2,"ANTIQUE","")))</f>
        <v>ANTIQUE</v>
      </c>
      <c r="E439" s="72" t="s">
        <v>47</v>
      </c>
      <c r="F439" s="121"/>
      <c r="G439" s="121" t="s">
        <v>26</v>
      </c>
      <c r="H439" s="62" t="str">
        <f t="shared" si="43"/>
        <v>Japonica</v>
      </c>
      <c r="I439" s="18">
        <f t="shared" si="44"/>
        <v>0</v>
      </c>
      <c r="J439" s="18">
        <f t="shared" si="45"/>
        <v>0</v>
      </c>
      <c r="K439" s="18">
        <f t="shared" si="46"/>
        <v>0</v>
      </c>
      <c r="L439" s="57" t="str">
        <f t="shared" si="47"/>
        <v>Buff (See Lady Hume's Blush)</v>
      </c>
      <c r="M439" s="57" t="str">
        <f t="shared" si="48"/>
        <v>Buff (See Lady Hume's Blush)</v>
      </c>
      <c r="N439" s="61" t="str">
        <f t="shared" si="42"/>
        <v>Buff (See Lady Hume's Blush)</v>
      </c>
    </row>
    <row r="440" spans="1:14" ht="25.15" customHeight="1" x14ac:dyDescent="0.2">
      <c r="A440" s="70" t="s">
        <v>2931</v>
      </c>
      <c r="B440" s="71">
        <v>1999</v>
      </c>
      <c r="C440" s="68" t="str">
        <f>IF(ISERROR(VLOOKUP(IF(RIGHT($A440,1)=")",LEFT($A440,FIND(" (",$A440)-1),$A440),[1]ACCS!$B$2:$B$5003, 1, FALSE)), "","1")</f>
        <v>1</v>
      </c>
      <c r="D440" s="103" t="str">
        <f>IF($B440="Unknown","",IF($B440="","",IF(VALUE(LEFT($B440,4))&lt;Calc!$J$2,"ANTIQUE","")))</f>
        <v/>
      </c>
      <c r="E440" s="72" t="s">
        <v>163</v>
      </c>
      <c r="F440" s="121"/>
      <c r="G440" s="121"/>
      <c r="H440" s="62" t="str">
        <f t="shared" si="43"/>
        <v>NRH</v>
      </c>
      <c r="I440" s="18">
        <f t="shared" si="44"/>
        <v>2</v>
      </c>
      <c r="J440" s="18">
        <f t="shared" si="45"/>
        <v>0</v>
      </c>
      <c r="K440" s="18">
        <f t="shared" si="46"/>
        <v>0</v>
      </c>
      <c r="L440" s="57" t="str">
        <f t="shared" si="47"/>
        <v>Bunny Ears</v>
      </c>
      <c r="M440" s="57" t="str">
        <f t="shared" si="48"/>
        <v>Bunny Ears</v>
      </c>
      <c r="N440" s="61" t="str">
        <f t="shared" si="42"/>
        <v>Bunny Ears</v>
      </c>
    </row>
    <row r="441" spans="1:14" ht="25.15" customHeight="1" x14ac:dyDescent="0.2">
      <c r="A441" s="70" t="s">
        <v>396</v>
      </c>
      <c r="B441" s="71">
        <v>2008</v>
      </c>
      <c r="C441" s="68" t="str">
        <f>IF(ISERROR(VLOOKUP(IF(RIGHT($A441,1)=")",LEFT($A441,FIND(" (",$A441)-1),$A441),[1]ACCS!$B$2:$B$5003, 1, FALSE)), "","1")</f>
        <v>1</v>
      </c>
      <c r="D441" s="103" t="str">
        <f>IF($B441="Unknown","",IF($B441="","",IF(VALUE(LEFT($B441,4))&lt;Calc!$J$2,"ANTIQUE","")))</f>
        <v/>
      </c>
      <c r="E441" s="72" t="s">
        <v>24</v>
      </c>
      <c r="F441" s="123"/>
      <c r="G441" s="121"/>
      <c r="H441" s="62" t="str">
        <f t="shared" si="43"/>
        <v>Japonica</v>
      </c>
      <c r="I441" s="18">
        <f t="shared" si="44"/>
        <v>0</v>
      </c>
      <c r="J441" s="18">
        <f t="shared" si="45"/>
        <v>0</v>
      </c>
      <c r="K441" s="18">
        <f t="shared" si="46"/>
        <v>0</v>
      </c>
      <c r="L441" s="57" t="str">
        <f t="shared" si="47"/>
        <v>Burgundy and Gold</v>
      </c>
      <c r="M441" s="57" t="str">
        <f t="shared" si="48"/>
        <v>Burgundy and Gold</v>
      </c>
      <c r="N441" s="61" t="str">
        <f t="shared" si="42"/>
        <v>Burgundy and Gold</v>
      </c>
    </row>
    <row r="442" spans="1:14" ht="25.15" customHeight="1" x14ac:dyDescent="0.2">
      <c r="A442" s="70" t="s">
        <v>2985</v>
      </c>
      <c r="B442" s="71">
        <v>2020</v>
      </c>
      <c r="C442" s="68" t="str">
        <f>IF(ISERROR(VLOOKUP(IF(RIGHT($A442,1)=")",LEFT($A442,FIND(" (",$A442)-1),$A442),[1]ACCS!$B$2:$B$5003, 1, FALSE)), "","1")</f>
        <v>1</v>
      </c>
      <c r="D442" s="103" t="str">
        <f>IF($B442="Unknown","",IF($B442="","",IF(VALUE(LEFT($B442,4))&lt;Calc!$J$2,"ANTIQUE","")))</f>
        <v/>
      </c>
      <c r="E442" s="73" t="s">
        <v>24</v>
      </c>
      <c r="F442" s="121"/>
      <c r="G442" s="121"/>
      <c r="H442" s="62" t="str">
        <f t="shared" si="43"/>
        <v>Japonica</v>
      </c>
      <c r="I442" s="18">
        <f t="shared" si="44"/>
        <v>0</v>
      </c>
      <c r="J442" s="18">
        <f t="shared" si="45"/>
        <v>0</v>
      </c>
      <c r="K442" s="18">
        <f t="shared" si="46"/>
        <v>0</v>
      </c>
      <c r="L442" s="57" t="str">
        <f t="shared" si="47"/>
        <v>Burgundy Blues</v>
      </c>
      <c r="M442" s="57" t="str">
        <f t="shared" si="48"/>
        <v>Burgundy Blues</v>
      </c>
      <c r="N442" s="61" t="str">
        <f t="shared" si="42"/>
        <v>Burgundy Blues</v>
      </c>
    </row>
    <row r="443" spans="1:14" ht="25.15" customHeight="1" x14ac:dyDescent="0.2">
      <c r="A443" s="70" t="s">
        <v>397</v>
      </c>
      <c r="B443" s="71">
        <v>2015</v>
      </c>
      <c r="C443" s="68" t="str">
        <f>IF(ISERROR(VLOOKUP(IF(RIGHT($A443,1)=")",LEFT($A443,FIND(" (",$A443)-1),$A443),[1]ACCS!$B$2:$B$5003, 1, FALSE)), "","1")</f>
        <v>1</v>
      </c>
      <c r="D443" s="103" t="str">
        <f>IF($B443="Unknown","",IF($B443="","",IF(VALUE(LEFT($B443,4))&lt;Calc!$J$2,"ANTIQUE","")))</f>
        <v/>
      </c>
      <c r="E443" s="72" t="s">
        <v>24</v>
      </c>
      <c r="F443" s="121"/>
      <c r="G443" s="121"/>
      <c r="H443" s="62" t="str">
        <f t="shared" si="43"/>
        <v>Japonica</v>
      </c>
      <c r="I443" s="18">
        <f t="shared" si="44"/>
        <v>0</v>
      </c>
      <c r="J443" s="18">
        <f t="shared" si="45"/>
        <v>0</v>
      </c>
      <c r="K443" s="18">
        <f t="shared" si="46"/>
        <v>0</v>
      </c>
      <c r="L443" s="57" t="str">
        <f t="shared" si="47"/>
        <v>Burgundy Rose</v>
      </c>
      <c r="M443" s="57" t="str">
        <f t="shared" si="48"/>
        <v>Burgundy Rose</v>
      </c>
      <c r="N443" s="61" t="str">
        <f t="shared" si="42"/>
        <v>Burgundy Rose</v>
      </c>
    </row>
    <row r="444" spans="1:14" ht="25.15" customHeight="1" x14ac:dyDescent="0.2">
      <c r="A444" s="70" t="s">
        <v>398</v>
      </c>
      <c r="B444" s="71">
        <v>2018</v>
      </c>
      <c r="C444" s="68" t="str">
        <f>IF(ISERROR(VLOOKUP(IF(RIGHT($A444,1)=")",LEFT($A444,FIND(" (",$A444)-1),$A444),[1]ACCS!$B$2:$B$5003, 1, FALSE)), "","1")</f>
        <v>1</v>
      </c>
      <c r="D444" s="103" t="str">
        <f>IF($B444="Unknown","",IF($B444="","",IF(VALUE(LEFT($B444,4))&lt;Calc!$J$2,"ANTIQUE","")))</f>
        <v/>
      </c>
      <c r="E444" s="72" t="s">
        <v>37</v>
      </c>
      <c r="F444" s="121"/>
      <c r="G444" s="121"/>
      <c r="H444" s="62" t="str">
        <f t="shared" si="43"/>
        <v>Japonica</v>
      </c>
      <c r="I444" s="18">
        <f t="shared" si="44"/>
        <v>0</v>
      </c>
      <c r="J444" s="18">
        <f t="shared" si="45"/>
        <v>0</v>
      </c>
      <c r="K444" s="18">
        <f t="shared" si="46"/>
        <v>0</v>
      </c>
      <c r="L444" s="57" t="str">
        <f t="shared" si="47"/>
        <v>Butch Burton</v>
      </c>
      <c r="M444" s="57" t="str">
        <f t="shared" si="48"/>
        <v>Butch Burton</v>
      </c>
      <c r="N444" s="61" t="str">
        <f t="shared" si="42"/>
        <v>Butch Burton</v>
      </c>
    </row>
    <row r="445" spans="1:14" ht="25.15" customHeight="1" x14ac:dyDescent="0.2">
      <c r="A445" s="70" t="s">
        <v>399</v>
      </c>
      <c r="B445" s="71">
        <v>1999</v>
      </c>
      <c r="C445" s="68" t="str">
        <f>IF(ISERROR(VLOOKUP(IF(RIGHT($A445,1)=")",LEFT($A445,FIND(" (",$A445)-1),$A445),[1]ACCS!$B$2:$B$5003, 1, FALSE)), "","1")</f>
        <v>1</v>
      </c>
      <c r="D445" s="103" t="str">
        <f>IF($B445="Unknown","",IF($B445="","",IF(VALUE(LEFT($B445,4))&lt;Calc!$J$2,"ANTIQUE","")))</f>
        <v/>
      </c>
      <c r="E445" s="72" t="s">
        <v>29</v>
      </c>
      <c r="F445" s="121"/>
      <c r="G445" s="121"/>
      <c r="H445" s="62" t="str">
        <f t="shared" si="43"/>
        <v>Japonica</v>
      </c>
      <c r="I445" s="18">
        <f t="shared" si="44"/>
        <v>0</v>
      </c>
      <c r="J445" s="18">
        <f t="shared" si="45"/>
        <v>0</v>
      </c>
      <c r="K445" s="18">
        <f t="shared" si="46"/>
        <v>0</v>
      </c>
      <c r="L445" s="57" t="str">
        <f t="shared" si="47"/>
        <v>Butchie</v>
      </c>
      <c r="M445" s="57" t="str">
        <f t="shared" si="48"/>
        <v>Butchie</v>
      </c>
      <c r="N445" s="61" t="str">
        <f t="shared" si="42"/>
        <v>Butchie</v>
      </c>
    </row>
    <row r="446" spans="1:14" ht="25.15" customHeight="1" x14ac:dyDescent="0.2">
      <c r="A446" s="70" t="s">
        <v>400</v>
      </c>
      <c r="B446" s="71">
        <v>2003</v>
      </c>
      <c r="C446" s="68" t="str">
        <f>IF(ISERROR(VLOOKUP(IF(RIGHT($A446,1)=")",LEFT($A446,FIND(" (",$A446)-1),$A446),[1]ACCS!$B$2:$B$5003, 1, FALSE)), "","1")</f>
        <v>1</v>
      </c>
      <c r="D446" s="103" t="str">
        <f>IF($B446="Unknown","",IF($B446="","",IF(VALUE(LEFT($B446,4))&lt;Calc!$J$2,"ANTIQUE","")))</f>
        <v/>
      </c>
      <c r="E446" s="72" t="s">
        <v>163</v>
      </c>
      <c r="F446" s="121"/>
      <c r="G446" s="121"/>
      <c r="H446" s="62" t="str">
        <f t="shared" si="43"/>
        <v>Sasanqua</v>
      </c>
      <c r="I446" s="18">
        <f t="shared" si="44"/>
        <v>3</v>
      </c>
      <c r="J446" s="18">
        <f t="shared" si="45"/>
        <v>0</v>
      </c>
      <c r="K446" s="18">
        <f t="shared" si="46"/>
        <v>0</v>
      </c>
      <c r="L446" s="57" t="str">
        <f t="shared" si="47"/>
        <v>Butler's Beauty</v>
      </c>
      <c r="M446" s="57" t="str">
        <f t="shared" si="48"/>
        <v>Butler's Beauty</v>
      </c>
      <c r="N446" s="61" t="str">
        <f t="shared" si="42"/>
        <v>Butler's Beauty</v>
      </c>
    </row>
    <row r="447" spans="1:14" ht="25.15" customHeight="1" x14ac:dyDescent="0.2">
      <c r="A447" s="70" t="s">
        <v>401</v>
      </c>
      <c r="B447" s="71">
        <v>2012</v>
      </c>
      <c r="C447" s="68" t="str">
        <f>IF(ISERROR(VLOOKUP(IF(RIGHT($A447,1)=")",LEFT($A447,FIND(" (",$A447)-1),$A447),[1]ACCS!$B$2:$B$5003, 1, FALSE)), "","1")</f>
        <v>1</v>
      </c>
      <c r="D447" s="103" t="str">
        <f>IF($B447="Unknown","",IF($B447="","",IF(VALUE(LEFT($B447,4))&lt;Calc!$J$2,"ANTIQUE","")))</f>
        <v/>
      </c>
      <c r="E447" s="72" t="s">
        <v>37</v>
      </c>
      <c r="F447" s="121"/>
      <c r="G447" s="121" t="s">
        <v>26</v>
      </c>
      <c r="H447" s="62" t="str">
        <f t="shared" si="43"/>
        <v>Reticulata</v>
      </c>
      <c r="I447" s="18">
        <f t="shared" si="44"/>
        <v>1</v>
      </c>
      <c r="J447" s="18">
        <f t="shared" si="45"/>
        <v>0</v>
      </c>
      <c r="K447" s="18">
        <f t="shared" si="46"/>
        <v>0</v>
      </c>
      <c r="L447" s="57" t="str">
        <f t="shared" si="47"/>
        <v>Butterfly Spring</v>
      </c>
      <c r="M447" s="57" t="str">
        <f t="shared" si="48"/>
        <v>Butterfly Spring</v>
      </c>
      <c r="N447" s="61" t="str">
        <f t="shared" si="42"/>
        <v>Butterfly Spring</v>
      </c>
    </row>
    <row r="448" spans="1:14" ht="25.15" customHeight="1" x14ac:dyDescent="0.2">
      <c r="A448" s="70" t="s">
        <v>402</v>
      </c>
      <c r="B448" s="71">
        <v>1997</v>
      </c>
      <c r="C448" s="68" t="str">
        <f>IF(ISERROR(VLOOKUP(IF(RIGHT($A448,1)=")",LEFT($A448,FIND(" (",$A448)-1),$A448),[1]ACCS!$B$2:$B$5003, 1, FALSE)), "","1")</f>
        <v>1</v>
      </c>
      <c r="D448" s="103" t="str">
        <f>IF($B448="Unknown","",IF($B448="","",IF(VALUE(LEFT($B448,4))&lt;Calc!$J$2,"ANTIQUE","")))</f>
        <v/>
      </c>
      <c r="E448" s="72" t="s">
        <v>61</v>
      </c>
      <c r="F448" s="121"/>
      <c r="G448" s="121"/>
      <c r="H448" s="62" t="str">
        <f t="shared" si="43"/>
        <v>NRH</v>
      </c>
      <c r="I448" s="18">
        <f t="shared" si="44"/>
        <v>2</v>
      </c>
      <c r="J448" s="18">
        <f t="shared" si="45"/>
        <v>0</v>
      </c>
      <c r="K448" s="18">
        <f t="shared" si="46"/>
        <v>0</v>
      </c>
      <c r="L448" s="57" t="str">
        <f t="shared" si="47"/>
        <v>Buttermint</v>
      </c>
      <c r="M448" s="57" t="str">
        <f t="shared" si="48"/>
        <v>Buttermint</v>
      </c>
      <c r="N448" s="61" t="str">
        <f t="shared" ref="N448:N509" si="49">IF(ISNUMBER(SEARCH("See",$M448)),$M448,IF(ISNUMBER(SEARCH("(",$M448)),LEFT($M448,SEARCH("(",$M448)-2),$M448))</f>
        <v>Buttermint</v>
      </c>
    </row>
    <row r="449" spans="1:14" ht="25.15" customHeight="1" x14ac:dyDescent="0.2">
      <c r="A449" s="70" t="s">
        <v>2921</v>
      </c>
      <c r="B449" s="71">
        <v>1985</v>
      </c>
      <c r="C449" s="68" t="str">
        <f>IF(ISERROR(VLOOKUP(IF(RIGHT($A449,1)=")",LEFT($A449,FIND(" (",$A449)-1),$A449),[1]ACCS!$B$2:$B$5003, 1, FALSE)), "","1")</f>
        <v>1</v>
      </c>
      <c r="D449" s="103" t="str">
        <f>IF($B449="Unknown","",IF($B449="","",IF(VALUE(LEFT($B449,4))&lt;Calc!$J$2,"ANTIQUE","")))</f>
        <v/>
      </c>
      <c r="E449" s="72" t="s">
        <v>47</v>
      </c>
      <c r="F449" s="121"/>
      <c r="G449" s="121" t="s">
        <v>26</v>
      </c>
      <c r="H449" s="62" t="str">
        <f t="shared" ref="H449:H510" si="50">IF($A449="","",IF($I449=0,"Japonica",IF($I449=1,"Reticulata",IF($I449=2,"NRH",IF($I449=3,"Sasanqua",IF($I449=4,"Hiemalis",IF($I449=5,"Vernalis",IF($I449=6,"Japonica [Higo]","Specie"))))))))</f>
        <v>NRH</v>
      </c>
      <c r="I449" s="18">
        <f t="shared" ref="I449:I510" si="51">IF(NOT(ISERROR(SEARCH("(R)",$A449))),1,IF(NOT(ISERROR(SEARCH("(H)",$A449))),2,IF(NOT(ISERROR(SEARCH("(Sasanqua)",$A449))),3,IF(NOT(ISERROR(SEARCH("(Hiemalis)",$A449))),4,IF(NOT(ISERROR(SEARCH("(Vernalis)",$A449))),5,IF(NOT(ISERROR(SEARCH("(Higo)",$A449))),6,))))))+$J449+K449</f>
        <v>2</v>
      </c>
      <c r="J449" s="18">
        <f t="shared" ref="J449:J510" si="52">IF(NOT(ISERROR(SEARCH("(Rusticana)",$A449))),7,IF(NOT(ISERROR(SEARCH("(Wabisuke)",$A449))),8,IF(NOT(ISERROR(SEARCH("(Edithae)",$A449))),9,IF(NOT(ISERROR(SEARCH("(Oleifera)",$A449))),10,IF(NOT(ISERROR(SEARCH("(Saluenensis)",$A449))),11,0)))))</f>
        <v>0</v>
      </c>
      <c r="K449" s="18">
        <f t="shared" ref="K449:K510" si="53">IF(NOT(ISERROR(SEARCH("(Pitardii)",$A449))),12,IF(NOT(ISERROR(SEARCH("(Specie)",$A449))),13,0))</f>
        <v>0</v>
      </c>
      <c r="L449" s="57" t="str">
        <f t="shared" ref="L449:L510" si="54">SUBSTITUTE(SUBSTITUTE(SUBSTITUTE(SUBSTITUTE(SUBSTITUTE(SUBSTITUTE(SUBSTITUTE(SUBSTITUTE(A449," (A)","")," (R)","")," (H)","")," (Sasanqua)","")," (Hiemalis)","")," (Vernalis)","")," (Rusticana)",""),"(Wabisuke)","")</f>
        <v>Buttons 'n Bows</v>
      </c>
      <c r="M449" s="57" t="str">
        <f t="shared" ref="M449:M510" si="55">SUBSTITUTE(SUBSTITUTE(SUBSTITUTE(SUBSTITUTE(SUBSTITUTE($L449," (Edithae)","")," (Oleifera)","")," (Saluenensis)","")," (Specie)","")," (Pitardii)","")</f>
        <v>Buttons 'n Bows</v>
      </c>
      <c r="N449" s="61" t="str">
        <f t="shared" si="49"/>
        <v>Buttons 'n Bows</v>
      </c>
    </row>
    <row r="450" spans="1:14" ht="25.15" customHeight="1" x14ac:dyDescent="0.2">
      <c r="A450" s="70" t="s">
        <v>403</v>
      </c>
      <c r="B450" s="71">
        <v>2015</v>
      </c>
      <c r="C450" s="68" t="str">
        <f>IF(ISERROR(VLOOKUP(IF(RIGHT($A450,1)=")",LEFT($A450,FIND(" (",$A450)-1),$A450),[1]ACCS!$B$2:$B$5003, 1, FALSE)), "","1")</f>
        <v>1</v>
      </c>
      <c r="D450" s="103" t="str">
        <f>IF($B450="Unknown","",IF($B450="","",IF(VALUE(LEFT($B450,4))&lt;Calc!$J$2,"ANTIQUE","")))</f>
        <v/>
      </c>
      <c r="E450" s="72" t="s">
        <v>37</v>
      </c>
      <c r="F450" s="121"/>
      <c r="G450" s="121"/>
      <c r="H450" s="62" t="str">
        <f t="shared" si="50"/>
        <v>Japonica</v>
      </c>
      <c r="I450" s="18">
        <f t="shared" si="51"/>
        <v>0</v>
      </c>
      <c r="J450" s="18">
        <f t="shared" si="52"/>
        <v>0</v>
      </c>
      <c r="K450" s="18">
        <f t="shared" si="53"/>
        <v>0</v>
      </c>
      <c r="L450" s="57" t="str">
        <f t="shared" si="54"/>
        <v>C. Allen Favrot</v>
      </c>
      <c r="M450" s="57" t="str">
        <f t="shared" si="55"/>
        <v>C. Allen Favrot</v>
      </c>
      <c r="N450" s="61" t="str">
        <f t="shared" si="49"/>
        <v>C. Allen Favrot</v>
      </c>
    </row>
    <row r="451" spans="1:14" ht="25.15" customHeight="1" x14ac:dyDescent="0.2">
      <c r="A451" s="70" t="s">
        <v>3648</v>
      </c>
      <c r="B451" s="71"/>
      <c r="C451" s="68" t="str">
        <f>IF(ISERROR(VLOOKUP(IF(RIGHT($A451,1)=")",LEFT($A451,FIND(" (",$A451)-1),$A451),[1]ACCS!$B$2:$B$5003, 1, FALSE)), "","1")</f>
        <v>1</v>
      </c>
      <c r="D451" s="103" t="str">
        <f>IF($B451="Unknown","",IF($B451="","",IF(VALUE(LEFT($B451,4))&lt;Calc!$J$2,"ANTIQUE","")))</f>
        <v/>
      </c>
      <c r="E451" s="72" t="s">
        <v>47</v>
      </c>
      <c r="F451" s="121"/>
      <c r="G451" s="121"/>
      <c r="H451" s="62" t="str">
        <f t="shared" si="50"/>
        <v>Specie</v>
      </c>
      <c r="I451" s="18">
        <f t="shared" si="51"/>
        <v>13</v>
      </c>
      <c r="J451" s="18">
        <f t="shared" si="52"/>
        <v>0</v>
      </c>
      <c r="K451" s="18">
        <f t="shared" si="53"/>
        <v>13</v>
      </c>
      <c r="L451" s="57" t="str">
        <f t="shared" si="54"/>
        <v>Camellia amplexicaulis (Specie)</v>
      </c>
      <c r="M451" s="57" t="str">
        <f t="shared" si="55"/>
        <v>Camellia amplexicaulis</v>
      </c>
      <c r="N451" s="61" t="str">
        <f t="shared" si="49"/>
        <v>Camellia amplexicaulis</v>
      </c>
    </row>
    <row r="452" spans="1:14" ht="25.15" customHeight="1" x14ac:dyDescent="0.2">
      <c r="A452" s="70" t="s">
        <v>3647</v>
      </c>
      <c r="B452" s="71"/>
      <c r="C452" s="68" t="str">
        <f>IF(ISERROR(VLOOKUP(IF(RIGHT($A452,1)=")",LEFT($A452,FIND(" (",$A452)-1),$A452),[1]ACCS!$B$2:$B$5003, 1, FALSE)), "","1")</f>
        <v>1</v>
      </c>
      <c r="D452" s="103" t="str">
        <f>IF($B452="Unknown","",IF($B452="","",IF(VALUE(LEFT($B452,4))&lt;Calc!$J$2,"ANTIQUE","")))</f>
        <v/>
      </c>
      <c r="E452" s="72" t="s">
        <v>24</v>
      </c>
      <c r="F452" s="121"/>
      <c r="G452" s="121"/>
      <c r="H452" s="62" t="str">
        <f t="shared" si="50"/>
        <v>Specie</v>
      </c>
      <c r="I452" s="18">
        <f t="shared" si="51"/>
        <v>13</v>
      </c>
      <c r="J452" s="18">
        <f t="shared" si="52"/>
        <v>0</v>
      </c>
      <c r="K452" s="18">
        <f t="shared" si="53"/>
        <v>13</v>
      </c>
      <c r="L452" s="57" t="str">
        <f t="shared" si="54"/>
        <v>Camellia azalea (Specie)</v>
      </c>
      <c r="M452" s="57" t="str">
        <f t="shared" si="55"/>
        <v>Camellia azalea</v>
      </c>
      <c r="N452" s="61" t="str">
        <f t="shared" si="49"/>
        <v>Camellia azalea</v>
      </c>
    </row>
    <row r="453" spans="1:14" ht="25.15" customHeight="1" x14ac:dyDescent="0.2">
      <c r="A453" s="70" t="s">
        <v>3646</v>
      </c>
      <c r="B453" s="71"/>
      <c r="C453" s="68" t="str">
        <f>IF(ISERROR(VLOOKUP(IF(RIGHT($A453,1)=")",LEFT($A453,FIND(" (",$A453)-1),$A453),[1]ACCS!$B$2:$B$5003, 1, FALSE)), "","1")</f>
        <v/>
      </c>
      <c r="D453" s="103" t="str">
        <f>IF($B453="Unknown","",IF($B453="","",IF(VALUE(LEFT($B453,4))&lt;Calc!$J$2,"ANTIQUE","")))</f>
        <v/>
      </c>
      <c r="E453" s="72" t="s">
        <v>47</v>
      </c>
      <c r="F453" s="121"/>
      <c r="G453" s="121"/>
      <c r="H453" s="62" t="str">
        <f t="shared" si="50"/>
        <v>Specie</v>
      </c>
      <c r="I453" s="18">
        <f t="shared" si="51"/>
        <v>13</v>
      </c>
      <c r="J453" s="18">
        <f t="shared" si="52"/>
        <v>0</v>
      </c>
      <c r="K453" s="18">
        <f t="shared" si="53"/>
        <v>13</v>
      </c>
      <c r="L453" s="57" t="str">
        <f t="shared" si="54"/>
        <v>Camellia buxifola (Specie)</v>
      </c>
      <c r="M453" s="57" t="str">
        <f t="shared" si="55"/>
        <v>Camellia buxifola</v>
      </c>
      <c r="N453" s="61" t="str">
        <f t="shared" si="49"/>
        <v>Camellia buxifola</v>
      </c>
    </row>
    <row r="454" spans="1:14" ht="25.15" customHeight="1" x14ac:dyDescent="0.2">
      <c r="A454" s="70" t="s">
        <v>404</v>
      </c>
      <c r="B454" s="71">
        <v>1997</v>
      </c>
      <c r="C454" s="68" t="str">
        <f>IF(ISERROR(VLOOKUP(IF(RIGHT($A454,1)=")",LEFT($A454,FIND(" (",$A454)-1),$A454),[1]ACCS!$B$2:$B$5003, 1, FALSE)), "","1")</f>
        <v>1</v>
      </c>
      <c r="D454" s="103" t="str">
        <f>IF($B454="Unknown","",IF($B454="","",IF(VALUE(LEFT($B454,4))&lt;Calc!$J$2,"ANTIQUE","")))</f>
        <v/>
      </c>
      <c r="E454" s="72" t="s">
        <v>37</v>
      </c>
      <c r="F454" s="121"/>
      <c r="G454" s="121"/>
      <c r="H454" s="62" t="str">
        <f t="shared" si="50"/>
        <v>Japonica</v>
      </c>
      <c r="I454" s="18">
        <f t="shared" si="51"/>
        <v>0</v>
      </c>
      <c r="J454" s="18">
        <f t="shared" si="52"/>
        <v>0</v>
      </c>
      <c r="K454" s="18">
        <f t="shared" si="53"/>
        <v>0</v>
      </c>
      <c r="L454" s="57" t="str">
        <f t="shared" si="54"/>
        <v>C. C. Crutcher</v>
      </c>
      <c r="M454" s="57" t="str">
        <f t="shared" si="55"/>
        <v>C. C. Crutcher</v>
      </c>
      <c r="N454" s="61" t="str">
        <f t="shared" si="49"/>
        <v>C. C. Crutcher</v>
      </c>
    </row>
    <row r="455" spans="1:14" ht="25.15" customHeight="1" x14ac:dyDescent="0.2">
      <c r="A455" s="99" t="s">
        <v>3649</v>
      </c>
      <c r="B455" s="100"/>
      <c r="C455" s="68" t="str">
        <f>IF(ISERROR(VLOOKUP(IF(RIGHT($A455,1)=")",LEFT($A455,FIND(" (",$A455)-1),$A455),[1]ACCS!$B$2:$B$5003, 1, FALSE)), "","1")</f>
        <v>1</v>
      </c>
      <c r="D455" s="115" t="str">
        <f>IF($B455="Unknown","",IF($B455="","",IF(VALUE(LEFT($B455,4))&lt;Calc!$J$2,"ANTIQUE","")))</f>
        <v/>
      </c>
      <c r="E455" s="53" t="s">
        <v>37</v>
      </c>
      <c r="F455" s="121"/>
      <c r="G455" s="121"/>
      <c r="H455" s="62" t="str">
        <f t="shared" si="50"/>
        <v>Specie</v>
      </c>
      <c r="I455" s="18">
        <f t="shared" si="51"/>
        <v>13</v>
      </c>
      <c r="J455" s="18">
        <f t="shared" si="52"/>
        <v>0</v>
      </c>
      <c r="K455" s="18">
        <f t="shared" si="53"/>
        <v>13</v>
      </c>
      <c r="L455" s="57" t="str">
        <f t="shared" si="54"/>
        <v>Camellia chekiangoleosa (Specie)</v>
      </c>
      <c r="M455" s="57" t="str">
        <f t="shared" si="55"/>
        <v>Camellia chekiangoleosa</v>
      </c>
      <c r="N455" s="61" t="str">
        <f t="shared" si="49"/>
        <v>Camellia chekiangoleosa</v>
      </c>
    </row>
    <row r="456" spans="1:14" ht="25.15" customHeight="1" x14ac:dyDescent="0.2">
      <c r="A456" s="70" t="s">
        <v>3650</v>
      </c>
      <c r="B456" s="71"/>
      <c r="C456" s="68" t="str">
        <f>IF(ISERROR(VLOOKUP(IF(RIGHT($A456,1)=")",LEFT($A456,FIND(" (",$A456)-1),$A456),[1]ACCS!$B$2:$B$5003, 1, FALSE)), "","1")</f>
        <v/>
      </c>
      <c r="D456" s="103" t="str">
        <f>IF($B456="Unknown","",IF($B456="","",IF(VALUE(LEFT($B456,4))&lt;Calc!$J$2,"ANTIQUE","")))</f>
        <v/>
      </c>
      <c r="E456" s="72" t="s">
        <v>47</v>
      </c>
      <c r="F456" s="121"/>
      <c r="G456" s="121"/>
      <c r="H456" s="62" t="str">
        <f t="shared" si="50"/>
        <v>Japonica</v>
      </c>
      <c r="I456" s="18">
        <f t="shared" si="51"/>
        <v>0</v>
      </c>
      <c r="J456" s="18">
        <f t="shared" si="52"/>
        <v>0</v>
      </c>
      <c r="K456" s="18">
        <f t="shared" si="53"/>
        <v>0</v>
      </c>
      <c r="L456" s="57" t="str">
        <f t="shared" si="54"/>
        <v>Camellia chrysantha (See Camellia  Nitidissima)</v>
      </c>
      <c r="M456" s="57" t="str">
        <f t="shared" si="55"/>
        <v>Camellia chrysantha (See Camellia  Nitidissima)</v>
      </c>
      <c r="N456" s="61" t="str">
        <f t="shared" si="49"/>
        <v>Camellia chrysantha (See Camellia  Nitidissima)</v>
      </c>
    </row>
    <row r="457" spans="1:14" ht="25.15" customHeight="1" x14ac:dyDescent="0.2">
      <c r="A457" s="70" t="s">
        <v>3645</v>
      </c>
      <c r="B457" s="71"/>
      <c r="C457" s="68" t="str">
        <f>IF(ISERROR(VLOOKUP(IF(RIGHT($A457,1)=")",LEFT($A457,FIND(" (",$A457)-1),$A457),[1]ACCS!$B$2:$B$5003, 1, FALSE)), "","1")</f>
        <v>1</v>
      </c>
      <c r="D457" s="103" t="str">
        <f>IF($B457="Unknown","",IF($B457="","",IF(VALUE(LEFT($B457,4))&lt;Calc!$J$2,"ANTIQUE","")))</f>
        <v/>
      </c>
      <c r="E457" s="72" t="s">
        <v>61</v>
      </c>
      <c r="F457" s="121"/>
      <c r="G457" s="121"/>
      <c r="H457" s="62" t="str">
        <f t="shared" si="50"/>
        <v>Specie</v>
      </c>
      <c r="I457" s="18">
        <f t="shared" si="51"/>
        <v>13</v>
      </c>
      <c r="J457" s="18">
        <f t="shared" si="52"/>
        <v>0</v>
      </c>
      <c r="K457" s="18">
        <f t="shared" si="53"/>
        <v>13</v>
      </c>
      <c r="L457" s="57" t="str">
        <f t="shared" si="54"/>
        <v>Camellia chrysanthoides (Specie)</v>
      </c>
      <c r="M457" s="57" t="str">
        <f t="shared" si="55"/>
        <v>Camellia chrysanthoides</v>
      </c>
      <c r="N457" s="61" t="str">
        <f t="shared" si="49"/>
        <v>Camellia chrysanthoides</v>
      </c>
    </row>
    <row r="458" spans="1:14" ht="25.15" customHeight="1" x14ac:dyDescent="0.2">
      <c r="A458" s="70" t="s">
        <v>3644</v>
      </c>
      <c r="B458" s="71">
        <v>2012</v>
      </c>
      <c r="C458" s="68" t="str">
        <f>IF(ISERROR(VLOOKUP(IF(RIGHT($A458,1)=")",LEFT($A458,FIND(" (",$A458)-1),$A458),[1]ACCS!$B$2:$B$5003, 1, FALSE)), "","1")</f>
        <v>1</v>
      </c>
      <c r="D458" s="103" t="str">
        <f>IF($B458="Unknown","",IF($B458="","",IF(VALUE(LEFT($B458,4))&lt;Calc!$J$2,"ANTIQUE","")))</f>
        <v/>
      </c>
      <c r="E458" s="72" t="s">
        <v>47</v>
      </c>
      <c r="F458" s="121"/>
      <c r="G458" s="121"/>
      <c r="H458" s="62" t="str">
        <f t="shared" si="50"/>
        <v>Specie</v>
      </c>
      <c r="I458" s="18">
        <f t="shared" si="51"/>
        <v>13</v>
      </c>
      <c r="J458" s="18">
        <f t="shared" si="52"/>
        <v>0</v>
      </c>
      <c r="K458" s="18">
        <f t="shared" si="53"/>
        <v>13</v>
      </c>
      <c r="L458" s="57" t="str">
        <f t="shared" si="54"/>
        <v>Camellia chunii (Specie)</v>
      </c>
      <c r="M458" s="57" t="str">
        <f t="shared" si="55"/>
        <v>Camellia chunii</v>
      </c>
      <c r="N458" s="61" t="str">
        <f t="shared" si="49"/>
        <v>Camellia chunii</v>
      </c>
    </row>
    <row r="459" spans="1:14" ht="25.15" customHeight="1" x14ac:dyDescent="0.2">
      <c r="A459" s="70" t="s">
        <v>3643</v>
      </c>
      <c r="B459" s="71"/>
      <c r="C459" s="68" t="str">
        <f>IF(ISERROR(VLOOKUP(IF(RIGHT($A459,1)=")",LEFT($A459,FIND(" (",$A459)-1),$A459),[1]ACCS!$B$2:$B$5003, 1, FALSE)), "","1")</f>
        <v/>
      </c>
      <c r="D459" s="103" t="str">
        <f>IF($B459="Unknown","",IF($B459="","",IF(VALUE(LEFT($B459,4))&lt;Calc!$J$2,"ANTIQUE","")))</f>
        <v/>
      </c>
      <c r="E459" s="72" t="s">
        <v>61</v>
      </c>
      <c r="F459" s="121"/>
      <c r="G459" s="121"/>
      <c r="H459" s="62" t="str">
        <f t="shared" si="50"/>
        <v>Specie</v>
      </c>
      <c r="I459" s="18">
        <f t="shared" si="51"/>
        <v>13</v>
      </c>
      <c r="J459" s="18">
        <f t="shared" si="52"/>
        <v>0</v>
      </c>
      <c r="K459" s="18">
        <f t="shared" si="53"/>
        <v>13</v>
      </c>
      <c r="L459" s="57" t="str">
        <f t="shared" si="54"/>
        <v>Camellia costei (Specie)</v>
      </c>
      <c r="M459" s="57" t="str">
        <f t="shared" si="55"/>
        <v>Camellia costei</v>
      </c>
      <c r="N459" s="61" t="str">
        <f t="shared" si="49"/>
        <v>Camellia costei</v>
      </c>
    </row>
    <row r="460" spans="1:14" ht="25.15" customHeight="1" x14ac:dyDescent="0.2">
      <c r="A460" s="70" t="s">
        <v>3642</v>
      </c>
      <c r="B460" s="71"/>
      <c r="C460" s="68" t="str">
        <f>IF(ISERROR(VLOOKUP(IF(RIGHT($A460,1)=")",LEFT($A460,FIND(" (",$A460)-1),$A460),[1]ACCS!$B$2:$B$5003, 1, FALSE)), "","1")</f>
        <v>1</v>
      </c>
      <c r="D460" s="103" t="str">
        <f>IF($B460="Unknown","",IF($B460="","",IF(VALUE(LEFT($B460,4))&lt;Calc!$J$2,"ANTIQUE","")))</f>
        <v/>
      </c>
      <c r="E460" s="72" t="s">
        <v>61</v>
      </c>
      <c r="F460" s="121"/>
      <c r="G460" s="121"/>
      <c r="H460" s="62" t="str">
        <f t="shared" si="50"/>
        <v>Specie</v>
      </c>
      <c r="I460" s="18">
        <f t="shared" si="51"/>
        <v>13</v>
      </c>
      <c r="J460" s="18">
        <f t="shared" si="52"/>
        <v>0</v>
      </c>
      <c r="K460" s="18">
        <f t="shared" si="53"/>
        <v>13</v>
      </c>
      <c r="L460" s="57" t="str">
        <f t="shared" si="54"/>
        <v>Camellia cuspidata (Specie)</v>
      </c>
      <c r="M460" s="57" t="str">
        <f t="shared" si="55"/>
        <v>Camellia cuspidata</v>
      </c>
      <c r="N460" s="61" t="str">
        <f t="shared" si="49"/>
        <v>Camellia cuspidata</v>
      </c>
    </row>
    <row r="461" spans="1:14" ht="25.15" customHeight="1" x14ac:dyDescent="0.2">
      <c r="A461" s="70" t="s">
        <v>3641</v>
      </c>
      <c r="B461" s="71"/>
      <c r="C461" s="68" t="str">
        <f>IF(ISERROR(VLOOKUP(IF(RIGHT($A461,1)=")",LEFT($A461,FIND(" (",$A461)-1),$A461),[1]ACCS!$B$2:$B$5003, 1, FALSE)), "","1")</f>
        <v/>
      </c>
      <c r="D461" s="103" t="str">
        <f>IF($B461="Unknown","",IF($B461="","",IF(VALUE(LEFT($B461,4))&lt;Calc!$J$2,"ANTIQUE","")))</f>
        <v/>
      </c>
      <c r="E461" s="72" t="s">
        <v>24</v>
      </c>
      <c r="F461" s="121"/>
      <c r="G461" s="121"/>
      <c r="H461" s="62" t="str">
        <f t="shared" si="50"/>
        <v>Specie</v>
      </c>
      <c r="I461" s="18">
        <f t="shared" si="51"/>
        <v>13</v>
      </c>
      <c r="J461" s="18">
        <f t="shared" si="52"/>
        <v>0</v>
      </c>
      <c r="K461" s="18">
        <f t="shared" si="53"/>
        <v>13</v>
      </c>
      <c r="L461" s="57" t="str">
        <f t="shared" si="54"/>
        <v>Camellia edithae (Specie)</v>
      </c>
      <c r="M461" s="57" t="str">
        <f t="shared" si="55"/>
        <v>Camellia edithae</v>
      </c>
      <c r="N461" s="61" t="str">
        <f t="shared" si="49"/>
        <v>Camellia edithae</v>
      </c>
    </row>
    <row r="462" spans="1:14" ht="25.15" customHeight="1" x14ac:dyDescent="0.2">
      <c r="A462" s="70" t="s">
        <v>3640</v>
      </c>
      <c r="B462" s="71">
        <v>1994</v>
      </c>
      <c r="C462" s="68" t="str">
        <f>IF(ISERROR(VLOOKUP(IF(RIGHT($A462,1)=")",LEFT($A462,FIND(" (",$A462)-1),$A462),[1]ACCS!$B$2:$B$5003, 1, FALSE)), "","1")</f>
        <v>1</v>
      </c>
      <c r="D462" s="103" t="str">
        <f>IF($B462="Unknown","",IF($B462="","",IF(VALUE(LEFT($B462,4))&lt;Calc!$J$2,"ANTIQUE","")))</f>
        <v/>
      </c>
      <c r="E462" s="72" t="s">
        <v>47</v>
      </c>
      <c r="F462" s="121"/>
      <c r="G462" s="121"/>
      <c r="H462" s="62" t="str">
        <f t="shared" si="50"/>
        <v>Specie</v>
      </c>
      <c r="I462" s="18">
        <f t="shared" si="51"/>
        <v>13</v>
      </c>
      <c r="J462" s="18">
        <f t="shared" si="52"/>
        <v>0</v>
      </c>
      <c r="K462" s="18">
        <f t="shared" si="53"/>
        <v>13</v>
      </c>
      <c r="L462" s="57" t="str">
        <f t="shared" si="54"/>
        <v>Camellia flava (Specie)</v>
      </c>
      <c r="M462" s="57" t="str">
        <f t="shared" si="55"/>
        <v>Camellia flava</v>
      </c>
      <c r="N462" s="61" t="str">
        <f t="shared" si="49"/>
        <v>Camellia flava</v>
      </c>
    </row>
    <row r="463" spans="1:14" ht="25.15" customHeight="1" x14ac:dyDescent="0.2">
      <c r="A463" s="70" t="s">
        <v>3639</v>
      </c>
      <c r="B463" s="71"/>
      <c r="C463" s="68" t="str">
        <f>IF(ISERROR(VLOOKUP(IF(RIGHT($A463,1)=")",LEFT($A463,FIND(" (",$A463)-1),$A463),[1]ACCS!$B$2:$B$5003, 1, FALSE)), "","1")</f>
        <v>1</v>
      </c>
      <c r="D463" s="103" t="str">
        <f>IF($B463="Unknown","",IF($B463="","",IF(VALUE(LEFT($B463,4))&lt;Calc!$J$2,"ANTIQUE","")))</f>
        <v/>
      </c>
      <c r="E463" s="72" t="s">
        <v>47</v>
      </c>
      <c r="F463" s="121"/>
      <c r="G463" s="121"/>
      <c r="H463" s="62" t="str">
        <f t="shared" si="50"/>
        <v>Specie</v>
      </c>
      <c r="I463" s="18">
        <f t="shared" si="51"/>
        <v>13</v>
      </c>
      <c r="J463" s="18">
        <f t="shared" si="52"/>
        <v>0</v>
      </c>
      <c r="K463" s="18">
        <f t="shared" si="53"/>
        <v>13</v>
      </c>
      <c r="L463" s="57" t="str">
        <f t="shared" si="54"/>
        <v>Camellia fraterna (Specie)</v>
      </c>
      <c r="M463" s="57" t="str">
        <f t="shared" si="55"/>
        <v>Camellia fraterna</v>
      </c>
      <c r="N463" s="61" t="str">
        <f t="shared" si="49"/>
        <v>Camellia fraterna</v>
      </c>
    </row>
    <row r="464" spans="1:14" ht="25.15" customHeight="1" x14ac:dyDescent="0.2">
      <c r="A464" s="70" t="s">
        <v>3638</v>
      </c>
      <c r="B464" s="71"/>
      <c r="C464" s="68" t="str">
        <f>IF(ISERROR(VLOOKUP(IF(RIGHT($A464,1)=")",LEFT($A464,FIND(" (",$A464)-1),$A464),[1]ACCS!$B$2:$B$5003, 1, FALSE)), "","1")</f>
        <v>1</v>
      </c>
      <c r="D464" s="103" t="str">
        <f>IF($B464="Unknown","",IF($B464="","",IF(VALUE(LEFT($B464,4))&lt;Calc!$J$2,"ANTIQUE","")))</f>
        <v/>
      </c>
      <c r="E464" s="72" t="s">
        <v>37</v>
      </c>
      <c r="F464" s="121"/>
      <c r="G464" s="121"/>
      <c r="H464" s="62" t="str">
        <f t="shared" si="50"/>
        <v>Specie</v>
      </c>
      <c r="I464" s="18">
        <f t="shared" si="51"/>
        <v>13</v>
      </c>
      <c r="J464" s="18">
        <f t="shared" si="52"/>
        <v>0</v>
      </c>
      <c r="K464" s="18">
        <f t="shared" si="53"/>
        <v>13</v>
      </c>
      <c r="L464" s="57" t="str">
        <f t="shared" si="54"/>
        <v>Camellia grandiflora (Specie)</v>
      </c>
      <c r="M464" s="57" t="str">
        <f t="shared" si="55"/>
        <v>Camellia grandiflora</v>
      </c>
      <c r="N464" s="61" t="str">
        <f t="shared" si="49"/>
        <v>Camellia grandiflora</v>
      </c>
    </row>
    <row r="465" spans="1:14" ht="25.15" customHeight="1" x14ac:dyDescent="0.2">
      <c r="A465" s="70" t="s">
        <v>3637</v>
      </c>
      <c r="B465" s="71"/>
      <c r="C465" s="68" t="str">
        <f>IF(ISERROR(VLOOKUP(IF(RIGHT($A465,1)=")",LEFT($A465,FIND(" (",$A465)-1),$A465),[1]ACCS!$B$2:$B$5003, 1, FALSE)), "","1")</f>
        <v>1</v>
      </c>
      <c r="D465" s="103" t="str">
        <f>IF($B465="Unknown","",IF($B465="","",IF(VALUE(LEFT($B465,4))&lt;Calc!$J$2,"ANTIQUE","")))</f>
        <v/>
      </c>
      <c r="E465" s="72" t="s">
        <v>29</v>
      </c>
      <c r="F465" s="121"/>
      <c r="G465" s="121"/>
      <c r="H465" s="62" t="str">
        <f t="shared" si="50"/>
        <v>Specie</v>
      </c>
      <c r="I465" s="18">
        <f t="shared" si="51"/>
        <v>13</v>
      </c>
      <c r="J465" s="18">
        <f t="shared" si="52"/>
        <v>0</v>
      </c>
      <c r="K465" s="18">
        <f t="shared" si="53"/>
        <v>13</v>
      </c>
      <c r="L465" s="57" t="str">
        <f t="shared" si="54"/>
        <v>Camellia granthamiana (Specie)</v>
      </c>
      <c r="M465" s="57" t="str">
        <f t="shared" si="55"/>
        <v>Camellia granthamiana</v>
      </c>
      <c r="N465" s="61" t="str">
        <f t="shared" si="49"/>
        <v>Camellia granthamiana</v>
      </c>
    </row>
    <row r="466" spans="1:14" ht="25.15" customHeight="1" x14ac:dyDescent="0.2">
      <c r="A466" s="77" t="s">
        <v>3636</v>
      </c>
      <c r="B466" s="71"/>
      <c r="C466" s="68" t="str">
        <f>IF(ISERROR(VLOOKUP(IF(RIGHT($A466,1)=")",LEFT($A466,FIND(" (",$A466)-1),$A466),[1]ACCS!$B$2:$B$5003, 1, FALSE)), "","1")</f>
        <v>1</v>
      </c>
      <c r="D466" s="103" t="str">
        <f>IF($B466="Unknown","",IF($B466="","",IF(VALUE(LEFT($B466,4))&lt;Calc!$J$2,"ANTIQUE","")))</f>
        <v/>
      </c>
      <c r="E466" s="72" t="s">
        <v>61</v>
      </c>
      <c r="F466" s="121"/>
      <c r="G466" s="121"/>
      <c r="H466" s="62" t="str">
        <f t="shared" si="50"/>
        <v>Specie</v>
      </c>
      <c r="I466" s="18">
        <f t="shared" si="51"/>
        <v>13</v>
      </c>
      <c r="J466" s="18">
        <f t="shared" si="52"/>
        <v>0</v>
      </c>
      <c r="K466" s="18">
        <f t="shared" si="53"/>
        <v>13</v>
      </c>
      <c r="L466" s="57" t="str">
        <f t="shared" si="54"/>
        <v>Camellia handelii (Specie)</v>
      </c>
      <c r="M466" s="57" t="str">
        <f t="shared" si="55"/>
        <v>Camellia handelii</v>
      </c>
      <c r="N466" s="61" t="str">
        <f t="shared" si="49"/>
        <v>Camellia handelii</v>
      </c>
    </row>
    <row r="467" spans="1:14" ht="25.15" customHeight="1" x14ac:dyDescent="0.2">
      <c r="A467" s="70" t="s">
        <v>3635</v>
      </c>
      <c r="B467" s="71"/>
      <c r="C467" s="68" t="str">
        <f>IF(ISERROR(VLOOKUP(IF(RIGHT($A467,1)=")",LEFT($A467,FIND(" (",$A467)-1),$A467),[1]ACCS!$B$2:$B$5003, 1, FALSE)), "","1")</f>
        <v>1</v>
      </c>
      <c r="D467" s="103" t="str">
        <f>IF($B467="Unknown","",IF($B467="","",IF(VALUE(LEFT($B467,4))&lt;Calc!$J$2,"ANTIQUE","")))</f>
        <v/>
      </c>
      <c r="E467" s="72" t="s">
        <v>24</v>
      </c>
      <c r="F467" s="121"/>
      <c r="G467" s="121"/>
      <c r="H467" s="62" t="str">
        <f t="shared" si="50"/>
        <v>Specie</v>
      </c>
      <c r="I467" s="18">
        <f t="shared" si="51"/>
        <v>13</v>
      </c>
      <c r="J467" s="18">
        <f t="shared" si="52"/>
        <v>0</v>
      </c>
      <c r="K467" s="18">
        <f t="shared" si="53"/>
        <v>13</v>
      </c>
      <c r="L467" s="57" t="str">
        <f t="shared" si="54"/>
        <v>Camellia lapidea (Specie)</v>
      </c>
      <c r="M467" s="57" t="str">
        <f t="shared" si="55"/>
        <v>Camellia lapidea</v>
      </c>
      <c r="N467" s="61" t="str">
        <f t="shared" si="49"/>
        <v>Camellia lapidea</v>
      </c>
    </row>
    <row r="468" spans="1:14" ht="25.15" customHeight="1" x14ac:dyDescent="0.2">
      <c r="A468" s="70" t="s">
        <v>3634</v>
      </c>
      <c r="B468" s="71"/>
      <c r="C468" s="68" t="str">
        <f>IF(ISERROR(VLOOKUP(IF(RIGHT($A468,1)=")",LEFT($A468,FIND(" (",$A468)-1),$A468),[1]ACCS!$B$2:$B$5003, 1, FALSE)), "","1")</f>
        <v/>
      </c>
      <c r="D468" s="103" t="str">
        <f>IF($B468="Unknown","",IF($B468="","",IF(VALUE(LEFT($B468,4))&lt;Calc!$J$2,"ANTIQUE","")))</f>
        <v/>
      </c>
      <c r="E468" s="72" t="s">
        <v>61</v>
      </c>
      <c r="F468" s="121" t="s">
        <v>5</v>
      </c>
      <c r="G468" s="121"/>
      <c r="H468" s="62" t="str">
        <f t="shared" si="50"/>
        <v>Specie</v>
      </c>
      <c r="I468" s="18">
        <f t="shared" si="51"/>
        <v>13</v>
      </c>
      <c r="J468" s="18">
        <f t="shared" si="52"/>
        <v>0</v>
      </c>
      <c r="K468" s="18">
        <f t="shared" si="53"/>
        <v>13</v>
      </c>
      <c r="L468" s="57" t="str">
        <f t="shared" si="54"/>
        <v>Camellia longicarpa (Specie)</v>
      </c>
      <c r="M468" s="57" t="str">
        <f t="shared" si="55"/>
        <v>Camellia longicarpa</v>
      </c>
      <c r="N468" s="61" t="str">
        <f t="shared" si="49"/>
        <v>Camellia longicarpa</v>
      </c>
    </row>
    <row r="469" spans="1:14" ht="25.15" customHeight="1" x14ac:dyDescent="0.2">
      <c r="A469" s="70" t="s">
        <v>3633</v>
      </c>
      <c r="B469" s="71"/>
      <c r="C469" s="68" t="str">
        <f>IF(ISERROR(VLOOKUP(IF(RIGHT($A469,1)=")",LEFT($A469,FIND(" (",$A469)-1),$A469),[1]ACCS!$B$2:$B$5003, 1, FALSE)), "","1")</f>
        <v>1</v>
      </c>
      <c r="D469" s="103" t="str">
        <f>IF($B469="Unknown","",IF($B469="","",IF(VALUE(LEFT($B469,4))&lt;Calc!$J$2,"ANTIQUE","")))</f>
        <v/>
      </c>
      <c r="E469" s="72" t="s">
        <v>47</v>
      </c>
      <c r="F469" s="121"/>
      <c r="G469" s="121"/>
      <c r="H469" s="62" t="str">
        <f t="shared" si="50"/>
        <v>Specie</v>
      </c>
      <c r="I469" s="18">
        <f t="shared" si="51"/>
        <v>13</v>
      </c>
      <c r="J469" s="18">
        <f t="shared" si="52"/>
        <v>0</v>
      </c>
      <c r="K469" s="18">
        <f t="shared" si="53"/>
        <v>13</v>
      </c>
      <c r="L469" s="57" t="str">
        <f t="shared" si="54"/>
        <v>Camellia lutchuensis (Specie)</v>
      </c>
      <c r="M469" s="57" t="str">
        <f t="shared" si="55"/>
        <v>Camellia lutchuensis</v>
      </c>
      <c r="N469" s="61" t="str">
        <f t="shared" si="49"/>
        <v>Camellia lutchuensis</v>
      </c>
    </row>
    <row r="470" spans="1:14" ht="25.15" customHeight="1" x14ac:dyDescent="0.2">
      <c r="A470" s="70" t="s">
        <v>405</v>
      </c>
      <c r="B470" s="71">
        <v>2013</v>
      </c>
      <c r="C470" s="68" t="str">
        <f>IF(ISERROR(VLOOKUP(IF(RIGHT($A470,1)=")",LEFT($A470,FIND(" (",$A470)-1),$A470),[1]ACCS!$B$2:$B$5003, 1, FALSE)), "","1")</f>
        <v>1</v>
      </c>
      <c r="D470" s="103" t="str">
        <f>IF($B470="Unknown","",IF($B470="","",IF(VALUE(LEFT($B470,4))&lt;Calc!$J$2,"ANTIQUE","")))</f>
        <v/>
      </c>
      <c r="E470" s="72" t="s">
        <v>37</v>
      </c>
      <c r="F470" s="121"/>
      <c r="G470" s="121"/>
      <c r="H470" s="62" t="str">
        <f t="shared" si="50"/>
        <v>Japonica</v>
      </c>
      <c r="I470" s="18">
        <f t="shared" si="51"/>
        <v>0</v>
      </c>
      <c r="J470" s="18">
        <f t="shared" si="52"/>
        <v>0</v>
      </c>
      <c r="K470" s="18">
        <f t="shared" si="53"/>
        <v>0</v>
      </c>
      <c r="L470" s="57" t="str">
        <f t="shared" si="54"/>
        <v>C. M. Gordy</v>
      </c>
      <c r="M470" s="57" t="str">
        <f t="shared" si="55"/>
        <v>C. M. Gordy</v>
      </c>
      <c r="N470" s="61" t="str">
        <f t="shared" si="49"/>
        <v>C. M. Gordy</v>
      </c>
    </row>
    <row r="471" spans="1:14" ht="25.15" customHeight="1" x14ac:dyDescent="0.2">
      <c r="A471" s="70" t="s">
        <v>3283</v>
      </c>
      <c r="B471" s="71">
        <v>1853</v>
      </c>
      <c r="C471" s="68" t="str">
        <f>IF(ISERROR(VLOOKUP(IF(RIGHT($A471,1)=")",LEFT($A471,FIND(" (",$A471)-1),$A471),[1]ACCS!$B$2:$B$5003, 1, FALSE)), "","1")</f>
        <v>1</v>
      </c>
      <c r="D471" s="103" t="str">
        <f>IF($B471="Unknown","",IF($B471="","",IF(VALUE(LEFT($B471,4))&lt;Calc!$J$2,"ANTIQUE","")))</f>
        <v>ANTIQUE</v>
      </c>
      <c r="E471" s="72" t="s">
        <v>24</v>
      </c>
      <c r="F471" s="121"/>
      <c r="G471" s="121" t="s">
        <v>26</v>
      </c>
      <c r="H471" s="62" t="str">
        <f t="shared" si="50"/>
        <v>Japonica</v>
      </c>
      <c r="I471" s="18">
        <f t="shared" si="51"/>
        <v>0</v>
      </c>
      <c r="J471" s="18">
        <f t="shared" si="52"/>
        <v>0</v>
      </c>
      <c r="K471" s="18">
        <f t="shared" si="53"/>
        <v>0</v>
      </c>
      <c r="L471" s="57" t="str">
        <f t="shared" si="54"/>
        <v>C. M. Hovey (Colonel Fiery, William S. Hastie)</v>
      </c>
      <c r="M471" s="57" t="str">
        <f t="shared" si="55"/>
        <v>C. M. Hovey (Colonel Fiery, William S. Hastie)</v>
      </c>
      <c r="N471" s="61" t="str">
        <f t="shared" si="49"/>
        <v>C. M. Hovey</v>
      </c>
    </row>
    <row r="472" spans="1:14" ht="25.15" customHeight="1" x14ac:dyDescent="0.2">
      <c r="A472" s="70" t="s">
        <v>406</v>
      </c>
      <c r="B472" s="71">
        <v>1949</v>
      </c>
      <c r="C472" s="68" t="str">
        <f>IF(ISERROR(VLOOKUP(IF(RIGHT($A472,1)=")",LEFT($A472,FIND(" (",$A472)-1),$A472),[1]ACCS!$B$2:$B$5003, 1, FALSE)), "","1")</f>
        <v>1</v>
      </c>
      <c r="D472" s="103" t="str">
        <f>IF($B472="Unknown","",IF($B472="","",IF(VALUE(LEFT($B472,4))&lt;Calc!$J$2,"ANTIQUE","")))</f>
        <v/>
      </c>
      <c r="E472" s="72" t="s">
        <v>30</v>
      </c>
      <c r="F472" s="121"/>
      <c r="G472" s="121"/>
      <c r="H472" s="62" t="str">
        <f t="shared" si="50"/>
        <v>Japonica</v>
      </c>
      <c r="I472" s="18">
        <f t="shared" si="51"/>
        <v>0</v>
      </c>
      <c r="J472" s="18">
        <f t="shared" si="52"/>
        <v>0</v>
      </c>
      <c r="K472" s="18">
        <f t="shared" si="53"/>
        <v>0</v>
      </c>
      <c r="L472" s="57" t="str">
        <f t="shared" si="54"/>
        <v>C. M. Wilson (Grace Burkard, Lucille Ferrell)</v>
      </c>
      <c r="M472" s="57" t="str">
        <f t="shared" si="55"/>
        <v>C. M. Wilson (Grace Burkard, Lucille Ferrell)</v>
      </c>
      <c r="N472" s="61" t="str">
        <f t="shared" si="49"/>
        <v>C. M. Wilson</v>
      </c>
    </row>
    <row r="473" spans="1:14" ht="25.15" customHeight="1" x14ac:dyDescent="0.2">
      <c r="A473" s="70" t="s">
        <v>3632</v>
      </c>
      <c r="B473" s="71"/>
      <c r="C473" s="68" t="str">
        <f>IF(ISERROR(VLOOKUP(IF(RIGHT($A473,1)=")",LEFT($A473,FIND(" (",$A473)-1),$A473),[1]ACCS!$B$2:$B$5003, 1, FALSE)), "","1")</f>
        <v>1</v>
      </c>
      <c r="D473" s="103" t="str">
        <f>IF($B473="Unknown","",IF($B473="","",IF(VALUE(LEFT($B473,4))&lt;Calc!$J$2,"ANTIQUE","")))</f>
        <v/>
      </c>
      <c r="E473" s="72" t="s">
        <v>47</v>
      </c>
      <c r="F473" s="121"/>
      <c r="G473" s="121"/>
      <c r="H473" s="62" t="str">
        <f t="shared" si="50"/>
        <v>Specie</v>
      </c>
      <c r="I473" s="18">
        <f t="shared" si="51"/>
        <v>13</v>
      </c>
      <c r="J473" s="18">
        <f t="shared" si="52"/>
        <v>0</v>
      </c>
      <c r="K473" s="18">
        <f t="shared" si="53"/>
        <v>13</v>
      </c>
      <c r="L473" s="57" t="str">
        <f t="shared" si="54"/>
        <v>Camellia maliflora (Specie)</v>
      </c>
      <c r="M473" s="57" t="str">
        <f t="shared" si="55"/>
        <v>Camellia maliflora</v>
      </c>
      <c r="N473" s="61" t="str">
        <f t="shared" si="49"/>
        <v>Camellia maliflora</v>
      </c>
    </row>
    <row r="474" spans="1:14" ht="25.15" customHeight="1" x14ac:dyDescent="0.2">
      <c r="A474" s="70" t="s">
        <v>3284</v>
      </c>
      <c r="B474" s="71" t="s">
        <v>90</v>
      </c>
      <c r="C474" s="68" t="str">
        <f>IF(ISERROR(VLOOKUP(IF(RIGHT($A474,1)=")",LEFT($A474,FIND(" (",$A474)-1),$A474),[1]ACCS!$B$2:$B$5003, 1, FALSE)), "","1")</f>
        <v/>
      </c>
      <c r="D474" s="103" t="str">
        <f>IF($B474="Unknown","",IF($B474="","",IF(VALUE(LEFT($B474,4))&lt;Calc!$J$2,"ANTIQUE","")))</f>
        <v>ANTIQUE</v>
      </c>
      <c r="E474" s="72" t="s">
        <v>24</v>
      </c>
      <c r="F474" s="121"/>
      <c r="G474" s="121"/>
      <c r="H474" s="62" t="str">
        <f t="shared" si="50"/>
        <v>Japonica</v>
      </c>
      <c r="I474" s="18">
        <f t="shared" si="51"/>
        <v>0</v>
      </c>
      <c r="J474" s="18">
        <f t="shared" si="52"/>
        <v>0</v>
      </c>
      <c r="K474" s="18">
        <f t="shared" si="53"/>
        <v>0</v>
      </c>
      <c r="L474" s="57" t="str">
        <f t="shared" si="54"/>
        <v>C. N. Hastie</v>
      </c>
      <c r="M474" s="57" t="str">
        <f t="shared" si="55"/>
        <v>C. N. Hastie</v>
      </c>
      <c r="N474" s="61" t="str">
        <f t="shared" si="49"/>
        <v>C. N. Hastie</v>
      </c>
    </row>
    <row r="475" spans="1:14" ht="25.15" customHeight="1" x14ac:dyDescent="0.2">
      <c r="A475" s="70" t="s">
        <v>3631</v>
      </c>
      <c r="B475" s="71"/>
      <c r="C475" s="68" t="str">
        <f>IF(ISERROR(VLOOKUP(IF(RIGHT($A475,1)=")",LEFT($A475,FIND(" (",$A475)-1),$A475),[1]ACCS!$B$2:$B$5003, 1, FALSE)), "","1")</f>
        <v>1</v>
      </c>
      <c r="D475" s="103" t="str">
        <f>IF($B475="Unknown","",IF($B475="","",IF(VALUE(LEFT($B475,4))&lt;Calc!$J$2,"ANTIQUE","")))</f>
        <v/>
      </c>
      <c r="E475" s="72" t="s">
        <v>47</v>
      </c>
      <c r="F475" s="121"/>
      <c r="G475" s="121"/>
      <c r="H475" s="62" t="str">
        <f t="shared" si="50"/>
        <v>Specie</v>
      </c>
      <c r="I475" s="18">
        <f t="shared" si="51"/>
        <v>13</v>
      </c>
      <c r="J475" s="18">
        <f t="shared" si="52"/>
        <v>0</v>
      </c>
      <c r="K475" s="18">
        <f t="shared" si="53"/>
        <v>13</v>
      </c>
      <c r="L475" s="57" t="str">
        <f t="shared" si="54"/>
        <v>Camellia nitidissima (Specie)</v>
      </c>
      <c r="M475" s="57" t="str">
        <f t="shared" si="55"/>
        <v>Camellia nitidissima</v>
      </c>
      <c r="N475" s="61" t="str">
        <f t="shared" si="49"/>
        <v>Camellia nitidissima</v>
      </c>
    </row>
    <row r="476" spans="1:14" ht="25.15" customHeight="1" x14ac:dyDescent="0.2">
      <c r="A476" s="70" t="s">
        <v>3630</v>
      </c>
      <c r="B476" s="71"/>
      <c r="C476" s="68" t="str">
        <f>IF(ISERROR(VLOOKUP(IF(RIGHT($A476,1)=")",LEFT($A476,FIND(" (",$A476)-1),$A476),[1]ACCS!$B$2:$B$5003, 1, FALSE)), "","1")</f>
        <v/>
      </c>
      <c r="D476" s="103" t="str">
        <f>IF($B476="Unknown","",IF($B476="","",IF(VALUE(LEFT($B476,4))&lt;Calc!$J$2,"ANTIQUE","")))</f>
        <v/>
      </c>
      <c r="E476" s="72" t="s">
        <v>61</v>
      </c>
      <c r="F476" s="121"/>
      <c r="G476" s="121"/>
      <c r="H476" s="62" t="str">
        <f t="shared" si="50"/>
        <v>Specie</v>
      </c>
      <c r="I476" s="18">
        <f t="shared" si="51"/>
        <v>13</v>
      </c>
      <c r="J476" s="18">
        <f t="shared" si="52"/>
        <v>0</v>
      </c>
      <c r="K476" s="18">
        <f t="shared" si="53"/>
        <v>13</v>
      </c>
      <c r="L476" s="57" t="str">
        <f t="shared" si="54"/>
        <v>Camellia oleifera Ruter's (Specie)</v>
      </c>
      <c r="M476" s="57" t="str">
        <f t="shared" si="55"/>
        <v>Camellia oleifera Ruter's</v>
      </c>
      <c r="N476" s="61" t="str">
        <f t="shared" si="49"/>
        <v>Camellia oleifera Ruter's</v>
      </c>
    </row>
    <row r="477" spans="1:14" ht="25.15" customHeight="1" x14ac:dyDescent="0.2">
      <c r="A477" s="70" t="s">
        <v>407</v>
      </c>
      <c r="B477" s="71">
        <v>1938</v>
      </c>
      <c r="C477" s="68" t="str">
        <f>IF(ISERROR(VLOOKUP(IF(RIGHT($A477,1)=")",LEFT($A477,FIND(" (",$A477)-1),$A477),[1]ACCS!$B$2:$B$5003, 1, FALSE)), "","1")</f>
        <v/>
      </c>
      <c r="D477" s="103" t="str">
        <f>IF($B477="Unknown","",IF($B477="","",IF(VALUE(LEFT($B477,4))&lt;Calc!$J$2,"ANTIQUE","")))</f>
        <v/>
      </c>
      <c r="E477" s="72" t="s">
        <v>24</v>
      </c>
      <c r="F477" s="121"/>
      <c r="G477" s="121"/>
      <c r="H477" s="62" t="str">
        <f t="shared" si="50"/>
        <v>Japonica</v>
      </c>
      <c r="I477" s="18">
        <f t="shared" si="51"/>
        <v>0</v>
      </c>
      <c r="J477" s="18">
        <f t="shared" si="52"/>
        <v>0</v>
      </c>
      <c r="K477" s="18">
        <f t="shared" si="53"/>
        <v>0</v>
      </c>
      <c r="L477" s="57" t="str">
        <f t="shared" si="54"/>
        <v>C. P. Morgan (See Beauty of Holland)</v>
      </c>
      <c r="M477" s="57" t="str">
        <f t="shared" si="55"/>
        <v>C. P. Morgan (See Beauty of Holland)</v>
      </c>
      <c r="N477" s="61" t="str">
        <f t="shared" si="49"/>
        <v>C. P. Morgan (See Beauty of Holland)</v>
      </c>
    </row>
    <row r="478" spans="1:14" ht="25.15" customHeight="1" x14ac:dyDescent="0.2">
      <c r="A478" s="70" t="s">
        <v>3629</v>
      </c>
      <c r="B478" s="71"/>
      <c r="C478" s="68" t="str">
        <f>IF(ISERROR(VLOOKUP(IF(RIGHT($A478,1)=")",LEFT($A478,FIND(" (",$A478)-1),$A478),[1]ACCS!$B$2:$B$5003, 1, FALSE)), "","1")</f>
        <v/>
      </c>
      <c r="D478" s="103" t="str">
        <f>IF($B478="Unknown","",IF($B478="","",IF(VALUE(LEFT($B478,4))&lt;Calc!$J$2,"ANTIQUE","")))</f>
        <v/>
      </c>
      <c r="E478" s="72" t="s">
        <v>61</v>
      </c>
      <c r="F478" s="121"/>
      <c r="G478" s="121"/>
      <c r="H478" s="62" t="str">
        <f t="shared" si="50"/>
        <v>Specie</v>
      </c>
      <c r="I478" s="18">
        <f t="shared" si="51"/>
        <v>13</v>
      </c>
      <c r="J478" s="18">
        <f t="shared" si="52"/>
        <v>0</v>
      </c>
      <c r="K478" s="18">
        <f t="shared" si="53"/>
        <v>13</v>
      </c>
      <c r="L478" s="57" t="str">
        <f t="shared" si="54"/>
        <v>Camellia pitardii var. pitardii (Specie)</v>
      </c>
      <c r="M478" s="57" t="str">
        <f t="shared" si="55"/>
        <v>Camellia pitardii var. pitardii</v>
      </c>
      <c r="N478" s="61" t="str">
        <f t="shared" si="49"/>
        <v>Camellia pitardii var. pitardii</v>
      </c>
    </row>
    <row r="479" spans="1:14" ht="25.15" customHeight="1" x14ac:dyDescent="0.2">
      <c r="A479" s="99" t="s">
        <v>3161</v>
      </c>
      <c r="B479" s="100">
        <v>2019</v>
      </c>
      <c r="C479" s="68" t="str">
        <f>IF(ISERROR(VLOOKUP(IF(RIGHT($A479,1)=")",LEFT($A479,FIND(" (",$A479)-1),$A479),[1]ACCS!$B$2:$B$5003, 1, FALSE)), "","1")</f>
        <v>1</v>
      </c>
      <c r="D479" s="115" t="str">
        <f>IF($B479="Unknown","",IF($B479="","",IF(VALUE(LEFT($B479,4))&lt;Calc!$J$2,"ANTIQUE","")))</f>
        <v/>
      </c>
      <c r="E479" s="53" t="s">
        <v>21</v>
      </c>
      <c r="F479" s="121"/>
      <c r="G479" s="121"/>
      <c r="H479" s="62" t="str">
        <f t="shared" si="50"/>
        <v>Japonica</v>
      </c>
      <c r="I479" s="18">
        <f t="shared" si="51"/>
        <v>0</v>
      </c>
      <c r="J479" s="18">
        <f t="shared" si="52"/>
        <v>0</v>
      </c>
      <c r="K479" s="18">
        <f t="shared" si="53"/>
        <v>0</v>
      </c>
      <c r="L479" s="57" t="str">
        <f t="shared" si="54"/>
        <v>C. R. Pope</v>
      </c>
      <c r="M479" s="57" t="str">
        <f t="shared" si="55"/>
        <v>C. R. Pope</v>
      </c>
      <c r="N479" s="61" t="str">
        <f t="shared" si="49"/>
        <v>C. R. Pope</v>
      </c>
    </row>
    <row r="480" spans="1:14" ht="25.15" customHeight="1" x14ac:dyDescent="0.2">
      <c r="A480" s="70" t="s">
        <v>3628</v>
      </c>
      <c r="B480" s="71"/>
      <c r="C480" s="68" t="str">
        <f>IF(ISERROR(VLOOKUP(IF(RIGHT($A480,1)=")",LEFT($A480,FIND(" (",$A480)-1),$A480),[1]ACCS!$B$2:$B$5003, 1, FALSE)), "","1")</f>
        <v>1</v>
      </c>
      <c r="D480" s="103" t="str">
        <f>IF($B480="Unknown","",IF($B480="","",IF(VALUE(LEFT($B480,4))&lt;Calc!$J$2,"ANTIQUE","")))</f>
        <v/>
      </c>
      <c r="E480" s="72" t="s">
        <v>61</v>
      </c>
      <c r="F480" s="121"/>
      <c r="G480" s="121"/>
      <c r="H480" s="62" t="str">
        <f t="shared" si="50"/>
        <v>Specie</v>
      </c>
      <c r="I480" s="18">
        <f t="shared" si="51"/>
        <v>13</v>
      </c>
      <c r="J480" s="18">
        <f t="shared" si="52"/>
        <v>0</v>
      </c>
      <c r="K480" s="18">
        <f t="shared" si="53"/>
        <v>13</v>
      </c>
      <c r="L480" s="57" t="str">
        <f t="shared" si="54"/>
        <v>Camellia rosaeflora (Specie)</v>
      </c>
      <c r="M480" s="57" t="str">
        <f t="shared" si="55"/>
        <v>Camellia rosaeflora</v>
      </c>
      <c r="N480" s="61" t="str">
        <f t="shared" si="49"/>
        <v>Camellia rosaeflora</v>
      </c>
    </row>
    <row r="481" spans="1:14" ht="25.15" customHeight="1" x14ac:dyDescent="0.2">
      <c r="A481" s="70" t="s">
        <v>3627</v>
      </c>
      <c r="B481" s="71"/>
      <c r="C481" s="68" t="str">
        <f>IF(ISERROR(VLOOKUP(IF(RIGHT($A481,1)=")",LEFT($A481,FIND(" (",$A481)-1),$A481),[1]ACCS!$B$2:$B$5003, 1, FALSE)), "","1")</f>
        <v>1</v>
      </c>
      <c r="D481" s="103" t="str">
        <f>IF($B481="Unknown","",IF($B481="","",IF(VALUE(LEFT($B481,4))&lt;Calc!$J$2,"ANTIQUE","")))</f>
        <v/>
      </c>
      <c r="E481" s="72" t="s">
        <v>47</v>
      </c>
      <c r="F481" s="121"/>
      <c r="G481" s="121"/>
      <c r="H481" s="62" t="str">
        <f t="shared" si="50"/>
        <v>Specie</v>
      </c>
      <c r="I481" s="18">
        <f t="shared" si="51"/>
        <v>13</v>
      </c>
      <c r="J481" s="18">
        <f t="shared" si="52"/>
        <v>0</v>
      </c>
      <c r="K481" s="18">
        <f t="shared" si="53"/>
        <v>13</v>
      </c>
      <c r="L481" s="57" t="str">
        <f t="shared" si="54"/>
        <v>Camellia sinensis (Specie)</v>
      </c>
      <c r="M481" s="57" t="str">
        <f t="shared" si="55"/>
        <v>Camellia sinensis</v>
      </c>
      <c r="N481" s="61" t="str">
        <f t="shared" si="49"/>
        <v>Camellia sinensis</v>
      </c>
    </row>
    <row r="482" spans="1:14" ht="25.15" customHeight="1" x14ac:dyDescent="0.2">
      <c r="A482" s="70" t="s">
        <v>3626</v>
      </c>
      <c r="B482" s="71"/>
      <c r="C482" s="68" t="str">
        <f>IF(ISERROR(VLOOKUP(IF(RIGHT($A482,1)=")",LEFT($A482,FIND(" (",$A482)-1),$A482),[1]ACCS!$B$2:$B$5003, 1, FALSE)), "","1")</f>
        <v/>
      </c>
      <c r="D482" s="103" t="str">
        <f>IF($B482="Unknown","",IF($B482="","",IF(VALUE(LEFT($B482,4))&lt;Calc!$J$2,"ANTIQUE","")))</f>
        <v/>
      </c>
      <c r="E482" s="72" t="s">
        <v>24</v>
      </c>
      <c r="F482" s="121"/>
      <c r="G482" s="121"/>
      <c r="H482" s="62" t="str">
        <f t="shared" si="50"/>
        <v>Specie</v>
      </c>
      <c r="I482" s="18">
        <f t="shared" si="51"/>
        <v>13</v>
      </c>
      <c r="J482" s="18">
        <f t="shared" si="52"/>
        <v>0</v>
      </c>
      <c r="K482" s="18">
        <f t="shared" si="53"/>
        <v>13</v>
      </c>
      <c r="L482" s="57" t="str">
        <f t="shared" si="54"/>
        <v>Camellia tenuivalis (Specie)</v>
      </c>
      <c r="M482" s="57" t="str">
        <f t="shared" si="55"/>
        <v>Camellia tenuivalis</v>
      </c>
      <c r="N482" s="61" t="str">
        <f t="shared" si="49"/>
        <v>Camellia tenuivalis</v>
      </c>
    </row>
    <row r="483" spans="1:14" ht="25.15" customHeight="1" x14ac:dyDescent="0.2">
      <c r="A483" s="70" t="s">
        <v>3625</v>
      </c>
      <c r="B483" s="71"/>
      <c r="C483" s="68" t="str">
        <f>IF(ISERROR(VLOOKUP(IF(RIGHT($A483,1)=")",LEFT($A483,FIND(" (",$A483)-1),$A483),[1]ACCS!$B$2:$B$5003, 1, FALSE)), "","1")</f>
        <v>1</v>
      </c>
      <c r="D483" s="103" t="str">
        <f>IF($B483="Unknown","",IF($B483="","",IF(VALUE(LEFT($B483,4))&lt;Calc!$J$2,"ANTIQUE","")))</f>
        <v/>
      </c>
      <c r="E483" s="72" t="s">
        <v>47</v>
      </c>
      <c r="F483" s="121"/>
      <c r="G483" s="121"/>
      <c r="H483" s="62" t="str">
        <f t="shared" si="50"/>
        <v>Specie</v>
      </c>
      <c r="I483" s="18">
        <f t="shared" si="51"/>
        <v>13</v>
      </c>
      <c r="J483" s="18">
        <f t="shared" si="52"/>
        <v>0</v>
      </c>
      <c r="K483" s="18">
        <f t="shared" si="53"/>
        <v>13</v>
      </c>
      <c r="L483" s="57" t="str">
        <f t="shared" si="54"/>
        <v>Camellia tunghinensis (Specie)</v>
      </c>
      <c r="M483" s="57" t="str">
        <f t="shared" si="55"/>
        <v>Camellia tunghinensis</v>
      </c>
      <c r="N483" s="61" t="str">
        <f t="shared" si="49"/>
        <v>Camellia tunghinensis</v>
      </c>
    </row>
    <row r="484" spans="1:14" ht="25.15" customHeight="1" x14ac:dyDescent="0.2">
      <c r="A484" s="70" t="s">
        <v>3624</v>
      </c>
      <c r="B484" s="71"/>
      <c r="C484" s="68" t="str">
        <f>IF(ISERROR(VLOOKUP(IF(RIGHT($A484,1)=")",LEFT($A484,FIND(" (",$A484)-1),$A484),[1]ACCS!$B$2:$B$5003, 1, FALSE)), "","1")</f>
        <v>1</v>
      </c>
      <c r="D484" s="103" t="str">
        <f>IF($B484="Unknown","",IF($B484="","",IF(VALUE(LEFT($B484,4))&lt;Calc!$J$2,"ANTIQUE","")))</f>
        <v/>
      </c>
      <c r="E484" s="72" t="s">
        <v>47</v>
      </c>
      <c r="F484" s="121"/>
      <c r="G484" s="121"/>
      <c r="H484" s="62" t="str">
        <f t="shared" si="50"/>
        <v>Specie</v>
      </c>
      <c r="I484" s="18">
        <f t="shared" si="51"/>
        <v>13</v>
      </c>
      <c r="J484" s="18">
        <f t="shared" si="52"/>
        <v>0</v>
      </c>
      <c r="K484" s="18">
        <f t="shared" si="53"/>
        <v>13</v>
      </c>
      <c r="L484" s="57" t="str">
        <f t="shared" si="54"/>
        <v>Camellia vietnamensis (Specie)</v>
      </c>
      <c r="M484" s="57" t="str">
        <f t="shared" si="55"/>
        <v>Camellia vietnamensis</v>
      </c>
      <c r="N484" s="61" t="str">
        <f t="shared" si="49"/>
        <v>Camellia vietnamensis</v>
      </c>
    </row>
    <row r="485" spans="1:14" ht="25.15" customHeight="1" x14ac:dyDescent="0.2">
      <c r="A485" s="70" t="s">
        <v>408</v>
      </c>
      <c r="B485" s="71">
        <v>2005</v>
      </c>
      <c r="C485" s="68" t="str">
        <f>IF(ISERROR(VLOOKUP(IF(RIGHT($A485,1)=")",LEFT($A485,FIND(" (",$A485)-1),$A485),[1]ACCS!$B$2:$B$5003, 1, FALSE)), "","1")</f>
        <v/>
      </c>
      <c r="D485" s="103" t="str">
        <f>IF($B485="Unknown","",IF($B485="","",IF(VALUE(LEFT($B485,4))&lt;Calc!$J$2,"ANTIQUE","")))</f>
        <v/>
      </c>
      <c r="E485" s="72" t="s">
        <v>24</v>
      </c>
      <c r="F485" s="121"/>
      <c r="G485" s="121"/>
      <c r="H485" s="62" t="str">
        <f t="shared" si="50"/>
        <v>Japonica</v>
      </c>
      <c r="I485" s="18">
        <f t="shared" si="51"/>
        <v>0</v>
      </c>
      <c r="J485" s="18">
        <f t="shared" si="52"/>
        <v>0</v>
      </c>
      <c r="K485" s="18">
        <f t="shared" si="53"/>
        <v>0</v>
      </c>
      <c r="L485" s="57" t="str">
        <f t="shared" si="54"/>
        <v>C. W. Swann</v>
      </c>
      <c r="M485" s="57" t="str">
        <f t="shared" si="55"/>
        <v>C. W. Swann</v>
      </c>
      <c r="N485" s="61" t="str">
        <f t="shared" si="49"/>
        <v>C. W. Swann</v>
      </c>
    </row>
    <row r="486" spans="1:14" ht="25.15" customHeight="1" x14ac:dyDescent="0.2">
      <c r="A486" s="70" t="s">
        <v>3623</v>
      </c>
      <c r="B486" s="71"/>
      <c r="C486" s="68" t="str">
        <f>IF(ISERROR(VLOOKUP(IF(RIGHT($A486,1)=")",LEFT($A486,FIND(" (",$A486)-1),$A486),[1]ACCS!$B$2:$B$5003, 1, FALSE)), "","1")</f>
        <v/>
      </c>
      <c r="D486" s="103" t="str">
        <f>IF($B486="Unknown","",IF($B486="","",IF(VALUE(LEFT($B486,4))&lt;Calc!$J$2,"ANTIQUE","")))</f>
        <v/>
      </c>
      <c r="E486" s="72" t="s">
        <v>163</v>
      </c>
      <c r="F486" s="121"/>
      <c r="G486" s="121"/>
      <c r="H486" s="62" t="str">
        <f t="shared" si="50"/>
        <v>Specie</v>
      </c>
      <c r="I486" s="18">
        <f t="shared" si="51"/>
        <v>13</v>
      </c>
      <c r="J486" s="18">
        <f t="shared" si="52"/>
        <v>0</v>
      </c>
      <c r="K486" s="18">
        <f t="shared" si="53"/>
        <v>13</v>
      </c>
      <c r="L486" s="57" t="str">
        <f t="shared" si="54"/>
        <v>Camellia yushsienensis (Specie)</v>
      </c>
      <c r="M486" s="57" t="str">
        <f t="shared" si="55"/>
        <v>Camellia yushsienensis</v>
      </c>
      <c r="N486" s="61" t="str">
        <f t="shared" si="49"/>
        <v>Camellia yushsienensis</v>
      </c>
    </row>
    <row r="487" spans="1:14" ht="25.15" customHeight="1" x14ac:dyDescent="0.2">
      <c r="A487" s="70" t="s">
        <v>409</v>
      </c>
      <c r="B487" s="71">
        <v>2009</v>
      </c>
      <c r="C487" s="68" t="str">
        <f>IF(ISERROR(VLOOKUP(IF(RIGHT($A487,1)=")",LEFT($A487,FIND(" (",$A487)-1),$A487),[1]ACCS!$B$2:$B$5003, 1, FALSE)), "","1")</f>
        <v>1</v>
      </c>
      <c r="D487" s="103" t="str">
        <f>IF($B487="Unknown","",IF($B487="","",IF(VALUE(LEFT($B487,4))&lt;Calc!$J$2,"ANTIQUE","")))</f>
        <v/>
      </c>
      <c r="E487" s="72" t="s">
        <v>47</v>
      </c>
      <c r="F487" s="121"/>
      <c r="G487" s="121" t="s">
        <v>26</v>
      </c>
      <c r="H487" s="62" t="str">
        <f t="shared" si="50"/>
        <v>Japonica</v>
      </c>
      <c r="I487" s="18">
        <f t="shared" si="51"/>
        <v>0</v>
      </c>
      <c r="J487" s="18">
        <f t="shared" si="52"/>
        <v>0</v>
      </c>
      <c r="K487" s="18">
        <f t="shared" si="53"/>
        <v>0</v>
      </c>
      <c r="L487" s="57" t="str">
        <f t="shared" si="54"/>
        <v>Cabernet</v>
      </c>
      <c r="M487" s="57" t="str">
        <f t="shared" si="55"/>
        <v>Cabernet</v>
      </c>
      <c r="N487" s="61" t="str">
        <f t="shared" si="49"/>
        <v>Cabernet</v>
      </c>
    </row>
    <row r="488" spans="1:14" ht="25.15" customHeight="1" x14ac:dyDescent="0.2">
      <c r="A488" s="70" t="s">
        <v>410</v>
      </c>
      <c r="B488" s="71">
        <v>1946</v>
      </c>
      <c r="C488" s="68" t="str">
        <f>IF(ISERROR(VLOOKUP(IF(RIGHT($A488,1)=")",LEFT($A488,FIND(" (",$A488)-1),$A488),[1]ACCS!$B$2:$B$5003, 1, FALSE)), "","1")</f>
        <v>1</v>
      </c>
      <c r="D488" s="103" t="str">
        <f>IF($B488="Unknown","",IF($B488="","",IF(VALUE(LEFT($B488,4))&lt;Calc!$J$2,"ANTIQUE","")))</f>
        <v/>
      </c>
      <c r="E488" s="72" t="s">
        <v>24</v>
      </c>
      <c r="F488" s="121"/>
      <c r="G488" s="121"/>
      <c r="H488" s="62" t="str">
        <f t="shared" si="50"/>
        <v>Japonica</v>
      </c>
      <c r="I488" s="18">
        <f t="shared" si="51"/>
        <v>0</v>
      </c>
      <c r="J488" s="18">
        <f t="shared" si="52"/>
        <v>0</v>
      </c>
      <c r="K488" s="18">
        <f t="shared" si="53"/>
        <v>0</v>
      </c>
      <c r="L488" s="57" t="str">
        <f t="shared" si="54"/>
        <v>Cabeza De Vaca</v>
      </c>
      <c r="M488" s="57" t="str">
        <f t="shared" si="55"/>
        <v>Cabeza De Vaca</v>
      </c>
      <c r="N488" s="61" t="str">
        <f t="shared" si="49"/>
        <v>Cabeza De Vaca</v>
      </c>
    </row>
    <row r="489" spans="1:14" ht="25.15" customHeight="1" x14ac:dyDescent="0.2">
      <c r="A489" s="70" t="s">
        <v>411</v>
      </c>
      <c r="B489" s="71">
        <v>2005</v>
      </c>
      <c r="C489" s="68" t="str">
        <f>IF(ISERROR(VLOOKUP(IF(RIGHT($A489,1)=")",LEFT($A489,FIND(" (",$A489)-1),$A489),[1]ACCS!$B$2:$B$5003, 1, FALSE)), "","1")</f>
        <v/>
      </c>
      <c r="D489" s="103" t="str">
        <f>IF($B489="Unknown","",IF($B489="","",IF(VALUE(LEFT($B489,4))&lt;Calc!$J$2,"ANTIQUE","")))</f>
        <v/>
      </c>
      <c r="E489" s="72" t="s">
        <v>29</v>
      </c>
      <c r="F489" s="121"/>
      <c r="G489" s="121"/>
      <c r="H489" s="62" t="str">
        <f t="shared" si="50"/>
        <v>Reticulata</v>
      </c>
      <c r="I489" s="18">
        <f t="shared" si="51"/>
        <v>1</v>
      </c>
      <c r="J489" s="18">
        <f t="shared" si="52"/>
        <v>0</v>
      </c>
      <c r="K489" s="18">
        <f t="shared" si="53"/>
        <v>0</v>
      </c>
      <c r="L489" s="57" t="str">
        <f t="shared" si="54"/>
        <v>Caitlin Olivia</v>
      </c>
      <c r="M489" s="57" t="str">
        <f t="shared" si="55"/>
        <v>Caitlin Olivia</v>
      </c>
      <c r="N489" s="61" t="str">
        <f t="shared" si="49"/>
        <v>Caitlin Olivia</v>
      </c>
    </row>
    <row r="490" spans="1:14" ht="25.15" customHeight="1" x14ac:dyDescent="0.2">
      <c r="A490" s="70" t="s">
        <v>412</v>
      </c>
      <c r="B490" s="71">
        <v>1970</v>
      </c>
      <c r="C490" s="68" t="str">
        <f>IF(ISERROR(VLOOKUP(IF(RIGHT($A490,1)=")",LEFT($A490,FIND(" (",$A490)-1),$A490),[1]ACCS!$B$2:$B$5003, 1, FALSE)), "","1")</f>
        <v>1</v>
      </c>
      <c r="D490" s="103" t="str">
        <f>IF($B490="Unknown","",IF($B490="","",IF(VALUE(LEFT($B490,4))&lt;Calc!$J$2,"ANTIQUE","")))</f>
        <v/>
      </c>
      <c r="E490" s="72" t="s">
        <v>37</v>
      </c>
      <c r="F490" s="121"/>
      <c r="G490" s="121"/>
      <c r="H490" s="62" t="str">
        <f t="shared" si="50"/>
        <v>Japonica</v>
      </c>
      <c r="I490" s="18">
        <f t="shared" si="51"/>
        <v>0</v>
      </c>
      <c r="J490" s="18">
        <f t="shared" si="52"/>
        <v>0</v>
      </c>
      <c r="K490" s="18">
        <f t="shared" si="53"/>
        <v>0</v>
      </c>
      <c r="L490" s="57" t="str">
        <f t="shared" si="54"/>
        <v>Cajun King</v>
      </c>
      <c r="M490" s="57" t="str">
        <f t="shared" si="55"/>
        <v>Cajun King</v>
      </c>
      <c r="N490" s="61" t="str">
        <f t="shared" si="49"/>
        <v>Cajun King</v>
      </c>
    </row>
    <row r="491" spans="1:14" ht="25.15" customHeight="1" x14ac:dyDescent="0.2">
      <c r="A491" s="70" t="s">
        <v>413</v>
      </c>
      <c r="B491" s="71">
        <v>1948</v>
      </c>
      <c r="C491" s="68" t="str">
        <f>IF(ISERROR(VLOOKUP(IF(RIGHT($A491,1)=")",LEFT($A491,FIND(" (",$A491)-1),$A491),[1]ACCS!$B$2:$B$5003, 1, FALSE)), "","1")</f>
        <v/>
      </c>
      <c r="D491" s="103" t="str">
        <f>IF($B491="Unknown","",IF($B491="","",IF(VALUE(LEFT($B491,4))&lt;Calc!$J$2,"ANTIQUE","")))</f>
        <v/>
      </c>
      <c r="E491" s="72" t="s">
        <v>24</v>
      </c>
      <c r="F491" s="121"/>
      <c r="G491" s="121" t="s">
        <v>26</v>
      </c>
      <c r="H491" s="62" t="str">
        <f t="shared" si="50"/>
        <v>Japonica</v>
      </c>
      <c r="I491" s="18">
        <f t="shared" si="51"/>
        <v>0</v>
      </c>
      <c r="J491" s="18">
        <f t="shared" si="52"/>
        <v>0</v>
      </c>
      <c r="K491" s="18">
        <f t="shared" si="53"/>
        <v>0</v>
      </c>
      <c r="L491" s="57" t="str">
        <f t="shared" si="54"/>
        <v>Calico</v>
      </c>
      <c r="M491" s="57" t="str">
        <f t="shared" si="55"/>
        <v>Calico</v>
      </c>
      <c r="N491" s="61" t="str">
        <f t="shared" si="49"/>
        <v>Calico</v>
      </c>
    </row>
    <row r="492" spans="1:14" ht="25.15" customHeight="1" x14ac:dyDescent="0.2">
      <c r="A492" s="70" t="s">
        <v>414</v>
      </c>
      <c r="B492" s="71">
        <v>1956</v>
      </c>
      <c r="C492" s="68" t="str">
        <f>IF(ISERROR(VLOOKUP(IF(RIGHT($A492,1)=")",LEFT($A492,FIND(" (",$A492)-1),$A492),[1]ACCS!$B$2:$B$5003, 1, FALSE)), "","1")</f>
        <v>1</v>
      </c>
      <c r="D492" s="103" t="str">
        <f>IF($B492="Unknown","",IF($B492="","",IF(VALUE(LEFT($B492,4))&lt;Calc!$J$2,"ANTIQUE","")))</f>
        <v/>
      </c>
      <c r="E492" s="72" t="s">
        <v>24</v>
      </c>
      <c r="F492" s="121"/>
      <c r="G492" s="121"/>
      <c r="H492" s="62" t="str">
        <f t="shared" si="50"/>
        <v>Japonica</v>
      </c>
      <c r="I492" s="18">
        <f t="shared" si="51"/>
        <v>0</v>
      </c>
      <c r="J492" s="18">
        <f t="shared" si="52"/>
        <v>0</v>
      </c>
      <c r="K492" s="18">
        <f t="shared" si="53"/>
        <v>0</v>
      </c>
      <c r="L492" s="57" t="str">
        <f t="shared" si="54"/>
        <v>Calico Queen</v>
      </c>
      <c r="M492" s="57" t="str">
        <f t="shared" si="55"/>
        <v>Calico Queen</v>
      </c>
      <c r="N492" s="61" t="str">
        <f t="shared" si="49"/>
        <v>Calico Queen</v>
      </c>
    </row>
    <row r="493" spans="1:14" ht="25.15" customHeight="1" x14ac:dyDescent="0.2">
      <c r="A493" s="70" t="s">
        <v>3285</v>
      </c>
      <c r="B493" s="71">
        <v>1888</v>
      </c>
      <c r="C493" s="68" t="str">
        <f>IF(ISERROR(VLOOKUP(IF(RIGHT($A493,1)=")",LEFT($A493,FIND(" (",$A493)-1),$A493),[1]ACCS!$B$2:$B$5003, 1, FALSE)), "","1")</f>
        <v>1</v>
      </c>
      <c r="D493" s="103" t="str">
        <f>IF($B493="Unknown","",IF($B493="","",IF(VALUE(LEFT($B493,4))&lt;Calc!$J$2,"ANTIQUE","")))</f>
        <v>ANTIQUE</v>
      </c>
      <c r="E493" s="72" t="s">
        <v>37</v>
      </c>
      <c r="F493" s="121"/>
      <c r="G493" s="121"/>
      <c r="H493" s="62" t="str">
        <f t="shared" si="50"/>
        <v>Japonica</v>
      </c>
      <c r="I493" s="18">
        <f t="shared" si="51"/>
        <v>0</v>
      </c>
      <c r="J493" s="18">
        <f t="shared" si="52"/>
        <v>0</v>
      </c>
      <c r="K493" s="18">
        <f t="shared" si="53"/>
        <v>0</v>
      </c>
      <c r="L493" s="57" t="str">
        <f t="shared" si="54"/>
        <v>California (Durfee Road)</v>
      </c>
      <c r="M493" s="57" t="str">
        <f t="shared" si="55"/>
        <v>California (Durfee Road)</v>
      </c>
      <c r="N493" s="61" t="str">
        <f t="shared" si="49"/>
        <v>California</v>
      </c>
    </row>
    <row r="494" spans="1:14" ht="25.15" customHeight="1" x14ac:dyDescent="0.2">
      <c r="A494" s="70" t="s">
        <v>415</v>
      </c>
      <c r="B494" s="71">
        <v>1987</v>
      </c>
      <c r="C494" s="68" t="str">
        <f>IF(ISERROR(VLOOKUP(IF(RIGHT($A494,1)=")",LEFT($A494,FIND(" (",$A494)-1),$A494),[1]ACCS!$B$2:$B$5003, 1, FALSE)), "","1")</f>
        <v>1</v>
      </c>
      <c r="D494" s="103" t="str">
        <f>IF($B494="Unknown","",IF($B494="","",IF(VALUE(LEFT($B494,4))&lt;Calc!$J$2,"ANTIQUE","")))</f>
        <v/>
      </c>
      <c r="E494" s="72" t="s">
        <v>37</v>
      </c>
      <c r="F494" s="121"/>
      <c r="G494" s="121"/>
      <c r="H494" s="62" t="str">
        <f t="shared" si="50"/>
        <v>Reticulata</v>
      </c>
      <c r="I494" s="18">
        <f t="shared" si="51"/>
        <v>1</v>
      </c>
      <c r="J494" s="18">
        <f t="shared" si="52"/>
        <v>0</v>
      </c>
      <c r="K494" s="18">
        <f t="shared" si="53"/>
        <v>0</v>
      </c>
      <c r="L494" s="57" t="str">
        <f t="shared" si="54"/>
        <v>California Dawn</v>
      </c>
      <c r="M494" s="57" t="str">
        <f t="shared" si="55"/>
        <v>California Dawn</v>
      </c>
      <c r="N494" s="61" t="str">
        <f t="shared" si="49"/>
        <v>California Dawn</v>
      </c>
    </row>
    <row r="495" spans="1:14" ht="25.15" customHeight="1" x14ac:dyDescent="0.2">
      <c r="A495" s="70" t="s">
        <v>416</v>
      </c>
      <c r="B495" s="71">
        <v>1992</v>
      </c>
      <c r="C495" s="68" t="str">
        <f>IF(ISERROR(VLOOKUP(IF(RIGHT($A495,1)=")",LEFT($A495,FIND(" (",$A495)-1),$A495),[1]ACCS!$B$2:$B$5003, 1, FALSE)), "","1")</f>
        <v>1</v>
      </c>
      <c r="D495" s="103" t="str">
        <f>IF($B495="Unknown","",IF($B495="","",IF(VALUE(LEFT($B495,4))&lt;Calc!$J$2,"ANTIQUE","")))</f>
        <v/>
      </c>
      <c r="E495" s="72" t="s">
        <v>29</v>
      </c>
      <c r="F495" s="121"/>
      <c r="G495" s="121"/>
      <c r="H495" s="62" t="str">
        <f t="shared" si="50"/>
        <v>Reticulata</v>
      </c>
      <c r="I495" s="18">
        <f t="shared" si="51"/>
        <v>1</v>
      </c>
      <c r="J495" s="18">
        <f t="shared" si="52"/>
        <v>0</v>
      </c>
      <c r="K495" s="18">
        <f t="shared" si="53"/>
        <v>0</v>
      </c>
      <c r="L495" s="57" t="str">
        <f t="shared" si="54"/>
        <v>California Fantasy</v>
      </c>
      <c r="M495" s="57" t="str">
        <f t="shared" si="55"/>
        <v>California Fantasy</v>
      </c>
      <c r="N495" s="61" t="str">
        <f t="shared" si="49"/>
        <v>California Fantasy</v>
      </c>
    </row>
    <row r="496" spans="1:14" ht="25.15" customHeight="1" x14ac:dyDescent="0.2">
      <c r="A496" s="70" t="s">
        <v>417</v>
      </c>
      <c r="B496" s="71">
        <v>1988</v>
      </c>
      <c r="C496" s="68" t="str">
        <f>IF(ISERROR(VLOOKUP(IF(RIGHT($A496,1)=")",LEFT($A496,FIND(" (",$A496)-1),$A496),[1]ACCS!$B$2:$B$5003, 1, FALSE)), "","1")</f>
        <v>1</v>
      </c>
      <c r="D496" s="103" t="str">
        <f>IF($B496="Unknown","",IF($B496="","",IF(VALUE(LEFT($B496,4))&lt;Calc!$J$2,"ANTIQUE","")))</f>
        <v/>
      </c>
      <c r="E496" s="72" t="s">
        <v>21</v>
      </c>
      <c r="F496" s="121"/>
      <c r="G496" s="121"/>
      <c r="H496" s="62" t="str">
        <f t="shared" si="50"/>
        <v>Reticulata</v>
      </c>
      <c r="I496" s="18">
        <f t="shared" si="51"/>
        <v>1</v>
      </c>
      <c r="J496" s="18">
        <f t="shared" si="52"/>
        <v>0</v>
      </c>
      <c r="K496" s="18">
        <f t="shared" si="53"/>
        <v>0</v>
      </c>
      <c r="L496" s="57" t="str">
        <f t="shared" si="54"/>
        <v>California Sunrise</v>
      </c>
      <c r="M496" s="57" t="str">
        <f t="shared" si="55"/>
        <v>California Sunrise</v>
      </c>
      <c r="N496" s="61" t="str">
        <f t="shared" si="49"/>
        <v>California Sunrise</v>
      </c>
    </row>
    <row r="497" spans="1:14" ht="25.15" customHeight="1" x14ac:dyDescent="0.2">
      <c r="A497" s="70" t="s">
        <v>418</v>
      </c>
      <c r="B497" s="71">
        <v>1988</v>
      </c>
      <c r="C497" s="68" t="str">
        <f>IF(ISERROR(VLOOKUP(IF(RIGHT($A497,1)=")",LEFT($A497,FIND(" (",$A497)-1),$A497),[1]ACCS!$B$2:$B$5003, 1, FALSE)), "","1")</f>
        <v>1</v>
      </c>
      <c r="D497" s="103" t="str">
        <f>IF($B497="Unknown","",IF($B497="","",IF(VALUE(LEFT($B497,4))&lt;Calc!$J$2,"ANTIQUE","")))</f>
        <v/>
      </c>
      <c r="E497" s="72" t="s">
        <v>37</v>
      </c>
      <c r="F497" s="121"/>
      <c r="G497" s="121"/>
      <c r="H497" s="62" t="str">
        <f t="shared" si="50"/>
        <v>Reticulata</v>
      </c>
      <c r="I497" s="18">
        <f t="shared" si="51"/>
        <v>1</v>
      </c>
      <c r="J497" s="18">
        <f t="shared" si="52"/>
        <v>0</v>
      </c>
      <c r="K497" s="18">
        <f t="shared" si="53"/>
        <v>0</v>
      </c>
      <c r="L497" s="57" t="str">
        <f t="shared" si="54"/>
        <v>California Sunset</v>
      </c>
      <c r="M497" s="57" t="str">
        <f t="shared" si="55"/>
        <v>California Sunset</v>
      </c>
      <c r="N497" s="61" t="str">
        <f t="shared" si="49"/>
        <v>California Sunset</v>
      </c>
    </row>
    <row r="498" spans="1:14" ht="25.15" customHeight="1" x14ac:dyDescent="0.2">
      <c r="A498" s="70" t="s">
        <v>3286</v>
      </c>
      <c r="B498" s="71">
        <v>1891</v>
      </c>
      <c r="C498" s="68" t="str">
        <f>IF(ISERROR(VLOOKUP(IF(RIGHT($A498,1)=")",LEFT($A498,FIND(" (",$A498)-1),$A498),[1]ACCS!$B$2:$B$5003, 1, FALSE)), "","1")</f>
        <v/>
      </c>
      <c r="D498" s="103" t="str">
        <f>IF($B498="Unknown","",IF($B498="","",IF(VALUE(LEFT($B498,4))&lt;Calc!$J$2,"ANTIQUE","")))</f>
        <v>ANTIQUE</v>
      </c>
      <c r="E498" s="72" t="s">
        <v>24</v>
      </c>
      <c r="F498" s="121"/>
      <c r="G498" s="121"/>
      <c r="H498" s="62" t="str">
        <f t="shared" si="50"/>
        <v>Japonica</v>
      </c>
      <c r="I498" s="18">
        <f t="shared" si="51"/>
        <v>0</v>
      </c>
      <c r="J498" s="18">
        <f t="shared" si="52"/>
        <v>0</v>
      </c>
      <c r="K498" s="18">
        <f t="shared" si="53"/>
        <v>0</v>
      </c>
      <c r="L498" s="57" t="str">
        <f t="shared" si="54"/>
        <v>Callie (See Arajishi)</v>
      </c>
      <c r="M498" s="57" t="str">
        <f t="shared" si="55"/>
        <v>Callie (See Arajishi)</v>
      </c>
      <c r="N498" s="61" t="str">
        <f t="shared" si="49"/>
        <v>Callie (See Arajishi)</v>
      </c>
    </row>
    <row r="499" spans="1:14" ht="25.15" customHeight="1" x14ac:dyDescent="0.2">
      <c r="A499" s="78" t="s">
        <v>3088</v>
      </c>
      <c r="B499" s="71">
        <v>2021</v>
      </c>
      <c r="C499" s="68" t="str">
        <f>IF(ISERROR(VLOOKUP(IF(RIGHT($A499,1)=")",LEFT($A499,FIND(" (",$A499)-1),$A499),[1]ACCS!$B$2:$B$5003, 1, FALSE)), "","1")</f>
        <v>1</v>
      </c>
      <c r="D499" s="103" t="str">
        <f>IF($B499="Unknown","",IF($B499="","",IF(VALUE(LEFT($B499,4))&lt;Calc!$J$2,"ANTIQUE","")))</f>
        <v/>
      </c>
      <c r="E499" s="72" t="s">
        <v>21</v>
      </c>
      <c r="F499" s="121"/>
      <c r="G499" s="121"/>
      <c r="H499" s="62" t="str">
        <f t="shared" si="50"/>
        <v>Japonica</v>
      </c>
      <c r="I499" s="18">
        <f t="shared" si="51"/>
        <v>0</v>
      </c>
      <c r="J499" s="18">
        <f t="shared" si="52"/>
        <v>0</v>
      </c>
      <c r="K499" s="18">
        <f t="shared" si="53"/>
        <v>0</v>
      </c>
      <c r="L499" s="57" t="str">
        <f t="shared" si="54"/>
        <v>Callie Rae</v>
      </c>
      <c r="M499" s="57" t="str">
        <f t="shared" si="55"/>
        <v>Callie Rae</v>
      </c>
      <c r="N499" s="61" t="str">
        <f t="shared" si="49"/>
        <v>Callie Rae</v>
      </c>
    </row>
    <row r="500" spans="1:14" ht="25.15" customHeight="1" x14ac:dyDescent="0.2">
      <c r="A500" s="70" t="s">
        <v>419</v>
      </c>
      <c r="B500" s="71">
        <v>1952</v>
      </c>
      <c r="C500" s="68" t="str">
        <f>IF(ISERROR(VLOOKUP(IF(RIGHT($A500,1)=")",LEFT($A500,FIND(" (",$A500)-1),$A500),[1]ACCS!$B$2:$B$5003, 1, FALSE)), "","1")</f>
        <v>1</v>
      </c>
      <c r="D500" s="103" t="str">
        <f>IF($B500="Unknown","",IF($B500="","",IF(VALUE(LEFT($B500,4))&lt;Calc!$J$2,"ANTIQUE","")))</f>
        <v/>
      </c>
      <c r="E500" s="72" t="s">
        <v>24</v>
      </c>
      <c r="F500" s="121"/>
      <c r="G500" s="121"/>
      <c r="H500" s="62" t="str">
        <f t="shared" si="50"/>
        <v>Japonica</v>
      </c>
      <c r="I500" s="18">
        <f t="shared" si="51"/>
        <v>0</v>
      </c>
      <c r="J500" s="18">
        <f t="shared" si="52"/>
        <v>0</v>
      </c>
      <c r="K500" s="18">
        <f t="shared" si="53"/>
        <v>0</v>
      </c>
      <c r="L500" s="57" t="str">
        <f t="shared" si="54"/>
        <v>Camden Park (Aspasia Variegata)</v>
      </c>
      <c r="M500" s="57" t="str">
        <f t="shared" si="55"/>
        <v>Camden Park (Aspasia Variegata)</v>
      </c>
      <c r="N500" s="61" t="str">
        <f t="shared" si="49"/>
        <v>Camden Park</v>
      </c>
    </row>
    <row r="501" spans="1:14" ht="25.15" customHeight="1" x14ac:dyDescent="0.2">
      <c r="A501" s="70" t="s">
        <v>420</v>
      </c>
      <c r="B501" s="71">
        <v>1952</v>
      </c>
      <c r="C501" s="68" t="str">
        <f>IF(ISERROR(VLOOKUP(IF(RIGHT($A501,1)=")",LEFT($A501,FIND(" (",$A501)-1),$A501),[1]ACCS!$B$2:$B$5003, 1, FALSE)), "","1")</f>
        <v/>
      </c>
      <c r="D501" s="103" t="str">
        <f>IF($B501="Unknown","",IF($B501="","",IF(VALUE(LEFT($B501,4))&lt;Calc!$J$2,"ANTIQUE","")))</f>
        <v/>
      </c>
      <c r="E501" s="72" t="s">
        <v>37</v>
      </c>
      <c r="F501" s="121"/>
      <c r="G501" s="121"/>
      <c r="H501" s="62" t="str">
        <f t="shared" si="50"/>
        <v>Japonica</v>
      </c>
      <c r="I501" s="18">
        <f t="shared" si="51"/>
        <v>0</v>
      </c>
      <c r="J501" s="18">
        <f t="shared" si="52"/>
        <v>0</v>
      </c>
      <c r="K501" s="18">
        <f t="shared" si="53"/>
        <v>0</v>
      </c>
      <c r="L501" s="57" t="str">
        <f t="shared" si="54"/>
        <v>Camellian (See Pink Champagne)</v>
      </c>
      <c r="M501" s="57" t="str">
        <f t="shared" si="55"/>
        <v>Camellian (See Pink Champagne)</v>
      </c>
      <c r="N501" s="61" t="str">
        <f t="shared" si="49"/>
        <v>Camellian (See Pink Champagne)</v>
      </c>
    </row>
    <row r="502" spans="1:14" ht="25.15" customHeight="1" x14ac:dyDescent="0.2">
      <c r="A502" s="70" t="s">
        <v>421</v>
      </c>
      <c r="B502" s="71">
        <v>1976</v>
      </c>
      <c r="C502" s="68" t="str">
        <f>IF(ISERROR(VLOOKUP(IF(RIGHT($A502,1)=")",LEFT($A502,FIND(" (",$A502)-1),$A502),[1]ACCS!$B$2:$B$5003, 1, FALSE)), "","1")</f>
        <v>1</v>
      </c>
      <c r="D502" s="103" t="str">
        <f>IF($B502="Unknown","",IF($B502="","",IF(VALUE(LEFT($B502,4))&lt;Calc!$J$2,"ANTIQUE","")))</f>
        <v/>
      </c>
      <c r="E502" s="72" t="s">
        <v>37</v>
      </c>
      <c r="F502" s="121"/>
      <c r="G502" s="121"/>
      <c r="H502" s="62" t="str">
        <f t="shared" si="50"/>
        <v>Reticulata</v>
      </c>
      <c r="I502" s="18">
        <f t="shared" si="51"/>
        <v>1</v>
      </c>
      <c r="J502" s="18">
        <f t="shared" si="52"/>
        <v>0</v>
      </c>
      <c r="K502" s="18">
        <f t="shared" si="53"/>
        <v>0</v>
      </c>
      <c r="L502" s="57" t="str">
        <f t="shared" si="54"/>
        <v>Camelot</v>
      </c>
      <c r="M502" s="57" t="str">
        <f t="shared" si="55"/>
        <v>Camelot</v>
      </c>
      <c r="N502" s="61" t="str">
        <f t="shared" si="49"/>
        <v>Camelot</v>
      </c>
    </row>
    <row r="503" spans="1:14" ht="25.15" customHeight="1" x14ac:dyDescent="0.2">
      <c r="A503" s="70" t="s">
        <v>422</v>
      </c>
      <c r="B503" s="71">
        <v>1938</v>
      </c>
      <c r="C503" s="68" t="str">
        <f>IF(ISERROR(VLOOKUP(IF(RIGHT($A503,1)=")",LEFT($A503,FIND(" (",$A503)-1),$A503),[1]ACCS!$B$2:$B$5003, 1, FALSE)), "","1")</f>
        <v>1</v>
      </c>
      <c r="D503" s="103" t="str">
        <f>IF($B503="Unknown","",IF($B503="","",IF(VALUE(LEFT($B503,4))&lt;Calc!$J$2,"ANTIQUE","")))</f>
        <v/>
      </c>
      <c r="E503" s="72" t="s">
        <v>24</v>
      </c>
      <c r="F503" s="121"/>
      <c r="G503" s="121"/>
      <c r="H503" s="62" t="str">
        <f t="shared" si="50"/>
        <v>Japonica</v>
      </c>
      <c r="I503" s="18">
        <f t="shared" si="51"/>
        <v>0</v>
      </c>
      <c r="J503" s="18">
        <f t="shared" si="52"/>
        <v>0</v>
      </c>
      <c r="K503" s="18">
        <f t="shared" si="53"/>
        <v>0</v>
      </c>
      <c r="L503" s="57" t="str">
        <f t="shared" si="54"/>
        <v>Cameo Pink</v>
      </c>
      <c r="M503" s="57" t="str">
        <f t="shared" si="55"/>
        <v>Cameo Pink</v>
      </c>
      <c r="N503" s="61" t="str">
        <f t="shared" si="49"/>
        <v>Cameo Pink</v>
      </c>
    </row>
    <row r="504" spans="1:14" ht="25.15" customHeight="1" x14ac:dyDescent="0.2">
      <c r="A504" s="74" t="s">
        <v>3082</v>
      </c>
      <c r="B504" s="71">
        <v>2021</v>
      </c>
      <c r="C504" s="68" t="str">
        <f>IF(ISERROR(VLOOKUP(IF(RIGHT($A504,1)=")",LEFT($A504,FIND(" (",$A504)-1),$A504),[1]ACCS!$B$2:$B$5003, 1, FALSE)), "","1")</f>
        <v>1</v>
      </c>
      <c r="D504" s="103" t="str">
        <f>IF($B504="Unknown","",IF($B504="","",IF(VALUE(LEFT($B504,4))&lt;Calc!$J$2,"ANTIQUE","")))</f>
        <v/>
      </c>
      <c r="E504" s="72" t="s">
        <v>37</v>
      </c>
      <c r="F504" s="121"/>
      <c r="G504" s="121"/>
      <c r="H504" s="62" t="str">
        <f t="shared" si="50"/>
        <v>Japonica</v>
      </c>
      <c r="I504" s="18">
        <f t="shared" si="51"/>
        <v>0</v>
      </c>
      <c r="J504" s="18">
        <f t="shared" si="52"/>
        <v>0</v>
      </c>
      <c r="K504" s="18">
        <f t="shared" si="53"/>
        <v>0</v>
      </c>
      <c r="L504" s="57" t="str">
        <f t="shared" si="54"/>
        <v>Cameron Bean</v>
      </c>
      <c r="M504" s="57" t="str">
        <f t="shared" si="55"/>
        <v>Cameron Bean</v>
      </c>
      <c r="N504" s="61" t="str">
        <f t="shared" si="49"/>
        <v>Cameron Bean</v>
      </c>
    </row>
    <row r="505" spans="1:14" ht="25.15" customHeight="1" x14ac:dyDescent="0.2">
      <c r="A505" s="70" t="s">
        <v>423</v>
      </c>
      <c r="B505" s="71">
        <v>1976</v>
      </c>
      <c r="C505" s="68" t="str">
        <f>IF(ISERROR(VLOOKUP(IF(RIGHT($A505,1)=")",LEFT($A505,FIND(" (",$A505)-1),$A505),[1]ACCS!$B$2:$B$5003, 1, FALSE)), "","1")</f>
        <v>1</v>
      </c>
      <c r="D505" s="103" t="str">
        <f>IF($B505="Unknown","",IF($B505="","",IF(VALUE(LEFT($B505,4))&lt;Calc!$J$2,"ANTIQUE","")))</f>
        <v/>
      </c>
      <c r="E505" s="72" t="s">
        <v>30</v>
      </c>
      <c r="F505" s="121"/>
      <c r="G505" s="121"/>
      <c r="H505" s="62" t="str">
        <f t="shared" si="50"/>
        <v>Reticulata</v>
      </c>
      <c r="I505" s="18">
        <f t="shared" si="51"/>
        <v>1</v>
      </c>
      <c r="J505" s="18">
        <f t="shared" si="52"/>
        <v>0</v>
      </c>
      <c r="K505" s="18">
        <f t="shared" si="53"/>
        <v>0</v>
      </c>
      <c r="L505" s="57" t="str">
        <f t="shared" si="54"/>
        <v>Cameron Cooper</v>
      </c>
      <c r="M505" s="57" t="str">
        <f t="shared" si="55"/>
        <v>Cameron Cooper</v>
      </c>
      <c r="N505" s="61" t="str">
        <f t="shared" si="49"/>
        <v>Cameron Cooper</v>
      </c>
    </row>
    <row r="506" spans="1:14" ht="25.15" customHeight="1" x14ac:dyDescent="0.2">
      <c r="A506" s="70" t="s">
        <v>424</v>
      </c>
      <c r="B506" s="71">
        <v>2006</v>
      </c>
      <c r="C506" s="68" t="str">
        <f>IF(ISERROR(VLOOKUP(IF(RIGHT($A506,1)=")",LEFT($A506,FIND(" (",$A506)-1),$A506),[1]ACCS!$B$2:$B$5003, 1, FALSE)), "","1")</f>
        <v>1</v>
      </c>
      <c r="D506" s="103" t="str">
        <f>IF($B506="Unknown","",IF($B506="","",IF(VALUE(LEFT($B506,4))&lt;Calc!$J$2,"ANTIQUE","")))</f>
        <v/>
      </c>
      <c r="E506" s="72" t="s">
        <v>37</v>
      </c>
      <c r="F506" s="121"/>
      <c r="G506" s="121" t="s">
        <v>26</v>
      </c>
      <c r="H506" s="62" t="str">
        <f t="shared" si="50"/>
        <v>Japonica</v>
      </c>
      <c r="I506" s="18">
        <f t="shared" si="51"/>
        <v>0</v>
      </c>
      <c r="J506" s="18">
        <f t="shared" si="52"/>
        <v>0</v>
      </c>
      <c r="K506" s="18">
        <f t="shared" si="53"/>
        <v>0</v>
      </c>
      <c r="L506" s="57" t="str">
        <f t="shared" si="54"/>
        <v>Camille</v>
      </c>
      <c r="M506" s="57" t="str">
        <f t="shared" si="55"/>
        <v>Camille</v>
      </c>
      <c r="N506" s="61" t="str">
        <f t="shared" si="49"/>
        <v>Camille</v>
      </c>
    </row>
    <row r="507" spans="1:14" ht="25.15" customHeight="1" x14ac:dyDescent="0.2">
      <c r="A507" s="70" t="s">
        <v>425</v>
      </c>
      <c r="B507" s="71">
        <v>1966</v>
      </c>
      <c r="C507" s="68" t="str">
        <f>IF(ISERROR(VLOOKUP(IF(RIGHT($A507,1)=")",LEFT($A507,FIND(" (",$A507)-1),$A507),[1]ACCS!$B$2:$B$5003, 1, FALSE)), "","1")</f>
        <v>1</v>
      </c>
      <c r="D507" s="103" t="str">
        <f>IF($B507="Unknown","",IF($B507="","",IF(VALUE(LEFT($B507,4))&lt;Calc!$J$2,"ANTIQUE","")))</f>
        <v/>
      </c>
      <c r="E507" s="72" t="s">
        <v>24</v>
      </c>
      <c r="F507" s="121"/>
      <c r="G507" s="121" t="s">
        <v>26</v>
      </c>
      <c r="H507" s="62" t="str">
        <f t="shared" si="50"/>
        <v>Japonica</v>
      </c>
      <c r="I507" s="18">
        <f t="shared" si="51"/>
        <v>0</v>
      </c>
      <c r="J507" s="18">
        <f t="shared" si="52"/>
        <v>0</v>
      </c>
      <c r="K507" s="18">
        <f t="shared" si="53"/>
        <v>0</v>
      </c>
      <c r="L507" s="57" t="str">
        <f t="shared" si="54"/>
        <v>Campari</v>
      </c>
      <c r="M507" s="57" t="str">
        <f t="shared" si="55"/>
        <v>Campari</v>
      </c>
      <c r="N507" s="61" t="str">
        <f t="shared" si="49"/>
        <v>Campari</v>
      </c>
    </row>
    <row r="508" spans="1:14" ht="25.15" customHeight="1" x14ac:dyDescent="0.2">
      <c r="A508" s="70" t="s">
        <v>426</v>
      </c>
      <c r="B508" s="71">
        <v>1986</v>
      </c>
      <c r="C508" s="68" t="str">
        <f>IF(ISERROR(VLOOKUP(IF(RIGHT($A508,1)=")",LEFT($A508,FIND(" (",$A508)-1),$A508),[1]ACCS!$B$2:$B$5003, 1, FALSE)), "","1")</f>
        <v/>
      </c>
      <c r="D508" s="103" t="str">
        <f>IF($B508="Unknown","",IF($B508="","",IF(VALUE(LEFT($B508,4))&lt;Calc!$J$2,"ANTIQUE","")))</f>
        <v/>
      </c>
      <c r="E508" s="72" t="s">
        <v>24</v>
      </c>
      <c r="F508" s="121"/>
      <c r="G508" s="121"/>
      <c r="H508" s="62" t="str">
        <f t="shared" si="50"/>
        <v>Japonica</v>
      </c>
      <c r="I508" s="18">
        <f t="shared" si="51"/>
        <v>0</v>
      </c>
      <c r="J508" s="18">
        <f t="shared" si="52"/>
        <v>0</v>
      </c>
      <c r="K508" s="18">
        <f t="shared" si="53"/>
        <v>0</v>
      </c>
      <c r="L508" s="57" t="str">
        <f t="shared" si="54"/>
        <v>Campari Rose</v>
      </c>
      <c r="M508" s="57" t="str">
        <f t="shared" si="55"/>
        <v>Campari Rose</v>
      </c>
      <c r="N508" s="61" t="str">
        <f t="shared" si="49"/>
        <v>Campari Rose</v>
      </c>
    </row>
    <row r="509" spans="1:14" ht="25.15" customHeight="1" x14ac:dyDescent="0.2">
      <c r="A509" s="70" t="s">
        <v>427</v>
      </c>
      <c r="B509" s="71">
        <v>1980</v>
      </c>
      <c r="C509" s="68" t="str">
        <f>IF(ISERROR(VLOOKUP(IF(RIGHT($A509,1)=")",LEFT($A509,FIND(" (",$A509)-1),$A509),[1]ACCS!$B$2:$B$5003, 1, FALSE)), "","1")</f>
        <v>1</v>
      </c>
      <c r="D509" s="103" t="str">
        <f>IF($B509="Unknown","",IF($B509="","",IF(VALUE(LEFT($B509,4))&lt;Calc!$J$2,"ANTIQUE","")))</f>
        <v/>
      </c>
      <c r="E509" s="72" t="s">
        <v>24</v>
      </c>
      <c r="F509" s="121" t="s">
        <v>5</v>
      </c>
      <c r="G509" s="121" t="s">
        <v>26</v>
      </c>
      <c r="H509" s="62" t="str">
        <f t="shared" si="50"/>
        <v>Japonica</v>
      </c>
      <c r="I509" s="18">
        <f t="shared" si="51"/>
        <v>0</v>
      </c>
      <c r="J509" s="18">
        <f t="shared" si="52"/>
        <v>0</v>
      </c>
      <c r="K509" s="18">
        <f t="shared" si="53"/>
        <v>0</v>
      </c>
      <c r="L509" s="57" t="str">
        <f t="shared" si="54"/>
        <v>Campari White</v>
      </c>
      <c r="M509" s="57" t="str">
        <f t="shared" si="55"/>
        <v>Campari White</v>
      </c>
      <c r="N509" s="61" t="str">
        <f t="shared" si="49"/>
        <v>Campari White</v>
      </c>
    </row>
    <row r="510" spans="1:14" ht="25.15" customHeight="1" x14ac:dyDescent="0.2">
      <c r="A510" s="99" t="s">
        <v>3153</v>
      </c>
      <c r="B510" s="100">
        <v>1941</v>
      </c>
      <c r="C510" s="68" t="str">
        <f>IF(ISERROR(VLOOKUP(IF(RIGHT($A510,1)=")",LEFT($A510,FIND(" (",$A510)-1),$A510),[1]ACCS!$B$2:$B$5003, 1, FALSE)), "","1")</f>
        <v>1</v>
      </c>
      <c r="D510" s="115" t="str">
        <f>IF($B510="Unknown","",IF($B510="","",IF(VALUE(LEFT($B510,4))&lt;Calc!$J$2,"ANTIQUE","")))</f>
        <v/>
      </c>
      <c r="E510" s="53" t="s">
        <v>24</v>
      </c>
      <c r="F510" s="121"/>
      <c r="G510" s="121"/>
      <c r="H510" s="62" t="str">
        <f t="shared" si="50"/>
        <v>Japonica</v>
      </c>
      <c r="I510" s="18">
        <f t="shared" si="51"/>
        <v>0</v>
      </c>
      <c r="J510" s="18">
        <f t="shared" si="52"/>
        <v>0</v>
      </c>
      <c r="K510" s="18">
        <f t="shared" si="53"/>
        <v>0</v>
      </c>
      <c r="L510" s="57" t="str">
        <f t="shared" si="54"/>
        <v>Campbell Ashley</v>
      </c>
      <c r="M510" s="57" t="str">
        <f t="shared" si="55"/>
        <v>Campbell Ashley</v>
      </c>
      <c r="N510" s="61" t="str">
        <f t="shared" ref="N510:N572" si="56">IF(ISNUMBER(SEARCH("See",$M510)),$M510,IF(ISNUMBER(SEARCH("(",$M510)),LEFT($M510,SEARCH("(",$M510)-2),$M510))</f>
        <v>Campbell Ashley</v>
      </c>
    </row>
    <row r="511" spans="1:14" ht="25.15" customHeight="1" x14ac:dyDescent="0.2">
      <c r="A511" s="70" t="s">
        <v>3287</v>
      </c>
      <c r="B511" s="71">
        <v>1859</v>
      </c>
      <c r="C511" s="68" t="str">
        <f>IF(ISERROR(VLOOKUP(IF(RIGHT($A511,1)=")",LEFT($A511,FIND(" (",$A511)-1),$A511),[1]ACCS!$B$2:$B$5003, 1, FALSE)), "","1")</f>
        <v/>
      </c>
      <c r="D511" s="103" t="str">
        <f>IF($B511="Unknown","",IF($B511="","",IF(VALUE(LEFT($B511,4))&lt;Calc!$J$2,"ANTIQUE","")))</f>
        <v>ANTIQUE</v>
      </c>
      <c r="E511" s="72" t="s">
        <v>24</v>
      </c>
      <c r="F511" s="121"/>
      <c r="G511" s="121"/>
      <c r="H511" s="62" t="str">
        <f t="shared" ref="H511:H574" si="57">IF($A511="","",IF($I511=0,"Japonica",IF($I511=1,"Reticulata",IF($I511=2,"NRH",IF($I511=3,"Sasanqua",IF($I511=4,"Hiemalis",IF($I511=5,"Vernalis",IF($I511=6,"Japonica [Higo]","Specie"))))))))</f>
        <v>Japonica</v>
      </c>
      <c r="I511" s="18">
        <f t="shared" ref="I511:I574" si="58">IF(NOT(ISERROR(SEARCH("(R)",$A511))),1,IF(NOT(ISERROR(SEARCH("(H)",$A511))),2,IF(NOT(ISERROR(SEARCH("(Sasanqua)",$A511))),3,IF(NOT(ISERROR(SEARCH("(Hiemalis)",$A511))),4,IF(NOT(ISERROR(SEARCH("(Vernalis)",$A511))),5,IF(NOT(ISERROR(SEARCH("(Higo)",$A511))),6,))))))+$J511+K511</f>
        <v>0</v>
      </c>
      <c r="J511" s="18">
        <f t="shared" ref="J511:J574" si="59">IF(NOT(ISERROR(SEARCH("(Rusticana)",$A511))),7,IF(NOT(ISERROR(SEARCH("(Wabisuke)",$A511))),8,IF(NOT(ISERROR(SEARCH("(Edithae)",$A511))),9,IF(NOT(ISERROR(SEARCH("(Oleifera)",$A511))),10,IF(NOT(ISERROR(SEARCH("(Saluenensis)",$A511))),11,0)))))</f>
        <v>0</v>
      </c>
      <c r="K511" s="18">
        <f t="shared" ref="K511:K574" si="60">IF(NOT(ISERROR(SEARCH("(Pitardii)",$A511))),12,IF(NOT(ISERROR(SEARCH("(Specie)",$A511))),13,0))</f>
        <v>0</v>
      </c>
      <c r="L511" s="57" t="str">
        <f t="shared" ref="L511:L574" si="61">SUBSTITUTE(SUBSTITUTE(SUBSTITUTE(SUBSTITUTE(SUBSTITUTE(SUBSTITUTE(SUBSTITUTE(SUBSTITUTE(A511," (A)","")," (R)","")," (H)","")," (Sasanqua)","")," (Hiemalis)","")," (Vernalis)","")," (Rusticana)",""),"(Wabisuke)","")</f>
        <v>Campbelli (See Margherita Coleoni)</v>
      </c>
      <c r="M511" s="57" t="str">
        <f t="shared" ref="M511:M574" si="62">SUBSTITUTE(SUBSTITUTE(SUBSTITUTE(SUBSTITUTE(SUBSTITUTE($L511," (Edithae)","")," (Oleifera)","")," (Saluenensis)","")," (Specie)","")," (Pitardii)","")</f>
        <v>Campbelli (See Margherita Coleoni)</v>
      </c>
      <c r="N511" s="61" t="str">
        <f t="shared" si="56"/>
        <v>Campbelli (See Margherita Coleoni)</v>
      </c>
    </row>
    <row r="512" spans="1:14" ht="25.15" customHeight="1" x14ac:dyDescent="0.2">
      <c r="A512" s="70" t="s">
        <v>428</v>
      </c>
      <c r="B512" s="71">
        <v>1961</v>
      </c>
      <c r="C512" s="68" t="str">
        <f>IF(ISERROR(VLOOKUP(IF(RIGHT($A512,1)=")",LEFT($A512,FIND(" (",$A512)-1),$A512),[1]ACCS!$B$2:$B$5003, 1, FALSE)), "","1")</f>
        <v>1</v>
      </c>
      <c r="D512" s="103" t="str">
        <f>IF($B512="Unknown","",IF($B512="","",IF(VALUE(LEFT($B512,4))&lt;Calc!$J$2,"ANTIQUE","")))</f>
        <v/>
      </c>
      <c r="E512" s="72" t="s">
        <v>24</v>
      </c>
      <c r="F512" s="121"/>
      <c r="G512" s="121"/>
      <c r="H512" s="62" t="str">
        <f t="shared" si="57"/>
        <v>Japonica</v>
      </c>
      <c r="I512" s="18">
        <f t="shared" si="58"/>
        <v>0</v>
      </c>
      <c r="J512" s="18">
        <f t="shared" si="59"/>
        <v>0</v>
      </c>
      <c r="K512" s="18">
        <f t="shared" si="60"/>
        <v>0</v>
      </c>
      <c r="L512" s="57" t="str">
        <f t="shared" si="61"/>
        <v>Can Can</v>
      </c>
      <c r="M512" s="57" t="str">
        <f t="shared" si="62"/>
        <v>Can Can</v>
      </c>
      <c r="N512" s="61" t="str">
        <f t="shared" si="56"/>
        <v>Can Can</v>
      </c>
    </row>
    <row r="513" spans="1:14" ht="25.15" customHeight="1" x14ac:dyDescent="0.2">
      <c r="A513" s="70" t="s">
        <v>429</v>
      </c>
      <c r="B513" s="71">
        <v>1930</v>
      </c>
      <c r="C513" s="68" t="str">
        <f>IF(ISERROR(VLOOKUP(IF(RIGHT($A513,1)=")",LEFT($A513,FIND(" (",$A513)-1),$A513),[1]ACCS!$B$2:$B$5003, 1, FALSE)), "","1")</f>
        <v>1</v>
      </c>
      <c r="D513" s="103" t="str">
        <f>IF($B513="Unknown","",IF($B513="","",IF(VALUE(LEFT($B513,4))&lt;Calc!$J$2,"ANTIQUE","")))</f>
        <v/>
      </c>
      <c r="E513" s="72" t="s">
        <v>24</v>
      </c>
      <c r="F513" s="121" t="s">
        <v>5</v>
      </c>
      <c r="G513" s="121" t="s">
        <v>26</v>
      </c>
      <c r="H513" s="62" t="str">
        <f t="shared" si="57"/>
        <v>Japonica</v>
      </c>
      <c r="I513" s="18">
        <f t="shared" si="58"/>
        <v>0</v>
      </c>
      <c r="J513" s="18">
        <f t="shared" si="59"/>
        <v>0</v>
      </c>
      <c r="K513" s="18">
        <f t="shared" si="60"/>
        <v>0</v>
      </c>
      <c r="L513" s="57" t="str">
        <f t="shared" si="61"/>
        <v>Candidissima</v>
      </c>
      <c r="M513" s="57" t="str">
        <f t="shared" si="62"/>
        <v>Candidissima</v>
      </c>
      <c r="N513" s="61" t="str">
        <f t="shared" si="56"/>
        <v>Candidissima</v>
      </c>
    </row>
    <row r="514" spans="1:14" ht="25.15" customHeight="1" x14ac:dyDescent="0.2">
      <c r="A514" s="70" t="s">
        <v>430</v>
      </c>
      <c r="B514" s="71">
        <v>1991</v>
      </c>
      <c r="C514" s="68" t="str">
        <f>IF(ISERROR(VLOOKUP(IF(RIGHT($A514,1)=")",LEFT($A514,FIND(" (",$A514)-1),$A514),[1]ACCS!$B$2:$B$5003, 1, FALSE)), "","1")</f>
        <v>1</v>
      </c>
      <c r="D514" s="103" t="str">
        <f>IF($B514="Unknown","",IF($B514="","",IF(VALUE(LEFT($B514,4))&lt;Calc!$J$2,"ANTIQUE","")))</f>
        <v/>
      </c>
      <c r="E514" s="72" t="s">
        <v>21</v>
      </c>
      <c r="F514" s="121"/>
      <c r="G514" s="121"/>
      <c r="H514" s="62" t="str">
        <f t="shared" si="57"/>
        <v>Japonica</v>
      </c>
      <c r="I514" s="18">
        <f t="shared" si="58"/>
        <v>0</v>
      </c>
      <c r="J514" s="18">
        <f t="shared" si="59"/>
        <v>0</v>
      </c>
      <c r="K514" s="18">
        <f t="shared" si="60"/>
        <v>0</v>
      </c>
      <c r="L514" s="57" t="str">
        <f t="shared" si="61"/>
        <v>Candy Apple</v>
      </c>
      <c r="M514" s="57" t="str">
        <f t="shared" si="62"/>
        <v>Candy Apple</v>
      </c>
      <c r="N514" s="61" t="str">
        <f t="shared" si="56"/>
        <v>Candy Apple</v>
      </c>
    </row>
    <row r="515" spans="1:14" ht="25.15" customHeight="1" x14ac:dyDescent="0.2">
      <c r="A515" s="70" t="s">
        <v>431</v>
      </c>
      <c r="B515" s="71">
        <v>1963</v>
      </c>
      <c r="C515" s="68" t="str">
        <f>IF(ISERROR(VLOOKUP(IF(RIGHT($A515,1)=")",LEFT($A515,FIND(" (",$A515)-1),$A515),[1]ACCS!$B$2:$B$5003, 1, FALSE)), "","1")</f>
        <v>1</v>
      </c>
      <c r="D515" s="103" t="str">
        <f>IF($B515="Unknown","",IF($B515="","",IF(VALUE(LEFT($B515,4))&lt;Calc!$J$2,"ANTIQUE","")))</f>
        <v/>
      </c>
      <c r="E515" s="72" t="s">
        <v>24</v>
      </c>
      <c r="F515" s="121"/>
      <c r="G515" s="121"/>
      <c r="H515" s="62" t="str">
        <f t="shared" si="57"/>
        <v>Japonica</v>
      </c>
      <c r="I515" s="18">
        <f t="shared" si="58"/>
        <v>0</v>
      </c>
      <c r="J515" s="18">
        <f t="shared" si="59"/>
        <v>0</v>
      </c>
      <c r="K515" s="18">
        <f t="shared" si="60"/>
        <v>0</v>
      </c>
      <c r="L515" s="57" t="str">
        <f t="shared" si="61"/>
        <v>Candy Cane</v>
      </c>
      <c r="M515" s="57" t="str">
        <f t="shared" si="62"/>
        <v>Candy Cane</v>
      </c>
      <c r="N515" s="61" t="str">
        <f t="shared" si="56"/>
        <v>Candy Cane</v>
      </c>
    </row>
    <row r="516" spans="1:14" ht="25.15" customHeight="1" x14ac:dyDescent="0.2">
      <c r="A516" s="70" t="s">
        <v>432</v>
      </c>
      <c r="B516" s="71">
        <v>1987</v>
      </c>
      <c r="C516" s="68" t="str">
        <f>IF(ISERROR(VLOOKUP(IF(RIGHT($A516,1)=")",LEFT($A516,FIND(" (",$A516)-1),$A516),[1]ACCS!$B$2:$B$5003, 1, FALSE)), "","1")</f>
        <v>1</v>
      </c>
      <c r="D516" s="103" t="str">
        <f>IF($B516="Unknown","",IF($B516="","",IF(VALUE(LEFT($B516,4))&lt;Calc!$J$2,"ANTIQUE","")))</f>
        <v/>
      </c>
      <c r="E516" s="72" t="s">
        <v>163</v>
      </c>
      <c r="F516" s="121"/>
      <c r="G516" s="121"/>
      <c r="H516" s="62" t="str">
        <f t="shared" si="57"/>
        <v>Japonica</v>
      </c>
      <c r="I516" s="18">
        <f t="shared" si="58"/>
        <v>0</v>
      </c>
      <c r="J516" s="18">
        <f t="shared" si="59"/>
        <v>0</v>
      </c>
      <c r="K516" s="18">
        <f t="shared" si="60"/>
        <v>0</v>
      </c>
      <c r="L516" s="57" t="str">
        <f t="shared" si="61"/>
        <v>Candy Mint</v>
      </c>
      <c r="M516" s="57" t="str">
        <f t="shared" si="62"/>
        <v>Candy Mint</v>
      </c>
      <c r="N516" s="61" t="str">
        <f t="shared" si="56"/>
        <v>Candy Mint</v>
      </c>
    </row>
    <row r="517" spans="1:14" ht="25.15" customHeight="1" x14ac:dyDescent="0.2">
      <c r="A517" s="70" t="s">
        <v>433</v>
      </c>
      <c r="B517" s="71">
        <v>1965</v>
      </c>
      <c r="C517" s="68" t="str">
        <f>IF(ISERROR(VLOOKUP(IF(RIGHT($A517,1)=")",LEFT($A517,FIND(" (",$A517)-1),$A517),[1]ACCS!$B$2:$B$5003, 1, FALSE)), "","1")</f>
        <v/>
      </c>
      <c r="D517" s="103" t="str">
        <f>IF($B517="Unknown","",IF($B517="","",IF(VALUE(LEFT($B517,4))&lt;Calc!$J$2,"ANTIQUE","")))</f>
        <v/>
      </c>
      <c r="E517" s="72" t="s">
        <v>24</v>
      </c>
      <c r="F517" s="121"/>
      <c r="G517" s="121"/>
      <c r="H517" s="62" t="str">
        <f t="shared" si="57"/>
        <v>Japonica</v>
      </c>
      <c r="I517" s="18">
        <f t="shared" si="58"/>
        <v>0</v>
      </c>
      <c r="J517" s="18">
        <f t="shared" si="59"/>
        <v>0</v>
      </c>
      <c r="K517" s="18">
        <f t="shared" si="60"/>
        <v>0</v>
      </c>
      <c r="L517" s="57" t="str">
        <f t="shared" si="61"/>
        <v>Candy Stripe</v>
      </c>
      <c r="M517" s="57" t="str">
        <f t="shared" si="62"/>
        <v>Candy Stripe</v>
      </c>
      <c r="N517" s="61" t="str">
        <f t="shared" si="56"/>
        <v>Candy Stripe</v>
      </c>
    </row>
    <row r="518" spans="1:14" ht="25.15" customHeight="1" x14ac:dyDescent="0.2">
      <c r="A518" s="70" t="s">
        <v>434</v>
      </c>
      <c r="B518" s="71">
        <v>1990</v>
      </c>
      <c r="C518" s="68" t="str">
        <f>IF(ISERROR(VLOOKUP(IF(RIGHT($A518,1)=")",LEFT($A518,FIND(" (",$A518)-1),$A518),[1]ACCS!$B$2:$B$5003, 1, FALSE)), "","1")</f>
        <v/>
      </c>
      <c r="D518" s="103" t="str">
        <f>IF($B518="Unknown","",IF($B518="","",IF(VALUE(LEFT($B518,4))&lt;Calc!$J$2,"ANTIQUE","")))</f>
        <v/>
      </c>
      <c r="E518" s="72" t="s">
        <v>37</v>
      </c>
      <c r="F518" s="121"/>
      <c r="G518" s="121"/>
      <c r="H518" s="62" t="str">
        <f t="shared" si="57"/>
        <v>Japonica</v>
      </c>
      <c r="I518" s="18">
        <f t="shared" si="58"/>
        <v>0</v>
      </c>
      <c r="J518" s="18">
        <f t="shared" si="59"/>
        <v>0</v>
      </c>
      <c r="K518" s="18">
        <f t="shared" si="60"/>
        <v>0</v>
      </c>
      <c r="L518" s="57" t="str">
        <f t="shared" si="61"/>
        <v>Cappy Durden Var.</v>
      </c>
      <c r="M518" s="57" t="str">
        <f t="shared" si="62"/>
        <v>Cappy Durden Var.</v>
      </c>
      <c r="N518" s="61" t="str">
        <f t="shared" si="56"/>
        <v>Cappy Durden Var.</v>
      </c>
    </row>
    <row r="519" spans="1:14" ht="25.15" customHeight="1" x14ac:dyDescent="0.2">
      <c r="A519" s="70" t="s">
        <v>435</v>
      </c>
      <c r="B519" s="71">
        <v>2001</v>
      </c>
      <c r="C519" s="68" t="str">
        <f>IF(ISERROR(VLOOKUP(IF(RIGHT($A519,1)=")",LEFT($A519,FIND(" (",$A519)-1),$A519),[1]ACCS!$B$2:$B$5003, 1, FALSE)), "","1")</f>
        <v>1</v>
      </c>
      <c r="D519" s="103" t="str">
        <f>IF($B519="Unknown","",IF($B519="","",IF(VALUE(LEFT($B519,4))&lt;Calc!$J$2,"ANTIQUE","")))</f>
        <v/>
      </c>
      <c r="E519" s="72" t="s">
        <v>21</v>
      </c>
      <c r="F519" s="121"/>
      <c r="G519" s="121"/>
      <c r="H519" s="62" t="str">
        <f t="shared" si="57"/>
        <v>Japonica</v>
      </c>
      <c r="I519" s="18">
        <f t="shared" si="58"/>
        <v>0</v>
      </c>
      <c r="J519" s="18">
        <f t="shared" si="59"/>
        <v>0</v>
      </c>
      <c r="K519" s="18">
        <f t="shared" si="60"/>
        <v>0</v>
      </c>
      <c r="L519" s="57" t="str">
        <f t="shared" si="61"/>
        <v>Capricci</v>
      </c>
      <c r="M519" s="57" t="str">
        <f t="shared" si="62"/>
        <v>Capricci</v>
      </c>
      <c r="N519" s="61" t="str">
        <f t="shared" si="56"/>
        <v>Capricci</v>
      </c>
    </row>
    <row r="520" spans="1:14" ht="25.15" customHeight="1" x14ac:dyDescent="0.2">
      <c r="A520" s="70" t="s">
        <v>436</v>
      </c>
      <c r="B520" s="71">
        <v>2006</v>
      </c>
      <c r="C520" s="68" t="str">
        <f>IF(ISERROR(VLOOKUP(IF(RIGHT($A520,1)=")",LEFT($A520,FIND(" (",$A520)-1),$A520),[1]ACCS!$B$2:$B$5003, 1, FALSE)), "","1")</f>
        <v>1</v>
      </c>
      <c r="D520" s="103" t="str">
        <f>IF($B520="Unknown","",IF($B520="","",IF(VALUE(LEFT($B520,4))&lt;Calc!$J$2,"ANTIQUE","")))</f>
        <v/>
      </c>
      <c r="E520" s="72" t="s">
        <v>21</v>
      </c>
      <c r="F520" s="121"/>
      <c r="G520" s="121"/>
      <c r="H520" s="62" t="str">
        <f t="shared" si="57"/>
        <v>Japonica</v>
      </c>
      <c r="I520" s="18">
        <f t="shared" si="58"/>
        <v>0</v>
      </c>
      <c r="J520" s="18">
        <f t="shared" si="59"/>
        <v>0</v>
      </c>
      <c r="K520" s="18">
        <f t="shared" si="60"/>
        <v>0</v>
      </c>
      <c r="L520" s="57" t="str">
        <f t="shared" si="61"/>
        <v>Capricci Blush Stripe</v>
      </c>
      <c r="M520" s="57" t="str">
        <f t="shared" si="62"/>
        <v>Capricci Blush Stripe</v>
      </c>
      <c r="N520" s="61" t="str">
        <f t="shared" si="56"/>
        <v>Capricci Blush Stripe</v>
      </c>
    </row>
    <row r="521" spans="1:14" ht="25.15" customHeight="1" x14ac:dyDescent="0.2">
      <c r="A521" s="70" t="s">
        <v>437</v>
      </c>
      <c r="B521" s="71"/>
      <c r="C521" s="68" t="str">
        <f>IF(ISERROR(VLOOKUP(IF(RIGHT($A521,1)=")",LEFT($A521,FIND(" (",$A521)-1),$A521),[1]ACCS!$B$2:$B$5003, 1, FALSE)), "","1")</f>
        <v/>
      </c>
      <c r="D521" s="103" t="str">
        <f>IF($B521="Unknown","",IF($B521="","",IF(VALUE(LEFT($B521,4))&lt;Calc!$J$2,"ANTIQUE","")))</f>
        <v/>
      </c>
      <c r="E521" s="72" t="s">
        <v>21</v>
      </c>
      <c r="F521" s="121"/>
      <c r="G521" s="121"/>
      <c r="H521" s="62" t="str">
        <f t="shared" si="57"/>
        <v>Japonica</v>
      </c>
      <c r="I521" s="18">
        <f t="shared" si="58"/>
        <v>0</v>
      </c>
      <c r="J521" s="18">
        <f t="shared" si="59"/>
        <v>0</v>
      </c>
      <c r="K521" s="18">
        <f t="shared" si="60"/>
        <v>0</v>
      </c>
      <c r="L521" s="57" t="str">
        <f t="shared" si="61"/>
        <v>Capricci Red</v>
      </c>
      <c r="M521" s="57" t="str">
        <f t="shared" si="62"/>
        <v>Capricci Red</v>
      </c>
      <c r="N521" s="61" t="str">
        <f t="shared" si="56"/>
        <v>Capricci Red</v>
      </c>
    </row>
    <row r="522" spans="1:14" ht="25.15" customHeight="1" x14ac:dyDescent="0.2">
      <c r="A522" s="70" t="s">
        <v>438</v>
      </c>
      <c r="B522" s="71">
        <v>2017</v>
      </c>
      <c r="C522" s="68" t="str">
        <f>IF(ISERROR(VLOOKUP(IF(RIGHT($A522,1)=")",LEFT($A522,FIND(" (",$A522)-1),$A522),[1]ACCS!$B$2:$B$5003, 1, FALSE)), "","1")</f>
        <v>1</v>
      </c>
      <c r="D522" s="103" t="str">
        <f>IF($B522="Unknown","",IF($B522="","",IF(VALUE(LEFT($B522,4))&lt;Calc!$J$2,"ANTIQUE","")))</f>
        <v/>
      </c>
      <c r="E522" s="72" t="s">
        <v>24</v>
      </c>
      <c r="F522" s="121"/>
      <c r="G522" s="121"/>
      <c r="H522" s="62" t="str">
        <f t="shared" si="57"/>
        <v>Japonica</v>
      </c>
      <c r="I522" s="18">
        <f t="shared" si="58"/>
        <v>0</v>
      </c>
      <c r="J522" s="18">
        <f t="shared" si="59"/>
        <v>0</v>
      </c>
      <c r="K522" s="18">
        <f t="shared" si="60"/>
        <v>0</v>
      </c>
      <c r="L522" s="57" t="str">
        <f t="shared" si="61"/>
        <v>Capt. Doug Simon</v>
      </c>
      <c r="M522" s="57" t="str">
        <f t="shared" si="62"/>
        <v>Capt. Doug Simon</v>
      </c>
      <c r="N522" s="61" t="str">
        <f t="shared" si="56"/>
        <v>Capt. Doug Simon</v>
      </c>
    </row>
    <row r="523" spans="1:14" ht="25.15" customHeight="1" x14ac:dyDescent="0.2">
      <c r="A523" s="70" t="s">
        <v>3288</v>
      </c>
      <c r="B523" s="71">
        <v>1860</v>
      </c>
      <c r="C523" s="68" t="str">
        <f>IF(ISERROR(VLOOKUP(IF(RIGHT($A523,1)=")",LEFT($A523,FIND(" (",$A523)-1),$A523),[1]ACCS!$B$2:$B$5003, 1, FALSE)), "","1")</f>
        <v>1</v>
      </c>
      <c r="D523" s="103" t="str">
        <f>IF($B523="Unknown","",IF($B523="","",IF(VALUE(LEFT($B523,4))&lt;Calc!$J$2,"ANTIQUE","")))</f>
        <v>ANTIQUE</v>
      </c>
      <c r="E523" s="72" t="s">
        <v>24</v>
      </c>
      <c r="F523" s="121"/>
      <c r="G523" s="121"/>
      <c r="H523" s="62" t="str">
        <f t="shared" si="57"/>
        <v>Japonica</v>
      </c>
      <c r="I523" s="18">
        <f t="shared" si="58"/>
        <v>0</v>
      </c>
      <c r="J523" s="18">
        <f t="shared" si="59"/>
        <v>0</v>
      </c>
      <c r="K523" s="18">
        <f t="shared" si="60"/>
        <v>0</v>
      </c>
      <c r="L523" s="57" t="str">
        <f t="shared" si="61"/>
        <v>Captain Martin's Favorite</v>
      </c>
      <c r="M523" s="57" t="str">
        <f t="shared" si="62"/>
        <v>Captain Martin's Favorite</v>
      </c>
      <c r="N523" s="61" t="str">
        <f t="shared" si="56"/>
        <v>Captain Martin's Favorite</v>
      </c>
    </row>
    <row r="524" spans="1:14" ht="25.15" customHeight="1" x14ac:dyDescent="0.2">
      <c r="A524" s="70" t="s">
        <v>3289</v>
      </c>
      <c r="B524" s="71">
        <v>1820</v>
      </c>
      <c r="C524" s="68" t="str">
        <f>IF(ISERROR(VLOOKUP(IF(RIGHT($A524,1)=")",LEFT($A524,FIND(" (",$A524)-1),$A524),[1]ACCS!$B$2:$B$5003, 1, FALSE)), "","1")</f>
        <v>1</v>
      </c>
      <c r="D524" s="103" t="str">
        <f>IF($B524="Unknown","",IF($B524="","",IF(VALUE(LEFT($B524,4))&lt;Calc!$J$2,"ANTIQUE","")))</f>
        <v>ANTIQUE</v>
      </c>
      <c r="E524" s="72" t="s">
        <v>29</v>
      </c>
      <c r="F524" s="121"/>
      <c r="G524" s="121"/>
      <c r="H524" s="62" t="str">
        <f t="shared" si="57"/>
        <v>Reticulata</v>
      </c>
      <c r="I524" s="18">
        <f t="shared" si="58"/>
        <v>1</v>
      </c>
      <c r="J524" s="18">
        <f t="shared" si="59"/>
        <v>0</v>
      </c>
      <c r="K524" s="18">
        <f t="shared" si="60"/>
        <v>0</v>
      </c>
      <c r="L524" s="57" t="str">
        <f t="shared" si="61"/>
        <v>Captain Rawes</v>
      </c>
      <c r="M524" s="57" t="str">
        <f t="shared" si="62"/>
        <v>Captain Rawes</v>
      </c>
      <c r="N524" s="61" t="str">
        <f t="shared" si="56"/>
        <v>Captain Rawes</v>
      </c>
    </row>
    <row r="525" spans="1:14" ht="25.15" customHeight="1" x14ac:dyDescent="0.2">
      <c r="A525" s="70" t="s">
        <v>439</v>
      </c>
      <c r="B525" s="71">
        <v>1983</v>
      </c>
      <c r="C525" s="68" t="str">
        <f>IF(ISERROR(VLOOKUP(IF(RIGHT($A525,1)=")",LEFT($A525,FIND(" (",$A525)-1),$A525),[1]ACCS!$B$2:$B$5003, 1, FALSE)), "","1")</f>
        <v/>
      </c>
      <c r="D525" s="103" t="str">
        <f>IF($B525="Unknown","",IF($B525="","",IF(VALUE(LEFT($B525,4))&lt;Calc!$J$2,"ANTIQUE","")))</f>
        <v/>
      </c>
      <c r="E525" s="72" t="s">
        <v>61</v>
      </c>
      <c r="F525" s="121"/>
      <c r="G525" s="121"/>
      <c r="H525" s="62" t="str">
        <f t="shared" si="57"/>
        <v>NRH</v>
      </c>
      <c r="I525" s="18">
        <f t="shared" si="58"/>
        <v>2</v>
      </c>
      <c r="J525" s="18">
        <f t="shared" si="59"/>
        <v>0</v>
      </c>
      <c r="K525" s="18">
        <f t="shared" si="60"/>
        <v>0</v>
      </c>
      <c r="L525" s="57" t="str">
        <f t="shared" si="61"/>
        <v>Captured Enriches</v>
      </c>
      <c r="M525" s="57" t="str">
        <f t="shared" si="62"/>
        <v>Captured Enriches</v>
      </c>
      <c r="N525" s="61" t="str">
        <f t="shared" si="56"/>
        <v>Captured Enriches</v>
      </c>
    </row>
    <row r="526" spans="1:14" ht="25.15" customHeight="1" x14ac:dyDescent="0.2">
      <c r="A526" s="70" t="s">
        <v>440</v>
      </c>
      <c r="B526" s="71">
        <v>1960</v>
      </c>
      <c r="C526" s="68" t="str">
        <f>IF(ISERROR(VLOOKUP(IF(RIGHT($A526,1)=")",LEFT($A526,FIND(" (",$A526)-1),$A526),[1]ACCS!$B$2:$B$5003, 1, FALSE)), "","1")</f>
        <v>1</v>
      </c>
      <c r="D526" s="103" t="str">
        <f>IF($B526="Unknown","",IF($B526="","",IF(VALUE(LEFT($B526,4))&lt;Calc!$J$2,"ANTIQUE","")))</f>
        <v/>
      </c>
      <c r="E526" s="72" t="s">
        <v>21</v>
      </c>
      <c r="F526" s="121"/>
      <c r="G526" s="121"/>
      <c r="H526" s="62" t="str">
        <f t="shared" si="57"/>
        <v>Japonica</v>
      </c>
      <c r="I526" s="18">
        <f t="shared" si="58"/>
        <v>0</v>
      </c>
      <c r="J526" s="18">
        <f t="shared" si="59"/>
        <v>0</v>
      </c>
      <c r="K526" s="18">
        <f t="shared" si="60"/>
        <v>0</v>
      </c>
      <c r="L526" s="57" t="str">
        <f t="shared" si="61"/>
        <v>Cara Mia</v>
      </c>
      <c r="M526" s="57" t="str">
        <f t="shared" si="62"/>
        <v>Cara Mia</v>
      </c>
      <c r="N526" s="61" t="str">
        <f t="shared" si="56"/>
        <v>Cara Mia</v>
      </c>
    </row>
    <row r="527" spans="1:14" ht="25.15" customHeight="1" x14ac:dyDescent="0.2">
      <c r="A527" s="70" t="s">
        <v>3290</v>
      </c>
      <c r="B527" s="71">
        <v>1800</v>
      </c>
      <c r="C527" s="68" t="str">
        <f>IF(ISERROR(VLOOKUP(IF(RIGHT($A527,1)=")",LEFT($A527,FIND(" (",$A527)-1),$A527),[1]ACCS!$B$2:$B$5003, 1, FALSE)), "","1")</f>
        <v>1</v>
      </c>
      <c r="D527" s="103" t="str">
        <f>IF($B527="Unknown","",IF($B527="","",IF(VALUE(LEFT($B527,4))&lt;Calc!$J$2,"ANTIQUE","")))</f>
        <v>ANTIQUE</v>
      </c>
      <c r="E527" s="72" t="s">
        <v>24</v>
      </c>
      <c r="F527" s="121"/>
      <c r="G527" s="121"/>
      <c r="H527" s="62" t="str">
        <f t="shared" si="57"/>
        <v>Japonica</v>
      </c>
      <c r="I527" s="18">
        <f t="shared" si="58"/>
        <v>0</v>
      </c>
      <c r="J527" s="18">
        <f t="shared" si="59"/>
        <v>0</v>
      </c>
      <c r="K527" s="18">
        <f t="shared" si="60"/>
        <v>0</v>
      </c>
      <c r="L527" s="57" t="str">
        <f t="shared" si="61"/>
        <v>Cardinal Richelieu</v>
      </c>
      <c r="M527" s="57" t="str">
        <f t="shared" si="62"/>
        <v>Cardinal Richelieu</v>
      </c>
      <c r="N527" s="61" t="str">
        <f t="shared" si="56"/>
        <v>Cardinal Richelieu</v>
      </c>
    </row>
    <row r="528" spans="1:14" ht="25.15" customHeight="1" x14ac:dyDescent="0.2">
      <c r="A528" s="70" t="s">
        <v>441</v>
      </c>
      <c r="B528" s="71">
        <v>1961</v>
      </c>
      <c r="C528" s="68" t="str">
        <f>IF(ISERROR(VLOOKUP(IF(RIGHT($A528,1)=")",LEFT($A528,FIND(" (",$A528)-1),$A528),[1]ACCS!$B$2:$B$5003, 1, FALSE)), "","1")</f>
        <v>1</v>
      </c>
      <c r="D528" s="103" t="str">
        <f>IF($B528="Unknown","",IF($B528="","",IF(VALUE(LEFT($B528,4))&lt;Calc!$J$2,"ANTIQUE","")))</f>
        <v/>
      </c>
      <c r="E528" s="72" t="s">
        <v>163</v>
      </c>
      <c r="F528" s="121"/>
      <c r="G528" s="121"/>
      <c r="H528" s="62" t="str">
        <f t="shared" si="57"/>
        <v>Japonica</v>
      </c>
      <c r="I528" s="18">
        <f t="shared" si="58"/>
        <v>0</v>
      </c>
      <c r="J528" s="18">
        <f t="shared" si="59"/>
        <v>0</v>
      </c>
      <c r="K528" s="18">
        <f t="shared" si="60"/>
        <v>0</v>
      </c>
      <c r="L528" s="57" t="str">
        <f t="shared" si="61"/>
        <v>Cardinal's Cap</v>
      </c>
      <c r="M528" s="57" t="str">
        <f t="shared" si="62"/>
        <v>Cardinal's Cap</v>
      </c>
      <c r="N528" s="61" t="str">
        <f t="shared" si="56"/>
        <v>Cardinal's Cap</v>
      </c>
    </row>
    <row r="529" spans="1:14" ht="25.15" customHeight="1" x14ac:dyDescent="0.2">
      <c r="A529" s="70" t="s">
        <v>442</v>
      </c>
      <c r="B529" s="71">
        <v>1999</v>
      </c>
      <c r="C529" s="68" t="str">
        <f>IF(ISERROR(VLOOKUP(IF(RIGHT($A529,1)=")",LEFT($A529,FIND(" (",$A529)-1),$A529),[1]ACCS!$B$2:$B$5003, 1, FALSE)), "","1")</f>
        <v/>
      </c>
      <c r="D529" s="103" t="str">
        <f>IF($B529="Unknown","",IF($B529="","",IF(VALUE(LEFT($B529,4))&lt;Calc!$J$2,"ANTIQUE","")))</f>
        <v/>
      </c>
      <c r="E529" s="72" t="s">
        <v>24</v>
      </c>
      <c r="F529" s="121"/>
      <c r="G529" s="121"/>
      <c r="H529" s="62" t="str">
        <f t="shared" si="57"/>
        <v>Japonica</v>
      </c>
      <c r="I529" s="18">
        <f t="shared" si="58"/>
        <v>0</v>
      </c>
      <c r="J529" s="18">
        <f t="shared" si="59"/>
        <v>0</v>
      </c>
      <c r="K529" s="18">
        <f t="shared" si="60"/>
        <v>0</v>
      </c>
      <c r="L529" s="57" t="str">
        <f t="shared" si="61"/>
        <v>Carl L. Allen Jr.</v>
      </c>
      <c r="M529" s="57" t="str">
        <f t="shared" si="62"/>
        <v>Carl L. Allen Jr.</v>
      </c>
      <c r="N529" s="61" t="str">
        <f t="shared" si="56"/>
        <v>Carl L. Allen Jr.</v>
      </c>
    </row>
    <row r="530" spans="1:14" ht="25.15" customHeight="1" x14ac:dyDescent="0.2">
      <c r="A530" s="70" t="s">
        <v>3000</v>
      </c>
      <c r="B530" s="71">
        <v>2020</v>
      </c>
      <c r="C530" s="68" t="str">
        <f>IF(ISERROR(VLOOKUP(IF(RIGHT($A530,1)=")",LEFT($A530,FIND(" (",$A530)-1),$A530),[1]ACCS!$B$2:$B$5003, 1, FALSE)), "","1")</f>
        <v>1</v>
      </c>
      <c r="D530" s="103" t="str">
        <f>IF($B530="Unknown","",IF($B530="","",IF(VALUE(LEFT($B530,4))&lt;Calc!$J$2,"ANTIQUE","")))</f>
        <v/>
      </c>
      <c r="E530" s="72" t="s">
        <v>29</v>
      </c>
      <c r="F530" s="121"/>
      <c r="G530" s="121"/>
      <c r="H530" s="62" t="str">
        <f t="shared" si="57"/>
        <v>Reticulata</v>
      </c>
      <c r="I530" s="18">
        <f t="shared" si="58"/>
        <v>1</v>
      </c>
      <c r="J530" s="18">
        <f t="shared" si="59"/>
        <v>0</v>
      </c>
      <c r="K530" s="18">
        <f t="shared" si="60"/>
        <v>0</v>
      </c>
      <c r="L530" s="57" t="str">
        <f t="shared" si="61"/>
        <v>Carl Randolph Maphis</v>
      </c>
      <c r="M530" s="57" t="str">
        <f t="shared" si="62"/>
        <v>Carl Randolph Maphis</v>
      </c>
      <c r="N530" s="61" t="str">
        <f t="shared" si="56"/>
        <v>Carl Randolph Maphis</v>
      </c>
    </row>
    <row r="531" spans="1:14" ht="25.15" customHeight="1" x14ac:dyDescent="0.2">
      <c r="A531" s="70" t="s">
        <v>443</v>
      </c>
      <c r="B531" s="71">
        <v>1960</v>
      </c>
      <c r="C531" s="68" t="str">
        <f>IF(ISERROR(VLOOKUP(IF(RIGHT($A531,1)=")",LEFT($A531,FIND(" (",$A531)-1),$A531),[1]ACCS!$B$2:$B$5003, 1, FALSE)), "","1")</f>
        <v>1</v>
      </c>
      <c r="D531" s="103" t="str">
        <f>IF($B531="Unknown","",IF($B531="","",IF(VALUE(LEFT($B531,4))&lt;Calc!$J$2,"ANTIQUE","")))</f>
        <v/>
      </c>
      <c r="E531" s="72" t="s">
        <v>37</v>
      </c>
      <c r="F531" s="121"/>
      <c r="G531" s="121"/>
      <c r="H531" s="62" t="str">
        <f t="shared" si="57"/>
        <v>Reticulata</v>
      </c>
      <c r="I531" s="18">
        <f t="shared" si="58"/>
        <v>1</v>
      </c>
      <c r="J531" s="18">
        <f t="shared" si="59"/>
        <v>0</v>
      </c>
      <c r="K531" s="18">
        <f t="shared" si="60"/>
        <v>0</v>
      </c>
      <c r="L531" s="57" t="str">
        <f t="shared" si="61"/>
        <v>Carl Tourje</v>
      </c>
      <c r="M531" s="57" t="str">
        <f t="shared" si="62"/>
        <v>Carl Tourje</v>
      </c>
      <c r="N531" s="61" t="str">
        <f t="shared" si="56"/>
        <v>Carl Tourje</v>
      </c>
    </row>
    <row r="532" spans="1:14" ht="25.15" customHeight="1" x14ac:dyDescent="0.2">
      <c r="A532" s="70" t="s">
        <v>444</v>
      </c>
      <c r="B532" s="71">
        <v>2016</v>
      </c>
      <c r="C532" s="68" t="str">
        <f>IF(ISERROR(VLOOKUP(IF(RIGHT($A532,1)=")",LEFT($A532,FIND(" (",$A532)-1),$A532),[1]ACCS!$B$2:$B$5003, 1, FALSE)), "","1")</f>
        <v/>
      </c>
      <c r="D532" s="103" t="str">
        <f>IF($B532="Unknown","",IF($B532="","",IF(VALUE(LEFT($B532,4))&lt;Calc!$J$2,"ANTIQUE","")))</f>
        <v/>
      </c>
      <c r="E532" s="72" t="s">
        <v>24</v>
      </c>
      <c r="F532" s="121"/>
      <c r="G532" s="121"/>
      <c r="H532" s="62" t="str">
        <f t="shared" si="57"/>
        <v>Japonica</v>
      </c>
      <c r="I532" s="18">
        <f t="shared" si="58"/>
        <v>0</v>
      </c>
      <c r="J532" s="18">
        <f t="shared" si="59"/>
        <v>0</v>
      </c>
      <c r="K532" s="18">
        <f t="shared" si="60"/>
        <v>0</v>
      </c>
      <c r="L532" s="57" t="str">
        <f t="shared" si="61"/>
        <v>Carla Dossett Var.</v>
      </c>
      <c r="M532" s="57" t="str">
        <f t="shared" si="62"/>
        <v>Carla Dossett Var.</v>
      </c>
      <c r="N532" s="61" t="str">
        <f t="shared" si="56"/>
        <v>Carla Dossett Var.</v>
      </c>
    </row>
    <row r="533" spans="1:14" ht="25.15" customHeight="1" x14ac:dyDescent="0.2">
      <c r="A533" s="70" t="s">
        <v>445</v>
      </c>
      <c r="B533" s="71">
        <v>1999</v>
      </c>
      <c r="C533" s="68" t="str">
        <f>IF(ISERROR(VLOOKUP(IF(RIGHT($A533,1)=")",LEFT($A533,FIND(" (",$A533)-1),$A533),[1]ACCS!$B$2:$B$5003, 1, FALSE)), "","1")</f>
        <v>1</v>
      </c>
      <c r="D533" s="103" t="str">
        <f>IF($B533="Unknown","",IF($B533="","",IF(VALUE(LEFT($B533,4))&lt;Calc!$J$2,"ANTIQUE","")))</f>
        <v/>
      </c>
      <c r="E533" s="72" t="s">
        <v>21</v>
      </c>
      <c r="F533" s="121"/>
      <c r="G533" s="121"/>
      <c r="H533" s="62" t="str">
        <f t="shared" si="57"/>
        <v>Japonica</v>
      </c>
      <c r="I533" s="18">
        <f t="shared" si="58"/>
        <v>0</v>
      </c>
      <c r="J533" s="18">
        <f t="shared" si="59"/>
        <v>0</v>
      </c>
      <c r="K533" s="18">
        <f t="shared" si="60"/>
        <v>0</v>
      </c>
      <c r="L533" s="57" t="str">
        <f t="shared" si="61"/>
        <v>Carlton Maryott</v>
      </c>
      <c r="M533" s="57" t="str">
        <f t="shared" si="62"/>
        <v>Carlton Maryott</v>
      </c>
      <c r="N533" s="61" t="str">
        <f t="shared" si="56"/>
        <v>Carlton Maryott</v>
      </c>
    </row>
    <row r="534" spans="1:14" ht="25.15" customHeight="1" x14ac:dyDescent="0.2">
      <c r="A534" s="70" t="s">
        <v>3291</v>
      </c>
      <c r="B534" s="71">
        <v>1837</v>
      </c>
      <c r="C534" s="68" t="str">
        <f>IF(ISERROR(VLOOKUP(IF(RIGHT($A534,1)=")",LEFT($A534,FIND(" (",$A534)-1),$A534),[1]ACCS!$B$2:$B$5003, 1, FALSE)), "","1")</f>
        <v/>
      </c>
      <c r="D534" s="103" t="str">
        <f>IF($B534="Unknown","",IF($B534="","",IF(VALUE(LEFT($B534,4))&lt;Calc!$J$2,"ANTIQUE","")))</f>
        <v>ANTIQUE</v>
      </c>
      <c r="E534" s="72" t="s">
        <v>47</v>
      </c>
      <c r="F534" s="121"/>
      <c r="G534" s="121"/>
      <c r="H534" s="62" t="str">
        <f t="shared" si="57"/>
        <v>Japonica</v>
      </c>
      <c r="I534" s="18">
        <f t="shared" si="58"/>
        <v>0</v>
      </c>
      <c r="J534" s="18">
        <f t="shared" si="59"/>
        <v>0</v>
      </c>
      <c r="K534" s="18">
        <f t="shared" si="60"/>
        <v>0</v>
      </c>
      <c r="L534" s="57" t="str">
        <f t="shared" si="61"/>
        <v>Carnation (See Rose Emery)</v>
      </c>
      <c r="M534" s="57" t="str">
        <f t="shared" si="62"/>
        <v>Carnation (See Rose Emery)</v>
      </c>
      <c r="N534" s="61" t="str">
        <f t="shared" si="56"/>
        <v>Carnation (See Rose Emery)</v>
      </c>
    </row>
    <row r="535" spans="1:14" ht="25.15" customHeight="1" x14ac:dyDescent="0.2">
      <c r="A535" s="70" t="s">
        <v>446</v>
      </c>
      <c r="B535" s="71">
        <v>1969</v>
      </c>
      <c r="C535" s="68" t="str">
        <f>IF(ISERROR(VLOOKUP(IF(RIGHT($A535,1)=")",LEFT($A535,FIND(" (",$A535)-1),$A535),[1]ACCS!$B$2:$B$5003, 1, FALSE)), "","1")</f>
        <v>1</v>
      </c>
      <c r="D535" s="103" t="str">
        <f>IF($B535="Unknown","",IF($B535="","",IF(VALUE(LEFT($B535,4))&lt;Calc!$J$2,"ANTIQUE","")))</f>
        <v/>
      </c>
      <c r="E535" s="72" t="s">
        <v>30</v>
      </c>
      <c r="F535" s="121"/>
      <c r="G535" s="121"/>
      <c r="H535" s="62" t="str">
        <f t="shared" si="57"/>
        <v>Japonica</v>
      </c>
      <c r="I535" s="18">
        <f t="shared" si="58"/>
        <v>0</v>
      </c>
      <c r="J535" s="18">
        <f t="shared" si="59"/>
        <v>0</v>
      </c>
      <c r="K535" s="18">
        <f t="shared" si="60"/>
        <v>0</v>
      </c>
      <c r="L535" s="57" t="str">
        <f t="shared" si="61"/>
        <v>Carnival Queen</v>
      </c>
      <c r="M535" s="57" t="str">
        <f t="shared" si="62"/>
        <v>Carnival Queen</v>
      </c>
      <c r="N535" s="61" t="str">
        <f t="shared" si="56"/>
        <v>Carnival Queen</v>
      </c>
    </row>
    <row r="536" spans="1:14" ht="25.15" customHeight="1" x14ac:dyDescent="0.2">
      <c r="A536" s="99" t="s">
        <v>3530</v>
      </c>
      <c r="B536" s="100">
        <v>2023</v>
      </c>
      <c r="C536" s="68" t="str">
        <f>IF(ISERROR(VLOOKUP(IF(RIGHT($A536,1)=")",LEFT($A536,FIND(" (",$A536)-1),$A536),[1]ACCS!$B$2:$B$5003, 1, FALSE)), "","1")</f>
        <v>1</v>
      </c>
      <c r="D536" s="115" t="str">
        <f>IF($B536="Unknown","",IF($B536="","",IF(VALUE(LEFT($B536,4))&lt;Calc!$J$2,"ANTIQUE","")))</f>
        <v/>
      </c>
      <c r="E536" s="53" t="s">
        <v>21</v>
      </c>
      <c r="F536" s="121"/>
      <c r="G536" s="121"/>
      <c r="H536" s="62" t="str">
        <f t="shared" si="57"/>
        <v>NRH</v>
      </c>
      <c r="I536" s="18">
        <f t="shared" si="58"/>
        <v>2</v>
      </c>
      <c r="J536" s="18">
        <f t="shared" si="59"/>
        <v>0</v>
      </c>
      <c r="K536" s="18">
        <f t="shared" si="60"/>
        <v>0</v>
      </c>
      <c r="L536" s="57" t="str">
        <f t="shared" si="61"/>
        <v>Carol Ann</v>
      </c>
      <c r="M536" s="57" t="str">
        <f t="shared" si="62"/>
        <v>Carol Ann</v>
      </c>
      <c r="N536" s="61" t="str">
        <f t="shared" si="56"/>
        <v>Carol Ann</v>
      </c>
    </row>
    <row r="537" spans="1:14" ht="25.15" customHeight="1" x14ac:dyDescent="0.2">
      <c r="A537" s="70" t="s">
        <v>447</v>
      </c>
      <c r="B537" s="71">
        <v>1988</v>
      </c>
      <c r="C537" s="68" t="str">
        <f>IF(ISERROR(VLOOKUP(IF(RIGHT($A537,1)=")",LEFT($A537,FIND(" (",$A537)-1),$A537),[1]ACCS!$B$2:$B$5003, 1, FALSE)), "","1")</f>
        <v>1</v>
      </c>
      <c r="D537" s="103" t="str">
        <f>IF($B537="Unknown","",IF($B537="","",IF(VALUE(LEFT($B537,4))&lt;Calc!$J$2,"ANTIQUE","")))</f>
        <v/>
      </c>
      <c r="E537" s="72" t="s">
        <v>37</v>
      </c>
      <c r="F537" s="121"/>
      <c r="G537" s="121"/>
      <c r="H537" s="62" t="str">
        <f t="shared" si="57"/>
        <v>Reticulata</v>
      </c>
      <c r="I537" s="18">
        <f t="shared" si="58"/>
        <v>1</v>
      </c>
      <c r="J537" s="18">
        <f t="shared" si="59"/>
        <v>0</v>
      </c>
      <c r="K537" s="18">
        <f t="shared" si="60"/>
        <v>0</v>
      </c>
      <c r="L537" s="57" t="str">
        <f t="shared" si="61"/>
        <v>Carol Holland</v>
      </c>
      <c r="M537" s="57" t="str">
        <f t="shared" si="62"/>
        <v>Carol Holland</v>
      </c>
      <c r="N537" s="61" t="str">
        <f t="shared" si="56"/>
        <v>Carol Holland</v>
      </c>
    </row>
    <row r="538" spans="1:14" ht="25.15" customHeight="1" x14ac:dyDescent="0.2">
      <c r="A538" s="70" t="s">
        <v>448</v>
      </c>
      <c r="B538" s="71">
        <v>1984</v>
      </c>
      <c r="C538" s="68" t="str">
        <f>IF(ISERROR(VLOOKUP(IF(RIGHT($A538,1)=")",LEFT($A538,FIND(" (",$A538)-1),$A538),[1]ACCS!$B$2:$B$5003, 1, FALSE)), "","1")</f>
        <v/>
      </c>
      <c r="D538" s="103" t="str">
        <f>IF($B538="Unknown","",IF($B538="","",IF(VALUE(LEFT($B538,4))&lt;Calc!$J$2,"ANTIQUE","")))</f>
        <v/>
      </c>
      <c r="E538" s="72" t="s">
        <v>21</v>
      </c>
      <c r="F538" s="121"/>
      <c r="G538" s="121"/>
      <c r="H538" s="62" t="str">
        <f t="shared" si="57"/>
        <v>Japonica</v>
      </c>
      <c r="I538" s="18">
        <f t="shared" si="58"/>
        <v>0</v>
      </c>
      <c r="J538" s="18">
        <f t="shared" si="59"/>
        <v>0</v>
      </c>
      <c r="K538" s="18">
        <f t="shared" si="60"/>
        <v>0</v>
      </c>
      <c r="L538" s="57" t="str">
        <f t="shared" si="61"/>
        <v>Carol Humphrey</v>
      </c>
      <c r="M538" s="57" t="str">
        <f t="shared" si="62"/>
        <v>Carol Humphrey</v>
      </c>
      <c r="N538" s="61" t="str">
        <f t="shared" si="56"/>
        <v>Carol Humphrey</v>
      </c>
    </row>
    <row r="539" spans="1:14" ht="25.15" customHeight="1" x14ac:dyDescent="0.2">
      <c r="A539" s="99" t="s">
        <v>3552</v>
      </c>
      <c r="B539" s="100">
        <v>2023</v>
      </c>
      <c r="C539" s="68" t="str">
        <f>IF(ISERROR(VLOOKUP(IF(RIGHT($A539,1)=")",LEFT($A539,FIND(" (",$A539)-1),$A539),[1]ACCS!$B$2:$B$5003, 1, FALSE)), "","1")</f>
        <v>1</v>
      </c>
      <c r="D539" s="115" t="str">
        <f>IF($B539="Unknown","",IF($B539="","",IF(VALUE(LEFT($B539,4))&lt;Calc!$J$2,"ANTIQUE","")))</f>
        <v/>
      </c>
      <c r="E539" s="53" t="s">
        <v>29</v>
      </c>
      <c r="F539" s="121"/>
      <c r="G539" s="121"/>
      <c r="H539" s="62" t="str">
        <f t="shared" si="57"/>
        <v>Reticulata</v>
      </c>
      <c r="I539" s="18">
        <f t="shared" si="58"/>
        <v>1</v>
      </c>
      <c r="J539" s="18">
        <f t="shared" si="59"/>
        <v>0</v>
      </c>
      <c r="K539" s="18">
        <f t="shared" si="60"/>
        <v>0</v>
      </c>
      <c r="L539" s="57" t="str">
        <f t="shared" si="61"/>
        <v>Carol Selph</v>
      </c>
      <c r="M539" s="57" t="str">
        <f t="shared" si="62"/>
        <v>Carol Selph</v>
      </c>
      <c r="N539" s="61" t="str">
        <f t="shared" si="56"/>
        <v>Carol Selph</v>
      </c>
    </row>
    <row r="540" spans="1:14" ht="25.15" customHeight="1" x14ac:dyDescent="0.2">
      <c r="A540" s="70" t="s">
        <v>449</v>
      </c>
      <c r="B540" s="71">
        <v>2006</v>
      </c>
      <c r="C540" s="68" t="str">
        <f>IF(ISERROR(VLOOKUP(IF(RIGHT($A540,1)=")",LEFT($A540,FIND(" (",$A540)-1),$A540),[1]ACCS!$B$2:$B$5003, 1, FALSE)), "","1")</f>
        <v>1</v>
      </c>
      <c r="D540" s="103" t="str">
        <f>IF($B540="Unknown","",IF($B540="","",IF(VALUE(LEFT($B540,4))&lt;Calc!$J$2,"ANTIQUE","")))</f>
        <v/>
      </c>
      <c r="E540" s="72" t="s">
        <v>24</v>
      </c>
      <c r="F540" s="121"/>
      <c r="G540" s="121" t="s">
        <v>26</v>
      </c>
      <c r="H540" s="62" t="str">
        <f t="shared" si="57"/>
        <v>Japonica</v>
      </c>
      <c r="I540" s="18">
        <f t="shared" si="58"/>
        <v>0</v>
      </c>
      <c r="J540" s="18">
        <f t="shared" si="59"/>
        <v>0</v>
      </c>
      <c r="K540" s="18">
        <f t="shared" si="60"/>
        <v>0</v>
      </c>
      <c r="L540" s="57" t="str">
        <f t="shared" si="61"/>
        <v>Caro-Lan</v>
      </c>
      <c r="M540" s="57" t="str">
        <f t="shared" si="62"/>
        <v>Caro-Lan</v>
      </c>
      <c r="N540" s="61" t="str">
        <f t="shared" si="56"/>
        <v>Caro-Lan</v>
      </c>
    </row>
    <row r="541" spans="1:14" ht="25.15" customHeight="1" x14ac:dyDescent="0.2">
      <c r="A541" s="99" t="s">
        <v>3534</v>
      </c>
      <c r="B541" s="100">
        <v>1956</v>
      </c>
      <c r="C541" s="68" t="str">
        <f>IF(ISERROR(VLOOKUP(IF(RIGHT($A541,1)=")",LEFT($A541,FIND(" (",$A541)-1),$A541),[1]ACCS!$B$2:$B$5003, 1, FALSE)), "","1")</f>
        <v>1</v>
      </c>
      <c r="D541" s="115"/>
      <c r="E541" s="53" t="s">
        <v>37</v>
      </c>
      <c r="F541" s="121"/>
      <c r="G541" s="121"/>
      <c r="H541" s="62" t="str">
        <f t="shared" si="57"/>
        <v>Japonica</v>
      </c>
      <c r="I541" s="18">
        <f t="shared" si="58"/>
        <v>0</v>
      </c>
      <c r="J541" s="18">
        <f t="shared" si="59"/>
        <v>0</v>
      </c>
      <c r="K541" s="18">
        <f t="shared" si="60"/>
        <v>0</v>
      </c>
      <c r="L541" s="57" t="str">
        <f t="shared" si="61"/>
        <v>Caroline Browne</v>
      </c>
      <c r="M541" s="57" t="str">
        <f t="shared" si="62"/>
        <v>Caroline Browne</v>
      </c>
      <c r="N541" s="61" t="str">
        <f t="shared" si="56"/>
        <v>Caroline Browne</v>
      </c>
    </row>
    <row r="542" spans="1:14" ht="25.15" customHeight="1" x14ac:dyDescent="0.2">
      <c r="A542" s="70" t="s">
        <v>450</v>
      </c>
      <c r="B542" s="71">
        <v>2013</v>
      </c>
      <c r="C542" s="68" t="str">
        <f>IF(ISERROR(VLOOKUP(IF(RIGHT($A542,1)=")",LEFT($A542,FIND(" (",$A542)-1),$A542),[1]ACCS!$B$2:$B$5003, 1, FALSE)), "","1")</f>
        <v>1</v>
      </c>
      <c r="D542" s="103" t="str">
        <f>IF($B542="Unknown","",IF($B542="","",IF(VALUE(LEFT($B542,4))&lt;Calc!$J$2,"ANTIQUE","")))</f>
        <v/>
      </c>
      <c r="E542" s="72" t="s">
        <v>24</v>
      </c>
      <c r="F542" s="121"/>
      <c r="G542" s="121"/>
      <c r="H542" s="62" t="str">
        <f t="shared" si="57"/>
        <v>Japonica</v>
      </c>
      <c r="I542" s="18">
        <f t="shared" si="58"/>
        <v>0</v>
      </c>
      <c r="J542" s="18">
        <f t="shared" si="59"/>
        <v>0</v>
      </c>
      <c r="K542" s="18">
        <f t="shared" si="60"/>
        <v>0</v>
      </c>
      <c r="L542" s="57" t="str">
        <f t="shared" si="61"/>
        <v>Carol's Katie</v>
      </c>
      <c r="M542" s="57" t="str">
        <f t="shared" si="62"/>
        <v>Carol's Katie</v>
      </c>
      <c r="N542" s="61" t="str">
        <f t="shared" si="56"/>
        <v>Carol's Katie</v>
      </c>
    </row>
    <row r="543" spans="1:14" ht="25.15" customHeight="1" x14ac:dyDescent="0.2">
      <c r="A543" s="70" t="s">
        <v>2966</v>
      </c>
      <c r="B543" s="71">
        <v>2020</v>
      </c>
      <c r="C543" s="68" t="str">
        <f>IF(ISERROR(VLOOKUP(IF(RIGHT($A543,1)=")",LEFT($A543,FIND(" (",$A543)-1),$A543),[1]ACCS!$B$2:$B$5003, 1, FALSE)), "","1")</f>
        <v>1</v>
      </c>
      <c r="D543" s="103" t="str">
        <f>IF($B543="Unknown","",IF($B543="","",IF(VALUE(LEFT($B543,4))&lt;Calc!$J$2,"ANTIQUE","")))</f>
        <v/>
      </c>
      <c r="E543" s="73" t="s">
        <v>47</v>
      </c>
      <c r="F543" s="121"/>
      <c r="G543" s="121"/>
      <c r="H543" s="62" t="str">
        <f t="shared" si="57"/>
        <v>Japonica</v>
      </c>
      <c r="I543" s="18">
        <f t="shared" si="58"/>
        <v>0</v>
      </c>
      <c r="J543" s="18">
        <f t="shared" si="59"/>
        <v>0</v>
      </c>
      <c r="K543" s="18">
        <f t="shared" si="60"/>
        <v>0</v>
      </c>
      <c r="L543" s="57" t="str">
        <f t="shared" si="61"/>
        <v>Carol's Tama</v>
      </c>
      <c r="M543" s="57" t="str">
        <f t="shared" si="62"/>
        <v>Carol's Tama</v>
      </c>
      <c r="N543" s="61" t="str">
        <f t="shared" si="56"/>
        <v>Carol's Tama</v>
      </c>
    </row>
    <row r="544" spans="1:14" ht="25.15" customHeight="1" x14ac:dyDescent="0.2">
      <c r="A544" s="70" t="s">
        <v>451</v>
      </c>
      <c r="B544" s="71">
        <v>1999</v>
      </c>
      <c r="C544" s="68" t="str">
        <f>IF(ISERROR(VLOOKUP(IF(RIGHT($A544,1)=")",LEFT($A544,FIND(" (",$A544)-1),$A544),[1]ACCS!$B$2:$B$5003, 1, FALSE)), "","1")</f>
        <v>1</v>
      </c>
      <c r="D544" s="103" t="str">
        <f>IF($B544="Unknown","",IF($B544="","",IF(VALUE(LEFT($B544,4))&lt;Calc!$J$2,"ANTIQUE","")))</f>
        <v/>
      </c>
      <c r="E544" s="72" t="s">
        <v>21</v>
      </c>
      <c r="F544" s="121"/>
      <c r="G544" s="121"/>
      <c r="H544" s="62" t="str">
        <f t="shared" si="57"/>
        <v>Japonica</v>
      </c>
      <c r="I544" s="18">
        <f t="shared" si="58"/>
        <v>0</v>
      </c>
      <c r="J544" s="18">
        <f t="shared" si="59"/>
        <v>0</v>
      </c>
      <c r="K544" s="18">
        <f t="shared" si="60"/>
        <v>0</v>
      </c>
      <c r="L544" s="57" t="str">
        <f t="shared" si="61"/>
        <v>Carolyn Dickson</v>
      </c>
      <c r="M544" s="57" t="str">
        <f t="shared" si="62"/>
        <v>Carolyn Dickson</v>
      </c>
      <c r="N544" s="61" t="str">
        <f t="shared" si="56"/>
        <v>Carolyn Dickson</v>
      </c>
    </row>
    <row r="545" spans="1:14" ht="25.15" customHeight="1" x14ac:dyDescent="0.2">
      <c r="A545" s="70" t="s">
        <v>452</v>
      </c>
      <c r="B545" s="71">
        <v>1977</v>
      </c>
      <c r="C545" s="68" t="str">
        <f>IF(ISERROR(VLOOKUP(IF(RIGHT($A545,1)=")",LEFT($A545,FIND(" (",$A545)-1),$A545),[1]ACCS!$B$2:$B$5003, 1, FALSE)), "","1")</f>
        <v>1</v>
      </c>
      <c r="D545" s="103" t="str">
        <f>IF($B545="Unknown","",IF($B545="","",IF(VALUE(LEFT($B545,4))&lt;Calc!$J$2,"ANTIQUE","")))</f>
        <v/>
      </c>
      <c r="E545" s="72" t="s">
        <v>24</v>
      </c>
      <c r="F545" s="121"/>
      <c r="G545" s="121"/>
      <c r="H545" s="62" t="str">
        <f t="shared" si="57"/>
        <v>Japonica</v>
      </c>
      <c r="I545" s="18">
        <f t="shared" si="58"/>
        <v>0</v>
      </c>
      <c r="J545" s="18">
        <f t="shared" si="59"/>
        <v>0</v>
      </c>
      <c r="K545" s="18">
        <f t="shared" si="60"/>
        <v>0</v>
      </c>
      <c r="L545" s="57" t="str">
        <f t="shared" si="61"/>
        <v>Carolyn Maree</v>
      </c>
      <c r="M545" s="57" t="str">
        <f t="shared" si="62"/>
        <v>Carolyn Maree</v>
      </c>
      <c r="N545" s="61" t="str">
        <f t="shared" si="56"/>
        <v>Carolyn Maree</v>
      </c>
    </row>
    <row r="546" spans="1:14" ht="25.15" customHeight="1" x14ac:dyDescent="0.2">
      <c r="A546" s="70" t="s">
        <v>453</v>
      </c>
      <c r="B546" s="71">
        <v>2018</v>
      </c>
      <c r="C546" s="68" t="str">
        <f>IF(ISERROR(VLOOKUP(IF(RIGHT($A546,1)=")",LEFT($A546,FIND(" (",$A546)-1),$A546),[1]ACCS!$B$2:$B$5003, 1, FALSE)), "","1")</f>
        <v>1</v>
      </c>
      <c r="D546" s="103" t="str">
        <f>IF($B546="Unknown","",IF($B546="","",IF(VALUE(LEFT($B546,4))&lt;Calc!$J$2,"ANTIQUE","")))</f>
        <v/>
      </c>
      <c r="E546" s="72" t="s">
        <v>37</v>
      </c>
      <c r="F546" s="121"/>
      <c r="G546" s="121"/>
      <c r="H546" s="62" t="str">
        <f t="shared" si="57"/>
        <v>Japonica</v>
      </c>
      <c r="I546" s="18">
        <f t="shared" si="58"/>
        <v>0</v>
      </c>
      <c r="J546" s="18">
        <f t="shared" si="59"/>
        <v>0</v>
      </c>
      <c r="K546" s="18">
        <f t="shared" si="60"/>
        <v>0</v>
      </c>
      <c r="L546" s="57" t="str">
        <f t="shared" si="61"/>
        <v>Carolyn Oyler</v>
      </c>
      <c r="M546" s="57" t="str">
        <f t="shared" si="62"/>
        <v>Carolyn Oyler</v>
      </c>
      <c r="N546" s="61" t="str">
        <f t="shared" si="56"/>
        <v>Carolyn Oyler</v>
      </c>
    </row>
    <row r="547" spans="1:14" ht="25.15" customHeight="1" x14ac:dyDescent="0.2">
      <c r="A547" s="70" t="s">
        <v>454</v>
      </c>
      <c r="B547" s="71">
        <v>2008</v>
      </c>
      <c r="C547" s="68" t="str">
        <f>IF(ISERROR(VLOOKUP(IF(RIGHT($A547,1)=")",LEFT($A547,FIND(" (",$A547)-1),$A547),[1]ACCS!$B$2:$B$5003, 1, FALSE)), "","1")</f>
        <v>1</v>
      </c>
      <c r="D547" s="103" t="str">
        <f>IF($B547="Unknown","",IF($B547="","",IF(VALUE(LEFT($B547,4))&lt;Calc!$J$2,"ANTIQUE","")))</f>
        <v/>
      </c>
      <c r="E547" s="72" t="s">
        <v>29</v>
      </c>
      <c r="F547" s="121"/>
      <c r="G547" s="121"/>
      <c r="H547" s="62" t="str">
        <f t="shared" si="57"/>
        <v>Reticulata</v>
      </c>
      <c r="I547" s="18">
        <f t="shared" si="58"/>
        <v>1</v>
      </c>
      <c r="J547" s="18">
        <f t="shared" si="59"/>
        <v>0</v>
      </c>
      <c r="K547" s="18">
        <f t="shared" si="60"/>
        <v>0</v>
      </c>
      <c r="L547" s="57" t="str">
        <f t="shared" si="61"/>
        <v>Carolyn Phillips</v>
      </c>
      <c r="M547" s="57" t="str">
        <f t="shared" si="62"/>
        <v>Carolyn Phillips</v>
      </c>
      <c r="N547" s="61" t="str">
        <f t="shared" si="56"/>
        <v>Carolyn Phillips</v>
      </c>
    </row>
    <row r="548" spans="1:14" ht="25.15" customHeight="1" x14ac:dyDescent="0.2">
      <c r="A548" s="70" t="s">
        <v>455</v>
      </c>
      <c r="B548" s="71">
        <v>2011</v>
      </c>
      <c r="C548" s="68" t="str">
        <f>IF(ISERROR(VLOOKUP(IF(RIGHT($A548,1)=")",LEFT($A548,FIND(" (",$A548)-1),$A548),[1]ACCS!$B$2:$B$5003, 1, FALSE)), "","1")</f>
        <v>1</v>
      </c>
      <c r="D548" s="103" t="str">
        <f>IF($B548="Unknown","",IF($B548="","",IF(VALUE(LEFT($B548,4))&lt;Calc!$J$2,"ANTIQUE","")))</f>
        <v/>
      </c>
      <c r="E548" s="72" t="s">
        <v>37</v>
      </c>
      <c r="F548" s="121"/>
      <c r="G548" s="121"/>
      <c r="H548" s="62" t="str">
        <f t="shared" si="57"/>
        <v>Japonica</v>
      </c>
      <c r="I548" s="18">
        <f t="shared" si="58"/>
        <v>0</v>
      </c>
      <c r="J548" s="18">
        <f t="shared" si="59"/>
        <v>0</v>
      </c>
      <c r="K548" s="18">
        <f t="shared" si="60"/>
        <v>0</v>
      </c>
      <c r="L548" s="57" t="str">
        <f t="shared" si="61"/>
        <v>Carrie Lou</v>
      </c>
      <c r="M548" s="57" t="str">
        <f t="shared" si="62"/>
        <v>Carrie Lou</v>
      </c>
      <c r="N548" s="61" t="str">
        <f t="shared" si="56"/>
        <v>Carrie Lou</v>
      </c>
    </row>
    <row r="549" spans="1:14" ht="25.15" customHeight="1" x14ac:dyDescent="0.2">
      <c r="A549" s="70" t="s">
        <v>456</v>
      </c>
      <c r="B549" s="71">
        <v>1999</v>
      </c>
      <c r="C549" s="68" t="str">
        <f>IF(ISERROR(VLOOKUP(IF(RIGHT($A549,1)=")",LEFT($A549,FIND(" (",$A549)-1),$A549),[1]ACCS!$B$2:$B$5003, 1, FALSE)), "","1")</f>
        <v>1</v>
      </c>
      <c r="D549" s="103" t="str">
        <f>IF($B549="Unknown","",IF($B549="","",IF(VALUE(LEFT($B549,4))&lt;Calc!$J$2,"ANTIQUE","")))</f>
        <v/>
      </c>
      <c r="E549" s="72" t="s">
        <v>37</v>
      </c>
      <c r="F549" s="121"/>
      <c r="G549" s="121"/>
      <c r="H549" s="62" t="str">
        <f t="shared" si="57"/>
        <v>Japonica</v>
      </c>
      <c r="I549" s="18">
        <f t="shared" si="58"/>
        <v>0</v>
      </c>
      <c r="J549" s="18">
        <f t="shared" si="59"/>
        <v>0</v>
      </c>
      <c r="K549" s="18">
        <f t="shared" si="60"/>
        <v>0</v>
      </c>
      <c r="L549" s="57" t="str">
        <f t="shared" si="61"/>
        <v>Carroll Waller</v>
      </c>
      <c r="M549" s="57" t="str">
        <f t="shared" si="62"/>
        <v>Carroll Waller</v>
      </c>
      <c r="N549" s="61" t="str">
        <f t="shared" si="56"/>
        <v>Carroll Waller</v>
      </c>
    </row>
    <row r="550" spans="1:14" ht="25.15" customHeight="1" x14ac:dyDescent="0.2">
      <c r="A550" s="99" t="s">
        <v>3532</v>
      </c>
      <c r="B550" s="100">
        <v>2023</v>
      </c>
      <c r="C550" s="68" t="str">
        <f>IF(ISERROR(VLOOKUP(IF(RIGHT($A550,1)=")",LEFT($A550,FIND(" (",$A550)-1),$A550),[1]ACCS!$B$2:$B$5003, 1, FALSE)), "","1")</f>
        <v>1</v>
      </c>
      <c r="D550" s="115"/>
      <c r="E550" s="53" t="s">
        <v>21</v>
      </c>
      <c r="F550" s="121"/>
      <c r="G550" s="121"/>
      <c r="H550" s="62" t="str">
        <f t="shared" si="57"/>
        <v>Reticulata</v>
      </c>
      <c r="I550" s="18">
        <f t="shared" si="58"/>
        <v>1</v>
      </c>
      <c r="J550" s="18">
        <f t="shared" si="59"/>
        <v>0</v>
      </c>
      <c r="K550" s="18">
        <f t="shared" si="60"/>
        <v>0</v>
      </c>
      <c r="L550" s="57" t="str">
        <f t="shared" si="61"/>
        <v>Carroll's Legacy</v>
      </c>
      <c r="M550" s="57" t="str">
        <f t="shared" si="62"/>
        <v>Carroll's Legacy</v>
      </c>
      <c r="N550" s="61" t="str">
        <f t="shared" si="56"/>
        <v>Carroll's Legacy</v>
      </c>
    </row>
    <row r="551" spans="1:14" ht="25.15" customHeight="1" x14ac:dyDescent="0.2">
      <c r="A551" s="70" t="s">
        <v>457</v>
      </c>
      <c r="B551" s="71">
        <v>1959</v>
      </c>
      <c r="C551" s="68" t="str">
        <f>IF(ISERROR(VLOOKUP(IF(RIGHT($A551,1)=")",LEFT($A551,FIND(" (",$A551)-1),$A551),[1]ACCS!$B$2:$B$5003, 1, FALSE)), "","1")</f>
        <v>1</v>
      </c>
      <c r="D551" s="103" t="str">
        <f>IF($B551="Unknown","",IF($B551="","",IF(VALUE(LEFT($B551,4))&lt;Calc!$J$2,"ANTIQUE","")))</f>
        <v/>
      </c>
      <c r="E551" s="72" t="s">
        <v>30</v>
      </c>
      <c r="F551" s="121"/>
      <c r="G551" s="121"/>
      <c r="H551" s="62" t="str">
        <f t="shared" si="57"/>
        <v>Japonica</v>
      </c>
      <c r="I551" s="18">
        <f t="shared" si="58"/>
        <v>0</v>
      </c>
      <c r="J551" s="18">
        <f t="shared" si="59"/>
        <v>0</v>
      </c>
      <c r="K551" s="18">
        <f t="shared" si="60"/>
        <v>0</v>
      </c>
      <c r="L551" s="57" t="str">
        <f t="shared" si="61"/>
        <v>Carter's Sunburst</v>
      </c>
      <c r="M551" s="57" t="str">
        <f t="shared" si="62"/>
        <v>Carter's Sunburst</v>
      </c>
      <c r="N551" s="61" t="str">
        <f t="shared" si="56"/>
        <v>Carter's Sunburst</v>
      </c>
    </row>
    <row r="552" spans="1:14" ht="25.15" customHeight="1" x14ac:dyDescent="0.2">
      <c r="A552" s="70" t="s">
        <v>458</v>
      </c>
      <c r="B552" s="71">
        <v>1977</v>
      </c>
      <c r="C552" s="68" t="str">
        <f>IF(ISERROR(VLOOKUP(IF(RIGHT($A552,1)=")",LEFT($A552,FIND(" (",$A552)-1),$A552),[1]ACCS!$B$2:$B$5003, 1, FALSE)), "","1")</f>
        <v>1</v>
      </c>
      <c r="D552" s="103" t="str">
        <f>IF($B552="Unknown","",IF($B552="","",IF(VALUE(LEFT($B552,4))&lt;Calc!$J$2,"ANTIQUE","")))</f>
        <v/>
      </c>
      <c r="E552" s="72" t="s">
        <v>30</v>
      </c>
      <c r="F552" s="121"/>
      <c r="G552" s="121"/>
      <c r="H552" s="62" t="str">
        <f t="shared" si="57"/>
        <v>Japonica</v>
      </c>
      <c r="I552" s="18">
        <f t="shared" si="58"/>
        <v>0</v>
      </c>
      <c r="J552" s="18">
        <f t="shared" si="59"/>
        <v>0</v>
      </c>
      <c r="K552" s="18">
        <f t="shared" si="60"/>
        <v>0</v>
      </c>
      <c r="L552" s="57" t="str">
        <f t="shared" si="61"/>
        <v>Carter's Sunburst Blush</v>
      </c>
      <c r="M552" s="57" t="str">
        <f t="shared" si="62"/>
        <v>Carter's Sunburst Blush</v>
      </c>
      <c r="N552" s="61" t="str">
        <f t="shared" si="56"/>
        <v>Carter's Sunburst Blush</v>
      </c>
    </row>
    <row r="553" spans="1:14" ht="25.15" customHeight="1" x14ac:dyDescent="0.2">
      <c r="A553" s="70" t="s">
        <v>459</v>
      </c>
      <c r="B553" s="71">
        <v>1964</v>
      </c>
      <c r="C553" s="68" t="str">
        <f>IF(ISERROR(VLOOKUP(IF(RIGHT($A553,1)=")",LEFT($A553,FIND(" (",$A553)-1),$A553),[1]ACCS!$B$2:$B$5003, 1, FALSE)), "","1")</f>
        <v>1</v>
      </c>
      <c r="D553" s="103" t="str">
        <f>IF($B553="Unknown","",IF($B553="","",IF(VALUE(LEFT($B553,4))&lt;Calc!$J$2,"ANTIQUE","")))</f>
        <v/>
      </c>
      <c r="E553" s="72" t="s">
        <v>30</v>
      </c>
      <c r="F553" s="121"/>
      <c r="G553" s="121"/>
      <c r="H553" s="62" t="str">
        <f t="shared" si="57"/>
        <v>Japonica</v>
      </c>
      <c r="I553" s="18">
        <f t="shared" si="58"/>
        <v>0</v>
      </c>
      <c r="J553" s="18">
        <f t="shared" si="59"/>
        <v>0</v>
      </c>
      <c r="K553" s="18">
        <f t="shared" si="60"/>
        <v>0</v>
      </c>
      <c r="L553" s="57" t="str">
        <f t="shared" si="61"/>
        <v>Carter's Sunburst Pink</v>
      </c>
      <c r="M553" s="57" t="str">
        <f t="shared" si="62"/>
        <v>Carter's Sunburst Pink</v>
      </c>
      <c r="N553" s="61" t="str">
        <f t="shared" si="56"/>
        <v>Carter's Sunburst Pink</v>
      </c>
    </row>
    <row r="554" spans="1:14" ht="25.15" customHeight="1" x14ac:dyDescent="0.2">
      <c r="A554" s="70" t="s">
        <v>460</v>
      </c>
      <c r="B554" s="71">
        <v>2014</v>
      </c>
      <c r="C554" s="68" t="str">
        <f>IF(ISERROR(VLOOKUP(IF(RIGHT($A554,1)=")",LEFT($A554,FIND(" (",$A554)-1),$A554),[1]ACCS!$B$2:$B$5003, 1, FALSE)), "","1")</f>
        <v>1</v>
      </c>
      <c r="D554" s="103" t="str">
        <f>IF($B554="Unknown","",IF($B554="","",IF(VALUE(LEFT($B554,4))&lt;Calc!$J$2,"ANTIQUE","")))</f>
        <v/>
      </c>
      <c r="E554" s="72" t="s">
        <v>30</v>
      </c>
      <c r="F554" s="121"/>
      <c r="G554" s="121"/>
      <c r="H554" s="62" t="str">
        <f t="shared" si="57"/>
        <v>Japonica</v>
      </c>
      <c r="I554" s="18">
        <f t="shared" si="58"/>
        <v>0</v>
      </c>
      <c r="J554" s="18">
        <f t="shared" si="59"/>
        <v>0</v>
      </c>
      <c r="K554" s="18">
        <f t="shared" si="60"/>
        <v>0</v>
      </c>
      <c r="L554" s="57" t="str">
        <f t="shared" si="61"/>
        <v>Carter's Sunburst Special</v>
      </c>
      <c r="M554" s="57" t="str">
        <f t="shared" si="62"/>
        <v>Carter's Sunburst Special</v>
      </c>
      <c r="N554" s="61" t="str">
        <f t="shared" si="56"/>
        <v>Carter's Sunburst Special</v>
      </c>
    </row>
    <row r="555" spans="1:14" ht="25.15" customHeight="1" x14ac:dyDescent="0.2">
      <c r="A555" s="70" t="s">
        <v>461</v>
      </c>
      <c r="B555" s="71">
        <v>1982</v>
      </c>
      <c r="C555" s="68" t="str">
        <f>IF(ISERROR(VLOOKUP(IF(RIGHT($A555,1)=")",LEFT($A555,FIND(" (",$A555)-1),$A555),[1]ACCS!$B$2:$B$5003, 1, FALSE)), "","1")</f>
        <v>1</v>
      </c>
      <c r="D555" s="103" t="str">
        <f>IF($B555="Unknown","",IF($B555="","",IF(VALUE(LEFT($B555,4))&lt;Calc!$J$2,"ANTIQUE","")))</f>
        <v/>
      </c>
      <c r="E555" s="72" t="s">
        <v>30</v>
      </c>
      <c r="F555" s="121"/>
      <c r="G555" s="121"/>
      <c r="H555" s="62" t="str">
        <f t="shared" si="57"/>
        <v>Japonica</v>
      </c>
      <c r="I555" s="18">
        <f t="shared" si="58"/>
        <v>0</v>
      </c>
      <c r="J555" s="18">
        <f t="shared" si="59"/>
        <v>0</v>
      </c>
      <c r="K555" s="18">
        <f t="shared" si="60"/>
        <v>0</v>
      </c>
      <c r="L555" s="57" t="str">
        <f t="shared" si="61"/>
        <v>Carter's Sunburst Sweetheart</v>
      </c>
      <c r="M555" s="57" t="str">
        <f t="shared" si="62"/>
        <v>Carter's Sunburst Sweetheart</v>
      </c>
      <c r="N555" s="61" t="str">
        <f t="shared" si="56"/>
        <v>Carter's Sunburst Sweetheart</v>
      </c>
    </row>
    <row r="556" spans="1:14" ht="25.15" customHeight="1" x14ac:dyDescent="0.2">
      <c r="A556" s="70" t="s">
        <v>462</v>
      </c>
      <c r="B556" s="71">
        <v>1971</v>
      </c>
      <c r="C556" s="68" t="str">
        <f>IF(ISERROR(VLOOKUP(IF(RIGHT($A556,1)=")",LEFT($A556,FIND(" (",$A556)-1),$A556),[1]ACCS!$B$2:$B$5003, 1, FALSE)), "","1")</f>
        <v>1</v>
      </c>
      <c r="D556" s="103" t="str">
        <f>IF($B556="Unknown","",IF($B556="","",IF(VALUE(LEFT($B556,4))&lt;Calc!$J$2,"ANTIQUE","")))</f>
        <v/>
      </c>
      <c r="E556" s="72" t="s">
        <v>24</v>
      </c>
      <c r="F556" s="121"/>
      <c r="G556" s="121"/>
      <c r="H556" s="62" t="str">
        <f t="shared" si="57"/>
        <v>Japonica</v>
      </c>
      <c r="I556" s="18">
        <f t="shared" si="58"/>
        <v>0</v>
      </c>
      <c r="J556" s="18">
        <f t="shared" si="59"/>
        <v>0</v>
      </c>
      <c r="K556" s="18">
        <f t="shared" si="60"/>
        <v>0</v>
      </c>
      <c r="L556" s="57" t="str">
        <f t="shared" si="61"/>
        <v>Carvain's Silk Moire</v>
      </c>
      <c r="M556" s="57" t="str">
        <f t="shared" si="62"/>
        <v>Carvain's Silk Moire</v>
      </c>
      <c r="N556" s="61" t="str">
        <f t="shared" si="56"/>
        <v>Carvain's Silk Moire</v>
      </c>
    </row>
    <row r="557" spans="1:14" ht="25.15" customHeight="1" x14ac:dyDescent="0.2">
      <c r="A557" s="70" t="s">
        <v>3292</v>
      </c>
      <c r="B557" s="71">
        <v>1850</v>
      </c>
      <c r="C557" s="68" t="str">
        <f>IF(ISERROR(VLOOKUP(IF(RIGHT($A557,1)=")",LEFT($A557,FIND(" (",$A557)-1),$A557),[1]ACCS!$B$2:$B$5003, 1, FALSE)), "","1")</f>
        <v/>
      </c>
      <c r="D557" s="103" t="str">
        <f>IF($B557="Unknown","",IF($B557="","",IF(VALUE(LEFT($B557,4))&lt;Calc!$J$2,"ANTIQUE","")))</f>
        <v>ANTIQUE</v>
      </c>
      <c r="E557" s="72" t="s">
        <v>37</v>
      </c>
      <c r="F557" s="121"/>
      <c r="G557" s="121"/>
      <c r="H557" s="62" t="str">
        <f t="shared" si="57"/>
        <v>Japonica</v>
      </c>
      <c r="I557" s="18">
        <f t="shared" si="58"/>
        <v>0</v>
      </c>
      <c r="J557" s="18">
        <f t="shared" si="59"/>
        <v>0</v>
      </c>
      <c r="K557" s="18">
        <f t="shared" si="60"/>
        <v>0</v>
      </c>
      <c r="L557" s="57" t="str">
        <f t="shared" si="61"/>
        <v>Cassandra (Chandlerii Magniflora)</v>
      </c>
      <c r="M557" s="57" t="str">
        <f t="shared" si="62"/>
        <v>Cassandra (Chandlerii Magniflora)</v>
      </c>
      <c r="N557" s="61" t="str">
        <f t="shared" si="56"/>
        <v>Cassandra</v>
      </c>
    </row>
    <row r="558" spans="1:14" ht="25.15" customHeight="1" x14ac:dyDescent="0.2">
      <c r="A558" s="70" t="s">
        <v>463</v>
      </c>
      <c r="B558" s="71">
        <v>1940</v>
      </c>
      <c r="C558" s="68" t="str">
        <f>IF(ISERROR(VLOOKUP(IF(RIGHT($A558,1)=")",LEFT($A558,FIND(" (",$A558)-1),$A558),[1]ACCS!$B$2:$B$5003, 1, FALSE)), "","1")</f>
        <v>1</v>
      </c>
      <c r="D558" s="103" t="str">
        <f>IF($B558="Unknown","",IF($B558="","",IF(VALUE(LEFT($B558,4))&lt;Calc!$J$2,"ANTIQUE","")))</f>
        <v/>
      </c>
      <c r="E558" s="72" t="s">
        <v>24</v>
      </c>
      <c r="F558" s="121"/>
      <c r="G558" s="121" t="s">
        <v>26</v>
      </c>
      <c r="H558" s="62" t="str">
        <f t="shared" si="57"/>
        <v>Japonica</v>
      </c>
      <c r="I558" s="18">
        <f t="shared" si="58"/>
        <v>0</v>
      </c>
      <c r="J558" s="18">
        <f t="shared" si="59"/>
        <v>0</v>
      </c>
      <c r="K558" s="18">
        <f t="shared" si="60"/>
        <v>0</v>
      </c>
      <c r="L558" s="57" t="str">
        <f t="shared" si="61"/>
        <v>Catherine Cathcart (Leila, Lord Darby)</v>
      </c>
      <c r="M558" s="57" t="str">
        <f t="shared" si="62"/>
        <v>Catherine Cathcart (Leila, Lord Darby)</v>
      </c>
      <c r="N558" s="61" t="str">
        <f t="shared" si="56"/>
        <v>Catherine Cathcart</v>
      </c>
    </row>
    <row r="559" spans="1:14" ht="25.15" customHeight="1" x14ac:dyDescent="0.2">
      <c r="A559" s="70" t="s">
        <v>464</v>
      </c>
      <c r="B559" s="71">
        <v>2007</v>
      </c>
      <c r="C559" s="68" t="str">
        <f>IF(ISERROR(VLOOKUP(IF(RIGHT($A559,1)=")",LEFT($A559,FIND(" (",$A559)-1),$A559),[1]ACCS!$B$2:$B$5003, 1, FALSE)), "","1")</f>
        <v>1</v>
      </c>
      <c r="D559" s="103" t="str">
        <f>IF($B559="Unknown","",IF($B559="","",IF(VALUE(LEFT($B559,4))&lt;Calc!$J$2,"ANTIQUE","")))</f>
        <v/>
      </c>
      <c r="E559" s="72" t="s">
        <v>37</v>
      </c>
      <c r="F559" s="121"/>
      <c r="G559" s="121"/>
      <c r="H559" s="62" t="str">
        <f t="shared" si="57"/>
        <v>Japonica</v>
      </c>
      <c r="I559" s="18">
        <f t="shared" si="58"/>
        <v>0</v>
      </c>
      <c r="J559" s="18">
        <f t="shared" si="59"/>
        <v>0</v>
      </c>
      <c r="K559" s="18">
        <f t="shared" si="60"/>
        <v>0</v>
      </c>
      <c r="L559" s="57" t="str">
        <f t="shared" si="61"/>
        <v>Catherine Hall</v>
      </c>
      <c r="M559" s="57" t="str">
        <f t="shared" si="62"/>
        <v>Catherine Hall</v>
      </c>
      <c r="N559" s="61" t="str">
        <f t="shared" si="56"/>
        <v>Catherine Hall</v>
      </c>
    </row>
    <row r="560" spans="1:14" ht="25.15" customHeight="1" x14ac:dyDescent="0.2">
      <c r="A560" s="70" t="s">
        <v>3015</v>
      </c>
      <c r="B560" s="71">
        <v>2021</v>
      </c>
      <c r="C560" s="68" t="str">
        <f>IF(ISERROR(VLOOKUP(IF(RIGHT($A560,1)=")",LEFT($A560,FIND(" (",$A560)-1),$A560),[1]ACCS!$B$2:$B$5003, 1, FALSE)), "","1")</f>
        <v>1</v>
      </c>
      <c r="D560" s="103" t="str">
        <f>IF($B560="Unknown","",IF($B560="","",IF(VALUE(LEFT($B560,4))&lt;Calc!$J$2,"ANTIQUE","")))</f>
        <v/>
      </c>
      <c r="E560" s="72" t="s">
        <v>30</v>
      </c>
      <c r="F560" s="121"/>
      <c r="G560" s="121"/>
      <c r="H560" s="62" t="str">
        <f t="shared" si="57"/>
        <v>Japonica</v>
      </c>
      <c r="I560" s="18">
        <f t="shared" si="58"/>
        <v>0</v>
      </c>
      <c r="J560" s="18">
        <f t="shared" si="59"/>
        <v>0</v>
      </c>
      <c r="K560" s="18">
        <f t="shared" si="60"/>
        <v>0</v>
      </c>
      <c r="L560" s="57" t="str">
        <f t="shared" si="61"/>
        <v>Cathy Dolan</v>
      </c>
      <c r="M560" s="57" t="str">
        <f t="shared" si="62"/>
        <v>Cathy Dolan</v>
      </c>
      <c r="N560" s="61" t="str">
        <f t="shared" si="56"/>
        <v>Cathy Dolan</v>
      </c>
    </row>
    <row r="561" spans="1:14" ht="25.15" customHeight="1" x14ac:dyDescent="0.2">
      <c r="A561" s="70" t="s">
        <v>465</v>
      </c>
      <c r="B561" s="71">
        <v>2002</v>
      </c>
      <c r="C561" s="68" t="str">
        <f>IF(ISERROR(VLOOKUP(IF(RIGHT($A561,1)=")",LEFT($A561,FIND(" (",$A561)-1),$A561),[1]ACCS!$B$2:$B$5003, 1, FALSE)), "","1")</f>
        <v>1</v>
      </c>
      <c r="D561" s="103" t="str">
        <f>IF($B561="Unknown","",IF($B561="","",IF(VALUE(LEFT($B561,4))&lt;Calc!$J$2,"ANTIQUE","")))</f>
        <v/>
      </c>
      <c r="E561" s="72" t="s">
        <v>24</v>
      </c>
      <c r="F561" s="121"/>
      <c r="G561" s="121" t="s">
        <v>26</v>
      </c>
      <c r="H561" s="62" t="str">
        <f t="shared" si="57"/>
        <v>Japonica</v>
      </c>
      <c r="I561" s="18">
        <f t="shared" si="58"/>
        <v>0</v>
      </c>
      <c r="J561" s="18">
        <f t="shared" si="59"/>
        <v>0</v>
      </c>
      <c r="K561" s="18">
        <f t="shared" si="60"/>
        <v>0</v>
      </c>
      <c r="L561" s="57" t="str">
        <f t="shared" si="61"/>
        <v>Cathy Jones</v>
      </c>
      <c r="M561" s="57" t="str">
        <f t="shared" si="62"/>
        <v>Cathy Jones</v>
      </c>
      <c r="N561" s="61" t="str">
        <f t="shared" si="56"/>
        <v>Cathy Jones</v>
      </c>
    </row>
    <row r="562" spans="1:14" ht="25.15" customHeight="1" x14ac:dyDescent="0.2">
      <c r="A562" s="70" t="s">
        <v>466</v>
      </c>
      <c r="B562" s="71">
        <v>1970</v>
      </c>
      <c r="C562" s="68" t="str">
        <f>IF(ISERROR(VLOOKUP(IF(RIGHT($A562,1)=")",LEFT($A562,FIND(" (",$A562)-1),$A562),[1]ACCS!$B$2:$B$5003, 1, FALSE)), "","1")</f>
        <v>1</v>
      </c>
      <c r="D562" s="103" t="str">
        <f>IF($B562="Unknown","",IF($B562="","",IF(VALUE(LEFT($B562,4))&lt;Calc!$J$2,"ANTIQUE","")))</f>
        <v/>
      </c>
      <c r="E562" s="72" t="s">
        <v>37</v>
      </c>
      <c r="F562" s="121"/>
      <c r="G562" s="121"/>
      <c r="H562" s="62" t="str">
        <f t="shared" si="57"/>
        <v>Japonica</v>
      </c>
      <c r="I562" s="18">
        <f t="shared" si="58"/>
        <v>0</v>
      </c>
      <c r="J562" s="18">
        <f t="shared" si="59"/>
        <v>0</v>
      </c>
      <c r="K562" s="18">
        <f t="shared" si="60"/>
        <v>0</v>
      </c>
      <c r="L562" s="57" t="str">
        <f t="shared" si="61"/>
        <v>Cay McKenzie</v>
      </c>
      <c r="M562" s="57" t="str">
        <f t="shared" si="62"/>
        <v>Cay McKenzie</v>
      </c>
      <c r="N562" s="61" t="str">
        <f t="shared" si="56"/>
        <v>Cay McKenzie</v>
      </c>
    </row>
    <row r="563" spans="1:14" ht="25.15" customHeight="1" x14ac:dyDescent="0.2">
      <c r="A563" s="70" t="s">
        <v>3538</v>
      </c>
      <c r="B563" s="71">
        <v>2019</v>
      </c>
      <c r="C563" s="68" t="str">
        <f>IF(ISERROR(VLOOKUP(IF(RIGHT($A563,1)=")",LEFT($A563,FIND(" (",$A563)-1),$A563),[1]ACCS!$B$2:$B$5003, 1, FALSE)), "","1")</f>
        <v>1</v>
      </c>
      <c r="D563" s="103" t="str">
        <f>IF($B563="Unknown","",IF($B563="","",IF(VALUE(LEFT($B563,4))&lt;Calc!$J$2,"ANTIQUE","")))</f>
        <v/>
      </c>
      <c r="E563" s="72" t="s">
        <v>24</v>
      </c>
      <c r="F563" s="121"/>
      <c r="G563" s="121"/>
      <c r="H563" s="62" t="str">
        <f t="shared" si="57"/>
        <v>Japonica</v>
      </c>
      <c r="I563" s="18">
        <f t="shared" si="58"/>
        <v>0</v>
      </c>
      <c r="J563" s="18">
        <f t="shared" si="59"/>
        <v>0</v>
      </c>
      <c r="K563" s="18">
        <f t="shared" si="60"/>
        <v>0</v>
      </c>
      <c r="L563" s="57" t="str">
        <f t="shared" si="61"/>
        <v>CDR Donald Oyler</v>
      </c>
      <c r="M563" s="57" t="str">
        <f t="shared" si="62"/>
        <v>CDR Donald Oyler</v>
      </c>
      <c r="N563" s="61" t="str">
        <f t="shared" si="56"/>
        <v>CDR Donald Oyler</v>
      </c>
    </row>
    <row r="564" spans="1:14" ht="25.15" customHeight="1" x14ac:dyDescent="0.2">
      <c r="A564" s="70" t="s">
        <v>467</v>
      </c>
      <c r="B564" s="71">
        <v>1948</v>
      </c>
      <c r="C564" s="68" t="str">
        <f>IF(ISERROR(VLOOKUP(IF(RIGHT($A564,1)=")",LEFT($A564,FIND(" (",$A564)-1),$A564),[1]ACCS!$B$2:$B$5003, 1, FALSE)), "","1")</f>
        <v/>
      </c>
      <c r="D564" s="103" t="str">
        <f>IF($B564="Unknown","",IF($B564="","",IF(VALUE(LEFT($B564,4))&lt;Calc!$J$2,"ANTIQUE","")))</f>
        <v/>
      </c>
      <c r="E564" s="72" t="s">
        <v>24</v>
      </c>
      <c r="F564" s="121"/>
      <c r="G564" s="121"/>
      <c r="H564" s="62" t="str">
        <f t="shared" si="57"/>
        <v>Japonica</v>
      </c>
      <c r="I564" s="18">
        <f t="shared" si="58"/>
        <v>0</v>
      </c>
      <c r="J564" s="18">
        <f t="shared" si="59"/>
        <v>0</v>
      </c>
      <c r="K564" s="18">
        <f t="shared" si="60"/>
        <v>0</v>
      </c>
      <c r="L564" s="57" t="str">
        <f t="shared" si="61"/>
        <v>Cecella</v>
      </c>
      <c r="M564" s="57" t="str">
        <f t="shared" si="62"/>
        <v>Cecella</v>
      </c>
      <c r="N564" s="61" t="str">
        <f t="shared" si="56"/>
        <v>Cecella</v>
      </c>
    </row>
    <row r="565" spans="1:14" ht="25.15" customHeight="1" x14ac:dyDescent="0.2">
      <c r="A565" s="70" t="s">
        <v>468</v>
      </c>
      <c r="B565" s="71">
        <v>1994</v>
      </c>
      <c r="C565" s="68" t="str">
        <f>IF(ISERROR(VLOOKUP(IF(RIGHT($A565,1)=")",LEFT($A565,FIND(" (",$A565)-1),$A565),[1]ACCS!$B$2:$B$5003, 1, FALSE)), "","1")</f>
        <v>1</v>
      </c>
      <c r="D565" s="103" t="str">
        <f>IF($B565="Unknown","",IF($B565="","",IF(VALUE(LEFT($B565,4))&lt;Calc!$J$2,"ANTIQUE","")))</f>
        <v/>
      </c>
      <c r="E565" s="72" t="s">
        <v>37</v>
      </c>
      <c r="F565" s="121"/>
      <c r="G565" s="121"/>
      <c r="H565" s="62" t="str">
        <f t="shared" si="57"/>
        <v>Japonica</v>
      </c>
      <c r="I565" s="18">
        <f t="shared" si="58"/>
        <v>0</v>
      </c>
      <c r="J565" s="18">
        <f t="shared" si="59"/>
        <v>0</v>
      </c>
      <c r="K565" s="18">
        <f t="shared" si="60"/>
        <v>0</v>
      </c>
      <c r="L565" s="57" t="str">
        <f t="shared" si="61"/>
        <v>Cecil Beard</v>
      </c>
      <c r="M565" s="57" t="str">
        <f t="shared" si="62"/>
        <v>Cecil Beard</v>
      </c>
      <c r="N565" s="61" t="str">
        <f t="shared" si="56"/>
        <v>Cecil Beard</v>
      </c>
    </row>
    <row r="566" spans="1:14" ht="25.15" customHeight="1" x14ac:dyDescent="0.2">
      <c r="A566" s="70" t="s">
        <v>469</v>
      </c>
      <c r="B566" s="71">
        <v>1966</v>
      </c>
      <c r="C566" s="68" t="str">
        <f>IF(ISERROR(VLOOKUP(IF(RIGHT($A566,1)=")",LEFT($A566,FIND(" (",$A566)-1),$A566),[1]ACCS!$B$2:$B$5003, 1, FALSE)), "","1")</f>
        <v/>
      </c>
      <c r="D566" s="103" t="str">
        <f>IF($B566="Unknown","",IF($B566="","",IF(VALUE(LEFT($B566,4))&lt;Calc!$J$2,"ANTIQUE","")))</f>
        <v/>
      </c>
      <c r="E566" s="72" t="s">
        <v>24</v>
      </c>
      <c r="F566" s="121"/>
      <c r="G566" s="121"/>
      <c r="H566" s="62" t="str">
        <f t="shared" si="57"/>
        <v>Japonica</v>
      </c>
      <c r="I566" s="18">
        <f t="shared" si="58"/>
        <v>0</v>
      </c>
      <c r="J566" s="18">
        <f t="shared" si="59"/>
        <v>0</v>
      </c>
      <c r="K566" s="18">
        <f t="shared" si="60"/>
        <v>0</v>
      </c>
      <c r="L566" s="57" t="str">
        <f t="shared" si="61"/>
        <v>Cecile</v>
      </c>
      <c r="M566" s="57" t="str">
        <f t="shared" si="62"/>
        <v>Cecile</v>
      </c>
      <c r="N566" s="61" t="str">
        <f t="shared" si="56"/>
        <v>Cecile</v>
      </c>
    </row>
    <row r="567" spans="1:14" ht="25.15" customHeight="1" x14ac:dyDescent="0.2">
      <c r="A567" s="70" t="s">
        <v>470</v>
      </c>
      <c r="B567" s="71">
        <v>1957</v>
      </c>
      <c r="C567" s="68" t="str">
        <f>IF(ISERROR(VLOOKUP(IF(RIGHT($A567,1)=")",LEFT($A567,FIND(" (",$A567)-1),$A567),[1]ACCS!$B$2:$B$5003, 1, FALSE)), "","1")</f>
        <v>1</v>
      </c>
      <c r="D567" s="103" t="str">
        <f>IF($B567="Unknown","",IF($B567="","",IF(VALUE(LEFT($B567,4))&lt;Calc!$J$2,"ANTIQUE","")))</f>
        <v/>
      </c>
      <c r="E567" s="72" t="s">
        <v>24</v>
      </c>
      <c r="F567" s="121"/>
      <c r="G567" s="121"/>
      <c r="H567" s="62" t="str">
        <f t="shared" si="57"/>
        <v>Japonica</v>
      </c>
      <c r="I567" s="18">
        <f t="shared" si="58"/>
        <v>0</v>
      </c>
      <c r="J567" s="18">
        <f t="shared" si="59"/>
        <v>0</v>
      </c>
      <c r="K567" s="18">
        <f t="shared" si="60"/>
        <v>0</v>
      </c>
      <c r="L567" s="57" t="str">
        <f t="shared" si="61"/>
        <v>Cecile Brunazzi</v>
      </c>
      <c r="M567" s="57" t="str">
        <f t="shared" si="62"/>
        <v>Cecile Brunazzi</v>
      </c>
      <c r="N567" s="61" t="str">
        <f t="shared" si="56"/>
        <v>Cecile Brunazzi</v>
      </c>
    </row>
    <row r="568" spans="1:14" ht="25.15" customHeight="1" x14ac:dyDescent="0.2">
      <c r="A568" s="99" t="s">
        <v>3520</v>
      </c>
      <c r="B568" s="100">
        <v>2008</v>
      </c>
      <c r="C568" s="68" t="str">
        <f>IF(ISERROR(VLOOKUP(IF(RIGHT($A568,1)=")",LEFT($A568,FIND(" (",$A568)-1),$A568),[1]ACCS!$B$2:$B$5003, 1, FALSE)), "","1")</f>
        <v>1</v>
      </c>
      <c r="D568" s="115" t="str">
        <f>IF($B568="Unknown","",IF($B568="","",IF(VALUE(LEFT($B568,4))&lt;Calc!$J$2,"ANTIQUE","")))</f>
        <v/>
      </c>
      <c r="E568" s="53" t="s">
        <v>37</v>
      </c>
      <c r="F568" s="121"/>
      <c r="G568" s="121"/>
      <c r="H568" s="62" t="str">
        <f t="shared" si="57"/>
        <v>Sasanqua</v>
      </c>
      <c r="I568" s="18">
        <f t="shared" si="58"/>
        <v>3</v>
      </c>
      <c r="J568" s="18">
        <f t="shared" si="59"/>
        <v>0</v>
      </c>
      <c r="K568" s="18">
        <f t="shared" si="60"/>
        <v>0</v>
      </c>
      <c r="L568" s="57" t="str">
        <f t="shared" si="61"/>
        <v>Cecilia</v>
      </c>
      <c r="M568" s="57" t="str">
        <f t="shared" si="62"/>
        <v>Cecilia</v>
      </c>
      <c r="N568" s="61" t="str">
        <f t="shared" si="56"/>
        <v>Cecilia</v>
      </c>
    </row>
    <row r="569" spans="1:14" ht="25.15" customHeight="1" x14ac:dyDescent="0.2">
      <c r="A569" s="70" t="s">
        <v>471</v>
      </c>
      <c r="B569" s="71">
        <v>1959</v>
      </c>
      <c r="C569" s="68" t="str">
        <f>IF(ISERROR(VLOOKUP(IF(RIGHT($A569,1)=")",LEFT($A569,FIND(" (",$A569)-1),$A569),[1]ACCS!$B$2:$B$5003, 1, FALSE)), "","1")</f>
        <v>1</v>
      </c>
      <c r="D569" s="103" t="str">
        <f>IF($B569="Unknown","",IF($B569="","",IF(VALUE(LEFT($B569,4))&lt;Calc!$J$2,"ANTIQUE","")))</f>
        <v/>
      </c>
      <c r="E569" s="72" t="s">
        <v>24</v>
      </c>
      <c r="F569" s="121"/>
      <c r="G569" s="121"/>
      <c r="H569" s="62" t="str">
        <f t="shared" si="57"/>
        <v>Japonica</v>
      </c>
      <c r="I569" s="18">
        <f t="shared" si="58"/>
        <v>0</v>
      </c>
      <c r="J569" s="18">
        <f t="shared" si="59"/>
        <v>0</v>
      </c>
      <c r="K569" s="18">
        <f t="shared" si="60"/>
        <v>0</v>
      </c>
      <c r="L569" s="57" t="str">
        <f t="shared" si="61"/>
        <v>Celebrity</v>
      </c>
      <c r="M569" s="57" t="str">
        <f t="shared" si="62"/>
        <v>Celebrity</v>
      </c>
      <c r="N569" s="61" t="str">
        <f t="shared" si="56"/>
        <v>Celebrity</v>
      </c>
    </row>
    <row r="570" spans="1:14" ht="25.15" customHeight="1" x14ac:dyDescent="0.2">
      <c r="A570" s="70" t="s">
        <v>2989</v>
      </c>
      <c r="B570" s="71">
        <v>2020</v>
      </c>
      <c r="C570" s="68" t="str">
        <f>IF(ISERROR(VLOOKUP(IF(RIGHT($A570,1)=")",LEFT($A570,FIND(" (",$A570)-1),$A570),[1]ACCS!$B$2:$B$5003, 1, FALSE)), "","1")</f>
        <v>1</v>
      </c>
      <c r="D570" s="103" t="str">
        <f>IF($B570="Unknown","",IF($B570="","",IF(VALUE(LEFT($B570,4))&lt;Calc!$J$2,"ANTIQUE","")))</f>
        <v/>
      </c>
      <c r="E570" s="72" t="s">
        <v>37</v>
      </c>
      <c r="F570" s="121"/>
      <c r="G570" s="121"/>
      <c r="H570" s="62" t="str">
        <f t="shared" si="57"/>
        <v>Japonica</v>
      </c>
      <c r="I570" s="18">
        <f t="shared" si="58"/>
        <v>0</v>
      </c>
      <c r="J570" s="18">
        <f t="shared" si="59"/>
        <v>0</v>
      </c>
      <c r="K570" s="18">
        <f t="shared" si="60"/>
        <v>0</v>
      </c>
      <c r="L570" s="57" t="str">
        <f t="shared" si="61"/>
        <v>Celeste M. Richard</v>
      </c>
      <c r="M570" s="57" t="str">
        <f t="shared" si="62"/>
        <v>Celeste M. Richard</v>
      </c>
      <c r="N570" s="61" t="str">
        <f t="shared" si="56"/>
        <v>Celeste M. Richard</v>
      </c>
    </row>
    <row r="571" spans="1:14" ht="25.15" customHeight="1" x14ac:dyDescent="0.2">
      <c r="A571" s="70" t="s">
        <v>472</v>
      </c>
      <c r="B571" s="71">
        <v>1995</v>
      </c>
      <c r="C571" s="68" t="str">
        <f>IF(ISERROR(VLOOKUP(IF(RIGHT($A571,1)=")",LEFT($A571,FIND(" (",$A571)-1),$A571),[1]ACCS!$B$2:$B$5003, 1, FALSE)), "","1")</f>
        <v/>
      </c>
      <c r="D571" s="103" t="str">
        <f>IF($B571="Unknown","",IF($B571="","",IF(VALUE(LEFT($B571,4))&lt;Calc!$J$2,"ANTIQUE","")))</f>
        <v/>
      </c>
      <c r="E571" s="72" t="s">
        <v>24</v>
      </c>
      <c r="F571" s="121"/>
      <c r="G571" s="121" t="s">
        <v>26</v>
      </c>
      <c r="H571" s="62" t="str">
        <f t="shared" si="57"/>
        <v>Japonica</v>
      </c>
      <c r="I571" s="18">
        <f t="shared" si="58"/>
        <v>0</v>
      </c>
      <c r="J571" s="18">
        <f t="shared" si="59"/>
        <v>0</v>
      </c>
      <c r="K571" s="18">
        <f t="shared" si="60"/>
        <v>0</v>
      </c>
      <c r="L571" s="57" t="str">
        <f t="shared" si="61"/>
        <v>Cereus Gardeners</v>
      </c>
      <c r="M571" s="57" t="str">
        <f t="shared" si="62"/>
        <v>Cereus Gardeners</v>
      </c>
      <c r="N571" s="61" t="str">
        <f t="shared" si="56"/>
        <v>Cereus Gardeners</v>
      </c>
    </row>
    <row r="572" spans="1:14" ht="25.15" customHeight="1" x14ac:dyDescent="0.2">
      <c r="A572" s="70" t="s">
        <v>473</v>
      </c>
      <c r="B572" s="71">
        <v>1944</v>
      </c>
      <c r="C572" s="68" t="str">
        <f>IF(ISERROR(VLOOKUP(IF(RIGHT($A572,1)=")",LEFT($A572,FIND(" (",$A572)-1),$A572),[1]ACCS!$B$2:$B$5003, 1, FALSE)), "","1")</f>
        <v>1</v>
      </c>
      <c r="D572" s="103" t="str">
        <f>IF($B572="Unknown","",IF($B572="","",IF(VALUE(LEFT($B572,4))&lt;Calc!$J$2,"ANTIQUE","")))</f>
        <v/>
      </c>
      <c r="E572" s="72" t="s">
        <v>24</v>
      </c>
      <c r="F572" s="121"/>
      <c r="G572" s="121"/>
      <c r="H572" s="62" t="str">
        <f t="shared" si="57"/>
        <v>Japonica</v>
      </c>
      <c r="I572" s="18">
        <f t="shared" si="58"/>
        <v>0</v>
      </c>
      <c r="J572" s="18">
        <f t="shared" si="59"/>
        <v>0</v>
      </c>
      <c r="K572" s="18">
        <f t="shared" si="60"/>
        <v>0</v>
      </c>
      <c r="L572" s="57" t="str">
        <f t="shared" si="61"/>
        <v>Challenger</v>
      </c>
      <c r="M572" s="57" t="str">
        <f t="shared" si="62"/>
        <v>Challenger</v>
      </c>
      <c r="N572" s="61" t="str">
        <f t="shared" si="56"/>
        <v>Challenger</v>
      </c>
    </row>
    <row r="573" spans="1:14" ht="25.15" customHeight="1" x14ac:dyDescent="0.2">
      <c r="A573" s="70" t="s">
        <v>474</v>
      </c>
      <c r="B573" s="71">
        <v>1946</v>
      </c>
      <c r="C573" s="68" t="str">
        <f>IF(ISERROR(VLOOKUP(IF(RIGHT($A573,1)=")",LEFT($A573,FIND(" (",$A573)-1),$A573),[1]ACCS!$B$2:$B$5003, 1, FALSE)), "","1")</f>
        <v/>
      </c>
      <c r="D573" s="103" t="str">
        <f>IF($B573="Unknown","",IF($B573="","",IF(VALUE(LEFT($B573,4))&lt;Calc!$J$2,"ANTIQUE","")))</f>
        <v/>
      </c>
      <c r="E573" s="72" t="s">
        <v>30</v>
      </c>
      <c r="F573" s="121"/>
      <c r="G573" s="121"/>
      <c r="H573" s="62" t="str">
        <f t="shared" si="57"/>
        <v>Japonica</v>
      </c>
      <c r="I573" s="18">
        <f t="shared" si="58"/>
        <v>0</v>
      </c>
      <c r="J573" s="18">
        <f t="shared" si="59"/>
        <v>0</v>
      </c>
      <c r="K573" s="18">
        <f t="shared" si="60"/>
        <v>0</v>
      </c>
      <c r="L573" s="57" t="str">
        <f t="shared" si="61"/>
        <v>Chandleri Elegans (See Elegans [Chandler] Variegated)</v>
      </c>
      <c r="M573" s="57" t="str">
        <f t="shared" si="62"/>
        <v>Chandleri Elegans (See Elegans [Chandler] Variegated)</v>
      </c>
      <c r="N573" s="61" t="str">
        <f t="shared" ref="N573:N636" si="63">IF(ISNUMBER(SEARCH("See",$M573)),$M573,IF(ISNUMBER(SEARCH("(",$M573)),LEFT($M573,SEARCH("(",$M573)-2),$M573))</f>
        <v>Chandleri Elegans (See Elegans [Chandler] Variegated)</v>
      </c>
    </row>
    <row r="574" spans="1:14" ht="25.15" customHeight="1" x14ac:dyDescent="0.2">
      <c r="A574" s="70" t="s">
        <v>475</v>
      </c>
      <c r="B574" s="71">
        <v>1964</v>
      </c>
      <c r="C574" s="68" t="str">
        <f>IF(ISERROR(VLOOKUP(IF(RIGHT($A574,1)=")",LEFT($A574,FIND(" (",$A574)-1),$A574),[1]ACCS!$B$2:$B$5003, 1, FALSE)), "","1")</f>
        <v>1</v>
      </c>
      <c r="D574" s="103" t="str">
        <f>IF($B574="Unknown","",IF($B574="","",IF(VALUE(LEFT($B574,4))&lt;Calc!$J$2,"ANTIQUE","")))</f>
        <v/>
      </c>
      <c r="E574" s="72" t="s">
        <v>29</v>
      </c>
      <c r="F574" s="121"/>
      <c r="G574" s="121"/>
      <c r="H574" s="62" t="str">
        <f t="shared" si="57"/>
        <v>Reticulata</v>
      </c>
      <c r="I574" s="18">
        <f t="shared" si="58"/>
        <v>1</v>
      </c>
      <c r="J574" s="18">
        <f t="shared" si="59"/>
        <v>0</v>
      </c>
      <c r="K574" s="18">
        <f t="shared" si="60"/>
        <v>0</v>
      </c>
      <c r="L574" s="57" t="str">
        <f t="shared" si="61"/>
        <v>Chang's Temple</v>
      </c>
      <c r="M574" s="57" t="str">
        <f t="shared" si="62"/>
        <v>Chang's Temple</v>
      </c>
      <c r="N574" s="61" t="str">
        <f t="shared" si="63"/>
        <v>Chang's Temple</v>
      </c>
    </row>
    <row r="575" spans="1:14" ht="25.15" customHeight="1" x14ac:dyDescent="0.2">
      <c r="A575" s="70" t="s">
        <v>476</v>
      </c>
      <c r="B575" s="71">
        <v>1958</v>
      </c>
      <c r="C575" s="68" t="str">
        <f>IF(ISERROR(VLOOKUP(IF(RIGHT($A575,1)=")",LEFT($A575,FIND(" (",$A575)-1),$A575),[1]ACCS!$B$2:$B$5003, 1, FALSE)), "","1")</f>
        <v>1</v>
      </c>
      <c r="D575" s="103" t="str">
        <f>IF($B575="Unknown","",IF($B575="","",IF(VALUE(LEFT($B575,4))&lt;Calc!$J$2,"ANTIQUE","")))</f>
        <v/>
      </c>
      <c r="E575" s="72" t="s">
        <v>24</v>
      </c>
      <c r="F575" s="121"/>
      <c r="G575" s="121"/>
      <c r="H575" s="62" t="str">
        <f t="shared" ref="H575:H638" si="64">IF($A575="","",IF($I575=0,"Japonica",IF($I575=1,"Reticulata",IF($I575=2,"NRH",IF($I575=3,"Sasanqua",IF($I575=4,"Hiemalis",IF($I575=5,"Vernalis",IF($I575=6,"Japonica [Higo]","Specie"))))))))</f>
        <v>Hiemalis</v>
      </c>
      <c r="I575" s="18">
        <f t="shared" ref="I575:I638" si="65">IF(NOT(ISERROR(SEARCH("(R)",$A575))),1,IF(NOT(ISERROR(SEARCH("(H)",$A575))),2,IF(NOT(ISERROR(SEARCH("(Sasanqua)",$A575))),3,IF(NOT(ISERROR(SEARCH("(Hiemalis)",$A575))),4,IF(NOT(ISERROR(SEARCH("(Vernalis)",$A575))),5,IF(NOT(ISERROR(SEARCH("(Higo)",$A575))),6,))))))+$J575+K575</f>
        <v>4</v>
      </c>
      <c r="J575" s="18">
        <f t="shared" ref="J575:J638" si="66">IF(NOT(ISERROR(SEARCH("(Rusticana)",$A575))),7,IF(NOT(ISERROR(SEARCH("(Wabisuke)",$A575))),8,IF(NOT(ISERROR(SEARCH("(Edithae)",$A575))),9,IF(NOT(ISERROR(SEARCH("(Oleifera)",$A575))),10,IF(NOT(ISERROR(SEARCH("(Saluenensis)",$A575))),11,0)))))</f>
        <v>0</v>
      </c>
      <c r="K575" s="18">
        <f t="shared" ref="K575:K638" si="67">IF(NOT(ISERROR(SEARCH("(Pitardii)",$A575))),12,IF(NOT(ISERROR(SEARCH("(Specie)",$A575))),13,0))</f>
        <v>0</v>
      </c>
      <c r="L575" s="57" t="str">
        <f t="shared" ref="L575:L638" si="68">SUBSTITUTE(SUBSTITUTE(SUBSTITUTE(SUBSTITUTE(SUBSTITUTE(SUBSTITUTE(SUBSTITUTE(SUBSTITUTE(A575," (A)","")," (R)","")," (H)","")," (Sasanqua)","")," (Hiemalis)","")," (Vernalis)","")," (Rusticana)",""),"(Wabisuke)","")</f>
        <v>Chansonette</v>
      </c>
      <c r="M575" s="57" t="str">
        <f t="shared" ref="M575:M638" si="69">SUBSTITUTE(SUBSTITUTE(SUBSTITUTE(SUBSTITUTE(SUBSTITUTE($L575," (Edithae)","")," (Oleifera)","")," (Saluenensis)","")," (Specie)","")," (Pitardii)","")</f>
        <v>Chansonette</v>
      </c>
      <c r="N575" s="61" t="str">
        <f t="shared" si="63"/>
        <v>Chansonette</v>
      </c>
    </row>
    <row r="576" spans="1:14" ht="25.15" customHeight="1" x14ac:dyDescent="0.2">
      <c r="A576" s="70" t="s">
        <v>477</v>
      </c>
      <c r="B576" s="71">
        <v>1965</v>
      </c>
      <c r="C576" s="68" t="str">
        <f>IF(ISERROR(VLOOKUP(IF(RIGHT($A576,1)=")",LEFT($A576,FIND(" (",$A576)-1),$A576),[1]ACCS!$B$2:$B$5003, 1, FALSE)), "","1")</f>
        <v/>
      </c>
      <c r="D576" s="103" t="str">
        <f>IF($B576="Unknown","",IF($B576="","",IF(VALUE(LEFT($B576,4))&lt;Calc!$J$2,"ANTIQUE","")))</f>
        <v/>
      </c>
      <c r="E576" s="72" t="s">
        <v>21</v>
      </c>
      <c r="F576" s="121" t="s">
        <v>5</v>
      </c>
      <c r="G576" s="121"/>
      <c r="H576" s="62" t="str">
        <f t="shared" si="64"/>
        <v>Japonica</v>
      </c>
      <c r="I576" s="18">
        <f t="shared" si="65"/>
        <v>0</v>
      </c>
      <c r="J576" s="18">
        <f t="shared" si="66"/>
        <v>0</v>
      </c>
      <c r="K576" s="18">
        <f t="shared" si="67"/>
        <v>0</v>
      </c>
      <c r="L576" s="57" t="str">
        <f t="shared" si="68"/>
        <v>Chapel Bells</v>
      </c>
      <c r="M576" s="57" t="str">
        <f t="shared" si="69"/>
        <v>Chapel Bells</v>
      </c>
      <c r="N576" s="61" t="str">
        <f t="shared" si="63"/>
        <v>Chapel Bells</v>
      </c>
    </row>
    <row r="577" spans="1:14" ht="25.15" customHeight="1" x14ac:dyDescent="0.2">
      <c r="A577" s="70" t="s">
        <v>478</v>
      </c>
      <c r="B577" s="71">
        <v>1963</v>
      </c>
      <c r="C577" s="68" t="str">
        <f>IF(ISERROR(VLOOKUP(IF(RIGHT($A577,1)=")",LEFT($A577,FIND(" (",$A577)-1),$A577),[1]ACCS!$B$2:$B$5003, 1, FALSE)), "","1")</f>
        <v>1</v>
      </c>
      <c r="D577" s="103" t="str">
        <f>IF($B577="Unknown","",IF($B577="","",IF(VALUE(LEFT($B577,4))&lt;Calc!$J$2,"ANTIQUE","")))</f>
        <v/>
      </c>
      <c r="E577" s="72" t="s">
        <v>37</v>
      </c>
      <c r="F577" s="121"/>
      <c r="G577" s="121"/>
      <c r="H577" s="62" t="str">
        <f t="shared" si="64"/>
        <v>NRH</v>
      </c>
      <c r="I577" s="18">
        <f t="shared" si="65"/>
        <v>2</v>
      </c>
      <c r="J577" s="18">
        <f t="shared" si="66"/>
        <v>0</v>
      </c>
      <c r="K577" s="18">
        <f t="shared" si="67"/>
        <v>0</v>
      </c>
      <c r="L577" s="57" t="str">
        <f t="shared" si="68"/>
        <v>Charlean</v>
      </c>
      <c r="M577" s="57" t="str">
        <f t="shared" si="69"/>
        <v>Charlean</v>
      </c>
      <c r="N577" s="61" t="str">
        <f t="shared" si="63"/>
        <v>Charlean</v>
      </c>
    </row>
    <row r="578" spans="1:14" ht="25.15" customHeight="1" x14ac:dyDescent="0.2">
      <c r="A578" s="78" t="s">
        <v>3072</v>
      </c>
      <c r="B578" s="71">
        <v>2021</v>
      </c>
      <c r="C578" s="68" t="str">
        <f>IF(ISERROR(VLOOKUP(IF(RIGHT($A578,1)=")",LEFT($A578,FIND(" (",$A578)-1),$A578),[1]ACCS!$B$2:$B$5003, 1, FALSE)), "","1")</f>
        <v>1</v>
      </c>
      <c r="D578" s="103" t="str">
        <f>IF($B578="Unknown","",IF($B578="","",IF(VALUE(LEFT($B578,4))&lt;Calc!$J$2,"ANTIQUE","")))</f>
        <v/>
      </c>
      <c r="E578" s="72" t="s">
        <v>37</v>
      </c>
      <c r="F578" s="121"/>
      <c r="G578" s="121"/>
      <c r="H578" s="62" t="str">
        <f t="shared" si="64"/>
        <v>Japonica</v>
      </c>
      <c r="I578" s="18">
        <f t="shared" si="65"/>
        <v>0</v>
      </c>
      <c r="J578" s="18">
        <f t="shared" si="66"/>
        <v>0</v>
      </c>
      <c r="K578" s="18">
        <f t="shared" si="67"/>
        <v>0</v>
      </c>
      <c r="L578" s="57" t="str">
        <f t="shared" si="68"/>
        <v>Charlene Ellison</v>
      </c>
      <c r="M578" s="57" t="str">
        <f t="shared" si="69"/>
        <v>Charlene Ellison</v>
      </c>
      <c r="N578" s="61" t="str">
        <f t="shared" si="63"/>
        <v>Charlene Ellison</v>
      </c>
    </row>
    <row r="579" spans="1:14" ht="25.15" customHeight="1" x14ac:dyDescent="0.2">
      <c r="A579" s="74" t="s">
        <v>3077</v>
      </c>
      <c r="B579" s="71">
        <v>2021</v>
      </c>
      <c r="C579" s="68" t="str">
        <f>IF(ISERROR(VLOOKUP(IF(RIGHT($A579,1)=")",LEFT($A579,FIND(" (",$A579)-1),$A579),[1]ACCS!$B$2:$B$5003, 1, FALSE)), "","1")</f>
        <v>1</v>
      </c>
      <c r="D579" s="103" t="str">
        <f>IF($B579="Unknown","",IF($B579="","",IF(VALUE(LEFT($B579,4))&lt;Calc!$J$2,"ANTIQUE","")))</f>
        <v/>
      </c>
      <c r="E579" s="72" t="s">
        <v>29</v>
      </c>
      <c r="F579" s="121"/>
      <c r="G579" s="121"/>
      <c r="H579" s="62" t="str">
        <f t="shared" si="64"/>
        <v>Japonica</v>
      </c>
      <c r="I579" s="18">
        <f t="shared" si="65"/>
        <v>0</v>
      </c>
      <c r="J579" s="18">
        <f t="shared" si="66"/>
        <v>0</v>
      </c>
      <c r="K579" s="18">
        <f t="shared" si="67"/>
        <v>0</v>
      </c>
      <c r="L579" s="57" t="str">
        <f t="shared" si="68"/>
        <v>Charlene Whiddon</v>
      </c>
      <c r="M579" s="57" t="str">
        <f t="shared" si="69"/>
        <v>Charlene Whiddon</v>
      </c>
      <c r="N579" s="61" t="str">
        <f t="shared" si="63"/>
        <v>Charlene Whiddon</v>
      </c>
    </row>
    <row r="580" spans="1:14" ht="25.15" customHeight="1" x14ac:dyDescent="0.2">
      <c r="A580" s="70" t="s">
        <v>479</v>
      </c>
      <c r="B580" s="71">
        <v>2005</v>
      </c>
      <c r="C580" s="68" t="str">
        <f>IF(ISERROR(VLOOKUP(IF(RIGHT($A580,1)=")",LEFT($A580,FIND(" (",$A580)-1),$A580),[1]ACCS!$B$2:$B$5003, 1, FALSE)), "","1")</f>
        <v>1</v>
      </c>
      <c r="D580" s="103" t="str">
        <f>IF($B580="Unknown","",IF($B580="","",IF(VALUE(LEFT($B580,4))&lt;Calc!$J$2,"ANTIQUE","")))</f>
        <v/>
      </c>
      <c r="E580" s="72" t="s">
        <v>24</v>
      </c>
      <c r="F580" s="121"/>
      <c r="G580" s="121"/>
      <c r="H580" s="62" t="str">
        <f t="shared" si="64"/>
        <v>Japonica</v>
      </c>
      <c r="I580" s="18">
        <f t="shared" si="65"/>
        <v>0</v>
      </c>
      <c r="J580" s="18">
        <f t="shared" si="66"/>
        <v>0</v>
      </c>
      <c r="K580" s="18">
        <f t="shared" si="67"/>
        <v>0</v>
      </c>
      <c r="L580" s="57" t="str">
        <f t="shared" si="68"/>
        <v>Charles Augustus Jones</v>
      </c>
      <c r="M580" s="57" t="str">
        <f t="shared" si="69"/>
        <v>Charles Augustus Jones</v>
      </c>
      <c r="N580" s="61" t="str">
        <f t="shared" si="63"/>
        <v>Charles Augustus Jones</v>
      </c>
    </row>
    <row r="581" spans="1:14" ht="25.15" customHeight="1" x14ac:dyDescent="0.2">
      <c r="A581" s="70" t="s">
        <v>480</v>
      </c>
      <c r="B581" s="71">
        <v>1989</v>
      </c>
      <c r="C581" s="68" t="str">
        <f>IF(ISERROR(VLOOKUP(IF(RIGHT($A581,1)=")",LEFT($A581,FIND(" (",$A581)-1),$A581),[1]ACCS!$B$2:$B$5003, 1, FALSE)), "","1")</f>
        <v>1</v>
      </c>
      <c r="D581" s="103" t="str">
        <f>IF($B581="Unknown","",IF($B581="","",IF(VALUE(LEFT($B581,4))&lt;Calc!$J$2,"ANTIQUE","")))</f>
        <v/>
      </c>
      <c r="E581" s="72" t="s">
        <v>37</v>
      </c>
      <c r="F581" s="121"/>
      <c r="G581" s="121" t="s">
        <v>26</v>
      </c>
      <c r="H581" s="62" t="str">
        <f t="shared" si="64"/>
        <v>Japonica</v>
      </c>
      <c r="I581" s="18">
        <f t="shared" si="65"/>
        <v>0</v>
      </c>
      <c r="J581" s="18">
        <f t="shared" si="66"/>
        <v>0</v>
      </c>
      <c r="K581" s="18">
        <f t="shared" si="67"/>
        <v>0</v>
      </c>
      <c r="L581" s="57" t="str">
        <f t="shared" si="68"/>
        <v>Charles F. O'Malley</v>
      </c>
      <c r="M581" s="57" t="str">
        <f t="shared" si="69"/>
        <v>Charles F. O'Malley</v>
      </c>
      <c r="N581" s="61" t="str">
        <f t="shared" si="63"/>
        <v>Charles F. O'Malley</v>
      </c>
    </row>
    <row r="582" spans="1:14" ht="25.15" customHeight="1" x14ac:dyDescent="0.2">
      <c r="A582" s="70" t="s">
        <v>481</v>
      </c>
      <c r="B582" s="71">
        <v>1998</v>
      </c>
      <c r="C582" s="68" t="str">
        <f>IF(ISERROR(VLOOKUP(IF(RIGHT($A582,1)=")",LEFT($A582,FIND(" (",$A582)-1),$A582),[1]ACCS!$B$2:$B$5003, 1, FALSE)), "","1")</f>
        <v>1</v>
      </c>
      <c r="D582" s="103" t="str">
        <f>IF($B582="Unknown","",IF($B582="","",IF(VALUE(LEFT($B582,4))&lt;Calc!$J$2,"ANTIQUE","")))</f>
        <v/>
      </c>
      <c r="E582" s="72" t="s">
        <v>47</v>
      </c>
      <c r="F582" s="121"/>
      <c r="G582" s="121"/>
      <c r="H582" s="62" t="str">
        <f t="shared" si="64"/>
        <v>Japonica</v>
      </c>
      <c r="I582" s="18">
        <f t="shared" si="65"/>
        <v>0</v>
      </c>
      <c r="J582" s="18">
        <f t="shared" si="66"/>
        <v>0</v>
      </c>
      <c r="K582" s="18">
        <f t="shared" si="67"/>
        <v>0</v>
      </c>
      <c r="L582" s="57" t="str">
        <f t="shared" si="68"/>
        <v>Charles Thomas</v>
      </c>
      <c r="M582" s="57" t="str">
        <f t="shared" si="69"/>
        <v>Charles Thomas</v>
      </c>
      <c r="N582" s="61" t="str">
        <f t="shared" si="63"/>
        <v>Charles Thomas</v>
      </c>
    </row>
    <row r="583" spans="1:14" ht="25.15" customHeight="1" x14ac:dyDescent="0.2">
      <c r="A583" s="70" t="s">
        <v>482</v>
      </c>
      <c r="B583" s="71">
        <v>1954</v>
      </c>
      <c r="C583" s="68" t="str">
        <f>IF(ISERROR(VLOOKUP(IF(RIGHT($A583,1)=")",LEFT($A583,FIND(" (",$A583)-1),$A583),[1]ACCS!$B$2:$B$5003, 1, FALSE)), "","1")</f>
        <v>1</v>
      </c>
      <c r="D583" s="103" t="str">
        <f>IF($B583="Unknown","",IF($B583="","",IF(VALUE(LEFT($B583,4))&lt;Calc!$J$2,"ANTIQUE","")))</f>
        <v/>
      </c>
      <c r="E583" s="72" t="s">
        <v>37</v>
      </c>
      <c r="F583" s="121"/>
      <c r="G583" s="121"/>
      <c r="H583" s="62" t="str">
        <f t="shared" si="64"/>
        <v>Japonica</v>
      </c>
      <c r="I583" s="18">
        <f t="shared" si="65"/>
        <v>0</v>
      </c>
      <c r="J583" s="18">
        <f t="shared" si="66"/>
        <v>0</v>
      </c>
      <c r="K583" s="18">
        <f t="shared" si="67"/>
        <v>0</v>
      </c>
      <c r="L583" s="57" t="str">
        <f t="shared" si="68"/>
        <v>Charles Turner</v>
      </c>
      <c r="M583" s="57" t="str">
        <f t="shared" si="69"/>
        <v>Charles Turner</v>
      </c>
      <c r="N583" s="61" t="str">
        <f t="shared" si="63"/>
        <v>Charles Turner</v>
      </c>
    </row>
    <row r="584" spans="1:14" ht="25.15" customHeight="1" x14ac:dyDescent="0.2">
      <c r="A584" s="70" t="s">
        <v>483</v>
      </c>
      <c r="B584" s="71">
        <v>2013</v>
      </c>
      <c r="C584" s="68" t="str">
        <f>IF(ISERROR(VLOOKUP(IF(RIGHT($A584,1)=")",LEFT($A584,FIND(" (",$A584)-1),$A584),[1]ACCS!$B$2:$B$5003, 1, FALSE)), "","1")</f>
        <v>1</v>
      </c>
      <c r="D584" s="103" t="str">
        <f>IF($B584="Unknown","",IF($B584="","",IF(VALUE(LEFT($B584,4))&lt;Calc!$J$2,"ANTIQUE","")))</f>
        <v/>
      </c>
      <c r="E584" s="72" t="s">
        <v>37</v>
      </c>
      <c r="F584" s="121"/>
      <c r="G584" s="121"/>
      <c r="H584" s="62" t="str">
        <f t="shared" si="64"/>
        <v>Japonica</v>
      </c>
      <c r="I584" s="18">
        <f t="shared" si="65"/>
        <v>0</v>
      </c>
      <c r="J584" s="18">
        <f t="shared" si="66"/>
        <v>0</v>
      </c>
      <c r="K584" s="18">
        <f t="shared" si="67"/>
        <v>0</v>
      </c>
      <c r="L584" s="57" t="str">
        <f t="shared" si="68"/>
        <v>Charlie Adams</v>
      </c>
      <c r="M584" s="57" t="str">
        <f t="shared" si="69"/>
        <v>Charlie Adams</v>
      </c>
      <c r="N584" s="61" t="str">
        <f t="shared" si="63"/>
        <v>Charlie Adams</v>
      </c>
    </row>
    <row r="585" spans="1:14" ht="25.15" customHeight="1" x14ac:dyDescent="0.2">
      <c r="A585" s="70" t="s">
        <v>484</v>
      </c>
      <c r="B585" s="71">
        <v>1960</v>
      </c>
      <c r="C585" s="68" t="str">
        <f>IF(ISERROR(VLOOKUP(IF(RIGHT($A585,1)=")",LEFT($A585,FIND(" (",$A585)-1),$A585),[1]ACCS!$B$2:$B$5003, 1, FALSE)), "","1")</f>
        <v>1</v>
      </c>
      <c r="D585" s="103" t="str">
        <f>IF($B585="Unknown","",IF($B585="","",IF(VALUE(LEFT($B585,4))&lt;Calc!$J$2,"ANTIQUE","")))</f>
        <v/>
      </c>
      <c r="E585" s="72" t="s">
        <v>30</v>
      </c>
      <c r="F585" s="121" t="s">
        <v>5</v>
      </c>
      <c r="G585" s="121"/>
      <c r="H585" s="62" t="str">
        <f t="shared" si="64"/>
        <v>Japonica</v>
      </c>
      <c r="I585" s="18">
        <f t="shared" si="65"/>
        <v>0</v>
      </c>
      <c r="J585" s="18">
        <f t="shared" si="66"/>
        <v>0</v>
      </c>
      <c r="K585" s="18">
        <f t="shared" si="67"/>
        <v>0</v>
      </c>
      <c r="L585" s="57" t="str">
        <f t="shared" si="68"/>
        <v>Charlie Bettes</v>
      </c>
      <c r="M585" s="57" t="str">
        <f t="shared" si="69"/>
        <v>Charlie Bettes</v>
      </c>
      <c r="N585" s="61" t="str">
        <f t="shared" si="63"/>
        <v>Charlie Bettes</v>
      </c>
    </row>
    <row r="586" spans="1:14" ht="25.15" customHeight="1" x14ac:dyDescent="0.2">
      <c r="A586" s="70" t="s">
        <v>485</v>
      </c>
      <c r="B586" s="71">
        <v>1995</v>
      </c>
      <c r="C586" s="68" t="str">
        <f>IF(ISERROR(VLOOKUP(IF(RIGHT($A586,1)=")",LEFT($A586,FIND(" (",$A586)-1),$A586),[1]ACCS!$B$2:$B$5003, 1, FALSE)), "","1")</f>
        <v/>
      </c>
      <c r="D586" s="103" t="str">
        <f>IF($B586="Unknown","",IF($B586="","",IF(VALUE(LEFT($B586,4))&lt;Calc!$J$2,"ANTIQUE","")))</f>
        <v/>
      </c>
      <c r="E586" s="72" t="s">
        <v>29</v>
      </c>
      <c r="F586" s="121"/>
      <c r="G586" s="121"/>
      <c r="H586" s="62" t="str">
        <f t="shared" si="64"/>
        <v>Reticulata</v>
      </c>
      <c r="I586" s="18">
        <f t="shared" si="65"/>
        <v>1</v>
      </c>
      <c r="J586" s="18">
        <f t="shared" si="66"/>
        <v>0</v>
      </c>
      <c r="K586" s="18">
        <f t="shared" si="67"/>
        <v>0</v>
      </c>
      <c r="L586" s="57" t="str">
        <f t="shared" si="68"/>
        <v>Charlie Bush</v>
      </c>
      <c r="M586" s="57" t="str">
        <f t="shared" si="69"/>
        <v>Charlie Bush</v>
      </c>
      <c r="N586" s="61" t="str">
        <f t="shared" si="63"/>
        <v>Charlie Bush</v>
      </c>
    </row>
    <row r="587" spans="1:14" ht="25.15" customHeight="1" x14ac:dyDescent="0.2">
      <c r="A587" s="70" t="s">
        <v>486</v>
      </c>
      <c r="B587" s="71">
        <v>1980</v>
      </c>
      <c r="C587" s="68" t="str">
        <f>IF(ISERROR(VLOOKUP(IF(RIGHT($A587,1)=")",LEFT($A587,FIND(" (",$A587)-1),$A587),[1]ACCS!$B$2:$B$5003, 1, FALSE)), "","1")</f>
        <v>1</v>
      </c>
      <c r="D587" s="103" t="str">
        <f>IF($B587="Unknown","",IF($B587="","",IF(VALUE(LEFT($B587,4))&lt;Calc!$J$2,"ANTIQUE","")))</f>
        <v/>
      </c>
      <c r="E587" s="72" t="s">
        <v>37</v>
      </c>
      <c r="F587" s="121"/>
      <c r="G587" s="121"/>
      <c r="H587" s="62" t="str">
        <f t="shared" si="64"/>
        <v>Japonica</v>
      </c>
      <c r="I587" s="18">
        <f t="shared" si="65"/>
        <v>0</v>
      </c>
      <c r="J587" s="18">
        <f t="shared" si="66"/>
        <v>0</v>
      </c>
      <c r="K587" s="18">
        <f t="shared" si="67"/>
        <v>0</v>
      </c>
      <c r="L587" s="57" t="str">
        <f t="shared" si="68"/>
        <v>Charlie Mason</v>
      </c>
      <c r="M587" s="57" t="str">
        <f t="shared" si="69"/>
        <v>Charlie Mason</v>
      </c>
      <c r="N587" s="61" t="str">
        <f t="shared" si="63"/>
        <v>Charlie Mason</v>
      </c>
    </row>
    <row r="588" spans="1:14" ht="25.15" customHeight="1" x14ac:dyDescent="0.2">
      <c r="A588" s="70" t="s">
        <v>487</v>
      </c>
      <c r="B588" s="71">
        <v>2009</v>
      </c>
      <c r="C588" s="68" t="str">
        <f>IF(ISERROR(VLOOKUP(IF(RIGHT($A588,1)=")",LEFT($A588,FIND(" (",$A588)-1),$A588),[1]ACCS!$B$2:$B$5003, 1, FALSE)), "","1")</f>
        <v/>
      </c>
      <c r="D588" s="103" t="str">
        <f>IF($B588="Unknown","",IF($B588="","",IF(VALUE(LEFT($B588,4))&lt;Calc!$J$2,"ANTIQUE","")))</f>
        <v/>
      </c>
      <c r="E588" s="72" t="s">
        <v>24</v>
      </c>
      <c r="F588" s="121"/>
      <c r="G588" s="121"/>
      <c r="H588" s="62" t="str">
        <f t="shared" si="64"/>
        <v>Japonica</v>
      </c>
      <c r="I588" s="18">
        <f t="shared" si="65"/>
        <v>0</v>
      </c>
      <c r="J588" s="18">
        <f t="shared" si="66"/>
        <v>0</v>
      </c>
      <c r="K588" s="18">
        <f t="shared" si="67"/>
        <v>0</v>
      </c>
      <c r="L588" s="57" t="str">
        <f t="shared" si="68"/>
        <v>Charlie V</v>
      </c>
      <c r="M588" s="57" t="str">
        <f t="shared" si="69"/>
        <v>Charlie V</v>
      </c>
      <c r="N588" s="61" t="str">
        <f t="shared" si="63"/>
        <v>Charlie V</v>
      </c>
    </row>
    <row r="589" spans="1:14" ht="25.15" customHeight="1" x14ac:dyDescent="0.2">
      <c r="A589" s="70" t="s">
        <v>488</v>
      </c>
      <c r="B589" s="71">
        <v>2018</v>
      </c>
      <c r="C589" s="68" t="str">
        <f>IF(ISERROR(VLOOKUP(IF(RIGHT($A589,1)=")",LEFT($A589,FIND(" (",$A589)-1),$A589),[1]ACCS!$B$2:$B$5003, 1, FALSE)), "","1")</f>
        <v>1</v>
      </c>
      <c r="D589" s="103" t="str">
        <f>IF($B589="Unknown","",IF($B589="","",IF(VALUE(LEFT($B589,4))&lt;Calc!$J$2,"ANTIQUE","")))</f>
        <v/>
      </c>
      <c r="E589" s="72" t="s">
        <v>29</v>
      </c>
      <c r="F589" s="121"/>
      <c r="G589" s="121"/>
      <c r="H589" s="62" t="str">
        <f t="shared" si="64"/>
        <v>Japonica</v>
      </c>
      <c r="I589" s="18">
        <f t="shared" si="65"/>
        <v>0</v>
      </c>
      <c r="J589" s="18">
        <f t="shared" si="66"/>
        <v>0</v>
      </c>
      <c r="K589" s="18">
        <f t="shared" si="67"/>
        <v>0</v>
      </c>
      <c r="L589" s="57" t="str">
        <f t="shared" si="68"/>
        <v>Charlie's Jeanne</v>
      </c>
      <c r="M589" s="57" t="str">
        <f t="shared" si="69"/>
        <v>Charlie's Jeanne</v>
      </c>
      <c r="N589" s="61" t="str">
        <f t="shared" si="63"/>
        <v>Charlie's Jeanne</v>
      </c>
    </row>
    <row r="590" spans="1:14" ht="25.15" customHeight="1" x14ac:dyDescent="0.2">
      <c r="A590" s="70" t="s">
        <v>489</v>
      </c>
      <c r="B590" s="71">
        <v>1981</v>
      </c>
      <c r="C590" s="68" t="str">
        <f>IF(ISERROR(VLOOKUP(IF(RIGHT($A590,1)=")",LEFT($A590,FIND(" (",$A590)-1),$A590),[1]ACCS!$B$2:$B$5003, 1, FALSE)), "","1")</f>
        <v>1</v>
      </c>
      <c r="D590" s="103" t="str">
        <f>IF($B590="Unknown","",IF($B590="","",IF(VALUE(LEFT($B590,4))&lt;Calc!$J$2,"ANTIQUE","")))</f>
        <v/>
      </c>
      <c r="E590" s="72" t="s">
        <v>37</v>
      </c>
      <c r="F590" s="121"/>
      <c r="G590" s="121"/>
      <c r="H590" s="62" t="str">
        <f t="shared" si="64"/>
        <v>Japonica</v>
      </c>
      <c r="I590" s="18">
        <f t="shared" si="65"/>
        <v>0</v>
      </c>
      <c r="J590" s="18">
        <f t="shared" si="66"/>
        <v>0</v>
      </c>
      <c r="K590" s="18">
        <f t="shared" si="67"/>
        <v>0</v>
      </c>
      <c r="L590" s="57" t="str">
        <f t="shared" si="68"/>
        <v>Charlotte Blount</v>
      </c>
      <c r="M590" s="57" t="str">
        <f t="shared" si="69"/>
        <v>Charlotte Blount</v>
      </c>
      <c r="N590" s="61" t="str">
        <f t="shared" si="63"/>
        <v>Charlotte Blount</v>
      </c>
    </row>
    <row r="591" spans="1:14" ht="25.15" customHeight="1" x14ac:dyDescent="0.2">
      <c r="A591" s="70" t="s">
        <v>490</v>
      </c>
      <c r="B591" s="71">
        <v>1950</v>
      </c>
      <c r="C591" s="68" t="str">
        <f>IF(ISERROR(VLOOKUP(IF(RIGHT($A591,1)=")",LEFT($A591,FIND(" (",$A591)-1),$A591),[1]ACCS!$B$2:$B$5003, 1, FALSE)), "","1")</f>
        <v>1</v>
      </c>
      <c r="D591" s="103" t="str">
        <f>IF($B591="Unknown","",IF($B591="","",IF(VALUE(LEFT($B591,4))&lt;Calc!$J$2,"ANTIQUE","")))</f>
        <v/>
      </c>
      <c r="E591" s="72" t="s">
        <v>24</v>
      </c>
      <c r="F591" s="121"/>
      <c r="G591" s="121"/>
      <c r="H591" s="62" t="str">
        <f t="shared" si="64"/>
        <v>Japonica</v>
      </c>
      <c r="I591" s="18">
        <f t="shared" si="65"/>
        <v>0</v>
      </c>
      <c r="J591" s="18">
        <f t="shared" si="66"/>
        <v>0</v>
      </c>
      <c r="K591" s="18">
        <f t="shared" si="67"/>
        <v>0</v>
      </c>
      <c r="L591" s="57" t="str">
        <f t="shared" si="68"/>
        <v>Charlotte Bradford</v>
      </c>
      <c r="M591" s="57" t="str">
        <f t="shared" si="69"/>
        <v>Charlotte Bradford</v>
      </c>
      <c r="N591" s="61" t="str">
        <f t="shared" si="63"/>
        <v>Charlotte Bradford</v>
      </c>
    </row>
    <row r="592" spans="1:14" ht="25.15" customHeight="1" x14ac:dyDescent="0.2">
      <c r="A592" s="70" t="s">
        <v>2957</v>
      </c>
      <c r="B592" s="71">
        <v>2020</v>
      </c>
      <c r="C592" s="68" t="str">
        <f>IF(ISERROR(VLOOKUP(IF(RIGHT($A592,1)=")",LEFT($A592,FIND(" (",$A592)-1),$A592),[1]ACCS!$B$2:$B$5003, 1, FALSE)), "","1")</f>
        <v>1</v>
      </c>
      <c r="D592" s="103" t="str">
        <f>IF($B592="Unknown","",IF($B592="","",IF(VALUE(LEFT($B592,4))&lt;Calc!$J$2,"ANTIQUE","")))</f>
        <v/>
      </c>
      <c r="E592" s="73" t="s">
        <v>47</v>
      </c>
      <c r="F592" s="121"/>
      <c r="G592" s="121"/>
      <c r="H592" s="62" t="str">
        <f t="shared" si="64"/>
        <v>Japonica</v>
      </c>
      <c r="I592" s="18">
        <f t="shared" si="65"/>
        <v>0</v>
      </c>
      <c r="J592" s="18">
        <f t="shared" si="66"/>
        <v>0</v>
      </c>
      <c r="K592" s="18">
        <f t="shared" si="67"/>
        <v>0</v>
      </c>
      <c r="L592" s="57" t="str">
        <f t="shared" si="68"/>
        <v>Charlotte Grace</v>
      </c>
      <c r="M592" s="57" t="str">
        <f t="shared" si="69"/>
        <v>Charlotte Grace</v>
      </c>
      <c r="N592" s="61" t="str">
        <f t="shared" si="63"/>
        <v>Charlotte Grace</v>
      </c>
    </row>
    <row r="593" spans="1:14" ht="25.15" customHeight="1" x14ac:dyDescent="0.2">
      <c r="A593" s="70" t="s">
        <v>491</v>
      </c>
      <c r="B593" s="71">
        <v>1980</v>
      </c>
      <c r="C593" s="68" t="str">
        <f>IF(ISERROR(VLOOKUP(IF(RIGHT($A593,1)=")",LEFT($A593,FIND(" (",$A593)-1),$A593),[1]ACCS!$B$2:$B$5003, 1, FALSE)), "","1")</f>
        <v/>
      </c>
      <c r="D593" s="103" t="str">
        <f>IF($B593="Unknown","",IF($B593="","",IF(VALUE(LEFT($B593,4))&lt;Calc!$J$2,"ANTIQUE","")))</f>
        <v/>
      </c>
      <c r="E593" s="72" t="s">
        <v>37</v>
      </c>
      <c r="F593" s="121"/>
      <c r="G593" s="121"/>
      <c r="H593" s="62" t="str">
        <f t="shared" si="64"/>
        <v>Japonica</v>
      </c>
      <c r="I593" s="18">
        <f t="shared" si="65"/>
        <v>0</v>
      </c>
      <c r="J593" s="18">
        <f t="shared" si="66"/>
        <v>0</v>
      </c>
      <c r="K593" s="18">
        <f t="shared" si="67"/>
        <v>0</v>
      </c>
      <c r="L593" s="57" t="str">
        <f t="shared" si="68"/>
        <v>Charlotte Johnson</v>
      </c>
      <c r="M593" s="57" t="str">
        <f t="shared" si="69"/>
        <v>Charlotte Johnson</v>
      </c>
      <c r="N593" s="61" t="str">
        <f t="shared" si="63"/>
        <v>Charlotte Johnson</v>
      </c>
    </row>
    <row r="594" spans="1:14" ht="25.15" customHeight="1" x14ac:dyDescent="0.2">
      <c r="A594" s="70" t="s">
        <v>492</v>
      </c>
      <c r="B594" s="71">
        <v>2018</v>
      </c>
      <c r="C594" s="68" t="str">
        <f>IF(ISERROR(VLOOKUP(IF(RIGHT($A594,1)=")",LEFT($A594,FIND(" (",$A594)-1),$A594),[1]ACCS!$B$2:$B$5003, 1, FALSE)), "","1")</f>
        <v>1</v>
      </c>
      <c r="D594" s="103" t="str">
        <f>IF($B594="Unknown","",IF($B594="","",IF(VALUE(LEFT($B594,4))&lt;Calc!$J$2,"ANTIQUE","")))</f>
        <v/>
      </c>
      <c r="E594" s="72" t="s">
        <v>37</v>
      </c>
      <c r="F594" s="121"/>
      <c r="G594" s="121"/>
      <c r="H594" s="62" t="str">
        <f t="shared" si="64"/>
        <v>Reticulata</v>
      </c>
      <c r="I594" s="18">
        <f t="shared" si="65"/>
        <v>1</v>
      </c>
      <c r="J594" s="18">
        <f t="shared" si="66"/>
        <v>0</v>
      </c>
      <c r="K594" s="18">
        <f t="shared" si="67"/>
        <v>0</v>
      </c>
      <c r="L594" s="57" t="str">
        <f t="shared" si="68"/>
        <v>Charlotte Jones</v>
      </c>
      <c r="M594" s="57" t="str">
        <f t="shared" si="69"/>
        <v>Charlotte Jones</v>
      </c>
      <c r="N594" s="61" t="str">
        <f t="shared" si="63"/>
        <v>Charlotte Jones</v>
      </c>
    </row>
    <row r="595" spans="1:14" ht="25.15" customHeight="1" x14ac:dyDescent="0.2">
      <c r="A595" s="70" t="s">
        <v>493</v>
      </c>
      <c r="B595" s="71">
        <v>2015</v>
      </c>
      <c r="C595" s="68" t="str">
        <f>IF(ISERROR(VLOOKUP(IF(RIGHT($A595,1)=")",LEFT($A595,FIND(" (",$A595)-1),$A595),[1]ACCS!$B$2:$B$5003, 1, FALSE)), "","1")</f>
        <v>1</v>
      </c>
      <c r="D595" s="103" t="str">
        <f>IF($B595="Unknown","",IF($B595="","",IF(VALUE(LEFT($B595,4))&lt;Calc!$J$2,"ANTIQUE","")))</f>
        <v/>
      </c>
      <c r="E595" s="72" t="s">
        <v>35</v>
      </c>
      <c r="F595" s="121"/>
      <c r="G595" s="121"/>
      <c r="H595" s="62" t="str">
        <f t="shared" si="64"/>
        <v>NRH</v>
      </c>
      <c r="I595" s="18">
        <f t="shared" si="65"/>
        <v>2</v>
      </c>
      <c r="J595" s="18">
        <f t="shared" si="66"/>
        <v>0</v>
      </c>
      <c r="K595" s="18">
        <f t="shared" si="67"/>
        <v>0</v>
      </c>
      <c r="L595" s="57" t="str">
        <f t="shared" si="68"/>
        <v>Charsy</v>
      </c>
      <c r="M595" s="57" t="str">
        <f t="shared" si="69"/>
        <v>Charsy</v>
      </c>
      <c r="N595" s="61" t="str">
        <f t="shared" si="63"/>
        <v>Charsy</v>
      </c>
    </row>
    <row r="596" spans="1:14" ht="25.15" customHeight="1" x14ac:dyDescent="0.2">
      <c r="A596" s="70" t="s">
        <v>494</v>
      </c>
      <c r="B596" s="71">
        <v>2007</v>
      </c>
      <c r="C596" s="68" t="str">
        <f>IF(ISERROR(VLOOKUP(IF(RIGHT($A596,1)=")",LEFT($A596,FIND(" (",$A596)-1),$A596),[1]ACCS!$B$2:$B$5003, 1, FALSE)), "","1")</f>
        <v/>
      </c>
      <c r="D596" s="103" t="str">
        <f>IF($B596="Unknown","",IF($B596="","",IF(VALUE(LEFT($B596,4))&lt;Calc!$J$2,"ANTIQUE","")))</f>
        <v/>
      </c>
      <c r="E596" s="72" t="s">
        <v>24</v>
      </c>
      <c r="F596" s="121"/>
      <c r="G596" s="121"/>
      <c r="H596" s="62" t="str">
        <f t="shared" si="64"/>
        <v>Reticulata</v>
      </c>
      <c r="I596" s="18">
        <f t="shared" si="65"/>
        <v>1</v>
      </c>
      <c r="J596" s="18">
        <f t="shared" si="66"/>
        <v>0</v>
      </c>
      <c r="K596" s="18">
        <f t="shared" si="67"/>
        <v>0</v>
      </c>
      <c r="L596" s="57" t="str">
        <f t="shared" si="68"/>
        <v>Cheap Frills</v>
      </c>
      <c r="M596" s="57" t="str">
        <f t="shared" si="69"/>
        <v>Cheap Frills</v>
      </c>
      <c r="N596" s="61" t="str">
        <f t="shared" si="63"/>
        <v>Cheap Frills</v>
      </c>
    </row>
    <row r="597" spans="1:14" ht="25.15" customHeight="1" x14ac:dyDescent="0.2">
      <c r="A597" s="70" t="s">
        <v>3293</v>
      </c>
      <c r="B597" s="71">
        <v>1884</v>
      </c>
      <c r="C597" s="68" t="str">
        <f>IF(ISERROR(VLOOKUP(IF(RIGHT($A597,1)=")",LEFT($A597,FIND(" (",$A597)-1),$A597),[1]ACCS!$B$2:$B$5003, 1, FALSE)), "","1")</f>
        <v>1</v>
      </c>
      <c r="D597" s="103" t="str">
        <f>IF($B597="Unknown","",IF($B597="","",IF(VALUE(LEFT($B597,4))&lt;Calc!$J$2,"ANTIQUE","")))</f>
        <v>ANTIQUE</v>
      </c>
      <c r="E597" s="72" t="s">
        <v>24</v>
      </c>
      <c r="F597" s="121"/>
      <c r="G597" s="121"/>
      <c r="H597" s="62" t="str">
        <f t="shared" si="64"/>
        <v>Japonica</v>
      </c>
      <c r="I597" s="18">
        <f t="shared" si="65"/>
        <v>0</v>
      </c>
      <c r="J597" s="18">
        <f t="shared" si="66"/>
        <v>0</v>
      </c>
      <c r="K597" s="18">
        <f t="shared" si="67"/>
        <v>0</v>
      </c>
      <c r="L597" s="57" t="str">
        <f t="shared" si="68"/>
        <v>Cheerful (Lucida, Hi-otome, Beni-otome)</v>
      </c>
      <c r="M597" s="57" t="str">
        <f t="shared" si="69"/>
        <v>Cheerful (Lucida, Hi-otome, Beni-otome)</v>
      </c>
      <c r="N597" s="61" t="str">
        <f t="shared" si="63"/>
        <v>Cheerful</v>
      </c>
    </row>
    <row r="598" spans="1:14" ht="25.15" customHeight="1" x14ac:dyDescent="0.2">
      <c r="A598" s="70" t="s">
        <v>3294</v>
      </c>
      <c r="B598" s="71">
        <v>1884</v>
      </c>
      <c r="C598" s="68" t="str">
        <f>IF(ISERROR(VLOOKUP(IF(RIGHT($A598,1)=")",LEFT($A598,FIND(" (",$A598)-1),$A598),[1]ACCS!$B$2:$B$5003, 1, FALSE)), "","1")</f>
        <v/>
      </c>
      <c r="D598" s="103" t="str">
        <f>IF($B598="Unknown","",IF($B598="","",IF(VALUE(LEFT($B598,4))&lt;Calc!$J$2,"ANTIQUE","")))</f>
        <v>ANTIQUE</v>
      </c>
      <c r="E598" s="72" t="s">
        <v>24</v>
      </c>
      <c r="F598" s="121"/>
      <c r="G598" s="121"/>
      <c r="H598" s="62" t="str">
        <f t="shared" si="64"/>
        <v>Japonica</v>
      </c>
      <c r="I598" s="18">
        <f t="shared" si="65"/>
        <v>0</v>
      </c>
      <c r="J598" s="18">
        <f t="shared" si="66"/>
        <v>0</v>
      </c>
      <c r="K598" s="18">
        <f t="shared" si="67"/>
        <v>0</v>
      </c>
      <c r="L598" s="57" t="str">
        <f t="shared" si="68"/>
        <v>Cheerfulness (See Cheerful)</v>
      </c>
      <c r="M598" s="57" t="str">
        <f t="shared" si="69"/>
        <v>Cheerfulness (See Cheerful)</v>
      </c>
      <c r="N598" s="61" t="str">
        <f t="shared" si="63"/>
        <v>Cheerfulness (See Cheerful)</v>
      </c>
    </row>
    <row r="599" spans="1:14" ht="25.15" customHeight="1" x14ac:dyDescent="0.2">
      <c r="A599" s="70" t="s">
        <v>495</v>
      </c>
      <c r="B599" s="71">
        <v>1965</v>
      </c>
      <c r="C599" s="68" t="str">
        <f>IF(ISERROR(VLOOKUP(IF(RIGHT($A599,1)=")",LEFT($A599,FIND(" (",$A599)-1),$A599),[1]ACCS!$B$2:$B$5003, 1, FALSE)), "","1")</f>
        <v>1</v>
      </c>
      <c r="D599" s="103" t="str">
        <f>IF($B599="Unknown","",IF($B599="","",IF(VALUE(LEFT($B599,4))&lt;Calc!$J$2,"ANTIQUE","")))</f>
        <v/>
      </c>
      <c r="E599" s="72" t="s">
        <v>30</v>
      </c>
      <c r="F599" s="121"/>
      <c r="G599" s="121"/>
      <c r="H599" s="62" t="str">
        <f t="shared" si="64"/>
        <v>Japonica</v>
      </c>
      <c r="I599" s="18">
        <f t="shared" si="65"/>
        <v>0</v>
      </c>
      <c r="J599" s="18">
        <f t="shared" si="66"/>
        <v>0</v>
      </c>
      <c r="K599" s="18">
        <f t="shared" si="67"/>
        <v>0</v>
      </c>
      <c r="L599" s="57" t="str">
        <f t="shared" si="68"/>
        <v>Cheerleader (Touchdown)</v>
      </c>
      <c r="M599" s="57" t="str">
        <f t="shared" si="69"/>
        <v>Cheerleader (Touchdown)</v>
      </c>
      <c r="N599" s="61" t="str">
        <f t="shared" si="63"/>
        <v>Cheerleader</v>
      </c>
    </row>
    <row r="600" spans="1:14" ht="25.15" customHeight="1" x14ac:dyDescent="0.2">
      <c r="A600" s="70" t="s">
        <v>496</v>
      </c>
      <c r="B600" s="71">
        <v>2005</v>
      </c>
      <c r="C600" s="68" t="str">
        <f>IF(ISERROR(VLOOKUP(IF(RIGHT($A600,1)=")",LEFT($A600,FIND(" (",$A600)-1),$A600),[1]ACCS!$B$2:$B$5003, 1, FALSE)), "","1")</f>
        <v>1</v>
      </c>
      <c r="D600" s="103" t="str">
        <f>IF($B600="Unknown","",IF($B600="","",IF(VALUE(LEFT($B600,4))&lt;Calc!$J$2,"ANTIQUE","")))</f>
        <v/>
      </c>
      <c r="E600" s="72" t="s">
        <v>21</v>
      </c>
      <c r="F600" s="121"/>
      <c r="G600" s="121" t="s">
        <v>26</v>
      </c>
      <c r="H600" s="62" t="str">
        <f t="shared" si="64"/>
        <v>Japonica</v>
      </c>
      <c r="I600" s="18">
        <f t="shared" si="65"/>
        <v>0</v>
      </c>
      <c r="J600" s="18">
        <f t="shared" si="66"/>
        <v>0</v>
      </c>
      <c r="K600" s="18">
        <f t="shared" si="67"/>
        <v>0</v>
      </c>
      <c r="L600" s="57" t="str">
        <f t="shared" si="68"/>
        <v>Cherie Shirah</v>
      </c>
      <c r="M600" s="57" t="str">
        <f t="shared" si="69"/>
        <v>Cherie Shirah</v>
      </c>
      <c r="N600" s="61" t="str">
        <f t="shared" si="63"/>
        <v>Cherie Shirah</v>
      </c>
    </row>
    <row r="601" spans="1:14" ht="25.15" customHeight="1" x14ac:dyDescent="0.2">
      <c r="A601" s="70" t="s">
        <v>497</v>
      </c>
      <c r="B601" s="71">
        <v>1983</v>
      </c>
      <c r="C601" s="68" t="str">
        <f>IF(ISERROR(VLOOKUP(IF(RIGHT($A601,1)=")",LEFT($A601,FIND(" (",$A601)-1),$A601),[1]ACCS!$B$2:$B$5003, 1, FALSE)), "","1")</f>
        <v>1</v>
      </c>
      <c r="D601" s="103" t="str">
        <f>IF($B601="Unknown","",IF($B601="","",IF(VALUE(LEFT($B601,4))&lt;Calc!$J$2,"ANTIQUE","")))</f>
        <v/>
      </c>
      <c r="E601" s="72" t="s">
        <v>24</v>
      </c>
      <c r="F601" s="121"/>
      <c r="G601" s="121"/>
      <c r="H601" s="62" t="str">
        <f t="shared" si="64"/>
        <v>Japonica</v>
      </c>
      <c r="I601" s="18">
        <f t="shared" si="65"/>
        <v>0</v>
      </c>
      <c r="J601" s="18">
        <f t="shared" si="66"/>
        <v>0</v>
      </c>
      <c r="K601" s="18">
        <f t="shared" si="67"/>
        <v>0</v>
      </c>
      <c r="L601" s="57" t="str">
        <f t="shared" si="68"/>
        <v>Cherries Jubilee</v>
      </c>
      <c r="M601" s="57" t="str">
        <f t="shared" si="69"/>
        <v>Cherries Jubilee</v>
      </c>
      <c r="N601" s="61" t="str">
        <f t="shared" si="63"/>
        <v>Cherries Jubilee</v>
      </c>
    </row>
    <row r="602" spans="1:14" ht="25.15" customHeight="1" x14ac:dyDescent="0.2">
      <c r="A602" s="70" t="s">
        <v>498</v>
      </c>
      <c r="B602" s="71">
        <v>2013</v>
      </c>
      <c r="C602" s="68" t="str">
        <f>IF(ISERROR(VLOOKUP(IF(RIGHT($A602,1)=")",LEFT($A602,FIND(" (",$A602)-1),$A602),[1]ACCS!$B$2:$B$5003, 1, FALSE)), "","1")</f>
        <v>1</v>
      </c>
      <c r="D602" s="103" t="str">
        <f>IF($B602="Unknown","",IF($B602="","",IF(VALUE(LEFT($B602,4))&lt;Calc!$J$2,"ANTIQUE","")))</f>
        <v/>
      </c>
      <c r="E602" s="72" t="s">
        <v>29</v>
      </c>
      <c r="F602" s="121"/>
      <c r="G602" s="121"/>
      <c r="H602" s="62" t="str">
        <f t="shared" si="64"/>
        <v>Japonica</v>
      </c>
      <c r="I602" s="18">
        <f t="shared" si="65"/>
        <v>0</v>
      </c>
      <c r="J602" s="18">
        <f t="shared" si="66"/>
        <v>0</v>
      </c>
      <c r="K602" s="18">
        <f t="shared" si="67"/>
        <v>0</v>
      </c>
      <c r="L602" s="57" t="str">
        <f t="shared" si="68"/>
        <v>Cheryl Hunter</v>
      </c>
      <c r="M602" s="57" t="str">
        <f t="shared" si="69"/>
        <v>Cheryl Hunter</v>
      </c>
      <c r="N602" s="61" t="str">
        <f t="shared" si="63"/>
        <v>Cheryl Hunter</v>
      </c>
    </row>
    <row r="603" spans="1:14" ht="25.15" customHeight="1" x14ac:dyDescent="0.2">
      <c r="A603" s="70" t="s">
        <v>499</v>
      </c>
      <c r="B603" s="71">
        <v>2015</v>
      </c>
      <c r="C603" s="68" t="str">
        <f>IF(ISERROR(VLOOKUP(IF(RIGHT($A603,1)=")",LEFT($A603,FIND(" (",$A603)-1),$A603),[1]ACCS!$B$2:$B$5003, 1, FALSE)), "","1")</f>
        <v>1</v>
      </c>
      <c r="D603" s="103" t="str">
        <f>IF($B603="Unknown","",IF($B603="","",IF(VALUE(LEFT($B603,4))&lt;Calc!$J$2,"ANTIQUE","")))</f>
        <v/>
      </c>
      <c r="E603" s="72" t="s">
        <v>37</v>
      </c>
      <c r="F603" s="121"/>
      <c r="G603" s="121"/>
      <c r="H603" s="62" t="str">
        <f t="shared" si="64"/>
        <v>Japonica</v>
      </c>
      <c r="I603" s="18">
        <f t="shared" si="65"/>
        <v>0</v>
      </c>
      <c r="J603" s="18">
        <f t="shared" si="66"/>
        <v>0</v>
      </c>
      <c r="K603" s="18">
        <f t="shared" si="67"/>
        <v>0</v>
      </c>
      <c r="L603" s="57" t="str">
        <f t="shared" si="68"/>
        <v>Cheryl Thompson</v>
      </c>
      <c r="M603" s="57" t="str">
        <f t="shared" si="69"/>
        <v>Cheryl Thompson</v>
      </c>
      <c r="N603" s="61" t="str">
        <f t="shared" si="63"/>
        <v>Cheryl Thompson</v>
      </c>
    </row>
    <row r="604" spans="1:14" ht="25.15" customHeight="1" x14ac:dyDescent="0.2">
      <c r="A604" s="70" t="s">
        <v>500</v>
      </c>
      <c r="B604" s="71">
        <v>1965</v>
      </c>
      <c r="C604" s="68" t="str">
        <f>IF(ISERROR(VLOOKUP(IF(RIGHT($A604,1)=")",LEFT($A604,FIND(" (",$A604)-1),$A604),[1]ACCS!$B$2:$B$5003, 1, FALSE)), "","1")</f>
        <v>1</v>
      </c>
      <c r="D604" s="103" t="str">
        <f>IF($B604="Unknown","",IF($B604="","",IF(VALUE(LEFT($B604,4))&lt;Calc!$J$2,"ANTIQUE","")))</f>
        <v/>
      </c>
      <c r="E604" s="72" t="s">
        <v>21</v>
      </c>
      <c r="F604" s="121"/>
      <c r="G604" s="121" t="s">
        <v>26</v>
      </c>
      <c r="H604" s="62" t="str">
        <f t="shared" si="64"/>
        <v>Japonica</v>
      </c>
      <c r="I604" s="18">
        <f t="shared" si="65"/>
        <v>0</v>
      </c>
      <c r="J604" s="18">
        <f t="shared" si="66"/>
        <v>0</v>
      </c>
      <c r="K604" s="18">
        <f t="shared" si="67"/>
        <v>0</v>
      </c>
      <c r="L604" s="57" t="str">
        <f t="shared" si="68"/>
        <v>Cheryll Lynn</v>
      </c>
      <c r="M604" s="57" t="str">
        <f t="shared" si="69"/>
        <v>Cheryll Lynn</v>
      </c>
      <c r="N604" s="61" t="str">
        <f t="shared" si="63"/>
        <v>Cheryll Lynn</v>
      </c>
    </row>
    <row r="605" spans="1:14" ht="25.15" customHeight="1" x14ac:dyDescent="0.2">
      <c r="A605" s="70" t="s">
        <v>501</v>
      </c>
      <c r="B605" s="71">
        <v>2016</v>
      </c>
      <c r="C605" s="68" t="str">
        <f>IF(ISERROR(VLOOKUP(IF(RIGHT($A605,1)=")",LEFT($A605,FIND(" (",$A605)-1),$A605),[1]ACCS!$B$2:$B$5003, 1, FALSE)), "","1")</f>
        <v>1</v>
      </c>
      <c r="D605" s="103" t="str">
        <f>IF($B605="Unknown","",IF($B605="","",IF(VALUE(LEFT($B605,4))&lt;Calc!$J$2,"ANTIQUE","")))</f>
        <v/>
      </c>
      <c r="E605" s="72" t="s">
        <v>37</v>
      </c>
      <c r="F605" s="121"/>
      <c r="G605" s="121"/>
      <c r="H605" s="62" t="str">
        <f t="shared" si="64"/>
        <v>Japonica</v>
      </c>
      <c r="I605" s="18">
        <f t="shared" si="65"/>
        <v>0</v>
      </c>
      <c r="J605" s="18">
        <f t="shared" si="66"/>
        <v>0</v>
      </c>
      <c r="K605" s="18">
        <f t="shared" si="67"/>
        <v>0</v>
      </c>
      <c r="L605" s="57" t="str">
        <f t="shared" si="68"/>
        <v>Chester D. Bellamy</v>
      </c>
      <c r="M605" s="57" t="str">
        <f t="shared" si="69"/>
        <v>Chester D. Bellamy</v>
      </c>
      <c r="N605" s="61" t="str">
        <f t="shared" si="63"/>
        <v>Chester D. Bellamy</v>
      </c>
    </row>
    <row r="606" spans="1:14" ht="25.15" customHeight="1" x14ac:dyDescent="0.2">
      <c r="A606" s="70" t="s">
        <v>502</v>
      </c>
      <c r="B606" s="71">
        <v>1977</v>
      </c>
      <c r="C606" s="68" t="str">
        <f>IF(ISERROR(VLOOKUP(IF(RIGHT($A606,1)=")",LEFT($A606,FIND(" (",$A606)-1),$A606),[1]ACCS!$B$2:$B$5003, 1, FALSE)), "","1")</f>
        <v>1</v>
      </c>
      <c r="D606" s="103" t="str">
        <f>IF($B606="Unknown","",IF($B606="","",IF(VALUE(LEFT($B606,4))&lt;Calc!$J$2,"ANTIQUE","")))</f>
        <v/>
      </c>
      <c r="E606" s="72" t="s">
        <v>24</v>
      </c>
      <c r="F606" s="121"/>
      <c r="G606" s="121" t="s">
        <v>26</v>
      </c>
      <c r="H606" s="62" t="str">
        <f t="shared" si="64"/>
        <v>Japonica</v>
      </c>
      <c r="I606" s="18">
        <f t="shared" si="65"/>
        <v>0</v>
      </c>
      <c r="J606" s="18">
        <f t="shared" si="66"/>
        <v>0</v>
      </c>
      <c r="K606" s="18">
        <f t="shared" si="67"/>
        <v>0</v>
      </c>
      <c r="L606" s="57" t="str">
        <f t="shared" si="68"/>
        <v>Chie Tarumoto</v>
      </c>
      <c r="M606" s="57" t="str">
        <f t="shared" si="69"/>
        <v>Chie Tarumoto</v>
      </c>
      <c r="N606" s="61" t="str">
        <f t="shared" si="63"/>
        <v>Chie Tarumoto</v>
      </c>
    </row>
    <row r="607" spans="1:14" ht="25.15" customHeight="1" x14ac:dyDescent="0.2">
      <c r="A607" s="70" t="s">
        <v>503</v>
      </c>
      <c r="B607" s="71">
        <v>2009</v>
      </c>
      <c r="C607" s="68" t="str">
        <f>IF(ISERROR(VLOOKUP(IF(RIGHT($A607,1)=")",LEFT($A607,FIND(" (",$A607)-1),$A607),[1]ACCS!$B$2:$B$5003, 1, FALSE)), "","1")</f>
        <v>1</v>
      </c>
      <c r="D607" s="103" t="str">
        <f>IF($B607="Unknown","",IF($B607="","",IF(VALUE(LEFT($B607,4))&lt;Calc!$J$2,"ANTIQUE","")))</f>
        <v/>
      </c>
      <c r="E607" s="72" t="s">
        <v>30</v>
      </c>
      <c r="F607" s="121"/>
      <c r="G607" s="121"/>
      <c r="H607" s="62" t="str">
        <f t="shared" si="64"/>
        <v>Japonica</v>
      </c>
      <c r="I607" s="18">
        <f t="shared" si="65"/>
        <v>0</v>
      </c>
      <c r="J607" s="18">
        <f t="shared" si="66"/>
        <v>0</v>
      </c>
      <c r="K607" s="18">
        <f t="shared" si="67"/>
        <v>0</v>
      </c>
      <c r="L607" s="57" t="str">
        <f t="shared" si="68"/>
        <v>Chief Arnold</v>
      </c>
      <c r="M607" s="57" t="str">
        <f t="shared" si="69"/>
        <v>Chief Arnold</v>
      </c>
      <c r="N607" s="61" t="str">
        <f t="shared" si="63"/>
        <v>Chief Arnold</v>
      </c>
    </row>
    <row r="608" spans="1:14" ht="25.15" customHeight="1" x14ac:dyDescent="0.2">
      <c r="A608" s="70" t="s">
        <v>504</v>
      </c>
      <c r="B608" s="71">
        <v>1970</v>
      </c>
      <c r="C608" s="68" t="str">
        <f>IF(ISERROR(VLOOKUP(IF(RIGHT($A608,1)=")",LEFT($A608,FIND(" (",$A608)-1),$A608),[1]ACCS!$B$2:$B$5003, 1, FALSE)), "","1")</f>
        <v/>
      </c>
      <c r="D608" s="103" t="str">
        <f>IF($B608="Unknown","",IF($B608="","",IF(VALUE(LEFT($B608,4))&lt;Calc!$J$2,"ANTIQUE","")))</f>
        <v/>
      </c>
      <c r="E608" s="72" t="s">
        <v>37</v>
      </c>
      <c r="F608" s="121"/>
      <c r="G608" s="121"/>
      <c r="H608" s="62" t="str">
        <f t="shared" si="64"/>
        <v>Japonica</v>
      </c>
      <c r="I608" s="18">
        <f t="shared" si="65"/>
        <v>0</v>
      </c>
      <c r="J608" s="18">
        <f t="shared" si="66"/>
        <v>0</v>
      </c>
      <c r="K608" s="18">
        <f t="shared" si="67"/>
        <v>0</v>
      </c>
      <c r="L608" s="57" t="str">
        <f t="shared" si="68"/>
        <v>Chikushi-no-haru</v>
      </c>
      <c r="M608" s="57" t="str">
        <f t="shared" si="69"/>
        <v>Chikushi-no-haru</v>
      </c>
      <c r="N608" s="61" t="str">
        <f t="shared" si="63"/>
        <v>Chikushi-no-haru</v>
      </c>
    </row>
    <row r="609" spans="1:14" ht="25.15" customHeight="1" x14ac:dyDescent="0.2">
      <c r="A609" s="70" t="s">
        <v>505</v>
      </c>
      <c r="B609" s="71">
        <v>1958</v>
      </c>
      <c r="C609" s="68" t="str">
        <f>IF(ISERROR(VLOOKUP(IF(RIGHT($A609,1)=")",LEFT($A609,FIND(" (",$A609)-1),$A609),[1]ACCS!$B$2:$B$5003, 1, FALSE)), "","1")</f>
        <v>1</v>
      </c>
      <c r="D609" s="103" t="str">
        <f>IF($B609="Unknown","",IF($B609="","",IF(VALUE(LEFT($B609,4))&lt;Calc!$J$2,"ANTIQUE","")))</f>
        <v/>
      </c>
      <c r="E609" s="72" t="s">
        <v>21</v>
      </c>
      <c r="F609" s="121"/>
      <c r="G609" s="121"/>
      <c r="H609" s="62" t="str">
        <f t="shared" si="64"/>
        <v>Japonica</v>
      </c>
      <c r="I609" s="18">
        <f t="shared" si="65"/>
        <v>0</v>
      </c>
      <c r="J609" s="18">
        <f t="shared" si="66"/>
        <v>0</v>
      </c>
      <c r="K609" s="18">
        <f t="shared" si="67"/>
        <v>0</v>
      </c>
      <c r="L609" s="57" t="str">
        <f t="shared" si="68"/>
        <v>China Doll</v>
      </c>
      <c r="M609" s="57" t="str">
        <f t="shared" si="69"/>
        <v>China Doll</v>
      </c>
      <c r="N609" s="61" t="str">
        <f t="shared" si="63"/>
        <v>China Doll</v>
      </c>
    </row>
    <row r="610" spans="1:14" ht="25.15" customHeight="1" x14ac:dyDescent="0.2">
      <c r="A610" s="70" t="s">
        <v>506</v>
      </c>
      <c r="B610" s="71">
        <v>1968</v>
      </c>
      <c r="C610" s="68" t="str">
        <f>IF(ISERROR(VLOOKUP(IF(RIGHT($A610,1)=")",LEFT($A610,FIND(" (",$A610)-1),$A610),[1]ACCS!$B$2:$B$5003, 1, FALSE)), "","1")</f>
        <v>1</v>
      </c>
      <c r="D610" s="103" t="str">
        <f>IF($B610="Unknown","",IF($B610="","",IF(VALUE(LEFT($B610,4))&lt;Calc!$J$2,"ANTIQUE","")))</f>
        <v/>
      </c>
      <c r="E610" s="72" t="s">
        <v>29</v>
      </c>
      <c r="F610" s="121"/>
      <c r="G610" s="121"/>
      <c r="H610" s="62" t="str">
        <f t="shared" si="64"/>
        <v>Reticulata</v>
      </c>
      <c r="I610" s="18">
        <f t="shared" si="65"/>
        <v>1</v>
      </c>
      <c r="J610" s="18">
        <f t="shared" si="66"/>
        <v>0</v>
      </c>
      <c r="K610" s="18">
        <f t="shared" si="67"/>
        <v>0</v>
      </c>
      <c r="L610" s="57" t="str">
        <f t="shared" si="68"/>
        <v>China Lady</v>
      </c>
      <c r="M610" s="57" t="str">
        <f t="shared" si="69"/>
        <v>China Lady</v>
      </c>
      <c r="N610" s="61" t="str">
        <f t="shared" si="63"/>
        <v>China Lady</v>
      </c>
    </row>
    <row r="611" spans="1:14" ht="25.15" customHeight="1" x14ac:dyDescent="0.2">
      <c r="A611" s="70" t="s">
        <v>507</v>
      </c>
      <c r="B611" s="71">
        <v>1939</v>
      </c>
      <c r="C611" s="68" t="str">
        <f>IF(ISERROR(VLOOKUP(IF(RIGHT($A611,1)=")",LEFT($A611,FIND(" (",$A611)-1),$A611),[1]ACCS!$B$2:$B$5003, 1, FALSE)), "","1")</f>
        <v/>
      </c>
      <c r="D611" s="103" t="str">
        <f>IF($B611="Unknown","",IF($B611="","",IF(VALUE(LEFT($B611,4))&lt;Calc!$J$2,"ANTIQUE","")))</f>
        <v/>
      </c>
      <c r="E611" s="72" t="s">
        <v>21</v>
      </c>
      <c r="F611" s="121"/>
      <c r="G611" s="121"/>
      <c r="H611" s="62" t="str">
        <f t="shared" si="64"/>
        <v>Japonica</v>
      </c>
      <c r="I611" s="18">
        <f t="shared" si="65"/>
        <v>0</v>
      </c>
      <c r="J611" s="18">
        <f t="shared" si="66"/>
        <v>0</v>
      </c>
      <c r="K611" s="18">
        <f t="shared" si="67"/>
        <v>0</v>
      </c>
      <c r="L611" s="57" t="str">
        <f t="shared" si="68"/>
        <v>Chintz (See Sarasa)</v>
      </c>
      <c r="M611" s="57" t="str">
        <f t="shared" si="69"/>
        <v>Chintz (See Sarasa)</v>
      </c>
      <c r="N611" s="61" t="str">
        <f t="shared" si="63"/>
        <v>Chintz (See Sarasa)</v>
      </c>
    </row>
    <row r="612" spans="1:14" ht="25.15" customHeight="1" x14ac:dyDescent="0.2">
      <c r="A612" s="70" t="s">
        <v>508</v>
      </c>
      <c r="B612" s="71">
        <v>1976</v>
      </c>
      <c r="C612" s="68" t="str">
        <f>IF(ISERROR(VLOOKUP(IF(RIGHT($A612,1)=")",LEFT($A612,FIND(" (",$A612)-1),$A612),[1]ACCS!$B$2:$B$5003, 1, FALSE)), "","1")</f>
        <v/>
      </c>
      <c r="D612" s="103" t="str">
        <f>IF($B612="Unknown","",IF($B612="","",IF(VALUE(LEFT($B612,4))&lt;Calc!$J$2,"ANTIQUE","")))</f>
        <v/>
      </c>
      <c r="E612" s="72" t="s">
        <v>47</v>
      </c>
      <c r="F612" s="121"/>
      <c r="G612" s="121"/>
      <c r="H612" s="62" t="str">
        <f t="shared" si="64"/>
        <v>Hiemalis</v>
      </c>
      <c r="I612" s="18">
        <f t="shared" si="65"/>
        <v>4</v>
      </c>
      <c r="J612" s="18">
        <f t="shared" si="66"/>
        <v>0</v>
      </c>
      <c r="K612" s="18">
        <f t="shared" si="67"/>
        <v>0</v>
      </c>
      <c r="L612" s="57" t="str">
        <f t="shared" si="68"/>
        <v>Chiri-tsubaki</v>
      </c>
      <c r="M612" s="57" t="str">
        <f t="shared" si="69"/>
        <v>Chiri-tsubaki</v>
      </c>
      <c r="N612" s="61" t="str">
        <f t="shared" si="63"/>
        <v>Chiri-tsubaki</v>
      </c>
    </row>
    <row r="613" spans="1:14" ht="25.15" customHeight="1" x14ac:dyDescent="0.2">
      <c r="A613" s="70" t="s">
        <v>509</v>
      </c>
      <c r="B613" s="71">
        <v>1935</v>
      </c>
      <c r="C613" s="68" t="str">
        <f>IF(ISERROR(VLOOKUP(IF(RIGHT($A613,1)=")",LEFT($A613,FIND(" (",$A613)-1),$A613),[1]ACCS!$B$2:$B$5003, 1, FALSE)), "","1")</f>
        <v>1</v>
      </c>
      <c r="D613" s="103" t="str">
        <f>IF($B613="Unknown","",IF($B613="","",IF(VALUE(LEFT($B613,4))&lt;Calc!$J$2,"ANTIQUE","")))</f>
        <v/>
      </c>
      <c r="E613" s="72" t="s">
        <v>24</v>
      </c>
      <c r="F613" s="121"/>
      <c r="G613" s="121"/>
      <c r="H613" s="62" t="str">
        <f t="shared" si="64"/>
        <v>Japonica</v>
      </c>
      <c r="I613" s="18">
        <f t="shared" si="65"/>
        <v>0</v>
      </c>
      <c r="J613" s="18">
        <f t="shared" si="66"/>
        <v>0</v>
      </c>
      <c r="K613" s="18">
        <f t="shared" si="67"/>
        <v>0</v>
      </c>
      <c r="L613" s="57" t="str">
        <f t="shared" si="68"/>
        <v>Chiyoda-nishiki (Princess Bacahachie)</v>
      </c>
      <c r="M613" s="57" t="str">
        <f t="shared" si="69"/>
        <v>Chiyoda-nishiki (Princess Bacahachie)</v>
      </c>
      <c r="N613" s="61" t="str">
        <f t="shared" si="63"/>
        <v>Chiyoda-nishiki</v>
      </c>
    </row>
    <row r="614" spans="1:14" ht="25.15" customHeight="1" x14ac:dyDescent="0.2">
      <c r="A614" s="70" t="s">
        <v>510</v>
      </c>
      <c r="B614" s="71">
        <v>2002</v>
      </c>
      <c r="C614" s="68" t="str">
        <f>IF(ISERROR(VLOOKUP(IF(RIGHT($A614,1)=")",LEFT($A614,FIND(" (",$A614)-1),$A614),[1]ACCS!$B$2:$B$5003, 1, FALSE)), "","1")</f>
        <v/>
      </c>
      <c r="D614" s="103" t="str">
        <f>IF($B614="Unknown","",IF($B614="","",IF(VALUE(LEFT($B614,4))&lt;Calc!$J$2,"ANTIQUE","")))</f>
        <v/>
      </c>
      <c r="E614" s="72" t="s">
        <v>24</v>
      </c>
      <c r="F614" s="121"/>
      <c r="G614" s="121"/>
      <c r="H614" s="62" t="str">
        <f t="shared" si="64"/>
        <v>NRH</v>
      </c>
      <c r="I614" s="18">
        <f t="shared" si="65"/>
        <v>2</v>
      </c>
      <c r="J614" s="18">
        <f t="shared" si="66"/>
        <v>0</v>
      </c>
      <c r="K614" s="18">
        <f t="shared" si="67"/>
        <v>0</v>
      </c>
      <c r="L614" s="57" t="str">
        <f t="shared" si="68"/>
        <v>Choice Fragrance</v>
      </c>
      <c r="M614" s="57" t="str">
        <f t="shared" si="69"/>
        <v>Choice Fragrance</v>
      </c>
      <c r="N614" s="61" t="str">
        <f t="shared" si="63"/>
        <v>Choice Fragrance</v>
      </c>
    </row>
    <row r="615" spans="1:14" ht="25.15" customHeight="1" x14ac:dyDescent="0.2">
      <c r="A615" s="70" t="s">
        <v>3295</v>
      </c>
      <c r="B615" s="71">
        <v>1789</v>
      </c>
      <c r="C615" s="68" t="str">
        <f>IF(ISERROR(VLOOKUP(IF(RIGHT($A615,1)=")",LEFT($A615,FIND(" (",$A615)-1),$A615),[1]ACCS!$B$2:$B$5003, 1, FALSE)), "","1")</f>
        <v/>
      </c>
      <c r="D615" s="103" t="str">
        <f>IF($B615="Unknown","",IF($B615="","",IF(VALUE(LEFT($B615,4))&lt;Calc!$J$2,"ANTIQUE","")))</f>
        <v>ANTIQUE</v>
      </c>
      <c r="E615" s="72" t="s">
        <v>61</v>
      </c>
      <c r="F615" s="121"/>
      <c r="G615" s="121"/>
      <c r="H615" s="62" t="str">
        <f t="shared" si="64"/>
        <v>Sasanqua</v>
      </c>
      <c r="I615" s="18">
        <f t="shared" si="65"/>
        <v>3</v>
      </c>
      <c r="J615" s="18">
        <f t="shared" si="66"/>
        <v>0</v>
      </c>
      <c r="K615" s="18">
        <f t="shared" si="67"/>
        <v>0</v>
      </c>
      <c r="L615" s="57" t="str">
        <f t="shared" si="68"/>
        <v>Choji Guruma</v>
      </c>
      <c r="M615" s="57" t="str">
        <f t="shared" si="69"/>
        <v>Choji Guruma</v>
      </c>
      <c r="N615" s="61" t="str">
        <f t="shared" si="63"/>
        <v>Choji Guruma</v>
      </c>
    </row>
    <row r="616" spans="1:14" ht="25.15" customHeight="1" x14ac:dyDescent="0.2">
      <c r="A616" s="99" t="s">
        <v>3183</v>
      </c>
      <c r="B616" s="100"/>
      <c r="C616" s="68" t="str">
        <f>IF(ISERROR(VLOOKUP(IF(RIGHT($A616,1)=")",LEFT($A616,FIND(" (",$A616)-1),$A616),[1]ACCS!$B$2:$B$5003, 1, FALSE)), "","1")</f>
        <v/>
      </c>
      <c r="D616" s="115" t="str">
        <f>IF($B616="Unknown","",IF($B616="","",IF(VALUE(LEFT($B616,4))&lt;Calc!$J$2,"ANTIQUE","")))</f>
        <v/>
      </c>
      <c r="E616" s="53" t="s">
        <v>24</v>
      </c>
      <c r="F616" s="121"/>
      <c r="G616" s="121"/>
      <c r="H616" s="62" t="str">
        <f t="shared" si="64"/>
        <v>Japonica [Higo]</v>
      </c>
      <c r="I616" s="18">
        <f t="shared" si="65"/>
        <v>6</v>
      </c>
      <c r="J616" s="18">
        <f t="shared" si="66"/>
        <v>0</v>
      </c>
      <c r="K616" s="18">
        <f t="shared" si="67"/>
        <v>0</v>
      </c>
      <c r="L616" s="57" t="str">
        <f t="shared" si="68"/>
        <v>Chôju-raku (Higo)</v>
      </c>
      <c r="M616" s="57" t="str">
        <f t="shared" si="69"/>
        <v>Chôju-raku (Higo)</v>
      </c>
      <c r="N616" s="61" t="str">
        <f t="shared" si="63"/>
        <v>Chôju-raku</v>
      </c>
    </row>
    <row r="617" spans="1:14" ht="25.15" customHeight="1" x14ac:dyDescent="0.2">
      <c r="A617" s="70" t="s">
        <v>511</v>
      </c>
      <c r="B617" s="71">
        <v>1972</v>
      </c>
      <c r="C617" s="68" t="str">
        <f>IF(ISERROR(VLOOKUP(IF(RIGHT($A617,1)=")",LEFT($A617,FIND(" (",$A617)-1),$A617),[1]ACCS!$B$2:$B$5003, 1, FALSE)), "","1")</f>
        <v/>
      </c>
      <c r="D617" s="103" t="str">
        <f>IF($B617="Unknown","",IF($B617="","",IF(VALUE(LEFT($B617,4))&lt;Calc!$J$2,"ANTIQUE","")))</f>
        <v/>
      </c>
      <c r="E617" s="72" t="s">
        <v>29</v>
      </c>
      <c r="F617" s="121"/>
      <c r="G617" s="121"/>
      <c r="H617" s="62" t="str">
        <f t="shared" si="64"/>
        <v>Reticulata</v>
      </c>
      <c r="I617" s="18">
        <f t="shared" si="65"/>
        <v>1</v>
      </c>
      <c r="J617" s="18">
        <f t="shared" si="66"/>
        <v>0</v>
      </c>
      <c r="K617" s="18">
        <f t="shared" si="67"/>
        <v>0</v>
      </c>
      <c r="L617" s="57" t="str">
        <f t="shared" si="68"/>
        <v>Chongjei (See Adoring Pure)</v>
      </c>
      <c r="M617" s="57" t="str">
        <f t="shared" si="69"/>
        <v>Chongjei (See Adoring Pure)</v>
      </c>
      <c r="N617" s="61" t="str">
        <f t="shared" si="63"/>
        <v>Chongjei (See Adoring Pure)</v>
      </c>
    </row>
    <row r="618" spans="1:14" ht="25.15" customHeight="1" x14ac:dyDescent="0.2">
      <c r="A618" s="70" t="s">
        <v>512</v>
      </c>
      <c r="B618" s="71">
        <v>1971</v>
      </c>
      <c r="C618" s="68" t="str">
        <f>IF(ISERROR(VLOOKUP(IF(RIGHT($A618,1)=")",LEFT($A618,FIND(" (",$A618)-1),$A618),[1]ACCS!$B$2:$B$5003, 1, FALSE)), "","1")</f>
        <v>1</v>
      </c>
      <c r="D618" s="103" t="str">
        <f>IF($B618="Unknown","",IF($B618="","",IF(VALUE(LEFT($B618,4))&lt;Calc!$J$2,"ANTIQUE","")))</f>
        <v/>
      </c>
      <c r="E618" s="72" t="s">
        <v>30</v>
      </c>
      <c r="F618" s="121"/>
      <c r="G618" s="121"/>
      <c r="H618" s="62" t="str">
        <f t="shared" si="64"/>
        <v>Japonica</v>
      </c>
      <c r="I618" s="18">
        <f t="shared" si="65"/>
        <v>0</v>
      </c>
      <c r="J618" s="18">
        <f t="shared" si="66"/>
        <v>0</v>
      </c>
      <c r="K618" s="18">
        <f t="shared" si="67"/>
        <v>0</v>
      </c>
      <c r="L618" s="57" t="str">
        <f t="shared" si="68"/>
        <v>Chow's Han-Ling</v>
      </c>
      <c r="M618" s="57" t="str">
        <f t="shared" si="69"/>
        <v>Chow's Han-Ling</v>
      </c>
      <c r="N618" s="61" t="str">
        <f t="shared" si="63"/>
        <v>Chow's Han-Ling</v>
      </c>
    </row>
    <row r="619" spans="1:14" ht="25.15" customHeight="1" x14ac:dyDescent="0.2">
      <c r="A619" s="70" t="s">
        <v>513</v>
      </c>
      <c r="B619" s="71">
        <v>1999</v>
      </c>
      <c r="C619" s="68" t="str">
        <f>IF(ISERROR(VLOOKUP(IF(RIGHT($A619,1)=")",LEFT($A619,FIND(" (",$A619)-1),$A619),[1]ACCS!$B$2:$B$5003, 1, FALSE)), "","1")</f>
        <v>1</v>
      </c>
      <c r="D619" s="103" t="str">
        <f>IF($B619="Unknown","",IF($B619="","",IF(VALUE(LEFT($B619,4))&lt;Calc!$J$2,"ANTIQUE","")))</f>
        <v/>
      </c>
      <c r="E619" s="72" t="s">
        <v>163</v>
      </c>
      <c r="F619" s="121"/>
      <c r="G619" s="121"/>
      <c r="H619" s="62" t="str">
        <f t="shared" si="64"/>
        <v>Japonica</v>
      </c>
      <c r="I619" s="18">
        <f t="shared" si="65"/>
        <v>0</v>
      </c>
      <c r="J619" s="18">
        <f t="shared" si="66"/>
        <v>0</v>
      </c>
      <c r="K619" s="18">
        <f t="shared" si="67"/>
        <v>0</v>
      </c>
      <c r="L619" s="57" t="str">
        <f t="shared" si="68"/>
        <v>Chris Bergamini</v>
      </c>
      <c r="M619" s="57" t="str">
        <f t="shared" si="69"/>
        <v>Chris Bergamini</v>
      </c>
      <c r="N619" s="61" t="str">
        <f t="shared" si="63"/>
        <v>Chris Bergamini</v>
      </c>
    </row>
    <row r="620" spans="1:14" ht="25.15" customHeight="1" x14ac:dyDescent="0.2">
      <c r="A620" s="70" t="s">
        <v>514</v>
      </c>
      <c r="B620" s="71">
        <v>2001</v>
      </c>
      <c r="C620" s="68" t="str">
        <f>IF(ISERROR(VLOOKUP(IF(RIGHT($A620,1)=")",LEFT($A620,FIND(" (",$A620)-1),$A620),[1]ACCS!$B$2:$B$5003, 1, FALSE)), "","1")</f>
        <v/>
      </c>
      <c r="D620" s="103" t="str">
        <f>IF($B620="Unknown","",IF($B620="","",IF(VALUE(LEFT($B620,4))&lt;Calc!$J$2,"ANTIQUE","")))</f>
        <v/>
      </c>
      <c r="E620" s="72" t="s">
        <v>163</v>
      </c>
      <c r="F620" s="121"/>
      <c r="G620" s="121"/>
      <c r="H620" s="62" t="str">
        <f t="shared" si="64"/>
        <v>Japonica</v>
      </c>
      <c r="I620" s="18">
        <f t="shared" si="65"/>
        <v>0</v>
      </c>
      <c r="J620" s="18">
        <f t="shared" si="66"/>
        <v>0</v>
      </c>
      <c r="K620" s="18">
        <f t="shared" si="67"/>
        <v>0</v>
      </c>
      <c r="L620" s="57" t="str">
        <f t="shared" si="68"/>
        <v>Chris Bergamini Red</v>
      </c>
      <c r="M620" s="57" t="str">
        <f t="shared" si="69"/>
        <v>Chris Bergamini Red</v>
      </c>
      <c r="N620" s="61" t="str">
        <f t="shared" si="63"/>
        <v>Chris Bergamini Red</v>
      </c>
    </row>
    <row r="621" spans="1:14" ht="25.15" customHeight="1" x14ac:dyDescent="0.2">
      <c r="A621" s="70" t="s">
        <v>515</v>
      </c>
      <c r="B621" s="71">
        <v>1992</v>
      </c>
      <c r="C621" s="68" t="str">
        <f>IF(ISERROR(VLOOKUP(IF(RIGHT($A621,1)=")",LEFT($A621,FIND(" (",$A621)-1),$A621),[1]ACCS!$B$2:$B$5003, 1, FALSE)), "","1")</f>
        <v/>
      </c>
      <c r="D621" s="103" t="str">
        <f>IF($B621="Unknown","",IF($B621="","",IF(VALUE(LEFT($B621,4))&lt;Calc!$J$2,"ANTIQUE","")))</f>
        <v/>
      </c>
      <c r="E621" s="72" t="s">
        <v>24</v>
      </c>
      <c r="F621" s="121"/>
      <c r="G621" s="121"/>
      <c r="H621" s="62" t="str">
        <f t="shared" si="64"/>
        <v>Japonica</v>
      </c>
      <c r="I621" s="18">
        <f t="shared" si="65"/>
        <v>0</v>
      </c>
      <c r="J621" s="18">
        <f t="shared" si="66"/>
        <v>0</v>
      </c>
      <c r="K621" s="18">
        <f t="shared" si="67"/>
        <v>0</v>
      </c>
      <c r="L621" s="57" t="str">
        <f t="shared" si="68"/>
        <v>Chris Lee</v>
      </c>
      <c r="M621" s="57" t="str">
        <f t="shared" si="69"/>
        <v>Chris Lee</v>
      </c>
      <c r="N621" s="61" t="str">
        <f t="shared" si="63"/>
        <v>Chris Lee</v>
      </c>
    </row>
    <row r="622" spans="1:14" ht="25.15" customHeight="1" x14ac:dyDescent="0.2">
      <c r="A622" s="70" t="s">
        <v>3028</v>
      </c>
      <c r="B622" s="71">
        <v>2021</v>
      </c>
      <c r="C622" s="68" t="str">
        <f>IF(ISERROR(VLOOKUP(IF(RIGHT($A622,1)=")",LEFT($A622,FIND(" (",$A622)-1),$A622),[1]ACCS!$B$2:$B$5003, 1, FALSE)), "","1")</f>
        <v>1</v>
      </c>
      <c r="D622" s="103" t="str">
        <f>IF($B622="Unknown","",IF($B622="","",IF(VALUE(LEFT($B622,4))&lt;Calc!$J$2,"ANTIQUE","")))</f>
        <v/>
      </c>
      <c r="E622" s="72" t="s">
        <v>37</v>
      </c>
      <c r="F622" s="121"/>
      <c r="G622" s="121"/>
      <c r="H622" s="62" t="str">
        <f t="shared" si="64"/>
        <v>Japonica</v>
      </c>
      <c r="I622" s="18">
        <f t="shared" si="65"/>
        <v>0</v>
      </c>
      <c r="J622" s="18">
        <f t="shared" si="66"/>
        <v>0</v>
      </c>
      <c r="K622" s="18">
        <f t="shared" si="67"/>
        <v>0</v>
      </c>
      <c r="L622" s="57" t="str">
        <f t="shared" si="68"/>
        <v>Chrisandrea</v>
      </c>
      <c r="M622" s="57" t="str">
        <f t="shared" si="69"/>
        <v>Chrisandrea</v>
      </c>
      <c r="N622" s="61" t="str">
        <f t="shared" si="63"/>
        <v>Chrisandrea</v>
      </c>
    </row>
    <row r="623" spans="1:14" ht="25.15" customHeight="1" x14ac:dyDescent="0.2">
      <c r="A623" s="70" t="s">
        <v>516</v>
      </c>
      <c r="B623" s="71">
        <v>1950</v>
      </c>
      <c r="C623" s="68" t="str">
        <f>IF(ISERROR(VLOOKUP(IF(RIGHT($A623,1)=")",LEFT($A623,FIND(" (",$A623)-1),$A623),[1]ACCS!$B$2:$B$5003, 1, FALSE)), "","1")</f>
        <v/>
      </c>
      <c r="D623" s="103" t="str">
        <f>IF($B623="Unknown","",IF($B623="","",IF(VALUE(LEFT($B623,4))&lt;Calc!$J$2,"ANTIQUE","")))</f>
        <v/>
      </c>
      <c r="E623" s="72" t="s">
        <v>24</v>
      </c>
      <c r="F623" s="121" t="s">
        <v>5</v>
      </c>
      <c r="G623" s="121"/>
      <c r="H623" s="62" t="str">
        <f t="shared" si="64"/>
        <v>Japonica</v>
      </c>
      <c r="I623" s="18">
        <f t="shared" si="65"/>
        <v>0</v>
      </c>
      <c r="J623" s="18">
        <f t="shared" si="66"/>
        <v>0</v>
      </c>
      <c r="K623" s="18">
        <f t="shared" si="67"/>
        <v>0</v>
      </c>
      <c r="L623" s="57" t="str">
        <f t="shared" si="68"/>
        <v>Chrissie</v>
      </c>
      <c r="M623" s="57" t="str">
        <f t="shared" si="69"/>
        <v>Chrissie</v>
      </c>
      <c r="N623" s="61" t="str">
        <f t="shared" si="63"/>
        <v>Chrissie</v>
      </c>
    </row>
    <row r="624" spans="1:14" ht="25.15" customHeight="1" x14ac:dyDescent="0.2">
      <c r="A624" s="70" t="s">
        <v>517</v>
      </c>
      <c r="B624" s="71">
        <v>1987</v>
      </c>
      <c r="C624" s="68" t="str">
        <f>IF(ISERROR(VLOOKUP(IF(RIGHT($A624,1)=")",LEFT($A624,FIND(" (",$A624)-1),$A624),[1]ACCS!$B$2:$B$5003, 1, FALSE)), "","1")</f>
        <v>1</v>
      </c>
      <c r="D624" s="103" t="str">
        <f>IF($B624="Unknown","",IF($B624="","",IF(VALUE(LEFT($B624,4))&lt;Calc!$J$2,"ANTIQUE","")))</f>
        <v/>
      </c>
      <c r="E624" s="72" t="s">
        <v>29</v>
      </c>
      <c r="F624" s="121"/>
      <c r="G624" s="121"/>
      <c r="H624" s="62" t="str">
        <f t="shared" si="64"/>
        <v>Reticulata</v>
      </c>
      <c r="I624" s="18">
        <f t="shared" si="65"/>
        <v>1</v>
      </c>
      <c r="J624" s="18">
        <f t="shared" si="66"/>
        <v>0</v>
      </c>
      <c r="K624" s="18">
        <f t="shared" si="67"/>
        <v>0</v>
      </c>
      <c r="L624" s="57" t="str">
        <f t="shared" si="68"/>
        <v>Chrissie's Retic</v>
      </c>
      <c r="M624" s="57" t="str">
        <f t="shared" si="69"/>
        <v>Chrissie's Retic</v>
      </c>
      <c r="N624" s="61" t="str">
        <f t="shared" si="63"/>
        <v>Chrissie's Retic</v>
      </c>
    </row>
    <row r="625" spans="1:14" ht="25.15" customHeight="1" x14ac:dyDescent="0.2">
      <c r="A625" s="70" t="s">
        <v>518</v>
      </c>
      <c r="B625" s="71">
        <v>2004</v>
      </c>
      <c r="C625" s="68" t="str">
        <f>IF(ISERROR(VLOOKUP(IF(RIGHT($A625,1)=")",LEFT($A625,FIND(" (",$A625)-1),$A625),[1]ACCS!$B$2:$B$5003, 1, FALSE)), "","1")</f>
        <v/>
      </c>
      <c r="D625" s="103" t="str">
        <f>IF($B625="Unknown","",IF($B625="","",IF(VALUE(LEFT($B625,4))&lt;Calc!$J$2,"ANTIQUE","")))</f>
        <v/>
      </c>
      <c r="E625" s="72" t="s">
        <v>24</v>
      </c>
      <c r="F625" s="121"/>
      <c r="G625" s="121"/>
      <c r="H625" s="62" t="str">
        <f t="shared" si="64"/>
        <v>Japonica</v>
      </c>
      <c r="I625" s="18">
        <f t="shared" si="65"/>
        <v>0</v>
      </c>
      <c r="J625" s="18">
        <f t="shared" si="66"/>
        <v>0</v>
      </c>
      <c r="K625" s="18">
        <f t="shared" si="67"/>
        <v>0</v>
      </c>
      <c r="L625" s="57" t="str">
        <f t="shared" si="68"/>
        <v>Christeline</v>
      </c>
      <c r="M625" s="57" t="str">
        <f t="shared" si="69"/>
        <v>Christeline</v>
      </c>
      <c r="N625" s="61" t="str">
        <f t="shared" si="63"/>
        <v>Christeline</v>
      </c>
    </row>
    <row r="626" spans="1:14" ht="25.15" customHeight="1" x14ac:dyDescent="0.2">
      <c r="A626" s="70" t="s">
        <v>519</v>
      </c>
      <c r="B626" s="71">
        <v>2011</v>
      </c>
      <c r="C626" s="68" t="str">
        <f>IF(ISERROR(VLOOKUP(IF(RIGHT($A626,1)=")",LEFT($A626,FIND(" (",$A626)-1),$A626),[1]ACCS!$B$2:$B$5003, 1, FALSE)), "","1")</f>
        <v>1</v>
      </c>
      <c r="D626" s="103" t="str">
        <f>IF($B626="Unknown","",IF($B626="","",IF(VALUE(LEFT($B626,4))&lt;Calc!$J$2,"ANTIQUE","")))</f>
        <v/>
      </c>
      <c r="E626" s="72" t="s">
        <v>21</v>
      </c>
      <c r="F626" s="121"/>
      <c r="G626" s="121"/>
      <c r="H626" s="62" t="str">
        <f t="shared" si="64"/>
        <v>Japonica</v>
      </c>
      <c r="I626" s="18">
        <f t="shared" si="65"/>
        <v>0</v>
      </c>
      <c r="J626" s="18">
        <f t="shared" si="66"/>
        <v>0</v>
      </c>
      <c r="K626" s="18">
        <f t="shared" si="67"/>
        <v>0</v>
      </c>
      <c r="L626" s="57" t="str">
        <f t="shared" si="68"/>
        <v>Christine Collins</v>
      </c>
      <c r="M626" s="57" t="str">
        <f t="shared" si="69"/>
        <v>Christine Collins</v>
      </c>
      <c r="N626" s="61" t="str">
        <f t="shared" si="63"/>
        <v>Christine Collins</v>
      </c>
    </row>
    <row r="627" spans="1:14" ht="25.15" customHeight="1" x14ac:dyDescent="0.2">
      <c r="A627" s="70" t="s">
        <v>520</v>
      </c>
      <c r="B627" s="71">
        <v>1999</v>
      </c>
      <c r="C627" s="68" t="str">
        <f>IF(ISERROR(VLOOKUP(IF(RIGHT($A627,1)=")",LEFT($A627,FIND(" (",$A627)-1),$A627),[1]ACCS!$B$2:$B$5003, 1, FALSE)), "","1")</f>
        <v/>
      </c>
      <c r="D627" s="103" t="str">
        <f>IF($B627="Unknown","",IF($B627="","",IF(VALUE(LEFT($B627,4))&lt;Calc!$J$2,"ANTIQUE","")))</f>
        <v/>
      </c>
      <c r="E627" s="72" t="s">
        <v>29</v>
      </c>
      <c r="F627" s="121"/>
      <c r="G627" s="121"/>
      <c r="H627" s="62" t="str">
        <f t="shared" si="64"/>
        <v>Japonica</v>
      </c>
      <c r="I627" s="18">
        <f t="shared" si="65"/>
        <v>0</v>
      </c>
      <c r="J627" s="18">
        <f t="shared" si="66"/>
        <v>0</v>
      </c>
      <c r="K627" s="18">
        <f t="shared" si="67"/>
        <v>0</v>
      </c>
      <c r="L627" s="57" t="str">
        <f t="shared" si="68"/>
        <v>Christine Dodd</v>
      </c>
      <c r="M627" s="57" t="str">
        <f t="shared" si="69"/>
        <v>Christine Dodd</v>
      </c>
      <c r="N627" s="61" t="str">
        <f t="shared" si="63"/>
        <v>Christine Dodd</v>
      </c>
    </row>
    <row r="628" spans="1:14" ht="25.15" customHeight="1" x14ac:dyDescent="0.2">
      <c r="A628" s="70" t="s">
        <v>521</v>
      </c>
      <c r="B628" s="71">
        <v>1980</v>
      </c>
      <c r="C628" s="68" t="str">
        <f>IF(ISERROR(VLOOKUP(IF(RIGHT($A628,1)=")",LEFT($A628,FIND(" (",$A628)-1),$A628),[1]ACCS!$B$2:$B$5003, 1, FALSE)), "","1")</f>
        <v/>
      </c>
      <c r="D628" s="103" t="str">
        <f>IF($B628="Unknown","",IF($B628="","",IF(VALUE(LEFT($B628,4))&lt;Calc!$J$2,"ANTIQUE","")))</f>
        <v/>
      </c>
      <c r="E628" s="72" t="s">
        <v>37</v>
      </c>
      <c r="F628" s="121"/>
      <c r="G628" s="121"/>
      <c r="H628" s="62" t="str">
        <f t="shared" si="64"/>
        <v>Japonica</v>
      </c>
      <c r="I628" s="18">
        <f t="shared" si="65"/>
        <v>0</v>
      </c>
      <c r="J628" s="18">
        <f t="shared" si="66"/>
        <v>0</v>
      </c>
      <c r="K628" s="18">
        <f t="shared" si="67"/>
        <v>0</v>
      </c>
      <c r="L628" s="57" t="str">
        <f t="shared" si="68"/>
        <v>Christine G.</v>
      </c>
      <c r="M628" s="57" t="str">
        <f t="shared" si="69"/>
        <v>Christine G.</v>
      </c>
      <c r="N628" s="61" t="str">
        <f t="shared" si="63"/>
        <v>Christine G.</v>
      </c>
    </row>
    <row r="629" spans="1:14" ht="25.15" customHeight="1" x14ac:dyDescent="0.2">
      <c r="A629" s="70" t="s">
        <v>522</v>
      </c>
      <c r="B629" s="71">
        <v>1994</v>
      </c>
      <c r="C629" s="68" t="str">
        <f>IF(ISERROR(VLOOKUP(IF(RIGHT($A629,1)=")",LEFT($A629,FIND(" (",$A629)-1),$A629),[1]ACCS!$B$2:$B$5003, 1, FALSE)), "","1")</f>
        <v>1</v>
      </c>
      <c r="D629" s="103" t="str">
        <f>IF($B629="Unknown","",IF($B629="","",IF(VALUE(LEFT($B629,4))&lt;Calc!$J$2,"ANTIQUE","")))</f>
        <v/>
      </c>
      <c r="E629" s="72" t="s">
        <v>30</v>
      </c>
      <c r="F629" s="121"/>
      <c r="G629" s="121"/>
      <c r="H629" s="62" t="str">
        <f t="shared" si="64"/>
        <v>Reticulata</v>
      </c>
      <c r="I629" s="18">
        <f t="shared" si="65"/>
        <v>1</v>
      </c>
      <c r="J629" s="18">
        <f t="shared" si="66"/>
        <v>0</v>
      </c>
      <c r="K629" s="18">
        <f t="shared" si="67"/>
        <v>0</v>
      </c>
      <c r="L629" s="57" t="str">
        <f t="shared" si="68"/>
        <v>Christine Gonos</v>
      </c>
      <c r="M629" s="57" t="str">
        <f t="shared" si="69"/>
        <v>Christine Gonos</v>
      </c>
      <c r="N629" s="61" t="str">
        <f t="shared" si="63"/>
        <v>Christine Gonos</v>
      </c>
    </row>
    <row r="630" spans="1:14" ht="25.15" customHeight="1" x14ac:dyDescent="0.2">
      <c r="A630" s="70" t="s">
        <v>523</v>
      </c>
      <c r="B630" s="71">
        <v>1937</v>
      </c>
      <c r="C630" s="68" t="str">
        <f>IF(ISERROR(VLOOKUP(IF(RIGHT($A630,1)=")",LEFT($A630,FIND(" (",$A630)-1),$A630),[1]ACCS!$B$2:$B$5003, 1, FALSE)), "","1")</f>
        <v>1</v>
      </c>
      <c r="D630" s="103" t="str">
        <f>IF($B630="Unknown","",IF($B630="","",IF(VALUE(LEFT($B630,4))&lt;Calc!$J$2,"ANTIQUE","")))</f>
        <v/>
      </c>
      <c r="E630" s="72" t="s">
        <v>24</v>
      </c>
      <c r="F630" s="121"/>
      <c r="G630" s="121"/>
      <c r="H630" s="62" t="str">
        <f t="shared" si="64"/>
        <v>Japonica</v>
      </c>
      <c r="I630" s="18">
        <f t="shared" si="65"/>
        <v>0</v>
      </c>
      <c r="J630" s="18">
        <f t="shared" si="66"/>
        <v>0</v>
      </c>
      <c r="K630" s="18">
        <f t="shared" si="67"/>
        <v>0</v>
      </c>
      <c r="L630" s="57" t="str">
        <f t="shared" si="68"/>
        <v>Christine Lee</v>
      </c>
      <c r="M630" s="57" t="str">
        <f t="shared" si="69"/>
        <v>Christine Lee</v>
      </c>
      <c r="N630" s="61" t="str">
        <f t="shared" si="63"/>
        <v>Christine Lee</v>
      </c>
    </row>
    <row r="631" spans="1:14" ht="25.15" customHeight="1" x14ac:dyDescent="0.2">
      <c r="A631" s="70" t="s">
        <v>524</v>
      </c>
      <c r="B631" s="71">
        <v>1958</v>
      </c>
      <c r="C631" s="68" t="str">
        <f>IF(ISERROR(VLOOKUP(IF(RIGHT($A631,1)=")",LEFT($A631,FIND(" (",$A631)-1),$A631),[1]ACCS!$B$2:$B$5003, 1, FALSE)), "","1")</f>
        <v>1</v>
      </c>
      <c r="D631" s="103" t="str">
        <f>IF($B631="Unknown","",IF($B631="","",IF(VALUE(LEFT($B631,4))&lt;Calc!$J$2,"ANTIQUE","")))</f>
        <v/>
      </c>
      <c r="E631" s="72" t="s">
        <v>37</v>
      </c>
      <c r="F631" s="121"/>
      <c r="G631" s="121"/>
      <c r="H631" s="62" t="str">
        <f t="shared" si="64"/>
        <v>Japonica</v>
      </c>
      <c r="I631" s="18">
        <f t="shared" si="65"/>
        <v>0</v>
      </c>
      <c r="J631" s="18">
        <f t="shared" si="66"/>
        <v>0</v>
      </c>
      <c r="K631" s="18">
        <f t="shared" si="67"/>
        <v>0</v>
      </c>
      <c r="L631" s="57" t="str">
        <f t="shared" si="68"/>
        <v>Christmas Beauty</v>
      </c>
      <c r="M631" s="57" t="str">
        <f t="shared" si="69"/>
        <v>Christmas Beauty</v>
      </c>
      <c r="N631" s="61" t="str">
        <f t="shared" si="63"/>
        <v>Christmas Beauty</v>
      </c>
    </row>
    <row r="632" spans="1:14" ht="25.15" customHeight="1" x14ac:dyDescent="0.2">
      <c r="A632" s="70" t="s">
        <v>3068</v>
      </c>
      <c r="B632" s="71">
        <v>2020</v>
      </c>
      <c r="C632" s="68" t="str">
        <f>IF(ISERROR(VLOOKUP(IF(RIGHT($A632,1)=")",LEFT($A632,FIND(" (",$A632)-1),$A632),[1]ACCS!$B$2:$B$5003, 1, FALSE)), "","1")</f>
        <v>1</v>
      </c>
      <c r="D632" s="103" t="str">
        <f>IF($B632="Unknown","",IF($B632="","",IF(VALUE(LEFT($B632,4))&lt;Calc!$J$2,"ANTIQUE","")))</f>
        <v/>
      </c>
      <c r="E632" s="72" t="s">
        <v>24</v>
      </c>
      <c r="F632" s="121"/>
      <c r="G632" s="121"/>
      <c r="H632" s="62" t="str">
        <f t="shared" si="64"/>
        <v>Vernalis</v>
      </c>
      <c r="I632" s="18">
        <f t="shared" si="65"/>
        <v>5</v>
      </c>
      <c r="J632" s="18">
        <f t="shared" si="66"/>
        <v>0</v>
      </c>
      <c r="K632" s="18">
        <f t="shared" si="67"/>
        <v>0</v>
      </c>
      <c r="L632" s="57" t="str">
        <f t="shared" si="68"/>
        <v>Christmas Carol</v>
      </c>
      <c r="M632" s="57" t="str">
        <f t="shared" si="69"/>
        <v>Christmas Carol</v>
      </c>
      <c r="N632" s="61" t="str">
        <f t="shared" si="63"/>
        <v>Christmas Carol</v>
      </c>
    </row>
    <row r="633" spans="1:14" ht="25.15" customHeight="1" x14ac:dyDescent="0.2">
      <c r="A633" s="70" t="s">
        <v>525</v>
      </c>
      <c r="B633" s="71">
        <v>1930</v>
      </c>
      <c r="C633" s="68" t="str">
        <f>IF(ISERROR(VLOOKUP(IF(RIGHT($A633,1)=")",LEFT($A633,FIND(" (",$A633)-1),$A633),[1]ACCS!$B$2:$B$5003, 1, FALSE)), "","1")</f>
        <v>1</v>
      </c>
      <c r="D633" s="103" t="str">
        <f>IF($B633="Unknown","",IF($B633="","",IF(VALUE(LEFT($B633,4))&lt;Calc!$J$2,"ANTIQUE","")))</f>
        <v/>
      </c>
      <c r="E633" s="72" t="s">
        <v>24</v>
      </c>
      <c r="F633" s="121"/>
      <c r="G633" s="121"/>
      <c r="H633" s="62" t="str">
        <f t="shared" si="64"/>
        <v>Japonica</v>
      </c>
      <c r="I633" s="18">
        <f t="shared" si="65"/>
        <v>0</v>
      </c>
      <c r="J633" s="18">
        <f t="shared" si="66"/>
        <v>0</v>
      </c>
      <c r="K633" s="18">
        <f t="shared" si="67"/>
        <v>0</v>
      </c>
      <c r="L633" s="57" t="str">
        <f t="shared" si="68"/>
        <v>Christmas Cheer</v>
      </c>
      <c r="M633" s="57" t="str">
        <f t="shared" si="69"/>
        <v>Christmas Cheer</v>
      </c>
      <c r="N633" s="61" t="str">
        <f t="shared" si="63"/>
        <v>Christmas Cheer</v>
      </c>
    </row>
    <row r="634" spans="1:14" ht="25.15" customHeight="1" x14ac:dyDescent="0.2">
      <c r="A634" s="76" t="s">
        <v>2911</v>
      </c>
      <c r="B634" s="71">
        <v>2019</v>
      </c>
      <c r="C634" s="68" t="str">
        <f>IF(ISERROR(VLOOKUP(IF(RIGHT($A634,1)=")",LEFT($A634,FIND(" (",$A634)-1),$A634),[1]ACCS!$B$2:$B$5003, 1, FALSE)), "","1")</f>
        <v/>
      </c>
      <c r="D634" s="103" t="str">
        <f>IF($B634="Unknown","",IF($B634="","",IF(VALUE(LEFT($B634,4))&lt;Calc!$J$2,"ANTIQUE","")))</f>
        <v/>
      </c>
      <c r="E634" s="72" t="s">
        <v>24</v>
      </c>
      <c r="F634" s="121"/>
      <c r="G634" s="121"/>
      <c r="H634" s="62" t="str">
        <f t="shared" si="64"/>
        <v>Japonica</v>
      </c>
      <c r="I634" s="18">
        <f t="shared" si="65"/>
        <v>0</v>
      </c>
      <c r="J634" s="18">
        <f t="shared" si="66"/>
        <v>0</v>
      </c>
      <c r="K634" s="18">
        <f t="shared" si="67"/>
        <v>0</v>
      </c>
      <c r="L634" s="57" t="str">
        <f t="shared" si="68"/>
        <v>Christmas Cheer Used Name</v>
      </c>
      <c r="M634" s="57" t="str">
        <f t="shared" si="69"/>
        <v>Christmas Cheer Used Name</v>
      </c>
      <c r="N634" s="61" t="str">
        <f t="shared" si="63"/>
        <v>Christmas Cheer Used Name</v>
      </c>
    </row>
    <row r="635" spans="1:14" ht="25.15" customHeight="1" x14ac:dyDescent="0.2">
      <c r="A635" s="70" t="s">
        <v>526</v>
      </c>
      <c r="B635" s="71">
        <v>2008</v>
      </c>
      <c r="C635" s="68" t="str">
        <f>IF(ISERROR(VLOOKUP(IF(RIGHT($A635,1)=")",LEFT($A635,FIND(" (",$A635)-1),$A635),[1]ACCS!$B$2:$B$5003, 1, FALSE)), "","1")</f>
        <v>1</v>
      </c>
      <c r="D635" s="103" t="str">
        <f>IF($B635="Unknown","",IF($B635="","",IF(VALUE(LEFT($B635,4))&lt;Calc!$J$2,"ANTIQUE","")))</f>
        <v/>
      </c>
      <c r="E635" s="72" t="s">
        <v>37</v>
      </c>
      <c r="F635" s="121"/>
      <c r="G635" s="121"/>
      <c r="H635" s="62" t="str">
        <f t="shared" si="64"/>
        <v>Reticulata</v>
      </c>
      <c r="I635" s="18">
        <f t="shared" si="65"/>
        <v>1</v>
      </c>
      <c r="J635" s="18">
        <f t="shared" si="66"/>
        <v>0</v>
      </c>
      <c r="K635" s="18">
        <f t="shared" si="67"/>
        <v>0</v>
      </c>
      <c r="L635" s="57" t="str">
        <f t="shared" si="68"/>
        <v>Christmas Eve</v>
      </c>
      <c r="M635" s="57" t="str">
        <f t="shared" si="69"/>
        <v>Christmas Eve</v>
      </c>
      <c r="N635" s="61" t="str">
        <f t="shared" si="63"/>
        <v>Christmas Eve</v>
      </c>
    </row>
    <row r="636" spans="1:14" ht="25.15" customHeight="1" x14ac:dyDescent="0.2">
      <c r="A636" s="70" t="s">
        <v>527</v>
      </c>
      <c r="B636" s="71">
        <v>1955</v>
      </c>
      <c r="C636" s="68" t="str">
        <f>IF(ISERROR(VLOOKUP(IF(RIGHT($A636,1)=")",LEFT($A636,FIND(" (",$A636)-1),$A636),[1]ACCS!$B$2:$B$5003, 1, FALSE)), "","1")</f>
        <v/>
      </c>
      <c r="D636" s="103" t="str">
        <f>IF($B636="Unknown","",IF($B636="","",IF(VALUE(LEFT($B636,4))&lt;Calc!$J$2,"ANTIQUE","")))</f>
        <v/>
      </c>
      <c r="E636" s="72" t="s">
        <v>24</v>
      </c>
      <c r="F636" s="121"/>
      <c r="G636" s="121"/>
      <c r="H636" s="62" t="str">
        <f t="shared" si="64"/>
        <v>Japonica</v>
      </c>
      <c r="I636" s="18">
        <f t="shared" si="65"/>
        <v>0</v>
      </c>
      <c r="J636" s="18">
        <f t="shared" si="66"/>
        <v>0</v>
      </c>
      <c r="K636" s="18">
        <f t="shared" si="67"/>
        <v>0</v>
      </c>
      <c r="L636" s="57" t="str">
        <f t="shared" si="68"/>
        <v>Christmas Peony</v>
      </c>
      <c r="M636" s="57" t="str">
        <f t="shared" si="69"/>
        <v>Christmas Peony</v>
      </c>
      <c r="N636" s="61" t="str">
        <f t="shared" si="63"/>
        <v>Christmas Peony</v>
      </c>
    </row>
    <row r="637" spans="1:14" ht="25.15" customHeight="1" x14ac:dyDescent="0.2">
      <c r="A637" s="70" t="s">
        <v>528</v>
      </c>
      <c r="B637" s="71">
        <v>1988</v>
      </c>
      <c r="C637" s="68" t="str">
        <f>IF(ISERROR(VLOOKUP(IF(RIGHT($A637,1)=")",LEFT($A637,FIND(" (",$A637)-1),$A637),[1]ACCS!$B$2:$B$5003, 1, FALSE)), "","1")</f>
        <v>1</v>
      </c>
      <c r="D637" s="103" t="str">
        <f>IF($B637="Unknown","",IF($B637="","",IF(VALUE(LEFT($B637,4))&lt;Calc!$J$2,"ANTIQUE","")))</f>
        <v/>
      </c>
      <c r="E637" s="72" t="s">
        <v>24</v>
      </c>
      <c r="F637" s="121"/>
      <c r="G637" s="121"/>
      <c r="H637" s="62" t="str">
        <f t="shared" si="64"/>
        <v>NRH</v>
      </c>
      <c r="I637" s="18">
        <f t="shared" si="65"/>
        <v>2</v>
      </c>
      <c r="J637" s="18">
        <f t="shared" si="66"/>
        <v>0</v>
      </c>
      <c r="K637" s="18">
        <f t="shared" si="67"/>
        <v>0</v>
      </c>
      <c r="L637" s="57" t="str">
        <f t="shared" si="68"/>
        <v>Christmas Rose</v>
      </c>
      <c r="M637" s="57" t="str">
        <f t="shared" si="69"/>
        <v>Christmas Rose</v>
      </c>
      <c r="N637" s="61" t="str">
        <f t="shared" ref="N637:N699" si="70">IF(ISNUMBER(SEARCH("See",$M637)),$M637,IF(ISNUMBER(SEARCH("(",$M637)),LEFT($M637,SEARCH("(",$M637)-2),$M637))</f>
        <v>Christmas Rose</v>
      </c>
    </row>
    <row r="638" spans="1:14" ht="25.15" customHeight="1" x14ac:dyDescent="0.2">
      <c r="A638" s="70" t="s">
        <v>529</v>
      </c>
      <c r="B638" s="71">
        <v>1948</v>
      </c>
      <c r="C638" s="68" t="str">
        <f>IF(ISERROR(VLOOKUP(IF(RIGHT($A638,1)=")",LEFT($A638,FIND(" (",$A638)-1),$A638),[1]ACCS!$B$2:$B$5003, 1, FALSE)), "","1")</f>
        <v>1</v>
      </c>
      <c r="D638" s="103" t="str">
        <f>IF($B638="Unknown","",IF($B638="","",IF(VALUE(LEFT($B638,4))&lt;Calc!$J$2,"ANTIQUE","")))</f>
        <v/>
      </c>
      <c r="E638" s="72" t="s">
        <v>24</v>
      </c>
      <c r="F638" s="121"/>
      <c r="G638" s="121"/>
      <c r="H638" s="62" t="str">
        <f t="shared" si="64"/>
        <v>Reticulata</v>
      </c>
      <c r="I638" s="18">
        <f t="shared" si="65"/>
        <v>1</v>
      </c>
      <c r="J638" s="18">
        <f t="shared" si="66"/>
        <v>0</v>
      </c>
      <c r="K638" s="18">
        <f t="shared" si="67"/>
        <v>0</v>
      </c>
      <c r="L638" s="57" t="str">
        <f t="shared" si="68"/>
        <v>Chrysanthemum Petal</v>
      </c>
      <c r="M638" s="57" t="str">
        <f t="shared" si="69"/>
        <v>Chrysanthemum Petal</v>
      </c>
      <c r="N638" s="61" t="str">
        <f t="shared" si="70"/>
        <v>Chrysanthemum Petal</v>
      </c>
    </row>
    <row r="639" spans="1:14" ht="25.15" customHeight="1" x14ac:dyDescent="0.2">
      <c r="A639" s="70" t="s">
        <v>530</v>
      </c>
      <c r="B639" s="71">
        <v>2015</v>
      </c>
      <c r="C639" s="68" t="str">
        <f>IF(ISERROR(VLOOKUP(IF(RIGHT($A639,1)=")",LEFT($A639,FIND(" (",$A639)-1),$A639),[1]ACCS!$B$2:$B$5003, 1, FALSE)), "","1")</f>
        <v>1</v>
      </c>
      <c r="D639" s="103" t="str">
        <f>IF($B639="Unknown","",IF($B639="","",IF(VALUE(LEFT($B639,4))&lt;Calc!$J$2,"ANTIQUE","")))</f>
        <v/>
      </c>
      <c r="E639" s="72" t="s">
        <v>37</v>
      </c>
      <c r="F639" s="121"/>
      <c r="G639" s="121"/>
      <c r="H639" s="62" t="str">
        <f t="shared" ref="H639:H702" si="71">IF($A639="","",IF($I639=0,"Japonica",IF($I639=1,"Reticulata",IF($I639=2,"NRH",IF($I639=3,"Sasanqua",IF($I639=4,"Hiemalis",IF($I639=5,"Vernalis",IF($I639=6,"Japonica [Higo]","Specie"))))))))</f>
        <v>Reticulata</v>
      </c>
      <c r="I639" s="18">
        <f t="shared" ref="I639:I702" si="72">IF(NOT(ISERROR(SEARCH("(R)",$A639))),1,IF(NOT(ISERROR(SEARCH("(H)",$A639))),2,IF(NOT(ISERROR(SEARCH("(Sasanqua)",$A639))),3,IF(NOT(ISERROR(SEARCH("(Hiemalis)",$A639))),4,IF(NOT(ISERROR(SEARCH("(Vernalis)",$A639))),5,IF(NOT(ISERROR(SEARCH("(Higo)",$A639))),6,))))))+$J639+K639</f>
        <v>1</v>
      </c>
      <c r="J639" s="18">
        <f t="shared" ref="J639:J702" si="73">IF(NOT(ISERROR(SEARCH("(Rusticana)",$A639))),7,IF(NOT(ISERROR(SEARCH("(Wabisuke)",$A639))),8,IF(NOT(ISERROR(SEARCH("(Edithae)",$A639))),9,IF(NOT(ISERROR(SEARCH("(Oleifera)",$A639))),10,IF(NOT(ISERROR(SEARCH("(Saluenensis)",$A639))),11,0)))))</f>
        <v>0</v>
      </c>
      <c r="K639" s="18">
        <f t="shared" ref="K639:K702" si="74">IF(NOT(ISERROR(SEARCH("(Pitardii)",$A639))),12,IF(NOT(ISERROR(SEARCH("(Specie)",$A639))),13,0))</f>
        <v>0</v>
      </c>
      <c r="L639" s="57" t="str">
        <f t="shared" ref="L639:L702" si="75">SUBSTITUTE(SUBSTITUTE(SUBSTITUTE(SUBSTITUTE(SUBSTITUTE(SUBSTITUTE(SUBSTITUTE(SUBSTITUTE(A639," (A)","")," (R)","")," (H)","")," (Sasanqua)","")," (Hiemalis)","")," (Vernalis)","")," (Rusticana)",""),"(Wabisuke)","")</f>
        <v>Chuck Ritter</v>
      </c>
      <c r="M639" s="57" t="str">
        <f t="shared" ref="M639:M702" si="76">SUBSTITUTE(SUBSTITUTE(SUBSTITUTE(SUBSTITUTE(SUBSTITUTE($L639," (Edithae)","")," (Oleifera)","")," (Saluenensis)","")," (Specie)","")," (Pitardii)","")</f>
        <v>Chuck Ritter</v>
      </c>
      <c r="N639" s="61" t="str">
        <f t="shared" si="70"/>
        <v>Chuck Ritter</v>
      </c>
    </row>
    <row r="640" spans="1:14" ht="25.15" customHeight="1" x14ac:dyDescent="0.2">
      <c r="A640" s="70" t="s">
        <v>531</v>
      </c>
      <c r="B640" s="71">
        <v>2015</v>
      </c>
      <c r="C640" s="68" t="str">
        <f>IF(ISERROR(VLOOKUP(IF(RIGHT($A640,1)=")",LEFT($A640,FIND(" (",$A640)-1),$A640),[1]ACCS!$B$2:$B$5003, 1, FALSE)), "","1")</f>
        <v>1</v>
      </c>
      <c r="D640" s="103" t="str">
        <f>IF($B640="Unknown","",IF($B640="","",IF(VALUE(LEFT($B640,4))&lt;Calc!$J$2,"ANTIQUE","")))</f>
        <v/>
      </c>
      <c r="E640" s="72" t="s">
        <v>24</v>
      </c>
      <c r="F640" s="121"/>
      <c r="G640" s="121"/>
      <c r="H640" s="62" t="str">
        <f t="shared" si="71"/>
        <v>Japonica</v>
      </c>
      <c r="I640" s="18">
        <f t="shared" si="72"/>
        <v>0</v>
      </c>
      <c r="J640" s="18">
        <f t="shared" si="73"/>
        <v>0</v>
      </c>
      <c r="K640" s="18">
        <f t="shared" si="74"/>
        <v>0</v>
      </c>
      <c r="L640" s="57" t="str">
        <f t="shared" si="75"/>
        <v>Chuck's Magic</v>
      </c>
      <c r="M640" s="57" t="str">
        <f t="shared" si="76"/>
        <v>Chuck's Magic</v>
      </c>
      <c r="N640" s="61" t="str">
        <f t="shared" si="70"/>
        <v>Chuck's Magic</v>
      </c>
    </row>
    <row r="641" spans="1:14" ht="25.15" customHeight="1" x14ac:dyDescent="0.2">
      <c r="A641" s="70" t="s">
        <v>532</v>
      </c>
      <c r="B641" s="71">
        <v>1934</v>
      </c>
      <c r="C641" s="68" t="str">
        <f>IF(ISERROR(VLOOKUP(IF(RIGHT($A641,1)=")",LEFT($A641,FIND(" (",$A641)-1),$A641),[1]ACCS!$B$2:$B$5003, 1, FALSE)), "","1")</f>
        <v>1</v>
      </c>
      <c r="D641" s="103" t="str">
        <f>IF($B641="Unknown","",IF($B641="","",IF(VALUE(LEFT($B641,4))&lt;Calc!$J$2,"ANTIQUE","")))</f>
        <v/>
      </c>
      <c r="E641" s="72" t="s">
        <v>37</v>
      </c>
      <c r="F641" s="121" t="s">
        <v>5</v>
      </c>
      <c r="G641" s="121"/>
      <c r="H641" s="62" t="str">
        <f t="shared" si="71"/>
        <v>Japonica</v>
      </c>
      <c r="I641" s="18">
        <f t="shared" si="72"/>
        <v>0</v>
      </c>
      <c r="J641" s="18">
        <f t="shared" si="73"/>
        <v>0</v>
      </c>
      <c r="K641" s="18">
        <f t="shared" si="74"/>
        <v>0</v>
      </c>
      <c r="L641" s="57" t="str">
        <f t="shared" si="75"/>
        <v>Chujohaku</v>
      </c>
      <c r="M641" s="57" t="str">
        <f t="shared" si="76"/>
        <v>Chujohaku</v>
      </c>
      <c r="N641" s="61" t="str">
        <f t="shared" si="70"/>
        <v>Chujohaku</v>
      </c>
    </row>
    <row r="642" spans="1:14" ht="25.15" customHeight="1" x14ac:dyDescent="0.2">
      <c r="A642" s="99" t="s">
        <v>3184</v>
      </c>
      <c r="B642" s="100">
        <v>1912</v>
      </c>
      <c r="C642" s="68" t="str">
        <f>IF(ISERROR(VLOOKUP(IF(RIGHT($A642,1)=")",LEFT($A642,FIND(" (",$A642)-1),$A642),[1]ACCS!$B$2:$B$5003, 1, FALSE)), "","1")</f>
        <v/>
      </c>
      <c r="D642" s="115" t="str">
        <f>IF($B642="Unknown","",IF($B642="","",IF(VALUE(LEFT($B642,4))&lt;Calc!$J$2,"ANTIQUE","")))</f>
        <v/>
      </c>
      <c r="E642" s="53" t="s">
        <v>24</v>
      </c>
      <c r="F642" s="121"/>
      <c r="G642" s="121"/>
      <c r="H642" s="62" t="str">
        <f t="shared" si="71"/>
        <v>Japonica [Higo]</v>
      </c>
      <c r="I642" s="18">
        <f t="shared" si="72"/>
        <v>6</v>
      </c>
      <c r="J642" s="18">
        <f t="shared" si="73"/>
        <v>0</v>
      </c>
      <c r="K642" s="18">
        <f t="shared" si="74"/>
        <v>0</v>
      </c>
      <c r="L642" s="57" t="str">
        <f t="shared" si="75"/>
        <v>Chûjôshiro (Higo)</v>
      </c>
      <c r="M642" s="57" t="str">
        <f t="shared" si="76"/>
        <v>Chûjôshiro (Higo)</v>
      </c>
      <c r="N642" s="61" t="str">
        <f t="shared" si="70"/>
        <v>Chûjôshiro</v>
      </c>
    </row>
    <row r="643" spans="1:14" ht="25.15" customHeight="1" x14ac:dyDescent="0.2">
      <c r="A643" s="70" t="s">
        <v>533</v>
      </c>
      <c r="B643" s="71">
        <v>2004</v>
      </c>
      <c r="C643" s="68" t="str">
        <f>IF(ISERROR(VLOOKUP(IF(RIGHT($A643,1)=")",LEFT($A643,FIND(" (",$A643)-1),$A643),[1]ACCS!$B$2:$B$5003, 1, FALSE)), "","1")</f>
        <v>1</v>
      </c>
      <c r="D643" s="103" t="str">
        <f>IF($B643="Unknown","",IF($B643="","",IF(VALUE(LEFT($B643,4))&lt;Calc!$J$2,"ANTIQUE","")))</f>
        <v/>
      </c>
      <c r="E643" s="72" t="s">
        <v>29</v>
      </c>
      <c r="F643" s="121"/>
      <c r="G643" s="121"/>
      <c r="H643" s="62" t="str">
        <f t="shared" si="71"/>
        <v>Reticulata</v>
      </c>
      <c r="I643" s="18">
        <f t="shared" si="72"/>
        <v>1</v>
      </c>
      <c r="J643" s="18">
        <f t="shared" si="73"/>
        <v>0</v>
      </c>
      <c r="K643" s="18">
        <f t="shared" si="74"/>
        <v>0</v>
      </c>
      <c r="L643" s="57" t="str">
        <f t="shared" si="75"/>
        <v>Chuxiong Gold</v>
      </c>
      <c r="M643" s="57" t="str">
        <f t="shared" si="76"/>
        <v>Chuxiong Gold</v>
      </c>
      <c r="N643" s="61" t="str">
        <f t="shared" si="70"/>
        <v>Chuxiong Gold</v>
      </c>
    </row>
    <row r="644" spans="1:14" ht="25.15" customHeight="1" x14ac:dyDescent="0.2">
      <c r="A644" s="70" t="s">
        <v>534</v>
      </c>
      <c r="B644" s="71">
        <v>1992</v>
      </c>
      <c r="C644" s="68" t="str">
        <f>IF(ISERROR(VLOOKUP(IF(RIGHT($A644,1)=")",LEFT($A644,FIND(" (",$A644)-1),$A644),[1]ACCS!$B$2:$B$5003, 1, FALSE)), "","1")</f>
        <v>1</v>
      </c>
      <c r="D644" s="103" t="str">
        <f>IF($B644="Unknown","",IF($B644="","",IF(VALUE(LEFT($B644,4))&lt;Calc!$J$2,"ANTIQUE","")))</f>
        <v/>
      </c>
      <c r="E644" s="72" t="s">
        <v>37</v>
      </c>
      <c r="F644" s="121"/>
      <c r="G644" s="121"/>
      <c r="H644" s="62" t="str">
        <f t="shared" si="71"/>
        <v>NRH</v>
      </c>
      <c r="I644" s="18">
        <f t="shared" si="72"/>
        <v>2</v>
      </c>
      <c r="J644" s="18">
        <f t="shared" si="73"/>
        <v>0</v>
      </c>
      <c r="K644" s="18">
        <f t="shared" si="74"/>
        <v>0</v>
      </c>
      <c r="L644" s="57" t="str">
        <f t="shared" si="75"/>
        <v>Cile Mitchell</v>
      </c>
      <c r="M644" s="57" t="str">
        <f t="shared" si="76"/>
        <v>Cile Mitchell</v>
      </c>
      <c r="N644" s="61" t="str">
        <f t="shared" si="70"/>
        <v>Cile Mitchell</v>
      </c>
    </row>
    <row r="645" spans="1:14" ht="25.15" customHeight="1" x14ac:dyDescent="0.2">
      <c r="A645" s="70" t="s">
        <v>535</v>
      </c>
      <c r="B645" s="71">
        <v>2009</v>
      </c>
      <c r="C645" s="68" t="str">
        <f>IF(ISERROR(VLOOKUP(IF(RIGHT($A645,1)=")",LEFT($A645,FIND(" (",$A645)-1),$A645),[1]ACCS!$B$2:$B$5003, 1, FALSE)), "","1")</f>
        <v>1</v>
      </c>
      <c r="D645" s="103" t="str">
        <f>IF($B645="Unknown","",IF($B645="","",IF(VALUE(LEFT($B645,4))&lt;Calc!$J$2,"ANTIQUE","")))</f>
        <v/>
      </c>
      <c r="E645" s="72" t="s">
        <v>24</v>
      </c>
      <c r="F645" s="121" t="s">
        <v>5</v>
      </c>
      <c r="G645" s="121"/>
      <c r="H645" s="62" t="str">
        <f t="shared" si="71"/>
        <v>Japonica</v>
      </c>
      <c r="I645" s="18">
        <f t="shared" si="72"/>
        <v>0</v>
      </c>
      <c r="J645" s="18">
        <f t="shared" si="73"/>
        <v>0</v>
      </c>
      <c r="K645" s="18">
        <f t="shared" si="74"/>
        <v>0</v>
      </c>
      <c r="L645" s="57" t="str">
        <f t="shared" si="75"/>
        <v>Cile Watford</v>
      </c>
      <c r="M645" s="57" t="str">
        <f t="shared" si="76"/>
        <v>Cile Watford</v>
      </c>
      <c r="N645" s="61" t="str">
        <f t="shared" si="70"/>
        <v>Cile Watford</v>
      </c>
    </row>
    <row r="646" spans="1:14" ht="25.15" customHeight="1" x14ac:dyDescent="0.2">
      <c r="A646" s="70" t="s">
        <v>536</v>
      </c>
      <c r="B646" s="71">
        <v>1955</v>
      </c>
      <c r="C646" s="68" t="str">
        <f>IF(ISERROR(VLOOKUP(IF(RIGHT($A646,1)=")",LEFT($A646,FIND(" (",$A646)-1),$A646),[1]ACCS!$B$2:$B$5003, 1, FALSE)), "","1")</f>
        <v>1</v>
      </c>
      <c r="D646" s="103" t="str">
        <f>IF($B646="Unknown","",IF($B646="","",IF(VALUE(LEFT($B646,4))&lt;Calc!$J$2,"ANTIQUE","")))</f>
        <v/>
      </c>
      <c r="E646" s="72" t="s">
        <v>24</v>
      </c>
      <c r="F646" s="121"/>
      <c r="G646" s="121"/>
      <c r="H646" s="62" t="str">
        <f t="shared" si="71"/>
        <v>Japonica</v>
      </c>
      <c r="I646" s="18">
        <f t="shared" si="72"/>
        <v>0</v>
      </c>
      <c r="J646" s="18">
        <f t="shared" si="73"/>
        <v>0</v>
      </c>
      <c r="K646" s="18">
        <f t="shared" si="74"/>
        <v>0</v>
      </c>
      <c r="L646" s="57" t="str">
        <f t="shared" si="75"/>
        <v>Cinderella</v>
      </c>
      <c r="M646" s="57" t="str">
        <f t="shared" si="76"/>
        <v>Cinderella</v>
      </c>
      <c r="N646" s="61" t="str">
        <f t="shared" si="70"/>
        <v>Cinderella</v>
      </c>
    </row>
    <row r="647" spans="1:14" ht="25.15" customHeight="1" x14ac:dyDescent="0.2">
      <c r="A647" s="70" t="s">
        <v>537</v>
      </c>
      <c r="B647" s="71">
        <v>2008</v>
      </c>
      <c r="C647" s="68" t="str">
        <f>IF(ISERROR(VLOOKUP(IF(RIGHT($A647,1)=")",LEFT($A647,FIND(" (",$A647)-1),$A647),[1]ACCS!$B$2:$B$5003, 1, FALSE)), "","1")</f>
        <v>1</v>
      </c>
      <c r="D647" s="103" t="str">
        <f>IF($B647="Unknown","",IF($B647="","",IF(VALUE(LEFT($B647,4))&lt;Calc!$J$2,"ANTIQUE","")))</f>
        <v/>
      </c>
      <c r="E647" s="72" t="s">
        <v>29</v>
      </c>
      <c r="F647" s="121"/>
      <c r="G647" s="121"/>
      <c r="H647" s="62" t="str">
        <f t="shared" si="71"/>
        <v>Reticulata</v>
      </c>
      <c r="I647" s="18">
        <f t="shared" si="72"/>
        <v>1</v>
      </c>
      <c r="J647" s="18">
        <f t="shared" si="73"/>
        <v>0</v>
      </c>
      <c r="K647" s="18">
        <f t="shared" si="74"/>
        <v>0</v>
      </c>
      <c r="L647" s="57" t="str">
        <f t="shared" si="75"/>
        <v>Cindy Kendrick</v>
      </c>
      <c r="M647" s="57" t="str">
        <f t="shared" si="76"/>
        <v>Cindy Kendrick</v>
      </c>
      <c r="N647" s="61" t="str">
        <f t="shared" si="70"/>
        <v>Cindy Kendrick</v>
      </c>
    </row>
    <row r="648" spans="1:14" ht="25.15" customHeight="1" x14ac:dyDescent="0.2">
      <c r="A648" s="70" t="s">
        <v>538</v>
      </c>
      <c r="B648" s="71">
        <v>1973</v>
      </c>
      <c r="C648" s="68" t="str">
        <f>IF(ISERROR(VLOOKUP(IF(RIGHT($A648,1)=")",LEFT($A648,FIND(" (",$A648)-1),$A648),[1]ACCS!$B$2:$B$5003, 1, FALSE)), "","1")</f>
        <v>1</v>
      </c>
      <c r="D648" s="103" t="str">
        <f>IF($B648="Unknown","",IF($B648="","",IF(VALUE(LEFT($B648,4))&lt;Calc!$J$2,"ANTIQUE","")))</f>
        <v/>
      </c>
      <c r="E648" s="72" t="s">
        <v>61</v>
      </c>
      <c r="F648" s="121"/>
      <c r="G648" s="121"/>
      <c r="H648" s="62" t="str">
        <f t="shared" si="71"/>
        <v>NRH</v>
      </c>
      <c r="I648" s="18">
        <f t="shared" si="72"/>
        <v>2</v>
      </c>
      <c r="J648" s="18">
        <f t="shared" si="73"/>
        <v>0</v>
      </c>
      <c r="K648" s="18">
        <f t="shared" si="74"/>
        <v>0</v>
      </c>
      <c r="L648" s="57" t="str">
        <f t="shared" si="75"/>
        <v>Cinnamon Cindy</v>
      </c>
      <c r="M648" s="57" t="str">
        <f t="shared" si="76"/>
        <v>Cinnamon Cindy</v>
      </c>
      <c r="N648" s="61" t="str">
        <f t="shared" si="70"/>
        <v>Cinnamon Cindy</v>
      </c>
    </row>
    <row r="649" spans="1:14" ht="25.15" customHeight="1" x14ac:dyDescent="0.2">
      <c r="A649" s="70" t="s">
        <v>539</v>
      </c>
      <c r="B649" s="71">
        <v>1995</v>
      </c>
      <c r="C649" s="68" t="str">
        <f>IF(ISERROR(VLOOKUP(IF(RIGHT($A649,1)=")",LEFT($A649,FIND(" (",$A649)-1),$A649),[1]ACCS!$B$2:$B$5003, 1, FALSE)), "","1")</f>
        <v>1</v>
      </c>
      <c r="D649" s="103" t="str">
        <f>IF($B649="Unknown","",IF($B649="","",IF(VALUE(LEFT($B649,4))&lt;Calc!$J$2,"ANTIQUE","")))</f>
        <v/>
      </c>
      <c r="E649" s="72" t="s">
        <v>47</v>
      </c>
      <c r="F649" s="121"/>
      <c r="G649" s="121"/>
      <c r="H649" s="62" t="str">
        <f t="shared" si="71"/>
        <v>NRH</v>
      </c>
      <c r="I649" s="18">
        <f t="shared" si="72"/>
        <v>2</v>
      </c>
      <c r="J649" s="18">
        <f t="shared" si="73"/>
        <v>0</v>
      </c>
      <c r="K649" s="18">
        <f t="shared" si="74"/>
        <v>0</v>
      </c>
      <c r="L649" s="57" t="str">
        <f t="shared" si="75"/>
        <v>Cinnamon Scentsation</v>
      </c>
      <c r="M649" s="57" t="str">
        <f t="shared" si="76"/>
        <v>Cinnamon Scentsation</v>
      </c>
      <c r="N649" s="61" t="str">
        <f t="shared" si="70"/>
        <v>Cinnamon Scentsation</v>
      </c>
    </row>
    <row r="650" spans="1:14" ht="25.15" customHeight="1" x14ac:dyDescent="0.2">
      <c r="A650" s="99" t="s">
        <v>3527</v>
      </c>
      <c r="B650" s="100">
        <v>2020</v>
      </c>
      <c r="C650" s="68" t="str">
        <f>IF(ISERROR(VLOOKUP(IF(RIGHT($A650,1)=")",LEFT($A650,FIND(" (",$A650)-1),$A650),[1]ACCS!$B$2:$B$5003, 1, FALSE)), "","1")</f>
        <v>1</v>
      </c>
      <c r="D650" s="115" t="str">
        <f>IF($B650="Unknown","",IF($B650="","",IF(VALUE(LEFT($B650,4))&lt;Calc!$J$2,"ANTIQUE","")))</f>
        <v/>
      </c>
      <c r="E650" s="53" t="s">
        <v>30</v>
      </c>
      <c r="F650" s="121"/>
      <c r="G650" s="121"/>
      <c r="H650" s="62" t="str">
        <f t="shared" si="71"/>
        <v>Japonica</v>
      </c>
      <c r="I650" s="18">
        <f t="shared" si="72"/>
        <v>0</v>
      </c>
      <c r="J650" s="18">
        <f t="shared" si="73"/>
        <v>0</v>
      </c>
      <c r="K650" s="18">
        <f t="shared" si="74"/>
        <v>0</v>
      </c>
      <c r="L650" s="57" t="str">
        <f t="shared" si="75"/>
        <v>Circus</v>
      </c>
      <c r="M650" s="57" t="str">
        <f t="shared" si="76"/>
        <v>Circus</v>
      </c>
      <c r="N650" s="61" t="str">
        <f t="shared" si="70"/>
        <v>Circus</v>
      </c>
    </row>
    <row r="651" spans="1:14" ht="25.15" customHeight="1" x14ac:dyDescent="0.2">
      <c r="A651" s="70" t="s">
        <v>540</v>
      </c>
      <c r="B651" s="71">
        <v>1958</v>
      </c>
      <c r="C651" s="68" t="str">
        <f>IF(ISERROR(VLOOKUP(IF(RIGHT($A651,1)=")",LEFT($A651,FIND(" (",$A651)-1),$A651),[1]ACCS!$B$2:$B$5003, 1, FALSE)), "","1")</f>
        <v>1</v>
      </c>
      <c r="D651" s="103" t="str">
        <f>IF($B651="Unknown","",IF($B651="","",IF(VALUE(LEFT($B651,4))&lt;Calc!$J$2,"ANTIQUE","")))</f>
        <v/>
      </c>
      <c r="E651" s="72" t="s">
        <v>37</v>
      </c>
      <c r="F651" s="121"/>
      <c r="G651" s="121"/>
      <c r="H651" s="62" t="str">
        <f t="shared" si="71"/>
        <v>Japonica</v>
      </c>
      <c r="I651" s="18">
        <f t="shared" si="72"/>
        <v>0</v>
      </c>
      <c r="J651" s="18">
        <f t="shared" si="73"/>
        <v>0</v>
      </c>
      <c r="K651" s="18">
        <f t="shared" si="74"/>
        <v>0</v>
      </c>
      <c r="L651" s="57" t="str">
        <f t="shared" si="75"/>
        <v>Circus Girl</v>
      </c>
      <c r="M651" s="57" t="str">
        <f t="shared" si="76"/>
        <v>Circus Girl</v>
      </c>
      <c r="N651" s="61" t="str">
        <f t="shared" si="70"/>
        <v>Circus Girl</v>
      </c>
    </row>
    <row r="652" spans="1:14" ht="25.15" customHeight="1" x14ac:dyDescent="0.2">
      <c r="A652" s="70" t="s">
        <v>541</v>
      </c>
      <c r="B652" s="71">
        <v>1979</v>
      </c>
      <c r="C652" s="68" t="str">
        <f>IF(ISERROR(VLOOKUP(IF(RIGHT($A652,1)=")",LEFT($A652,FIND(" (",$A652)-1),$A652),[1]ACCS!$B$2:$B$5003, 1, FALSE)), "","1")</f>
        <v/>
      </c>
      <c r="D652" s="103" t="str">
        <f>IF($B652="Unknown","",IF($B652="","",IF(VALUE(LEFT($B652,4))&lt;Calc!$J$2,"ANTIQUE","")))</f>
        <v/>
      </c>
      <c r="E652" s="72" t="s">
        <v>37</v>
      </c>
      <c r="F652" s="121"/>
      <c r="G652" s="121"/>
      <c r="H652" s="62" t="str">
        <f t="shared" si="71"/>
        <v>Japonica</v>
      </c>
      <c r="I652" s="18">
        <f t="shared" si="72"/>
        <v>0</v>
      </c>
      <c r="J652" s="18">
        <f t="shared" si="73"/>
        <v>0</v>
      </c>
      <c r="K652" s="18">
        <f t="shared" si="74"/>
        <v>0</v>
      </c>
      <c r="L652" s="57" t="str">
        <f t="shared" si="75"/>
        <v>Cissy Purvis</v>
      </c>
      <c r="M652" s="57" t="str">
        <f t="shared" si="76"/>
        <v>Cissy Purvis</v>
      </c>
      <c r="N652" s="61" t="str">
        <f t="shared" si="70"/>
        <v>Cissy Purvis</v>
      </c>
    </row>
    <row r="653" spans="1:14" ht="25.15" customHeight="1" x14ac:dyDescent="0.2">
      <c r="A653" s="70" t="s">
        <v>542</v>
      </c>
      <c r="B653" s="71">
        <v>2018</v>
      </c>
      <c r="C653" s="68" t="str">
        <f>IF(ISERROR(VLOOKUP(IF(RIGHT($A653,1)=")",LEFT($A653,FIND(" (",$A653)-1),$A653),[1]ACCS!$B$2:$B$5003, 1, FALSE)), "","1")</f>
        <v>1</v>
      </c>
      <c r="D653" s="103" t="str">
        <f>IF($B653="Unknown","",IF($B653="","",IF(VALUE(LEFT($B653,4))&lt;Calc!$J$2,"ANTIQUE","")))</f>
        <v/>
      </c>
      <c r="E653" s="72" t="s">
        <v>29</v>
      </c>
      <c r="F653" s="121"/>
      <c r="G653" s="121"/>
      <c r="H653" s="62" t="str">
        <f t="shared" si="71"/>
        <v>Reticulata</v>
      </c>
      <c r="I653" s="18">
        <f t="shared" si="72"/>
        <v>1</v>
      </c>
      <c r="J653" s="18">
        <f t="shared" si="73"/>
        <v>0</v>
      </c>
      <c r="K653" s="18">
        <f t="shared" si="74"/>
        <v>0</v>
      </c>
      <c r="L653" s="57" t="str">
        <f t="shared" si="75"/>
        <v>City of Newberg</v>
      </c>
      <c r="M653" s="57" t="str">
        <f t="shared" si="76"/>
        <v>City of Newberg</v>
      </c>
      <c r="N653" s="61" t="str">
        <f t="shared" si="70"/>
        <v>City of Newberg</v>
      </c>
    </row>
    <row r="654" spans="1:14" ht="25.15" customHeight="1" x14ac:dyDescent="0.2">
      <c r="A654" s="70" t="s">
        <v>543</v>
      </c>
      <c r="B654" s="71">
        <v>1992</v>
      </c>
      <c r="C654" s="68" t="str">
        <f>IF(ISERROR(VLOOKUP(IF(RIGHT($A654,1)=")",LEFT($A654,FIND(" (",$A654)-1),$A654),[1]ACCS!$B$2:$B$5003, 1, FALSE)), "","1")</f>
        <v>1</v>
      </c>
      <c r="D654" s="103" t="str">
        <f>IF($B654="Unknown","",IF($B654="","",IF(VALUE(LEFT($B654,4))&lt;Calc!$J$2,"ANTIQUE","")))</f>
        <v/>
      </c>
      <c r="E654" s="72" t="s">
        <v>24</v>
      </c>
      <c r="F654" s="121"/>
      <c r="G654" s="121" t="s">
        <v>26</v>
      </c>
      <c r="H654" s="62" t="str">
        <f t="shared" si="71"/>
        <v>Japonica</v>
      </c>
      <c r="I654" s="18">
        <f t="shared" si="72"/>
        <v>0</v>
      </c>
      <c r="J654" s="18">
        <f t="shared" si="73"/>
        <v>0</v>
      </c>
      <c r="K654" s="18">
        <f t="shared" si="74"/>
        <v>0</v>
      </c>
      <c r="L654" s="57" t="str">
        <f t="shared" si="75"/>
        <v>Clair Gothard</v>
      </c>
      <c r="M654" s="57" t="str">
        <f t="shared" si="76"/>
        <v>Clair Gothard</v>
      </c>
      <c r="N654" s="61" t="str">
        <f t="shared" si="70"/>
        <v>Clair Gothard</v>
      </c>
    </row>
    <row r="655" spans="1:14" ht="25.15" customHeight="1" x14ac:dyDescent="0.2">
      <c r="A655" s="70" t="s">
        <v>544</v>
      </c>
      <c r="B655" s="71">
        <v>2013</v>
      </c>
      <c r="C655" s="68" t="str">
        <f>IF(ISERROR(VLOOKUP(IF(RIGHT($A655,1)=")",LEFT($A655,FIND(" (",$A655)-1),$A655),[1]ACCS!$B$2:$B$5003, 1, FALSE)), "","1")</f>
        <v>1</v>
      </c>
      <c r="D655" s="103" t="str">
        <f>IF($B655="Unknown","",IF($B655="","",IF(VALUE(LEFT($B655,4))&lt;Calc!$J$2,"ANTIQUE","")))</f>
        <v/>
      </c>
      <c r="E655" s="72" t="s">
        <v>30</v>
      </c>
      <c r="F655" s="121"/>
      <c r="G655" s="121"/>
      <c r="H655" s="62" t="str">
        <f t="shared" si="71"/>
        <v>Japonica</v>
      </c>
      <c r="I655" s="18">
        <f t="shared" si="72"/>
        <v>0</v>
      </c>
      <c r="J655" s="18">
        <f t="shared" si="73"/>
        <v>0</v>
      </c>
      <c r="K655" s="18">
        <f t="shared" si="74"/>
        <v>0</v>
      </c>
      <c r="L655" s="57" t="str">
        <f t="shared" si="75"/>
        <v>Clare Tomlinson</v>
      </c>
      <c r="M655" s="57" t="str">
        <f t="shared" si="76"/>
        <v>Clare Tomlinson</v>
      </c>
      <c r="N655" s="61" t="str">
        <f t="shared" si="70"/>
        <v>Clare Tomlinson</v>
      </c>
    </row>
    <row r="656" spans="1:14" ht="25.15" customHeight="1" x14ac:dyDescent="0.2">
      <c r="A656" s="70" t="s">
        <v>545</v>
      </c>
      <c r="B656" s="71">
        <v>1955</v>
      </c>
      <c r="C656" s="68" t="str">
        <f>IF(ISERROR(VLOOKUP(IF(RIGHT($A656,1)=")",LEFT($A656,FIND(" (",$A656)-1),$A656),[1]ACCS!$B$2:$B$5003, 1, FALSE)), "","1")</f>
        <v>1</v>
      </c>
      <c r="D656" s="103" t="str">
        <f>IF($B656="Unknown","",IF($B656="","",IF(VALUE(LEFT($B656,4))&lt;Calc!$J$2,"ANTIQUE","")))</f>
        <v/>
      </c>
      <c r="E656" s="72" t="s">
        <v>30</v>
      </c>
      <c r="F656" s="121"/>
      <c r="G656" s="121"/>
      <c r="H656" s="62" t="str">
        <f t="shared" si="71"/>
        <v>Japonica</v>
      </c>
      <c r="I656" s="18">
        <f t="shared" si="72"/>
        <v>0</v>
      </c>
      <c r="J656" s="18">
        <f t="shared" si="73"/>
        <v>0</v>
      </c>
      <c r="K656" s="18">
        <f t="shared" si="74"/>
        <v>0</v>
      </c>
      <c r="L656" s="57" t="str">
        <f t="shared" si="75"/>
        <v>Clarise Carleton</v>
      </c>
      <c r="M656" s="57" t="str">
        <f t="shared" si="76"/>
        <v>Clarise Carleton</v>
      </c>
      <c r="N656" s="61" t="str">
        <f t="shared" si="70"/>
        <v>Clarise Carleton</v>
      </c>
    </row>
    <row r="657" spans="1:14" ht="25.15" customHeight="1" x14ac:dyDescent="0.2">
      <c r="A657" s="70" t="s">
        <v>3296</v>
      </c>
      <c r="B657" s="71">
        <v>1800</v>
      </c>
      <c r="C657" s="68" t="str">
        <f>IF(ISERROR(VLOOKUP(IF(RIGHT($A657,1)=")",LEFT($A657,FIND(" (",$A657)-1),$A657),[1]ACCS!$B$2:$B$5003, 1, FALSE)), "","1")</f>
        <v>1</v>
      </c>
      <c r="D657" s="103" t="str">
        <f>IF($B657="Unknown","",IF($B657="","",IF(VALUE(LEFT($B657,4))&lt;Calc!$J$2,"ANTIQUE","")))</f>
        <v>ANTIQUE</v>
      </c>
      <c r="E657" s="72" t="s">
        <v>24</v>
      </c>
      <c r="F657" s="121" t="s">
        <v>5</v>
      </c>
      <c r="G657" s="121"/>
      <c r="H657" s="62" t="str">
        <f t="shared" si="71"/>
        <v>Japonica</v>
      </c>
      <c r="I657" s="18">
        <f t="shared" si="72"/>
        <v>0</v>
      </c>
      <c r="J657" s="18">
        <f t="shared" si="73"/>
        <v>0</v>
      </c>
      <c r="K657" s="18">
        <f t="shared" si="74"/>
        <v>0</v>
      </c>
      <c r="L657" s="57" t="str">
        <f t="shared" si="75"/>
        <v>Claritas Alba</v>
      </c>
      <c r="M657" s="57" t="str">
        <f t="shared" si="76"/>
        <v>Claritas Alba</v>
      </c>
      <c r="N657" s="61" t="str">
        <f t="shared" si="70"/>
        <v>Claritas Alba</v>
      </c>
    </row>
    <row r="658" spans="1:14" ht="25.15" customHeight="1" x14ac:dyDescent="0.2">
      <c r="A658" s="70" t="s">
        <v>546</v>
      </c>
      <c r="B658" s="71">
        <v>1960</v>
      </c>
      <c r="C658" s="68" t="str">
        <f>IF(ISERROR(VLOOKUP(IF(RIGHT($A658,1)=")",LEFT($A658,FIND(" (",$A658)-1),$A658),[1]ACCS!$B$2:$B$5003, 1, FALSE)), "","1")</f>
        <v>1</v>
      </c>
      <c r="D658" s="103" t="str">
        <f>IF($B658="Unknown","",IF($B658="","",IF(VALUE(LEFT($B658,4))&lt;Calc!$J$2,"ANTIQUE","")))</f>
        <v/>
      </c>
      <c r="E658" s="72" t="s">
        <v>37</v>
      </c>
      <c r="F658" s="121"/>
      <c r="G658" s="121"/>
      <c r="H658" s="62" t="str">
        <f t="shared" si="71"/>
        <v>Japonica</v>
      </c>
      <c r="I658" s="18">
        <f t="shared" si="72"/>
        <v>0</v>
      </c>
      <c r="J658" s="18">
        <f t="shared" si="73"/>
        <v>0</v>
      </c>
      <c r="K658" s="18">
        <f t="shared" si="74"/>
        <v>0</v>
      </c>
      <c r="L658" s="57" t="str">
        <f t="shared" si="75"/>
        <v>Clark Hubbs</v>
      </c>
      <c r="M658" s="57" t="str">
        <f t="shared" si="76"/>
        <v>Clark Hubbs</v>
      </c>
      <c r="N658" s="61" t="str">
        <f t="shared" si="70"/>
        <v>Clark Hubbs</v>
      </c>
    </row>
    <row r="659" spans="1:14" ht="25.15" customHeight="1" x14ac:dyDescent="0.2">
      <c r="A659" s="70" t="s">
        <v>3297</v>
      </c>
      <c r="B659" s="71">
        <v>1841</v>
      </c>
      <c r="C659" s="68" t="str">
        <f>IF(ISERROR(VLOOKUP(IF(RIGHT($A659,1)=")",LEFT($A659,FIND(" (",$A659)-1),$A659),[1]ACCS!$B$2:$B$5003, 1, FALSE)), "","1")</f>
        <v/>
      </c>
      <c r="D659" s="103" t="str">
        <f>IF($B659="Unknown","",IF($B659="","",IF(VALUE(LEFT($B659,4))&lt;Calc!$J$2,"ANTIQUE","")))</f>
        <v>ANTIQUE</v>
      </c>
      <c r="E659" s="72" t="s">
        <v>24</v>
      </c>
      <c r="F659" s="121"/>
      <c r="G659" s="121" t="s">
        <v>26</v>
      </c>
      <c r="H659" s="62" t="str">
        <f t="shared" si="71"/>
        <v>Japonica</v>
      </c>
      <c r="I659" s="18">
        <f t="shared" si="72"/>
        <v>0</v>
      </c>
      <c r="J659" s="18">
        <f t="shared" si="73"/>
        <v>0</v>
      </c>
      <c r="K659" s="18">
        <f t="shared" si="74"/>
        <v>0</v>
      </c>
      <c r="L659" s="57" t="str">
        <f t="shared" si="75"/>
        <v>Clarke's Red (See Sarah Frost)</v>
      </c>
      <c r="M659" s="57" t="str">
        <f t="shared" si="76"/>
        <v>Clarke's Red (See Sarah Frost)</v>
      </c>
      <c r="N659" s="61" t="str">
        <f t="shared" si="70"/>
        <v>Clarke's Red (See Sarah Frost)</v>
      </c>
    </row>
    <row r="660" spans="1:14" ht="25.15" customHeight="1" x14ac:dyDescent="0.2">
      <c r="A660" s="76" t="s">
        <v>2906</v>
      </c>
      <c r="B660" s="71">
        <v>2019</v>
      </c>
      <c r="C660" s="68" t="str">
        <f>IF(ISERROR(VLOOKUP(IF(RIGHT($A660,1)=")",LEFT($A660,FIND(" (",$A660)-1),$A660),[1]ACCS!$B$2:$B$5003, 1, FALSE)), "","1")</f>
        <v>1</v>
      </c>
      <c r="D660" s="103" t="str">
        <f>IF($B660="Unknown","",IF($B660="","",IF(VALUE(LEFT($B660,4))&lt;Calc!$J$2,"ANTIQUE","")))</f>
        <v/>
      </c>
      <c r="E660" s="72" t="s">
        <v>37</v>
      </c>
      <c r="F660" s="121"/>
      <c r="G660" s="121"/>
      <c r="H660" s="62" t="str">
        <f t="shared" si="71"/>
        <v>Japonica</v>
      </c>
      <c r="I660" s="18">
        <f t="shared" si="72"/>
        <v>0</v>
      </c>
      <c r="J660" s="18">
        <f t="shared" si="73"/>
        <v>0</v>
      </c>
      <c r="K660" s="18">
        <f t="shared" si="74"/>
        <v>0</v>
      </c>
      <c r="L660" s="57" t="str">
        <f t="shared" si="75"/>
        <v>Class of 1958</v>
      </c>
      <c r="M660" s="57" t="str">
        <f t="shared" si="76"/>
        <v>Class of 1958</v>
      </c>
      <c r="N660" s="61" t="str">
        <f t="shared" si="70"/>
        <v>Class of 1958</v>
      </c>
    </row>
    <row r="661" spans="1:14" ht="25.15" customHeight="1" x14ac:dyDescent="0.2">
      <c r="A661" s="70" t="s">
        <v>547</v>
      </c>
      <c r="B661" s="71">
        <v>2008</v>
      </c>
      <c r="C661" s="68" t="str">
        <f>IF(ISERROR(VLOOKUP(IF(RIGHT($A661,1)=")",LEFT($A661,FIND(" (",$A661)-1),$A661),[1]ACCS!$B$2:$B$5003, 1, FALSE)), "","1")</f>
        <v>1</v>
      </c>
      <c r="D661" s="103" t="str">
        <f>IF($B661="Unknown","",IF($B661="","",IF(VALUE(LEFT($B661,4))&lt;Calc!$J$2,"ANTIQUE","")))</f>
        <v/>
      </c>
      <c r="E661" s="72" t="s">
        <v>24</v>
      </c>
      <c r="F661" s="121"/>
      <c r="G661" s="121" t="s">
        <v>26</v>
      </c>
      <c r="H661" s="62" t="str">
        <f t="shared" si="71"/>
        <v>Japonica</v>
      </c>
      <c r="I661" s="18">
        <f t="shared" si="72"/>
        <v>0</v>
      </c>
      <c r="J661" s="18">
        <f t="shared" si="73"/>
        <v>0</v>
      </c>
      <c r="K661" s="18">
        <f t="shared" si="74"/>
        <v>0</v>
      </c>
      <c r="L661" s="57" t="str">
        <f t="shared" si="75"/>
        <v>Classic Pink</v>
      </c>
      <c r="M661" s="57" t="str">
        <f t="shared" si="76"/>
        <v>Classic Pink</v>
      </c>
      <c r="N661" s="61" t="str">
        <f t="shared" si="70"/>
        <v>Classic Pink</v>
      </c>
    </row>
    <row r="662" spans="1:14" ht="25.15" customHeight="1" x14ac:dyDescent="0.2">
      <c r="A662" s="74" t="s">
        <v>3104</v>
      </c>
      <c r="B662" s="71">
        <v>2022</v>
      </c>
      <c r="C662" s="68" t="str">
        <f>IF(ISERROR(VLOOKUP(IF(RIGHT($A662,1)=")",LEFT($A662,FIND(" (",$A662)-1),$A662),[1]ACCS!$B$2:$B$5003, 1, FALSE)), "","1")</f>
        <v>1</v>
      </c>
      <c r="D662" s="103" t="str">
        <f>IF($B662="Unknown","",IF($B662="","",IF(VALUE(LEFT($B662,4))&lt;Calc!$J$2,"ANTIQUE","")))</f>
        <v/>
      </c>
      <c r="E662" s="72" t="s">
        <v>24</v>
      </c>
      <c r="F662" s="121"/>
      <c r="G662" s="121"/>
      <c r="H662" s="62" t="str">
        <f t="shared" si="71"/>
        <v>Japonica</v>
      </c>
      <c r="I662" s="18">
        <f t="shared" si="72"/>
        <v>0</v>
      </c>
      <c r="J662" s="18">
        <f t="shared" si="73"/>
        <v>0</v>
      </c>
      <c r="K662" s="18">
        <f t="shared" si="74"/>
        <v>0</v>
      </c>
      <c r="L662" s="57" t="str">
        <f t="shared" si="75"/>
        <v>Claudia M. Bates</v>
      </c>
      <c r="M662" s="57" t="str">
        <f t="shared" si="76"/>
        <v>Claudia M. Bates</v>
      </c>
      <c r="N662" s="61" t="str">
        <f t="shared" si="70"/>
        <v>Claudia M. Bates</v>
      </c>
    </row>
    <row r="663" spans="1:14" ht="25.15" customHeight="1" x14ac:dyDescent="0.2">
      <c r="A663" s="70" t="s">
        <v>548</v>
      </c>
      <c r="B663" s="71">
        <v>1948</v>
      </c>
      <c r="C663" s="68" t="str">
        <f>IF(ISERROR(VLOOKUP(IF(RIGHT($A663,1)=")",LEFT($A663,FIND(" (",$A663)-1),$A663),[1]ACCS!$B$2:$B$5003, 1, FALSE)), "","1")</f>
        <v>1</v>
      </c>
      <c r="D663" s="103" t="str">
        <f>IF($B663="Unknown","",IF($B663="","",IF(VALUE(LEFT($B663,4))&lt;Calc!$J$2,"ANTIQUE","")))</f>
        <v/>
      </c>
      <c r="E663" s="72" t="s">
        <v>37</v>
      </c>
      <c r="F663" s="121"/>
      <c r="G663" s="121"/>
      <c r="H663" s="62" t="str">
        <f t="shared" si="71"/>
        <v>Japonica</v>
      </c>
      <c r="I663" s="18">
        <f t="shared" si="72"/>
        <v>0</v>
      </c>
      <c r="J663" s="18">
        <f t="shared" si="73"/>
        <v>0</v>
      </c>
      <c r="K663" s="18">
        <f t="shared" si="74"/>
        <v>0</v>
      </c>
      <c r="L663" s="57" t="str">
        <f t="shared" si="75"/>
        <v>Claudia Phelps (Coral Duchess,Tillie Rice)</v>
      </c>
      <c r="M663" s="57" t="str">
        <f t="shared" si="76"/>
        <v>Claudia Phelps (Coral Duchess,Tillie Rice)</v>
      </c>
      <c r="N663" s="61" t="str">
        <f t="shared" si="70"/>
        <v>Claudia Phelps</v>
      </c>
    </row>
    <row r="664" spans="1:14" ht="25.15" customHeight="1" x14ac:dyDescent="0.2">
      <c r="A664" s="70" t="s">
        <v>549</v>
      </c>
      <c r="B664" s="71">
        <v>1999</v>
      </c>
      <c r="C664" s="68" t="str">
        <f>IF(ISERROR(VLOOKUP(IF(RIGHT($A664,1)=")",LEFT($A664,FIND(" (",$A664)-1),$A664),[1]ACCS!$B$2:$B$5003, 1, FALSE)), "","1")</f>
        <v>1</v>
      </c>
      <c r="D664" s="103" t="str">
        <f>IF($B664="Unknown","",IF($B664="","",IF(VALUE(LEFT($B664,4))&lt;Calc!$J$2,"ANTIQUE","")))</f>
        <v/>
      </c>
      <c r="E664" s="72" t="s">
        <v>37</v>
      </c>
      <c r="F664" s="121"/>
      <c r="G664" s="121"/>
      <c r="H664" s="62" t="str">
        <f t="shared" si="71"/>
        <v>Japonica</v>
      </c>
      <c r="I664" s="18">
        <f t="shared" si="72"/>
        <v>0</v>
      </c>
      <c r="J664" s="18">
        <f t="shared" si="73"/>
        <v>0</v>
      </c>
      <c r="K664" s="18">
        <f t="shared" si="74"/>
        <v>0</v>
      </c>
      <c r="L664" s="57" t="str">
        <f t="shared" si="75"/>
        <v>Claudia Vanis</v>
      </c>
      <c r="M664" s="57" t="str">
        <f t="shared" si="76"/>
        <v>Claudia Vanis</v>
      </c>
      <c r="N664" s="61" t="str">
        <f t="shared" si="70"/>
        <v>Claudia Vanis</v>
      </c>
    </row>
    <row r="665" spans="1:14" ht="25.15" customHeight="1" x14ac:dyDescent="0.2">
      <c r="A665" s="70" t="s">
        <v>550</v>
      </c>
      <c r="B665" s="71">
        <v>1995</v>
      </c>
      <c r="C665" s="68" t="str">
        <f>IF(ISERROR(VLOOKUP(IF(RIGHT($A665,1)=")",LEFT($A665,FIND(" (",$A665)-1),$A665),[1]ACCS!$B$2:$B$5003, 1, FALSE)), "","1")</f>
        <v>1</v>
      </c>
      <c r="D665" s="103" t="str">
        <f>IF($B665="Unknown","",IF($B665="","",IF(VALUE(LEFT($B665,4))&lt;Calc!$J$2,"ANTIQUE","")))</f>
        <v/>
      </c>
      <c r="E665" s="72" t="s">
        <v>37</v>
      </c>
      <c r="F665" s="121"/>
      <c r="G665" s="121" t="s">
        <v>26</v>
      </c>
      <c r="H665" s="62" t="str">
        <f t="shared" si="71"/>
        <v>Japonica</v>
      </c>
      <c r="I665" s="18">
        <f t="shared" si="72"/>
        <v>0</v>
      </c>
      <c r="J665" s="18">
        <f t="shared" si="73"/>
        <v>0</v>
      </c>
      <c r="K665" s="18">
        <f t="shared" si="74"/>
        <v>0</v>
      </c>
      <c r="L665" s="57" t="str">
        <f t="shared" si="75"/>
        <v>Clayton Classic</v>
      </c>
      <c r="M665" s="57" t="str">
        <f t="shared" si="76"/>
        <v>Clayton Classic</v>
      </c>
      <c r="N665" s="61" t="str">
        <f t="shared" si="70"/>
        <v>Clayton Classic</v>
      </c>
    </row>
    <row r="666" spans="1:14" ht="25.15" customHeight="1" x14ac:dyDescent="0.2">
      <c r="A666" s="74" t="s">
        <v>3127</v>
      </c>
      <c r="B666" s="71">
        <v>2022</v>
      </c>
      <c r="C666" s="68" t="str">
        <f>IF(ISERROR(VLOOKUP(IF(RIGHT($A666,1)=")",LEFT($A666,FIND(" (",$A666)-1),$A666),[1]ACCS!$B$2:$B$5003, 1, FALSE)), "","1")</f>
        <v>1</v>
      </c>
      <c r="D666" s="103" t="str">
        <f>IF($B666="Unknown","",IF($B666="","",IF(VALUE(LEFT($B666,4))&lt;Calc!$J$2,"ANTIQUE","")))</f>
        <v/>
      </c>
      <c r="E666" s="72" t="s">
        <v>30</v>
      </c>
      <c r="F666" s="121"/>
      <c r="G666" s="121"/>
      <c r="H666" s="62" t="str">
        <f t="shared" si="71"/>
        <v>Reticulata</v>
      </c>
      <c r="I666" s="18">
        <f t="shared" si="72"/>
        <v>1</v>
      </c>
      <c r="J666" s="18">
        <f t="shared" si="73"/>
        <v>0</v>
      </c>
      <c r="K666" s="18">
        <f t="shared" si="74"/>
        <v>0</v>
      </c>
      <c r="L666" s="57" t="str">
        <f t="shared" si="75"/>
        <v>Clayton Mathis</v>
      </c>
      <c r="M666" s="57" t="str">
        <f t="shared" si="76"/>
        <v>Clayton Mathis</v>
      </c>
      <c r="N666" s="61" t="str">
        <f t="shared" si="70"/>
        <v>Clayton Mathis</v>
      </c>
    </row>
    <row r="667" spans="1:14" ht="25.15" customHeight="1" x14ac:dyDescent="0.2">
      <c r="A667" s="70" t="s">
        <v>551</v>
      </c>
      <c r="B667" s="71">
        <v>1988</v>
      </c>
      <c r="C667" s="68" t="str">
        <f>IF(ISERROR(VLOOKUP(IF(RIGHT($A667,1)=")",LEFT($A667,FIND(" (",$A667)-1),$A667),[1]ACCS!$B$2:$B$5003, 1, FALSE)), "","1")</f>
        <v>1</v>
      </c>
      <c r="D667" s="103" t="str">
        <f>IF($B667="Unknown","",IF($B667="","",IF(VALUE(LEFT($B667,4))&lt;Calc!$J$2,"ANTIQUE","")))</f>
        <v/>
      </c>
      <c r="E667" s="72" t="s">
        <v>37</v>
      </c>
      <c r="F667" s="121"/>
      <c r="G667" s="121"/>
      <c r="H667" s="62" t="str">
        <f t="shared" si="71"/>
        <v>Japonica</v>
      </c>
      <c r="I667" s="18">
        <f t="shared" si="72"/>
        <v>0</v>
      </c>
      <c r="J667" s="18">
        <f t="shared" si="73"/>
        <v>0</v>
      </c>
      <c r="K667" s="18">
        <f t="shared" si="74"/>
        <v>0</v>
      </c>
      <c r="L667" s="57" t="str">
        <f t="shared" si="75"/>
        <v>Cleo Akins</v>
      </c>
      <c r="M667" s="57" t="str">
        <f t="shared" si="76"/>
        <v>Cleo Akins</v>
      </c>
      <c r="N667" s="61" t="str">
        <f t="shared" si="70"/>
        <v>Cleo Akins</v>
      </c>
    </row>
    <row r="668" spans="1:14" ht="25.15" customHeight="1" x14ac:dyDescent="0.2">
      <c r="A668" s="70" t="s">
        <v>552</v>
      </c>
      <c r="B668" s="71">
        <v>2008</v>
      </c>
      <c r="C668" s="68" t="str">
        <f>IF(ISERROR(VLOOKUP(IF(RIGHT($A668,1)=")",LEFT($A668,FIND(" (",$A668)-1),$A668),[1]ACCS!$B$2:$B$5003, 1, FALSE)), "","1")</f>
        <v>1</v>
      </c>
      <c r="D668" s="103" t="str">
        <f>IF($B668="Unknown","",IF($B668="","",IF(VALUE(LEFT($B668,4))&lt;Calc!$J$2,"ANTIQUE","")))</f>
        <v/>
      </c>
      <c r="E668" s="72" t="s">
        <v>24</v>
      </c>
      <c r="F668" s="121"/>
      <c r="G668" s="121" t="s">
        <v>26</v>
      </c>
      <c r="H668" s="62" t="str">
        <f t="shared" si="71"/>
        <v>Japonica</v>
      </c>
      <c r="I668" s="18">
        <f t="shared" si="72"/>
        <v>0</v>
      </c>
      <c r="J668" s="18">
        <f t="shared" si="73"/>
        <v>0</v>
      </c>
      <c r="K668" s="18">
        <f t="shared" si="74"/>
        <v>0</v>
      </c>
      <c r="L668" s="57" t="str">
        <f t="shared" si="75"/>
        <v>Cleo Gliddon Arras</v>
      </c>
      <c r="M668" s="57" t="str">
        <f t="shared" si="76"/>
        <v>Cleo Gliddon Arras</v>
      </c>
      <c r="N668" s="61" t="str">
        <f t="shared" si="70"/>
        <v>Cleo Gliddon Arras</v>
      </c>
    </row>
    <row r="669" spans="1:14" ht="25.15" customHeight="1" x14ac:dyDescent="0.2">
      <c r="A669" s="70" t="s">
        <v>553</v>
      </c>
      <c r="B669" s="71">
        <v>1900</v>
      </c>
      <c r="C669" s="68" t="str">
        <f>IF(ISERROR(VLOOKUP(IF(RIGHT($A669,1)=")",LEFT($A669,FIND(" (",$A669)-1),$A669),[1]ACCS!$B$2:$B$5003, 1, FALSE)), "","1")</f>
        <v/>
      </c>
      <c r="D669" s="103" t="str">
        <f>IF($B669="Unknown","",IF($B669="","",IF(VALUE(LEFT($B669,4))&lt;Calc!$J$2,"ANTIQUE","")))</f>
        <v/>
      </c>
      <c r="E669" s="72" t="s">
        <v>21</v>
      </c>
      <c r="F669" s="121"/>
      <c r="G669" s="121"/>
      <c r="H669" s="62" t="str">
        <f t="shared" si="71"/>
        <v>Japonica</v>
      </c>
      <c r="I669" s="18">
        <f t="shared" si="72"/>
        <v>0</v>
      </c>
      <c r="J669" s="18">
        <f t="shared" si="73"/>
        <v>0</v>
      </c>
      <c r="K669" s="18">
        <f t="shared" si="74"/>
        <v>0</v>
      </c>
      <c r="L669" s="57" t="str">
        <f t="shared" si="75"/>
        <v>Cleo Wittie (See Vedrine)</v>
      </c>
      <c r="M669" s="57" t="str">
        <f t="shared" si="76"/>
        <v>Cleo Wittie (See Vedrine)</v>
      </c>
      <c r="N669" s="61" t="str">
        <f t="shared" si="70"/>
        <v>Cleo Wittie (See Vedrine)</v>
      </c>
    </row>
    <row r="670" spans="1:14" ht="25.15" customHeight="1" x14ac:dyDescent="0.2">
      <c r="A670" s="70" t="s">
        <v>554</v>
      </c>
      <c r="B670" s="71">
        <v>1929</v>
      </c>
      <c r="C670" s="68" t="str">
        <f>IF(ISERROR(VLOOKUP(IF(RIGHT($A670,1)=")",LEFT($A670,FIND(" (",$A670)-1),$A670),[1]ACCS!$B$2:$B$5003, 1, FALSE)), "","1")</f>
        <v>1</v>
      </c>
      <c r="D670" s="103" t="str">
        <f>IF($B670="Unknown","",IF($B670="","",IF(VALUE(LEFT($B670,4))&lt;Calc!$J$2,"ANTIQUE","")))</f>
        <v/>
      </c>
      <c r="E670" s="72" t="s">
        <v>24</v>
      </c>
      <c r="F670" s="121"/>
      <c r="G670" s="121"/>
      <c r="H670" s="62" t="str">
        <f t="shared" si="71"/>
        <v>Sasanqua</v>
      </c>
      <c r="I670" s="18">
        <f t="shared" si="72"/>
        <v>3</v>
      </c>
      <c r="J670" s="18">
        <f t="shared" si="73"/>
        <v>0</v>
      </c>
      <c r="K670" s="18">
        <f t="shared" si="74"/>
        <v>0</v>
      </c>
      <c r="L670" s="57" t="str">
        <f t="shared" si="75"/>
        <v>Cleopatra</v>
      </c>
      <c r="M670" s="57" t="str">
        <f t="shared" si="76"/>
        <v>Cleopatra</v>
      </c>
      <c r="N670" s="61" t="str">
        <f t="shared" si="70"/>
        <v>Cleopatra</v>
      </c>
    </row>
    <row r="671" spans="1:14" ht="25.15" customHeight="1" x14ac:dyDescent="0.2">
      <c r="A671" s="70" t="s">
        <v>555</v>
      </c>
      <c r="B671" s="71">
        <v>1974</v>
      </c>
      <c r="C671" s="68" t="str">
        <f>IF(ISERROR(VLOOKUP(IF(RIGHT($A671,1)=")",LEFT($A671,FIND(" (",$A671)-1),$A671),[1]ACCS!$B$2:$B$5003, 1, FALSE)), "","1")</f>
        <v>1</v>
      </c>
      <c r="D671" s="103" t="str">
        <f>IF($B671="Unknown","",IF($B671="","",IF(VALUE(LEFT($B671,4))&lt;Calc!$J$2,"ANTIQUE","")))</f>
        <v/>
      </c>
      <c r="E671" s="72" t="s">
        <v>30</v>
      </c>
      <c r="F671" s="121"/>
      <c r="G671" s="121"/>
      <c r="H671" s="62" t="str">
        <f t="shared" si="71"/>
        <v>Japonica</v>
      </c>
      <c r="I671" s="18">
        <f t="shared" si="72"/>
        <v>0</v>
      </c>
      <c r="J671" s="18">
        <f t="shared" si="73"/>
        <v>0</v>
      </c>
      <c r="K671" s="18">
        <f t="shared" si="74"/>
        <v>0</v>
      </c>
      <c r="L671" s="57" t="str">
        <f t="shared" si="75"/>
        <v>Cleve James</v>
      </c>
      <c r="M671" s="57" t="str">
        <f t="shared" si="76"/>
        <v>Cleve James</v>
      </c>
      <c r="N671" s="61" t="str">
        <f t="shared" si="70"/>
        <v>Cleve James</v>
      </c>
    </row>
    <row r="672" spans="1:14" ht="25.15" customHeight="1" x14ac:dyDescent="0.2">
      <c r="A672" s="70" t="s">
        <v>556</v>
      </c>
      <c r="B672" s="71">
        <v>1959</v>
      </c>
      <c r="C672" s="68" t="str">
        <f>IF(ISERROR(VLOOKUP(IF(RIGHT($A672,1)=")",LEFT($A672,FIND(" (",$A672)-1),$A672),[1]ACCS!$B$2:$B$5003, 1, FALSE)), "","1")</f>
        <v/>
      </c>
      <c r="D672" s="103" t="str">
        <f>IF($B672="Unknown","",IF($B672="","",IF(VALUE(LEFT($B672,4))&lt;Calc!$J$2,"ANTIQUE","")))</f>
        <v/>
      </c>
      <c r="E672" s="72" t="s">
        <v>21</v>
      </c>
      <c r="F672" s="121"/>
      <c r="G672" s="121"/>
      <c r="H672" s="62" t="str">
        <f t="shared" si="71"/>
        <v>Japonica</v>
      </c>
      <c r="I672" s="18">
        <f t="shared" si="72"/>
        <v>0</v>
      </c>
      <c r="J672" s="18">
        <f t="shared" si="73"/>
        <v>0</v>
      </c>
      <c r="K672" s="18">
        <f t="shared" si="74"/>
        <v>0</v>
      </c>
      <c r="L672" s="57" t="str">
        <f t="shared" si="75"/>
        <v>Cliff Harris (Her Majesty Queen Eliz. II Var.)</v>
      </c>
      <c r="M672" s="57" t="str">
        <f t="shared" si="76"/>
        <v>Cliff Harris (Her Majesty Queen Eliz. II Var.)</v>
      </c>
      <c r="N672" s="61" t="str">
        <f t="shared" si="70"/>
        <v>Cliff Harris</v>
      </c>
    </row>
    <row r="673" spans="1:14" ht="25.15" customHeight="1" x14ac:dyDescent="0.2">
      <c r="A673" s="70" t="s">
        <v>557</v>
      </c>
      <c r="B673" s="71">
        <v>2019</v>
      </c>
      <c r="C673" s="68" t="str">
        <f>IF(ISERROR(VLOOKUP(IF(RIGHT($A673,1)=")",LEFT($A673,FIND(" (",$A673)-1),$A673),[1]ACCS!$B$2:$B$5003, 1, FALSE)), "","1")</f>
        <v>1</v>
      </c>
      <c r="D673" s="103" t="str">
        <f>IF($B673="Unknown","",IF($B673="","",IF(VALUE(LEFT($B673,4))&lt;Calc!$J$2,"ANTIQUE","")))</f>
        <v/>
      </c>
      <c r="E673" s="72" t="s">
        <v>21</v>
      </c>
      <c r="F673" s="121"/>
      <c r="G673" s="121"/>
      <c r="H673" s="62" t="str">
        <f t="shared" si="71"/>
        <v>Japonica</v>
      </c>
      <c r="I673" s="18">
        <f t="shared" si="72"/>
        <v>0</v>
      </c>
      <c r="J673" s="18">
        <f t="shared" si="73"/>
        <v>0</v>
      </c>
      <c r="K673" s="18">
        <f t="shared" si="74"/>
        <v>0</v>
      </c>
      <c r="L673" s="57" t="str">
        <f t="shared" si="75"/>
        <v>Clifford Wendell Sebring</v>
      </c>
      <c r="M673" s="57" t="str">
        <f t="shared" si="76"/>
        <v>Clifford Wendell Sebring</v>
      </c>
      <c r="N673" s="61" t="str">
        <f t="shared" si="70"/>
        <v>Clifford Wendell Sebring</v>
      </c>
    </row>
    <row r="674" spans="1:14" ht="25.15" customHeight="1" x14ac:dyDescent="0.2">
      <c r="A674" s="70" t="s">
        <v>2952</v>
      </c>
      <c r="B674" s="71">
        <v>1988</v>
      </c>
      <c r="C674" s="68" t="str">
        <f>IF(ISERROR(VLOOKUP(IF(RIGHT($A674,1)=")",LEFT($A674,FIND(" (",$A674)-1),$A674),[1]ACCS!$B$2:$B$5003, 1, FALSE)), "","1")</f>
        <v>1</v>
      </c>
      <c r="D674" s="103" t="str">
        <f>IF($B674="Unknown","",IF($B674="","",IF(VALUE(LEFT($B674,4))&lt;Calc!$J$2,"ANTIQUE","")))</f>
        <v/>
      </c>
      <c r="E674" s="72" t="s">
        <v>21</v>
      </c>
      <c r="F674" s="121"/>
      <c r="G674" s="121"/>
      <c r="H674" s="62" t="str">
        <f t="shared" si="71"/>
        <v>Japonica</v>
      </c>
      <c r="I674" s="18">
        <f t="shared" si="72"/>
        <v>0</v>
      </c>
      <c r="J674" s="18">
        <f t="shared" si="73"/>
        <v>0</v>
      </c>
      <c r="K674" s="18">
        <f t="shared" si="74"/>
        <v>0</v>
      </c>
      <c r="L674" s="57" t="str">
        <f t="shared" si="75"/>
        <v>Cloisonne</v>
      </c>
      <c r="M674" s="57" t="str">
        <f t="shared" si="76"/>
        <v>Cloisonne</v>
      </c>
      <c r="N674" s="61" t="str">
        <f t="shared" si="70"/>
        <v>Cloisonne</v>
      </c>
    </row>
    <row r="675" spans="1:14" ht="25.15" customHeight="1" x14ac:dyDescent="0.2">
      <c r="A675" s="70" t="s">
        <v>558</v>
      </c>
      <c r="B675" s="71">
        <v>1949</v>
      </c>
      <c r="C675" s="68" t="str">
        <f>IF(ISERROR(VLOOKUP(IF(RIGHT($A675,1)=")",LEFT($A675,FIND(" (",$A675)-1),$A675),[1]ACCS!$B$2:$B$5003, 1, FALSE)), "","1")</f>
        <v>1</v>
      </c>
      <c r="D675" s="103" t="str">
        <f>IF($B675="Unknown","",IF($B675="","",IF(VALUE(LEFT($B675,4))&lt;Calc!$J$2,"ANTIQUE","")))</f>
        <v/>
      </c>
      <c r="E675" s="72" t="s">
        <v>24</v>
      </c>
      <c r="F675" s="121" t="s">
        <v>5</v>
      </c>
      <c r="G675" s="121"/>
      <c r="H675" s="62" t="str">
        <f t="shared" si="71"/>
        <v>Japonica</v>
      </c>
      <c r="I675" s="18">
        <f t="shared" si="72"/>
        <v>0</v>
      </c>
      <c r="J675" s="18">
        <f t="shared" si="73"/>
        <v>0</v>
      </c>
      <c r="K675" s="18">
        <f t="shared" si="74"/>
        <v>0</v>
      </c>
      <c r="L675" s="57" t="str">
        <f t="shared" si="75"/>
        <v>Clower White</v>
      </c>
      <c r="M675" s="57" t="str">
        <f t="shared" si="76"/>
        <v>Clower White</v>
      </c>
      <c r="N675" s="61" t="str">
        <f t="shared" si="70"/>
        <v>Clower White</v>
      </c>
    </row>
    <row r="676" spans="1:14" ht="25.15" customHeight="1" x14ac:dyDescent="0.2">
      <c r="A676" s="70" t="s">
        <v>559</v>
      </c>
      <c r="B676" s="71">
        <v>1960</v>
      </c>
      <c r="C676" s="68" t="str">
        <f>IF(ISERROR(VLOOKUP(IF(RIGHT($A676,1)=")",LEFT($A676,FIND(" (",$A676)-1),$A676),[1]ACCS!$B$2:$B$5003, 1, FALSE)), "","1")</f>
        <v>1</v>
      </c>
      <c r="D676" s="103" t="str">
        <f>IF($B676="Unknown","",IF($B676="","",IF(VALUE(LEFT($B676,4))&lt;Calc!$J$2,"ANTIQUE","")))</f>
        <v/>
      </c>
      <c r="E676" s="72" t="s">
        <v>24</v>
      </c>
      <c r="F676" s="121"/>
      <c r="G676" s="121"/>
      <c r="H676" s="62" t="str">
        <f t="shared" si="71"/>
        <v>Japonica</v>
      </c>
      <c r="I676" s="18">
        <f t="shared" si="72"/>
        <v>0</v>
      </c>
      <c r="J676" s="18">
        <f t="shared" si="73"/>
        <v>0</v>
      </c>
      <c r="K676" s="18">
        <f t="shared" si="74"/>
        <v>0</v>
      </c>
      <c r="L676" s="57" t="str">
        <f t="shared" si="75"/>
        <v>Clown</v>
      </c>
      <c r="M676" s="57" t="str">
        <f t="shared" si="76"/>
        <v>Clown</v>
      </c>
      <c r="N676" s="61" t="str">
        <f t="shared" si="70"/>
        <v>Clown</v>
      </c>
    </row>
    <row r="677" spans="1:14" ht="25.15" customHeight="1" x14ac:dyDescent="0.2">
      <c r="A677" s="70" t="s">
        <v>560</v>
      </c>
      <c r="B677" s="71">
        <v>2019</v>
      </c>
      <c r="C677" s="68" t="str">
        <f>IF(ISERROR(VLOOKUP(IF(RIGHT($A677,1)=")",LEFT($A677,FIND(" (",$A677)-1),$A677),[1]ACCS!$B$2:$B$5003, 1, FALSE)), "","1")</f>
        <v>1</v>
      </c>
      <c r="D677" s="103" t="str">
        <f>IF($B677="Unknown","",IF($B677="","",IF(VALUE(LEFT($B677,4))&lt;Calc!$J$2,"ANTIQUE","")))</f>
        <v/>
      </c>
      <c r="E677" s="72" t="s">
        <v>21</v>
      </c>
      <c r="F677" s="121"/>
      <c r="G677" s="121"/>
      <c r="H677" s="62" t="str">
        <f t="shared" si="71"/>
        <v>Japonica</v>
      </c>
      <c r="I677" s="18">
        <f t="shared" si="72"/>
        <v>0</v>
      </c>
      <c r="J677" s="18">
        <f t="shared" si="73"/>
        <v>0</v>
      </c>
      <c r="K677" s="18">
        <f t="shared" si="74"/>
        <v>0</v>
      </c>
      <c r="L677" s="57" t="str">
        <f t="shared" si="75"/>
        <v>Coach Mathis</v>
      </c>
      <c r="M677" s="57" t="str">
        <f t="shared" si="76"/>
        <v>Coach Mathis</v>
      </c>
      <c r="N677" s="61" t="str">
        <f t="shared" si="70"/>
        <v>Coach Mathis</v>
      </c>
    </row>
    <row r="678" spans="1:14" ht="25.15" customHeight="1" x14ac:dyDescent="0.2">
      <c r="A678" s="70" t="s">
        <v>561</v>
      </c>
      <c r="B678" s="71">
        <v>1962</v>
      </c>
      <c r="C678" s="68" t="str">
        <f>IF(ISERROR(VLOOKUP(IF(RIGHT($A678,1)=")",LEFT($A678,FIND(" (",$A678)-1),$A678),[1]ACCS!$B$2:$B$5003, 1, FALSE)), "","1")</f>
        <v>1</v>
      </c>
      <c r="D678" s="103" t="str">
        <f>IF($B678="Unknown","",IF($B678="","",IF(VALUE(LEFT($B678,4))&lt;Calc!$J$2,"ANTIQUE","")))</f>
        <v/>
      </c>
      <c r="E678" s="72" t="s">
        <v>21</v>
      </c>
      <c r="F678" s="121"/>
      <c r="G678" s="121"/>
      <c r="H678" s="62" t="str">
        <f t="shared" si="71"/>
        <v>Japonica</v>
      </c>
      <c r="I678" s="18">
        <f t="shared" si="72"/>
        <v>0</v>
      </c>
      <c r="J678" s="18">
        <f t="shared" si="73"/>
        <v>0</v>
      </c>
      <c r="K678" s="18">
        <f t="shared" si="74"/>
        <v>0</v>
      </c>
      <c r="L678" s="57" t="str">
        <f t="shared" si="75"/>
        <v>Coed</v>
      </c>
      <c r="M678" s="57" t="str">
        <f t="shared" si="76"/>
        <v>Coed</v>
      </c>
      <c r="N678" s="61" t="str">
        <f t="shared" si="70"/>
        <v>Coed</v>
      </c>
    </row>
    <row r="679" spans="1:14" ht="25.15" customHeight="1" x14ac:dyDescent="0.2">
      <c r="A679" s="70" t="s">
        <v>562</v>
      </c>
      <c r="B679" s="71">
        <v>1982</v>
      </c>
      <c r="C679" s="68" t="str">
        <f>IF(ISERROR(VLOOKUP(IF(RIGHT($A679,1)=")",LEFT($A679,FIND(" (",$A679)-1),$A679),[1]ACCS!$B$2:$B$5003, 1, FALSE)), "","1")</f>
        <v>1</v>
      </c>
      <c r="D679" s="103" t="str">
        <f>IF($B679="Unknown","",IF($B679="","",IF(VALUE(LEFT($B679,4))&lt;Calc!$J$2,"ANTIQUE","")))</f>
        <v/>
      </c>
      <c r="E679" s="72" t="s">
        <v>24</v>
      </c>
      <c r="F679" s="121"/>
      <c r="G679" s="121"/>
      <c r="H679" s="62" t="str">
        <f t="shared" si="71"/>
        <v>NRH</v>
      </c>
      <c r="I679" s="18">
        <f t="shared" si="72"/>
        <v>2</v>
      </c>
      <c r="J679" s="18">
        <f t="shared" si="73"/>
        <v>0</v>
      </c>
      <c r="K679" s="18">
        <f t="shared" si="74"/>
        <v>0</v>
      </c>
      <c r="L679" s="57" t="str">
        <f t="shared" si="75"/>
        <v>Col. R. D. Hicks</v>
      </c>
      <c r="M679" s="57" t="str">
        <f t="shared" si="76"/>
        <v>Col. R. D. Hicks</v>
      </c>
      <c r="N679" s="61" t="str">
        <f t="shared" si="70"/>
        <v>Col. R. D. Hicks</v>
      </c>
    </row>
    <row r="680" spans="1:14" ht="25.15" customHeight="1" x14ac:dyDescent="0.2">
      <c r="A680" s="70" t="s">
        <v>563</v>
      </c>
      <c r="B680" s="71">
        <v>2005</v>
      </c>
      <c r="C680" s="68" t="str">
        <f>IF(ISERROR(VLOOKUP(IF(RIGHT($A680,1)=")",LEFT($A680,FIND(" (",$A680)-1),$A680),[1]ACCS!$B$2:$B$5003, 1, FALSE)), "","1")</f>
        <v/>
      </c>
      <c r="D680" s="103" t="str">
        <f>IF($B680="Unknown","",IF($B680="","",IF(VALUE(LEFT($B680,4))&lt;Calc!$J$2,"ANTIQUE","")))</f>
        <v/>
      </c>
      <c r="E680" s="72" t="s">
        <v>37</v>
      </c>
      <c r="F680" s="121"/>
      <c r="G680" s="121"/>
      <c r="H680" s="62" t="str">
        <f t="shared" si="71"/>
        <v>Reticulata</v>
      </c>
      <c r="I680" s="18">
        <f t="shared" si="72"/>
        <v>1</v>
      </c>
      <c r="J680" s="18">
        <f t="shared" si="73"/>
        <v>0</v>
      </c>
      <c r="K680" s="18">
        <f t="shared" si="74"/>
        <v>0</v>
      </c>
      <c r="L680" s="57" t="str">
        <f t="shared" si="75"/>
        <v>Colin J Garrett</v>
      </c>
      <c r="M680" s="57" t="str">
        <f t="shared" si="76"/>
        <v>Colin J Garrett</v>
      </c>
      <c r="N680" s="61" t="str">
        <f t="shared" si="70"/>
        <v>Colin J Garrett</v>
      </c>
    </row>
    <row r="681" spans="1:14" ht="25.15" customHeight="1" x14ac:dyDescent="0.2">
      <c r="A681" s="70" t="s">
        <v>3298</v>
      </c>
      <c r="B681" s="71">
        <v>1843</v>
      </c>
      <c r="C681" s="68" t="str">
        <f>IF(ISERROR(VLOOKUP(IF(RIGHT($A681,1)=")",LEFT($A681,FIND(" (",$A681)-1),$A681),[1]ACCS!$B$2:$B$5003, 1, FALSE)), "","1")</f>
        <v>1</v>
      </c>
      <c r="D681" s="103" t="str">
        <f>IF($B681="Unknown","",IF($B681="","",IF(VALUE(LEFT($B681,4))&lt;Calc!$J$2,"ANTIQUE","")))</f>
        <v>ANTIQUE</v>
      </c>
      <c r="E681" s="72" t="s">
        <v>35</v>
      </c>
      <c r="F681" s="121"/>
      <c r="G681" s="121"/>
      <c r="H681" s="62" t="str">
        <f t="shared" si="71"/>
        <v>Japonica</v>
      </c>
      <c r="I681" s="18">
        <f t="shared" si="72"/>
        <v>0</v>
      </c>
      <c r="J681" s="18">
        <f t="shared" si="73"/>
        <v>0</v>
      </c>
      <c r="K681" s="18">
        <f t="shared" si="74"/>
        <v>0</v>
      </c>
      <c r="L681" s="57" t="str">
        <f t="shared" si="75"/>
        <v>Colletii (Colletii Maculata, Girard Debaillon)</v>
      </c>
      <c r="M681" s="57" t="str">
        <f t="shared" si="76"/>
        <v>Colletii (Colletii Maculata, Girard Debaillon)</v>
      </c>
      <c r="N681" s="61" t="str">
        <f t="shared" si="70"/>
        <v>Colletii</v>
      </c>
    </row>
    <row r="682" spans="1:14" ht="25.15" customHeight="1" x14ac:dyDescent="0.2">
      <c r="A682" s="70" t="s">
        <v>3299</v>
      </c>
      <c r="B682" s="71">
        <v>1853</v>
      </c>
      <c r="C682" s="68" t="str">
        <f>IF(ISERROR(VLOOKUP(IF(RIGHT($A682,1)=")",LEFT($A682,FIND(" (",$A682)-1),$A682),[1]ACCS!$B$2:$B$5003, 1, FALSE)), "","1")</f>
        <v/>
      </c>
      <c r="D682" s="103" t="str">
        <f>IF($B682="Unknown","",IF($B682="","",IF(VALUE(LEFT($B682,4))&lt;Calc!$J$2,"ANTIQUE","")))</f>
        <v>ANTIQUE</v>
      </c>
      <c r="E682" s="72" t="s">
        <v>24</v>
      </c>
      <c r="F682" s="121"/>
      <c r="G682" s="121" t="s">
        <v>26</v>
      </c>
      <c r="H682" s="62" t="str">
        <f t="shared" si="71"/>
        <v>Japonica</v>
      </c>
      <c r="I682" s="18">
        <f t="shared" si="72"/>
        <v>0</v>
      </c>
      <c r="J682" s="18">
        <f t="shared" si="73"/>
        <v>0</v>
      </c>
      <c r="K682" s="18">
        <f t="shared" si="74"/>
        <v>0</v>
      </c>
      <c r="L682" s="57" t="str">
        <f t="shared" si="75"/>
        <v>Colonel Firey (See C. M. Hovey)</v>
      </c>
      <c r="M682" s="57" t="str">
        <f t="shared" si="76"/>
        <v>Colonel Firey (See C. M. Hovey)</v>
      </c>
      <c r="N682" s="61" t="str">
        <f t="shared" si="70"/>
        <v>Colonel Firey (See C. M. Hovey)</v>
      </c>
    </row>
    <row r="683" spans="1:14" ht="25.15" customHeight="1" x14ac:dyDescent="0.2">
      <c r="A683" s="99" t="s">
        <v>3551</v>
      </c>
      <c r="B683" s="100">
        <v>2023</v>
      </c>
      <c r="C683" s="68" t="str">
        <f>IF(ISERROR(VLOOKUP(IF(RIGHT($A683,1)=")",LEFT($A683,FIND(" (",$A683)-1),$A683),[1]ACCS!$B$2:$B$5003, 1, FALSE)), "","1")</f>
        <v>1</v>
      </c>
      <c r="D683" s="115" t="str">
        <f>IF($B683="Unknown","",IF($B683="","",IF(VALUE(LEFT($B683,4))&lt;Calc!$J$2,"ANTIQUE","")))</f>
        <v/>
      </c>
      <c r="E683" s="53" t="s">
        <v>37</v>
      </c>
      <c r="F683" s="121"/>
      <c r="G683" s="121"/>
      <c r="H683" s="62" t="str">
        <f t="shared" si="71"/>
        <v>Reticulata</v>
      </c>
      <c r="I683" s="18">
        <f t="shared" si="72"/>
        <v>1</v>
      </c>
      <c r="J683" s="18">
        <f t="shared" si="73"/>
        <v>0</v>
      </c>
      <c r="K683" s="18">
        <f t="shared" si="74"/>
        <v>0</v>
      </c>
      <c r="L683" s="57" t="str">
        <f t="shared" si="75"/>
        <v>Colonel Richard Hooton</v>
      </c>
      <c r="M683" s="57" t="str">
        <f t="shared" si="76"/>
        <v>Colonel Richard Hooton</v>
      </c>
      <c r="N683" s="61" t="str">
        <f t="shared" si="70"/>
        <v>Colonel Richard Hooton</v>
      </c>
    </row>
    <row r="684" spans="1:14" ht="25.15" customHeight="1" x14ac:dyDescent="0.2">
      <c r="A684" s="70" t="s">
        <v>564</v>
      </c>
      <c r="B684" s="71">
        <v>1938</v>
      </c>
      <c r="C684" s="68" t="str">
        <f>IF(ISERROR(VLOOKUP(IF(RIGHT($A684,1)=")",LEFT($A684,FIND(" (",$A684)-1),$A684),[1]ACCS!$B$2:$B$5003, 1, FALSE)), "","1")</f>
        <v>1</v>
      </c>
      <c r="D684" s="103" t="str">
        <f>IF($B684="Unknown","",IF($B684="","",IF(VALUE(LEFT($B684,4))&lt;Calc!$J$2,"ANTIQUE","")))</f>
        <v/>
      </c>
      <c r="E684" s="72" t="s">
        <v>24</v>
      </c>
      <c r="F684" s="121"/>
      <c r="G684" s="121"/>
      <c r="H684" s="62" t="str">
        <f t="shared" si="71"/>
        <v>Japonica</v>
      </c>
      <c r="I684" s="18">
        <f t="shared" si="72"/>
        <v>0</v>
      </c>
      <c r="J684" s="18">
        <f t="shared" si="73"/>
        <v>0</v>
      </c>
      <c r="K684" s="18">
        <f t="shared" si="74"/>
        <v>0</v>
      </c>
      <c r="L684" s="57" t="str">
        <f t="shared" si="75"/>
        <v>Colonial Lady (Whte Jordn's Pride, Crystal Lake, Striped)</v>
      </c>
      <c r="M684" s="57" t="str">
        <f t="shared" si="76"/>
        <v>Colonial Lady (Whte Jordn's Pride, Crystal Lake, Striped)</v>
      </c>
      <c r="N684" s="61" t="str">
        <f t="shared" si="70"/>
        <v>Colonial Lady</v>
      </c>
    </row>
    <row r="685" spans="1:14" ht="25.15" customHeight="1" x14ac:dyDescent="0.2">
      <c r="A685" s="70" t="s">
        <v>565</v>
      </c>
      <c r="B685" s="71">
        <v>1995</v>
      </c>
      <c r="C685" s="68" t="str">
        <f>IF(ISERROR(VLOOKUP(IF(RIGHT($A685,1)=")",LEFT($A685,FIND(" (",$A685)-1),$A685),[1]ACCS!$B$2:$B$5003, 1, FALSE)), "","1")</f>
        <v>1</v>
      </c>
      <c r="D685" s="103" t="str">
        <f>IF($B685="Unknown","",IF($B685="","",IF(VALUE(LEFT($B685,4))&lt;Calc!$J$2,"ANTIQUE","")))</f>
        <v/>
      </c>
      <c r="E685" s="72" t="s">
        <v>29</v>
      </c>
      <c r="F685" s="121"/>
      <c r="G685" s="121"/>
      <c r="H685" s="62" t="str">
        <f t="shared" si="71"/>
        <v>Reticulata</v>
      </c>
      <c r="I685" s="18">
        <f t="shared" si="72"/>
        <v>1</v>
      </c>
      <c r="J685" s="18">
        <f t="shared" si="73"/>
        <v>0</v>
      </c>
      <c r="K685" s="18">
        <f t="shared" si="74"/>
        <v>0</v>
      </c>
      <c r="L685" s="57" t="str">
        <f t="shared" si="75"/>
        <v>Comber's Pride</v>
      </c>
      <c r="M685" s="57" t="str">
        <f t="shared" si="76"/>
        <v>Comber's Pride</v>
      </c>
      <c r="N685" s="61" t="str">
        <f t="shared" si="70"/>
        <v>Comber's Pride</v>
      </c>
    </row>
    <row r="686" spans="1:14" ht="25.15" customHeight="1" x14ac:dyDescent="0.2">
      <c r="A686" s="70" t="s">
        <v>566</v>
      </c>
      <c r="B686" s="71">
        <v>2013</v>
      </c>
      <c r="C686" s="68" t="str">
        <f>IF(ISERROR(VLOOKUP(IF(RIGHT($A686,1)=")",LEFT($A686,FIND(" (",$A686)-1),$A686),[1]ACCS!$B$2:$B$5003, 1, FALSE)), "","1")</f>
        <v>1</v>
      </c>
      <c r="D686" s="103" t="str">
        <f>IF($B686="Unknown","",IF($B686="","",IF(VALUE(LEFT($B686,4))&lt;Calc!$J$2,"ANTIQUE","")))</f>
        <v/>
      </c>
      <c r="E686" s="72" t="s">
        <v>61</v>
      </c>
      <c r="F686" s="121"/>
      <c r="G686" s="121"/>
      <c r="H686" s="62" t="str">
        <f t="shared" si="71"/>
        <v>NRH</v>
      </c>
      <c r="I686" s="18">
        <f t="shared" si="72"/>
        <v>2</v>
      </c>
      <c r="J686" s="18">
        <f t="shared" si="73"/>
        <v>0</v>
      </c>
      <c r="K686" s="18">
        <f t="shared" si="74"/>
        <v>0</v>
      </c>
      <c r="L686" s="57" t="str">
        <f t="shared" si="75"/>
        <v>Commander Edward Fredrickson</v>
      </c>
      <c r="M686" s="57" t="str">
        <f t="shared" si="76"/>
        <v>Commander Edward Fredrickson</v>
      </c>
      <c r="N686" s="61" t="str">
        <f t="shared" si="70"/>
        <v>Commander Edward Fredrickson</v>
      </c>
    </row>
    <row r="687" spans="1:14" ht="25.15" customHeight="1" x14ac:dyDescent="0.2">
      <c r="A687" s="70" t="s">
        <v>567</v>
      </c>
      <c r="B687" s="71">
        <v>1961</v>
      </c>
      <c r="C687" s="68" t="str">
        <f>IF(ISERROR(VLOOKUP(IF(RIGHT($A687,1)=")",LEFT($A687,FIND(" (",$A687)-1),$A687),[1]ACCS!$B$2:$B$5003, 1, FALSE)), "","1")</f>
        <v>1</v>
      </c>
      <c r="D687" s="103" t="str">
        <f>IF($B687="Unknown","",IF($B687="","",IF(VALUE(LEFT($B687,4))&lt;Calc!$J$2,"ANTIQUE","")))</f>
        <v/>
      </c>
      <c r="E687" s="72" t="s">
        <v>24</v>
      </c>
      <c r="F687" s="121"/>
      <c r="G687" s="121" t="s">
        <v>26</v>
      </c>
      <c r="H687" s="62" t="str">
        <f t="shared" si="71"/>
        <v>Japonica</v>
      </c>
      <c r="I687" s="18">
        <f t="shared" si="72"/>
        <v>0</v>
      </c>
      <c r="J687" s="18">
        <f t="shared" si="73"/>
        <v>0</v>
      </c>
      <c r="K687" s="18">
        <f t="shared" si="74"/>
        <v>0</v>
      </c>
      <c r="L687" s="57" t="str">
        <f t="shared" si="75"/>
        <v>Commander Mulroy</v>
      </c>
      <c r="M687" s="57" t="str">
        <f t="shared" si="76"/>
        <v>Commander Mulroy</v>
      </c>
      <c r="N687" s="61" t="str">
        <f t="shared" si="70"/>
        <v>Commander Mulroy</v>
      </c>
    </row>
    <row r="688" spans="1:14" ht="25.15" customHeight="1" x14ac:dyDescent="0.2">
      <c r="A688" s="70" t="s">
        <v>568</v>
      </c>
      <c r="B688" s="71">
        <v>2013</v>
      </c>
      <c r="C688" s="68" t="str">
        <f>IF(ISERROR(VLOOKUP(IF(RIGHT($A688,1)=")",LEFT($A688,FIND(" (",$A688)-1),$A688),[1]ACCS!$B$2:$B$5003, 1, FALSE)), "","1")</f>
        <v>1</v>
      </c>
      <c r="D688" s="103" t="str">
        <f>IF($B688="Unknown","",IF($B688="","",IF(VALUE(LEFT($B688,4))&lt;Calc!$J$2,"ANTIQUE","")))</f>
        <v/>
      </c>
      <c r="E688" s="72" t="s">
        <v>47</v>
      </c>
      <c r="F688" s="121"/>
      <c r="G688" s="121"/>
      <c r="H688" s="62" t="str">
        <f t="shared" si="71"/>
        <v>Japonica</v>
      </c>
      <c r="I688" s="18">
        <f t="shared" si="72"/>
        <v>0</v>
      </c>
      <c r="J688" s="18">
        <f t="shared" si="73"/>
        <v>0</v>
      </c>
      <c r="K688" s="18">
        <f t="shared" si="74"/>
        <v>0</v>
      </c>
      <c r="L688" s="57" t="str">
        <f t="shared" si="75"/>
        <v>Commanding General Fredrickson</v>
      </c>
      <c r="M688" s="57" t="str">
        <f t="shared" si="76"/>
        <v>Commanding General Fredrickson</v>
      </c>
      <c r="N688" s="61" t="str">
        <f t="shared" si="70"/>
        <v>Commanding General Fredrickson</v>
      </c>
    </row>
    <row r="689" spans="1:14" ht="25.15" customHeight="1" x14ac:dyDescent="0.2">
      <c r="A689" s="70" t="s">
        <v>3498</v>
      </c>
      <c r="B689" s="71">
        <v>1937</v>
      </c>
      <c r="C689" s="68" t="str">
        <f>IF(ISERROR(VLOOKUP(IF(RIGHT($A689,1)=")",LEFT($A689,FIND(" (",$A689)-1),$A689),[1]ACCS!$B$2:$B$5003, 1, FALSE)), "","1")</f>
        <v/>
      </c>
      <c r="D689" s="103" t="str">
        <f>IF($B689="Unknown","",IF($B689="","",IF(VALUE(LEFT($B689,4))&lt;Calc!$J$2,"ANTIQUE","")))</f>
        <v/>
      </c>
      <c r="E689" s="72" t="s">
        <v>24</v>
      </c>
      <c r="F689" s="121"/>
      <c r="G689" s="121"/>
      <c r="H689" s="62" t="str">
        <f t="shared" si="71"/>
        <v>Japonica</v>
      </c>
      <c r="I689" s="18">
        <f t="shared" si="72"/>
        <v>0</v>
      </c>
      <c r="J689" s="18">
        <f t="shared" si="73"/>
        <v>0</v>
      </c>
      <c r="K689" s="18">
        <f t="shared" si="74"/>
        <v>0</v>
      </c>
      <c r="L689" s="57" t="str">
        <f t="shared" si="75"/>
        <v>Comte de Nesselrode [MG]</v>
      </c>
      <c r="M689" s="57" t="str">
        <f t="shared" si="76"/>
        <v>Comte de Nesselrode [MG]</v>
      </c>
      <c r="N689" s="61" t="str">
        <f t="shared" si="70"/>
        <v>Comte de Nesselrode [MG]</v>
      </c>
    </row>
    <row r="690" spans="1:14" ht="25.15" customHeight="1" x14ac:dyDescent="0.2">
      <c r="A690" s="70" t="s">
        <v>569</v>
      </c>
      <c r="B690" s="71">
        <v>1971</v>
      </c>
      <c r="C690" s="68" t="str">
        <f>IF(ISERROR(VLOOKUP(IF(RIGHT($A690,1)=")",LEFT($A690,FIND(" (",$A690)-1),$A690),[1]ACCS!$B$2:$B$5003, 1, FALSE)), "","1")</f>
        <v>1</v>
      </c>
      <c r="D690" s="103" t="str">
        <f>IF($B690="Unknown","",IF($B690="","",IF(VALUE(LEFT($B690,4))&lt;Calc!$J$2,"ANTIQUE","")))</f>
        <v/>
      </c>
      <c r="E690" s="72" t="s">
        <v>163</v>
      </c>
      <c r="F690" s="122"/>
      <c r="G690" s="121"/>
      <c r="H690" s="62" t="str">
        <f t="shared" si="71"/>
        <v>Japonica</v>
      </c>
      <c r="I690" s="18">
        <f t="shared" si="72"/>
        <v>0</v>
      </c>
      <c r="J690" s="18">
        <f t="shared" si="73"/>
        <v>0</v>
      </c>
      <c r="K690" s="18">
        <f t="shared" si="74"/>
        <v>0</v>
      </c>
      <c r="L690" s="57" t="str">
        <f t="shared" si="75"/>
        <v>Confetti</v>
      </c>
      <c r="M690" s="57" t="str">
        <f t="shared" si="76"/>
        <v>Confetti</v>
      </c>
      <c r="N690" s="61" t="str">
        <f t="shared" si="70"/>
        <v>Confetti</v>
      </c>
    </row>
    <row r="691" spans="1:14" ht="25.15" customHeight="1" x14ac:dyDescent="0.2">
      <c r="A691" s="70" t="s">
        <v>570</v>
      </c>
      <c r="B691" s="71">
        <v>1971</v>
      </c>
      <c r="C691" s="68" t="str">
        <f>IF(ISERROR(VLOOKUP(IF(RIGHT($A691,1)=")",LEFT($A691,FIND(" (",$A691)-1),$A691),[1]ACCS!$B$2:$B$5003, 1, FALSE)), "","1")</f>
        <v>1</v>
      </c>
      <c r="D691" s="103" t="str">
        <f>IF($B691="Unknown","",IF($B691="","",IF(VALUE(LEFT($B691,4))&lt;Calc!$J$2,"ANTIQUE","")))</f>
        <v/>
      </c>
      <c r="E691" s="72" t="s">
        <v>163</v>
      </c>
      <c r="F691" s="121"/>
      <c r="G691" s="121"/>
      <c r="H691" s="62" t="str">
        <f t="shared" si="71"/>
        <v>Japonica</v>
      </c>
      <c r="I691" s="18">
        <f t="shared" si="72"/>
        <v>0</v>
      </c>
      <c r="J691" s="18">
        <f t="shared" si="73"/>
        <v>0</v>
      </c>
      <c r="K691" s="18">
        <f t="shared" si="74"/>
        <v>0</v>
      </c>
      <c r="L691" s="57" t="str">
        <f t="shared" si="75"/>
        <v>Confetti Blush</v>
      </c>
      <c r="M691" s="57" t="str">
        <f t="shared" si="76"/>
        <v>Confetti Blush</v>
      </c>
      <c r="N691" s="61" t="str">
        <f t="shared" si="70"/>
        <v>Confetti Blush</v>
      </c>
    </row>
    <row r="692" spans="1:14" ht="25.15" customHeight="1" x14ac:dyDescent="0.2">
      <c r="A692" s="70" t="s">
        <v>571</v>
      </c>
      <c r="B692" s="71">
        <v>1959</v>
      </c>
      <c r="C692" s="68" t="str">
        <f>IF(ISERROR(VLOOKUP(IF(RIGHT($A692,1)=")",LEFT($A692,FIND(" (",$A692)-1),$A692),[1]ACCS!$B$2:$B$5003, 1, FALSE)), "","1")</f>
        <v/>
      </c>
      <c r="D692" s="103" t="str">
        <f>IF($B692="Unknown","",IF($B692="","",IF(VALUE(LEFT($B692,4))&lt;Calc!$J$2,"ANTIQUE","")))</f>
        <v/>
      </c>
      <c r="E692" s="72" t="s">
        <v>37</v>
      </c>
      <c r="F692" s="121"/>
      <c r="G692" s="121"/>
      <c r="H692" s="62" t="str">
        <f t="shared" si="71"/>
        <v>Japonica</v>
      </c>
      <c r="I692" s="18">
        <f t="shared" si="72"/>
        <v>0</v>
      </c>
      <c r="J692" s="18">
        <f t="shared" si="73"/>
        <v>0</v>
      </c>
      <c r="K692" s="18">
        <f t="shared" si="74"/>
        <v>0</v>
      </c>
      <c r="L692" s="57" t="str">
        <f t="shared" si="75"/>
        <v>Conquistador</v>
      </c>
      <c r="M692" s="57" t="str">
        <f t="shared" si="76"/>
        <v>Conquistador</v>
      </c>
      <c r="N692" s="61" t="str">
        <f t="shared" si="70"/>
        <v>Conquistador</v>
      </c>
    </row>
    <row r="693" spans="1:14" ht="25.15" customHeight="1" x14ac:dyDescent="0.2">
      <c r="A693" s="70" t="s">
        <v>572</v>
      </c>
      <c r="B693" s="71">
        <v>1955</v>
      </c>
      <c r="C693" s="68" t="str">
        <f>IF(ISERROR(VLOOKUP(IF(RIGHT($A693,1)=")",LEFT($A693,FIND(" (",$A693)-1),$A693),[1]ACCS!$B$2:$B$5003, 1, FALSE)), "","1")</f>
        <v>1</v>
      </c>
      <c r="D693" s="103" t="str">
        <f>IF($B693="Unknown","",IF($B693="","",IF(VALUE(LEFT($B693,4))&lt;Calc!$J$2,"ANTIQUE","")))</f>
        <v/>
      </c>
      <c r="E693" s="72" t="s">
        <v>21</v>
      </c>
      <c r="F693" s="121" t="s">
        <v>5</v>
      </c>
      <c r="G693" s="121"/>
      <c r="H693" s="62" t="str">
        <f t="shared" si="71"/>
        <v>Japonica</v>
      </c>
      <c r="I693" s="18">
        <f t="shared" si="72"/>
        <v>0</v>
      </c>
      <c r="J693" s="18">
        <f t="shared" si="73"/>
        <v>0</v>
      </c>
      <c r="K693" s="18">
        <f t="shared" si="74"/>
        <v>0</v>
      </c>
      <c r="L693" s="57" t="str">
        <f t="shared" si="75"/>
        <v>Conrad Hilton (White High Hat)</v>
      </c>
      <c r="M693" s="57" t="str">
        <f t="shared" si="76"/>
        <v>Conrad Hilton (White High Hat)</v>
      </c>
      <c r="N693" s="61" t="str">
        <f t="shared" si="70"/>
        <v>Conrad Hilton</v>
      </c>
    </row>
    <row r="694" spans="1:14" ht="25.15" customHeight="1" x14ac:dyDescent="0.2">
      <c r="A694" s="70" t="s">
        <v>3300</v>
      </c>
      <c r="B694" s="71" t="s">
        <v>90</v>
      </c>
      <c r="C694" s="68" t="str">
        <f>IF(ISERROR(VLOOKUP(IF(RIGHT($A694,1)=")",LEFT($A694,FIND(" (",$A694)-1),$A694),[1]ACCS!$B$2:$B$5003, 1, FALSE)), "","1")</f>
        <v/>
      </c>
      <c r="D694" s="103" t="str">
        <f>IF($B694="Unknown","",IF($B694="","",IF(VALUE(LEFT($B694,4))&lt;Calc!$J$2,"ANTIQUE","")))</f>
        <v>ANTIQUE</v>
      </c>
      <c r="E694" s="72" t="s">
        <v>24</v>
      </c>
      <c r="F694" s="121"/>
      <c r="G694" s="121" t="s">
        <v>26</v>
      </c>
      <c r="H694" s="62" t="str">
        <f t="shared" si="71"/>
        <v>Japonica</v>
      </c>
      <c r="I694" s="18">
        <f t="shared" si="72"/>
        <v>0</v>
      </c>
      <c r="J694" s="18">
        <f t="shared" si="73"/>
        <v>0</v>
      </c>
      <c r="K694" s="18">
        <f t="shared" si="74"/>
        <v>0</v>
      </c>
      <c r="L694" s="57" t="str">
        <f t="shared" si="75"/>
        <v>Constellation</v>
      </c>
      <c r="M694" s="57" t="str">
        <f t="shared" si="76"/>
        <v>Constellation</v>
      </c>
      <c r="N694" s="61" t="str">
        <f t="shared" si="70"/>
        <v>Constellation</v>
      </c>
    </row>
    <row r="695" spans="1:14" ht="25.15" customHeight="1" x14ac:dyDescent="0.2">
      <c r="A695" s="70" t="s">
        <v>3301</v>
      </c>
      <c r="B695" s="71">
        <v>1860</v>
      </c>
      <c r="C695" s="68" t="str">
        <f>IF(ISERROR(VLOOKUP(IF(RIGHT($A695,1)=")",LEFT($A695,FIND(" (",$A695)-1),$A695),[1]ACCS!$B$2:$B$5003, 1, FALSE)), "","1")</f>
        <v/>
      </c>
      <c r="D695" s="103" t="str">
        <f>IF($B695="Unknown","",IF($B695="","",IF(VALUE(LEFT($B695,4))&lt;Calc!$J$2,"ANTIQUE","")))</f>
        <v>ANTIQUE</v>
      </c>
      <c r="E695" s="72" t="s">
        <v>24</v>
      </c>
      <c r="F695" s="121"/>
      <c r="G695" s="121" t="s">
        <v>26</v>
      </c>
      <c r="H695" s="62" t="str">
        <f t="shared" si="71"/>
        <v>Japonica</v>
      </c>
      <c r="I695" s="18">
        <f t="shared" si="72"/>
        <v>0</v>
      </c>
      <c r="J695" s="18">
        <f t="shared" si="73"/>
        <v>0</v>
      </c>
      <c r="K695" s="18">
        <f t="shared" si="74"/>
        <v>0</v>
      </c>
      <c r="L695" s="57" t="str">
        <f t="shared" si="75"/>
        <v>Contessa Lavinia Maggi</v>
      </c>
      <c r="M695" s="57" t="str">
        <f t="shared" si="76"/>
        <v>Contessa Lavinia Maggi</v>
      </c>
      <c r="N695" s="61" t="str">
        <f t="shared" si="70"/>
        <v>Contessa Lavinia Maggi</v>
      </c>
    </row>
    <row r="696" spans="1:14" ht="25.15" customHeight="1" x14ac:dyDescent="0.2">
      <c r="A696" s="70" t="s">
        <v>573</v>
      </c>
      <c r="B696" s="71">
        <v>2016</v>
      </c>
      <c r="C696" s="68" t="str">
        <f>IF(ISERROR(VLOOKUP(IF(RIGHT($A696,1)=")",LEFT($A696,FIND(" (",$A696)-1),$A696),[1]ACCS!$B$2:$B$5003, 1, FALSE)), "","1")</f>
        <v>1</v>
      </c>
      <c r="D696" s="103" t="str">
        <f>IF($B696="Unknown","",IF($B696="","",IF(VALUE(LEFT($B696,4))&lt;Calc!$J$2,"ANTIQUE","")))</f>
        <v/>
      </c>
      <c r="E696" s="72" t="s">
        <v>24</v>
      </c>
      <c r="F696" s="121" t="s">
        <v>5</v>
      </c>
      <c r="G696" s="121"/>
      <c r="H696" s="62" t="str">
        <f t="shared" si="71"/>
        <v>Sasanqua</v>
      </c>
      <c r="I696" s="18">
        <f t="shared" si="72"/>
        <v>3</v>
      </c>
      <c r="J696" s="18">
        <f t="shared" si="73"/>
        <v>0</v>
      </c>
      <c r="K696" s="18">
        <f t="shared" si="74"/>
        <v>0</v>
      </c>
      <c r="L696" s="57" t="str">
        <f t="shared" si="75"/>
        <v>Cool Breeze</v>
      </c>
      <c r="M696" s="57" t="str">
        <f t="shared" si="76"/>
        <v>Cool Breeze</v>
      </c>
      <c r="N696" s="61" t="str">
        <f t="shared" si="70"/>
        <v>Cool Breeze</v>
      </c>
    </row>
    <row r="697" spans="1:14" ht="25.15" customHeight="1" x14ac:dyDescent="0.2">
      <c r="A697" s="70" t="s">
        <v>574</v>
      </c>
      <c r="B697" s="71">
        <v>1958</v>
      </c>
      <c r="C697" s="68" t="str">
        <f>IF(ISERROR(VLOOKUP(IF(RIGHT($A697,1)=")",LEFT($A697,FIND(" (",$A697)-1),$A697),[1]ACCS!$B$2:$B$5003, 1, FALSE)), "","1")</f>
        <v/>
      </c>
      <c r="D697" s="103" t="str">
        <f>IF($B697="Unknown","",IF($B697="","",IF(VALUE(LEFT($B697,4))&lt;Calc!$J$2,"ANTIQUE","")))</f>
        <v/>
      </c>
      <c r="E697" s="72" t="s">
        <v>37</v>
      </c>
      <c r="F697" s="121"/>
      <c r="G697" s="121"/>
      <c r="H697" s="62" t="str">
        <f t="shared" si="71"/>
        <v>Japonica</v>
      </c>
      <c r="I697" s="18">
        <f t="shared" si="72"/>
        <v>0</v>
      </c>
      <c r="J697" s="18">
        <f t="shared" si="73"/>
        <v>0</v>
      </c>
      <c r="K697" s="18">
        <f t="shared" si="74"/>
        <v>0</v>
      </c>
      <c r="L697" s="57" t="str">
        <f t="shared" si="75"/>
        <v>Cooper Powers</v>
      </c>
      <c r="M697" s="57" t="str">
        <f t="shared" si="76"/>
        <v>Cooper Powers</v>
      </c>
      <c r="N697" s="61" t="str">
        <f t="shared" si="70"/>
        <v>Cooper Powers</v>
      </c>
    </row>
    <row r="698" spans="1:14" ht="25.15" customHeight="1" x14ac:dyDescent="0.2">
      <c r="A698" s="70" t="s">
        <v>575</v>
      </c>
      <c r="B698" s="71">
        <v>2006</v>
      </c>
      <c r="C698" s="68" t="str">
        <f>IF(ISERROR(VLOOKUP(IF(RIGHT($A698,1)=")",LEFT($A698,FIND(" (",$A698)-1),$A698),[1]ACCS!$B$2:$B$5003, 1, FALSE)), "","1")</f>
        <v>1</v>
      </c>
      <c r="D698" s="103" t="str">
        <f>IF($B698="Unknown","",IF($B698="","",IF(VALUE(LEFT($B698,4))&lt;Calc!$J$2,"ANTIQUE","")))</f>
        <v/>
      </c>
      <c r="E698" s="72" t="s">
        <v>21</v>
      </c>
      <c r="F698" s="121"/>
      <c r="G698" s="121"/>
      <c r="H698" s="62" t="str">
        <f t="shared" si="71"/>
        <v>NRH</v>
      </c>
      <c r="I698" s="18">
        <f t="shared" si="72"/>
        <v>2</v>
      </c>
      <c r="J698" s="18">
        <f t="shared" si="73"/>
        <v>0</v>
      </c>
      <c r="K698" s="18">
        <f t="shared" si="74"/>
        <v>0</v>
      </c>
      <c r="L698" s="57" t="str">
        <f t="shared" si="75"/>
        <v>Coral Bouquet</v>
      </c>
      <c r="M698" s="57" t="str">
        <f t="shared" si="76"/>
        <v>Coral Bouquet</v>
      </c>
      <c r="N698" s="61" t="str">
        <f t="shared" si="70"/>
        <v>Coral Bouquet</v>
      </c>
    </row>
    <row r="699" spans="1:14" ht="25.15" customHeight="1" x14ac:dyDescent="0.2">
      <c r="A699" s="70" t="s">
        <v>576</v>
      </c>
      <c r="B699" s="71">
        <v>1975</v>
      </c>
      <c r="C699" s="68" t="str">
        <f>IF(ISERROR(VLOOKUP(IF(RIGHT($A699,1)=")",LEFT($A699,FIND(" (",$A699)-1),$A699),[1]ACCS!$B$2:$B$5003, 1, FALSE)), "","1")</f>
        <v>1</v>
      </c>
      <c r="D699" s="103" t="str">
        <f>IF($B699="Unknown","",IF($B699="","",IF(VALUE(LEFT($B699,4))&lt;Calc!$J$2,"ANTIQUE","")))</f>
        <v/>
      </c>
      <c r="E699" s="72" t="s">
        <v>35</v>
      </c>
      <c r="F699" s="121"/>
      <c r="G699" s="121"/>
      <c r="H699" s="62" t="str">
        <f t="shared" si="71"/>
        <v>NRH</v>
      </c>
      <c r="I699" s="18">
        <f t="shared" si="72"/>
        <v>2</v>
      </c>
      <c r="J699" s="18">
        <f t="shared" si="73"/>
        <v>0</v>
      </c>
      <c r="K699" s="18">
        <f t="shared" si="74"/>
        <v>0</v>
      </c>
      <c r="L699" s="57" t="str">
        <f t="shared" si="75"/>
        <v>Coral Delight</v>
      </c>
      <c r="M699" s="57" t="str">
        <f t="shared" si="76"/>
        <v>Coral Delight</v>
      </c>
      <c r="N699" s="61" t="str">
        <f t="shared" si="70"/>
        <v>Coral Delight</v>
      </c>
    </row>
    <row r="700" spans="1:14" ht="25.15" customHeight="1" x14ac:dyDescent="0.2">
      <c r="A700" s="70" t="s">
        <v>577</v>
      </c>
      <c r="B700" s="71">
        <v>1948</v>
      </c>
      <c r="C700" s="68" t="str">
        <f>IF(ISERROR(VLOOKUP(IF(RIGHT($A700,1)=")",LEFT($A700,FIND(" (",$A700)-1),$A700),[1]ACCS!$B$2:$B$5003, 1, FALSE)), "","1")</f>
        <v/>
      </c>
      <c r="D700" s="103" t="str">
        <f>IF($B700="Unknown","",IF($B700="","",IF(VALUE(LEFT($B700,4))&lt;Calc!$J$2,"ANTIQUE","")))</f>
        <v/>
      </c>
      <c r="E700" s="72" t="s">
        <v>37</v>
      </c>
      <c r="F700" s="121"/>
      <c r="G700" s="121"/>
      <c r="H700" s="62" t="str">
        <f t="shared" si="71"/>
        <v>Japonica</v>
      </c>
      <c r="I700" s="18">
        <f t="shared" si="72"/>
        <v>0</v>
      </c>
      <c r="J700" s="18">
        <f t="shared" si="73"/>
        <v>0</v>
      </c>
      <c r="K700" s="18">
        <f t="shared" si="74"/>
        <v>0</v>
      </c>
      <c r="L700" s="57" t="str">
        <f t="shared" si="75"/>
        <v>Coral Duchess (See Claudia Phelps)</v>
      </c>
      <c r="M700" s="57" t="str">
        <f t="shared" si="76"/>
        <v>Coral Duchess (See Claudia Phelps)</v>
      </c>
      <c r="N700" s="61" t="str">
        <f t="shared" ref="N700:N763" si="77">IF(ISNUMBER(SEARCH("See",$M700)),$M700,IF(ISNUMBER(SEARCH("(",$M700)),LEFT($M700,SEARCH("(",$M700)-2),$M700))</f>
        <v>Coral Duchess (See Claudia Phelps)</v>
      </c>
    </row>
    <row r="701" spans="1:14" ht="25.15" customHeight="1" x14ac:dyDescent="0.2">
      <c r="A701" s="70" t="s">
        <v>578</v>
      </c>
      <c r="B701" s="71">
        <v>1955</v>
      </c>
      <c r="C701" s="68" t="str">
        <f>IF(ISERROR(VLOOKUP(IF(RIGHT($A701,1)=")",LEFT($A701,FIND(" (",$A701)-1),$A701),[1]ACCS!$B$2:$B$5003, 1, FALSE)), "","1")</f>
        <v>1</v>
      </c>
      <c r="D701" s="103" t="str">
        <f>IF($B701="Unknown","",IF($B701="","",IF(VALUE(LEFT($B701,4))&lt;Calc!$J$2,"ANTIQUE","")))</f>
        <v/>
      </c>
      <c r="E701" s="72" t="s">
        <v>29</v>
      </c>
      <c r="F701" s="121"/>
      <c r="G701" s="121"/>
      <c r="H701" s="62" t="str">
        <f t="shared" si="71"/>
        <v>Japonica</v>
      </c>
      <c r="I701" s="18">
        <f t="shared" si="72"/>
        <v>0</v>
      </c>
      <c r="J701" s="18">
        <f t="shared" si="73"/>
        <v>0</v>
      </c>
      <c r="K701" s="18">
        <f t="shared" si="74"/>
        <v>0</v>
      </c>
      <c r="L701" s="57" t="str">
        <f t="shared" si="75"/>
        <v>Coral Pink Lotus</v>
      </c>
      <c r="M701" s="57" t="str">
        <f t="shared" si="76"/>
        <v>Coral Pink Lotus</v>
      </c>
      <c r="N701" s="61" t="str">
        <f t="shared" si="77"/>
        <v>Coral Pink Lotus</v>
      </c>
    </row>
    <row r="702" spans="1:14" ht="25.15" customHeight="1" x14ac:dyDescent="0.2">
      <c r="A702" s="70" t="s">
        <v>579</v>
      </c>
      <c r="B702" s="71">
        <v>1963</v>
      </c>
      <c r="C702" s="68" t="str">
        <f>IF(ISERROR(VLOOKUP(IF(RIGHT($A702,1)=")",LEFT($A702,FIND(" (",$A702)-1),$A702),[1]ACCS!$B$2:$B$5003, 1, FALSE)), "","1")</f>
        <v>1</v>
      </c>
      <c r="D702" s="103" t="str">
        <f>IF($B702="Unknown","",IF($B702="","",IF(VALUE(LEFT($B702,4))&lt;Calc!$J$2,"ANTIQUE","")))</f>
        <v/>
      </c>
      <c r="E702" s="72" t="s">
        <v>21</v>
      </c>
      <c r="F702" s="121"/>
      <c r="G702" s="121"/>
      <c r="H702" s="62" t="str">
        <f t="shared" si="71"/>
        <v>Japonica</v>
      </c>
      <c r="I702" s="18">
        <f t="shared" si="72"/>
        <v>0</v>
      </c>
      <c r="J702" s="18">
        <f t="shared" si="73"/>
        <v>0</v>
      </c>
      <c r="K702" s="18">
        <f t="shared" si="74"/>
        <v>0</v>
      </c>
      <c r="L702" s="57" t="str">
        <f t="shared" si="75"/>
        <v>Coral Queen</v>
      </c>
      <c r="M702" s="57" t="str">
        <f t="shared" si="76"/>
        <v>Coral Queen</v>
      </c>
      <c r="N702" s="61" t="str">
        <f t="shared" si="77"/>
        <v>Coral Queen</v>
      </c>
    </row>
    <row r="703" spans="1:14" ht="25.15" customHeight="1" x14ac:dyDescent="0.2">
      <c r="A703" s="70" t="s">
        <v>580</v>
      </c>
      <c r="B703" s="71">
        <v>1976</v>
      </c>
      <c r="C703" s="68" t="str">
        <f>IF(ISERROR(VLOOKUP(IF(RIGHT($A703,1)=")",LEFT($A703,FIND(" (",$A703)-1),$A703),[1]ACCS!$B$2:$B$5003, 1, FALSE)), "","1")</f>
        <v>1</v>
      </c>
      <c r="D703" s="103" t="str">
        <f>IF($B703="Unknown","",IF($B703="","",IF(VALUE(LEFT($B703,4))&lt;Calc!$J$2,"ANTIQUE","")))</f>
        <v/>
      </c>
      <c r="E703" s="72" t="s">
        <v>29</v>
      </c>
      <c r="F703" s="121"/>
      <c r="G703" s="121"/>
      <c r="H703" s="62" t="str">
        <f t="shared" ref="H703:H766" si="78">IF($A703="","",IF($I703=0,"Japonica",IF($I703=1,"Reticulata",IF($I703=2,"NRH",IF($I703=3,"Sasanqua",IF($I703=4,"Hiemalis",IF($I703=5,"Vernalis",IF($I703=6,"Japonica [Higo]","Specie"))))))))</f>
        <v>Reticulata</v>
      </c>
      <c r="I703" s="18">
        <f t="shared" ref="I703:I766" si="79">IF(NOT(ISERROR(SEARCH("(R)",$A703))),1,IF(NOT(ISERROR(SEARCH("(H)",$A703))),2,IF(NOT(ISERROR(SEARCH("(Sasanqua)",$A703))),3,IF(NOT(ISERROR(SEARCH("(Hiemalis)",$A703))),4,IF(NOT(ISERROR(SEARCH("(Vernalis)",$A703))),5,IF(NOT(ISERROR(SEARCH("(Higo)",$A703))),6,))))))+$J703+K703</f>
        <v>1</v>
      </c>
      <c r="J703" s="18">
        <f t="shared" ref="J703:J766" si="80">IF(NOT(ISERROR(SEARCH("(Rusticana)",$A703))),7,IF(NOT(ISERROR(SEARCH("(Wabisuke)",$A703))),8,IF(NOT(ISERROR(SEARCH("(Edithae)",$A703))),9,IF(NOT(ISERROR(SEARCH("(Oleifera)",$A703))),10,IF(NOT(ISERROR(SEARCH("(Saluenensis)",$A703))),11,0)))))</f>
        <v>0</v>
      </c>
      <c r="K703" s="18">
        <f t="shared" ref="K703:K766" si="81">IF(NOT(ISERROR(SEARCH("(Pitardii)",$A703))),12,IF(NOT(ISERROR(SEARCH("(Specie)",$A703))),13,0))</f>
        <v>0</v>
      </c>
      <c r="L703" s="57" t="str">
        <f t="shared" ref="L703:L766" si="82">SUBSTITUTE(SUBSTITUTE(SUBSTITUTE(SUBSTITUTE(SUBSTITUTE(SUBSTITUTE(SUBSTITUTE(SUBSTITUTE(A703," (A)","")," (R)","")," (H)","")," (Sasanqua)","")," (Hiemalis)","")," (Vernalis)","")," (Rusticana)",""),"(Wabisuke)","")</f>
        <v>Corinne Sebire</v>
      </c>
      <c r="M703" s="57" t="str">
        <f t="shared" ref="M703:M766" si="83">SUBSTITUTE(SUBSTITUTE(SUBSTITUTE(SUBSTITUTE(SUBSTITUTE($L703," (Edithae)","")," (Oleifera)","")," (Saluenensis)","")," (Specie)","")," (Pitardii)","")</f>
        <v>Corinne Sebire</v>
      </c>
      <c r="N703" s="61" t="str">
        <f t="shared" si="77"/>
        <v>Corinne Sebire</v>
      </c>
    </row>
    <row r="704" spans="1:14" ht="25.15" customHeight="1" x14ac:dyDescent="0.2">
      <c r="A704" s="70" t="s">
        <v>581</v>
      </c>
      <c r="B704" s="71">
        <v>1970</v>
      </c>
      <c r="C704" s="68" t="str">
        <f>IF(ISERROR(VLOOKUP(IF(RIGHT($A704,1)=")",LEFT($A704,FIND(" (",$A704)-1),$A704),[1]ACCS!$B$2:$B$5003, 1, FALSE)), "","1")</f>
        <v>1</v>
      </c>
      <c r="D704" s="103" t="str">
        <f>IF($B704="Unknown","",IF($B704="","",IF(VALUE(LEFT($B704,4))&lt;Calc!$J$2,"ANTIQUE","")))</f>
        <v/>
      </c>
      <c r="E704" s="72" t="s">
        <v>37</v>
      </c>
      <c r="F704" s="121"/>
      <c r="G704" s="121"/>
      <c r="H704" s="62" t="str">
        <f t="shared" si="78"/>
        <v>Japonica</v>
      </c>
      <c r="I704" s="18">
        <f t="shared" si="79"/>
        <v>0</v>
      </c>
      <c r="J704" s="18">
        <f t="shared" si="80"/>
        <v>0</v>
      </c>
      <c r="K704" s="18">
        <f t="shared" si="81"/>
        <v>0</v>
      </c>
      <c r="L704" s="57" t="str">
        <f t="shared" si="82"/>
        <v>Cornelia Walden</v>
      </c>
      <c r="M704" s="57" t="str">
        <f t="shared" si="83"/>
        <v>Cornelia Walden</v>
      </c>
      <c r="N704" s="61" t="str">
        <f t="shared" si="77"/>
        <v>Cornelia Walden</v>
      </c>
    </row>
    <row r="705" spans="1:14" ht="25.15" customHeight="1" x14ac:dyDescent="0.2">
      <c r="A705" s="70" t="s">
        <v>582</v>
      </c>
      <c r="B705" s="71">
        <v>1948</v>
      </c>
      <c r="C705" s="68" t="str">
        <f>IF(ISERROR(VLOOKUP(IF(RIGHT($A705,1)=")",LEFT($A705,FIND(" (",$A705)-1),$A705),[1]ACCS!$B$2:$B$5003, 1, FALSE)), "","1")</f>
        <v>1</v>
      </c>
      <c r="D705" s="103" t="str">
        <f>IF($B705="Unknown","",IF($B705="","",IF(VALUE(LEFT($B705,4))&lt;Calc!$J$2,"ANTIQUE","")))</f>
        <v/>
      </c>
      <c r="E705" s="72" t="s">
        <v>30</v>
      </c>
      <c r="F705" s="121"/>
      <c r="G705" s="121"/>
      <c r="H705" s="62" t="str">
        <f t="shared" si="78"/>
        <v>Reticulata</v>
      </c>
      <c r="I705" s="18">
        <f t="shared" si="79"/>
        <v>1</v>
      </c>
      <c r="J705" s="18">
        <f t="shared" si="80"/>
        <v>0</v>
      </c>
      <c r="K705" s="18">
        <f t="shared" si="81"/>
        <v>0</v>
      </c>
      <c r="L705" s="57" t="str">
        <f t="shared" si="82"/>
        <v>Cornelian</v>
      </c>
      <c r="M705" s="57" t="str">
        <f t="shared" si="83"/>
        <v>Cornelian</v>
      </c>
      <c r="N705" s="61" t="str">
        <f t="shared" si="77"/>
        <v>Cornelian</v>
      </c>
    </row>
    <row r="706" spans="1:14" ht="25.15" customHeight="1" x14ac:dyDescent="0.2">
      <c r="A706" s="70" t="s">
        <v>583</v>
      </c>
      <c r="B706" s="71">
        <v>2018</v>
      </c>
      <c r="C706" s="68" t="str">
        <f>IF(ISERROR(VLOOKUP(IF(RIGHT($A706,1)=")",LEFT($A706,FIND(" (",$A706)-1),$A706),[1]ACCS!$B$2:$B$5003, 1, FALSE)), "","1")</f>
        <v/>
      </c>
      <c r="D706" s="103" t="str">
        <f>IF($B706="Unknown","",IF($B706="","",IF(VALUE(LEFT($B706,4))&lt;Calc!$J$2,"ANTIQUE","")))</f>
        <v/>
      </c>
      <c r="E706" s="72" t="s">
        <v>37</v>
      </c>
      <c r="F706" s="122"/>
      <c r="G706" s="121"/>
      <c r="H706" s="62" t="str">
        <f t="shared" si="78"/>
        <v>Japonica</v>
      </c>
      <c r="I706" s="18">
        <f t="shared" si="79"/>
        <v>0</v>
      </c>
      <c r="J706" s="18">
        <f t="shared" si="80"/>
        <v>0</v>
      </c>
      <c r="K706" s="18">
        <f t="shared" si="81"/>
        <v>0</v>
      </c>
      <c r="L706" s="57" t="str">
        <f t="shared" si="82"/>
        <v>Corolyn Oyler</v>
      </c>
      <c r="M706" s="57" t="str">
        <f t="shared" si="83"/>
        <v>Corolyn Oyler</v>
      </c>
      <c r="N706" s="61" t="str">
        <f t="shared" si="77"/>
        <v>Corolyn Oyler</v>
      </c>
    </row>
    <row r="707" spans="1:14" ht="25.15" customHeight="1" x14ac:dyDescent="0.2">
      <c r="A707" s="70" t="s">
        <v>3499</v>
      </c>
      <c r="B707" s="71">
        <v>1954</v>
      </c>
      <c r="C707" s="68" t="str">
        <f>IF(ISERROR(VLOOKUP(IF(RIGHT($A707,1)=")",LEFT($A707,FIND(" (",$A707)-1),$A707),[1]ACCS!$B$2:$B$5003, 1, FALSE)), "","1")</f>
        <v>1</v>
      </c>
      <c r="D707" s="103" t="str">
        <f>IF($B707="Unknown","",IF($B707="","",IF(VALUE(LEFT($B707,4))&lt;Calc!$J$2,"ANTIQUE","")))</f>
        <v/>
      </c>
      <c r="E707" s="72" t="s">
        <v>29</v>
      </c>
      <c r="F707" s="121" t="s">
        <v>5</v>
      </c>
      <c r="G707" s="121"/>
      <c r="H707" s="62" t="str">
        <f t="shared" si="78"/>
        <v>Japonica</v>
      </c>
      <c r="I707" s="18">
        <f t="shared" si="79"/>
        <v>0</v>
      </c>
      <c r="J707" s="18">
        <f t="shared" si="80"/>
        <v>0</v>
      </c>
      <c r="K707" s="18">
        <f t="shared" si="81"/>
        <v>0</v>
      </c>
      <c r="L707" s="57" t="str">
        <f t="shared" si="82"/>
        <v>Coronation [United States]</v>
      </c>
      <c r="M707" s="57" t="str">
        <f t="shared" si="83"/>
        <v>Coronation [United States]</v>
      </c>
      <c r="N707" s="61" t="str">
        <f t="shared" si="77"/>
        <v>Coronation [United States]</v>
      </c>
    </row>
    <row r="708" spans="1:14" ht="25.15" customHeight="1" x14ac:dyDescent="0.2">
      <c r="A708" s="70" t="s">
        <v>584</v>
      </c>
      <c r="B708" s="71">
        <v>1974</v>
      </c>
      <c r="C708" s="68" t="str">
        <f>IF(ISERROR(VLOOKUP(IF(RIGHT($A708,1)=")",LEFT($A708,FIND(" (",$A708)-1),$A708),[1]ACCS!$B$2:$B$5003, 1, FALSE)), "","1")</f>
        <v>1</v>
      </c>
      <c r="D708" s="103" t="str">
        <f>IF($B708="Unknown","",IF($B708="","",IF(VALUE(LEFT($B708,4))&lt;Calc!$J$2,"ANTIQUE","")))</f>
        <v/>
      </c>
      <c r="E708" s="72" t="s">
        <v>30</v>
      </c>
      <c r="F708" s="121"/>
      <c r="G708" s="121"/>
      <c r="H708" s="62" t="str">
        <f t="shared" si="78"/>
        <v>Reticulata</v>
      </c>
      <c r="I708" s="18">
        <f t="shared" si="79"/>
        <v>1</v>
      </c>
      <c r="J708" s="18">
        <f t="shared" si="80"/>
        <v>0</v>
      </c>
      <c r="K708" s="18">
        <f t="shared" si="81"/>
        <v>0</v>
      </c>
      <c r="L708" s="57" t="str">
        <f t="shared" si="82"/>
        <v>Corry Van Gasteren</v>
      </c>
      <c r="M708" s="57" t="str">
        <f t="shared" si="83"/>
        <v>Corry Van Gasteren</v>
      </c>
      <c r="N708" s="61" t="str">
        <f t="shared" si="77"/>
        <v>Corry Van Gasteren</v>
      </c>
    </row>
    <row r="709" spans="1:14" ht="25.15" customHeight="1" x14ac:dyDescent="0.2">
      <c r="A709" s="70" t="s">
        <v>585</v>
      </c>
      <c r="B709" s="71">
        <v>2007</v>
      </c>
      <c r="C709" s="68" t="str">
        <f>IF(ISERROR(VLOOKUP(IF(RIGHT($A709,1)=")",LEFT($A709,FIND(" (",$A709)-1),$A709),[1]ACCS!$B$2:$B$5003, 1, FALSE)), "","1")</f>
        <v/>
      </c>
      <c r="D709" s="103" t="str">
        <f>IF($B709="Unknown","",IF($B709="","",IF(VALUE(LEFT($B709,4))&lt;Calc!$J$2,"ANTIQUE","")))</f>
        <v/>
      </c>
      <c r="E709" s="72" t="s">
        <v>24</v>
      </c>
      <c r="F709" s="121"/>
      <c r="G709" s="121"/>
      <c r="H709" s="62" t="str">
        <f t="shared" si="78"/>
        <v>Reticulata</v>
      </c>
      <c r="I709" s="18">
        <f t="shared" si="79"/>
        <v>1</v>
      </c>
      <c r="J709" s="18">
        <f t="shared" si="80"/>
        <v>0</v>
      </c>
      <c r="K709" s="18">
        <f t="shared" si="81"/>
        <v>0</v>
      </c>
      <c r="L709" s="57" t="str">
        <f t="shared" si="82"/>
        <v>Cottage Queen</v>
      </c>
      <c r="M709" s="57" t="str">
        <f t="shared" si="83"/>
        <v>Cottage Queen</v>
      </c>
      <c r="N709" s="61" t="str">
        <f t="shared" si="77"/>
        <v>Cottage Queen</v>
      </c>
    </row>
    <row r="710" spans="1:14" ht="25.15" customHeight="1" x14ac:dyDescent="0.2">
      <c r="A710" s="70" t="s">
        <v>586</v>
      </c>
      <c r="B710" s="71">
        <v>1955</v>
      </c>
      <c r="C710" s="68" t="str">
        <f>IF(ISERROR(VLOOKUP(IF(RIGHT($A710,1)=")",LEFT($A710,FIND(" (",$A710)-1),$A710),[1]ACCS!$B$2:$B$5003, 1, FALSE)), "","1")</f>
        <v>1</v>
      </c>
      <c r="D710" s="103" t="str">
        <f>IF($B710="Unknown","",IF($B710="","",IF(VALUE(LEFT($B710,4))&lt;Calc!$J$2,"ANTIQUE","")))</f>
        <v/>
      </c>
      <c r="E710" s="72" t="s">
        <v>24</v>
      </c>
      <c r="F710" s="121"/>
      <c r="G710" s="121"/>
      <c r="H710" s="62" t="str">
        <f t="shared" si="78"/>
        <v>Sasanqua</v>
      </c>
      <c r="I710" s="18">
        <f t="shared" si="79"/>
        <v>3</v>
      </c>
      <c r="J710" s="18">
        <f t="shared" si="80"/>
        <v>0</v>
      </c>
      <c r="K710" s="18">
        <f t="shared" si="81"/>
        <v>0</v>
      </c>
      <c r="L710" s="57" t="str">
        <f t="shared" si="82"/>
        <v>Cotton Candy</v>
      </c>
      <c r="M710" s="57" t="str">
        <f t="shared" si="83"/>
        <v>Cotton Candy</v>
      </c>
      <c r="N710" s="61" t="str">
        <f t="shared" si="77"/>
        <v>Cotton Candy</v>
      </c>
    </row>
    <row r="711" spans="1:14" ht="25.15" customHeight="1" x14ac:dyDescent="0.2">
      <c r="A711" s="70" t="s">
        <v>587</v>
      </c>
      <c r="B711" s="71">
        <v>1957</v>
      </c>
      <c r="C711" s="68" t="str">
        <f>IF(ISERROR(VLOOKUP(IF(RIGHT($A711,1)=")",LEFT($A711,FIND(" (",$A711)-1),$A711),[1]ACCS!$B$2:$B$5003, 1, FALSE)), "","1")</f>
        <v>1</v>
      </c>
      <c r="D711" s="103" t="str">
        <f>IF($B711="Unknown","",IF($B711="","",IF(VALUE(LEFT($B711,4))&lt;Calc!$J$2,"ANTIQUE","")))</f>
        <v/>
      </c>
      <c r="E711" s="72" t="s">
        <v>37</v>
      </c>
      <c r="F711" s="121"/>
      <c r="G711" s="121"/>
      <c r="H711" s="62" t="str">
        <f t="shared" si="78"/>
        <v>Japonica</v>
      </c>
      <c r="I711" s="18">
        <f t="shared" si="79"/>
        <v>0</v>
      </c>
      <c r="J711" s="18">
        <f t="shared" si="80"/>
        <v>0</v>
      </c>
      <c r="K711" s="18">
        <f t="shared" si="81"/>
        <v>0</v>
      </c>
      <c r="L711" s="57" t="str">
        <f t="shared" si="82"/>
        <v>Country Doctor</v>
      </c>
      <c r="M711" s="57" t="str">
        <f t="shared" si="83"/>
        <v>Country Doctor</v>
      </c>
      <c r="N711" s="61" t="str">
        <f t="shared" si="77"/>
        <v>Country Doctor</v>
      </c>
    </row>
    <row r="712" spans="1:14" ht="25.15" customHeight="1" x14ac:dyDescent="0.2">
      <c r="A712" s="70" t="s">
        <v>588</v>
      </c>
      <c r="B712" s="71">
        <v>2016</v>
      </c>
      <c r="C712" s="68" t="str">
        <f>IF(ISERROR(VLOOKUP(IF(RIGHT($A712,1)=")",LEFT($A712,FIND(" (",$A712)-1),$A712),[1]ACCS!$B$2:$B$5003, 1, FALSE)), "","1")</f>
        <v>1</v>
      </c>
      <c r="D712" s="103" t="str">
        <f>IF($B712="Unknown","",IF($B712="","",IF(VALUE(LEFT($B712,4))&lt;Calc!$J$2,"ANTIQUE","")))</f>
        <v/>
      </c>
      <c r="E712" s="72" t="s">
        <v>61</v>
      </c>
      <c r="F712" s="121" t="s">
        <v>5</v>
      </c>
      <c r="G712" s="121" t="s">
        <v>26</v>
      </c>
      <c r="H712" s="62" t="str">
        <f t="shared" si="78"/>
        <v>Japonica</v>
      </c>
      <c r="I712" s="18">
        <f t="shared" si="79"/>
        <v>0</v>
      </c>
      <c r="J712" s="18">
        <f t="shared" si="80"/>
        <v>0</v>
      </c>
      <c r="K712" s="18">
        <f t="shared" si="81"/>
        <v>0</v>
      </c>
      <c r="L712" s="57" t="str">
        <f t="shared" si="82"/>
        <v>Courtney Dossett</v>
      </c>
      <c r="M712" s="57" t="str">
        <f t="shared" si="83"/>
        <v>Courtney Dossett</v>
      </c>
      <c r="N712" s="61" t="str">
        <f t="shared" si="77"/>
        <v>Courtney Dossett</v>
      </c>
    </row>
    <row r="713" spans="1:14" ht="25.15" customHeight="1" x14ac:dyDescent="0.2">
      <c r="A713" s="70" t="s">
        <v>589</v>
      </c>
      <c r="B713" s="71">
        <v>1996</v>
      </c>
      <c r="C713" s="68" t="str">
        <f>IF(ISERROR(VLOOKUP(IF(RIGHT($A713,1)=")",LEFT($A713,FIND(" (",$A713)-1),$A713),[1]ACCS!$B$2:$B$5003, 1, FALSE)), "","1")</f>
        <v>1</v>
      </c>
      <c r="D713" s="103" t="str">
        <f>IF($B713="Unknown","",IF($B713="","",IF(VALUE(LEFT($B713,4))&lt;Calc!$J$2,"ANTIQUE","")))</f>
        <v/>
      </c>
      <c r="E713" s="72" t="s">
        <v>24</v>
      </c>
      <c r="F713" s="121" t="s">
        <v>5</v>
      </c>
      <c r="G713" s="121" t="s">
        <v>26</v>
      </c>
      <c r="H713" s="62" t="str">
        <f t="shared" si="78"/>
        <v>Japonica</v>
      </c>
      <c r="I713" s="18">
        <f t="shared" si="79"/>
        <v>0</v>
      </c>
      <c r="J713" s="18">
        <f t="shared" si="80"/>
        <v>0</v>
      </c>
      <c r="K713" s="18">
        <f t="shared" si="81"/>
        <v>0</v>
      </c>
      <c r="L713" s="57" t="str">
        <f t="shared" si="82"/>
        <v>Courtney Hall</v>
      </c>
      <c r="M713" s="57" t="str">
        <f t="shared" si="83"/>
        <v>Courtney Hall</v>
      </c>
      <c r="N713" s="61" t="str">
        <f t="shared" si="77"/>
        <v>Courtney Hall</v>
      </c>
    </row>
    <row r="714" spans="1:14" ht="25.15" customHeight="1" x14ac:dyDescent="0.2">
      <c r="A714" s="70" t="s">
        <v>590</v>
      </c>
      <c r="B714" s="71">
        <v>1965</v>
      </c>
      <c r="C714" s="68" t="str">
        <f>IF(ISERROR(VLOOKUP(IF(RIGHT($A714,1)=")",LEFT($A714,FIND(" (",$A714)-1),$A714),[1]ACCS!$B$2:$B$5003, 1, FALSE)), "","1")</f>
        <v>1</v>
      </c>
      <c r="D714" s="103" t="str">
        <f>IF($B714="Unknown","",IF($B714="","",IF(VALUE(LEFT($B714,4))&lt;Calc!$J$2,"ANTIQUE","")))</f>
        <v/>
      </c>
      <c r="E714" s="72" t="s">
        <v>24</v>
      </c>
      <c r="F714" s="121"/>
      <c r="G714" s="121"/>
      <c r="H714" s="62" t="str">
        <f t="shared" si="78"/>
        <v>Japonica</v>
      </c>
      <c r="I714" s="18">
        <f t="shared" si="79"/>
        <v>0</v>
      </c>
      <c r="J714" s="18">
        <f t="shared" si="80"/>
        <v>0</v>
      </c>
      <c r="K714" s="18">
        <f t="shared" si="81"/>
        <v>0</v>
      </c>
      <c r="L714" s="57" t="str">
        <f t="shared" si="82"/>
        <v>Cover Girl</v>
      </c>
      <c r="M714" s="57" t="str">
        <f t="shared" si="83"/>
        <v>Cover Girl</v>
      </c>
      <c r="N714" s="61" t="str">
        <f t="shared" si="77"/>
        <v>Cover Girl</v>
      </c>
    </row>
    <row r="715" spans="1:14" ht="25.15" customHeight="1" x14ac:dyDescent="0.2">
      <c r="A715" s="70" t="s">
        <v>3302</v>
      </c>
      <c r="B715" s="71">
        <v>1888</v>
      </c>
      <c r="C715" s="68" t="str">
        <f>IF(ISERROR(VLOOKUP(IF(RIGHT($A715,1)=")",LEFT($A715,FIND(" (",$A715)-1),$A715),[1]ACCS!$B$2:$B$5003, 1, FALSE)), "","1")</f>
        <v>1</v>
      </c>
      <c r="D715" s="103" t="str">
        <f>IF($B715="Unknown","",IF($B715="","",IF(VALUE(LEFT($B715,4))&lt;Calc!$J$2,"ANTIQUE","")))</f>
        <v>ANTIQUE</v>
      </c>
      <c r="E715" s="72" t="s">
        <v>35</v>
      </c>
      <c r="F715" s="121"/>
      <c r="G715" s="121"/>
      <c r="H715" s="62" t="str">
        <f t="shared" si="78"/>
        <v>Japonica</v>
      </c>
      <c r="I715" s="18">
        <f t="shared" si="79"/>
        <v>0</v>
      </c>
      <c r="J715" s="18">
        <f t="shared" si="80"/>
        <v>0</v>
      </c>
      <c r="K715" s="18">
        <f t="shared" si="81"/>
        <v>0</v>
      </c>
      <c r="L715" s="57" t="str">
        <f t="shared" si="82"/>
        <v>Covina</v>
      </c>
      <c r="M715" s="57" t="str">
        <f t="shared" si="83"/>
        <v>Covina</v>
      </c>
      <c r="N715" s="61" t="str">
        <f t="shared" si="77"/>
        <v>Covina</v>
      </c>
    </row>
    <row r="716" spans="1:14" ht="25.15" customHeight="1" x14ac:dyDescent="0.2">
      <c r="A716" s="99" t="s">
        <v>3135</v>
      </c>
      <c r="B716" s="100">
        <v>1952</v>
      </c>
      <c r="C716" s="68" t="str">
        <f>IF(ISERROR(VLOOKUP(IF(RIGHT($A716,1)=")",LEFT($A716,FIND(" (",$A716)-1),$A716),[1]ACCS!$B$2:$B$5003, 1, FALSE)), "","1")</f>
        <v/>
      </c>
      <c r="D716" s="115" t="str">
        <f>IF($B716="Unknown","",IF($B716="","",IF(VALUE(LEFT($B716,4))&lt;Calc!$J$2,"ANTIQUE","")))</f>
        <v/>
      </c>
      <c r="E716" s="53" t="s">
        <v>21</v>
      </c>
      <c r="F716" s="121"/>
      <c r="G716" s="121"/>
      <c r="H716" s="62" t="str">
        <f t="shared" si="78"/>
        <v>Sasanqua</v>
      </c>
      <c r="I716" s="18">
        <f t="shared" si="79"/>
        <v>3</v>
      </c>
      <c r="J716" s="18">
        <f t="shared" si="80"/>
        <v>0</v>
      </c>
      <c r="K716" s="18">
        <f t="shared" si="81"/>
        <v>0</v>
      </c>
      <c r="L716" s="57" t="str">
        <f t="shared" si="82"/>
        <v>Covington</v>
      </c>
      <c r="M716" s="57" t="str">
        <f t="shared" si="83"/>
        <v>Covington</v>
      </c>
      <c r="N716" s="61" t="str">
        <f t="shared" si="77"/>
        <v>Covington</v>
      </c>
    </row>
    <row r="717" spans="1:14" ht="25.15" customHeight="1" x14ac:dyDescent="0.2">
      <c r="A717" s="70" t="s">
        <v>591</v>
      </c>
      <c r="B717" s="71">
        <v>1995</v>
      </c>
      <c r="C717" s="68" t="str">
        <f>IF(ISERROR(VLOOKUP(IF(RIGHT($A717,1)=")",LEFT($A717,FIND(" (",$A717)-1),$A717),[1]ACCS!$B$2:$B$5003, 1, FALSE)), "","1")</f>
        <v>1</v>
      </c>
      <c r="D717" s="103" t="str">
        <f>IF($B717="Unknown","",IF($B717="","",IF(VALUE(LEFT($B717,4))&lt;Calc!$J$2,"ANTIQUE","")))</f>
        <v/>
      </c>
      <c r="E717" s="72" t="s">
        <v>24</v>
      </c>
      <c r="F717" s="121"/>
      <c r="G717" s="121"/>
      <c r="H717" s="62" t="str">
        <f t="shared" si="78"/>
        <v>Japonica</v>
      </c>
      <c r="I717" s="18">
        <f t="shared" si="79"/>
        <v>0</v>
      </c>
      <c r="J717" s="18">
        <f t="shared" si="80"/>
        <v>0</v>
      </c>
      <c r="K717" s="18">
        <f t="shared" si="81"/>
        <v>0</v>
      </c>
      <c r="L717" s="57" t="str">
        <f t="shared" si="82"/>
        <v>Crazy Sue</v>
      </c>
      <c r="M717" s="57" t="str">
        <f t="shared" si="83"/>
        <v>Crazy Sue</v>
      </c>
      <c r="N717" s="61" t="str">
        <f t="shared" si="77"/>
        <v>Crazy Sue</v>
      </c>
    </row>
    <row r="718" spans="1:14" ht="25.15" customHeight="1" x14ac:dyDescent="0.2">
      <c r="A718" s="70" t="s">
        <v>592</v>
      </c>
      <c r="B718" s="71">
        <v>1986</v>
      </c>
      <c r="C718" s="68" t="str">
        <f>IF(ISERROR(VLOOKUP(IF(RIGHT($A718,1)=")",LEFT($A718,FIND(" (",$A718)-1),$A718),[1]ACCS!$B$2:$B$5003, 1, FALSE)), "","1")</f>
        <v/>
      </c>
      <c r="D718" s="103" t="str">
        <f>IF($B718="Unknown","",IF($B718="","",IF(VALUE(LEFT($B718,4))&lt;Calc!$J$2,"ANTIQUE","")))</f>
        <v/>
      </c>
      <c r="E718" s="72" t="s">
        <v>24</v>
      </c>
      <c r="F718" s="121" t="s">
        <v>5</v>
      </c>
      <c r="G718" s="121"/>
      <c r="H718" s="62" t="str">
        <f t="shared" si="78"/>
        <v>Japonica</v>
      </c>
      <c r="I718" s="18">
        <f t="shared" si="79"/>
        <v>0</v>
      </c>
      <c r="J718" s="18">
        <f t="shared" si="80"/>
        <v>0</v>
      </c>
      <c r="K718" s="18">
        <f t="shared" si="81"/>
        <v>0</v>
      </c>
      <c r="L718" s="57" t="str">
        <f t="shared" si="82"/>
        <v>Cream Puff</v>
      </c>
      <c r="M718" s="57" t="str">
        <f t="shared" si="83"/>
        <v>Cream Puff</v>
      </c>
      <c r="N718" s="61" t="str">
        <f t="shared" si="77"/>
        <v>Cream Puff</v>
      </c>
    </row>
    <row r="719" spans="1:14" ht="25.15" customHeight="1" x14ac:dyDescent="0.2">
      <c r="A719" s="70" t="s">
        <v>593</v>
      </c>
      <c r="B719" s="71">
        <v>2016</v>
      </c>
      <c r="C719" s="68" t="str">
        <f>IF(ISERROR(VLOOKUP(IF(RIGHT($A719,1)=")",LEFT($A719,FIND(" (",$A719)-1),$A719),[1]ACCS!$B$2:$B$5003, 1, FALSE)), "","1")</f>
        <v>1</v>
      </c>
      <c r="D719" s="103" t="str">
        <f>IF($B719="Unknown","",IF($B719="","",IF(VALUE(LEFT($B719,4))&lt;Calc!$J$2,"ANTIQUE","")))</f>
        <v/>
      </c>
      <c r="E719" s="72" t="s">
        <v>29</v>
      </c>
      <c r="F719" s="121"/>
      <c r="G719" s="121"/>
      <c r="H719" s="62" t="str">
        <f t="shared" si="78"/>
        <v>Reticulata</v>
      </c>
      <c r="I719" s="18">
        <f t="shared" si="79"/>
        <v>1</v>
      </c>
      <c r="J719" s="18">
        <f t="shared" si="80"/>
        <v>0</v>
      </c>
      <c r="K719" s="18">
        <f t="shared" si="81"/>
        <v>0</v>
      </c>
      <c r="L719" s="57" t="str">
        <f t="shared" si="82"/>
        <v>Creighton Delight</v>
      </c>
      <c r="M719" s="57" t="str">
        <f t="shared" si="83"/>
        <v>Creighton Delight</v>
      </c>
      <c r="N719" s="61" t="str">
        <f t="shared" si="77"/>
        <v>Creighton Delight</v>
      </c>
    </row>
    <row r="720" spans="1:14" ht="25.15" customHeight="1" x14ac:dyDescent="0.2">
      <c r="A720" s="70" t="s">
        <v>594</v>
      </c>
      <c r="B720" s="71">
        <v>1995</v>
      </c>
      <c r="C720" s="68" t="str">
        <f>IF(ISERROR(VLOOKUP(IF(RIGHT($A720,1)=")",LEFT($A720,FIND(" (",$A720)-1),$A720),[1]ACCS!$B$2:$B$5003, 1, FALSE)), "","1")</f>
        <v>1</v>
      </c>
      <c r="D720" s="103" t="str">
        <f>IF($B720="Unknown","",IF($B720="","",IF(VALUE(LEFT($B720,4))&lt;Calc!$J$2,"ANTIQUE","")))</f>
        <v/>
      </c>
      <c r="E720" s="72" t="s">
        <v>47</v>
      </c>
      <c r="F720" s="121"/>
      <c r="G720" s="121"/>
      <c r="H720" s="62" t="str">
        <f t="shared" si="78"/>
        <v>Reticulata</v>
      </c>
      <c r="I720" s="18">
        <f t="shared" si="79"/>
        <v>1</v>
      </c>
      <c r="J720" s="18">
        <f t="shared" si="80"/>
        <v>0</v>
      </c>
      <c r="K720" s="18">
        <f t="shared" si="81"/>
        <v>0</v>
      </c>
      <c r="L720" s="57" t="str">
        <f t="shared" si="82"/>
        <v>Crimson Candles</v>
      </c>
      <c r="M720" s="57" t="str">
        <f t="shared" si="83"/>
        <v>Crimson Candles</v>
      </c>
      <c r="N720" s="61" t="str">
        <f t="shared" si="77"/>
        <v>Crimson Candles</v>
      </c>
    </row>
    <row r="721" spans="1:14" ht="25.15" customHeight="1" x14ac:dyDescent="0.2">
      <c r="A721" s="70" t="s">
        <v>595</v>
      </c>
      <c r="B721" s="71">
        <v>1965</v>
      </c>
      <c r="C721" s="68" t="str">
        <f>IF(ISERROR(VLOOKUP(IF(RIGHT($A721,1)=")",LEFT($A721,FIND(" (",$A721)-1),$A721),[1]ACCS!$B$2:$B$5003, 1, FALSE)), "","1")</f>
        <v/>
      </c>
      <c r="D721" s="103" t="str">
        <f>IF($B721="Unknown","",IF($B721="","",IF(VALUE(LEFT($B721,4))&lt;Calc!$J$2,"ANTIQUE","")))</f>
        <v/>
      </c>
      <c r="E721" s="72" t="s">
        <v>37</v>
      </c>
      <c r="F721" s="121"/>
      <c r="G721" s="121"/>
      <c r="H721" s="62" t="str">
        <f t="shared" si="78"/>
        <v>Reticulata</v>
      </c>
      <c r="I721" s="18">
        <f t="shared" si="79"/>
        <v>1</v>
      </c>
      <c r="J721" s="18">
        <f t="shared" si="80"/>
        <v>0</v>
      </c>
      <c r="K721" s="18">
        <f t="shared" si="81"/>
        <v>0</v>
      </c>
      <c r="L721" s="57" t="str">
        <f t="shared" si="82"/>
        <v>Crimson Crown</v>
      </c>
      <c r="M721" s="57" t="str">
        <f t="shared" si="83"/>
        <v>Crimson Crown</v>
      </c>
      <c r="N721" s="61" t="str">
        <f t="shared" si="77"/>
        <v>Crimson Crown</v>
      </c>
    </row>
    <row r="722" spans="1:14" ht="25.15" customHeight="1" x14ac:dyDescent="0.2">
      <c r="A722" s="70" t="s">
        <v>596</v>
      </c>
      <c r="B722" s="71">
        <v>1948</v>
      </c>
      <c r="C722" s="68" t="str">
        <f>IF(ISERROR(VLOOKUP(IF(RIGHT($A722,1)=")",LEFT($A722,FIND(" (",$A722)-1),$A722),[1]ACCS!$B$2:$B$5003, 1, FALSE)), "","1")</f>
        <v>1</v>
      </c>
      <c r="D722" s="103" t="str">
        <f>IF($B722="Unknown","",IF($B722="","",IF(VALUE(LEFT($B722,4))&lt;Calc!$J$2,"ANTIQUE","")))</f>
        <v/>
      </c>
      <c r="E722" s="72" t="s">
        <v>29</v>
      </c>
      <c r="F722" s="121"/>
      <c r="G722" s="121"/>
      <c r="H722" s="62" t="str">
        <f t="shared" si="78"/>
        <v>Reticulata</v>
      </c>
      <c r="I722" s="18">
        <f t="shared" si="79"/>
        <v>1</v>
      </c>
      <c r="J722" s="18">
        <f t="shared" si="80"/>
        <v>0</v>
      </c>
      <c r="K722" s="18">
        <f t="shared" si="81"/>
        <v>0</v>
      </c>
      <c r="L722" s="57" t="str">
        <f t="shared" si="82"/>
        <v>Crimson Robe</v>
      </c>
      <c r="M722" s="57" t="str">
        <f t="shared" si="83"/>
        <v>Crimson Robe</v>
      </c>
      <c r="N722" s="61" t="str">
        <f t="shared" si="77"/>
        <v>Crimson Robe</v>
      </c>
    </row>
    <row r="723" spans="1:14" ht="25.15" customHeight="1" x14ac:dyDescent="0.2">
      <c r="A723" s="70" t="s">
        <v>597</v>
      </c>
      <c r="B723" s="71">
        <v>1985</v>
      </c>
      <c r="C723" s="68" t="str">
        <f>IF(ISERROR(VLOOKUP(IF(RIGHT($A723,1)=")",LEFT($A723,FIND(" (",$A723)-1),$A723),[1]ACCS!$B$2:$B$5003, 1, FALSE)), "","1")</f>
        <v>1</v>
      </c>
      <c r="D723" s="103" t="str">
        <f>IF($B723="Unknown","",IF($B723="","",IF(VALUE(LEFT($B723,4))&lt;Calc!$J$2,"ANTIQUE","")))</f>
        <v/>
      </c>
      <c r="E723" s="72" t="s">
        <v>30</v>
      </c>
      <c r="F723" s="121"/>
      <c r="G723" s="121"/>
      <c r="H723" s="62" t="str">
        <f t="shared" si="78"/>
        <v>Reticulata</v>
      </c>
      <c r="I723" s="18">
        <f t="shared" si="79"/>
        <v>1</v>
      </c>
      <c r="J723" s="18">
        <f t="shared" si="80"/>
        <v>0</v>
      </c>
      <c r="K723" s="18">
        <f t="shared" si="81"/>
        <v>0</v>
      </c>
      <c r="L723" s="57" t="str">
        <f t="shared" si="82"/>
        <v>Crinoline</v>
      </c>
      <c r="M723" s="57" t="str">
        <f t="shared" si="83"/>
        <v>Crinoline</v>
      </c>
      <c r="N723" s="61" t="str">
        <f t="shared" si="77"/>
        <v>Crinoline</v>
      </c>
    </row>
    <row r="724" spans="1:14" ht="25.15" customHeight="1" x14ac:dyDescent="0.2">
      <c r="A724" s="70" t="s">
        <v>598</v>
      </c>
      <c r="B724" s="71">
        <v>1957</v>
      </c>
      <c r="C724" s="68" t="str">
        <f>IF(ISERROR(VLOOKUP(IF(RIGHT($A724,1)=")",LEFT($A724,FIND(" (",$A724)-1),$A724),[1]ACCS!$B$2:$B$5003, 1, FALSE)), "","1")</f>
        <v>1</v>
      </c>
      <c r="D724" s="103" t="str">
        <f>IF($B724="Unknown","",IF($B724="","",IF(VALUE(LEFT($B724,4))&lt;Calc!$J$2,"ANTIQUE","")))</f>
        <v/>
      </c>
      <c r="E724" s="72" t="s">
        <v>24</v>
      </c>
      <c r="F724" s="121"/>
      <c r="G724" s="121"/>
      <c r="H724" s="62" t="str">
        <f t="shared" si="78"/>
        <v>Japonica</v>
      </c>
      <c r="I724" s="18">
        <f t="shared" si="79"/>
        <v>0</v>
      </c>
      <c r="J724" s="18">
        <f t="shared" si="80"/>
        <v>0</v>
      </c>
      <c r="K724" s="18">
        <f t="shared" si="81"/>
        <v>0</v>
      </c>
      <c r="L724" s="57" t="str">
        <f t="shared" si="82"/>
        <v>Crusselle</v>
      </c>
      <c r="M724" s="57" t="str">
        <f t="shared" si="83"/>
        <v>Crusselle</v>
      </c>
      <c r="N724" s="61" t="str">
        <f t="shared" si="77"/>
        <v>Crusselle</v>
      </c>
    </row>
    <row r="725" spans="1:14" ht="25.15" customHeight="1" x14ac:dyDescent="0.2">
      <c r="A725" s="70" t="s">
        <v>599</v>
      </c>
      <c r="B725" s="71">
        <v>1974</v>
      </c>
      <c r="C725" s="68" t="str">
        <f>IF(ISERROR(VLOOKUP(IF(RIGHT($A725,1)=")",LEFT($A725,FIND(" (",$A725)-1),$A725),[1]ACCS!$B$2:$B$5003, 1, FALSE)), "","1")</f>
        <v>1</v>
      </c>
      <c r="D725" s="103" t="str">
        <f>IF($B725="Unknown","",IF($B725="","",IF(VALUE(LEFT($B725,4))&lt;Calc!$J$2,"ANTIQUE","")))</f>
        <v/>
      </c>
      <c r="E725" s="72" t="s">
        <v>30</v>
      </c>
      <c r="F725" s="121"/>
      <c r="G725" s="121"/>
      <c r="H725" s="62" t="str">
        <f t="shared" si="78"/>
        <v>Reticulata</v>
      </c>
      <c r="I725" s="18">
        <f t="shared" si="79"/>
        <v>1</v>
      </c>
      <c r="J725" s="18">
        <f t="shared" si="80"/>
        <v>0</v>
      </c>
      <c r="K725" s="18">
        <f t="shared" si="81"/>
        <v>0</v>
      </c>
      <c r="L725" s="57" t="str">
        <f t="shared" si="82"/>
        <v>Crystal City</v>
      </c>
      <c r="M725" s="57" t="str">
        <f t="shared" si="83"/>
        <v>Crystal City</v>
      </c>
      <c r="N725" s="61" t="str">
        <f t="shared" si="77"/>
        <v>Crystal City</v>
      </c>
    </row>
    <row r="726" spans="1:14" ht="25.15" customHeight="1" x14ac:dyDescent="0.2">
      <c r="A726" s="70" t="s">
        <v>600</v>
      </c>
      <c r="B726" s="71">
        <v>1938</v>
      </c>
      <c r="C726" s="68" t="str">
        <f>IF(ISERROR(VLOOKUP(IF(RIGHT($A726,1)=")",LEFT($A726,FIND(" (",$A726)-1),$A726),[1]ACCS!$B$2:$B$5003, 1, FALSE)), "","1")</f>
        <v/>
      </c>
      <c r="D726" s="103" t="str">
        <f>IF($B726="Unknown","",IF($B726="","",IF(VALUE(LEFT($B726,4))&lt;Calc!$J$2,"ANTIQUE","")))</f>
        <v/>
      </c>
      <c r="E726" s="72" t="s">
        <v>24</v>
      </c>
      <c r="F726" s="121"/>
      <c r="G726" s="121"/>
      <c r="H726" s="62" t="str">
        <f t="shared" si="78"/>
        <v>Japonica</v>
      </c>
      <c r="I726" s="18">
        <f t="shared" si="79"/>
        <v>0</v>
      </c>
      <c r="J726" s="18">
        <f t="shared" si="80"/>
        <v>0</v>
      </c>
      <c r="K726" s="18">
        <f t="shared" si="81"/>
        <v>0</v>
      </c>
      <c r="L726" s="57" t="str">
        <f t="shared" si="82"/>
        <v>Crystal Lake (See Colonial Lady)</v>
      </c>
      <c r="M726" s="57" t="str">
        <f t="shared" si="83"/>
        <v>Crystal Lake (See Colonial Lady)</v>
      </c>
      <c r="N726" s="61" t="str">
        <f t="shared" si="77"/>
        <v>Crystal Lake (See Colonial Lady)</v>
      </c>
    </row>
    <row r="727" spans="1:14" ht="25.15" customHeight="1" x14ac:dyDescent="0.2">
      <c r="A727" s="70" t="s">
        <v>601</v>
      </c>
      <c r="B727" s="71">
        <v>1999</v>
      </c>
      <c r="C727" s="68" t="str">
        <f>IF(ISERROR(VLOOKUP(IF(RIGHT($A727,1)=")",LEFT($A727,FIND(" (",$A727)-1),$A727),[1]ACCS!$B$2:$B$5003, 1, FALSE)), "","1")</f>
        <v>1</v>
      </c>
      <c r="D727" s="103" t="str">
        <f>IF($B727="Unknown","",IF($B727="","",IF(VALUE(LEFT($B727,4))&lt;Calc!$J$2,"ANTIQUE","")))</f>
        <v/>
      </c>
      <c r="E727" s="72" t="s">
        <v>37</v>
      </c>
      <c r="F727" s="121"/>
      <c r="G727" s="121"/>
      <c r="H727" s="62" t="str">
        <f t="shared" si="78"/>
        <v>Reticulata</v>
      </c>
      <c r="I727" s="18">
        <f t="shared" si="79"/>
        <v>1</v>
      </c>
      <c r="J727" s="18">
        <f t="shared" si="80"/>
        <v>0</v>
      </c>
      <c r="K727" s="18">
        <f t="shared" si="81"/>
        <v>0</v>
      </c>
      <c r="L727" s="57" t="str">
        <f t="shared" si="82"/>
        <v>Cullen W. Coates</v>
      </c>
      <c r="M727" s="57" t="str">
        <f t="shared" si="83"/>
        <v>Cullen W. Coates</v>
      </c>
      <c r="N727" s="61" t="str">
        <f t="shared" si="77"/>
        <v>Cullen W. Coates</v>
      </c>
    </row>
    <row r="728" spans="1:14" ht="25.15" customHeight="1" x14ac:dyDescent="0.2">
      <c r="A728" s="70" t="s">
        <v>3500</v>
      </c>
      <c r="B728" s="71">
        <v>1850</v>
      </c>
      <c r="C728" s="68" t="str">
        <f>IF(ISERROR(VLOOKUP(IF(RIGHT($A728,1)=")",LEFT($A728,FIND(" (",$A728)-1),$A728),[1]ACCS!$B$2:$B$5003, 1, FALSE)), "","1")</f>
        <v>1</v>
      </c>
      <c r="D728" s="103" t="str">
        <f>IF($B728="Unknown","",IF($B728="","",IF(VALUE(LEFT($B728,4))&lt;Calc!$J$2,"ANTIQUE","")))</f>
        <v>ANTIQUE</v>
      </c>
      <c r="E728" s="72" t="s">
        <v>37</v>
      </c>
      <c r="F728" s="121"/>
      <c r="G728" s="121" t="s">
        <v>26</v>
      </c>
      <c r="H728" s="62" t="str">
        <f t="shared" si="78"/>
        <v>Japonica</v>
      </c>
      <c r="I728" s="18">
        <f t="shared" si="79"/>
        <v>0</v>
      </c>
      <c r="J728" s="18">
        <f t="shared" si="80"/>
        <v>0</v>
      </c>
      <c r="K728" s="18">
        <f t="shared" si="81"/>
        <v>0</v>
      </c>
      <c r="L728" s="57" t="str">
        <f t="shared" si="82"/>
        <v>Cup of Beauty [United States]</v>
      </c>
      <c r="M728" s="57" t="str">
        <f t="shared" si="83"/>
        <v>Cup of Beauty [United States]</v>
      </c>
      <c r="N728" s="61" t="str">
        <f t="shared" si="77"/>
        <v>Cup of Beauty [United States]</v>
      </c>
    </row>
    <row r="729" spans="1:14" ht="25.15" customHeight="1" x14ac:dyDescent="0.2">
      <c r="A729" s="70" t="s">
        <v>2986</v>
      </c>
      <c r="B729" s="71">
        <v>2020</v>
      </c>
      <c r="C729" s="68" t="str">
        <f>IF(ISERROR(VLOOKUP(IF(RIGHT($A729,1)=")",LEFT($A729,FIND(" (",$A729)-1),$A729),[1]ACCS!$B$2:$B$5003, 1, FALSE)), "","1")</f>
        <v/>
      </c>
      <c r="D729" s="103" t="str">
        <f>IF($B729="Unknown","",IF($B729="","",IF(VALUE(LEFT($B729,4))&lt;Calc!$J$2,"ANTIQUE","")))</f>
        <v/>
      </c>
      <c r="E729" s="73" t="s">
        <v>47</v>
      </c>
      <c r="F729" s="121"/>
      <c r="G729" s="121"/>
      <c r="H729" s="62" t="str">
        <f t="shared" si="78"/>
        <v>Japonica</v>
      </c>
      <c r="I729" s="18">
        <f t="shared" si="79"/>
        <v>0</v>
      </c>
      <c r="J729" s="18">
        <f t="shared" si="80"/>
        <v>0</v>
      </c>
      <c r="K729" s="18">
        <f t="shared" si="81"/>
        <v>0</v>
      </c>
      <c r="L729" s="57" t="str">
        <f t="shared" si="82"/>
        <v>Cup of Crème</v>
      </c>
      <c r="M729" s="57" t="str">
        <f t="shared" si="83"/>
        <v>Cup of Crème</v>
      </c>
      <c r="N729" s="61" t="str">
        <f t="shared" si="77"/>
        <v>Cup of Crème</v>
      </c>
    </row>
    <row r="730" spans="1:14" ht="25.15" customHeight="1" x14ac:dyDescent="0.2">
      <c r="A730" s="70" t="s">
        <v>602</v>
      </c>
      <c r="B730" s="71">
        <v>2006</v>
      </c>
      <c r="C730" s="68" t="str">
        <f>IF(ISERROR(VLOOKUP(IF(RIGHT($A730,1)=")",LEFT($A730,FIND(" (",$A730)-1),$A730),[1]ACCS!$B$2:$B$5003, 1, FALSE)), "","1")</f>
        <v>1</v>
      </c>
      <c r="D730" s="103" t="str">
        <f>IF($B730="Unknown","",IF($B730="","",IF(VALUE(LEFT($B730,4))&lt;Calc!$J$2,"ANTIQUE","")))</f>
        <v/>
      </c>
      <c r="E730" s="72" t="s">
        <v>47</v>
      </c>
      <c r="F730" s="121"/>
      <c r="G730" s="121"/>
      <c r="H730" s="62" t="str">
        <f t="shared" si="78"/>
        <v>NRH</v>
      </c>
      <c r="I730" s="18">
        <f t="shared" si="79"/>
        <v>2</v>
      </c>
      <c r="J730" s="18">
        <f t="shared" si="80"/>
        <v>0</v>
      </c>
      <c r="K730" s="18">
        <f t="shared" si="81"/>
        <v>0</v>
      </c>
      <c r="L730" s="57" t="str">
        <f t="shared" si="82"/>
        <v>Cupcake</v>
      </c>
      <c r="M730" s="57" t="str">
        <f t="shared" si="83"/>
        <v>Cupcake</v>
      </c>
      <c r="N730" s="61" t="str">
        <f t="shared" si="77"/>
        <v>Cupcake</v>
      </c>
    </row>
    <row r="731" spans="1:14" ht="25.15" customHeight="1" x14ac:dyDescent="0.2">
      <c r="A731" s="70" t="s">
        <v>603</v>
      </c>
      <c r="B731" s="71">
        <v>2008</v>
      </c>
      <c r="C731" s="68" t="str">
        <f>IF(ISERROR(VLOOKUP(IF(RIGHT($A731,1)=")",LEFT($A731,FIND(" (",$A731)-1),$A731),[1]ACCS!$B$2:$B$5003, 1, FALSE)), "","1")</f>
        <v/>
      </c>
      <c r="D731" s="103" t="str">
        <f>IF($B731="Unknown","",IF($B731="","",IF(VALUE(LEFT($B731,4))&lt;Calc!$J$2,"ANTIQUE","")))</f>
        <v/>
      </c>
      <c r="E731" s="72" t="s">
        <v>24</v>
      </c>
      <c r="F731" s="121"/>
      <c r="G731" s="121"/>
      <c r="H731" s="62" t="str">
        <f t="shared" si="78"/>
        <v>Japonica</v>
      </c>
      <c r="I731" s="18">
        <f t="shared" si="79"/>
        <v>0</v>
      </c>
      <c r="J731" s="18">
        <f t="shared" si="80"/>
        <v>0</v>
      </c>
      <c r="K731" s="18">
        <f t="shared" si="81"/>
        <v>0</v>
      </c>
      <c r="L731" s="57" t="str">
        <f t="shared" si="82"/>
        <v>Curly Lady</v>
      </c>
      <c r="M731" s="57" t="str">
        <f t="shared" si="83"/>
        <v>Curly Lady</v>
      </c>
      <c r="N731" s="61" t="str">
        <f t="shared" si="77"/>
        <v>Curly Lady</v>
      </c>
    </row>
    <row r="732" spans="1:14" ht="25.15" customHeight="1" x14ac:dyDescent="0.2">
      <c r="A732" s="70" t="s">
        <v>604</v>
      </c>
      <c r="B732" s="71">
        <v>1979</v>
      </c>
      <c r="C732" s="68" t="str">
        <f>IF(ISERROR(VLOOKUP(IF(RIGHT($A732,1)=")",LEFT($A732,FIND(" (",$A732)-1),$A732),[1]ACCS!$B$2:$B$5003, 1, FALSE)), "","1")</f>
        <v>1</v>
      </c>
      <c r="D732" s="103" t="str">
        <f>IF($B732="Unknown","",IF($B732="","",IF(VALUE(LEFT($B732,4))&lt;Calc!$J$2,"ANTIQUE","")))</f>
        <v/>
      </c>
      <c r="E732" s="72" t="s">
        <v>29</v>
      </c>
      <c r="F732" s="121"/>
      <c r="G732" s="121"/>
      <c r="H732" s="62" t="str">
        <f t="shared" si="78"/>
        <v>Reticulata</v>
      </c>
      <c r="I732" s="18">
        <f t="shared" si="79"/>
        <v>1</v>
      </c>
      <c r="J732" s="18">
        <f t="shared" si="80"/>
        <v>0</v>
      </c>
      <c r="K732" s="18">
        <f t="shared" si="81"/>
        <v>0</v>
      </c>
      <c r="L732" s="57" t="str">
        <f t="shared" si="82"/>
        <v>Curtain Call</v>
      </c>
      <c r="M732" s="57" t="str">
        <f t="shared" si="83"/>
        <v>Curtain Call</v>
      </c>
      <c r="N732" s="61" t="str">
        <f t="shared" si="77"/>
        <v>Curtain Call</v>
      </c>
    </row>
    <row r="733" spans="1:14" ht="25.15" customHeight="1" x14ac:dyDescent="0.2">
      <c r="A733" s="70" t="s">
        <v>605</v>
      </c>
      <c r="B733" s="71">
        <v>1975</v>
      </c>
      <c r="C733" s="68" t="str">
        <f>IF(ISERROR(VLOOKUP(IF(RIGHT($A733,1)=")",LEFT($A733,FIND(" (",$A733)-1),$A733),[1]ACCS!$B$2:$B$5003, 1, FALSE)), "","1")</f>
        <v/>
      </c>
      <c r="D733" s="103" t="str">
        <f>IF($B733="Unknown","",IF($B733="","",IF(VALUE(LEFT($B733,4))&lt;Calc!$J$2,"ANTIQUE","")))</f>
        <v/>
      </c>
      <c r="E733" s="72" t="s">
        <v>61</v>
      </c>
      <c r="F733" s="121"/>
      <c r="G733" s="121"/>
      <c r="H733" s="62" t="str">
        <f t="shared" si="78"/>
        <v>Japonica</v>
      </c>
      <c r="I733" s="18">
        <f t="shared" si="79"/>
        <v>0</v>
      </c>
      <c r="J733" s="18">
        <f t="shared" si="80"/>
        <v>0</v>
      </c>
      <c r="K733" s="18">
        <f t="shared" si="81"/>
        <v>0</v>
      </c>
      <c r="L733" s="57" t="str">
        <f t="shared" si="82"/>
        <v>Cutey Pie</v>
      </c>
      <c r="M733" s="57" t="str">
        <f t="shared" si="83"/>
        <v>Cutey Pie</v>
      </c>
      <c r="N733" s="61" t="str">
        <f t="shared" si="77"/>
        <v>Cutey Pie</v>
      </c>
    </row>
    <row r="734" spans="1:14" ht="25.15" customHeight="1" x14ac:dyDescent="0.2">
      <c r="A734" s="70" t="s">
        <v>606</v>
      </c>
      <c r="B734" s="71">
        <v>2016</v>
      </c>
      <c r="C734" s="68" t="str">
        <f>IF(ISERROR(VLOOKUP(IF(RIGHT($A734,1)=")",LEFT($A734,FIND(" (",$A734)-1),$A734),[1]ACCS!$B$2:$B$5003, 1, FALSE)), "","1")</f>
        <v>1</v>
      </c>
      <c r="D734" s="103" t="str">
        <f>IF($B734="Unknown","",IF($B734="","",IF(VALUE(LEFT($B734,4))&lt;Calc!$J$2,"ANTIQUE","")))</f>
        <v/>
      </c>
      <c r="E734" s="72" t="s">
        <v>47</v>
      </c>
      <c r="F734" s="121" t="s">
        <v>5</v>
      </c>
      <c r="G734" s="121"/>
      <c r="H734" s="62" t="str">
        <f t="shared" si="78"/>
        <v>Japonica</v>
      </c>
      <c r="I734" s="18">
        <f t="shared" si="79"/>
        <v>0</v>
      </c>
      <c r="J734" s="18">
        <f t="shared" si="80"/>
        <v>0</v>
      </c>
      <c r="K734" s="18">
        <f t="shared" si="81"/>
        <v>0</v>
      </c>
      <c r="L734" s="57" t="str">
        <f t="shared" si="82"/>
        <v>Cutie Buttons</v>
      </c>
      <c r="M734" s="57" t="str">
        <f t="shared" si="83"/>
        <v>Cutie Buttons</v>
      </c>
      <c r="N734" s="61" t="str">
        <f t="shared" si="77"/>
        <v>Cutie Buttons</v>
      </c>
    </row>
    <row r="735" spans="1:14" ht="25.15" customHeight="1" x14ac:dyDescent="0.2">
      <c r="A735" s="70" t="s">
        <v>607</v>
      </c>
      <c r="B735" s="71">
        <v>2012</v>
      </c>
      <c r="C735" s="68" t="str">
        <f>IF(ISERROR(VLOOKUP(IF(RIGHT($A735,1)=")",LEFT($A735,FIND(" (",$A735)-1),$A735),[1]ACCS!$B$2:$B$5003, 1, FALSE)), "","1")</f>
        <v/>
      </c>
      <c r="D735" s="103" t="str">
        <f>IF($B735="Unknown","",IF($B735="","",IF(VALUE(LEFT($B735,4))&lt;Calc!$J$2,"ANTIQUE","")))</f>
        <v/>
      </c>
      <c r="E735" s="72" t="s">
        <v>30</v>
      </c>
      <c r="F735" s="121"/>
      <c r="G735" s="121"/>
      <c r="H735" s="62" t="str">
        <f t="shared" si="78"/>
        <v>Reticulata</v>
      </c>
      <c r="I735" s="18">
        <f t="shared" si="79"/>
        <v>1</v>
      </c>
      <c r="J735" s="18">
        <f t="shared" si="80"/>
        <v>0</v>
      </c>
      <c r="K735" s="18">
        <f t="shared" si="81"/>
        <v>0</v>
      </c>
      <c r="L735" s="57" t="str">
        <f t="shared" si="82"/>
        <v>Da Qio (See Zhanqun Lady)</v>
      </c>
      <c r="M735" s="57" t="str">
        <f t="shared" si="83"/>
        <v>Da Qio (See Zhanqun Lady)</v>
      </c>
      <c r="N735" s="61" t="str">
        <f t="shared" si="77"/>
        <v>Da Qio (See Zhanqun Lady)</v>
      </c>
    </row>
    <row r="736" spans="1:14" ht="25.15" customHeight="1" x14ac:dyDescent="0.2">
      <c r="A736" s="70" t="s">
        <v>608</v>
      </c>
      <c r="B736" s="71">
        <v>2012</v>
      </c>
      <c r="C736" s="68" t="str">
        <f>IF(ISERROR(VLOOKUP(IF(RIGHT($A736,1)=")",LEFT($A736,FIND(" (",$A736)-1),$A736),[1]ACCS!$B$2:$B$5003, 1, FALSE)), "","1")</f>
        <v>1</v>
      </c>
      <c r="D736" s="103" t="str">
        <f>IF($B736="Unknown","",IF($B736="","",IF(VALUE(LEFT($B736,4))&lt;Calc!$J$2,"ANTIQUE","")))</f>
        <v/>
      </c>
      <c r="E736" s="72" t="s">
        <v>37</v>
      </c>
      <c r="F736" s="121"/>
      <c r="G736" s="121"/>
      <c r="H736" s="62" t="str">
        <f t="shared" si="78"/>
        <v>Vernalis</v>
      </c>
      <c r="I736" s="18">
        <f t="shared" si="79"/>
        <v>5</v>
      </c>
      <c r="J736" s="18">
        <f t="shared" si="80"/>
        <v>0</v>
      </c>
      <c r="K736" s="18">
        <f t="shared" si="81"/>
        <v>0</v>
      </c>
      <c r="L736" s="57" t="str">
        <f t="shared" si="82"/>
        <v>Dabney's Star</v>
      </c>
      <c r="M736" s="57" t="str">
        <f t="shared" si="83"/>
        <v>Dabney's Star</v>
      </c>
      <c r="N736" s="61" t="str">
        <f t="shared" si="77"/>
        <v>Dabney's Star</v>
      </c>
    </row>
    <row r="737" spans="1:14" ht="25.15" customHeight="1" x14ac:dyDescent="0.2">
      <c r="A737" s="70" t="s">
        <v>609</v>
      </c>
      <c r="B737" s="71">
        <v>2009</v>
      </c>
      <c r="C737" s="68" t="str">
        <f>IF(ISERROR(VLOOKUP(IF(RIGHT($A737,1)=")",LEFT($A737,FIND(" (",$A737)-1),$A737),[1]ACCS!$B$2:$B$5003, 1, FALSE)), "","1")</f>
        <v>1</v>
      </c>
      <c r="D737" s="103" t="str">
        <f>IF($B737="Unknown","",IF($B737="","",IF(VALUE(LEFT($B737,4))&lt;Calc!$J$2,"ANTIQUE","")))</f>
        <v/>
      </c>
      <c r="E737" s="72" t="s">
        <v>37</v>
      </c>
      <c r="F737" s="121"/>
      <c r="G737" s="121"/>
      <c r="H737" s="62" t="str">
        <f t="shared" si="78"/>
        <v>Japonica</v>
      </c>
      <c r="I737" s="18">
        <f t="shared" si="79"/>
        <v>0</v>
      </c>
      <c r="J737" s="18">
        <f t="shared" si="80"/>
        <v>0</v>
      </c>
      <c r="K737" s="18">
        <f t="shared" si="81"/>
        <v>0</v>
      </c>
      <c r="L737" s="57" t="str">
        <f t="shared" si="82"/>
        <v>Daddy Mac</v>
      </c>
      <c r="M737" s="57" t="str">
        <f t="shared" si="83"/>
        <v>Daddy Mac</v>
      </c>
      <c r="N737" s="61" t="str">
        <f t="shared" si="77"/>
        <v>Daddy Mac</v>
      </c>
    </row>
    <row r="738" spans="1:14" ht="25.15" customHeight="1" x14ac:dyDescent="0.2">
      <c r="A738" s="70" t="s">
        <v>2889</v>
      </c>
      <c r="B738" s="71">
        <v>2019</v>
      </c>
      <c r="C738" s="68" t="str">
        <f>IF(ISERROR(VLOOKUP(IF(RIGHT($A738,1)=")",LEFT($A738,FIND(" (",$A738)-1),$A738),[1]ACCS!$B$2:$B$5003, 1, FALSE)), "","1")</f>
        <v>1</v>
      </c>
      <c r="D738" s="103" t="str">
        <f>IF($B738="Unknown","",IF($B738="","",IF(VALUE(LEFT($B738,4))&lt;Calc!$J$2,"ANTIQUE","")))</f>
        <v/>
      </c>
      <c r="E738" s="72" t="s">
        <v>21</v>
      </c>
      <c r="F738" s="121"/>
      <c r="G738" s="121"/>
      <c r="H738" s="62" t="str">
        <f t="shared" si="78"/>
        <v>Japonica</v>
      </c>
      <c r="I738" s="18">
        <f t="shared" si="79"/>
        <v>0</v>
      </c>
      <c r="J738" s="18">
        <f t="shared" si="80"/>
        <v>0</v>
      </c>
      <c r="K738" s="18">
        <f t="shared" si="81"/>
        <v>0</v>
      </c>
      <c r="L738" s="57" t="str">
        <f t="shared" si="82"/>
        <v>Daddy's Girl</v>
      </c>
      <c r="M738" s="57" t="str">
        <f t="shared" si="83"/>
        <v>Daddy's Girl</v>
      </c>
      <c r="N738" s="61" t="str">
        <f t="shared" si="77"/>
        <v>Daddy's Girl</v>
      </c>
    </row>
    <row r="739" spans="1:14" ht="25.15" customHeight="1" x14ac:dyDescent="0.2">
      <c r="A739" s="70" t="s">
        <v>610</v>
      </c>
      <c r="B739" s="71">
        <v>2011</v>
      </c>
      <c r="C739" s="68" t="str">
        <f>IF(ISERROR(VLOOKUP(IF(RIGHT($A739,1)=")",LEFT($A739,FIND(" (",$A739)-1),$A739),[1]ACCS!$B$2:$B$5003, 1, FALSE)), "","1")</f>
        <v>1</v>
      </c>
      <c r="D739" s="103" t="str">
        <f>IF($B739="Unknown","",IF($B739="","",IF(VALUE(LEFT($B739,4))&lt;Calc!$J$2,"ANTIQUE","")))</f>
        <v/>
      </c>
      <c r="E739" s="72" t="s">
        <v>24</v>
      </c>
      <c r="F739" s="121"/>
      <c r="G739" s="121" t="s">
        <v>26</v>
      </c>
      <c r="H739" s="62" t="str">
        <f t="shared" si="78"/>
        <v>Japonica</v>
      </c>
      <c r="I739" s="18">
        <f t="shared" si="79"/>
        <v>0</v>
      </c>
      <c r="J739" s="18">
        <f t="shared" si="80"/>
        <v>0</v>
      </c>
      <c r="K739" s="18">
        <f t="shared" si="81"/>
        <v>0</v>
      </c>
      <c r="L739" s="57" t="str">
        <f t="shared" si="82"/>
        <v>Dad's Pink</v>
      </c>
      <c r="M739" s="57" t="str">
        <f t="shared" si="83"/>
        <v>Dad's Pink</v>
      </c>
      <c r="N739" s="61" t="str">
        <f t="shared" si="77"/>
        <v>Dad's Pink</v>
      </c>
    </row>
    <row r="740" spans="1:14" ht="25.15" customHeight="1" x14ac:dyDescent="0.2">
      <c r="A740" s="70" t="s">
        <v>611</v>
      </c>
      <c r="B740" s="71">
        <v>1986</v>
      </c>
      <c r="C740" s="68" t="str">
        <f>IF(ISERROR(VLOOKUP(IF(RIGHT($A740,1)=")",LEFT($A740,FIND(" (",$A740)-1),$A740),[1]ACCS!$B$2:$B$5003, 1, FALSE)), "","1")</f>
        <v>1</v>
      </c>
      <c r="D740" s="103" t="str">
        <f>IF($B740="Unknown","",IF($B740="","",IF(VALUE(LEFT($B740,4))&lt;Calc!$J$2,"ANTIQUE","")))</f>
        <v/>
      </c>
      <c r="E740" s="72" t="s">
        <v>35</v>
      </c>
      <c r="F740" s="121"/>
      <c r="G740" s="121" t="s">
        <v>26</v>
      </c>
      <c r="H740" s="62" t="str">
        <f t="shared" si="78"/>
        <v>Japonica</v>
      </c>
      <c r="I740" s="18">
        <f t="shared" si="79"/>
        <v>0</v>
      </c>
      <c r="J740" s="18">
        <f t="shared" si="80"/>
        <v>0</v>
      </c>
      <c r="K740" s="18">
        <f t="shared" si="81"/>
        <v>0</v>
      </c>
      <c r="L740" s="57" t="str">
        <f t="shared" si="82"/>
        <v>Dahlohnega</v>
      </c>
      <c r="M740" s="57" t="str">
        <f t="shared" si="83"/>
        <v>Dahlohnega</v>
      </c>
      <c r="N740" s="61" t="str">
        <f t="shared" si="77"/>
        <v>Dahlohnega</v>
      </c>
    </row>
    <row r="741" spans="1:14" ht="25.15" customHeight="1" x14ac:dyDescent="0.2">
      <c r="A741" s="70" t="s">
        <v>612</v>
      </c>
      <c r="B741" s="71">
        <v>1964</v>
      </c>
      <c r="C741" s="68" t="str">
        <f>IF(ISERROR(VLOOKUP(IF(RIGHT($A741,1)=")",LEFT($A741,FIND(" (",$A741)-1),$A741),[1]ACCS!$B$2:$B$5003, 1, FALSE)), "","1")</f>
        <v>1</v>
      </c>
      <c r="D741" s="103" t="str">
        <f>IF($B741="Unknown","",IF($B741="","",IF(VALUE(LEFT($B741,4))&lt;Calc!$J$2,"ANTIQUE","")))</f>
        <v/>
      </c>
      <c r="E741" s="72" t="s">
        <v>30</v>
      </c>
      <c r="F741" s="121" t="s">
        <v>5</v>
      </c>
      <c r="G741" s="121"/>
      <c r="H741" s="62" t="str">
        <f t="shared" si="78"/>
        <v>Japonica</v>
      </c>
      <c r="I741" s="18">
        <f t="shared" si="79"/>
        <v>0</v>
      </c>
      <c r="J741" s="18">
        <f t="shared" si="80"/>
        <v>0</v>
      </c>
      <c r="K741" s="18">
        <f t="shared" si="81"/>
        <v>0</v>
      </c>
      <c r="L741" s="57" t="str">
        <f t="shared" si="82"/>
        <v>Daijokan (Large Castle Crown)</v>
      </c>
      <c r="M741" s="57" t="str">
        <f t="shared" si="83"/>
        <v>Daijokan (Large Castle Crown)</v>
      </c>
      <c r="N741" s="61" t="str">
        <f t="shared" si="77"/>
        <v>Daijokan</v>
      </c>
    </row>
    <row r="742" spans="1:14" ht="25.15" customHeight="1" x14ac:dyDescent="0.2">
      <c r="A742" s="70" t="s">
        <v>3303</v>
      </c>
      <c r="B742" s="71">
        <v>1891</v>
      </c>
      <c r="C742" s="68" t="str">
        <f>IF(ISERROR(VLOOKUP(IF(RIGHT($A742,1)=")",LEFT($A742,FIND(" (",$A742)-1),$A742),[1]ACCS!$B$2:$B$5003, 1, FALSE)), "","1")</f>
        <v>1</v>
      </c>
      <c r="D742" s="103" t="str">
        <f>IF($B742="Unknown","",IF($B742="","",IF(VALUE(LEFT($B742,4))&lt;Calc!$J$2,"ANTIQUE","")))</f>
        <v>ANTIQUE</v>
      </c>
      <c r="E742" s="72" t="s">
        <v>21</v>
      </c>
      <c r="F742" s="121"/>
      <c r="G742" s="121"/>
      <c r="H742" s="62" t="str">
        <f t="shared" si="78"/>
        <v>Japonica</v>
      </c>
      <c r="I742" s="18">
        <f t="shared" si="79"/>
        <v>0</v>
      </c>
      <c r="J742" s="18">
        <f t="shared" si="80"/>
        <v>0</v>
      </c>
      <c r="K742" s="18">
        <f t="shared" si="81"/>
        <v>0</v>
      </c>
      <c r="L742" s="57" t="str">
        <f t="shared" si="82"/>
        <v>Daikagura (Idaten-shibori, Kiyosu, Daikagura Ward)</v>
      </c>
      <c r="M742" s="57" t="str">
        <f t="shared" si="83"/>
        <v>Daikagura (Idaten-shibori, Kiyosu, Daikagura Ward)</v>
      </c>
      <c r="N742" s="61" t="str">
        <f t="shared" si="77"/>
        <v>Daikagura</v>
      </c>
    </row>
    <row r="743" spans="1:14" ht="25.15" customHeight="1" x14ac:dyDescent="0.2">
      <c r="A743" s="70" t="s">
        <v>613</v>
      </c>
      <c r="B743" s="71">
        <v>1975</v>
      </c>
      <c r="C743" s="68" t="str">
        <f>IF(ISERROR(VLOOKUP(IF(RIGHT($A743,1)=")",LEFT($A743,FIND(" (",$A743)-1),$A743),[1]ACCS!$B$2:$B$5003, 1, FALSE)), "","1")</f>
        <v>1</v>
      </c>
      <c r="D743" s="103" t="str">
        <f>IF($B743="Unknown","",IF($B743="","",IF(VALUE(LEFT($B743,4))&lt;Calc!$J$2,"ANTIQUE","")))</f>
        <v/>
      </c>
      <c r="E743" s="72" t="s">
        <v>37</v>
      </c>
      <c r="F743" s="121"/>
      <c r="G743" s="121"/>
      <c r="H743" s="62" t="str">
        <f t="shared" si="78"/>
        <v>NRH</v>
      </c>
      <c r="I743" s="18">
        <f t="shared" si="79"/>
        <v>2</v>
      </c>
      <c r="J743" s="18">
        <f t="shared" si="80"/>
        <v>0</v>
      </c>
      <c r="K743" s="18">
        <f t="shared" si="81"/>
        <v>0</v>
      </c>
      <c r="L743" s="57" t="str">
        <f t="shared" si="82"/>
        <v>Daintiness</v>
      </c>
      <c r="M743" s="57" t="str">
        <f t="shared" si="83"/>
        <v>Daintiness</v>
      </c>
      <c r="N743" s="61" t="str">
        <f t="shared" si="77"/>
        <v>Daintiness</v>
      </c>
    </row>
    <row r="744" spans="1:14" ht="25.15" customHeight="1" x14ac:dyDescent="0.2">
      <c r="A744" s="70" t="s">
        <v>614</v>
      </c>
      <c r="B744" s="71">
        <v>1952</v>
      </c>
      <c r="C744" s="68" t="str">
        <f>IF(ISERROR(VLOOKUP(IF(RIGHT($A744,1)=")",LEFT($A744,FIND(" (",$A744)-1),$A744),[1]ACCS!$B$2:$B$5003, 1, FALSE)), "","1")</f>
        <v/>
      </c>
      <c r="D744" s="103" t="str">
        <f>IF($B744="Unknown","",IF($B744="","",IF(VALUE(LEFT($B744,4))&lt;Calc!$J$2,"ANTIQUE","")))</f>
        <v/>
      </c>
      <c r="E744" s="72" t="s">
        <v>24</v>
      </c>
      <c r="F744" s="121"/>
      <c r="G744" s="121"/>
      <c r="H744" s="62" t="str">
        <f t="shared" si="78"/>
        <v>Japonica</v>
      </c>
      <c r="I744" s="18">
        <f t="shared" si="79"/>
        <v>0</v>
      </c>
      <c r="J744" s="18">
        <f t="shared" si="80"/>
        <v>0</v>
      </c>
      <c r="K744" s="18">
        <f t="shared" si="81"/>
        <v>0</v>
      </c>
      <c r="L744" s="57" t="str">
        <f t="shared" si="82"/>
        <v>Dainty Maiden</v>
      </c>
      <c r="M744" s="57" t="str">
        <f t="shared" si="83"/>
        <v>Dainty Maiden</v>
      </c>
      <c r="N744" s="61" t="str">
        <f t="shared" si="77"/>
        <v>Dainty Maiden</v>
      </c>
    </row>
    <row r="745" spans="1:14" ht="25.15" customHeight="1" x14ac:dyDescent="0.2">
      <c r="A745" s="70" t="s">
        <v>2890</v>
      </c>
      <c r="B745" s="71">
        <v>2019</v>
      </c>
      <c r="C745" s="68" t="str">
        <f>IF(ISERROR(VLOOKUP(IF(RIGHT($A745,1)=")",LEFT($A745,FIND(" (",$A745)-1),$A745),[1]ACCS!$B$2:$B$5003, 1, FALSE)), "","1")</f>
        <v>1</v>
      </c>
      <c r="D745" s="103" t="str">
        <f>IF($B745="Unknown","",IF($B745="","",IF(VALUE(LEFT($B745,4))&lt;Calc!$J$2,"ANTIQUE","")))</f>
        <v/>
      </c>
      <c r="E745" s="72" t="s">
        <v>47</v>
      </c>
      <c r="F745" s="121"/>
      <c r="G745" s="121"/>
      <c r="H745" s="62" t="str">
        <f t="shared" si="78"/>
        <v>Reticulata</v>
      </c>
      <c r="I745" s="18">
        <f t="shared" si="79"/>
        <v>1</v>
      </c>
      <c r="J745" s="18">
        <f t="shared" si="80"/>
        <v>0</v>
      </c>
      <c r="K745" s="18">
        <f t="shared" si="81"/>
        <v>0</v>
      </c>
      <c r="L745" s="57" t="str">
        <f t="shared" si="82"/>
        <v>Dainty Pink Star</v>
      </c>
      <c r="M745" s="57" t="str">
        <f t="shared" si="83"/>
        <v>Dainty Pink Star</v>
      </c>
      <c r="N745" s="61" t="str">
        <f t="shared" si="77"/>
        <v>Dainty Pink Star</v>
      </c>
    </row>
    <row r="746" spans="1:14" ht="25.15" customHeight="1" x14ac:dyDescent="0.2">
      <c r="A746" s="70" t="s">
        <v>615</v>
      </c>
      <c r="B746" s="71">
        <v>1961</v>
      </c>
      <c r="C746" s="68" t="str">
        <f>IF(ISERROR(VLOOKUP(IF(RIGHT($A746,1)=")",LEFT($A746,FIND(" (",$A746)-1),$A746),[1]ACCS!$B$2:$B$5003, 1, FALSE)), "","1")</f>
        <v>1</v>
      </c>
      <c r="D746" s="103" t="str">
        <f>IF($B746="Unknown","",IF($B746="","",IF(VALUE(LEFT($B746,4))&lt;Calc!$J$2,"ANTIQUE","")))</f>
        <v/>
      </c>
      <c r="E746" s="72" t="s">
        <v>61</v>
      </c>
      <c r="F746" s="121"/>
      <c r="G746" s="121"/>
      <c r="H746" s="62" t="str">
        <f t="shared" si="78"/>
        <v>Japonica</v>
      </c>
      <c r="I746" s="18">
        <f t="shared" si="79"/>
        <v>0</v>
      </c>
      <c r="J746" s="18">
        <f t="shared" si="80"/>
        <v>0</v>
      </c>
      <c r="K746" s="18">
        <f t="shared" si="81"/>
        <v>0</v>
      </c>
      <c r="L746" s="57" t="str">
        <f t="shared" si="82"/>
        <v>Daisy Eagleson</v>
      </c>
      <c r="M746" s="57" t="str">
        <f t="shared" si="83"/>
        <v>Daisy Eagleson</v>
      </c>
      <c r="N746" s="61" t="str">
        <f t="shared" si="77"/>
        <v>Daisy Eagleson</v>
      </c>
    </row>
    <row r="747" spans="1:14" ht="25.15" customHeight="1" x14ac:dyDescent="0.2">
      <c r="A747" s="99" t="s">
        <v>3185</v>
      </c>
      <c r="B747" s="100">
        <v>1941</v>
      </c>
      <c r="C747" s="68" t="str">
        <f>IF(ISERROR(VLOOKUP(IF(RIGHT($A747,1)=")",LEFT($A747,FIND(" (",$A747)-1),$A747),[1]ACCS!$B$2:$B$5003, 1, FALSE)), "","1")</f>
        <v>1</v>
      </c>
      <c r="D747" s="115" t="str">
        <f>IF($B747="Unknown","",IF($B747="","",IF(VALUE(LEFT($B747,4))&lt;Calc!$J$2,"ANTIQUE","")))</f>
        <v/>
      </c>
      <c r="E747" s="53" t="s">
        <v>37</v>
      </c>
      <c r="F747" s="121"/>
      <c r="G747" s="121"/>
      <c r="H747" s="62" t="str">
        <f t="shared" si="78"/>
        <v>Japonica [Higo]</v>
      </c>
      <c r="I747" s="18">
        <f t="shared" si="79"/>
        <v>6</v>
      </c>
      <c r="J747" s="18">
        <f t="shared" si="80"/>
        <v>0</v>
      </c>
      <c r="K747" s="18">
        <f t="shared" si="81"/>
        <v>0</v>
      </c>
      <c r="L747" s="57" t="str">
        <f t="shared" si="82"/>
        <v>Daitairin (Higo)</v>
      </c>
      <c r="M747" s="57" t="str">
        <f t="shared" si="83"/>
        <v>Daitairin (Higo)</v>
      </c>
      <c r="N747" s="61" t="str">
        <f t="shared" si="77"/>
        <v>Daitairin</v>
      </c>
    </row>
    <row r="748" spans="1:14" ht="25.15" customHeight="1" x14ac:dyDescent="0.2">
      <c r="A748" s="70" t="s">
        <v>616</v>
      </c>
      <c r="B748" s="71">
        <v>2004</v>
      </c>
      <c r="C748" s="68" t="str">
        <f>IF(ISERROR(VLOOKUP(IF(RIGHT($A748,1)=")",LEFT($A748,FIND(" (",$A748)-1),$A748),[1]ACCS!$B$2:$B$5003, 1, FALSE)), "","1")</f>
        <v/>
      </c>
      <c r="D748" s="103" t="str">
        <f>IF($B748="Unknown","",IF($B748="","",IF(VALUE(LEFT($B748,4))&lt;Calc!$J$2,"ANTIQUE","")))</f>
        <v/>
      </c>
      <c r="E748" s="72" t="s">
        <v>24</v>
      </c>
      <c r="F748" s="121"/>
      <c r="G748" s="121"/>
      <c r="H748" s="62" t="str">
        <f t="shared" si="78"/>
        <v>Japonica</v>
      </c>
      <c r="I748" s="18">
        <f t="shared" si="79"/>
        <v>0</v>
      </c>
      <c r="J748" s="18">
        <f t="shared" si="80"/>
        <v>0</v>
      </c>
      <c r="K748" s="18">
        <f t="shared" si="81"/>
        <v>0</v>
      </c>
      <c r="L748" s="57" t="str">
        <f t="shared" si="82"/>
        <v>Dakota Var.</v>
      </c>
      <c r="M748" s="57" t="str">
        <f t="shared" si="83"/>
        <v>Dakota Var.</v>
      </c>
      <c r="N748" s="61" t="str">
        <f t="shared" si="77"/>
        <v>Dakota Var.</v>
      </c>
    </row>
    <row r="749" spans="1:14" ht="25.15" customHeight="1" x14ac:dyDescent="0.2">
      <c r="A749" s="70" t="s">
        <v>617</v>
      </c>
      <c r="B749" s="71">
        <v>2007</v>
      </c>
      <c r="C749" s="68" t="str">
        <f>IF(ISERROR(VLOOKUP(IF(RIGHT($A749,1)=")",LEFT($A749,FIND(" (",$A749)-1),$A749),[1]ACCS!$B$2:$B$5003, 1, FALSE)), "","1")</f>
        <v>1</v>
      </c>
      <c r="D749" s="103" t="str">
        <f>IF($B749="Unknown","",IF($B749="","",IF(VALUE(LEFT($B749,4))&lt;Calc!$J$2,"ANTIQUE","")))</f>
        <v/>
      </c>
      <c r="E749" s="72" t="s">
        <v>37</v>
      </c>
      <c r="F749" s="121"/>
      <c r="G749" s="121"/>
      <c r="H749" s="62" t="str">
        <f t="shared" si="78"/>
        <v>Japonica</v>
      </c>
      <c r="I749" s="18">
        <f t="shared" si="79"/>
        <v>0</v>
      </c>
      <c r="J749" s="18">
        <f t="shared" si="80"/>
        <v>0</v>
      </c>
      <c r="K749" s="18">
        <f t="shared" si="81"/>
        <v>0</v>
      </c>
      <c r="L749" s="57" t="str">
        <f t="shared" si="82"/>
        <v>Dale Fitzgerald</v>
      </c>
      <c r="M749" s="57" t="str">
        <f t="shared" si="83"/>
        <v>Dale Fitzgerald</v>
      </c>
      <c r="N749" s="61" t="str">
        <f t="shared" si="77"/>
        <v>Dale Fitzgerald</v>
      </c>
    </row>
    <row r="750" spans="1:14" ht="25.15" customHeight="1" x14ac:dyDescent="0.2">
      <c r="A750" s="70" t="s">
        <v>618</v>
      </c>
      <c r="B750" s="71">
        <v>2019</v>
      </c>
      <c r="C750" s="68" t="str">
        <f>IF(ISERROR(VLOOKUP(IF(RIGHT($A750,1)=")",LEFT($A750,FIND(" (",$A750)-1),$A750),[1]ACCS!$B$2:$B$5003, 1, FALSE)), "","1")</f>
        <v/>
      </c>
      <c r="D750" s="103" t="str">
        <f>IF($B750="Unknown","",IF($B750="","",IF(VALUE(LEFT($B750,4))&lt;Calc!$J$2,"ANTIQUE","")))</f>
        <v/>
      </c>
      <c r="E750" s="72" t="s">
        <v>35</v>
      </c>
      <c r="F750" s="121"/>
      <c r="G750" s="121" t="s">
        <v>26</v>
      </c>
      <c r="H750" s="62" t="str">
        <f t="shared" si="78"/>
        <v>Specie</v>
      </c>
      <c r="I750" s="18">
        <f t="shared" si="79"/>
        <v>9</v>
      </c>
      <c r="J750" s="18">
        <f t="shared" si="80"/>
        <v>9</v>
      </c>
      <c r="K750" s="18">
        <f t="shared" si="81"/>
        <v>0</v>
      </c>
      <c r="L750" s="57" t="str">
        <f t="shared" si="82"/>
        <v>Dalu Jinqu Variegated (Edithae)</v>
      </c>
      <c r="M750" s="57" t="str">
        <f t="shared" si="83"/>
        <v>Dalu Jinqu Variegated</v>
      </c>
      <c r="N750" s="61" t="str">
        <f t="shared" si="77"/>
        <v>Dalu Jinqu Variegated</v>
      </c>
    </row>
    <row r="751" spans="1:14" ht="25.15" customHeight="1" x14ac:dyDescent="0.2">
      <c r="A751" s="70" t="s">
        <v>619</v>
      </c>
      <c r="B751" s="71">
        <v>2007</v>
      </c>
      <c r="C751" s="68" t="str">
        <f>IF(ISERROR(VLOOKUP(IF(RIGHT($A751,1)=")",LEFT($A751,FIND(" (",$A751)-1),$A751),[1]ACCS!$B$2:$B$5003, 1, FALSE)), "","1")</f>
        <v>1</v>
      </c>
      <c r="D751" s="103" t="str">
        <f>IF($B751="Unknown","",IF($B751="","",IF(VALUE(LEFT($B751,4))&lt;Calc!$J$2,"ANTIQUE","")))</f>
        <v/>
      </c>
      <c r="E751" s="72" t="s">
        <v>35</v>
      </c>
      <c r="F751" s="121"/>
      <c r="G751" s="121" t="s">
        <v>26</v>
      </c>
      <c r="H751" s="62" t="str">
        <f t="shared" si="78"/>
        <v>Specie</v>
      </c>
      <c r="I751" s="18">
        <f t="shared" si="79"/>
        <v>9</v>
      </c>
      <c r="J751" s="18">
        <f t="shared" si="80"/>
        <v>9</v>
      </c>
      <c r="K751" s="18">
        <f t="shared" si="81"/>
        <v>0</v>
      </c>
      <c r="L751" s="57" t="str">
        <f t="shared" si="82"/>
        <v>Dalu Jiuqu (Edithae)</v>
      </c>
      <c r="M751" s="57" t="str">
        <f t="shared" si="83"/>
        <v>Dalu Jiuqu</v>
      </c>
      <c r="N751" s="61" t="str">
        <f t="shared" si="77"/>
        <v>Dalu Jiuqu</v>
      </c>
    </row>
    <row r="752" spans="1:14" ht="25.15" customHeight="1" x14ac:dyDescent="0.2">
      <c r="A752" s="70" t="s">
        <v>620</v>
      </c>
      <c r="B752" s="71">
        <v>2002</v>
      </c>
      <c r="C752" s="68" t="str">
        <f>IF(ISERROR(VLOOKUP(IF(RIGHT($A752,1)=")",LEFT($A752,FIND(" (",$A752)-1),$A752),[1]ACCS!$B$2:$B$5003, 1, FALSE)), "","1")</f>
        <v/>
      </c>
      <c r="D752" s="103" t="str">
        <f>IF($B752="Unknown","",IF($B752="","",IF(VALUE(LEFT($B752,4))&lt;Calc!$J$2,"ANTIQUE","")))</f>
        <v/>
      </c>
      <c r="E752" s="72" t="s">
        <v>24</v>
      </c>
      <c r="F752" s="121"/>
      <c r="G752" s="121"/>
      <c r="H752" s="62" t="str">
        <f t="shared" si="78"/>
        <v>NRH</v>
      </c>
      <c r="I752" s="18">
        <f t="shared" si="79"/>
        <v>2</v>
      </c>
      <c r="J752" s="18">
        <f t="shared" si="80"/>
        <v>0</v>
      </c>
      <c r="K752" s="18">
        <f t="shared" si="81"/>
        <v>0</v>
      </c>
      <c r="L752" s="57" t="str">
        <f t="shared" si="82"/>
        <v>Dame Silvia</v>
      </c>
      <c r="M752" s="57" t="str">
        <f t="shared" si="83"/>
        <v>Dame Silvia</v>
      </c>
      <c r="N752" s="61" t="str">
        <f t="shared" si="77"/>
        <v>Dame Silvia</v>
      </c>
    </row>
    <row r="753" spans="1:14" ht="25.15" customHeight="1" x14ac:dyDescent="0.2">
      <c r="A753" s="70" t="s">
        <v>3304</v>
      </c>
      <c r="B753" s="71" t="s">
        <v>3155</v>
      </c>
      <c r="C753" s="68" t="str">
        <f>IF(ISERROR(VLOOKUP(IF(RIGHT($A753,1)=")",LEFT($A753,FIND(" (",$A753)-1),$A753),[1]ACCS!$B$2:$B$5003, 1, FALSE)), "","1")</f>
        <v/>
      </c>
      <c r="D753" s="103" t="str">
        <f>IF($B753="Unknown","",IF($B753="","",IF(VALUE(LEFT($B753,4))&lt;Calc!$J$2,"ANTIQUE","")))</f>
        <v>ANTIQUE</v>
      </c>
      <c r="E753" s="72" t="s">
        <v>24</v>
      </c>
      <c r="F753" s="121"/>
      <c r="G753" s="121"/>
      <c r="H753" s="62" t="str">
        <f t="shared" si="78"/>
        <v>Japonica</v>
      </c>
      <c r="I753" s="18">
        <f t="shared" si="79"/>
        <v>0</v>
      </c>
      <c r="J753" s="18">
        <f t="shared" si="80"/>
        <v>0</v>
      </c>
      <c r="K753" s="18">
        <f t="shared" si="81"/>
        <v>0</v>
      </c>
      <c r="L753" s="57" t="str">
        <f t="shared" si="82"/>
        <v>Damozel</v>
      </c>
      <c r="M753" s="57" t="str">
        <f t="shared" si="83"/>
        <v>Damozel</v>
      </c>
      <c r="N753" s="61" t="str">
        <f t="shared" si="77"/>
        <v>Damozel</v>
      </c>
    </row>
    <row r="754" spans="1:14" ht="25.15" customHeight="1" x14ac:dyDescent="0.2">
      <c r="A754" s="70" t="s">
        <v>621</v>
      </c>
      <c r="B754" s="71">
        <v>1989</v>
      </c>
      <c r="C754" s="68" t="str">
        <f>IF(ISERROR(VLOOKUP(IF(RIGHT($A754,1)=")",LEFT($A754,FIND(" (",$A754)-1),$A754),[1]ACCS!$B$2:$B$5003, 1, FALSE)), "","1")</f>
        <v>1</v>
      </c>
      <c r="D754" s="103" t="str">
        <f>IF($B754="Unknown","",IF($B754="","",IF(VALUE(LEFT($B754,4))&lt;Calc!$J$2,"ANTIQUE","")))</f>
        <v/>
      </c>
      <c r="E754" s="72" t="s">
        <v>30</v>
      </c>
      <c r="F754" s="121"/>
      <c r="G754" s="121"/>
      <c r="H754" s="62" t="str">
        <f t="shared" si="78"/>
        <v>Reticulata</v>
      </c>
      <c r="I754" s="18">
        <f t="shared" si="79"/>
        <v>1</v>
      </c>
      <c r="J754" s="18">
        <f t="shared" si="80"/>
        <v>0</v>
      </c>
      <c r="K754" s="18">
        <f t="shared" si="81"/>
        <v>0</v>
      </c>
      <c r="L754" s="57" t="str">
        <f t="shared" si="82"/>
        <v>Dana Homeyer</v>
      </c>
      <c r="M754" s="57" t="str">
        <f t="shared" si="83"/>
        <v>Dana Homeyer</v>
      </c>
      <c r="N754" s="61" t="str">
        <f t="shared" si="77"/>
        <v>Dana Homeyer</v>
      </c>
    </row>
    <row r="755" spans="1:14" ht="25.15" customHeight="1" x14ac:dyDescent="0.2">
      <c r="A755" s="70" t="s">
        <v>622</v>
      </c>
      <c r="B755" s="71">
        <v>2017</v>
      </c>
      <c r="C755" s="68" t="str">
        <f>IF(ISERROR(VLOOKUP(IF(RIGHT($A755,1)=")",LEFT($A755,FIND(" (",$A755)-1),$A755),[1]ACCS!$B$2:$B$5003, 1, FALSE)), "","1")</f>
        <v>1</v>
      </c>
      <c r="D755" s="103" t="str">
        <f>IF($B755="Unknown","",IF($B755="","",IF(VALUE(LEFT($B755,4))&lt;Calc!$J$2,"ANTIQUE","")))</f>
        <v/>
      </c>
      <c r="E755" s="72" t="s">
        <v>24</v>
      </c>
      <c r="F755" s="121"/>
      <c r="G755" s="121"/>
      <c r="H755" s="62" t="str">
        <f t="shared" si="78"/>
        <v>Japonica</v>
      </c>
      <c r="I755" s="18">
        <f t="shared" si="79"/>
        <v>0</v>
      </c>
      <c r="J755" s="18">
        <f t="shared" si="80"/>
        <v>0</v>
      </c>
      <c r="K755" s="18">
        <f t="shared" si="81"/>
        <v>0</v>
      </c>
      <c r="L755" s="57" t="str">
        <f t="shared" si="82"/>
        <v>Danatta Merryday</v>
      </c>
      <c r="M755" s="57" t="str">
        <f t="shared" si="83"/>
        <v>Danatta Merryday</v>
      </c>
      <c r="N755" s="61" t="str">
        <f t="shared" si="77"/>
        <v>Danatta Merryday</v>
      </c>
    </row>
    <row r="756" spans="1:14" ht="25.15" customHeight="1" x14ac:dyDescent="0.2">
      <c r="A756" s="70" t="s">
        <v>623</v>
      </c>
      <c r="B756" s="71">
        <v>2010</v>
      </c>
      <c r="C756" s="68" t="str">
        <f>IF(ISERROR(VLOOKUP(IF(RIGHT($A756,1)=")",LEFT($A756,FIND(" (",$A756)-1),$A756),[1]ACCS!$B$2:$B$5003, 1, FALSE)), "","1")</f>
        <v>1</v>
      </c>
      <c r="D756" s="103" t="str">
        <f>IF($B756="Unknown","",IF($B756="","",IF(VALUE(LEFT($B756,4))&lt;Calc!$J$2,"ANTIQUE","")))</f>
        <v/>
      </c>
      <c r="E756" s="72" t="s">
        <v>24</v>
      </c>
      <c r="F756" s="121"/>
      <c r="G756" s="121"/>
      <c r="H756" s="62" t="str">
        <f t="shared" si="78"/>
        <v>NRH</v>
      </c>
      <c r="I756" s="18">
        <f t="shared" si="79"/>
        <v>2</v>
      </c>
      <c r="J756" s="18">
        <f t="shared" si="80"/>
        <v>0</v>
      </c>
      <c r="K756" s="18">
        <f t="shared" si="81"/>
        <v>0</v>
      </c>
      <c r="L756" s="57" t="str">
        <f t="shared" si="82"/>
        <v>Dancing Blaze</v>
      </c>
      <c r="M756" s="57" t="str">
        <f t="shared" si="83"/>
        <v>Dancing Blaze</v>
      </c>
      <c r="N756" s="61" t="str">
        <f t="shared" si="77"/>
        <v>Dancing Blaze</v>
      </c>
    </row>
    <row r="757" spans="1:14" ht="25.15" customHeight="1" x14ac:dyDescent="0.2">
      <c r="A757" s="99" t="s">
        <v>3154</v>
      </c>
      <c r="B757" s="100">
        <v>2010</v>
      </c>
      <c r="C757" s="68" t="str">
        <f>IF(ISERROR(VLOOKUP(IF(RIGHT($A757,1)=")",LEFT($A757,FIND(" (",$A757)-1),$A757),[1]ACCS!$B$2:$B$5003, 1, FALSE)), "","1")</f>
        <v>1</v>
      </c>
      <c r="D757" s="115" t="str">
        <f>IF($B757="Unknown","",IF($B757="","",IF(VALUE(LEFT($B757,4))&lt;Calc!$J$2,"ANTIQUE","")))</f>
        <v/>
      </c>
      <c r="E757" s="53" t="s">
        <v>24</v>
      </c>
      <c r="F757" s="121"/>
      <c r="G757" s="121"/>
      <c r="H757" s="62" t="str">
        <f t="shared" si="78"/>
        <v>NRH</v>
      </c>
      <c r="I757" s="18">
        <f t="shared" si="79"/>
        <v>2</v>
      </c>
      <c r="J757" s="18">
        <f t="shared" si="80"/>
        <v>0</v>
      </c>
      <c r="K757" s="18">
        <f t="shared" si="81"/>
        <v>0</v>
      </c>
      <c r="L757" s="57" t="str">
        <f t="shared" si="82"/>
        <v>Dancing Flame</v>
      </c>
      <c r="M757" s="57" t="str">
        <f t="shared" si="83"/>
        <v>Dancing Flame</v>
      </c>
      <c r="N757" s="61" t="str">
        <f t="shared" si="77"/>
        <v>Dancing Flame</v>
      </c>
    </row>
    <row r="758" spans="1:14" ht="25.15" customHeight="1" x14ac:dyDescent="0.2">
      <c r="A758" s="70" t="s">
        <v>3305</v>
      </c>
      <c r="B758" s="71">
        <v>1891</v>
      </c>
      <c r="C758" s="68" t="str">
        <f>IF(ISERROR(VLOOKUP(IF(RIGHT($A758,1)=")",LEFT($A758,FIND(" (",$A758)-1),$A758),[1]ACCS!$B$2:$B$5003, 1, FALSE)), "","1")</f>
        <v/>
      </c>
      <c r="D758" s="103" t="str">
        <f>IF($B758="Unknown","",IF($B758="","",IF(VALUE(LEFT($B758,4))&lt;Calc!$J$2,"ANTIQUE","")))</f>
        <v>ANTIQUE</v>
      </c>
      <c r="E758" s="72" t="s">
        <v>24</v>
      </c>
      <c r="F758" s="121" t="s">
        <v>5</v>
      </c>
      <c r="G758" s="121"/>
      <c r="H758" s="62" t="str">
        <f t="shared" si="78"/>
        <v>Japonica</v>
      </c>
      <c r="I758" s="18">
        <f t="shared" si="79"/>
        <v>0</v>
      </c>
      <c r="J758" s="18">
        <f t="shared" si="80"/>
        <v>0</v>
      </c>
      <c r="K758" s="18">
        <f t="shared" si="81"/>
        <v>0</v>
      </c>
      <c r="L758" s="57" t="str">
        <f t="shared" si="82"/>
        <v>Dante (See Kagiri)</v>
      </c>
      <c r="M758" s="57" t="str">
        <f t="shared" si="83"/>
        <v>Dante (See Kagiri)</v>
      </c>
      <c r="N758" s="61" t="str">
        <f t="shared" si="77"/>
        <v>Dante (See Kagiri)</v>
      </c>
    </row>
    <row r="759" spans="1:14" ht="25.15" customHeight="1" x14ac:dyDescent="0.2">
      <c r="A759" s="70" t="s">
        <v>624</v>
      </c>
      <c r="B759" s="71">
        <v>1951</v>
      </c>
      <c r="C759" s="68" t="str">
        <f>IF(ISERROR(VLOOKUP(IF(RIGHT($A759,1)=")",LEFT($A759,FIND(" (",$A759)-1),$A759),[1]ACCS!$B$2:$B$5003, 1, FALSE)), "","1")</f>
        <v>1</v>
      </c>
      <c r="D759" s="103" t="str">
        <f>IF($B759="Unknown","",IF($B759="","",IF(VALUE(LEFT($B759,4))&lt;Calc!$J$2,"ANTIQUE","")))</f>
        <v/>
      </c>
      <c r="E759" s="72" t="s">
        <v>24</v>
      </c>
      <c r="F759" s="121"/>
      <c r="G759" s="121"/>
      <c r="H759" s="62" t="str">
        <f t="shared" si="78"/>
        <v>Japonica</v>
      </c>
      <c r="I759" s="18">
        <f t="shared" si="79"/>
        <v>0</v>
      </c>
      <c r="J759" s="18">
        <f t="shared" si="80"/>
        <v>0</v>
      </c>
      <c r="K759" s="18">
        <f t="shared" si="81"/>
        <v>0</v>
      </c>
      <c r="L759" s="57" t="str">
        <f t="shared" si="82"/>
        <v>Dante's Inferno</v>
      </c>
      <c r="M759" s="57" t="str">
        <f t="shared" si="83"/>
        <v>Dante's Inferno</v>
      </c>
      <c r="N759" s="61" t="str">
        <f t="shared" si="77"/>
        <v>Dante's Inferno</v>
      </c>
    </row>
    <row r="760" spans="1:14" ht="25.15" customHeight="1" x14ac:dyDescent="0.2">
      <c r="A760" s="70" t="s">
        <v>625</v>
      </c>
      <c r="B760" s="71">
        <v>2017</v>
      </c>
      <c r="C760" s="68" t="str">
        <f>IF(ISERROR(VLOOKUP(IF(RIGHT($A760,1)=")",LEFT($A760,FIND(" (",$A760)-1),$A760),[1]ACCS!$B$2:$B$5003, 1, FALSE)), "","1")</f>
        <v>1</v>
      </c>
      <c r="D760" s="103" t="str">
        <f>IF($B760="Unknown","",IF($B760="","",IF(VALUE(LEFT($B760,4))&lt;Calc!$J$2,"ANTIQUE","")))</f>
        <v/>
      </c>
      <c r="E760" s="72" t="s">
        <v>24</v>
      </c>
      <c r="F760" s="121"/>
      <c r="G760" s="121"/>
      <c r="H760" s="62" t="str">
        <f t="shared" si="78"/>
        <v>Japonica</v>
      </c>
      <c r="I760" s="18">
        <f t="shared" si="79"/>
        <v>0</v>
      </c>
      <c r="J760" s="18">
        <f t="shared" si="80"/>
        <v>0</v>
      </c>
      <c r="K760" s="18">
        <f t="shared" si="81"/>
        <v>0</v>
      </c>
      <c r="L760" s="57" t="str">
        <f t="shared" si="82"/>
        <v>Darby</v>
      </c>
      <c r="M760" s="57" t="str">
        <f t="shared" si="83"/>
        <v>Darby</v>
      </c>
      <c r="N760" s="61" t="str">
        <f t="shared" si="77"/>
        <v>Darby</v>
      </c>
    </row>
    <row r="761" spans="1:14" ht="25.15" customHeight="1" x14ac:dyDescent="0.2">
      <c r="A761" s="70" t="s">
        <v>626</v>
      </c>
      <c r="B761" s="71">
        <v>2009</v>
      </c>
      <c r="C761" s="68" t="str">
        <f>IF(ISERROR(VLOOKUP(IF(RIGHT($A761,1)=")",LEFT($A761,FIND(" (",$A761)-1),$A761),[1]ACCS!$B$2:$B$5003, 1, FALSE)), "","1")</f>
        <v>1</v>
      </c>
      <c r="D761" s="103" t="str">
        <f>IF($B761="Unknown","",IF($B761="","",IF(VALUE(LEFT($B761,4))&lt;Calc!$J$2,"ANTIQUE","")))</f>
        <v/>
      </c>
      <c r="E761" s="72" t="s">
        <v>24</v>
      </c>
      <c r="F761" s="121"/>
      <c r="G761" s="121"/>
      <c r="H761" s="62" t="str">
        <f t="shared" si="78"/>
        <v>Japonica</v>
      </c>
      <c r="I761" s="18">
        <f t="shared" si="79"/>
        <v>0</v>
      </c>
      <c r="J761" s="18">
        <f t="shared" si="80"/>
        <v>0</v>
      </c>
      <c r="K761" s="18">
        <f t="shared" si="81"/>
        <v>0</v>
      </c>
      <c r="L761" s="57" t="str">
        <f t="shared" si="82"/>
        <v>Dark of Night</v>
      </c>
      <c r="M761" s="57" t="str">
        <f t="shared" si="83"/>
        <v>Dark of Night</v>
      </c>
      <c r="N761" s="61" t="str">
        <f t="shared" si="77"/>
        <v>Dark of Night</v>
      </c>
    </row>
    <row r="762" spans="1:14" ht="25.15" customHeight="1" x14ac:dyDescent="0.2">
      <c r="A762" s="70" t="s">
        <v>627</v>
      </c>
      <c r="B762" s="71">
        <v>2013</v>
      </c>
      <c r="C762" s="68" t="str">
        <f>IF(ISERROR(VLOOKUP(IF(RIGHT($A762,1)=")",LEFT($A762,FIND(" (",$A762)-1),$A762),[1]ACCS!$B$2:$B$5003, 1, FALSE)), "","1")</f>
        <v>1</v>
      </c>
      <c r="D762" s="103" t="str">
        <f>IF($B762="Unknown","",IF($B762="","",IF(VALUE(LEFT($B762,4))&lt;Calc!$J$2,"ANTIQUE","")))</f>
        <v/>
      </c>
      <c r="E762" s="72" t="s">
        <v>24</v>
      </c>
      <c r="F762" s="121"/>
      <c r="G762" s="121"/>
      <c r="H762" s="62" t="str">
        <f t="shared" si="78"/>
        <v>Japonica</v>
      </c>
      <c r="I762" s="18">
        <f t="shared" si="79"/>
        <v>0</v>
      </c>
      <c r="J762" s="18">
        <f t="shared" si="80"/>
        <v>0</v>
      </c>
      <c r="K762" s="18">
        <f t="shared" si="81"/>
        <v>0</v>
      </c>
      <c r="L762" s="57" t="str">
        <f t="shared" si="82"/>
        <v>Darleen Grace</v>
      </c>
      <c r="M762" s="57" t="str">
        <f t="shared" si="83"/>
        <v>Darleen Grace</v>
      </c>
      <c r="N762" s="61" t="str">
        <f t="shared" si="77"/>
        <v>Darleen Grace</v>
      </c>
    </row>
    <row r="763" spans="1:14" ht="25.15" customHeight="1" x14ac:dyDescent="0.2">
      <c r="A763" s="70" t="s">
        <v>628</v>
      </c>
      <c r="B763" s="71">
        <v>2006</v>
      </c>
      <c r="C763" s="68" t="str">
        <f>IF(ISERROR(VLOOKUP(IF(RIGHT($A763,1)=")",LEFT($A763,FIND(" (",$A763)-1),$A763),[1]ACCS!$B$2:$B$5003, 1, FALSE)), "","1")</f>
        <v>1</v>
      </c>
      <c r="D763" s="103" t="str">
        <f>IF($B763="Unknown","",IF($B763="","",IF(VALUE(LEFT($B763,4))&lt;Calc!$J$2,"ANTIQUE","")))</f>
        <v/>
      </c>
      <c r="E763" s="72" t="s">
        <v>21</v>
      </c>
      <c r="F763" s="121"/>
      <c r="G763" s="121"/>
      <c r="H763" s="62" t="str">
        <f t="shared" si="78"/>
        <v>NRH</v>
      </c>
      <c r="I763" s="18">
        <f t="shared" si="79"/>
        <v>2</v>
      </c>
      <c r="J763" s="18">
        <f t="shared" si="80"/>
        <v>0</v>
      </c>
      <c r="K763" s="18">
        <f t="shared" si="81"/>
        <v>0</v>
      </c>
      <c r="L763" s="57" t="str">
        <f t="shared" si="82"/>
        <v>Darleen Stoner</v>
      </c>
      <c r="M763" s="57" t="str">
        <f t="shared" si="83"/>
        <v>Darleen Stoner</v>
      </c>
      <c r="N763" s="61" t="str">
        <f t="shared" si="77"/>
        <v>Darleen Stoner</v>
      </c>
    </row>
    <row r="764" spans="1:14" ht="25.15" customHeight="1" x14ac:dyDescent="0.2">
      <c r="A764" s="70" t="s">
        <v>629</v>
      </c>
      <c r="B764" s="71">
        <v>2008</v>
      </c>
      <c r="C764" s="68" t="str">
        <f>IF(ISERROR(VLOOKUP(IF(RIGHT($A764,1)=")",LEFT($A764,FIND(" (",$A764)-1),$A764),[1]ACCS!$B$2:$B$5003, 1, FALSE)), "","1")</f>
        <v>1</v>
      </c>
      <c r="D764" s="103" t="str">
        <f>IF($B764="Unknown","",IF($B764="","",IF(VALUE(LEFT($B764,4))&lt;Calc!$J$2,"ANTIQUE","")))</f>
        <v/>
      </c>
      <c r="E764" s="72" t="s">
        <v>37</v>
      </c>
      <c r="F764" s="121"/>
      <c r="G764" s="121"/>
      <c r="H764" s="62" t="str">
        <f t="shared" si="78"/>
        <v>NRH</v>
      </c>
      <c r="I764" s="18">
        <f t="shared" si="79"/>
        <v>2</v>
      </c>
      <c r="J764" s="18">
        <f t="shared" si="80"/>
        <v>0</v>
      </c>
      <c r="K764" s="18">
        <f t="shared" si="81"/>
        <v>0</v>
      </c>
      <c r="L764" s="57" t="str">
        <f t="shared" si="82"/>
        <v>Daughter's Red (Nu'erhong)</v>
      </c>
      <c r="M764" s="57" t="str">
        <f t="shared" si="83"/>
        <v>Daughter's Red (Nu'erhong)</v>
      </c>
      <c r="N764" s="61" t="str">
        <f t="shared" ref="N764:N826" si="84">IF(ISNUMBER(SEARCH("See",$M764)),$M764,IF(ISNUMBER(SEARCH("(",$M764)),LEFT($M764,SEARCH("(",$M764)-2),$M764))</f>
        <v>Daughter's Red</v>
      </c>
    </row>
    <row r="765" spans="1:14" ht="25.15" customHeight="1" x14ac:dyDescent="0.2">
      <c r="A765" s="70" t="s">
        <v>630</v>
      </c>
      <c r="B765" s="71">
        <v>1961</v>
      </c>
      <c r="C765" s="68" t="str">
        <f>IF(ISERROR(VLOOKUP(IF(RIGHT($A765,1)=")",LEFT($A765,FIND(" (",$A765)-1),$A765),[1]ACCS!$B$2:$B$5003, 1, FALSE)), "","1")</f>
        <v>1</v>
      </c>
      <c r="D765" s="103" t="str">
        <f>IF($B765="Unknown","",IF($B765="","",IF(VALUE(LEFT($B765,4))&lt;Calc!$J$2,"ANTIQUE","")))</f>
        <v/>
      </c>
      <c r="E765" s="72" t="s">
        <v>30</v>
      </c>
      <c r="F765" s="121"/>
      <c r="G765" s="121"/>
      <c r="H765" s="62" t="str">
        <f t="shared" si="78"/>
        <v>Japonica</v>
      </c>
      <c r="I765" s="18">
        <f t="shared" si="79"/>
        <v>0</v>
      </c>
      <c r="J765" s="18">
        <f t="shared" si="80"/>
        <v>0</v>
      </c>
      <c r="K765" s="18">
        <f t="shared" si="81"/>
        <v>0</v>
      </c>
      <c r="L765" s="57" t="str">
        <f t="shared" si="82"/>
        <v>Dautel's Supreme</v>
      </c>
      <c r="M765" s="57" t="str">
        <f t="shared" si="83"/>
        <v>Dautel's Supreme</v>
      </c>
      <c r="N765" s="61" t="str">
        <f t="shared" si="84"/>
        <v>Dautel's Supreme</v>
      </c>
    </row>
    <row r="766" spans="1:14" ht="25.15" customHeight="1" x14ac:dyDescent="0.2">
      <c r="A766" s="70" t="s">
        <v>631</v>
      </c>
      <c r="B766" s="71">
        <v>1996</v>
      </c>
      <c r="C766" s="68" t="str">
        <f>IF(ISERROR(VLOOKUP(IF(RIGHT($A766,1)=")",LEFT($A766,FIND(" (",$A766)-1),$A766),[1]ACCS!$B$2:$B$5003, 1, FALSE)), "","1")</f>
        <v>1</v>
      </c>
      <c r="D766" s="103" t="str">
        <f>IF($B766="Unknown","",IF($B766="","",IF(VALUE(LEFT($B766,4))&lt;Calc!$J$2,"ANTIQUE","")))</f>
        <v/>
      </c>
      <c r="E766" s="72" t="s">
        <v>61</v>
      </c>
      <c r="F766" s="121"/>
      <c r="G766" s="121"/>
      <c r="H766" s="62" t="str">
        <f t="shared" si="78"/>
        <v>NRH</v>
      </c>
      <c r="I766" s="18">
        <f t="shared" si="79"/>
        <v>2</v>
      </c>
      <c r="J766" s="18">
        <f t="shared" si="80"/>
        <v>0</v>
      </c>
      <c r="K766" s="18">
        <f t="shared" si="81"/>
        <v>0</v>
      </c>
      <c r="L766" s="57" t="str">
        <f t="shared" si="82"/>
        <v>Dave's Weeper</v>
      </c>
      <c r="M766" s="57" t="str">
        <f t="shared" si="83"/>
        <v>Dave's Weeper</v>
      </c>
      <c r="N766" s="61" t="str">
        <f t="shared" si="84"/>
        <v>Dave's Weeper</v>
      </c>
    </row>
    <row r="767" spans="1:14" ht="25.15" customHeight="1" x14ac:dyDescent="0.2">
      <c r="A767" s="70" t="s">
        <v>632</v>
      </c>
      <c r="B767" s="71">
        <v>2018</v>
      </c>
      <c r="C767" s="68" t="str">
        <f>IF(ISERROR(VLOOKUP(IF(RIGHT($A767,1)=")",LEFT($A767,FIND(" (",$A767)-1),$A767),[1]ACCS!$B$2:$B$5003, 1, FALSE)), "","1")</f>
        <v>1</v>
      </c>
      <c r="D767" s="103" t="str">
        <f>IF($B767="Unknown","",IF($B767="","",IF(VALUE(LEFT($B767,4))&lt;Calc!$J$2,"ANTIQUE","")))</f>
        <v/>
      </c>
      <c r="E767" s="72" t="s">
        <v>30</v>
      </c>
      <c r="F767" s="121"/>
      <c r="G767" s="121"/>
      <c r="H767" s="62" t="str">
        <f t="shared" ref="H767:H830" si="85">IF($A767="","",IF($I767=0,"Japonica",IF($I767=1,"Reticulata",IF($I767=2,"NRH",IF($I767=3,"Sasanqua",IF($I767=4,"Hiemalis",IF($I767=5,"Vernalis",IF($I767=6,"Japonica [Higo]","Specie"))))))))</f>
        <v>Reticulata</v>
      </c>
      <c r="I767" s="18">
        <f t="shared" ref="I767:I830" si="86">IF(NOT(ISERROR(SEARCH("(R)",$A767))),1,IF(NOT(ISERROR(SEARCH("(H)",$A767))),2,IF(NOT(ISERROR(SEARCH("(Sasanqua)",$A767))),3,IF(NOT(ISERROR(SEARCH("(Hiemalis)",$A767))),4,IF(NOT(ISERROR(SEARCH("(Vernalis)",$A767))),5,IF(NOT(ISERROR(SEARCH("(Higo)",$A767))),6,))))))+$J767+K767</f>
        <v>1</v>
      </c>
      <c r="J767" s="18">
        <f t="shared" ref="J767:J830" si="87">IF(NOT(ISERROR(SEARCH("(Rusticana)",$A767))),7,IF(NOT(ISERROR(SEARCH("(Wabisuke)",$A767))),8,IF(NOT(ISERROR(SEARCH("(Edithae)",$A767))),9,IF(NOT(ISERROR(SEARCH("(Oleifera)",$A767))),10,IF(NOT(ISERROR(SEARCH("(Saluenensis)",$A767))),11,0)))))</f>
        <v>0</v>
      </c>
      <c r="K767" s="18">
        <f t="shared" ref="K767:K830" si="88">IF(NOT(ISERROR(SEARCH("(Pitardii)",$A767))),12,IF(NOT(ISERROR(SEARCH("(Specie)",$A767))),13,0))</f>
        <v>0</v>
      </c>
      <c r="L767" s="57" t="str">
        <f t="shared" ref="L767:L830" si="89">SUBSTITUTE(SUBSTITUTE(SUBSTITUTE(SUBSTITUTE(SUBSTITUTE(SUBSTITUTE(SUBSTITUTE(SUBSTITUTE(A767," (A)","")," (R)","")," (H)","")," (Sasanqua)","")," (Hiemalis)","")," (Vernalis)","")," (Rusticana)",""),"(Wabisuke)","")</f>
        <v>David Bellamy</v>
      </c>
      <c r="M767" s="57" t="str">
        <f t="shared" ref="M767:M830" si="90">SUBSTITUTE(SUBSTITUTE(SUBSTITUTE(SUBSTITUTE(SUBSTITUTE($L767," (Edithae)","")," (Oleifera)","")," (Saluenensis)","")," (Specie)","")," (Pitardii)","")</f>
        <v>David Bellamy</v>
      </c>
      <c r="N767" s="61" t="str">
        <f t="shared" si="84"/>
        <v>David Bellamy</v>
      </c>
    </row>
    <row r="768" spans="1:14" ht="25.15" customHeight="1" x14ac:dyDescent="0.2">
      <c r="A768" s="70" t="s">
        <v>633</v>
      </c>
      <c r="B768" s="71">
        <v>2003</v>
      </c>
      <c r="C768" s="68" t="str">
        <f>IF(ISERROR(VLOOKUP(IF(RIGHT($A768,1)=")",LEFT($A768,FIND(" (",$A768)-1),$A768),[1]ACCS!$B$2:$B$5003, 1, FALSE)), "","1")</f>
        <v>1</v>
      </c>
      <c r="D768" s="103" t="str">
        <f>IF($B768="Unknown","",IF($B768="","",IF(VALUE(LEFT($B768,4))&lt;Calc!$J$2,"ANTIQUE","")))</f>
        <v/>
      </c>
      <c r="E768" s="72" t="s">
        <v>30</v>
      </c>
      <c r="F768" s="121"/>
      <c r="G768" s="121"/>
      <c r="H768" s="62" t="str">
        <f t="shared" si="85"/>
        <v>Reticulata</v>
      </c>
      <c r="I768" s="18">
        <f t="shared" si="86"/>
        <v>1</v>
      </c>
      <c r="J768" s="18">
        <f t="shared" si="87"/>
        <v>0</v>
      </c>
      <c r="K768" s="18">
        <f t="shared" si="88"/>
        <v>0</v>
      </c>
      <c r="L768" s="57" t="str">
        <f t="shared" si="89"/>
        <v>David Feathers</v>
      </c>
      <c r="M768" s="57" t="str">
        <f t="shared" si="90"/>
        <v>David Feathers</v>
      </c>
      <c r="N768" s="61" t="str">
        <f t="shared" si="84"/>
        <v>David Feathers</v>
      </c>
    </row>
    <row r="769" spans="1:14" ht="25.15" customHeight="1" x14ac:dyDescent="0.2">
      <c r="A769" s="70" t="s">
        <v>634</v>
      </c>
      <c r="B769" s="71">
        <v>1943</v>
      </c>
      <c r="C769" s="68" t="str">
        <f>IF(ISERROR(VLOOKUP(IF(RIGHT($A769,1)=")",LEFT($A769,FIND(" (",$A769)-1),$A769),[1]ACCS!$B$2:$B$5003, 1, FALSE)), "","1")</f>
        <v/>
      </c>
      <c r="D769" s="103" t="str">
        <f>IF($B769="Unknown","",IF($B769="","",IF(VALUE(LEFT($B769,4))&lt;Calc!$J$2,"ANTIQUE","")))</f>
        <v/>
      </c>
      <c r="E769" s="72" t="s">
        <v>24</v>
      </c>
      <c r="F769" s="121"/>
      <c r="G769" s="121"/>
      <c r="H769" s="62" t="str">
        <f t="shared" si="85"/>
        <v>Japonica</v>
      </c>
      <c r="I769" s="18">
        <f t="shared" si="86"/>
        <v>0</v>
      </c>
      <c r="J769" s="18">
        <f t="shared" si="87"/>
        <v>0</v>
      </c>
      <c r="K769" s="18">
        <f t="shared" si="88"/>
        <v>0</v>
      </c>
      <c r="L769" s="57" t="str">
        <f t="shared" si="89"/>
        <v>David Gerbing</v>
      </c>
      <c r="M769" s="57" t="str">
        <f t="shared" si="90"/>
        <v>David Gerbing</v>
      </c>
      <c r="N769" s="61" t="str">
        <f t="shared" si="84"/>
        <v>David Gerbing</v>
      </c>
    </row>
    <row r="770" spans="1:14" ht="25.15" customHeight="1" x14ac:dyDescent="0.2">
      <c r="A770" s="70" t="s">
        <v>635</v>
      </c>
      <c r="B770" s="71">
        <v>1995</v>
      </c>
      <c r="C770" s="68" t="str">
        <f>IF(ISERROR(VLOOKUP(IF(RIGHT($A770,1)=")",LEFT($A770,FIND(" (",$A770)-1),$A770),[1]ACCS!$B$2:$B$5003, 1, FALSE)), "","1")</f>
        <v/>
      </c>
      <c r="D770" s="103" t="str">
        <f>IF($B770="Unknown","",IF($B770="","",IF(VALUE(LEFT($B770,4))&lt;Calc!$J$2,"ANTIQUE","")))</f>
        <v/>
      </c>
      <c r="E770" s="72" t="s">
        <v>37</v>
      </c>
      <c r="F770" s="121"/>
      <c r="G770" s="121"/>
      <c r="H770" s="62" t="str">
        <f t="shared" si="85"/>
        <v>Japonica</v>
      </c>
      <c r="I770" s="18">
        <f t="shared" si="86"/>
        <v>0</v>
      </c>
      <c r="J770" s="18">
        <f t="shared" si="87"/>
        <v>0</v>
      </c>
      <c r="K770" s="18">
        <f t="shared" si="88"/>
        <v>0</v>
      </c>
      <c r="L770" s="57" t="str">
        <f t="shared" si="89"/>
        <v>David Ratcliff</v>
      </c>
      <c r="M770" s="57" t="str">
        <f t="shared" si="90"/>
        <v>David Ratcliff</v>
      </c>
      <c r="N770" s="61" t="str">
        <f t="shared" si="84"/>
        <v>David Ratcliff</v>
      </c>
    </row>
    <row r="771" spans="1:14" ht="25.15" customHeight="1" x14ac:dyDescent="0.2">
      <c r="A771" s="70" t="s">
        <v>636</v>
      </c>
      <c r="B771" s="71">
        <v>1955</v>
      </c>
      <c r="C771" s="68" t="str">
        <f>IF(ISERROR(VLOOKUP(IF(RIGHT($A771,1)=")",LEFT($A771,FIND(" (",$A771)-1),$A771),[1]ACCS!$B$2:$B$5003, 1, FALSE)), "","1")</f>
        <v>1</v>
      </c>
      <c r="D771" s="103" t="str">
        <f>IF($B771="Unknown","",IF($B771="","",IF(VALUE(LEFT($B771,4))&lt;Calc!$J$2,"ANTIQUE","")))</f>
        <v/>
      </c>
      <c r="E771" s="72" t="s">
        <v>37</v>
      </c>
      <c r="F771" s="121"/>
      <c r="G771" s="121"/>
      <c r="H771" s="62" t="str">
        <f t="shared" si="85"/>
        <v>Japonica</v>
      </c>
      <c r="I771" s="18">
        <f t="shared" si="86"/>
        <v>0</v>
      </c>
      <c r="J771" s="18">
        <f t="shared" si="87"/>
        <v>0</v>
      </c>
      <c r="K771" s="18">
        <f t="shared" si="88"/>
        <v>0</v>
      </c>
      <c r="L771" s="57" t="str">
        <f t="shared" si="89"/>
        <v>David Wirth</v>
      </c>
      <c r="M771" s="57" t="str">
        <f t="shared" si="90"/>
        <v>David Wirth</v>
      </c>
      <c r="N771" s="61" t="str">
        <f t="shared" si="84"/>
        <v>David Wirth</v>
      </c>
    </row>
    <row r="772" spans="1:14" ht="25.15" customHeight="1" x14ac:dyDescent="0.2">
      <c r="A772" s="70" t="s">
        <v>637</v>
      </c>
      <c r="B772" s="71">
        <v>1917</v>
      </c>
      <c r="C772" s="68" t="str">
        <f>IF(ISERROR(VLOOKUP(IF(RIGHT($A772,1)=")",LEFT($A772,FIND(" (",$A772)-1),$A772),[1]ACCS!$B$2:$B$5003, 1, FALSE)), "","1")</f>
        <v/>
      </c>
      <c r="D772" s="103" t="str">
        <f>IF($B772="Unknown","",IF($B772="","",IF(VALUE(LEFT($B772,4))&lt;Calc!$J$2,"ANTIQUE","")))</f>
        <v/>
      </c>
      <c r="E772" s="72" t="s">
        <v>24</v>
      </c>
      <c r="F772" s="121"/>
      <c r="G772" s="121"/>
      <c r="H772" s="62" t="str">
        <f t="shared" si="85"/>
        <v>Japonica</v>
      </c>
      <c r="I772" s="18">
        <f t="shared" si="86"/>
        <v>0</v>
      </c>
      <c r="J772" s="18">
        <f t="shared" si="87"/>
        <v>0</v>
      </c>
      <c r="K772" s="18">
        <f t="shared" si="88"/>
        <v>0</v>
      </c>
      <c r="L772" s="57" t="str">
        <f t="shared" si="89"/>
        <v>Dawn (See Akebono)</v>
      </c>
      <c r="M772" s="57" t="str">
        <f t="shared" si="90"/>
        <v>Dawn (See Akebono)</v>
      </c>
      <c r="N772" s="61" t="str">
        <f t="shared" si="84"/>
        <v>Dawn (See Akebono)</v>
      </c>
    </row>
    <row r="773" spans="1:14" ht="25.15" customHeight="1" x14ac:dyDescent="0.2">
      <c r="A773" s="70" t="s">
        <v>638</v>
      </c>
      <c r="B773" s="71">
        <v>1994</v>
      </c>
      <c r="C773" s="68" t="str">
        <f>IF(ISERROR(VLOOKUP(IF(RIGHT($A773,1)=")",LEFT($A773,FIND(" (",$A773)-1),$A773),[1]ACCS!$B$2:$B$5003, 1, FALSE)), "","1")</f>
        <v>1</v>
      </c>
      <c r="D773" s="103" t="str">
        <f>IF($B773="Unknown","",IF($B773="","",IF(VALUE(LEFT($B773,4))&lt;Calc!$J$2,"ANTIQUE","")))</f>
        <v/>
      </c>
      <c r="E773" s="72" t="s">
        <v>24</v>
      </c>
      <c r="F773" s="121"/>
      <c r="G773" s="121"/>
      <c r="H773" s="62" t="str">
        <f t="shared" si="85"/>
        <v>Japonica</v>
      </c>
      <c r="I773" s="18">
        <f t="shared" si="86"/>
        <v>0</v>
      </c>
      <c r="J773" s="18">
        <f t="shared" si="87"/>
        <v>0</v>
      </c>
      <c r="K773" s="18">
        <f t="shared" si="88"/>
        <v>0</v>
      </c>
      <c r="L773" s="57" t="str">
        <f t="shared" si="89"/>
        <v>Dawn Lynn</v>
      </c>
      <c r="M773" s="57" t="str">
        <f t="shared" si="90"/>
        <v>Dawn Lynn</v>
      </c>
      <c r="N773" s="61" t="str">
        <f t="shared" si="84"/>
        <v>Dawn Lynn</v>
      </c>
    </row>
    <row r="774" spans="1:14" ht="25.15" customHeight="1" x14ac:dyDescent="0.2">
      <c r="A774" s="70" t="s">
        <v>639</v>
      </c>
      <c r="B774" s="71">
        <v>2011</v>
      </c>
      <c r="C774" s="68" t="str">
        <f>IF(ISERROR(VLOOKUP(IF(RIGHT($A774,1)=")",LEFT($A774,FIND(" (",$A774)-1),$A774),[1]ACCS!$B$2:$B$5003, 1, FALSE)), "","1")</f>
        <v>1</v>
      </c>
      <c r="D774" s="103" t="str">
        <f>IF($B774="Unknown","",IF($B774="","",IF(VALUE(LEFT($B774,4))&lt;Calc!$J$2,"ANTIQUE","")))</f>
        <v/>
      </c>
      <c r="E774" s="72" t="s">
        <v>37</v>
      </c>
      <c r="F774" s="121"/>
      <c r="G774" s="121"/>
      <c r="H774" s="62" t="str">
        <f t="shared" si="85"/>
        <v>NRH</v>
      </c>
      <c r="I774" s="18">
        <f t="shared" si="86"/>
        <v>2</v>
      </c>
      <c r="J774" s="18">
        <f t="shared" si="87"/>
        <v>0</v>
      </c>
      <c r="K774" s="18">
        <f t="shared" si="88"/>
        <v>0</v>
      </c>
      <c r="L774" s="57" t="str">
        <f t="shared" si="89"/>
        <v>Dawn of Creation</v>
      </c>
      <c r="M774" s="57" t="str">
        <f t="shared" si="90"/>
        <v>Dawn of Creation</v>
      </c>
      <c r="N774" s="61" t="str">
        <f t="shared" si="84"/>
        <v>Dawn of Creation</v>
      </c>
    </row>
    <row r="775" spans="1:14" ht="25.15" customHeight="1" x14ac:dyDescent="0.2">
      <c r="A775" s="70" t="s">
        <v>640</v>
      </c>
      <c r="B775" s="71">
        <v>1985</v>
      </c>
      <c r="C775" s="68" t="str">
        <f>IF(ISERROR(VLOOKUP(IF(RIGHT($A775,1)=")",LEFT($A775,FIND(" (",$A775)-1),$A775),[1]ACCS!$B$2:$B$5003, 1, FALSE)), "","1")</f>
        <v>1</v>
      </c>
      <c r="D775" s="103" t="str">
        <f>IF($B775="Unknown","",IF($B775="","",IF(VALUE(LEFT($B775,4))&lt;Calc!$J$2,"ANTIQUE","")))</f>
        <v/>
      </c>
      <c r="E775" s="72" t="s">
        <v>21</v>
      </c>
      <c r="F775" s="121"/>
      <c r="G775" s="121"/>
      <c r="H775" s="62" t="str">
        <f t="shared" si="85"/>
        <v>Japonica</v>
      </c>
      <c r="I775" s="18">
        <f t="shared" si="86"/>
        <v>0</v>
      </c>
      <c r="J775" s="18">
        <f t="shared" si="87"/>
        <v>0</v>
      </c>
      <c r="K775" s="18">
        <f t="shared" si="88"/>
        <v>0</v>
      </c>
      <c r="L775" s="57" t="str">
        <f t="shared" si="89"/>
        <v>Dawn's Early Light</v>
      </c>
      <c r="M775" s="57" t="str">
        <f t="shared" si="90"/>
        <v>Dawn's Early Light</v>
      </c>
      <c r="N775" s="61" t="str">
        <f t="shared" si="84"/>
        <v>Dawn's Early Light</v>
      </c>
    </row>
    <row r="776" spans="1:14" ht="25.15" customHeight="1" x14ac:dyDescent="0.2">
      <c r="A776" s="70" t="s">
        <v>3306</v>
      </c>
      <c r="B776" s="71" t="s">
        <v>3155</v>
      </c>
      <c r="C776" s="68" t="str">
        <f>IF(ISERROR(VLOOKUP(IF(RIGHT($A776,1)=")",LEFT($A776,FIND(" (",$A776)-1),$A776),[1]ACCS!$B$2:$B$5003, 1, FALSE)), "","1")</f>
        <v>1</v>
      </c>
      <c r="D776" s="103" t="str">
        <f>IF($B776="Unknown","",IF($B776="","",IF(VALUE(LEFT($B776,4))&lt;Calc!$J$2,"ANTIQUE","")))</f>
        <v>ANTIQUE</v>
      </c>
      <c r="E776" s="72" t="s">
        <v>24</v>
      </c>
      <c r="F776" s="121"/>
      <c r="G776" s="121"/>
      <c r="H776" s="62" t="str">
        <f t="shared" si="85"/>
        <v>Japonica</v>
      </c>
      <c r="I776" s="18">
        <f t="shared" si="86"/>
        <v>0</v>
      </c>
      <c r="J776" s="18">
        <f t="shared" si="87"/>
        <v>0</v>
      </c>
      <c r="K776" s="18">
        <f t="shared" si="88"/>
        <v>0</v>
      </c>
      <c r="L776" s="57" t="str">
        <f t="shared" si="89"/>
        <v>Daybreak</v>
      </c>
      <c r="M776" s="57" t="str">
        <f t="shared" si="90"/>
        <v>Daybreak</v>
      </c>
      <c r="N776" s="61" t="str">
        <f t="shared" si="84"/>
        <v>Daybreak</v>
      </c>
    </row>
    <row r="777" spans="1:14" ht="25.15" customHeight="1" x14ac:dyDescent="0.2">
      <c r="A777" s="70" t="s">
        <v>2933</v>
      </c>
      <c r="B777" s="71"/>
      <c r="C777" s="68" t="str">
        <f>IF(ISERROR(VLOOKUP(IF(RIGHT($A777,1)=")",LEFT($A777,FIND(" (",$A777)-1),$A777),[1]ACCS!$B$2:$B$5003, 1, FALSE)), "","1")</f>
        <v>1</v>
      </c>
      <c r="D777" s="103" t="str">
        <f>IF($B777="Unknown","",IF($B777="","",IF(VALUE(LEFT($B777,4))&lt;Calc!$J$2,"ANTIQUE","")))</f>
        <v/>
      </c>
      <c r="E777" s="72" t="s">
        <v>24</v>
      </c>
      <c r="F777" s="121"/>
      <c r="G777" s="121"/>
      <c r="H777" s="62" t="str">
        <f t="shared" si="85"/>
        <v>Sasanqua</v>
      </c>
      <c r="I777" s="18">
        <f t="shared" si="86"/>
        <v>3</v>
      </c>
      <c r="J777" s="18">
        <f t="shared" si="87"/>
        <v>0</v>
      </c>
      <c r="K777" s="18">
        <f t="shared" si="88"/>
        <v>0</v>
      </c>
      <c r="L777" s="57" t="str">
        <f t="shared" si="89"/>
        <v>Daydream</v>
      </c>
      <c r="M777" s="57" t="str">
        <f t="shared" si="90"/>
        <v>Daydream</v>
      </c>
      <c r="N777" s="61" t="str">
        <f t="shared" si="84"/>
        <v>Daydream</v>
      </c>
    </row>
    <row r="778" spans="1:14" ht="25.15" customHeight="1" x14ac:dyDescent="0.2">
      <c r="A778" s="70" t="s">
        <v>641</v>
      </c>
      <c r="B778" s="71">
        <v>2000</v>
      </c>
      <c r="C778" s="68" t="str">
        <f>IF(ISERROR(VLOOKUP(IF(RIGHT($A778,1)=")",LEFT($A778,FIND(" (",$A778)-1),$A778),[1]ACCS!$B$2:$B$5003, 1, FALSE)), "","1")</f>
        <v>1</v>
      </c>
      <c r="D778" s="103" t="str">
        <f>IF($B778="Unknown","",IF($B778="","",IF(VALUE(LEFT($B778,4))&lt;Calc!$J$2,"ANTIQUE","")))</f>
        <v/>
      </c>
      <c r="E778" s="72" t="s">
        <v>24</v>
      </c>
      <c r="F778" s="121"/>
      <c r="G778" s="121"/>
      <c r="H778" s="62" t="str">
        <f t="shared" si="85"/>
        <v>Sasanqua</v>
      </c>
      <c r="I778" s="18">
        <f t="shared" si="86"/>
        <v>3</v>
      </c>
      <c r="J778" s="18">
        <f t="shared" si="87"/>
        <v>0</v>
      </c>
      <c r="K778" s="18">
        <f t="shared" si="88"/>
        <v>0</v>
      </c>
      <c r="L778" s="57" t="str">
        <f t="shared" si="89"/>
        <v>Daydream Believer</v>
      </c>
      <c r="M778" s="57" t="str">
        <f t="shared" si="90"/>
        <v>Daydream Believer</v>
      </c>
      <c r="N778" s="61" t="str">
        <f t="shared" si="84"/>
        <v>Daydream Believer</v>
      </c>
    </row>
    <row r="779" spans="1:14" ht="25.15" customHeight="1" x14ac:dyDescent="0.2">
      <c r="A779" s="70" t="s">
        <v>642</v>
      </c>
      <c r="B779" s="71">
        <v>1964</v>
      </c>
      <c r="C779" s="68" t="str">
        <f>IF(ISERROR(VLOOKUP(IF(RIGHT($A779,1)=")",LEFT($A779,FIND(" (",$A779)-1),$A779),[1]ACCS!$B$2:$B$5003, 1, FALSE)), "","1")</f>
        <v/>
      </c>
      <c r="D779" s="103" t="str">
        <f>IF($B779="Unknown","",IF($B779="","",IF(VALUE(LEFT($B779,4))&lt;Calc!$J$2,"ANTIQUE","")))</f>
        <v/>
      </c>
      <c r="E779" s="72" t="s">
        <v>37</v>
      </c>
      <c r="F779" s="121"/>
      <c r="G779" s="121"/>
      <c r="H779" s="62" t="str">
        <f t="shared" si="85"/>
        <v>Japonica</v>
      </c>
      <c r="I779" s="18">
        <f t="shared" si="86"/>
        <v>0</v>
      </c>
      <c r="J779" s="18">
        <f t="shared" si="87"/>
        <v>0</v>
      </c>
      <c r="K779" s="18">
        <f t="shared" si="88"/>
        <v>0</v>
      </c>
      <c r="L779" s="57" t="str">
        <f t="shared" si="89"/>
        <v>Dazzle</v>
      </c>
      <c r="M779" s="57" t="str">
        <f t="shared" si="90"/>
        <v>Dazzle</v>
      </c>
      <c r="N779" s="61" t="str">
        <f t="shared" si="84"/>
        <v>Dazzle</v>
      </c>
    </row>
    <row r="780" spans="1:14" ht="25.15" customHeight="1" x14ac:dyDescent="0.2">
      <c r="A780" s="70" t="s">
        <v>643</v>
      </c>
      <c r="B780" s="71">
        <v>1960</v>
      </c>
      <c r="C780" s="68" t="str">
        <f>IF(ISERROR(VLOOKUP(IF(RIGHT($A780,1)=")",LEFT($A780,FIND(" (",$A780)-1),$A780),[1]ACCS!$B$2:$B$5003, 1, FALSE)), "","1")</f>
        <v>1</v>
      </c>
      <c r="D780" s="103" t="str">
        <f>IF($B780="Unknown","",IF($B780="","",IF(VALUE(LEFT($B780,4))&lt;Calc!$J$2,"ANTIQUE","")))</f>
        <v/>
      </c>
      <c r="E780" s="72" t="s">
        <v>24</v>
      </c>
      <c r="F780" s="121"/>
      <c r="G780" s="121"/>
      <c r="H780" s="62" t="str">
        <f t="shared" si="85"/>
        <v>Hiemalis</v>
      </c>
      <c r="I780" s="18">
        <f t="shared" si="86"/>
        <v>4</v>
      </c>
      <c r="J780" s="18">
        <f t="shared" si="87"/>
        <v>0</v>
      </c>
      <c r="K780" s="18">
        <f t="shared" si="88"/>
        <v>0</v>
      </c>
      <c r="L780" s="57" t="str">
        <f t="shared" si="89"/>
        <v>Dazzler</v>
      </c>
      <c r="M780" s="57" t="str">
        <f t="shared" si="90"/>
        <v>Dazzler</v>
      </c>
      <c r="N780" s="61" t="str">
        <f t="shared" si="84"/>
        <v>Dazzler</v>
      </c>
    </row>
    <row r="781" spans="1:14" ht="25.15" customHeight="1" x14ac:dyDescent="0.2">
      <c r="A781" s="70" t="s">
        <v>3307</v>
      </c>
      <c r="B781" s="71">
        <v>1896</v>
      </c>
      <c r="C781" s="68" t="str">
        <f>IF(ISERROR(VLOOKUP(IF(RIGHT($A781,1)=")",LEFT($A781,FIND(" (",$A781)-1),$A781),[1]ACCS!$B$2:$B$5003, 1, FALSE)), "","1")</f>
        <v/>
      </c>
      <c r="D781" s="103" t="str">
        <f>IF($B781="Unknown","",IF($B781="","",IF(VALUE(LEFT($B781,4))&lt;Calc!$J$2,"ANTIQUE","")))</f>
        <v>ANTIQUE</v>
      </c>
      <c r="E781" s="72" t="s">
        <v>24</v>
      </c>
      <c r="F781" s="121"/>
      <c r="G781" s="121"/>
      <c r="H781" s="62" t="str">
        <f t="shared" si="85"/>
        <v>Japonica</v>
      </c>
      <c r="I781" s="18">
        <f t="shared" si="86"/>
        <v>0</v>
      </c>
      <c r="J781" s="18">
        <f t="shared" si="87"/>
        <v>0</v>
      </c>
      <c r="K781" s="18">
        <f t="shared" si="88"/>
        <v>0</v>
      </c>
      <c r="L781" s="57" t="str">
        <f t="shared" si="89"/>
        <v>Deacon Dodd (See Kumasaka)</v>
      </c>
      <c r="M781" s="57" t="str">
        <f t="shared" si="90"/>
        <v>Deacon Dodd (See Kumasaka)</v>
      </c>
      <c r="N781" s="61" t="str">
        <f t="shared" si="84"/>
        <v>Deacon Dodd (See Kumasaka)</v>
      </c>
    </row>
    <row r="782" spans="1:14" ht="25.15" customHeight="1" x14ac:dyDescent="0.2">
      <c r="A782" s="70" t="s">
        <v>2961</v>
      </c>
      <c r="B782" s="71">
        <v>2020</v>
      </c>
      <c r="C782" s="68" t="str">
        <f>IF(ISERROR(VLOOKUP(IF(RIGHT($A782,1)=")",LEFT($A782,FIND(" (",$A782)-1),$A782),[1]ACCS!$B$2:$B$5003, 1, FALSE)), "","1")</f>
        <v>1</v>
      </c>
      <c r="D782" s="103" t="str">
        <f>IF($B782="Unknown","",IF($B782="","",IF(VALUE(LEFT($B782,4))&lt;Calc!$J$2,"ANTIQUE","")))</f>
        <v/>
      </c>
      <c r="E782" s="73" t="s">
        <v>24</v>
      </c>
      <c r="F782" s="121"/>
      <c r="G782" s="121"/>
      <c r="H782" s="62" t="str">
        <f t="shared" si="85"/>
        <v>Japonica</v>
      </c>
      <c r="I782" s="18">
        <f t="shared" si="86"/>
        <v>0</v>
      </c>
      <c r="J782" s="18">
        <f t="shared" si="87"/>
        <v>0</v>
      </c>
      <c r="K782" s="18">
        <f t="shared" si="88"/>
        <v>0</v>
      </c>
      <c r="L782" s="57" t="str">
        <f t="shared" si="89"/>
        <v>Deacon Willie Leach</v>
      </c>
      <c r="M782" s="57" t="str">
        <f t="shared" si="90"/>
        <v>Deacon Willie Leach</v>
      </c>
      <c r="N782" s="61" t="str">
        <f t="shared" si="84"/>
        <v>Deacon Willie Leach</v>
      </c>
    </row>
    <row r="783" spans="1:14" ht="25.15" customHeight="1" x14ac:dyDescent="0.2">
      <c r="A783" s="70" t="s">
        <v>644</v>
      </c>
      <c r="B783" s="71">
        <v>2003</v>
      </c>
      <c r="C783" s="68" t="str">
        <f>IF(ISERROR(VLOOKUP(IF(RIGHT($A783,1)=")",LEFT($A783,FIND(" (",$A783)-1),$A783),[1]ACCS!$B$2:$B$5003, 1, FALSE)), "","1")</f>
        <v>1</v>
      </c>
      <c r="D783" s="103" t="str">
        <f>IF($B783="Unknown","",IF($B783="","",IF(VALUE(LEFT($B783,4))&lt;Calc!$J$2,"ANTIQUE","")))</f>
        <v/>
      </c>
      <c r="E783" s="72" t="s">
        <v>35</v>
      </c>
      <c r="F783" s="121"/>
      <c r="G783" s="121"/>
      <c r="H783" s="62" t="str">
        <f t="shared" si="85"/>
        <v>Japonica</v>
      </c>
      <c r="I783" s="18">
        <f t="shared" si="86"/>
        <v>0</v>
      </c>
      <c r="J783" s="18">
        <f t="shared" si="87"/>
        <v>0</v>
      </c>
      <c r="K783" s="18">
        <f t="shared" si="88"/>
        <v>0</v>
      </c>
      <c r="L783" s="57" t="str">
        <f t="shared" si="89"/>
        <v>Deane's Darling</v>
      </c>
      <c r="M783" s="57" t="str">
        <f t="shared" si="90"/>
        <v>Deane's Darling</v>
      </c>
      <c r="N783" s="61" t="str">
        <f t="shared" si="84"/>
        <v>Deane's Darling</v>
      </c>
    </row>
    <row r="784" spans="1:14" ht="25.15" customHeight="1" x14ac:dyDescent="0.2">
      <c r="A784" s="70" t="s">
        <v>645</v>
      </c>
      <c r="B784" s="71">
        <v>1997</v>
      </c>
      <c r="C784" s="68" t="str">
        <f>IF(ISERROR(VLOOKUP(IF(RIGHT($A784,1)=")",LEFT($A784,FIND(" (",$A784)-1),$A784),[1]ACCS!$B$2:$B$5003, 1, FALSE)), "","1")</f>
        <v>1</v>
      </c>
      <c r="D784" s="103" t="str">
        <f>IF($B784="Unknown","",IF($B784="","",IF(VALUE(LEFT($B784,4))&lt;Calc!$J$2,"ANTIQUE","")))</f>
        <v/>
      </c>
      <c r="E784" s="72" t="s">
        <v>37</v>
      </c>
      <c r="F784" s="121"/>
      <c r="G784" s="121"/>
      <c r="H784" s="62" t="str">
        <f t="shared" si="85"/>
        <v>Japonica</v>
      </c>
      <c r="I784" s="18">
        <f t="shared" si="86"/>
        <v>0</v>
      </c>
      <c r="J784" s="18">
        <f t="shared" si="87"/>
        <v>0</v>
      </c>
      <c r="K784" s="18">
        <f t="shared" si="88"/>
        <v>0</v>
      </c>
      <c r="L784" s="57" t="str">
        <f t="shared" si="89"/>
        <v>Deanna J.</v>
      </c>
      <c r="M784" s="57" t="str">
        <f t="shared" si="90"/>
        <v>Deanna J.</v>
      </c>
      <c r="N784" s="61" t="str">
        <f t="shared" si="84"/>
        <v>Deanna J.</v>
      </c>
    </row>
    <row r="785" spans="1:14" ht="25.15" customHeight="1" x14ac:dyDescent="0.2">
      <c r="A785" s="70" t="s">
        <v>646</v>
      </c>
      <c r="B785" s="71">
        <v>1959</v>
      </c>
      <c r="C785" s="68" t="str">
        <f>IF(ISERROR(VLOOKUP(IF(RIGHT($A785,1)=")",LEFT($A785,FIND(" (",$A785)-1),$A785),[1]ACCS!$B$2:$B$5003, 1, FALSE)), "","1")</f>
        <v>1</v>
      </c>
      <c r="D785" s="103" t="str">
        <f>IF($B785="Unknown","",IF($B785="","",IF(VALUE(LEFT($B785,4))&lt;Calc!$J$2,"ANTIQUE","")))</f>
        <v/>
      </c>
      <c r="E785" s="72" t="s">
        <v>37</v>
      </c>
      <c r="F785" s="121" t="s">
        <v>5</v>
      </c>
      <c r="G785" s="121"/>
      <c r="H785" s="62" t="str">
        <f t="shared" si="85"/>
        <v>Japonica</v>
      </c>
      <c r="I785" s="18">
        <f t="shared" si="86"/>
        <v>0</v>
      </c>
      <c r="J785" s="18">
        <f t="shared" si="87"/>
        <v>0</v>
      </c>
      <c r="K785" s="18">
        <f t="shared" si="88"/>
        <v>0</v>
      </c>
      <c r="L785" s="57" t="str">
        <f t="shared" si="89"/>
        <v>Dear Jenny</v>
      </c>
      <c r="M785" s="57" t="str">
        <f t="shared" si="90"/>
        <v>Dear Jenny</v>
      </c>
      <c r="N785" s="61" t="str">
        <f t="shared" si="84"/>
        <v>Dear Jenny</v>
      </c>
    </row>
    <row r="786" spans="1:14" ht="25.15" customHeight="1" x14ac:dyDescent="0.2">
      <c r="A786" s="70" t="s">
        <v>647</v>
      </c>
      <c r="B786" s="71">
        <v>1910</v>
      </c>
      <c r="C786" s="68" t="str">
        <f>IF(ISERROR(VLOOKUP(IF(RIGHT($A786,1)=")",LEFT($A786,FIND(" (",$A786)-1),$A786),[1]ACCS!$B$2:$B$5003, 1, FALSE)), "","1")</f>
        <v/>
      </c>
      <c r="D786" s="103" t="str">
        <f>IF($B786="Unknown","",IF($B786="","",IF(VALUE(LEFT($B786,4))&lt;Calc!$J$2,"ANTIQUE","")))</f>
        <v/>
      </c>
      <c r="E786" s="72" t="s">
        <v>24</v>
      </c>
      <c r="F786" s="121" t="s">
        <v>5</v>
      </c>
      <c r="G786" s="121"/>
      <c r="H786" s="62" t="str">
        <f t="shared" si="85"/>
        <v>Japonica</v>
      </c>
      <c r="I786" s="18">
        <f t="shared" si="86"/>
        <v>0</v>
      </c>
      <c r="J786" s="18">
        <f t="shared" si="87"/>
        <v>0</v>
      </c>
      <c r="K786" s="18">
        <f t="shared" si="88"/>
        <v>0</v>
      </c>
      <c r="L786" s="57" t="str">
        <f t="shared" si="89"/>
        <v>Dearest (See Finlandia)</v>
      </c>
      <c r="M786" s="57" t="str">
        <f t="shared" si="90"/>
        <v>Dearest (See Finlandia)</v>
      </c>
      <c r="N786" s="61" t="str">
        <f t="shared" si="84"/>
        <v>Dearest (See Finlandia)</v>
      </c>
    </row>
    <row r="787" spans="1:14" ht="25.15" customHeight="1" x14ac:dyDescent="0.2">
      <c r="A787" s="70" t="s">
        <v>648</v>
      </c>
      <c r="B787" s="71">
        <v>1965</v>
      </c>
      <c r="C787" s="68" t="str">
        <f>IF(ISERROR(VLOOKUP(IF(RIGHT($A787,1)=")",LEFT($A787,FIND(" (",$A787)-1),$A787),[1]ACCS!$B$2:$B$5003, 1, FALSE)), "","1")</f>
        <v>1</v>
      </c>
      <c r="D787" s="103" t="str">
        <f>IF($B787="Unknown","",IF($B787="","",IF(VALUE(LEFT($B787,4))&lt;Calc!$J$2,"ANTIQUE","")))</f>
        <v/>
      </c>
      <c r="E787" s="72" t="s">
        <v>24</v>
      </c>
      <c r="F787" s="121"/>
      <c r="G787" s="121"/>
      <c r="H787" s="62" t="str">
        <f t="shared" si="85"/>
        <v>NRH</v>
      </c>
      <c r="I787" s="18">
        <f t="shared" si="86"/>
        <v>2</v>
      </c>
      <c r="J787" s="18">
        <f t="shared" si="87"/>
        <v>0</v>
      </c>
      <c r="K787" s="18">
        <f t="shared" si="88"/>
        <v>0</v>
      </c>
      <c r="L787" s="57" t="str">
        <f t="shared" si="89"/>
        <v>Debbie</v>
      </c>
      <c r="M787" s="57" t="str">
        <f t="shared" si="90"/>
        <v>Debbie</v>
      </c>
      <c r="N787" s="61" t="str">
        <f t="shared" si="84"/>
        <v>Debbie</v>
      </c>
    </row>
    <row r="788" spans="1:14" ht="25.15" customHeight="1" x14ac:dyDescent="0.2">
      <c r="A788" s="99" t="s">
        <v>3550</v>
      </c>
      <c r="B788" s="100">
        <v>2023</v>
      </c>
      <c r="C788" s="68" t="str">
        <f>IF(ISERROR(VLOOKUP(IF(RIGHT($A788,1)=")",LEFT($A788,FIND(" (",$A788)-1),$A788),[1]ACCS!$B$2:$B$5003, 1, FALSE)), "","1")</f>
        <v>1</v>
      </c>
      <c r="D788" s="115" t="str">
        <f>IF($B788="Unknown","",IF($B788="","",IF(VALUE(LEFT($B788,4))&lt;Calc!$J$2,"ANTIQUE","")))</f>
        <v/>
      </c>
      <c r="E788" s="53" t="s">
        <v>29</v>
      </c>
      <c r="F788" s="121"/>
      <c r="G788" s="121"/>
      <c r="H788" s="62" t="str">
        <f t="shared" si="85"/>
        <v>Reticulata</v>
      </c>
      <c r="I788" s="18">
        <f t="shared" si="86"/>
        <v>1</v>
      </c>
      <c r="J788" s="18">
        <f t="shared" si="87"/>
        <v>0</v>
      </c>
      <c r="K788" s="18">
        <f t="shared" si="88"/>
        <v>0</v>
      </c>
      <c r="L788" s="57" t="str">
        <f t="shared" si="89"/>
        <v>Debbie Smith</v>
      </c>
      <c r="M788" s="57" t="str">
        <f t="shared" si="90"/>
        <v>Debbie Smith</v>
      </c>
      <c r="N788" s="61" t="str">
        <f t="shared" si="84"/>
        <v>Debbie Smith</v>
      </c>
    </row>
    <row r="789" spans="1:14" ht="25.15" customHeight="1" x14ac:dyDescent="0.2">
      <c r="A789" s="99" t="s">
        <v>3168</v>
      </c>
      <c r="B789" s="100">
        <v>1984</v>
      </c>
      <c r="C789" s="68" t="str">
        <f>IF(ISERROR(VLOOKUP(IF(RIGHT($A789,1)=")",LEFT($A789,FIND(" (",$A789)-1),$A789),[1]ACCS!$B$2:$B$5003, 1, FALSE)), "","1")</f>
        <v>1</v>
      </c>
      <c r="D789" s="115" t="str">
        <f>IF($B789="Unknown","",IF($B789="","",IF(VALUE(LEFT($B789,4))&lt;Calc!$J$2,"ANTIQUE","")))</f>
        <v/>
      </c>
      <c r="E789" s="53" t="s">
        <v>24</v>
      </c>
      <c r="F789" s="121"/>
      <c r="G789" s="121"/>
      <c r="H789" s="62" t="str">
        <f t="shared" si="85"/>
        <v>NRH</v>
      </c>
      <c r="I789" s="18">
        <f t="shared" si="86"/>
        <v>2</v>
      </c>
      <c r="J789" s="18">
        <f t="shared" si="87"/>
        <v>0</v>
      </c>
      <c r="K789" s="18">
        <f t="shared" si="88"/>
        <v>0</v>
      </c>
      <c r="L789" s="57" t="str">
        <f t="shared" si="89"/>
        <v>Debbie's Carnation</v>
      </c>
      <c r="M789" s="57" t="str">
        <f t="shared" si="90"/>
        <v>Debbie's Carnation</v>
      </c>
      <c r="N789" s="61" t="str">
        <f t="shared" si="84"/>
        <v>Debbie's Carnation</v>
      </c>
    </row>
    <row r="790" spans="1:14" ht="25.15" customHeight="1" x14ac:dyDescent="0.2">
      <c r="A790" s="70" t="s">
        <v>649</v>
      </c>
      <c r="B790" s="71">
        <v>1998</v>
      </c>
      <c r="C790" s="68" t="str">
        <f>IF(ISERROR(VLOOKUP(IF(RIGHT($A790,1)=")",LEFT($A790,FIND(" (",$A790)-1),$A790),[1]ACCS!$B$2:$B$5003, 1, FALSE)), "","1")</f>
        <v/>
      </c>
      <c r="D790" s="103" t="str">
        <f>IF($B790="Unknown","",IF($B790="","",IF(VALUE(LEFT($B790,4))&lt;Calc!$J$2,"ANTIQUE","")))</f>
        <v/>
      </c>
      <c r="E790" s="72" t="s">
        <v>24</v>
      </c>
      <c r="F790" s="121"/>
      <c r="G790" s="121"/>
      <c r="H790" s="62" t="str">
        <f t="shared" si="85"/>
        <v>NRH</v>
      </c>
      <c r="I790" s="18">
        <f t="shared" si="86"/>
        <v>2</v>
      </c>
      <c r="J790" s="18">
        <f t="shared" si="87"/>
        <v>0</v>
      </c>
      <c r="K790" s="18">
        <f t="shared" si="88"/>
        <v>0</v>
      </c>
      <c r="L790" s="57" t="str">
        <f t="shared" si="89"/>
        <v>Debo</v>
      </c>
      <c r="M790" s="57" t="str">
        <f t="shared" si="90"/>
        <v>Debo</v>
      </c>
      <c r="N790" s="61" t="str">
        <f t="shared" si="84"/>
        <v>Debo</v>
      </c>
    </row>
    <row r="791" spans="1:14" ht="25.15" customHeight="1" x14ac:dyDescent="0.2">
      <c r="A791" s="70" t="s">
        <v>3308</v>
      </c>
      <c r="B791" s="71" t="s">
        <v>90</v>
      </c>
      <c r="C791" s="68" t="str">
        <f>IF(ISERROR(VLOOKUP(IF(RIGHT($A791,1)=")",LEFT($A791,FIND(" (",$A791)-1),$A791),[1]ACCS!$B$2:$B$5003, 1, FALSE)), "","1")</f>
        <v/>
      </c>
      <c r="D791" s="103" t="str">
        <f>IF($B791="Unknown","",IF($B791="","",IF(VALUE(LEFT($B791,4))&lt;Calc!$J$2,"ANTIQUE","")))</f>
        <v>ANTIQUE</v>
      </c>
      <c r="E791" s="72" t="s">
        <v>47</v>
      </c>
      <c r="F791" s="121"/>
      <c r="G791" s="121"/>
      <c r="H791" s="62" t="str">
        <f t="shared" si="85"/>
        <v>Japonica</v>
      </c>
      <c r="I791" s="18">
        <f t="shared" si="86"/>
        <v>0</v>
      </c>
      <c r="J791" s="18">
        <f t="shared" si="87"/>
        <v>0</v>
      </c>
      <c r="K791" s="18">
        <f t="shared" si="88"/>
        <v>0</v>
      </c>
      <c r="L791" s="57" t="str">
        <f t="shared" si="89"/>
        <v>Debonair</v>
      </c>
      <c r="M791" s="57" t="str">
        <f t="shared" si="90"/>
        <v>Debonair</v>
      </c>
      <c r="N791" s="61" t="str">
        <f t="shared" si="84"/>
        <v>Debonair</v>
      </c>
    </row>
    <row r="792" spans="1:14" ht="25.15" customHeight="1" x14ac:dyDescent="0.2">
      <c r="A792" s="70" t="s">
        <v>650</v>
      </c>
      <c r="B792" s="71">
        <v>1977</v>
      </c>
      <c r="C792" s="68" t="str">
        <f>IF(ISERROR(VLOOKUP(IF(RIGHT($A792,1)=")",LEFT($A792,FIND(" (",$A792)-1),$A792),[1]ACCS!$B$2:$B$5003, 1, FALSE)), "","1")</f>
        <v>1</v>
      </c>
      <c r="D792" s="103" t="str">
        <f>IF($B792="Unknown","",IF($B792="","",IF(VALUE(LEFT($B792,4))&lt;Calc!$J$2,"ANTIQUE","")))</f>
        <v/>
      </c>
      <c r="E792" s="72" t="s">
        <v>29</v>
      </c>
      <c r="F792" s="121"/>
      <c r="G792" s="121"/>
      <c r="H792" s="62" t="str">
        <f t="shared" si="85"/>
        <v>Reticulata</v>
      </c>
      <c r="I792" s="18">
        <f t="shared" si="86"/>
        <v>1</v>
      </c>
      <c r="J792" s="18">
        <f t="shared" si="87"/>
        <v>0</v>
      </c>
      <c r="K792" s="18">
        <f t="shared" si="88"/>
        <v>0</v>
      </c>
      <c r="L792" s="57" t="str">
        <f t="shared" si="89"/>
        <v>Debut</v>
      </c>
      <c r="M792" s="57" t="str">
        <f t="shared" si="90"/>
        <v>Debut</v>
      </c>
      <c r="N792" s="61" t="str">
        <f t="shared" si="84"/>
        <v>Debut</v>
      </c>
    </row>
    <row r="793" spans="1:14" ht="25.15" customHeight="1" x14ac:dyDescent="0.2">
      <c r="A793" s="70" t="s">
        <v>651</v>
      </c>
      <c r="B793" s="71">
        <v>1900</v>
      </c>
      <c r="C793" s="68" t="str">
        <f>IF(ISERROR(VLOOKUP(IF(RIGHT($A793,1)=")",LEFT($A793,FIND(" (",$A793)-1),$A793),[1]ACCS!$B$2:$B$5003, 1, FALSE)), "","1")</f>
        <v>1</v>
      </c>
      <c r="D793" s="103" t="str">
        <f>IF($B793="Unknown","",IF($B793="","",IF(VALUE(LEFT($B793,4))&lt;Calc!$J$2,"ANTIQUE","")))</f>
        <v/>
      </c>
      <c r="E793" s="72" t="s">
        <v>24</v>
      </c>
      <c r="F793" s="121"/>
      <c r="G793" s="121"/>
      <c r="H793" s="62" t="str">
        <f t="shared" si="85"/>
        <v>Japonica</v>
      </c>
      <c r="I793" s="18">
        <f t="shared" si="86"/>
        <v>0</v>
      </c>
      <c r="J793" s="18">
        <f t="shared" si="87"/>
        <v>0</v>
      </c>
      <c r="K793" s="18">
        <f t="shared" si="88"/>
        <v>0</v>
      </c>
      <c r="L793" s="57" t="str">
        <f t="shared" si="89"/>
        <v>Debutante (Sara C. Hastie)</v>
      </c>
      <c r="M793" s="57" t="str">
        <f t="shared" si="90"/>
        <v>Debutante (Sara C. Hastie)</v>
      </c>
      <c r="N793" s="61" t="str">
        <f t="shared" si="84"/>
        <v>Debutante</v>
      </c>
    </row>
    <row r="794" spans="1:14" ht="25.15" customHeight="1" x14ac:dyDescent="0.2">
      <c r="A794" s="70" t="s">
        <v>652</v>
      </c>
      <c r="B794" s="71">
        <v>2002</v>
      </c>
      <c r="C794" s="68" t="str">
        <f>IF(ISERROR(VLOOKUP(IF(RIGHT($A794,1)=")",LEFT($A794,FIND(" (",$A794)-1),$A794),[1]ACCS!$B$2:$B$5003, 1, FALSE)), "","1")</f>
        <v/>
      </c>
      <c r="D794" s="103" t="str">
        <f>IF($B794="Unknown","",IF($B794="","",IF(VALUE(LEFT($B794,4))&lt;Calc!$J$2,"ANTIQUE","")))</f>
        <v/>
      </c>
      <c r="E794" s="72" t="s">
        <v>35</v>
      </c>
      <c r="F794" s="121"/>
      <c r="G794" s="121"/>
      <c r="H794" s="62" t="str">
        <f t="shared" si="85"/>
        <v>Japonica</v>
      </c>
      <c r="I794" s="18">
        <f t="shared" si="86"/>
        <v>0</v>
      </c>
      <c r="J794" s="18">
        <f t="shared" si="87"/>
        <v>0</v>
      </c>
      <c r="K794" s="18">
        <f t="shared" si="88"/>
        <v>0</v>
      </c>
      <c r="L794" s="57" t="str">
        <f t="shared" si="89"/>
        <v>Debutante-Benten</v>
      </c>
      <c r="M794" s="57" t="str">
        <f t="shared" si="90"/>
        <v>Debutante-Benten</v>
      </c>
      <c r="N794" s="61" t="str">
        <f t="shared" si="84"/>
        <v>Debutante-Benten</v>
      </c>
    </row>
    <row r="795" spans="1:14" ht="25.15" customHeight="1" x14ac:dyDescent="0.2">
      <c r="A795" s="70" t="s">
        <v>653</v>
      </c>
      <c r="B795" s="71">
        <v>2002</v>
      </c>
      <c r="C795" s="68" t="str">
        <f>IF(ISERROR(VLOOKUP(IF(RIGHT($A795,1)=")",LEFT($A795,FIND(" (",$A795)-1),$A795),[1]ACCS!$B$2:$B$5003, 1, FALSE)), "","1")</f>
        <v>1</v>
      </c>
      <c r="D795" s="103" t="str">
        <f>IF($B795="Unknown","",IF($B795="","",IF(VALUE(LEFT($B795,4))&lt;Calc!$J$2,"ANTIQUE","")))</f>
        <v/>
      </c>
      <c r="E795" s="72" t="s">
        <v>21</v>
      </c>
      <c r="F795" s="121"/>
      <c r="G795" s="121"/>
      <c r="H795" s="62" t="str">
        <f t="shared" si="85"/>
        <v>Vernalis</v>
      </c>
      <c r="I795" s="18">
        <f t="shared" si="86"/>
        <v>5</v>
      </c>
      <c r="J795" s="18">
        <f t="shared" si="87"/>
        <v>0</v>
      </c>
      <c r="K795" s="18">
        <f t="shared" si="88"/>
        <v>0</v>
      </c>
      <c r="L795" s="57" t="str">
        <f t="shared" si="89"/>
        <v>December Rose</v>
      </c>
      <c r="M795" s="57" t="str">
        <f t="shared" si="90"/>
        <v>December Rose</v>
      </c>
      <c r="N795" s="61" t="str">
        <f t="shared" si="84"/>
        <v>December Rose</v>
      </c>
    </row>
    <row r="796" spans="1:14" ht="25.15" customHeight="1" x14ac:dyDescent="0.2">
      <c r="A796" s="70" t="s">
        <v>654</v>
      </c>
      <c r="B796" s="71">
        <v>1976</v>
      </c>
      <c r="C796" s="68" t="str">
        <f>IF(ISERROR(VLOOKUP(IF(RIGHT($A796,1)=")",LEFT($A796,FIND(" (",$A796)-1),$A796),[1]ACCS!$B$2:$B$5003, 1, FALSE)), "","1")</f>
        <v>1</v>
      </c>
      <c r="D796" s="103" t="str">
        <f>IF($B796="Unknown","",IF($B796="","",IF(VALUE(LEFT($B796,4))&lt;Calc!$J$2,"ANTIQUE","")))</f>
        <v/>
      </c>
      <c r="E796" s="72" t="s">
        <v>24</v>
      </c>
      <c r="F796" s="121"/>
      <c r="G796" s="121"/>
      <c r="H796" s="62" t="str">
        <f t="shared" si="85"/>
        <v>Japonica</v>
      </c>
      <c r="I796" s="18">
        <f t="shared" si="86"/>
        <v>0</v>
      </c>
      <c r="J796" s="18">
        <f t="shared" si="87"/>
        <v>0</v>
      </c>
      <c r="K796" s="18">
        <f t="shared" si="88"/>
        <v>0</v>
      </c>
      <c r="L796" s="57" t="str">
        <f t="shared" si="89"/>
        <v>Dee Davis</v>
      </c>
      <c r="M796" s="57" t="str">
        <f t="shared" si="90"/>
        <v>Dee Davis</v>
      </c>
      <c r="N796" s="61" t="str">
        <f t="shared" si="84"/>
        <v>Dee Davis</v>
      </c>
    </row>
    <row r="797" spans="1:14" ht="25.15" customHeight="1" x14ac:dyDescent="0.2">
      <c r="A797" s="70" t="s">
        <v>3608</v>
      </c>
      <c r="B797" s="71">
        <v>1989</v>
      </c>
      <c r="C797" s="68" t="str">
        <f>IF(ISERROR(VLOOKUP(IF(RIGHT($A797,1)=")",LEFT($A797,FIND(" (",$A797)-1),$A797),[1]ACCS!$B$2:$B$5003, 1, FALSE)), "","1")</f>
        <v>1</v>
      </c>
      <c r="D797" s="103" t="str">
        <f>IF($B797="Unknown","",IF($B797="","",IF(VALUE(LEFT($B797,4))&lt;Calc!$J$2,"ANTIQUE","")))</f>
        <v/>
      </c>
      <c r="E797" s="72" t="s">
        <v>30</v>
      </c>
      <c r="F797" s="121" t="s">
        <v>5</v>
      </c>
      <c r="G797" s="121"/>
      <c r="H797" s="62" t="str">
        <f t="shared" si="85"/>
        <v>Japonica</v>
      </c>
      <c r="I797" s="18">
        <f t="shared" si="86"/>
        <v>0</v>
      </c>
      <c r="J797" s="18">
        <f t="shared" si="87"/>
        <v>0</v>
      </c>
      <c r="K797" s="18">
        <f t="shared" si="88"/>
        <v>0</v>
      </c>
      <c r="L797" s="57" t="str">
        <f t="shared" si="89"/>
        <v>Deen Day</v>
      </c>
      <c r="M797" s="57" t="str">
        <f t="shared" si="90"/>
        <v>Deen Day</v>
      </c>
      <c r="N797" s="61" t="str">
        <f t="shared" si="84"/>
        <v>Deen Day</v>
      </c>
    </row>
    <row r="798" spans="1:14" ht="25.15" customHeight="1" x14ac:dyDescent="0.2">
      <c r="A798" s="70" t="s">
        <v>655</v>
      </c>
      <c r="B798" s="71">
        <v>2008</v>
      </c>
      <c r="C798" s="68" t="str">
        <f>IF(ISERROR(VLOOKUP(IF(RIGHT($A798,1)=")",LEFT($A798,FIND(" (",$A798)-1),$A798),[1]ACCS!$B$2:$B$5003, 1, FALSE)), "","1")</f>
        <v>1</v>
      </c>
      <c r="D798" s="103" t="str">
        <f>IF($B798="Unknown","",IF($B798="","",IF(VALUE(LEFT($B798,4))&lt;Calc!$J$2,"ANTIQUE","")))</f>
        <v/>
      </c>
      <c r="E798" s="72" t="s">
        <v>24</v>
      </c>
      <c r="F798" s="121"/>
      <c r="G798" s="121"/>
      <c r="H798" s="62" t="str">
        <f t="shared" si="85"/>
        <v>Japonica</v>
      </c>
      <c r="I798" s="18">
        <f t="shared" si="86"/>
        <v>0</v>
      </c>
      <c r="J798" s="18">
        <f t="shared" si="87"/>
        <v>0</v>
      </c>
      <c r="K798" s="18">
        <f t="shared" si="88"/>
        <v>0</v>
      </c>
      <c r="L798" s="57" t="str">
        <f t="shared" si="89"/>
        <v>Deep Purple Dream</v>
      </c>
      <c r="M798" s="57" t="str">
        <f t="shared" si="90"/>
        <v>Deep Purple Dream</v>
      </c>
      <c r="N798" s="61" t="str">
        <f t="shared" si="84"/>
        <v>Deep Purple Dream</v>
      </c>
    </row>
    <row r="799" spans="1:14" ht="25.15" customHeight="1" x14ac:dyDescent="0.2">
      <c r="A799" s="70" t="s">
        <v>656</v>
      </c>
      <c r="B799" s="71">
        <v>1991</v>
      </c>
      <c r="C799" s="68" t="str">
        <f>IF(ISERROR(VLOOKUP(IF(RIGHT($A799,1)=")",LEFT($A799,FIND(" (",$A799)-1),$A799),[1]ACCS!$B$2:$B$5003, 1, FALSE)), "","1")</f>
        <v>1</v>
      </c>
      <c r="D799" s="103" t="str">
        <f>IF($B799="Unknown","",IF($B799="","",IF(VALUE(LEFT($B799,4))&lt;Calc!$J$2,"ANTIQUE","")))</f>
        <v/>
      </c>
      <c r="E799" s="72" t="s">
        <v>21</v>
      </c>
      <c r="F799" s="121"/>
      <c r="G799" s="121"/>
      <c r="H799" s="62" t="str">
        <f t="shared" si="85"/>
        <v>Japonica</v>
      </c>
      <c r="I799" s="18">
        <f t="shared" si="86"/>
        <v>0</v>
      </c>
      <c r="J799" s="18">
        <f t="shared" si="87"/>
        <v>0</v>
      </c>
      <c r="K799" s="18">
        <f t="shared" si="88"/>
        <v>0</v>
      </c>
      <c r="L799" s="57" t="str">
        <f t="shared" si="89"/>
        <v>Deep Secret</v>
      </c>
      <c r="M799" s="57" t="str">
        <f t="shared" si="90"/>
        <v>Deep Secret</v>
      </c>
      <c r="N799" s="61" t="str">
        <f t="shared" si="84"/>
        <v>Deep Secret</v>
      </c>
    </row>
    <row r="800" spans="1:14" ht="25.15" customHeight="1" x14ac:dyDescent="0.2">
      <c r="A800" s="70" t="s">
        <v>3501</v>
      </c>
      <c r="B800" s="71">
        <v>1900</v>
      </c>
      <c r="C800" s="68" t="str">
        <f>IF(ISERROR(VLOOKUP(IF(RIGHT($A800,1)=")",LEFT($A800,FIND(" (",$A800)-1),$A800),[1]ACCS!$B$2:$B$5003, 1, FALSE)), "","1")</f>
        <v/>
      </c>
      <c r="D800" s="103" t="str">
        <f>IF($B800="Unknown","",IF($B800="","",IF(VALUE(LEFT($B800,4))&lt;Calc!$J$2,"ANTIQUE","")))</f>
        <v/>
      </c>
      <c r="E800" s="72" t="s">
        <v>24</v>
      </c>
      <c r="F800" s="121"/>
      <c r="G800" s="121"/>
      <c r="H800" s="62" t="str">
        <f t="shared" si="85"/>
        <v>Japonica</v>
      </c>
      <c r="I800" s="18">
        <f t="shared" si="86"/>
        <v>0</v>
      </c>
      <c r="J800" s="18">
        <f t="shared" si="87"/>
        <v>0</v>
      </c>
      <c r="K800" s="18">
        <f t="shared" si="88"/>
        <v>0</v>
      </c>
      <c r="L800" s="57" t="str">
        <f t="shared" si="89"/>
        <v>Delectissima [MG]</v>
      </c>
      <c r="M800" s="57" t="str">
        <f t="shared" si="90"/>
        <v>Delectissima [MG]</v>
      </c>
      <c r="N800" s="61" t="str">
        <f t="shared" si="84"/>
        <v>Delectissima [MG]</v>
      </c>
    </row>
    <row r="801" spans="1:14" ht="25.15" customHeight="1" x14ac:dyDescent="0.2">
      <c r="A801" s="78" t="s">
        <v>3112</v>
      </c>
      <c r="B801" s="71">
        <v>2021</v>
      </c>
      <c r="C801" s="68" t="str">
        <f>IF(ISERROR(VLOOKUP(IF(RIGHT($A801,1)=")",LEFT($A801,FIND(" (",$A801)-1),$A801),[1]ACCS!$B$2:$B$5003, 1, FALSE)), "","1")</f>
        <v>1</v>
      </c>
      <c r="D801" s="103" t="str">
        <f>IF($B801="Unknown","",IF($B801="","",IF(VALUE(LEFT($B801,4))&lt;Calc!$J$2,"ANTIQUE","")))</f>
        <v/>
      </c>
      <c r="E801" s="72" t="s">
        <v>21</v>
      </c>
      <c r="F801" s="121"/>
      <c r="G801" s="121"/>
      <c r="H801" s="62" t="str">
        <f t="shared" si="85"/>
        <v>NRH</v>
      </c>
      <c r="I801" s="18">
        <f t="shared" si="86"/>
        <v>2</v>
      </c>
      <c r="J801" s="18">
        <f t="shared" si="87"/>
        <v>0</v>
      </c>
      <c r="K801" s="18">
        <f t="shared" si="88"/>
        <v>0</v>
      </c>
      <c r="L801" s="57" t="str">
        <f t="shared" si="89"/>
        <v>Delightfully Pink</v>
      </c>
      <c r="M801" s="57" t="str">
        <f t="shared" si="90"/>
        <v>Delightfully Pink</v>
      </c>
      <c r="N801" s="61" t="str">
        <f t="shared" si="84"/>
        <v>Delightfully Pink</v>
      </c>
    </row>
    <row r="802" spans="1:14" ht="25.15" customHeight="1" x14ac:dyDescent="0.2">
      <c r="A802" s="70" t="s">
        <v>657</v>
      </c>
      <c r="B802" s="71">
        <v>1989</v>
      </c>
      <c r="C802" s="68" t="str">
        <f>IF(ISERROR(VLOOKUP(IF(RIGHT($A802,1)=")",LEFT($A802,FIND(" (",$A802)-1),$A802),[1]ACCS!$B$2:$B$5003, 1, FALSE)), "","1")</f>
        <v>1</v>
      </c>
      <c r="D802" s="103" t="str">
        <f>IF($B802="Unknown","",IF($B802="","",IF(VALUE(LEFT($B802,4))&lt;Calc!$J$2,"ANTIQUE","")))</f>
        <v/>
      </c>
      <c r="E802" s="72" t="s">
        <v>37</v>
      </c>
      <c r="F802" s="121"/>
      <c r="G802" s="121"/>
      <c r="H802" s="62" t="str">
        <f t="shared" si="85"/>
        <v>NRH</v>
      </c>
      <c r="I802" s="18">
        <f t="shared" si="86"/>
        <v>2</v>
      </c>
      <c r="J802" s="18">
        <f t="shared" si="87"/>
        <v>0</v>
      </c>
      <c r="K802" s="18">
        <f t="shared" si="88"/>
        <v>0</v>
      </c>
      <c r="L802" s="57" t="str">
        <f t="shared" si="89"/>
        <v>Delores Edwards</v>
      </c>
      <c r="M802" s="57" t="str">
        <f t="shared" si="90"/>
        <v>Delores Edwards</v>
      </c>
      <c r="N802" s="61" t="str">
        <f t="shared" si="84"/>
        <v>Delores Edwards</v>
      </c>
    </row>
    <row r="803" spans="1:14" ht="25.15" customHeight="1" x14ac:dyDescent="0.2">
      <c r="A803" s="70" t="s">
        <v>658</v>
      </c>
      <c r="B803" s="71">
        <v>1988</v>
      </c>
      <c r="C803" s="68" t="str">
        <f>IF(ISERROR(VLOOKUP(IF(RIGHT($A803,1)=")",LEFT($A803,FIND(" (",$A803)-1),$A803),[1]ACCS!$B$2:$B$5003, 1, FALSE)), "","1")</f>
        <v>1</v>
      </c>
      <c r="D803" s="103" t="str">
        <f>IF($B803="Unknown","",IF($B803="","",IF(VALUE(LEFT($B803,4))&lt;Calc!$J$2,"ANTIQUE","")))</f>
        <v/>
      </c>
      <c r="E803" s="72" t="s">
        <v>47</v>
      </c>
      <c r="F803" s="121"/>
      <c r="G803" s="121"/>
      <c r="H803" s="62" t="str">
        <f t="shared" si="85"/>
        <v>Japonica</v>
      </c>
      <c r="I803" s="18">
        <f t="shared" si="86"/>
        <v>0</v>
      </c>
      <c r="J803" s="18">
        <f t="shared" si="87"/>
        <v>0</v>
      </c>
      <c r="K803" s="18">
        <f t="shared" si="88"/>
        <v>0</v>
      </c>
      <c r="L803" s="57" t="str">
        <f t="shared" si="89"/>
        <v>Delores Thompson</v>
      </c>
      <c r="M803" s="57" t="str">
        <f t="shared" si="90"/>
        <v>Delores Thompson</v>
      </c>
      <c r="N803" s="61" t="str">
        <f t="shared" si="84"/>
        <v>Delores Thompson</v>
      </c>
    </row>
    <row r="804" spans="1:14" ht="25.15" customHeight="1" x14ac:dyDescent="0.2">
      <c r="A804" s="70" t="s">
        <v>3309</v>
      </c>
      <c r="B804" s="71" t="s">
        <v>3155</v>
      </c>
      <c r="C804" s="68" t="str">
        <f>IF(ISERROR(VLOOKUP(IF(RIGHT($A804,1)=")",LEFT($A804,FIND(" (",$A804)-1),$A804),[1]ACCS!$B$2:$B$5003, 1, FALSE)), "","1")</f>
        <v/>
      </c>
      <c r="D804" s="103" t="str">
        <f>IF($B804="Unknown","",IF($B804="","",IF(VALUE(LEFT($B804,4))&lt;Calc!$J$2,"ANTIQUE","")))</f>
        <v>ANTIQUE</v>
      </c>
      <c r="E804" s="72" t="s">
        <v>37</v>
      </c>
      <c r="F804" s="121"/>
      <c r="G804" s="121"/>
      <c r="H804" s="62" t="str">
        <f t="shared" si="85"/>
        <v>Japonica</v>
      </c>
      <c r="I804" s="18">
        <f t="shared" si="86"/>
        <v>0</v>
      </c>
      <c r="J804" s="18">
        <f t="shared" si="87"/>
        <v>0</v>
      </c>
      <c r="K804" s="18">
        <f t="shared" si="88"/>
        <v>0</v>
      </c>
      <c r="L804" s="57" t="str">
        <f t="shared" si="89"/>
        <v>Delphine</v>
      </c>
      <c r="M804" s="57" t="str">
        <f t="shared" si="90"/>
        <v>Delphine</v>
      </c>
      <c r="N804" s="61" t="str">
        <f t="shared" si="84"/>
        <v>Delphine</v>
      </c>
    </row>
    <row r="805" spans="1:14" ht="25.15" customHeight="1" x14ac:dyDescent="0.2">
      <c r="A805" s="70" t="s">
        <v>659</v>
      </c>
      <c r="B805" s="71">
        <v>1999</v>
      </c>
      <c r="C805" s="68" t="str">
        <f>IF(ISERROR(VLOOKUP(IF(RIGHT($A805,1)=")",LEFT($A805,FIND(" (",$A805)-1),$A805),[1]ACCS!$B$2:$B$5003, 1, FALSE)), "","1")</f>
        <v>1</v>
      </c>
      <c r="D805" s="103" t="str">
        <f>IF($B805="Unknown","",IF($B805="","",IF(VALUE(LEFT($B805,4))&lt;Calc!$J$2,"ANTIQUE","")))</f>
        <v/>
      </c>
      <c r="E805" s="72" t="s">
        <v>24</v>
      </c>
      <c r="F805" s="121"/>
      <c r="G805" s="121" t="s">
        <v>26</v>
      </c>
      <c r="H805" s="62" t="str">
        <f t="shared" si="85"/>
        <v>Japonica</v>
      </c>
      <c r="I805" s="18">
        <f t="shared" si="86"/>
        <v>0</v>
      </c>
      <c r="J805" s="18">
        <f t="shared" si="87"/>
        <v>0</v>
      </c>
      <c r="K805" s="18">
        <f t="shared" si="88"/>
        <v>0</v>
      </c>
      <c r="L805" s="57" t="str">
        <f t="shared" si="89"/>
        <v>Delphine Johnson</v>
      </c>
      <c r="M805" s="57" t="str">
        <f t="shared" si="90"/>
        <v>Delphine Johnson</v>
      </c>
      <c r="N805" s="61" t="str">
        <f t="shared" si="84"/>
        <v>Delphine Johnson</v>
      </c>
    </row>
    <row r="806" spans="1:14" ht="25.15" customHeight="1" x14ac:dyDescent="0.2">
      <c r="A806" s="70" t="s">
        <v>660</v>
      </c>
      <c r="B806" s="71">
        <v>1980</v>
      </c>
      <c r="C806" s="68" t="str">
        <f>IF(ISERROR(VLOOKUP(IF(RIGHT($A806,1)=")",LEFT($A806,FIND(" (",$A806)-1),$A806),[1]ACCS!$B$2:$B$5003, 1, FALSE)), "","1")</f>
        <v>1</v>
      </c>
      <c r="D806" s="103" t="str">
        <f>IF($B806="Unknown","",IF($B806="","",IF(VALUE(LEFT($B806,4))&lt;Calc!$J$2,"ANTIQUE","")))</f>
        <v/>
      </c>
      <c r="E806" s="72" t="s">
        <v>29</v>
      </c>
      <c r="F806" s="121"/>
      <c r="G806" s="121"/>
      <c r="H806" s="62" t="str">
        <f t="shared" si="85"/>
        <v>Reticulata</v>
      </c>
      <c r="I806" s="18">
        <f t="shared" si="86"/>
        <v>1</v>
      </c>
      <c r="J806" s="18">
        <f t="shared" si="87"/>
        <v>0</v>
      </c>
      <c r="K806" s="18">
        <f t="shared" si="88"/>
        <v>0</v>
      </c>
      <c r="L806" s="57" t="str">
        <f t="shared" si="89"/>
        <v>Delta Dawn</v>
      </c>
      <c r="M806" s="57" t="str">
        <f t="shared" si="90"/>
        <v>Delta Dawn</v>
      </c>
      <c r="N806" s="61" t="str">
        <f t="shared" si="84"/>
        <v>Delta Dawn</v>
      </c>
    </row>
    <row r="807" spans="1:14" ht="25.15" customHeight="1" x14ac:dyDescent="0.2">
      <c r="A807" s="70" t="s">
        <v>3545</v>
      </c>
      <c r="B807" s="71">
        <v>1962</v>
      </c>
      <c r="C807" s="68" t="str">
        <f>IF(ISERROR(VLOOKUP(IF(RIGHT($A807,1)=")",LEFT($A807,FIND(" (",$A807)-1),$A807),[1]ACCS!$B$2:$B$5003, 1, FALSE)), "","1")</f>
        <v>1</v>
      </c>
      <c r="D807" s="103" t="str">
        <f>IF($B807="Unknown","",IF($B807="","",IF(VALUE(LEFT($B807,4))&lt;Calc!$J$2,"ANTIQUE","")))</f>
        <v/>
      </c>
      <c r="E807" s="72" t="s">
        <v>35</v>
      </c>
      <c r="F807" s="121"/>
      <c r="G807" s="121"/>
      <c r="H807" s="62" t="str">
        <f t="shared" si="85"/>
        <v>Japonica</v>
      </c>
      <c r="I807" s="18">
        <f t="shared" si="86"/>
        <v>0</v>
      </c>
      <c r="J807" s="18">
        <f t="shared" si="87"/>
        <v>0</v>
      </c>
      <c r="K807" s="18">
        <f t="shared" si="88"/>
        <v>0</v>
      </c>
      <c r="L807" s="57" t="str">
        <f t="shared" si="89"/>
        <v>Demi-tasse</v>
      </c>
      <c r="M807" s="57" t="str">
        <f t="shared" si="90"/>
        <v>Demi-tasse</v>
      </c>
      <c r="N807" s="61" t="str">
        <f t="shared" si="84"/>
        <v>Demi-tasse</v>
      </c>
    </row>
    <row r="808" spans="1:14" ht="25.15" customHeight="1" x14ac:dyDescent="0.2">
      <c r="A808" s="70" t="s">
        <v>661</v>
      </c>
      <c r="B808" s="71">
        <v>1955</v>
      </c>
      <c r="C808" s="68" t="str">
        <f>IF(ISERROR(VLOOKUP(IF(RIGHT($A808,1)=")",LEFT($A808,FIND(" (",$A808)-1),$A808),[1]ACCS!$B$2:$B$5003, 1, FALSE)), "","1")</f>
        <v>1</v>
      </c>
      <c r="D808" s="103" t="str">
        <f>IF($B808="Unknown","",IF($B808="","",IF(VALUE(LEFT($B808,4))&lt;Calc!$J$2,"ANTIQUE","")))</f>
        <v/>
      </c>
      <c r="E808" s="72" t="s">
        <v>47</v>
      </c>
      <c r="F808" s="121"/>
      <c r="G808" s="121"/>
      <c r="H808" s="62" t="str">
        <f t="shared" si="85"/>
        <v>NRH</v>
      </c>
      <c r="I808" s="18">
        <f t="shared" si="86"/>
        <v>2</v>
      </c>
      <c r="J808" s="18">
        <f t="shared" si="87"/>
        <v>0</v>
      </c>
      <c r="K808" s="18">
        <f t="shared" si="88"/>
        <v>0</v>
      </c>
      <c r="L808" s="57" t="str">
        <f t="shared" si="89"/>
        <v>Demure</v>
      </c>
      <c r="M808" s="57" t="str">
        <f t="shared" si="90"/>
        <v>Demure</v>
      </c>
      <c r="N808" s="61" t="str">
        <f t="shared" si="84"/>
        <v>Demure</v>
      </c>
    </row>
    <row r="809" spans="1:14" ht="25.15" customHeight="1" x14ac:dyDescent="0.2">
      <c r="A809" s="70" t="s">
        <v>662</v>
      </c>
      <c r="B809" s="71">
        <v>1999</v>
      </c>
      <c r="C809" s="68" t="str">
        <f>IF(ISERROR(VLOOKUP(IF(RIGHT($A809,1)=")",LEFT($A809,FIND(" (",$A809)-1),$A809),[1]ACCS!$B$2:$B$5003, 1, FALSE)), "","1")</f>
        <v>1</v>
      </c>
      <c r="D809" s="103" t="str">
        <f>IF($B809="Unknown","",IF($B809="","",IF(VALUE(LEFT($B809,4))&lt;Calc!$J$2,"ANTIQUE","")))</f>
        <v/>
      </c>
      <c r="E809" s="72" t="s">
        <v>29</v>
      </c>
      <c r="F809" s="121"/>
      <c r="G809" s="121"/>
      <c r="H809" s="62" t="str">
        <f t="shared" si="85"/>
        <v>Reticulata</v>
      </c>
      <c r="I809" s="18">
        <f t="shared" si="86"/>
        <v>1</v>
      </c>
      <c r="J809" s="18">
        <f t="shared" si="87"/>
        <v>0</v>
      </c>
      <c r="K809" s="18">
        <f t="shared" si="88"/>
        <v>0</v>
      </c>
      <c r="L809" s="57" t="str">
        <f t="shared" si="89"/>
        <v>Den Burton</v>
      </c>
      <c r="M809" s="57" t="str">
        <f t="shared" si="90"/>
        <v>Den Burton</v>
      </c>
      <c r="N809" s="61" t="str">
        <f t="shared" si="84"/>
        <v>Den Burton</v>
      </c>
    </row>
    <row r="810" spans="1:14" ht="25.15" customHeight="1" x14ac:dyDescent="0.2">
      <c r="A810" s="70" t="s">
        <v>663</v>
      </c>
      <c r="B810" s="71">
        <v>1982</v>
      </c>
      <c r="C810" s="68" t="str">
        <f>IF(ISERROR(VLOOKUP(IF(RIGHT($A810,1)=")",LEFT($A810,FIND(" (",$A810)-1),$A810),[1]ACCS!$B$2:$B$5003, 1, FALSE)), "","1")</f>
        <v>1</v>
      </c>
      <c r="D810" s="103" t="str">
        <f>IF($B810="Unknown","",IF($B810="","",IF(VALUE(LEFT($B810,4))&lt;Calc!$J$2,"ANTIQUE","")))</f>
        <v/>
      </c>
      <c r="E810" s="72" t="s">
        <v>37</v>
      </c>
      <c r="F810" s="121"/>
      <c r="G810" s="121" t="s">
        <v>26</v>
      </c>
      <c r="H810" s="62" t="str">
        <f t="shared" si="85"/>
        <v>Japonica</v>
      </c>
      <c r="I810" s="18">
        <f t="shared" si="86"/>
        <v>0</v>
      </c>
      <c r="J810" s="18">
        <f t="shared" si="87"/>
        <v>0</v>
      </c>
      <c r="K810" s="18">
        <f t="shared" si="88"/>
        <v>0</v>
      </c>
      <c r="L810" s="57" t="str">
        <f t="shared" si="89"/>
        <v>Dennis Vaughn</v>
      </c>
      <c r="M810" s="57" t="str">
        <f t="shared" si="90"/>
        <v>Dennis Vaughn</v>
      </c>
      <c r="N810" s="61" t="str">
        <f t="shared" si="84"/>
        <v>Dennis Vaughn</v>
      </c>
    </row>
    <row r="811" spans="1:14" ht="25.15" customHeight="1" x14ac:dyDescent="0.2">
      <c r="A811" s="70" t="s">
        <v>3310</v>
      </c>
      <c r="B811" s="71">
        <v>1838</v>
      </c>
      <c r="C811" s="68" t="str">
        <f>IF(ISERROR(VLOOKUP(IF(RIGHT($A811,1)=")",LEFT($A811,FIND(" (",$A811)-1),$A811),[1]ACCS!$B$2:$B$5003, 1, FALSE)), "","1")</f>
        <v>1</v>
      </c>
      <c r="D811" s="103" t="str">
        <f>IF($B811="Unknown","",IF($B811="","",IF(VALUE(LEFT($B811,4))&lt;Calc!$J$2,"ANTIQUE","")))</f>
        <v>ANTIQUE</v>
      </c>
      <c r="E811" s="72" t="s">
        <v>24</v>
      </c>
      <c r="F811" s="121"/>
      <c r="G811" s="121"/>
      <c r="H811" s="62" t="str">
        <f t="shared" si="85"/>
        <v>Japonica</v>
      </c>
      <c r="I811" s="18">
        <f t="shared" si="86"/>
        <v>0</v>
      </c>
      <c r="J811" s="18">
        <f t="shared" si="87"/>
        <v>0</v>
      </c>
      <c r="K811" s="18">
        <f t="shared" si="88"/>
        <v>0</v>
      </c>
      <c r="L811" s="57" t="str">
        <f t="shared" si="89"/>
        <v>Derbyana (Tasse de Beau, Zachary Taylor)</v>
      </c>
      <c r="M811" s="57" t="str">
        <f t="shared" si="90"/>
        <v>Derbyana (Tasse de Beau, Zachary Taylor)</v>
      </c>
      <c r="N811" s="61" t="str">
        <f t="shared" si="84"/>
        <v>Derbyana</v>
      </c>
    </row>
    <row r="812" spans="1:14" ht="25.15" customHeight="1" x14ac:dyDescent="0.2">
      <c r="A812" s="70" t="s">
        <v>664</v>
      </c>
      <c r="B812" s="71">
        <v>1989</v>
      </c>
      <c r="C812" s="68" t="str">
        <f>IF(ISERROR(VLOOKUP(IF(RIGHT($A812,1)=")",LEFT($A812,FIND(" (",$A812)-1),$A812),[1]ACCS!$B$2:$B$5003, 1, FALSE)), "","1")</f>
        <v>1</v>
      </c>
      <c r="D812" s="103" t="str">
        <f>IF($B812="Unknown","",IF($B812="","",IF(VALUE(LEFT($B812,4))&lt;Calc!$J$2,"ANTIQUE","")))</f>
        <v/>
      </c>
      <c r="E812" s="72" t="s">
        <v>30</v>
      </c>
      <c r="F812" s="121"/>
      <c r="G812" s="121"/>
      <c r="H812" s="62" t="str">
        <f t="shared" si="85"/>
        <v>Reticulata</v>
      </c>
      <c r="I812" s="18">
        <f t="shared" si="86"/>
        <v>1</v>
      </c>
      <c r="J812" s="18">
        <f t="shared" si="87"/>
        <v>0</v>
      </c>
      <c r="K812" s="18">
        <f t="shared" si="88"/>
        <v>0</v>
      </c>
      <c r="L812" s="57" t="str">
        <f t="shared" si="89"/>
        <v>Desert Moon</v>
      </c>
      <c r="M812" s="57" t="str">
        <f t="shared" si="90"/>
        <v>Desert Moon</v>
      </c>
      <c r="N812" s="61" t="str">
        <f t="shared" si="84"/>
        <v>Desert Moon</v>
      </c>
    </row>
    <row r="813" spans="1:14" ht="25.15" customHeight="1" x14ac:dyDescent="0.2">
      <c r="A813" s="70" t="s">
        <v>665</v>
      </c>
      <c r="B813" s="71">
        <v>2013</v>
      </c>
      <c r="C813" s="68" t="str">
        <f>IF(ISERROR(VLOOKUP(IF(RIGHT($A813,1)=")",LEFT($A813,FIND(" (",$A813)-1),$A813),[1]ACCS!$B$2:$B$5003, 1, FALSE)), "","1")</f>
        <v>1</v>
      </c>
      <c r="D813" s="103" t="str">
        <f>IF($B813="Unknown","",IF($B813="","",IF(VALUE(LEFT($B813,4))&lt;Calc!$J$2,"ANTIQUE","")))</f>
        <v/>
      </c>
      <c r="E813" s="72" t="s">
        <v>37</v>
      </c>
      <c r="F813" s="121"/>
      <c r="G813" s="121"/>
      <c r="H813" s="62" t="str">
        <f t="shared" si="85"/>
        <v>Japonica</v>
      </c>
      <c r="I813" s="18">
        <f t="shared" si="86"/>
        <v>0</v>
      </c>
      <c r="J813" s="18">
        <f t="shared" si="87"/>
        <v>0</v>
      </c>
      <c r="K813" s="18">
        <f t="shared" si="88"/>
        <v>0</v>
      </c>
      <c r="L813" s="57" t="str">
        <f t="shared" si="89"/>
        <v>Desert Sunset</v>
      </c>
      <c r="M813" s="57" t="str">
        <f t="shared" si="90"/>
        <v>Desert Sunset</v>
      </c>
      <c r="N813" s="61" t="str">
        <f t="shared" si="84"/>
        <v>Desert Sunset</v>
      </c>
    </row>
    <row r="814" spans="1:14" ht="25.15" customHeight="1" x14ac:dyDescent="0.2">
      <c r="A814" s="70" t="s">
        <v>666</v>
      </c>
      <c r="B814" s="71">
        <v>1977</v>
      </c>
      <c r="C814" s="68" t="str">
        <f>IF(ISERROR(VLOOKUP(IF(RIGHT($A814,1)=")",LEFT($A814,FIND(" (",$A814)-1),$A814),[1]ACCS!$B$2:$B$5003, 1, FALSE)), "","1")</f>
        <v>1</v>
      </c>
      <c r="D814" s="103" t="str">
        <f>IF($B814="Unknown","",IF($B814="","",IF(VALUE(LEFT($B814,4))&lt;Calc!$J$2,"ANTIQUE","")))</f>
        <v/>
      </c>
      <c r="E814" s="72" t="s">
        <v>24</v>
      </c>
      <c r="F814" s="121"/>
      <c r="G814" s="121" t="s">
        <v>26</v>
      </c>
      <c r="H814" s="62" t="str">
        <f t="shared" si="85"/>
        <v>Japonica</v>
      </c>
      <c r="I814" s="18">
        <f t="shared" si="86"/>
        <v>0</v>
      </c>
      <c r="J814" s="18">
        <f t="shared" si="87"/>
        <v>0</v>
      </c>
      <c r="K814" s="18">
        <f t="shared" si="88"/>
        <v>0</v>
      </c>
      <c r="L814" s="57" t="str">
        <f t="shared" si="89"/>
        <v>Desire</v>
      </c>
      <c r="M814" s="57" t="str">
        <f t="shared" si="90"/>
        <v>Desire</v>
      </c>
      <c r="N814" s="61" t="str">
        <f t="shared" si="84"/>
        <v>Desire</v>
      </c>
    </row>
    <row r="815" spans="1:14" ht="25.15" customHeight="1" x14ac:dyDescent="0.2">
      <c r="A815" s="70" t="s">
        <v>667</v>
      </c>
      <c r="B815" s="71">
        <v>1955</v>
      </c>
      <c r="C815" s="68" t="str">
        <f>IF(ISERROR(VLOOKUP(IF(RIGHT($A815,1)=")",LEFT($A815,FIND(" (",$A815)-1),$A815),[1]ACCS!$B$2:$B$5003, 1, FALSE)), "","1")</f>
        <v>1</v>
      </c>
      <c r="D815" s="103" t="str">
        <f>IF($B815="Unknown","",IF($B815="","",IF(VALUE(LEFT($B815,4))&lt;Calc!$J$2,"ANTIQUE","")))</f>
        <v/>
      </c>
      <c r="E815" s="72" t="s">
        <v>37</v>
      </c>
      <c r="F815" s="121"/>
      <c r="G815" s="121"/>
      <c r="H815" s="62" t="str">
        <f t="shared" si="85"/>
        <v>Japonica</v>
      </c>
      <c r="I815" s="18">
        <f t="shared" si="86"/>
        <v>0</v>
      </c>
      <c r="J815" s="18">
        <f t="shared" si="87"/>
        <v>0</v>
      </c>
      <c r="K815" s="18">
        <f t="shared" si="88"/>
        <v>0</v>
      </c>
      <c r="L815" s="57" t="str">
        <f t="shared" si="89"/>
        <v>Destiny</v>
      </c>
      <c r="M815" s="57" t="str">
        <f t="shared" si="90"/>
        <v>Destiny</v>
      </c>
      <c r="N815" s="61" t="str">
        <f t="shared" si="84"/>
        <v>Destiny</v>
      </c>
    </row>
    <row r="816" spans="1:14" ht="25.15" customHeight="1" x14ac:dyDescent="0.2">
      <c r="A816" s="99" t="s">
        <v>3247</v>
      </c>
      <c r="B816" s="100">
        <v>1941</v>
      </c>
      <c r="C816" s="68" t="str">
        <f>IF(ISERROR(VLOOKUP(IF(RIGHT($A816,1)=")",LEFT($A816,FIND(" (",$A816)-1),$A816),[1]ACCS!$B$2:$B$5003, 1, FALSE)), "","1")</f>
        <v/>
      </c>
      <c r="D816" s="115" t="str">
        <f>IF($B816="Unknown","",IF($B816="","",IF(VALUE(LEFT($B816,4))&lt;Calc!$J$2,"ANTIQUE","")))</f>
        <v/>
      </c>
      <c r="E816" s="53" t="s">
        <v>37</v>
      </c>
      <c r="F816" s="121"/>
      <c r="G816" s="121"/>
      <c r="H816" s="62" t="str">
        <f t="shared" si="85"/>
        <v>Japonica</v>
      </c>
      <c r="I816" s="18">
        <f t="shared" si="86"/>
        <v>0</v>
      </c>
      <c r="J816" s="18">
        <f t="shared" si="87"/>
        <v>0</v>
      </c>
      <c r="K816" s="18">
        <f t="shared" si="88"/>
        <v>0</v>
      </c>
      <c r="L816" s="57" t="str">
        <f t="shared" si="89"/>
        <v>Dewatairin (See Daitairin))</v>
      </c>
      <c r="M816" s="57" t="str">
        <f t="shared" si="90"/>
        <v>Dewatairin (See Daitairin))</v>
      </c>
      <c r="N816" s="61" t="str">
        <f t="shared" si="84"/>
        <v>Dewatairin (See Daitairin))</v>
      </c>
    </row>
    <row r="817" spans="1:14" ht="25.15" customHeight="1" x14ac:dyDescent="0.2">
      <c r="A817" s="70" t="s">
        <v>668</v>
      </c>
      <c r="B817" s="71">
        <v>1961</v>
      </c>
      <c r="C817" s="68" t="str">
        <f>IF(ISERROR(VLOOKUP(IF(RIGHT($A817,1)=")",LEFT($A817,FIND(" (",$A817)-1),$A817),[1]ACCS!$B$2:$B$5003, 1, FALSE)), "","1")</f>
        <v>1</v>
      </c>
      <c r="D817" s="103" t="str">
        <f>IF($B817="Unknown","",IF($B817="","",IF(VALUE(LEFT($B817,4))&lt;Calc!$J$2,"ANTIQUE","")))</f>
        <v/>
      </c>
      <c r="E817" s="72" t="s">
        <v>37</v>
      </c>
      <c r="F817" s="121"/>
      <c r="G817" s="121"/>
      <c r="H817" s="62" t="str">
        <f t="shared" si="85"/>
        <v>Reticulata</v>
      </c>
      <c r="I817" s="18">
        <f t="shared" si="86"/>
        <v>1</v>
      </c>
      <c r="J817" s="18">
        <f t="shared" si="87"/>
        <v>0</v>
      </c>
      <c r="K817" s="18">
        <f t="shared" si="88"/>
        <v>0</v>
      </c>
      <c r="L817" s="57" t="str">
        <f t="shared" si="89"/>
        <v>Diamond Head</v>
      </c>
      <c r="M817" s="57" t="str">
        <f t="shared" si="90"/>
        <v>Diamond Head</v>
      </c>
      <c r="N817" s="61" t="str">
        <f t="shared" si="84"/>
        <v>Diamond Head</v>
      </c>
    </row>
    <row r="818" spans="1:14" ht="25.15" customHeight="1" x14ac:dyDescent="0.2">
      <c r="A818" s="70" t="s">
        <v>669</v>
      </c>
      <c r="B818" s="71">
        <v>2019</v>
      </c>
      <c r="C818" s="68" t="str">
        <f>IF(ISERROR(VLOOKUP(IF(RIGHT($A818,1)=")",LEFT($A818,FIND(" (",$A818)-1),$A818),[1]ACCS!$B$2:$B$5003, 1, FALSE)), "","1")</f>
        <v>1</v>
      </c>
      <c r="D818" s="103" t="str">
        <f>IF($B818="Unknown","",IF($B818="","",IF(VALUE(LEFT($B818,4))&lt;Calc!$J$2,"ANTIQUE","")))</f>
        <v/>
      </c>
      <c r="E818" s="72" t="s">
        <v>37</v>
      </c>
      <c r="F818" s="121"/>
      <c r="G818" s="121" t="s">
        <v>26</v>
      </c>
      <c r="H818" s="62" t="str">
        <f t="shared" si="85"/>
        <v>Japonica</v>
      </c>
      <c r="I818" s="18">
        <f t="shared" si="86"/>
        <v>0</v>
      </c>
      <c r="J818" s="18">
        <f t="shared" si="87"/>
        <v>0</v>
      </c>
      <c r="K818" s="18">
        <f t="shared" si="88"/>
        <v>0</v>
      </c>
      <c r="L818" s="57" t="str">
        <f t="shared" si="89"/>
        <v>Dianne Dickson Reynolds</v>
      </c>
      <c r="M818" s="57" t="str">
        <f t="shared" si="90"/>
        <v>Dianne Dickson Reynolds</v>
      </c>
      <c r="N818" s="61" t="str">
        <f t="shared" si="84"/>
        <v>Dianne Dickson Reynolds</v>
      </c>
    </row>
    <row r="819" spans="1:14" ht="25.15" customHeight="1" x14ac:dyDescent="0.2">
      <c r="A819" s="70" t="s">
        <v>670</v>
      </c>
      <c r="B819" s="71">
        <v>1998</v>
      </c>
      <c r="C819" s="68" t="str">
        <f>IF(ISERROR(VLOOKUP(IF(RIGHT($A819,1)=")",LEFT($A819,FIND(" (",$A819)-1),$A819),[1]ACCS!$B$2:$B$5003, 1, FALSE)), "","1")</f>
        <v>1</v>
      </c>
      <c r="D819" s="103" t="str">
        <f>IF($B819="Unknown","",IF($B819="","",IF(VALUE(LEFT($B819,4))&lt;Calc!$J$2,"ANTIQUE","")))</f>
        <v/>
      </c>
      <c r="E819" s="72" t="s">
        <v>37</v>
      </c>
      <c r="F819" s="121"/>
      <c r="G819" s="121"/>
      <c r="H819" s="62" t="str">
        <f t="shared" si="85"/>
        <v>Japonica</v>
      </c>
      <c r="I819" s="18">
        <f t="shared" si="86"/>
        <v>0</v>
      </c>
      <c r="J819" s="18">
        <f t="shared" si="87"/>
        <v>0</v>
      </c>
      <c r="K819" s="18">
        <f t="shared" si="88"/>
        <v>0</v>
      </c>
      <c r="L819" s="57" t="str">
        <f t="shared" si="89"/>
        <v>Dick Dodd</v>
      </c>
      <c r="M819" s="57" t="str">
        <f t="shared" si="90"/>
        <v>Dick Dodd</v>
      </c>
      <c r="N819" s="61" t="str">
        <f t="shared" si="84"/>
        <v>Dick Dodd</v>
      </c>
    </row>
    <row r="820" spans="1:14" ht="25.15" customHeight="1" x14ac:dyDescent="0.2">
      <c r="A820" s="70" t="s">
        <v>671</v>
      </c>
      <c r="B820" s="71">
        <v>1979</v>
      </c>
      <c r="C820" s="68" t="str">
        <f>IF(ISERROR(VLOOKUP(IF(RIGHT($A820,1)=")",LEFT($A820,FIND(" (",$A820)-1),$A820),[1]ACCS!$B$2:$B$5003, 1, FALSE)), "","1")</f>
        <v>1</v>
      </c>
      <c r="D820" s="103" t="str">
        <f>IF($B820="Unknown","",IF($B820="","",IF(VALUE(LEFT($B820,4))&lt;Calc!$J$2,"ANTIQUE","")))</f>
        <v/>
      </c>
      <c r="E820" s="72" t="s">
        <v>30</v>
      </c>
      <c r="F820" s="121"/>
      <c r="G820" s="121"/>
      <c r="H820" s="62" t="str">
        <f t="shared" si="85"/>
        <v>Reticulata</v>
      </c>
      <c r="I820" s="18">
        <f t="shared" si="86"/>
        <v>1</v>
      </c>
      <c r="J820" s="18">
        <f t="shared" si="87"/>
        <v>0</v>
      </c>
      <c r="K820" s="18">
        <f t="shared" si="88"/>
        <v>0</v>
      </c>
      <c r="L820" s="57" t="str">
        <f t="shared" si="89"/>
        <v>Dick Goodson</v>
      </c>
      <c r="M820" s="57" t="str">
        <f t="shared" si="90"/>
        <v>Dick Goodson</v>
      </c>
      <c r="N820" s="61" t="str">
        <f t="shared" si="84"/>
        <v>Dick Goodson</v>
      </c>
    </row>
    <row r="821" spans="1:14" ht="25.15" customHeight="1" x14ac:dyDescent="0.2">
      <c r="A821" s="70" t="s">
        <v>672</v>
      </c>
      <c r="B821" s="71">
        <v>1997</v>
      </c>
      <c r="C821" s="68" t="str">
        <f>IF(ISERROR(VLOOKUP(IF(RIGHT($A821,1)=")",LEFT($A821,FIND(" (",$A821)-1),$A821),[1]ACCS!$B$2:$B$5003, 1, FALSE)), "","1")</f>
        <v>1</v>
      </c>
      <c r="D821" s="103" t="str">
        <f>IF($B821="Unknown","",IF($B821="","",IF(VALUE(LEFT($B821,4))&lt;Calc!$J$2,"ANTIQUE","")))</f>
        <v/>
      </c>
      <c r="E821" s="72" t="s">
        <v>21</v>
      </c>
      <c r="F821" s="121"/>
      <c r="G821" s="121" t="s">
        <v>26</v>
      </c>
      <c r="H821" s="62" t="str">
        <f t="shared" si="85"/>
        <v>Japonica</v>
      </c>
      <c r="I821" s="18">
        <f t="shared" si="86"/>
        <v>0</v>
      </c>
      <c r="J821" s="18">
        <f t="shared" si="87"/>
        <v>0</v>
      </c>
      <c r="K821" s="18">
        <f t="shared" si="88"/>
        <v>0</v>
      </c>
      <c r="L821" s="57" t="str">
        <f t="shared" si="89"/>
        <v>Dick Hardison</v>
      </c>
      <c r="M821" s="57" t="str">
        <f t="shared" si="90"/>
        <v>Dick Hardison</v>
      </c>
      <c r="N821" s="61" t="str">
        <f t="shared" si="84"/>
        <v>Dick Hardison</v>
      </c>
    </row>
    <row r="822" spans="1:14" ht="25.15" customHeight="1" x14ac:dyDescent="0.2">
      <c r="A822" s="70" t="s">
        <v>673</v>
      </c>
      <c r="B822" s="71">
        <v>1948</v>
      </c>
      <c r="C822" s="68" t="str">
        <f>IF(ISERROR(VLOOKUP(IF(RIGHT($A822,1)=")",LEFT($A822,FIND(" (",$A822)-1),$A822),[1]ACCS!$B$2:$B$5003, 1, FALSE)), "","1")</f>
        <v>1</v>
      </c>
      <c r="D822" s="103" t="str">
        <f>IF($B822="Unknown","",IF($B822="","",IF(VALUE(LEFT($B822,4))&lt;Calc!$J$2,"ANTIQUE","")))</f>
        <v/>
      </c>
      <c r="E822" s="72" t="s">
        <v>24</v>
      </c>
      <c r="F822" s="121"/>
      <c r="G822" s="121"/>
      <c r="H822" s="62" t="str">
        <f t="shared" si="85"/>
        <v>Japonica</v>
      </c>
      <c r="I822" s="18">
        <f t="shared" si="86"/>
        <v>0</v>
      </c>
      <c r="J822" s="18">
        <f t="shared" si="87"/>
        <v>0</v>
      </c>
      <c r="K822" s="18">
        <f t="shared" si="88"/>
        <v>0</v>
      </c>
      <c r="L822" s="57" t="str">
        <f t="shared" si="89"/>
        <v>Diddy Mealing</v>
      </c>
      <c r="M822" s="57" t="str">
        <f t="shared" si="90"/>
        <v>Diddy Mealing</v>
      </c>
      <c r="N822" s="61" t="str">
        <f t="shared" si="84"/>
        <v>Diddy Mealing</v>
      </c>
    </row>
    <row r="823" spans="1:14" ht="25.15" customHeight="1" x14ac:dyDescent="0.2">
      <c r="A823" s="70" t="s">
        <v>674</v>
      </c>
      <c r="B823" s="71">
        <v>1973</v>
      </c>
      <c r="C823" s="68" t="str">
        <f>IF(ISERROR(VLOOKUP(IF(RIGHT($A823,1)=")",LEFT($A823,FIND(" (",$A823)-1),$A823),[1]ACCS!$B$2:$B$5003, 1, FALSE)), "","1")</f>
        <v/>
      </c>
      <c r="D823" s="103" t="str">
        <f>IF($B823="Unknown","",IF($B823="","",IF(VALUE(LEFT($B823,4))&lt;Calc!$J$2,"ANTIQUE","")))</f>
        <v/>
      </c>
      <c r="E823" s="72" t="s">
        <v>24</v>
      </c>
      <c r="F823" s="121"/>
      <c r="G823" s="121"/>
      <c r="H823" s="62" t="str">
        <f t="shared" si="85"/>
        <v>Japonica</v>
      </c>
      <c r="I823" s="18">
        <f t="shared" si="86"/>
        <v>0</v>
      </c>
      <c r="J823" s="18">
        <f t="shared" si="87"/>
        <v>0</v>
      </c>
      <c r="K823" s="18">
        <f t="shared" si="88"/>
        <v>0</v>
      </c>
      <c r="L823" s="57" t="str">
        <f t="shared" si="89"/>
        <v>Diddy Mealing Peony</v>
      </c>
      <c r="M823" s="57" t="str">
        <f t="shared" si="90"/>
        <v>Diddy Mealing Peony</v>
      </c>
      <c r="N823" s="61" t="str">
        <f t="shared" si="84"/>
        <v>Diddy Mealing Peony</v>
      </c>
    </row>
    <row r="824" spans="1:14" ht="25.15" customHeight="1" x14ac:dyDescent="0.2">
      <c r="A824" s="70" t="s">
        <v>675</v>
      </c>
      <c r="B824" s="71">
        <v>1953</v>
      </c>
      <c r="C824" s="68" t="str">
        <f>IF(ISERROR(VLOOKUP(IF(RIGHT($A824,1)=")",LEFT($A824,FIND(" (",$A824)-1),$A824),[1]ACCS!$B$2:$B$5003, 1, FALSE)), "","1")</f>
        <v>1</v>
      </c>
      <c r="D824" s="103" t="str">
        <f>IF($B824="Unknown","",IF($B824="","",IF(VALUE(LEFT($B824,4))&lt;Calc!$J$2,"ANTIQUE","")))</f>
        <v/>
      </c>
      <c r="E824" s="72" t="s">
        <v>24</v>
      </c>
      <c r="F824" s="121"/>
      <c r="G824" s="121"/>
      <c r="H824" s="62" t="str">
        <f t="shared" si="85"/>
        <v>Japonica</v>
      </c>
      <c r="I824" s="18">
        <f t="shared" si="86"/>
        <v>0</v>
      </c>
      <c r="J824" s="18">
        <f t="shared" si="87"/>
        <v>0</v>
      </c>
      <c r="K824" s="18">
        <f t="shared" si="88"/>
        <v>0</v>
      </c>
      <c r="L824" s="57" t="str">
        <f t="shared" si="89"/>
        <v>Diddy's Pink Organdie</v>
      </c>
      <c r="M824" s="57" t="str">
        <f t="shared" si="90"/>
        <v>Diddy's Pink Organdie</v>
      </c>
      <c r="N824" s="61" t="str">
        <f t="shared" si="84"/>
        <v>Diddy's Pink Organdie</v>
      </c>
    </row>
    <row r="825" spans="1:14" ht="25.15" customHeight="1" x14ac:dyDescent="0.2">
      <c r="A825" s="70" t="s">
        <v>3311</v>
      </c>
      <c r="B825" s="71">
        <v>1861</v>
      </c>
      <c r="C825" s="68" t="str">
        <f>IF(ISERROR(VLOOKUP(IF(RIGHT($A825,1)=")",LEFT($A825,FIND(" (",$A825)-1),$A825),[1]ACCS!$B$2:$B$5003, 1, FALSE)), "","1")</f>
        <v/>
      </c>
      <c r="D825" s="103" t="str">
        <f>IF($B825="Unknown","",IF($B825="","",IF(VALUE(LEFT($B825,4))&lt;Calc!$J$2,"ANTIQUE","")))</f>
        <v>ANTIQUE</v>
      </c>
      <c r="E825" s="72" t="s">
        <v>24</v>
      </c>
      <c r="F825" s="121" t="s">
        <v>5</v>
      </c>
      <c r="G825" s="121"/>
      <c r="H825" s="62" t="str">
        <f t="shared" si="85"/>
        <v>Japonica</v>
      </c>
      <c r="I825" s="18">
        <f t="shared" si="86"/>
        <v>0</v>
      </c>
      <c r="J825" s="18">
        <f t="shared" si="87"/>
        <v>0</v>
      </c>
      <c r="K825" s="18">
        <f t="shared" si="88"/>
        <v>0</v>
      </c>
      <c r="L825" s="57" t="str">
        <f t="shared" si="89"/>
        <v>Dido</v>
      </c>
      <c r="M825" s="57" t="str">
        <f t="shared" si="90"/>
        <v>Dido</v>
      </c>
      <c r="N825" s="61" t="str">
        <f t="shared" si="84"/>
        <v>Dido</v>
      </c>
    </row>
    <row r="826" spans="1:14" ht="25.15" customHeight="1" x14ac:dyDescent="0.2">
      <c r="A826" s="70" t="s">
        <v>3034</v>
      </c>
      <c r="B826" s="71">
        <v>2021</v>
      </c>
      <c r="C826" s="68" t="str">
        <f>IF(ISERROR(VLOOKUP(IF(RIGHT($A826,1)=")",LEFT($A826,FIND(" (",$A826)-1),$A826),[1]ACCS!$B$2:$B$5003, 1, FALSE)), "","1")</f>
        <v>1</v>
      </c>
      <c r="D826" s="103" t="str">
        <f>IF($B826="Unknown","",IF($B826="","",IF(VALUE(LEFT($B826,4))&lt;Calc!$J$2,"ANTIQUE","")))</f>
        <v/>
      </c>
      <c r="E826" s="72" t="s">
        <v>37</v>
      </c>
      <c r="F826" s="121"/>
      <c r="G826" s="121"/>
      <c r="H826" s="62" t="str">
        <f t="shared" si="85"/>
        <v>Japonica</v>
      </c>
      <c r="I826" s="18">
        <f t="shared" si="86"/>
        <v>0</v>
      </c>
      <c r="J826" s="18">
        <f t="shared" si="87"/>
        <v>0</v>
      </c>
      <c r="K826" s="18">
        <f t="shared" si="88"/>
        <v>0</v>
      </c>
      <c r="L826" s="57" t="str">
        <f t="shared" si="89"/>
        <v>Dinh Swanson</v>
      </c>
      <c r="M826" s="57" t="str">
        <f t="shared" si="90"/>
        <v>Dinh Swanson</v>
      </c>
      <c r="N826" s="61" t="str">
        <f t="shared" si="84"/>
        <v>Dinh Swanson</v>
      </c>
    </row>
    <row r="827" spans="1:14" ht="25.15" customHeight="1" x14ac:dyDescent="0.2">
      <c r="A827" s="99" t="s">
        <v>3557</v>
      </c>
      <c r="B827" s="100">
        <v>2023</v>
      </c>
      <c r="C827" s="68" t="str">
        <f>IF(ISERROR(VLOOKUP(IF(RIGHT($A827,1)=")",LEFT($A827,FIND(" (",$A827)-1),$A827),[1]ACCS!$B$2:$B$5003, 1, FALSE)), "","1")</f>
        <v>1</v>
      </c>
      <c r="D827" s="115" t="str">
        <f>IF($B827="Unknown","",IF($B827="","",IF(VALUE(LEFT($B827,4))&lt;Calc!$J$2,"ANTIQUE","")))</f>
        <v/>
      </c>
      <c r="E827" s="53" t="s">
        <v>24</v>
      </c>
      <c r="F827" s="121"/>
      <c r="G827" s="121"/>
      <c r="H827" s="62" t="str">
        <f t="shared" si="85"/>
        <v>Japonica</v>
      </c>
      <c r="I827" s="18">
        <f t="shared" si="86"/>
        <v>0</v>
      </c>
      <c r="J827" s="18">
        <f t="shared" si="87"/>
        <v>0</v>
      </c>
      <c r="K827" s="18">
        <f t="shared" si="88"/>
        <v>0</v>
      </c>
      <c r="L827" s="57" t="str">
        <f t="shared" si="89"/>
        <v>Dinh's Velvet</v>
      </c>
      <c r="M827" s="57" t="str">
        <f t="shared" si="90"/>
        <v>Dinh's Velvet</v>
      </c>
      <c r="N827" s="61" t="str">
        <f t="shared" ref="N827:N890" si="91">IF(ISNUMBER(SEARCH("See",$M827)),$M827,IF(ISNUMBER(SEARCH("(",$M827)),LEFT($M827,SEARCH("(",$M827)-2),$M827))</f>
        <v>Dinh's Velvet</v>
      </c>
    </row>
    <row r="828" spans="1:14" ht="25.15" customHeight="1" x14ac:dyDescent="0.2">
      <c r="A828" s="70" t="s">
        <v>676</v>
      </c>
      <c r="B828" s="71">
        <v>1980</v>
      </c>
      <c r="C828" s="68" t="str">
        <f>IF(ISERROR(VLOOKUP(IF(RIGHT($A828,1)=")",LEFT($A828,FIND(" (",$A828)-1),$A828),[1]ACCS!$B$2:$B$5003, 1, FALSE)), "","1")</f>
        <v/>
      </c>
      <c r="D828" s="103" t="str">
        <f>IF($B828="Unknown","",IF($B828="","",IF(VALUE(LEFT($B828,4))&lt;Calc!$J$2,"ANTIQUE","")))</f>
        <v/>
      </c>
      <c r="E828" s="72" t="s">
        <v>37</v>
      </c>
      <c r="F828" s="121"/>
      <c r="G828" s="121"/>
      <c r="H828" s="62" t="str">
        <f t="shared" si="85"/>
        <v>Japonica</v>
      </c>
      <c r="I828" s="18">
        <f t="shared" si="86"/>
        <v>0</v>
      </c>
      <c r="J828" s="18">
        <f t="shared" si="87"/>
        <v>0</v>
      </c>
      <c r="K828" s="18">
        <f t="shared" si="88"/>
        <v>0</v>
      </c>
      <c r="L828" s="57" t="str">
        <f t="shared" si="89"/>
        <v>Dixie Belle</v>
      </c>
      <c r="M828" s="57" t="str">
        <f t="shared" si="90"/>
        <v>Dixie Belle</v>
      </c>
      <c r="N828" s="61" t="str">
        <f t="shared" si="91"/>
        <v>Dixie Belle</v>
      </c>
    </row>
    <row r="829" spans="1:14" ht="25.15" customHeight="1" x14ac:dyDescent="0.2">
      <c r="A829" s="70" t="s">
        <v>677</v>
      </c>
      <c r="B829" s="71">
        <v>1955</v>
      </c>
      <c r="C829" s="68" t="str">
        <f>IF(ISERROR(VLOOKUP(IF(RIGHT($A829,1)=")",LEFT($A829,FIND(" (",$A829)-1),$A829),[1]ACCS!$B$2:$B$5003, 1, FALSE)), "","1")</f>
        <v>1</v>
      </c>
      <c r="D829" s="103" t="str">
        <f>IF($B829="Unknown","",IF($B829="","",IF(VALUE(LEFT($B829,4))&lt;Calc!$J$2,"ANTIQUE","")))</f>
        <v/>
      </c>
      <c r="E829" s="72" t="s">
        <v>24</v>
      </c>
      <c r="F829" s="121"/>
      <c r="G829" s="121"/>
      <c r="H829" s="62" t="str">
        <f t="shared" si="85"/>
        <v>Japonica</v>
      </c>
      <c r="I829" s="18">
        <f t="shared" si="86"/>
        <v>0</v>
      </c>
      <c r="J829" s="18">
        <f t="shared" si="87"/>
        <v>0</v>
      </c>
      <c r="K829" s="18">
        <f t="shared" si="88"/>
        <v>0</v>
      </c>
      <c r="L829" s="57" t="str">
        <f t="shared" si="89"/>
        <v>Dixie Knight</v>
      </c>
      <c r="M829" s="57" t="str">
        <f t="shared" si="90"/>
        <v>Dixie Knight</v>
      </c>
      <c r="N829" s="61" t="str">
        <f t="shared" si="91"/>
        <v>Dixie Knight</v>
      </c>
    </row>
    <row r="830" spans="1:14" ht="25.15" customHeight="1" x14ac:dyDescent="0.2">
      <c r="A830" s="70" t="s">
        <v>678</v>
      </c>
      <c r="B830" s="71">
        <v>1961</v>
      </c>
      <c r="C830" s="68" t="str">
        <f>IF(ISERROR(VLOOKUP(IF(RIGHT($A830,1)=")",LEFT($A830,FIND(" (",$A830)-1),$A830),[1]ACCS!$B$2:$B$5003, 1, FALSE)), "","1")</f>
        <v>1</v>
      </c>
      <c r="D830" s="103" t="str">
        <f>IF($B830="Unknown","",IF($B830="","",IF(VALUE(LEFT($B830,4))&lt;Calc!$J$2,"ANTIQUE","")))</f>
        <v/>
      </c>
      <c r="E830" s="72" t="s">
        <v>24</v>
      </c>
      <c r="F830" s="121"/>
      <c r="G830" s="121"/>
      <c r="H830" s="62" t="str">
        <f t="shared" si="85"/>
        <v>Japonica</v>
      </c>
      <c r="I830" s="18">
        <f t="shared" si="86"/>
        <v>0</v>
      </c>
      <c r="J830" s="18">
        <f t="shared" si="87"/>
        <v>0</v>
      </c>
      <c r="K830" s="18">
        <f t="shared" si="88"/>
        <v>0</v>
      </c>
      <c r="L830" s="57" t="str">
        <f t="shared" si="89"/>
        <v>Dixie Knight Supreme</v>
      </c>
      <c r="M830" s="57" t="str">
        <f t="shared" si="90"/>
        <v>Dixie Knight Supreme</v>
      </c>
      <c r="N830" s="61" t="str">
        <f t="shared" si="91"/>
        <v>Dixie Knight Supreme</v>
      </c>
    </row>
    <row r="831" spans="1:14" ht="25.15" customHeight="1" x14ac:dyDescent="0.2">
      <c r="A831" s="70" t="s">
        <v>679</v>
      </c>
      <c r="B831" s="71">
        <v>1960</v>
      </c>
      <c r="C831" s="68" t="str">
        <f>IF(ISERROR(VLOOKUP(IF(RIGHT($A831,1)=")",LEFT($A831,FIND(" (",$A831)-1),$A831),[1]ACCS!$B$2:$B$5003, 1, FALSE)), "","1")</f>
        <v/>
      </c>
      <c r="D831" s="103" t="str">
        <f>IF($B831="Unknown","",IF($B831="","",IF(VALUE(LEFT($B831,4))&lt;Calc!$J$2,"ANTIQUE","")))</f>
        <v/>
      </c>
      <c r="E831" s="72" t="s">
        <v>37</v>
      </c>
      <c r="F831" s="121"/>
      <c r="G831" s="121"/>
      <c r="H831" s="62" t="str">
        <f t="shared" ref="H831:H894" si="92">IF($A831="","",IF($I831=0,"Japonica",IF($I831=1,"Reticulata",IF($I831=2,"NRH",IF($I831=3,"Sasanqua",IF($I831=4,"Hiemalis",IF($I831=5,"Vernalis",IF($I831=6,"Japonica [Higo]","Specie"))))))))</f>
        <v>Japonica</v>
      </c>
      <c r="I831" s="18">
        <f t="shared" ref="I831:I894" si="93">IF(NOT(ISERROR(SEARCH("(R)",$A831))),1,IF(NOT(ISERROR(SEARCH("(H)",$A831))),2,IF(NOT(ISERROR(SEARCH("(Sasanqua)",$A831))),3,IF(NOT(ISERROR(SEARCH("(Hiemalis)",$A831))),4,IF(NOT(ISERROR(SEARCH("(Vernalis)",$A831))),5,IF(NOT(ISERROR(SEARCH("(Higo)",$A831))),6,))))))+$J831+K831</f>
        <v>0</v>
      </c>
      <c r="J831" s="18">
        <f t="shared" ref="J831:J894" si="94">IF(NOT(ISERROR(SEARCH("(Rusticana)",$A831))),7,IF(NOT(ISERROR(SEARCH("(Wabisuke)",$A831))),8,IF(NOT(ISERROR(SEARCH("(Edithae)",$A831))),9,IF(NOT(ISERROR(SEARCH("(Oleifera)",$A831))),10,IF(NOT(ISERROR(SEARCH("(Saluenensis)",$A831))),11,0)))))</f>
        <v>0</v>
      </c>
      <c r="K831" s="18">
        <f t="shared" ref="K831:K894" si="95">IF(NOT(ISERROR(SEARCH("(Pitardii)",$A831))),12,IF(NOT(ISERROR(SEARCH("(Specie)",$A831))),13,0))</f>
        <v>0</v>
      </c>
      <c r="L831" s="57" t="str">
        <f t="shared" ref="L831:L894" si="96">SUBSTITUTE(SUBSTITUTE(SUBSTITUTE(SUBSTITUTE(SUBSTITUTE(SUBSTITUTE(SUBSTITUTE(SUBSTITUTE(A831," (A)","")," (R)","")," (H)","")," (Sasanqua)","")," (Hiemalis)","")," (Vernalis)","")," (Rusticana)",""),"(Wabisuke)","")</f>
        <v>Dixierama</v>
      </c>
      <c r="M831" s="57" t="str">
        <f t="shared" ref="M831:M894" si="97">SUBSTITUTE(SUBSTITUTE(SUBSTITUTE(SUBSTITUTE(SUBSTITUTE($L831," (Edithae)","")," (Oleifera)","")," (Saluenensis)","")," (Specie)","")," (Pitardii)","")</f>
        <v>Dixierama</v>
      </c>
      <c r="N831" s="61" t="str">
        <f t="shared" si="91"/>
        <v>Dixierama</v>
      </c>
    </row>
    <row r="832" spans="1:14" ht="25.15" customHeight="1" x14ac:dyDescent="0.2">
      <c r="A832" s="70" t="s">
        <v>680</v>
      </c>
      <c r="B832" s="71">
        <v>1992</v>
      </c>
      <c r="C832" s="68" t="str">
        <f>IF(ISERROR(VLOOKUP(IF(RIGHT($A832,1)=")",LEFT($A832,FIND(" (",$A832)-1),$A832),[1]ACCS!$B$2:$B$5003, 1, FALSE)), "","1")</f>
        <v>1</v>
      </c>
      <c r="D832" s="103" t="str">
        <f>IF($B832="Unknown","",IF($B832="","",IF(VALUE(LEFT($B832,4))&lt;Calc!$J$2,"ANTIQUE","")))</f>
        <v/>
      </c>
      <c r="E832" s="72" t="s">
        <v>29</v>
      </c>
      <c r="F832" s="121"/>
      <c r="G832" s="121"/>
      <c r="H832" s="62" t="str">
        <f t="shared" si="92"/>
        <v>Reticulata</v>
      </c>
      <c r="I832" s="18">
        <f t="shared" si="93"/>
        <v>1</v>
      </c>
      <c r="J832" s="18">
        <f t="shared" si="94"/>
        <v>0</v>
      </c>
      <c r="K832" s="18">
        <f t="shared" si="95"/>
        <v>0</v>
      </c>
      <c r="L832" s="57" t="str">
        <f t="shared" si="96"/>
        <v>Dobro</v>
      </c>
      <c r="M832" s="57" t="str">
        <f t="shared" si="97"/>
        <v>Dobro</v>
      </c>
      <c r="N832" s="61" t="str">
        <f t="shared" si="91"/>
        <v>Dobro</v>
      </c>
    </row>
    <row r="833" spans="1:14" ht="25.15" customHeight="1" x14ac:dyDescent="0.2">
      <c r="A833" s="70" t="s">
        <v>681</v>
      </c>
      <c r="B833" s="71">
        <v>1970</v>
      </c>
      <c r="C833" s="68" t="str">
        <f>IF(ISERROR(VLOOKUP(IF(RIGHT($A833,1)=")",LEFT($A833,FIND(" (",$A833)-1),$A833),[1]ACCS!$B$2:$B$5003, 1, FALSE)), "","1")</f>
        <v>1</v>
      </c>
      <c r="D833" s="103" t="str">
        <f>IF($B833="Unknown","",IF($B833="","",IF(VALUE(LEFT($B833,4))&lt;Calc!$J$2,"ANTIQUE","")))</f>
        <v/>
      </c>
      <c r="E833" s="72" t="s">
        <v>47</v>
      </c>
      <c r="F833" s="121"/>
      <c r="G833" s="121"/>
      <c r="H833" s="62" t="str">
        <f t="shared" si="92"/>
        <v>Japonica</v>
      </c>
      <c r="I833" s="18">
        <f t="shared" si="93"/>
        <v>0</v>
      </c>
      <c r="J833" s="18">
        <f t="shared" si="94"/>
        <v>0</v>
      </c>
      <c r="K833" s="18">
        <f t="shared" si="95"/>
        <v>0</v>
      </c>
      <c r="L833" s="57" t="str">
        <f t="shared" si="96"/>
        <v>Doc Glausier</v>
      </c>
      <c r="M833" s="57" t="str">
        <f t="shared" si="97"/>
        <v>Doc Glausier</v>
      </c>
      <c r="N833" s="61" t="str">
        <f t="shared" si="91"/>
        <v>Doc Glausier</v>
      </c>
    </row>
    <row r="834" spans="1:14" ht="25.15" customHeight="1" x14ac:dyDescent="0.2">
      <c r="A834" s="70" t="s">
        <v>682</v>
      </c>
      <c r="B834" s="71">
        <v>2004</v>
      </c>
      <c r="C834" s="68" t="str">
        <f>IF(ISERROR(VLOOKUP(IF(RIGHT($A834,1)=")",LEFT($A834,FIND(" (",$A834)-1),$A834),[1]ACCS!$B$2:$B$5003, 1, FALSE)), "","1")</f>
        <v>1</v>
      </c>
      <c r="D834" s="103" t="str">
        <f>IF($B834="Unknown","",IF($B834="","",IF(VALUE(LEFT($B834,4))&lt;Calc!$J$2,"ANTIQUE","")))</f>
        <v/>
      </c>
      <c r="E834" s="72" t="s">
        <v>29</v>
      </c>
      <c r="F834" s="121"/>
      <c r="G834" s="121"/>
      <c r="H834" s="62" t="str">
        <f t="shared" si="92"/>
        <v>Japonica</v>
      </c>
      <c r="I834" s="18">
        <f t="shared" si="93"/>
        <v>0</v>
      </c>
      <c r="J834" s="18">
        <f t="shared" si="94"/>
        <v>0</v>
      </c>
      <c r="K834" s="18">
        <f t="shared" si="95"/>
        <v>0</v>
      </c>
      <c r="L834" s="57" t="str">
        <f t="shared" si="96"/>
        <v>Dody's Delight</v>
      </c>
      <c r="M834" s="57" t="str">
        <f t="shared" si="97"/>
        <v>Dody's Delight</v>
      </c>
      <c r="N834" s="61" t="str">
        <f t="shared" si="91"/>
        <v>Dody's Delight</v>
      </c>
    </row>
    <row r="835" spans="1:14" ht="25.15" customHeight="1" x14ac:dyDescent="0.2">
      <c r="A835" s="70" t="s">
        <v>683</v>
      </c>
      <c r="B835" s="71">
        <v>1959</v>
      </c>
      <c r="C835" s="68" t="str">
        <f>IF(ISERROR(VLOOKUP(IF(RIGHT($A835,1)=")",LEFT($A835,FIND(" (",$A835)-1),$A835),[1]ACCS!$B$2:$B$5003, 1, FALSE)), "","1")</f>
        <v>1</v>
      </c>
      <c r="D835" s="103" t="str">
        <f>IF($B835="Unknown","",IF($B835="","",IF(VALUE(LEFT($B835,4))&lt;Calc!$J$2,"ANTIQUE","")))</f>
        <v/>
      </c>
      <c r="E835" s="72" t="s">
        <v>37</v>
      </c>
      <c r="F835" s="121"/>
      <c r="G835" s="121"/>
      <c r="H835" s="62" t="str">
        <f t="shared" si="92"/>
        <v>Japonica</v>
      </c>
      <c r="I835" s="18">
        <f t="shared" si="93"/>
        <v>0</v>
      </c>
      <c r="J835" s="18">
        <f t="shared" si="94"/>
        <v>0</v>
      </c>
      <c r="K835" s="18">
        <f t="shared" si="95"/>
        <v>0</v>
      </c>
      <c r="L835" s="57" t="str">
        <f t="shared" si="96"/>
        <v>Dolly Bowen (Moss Point Red)</v>
      </c>
      <c r="M835" s="57" t="str">
        <f t="shared" si="97"/>
        <v>Dolly Bowen (Moss Point Red)</v>
      </c>
      <c r="N835" s="61" t="str">
        <f t="shared" si="91"/>
        <v>Dolly Bowen</v>
      </c>
    </row>
    <row r="836" spans="1:14" ht="25.15" customHeight="1" x14ac:dyDescent="0.2">
      <c r="A836" s="70" t="s">
        <v>684</v>
      </c>
      <c r="B836" s="71">
        <v>1973</v>
      </c>
      <c r="C836" s="68" t="str">
        <f>IF(ISERROR(VLOOKUP(IF(RIGHT($A836,1)=")",LEFT($A836,FIND(" (",$A836)-1),$A836),[1]ACCS!$B$2:$B$5003, 1, FALSE)), "","1")</f>
        <v/>
      </c>
      <c r="D836" s="103" t="str">
        <f>IF($B836="Unknown","",IF($B836="","",IF(VALUE(LEFT($B836,4))&lt;Calc!$J$2,"ANTIQUE","")))</f>
        <v/>
      </c>
      <c r="E836" s="72" t="s">
        <v>61</v>
      </c>
      <c r="F836" s="121"/>
      <c r="G836" s="121"/>
      <c r="H836" s="62" t="str">
        <f t="shared" si="92"/>
        <v>Japonica</v>
      </c>
      <c r="I836" s="18">
        <f t="shared" si="93"/>
        <v>0</v>
      </c>
      <c r="J836" s="18">
        <f t="shared" si="94"/>
        <v>0</v>
      </c>
      <c r="K836" s="18">
        <f t="shared" si="95"/>
        <v>0</v>
      </c>
      <c r="L836" s="57" t="str">
        <f t="shared" si="96"/>
        <v>Dolly Dyer</v>
      </c>
      <c r="M836" s="57" t="str">
        <f t="shared" si="97"/>
        <v>Dolly Dyer</v>
      </c>
      <c r="N836" s="61" t="str">
        <f t="shared" si="91"/>
        <v>Dolly Dyer</v>
      </c>
    </row>
    <row r="837" spans="1:14" ht="25.15" customHeight="1" x14ac:dyDescent="0.2">
      <c r="A837" s="70" t="s">
        <v>685</v>
      </c>
      <c r="B837" s="71">
        <v>1977</v>
      </c>
      <c r="C837" s="68" t="str">
        <f>IF(ISERROR(VLOOKUP(IF(RIGHT($A837,1)=")",LEFT($A837,FIND(" (",$A837)-1),$A837),[1]ACCS!$B$2:$B$5003, 1, FALSE)), "","1")</f>
        <v>1</v>
      </c>
      <c r="D837" s="103" t="str">
        <f>IF($B837="Unknown","",IF($B837="","",IF(VALUE(LEFT($B837,4))&lt;Calc!$J$2,"ANTIQUE","")))</f>
        <v/>
      </c>
      <c r="E837" s="72" t="s">
        <v>37</v>
      </c>
      <c r="F837" s="121"/>
      <c r="G837" s="121"/>
      <c r="H837" s="62" t="str">
        <f t="shared" si="92"/>
        <v>Japonica</v>
      </c>
      <c r="I837" s="18">
        <f t="shared" si="93"/>
        <v>0</v>
      </c>
      <c r="J837" s="18">
        <f t="shared" si="94"/>
        <v>0</v>
      </c>
      <c r="K837" s="18">
        <f t="shared" si="95"/>
        <v>0</v>
      </c>
      <c r="L837" s="57" t="str">
        <f t="shared" si="96"/>
        <v>Dolly Parler</v>
      </c>
      <c r="M837" s="57" t="str">
        <f t="shared" si="97"/>
        <v>Dolly Parler</v>
      </c>
      <c r="N837" s="61" t="str">
        <f t="shared" si="91"/>
        <v>Dolly Parler</v>
      </c>
    </row>
    <row r="838" spans="1:14" ht="25.15" customHeight="1" x14ac:dyDescent="0.2">
      <c r="A838" s="70" t="s">
        <v>686</v>
      </c>
      <c r="B838" s="71">
        <v>1971</v>
      </c>
      <c r="C838" s="68" t="str">
        <f>IF(ISERROR(VLOOKUP(IF(RIGHT($A838,1)=")",LEFT($A838,FIND(" (",$A838)-1),$A838),[1]ACCS!$B$2:$B$5003, 1, FALSE)), "","1")</f>
        <v>1</v>
      </c>
      <c r="D838" s="103" t="str">
        <f>IF($B838="Unknown","",IF($B838="","",IF(VALUE(LEFT($B838,4))&lt;Calc!$J$2,"ANTIQUE","")))</f>
        <v/>
      </c>
      <c r="E838" s="72" t="s">
        <v>29</v>
      </c>
      <c r="F838" s="121"/>
      <c r="G838" s="121"/>
      <c r="H838" s="62" t="str">
        <f t="shared" si="92"/>
        <v>Reticulata</v>
      </c>
      <c r="I838" s="18">
        <f t="shared" si="93"/>
        <v>1</v>
      </c>
      <c r="J838" s="18">
        <f t="shared" si="94"/>
        <v>0</v>
      </c>
      <c r="K838" s="18">
        <f t="shared" si="95"/>
        <v>0</v>
      </c>
      <c r="L838" s="57" t="str">
        <f t="shared" si="96"/>
        <v>Dolores Hope</v>
      </c>
      <c r="M838" s="57" t="str">
        <f t="shared" si="97"/>
        <v>Dolores Hope</v>
      </c>
      <c r="N838" s="61" t="str">
        <f t="shared" si="91"/>
        <v>Dolores Hope</v>
      </c>
    </row>
    <row r="839" spans="1:14" ht="25.15" customHeight="1" x14ac:dyDescent="0.2">
      <c r="A839" s="70" t="s">
        <v>687</v>
      </c>
      <c r="B839" s="71">
        <v>2005</v>
      </c>
      <c r="C839" s="68" t="str">
        <f>IF(ISERROR(VLOOKUP(IF(RIGHT($A839,1)=")",LEFT($A839,FIND(" (",$A839)-1),$A839),[1]ACCS!$B$2:$B$5003, 1, FALSE)), "","1")</f>
        <v>1</v>
      </c>
      <c r="D839" s="103" t="str">
        <f>IF($B839="Unknown","",IF($B839="","",IF(VALUE(LEFT($B839,4))&lt;Calc!$J$2,"ANTIQUE","")))</f>
        <v/>
      </c>
      <c r="E839" s="72" t="s">
        <v>21</v>
      </c>
      <c r="F839" s="121"/>
      <c r="G839" s="121"/>
      <c r="H839" s="62" t="str">
        <f t="shared" si="92"/>
        <v>Japonica</v>
      </c>
      <c r="I839" s="18">
        <f t="shared" si="93"/>
        <v>0</v>
      </c>
      <c r="J839" s="18">
        <f t="shared" si="94"/>
        <v>0</v>
      </c>
      <c r="K839" s="18">
        <f t="shared" si="95"/>
        <v>0</v>
      </c>
      <c r="L839" s="57" t="str">
        <f t="shared" si="96"/>
        <v>Dominic DiTomasso</v>
      </c>
      <c r="M839" s="57" t="str">
        <f t="shared" si="97"/>
        <v>Dominic DiTomasso</v>
      </c>
      <c r="N839" s="61" t="str">
        <f t="shared" si="91"/>
        <v>Dominic DiTomasso</v>
      </c>
    </row>
    <row r="840" spans="1:14" ht="25.15" customHeight="1" x14ac:dyDescent="0.2">
      <c r="A840" s="70" t="s">
        <v>688</v>
      </c>
      <c r="B840" s="71">
        <v>1997</v>
      </c>
      <c r="C840" s="68" t="str">
        <f>IF(ISERROR(VLOOKUP(IF(RIGHT($A840,1)=")",LEFT($A840,FIND(" (",$A840)-1),$A840),[1]ACCS!$B$2:$B$5003, 1, FALSE)), "","1")</f>
        <v>1</v>
      </c>
      <c r="D840" s="103" t="str">
        <f>IF($B840="Unknown","",IF($B840="","",IF(VALUE(LEFT($B840,4))&lt;Calc!$J$2,"ANTIQUE","")))</f>
        <v/>
      </c>
      <c r="E840" s="72" t="s">
        <v>61</v>
      </c>
      <c r="F840" s="121"/>
      <c r="G840" s="121"/>
      <c r="H840" s="62" t="str">
        <f t="shared" si="92"/>
        <v>Japonica</v>
      </c>
      <c r="I840" s="18">
        <f t="shared" si="93"/>
        <v>0</v>
      </c>
      <c r="J840" s="18">
        <f t="shared" si="94"/>
        <v>0</v>
      </c>
      <c r="K840" s="18">
        <f t="shared" si="95"/>
        <v>0</v>
      </c>
      <c r="L840" s="57" t="str">
        <f t="shared" si="96"/>
        <v>Domoto's Petite</v>
      </c>
      <c r="M840" s="57" t="str">
        <f t="shared" si="97"/>
        <v>Domoto's Petite</v>
      </c>
      <c r="N840" s="61" t="str">
        <f t="shared" si="91"/>
        <v>Domoto's Petite</v>
      </c>
    </row>
    <row r="841" spans="1:14" ht="25.15" customHeight="1" x14ac:dyDescent="0.2">
      <c r="A841" s="70" t="s">
        <v>3006</v>
      </c>
      <c r="B841" s="71">
        <v>2020</v>
      </c>
      <c r="C841" s="68" t="str">
        <f>IF(ISERROR(VLOOKUP(IF(RIGHT($A841,1)=")",LEFT($A841,FIND(" (",$A841)-1),$A841),[1]ACCS!$B$2:$B$5003, 1, FALSE)), "","1")</f>
        <v>1</v>
      </c>
      <c r="D841" s="103" t="str">
        <f>IF($B841="Unknown","",IF($B841="","",IF(VALUE(LEFT($B841,4))&lt;Calc!$J$2,"ANTIQUE","")))</f>
        <v/>
      </c>
      <c r="E841" s="72" t="s">
        <v>21</v>
      </c>
      <c r="F841" s="121"/>
      <c r="G841" s="121"/>
      <c r="H841" s="62" t="str">
        <f t="shared" si="92"/>
        <v>Reticulata</v>
      </c>
      <c r="I841" s="18">
        <f t="shared" si="93"/>
        <v>1</v>
      </c>
      <c r="J841" s="18">
        <f t="shared" si="94"/>
        <v>0</v>
      </c>
      <c r="K841" s="18">
        <f t="shared" si="95"/>
        <v>0</v>
      </c>
      <c r="L841" s="57" t="str">
        <f t="shared" si="96"/>
        <v>Don Bergamini</v>
      </c>
      <c r="M841" s="57" t="str">
        <f t="shared" si="97"/>
        <v>Don Bergamini</v>
      </c>
      <c r="N841" s="61" t="str">
        <f t="shared" si="91"/>
        <v>Don Bergamini</v>
      </c>
    </row>
    <row r="842" spans="1:14" ht="25.15" customHeight="1" x14ac:dyDescent="0.2">
      <c r="A842" s="70" t="s">
        <v>689</v>
      </c>
      <c r="B842" s="71">
        <v>2018</v>
      </c>
      <c r="C842" s="68" t="str">
        <f>IF(ISERROR(VLOOKUP(IF(RIGHT($A842,1)=")",LEFT($A842,FIND(" (",$A842)-1),$A842),[1]ACCS!$B$2:$B$5003, 1, FALSE)), "","1")</f>
        <v>1</v>
      </c>
      <c r="D842" s="103" t="str">
        <f>IF($B842="Unknown","",IF($B842="","",IF(VALUE(LEFT($B842,4))&lt;Calc!$J$2,"ANTIQUE","")))</f>
        <v/>
      </c>
      <c r="E842" s="72" t="s">
        <v>24</v>
      </c>
      <c r="F842" s="121"/>
      <c r="G842" s="121" t="s">
        <v>26</v>
      </c>
      <c r="H842" s="62" t="str">
        <f t="shared" si="92"/>
        <v>NRH</v>
      </c>
      <c r="I842" s="18">
        <f t="shared" si="93"/>
        <v>2</v>
      </c>
      <c r="J842" s="18">
        <f t="shared" si="94"/>
        <v>0</v>
      </c>
      <c r="K842" s="18">
        <f t="shared" si="95"/>
        <v>0</v>
      </c>
      <c r="L842" s="57" t="str">
        <f t="shared" si="96"/>
        <v>Don Estes</v>
      </c>
      <c r="M842" s="57" t="str">
        <f t="shared" si="97"/>
        <v>Don Estes</v>
      </c>
      <c r="N842" s="61" t="str">
        <f t="shared" si="91"/>
        <v>Don Estes</v>
      </c>
    </row>
    <row r="843" spans="1:14" ht="25.15" customHeight="1" x14ac:dyDescent="0.2">
      <c r="A843" s="70" t="s">
        <v>690</v>
      </c>
      <c r="B843" s="71">
        <v>1946</v>
      </c>
      <c r="C843" s="68" t="str">
        <f>IF(ISERROR(VLOOKUP(IF(RIGHT($A843,1)=")",LEFT($A843,FIND(" (",$A843)-1),$A843),[1]ACCS!$B$2:$B$5003, 1, FALSE)), "","1")</f>
        <v/>
      </c>
      <c r="D843" s="103" t="str">
        <f>IF($B843="Unknown","",IF($B843="","",IF(VALUE(LEFT($B843,4))&lt;Calc!$J$2,"ANTIQUE","")))</f>
        <v/>
      </c>
      <c r="E843" s="72" t="s">
        <v>24</v>
      </c>
      <c r="F843" s="121"/>
      <c r="G843" s="121"/>
      <c r="H843" s="62" t="str">
        <f t="shared" si="92"/>
        <v>Japonica</v>
      </c>
      <c r="I843" s="18">
        <f t="shared" si="93"/>
        <v>0</v>
      </c>
      <c r="J843" s="18">
        <f t="shared" si="94"/>
        <v>0</v>
      </c>
      <c r="K843" s="18">
        <f t="shared" si="95"/>
        <v>0</v>
      </c>
      <c r="L843" s="57" t="str">
        <f t="shared" si="96"/>
        <v>Dona Herzillia de Frietas Magalhaes</v>
      </c>
      <c r="M843" s="57" t="str">
        <f t="shared" si="97"/>
        <v>Dona Herzillia de Frietas Magalhaes</v>
      </c>
      <c r="N843" s="61" t="str">
        <f t="shared" si="91"/>
        <v>Dona Herzillia de Frietas Magalhaes</v>
      </c>
    </row>
    <row r="844" spans="1:14" ht="25.15" customHeight="1" x14ac:dyDescent="0.2">
      <c r="A844" s="70" t="s">
        <v>691</v>
      </c>
      <c r="B844" s="71">
        <v>1941</v>
      </c>
      <c r="C844" s="68" t="str">
        <f>IF(ISERROR(VLOOKUP(IF(RIGHT($A844,1)=")",LEFT($A844,FIND(" (",$A844)-1),$A844),[1]ACCS!$B$2:$B$5003, 1, FALSE)), "","1")</f>
        <v>1</v>
      </c>
      <c r="D844" s="103" t="str">
        <f>IF($B844="Unknown","",IF($B844="","",IF(VALUE(LEFT($B844,4))&lt;Calc!$J$2,"ANTIQUE","")))</f>
        <v/>
      </c>
      <c r="E844" s="72" t="s">
        <v>21</v>
      </c>
      <c r="F844" s="121"/>
      <c r="G844" s="121"/>
      <c r="H844" s="62" t="str">
        <f t="shared" si="92"/>
        <v>NRH</v>
      </c>
      <c r="I844" s="18">
        <f t="shared" si="93"/>
        <v>2</v>
      </c>
      <c r="J844" s="18">
        <f t="shared" si="94"/>
        <v>0</v>
      </c>
      <c r="K844" s="18">
        <f t="shared" si="95"/>
        <v>0</v>
      </c>
      <c r="L844" s="57" t="str">
        <f t="shared" si="96"/>
        <v>Donation</v>
      </c>
      <c r="M844" s="57" t="str">
        <f t="shared" si="97"/>
        <v>Donation</v>
      </c>
      <c r="N844" s="61" t="str">
        <f t="shared" si="91"/>
        <v>Donation</v>
      </c>
    </row>
    <row r="845" spans="1:14" ht="25.15" customHeight="1" x14ac:dyDescent="0.2">
      <c r="A845" s="70" t="s">
        <v>3312</v>
      </c>
      <c r="B845" s="71">
        <v>1834</v>
      </c>
      <c r="C845" s="68" t="str">
        <f>IF(ISERROR(VLOOKUP(IF(RIGHT($A845,1)=")",LEFT($A845,FIND(" (",$A845)-1),$A845),[1]ACCS!$B$2:$B$5003, 1, FALSE)), "","1")</f>
        <v>1</v>
      </c>
      <c r="D845" s="103" t="str">
        <f>IF($B845="Unknown","",IF($B845="","",IF(VALUE(LEFT($B845,4))&lt;Calc!$J$2,"ANTIQUE","")))</f>
        <v>ANTIQUE</v>
      </c>
      <c r="E845" s="72" t="s">
        <v>21</v>
      </c>
      <c r="F845" s="121"/>
      <c r="G845" s="121"/>
      <c r="H845" s="62" t="str">
        <f t="shared" si="92"/>
        <v>Japonica</v>
      </c>
      <c r="I845" s="18">
        <f t="shared" si="93"/>
        <v>0</v>
      </c>
      <c r="J845" s="18">
        <f t="shared" si="94"/>
        <v>0</v>
      </c>
      <c r="K845" s="18">
        <f t="shared" si="95"/>
        <v>0</v>
      </c>
      <c r="L845" s="57" t="str">
        <f t="shared" si="96"/>
        <v>Donckelarii</v>
      </c>
      <c r="M845" s="57" t="str">
        <f t="shared" si="97"/>
        <v>Donckelarii</v>
      </c>
      <c r="N845" s="61" t="str">
        <f t="shared" si="91"/>
        <v>Donckelarii</v>
      </c>
    </row>
    <row r="846" spans="1:14" ht="25.15" customHeight="1" x14ac:dyDescent="0.2">
      <c r="A846" s="70" t="s">
        <v>692</v>
      </c>
      <c r="B846" s="71">
        <v>1945</v>
      </c>
      <c r="C846" s="68" t="str">
        <f>IF(ISERROR(VLOOKUP(IF(RIGHT($A846,1)=")",LEFT($A846,FIND(" (",$A846)-1),$A846),[1]ACCS!$B$2:$B$5003, 1, FALSE)), "","1")</f>
        <v/>
      </c>
      <c r="D846" s="103" t="str">
        <f>IF($B846="Unknown","",IF($B846="","",IF(VALUE(LEFT($B846,4))&lt;Calc!$J$2,"ANTIQUE","")))</f>
        <v/>
      </c>
      <c r="E846" s="72" t="s">
        <v>37</v>
      </c>
      <c r="F846" s="121"/>
      <c r="G846" s="121"/>
      <c r="H846" s="62" t="str">
        <f t="shared" si="92"/>
        <v>Japonica</v>
      </c>
      <c r="I846" s="18">
        <f t="shared" si="93"/>
        <v>0</v>
      </c>
      <c r="J846" s="18">
        <f t="shared" si="94"/>
        <v>0</v>
      </c>
      <c r="K846" s="18">
        <f t="shared" si="95"/>
        <v>0</v>
      </c>
      <c r="L846" s="57" t="str">
        <f t="shared" si="96"/>
        <v>Donckelarii Red (See Eugene Bolen)</v>
      </c>
      <c r="M846" s="57" t="str">
        <f t="shared" si="97"/>
        <v>Donckelarii Red (See Eugene Bolen)</v>
      </c>
      <c r="N846" s="61" t="str">
        <f t="shared" si="91"/>
        <v>Donckelarii Red (See Eugene Bolen)</v>
      </c>
    </row>
    <row r="847" spans="1:14" ht="25.15" customHeight="1" x14ac:dyDescent="0.2">
      <c r="A847" s="70" t="s">
        <v>693</v>
      </c>
      <c r="B847" s="71">
        <v>1956</v>
      </c>
      <c r="C847" s="68" t="str">
        <f>IF(ISERROR(VLOOKUP(IF(RIGHT($A847,1)=")",LEFT($A847,FIND(" (",$A847)-1),$A847),[1]ACCS!$B$2:$B$5003, 1, FALSE)), "","1")</f>
        <v>1</v>
      </c>
      <c r="D847" s="103" t="str">
        <f>IF($B847="Unknown","",IF($B847="","",IF(VALUE(LEFT($B847,4))&lt;Calc!$J$2,"ANTIQUE","")))</f>
        <v/>
      </c>
      <c r="E847" s="72" t="s">
        <v>21</v>
      </c>
      <c r="F847" s="121"/>
      <c r="G847" s="121"/>
      <c r="H847" s="62" t="str">
        <f t="shared" si="92"/>
        <v>Japonica</v>
      </c>
      <c r="I847" s="18">
        <f t="shared" si="93"/>
        <v>0</v>
      </c>
      <c r="J847" s="18">
        <f t="shared" si="94"/>
        <v>0</v>
      </c>
      <c r="K847" s="18">
        <f t="shared" si="95"/>
        <v>0</v>
      </c>
      <c r="L847" s="57" t="str">
        <f t="shared" si="96"/>
        <v>Don-Mac</v>
      </c>
      <c r="M847" s="57" t="str">
        <f t="shared" si="97"/>
        <v>Don-Mac</v>
      </c>
      <c r="N847" s="61" t="str">
        <f t="shared" si="91"/>
        <v>Don-Mac</v>
      </c>
    </row>
    <row r="848" spans="1:14" ht="25.15" customHeight="1" x14ac:dyDescent="0.2">
      <c r="A848" s="70" t="s">
        <v>694</v>
      </c>
      <c r="B848" s="71">
        <v>1981</v>
      </c>
      <c r="C848" s="68" t="str">
        <f>IF(ISERROR(VLOOKUP(IF(RIGHT($A848,1)=")",LEFT($A848,FIND(" (",$A848)-1),$A848),[1]ACCS!$B$2:$B$5003, 1, FALSE)), "","1")</f>
        <v>1</v>
      </c>
      <c r="D848" s="103" t="str">
        <f>IF($B848="Unknown","",IF($B848="","",IF(VALUE(LEFT($B848,4))&lt;Calc!$J$2,"ANTIQUE","")))</f>
        <v/>
      </c>
      <c r="E848" s="72" t="s">
        <v>29</v>
      </c>
      <c r="F848" s="121"/>
      <c r="G848" s="121"/>
      <c r="H848" s="62" t="str">
        <f t="shared" si="92"/>
        <v>Reticulata</v>
      </c>
      <c r="I848" s="18">
        <f t="shared" si="93"/>
        <v>1</v>
      </c>
      <c r="J848" s="18">
        <f t="shared" si="94"/>
        <v>0</v>
      </c>
      <c r="K848" s="18">
        <f t="shared" si="95"/>
        <v>0</v>
      </c>
      <c r="L848" s="57" t="str">
        <f t="shared" si="96"/>
        <v>Donna Blair</v>
      </c>
      <c r="M848" s="57" t="str">
        <f t="shared" si="97"/>
        <v>Donna Blair</v>
      </c>
      <c r="N848" s="61" t="str">
        <f t="shared" si="91"/>
        <v>Donna Blair</v>
      </c>
    </row>
    <row r="849" spans="1:14" ht="25.15" customHeight="1" x14ac:dyDescent="0.2">
      <c r="A849" s="70" t="s">
        <v>695</v>
      </c>
      <c r="B849" s="71">
        <v>1949</v>
      </c>
      <c r="C849" s="68" t="str">
        <f>IF(ISERROR(VLOOKUP(IF(RIGHT($A849,1)=")",LEFT($A849,FIND(" (",$A849)-1),$A849),[1]ACCS!$B$2:$B$5003, 1, FALSE)), "","1")</f>
        <v/>
      </c>
      <c r="D849" s="103" t="str">
        <f>IF($B849="Unknown","",IF($B849="","",IF(VALUE(LEFT($B849,4))&lt;Calc!$J$2,"ANTIQUE","")))</f>
        <v/>
      </c>
      <c r="E849" s="72" t="s">
        <v>24</v>
      </c>
      <c r="F849" s="121"/>
      <c r="G849" s="121"/>
      <c r="H849" s="62" t="str">
        <f t="shared" si="92"/>
        <v>Japonica</v>
      </c>
      <c r="I849" s="18">
        <f t="shared" si="93"/>
        <v>0</v>
      </c>
      <c r="J849" s="18">
        <f t="shared" si="94"/>
        <v>0</v>
      </c>
      <c r="K849" s="18">
        <f t="shared" si="95"/>
        <v>0</v>
      </c>
      <c r="L849" s="57" t="str">
        <f t="shared" si="96"/>
        <v>Donna Kaye (See Arrabella)</v>
      </c>
      <c r="M849" s="57" t="str">
        <f t="shared" si="97"/>
        <v>Donna Kaye (See Arrabella)</v>
      </c>
      <c r="N849" s="61" t="str">
        <f t="shared" si="91"/>
        <v>Donna Kaye (See Arrabella)</v>
      </c>
    </row>
    <row r="850" spans="1:14" ht="25.15" customHeight="1" x14ac:dyDescent="0.2">
      <c r="A850" s="99" t="s">
        <v>3131</v>
      </c>
      <c r="B850" s="100">
        <v>1979</v>
      </c>
      <c r="C850" s="68" t="str">
        <f>IF(ISERROR(VLOOKUP(IF(RIGHT($A850,1)=")",LEFT($A850,FIND(" (",$A850)-1),$A850),[1]ACCS!$B$2:$B$5003, 1, FALSE)), "","1")</f>
        <v>1</v>
      </c>
      <c r="D850" s="115" t="str">
        <f>IF($B850="Unknown","",IF($B850="","",IF(VALUE(LEFT($B850,4))&lt;Calc!$J$2,"ANTIQUE","")))</f>
        <v/>
      </c>
      <c r="E850" s="53" t="s">
        <v>24</v>
      </c>
      <c r="F850" s="121"/>
      <c r="G850" s="121"/>
      <c r="H850" s="62" t="str">
        <f t="shared" si="92"/>
        <v>Japonica</v>
      </c>
      <c r="I850" s="18">
        <f t="shared" si="93"/>
        <v>0</v>
      </c>
      <c r="J850" s="18">
        <f t="shared" si="94"/>
        <v>0</v>
      </c>
      <c r="K850" s="18">
        <f t="shared" si="95"/>
        <v>0</v>
      </c>
      <c r="L850" s="57" t="str">
        <f t="shared" si="96"/>
        <v>Donna Lyn</v>
      </c>
      <c r="M850" s="57" t="str">
        <f t="shared" si="97"/>
        <v>Donna Lyn</v>
      </c>
      <c r="N850" s="61" t="str">
        <f t="shared" si="91"/>
        <v>Donna Lyn</v>
      </c>
    </row>
    <row r="851" spans="1:14" ht="25.15" customHeight="1" x14ac:dyDescent="0.2">
      <c r="A851" s="70" t="s">
        <v>696</v>
      </c>
      <c r="B851" s="71">
        <v>1979</v>
      </c>
      <c r="C851" s="68" t="str">
        <f>IF(ISERROR(VLOOKUP(IF(RIGHT($A851,1)=")",LEFT($A851,FIND(" (",$A851)-1),$A851),[1]ACCS!$B$2:$B$5003, 1, FALSE)), "","1")</f>
        <v/>
      </c>
      <c r="D851" s="103" t="str">
        <f>IF($B851="Unknown","",IF($B851="","",IF(VALUE(LEFT($B851,4))&lt;Calc!$J$2,"ANTIQUE","")))</f>
        <v/>
      </c>
      <c r="E851" s="72" t="s">
        <v>37</v>
      </c>
      <c r="F851" s="121" t="s">
        <v>5</v>
      </c>
      <c r="G851" s="121"/>
      <c r="H851" s="62" t="str">
        <f t="shared" si="92"/>
        <v>Japonica</v>
      </c>
      <c r="I851" s="18">
        <f t="shared" si="93"/>
        <v>0</v>
      </c>
      <c r="J851" s="18">
        <f t="shared" si="94"/>
        <v>0</v>
      </c>
      <c r="K851" s="18">
        <f t="shared" si="95"/>
        <v>0</v>
      </c>
      <c r="L851" s="57" t="str">
        <f t="shared" si="96"/>
        <v>Donna Newton</v>
      </c>
      <c r="M851" s="57" t="str">
        <f t="shared" si="97"/>
        <v>Donna Newton</v>
      </c>
      <c r="N851" s="61" t="str">
        <f t="shared" si="91"/>
        <v>Donna Newton</v>
      </c>
    </row>
    <row r="852" spans="1:14" ht="25.15" customHeight="1" x14ac:dyDescent="0.2">
      <c r="A852" s="99" t="s">
        <v>3593</v>
      </c>
      <c r="B852" s="100">
        <v>1993</v>
      </c>
      <c r="C852" s="68" t="str">
        <f>IF(ISERROR(VLOOKUP(IF(RIGHT($A852,1)=")",LEFT($A852,FIND(" (",$A852)-1),$A852),[1]ACCS!$B$2:$B$5003, 1, FALSE)), "","1")</f>
        <v>1</v>
      </c>
      <c r="D852" s="115" t="str">
        <f>IF($B852="Unknown","",IF($B852="","",IF(VALUE(LEFT($B852,4))&lt;Calc!$J$2,"ANTIQUE","")))</f>
        <v/>
      </c>
      <c r="E852" s="53" t="s">
        <v>47</v>
      </c>
      <c r="F852" s="121"/>
      <c r="G852" s="121"/>
      <c r="H852" s="62" t="str">
        <f t="shared" si="92"/>
        <v>NRH</v>
      </c>
      <c r="I852" s="18">
        <f t="shared" si="93"/>
        <v>2</v>
      </c>
      <c r="J852" s="18">
        <f t="shared" si="94"/>
        <v>0</v>
      </c>
      <c r="K852" s="18">
        <f t="shared" si="95"/>
        <v>0</v>
      </c>
      <c r="L852" s="57" t="str">
        <f t="shared" si="96"/>
        <v>Donna Rita</v>
      </c>
      <c r="M852" s="57" t="str">
        <f t="shared" si="97"/>
        <v>Donna Rita</v>
      </c>
      <c r="N852" s="61" t="str">
        <f t="shared" si="91"/>
        <v>Donna Rita</v>
      </c>
    </row>
    <row r="853" spans="1:14" ht="25.15" customHeight="1" x14ac:dyDescent="0.2">
      <c r="A853" s="70" t="s">
        <v>697</v>
      </c>
      <c r="B853" s="71">
        <v>1984</v>
      </c>
      <c r="C853" s="68" t="str">
        <f>IF(ISERROR(VLOOKUP(IF(RIGHT($A853,1)=")",LEFT($A853,FIND(" (",$A853)-1),$A853),[1]ACCS!$B$2:$B$5003, 1, FALSE)), "","1")</f>
        <v>1</v>
      </c>
      <c r="D853" s="103" t="str">
        <f>IF($B853="Unknown","",IF($B853="","",IF(VALUE(LEFT($B853,4))&lt;Calc!$J$2,"ANTIQUE","")))</f>
        <v/>
      </c>
      <c r="E853" s="72" t="s">
        <v>21</v>
      </c>
      <c r="F853" s="121"/>
      <c r="G853" s="121" t="s">
        <v>26</v>
      </c>
      <c r="H853" s="62" t="str">
        <f t="shared" si="92"/>
        <v>Japonica</v>
      </c>
      <c r="I853" s="18">
        <f t="shared" si="93"/>
        <v>0</v>
      </c>
      <c r="J853" s="18">
        <f t="shared" si="94"/>
        <v>0</v>
      </c>
      <c r="K853" s="18">
        <f t="shared" si="95"/>
        <v>0</v>
      </c>
      <c r="L853" s="57" t="str">
        <f t="shared" si="96"/>
        <v>Donnan's Dream</v>
      </c>
      <c r="M853" s="57" t="str">
        <f t="shared" si="97"/>
        <v>Donnan's Dream</v>
      </c>
      <c r="N853" s="61" t="str">
        <f t="shared" si="91"/>
        <v>Donnan's Dream</v>
      </c>
    </row>
    <row r="854" spans="1:14" ht="25.15" customHeight="1" x14ac:dyDescent="0.2">
      <c r="A854" s="70" t="s">
        <v>698</v>
      </c>
      <c r="B854" s="71">
        <v>1974</v>
      </c>
      <c r="C854" s="68" t="str">
        <f>IF(ISERROR(VLOOKUP(IF(RIGHT($A854,1)=")",LEFT($A854,FIND(" (",$A854)-1),$A854),[1]ACCS!$B$2:$B$5003, 1, FALSE)), "","1")</f>
        <v/>
      </c>
      <c r="D854" s="103" t="str">
        <f>IF($B854="Unknown","",IF($B854="","",IF(VALUE(LEFT($B854,4))&lt;Calc!$J$2,"ANTIQUE","")))</f>
        <v/>
      </c>
      <c r="E854" s="72" t="s">
        <v>37</v>
      </c>
      <c r="F854" s="121"/>
      <c r="G854" s="121"/>
      <c r="H854" s="62" t="str">
        <f t="shared" si="92"/>
        <v>Reticulata</v>
      </c>
      <c r="I854" s="18">
        <f t="shared" si="93"/>
        <v>1</v>
      </c>
      <c r="J854" s="18">
        <f t="shared" si="94"/>
        <v>0</v>
      </c>
      <c r="K854" s="18">
        <f t="shared" si="95"/>
        <v>0</v>
      </c>
      <c r="L854" s="57" t="str">
        <f t="shared" si="96"/>
        <v>Dora Elise</v>
      </c>
      <c r="M854" s="57" t="str">
        <f t="shared" si="97"/>
        <v>Dora Elise</v>
      </c>
      <c r="N854" s="61" t="str">
        <f t="shared" si="91"/>
        <v>Dora Elise</v>
      </c>
    </row>
    <row r="855" spans="1:14" ht="25.15" customHeight="1" x14ac:dyDescent="0.2">
      <c r="A855" s="70" t="s">
        <v>699</v>
      </c>
      <c r="B855" s="71">
        <v>2008</v>
      </c>
      <c r="C855" s="68" t="str">
        <f>IF(ISERROR(VLOOKUP(IF(RIGHT($A855,1)=")",LEFT($A855,FIND(" (",$A855)-1),$A855),[1]ACCS!$B$2:$B$5003, 1, FALSE)), "","1")</f>
        <v>1</v>
      </c>
      <c r="D855" s="103" t="str">
        <f>IF($B855="Unknown","",IF($B855="","",IF(VALUE(LEFT($B855,4))&lt;Calc!$J$2,"ANTIQUE","")))</f>
        <v/>
      </c>
      <c r="E855" s="72" t="s">
        <v>29</v>
      </c>
      <c r="F855" s="121"/>
      <c r="G855" s="121"/>
      <c r="H855" s="62" t="str">
        <f t="shared" si="92"/>
        <v>Reticulata</v>
      </c>
      <c r="I855" s="18">
        <f t="shared" si="93"/>
        <v>1</v>
      </c>
      <c r="J855" s="18">
        <f t="shared" si="94"/>
        <v>0</v>
      </c>
      <c r="K855" s="18">
        <f t="shared" si="95"/>
        <v>0</v>
      </c>
      <c r="L855" s="57" t="str">
        <f t="shared" si="96"/>
        <v>Dora Lee</v>
      </c>
      <c r="M855" s="57" t="str">
        <f t="shared" si="97"/>
        <v>Dora Lee</v>
      </c>
      <c r="N855" s="61" t="str">
        <f t="shared" si="91"/>
        <v>Dora Lee</v>
      </c>
    </row>
    <row r="856" spans="1:14" ht="25.15" customHeight="1" x14ac:dyDescent="0.2">
      <c r="A856" s="70" t="s">
        <v>700</v>
      </c>
      <c r="B856" s="71">
        <v>1969</v>
      </c>
      <c r="C856" s="68" t="str">
        <f>IF(ISERROR(VLOOKUP(IF(RIGHT($A856,1)=")",LEFT($A856,FIND(" (",$A856)-1),$A856),[1]ACCS!$B$2:$B$5003, 1, FALSE)), "","1")</f>
        <v>1</v>
      </c>
      <c r="D856" s="103" t="str">
        <f>IF($B856="Unknown","",IF($B856="","",IF(VALUE(LEFT($B856,4))&lt;Calc!$J$2,"ANTIQUE","")))</f>
        <v/>
      </c>
      <c r="E856" s="72" t="s">
        <v>24</v>
      </c>
      <c r="F856" s="121"/>
      <c r="G856" s="121" t="s">
        <v>26</v>
      </c>
      <c r="H856" s="62" t="str">
        <f t="shared" si="92"/>
        <v>Japonica</v>
      </c>
      <c r="I856" s="18">
        <f t="shared" si="93"/>
        <v>0</v>
      </c>
      <c r="J856" s="18">
        <f t="shared" si="94"/>
        <v>0</v>
      </c>
      <c r="K856" s="18">
        <f t="shared" si="95"/>
        <v>0</v>
      </c>
      <c r="L856" s="57" t="str">
        <f t="shared" si="96"/>
        <v>Doris Ellis</v>
      </c>
      <c r="M856" s="57" t="str">
        <f t="shared" si="97"/>
        <v>Doris Ellis</v>
      </c>
      <c r="N856" s="61" t="str">
        <f t="shared" si="91"/>
        <v>Doris Ellis</v>
      </c>
    </row>
    <row r="857" spans="1:14" ht="25.15" customHeight="1" x14ac:dyDescent="0.2">
      <c r="A857" s="70" t="s">
        <v>701</v>
      </c>
      <c r="B857" s="71">
        <v>1978</v>
      </c>
      <c r="C857" s="68" t="str">
        <f>IF(ISERROR(VLOOKUP(IF(RIGHT($A857,1)=")",LEFT($A857,FIND(" (",$A857)-1),$A857),[1]ACCS!$B$2:$B$5003, 1, FALSE)), "","1")</f>
        <v>1</v>
      </c>
      <c r="D857" s="103" t="str">
        <f>IF($B857="Unknown","",IF($B857="","",IF(VALUE(LEFT($B857,4))&lt;Calc!$J$2,"ANTIQUE","")))</f>
        <v/>
      </c>
      <c r="E857" s="72" t="s">
        <v>24</v>
      </c>
      <c r="F857" s="121"/>
      <c r="G857" s="121"/>
      <c r="H857" s="62" t="str">
        <f t="shared" si="92"/>
        <v>Japonica</v>
      </c>
      <c r="I857" s="18">
        <f t="shared" si="93"/>
        <v>0</v>
      </c>
      <c r="J857" s="18">
        <f t="shared" si="94"/>
        <v>0</v>
      </c>
      <c r="K857" s="18">
        <f t="shared" si="95"/>
        <v>0</v>
      </c>
      <c r="L857" s="57" t="str">
        <f t="shared" si="96"/>
        <v>Doris Ellis Pink</v>
      </c>
      <c r="M857" s="57" t="str">
        <f t="shared" si="97"/>
        <v>Doris Ellis Pink</v>
      </c>
      <c r="N857" s="61" t="str">
        <f t="shared" si="91"/>
        <v>Doris Ellis Pink</v>
      </c>
    </row>
    <row r="858" spans="1:14" ht="25.15" customHeight="1" x14ac:dyDescent="0.2">
      <c r="A858" s="70" t="s">
        <v>702</v>
      </c>
      <c r="B858" s="71">
        <v>1956</v>
      </c>
      <c r="C858" s="68" t="str">
        <f>IF(ISERROR(VLOOKUP(IF(RIGHT($A858,1)=")",LEFT($A858,FIND(" (",$A858)-1),$A858),[1]ACCS!$B$2:$B$5003, 1, FALSE)), "","1")</f>
        <v>1</v>
      </c>
      <c r="D858" s="103" t="str">
        <f>IF($B858="Unknown","",IF($B858="","",IF(VALUE(LEFT($B858,4))&lt;Calc!$J$2,"ANTIQUE","")))</f>
        <v/>
      </c>
      <c r="E858" s="72" t="s">
        <v>37</v>
      </c>
      <c r="F858" s="121"/>
      <c r="G858" s="121"/>
      <c r="H858" s="62" t="str">
        <f t="shared" si="92"/>
        <v>Japonica</v>
      </c>
      <c r="I858" s="18">
        <f t="shared" si="93"/>
        <v>0</v>
      </c>
      <c r="J858" s="18">
        <f t="shared" si="94"/>
        <v>0</v>
      </c>
      <c r="K858" s="18">
        <f t="shared" si="95"/>
        <v>0</v>
      </c>
      <c r="L858" s="57" t="str">
        <f t="shared" si="96"/>
        <v>Doris Freeman</v>
      </c>
      <c r="M858" s="57" t="str">
        <f t="shared" si="97"/>
        <v>Doris Freeman</v>
      </c>
      <c r="N858" s="61" t="str">
        <f t="shared" si="91"/>
        <v>Doris Freeman</v>
      </c>
    </row>
    <row r="859" spans="1:14" ht="25.15" customHeight="1" x14ac:dyDescent="0.2">
      <c r="A859" s="70" t="s">
        <v>703</v>
      </c>
      <c r="B859" s="71">
        <v>1938</v>
      </c>
      <c r="C859" s="68" t="str">
        <f>IF(ISERROR(VLOOKUP(IF(RIGHT($A859,1)=")",LEFT($A859,FIND(" (",$A859)-1),$A859),[1]ACCS!$B$2:$B$5003, 1, FALSE)), "","1")</f>
        <v/>
      </c>
      <c r="D859" s="103" t="str">
        <f>IF($B859="Unknown","",IF($B859="","",IF(VALUE(LEFT($B859,4))&lt;Calc!$J$2,"ANTIQUE","")))</f>
        <v/>
      </c>
      <c r="E859" s="72" t="s">
        <v>24</v>
      </c>
      <c r="F859" s="121"/>
      <c r="G859" s="121"/>
      <c r="H859" s="62" t="str">
        <f t="shared" si="92"/>
        <v>Japonica</v>
      </c>
      <c r="I859" s="18">
        <f t="shared" si="93"/>
        <v>0</v>
      </c>
      <c r="J859" s="18">
        <f t="shared" si="94"/>
        <v>0</v>
      </c>
      <c r="K859" s="18">
        <f t="shared" si="95"/>
        <v>0</v>
      </c>
      <c r="L859" s="57" t="str">
        <f t="shared" si="96"/>
        <v>Doris Madalia (See Beauty of Holland)</v>
      </c>
      <c r="M859" s="57" t="str">
        <f t="shared" si="97"/>
        <v>Doris Madalia (See Beauty of Holland)</v>
      </c>
      <c r="N859" s="61" t="str">
        <f t="shared" si="91"/>
        <v>Doris Madalia (See Beauty of Holland)</v>
      </c>
    </row>
    <row r="860" spans="1:14" ht="25.15" customHeight="1" x14ac:dyDescent="0.2">
      <c r="A860" s="70" t="s">
        <v>704</v>
      </c>
      <c r="B860" s="71">
        <v>2016</v>
      </c>
      <c r="C860" s="68" t="str">
        <f>IF(ISERROR(VLOOKUP(IF(RIGHT($A860,1)=")",LEFT($A860,FIND(" (",$A860)-1),$A860),[1]ACCS!$B$2:$B$5003, 1, FALSE)), "","1")</f>
        <v>1</v>
      </c>
      <c r="D860" s="103" t="str">
        <f>IF($B860="Unknown","",IF($B860="","",IF(VALUE(LEFT($B860,4))&lt;Calc!$J$2,"ANTIQUE","")))</f>
        <v/>
      </c>
      <c r="E860" s="72" t="s">
        <v>24</v>
      </c>
      <c r="F860" s="121"/>
      <c r="G860" s="121"/>
      <c r="H860" s="62" t="str">
        <f t="shared" si="92"/>
        <v>Reticulata</v>
      </c>
      <c r="I860" s="18">
        <f t="shared" si="93"/>
        <v>1</v>
      </c>
      <c r="J860" s="18">
        <f t="shared" si="94"/>
        <v>0</v>
      </c>
      <c r="K860" s="18">
        <f t="shared" si="95"/>
        <v>0</v>
      </c>
      <c r="L860" s="57" t="str">
        <f t="shared" si="96"/>
        <v>Doris Mae</v>
      </c>
      <c r="M860" s="57" t="str">
        <f t="shared" si="97"/>
        <v>Doris Mae</v>
      </c>
      <c r="N860" s="61" t="str">
        <f t="shared" si="91"/>
        <v>Doris Mae</v>
      </c>
    </row>
    <row r="861" spans="1:14" ht="25.15" customHeight="1" x14ac:dyDescent="0.2">
      <c r="A861" s="70" t="s">
        <v>705</v>
      </c>
      <c r="B861" s="71">
        <v>2000</v>
      </c>
      <c r="C861" s="68" t="str">
        <f>IF(ISERROR(VLOOKUP(IF(RIGHT($A861,1)=")",LEFT($A861,FIND(" (",$A861)-1),$A861),[1]ACCS!$B$2:$B$5003, 1, FALSE)), "","1")</f>
        <v>1</v>
      </c>
      <c r="D861" s="103" t="str">
        <f>IF($B861="Unknown","",IF($B861="","",IF(VALUE(LEFT($B861,4))&lt;Calc!$J$2,"ANTIQUE","")))</f>
        <v/>
      </c>
      <c r="E861" s="72" t="s">
        <v>30</v>
      </c>
      <c r="F861" s="121"/>
      <c r="G861" s="121"/>
      <c r="H861" s="62" t="str">
        <f t="shared" si="92"/>
        <v>Japonica</v>
      </c>
      <c r="I861" s="18">
        <f t="shared" si="93"/>
        <v>0</v>
      </c>
      <c r="J861" s="18">
        <f t="shared" si="94"/>
        <v>0</v>
      </c>
      <c r="K861" s="18">
        <f t="shared" si="95"/>
        <v>0</v>
      </c>
      <c r="L861" s="57" t="str">
        <f t="shared" si="96"/>
        <v>Doris Stone</v>
      </c>
      <c r="M861" s="57" t="str">
        <f t="shared" si="97"/>
        <v>Doris Stone</v>
      </c>
      <c r="N861" s="61" t="str">
        <f t="shared" si="91"/>
        <v>Doris Stone</v>
      </c>
    </row>
    <row r="862" spans="1:14" ht="25.15" customHeight="1" x14ac:dyDescent="0.2">
      <c r="A862" s="70" t="s">
        <v>706</v>
      </c>
      <c r="B862" s="71">
        <v>2004</v>
      </c>
      <c r="C862" s="68" t="str">
        <f>IF(ISERROR(VLOOKUP(IF(RIGHT($A862,1)=")",LEFT($A862,FIND(" (",$A862)-1),$A862),[1]ACCS!$B$2:$B$5003, 1, FALSE)), "","1")</f>
        <v/>
      </c>
      <c r="D862" s="103" t="str">
        <f>IF($B862="Unknown","",IF($B862="","",IF(VALUE(LEFT($B862,4))&lt;Calc!$J$2,"ANTIQUE","")))</f>
        <v/>
      </c>
      <c r="E862" s="72" t="s">
        <v>61</v>
      </c>
      <c r="F862" s="121"/>
      <c r="G862" s="121"/>
      <c r="H862" s="62" t="str">
        <f t="shared" si="92"/>
        <v>NRH</v>
      </c>
      <c r="I862" s="18">
        <f t="shared" si="93"/>
        <v>2</v>
      </c>
      <c r="J862" s="18">
        <f t="shared" si="94"/>
        <v>0</v>
      </c>
      <c r="K862" s="18">
        <f t="shared" si="95"/>
        <v>0</v>
      </c>
      <c r="L862" s="57" t="str">
        <f t="shared" si="96"/>
        <v>Dorothy Aimee</v>
      </c>
      <c r="M862" s="57" t="str">
        <f t="shared" si="97"/>
        <v>Dorothy Aimee</v>
      </c>
      <c r="N862" s="61" t="str">
        <f t="shared" si="91"/>
        <v>Dorothy Aimee</v>
      </c>
    </row>
    <row r="863" spans="1:14" ht="25.15" customHeight="1" x14ac:dyDescent="0.2">
      <c r="A863" s="70" t="s">
        <v>707</v>
      </c>
      <c r="B863" s="71">
        <v>1959</v>
      </c>
      <c r="C863" s="68" t="str">
        <f>IF(ISERROR(VLOOKUP(IF(RIGHT($A863,1)=")",LEFT($A863,FIND(" (",$A863)-1),$A863),[1]ACCS!$B$2:$B$5003, 1, FALSE)), "","1")</f>
        <v/>
      </c>
      <c r="D863" s="103" t="str">
        <f>IF($B863="Unknown","",IF($B863="","",IF(VALUE(LEFT($B863,4))&lt;Calc!$J$2,"ANTIQUE","")))</f>
        <v/>
      </c>
      <c r="E863" s="72" t="s">
        <v>37</v>
      </c>
      <c r="F863" s="121"/>
      <c r="G863" s="121"/>
      <c r="H863" s="62" t="str">
        <f t="shared" si="92"/>
        <v>Japonica</v>
      </c>
      <c r="I863" s="18">
        <f t="shared" si="93"/>
        <v>0</v>
      </c>
      <c r="J863" s="18">
        <f t="shared" si="94"/>
        <v>0</v>
      </c>
      <c r="K863" s="18">
        <f t="shared" si="95"/>
        <v>0</v>
      </c>
      <c r="L863" s="57" t="str">
        <f t="shared" si="96"/>
        <v>Dorothy Ashley</v>
      </c>
      <c r="M863" s="57" t="str">
        <f t="shared" si="97"/>
        <v>Dorothy Ashley</v>
      </c>
      <c r="N863" s="61" t="str">
        <f t="shared" si="91"/>
        <v>Dorothy Ashley</v>
      </c>
    </row>
    <row r="864" spans="1:14" ht="25.15" customHeight="1" x14ac:dyDescent="0.2">
      <c r="A864" s="70" t="s">
        <v>708</v>
      </c>
      <c r="B864" s="71">
        <v>2008</v>
      </c>
      <c r="C864" s="68" t="str">
        <f>IF(ISERROR(VLOOKUP(IF(RIGHT($A864,1)=")",LEFT($A864,FIND(" (",$A864)-1),$A864),[1]ACCS!$B$2:$B$5003, 1, FALSE)), "","1")</f>
        <v>1</v>
      </c>
      <c r="D864" s="103" t="str">
        <f>IF($B864="Unknown","",IF($B864="","",IF(VALUE(LEFT($B864,4))&lt;Calc!$J$2,"ANTIQUE","")))</f>
        <v/>
      </c>
      <c r="E864" s="72" t="s">
        <v>21</v>
      </c>
      <c r="F864" s="121"/>
      <c r="G864" s="121"/>
      <c r="H864" s="62" t="str">
        <f t="shared" si="92"/>
        <v>Japonica</v>
      </c>
      <c r="I864" s="18">
        <f t="shared" si="93"/>
        <v>0</v>
      </c>
      <c r="J864" s="18">
        <f t="shared" si="94"/>
        <v>0</v>
      </c>
      <c r="K864" s="18">
        <f t="shared" si="95"/>
        <v>0</v>
      </c>
      <c r="L864" s="57" t="str">
        <f t="shared" si="96"/>
        <v>Dorothy B. Decuers</v>
      </c>
      <c r="M864" s="57" t="str">
        <f t="shared" si="97"/>
        <v>Dorothy B. Decuers</v>
      </c>
      <c r="N864" s="61" t="str">
        <f t="shared" si="91"/>
        <v>Dorothy B. Decuers</v>
      </c>
    </row>
    <row r="865" spans="1:14" ht="25.15" customHeight="1" x14ac:dyDescent="0.2">
      <c r="A865" s="70" t="s">
        <v>709</v>
      </c>
      <c r="B865" s="71">
        <v>1979</v>
      </c>
      <c r="C865" s="68" t="str">
        <f>IF(ISERROR(VLOOKUP(IF(RIGHT($A865,1)=")",LEFT($A865,FIND(" (",$A865)-1),$A865),[1]ACCS!$B$2:$B$5003, 1, FALSE)), "","1")</f>
        <v>1</v>
      </c>
      <c r="D865" s="103" t="str">
        <f>IF($B865="Unknown","",IF($B865="","",IF(VALUE(LEFT($B865,4))&lt;Calc!$J$2,"ANTIQUE","")))</f>
        <v/>
      </c>
      <c r="E865" s="72" t="s">
        <v>37</v>
      </c>
      <c r="F865" s="121" t="s">
        <v>5</v>
      </c>
      <c r="G865" s="121"/>
      <c r="H865" s="62" t="str">
        <f t="shared" si="92"/>
        <v>Japonica</v>
      </c>
      <c r="I865" s="18">
        <f t="shared" si="93"/>
        <v>0</v>
      </c>
      <c r="J865" s="18">
        <f t="shared" si="94"/>
        <v>0</v>
      </c>
      <c r="K865" s="18">
        <f t="shared" si="95"/>
        <v>0</v>
      </c>
      <c r="L865" s="57" t="str">
        <f t="shared" si="96"/>
        <v>Dorothy Chester</v>
      </c>
      <c r="M865" s="57" t="str">
        <f t="shared" si="97"/>
        <v>Dorothy Chester</v>
      </c>
      <c r="N865" s="61" t="str">
        <f t="shared" si="91"/>
        <v>Dorothy Chester</v>
      </c>
    </row>
    <row r="866" spans="1:14" ht="25.15" customHeight="1" x14ac:dyDescent="0.2">
      <c r="A866" s="70" t="s">
        <v>710</v>
      </c>
      <c r="B866" s="71">
        <v>1971</v>
      </c>
      <c r="C866" s="68" t="str">
        <f>IF(ISERROR(VLOOKUP(IF(RIGHT($A866,1)=")",LEFT($A866,FIND(" (",$A866)-1),$A866),[1]ACCS!$B$2:$B$5003, 1, FALSE)), "","1")</f>
        <v>1</v>
      </c>
      <c r="D866" s="103" t="str">
        <f>IF($B866="Unknown","",IF($B866="","",IF(VALUE(LEFT($B866,4))&lt;Calc!$J$2,"ANTIQUE","")))</f>
        <v/>
      </c>
      <c r="E866" s="72" t="s">
        <v>21</v>
      </c>
      <c r="F866" s="121" t="s">
        <v>5</v>
      </c>
      <c r="G866" s="121"/>
      <c r="H866" s="62" t="str">
        <f t="shared" si="92"/>
        <v>Japonica</v>
      </c>
      <c r="I866" s="18">
        <f t="shared" si="93"/>
        <v>0</v>
      </c>
      <c r="J866" s="18">
        <f t="shared" si="94"/>
        <v>0</v>
      </c>
      <c r="K866" s="18">
        <f t="shared" si="95"/>
        <v>0</v>
      </c>
      <c r="L866" s="57" t="str">
        <f t="shared" si="96"/>
        <v>Dorothy Copeland</v>
      </c>
      <c r="M866" s="57" t="str">
        <f t="shared" si="97"/>
        <v>Dorothy Copeland</v>
      </c>
      <c r="N866" s="61" t="str">
        <f t="shared" si="91"/>
        <v>Dorothy Copeland</v>
      </c>
    </row>
    <row r="867" spans="1:14" ht="25.15" customHeight="1" x14ac:dyDescent="0.2">
      <c r="A867" s="70" t="s">
        <v>711</v>
      </c>
      <c r="B867" s="71">
        <v>1976</v>
      </c>
      <c r="C867" s="68" t="str">
        <f>IF(ISERROR(VLOOKUP(IF(RIGHT($A867,1)=")",LEFT($A867,FIND(" (",$A867)-1),$A867),[1]ACCS!$B$2:$B$5003, 1, FALSE)), "","1")</f>
        <v>1</v>
      </c>
      <c r="D867" s="103" t="str">
        <f>IF($B867="Unknown","",IF($B867="","",IF(VALUE(LEFT($B867,4))&lt;Calc!$J$2,"ANTIQUE","")))</f>
        <v/>
      </c>
      <c r="E867" s="72" t="s">
        <v>24</v>
      </c>
      <c r="F867" s="121"/>
      <c r="G867" s="121" t="s">
        <v>26</v>
      </c>
      <c r="H867" s="62" t="str">
        <f t="shared" si="92"/>
        <v>Japonica</v>
      </c>
      <c r="I867" s="18">
        <f t="shared" si="93"/>
        <v>0</v>
      </c>
      <c r="J867" s="18">
        <f t="shared" si="94"/>
        <v>0</v>
      </c>
      <c r="K867" s="18">
        <f t="shared" si="95"/>
        <v>0</v>
      </c>
      <c r="L867" s="57" t="str">
        <f t="shared" si="96"/>
        <v>Dorothy Hills</v>
      </c>
      <c r="M867" s="57" t="str">
        <f t="shared" si="97"/>
        <v>Dorothy Hills</v>
      </c>
      <c r="N867" s="61" t="str">
        <f t="shared" si="91"/>
        <v>Dorothy Hills</v>
      </c>
    </row>
    <row r="868" spans="1:14" ht="25.15" customHeight="1" x14ac:dyDescent="0.2">
      <c r="A868" s="70" t="s">
        <v>712</v>
      </c>
      <c r="B868" s="71">
        <v>2008</v>
      </c>
      <c r="C868" s="68" t="str">
        <f>IF(ISERROR(VLOOKUP(IF(RIGHT($A868,1)=")",LEFT($A868,FIND(" (",$A868)-1),$A868),[1]ACCS!$B$2:$B$5003, 1, FALSE)), "","1")</f>
        <v>1</v>
      </c>
      <c r="D868" s="103" t="str">
        <f>IF($B868="Unknown","",IF($B868="","",IF(VALUE(LEFT($B868,4))&lt;Calc!$J$2,"ANTIQUE","")))</f>
        <v/>
      </c>
      <c r="E868" s="72" t="s">
        <v>24</v>
      </c>
      <c r="F868" s="121"/>
      <c r="G868" s="121" t="s">
        <v>26</v>
      </c>
      <c r="H868" s="62" t="str">
        <f t="shared" si="92"/>
        <v>Japonica</v>
      </c>
      <c r="I868" s="18">
        <f t="shared" si="93"/>
        <v>0</v>
      </c>
      <c r="J868" s="18">
        <f t="shared" si="94"/>
        <v>0</v>
      </c>
      <c r="K868" s="18">
        <f t="shared" si="95"/>
        <v>0</v>
      </c>
      <c r="L868" s="57" t="str">
        <f t="shared" si="96"/>
        <v>Dorothy L. Chattin</v>
      </c>
      <c r="M868" s="57" t="str">
        <f t="shared" si="97"/>
        <v>Dorothy L. Chattin</v>
      </c>
      <c r="N868" s="61" t="str">
        <f t="shared" si="91"/>
        <v>Dorothy L. Chattin</v>
      </c>
    </row>
    <row r="869" spans="1:14" ht="25.15" customHeight="1" x14ac:dyDescent="0.2">
      <c r="A869" s="70" t="s">
        <v>713</v>
      </c>
      <c r="B869" s="71">
        <v>1948</v>
      </c>
      <c r="C869" s="68" t="str">
        <f>IF(ISERROR(VLOOKUP(IF(RIGHT($A869,1)=")",LEFT($A869,FIND(" (",$A869)-1),$A869),[1]ACCS!$B$2:$B$5003, 1, FALSE)), "","1")</f>
        <v>1</v>
      </c>
      <c r="D869" s="103" t="str">
        <f>IF($B869="Unknown","",IF($B869="","",IF(VALUE(LEFT($B869,4))&lt;Calc!$J$2,"ANTIQUE","")))</f>
        <v/>
      </c>
      <c r="E869" s="72" t="s">
        <v>24</v>
      </c>
      <c r="F869" s="121" t="s">
        <v>5</v>
      </c>
      <c r="G869" s="121"/>
      <c r="H869" s="62" t="str">
        <f t="shared" si="92"/>
        <v>Japonica</v>
      </c>
      <c r="I869" s="18">
        <f t="shared" si="93"/>
        <v>0</v>
      </c>
      <c r="J869" s="18">
        <f t="shared" si="94"/>
        <v>0</v>
      </c>
      <c r="K869" s="18">
        <f t="shared" si="95"/>
        <v>0</v>
      </c>
      <c r="L869" s="57" t="str">
        <f t="shared" si="96"/>
        <v>Dorothy Mac</v>
      </c>
      <c r="M869" s="57" t="str">
        <f t="shared" si="97"/>
        <v>Dorothy Mac</v>
      </c>
      <c r="N869" s="61" t="str">
        <f t="shared" si="91"/>
        <v>Dorothy Mac</v>
      </c>
    </row>
    <row r="870" spans="1:14" ht="25.15" customHeight="1" x14ac:dyDescent="0.2">
      <c r="A870" s="70" t="s">
        <v>714</v>
      </c>
      <c r="B870" s="71">
        <v>1950</v>
      </c>
      <c r="C870" s="68" t="str">
        <f>IF(ISERROR(VLOOKUP(IF(RIGHT($A870,1)=")",LEFT($A870,FIND(" (",$A870)-1),$A870),[1]ACCS!$B$2:$B$5003, 1, FALSE)), "","1")</f>
        <v/>
      </c>
      <c r="D870" s="103" t="str">
        <f>IF($B870="Unknown","",IF($B870="","",IF(VALUE(LEFT($B870,4))&lt;Calc!$J$2,"ANTIQUE","")))</f>
        <v/>
      </c>
      <c r="E870" s="72" t="s">
        <v>21</v>
      </c>
      <c r="F870" s="121"/>
      <c r="G870" s="121"/>
      <c r="H870" s="62" t="str">
        <f t="shared" si="92"/>
        <v>Japonica</v>
      </c>
      <c r="I870" s="18">
        <f t="shared" si="93"/>
        <v>0</v>
      </c>
      <c r="J870" s="18">
        <f t="shared" si="94"/>
        <v>0</v>
      </c>
      <c r="K870" s="18">
        <f t="shared" si="95"/>
        <v>0</v>
      </c>
      <c r="L870" s="57" t="str">
        <f t="shared" si="96"/>
        <v>Dorothy Parker (See Emmett Pfingstl)</v>
      </c>
      <c r="M870" s="57" t="str">
        <f t="shared" si="97"/>
        <v>Dorothy Parker (See Emmett Pfingstl)</v>
      </c>
      <c r="N870" s="61" t="str">
        <f t="shared" si="91"/>
        <v>Dorothy Parker (See Emmett Pfingstl)</v>
      </c>
    </row>
    <row r="871" spans="1:14" ht="25.15" customHeight="1" x14ac:dyDescent="0.2">
      <c r="A871" s="70" t="s">
        <v>715</v>
      </c>
      <c r="B871" s="71">
        <v>1956</v>
      </c>
      <c r="C871" s="68" t="str">
        <f>IF(ISERROR(VLOOKUP(IF(RIGHT($A871,1)=")",LEFT($A871,FIND(" (",$A871)-1),$A871),[1]ACCS!$B$2:$B$5003, 1, FALSE)), "","1")</f>
        <v>1</v>
      </c>
      <c r="D871" s="103" t="str">
        <f>IF($B871="Unknown","",IF($B871="","",IF(VALUE(LEFT($B871,4))&lt;Calc!$J$2,"ANTIQUE","")))</f>
        <v/>
      </c>
      <c r="E871" s="72" t="s">
        <v>24</v>
      </c>
      <c r="F871" s="121"/>
      <c r="G871" s="121"/>
      <c r="H871" s="62" t="str">
        <f t="shared" si="92"/>
        <v>Japonica</v>
      </c>
      <c r="I871" s="18">
        <f t="shared" si="93"/>
        <v>0</v>
      </c>
      <c r="J871" s="18">
        <f t="shared" si="94"/>
        <v>0</v>
      </c>
      <c r="K871" s="18">
        <f t="shared" si="95"/>
        <v>0</v>
      </c>
      <c r="L871" s="57" t="str">
        <f t="shared" si="96"/>
        <v>Dorothy Rose</v>
      </c>
      <c r="M871" s="57" t="str">
        <f t="shared" si="97"/>
        <v>Dorothy Rose</v>
      </c>
      <c r="N871" s="61" t="str">
        <f t="shared" si="91"/>
        <v>Dorothy Rose</v>
      </c>
    </row>
    <row r="872" spans="1:14" ht="25.15" customHeight="1" x14ac:dyDescent="0.2">
      <c r="A872" s="70" t="s">
        <v>716</v>
      </c>
      <c r="B872" s="71">
        <v>1980</v>
      </c>
      <c r="C872" s="68" t="str">
        <f>IF(ISERROR(VLOOKUP(IF(RIGHT($A872,1)=")",LEFT($A872,FIND(" (",$A872)-1),$A872),[1]ACCS!$B$2:$B$5003, 1, FALSE)), "","1")</f>
        <v>1</v>
      </c>
      <c r="D872" s="103" t="str">
        <f>IF($B872="Unknown","",IF($B872="","",IF(VALUE(LEFT($B872,4))&lt;Calc!$J$2,"ANTIQUE","")))</f>
        <v/>
      </c>
      <c r="E872" s="72" t="s">
        <v>163</v>
      </c>
      <c r="F872" s="121" t="s">
        <v>5</v>
      </c>
      <c r="G872" s="121" t="s">
        <v>26</v>
      </c>
      <c r="H872" s="62" t="str">
        <f t="shared" si="92"/>
        <v>Japonica</v>
      </c>
      <c r="I872" s="18">
        <f t="shared" si="93"/>
        <v>0</v>
      </c>
      <c r="J872" s="18">
        <f t="shared" si="94"/>
        <v>0</v>
      </c>
      <c r="K872" s="18">
        <f t="shared" si="95"/>
        <v>0</v>
      </c>
      <c r="L872" s="57" t="str">
        <f t="shared" si="96"/>
        <v>Dorothy Tillett</v>
      </c>
      <c r="M872" s="57" t="str">
        <f t="shared" si="97"/>
        <v>Dorothy Tillett</v>
      </c>
      <c r="N872" s="61" t="str">
        <f t="shared" si="91"/>
        <v>Dorothy Tillett</v>
      </c>
    </row>
    <row r="873" spans="1:14" ht="25.15" customHeight="1" x14ac:dyDescent="0.2">
      <c r="A873" s="70" t="s">
        <v>717</v>
      </c>
      <c r="B873" s="71">
        <v>1973</v>
      </c>
      <c r="C873" s="68" t="str">
        <f>IF(ISERROR(VLOOKUP(IF(RIGHT($A873,1)=")",LEFT($A873,FIND(" (",$A873)-1),$A873),[1]ACCS!$B$2:$B$5003, 1, FALSE)), "","1")</f>
        <v/>
      </c>
      <c r="D873" s="103" t="str">
        <f>IF($B873="Unknown","",IF($B873="","",IF(VALUE(LEFT($B873,4))&lt;Calc!$J$2,"ANTIQUE","")))</f>
        <v/>
      </c>
      <c r="E873" s="72" t="s">
        <v>37</v>
      </c>
      <c r="F873" s="121"/>
      <c r="G873" s="121"/>
      <c r="H873" s="62" t="str">
        <f t="shared" si="92"/>
        <v>Japonica</v>
      </c>
      <c r="I873" s="18">
        <f t="shared" si="93"/>
        <v>0</v>
      </c>
      <c r="J873" s="18">
        <f t="shared" si="94"/>
        <v>0</v>
      </c>
      <c r="K873" s="18">
        <f t="shared" si="95"/>
        <v>0</v>
      </c>
      <c r="L873" s="57" t="str">
        <f t="shared" si="96"/>
        <v>Dorothy Zerkowsky</v>
      </c>
      <c r="M873" s="57" t="str">
        <f t="shared" si="97"/>
        <v>Dorothy Zerkowsky</v>
      </c>
      <c r="N873" s="61" t="str">
        <f t="shared" si="91"/>
        <v>Dorothy Zerkowsky</v>
      </c>
    </row>
    <row r="874" spans="1:14" ht="25.15" customHeight="1" x14ac:dyDescent="0.2">
      <c r="A874" s="70" t="s">
        <v>718</v>
      </c>
      <c r="B874" s="71">
        <v>1998</v>
      </c>
      <c r="C874" s="68" t="str">
        <f>IF(ISERROR(VLOOKUP(IF(RIGHT($A874,1)=")",LEFT($A874,FIND(" (",$A874)-1),$A874),[1]ACCS!$B$2:$B$5003, 1, FALSE)), "","1")</f>
        <v/>
      </c>
      <c r="D874" s="103" t="str">
        <f>IF($B874="Unknown","",IF($B874="","",IF(VALUE(LEFT($B874,4))&lt;Calc!$J$2,"ANTIQUE","")))</f>
        <v/>
      </c>
      <c r="E874" s="72" t="s">
        <v>24</v>
      </c>
      <c r="F874" s="121"/>
      <c r="G874" s="121"/>
      <c r="H874" s="62" t="str">
        <f t="shared" si="92"/>
        <v>Japonica</v>
      </c>
      <c r="I874" s="18">
        <f t="shared" si="93"/>
        <v>0</v>
      </c>
      <c r="J874" s="18">
        <f t="shared" si="94"/>
        <v>0</v>
      </c>
      <c r="K874" s="18">
        <f t="shared" si="95"/>
        <v>0</v>
      </c>
      <c r="L874" s="57" t="str">
        <f t="shared" si="96"/>
        <v>Dorothy's Folly</v>
      </c>
      <c r="M874" s="57" t="str">
        <f t="shared" si="97"/>
        <v>Dorothy's Folly</v>
      </c>
      <c r="N874" s="61" t="str">
        <f t="shared" si="91"/>
        <v>Dorothy's Folly</v>
      </c>
    </row>
    <row r="875" spans="1:14" ht="25.15" customHeight="1" x14ac:dyDescent="0.2">
      <c r="A875" s="70" t="s">
        <v>719</v>
      </c>
      <c r="B875" s="71">
        <v>1977</v>
      </c>
      <c r="C875" s="68" t="str">
        <f>IF(ISERROR(VLOOKUP(IF(RIGHT($A875,1)=")",LEFT($A875,FIND(" (",$A875)-1),$A875),[1]ACCS!$B$2:$B$5003, 1, FALSE)), "","1")</f>
        <v>1</v>
      </c>
      <c r="D875" s="103" t="str">
        <f>IF($B875="Unknown","",IF($B875="","",IF(VALUE(LEFT($B875,4))&lt;Calc!$J$2,"ANTIQUE","")))</f>
        <v/>
      </c>
      <c r="E875" s="72" t="s">
        <v>47</v>
      </c>
      <c r="F875" s="121"/>
      <c r="G875" s="121"/>
      <c r="H875" s="62" t="str">
        <f t="shared" si="92"/>
        <v>Reticulata</v>
      </c>
      <c r="I875" s="18">
        <f t="shared" si="93"/>
        <v>1</v>
      </c>
      <c r="J875" s="18">
        <f t="shared" si="94"/>
        <v>0</v>
      </c>
      <c r="K875" s="18">
        <f t="shared" si="95"/>
        <v>0</v>
      </c>
      <c r="L875" s="57" t="str">
        <f t="shared" si="96"/>
        <v>Dot Spengler</v>
      </c>
      <c r="M875" s="57" t="str">
        <f t="shared" si="97"/>
        <v>Dot Spengler</v>
      </c>
      <c r="N875" s="61" t="str">
        <f t="shared" si="91"/>
        <v>Dot Spengler</v>
      </c>
    </row>
    <row r="876" spans="1:14" ht="25.15" customHeight="1" x14ac:dyDescent="0.2">
      <c r="A876" s="70" t="s">
        <v>2915</v>
      </c>
      <c r="B876" s="71" t="s">
        <v>56</v>
      </c>
      <c r="C876" s="68" t="str">
        <f>IF(ISERROR(VLOOKUP(IF(RIGHT($A876,1)=")",LEFT($A876,FIND(" (",$A876)-1),$A876),[1]ACCS!$B$2:$B$5003, 1, FALSE)), "","1")</f>
        <v>1</v>
      </c>
      <c r="D876" s="103" t="str">
        <f>IF($B876="Unknown","",IF($B876="","",IF(VALUE(LEFT($B876,4))&lt;Calc!$J$2,"ANTIQUE","")))</f>
        <v/>
      </c>
      <c r="E876" s="72" t="s">
        <v>35</v>
      </c>
      <c r="F876" s="121"/>
      <c r="G876" s="121"/>
      <c r="H876" s="62" t="str">
        <f t="shared" si="92"/>
        <v>Sasanqua</v>
      </c>
      <c r="I876" s="18">
        <f t="shared" si="93"/>
        <v>3</v>
      </c>
      <c r="J876" s="18">
        <f t="shared" si="94"/>
        <v>0</v>
      </c>
      <c r="K876" s="18">
        <f t="shared" si="95"/>
        <v>0</v>
      </c>
      <c r="L876" s="57" t="str">
        <f t="shared" si="96"/>
        <v>Double Rainbow</v>
      </c>
      <c r="M876" s="57" t="str">
        <f t="shared" si="97"/>
        <v>Double Rainbow</v>
      </c>
      <c r="N876" s="61" t="str">
        <f t="shared" si="91"/>
        <v>Double Rainbow</v>
      </c>
    </row>
    <row r="877" spans="1:14" ht="25.15" customHeight="1" x14ac:dyDescent="0.2">
      <c r="A877" s="70" t="s">
        <v>720</v>
      </c>
      <c r="B877" s="71">
        <v>1977</v>
      </c>
      <c r="C877" s="68" t="str">
        <f>IF(ISERROR(VLOOKUP(IF(RIGHT($A877,1)=")",LEFT($A877,FIND(" (",$A877)-1),$A877),[1]ACCS!$B$2:$B$5003, 1, FALSE)), "","1")</f>
        <v/>
      </c>
      <c r="D877" s="103" t="str">
        <f>IF($B877="Unknown","",IF($B877="","",IF(VALUE(LEFT($B877,4))&lt;Calc!$J$2,"ANTIQUE","")))</f>
        <v/>
      </c>
      <c r="E877" s="72" t="s">
        <v>37</v>
      </c>
      <c r="F877" s="121"/>
      <c r="G877" s="121"/>
      <c r="H877" s="62" t="str">
        <f t="shared" si="92"/>
        <v>Japonica</v>
      </c>
      <c r="I877" s="18">
        <f t="shared" si="93"/>
        <v>0</v>
      </c>
      <c r="J877" s="18">
        <f t="shared" si="94"/>
        <v>0</v>
      </c>
      <c r="K877" s="18">
        <f t="shared" si="95"/>
        <v>0</v>
      </c>
      <c r="L877" s="57" t="str">
        <f t="shared" si="96"/>
        <v>Douglas Potter</v>
      </c>
      <c r="M877" s="57" t="str">
        <f t="shared" si="97"/>
        <v>Douglas Potter</v>
      </c>
      <c r="N877" s="61" t="str">
        <f t="shared" si="91"/>
        <v>Douglas Potter</v>
      </c>
    </row>
    <row r="878" spans="1:14" ht="25.15" customHeight="1" x14ac:dyDescent="0.2">
      <c r="A878" s="70" t="s">
        <v>721</v>
      </c>
      <c r="B878" s="71">
        <v>2015</v>
      </c>
      <c r="C878" s="68" t="str">
        <f>IF(ISERROR(VLOOKUP(IF(RIGHT($A878,1)=")",LEFT($A878,FIND(" (",$A878)-1),$A878),[1]ACCS!$B$2:$B$5003, 1, FALSE)), "","1")</f>
        <v>1</v>
      </c>
      <c r="D878" s="103" t="str">
        <f>IF($B878="Unknown","",IF($B878="","",IF(VALUE(LEFT($B878,4))&lt;Calc!$J$2,"ANTIQUE","")))</f>
        <v/>
      </c>
      <c r="E878" s="72" t="s">
        <v>29</v>
      </c>
      <c r="F878" s="121"/>
      <c r="G878" s="121"/>
      <c r="H878" s="62" t="str">
        <f t="shared" si="92"/>
        <v>Reticulata</v>
      </c>
      <c r="I878" s="18">
        <f t="shared" si="93"/>
        <v>1</v>
      </c>
      <c r="J878" s="18">
        <f t="shared" si="94"/>
        <v>0</v>
      </c>
      <c r="K878" s="18">
        <f t="shared" si="95"/>
        <v>0</v>
      </c>
      <c r="L878" s="57" t="str">
        <f t="shared" si="96"/>
        <v>Dr. Annette Thomas</v>
      </c>
      <c r="M878" s="57" t="str">
        <f t="shared" si="97"/>
        <v>Dr. Annette Thomas</v>
      </c>
      <c r="N878" s="61" t="str">
        <f t="shared" si="91"/>
        <v>Dr. Annette Thomas</v>
      </c>
    </row>
    <row r="879" spans="1:14" ht="25.15" customHeight="1" x14ac:dyDescent="0.2">
      <c r="A879" s="70" t="s">
        <v>722</v>
      </c>
      <c r="B879" s="71">
        <v>1960</v>
      </c>
      <c r="C879" s="68" t="str">
        <f>IF(ISERROR(VLOOKUP(IF(RIGHT($A879,1)=")",LEFT($A879,FIND(" (",$A879)-1),$A879),[1]ACCS!$B$2:$B$5003, 1, FALSE)), "","1")</f>
        <v>1</v>
      </c>
      <c r="D879" s="103" t="str">
        <f>IF($B879="Unknown","",IF($B879="","",IF(VALUE(LEFT($B879,4))&lt;Calc!$J$2,"ANTIQUE","")))</f>
        <v/>
      </c>
      <c r="E879" s="72" t="s">
        <v>37</v>
      </c>
      <c r="F879" s="121"/>
      <c r="G879" s="121"/>
      <c r="H879" s="62" t="str">
        <f t="shared" si="92"/>
        <v>Japonica</v>
      </c>
      <c r="I879" s="18">
        <f t="shared" si="93"/>
        <v>0</v>
      </c>
      <c r="J879" s="18">
        <f t="shared" si="94"/>
        <v>0</v>
      </c>
      <c r="K879" s="18">
        <f t="shared" si="95"/>
        <v>0</v>
      </c>
      <c r="L879" s="57" t="str">
        <f t="shared" si="96"/>
        <v>Dr. Bill Harrison</v>
      </c>
      <c r="M879" s="57" t="str">
        <f t="shared" si="97"/>
        <v>Dr. Bill Harrison</v>
      </c>
      <c r="N879" s="61" t="str">
        <f t="shared" si="91"/>
        <v>Dr. Bill Harrison</v>
      </c>
    </row>
    <row r="880" spans="1:14" ht="25.15" customHeight="1" x14ac:dyDescent="0.2">
      <c r="A880" s="70" t="s">
        <v>723</v>
      </c>
      <c r="B880" s="71">
        <v>2000</v>
      </c>
      <c r="C880" s="68" t="str">
        <f>IF(ISERROR(VLOOKUP(IF(RIGHT($A880,1)=")",LEFT($A880,FIND(" (",$A880)-1),$A880),[1]ACCS!$B$2:$B$5003, 1, FALSE)), "","1")</f>
        <v>1</v>
      </c>
      <c r="D880" s="103" t="str">
        <f>IF($B880="Unknown","",IF($B880="","",IF(VALUE(LEFT($B880,4))&lt;Calc!$J$2,"ANTIQUE","")))</f>
        <v/>
      </c>
      <c r="E880" s="72" t="s">
        <v>29</v>
      </c>
      <c r="F880" s="121"/>
      <c r="G880" s="121"/>
      <c r="H880" s="62" t="str">
        <f t="shared" si="92"/>
        <v>Reticulata</v>
      </c>
      <c r="I880" s="18">
        <f t="shared" si="93"/>
        <v>1</v>
      </c>
      <c r="J880" s="18">
        <f t="shared" si="94"/>
        <v>0</v>
      </c>
      <c r="K880" s="18">
        <f t="shared" si="95"/>
        <v>0</v>
      </c>
      <c r="L880" s="57" t="str">
        <f t="shared" si="96"/>
        <v>Dr. Bob Withers</v>
      </c>
      <c r="M880" s="57" t="str">
        <f t="shared" si="97"/>
        <v>Dr. Bob Withers</v>
      </c>
      <c r="N880" s="61" t="str">
        <f t="shared" si="91"/>
        <v>Dr. Bob Withers</v>
      </c>
    </row>
    <row r="881" spans="1:14" ht="25.15" customHeight="1" x14ac:dyDescent="0.2">
      <c r="A881" s="70" t="s">
        <v>724</v>
      </c>
      <c r="B881" s="71">
        <v>1974</v>
      </c>
      <c r="C881" s="68" t="str">
        <f>IF(ISERROR(VLOOKUP(IF(RIGHT($A881,1)=")",LEFT($A881,FIND(" (",$A881)-1),$A881),[1]ACCS!$B$2:$B$5003, 1, FALSE)), "","1")</f>
        <v>1</v>
      </c>
      <c r="D881" s="103" t="str">
        <f>IF($B881="Unknown","",IF($B881="","",IF(VALUE(LEFT($B881,4))&lt;Calc!$J$2,"ANTIQUE","")))</f>
        <v/>
      </c>
      <c r="E881" s="72" t="s">
        <v>29</v>
      </c>
      <c r="F881" s="121"/>
      <c r="G881" s="121"/>
      <c r="H881" s="62" t="str">
        <f t="shared" si="92"/>
        <v>Reticulata</v>
      </c>
      <c r="I881" s="18">
        <f t="shared" si="93"/>
        <v>1</v>
      </c>
      <c r="J881" s="18">
        <f t="shared" si="94"/>
        <v>0</v>
      </c>
      <c r="K881" s="18">
        <f t="shared" si="95"/>
        <v>0</v>
      </c>
      <c r="L881" s="57" t="str">
        <f t="shared" si="96"/>
        <v>Dr. Brian Doak</v>
      </c>
      <c r="M881" s="57" t="str">
        <f t="shared" si="97"/>
        <v>Dr. Brian Doak</v>
      </c>
      <c r="N881" s="61" t="str">
        <f t="shared" si="91"/>
        <v>Dr. Brian Doak</v>
      </c>
    </row>
    <row r="882" spans="1:14" ht="25.15" customHeight="1" x14ac:dyDescent="0.2">
      <c r="A882" s="70" t="s">
        <v>725</v>
      </c>
      <c r="B882" s="71">
        <v>1962</v>
      </c>
      <c r="C882" s="68" t="str">
        <f>IF(ISERROR(VLOOKUP(IF(RIGHT($A882,1)=")",LEFT($A882,FIND(" (",$A882)-1),$A882),[1]ACCS!$B$2:$B$5003, 1, FALSE)), "","1")</f>
        <v>1</v>
      </c>
      <c r="D882" s="103" t="str">
        <f>IF($B882="Unknown","",IF($B882="","",IF(VALUE(LEFT($B882,4))&lt;Calc!$J$2,"ANTIQUE","")))</f>
        <v/>
      </c>
      <c r="E882" s="72" t="s">
        <v>21</v>
      </c>
      <c r="F882" s="121"/>
      <c r="G882" s="121"/>
      <c r="H882" s="62" t="str">
        <f t="shared" si="92"/>
        <v>Japonica</v>
      </c>
      <c r="I882" s="18">
        <f t="shared" si="93"/>
        <v>0</v>
      </c>
      <c r="J882" s="18">
        <f t="shared" si="94"/>
        <v>0</v>
      </c>
      <c r="K882" s="18">
        <f t="shared" si="95"/>
        <v>0</v>
      </c>
      <c r="L882" s="57" t="str">
        <f t="shared" si="96"/>
        <v>Dr. Burnside</v>
      </c>
      <c r="M882" s="57" t="str">
        <f t="shared" si="97"/>
        <v>Dr. Burnside</v>
      </c>
      <c r="N882" s="61" t="str">
        <f t="shared" si="91"/>
        <v>Dr. Burnside</v>
      </c>
    </row>
    <row r="883" spans="1:14" ht="25.15" customHeight="1" x14ac:dyDescent="0.2">
      <c r="A883" s="70" t="s">
        <v>726</v>
      </c>
      <c r="B883" s="71">
        <v>1996</v>
      </c>
      <c r="C883" s="68" t="str">
        <f>IF(ISERROR(VLOOKUP(IF(RIGHT($A883,1)=")",LEFT($A883,FIND(" (",$A883)-1),$A883),[1]ACCS!$B$2:$B$5003, 1, FALSE)), "","1")</f>
        <v/>
      </c>
      <c r="D883" s="103" t="str">
        <f>IF($B883="Unknown","",IF($B883="","",IF(VALUE(LEFT($B883,4))&lt;Calc!$J$2,"ANTIQUE","")))</f>
        <v/>
      </c>
      <c r="E883" s="72" t="s">
        <v>37</v>
      </c>
      <c r="F883" s="121"/>
      <c r="G883" s="121"/>
      <c r="H883" s="62" t="str">
        <f t="shared" si="92"/>
        <v>Japonica</v>
      </c>
      <c r="I883" s="18">
        <f t="shared" si="93"/>
        <v>0</v>
      </c>
      <c r="J883" s="18">
        <f t="shared" si="94"/>
        <v>0</v>
      </c>
      <c r="K883" s="18">
        <f t="shared" si="95"/>
        <v>0</v>
      </c>
      <c r="L883" s="57" t="str">
        <f t="shared" si="96"/>
        <v>Dr. Carl Beard</v>
      </c>
      <c r="M883" s="57" t="str">
        <f t="shared" si="97"/>
        <v>Dr. Carl Beard</v>
      </c>
      <c r="N883" s="61" t="str">
        <f t="shared" si="91"/>
        <v>Dr. Carl Beard</v>
      </c>
    </row>
    <row r="884" spans="1:14" ht="25.15" customHeight="1" x14ac:dyDescent="0.2">
      <c r="A884" s="70" t="s">
        <v>727</v>
      </c>
      <c r="B884" s="71">
        <v>1971</v>
      </c>
      <c r="C884" s="68" t="str">
        <f>IF(ISERROR(VLOOKUP(IF(RIGHT($A884,1)=")",LEFT($A884,FIND(" (",$A884)-1),$A884),[1]ACCS!$B$2:$B$5003, 1, FALSE)), "","1")</f>
        <v>1</v>
      </c>
      <c r="D884" s="103" t="str">
        <f>IF($B884="Unknown","",IF($B884="","",IF(VALUE(LEFT($B884,4))&lt;Calc!$J$2,"ANTIQUE","")))</f>
        <v/>
      </c>
      <c r="E884" s="72" t="s">
        <v>29</v>
      </c>
      <c r="F884" s="121"/>
      <c r="G884" s="121"/>
      <c r="H884" s="62" t="str">
        <f t="shared" si="92"/>
        <v>Reticulata</v>
      </c>
      <c r="I884" s="18">
        <f t="shared" si="93"/>
        <v>1</v>
      </c>
      <c r="J884" s="18">
        <f t="shared" si="94"/>
        <v>0</v>
      </c>
      <c r="K884" s="18">
        <f t="shared" si="95"/>
        <v>0</v>
      </c>
      <c r="L884" s="57" t="str">
        <f t="shared" si="96"/>
        <v>Dr. Clifford Parks</v>
      </c>
      <c r="M884" s="57" t="str">
        <f t="shared" si="97"/>
        <v>Dr. Clifford Parks</v>
      </c>
      <c r="N884" s="61" t="str">
        <f t="shared" si="91"/>
        <v>Dr. Clifford Parks</v>
      </c>
    </row>
    <row r="885" spans="1:14" ht="25.15" customHeight="1" x14ac:dyDescent="0.2">
      <c r="A885" s="70" t="s">
        <v>728</v>
      </c>
      <c r="B885" s="71">
        <v>1986</v>
      </c>
      <c r="C885" s="68" t="str">
        <f>IF(ISERROR(VLOOKUP(IF(RIGHT($A885,1)=")",LEFT($A885,FIND(" (",$A885)-1),$A885),[1]ACCS!$B$2:$B$5003, 1, FALSE)), "","1")</f>
        <v>1</v>
      </c>
      <c r="D885" s="103" t="str">
        <f>IF($B885="Unknown","",IF($B885="","",IF(VALUE(LEFT($B885,4))&lt;Calc!$J$2,"ANTIQUE","")))</f>
        <v/>
      </c>
      <c r="E885" s="72" t="s">
        <v>37</v>
      </c>
      <c r="F885" s="121"/>
      <c r="G885" s="121"/>
      <c r="H885" s="62" t="str">
        <f t="shared" si="92"/>
        <v>Japonica</v>
      </c>
      <c r="I885" s="18">
        <f t="shared" si="93"/>
        <v>0</v>
      </c>
      <c r="J885" s="18">
        <f t="shared" si="94"/>
        <v>0</v>
      </c>
      <c r="K885" s="18">
        <f t="shared" si="95"/>
        <v>0</v>
      </c>
      <c r="L885" s="57" t="str">
        <f t="shared" si="96"/>
        <v>Dr. Cy. Echols</v>
      </c>
      <c r="M885" s="57" t="str">
        <f t="shared" si="97"/>
        <v>Dr. Cy. Echols</v>
      </c>
      <c r="N885" s="61" t="str">
        <f t="shared" si="91"/>
        <v>Dr. Cy. Echols</v>
      </c>
    </row>
    <row r="886" spans="1:14" ht="25.15" customHeight="1" x14ac:dyDescent="0.2">
      <c r="A886" s="70" t="s">
        <v>729</v>
      </c>
      <c r="B886" s="71">
        <v>1981</v>
      </c>
      <c r="C886" s="68" t="str">
        <f>IF(ISERROR(VLOOKUP(IF(RIGHT($A886,1)=")",LEFT($A886,FIND(" (",$A886)-1),$A886),[1]ACCS!$B$2:$B$5003, 1, FALSE)), "","1")</f>
        <v/>
      </c>
      <c r="D886" s="103" t="str">
        <f>IF($B886="Unknown","",IF($B886="","",IF(VALUE(LEFT($B886,4))&lt;Calc!$J$2,"ANTIQUE","")))</f>
        <v/>
      </c>
      <c r="E886" s="72" t="s">
        <v>30</v>
      </c>
      <c r="F886" s="121"/>
      <c r="G886" s="121"/>
      <c r="H886" s="62" t="str">
        <f t="shared" si="92"/>
        <v>Reticulata</v>
      </c>
      <c r="I886" s="18">
        <f t="shared" si="93"/>
        <v>1</v>
      </c>
      <c r="J886" s="18">
        <f t="shared" si="94"/>
        <v>0</v>
      </c>
      <c r="K886" s="18">
        <f t="shared" si="95"/>
        <v>0</v>
      </c>
      <c r="L886" s="57" t="str">
        <f t="shared" si="96"/>
        <v>Dr. Dan Nathan</v>
      </c>
      <c r="M886" s="57" t="str">
        <f t="shared" si="97"/>
        <v>Dr. Dan Nathan</v>
      </c>
      <c r="N886" s="61" t="str">
        <f t="shared" si="91"/>
        <v>Dr. Dan Nathan</v>
      </c>
    </row>
    <row r="887" spans="1:14" ht="25.15" customHeight="1" x14ac:dyDescent="0.2">
      <c r="A887" s="70" t="s">
        <v>730</v>
      </c>
      <c r="B887" s="71">
        <v>1991</v>
      </c>
      <c r="C887" s="68" t="str">
        <f>IF(ISERROR(VLOOKUP(IF(RIGHT($A887,1)=")",LEFT($A887,FIND(" (",$A887)-1),$A887),[1]ACCS!$B$2:$B$5003, 1, FALSE)), "","1")</f>
        <v>1</v>
      </c>
      <c r="D887" s="103" t="str">
        <f>IF($B887="Unknown","",IF($B887="","",IF(VALUE(LEFT($B887,4))&lt;Calc!$J$2,"ANTIQUE","")))</f>
        <v/>
      </c>
      <c r="E887" s="72" t="s">
        <v>30</v>
      </c>
      <c r="F887" s="121"/>
      <c r="G887" s="121"/>
      <c r="H887" s="62" t="str">
        <f t="shared" si="92"/>
        <v>Reticulata</v>
      </c>
      <c r="I887" s="18">
        <f t="shared" si="93"/>
        <v>1</v>
      </c>
      <c r="J887" s="18">
        <f t="shared" si="94"/>
        <v>0</v>
      </c>
      <c r="K887" s="18">
        <f t="shared" si="95"/>
        <v>0</v>
      </c>
      <c r="L887" s="57" t="str">
        <f t="shared" si="96"/>
        <v>Dr. Dan Nathan Supreme</v>
      </c>
      <c r="M887" s="57" t="str">
        <f t="shared" si="97"/>
        <v>Dr. Dan Nathan Supreme</v>
      </c>
      <c r="N887" s="61" t="str">
        <f t="shared" si="91"/>
        <v>Dr. Dan Nathan Supreme</v>
      </c>
    </row>
    <row r="888" spans="1:14" ht="25.15" customHeight="1" x14ac:dyDescent="0.2">
      <c r="A888" s="70" t="s">
        <v>731</v>
      </c>
      <c r="B888" s="71">
        <v>1981</v>
      </c>
      <c r="C888" s="68" t="str">
        <f>IF(ISERROR(VLOOKUP(IF(RIGHT($A888,1)=")",LEFT($A888,FIND(" (",$A888)-1),$A888),[1]ACCS!$B$2:$B$5003, 1, FALSE)), "","1")</f>
        <v>1</v>
      </c>
      <c r="D888" s="103" t="str">
        <f>IF($B888="Unknown","",IF($B888="","",IF(VALUE(LEFT($B888,4))&lt;Calc!$J$2,"ANTIQUE","")))</f>
        <v/>
      </c>
      <c r="E888" s="72" t="s">
        <v>24</v>
      </c>
      <c r="F888" s="121" t="s">
        <v>5</v>
      </c>
      <c r="G888" s="121" t="s">
        <v>26</v>
      </c>
      <c r="H888" s="62" t="str">
        <f t="shared" si="92"/>
        <v>Japonica</v>
      </c>
      <c r="I888" s="18">
        <f t="shared" si="93"/>
        <v>0</v>
      </c>
      <c r="J888" s="18">
        <f t="shared" si="94"/>
        <v>0</v>
      </c>
      <c r="K888" s="18">
        <f t="shared" si="95"/>
        <v>0</v>
      </c>
      <c r="L888" s="57" t="str">
        <f t="shared" si="96"/>
        <v>Dr. David Sloan</v>
      </c>
      <c r="M888" s="57" t="str">
        <f t="shared" si="97"/>
        <v>Dr. David Sloan</v>
      </c>
      <c r="N888" s="61" t="str">
        <f t="shared" si="91"/>
        <v>Dr. David Sloan</v>
      </c>
    </row>
    <row r="889" spans="1:14" ht="25.15" customHeight="1" x14ac:dyDescent="0.2">
      <c r="A889" s="70" t="s">
        <v>732</v>
      </c>
      <c r="B889" s="71">
        <v>2002</v>
      </c>
      <c r="C889" s="68" t="str">
        <f>IF(ISERROR(VLOOKUP(IF(RIGHT($A889,1)=")",LEFT($A889,FIND(" (",$A889)-1),$A889),[1]ACCS!$B$2:$B$5003, 1, FALSE)), "","1")</f>
        <v/>
      </c>
      <c r="D889" s="103" t="str">
        <f>IF($B889="Unknown","",IF($B889="","",IF(VALUE(LEFT($B889,4))&lt;Calc!$J$2,"ANTIQUE","")))</f>
        <v/>
      </c>
      <c r="E889" s="72" t="s">
        <v>29</v>
      </c>
      <c r="F889" s="121"/>
      <c r="G889" s="121"/>
      <c r="H889" s="62" t="str">
        <f t="shared" si="92"/>
        <v>Reticulata</v>
      </c>
      <c r="I889" s="18">
        <f t="shared" si="93"/>
        <v>1</v>
      </c>
      <c r="J889" s="18">
        <f t="shared" si="94"/>
        <v>0</v>
      </c>
      <c r="K889" s="18">
        <f t="shared" si="95"/>
        <v>0</v>
      </c>
      <c r="L889" s="57" t="str">
        <f t="shared" si="96"/>
        <v>Dr. Doreen Clark</v>
      </c>
      <c r="M889" s="57" t="str">
        <f t="shared" si="97"/>
        <v>Dr. Doreen Clark</v>
      </c>
      <c r="N889" s="61" t="str">
        <f t="shared" si="91"/>
        <v>Dr. Doreen Clark</v>
      </c>
    </row>
    <row r="890" spans="1:14" ht="25.15" customHeight="1" x14ac:dyDescent="0.2">
      <c r="A890" s="70" t="s">
        <v>733</v>
      </c>
      <c r="B890" s="71">
        <v>2001</v>
      </c>
      <c r="C890" s="68" t="str">
        <f>IF(ISERROR(VLOOKUP(IF(RIGHT($A890,1)=")",LEFT($A890,FIND(" (",$A890)-1),$A890),[1]ACCS!$B$2:$B$5003, 1, FALSE)), "","1")</f>
        <v>1</v>
      </c>
      <c r="D890" s="103" t="str">
        <f>IF($B890="Unknown","",IF($B890="","",IF(VALUE(LEFT($B890,4))&lt;Calc!$J$2,"ANTIQUE","")))</f>
        <v/>
      </c>
      <c r="E890" s="72" t="s">
        <v>29</v>
      </c>
      <c r="F890" s="121"/>
      <c r="G890" s="121"/>
      <c r="H890" s="62" t="str">
        <f t="shared" si="92"/>
        <v>Japonica</v>
      </c>
      <c r="I890" s="18">
        <f t="shared" si="93"/>
        <v>0</v>
      </c>
      <c r="J890" s="18">
        <f t="shared" si="94"/>
        <v>0</v>
      </c>
      <c r="K890" s="18">
        <f t="shared" si="95"/>
        <v>0</v>
      </c>
      <c r="L890" s="57" t="str">
        <f t="shared" si="96"/>
        <v>Dr. Edward Porubsky</v>
      </c>
      <c r="M890" s="57" t="str">
        <f t="shared" si="97"/>
        <v>Dr. Edward Porubsky</v>
      </c>
      <c r="N890" s="61" t="str">
        <f t="shared" si="91"/>
        <v>Dr. Edward Porubsky</v>
      </c>
    </row>
    <row r="891" spans="1:14" ht="25.15" customHeight="1" x14ac:dyDescent="0.2">
      <c r="A891" s="70" t="s">
        <v>734</v>
      </c>
      <c r="B891" s="71">
        <v>1983</v>
      </c>
      <c r="C891" s="68" t="str">
        <f>IF(ISERROR(VLOOKUP(IF(RIGHT($A891,1)=")",LEFT($A891,FIND(" (",$A891)-1),$A891),[1]ACCS!$B$2:$B$5003, 1, FALSE)), "","1")</f>
        <v>1</v>
      </c>
      <c r="D891" s="103" t="str">
        <f>IF($B891="Unknown","",IF($B891="","",IF(VALUE(LEFT($B891,4))&lt;Calc!$J$2,"ANTIQUE","")))</f>
        <v/>
      </c>
      <c r="E891" s="72" t="s">
        <v>30</v>
      </c>
      <c r="F891" s="121"/>
      <c r="G891" s="121"/>
      <c r="H891" s="62" t="str">
        <f t="shared" si="92"/>
        <v>Reticulata</v>
      </c>
      <c r="I891" s="18">
        <f t="shared" si="93"/>
        <v>1</v>
      </c>
      <c r="J891" s="18">
        <f t="shared" si="94"/>
        <v>0</v>
      </c>
      <c r="K891" s="18">
        <f t="shared" si="95"/>
        <v>0</v>
      </c>
      <c r="L891" s="57" t="str">
        <f t="shared" si="96"/>
        <v>Dr. Emil Carroll</v>
      </c>
      <c r="M891" s="57" t="str">
        <f t="shared" si="97"/>
        <v>Dr. Emil Carroll</v>
      </c>
      <c r="N891" s="61" t="str">
        <f t="shared" ref="N891:N954" si="98">IF(ISNUMBER(SEARCH("See",$M891)),$M891,IF(ISNUMBER(SEARCH("(",$M891)),LEFT($M891,SEARCH("(",$M891)-2),$M891))</f>
        <v>Dr. Emil Carroll</v>
      </c>
    </row>
    <row r="892" spans="1:14" ht="25.15" customHeight="1" x14ac:dyDescent="0.2">
      <c r="A892" s="70" t="s">
        <v>735</v>
      </c>
      <c r="B892" s="71">
        <v>2013</v>
      </c>
      <c r="C892" s="68" t="str">
        <f>IF(ISERROR(VLOOKUP(IF(RIGHT($A892,1)=")",LEFT($A892,FIND(" (",$A892)-1),$A892),[1]ACCS!$B$2:$B$5003, 1, FALSE)), "","1")</f>
        <v>1</v>
      </c>
      <c r="D892" s="103" t="str">
        <f>IF($B892="Unknown","",IF($B892="","",IF(VALUE(LEFT($B892,4))&lt;Calc!$J$2,"ANTIQUE","")))</f>
        <v/>
      </c>
      <c r="E892" s="72" t="s">
        <v>47</v>
      </c>
      <c r="F892" s="121"/>
      <c r="G892" s="121" t="s">
        <v>26</v>
      </c>
      <c r="H892" s="62" t="str">
        <f t="shared" si="92"/>
        <v>Japonica</v>
      </c>
      <c r="I892" s="18">
        <f t="shared" si="93"/>
        <v>0</v>
      </c>
      <c r="J892" s="18">
        <f t="shared" si="94"/>
        <v>0</v>
      </c>
      <c r="K892" s="18">
        <f t="shared" si="95"/>
        <v>0</v>
      </c>
      <c r="L892" s="57" t="str">
        <f t="shared" si="96"/>
        <v>Dr. Frank Wilson</v>
      </c>
      <c r="M892" s="57" t="str">
        <f t="shared" si="97"/>
        <v>Dr. Frank Wilson</v>
      </c>
      <c r="N892" s="61" t="str">
        <f t="shared" si="98"/>
        <v>Dr. Frank Wilson</v>
      </c>
    </row>
    <row r="893" spans="1:14" ht="25.15" customHeight="1" x14ac:dyDescent="0.2">
      <c r="A893" s="70" t="s">
        <v>736</v>
      </c>
      <c r="B893" s="71">
        <v>1995</v>
      </c>
      <c r="C893" s="68" t="str">
        <f>IF(ISERROR(VLOOKUP(IF(RIGHT($A893,1)=")",LEFT($A893,FIND(" (",$A893)-1),$A893),[1]ACCS!$B$2:$B$5003, 1, FALSE)), "","1")</f>
        <v>1</v>
      </c>
      <c r="D893" s="103" t="str">
        <f>IF($B893="Unknown","",IF($B893="","",IF(VALUE(LEFT($B893,4))&lt;Calc!$J$2,"ANTIQUE","")))</f>
        <v/>
      </c>
      <c r="E893" s="72" t="s">
        <v>29</v>
      </c>
      <c r="F893" s="121"/>
      <c r="G893" s="121"/>
      <c r="H893" s="62" t="str">
        <f t="shared" si="92"/>
        <v>Reticulata</v>
      </c>
      <c r="I893" s="18">
        <f t="shared" si="93"/>
        <v>1</v>
      </c>
      <c r="J893" s="18">
        <f t="shared" si="94"/>
        <v>0</v>
      </c>
      <c r="K893" s="18">
        <f t="shared" si="95"/>
        <v>0</v>
      </c>
      <c r="L893" s="57" t="str">
        <f t="shared" si="96"/>
        <v>Dr. Fred E. Heitman</v>
      </c>
      <c r="M893" s="57" t="str">
        <f t="shared" si="97"/>
        <v>Dr. Fred E. Heitman</v>
      </c>
      <c r="N893" s="61" t="str">
        <f t="shared" si="98"/>
        <v>Dr. Fred E. Heitman</v>
      </c>
    </row>
    <row r="894" spans="1:14" ht="25.15" customHeight="1" x14ac:dyDescent="0.2">
      <c r="A894" s="70" t="s">
        <v>737</v>
      </c>
      <c r="B894" s="71">
        <v>1968</v>
      </c>
      <c r="C894" s="68" t="str">
        <f>IF(ISERROR(VLOOKUP(IF(RIGHT($A894,1)=")",LEFT($A894,FIND(" (",$A894)-1),$A894),[1]ACCS!$B$2:$B$5003, 1, FALSE)), "","1")</f>
        <v/>
      </c>
      <c r="D894" s="103" t="str">
        <f>IF($B894="Unknown","",IF($B894="","",IF(VALUE(LEFT($B894,4))&lt;Calc!$J$2,"ANTIQUE","")))</f>
        <v/>
      </c>
      <c r="E894" s="72" t="s">
        <v>29</v>
      </c>
      <c r="F894" s="121"/>
      <c r="G894" s="121"/>
      <c r="H894" s="62" t="str">
        <f t="shared" si="92"/>
        <v>Japonica</v>
      </c>
      <c r="I894" s="18">
        <f t="shared" si="93"/>
        <v>0</v>
      </c>
      <c r="J894" s="18">
        <f t="shared" si="94"/>
        <v>0</v>
      </c>
      <c r="K894" s="18">
        <f t="shared" si="95"/>
        <v>0</v>
      </c>
      <c r="L894" s="57" t="str">
        <f t="shared" si="96"/>
        <v>Dr. Geechee</v>
      </c>
      <c r="M894" s="57" t="str">
        <f t="shared" si="97"/>
        <v>Dr. Geechee</v>
      </c>
      <c r="N894" s="61" t="str">
        <f t="shared" si="98"/>
        <v>Dr. Geechee</v>
      </c>
    </row>
    <row r="895" spans="1:14" ht="25.15" customHeight="1" x14ac:dyDescent="0.2">
      <c r="A895" s="70" t="s">
        <v>738</v>
      </c>
      <c r="B895" s="71">
        <v>1995</v>
      </c>
      <c r="C895" s="68" t="str">
        <f>IF(ISERROR(VLOOKUP(IF(RIGHT($A895,1)=")",LEFT($A895,FIND(" (",$A895)-1),$A895),[1]ACCS!$B$2:$B$5003, 1, FALSE)), "","1")</f>
        <v>1</v>
      </c>
      <c r="D895" s="103" t="str">
        <f>IF($B895="Unknown","",IF($B895="","",IF(VALUE(LEFT($B895,4))&lt;Calc!$J$2,"ANTIQUE","")))</f>
        <v/>
      </c>
      <c r="E895" s="72" t="s">
        <v>47</v>
      </c>
      <c r="F895" s="121"/>
      <c r="G895" s="121" t="s">
        <v>26</v>
      </c>
      <c r="H895" s="62" t="str">
        <f t="shared" ref="H895:H958" si="99">IF($A895="","",IF($I895=0,"Japonica",IF($I895=1,"Reticulata",IF($I895=2,"NRH",IF($I895=3,"Sasanqua",IF($I895=4,"Hiemalis",IF($I895=5,"Vernalis",IF($I895=6,"Japonica [Higo]","Specie"))))))))</f>
        <v>Japonica</v>
      </c>
      <c r="I895" s="18">
        <f t="shared" ref="I895:I958" si="100">IF(NOT(ISERROR(SEARCH("(R)",$A895))),1,IF(NOT(ISERROR(SEARCH("(H)",$A895))),2,IF(NOT(ISERROR(SEARCH("(Sasanqua)",$A895))),3,IF(NOT(ISERROR(SEARCH("(Hiemalis)",$A895))),4,IF(NOT(ISERROR(SEARCH("(Vernalis)",$A895))),5,IF(NOT(ISERROR(SEARCH("(Higo)",$A895))),6,))))))+$J895+K895</f>
        <v>0</v>
      </c>
      <c r="J895" s="18">
        <f t="shared" ref="J895:J958" si="101">IF(NOT(ISERROR(SEARCH("(Rusticana)",$A895))),7,IF(NOT(ISERROR(SEARCH("(Wabisuke)",$A895))),8,IF(NOT(ISERROR(SEARCH("(Edithae)",$A895))),9,IF(NOT(ISERROR(SEARCH("(Oleifera)",$A895))),10,IF(NOT(ISERROR(SEARCH("(Saluenensis)",$A895))),11,0)))))</f>
        <v>0</v>
      </c>
      <c r="K895" s="18">
        <f t="shared" ref="K895:K958" si="102">IF(NOT(ISERROR(SEARCH("(Pitardii)",$A895))),12,IF(NOT(ISERROR(SEARCH("(Specie)",$A895))),13,0))</f>
        <v>0</v>
      </c>
      <c r="L895" s="57" t="str">
        <f t="shared" ref="L895:L958" si="103">SUBSTITUTE(SUBSTITUTE(SUBSTITUTE(SUBSTITUTE(SUBSTITUTE(SUBSTITUTE(SUBSTITUTE(SUBSTITUTE(A895," (A)","")," (R)","")," (H)","")," (Sasanqua)","")," (Hiemalis)","")," (Vernalis)","")," (Rusticana)",""),"(Wabisuke)","")</f>
        <v>Dr. Henry B. Harvey</v>
      </c>
      <c r="M895" s="57" t="str">
        <f t="shared" ref="M895:M958" si="104">SUBSTITUTE(SUBSTITUTE(SUBSTITUTE(SUBSTITUTE(SUBSTITUTE($L895," (Edithae)","")," (Oleifera)","")," (Saluenensis)","")," (Specie)","")," (Pitardii)","")</f>
        <v>Dr. Henry B. Harvey</v>
      </c>
      <c r="N895" s="61" t="str">
        <f t="shared" si="98"/>
        <v>Dr. Henry B. Harvey</v>
      </c>
    </row>
    <row r="896" spans="1:14" ht="25.15" customHeight="1" x14ac:dyDescent="0.2">
      <c r="A896" s="70" t="s">
        <v>739</v>
      </c>
      <c r="B896" s="71">
        <v>1965</v>
      </c>
      <c r="C896" s="68" t="str">
        <f>IF(ISERROR(VLOOKUP(IF(RIGHT($A896,1)=")",LEFT($A896,FIND(" (",$A896)-1),$A896),[1]ACCS!$B$2:$B$5003, 1, FALSE)), "","1")</f>
        <v/>
      </c>
      <c r="D896" s="103" t="str">
        <f>IF($B896="Unknown","",IF($B896="","",IF(VALUE(LEFT($B896,4))&lt;Calc!$J$2,"ANTIQUE","")))</f>
        <v/>
      </c>
      <c r="E896" s="72" t="s">
        <v>37</v>
      </c>
      <c r="F896" s="121"/>
      <c r="G896" s="121"/>
      <c r="H896" s="62" t="str">
        <f t="shared" si="99"/>
        <v>Japonica</v>
      </c>
      <c r="I896" s="18">
        <f t="shared" si="100"/>
        <v>0</v>
      </c>
      <c r="J896" s="18">
        <f t="shared" si="101"/>
        <v>0</v>
      </c>
      <c r="K896" s="18">
        <f t="shared" si="102"/>
        <v>0</v>
      </c>
      <c r="L896" s="57" t="str">
        <f t="shared" si="103"/>
        <v>Dr. Huffman</v>
      </c>
      <c r="M896" s="57" t="str">
        <f t="shared" si="104"/>
        <v>Dr. Huffman</v>
      </c>
      <c r="N896" s="61" t="str">
        <f t="shared" si="98"/>
        <v>Dr. Huffman</v>
      </c>
    </row>
    <row r="897" spans="1:14" ht="25.15" customHeight="1" x14ac:dyDescent="0.2">
      <c r="A897" s="70" t="s">
        <v>740</v>
      </c>
      <c r="B897" s="71">
        <v>1998</v>
      </c>
      <c r="C897" s="68" t="str">
        <f>IF(ISERROR(VLOOKUP(IF(RIGHT($A897,1)=")",LEFT($A897,FIND(" (",$A897)-1),$A897),[1]ACCS!$B$2:$B$5003, 1, FALSE)), "","1")</f>
        <v>1</v>
      </c>
      <c r="D897" s="103" t="str">
        <f>IF($B897="Unknown","",IF($B897="","",IF(VALUE(LEFT($B897,4))&lt;Calc!$J$2,"ANTIQUE","")))</f>
        <v/>
      </c>
      <c r="E897" s="72" t="s">
        <v>29</v>
      </c>
      <c r="F897" s="121"/>
      <c r="G897" s="121"/>
      <c r="H897" s="62" t="str">
        <f t="shared" si="99"/>
        <v>Japonica</v>
      </c>
      <c r="I897" s="18">
        <f t="shared" si="100"/>
        <v>0</v>
      </c>
      <c r="J897" s="18">
        <f t="shared" si="101"/>
        <v>0</v>
      </c>
      <c r="K897" s="18">
        <f t="shared" si="102"/>
        <v>0</v>
      </c>
      <c r="L897" s="57" t="str">
        <f t="shared" si="103"/>
        <v>Dr. J. C. Raulston</v>
      </c>
      <c r="M897" s="57" t="str">
        <f t="shared" si="104"/>
        <v>Dr. J. C. Raulston</v>
      </c>
      <c r="N897" s="61" t="str">
        <f t="shared" si="98"/>
        <v>Dr. J. C. Raulston</v>
      </c>
    </row>
    <row r="898" spans="1:14" ht="25.15" customHeight="1" x14ac:dyDescent="0.2">
      <c r="A898" s="70" t="s">
        <v>741</v>
      </c>
      <c r="B898" s="71">
        <v>1986</v>
      </c>
      <c r="C898" s="68" t="str">
        <f>IF(ISERROR(VLOOKUP(IF(RIGHT($A898,1)=")",LEFT($A898,FIND(" (",$A898)-1),$A898),[1]ACCS!$B$2:$B$5003, 1, FALSE)), "","1")</f>
        <v/>
      </c>
      <c r="D898" s="103" t="str">
        <f>IF($B898="Unknown","",IF($B898="","",IF(VALUE(LEFT($B898,4))&lt;Calc!$J$2,"ANTIQUE","")))</f>
        <v/>
      </c>
      <c r="E898" s="72" t="s">
        <v>37</v>
      </c>
      <c r="F898" s="121" t="s">
        <v>5</v>
      </c>
      <c r="G898" s="121"/>
      <c r="H898" s="62" t="str">
        <f t="shared" si="99"/>
        <v>Japonica</v>
      </c>
      <c r="I898" s="18">
        <f t="shared" si="100"/>
        <v>0</v>
      </c>
      <c r="J898" s="18">
        <f t="shared" si="101"/>
        <v>0</v>
      </c>
      <c r="K898" s="18">
        <f t="shared" si="102"/>
        <v>0</v>
      </c>
      <c r="L898" s="57" t="str">
        <f t="shared" si="103"/>
        <v>Dr. J. M. Howell</v>
      </c>
      <c r="M898" s="57" t="str">
        <f t="shared" si="104"/>
        <v>Dr. J. M. Howell</v>
      </c>
      <c r="N898" s="61" t="str">
        <f t="shared" si="98"/>
        <v>Dr. J. M. Howell</v>
      </c>
    </row>
    <row r="899" spans="1:14" ht="25.15" customHeight="1" x14ac:dyDescent="0.2">
      <c r="A899" s="70" t="s">
        <v>742</v>
      </c>
      <c r="B899" s="71">
        <v>1956</v>
      </c>
      <c r="C899" s="68" t="str">
        <f>IF(ISERROR(VLOOKUP(IF(RIGHT($A899,1)=")",LEFT($A899,FIND(" (",$A899)-1),$A899),[1]ACCS!$B$2:$B$5003, 1, FALSE)), "","1")</f>
        <v>1</v>
      </c>
      <c r="D899" s="103" t="str">
        <f>IF($B899="Unknown","",IF($B899="","",IF(VALUE(LEFT($B899,4))&lt;Calc!$J$2,"ANTIQUE","")))</f>
        <v/>
      </c>
      <c r="E899" s="72" t="s">
        <v>24</v>
      </c>
      <c r="F899" s="121"/>
      <c r="G899" s="121"/>
      <c r="H899" s="62" t="str">
        <f t="shared" si="99"/>
        <v>Japonica</v>
      </c>
      <c r="I899" s="18">
        <f t="shared" si="100"/>
        <v>0</v>
      </c>
      <c r="J899" s="18">
        <f t="shared" si="101"/>
        <v>0</v>
      </c>
      <c r="K899" s="18">
        <f t="shared" si="102"/>
        <v>0</v>
      </c>
      <c r="L899" s="57" t="str">
        <f t="shared" si="103"/>
        <v>Dr. J. V. Knapp</v>
      </c>
      <c r="M899" s="57" t="str">
        <f t="shared" si="104"/>
        <v>Dr. J. V. Knapp</v>
      </c>
      <c r="N899" s="61" t="str">
        <f t="shared" si="98"/>
        <v>Dr. J. V. Knapp</v>
      </c>
    </row>
    <row r="900" spans="1:14" ht="25.15" customHeight="1" x14ac:dyDescent="0.2">
      <c r="A900" s="70" t="s">
        <v>743</v>
      </c>
      <c r="B900" s="71">
        <v>1950</v>
      </c>
      <c r="C900" s="68" t="str">
        <f>IF(ISERROR(VLOOKUP(IF(RIGHT($A900,1)=")",LEFT($A900,FIND(" (",$A900)-1),$A900),[1]ACCS!$B$2:$B$5003, 1, FALSE)), "","1")</f>
        <v>1</v>
      </c>
      <c r="D900" s="103" t="str">
        <f>IF($B900="Unknown","",IF($B900="","",IF(VALUE(LEFT($B900,4))&lt;Calc!$J$2,"ANTIQUE","")))</f>
        <v/>
      </c>
      <c r="E900" s="72" t="s">
        <v>21</v>
      </c>
      <c r="F900" s="121"/>
      <c r="G900" s="121"/>
      <c r="H900" s="62" t="str">
        <f t="shared" si="99"/>
        <v>Japonica</v>
      </c>
      <c r="I900" s="18">
        <f t="shared" si="100"/>
        <v>0</v>
      </c>
      <c r="J900" s="18">
        <f t="shared" si="101"/>
        <v>0</v>
      </c>
      <c r="K900" s="18">
        <f t="shared" si="102"/>
        <v>0</v>
      </c>
      <c r="L900" s="57" t="str">
        <f t="shared" si="103"/>
        <v>Dr. John D. Bell (Beau Harp Var.)</v>
      </c>
      <c r="M900" s="57" t="str">
        <f t="shared" si="104"/>
        <v>Dr. John D. Bell (Beau Harp Var.)</v>
      </c>
      <c r="N900" s="61" t="str">
        <f t="shared" si="98"/>
        <v>Dr. John D. Bell</v>
      </c>
    </row>
    <row r="901" spans="1:14" ht="25.15" customHeight="1" x14ac:dyDescent="0.2">
      <c r="A901" s="74" t="s">
        <v>3124</v>
      </c>
      <c r="B901" s="71">
        <v>2022</v>
      </c>
      <c r="C901" s="68" t="str">
        <f>IF(ISERROR(VLOOKUP(IF(RIGHT($A901,1)=")",LEFT($A901,FIND(" (",$A901)-1),$A901),[1]ACCS!$B$2:$B$5003, 1, FALSE)), "","1")</f>
        <v/>
      </c>
      <c r="D901" s="103" t="str">
        <f>IF($B901="Unknown","",IF($B901="","",IF(VALUE(LEFT($B901,4))&lt;Calc!$J$2,"ANTIQUE","")))</f>
        <v/>
      </c>
      <c r="E901" s="72" t="s">
        <v>37</v>
      </c>
      <c r="F901" s="121"/>
      <c r="G901" s="121"/>
      <c r="H901" s="62" t="str">
        <f t="shared" si="99"/>
        <v>Reticulata</v>
      </c>
      <c r="I901" s="18">
        <f t="shared" si="100"/>
        <v>1</v>
      </c>
      <c r="J901" s="18">
        <f t="shared" si="101"/>
        <v>0</v>
      </c>
      <c r="K901" s="18">
        <f t="shared" si="102"/>
        <v>0</v>
      </c>
      <c r="L901" s="57" t="str">
        <f t="shared" si="103"/>
        <v>Dr. John S. Avant</v>
      </c>
      <c r="M901" s="57" t="str">
        <f t="shared" si="104"/>
        <v>Dr. John S. Avant</v>
      </c>
      <c r="N901" s="61" t="str">
        <f t="shared" si="98"/>
        <v>Dr. John S. Avant</v>
      </c>
    </row>
    <row r="902" spans="1:14" ht="25.15" customHeight="1" x14ac:dyDescent="0.2">
      <c r="A902" s="70" t="s">
        <v>744</v>
      </c>
      <c r="B902" s="71">
        <v>2017</v>
      </c>
      <c r="C902" s="68" t="str">
        <f>IF(ISERROR(VLOOKUP(IF(RIGHT($A902,1)=")",LEFT($A902,FIND(" (",$A902)-1),$A902),[1]ACCS!$B$2:$B$5003, 1, FALSE)), "","1")</f>
        <v>1</v>
      </c>
      <c r="D902" s="103" t="str">
        <f>IF($B902="Unknown","",IF($B902="","",IF(VALUE(LEFT($B902,4))&lt;Calc!$J$2,"ANTIQUE","")))</f>
        <v/>
      </c>
      <c r="E902" s="72" t="s">
        <v>37</v>
      </c>
      <c r="F902" s="121"/>
      <c r="G902" s="121"/>
      <c r="H902" s="62" t="str">
        <f t="shared" si="99"/>
        <v>Japonica</v>
      </c>
      <c r="I902" s="18">
        <f t="shared" si="100"/>
        <v>0</v>
      </c>
      <c r="J902" s="18">
        <f t="shared" si="101"/>
        <v>0</v>
      </c>
      <c r="K902" s="18">
        <f t="shared" si="102"/>
        <v>0</v>
      </c>
      <c r="L902" s="57" t="str">
        <f t="shared" si="103"/>
        <v>Dr. Jon Bailey</v>
      </c>
      <c r="M902" s="57" t="str">
        <f t="shared" si="104"/>
        <v>Dr. Jon Bailey</v>
      </c>
      <c r="N902" s="61" t="str">
        <f t="shared" si="98"/>
        <v>Dr. Jon Bailey</v>
      </c>
    </row>
    <row r="903" spans="1:14" ht="25.15" customHeight="1" x14ac:dyDescent="0.2">
      <c r="A903" s="70" t="s">
        <v>745</v>
      </c>
      <c r="B903" s="71">
        <v>1995</v>
      </c>
      <c r="C903" s="68" t="str">
        <f>IF(ISERROR(VLOOKUP(IF(RIGHT($A903,1)=")",LEFT($A903,FIND(" (",$A903)-1),$A903),[1]ACCS!$B$2:$B$5003, 1, FALSE)), "","1")</f>
        <v/>
      </c>
      <c r="D903" s="103" t="str">
        <f>IF($B903="Unknown","",IF($B903="","",IF(VALUE(LEFT($B903,4))&lt;Calc!$J$2,"ANTIQUE","")))</f>
        <v/>
      </c>
      <c r="E903" s="72" t="s">
        <v>24</v>
      </c>
      <c r="F903" s="121"/>
      <c r="G903" s="121"/>
      <c r="H903" s="62" t="str">
        <f t="shared" si="99"/>
        <v>Japonica</v>
      </c>
      <c r="I903" s="18">
        <f t="shared" si="100"/>
        <v>0</v>
      </c>
      <c r="J903" s="18">
        <f t="shared" si="101"/>
        <v>0</v>
      </c>
      <c r="K903" s="18">
        <f t="shared" si="102"/>
        <v>0</v>
      </c>
      <c r="L903" s="57" t="str">
        <f t="shared" si="103"/>
        <v>Dr. Judge</v>
      </c>
      <c r="M903" s="57" t="str">
        <f t="shared" si="104"/>
        <v>Dr. Judge</v>
      </c>
      <c r="N903" s="61" t="str">
        <f t="shared" si="98"/>
        <v>Dr. Judge</v>
      </c>
    </row>
    <row r="904" spans="1:14" ht="25.15" customHeight="1" x14ac:dyDescent="0.2">
      <c r="A904" s="70" t="s">
        <v>746</v>
      </c>
      <c r="B904" s="71">
        <v>2013</v>
      </c>
      <c r="C904" s="68" t="str">
        <f>IF(ISERROR(VLOOKUP(IF(RIGHT($A904,1)=")",LEFT($A904,FIND(" (",$A904)-1),$A904),[1]ACCS!$B$2:$B$5003, 1, FALSE)), "","1")</f>
        <v>1</v>
      </c>
      <c r="D904" s="103" t="str">
        <f>IF($B904="Unknown","",IF($B904="","",IF(VALUE(LEFT($B904,4))&lt;Calc!$J$2,"ANTIQUE","")))</f>
        <v/>
      </c>
      <c r="E904" s="72" t="s">
        <v>24</v>
      </c>
      <c r="F904" s="121" t="s">
        <v>5</v>
      </c>
      <c r="G904" s="121" t="s">
        <v>26</v>
      </c>
      <c r="H904" s="62" t="str">
        <f t="shared" si="99"/>
        <v>Japonica</v>
      </c>
      <c r="I904" s="18">
        <f t="shared" si="100"/>
        <v>0</v>
      </c>
      <c r="J904" s="18">
        <f t="shared" si="101"/>
        <v>0</v>
      </c>
      <c r="K904" s="18">
        <f t="shared" si="102"/>
        <v>0</v>
      </c>
      <c r="L904" s="57" t="str">
        <f t="shared" si="103"/>
        <v>Dr. Karl Horn</v>
      </c>
      <c r="M904" s="57" t="str">
        <f t="shared" si="104"/>
        <v>Dr. Karl Horn</v>
      </c>
      <c r="N904" s="61" t="str">
        <f t="shared" si="98"/>
        <v>Dr. Karl Horn</v>
      </c>
    </row>
    <row r="905" spans="1:14" ht="25.15" customHeight="1" x14ac:dyDescent="0.2">
      <c r="A905" s="70" t="s">
        <v>747</v>
      </c>
      <c r="B905" s="71">
        <v>1945</v>
      </c>
      <c r="C905" s="68" t="str">
        <f>IF(ISERROR(VLOOKUP(IF(RIGHT($A905,1)=")",LEFT($A905,FIND(" (",$A905)-1),$A905),[1]ACCS!$B$2:$B$5003, 1, FALSE)), "","1")</f>
        <v>1</v>
      </c>
      <c r="D905" s="103" t="str">
        <f>IF($B905="Unknown","",IF($B905="","",IF(VALUE(LEFT($B905,4))&lt;Calc!$J$2,"ANTIQUE","")))</f>
        <v/>
      </c>
      <c r="E905" s="72" t="s">
        <v>37</v>
      </c>
      <c r="F905" s="121"/>
      <c r="G905" s="121"/>
      <c r="H905" s="62" t="str">
        <f t="shared" si="99"/>
        <v>Japonica</v>
      </c>
      <c r="I905" s="18">
        <f t="shared" si="100"/>
        <v>0</v>
      </c>
      <c r="J905" s="18">
        <f t="shared" si="101"/>
        <v>0</v>
      </c>
      <c r="K905" s="18">
        <f t="shared" si="102"/>
        <v>0</v>
      </c>
      <c r="L905" s="57" t="str">
        <f t="shared" si="103"/>
        <v>Dr. King</v>
      </c>
      <c r="M905" s="57" t="str">
        <f t="shared" si="104"/>
        <v>Dr. King</v>
      </c>
      <c r="N905" s="61" t="str">
        <f t="shared" si="98"/>
        <v>Dr. King</v>
      </c>
    </row>
    <row r="906" spans="1:14" ht="25.15" customHeight="1" x14ac:dyDescent="0.2">
      <c r="A906" s="70" t="s">
        <v>748</v>
      </c>
      <c r="B906" s="71">
        <v>1976</v>
      </c>
      <c r="C906" s="68" t="str">
        <f>IF(ISERROR(VLOOKUP(IF(RIGHT($A906,1)=")",LEFT($A906,FIND(" (",$A906)-1),$A906),[1]ACCS!$B$2:$B$5003, 1, FALSE)), "","1")</f>
        <v>1</v>
      </c>
      <c r="D906" s="103" t="str">
        <f>IF($B906="Unknown","",IF($B906="","",IF(VALUE(LEFT($B906,4))&lt;Calc!$J$2,"ANTIQUE","")))</f>
        <v/>
      </c>
      <c r="E906" s="72" t="s">
        <v>24</v>
      </c>
      <c r="F906" s="121"/>
      <c r="G906" s="121" t="s">
        <v>26</v>
      </c>
      <c r="H906" s="62" t="str">
        <f t="shared" si="99"/>
        <v>Japonica</v>
      </c>
      <c r="I906" s="18">
        <f t="shared" si="100"/>
        <v>0</v>
      </c>
      <c r="J906" s="18">
        <f t="shared" si="101"/>
        <v>0</v>
      </c>
      <c r="K906" s="18">
        <f t="shared" si="102"/>
        <v>0</v>
      </c>
      <c r="L906" s="57" t="str">
        <f t="shared" si="103"/>
        <v>Dr. Lilyan Hanchey</v>
      </c>
      <c r="M906" s="57" t="str">
        <f t="shared" si="104"/>
        <v>Dr. Lilyan Hanchey</v>
      </c>
      <c r="N906" s="61" t="str">
        <f t="shared" si="98"/>
        <v>Dr. Lilyan Hanchey</v>
      </c>
    </row>
    <row r="907" spans="1:14" ht="25.15" customHeight="1" x14ac:dyDescent="0.2">
      <c r="A907" s="70" t="s">
        <v>749</v>
      </c>
      <c r="B907" s="71">
        <v>1969</v>
      </c>
      <c r="C907" s="68" t="str">
        <f>IF(ISERROR(VLOOKUP(IF(RIGHT($A907,1)=")",LEFT($A907,FIND(" (",$A907)-1),$A907),[1]ACCS!$B$2:$B$5003, 1, FALSE)), "","1")</f>
        <v>1</v>
      </c>
      <c r="D907" s="103" t="str">
        <f>IF($B907="Unknown","",IF($B907="","",IF(VALUE(LEFT($B907,4))&lt;Calc!$J$2,"ANTIQUE","")))</f>
        <v/>
      </c>
      <c r="E907" s="72" t="s">
        <v>24</v>
      </c>
      <c r="F907" s="121"/>
      <c r="G907" s="121"/>
      <c r="H907" s="62" t="str">
        <f t="shared" si="99"/>
        <v>Reticulata</v>
      </c>
      <c r="I907" s="18">
        <f t="shared" si="100"/>
        <v>1</v>
      </c>
      <c r="J907" s="18">
        <f t="shared" si="101"/>
        <v>0</v>
      </c>
      <c r="K907" s="18">
        <f t="shared" si="102"/>
        <v>0</v>
      </c>
      <c r="L907" s="57" t="str">
        <f t="shared" si="103"/>
        <v>Dr. Louis Polizzi</v>
      </c>
      <c r="M907" s="57" t="str">
        <f t="shared" si="104"/>
        <v>Dr. Louis Polizzi</v>
      </c>
      <c r="N907" s="61" t="str">
        <f t="shared" si="98"/>
        <v>Dr. Louis Polizzi</v>
      </c>
    </row>
    <row r="908" spans="1:14" ht="25.15" customHeight="1" x14ac:dyDescent="0.2">
      <c r="A908" s="70" t="s">
        <v>750</v>
      </c>
      <c r="B908" s="71">
        <v>2018</v>
      </c>
      <c r="C908" s="68" t="str">
        <f>IF(ISERROR(VLOOKUP(IF(RIGHT($A908,1)=")",LEFT($A908,FIND(" (",$A908)-1),$A908),[1]ACCS!$B$2:$B$5003, 1, FALSE)), "","1")</f>
        <v>1</v>
      </c>
      <c r="D908" s="103" t="str">
        <f>IF($B908="Unknown","",IF($B908="","",IF(VALUE(LEFT($B908,4))&lt;Calc!$J$2,"ANTIQUE","")))</f>
        <v/>
      </c>
      <c r="E908" s="72" t="s">
        <v>37</v>
      </c>
      <c r="F908" s="121" t="s">
        <v>5</v>
      </c>
      <c r="G908" s="121"/>
      <c r="H908" s="62" t="str">
        <f t="shared" si="99"/>
        <v>Japonica</v>
      </c>
      <c r="I908" s="18">
        <f t="shared" si="100"/>
        <v>0</v>
      </c>
      <c r="J908" s="18">
        <f t="shared" si="101"/>
        <v>0</v>
      </c>
      <c r="K908" s="18">
        <f t="shared" si="102"/>
        <v>0</v>
      </c>
      <c r="L908" s="57" t="str">
        <f t="shared" si="103"/>
        <v>Dr. Mary Burch</v>
      </c>
      <c r="M908" s="57" t="str">
        <f t="shared" si="104"/>
        <v>Dr. Mary Burch</v>
      </c>
      <c r="N908" s="61" t="str">
        <f t="shared" si="98"/>
        <v>Dr. Mary Burch</v>
      </c>
    </row>
    <row r="909" spans="1:14" ht="25.15" customHeight="1" x14ac:dyDescent="0.2">
      <c r="A909" s="79" t="s">
        <v>3025</v>
      </c>
      <c r="B909" s="71">
        <v>2021</v>
      </c>
      <c r="C909" s="68" t="str">
        <f>IF(ISERROR(VLOOKUP(IF(RIGHT($A909,1)=")",LEFT($A909,FIND(" (",$A909)-1),$A909),[1]ACCS!$B$2:$B$5003, 1, FALSE)), "","1")</f>
        <v>1</v>
      </c>
      <c r="D909" s="103" t="str">
        <f>IF($B909="Unknown","",IF($B909="","",IF(VALUE(LEFT($B909,4))&lt;Calc!$J$2,"ANTIQUE","")))</f>
        <v/>
      </c>
      <c r="E909" s="72" t="s">
        <v>37</v>
      </c>
      <c r="F909" s="121"/>
      <c r="G909" s="121"/>
      <c r="H909" s="62" t="str">
        <f t="shared" si="99"/>
        <v>Japonica</v>
      </c>
      <c r="I909" s="18">
        <f t="shared" si="100"/>
        <v>0</v>
      </c>
      <c r="J909" s="18">
        <f t="shared" si="101"/>
        <v>0</v>
      </c>
      <c r="K909" s="18">
        <f t="shared" si="102"/>
        <v>0</v>
      </c>
      <c r="L909" s="57" t="str">
        <f t="shared" si="103"/>
        <v>Dr. Pam</v>
      </c>
      <c r="M909" s="57" t="str">
        <f t="shared" si="104"/>
        <v>Dr. Pam</v>
      </c>
      <c r="N909" s="61" t="str">
        <f t="shared" si="98"/>
        <v>Dr. Pam</v>
      </c>
    </row>
    <row r="910" spans="1:14" ht="25.15" customHeight="1" x14ac:dyDescent="0.2">
      <c r="A910" s="70" t="s">
        <v>751</v>
      </c>
      <c r="B910" s="71">
        <v>1959</v>
      </c>
      <c r="C910" s="68" t="str">
        <f>IF(ISERROR(VLOOKUP(IF(RIGHT($A910,1)=")",LEFT($A910,FIND(" (",$A910)-1),$A910),[1]ACCS!$B$2:$B$5003, 1, FALSE)), "","1")</f>
        <v/>
      </c>
      <c r="D910" s="103" t="str">
        <f>IF($B910="Unknown","",IF($B910="","",IF(VALUE(LEFT($B910,4))&lt;Calc!$J$2,"ANTIQUE","")))</f>
        <v/>
      </c>
      <c r="E910" s="72" t="s">
        <v>37</v>
      </c>
      <c r="F910" s="121"/>
      <c r="G910" s="121"/>
      <c r="H910" s="62" t="str">
        <f t="shared" si="99"/>
        <v>Japonica</v>
      </c>
      <c r="I910" s="18">
        <f t="shared" si="100"/>
        <v>0</v>
      </c>
      <c r="J910" s="18">
        <f t="shared" si="101"/>
        <v>0</v>
      </c>
      <c r="K910" s="18">
        <f t="shared" si="102"/>
        <v>0</v>
      </c>
      <c r="L910" s="57" t="str">
        <f t="shared" si="103"/>
        <v>Dr. Paul Sanders</v>
      </c>
      <c r="M910" s="57" t="str">
        <f t="shared" si="104"/>
        <v>Dr. Paul Sanders</v>
      </c>
      <c r="N910" s="61" t="str">
        <f t="shared" si="98"/>
        <v>Dr. Paul Sanders</v>
      </c>
    </row>
    <row r="911" spans="1:14" ht="25.15" customHeight="1" x14ac:dyDescent="0.2">
      <c r="A911" s="70" t="s">
        <v>752</v>
      </c>
      <c r="B911" s="71">
        <v>2015</v>
      </c>
      <c r="C911" s="68" t="str">
        <f>IF(ISERROR(VLOOKUP(IF(RIGHT($A911,1)=")",LEFT($A911,FIND(" (",$A911)-1),$A911),[1]ACCS!$B$2:$B$5003, 1, FALSE)), "","1")</f>
        <v>1</v>
      </c>
      <c r="D911" s="103" t="str">
        <f>IF($B911="Unknown","",IF($B911="","",IF(VALUE(LEFT($B911,4))&lt;Calc!$J$2,"ANTIQUE","")))</f>
        <v/>
      </c>
      <c r="E911" s="72" t="s">
        <v>37</v>
      </c>
      <c r="F911" s="121"/>
      <c r="G911" s="121"/>
      <c r="H911" s="62" t="str">
        <f t="shared" si="99"/>
        <v>Japonica</v>
      </c>
      <c r="I911" s="18">
        <f t="shared" si="100"/>
        <v>0</v>
      </c>
      <c r="J911" s="18">
        <f t="shared" si="101"/>
        <v>0</v>
      </c>
      <c r="K911" s="18">
        <f t="shared" si="102"/>
        <v>0</v>
      </c>
      <c r="L911" s="57" t="str">
        <f t="shared" si="103"/>
        <v>Dr. Richard Hardison</v>
      </c>
      <c r="M911" s="57" t="str">
        <f t="shared" si="104"/>
        <v>Dr. Richard Hardison</v>
      </c>
      <c r="N911" s="61" t="str">
        <f t="shared" si="98"/>
        <v>Dr. Richard Hardison</v>
      </c>
    </row>
    <row r="912" spans="1:14" ht="25.15" customHeight="1" x14ac:dyDescent="0.2">
      <c r="A912" s="70" t="s">
        <v>753</v>
      </c>
      <c r="B912" s="71">
        <v>1957</v>
      </c>
      <c r="C912" s="68" t="str">
        <f>IF(ISERROR(VLOOKUP(IF(RIGHT($A912,1)=")",LEFT($A912,FIND(" (",$A912)-1),$A912),[1]ACCS!$B$2:$B$5003, 1, FALSE)), "","1")</f>
        <v>1</v>
      </c>
      <c r="D912" s="103" t="str">
        <f>IF($B912="Unknown","",IF($B912="","",IF(VALUE(LEFT($B912,4))&lt;Calc!$J$2,"ANTIQUE","")))</f>
        <v/>
      </c>
      <c r="E912" s="72" t="s">
        <v>21</v>
      </c>
      <c r="F912" s="121"/>
      <c r="G912" s="121"/>
      <c r="H912" s="62" t="str">
        <f t="shared" si="99"/>
        <v>Japonica</v>
      </c>
      <c r="I912" s="18">
        <f t="shared" si="100"/>
        <v>0</v>
      </c>
      <c r="J912" s="18">
        <f t="shared" si="101"/>
        <v>0</v>
      </c>
      <c r="K912" s="18">
        <f t="shared" si="102"/>
        <v>0</v>
      </c>
      <c r="L912" s="57" t="str">
        <f t="shared" si="103"/>
        <v>Dr. Robert E. Schwartz</v>
      </c>
      <c r="M912" s="57" t="str">
        <f t="shared" si="104"/>
        <v>Dr. Robert E. Schwartz</v>
      </c>
      <c r="N912" s="61" t="str">
        <f t="shared" si="98"/>
        <v>Dr. Robert E. Schwartz</v>
      </c>
    </row>
    <row r="913" spans="1:14" ht="25.15" customHeight="1" x14ac:dyDescent="0.2">
      <c r="A913" s="70" t="s">
        <v>754</v>
      </c>
      <c r="B913" s="71">
        <v>1982</v>
      </c>
      <c r="C913" s="68" t="str">
        <f>IF(ISERROR(VLOOKUP(IF(RIGHT($A913,1)=")",LEFT($A913,FIND(" (",$A913)-1),$A913),[1]ACCS!$B$2:$B$5003, 1, FALSE)), "","1")</f>
        <v>1</v>
      </c>
      <c r="D913" s="103" t="str">
        <f>IF($B913="Unknown","",IF($B913="","",IF(VALUE(LEFT($B913,4))&lt;Calc!$J$2,"ANTIQUE","")))</f>
        <v/>
      </c>
      <c r="E913" s="72" t="s">
        <v>29</v>
      </c>
      <c r="F913" s="121"/>
      <c r="G913" s="121"/>
      <c r="H913" s="62" t="str">
        <f t="shared" si="99"/>
        <v>Reticulata</v>
      </c>
      <c r="I913" s="18">
        <f t="shared" si="100"/>
        <v>1</v>
      </c>
      <c r="J913" s="18">
        <f t="shared" si="101"/>
        <v>0</v>
      </c>
      <c r="K913" s="18">
        <f t="shared" si="102"/>
        <v>0</v>
      </c>
      <c r="L913" s="57" t="str">
        <f t="shared" si="103"/>
        <v>Dr. T. E. Pierson</v>
      </c>
      <c r="M913" s="57" t="str">
        <f t="shared" si="104"/>
        <v>Dr. T. E. Pierson</v>
      </c>
      <c r="N913" s="61" t="str">
        <f t="shared" si="98"/>
        <v>Dr. T. E. Pierson</v>
      </c>
    </row>
    <row r="914" spans="1:14" ht="25.15" customHeight="1" x14ac:dyDescent="0.2">
      <c r="A914" s="70" t="s">
        <v>755</v>
      </c>
      <c r="B914" s="71">
        <v>1949</v>
      </c>
      <c r="C914" s="68" t="str">
        <f>IF(ISERROR(VLOOKUP(IF(RIGHT($A914,1)=")",LEFT($A914,FIND(" (",$A914)-1),$A914),[1]ACCS!$B$2:$B$5003, 1, FALSE)), "","1")</f>
        <v>1</v>
      </c>
      <c r="D914" s="103" t="str">
        <f>IF($B914="Unknown","",IF($B914="","",IF(VALUE(LEFT($B914,4))&lt;Calc!$J$2,"ANTIQUE","")))</f>
        <v/>
      </c>
      <c r="E914" s="72" t="s">
        <v>24</v>
      </c>
      <c r="F914" s="121"/>
      <c r="G914" s="121"/>
      <c r="H914" s="62" t="str">
        <f t="shared" si="99"/>
        <v>Japonica</v>
      </c>
      <c r="I914" s="18">
        <f t="shared" si="100"/>
        <v>0</v>
      </c>
      <c r="J914" s="18">
        <f t="shared" si="101"/>
        <v>0</v>
      </c>
      <c r="K914" s="18">
        <f t="shared" si="102"/>
        <v>0</v>
      </c>
      <c r="L914" s="57" t="str">
        <f t="shared" si="103"/>
        <v>Dr. Tinsley</v>
      </c>
      <c r="M914" s="57" t="str">
        <f t="shared" si="104"/>
        <v>Dr. Tinsley</v>
      </c>
      <c r="N914" s="61" t="str">
        <f t="shared" si="98"/>
        <v>Dr. Tinsley</v>
      </c>
    </row>
    <row r="915" spans="1:14" ht="25.15" customHeight="1" x14ac:dyDescent="0.2">
      <c r="A915" s="70" t="s">
        <v>2946</v>
      </c>
      <c r="B915" s="71">
        <v>1947</v>
      </c>
      <c r="C915" s="68" t="str">
        <f>IF(ISERROR(VLOOKUP(IF(RIGHT($A915,1)=")",LEFT($A915,FIND(" (",$A915)-1),$A915),[1]ACCS!$B$2:$B$5003, 1, FALSE)), "","1")</f>
        <v>1</v>
      </c>
      <c r="D915" s="103" t="str">
        <f>IF($B915="Unknown","",IF($B915="","",IF(VALUE(LEFT($B915,4))&lt;Calc!$J$2,"ANTIQUE","")))</f>
        <v/>
      </c>
      <c r="E915" s="72" t="s">
        <v>24</v>
      </c>
      <c r="F915" s="121"/>
      <c r="G915" s="121"/>
      <c r="H915" s="62" t="str">
        <f t="shared" si="99"/>
        <v>Japonica</v>
      </c>
      <c r="I915" s="18">
        <f t="shared" si="100"/>
        <v>0</v>
      </c>
      <c r="J915" s="18">
        <f t="shared" si="101"/>
        <v>0</v>
      </c>
      <c r="K915" s="18">
        <f t="shared" si="102"/>
        <v>0</v>
      </c>
      <c r="L915" s="57" t="str">
        <f t="shared" si="103"/>
        <v>Dr. W. G. Lee</v>
      </c>
      <c r="M915" s="57" t="str">
        <f t="shared" si="104"/>
        <v>Dr. W. G. Lee</v>
      </c>
      <c r="N915" s="61" t="str">
        <f t="shared" si="98"/>
        <v>Dr. W. G. Lee</v>
      </c>
    </row>
    <row r="916" spans="1:14" ht="25.15" customHeight="1" x14ac:dyDescent="0.2">
      <c r="A916" s="70" t="s">
        <v>756</v>
      </c>
      <c r="B916" s="71">
        <v>1980</v>
      </c>
      <c r="C916" s="68" t="str">
        <f>IF(ISERROR(VLOOKUP(IF(RIGHT($A916,1)=")",LEFT($A916,FIND(" (",$A916)-1),$A916),[1]ACCS!$B$2:$B$5003, 1, FALSE)), "","1")</f>
        <v>1</v>
      </c>
      <c r="D916" s="103" t="str">
        <f>IF($B916="Unknown","",IF($B916="","",IF(VALUE(LEFT($B916,4))&lt;Calc!$J$2,"ANTIQUE","")))</f>
        <v/>
      </c>
      <c r="E916" s="72" t="s">
        <v>24</v>
      </c>
      <c r="F916" s="121"/>
      <c r="G916" s="121"/>
      <c r="H916" s="62" t="str">
        <f t="shared" si="99"/>
        <v>NRH</v>
      </c>
      <c r="I916" s="18">
        <f t="shared" si="100"/>
        <v>2</v>
      </c>
      <c r="J916" s="18">
        <f t="shared" si="101"/>
        <v>0</v>
      </c>
      <c r="K916" s="18">
        <f t="shared" si="102"/>
        <v>0</v>
      </c>
      <c r="L916" s="57" t="str">
        <f t="shared" si="103"/>
        <v>Dr. Zhivago</v>
      </c>
      <c r="M916" s="57" t="str">
        <f t="shared" si="104"/>
        <v>Dr. Zhivago</v>
      </c>
      <c r="N916" s="61" t="str">
        <f t="shared" si="98"/>
        <v>Dr. Zhivago</v>
      </c>
    </row>
    <row r="917" spans="1:14" ht="25.15" customHeight="1" x14ac:dyDescent="0.2">
      <c r="A917" s="70" t="s">
        <v>2891</v>
      </c>
      <c r="B917" s="71">
        <v>2019</v>
      </c>
      <c r="C917" s="68" t="str">
        <f>IF(ISERROR(VLOOKUP(IF(RIGHT($A917,1)=")",LEFT($A917,FIND(" (",$A917)-1),$A917),[1]ACCS!$B$2:$B$5003, 1, FALSE)), "","1")</f>
        <v/>
      </c>
      <c r="D917" s="103" t="str">
        <f>IF($B917="Unknown","",IF($B917="","",IF(VALUE(LEFT($B917,4))&lt;Calc!$J$2,"ANTIQUE","")))</f>
        <v/>
      </c>
      <c r="E917" s="72" t="s">
        <v>37</v>
      </c>
      <c r="F917" s="121"/>
      <c r="G917" s="121"/>
      <c r="H917" s="62" t="str">
        <f t="shared" si="99"/>
        <v>Japonica</v>
      </c>
      <c r="I917" s="18">
        <f t="shared" si="100"/>
        <v>0</v>
      </c>
      <c r="J917" s="18">
        <f t="shared" si="101"/>
        <v>0</v>
      </c>
      <c r="K917" s="18">
        <f t="shared" si="102"/>
        <v>0</v>
      </c>
      <c r="L917" s="57" t="str">
        <f t="shared" si="103"/>
        <v>Dr.Alfred Aguero</v>
      </c>
      <c r="M917" s="57" t="str">
        <f t="shared" si="104"/>
        <v>Dr.Alfred Aguero</v>
      </c>
      <c r="N917" s="61" t="str">
        <f t="shared" si="98"/>
        <v>Dr.Alfred Aguero</v>
      </c>
    </row>
    <row r="918" spans="1:14" ht="25.15" customHeight="1" x14ac:dyDescent="0.2">
      <c r="A918" s="70" t="s">
        <v>757</v>
      </c>
      <c r="B918" s="71">
        <v>2008</v>
      </c>
      <c r="C918" s="68" t="str">
        <f>IF(ISERROR(VLOOKUP(IF(RIGHT($A918,1)=")",LEFT($A918,FIND(" (",$A918)-1),$A918),[1]ACCS!$B$2:$B$5003, 1, FALSE)), "","1")</f>
        <v>1</v>
      </c>
      <c r="D918" s="103" t="str">
        <f>IF($B918="Unknown","",IF($B918="","",IF(VALUE(LEFT($B918,4))&lt;Calc!$J$2,"ANTIQUE","")))</f>
        <v/>
      </c>
      <c r="E918" s="72" t="s">
        <v>35</v>
      </c>
      <c r="F918" s="121"/>
      <c r="G918" s="121"/>
      <c r="H918" s="62" t="str">
        <f t="shared" si="99"/>
        <v>NRH</v>
      </c>
      <c r="I918" s="18">
        <f t="shared" si="100"/>
        <v>2</v>
      </c>
      <c r="J918" s="18">
        <f t="shared" si="101"/>
        <v>0</v>
      </c>
      <c r="K918" s="18">
        <f t="shared" si="102"/>
        <v>0</v>
      </c>
      <c r="L918" s="57" t="str">
        <f t="shared" si="103"/>
        <v>Dragon Fireball</v>
      </c>
      <c r="M918" s="57" t="str">
        <f t="shared" si="104"/>
        <v>Dragon Fireball</v>
      </c>
      <c r="N918" s="61" t="str">
        <f t="shared" si="98"/>
        <v>Dragon Fireball</v>
      </c>
    </row>
    <row r="919" spans="1:14" ht="25.15" customHeight="1" x14ac:dyDescent="0.2">
      <c r="A919" s="70" t="s">
        <v>758</v>
      </c>
      <c r="B919" s="71">
        <v>1950</v>
      </c>
      <c r="C919" s="68" t="str">
        <f>IF(ISERROR(VLOOKUP(IF(RIGHT($A919,1)=")",LEFT($A919,FIND(" (",$A919)-1),$A919),[1]ACCS!$B$2:$B$5003, 1, FALSE)), "","1")</f>
        <v>1</v>
      </c>
      <c r="D919" s="103" t="str">
        <f>IF($B919="Unknown","",IF($B919="","",IF(VALUE(LEFT($B919,4))&lt;Calc!$J$2,"ANTIQUE","")))</f>
        <v/>
      </c>
      <c r="E919" s="72" t="s">
        <v>29</v>
      </c>
      <c r="F919" s="121"/>
      <c r="G919" s="121"/>
      <c r="H919" s="62" t="str">
        <f t="shared" si="99"/>
        <v>Japonica</v>
      </c>
      <c r="I919" s="18">
        <f t="shared" si="100"/>
        <v>0</v>
      </c>
      <c r="J919" s="18">
        <f t="shared" si="101"/>
        <v>0</v>
      </c>
      <c r="K919" s="18">
        <f t="shared" si="102"/>
        <v>0</v>
      </c>
      <c r="L919" s="57" t="str">
        <f t="shared" si="103"/>
        <v>Drama Girl</v>
      </c>
      <c r="M919" s="57" t="str">
        <f t="shared" si="104"/>
        <v>Drama Girl</v>
      </c>
      <c r="N919" s="61" t="str">
        <f t="shared" si="98"/>
        <v>Drama Girl</v>
      </c>
    </row>
    <row r="920" spans="1:14" ht="25.15" customHeight="1" x14ac:dyDescent="0.2">
      <c r="A920" s="70" t="s">
        <v>759</v>
      </c>
      <c r="B920" s="71">
        <v>2008</v>
      </c>
      <c r="C920" s="68" t="str">
        <f>IF(ISERROR(VLOOKUP(IF(RIGHT($A920,1)=")",LEFT($A920,FIND(" (",$A920)-1),$A920),[1]ACCS!$B$2:$B$5003, 1, FALSE)), "","1")</f>
        <v>1</v>
      </c>
      <c r="D920" s="103" t="str">
        <f>IF($B920="Unknown","",IF($B920="","",IF(VALUE(LEFT($B920,4))&lt;Calc!$J$2,"ANTIQUE","")))</f>
        <v/>
      </c>
      <c r="E920" s="72" t="s">
        <v>29</v>
      </c>
      <c r="F920" s="121"/>
      <c r="G920" s="121"/>
      <c r="H920" s="62" t="str">
        <f t="shared" si="99"/>
        <v>Japonica</v>
      </c>
      <c r="I920" s="18">
        <f t="shared" si="100"/>
        <v>0</v>
      </c>
      <c r="J920" s="18">
        <f t="shared" si="101"/>
        <v>0</v>
      </c>
      <c r="K920" s="18">
        <f t="shared" si="102"/>
        <v>0</v>
      </c>
      <c r="L920" s="57" t="str">
        <f t="shared" si="103"/>
        <v>Drama Girl Tison</v>
      </c>
      <c r="M920" s="57" t="str">
        <f t="shared" si="104"/>
        <v>Drama Girl Tison</v>
      </c>
      <c r="N920" s="61" t="str">
        <f t="shared" si="98"/>
        <v>Drama Girl Tison</v>
      </c>
    </row>
    <row r="921" spans="1:14" ht="25.15" customHeight="1" x14ac:dyDescent="0.2">
      <c r="A921" s="70" t="s">
        <v>760</v>
      </c>
      <c r="B921" s="71">
        <v>2013</v>
      </c>
      <c r="C921" s="68" t="str">
        <f>IF(ISERROR(VLOOKUP(IF(RIGHT($A921,1)=")",LEFT($A921,FIND(" (",$A921)-1),$A921),[1]ACCS!$B$2:$B$5003, 1, FALSE)), "","1")</f>
        <v/>
      </c>
      <c r="D921" s="103" t="str">
        <f>IF($B921="Unknown","",IF($B921="","",IF(VALUE(LEFT($B921,4))&lt;Calc!$J$2,"ANTIQUE","")))</f>
        <v/>
      </c>
      <c r="E921" s="72" t="s">
        <v>47</v>
      </c>
      <c r="F921" s="121"/>
      <c r="G921" s="121"/>
      <c r="H921" s="62" t="str">
        <f t="shared" si="99"/>
        <v>NRH</v>
      </c>
      <c r="I921" s="18">
        <f t="shared" si="100"/>
        <v>2</v>
      </c>
      <c r="J921" s="18">
        <f t="shared" si="101"/>
        <v>0</v>
      </c>
      <c r="K921" s="18">
        <f t="shared" si="102"/>
        <v>0</v>
      </c>
      <c r="L921" s="57" t="str">
        <f t="shared" si="103"/>
        <v>Dream Angel</v>
      </c>
      <c r="M921" s="57" t="str">
        <f t="shared" si="104"/>
        <v>Dream Angel</v>
      </c>
      <c r="N921" s="61" t="str">
        <f t="shared" si="98"/>
        <v>Dream Angel</v>
      </c>
    </row>
    <row r="922" spans="1:14" ht="25.15" customHeight="1" x14ac:dyDescent="0.2">
      <c r="A922" s="70" t="s">
        <v>761</v>
      </c>
      <c r="B922" s="71">
        <v>1976</v>
      </c>
      <c r="C922" s="68" t="str">
        <f>IF(ISERROR(VLOOKUP(IF(RIGHT($A922,1)=")",LEFT($A922,FIND(" (",$A922)-1),$A922),[1]ACCS!$B$2:$B$5003, 1, FALSE)), "","1")</f>
        <v>1</v>
      </c>
      <c r="D922" s="103" t="str">
        <f>IF($B922="Unknown","",IF($B922="","",IF(VALUE(LEFT($B922,4))&lt;Calc!$J$2,"ANTIQUE","")))</f>
        <v/>
      </c>
      <c r="E922" s="72" t="s">
        <v>21</v>
      </c>
      <c r="F922" s="121"/>
      <c r="G922" s="121" t="s">
        <v>26</v>
      </c>
      <c r="H922" s="62" t="str">
        <f t="shared" si="99"/>
        <v>NRH</v>
      </c>
      <c r="I922" s="18">
        <f t="shared" si="100"/>
        <v>2</v>
      </c>
      <c r="J922" s="18">
        <f t="shared" si="101"/>
        <v>0</v>
      </c>
      <c r="K922" s="18">
        <f t="shared" si="102"/>
        <v>0</v>
      </c>
      <c r="L922" s="57" t="str">
        <f t="shared" si="103"/>
        <v>Dream Boat</v>
      </c>
      <c r="M922" s="57" t="str">
        <f t="shared" si="104"/>
        <v>Dream Boat</v>
      </c>
      <c r="N922" s="61" t="str">
        <f t="shared" si="98"/>
        <v>Dream Boat</v>
      </c>
    </row>
    <row r="923" spans="1:14" ht="25.15" customHeight="1" x14ac:dyDescent="0.2">
      <c r="A923" s="70" t="s">
        <v>762</v>
      </c>
      <c r="B923" s="71">
        <v>1972</v>
      </c>
      <c r="C923" s="68" t="str">
        <f>IF(ISERROR(VLOOKUP(IF(RIGHT($A923,1)=")",LEFT($A923,FIND(" (",$A923)-1),$A923),[1]ACCS!$B$2:$B$5003, 1, FALSE)), "","1")</f>
        <v>1</v>
      </c>
      <c r="D923" s="103" t="str">
        <f>IF($B923="Unknown","",IF($B923="","",IF(VALUE(LEFT($B923,4))&lt;Calc!$J$2,"ANTIQUE","")))</f>
        <v/>
      </c>
      <c r="E923" s="72" t="s">
        <v>29</v>
      </c>
      <c r="F923" s="121"/>
      <c r="G923" s="121"/>
      <c r="H923" s="62" t="str">
        <f t="shared" si="99"/>
        <v>Reticulata</v>
      </c>
      <c r="I923" s="18">
        <f t="shared" si="100"/>
        <v>1</v>
      </c>
      <c r="J923" s="18">
        <f t="shared" si="101"/>
        <v>0</v>
      </c>
      <c r="K923" s="18">
        <f t="shared" si="102"/>
        <v>0</v>
      </c>
      <c r="L923" s="57" t="str">
        <f t="shared" si="103"/>
        <v>Dream Castle</v>
      </c>
      <c r="M923" s="57" t="str">
        <f t="shared" si="104"/>
        <v>Dream Castle</v>
      </c>
      <c r="N923" s="61" t="str">
        <f t="shared" si="98"/>
        <v>Dream Castle</v>
      </c>
    </row>
    <row r="924" spans="1:14" ht="25.15" customHeight="1" x14ac:dyDescent="0.2">
      <c r="A924" s="70" t="s">
        <v>763</v>
      </c>
      <c r="B924" s="71">
        <v>1965</v>
      </c>
      <c r="C924" s="68" t="str">
        <f>IF(ISERROR(VLOOKUP(IF(RIGHT($A924,1)=")",LEFT($A924,FIND(" (",$A924)-1),$A924),[1]ACCS!$B$2:$B$5003, 1, FALSE)), "","1")</f>
        <v>1</v>
      </c>
      <c r="D924" s="103" t="str">
        <f>IF($B924="Unknown","",IF($B924="","",IF(VALUE(LEFT($B924,4))&lt;Calc!$J$2,"ANTIQUE","")))</f>
        <v/>
      </c>
      <c r="E924" s="72" t="s">
        <v>30</v>
      </c>
      <c r="F924" s="121"/>
      <c r="G924" s="121"/>
      <c r="H924" s="62" t="str">
        <f t="shared" si="99"/>
        <v>Reticulata</v>
      </c>
      <c r="I924" s="18">
        <f t="shared" si="100"/>
        <v>1</v>
      </c>
      <c r="J924" s="18">
        <f t="shared" si="101"/>
        <v>0</v>
      </c>
      <c r="K924" s="18">
        <f t="shared" si="102"/>
        <v>0</v>
      </c>
      <c r="L924" s="57" t="str">
        <f t="shared" si="103"/>
        <v>Dream Girl</v>
      </c>
      <c r="M924" s="57" t="str">
        <f t="shared" si="104"/>
        <v>Dream Girl</v>
      </c>
      <c r="N924" s="61" t="str">
        <f t="shared" si="98"/>
        <v>Dream Girl</v>
      </c>
    </row>
    <row r="925" spans="1:14" ht="25.15" customHeight="1" x14ac:dyDescent="0.2">
      <c r="A925" s="70" t="s">
        <v>764</v>
      </c>
      <c r="B925" s="71">
        <v>2013</v>
      </c>
      <c r="C925" s="68" t="str">
        <f>IF(ISERROR(VLOOKUP(IF(RIGHT($A925,1)=")",LEFT($A925,FIND(" (",$A925)-1),$A925),[1]ACCS!$B$2:$B$5003, 1, FALSE)), "","1")</f>
        <v>1</v>
      </c>
      <c r="D925" s="103" t="str">
        <f>IF($B925="Unknown","",IF($B925="","",IF(VALUE(LEFT($B925,4))&lt;Calc!$J$2,"ANTIQUE","")))</f>
        <v/>
      </c>
      <c r="E925" s="72" t="s">
        <v>24</v>
      </c>
      <c r="F925" s="121"/>
      <c r="G925" s="121"/>
      <c r="H925" s="62" t="str">
        <f t="shared" si="99"/>
        <v>NRH</v>
      </c>
      <c r="I925" s="18">
        <f t="shared" si="100"/>
        <v>2</v>
      </c>
      <c r="J925" s="18">
        <f t="shared" si="101"/>
        <v>0</v>
      </c>
      <c r="K925" s="18">
        <f t="shared" si="102"/>
        <v>0</v>
      </c>
      <c r="L925" s="57" t="str">
        <f t="shared" si="103"/>
        <v>Dream Quilt</v>
      </c>
      <c r="M925" s="57" t="str">
        <f t="shared" si="104"/>
        <v>Dream Quilt</v>
      </c>
      <c r="N925" s="61" t="str">
        <f t="shared" si="98"/>
        <v>Dream Quilt</v>
      </c>
    </row>
    <row r="926" spans="1:14" ht="25.15" customHeight="1" x14ac:dyDescent="0.2">
      <c r="A926" s="70" t="s">
        <v>765</v>
      </c>
      <c r="B926" s="71">
        <v>2012</v>
      </c>
      <c r="C926" s="68" t="str">
        <f>IF(ISERROR(VLOOKUP(IF(RIGHT($A926,1)=")",LEFT($A926,FIND(" (",$A926)-1),$A926),[1]ACCS!$B$2:$B$5003, 1, FALSE)), "","1")</f>
        <v/>
      </c>
      <c r="D926" s="103" t="str">
        <f>IF($B926="Unknown","",IF($B926="","",IF(VALUE(LEFT($B926,4))&lt;Calc!$J$2,"ANTIQUE","")))</f>
        <v/>
      </c>
      <c r="E926" s="72" t="s">
        <v>24</v>
      </c>
      <c r="F926" s="121"/>
      <c r="G926" s="121"/>
      <c r="H926" s="62" t="str">
        <f t="shared" si="99"/>
        <v>NRH</v>
      </c>
      <c r="I926" s="18">
        <f t="shared" si="100"/>
        <v>2</v>
      </c>
      <c r="J926" s="18">
        <f t="shared" si="101"/>
        <v>0</v>
      </c>
      <c r="K926" s="18">
        <f t="shared" si="102"/>
        <v>0</v>
      </c>
      <c r="L926" s="57" t="str">
        <f t="shared" si="103"/>
        <v>Dream Team</v>
      </c>
      <c r="M926" s="57" t="str">
        <f t="shared" si="104"/>
        <v>Dream Team</v>
      </c>
      <c r="N926" s="61" t="str">
        <f t="shared" si="98"/>
        <v>Dream Team</v>
      </c>
    </row>
    <row r="927" spans="1:14" ht="25.15" customHeight="1" x14ac:dyDescent="0.2">
      <c r="A927" s="70" t="s">
        <v>766</v>
      </c>
      <c r="B927" s="71">
        <v>2015</v>
      </c>
      <c r="C927" s="68" t="str">
        <f>IF(ISERROR(VLOOKUP(IF(RIGHT($A927,1)=")",LEFT($A927,FIND(" (",$A927)-1),$A927),[1]ACCS!$B$2:$B$5003, 1, FALSE)), "","1")</f>
        <v>1</v>
      </c>
      <c r="D927" s="103" t="str">
        <f>IF($B927="Unknown","",IF($B927="","",IF(VALUE(LEFT($B927,4))&lt;Calc!$J$2,"ANTIQUE","")))</f>
        <v/>
      </c>
      <c r="E927" s="72" t="s">
        <v>21</v>
      </c>
      <c r="F927" s="121"/>
      <c r="G927" s="121"/>
      <c r="H927" s="62" t="str">
        <f t="shared" si="99"/>
        <v>NRH</v>
      </c>
      <c r="I927" s="18">
        <f t="shared" si="100"/>
        <v>2</v>
      </c>
      <c r="J927" s="18">
        <f t="shared" si="101"/>
        <v>0</v>
      </c>
      <c r="K927" s="18">
        <f t="shared" si="102"/>
        <v>0</v>
      </c>
      <c r="L927" s="57" t="str">
        <f t="shared" si="103"/>
        <v>Dream Weaver</v>
      </c>
      <c r="M927" s="57" t="str">
        <f t="shared" si="104"/>
        <v>Dream Weaver</v>
      </c>
      <c r="N927" s="61" t="str">
        <f t="shared" si="98"/>
        <v>Dream Weaver</v>
      </c>
    </row>
    <row r="928" spans="1:14" ht="25.15" customHeight="1" x14ac:dyDescent="0.2">
      <c r="A928" s="70" t="s">
        <v>767</v>
      </c>
      <c r="B928" s="71">
        <v>1980</v>
      </c>
      <c r="C928" s="68" t="str">
        <f>IF(ISERROR(VLOOKUP(IF(RIGHT($A928,1)=")",LEFT($A928,FIND(" (",$A928)-1),$A928),[1]ACCS!$B$2:$B$5003, 1, FALSE)), "","1")</f>
        <v>1</v>
      </c>
      <c r="D928" s="103" t="str">
        <f>IF($B928="Unknown","",IF($B928="","",IF(VALUE(LEFT($B928,4))&lt;Calc!$J$2,"ANTIQUE","")))</f>
        <v/>
      </c>
      <c r="E928" s="72" t="s">
        <v>37</v>
      </c>
      <c r="F928" s="121"/>
      <c r="G928" s="121"/>
      <c r="H928" s="62" t="str">
        <f t="shared" si="99"/>
        <v>NRH</v>
      </c>
      <c r="I928" s="18">
        <f t="shared" si="100"/>
        <v>2</v>
      </c>
      <c r="J928" s="18">
        <f t="shared" si="101"/>
        <v>0</v>
      </c>
      <c r="K928" s="18">
        <f t="shared" si="102"/>
        <v>0</v>
      </c>
      <c r="L928" s="57" t="str">
        <f t="shared" si="103"/>
        <v>Dresden China</v>
      </c>
      <c r="M928" s="57" t="str">
        <f t="shared" si="104"/>
        <v>Dresden China</v>
      </c>
      <c r="N928" s="61" t="str">
        <f t="shared" si="98"/>
        <v>Dresden China</v>
      </c>
    </row>
    <row r="929" spans="1:14" ht="25.15" customHeight="1" x14ac:dyDescent="0.2">
      <c r="A929" s="70" t="s">
        <v>768</v>
      </c>
      <c r="B929" s="71">
        <v>1957</v>
      </c>
      <c r="C929" s="68" t="str">
        <f>IF(ISERROR(VLOOKUP(IF(RIGHT($A929,1)=")",LEFT($A929,FIND(" (",$A929)-1),$A929),[1]ACCS!$B$2:$B$5003, 1, FALSE)), "","1")</f>
        <v/>
      </c>
      <c r="D929" s="103" t="str">
        <f>IF($B929="Unknown","",IF($B929="","",IF(VALUE(LEFT($B929,4))&lt;Calc!$J$2,"ANTIQUE","")))</f>
        <v/>
      </c>
      <c r="E929" s="72" t="s">
        <v>24</v>
      </c>
      <c r="F929" s="121"/>
      <c r="G929" s="121"/>
      <c r="H929" s="62" t="str">
        <f t="shared" si="99"/>
        <v>Japonica</v>
      </c>
      <c r="I929" s="18">
        <f t="shared" si="100"/>
        <v>0</v>
      </c>
      <c r="J929" s="18">
        <f t="shared" si="101"/>
        <v>0</v>
      </c>
      <c r="K929" s="18">
        <f t="shared" si="102"/>
        <v>0</v>
      </c>
      <c r="L929" s="57" t="str">
        <f t="shared" si="103"/>
        <v>Driftwood (See Margaret McCown)</v>
      </c>
      <c r="M929" s="57" t="str">
        <f t="shared" si="104"/>
        <v>Driftwood (See Margaret McCown)</v>
      </c>
      <c r="N929" s="61" t="str">
        <f t="shared" si="98"/>
        <v>Driftwood (See Margaret McCown)</v>
      </c>
    </row>
    <row r="930" spans="1:14" ht="25.15" customHeight="1" x14ac:dyDescent="0.2">
      <c r="A930" s="70" t="s">
        <v>3313</v>
      </c>
      <c r="B930" s="71">
        <v>1849</v>
      </c>
      <c r="C930" s="68" t="str">
        <f>IF(ISERROR(VLOOKUP(IF(RIGHT($A930,1)=")",LEFT($A930,FIND(" (",$A930)-1),$A930),[1]ACCS!$B$2:$B$5003, 1, FALSE)), "","1")</f>
        <v>1</v>
      </c>
      <c r="D930" s="103" t="str">
        <f>IF($B930="Unknown","",IF($B930="","",IF(VALUE(LEFT($B930,4))&lt;Calc!$J$2,"ANTIQUE","")))</f>
        <v>ANTIQUE</v>
      </c>
      <c r="E930" s="72" t="s">
        <v>61</v>
      </c>
      <c r="F930" s="121"/>
      <c r="G930" s="121" t="s">
        <v>26</v>
      </c>
      <c r="H930" s="62" t="str">
        <f t="shared" si="99"/>
        <v>Japonica</v>
      </c>
      <c r="I930" s="18">
        <f t="shared" si="100"/>
        <v>0</v>
      </c>
      <c r="J930" s="18">
        <f t="shared" si="101"/>
        <v>0</v>
      </c>
      <c r="K930" s="18">
        <f t="shared" si="102"/>
        <v>0</v>
      </c>
      <c r="L930" s="57" t="str">
        <f t="shared" si="103"/>
        <v>Dryade (Iride)</v>
      </c>
      <c r="M930" s="57" t="str">
        <f t="shared" si="104"/>
        <v>Dryade (Iride)</v>
      </c>
      <c r="N930" s="61" t="str">
        <f t="shared" si="98"/>
        <v>Dryade</v>
      </c>
    </row>
    <row r="931" spans="1:14" ht="25.15" customHeight="1" x14ac:dyDescent="0.2">
      <c r="A931" s="99" t="s">
        <v>3541</v>
      </c>
      <c r="B931" s="100">
        <v>1952</v>
      </c>
      <c r="C931" s="68" t="str">
        <f>IF(ISERROR(VLOOKUP(IF(RIGHT($A931,1)=")",LEFT($A931,FIND(" (",$A931)-1),$A931),[1]ACCS!$B$2:$B$5003, 1, FALSE)), "","1")</f>
        <v/>
      </c>
      <c r="D931" s="115" t="str">
        <f>IF($B931="Unknown","",IF($B931="","",IF(VALUE(LEFT($B931,4))&lt;Calc!$J$2,"ANTIQUE","")))</f>
        <v/>
      </c>
      <c r="E931" s="53" t="s">
        <v>24</v>
      </c>
      <c r="F931" s="121"/>
      <c r="G931" s="121"/>
      <c r="H931" s="62" t="str">
        <f t="shared" si="99"/>
        <v>Japonica</v>
      </c>
      <c r="I931" s="18">
        <f t="shared" si="100"/>
        <v>0</v>
      </c>
      <c r="J931" s="18">
        <f t="shared" si="101"/>
        <v>0</v>
      </c>
      <c r="K931" s="18">
        <f t="shared" si="102"/>
        <v>0</v>
      </c>
      <c r="L931" s="57" t="str">
        <f t="shared" si="103"/>
        <v>Dubonnet</v>
      </c>
      <c r="M931" s="57" t="str">
        <f t="shared" si="104"/>
        <v>Dubonnet</v>
      </c>
      <c r="N931" s="61" t="str">
        <f t="shared" si="98"/>
        <v>Dubonnet</v>
      </c>
    </row>
    <row r="932" spans="1:14" ht="25.15" customHeight="1" x14ac:dyDescent="0.2">
      <c r="A932" s="70" t="s">
        <v>3314</v>
      </c>
      <c r="B932" s="71">
        <v>1851</v>
      </c>
      <c r="C932" s="68" t="str">
        <f>IF(ISERROR(VLOOKUP(IF(RIGHT($A932,1)=")",LEFT($A932,FIND(" (",$A932)-1),$A932),[1]ACCS!$B$2:$B$5003, 1, FALSE)), "","1")</f>
        <v>1</v>
      </c>
      <c r="D932" s="103" t="str">
        <f>IF($B932="Unknown","",IF($B932="","",IF(VALUE(LEFT($B932,4))&lt;Calc!$J$2,"ANTIQUE","")))</f>
        <v>ANTIQUE</v>
      </c>
      <c r="E932" s="72" t="s">
        <v>24</v>
      </c>
      <c r="F932" s="121"/>
      <c r="G932" s="121"/>
      <c r="H932" s="62" t="str">
        <f t="shared" si="99"/>
        <v>Japonica</v>
      </c>
      <c r="I932" s="18">
        <f t="shared" si="100"/>
        <v>0</v>
      </c>
      <c r="J932" s="18">
        <f t="shared" si="101"/>
        <v>0</v>
      </c>
      <c r="K932" s="18">
        <f t="shared" si="102"/>
        <v>0</v>
      </c>
      <c r="L932" s="57" t="str">
        <f t="shared" si="103"/>
        <v>Duc de Brabant</v>
      </c>
      <c r="M932" s="57" t="str">
        <f t="shared" si="104"/>
        <v>Duc de Brabant</v>
      </c>
      <c r="N932" s="61" t="str">
        <f t="shared" si="98"/>
        <v>Duc de Brabant</v>
      </c>
    </row>
    <row r="933" spans="1:14" ht="25.15" customHeight="1" x14ac:dyDescent="0.2">
      <c r="A933" s="70" t="s">
        <v>3315</v>
      </c>
      <c r="B933" s="71">
        <v>1850</v>
      </c>
      <c r="C933" s="68" t="str">
        <f>IF(ISERROR(VLOOKUP(IF(RIGHT($A933,1)=")",LEFT($A933,FIND(" (",$A933)-1),$A933),[1]ACCS!$B$2:$B$5003, 1, FALSE)), "","1")</f>
        <v/>
      </c>
      <c r="D933" s="103" t="str">
        <f>IF($B933="Unknown","",IF($B933="","",IF(VALUE(LEFT($B933,4))&lt;Calc!$J$2,"ANTIQUE","")))</f>
        <v>ANTIQUE</v>
      </c>
      <c r="E933" s="72" t="s">
        <v>24</v>
      </c>
      <c r="F933" s="121"/>
      <c r="G933" s="121"/>
      <c r="H933" s="62" t="str">
        <f t="shared" si="99"/>
        <v>Japonica</v>
      </c>
      <c r="I933" s="18">
        <f t="shared" si="100"/>
        <v>0</v>
      </c>
      <c r="J933" s="18">
        <f t="shared" si="101"/>
        <v>0</v>
      </c>
      <c r="K933" s="18">
        <f t="shared" si="102"/>
        <v>0</v>
      </c>
      <c r="L933" s="57" t="str">
        <f t="shared" si="103"/>
        <v>Duc d'Orleans (See Marguerite Gouillon)</v>
      </c>
      <c r="M933" s="57" t="str">
        <f t="shared" si="104"/>
        <v>Duc d'Orleans (See Marguerite Gouillon)</v>
      </c>
      <c r="N933" s="61" t="str">
        <f t="shared" si="98"/>
        <v>Duc d'Orleans (See Marguerite Gouillon)</v>
      </c>
    </row>
    <row r="934" spans="1:14" ht="25.15" customHeight="1" x14ac:dyDescent="0.2">
      <c r="A934" s="70" t="s">
        <v>769</v>
      </c>
      <c r="B934" s="71">
        <v>1953</v>
      </c>
      <c r="C934" s="68" t="str">
        <f>IF(ISERROR(VLOOKUP(IF(RIGHT($A934,1)=")",LEFT($A934,FIND(" (",$A934)-1),$A934),[1]ACCS!$B$2:$B$5003, 1, FALSE)), "","1")</f>
        <v>1</v>
      </c>
      <c r="D934" s="103" t="str">
        <f>IF($B934="Unknown","",IF($B934="","",IF(VALUE(LEFT($B934,4))&lt;Calc!$J$2,"ANTIQUE","")))</f>
        <v/>
      </c>
      <c r="E934" s="72" t="s">
        <v>37</v>
      </c>
      <c r="F934" s="121"/>
      <c r="G934" s="121"/>
      <c r="H934" s="62" t="str">
        <f t="shared" si="99"/>
        <v>Japonica</v>
      </c>
      <c r="I934" s="18">
        <f t="shared" si="100"/>
        <v>0</v>
      </c>
      <c r="J934" s="18">
        <f t="shared" si="101"/>
        <v>0</v>
      </c>
      <c r="K934" s="18">
        <f t="shared" si="102"/>
        <v>0</v>
      </c>
      <c r="L934" s="57" t="str">
        <f t="shared" si="103"/>
        <v>Duchess of Covington</v>
      </c>
      <c r="M934" s="57" t="str">
        <f t="shared" si="104"/>
        <v>Duchess of Covington</v>
      </c>
      <c r="N934" s="61" t="str">
        <f t="shared" si="98"/>
        <v>Duchess of Covington</v>
      </c>
    </row>
    <row r="935" spans="1:14" ht="25.15" customHeight="1" x14ac:dyDescent="0.2">
      <c r="A935" s="70" t="s">
        <v>3316</v>
      </c>
      <c r="B935" s="71">
        <v>1800</v>
      </c>
      <c r="C935" s="68" t="str">
        <f>IF(ISERROR(VLOOKUP(IF(RIGHT($A935,1)=")",LEFT($A935,FIND(" (",$A935)-1),$A935),[1]ACCS!$B$2:$B$5003, 1, FALSE)), "","1")</f>
        <v/>
      </c>
      <c r="D935" s="103" t="str">
        <f>IF($B935="Unknown","",IF($B935="","",IF(VALUE(LEFT($B935,4))&lt;Calc!$J$2,"ANTIQUE","")))</f>
        <v>ANTIQUE</v>
      </c>
      <c r="E935" s="72" t="s">
        <v>37</v>
      </c>
      <c r="F935" s="121"/>
      <c r="G935" s="121"/>
      <c r="H935" s="62" t="str">
        <f t="shared" si="99"/>
        <v>Japonica</v>
      </c>
      <c r="I935" s="18">
        <f t="shared" si="100"/>
        <v>0</v>
      </c>
      <c r="J935" s="18">
        <f t="shared" si="101"/>
        <v>0</v>
      </c>
      <c r="K935" s="18">
        <f t="shared" si="102"/>
        <v>0</v>
      </c>
      <c r="L935" s="57" t="str">
        <f t="shared" si="103"/>
        <v>Duchess of Sutherland</v>
      </c>
      <c r="M935" s="57" t="str">
        <f t="shared" si="104"/>
        <v>Duchess of Sutherland</v>
      </c>
      <c r="N935" s="61" t="str">
        <f t="shared" si="98"/>
        <v>Duchess of Sutherland</v>
      </c>
    </row>
    <row r="936" spans="1:14" ht="25.15" customHeight="1" x14ac:dyDescent="0.2">
      <c r="A936" s="70" t="s">
        <v>770</v>
      </c>
      <c r="B936" s="71">
        <v>1942</v>
      </c>
      <c r="C936" s="68" t="str">
        <f>IF(ISERROR(VLOOKUP(IF(RIGHT($A936,1)=")",LEFT($A936,FIND(" (",$A936)-1),$A936),[1]ACCS!$B$2:$B$5003, 1, FALSE)), "","1")</f>
        <v/>
      </c>
      <c r="D936" s="103" t="str">
        <f>IF($B936="Unknown","",IF($B936="","",IF(VALUE(LEFT($B936,4))&lt;Calc!$J$2,"ANTIQUE","")))</f>
        <v/>
      </c>
      <c r="E936" s="72" t="s">
        <v>24</v>
      </c>
      <c r="F936" s="121" t="s">
        <v>5</v>
      </c>
      <c r="G936" s="121"/>
      <c r="H936" s="62" t="str">
        <f t="shared" si="99"/>
        <v>Japonica</v>
      </c>
      <c r="I936" s="18">
        <f t="shared" si="100"/>
        <v>0</v>
      </c>
      <c r="J936" s="18">
        <f t="shared" si="101"/>
        <v>0</v>
      </c>
      <c r="K936" s="18">
        <f t="shared" si="102"/>
        <v>0</v>
      </c>
      <c r="L936" s="57" t="str">
        <f t="shared" si="103"/>
        <v>Duchess of Windsor</v>
      </c>
      <c r="M936" s="57" t="str">
        <f t="shared" si="104"/>
        <v>Duchess of Windsor</v>
      </c>
      <c r="N936" s="61" t="str">
        <f t="shared" si="98"/>
        <v>Duchess of Windsor</v>
      </c>
    </row>
    <row r="937" spans="1:14" ht="25.15" customHeight="1" x14ac:dyDescent="0.2">
      <c r="A937" s="70" t="s">
        <v>3317</v>
      </c>
      <c r="B937" s="71">
        <v>1898</v>
      </c>
      <c r="C937" s="68" t="str">
        <f>IF(ISERROR(VLOOKUP(IF(RIGHT($A937,1)=")",LEFT($A937,FIND(" (",$A937)-1),$A937),[1]ACCS!$B$2:$B$5003, 1, FALSE)), "","1")</f>
        <v/>
      </c>
      <c r="D937" s="103" t="str">
        <f>IF($B937="Unknown","",IF($B937="","",IF(VALUE(LEFT($B937,4))&lt;Calc!$J$2,"ANTIQUE","")))</f>
        <v>ANTIQUE</v>
      </c>
      <c r="E937" s="72" t="s">
        <v>24</v>
      </c>
      <c r="F937" s="121"/>
      <c r="G937" s="121"/>
      <c r="H937" s="62" t="str">
        <f t="shared" si="99"/>
        <v>Japonica</v>
      </c>
      <c r="I937" s="18">
        <f t="shared" si="100"/>
        <v>0</v>
      </c>
      <c r="J937" s="18">
        <f t="shared" si="101"/>
        <v>0</v>
      </c>
      <c r="K937" s="18">
        <f t="shared" si="102"/>
        <v>0</v>
      </c>
      <c r="L937" s="57" t="str">
        <f t="shared" si="103"/>
        <v>Duchess of York (See Lady Loch)</v>
      </c>
      <c r="M937" s="57" t="str">
        <f t="shared" si="104"/>
        <v>Duchess of York (See Lady Loch)</v>
      </c>
      <c r="N937" s="61" t="str">
        <f t="shared" si="98"/>
        <v>Duchess of York (See Lady Loch)</v>
      </c>
    </row>
    <row r="938" spans="1:14" ht="25.15" customHeight="1" x14ac:dyDescent="0.2">
      <c r="A938" s="70" t="s">
        <v>3318</v>
      </c>
      <c r="B938" s="71">
        <v>1874</v>
      </c>
      <c r="C938" s="68" t="str">
        <f>IF(ISERROR(VLOOKUP(IF(RIGHT($A938,1)=")",LEFT($A938,FIND(" (",$A938)-1),$A938),[1]ACCS!$B$2:$B$5003, 1, FALSE)), "","1")</f>
        <v>1</v>
      </c>
      <c r="D938" s="103" t="str">
        <f>IF($B938="Unknown","",IF($B938="","",IF(VALUE(LEFT($B938,4))&lt;Calc!$J$2,"ANTIQUE","")))</f>
        <v>ANTIQUE</v>
      </c>
      <c r="E938" s="72" t="s">
        <v>24</v>
      </c>
      <c r="F938" s="121"/>
      <c r="G938" s="121"/>
      <c r="H938" s="62" t="str">
        <f t="shared" si="99"/>
        <v>Japonica</v>
      </c>
      <c r="I938" s="18">
        <f t="shared" si="100"/>
        <v>0</v>
      </c>
      <c r="J938" s="18">
        <f t="shared" si="101"/>
        <v>0</v>
      </c>
      <c r="K938" s="18">
        <f t="shared" si="102"/>
        <v>0</v>
      </c>
      <c r="L938" s="57" t="str">
        <f t="shared" si="103"/>
        <v>Duchesse De Rohan</v>
      </c>
      <c r="M938" s="57" t="str">
        <f t="shared" si="104"/>
        <v>Duchesse De Rohan</v>
      </c>
      <c r="N938" s="61" t="str">
        <f t="shared" si="98"/>
        <v>Duchesse De Rohan</v>
      </c>
    </row>
    <row r="939" spans="1:14" ht="25.15" customHeight="1" x14ac:dyDescent="0.2">
      <c r="A939" s="70" t="s">
        <v>771</v>
      </c>
      <c r="B939" s="71">
        <v>1908</v>
      </c>
      <c r="C939" s="68" t="str">
        <f>IF(ISERROR(VLOOKUP(IF(RIGHT($A939,1)=")",LEFT($A939,FIND(" (",$A939)-1),$A939),[1]ACCS!$B$2:$B$5003, 1, FALSE)), "","1")</f>
        <v>1</v>
      </c>
      <c r="D939" s="103" t="str">
        <f>IF($B939="Unknown","",IF($B939="","",IF(VALUE(LEFT($B939,4))&lt;Calc!$J$2,"ANTIQUE","")))</f>
        <v/>
      </c>
      <c r="E939" s="72" t="s">
        <v>24</v>
      </c>
      <c r="F939" s="121"/>
      <c r="G939" s="121"/>
      <c r="H939" s="62" t="str">
        <f t="shared" si="99"/>
        <v>Japonica</v>
      </c>
      <c r="I939" s="18">
        <f t="shared" si="100"/>
        <v>0</v>
      </c>
      <c r="J939" s="18">
        <f t="shared" si="101"/>
        <v>0</v>
      </c>
      <c r="K939" s="18">
        <f t="shared" si="102"/>
        <v>0</v>
      </c>
      <c r="L939" s="57" t="str">
        <f t="shared" si="103"/>
        <v>Duchesse Decazes</v>
      </c>
      <c r="M939" s="57" t="str">
        <f t="shared" si="104"/>
        <v>Duchesse Decazes</v>
      </c>
      <c r="N939" s="61" t="str">
        <f t="shared" si="98"/>
        <v>Duchesse Decazes</v>
      </c>
    </row>
    <row r="940" spans="1:14" ht="25.15" customHeight="1" x14ac:dyDescent="0.2">
      <c r="A940" s="70" t="s">
        <v>3319</v>
      </c>
      <c r="B940" s="71">
        <v>1843</v>
      </c>
      <c r="C940" s="68" t="str">
        <f>IF(ISERROR(VLOOKUP(IF(RIGHT($A940,1)=")",LEFT($A940,FIND(" (",$A940)-1),$A940),[1]ACCS!$B$2:$B$5003, 1, FALSE)), "","1")</f>
        <v/>
      </c>
      <c r="D940" s="103" t="str">
        <f>IF($B940="Unknown","",IF($B940="","",IF(VALUE(LEFT($B940,4))&lt;Calc!$J$2,"ANTIQUE","")))</f>
        <v>ANTIQUE</v>
      </c>
      <c r="E940" s="72" t="s">
        <v>24</v>
      </c>
      <c r="F940" s="121"/>
      <c r="G940" s="121"/>
      <c r="H940" s="62" t="str">
        <f t="shared" si="99"/>
        <v>Japonica</v>
      </c>
      <c r="I940" s="18">
        <f t="shared" si="100"/>
        <v>0</v>
      </c>
      <c r="J940" s="18">
        <f t="shared" si="101"/>
        <v>0</v>
      </c>
      <c r="K940" s="18">
        <f t="shared" si="102"/>
        <v>0</v>
      </c>
      <c r="L940" s="57" t="str">
        <f t="shared" si="103"/>
        <v>Duchesse D'Orleans</v>
      </c>
      <c r="M940" s="57" t="str">
        <f t="shared" si="104"/>
        <v>Duchesse D'Orleans</v>
      </c>
      <c r="N940" s="61" t="str">
        <f t="shared" si="98"/>
        <v>Duchesse D'Orleans</v>
      </c>
    </row>
    <row r="941" spans="1:14" ht="25.15" customHeight="1" x14ac:dyDescent="0.2">
      <c r="A941" s="70" t="s">
        <v>772</v>
      </c>
      <c r="B941" s="71">
        <v>2003</v>
      </c>
      <c r="C941" s="68" t="str">
        <f>IF(ISERROR(VLOOKUP(IF(RIGHT($A941,1)=")",LEFT($A941,FIND(" (",$A941)-1),$A941),[1]ACCS!$B$2:$B$5003, 1, FALSE)), "","1")</f>
        <v>1</v>
      </c>
      <c r="D941" s="103" t="str">
        <f>IF($B941="Unknown","",IF($B941="","",IF(VALUE(LEFT($B941,4))&lt;Calc!$J$2,"ANTIQUE","")))</f>
        <v/>
      </c>
      <c r="E941" s="72" t="s">
        <v>24</v>
      </c>
      <c r="F941" s="121" t="s">
        <v>5</v>
      </c>
      <c r="G941" s="121"/>
      <c r="H941" s="62" t="str">
        <f t="shared" si="99"/>
        <v>Japonica</v>
      </c>
      <c r="I941" s="18">
        <f t="shared" si="100"/>
        <v>0</v>
      </c>
      <c r="J941" s="18">
        <f t="shared" si="101"/>
        <v>0</v>
      </c>
      <c r="K941" s="18">
        <f t="shared" si="102"/>
        <v>0</v>
      </c>
      <c r="L941" s="57" t="str">
        <f t="shared" si="103"/>
        <v>Dudley Boudreaux</v>
      </c>
      <c r="M941" s="57" t="str">
        <f t="shared" si="104"/>
        <v>Dudley Boudreaux</v>
      </c>
      <c r="N941" s="61" t="str">
        <f t="shared" si="98"/>
        <v>Dudley Boudreaux</v>
      </c>
    </row>
    <row r="942" spans="1:14" ht="25.15" customHeight="1" x14ac:dyDescent="0.2">
      <c r="A942" s="70" t="s">
        <v>773</v>
      </c>
      <c r="B942" s="71">
        <v>1944</v>
      </c>
      <c r="C942" s="68" t="str">
        <f>IF(ISERROR(VLOOKUP(IF(RIGHT($A942,1)=")",LEFT($A942,FIND(" (",$A942)-1),$A942),[1]ACCS!$B$2:$B$5003, 1, FALSE)), "","1")</f>
        <v>1</v>
      </c>
      <c r="D942" s="103" t="str">
        <f>IF($B942="Unknown","",IF($B942="","",IF(VALUE(LEFT($B942,4))&lt;Calc!$J$2,"ANTIQUE","")))</f>
        <v/>
      </c>
      <c r="E942" s="72" t="s">
        <v>37</v>
      </c>
      <c r="F942" s="121"/>
      <c r="G942" s="121"/>
      <c r="H942" s="62" t="str">
        <f t="shared" si="99"/>
        <v>Japonica</v>
      </c>
      <c r="I942" s="18">
        <f t="shared" si="100"/>
        <v>0</v>
      </c>
      <c r="J942" s="18">
        <f t="shared" si="101"/>
        <v>0</v>
      </c>
      <c r="K942" s="18">
        <f t="shared" si="102"/>
        <v>0</v>
      </c>
      <c r="L942" s="57" t="str">
        <f t="shared" si="103"/>
        <v>Duke of Burgundy</v>
      </c>
      <c r="M942" s="57" t="str">
        <f t="shared" si="104"/>
        <v>Duke of Burgundy</v>
      </c>
      <c r="N942" s="61" t="str">
        <f t="shared" si="98"/>
        <v>Duke of Burgundy</v>
      </c>
    </row>
    <row r="943" spans="1:14" ht="25.15" customHeight="1" x14ac:dyDescent="0.2">
      <c r="A943" s="70" t="s">
        <v>3320</v>
      </c>
      <c r="B943" s="71">
        <v>1848</v>
      </c>
      <c r="C943" s="68" t="str">
        <f>IF(ISERROR(VLOOKUP(IF(RIGHT($A943,1)=")",LEFT($A943,FIND(" (",$A943)-1),$A943),[1]ACCS!$B$2:$B$5003, 1, FALSE)), "","1")</f>
        <v>1</v>
      </c>
      <c r="D943" s="103" t="str">
        <f>IF($B943="Unknown","",IF($B943="","",IF(VALUE(LEFT($B943,4))&lt;Calc!$J$2,"ANTIQUE","")))</f>
        <v>ANTIQUE</v>
      </c>
      <c r="E943" s="72" t="s">
        <v>37</v>
      </c>
      <c r="F943" s="121"/>
      <c r="G943" s="121"/>
      <c r="H943" s="62" t="str">
        <f t="shared" si="99"/>
        <v>Japonica</v>
      </c>
      <c r="I943" s="18">
        <f t="shared" si="100"/>
        <v>0</v>
      </c>
      <c r="J943" s="18">
        <f t="shared" si="101"/>
        <v>0</v>
      </c>
      <c r="K943" s="18">
        <f t="shared" si="102"/>
        <v>0</v>
      </c>
      <c r="L943" s="57" t="str">
        <f t="shared" si="103"/>
        <v>Duke of Wellington</v>
      </c>
      <c r="M943" s="57" t="str">
        <f t="shared" si="104"/>
        <v>Duke of Wellington</v>
      </c>
      <c r="N943" s="61" t="str">
        <f t="shared" si="98"/>
        <v>Duke of Wellington</v>
      </c>
    </row>
    <row r="944" spans="1:14" ht="25.15" customHeight="1" x14ac:dyDescent="0.2">
      <c r="A944" s="70" t="s">
        <v>774</v>
      </c>
      <c r="B944" s="71">
        <v>1904</v>
      </c>
      <c r="C944" s="68" t="str">
        <f>IF(ISERROR(VLOOKUP(IF(RIGHT($A944,1)=")",LEFT($A944,FIND(" (",$A944)-1),$A944),[1]ACCS!$B$2:$B$5003, 1, FALSE)), "","1")</f>
        <v/>
      </c>
      <c r="D944" s="103" t="str">
        <f>IF($B944="Unknown","",IF($B944="","",IF(VALUE(LEFT($B944,4))&lt;Calc!$J$2,"ANTIQUE","")))</f>
        <v/>
      </c>
      <c r="E944" s="72" t="s">
        <v>24</v>
      </c>
      <c r="F944" s="121"/>
      <c r="G944" s="121"/>
      <c r="H944" s="62" t="str">
        <f t="shared" si="99"/>
        <v>Japonica</v>
      </c>
      <c r="I944" s="18">
        <f t="shared" si="100"/>
        <v>0</v>
      </c>
      <c r="J944" s="18">
        <f t="shared" si="101"/>
        <v>0</v>
      </c>
      <c r="K944" s="18">
        <f t="shared" si="102"/>
        <v>0</v>
      </c>
      <c r="L944" s="57" t="str">
        <f t="shared" si="103"/>
        <v>Duke of York (See Otahuhu Beauty)</v>
      </c>
      <c r="M944" s="57" t="str">
        <f t="shared" si="104"/>
        <v>Duke of York (See Otahuhu Beauty)</v>
      </c>
      <c r="N944" s="61" t="str">
        <f t="shared" si="98"/>
        <v>Duke of York (See Otahuhu Beauty)</v>
      </c>
    </row>
    <row r="945" spans="1:14" ht="25.15" customHeight="1" x14ac:dyDescent="0.2">
      <c r="A945" s="70" t="s">
        <v>775</v>
      </c>
      <c r="B945" s="71">
        <v>1986</v>
      </c>
      <c r="C945" s="68" t="str">
        <f>IF(ISERROR(VLOOKUP(IF(RIGHT($A945,1)=")",LEFT($A945,FIND(" (",$A945)-1),$A945),[1]ACCS!$B$2:$B$5003, 1, FALSE)), "","1")</f>
        <v>1</v>
      </c>
      <c r="D945" s="103" t="str">
        <f>IF($B945="Unknown","",IF($B945="","",IF(VALUE(LEFT($B945,4))&lt;Calc!$J$2,"ANTIQUE","")))</f>
        <v/>
      </c>
      <c r="E945" s="72" t="s">
        <v>37</v>
      </c>
      <c r="F945" s="121"/>
      <c r="G945" s="121" t="s">
        <v>26</v>
      </c>
      <c r="H945" s="62" t="str">
        <f t="shared" si="99"/>
        <v>Japonica</v>
      </c>
      <c r="I945" s="18">
        <f t="shared" si="100"/>
        <v>0</v>
      </c>
      <c r="J945" s="18">
        <f t="shared" si="101"/>
        <v>0</v>
      </c>
      <c r="K945" s="18">
        <f t="shared" si="102"/>
        <v>0</v>
      </c>
      <c r="L945" s="57" t="str">
        <f t="shared" si="103"/>
        <v>Dusty</v>
      </c>
      <c r="M945" s="57" t="str">
        <f t="shared" si="104"/>
        <v>Dusty</v>
      </c>
      <c r="N945" s="61" t="str">
        <f t="shared" si="98"/>
        <v>Dusty</v>
      </c>
    </row>
    <row r="946" spans="1:14" ht="25.15" customHeight="1" x14ac:dyDescent="0.2">
      <c r="A946" s="70" t="s">
        <v>776</v>
      </c>
      <c r="B946" s="71">
        <v>2017</v>
      </c>
      <c r="C946" s="68" t="str">
        <f>IF(ISERROR(VLOOKUP(IF(RIGHT($A946,1)=")",LEFT($A946,FIND(" (",$A946)-1),$A946),[1]ACCS!$B$2:$B$5003, 1, FALSE)), "","1")</f>
        <v>1</v>
      </c>
      <c r="D946" s="103" t="str">
        <f>IF($B946="Unknown","",IF($B946="","",IF(VALUE(LEFT($B946,4))&lt;Calc!$J$2,"ANTIQUE","")))</f>
        <v/>
      </c>
      <c r="E946" s="72" t="s">
        <v>24</v>
      </c>
      <c r="F946" s="121"/>
      <c r="G946" s="121"/>
      <c r="H946" s="62" t="str">
        <f t="shared" si="99"/>
        <v>Japonica</v>
      </c>
      <c r="I946" s="18">
        <f t="shared" si="100"/>
        <v>0</v>
      </c>
      <c r="J946" s="18">
        <f t="shared" si="101"/>
        <v>0</v>
      </c>
      <c r="K946" s="18">
        <f t="shared" si="102"/>
        <v>0</v>
      </c>
      <c r="L946" s="57" t="str">
        <f t="shared" si="103"/>
        <v>Dusty Wellborn</v>
      </c>
      <c r="M946" s="57" t="str">
        <f t="shared" si="104"/>
        <v>Dusty Wellborn</v>
      </c>
      <c r="N946" s="61" t="str">
        <f t="shared" si="98"/>
        <v>Dusty Wellborn</v>
      </c>
    </row>
    <row r="947" spans="1:14" ht="25.15" customHeight="1" x14ac:dyDescent="0.2">
      <c r="A947" s="99" t="s">
        <v>3159</v>
      </c>
      <c r="B947" s="100">
        <v>1988</v>
      </c>
      <c r="C947" s="68" t="str">
        <f>IF(ISERROR(VLOOKUP(IF(RIGHT($A947,1)=")",LEFT($A947,FIND(" (",$A947)-1),$A947),[1]ACCS!$B$2:$B$5003, 1, FALSE)), "","1")</f>
        <v>1</v>
      </c>
      <c r="D947" s="115" t="str">
        <f>IF($B947="Unknown","",IF($B947="","",IF(VALUE(LEFT($B947,4))&lt;Calc!$J$2,"ANTIQUE","")))</f>
        <v/>
      </c>
      <c r="E947" s="53" t="s">
        <v>61</v>
      </c>
      <c r="F947" s="121"/>
      <c r="G947" s="121"/>
      <c r="H947" s="62" t="str">
        <f t="shared" si="99"/>
        <v>Sasanqua</v>
      </c>
      <c r="I947" s="18">
        <f t="shared" si="100"/>
        <v>3</v>
      </c>
      <c r="J947" s="18">
        <f t="shared" si="101"/>
        <v>0</v>
      </c>
      <c r="K947" s="18">
        <f t="shared" si="102"/>
        <v>0</v>
      </c>
      <c r="L947" s="57" t="str">
        <f t="shared" si="103"/>
        <v>Dwarf Shishi</v>
      </c>
      <c r="M947" s="57" t="str">
        <f t="shared" si="104"/>
        <v>Dwarf Shishi</v>
      </c>
      <c r="N947" s="61" t="str">
        <f t="shared" si="98"/>
        <v>Dwarf Shishi</v>
      </c>
    </row>
    <row r="948" spans="1:14" ht="25.15" customHeight="1" x14ac:dyDescent="0.2">
      <c r="A948" s="70" t="s">
        <v>3010</v>
      </c>
      <c r="B948" s="71">
        <v>1997</v>
      </c>
      <c r="C948" s="68" t="str">
        <f>IF(ISERROR(VLOOKUP(IF(RIGHT($A948,1)=")",LEFT($A948,FIND(" (",$A948)-1),$A948),[1]ACCS!$B$2:$B$5003, 1, FALSE)), "","1")</f>
        <v>1</v>
      </c>
      <c r="D948" s="103" t="str">
        <f>IF($B948="Unknown","",IF($B948="","",IF(VALUE(LEFT($B948,4))&lt;Calc!$J$2,"ANTIQUE","")))</f>
        <v/>
      </c>
      <c r="E948" s="72" t="s">
        <v>61</v>
      </c>
      <c r="F948" s="121"/>
      <c r="G948" s="121"/>
      <c r="H948" s="62" t="str">
        <f t="shared" si="99"/>
        <v>Sasanqua</v>
      </c>
      <c r="I948" s="18">
        <f t="shared" si="100"/>
        <v>3</v>
      </c>
      <c r="J948" s="18">
        <f t="shared" si="101"/>
        <v>0</v>
      </c>
      <c r="K948" s="18">
        <f t="shared" si="102"/>
        <v>0</v>
      </c>
      <c r="L948" s="57" t="str">
        <f t="shared" si="103"/>
        <v>Dwarf Shishi White</v>
      </c>
      <c r="M948" s="57" t="str">
        <f t="shared" si="104"/>
        <v>Dwarf Shishi White</v>
      </c>
      <c r="N948" s="61" t="str">
        <f t="shared" si="98"/>
        <v>Dwarf Shishi White</v>
      </c>
    </row>
    <row r="949" spans="1:14" ht="25.15" customHeight="1" x14ac:dyDescent="0.2">
      <c r="A949" s="70" t="s">
        <v>777</v>
      </c>
      <c r="B949" s="71">
        <v>1985</v>
      </c>
      <c r="C949" s="68" t="str">
        <f>IF(ISERROR(VLOOKUP(IF(RIGHT($A949,1)=")",LEFT($A949,FIND(" (",$A949)-1),$A949),[1]ACCS!$B$2:$B$5003, 1, FALSE)), "","1")</f>
        <v>1</v>
      </c>
      <c r="D949" s="103" t="str">
        <f>IF($B949="Unknown","",IF($B949="","",IF(VALUE(LEFT($B949,4))&lt;Calc!$J$2,"ANTIQUE","")))</f>
        <v/>
      </c>
      <c r="E949" s="72" t="s">
        <v>29</v>
      </c>
      <c r="F949" s="121"/>
      <c r="G949" s="121"/>
      <c r="H949" s="62" t="str">
        <f t="shared" si="99"/>
        <v>Reticulata</v>
      </c>
      <c r="I949" s="18">
        <f t="shared" si="100"/>
        <v>1</v>
      </c>
      <c r="J949" s="18">
        <f t="shared" si="101"/>
        <v>0</v>
      </c>
      <c r="K949" s="18">
        <f t="shared" si="102"/>
        <v>0</v>
      </c>
      <c r="L949" s="57" t="str">
        <f t="shared" si="103"/>
        <v>Dynasty</v>
      </c>
      <c r="M949" s="57" t="str">
        <f t="shared" si="104"/>
        <v>Dynasty</v>
      </c>
      <c r="N949" s="61" t="str">
        <f t="shared" si="98"/>
        <v>Dynasty</v>
      </c>
    </row>
    <row r="950" spans="1:14" ht="25.15" customHeight="1" x14ac:dyDescent="0.2">
      <c r="A950" s="70" t="s">
        <v>778</v>
      </c>
      <c r="B950" s="71">
        <v>1954</v>
      </c>
      <c r="C950" s="68" t="str">
        <f>IF(ISERROR(VLOOKUP(IF(RIGHT($A950,1)=")",LEFT($A950,FIND(" (",$A950)-1),$A950),[1]ACCS!$B$2:$B$5003, 1, FALSE)), "","1")</f>
        <v>1</v>
      </c>
      <c r="D950" s="103" t="str">
        <f>IF($B950="Unknown","",IF($B950="","",IF(VALUE(LEFT($B950,4))&lt;Calc!$J$2,"ANTIQUE","")))</f>
        <v/>
      </c>
      <c r="E950" s="72" t="s">
        <v>24</v>
      </c>
      <c r="F950" s="121"/>
      <c r="G950" s="121" t="s">
        <v>26</v>
      </c>
      <c r="H950" s="62" t="str">
        <f t="shared" si="99"/>
        <v>NRH</v>
      </c>
      <c r="I950" s="18">
        <f t="shared" si="100"/>
        <v>2</v>
      </c>
      <c r="J950" s="18">
        <f t="shared" si="101"/>
        <v>0</v>
      </c>
      <c r="K950" s="18">
        <f t="shared" si="102"/>
        <v>0</v>
      </c>
      <c r="L950" s="57" t="str">
        <f t="shared" si="103"/>
        <v>E. G. Waterhouse</v>
      </c>
      <c r="M950" s="57" t="str">
        <f t="shared" si="104"/>
        <v>E. G. Waterhouse</v>
      </c>
      <c r="N950" s="61" t="str">
        <f t="shared" si="98"/>
        <v>E. G. Waterhouse</v>
      </c>
    </row>
    <row r="951" spans="1:14" ht="25.15" customHeight="1" x14ac:dyDescent="0.2">
      <c r="A951" s="70" t="s">
        <v>779</v>
      </c>
      <c r="B951" s="71">
        <v>2001</v>
      </c>
      <c r="C951" s="68" t="str">
        <f>IF(ISERROR(VLOOKUP(IF(RIGHT($A951,1)=")",LEFT($A951,FIND(" (",$A951)-1),$A951),[1]ACCS!$B$2:$B$5003, 1, FALSE)), "","1")</f>
        <v>1</v>
      </c>
      <c r="D951" s="103" t="str">
        <f>IF($B951="Unknown","",IF($B951="","",IF(VALUE(LEFT($B951,4))&lt;Calc!$J$2,"ANTIQUE","")))</f>
        <v/>
      </c>
      <c r="E951" s="72" t="s">
        <v>24</v>
      </c>
      <c r="F951" s="121"/>
      <c r="G951" s="121" t="s">
        <v>26</v>
      </c>
      <c r="H951" s="62" t="str">
        <f t="shared" si="99"/>
        <v>Japonica</v>
      </c>
      <c r="I951" s="18">
        <f t="shared" si="100"/>
        <v>0</v>
      </c>
      <c r="J951" s="18">
        <f t="shared" si="101"/>
        <v>0</v>
      </c>
      <c r="K951" s="18">
        <f t="shared" si="102"/>
        <v>0</v>
      </c>
      <c r="L951" s="57" t="str">
        <f t="shared" si="103"/>
        <v>Early Autumn</v>
      </c>
      <c r="M951" s="57" t="str">
        <f t="shared" si="104"/>
        <v>Early Autumn</v>
      </c>
      <c r="N951" s="61" t="str">
        <f t="shared" si="98"/>
        <v>Early Autumn</v>
      </c>
    </row>
    <row r="952" spans="1:14" ht="25.15" customHeight="1" x14ac:dyDescent="0.2">
      <c r="A952" s="70" t="s">
        <v>780</v>
      </c>
      <c r="B952" s="71">
        <v>1964</v>
      </c>
      <c r="C952" s="68" t="str">
        <f>IF(ISERROR(VLOOKUP(IF(RIGHT($A952,1)=")",LEFT($A952,FIND(" (",$A952)-1),$A952),[1]ACCS!$B$2:$B$5003, 1, FALSE)), "","1")</f>
        <v/>
      </c>
      <c r="D952" s="103" t="str">
        <f>IF($B952="Unknown","",IF($B952="","",IF(VALUE(LEFT($B952,4))&lt;Calc!$J$2,"ANTIQUE","")))</f>
        <v/>
      </c>
      <c r="E952" s="72" t="s">
        <v>30</v>
      </c>
      <c r="F952" s="121"/>
      <c r="G952" s="121"/>
      <c r="H952" s="62" t="str">
        <f t="shared" si="99"/>
        <v>Reticulata</v>
      </c>
      <c r="I952" s="18">
        <f t="shared" si="100"/>
        <v>1</v>
      </c>
      <c r="J952" s="18">
        <f t="shared" si="101"/>
        <v>0</v>
      </c>
      <c r="K952" s="18">
        <f t="shared" si="102"/>
        <v>0</v>
      </c>
      <c r="L952" s="57" t="str">
        <f t="shared" si="103"/>
        <v>Early Crimson</v>
      </c>
      <c r="M952" s="57" t="str">
        <f t="shared" si="104"/>
        <v>Early Crimson</v>
      </c>
      <c r="N952" s="61" t="str">
        <f t="shared" si="98"/>
        <v>Early Crimson</v>
      </c>
    </row>
    <row r="953" spans="1:14" ht="25.15" customHeight="1" x14ac:dyDescent="0.2">
      <c r="A953" s="70" t="s">
        <v>781</v>
      </c>
      <c r="B953" s="71">
        <v>1996</v>
      </c>
      <c r="C953" s="68" t="str">
        <f>IF(ISERROR(VLOOKUP(IF(RIGHT($A953,1)=")",LEFT($A953,FIND(" (",$A953)-1),$A953),[1]ACCS!$B$2:$B$5003, 1, FALSE)), "","1")</f>
        <v>1</v>
      </c>
      <c r="D953" s="103" t="str">
        <f>IF($B953="Unknown","",IF($B953="","",IF(VALUE(LEFT($B953,4))&lt;Calc!$J$2,"ANTIQUE","")))</f>
        <v/>
      </c>
      <c r="E953" s="72" t="s">
        <v>29</v>
      </c>
      <c r="F953" s="121"/>
      <c r="G953" s="121"/>
      <c r="H953" s="62" t="str">
        <f t="shared" si="99"/>
        <v>Reticulata</v>
      </c>
      <c r="I953" s="18">
        <f t="shared" si="100"/>
        <v>1</v>
      </c>
      <c r="J953" s="18">
        <f t="shared" si="101"/>
        <v>0</v>
      </c>
      <c r="K953" s="18">
        <f t="shared" si="102"/>
        <v>0</v>
      </c>
      <c r="L953" s="57" t="str">
        <f t="shared" si="103"/>
        <v>Early Girly</v>
      </c>
      <c r="M953" s="57" t="str">
        <f t="shared" si="104"/>
        <v>Early Girly</v>
      </c>
      <c r="N953" s="61" t="str">
        <f t="shared" si="98"/>
        <v>Early Girly</v>
      </c>
    </row>
    <row r="954" spans="1:14" ht="25.15" customHeight="1" x14ac:dyDescent="0.2">
      <c r="A954" s="70" t="s">
        <v>782</v>
      </c>
      <c r="B954" s="71">
        <v>1992</v>
      </c>
      <c r="C954" s="68" t="str">
        <f>IF(ISERROR(VLOOKUP(IF(RIGHT($A954,1)=")",LEFT($A954,FIND(" (",$A954)-1),$A954),[1]ACCS!$B$2:$B$5003, 1, FALSE)), "","1")</f>
        <v>1</v>
      </c>
      <c r="D954" s="103" t="str">
        <f>IF($B954="Unknown","",IF($B954="","",IF(VALUE(LEFT($B954,4))&lt;Calc!$J$2,"ANTIQUE","")))</f>
        <v/>
      </c>
      <c r="E954" s="72" t="s">
        <v>47</v>
      </c>
      <c r="F954" s="121"/>
      <c r="G954" s="121" t="s">
        <v>26</v>
      </c>
      <c r="H954" s="62" t="str">
        <f t="shared" si="99"/>
        <v>Sasanqua</v>
      </c>
      <c r="I954" s="18">
        <f t="shared" si="100"/>
        <v>3</v>
      </c>
      <c r="J954" s="18">
        <f t="shared" si="101"/>
        <v>0</v>
      </c>
      <c r="K954" s="18">
        <f t="shared" si="102"/>
        <v>0</v>
      </c>
      <c r="L954" s="57" t="str">
        <f t="shared" si="103"/>
        <v>Early Pearly</v>
      </c>
      <c r="M954" s="57" t="str">
        <f t="shared" si="104"/>
        <v>Early Pearly</v>
      </c>
      <c r="N954" s="61" t="str">
        <f t="shared" si="98"/>
        <v>Early Pearly</v>
      </c>
    </row>
    <row r="955" spans="1:14" ht="25.15" customHeight="1" x14ac:dyDescent="0.2">
      <c r="A955" s="70" t="s">
        <v>783</v>
      </c>
      <c r="B955" s="71">
        <v>1964</v>
      </c>
      <c r="C955" s="68" t="str">
        <f>IF(ISERROR(VLOOKUP(IF(RIGHT($A955,1)=")",LEFT($A955,FIND(" (",$A955)-1),$A955),[1]ACCS!$B$2:$B$5003, 1, FALSE)), "","1")</f>
        <v/>
      </c>
      <c r="D955" s="103" t="str">
        <f>IF($B955="Unknown","",IF($B955="","",IF(VALUE(LEFT($B955,4))&lt;Calc!$J$2,"ANTIQUE","")))</f>
        <v/>
      </c>
      <c r="E955" s="72" t="s">
        <v>37</v>
      </c>
      <c r="F955" s="121"/>
      <c r="G955" s="121"/>
      <c r="H955" s="62" t="str">
        <f t="shared" si="99"/>
        <v>Reticulata</v>
      </c>
      <c r="I955" s="18">
        <f t="shared" si="100"/>
        <v>1</v>
      </c>
      <c r="J955" s="18">
        <f t="shared" si="101"/>
        <v>0</v>
      </c>
      <c r="K955" s="18">
        <f t="shared" si="102"/>
        <v>0</v>
      </c>
      <c r="L955" s="57" t="str">
        <f t="shared" si="103"/>
        <v>Early Peony</v>
      </c>
      <c r="M955" s="57" t="str">
        <f t="shared" si="104"/>
        <v>Early Peony</v>
      </c>
      <c r="N955" s="61" t="str">
        <f t="shared" ref="N955:N1017" si="105">IF(ISNUMBER(SEARCH("See",$M955)),$M955,IF(ISNUMBER(SEARCH("(",$M955)),LEFT($M955,SEARCH("(",$M955)-2),$M955))</f>
        <v>Early Peony</v>
      </c>
    </row>
    <row r="956" spans="1:14" ht="25.15" customHeight="1" x14ac:dyDescent="0.2">
      <c r="A956" s="70" t="s">
        <v>784</v>
      </c>
      <c r="B956" s="71">
        <v>2017</v>
      </c>
      <c r="C956" s="68" t="str">
        <f>IF(ISERROR(VLOOKUP(IF(RIGHT($A956,1)=")",LEFT($A956,FIND(" (",$A956)-1),$A956),[1]ACCS!$B$2:$B$5003, 1, FALSE)), "","1")</f>
        <v>1</v>
      </c>
      <c r="D956" s="103" t="str">
        <f>IF($B956="Unknown","",IF($B956="","",IF(VALUE(LEFT($B956,4))&lt;Calc!$J$2,"ANTIQUE","")))</f>
        <v/>
      </c>
      <c r="E956" s="72" t="s">
        <v>35</v>
      </c>
      <c r="F956" s="121"/>
      <c r="G956" s="121"/>
      <c r="H956" s="62" t="str">
        <f t="shared" si="99"/>
        <v>Japonica</v>
      </c>
      <c r="I956" s="18">
        <f t="shared" si="100"/>
        <v>0</v>
      </c>
      <c r="J956" s="18">
        <f t="shared" si="101"/>
        <v>0</v>
      </c>
      <c r="K956" s="18">
        <f t="shared" si="102"/>
        <v>0</v>
      </c>
      <c r="L956" s="57" t="str">
        <f t="shared" si="103"/>
        <v>Easter Basket</v>
      </c>
      <c r="M956" s="57" t="str">
        <f t="shared" si="104"/>
        <v>Easter Basket</v>
      </c>
      <c r="N956" s="61" t="str">
        <f t="shared" si="105"/>
        <v>Easter Basket</v>
      </c>
    </row>
    <row r="957" spans="1:14" ht="25.15" customHeight="1" x14ac:dyDescent="0.2">
      <c r="A957" s="70" t="s">
        <v>785</v>
      </c>
      <c r="B957" s="71">
        <v>1965</v>
      </c>
      <c r="C957" s="68" t="str">
        <f>IF(ISERROR(VLOOKUP(IF(RIGHT($A957,1)=")",LEFT($A957,FIND(" (",$A957)-1),$A957),[1]ACCS!$B$2:$B$5003, 1, FALSE)), "","1")</f>
        <v>1</v>
      </c>
      <c r="D957" s="103" t="str">
        <f>IF($B957="Unknown","",IF($B957="","",IF(VALUE(LEFT($B957,4))&lt;Calc!$J$2,"ANTIQUE","")))</f>
        <v/>
      </c>
      <c r="E957" s="72" t="s">
        <v>29</v>
      </c>
      <c r="F957" s="121"/>
      <c r="G957" s="121"/>
      <c r="H957" s="62" t="str">
        <f t="shared" si="99"/>
        <v>Japonica</v>
      </c>
      <c r="I957" s="18">
        <f t="shared" si="100"/>
        <v>0</v>
      </c>
      <c r="J957" s="18">
        <f t="shared" si="101"/>
        <v>0</v>
      </c>
      <c r="K957" s="18">
        <f t="shared" si="102"/>
        <v>0</v>
      </c>
      <c r="L957" s="57" t="str">
        <f t="shared" si="103"/>
        <v>Easter Morn</v>
      </c>
      <c r="M957" s="57" t="str">
        <f t="shared" si="104"/>
        <v>Easter Morn</v>
      </c>
      <c r="N957" s="61" t="str">
        <f t="shared" si="105"/>
        <v>Easter Morn</v>
      </c>
    </row>
    <row r="958" spans="1:14" ht="25.15" customHeight="1" x14ac:dyDescent="0.2">
      <c r="A958" s="70" t="s">
        <v>786</v>
      </c>
      <c r="B958" s="71">
        <v>1964</v>
      </c>
      <c r="C958" s="68" t="str">
        <f>IF(ISERROR(VLOOKUP(IF(RIGHT($A958,1)=")",LEFT($A958,FIND(" (",$A958)-1),$A958),[1]ACCS!$B$2:$B$5003, 1, FALSE)), "","1")</f>
        <v/>
      </c>
      <c r="D958" s="103" t="str">
        <f>IF($B958="Unknown","",IF($B958="","",IF(VALUE(LEFT($B958,4))&lt;Calc!$J$2,"ANTIQUE","")))</f>
        <v/>
      </c>
      <c r="E958" s="72" t="s">
        <v>24</v>
      </c>
      <c r="F958" s="121"/>
      <c r="G958" s="121" t="s">
        <v>26</v>
      </c>
      <c r="H958" s="62" t="str">
        <f t="shared" si="99"/>
        <v>Japonica</v>
      </c>
      <c r="I958" s="18">
        <f t="shared" si="100"/>
        <v>0</v>
      </c>
      <c r="J958" s="18">
        <f t="shared" si="101"/>
        <v>0</v>
      </c>
      <c r="K958" s="18">
        <f t="shared" si="102"/>
        <v>0</v>
      </c>
      <c r="L958" s="57" t="str">
        <f t="shared" si="103"/>
        <v>Easter Parade</v>
      </c>
      <c r="M958" s="57" t="str">
        <f t="shared" si="104"/>
        <v>Easter Parade</v>
      </c>
      <c r="N958" s="61" t="str">
        <f t="shared" si="105"/>
        <v>Easter Parade</v>
      </c>
    </row>
    <row r="959" spans="1:14" ht="25.15" customHeight="1" x14ac:dyDescent="0.2">
      <c r="A959" s="70" t="s">
        <v>787</v>
      </c>
      <c r="B959" s="71">
        <v>1949</v>
      </c>
      <c r="C959" s="68" t="str">
        <f>IF(ISERROR(VLOOKUP(IF(RIGHT($A959,1)=")",LEFT($A959,FIND(" (",$A959)-1),$A959),[1]ACCS!$B$2:$B$5003, 1, FALSE)), "","1")</f>
        <v/>
      </c>
      <c r="D959" s="103" t="str">
        <f>IF($B959="Unknown","",IF($B959="","",IF(VALUE(LEFT($B959,4))&lt;Calc!$J$2,"ANTIQUE","")))</f>
        <v/>
      </c>
      <c r="E959" s="72" t="s">
        <v>24</v>
      </c>
      <c r="F959" s="121" t="s">
        <v>5</v>
      </c>
      <c r="G959" s="121"/>
      <c r="H959" s="62" t="str">
        <f t="shared" ref="H959:H1022" si="106">IF($A959="","",IF($I959=0,"Japonica",IF($I959=1,"Reticulata",IF($I959=2,"NRH",IF($I959=3,"Sasanqua",IF($I959=4,"Hiemalis",IF($I959=5,"Vernalis",IF($I959=6,"Japonica [Higo]","Specie"))))))))</f>
        <v>Japonica</v>
      </c>
      <c r="I959" s="18">
        <f t="shared" ref="I959:I1022" si="107">IF(NOT(ISERROR(SEARCH("(R)",$A959))),1,IF(NOT(ISERROR(SEARCH("(H)",$A959))),2,IF(NOT(ISERROR(SEARCH("(Sasanqua)",$A959))),3,IF(NOT(ISERROR(SEARCH("(Hiemalis)",$A959))),4,IF(NOT(ISERROR(SEARCH("(Vernalis)",$A959))),5,IF(NOT(ISERROR(SEARCH("(Higo)",$A959))),6,))))))+$J959+K959</f>
        <v>0</v>
      </c>
      <c r="J959" s="18">
        <f t="shared" ref="J959:J1022" si="108">IF(NOT(ISERROR(SEARCH("(Rusticana)",$A959))),7,IF(NOT(ISERROR(SEARCH("(Wabisuke)",$A959))),8,IF(NOT(ISERROR(SEARCH("(Edithae)",$A959))),9,IF(NOT(ISERROR(SEARCH("(Oleifera)",$A959))),10,IF(NOT(ISERROR(SEARCH("(Saluenensis)",$A959))),11,0)))))</f>
        <v>0</v>
      </c>
      <c r="K959" s="18">
        <f t="shared" ref="K959:K1022" si="109">IF(NOT(ISERROR(SEARCH("(Pitardii)",$A959))),12,IF(NOT(ISERROR(SEARCH("(Specie)",$A959))),13,0))</f>
        <v>0</v>
      </c>
      <c r="L959" s="57" t="str">
        <f t="shared" ref="L959:L1022" si="110">SUBSTITUTE(SUBSTITUTE(SUBSTITUTE(SUBSTITUTE(SUBSTITUTE(SUBSTITUTE(SUBSTITUTE(SUBSTITUTE(A959," (A)","")," (R)","")," (H)","")," (Sasanqua)","")," (Hiemalis)","")," (Vernalis)","")," (Rusticana)",""),"(Wabisuke)","")</f>
        <v>Eastertide</v>
      </c>
      <c r="M959" s="57" t="str">
        <f t="shared" ref="M959:M1022" si="111">SUBSTITUTE(SUBSTITUTE(SUBSTITUTE(SUBSTITUTE(SUBSTITUTE($L959," (Edithae)","")," (Oleifera)","")," (Saluenensis)","")," (Specie)","")," (Pitardii)","")</f>
        <v>Eastertide</v>
      </c>
      <c r="N959" s="61" t="str">
        <f t="shared" si="105"/>
        <v>Eastertide</v>
      </c>
    </row>
    <row r="960" spans="1:14" ht="25.15" customHeight="1" x14ac:dyDescent="0.2">
      <c r="A960" s="70" t="s">
        <v>788</v>
      </c>
      <c r="B960" s="71">
        <v>1959</v>
      </c>
      <c r="C960" s="68" t="str">
        <f>IF(ISERROR(VLOOKUP(IF(RIGHT($A960,1)=")",LEFT($A960,FIND(" (",$A960)-1),$A960),[1]ACCS!$B$2:$B$5003, 1, FALSE)), "","1")</f>
        <v>1</v>
      </c>
      <c r="D960" s="103" t="str">
        <f>IF($B960="Unknown","",IF($B960="","",IF(VALUE(LEFT($B960,4))&lt;Calc!$J$2,"ANTIQUE","")))</f>
        <v/>
      </c>
      <c r="E960" s="72" t="s">
        <v>30</v>
      </c>
      <c r="F960" s="121" t="s">
        <v>5</v>
      </c>
      <c r="G960" s="121"/>
      <c r="H960" s="62" t="str">
        <f t="shared" si="106"/>
        <v>Japonica</v>
      </c>
      <c r="I960" s="18">
        <f t="shared" si="107"/>
        <v>0</v>
      </c>
      <c r="J960" s="18">
        <f t="shared" si="108"/>
        <v>0</v>
      </c>
      <c r="K960" s="18">
        <f t="shared" si="109"/>
        <v>0</v>
      </c>
      <c r="L960" s="57" t="str">
        <f t="shared" si="110"/>
        <v>Ecclefield</v>
      </c>
      <c r="M960" s="57" t="str">
        <f t="shared" si="111"/>
        <v>Ecclefield</v>
      </c>
      <c r="N960" s="61" t="str">
        <f t="shared" si="105"/>
        <v>Ecclefield</v>
      </c>
    </row>
    <row r="961" spans="1:14" ht="25.15" customHeight="1" x14ac:dyDescent="0.2">
      <c r="A961" s="70" t="s">
        <v>789</v>
      </c>
      <c r="B961" s="71">
        <v>2005</v>
      </c>
      <c r="C961" s="68" t="str">
        <f>IF(ISERROR(VLOOKUP(IF(RIGHT($A961,1)=")",LEFT($A961,FIND(" (",$A961)-1),$A961),[1]ACCS!$B$2:$B$5003, 1, FALSE)), "","1")</f>
        <v>1</v>
      </c>
      <c r="D961" s="103" t="str">
        <f>IF($B961="Unknown","",IF($B961="","",IF(VALUE(LEFT($B961,4))&lt;Calc!$J$2,"ANTIQUE","")))</f>
        <v/>
      </c>
      <c r="E961" s="72" t="s">
        <v>35</v>
      </c>
      <c r="F961" s="121"/>
      <c r="G961" s="121" t="s">
        <v>26</v>
      </c>
      <c r="H961" s="62" t="str">
        <f t="shared" si="106"/>
        <v>Japonica</v>
      </c>
      <c r="I961" s="18">
        <f t="shared" si="107"/>
        <v>0</v>
      </c>
      <c r="J961" s="18">
        <f t="shared" si="108"/>
        <v>0</v>
      </c>
      <c r="K961" s="18">
        <f t="shared" si="109"/>
        <v>0</v>
      </c>
      <c r="L961" s="57" t="str">
        <f t="shared" si="110"/>
        <v>Ed Alsip</v>
      </c>
      <c r="M961" s="57" t="str">
        <f t="shared" si="111"/>
        <v>Ed Alsip</v>
      </c>
      <c r="N961" s="61" t="str">
        <f t="shared" si="105"/>
        <v>Ed Alsip</v>
      </c>
    </row>
    <row r="962" spans="1:14" ht="25.15" customHeight="1" x14ac:dyDescent="0.2">
      <c r="A962" s="70" t="s">
        <v>790</v>
      </c>
      <c r="B962" s="71">
        <v>1977</v>
      </c>
      <c r="C962" s="68" t="str">
        <f>IF(ISERROR(VLOOKUP(IF(RIGHT($A962,1)=")",LEFT($A962,FIND(" (",$A962)-1),$A962),[1]ACCS!$B$2:$B$5003, 1, FALSE)), "","1")</f>
        <v>1</v>
      </c>
      <c r="D962" s="103" t="str">
        <f>IF($B962="Unknown","",IF($B962="","",IF(VALUE(LEFT($B962,4))&lt;Calc!$J$2,"ANTIQUE","")))</f>
        <v/>
      </c>
      <c r="E962" s="72" t="s">
        <v>24</v>
      </c>
      <c r="F962" s="121"/>
      <c r="G962" s="121" t="s">
        <v>26</v>
      </c>
      <c r="H962" s="62" t="str">
        <f t="shared" si="106"/>
        <v>Japonica</v>
      </c>
      <c r="I962" s="18">
        <f t="shared" si="107"/>
        <v>0</v>
      </c>
      <c r="J962" s="18">
        <f t="shared" si="108"/>
        <v>0</v>
      </c>
      <c r="K962" s="18">
        <f t="shared" si="109"/>
        <v>0</v>
      </c>
      <c r="L962" s="57" t="str">
        <f t="shared" si="110"/>
        <v>Ed Combatalade</v>
      </c>
      <c r="M962" s="57" t="str">
        <f t="shared" si="111"/>
        <v>Ed Combatalade</v>
      </c>
      <c r="N962" s="61" t="str">
        <f t="shared" si="105"/>
        <v>Ed Combatalade</v>
      </c>
    </row>
    <row r="963" spans="1:14" ht="25.15" customHeight="1" x14ac:dyDescent="0.2">
      <c r="A963" s="70" t="s">
        <v>791</v>
      </c>
      <c r="B963" s="71">
        <v>2006</v>
      </c>
      <c r="C963" s="68" t="str">
        <f>IF(ISERROR(VLOOKUP(IF(RIGHT($A963,1)=")",LEFT($A963,FIND(" (",$A963)-1),$A963),[1]ACCS!$B$2:$B$5003, 1, FALSE)), "","1")</f>
        <v>1</v>
      </c>
      <c r="D963" s="103" t="str">
        <f>IF($B963="Unknown","",IF($B963="","",IF(VALUE(LEFT($B963,4))&lt;Calc!$J$2,"ANTIQUE","")))</f>
        <v/>
      </c>
      <c r="E963" s="72" t="s">
        <v>37</v>
      </c>
      <c r="F963" s="121"/>
      <c r="G963" s="121"/>
      <c r="H963" s="62" t="str">
        <f t="shared" si="106"/>
        <v>Japonica</v>
      </c>
      <c r="I963" s="18">
        <f t="shared" si="107"/>
        <v>0</v>
      </c>
      <c r="J963" s="18">
        <f t="shared" si="108"/>
        <v>0</v>
      </c>
      <c r="K963" s="18">
        <f t="shared" si="109"/>
        <v>0</v>
      </c>
      <c r="L963" s="57" t="str">
        <f t="shared" si="110"/>
        <v>Ed Powers</v>
      </c>
      <c r="M963" s="57" t="str">
        <f t="shared" si="111"/>
        <v>Ed Powers</v>
      </c>
      <c r="N963" s="61" t="str">
        <f t="shared" si="105"/>
        <v>Ed Powers</v>
      </c>
    </row>
    <row r="964" spans="1:14" ht="25.15" customHeight="1" x14ac:dyDescent="0.2">
      <c r="A964" s="70" t="s">
        <v>792</v>
      </c>
      <c r="B964" s="71">
        <v>1974</v>
      </c>
      <c r="C964" s="68" t="str">
        <f>IF(ISERROR(VLOOKUP(IF(RIGHT($A964,1)=")",LEFT($A964,FIND(" (",$A964)-1),$A964),[1]ACCS!$B$2:$B$5003, 1, FALSE)), "","1")</f>
        <v/>
      </c>
      <c r="D964" s="103" t="str">
        <f>IF($B964="Unknown","",IF($B964="","",IF(VALUE(LEFT($B964,4))&lt;Calc!$J$2,"ANTIQUE","")))</f>
        <v/>
      </c>
      <c r="E964" s="72" t="s">
        <v>37</v>
      </c>
      <c r="F964" s="121"/>
      <c r="G964" s="121"/>
      <c r="H964" s="62" t="str">
        <f t="shared" si="106"/>
        <v>Japonica</v>
      </c>
      <c r="I964" s="18">
        <f t="shared" si="107"/>
        <v>0</v>
      </c>
      <c r="J964" s="18">
        <f t="shared" si="108"/>
        <v>0</v>
      </c>
      <c r="K964" s="18">
        <f t="shared" si="109"/>
        <v>0</v>
      </c>
      <c r="L964" s="57" t="str">
        <f t="shared" si="110"/>
        <v>Eddie Gilley</v>
      </c>
      <c r="M964" s="57" t="str">
        <f t="shared" si="111"/>
        <v>Eddie Gilley</v>
      </c>
      <c r="N964" s="61" t="str">
        <f t="shared" si="105"/>
        <v>Eddie Gilley</v>
      </c>
    </row>
    <row r="965" spans="1:14" ht="25.15" customHeight="1" x14ac:dyDescent="0.2">
      <c r="A965" s="70" t="s">
        <v>793</v>
      </c>
      <c r="B965" s="71">
        <v>1956</v>
      </c>
      <c r="C965" s="68" t="str">
        <f>IF(ISERROR(VLOOKUP(IF(RIGHT($A965,1)=")",LEFT($A965,FIND(" (",$A965)-1),$A965),[1]ACCS!$B$2:$B$5003, 1, FALSE)), "","1")</f>
        <v>1</v>
      </c>
      <c r="D965" s="103" t="str">
        <f>IF($B965="Unknown","",IF($B965="","",IF(VALUE(LEFT($B965,4))&lt;Calc!$J$2,"ANTIQUE","")))</f>
        <v/>
      </c>
      <c r="E965" s="72" t="s">
        <v>37</v>
      </c>
      <c r="F965" s="121" t="s">
        <v>5</v>
      </c>
      <c r="G965" s="121"/>
      <c r="H965" s="62" t="str">
        <f t="shared" si="106"/>
        <v>Japonica</v>
      </c>
      <c r="I965" s="18">
        <f t="shared" si="107"/>
        <v>0</v>
      </c>
      <c r="J965" s="18">
        <f t="shared" si="108"/>
        <v>0</v>
      </c>
      <c r="K965" s="18">
        <f t="shared" si="109"/>
        <v>0</v>
      </c>
      <c r="L965" s="57" t="str">
        <f t="shared" si="110"/>
        <v>Edelweiss</v>
      </c>
      <c r="M965" s="57" t="str">
        <f t="shared" si="111"/>
        <v>Edelweiss</v>
      </c>
      <c r="N965" s="61" t="str">
        <f t="shared" si="105"/>
        <v>Edelweiss</v>
      </c>
    </row>
    <row r="966" spans="1:14" ht="25.15" customHeight="1" x14ac:dyDescent="0.2">
      <c r="A966" s="70" t="s">
        <v>3321</v>
      </c>
      <c r="B966" s="71">
        <v>1877</v>
      </c>
      <c r="C966" s="68" t="str">
        <f>IF(ISERROR(VLOOKUP(IF(RIGHT($A966,1)=")",LEFT($A966,FIND(" (",$A966)-1),$A966),[1]ACCS!$B$2:$B$5003, 1, FALSE)), "","1")</f>
        <v/>
      </c>
      <c r="D966" s="103" t="str">
        <f>IF($B966="Unknown","",IF($B966="","",IF(VALUE(LEFT($B966,4))&lt;Calc!$J$2,"ANTIQUE","")))</f>
        <v>ANTIQUE</v>
      </c>
      <c r="E966" s="72" t="s">
        <v>37</v>
      </c>
      <c r="F966" s="121"/>
      <c r="G966" s="121"/>
      <c r="H966" s="62" t="str">
        <f t="shared" si="106"/>
        <v>Japonica</v>
      </c>
      <c r="I966" s="18">
        <f t="shared" si="107"/>
        <v>0</v>
      </c>
      <c r="J966" s="18">
        <f t="shared" si="108"/>
        <v>0</v>
      </c>
      <c r="K966" s="18">
        <f t="shared" si="109"/>
        <v>0</v>
      </c>
      <c r="L966" s="57" t="str">
        <f t="shared" si="110"/>
        <v>Edith</v>
      </c>
      <c r="M966" s="57" t="str">
        <f t="shared" si="111"/>
        <v>Edith</v>
      </c>
      <c r="N966" s="61" t="str">
        <f t="shared" si="105"/>
        <v>Edith</v>
      </c>
    </row>
    <row r="967" spans="1:14" ht="25.15" customHeight="1" x14ac:dyDescent="0.2">
      <c r="A967" s="99" t="s">
        <v>3584</v>
      </c>
      <c r="B967" s="100">
        <v>2024</v>
      </c>
      <c r="C967" s="68" t="str">
        <f>IF(ISERROR(VLOOKUP(IF(RIGHT($A967,1)=")",LEFT($A967,FIND(" (",$A967)-1),$A967),[1]ACCS!$B$2:$B$5003, 1, FALSE)), "","1")</f>
        <v>1</v>
      </c>
      <c r="D967" s="115" t="str">
        <f>IF($B967="Unknown","",IF($B967="","",IF(VALUE(LEFT($B967,4))&lt;Calc!$J$2,"ANTIQUE","")))</f>
        <v/>
      </c>
      <c r="E967" s="53" t="s">
        <v>47</v>
      </c>
      <c r="F967" s="121"/>
      <c r="G967" s="121"/>
      <c r="H967" s="62" t="str">
        <f t="shared" si="106"/>
        <v>Japonica</v>
      </c>
      <c r="I967" s="18">
        <f t="shared" si="107"/>
        <v>0</v>
      </c>
      <c r="J967" s="18">
        <f t="shared" si="108"/>
        <v>0</v>
      </c>
      <c r="K967" s="18">
        <f t="shared" si="109"/>
        <v>0</v>
      </c>
      <c r="L967" s="57" t="str">
        <f t="shared" si="110"/>
        <v>Edith Griner</v>
      </c>
      <c r="M967" s="57" t="str">
        <f t="shared" si="111"/>
        <v>Edith Griner</v>
      </c>
      <c r="N967" s="61" t="str">
        <f t="shared" si="105"/>
        <v>Edith Griner</v>
      </c>
    </row>
    <row r="968" spans="1:14" ht="25.15" customHeight="1" x14ac:dyDescent="0.2">
      <c r="A968" s="70" t="s">
        <v>794</v>
      </c>
      <c r="B968" s="71">
        <v>1979</v>
      </c>
      <c r="C968" s="68" t="str">
        <f>IF(ISERROR(VLOOKUP(IF(RIGHT($A968,1)=")",LEFT($A968,FIND(" (",$A968)-1),$A968),[1]ACCS!$B$2:$B$5003, 1, FALSE)), "","1")</f>
        <v/>
      </c>
      <c r="D968" s="103" t="str">
        <f>IF($B968="Unknown","",IF($B968="","",IF(VALUE(LEFT($B968,4))&lt;Calc!$J$2,"ANTIQUE","")))</f>
        <v/>
      </c>
      <c r="E968" s="72" t="s">
        <v>37</v>
      </c>
      <c r="F968" s="121"/>
      <c r="G968" s="121"/>
      <c r="H968" s="62" t="str">
        <f t="shared" si="106"/>
        <v>Japonica</v>
      </c>
      <c r="I968" s="18">
        <f t="shared" si="107"/>
        <v>0</v>
      </c>
      <c r="J968" s="18">
        <f t="shared" si="108"/>
        <v>0</v>
      </c>
      <c r="K968" s="18">
        <f t="shared" si="109"/>
        <v>0</v>
      </c>
      <c r="L968" s="57" t="str">
        <f t="shared" si="110"/>
        <v>Edith Hall</v>
      </c>
      <c r="M968" s="57" t="str">
        <f t="shared" si="111"/>
        <v>Edith Hall</v>
      </c>
      <c r="N968" s="61" t="str">
        <f t="shared" si="105"/>
        <v>Edith Hall</v>
      </c>
    </row>
    <row r="969" spans="1:14" ht="25.15" customHeight="1" x14ac:dyDescent="0.2">
      <c r="A969" s="70" t="s">
        <v>795</v>
      </c>
      <c r="B969" s="71">
        <v>1982</v>
      </c>
      <c r="C969" s="68" t="str">
        <f>IF(ISERROR(VLOOKUP(IF(RIGHT($A969,1)=")",LEFT($A969,FIND(" (",$A969)-1),$A969),[1]ACCS!$B$2:$B$5003, 1, FALSE)), "","1")</f>
        <v>1</v>
      </c>
      <c r="D969" s="103" t="str">
        <f>IF($B969="Unknown","",IF($B969="","",IF(VALUE(LEFT($B969,4))&lt;Calc!$J$2,"ANTIQUE","")))</f>
        <v/>
      </c>
      <c r="E969" s="72" t="s">
        <v>30</v>
      </c>
      <c r="F969" s="121"/>
      <c r="G969" s="121"/>
      <c r="H969" s="62" t="str">
        <f t="shared" si="106"/>
        <v>Reticulata</v>
      </c>
      <c r="I969" s="18">
        <f t="shared" si="107"/>
        <v>1</v>
      </c>
      <c r="J969" s="18">
        <f t="shared" si="108"/>
        <v>0</v>
      </c>
      <c r="K969" s="18">
        <f t="shared" si="109"/>
        <v>0</v>
      </c>
      <c r="L969" s="57" t="str">
        <f t="shared" si="110"/>
        <v>Edith Mazzei</v>
      </c>
      <c r="M969" s="57" t="str">
        <f t="shared" si="111"/>
        <v>Edith Mazzei</v>
      </c>
      <c r="N969" s="61" t="str">
        <f t="shared" si="105"/>
        <v>Edith Mazzei</v>
      </c>
    </row>
    <row r="970" spans="1:14" ht="25.15" customHeight="1" x14ac:dyDescent="0.2">
      <c r="A970" s="70" t="s">
        <v>796</v>
      </c>
      <c r="B970" s="71">
        <v>1959</v>
      </c>
      <c r="C970" s="68" t="str">
        <f>IF(ISERROR(VLOOKUP(IF(RIGHT($A970,1)=")",LEFT($A970,FIND(" (",$A970)-1),$A970),[1]ACCS!$B$2:$B$5003, 1, FALSE)), "","1")</f>
        <v>1</v>
      </c>
      <c r="D970" s="103" t="str">
        <f>IF($B970="Unknown","",IF($B970="","",IF(VALUE(LEFT($B970,4))&lt;Calc!$J$2,"ANTIQUE","")))</f>
        <v/>
      </c>
      <c r="E970" s="72" t="s">
        <v>37</v>
      </c>
      <c r="F970" s="121"/>
      <c r="G970" s="121"/>
      <c r="H970" s="62" t="str">
        <f t="shared" si="106"/>
        <v>Japonica</v>
      </c>
      <c r="I970" s="18">
        <f t="shared" si="107"/>
        <v>0</v>
      </c>
      <c r="J970" s="18">
        <f t="shared" si="108"/>
        <v>0</v>
      </c>
      <c r="K970" s="18">
        <f t="shared" si="109"/>
        <v>0</v>
      </c>
      <c r="L970" s="57" t="str">
        <f t="shared" si="110"/>
        <v>Edmund B.</v>
      </c>
      <c r="M970" s="57" t="str">
        <f t="shared" si="111"/>
        <v>Edmund B.</v>
      </c>
      <c r="N970" s="61" t="str">
        <f t="shared" si="105"/>
        <v>Edmund B.</v>
      </c>
    </row>
    <row r="971" spans="1:14" ht="25.15" customHeight="1" x14ac:dyDescent="0.2">
      <c r="A971" s="70" t="s">
        <v>797</v>
      </c>
      <c r="B971" s="71">
        <v>1992</v>
      </c>
      <c r="C971" s="68" t="str">
        <f>IF(ISERROR(VLOOKUP(IF(RIGHT($A971,1)=")",LEFT($A971,FIND(" (",$A971)-1),$A971),[1]ACCS!$B$2:$B$5003, 1, FALSE)), "","1")</f>
        <v>1</v>
      </c>
      <c r="D971" s="103" t="str">
        <f>IF($B971="Unknown","",IF($B971="","",IF(VALUE(LEFT($B971,4))&lt;Calc!$J$2,"ANTIQUE","")))</f>
        <v/>
      </c>
      <c r="E971" s="72" t="s">
        <v>29</v>
      </c>
      <c r="F971" s="121"/>
      <c r="G971" s="121"/>
      <c r="H971" s="62" t="str">
        <f t="shared" si="106"/>
        <v>Japonica</v>
      </c>
      <c r="I971" s="18">
        <f t="shared" si="107"/>
        <v>0</v>
      </c>
      <c r="J971" s="18">
        <f t="shared" si="108"/>
        <v>0</v>
      </c>
      <c r="K971" s="18">
        <f t="shared" si="109"/>
        <v>0</v>
      </c>
      <c r="L971" s="57" t="str">
        <f t="shared" si="110"/>
        <v>Edna Bass</v>
      </c>
      <c r="M971" s="57" t="str">
        <f t="shared" si="111"/>
        <v>Edna Bass</v>
      </c>
      <c r="N971" s="61" t="str">
        <f t="shared" si="105"/>
        <v>Edna Bass</v>
      </c>
    </row>
    <row r="972" spans="1:14" ht="25.15" customHeight="1" x14ac:dyDescent="0.2">
      <c r="A972" s="70" t="s">
        <v>798</v>
      </c>
      <c r="B972" s="71">
        <v>1966</v>
      </c>
      <c r="C972" s="68" t="str">
        <f>IF(ISERROR(VLOOKUP(IF(RIGHT($A972,1)=")",LEFT($A972,FIND(" (",$A972)-1),$A972),[1]ACCS!$B$2:$B$5003, 1, FALSE)), "","1")</f>
        <v/>
      </c>
      <c r="D972" s="103" t="str">
        <f>IF($B972="Unknown","",IF($B972="","",IF(VALUE(LEFT($B972,4))&lt;Calc!$J$2,"ANTIQUE","")))</f>
        <v/>
      </c>
      <c r="E972" s="72" t="s">
        <v>24</v>
      </c>
      <c r="F972" s="121"/>
      <c r="G972" s="121"/>
      <c r="H972" s="62" t="str">
        <f t="shared" si="106"/>
        <v>Sasanqua</v>
      </c>
      <c r="I972" s="18">
        <f t="shared" si="107"/>
        <v>3</v>
      </c>
      <c r="J972" s="18">
        <f t="shared" si="108"/>
        <v>0</v>
      </c>
      <c r="K972" s="18">
        <f t="shared" si="109"/>
        <v>0</v>
      </c>
      <c r="L972" s="57" t="str">
        <f t="shared" si="110"/>
        <v>Edna Butler</v>
      </c>
      <c r="M972" s="57" t="str">
        <f t="shared" si="111"/>
        <v>Edna Butler</v>
      </c>
      <c r="N972" s="61" t="str">
        <f t="shared" si="105"/>
        <v>Edna Butler</v>
      </c>
    </row>
    <row r="973" spans="1:14" ht="25.15" customHeight="1" x14ac:dyDescent="0.2">
      <c r="A973" s="70" t="s">
        <v>799</v>
      </c>
      <c r="B973" s="71">
        <v>1954</v>
      </c>
      <c r="C973" s="68" t="str">
        <f>IF(ISERROR(VLOOKUP(IF(RIGHT($A973,1)=")",LEFT($A973,FIND(" (",$A973)-1),$A973),[1]ACCS!$B$2:$B$5003, 1, FALSE)), "","1")</f>
        <v>1</v>
      </c>
      <c r="D973" s="103" t="str">
        <f>IF($B973="Unknown","",IF($B973="","",IF(VALUE(LEFT($B973,4))&lt;Calc!$J$2,"ANTIQUE","")))</f>
        <v/>
      </c>
      <c r="E973" s="72" t="s">
        <v>24</v>
      </c>
      <c r="F973" s="121"/>
      <c r="G973" s="121"/>
      <c r="H973" s="62" t="str">
        <f t="shared" si="106"/>
        <v>Japonica</v>
      </c>
      <c r="I973" s="18">
        <f t="shared" si="107"/>
        <v>0</v>
      </c>
      <c r="J973" s="18">
        <f t="shared" si="108"/>
        <v>0</v>
      </c>
      <c r="K973" s="18">
        <f t="shared" si="109"/>
        <v>0</v>
      </c>
      <c r="L973" s="57" t="str">
        <f t="shared" si="110"/>
        <v>Edna Campbell</v>
      </c>
      <c r="M973" s="57" t="str">
        <f t="shared" si="111"/>
        <v>Edna Campbell</v>
      </c>
      <c r="N973" s="61" t="str">
        <f t="shared" si="105"/>
        <v>Edna Campbell</v>
      </c>
    </row>
    <row r="974" spans="1:14" ht="25.15" customHeight="1" x14ac:dyDescent="0.2">
      <c r="A974" s="70" t="s">
        <v>800</v>
      </c>
      <c r="B974" s="71">
        <v>1964</v>
      </c>
      <c r="C974" s="68" t="str">
        <f>IF(ISERROR(VLOOKUP(IF(RIGHT($A974,1)=")",LEFT($A974,FIND(" (",$A974)-1),$A974),[1]ACCS!$B$2:$B$5003, 1, FALSE)), "","1")</f>
        <v>1</v>
      </c>
      <c r="D974" s="103" t="str">
        <f>IF($B974="Unknown","",IF($B974="","",IF(VALUE(LEFT($B974,4))&lt;Calc!$J$2,"ANTIQUE","")))</f>
        <v/>
      </c>
      <c r="E974" s="72" t="s">
        <v>37</v>
      </c>
      <c r="F974" s="121"/>
      <c r="G974" s="121"/>
      <c r="H974" s="62" t="str">
        <f t="shared" si="106"/>
        <v>Japonica</v>
      </c>
      <c r="I974" s="18">
        <f t="shared" si="107"/>
        <v>0</v>
      </c>
      <c r="J974" s="18">
        <f t="shared" si="108"/>
        <v>0</v>
      </c>
      <c r="K974" s="18">
        <f t="shared" si="109"/>
        <v>0</v>
      </c>
      <c r="L974" s="57" t="str">
        <f t="shared" si="110"/>
        <v>Edna Deadwyler</v>
      </c>
      <c r="M974" s="57" t="str">
        <f t="shared" si="111"/>
        <v>Edna Deadwyler</v>
      </c>
      <c r="N974" s="61" t="str">
        <f t="shared" si="105"/>
        <v>Edna Deadwyler</v>
      </c>
    </row>
    <row r="975" spans="1:14" ht="25.15" customHeight="1" x14ac:dyDescent="0.2">
      <c r="A975" s="70" t="s">
        <v>3322</v>
      </c>
      <c r="B975" s="71">
        <v>1898</v>
      </c>
      <c r="C975" s="68" t="str">
        <f>IF(ISERROR(VLOOKUP(IF(RIGHT($A975,1)=")",LEFT($A975,FIND(" (",$A975)-1),$A975),[1]ACCS!$B$2:$B$5003, 1, FALSE)), "","1")</f>
        <v/>
      </c>
      <c r="D975" s="103" t="str">
        <f>IF($B975="Unknown","",IF($B975="","",IF(VALUE(LEFT($B975,4))&lt;Calc!$J$2,"ANTIQUE","")))</f>
        <v>ANTIQUE</v>
      </c>
      <c r="E975" s="72" t="s">
        <v>24</v>
      </c>
      <c r="F975" s="121"/>
      <c r="G975" s="121"/>
      <c r="H975" s="62" t="str">
        <f t="shared" si="106"/>
        <v>Japonica</v>
      </c>
      <c r="I975" s="18">
        <f t="shared" si="107"/>
        <v>0</v>
      </c>
      <c r="J975" s="18">
        <f t="shared" si="108"/>
        <v>0</v>
      </c>
      <c r="K975" s="18">
        <f t="shared" si="109"/>
        <v>0</v>
      </c>
      <c r="L975" s="57" t="str">
        <f t="shared" si="110"/>
        <v>Edward Billing (See Lady Loch)</v>
      </c>
      <c r="M975" s="57" t="str">
        <f t="shared" si="111"/>
        <v>Edward Billing (See Lady Loch)</v>
      </c>
      <c r="N975" s="61" t="str">
        <f t="shared" si="105"/>
        <v>Edward Billing (See Lady Loch)</v>
      </c>
    </row>
    <row r="976" spans="1:14" ht="25.15" customHeight="1" x14ac:dyDescent="0.2">
      <c r="A976" s="70" t="s">
        <v>801</v>
      </c>
      <c r="B976" s="71">
        <v>1945</v>
      </c>
      <c r="C976" s="68" t="str">
        <f>IF(ISERROR(VLOOKUP(IF(RIGHT($A976,1)=")",LEFT($A976,FIND(" (",$A976)-1),$A976),[1]ACCS!$B$2:$B$5003, 1, FALSE)), "","1")</f>
        <v/>
      </c>
      <c r="D976" s="103" t="str">
        <f>IF($B976="Unknown","",IF($B976="","",IF(VALUE(LEFT($B976,4))&lt;Calc!$J$2,"ANTIQUE","")))</f>
        <v/>
      </c>
      <c r="E976" s="72" t="s">
        <v>24</v>
      </c>
      <c r="F976" s="121"/>
      <c r="G976" s="121"/>
      <c r="H976" s="62" t="str">
        <f t="shared" si="106"/>
        <v>Japonica</v>
      </c>
      <c r="I976" s="18">
        <f t="shared" si="107"/>
        <v>0</v>
      </c>
      <c r="J976" s="18">
        <f t="shared" si="108"/>
        <v>0</v>
      </c>
      <c r="K976" s="18">
        <f t="shared" si="109"/>
        <v>0</v>
      </c>
      <c r="L976" s="57" t="str">
        <f t="shared" si="110"/>
        <v>Edward Cole</v>
      </c>
      <c r="M976" s="57" t="str">
        <f t="shared" si="111"/>
        <v>Edward Cole</v>
      </c>
      <c r="N976" s="61" t="str">
        <f t="shared" si="105"/>
        <v>Edward Cole</v>
      </c>
    </row>
    <row r="977" spans="1:14" ht="25.15" customHeight="1" x14ac:dyDescent="0.2">
      <c r="A977" s="70" t="s">
        <v>802</v>
      </c>
      <c r="B977" s="71">
        <v>1978</v>
      </c>
      <c r="C977" s="68" t="str">
        <f>IF(ISERROR(VLOOKUP(IF(RIGHT($A977,1)=")",LEFT($A977,FIND(" (",$A977)-1),$A977),[1]ACCS!$B$2:$B$5003, 1, FALSE)), "","1")</f>
        <v>1</v>
      </c>
      <c r="D977" s="103" t="str">
        <f>IF($B977="Unknown","",IF($B977="","",IF(VALUE(LEFT($B977,4))&lt;Calc!$J$2,"ANTIQUE","")))</f>
        <v/>
      </c>
      <c r="E977" s="72" t="s">
        <v>37</v>
      </c>
      <c r="F977" s="121"/>
      <c r="G977" s="121"/>
      <c r="H977" s="62" t="str">
        <f t="shared" si="106"/>
        <v>NRH</v>
      </c>
      <c r="I977" s="18">
        <f t="shared" si="107"/>
        <v>2</v>
      </c>
      <c r="J977" s="18">
        <f t="shared" si="108"/>
        <v>0</v>
      </c>
      <c r="K977" s="18">
        <f t="shared" si="109"/>
        <v>0</v>
      </c>
      <c r="L977" s="57" t="str">
        <f t="shared" si="110"/>
        <v>Edward Marshall Boehm</v>
      </c>
      <c r="M977" s="57" t="str">
        <f t="shared" si="111"/>
        <v>Edward Marshall Boehm</v>
      </c>
      <c r="N977" s="61" t="str">
        <f t="shared" si="105"/>
        <v>Edward Marshall Boehm</v>
      </c>
    </row>
    <row r="978" spans="1:14" ht="25.15" customHeight="1" x14ac:dyDescent="0.2">
      <c r="A978" s="70" t="s">
        <v>803</v>
      </c>
      <c r="B978" s="71">
        <v>1948</v>
      </c>
      <c r="C978" s="68" t="str">
        <f>IF(ISERROR(VLOOKUP(IF(RIGHT($A978,1)=")",LEFT($A978,FIND(" (",$A978)-1),$A978),[1]ACCS!$B$2:$B$5003, 1, FALSE)), "","1")</f>
        <v>1</v>
      </c>
      <c r="D978" s="103" t="str">
        <f>IF($B978="Unknown","",IF($B978="","",IF(VALUE(LEFT($B978,4))&lt;Calc!$J$2,"ANTIQUE","")))</f>
        <v/>
      </c>
      <c r="E978" s="72" t="s">
        <v>37</v>
      </c>
      <c r="F978" s="121"/>
      <c r="G978" s="121"/>
      <c r="H978" s="62" t="str">
        <f t="shared" si="106"/>
        <v>Japonica</v>
      </c>
      <c r="I978" s="18">
        <f t="shared" si="107"/>
        <v>0</v>
      </c>
      <c r="J978" s="18">
        <f t="shared" si="108"/>
        <v>0</v>
      </c>
      <c r="K978" s="18">
        <f t="shared" si="109"/>
        <v>0</v>
      </c>
      <c r="L978" s="57" t="str">
        <f t="shared" si="110"/>
        <v>Edwin H. Folk</v>
      </c>
      <c r="M978" s="57" t="str">
        <f t="shared" si="111"/>
        <v>Edwin H. Folk</v>
      </c>
      <c r="N978" s="61" t="str">
        <f t="shared" si="105"/>
        <v>Edwin H. Folk</v>
      </c>
    </row>
    <row r="979" spans="1:14" ht="25.15" customHeight="1" x14ac:dyDescent="0.2">
      <c r="A979" s="70" t="s">
        <v>804</v>
      </c>
      <c r="B979" s="71">
        <v>1950</v>
      </c>
      <c r="C979" s="68" t="str">
        <f>IF(ISERROR(VLOOKUP(IF(RIGHT($A979,1)=")",LEFT($A979,FIND(" (",$A979)-1),$A979),[1]ACCS!$B$2:$B$5003, 1, FALSE)), "","1")</f>
        <v/>
      </c>
      <c r="D979" s="103" t="str">
        <f>IF($B979="Unknown","",IF($B979="","",IF(VALUE(LEFT($B979,4))&lt;Calc!$J$2,"ANTIQUE","")))</f>
        <v/>
      </c>
      <c r="E979" s="72" t="s">
        <v>37</v>
      </c>
      <c r="F979" s="121" t="s">
        <v>5</v>
      </c>
      <c r="G979" s="121"/>
      <c r="H979" s="62" t="str">
        <f t="shared" si="106"/>
        <v>Japonica</v>
      </c>
      <c r="I979" s="18">
        <f t="shared" si="107"/>
        <v>0</v>
      </c>
      <c r="J979" s="18">
        <f t="shared" si="108"/>
        <v>0</v>
      </c>
      <c r="K979" s="18">
        <f t="shared" si="109"/>
        <v>0</v>
      </c>
      <c r="L979" s="57" t="str">
        <f t="shared" si="110"/>
        <v>Edwin S. Northrup</v>
      </c>
      <c r="M979" s="57" t="str">
        <f t="shared" si="111"/>
        <v>Edwin S. Northrup</v>
      </c>
      <c r="N979" s="61" t="str">
        <f t="shared" si="105"/>
        <v>Edwin S. Northrup</v>
      </c>
    </row>
    <row r="980" spans="1:14" ht="25.15" customHeight="1" x14ac:dyDescent="0.2">
      <c r="A980" s="99" t="s">
        <v>3186</v>
      </c>
      <c r="B980" s="100"/>
      <c r="C980" s="68" t="str">
        <f>IF(ISERROR(VLOOKUP(IF(RIGHT($A980,1)=")",LEFT($A980,FIND(" (",$A980)-1),$A980),[1]ACCS!$B$2:$B$5003, 1, FALSE)), "","1")</f>
        <v>1</v>
      </c>
      <c r="D980" s="115" t="str">
        <f>IF($B980="Unknown","",IF($B980="","",IF(VALUE(LEFT($B980,4))&lt;Calc!$J$2,"ANTIQUE","")))</f>
        <v/>
      </c>
      <c r="E980" s="53" t="s">
        <v>37</v>
      </c>
      <c r="F980" s="121"/>
      <c r="G980" s="121"/>
      <c r="H980" s="62" t="str">
        <f t="shared" si="106"/>
        <v>Japonica [Higo]</v>
      </c>
      <c r="I980" s="18">
        <f t="shared" si="107"/>
        <v>6</v>
      </c>
      <c r="J980" s="18">
        <f t="shared" si="108"/>
        <v>0</v>
      </c>
      <c r="K980" s="18">
        <f t="shared" si="109"/>
        <v>0</v>
      </c>
      <c r="L980" s="57" t="str">
        <f t="shared" si="110"/>
        <v>Egao (Higo)</v>
      </c>
      <c r="M980" s="57" t="str">
        <f t="shared" si="111"/>
        <v>Egao (Higo)</v>
      </c>
      <c r="N980" s="61" t="str">
        <f t="shared" si="105"/>
        <v>Egao</v>
      </c>
    </row>
    <row r="981" spans="1:14" ht="25.15" customHeight="1" x14ac:dyDescent="0.2">
      <c r="A981" s="70" t="s">
        <v>805</v>
      </c>
      <c r="B981" s="71">
        <v>1977</v>
      </c>
      <c r="C981" s="68" t="str">
        <f>IF(ISERROR(VLOOKUP(IF(RIGHT($A981,1)=")",LEFT($A981,FIND(" (",$A981)-1),$A981),[1]ACCS!$B$2:$B$5003, 1, FALSE)), "","1")</f>
        <v>1</v>
      </c>
      <c r="D981" s="103" t="str">
        <f>IF($B981="Unknown","",IF($B981="","",IF(VALUE(LEFT($B981,4))&lt;Calc!$J$2,"ANTIQUE","")))</f>
        <v/>
      </c>
      <c r="E981" s="72" t="s">
        <v>21</v>
      </c>
      <c r="F981" s="121"/>
      <c r="G981" s="121"/>
      <c r="H981" s="62" t="str">
        <f t="shared" si="106"/>
        <v>Vernalis</v>
      </c>
      <c r="I981" s="18">
        <f t="shared" si="107"/>
        <v>5</v>
      </c>
      <c r="J981" s="18">
        <f t="shared" si="108"/>
        <v>0</v>
      </c>
      <c r="K981" s="18">
        <f t="shared" si="109"/>
        <v>0</v>
      </c>
      <c r="L981" s="57" t="str">
        <f t="shared" si="110"/>
        <v>Egao</v>
      </c>
      <c r="M981" s="57" t="str">
        <f t="shared" si="111"/>
        <v>Egao</v>
      </c>
      <c r="N981" s="61" t="str">
        <f t="shared" si="105"/>
        <v>Egao</v>
      </c>
    </row>
    <row r="982" spans="1:14" ht="25.15" customHeight="1" x14ac:dyDescent="0.2">
      <c r="A982" s="70" t="s">
        <v>806</v>
      </c>
      <c r="B982" s="71">
        <v>2000</v>
      </c>
      <c r="C982" s="68" t="str">
        <f>IF(ISERROR(VLOOKUP(IF(RIGHT($A982,1)=")",LEFT($A982,FIND(" (",$A982)-1),$A982),[1]ACCS!$B$2:$B$5003, 1, FALSE)), "","1")</f>
        <v>1</v>
      </c>
      <c r="D982" s="103" t="str">
        <f>IF($B982="Unknown","",IF($B982="","",IF(VALUE(LEFT($B982,4))&lt;Calc!$J$2,"ANTIQUE","")))</f>
        <v/>
      </c>
      <c r="E982" s="72" t="s">
        <v>35</v>
      </c>
      <c r="F982" s="121"/>
      <c r="G982" s="121"/>
      <c r="H982" s="62" t="str">
        <f t="shared" si="106"/>
        <v>Vernalis</v>
      </c>
      <c r="I982" s="18">
        <f t="shared" si="107"/>
        <v>5</v>
      </c>
      <c r="J982" s="18">
        <f t="shared" si="108"/>
        <v>0</v>
      </c>
      <c r="K982" s="18">
        <f t="shared" si="109"/>
        <v>0</v>
      </c>
      <c r="L982" s="57" t="str">
        <f t="shared" si="110"/>
        <v>Egao Corkscrew</v>
      </c>
      <c r="M982" s="57" t="str">
        <f t="shared" si="111"/>
        <v>Egao Corkscrew</v>
      </c>
      <c r="N982" s="61" t="str">
        <f t="shared" si="105"/>
        <v>Egao Corkscrew</v>
      </c>
    </row>
    <row r="983" spans="1:14" ht="25.15" customHeight="1" x14ac:dyDescent="0.2">
      <c r="A983" s="70" t="s">
        <v>807</v>
      </c>
      <c r="B983" s="71">
        <v>2011</v>
      </c>
      <c r="C983" s="68" t="str">
        <f>IF(ISERROR(VLOOKUP(IF(RIGHT($A983,1)=")",LEFT($A983,FIND(" (",$A983)-1),$A983),[1]ACCS!$B$2:$B$5003, 1, FALSE)), "","1")</f>
        <v/>
      </c>
      <c r="D983" s="103" t="str">
        <f>IF($B983="Unknown","",IF($B983="","",IF(VALUE(LEFT($B983,4))&lt;Calc!$J$2,"ANTIQUE","")))</f>
        <v/>
      </c>
      <c r="E983" s="72" t="s">
        <v>24</v>
      </c>
      <c r="F983" s="121"/>
      <c r="G983" s="121" t="s">
        <v>26</v>
      </c>
      <c r="H983" s="62" t="str">
        <f t="shared" si="106"/>
        <v>Vernalis</v>
      </c>
      <c r="I983" s="18">
        <f t="shared" si="107"/>
        <v>5</v>
      </c>
      <c r="J983" s="18">
        <f t="shared" si="108"/>
        <v>0</v>
      </c>
      <c r="K983" s="18">
        <f t="shared" si="109"/>
        <v>0</v>
      </c>
      <c r="L983" s="57" t="str">
        <f t="shared" si="110"/>
        <v>Egao Formal Pink</v>
      </c>
      <c r="M983" s="57" t="str">
        <f t="shared" si="111"/>
        <v>Egao Formal Pink</v>
      </c>
      <c r="N983" s="61" t="str">
        <f t="shared" si="105"/>
        <v>Egao Formal Pink</v>
      </c>
    </row>
    <row r="984" spans="1:14" ht="25.15" customHeight="1" x14ac:dyDescent="0.2">
      <c r="A984" s="70" t="s">
        <v>808</v>
      </c>
      <c r="B984" s="71">
        <v>1964</v>
      </c>
      <c r="C984" s="68" t="str">
        <f>IF(ISERROR(VLOOKUP(IF(RIGHT($A984,1)=")",LEFT($A984,FIND(" (",$A984)-1),$A984),[1]ACCS!$B$2:$B$5003, 1, FALSE)), "","1")</f>
        <v/>
      </c>
      <c r="D984" s="103" t="str">
        <f>IF($B984="Unknown","",IF($B984="","",IF(VALUE(LEFT($B984,4))&lt;Calc!$J$2,"ANTIQUE","")))</f>
        <v/>
      </c>
      <c r="E984" s="72" t="s">
        <v>37</v>
      </c>
      <c r="F984" s="121"/>
      <c r="G984" s="121"/>
      <c r="H984" s="62" t="str">
        <f t="shared" si="106"/>
        <v>Japonica</v>
      </c>
      <c r="I984" s="18">
        <f t="shared" si="107"/>
        <v>0</v>
      </c>
      <c r="J984" s="18">
        <f t="shared" si="108"/>
        <v>0</v>
      </c>
      <c r="K984" s="18">
        <f t="shared" si="109"/>
        <v>0</v>
      </c>
      <c r="L984" s="57" t="str">
        <f t="shared" si="110"/>
        <v>Egao- Japonica (Not to be confused with Egao-Vernalis)</v>
      </c>
      <c r="M984" s="57" t="str">
        <f t="shared" si="111"/>
        <v>Egao- Japonica (Not to be confused with Egao-Vernalis)</v>
      </c>
      <c r="N984" s="61" t="str">
        <f t="shared" si="105"/>
        <v>Egao- Japonica</v>
      </c>
    </row>
    <row r="985" spans="1:14" ht="25.15" customHeight="1" x14ac:dyDescent="0.2">
      <c r="A985" s="70" t="s">
        <v>809</v>
      </c>
      <c r="B985" s="71">
        <v>1955</v>
      </c>
      <c r="C985" s="68" t="str">
        <f>IF(ISERROR(VLOOKUP(IF(RIGHT($A985,1)=")",LEFT($A985,FIND(" (",$A985)-1),$A985),[1]ACCS!$B$2:$B$5003, 1, FALSE)), "","1")</f>
        <v>1</v>
      </c>
      <c r="D985" s="103" t="str">
        <f>IF($B985="Unknown","",IF($B985="","",IF(VALUE(LEFT($B985,4))&lt;Calc!$J$2,"ANTIQUE","")))</f>
        <v/>
      </c>
      <c r="E985" s="72" t="s">
        <v>24</v>
      </c>
      <c r="F985" s="121"/>
      <c r="G985" s="121" t="s">
        <v>26</v>
      </c>
      <c r="H985" s="62" t="str">
        <f t="shared" si="106"/>
        <v>Japonica</v>
      </c>
      <c r="I985" s="18">
        <f t="shared" si="107"/>
        <v>0</v>
      </c>
      <c r="J985" s="18">
        <f t="shared" si="108"/>
        <v>0</v>
      </c>
      <c r="K985" s="18">
        <f t="shared" si="109"/>
        <v>0</v>
      </c>
      <c r="L985" s="57" t="str">
        <f t="shared" si="110"/>
        <v>Eighteen Scholars</v>
      </c>
      <c r="M985" s="57" t="str">
        <f t="shared" si="111"/>
        <v>Eighteen Scholars</v>
      </c>
      <c r="N985" s="61" t="str">
        <f t="shared" si="105"/>
        <v>Eighteen Scholars</v>
      </c>
    </row>
    <row r="986" spans="1:14" ht="25.15" customHeight="1" x14ac:dyDescent="0.2">
      <c r="A986" s="70" t="s">
        <v>810</v>
      </c>
      <c r="B986" s="71">
        <v>2012</v>
      </c>
      <c r="C986" s="68" t="str">
        <f>IF(ISERROR(VLOOKUP(IF(RIGHT($A986,1)=")",LEFT($A986,FIND(" (",$A986)-1),$A986),[1]ACCS!$B$2:$B$5003, 1, FALSE)), "","1")</f>
        <v>1</v>
      </c>
      <c r="D986" s="103" t="str">
        <f>IF($B986="Unknown","",IF($B986="","",IF(VALUE(LEFT($B986,4))&lt;Calc!$J$2,"ANTIQUE","")))</f>
        <v/>
      </c>
      <c r="E986" s="72" t="s">
        <v>37</v>
      </c>
      <c r="F986" s="121"/>
      <c r="G986" s="121"/>
      <c r="H986" s="62" t="str">
        <f t="shared" si="106"/>
        <v>Reticulata</v>
      </c>
      <c r="I986" s="18">
        <f t="shared" si="107"/>
        <v>1</v>
      </c>
      <c r="J986" s="18">
        <f t="shared" si="108"/>
        <v>0</v>
      </c>
      <c r="K986" s="18">
        <f t="shared" si="109"/>
        <v>0</v>
      </c>
      <c r="L986" s="57" t="str">
        <f t="shared" si="110"/>
        <v>Eighteen Year-Old Maiden</v>
      </c>
      <c r="M986" s="57" t="str">
        <f t="shared" si="111"/>
        <v>Eighteen Year-Old Maiden</v>
      </c>
      <c r="N986" s="61" t="str">
        <f t="shared" si="105"/>
        <v>Eighteen Year-Old Maiden</v>
      </c>
    </row>
    <row r="987" spans="1:14" ht="25.15" customHeight="1" x14ac:dyDescent="0.2">
      <c r="A987" s="74" t="s">
        <v>3096</v>
      </c>
      <c r="B987" s="71">
        <v>2022</v>
      </c>
      <c r="C987" s="68" t="str">
        <f>IF(ISERROR(VLOOKUP(IF(RIGHT($A987,1)=")",LEFT($A987,FIND(" (",$A987)-1),$A987),[1]ACCS!$B$2:$B$5003, 1, FALSE)), "","1")</f>
        <v>1</v>
      </c>
      <c r="D987" s="103" t="str">
        <f>IF($B987="Unknown","",IF($B987="","",IF(VALUE(LEFT($B987,4))&lt;Calc!$J$2,"ANTIQUE","")))</f>
        <v/>
      </c>
      <c r="E987" s="72" t="s">
        <v>37</v>
      </c>
      <c r="F987" s="121"/>
      <c r="G987" s="121"/>
      <c r="H987" s="62" t="str">
        <f t="shared" si="106"/>
        <v>Japonica</v>
      </c>
      <c r="I987" s="18">
        <f t="shared" si="107"/>
        <v>0</v>
      </c>
      <c r="J987" s="18">
        <f t="shared" si="108"/>
        <v>0</v>
      </c>
      <c r="K987" s="18">
        <f t="shared" si="109"/>
        <v>0</v>
      </c>
      <c r="L987" s="57" t="str">
        <f t="shared" si="110"/>
        <v>Eileen Crocker Hart</v>
      </c>
      <c r="M987" s="57" t="str">
        <f t="shared" si="111"/>
        <v>Eileen Crocker Hart</v>
      </c>
      <c r="N987" s="61" t="str">
        <f t="shared" si="105"/>
        <v>Eileen Crocker Hart</v>
      </c>
    </row>
    <row r="988" spans="1:14" ht="25.15" customHeight="1" x14ac:dyDescent="0.2">
      <c r="A988" s="70" t="s">
        <v>811</v>
      </c>
      <c r="B988" s="71">
        <v>2019</v>
      </c>
      <c r="C988" s="68" t="str">
        <f>IF(ISERROR(VLOOKUP(IF(RIGHT($A988,1)=")",LEFT($A988,FIND(" (",$A988)-1),$A988),[1]ACCS!$B$2:$B$5003, 1, FALSE)), "","1")</f>
        <v>1</v>
      </c>
      <c r="D988" s="103" t="str">
        <f>IF($B988="Unknown","",IF($B988="","",IF(VALUE(LEFT($B988,4))&lt;Calc!$J$2,"ANTIQUE","")))</f>
        <v/>
      </c>
      <c r="E988" s="72" t="s">
        <v>37</v>
      </c>
      <c r="F988" s="121"/>
      <c r="G988" s="121"/>
      <c r="H988" s="62" t="str">
        <f t="shared" si="106"/>
        <v>Japonica</v>
      </c>
      <c r="I988" s="18">
        <f t="shared" si="107"/>
        <v>0</v>
      </c>
      <c r="J988" s="18">
        <f t="shared" si="108"/>
        <v>0</v>
      </c>
      <c r="K988" s="18">
        <f t="shared" si="109"/>
        <v>0</v>
      </c>
      <c r="L988" s="57" t="str">
        <f t="shared" si="110"/>
        <v>Eileen Weidman</v>
      </c>
      <c r="M988" s="57" t="str">
        <f t="shared" si="111"/>
        <v>Eileen Weidman</v>
      </c>
      <c r="N988" s="61" t="str">
        <f t="shared" si="105"/>
        <v>Eileen Weidman</v>
      </c>
    </row>
    <row r="989" spans="1:14" ht="25.15" customHeight="1" x14ac:dyDescent="0.2">
      <c r="A989" s="78" t="s">
        <v>3116</v>
      </c>
      <c r="B989" s="71">
        <v>2021</v>
      </c>
      <c r="C989" s="68" t="str">
        <f>IF(ISERROR(VLOOKUP(IF(RIGHT($A989,1)=")",LEFT($A989,FIND(" (",$A989)-1),$A989),[1]ACCS!$B$2:$B$5003, 1, FALSE)), "","1")</f>
        <v>1</v>
      </c>
      <c r="D989" s="103" t="str">
        <f>IF($B989="Unknown","",IF($B989="","",IF(VALUE(LEFT($B989,4))&lt;Calc!$J$2,"ANTIQUE","")))</f>
        <v/>
      </c>
      <c r="E989" s="72" t="s">
        <v>37</v>
      </c>
      <c r="F989" s="121"/>
      <c r="G989" s="121"/>
      <c r="H989" s="62" t="str">
        <f t="shared" si="106"/>
        <v>Reticulata</v>
      </c>
      <c r="I989" s="18">
        <f t="shared" si="107"/>
        <v>1</v>
      </c>
      <c r="J989" s="18">
        <f t="shared" si="108"/>
        <v>0</v>
      </c>
      <c r="K989" s="18">
        <f t="shared" si="109"/>
        <v>0</v>
      </c>
      <c r="L989" s="57" t="str">
        <f t="shared" si="110"/>
        <v>Eileen's Smile</v>
      </c>
      <c r="M989" s="57" t="str">
        <f t="shared" si="111"/>
        <v>Eileen's Smile</v>
      </c>
      <c r="N989" s="61" t="str">
        <f t="shared" si="105"/>
        <v>Eileen's Smile</v>
      </c>
    </row>
    <row r="990" spans="1:14" ht="25.15" customHeight="1" x14ac:dyDescent="0.2">
      <c r="A990" s="70" t="s">
        <v>812</v>
      </c>
      <c r="B990" s="71">
        <v>2016</v>
      </c>
      <c r="C990" s="68" t="str">
        <f>IF(ISERROR(VLOOKUP(IF(RIGHT($A990,1)=")",LEFT($A990,FIND(" (",$A990)-1),$A990),[1]ACCS!$B$2:$B$5003, 1, FALSE)), "","1")</f>
        <v>1</v>
      </c>
      <c r="D990" s="103" t="str">
        <f>IF($B990="Unknown","",IF($B990="","",IF(VALUE(LEFT($B990,4))&lt;Calc!$J$2,"ANTIQUE","")))</f>
        <v/>
      </c>
      <c r="E990" s="72" t="s">
        <v>37</v>
      </c>
      <c r="F990" s="121"/>
      <c r="G990" s="121"/>
      <c r="H990" s="62" t="str">
        <f t="shared" si="106"/>
        <v>Japonica</v>
      </c>
      <c r="I990" s="18">
        <f t="shared" si="107"/>
        <v>0</v>
      </c>
      <c r="J990" s="18">
        <f t="shared" si="108"/>
        <v>0</v>
      </c>
      <c r="K990" s="18">
        <f t="shared" si="109"/>
        <v>0</v>
      </c>
      <c r="L990" s="57" t="str">
        <f t="shared" si="110"/>
        <v>El Diablo Rojo</v>
      </c>
      <c r="M990" s="57" t="str">
        <f t="shared" si="111"/>
        <v>El Diablo Rojo</v>
      </c>
      <c r="N990" s="61" t="str">
        <f t="shared" si="105"/>
        <v>El Diablo Rojo</v>
      </c>
    </row>
    <row r="991" spans="1:14" ht="25.15" customHeight="1" x14ac:dyDescent="0.2">
      <c r="A991" s="70" t="s">
        <v>813</v>
      </c>
      <c r="B991" s="71">
        <v>1967</v>
      </c>
      <c r="C991" s="68" t="str">
        <f>IF(ISERROR(VLOOKUP(IF(RIGHT($A991,1)=")",LEFT($A991,FIND(" (",$A991)-1),$A991),[1]ACCS!$B$2:$B$5003, 1, FALSE)), "","1")</f>
        <v>1</v>
      </c>
      <c r="D991" s="103" t="str">
        <f>IF($B991="Unknown","",IF($B991="","",IF(VALUE(LEFT($B991,4))&lt;Calc!$J$2,"ANTIQUE","")))</f>
        <v/>
      </c>
      <c r="E991" s="72" t="s">
        <v>37</v>
      </c>
      <c r="F991" s="121"/>
      <c r="G991" s="121"/>
      <c r="H991" s="62" t="str">
        <f t="shared" si="106"/>
        <v>NRH</v>
      </c>
      <c r="I991" s="18">
        <f t="shared" si="107"/>
        <v>2</v>
      </c>
      <c r="J991" s="18">
        <f t="shared" si="108"/>
        <v>0</v>
      </c>
      <c r="K991" s="18">
        <f t="shared" si="109"/>
        <v>0</v>
      </c>
      <c r="L991" s="57" t="str">
        <f t="shared" si="110"/>
        <v>El Dorado</v>
      </c>
      <c r="M991" s="57" t="str">
        <f t="shared" si="111"/>
        <v>El Dorado</v>
      </c>
      <c r="N991" s="61" t="str">
        <f t="shared" si="105"/>
        <v>El Dorado</v>
      </c>
    </row>
    <row r="992" spans="1:14" ht="25.15" customHeight="1" x14ac:dyDescent="0.2">
      <c r="A992" s="70" t="s">
        <v>814</v>
      </c>
      <c r="B992" s="71">
        <v>1962</v>
      </c>
      <c r="C992" s="68" t="str">
        <f>IF(ISERROR(VLOOKUP(IF(RIGHT($A992,1)=")",LEFT($A992,FIND(" (",$A992)-1),$A992),[1]ACCS!$B$2:$B$5003, 1, FALSE)), "","1")</f>
        <v/>
      </c>
      <c r="D992" s="103" t="str">
        <f>IF($B992="Unknown","",IF($B992="","",IF(VALUE(LEFT($B992,4))&lt;Calc!$J$2,"ANTIQUE","")))</f>
        <v/>
      </c>
      <c r="E992" s="72" t="s">
        <v>37</v>
      </c>
      <c r="F992" s="121"/>
      <c r="G992" s="121"/>
      <c r="H992" s="62" t="str">
        <f t="shared" si="106"/>
        <v>Japonica</v>
      </c>
      <c r="I992" s="18">
        <f t="shared" si="107"/>
        <v>0</v>
      </c>
      <c r="J992" s="18">
        <f t="shared" si="108"/>
        <v>0</v>
      </c>
      <c r="K992" s="18">
        <f t="shared" si="109"/>
        <v>0</v>
      </c>
      <c r="L992" s="57" t="str">
        <f t="shared" si="110"/>
        <v>El Matador</v>
      </c>
      <c r="M992" s="57" t="str">
        <f t="shared" si="111"/>
        <v>El Matador</v>
      </c>
      <c r="N992" s="61" t="str">
        <f t="shared" si="105"/>
        <v>El Matador</v>
      </c>
    </row>
    <row r="993" spans="1:14" ht="25.15" customHeight="1" x14ac:dyDescent="0.2">
      <c r="A993" s="70" t="s">
        <v>815</v>
      </c>
      <c r="B993" s="71">
        <v>1972</v>
      </c>
      <c r="C993" s="68" t="str">
        <f>IF(ISERROR(VLOOKUP(IF(RIGHT($A993,1)=")",LEFT($A993,FIND(" (",$A993)-1),$A993),[1]ACCS!$B$2:$B$5003, 1, FALSE)), "","1")</f>
        <v>1</v>
      </c>
      <c r="D993" s="103" t="str">
        <f>IF($B993="Unknown","",IF($B993="","",IF(VALUE(LEFT($B993,4))&lt;Calc!$J$2,"ANTIQUE","")))</f>
        <v/>
      </c>
      <c r="E993" s="72" t="s">
        <v>24</v>
      </c>
      <c r="F993" s="121"/>
      <c r="G993" s="121"/>
      <c r="H993" s="62" t="str">
        <f t="shared" si="106"/>
        <v>Japonica</v>
      </c>
      <c r="I993" s="18">
        <f t="shared" si="107"/>
        <v>0</v>
      </c>
      <c r="J993" s="18">
        <f t="shared" si="108"/>
        <v>0</v>
      </c>
      <c r="K993" s="18">
        <f t="shared" si="109"/>
        <v>0</v>
      </c>
      <c r="L993" s="57" t="str">
        <f t="shared" si="110"/>
        <v>El Rojo</v>
      </c>
      <c r="M993" s="57" t="str">
        <f t="shared" si="111"/>
        <v>El Rojo</v>
      </c>
      <c r="N993" s="61" t="str">
        <f t="shared" si="105"/>
        <v>El Rojo</v>
      </c>
    </row>
    <row r="994" spans="1:14" ht="25.15" customHeight="1" x14ac:dyDescent="0.2">
      <c r="A994" s="70" t="s">
        <v>816</v>
      </c>
      <c r="B994" s="71">
        <v>2013</v>
      </c>
      <c r="C994" s="68" t="str">
        <f>IF(ISERROR(VLOOKUP(IF(RIGHT($A994,1)=")",LEFT($A994,FIND(" (",$A994)-1),$A994),[1]ACCS!$B$2:$B$5003, 1, FALSE)), "","1")</f>
        <v>1</v>
      </c>
      <c r="D994" s="103" t="str">
        <f>IF($B994="Unknown","",IF($B994="","",IF(VALUE(LEFT($B994,4))&lt;Calc!$J$2,"ANTIQUE","")))</f>
        <v/>
      </c>
      <c r="E994" s="72" t="s">
        <v>29</v>
      </c>
      <c r="F994" s="121"/>
      <c r="G994" s="121"/>
      <c r="H994" s="62" t="str">
        <f t="shared" si="106"/>
        <v>Reticulata</v>
      </c>
      <c r="I994" s="18">
        <f t="shared" si="107"/>
        <v>1</v>
      </c>
      <c r="J994" s="18">
        <f t="shared" si="108"/>
        <v>0</v>
      </c>
      <c r="K994" s="18">
        <f t="shared" si="109"/>
        <v>0</v>
      </c>
      <c r="L994" s="57" t="str">
        <f t="shared" si="110"/>
        <v>Elaine</v>
      </c>
      <c r="M994" s="57" t="str">
        <f t="shared" si="111"/>
        <v>Elaine</v>
      </c>
      <c r="N994" s="61" t="str">
        <f t="shared" si="105"/>
        <v>Elaine</v>
      </c>
    </row>
    <row r="995" spans="1:14" ht="25.15" customHeight="1" x14ac:dyDescent="0.2">
      <c r="A995" s="70" t="s">
        <v>817</v>
      </c>
      <c r="B995" s="71">
        <v>1999</v>
      </c>
      <c r="C995" s="68" t="str">
        <f>IF(ISERROR(VLOOKUP(IF(RIGHT($A995,1)=")",LEFT($A995,FIND(" (",$A995)-1),$A995),[1]ACCS!$B$2:$B$5003, 1, FALSE)), "","1")</f>
        <v>1</v>
      </c>
      <c r="D995" s="103" t="str">
        <f>IF($B995="Unknown","",IF($B995="","",IF(VALUE(LEFT($B995,4))&lt;Calc!$J$2,"ANTIQUE","")))</f>
        <v/>
      </c>
      <c r="E995" s="72" t="s">
        <v>24</v>
      </c>
      <c r="F995" s="121" t="s">
        <v>5</v>
      </c>
      <c r="G995" s="121"/>
      <c r="H995" s="62" t="str">
        <f t="shared" si="106"/>
        <v>NRH</v>
      </c>
      <c r="I995" s="18">
        <f t="shared" si="107"/>
        <v>2</v>
      </c>
      <c r="J995" s="18">
        <f t="shared" si="108"/>
        <v>0</v>
      </c>
      <c r="K995" s="18">
        <f t="shared" si="109"/>
        <v>0</v>
      </c>
      <c r="L995" s="57" t="str">
        <f t="shared" si="110"/>
        <v>Elaine Lee</v>
      </c>
      <c r="M995" s="57" t="str">
        <f t="shared" si="111"/>
        <v>Elaine Lee</v>
      </c>
      <c r="N995" s="61" t="str">
        <f t="shared" si="105"/>
        <v>Elaine Lee</v>
      </c>
    </row>
    <row r="996" spans="1:14" ht="25.15" customHeight="1" x14ac:dyDescent="0.2">
      <c r="A996" s="70" t="s">
        <v>818</v>
      </c>
      <c r="B996" s="71">
        <v>1978</v>
      </c>
      <c r="C996" s="68" t="str">
        <f>IF(ISERROR(VLOOKUP(IF(RIGHT($A996,1)=")",LEFT($A996,FIND(" (",$A996)-1),$A996),[1]ACCS!$B$2:$B$5003, 1, FALSE)), "","1")</f>
        <v/>
      </c>
      <c r="D996" s="103" t="str">
        <f>IF($B996="Unknown","",IF($B996="","",IF(VALUE(LEFT($B996,4))&lt;Calc!$J$2,"ANTIQUE","")))</f>
        <v/>
      </c>
      <c r="E996" s="72" t="s">
        <v>24</v>
      </c>
      <c r="F996" s="121"/>
      <c r="G996" s="121" t="s">
        <v>26</v>
      </c>
      <c r="H996" s="62" t="str">
        <f t="shared" si="106"/>
        <v>Japonica</v>
      </c>
      <c r="I996" s="18">
        <f t="shared" si="107"/>
        <v>0</v>
      </c>
      <c r="J996" s="18">
        <f t="shared" si="108"/>
        <v>0</v>
      </c>
      <c r="K996" s="18">
        <f t="shared" si="109"/>
        <v>0</v>
      </c>
      <c r="L996" s="57" t="str">
        <f t="shared" si="110"/>
        <v>Elaine Smelley</v>
      </c>
      <c r="M996" s="57" t="str">
        <f t="shared" si="111"/>
        <v>Elaine Smelley</v>
      </c>
      <c r="N996" s="61" t="str">
        <f t="shared" si="105"/>
        <v>Elaine Smelley</v>
      </c>
    </row>
    <row r="997" spans="1:14" ht="25.15" customHeight="1" x14ac:dyDescent="0.2">
      <c r="A997" s="70" t="s">
        <v>819</v>
      </c>
      <c r="B997" s="71">
        <v>1996</v>
      </c>
      <c r="C997" s="68" t="str">
        <f>IF(ISERROR(VLOOKUP(IF(RIGHT($A997,1)=")",LEFT($A997,FIND(" (",$A997)-1),$A997),[1]ACCS!$B$2:$B$5003, 1, FALSE)), "","1")</f>
        <v>1</v>
      </c>
      <c r="D997" s="103" t="str">
        <f>IF($B997="Unknown","",IF($B997="","",IF(VALUE(LEFT($B997,4))&lt;Calc!$J$2,"ANTIQUE","")))</f>
        <v/>
      </c>
      <c r="E997" s="72" t="s">
        <v>24</v>
      </c>
      <c r="F997" s="121"/>
      <c r="G997" s="121"/>
      <c r="H997" s="62" t="str">
        <f t="shared" si="106"/>
        <v>Japonica</v>
      </c>
      <c r="I997" s="18">
        <f t="shared" si="107"/>
        <v>0</v>
      </c>
      <c r="J997" s="18">
        <f t="shared" si="108"/>
        <v>0</v>
      </c>
      <c r="K997" s="18">
        <f t="shared" si="109"/>
        <v>0</v>
      </c>
      <c r="L997" s="57" t="str">
        <f t="shared" si="110"/>
        <v>Elaine's Betty</v>
      </c>
      <c r="M997" s="57" t="str">
        <f t="shared" si="111"/>
        <v>Elaine's Betty</v>
      </c>
      <c r="N997" s="61" t="str">
        <f t="shared" si="105"/>
        <v>Elaine's Betty</v>
      </c>
    </row>
    <row r="998" spans="1:14" ht="25.15" customHeight="1" x14ac:dyDescent="0.2">
      <c r="A998" s="70" t="s">
        <v>820</v>
      </c>
      <c r="B998" s="71">
        <v>2018</v>
      </c>
      <c r="C998" s="68" t="str">
        <f>IF(ISERROR(VLOOKUP(IF(RIGHT($A998,1)=")",LEFT($A998,FIND(" (",$A998)-1),$A998),[1]ACCS!$B$2:$B$5003, 1, FALSE)), "","1")</f>
        <v>1</v>
      </c>
      <c r="D998" s="103" t="str">
        <f>IF($B998="Unknown","",IF($B998="","",IF(VALUE(LEFT($B998,4))&lt;Calc!$J$2,"ANTIQUE","")))</f>
        <v/>
      </c>
      <c r="E998" s="72" t="s">
        <v>21</v>
      </c>
      <c r="F998" s="121"/>
      <c r="G998" s="121"/>
      <c r="H998" s="62" t="str">
        <f t="shared" si="106"/>
        <v>Japonica</v>
      </c>
      <c r="I998" s="18">
        <f t="shared" si="107"/>
        <v>0</v>
      </c>
      <c r="J998" s="18">
        <f t="shared" si="108"/>
        <v>0</v>
      </c>
      <c r="K998" s="18">
        <f t="shared" si="109"/>
        <v>0</v>
      </c>
      <c r="L998" s="57" t="str">
        <f t="shared" si="110"/>
        <v>Elaine's Betty Blush</v>
      </c>
      <c r="M998" s="57" t="str">
        <f t="shared" si="111"/>
        <v>Elaine's Betty Blush</v>
      </c>
      <c r="N998" s="61" t="str">
        <f t="shared" si="105"/>
        <v>Elaine's Betty Blush</v>
      </c>
    </row>
    <row r="999" spans="1:14" ht="25.15" customHeight="1" x14ac:dyDescent="0.2">
      <c r="A999" s="70" t="s">
        <v>821</v>
      </c>
      <c r="B999" s="71">
        <v>2010</v>
      </c>
      <c r="C999" s="68" t="str">
        <f>IF(ISERROR(VLOOKUP(IF(RIGHT($A999,1)=")",LEFT($A999,FIND(" (",$A999)-1),$A999),[1]ACCS!$B$2:$B$5003, 1, FALSE)), "","1")</f>
        <v/>
      </c>
      <c r="D999" s="103" t="str">
        <f>IF($B999="Unknown","",IF($B999="","",IF(VALUE(LEFT($B999,4))&lt;Calc!$J$2,"ANTIQUE","")))</f>
        <v/>
      </c>
      <c r="E999" s="72" t="s">
        <v>24</v>
      </c>
      <c r="F999" s="121"/>
      <c r="G999" s="121"/>
      <c r="H999" s="62" t="str">
        <f t="shared" si="106"/>
        <v>Japonica</v>
      </c>
      <c r="I999" s="18">
        <f t="shared" si="107"/>
        <v>0</v>
      </c>
      <c r="J999" s="18">
        <f t="shared" si="108"/>
        <v>0</v>
      </c>
      <c r="K999" s="18">
        <f t="shared" si="109"/>
        <v>0</v>
      </c>
      <c r="L999" s="57" t="str">
        <f t="shared" si="110"/>
        <v>Elaine's Betty Pink</v>
      </c>
      <c r="M999" s="57" t="str">
        <f t="shared" si="111"/>
        <v>Elaine's Betty Pink</v>
      </c>
      <c r="N999" s="61" t="str">
        <f t="shared" si="105"/>
        <v>Elaine's Betty Pink</v>
      </c>
    </row>
    <row r="1000" spans="1:14" ht="25.15" customHeight="1" x14ac:dyDescent="0.2">
      <c r="A1000" s="70" t="s">
        <v>822</v>
      </c>
      <c r="B1000" s="71">
        <v>2010</v>
      </c>
      <c r="C1000" s="68" t="str">
        <f>IF(ISERROR(VLOOKUP(IF(RIGHT($A1000,1)=")",LEFT($A1000,FIND(" (",$A1000)-1),$A1000),[1]ACCS!$B$2:$B$5003, 1, FALSE)), "","1")</f>
        <v>1</v>
      </c>
      <c r="D1000" s="103" t="str">
        <f>IF($B1000="Unknown","",IF($B1000="","",IF(VALUE(LEFT($B1000,4))&lt;Calc!$J$2,"ANTIQUE","")))</f>
        <v/>
      </c>
      <c r="E1000" s="72" t="s">
        <v>24</v>
      </c>
      <c r="F1000" s="121"/>
      <c r="G1000" s="121"/>
      <c r="H1000" s="62" t="str">
        <f t="shared" si="106"/>
        <v>Japonica</v>
      </c>
      <c r="I1000" s="18">
        <f t="shared" si="107"/>
        <v>0</v>
      </c>
      <c r="J1000" s="18">
        <f t="shared" si="108"/>
        <v>0</v>
      </c>
      <c r="K1000" s="18">
        <f t="shared" si="109"/>
        <v>0</v>
      </c>
      <c r="L1000" s="57" t="str">
        <f t="shared" si="110"/>
        <v>Elaine's Betty Red</v>
      </c>
      <c r="M1000" s="57" t="str">
        <f t="shared" si="111"/>
        <v>Elaine's Betty Red</v>
      </c>
      <c r="N1000" s="61" t="str">
        <f t="shared" si="105"/>
        <v>Elaine's Betty Red</v>
      </c>
    </row>
    <row r="1001" spans="1:14" ht="25.15" customHeight="1" x14ac:dyDescent="0.2">
      <c r="A1001" s="70" t="s">
        <v>823</v>
      </c>
      <c r="B1001" s="71">
        <v>2018</v>
      </c>
      <c r="C1001" s="68" t="str">
        <f>IF(ISERROR(VLOOKUP(IF(RIGHT($A1001,1)=")",LEFT($A1001,FIND(" (",$A1001)-1),$A1001),[1]ACCS!$B$2:$B$5003, 1, FALSE)), "","1")</f>
        <v>1</v>
      </c>
      <c r="D1001" s="103" t="str">
        <f>IF($B1001="Unknown","",IF($B1001="","",IF(VALUE(LEFT($B1001,4))&lt;Calc!$J$2,"ANTIQUE","")))</f>
        <v/>
      </c>
      <c r="E1001" s="72" t="s">
        <v>24</v>
      </c>
      <c r="F1001" s="121" t="s">
        <v>3128</v>
      </c>
      <c r="G1001" s="121"/>
      <c r="H1001" s="62" t="str">
        <f t="shared" si="106"/>
        <v>Japonica</v>
      </c>
      <c r="I1001" s="18">
        <f t="shared" si="107"/>
        <v>0</v>
      </c>
      <c r="J1001" s="18">
        <f t="shared" si="108"/>
        <v>0</v>
      </c>
      <c r="K1001" s="18">
        <f t="shared" si="109"/>
        <v>0</v>
      </c>
      <c r="L1001" s="57" t="str">
        <f t="shared" si="110"/>
        <v>Elaine's Betty White</v>
      </c>
      <c r="M1001" s="57" t="str">
        <f t="shared" si="111"/>
        <v>Elaine's Betty White</v>
      </c>
      <c r="N1001" s="61" t="str">
        <f t="shared" si="105"/>
        <v>Elaine's Betty White</v>
      </c>
    </row>
    <row r="1002" spans="1:14" ht="25.15" customHeight="1" x14ac:dyDescent="0.2">
      <c r="A1002" s="70" t="s">
        <v>3323</v>
      </c>
      <c r="B1002" s="71">
        <v>1881</v>
      </c>
      <c r="C1002" s="68" t="str">
        <f>IF(ISERROR(VLOOKUP(IF(RIGHT($A1002,1)=")",LEFT($A1002,FIND(" (",$A1002)-1),$A1002),[1]ACCS!$B$2:$B$5003, 1, FALSE)), "","1")</f>
        <v/>
      </c>
      <c r="D1002" s="103" t="str">
        <f>IF($B1002="Unknown","",IF($B1002="","",IF(VALUE(LEFT($B1002,4))&lt;Calc!$J$2,"ANTIQUE","")))</f>
        <v>ANTIQUE</v>
      </c>
      <c r="E1002" s="72" t="s">
        <v>24</v>
      </c>
      <c r="F1002" s="121"/>
      <c r="G1002" s="121"/>
      <c r="H1002" s="62" t="str">
        <f t="shared" si="106"/>
        <v>Japonica</v>
      </c>
      <c r="I1002" s="18">
        <f t="shared" si="107"/>
        <v>0</v>
      </c>
      <c r="J1002" s="18">
        <f t="shared" si="108"/>
        <v>0</v>
      </c>
      <c r="K1002" s="18">
        <f t="shared" si="109"/>
        <v>0</v>
      </c>
      <c r="L1002" s="57" t="str">
        <f t="shared" si="110"/>
        <v>Eleanor  Franchetti</v>
      </c>
      <c r="M1002" s="57" t="str">
        <f t="shared" si="111"/>
        <v>Eleanor  Franchetti</v>
      </c>
      <c r="N1002" s="61" t="str">
        <f t="shared" si="105"/>
        <v>Eleanor  Franchetti</v>
      </c>
    </row>
    <row r="1003" spans="1:14" ht="25.15" customHeight="1" x14ac:dyDescent="0.2">
      <c r="A1003" s="70" t="s">
        <v>824</v>
      </c>
      <c r="B1003" s="71">
        <v>2005</v>
      </c>
      <c r="C1003" s="68" t="str">
        <f>IF(ISERROR(VLOOKUP(IF(RIGHT($A1003,1)=")",LEFT($A1003,FIND(" (",$A1003)-1),$A1003),[1]ACCS!$B$2:$B$5003, 1, FALSE)), "","1")</f>
        <v>1</v>
      </c>
      <c r="D1003" s="103" t="str">
        <f>IF($B1003="Unknown","",IF($B1003="","",IF(VALUE(LEFT($B1003,4))&lt;Calc!$J$2,"ANTIQUE","")))</f>
        <v/>
      </c>
      <c r="E1003" s="72" t="s">
        <v>21</v>
      </c>
      <c r="F1003" s="121"/>
      <c r="G1003" s="121"/>
      <c r="H1003" s="62" t="str">
        <f t="shared" si="106"/>
        <v>Japonica</v>
      </c>
      <c r="I1003" s="18">
        <f t="shared" si="107"/>
        <v>0</v>
      </c>
      <c r="J1003" s="18">
        <f t="shared" si="108"/>
        <v>0</v>
      </c>
      <c r="K1003" s="18">
        <f t="shared" si="109"/>
        <v>0</v>
      </c>
      <c r="L1003" s="57" t="str">
        <f t="shared" si="110"/>
        <v>Eleanor Finley</v>
      </c>
      <c r="M1003" s="57" t="str">
        <f t="shared" si="111"/>
        <v>Eleanor Finley</v>
      </c>
      <c r="N1003" s="61" t="str">
        <f t="shared" si="105"/>
        <v>Eleanor Finley</v>
      </c>
    </row>
    <row r="1004" spans="1:14" ht="25.15" customHeight="1" x14ac:dyDescent="0.2">
      <c r="A1004" s="70" t="s">
        <v>825</v>
      </c>
      <c r="B1004" s="71">
        <v>1958</v>
      </c>
      <c r="C1004" s="68" t="str">
        <f>IF(ISERROR(VLOOKUP(IF(RIGHT($A1004,1)=")",LEFT($A1004,FIND(" (",$A1004)-1),$A1004),[1]ACCS!$B$2:$B$5003, 1, FALSE)), "","1")</f>
        <v>1</v>
      </c>
      <c r="D1004" s="103" t="str">
        <f>IF($B1004="Unknown","",IF($B1004="","",IF(VALUE(LEFT($B1004,4))&lt;Calc!$J$2,"ANTIQUE","")))</f>
        <v/>
      </c>
      <c r="E1004" s="72" t="s">
        <v>37</v>
      </c>
      <c r="F1004" s="121"/>
      <c r="G1004" s="121"/>
      <c r="H1004" s="62" t="str">
        <f t="shared" si="106"/>
        <v>Japonica</v>
      </c>
      <c r="I1004" s="18">
        <f t="shared" si="107"/>
        <v>0</v>
      </c>
      <c r="J1004" s="18">
        <f t="shared" si="108"/>
        <v>0</v>
      </c>
      <c r="K1004" s="18">
        <f t="shared" si="109"/>
        <v>0</v>
      </c>
      <c r="L1004" s="57" t="str">
        <f t="shared" si="110"/>
        <v>Eleanor Grant</v>
      </c>
      <c r="M1004" s="57" t="str">
        <f t="shared" si="111"/>
        <v>Eleanor Grant</v>
      </c>
      <c r="N1004" s="61" t="str">
        <f t="shared" si="105"/>
        <v>Eleanor Grant</v>
      </c>
    </row>
    <row r="1005" spans="1:14" ht="25.15" customHeight="1" x14ac:dyDescent="0.2">
      <c r="A1005" s="70" t="s">
        <v>826</v>
      </c>
      <c r="B1005" s="71">
        <v>1959</v>
      </c>
      <c r="C1005" s="68" t="str">
        <f>IF(ISERROR(VLOOKUP(IF(RIGHT($A1005,1)=")",LEFT($A1005,FIND(" (",$A1005)-1),$A1005),[1]ACCS!$B$2:$B$5003, 1, FALSE)), "","1")</f>
        <v>1</v>
      </c>
      <c r="D1005" s="103" t="str">
        <f>IF($B1005="Unknown","",IF($B1005="","",IF(VALUE(LEFT($B1005,4))&lt;Calc!$J$2,"ANTIQUE","")))</f>
        <v/>
      </c>
      <c r="E1005" s="72" t="s">
        <v>37</v>
      </c>
      <c r="F1005" s="121"/>
      <c r="G1005" s="121"/>
      <c r="H1005" s="62" t="str">
        <f t="shared" si="106"/>
        <v>Japonica</v>
      </c>
      <c r="I1005" s="18">
        <f t="shared" si="107"/>
        <v>0</v>
      </c>
      <c r="J1005" s="18">
        <f t="shared" si="108"/>
        <v>0</v>
      </c>
      <c r="K1005" s="18">
        <f t="shared" si="109"/>
        <v>0</v>
      </c>
      <c r="L1005" s="57" t="str">
        <f t="shared" si="110"/>
        <v>Eleanor Greenway</v>
      </c>
      <c r="M1005" s="57" t="str">
        <f t="shared" si="111"/>
        <v>Eleanor Greenway</v>
      </c>
      <c r="N1005" s="61" t="str">
        <f t="shared" si="105"/>
        <v>Eleanor Greenway</v>
      </c>
    </row>
    <row r="1006" spans="1:14" ht="25.15" customHeight="1" x14ac:dyDescent="0.2">
      <c r="A1006" s="70" t="s">
        <v>827</v>
      </c>
      <c r="B1006" s="71">
        <v>1900</v>
      </c>
      <c r="C1006" s="68" t="str">
        <f>IF(ISERROR(VLOOKUP(IF(RIGHT($A1006,1)=")",LEFT($A1006,FIND(" (",$A1006)-1),$A1006),[1]ACCS!$B$2:$B$5003, 1, FALSE)), "","1")</f>
        <v>1</v>
      </c>
      <c r="D1006" s="103" t="str">
        <f>IF($B1006="Unknown","",IF($B1006="","",IF(VALUE(LEFT($B1006,4))&lt;Calc!$J$2,"ANTIQUE","")))</f>
        <v/>
      </c>
      <c r="E1006" s="72" t="s">
        <v>24</v>
      </c>
      <c r="F1006" s="121"/>
      <c r="G1006" s="121" t="s">
        <v>26</v>
      </c>
      <c r="H1006" s="62" t="str">
        <f t="shared" si="106"/>
        <v>Japonica</v>
      </c>
      <c r="I1006" s="18">
        <f t="shared" si="107"/>
        <v>0</v>
      </c>
      <c r="J1006" s="18">
        <f t="shared" si="108"/>
        <v>0</v>
      </c>
      <c r="K1006" s="18">
        <f t="shared" si="109"/>
        <v>0</v>
      </c>
      <c r="L1006" s="57" t="str">
        <f t="shared" si="110"/>
        <v>Eleanor Hagood</v>
      </c>
      <c r="M1006" s="57" t="str">
        <f t="shared" si="111"/>
        <v>Eleanor Hagood</v>
      </c>
      <c r="N1006" s="61" t="str">
        <f t="shared" si="105"/>
        <v>Eleanor Hagood</v>
      </c>
    </row>
    <row r="1007" spans="1:14" ht="25.15" customHeight="1" x14ac:dyDescent="0.2">
      <c r="A1007" s="70" t="s">
        <v>828</v>
      </c>
      <c r="B1007" s="71">
        <v>1964</v>
      </c>
      <c r="C1007" s="68" t="str">
        <f>IF(ISERROR(VLOOKUP(IF(RIGHT($A1007,1)=")",LEFT($A1007,FIND(" (",$A1007)-1),$A1007),[1]ACCS!$B$2:$B$5003, 1, FALSE)), "","1")</f>
        <v/>
      </c>
      <c r="D1007" s="103" t="str">
        <f>IF($B1007="Unknown","",IF($B1007="","",IF(VALUE(LEFT($B1007,4))&lt;Calc!$J$2,"ANTIQUE","")))</f>
        <v/>
      </c>
      <c r="E1007" s="72" t="s">
        <v>21</v>
      </c>
      <c r="F1007" s="121"/>
      <c r="G1007" s="121" t="s">
        <v>26</v>
      </c>
      <c r="H1007" s="62" t="str">
        <f t="shared" si="106"/>
        <v>Japonica</v>
      </c>
      <c r="I1007" s="18">
        <f t="shared" si="107"/>
        <v>0</v>
      </c>
      <c r="J1007" s="18">
        <f t="shared" si="108"/>
        <v>0</v>
      </c>
      <c r="K1007" s="18">
        <f t="shared" si="109"/>
        <v>0</v>
      </c>
      <c r="L1007" s="57" t="str">
        <f t="shared" si="110"/>
        <v>Eleanor K</v>
      </c>
      <c r="M1007" s="57" t="str">
        <f t="shared" si="111"/>
        <v>Eleanor K</v>
      </c>
      <c r="N1007" s="61" t="str">
        <f t="shared" si="105"/>
        <v>Eleanor K</v>
      </c>
    </row>
    <row r="1008" spans="1:14" ht="25.15" customHeight="1" x14ac:dyDescent="0.2">
      <c r="A1008" s="70" t="s">
        <v>829</v>
      </c>
      <c r="B1008" s="71">
        <v>1964</v>
      </c>
      <c r="C1008" s="68" t="str">
        <f>IF(ISERROR(VLOOKUP(IF(RIGHT($A1008,1)=")",LEFT($A1008,FIND(" (",$A1008)-1),$A1008),[1]ACCS!$B$2:$B$5003, 1, FALSE)), "","1")</f>
        <v>1</v>
      </c>
      <c r="D1008" s="103" t="str">
        <f>IF($B1008="Unknown","",IF($B1008="","",IF(VALUE(LEFT($B1008,4))&lt;Calc!$J$2,"ANTIQUE","")))</f>
        <v/>
      </c>
      <c r="E1008" s="72" t="s">
        <v>21</v>
      </c>
      <c r="F1008" s="121"/>
      <c r="G1008" s="121"/>
      <c r="H1008" s="62" t="str">
        <f t="shared" si="106"/>
        <v>Japonica</v>
      </c>
      <c r="I1008" s="18">
        <f t="shared" si="107"/>
        <v>0</v>
      </c>
      <c r="J1008" s="18">
        <f t="shared" si="108"/>
        <v>0</v>
      </c>
      <c r="K1008" s="18">
        <f t="shared" si="109"/>
        <v>0</v>
      </c>
      <c r="L1008" s="57" t="str">
        <f t="shared" si="110"/>
        <v>Eleanor Martin</v>
      </c>
      <c r="M1008" s="57" t="str">
        <f t="shared" si="111"/>
        <v>Eleanor Martin</v>
      </c>
      <c r="N1008" s="61" t="str">
        <f t="shared" si="105"/>
        <v>Eleanor Martin</v>
      </c>
    </row>
    <row r="1009" spans="1:14" ht="25.15" customHeight="1" x14ac:dyDescent="0.2">
      <c r="A1009" s="70" t="s">
        <v>830</v>
      </c>
      <c r="B1009" s="71">
        <v>1964</v>
      </c>
      <c r="C1009" s="68" t="str">
        <f>IF(ISERROR(VLOOKUP(IF(RIGHT($A1009,1)=")",LEFT($A1009,FIND(" (",$A1009)-1),$A1009),[1]ACCS!$B$2:$B$5003, 1, FALSE)), "","1")</f>
        <v>1</v>
      </c>
      <c r="D1009" s="103" t="str">
        <f>IF($B1009="Unknown","",IF($B1009="","",IF(VALUE(LEFT($B1009,4))&lt;Calc!$J$2,"ANTIQUE","")))</f>
        <v/>
      </c>
      <c r="E1009" s="72" t="s">
        <v>21</v>
      </c>
      <c r="F1009" s="121"/>
      <c r="G1009" s="121"/>
      <c r="H1009" s="62" t="str">
        <f t="shared" si="106"/>
        <v>Japonica</v>
      </c>
      <c r="I1009" s="18">
        <f t="shared" si="107"/>
        <v>0</v>
      </c>
      <c r="J1009" s="18">
        <f t="shared" si="108"/>
        <v>0</v>
      </c>
      <c r="K1009" s="18">
        <f t="shared" si="109"/>
        <v>0</v>
      </c>
      <c r="L1009" s="57" t="str">
        <f t="shared" si="110"/>
        <v>Eleanor Martin Supreme</v>
      </c>
      <c r="M1009" s="57" t="str">
        <f t="shared" si="111"/>
        <v>Eleanor Martin Supreme</v>
      </c>
      <c r="N1009" s="61" t="str">
        <f t="shared" si="105"/>
        <v>Eleanor Martin Supreme</v>
      </c>
    </row>
    <row r="1010" spans="1:14" ht="25.15" customHeight="1" x14ac:dyDescent="0.2">
      <c r="A1010" s="70" t="s">
        <v>831</v>
      </c>
      <c r="B1010" s="71">
        <v>1942</v>
      </c>
      <c r="C1010" s="68" t="str">
        <f>IF(ISERROR(VLOOKUP(IF(RIGHT($A1010,1)=")",LEFT($A1010,FIND(" (",$A1010)-1),$A1010),[1]ACCS!$B$2:$B$5003, 1, FALSE)), "","1")</f>
        <v>1</v>
      </c>
      <c r="D1010" s="103" t="str">
        <f>IF($B1010="Unknown","",IF($B1010="","",IF(VALUE(LEFT($B1010,4))&lt;Calc!$J$2,"ANTIQUE","")))</f>
        <v/>
      </c>
      <c r="E1010" s="72" t="s">
        <v>24</v>
      </c>
      <c r="F1010" s="121"/>
      <c r="G1010" s="121"/>
      <c r="H1010" s="62" t="str">
        <f t="shared" si="106"/>
        <v>Japonica</v>
      </c>
      <c r="I1010" s="18">
        <f t="shared" si="107"/>
        <v>0</v>
      </c>
      <c r="J1010" s="18">
        <f t="shared" si="108"/>
        <v>0</v>
      </c>
      <c r="K1010" s="18">
        <f t="shared" si="109"/>
        <v>0</v>
      </c>
      <c r="L1010" s="57" t="str">
        <f t="shared" si="110"/>
        <v>Eleanor McCown</v>
      </c>
      <c r="M1010" s="57" t="str">
        <f t="shared" si="111"/>
        <v>Eleanor McCown</v>
      </c>
      <c r="N1010" s="61" t="str">
        <f t="shared" si="105"/>
        <v>Eleanor McCown</v>
      </c>
    </row>
    <row r="1011" spans="1:14" ht="25.15" customHeight="1" x14ac:dyDescent="0.2">
      <c r="A1011" s="70" t="s">
        <v>832</v>
      </c>
      <c r="B1011" s="71">
        <v>1982</v>
      </c>
      <c r="C1011" s="68" t="str">
        <f>IF(ISERROR(VLOOKUP(IF(RIGHT($A1011,1)=")",LEFT($A1011,FIND(" (",$A1011)-1),$A1011),[1]ACCS!$B$2:$B$5003, 1, FALSE)), "","1")</f>
        <v>1</v>
      </c>
      <c r="D1011" s="103" t="str">
        <f>IF($B1011="Unknown","",IF($B1011="","",IF(VALUE(LEFT($B1011,4))&lt;Calc!$J$2,"ANTIQUE","")))</f>
        <v/>
      </c>
      <c r="E1011" s="72" t="s">
        <v>37</v>
      </c>
      <c r="F1011" s="121"/>
      <c r="G1011" s="121"/>
      <c r="H1011" s="62" t="str">
        <f t="shared" si="106"/>
        <v>Japonica</v>
      </c>
      <c r="I1011" s="18">
        <f t="shared" si="107"/>
        <v>0</v>
      </c>
      <c r="J1011" s="18">
        <f t="shared" si="108"/>
        <v>0</v>
      </c>
      <c r="K1011" s="18">
        <f t="shared" si="109"/>
        <v>0</v>
      </c>
      <c r="L1011" s="57" t="str">
        <f t="shared" si="110"/>
        <v>Eleanor Mertson</v>
      </c>
      <c r="M1011" s="57" t="str">
        <f t="shared" si="111"/>
        <v>Eleanor Mertson</v>
      </c>
      <c r="N1011" s="61" t="str">
        <f t="shared" si="105"/>
        <v>Eleanor Mertson</v>
      </c>
    </row>
    <row r="1012" spans="1:14" ht="25.15" customHeight="1" x14ac:dyDescent="0.2">
      <c r="A1012" s="70" t="s">
        <v>833</v>
      </c>
      <c r="B1012" s="71">
        <v>1906</v>
      </c>
      <c r="C1012" s="68" t="str">
        <f>IF(ISERROR(VLOOKUP(IF(RIGHT($A1012,1)=")",LEFT($A1012,FIND(" (",$A1012)-1),$A1012),[1]ACCS!$B$2:$B$5003, 1, FALSE)), "","1")</f>
        <v/>
      </c>
      <c r="D1012" s="103" t="str">
        <f>IF($B1012="Unknown","",IF($B1012="","",IF(VALUE(LEFT($B1012,4))&lt;Calc!$J$2,"ANTIQUE","")))</f>
        <v/>
      </c>
      <c r="E1012" s="72" t="s">
        <v>21</v>
      </c>
      <c r="F1012" s="121"/>
      <c r="G1012" s="121"/>
      <c r="H1012" s="62" t="str">
        <f t="shared" si="106"/>
        <v>Japonica</v>
      </c>
      <c r="I1012" s="18">
        <f t="shared" si="107"/>
        <v>0</v>
      </c>
      <c r="J1012" s="18">
        <f t="shared" si="108"/>
        <v>0</v>
      </c>
      <c r="K1012" s="18">
        <f t="shared" si="109"/>
        <v>0</v>
      </c>
      <c r="L1012" s="57" t="str">
        <f t="shared" si="110"/>
        <v xml:space="preserve">Eleanor of Fairoaks (Vedrine Var.) </v>
      </c>
      <c r="M1012" s="57" t="str">
        <f t="shared" si="111"/>
        <v xml:space="preserve">Eleanor of Fairoaks (Vedrine Var.) </v>
      </c>
      <c r="N1012" s="61" t="str">
        <f t="shared" si="105"/>
        <v>Eleanor of Fairoaks</v>
      </c>
    </row>
    <row r="1013" spans="1:14" ht="25.15" customHeight="1" x14ac:dyDescent="0.2">
      <c r="A1013" s="70" t="s">
        <v>834</v>
      </c>
      <c r="B1013" s="71">
        <v>1980</v>
      </c>
      <c r="C1013" s="68" t="str">
        <f>IF(ISERROR(VLOOKUP(IF(RIGHT($A1013,1)=")",LEFT($A1013,FIND(" (",$A1013)-1),$A1013),[1]ACCS!$B$2:$B$5003, 1, FALSE)), "","1")</f>
        <v>1</v>
      </c>
      <c r="D1013" s="103" t="str">
        <f>IF($B1013="Unknown","",IF($B1013="","",IF(VALUE(LEFT($B1013,4))&lt;Calc!$J$2,"ANTIQUE","")))</f>
        <v/>
      </c>
      <c r="E1013" s="72" t="s">
        <v>24</v>
      </c>
      <c r="F1013" s="121" t="s">
        <v>5</v>
      </c>
      <c r="G1013" s="121" t="s">
        <v>26</v>
      </c>
      <c r="H1013" s="62" t="str">
        <f t="shared" si="106"/>
        <v>Japonica</v>
      </c>
      <c r="I1013" s="18">
        <f t="shared" si="107"/>
        <v>0</v>
      </c>
      <c r="J1013" s="18">
        <f t="shared" si="108"/>
        <v>0</v>
      </c>
      <c r="K1013" s="18">
        <f t="shared" si="109"/>
        <v>0</v>
      </c>
      <c r="L1013" s="57" t="str">
        <f t="shared" si="110"/>
        <v>Eleanor Waltz</v>
      </c>
      <c r="M1013" s="57" t="str">
        <f t="shared" si="111"/>
        <v>Eleanor Waltz</v>
      </c>
      <c r="N1013" s="61" t="str">
        <f t="shared" si="105"/>
        <v>Eleanor Waltz</v>
      </c>
    </row>
    <row r="1014" spans="1:14" ht="25.15" customHeight="1" x14ac:dyDescent="0.2">
      <c r="A1014" s="70" t="s">
        <v>3067</v>
      </c>
      <c r="B1014" s="71">
        <v>1831</v>
      </c>
      <c r="C1014" s="68" t="str">
        <f>IF(ISERROR(VLOOKUP(IF(RIGHT($A1014,1)=")",LEFT($A1014,FIND(" (",$A1014)-1),$A1014),[1]ACCS!$B$2:$B$5003, 1, FALSE)), "","1")</f>
        <v>1</v>
      </c>
      <c r="D1014" s="103" t="str">
        <f>IF($B1014="Unknown","",IF($B1014="","",IF(VALUE(LEFT($B1014,4))&lt;Calc!$J$2,"ANTIQUE","")))</f>
        <v>ANTIQUE</v>
      </c>
      <c r="E1014" s="72" t="s">
        <v>30</v>
      </c>
      <c r="F1014" s="121"/>
      <c r="G1014" s="121"/>
      <c r="H1014" s="62" t="str">
        <f t="shared" si="106"/>
        <v>Japonica</v>
      </c>
      <c r="I1014" s="18">
        <f t="shared" si="107"/>
        <v>0</v>
      </c>
      <c r="J1014" s="18">
        <f t="shared" si="108"/>
        <v>0</v>
      </c>
      <c r="K1014" s="18">
        <f t="shared" si="109"/>
        <v>0</v>
      </c>
      <c r="L1014" s="57" t="str">
        <f t="shared" si="110"/>
        <v>Elegans [Chandler] (Elegans Pink)</v>
      </c>
      <c r="M1014" s="57" t="str">
        <f t="shared" si="111"/>
        <v>Elegans [Chandler] (Elegans Pink)</v>
      </c>
      <c r="N1014" s="61" t="str">
        <f t="shared" si="105"/>
        <v>Elegans [Chandler]</v>
      </c>
    </row>
    <row r="1015" spans="1:14" ht="25.15" customHeight="1" x14ac:dyDescent="0.2">
      <c r="A1015" s="70" t="s">
        <v>835</v>
      </c>
      <c r="B1015" s="71">
        <v>1975</v>
      </c>
      <c r="C1015" s="68" t="str">
        <f>IF(ISERROR(VLOOKUP(IF(RIGHT($A1015,1)=")",LEFT($A1015,FIND(" (",$A1015)-1),$A1015),[1]ACCS!$B$2:$B$5003, 1, FALSE)), "","1")</f>
        <v>1</v>
      </c>
      <c r="D1015" s="103" t="str">
        <f>IF($B1015="Unknown","",IF($B1015="","",IF(VALUE(LEFT($B1015,4))&lt;Calc!$J$2,"ANTIQUE","")))</f>
        <v/>
      </c>
      <c r="E1015" s="72" t="s">
        <v>30</v>
      </c>
      <c r="F1015" s="121" t="s">
        <v>3128</v>
      </c>
      <c r="G1015" s="121"/>
      <c r="H1015" s="62" t="str">
        <f t="shared" si="106"/>
        <v>Japonica</v>
      </c>
      <c r="I1015" s="18">
        <f t="shared" si="107"/>
        <v>0</v>
      </c>
      <c r="J1015" s="18">
        <f t="shared" si="108"/>
        <v>0</v>
      </c>
      <c r="K1015" s="18">
        <f t="shared" si="109"/>
        <v>0</v>
      </c>
      <c r="L1015" s="57" t="str">
        <f t="shared" si="110"/>
        <v>Elegans Champagne</v>
      </c>
      <c r="M1015" s="57" t="str">
        <f t="shared" si="111"/>
        <v>Elegans Champagne</v>
      </c>
      <c r="N1015" s="61" t="str">
        <f t="shared" si="105"/>
        <v>Elegans Champagne</v>
      </c>
    </row>
    <row r="1016" spans="1:14" ht="25.15" customHeight="1" x14ac:dyDescent="0.2">
      <c r="A1016" s="70" t="s">
        <v>836</v>
      </c>
      <c r="B1016" s="71">
        <v>1969</v>
      </c>
      <c r="C1016" s="68" t="str">
        <f>IF(ISERROR(VLOOKUP(IF(RIGHT($A1016,1)=")",LEFT($A1016,FIND(" (",$A1016)-1),$A1016),[1]ACCS!$B$2:$B$5003, 1, FALSE)), "","1")</f>
        <v>1</v>
      </c>
      <c r="D1016" s="103" t="str">
        <f>IF($B1016="Unknown","",IF($B1016="","",IF(VALUE(LEFT($B1016,4))&lt;Calc!$J$2,"ANTIQUE","")))</f>
        <v/>
      </c>
      <c r="E1016" s="72" t="s">
        <v>30</v>
      </c>
      <c r="F1016" s="121"/>
      <c r="G1016" s="121"/>
      <c r="H1016" s="62" t="str">
        <f t="shared" si="106"/>
        <v>Japonica</v>
      </c>
      <c r="I1016" s="18">
        <f t="shared" si="107"/>
        <v>0</v>
      </c>
      <c r="J1016" s="18">
        <f t="shared" si="108"/>
        <v>0</v>
      </c>
      <c r="K1016" s="18">
        <f t="shared" si="109"/>
        <v>0</v>
      </c>
      <c r="L1016" s="57" t="str">
        <f t="shared" si="110"/>
        <v>Elegans Splendor</v>
      </c>
      <c r="M1016" s="57" t="str">
        <f t="shared" si="111"/>
        <v>Elegans Splendor</v>
      </c>
      <c r="N1016" s="61" t="str">
        <f t="shared" si="105"/>
        <v>Elegans Splendor</v>
      </c>
    </row>
    <row r="1017" spans="1:14" ht="25.15" customHeight="1" x14ac:dyDescent="0.2">
      <c r="A1017" s="70" t="s">
        <v>837</v>
      </c>
      <c r="B1017" s="71">
        <v>1960</v>
      </c>
      <c r="C1017" s="68" t="str">
        <f>IF(ISERROR(VLOOKUP(IF(RIGHT($A1017,1)=")",LEFT($A1017,FIND(" (",$A1017)-1),$A1017),[1]ACCS!$B$2:$B$5003, 1, FALSE)), "","1")</f>
        <v>1</v>
      </c>
      <c r="D1017" s="103" t="str">
        <f>IF($B1017="Unknown","",IF($B1017="","",IF(VALUE(LEFT($B1017,4))&lt;Calc!$J$2,"ANTIQUE","")))</f>
        <v/>
      </c>
      <c r="E1017" s="72" t="s">
        <v>30</v>
      </c>
      <c r="F1017" s="121"/>
      <c r="G1017" s="121"/>
      <c r="H1017" s="62" t="str">
        <f t="shared" si="106"/>
        <v>Japonica</v>
      </c>
      <c r="I1017" s="18">
        <f t="shared" si="107"/>
        <v>0</v>
      </c>
      <c r="J1017" s="18">
        <f t="shared" si="108"/>
        <v>0</v>
      </c>
      <c r="K1017" s="18">
        <f t="shared" si="109"/>
        <v>0</v>
      </c>
      <c r="L1017" s="57" t="str">
        <f t="shared" si="110"/>
        <v>Elegans Supreme</v>
      </c>
      <c r="M1017" s="57" t="str">
        <f t="shared" si="111"/>
        <v>Elegans Supreme</v>
      </c>
      <c r="N1017" s="61" t="str">
        <f t="shared" si="105"/>
        <v>Elegans Supreme</v>
      </c>
    </row>
    <row r="1018" spans="1:14" ht="25.15" customHeight="1" x14ac:dyDescent="0.2">
      <c r="A1018" s="70" t="s">
        <v>838</v>
      </c>
      <c r="B1018" s="71">
        <v>1962</v>
      </c>
      <c r="C1018" s="68" t="str">
        <f>IF(ISERROR(VLOOKUP(IF(RIGHT($A1018,1)=")",LEFT($A1018,FIND(" (",$A1018)-1),$A1018),[1]ACCS!$B$2:$B$5003, 1, FALSE)), "","1")</f>
        <v>1</v>
      </c>
      <c r="D1018" s="103" t="str">
        <f>IF($B1018="Unknown","",IF($B1018="","",IF(VALUE(LEFT($B1018,4))&lt;Calc!$J$2,"ANTIQUE","")))</f>
        <v/>
      </c>
      <c r="E1018" s="72" t="s">
        <v>37</v>
      </c>
      <c r="F1018" s="121"/>
      <c r="G1018" s="121"/>
      <c r="H1018" s="62" t="str">
        <f t="shared" si="106"/>
        <v>NRH</v>
      </c>
      <c r="I1018" s="18">
        <f t="shared" si="107"/>
        <v>2</v>
      </c>
      <c r="J1018" s="18">
        <f t="shared" si="108"/>
        <v>0</v>
      </c>
      <c r="K1018" s="18">
        <f t="shared" si="109"/>
        <v>0</v>
      </c>
      <c r="L1018" s="57" t="str">
        <f t="shared" si="110"/>
        <v>Elegant Beauty</v>
      </c>
      <c r="M1018" s="57" t="str">
        <f t="shared" si="111"/>
        <v>Elegant Beauty</v>
      </c>
      <c r="N1018" s="61" t="str">
        <f t="shared" ref="N1018:N1081" si="112">IF(ISNUMBER(SEARCH("See",$M1018)),$M1018,IF(ISNUMBER(SEARCH("(",$M1018)),LEFT($M1018,SEARCH("(",$M1018)-2),$M1018))</f>
        <v>Elegant Beauty</v>
      </c>
    </row>
    <row r="1019" spans="1:14" ht="25.15" customHeight="1" x14ac:dyDescent="0.2">
      <c r="A1019" s="70" t="s">
        <v>3324</v>
      </c>
      <c r="B1019" s="71">
        <v>1881</v>
      </c>
      <c r="C1019" s="68" t="str">
        <f>IF(ISERROR(VLOOKUP(IF(RIGHT($A1019,1)=")",LEFT($A1019,FIND(" (",$A1019)-1),$A1019),[1]ACCS!$B$2:$B$5003, 1, FALSE)), "","1")</f>
        <v>1</v>
      </c>
      <c r="D1019" s="103" t="str">
        <f>IF($B1019="Unknown","",IF($B1019="","",IF(VALUE(LEFT($B1019,4))&lt;Calc!$J$2,"ANTIQUE","")))</f>
        <v>ANTIQUE</v>
      </c>
      <c r="E1019" s="72" t="s">
        <v>24</v>
      </c>
      <c r="F1019" s="121"/>
      <c r="G1019" s="121" t="s">
        <v>26</v>
      </c>
      <c r="H1019" s="62" t="str">
        <f t="shared" si="106"/>
        <v>Japonica</v>
      </c>
      <c r="I1019" s="18">
        <f t="shared" si="107"/>
        <v>0</v>
      </c>
      <c r="J1019" s="18">
        <f t="shared" si="108"/>
        <v>0</v>
      </c>
      <c r="K1019" s="18">
        <f t="shared" si="109"/>
        <v>0</v>
      </c>
      <c r="L1019" s="57" t="str">
        <f t="shared" si="110"/>
        <v>Elena Nobile (Napa Red)</v>
      </c>
      <c r="M1019" s="57" t="str">
        <f t="shared" si="111"/>
        <v>Elena Nobile (Napa Red)</v>
      </c>
      <c r="N1019" s="61" t="str">
        <f t="shared" si="112"/>
        <v>Elena Nobile</v>
      </c>
    </row>
    <row r="1020" spans="1:14" ht="25.15" customHeight="1" x14ac:dyDescent="0.2">
      <c r="A1020" s="70" t="s">
        <v>839</v>
      </c>
      <c r="B1020" s="71">
        <v>1960</v>
      </c>
      <c r="C1020" s="68" t="str">
        <f>IF(ISERROR(VLOOKUP(IF(RIGHT($A1020,1)=")",LEFT($A1020,FIND(" (",$A1020)-1),$A1020),[1]ACCS!$B$2:$B$5003, 1, FALSE)), "","1")</f>
        <v>1</v>
      </c>
      <c r="D1020" s="103" t="str">
        <f>IF($B1020="Unknown","",IF($B1020="","",IF(VALUE(LEFT($B1020,4))&lt;Calc!$J$2,"ANTIQUE","")))</f>
        <v/>
      </c>
      <c r="E1020" s="72" t="s">
        <v>61</v>
      </c>
      <c r="F1020" s="121"/>
      <c r="G1020" s="121" t="s">
        <v>26</v>
      </c>
      <c r="H1020" s="62" t="str">
        <f t="shared" si="106"/>
        <v>Japonica</v>
      </c>
      <c r="I1020" s="18">
        <f t="shared" si="107"/>
        <v>0</v>
      </c>
      <c r="J1020" s="18">
        <f t="shared" si="108"/>
        <v>0</v>
      </c>
      <c r="K1020" s="18">
        <f t="shared" si="109"/>
        <v>0</v>
      </c>
      <c r="L1020" s="57" t="str">
        <f t="shared" si="110"/>
        <v>Elfin Charm</v>
      </c>
      <c r="M1020" s="57" t="str">
        <f t="shared" si="111"/>
        <v>Elfin Charm</v>
      </c>
      <c r="N1020" s="61" t="str">
        <f t="shared" si="112"/>
        <v>Elfin Charm</v>
      </c>
    </row>
    <row r="1021" spans="1:14" ht="25.15" customHeight="1" x14ac:dyDescent="0.2">
      <c r="A1021" s="70" t="s">
        <v>3325</v>
      </c>
      <c r="B1021" s="71">
        <v>1851</v>
      </c>
      <c r="C1021" s="68" t="str">
        <f>IF(ISERROR(VLOOKUP(IF(RIGHT($A1021,1)=")",LEFT($A1021,FIND(" (",$A1021)-1),$A1021),[1]ACCS!$B$2:$B$5003, 1, FALSE)), "","1")</f>
        <v>1</v>
      </c>
      <c r="D1021" s="103" t="str">
        <f>IF($B1021="Unknown","",IF($B1021="","",IF(VALUE(LEFT($B1021,4))&lt;Calc!$J$2,"ANTIQUE","")))</f>
        <v>ANTIQUE</v>
      </c>
      <c r="E1021" s="72" t="s">
        <v>24</v>
      </c>
      <c r="F1021" s="121"/>
      <c r="G1021" s="121" t="s">
        <v>26</v>
      </c>
      <c r="H1021" s="62" t="str">
        <f t="shared" si="106"/>
        <v>Japonica</v>
      </c>
      <c r="I1021" s="18">
        <f t="shared" si="107"/>
        <v>0</v>
      </c>
      <c r="J1021" s="18">
        <f t="shared" si="108"/>
        <v>0</v>
      </c>
      <c r="K1021" s="18">
        <f t="shared" si="109"/>
        <v>0</v>
      </c>
      <c r="L1021" s="57" t="str">
        <f t="shared" si="110"/>
        <v>Elisabeth (Montironi, Trois Marie, Elizabeth, Teutonia White)</v>
      </c>
      <c r="M1021" s="57" t="str">
        <f t="shared" si="111"/>
        <v>Elisabeth (Montironi, Trois Marie, Elizabeth, Teutonia White)</v>
      </c>
      <c r="N1021" s="61" t="str">
        <f t="shared" si="112"/>
        <v>Elisabeth</v>
      </c>
    </row>
    <row r="1022" spans="1:14" ht="25.15" customHeight="1" x14ac:dyDescent="0.2">
      <c r="A1022" s="70" t="s">
        <v>840</v>
      </c>
      <c r="B1022" s="71">
        <v>1996</v>
      </c>
      <c r="C1022" s="68" t="str">
        <f>IF(ISERROR(VLOOKUP(IF(RIGHT($A1022,1)=")",LEFT($A1022,FIND(" (",$A1022)-1),$A1022),[1]ACCS!$B$2:$B$5003, 1, FALSE)), "","1")</f>
        <v>1</v>
      </c>
      <c r="D1022" s="103" t="str">
        <f>IF($B1022="Unknown","",IF($B1022="","",IF(VALUE(LEFT($B1022,4))&lt;Calc!$J$2,"ANTIQUE","")))</f>
        <v/>
      </c>
      <c r="E1022" s="72" t="s">
        <v>21</v>
      </c>
      <c r="F1022" s="121"/>
      <c r="G1022" s="121" t="s">
        <v>26</v>
      </c>
      <c r="H1022" s="62" t="str">
        <f t="shared" si="106"/>
        <v>Japonica</v>
      </c>
      <c r="I1022" s="18">
        <f t="shared" si="107"/>
        <v>0</v>
      </c>
      <c r="J1022" s="18">
        <f t="shared" si="108"/>
        <v>0</v>
      </c>
      <c r="K1022" s="18">
        <f t="shared" si="109"/>
        <v>0</v>
      </c>
      <c r="L1022" s="57" t="str">
        <f t="shared" si="110"/>
        <v>Elizabeth Acree</v>
      </c>
      <c r="M1022" s="57" t="str">
        <f t="shared" si="111"/>
        <v>Elizabeth Acree</v>
      </c>
      <c r="N1022" s="61" t="str">
        <f t="shared" si="112"/>
        <v>Elizabeth Acree</v>
      </c>
    </row>
    <row r="1023" spans="1:14" ht="25.15" customHeight="1" x14ac:dyDescent="0.2">
      <c r="A1023" s="70" t="s">
        <v>841</v>
      </c>
      <c r="B1023" s="71">
        <v>1999</v>
      </c>
      <c r="C1023" s="68" t="str">
        <f>IF(ISERROR(VLOOKUP(IF(RIGHT($A1023,1)=")",LEFT($A1023,FIND(" (",$A1023)-1),$A1023),[1]ACCS!$B$2:$B$5003, 1, FALSE)), "","1")</f>
        <v>1</v>
      </c>
      <c r="D1023" s="103" t="str">
        <f>IF($B1023="Unknown","",IF($B1023="","",IF(VALUE(LEFT($B1023,4))&lt;Calc!$J$2,"ANTIQUE","")))</f>
        <v/>
      </c>
      <c r="E1023" s="72" t="s">
        <v>30</v>
      </c>
      <c r="F1023" s="121"/>
      <c r="G1023" s="121"/>
      <c r="H1023" s="62" t="str">
        <f t="shared" ref="H1023:H1086" si="113">IF($A1023="","",IF($I1023=0,"Japonica",IF($I1023=1,"Reticulata",IF($I1023=2,"NRH",IF($I1023=3,"Sasanqua",IF($I1023=4,"Hiemalis",IF($I1023=5,"Vernalis",IF($I1023=6,"Japonica [Higo]","Specie"))))))))</f>
        <v>Japonica</v>
      </c>
      <c r="I1023" s="18">
        <f t="shared" ref="I1023:I1086" si="114">IF(NOT(ISERROR(SEARCH("(R)",$A1023))),1,IF(NOT(ISERROR(SEARCH("(H)",$A1023))),2,IF(NOT(ISERROR(SEARCH("(Sasanqua)",$A1023))),3,IF(NOT(ISERROR(SEARCH("(Hiemalis)",$A1023))),4,IF(NOT(ISERROR(SEARCH("(Vernalis)",$A1023))),5,IF(NOT(ISERROR(SEARCH("(Higo)",$A1023))),6,))))))+$J1023+K1023</f>
        <v>0</v>
      </c>
      <c r="J1023" s="18">
        <f t="shared" ref="J1023:J1086" si="115">IF(NOT(ISERROR(SEARCH("(Rusticana)",$A1023))),7,IF(NOT(ISERROR(SEARCH("(Wabisuke)",$A1023))),8,IF(NOT(ISERROR(SEARCH("(Edithae)",$A1023))),9,IF(NOT(ISERROR(SEARCH("(Oleifera)",$A1023))),10,IF(NOT(ISERROR(SEARCH("(Saluenensis)",$A1023))),11,0)))))</f>
        <v>0</v>
      </c>
      <c r="K1023" s="18">
        <f t="shared" ref="K1023:K1086" si="116">IF(NOT(ISERROR(SEARCH("(Pitardii)",$A1023))),12,IF(NOT(ISERROR(SEARCH("(Specie)",$A1023))),13,0))</f>
        <v>0</v>
      </c>
      <c r="L1023" s="57" t="str">
        <f t="shared" ref="L1023:L1086" si="117">SUBSTITUTE(SUBSTITUTE(SUBSTITUTE(SUBSTITUTE(SUBSTITUTE(SUBSTITUTE(SUBSTITUTE(SUBSTITUTE(A1023," (A)","")," (R)","")," (H)","")," (Sasanqua)","")," (Hiemalis)","")," (Vernalis)","")," (Rusticana)",""),"(Wabisuke)","")</f>
        <v>Elizabeth Ann</v>
      </c>
      <c r="M1023" s="57" t="str">
        <f t="shared" ref="M1023:M1086" si="118">SUBSTITUTE(SUBSTITUTE(SUBSTITUTE(SUBSTITUTE(SUBSTITUTE($L1023," (Edithae)","")," (Oleifera)","")," (Saluenensis)","")," (Specie)","")," (Pitardii)","")</f>
        <v>Elizabeth Ann</v>
      </c>
      <c r="N1023" s="61" t="str">
        <f t="shared" si="112"/>
        <v>Elizabeth Ann</v>
      </c>
    </row>
    <row r="1024" spans="1:14" ht="25.15" customHeight="1" x14ac:dyDescent="0.2">
      <c r="A1024" s="70" t="s">
        <v>842</v>
      </c>
      <c r="B1024" s="71">
        <v>1900</v>
      </c>
      <c r="C1024" s="68" t="str">
        <f>IF(ISERROR(VLOOKUP(IF(RIGHT($A1024,1)=")",LEFT($A1024,FIND(" (",$A1024)-1),$A1024),[1]ACCS!$B$2:$B$5003, 1, FALSE)), "","1")</f>
        <v>1</v>
      </c>
      <c r="D1024" s="103" t="str">
        <f>IF($B1024="Unknown","",IF($B1024="","",IF(VALUE(LEFT($B1024,4))&lt;Calc!$J$2,"ANTIQUE","")))</f>
        <v/>
      </c>
      <c r="E1024" s="72" t="s">
        <v>24</v>
      </c>
      <c r="F1024" s="121"/>
      <c r="G1024" s="121"/>
      <c r="H1024" s="62" t="str">
        <f t="shared" si="113"/>
        <v>Japonica</v>
      </c>
      <c r="I1024" s="18">
        <f t="shared" si="114"/>
        <v>0</v>
      </c>
      <c r="J1024" s="18">
        <f t="shared" si="115"/>
        <v>0</v>
      </c>
      <c r="K1024" s="18">
        <f t="shared" si="116"/>
        <v>0</v>
      </c>
      <c r="L1024" s="57" t="str">
        <f t="shared" si="117"/>
        <v>Elizabeth Arden</v>
      </c>
      <c r="M1024" s="57" t="str">
        <f t="shared" si="118"/>
        <v>Elizabeth Arden</v>
      </c>
      <c r="N1024" s="61" t="str">
        <f t="shared" si="112"/>
        <v>Elizabeth Arden</v>
      </c>
    </row>
    <row r="1025" spans="1:14" ht="25.15" customHeight="1" x14ac:dyDescent="0.2">
      <c r="A1025" s="70" t="s">
        <v>843</v>
      </c>
      <c r="B1025" s="71">
        <v>1976</v>
      </c>
      <c r="C1025" s="68" t="str">
        <f>IF(ISERROR(VLOOKUP(IF(RIGHT($A1025,1)=")",LEFT($A1025,FIND(" (",$A1025)-1),$A1025),[1]ACCS!$B$2:$B$5003, 1, FALSE)), "","1")</f>
        <v>1</v>
      </c>
      <c r="D1025" s="103" t="str">
        <f>IF($B1025="Unknown","",IF($B1025="","",IF(VALUE(LEFT($B1025,4))&lt;Calc!$J$2,"ANTIQUE","")))</f>
        <v/>
      </c>
      <c r="E1025" s="72" t="s">
        <v>29</v>
      </c>
      <c r="F1025" s="121"/>
      <c r="G1025" s="121"/>
      <c r="H1025" s="62" t="str">
        <f t="shared" si="113"/>
        <v>Reticulata</v>
      </c>
      <c r="I1025" s="18">
        <f t="shared" si="114"/>
        <v>1</v>
      </c>
      <c r="J1025" s="18">
        <f t="shared" si="115"/>
        <v>0</v>
      </c>
      <c r="K1025" s="18">
        <f t="shared" si="116"/>
        <v>0</v>
      </c>
      <c r="L1025" s="57" t="str">
        <f t="shared" si="117"/>
        <v>Elizabeth Astles</v>
      </c>
      <c r="M1025" s="57" t="str">
        <f t="shared" si="118"/>
        <v>Elizabeth Astles</v>
      </c>
      <c r="N1025" s="61" t="str">
        <f t="shared" si="112"/>
        <v>Elizabeth Astles</v>
      </c>
    </row>
    <row r="1026" spans="1:14" ht="25.15" customHeight="1" x14ac:dyDescent="0.2">
      <c r="A1026" s="70" t="s">
        <v>844</v>
      </c>
      <c r="B1026" s="71">
        <v>2007</v>
      </c>
      <c r="C1026" s="68" t="str">
        <f>IF(ISERROR(VLOOKUP(IF(RIGHT($A1026,1)=")",LEFT($A1026,FIND(" (",$A1026)-1),$A1026),[1]ACCS!$B$2:$B$5003, 1, FALSE)), "","1")</f>
        <v>1</v>
      </c>
      <c r="D1026" s="103" t="str">
        <f>IF($B1026="Unknown","",IF($B1026="","",IF(VALUE(LEFT($B1026,4))&lt;Calc!$J$2,"ANTIQUE","")))</f>
        <v/>
      </c>
      <c r="E1026" s="72" t="s">
        <v>21</v>
      </c>
      <c r="F1026" s="121"/>
      <c r="G1026" s="121"/>
      <c r="H1026" s="62" t="str">
        <f t="shared" si="113"/>
        <v>Reticulata</v>
      </c>
      <c r="I1026" s="18">
        <f t="shared" si="114"/>
        <v>1</v>
      </c>
      <c r="J1026" s="18">
        <f t="shared" si="115"/>
        <v>0</v>
      </c>
      <c r="K1026" s="18">
        <f t="shared" si="116"/>
        <v>0</v>
      </c>
      <c r="L1026" s="57" t="str">
        <f t="shared" si="117"/>
        <v>Elizabeth B. Hunt</v>
      </c>
      <c r="M1026" s="57" t="str">
        <f t="shared" si="118"/>
        <v>Elizabeth B. Hunt</v>
      </c>
      <c r="N1026" s="61" t="str">
        <f t="shared" si="112"/>
        <v>Elizabeth B. Hunt</v>
      </c>
    </row>
    <row r="1027" spans="1:14" ht="25.15" customHeight="1" x14ac:dyDescent="0.2">
      <c r="A1027" s="70" t="s">
        <v>845</v>
      </c>
      <c r="B1027" s="71" t="s">
        <v>3156</v>
      </c>
      <c r="C1027" s="68" t="str">
        <f>IF(ISERROR(VLOOKUP(IF(RIGHT($A1027,1)=")",LEFT($A1027,FIND(" (",$A1027)-1),$A1027),[1]ACCS!$B$2:$B$5003, 1, FALSE)), "","1")</f>
        <v>1</v>
      </c>
      <c r="D1027" s="103" t="str">
        <f>IF($B1027="Unknown","",IF($B1027="","",IF(VALUE(LEFT($B1027,4))&lt;Calc!$J$2,"ANTIQUE","")))</f>
        <v/>
      </c>
      <c r="E1027" s="72" t="s">
        <v>37</v>
      </c>
      <c r="F1027" s="121" t="s">
        <v>5</v>
      </c>
      <c r="G1027" s="121"/>
      <c r="H1027" s="62" t="str">
        <f t="shared" si="113"/>
        <v>Japonica</v>
      </c>
      <c r="I1027" s="18">
        <f t="shared" si="114"/>
        <v>0</v>
      </c>
      <c r="J1027" s="18">
        <f t="shared" si="115"/>
        <v>0</v>
      </c>
      <c r="K1027" s="18">
        <f t="shared" si="116"/>
        <v>0</v>
      </c>
      <c r="L1027" s="57" t="str">
        <f t="shared" si="117"/>
        <v>Elizabeth Boardman</v>
      </c>
      <c r="M1027" s="57" t="str">
        <f t="shared" si="118"/>
        <v>Elizabeth Boardman</v>
      </c>
      <c r="N1027" s="61" t="str">
        <f t="shared" si="112"/>
        <v>Elizabeth Boardman</v>
      </c>
    </row>
    <row r="1028" spans="1:14" ht="25.15" customHeight="1" x14ac:dyDescent="0.2">
      <c r="A1028" s="74" t="s">
        <v>3078</v>
      </c>
      <c r="B1028" s="71">
        <v>2021</v>
      </c>
      <c r="C1028" s="68" t="str">
        <f>IF(ISERROR(VLOOKUP(IF(RIGHT($A1028,1)=")",LEFT($A1028,FIND(" (",$A1028)-1),$A1028),[1]ACCS!$B$2:$B$5003, 1, FALSE)), "","1")</f>
        <v>1</v>
      </c>
      <c r="D1028" s="103" t="str">
        <f>IF($B1028="Unknown","",IF($B1028="","",IF(VALUE(LEFT($B1028,4))&lt;Calc!$J$2,"ANTIQUE","")))</f>
        <v/>
      </c>
      <c r="E1028" s="72" t="s">
        <v>37</v>
      </c>
      <c r="F1028" s="121"/>
      <c r="G1028" s="121"/>
      <c r="H1028" s="62" t="str">
        <f t="shared" si="113"/>
        <v>Japonica</v>
      </c>
      <c r="I1028" s="18">
        <f t="shared" si="114"/>
        <v>0</v>
      </c>
      <c r="J1028" s="18">
        <f t="shared" si="115"/>
        <v>0</v>
      </c>
      <c r="K1028" s="18">
        <f t="shared" si="116"/>
        <v>0</v>
      </c>
      <c r="L1028" s="57" t="str">
        <f t="shared" si="117"/>
        <v>Elizabeth Burch</v>
      </c>
      <c r="M1028" s="57" t="str">
        <f t="shared" si="118"/>
        <v>Elizabeth Burch</v>
      </c>
      <c r="N1028" s="61" t="str">
        <f t="shared" si="112"/>
        <v>Elizabeth Burch</v>
      </c>
    </row>
    <row r="1029" spans="1:14" ht="25.15" customHeight="1" x14ac:dyDescent="0.2">
      <c r="A1029" s="99" t="s">
        <v>3521</v>
      </c>
      <c r="B1029" s="100">
        <v>1977</v>
      </c>
      <c r="C1029" s="68" t="str">
        <f>IF(ISERROR(VLOOKUP(IF(RIGHT($A1029,1)=")",LEFT($A1029,FIND(" (",$A1029)-1),$A1029),[1]ACCS!$B$2:$B$5003, 1, FALSE)), "","1")</f>
        <v>1</v>
      </c>
      <c r="D1029" s="115" t="str">
        <f>IF($B1029="Unknown","",IF($B1029="","",IF(VALUE(LEFT($B1029,4))&lt;Calc!$J$2,"ANTIQUE","")))</f>
        <v/>
      </c>
      <c r="E1029" s="53" t="s">
        <v>24</v>
      </c>
      <c r="F1029" s="121"/>
      <c r="G1029" s="121"/>
      <c r="H1029" s="62" t="str">
        <f t="shared" si="113"/>
        <v>Japonica</v>
      </c>
      <c r="I1029" s="18">
        <f t="shared" si="114"/>
        <v>0</v>
      </c>
      <c r="J1029" s="18">
        <f t="shared" si="115"/>
        <v>0</v>
      </c>
      <c r="K1029" s="18">
        <f t="shared" si="116"/>
        <v>0</v>
      </c>
      <c r="L1029" s="57" t="str">
        <f t="shared" si="117"/>
        <v>Elizabeth Cooper</v>
      </c>
      <c r="M1029" s="57" t="str">
        <f t="shared" si="118"/>
        <v>Elizabeth Cooper</v>
      </c>
      <c r="N1029" s="61" t="str">
        <f t="shared" si="112"/>
        <v>Elizabeth Cooper</v>
      </c>
    </row>
    <row r="1030" spans="1:14" ht="25.15" customHeight="1" x14ac:dyDescent="0.2">
      <c r="A1030" s="70" t="s">
        <v>846</v>
      </c>
      <c r="B1030" s="71">
        <v>1960</v>
      </c>
      <c r="C1030" s="68" t="str">
        <f>IF(ISERROR(VLOOKUP(IF(RIGHT($A1030,1)=")",LEFT($A1030,FIND(" (",$A1030)-1),$A1030),[1]ACCS!$B$2:$B$5003, 1, FALSE)), "","1")</f>
        <v>1</v>
      </c>
      <c r="D1030" s="103" t="str">
        <f>IF($B1030="Unknown","",IF($B1030="","",IF(VALUE(LEFT($B1030,4))&lt;Calc!$J$2,"ANTIQUE","")))</f>
        <v/>
      </c>
      <c r="E1030" s="72" t="s">
        <v>37</v>
      </c>
      <c r="F1030" s="121"/>
      <c r="G1030" s="121"/>
      <c r="H1030" s="62" t="str">
        <f t="shared" si="113"/>
        <v>Japonica</v>
      </c>
      <c r="I1030" s="18">
        <f t="shared" si="114"/>
        <v>0</v>
      </c>
      <c r="J1030" s="18">
        <f t="shared" si="115"/>
        <v>0</v>
      </c>
      <c r="K1030" s="18">
        <f t="shared" si="116"/>
        <v>0</v>
      </c>
      <c r="L1030" s="57" t="str">
        <f t="shared" si="117"/>
        <v>Elizabeth Dowd</v>
      </c>
      <c r="M1030" s="57" t="str">
        <f t="shared" si="118"/>
        <v>Elizabeth Dowd</v>
      </c>
      <c r="N1030" s="61" t="str">
        <f t="shared" si="112"/>
        <v>Elizabeth Dowd</v>
      </c>
    </row>
    <row r="1031" spans="1:14" ht="25.15" customHeight="1" x14ac:dyDescent="0.2">
      <c r="A1031" s="70" t="s">
        <v>847</v>
      </c>
      <c r="B1031" s="71">
        <v>2013</v>
      </c>
      <c r="C1031" s="68" t="str">
        <f>IF(ISERROR(VLOOKUP(IF(RIGHT($A1031,1)=")",LEFT($A1031,FIND(" (",$A1031)-1),$A1031),[1]ACCS!$B$2:$B$5003, 1, FALSE)), "","1")</f>
        <v>1</v>
      </c>
      <c r="D1031" s="103" t="str">
        <f>IF($B1031="Unknown","",IF($B1031="","",IF(VALUE(LEFT($B1031,4))&lt;Calc!$J$2,"ANTIQUE","")))</f>
        <v/>
      </c>
      <c r="E1031" s="72" t="s">
        <v>24</v>
      </c>
      <c r="F1031" s="121"/>
      <c r="G1031" s="121"/>
      <c r="H1031" s="62" t="str">
        <f t="shared" si="113"/>
        <v>Japonica</v>
      </c>
      <c r="I1031" s="18">
        <f t="shared" si="114"/>
        <v>0</v>
      </c>
      <c r="J1031" s="18">
        <f t="shared" si="115"/>
        <v>0</v>
      </c>
      <c r="K1031" s="18">
        <f t="shared" si="116"/>
        <v>0</v>
      </c>
      <c r="L1031" s="57" t="str">
        <f t="shared" si="117"/>
        <v>Elizabeth Dowd Mystique</v>
      </c>
      <c r="M1031" s="57" t="str">
        <f t="shared" si="118"/>
        <v>Elizabeth Dowd Mystique</v>
      </c>
      <c r="N1031" s="61" t="str">
        <f t="shared" si="112"/>
        <v>Elizabeth Dowd Mystique</v>
      </c>
    </row>
    <row r="1032" spans="1:14" ht="25.15" customHeight="1" x14ac:dyDescent="0.2">
      <c r="A1032" s="70" t="s">
        <v>848</v>
      </c>
      <c r="B1032" s="71">
        <v>1973</v>
      </c>
      <c r="C1032" s="68" t="str">
        <f>IF(ISERROR(VLOOKUP(IF(RIGHT($A1032,1)=")",LEFT($A1032,FIND(" (",$A1032)-1),$A1032),[1]ACCS!$B$2:$B$5003, 1, FALSE)), "","1")</f>
        <v>1</v>
      </c>
      <c r="D1032" s="103" t="str">
        <f>IF($B1032="Unknown","",IF($B1032="","",IF(VALUE(LEFT($B1032,4))&lt;Calc!$J$2,"ANTIQUE","")))</f>
        <v/>
      </c>
      <c r="E1032" s="72" t="s">
        <v>37</v>
      </c>
      <c r="F1032" s="121"/>
      <c r="G1032" s="121"/>
      <c r="H1032" s="62" t="str">
        <f t="shared" si="113"/>
        <v>Japonica</v>
      </c>
      <c r="I1032" s="18">
        <f t="shared" si="114"/>
        <v>0</v>
      </c>
      <c r="J1032" s="18">
        <f t="shared" si="115"/>
        <v>0</v>
      </c>
      <c r="K1032" s="18">
        <f t="shared" si="116"/>
        <v>0</v>
      </c>
      <c r="L1032" s="57" t="str">
        <f t="shared" si="117"/>
        <v>Elizabeth Dowd Silver</v>
      </c>
      <c r="M1032" s="57" t="str">
        <f t="shared" si="118"/>
        <v>Elizabeth Dowd Silver</v>
      </c>
      <c r="N1032" s="61" t="str">
        <f t="shared" si="112"/>
        <v>Elizabeth Dowd Silver</v>
      </c>
    </row>
    <row r="1033" spans="1:14" ht="25.15" customHeight="1" x14ac:dyDescent="0.2">
      <c r="A1033" s="70" t="s">
        <v>849</v>
      </c>
      <c r="B1033" s="71">
        <v>1944</v>
      </c>
      <c r="C1033" s="68" t="str">
        <f>IF(ISERROR(VLOOKUP(IF(RIGHT($A1033,1)=")",LEFT($A1033,FIND(" (",$A1033)-1),$A1033),[1]ACCS!$B$2:$B$5003, 1, FALSE)), "","1")</f>
        <v>1</v>
      </c>
      <c r="D1033" s="103" t="str">
        <f>IF($B1033="Unknown","",IF($B1033="","",IF(VALUE(LEFT($B1033,4))&lt;Calc!$J$2,"ANTIQUE","")))</f>
        <v/>
      </c>
      <c r="E1033" s="72" t="s">
        <v>24</v>
      </c>
      <c r="F1033" s="121"/>
      <c r="G1033" s="121"/>
      <c r="H1033" s="62" t="str">
        <f t="shared" si="113"/>
        <v>Japonica</v>
      </c>
      <c r="I1033" s="18">
        <f t="shared" si="114"/>
        <v>0</v>
      </c>
      <c r="J1033" s="18">
        <f t="shared" si="115"/>
        <v>0</v>
      </c>
      <c r="K1033" s="18">
        <f t="shared" si="116"/>
        <v>0</v>
      </c>
      <c r="L1033" s="57" t="str">
        <f t="shared" si="117"/>
        <v>Elizabeth Fleming</v>
      </c>
      <c r="M1033" s="57" t="str">
        <f t="shared" si="118"/>
        <v>Elizabeth Fleming</v>
      </c>
      <c r="N1033" s="61" t="str">
        <f t="shared" si="112"/>
        <v>Elizabeth Fleming</v>
      </c>
    </row>
    <row r="1034" spans="1:14" ht="25.15" customHeight="1" x14ac:dyDescent="0.2">
      <c r="A1034" s="70" t="s">
        <v>850</v>
      </c>
      <c r="B1034" s="71">
        <v>2018</v>
      </c>
      <c r="C1034" s="68" t="str">
        <f>IF(ISERROR(VLOOKUP(IF(RIGHT($A1034,1)=")",LEFT($A1034,FIND(" (",$A1034)-1),$A1034),[1]ACCS!$B$2:$B$5003, 1, FALSE)), "","1")</f>
        <v>1</v>
      </c>
      <c r="D1034" s="103" t="str">
        <f>IF($B1034="Unknown","",IF($B1034="","",IF(VALUE(LEFT($B1034,4))&lt;Calc!$J$2,"ANTIQUE","")))</f>
        <v/>
      </c>
      <c r="E1034" s="72" t="s">
        <v>24</v>
      </c>
      <c r="F1034" s="121"/>
      <c r="G1034" s="121"/>
      <c r="H1034" s="62" t="str">
        <f t="shared" si="113"/>
        <v>Japonica</v>
      </c>
      <c r="I1034" s="18">
        <f t="shared" si="114"/>
        <v>0</v>
      </c>
      <c r="J1034" s="18">
        <f t="shared" si="115"/>
        <v>0</v>
      </c>
      <c r="K1034" s="18">
        <f t="shared" si="116"/>
        <v>0</v>
      </c>
      <c r="L1034" s="57" t="str">
        <f t="shared" si="117"/>
        <v>Elizabeth Harris</v>
      </c>
      <c r="M1034" s="57" t="str">
        <f t="shared" si="118"/>
        <v>Elizabeth Harris</v>
      </c>
      <c r="N1034" s="61" t="str">
        <f t="shared" si="112"/>
        <v>Elizabeth Harris</v>
      </c>
    </row>
    <row r="1035" spans="1:14" ht="25.15" customHeight="1" x14ac:dyDescent="0.2">
      <c r="A1035" s="70" t="s">
        <v>851</v>
      </c>
      <c r="B1035" s="71">
        <v>1956</v>
      </c>
      <c r="C1035" s="68" t="str">
        <f>IF(ISERROR(VLOOKUP(IF(RIGHT($A1035,1)=")",LEFT($A1035,FIND(" (",$A1035)-1),$A1035),[1]ACCS!$B$2:$B$5003, 1, FALSE)), "","1")</f>
        <v>1</v>
      </c>
      <c r="D1035" s="103" t="str">
        <f>IF($B1035="Unknown","",IF($B1035="","",IF(VALUE(LEFT($B1035,4))&lt;Calc!$J$2,"ANTIQUE","")))</f>
        <v/>
      </c>
      <c r="E1035" s="72" t="s">
        <v>24</v>
      </c>
      <c r="F1035" s="121"/>
      <c r="G1035" s="121"/>
      <c r="H1035" s="62" t="str">
        <f t="shared" si="113"/>
        <v>Japonica</v>
      </c>
      <c r="I1035" s="18">
        <f t="shared" si="114"/>
        <v>0</v>
      </c>
      <c r="J1035" s="18">
        <f t="shared" si="115"/>
        <v>0</v>
      </c>
      <c r="K1035" s="18">
        <f t="shared" si="116"/>
        <v>0</v>
      </c>
      <c r="L1035" s="57" t="str">
        <f t="shared" si="117"/>
        <v>Elizabeth Holmes</v>
      </c>
      <c r="M1035" s="57" t="str">
        <f t="shared" si="118"/>
        <v>Elizabeth Holmes</v>
      </c>
      <c r="N1035" s="61" t="str">
        <f t="shared" si="112"/>
        <v>Elizabeth Holmes</v>
      </c>
    </row>
    <row r="1036" spans="1:14" ht="25.15" customHeight="1" x14ac:dyDescent="0.2">
      <c r="A1036" s="70" t="s">
        <v>3326</v>
      </c>
      <c r="B1036" s="71">
        <v>1898</v>
      </c>
      <c r="C1036" s="68" t="str">
        <f>IF(ISERROR(VLOOKUP(IF(RIGHT($A1036,1)=")",LEFT($A1036,FIND(" (",$A1036)-1),$A1036),[1]ACCS!$B$2:$B$5003, 1, FALSE)), "","1")</f>
        <v/>
      </c>
      <c r="D1036" s="103" t="str">
        <f>IF($B1036="Unknown","",IF($B1036="","",IF(VALUE(LEFT($B1036,4))&lt;Calc!$J$2,"ANTIQUE","")))</f>
        <v>ANTIQUE</v>
      </c>
      <c r="E1036" s="72" t="s">
        <v>24</v>
      </c>
      <c r="F1036" s="121"/>
      <c r="G1036" s="121"/>
      <c r="H1036" s="62" t="str">
        <f t="shared" si="113"/>
        <v>Japonica</v>
      </c>
      <c r="I1036" s="18">
        <f t="shared" si="114"/>
        <v>0</v>
      </c>
      <c r="J1036" s="18">
        <f t="shared" si="115"/>
        <v>0</v>
      </c>
      <c r="K1036" s="18">
        <f t="shared" si="116"/>
        <v>0</v>
      </c>
      <c r="L1036" s="57" t="str">
        <f t="shared" si="117"/>
        <v>Elizabeth Johnston (See Lady Loch)</v>
      </c>
      <c r="M1036" s="57" t="str">
        <f t="shared" si="118"/>
        <v>Elizabeth Johnston (See Lady Loch)</v>
      </c>
      <c r="N1036" s="61" t="str">
        <f t="shared" si="112"/>
        <v>Elizabeth Johnston (See Lady Loch)</v>
      </c>
    </row>
    <row r="1037" spans="1:14" ht="25.15" customHeight="1" x14ac:dyDescent="0.2">
      <c r="A1037" s="70" t="s">
        <v>852</v>
      </c>
      <c r="B1037" s="71">
        <v>1948</v>
      </c>
      <c r="C1037" s="68" t="str">
        <f>IF(ISERROR(VLOOKUP(IF(RIGHT($A1037,1)=")",LEFT($A1037,FIND(" (",$A1037)-1),$A1037),[1]ACCS!$B$2:$B$5003, 1, FALSE)), "","1")</f>
        <v>1</v>
      </c>
      <c r="D1037" s="103" t="str">
        <f>IF($B1037="Unknown","",IF($B1037="","",IF(VALUE(LEFT($B1037,4))&lt;Calc!$J$2,"ANTIQUE","")))</f>
        <v/>
      </c>
      <c r="E1037" s="72" t="s">
        <v>37</v>
      </c>
      <c r="F1037" s="121"/>
      <c r="G1037" s="121"/>
      <c r="H1037" s="62" t="str">
        <f t="shared" si="113"/>
        <v>Japonica</v>
      </c>
      <c r="I1037" s="18">
        <f t="shared" si="114"/>
        <v>0</v>
      </c>
      <c r="J1037" s="18">
        <f t="shared" si="115"/>
        <v>0</v>
      </c>
      <c r="K1037" s="18">
        <f t="shared" si="116"/>
        <v>0</v>
      </c>
      <c r="L1037" s="57" t="str">
        <f t="shared" si="117"/>
        <v>Elizabeth Le Bey</v>
      </c>
      <c r="M1037" s="57" t="str">
        <f t="shared" si="118"/>
        <v>Elizabeth Le Bey</v>
      </c>
      <c r="N1037" s="61" t="str">
        <f t="shared" si="112"/>
        <v>Elizabeth Le Bey</v>
      </c>
    </row>
    <row r="1038" spans="1:14" ht="25.15" customHeight="1" x14ac:dyDescent="0.2">
      <c r="A1038" s="70" t="s">
        <v>853</v>
      </c>
      <c r="B1038" s="71" t="s">
        <v>3156</v>
      </c>
      <c r="C1038" s="68" t="str">
        <f>IF(ISERROR(VLOOKUP(IF(RIGHT($A1038,1)=")",LEFT($A1038,FIND(" (",$A1038)-1),$A1038),[1]ACCS!$B$2:$B$5003, 1, FALSE)), "","1")</f>
        <v/>
      </c>
      <c r="D1038" s="103" t="str">
        <f>IF($B1038="Unknown","",IF($B1038="","",IF(VALUE(LEFT($B1038,4))&lt;Calc!$J$2,"ANTIQUE","")))</f>
        <v/>
      </c>
      <c r="E1038" s="72" t="s">
        <v>37</v>
      </c>
      <c r="F1038" s="121"/>
      <c r="G1038" s="121"/>
      <c r="H1038" s="62" t="str">
        <f t="shared" si="113"/>
        <v>Japonica</v>
      </c>
      <c r="I1038" s="18">
        <f t="shared" si="114"/>
        <v>0</v>
      </c>
      <c r="J1038" s="18">
        <f t="shared" si="115"/>
        <v>0</v>
      </c>
      <c r="K1038" s="18">
        <f t="shared" si="116"/>
        <v>0</v>
      </c>
      <c r="L1038" s="57" t="str">
        <f t="shared" si="117"/>
        <v>Elizabeth Maybank</v>
      </c>
      <c r="M1038" s="57" t="str">
        <f t="shared" si="118"/>
        <v>Elizabeth Maybank</v>
      </c>
      <c r="N1038" s="61" t="str">
        <f t="shared" si="112"/>
        <v>Elizabeth Maybank</v>
      </c>
    </row>
    <row r="1039" spans="1:14" ht="25.15" customHeight="1" x14ac:dyDescent="0.2">
      <c r="A1039" s="70" t="s">
        <v>854</v>
      </c>
      <c r="B1039" s="71">
        <v>2009</v>
      </c>
      <c r="C1039" s="68" t="str">
        <f>IF(ISERROR(VLOOKUP(IF(RIGHT($A1039,1)=")",LEFT($A1039,FIND(" (",$A1039)-1),$A1039),[1]ACCS!$B$2:$B$5003, 1, FALSE)), "","1")</f>
        <v>1</v>
      </c>
      <c r="D1039" s="103" t="str">
        <f>IF($B1039="Unknown","",IF($B1039="","",IF(VALUE(LEFT($B1039,4))&lt;Calc!$J$2,"ANTIQUE","")))</f>
        <v/>
      </c>
      <c r="E1039" s="72" t="s">
        <v>37</v>
      </c>
      <c r="F1039" s="121"/>
      <c r="G1039" s="121"/>
      <c r="H1039" s="62" t="str">
        <f t="shared" si="113"/>
        <v>Japonica</v>
      </c>
      <c r="I1039" s="18">
        <f t="shared" si="114"/>
        <v>0</v>
      </c>
      <c r="J1039" s="18">
        <f t="shared" si="115"/>
        <v>0</v>
      </c>
      <c r="K1039" s="18">
        <f t="shared" si="116"/>
        <v>0</v>
      </c>
      <c r="L1039" s="57" t="str">
        <f t="shared" si="117"/>
        <v>Elizabeth Nedra Mathis</v>
      </c>
      <c r="M1039" s="57" t="str">
        <f t="shared" si="118"/>
        <v>Elizabeth Nedra Mathis</v>
      </c>
      <c r="N1039" s="61" t="str">
        <f t="shared" si="112"/>
        <v>Elizabeth Nedra Mathis</v>
      </c>
    </row>
    <row r="1040" spans="1:14" ht="25.15" customHeight="1" x14ac:dyDescent="0.2">
      <c r="A1040" s="70" t="s">
        <v>855</v>
      </c>
      <c r="B1040" s="71">
        <v>1998</v>
      </c>
      <c r="C1040" s="68" t="str">
        <f>IF(ISERROR(VLOOKUP(IF(RIGHT($A1040,1)=")",LEFT($A1040,FIND(" (",$A1040)-1),$A1040),[1]ACCS!$B$2:$B$5003, 1, FALSE)), "","1")</f>
        <v>1</v>
      </c>
      <c r="D1040" s="103" t="str">
        <f>IF($B1040="Unknown","",IF($B1040="","",IF(VALUE(LEFT($B1040,4))&lt;Calc!$J$2,"ANTIQUE","")))</f>
        <v/>
      </c>
      <c r="E1040" s="72" t="s">
        <v>29</v>
      </c>
      <c r="F1040" s="121"/>
      <c r="G1040" s="121"/>
      <c r="H1040" s="62" t="str">
        <f t="shared" si="113"/>
        <v>Japonica</v>
      </c>
      <c r="I1040" s="18">
        <f t="shared" si="114"/>
        <v>0</v>
      </c>
      <c r="J1040" s="18">
        <f t="shared" si="115"/>
        <v>0</v>
      </c>
      <c r="K1040" s="18">
        <f t="shared" si="116"/>
        <v>0</v>
      </c>
      <c r="L1040" s="57" t="str">
        <f t="shared" si="117"/>
        <v>Elizabeth Tarrant</v>
      </c>
      <c r="M1040" s="57" t="str">
        <f t="shared" si="118"/>
        <v>Elizabeth Tarrant</v>
      </c>
      <c r="N1040" s="61" t="str">
        <f t="shared" si="112"/>
        <v>Elizabeth Tarrant</v>
      </c>
    </row>
    <row r="1041" spans="1:14" ht="25.15" customHeight="1" x14ac:dyDescent="0.2">
      <c r="A1041" s="70" t="s">
        <v>856</v>
      </c>
      <c r="B1041" s="71">
        <v>1975</v>
      </c>
      <c r="C1041" s="68" t="str">
        <f>IF(ISERROR(VLOOKUP(IF(RIGHT($A1041,1)=")",LEFT($A1041,FIND(" (",$A1041)-1),$A1041),[1]ACCS!$B$2:$B$5003, 1, FALSE)), "","1")</f>
        <v>1</v>
      </c>
      <c r="D1041" s="103" t="str">
        <f>IF($B1041="Unknown","",IF($B1041="","",IF(VALUE(LEFT($B1041,4))&lt;Calc!$J$2,"ANTIQUE","")))</f>
        <v/>
      </c>
      <c r="E1041" s="72" t="s">
        <v>21</v>
      </c>
      <c r="F1041" s="121"/>
      <c r="G1041" s="121" t="s">
        <v>26</v>
      </c>
      <c r="H1041" s="62" t="str">
        <f t="shared" si="113"/>
        <v>Japonica</v>
      </c>
      <c r="I1041" s="18">
        <f t="shared" si="114"/>
        <v>0</v>
      </c>
      <c r="J1041" s="18">
        <f t="shared" si="115"/>
        <v>0</v>
      </c>
      <c r="K1041" s="18">
        <f t="shared" si="116"/>
        <v>0</v>
      </c>
      <c r="L1041" s="57" t="str">
        <f t="shared" si="117"/>
        <v>Elizabeth Weaver</v>
      </c>
      <c r="M1041" s="57" t="str">
        <f t="shared" si="118"/>
        <v>Elizabeth Weaver</v>
      </c>
      <c r="N1041" s="61" t="str">
        <f t="shared" si="112"/>
        <v>Elizabeth Weaver</v>
      </c>
    </row>
    <row r="1042" spans="1:14" ht="25.15" customHeight="1" x14ac:dyDescent="0.2">
      <c r="A1042" s="70" t="s">
        <v>3327</v>
      </c>
      <c r="B1042" s="71">
        <v>1847</v>
      </c>
      <c r="C1042" s="68" t="str">
        <f>IF(ISERROR(VLOOKUP(IF(RIGHT($A1042,1)=")",LEFT($A1042,FIND(" (",$A1042)-1),$A1042),[1]ACCS!$B$2:$B$5003, 1, FALSE)), "","1")</f>
        <v/>
      </c>
      <c r="D1042" s="103" t="str">
        <f>IF($B1042="Unknown","",IF($B1042="","",IF(VALUE(LEFT($B1042,4))&lt;Calc!$J$2,"ANTIQUE","")))</f>
        <v>ANTIQUE</v>
      </c>
      <c r="E1042" s="72" t="s">
        <v>24</v>
      </c>
      <c r="F1042" s="121"/>
      <c r="G1042" s="121" t="s">
        <v>26</v>
      </c>
      <c r="H1042" s="62" t="str">
        <f t="shared" si="113"/>
        <v>Japonica</v>
      </c>
      <c r="I1042" s="18">
        <f t="shared" si="114"/>
        <v>0</v>
      </c>
      <c r="J1042" s="18">
        <f t="shared" si="115"/>
        <v>0</v>
      </c>
      <c r="K1042" s="18">
        <f t="shared" si="116"/>
        <v>0</v>
      </c>
      <c r="L1042" s="57" t="str">
        <f t="shared" si="117"/>
        <v>Ella Drayton (See Maria Morren)</v>
      </c>
      <c r="M1042" s="57" t="str">
        <f t="shared" si="118"/>
        <v>Ella Drayton (See Maria Morren)</v>
      </c>
      <c r="N1042" s="61" t="str">
        <f t="shared" si="112"/>
        <v>Ella Drayton (See Maria Morren)</v>
      </c>
    </row>
    <row r="1043" spans="1:14" ht="25.15" customHeight="1" x14ac:dyDescent="0.2">
      <c r="A1043" s="70" t="s">
        <v>3502</v>
      </c>
      <c r="B1043" s="71" t="s">
        <v>90</v>
      </c>
      <c r="C1043" s="68" t="str">
        <f>IF(ISERROR(VLOOKUP(IF(RIGHT($A1043,1)=")",LEFT($A1043,FIND(" (",$A1043)-1),$A1043),[1]ACCS!$B$2:$B$5003, 1, FALSE)), "","1")</f>
        <v>1</v>
      </c>
      <c r="D1043" s="103" t="str">
        <f>IF($B1043="Unknown","",IF($B1043="","",IF(VALUE(LEFT($B1043,4))&lt;Calc!$J$2,"ANTIQUE","")))</f>
        <v>ANTIQUE</v>
      </c>
      <c r="E1043" s="72" t="s">
        <v>47</v>
      </c>
      <c r="F1043" s="121"/>
      <c r="G1043" s="121" t="s">
        <v>26</v>
      </c>
      <c r="H1043" s="62" t="str">
        <f t="shared" si="113"/>
        <v>Japonica</v>
      </c>
      <c r="I1043" s="18">
        <f t="shared" si="114"/>
        <v>0</v>
      </c>
      <c r="J1043" s="18">
        <f t="shared" si="115"/>
        <v>0</v>
      </c>
      <c r="K1043" s="18">
        <f t="shared" si="116"/>
        <v>0</v>
      </c>
      <c r="L1043" s="57" t="str">
        <f t="shared" si="117"/>
        <v>Ella Drayton [Magnolia Gardens]</v>
      </c>
      <c r="M1043" s="57" t="str">
        <f t="shared" si="118"/>
        <v>Ella Drayton [Magnolia Gardens]</v>
      </c>
      <c r="N1043" s="61" t="str">
        <f t="shared" si="112"/>
        <v>Ella Drayton [Magnolia Gardens]</v>
      </c>
    </row>
    <row r="1044" spans="1:14" ht="25.15" customHeight="1" x14ac:dyDescent="0.2">
      <c r="A1044" s="70" t="s">
        <v>857</v>
      </c>
      <c r="B1044" s="71">
        <v>2006</v>
      </c>
      <c r="C1044" s="68" t="str">
        <f>IF(ISERROR(VLOOKUP(IF(RIGHT($A1044,1)=")",LEFT($A1044,FIND(" (",$A1044)-1),$A1044),[1]ACCS!$B$2:$B$5003, 1, FALSE)), "","1")</f>
        <v>1</v>
      </c>
      <c r="D1044" s="103" t="str">
        <f>IF($B1044="Unknown","",IF($B1044="","",IF(VALUE(LEFT($B1044,4))&lt;Calc!$J$2,"ANTIQUE","")))</f>
        <v/>
      </c>
      <c r="E1044" s="72" t="s">
        <v>24</v>
      </c>
      <c r="F1044" s="121"/>
      <c r="G1044" s="121" t="s">
        <v>26</v>
      </c>
      <c r="H1044" s="62" t="str">
        <f t="shared" si="113"/>
        <v>Japonica</v>
      </c>
      <c r="I1044" s="18">
        <f t="shared" si="114"/>
        <v>0</v>
      </c>
      <c r="J1044" s="18">
        <f t="shared" si="115"/>
        <v>0</v>
      </c>
      <c r="K1044" s="18">
        <f t="shared" si="116"/>
        <v>0</v>
      </c>
      <c r="L1044" s="57" t="str">
        <f t="shared" si="117"/>
        <v>Ella Joe</v>
      </c>
      <c r="M1044" s="57" t="str">
        <f t="shared" si="118"/>
        <v>Ella Joe</v>
      </c>
      <c r="N1044" s="61" t="str">
        <f t="shared" si="112"/>
        <v>Ella Joe</v>
      </c>
    </row>
    <row r="1045" spans="1:14" ht="25.15" customHeight="1" x14ac:dyDescent="0.2">
      <c r="A1045" s="99" t="s">
        <v>3558</v>
      </c>
      <c r="B1045" s="100">
        <v>2023</v>
      </c>
      <c r="C1045" s="68" t="str">
        <f>IF(ISERROR(VLOOKUP(IF(RIGHT($A1045,1)=")",LEFT($A1045,FIND(" (",$A1045)-1),$A1045),[1]ACCS!$B$2:$B$5003, 1, FALSE)), "","1")</f>
        <v>1</v>
      </c>
      <c r="D1045" s="115" t="str">
        <f>IF($B1045="Unknown","",IF($B1045="","",IF(VALUE(LEFT($B1045,4))&lt;Calc!$J$2,"ANTIQUE","")))</f>
        <v/>
      </c>
      <c r="E1045" s="53" t="s">
        <v>21</v>
      </c>
      <c r="F1045" s="121"/>
      <c r="G1045" s="121"/>
      <c r="H1045" s="62" t="str">
        <f t="shared" si="113"/>
        <v>Japonica</v>
      </c>
      <c r="I1045" s="18">
        <f t="shared" si="114"/>
        <v>0</v>
      </c>
      <c r="J1045" s="18">
        <f t="shared" si="115"/>
        <v>0</v>
      </c>
      <c r="K1045" s="18">
        <f t="shared" si="116"/>
        <v>0</v>
      </c>
      <c r="L1045" s="57" t="str">
        <f t="shared" si="117"/>
        <v>Ella Snoeyenbos</v>
      </c>
      <c r="M1045" s="57" t="str">
        <f t="shared" si="118"/>
        <v>Ella Snoeyenbos</v>
      </c>
      <c r="N1045" s="61" t="str">
        <f t="shared" si="112"/>
        <v>Ella Snoeyenbos</v>
      </c>
    </row>
    <row r="1046" spans="1:14" ht="25.15" customHeight="1" x14ac:dyDescent="0.2">
      <c r="A1046" s="70" t="s">
        <v>858</v>
      </c>
      <c r="B1046" s="71">
        <v>1968</v>
      </c>
      <c r="C1046" s="68" t="str">
        <f>IF(ISERROR(VLOOKUP(IF(RIGHT($A1046,1)=")",LEFT($A1046,FIND(" (",$A1046)-1),$A1046),[1]ACCS!$B$2:$B$5003, 1, FALSE)), "","1")</f>
        <v>1</v>
      </c>
      <c r="D1046" s="103" t="str">
        <f>IF($B1046="Unknown","",IF($B1046="","",IF(VALUE(LEFT($B1046,4))&lt;Calc!$J$2,"ANTIQUE","")))</f>
        <v/>
      </c>
      <c r="E1046" s="72" t="s">
        <v>24</v>
      </c>
      <c r="F1046" s="121"/>
      <c r="G1046" s="121"/>
      <c r="H1046" s="62" t="str">
        <f t="shared" si="113"/>
        <v>Japonica</v>
      </c>
      <c r="I1046" s="18">
        <f t="shared" si="114"/>
        <v>0</v>
      </c>
      <c r="J1046" s="18">
        <f t="shared" si="115"/>
        <v>0</v>
      </c>
      <c r="K1046" s="18">
        <f t="shared" si="116"/>
        <v>0</v>
      </c>
      <c r="L1046" s="57" t="str">
        <f t="shared" si="117"/>
        <v>Ella Ward Parsons</v>
      </c>
      <c r="M1046" s="57" t="str">
        <f t="shared" si="118"/>
        <v>Ella Ward Parsons</v>
      </c>
      <c r="N1046" s="61" t="str">
        <f t="shared" si="112"/>
        <v>Ella Ward Parsons</v>
      </c>
    </row>
    <row r="1047" spans="1:14" ht="25.15" customHeight="1" x14ac:dyDescent="0.2">
      <c r="A1047" s="70" t="s">
        <v>859</v>
      </c>
      <c r="B1047" s="71">
        <v>1989</v>
      </c>
      <c r="C1047" s="68" t="str">
        <f>IF(ISERROR(VLOOKUP(IF(RIGHT($A1047,1)=")",LEFT($A1047,FIND(" (",$A1047)-1),$A1047),[1]ACCS!$B$2:$B$5003, 1, FALSE)), "","1")</f>
        <v>1</v>
      </c>
      <c r="D1047" s="103" t="str">
        <f>IF($B1047="Unknown","",IF($B1047="","",IF(VALUE(LEFT($B1047,4))&lt;Calc!$J$2,"ANTIQUE","")))</f>
        <v/>
      </c>
      <c r="E1047" s="72" t="s">
        <v>37</v>
      </c>
      <c r="F1047" s="121"/>
      <c r="G1047" s="121"/>
      <c r="H1047" s="62" t="str">
        <f t="shared" si="113"/>
        <v>Japonica</v>
      </c>
      <c r="I1047" s="18">
        <f t="shared" si="114"/>
        <v>0</v>
      </c>
      <c r="J1047" s="18">
        <f t="shared" si="115"/>
        <v>0</v>
      </c>
      <c r="K1047" s="18">
        <f t="shared" si="116"/>
        <v>0</v>
      </c>
      <c r="L1047" s="57" t="str">
        <f t="shared" si="117"/>
        <v>Ella Weeks</v>
      </c>
      <c r="M1047" s="57" t="str">
        <f t="shared" si="118"/>
        <v>Ella Weeks</v>
      </c>
      <c r="N1047" s="61" t="str">
        <f t="shared" si="112"/>
        <v>Ella Weeks</v>
      </c>
    </row>
    <row r="1048" spans="1:14" ht="25.15" customHeight="1" x14ac:dyDescent="0.2">
      <c r="A1048" s="70" t="s">
        <v>2892</v>
      </c>
      <c r="B1048" s="71">
        <v>2019</v>
      </c>
      <c r="C1048" s="68" t="str">
        <f>IF(ISERROR(VLOOKUP(IF(RIGHT($A1048,1)=")",LEFT($A1048,FIND(" (",$A1048)-1),$A1048),[1]ACCS!$B$2:$B$5003, 1, FALSE)), "","1")</f>
        <v>1</v>
      </c>
      <c r="D1048" s="103" t="str">
        <f>IF($B1048="Unknown","",IF($B1048="","",IF(VALUE(LEFT($B1048,4))&lt;Calc!$J$2,"ANTIQUE","")))</f>
        <v/>
      </c>
      <c r="E1048" s="72" t="s">
        <v>47</v>
      </c>
      <c r="F1048" s="121"/>
      <c r="G1048" s="121"/>
      <c r="H1048" s="62" t="str">
        <f t="shared" si="113"/>
        <v>Japonica</v>
      </c>
      <c r="I1048" s="18">
        <f t="shared" si="114"/>
        <v>0</v>
      </c>
      <c r="J1048" s="18">
        <f t="shared" si="115"/>
        <v>0</v>
      </c>
      <c r="K1048" s="18">
        <f t="shared" si="116"/>
        <v>0</v>
      </c>
      <c r="L1048" s="57" t="str">
        <f t="shared" si="117"/>
        <v>Elle B</v>
      </c>
      <c r="M1048" s="57" t="str">
        <f t="shared" si="118"/>
        <v>Elle B</v>
      </c>
      <c r="N1048" s="61" t="str">
        <f t="shared" si="112"/>
        <v>Elle B</v>
      </c>
    </row>
    <row r="1049" spans="1:14" ht="25.15" customHeight="1" x14ac:dyDescent="0.2">
      <c r="A1049" s="70" t="s">
        <v>860</v>
      </c>
      <c r="B1049" s="71">
        <v>1971</v>
      </c>
      <c r="C1049" s="68" t="str">
        <f>IF(ISERROR(VLOOKUP(IF(RIGHT($A1049,1)=")",LEFT($A1049,FIND(" (",$A1049)-1),$A1049),[1]ACCS!$B$2:$B$5003, 1, FALSE)), "","1")</f>
        <v>1</v>
      </c>
      <c r="D1049" s="103" t="str">
        <f>IF($B1049="Unknown","",IF($B1049="","",IF(VALUE(LEFT($B1049,4))&lt;Calc!$J$2,"ANTIQUE","")))</f>
        <v/>
      </c>
      <c r="E1049" s="72" t="s">
        <v>163</v>
      </c>
      <c r="F1049" s="121"/>
      <c r="G1049" s="121" t="s">
        <v>26</v>
      </c>
      <c r="H1049" s="62" t="str">
        <f t="shared" si="113"/>
        <v>Japonica</v>
      </c>
      <c r="I1049" s="18">
        <f t="shared" si="114"/>
        <v>0</v>
      </c>
      <c r="J1049" s="18">
        <f t="shared" si="115"/>
        <v>0</v>
      </c>
      <c r="K1049" s="18">
        <f t="shared" si="116"/>
        <v>0</v>
      </c>
      <c r="L1049" s="57" t="str">
        <f t="shared" si="117"/>
        <v>Ellen Daniel</v>
      </c>
      <c r="M1049" s="57" t="str">
        <f t="shared" si="118"/>
        <v>Ellen Daniel</v>
      </c>
      <c r="N1049" s="61" t="str">
        <f t="shared" si="112"/>
        <v>Ellen Daniel</v>
      </c>
    </row>
    <row r="1050" spans="1:14" ht="25.15" customHeight="1" x14ac:dyDescent="0.2">
      <c r="A1050" s="70" t="s">
        <v>861</v>
      </c>
      <c r="B1050" s="71">
        <v>1980</v>
      </c>
      <c r="C1050" s="68" t="str">
        <f>IF(ISERROR(VLOOKUP(IF(RIGHT($A1050,1)=")",LEFT($A1050,FIND(" (",$A1050)-1),$A1050),[1]ACCS!$B$2:$B$5003, 1, FALSE)), "","1")</f>
        <v/>
      </c>
      <c r="D1050" s="103" t="str">
        <f>IF($B1050="Unknown","",IF($B1050="","",IF(VALUE(LEFT($B1050,4))&lt;Calc!$J$2,"ANTIQUE","")))</f>
        <v/>
      </c>
      <c r="E1050" s="72" t="s">
        <v>163</v>
      </c>
      <c r="F1050" s="121"/>
      <c r="G1050" s="121" t="s">
        <v>26</v>
      </c>
      <c r="H1050" s="62" t="str">
        <f t="shared" si="113"/>
        <v>Japonica</v>
      </c>
      <c r="I1050" s="18">
        <f t="shared" si="114"/>
        <v>0</v>
      </c>
      <c r="J1050" s="18">
        <f t="shared" si="115"/>
        <v>0</v>
      </c>
      <c r="K1050" s="18">
        <f t="shared" si="116"/>
        <v>0</v>
      </c>
      <c r="L1050" s="57" t="str">
        <f t="shared" si="117"/>
        <v>Ellen Daniel Red</v>
      </c>
      <c r="M1050" s="57" t="str">
        <f t="shared" si="118"/>
        <v>Ellen Daniel Red</v>
      </c>
      <c r="N1050" s="61" t="str">
        <f t="shared" si="112"/>
        <v>Ellen Daniel Red</v>
      </c>
    </row>
    <row r="1051" spans="1:14" ht="25.15" customHeight="1" x14ac:dyDescent="0.2">
      <c r="A1051" s="70" t="s">
        <v>862</v>
      </c>
      <c r="B1051" s="71">
        <v>1946</v>
      </c>
      <c r="C1051" s="68" t="str">
        <f>IF(ISERROR(VLOOKUP(IF(RIGHT($A1051,1)=")",LEFT($A1051,FIND(" (",$A1051)-1),$A1051),[1]ACCS!$B$2:$B$5003, 1, FALSE)), "","1")</f>
        <v>1</v>
      </c>
      <c r="D1051" s="103" t="str">
        <f>IF($B1051="Unknown","",IF($B1051="","",IF(VALUE(LEFT($B1051,4))&lt;Calc!$J$2,"ANTIQUE","")))</f>
        <v/>
      </c>
      <c r="E1051" s="72" t="s">
        <v>24</v>
      </c>
      <c r="F1051" s="121"/>
      <c r="G1051" s="121"/>
      <c r="H1051" s="62" t="str">
        <f t="shared" si="113"/>
        <v>Japonica</v>
      </c>
      <c r="I1051" s="18">
        <f t="shared" si="114"/>
        <v>0</v>
      </c>
      <c r="J1051" s="18">
        <f t="shared" si="115"/>
        <v>0</v>
      </c>
      <c r="K1051" s="18">
        <f t="shared" si="116"/>
        <v>0</v>
      </c>
      <c r="L1051" s="57" t="str">
        <f t="shared" si="117"/>
        <v>Ellen Doubleday</v>
      </c>
      <c r="M1051" s="57" t="str">
        <f t="shared" si="118"/>
        <v>Ellen Doubleday</v>
      </c>
      <c r="N1051" s="61" t="str">
        <f t="shared" si="112"/>
        <v>Ellen Doubleday</v>
      </c>
    </row>
    <row r="1052" spans="1:14" ht="25.15" customHeight="1" x14ac:dyDescent="0.2">
      <c r="A1052" s="70" t="s">
        <v>863</v>
      </c>
      <c r="B1052" s="71">
        <v>1960</v>
      </c>
      <c r="C1052" s="68" t="str">
        <f>IF(ISERROR(VLOOKUP(IF(RIGHT($A1052,1)=")",LEFT($A1052,FIND(" (",$A1052)-1),$A1052),[1]ACCS!$B$2:$B$5003, 1, FALSE)), "","1")</f>
        <v>1</v>
      </c>
      <c r="D1052" s="103" t="str">
        <f>IF($B1052="Unknown","",IF($B1052="","",IF(VALUE(LEFT($B1052,4))&lt;Calc!$J$2,"ANTIQUE","")))</f>
        <v/>
      </c>
      <c r="E1052" s="72" t="s">
        <v>37</v>
      </c>
      <c r="F1052" s="121"/>
      <c r="G1052" s="121"/>
      <c r="H1052" s="62" t="str">
        <f t="shared" si="113"/>
        <v>Japonica</v>
      </c>
      <c r="I1052" s="18">
        <f t="shared" si="114"/>
        <v>0</v>
      </c>
      <c r="J1052" s="18">
        <f t="shared" si="115"/>
        <v>0</v>
      </c>
      <c r="K1052" s="18">
        <f t="shared" si="116"/>
        <v>0</v>
      </c>
      <c r="L1052" s="57" t="str">
        <f t="shared" si="117"/>
        <v>Ellen Goff</v>
      </c>
      <c r="M1052" s="57" t="str">
        <f t="shared" si="118"/>
        <v>Ellen Goff</v>
      </c>
      <c r="N1052" s="61" t="str">
        <f t="shared" si="112"/>
        <v>Ellen Goff</v>
      </c>
    </row>
    <row r="1053" spans="1:14" ht="25.15" customHeight="1" x14ac:dyDescent="0.2">
      <c r="A1053" s="74" t="s">
        <v>3074</v>
      </c>
      <c r="B1053" s="71">
        <v>2021</v>
      </c>
      <c r="C1053" s="68" t="str">
        <f>IF(ISERROR(VLOOKUP(IF(RIGHT($A1053,1)=")",LEFT($A1053,FIND(" (",$A1053)-1),$A1053),[1]ACCS!$B$2:$B$5003, 1, FALSE)), "","1")</f>
        <v>1</v>
      </c>
      <c r="D1053" s="103" t="str">
        <f>IF($B1053="Unknown","",IF($B1053="","",IF(VALUE(LEFT($B1053,4))&lt;Calc!$J$2,"ANTIQUE","")))</f>
        <v/>
      </c>
      <c r="E1053" s="72" t="s">
        <v>47</v>
      </c>
      <c r="F1053" s="121"/>
      <c r="G1053" s="121"/>
      <c r="H1053" s="62" t="str">
        <f t="shared" si="113"/>
        <v>Japonica</v>
      </c>
      <c r="I1053" s="18">
        <f t="shared" si="114"/>
        <v>0</v>
      </c>
      <c r="J1053" s="18">
        <f t="shared" si="115"/>
        <v>0</v>
      </c>
      <c r="K1053" s="18">
        <f t="shared" si="116"/>
        <v>0</v>
      </c>
      <c r="L1053" s="57" t="str">
        <f t="shared" si="117"/>
        <v>Ellen Vinson</v>
      </c>
      <c r="M1053" s="57" t="str">
        <f t="shared" si="118"/>
        <v>Ellen Vinson</v>
      </c>
      <c r="N1053" s="61" t="str">
        <f t="shared" si="112"/>
        <v>Ellen Vinson</v>
      </c>
    </row>
    <row r="1054" spans="1:14" ht="25.15" customHeight="1" x14ac:dyDescent="0.2">
      <c r="A1054" s="70" t="s">
        <v>864</v>
      </c>
      <c r="B1054" s="71">
        <v>1969</v>
      </c>
      <c r="C1054" s="68" t="str">
        <f>IF(ISERROR(VLOOKUP(IF(RIGHT($A1054,1)=")",LEFT($A1054,FIND(" (",$A1054)-1),$A1054),[1]ACCS!$B$2:$B$5003, 1, FALSE)), "","1")</f>
        <v>1</v>
      </c>
      <c r="D1054" s="103" t="str">
        <f>IF($B1054="Unknown","",IF($B1054="","",IF(VALUE(LEFT($B1054,4))&lt;Calc!$J$2,"ANTIQUE","")))</f>
        <v/>
      </c>
      <c r="E1054" s="72" t="s">
        <v>37</v>
      </c>
      <c r="F1054" s="121"/>
      <c r="G1054" s="121"/>
      <c r="H1054" s="62" t="str">
        <f t="shared" si="113"/>
        <v>Reticulata</v>
      </c>
      <c r="I1054" s="18">
        <f t="shared" si="114"/>
        <v>1</v>
      </c>
      <c r="J1054" s="18">
        <f t="shared" si="115"/>
        <v>0</v>
      </c>
      <c r="K1054" s="18">
        <f t="shared" si="116"/>
        <v>0</v>
      </c>
      <c r="L1054" s="57" t="str">
        <f t="shared" si="117"/>
        <v>Elsie Dryden</v>
      </c>
      <c r="M1054" s="57" t="str">
        <f t="shared" si="118"/>
        <v>Elsie Dryden</v>
      </c>
      <c r="N1054" s="61" t="str">
        <f t="shared" si="112"/>
        <v>Elsie Dryden</v>
      </c>
    </row>
    <row r="1055" spans="1:14" ht="25.15" customHeight="1" x14ac:dyDescent="0.2">
      <c r="A1055" s="70" t="s">
        <v>865</v>
      </c>
      <c r="B1055" s="71">
        <v>1964</v>
      </c>
      <c r="C1055" s="68" t="str">
        <f>IF(ISERROR(VLOOKUP(IF(RIGHT($A1055,1)=")",LEFT($A1055,FIND(" (",$A1055)-1),$A1055),[1]ACCS!$B$2:$B$5003, 1, FALSE)), "","1")</f>
        <v>1</v>
      </c>
      <c r="D1055" s="103" t="str">
        <f>IF($B1055="Unknown","",IF($B1055="","",IF(VALUE(LEFT($B1055,4))&lt;Calc!$J$2,"ANTIQUE","")))</f>
        <v/>
      </c>
      <c r="E1055" s="72" t="s">
        <v>21</v>
      </c>
      <c r="F1055" s="121"/>
      <c r="G1055" s="121"/>
      <c r="H1055" s="62" t="str">
        <f t="shared" si="113"/>
        <v>NRH</v>
      </c>
      <c r="I1055" s="18">
        <f t="shared" si="114"/>
        <v>2</v>
      </c>
      <c r="J1055" s="18">
        <f t="shared" si="115"/>
        <v>0</v>
      </c>
      <c r="K1055" s="18">
        <f t="shared" si="116"/>
        <v>0</v>
      </c>
      <c r="L1055" s="57" t="str">
        <f t="shared" si="117"/>
        <v>Elsie Jury</v>
      </c>
      <c r="M1055" s="57" t="str">
        <f t="shared" si="118"/>
        <v>Elsie Jury</v>
      </c>
      <c r="N1055" s="61" t="str">
        <f t="shared" si="112"/>
        <v>Elsie Jury</v>
      </c>
    </row>
    <row r="1056" spans="1:14" ht="25.15" customHeight="1" x14ac:dyDescent="0.2">
      <c r="A1056" s="70" t="s">
        <v>866</v>
      </c>
      <c r="B1056" s="71">
        <v>1996</v>
      </c>
      <c r="C1056" s="68" t="str">
        <f>IF(ISERROR(VLOOKUP(IF(RIGHT($A1056,1)=")",LEFT($A1056,FIND(" (",$A1056)-1),$A1056),[1]ACCS!$B$2:$B$5003, 1, FALSE)), "","1")</f>
        <v/>
      </c>
      <c r="D1056" s="103" t="str">
        <f>IF($B1056="Unknown","",IF($B1056="","",IF(VALUE(LEFT($B1056,4))&lt;Calc!$J$2,"ANTIQUE","")))</f>
        <v/>
      </c>
      <c r="E1056" s="72" t="s">
        <v>29</v>
      </c>
      <c r="F1056" s="121"/>
      <c r="G1056" s="121"/>
      <c r="H1056" s="62" t="str">
        <f t="shared" si="113"/>
        <v>Reticulata</v>
      </c>
      <c r="I1056" s="18">
        <f t="shared" si="114"/>
        <v>1</v>
      </c>
      <c r="J1056" s="18">
        <f t="shared" si="115"/>
        <v>0</v>
      </c>
      <c r="K1056" s="18">
        <f t="shared" si="116"/>
        <v>0</v>
      </c>
      <c r="L1056" s="57" t="str">
        <f t="shared" si="117"/>
        <v>Elsie Ross</v>
      </c>
      <c r="M1056" s="57" t="str">
        <f t="shared" si="118"/>
        <v>Elsie Ross</v>
      </c>
      <c r="N1056" s="61" t="str">
        <f t="shared" si="112"/>
        <v>Elsie Ross</v>
      </c>
    </row>
    <row r="1057" spans="1:14" ht="25.15" customHeight="1" x14ac:dyDescent="0.2">
      <c r="A1057" s="70" t="s">
        <v>867</v>
      </c>
      <c r="B1057" s="71">
        <v>2012</v>
      </c>
      <c r="C1057" s="68" t="str">
        <f>IF(ISERROR(VLOOKUP(IF(RIGHT($A1057,1)=")",LEFT($A1057,FIND(" (",$A1057)-1),$A1057),[1]ACCS!$B$2:$B$5003, 1, FALSE)), "","1")</f>
        <v>1</v>
      </c>
      <c r="D1057" s="103" t="str">
        <f>IF($B1057="Unknown","",IF($B1057="","",IF(VALUE(LEFT($B1057,4))&lt;Calc!$J$2,"ANTIQUE","")))</f>
        <v/>
      </c>
      <c r="E1057" s="72" t="s">
        <v>35</v>
      </c>
      <c r="F1057" s="121"/>
      <c r="G1057" s="121"/>
      <c r="H1057" s="62" t="str">
        <f t="shared" si="113"/>
        <v>Japonica</v>
      </c>
      <c r="I1057" s="18">
        <f t="shared" si="114"/>
        <v>0</v>
      </c>
      <c r="J1057" s="18">
        <f t="shared" si="115"/>
        <v>0</v>
      </c>
      <c r="K1057" s="18">
        <f t="shared" si="116"/>
        <v>0</v>
      </c>
      <c r="L1057" s="57" t="str">
        <f t="shared" si="117"/>
        <v>Emberglow</v>
      </c>
      <c r="M1057" s="57" t="str">
        <f t="shared" si="118"/>
        <v>Emberglow</v>
      </c>
      <c r="N1057" s="61" t="str">
        <f t="shared" si="112"/>
        <v>Emberglow</v>
      </c>
    </row>
    <row r="1058" spans="1:14" ht="25.15" customHeight="1" x14ac:dyDescent="0.2">
      <c r="A1058" s="70" t="s">
        <v>868</v>
      </c>
      <c r="B1058" s="71">
        <v>2016</v>
      </c>
      <c r="C1058" s="68" t="str">
        <f>IF(ISERROR(VLOOKUP(IF(RIGHT($A1058,1)=")",LEFT($A1058,FIND(" (",$A1058)-1),$A1058),[1]ACCS!$B$2:$B$5003, 1, FALSE)), "","1")</f>
        <v>1</v>
      </c>
      <c r="D1058" s="103" t="str">
        <f>IF($B1058="Unknown","",IF($B1058="","",IF(VALUE(LEFT($B1058,4))&lt;Calc!$J$2,"ANTIQUE","")))</f>
        <v/>
      </c>
      <c r="E1058" s="72" t="s">
        <v>47</v>
      </c>
      <c r="F1058" s="121"/>
      <c r="G1058" s="121"/>
      <c r="H1058" s="62" t="str">
        <f t="shared" si="113"/>
        <v>Japonica</v>
      </c>
      <c r="I1058" s="18">
        <f t="shared" si="114"/>
        <v>0</v>
      </c>
      <c r="J1058" s="18">
        <f t="shared" si="115"/>
        <v>0</v>
      </c>
      <c r="K1058" s="18">
        <f t="shared" si="116"/>
        <v>0</v>
      </c>
      <c r="L1058" s="57" t="str">
        <f t="shared" si="117"/>
        <v>Emilie English</v>
      </c>
      <c r="M1058" s="57" t="str">
        <f t="shared" si="118"/>
        <v>Emilie English</v>
      </c>
      <c r="N1058" s="61" t="str">
        <f t="shared" si="112"/>
        <v>Emilie English</v>
      </c>
    </row>
    <row r="1059" spans="1:14" ht="25.15" customHeight="1" x14ac:dyDescent="0.2">
      <c r="A1059" s="70" t="s">
        <v>869</v>
      </c>
      <c r="B1059" s="71">
        <v>1996</v>
      </c>
      <c r="C1059" s="68" t="str">
        <f>IF(ISERROR(VLOOKUP(IF(RIGHT($A1059,1)=")",LEFT($A1059,FIND(" (",$A1059)-1),$A1059),[1]ACCS!$B$2:$B$5003, 1, FALSE)), "","1")</f>
        <v>1</v>
      </c>
      <c r="D1059" s="103" t="str">
        <f>IF($B1059="Unknown","",IF($B1059="","",IF(VALUE(LEFT($B1059,4))&lt;Calc!$J$2,"ANTIQUE","")))</f>
        <v/>
      </c>
      <c r="E1059" s="72" t="s">
        <v>61</v>
      </c>
      <c r="F1059" s="121"/>
      <c r="G1059" s="121"/>
      <c r="H1059" s="62" t="str">
        <f t="shared" si="113"/>
        <v>Japonica</v>
      </c>
      <c r="I1059" s="18">
        <f t="shared" si="114"/>
        <v>0</v>
      </c>
      <c r="J1059" s="18">
        <f t="shared" si="115"/>
        <v>0</v>
      </c>
      <c r="K1059" s="18">
        <f t="shared" si="116"/>
        <v>0</v>
      </c>
      <c r="L1059" s="57" t="str">
        <f t="shared" si="117"/>
        <v>Emil's Jane</v>
      </c>
      <c r="M1059" s="57" t="str">
        <f t="shared" si="118"/>
        <v>Emil's Jane</v>
      </c>
      <c r="N1059" s="61" t="str">
        <f t="shared" si="112"/>
        <v>Emil's Jane</v>
      </c>
    </row>
    <row r="1060" spans="1:14" ht="25.15" customHeight="1" x14ac:dyDescent="0.2">
      <c r="A1060" s="70" t="s">
        <v>870</v>
      </c>
      <c r="B1060" s="71">
        <v>1934</v>
      </c>
      <c r="C1060" s="68" t="str">
        <f>IF(ISERROR(VLOOKUP(IF(RIGHT($A1060,1)=")",LEFT($A1060,FIND(" (",$A1060)-1),$A1060),[1]ACCS!$B$2:$B$5003, 1, FALSE)), "","1")</f>
        <v/>
      </c>
      <c r="D1060" s="103" t="str">
        <f>IF($B1060="Unknown","",IF($B1060="","",IF(VALUE(LEFT($B1060,4))&lt;Calc!$J$2,"ANTIQUE","")))</f>
        <v/>
      </c>
      <c r="E1060" s="72" t="s">
        <v>35</v>
      </c>
      <c r="F1060" s="121"/>
      <c r="G1060" s="121"/>
      <c r="H1060" s="62" t="str">
        <f t="shared" si="113"/>
        <v>Japonica</v>
      </c>
      <c r="I1060" s="18">
        <f t="shared" si="114"/>
        <v>0</v>
      </c>
      <c r="J1060" s="18">
        <f t="shared" si="115"/>
        <v>0</v>
      </c>
      <c r="K1060" s="18">
        <f t="shared" si="116"/>
        <v>0</v>
      </c>
      <c r="L1060" s="57" t="str">
        <f t="shared" si="117"/>
        <v>Emily Brown (See Hishi-karaito)</v>
      </c>
      <c r="M1060" s="57" t="str">
        <f t="shared" si="118"/>
        <v>Emily Brown (See Hishi-karaito)</v>
      </c>
      <c r="N1060" s="61" t="str">
        <f t="shared" si="112"/>
        <v>Emily Brown (See Hishi-karaito)</v>
      </c>
    </row>
    <row r="1061" spans="1:14" ht="25.15" customHeight="1" x14ac:dyDescent="0.2">
      <c r="A1061" s="70" t="s">
        <v>871</v>
      </c>
      <c r="B1061" s="71">
        <v>1953</v>
      </c>
      <c r="C1061" s="68" t="str">
        <f>IF(ISERROR(VLOOKUP(IF(RIGHT($A1061,1)=")",LEFT($A1061,FIND(" (",$A1061)-1),$A1061),[1]ACCS!$B$2:$B$5003, 1, FALSE)), "","1")</f>
        <v>1</v>
      </c>
      <c r="D1061" s="103" t="str">
        <f>IF($B1061="Unknown","",IF($B1061="","",IF(VALUE(LEFT($B1061,4))&lt;Calc!$J$2,"ANTIQUE","")))</f>
        <v/>
      </c>
      <c r="E1061" s="72" t="s">
        <v>24</v>
      </c>
      <c r="F1061" s="121"/>
      <c r="G1061" s="121"/>
      <c r="H1061" s="62" t="str">
        <f t="shared" si="113"/>
        <v>Japonica</v>
      </c>
      <c r="I1061" s="18">
        <f t="shared" si="114"/>
        <v>0</v>
      </c>
      <c r="J1061" s="18">
        <f t="shared" si="115"/>
        <v>0</v>
      </c>
      <c r="K1061" s="18">
        <f t="shared" si="116"/>
        <v>0</v>
      </c>
      <c r="L1061" s="57" t="str">
        <f t="shared" si="117"/>
        <v>Emily Wilson</v>
      </c>
      <c r="M1061" s="57" t="str">
        <f t="shared" si="118"/>
        <v>Emily Wilson</v>
      </c>
      <c r="N1061" s="61" t="str">
        <f t="shared" si="112"/>
        <v>Emily Wilson</v>
      </c>
    </row>
    <row r="1062" spans="1:14" ht="25.15" customHeight="1" x14ac:dyDescent="0.2">
      <c r="A1062" s="70" t="s">
        <v>872</v>
      </c>
      <c r="B1062" s="71">
        <v>2004</v>
      </c>
      <c r="C1062" s="68" t="str">
        <f>IF(ISERROR(VLOOKUP(IF(RIGHT($A1062,1)=")",LEFT($A1062,FIND(" (",$A1062)-1),$A1062),[1]ACCS!$B$2:$B$5003, 1, FALSE)), "","1")</f>
        <v/>
      </c>
      <c r="D1062" s="103" t="str">
        <f>IF($B1062="Unknown","",IF($B1062="","",IF(VALUE(LEFT($B1062,4))&lt;Calc!$J$2,"ANTIQUE","")))</f>
        <v/>
      </c>
      <c r="E1062" s="72" t="s">
        <v>24</v>
      </c>
      <c r="F1062" s="121"/>
      <c r="G1062" s="121"/>
      <c r="H1062" s="62" t="str">
        <f t="shared" si="113"/>
        <v>Japonica</v>
      </c>
      <c r="I1062" s="18">
        <f t="shared" si="114"/>
        <v>0</v>
      </c>
      <c r="J1062" s="18">
        <f t="shared" si="115"/>
        <v>0</v>
      </c>
      <c r="K1062" s="18">
        <f t="shared" si="116"/>
        <v>0</v>
      </c>
      <c r="L1062" s="57" t="str">
        <f t="shared" si="117"/>
        <v>Emjamba</v>
      </c>
      <c r="M1062" s="57" t="str">
        <f t="shared" si="118"/>
        <v>Emjamba</v>
      </c>
      <c r="N1062" s="61" t="str">
        <f t="shared" si="112"/>
        <v>Emjamba</v>
      </c>
    </row>
    <row r="1063" spans="1:14" ht="25.15" customHeight="1" x14ac:dyDescent="0.2">
      <c r="A1063" s="70" t="s">
        <v>873</v>
      </c>
      <c r="B1063" s="71">
        <v>2019</v>
      </c>
      <c r="C1063" s="68" t="str">
        <f>IF(ISERROR(VLOOKUP(IF(RIGHT($A1063,1)=")",LEFT($A1063,FIND(" (",$A1063)-1),$A1063),[1]ACCS!$B$2:$B$5003, 1, FALSE)), "","1")</f>
        <v>1</v>
      </c>
      <c r="D1063" s="103" t="str">
        <f>IF($B1063="Unknown","",IF($B1063="","",IF(VALUE(LEFT($B1063,4))&lt;Calc!$J$2,"ANTIQUE","")))</f>
        <v/>
      </c>
      <c r="E1063" s="72" t="s">
        <v>37</v>
      </c>
      <c r="F1063" s="121"/>
      <c r="G1063" s="121" t="s">
        <v>26</v>
      </c>
      <c r="H1063" s="62" t="str">
        <f t="shared" si="113"/>
        <v>Japonica</v>
      </c>
      <c r="I1063" s="18">
        <f t="shared" si="114"/>
        <v>0</v>
      </c>
      <c r="J1063" s="18">
        <f t="shared" si="115"/>
        <v>0</v>
      </c>
      <c r="K1063" s="18">
        <f t="shared" si="116"/>
        <v>0</v>
      </c>
      <c r="L1063" s="57" t="str">
        <f t="shared" si="117"/>
        <v>Emma Alia</v>
      </c>
      <c r="M1063" s="57" t="str">
        <f t="shared" si="118"/>
        <v>Emma Alia</v>
      </c>
      <c r="N1063" s="61" t="str">
        <f t="shared" si="112"/>
        <v>Emma Alia</v>
      </c>
    </row>
    <row r="1064" spans="1:14" ht="25.15" customHeight="1" x14ac:dyDescent="0.2">
      <c r="A1064" s="70" t="s">
        <v>874</v>
      </c>
      <c r="B1064" s="71">
        <v>1979</v>
      </c>
      <c r="C1064" s="68" t="str">
        <f>IF(ISERROR(VLOOKUP(IF(RIGHT($A1064,1)=")",LEFT($A1064,FIND(" (",$A1064)-1),$A1064),[1]ACCS!$B$2:$B$5003, 1, FALSE)), "","1")</f>
        <v>1</v>
      </c>
      <c r="D1064" s="103" t="str">
        <f>IF($B1064="Unknown","",IF($B1064="","",IF(VALUE(LEFT($B1064,4))&lt;Calc!$J$2,"ANTIQUE","")))</f>
        <v/>
      </c>
      <c r="E1064" s="72" t="s">
        <v>29</v>
      </c>
      <c r="F1064" s="121"/>
      <c r="G1064" s="121"/>
      <c r="H1064" s="62" t="str">
        <f t="shared" si="113"/>
        <v>Reticulata</v>
      </c>
      <c r="I1064" s="18">
        <f t="shared" si="114"/>
        <v>1</v>
      </c>
      <c r="J1064" s="18">
        <f t="shared" si="115"/>
        <v>0</v>
      </c>
      <c r="K1064" s="18">
        <f t="shared" si="116"/>
        <v>0</v>
      </c>
      <c r="L1064" s="57" t="str">
        <f t="shared" si="117"/>
        <v>Emma Gaeta</v>
      </c>
      <c r="M1064" s="57" t="str">
        <f t="shared" si="118"/>
        <v>Emma Gaeta</v>
      </c>
      <c r="N1064" s="61" t="str">
        <f t="shared" si="112"/>
        <v>Emma Gaeta</v>
      </c>
    </row>
    <row r="1065" spans="1:14" ht="25.15" customHeight="1" x14ac:dyDescent="0.2">
      <c r="A1065" s="70" t="s">
        <v>875</v>
      </c>
      <c r="B1065" s="71">
        <v>1977</v>
      </c>
      <c r="C1065" s="68" t="str">
        <f>IF(ISERROR(VLOOKUP(IF(RIGHT($A1065,1)=")",LEFT($A1065,FIND(" (",$A1065)-1),$A1065),[1]ACCS!$B$2:$B$5003, 1, FALSE)), "","1")</f>
        <v>1</v>
      </c>
      <c r="D1065" s="103" t="str">
        <f>IF($B1065="Unknown","",IF($B1065="","",IF(VALUE(LEFT($B1065,4))&lt;Calc!$J$2,"ANTIQUE","")))</f>
        <v/>
      </c>
      <c r="E1065" s="72" t="s">
        <v>29</v>
      </c>
      <c r="F1065" s="121"/>
      <c r="G1065" s="121"/>
      <c r="H1065" s="62" t="str">
        <f t="shared" si="113"/>
        <v>Japonica</v>
      </c>
      <c r="I1065" s="18">
        <f t="shared" si="114"/>
        <v>0</v>
      </c>
      <c r="J1065" s="18">
        <f t="shared" si="115"/>
        <v>0</v>
      </c>
      <c r="K1065" s="18">
        <f t="shared" si="116"/>
        <v>0</v>
      </c>
      <c r="L1065" s="57" t="str">
        <f t="shared" si="117"/>
        <v>Emma Grace</v>
      </c>
      <c r="M1065" s="57" t="str">
        <f t="shared" si="118"/>
        <v>Emma Grace</v>
      </c>
      <c r="N1065" s="61" t="str">
        <f t="shared" si="112"/>
        <v>Emma Grace</v>
      </c>
    </row>
    <row r="1066" spans="1:14" ht="25.15" customHeight="1" x14ac:dyDescent="0.2">
      <c r="A1066" s="70" t="s">
        <v>876</v>
      </c>
      <c r="B1066" s="71">
        <v>2003</v>
      </c>
      <c r="C1066" s="68" t="str">
        <f>IF(ISERROR(VLOOKUP(IF(RIGHT($A1066,1)=")",LEFT($A1066,FIND(" (",$A1066)-1),$A1066),[1]ACCS!$B$2:$B$5003, 1, FALSE)), "","1")</f>
        <v>1</v>
      </c>
      <c r="D1066" s="103" t="str">
        <f>IF($B1066="Unknown","",IF($B1066="","",IF(VALUE(LEFT($B1066,4))&lt;Calc!$J$2,"ANTIQUE","")))</f>
        <v/>
      </c>
      <c r="E1066" s="72" t="s">
        <v>29</v>
      </c>
      <c r="F1066" s="121" t="s">
        <v>5</v>
      </c>
      <c r="G1066" s="121"/>
      <c r="H1066" s="62" t="str">
        <f t="shared" si="113"/>
        <v>Japonica</v>
      </c>
      <c r="I1066" s="18">
        <f t="shared" si="114"/>
        <v>0</v>
      </c>
      <c r="J1066" s="18">
        <f t="shared" si="115"/>
        <v>0</v>
      </c>
      <c r="K1066" s="18">
        <f t="shared" si="116"/>
        <v>0</v>
      </c>
      <c r="L1066" s="57" t="str">
        <f t="shared" si="117"/>
        <v>Emma J. Mitchell</v>
      </c>
      <c r="M1066" s="57" t="str">
        <f t="shared" si="118"/>
        <v>Emma J. Mitchell</v>
      </c>
      <c r="N1066" s="61" t="str">
        <f t="shared" si="112"/>
        <v>Emma J. Mitchell</v>
      </c>
    </row>
    <row r="1067" spans="1:14" ht="25.15" customHeight="1" x14ac:dyDescent="0.2">
      <c r="A1067" s="70" t="s">
        <v>877</v>
      </c>
      <c r="B1067" s="71">
        <v>1977</v>
      </c>
      <c r="C1067" s="68" t="str">
        <f>IF(ISERROR(VLOOKUP(IF(RIGHT($A1067,1)=")",LEFT($A1067,FIND(" (",$A1067)-1),$A1067),[1]ACCS!$B$2:$B$5003, 1, FALSE)), "","1")</f>
        <v>1</v>
      </c>
      <c r="D1067" s="103" t="str">
        <f>IF($B1067="Unknown","",IF($B1067="","",IF(VALUE(LEFT($B1067,4))&lt;Calc!$J$2,"ANTIQUE","")))</f>
        <v/>
      </c>
      <c r="E1067" s="72" t="s">
        <v>37</v>
      </c>
      <c r="F1067" s="121"/>
      <c r="G1067" s="121"/>
      <c r="H1067" s="62" t="str">
        <f t="shared" si="113"/>
        <v>Japonica</v>
      </c>
      <c r="I1067" s="18">
        <f t="shared" si="114"/>
        <v>0</v>
      </c>
      <c r="J1067" s="18">
        <f t="shared" si="115"/>
        <v>0</v>
      </c>
      <c r="K1067" s="18">
        <f t="shared" si="116"/>
        <v>0</v>
      </c>
      <c r="L1067" s="57" t="str">
        <f t="shared" si="117"/>
        <v>Emmalene</v>
      </c>
      <c r="M1067" s="57" t="str">
        <f t="shared" si="118"/>
        <v>Emmalene</v>
      </c>
      <c r="N1067" s="61" t="str">
        <f t="shared" si="112"/>
        <v>Emmalene</v>
      </c>
    </row>
    <row r="1068" spans="1:14" ht="25.15" customHeight="1" x14ac:dyDescent="0.2">
      <c r="A1068" s="70" t="s">
        <v>878</v>
      </c>
      <c r="B1068" s="71">
        <v>1949</v>
      </c>
      <c r="C1068" s="68" t="str">
        <f>IF(ISERROR(VLOOKUP(IF(RIGHT($A1068,1)=")",LEFT($A1068,FIND(" (",$A1068)-1),$A1068),[1]ACCS!$B$2:$B$5003, 1, FALSE)), "","1")</f>
        <v>1</v>
      </c>
      <c r="D1068" s="103" t="str">
        <f>IF($B1068="Unknown","",IF($B1068="","",IF(VALUE(LEFT($B1068,4))&lt;Calc!$J$2,"ANTIQUE","")))</f>
        <v/>
      </c>
      <c r="E1068" s="72" t="s">
        <v>37</v>
      </c>
      <c r="F1068" s="121" t="s">
        <v>5</v>
      </c>
      <c r="G1068" s="121"/>
      <c r="H1068" s="62" t="str">
        <f t="shared" si="113"/>
        <v>Japonica</v>
      </c>
      <c r="I1068" s="18">
        <f t="shared" si="114"/>
        <v>0</v>
      </c>
      <c r="J1068" s="18">
        <f t="shared" si="115"/>
        <v>0</v>
      </c>
      <c r="K1068" s="18">
        <f t="shared" si="116"/>
        <v>0</v>
      </c>
      <c r="L1068" s="57" t="str">
        <f t="shared" si="117"/>
        <v>Emmett Barnes</v>
      </c>
      <c r="M1068" s="57" t="str">
        <f t="shared" si="118"/>
        <v>Emmett Barnes</v>
      </c>
      <c r="N1068" s="61" t="str">
        <f t="shared" si="112"/>
        <v>Emmett Barnes</v>
      </c>
    </row>
    <row r="1069" spans="1:14" ht="25.15" customHeight="1" x14ac:dyDescent="0.2">
      <c r="A1069" s="70" t="s">
        <v>879</v>
      </c>
      <c r="B1069" s="71">
        <v>1950</v>
      </c>
      <c r="C1069" s="68" t="str">
        <f>IF(ISERROR(VLOOKUP(IF(RIGHT($A1069,1)=")",LEFT($A1069,FIND(" (",$A1069)-1),$A1069),[1]ACCS!$B$2:$B$5003, 1, FALSE)), "","1")</f>
        <v>1</v>
      </c>
      <c r="D1069" s="103" t="str">
        <f>IF($B1069="Unknown","",IF($B1069="","",IF(VALUE(LEFT($B1069,4))&lt;Calc!$J$2,"ANTIQUE","")))</f>
        <v/>
      </c>
      <c r="E1069" s="72" t="s">
        <v>21</v>
      </c>
      <c r="F1069" s="121"/>
      <c r="G1069" s="121"/>
      <c r="H1069" s="62" t="str">
        <f t="shared" si="113"/>
        <v>Japonica</v>
      </c>
      <c r="I1069" s="18">
        <f t="shared" si="114"/>
        <v>0</v>
      </c>
      <c r="J1069" s="18">
        <f t="shared" si="115"/>
        <v>0</v>
      </c>
      <c r="K1069" s="18">
        <f t="shared" si="116"/>
        <v>0</v>
      </c>
      <c r="L1069" s="57" t="str">
        <f t="shared" si="117"/>
        <v>Emmett Pfingstl (Joseph Pfingstl Var,Dorothy Parker)</v>
      </c>
      <c r="M1069" s="57" t="str">
        <f t="shared" si="118"/>
        <v>Emmett Pfingstl (Joseph Pfingstl Var,Dorothy Parker)</v>
      </c>
      <c r="N1069" s="61" t="str">
        <f t="shared" si="112"/>
        <v>Emmett Pfingstl</v>
      </c>
    </row>
    <row r="1070" spans="1:14" ht="25.15" customHeight="1" x14ac:dyDescent="0.2">
      <c r="A1070" s="70" t="s">
        <v>3328</v>
      </c>
      <c r="B1070" s="71">
        <v>1840</v>
      </c>
      <c r="C1070" s="68" t="str">
        <f>IF(ISERROR(VLOOKUP(IF(RIGHT($A1070,1)=")",LEFT($A1070,FIND(" (",$A1070)-1),$A1070),[1]ACCS!$B$2:$B$5003, 1, FALSE)), "","1")</f>
        <v/>
      </c>
      <c r="D1070" s="103" t="str">
        <f>IF($B1070="Unknown","",IF($B1070="","",IF(VALUE(LEFT($B1070,4))&lt;Calc!$J$2,"ANTIQUE","")))</f>
        <v>ANTIQUE</v>
      </c>
      <c r="E1070" s="72" t="s">
        <v>30</v>
      </c>
      <c r="F1070" s="121"/>
      <c r="G1070" s="121"/>
      <c r="H1070" s="62" t="str">
        <f t="shared" si="113"/>
        <v>Japonica</v>
      </c>
      <c r="I1070" s="18">
        <f t="shared" si="114"/>
        <v>0</v>
      </c>
      <c r="J1070" s="18">
        <f t="shared" si="115"/>
        <v>0</v>
      </c>
      <c r="K1070" s="18">
        <f t="shared" si="116"/>
        <v>0</v>
      </c>
      <c r="L1070" s="57" t="str">
        <f t="shared" si="117"/>
        <v>Emperor Frederick Wilhelm (See Gigantea)</v>
      </c>
      <c r="M1070" s="57" t="str">
        <f t="shared" si="118"/>
        <v>Emperor Frederick Wilhelm (See Gigantea)</v>
      </c>
      <c r="N1070" s="61" t="str">
        <f t="shared" si="112"/>
        <v>Emperor Frederick Wilhelm (See Gigantea)</v>
      </c>
    </row>
    <row r="1071" spans="1:14" ht="25.15" customHeight="1" x14ac:dyDescent="0.2">
      <c r="A1071" s="70" t="s">
        <v>3329</v>
      </c>
      <c r="B1071" s="71">
        <v>1856</v>
      </c>
      <c r="C1071" s="68" t="str">
        <f>IF(ISERROR(VLOOKUP(IF(RIGHT($A1071,1)=")",LEFT($A1071,FIND(" (",$A1071)-1),$A1071),[1]ACCS!$B$2:$B$5003, 1, FALSE)), "","1")</f>
        <v>1</v>
      </c>
      <c r="D1071" s="103" t="str">
        <f>IF($B1071="Unknown","",IF($B1071="","",IF(VALUE(LEFT($B1071,4))&lt;Calc!$J$2,"ANTIQUE","")))</f>
        <v>ANTIQUE</v>
      </c>
      <c r="E1071" s="72" t="s">
        <v>24</v>
      </c>
      <c r="F1071" s="121"/>
      <c r="G1071" s="121"/>
      <c r="H1071" s="62" t="str">
        <f t="shared" si="113"/>
        <v>Japonica</v>
      </c>
      <c r="I1071" s="18">
        <f t="shared" si="114"/>
        <v>0</v>
      </c>
      <c r="J1071" s="18">
        <f t="shared" si="115"/>
        <v>0</v>
      </c>
      <c r="K1071" s="18">
        <f t="shared" si="116"/>
        <v>0</v>
      </c>
      <c r="L1071" s="57" t="str">
        <f t="shared" si="117"/>
        <v>Emperor of Russia (Stevens Plant)</v>
      </c>
      <c r="M1071" s="57" t="str">
        <f t="shared" si="118"/>
        <v>Emperor of Russia (Stevens Plant)</v>
      </c>
      <c r="N1071" s="61" t="str">
        <f t="shared" si="112"/>
        <v>Emperor of Russia</v>
      </c>
    </row>
    <row r="1072" spans="1:14" ht="25.15" customHeight="1" x14ac:dyDescent="0.2">
      <c r="A1072" s="70" t="s">
        <v>3330</v>
      </c>
      <c r="B1072" s="71">
        <v>1840</v>
      </c>
      <c r="C1072" s="68" t="str">
        <f>IF(ISERROR(VLOOKUP(IF(RIGHT($A1072,1)=")",LEFT($A1072,FIND(" (",$A1072)-1),$A1072),[1]ACCS!$B$2:$B$5003, 1, FALSE)), "","1")</f>
        <v/>
      </c>
      <c r="D1072" s="103" t="str">
        <f>IF($B1072="Unknown","",IF($B1072="","",IF(VALUE(LEFT($B1072,4))&lt;Calc!$J$2,"ANTIQUE","")))</f>
        <v>ANTIQUE</v>
      </c>
      <c r="E1072" s="72" t="s">
        <v>30</v>
      </c>
      <c r="F1072" s="121"/>
      <c r="G1072" s="121"/>
      <c r="H1072" s="62" t="str">
        <f t="shared" si="113"/>
        <v>Japonica</v>
      </c>
      <c r="I1072" s="18">
        <f t="shared" si="114"/>
        <v>0</v>
      </c>
      <c r="J1072" s="18">
        <f t="shared" si="115"/>
        <v>0</v>
      </c>
      <c r="K1072" s="18">
        <f t="shared" si="116"/>
        <v>0</v>
      </c>
      <c r="L1072" s="57" t="str">
        <f t="shared" si="117"/>
        <v>Emperor Wilhelm (See Gigantea)</v>
      </c>
      <c r="M1072" s="57" t="str">
        <f t="shared" si="118"/>
        <v>Emperor Wilhelm (See Gigantea)</v>
      </c>
      <c r="N1072" s="61" t="str">
        <f t="shared" si="112"/>
        <v>Emperor Wilhelm (See Gigantea)</v>
      </c>
    </row>
    <row r="1073" spans="1:14" ht="25.15" customHeight="1" x14ac:dyDescent="0.2">
      <c r="A1073" s="70" t="s">
        <v>3331</v>
      </c>
      <c r="B1073" s="71">
        <v>1887</v>
      </c>
      <c r="C1073" s="68" t="str">
        <f>IF(ISERROR(VLOOKUP(IF(RIGHT($A1073,1)=")",LEFT($A1073,FIND(" (",$A1073)-1),$A1073),[1]ACCS!$B$2:$B$5003, 1, FALSE)), "","1")</f>
        <v/>
      </c>
      <c r="D1073" s="103" t="str">
        <f>IF($B1073="Unknown","",IF($B1073="","",IF(VALUE(LEFT($B1073,4))&lt;Calc!$J$2,"ANTIQUE","")))</f>
        <v>ANTIQUE</v>
      </c>
      <c r="E1073" s="72" t="s">
        <v>37</v>
      </c>
      <c r="F1073" s="121"/>
      <c r="G1073" s="121"/>
      <c r="H1073" s="62" t="str">
        <f t="shared" si="113"/>
        <v>Japonica</v>
      </c>
      <c r="I1073" s="18">
        <f t="shared" si="114"/>
        <v>0</v>
      </c>
      <c r="J1073" s="18">
        <f t="shared" si="115"/>
        <v>0</v>
      </c>
      <c r="K1073" s="18">
        <f t="shared" si="116"/>
        <v>0</v>
      </c>
      <c r="L1073" s="57" t="str">
        <f t="shared" si="117"/>
        <v>Empress (See Lady Clare)</v>
      </c>
      <c r="M1073" s="57" t="str">
        <f t="shared" si="118"/>
        <v>Empress (See Lady Clare)</v>
      </c>
      <c r="N1073" s="61" t="str">
        <f t="shared" si="112"/>
        <v>Empress (See Lady Clare)</v>
      </c>
    </row>
    <row r="1074" spans="1:14" ht="25.15" customHeight="1" x14ac:dyDescent="0.2">
      <c r="A1074" s="70" t="s">
        <v>880</v>
      </c>
      <c r="B1074" s="71">
        <v>2013</v>
      </c>
      <c r="C1074" s="68" t="str">
        <f>IF(ISERROR(VLOOKUP(IF(RIGHT($A1074,1)=")",LEFT($A1074,FIND(" (",$A1074)-1),$A1074),[1]ACCS!$B$2:$B$5003, 1, FALSE)), "","1")</f>
        <v>1</v>
      </c>
      <c r="D1074" s="103" t="str">
        <f>IF($B1074="Unknown","",IF($B1074="","",IF(VALUE(LEFT($B1074,4))&lt;Calc!$J$2,"ANTIQUE","")))</f>
        <v/>
      </c>
      <c r="E1074" s="72" t="s">
        <v>24</v>
      </c>
      <c r="F1074" s="121"/>
      <c r="G1074" s="121"/>
      <c r="H1074" s="62" t="str">
        <f t="shared" si="113"/>
        <v>Japonica</v>
      </c>
      <c r="I1074" s="18">
        <f t="shared" si="114"/>
        <v>0</v>
      </c>
      <c r="J1074" s="18">
        <f t="shared" si="115"/>
        <v>0</v>
      </c>
      <c r="K1074" s="18">
        <f t="shared" si="116"/>
        <v>0</v>
      </c>
      <c r="L1074" s="57" t="str">
        <f t="shared" si="117"/>
        <v>Enchanted Evening</v>
      </c>
      <c r="M1074" s="57" t="str">
        <f t="shared" si="118"/>
        <v>Enchanted Evening</v>
      </c>
      <c r="N1074" s="61" t="str">
        <f t="shared" si="112"/>
        <v>Enchanted Evening</v>
      </c>
    </row>
    <row r="1075" spans="1:14" ht="25.15" customHeight="1" x14ac:dyDescent="0.2">
      <c r="A1075" s="70" t="s">
        <v>881</v>
      </c>
      <c r="B1075" s="71">
        <v>2003</v>
      </c>
      <c r="C1075" s="68" t="str">
        <f>IF(ISERROR(VLOOKUP(IF(RIGHT($A1075,1)=")",LEFT($A1075,FIND(" (",$A1075)-1),$A1075),[1]ACCS!$B$2:$B$5003, 1, FALSE)), "","1")</f>
        <v>1</v>
      </c>
      <c r="D1075" s="103" t="str">
        <f>IF($B1075="Unknown","",IF($B1075="","",IF(VALUE(LEFT($B1075,4))&lt;Calc!$J$2,"ANTIQUE","")))</f>
        <v/>
      </c>
      <c r="E1075" s="72" t="s">
        <v>24</v>
      </c>
      <c r="F1075" s="121"/>
      <c r="G1075" s="121"/>
      <c r="H1075" s="62" t="str">
        <f t="shared" si="113"/>
        <v>Japonica</v>
      </c>
      <c r="I1075" s="18">
        <f t="shared" si="114"/>
        <v>0</v>
      </c>
      <c r="J1075" s="18">
        <f t="shared" si="115"/>
        <v>0</v>
      </c>
      <c r="K1075" s="18">
        <f t="shared" si="116"/>
        <v>0</v>
      </c>
      <c r="L1075" s="57" t="str">
        <f t="shared" si="117"/>
        <v>English Kuhne Drews</v>
      </c>
      <c r="M1075" s="57" t="str">
        <f t="shared" si="118"/>
        <v>English Kuhne Drews</v>
      </c>
      <c r="N1075" s="61" t="str">
        <f t="shared" si="112"/>
        <v>English Kuhne Drews</v>
      </c>
    </row>
    <row r="1076" spans="1:14" ht="25.15" customHeight="1" x14ac:dyDescent="0.2">
      <c r="A1076" s="70" t="s">
        <v>3503</v>
      </c>
      <c r="B1076" s="71">
        <v>1848</v>
      </c>
      <c r="C1076" s="68" t="str">
        <f>IF(ISERROR(VLOOKUP(IF(RIGHT($A1076,1)=")",LEFT($A1076,FIND(" (",$A1076)-1),$A1076),[1]ACCS!$B$2:$B$5003, 1, FALSE)), "","1")</f>
        <v>1</v>
      </c>
      <c r="D1076" s="103" t="str">
        <f>IF($B1076="Unknown","",IF($B1076="","",IF(VALUE(LEFT($B1076,4))&lt;Calc!$J$2,"ANTIQUE","")))</f>
        <v>ANTIQUE</v>
      </c>
      <c r="E1076" s="72" t="s">
        <v>21</v>
      </c>
      <c r="F1076" s="121"/>
      <c r="G1076" s="121"/>
      <c r="H1076" s="62" t="str">
        <f t="shared" si="113"/>
        <v>Japonica</v>
      </c>
      <c r="I1076" s="18">
        <f t="shared" si="114"/>
        <v>0</v>
      </c>
      <c r="J1076" s="18">
        <f t="shared" si="115"/>
        <v>0</v>
      </c>
      <c r="K1076" s="18">
        <f t="shared" si="116"/>
        <v>0</v>
      </c>
      <c r="L1076" s="57" t="str">
        <f t="shared" si="117"/>
        <v>Enrico Bettoni [United States] (Marcey Taylor, Hite Pink, Elata)</v>
      </c>
      <c r="M1076" s="57" t="str">
        <f t="shared" si="118"/>
        <v>Enrico Bettoni [United States] (Marcey Taylor, Hite Pink, Elata)</v>
      </c>
      <c r="N1076" s="61" t="str">
        <f t="shared" si="112"/>
        <v>Enrico Bettoni [United States]</v>
      </c>
    </row>
    <row r="1077" spans="1:14" ht="25.15" customHeight="1" x14ac:dyDescent="0.2">
      <c r="A1077" s="70" t="s">
        <v>882</v>
      </c>
      <c r="B1077" s="71">
        <v>1964</v>
      </c>
      <c r="C1077" s="68" t="str">
        <f>IF(ISERROR(VLOOKUP(IF(RIGHT($A1077,1)=")",LEFT($A1077,FIND(" (",$A1077)-1),$A1077),[1]ACCS!$B$2:$B$5003, 1, FALSE)), "","1")</f>
        <v>1</v>
      </c>
      <c r="D1077" s="103" t="str">
        <f>IF($B1077="Unknown","",IF($B1077="","",IF(VALUE(LEFT($B1077,4))&lt;Calc!$J$2,"ANTIQUE","")))</f>
        <v/>
      </c>
      <c r="E1077" s="72" t="s">
        <v>24</v>
      </c>
      <c r="F1077" s="121"/>
      <c r="G1077" s="121"/>
      <c r="H1077" s="62" t="str">
        <f t="shared" si="113"/>
        <v>Reticulata</v>
      </c>
      <c r="I1077" s="18">
        <f t="shared" si="114"/>
        <v>1</v>
      </c>
      <c r="J1077" s="18">
        <f t="shared" si="115"/>
        <v>0</v>
      </c>
      <c r="K1077" s="18">
        <f t="shared" si="116"/>
        <v>0</v>
      </c>
      <c r="L1077" s="57" t="str">
        <f t="shared" si="117"/>
        <v>Envying Sky's Height (Hentiangao)</v>
      </c>
      <c r="M1077" s="57" t="str">
        <f t="shared" si="118"/>
        <v>Envying Sky's Height (Hentiangao)</v>
      </c>
      <c r="N1077" s="61" t="str">
        <f t="shared" si="112"/>
        <v>Envying Sky's Height</v>
      </c>
    </row>
    <row r="1078" spans="1:14" ht="25.15" customHeight="1" x14ac:dyDescent="0.2">
      <c r="A1078" s="70" t="s">
        <v>883</v>
      </c>
      <c r="B1078" s="71">
        <v>2005</v>
      </c>
      <c r="C1078" s="68" t="str">
        <f>IF(ISERROR(VLOOKUP(IF(RIGHT($A1078,1)=")",LEFT($A1078,FIND(" (",$A1078)-1),$A1078),[1]ACCS!$B$2:$B$5003, 1, FALSE)), "","1")</f>
        <v>1</v>
      </c>
      <c r="D1078" s="103" t="str">
        <f>IF($B1078="Unknown","",IF($B1078="","",IF(VALUE(LEFT($B1078,4))&lt;Calc!$J$2,"ANTIQUE","")))</f>
        <v/>
      </c>
      <c r="E1078" s="72" t="s">
        <v>21</v>
      </c>
      <c r="F1078" s="121"/>
      <c r="G1078" s="121"/>
      <c r="H1078" s="62" t="str">
        <f t="shared" si="113"/>
        <v>Vernalis</v>
      </c>
      <c r="I1078" s="18">
        <f t="shared" si="114"/>
        <v>5</v>
      </c>
      <c r="J1078" s="18">
        <f t="shared" si="115"/>
        <v>0</v>
      </c>
      <c r="K1078" s="18">
        <f t="shared" si="116"/>
        <v>0</v>
      </c>
      <c r="L1078" s="57" t="str">
        <f t="shared" si="117"/>
        <v>Eos</v>
      </c>
      <c r="M1078" s="57" t="str">
        <f t="shared" si="118"/>
        <v>Eos</v>
      </c>
      <c r="N1078" s="61" t="str">
        <f t="shared" si="112"/>
        <v>Eos</v>
      </c>
    </row>
    <row r="1079" spans="1:14" ht="25.15" customHeight="1" x14ac:dyDescent="0.2">
      <c r="A1079" s="70" t="s">
        <v>884</v>
      </c>
      <c r="B1079" s="71">
        <v>1983</v>
      </c>
      <c r="C1079" s="68" t="str">
        <f>IF(ISERROR(VLOOKUP(IF(RIGHT($A1079,1)=")",LEFT($A1079,FIND(" (",$A1079)-1),$A1079),[1]ACCS!$B$2:$B$5003, 1, FALSE)), "","1")</f>
        <v/>
      </c>
      <c r="D1079" s="103" t="str">
        <f>IF($B1079="Unknown","",IF($B1079="","",IF(VALUE(LEFT($B1079,4))&lt;Calc!$J$2,"ANTIQUE","")))</f>
        <v/>
      </c>
      <c r="E1079" s="72" t="s">
        <v>24</v>
      </c>
      <c r="F1079" s="121"/>
      <c r="G1079" s="121"/>
      <c r="H1079" s="62" t="str">
        <f t="shared" si="113"/>
        <v>Reticulata</v>
      </c>
      <c r="I1079" s="18">
        <f t="shared" si="114"/>
        <v>1</v>
      </c>
      <c r="J1079" s="18">
        <f t="shared" si="115"/>
        <v>0</v>
      </c>
      <c r="K1079" s="18">
        <f t="shared" si="116"/>
        <v>0</v>
      </c>
      <c r="L1079" s="57" t="str">
        <f t="shared" si="117"/>
        <v>Er Hai Zen Zu (See Lake Erhai Pearl)</v>
      </c>
      <c r="M1079" s="57" t="str">
        <f t="shared" si="118"/>
        <v>Er Hai Zen Zu (See Lake Erhai Pearl)</v>
      </c>
      <c r="N1079" s="61" t="str">
        <f t="shared" si="112"/>
        <v>Er Hai Zen Zu (See Lake Erhai Pearl)</v>
      </c>
    </row>
    <row r="1080" spans="1:14" ht="25.15" customHeight="1" x14ac:dyDescent="0.2">
      <c r="A1080" s="70" t="s">
        <v>885</v>
      </c>
      <c r="B1080" s="71">
        <v>1989</v>
      </c>
      <c r="C1080" s="68" t="str">
        <f>IF(ISERROR(VLOOKUP(IF(RIGHT($A1080,1)=")",LEFT($A1080,FIND(" (",$A1080)-1),$A1080),[1]ACCS!$B$2:$B$5003, 1, FALSE)), "","1")</f>
        <v>1</v>
      </c>
      <c r="D1080" s="103" t="str">
        <f>IF($B1080="Unknown","",IF($B1080="","",IF(VALUE(LEFT($B1080,4))&lt;Calc!$J$2,"ANTIQUE","")))</f>
        <v/>
      </c>
      <c r="E1080" s="72" t="s">
        <v>30</v>
      </c>
      <c r="F1080" s="121"/>
      <c r="G1080" s="121"/>
      <c r="H1080" s="62" t="str">
        <f t="shared" si="113"/>
        <v>Japonica</v>
      </c>
      <c r="I1080" s="18">
        <f t="shared" si="114"/>
        <v>0</v>
      </c>
      <c r="J1080" s="18">
        <f t="shared" si="115"/>
        <v>0</v>
      </c>
      <c r="K1080" s="18">
        <f t="shared" si="116"/>
        <v>0</v>
      </c>
      <c r="L1080" s="57" t="str">
        <f t="shared" si="117"/>
        <v>Eric Wilson</v>
      </c>
      <c r="M1080" s="57" t="str">
        <f t="shared" si="118"/>
        <v>Eric Wilson</v>
      </c>
      <c r="N1080" s="61" t="str">
        <f t="shared" si="112"/>
        <v>Eric Wilson</v>
      </c>
    </row>
    <row r="1081" spans="1:14" ht="25.15" customHeight="1" x14ac:dyDescent="0.2">
      <c r="A1081" s="70" t="s">
        <v>886</v>
      </c>
      <c r="B1081" s="71">
        <v>2001</v>
      </c>
      <c r="C1081" s="68" t="str">
        <f>IF(ISERROR(VLOOKUP(IF(RIGHT($A1081,1)=")",LEFT($A1081,FIND(" (",$A1081)-1),$A1081),[1]ACCS!$B$2:$B$5003, 1, FALSE)), "","1")</f>
        <v>1</v>
      </c>
      <c r="D1081" s="103" t="str">
        <f>IF($B1081="Unknown","",IF($B1081="","",IF(VALUE(LEFT($B1081,4))&lt;Calc!$J$2,"ANTIQUE","")))</f>
        <v/>
      </c>
      <c r="E1081" s="72" t="s">
        <v>163</v>
      </c>
      <c r="F1081" s="121"/>
      <c r="G1081" s="121" t="s">
        <v>26</v>
      </c>
      <c r="H1081" s="62" t="str">
        <f t="shared" si="113"/>
        <v>Japonica</v>
      </c>
      <c r="I1081" s="18">
        <f t="shared" si="114"/>
        <v>0</v>
      </c>
      <c r="J1081" s="18">
        <f t="shared" si="115"/>
        <v>0</v>
      </c>
      <c r="K1081" s="18">
        <f t="shared" si="116"/>
        <v>0</v>
      </c>
      <c r="L1081" s="57" t="str">
        <f t="shared" si="117"/>
        <v>Erica</v>
      </c>
      <c r="M1081" s="57" t="str">
        <f t="shared" si="118"/>
        <v>Erica</v>
      </c>
      <c r="N1081" s="61" t="str">
        <f t="shared" si="112"/>
        <v>Erica</v>
      </c>
    </row>
    <row r="1082" spans="1:14" ht="25.15" customHeight="1" x14ac:dyDescent="0.2">
      <c r="A1082" s="70" t="s">
        <v>887</v>
      </c>
      <c r="B1082" s="71">
        <v>1962</v>
      </c>
      <c r="C1082" s="68" t="str">
        <f>IF(ISERROR(VLOOKUP(IF(RIGHT($A1082,1)=")",LEFT($A1082,FIND(" (",$A1082)-1),$A1082),[1]ACCS!$B$2:$B$5003, 1, FALSE)), "","1")</f>
        <v>1</v>
      </c>
      <c r="D1082" s="103" t="str">
        <f>IF($B1082="Unknown","",IF($B1082="","",IF(VALUE(LEFT($B1082,4))&lt;Calc!$J$2,"ANTIQUE","")))</f>
        <v/>
      </c>
      <c r="E1082" s="72" t="s">
        <v>37</v>
      </c>
      <c r="F1082" s="121"/>
      <c r="G1082" s="121"/>
      <c r="H1082" s="62" t="str">
        <f t="shared" si="113"/>
        <v>Japonica</v>
      </c>
      <c r="I1082" s="18">
        <f t="shared" si="114"/>
        <v>0</v>
      </c>
      <c r="J1082" s="18">
        <f t="shared" si="115"/>
        <v>0</v>
      </c>
      <c r="K1082" s="18">
        <f t="shared" si="116"/>
        <v>0</v>
      </c>
      <c r="L1082" s="57" t="str">
        <f t="shared" si="117"/>
        <v>Erin Farmer</v>
      </c>
      <c r="M1082" s="57" t="str">
        <f t="shared" si="118"/>
        <v>Erin Farmer</v>
      </c>
      <c r="N1082" s="61" t="str">
        <f t="shared" ref="N1082:N1145" si="119">IF(ISNUMBER(SEARCH("See",$M1082)),$M1082,IF(ISNUMBER(SEARCH("(",$M1082)),LEFT($M1082,SEARCH("(",$M1082)-2),$M1082))</f>
        <v>Erin Farmer</v>
      </c>
    </row>
    <row r="1083" spans="1:14" ht="25.15" customHeight="1" x14ac:dyDescent="0.2">
      <c r="A1083" s="70" t="s">
        <v>888</v>
      </c>
      <c r="B1083" s="71">
        <v>1988</v>
      </c>
      <c r="C1083" s="68" t="str">
        <f>IF(ISERROR(VLOOKUP(IF(RIGHT($A1083,1)=")",LEFT($A1083,FIND(" (",$A1083)-1),$A1083),[1]ACCS!$B$2:$B$5003, 1, FALSE)), "","1")</f>
        <v>1</v>
      </c>
      <c r="D1083" s="103" t="str">
        <f>IF($B1083="Unknown","",IF($B1083="","",IF(VALUE(LEFT($B1083,4))&lt;Calc!$J$2,"ANTIQUE","")))</f>
        <v/>
      </c>
      <c r="E1083" s="72" t="s">
        <v>29</v>
      </c>
      <c r="F1083" s="121"/>
      <c r="G1083" s="121"/>
      <c r="H1083" s="62" t="str">
        <f t="shared" si="113"/>
        <v>Reticulata</v>
      </c>
      <c r="I1083" s="18">
        <f t="shared" si="114"/>
        <v>1</v>
      </c>
      <c r="J1083" s="18">
        <f t="shared" si="115"/>
        <v>0</v>
      </c>
      <c r="K1083" s="18">
        <f t="shared" si="116"/>
        <v>0</v>
      </c>
      <c r="L1083" s="57" t="str">
        <f t="shared" si="117"/>
        <v>Ernest Aycock</v>
      </c>
      <c r="M1083" s="57" t="str">
        <f t="shared" si="118"/>
        <v>Ernest Aycock</v>
      </c>
      <c r="N1083" s="61" t="str">
        <f t="shared" si="119"/>
        <v>Ernest Aycock</v>
      </c>
    </row>
    <row r="1084" spans="1:14" ht="25.15" customHeight="1" x14ac:dyDescent="0.2">
      <c r="A1084" s="70" t="s">
        <v>889</v>
      </c>
      <c r="B1084" s="71">
        <v>2003</v>
      </c>
      <c r="C1084" s="68" t="str">
        <f>IF(ISERROR(VLOOKUP(IF(RIGHT($A1084,1)=")",LEFT($A1084,FIND(" (",$A1084)-1),$A1084),[1]ACCS!$B$2:$B$5003, 1, FALSE)), "","1")</f>
        <v>1</v>
      </c>
      <c r="D1084" s="103" t="str">
        <f>IF($B1084="Unknown","",IF($B1084="","",IF(VALUE(LEFT($B1084,4))&lt;Calc!$J$2,"ANTIQUE","")))</f>
        <v/>
      </c>
      <c r="E1084" s="72" t="s">
        <v>21</v>
      </c>
      <c r="F1084" s="121"/>
      <c r="G1084" s="121"/>
      <c r="H1084" s="62" t="str">
        <f t="shared" si="113"/>
        <v>Japonica</v>
      </c>
      <c r="I1084" s="18">
        <f t="shared" si="114"/>
        <v>0</v>
      </c>
      <c r="J1084" s="18">
        <f t="shared" si="115"/>
        <v>0</v>
      </c>
      <c r="K1084" s="18">
        <f t="shared" si="116"/>
        <v>0</v>
      </c>
      <c r="L1084" s="57" t="str">
        <f t="shared" si="117"/>
        <v>Ernest F. Beale, Sr.</v>
      </c>
      <c r="M1084" s="57" t="str">
        <f t="shared" si="118"/>
        <v>Ernest F. Beale, Sr.</v>
      </c>
      <c r="N1084" s="61" t="str">
        <f t="shared" si="119"/>
        <v>Ernest F. Beale, Sr.</v>
      </c>
    </row>
    <row r="1085" spans="1:14" ht="25.15" customHeight="1" x14ac:dyDescent="0.2">
      <c r="A1085" s="70" t="s">
        <v>890</v>
      </c>
      <c r="B1085" s="71">
        <v>1967</v>
      </c>
      <c r="C1085" s="68" t="str">
        <f>IF(ISERROR(VLOOKUP(IF(RIGHT($A1085,1)=")",LEFT($A1085,FIND(" (",$A1085)-1),$A1085),[1]ACCS!$B$2:$B$5003, 1, FALSE)), "","1")</f>
        <v/>
      </c>
      <c r="D1085" s="103" t="str">
        <f>IF($B1085="Unknown","",IF($B1085="","",IF(VALUE(LEFT($B1085,4))&lt;Calc!$J$2,"ANTIQUE","")))</f>
        <v/>
      </c>
      <c r="E1085" s="72" t="s">
        <v>37</v>
      </c>
      <c r="F1085" s="121"/>
      <c r="G1085" s="121"/>
      <c r="H1085" s="62" t="str">
        <f t="shared" si="113"/>
        <v>Japonica</v>
      </c>
      <c r="I1085" s="18">
        <f t="shared" si="114"/>
        <v>0</v>
      </c>
      <c r="J1085" s="18">
        <f t="shared" si="115"/>
        <v>0</v>
      </c>
      <c r="K1085" s="18">
        <f t="shared" si="116"/>
        <v>0</v>
      </c>
      <c r="L1085" s="57" t="str">
        <f t="shared" si="117"/>
        <v>Ernest Gill</v>
      </c>
      <c r="M1085" s="57" t="str">
        <f t="shared" si="118"/>
        <v>Ernest Gill</v>
      </c>
      <c r="N1085" s="61" t="str">
        <f t="shared" si="119"/>
        <v>Ernest Gill</v>
      </c>
    </row>
    <row r="1086" spans="1:14" ht="25.15" customHeight="1" x14ac:dyDescent="0.2">
      <c r="A1086" s="70" t="s">
        <v>891</v>
      </c>
      <c r="B1086" s="71">
        <v>1982</v>
      </c>
      <c r="C1086" s="68" t="str">
        <f>IF(ISERROR(VLOOKUP(IF(RIGHT($A1086,1)=")",LEFT($A1086,FIND(" (",$A1086)-1),$A1086),[1]ACCS!$B$2:$B$5003, 1, FALSE)), "","1")</f>
        <v/>
      </c>
      <c r="D1086" s="103" t="str">
        <f>IF($B1086="Unknown","",IF($B1086="","",IF(VALUE(LEFT($B1086,4))&lt;Calc!$J$2,"ANTIQUE","")))</f>
        <v/>
      </c>
      <c r="E1086" s="72" t="s">
        <v>37</v>
      </c>
      <c r="F1086" s="121"/>
      <c r="G1086" s="121"/>
      <c r="H1086" s="62" t="str">
        <f t="shared" si="113"/>
        <v>Japonica</v>
      </c>
      <c r="I1086" s="18">
        <f t="shared" si="114"/>
        <v>0</v>
      </c>
      <c r="J1086" s="18">
        <f t="shared" si="115"/>
        <v>0</v>
      </c>
      <c r="K1086" s="18">
        <f t="shared" si="116"/>
        <v>0</v>
      </c>
      <c r="L1086" s="57" t="str">
        <f t="shared" si="117"/>
        <v>Ernest Gilley</v>
      </c>
      <c r="M1086" s="57" t="str">
        <f t="shared" si="118"/>
        <v>Ernest Gilley</v>
      </c>
      <c r="N1086" s="61" t="str">
        <f t="shared" si="119"/>
        <v>Ernest Gilley</v>
      </c>
    </row>
    <row r="1087" spans="1:14" ht="25.15" customHeight="1" x14ac:dyDescent="0.2">
      <c r="A1087" s="70" t="s">
        <v>892</v>
      </c>
      <c r="B1087" s="71">
        <v>1981</v>
      </c>
      <c r="C1087" s="68" t="str">
        <f>IF(ISERROR(VLOOKUP(IF(RIGHT($A1087,1)=")",LEFT($A1087,FIND(" (",$A1087)-1),$A1087),[1]ACCS!$B$2:$B$5003, 1, FALSE)), "","1")</f>
        <v>1</v>
      </c>
      <c r="D1087" s="103" t="str">
        <f>IF($B1087="Unknown","",IF($B1087="","",IF(VALUE(LEFT($B1087,4))&lt;Calc!$J$2,"ANTIQUE","")))</f>
        <v/>
      </c>
      <c r="E1087" s="72" t="s">
        <v>30</v>
      </c>
      <c r="F1087" s="121"/>
      <c r="G1087" s="121"/>
      <c r="H1087" s="62" t="str">
        <f t="shared" ref="H1087:H1150" si="120">IF($A1087="","",IF($I1087=0,"Japonica",IF($I1087=1,"Reticulata",IF($I1087=2,"NRH",IF($I1087=3,"Sasanqua",IF($I1087=4,"Hiemalis",IF($I1087=5,"Vernalis",IF($I1087=6,"Japonica [Higo]","Specie"))))))))</f>
        <v>Reticulata</v>
      </c>
      <c r="I1087" s="18">
        <f t="shared" ref="I1087:I1150" si="121">IF(NOT(ISERROR(SEARCH("(R)",$A1087))),1,IF(NOT(ISERROR(SEARCH("(H)",$A1087))),2,IF(NOT(ISERROR(SEARCH("(Sasanqua)",$A1087))),3,IF(NOT(ISERROR(SEARCH("(Hiemalis)",$A1087))),4,IF(NOT(ISERROR(SEARCH("(Vernalis)",$A1087))),5,IF(NOT(ISERROR(SEARCH("(Higo)",$A1087))),6,))))))+$J1087+K1087</f>
        <v>1</v>
      </c>
      <c r="J1087" s="18">
        <f t="shared" ref="J1087:J1150" si="122">IF(NOT(ISERROR(SEARCH("(Rusticana)",$A1087))),7,IF(NOT(ISERROR(SEARCH("(Wabisuke)",$A1087))),8,IF(NOT(ISERROR(SEARCH("(Edithae)",$A1087))),9,IF(NOT(ISERROR(SEARCH("(Oleifera)",$A1087))),10,IF(NOT(ISERROR(SEARCH("(Saluenensis)",$A1087))),11,0)))))</f>
        <v>0</v>
      </c>
      <c r="K1087" s="18">
        <f t="shared" ref="K1087:K1150" si="123">IF(NOT(ISERROR(SEARCH("(Pitardii)",$A1087))),12,IF(NOT(ISERROR(SEARCH("(Specie)",$A1087))),13,0))</f>
        <v>0</v>
      </c>
      <c r="L1087" s="57" t="str">
        <f t="shared" ref="L1087:L1150" si="124">SUBSTITUTE(SUBSTITUTE(SUBSTITUTE(SUBSTITUTE(SUBSTITUTE(SUBSTITUTE(SUBSTITUTE(SUBSTITUTE(A1087," (A)","")," (R)","")," (H)","")," (Sasanqua)","")," (Hiemalis)","")," (Vernalis)","")," (Rusticana)",""),"(Wabisuke)","")</f>
        <v>Ernest McDonald</v>
      </c>
      <c r="M1087" s="57" t="str">
        <f t="shared" ref="M1087:M1150" si="125">SUBSTITUTE(SUBSTITUTE(SUBSTITUTE(SUBSTITUTE(SUBSTITUTE($L1087," (Edithae)","")," (Oleifera)","")," (Saluenensis)","")," (Specie)","")," (Pitardii)","")</f>
        <v>Ernest McDonald</v>
      </c>
      <c r="N1087" s="61" t="str">
        <f t="shared" si="119"/>
        <v>Ernest McDonald</v>
      </c>
    </row>
    <row r="1088" spans="1:14" ht="25.15" customHeight="1" x14ac:dyDescent="0.2">
      <c r="A1088" s="70" t="s">
        <v>893</v>
      </c>
      <c r="B1088" s="71">
        <v>1998</v>
      </c>
      <c r="C1088" s="68" t="str">
        <f>IF(ISERROR(VLOOKUP(IF(RIGHT($A1088,1)=")",LEFT($A1088,FIND(" (",$A1088)-1),$A1088),[1]ACCS!$B$2:$B$5003, 1, FALSE)), "","1")</f>
        <v>1</v>
      </c>
      <c r="D1088" s="103" t="str">
        <f>IF($B1088="Unknown","",IF($B1088="","",IF(VALUE(LEFT($B1088,4))&lt;Calc!$J$2,"ANTIQUE","")))</f>
        <v/>
      </c>
      <c r="E1088" s="72" t="s">
        <v>24</v>
      </c>
      <c r="F1088" s="121"/>
      <c r="G1088" s="121"/>
      <c r="H1088" s="62" t="str">
        <f t="shared" si="120"/>
        <v>Japonica</v>
      </c>
      <c r="I1088" s="18">
        <f t="shared" si="121"/>
        <v>0</v>
      </c>
      <c r="J1088" s="18">
        <f t="shared" si="122"/>
        <v>0</v>
      </c>
      <c r="K1088" s="18">
        <f t="shared" si="123"/>
        <v>0</v>
      </c>
      <c r="L1088" s="57" t="str">
        <f t="shared" si="124"/>
        <v>Ernestine Law</v>
      </c>
      <c r="M1088" s="57" t="str">
        <f t="shared" si="125"/>
        <v>Ernestine Law</v>
      </c>
      <c r="N1088" s="61" t="str">
        <f t="shared" si="119"/>
        <v>Ernestine Law</v>
      </c>
    </row>
    <row r="1089" spans="1:14" ht="25.15" customHeight="1" x14ac:dyDescent="0.2">
      <c r="A1089" s="70" t="s">
        <v>894</v>
      </c>
      <c r="B1089" s="71">
        <v>1977</v>
      </c>
      <c r="C1089" s="68" t="str">
        <f>IF(ISERROR(VLOOKUP(IF(RIGHT($A1089,1)=")",LEFT($A1089,FIND(" (",$A1089)-1),$A1089),[1]ACCS!$B$2:$B$5003, 1, FALSE)), "","1")</f>
        <v>1</v>
      </c>
      <c r="D1089" s="103" t="str">
        <f>IF($B1089="Unknown","",IF($B1089="","",IF(VALUE(LEFT($B1089,4))&lt;Calc!$J$2,"ANTIQUE","")))</f>
        <v/>
      </c>
      <c r="E1089" s="72" t="s">
        <v>24</v>
      </c>
      <c r="F1089" s="121"/>
      <c r="G1089" s="121"/>
      <c r="H1089" s="62" t="str">
        <f t="shared" si="120"/>
        <v>NRH</v>
      </c>
      <c r="I1089" s="18">
        <f t="shared" si="121"/>
        <v>2</v>
      </c>
      <c r="J1089" s="18">
        <f t="shared" si="122"/>
        <v>0</v>
      </c>
      <c r="K1089" s="18">
        <f t="shared" si="123"/>
        <v>0</v>
      </c>
      <c r="L1089" s="57" t="str">
        <f t="shared" si="124"/>
        <v>Esme Spence</v>
      </c>
      <c r="M1089" s="57" t="str">
        <f t="shared" si="125"/>
        <v>Esme Spence</v>
      </c>
      <c r="N1089" s="61" t="str">
        <f t="shared" si="119"/>
        <v>Esme Spence</v>
      </c>
    </row>
    <row r="1090" spans="1:14" ht="25.15" customHeight="1" x14ac:dyDescent="0.2">
      <c r="A1090" s="70" t="s">
        <v>895</v>
      </c>
      <c r="B1090" s="71">
        <v>1960</v>
      </c>
      <c r="C1090" s="68" t="str">
        <f>IF(ISERROR(VLOOKUP(IF(RIGHT($A1090,1)=")",LEFT($A1090,FIND(" (",$A1090)-1),$A1090),[1]ACCS!$B$2:$B$5003, 1, FALSE)), "","1")</f>
        <v>1</v>
      </c>
      <c r="D1090" s="103" t="str">
        <f>IF($B1090="Unknown","",IF($B1090="","",IF(VALUE(LEFT($B1090,4))&lt;Calc!$J$2,"ANTIQUE","")))</f>
        <v/>
      </c>
      <c r="E1090" s="72" t="s">
        <v>37</v>
      </c>
      <c r="F1090" s="121" t="s">
        <v>5</v>
      </c>
      <c r="G1090" s="121" t="s">
        <v>26</v>
      </c>
      <c r="H1090" s="62" t="str">
        <f t="shared" si="120"/>
        <v>Japonica</v>
      </c>
      <c r="I1090" s="18">
        <f t="shared" si="121"/>
        <v>0</v>
      </c>
      <c r="J1090" s="18">
        <f t="shared" si="122"/>
        <v>0</v>
      </c>
      <c r="K1090" s="18">
        <f t="shared" si="123"/>
        <v>0</v>
      </c>
      <c r="L1090" s="57" t="str">
        <f t="shared" si="124"/>
        <v>Essie M. Rollinson</v>
      </c>
      <c r="M1090" s="57" t="str">
        <f t="shared" si="125"/>
        <v>Essie M. Rollinson</v>
      </c>
      <c r="N1090" s="61" t="str">
        <f t="shared" si="119"/>
        <v>Essie M. Rollinson</v>
      </c>
    </row>
    <row r="1091" spans="1:14" ht="25.15" customHeight="1" x14ac:dyDescent="0.2">
      <c r="A1091" s="70" t="s">
        <v>896</v>
      </c>
      <c r="B1091" s="71">
        <v>1977</v>
      </c>
      <c r="C1091" s="68" t="str">
        <f>IF(ISERROR(VLOOKUP(IF(RIGHT($A1091,1)=")",LEFT($A1091,FIND(" (",$A1091)-1),$A1091),[1]ACCS!$B$2:$B$5003, 1, FALSE)), "","1")</f>
        <v>1</v>
      </c>
      <c r="D1091" s="103" t="str">
        <f>IF($B1091="Unknown","",IF($B1091="","",IF(VALUE(LEFT($B1091,4))&lt;Calc!$J$2,"ANTIQUE","")))</f>
        <v/>
      </c>
      <c r="E1091" s="72" t="s">
        <v>37</v>
      </c>
      <c r="F1091" s="121"/>
      <c r="G1091" s="121" t="s">
        <v>26</v>
      </c>
      <c r="H1091" s="62" t="str">
        <f t="shared" si="120"/>
        <v>Japonica</v>
      </c>
      <c r="I1091" s="18">
        <f t="shared" si="121"/>
        <v>0</v>
      </c>
      <c r="J1091" s="18">
        <f t="shared" si="122"/>
        <v>0</v>
      </c>
      <c r="K1091" s="18">
        <f t="shared" si="123"/>
        <v>0</v>
      </c>
      <c r="L1091" s="57" t="str">
        <f t="shared" si="124"/>
        <v>Esther Ann</v>
      </c>
      <c r="M1091" s="57" t="str">
        <f t="shared" si="125"/>
        <v>Esther Ann</v>
      </c>
      <c r="N1091" s="61" t="str">
        <f t="shared" si="119"/>
        <v>Esther Ann</v>
      </c>
    </row>
    <row r="1092" spans="1:14" ht="25.15" customHeight="1" x14ac:dyDescent="0.2">
      <c r="A1092" s="70" t="s">
        <v>2996</v>
      </c>
      <c r="B1092" s="71">
        <v>2020</v>
      </c>
      <c r="C1092" s="68" t="str">
        <f>IF(ISERROR(VLOOKUP(IF(RIGHT($A1092,1)=")",LEFT($A1092,FIND(" (",$A1092)-1),$A1092),[1]ACCS!$B$2:$B$5003, 1, FALSE)), "","1")</f>
        <v>1</v>
      </c>
      <c r="D1092" s="103" t="str">
        <f>IF($B1092="Unknown","",IF($B1092="","",IF(VALUE(LEFT($B1092,4))&lt;Calc!$J$2,"ANTIQUE","")))</f>
        <v/>
      </c>
      <c r="E1092" s="72" t="s">
        <v>21</v>
      </c>
      <c r="F1092" s="121"/>
      <c r="G1092" s="121"/>
      <c r="H1092" s="62" t="str">
        <f t="shared" si="120"/>
        <v>Japonica</v>
      </c>
      <c r="I1092" s="18">
        <f t="shared" si="121"/>
        <v>0</v>
      </c>
      <c r="J1092" s="18">
        <f t="shared" si="122"/>
        <v>0</v>
      </c>
      <c r="K1092" s="18">
        <f t="shared" si="123"/>
        <v>0</v>
      </c>
      <c r="L1092" s="57" t="str">
        <f t="shared" si="124"/>
        <v>Esther Lawrence</v>
      </c>
      <c r="M1092" s="57" t="str">
        <f t="shared" si="125"/>
        <v>Esther Lawrence</v>
      </c>
      <c r="N1092" s="61" t="str">
        <f t="shared" si="119"/>
        <v>Esther Lawrence</v>
      </c>
    </row>
    <row r="1093" spans="1:14" ht="25.15" customHeight="1" x14ac:dyDescent="0.2">
      <c r="A1093" s="70" t="s">
        <v>897</v>
      </c>
      <c r="B1093" s="71">
        <v>1989</v>
      </c>
      <c r="C1093" s="68" t="str">
        <f>IF(ISERROR(VLOOKUP(IF(RIGHT($A1093,1)=")",LEFT($A1093,FIND(" (",$A1093)-1),$A1093),[1]ACCS!$B$2:$B$5003, 1, FALSE)), "","1")</f>
        <v>1</v>
      </c>
      <c r="D1093" s="103" t="str">
        <f>IF($B1093="Unknown","",IF($B1093="","",IF(VALUE(LEFT($B1093,4))&lt;Calc!$J$2,"ANTIQUE","")))</f>
        <v/>
      </c>
      <c r="E1093" s="72" t="s">
        <v>24</v>
      </c>
      <c r="F1093" s="121"/>
      <c r="G1093" s="121"/>
      <c r="H1093" s="62" t="str">
        <f t="shared" si="120"/>
        <v>Japonica</v>
      </c>
      <c r="I1093" s="18">
        <f t="shared" si="121"/>
        <v>0</v>
      </c>
      <c r="J1093" s="18">
        <f t="shared" si="122"/>
        <v>0</v>
      </c>
      <c r="K1093" s="18">
        <f t="shared" si="123"/>
        <v>0</v>
      </c>
      <c r="L1093" s="57" t="str">
        <f t="shared" si="124"/>
        <v>Esther Smith</v>
      </c>
      <c r="M1093" s="57" t="str">
        <f t="shared" si="125"/>
        <v>Esther Smith</v>
      </c>
      <c r="N1093" s="61" t="str">
        <f t="shared" si="119"/>
        <v>Esther Smith</v>
      </c>
    </row>
    <row r="1094" spans="1:14" ht="25.15" customHeight="1" x14ac:dyDescent="0.2">
      <c r="A1094" s="70" t="s">
        <v>898</v>
      </c>
      <c r="B1094" s="71">
        <v>2013</v>
      </c>
      <c r="C1094" s="68" t="str">
        <f>IF(ISERROR(VLOOKUP(IF(RIGHT($A1094,1)=")",LEFT($A1094,FIND(" (",$A1094)-1),$A1094),[1]ACCS!$B$2:$B$5003, 1, FALSE)), "","1")</f>
        <v>1</v>
      </c>
      <c r="D1094" s="103" t="str">
        <f>IF($B1094="Unknown","",IF($B1094="","",IF(VALUE(LEFT($B1094,4))&lt;Calc!$J$2,"ANTIQUE","")))</f>
        <v/>
      </c>
      <c r="E1094" s="72" t="s">
        <v>21</v>
      </c>
      <c r="F1094" s="121"/>
      <c r="G1094" s="121"/>
      <c r="H1094" s="62" t="str">
        <f t="shared" si="120"/>
        <v>Japonica</v>
      </c>
      <c r="I1094" s="18">
        <f t="shared" si="121"/>
        <v>0</v>
      </c>
      <c r="J1094" s="18">
        <f t="shared" si="122"/>
        <v>0</v>
      </c>
      <c r="K1094" s="18">
        <f t="shared" si="123"/>
        <v>0</v>
      </c>
      <c r="L1094" s="57" t="str">
        <f t="shared" si="124"/>
        <v>Esther's Tomorrow</v>
      </c>
      <c r="M1094" s="57" t="str">
        <f t="shared" si="125"/>
        <v>Esther's Tomorrow</v>
      </c>
      <c r="N1094" s="61" t="str">
        <f t="shared" si="119"/>
        <v>Esther's Tomorrow</v>
      </c>
    </row>
    <row r="1095" spans="1:14" ht="25.15" customHeight="1" x14ac:dyDescent="0.2">
      <c r="A1095" s="70" t="s">
        <v>899</v>
      </c>
      <c r="B1095" s="71">
        <v>2006</v>
      </c>
      <c r="C1095" s="68" t="str">
        <f>IF(ISERROR(VLOOKUP(IF(RIGHT($A1095,1)=")",LEFT($A1095,FIND(" (",$A1095)-1),$A1095),[1]ACCS!$B$2:$B$5003, 1, FALSE)), "","1")</f>
        <v>1</v>
      </c>
      <c r="D1095" s="103" t="str">
        <f>IF($B1095="Unknown","",IF($B1095="","",IF(VALUE(LEFT($B1095,4))&lt;Calc!$J$2,"ANTIQUE","")))</f>
        <v/>
      </c>
      <c r="E1095" s="72" t="s">
        <v>47</v>
      </c>
      <c r="F1095" s="121"/>
      <c r="G1095" s="121" t="s">
        <v>26</v>
      </c>
      <c r="H1095" s="62" t="str">
        <f t="shared" si="120"/>
        <v>Japonica</v>
      </c>
      <c r="I1095" s="18">
        <f t="shared" si="121"/>
        <v>0</v>
      </c>
      <c r="J1095" s="18">
        <f t="shared" si="122"/>
        <v>0</v>
      </c>
      <c r="K1095" s="18">
        <f t="shared" si="123"/>
        <v>0</v>
      </c>
      <c r="L1095" s="57" t="str">
        <f t="shared" si="124"/>
        <v>Etha Prickett</v>
      </c>
      <c r="M1095" s="57" t="str">
        <f t="shared" si="125"/>
        <v>Etha Prickett</v>
      </c>
      <c r="N1095" s="61" t="str">
        <f t="shared" si="119"/>
        <v>Etha Prickett</v>
      </c>
    </row>
    <row r="1096" spans="1:14" ht="25.15" customHeight="1" x14ac:dyDescent="0.2">
      <c r="A1096" s="70" t="s">
        <v>900</v>
      </c>
      <c r="B1096" s="71">
        <v>1947</v>
      </c>
      <c r="C1096" s="68" t="str">
        <f>IF(ISERROR(VLOOKUP(IF(RIGHT($A1096,1)=")",LEFT($A1096,FIND(" (",$A1096)-1),$A1096),[1]ACCS!$B$2:$B$5003, 1, FALSE)), "","1")</f>
        <v>1</v>
      </c>
      <c r="D1096" s="103" t="str">
        <f>IF($B1096="Unknown","",IF($B1096="","",IF(VALUE(LEFT($B1096,4))&lt;Calc!$J$2,"ANTIQUE","")))</f>
        <v/>
      </c>
      <c r="E1096" s="72" t="s">
        <v>21</v>
      </c>
      <c r="F1096" s="121"/>
      <c r="G1096" s="121"/>
      <c r="H1096" s="62" t="str">
        <f t="shared" si="120"/>
        <v>Japonica</v>
      </c>
      <c r="I1096" s="18">
        <f t="shared" si="121"/>
        <v>0</v>
      </c>
      <c r="J1096" s="18">
        <f t="shared" si="122"/>
        <v>0</v>
      </c>
      <c r="K1096" s="18">
        <f t="shared" si="123"/>
        <v>0</v>
      </c>
      <c r="L1096" s="57" t="str">
        <f t="shared" si="124"/>
        <v>Ethel Davis</v>
      </c>
      <c r="M1096" s="57" t="str">
        <f t="shared" si="125"/>
        <v>Ethel Davis</v>
      </c>
      <c r="N1096" s="61" t="str">
        <f t="shared" si="119"/>
        <v>Ethel Davis</v>
      </c>
    </row>
    <row r="1097" spans="1:14" ht="25.15" customHeight="1" x14ac:dyDescent="0.2">
      <c r="A1097" s="70" t="s">
        <v>901</v>
      </c>
      <c r="B1097" s="71">
        <v>1963</v>
      </c>
      <c r="C1097" s="68" t="str">
        <f>IF(ISERROR(VLOOKUP(IF(RIGHT($A1097,1)=")",LEFT($A1097,FIND(" (",$A1097)-1),$A1097),[1]ACCS!$B$2:$B$5003, 1, FALSE)), "","1")</f>
        <v>1</v>
      </c>
      <c r="D1097" s="103" t="str">
        <f>IF($B1097="Unknown","",IF($B1097="","",IF(VALUE(LEFT($B1097,4))&lt;Calc!$J$2,"ANTIQUE","")))</f>
        <v/>
      </c>
      <c r="E1097" s="72" t="s">
        <v>21</v>
      </c>
      <c r="F1097" s="121"/>
      <c r="G1097" s="121"/>
      <c r="H1097" s="62" t="str">
        <f t="shared" si="120"/>
        <v>Japonica</v>
      </c>
      <c r="I1097" s="18">
        <f t="shared" si="121"/>
        <v>0</v>
      </c>
      <c r="J1097" s="18">
        <f t="shared" si="122"/>
        <v>0</v>
      </c>
      <c r="K1097" s="18">
        <f t="shared" si="123"/>
        <v>0</v>
      </c>
      <c r="L1097" s="57" t="str">
        <f t="shared" si="124"/>
        <v>Ethel Davis Blush</v>
      </c>
      <c r="M1097" s="57" t="str">
        <f t="shared" si="125"/>
        <v>Ethel Davis Blush</v>
      </c>
      <c r="N1097" s="61" t="str">
        <f t="shared" si="119"/>
        <v>Ethel Davis Blush</v>
      </c>
    </row>
    <row r="1098" spans="1:14" ht="25.15" customHeight="1" x14ac:dyDescent="0.2">
      <c r="A1098" s="70" t="s">
        <v>902</v>
      </c>
      <c r="B1098" s="71">
        <v>1939</v>
      </c>
      <c r="C1098" s="68" t="str">
        <f>IF(ISERROR(VLOOKUP(IF(RIGHT($A1098,1)=")",LEFT($A1098,FIND(" (",$A1098)-1),$A1098),[1]ACCS!$B$2:$B$5003, 1, FALSE)), "","1")</f>
        <v/>
      </c>
      <c r="D1098" s="103" t="str">
        <f>IF($B1098="Unknown","",IF($B1098="","",IF(VALUE(LEFT($B1098,4))&lt;Calc!$J$2,"ANTIQUE","")))</f>
        <v/>
      </c>
      <c r="E1098" s="72" t="s">
        <v>24</v>
      </c>
      <c r="F1098" s="121"/>
      <c r="G1098" s="121"/>
      <c r="H1098" s="62" t="str">
        <f t="shared" si="120"/>
        <v>Japonica</v>
      </c>
      <c r="I1098" s="18">
        <f t="shared" si="121"/>
        <v>0</v>
      </c>
      <c r="J1098" s="18">
        <f t="shared" si="122"/>
        <v>0</v>
      </c>
      <c r="K1098" s="18">
        <f t="shared" si="123"/>
        <v>0</v>
      </c>
      <c r="L1098" s="57" t="str">
        <f t="shared" si="124"/>
        <v>Ethel Weber (See King Lear)</v>
      </c>
      <c r="M1098" s="57" t="str">
        <f t="shared" si="125"/>
        <v>Ethel Weber (See King Lear)</v>
      </c>
      <c r="N1098" s="61" t="str">
        <f t="shared" si="119"/>
        <v>Ethel Weber (See King Lear)</v>
      </c>
    </row>
    <row r="1099" spans="1:14" ht="25.15" customHeight="1" x14ac:dyDescent="0.2">
      <c r="A1099" s="70" t="s">
        <v>903</v>
      </c>
      <c r="B1099" s="71">
        <v>1987</v>
      </c>
      <c r="C1099" s="68" t="str">
        <f>IF(ISERROR(VLOOKUP(IF(RIGHT($A1099,1)=")",LEFT($A1099,FIND(" (",$A1099)-1),$A1099),[1]ACCS!$B$2:$B$5003, 1, FALSE)), "","1")</f>
        <v/>
      </c>
      <c r="D1099" s="103" t="str">
        <f>IF($B1099="Unknown","",IF($B1099="","",IF(VALUE(LEFT($B1099,4))&lt;Calc!$J$2,"ANTIQUE","")))</f>
        <v/>
      </c>
      <c r="E1099" s="72" t="s">
        <v>24</v>
      </c>
      <c r="F1099" s="121"/>
      <c r="G1099" s="121" t="s">
        <v>26</v>
      </c>
      <c r="H1099" s="62" t="str">
        <f t="shared" si="120"/>
        <v>Japonica</v>
      </c>
      <c r="I1099" s="18">
        <f t="shared" si="121"/>
        <v>0</v>
      </c>
      <c r="J1099" s="18">
        <f t="shared" si="122"/>
        <v>0</v>
      </c>
      <c r="K1099" s="18">
        <f t="shared" si="123"/>
        <v>0</v>
      </c>
      <c r="L1099" s="57" t="str">
        <f t="shared" si="124"/>
        <v>Ethyl Rhyne</v>
      </c>
      <c r="M1099" s="57" t="str">
        <f t="shared" si="125"/>
        <v>Ethyl Rhyne</v>
      </c>
      <c r="N1099" s="61" t="str">
        <f t="shared" si="119"/>
        <v>Ethyl Rhyne</v>
      </c>
    </row>
    <row r="1100" spans="1:14" ht="25.15" customHeight="1" x14ac:dyDescent="0.2">
      <c r="A1100" s="70" t="s">
        <v>904</v>
      </c>
      <c r="B1100" s="71">
        <v>2016</v>
      </c>
      <c r="C1100" s="68" t="str">
        <f>IF(ISERROR(VLOOKUP(IF(RIGHT($A1100,1)=")",LEFT($A1100,FIND(" (",$A1100)-1),$A1100),[1]ACCS!$B$2:$B$5003, 1, FALSE)), "","1")</f>
        <v>1</v>
      </c>
      <c r="D1100" s="103" t="str">
        <f>IF($B1100="Unknown","",IF($B1100="","",IF(VALUE(LEFT($B1100,4))&lt;Calc!$J$2,"ANTIQUE","")))</f>
        <v/>
      </c>
      <c r="E1100" s="72" t="s">
        <v>24</v>
      </c>
      <c r="F1100" s="121"/>
      <c r="G1100" s="121" t="s">
        <v>26</v>
      </c>
      <c r="H1100" s="62" t="str">
        <f t="shared" si="120"/>
        <v>Japonica</v>
      </c>
      <c r="I1100" s="18">
        <f t="shared" si="121"/>
        <v>0</v>
      </c>
      <c r="J1100" s="18">
        <f t="shared" si="122"/>
        <v>0</v>
      </c>
      <c r="K1100" s="18">
        <f t="shared" si="123"/>
        <v>0</v>
      </c>
      <c r="L1100" s="57" t="str">
        <f t="shared" si="124"/>
        <v>Etoile Fontaine</v>
      </c>
      <c r="M1100" s="57" t="str">
        <f t="shared" si="125"/>
        <v>Etoile Fontaine</v>
      </c>
      <c r="N1100" s="61" t="str">
        <f t="shared" si="119"/>
        <v>Etoile Fontaine</v>
      </c>
    </row>
    <row r="1101" spans="1:14" ht="25.15" customHeight="1" x14ac:dyDescent="0.2">
      <c r="A1101" s="70" t="s">
        <v>905</v>
      </c>
      <c r="B1101" s="71">
        <v>2015</v>
      </c>
      <c r="C1101" s="68" t="str">
        <f>IF(ISERROR(VLOOKUP(IF(RIGHT($A1101,1)=")",LEFT($A1101,FIND(" (",$A1101)-1),$A1101),[1]ACCS!$B$2:$B$5003, 1, FALSE)), "","1")</f>
        <v/>
      </c>
      <c r="D1101" s="103" t="str">
        <f>IF($B1101="Unknown","",IF($B1101="","",IF(VALUE(LEFT($B1101,4))&lt;Calc!$J$2,"ANTIQUE","")))</f>
        <v/>
      </c>
      <c r="E1101" s="72" t="s">
        <v>35</v>
      </c>
      <c r="F1101" s="121"/>
      <c r="G1101" s="121"/>
      <c r="H1101" s="62" t="str">
        <f t="shared" si="120"/>
        <v>NRH</v>
      </c>
      <c r="I1101" s="18">
        <f t="shared" si="121"/>
        <v>2</v>
      </c>
      <c r="J1101" s="18">
        <f t="shared" si="122"/>
        <v>0</v>
      </c>
      <c r="K1101" s="18">
        <f t="shared" si="123"/>
        <v>0</v>
      </c>
      <c r="L1101" s="57" t="str">
        <f t="shared" si="124"/>
        <v>Etowah Pink</v>
      </c>
      <c r="M1101" s="57" t="str">
        <f t="shared" si="125"/>
        <v>Etowah Pink</v>
      </c>
      <c r="N1101" s="61" t="str">
        <f t="shared" si="119"/>
        <v>Etowah Pink</v>
      </c>
    </row>
    <row r="1102" spans="1:14" ht="25.15" customHeight="1" x14ac:dyDescent="0.2">
      <c r="A1102" s="70" t="s">
        <v>906</v>
      </c>
      <c r="B1102" s="71">
        <v>2005</v>
      </c>
      <c r="C1102" s="68" t="str">
        <f>IF(ISERROR(VLOOKUP(IF(RIGHT($A1102,1)=")",LEFT($A1102,FIND(" (",$A1102)-1),$A1102),[1]ACCS!$B$2:$B$5003, 1, FALSE)), "","1")</f>
        <v>1</v>
      </c>
      <c r="D1102" s="103" t="str">
        <f>IF($B1102="Unknown","",IF($B1102="","",IF(VALUE(LEFT($B1102,4))&lt;Calc!$J$2,"ANTIQUE","")))</f>
        <v/>
      </c>
      <c r="E1102" s="72" t="s">
        <v>30</v>
      </c>
      <c r="F1102" s="121"/>
      <c r="G1102" s="121"/>
      <c r="H1102" s="62" t="str">
        <f t="shared" si="120"/>
        <v>NRH</v>
      </c>
      <c r="I1102" s="18">
        <f t="shared" si="121"/>
        <v>2</v>
      </c>
      <c r="J1102" s="18">
        <f t="shared" si="122"/>
        <v>0</v>
      </c>
      <c r="K1102" s="18">
        <f t="shared" si="123"/>
        <v>0</v>
      </c>
      <c r="L1102" s="57" t="str">
        <f t="shared" si="124"/>
        <v>Etsu-botan</v>
      </c>
      <c r="M1102" s="57" t="str">
        <f t="shared" si="125"/>
        <v>Etsu-botan</v>
      </c>
      <c r="N1102" s="61" t="str">
        <f t="shared" si="119"/>
        <v>Etsu-botan</v>
      </c>
    </row>
    <row r="1103" spans="1:14" ht="25.15" customHeight="1" x14ac:dyDescent="0.2">
      <c r="A1103" s="70" t="s">
        <v>907</v>
      </c>
      <c r="B1103" s="71">
        <v>1945</v>
      </c>
      <c r="C1103" s="68" t="str">
        <f>IF(ISERROR(VLOOKUP(IF(RIGHT($A1103,1)=")",LEFT($A1103,FIND(" (",$A1103)-1),$A1103),[1]ACCS!$B$2:$B$5003, 1, FALSE)), "","1")</f>
        <v>1</v>
      </c>
      <c r="D1103" s="103" t="str">
        <f>IF($B1103="Unknown","",IF($B1103="","",IF(VALUE(LEFT($B1103,4))&lt;Calc!$J$2,"ANTIQUE","")))</f>
        <v/>
      </c>
      <c r="E1103" s="72" t="s">
        <v>37</v>
      </c>
      <c r="F1103" s="121"/>
      <c r="G1103" s="121"/>
      <c r="H1103" s="62" t="str">
        <f t="shared" si="120"/>
        <v>Japonica</v>
      </c>
      <c r="I1103" s="18">
        <f t="shared" si="121"/>
        <v>0</v>
      </c>
      <c r="J1103" s="18">
        <f t="shared" si="122"/>
        <v>0</v>
      </c>
      <c r="K1103" s="18">
        <f t="shared" si="123"/>
        <v>0</v>
      </c>
      <c r="L1103" s="57" t="str">
        <f t="shared" si="124"/>
        <v>Eugene Bolen (Doncklarii Red)</v>
      </c>
      <c r="M1103" s="57" t="str">
        <f t="shared" si="125"/>
        <v>Eugene Bolen (Doncklarii Red)</v>
      </c>
      <c r="N1103" s="61" t="str">
        <f t="shared" si="119"/>
        <v>Eugene Bolen</v>
      </c>
    </row>
    <row r="1104" spans="1:14" ht="25.15" customHeight="1" x14ac:dyDescent="0.2">
      <c r="A1104" s="70" t="s">
        <v>908</v>
      </c>
      <c r="B1104" s="71">
        <v>1908</v>
      </c>
      <c r="C1104" s="68" t="str">
        <f>IF(ISERROR(VLOOKUP(IF(RIGHT($A1104,1)=")",LEFT($A1104,FIND(" (",$A1104)-1),$A1104),[1]ACCS!$B$2:$B$5003, 1, FALSE)), "","1")</f>
        <v>1</v>
      </c>
      <c r="D1104" s="103" t="str">
        <f>IF($B1104="Unknown","",IF($B1104="","",IF(VALUE(LEFT($B1104,4))&lt;Calc!$J$2,"ANTIQUE","")))</f>
        <v/>
      </c>
      <c r="E1104" s="72" t="s">
        <v>24</v>
      </c>
      <c r="F1104" s="121"/>
      <c r="G1104" s="121"/>
      <c r="H1104" s="62" t="str">
        <f t="shared" si="120"/>
        <v>Japonica</v>
      </c>
      <c r="I1104" s="18">
        <f t="shared" si="121"/>
        <v>0</v>
      </c>
      <c r="J1104" s="18">
        <f t="shared" si="122"/>
        <v>0</v>
      </c>
      <c r="K1104" s="18">
        <f t="shared" si="123"/>
        <v>0</v>
      </c>
      <c r="L1104" s="57" t="str">
        <f t="shared" si="124"/>
        <v>Eugene Lize (Lady Jane Grey, Annie McDonald)</v>
      </c>
      <c r="M1104" s="57" t="str">
        <f t="shared" si="125"/>
        <v>Eugene Lize (Lady Jane Grey, Annie McDonald)</v>
      </c>
      <c r="N1104" s="61" t="str">
        <f t="shared" si="119"/>
        <v>Eugene Lize</v>
      </c>
    </row>
    <row r="1105" spans="1:14" ht="25.15" customHeight="1" x14ac:dyDescent="0.2">
      <c r="A1105" s="70" t="s">
        <v>909</v>
      </c>
      <c r="B1105" s="71">
        <v>1958</v>
      </c>
      <c r="C1105" s="68" t="str">
        <f>IF(ISERROR(VLOOKUP(IF(RIGHT($A1105,1)=")",LEFT($A1105,FIND(" (",$A1105)-1),$A1105),[1]ACCS!$B$2:$B$5003, 1, FALSE)), "","1")</f>
        <v>1</v>
      </c>
      <c r="D1105" s="103" t="str">
        <f>IF($B1105="Unknown","",IF($B1105="","",IF(VALUE(LEFT($B1105,4))&lt;Calc!$J$2,"ANTIQUE","")))</f>
        <v/>
      </c>
      <c r="E1105" s="72" t="s">
        <v>29</v>
      </c>
      <c r="F1105" s="121"/>
      <c r="G1105" s="121"/>
      <c r="H1105" s="62" t="str">
        <f t="shared" si="120"/>
        <v>Japonica</v>
      </c>
      <c r="I1105" s="18">
        <f t="shared" si="121"/>
        <v>0</v>
      </c>
      <c r="J1105" s="18">
        <f t="shared" si="122"/>
        <v>0</v>
      </c>
      <c r="K1105" s="18">
        <f t="shared" si="123"/>
        <v>0</v>
      </c>
      <c r="L1105" s="57" t="str">
        <f t="shared" si="124"/>
        <v>Eugenia Howell</v>
      </c>
      <c r="M1105" s="57" t="str">
        <f t="shared" si="125"/>
        <v>Eugenia Howell</v>
      </c>
      <c r="N1105" s="61" t="str">
        <f t="shared" si="119"/>
        <v>Eugenia Howell</v>
      </c>
    </row>
    <row r="1106" spans="1:14" ht="25.15" customHeight="1" x14ac:dyDescent="0.2">
      <c r="A1106" s="70" t="s">
        <v>910</v>
      </c>
      <c r="B1106" s="71">
        <v>1999</v>
      </c>
      <c r="C1106" s="68" t="str">
        <f>IF(ISERROR(VLOOKUP(IF(RIGHT($A1106,1)=")",LEFT($A1106,FIND(" (",$A1106)-1),$A1106),[1]ACCS!$B$2:$B$5003, 1, FALSE)), "","1")</f>
        <v>1</v>
      </c>
      <c r="D1106" s="103" t="str">
        <f>IF($B1106="Unknown","",IF($B1106="","",IF(VALUE(LEFT($B1106,4))&lt;Calc!$J$2,"ANTIQUE","")))</f>
        <v/>
      </c>
      <c r="E1106" s="72" t="s">
        <v>24</v>
      </c>
      <c r="F1106" s="121"/>
      <c r="G1106" s="121"/>
      <c r="H1106" s="62" t="str">
        <f t="shared" si="120"/>
        <v>Japonica</v>
      </c>
      <c r="I1106" s="18">
        <f t="shared" si="121"/>
        <v>0</v>
      </c>
      <c r="J1106" s="18">
        <f t="shared" si="122"/>
        <v>0</v>
      </c>
      <c r="K1106" s="18">
        <f t="shared" si="123"/>
        <v>0</v>
      </c>
      <c r="L1106" s="57" t="str">
        <f t="shared" si="124"/>
        <v>Eva Ross</v>
      </c>
      <c r="M1106" s="57" t="str">
        <f t="shared" si="125"/>
        <v>Eva Ross</v>
      </c>
      <c r="N1106" s="61" t="str">
        <f t="shared" si="119"/>
        <v>Eva Ross</v>
      </c>
    </row>
    <row r="1107" spans="1:14" ht="25.15" customHeight="1" x14ac:dyDescent="0.2">
      <c r="A1107" s="70" t="s">
        <v>911</v>
      </c>
      <c r="B1107" s="71">
        <v>2018</v>
      </c>
      <c r="C1107" s="68" t="str">
        <f>IF(ISERROR(VLOOKUP(IF(RIGHT($A1107,1)=")",LEFT($A1107,FIND(" (",$A1107)-1),$A1107),[1]ACCS!$B$2:$B$5003, 1, FALSE)), "","1")</f>
        <v>1</v>
      </c>
      <c r="D1107" s="103" t="str">
        <f>IF($B1107="Unknown","",IF($B1107="","",IF(VALUE(LEFT($B1107,4))&lt;Calc!$J$2,"ANTIQUE","")))</f>
        <v/>
      </c>
      <c r="E1107" s="72" t="s">
        <v>30</v>
      </c>
      <c r="F1107" s="121"/>
      <c r="G1107" s="121"/>
      <c r="H1107" s="62" t="str">
        <f t="shared" si="120"/>
        <v>Japonica</v>
      </c>
      <c r="I1107" s="18">
        <f t="shared" si="121"/>
        <v>0</v>
      </c>
      <c r="J1107" s="18">
        <f t="shared" si="122"/>
        <v>0</v>
      </c>
      <c r="K1107" s="18">
        <f t="shared" si="123"/>
        <v>0</v>
      </c>
      <c r="L1107" s="57" t="str">
        <f t="shared" si="124"/>
        <v>Evan Warriner</v>
      </c>
      <c r="M1107" s="57" t="str">
        <f t="shared" si="125"/>
        <v>Evan Warriner</v>
      </c>
      <c r="N1107" s="61" t="str">
        <f t="shared" si="119"/>
        <v>Evan Warriner</v>
      </c>
    </row>
    <row r="1108" spans="1:14" ht="25.15" customHeight="1" x14ac:dyDescent="0.2">
      <c r="A1108" s="70" t="s">
        <v>912</v>
      </c>
      <c r="B1108" s="71">
        <v>1959</v>
      </c>
      <c r="C1108" s="68" t="str">
        <f>IF(ISERROR(VLOOKUP(IF(RIGHT($A1108,1)=")",LEFT($A1108,FIND(" (",$A1108)-1),$A1108),[1]ACCS!$B$2:$B$5003, 1, FALSE)), "","1")</f>
        <v>1</v>
      </c>
      <c r="D1108" s="103" t="str">
        <f>IF($B1108="Unknown","",IF($B1108="","",IF(VALUE(LEFT($B1108,4))&lt;Calc!$J$2,"ANTIQUE","")))</f>
        <v/>
      </c>
      <c r="E1108" s="72" t="s">
        <v>37</v>
      </c>
      <c r="F1108" s="121" t="s">
        <v>5</v>
      </c>
      <c r="G1108" s="121"/>
      <c r="H1108" s="62" t="str">
        <f t="shared" si="120"/>
        <v>Japonica</v>
      </c>
      <c r="I1108" s="18">
        <f t="shared" si="121"/>
        <v>0</v>
      </c>
      <c r="J1108" s="18">
        <f t="shared" si="122"/>
        <v>0</v>
      </c>
      <c r="K1108" s="18">
        <f t="shared" si="123"/>
        <v>0</v>
      </c>
      <c r="L1108" s="57" t="str">
        <f t="shared" si="124"/>
        <v>Evelina</v>
      </c>
      <c r="M1108" s="57" t="str">
        <f t="shared" si="125"/>
        <v>Evelina</v>
      </c>
      <c r="N1108" s="61" t="str">
        <f t="shared" si="119"/>
        <v>Evelina</v>
      </c>
    </row>
    <row r="1109" spans="1:14" ht="25.15" customHeight="1" x14ac:dyDescent="0.2">
      <c r="A1109" s="70" t="s">
        <v>913</v>
      </c>
      <c r="B1109" s="71">
        <v>2016</v>
      </c>
      <c r="C1109" s="68" t="str">
        <f>IF(ISERROR(VLOOKUP(IF(RIGHT($A1109,1)=")",LEFT($A1109,FIND(" (",$A1109)-1),$A1109),[1]ACCS!$B$2:$B$5003, 1, FALSE)), "","1")</f>
        <v>1</v>
      </c>
      <c r="D1109" s="103" t="str">
        <f>IF($B1109="Unknown","",IF($B1109="","",IF(VALUE(LEFT($B1109,4))&lt;Calc!$J$2,"ANTIQUE","")))</f>
        <v/>
      </c>
      <c r="E1109" s="72" t="s">
        <v>37</v>
      </c>
      <c r="F1109" s="121"/>
      <c r="G1109" s="121"/>
      <c r="H1109" s="62" t="str">
        <f t="shared" si="120"/>
        <v>Reticulata</v>
      </c>
      <c r="I1109" s="18">
        <f t="shared" si="121"/>
        <v>1</v>
      </c>
      <c r="J1109" s="18">
        <f t="shared" si="122"/>
        <v>0</v>
      </c>
      <c r="K1109" s="18">
        <f t="shared" si="123"/>
        <v>0</v>
      </c>
      <c r="L1109" s="57" t="str">
        <f t="shared" si="124"/>
        <v>Evelyn C. Bellamy</v>
      </c>
      <c r="M1109" s="57" t="str">
        <f t="shared" si="125"/>
        <v>Evelyn C. Bellamy</v>
      </c>
      <c r="N1109" s="61" t="str">
        <f t="shared" si="119"/>
        <v>Evelyn C. Bellamy</v>
      </c>
    </row>
    <row r="1110" spans="1:14" ht="25.15" customHeight="1" x14ac:dyDescent="0.2">
      <c r="A1110" s="70" t="s">
        <v>914</v>
      </c>
      <c r="B1110" s="71">
        <v>1968</v>
      </c>
      <c r="C1110" s="68" t="str">
        <f>IF(ISERROR(VLOOKUP(IF(RIGHT($A1110,1)=")",LEFT($A1110,FIND(" (",$A1110)-1),$A1110),[1]ACCS!$B$2:$B$5003, 1, FALSE)), "","1")</f>
        <v>1</v>
      </c>
      <c r="D1110" s="103" t="str">
        <f>IF($B1110="Unknown","",IF($B1110="","",IF(VALUE(LEFT($B1110,4))&lt;Calc!$J$2,"ANTIQUE","")))</f>
        <v/>
      </c>
      <c r="E1110" s="72" t="s">
        <v>21</v>
      </c>
      <c r="F1110" s="121"/>
      <c r="G1110" s="121"/>
      <c r="H1110" s="62" t="str">
        <f t="shared" si="120"/>
        <v>Japonica</v>
      </c>
      <c r="I1110" s="18">
        <f t="shared" si="121"/>
        <v>0</v>
      </c>
      <c r="J1110" s="18">
        <f t="shared" si="122"/>
        <v>0</v>
      </c>
      <c r="K1110" s="18">
        <f t="shared" si="123"/>
        <v>0</v>
      </c>
      <c r="L1110" s="57" t="str">
        <f t="shared" si="124"/>
        <v>Evelyn Poe</v>
      </c>
      <c r="M1110" s="57" t="str">
        <f t="shared" si="125"/>
        <v>Evelyn Poe</v>
      </c>
      <c r="N1110" s="61" t="str">
        <f t="shared" si="119"/>
        <v>Evelyn Poe</v>
      </c>
    </row>
    <row r="1111" spans="1:14" ht="25.15" customHeight="1" x14ac:dyDescent="0.2">
      <c r="A1111" s="70" t="s">
        <v>915</v>
      </c>
      <c r="B1111" s="71">
        <v>1969</v>
      </c>
      <c r="C1111" s="68" t="str">
        <f>IF(ISERROR(VLOOKUP(IF(RIGHT($A1111,1)=")",LEFT($A1111,FIND(" (",$A1111)-1),$A1111),[1]ACCS!$B$2:$B$5003, 1, FALSE)), "","1")</f>
        <v>1</v>
      </c>
      <c r="D1111" s="103" t="str">
        <f>IF($B1111="Unknown","",IF($B1111="","",IF(VALUE(LEFT($B1111,4))&lt;Calc!$J$2,"ANTIQUE","")))</f>
        <v/>
      </c>
      <c r="E1111" s="72" t="s">
        <v>21</v>
      </c>
      <c r="F1111" s="121"/>
      <c r="G1111" s="121"/>
      <c r="H1111" s="62" t="str">
        <f t="shared" si="120"/>
        <v>Japonica</v>
      </c>
      <c r="I1111" s="18">
        <f t="shared" si="121"/>
        <v>0</v>
      </c>
      <c r="J1111" s="18">
        <f t="shared" si="122"/>
        <v>0</v>
      </c>
      <c r="K1111" s="18">
        <f t="shared" si="123"/>
        <v>0</v>
      </c>
      <c r="L1111" s="57" t="str">
        <f t="shared" si="124"/>
        <v>Evelyn Poe Pink</v>
      </c>
      <c r="M1111" s="57" t="str">
        <f t="shared" si="125"/>
        <v>Evelyn Poe Pink</v>
      </c>
      <c r="N1111" s="61" t="str">
        <f t="shared" si="119"/>
        <v>Evelyn Poe Pink</v>
      </c>
    </row>
    <row r="1112" spans="1:14" ht="25.15" customHeight="1" x14ac:dyDescent="0.2">
      <c r="A1112" s="70" t="s">
        <v>916</v>
      </c>
      <c r="B1112" s="71">
        <v>2012</v>
      </c>
      <c r="C1112" s="68" t="str">
        <f>IF(ISERROR(VLOOKUP(IF(RIGHT($A1112,1)=")",LEFT($A1112,FIND(" (",$A1112)-1),$A1112),[1]ACCS!$B$2:$B$5003, 1, FALSE)), "","1")</f>
        <v>1</v>
      </c>
      <c r="D1112" s="103" t="str">
        <f>IF($B1112="Unknown","",IF($B1112="","",IF(VALUE(LEFT($B1112,4))&lt;Calc!$J$2,"ANTIQUE","")))</f>
        <v/>
      </c>
      <c r="E1112" s="72" t="s">
        <v>30</v>
      </c>
      <c r="F1112" s="121"/>
      <c r="G1112" s="121"/>
      <c r="H1112" s="62" t="str">
        <f t="shared" si="120"/>
        <v>Reticulata</v>
      </c>
      <c r="I1112" s="18">
        <f t="shared" si="121"/>
        <v>1</v>
      </c>
      <c r="J1112" s="18">
        <f t="shared" si="122"/>
        <v>0</v>
      </c>
      <c r="K1112" s="18">
        <f t="shared" si="123"/>
        <v>0</v>
      </c>
      <c r="L1112" s="57" t="str">
        <f t="shared" si="124"/>
        <v>Evening Glow Pearl</v>
      </c>
      <c r="M1112" s="57" t="str">
        <f t="shared" si="125"/>
        <v>Evening Glow Pearl</v>
      </c>
      <c r="N1112" s="61" t="str">
        <f t="shared" si="119"/>
        <v>Evening Glow Pearl</v>
      </c>
    </row>
    <row r="1113" spans="1:14" ht="25.15" customHeight="1" x14ac:dyDescent="0.2">
      <c r="A1113" s="70" t="s">
        <v>917</v>
      </c>
      <c r="B1113" s="71">
        <v>1948</v>
      </c>
      <c r="C1113" s="68" t="str">
        <f>IF(ISERROR(VLOOKUP(IF(RIGHT($A1113,1)=")",LEFT($A1113,FIND(" (",$A1113)-1),$A1113),[1]ACCS!$B$2:$B$5003, 1, FALSE)), "","1")</f>
        <v/>
      </c>
      <c r="D1113" s="103" t="str">
        <f>IF($B1113="Unknown","",IF($B1113="","",IF(VALUE(LEFT($B1113,4))&lt;Calc!$J$2,"ANTIQUE","")))</f>
        <v/>
      </c>
      <c r="E1113" s="72" t="s">
        <v>24</v>
      </c>
      <c r="F1113" s="121"/>
      <c r="G1113" s="121"/>
      <c r="H1113" s="62" t="str">
        <f t="shared" si="120"/>
        <v>Japonica</v>
      </c>
      <c r="I1113" s="18">
        <f t="shared" si="121"/>
        <v>0</v>
      </c>
      <c r="J1113" s="18">
        <f t="shared" si="122"/>
        <v>0</v>
      </c>
      <c r="K1113" s="18">
        <f t="shared" si="123"/>
        <v>0</v>
      </c>
      <c r="L1113" s="57" t="str">
        <f t="shared" si="124"/>
        <v>Evening Star (D. C. Strother)</v>
      </c>
      <c r="M1113" s="57" t="str">
        <f t="shared" si="125"/>
        <v>Evening Star (D. C. Strother)</v>
      </c>
      <c r="N1113" s="61" t="str">
        <f t="shared" si="119"/>
        <v>Evening Star</v>
      </c>
    </row>
    <row r="1114" spans="1:14" ht="25.15" customHeight="1" x14ac:dyDescent="0.2">
      <c r="A1114" s="70" t="s">
        <v>918</v>
      </c>
      <c r="B1114" s="71">
        <v>2013</v>
      </c>
      <c r="C1114" s="68" t="str">
        <f>IF(ISERROR(VLOOKUP(IF(RIGHT($A1114,1)=")",LEFT($A1114,FIND(" (",$A1114)-1),$A1114),[1]ACCS!$B$2:$B$5003, 1, FALSE)), "","1")</f>
        <v>1</v>
      </c>
      <c r="D1114" s="103" t="str">
        <f>IF($B1114="Unknown","",IF($B1114="","",IF(VALUE(LEFT($B1114,4))&lt;Calc!$J$2,"ANTIQUE","")))</f>
        <v/>
      </c>
      <c r="E1114" s="72" t="s">
        <v>24</v>
      </c>
      <c r="F1114" s="121"/>
      <c r="G1114" s="121" t="s">
        <v>26</v>
      </c>
      <c r="H1114" s="62" t="str">
        <f t="shared" si="120"/>
        <v>Japonica</v>
      </c>
      <c r="I1114" s="18">
        <f t="shared" si="121"/>
        <v>0</v>
      </c>
      <c r="J1114" s="18">
        <f t="shared" si="122"/>
        <v>0</v>
      </c>
      <c r="K1114" s="18">
        <f t="shared" si="123"/>
        <v>0</v>
      </c>
      <c r="L1114" s="57" t="str">
        <f t="shared" si="124"/>
        <v>Evensong</v>
      </c>
      <c r="M1114" s="57" t="str">
        <f t="shared" si="125"/>
        <v>Evensong</v>
      </c>
      <c r="N1114" s="61" t="str">
        <f t="shared" si="119"/>
        <v>Evensong</v>
      </c>
    </row>
    <row r="1115" spans="1:14" ht="25.15" customHeight="1" x14ac:dyDescent="0.2">
      <c r="A1115" s="70" t="s">
        <v>919</v>
      </c>
      <c r="B1115" s="71">
        <v>1987</v>
      </c>
      <c r="C1115" s="68" t="str">
        <f>IF(ISERROR(VLOOKUP(IF(RIGHT($A1115,1)=")",LEFT($A1115,FIND(" (",$A1115)-1),$A1115),[1]ACCS!$B$2:$B$5003, 1, FALSE)), "","1")</f>
        <v>1</v>
      </c>
      <c r="D1115" s="103" t="str">
        <f>IF($B1115="Unknown","",IF($B1115="","",IF(VALUE(LEFT($B1115,4))&lt;Calc!$J$2,"ANTIQUE","")))</f>
        <v/>
      </c>
      <c r="E1115" s="72" t="s">
        <v>30</v>
      </c>
      <c r="F1115" s="121"/>
      <c r="G1115" s="121"/>
      <c r="H1115" s="62" t="str">
        <f t="shared" si="120"/>
        <v>Japonica</v>
      </c>
      <c r="I1115" s="18">
        <f t="shared" si="121"/>
        <v>0</v>
      </c>
      <c r="J1115" s="18">
        <f t="shared" si="122"/>
        <v>0</v>
      </c>
      <c r="K1115" s="18">
        <f t="shared" si="123"/>
        <v>0</v>
      </c>
      <c r="L1115" s="57" t="str">
        <f t="shared" si="124"/>
        <v>Eventide</v>
      </c>
      <c r="M1115" s="57" t="str">
        <f t="shared" si="125"/>
        <v>Eventide</v>
      </c>
      <c r="N1115" s="61" t="str">
        <f t="shared" si="119"/>
        <v>Eventide</v>
      </c>
    </row>
    <row r="1116" spans="1:14" ht="25.15" customHeight="1" x14ac:dyDescent="0.2">
      <c r="A1116" s="70" t="s">
        <v>920</v>
      </c>
      <c r="B1116" s="71">
        <v>1960</v>
      </c>
      <c r="C1116" s="68" t="str">
        <f>IF(ISERROR(VLOOKUP(IF(RIGHT($A1116,1)=")",LEFT($A1116,FIND(" (",$A1116)-1),$A1116),[1]ACCS!$B$2:$B$5003, 1, FALSE)), "","1")</f>
        <v>1</v>
      </c>
      <c r="D1116" s="103" t="str">
        <f>IF($B1116="Unknown","",IF($B1116="","",IF(VALUE(LEFT($B1116,4))&lt;Calc!$J$2,"ANTIQUE","")))</f>
        <v/>
      </c>
      <c r="E1116" s="72" t="s">
        <v>30</v>
      </c>
      <c r="F1116" s="121"/>
      <c r="G1116" s="121"/>
      <c r="H1116" s="62" t="str">
        <f t="shared" si="120"/>
        <v>Japonica</v>
      </c>
      <c r="I1116" s="18">
        <f t="shared" si="121"/>
        <v>0</v>
      </c>
      <c r="J1116" s="18">
        <f t="shared" si="122"/>
        <v>0</v>
      </c>
      <c r="K1116" s="18">
        <f t="shared" si="123"/>
        <v>0</v>
      </c>
      <c r="L1116" s="57" t="str">
        <f t="shared" si="124"/>
        <v>Extravaganza</v>
      </c>
      <c r="M1116" s="57" t="str">
        <f t="shared" si="125"/>
        <v>Extravaganza</v>
      </c>
      <c r="N1116" s="61" t="str">
        <f t="shared" si="119"/>
        <v>Extravaganza</v>
      </c>
    </row>
    <row r="1117" spans="1:14" ht="25.15" customHeight="1" x14ac:dyDescent="0.2">
      <c r="A1117" s="99" t="s">
        <v>3187</v>
      </c>
      <c r="B1117" s="100">
        <v>1964</v>
      </c>
      <c r="C1117" s="68" t="str">
        <f>IF(ISERROR(VLOOKUP(IF(RIGHT($A1117,1)=")",LEFT($A1117,FIND(" (",$A1117)-1),$A1117),[1]ACCS!$B$2:$B$5003, 1, FALSE)), "","1")</f>
        <v>1</v>
      </c>
      <c r="D1117" s="115" t="str">
        <f>IF($B1117="Unknown","",IF($B1117="","",IF(VALUE(LEFT($B1117,4))&lt;Calc!$J$2,"ANTIQUE","")))</f>
        <v/>
      </c>
      <c r="E1117" s="53" t="s">
        <v>37</v>
      </c>
      <c r="F1117" s="121"/>
      <c r="G1117" s="121"/>
      <c r="H1117" s="62" t="str">
        <f t="shared" si="120"/>
        <v>Japonica [Higo]</v>
      </c>
      <c r="I1117" s="18">
        <f t="shared" si="121"/>
        <v>6</v>
      </c>
      <c r="J1117" s="18">
        <f t="shared" si="122"/>
        <v>0</v>
      </c>
      <c r="K1117" s="18">
        <f t="shared" si="123"/>
        <v>0</v>
      </c>
      <c r="L1117" s="57" t="str">
        <f t="shared" si="124"/>
        <v>Ezo (Higo)</v>
      </c>
      <c r="M1117" s="57" t="str">
        <f t="shared" si="125"/>
        <v>Ezo (Higo)</v>
      </c>
      <c r="N1117" s="61" t="str">
        <f t="shared" si="119"/>
        <v>Ezo</v>
      </c>
    </row>
    <row r="1118" spans="1:14" ht="25.15" customHeight="1" x14ac:dyDescent="0.2">
      <c r="A1118" s="99" t="s">
        <v>3188</v>
      </c>
      <c r="B1118" s="100">
        <v>2000</v>
      </c>
      <c r="C1118" s="68" t="str">
        <f>IF(ISERROR(VLOOKUP(IF(RIGHT($A1118,1)=")",LEFT($A1118,FIND(" (",$A1118)-1),$A1118),[1]ACCS!$B$2:$B$5003, 1, FALSE)), "","1")</f>
        <v/>
      </c>
      <c r="D1118" s="115" t="str">
        <f>IF($B1118="Unknown","",IF($B1118="","",IF(VALUE(LEFT($B1118,4))&lt;Calc!$J$2,"ANTIQUE","")))</f>
        <v/>
      </c>
      <c r="E1118" s="53" t="s">
        <v>37</v>
      </c>
      <c r="F1118" s="121"/>
      <c r="G1118" s="121"/>
      <c r="H1118" s="62" t="str">
        <f t="shared" si="120"/>
        <v>Japonica [Higo]</v>
      </c>
      <c r="I1118" s="18">
        <f t="shared" si="121"/>
        <v>6</v>
      </c>
      <c r="J1118" s="18">
        <f t="shared" si="122"/>
        <v>0</v>
      </c>
      <c r="K1118" s="18">
        <f t="shared" si="123"/>
        <v>0</v>
      </c>
      <c r="L1118" s="57" t="str">
        <f t="shared" si="124"/>
        <v>Ezo-nishiki (Higo)</v>
      </c>
      <c r="M1118" s="57" t="str">
        <f t="shared" si="125"/>
        <v>Ezo-nishiki (Higo)</v>
      </c>
      <c r="N1118" s="61" t="str">
        <f t="shared" si="119"/>
        <v>Ezo-nishiki</v>
      </c>
    </row>
    <row r="1119" spans="1:14" ht="25.15" customHeight="1" x14ac:dyDescent="0.2">
      <c r="A1119" s="70" t="s">
        <v>921</v>
      </c>
      <c r="B1119" s="71">
        <v>1982</v>
      </c>
      <c r="C1119" s="68" t="str">
        <f>IF(ISERROR(VLOOKUP(IF(RIGHT($A1119,1)=")",LEFT($A1119,FIND(" (",$A1119)-1),$A1119),[1]ACCS!$B$2:$B$5003, 1, FALSE)), "","1")</f>
        <v>1</v>
      </c>
      <c r="D1119" s="103" t="str">
        <f>IF($B1119="Unknown","",IF($B1119="","",IF(VALUE(LEFT($B1119,4))&lt;Calc!$J$2,"ANTIQUE","")))</f>
        <v/>
      </c>
      <c r="E1119" s="72" t="s">
        <v>37</v>
      </c>
      <c r="F1119" s="121"/>
      <c r="G1119" s="121"/>
      <c r="H1119" s="62" t="str">
        <f t="shared" si="120"/>
        <v>NRH</v>
      </c>
      <c r="I1119" s="18">
        <f t="shared" si="121"/>
        <v>2</v>
      </c>
      <c r="J1119" s="18">
        <f t="shared" si="122"/>
        <v>0</v>
      </c>
      <c r="K1119" s="18">
        <f t="shared" si="123"/>
        <v>0</v>
      </c>
      <c r="L1119" s="57" t="str">
        <f t="shared" si="124"/>
        <v>Fair Jury</v>
      </c>
      <c r="M1119" s="57" t="str">
        <f t="shared" si="125"/>
        <v>Fair Jury</v>
      </c>
      <c r="N1119" s="61" t="str">
        <f t="shared" si="119"/>
        <v>Fair Jury</v>
      </c>
    </row>
    <row r="1120" spans="1:14" ht="25.15" customHeight="1" x14ac:dyDescent="0.2">
      <c r="A1120" s="70" t="s">
        <v>922</v>
      </c>
      <c r="B1120" s="71">
        <v>1941</v>
      </c>
      <c r="C1120" s="68" t="str">
        <f>IF(ISERROR(VLOOKUP(IF(RIGHT($A1120,1)=")",LEFT($A1120,FIND(" (",$A1120)-1),$A1120),[1]ACCS!$B$2:$B$5003, 1, FALSE)), "","1")</f>
        <v/>
      </c>
      <c r="D1120" s="103" t="str">
        <f>IF($B1120="Unknown","",IF($B1120="","",IF(VALUE(LEFT($B1120,4))&lt;Calc!$J$2,"ANTIQUE","")))</f>
        <v/>
      </c>
      <c r="E1120" s="72" t="s">
        <v>24</v>
      </c>
      <c r="F1120" s="121"/>
      <c r="G1120" s="121"/>
      <c r="H1120" s="62" t="str">
        <f t="shared" si="120"/>
        <v>Japonica</v>
      </c>
      <c r="I1120" s="18">
        <f t="shared" si="121"/>
        <v>0</v>
      </c>
      <c r="J1120" s="18">
        <f t="shared" si="122"/>
        <v>0</v>
      </c>
      <c r="K1120" s="18">
        <f t="shared" si="123"/>
        <v>0</v>
      </c>
      <c r="L1120" s="57" t="str">
        <f t="shared" si="124"/>
        <v>Fairhope (McKenzie Tricolor, Old Maid Taylor,Three-in-one)</v>
      </c>
      <c r="M1120" s="57" t="str">
        <f t="shared" si="125"/>
        <v>Fairhope (McKenzie Tricolor, Old Maid Taylor,Three-in-one)</v>
      </c>
      <c r="N1120" s="61" t="str">
        <f t="shared" si="119"/>
        <v>Fairhope</v>
      </c>
    </row>
    <row r="1121" spans="1:14" ht="25.15" customHeight="1" x14ac:dyDescent="0.2">
      <c r="A1121" s="70" t="s">
        <v>923</v>
      </c>
      <c r="B1121" s="71">
        <v>1998</v>
      </c>
      <c r="C1121" s="68" t="str">
        <f>IF(ISERROR(VLOOKUP(IF(RIGHT($A1121,1)=")",LEFT($A1121,FIND(" (",$A1121)-1),$A1121),[1]ACCS!$B$2:$B$5003, 1, FALSE)), "","1")</f>
        <v>1</v>
      </c>
      <c r="D1121" s="103" t="str">
        <f>IF($B1121="Unknown","",IF($B1121="","",IF(VALUE(LEFT($B1121,4))&lt;Calc!$J$2,"ANTIQUE","")))</f>
        <v/>
      </c>
      <c r="E1121" s="72" t="s">
        <v>35</v>
      </c>
      <c r="F1121" s="121"/>
      <c r="G1121" s="121"/>
      <c r="H1121" s="62" t="str">
        <f t="shared" si="120"/>
        <v>NRH</v>
      </c>
      <c r="I1121" s="18">
        <f t="shared" si="121"/>
        <v>2</v>
      </c>
      <c r="J1121" s="18">
        <f t="shared" si="122"/>
        <v>0</v>
      </c>
      <c r="K1121" s="18">
        <f t="shared" si="123"/>
        <v>0</v>
      </c>
      <c r="L1121" s="57" t="str">
        <f t="shared" si="124"/>
        <v>Fairweather Favorite</v>
      </c>
      <c r="M1121" s="57" t="str">
        <f t="shared" si="125"/>
        <v>Fairweather Favorite</v>
      </c>
      <c r="N1121" s="61" t="str">
        <f t="shared" si="119"/>
        <v>Fairweather Favorite</v>
      </c>
    </row>
    <row r="1122" spans="1:14" ht="25.15" customHeight="1" x14ac:dyDescent="0.2">
      <c r="A1122" s="99" t="s">
        <v>3526</v>
      </c>
      <c r="B1122" s="100">
        <v>1993</v>
      </c>
      <c r="C1122" s="68" t="str">
        <f>IF(ISERROR(VLOOKUP(IF(RIGHT($A1122,1)=")",LEFT($A1122,FIND(" (",$A1122)-1),$A1122),[1]ACCS!$B$2:$B$5003, 1, FALSE)), "","1")</f>
        <v>1</v>
      </c>
      <c r="D1122" s="115" t="str">
        <f>IF($B1122="Unknown","",IF($B1122="","",IF(VALUE(LEFT($B1122,4))&lt;Calc!$J$2,"ANTIQUE","")))</f>
        <v/>
      </c>
      <c r="E1122" s="53" t="s">
        <v>61</v>
      </c>
      <c r="F1122" s="121"/>
      <c r="G1122" s="121"/>
      <c r="H1122" s="62" t="str">
        <f t="shared" si="120"/>
        <v>NRH</v>
      </c>
      <c r="I1122" s="18">
        <f t="shared" si="121"/>
        <v>2</v>
      </c>
      <c r="J1122" s="18">
        <f t="shared" si="122"/>
        <v>0</v>
      </c>
      <c r="K1122" s="18">
        <f t="shared" si="123"/>
        <v>0</v>
      </c>
      <c r="L1122" s="57" t="str">
        <f t="shared" si="124"/>
        <v>Fairy Blush (h)</v>
      </c>
      <c r="M1122" s="57" t="str">
        <f t="shared" si="125"/>
        <v>Fairy Blush (h)</v>
      </c>
      <c r="N1122" s="61" t="str">
        <f t="shared" si="119"/>
        <v>Fairy Blush</v>
      </c>
    </row>
    <row r="1123" spans="1:14" ht="25.15" customHeight="1" x14ac:dyDescent="0.2">
      <c r="A1123" s="70" t="s">
        <v>924</v>
      </c>
      <c r="B1123" s="71">
        <v>1977</v>
      </c>
      <c r="C1123" s="68" t="str">
        <f>IF(ISERROR(VLOOKUP(IF(RIGHT($A1123,1)=")",LEFT($A1123,FIND(" (",$A1123)-1),$A1123),[1]ACCS!$B$2:$B$5003, 1, FALSE)), "","1")</f>
        <v>1</v>
      </c>
      <c r="D1123" s="103" t="str">
        <f>IF($B1123="Unknown","",IF($B1123="","",IF(VALUE(LEFT($B1123,4))&lt;Calc!$J$2,"ANTIQUE","")))</f>
        <v/>
      </c>
      <c r="E1123" s="72" t="s">
        <v>24</v>
      </c>
      <c r="F1123" s="121"/>
      <c r="G1123" s="121"/>
      <c r="H1123" s="62" t="str">
        <f t="shared" si="120"/>
        <v>NRH</v>
      </c>
      <c r="I1123" s="18">
        <f t="shared" si="121"/>
        <v>2</v>
      </c>
      <c r="J1123" s="18">
        <f t="shared" si="122"/>
        <v>0</v>
      </c>
      <c r="K1123" s="18">
        <f t="shared" si="123"/>
        <v>0</v>
      </c>
      <c r="L1123" s="57" t="str">
        <f t="shared" si="124"/>
        <v>Fairy Bouquet</v>
      </c>
      <c r="M1123" s="57" t="str">
        <f t="shared" si="125"/>
        <v>Fairy Bouquet</v>
      </c>
      <c r="N1123" s="61" t="str">
        <f t="shared" si="119"/>
        <v>Fairy Bouquet</v>
      </c>
    </row>
    <row r="1124" spans="1:14" ht="25.15" customHeight="1" x14ac:dyDescent="0.2">
      <c r="A1124" s="70" t="s">
        <v>925</v>
      </c>
      <c r="B1124" s="71">
        <v>1959</v>
      </c>
      <c r="C1124" s="68" t="str">
        <f>IF(ISERROR(VLOOKUP(IF(RIGHT($A1124,1)=")",LEFT($A1124,FIND(" (",$A1124)-1),$A1124),[1]ACCS!$B$2:$B$5003, 1, FALSE)), "","1")</f>
        <v>1</v>
      </c>
      <c r="D1124" s="103" t="str">
        <f>IF($B1124="Unknown","",IF($B1124="","",IF(VALUE(LEFT($B1124,4))&lt;Calc!$J$2,"ANTIQUE","")))</f>
        <v/>
      </c>
      <c r="E1124" s="72" t="s">
        <v>47</v>
      </c>
      <c r="F1124" s="121" t="s">
        <v>5</v>
      </c>
      <c r="G1124" s="121"/>
      <c r="H1124" s="62" t="str">
        <f t="shared" si="120"/>
        <v>Japonica</v>
      </c>
      <c r="I1124" s="18">
        <f t="shared" si="121"/>
        <v>0</v>
      </c>
      <c r="J1124" s="18">
        <f t="shared" si="122"/>
        <v>0</v>
      </c>
      <c r="K1124" s="18">
        <f t="shared" si="123"/>
        <v>0</v>
      </c>
      <c r="L1124" s="57" t="str">
        <f t="shared" si="124"/>
        <v>Fairy Fountain</v>
      </c>
      <c r="M1124" s="57" t="str">
        <f t="shared" si="125"/>
        <v>Fairy Fountain</v>
      </c>
      <c r="N1124" s="61" t="str">
        <f t="shared" si="119"/>
        <v>Fairy Fountain</v>
      </c>
    </row>
    <row r="1125" spans="1:14" ht="25.15" customHeight="1" x14ac:dyDescent="0.2">
      <c r="A1125" s="76" t="s">
        <v>2912</v>
      </c>
      <c r="B1125" s="71">
        <v>2019</v>
      </c>
      <c r="C1125" s="68" t="str">
        <f>IF(ISERROR(VLOOKUP(IF(RIGHT($A1125,1)=")",LEFT($A1125,FIND(" (",$A1125)-1),$A1125),[1]ACCS!$B$2:$B$5003, 1, FALSE)), "","1")</f>
        <v>1</v>
      </c>
      <c r="D1125" s="103" t="str">
        <f>IF($B1125="Unknown","",IF($B1125="","",IF(VALUE(LEFT($B1125,4))&lt;Calc!$J$2,"ANTIQUE","")))</f>
        <v/>
      </c>
      <c r="E1125" s="72" t="s">
        <v>24</v>
      </c>
      <c r="F1125" s="121"/>
      <c r="G1125" s="121" t="s">
        <v>26</v>
      </c>
      <c r="H1125" s="62" t="str">
        <f t="shared" si="120"/>
        <v>Japonica</v>
      </c>
      <c r="I1125" s="18">
        <f t="shared" si="121"/>
        <v>0</v>
      </c>
      <c r="J1125" s="18">
        <f t="shared" si="122"/>
        <v>0</v>
      </c>
      <c r="K1125" s="18">
        <f t="shared" si="123"/>
        <v>0</v>
      </c>
      <c r="L1125" s="57" t="str">
        <f t="shared" si="124"/>
        <v>Fairy Princess</v>
      </c>
      <c r="M1125" s="57" t="str">
        <f t="shared" si="125"/>
        <v>Fairy Princess</v>
      </c>
      <c r="N1125" s="61" t="str">
        <f t="shared" si="119"/>
        <v>Fairy Princess</v>
      </c>
    </row>
    <row r="1126" spans="1:14" ht="25.15" customHeight="1" x14ac:dyDescent="0.2">
      <c r="A1126" s="70" t="s">
        <v>926</v>
      </c>
      <c r="B1126" s="71">
        <v>1956</v>
      </c>
      <c r="C1126" s="68" t="str">
        <f>IF(ISERROR(VLOOKUP(IF(RIGHT($A1126,1)=")",LEFT($A1126,FIND(" (",$A1126)-1),$A1126),[1]ACCS!$B$2:$B$5003, 1, FALSE)), "","1")</f>
        <v>1</v>
      </c>
      <c r="D1126" s="103" t="str">
        <f>IF($B1126="Unknown","",IF($B1126="","",IF(VALUE(LEFT($B1126,4))&lt;Calc!$J$2,"ANTIQUE","")))</f>
        <v/>
      </c>
      <c r="E1126" s="72" t="s">
        <v>37</v>
      </c>
      <c r="F1126" s="121"/>
      <c r="G1126" s="121"/>
      <c r="H1126" s="62" t="str">
        <f t="shared" si="120"/>
        <v>Japonica</v>
      </c>
      <c r="I1126" s="18">
        <f t="shared" si="121"/>
        <v>0</v>
      </c>
      <c r="J1126" s="18">
        <f t="shared" si="122"/>
        <v>0</v>
      </c>
      <c r="K1126" s="18">
        <f t="shared" si="123"/>
        <v>0</v>
      </c>
      <c r="L1126" s="57" t="str">
        <f t="shared" si="124"/>
        <v>Faith</v>
      </c>
      <c r="M1126" s="57" t="str">
        <f t="shared" si="125"/>
        <v>Faith</v>
      </c>
      <c r="N1126" s="61" t="str">
        <f t="shared" si="119"/>
        <v>Faith</v>
      </c>
    </row>
    <row r="1127" spans="1:14" ht="25.15" customHeight="1" x14ac:dyDescent="0.2">
      <c r="A1127" s="70" t="s">
        <v>927</v>
      </c>
      <c r="B1127" s="71">
        <v>2016</v>
      </c>
      <c r="C1127" s="68" t="str">
        <f>IF(ISERROR(VLOOKUP(IF(RIGHT($A1127,1)=")",LEFT($A1127,FIND(" (",$A1127)-1),$A1127),[1]ACCS!$B$2:$B$5003, 1, FALSE)), "","1")</f>
        <v>1</v>
      </c>
      <c r="D1127" s="103" t="str">
        <f>IF($B1127="Unknown","",IF($B1127="","",IF(VALUE(LEFT($B1127,4))&lt;Calc!$J$2,"ANTIQUE","")))</f>
        <v/>
      </c>
      <c r="E1127" s="72" t="s">
        <v>37</v>
      </c>
      <c r="F1127" s="121"/>
      <c r="G1127" s="121"/>
      <c r="H1127" s="62" t="str">
        <f t="shared" si="120"/>
        <v>Japonica</v>
      </c>
      <c r="I1127" s="18">
        <f t="shared" si="121"/>
        <v>0</v>
      </c>
      <c r="J1127" s="18">
        <f t="shared" si="122"/>
        <v>0</v>
      </c>
      <c r="K1127" s="18">
        <f t="shared" si="123"/>
        <v>0</v>
      </c>
      <c r="L1127" s="57" t="str">
        <f t="shared" si="124"/>
        <v>Faith Hope Love</v>
      </c>
      <c r="M1127" s="57" t="str">
        <f t="shared" si="125"/>
        <v>Faith Hope Love</v>
      </c>
      <c r="N1127" s="61" t="str">
        <f t="shared" si="119"/>
        <v>Faith Hope Love</v>
      </c>
    </row>
    <row r="1128" spans="1:14" ht="25.15" customHeight="1" x14ac:dyDescent="0.2">
      <c r="A1128" s="70" t="s">
        <v>928</v>
      </c>
      <c r="B1128" s="71">
        <v>1974</v>
      </c>
      <c r="C1128" s="68" t="str">
        <f>IF(ISERROR(VLOOKUP(IF(RIGHT($A1128,1)=")",LEFT($A1128,FIND(" (",$A1128)-1),$A1128),[1]ACCS!$B$2:$B$5003, 1, FALSE)), "","1")</f>
        <v>1</v>
      </c>
      <c r="D1128" s="103" t="str">
        <f>IF($B1128="Unknown","",IF($B1128="","",IF(VALUE(LEFT($B1128,4))&lt;Calc!$J$2,"ANTIQUE","")))</f>
        <v/>
      </c>
      <c r="E1128" s="72" t="s">
        <v>24</v>
      </c>
      <c r="F1128" s="121"/>
      <c r="G1128" s="121"/>
      <c r="H1128" s="62" t="str">
        <f t="shared" si="120"/>
        <v>NRH</v>
      </c>
      <c r="I1128" s="18">
        <f t="shared" si="121"/>
        <v>2</v>
      </c>
      <c r="J1128" s="18">
        <f t="shared" si="122"/>
        <v>0</v>
      </c>
      <c r="K1128" s="18">
        <f t="shared" si="123"/>
        <v>0</v>
      </c>
      <c r="L1128" s="57" t="str">
        <f t="shared" si="124"/>
        <v>Fallen Angel</v>
      </c>
      <c r="M1128" s="57" t="str">
        <f t="shared" si="125"/>
        <v>Fallen Angel</v>
      </c>
      <c r="N1128" s="61" t="str">
        <f t="shared" si="119"/>
        <v>Fallen Angel</v>
      </c>
    </row>
    <row r="1129" spans="1:14" ht="25.15" customHeight="1" x14ac:dyDescent="0.2">
      <c r="A1129" s="70" t="s">
        <v>929</v>
      </c>
      <c r="B1129" s="71">
        <v>2005</v>
      </c>
      <c r="C1129" s="68" t="str">
        <f>IF(ISERROR(VLOOKUP(IF(RIGHT($A1129,1)=")",LEFT($A1129,FIND(" (",$A1129)-1),$A1129),[1]ACCS!$B$2:$B$5003, 1, FALSE)), "","1")</f>
        <v>1</v>
      </c>
      <c r="D1129" s="103" t="str">
        <f>IF($B1129="Unknown","",IF($B1129="","",IF(VALUE(LEFT($B1129,4))&lt;Calc!$J$2,"ANTIQUE","")))</f>
        <v/>
      </c>
      <c r="E1129" s="72" t="s">
        <v>61</v>
      </c>
      <c r="F1129" s="121"/>
      <c r="G1129" s="121"/>
      <c r="H1129" s="62" t="str">
        <f t="shared" si="120"/>
        <v>Sasanqua</v>
      </c>
      <c r="I1129" s="18">
        <f t="shared" si="121"/>
        <v>3</v>
      </c>
      <c r="J1129" s="18">
        <f t="shared" si="122"/>
        <v>0</v>
      </c>
      <c r="K1129" s="18">
        <f t="shared" si="123"/>
        <v>0</v>
      </c>
      <c r="L1129" s="57" t="str">
        <f t="shared" si="124"/>
        <v>Falling Star</v>
      </c>
      <c r="M1129" s="57" t="str">
        <f t="shared" si="125"/>
        <v>Falling Star</v>
      </c>
      <c r="N1129" s="61" t="str">
        <f t="shared" si="119"/>
        <v>Falling Star</v>
      </c>
    </row>
    <row r="1130" spans="1:14" ht="25.15" customHeight="1" x14ac:dyDescent="0.2">
      <c r="A1130" s="70" t="s">
        <v>930</v>
      </c>
      <c r="B1130" s="71">
        <v>1989</v>
      </c>
      <c r="C1130" s="68" t="str">
        <f>IF(ISERROR(VLOOKUP(IF(RIGHT($A1130,1)=")",LEFT($A1130,FIND(" (",$A1130)-1),$A1130),[1]ACCS!$B$2:$B$5003, 1, FALSE)), "","1")</f>
        <v>1</v>
      </c>
      <c r="D1130" s="103" t="str">
        <f>IF($B1130="Unknown","",IF($B1130="","",IF(VALUE(LEFT($B1130,4))&lt;Calc!$J$2,"ANTIQUE","")))</f>
        <v/>
      </c>
      <c r="E1130" s="72" t="s">
        <v>37</v>
      </c>
      <c r="F1130" s="121"/>
      <c r="G1130" s="121"/>
      <c r="H1130" s="62" t="str">
        <f t="shared" si="120"/>
        <v>Reticulata</v>
      </c>
      <c r="I1130" s="18">
        <f t="shared" si="121"/>
        <v>1</v>
      </c>
      <c r="J1130" s="18">
        <f t="shared" si="122"/>
        <v>0</v>
      </c>
      <c r="K1130" s="18">
        <f t="shared" si="123"/>
        <v>0</v>
      </c>
      <c r="L1130" s="57" t="str">
        <f t="shared" si="124"/>
        <v>Fancy Pants</v>
      </c>
      <c r="M1130" s="57" t="str">
        <f t="shared" si="125"/>
        <v>Fancy Pants</v>
      </c>
      <c r="N1130" s="61" t="str">
        <f t="shared" si="119"/>
        <v>Fancy Pants</v>
      </c>
    </row>
    <row r="1131" spans="1:14" ht="25.15" customHeight="1" x14ac:dyDescent="0.2">
      <c r="A1131" s="70" t="s">
        <v>931</v>
      </c>
      <c r="B1131" s="71">
        <v>1969</v>
      </c>
      <c r="C1131" s="68" t="str">
        <f>IF(ISERROR(VLOOKUP(IF(RIGHT($A1131,1)=")",LEFT($A1131,FIND(" (",$A1131)-1),$A1131),[1]ACCS!$B$2:$B$5003, 1, FALSE)), "","1")</f>
        <v/>
      </c>
      <c r="D1131" s="103" t="str">
        <f>IF($B1131="Unknown","",IF($B1131="","",IF(VALUE(LEFT($B1131,4))&lt;Calc!$J$2,"ANTIQUE","")))</f>
        <v/>
      </c>
      <c r="E1131" s="72" t="s">
        <v>37</v>
      </c>
      <c r="F1131" s="121"/>
      <c r="G1131" s="121"/>
      <c r="H1131" s="62" t="str">
        <f t="shared" si="120"/>
        <v>Japonica</v>
      </c>
      <c r="I1131" s="18">
        <f t="shared" si="121"/>
        <v>0</v>
      </c>
      <c r="J1131" s="18">
        <f t="shared" si="122"/>
        <v>0</v>
      </c>
      <c r="K1131" s="18">
        <f t="shared" si="123"/>
        <v>0</v>
      </c>
      <c r="L1131" s="57" t="str">
        <f t="shared" si="124"/>
        <v>Fandango</v>
      </c>
      <c r="M1131" s="57" t="str">
        <f t="shared" si="125"/>
        <v>Fandango</v>
      </c>
      <c r="N1131" s="61" t="str">
        <f t="shared" si="119"/>
        <v>Fandango</v>
      </c>
    </row>
    <row r="1132" spans="1:14" ht="25.15" customHeight="1" x14ac:dyDescent="0.2">
      <c r="A1132" s="70" t="s">
        <v>932</v>
      </c>
      <c r="B1132" s="71">
        <v>1959</v>
      </c>
      <c r="C1132" s="68" t="str">
        <f>IF(ISERROR(VLOOKUP(IF(RIGHT($A1132,1)=")",LEFT($A1132,FIND(" (",$A1132)-1),$A1132),[1]ACCS!$B$2:$B$5003, 1, FALSE)), "","1")</f>
        <v>1</v>
      </c>
      <c r="D1132" s="103" t="str">
        <f>IF($B1132="Unknown","",IF($B1132="","",IF(VALUE(LEFT($B1132,4))&lt;Calc!$J$2,"ANTIQUE","")))</f>
        <v/>
      </c>
      <c r="E1132" s="72" t="s">
        <v>37</v>
      </c>
      <c r="F1132" s="121"/>
      <c r="G1132" s="121"/>
      <c r="H1132" s="62" t="str">
        <f t="shared" si="120"/>
        <v>Japonica</v>
      </c>
      <c r="I1132" s="18">
        <f t="shared" si="121"/>
        <v>0</v>
      </c>
      <c r="J1132" s="18">
        <f t="shared" si="122"/>
        <v>0</v>
      </c>
      <c r="K1132" s="18">
        <f t="shared" si="123"/>
        <v>0</v>
      </c>
      <c r="L1132" s="57" t="str">
        <f t="shared" si="124"/>
        <v>Fannie Loughridge</v>
      </c>
      <c r="M1132" s="57" t="str">
        <f t="shared" si="125"/>
        <v>Fannie Loughridge</v>
      </c>
      <c r="N1132" s="61" t="str">
        <f t="shared" si="119"/>
        <v>Fannie Loughridge</v>
      </c>
    </row>
    <row r="1133" spans="1:14" ht="25.15" customHeight="1" x14ac:dyDescent="0.2">
      <c r="A1133" s="70" t="s">
        <v>933</v>
      </c>
      <c r="B1133" s="71">
        <v>1997</v>
      </c>
      <c r="C1133" s="68" t="str">
        <f>IF(ISERROR(VLOOKUP(IF(RIGHT($A1133,1)=")",LEFT($A1133,FIND(" (",$A1133)-1),$A1133),[1]ACCS!$B$2:$B$5003, 1, FALSE)), "","1")</f>
        <v>1</v>
      </c>
      <c r="D1133" s="103" t="str">
        <f>IF($B1133="Unknown","",IF($B1133="","",IF(VALUE(LEFT($B1133,4))&lt;Calc!$J$2,"ANTIQUE","")))</f>
        <v/>
      </c>
      <c r="E1133" s="72" t="s">
        <v>29</v>
      </c>
      <c r="F1133" s="121"/>
      <c r="G1133" s="121"/>
      <c r="H1133" s="62" t="str">
        <f t="shared" si="120"/>
        <v>Reticulata</v>
      </c>
      <c r="I1133" s="18">
        <f t="shared" si="121"/>
        <v>1</v>
      </c>
      <c r="J1133" s="18">
        <f t="shared" si="122"/>
        <v>0</v>
      </c>
      <c r="K1133" s="18">
        <f t="shared" si="123"/>
        <v>0</v>
      </c>
      <c r="L1133" s="57" t="str">
        <f t="shared" si="124"/>
        <v>Fannie Louise Maphis</v>
      </c>
      <c r="M1133" s="57" t="str">
        <f t="shared" si="125"/>
        <v>Fannie Louise Maphis</v>
      </c>
      <c r="N1133" s="61" t="str">
        <f t="shared" si="119"/>
        <v>Fannie Louise Maphis</v>
      </c>
    </row>
    <row r="1134" spans="1:14" ht="25.15" customHeight="1" x14ac:dyDescent="0.2">
      <c r="A1134" s="70" t="s">
        <v>3332</v>
      </c>
      <c r="B1134" s="71">
        <v>1840</v>
      </c>
      <c r="C1134" s="68" t="str">
        <f>IF(ISERROR(VLOOKUP(IF(RIGHT($A1134,1)=")",LEFT($A1134,FIND(" (",$A1134)-1),$A1134),[1]ACCS!$B$2:$B$5003, 1, FALSE)), "","1")</f>
        <v/>
      </c>
      <c r="D1134" s="103" t="str">
        <f>IF($B1134="Unknown","",IF($B1134="","",IF(VALUE(LEFT($B1134,4))&lt;Calc!$J$2,"ANTIQUE","")))</f>
        <v>ANTIQUE</v>
      </c>
      <c r="E1134" s="72" t="s">
        <v>30</v>
      </c>
      <c r="F1134" s="121"/>
      <c r="G1134" s="121"/>
      <c r="H1134" s="62" t="str">
        <f t="shared" si="120"/>
        <v>Japonica</v>
      </c>
      <c r="I1134" s="18">
        <f t="shared" si="121"/>
        <v>0</v>
      </c>
      <c r="J1134" s="18">
        <f t="shared" si="122"/>
        <v>0</v>
      </c>
      <c r="K1134" s="18">
        <f t="shared" si="123"/>
        <v>0</v>
      </c>
      <c r="L1134" s="57" t="str">
        <f t="shared" si="124"/>
        <v>Fanny Davenport (See Gigantea)</v>
      </c>
      <c r="M1134" s="57" t="str">
        <f t="shared" si="125"/>
        <v>Fanny Davenport (See Gigantea)</v>
      </c>
      <c r="N1134" s="61" t="str">
        <f t="shared" si="119"/>
        <v>Fanny Davenport (See Gigantea)</v>
      </c>
    </row>
    <row r="1135" spans="1:14" ht="25.15" customHeight="1" x14ac:dyDescent="0.2">
      <c r="A1135" s="70" t="s">
        <v>934</v>
      </c>
      <c r="B1135" s="71">
        <v>1949</v>
      </c>
      <c r="C1135" s="68" t="str">
        <f>IF(ISERROR(VLOOKUP(IF(RIGHT($A1135,1)=")",LEFT($A1135,FIND(" (",$A1135)-1),$A1135),[1]ACCS!$B$2:$B$5003, 1, FALSE)), "","1")</f>
        <v>1</v>
      </c>
      <c r="D1135" s="103" t="str">
        <f>IF($B1135="Unknown","",IF($B1135="","",IF(VALUE(LEFT($B1135,4))&lt;Calc!$J$2,"ANTIQUE","")))</f>
        <v/>
      </c>
      <c r="E1135" s="72" t="s">
        <v>47</v>
      </c>
      <c r="F1135" s="121"/>
      <c r="G1135" s="121"/>
      <c r="H1135" s="62" t="str">
        <f t="shared" si="120"/>
        <v>Japonica</v>
      </c>
      <c r="I1135" s="18">
        <f t="shared" si="121"/>
        <v>0</v>
      </c>
      <c r="J1135" s="18">
        <f t="shared" si="122"/>
        <v>0</v>
      </c>
      <c r="K1135" s="18">
        <f t="shared" si="123"/>
        <v>0</v>
      </c>
      <c r="L1135" s="57" t="str">
        <f t="shared" si="124"/>
        <v>Fantasia</v>
      </c>
      <c r="M1135" s="57" t="str">
        <f t="shared" si="125"/>
        <v>Fantasia</v>
      </c>
      <c r="N1135" s="61" t="str">
        <f t="shared" si="119"/>
        <v>Fantasia</v>
      </c>
    </row>
    <row r="1136" spans="1:14" ht="25.15" customHeight="1" x14ac:dyDescent="0.2">
      <c r="A1136" s="70" t="s">
        <v>3333</v>
      </c>
      <c r="B1136" s="71" t="s">
        <v>3155</v>
      </c>
      <c r="C1136" s="68" t="str">
        <f>IF(ISERROR(VLOOKUP(IF(RIGHT($A1136,1)=")",LEFT($A1136,FIND(" (",$A1136)-1),$A1136),[1]ACCS!$B$2:$B$5003, 1, FALSE)), "","1")</f>
        <v>1</v>
      </c>
      <c r="D1136" s="103" t="str">
        <f>IF($B1136="Unknown","",IF($B1136="","",IF(VALUE(LEFT($B1136,4))&lt;Calc!$J$2,"ANTIQUE","")))</f>
        <v>ANTIQUE</v>
      </c>
      <c r="E1136" s="72" t="s">
        <v>47</v>
      </c>
      <c r="F1136" s="121"/>
      <c r="G1136" s="121"/>
      <c r="H1136" s="62" t="str">
        <f t="shared" si="120"/>
        <v>Japonica</v>
      </c>
      <c r="I1136" s="18">
        <f t="shared" si="121"/>
        <v>0</v>
      </c>
      <c r="J1136" s="18">
        <f t="shared" si="122"/>
        <v>0</v>
      </c>
      <c r="K1136" s="18">
        <f t="shared" si="123"/>
        <v>0</v>
      </c>
      <c r="L1136" s="57" t="str">
        <f t="shared" si="124"/>
        <v>Fantasy (South)</v>
      </c>
      <c r="M1136" s="57" t="str">
        <f t="shared" si="125"/>
        <v>Fantasy (South)</v>
      </c>
      <c r="N1136" s="61" t="str">
        <f t="shared" si="119"/>
        <v>Fantasy</v>
      </c>
    </row>
    <row r="1137" spans="1:14" ht="25.15" customHeight="1" x14ac:dyDescent="0.2">
      <c r="A1137" s="70" t="s">
        <v>935</v>
      </c>
      <c r="B1137" s="71">
        <v>1964</v>
      </c>
      <c r="C1137" s="68" t="str">
        <f>IF(ISERROR(VLOOKUP(IF(RIGHT($A1137,1)=")",LEFT($A1137,FIND(" (",$A1137)-1),$A1137),[1]ACCS!$B$2:$B$5003, 1, FALSE)), "","1")</f>
        <v>1</v>
      </c>
      <c r="D1137" s="103" t="str">
        <f>IF($B1137="Unknown","",IF($B1137="","",IF(VALUE(LEFT($B1137,4))&lt;Calc!$J$2,"ANTIQUE","")))</f>
        <v/>
      </c>
      <c r="E1137" s="72" t="s">
        <v>37</v>
      </c>
      <c r="F1137" s="121"/>
      <c r="G1137" s="121"/>
      <c r="H1137" s="62" t="str">
        <f t="shared" si="120"/>
        <v>Japonica</v>
      </c>
      <c r="I1137" s="18">
        <f t="shared" si="121"/>
        <v>0</v>
      </c>
      <c r="J1137" s="18">
        <f t="shared" si="122"/>
        <v>0</v>
      </c>
      <c r="K1137" s="18">
        <f t="shared" si="123"/>
        <v>0</v>
      </c>
      <c r="L1137" s="57" t="str">
        <f t="shared" si="124"/>
        <v>Fashionata</v>
      </c>
      <c r="M1137" s="57" t="str">
        <f t="shared" si="125"/>
        <v>Fashionata</v>
      </c>
      <c r="N1137" s="61" t="str">
        <f t="shared" si="119"/>
        <v>Fashionata</v>
      </c>
    </row>
    <row r="1138" spans="1:14" ht="25.15" customHeight="1" x14ac:dyDescent="0.2">
      <c r="A1138" s="70" t="s">
        <v>936</v>
      </c>
      <c r="B1138" s="71">
        <v>1973</v>
      </c>
      <c r="C1138" s="68" t="str">
        <f>IF(ISERROR(VLOOKUP(IF(RIGHT($A1138,1)=")",LEFT($A1138,FIND(" (",$A1138)-1),$A1138),[1]ACCS!$B$2:$B$5003, 1, FALSE)), "","1")</f>
        <v>1</v>
      </c>
      <c r="D1138" s="103" t="str">
        <f>IF($B1138="Unknown","",IF($B1138="","",IF(VALUE(LEFT($B1138,4))&lt;Calc!$J$2,"ANTIQUE","")))</f>
        <v/>
      </c>
      <c r="E1138" s="72" t="s">
        <v>61</v>
      </c>
      <c r="F1138" s="121"/>
      <c r="G1138" s="121"/>
      <c r="H1138" s="62" t="str">
        <f t="shared" si="120"/>
        <v>Japonica</v>
      </c>
      <c r="I1138" s="18">
        <f t="shared" si="121"/>
        <v>0</v>
      </c>
      <c r="J1138" s="18">
        <f t="shared" si="122"/>
        <v>0</v>
      </c>
      <c r="K1138" s="18">
        <f t="shared" si="123"/>
        <v>0</v>
      </c>
      <c r="L1138" s="57" t="str">
        <f t="shared" si="124"/>
        <v>Fawn</v>
      </c>
      <c r="M1138" s="57" t="str">
        <f t="shared" si="125"/>
        <v>Fawn</v>
      </c>
      <c r="N1138" s="61" t="str">
        <f t="shared" si="119"/>
        <v>Fawn</v>
      </c>
    </row>
    <row r="1139" spans="1:14" ht="25.15" customHeight="1" x14ac:dyDescent="0.2">
      <c r="A1139" s="70" t="s">
        <v>937</v>
      </c>
      <c r="B1139" s="71">
        <v>2005</v>
      </c>
      <c r="C1139" s="68" t="str">
        <f>IF(ISERROR(VLOOKUP(IF(RIGHT($A1139,1)=")",LEFT($A1139,FIND(" (",$A1139)-1),$A1139),[1]ACCS!$B$2:$B$5003, 1, FALSE)), "","1")</f>
        <v/>
      </c>
      <c r="D1139" s="103" t="str">
        <f>IF($B1139="Unknown","",IF($B1139="","",IF(VALUE(LEFT($B1139,4))&lt;Calc!$J$2,"ANTIQUE","")))</f>
        <v/>
      </c>
      <c r="E1139" s="72" t="s">
        <v>24</v>
      </c>
      <c r="F1139" s="121"/>
      <c r="G1139" s="121"/>
      <c r="H1139" s="62" t="str">
        <f t="shared" si="120"/>
        <v>Sasanqua</v>
      </c>
      <c r="I1139" s="18">
        <f t="shared" si="121"/>
        <v>3</v>
      </c>
      <c r="J1139" s="18">
        <f t="shared" si="122"/>
        <v>0</v>
      </c>
      <c r="K1139" s="18">
        <f t="shared" si="123"/>
        <v>0</v>
      </c>
      <c r="L1139" s="57" t="str">
        <f t="shared" si="124"/>
        <v>Feathered Edge</v>
      </c>
      <c r="M1139" s="57" t="str">
        <f t="shared" si="125"/>
        <v>Feathered Edge</v>
      </c>
      <c r="N1139" s="61" t="str">
        <f t="shared" si="119"/>
        <v>Feathered Edge</v>
      </c>
    </row>
    <row r="1140" spans="1:14" ht="25.15" customHeight="1" x14ac:dyDescent="0.2">
      <c r="A1140" s="70" t="s">
        <v>938</v>
      </c>
      <c r="B1140" s="71">
        <v>1971</v>
      </c>
      <c r="C1140" s="68" t="str">
        <f>IF(ISERROR(VLOOKUP(IF(RIGHT($A1140,1)=")",LEFT($A1140,FIND(" (",$A1140)-1),$A1140),[1]ACCS!$B$2:$B$5003, 1, FALSE)), "","1")</f>
        <v>1</v>
      </c>
      <c r="D1140" s="103" t="str">
        <f>IF($B1140="Unknown","",IF($B1140="","",IF(VALUE(LEFT($B1140,4))&lt;Calc!$J$2,"ANTIQUE","")))</f>
        <v/>
      </c>
      <c r="E1140" s="72" t="s">
        <v>24</v>
      </c>
      <c r="F1140" s="121"/>
      <c r="G1140" s="121"/>
      <c r="H1140" s="62" t="str">
        <f t="shared" si="120"/>
        <v>Japonica</v>
      </c>
      <c r="I1140" s="18">
        <f t="shared" si="121"/>
        <v>0</v>
      </c>
      <c r="J1140" s="18">
        <f t="shared" si="122"/>
        <v>0</v>
      </c>
      <c r="K1140" s="18">
        <f t="shared" si="123"/>
        <v>0</v>
      </c>
      <c r="L1140" s="57" t="str">
        <f t="shared" si="124"/>
        <v>Feathery Touch</v>
      </c>
      <c r="M1140" s="57" t="str">
        <f t="shared" si="125"/>
        <v>Feathery Touch</v>
      </c>
      <c r="N1140" s="61" t="str">
        <f t="shared" si="119"/>
        <v>Feathery Touch</v>
      </c>
    </row>
    <row r="1141" spans="1:14" ht="25.15" customHeight="1" x14ac:dyDescent="0.2">
      <c r="A1141" s="70" t="s">
        <v>939</v>
      </c>
      <c r="B1141" s="71">
        <v>2003</v>
      </c>
      <c r="C1141" s="68" t="str">
        <f>IF(ISERROR(VLOOKUP(IF(RIGHT($A1141,1)=")",LEFT($A1141,FIND(" (",$A1141)-1),$A1141),[1]ACCS!$B$2:$B$5003, 1, FALSE)), "","1")</f>
        <v/>
      </c>
      <c r="D1141" s="103" t="str">
        <f>IF($B1141="Unknown","",IF($B1141="","",IF(VALUE(LEFT($B1141,4))&lt;Calc!$J$2,"ANTIQUE","")))</f>
        <v/>
      </c>
      <c r="E1141" s="72" t="s">
        <v>37</v>
      </c>
      <c r="F1141" s="121"/>
      <c r="G1141" s="121"/>
      <c r="H1141" s="62" t="str">
        <f t="shared" si="120"/>
        <v>Japonica</v>
      </c>
      <c r="I1141" s="18">
        <f t="shared" si="121"/>
        <v>0</v>
      </c>
      <c r="J1141" s="18">
        <f t="shared" si="122"/>
        <v>0</v>
      </c>
      <c r="K1141" s="18">
        <f t="shared" si="123"/>
        <v>0</v>
      </c>
      <c r="L1141" s="57" t="str">
        <f t="shared" si="124"/>
        <v>Federation</v>
      </c>
      <c r="M1141" s="57" t="str">
        <f t="shared" si="125"/>
        <v>Federation</v>
      </c>
      <c r="N1141" s="61" t="str">
        <f t="shared" si="119"/>
        <v>Federation</v>
      </c>
    </row>
    <row r="1142" spans="1:14" ht="25.15" customHeight="1" x14ac:dyDescent="0.2">
      <c r="A1142" s="70" t="s">
        <v>940</v>
      </c>
      <c r="B1142" s="71">
        <v>1960</v>
      </c>
      <c r="C1142" s="68" t="str">
        <f>IF(ISERROR(VLOOKUP(IF(RIGHT($A1142,1)=")",LEFT($A1142,FIND(" (",$A1142)-1),$A1142),[1]ACCS!$B$2:$B$5003, 1, FALSE)), "","1")</f>
        <v>1</v>
      </c>
      <c r="D1142" s="103" t="str">
        <f>IF($B1142="Unknown","",IF($B1142="","",IF(VALUE(LEFT($B1142,4))&lt;Calc!$J$2,"ANTIQUE","")))</f>
        <v/>
      </c>
      <c r="E1142" s="72" t="s">
        <v>37</v>
      </c>
      <c r="F1142" s="121"/>
      <c r="G1142" s="121"/>
      <c r="H1142" s="62" t="str">
        <f t="shared" si="120"/>
        <v>NRH</v>
      </c>
      <c r="I1142" s="18">
        <f t="shared" si="121"/>
        <v>2</v>
      </c>
      <c r="J1142" s="18">
        <f t="shared" si="122"/>
        <v>0</v>
      </c>
      <c r="K1142" s="18">
        <f t="shared" si="123"/>
        <v>0</v>
      </c>
      <c r="L1142" s="57" t="str">
        <f t="shared" si="124"/>
        <v>Felice Harris</v>
      </c>
      <c r="M1142" s="57" t="str">
        <f t="shared" si="125"/>
        <v>Felice Harris</v>
      </c>
      <c r="N1142" s="61" t="str">
        <f t="shared" si="119"/>
        <v>Felice Harris</v>
      </c>
    </row>
    <row r="1143" spans="1:14" ht="25.15" customHeight="1" x14ac:dyDescent="0.2">
      <c r="A1143" s="70" t="s">
        <v>941</v>
      </c>
      <c r="B1143" s="71" t="s">
        <v>942</v>
      </c>
      <c r="C1143" s="68" t="str">
        <f>IF(ISERROR(VLOOKUP(IF(RIGHT($A1143,1)=")",LEFT($A1143,FIND(" (",$A1143)-1),$A1143),[1]ACCS!$B$2:$B$5003, 1, FALSE)), "","1")</f>
        <v/>
      </c>
      <c r="D1143" s="103" t="str">
        <f>IF($B1143="Unknown","",IF($B1143="","",IF(VALUE(LEFT($B1143,4))&lt;Calc!$J$2,"ANTIQUE","")))</f>
        <v/>
      </c>
      <c r="E1143" s="72" t="s">
        <v>24</v>
      </c>
      <c r="F1143" s="121"/>
      <c r="G1143" s="121" t="s">
        <v>26</v>
      </c>
      <c r="H1143" s="62" t="str">
        <f t="shared" si="120"/>
        <v>Japonica</v>
      </c>
      <c r="I1143" s="18">
        <f t="shared" si="121"/>
        <v>0</v>
      </c>
      <c r="J1143" s="18">
        <f t="shared" si="122"/>
        <v>0</v>
      </c>
      <c r="K1143" s="18">
        <f t="shared" si="123"/>
        <v>0</v>
      </c>
      <c r="L1143" s="57" t="str">
        <f t="shared" si="124"/>
        <v>Fensan Xueshi (Pink Three Scholars)</v>
      </c>
      <c r="M1143" s="57" t="str">
        <f t="shared" si="125"/>
        <v>Fensan Xueshi (Pink Three Scholars)</v>
      </c>
      <c r="N1143" s="61" t="str">
        <f t="shared" si="119"/>
        <v>Fensan Xueshi</v>
      </c>
    </row>
    <row r="1144" spans="1:14" ht="25.15" customHeight="1" x14ac:dyDescent="0.2">
      <c r="A1144" s="70" t="s">
        <v>943</v>
      </c>
      <c r="B1144" s="71">
        <v>2009</v>
      </c>
      <c r="C1144" s="68" t="str">
        <f>IF(ISERROR(VLOOKUP(IF(RIGHT($A1144,1)=")",LEFT($A1144,FIND(" (",$A1144)-1),$A1144),[1]ACCS!$B$2:$B$5003, 1, FALSE)), "","1")</f>
        <v/>
      </c>
      <c r="D1144" s="103" t="str">
        <f>IF($B1144="Unknown","",IF($B1144="","",IF(VALUE(LEFT($B1144,4))&lt;Calc!$J$2,"ANTIQUE","")))</f>
        <v/>
      </c>
      <c r="E1144" s="72" t="s">
        <v>35</v>
      </c>
      <c r="F1144" s="121"/>
      <c r="G1144" s="121"/>
      <c r="H1144" s="62" t="str">
        <f t="shared" si="120"/>
        <v>Sasanqua</v>
      </c>
      <c r="I1144" s="18">
        <f t="shared" si="121"/>
        <v>3</v>
      </c>
      <c r="J1144" s="18">
        <f t="shared" si="122"/>
        <v>0</v>
      </c>
      <c r="K1144" s="18">
        <f t="shared" si="123"/>
        <v>0</v>
      </c>
      <c r="L1144" s="57" t="str">
        <f t="shared" si="124"/>
        <v>Fenyu</v>
      </c>
      <c r="M1144" s="57" t="str">
        <f t="shared" si="125"/>
        <v>Fenyu</v>
      </c>
      <c r="N1144" s="61" t="str">
        <f t="shared" si="119"/>
        <v>Fenyu</v>
      </c>
    </row>
    <row r="1145" spans="1:14" ht="25.15" customHeight="1" x14ac:dyDescent="0.2">
      <c r="A1145" s="70" t="s">
        <v>944</v>
      </c>
      <c r="B1145" s="71">
        <v>1971</v>
      </c>
      <c r="C1145" s="68" t="str">
        <f>IF(ISERROR(VLOOKUP(IF(RIGHT($A1145,1)=")",LEFT($A1145,FIND(" (",$A1145)-1),$A1145),[1]ACCS!$B$2:$B$5003, 1, FALSE)), "","1")</f>
        <v>1</v>
      </c>
      <c r="D1145" s="103" t="str">
        <f>IF($B1145="Unknown","",IF($B1145="","",IF(VALUE(LEFT($B1145,4))&lt;Calc!$J$2,"ANTIQUE","")))</f>
        <v/>
      </c>
      <c r="E1145" s="72" t="s">
        <v>24</v>
      </c>
      <c r="F1145" s="121" t="s">
        <v>5</v>
      </c>
      <c r="G1145" s="121" t="s">
        <v>26</v>
      </c>
      <c r="H1145" s="62" t="str">
        <f t="shared" si="120"/>
        <v>Japonica</v>
      </c>
      <c r="I1145" s="18">
        <f t="shared" si="121"/>
        <v>0</v>
      </c>
      <c r="J1145" s="18">
        <f t="shared" si="122"/>
        <v>0</v>
      </c>
      <c r="K1145" s="18">
        <f t="shared" si="123"/>
        <v>0</v>
      </c>
      <c r="L1145" s="57" t="str">
        <f t="shared" si="124"/>
        <v>Ferol Ilene</v>
      </c>
      <c r="M1145" s="57" t="str">
        <f t="shared" si="125"/>
        <v>Ferol Ilene</v>
      </c>
      <c r="N1145" s="61" t="str">
        <f t="shared" si="119"/>
        <v>Ferol Ilene</v>
      </c>
    </row>
    <row r="1146" spans="1:14" ht="25.15" customHeight="1" x14ac:dyDescent="0.2">
      <c r="A1146" s="70" t="s">
        <v>945</v>
      </c>
      <c r="B1146" s="71">
        <v>1987</v>
      </c>
      <c r="C1146" s="68" t="str">
        <f>IF(ISERROR(VLOOKUP(IF(RIGHT($A1146,1)=")",LEFT($A1146,FIND(" (",$A1146)-1),$A1146),[1]ACCS!$B$2:$B$5003, 1, FALSE)), "","1")</f>
        <v>1</v>
      </c>
      <c r="D1146" s="103" t="str">
        <f>IF($B1146="Unknown","",IF($B1146="","",IF(VALUE(LEFT($B1146,4))&lt;Calc!$J$2,"ANTIQUE","")))</f>
        <v/>
      </c>
      <c r="E1146" s="72" t="s">
        <v>30</v>
      </c>
      <c r="F1146" s="121"/>
      <c r="G1146" s="121"/>
      <c r="H1146" s="62" t="str">
        <f t="shared" si="120"/>
        <v>Japonica</v>
      </c>
      <c r="I1146" s="18">
        <f t="shared" si="121"/>
        <v>0</v>
      </c>
      <c r="J1146" s="18">
        <f t="shared" si="122"/>
        <v>0</v>
      </c>
      <c r="K1146" s="18">
        <f t="shared" si="123"/>
        <v>0</v>
      </c>
      <c r="L1146" s="57" t="str">
        <f t="shared" si="124"/>
        <v>Ferol Zerkowsky</v>
      </c>
      <c r="M1146" s="57" t="str">
        <f t="shared" si="125"/>
        <v>Ferol Zerkowsky</v>
      </c>
      <c r="N1146" s="61" t="str">
        <f t="shared" ref="N1146:N1209" si="126">IF(ISNUMBER(SEARCH("See",$M1146)),$M1146,IF(ISNUMBER(SEARCH("(",$M1146)),LEFT($M1146,SEARCH("(",$M1146)-2),$M1146))</f>
        <v>Ferol Zerkowsky</v>
      </c>
    </row>
    <row r="1147" spans="1:14" ht="25.15" customHeight="1" x14ac:dyDescent="0.2">
      <c r="A1147" s="70" t="s">
        <v>946</v>
      </c>
      <c r="B1147" s="71">
        <v>2016</v>
      </c>
      <c r="C1147" s="68" t="str">
        <f>IF(ISERROR(VLOOKUP(IF(RIGHT($A1147,1)=")",LEFT($A1147,FIND(" (",$A1147)-1),$A1147),[1]ACCS!$B$2:$B$5003, 1, FALSE)), "","1")</f>
        <v>1</v>
      </c>
      <c r="D1147" s="103" t="str">
        <f>IF($B1147="Unknown","",IF($B1147="","",IF(VALUE(LEFT($B1147,4))&lt;Calc!$J$2,"ANTIQUE","")))</f>
        <v/>
      </c>
      <c r="E1147" s="72" t="s">
        <v>30</v>
      </c>
      <c r="F1147" s="121"/>
      <c r="G1147" s="121"/>
      <c r="H1147" s="62" t="str">
        <f t="shared" si="120"/>
        <v>Japonica</v>
      </c>
      <c r="I1147" s="18">
        <f t="shared" si="121"/>
        <v>0</v>
      </c>
      <c r="J1147" s="18">
        <f t="shared" si="122"/>
        <v>0</v>
      </c>
      <c r="K1147" s="18">
        <f t="shared" si="123"/>
        <v>0</v>
      </c>
      <c r="L1147" s="57" t="str">
        <f t="shared" si="124"/>
        <v>Ferris Wheel</v>
      </c>
      <c r="M1147" s="57" t="str">
        <f t="shared" si="125"/>
        <v>Ferris Wheel</v>
      </c>
      <c r="N1147" s="61" t="str">
        <f t="shared" si="126"/>
        <v>Ferris Wheel</v>
      </c>
    </row>
    <row r="1148" spans="1:14" ht="25.15" customHeight="1" x14ac:dyDescent="0.2">
      <c r="A1148" s="70" t="s">
        <v>947</v>
      </c>
      <c r="B1148" s="71">
        <v>1986</v>
      </c>
      <c r="C1148" s="68" t="str">
        <f>IF(ISERROR(VLOOKUP(IF(RIGHT($A1148,1)=")",LEFT($A1148,FIND(" (",$A1148)-1),$A1148),[1]ACCS!$B$2:$B$5003, 1, FALSE)), "","1")</f>
        <v>1</v>
      </c>
      <c r="D1148" s="103" t="str">
        <f>IF($B1148="Unknown","",IF($B1148="","",IF(VALUE(LEFT($B1148,4))&lt;Calc!$J$2,"ANTIQUE","")))</f>
        <v/>
      </c>
      <c r="E1148" s="72" t="s">
        <v>24</v>
      </c>
      <c r="F1148" s="121"/>
      <c r="G1148" s="121"/>
      <c r="H1148" s="62" t="str">
        <f t="shared" si="120"/>
        <v>Reticulata</v>
      </c>
      <c r="I1148" s="18">
        <f t="shared" si="121"/>
        <v>1</v>
      </c>
      <c r="J1148" s="18">
        <f t="shared" si="122"/>
        <v>0</v>
      </c>
      <c r="K1148" s="18">
        <f t="shared" si="123"/>
        <v>0</v>
      </c>
      <c r="L1148" s="57" t="str">
        <f t="shared" si="124"/>
        <v>Fiesta Grande</v>
      </c>
      <c r="M1148" s="57" t="str">
        <f t="shared" si="125"/>
        <v>Fiesta Grande</v>
      </c>
      <c r="N1148" s="61" t="str">
        <f t="shared" si="126"/>
        <v>Fiesta Grande</v>
      </c>
    </row>
    <row r="1149" spans="1:14" ht="25.15" customHeight="1" x14ac:dyDescent="0.2">
      <c r="A1149" s="70" t="s">
        <v>948</v>
      </c>
      <c r="B1149" s="71">
        <v>1967</v>
      </c>
      <c r="C1149" s="68" t="str">
        <f>IF(ISERROR(VLOOKUP(IF(RIGHT($A1149,1)=")",LEFT($A1149,FIND(" (",$A1149)-1),$A1149),[1]ACCS!$B$2:$B$5003, 1, FALSE)), "","1")</f>
        <v>1</v>
      </c>
      <c r="D1149" s="103" t="str">
        <f>IF($B1149="Unknown","",IF($B1149="","",IF(VALUE(LEFT($B1149,4))&lt;Calc!$J$2,"ANTIQUE","")))</f>
        <v/>
      </c>
      <c r="E1149" s="72" t="s">
        <v>21</v>
      </c>
      <c r="F1149" s="121" t="s">
        <v>5</v>
      </c>
      <c r="G1149" s="121"/>
      <c r="H1149" s="62" t="str">
        <f t="shared" si="120"/>
        <v>Japonica</v>
      </c>
      <c r="I1149" s="18">
        <f t="shared" si="121"/>
        <v>0</v>
      </c>
      <c r="J1149" s="18">
        <f t="shared" si="122"/>
        <v>0</v>
      </c>
      <c r="K1149" s="18">
        <f t="shared" si="123"/>
        <v>0</v>
      </c>
      <c r="L1149" s="57" t="str">
        <f t="shared" si="124"/>
        <v>Fifth Avenue</v>
      </c>
      <c r="M1149" s="57" t="str">
        <f t="shared" si="125"/>
        <v>Fifth Avenue</v>
      </c>
      <c r="N1149" s="61" t="str">
        <f t="shared" si="126"/>
        <v>Fifth Avenue</v>
      </c>
    </row>
    <row r="1150" spans="1:14" ht="25.15" customHeight="1" x14ac:dyDescent="0.2">
      <c r="A1150" s="70" t="s">
        <v>3334</v>
      </c>
      <c r="B1150" s="71">
        <v>1816</v>
      </c>
      <c r="C1150" s="68" t="str">
        <f>IF(ISERROR(VLOOKUP(IF(RIGHT($A1150,1)=")",LEFT($A1150,FIND(" (",$A1150)-1),$A1150),[1]ACCS!$B$2:$B$5003, 1, FALSE)), "","1")</f>
        <v>1</v>
      </c>
      <c r="D1150" s="103" t="str">
        <f>IF($B1150="Unknown","",IF($B1150="","",IF(VALUE(LEFT($B1150,4))&lt;Calc!$J$2,"ANTIQUE","")))</f>
        <v>ANTIQUE</v>
      </c>
      <c r="E1150" s="72" t="s">
        <v>24</v>
      </c>
      <c r="F1150" s="121" t="s">
        <v>5</v>
      </c>
      <c r="G1150" s="121"/>
      <c r="H1150" s="62" t="str">
        <f t="shared" si="120"/>
        <v>Japonica</v>
      </c>
      <c r="I1150" s="18">
        <f t="shared" si="121"/>
        <v>0</v>
      </c>
      <c r="J1150" s="18">
        <f t="shared" si="122"/>
        <v>0</v>
      </c>
      <c r="K1150" s="18">
        <f t="shared" si="123"/>
        <v>0</v>
      </c>
      <c r="L1150" s="57" t="str">
        <f t="shared" si="124"/>
        <v>Fimbriata (Alba Fimbriata, Fimbriata Alba)</v>
      </c>
      <c r="M1150" s="57" t="str">
        <f t="shared" si="125"/>
        <v>Fimbriata (Alba Fimbriata, Fimbriata Alba)</v>
      </c>
      <c r="N1150" s="61" t="str">
        <f t="shared" si="126"/>
        <v>Fimbriata</v>
      </c>
    </row>
    <row r="1151" spans="1:14" ht="25.15" customHeight="1" x14ac:dyDescent="0.2">
      <c r="A1151" s="70" t="s">
        <v>949</v>
      </c>
      <c r="B1151" s="71">
        <v>1913</v>
      </c>
      <c r="C1151" s="68" t="str">
        <f>IF(ISERROR(VLOOKUP(IF(RIGHT($A1151,1)=")",LEFT($A1151,FIND(" (",$A1151)-1),$A1151),[1]ACCS!$B$2:$B$5003, 1, FALSE)), "","1")</f>
        <v/>
      </c>
      <c r="D1151" s="103" t="str">
        <f>IF($B1151="Unknown","",IF($B1151="","",IF(VALUE(LEFT($B1151,4))&lt;Calc!$J$2,"ANTIQUE","")))</f>
        <v/>
      </c>
      <c r="E1151" s="72" t="s">
        <v>24</v>
      </c>
      <c r="F1151" s="121"/>
      <c r="G1151" s="121"/>
      <c r="H1151" s="62" t="str">
        <f t="shared" ref="H1151:H1214" si="127">IF($A1151="","",IF($I1151=0,"Japonica",IF($I1151=1,"Reticulata",IF($I1151=2,"NRH",IF($I1151=3,"Sasanqua",IF($I1151=4,"Hiemalis",IF($I1151=5,"Vernalis",IF($I1151=6,"Japonica [Higo]","Specie"))))))))</f>
        <v>Japonica</v>
      </c>
      <c r="I1151" s="18">
        <f t="shared" ref="I1151:I1214" si="128">IF(NOT(ISERROR(SEARCH("(R)",$A1151))),1,IF(NOT(ISERROR(SEARCH("(H)",$A1151))),2,IF(NOT(ISERROR(SEARCH("(Sasanqua)",$A1151))),3,IF(NOT(ISERROR(SEARCH("(Hiemalis)",$A1151))),4,IF(NOT(ISERROR(SEARCH("(Vernalis)",$A1151))),5,IF(NOT(ISERROR(SEARCH("(Higo)",$A1151))),6,))))))+$J1151+K1151</f>
        <v>0</v>
      </c>
      <c r="J1151" s="18">
        <f t="shared" ref="J1151:J1214" si="129">IF(NOT(ISERROR(SEARCH("(Rusticana)",$A1151))),7,IF(NOT(ISERROR(SEARCH("(Wabisuke)",$A1151))),8,IF(NOT(ISERROR(SEARCH("(Edithae)",$A1151))),9,IF(NOT(ISERROR(SEARCH("(Oleifera)",$A1151))),10,IF(NOT(ISERROR(SEARCH("(Saluenensis)",$A1151))),11,0)))))</f>
        <v>0</v>
      </c>
      <c r="K1151" s="18">
        <f t="shared" ref="K1151:K1214" si="130">IF(NOT(ISERROR(SEARCH("(Pitardii)",$A1151))),12,IF(NOT(ISERROR(SEARCH("(Specie)",$A1151))),13,0))</f>
        <v>0</v>
      </c>
      <c r="L1151" s="57" t="str">
        <f t="shared" ref="L1151:L1214" si="131">SUBSTITUTE(SUBSTITUTE(SUBSTITUTE(SUBSTITUTE(SUBSTITUTE(SUBSTITUTE(SUBSTITUTE(SUBSTITUTE(A1151," (A)","")," (R)","")," (H)","")," (Sasanqua)","")," (Hiemalis)","")," (Vernalis)","")," (Rusticana)",""),"(Wabisuke)","")</f>
        <v>Fimbriata Superba (See Fred Sander)</v>
      </c>
      <c r="M1151" s="57" t="str">
        <f t="shared" ref="M1151:M1214" si="132">SUBSTITUTE(SUBSTITUTE(SUBSTITUTE(SUBSTITUTE(SUBSTITUTE($L1151," (Edithae)","")," (Oleifera)","")," (Saluenensis)","")," (Specie)","")," (Pitardii)","")</f>
        <v>Fimbriata Superba (See Fred Sander)</v>
      </c>
      <c r="N1151" s="61" t="str">
        <f t="shared" si="126"/>
        <v>Fimbriata Superba (See Fred Sander)</v>
      </c>
    </row>
    <row r="1152" spans="1:14" ht="25.15" customHeight="1" x14ac:dyDescent="0.2">
      <c r="A1152" s="70" t="s">
        <v>950</v>
      </c>
      <c r="B1152" s="71">
        <v>1999</v>
      </c>
      <c r="C1152" s="68" t="str">
        <f>IF(ISERROR(VLOOKUP(IF(RIGHT($A1152,1)=")",LEFT($A1152,FIND(" (",$A1152)-1),$A1152),[1]ACCS!$B$2:$B$5003, 1, FALSE)), "","1")</f>
        <v>1</v>
      </c>
      <c r="D1152" s="103" t="str">
        <f>IF($B1152="Unknown","",IF($B1152="","",IF(VALUE(LEFT($B1152,4))&lt;Calc!$J$2,"ANTIQUE","")))</f>
        <v/>
      </c>
      <c r="E1152" s="72" t="s">
        <v>24</v>
      </c>
      <c r="F1152" s="121"/>
      <c r="G1152" s="121"/>
      <c r="H1152" s="62" t="str">
        <f t="shared" si="127"/>
        <v>NRH</v>
      </c>
      <c r="I1152" s="18">
        <f t="shared" si="128"/>
        <v>2</v>
      </c>
      <c r="J1152" s="18">
        <f t="shared" si="129"/>
        <v>0</v>
      </c>
      <c r="K1152" s="18">
        <f t="shared" si="130"/>
        <v>0</v>
      </c>
      <c r="L1152" s="57" t="str">
        <f t="shared" si="131"/>
        <v>Fimbriated Fragrance</v>
      </c>
      <c r="M1152" s="57" t="str">
        <f t="shared" si="132"/>
        <v>Fimbriated Fragrance</v>
      </c>
      <c r="N1152" s="61" t="str">
        <f t="shared" si="126"/>
        <v>Fimbriated Fragrance</v>
      </c>
    </row>
    <row r="1153" spans="1:14" ht="25.15" customHeight="1" x14ac:dyDescent="0.2">
      <c r="A1153" s="70" t="s">
        <v>951</v>
      </c>
      <c r="B1153" s="71">
        <v>2007</v>
      </c>
      <c r="C1153" s="68" t="str">
        <f>IF(ISERROR(VLOOKUP(IF(RIGHT($A1153,1)=")",LEFT($A1153,FIND(" (",$A1153)-1),$A1153),[1]ACCS!$B$2:$B$5003, 1, FALSE)), "","1")</f>
        <v>1</v>
      </c>
      <c r="D1153" s="103" t="str">
        <f>IF($B1153="Unknown","",IF($B1153="","",IF(VALUE(LEFT($B1153,4))&lt;Calc!$J$2,"ANTIQUE","")))</f>
        <v/>
      </c>
      <c r="E1153" s="72" t="s">
        <v>29</v>
      </c>
      <c r="F1153" s="121"/>
      <c r="G1153" s="121"/>
      <c r="H1153" s="62" t="str">
        <f t="shared" si="127"/>
        <v>Reticulata</v>
      </c>
      <c r="I1153" s="18">
        <f t="shared" si="128"/>
        <v>1</v>
      </c>
      <c r="J1153" s="18">
        <f t="shared" si="129"/>
        <v>0</v>
      </c>
      <c r="K1153" s="18">
        <f t="shared" si="130"/>
        <v>0</v>
      </c>
      <c r="L1153" s="57" t="str">
        <f t="shared" si="131"/>
        <v>Fine Pure (Miaojie)</v>
      </c>
      <c r="M1153" s="57" t="str">
        <f t="shared" si="132"/>
        <v>Fine Pure (Miaojie)</v>
      </c>
      <c r="N1153" s="61" t="str">
        <f t="shared" si="126"/>
        <v>Fine Pure</v>
      </c>
    </row>
    <row r="1154" spans="1:14" ht="25.15" customHeight="1" x14ac:dyDescent="0.2">
      <c r="A1154" s="70" t="s">
        <v>952</v>
      </c>
      <c r="B1154" s="71">
        <v>1910</v>
      </c>
      <c r="C1154" s="68" t="str">
        <f>IF(ISERROR(VLOOKUP(IF(RIGHT($A1154,1)=")",LEFT($A1154,FIND(" (",$A1154)-1),$A1154),[1]ACCS!$B$2:$B$5003, 1, FALSE)), "","1")</f>
        <v>1</v>
      </c>
      <c r="D1154" s="103" t="str">
        <f>IF($B1154="Unknown","",IF($B1154="","",IF(VALUE(LEFT($B1154,4))&lt;Calc!$J$2,"ANTIQUE","")))</f>
        <v/>
      </c>
      <c r="E1154" s="72" t="s">
        <v>24</v>
      </c>
      <c r="F1154" s="121"/>
      <c r="G1154" s="121"/>
      <c r="H1154" s="62" t="str">
        <f t="shared" si="127"/>
        <v>Japonica</v>
      </c>
      <c r="I1154" s="18">
        <f t="shared" si="128"/>
        <v>0</v>
      </c>
      <c r="J1154" s="18">
        <f t="shared" si="129"/>
        <v>0</v>
      </c>
      <c r="K1154" s="18">
        <f t="shared" si="130"/>
        <v>0</v>
      </c>
      <c r="L1154" s="57" t="str">
        <f t="shared" si="131"/>
        <v>Finlandia (Dearest, Nellie White)</v>
      </c>
      <c r="M1154" s="57" t="str">
        <f t="shared" si="132"/>
        <v>Finlandia (Dearest, Nellie White)</v>
      </c>
      <c r="N1154" s="61" t="str">
        <f t="shared" si="126"/>
        <v>Finlandia</v>
      </c>
    </row>
    <row r="1155" spans="1:14" ht="25.15" customHeight="1" x14ac:dyDescent="0.2">
      <c r="A1155" s="70" t="s">
        <v>953</v>
      </c>
      <c r="B1155" s="71">
        <v>1939</v>
      </c>
      <c r="C1155" s="68" t="str">
        <f>IF(ISERROR(VLOOKUP(IF(RIGHT($A1155,1)=")",LEFT($A1155,FIND(" (",$A1155)-1),$A1155),[1]ACCS!$B$2:$B$5003, 1, FALSE)), "","1")</f>
        <v/>
      </c>
      <c r="D1155" s="103" t="str">
        <f>IF($B1155="Unknown","",IF($B1155="","",IF(VALUE(LEFT($B1155,4))&lt;Calc!$J$2,"ANTIQUE","")))</f>
        <v/>
      </c>
      <c r="E1155" s="72" t="s">
        <v>24</v>
      </c>
      <c r="F1155" s="121"/>
      <c r="G1155" s="121"/>
      <c r="H1155" s="62" t="str">
        <f t="shared" si="127"/>
        <v>Japonica</v>
      </c>
      <c r="I1155" s="18">
        <f t="shared" si="128"/>
        <v>0</v>
      </c>
      <c r="J1155" s="18">
        <f t="shared" si="129"/>
        <v>0</v>
      </c>
      <c r="K1155" s="18">
        <f t="shared" si="130"/>
        <v>0</v>
      </c>
      <c r="L1155" s="57" t="str">
        <f t="shared" si="131"/>
        <v>Finlandia Rosea Var. (See King Lear)</v>
      </c>
      <c r="M1155" s="57" t="str">
        <f t="shared" si="132"/>
        <v>Finlandia Rosea Var. (See King Lear)</v>
      </c>
      <c r="N1155" s="61" t="str">
        <f t="shared" si="126"/>
        <v>Finlandia Rosea Var. (See King Lear)</v>
      </c>
    </row>
    <row r="1156" spans="1:14" ht="25.15" customHeight="1" x14ac:dyDescent="0.2">
      <c r="A1156" s="70" t="s">
        <v>954</v>
      </c>
      <c r="B1156" s="71">
        <v>1950</v>
      </c>
      <c r="C1156" s="68" t="str">
        <f>IF(ISERROR(VLOOKUP(IF(RIGHT($A1156,1)=")",LEFT($A1156,FIND(" (",$A1156)-1),$A1156),[1]ACCS!$B$2:$B$5003, 1, FALSE)), "","1")</f>
        <v>1</v>
      </c>
      <c r="D1156" s="103" t="str">
        <f>IF($B1156="Unknown","",IF($B1156="","",IF(VALUE(LEFT($B1156,4))&lt;Calc!$J$2,"ANTIQUE","")))</f>
        <v/>
      </c>
      <c r="E1156" s="72" t="s">
        <v>61</v>
      </c>
      <c r="F1156" s="121"/>
      <c r="G1156" s="121"/>
      <c r="H1156" s="62" t="str">
        <f t="shared" si="127"/>
        <v>Japonica</v>
      </c>
      <c r="I1156" s="18">
        <f t="shared" si="128"/>
        <v>0</v>
      </c>
      <c r="J1156" s="18">
        <f t="shared" si="129"/>
        <v>0</v>
      </c>
      <c r="K1156" s="18">
        <f t="shared" si="130"/>
        <v>0</v>
      </c>
      <c r="L1156" s="57" t="str">
        <f t="shared" si="131"/>
        <v>Fircone</v>
      </c>
      <c r="M1156" s="57" t="str">
        <f t="shared" si="132"/>
        <v>Fircone</v>
      </c>
      <c r="N1156" s="61" t="str">
        <f t="shared" si="126"/>
        <v>Fircone</v>
      </c>
    </row>
    <row r="1157" spans="1:14" ht="25.15" customHeight="1" x14ac:dyDescent="0.2">
      <c r="A1157" s="70" t="s">
        <v>955</v>
      </c>
      <c r="B1157" s="71">
        <v>1963</v>
      </c>
      <c r="C1157" s="68" t="str">
        <f>IF(ISERROR(VLOOKUP(IF(RIGHT($A1157,1)=")",LEFT($A1157,FIND(" (",$A1157)-1),$A1157),[1]ACCS!$B$2:$B$5003, 1, FALSE)), "","1")</f>
        <v>1</v>
      </c>
      <c r="D1157" s="103" t="str">
        <f>IF($B1157="Unknown","",IF($B1157="","",IF(VALUE(LEFT($B1157,4))&lt;Calc!$J$2,"ANTIQUE","")))</f>
        <v/>
      </c>
      <c r="E1157" s="72" t="s">
        <v>37</v>
      </c>
      <c r="F1157" s="121"/>
      <c r="G1157" s="121"/>
      <c r="H1157" s="62" t="str">
        <f t="shared" si="127"/>
        <v>Reticulata</v>
      </c>
      <c r="I1157" s="18">
        <f t="shared" si="128"/>
        <v>1</v>
      </c>
      <c r="J1157" s="18">
        <f t="shared" si="129"/>
        <v>0</v>
      </c>
      <c r="K1157" s="18">
        <f t="shared" si="130"/>
        <v>0</v>
      </c>
      <c r="L1157" s="57" t="str">
        <f t="shared" si="131"/>
        <v>Fire Chief</v>
      </c>
      <c r="M1157" s="57" t="str">
        <f t="shared" si="132"/>
        <v>Fire Chief</v>
      </c>
      <c r="N1157" s="61" t="str">
        <f t="shared" si="126"/>
        <v>Fire Chief</v>
      </c>
    </row>
    <row r="1158" spans="1:14" ht="25.15" customHeight="1" x14ac:dyDescent="0.2">
      <c r="A1158" s="70" t="s">
        <v>956</v>
      </c>
      <c r="B1158" s="71">
        <v>1979</v>
      </c>
      <c r="C1158" s="68" t="str">
        <f>IF(ISERROR(VLOOKUP(IF(RIGHT($A1158,1)=")",LEFT($A1158,FIND(" (",$A1158)-1),$A1158),[1]ACCS!$B$2:$B$5003, 1, FALSE)), "","1")</f>
        <v>1</v>
      </c>
      <c r="D1158" s="103" t="str">
        <f>IF($B1158="Unknown","",IF($B1158="","",IF(VALUE(LEFT($B1158,4))&lt;Calc!$J$2,"ANTIQUE","")))</f>
        <v/>
      </c>
      <c r="E1158" s="72" t="s">
        <v>24</v>
      </c>
      <c r="F1158" s="121"/>
      <c r="G1158" s="121"/>
      <c r="H1158" s="62" t="str">
        <f t="shared" si="127"/>
        <v>Japonica</v>
      </c>
      <c r="I1158" s="18">
        <f t="shared" si="128"/>
        <v>0</v>
      </c>
      <c r="J1158" s="18">
        <f t="shared" si="129"/>
        <v>0</v>
      </c>
      <c r="K1158" s="18">
        <f t="shared" si="130"/>
        <v>0</v>
      </c>
      <c r="L1158" s="57" t="str">
        <f t="shared" si="131"/>
        <v>Fire Dance</v>
      </c>
      <c r="M1158" s="57" t="str">
        <f t="shared" si="132"/>
        <v>Fire Dance</v>
      </c>
      <c r="N1158" s="61" t="str">
        <f t="shared" si="126"/>
        <v>Fire Dance</v>
      </c>
    </row>
    <row r="1159" spans="1:14" ht="25.15" customHeight="1" x14ac:dyDescent="0.2">
      <c r="A1159" s="70" t="s">
        <v>957</v>
      </c>
      <c r="B1159" s="71">
        <v>1955</v>
      </c>
      <c r="C1159" s="68" t="str">
        <f>IF(ISERROR(VLOOKUP(IF(RIGHT($A1159,1)=")",LEFT($A1159,FIND(" (",$A1159)-1),$A1159),[1]ACCS!$B$2:$B$5003, 1, FALSE)), "","1")</f>
        <v>1</v>
      </c>
      <c r="D1159" s="103" t="str">
        <f>IF($B1159="Unknown","",IF($B1159="","",IF(VALUE(LEFT($B1159,4))&lt;Calc!$J$2,"ANTIQUE","")))</f>
        <v/>
      </c>
      <c r="E1159" s="72" t="s">
        <v>21</v>
      </c>
      <c r="F1159" s="121"/>
      <c r="G1159" s="121"/>
      <c r="H1159" s="62" t="str">
        <f t="shared" si="127"/>
        <v>Japonica</v>
      </c>
      <c r="I1159" s="18">
        <f t="shared" si="128"/>
        <v>0</v>
      </c>
      <c r="J1159" s="18">
        <f t="shared" si="129"/>
        <v>0</v>
      </c>
      <c r="K1159" s="18">
        <f t="shared" si="130"/>
        <v>0</v>
      </c>
      <c r="L1159" s="57" t="str">
        <f t="shared" si="131"/>
        <v>Fire Falls</v>
      </c>
      <c r="M1159" s="57" t="str">
        <f t="shared" si="132"/>
        <v>Fire Falls</v>
      </c>
      <c r="N1159" s="61" t="str">
        <f t="shared" si="126"/>
        <v>Fire Falls</v>
      </c>
    </row>
    <row r="1160" spans="1:14" ht="25.15" customHeight="1" x14ac:dyDescent="0.2">
      <c r="A1160" s="70" t="s">
        <v>958</v>
      </c>
      <c r="B1160" s="71">
        <v>2019</v>
      </c>
      <c r="C1160" s="68" t="str">
        <f>IF(ISERROR(VLOOKUP(IF(RIGHT($A1160,1)=")",LEFT($A1160,FIND(" (",$A1160)-1),$A1160),[1]ACCS!$B$2:$B$5003, 1, FALSE)), "","1")</f>
        <v>1</v>
      </c>
      <c r="D1160" s="103" t="str">
        <f>IF($B1160="Unknown","",IF($B1160="","",IF(VALUE(LEFT($B1160,4))&lt;Calc!$J$2,"ANTIQUE","")))</f>
        <v/>
      </c>
      <c r="E1160" s="72" t="s">
        <v>47</v>
      </c>
      <c r="F1160" s="121"/>
      <c r="G1160" s="121"/>
      <c r="H1160" s="62" t="str">
        <f t="shared" si="127"/>
        <v>NRH</v>
      </c>
      <c r="I1160" s="18">
        <f t="shared" si="128"/>
        <v>2</v>
      </c>
      <c r="J1160" s="18">
        <f t="shared" si="129"/>
        <v>0</v>
      </c>
      <c r="K1160" s="18">
        <f t="shared" si="130"/>
        <v>0</v>
      </c>
      <c r="L1160" s="57" t="str">
        <f t="shared" si="131"/>
        <v>Fire Frost</v>
      </c>
      <c r="M1160" s="57" t="str">
        <f t="shared" si="132"/>
        <v>Fire Frost</v>
      </c>
      <c r="N1160" s="61" t="str">
        <f t="shared" si="126"/>
        <v>Fire Frost</v>
      </c>
    </row>
    <row r="1161" spans="1:14" ht="25.15" customHeight="1" x14ac:dyDescent="0.2">
      <c r="A1161" s="70" t="s">
        <v>3069</v>
      </c>
      <c r="B1161" s="71">
        <v>1992</v>
      </c>
      <c r="C1161" s="68" t="str">
        <f>IF(ISERROR(VLOOKUP(IF(RIGHT($A1161,1)=")",LEFT($A1161,FIND(" (",$A1161)-1),$A1161),[1]ACCS!$B$2:$B$5003, 1, FALSE)), "","1")</f>
        <v/>
      </c>
      <c r="D1161" s="103" t="str">
        <f>IF($B1161="Unknown","",IF($B1161="","",IF(VALUE(LEFT($B1161,4))&lt;Calc!$J$2,"ANTIQUE","")))</f>
        <v/>
      </c>
      <c r="E1161" s="72" t="s">
        <v>21</v>
      </c>
      <c r="F1161" s="121"/>
      <c r="G1161" s="121"/>
      <c r="H1161" s="62" t="str">
        <f t="shared" si="127"/>
        <v>NRH</v>
      </c>
      <c r="I1161" s="18">
        <f t="shared" si="128"/>
        <v>2</v>
      </c>
      <c r="J1161" s="18">
        <f t="shared" si="129"/>
        <v>0</v>
      </c>
      <c r="K1161" s="18">
        <f t="shared" si="130"/>
        <v>0</v>
      </c>
      <c r="L1161" s="57" t="str">
        <f t="shared" si="131"/>
        <v>Fire 'n  Ice</v>
      </c>
      <c r="M1161" s="57" t="str">
        <f t="shared" si="132"/>
        <v>Fire 'n  Ice</v>
      </c>
      <c r="N1161" s="61" t="str">
        <f t="shared" si="126"/>
        <v>Fire 'n  Ice</v>
      </c>
    </row>
    <row r="1162" spans="1:14" ht="25.15" customHeight="1" x14ac:dyDescent="0.2">
      <c r="A1162" s="70" t="s">
        <v>3335</v>
      </c>
      <c r="B1162" s="71">
        <v>1840</v>
      </c>
      <c r="C1162" s="68" t="str">
        <f>IF(ISERROR(VLOOKUP(IF(RIGHT($A1162,1)=")",LEFT($A1162,FIND(" (",$A1162)-1),$A1162),[1]ACCS!$B$2:$B$5003, 1, FALSE)), "","1")</f>
        <v>1</v>
      </c>
      <c r="D1162" s="103" t="str">
        <f>IF($B1162="Unknown","",IF($B1162="","",IF(VALUE(LEFT($B1162,4))&lt;Calc!$J$2,"ANTIQUE","")))</f>
        <v>ANTIQUE</v>
      </c>
      <c r="E1162" s="72" t="s">
        <v>24</v>
      </c>
      <c r="F1162" s="121"/>
      <c r="G1162" s="121"/>
      <c r="H1162" s="62" t="str">
        <f t="shared" si="127"/>
        <v>Japonica</v>
      </c>
      <c r="I1162" s="18">
        <f t="shared" si="128"/>
        <v>0</v>
      </c>
      <c r="J1162" s="18">
        <f t="shared" si="129"/>
        <v>0</v>
      </c>
      <c r="K1162" s="18">
        <f t="shared" si="130"/>
        <v>0</v>
      </c>
      <c r="L1162" s="57" t="str">
        <f t="shared" si="131"/>
        <v>Firebrand</v>
      </c>
      <c r="M1162" s="57" t="str">
        <f t="shared" si="132"/>
        <v>Firebrand</v>
      </c>
      <c r="N1162" s="61" t="str">
        <f t="shared" si="126"/>
        <v>Firebrand</v>
      </c>
    </row>
    <row r="1163" spans="1:14" ht="25.15" customHeight="1" x14ac:dyDescent="0.2">
      <c r="A1163" s="70" t="s">
        <v>3336</v>
      </c>
      <c r="B1163" s="71" t="s">
        <v>3155</v>
      </c>
      <c r="C1163" s="68" t="str">
        <f>IF(ISERROR(VLOOKUP(IF(RIGHT($A1163,1)=")",LEFT($A1163,FIND(" (",$A1163)-1),$A1163),[1]ACCS!$B$2:$B$5003, 1, FALSE)), "","1")</f>
        <v/>
      </c>
      <c r="D1163" s="103" t="str">
        <f>IF($B1163="Unknown","",IF($B1163="","",IF(VALUE(LEFT($B1163,4))&lt;Calc!$J$2,"ANTIQUE","")))</f>
        <v>ANTIQUE</v>
      </c>
      <c r="E1163" s="72" t="s">
        <v>24</v>
      </c>
      <c r="F1163" s="121"/>
      <c r="G1163" s="121"/>
      <c r="H1163" s="62" t="str">
        <f t="shared" si="127"/>
        <v>Japonica</v>
      </c>
      <c r="I1163" s="18">
        <f t="shared" si="128"/>
        <v>0</v>
      </c>
      <c r="J1163" s="18">
        <f t="shared" si="129"/>
        <v>0</v>
      </c>
      <c r="K1163" s="18">
        <f t="shared" si="130"/>
        <v>0</v>
      </c>
      <c r="L1163" s="57" t="str">
        <f t="shared" si="131"/>
        <v>Firefly</v>
      </c>
      <c r="M1163" s="57" t="str">
        <f t="shared" si="132"/>
        <v>Firefly</v>
      </c>
      <c r="N1163" s="61" t="str">
        <f t="shared" si="126"/>
        <v>Firefly</v>
      </c>
    </row>
    <row r="1164" spans="1:14" ht="25.15" customHeight="1" x14ac:dyDescent="0.2">
      <c r="A1164" s="70" t="s">
        <v>959</v>
      </c>
      <c r="B1164" s="71">
        <v>1989</v>
      </c>
      <c r="C1164" s="68" t="str">
        <f>IF(ISERROR(VLOOKUP(IF(RIGHT($A1164,1)=")",LEFT($A1164,FIND(" (",$A1164)-1),$A1164),[1]ACCS!$B$2:$B$5003, 1, FALSE)), "","1")</f>
        <v>1</v>
      </c>
      <c r="D1164" s="103" t="str">
        <f>IF($B1164="Unknown","",IF($B1164="","",IF(VALUE(LEFT($B1164,4))&lt;Calc!$J$2,"ANTIQUE","")))</f>
        <v/>
      </c>
      <c r="E1164" s="72" t="s">
        <v>24</v>
      </c>
      <c r="F1164" s="121"/>
      <c r="G1164" s="121"/>
      <c r="H1164" s="62" t="str">
        <f t="shared" si="127"/>
        <v>NRH</v>
      </c>
      <c r="I1164" s="18">
        <f t="shared" si="128"/>
        <v>2</v>
      </c>
      <c r="J1164" s="18">
        <f t="shared" si="129"/>
        <v>0</v>
      </c>
      <c r="K1164" s="18">
        <f t="shared" si="130"/>
        <v>0</v>
      </c>
      <c r="L1164" s="57" t="str">
        <f t="shared" si="131"/>
        <v>First Blush</v>
      </c>
      <c r="M1164" s="57" t="str">
        <f t="shared" si="132"/>
        <v>First Blush</v>
      </c>
      <c r="N1164" s="61" t="str">
        <f t="shared" si="126"/>
        <v>First Blush</v>
      </c>
    </row>
    <row r="1165" spans="1:14" ht="25.15" customHeight="1" x14ac:dyDescent="0.2">
      <c r="A1165" s="70" t="s">
        <v>960</v>
      </c>
      <c r="B1165" s="71">
        <v>1980</v>
      </c>
      <c r="C1165" s="68" t="str">
        <f>IF(ISERROR(VLOOKUP(IF(RIGHT($A1165,1)=")",LEFT($A1165,FIND(" (",$A1165)-1),$A1165),[1]ACCS!$B$2:$B$5003, 1, FALSE)), "","1")</f>
        <v>1</v>
      </c>
      <c r="D1165" s="103" t="str">
        <f>IF($B1165="Unknown","",IF($B1165="","",IF(VALUE(LEFT($B1165,4))&lt;Calc!$J$2,"ANTIQUE","")))</f>
        <v/>
      </c>
      <c r="E1165" s="72" t="s">
        <v>30</v>
      </c>
      <c r="F1165" s="121"/>
      <c r="G1165" s="121"/>
      <c r="H1165" s="62" t="str">
        <f t="shared" si="127"/>
        <v>Reticulata</v>
      </c>
      <c r="I1165" s="18">
        <f t="shared" si="128"/>
        <v>1</v>
      </c>
      <c r="J1165" s="18">
        <f t="shared" si="129"/>
        <v>0</v>
      </c>
      <c r="K1165" s="18">
        <f t="shared" si="130"/>
        <v>0</v>
      </c>
      <c r="L1165" s="57" t="str">
        <f t="shared" si="131"/>
        <v>First Class Red</v>
      </c>
      <c r="M1165" s="57" t="str">
        <f t="shared" si="132"/>
        <v>First Class Red</v>
      </c>
      <c r="N1165" s="61" t="str">
        <f t="shared" si="126"/>
        <v>First Class Red</v>
      </c>
    </row>
    <row r="1166" spans="1:14" ht="25.15" customHeight="1" x14ac:dyDescent="0.2">
      <c r="A1166" s="70" t="s">
        <v>961</v>
      </c>
      <c r="B1166" s="71">
        <v>1964</v>
      </c>
      <c r="C1166" s="68" t="str">
        <f>IF(ISERROR(VLOOKUP(IF(RIGHT($A1166,1)=")",LEFT($A1166,FIND(" (",$A1166)-1),$A1166),[1]ACCS!$B$2:$B$5003, 1, FALSE)), "","1")</f>
        <v>1</v>
      </c>
      <c r="D1166" s="103" t="str">
        <f>IF($B1166="Unknown","",IF($B1166="","",IF(VALUE(LEFT($B1166,4))&lt;Calc!$J$2,"ANTIQUE","")))</f>
        <v/>
      </c>
      <c r="E1166" s="72" t="s">
        <v>37</v>
      </c>
      <c r="F1166" s="121"/>
      <c r="G1166" s="121"/>
      <c r="H1166" s="62" t="str">
        <f t="shared" si="127"/>
        <v>Japonica</v>
      </c>
      <c r="I1166" s="18">
        <f t="shared" si="128"/>
        <v>0</v>
      </c>
      <c r="J1166" s="18">
        <f t="shared" si="129"/>
        <v>0</v>
      </c>
      <c r="K1166" s="18">
        <f t="shared" si="130"/>
        <v>0</v>
      </c>
      <c r="L1166" s="57" t="str">
        <f t="shared" si="131"/>
        <v>First Lady</v>
      </c>
      <c r="M1166" s="57" t="str">
        <f t="shared" si="132"/>
        <v>First Lady</v>
      </c>
      <c r="N1166" s="61" t="str">
        <f t="shared" si="126"/>
        <v>First Lady</v>
      </c>
    </row>
    <row r="1167" spans="1:14" ht="25.15" customHeight="1" x14ac:dyDescent="0.2">
      <c r="A1167" s="70" t="s">
        <v>962</v>
      </c>
      <c r="B1167" s="71">
        <v>2016</v>
      </c>
      <c r="C1167" s="68" t="str">
        <f>IF(ISERROR(VLOOKUP(IF(RIGHT($A1167,1)=")",LEFT($A1167,FIND(" (",$A1167)-1),$A1167),[1]ACCS!$B$2:$B$5003, 1, FALSE)), "","1")</f>
        <v/>
      </c>
      <c r="D1167" s="103" t="str">
        <f>IF($B1167="Unknown","",IF($B1167="","",IF(VALUE(LEFT($B1167,4))&lt;Calc!$J$2,"ANTIQUE","")))</f>
        <v/>
      </c>
      <c r="E1167" s="72" t="s">
        <v>24</v>
      </c>
      <c r="F1167" s="121"/>
      <c r="G1167" s="121"/>
      <c r="H1167" s="62" t="str">
        <f t="shared" si="127"/>
        <v>Japonica</v>
      </c>
      <c r="I1167" s="18">
        <f t="shared" si="128"/>
        <v>0</v>
      </c>
      <c r="J1167" s="18">
        <f t="shared" si="129"/>
        <v>0</v>
      </c>
      <c r="K1167" s="18">
        <f t="shared" si="130"/>
        <v>0</v>
      </c>
      <c r="L1167" s="57" t="str">
        <f t="shared" si="131"/>
        <v>First Lady Bettyjean</v>
      </c>
      <c r="M1167" s="57" t="str">
        <f t="shared" si="132"/>
        <v>First Lady Bettyjean</v>
      </c>
      <c r="N1167" s="61" t="str">
        <f t="shared" si="126"/>
        <v>First Lady Bettyjean</v>
      </c>
    </row>
    <row r="1168" spans="1:14" ht="25.15" customHeight="1" x14ac:dyDescent="0.2">
      <c r="A1168" s="70" t="s">
        <v>963</v>
      </c>
      <c r="B1168" s="71">
        <v>1959</v>
      </c>
      <c r="C1168" s="68" t="str">
        <f>IF(ISERROR(VLOOKUP(IF(RIGHT($A1168,1)=")",LEFT($A1168,FIND(" (",$A1168)-1),$A1168),[1]ACCS!$B$2:$B$5003, 1, FALSE)), "","1")</f>
        <v>1</v>
      </c>
      <c r="D1168" s="103" t="str">
        <f>IF($B1168="Unknown","",IF($B1168="","",IF(VALUE(LEFT($B1168,4))&lt;Calc!$J$2,"ANTIQUE","")))</f>
        <v/>
      </c>
      <c r="E1168" s="72" t="s">
        <v>24</v>
      </c>
      <c r="F1168" s="121"/>
      <c r="G1168" s="121"/>
      <c r="H1168" s="62" t="str">
        <f t="shared" si="127"/>
        <v>Japonica</v>
      </c>
      <c r="I1168" s="18">
        <f t="shared" si="128"/>
        <v>0</v>
      </c>
      <c r="J1168" s="18">
        <f t="shared" si="129"/>
        <v>0</v>
      </c>
      <c r="K1168" s="18">
        <f t="shared" si="130"/>
        <v>0</v>
      </c>
      <c r="L1168" s="57" t="str">
        <f t="shared" si="131"/>
        <v>Firstborn</v>
      </c>
      <c r="M1168" s="57" t="str">
        <f t="shared" si="132"/>
        <v>Firstborn</v>
      </c>
      <c r="N1168" s="61" t="str">
        <f t="shared" si="126"/>
        <v>Firstborn</v>
      </c>
    </row>
    <row r="1169" spans="1:14" ht="25.15" customHeight="1" x14ac:dyDescent="0.2">
      <c r="A1169" s="70" t="s">
        <v>964</v>
      </c>
      <c r="B1169" s="71">
        <v>1917</v>
      </c>
      <c r="C1169" s="68" t="str">
        <f>IF(ISERROR(VLOOKUP(IF(RIGHT($A1169,1)=")",LEFT($A1169,FIND(" (",$A1169)-1),$A1169),[1]ACCS!$B$2:$B$5003, 1, FALSE)), "","1")</f>
        <v>1</v>
      </c>
      <c r="D1169" s="103" t="str">
        <f>IF($B1169="Unknown","",IF($B1169="","",IF(VALUE(LEFT($B1169,4))&lt;Calc!$J$2,"ANTIQUE","")))</f>
        <v/>
      </c>
      <c r="E1169" s="72" t="s">
        <v>21</v>
      </c>
      <c r="F1169" s="121"/>
      <c r="G1169" s="121"/>
      <c r="H1169" s="62" t="str">
        <f t="shared" si="127"/>
        <v>Japonica</v>
      </c>
      <c r="I1169" s="18">
        <f t="shared" si="128"/>
        <v>0</v>
      </c>
      <c r="J1169" s="18">
        <f t="shared" si="129"/>
        <v>0</v>
      </c>
      <c r="K1169" s="18">
        <f t="shared" si="130"/>
        <v>0</v>
      </c>
      <c r="L1169" s="57" t="str">
        <f t="shared" si="131"/>
        <v>Flame</v>
      </c>
      <c r="M1169" s="57" t="str">
        <f t="shared" si="132"/>
        <v>Flame</v>
      </c>
      <c r="N1169" s="61" t="str">
        <f t="shared" si="126"/>
        <v>Flame</v>
      </c>
    </row>
    <row r="1170" spans="1:14" ht="25.15" customHeight="1" x14ac:dyDescent="0.2">
      <c r="A1170" s="70" t="s">
        <v>965</v>
      </c>
      <c r="B1170" s="71">
        <v>1948</v>
      </c>
      <c r="C1170" s="68" t="str">
        <f>IF(ISERROR(VLOOKUP(IF(RIGHT($A1170,1)=")",LEFT($A1170,FIND(" (",$A1170)-1),$A1170),[1]ACCS!$B$2:$B$5003, 1, FALSE)), "","1")</f>
        <v>1</v>
      </c>
      <c r="D1170" s="103" t="str">
        <f>IF($B1170="Unknown","",IF($B1170="","",IF(VALUE(LEFT($B1170,4))&lt;Calc!$J$2,"ANTIQUE","")))</f>
        <v/>
      </c>
      <c r="E1170" s="72" t="s">
        <v>24</v>
      </c>
      <c r="F1170" s="121"/>
      <c r="G1170" s="121"/>
      <c r="H1170" s="62" t="str">
        <f t="shared" si="127"/>
        <v>Japonica</v>
      </c>
      <c r="I1170" s="18">
        <f t="shared" si="128"/>
        <v>0</v>
      </c>
      <c r="J1170" s="18">
        <f t="shared" si="129"/>
        <v>0</v>
      </c>
      <c r="K1170" s="18">
        <f t="shared" si="130"/>
        <v>0</v>
      </c>
      <c r="L1170" s="57" t="str">
        <f t="shared" si="131"/>
        <v>Flamingo</v>
      </c>
      <c r="M1170" s="57" t="str">
        <f t="shared" si="132"/>
        <v>Flamingo</v>
      </c>
      <c r="N1170" s="61" t="str">
        <f t="shared" si="126"/>
        <v>Flamingo</v>
      </c>
    </row>
    <row r="1171" spans="1:14" ht="25.15" customHeight="1" x14ac:dyDescent="0.2">
      <c r="A1171" s="70" t="s">
        <v>966</v>
      </c>
      <c r="B1171" s="71">
        <v>2019</v>
      </c>
      <c r="C1171" s="68" t="str">
        <f>IF(ISERROR(VLOOKUP(IF(RIGHT($A1171,1)=")",LEFT($A1171,FIND(" (",$A1171)-1),$A1171),[1]ACCS!$B$2:$B$5003, 1, FALSE)), "","1")</f>
        <v>1</v>
      </c>
      <c r="D1171" s="103" t="str">
        <f>IF($B1171="Unknown","",IF($B1171="","",IF(VALUE(LEFT($B1171,4))&lt;Calc!$J$2,"ANTIQUE","")))</f>
        <v/>
      </c>
      <c r="E1171" s="72" t="s">
        <v>37</v>
      </c>
      <c r="F1171" s="121"/>
      <c r="G1171" s="121"/>
      <c r="H1171" s="62" t="str">
        <f t="shared" si="127"/>
        <v>Reticulata</v>
      </c>
      <c r="I1171" s="18">
        <f t="shared" si="128"/>
        <v>1</v>
      </c>
      <c r="J1171" s="18">
        <f t="shared" si="129"/>
        <v>0</v>
      </c>
      <c r="K1171" s="18">
        <f t="shared" si="130"/>
        <v>0</v>
      </c>
      <c r="L1171" s="57" t="str">
        <f t="shared" si="131"/>
        <v>Flamingo Princess</v>
      </c>
      <c r="M1171" s="57" t="str">
        <f t="shared" si="132"/>
        <v>Flamingo Princess</v>
      </c>
      <c r="N1171" s="61" t="str">
        <f t="shared" si="126"/>
        <v>Flamingo Princess</v>
      </c>
    </row>
    <row r="1172" spans="1:14" ht="25.15" customHeight="1" x14ac:dyDescent="0.2">
      <c r="A1172" s="99" t="s">
        <v>3533</v>
      </c>
      <c r="B1172" s="100">
        <v>1989</v>
      </c>
      <c r="C1172" s="68" t="str">
        <f>IF(ISERROR(VLOOKUP(IF(RIGHT($A1172,1)=")",LEFT($A1172,FIND(" (",$A1172)-1),$A1172),[1]ACCS!$B$2:$B$5003, 1, FALSE)), "","1")</f>
        <v/>
      </c>
      <c r="D1172" s="115"/>
      <c r="E1172" s="53" t="s">
        <v>37</v>
      </c>
      <c r="F1172" s="121"/>
      <c r="G1172" s="121"/>
      <c r="H1172" s="62" t="str">
        <f t="shared" si="127"/>
        <v>Japonica</v>
      </c>
      <c r="I1172" s="18">
        <f t="shared" si="128"/>
        <v>0</v>
      </c>
      <c r="J1172" s="18">
        <f t="shared" si="129"/>
        <v>0</v>
      </c>
      <c r="K1172" s="18">
        <f t="shared" si="130"/>
        <v>0</v>
      </c>
      <c r="L1172" s="57" t="str">
        <f t="shared" si="131"/>
        <v>Flashdance</v>
      </c>
      <c r="M1172" s="57" t="str">
        <f t="shared" si="132"/>
        <v>Flashdance</v>
      </c>
      <c r="N1172" s="61" t="str">
        <f t="shared" si="126"/>
        <v>Flashdance</v>
      </c>
    </row>
    <row r="1173" spans="1:14" ht="25.15" customHeight="1" x14ac:dyDescent="0.2">
      <c r="A1173" s="70" t="s">
        <v>967</v>
      </c>
      <c r="B1173" s="71">
        <v>1945</v>
      </c>
      <c r="C1173" s="68" t="str">
        <f>IF(ISERROR(VLOOKUP(IF(RIGHT($A1173,1)=")",LEFT($A1173,FIND(" (",$A1173)-1),$A1173),[1]ACCS!$B$2:$B$5003, 1, FALSE)), "","1")</f>
        <v>1</v>
      </c>
      <c r="D1173" s="103" t="str">
        <f>IF($B1173="Unknown","",IF($B1173="","",IF(VALUE(LEFT($B1173,4))&lt;Calc!$J$2,"ANTIQUE","")))</f>
        <v/>
      </c>
      <c r="E1173" s="72" t="s">
        <v>61</v>
      </c>
      <c r="F1173" s="121"/>
      <c r="G1173" s="121" t="s">
        <v>26</v>
      </c>
      <c r="H1173" s="62" t="str">
        <f t="shared" si="127"/>
        <v>Japonica</v>
      </c>
      <c r="I1173" s="18">
        <f t="shared" si="128"/>
        <v>0</v>
      </c>
      <c r="J1173" s="18">
        <f t="shared" si="129"/>
        <v>0</v>
      </c>
      <c r="K1173" s="18">
        <f t="shared" si="130"/>
        <v>0</v>
      </c>
      <c r="L1173" s="57" t="str">
        <f t="shared" si="131"/>
        <v>Fleurette</v>
      </c>
      <c r="M1173" s="57" t="str">
        <f t="shared" si="132"/>
        <v>Fleurette</v>
      </c>
      <c r="N1173" s="61" t="str">
        <f t="shared" si="126"/>
        <v>Fleurette</v>
      </c>
    </row>
    <row r="1174" spans="1:14" ht="25.15" customHeight="1" x14ac:dyDescent="0.2">
      <c r="A1174" s="70" t="s">
        <v>968</v>
      </c>
      <c r="B1174" s="71">
        <v>1998</v>
      </c>
      <c r="C1174" s="68" t="str">
        <f>IF(ISERROR(VLOOKUP(IF(RIGHT($A1174,1)=")",LEFT($A1174,FIND(" (",$A1174)-1),$A1174),[1]ACCS!$B$2:$B$5003, 1, FALSE)), "","1")</f>
        <v>1</v>
      </c>
      <c r="D1174" s="103" t="str">
        <f>IF($B1174="Unknown","",IF($B1174="","",IF(VALUE(LEFT($B1174,4))&lt;Calc!$J$2,"ANTIQUE","")))</f>
        <v/>
      </c>
      <c r="E1174" s="72" t="s">
        <v>35</v>
      </c>
      <c r="F1174" s="121"/>
      <c r="G1174" s="121" t="s">
        <v>26</v>
      </c>
      <c r="H1174" s="62" t="str">
        <f t="shared" si="127"/>
        <v>Japonica</v>
      </c>
      <c r="I1174" s="18">
        <f t="shared" si="128"/>
        <v>0</v>
      </c>
      <c r="J1174" s="18">
        <f t="shared" si="129"/>
        <v>0</v>
      </c>
      <c r="K1174" s="18">
        <f t="shared" si="130"/>
        <v>0</v>
      </c>
      <c r="L1174" s="57" t="str">
        <f t="shared" si="131"/>
        <v>Flora Cooper</v>
      </c>
      <c r="M1174" s="57" t="str">
        <f t="shared" si="132"/>
        <v>Flora Cooper</v>
      </c>
      <c r="N1174" s="61" t="str">
        <f t="shared" si="126"/>
        <v>Flora Cooper</v>
      </c>
    </row>
    <row r="1175" spans="1:14" ht="25.15" customHeight="1" x14ac:dyDescent="0.2">
      <c r="A1175" s="70" t="s">
        <v>969</v>
      </c>
      <c r="B1175" s="71">
        <v>1961</v>
      </c>
      <c r="C1175" s="68" t="str">
        <f>IF(ISERROR(VLOOKUP(IF(RIGHT($A1175,1)=")",LEFT($A1175,FIND(" (",$A1175)-1),$A1175),[1]ACCS!$B$2:$B$5003, 1, FALSE)), "","1")</f>
        <v>1</v>
      </c>
      <c r="D1175" s="103" t="str">
        <f>IF($B1175="Unknown","",IF($B1175="","",IF(VALUE(LEFT($B1175,4))&lt;Calc!$J$2,"ANTIQUE","")))</f>
        <v/>
      </c>
      <c r="E1175" s="72" t="s">
        <v>37</v>
      </c>
      <c r="F1175" s="121"/>
      <c r="G1175" s="121"/>
      <c r="H1175" s="62" t="str">
        <f t="shared" si="127"/>
        <v>Japonica</v>
      </c>
      <c r="I1175" s="18">
        <f t="shared" si="128"/>
        <v>0</v>
      </c>
      <c r="J1175" s="18">
        <f t="shared" si="129"/>
        <v>0</v>
      </c>
      <c r="K1175" s="18">
        <f t="shared" si="130"/>
        <v>0</v>
      </c>
      <c r="L1175" s="57" t="str">
        <f t="shared" si="131"/>
        <v>Floradora Girl</v>
      </c>
      <c r="M1175" s="57" t="str">
        <f t="shared" si="132"/>
        <v>Floradora Girl</v>
      </c>
      <c r="N1175" s="61" t="str">
        <f t="shared" si="126"/>
        <v>Floradora Girl</v>
      </c>
    </row>
    <row r="1176" spans="1:14" ht="25.15" customHeight="1" x14ac:dyDescent="0.2">
      <c r="A1176" s="70" t="s">
        <v>3337</v>
      </c>
      <c r="B1176" s="71">
        <v>1850</v>
      </c>
      <c r="C1176" s="68" t="str">
        <f>IF(ISERROR(VLOOKUP(IF(RIGHT($A1176,1)=")",LEFT($A1176,FIND(" (",$A1176)-1),$A1176),[1]ACCS!$B$2:$B$5003, 1, FALSE)), "","1")</f>
        <v/>
      </c>
      <c r="D1176" s="103" t="str">
        <f>IF($B1176="Unknown","",IF($B1176="","",IF(VALUE(LEFT($B1176,4))&lt;Calc!$J$2,"ANTIQUE","")))</f>
        <v>ANTIQUE</v>
      </c>
      <c r="E1176" s="72" t="s">
        <v>24</v>
      </c>
      <c r="F1176" s="121" t="s">
        <v>5</v>
      </c>
      <c r="G1176" s="121" t="s">
        <v>26</v>
      </c>
      <c r="H1176" s="62" t="str">
        <f t="shared" si="127"/>
        <v>Japonica</v>
      </c>
      <c r="I1176" s="18">
        <f t="shared" si="128"/>
        <v>0</v>
      </c>
      <c r="J1176" s="18">
        <f t="shared" si="129"/>
        <v>0</v>
      </c>
      <c r="K1176" s="18">
        <f t="shared" si="130"/>
        <v>0</v>
      </c>
      <c r="L1176" s="57" t="str">
        <f t="shared" si="131"/>
        <v>Flore Celeste (See Aspasia Macarthur)</v>
      </c>
      <c r="M1176" s="57" t="str">
        <f t="shared" si="132"/>
        <v>Flore Celeste (See Aspasia Macarthur)</v>
      </c>
      <c r="N1176" s="61" t="str">
        <f t="shared" si="126"/>
        <v>Flore Celeste (See Aspasia Macarthur)</v>
      </c>
    </row>
    <row r="1177" spans="1:14" ht="25.15" customHeight="1" x14ac:dyDescent="0.2">
      <c r="A1177" s="70" t="s">
        <v>970</v>
      </c>
      <c r="B1177" s="71">
        <v>1930</v>
      </c>
      <c r="C1177" s="68" t="str">
        <f>IF(ISERROR(VLOOKUP(IF(RIGHT($A1177,1)=")",LEFT($A1177,FIND(" (",$A1177)-1),$A1177),[1]ACCS!$B$2:$B$5003, 1, FALSE)), "","1")</f>
        <v/>
      </c>
      <c r="D1177" s="103" t="str">
        <f>IF($B1177="Unknown","",IF($B1177="","",IF(VALUE(LEFT($B1177,4))&lt;Calc!$J$2,"ANTIQUE","")))</f>
        <v/>
      </c>
      <c r="E1177" s="72" t="s">
        <v>24</v>
      </c>
      <c r="F1177" s="121"/>
      <c r="G1177" s="121"/>
      <c r="H1177" s="62" t="str">
        <f t="shared" si="127"/>
        <v>Japonica</v>
      </c>
      <c r="I1177" s="18">
        <f t="shared" si="128"/>
        <v>0</v>
      </c>
      <c r="J1177" s="18">
        <f t="shared" si="129"/>
        <v>0</v>
      </c>
      <c r="K1177" s="18">
        <f t="shared" si="130"/>
        <v>0</v>
      </c>
      <c r="L1177" s="57" t="str">
        <f t="shared" si="131"/>
        <v>Florence Coker Rogers</v>
      </c>
      <c r="M1177" s="57" t="str">
        <f t="shared" si="132"/>
        <v>Florence Coker Rogers</v>
      </c>
      <c r="N1177" s="61" t="str">
        <f t="shared" si="126"/>
        <v>Florence Coker Rogers</v>
      </c>
    </row>
    <row r="1178" spans="1:14" ht="25.15" customHeight="1" x14ac:dyDescent="0.2">
      <c r="A1178" s="70" t="s">
        <v>971</v>
      </c>
      <c r="B1178" s="71">
        <v>1947</v>
      </c>
      <c r="C1178" s="68" t="str">
        <f>IF(ISERROR(VLOOKUP(IF(RIGHT($A1178,1)=")",LEFT($A1178,FIND(" (",$A1178)-1),$A1178),[1]ACCS!$B$2:$B$5003, 1, FALSE)), "","1")</f>
        <v/>
      </c>
      <c r="D1178" s="103" t="str">
        <f>IF($B1178="Unknown","",IF($B1178="","",IF(VALUE(LEFT($B1178,4))&lt;Calc!$J$2,"ANTIQUE","")))</f>
        <v/>
      </c>
      <c r="E1178" s="72" t="s">
        <v>47</v>
      </c>
      <c r="F1178" s="121"/>
      <c r="G1178" s="121"/>
      <c r="H1178" s="62" t="str">
        <f t="shared" si="127"/>
        <v>Japonica</v>
      </c>
      <c r="I1178" s="18">
        <f t="shared" si="128"/>
        <v>0</v>
      </c>
      <c r="J1178" s="18">
        <f t="shared" si="129"/>
        <v>0</v>
      </c>
      <c r="K1178" s="18">
        <f t="shared" si="130"/>
        <v>0</v>
      </c>
      <c r="L1178" s="57" t="str">
        <f t="shared" si="131"/>
        <v>Florence Daniell</v>
      </c>
      <c r="M1178" s="57" t="str">
        <f t="shared" si="132"/>
        <v>Florence Daniell</v>
      </c>
      <c r="N1178" s="61" t="str">
        <f t="shared" si="126"/>
        <v>Florence Daniell</v>
      </c>
    </row>
    <row r="1179" spans="1:14" ht="25.15" customHeight="1" x14ac:dyDescent="0.2">
      <c r="A1179" s="70" t="s">
        <v>972</v>
      </c>
      <c r="B1179" s="71">
        <v>1949</v>
      </c>
      <c r="C1179" s="68" t="str">
        <f>IF(ISERROR(VLOOKUP(IF(RIGHT($A1179,1)=")",LEFT($A1179,FIND(" (",$A1179)-1),$A1179),[1]ACCS!$B$2:$B$5003, 1, FALSE)), "","1")</f>
        <v>1</v>
      </c>
      <c r="D1179" s="103" t="str">
        <f>IF($B1179="Unknown","",IF($B1179="","",IF(VALUE(LEFT($B1179,4))&lt;Calc!$J$2,"ANTIQUE","")))</f>
        <v/>
      </c>
      <c r="E1179" s="72" t="s">
        <v>24</v>
      </c>
      <c r="F1179" s="121" t="s">
        <v>5</v>
      </c>
      <c r="G1179" s="121"/>
      <c r="H1179" s="62" t="str">
        <f t="shared" si="127"/>
        <v>Japonica</v>
      </c>
      <c r="I1179" s="18">
        <f t="shared" si="128"/>
        <v>0</v>
      </c>
      <c r="J1179" s="18">
        <f t="shared" si="129"/>
        <v>0</v>
      </c>
      <c r="K1179" s="18">
        <f t="shared" si="130"/>
        <v>0</v>
      </c>
      <c r="L1179" s="57" t="str">
        <f t="shared" si="131"/>
        <v>Florence Hollis</v>
      </c>
      <c r="M1179" s="57" t="str">
        <f t="shared" si="132"/>
        <v>Florence Hollis</v>
      </c>
      <c r="N1179" s="61" t="str">
        <f t="shared" si="126"/>
        <v>Florence Hollis</v>
      </c>
    </row>
    <row r="1180" spans="1:14" ht="25.15" customHeight="1" x14ac:dyDescent="0.2">
      <c r="A1180" s="70" t="s">
        <v>973</v>
      </c>
      <c r="B1180" s="71">
        <v>1941</v>
      </c>
      <c r="C1180" s="68" t="str">
        <f>IF(ISERROR(VLOOKUP(IF(RIGHT($A1180,1)=")",LEFT($A1180,FIND(" (",$A1180)-1),$A1180),[1]ACCS!$B$2:$B$5003, 1, FALSE)), "","1")</f>
        <v>1</v>
      </c>
      <c r="D1180" s="103" t="str">
        <f>IF($B1180="Unknown","",IF($B1180="","",IF(VALUE(LEFT($B1180,4))&lt;Calc!$J$2,"ANTIQUE","")))</f>
        <v/>
      </c>
      <c r="E1180" s="72" t="s">
        <v>21</v>
      </c>
      <c r="F1180" s="121"/>
      <c r="G1180" s="121"/>
      <c r="H1180" s="62" t="str">
        <f t="shared" si="127"/>
        <v>Japonica</v>
      </c>
      <c r="I1180" s="18">
        <f t="shared" si="128"/>
        <v>0</v>
      </c>
      <c r="J1180" s="18">
        <f t="shared" si="129"/>
        <v>0</v>
      </c>
      <c r="K1180" s="18">
        <f t="shared" si="130"/>
        <v>0</v>
      </c>
      <c r="L1180" s="57" t="str">
        <f t="shared" si="131"/>
        <v>Florence Stratton</v>
      </c>
      <c r="M1180" s="57" t="str">
        <f t="shared" si="132"/>
        <v>Florence Stratton</v>
      </c>
      <c r="N1180" s="61" t="str">
        <f t="shared" si="126"/>
        <v>Florence Stratton</v>
      </c>
    </row>
    <row r="1181" spans="1:14" ht="25.15" customHeight="1" x14ac:dyDescent="0.2">
      <c r="A1181" s="70" t="s">
        <v>974</v>
      </c>
      <c r="B1181" s="71">
        <v>2013</v>
      </c>
      <c r="C1181" s="68" t="str">
        <f>IF(ISERROR(VLOOKUP(IF(RIGHT($A1181,1)=")",LEFT($A1181,FIND(" (",$A1181)-1),$A1181),[1]ACCS!$B$2:$B$5003, 1, FALSE)), "","1")</f>
        <v>1</v>
      </c>
      <c r="D1181" s="103" t="str">
        <f>IF($B1181="Unknown","",IF($B1181="","",IF(VALUE(LEFT($B1181,4))&lt;Calc!$J$2,"ANTIQUE","")))</f>
        <v/>
      </c>
      <c r="E1181" s="72" t="s">
        <v>24</v>
      </c>
      <c r="F1181" s="121"/>
      <c r="G1181" s="121"/>
      <c r="H1181" s="62" t="str">
        <f t="shared" si="127"/>
        <v>Japonica</v>
      </c>
      <c r="I1181" s="18">
        <f t="shared" si="128"/>
        <v>0</v>
      </c>
      <c r="J1181" s="18">
        <f t="shared" si="129"/>
        <v>0</v>
      </c>
      <c r="K1181" s="18">
        <f t="shared" si="130"/>
        <v>0</v>
      </c>
      <c r="L1181" s="57" t="str">
        <f t="shared" si="131"/>
        <v>Florence's Debutante</v>
      </c>
      <c r="M1181" s="57" t="str">
        <f t="shared" si="132"/>
        <v>Florence's Debutante</v>
      </c>
      <c r="N1181" s="61" t="str">
        <f t="shared" si="126"/>
        <v>Florence's Debutante</v>
      </c>
    </row>
    <row r="1182" spans="1:14" ht="25.15" customHeight="1" x14ac:dyDescent="0.2">
      <c r="A1182" s="70" t="s">
        <v>2993</v>
      </c>
      <c r="B1182" s="71">
        <v>2020</v>
      </c>
      <c r="C1182" s="68" t="str">
        <f>IF(ISERROR(VLOOKUP(IF(RIGHT($A1182,1)=")",LEFT($A1182,FIND(" (",$A1182)-1),$A1182),[1]ACCS!$B$2:$B$5003, 1, FALSE)), "","1")</f>
        <v>1</v>
      </c>
      <c r="D1182" s="103" t="str">
        <f>IF($B1182="Unknown","",IF($B1182="","",IF(VALUE(LEFT($B1182,4))&lt;Calc!$J$2,"ANTIQUE","")))</f>
        <v/>
      </c>
      <c r="E1182" s="72" t="s">
        <v>24</v>
      </c>
      <c r="F1182" s="121"/>
      <c r="G1182" s="121" t="s">
        <v>26</v>
      </c>
      <c r="H1182" s="62" t="str">
        <f t="shared" si="127"/>
        <v>Japonica</v>
      </c>
      <c r="I1182" s="18">
        <f t="shared" si="128"/>
        <v>0</v>
      </c>
      <c r="J1182" s="18">
        <f t="shared" si="129"/>
        <v>0</v>
      </c>
      <c r="K1182" s="18">
        <f t="shared" si="130"/>
        <v>0</v>
      </c>
      <c r="L1182" s="57" t="str">
        <f t="shared" si="131"/>
        <v>Florence's Fancy Formal</v>
      </c>
      <c r="M1182" s="57" t="str">
        <f t="shared" si="132"/>
        <v>Florence's Fancy Formal</v>
      </c>
      <c r="N1182" s="61" t="str">
        <f t="shared" si="126"/>
        <v>Florence's Fancy Formal</v>
      </c>
    </row>
    <row r="1183" spans="1:14" ht="25.15" customHeight="1" x14ac:dyDescent="0.2">
      <c r="A1183" s="70" t="s">
        <v>975</v>
      </c>
      <c r="B1183" s="71">
        <v>1977</v>
      </c>
      <c r="C1183" s="68" t="str">
        <f>IF(ISERROR(VLOOKUP(IF(RIGHT($A1183,1)=")",LEFT($A1183,FIND(" (",$A1183)-1),$A1183),[1]ACCS!$B$2:$B$5003, 1, FALSE)), "","1")</f>
        <v>1</v>
      </c>
      <c r="D1183" s="103" t="str">
        <f>IF($B1183="Unknown","",IF($B1183="","",IF(VALUE(LEFT($B1183,4))&lt;Calc!$J$2,"ANTIQUE","")))</f>
        <v/>
      </c>
      <c r="E1183" s="72" t="s">
        <v>37</v>
      </c>
      <c r="F1183" s="121"/>
      <c r="G1183" s="121"/>
      <c r="H1183" s="62" t="str">
        <f t="shared" si="127"/>
        <v>Japonica</v>
      </c>
      <c r="I1183" s="18">
        <f t="shared" si="128"/>
        <v>0</v>
      </c>
      <c r="J1183" s="18">
        <f t="shared" si="129"/>
        <v>0</v>
      </c>
      <c r="K1183" s="18">
        <f t="shared" si="130"/>
        <v>0</v>
      </c>
      <c r="L1183" s="57" t="str">
        <f t="shared" si="131"/>
        <v>Flossie Goodson</v>
      </c>
      <c r="M1183" s="57" t="str">
        <f t="shared" si="132"/>
        <v>Flossie Goodson</v>
      </c>
      <c r="N1183" s="61" t="str">
        <f t="shared" si="126"/>
        <v>Flossie Goodson</v>
      </c>
    </row>
    <row r="1184" spans="1:14" ht="25.15" customHeight="1" x14ac:dyDescent="0.2">
      <c r="A1184" s="70" t="s">
        <v>976</v>
      </c>
      <c r="B1184" s="71">
        <v>1965</v>
      </c>
      <c r="C1184" s="68" t="str">
        <f>IF(ISERROR(VLOOKUP(IF(RIGHT($A1184,1)=")",LEFT($A1184,FIND(" (",$A1184)-1),$A1184),[1]ACCS!$B$2:$B$5003, 1, FALSE)), "","1")</f>
        <v>1</v>
      </c>
      <c r="D1184" s="103" t="str">
        <f>IF($B1184="Unknown","",IF($B1184="","",IF(VALUE(LEFT($B1184,4))&lt;Calc!$J$2,"ANTIQUE","")))</f>
        <v/>
      </c>
      <c r="E1184" s="72" t="s">
        <v>30</v>
      </c>
      <c r="F1184" s="121"/>
      <c r="G1184" s="121"/>
      <c r="H1184" s="62" t="str">
        <f t="shared" si="127"/>
        <v>Reticulata</v>
      </c>
      <c r="I1184" s="18">
        <f t="shared" si="128"/>
        <v>1</v>
      </c>
      <c r="J1184" s="18">
        <f t="shared" si="129"/>
        <v>0</v>
      </c>
      <c r="K1184" s="18">
        <f t="shared" si="130"/>
        <v>0</v>
      </c>
      <c r="L1184" s="57" t="str">
        <f t="shared" si="131"/>
        <v>Flower Girl</v>
      </c>
      <c r="M1184" s="57" t="str">
        <f t="shared" si="132"/>
        <v>Flower Girl</v>
      </c>
      <c r="N1184" s="61" t="str">
        <f t="shared" si="126"/>
        <v>Flower Girl</v>
      </c>
    </row>
    <row r="1185" spans="1:14" ht="25.15" customHeight="1" x14ac:dyDescent="0.2">
      <c r="A1185" s="70" t="s">
        <v>977</v>
      </c>
      <c r="B1185" s="71">
        <v>1975</v>
      </c>
      <c r="C1185" s="68" t="str">
        <f>IF(ISERROR(VLOOKUP(IF(RIGHT($A1185,1)=")",LEFT($A1185,FIND(" (",$A1185)-1),$A1185),[1]ACCS!$B$2:$B$5003, 1, FALSE)), "","1")</f>
        <v/>
      </c>
      <c r="D1185" s="103" t="str">
        <f>IF($B1185="Unknown","",IF($B1185="","",IF(VALUE(LEFT($B1185,4))&lt;Calc!$J$2,"ANTIQUE","")))</f>
        <v/>
      </c>
      <c r="E1185" s="72" t="s">
        <v>37</v>
      </c>
      <c r="F1185" s="121"/>
      <c r="G1185" s="121"/>
      <c r="H1185" s="62" t="str">
        <f t="shared" si="127"/>
        <v>Japonica</v>
      </c>
      <c r="I1185" s="18">
        <f t="shared" si="128"/>
        <v>0</v>
      </c>
      <c r="J1185" s="18">
        <f t="shared" si="129"/>
        <v>0</v>
      </c>
      <c r="K1185" s="18">
        <f t="shared" si="130"/>
        <v>0</v>
      </c>
      <c r="L1185" s="57" t="str">
        <f t="shared" si="131"/>
        <v>Flower Village (Hana-no-sato)</v>
      </c>
      <c r="M1185" s="57" t="str">
        <f t="shared" si="132"/>
        <v>Flower Village (Hana-no-sato)</v>
      </c>
      <c r="N1185" s="61" t="str">
        <f t="shared" si="126"/>
        <v>Flower Village</v>
      </c>
    </row>
    <row r="1186" spans="1:14" ht="25.15" customHeight="1" x14ac:dyDescent="0.2">
      <c r="A1186" s="70" t="s">
        <v>978</v>
      </c>
      <c r="B1186" s="71">
        <v>1951</v>
      </c>
      <c r="C1186" s="68" t="str">
        <f>IF(ISERROR(VLOOKUP(IF(RIGHT($A1186,1)=")",LEFT($A1186,FIND(" (",$A1186)-1),$A1186),[1]ACCS!$B$2:$B$5003, 1, FALSE)), "","1")</f>
        <v>1</v>
      </c>
      <c r="D1186" s="103" t="str">
        <f>IF($B1186="Unknown","",IF($B1186="","",IF(VALUE(LEFT($B1186,4))&lt;Calc!$J$2,"ANTIQUE","")))</f>
        <v/>
      </c>
      <c r="E1186" s="72" t="s">
        <v>37</v>
      </c>
      <c r="F1186" s="121"/>
      <c r="G1186" s="121"/>
      <c r="H1186" s="62" t="str">
        <f t="shared" si="127"/>
        <v>Japonica</v>
      </c>
      <c r="I1186" s="18">
        <f t="shared" si="128"/>
        <v>0</v>
      </c>
      <c r="J1186" s="18">
        <f t="shared" si="129"/>
        <v>0</v>
      </c>
      <c r="K1186" s="18">
        <f t="shared" si="130"/>
        <v>0</v>
      </c>
      <c r="L1186" s="57" t="str">
        <f t="shared" si="131"/>
        <v>Flowerwood (Mathotiana Fimbriata)</v>
      </c>
      <c r="M1186" s="57" t="str">
        <f t="shared" si="132"/>
        <v>Flowerwood (Mathotiana Fimbriata)</v>
      </c>
      <c r="N1186" s="61" t="str">
        <f t="shared" si="126"/>
        <v>Flowerwood</v>
      </c>
    </row>
    <row r="1187" spans="1:14" ht="25.15" customHeight="1" x14ac:dyDescent="0.2">
      <c r="A1187" s="70" t="s">
        <v>979</v>
      </c>
      <c r="B1187" s="71">
        <v>2012</v>
      </c>
      <c r="C1187" s="68" t="str">
        <f>IF(ISERROR(VLOOKUP(IF(RIGHT($A1187,1)=")",LEFT($A1187,FIND(" (",$A1187)-1),$A1187),[1]ACCS!$B$2:$B$5003, 1, FALSE)), "","1")</f>
        <v>1</v>
      </c>
      <c r="D1187" s="103" t="str">
        <f>IF($B1187="Unknown","",IF($B1187="","",IF(VALUE(LEFT($B1187,4))&lt;Calc!$J$2,"ANTIQUE","")))</f>
        <v/>
      </c>
      <c r="E1187" s="72" t="s">
        <v>30</v>
      </c>
      <c r="F1187" s="121"/>
      <c r="G1187" s="121"/>
      <c r="H1187" s="62" t="str">
        <f t="shared" si="127"/>
        <v>Reticulata</v>
      </c>
      <c r="I1187" s="18">
        <f t="shared" si="128"/>
        <v>1</v>
      </c>
      <c r="J1187" s="18">
        <f t="shared" si="129"/>
        <v>0</v>
      </c>
      <c r="K1187" s="18">
        <f t="shared" si="130"/>
        <v>0</v>
      </c>
      <c r="L1187" s="57" t="str">
        <f t="shared" si="131"/>
        <v>Fly Fly (Pian Pian)</v>
      </c>
      <c r="M1187" s="57" t="str">
        <f t="shared" si="132"/>
        <v>Fly Fly (Pian Pian)</v>
      </c>
      <c r="N1187" s="61" t="str">
        <f t="shared" si="126"/>
        <v>Fly Fly</v>
      </c>
    </row>
    <row r="1188" spans="1:14" ht="25.15" customHeight="1" x14ac:dyDescent="0.2">
      <c r="A1188" s="70" t="s">
        <v>980</v>
      </c>
      <c r="B1188" s="71">
        <v>1963</v>
      </c>
      <c r="C1188" s="68" t="str">
        <f>IF(ISERROR(VLOOKUP(IF(RIGHT($A1188,1)=")",LEFT($A1188,FIND(" (",$A1188)-1),$A1188),[1]ACCS!$B$2:$B$5003, 1, FALSE)), "","1")</f>
        <v>1</v>
      </c>
      <c r="D1188" s="103" t="str">
        <f>IF($B1188="Unknown","",IF($B1188="","",IF(VALUE(LEFT($B1188,4))&lt;Calc!$J$2,"ANTIQUE","")))</f>
        <v/>
      </c>
      <c r="E1188" s="72" t="s">
        <v>61</v>
      </c>
      <c r="F1188" s="121"/>
      <c r="G1188" s="121"/>
      <c r="H1188" s="62" t="str">
        <f t="shared" si="127"/>
        <v>Japonica</v>
      </c>
      <c r="I1188" s="18">
        <f t="shared" si="128"/>
        <v>0</v>
      </c>
      <c r="J1188" s="18">
        <f t="shared" si="129"/>
        <v>0</v>
      </c>
      <c r="K1188" s="18">
        <f t="shared" si="130"/>
        <v>0</v>
      </c>
      <c r="L1188" s="57" t="str">
        <f t="shared" si="131"/>
        <v>Flynn Sans</v>
      </c>
      <c r="M1188" s="57" t="str">
        <f t="shared" si="132"/>
        <v>Flynn Sans</v>
      </c>
      <c r="N1188" s="61" t="str">
        <f t="shared" si="126"/>
        <v>Flynn Sans</v>
      </c>
    </row>
    <row r="1189" spans="1:14" ht="25.15" customHeight="1" x14ac:dyDescent="0.2">
      <c r="A1189" s="99" t="s">
        <v>3554</v>
      </c>
      <c r="B1189" s="100">
        <v>2023</v>
      </c>
      <c r="C1189" s="68" t="str">
        <f>IF(ISERROR(VLOOKUP(IF(RIGHT($A1189,1)=")",LEFT($A1189,FIND(" (",$A1189)-1),$A1189),[1]ACCS!$B$2:$B$5003, 1, FALSE)), "","1")</f>
        <v>1</v>
      </c>
      <c r="D1189" s="115" t="str">
        <f>IF($B1189="Unknown","",IF($B1189="","",IF(VALUE(LEFT($B1189,4))&lt;Calc!$J$2,"ANTIQUE","")))</f>
        <v/>
      </c>
      <c r="E1189" s="53" t="s">
        <v>37</v>
      </c>
      <c r="F1189" s="121"/>
      <c r="G1189" s="121"/>
      <c r="H1189" s="62" t="str">
        <f t="shared" si="127"/>
        <v>Japonica</v>
      </c>
      <c r="I1189" s="18">
        <f t="shared" si="128"/>
        <v>0</v>
      </c>
      <c r="J1189" s="18">
        <f t="shared" si="129"/>
        <v>0</v>
      </c>
      <c r="K1189" s="18">
        <f t="shared" si="130"/>
        <v>0</v>
      </c>
      <c r="L1189" s="57" t="str">
        <f t="shared" si="131"/>
        <v>Forrest's Royal Pearl</v>
      </c>
      <c r="M1189" s="57" t="str">
        <f t="shared" si="132"/>
        <v>Forrest's Royal Pearl</v>
      </c>
      <c r="N1189" s="61" t="str">
        <f t="shared" si="126"/>
        <v>Forrest's Royal Pearl</v>
      </c>
    </row>
    <row r="1190" spans="1:14" ht="25.15" customHeight="1" x14ac:dyDescent="0.2">
      <c r="A1190" s="70" t="s">
        <v>981</v>
      </c>
      <c r="B1190" s="71">
        <v>1985</v>
      </c>
      <c r="C1190" s="68" t="str">
        <f>IF(ISERROR(VLOOKUP(IF(RIGHT($A1190,1)=")",LEFT($A1190,FIND(" (",$A1190)-1),$A1190),[1]ACCS!$B$2:$B$5003, 1, FALSE)), "","1")</f>
        <v>1</v>
      </c>
      <c r="D1190" s="103" t="str">
        <f>IF($B1190="Unknown","",IF($B1190="","",IF(VALUE(LEFT($B1190,4))&lt;Calc!$J$2,"ANTIQUE","")))</f>
        <v/>
      </c>
      <c r="E1190" s="72" t="s">
        <v>30</v>
      </c>
      <c r="F1190" s="121"/>
      <c r="G1190" s="121"/>
      <c r="H1190" s="62" t="str">
        <f t="shared" si="127"/>
        <v>Reticulata</v>
      </c>
      <c r="I1190" s="18">
        <f t="shared" si="128"/>
        <v>1</v>
      </c>
      <c r="J1190" s="18">
        <f t="shared" si="129"/>
        <v>0</v>
      </c>
      <c r="K1190" s="18">
        <f t="shared" si="130"/>
        <v>0</v>
      </c>
      <c r="L1190" s="57" t="str">
        <f t="shared" si="131"/>
        <v>Fortieth Anniversary</v>
      </c>
      <c r="M1190" s="57" t="str">
        <f t="shared" si="132"/>
        <v>Fortieth Anniversary</v>
      </c>
      <c r="N1190" s="61" t="str">
        <f t="shared" si="126"/>
        <v>Fortieth Anniversary</v>
      </c>
    </row>
    <row r="1191" spans="1:14" ht="25.15" customHeight="1" x14ac:dyDescent="0.2">
      <c r="A1191" s="70" t="s">
        <v>982</v>
      </c>
      <c r="B1191" s="71">
        <v>1980</v>
      </c>
      <c r="C1191" s="68" t="str">
        <f>IF(ISERROR(VLOOKUP(IF(RIGHT($A1191,1)=")",LEFT($A1191,FIND(" (",$A1191)-1),$A1191),[1]ACCS!$B$2:$B$5003, 1, FALSE)), "","1")</f>
        <v>1</v>
      </c>
      <c r="D1191" s="103" t="str">
        <f>IF($B1191="Unknown","",IF($B1191="","",IF(VALUE(LEFT($B1191,4))&lt;Calc!$J$2,"ANTIQUE","")))</f>
        <v/>
      </c>
      <c r="E1191" s="72" t="s">
        <v>29</v>
      </c>
      <c r="F1191" s="121"/>
      <c r="G1191" s="121"/>
      <c r="H1191" s="62" t="str">
        <f t="shared" si="127"/>
        <v>Reticulata</v>
      </c>
      <c r="I1191" s="18">
        <f t="shared" si="128"/>
        <v>1</v>
      </c>
      <c r="J1191" s="18">
        <f t="shared" si="129"/>
        <v>0</v>
      </c>
      <c r="K1191" s="18">
        <f t="shared" si="130"/>
        <v>0</v>
      </c>
      <c r="L1191" s="57" t="str">
        <f t="shared" si="131"/>
        <v>Fortuna</v>
      </c>
      <c r="M1191" s="57" t="str">
        <f t="shared" si="132"/>
        <v>Fortuna</v>
      </c>
      <c r="N1191" s="61" t="str">
        <f t="shared" si="126"/>
        <v>Fortuna</v>
      </c>
    </row>
    <row r="1192" spans="1:14" ht="25.15" customHeight="1" x14ac:dyDescent="0.2">
      <c r="A1192" s="70" t="s">
        <v>983</v>
      </c>
      <c r="B1192" s="71">
        <v>1969</v>
      </c>
      <c r="C1192" s="68" t="str">
        <f>IF(ISERROR(VLOOKUP(IF(RIGHT($A1192,1)=")",LEFT($A1192,FIND(" (",$A1192)-1),$A1192),[1]ACCS!$B$2:$B$5003, 1, FALSE)), "","1")</f>
        <v/>
      </c>
      <c r="D1192" s="103" t="str">
        <f>IF($B1192="Unknown","",IF($B1192="","",IF(VALUE(LEFT($B1192,4))&lt;Calc!$J$2,"ANTIQUE","")))</f>
        <v/>
      </c>
      <c r="E1192" s="72" t="s">
        <v>21</v>
      </c>
      <c r="F1192" s="121"/>
      <c r="G1192" s="121"/>
      <c r="H1192" s="62" t="str">
        <f t="shared" si="127"/>
        <v>Reticulata</v>
      </c>
      <c r="I1192" s="18">
        <f t="shared" si="128"/>
        <v>1</v>
      </c>
      <c r="J1192" s="18">
        <f t="shared" si="129"/>
        <v>0</v>
      </c>
      <c r="K1192" s="18">
        <f t="shared" si="130"/>
        <v>0</v>
      </c>
      <c r="L1192" s="57" t="str">
        <f t="shared" si="131"/>
        <v>Forty-Niner</v>
      </c>
      <c r="M1192" s="57" t="str">
        <f t="shared" si="132"/>
        <v>Forty-Niner</v>
      </c>
      <c r="N1192" s="61" t="str">
        <f t="shared" si="126"/>
        <v>Forty-Niner</v>
      </c>
    </row>
    <row r="1193" spans="1:14" ht="25.15" customHeight="1" x14ac:dyDescent="0.2">
      <c r="A1193" s="70" t="s">
        <v>984</v>
      </c>
      <c r="B1193" s="71">
        <v>1971</v>
      </c>
      <c r="C1193" s="68" t="str">
        <f>IF(ISERROR(VLOOKUP(IF(RIGHT($A1193,1)=")",LEFT($A1193,FIND(" (",$A1193)-1),$A1193),[1]ACCS!$B$2:$B$5003, 1, FALSE)), "","1")</f>
        <v>1</v>
      </c>
      <c r="D1193" s="103" t="str">
        <f>IF($B1193="Unknown","",IF($B1193="","",IF(VALUE(LEFT($B1193,4))&lt;Calc!$J$2,"ANTIQUE","")))</f>
        <v/>
      </c>
      <c r="E1193" s="72" t="s">
        <v>30</v>
      </c>
      <c r="F1193" s="121"/>
      <c r="G1193" s="121"/>
      <c r="H1193" s="62" t="str">
        <f t="shared" si="127"/>
        <v>Reticulata</v>
      </c>
      <c r="I1193" s="18">
        <f t="shared" si="128"/>
        <v>1</v>
      </c>
      <c r="J1193" s="18">
        <f t="shared" si="129"/>
        <v>0</v>
      </c>
      <c r="K1193" s="18">
        <f t="shared" si="130"/>
        <v>0</v>
      </c>
      <c r="L1193" s="57" t="str">
        <f t="shared" si="131"/>
        <v>Four Winds</v>
      </c>
      <c r="M1193" s="57" t="str">
        <f t="shared" si="132"/>
        <v>Four Winds</v>
      </c>
      <c r="N1193" s="61" t="str">
        <f t="shared" si="126"/>
        <v>Four Winds</v>
      </c>
    </row>
    <row r="1194" spans="1:14" ht="25.15" customHeight="1" x14ac:dyDescent="0.2">
      <c r="A1194" s="70" t="s">
        <v>985</v>
      </c>
      <c r="B1194" s="71">
        <v>2002</v>
      </c>
      <c r="C1194" s="68" t="str">
        <f>IF(ISERROR(VLOOKUP(IF(RIGHT($A1194,1)=")",LEFT($A1194,FIND(" (",$A1194)-1),$A1194),[1]ACCS!$B$2:$B$5003, 1, FALSE)), "","1")</f>
        <v/>
      </c>
      <c r="D1194" s="103" t="str">
        <f>IF($B1194="Unknown","",IF($B1194="","",IF(VALUE(LEFT($B1194,4))&lt;Calc!$J$2,"ANTIQUE","")))</f>
        <v/>
      </c>
      <c r="E1194" s="72" t="s">
        <v>24</v>
      </c>
      <c r="F1194" s="121"/>
      <c r="G1194" s="121"/>
      <c r="H1194" s="62" t="str">
        <f t="shared" si="127"/>
        <v>NRH</v>
      </c>
      <c r="I1194" s="18">
        <f t="shared" si="128"/>
        <v>2</v>
      </c>
      <c r="J1194" s="18">
        <f t="shared" si="129"/>
        <v>0</v>
      </c>
      <c r="K1194" s="18">
        <f t="shared" si="130"/>
        <v>0</v>
      </c>
      <c r="L1194" s="57" t="str">
        <f t="shared" si="131"/>
        <v>Fragrant Asia</v>
      </c>
      <c r="M1194" s="57" t="str">
        <f t="shared" si="132"/>
        <v>Fragrant Asia</v>
      </c>
      <c r="N1194" s="61" t="str">
        <f t="shared" si="126"/>
        <v>Fragrant Asia</v>
      </c>
    </row>
    <row r="1195" spans="1:14" ht="25.15" customHeight="1" x14ac:dyDescent="0.2">
      <c r="A1195" s="70" t="s">
        <v>986</v>
      </c>
      <c r="B1195" s="71">
        <v>1991</v>
      </c>
      <c r="C1195" s="68" t="str">
        <f>IF(ISERROR(VLOOKUP(IF(RIGHT($A1195,1)=")",LEFT($A1195,FIND(" (",$A1195)-1),$A1195),[1]ACCS!$B$2:$B$5003, 1, FALSE)), "","1")</f>
        <v>1</v>
      </c>
      <c r="D1195" s="103" t="str">
        <f>IF($B1195="Unknown","",IF($B1195="","",IF(VALUE(LEFT($B1195,4))&lt;Calc!$J$2,"ANTIQUE","")))</f>
        <v/>
      </c>
      <c r="E1195" s="72" t="s">
        <v>24</v>
      </c>
      <c r="F1195" s="121"/>
      <c r="G1195" s="121"/>
      <c r="H1195" s="62" t="str">
        <f t="shared" si="127"/>
        <v>Japonica</v>
      </c>
      <c r="I1195" s="18">
        <f t="shared" si="128"/>
        <v>0</v>
      </c>
      <c r="J1195" s="18">
        <f t="shared" si="129"/>
        <v>0</v>
      </c>
      <c r="K1195" s="18">
        <f t="shared" si="130"/>
        <v>0</v>
      </c>
      <c r="L1195" s="57" t="str">
        <f t="shared" si="131"/>
        <v>Fragrant Boutonniere</v>
      </c>
      <c r="M1195" s="57" t="str">
        <f t="shared" si="132"/>
        <v>Fragrant Boutonniere</v>
      </c>
      <c r="N1195" s="61" t="str">
        <f t="shared" si="126"/>
        <v>Fragrant Boutonniere</v>
      </c>
    </row>
    <row r="1196" spans="1:14" ht="25.15" customHeight="1" x14ac:dyDescent="0.2">
      <c r="A1196" s="70" t="s">
        <v>987</v>
      </c>
      <c r="B1196" s="71">
        <v>2002</v>
      </c>
      <c r="C1196" s="68" t="str">
        <f>IF(ISERROR(VLOOKUP(IF(RIGHT($A1196,1)=")",LEFT($A1196,FIND(" (",$A1196)-1),$A1196),[1]ACCS!$B$2:$B$5003, 1, FALSE)), "","1")</f>
        <v/>
      </c>
      <c r="D1196" s="103" t="str">
        <f>IF($B1196="Unknown","",IF($B1196="","",IF(VALUE(LEFT($B1196,4))&lt;Calc!$J$2,"ANTIQUE","")))</f>
        <v/>
      </c>
      <c r="E1196" s="72" t="s">
        <v>24</v>
      </c>
      <c r="F1196" s="121"/>
      <c r="G1196" s="121"/>
      <c r="H1196" s="62" t="str">
        <f t="shared" si="127"/>
        <v>NRH</v>
      </c>
      <c r="I1196" s="18">
        <f t="shared" si="128"/>
        <v>2</v>
      </c>
      <c r="J1196" s="18">
        <f t="shared" si="129"/>
        <v>0</v>
      </c>
      <c r="K1196" s="18">
        <f t="shared" si="130"/>
        <v>0</v>
      </c>
      <c r="L1196" s="57" t="str">
        <f t="shared" si="131"/>
        <v>Fragrant Burgundy</v>
      </c>
      <c r="M1196" s="57" t="str">
        <f t="shared" si="132"/>
        <v>Fragrant Burgundy</v>
      </c>
      <c r="N1196" s="61" t="str">
        <f t="shared" si="126"/>
        <v>Fragrant Burgundy</v>
      </c>
    </row>
    <row r="1197" spans="1:14" ht="25.15" customHeight="1" x14ac:dyDescent="0.2">
      <c r="A1197" s="70" t="s">
        <v>988</v>
      </c>
      <c r="B1197" s="71">
        <v>1994</v>
      </c>
      <c r="C1197" s="68" t="str">
        <f>IF(ISERROR(VLOOKUP(IF(RIGHT($A1197,1)=")",LEFT($A1197,FIND(" (",$A1197)-1),$A1197),[1]ACCS!$B$2:$B$5003, 1, FALSE)), "","1")</f>
        <v>1</v>
      </c>
      <c r="D1197" s="103" t="str">
        <f>IF($B1197="Unknown","",IF($B1197="","",IF(VALUE(LEFT($B1197,4))&lt;Calc!$J$2,"ANTIQUE","")))</f>
        <v/>
      </c>
      <c r="E1197" s="72" t="s">
        <v>61</v>
      </c>
      <c r="F1197" s="121"/>
      <c r="G1197" s="121"/>
      <c r="H1197" s="62" t="str">
        <f t="shared" si="127"/>
        <v>NRH</v>
      </c>
      <c r="I1197" s="18">
        <f t="shared" si="128"/>
        <v>2</v>
      </c>
      <c r="J1197" s="18">
        <f t="shared" si="129"/>
        <v>0</v>
      </c>
      <c r="K1197" s="18">
        <f t="shared" si="130"/>
        <v>0</v>
      </c>
      <c r="L1197" s="57" t="str">
        <f t="shared" si="131"/>
        <v>Fragrant Fairies</v>
      </c>
      <c r="M1197" s="57" t="str">
        <f t="shared" si="132"/>
        <v>Fragrant Fairies</v>
      </c>
      <c r="N1197" s="61" t="str">
        <f t="shared" si="126"/>
        <v>Fragrant Fairies</v>
      </c>
    </row>
    <row r="1198" spans="1:14" ht="25.15" customHeight="1" x14ac:dyDescent="0.2">
      <c r="A1198" s="70" t="s">
        <v>3047</v>
      </c>
      <c r="B1198" s="71">
        <v>2020</v>
      </c>
      <c r="C1198" s="68" t="str">
        <f>IF(ISERROR(VLOOKUP(IF(RIGHT($A1198,1)=")",LEFT($A1198,FIND(" (",$A1198)-1),$A1198),[1]ACCS!$B$2:$B$5003, 1, FALSE)), "","1")</f>
        <v/>
      </c>
      <c r="D1198" s="103" t="str">
        <f>IF($B1198="Unknown","",IF($B1198="","",IF(VALUE(LEFT($B1198,4))&lt;Calc!$J$2,"ANTIQUE","")))</f>
        <v/>
      </c>
      <c r="E1198" s="72" t="s">
        <v>61</v>
      </c>
      <c r="F1198" s="121"/>
      <c r="G1198" s="121"/>
      <c r="H1198" s="62" t="str">
        <f t="shared" si="127"/>
        <v>NRH</v>
      </c>
      <c r="I1198" s="18">
        <f t="shared" si="128"/>
        <v>2</v>
      </c>
      <c r="J1198" s="18">
        <f t="shared" si="129"/>
        <v>0</v>
      </c>
      <c r="K1198" s="18">
        <f t="shared" si="130"/>
        <v>0</v>
      </c>
      <c r="L1198" s="57" t="str">
        <f t="shared" si="131"/>
        <v>Fragrant Feathers</v>
      </c>
      <c r="M1198" s="57" t="str">
        <f t="shared" si="132"/>
        <v>Fragrant Feathers</v>
      </c>
      <c r="N1198" s="61" t="str">
        <f t="shared" si="126"/>
        <v>Fragrant Feathers</v>
      </c>
    </row>
    <row r="1199" spans="1:14" ht="25.15" customHeight="1" x14ac:dyDescent="0.2">
      <c r="A1199" s="70" t="s">
        <v>989</v>
      </c>
      <c r="B1199" s="71">
        <v>2002</v>
      </c>
      <c r="C1199" s="68" t="str">
        <f>IF(ISERROR(VLOOKUP(IF(RIGHT($A1199,1)=")",LEFT($A1199,FIND(" (",$A1199)-1),$A1199),[1]ACCS!$B$2:$B$5003, 1, FALSE)), "","1")</f>
        <v/>
      </c>
      <c r="D1199" s="103" t="str">
        <f>IF($B1199="Unknown","",IF($B1199="","",IF(VALUE(LEFT($B1199,4))&lt;Calc!$J$2,"ANTIQUE","")))</f>
        <v/>
      </c>
      <c r="E1199" s="72" t="s">
        <v>24</v>
      </c>
      <c r="F1199" s="121"/>
      <c r="G1199" s="121"/>
      <c r="H1199" s="62" t="str">
        <f t="shared" si="127"/>
        <v>NRH</v>
      </c>
      <c r="I1199" s="18">
        <f t="shared" si="128"/>
        <v>2</v>
      </c>
      <c r="J1199" s="18">
        <f t="shared" si="129"/>
        <v>0</v>
      </c>
      <c r="K1199" s="18">
        <f t="shared" si="130"/>
        <v>0</v>
      </c>
      <c r="L1199" s="57" t="str">
        <f t="shared" si="131"/>
        <v>Fragrant Jewel</v>
      </c>
      <c r="M1199" s="57" t="str">
        <f t="shared" si="132"/>
        <v>Fragrant Jewel</v>
      </c>
      <c r="N1199" s="61" t="str">
        <f t="shared" si="126"/>
        <v>Fragrant Jewel</v>
      </c>
    </row>
    <row r="1200" spans="1:14" ht="25.15" customHeight="1" x14ac:dyDescent="0.2">
      <c r="A1200" s="70" t="s">
        <v>990</v>
      </c>
      <c r="B1200" s="71">
        <v>1983</v>
      </c>
      <c r="C1200" s="68" t="str">
        <f>IF(ISERROR(VLOOKUP(IF(RIGHT($A1200,1)=")",LEFT($A1200,FIND(" (",$A1200)-1),$A1200),[1]ACCS!$B$2:$B$5003, 1, FALSE)), "","1")</f>
        <v>1</v>
      </c>
      <c r="D1200" s="103" t="str">
        <f>IF($B1200="Unknown","",IF($B1200="","",IF(VALUE(LEFT($B1200,4))&lt;Calc!$J$2,"ANTIQUE","")))</f>
        <v/>
      </c>
      <c r="E1200" s="72" t="s">
        <v>61</v>
      </c>
      <c r="F1200" s="121"/>
      <c r="G1200" s="121"/>
      <c r="H1200" s="62" t="str">
        <f t="shared" si="127"/>
        <v>NRH</v>
      </c>
      <c r="I1200" s="18">
        <f t="shared" si="128"/>
        <v>2</v>
      </c>
      <c r="J1200" s="18">
        <f t="shared" si="129"/>
        <v>0</v>
      </c>
      <c r="K1200" s="18">
        <f t="shared" si="130"/>
        <v>0</v>
      </c>
      <c r="L1200" s="57" t="str">
        <f t="shared" si="131"/>
        <v>Fragrant Joy</v>
      </c>
      <c r="M1200" s="57" t="str">
        <f t="shared" si="132"/>
        <v>Fragrant Joy</v>
      </c>
      <c r="N1200" s="61" t="str">
        <f t="shared" si="126"/>
        <v>Fragrant Joy</v>
      </c>
    </row>
    <row r="1201" spans="1:14" ht="25.15" customHeight="1" x14ac:dyDescent="0.2">
      <c r="A1201" s="70" t="s">
        <v>991</v>
      </c>
      <c r="B1201" s="71">
        <v>2002</v>
      </c>
      <c r="C1201" s="68" t="str">
        <f>IF(ISERROR(VLOOKUP(IF(RIGHT($A1201,1)=")",LEFT($A1201,FIND(" (",$A1201)-1),$A1201),[1]ACCS!$B$2:$B$5003, 1, FALSE)), "","1")</f>
        <v/>
      </c>
      <c r="D1201" s="103" t="str">
        <f>IF($B1201="Unknown","",IF($B1201="","",IF(VALUE(LEFT($B1201,4))&lt;Calc!$J$2,"ANTIQUE","")))</f>
        <v/>
      </c>
      <c r="E1201" s="72" t="s">
        <v>37</v>
      </c>
      <c r="F1201" s="121"/>
      <c r="G1201" s="121"/>
      <c r="H1201" s="62" t="str">
        <f t="shared" si="127"/>
        <v>NRH</v>
      </c>
      <c r="I1201" s="18">
        <f t="shared" si="128"/>
        <v>2</v>
      </c>
      <c r="J1201" s="18">
        <f t="shared" si="129"/>
        <v>0</v>
      </c>
      <c r="K1201" s="18">
        <f t="shared" si="130"/>
        <v>0</v>
      </c>
      <c r="L1201" s="57" t="str">
        <f t="shared" si="131"/>
        <v>Fragrant Legend</v>
      </c>
      <c r="M1201" s="57" t="str">
        <f t="shared" si="132"/>
        <v>Fragrant Legend</v>
      </c>
      <c r="N1201" s="61" t="str">
        <f t="shared" si="126"/>
        <v>Fragrant Legend</v>
      </c>
    </row>
    <row r="1202" spans="1:14" ht="25.15" customHeight="1" x14ac:dyDescent="0.2">
      <c r="A1202" s="70" t="s">
        <v>3059</v>
      </c>
      <c r="B1202" s="71">
        <v>1999</v>
      </c>
      <c r="C1202" s="68" t="str">
        <f>IF(ISERROR(VLOOKUP(IF(RIGHT($A1202,1)=")",LEFT($A1202,FIND(" (",$A1202)-1),$A1202),[1]ACCS!$B$2:$B$5003, 1, FALSE)), "","1")</f>
        <v>1</v>
      </c>
      <c r="D1202" s="103" t="str">
        <f>IF($B1202="Unknown","",IF($B1202="","",IF(VALUE(LEFT($B1202,4))&lt;Calc!$J$2,"ANTIQUE","")))</f>
        <v/>
      </c>
      <c r="E1202" s="72" t="s">
        <v>37</v>
      </c>
      <c r="F1202" s="121"/>
      <c r="G1202" s="121"/>
      <c r="H1202" s="62" t="str">
        <f t="shared" si="127"/>
        <v>NRH</v>
      </c>
      <c r="I1202" s="18">
        <f t="shared" si="128"/>
        <v>2</v>
      </c>
      <c r="J1202" s="18">
        <f t="shared" si="129"/>
        <v>0</v>
      </c>
      <c r="K1202" s="18">
        <f t="shared" si="130"/>
        <v>0</v>
      </c>
      <c r="L1202" s="57" t="str">
        <f t="shared" si="131"/>
        <v>Fragrant Pathfinder</v>
      </c>
      <c r="M1202" s="57" t="str">
        <f t="shared" si="132"/>
        <v>Fragrant Pathfinder</v>
      </c>
      <c r="N1202" s="61" t="str">
        <f t="shared" si="126"/>
        <v>Fragrant Pathfinder</v>
      </c>
    </row>
    <row r="1203" spans="1:14" ht="25.15" customHeight="1" x14ac:dyDescent="0.2">
      <c r="A1203" s="70" t="s">
        <v>992</v>
      </c>
      <c r="B1203" s="71">
        <v>1968</v>
      </c>
      <c r="C1203" s="68" t="str">
        <f>IF(ISERROR(VLOOKUP(IF(RIGHT($A1203,1)=")",LEFT($A1203,FIND(" (",$A1203)-1),$A1203),[1]ACCS!$B$2:$B$5003, 1, FALSE)), "","1")</f>
        <v>1</v>
      </c>
      <c r="D1203" s="103" t="str">
        <f>IF($B1203="Unknown","",IF($B1203="","",IF(VALUE(LEFT($B1203,4))&lt;Calc!$J$2,"ANTIQUE","")))</f>
        <v/>
      </c>
      <c r="E1203" s="72" t="s">
        <v>61</v>
      </c>
      <c r="F1203" s="121"/>
      <c r="G1203" s="121"/>
      <c r="H1203" s="62" t="str">
        <f t="shared" si="127"/>
        <v>NRH</v>
      </c>
      <c r="I1203" s="18">
        <f t="shared" si="128"/>
        <v>2</v>
      </c>
      <c r="J1203" s="18">
        <f t="shared" si="129"/>
        <v>0</v>
      </c>
      <c r="K1203" s="18">
        <f t="shared" si="130"/>
        <v>0</v>
      </c>
      <c r="L1203" s="57" t="str">
        <f t="shared" si="131"/>
        <v>Fragrant Pink</v>
      </c>
      <c r="M1203" s="57" t="str">
        <f t="shared" si="132"/>
        <v>Fragrant Pink</v>
      </c>
      <c r="N1203" s="61" t="str">
        <f t="shared" si="126"/>
        <v>Fragrant Pink</v>
      </c>
    </row>
    <row r="1204" spans="1:14" ht="25.15" customHeight="1" x14ac:dyDescent="0.2">
      <c r="A1204" s="70" t="s">
        <v>993</v>
      </c>
      <c r="B1204" s="71">
        <v>2005</v>
      </c>
      <c r="C1204" s="68" t="str">
        <f>IF(ISERROR(VLOOKUP(IF(RIGHT($A1204,1)=")",LEFT($A1204,FIND(" (",$A1204)-1),$A1204),[1]ACCS!$B$2:$B$5003, 1, FALSE)), "","1")</f>
        <v/>
      </c>
      <c r="D1204" s="103" t="str">
        <f>IF($B1204="Unknown","",IF($B1204="","",IF(VALUE(LEFT($B1204,4))&lt;Calc!$J$2,"ANTIQUE","")))</f>
        <v/>
      </c>
      <c r="E1204" s="72" t="s">
        <v>37</v>
      </c>
      <c r="F1204" s="121"/>
      <c r="G1204" s="121"/>
      <c r="H1204" s="62" t="str">
        <f t="shared" si="127"/>
        <v>NRH</v>
      </c>
      <c r="I1204" s="18">
        <f t="shared" si="128"/>
        <v>2</v>
      </c>
      <c r="J1204" s="18">
        <f t="shared" si="129"/>
        <v>0</v>
      </c>
      <c r="K1204" s="18">
        <f t="shared" si="130"/>
        <v>0</v>
      </c>
      <c r="L1204" s="57" t="str">
        <f t="shared" si="131"/>
        <v>Fragrant Ruby</v>
      </c>
      <c r="M1204" s="57" t="str">
        <f t="shared" si="132"/>
        <v>Fragrant Ruby</v>
      </c>
      <c r="N1204" s="61" t="str">
        <f t="shared" si="126"/>
        <v>Fragrant Ruby</v>
      </c>
    </row>
    <row r="1205" spans="1:14" ht="25.15" customHeight="1" x14ac:dyDescent="0.2">
      <c r="A1205" s="70" t="s">
        <v>994</v>
      </c>
      <c r="B1205" s="71">
        <v>1938</v>
      </c>
      <c r="C1205" s="68" t="str">
        <f>IF(ISERROR(VLOOKUP(IF(RIGHT($A1205,1)=")",LEFT($A1205,FIND(" (",$A1205)-1),$A1205),[1]ACCS!$B$2:$B$5003, 1, FALSE)), "","1")</f>
        <v/>
      </c>
      <c r="D1205" s="103" t="str">
        <f>IF($B1205="Unknown","",IF($B1205="","",IF(VALUE(LEFT($B1205,4))&lt;Calc!$J$2,"ANTIQUE","")))</f>
        <v/>
      </c>
      <c r="E1205" s="72" t="s">
        <v>24</v>
      </c>
      <c r="F1205" s="121"/>
      <c r="G1205" s="121"/>
      <c r="H1205" s="62" t="str">
        <f t="shared" si="127"/>
        <v>Japonica</v>
      </c>
      <c r="I1205" s="18">
        <f t="shared" si="128"/>
        <v>0</v>
      </c>
      <c r="J1205" s="18">
        <f t="shared" si="129"/>
        <v>0</v>
      </c>
      <c r="K1205" s="18">
        <f t="shared" si="130"/>
        <v>0</v>
      </c>
      <c r="L1205" s="57" t="str">
        <f t="shared" si="131"/>
        <v>Fragrant Striped (See Colonial Lady)</v>
      </c>
      <c r="M1205" s="57" t="str">
        <f t="shared" si="132"/>
        <v>Fragrant Striped (See Colonial Lady)</v>
      </c>
      <c r="N1205" s="61" t="str">
        <f t="shared" si="126"/>
        <v>Fragrant Striped (See Colonial Lady)</v>
      </c>
    </row>
    <row r="1206" spans="1:14" ht="25.15" customHeight="1" x14ac:dyDescent="0.2">
      <c r="A1206" s="70" t="s">
        <v>995</v>
      </c>
      <c r="B1206" s="71">
        <v>1998</v>
      </c>
      <c r="C1206" s="68" t="str">
        <f>IF(ISERROR(VLOOKUP(IF(RIGHT($A1206,1)=")",LEFT($A1206,FIND(" (",$A1206)-1),$A1206),[1]ACCS!$B$2:$B$5003, 1, FALSE)), "","1")</f>
        <v>1</v>
      </c>
      <c r="D1206" s="103" t="str">
        <f>IF($B1206="Unknown","",IF($B1206="","",IF(VALUE(LEFT($B1206,4))&lt;Calc!$J$2,"ANTIQUE","")))</f>
        <v/>
      </c>
      <c r="E1206" s="72" t="s">
        <v>61</v>
      </c>
      <c r="F1206" s="121"/>
      <c r="G1206" s="121" t="s">
        <v>26</v>
      </c>
      <c r="H1206" s="62" t="str">
        <f t="shared" si="127"/>
        <v>Japonica</v>
      </c>
      <c r="I1206" s="18">
        <f t="shared" si="128"/>
        <v>0</v>
      </c>
      <c r="J1206" s="18">
        <f t="shared" si="129"/>
        <v>0</v>
      </c>
      <c r="K1206" s="18">
        <f t="shared" si="130"/>
        <v>0</v>
      </c>
      <c r="L1206" s="57" t="str">
        <f t="shared" si="131"/>
        <v>Fran Boudolf</v>
      </c>
      <c r="M1206" s="57" t="str">
        <f t="shared" si="132"/>
        <v>Fran Boudolf</v>
      </c>
      <c r="N1206" s="61" t="str">
        <f t="shared" si="126"/>
        <v>Fran Boudolf</v>
      </c>
    </row>
    <row r="1207" spans="1:14" ht="25.15" customHeight="1" x14ac:dyDescent="0.2">
      <c r="A1207" s="70" t="s">
        <v>996</v>
      </c>
      <c r="B1207" s="71">
        <v>1974</v>
      </c>
      <c r="C1207" s="68" t="str">
        <f>IF(ISERROR(VLOOKUP(IF(RIGHT($A1207,1)=")",LEFT($A1207,FIND(" (",$A1207)-1),$A1207),[1]ACCS!$B$2:$B$5003, 1, FALSE)), "","1")</f>
        <v>1</v>
      </c>
      <c r="D1207" s="103" t="str">
        <f>IF($B1207="Unknown","",IF($B1207="","",IF(VALUE(LEFT($B1207,4))&lt;Calc!$J$2,"ANTIQUE","")))</f>
        <v/>
      </c>
      <c r="E1207" s="72" t="s">
        <v>37</v>
      </c>
      <c r="F1207" s="121"/>
      <c r="G1207" s="121" t="s">
        <v>26</v>
      </c>
      <c r="H1207" s="62" t="str">
        <f t="shared" si="127"/>
        <v>Japonica</v>
      </c>
      <c r="I1207" s="18">
        <f t="shared" si="128"/>
        <v>0</v>
      </c>
      <c r="J1207" s="18">
        <f t="shared" si="129"/>
        <v>0</v>
      </c>
      <c r="K1207" s="18">
        <f t="shared" si="130"/>
        <v>0</v>
      </c>
      <c r="L1207" s="57" t="str">
        <f t="shared" si="131"/>
        <v>Fran Homeyer</v>
      </c>
      <c r="M1207" s="57" t="str">
        <f t="shared" si="132"/>
        <v>Fran Homeyer</v>
      </c>
      <c r="N1207" s="61" t="str">
        <f t="shared" si="126"/>
        <v>Fran Homeyer</v>
      </c>
    </row>
    <row r="1208" spans="1:14" ht="25.15" customHeight="1" x14ac:dyDescent="0.2">
      <c r="A1208" s="70" t="s">
        <v>997</v>
      </c>
      <c r="B1208" s="71">
        <v>1961</v>
      </c>
      <c r="C1208" s="68" t="str">
        <f>IF(ISERROR(VLOOKUP(IF(RIGHT($A1208,1)=")",LEFT($A1208,FIND(" (",$A1208)-1),$A1208),[1]ACCS!$B$2:$B$5003, 1, FALSE)), "","1")</f>
        <v>1</v>
      </c>
      <c r="D1208" s="103" t="str">
        <f>IF($B1208="Unknown","",IF($B1208="","",IF(VALUE(LEFT($B1208,4))&lt;Calc!$J$2,"ANTIQUE","")))</f>
        <v/>
      </c>
      <c r="E1208" s="72" t="s">
        <v>21</v>
      </c>
      <c r="F1208" s="121"/>
      <c r="G1208" s="121"/>
      <c r="H1208" s="62" t="str">
        <f t="shared" si="127"/>
        <v>Japonica</v>
      </c>
      <c r="I1208" s="18">
        <f t="shared" si="128"/>
        <v>0</v>
      </c>
      <c r="J1208" s="18">
        <f t="shared" si="129"/>
        <v>0</v>
      </c>
      <c r="K1208" s="18">
        <f t="shared" si="130"/>
        <v>0</v>
      </c>
      <c r="L1208" s="57" t="str">
        <f t="shared" si="131"/>
        <v>Fran Mathis</v>
      </c>
      <c r="M1208" s="57" t="str">
        <f t="shared" si="132"/>
        <v>Fran Mathis</v>
      </c>
      <c r="N1208" s="61" t="str">
        <f t="shared" si="126"/>
        <v>Fran Mathis</v>
      </c>
    </row>
    <row r="1209" spans="1:14" ht="25.15" customHeight="1" x14ac:dyDescent="0.2">
      <c r="A1209" s="70" t="s">
        <v>998</v>
      </c>
      <c r="B1209" s="71">
        <v>1978</v>
      </c>
      <c r="C1209" s="68" t="str">
        <f>IF(ISERROR(VLOOKUP(IF(RIGHT($A1209,1)=")",LEFT($A1209,FIND(" (",$A1209)-1),$A1209),[1]ACCS!$B$2:$B$5003, 1, FALSE)), "","1")</f>
        <v>1</v>
      </c>
      <c r="D1209" s="103" t="str">
        <f>IF($B1209="Unknown","",IF($B1209="","",IF(VALUE(LEFT($B1209,4))&lt;Calc!$J$2,"ANTIQUE","")))</f>
        <v/>
      </c>
      <c r="E1209" s="72" t="s">
        <v>30</v>
      </c>
      <c r="F1209" s="121"/>
      <c r="G1209" s="121"/>
      <c r="H1209" s="62" t="str">
        <f t="shared" si="127"/>
        <v>Japonica</v>
      </c>
      <c r="I1209" s="18">
        <f t="shared" si="128"/>
        <v>0</v>
      </c>
      <c r="J1209" s="18">
        <f t="shared" si="129"/>
        <v>0</v>
      </c>
      <c r="K1209" s="18">
        <f t="shared" si="130"/>
        <v>0</v>
      </c>
      <c r="L1209" s="57" t="str">
        <f t="shared" si="131"/>
        <v>Frances B. Homer</v>
      </c>
      <c r="M1209" s="57" t="str">
        <f t="shared" si="132"/>
        <v>Frances B. Homer</v>
      </c>
      <c r="N1209" s="61" t="str">
        <f t="shared" si="126"/>
        <v>Frances B. Homer</v>
      </c>
    </row>
    <row r="1210" spans="1:14" ht="25.15" customHeight="1" x14ac:dyDescent="0.2">
      <c r="A1210" s="70" t="s">
        <v>999</v>
      </c>
      <c r="B1210" s="71">
        <v>1999</v>
      </c>
      <c r="C1210" s="68" t="str">
        <f>IF(ISERROR(VLOOKUP(IF(RIGHT($A1210,1)=")",LEFT($A1210,FIND(" (",$A1210)-1),$A1210),[1]ACCS!$B$2:$B$5003, 1, FALSE)), "","1")</f>
        <v>1</v>
      </c>
      <c r="D1210" s="103" t="str">
        <f>IF($B1210="Unknown","",IF($B1210="","",IF(VALUE(LEFT($B1210,4))&lt;Calc!$J$2,"ANTIQUE","")))</f>
        <v/>
      </c>
      <c r="E1210" s="72" t="s">
        <v>35</v>
      </c>
      <c r="F1210" s="121"/>
      <c r="G1210" s="121"/>
      <c r="H1210" s="62" t="str">
        <f t="shared" si="127"/>
        <v>Japonica</v>
      </c>
      <c r="I1210" s="18">
        <f t="shared" si="128"/>
        <v>0</v>
      </c>
      <c r="J1210" s="18">
        <f t="shared" si="129"/>
        <v>0</v>
      </c>
      <c r="K1210" s="18">
        <f t="shared" si="130"/>
        <v>0</v>
      </c>
      <c r="L1210" s="57" t="str">
        <f t="shared" si="131"/>
        <v>Frances B. Muckenfuss</v>
      </c>
      <c r="M1210" s="57" t="str">
        <f t="shared" si="132"/>
        <v>Frances B. Muckenfuss</v>
      </c>
      <c r="N1210" s="61" t="str">
        <f t="shared" ref="N1210:N1273" si="133">IF(ISNUMBER(SEARCH("See",$M1210)),$M1210,IF(ISNUMBER(SEARCH("(",$M1210)),LEFT($M1210,SEARCH("(",$M1210)-2),$M1210))</f>
        <v>Frances B. Muckenfuss</v>
      </c>
    </row>
    <row r="1211" spans="1:14" ht="25.15" customHeight="1" x14ac:dyDescent="0.2">
      <c r="A1211" s="70" t="s">
        <v>1000</v>
      </c>
      <c r="B1211" s="71">
        <v>1973</v>
      </c>
      <c r="C1211" s="68" t="str">
        <f>IF(ISERROR(VLOOKUP(IF(RIGHT($A1211,1)=")",LEFT($A1211,FIND(" (",$A1211)-1),$A1211),[1]ACCS!$B$2:$B$5003, 1, FALSE)), "","1")</f>
        <v>1</v>
      </c>
      <c r="D1211" s="103" t="str">
        <f>IF($B1211="Unknown","",IF($B1211="","",IF(VALUE(LEFT($B1211,4))&lt;Calc!$J$2,"ANTIQUE","")))</f>
        <v/>
      </c>
      <c r="E1211" s="72" t="s">
        <v>37</v>
      </c>
      <c r="F1211" s="121"/>
      <c r="G1211" s="121"/>
      <c r="H1211" s="62" t="str">
        <f t="shared" si="127"/>
        <v>Japonica</v>
      </c>
      <c r="I1211" s="18">
        <f t="shared" si="128"/>
        <v>0</v>
      </c>
      <c r="J1211" s="18">
        <f t="shared" si="129"/>
        <v>0</v>
      </c>
      <c r="K1211" s="18">
        <f t="shared" si="130"/>
        <v>0</v>
      </c>
      <c r="L1211" s="57" t="str">
        <f t="shared" si="131"/>
        <v>Frances Boswell</v>
      </c>
      <c r="M1211" s="57" t="str">
        <f t="shared" si="132"/>
        <v>Frances Boswell</v>
      </c>
      <c r="N1211" s="61" t="str">
        <f t="shared" si="133"/>
        <v>Frances Boswell</v>
      </c>
    </row>
    <row r="1212" spans="1:14" ht="25.15" customHeight="1" x14ac:dyDescent="0.2">
      <c r="A1212" s="70" t="s">
        <v>1001</v>
      </c>
      <c r="B1212" s="71">
        <v>1971</v>
      </c>
      <c r="C1212" s="68" t="str">
        <f>IF(ISERROR(VLOOKUP(IF(RIGHT($A1212,1)=")",LEFT($A1212,FIND(" (",$A1212)-1),$A1212),[1]ACCS!$B$2:$B$5003, 1, FALSE)), "","1")</f>
        <v>1</v>
      </c>
      <c r="D1212" s="103" t="str">
        <f>IF($B1212="Unknown","",IF($B1212="","",IF(VALUE(LEFT($B1212,4))&lt;Calc!$J$2,"ANTIQUE","")))</f>
        <v/>
      </c>
      <c r="E1212" s="72" t="s">
        <v>163</v>
      </c>
      <c r="F1212" s="121" t="s">
        <v>5</v>
      </c>
      <c r="G1212" s="121" t="s">
        <v>26</v>
      </c>
      <c r="H1212" s="62" t="str">
        <f t="shared" si="127"/>
        <v>Japonica</v>
      </c>
      <c r="I1212" s="18">
        <f t="shared" si="128"/>
        <v>0</v>
      </c>
      <c r="J1212" s="18">
        <f t="shared" si="129"/>
        <v>0</v>
      </c>
      <c r="K1212" s="18">
        <f t="shared" si="130"/>
        <v>0</v>
      </c>
      <c r="L1212" s="57" t="str">
        <f t="shared" si="131"/>
        <v>Frances Council</v>
      </c>
      <c r="M1212" s="57" t="str">
        <f t="shared" si="132"/>
        <v>Frances Council</v>
      </c>
      <c r="N1212" s="61" t="str">
        <f t="shared" si="133"/>
        <v>Frances Council</v>
      </c>
    </row>
    <row r="1213" spans="1:14" ht="25.15" customHeight="1" x14ac:dyDescent="0.2">
      <c r="A1213" s="70" t="s">
        <v>1002</v>
      </c>
      <c r="B1213" s="71">
        <v>1962</v>
      </c>
      <c r="C1213" s="68" t="str">
        <f>IF(ISERROR(VLOOKUP(IF(RIGHT($A1213,1)=")",LEFT($A1213,FIND(" (",$A1213)-1),$A1213),[1]ACCS!$B$2:$B$5003, 1, FALSE)), "","1")</f>
        <v>1</v>
      </c>
      <c r="D1213" s="103" t="str">
        <f>IF($B1213="Unknown","",IF($B1213="","",IF(VALUE(LEFT($B1213,4))&lt;Calc!$J$2,"ANTIQUE","")))</f>
        <v/>
      </c>
      <c r="E1213" s="72" t="s">
        <v>37</v>
      </c>
      <c r="F1213" s="121"/>
      <c r="G1213" s="121"/>
      <c r="H1213" s="62" t="str">
        <f t="shared" si="127"/>
        <v>Japonica</v>
      </c>
      <c r="I1213" s="18">
        <f t="shared" si="128"/>
        <v>0</v>
      </c>
      <c r="J1213" s="18">
        <f t="shared" si="129"/>
        <v>0</v>
      </c>
      <c r="K1213" s="18">
        <f t="shared" si="130"/>
        <v>0</v>
      </c>
      <c r="L1213" s="57" t="str">
        <f t="shared" si="131"/>
        <v>Frances Hill</v>
      </c>
      <c r="M1213" s="57" t="str">
        <f t="shared" si="132"/>
        <v>Frances Hill</v>
      </c>
      <c r="N1213" s="61" t="str">
        <f t="shared" si="133"/>
        <v>Frances Hill</v>
      </c>
    </row>
    <row r="1214" spans="1:14" ht="25.15" customHeight="1" x14ac:dyDescent="0.2">
      <c r="A1214" s="70" t="s">
        <v>1003</v>
      </c>
      <c r="B1214" s="71">
        <v>1953</v>
      </c>
      <c r="C1214" s="68" t="str">
        <f>IF(ISERROR(VLOOKUP(IF(RIGHT($A1214,1)=")",LEFT($A1214,FIND(" (",$A1214)-1),$A1214),[1]ACCS!$B$2:$B$5003, 1, FALSE)), "","1")</f>
        <v>1</v>
      </c>
      <c r="D1214" s="103" t="str">
        <f>IF($B1214="Unknown","",IF($B1214="","",IF(VALUE(LEFT($B1214,4))&lt;Calc!$J$2,"ANTIQUE","")))</f>
        <v/>
      </c>
      <c r="E1214" s="72" t="s">
        <v>24</v>
      </c>
      <c r="F1214" s="121"/>
      <c r="G1214" s="121"/>
      <c r="H1214" s="62" t="str">
        <f t="shared" si="127"/>
        <v>Japonica</v>
      </c>
      <c r="I1214" s="18">
        <f t="shared" si="128"/>
        <v>0</v>
      </c>
      <c r="J1214" s="18">
        <f t="shared" si="129"/>
        <v>0</v>
      </c>
      <c r="K1214" s="18">
        <f t="shared" si="130"/>
        <v>0</v>
      </c>
      <c r="L1214" s="57" t="str">
        <f t="shared" si="131"/>
        <v>Frances McLanahan</v>
      </c>
      <c r="M1214" s="57" t="str">
        <f t="shared" si="132"/>
        <v>Frances McLanahan</v>
      </c>
      <c r="N1214" s="61" t="str">
        <f t="shared" si="133"/>
        <v>Frances McLanahan</v>
      </c>
    </row>
    <row r="1215" spans="1:14" ht="25.15" customHeight="1" x14ac:dyDescent="0.2">
      <c r="A1215" s="70" t="s">
        <v>1004</v>
      </c>
      <c r="B1215" s="71">
        <v>1962</v>
      </c>
      <c r="C1215" s="68" t="str">
        <f>IF(ISERROR(VLOOKUP(IF(RIGHT($A1215,1)=")",LEFT($A1215,FIND(" (",$A1215)-1),$A1215),[1]ACCS!$B$2:$B$5003, 1, FALSE)), "","1")</f>
        <v/>
      </c>
      <c r="D1215" s="103" t="str">
        <f>IF($B1215="Unknown","",IF($B1215="","",IF(VALUE(LEFT($B1215,4))&lt;Calc!$J$2,"ANTIQUE","")))</f>
        <v/>
      </c>
      <c r="E1215" s="72" t="s">
        <v>37</v>
      </c>
      <c r="F1215" s="121" t="s">
        <v>5</v>
      </c>
      <c r="G1215" s="121"/>
      <c r="H1215" s="62" t="str">
        <f t="shared" ref="H1215:H1278" si="134">IF($A1215="","",IF($I1215=0,"Japonica",IF($I1215=1,"Reticulata",IF($I1215=2,"NRH",IF($I1215=3,"Sasanqua",IF($I1215=4,"Hiemalis",IF($I1215=5,"Vernalis",IF($I1215=6,"Japonica [Higo]","Specie"))))))))</f>
        <v>Japonica</v>
      </c>
      <c r="I1215" s="18">
        <f t="shared" ref="I1215:I1278" si="135">IF(NOT(ISERROR(SEARCH("(R)",$A1215))),1,IF(NOT(ISERROR(SEARCH("(H)",$A1215))),2,IF(NOT(ISERROR(SEARCH("(Sasanqua)",$A1215))),3,IF(NOT(ISERROR(SEARCH("(Hiemalis)",$A1215))),4,IF(NOT(ISERROR(SEARCH("(Vernalis)",$A1215))),5,IF(NOT(ISERROR(SEARCH("(Higo)",$A1215))),6,))))))+$J1215+K1215</f>
        <v>0</v>
      </c>
      <c r="J1215" s="18">
        <f t="shared" ref="J1215:J1278" si="136">IF(NOT(ISERROR(SEARCH("(Rusticana)",$A1215))),7,IF(NOT(ISERROR(SEARCH("(Wabisuke)",$A1215))),8,IF(NOT(ISERROR(SEARCH("(Edithae)",$A1215))),9,IF(NOT(ISERROR(SEARCH("(Oleifera)",$A1215))),10,IF(NOT(ISERROR(SEARCH("(Saluenensis)",$A1215))),11,0)))))</f>
        <v>0</v>
      </c>
      <c r="K1215" s="18">
        <f t="shared" ref="K1215:K1278" si="137">IF(NOT(ISERROR(SEARCH("(Pitardii)",$A1215))),12,IF(NOT(ISERROR(SEARCH("(Specie)",$A1215))),13,0))</f>
        <v>0</v>
      </c>
      <c r="L1215" s="57" t="str">
        <f t="shared" ref="L1215:L1278" si="138">SUBSTITUTE(SUBSTITUTE(SUBSTITUTE(SUBSTITUTE(SUBSTITUTE(SUBSTITUTE(SUBSTITUTE(SUBSTITUTE(A1215," (A)","")," (R)","")," (H)","")," (Sasanqua)","")," (Hiemalis)","")," (Vernalis)","")," (Rusticana)",""),"(Wabisuke)","")</f>
        <v>Frances Sessions Hicks</v>
      </c>
      <c r="M1215" s="57" t="str">
        <f t="shared" ref="M1215:M1278" si="139">SUBSTITUTE(SUBSTITUTE(SUBSTITUTE(SUBSTITUTE(SUBSTITUTE($L1215," (Edithae)","")," (Oleifera)","")," (Saluenensis)","")," (Specie)","")," (Pitardii)","")</f>
        <v>Frances Sessions Hicks</v>
      </c>
      <c r="N1215" s="61" t="str">
        <f t="shared" si="133"/>
        <v>Frances Sessions Hicks</v>
      </c>
    </row>
    <row r="1216" spans="1:14" ht="25.15" customHeight="1" x14ac:dyDescent="0.2">
      <c r="A1216" s="70" t="s">
        <v>1005</v>
      </c>
      <c r="B1216" s="71">
        <v>1964</v>
      </c>
      <c r="C1216" s="68" t="str">
        <f>IF(ISERROR(VLOOKUP(IF(RIGHT($A1216,1)=")",LEFT($A1216,FIND(" (",$A1216)-1),$A1216),[1]ACCS!$B$2:$B$5003, 1, FALSE)), "","1")</f>
        <v>1</v>
      </c>
      <c r="D1216" s="103" t="str">
        <f>IF($B1216="Unknown","",IF($B1216="","",IF(VALUE(LEFT($B1216,4))&lt;Calc!$J$2,"ANTIQUE","")))</f>
        <v/>
      </c>
      <c r="E1216" s="72" t="s">
        <v>30</v>
      </c>
      <c r="F1216" s="121"/>
      <c r="G1216" s="121"/>
      <c r="H1216" s="62" t="str">
        <f t="shared" si="134"/>
        <v>Reticulata</v>
      </c>
      <c r="I1216" s="18">
        <f t="shared" si="135"/>
        <v>1</v>
      </c>
      <c r="J1216" s="18">
        <f t="shared" si="136"/>
        <v>0</v>
      </c>
      <c r="K1216" s="18">
        <f t="shared" si="137"/>
        <v>0</v>
      </c>
      <c r="L1216" s="57" t="str">
        <f t="shared" si="138"/>
        <v>Francie L.</v>
      </c>
      <c r="M1216" s="57" t="str">
        <f t="shared" si="139"/>
        <v>Francie L.</v>
      </c>
      <c r="N1216" s="61" t="str">
        <f t="shared" si="133"/>
        <v>Francie L.</v>
      </c>
    </row>
    <row r="1217" spans="1:14" ht="25.15" customHeight="1" x14ac:dyDescent="0.2">
      <c r="A1217" s="70" t="s">
        <v>1006</v>
      </c>
      <c r="B1217" s="71">
        <v>1998</v>
      </c>
      <c r="C1217" s="68" t="str">
        <f>IF(ISERROR(VLOOKUP(IF(RIGHT($A1217,1)=")",LEFT($A1217,FIND(" (",$A1217)-1),$A1217),[1]ACCS!$B$2:$B$5003, 1, FALSE)), "","1")</f>
        <v/>
      </c>
      <c r="D1217" s="103" t="str">
        <f>IF($B1217="Unknown","",IF($B1217="","",IF(VALUE(LEFT($B1217,4))&lt;Calc!$J$2,"ANTIQUE","")))</f>
        <v/>
      </c>
      <c r="E1217" s="72" t="s">
        <v>30</v>
      </c>
      <c r="F1217" s="121" t="s">
        <v>5</v>
      </c>
      <c r="G1217" s="121"/>
      <c r="H1217" s="62" t="str">
        <f t="shared" si="134"/>
        <v>Reticulata</v>
      </c>
      <c r="I1217" s="18">
        <f t="shared" si="135"/>
        <v>1</v>
      </c>
      <c r="J1217" s="18">
        <f t="shared" si="136"/>
        <v>0</v>
      </c>
      <c r="K1217" s="18">
        <f t="shared" si="137"/>
        <v>0</v>
      </c>
      <c r="L1217" s="57" t="str">
        <f t="shared" si="138"/>
        <v>Francie L. White</v>
      </c>
      <c r="M1217" s="57" t="str">
        <f t="shared" si="139"/>
        <v>Francie L. White</v>
      </c>
      <c r="N1217" s="61" t="str">
        <f t="shared" si="133"/>
        <v>Francie L. White</v>
      </c>
    </row>
    <row r="1218" spans="1:14" ht="25.15" customHeight="1" x14ac:dyDescent="0.2">
      <c r="A1218" s="70" t="s">
        <v>1007</v>
      </c>
      <c r="B1218" s="71">
        <v>1999</v>
      </c>
      <c r="C1218" s="68" t="str">
        <f>IF(ISERROR(VLOOKUP(IF(RIGHT($A1218,1)=")",LEFT($A1218,FIND(" (",$A1218)-1),$A1218),[1]ACCS!$B$2:$B$5003, 1, FALSE)), "","1")</f>
        <v>1</v>
      </c>
      <c r="D1218" s="103" t="str">
        <f>IF($B1218="Unknown","",IF($B1218="","",IF(VALUE(LEFT($B1218,4))&lt;Calc!$J$2,"ANTIQUE","")))</f>
        <v/>
      </c>
      <c r="E1218" s="72" t="s">
        <v>30</v>
      </c>
      <c r="F1218" s="121"/>
      <c r="G1218" s="121"/>
      <c r="H1218" s="62" t="str">
        <f t="shared" si="134"/>
        <v>Japonica</v>
      </c>
      <c r="I1218" s="18">
        <f t="shared" si="135"/>
        <v>0</v>
      </c>
      <c r="J1218" s="18">
        <f t="shared" si="136"/>
        <v>0</v>
      </c>
      <c r="K1218" s="18">
        <f t="shared" si="137"/>
        <v>0</v>
      </c>
      <c r="L1218" s="57" t="str">
        <f t="shared" si="138"/>
        <v>Francis Eugene Phillips</v>
      </c>
      <c r="M1218" s="57" t="str">
        <f t="shared" si="139"/>
        <v>Francis Eugene Phillips</v>
      </c>
      <c r="N1218" s="61" t="str">
        <f t="shared" si="133"/>
        <v>Francis Eugene Phillips</v>
      </c>
    </row>
    <row r="1219" spans="1:14" ht="25.15" customHeight="1" x14ac:dyDescent="0.2">
      <c r="A1219" s="70" t="s">
        <v>1008</v>
      </c>
      <c r="B1219" s="71">
        <v>1953</v>
      </c>
      <c r="C1219" s="68" t="str">
        <f>IF(ISERROR(VLOOKUP(IF(RIGHT($A1219,1)=")",LEFT($A1219,FIND(" (",$A1219)-1),$A1219),[1]ACCS!$B$2:$B$5003, 1, FALSE)), "","1")</f>
        <v/>
      </c>
      <c r="D1219" s="103" t="str">
        <f>IF($B1219="Unknown","",IF($B1219="","",IF(VALUE(LEFT($B1219,4))&lt;Calc!$J$2,"ANTIQUE","")))</f>
        <v/>
      </c>
      <c r="E1219" s="72" t="s">
        <v>24</v>
      </c>
      <c r="F1219" s="121" t="s">
        <v>5</v>
      </c>
      <c r="G1219" s="121"/>
      <c r="H1219" s="62" t="str">
        <f t="shared" si="134"/>
        <v>NRH</v>
      </c>
      <c r="I1219" s="18">
        <f t="shared" si="135"/>
        <v>2</v>
      </c>
      <c r="J1219" s="18">
        <f t="shared" si="136"/>
        <v>0</v>
      </c>
      <c r="K1219" s="18">
        <f t="shared" si="137"/>
        <v>0</v>
      </c>
      <c r="L1219" s="57" t="str">
        <f t="shared" si="138"/>
        <v>Francis Hanger</v>
      </c>
      <c r="M1219" s="57" t="str">
        <f t="shared" si="139"/>
        <v>Francis Hanger</v>
      </c>
      <c r="N1219" s="61" t="str">
        <f t="shared" si="133"/>
        <v>Francis Hanger</v>
      </c>
    </row>
    <row r="1220" spans="1:14" ht="25.15" customHeight="1" x14ac:dyDescent="0.2">
      <c r="A1220" s="70" t="s">
        <v>1009</v>
      </c>
      <c r="B1220" s="71">
        <v>1965</v>
      </c>
      <c r="C1220" s="68" t="str">
        <f>IF(ISERROR(VLOOKUP(IF(RIGHT($A1220,1)=")",LEFT($A1220,FIND(" (",$A1220)-1),$A1220),[1]ACCS!$B$2:$B$5003, 1, FALSE)), "","1")</f>
        <v>1</v>
      </c>
      <c r="D1220" s="103" t="str">
        <f>IF($B1220="Unknown","",IF($B1220="","",IF(VALUE(LEFT($B1220,4))&lt;Calc!$J$2,"ANTIQUE","")))</f>
        <v/>
      </c>
      <c r="E1220" s="72" t="s">
        <v>37</v>
      </c>
      <c r="F1220" s="121"/>
      <c r="G1220" s="121"/>
      <c r="H1220" s="62" t="str">
        <f t="shared" si="134"/>
        <v>Japonica</v>
      </c>
      <c r="I1220" s="18">
        <f t="shared" si="135"/>
        <v>0</v>
      </c>
      <c r="J1220" s="18">
        <f t="shared" si="136"/>
        <v>0</v>
      </c>
      <c r="K1220" s="18">
        <f t="shared" si="137"/>
        <v>0</v>
      </c>
      <c r="L1220" s="57" t="str">
        <f t="shared" si="138"/>
        <v>Frank Brownlee</v>
      </c>
      <c r="M1220" s="57" t="str">
        <f t="shared" si="139"/>
        <v>Frank Brownlee</v>
      </c>
      <c r="N1220" s="61" t="str">
        <f t="shared" si="133"/>
        <v>Frank Brownlee</v>
      </c>
    </row>
    <row r="1221" spans="1:14" ht="25.15" customHeight="1" x14ac:dyDescent="0.2">
      <c r="A1221" s="70" t="s">
        <v>1010</v>
      </c>
      <c r="B1221" s="71">
        <v>1951</v>
      </c>
      <c r="C1221" s="68" t="str">
        <f>IF(ISERROR(VLOOKUP(IF(RIGHT($A1221,1)=")",LEFT($A1221,FIND(" (",$A1221)-1),$A1221),[1]ACCS!$B$2:$B$5003, 1, FALSE)), "","1")</f>
        <v>1</v>
      </c>
      <c r="D1221" s="103" t="str">
        <f>IF($B1221="Unknown","",IF($B1221="","",IF(VALUE(LEFT($B1221,4))&lt;Calc!$J$2,"ANTIQUE","")))</f>
        <v/>
      </c>
      <c r="E1221" s="72" t="s">
        <v>24</v>
      </c>
      <c r="F1221" s="121"/>
      <c r="G1221" s="121"/>
      <c r="H1221" s="62" t="str">
        <f t="shared" si="134"/>
        <v>Japonica</v>
      </c>
      <c r="I1221" s="18">
        <f t="shared" si="135"/>
        <v>0</v>
      </c>
      <c r="J1221" s="18">
        <f t="shared" si="136"/>
        <v>0</v>
      </c>
      <c r="K1221" s="18">
        <f t="shared" si="137"/>
        <v>0</v>
      </c>
      <c r="L1221" s="57" t="str">
        <f t="shared" si="138"/>
        <v>Frank Gibson</v>
      </c>
      <c r="M1221" s="57" t="str">
        <f t="shared" si="139"/>
        <v>Frank Gibson</v>
      </c>
      <c r="N1221" s="61" t="str">
        <f t="shared" si="133"/>
        <v>Frank Gibson</v>
      </c>
    </row>
    <row r="1222" spans="1:14" ht="25.15" customHeight="1" x14ac:dyDescent="0.2">
      <c r="A1222" s="70" t="s">
        <v>1011</v>
      </c>
      <c r="B1222" s="71">
        <v>1989</v>
      </c>
      <c r="C1222" s="68" t="str">
        <f>IF(ISERROR(VLOOKUP(IF(RIGHT($A1222,1)=")",LEFT($A1222,FIND(" (",$A1222)-1),$A1222),[1]ACCS!$B$2:$B$5003, 1, FALSE)), "","1")</f>
        <v>1</v>
      </c>
      <c r="D1222" s="103" t="str">
        <f>IF($B1222="Unknown","",IF($B1222="","",IF(VALUE(LEFT($B1222,4))&lt;Calc!$J$2,"ANTIQUE","")))</f>
        <v/>
      </c>
      <c r="E1222" s="72" t="s">
        <v>29</v>
      </c>
      <c r="F1222" s="121"/>
      <c r="G1222" s="121"/>
      <c r="H1222" s="62" t="str">
        <f t="shared" si="134"/>
        <v>Reticulata</v>
      </c>
      <c r="I1222" s="18">
        <f t="shared" si="135"/>
        <v>1</v>
      </c>
      <c r="J1222" s="18">
        <f t="shared" si="136"/>
        <v>0</v>
      </c>
      <c r="K1222" s="18">
        <f t="shared" si="137"/>
        <v>0</v>
      </c>
      <c r="L1222" s="57" t="str">
        <f t="shared" si="138"/>
        <v>Frank Houser</v>
      </c>
      <c r="M1222" s="57" t="str">
        <f t="shared" si="139"/>
        <v>Frank Houser</v>
      </c>
      <c r="N1222" s="61" t="str">
        <f t="shared" si="133"/>
        <v>Frank Houser</v>
      </c>
    </row>
    <row r="1223" spans="1:14" ht="25.15" customHeight="1" x14ac:dyDescent="0.2">
      <c r="A1223" s="70" t="s">
        <v>1012</v>
      </c>
      <c r="B1223" s="71">
        <v>1987</v>
      </c>
      <c r="C1223" s="68" t="str">
        <f>IF(ISERROR(VLOOKUP(IF(RIGHT($A1223,1)=")",LEFT($A1223,FIND(" (",$A1223)-1),$A1223),[1]ACCS!$B$2:$B$5003, 1, FALSE)), "","1")</f>
        <v>1</v>
      </c>
      <c r="D1223" s="103" t="str">
        <f>IF($B1223="Unknown","",IF($B1223="","",IF(VALUE(LEFT($B1223,4))&lt;Calc!$J$2,"ANTIQUE","")))</f>
        <v/>
      </c>
      <c r="E1223" s="72" t="s">
        <v>29</v>
      </c>
      <c r="F1223" s="121"/>
      <c r="G1223" s="121"/>
      <c r="H1223" s="62" t="str">
        <f t="shared" si="134"/>
        <v>Reticulata</v>
      </c>
      <c r="I1223" s="18">
        <f t="shared" si="135"/>
        <v>1</v>
      </c>
      <c r="J1223" s="18">
        <f t="shared" si="136"/>
        <v>0</v>
      </c>
      <c r="K1223" s="18">
        <f t="shared" si="137"/>
        <v>0</v>
      </c>
      <c r="L1223" s="57" t="str">
        <f t="shared" si="138"/>
        <v>Frank Pursel</v>
      </c>
      <c r="M1223" s="57" t="str">
        <f t="shared" si="139"/>
        <v>Frank Pursel</v>
      </c>
      <c r="N1223" s="61" t="str">
        <f t="shared" si="133"/>
        <v>Frank Pursel</v>
      </c>
    </row>
    <row r="1224" spans="1:14" ht="25.15" customHeight="1" x14ac:dyDescent="0.2">
      <c r="A1224" s="70" t="s">
        <v>1013</v>
      </c>
      <c r="B1224" s="71">
        <v>1944</v>
      </c>
      <c r="C1224" s="68" t="str">
        <f>IF(ISERROR(VLOOKUP(IF(RIGHT($A1224,1)=")",LEFT($A1224,FIND(" (",$A1224)-1),$A1224),[1]ACCS!$B$2:$B$5003, 1, FALSE)), "","1")</f>
        <v/>
      </c>
      <c r="D1224" s="103" t="str">
        <f>IF($B1224="Unknown","",IF($B1224="","",IF(VALUE(LEFT($B1224,4))&lt;Calc!$J$2,"ANTIQUE","")))</f>
        <v/>
      </c>
      <c r="E1224" s="72" t="s">
        <v>24</v>
      </c>
      <c r="F1224" s="121"/>
      <c r="G1224" s="121"/>
      <c r="H1224" s="62" t="str">
        <f t="shared" si="134"/>
        <v>Japonica</v>
      </c>
      <c r="I1224" s="18">
        <f t="shared" si="135"/>
        <v>0</v>
      </c>
      <c r="J1224" s="18">
        <f t="shared" si="136"/>
        <v>0</v>
      </c>
      <c r="K1224" s="18">
        <f t="shared" si="137"/>
        <v>0</v>
      </c>
      <c r="L1224" s="57" t="str">
        <f t="shared" si="138"/>
        <v>Frankie Bray (See Roosevelt Blues)</v>
      </c>
      <c r="M1224" s="57" t="str">
        <f t="shared" si="139"/>
        <v>Frankie Bray (See Roosevelt Blues)</v>
      </c>
      <c r="N1224" s="61" t="str">
        <f t="shared" si="133"/>
        <v>Frankie Bray (See Roosevelt Blues)</v>
      </c>
    </row>
    <row r="1225" spans="1:14" ht="25.15" customHeight="1" x14ac:dyDescent="0.2">
      <c r="A1225" s="70" t="s">
        <v>1014</v>
      </c>
      <c r="B1225" s="71">
        <v>1978</v>
      </c>
      <c r="C1225" s="68" t="str">
        <f>IF(ISERROR(VLOOKUP(IF(RIGHT($A1225,1)=")",LEFT($A1225,FIND(" (",$A1225)-1),$A1225),[1]ACCS!$B$2:$B$5003, 1, FALSE)), "","1")</f>
        <v>1</v>
      </c>
      <c r="D1225" s="103" t="str">
        <f>IF($B1225="Unknown","",IF($B1225="","",IF(VALUE(LEFT($B1225,4))&lt;Calc!$J$2,"ANTIQUE","")))</f>
        <v/>
      </c>
      <c r="E1225" s="72" t="s">
        <v>37</v>
      </c>
      <c r="F1225" s="121"/>
      <c r="G1225" s="121"/>
      <c r="H1225" s="62" t="str">
        <f t="shared" si="134"/>
        <v>Japonica</v>
      </c>
      <c r="I1225" s="18">
        <f t="shared" si="135"/>
        <v>0</v>
      </c>
      <c r="J1225" s="18">
        <f t="shared" si="136"/>
        <v>0</v>
      </c>
      <c r="K1225" s="18">
        <f t="shared" si="137"/>
        <v>0</v>
      </c>
      <c r="L1225" s="57" t="str">
        <f t="shared" si="138"/>
        <v>Frankie Winn</v>
      </c>
      <c r="M1225" s="57" t="str">
        <f t="shared" si="139"/>
        <v>Frankie Winn</v>
      </c>
      <c r="N1225" s="61" t="str">
        <f t="shared" si="133"/>
        <v>Frankie Winn</v>
      </c>
    </row>
    <row r="1226" spans="1:14" ht="25.15" customHeight="1" x14ac:dyDescent="0.2">
      <c r="A1226" s="70" t="s">
        <v>1015</v>
      </c>
      <c r="B1226" s="71">
        <v>1911</v>
      </c>
      <c r="C1226" s="68" t="str">
        <f>IF(ISERROR(VLOOKUP(IF(RIGHT($A1226,1)=")",LEFT($A1226,FIND(" (",$A1226)-1),$A1226),[1]ACCS!$B$2:$B$5003, 1, FALSE)), "","1")</f>
        <v>1</v>
      </c>
      <c r="D1226" s="103" t="str">
        <f>IF($B1226="Unknown","",IF($B1226="","",IF(VALUE(LEFT($B1226,4))&lt;Calc!$J$2,"ANTIQUE","")))</f>
        <v/>
      </c>
      <c r="E1226" s="72" t="s">
        <v>24</v>
      </c>
      <c r="F1226" s="121"/>
      <c r="G1226" s="121"/>
      <c r="H1226" s="62" t="str">
        <f t="shared" si="134"/>
        <v>Japonica</v>
      </c>
      <c r="I1226" s="18">
        <f t="shared" si="135"/>
        <v>0</v>
      </c>
      <c r="J1226" s="18">
        <f t="shared" si="136"/>
        <v>0</v>
      </c>
      <c r="K1226" s="18">
        <f t="shared" si="137"/>
        <v>0</v>
      </c>
      <c r="L1226" s="57" t="str">
        <f t="shared" si="138"/>
        <v>Frau Geheimrat Oldevig (Thomas Plant)</v>
      </c>
      <c r="M1226" s="57" t="str">
        <f t="shared" si="139"/>
        <v>Frau Geheimrat Oldevig (Thomas Plant)</v>
      </c>
      <c r="N1226" s="61" t="str">
        <f t="shared" si="133"/>
        <v>Frau Geheimrat Oldevig</v>
      </c>
    </row>
    <row r="1227" spans="1:14" ht="25.15" customHeight="1" x14ac:dyDescent="0.2">
      <c r="A1227" s="70" t="s">
        <v>3338</v>
      </c>
      <c r="B1227" s="71" t="s">
        <v>1016</v>
      </c>
      <c r="C1227" s="68" t="str">
        <f>IF(ISERROR(VLOOKUP(IF(RIGHT($A1227,1)=")",LEFT($A1227,FIND(" (",$A1227)-1),$A1227),[1]ACCS!$B$2:$B$5003, 1, FALSE)), "","1")</f>
        <v/>
      </c>
      <c r="D1227" s="103" t="str">
        <f>IF($B1227="Unknown","",IF($B1227="","",IF(VALUE(LEFT($B1227,4))&lt;Calc!$J$2,"ANTIQUE","")))</f>
        <v>ANTIQUE</v>
      </c>
      <c r="E1227" s="72" t="s">
        <v>47</v>
      </c>
      <c r="F1227" s="121"/>
      <c r="G1227" s="121" t="s">
        <v>26</v>
      </c>
      <c r="H1227" s="62" t="str">
        <f t="shared" si="134"/>
        <v>Japonica</v>
      </c>
      <c r="I1227" s="18">
        <f t="shared" si="135"/>
        <v>0</v>
      </c>
      <c r="J1227" s="18">
        <f t="shared" si="136"/>
        <v>0</v>
      </c>
      <c r="K1227" s="18">
        <f t="shared" si="137"/>
        <v>0</v>
      </c>
      <c r="L1227" s="57" t="str">
        <f t="shared" si="138"/>
        <v>Frau Minna Seidel (See Pink Perfection)</v>
      </c>
      <c r="M1227" s="57" t="str">
        <f t="shared" si="139"/>
        <v>Frau Minna Seidel (See Pink Perfection)</v>
      </c>
      <c r="N1227" s="61" t="str">
        <f t="shared" si="133"/>
        <v>Frau Minna Seidel (See Pink Perfection)</v>
      </c>
    </row>
    <row r="1228" spans="1:14" ht="25.15" customHeight="1" x14ac:dyDescent="0.2">
      <c r="A1228" s="70" t="s">
        <v>1017</v>
      </c>
      <c r="B1228" s="71">
        <v>1997</v>
      </c>
      <c r="C1228" s="68" t="str">
        <f>IF(ISERROR(VLOOKUP(IF(RIGHT($A1228,1)=")",LEFT($A1228,FIND(" (",$A1228)-1),$A1228),[1]ACCS!$B$2:$B$5003, 1, FALSE)), "","1")</f>
        <v>1</v>
      </c>
      <c r="D1228" s="103" t="str">
        <f>IF($B1228="Unknown","",IF($B1228="","",IF(VALUE(LEFT($B1228,4))&lt;Calc!$J$2,"ANTIQUE","")))</f>
        <v/>
      </c>
      <c r="E1228" s="72" t="s">
        <v>61</v>
      </c>
      <c r="F1228" s="121"/>
      <c r="G1228" s="121" t="s">
        <v>26</v>
      </c>
      <c r="H1228" s="62" t="str">
        <f t="shared" si="134"/>
        <v>Japonica</v>
      </c>
      <c r="I1228" s="18">
        <f t="shared" si="135"/>
        <v>0</v>
      </c>
      <c r="J1228" s="18">
        <f t="shared" si="136"/>
        <v>0</v>
      </c>
      <c r="K1228" s="18">
        <f t="shared" si="137"/>
        <v>0</v>
      </c>
      <c r="L1228" s="57" t="str">
        <f t="shared" si="138"/>
        <v>Freckles</v>
      </c>
      <c r="M1228" s="57" t="str">
        <f t="shared" si="139"/>
        <v>Freckles</v>
      </c>
      <c r="N1228" s="61" t="str">
        <f t="shared" si="133"/>
        <v>Freckles</v>
      </c>
    </row>
    <row r="1229" spans="1:14" ht="25.15" customHeight="1" x14ac:dyDescent="0.2">
      <c r="A1229" s="70" t="s">
        <v>1018</v>
      </c>
      <c r="B1229" s="71">
        <v>1968</v>
      </c>
      <c r="C1229" s="68" t="str">
        <f>IF(ISERROR(VLOOKUP(IF(RIGHT($A1229,1)=")",LEFT($A1229,FIND(" (",$A1229)-1),$A1229),[1]ACCS!$B$2:$B$5003, 1, FALSE)), "","1")</f>
        <v>1</v>
      </c>
      <c r="D1229" s="103" t="str">
        <f>IF($B1229="Unknown","",IF($B1229="","",IF(VALUE(LEFT($B1229,4))&lt;Calc!$J$2,"ANTIQUE","")))</f>
        <v/>
      </c>
      <c r="E1229" s="72" t="s">
        <v>37</v>
      </c>
      <c r="F1229" s="121"/>
      <c r="G1229" s="121"/>
      <c r="H1229" s="62" t="str">
        <f t="shared" si="134"/>
        <v>Japonica</v>
      </c>
      <c r="I1229" s="18">
        <f t="shared" si="135"/>
        <v>0</v>
      </c>
      <c r="J1229" s="18">
        <f t="shared" si="136"/>
        <v>0</v>
      </c>
      <c r="K1229" s="18">
        <f t="shared" si="137"/>
        <v>0</v>
      </c>
      <c r="L1229" s="57" t="str">
        <f t="shared" si="138"/>
        <v>Fred Gerald</v>
      </c>
      <c r="M1229" s="57" t="str">
        <f t="shared" si="139"/>
        <v>Fred Gerald</v>
      </c>
      <c r="N1229" s="61" t="str">
        <f t="shared" si="133"/>
        <v>Fred Gerald</v>
      </c>
    </row>
    <row r="1230" spans="1:14" ht="25.15" customHeight="1" x14ac:dyDescent="0.2">
      <c r="A1230" s="70" t="s">
        <v>1019</v>
      </c>
      <c r="B1230" s="71">
        <v>2007</v>
      </c>
      <c r="C1230" s="68" t="str">
        <f>IF(ISERROR(VLOOKUP(IF(RIGHT($A1230,1)=")",LEFT($A1230,FIND(" (",$A1230)-1),$A1230),[1]ACCS!$B$2:$B$5003, 1, FALSE)), "","1")</f>
        <v>1</v>
      </c>
      <c r="D1230" s="103" t="str">
        <f>IF($B1230="Unknown","",IF($B1230="","",IF(VALUE(LEFT($B1230,4))&lt;Calc!$J$2,"ANTIQUE","")))</f>
        <v/>
      </c>
      <c r="E1230" s="72" t="s">
        <v>24</v>
      </c>
      <c r="F1230" s="121"/>
      <c r="G1230" s="121" t="s">
        <v>26</v>
      </c>
      <c r="H1230" s="62" t="str">
        <f t="shared" si="134"/>
        <v>Japonica</v>
      </c>
      <c r="I1230" s="18">
        <f t="shared" si="135"/>
        <v>0</v>
      </c>
      <c r="J1230" s="18">
        <f t="shared" si="136"/>
        <v>0</v>
      </c>
      <c r="K1230" s="18">
        <f t="shared" si="137"/>
        <v>0</v>
      </c>
      <c r="L1230" s="57" t="str">
        <f t="shared" si="138"/>
        <v>Fred Mayo</v>
      </c>
      <c r="M1230" s="57" t="str">
        <f t="shared" si="139"/>
        <v>Fred Mayo</v>
      </c>
      <c r="N1230" s="61" t="str">
        <f t="shared" si="133"/>
        <v>Fred Mayo</v>
      </c>
    </row>
    <row r="1231" spans="1:14" ht="25.15" customHeight="1" x14ac:dyDescent="0.2">
      <c r="A1231" s="70" t="s">
        <v>1020</v>
      </c>
      <c r="B1231" s="71">
        <v>1913</v>
      </c>
      <c r="C1231" s="68" t="str">
        <f>IF(ISERROR(VLOOKUP(IF(RIGHT($A1231,1)=")",LEFT($A1231,FIND(" (",$A1231)-1),$A1231),[1]ACCS!$B$2:$B$5003, 1, FALSE)), "","1")</f>
        <v>1</v>
      </c>
      <c r="D1231" s="103" t="str">
        <f>IF($B1231="Unknown","",IF($B1231="","",IF(VALUE(LEFT($B1231,4))&lt;Calc!$J$2,"ANTIQUE","")))</f>
        <v/>
      </c>
      <c r="E1231" s="72" t="s">
        <v>24</v>
      </c>
      <c r="F1231" s="121"/>
      <c r="G1231" s="121"/>
      <c r="H1231" s="62" t="str">
        <f t="shared" si="134"/>
        <v>Japonica</v>
      </c>
      <c r="I1231" s="18">
        <f t="shared" si="135"/>
        <v>0</v>
      </c>
      <c r="J1231" s="18">
        <f t="shared" si="136"/>
        <v>0</v>
      </c>
      <c r="K1231" s="18">
        <f t="shared" si="137"/>
        <v>0</v>
      </c>
      <c r="L1231" s="57" t="str">
        <f t="shared" si="138"/>
        <v>Fred Sander (Fimbriata Superba)</v>
      </c>
      <c r="M1231" s="57" t="str">
        <f t="shared" si="139"/>
        <v>Fred Sander (Fimbriata Superba)</v>
      </c>
      <c r="N1231" s="61" t="str">
        <f t="shared" si="133"/>
        <v>Fred Sander</v>
      </c>
    </row>
    <row r="1232" spans="1:14" ht="25.15" customHeight="1" x14ac:dyDescent="0.2">
      <c r="A1232" s="70" t="s">
        <v>1021</v>
      </c>
      <c r="B1232" s="71">
        <v>2016</v>
      </c>
      <c r="C1232" s="68" t="str">
        <f>IF(ISERROR(VLOOKUP(IF(RIGHT($A1232,1)=")",LEFT($A1232,FIND(" (",$A1232)-1),$A1232),[1]ACCS!$B$2:$B$5003, 1, FALSE)), "","1")</f>
        <v/>
      </c>
      <c r="D1232" s="103" t="str">
        <f>IF($B1232="Unknown","",IF($B1232="","",IF(VALUE(LEFT($B1232,4))&lt;Calc!$J$2,"ANTIQUE","")))</f>
        <v/>
      </c>
      <c r="E1232" s="72" t="s">
        <v>24</v>
      </c>
      <c r="F1232" s="121"/>
      <c r="G1232" s="121"/>
      <c r="H1232" s="62" t="str">
        <f t="shared" si="134"/>
        <v>Japonica</v>
      </c>
      <c r="I1232" s="18">
        <f t="shared" si="135"/>
        <v>0</v>
      </c>
      <c r="J1232" s="18">
        <f t="shared" si="136"/>
        <v>0</v>
      </c>
      <c r="K1232" s="18">
        <f t="shared" si="137"/>
        <v>0</v>
      </c>
      <c r="L1232" s="57" t="str">
        <f t="shared" si="138"/>
        <v>Freda Howell Var.</v>
      </c>
      <c r="M1232" s="57" t="str">
        <f t="shared" si="139"/>
        <v>Freda Howell Var.</v>
      </c>
      <c r="N1232" s="61" t="str">
        <f t="shared" si="133"/>
        <v>Freda Howell Var.</v>
      </c>
    </row>
    <row r="1233" spans="1:14" ht="25.15" customHeight="1" x14ac:dyDescent="0.2">
      <c r="A1233" s="78" t="s">
        <v>3071</v>
      </c>
      <c r="B1233" s="71">
        <v>2021</v>
      </c>
      <c r="C1233" s="68" t="str">
        <f>IF(ISERROR(VLOOKUP(IF(RIGHT($A1233,1)=")",LEFT($A1233,FIND(" (",$A1233)-1),$A1233),[1]ACCS!$B$2:$B$5003, 1, FALSE)), "","1")</f>
        <v>1</v>
      </c>
      <c r="D1233" s="103" t="str">
        <f>IF($B1233="Unknown","",IF($B1233="","",IF(VALUE(LEFT($B1233,4))&lt;Calc!$J$2,"ANTIQUE","")))</f>
        <v/>
      </c>
      <c r="E1233" s="72" t="s">
        <v>21</v>
      </c>
      <c r="F1233" s="121"/>
      <c r="G1233" s="121"/>
      <c r="H1233" s="62" t="str">
        <f t="shared" si="134"/>
        <v>Japonica</v>
      </c>
      <c r="I1233" s="18">
        <f t="shared" si="135"/>
        <v>0</v>
      </c>
      <c r="J1233" s="18">
        <f t="shared" si="136"/>
        <v>0</v>
      </c>
      <c r="K1233" s="18">
        <f t="shared" si="137"/>
        <v>0</v>
      </c>
      <c r="L1233" s="57" t="str">
        <f t="shared" si="138"/>
        <v>Freddie Mac</v>
      </c>
      <c r="M1233" s="57" t="str">
        <f t="shared" si="139"/>
        <v>Freddie Mac</v>
      </c>
      <c r="N1233" s="61" t="str">
        <f t="shared" si="133"/>
        <v>Freddie Mac</v>
      </c>
    </row>
    <row r="1234" spans="1:14" ht="25.15" customHeight="1" x14ac:dyDescent="0.2">
      <c r="A1234" s="70" t="s">
        <v>1022</v>
      </c>
      <c r="B1234" s="71">
        <v>1965</v>
      </c>
      <c r="C1234" s="68" t="str">
        <f>IF(ISERROR(VLOOKUP(IF(RIGHT($A1234,1)=")",LEFT($A1234,FIND(" (",$A1234)-1),$A1234),[1]ACCS!$B$2:$B$5003, 1, FALSE)), "","1")</f>
        <v>1</v>
      </c>
      <c r="D1234" s="103" t="str">
        <f>IF($B1234="Unknown","",IF($B1234="","",IF(VALUE(LEFT($B1234,4))&lt;Calc!$J$2,"ANTIQUE","")))</f>
        <v/>
      </c>
      <c r="E1234" s="72" t="s">
        <v>47</v>
      </c>
      <c r="F1234" s="121"/>
      <c r="G1234" s="121"/>
      <c r="H1234" s="62" t="str">
        <f t="shared" si="134"/>
        <v>NRH</v>
      </c>
      <c r="I1234" s="18">
        <f t="shared" si="135"/>
        <v>2</v>
      </c>
      <c r="J1234" s="18">
        <f t="shared" si="136"/>
        <v>0</v>
      </c>
      <c r="K1234" s="18">
        <f t="shared" si="137"/>
        <v>0</v>
      </c>
      <c r="L1234" s="57" t="str">
        <f t="shared" si="138"/>
        <v>Freedom Bell</v>
      </c>
      <c r="M1234" s="57" t="str">
        <f t="shared" si="139"/>
        <v>Freedom Bell</v>
      </c>
      <c r="N1234" s="61" t="str">
        <f t="shared" si="133"/>
        <v>Freedom Bell</v>
      </c>
    </row>
    <row r="1235" spans="1:14" ht="25.15" customHeight="1" x14ac:dyDescent="0.2">
      <c r="A1235" s="70" t="s">
        <v>1023</v>
      </c>
      <c r="B1235" s="71">
        <v>1959</v>
      </c>
      <c r="C1235" s="68" t="str">
        <f>IF(ISERROR(VLOOKUP(IF(RIGHT($A1235,1)=")",LEFT($A1235,FIND(" (",$A1235)-1),$A1235),[1]ACCS!$B$2:$B$5003, 1, FALSE)), "","1")</f>
        <v/>
      </c>
      <c r="D1235" s="103" t="str">
        <f>IF($B1235="Unknown","",IF($B1235="","",IF(VALUE(LEFT($B1235,4))&lt;Calc!$J$2,"ANTIQUE","")))</f>
        <v/>
      </c>
      <c r="E1235" s="72" t="s">
        <v>24</v>
      </c>
      <c r="F1235" s="121"/>
      <c r="G1235" s="121"/>
      <c r="H1235" s="62" t="str">
        <f t="shared" si="134"/>
        <v>Sasanqua</v>
      </c>
      <c r="I1235" s="18">
        <f t="shared" si="135"/>
        <v>3</v>
      </c>
      <c r="J1235" s="18">
        <f t="shared" si="136"/>
        <v>0</v>
      </c>
      <c r="K1235" s="18">
        <f t="shared" si="137"/>
        <v>0</v>
      </c>
      <c r="L1235" s="57" t="str">
        <f t="shared" si="138"/>
        <v>Frilled White</v>
      </c>
      <c r="M1235" s="57" t="str">
        <f t="shared" si="139"/>
        <v>Frilled White</v>
      </c>
      <c r="N1235" s="61" t="str">
        <f t="shared" si="133"/>
        <v>Frilled White</v>
      </c>
    </row>
    <row r="1236" spans="1:14" ht="25.15" customHeight="1" x14ac:dyDescent="0.2">
      <c r="A1236" s="70" t="s">
        <v>2917</v>
      </c>
      <c r="B1236" s="71">
        <v>2019</v>
      </c>
      <c r="C1236" s="68" t="str">
        <f>IF(ISERROR(VLOOKUP(IF(RIGHT($A1236,1)=")",LEFT($A1236,FIND(" (",$A1236)-1),$A1236),[1]ACCS!$B$2:$B$5003, 1, FALSE)), "","1")</f>
        <v>1</v>
      </c>
      <c r="D1236" s="103" t="str">
        <f>IF($B1236="Unknown","",IF($B1236="","",IF(VALUE(LEFT($B1236,4))&lt;Calc!$J$2,"ANTIQUE","")))</f>
        <v/>
      </c>
      <c r="E1236" s="72" t="s">
        <v>24</v>
      </c>
      <c r="F1236" s="121"/>
      <c r="G1236" s="121"/>
      <c r="H1236" s="62" t="str">
        <f t="shared" si="134"/>
        <v>NRH</v>
      </c>
      <c r="I1236" s="18">
        <f t="shared" si="135"/>
        <v>2</v>
      </c>
      <c r="J1236" s="18">
        <f t="shared" si="136"/>
        <v>0</v>
      </c>
      <c r="K1236" s="18">
        <f t="shared" si="137"/>
        <v>0</v>
      </c>
      <c r="L1236" s="57" t="str">
        <f t="shared" si="138"/>
        <v>Frilly One</v>
      </c>
      <c r="M1236" s="57" t="str">
        <f t="shared" si="139"/>
        <v>Frilly One</v>
      </c>
      <c r="N1236" s="61" t="str">
        <f t="shared" si="133"/>
        <v>Frilly One</v>
      </c>
    </row>
    <row r="1237" spans="1:14" ht="25.15" customHeight="1" x14ac:dyDescent="0.2">
      <c r="A1237" s="70" t="s">
        <v>1024</v>
      </c>
      <c r="B1237" s="71">
        <v>1935</v>
      </c>
      <c r="C1237" s="68" t="str">
        <f>IF(ISERROR(VLOOKUP(IF(RIGHT($A1237,1)=")",LEFT($A1237,FIND(" (",$A1237)-1),$A1237),[1]ACCS!$B$2:$B$5003, 1, FALSE)), "","1")</f>
        <v>1</v>
      </c>
      <c r="D1237" s="103" t="str">
        <f>IF($B1237="Unknown","",IF($B1237="","",IF(VALUE(LEFT($B1237,4))&lt;Calc!$J$2,"ANTIQUE","")))</f>
        <v/>
      </c>
      <c r="E1237" s="72" t="s">
        <v>37</v>
      </c>
      <c r="F1237" s="121" t="s">
        <v>5</v>
      </c>
      <c r="G1237" s="121"/>
      <c r="H1237" s="62" t="str">
        <f t="shared" si="134"/>
        <v>Japonica</v>
      </c>
      <c r="I1237" s="18">
        <f t="shared" si="135"/>
        <v>0</v>
      </c>
      <c r="J1237" s="18">
        <f t="shared" si="136"/>
        <v>0</v>
      </c>
      <c r="K1237" s="18">
        <f t="shared" si="137"/>
        <v>0</v>
      </c>
      <c r="L1237" s="57" t="str">
        <f t="shared" si="138"/>
        <v>Frizzle White (Susan Carter)</v>
      </c>
      <c r="M1237" s="57" t="str">
        <f t="shared" si="139"/>
        <v>Frizzle White (Susan Carter)</v>
      </c>
      <c r="N1237" s="61" t="str">
        <f t="shared" si="133"/>
        <v>Frizzle White</v>
      </c>
    </row>
    <row r="1238" spans="1:14" ht="25.15" customHeight="1" x14ac:dyDescent="0.2">
      <c r="A1238" s="70" t="s">
        <v>1025</v>
      </c>
      <c r="B1238" s="71">
        <v>1973</v>
      </c>
      <c r="C1238" s="68" t="str">
        <f>IF(ISERROR(VLOOKUP(IF(RIGHT($A1238,1)=")",LEFT($A1238,FIND(" (",$A1238)-1),$A1238),[1]ACCS!$B$2:$B$5003, 1, FALSE)), "","1")</f>
        <v>1</v>
      </c>
      <c r="D1238" s="103" t="str">
        <f>IF($B1238="Unknown","",IF($B1238="","",IF(VALUE(LEFT($B1238,4))&lt;Calc!$J$2,"ANTIQUE","")))</f>
        <v/>
      </c>
      <c r="E1238" s="72" t="s">
        <v>37</v>
      </c>
      <c r="F1238" s="121" t="s">
        <v>5</v>
      </c>
      <c r="G1238" s="121"/>
      <c r="H1238" s="62" t="str">
        <f t="shared" si="134"/>
        <v>Japonica</v>
      </c>
      <c r="I1238" s="18">
        <f t="shared" si="135"/>
        <v>0</v>
      </c>
      <c r="J1238" s="18">
        <f t="shared" si="136"/>
        <v>0</v>
      </c>
      <c r="K1238" s="18">
        <f t="shared" si="137"/>
        <v>0</v>
      </c>
      <c r="L1238" s="57" t="str">
        <f t="shared" si="138"/>
        <v>Frost Queen</v>
      </c>
      <c r="M1238" s="57" t="str">
        <f t="shared" si="139"/>
        <v>Frost Queen</v>
      </c>
      <c r="N1238" s="61" t="str">
        <f t="shared" si="133"/>
        <v>Frost Queen</v>
      </c>
    </row>
    <row r="1239" spans="1:14" ht="25.15" customHeight="1" x14ac:dyDescent="0.2">
      <c r="A1239" s="70" t="s">
        <v>1026</v>
      </c>
      <c r="B1239" s="71">
        <v>1950</v>
      </c>
      <c r="C1239" s="68" t="str">
        <f>IF(ISERROR(VLOOKUP(IF(RIGHT($A1239,1)=")",LEFT($A1239,FIND(" (",$A1239)-1),$A1239),[1]ACCS!$B$2:$B$5003, 1, FALSE)), "","1")</f>
        <v>1</v>
      </c>
      <c r="D1239" s="103" t="str">
        <f>IF($B1239="Unknown","",IF($B1239="","",IF(VALUE(LEFT($B1239,4))&lt;Calc!$J$2,"ANTIQUE","")))</f>
        <v/>
      </c>
      <c r="E1239" s="72" t="s">
        <v>37</v>
      </c>
      <c r="F1239" s="121" t="s">
        <v>5</v>
      </c>
      <c r="G1239" s="121"/>
      <c r="H1239" s="62" t="str">
        <f t="shared" si="134"/>
        <v>Japonica</v>
      </c>
      <c r="I1239" s="18">
        <f t="shared" si="135"/>
        <v>0</v>
      </c>
      <c r="J1239" s="18">
        <f t="shared" si="136"/>
        <v>0</v>
      </c>
      <c r="K1239" s="18">
        <f t="shared" si="137"/>
        <v>0</v>
      </c>
      <c r="L1239" s="57" t="str">
        <f t="shared" si="138"/>
        <v>Frosty Morn</v>
      </c>
      <c r="M1239" s="57" t="str">
        <f t="shared" si="139"/>
        <v>Frosty Morn</v>
      </c>
      <c r="N1239" s="61" t="str">
        <f t="shared" si="133"/>
        <v>Frosty Morn</v>
      </c>
    </row>
    <row r="1240" spans="1:14" ht="25.15" customHeight="1" x14ac:dyDescent="0.2">
      <c r="A1240" s="70" t="s">
        <v>1027</v>
      </c>
      <c r="B1240" s="71">
        <v>2012</v>
      </c>
      <c r="C1240" s="68" t="str">
        <f>IF(ISERROR(VLOOKUP(IF(RIGHT($A1240,1)=")",LEFT($A1240,FIND(" (",$A1240)-1),$A1240),[1]ACCS!$B$2:$B$5003, 1, FALSE)), "","1")</f>
        <v/>
      </c>
      <c r="D1240" s="103" t="str">
        <f>IF($B1240="Unknown","",IF($B1240="","",IF(VALUE(LEFT($B1240,4))&lt;Calc!$J$2,"ANTIQUE","")))</f>
        <v/>
      </c>
      <c r="E1240" s="72" t="s">
        <v>37</v>
      </c>
      <c r="F1240" s="121"/>
      <c r="G1240" s="121" t="s">
        <v>26</v>
      </c>
      <c r="H1240" s="62" t="str">
        <f t="shared" si="134"/>
        <v>Reticulata</v>
      </c>
      <c r="I1240" s="18">
        <f t="shared" si="135"/>
        <v>1</v>
      </c>
      <c r="J1240" s="18">
        <f t="shared" si="136"/>
        <v>0</v>
      </c>
      <c r="K1240" s="18">
        <f t="shared" si="137"/>
        <v>0</v>
      </c>
      <c r="L1240" s="57" t="str">
        <f t="shared" si="138"/>
        <v>Fu Dei Qiuan (See Butterfly Spring)</v>
      </c>
      <c r="M1240" s="57" t="str">
        <f t="shared" si="139"/>
        <v>Fu Dei Qiuan (See Butterfly Spring)</v>
      </c>
      <c r="N1240" s="61" t="str">
        <f t="shared" si="133"/>
        <v>Fu Dei Qiuan (See Butterfly Spring)</v>
      </c>
    </row>
    <row r="1241" spans="1:14" ht="25.15" customHeight="1" x14ac:dyDescent="0.2">
      <c r="A1241" s="70" t="s">
        <v>1028</v>
      </c>
      <c r="B1241" s="71">
        <v>2016</v>
      </c>
      <c r="C1241" s="68" t="str">
        <f>IF(ISERROR(VLOOKUP(IF(RIGHT($A1241,1)=")",LEFT($A1241,FIND(" (",$A1241)-1),$A1241),[1]ACCS!$B$2:$B$5003, 1, FALSE)), "","1")</f>
        <v>1</v>
      </c>
      <c r="D1241" s="103" t="str">
        <f>IF($B1241="Unknown","",IF($B1241="","",IF(VALUE(LEFT($B1241,4))&lt;Calc!$J$2,"ANTIQUE","")))</f>
        <v/>
      </c>
      <c r="E1241" s="72" t="s">
        <v>24</v>
      </c>
      <c r="F1241" s="121"/>
      <c r="G1241" s="121"/>
      <c r="H1241" s="62" t="str">
        <f t="shared" si="134"/>
        <v>Reticulata</v>
      </c>
      <c r="I1241" s="18">
        <f t="shared" si="135"/>
        <v>1</v>
      </c>
      <c r="J1241" s="18">
        <f t="shared" si="136"/>
        <v>0</v>
      </c>
      <c r="K1241" s="18">
        <f t="shared" si="137"/>
        <v>0</v>
      </c>
      <c r="L1241" s="57" t="str">
        <f t="shared" si="138"/>
        <v>Fuchsia</v>
      </c>
      <c r="M1241" s="57" t="str">
        <f t="shared" si="139"/>
        <v>Fuchsia</v>
      </c>
      <c r="N1241" s="61" t="str">
        <f t="shared" si="133"/>
        <v>Fuchsia</v>
      </c>
    </row>
    <row r="1242" spans="1:14" ht="25.15" customHeight="1" x14ac:dyDescent="0.2">
      <c r="A1242" s="99" t="s">
        <v>3189</v>
      </c>
      <c r="B1242" s="100"/>
      <c r="C1242" s="68" t="str">
        <f>IF(ISERROR(VLOOKUP(IF(RIGHT($A1242,1)=")",LEFT($A1242,FIND(" (",$A1242)-1),$A1242),[1]ACCS!$B$2:$B$5003, 1, FALSE)), "","1")</f>
        <v>1</v>
      </c>
      <c r="D1242" s="115" t="str">
        <f>IF($B1242="Unknown","",IF($B1242="","",IF(VALUE(LEFT($B1242,4))&lt;Calc!$J$2,"ANTIQUE","")))</f>
        <v/>
      </c>
      <c r="E1242" s="53" t="s">
        <v>37</v>
      </c>
      <c r="F1242" s="121"/>
      <c r="G1242" s="121"/>
      <c r="H1242" s="62" t="str">
        <f t="shared" si="134"/>
        <v>Japonica [Higo]</v>
      </c>
      <c r="I1242" s="18">
        <f t="shared" si="135"/>
        <v>6</v>
      </c>
      <c r="J1242" s="18">
        <f t="shared" si="136"/>
        <v>0</v>
      </c>
      <c r="K1242" s="18">
        <f t="shared" si="137"/>
        <v>0</v>
      </c>
      <c r="L1242" s="57" t="str">
        <f t="shared" si="138"/>
        <v>Fuji (Higo)</v>
      </c>
      <c r="M1242" s="57" t="str">
        <f t="shared" si="139"/>
        <v>Fuji (Higo)</v>
      </c>
      <c r="N1242" s="61" t="str">
        <f t="shared" si="133"/>
        <v>Fuji</v>
      </c>
    </row>
    <row r="1243" spans="1:14" ht="25.15" customHeight="1" x14ac:dyDescent="0.2">
      <c r="A1243" s="99" t="s">
        <v>3190</v>
      </c>
      <c r="B1243" s="100"/>
      <c r="C1243" s="68" t="str">
        <f>IF(ISERROR(VLOOKUP(IF(RIGHT($A1243,1)=")",LEFT($A1243,FIND(" (",$A1243)-1),$A1243),[1]ACCS!$B$2:$B$5003, 1, FALSE)), "","1")</f>
        <v/>
      </c>
      <c r="D1243" s="115" t="str">
        <f>IF($B1243="Unknown","",IF($B1243="","",IF(VALUE(LEFT($B1243,4))&lt;Calc!$J$2,"ANTIQUE","")))</f>
        <v/>
      </c>
      <c r="E1243" s="53" t="s">
        <v>24</v>
      </c>
      <c r="F1243" s="121"/>
      <c r="G1243" s="121"/>
      <c r="H1243" s="62" t="str">
        <f t="shared" si="134"/>
        <v>Japonica [Higo]</v>
      </c>
      <c r="I1243" s="18">
        <f t="shared" si="135"/>
        <v>6</v>
      </c>
      <c r="J1243" s="18">
        <f t="shared" si="136"/>
        <v>0</v>
      </c>
      <c r="K1243" s="18">
        <f t="shared" si="137"/>
        <v>0</v>
      </c>
      <c r="L1243" s="57" t="str">
        <f t="shared" si="138"/>
        <v>Fuji-no-mine (Higo)</v>
      </c>
      <c r="M1243" s="57" t="str">
        <f t="shared" si="139"/>
        <v>Fuji-no-mine (Higo)</v>
      </c>
      <c r="N1243" s="61" t="str">
        <f t="shared" si="133"/>
        <v>Fuji-no-mine</v>
      </c>
    </row>
    <row r="1244" spans="1:14" ht="25.15" customHeight="1" x14ac:dyDescent="0.2">
      <c r="A1244" s="99" t="s">
        <v>3191</v>
      </c>
      <c r="B1244" s="100">
        <v>1912</v>
      </c>
      <c r="C1244" s="68" t="str">
        <f>IF(ISERROR(VLOOKUP(IF(RIGHT($A1244,1)=")",LEFT($A1244,FIND(" (",$A1244)-1),$A1244),[1]ACCS!$B$2:$B$5003, 1, FALSE)), "","1")</f>
        <v/>
      </c>
      <c r="D1244" s="115" t="str">
        <f>IF($B1244="Unknown","",IF($B1244="","",IF(VALUE(LEFT($B1244,4))&lt;Calc!$J$2,"ANTIQUE","")))</f>
        <v/>
      </c>
      <c r="E1244" s="53" t="s">
        <v>24</v>
      </c>
      <c r="F1244" s="121"/>
      <c r="G1244" s="121"/>
      <c r="H1244" s="62" t="str">
        <f t="shared" si="134"/>
        <v>Japonica [Higo]</v>
      </c>
      <c r="I1244" s="18">
        <f t="shared" si="135"/>
        <v>6</v>
      </c>
      <c r="J1244" s="18">
        <f t="shared" si="136"/>
        <v>0</v>
      </c>
      <c r="K1244" s="18">
        <f t="shared" si="137"/>
        <v>0</v>
      </c>
      <c r="L1244" s="57" t="str">
        <f t="shared" si="138"/>
        <v>Fuji-no-yuki (Higo)</v>
      </c>
      <c r="M1244" s="57" t="str">
        <f t="shared" si="139"/>
        <v>Fuji-no-yuki (Higo)</v>
      </c>
      <c r="N1244" s="61" t="str">
        <f t="shared" si="133"/>
        <v>Fuji-no-yuki</v>
      </c>
    </row>
    <row r="1245" spans="1:14" ht="25.15" customHeight="1" x14ac:dyDescent="0.2">
      <c r="A1245" s="70" t="s">
        <v>3339</v>
      </c>
      <c r="B1245" s="71">
        <v>1859</v>
      </c>
      <c r="C1245" s="68" t="str">
        <f>IF(ISERROR(VLOOKUP(IF(RIGHT($A1245,1)=")",LEFT($A1245,FIND(" (",$A1245)-1),$A1245),[1]ACCS!$B$2:$B$5003, 1, FALSE)), "","1")</f>
        <v>1</v>
      </c>
      <c r="D1245" s="103" t="str">
        <f>IF($B1245="Unknown","",IF($B1245="","",IF(VALUE(LEFT($B1245,4))&lt;Calc!$J$2,"ANTIQUE","")))</f>
        <v>ANTIQUE</v>
      </c>
      <c r="E1245" s="72" t="s">
        <v>61</v>
      </c>
      <c r="F1245" s="121"/>
      <c r="G1245" s="121"/>
      <c r="H1245" s="62" t="str">
        <f t="shared" si="134"/>
        <v>Specie</v>
      </c>
      <c r="I1245" s="18">
        <f t="shared" si="135"/>
        <v>7</v>
      </c>
      <c r="J1245" s="18">
        <f t="shared" si="136"/>
        <v>7</v>
      </c>
      <c r="K1245" s="18">
        <f t="shared" si="137"/>
        <v>0</v>
      </c>
      <c r="L1245" s="57" t="str">
        <f t="shared" si="138"/>
        <v>Fukurin-ikkyu</v>
      </c>
      <c r="M1245" s="57" t="str">
        <f t="shared" si="139"/>
        <v>Fukurin-ikkyu</v>
      </c>
      <c r="N1245" s="61" t="str">
        <f t="shared" si="133"/>
        <v>Fukurin-ikkyu</v>
      </c>
    </row>
    <row r="1246" spans="1:14" ht="25.15" customHeight="1" x14ac:dyDescent="0.2">
      <c r="A1246" s="70" t="s">
        <v>1029</v>
      </c>
      <c r="B1246" s="71">
        <v>1971</v>
      </c>
      <c r="C1246" s="68" t="str">
        <f>IF(ISERROR(VLOOKUP(IF(RIGHT($A1246,1)=")",LEFT($A1246,FIND(" (",$A1246)-1),$A1246),[1]ACCS!$B$2:$B$5003, 1, FALSE)), "","1")</f>
        <v>1</v>
      </c>
      <c r="D1246" s="103" t="str">
        <f>IF($B1246="Unknown","",IF($B1246="","",IF(VALUE(LEFT($B1246,4))&lt;Calc!$J$2,"ANTIQUE","")))</f>
        <v/>
      </c>
      <c r="E1246" s="72" t="s">
        <v>47</v>
      </c>
      <c r="F1246" s="121"/>
      <c r="G1246" s="121"/>
      <c r="H1246" s="62" t="str">
        <f t="shared" si="134"/>
        <v>Japonica</v>
      </c>
      <c r="I1246" s="18">
        <f t="shared" si="135"/>
        <v>0</v>
      </c>
      <c r="J1246" s="18">
        <f t="shared" si="136"/>
        <v>0</v>
      </c>
      <c r="K1246" s="18">
        <f t="shared" si="137"/>
        <v>0</v>
      </c>
      <c r="L1246" s="57" t="str">
        <f t="shared" si="138"/>
        <v>Fukutsuzumi (Fortune's Hand Drum)</v>
      </c>
      <c r="M1246" s="57" t="str">
        <f t="shared" si="139"/>
        <v>Fukutsuzumi (Fortune's Hand Drum)</v>
      </c>
      <c r="N1246" s="61" t="str">
        <f t="shared" si="133"/>
        <v>Fukutsuzumi</v>
      </c>
    </row>
    <row r="1247" spans="1:14" ht="25.15" customHeight="1" x14ac:dyDescent="0.2">
      <c r="A1247" s="70" t="s">
        <v>1030</v>
      </c>
      <c r="B1247" s="71">
        <v>1961</v>
      </c>
      <c r="C1247" s="68" t="str">
        <f>IF(ISERROR(VLOOKUP(IF(RIGHT($A1247,1)=")",LEFT($A1247,FIND(" (",$A1247)-1),$A1247),[1]ACCS!$B$2:$B$5003, 1, FALSE)), "","1")</f>
        <v>1</v>
      </c>
      <c r="D1247" s="103" t="str">
        <f>IF($B1247="Unknown","",IF($B1247="","",IF(VALUE(LEFT($B1247,4))&lt;Calc!$J$2,"ANTIQUE","")))</f>
        <v/>
      </c>
      <c r="E1247" s="72" t="s">
        <v>21</v>
      </c>
      <c r="F1247" s="121"/>
      <c r="G1247" s="121"/>
      <c r="H1247" s="62" t="str">
        <f t="shared" si="134"/>
        <v>Japonica</v>
      </c>
      <c r="I1247" s="18">
        <f t="shared" si="135"/>
        <v>0</v>
      </c>
      <c r="J1247" s="18">
        <f t="shared" si="136"/>
        <v>0</v>
      </c>
      <c r="K1247" s="18">
        <f t="shared" si="137"/>
        <v>0</v>
      </c>
      <c r="L1247" s="57" t="str">
        <f t="shared" si="138"/>
        <v>Funny Face Betty (Charming Betty)</v>
      </c>
      <c r="M1247" s="57" t="str">
        <f t="shared" si="139"/>
        <v>Funny Face Betty (Charming Betty)</v>
      </c>
      <c r="N1247" s="61" t="str">
        <f t="shared" si="133"/>
        <v>Funny Face Betty</v>
      </c>
    </row>
    <row r="1248" spans="1:14" ht="25.15" customHeight="1" x14ac:dyDescent="0.2">
      <c r="A1248" s="70" t="s">
        <v>1031</v>
      </c>
      <c r="B1248" s="71">
        <v>2016</v>
      </c>
      <c r="C1248" s="68" t="str">
        <f>IF(ISERROR(VLOOKUP(IF(RIGHT($A1248,1)=")",LEFT($A1248,FIND(" (",$A1248)-1),$A1248),[1]ACCS!$B$2:$B$5003, 1, FALSE)), "","1")</f>
        <v>1</v>
      </c>
      <c r="D1248" s="103" t="str">
        <f>IF($B1248="Unknown","",IF($B1248="","",IF(VALUE(LEFT($B1248,4))&lt;Calc!$J$2,"ANTIQUE","")))</f>
        <v/>
      </c>
      <c r="E1248" s="72" t="s">
        <v>37</v>
      </c>
      <c r="F1248" s="121"/>
      <c r="G1248" s="121"/>
      <c r="H1248" s="62" t="str">
        <f t="shared" si="134"/>
        <v>Japonica</v>
      </c>
      <c r="I1248" s="18">
        <f t="shared" si="135"/>
        <v>0</v>
      </c>
      <c r="J1248" s="18">
        <f t="shared" si="136"/>
        <v>0</v>
      </c>
      <c r="K1248" s="18">
        <f t="shared" si="137"/>
        <v>0</v>
      </c>
      <c r="L1248" s="57" t="str">
        <f t="shared" si="138"/>
        <v>Gabriel Lewis</v>
      </c>
      <c r="M1248" s="57" t="str">
        <f t="shared" si="139"/>
        <v>Gabriel Lewis</v>
      </c>
      <c r="N1248" s="61" t="str">
        <f t="shared" si="133"/>
        <v>Gabriel Lewis</v>
      </c>
    </row>
    <row r="1249" spans="1:14" ht="25.15" customHeight="1" x14ac:dyDescent="0.2">
      <c r="A1249" s="70" t="s">
        <v>2999</v>
      </c>
      <c r="B1249" s="71">
        <v>2020</v>
      </c>
      <c r="C1249" s="68" t="str">
        <f>IF(ISERROR(VLOOKUP(IF(RIGHT($A1249,1)=")",LEFT($A1249,FIND(" (",$A1249)-1),$A1249),[1]ACCS!$B$2:$B$5003, 1, FALSE)), "","1")</f>
        <v>1</v>
      </c>
      <c r="D1249" s="103" t="str">
        <f>IF($B1249="Unknown","",IF($B1249="","",IF(VALUE(LEFT($B1249,4))&lt;Calc!$J$2,"ANTIQUE","")))</f>
        <v/>
      </c>
      <c r="E1249" s="72" t="s">
        <v>37</v>
      </c>
      <c r="F1249" s="121"/>
      <c r="G1249" s="121"/>
      <c r="H1249" s="62" t="str">
        <f t="shared" si="134"/>
        <v>Reticulata</v>
      </c>
      <c r="I1249" s="18">
        <f t="shared" si="135"/>
        <v>1</v>
      </c>
      <c r="J1249" s="18">
        <f t="shared" si="136"/>
        <v>0</v>
      </c>
      <c r="K1249" s="18">
        <f t="shared" si="137"/>
        <v>0</v>
      </c>
      <c r="L1249" s="57" t="str">
        <f t="shared" si="138"/>
        <v>Gabriel Maphis</v>
      </c>
      <c r="M1249" s="57" t="str">
        <f t="shared" si="139"/>
        <v>Gabriel Maphis</v>
      </c>
      <c r="N1249" s="61" t="str">
        <f t="shared" si="133"/>
        <v>Gabriel Maphis</v>
      </c>
    </row>
    <row r="1250" spans="1:14" ht="25.15" customHeight="1" x14ac:dyDescent="0.2">
      <c r="A1250" s="70" t="s">
        <v>1032</v>
      </c>
      <c r="B1250" s="71">
        <v>2016</v>
      </c>
      <c r="C1250" s="68" t="str">
        <f>IF(ISERROR(VLOOKUP(IF(RIGHT($A1250,1)=")",LEFT($A1250,FIND(" (",$A1250)-1),$A1250),[1]ACCS!$B$2:$B$5003, 1, FALSE)), "","1")</f>
        <v>1</v>
      </c>
      <c r="D1250" s="103" t="str">
        <f>IF($B1250="Unknown","",IF($B1250="","",IF(VALUE(LEFT($B1250,4))&lt;Calc!$J$2,"ANTIQUE","")))</f>
        <v/>
      </c>
      <c r="E1250" s="72" t="s">
        <v>37</v>
      </c>
      <c r="F1250" s="121"/>
      <c r="G1250" s="121"/>
      <c r="H1250" s="62" t="str">
        <f t="shared" si="134"/>
        <v>Japonica</v>
      </c>
      <c r="I1250" s="18">
        <f t="shared" si="135"/>
        <v>0</v>
      </c>
      <c r="J1250" s="18">
        <f t="shared" si="136"/>
        <v>0</v>
      </c>
      <c r="K1250" s="18">
        <f t="shared" si="137"/>
        <v>0</v>
      </c>
      <c r="L1250" s="57" t="str">
        <f t="shared" si="138"/>
        <v>Gabriel's Blush</v>
      </c>
      <c r="M1250" s="57" t="str">
        <f t="shared" si="139"/>
        <v>Gabriel's Blush</v>
      </c>
      <c r="N1250" s="61" t="str">
        <f t="shared" si="133"/>
        <v>Gabriel's Blush</v>
      </c>
    </row>
    <row r="1251" spans="1:14" ht="25.15" customHeight="1" x14ac:dyDescent="0.2">
      <c r="A1251" s="70" t="s">
        <v>1033</v>
      </c>
      <c r="B1251" s="71">
        <v>1987</v>
      </c>
      <c r="C1251" s="68" t="str">
        <f>IF(ISERROR(VLOOKUP(IF(RIGHT($A1251,1)=")",LEFT($A1251,FIND(" (",$A1251)-1),$A1251),[1]ACCS!$B$2:$B$5003, 1, FALSE)), "","1")</f>
        <v/>
      </c>
      <c r="D1251" s="103" t="str">
        <f>IF($B1251="Unknown","",IF($B1251="","",IF(VALUE(LEFT($B1251,4))&lt;Calc!$J$2,"ANTIQUE","")))</f>
        <v/>
      </c>
      <c r="E1251" s="72" t="s">
        <v>29</v>
      </c>
      <c r="F1251" s="121"/>
      <c r="G1251" s="121"/>
      <c r="H1251" s="62" t="str">
        <f t="shared" si="134"/>
        <v>Reticulata</v>
      </c>
      <c r="I1251" s="18">
        <f t="shared" si="135"/>
        <v>1</v>
      </c>
      <c r="J1251" s="18">
        <f t="shared" si="136"/>
        <v>0</v>
      </c>
      <c r="K1251" s="18">
        <f t="shared" si="137"/>
        <v>0</v>
      </c>
      <c r="L1251" s="57" t="str">
        <f t="shared" si="138"/>
        <v>Gael's Dream</v>
      </c>
      <c r="M1251" s="57" t="str">
        <f t="shared" si="139"/>
        <v>Gael's Dream</v>
      </c>
      <c r="N1251" s="61" t="str">
        <f t="shared" si="133"/>
        <v>Gael's Dream</v>
      </c>
    </row>
    <row r="1252" spans="1:14" ht="25.15" customHeight="1" x14ac:dyDescent="0.2">
      <c r="A1252" s="70" t="s">
        <v>3340</v>
      </c>
      <c r="B1252" s="71">
        <v>1840</v>
      </c>
      <c r="C1252" s="68" t="str">
        <f>IF(ISERROR(VLOOKUP(IF(RIGHT($A1252,1)=")",LEFT($A1252,FIND(" (",$A1252)-1),$A1252),[1]ACCS!$B$2:$B$5003, 1, FALSE)), "","1")</f>
        <v/>
      </c>
      <c r="D1252" s="103" t="str">
        <f>IF($B1252="Unknown","",IF($B1252="","",IF(VALUE(LEFT($B1252,4))&lt;Calc!$J$2,"ANTIQUE","")))</f>
        <v>ANTIQUE</v>
      </c>
      <c r="E1252" s="72" t="s">
        <v>30</v>
      </c>
      <c r="F1252" s="121"/>
      <c r="G1252" s="121"/>
      <c r="H1252" s="62" t="str">
        <f t="shared" si="134"/>
        <v>Japonica</v>
      </c>
      <c r="I1252" s="18">
        <f t="shared" si="135"/>
        <v>0</v>
      </c>
      <c r="J1252" s="18">
        <f t="shared" si="136"/>
        <v>0</v>
      </c>
      <c r="K1252" s="18">
        <f t="shared" si="137"/>
        <v>0</v>
      </c>
      <c r="L1252" s="57" t="str">
        <f t="shared" si="138"/>
        <v>Gaiety (See Gigantea)</v>
      </c>
      <c r="M1252" s="57" t="str">
        <f t="shared" si="139"/>
        <v>Gaiety (See Gigantea)</v>
      </c>
      <c r="N1252" s="61" t="str">
        <f t="shared" si="133"/>
        <v>Gaiety (See Gigantea)</v>
      </c>
    </row>
    <row r="1253" spans="1:14" ht="25.15" customHeight="1" x14ac:dyDescent="0.2">
      <c r="A1253" s="70" t="s">
        <v>1034</v>
      </c>
      <c r="B1253" s="71">
        <v>2006</v>
      </c>
      <c r="C1253" s="68" t="str">
        <f>IF(ISERROR(VLOOKUP(IF(RIGHT($A1253,1)=")",LEFT($A1253,FIND(" (",$A1253)-1),$A1253),[1]ACCS!$B$2:$B$5003, 1, FALSE)), "","1")</f>
        <v>1</v>
      </c>
      <c r="D1253" s="103" t="str">
        <f>IF($B1253="Unknown","",IF($B1253="","",IF(VALUE(LEFT($B1253,4))&lt;Calc!$J$2,"ANTIQUE","")))</f>
        <v/>
      </c>
      <c r="E1253" s="72" t="s">
        <v>24</v>
      </c>
      <c r="F1253" s="121"/>
      <c r="G1253" s="121" t="s">
        <v>26</v>
      </c>
      <c r="H1253" s="62" t="str">
        <f t="shared" si="134"/>
        <v>Japonica</v>
      </c>
      <c r="I1253" s="18">
        <f t="shared" si="135"/>
        <v>0</v>
      </c>
      <c r="J1253" s="18">
        <f t="shared" si="136"/>
        <v>0</v>
      </c>
      <c r="K1253" s="18">
        <f t="shared" si="137"/>
        <v>0</v>
      </c>
      <c r="L1253" s="57" t="str">
        <f t="shared" si="138"/>
        <v>Gail Hooks</v>
      </c>
      <c r="M1253" s="57" t="str">
        <f t="shared" si="139"/>
        <v>Gail Hooks</v>
      </c>
      <c r="N1253" s="61" t="str">
        <f t="shared" si="133"/>
        <v>Gail Hooks</v>
      </c>
    </row>
    <row r="1254" spans="1:14" ht="25.15" customHeight="1" x14ac:dyDescent="0.2">
      <c r="A1254" s="70" t="s">
        <v>1035</v>
      </c>
      <c r="B1254" s="71">
        <v>1963</v>
      </c>
      <c r="C1254" s="68" t="str">
        <f>IF(ISERROR(VLOOKUP(IF(RIGHT($A1254,1)=")",LEFT($A1254,FIND(" (",$A1254)-1),$A1254),[1]ACCS!$B$2:$B$5003, 1, FALSE)), "","1")</f>
        <v>1</v>
      </c>
      <c r="D1254" s="103" t="str">
        <f>IF($B1254="Unknown","",IF($B1254="","",IF(VALUE(LEFT($B1254,4))&lt;Calc!$J$2,"ANTIQUE","")))</f>
        <v/>
      </c>
      <c r="E1254" s="72" t="s">
        <v>24</v>
      </c>
      <c r="F1254" s="121"/>
      <c r="G1254" s="121"/>
      <c r="H1254" s="62" t="str">
        <f t="shared" si="134"/>
        <v>NRH</v>
      </c>
      <c r="I1254" s="18">
        <f t="shared" si="135"/>
        <v>2</v>
      </c>
      <c r="J1254" s="18">
        <f t="shared" si="136"/>
        <v>0</v>
      </c>
      <c r="K1254" s="18">
        <f t="shared" si="137"/>
        <v>0</v>
      </c>
      <c r="L1254" s="57" t="str">
        <f t="shared" si="138"/>
        <v>Galaxie</v>
      </c>
      <c r="M1254" s="57" t="str">
        <f t="shared" si="139"/>
        <v>Galaxie</v>
      </c>
      <c r="N1254" s="61" t="str">
        <f t="shared" si="133"/>
        <v>Galaxie</v>
      </c>
    </row>
    <row r="1255" spans="1:14" ht="25.15" customHeight="1" x14ac:dyDescent="0.2">
      <c r="A1255" s="70" t="s">
        <v>1036</v>
      </c>
      <c r="B1255" s="71">
        <v>1974</v>
      </c>
      <c r="C1255" s="68" t="str">
        <f>IF(ISERROR(VLOOKUP(IF(RIGHT($A1255,1)=")",LEFT($A1255,FIND(" (",$A1255)-1),$A1255),[1]ACCS!$B$2:$B$5003, 1, FALSE)), "","1")</f>
        <v>1</v>
      </c>
      <c r="D1255" s="103" t="str">
        <f>IF($B1255="Unknown","",IF($B1255="","",IF(VALUE(LEFT($B1255,4))&lt;Calc!$J$2,"ANTIQUE","")))</f>
        <v/>
      </c>
      <c r="E1255" s="72" t="s">
        <v>24</v>
      </c>
      <c r="F1255" s="121"/>
      <c r="G1255" s="121"/>
      <c r="H1255" s="62" t="str">
        <f t="shared" si="134"/>
        <v>NRH</v>
      </c>
      <c r="I1255" s="18">
        <f t="shared" si="135"/>
        <v>2</v>
      </c>
      <c r="J1255" s="18">
        <f t="shared" si="136"/>
        <v>0</v>
      </c>
      <c r="K1255" s="18">
        <f t="shared" si="137"/>
        <v>0</v>
      </c>
      <c r="L1255" s="57" t="str">
        <f t="shared" si="138"/>
        <v>Garden Glory</v>
      </c>
      <c r="M1255" s="57" t="str">
        <f t="shared" si="139"/>
        <v>Garden Glory</v>
      </c>
      <c r="N1255" s="61" t="str">
        <f t="shared" si="133"/>
        <v>Garden Glory</v>
      </c>
    </row>
    <row r="1256" spans="1:14" ht="25.15" customHeight="1" x14ac:dyDescent="0.2">
      <c r="A1256" s="70" t="s">
        <v>2893</v>
      </c>
      <c r="B1256" s="71">
        <v>2019</v>
      </c>
      <c r="C1256" s="68" t="str">
        <f>IF(ISERROR(VLOOKUP(IF(RIGHT($A1256,1)=")",LEFT($A1256,FIND(" (",$A1256)-1),$A1256),[1]ACCS!$B$2:$B$5003, 1, FALSE)), "","1")</f>
        <v>1</v>
      </c>
      <c r="D1256" s="103" t="str">
        <f>IF($B1256="Unknown","",IF($B1256="","",IF(VALUE(LEFT($B1256,4))&lt;Calc!$J$2,"ANTIQUE","")))</f>
        <v/>
      </c>
      <c r="E1256" s="72" t="s">
        <v>30</v>
      </c>
      <c r="F1256" s="121"/>
      <c r="G1256" s="121"/>
      <c r="H1256" s="62" t="str">
        <f t="shared" si="134"/>
        <v>Japonica</v>
      </c>
      <c r="I1256" s="18">
        <f t="shared" si="135"/>
        <v>0</v>
      </c>
      <c r="J1256" s="18">
        <f t="shared" si="136"/>
        <v>0</v>
      </c>
      <c r="K1256" s="18">
        <f t="shared" si="137"/>
        <v>0</v>
      </c>
      <c r="L1256" s="57" t="str">
        <f t="shared" si="138"/>
        <v>Garden Party</v>
      </c>
      <c r="M1256" s="57" t="str">
        <f t="shared" si="139"/>
        <v>Garden Party</v>
      </c>
      <c r="N1256" s="61" t="str">
        <f t="shared" si="133"/>
        <v>Garden Party</v>
      </c>
    </row>
    <row r="1257" spans="1:14" ht="25.15" customHeight="1" x14ac:dyDescent="0.2">
      <c r="A1257" s="70" t="s">
        <v>2987</v>
      </c>
      <c r="B1257" s="71">
        <v>2020</v>
      </c>
      <c r="C1257" s="68" t="str">
        <f>IF(ISERROR(VLOOKUP(IF(RIGHT($A1257,1)=")",LEFT($A1257,FIND(" (",$A1257)-1),$A1257),[1]ACCS!$B$2:$B$5003, 1, FALSE)), "","1")</f>
        <v>1</v>
      </c>
      <c r="D1257" s="103" t="str">
        <f>IF($B1257="Unknown","",IF($B1257="","",IF(VALUE(LEFT($B1257,4))&lt;Calc!$J$2,"ANTIQUE","")))</f>
        <v/>
      </c>
      <c r="E1257" s="72" t="s">
        <v>37</v>
      </c>
      <c r="F1257" s="121"/>
      <c r="G1257" s="121"/>
      <c r="H1257" s="62" t="str">
        <f t="shared" si="134"/>
        <v>Japonica</v>
      </c>
      <c r="I1257" s="18">
        <f t="shared" si="135"/>
        <v>0</v>
      </c>
      <c r="J1257" s="18">
        <f t="shared" si="136"/>
        <v>0</v>
      </c>
      <c r="K1257" s="18">
        <f t="shared" si="137"/>
        <v>0</v>
      </c>
      <c r="L1257" s="57" t="str">
        <f t="shared" si="138"/>
        <v>Garden Rose</v>
      </c>
      <c r="M1257" s="57" t="str">
        <f t="shared" si="139"/>
        <v>Garden Rose</v>
      </c>
      <c r="N1257" s="61" t="str">
        <f t="shared" si="133"/>
        <v>Garden Rose</v>
      </c>
    </row>
    <row r="1258" spans="1:14" ht="25.15" customHeight="1" x14ac:dyDescent="0.2">
      <c r="A1258" s="70" t="s">
        <v>1037</v>
      </c>
      <c r="B1258" s="71">
        <v>1946</v>
      </c>
      <c r="C1258" s="68" t="str">
        <f>IF(ISERROR(VLOOKUP(IF(RIGHT($A1258,1)=")",LEFT($A1258,FIND(" (",$A1258)-1),$A1258),[1]ACCS!$B$2:$B$5003, 1, FALSE)), "","1")</f>
        <v/>
      </c>
      <c r="D1258" s="103" t="str">
        <f>IF($B1258="Unknown","",IF($B1258="","",IF(VALUE(LEFT($B1258,4))&lt;Calc!$J$2,"ANTIQUE","")))</f>
        <v/>
      </c>
      <c r="E1258" s="72" t="s">
        <v>24</v>
      </c>
      <c r="F1258" s="121" t="s">
        <v>5</v>
      </c>
      <c r="G1258" s="121" t="s">
        <v>26</v>
      </c>
      <c r="H1258" s="62" t="str">
        <f t="shared" si="134"/>
        <v>Japonica</v>
      </c>
      <c r="I1258" s="18">
        <f t="shared" si="135"/>
        <v>0</v>
      </c>
      <c r="J1258" s="18">
        <f t="shared" si="136"/>
        <v>0</v>
      </c>
      <c r="K1258" s="18">
        <f t="shared" si="137"/>
        <v>0</v>
      </c>
      <c r="L1258" s="57" t="str">
        <f t="shared" si="138"/>
        <v>Gardenia</v>
      </c>
      <c r="M1258" s="57" t="str">
        <f t="shared" si="139"/>
        <v>Gardenia</v>
      </c>
      <c r="N1258" s="61" t="str">
        <f t="shared" si="133"/>
        <v>Gardenia</v>
      </c>
    </row>
    <row r="1259" spans="1:14" ht="25.15" customHeight="1" x14ac:dyDescent="0.2">
      <c r="A1259" s="70" t="s">
        <v>1038</v>
      </c>
      <c r="B1259" s="71">
        <v>1935</v>
      </c>
      <c r="C1259" s="68" t="str">
        <f>IF(ISERROR(VLOOKUP(IF(RIGHT($A1259,1)=")",LEFT($A1259,FIND(" (",$A1259)-1),$A1259),[1]ACCS!$B$2:$B$5003, 1, FALSE)), "","1")</f>
        <v/>
      </c>
      <c r="D1259" s="103" t="str">
        <f>IF($B1259="Unknown","",IF($B1259="","",IF(VALUE(LEFT($B1259,4))&lt;Calc!$J$2,"ANTIQUE","")))</f>
        <v/>
      </c>
      <c r="E1259" s="72" t="s">
        <v>61</v>
      </c>
      <c r="F1259" s="121" t="s">
        <v>5</v>
      </c>
      <c r="G1259" s="121"/>
      <c r="H1259" s="62" t="str">
        <f t="shared" si="134"/>
        <v>Japonica</v>
      </c>
      <c r="I1259" s="18">
        <f t="shared" si="135"/>
        <v>0</v>
      </c>
      <c r="J1259" s="18">
        <f t="shared" si="136"/>
        <v>0</v>
      </c>
      <c r="K1259" s="18">
        <f t="shared" si="137"/>
        <v>0</v>
      </c>
      <c r="L1259" s="57" t="str">
        <f t="shared" si="138"/>
        <v>Gardenia (Bradford)</v>
      </c>
      <c r="M1259" s="57" t="str">
        <f t="shared" si="139"/>
        <v>Gardenia (Bradford)</v>
      </c>
      <c r="N1259" s="61" t="str">
        <f t="shared" si="133"/>
        <v>Gardenia</v>
      </c>
    </row>
    <row r="1260" spans="1:14" ht="25.15" customHeight="1" x14ac:dyDescent="0.2">
      <c r="A1260" s="70" t="s">
        <v>1039</v>
      </c>
      <c r="B1260" s="71">
        <v>2017</v>
      </c>
      <c r="C1260" s="68" t="str">
        <f>IF(ISERROR(VLOOKUP(IF(RIGHT($A1260,1)=")",LEFT($A1260,FIND(" (",$A1260)-1),$A1260),[1]ACCS!$B$2:$B$5003, 1, FALSE)), "","1")</f>
        <v>1</v>
      </c>
      <c r="D1260" s="103" t="str">
        <f>IF($B1260="Unknown","",IF($B1260="","",IF(VALUE(LEFT($B1260,4))&lt;Calc!$J$2,"ANTIQUE","")))</f>
        <v/>
      </c>
      <c r="E1260" s="72" t="s">
        <v>24</v>
      </c>
      <c r="F1260" s="121" t="s">
        <v>5</v>
      </c>
      <c r="G1260" s="121" t="s">
        <v>26</v>
      </c>
      <c r="H1260" s="62" t="str">
        <f t="shared" si="134"/>
        <v>Japonica</v>
      </c>
      <c r="I1260" s="18">
        <f t="shared" si="135"/>
        <v>0</v>
      </c>
      <c r="J1260" s="18">
        <f t="shared" si="136"/>
        <v>0</v>
      </c>
      <c r="K1260" s="18">
        <f t="shared" si="137"/>
        <v>0</v>
      </c>
      <c r="L1260" s="57" t="str">
        <f t="shared" si="138"/>
        <v>Garnett Avant</v>
      </c>
      <c r="M1260" s="57" t="str">
        <f t="shared" si="139"/>
        <v>Garnett Avant</v>
      </c>
      <c r="N1260" s="61" t="str">
        <f t="shared" si="133"/>
        <v>Garnett Avant</v>
      </c>
    </row>
    <row r="1261" spans="1:14" ht="25.15" customHeight="1" x14ac:dyDescent="0.2">
      <c r="A1261" s="70" t="s">
        <v>1040</v>
      </c>
      <c r="B1261" s="71">
        <v>1966</v>
      </c>
      <c r="C1261" s="68" t="str">
        <f>IF(ISERROR(VLOOKUP(IF(RIGHT($A1261,1)=")",LEFT($A1261,FIND(" (",$A1261)-1),$A1261),[1]ACCS!$B$2:$B$5003, 1, FALSE)), "","1")</f>
        <v>1</v>
      </c>
      <c r="D1261" s="103" t="str">
        <f>IF($B1261="Unknown","",IF($B1261="","",IF(VALUE(LEFT($B1261,4))&lt;Calc!$J$2,"ANTIQUE","")))</f>
        <v/>
      </c>
      <c r="E1261" s="72" t="s">
        <v>24</v>
      </c>
      <c r="F1261" s="121"/>
      <c r="G1261" s="121"/>
      <c r="H1261" s="62" t="str">
        <f t="shared" si="134"/>
        <v>Japonica</v>
      </c>
      <c r="I1261" s="18">
        <f t="shared" si="135"/>
        <v>0</v>
      </c>
      <c r="J1261" s="18">
        <f t="shared" si="136"/>
        <v>0</v>
      </c>
      <c r="K1261" s="18">
        <f t="shared" si="137"/>
        <v>0</v>
      </c>
      <c r="L1261" s="57" t="str">
        <f t="shared" si="138"/>
        <v>Gary's Red</v>
      </c>
      <c r="M1261" s="57" t="str">
        <f t="shared" si="139"/>
        <v>Gary's Red</v>
      </c>
      <c r="N1261" s="61" t="str">
        <f t="shared" si="133"/>
        <v>Gary's Red</v>
      </c>
    </row>
    <row r="1262" spans="1:14" ht="25.15" customHeight="1" x14ac:dyDescent="0.2">
      <c r="A1262" s="70" t="s">
        <v>1041</v>
      </c>
      <c r="B1262" s="71">
        <v>1952</v>
      </c>
      <c r="C1262" s="68" t="str">
        <f>IF(ISERROR(VLOOKUP(IF(RIGHT($A1262,1)=")",LEFT($A1262,FIND(" (",$A1262)-1),$A1262),[1]ACCS!$B$2:$B$5003, 1, FALSE)), "","1")</f>
        <v/>
      </c>
      <c r="D1262" s="103" t="str">
        <f>IF($B1262="Unknown","",IF($B1262="","",IF(VALUE(LEFT($B1262,4))&lt;Calc!$J$2,"ANTIQUE","")))</f>
        <v/>
      </c>
      <c r="E1262" s="72" t="s">
        <v>24</v>
      </c>
      <c r="F1262" s="121"/>
      <c r="G1262" s="121"/>
      <c r="H1262" s="62" t="str">
        <f t="shared" si="134"/>
        <v>Japonica</v>
      </c>
      <c r="I1262" s="18">
        <f t="shared" si="135"/>
        <v>0</v>
      </c>
      <c r="J1262" s="18">
        <f t="shared" si="136"/>
        <v>0</v>
      </c>
      <c r="K1262" s="18">
        <f t="shared" si="137"/>
        <v>0</v>
      </c>
      <c r="L1262" s="57" t="str">
        <f t="shared" si="138"/>
        <v>Gate of Heaven</v>
      </c>
      <c r="M1262" s="57" t="str">
        <f t="shared" si="139"/>
        <v>Gate of Heaven</v>
      </c>
      <c r="N1262" s="61" t="str">
        <f t="shared" si="133"/>
        <v>Gate of Heaven</v>
      </c>
    </row>
    <row r="1263" spans="1:14" ht="25.15" customHeight="1" x14ac:dyDescent="0.2">
      <c r="A1263" s="70" t="s">
        <v>1042</v>
      </c>
      <c r="B1263" s="71">
        <v>1978</v>
      </c>
      <c r="C1263" s="68" t="str">
        <f>IF(ISERROR(VLOOKUP(IF(RIGHT($A1263,1)=")",LEFT($A1263,FIND(" (",$A1263)-1),$A1263),[1]ACCS!$B$2:$B$5003, 1, FALSE)), "","1")</f>
        <v>1</v>
      </c>
      <c r="D1263" s="103" t="str">
        <f>IF($B1263="Unknown","",IF($B1263="","",IF(VALUE(LEFT($B1263,4))&lt;Calc!$J$2,"ANTIQUE","")))</f>
        <v/>
      </c>
      <c r="E1263" s="72" t="s">
        <v>61</v>
      </c>
      <c r="F1263" s="121"/>
      <c r="G1263" s="121"/>
      <c r="H1263" s="62" t="str">
        <f t="shared" si="134"/>
        <v>NRH</v>
      </c>
      <c r="I1263" s="18">
        <f t="shared" si="135"/>
        <v>2</v>
      </c>
      <c r="J1263" s="18">
        <f t="shared" si="136"/>
        <v>0</v>
      </c>
      <c r="K1263" s="18">
        <f t="shared" si="137"/>
        <v>0</v>
      </c>
      <c r="L1263" s="57" t="str">
        <f t="shared" si="138"/>
        <v>Gay Baby</v>
      </c>
      <c r="M1263" s="57" t="str">
        <f t="shared" si="139"/>
        <v>Gay Baby</v>
      </c>
      <c r="N1263" s="61" t="str">
        <f t="shared" si="133"/>
        <v>Gay Baby</v>
      </c>
    </row>
    <row r="1264" spans="1:14" ht="25.15" customHeight="1" x14ac:dyDescent="0.2">
      <c r="A1264" s="70" t="s">
        <v>1043</v>
      </c>
      <c r="B1264" s="71" t="s">
        <v>56</v>
      </c>
      <c r="C1264" s="68" t="str">
        <f>IF(ISERROR(VLOOKUP(IF(RIGHT($A1264,1)=")",LEFT($A1264,FIND(" (",$A1264)-1),$A1264),[1]ACCS!$B$2:$B$5003, 1, FALSE)), "","1")</f>
        <v/>
      </c>
      <c r="D1264" s="103" t="str">
        <f>IF($B1264="Unknown","",IF($B1264="","",IF(VALUE(LEFT($B1264,4))&lt;Calc!$J$2,"ANTIQUE","")))</f>
        <v/>
      </c>
      <c r="E1264" s="72" t="s">
        <v>24</v>
      </c>
      <c r="F1264" s="121"/>
      <c r="G1264" s="121"/>
      <c r="H1264" s="62" t="str">
        <f t="shared" si="134"/>
        <v>Japonica</v>
      </c>
      <c r="I1264" s="18">
        <f t="shared" si="135"/>
        <v>0</v>
      </c>
      <c r="J1264" s="18">
        <f t="shared" si="136"/>
        <v>0</v>
      </c>
      <c r="K1264" s="18">
        <f t="shared" si="137"/>
        <v>0</v>
      </c>
      <c r="L1264" s="57" t="str">
        <f t="shared" si="138"/>
        <v>Gay Boy (See Kumasaka Var.)</v>
      </c>
      <c r="M1264" s="57" t="str">
        <f t="shared" si="139"/>
        <v>Gay Boy (See Kumasaka Var.)</v>
      </c>
      <c r="N1264" s="61" t="str">
        <f t="shared" si="133"/>
        <v>Gay Boy (See Kumasaka Var.)</v>
      </c>
    </row>
    <row r="1265" spans="1:14" ht="25.15" customHeight="1" x14ac:dyDescent="0.2">
      <c r="A1265" s="70" t="s">
        <v>1044</v>
      </c>
      <c r="B1265" s="71">
        <v>2003</v>
      </c>
      <c r="C1265" s="68" t="str">
        <f>IF(ISERROR(VLOOKUP(IF(RIGHT($A1265,1)=")",LEFT($A1265,FIND(" (",$A1265)-1),$A1265),[1]ACCS!$B$2:$B$5003, 1, FALSE)), "","1")</f>
        <v/>
      </c>
      <c r="D1265" s="103" t="str">
        <f>IF($B1265="Unknown","",IF($B1265="","",IF(VALUE(LEFT($B1265,4))&lt;Calc!$J$2,"ANTIQUE","")))</f>
        <v/>
      </c>
      <c r="E1265" s="72" t="s">
        <v>61</v>
      </c>
      <c r="F1265" s="121"/>
      <c r="G1265" s="121"/>
      <c r="H1265" s="62" t="str">
        <f t="shared" si="134"/>
        <v>NRH</v>
      </c>
      <c r="I1265" s="18">
        <f t="shared" si="135"/>
        <v>2</v>
      </c>
      <c r="J1265" s="18">
        <f t="shared" si="136"/>
        <v>0</v>
      </c>
      <c r="K1265" s="18">
        <f t="shared" si="137"/>
        <v>0</v>
      </c>
      <c r="L1265" s="57" t="str">
        <f t="shared" si="138"/>
        <v>Gay Buttons</v>
      </c>
      <c r="M1265" s="57" t="str">
        <f t="shared" si="139"/>
        <v>Gay Buttons</v>
      </c>
      <c r="N1265" s="61" t="str">
        <f t="shared" si="133"/>
        <v>Gay Buttons</v>
      </c>
    </row>
    <row r="1266" spans="1:14" ht="25.15" customHeight="1" x14ac:dyDescent="0.2">
      <c r="A1266" s="70" t="s">
        <v>1045</v>
      </c>
      <c r="B1266" s="71">
        <v>1960</v>
      </c>
      <c r="C1266" s="68" t="str">
        <f>IF(ISERROR(VLOOKUP(IF(RIGHT($A1266,1)=")",LEFT($A1266,FIND(" (",$A1266)-1),$A1266),[1]ACCS!$B$2:$B$5003, 1, FALSE)), "","1")</f>
        <v>1</v>
      </c>
      <c r="D1266" s="103" t="str">
        <f>IF($B1266="Unknown","",IF($B1266="","",IF(VALUE(LEFT($B1266,4))&lt;Calc!$J$2,"ANTIQUE","")))</f>
        <v/>
      </c>
      <c r="E1266" s="72" t="s">
        <v>37</v>
      </c>
      <c r="F1266" s="121"/>
      <c r="G1266" s="121"/>
      <c r="H1266" s="62" t="str">
        <f t="shared" si="134"/>
        <v>Japonica</v>
      </c>
      <c r="I1266" s="18">
        <f t="shared" si="135"/>
        <v>0</v>
      </c>
      <c r="J1266" s="18">
        <f t="shared" si="136"/>
        <v>0</v>
      </c>
      <c r="K1266" s="18">
        <f t="shared" si="137"/>
        <v>0</v>
      </c>
      <c r="L1266" s="57" t="str">
        <f t="shared" si="138"/>
        <v>Gay Chieftain</v>
      </c>
      <c r="M1266" s="57" t="str">
        <f t="shared" si="139"/>
        <v>Gay Chieftain</v>
      </c>
      <c r="N1266" s="61" t="str">
        <f t="shared" si="133"/>
        <v>Gay Chieftain</v>
      </c>
    </row>
    <row r="1267" spans="1:14" ht="25.15" customHeight="1" x14ac:dyDescent="0.2">
      <c r="A1267" s="70" t="s">
        <v>1046</v>
      </c>
      <c r="B1267" s="71">
        <v>1979</v>
      </c>
      <c r="C1267" s="68" t="str">
        <f>IF(ISERROR(VLOOKUP(IF(RIGHT($A1267,1)=")",LEFT($A1267,FIND(" (",$A1267)-1),$A1267),[1]ACCS!$B$2:$B$5003, 1, FALSE)), "","1")</f>
        <v>1</v>
      </c>
      <c r="D1267" s="103" t="str">
        <f>IF($B1267="Unknown","",IF($B1267="","",IF(VALUE(LEFT($B1267,4))&lt;Calc!$J$2,"ANTIQUE","")))</f>
        <v/>
      </c>
      <c r="E1267" s="72" t="s">
        <v>37</v>
      </c>
      <c r="F1267" s="121"/>
      <c r="G1267" s="121"/>
      <c r="H1267" s="62" t="str">
        <f t="shared" si="134"/>
        <v>NRH</v>
      </c>
      <c r="I1267" s="18">
        <f t="shared" si="135"/>
        <v>2</v>
      </c>
      <c r="J1267" s="18">
        <f t="shared" si="136"/>
        <v>0</v>
      </c>
      <c r="K1267" s="18">
        <f t="shared" si="137"/>
        <v>0</v>
      </c>
      <c r="L1267" s="57" t="str">
        <f t="shared" si="138"/>
        <v>Gay Pixie</v>
      </c>
      <c r="M1267" s="57" t="str">
        <f t="shared" si="139"/>
        <v>Gay Pixie</v>
      </c>
      <c r="N1267" s="61" t="str">
        <f t="shared" si="133"/>
        <v>Gay Pixie</v>
      </c>
    </row>
    <row r="1268" spans="1:14" ht="25.15" customHeight="1" x14ac:dyDescent="0.2">
      <c r="A1268" s="70" t="s">
        <v>1047</v>
      </c>
      <c r="B1268" s="71">
        <v>1970</v>
      </c>
      <c r="C1268" s="68" t="str">
        <f>IF(ISERROR(VLOOKUP(IF(RIGHT($A1268,1)=")",LEFT($A1268,FIND(" (",$A1268)-1),$A1268),[1]ACCS!$B$2:$B$5003, 1, FALSE)), "","1")</f>
        <v>1</v>
      </c>
      <c r="D1268" s="103" t="str">
        <f>IF($B1268="Unknown","",IF($B1268="","",IF(VALUE(LEFT($B1268,4))&lt;Calc!$J$2,"ANTIQUE","")))</f>
        <v/>
      </c>
      <c r="E1268" s="72" t="s">
        <v>24</v>
      </c>
      <c r="F1268" s="121"/>
      <c r="G1268" s="121"/>
      <c r="H1268" s="62" t="str">
        <f t="shared" si="134"/>
        <v>NRH</v>
      </c>
      <c r="I1268" s="18">
        <f t="shared" si="135"/>
        <v>2</v>
      </c>
      <c r="J1268" s="18">
        <f t="shared" si="136"/>
        <v>0</v>
      </c>
      <c r="K1268" s="18">
        <f t="shared" si="137"/>
        <v>0</v>
      </c>
      <c r="L1268" s="57" t="str">
        <f t="shared" si="138"/>
        <v>Gay Time</v>
      </c>
      <c r="M1268" s="57" t="str">
        <f t="shared" si="139"/>
        <v>Gay Time</v>
      </c>
      <c r="N1268" s="61" t="str">
        <f t="shared" si="133"/>
        <v>Gay Time</v>
      </c>
    </row>
    <row r="1269" spans="1:14" ht="25.15" customHeight="1" x14ac:dyDescent="0.2">
      <c r="A1269" s="70" t="s">
        <v>1048</v>
      </c>
      <c r="B1269" s="71">
        <v>2014</v>
      </c>
      <c r="C1269" s="68" t="str">
        <f>IF(ISERROR(VLOOKUP(IF(RIGHT($A1269,1)=")",LEFT($A1269,FIND(" (",$A1269)-1),$A1269),[1]ACCS!$B$2:$B$5003, 1, FALSE)), "","1")</f>
        <v/>
      </c>
      <c r="D1269" s="103" t="str">
        <f>IF($B1269="Unknown","",IF($B1269="","",IF(VALUE(LEFT($B1269,4))&lt;Calc!$J$2,"ANTIQUE","")))</f>
        <v/>
      </c>
      <c r="E1269" s="72" t="s">
        <v>37</v>
      </c>
      <c r="F1269" s="121"/>
      <c r="G1269" s="121"/>
      <c r="H1269" s="62" t="str">
        <f t="shared" si="134"/>
        <v>Japonica</v>
      </c>
      <c r="I1269" s="18">
        <f t="shared" si="135"/>
        <v>0</v>
      </c>
      <c r="J1269" s="18">
        <f t="shared" si="136"/>
        <v>0</v>
      </c>
      <c r="K1269" s="18">
        <f t="shared" si="137"/>
        <v>0</v>
      </c>
      <c r="L1269" s="57" t="str">
        <f t="shared" si="138"/>
        <v>Gayle Beardon</v>
      </c>
      <c r="M1269" s="57" t="str">
        <f t="shared" si="139"/>
        <v>Gayle Beardon</v>
      </c>
      <c r="N1269" s="61" t="str">
        <f t="shared" si="133"/>
        <v>Gayle Beardon</v>
      </c>
    </row>
    <row r="1270" spans="1:14" ht="25.15" customHeight="1" x14ac:dyDescent="0.2">
      <c r="A1270" s="70" t="s">
        <v>3004</v>
      </c>
      <c r="B1270" s="71">
        <v>2020</v>
      </c>
      <c r="C1270" s="68" t="str">
        <f>IF(ISERROR(VLOOKUP(IF(RIGHT($A1270,1)=")",LEFT($A1270,FIND(" (",$A1270)-1),$A1270),[1]ACCS!$B$2:$B$5003, 1, FALSE)), "","1")</f>
        <v>1</v>
      </c>
      <c r="D1270" s="103" t="str">
        <f>IF($B1270="Unknown","",IF($B1270="","",IF(VALUE(LEFT($B1270,4))&lt;Calc!$J$2,"ANTIQUE","")))</f>
        <v/>
      </c>
      <c r="E1270" s="72" t="s">
        <v>29</v>
      </c>
      <c r="F1270" s="121"/>
      <c r="G1270" s="121"/>
      <c r="H1270" s="62" t="str">
        <f t="shared" si="134"/>
        <v>Reticulata</v>
      </c>
      <c r="I1270" s="18">
        <f t="shared" si="135"/>
        <v>1</v>
      </c>
      <c r="J1270" s="18">
        <f t="shared" si="136"/>
        <v>0</v>
      </c>
      <c r="K1270" s="18">
        <f t="shared" si="137"/>
        <v>0</v>
      </c>
      <c r="L1270" s="57" t="str">
        <f t="shared" si="138"/>
        <v>Gayle Lawrence</v>
      </c>
      <c r="M1270" s="57" t="str">
        <f t="shared" si="139"/>
        <v>Gayle Lawrence</v>
      </c>
      <c r="N1270" s="61" t="str">
        <f t="shared" si="133"/>
        <v>Gayle Lawrence</v>
      </c>
    </row>
    <row r="1271" spans="1:14" ht="25.15" customHeight="1" x14ac:dyDescent="0.2">
      <c r="A1271" s="70" t="s">
        <v>3129</v>
      </c>
      <c r="B1271" s="71">
        <v>2019</v>
      </c>
      <c r="C1271" s="68" t="str">
        <f>IF(ISERROR(VLOOKUP(IF(RIGHT($A1271,1)=")",LEFT($A1271,FIND(" (",$A1271)-1),$A1271),[1]ACCS!$B$2:$B$5003, 1, FALSE)), "","1")</f>
        <v>1</v>
      </c>
      <c r="D1271" s="103" t="str">
        <f>IF($B1271="Unknown","",IF($B1271="","",IF(VALUE(LEFT($B1271,4))&lt;Calc!$J$2,"ANTIQUE","")))</f>
        <v/>
      </c>
      <c r="E1271" s="72" t="s">
        <v>37</v>
      </c>
      <c r="F1271" s="121"/>
      <c r="G1271" s="121"/>
      <c r="H1271" s="62" t="str">
        <f t="shared" si="134"/>
        <v>NRH</v>
      </c>
      <c r="I1271" s="18">
        <f t="shared" si="135"/>
        <v>2</v>
      </c>
      <c r="J1271" s="18">
        <f t="shared" si="136"/>
        <v>0</v>
      </c>
      <c r="K1271" s="18">
        <f t="shared" si="137"/>
        <v>0</v>
      </c>
      <c r="L1271" s="57" t="str">
        <f t="shared" si="138"/>
        <v>Gayle's Mona</v>
      </c>
      <c r="M1271" s="57" t="str">
        <f t="shared" si="139"/>
        <v>Gayle's Mona</v>
      </c>
      <c r="N1271" s="61" t="str">
        <f t="shared" si="133"/>
        <v>Gayle's Mona</v>
      </c>
    </row>
    <row r="1272" spans="1:14" ht="25.15" customHeight="1" x14ac:dyDescent="0.2">
      <c r="A1272" s="74" t="s">
        <v>3098</v>
      </c>
      <c r="B1272" s="71">
        <v>2022</v>
      </c>
      <c r="C1272" s="68" t="str">
        <f>IF(ISERROR(VLOOKUP(IF(RIGHT($A1272,1)=")",LEFT($A1272,FIND(" (",$A1272)-1),$A1272),[1]ACCS!$B$2:$B$5003, 1, FALSE)), "","1")</f>
        <v>1</v>
      </c>
      <c r="D1272" s="103" t="str">
        <f>IF($B1272="Unknown","",IF($B1272="","",IF(VALUE(LEFT($B1272,4))&lt;Calc!$J$2,"ANTIQUE","")))</f>
        <v/>
      </c>
      <c r="E1272" s="72" t="s">
        <v>47</v>
      </c>
      <c r="F1272" s="121"/>
      <c r="G1272" s="121"/>
      <c r="H1272" s="62" t="str">
        <f t="shared" si="134"/>
        <v>Japonica</v>
      </c>
      <c r="I1272" s="18">
        <f t="shared" si="135"/>
        <v>0</v>
      </c>
      <c r="J1272" s="18">
        <f t="shared" si="136"/>
        <v>0</v>
      </c>
      <c r="K1272" s="18">
        <f t="shared" si="137"/>
        <v>0</v>
      </c>
      <c r="L1272" s="57" t="str">
        <f t="shared" si="138"/>
        <v>Gayle's Stella</v>
      </c>
      <c r="M1272" s="57" t="str">
        <f t="shared" si="139"/>
        <v>Gayle's Stella</v>
      </c>
      <c r="N1272" s="61" t="str">
        <f t="shared" si="133"/>
        <v>Gayle's Stella</v>
      </c>
    </row>
    <row r="1273" spans="1:14" ht="25.15" customHeight="1" x14ac:dyDescent="0.2">
      <c r="A1273" s="70" t="s">
        <v>1049</v>
      </c>
      <c r="B1273" s="71">
        <v>1972</v>
      </c>
      <c r="C1273" s="68" t="str">
        <f>IF(ISERROR(VLOOKUP(IF(RIGHT($A1273,1)=")",LEFT($A1273,FIND(" (",$A1273)-1),$A1273),[1]ACCS!$B$2:$B$5003, 1, FALSE)), "","1")</f>
        <v>1</v>
      </c>
      <c r="D1273" s="103" t="str">
        <f>IF($B1273="Unknown","",IF($B1273="","",IF(VALUE(LEFT($B1273,4))&lt;Calc!$J$2,"ANTIQUE","")))</f>
        <v/>
      </c>
      <c r="E1273" s="72" t="s">
        <v>24</v>
      </c>
      <c r="F1273" s="121"/>
      <c r="G1273" s="121" t="s">
        <v>26</v>
      </c>
      <c r="H1273" s="62" t="str">
        <f t="shared" si="134"/>
        <v>Japonica</v>
      </c>
      <c r="I1273" s="18">
        <f t="shared" si="135"/>
        <v>0</v>
      </c>
      <c r="J1273" s="18">
        <f t="shared" si="136"/>
        <v>0</v>
      </c>
      <c r="K1273" s="18">
        <f t="shared" si="137"/>
        <v>0</v>
      </c>
      <c r="L1273" s="57" t="str">
        <f t="shared" si="138"/>
        <v>Gee Homeyer</v>
      </c>
      <c r="M1273" s="57" t="str">
        <f t="shared" si="139"/>
        <v>Gee Homeyer</v>
      </c>
      <c r="N1273" s="61" t="str">
        <f t="shared" si="133"/>
        <v>Gee Homeyer</v>
      </c>
    </row>
    <row r="1274" spans="1:14" ht="25.15" customHeight="1" x14ac:dyDescent="0.2">
      <c r="A1274" s="70" t="s">
        <v>1050</v>
      </c>
      <c r="B1274" s="71">
        <v>1959</v>
      </c>
      <c r="C1274" s="68" t="str">
        <f>IF(ISERROR(VLOOKUP(IF(RIGHT($A1274,1)=")",LEFT($A1274,FIND(" (",$A1274)-1),$A1274),[1]ACCS!$B$2:$B$5003, 1, FALSE)), "","1")</f>
        <v>1</v>
      </c>
      <c r="D1274" s="103" t="str">
        <f>IF($B1274="Unknown","",IF($B1274="","",IF(VALUE(LEFT($B1274,4))&lt;Calc!$J$2,"ANTIQUE","")))</f>
        <v/>
      </c>
      <c r="E1274" s="72" t="s">
        <v>37</v>
      </c>
      <c r="F1274" s="121"/>
      <c r="G1274" s="121"/>
      <c r="H1274" s="62" t="str">
        <f t="shared" si="134"/>
        <v>Japonica</v>
      </c>
      <c r="I1274" s="18">
        <f t="shared" si="135"/>
        <v>0</v>
      </c>
      <c r="J1274" s="18">
        <f t="shared" si="136"/>
        <v>0</v>
      </c>
      <c r="K1274" s="18">
        <f t="shared" si="137"/>
        <v>0</v>
      </c>
      <c r="L1274" s="57" t="str">
        <f t="shared" si="138"/>
        <v>Geisha Girl</v>
      </c>
      <c r="M1274" s="57" t="str">
        <f t="shared" si="139"/>
        <v>Geisha Girl</v>
      </c>
      <c r="N1274" s="61" t="str">
        <f t="shared" ref="N1274:N1337" si="140">IF(ISNUMBER(SEARCH("See",$M1274)),$M1274,IF(ISNUMBER(SEARCH("(",$M1274)),LEFT($M1274,SEARCH("(",$M1274)-2),$M1274))</f>
        <v>Geisha Girl</v>
      </c>
    </row>
    <row r="1275" spans="1:14" ht="25.15" customHeight="1" x14ac:dyDescent="0.2">
      <c r="A1275" s="70" t="s">
        <v>1051</v>
      </c>
      <c r="B1275" s="71">
        <v>2012</v>
      </c>
      <c r="C1275" s="68" t="str">
        <f>IF(ISERROR(VLOOKUP(IF(RIGHT($A1275,1)=")",LEFT($A1275,FIND(" (",$A1275)-1),$A1275),[1]ACCS!$B$2:$B$5003, 1, FALSE)), "","1")</f>
        <v>1</v>
      </c>
      <c r="D1275" s="103" t="str">
        <f>IF($B1275="Unknown","",IF($B1275="","",IF(VALUE(LEFT($B1275,4))&lt;Calc!$J$2,"ANTIQUE","")))</f>
        <v/>
      </c>
      <c r="E1275" s="72" t="s">
        <v>24</v>
      </c>
      <c r="F1275" s="121"/>
      <c r="G1275" s="121"/>
      <c r="H1275" s="62" t="str">
        <f t="shared" si="134"/>
        <v>Japonica</v>
      </c>
      <c r="I1275" s="18">
        <f t="shared" si="135"/>
        <v>0</v>
      </c>
      <c r="J1275" s="18">
        <f t="shared" si="136"/>
        <v>0</v>
      </c>
      <c r="K1275" s="18">
        <f t="shared" si="137"/>
        <v>0</v>
      </c>
      <c r="L1275" s="57" t="str">
        <f t="shared" si="138"/>
        <v>Gena Owens Fredrickson</v>
      </c>
      <c r="M1275" s="57" t="str">
        <f t="shared" si="139"/>
        <v>Gena Owens Fredrickson</v>
      </c>
      <c r="N1275" s="61" t="str">
        <f t="shared" si="140"/>
        <v>Gena Owens Fredrickson</v>
      </c>
    </row>
    <row r="1276" spans="1:14" ht="25.15" customHeight="1" x14ac:dyDescent="0.2">
      <c r="A1276" s="74" t="s">
        <v>3085</v>
      </c>
      <c r="B1276" s="71">
        <v>2021</v>
      </c>
      <c r="C1276" s="68" t="str">
        <f>IF(ISERROR(VLOOKUP(IF(RIGHT($A1276,1)=")",LEFT($A1276,FIND(" (",$A1276)-1),$A1276),[1]ACCS!$B$2:$B$5003, 1, FALSE)), "","1")</f>
        <v>1</v>
      </c>
      <c r="D1276" s="103" t="str">
        <f>IF($B1276="Unknown","",IF($B1276="","",IF(VALUE(LEFT($B1276,4))&lt;Calc!$J$2,"ANTIQUE","")))</f>
        <v/>
      </c>
      <c r="E1276" s="72" t="s">
        <v>21</v>
      </c>
      <c r="F1276" s="121"/>
      <c r="G1276" s="121"/>
      <c r="H1276" s="62" t="str">
        <f t="shared" si="134"/>
        <v>Japonica</v>
      </c>
      <c r="I1276" s="18">
        <f t="shared" si="135"/>
        <v>0</v>
      </c>
      <c r="J1276" s="18">
        <f t="shared" si="136"/>
        <v>0</v>
      </c>
      <c r="K1276" s="18">
        <f t="shared" si="137"/>
        <v>0</v>
      </c>
      <c r="L1276" s="57" t="str">
        <f t="shared" si="138"/>
        <v>Gene Phillips</v>
      </c>
      <c r="M1276" s="57" t="str">
        <f t="shared" si="139"/>
        <v>Gene Phillips</v>
      </c>
      <c r="N1276" s="61" t="str">
        <f t="shared" si="140"/>
        <v>Gene Phillips</v>
      </c>
    </row>
    <row r="1277" spans="1:14" ht="25.15" customHeight="1" x14ac:dyDescent="0.2">
      <c r="A1277" s="70" t="s">
        <v>3341</v>
      </c>
      <c r="B1277" s="71">
        <v>1859</v>
      </c>
      <c r="C1277" s="68" t="str">
        <f>IF(ISERROR(VLOOKUP(IF(RIGHT($A1277,1)=")",LEFT($A1277,FIND(" (",$A1277)-1),$A1277),[1]ACCS!$B$2:$B$5003, 1, FALSE)), "","1")</f>
        <v/>
      </c>
      <c r="D1277" s="103" t="str">
        <f>IF($B1277="Unknown","",IF($B1277="","",IF(VALUE(LEFT($B1277,4))&lt;Calc!$J$2,"ANTIQUE","")))</f>
        <v>ANTIQUE</v>
      </c>
      <c r="E1277" s="72" t="s">
        <v>24</v>
      </c>
      <c r="F1277" s="121"/>
      <c r="G1277" s="121"/>
      <c r="H1277" s="62" t="str">
        <f t="shared" si="134"/>
        <v>Japonica</v>
      </c>
      <c r="I1277" s="18">
        <f t="shared" si="135"/>
        <v>0</v>
      </c>
      <c r="J1277" s="18">
        <f t="shared" si="136"/>
        <v>0</v>
      </c>
      <c r="K1277" s="18">
        <f t="shared" si="137"/>
        <v>0</v>
      </c>
      <c r="L1277" s="57" t="str">
        <f t="shared" si="138"/>
        <v>General Douglas MacArthur I (See Margherita Coleoni)</v>
      </c>
      <c r="M1277" s="57" t="str">
        <f t="shared" si="139"/>
        <v>General Douglas MacArthur I (See Margherita Coleoni)</v>
      </c>
      <c r="N1277" s="61" t="str">
        <f t="shared" si="140"/>
        <v>General Douglas MacArthur I (See Margherita Coleoni)</v>
      </c>
    </row>
    <row r="1278" spans="1:14" ht="25.15" customHeight="1" x14ac:dyDescent="0.2">
      <c r="A1278" s="70" t="s">
        <v>1052</v>
      </c>
      <c r="B1278" s="71">
        <v>1950</v>
      </c>
      <c r="C1278" s="68" t="str">
        <f>IF(ISERROR(VLOOKUP(IF(RIGHT($A1278,1)=")",LEFT($A1278,FIND(" (",$A1278)-1),$A1278),[1]ACCS!$B$2:$B$5003, 1, FALSE)), "","1")</f>
        <v/>
      </c>
      <c r="D1278" s="103" t="str">
        <f>IF($B1278="Unknown","",IF($B1278="","",IF(VALUE(LEFT($B1278,4))&lt;Calc!$J$2,"ANTIQUE","")))</f>
        <v/>
      </c>
      <c r="E1278" s="72" t="s">
        <v>37</v>
      </c>
      <c r="F1278" s="121"/>
      <c r="G1278" s="121"/>
      <c r="H1278" s="62" t="str">
        <f t="shared" si="134"/>
        <v>Japonica</v>
      </c>
      <c r="I1278" s="18">
        <f t="shared" si="135"/>
        <v>0</v>
      </c>
      <c r="J1278" s="18">
        <f t="shared" si="136"/>
        <v>0</v>
      </c>
      <c r="K1278" s="18">
        <f t="shared" si="137"/>
        <v>0</v>
      </c>
      <c r="L1278" s="57" t="str">
        <f t="shared" si="138"/>
        <v>General Douglas MacArthur II</v>
      </c>
      <c r="M1278" s="57" t="str">
        <f t="shared" si="139"/>
        <v>General Douglas MacArthur II</v>
      </c>
      <c r="N1278" s="61" t="str">
        <f t="shared" si="140"/>
        <v>General Douglas MacArthur II</v>
      </c>
    </row>
    <row r="1279" spans="1:14" ht="25.15" customHeight="1" x14ac:dyDescent="0.2">
      <c r="A1279" s="70" t="s">
        <v>1053</v>
      </c>
      <c r="B1279" s="71">
        <v>1946</v>
      </c>
      <c r="C1279" s="68" t="str">
        <f>IF(ISERROR(VLOOKUP(IF(RIGHT($A1279,1)=")",LEFT($A1279,FIND(" (",$A1279)-1),$A1279),[1]ACCS!$B$2:$B$5003, 1, FALSE)), "","1")</f>
        <v>1</v>
      </c>
      <c r="D1279" s="103" t="str">
        <f>IF($B1279="Unknown","",IF($B1279="","",IF(VALUE(LEFT($B1279,4))&lt;Calc!$J$2,"ANTIQUE","")))</f>
        <v/>
      </c>
      <c r="E1279" s="72" t="s">
        <v>24</v>
      </c>
      <c r="F1279" s="121"/>
      <c r="G1279" s="121"/>
      <c r="H1279" s="62" t="str">
        <f t="shared" ref="H1279:H1342" si="141">IF($A1279="","",IF($I1279=0,"Japonica",IF($I1279=1,"Reticulata",IF($I1279=2,"NRH",IF($I1279=3,"Sasanqua",IF($I1279=4,"Hiemalis",IF($I1279=5,"Vernalis",IF($I1279=6,"Japonica [Higo]","Specie"))))))))</f>
        <v>Japonica</v>
      </c>
      <c r="I1279" s="18">
        <f t="shared" ref="I1279:I1342" si="142">IF(NOT(ISERROR(SEARCH("(R)",$A1279))),1,IF(NOT(ISERROR(SEARCH("(H)",$A1279))),2,IF(NOT(ISERROR(SEARCH("(Sasanqua)",$A1279))),3,IF(NOT(ISERROR(SEARCH("(Hiemalis)",$A1279))),4,IF(NOT(ISERROR(SEARCH("(Vernalis)",$A1279))),5,IF(NOT(ISERROR(SEARCH("(Higo)",$A1279))),6,))))))+$J1279+K1279</f>
        <v>0</v>
      </c>
      <c r="J1279" s="18">
        <f t="shared" ref="J1279:J1342" si="143">IF(NOT(ISERROR(SEARCH("(Rusticana)",$A1279))),7,IF(NOT(ISERROR(SEARCH("(Wabisuke)",$A1279))),8,IF(NOT(ISERROR(SEARCH("(Edithae)",$A1279))),9,IF(NOT(ISERROR(SEARCH("(Oleifera)",$A1279))),10,IF(NOT(ISERROR(SEARCH("(Saluenensis)",$A1279))),11,0)))))</f>
        <v>0</v>
      </c>
      <c r="K1279" s="18">
        <f t="shared" ref="K1279:K1342" si="144">IF(NOT(ISERROR(SEARCH("(Pitardii)",$A1279))),12,IF(NOT(ISERROR(SEARCH("(Specie)",$A1279))),13,0))</f>
        <v>0</v>
      </c>
      <c r="L1279" s="57" t="str">
        <f t="shared" ref="L1279:L1342" si="145">SUBSTITUTE(SUBSTITUTE(SUBSTITUTE(SUBSTITUTE(SUBSTITUTE(SUBSTITUTE(SUBSTITUTE(SUBSTITUTE(A1279," (A)","")," (R)","")," (H)","")," (Sasanqua)","")," (Hiemalis)","")," (Vernalis)","")," (Rusticana)",""),"(Wabisuke)","")</f>
        <v>General George Patton (Pink Purity)</v>
      </c>
      <c r="M1279" s="57" t="str">
        <f t="shared" ref="M1279:M1342" si="146">SUBSTITUTE(SUBSTITUTE(SUBSTITUTE(SUBSTITUTE(SUBSTITUTE($L1279," (Edithae)","")," (Oleifera)","")," (Saluenensis)","")," (Specie)","")," (Pitardii)","")</f>
        <v>General George Patton (Pink Purity)</v>
      </c>
      <c r="N1279" s="61" t="str">
        <f t="shared" si="140"/>
        <v>General George Patton</v>
      </c>
    </row>
    <row r="1280" spans="1:14" ht="25.15" customHeight="1" x14ac:dyDescent="0.2">
      <c r="A1280" s="70" t="s">
        <v>1054</v>
      </c>
      <c r="B1280" s="71">
        <v>1948</v>
      </c>
      <c r="C1280" s="68" t="str">
        <f>IF(ISERROR(VLOOKUP(IF(RIGHT($A1280,1)=")",LEFT($A1280,FIND(" (",$A1280)-1),$A1280),[1]ACCS!$B$2:$B$5003, 1, FALSE)), "","1")</f>
        <v/>
      </c>
      <c r="D1280" s="103" t="str">
        <f>IF($B1280="Unknown","",IF($B1280="","",IF(VALUE(LEFT($B1280,4))&lt;Calc!$J$2,"ANTIQUE","")))</f>
        <v/>
      </c>
      <c r="E1280" s="72" t="s">
        <v>24</v>
      </c>
      <c r="F1280" s="121"/>
      <c r="G1280" s="121"/>
      <c r="H1280" s="62" t="str">
        <f t="shared" si="141"/>
        <v>Japonica</v>
      </c>
      <c r="I1280" s="18">
        <f t="shared" si="142"/>
        <v>0</v>
      </c>
      <c r="J1280" s="18">
        <f t="shared" si="143"/>
        <v>0</v>
      </c>
      <c r="K1280" s="18">
        <f t="shared" si="144"/>
        <v>0</v>
      </c>
      <c r="L1280" s="57" t="str">
        <f t="shared" si="145"/>
        <v>General Robert E. Lee</v>
      </c>
      <c r="M1280" s="57" t="str">
        <f t="shared" si="146"/>
        <v>General Robert E. Lee</v>
      </c>
      <c r="N1280" s="61" t="str">
        <f t="shared" si="140"/>
        <v>General Robert E. Lee</v>
      </c>
    </row>
    <row r="1281" spans="1:14" ht="25.15" customHeight="1" x14ac:dyDescent="0.2">
      <c r="A1281" s="70" t="s">
        <v>1055</v>
      </c>
      <c r="B1281" s="71">
        <v>1945</v>
      </c>
      <c r="C1281" s="68" t="str">
        <f>IF(ISERROR(VLOOKUP(IF(RIGHT($A1281,1)=")",LEFT($A1281,FIND(" (",$A1281)-1),$A1281),[1]ACCS!$B$2:$B$5003, 1, FALSE)), "","1")</f>
        <v>1</v>
      </c>
      <c r="D1281" s="103" t="str">
        <f>IF($B1281="Unknown","",IF($B1281="","",IF(VALUE(LEFT($B1281,4))&lt;Calc!$J$2,"ANTIQUE","")))</f>
        <v/>
      </c>
      <c r="E1281" s="72" t="s">
        <v>24</v>
      </c>
      <c r="F1281" s="121"/>
      <c r="G1281" s="121"/>
      <c r="H1281" s="62" t="str">
        <f t="shared" si="141"/>
        <v>Japonica</v>
      </c>
      <c r="I1281" s="18">
        <f t="shared" si="142"/>
        <v>0</v>
      </c>
      <c r="J1281" s="18">
        <f t="shared" si="143"/>
        <v>0</v>
      </c>
      <c r="K1281" s="18">
        <f t="shared" si="144"/>
        <v>0</v>
      </c>
      <c r="L1281" s="57" t="str">
        <f t="shared" si="145"/>
        <v>General Wade Hampton</v>
      </c>
      <c r="M1281" s="57" t="str">
        <f t="shared" si="146"/>
        <v>General Wade Hampton</v>
      </c>
      <c r="N1281" s="61" t="str">
        <f t="shared" si="140"/>
        <v>General Wade Hampton</v>
      </c>
    </row>
    <row r="1282" spans="1:14" ht="25.15" customHeight="1" x14ac:dyDescent="0.2">
      <c r="A1282" s="99" t="s">
        <v>3525</v>
      </c>
      <c r="B1282" s="100">
        <v>2023</v>
      </c>
      <c r="C1282" s="68" t="str">
        <f>IF(ISERROR(VLOOKUP(IF(RIGHT($A1282,1)=")",LEFT($A1282,FIND(" (",$A1282)-1),$A1282),[1]ACCS!$B$2:$B$5003, 1, FALSE)), "","1")</f>
        <v>1</v>
      </c>
      <c r="D1282" s="115" t="str">
        <f>IF($B1282="Unknown","",IF($B1282="","",IF(VALUE(LEFT($B1282,4))&lt;Calc!$J$2,"ANTIQUE","")))</f>
        <v/>
      </c>
      <c r="E1282" s="53" t="s">
        <v>37</v>
      </c>
      <c r="F1282" s="121"/>
      <c r="G1282" s="121"/>
      <c r="H1282" s="62" t="str">
        <f t="shared" si="141"/>
        <v>NRH</v>
      </c>
      <c r="I1282" s="18">
        <f t="shared" si="142"/>
        <v>2</v>
      </c>
      <c r="J1282" s="18">
        <f t="shared" si="143"/>
        <v>0</v>
      </c>
      <c r="K1282" s="18">
        <f t="shared" si="144"/>
        <v>0</v>
      </c>
      <c r="L1282" s="57" t="str">
        <f t="shared" si="145"/>
        <v>Gene's Autumn Fire</v>
      </c>
      <c r="M1282" s="57" t="str">
        <f t="shared" si="146"/>
        <v>Gene's Autumn Fire</v>
      </c>
      <c r="N1282" s="61" t="str">
        <f t="shared" si="140"/>
        <v>Gene's Autumn Fire</v>
      </c>
    </row>
    <row r="1283" spans="1:14" ht="25.15" customHeight="1" x14ac:dyDescent="0.2">
      <c r="A1283" s="70" t="s">
        <v>1056</v>
      </c>
      <c r="B1283" s="71">
        <v>1948</v>
      </c>
      <c r="C1283" s="68" t="str">
        <f>IF(ISERROR(VLOOKUP(IF(RIGHT($A1283,1)=")",LEFT($A1283,FIND(" (",$A1283)-1),$A1283),[1]ACCS!$B$2:$B$5003, 1, FALSE)), "","1")</f>
        <v>1</v>
      </c>
      <c r="D1283" s="103" t="str">
        <f>IF($B1283="Unknown","",IF($B1283="","",IF(VALUE(LEFT($B1283,4))&lt;Calc!$J$2,"ANTIQUE","")))</f>
        <v/>
      </c>
      <c r="E1283" s="72" t="s">
        <v>24</v>
      </c>
      <c r="F1283" s="121" t="s">
        <v>5</v>
      </c>
      <c r="G1283" s="121"/>
      <c r="H1283" s="62" t="str">
        <f t="shared" si="141"/>
        <v>Japonica</v>
      </c>
      <c r="I1283" s="18">
        <f t="shared" si="142"/>
        <v>0</v>
      </c>
      <c r="J1283" s="18">
        <f t="shared" si="143"/>
        <v>0</v>
      </c>
      <c r="K1283" s="18">
        <f t="shared" si="144"/>
        <v>0</v>
      </c>
      <c r="L1283" s="57" t="str">
        <f t="shared" si="145"/>
        <v>George B. Barrett</v>
      </c>
      <c r="M1283" s="57" t="str">
        <f t="shared" si="146"/>
        <v>George B. Barrett</v>
      </c>
      <c r="N1283" s="61" t="str">
        <f t="shared" si="140"/>
        <v>George B. Barrett</v>
      </c>
    </row>
    <row r="1284" spans="1:14" ht="25.15" customHeight="1" x14ac:dyDescent="0.2">
      <c r="A1284" s="70" t="s">
        <v>1057</v>
      </c>
      <c r="B1284" s="71">
        <v>1978</v>
      </c>
      <c r="C1284" s="68" t="str">
        <f>IF(ISERROR(VLOOKUP(IF(RIGHT($A1284,1)=")",LEFT($A1284,FIND(" (",$A1284)-1),$A1284),[1]ACCS!$B$2:$B$5003, 1, FALSE)), "","1")</f>
        <v/>
      </c>
      <c r="D1284" s="103" t="str">
        <f>IF($B1284="Unknown","",IF($B1284="","",IF(VALUE(LEFT($B1284,4))&lt;Calc!$J$2,"ANTIQUE","")))</f>
        <v/>
      </c>
      <c r="E1284" s="72" t="s">
        <v>61</v>
      </c>
      <c r="F1284" s="121"/>
      <c r="G1284" s="121" t="s">
        <v>26</v>
      </c>
      <c r="H1284" s="62" t="str">
        <f t="shared" si="141"/>
        <v>Japonica</v>
      </c>
      <c r="I1284" s="18">
        <f t="shared" si="142"/>
        <v>0</v>
      </c>
      <c r="J1284" s="18">
        <f t="shared" si="143"/>
        <v>0</v>
      </c>
      <c r="K1284" s="18">
        <f t="shared" si="144"/>
        <v>0</v>
      </c>
      <c r="L1284" s="57" t="str">
        <f t="shared" si="145"/>
        <v>George Brockman</v>
      </c>
      <c r="M1284" s="57" t="str">
        <f t="shared" si="146"/>
        <v>George Brockman</v>
      </c>
      <c r="N1284" s="61" t="str">
        <f t="shared" si="140"/>
        <v>George Brockman</v>
      </c>
    </row>
    <row r="1285" spans="1:14" ht="25.15" customHeight="1" x14ac:dyDescent="0.2">
      <c r="A1285" s="70" t="s">
        <v>1058</v>
      </c>
      <c r="B1285" s="71">
        <v>1980</v>
      </c>
      <c r="C1285" s="68" t="str">
        <f>IF(ISERROR(VLOOKUP(IF(RIGHT($A1285,1)=")",LEFT($A1285,FIND(" (",$A1285)-1),$A1285),[1]ACCS!$B$2:$B$5003, 1, FALSE)), "","1")</f>
        <v/>
      </c>
      <c r="D1285" s="103" t="str">
        <f>IF($B1285="Unknown","",IF($B1285="","",IF(VALUE(LEFT($B1285,4))&lt;Calc!$J$2,"ANTIQUE","")))</f>
        <v/>
      </c>
      <c r="E1285" s="72" t="s">
        <v>37</v>
      </c>
      <c r="F1285" s="121"/>
      <c r="G1285" s="121"/>
      <c r="H1285" s="62" t="str">
        <f t="shared" si="141"/>
        <v>Japonica</v>
      </c>
      <c r="I1285" s="18">
        <f t="shared" si="142"/>
        <v>0</v>
      </c>
      <c r="J1285" s="18">
        <f t="shared" si="143"/>
        <v>0</v>
      </c>
      <c r="K1285" s="18">
        <f t="shared" si="144"/>
        <v>0</v>
      </c>
      <c r="L1285" s="57" t="str">
        <f t="shared" si="145"/>
        <v>George Clegg</v>
      </c>
      <c r="M1285" s="57" t="str">
        <f t="shared" si="146"/>
        <v>George Clegg</v>
      </c>
      <c r="N1285" s="61" t="str">
        <f t="shared" si="140"/>
        <v>George Clegg</v>
      </c>
    </row>
    <row r="1286" spans="1:14" ht="25.15" customHeight="1" x14ac:dyDescent="0.2">
      <c r="A1286" s="70" t="s">
        <v>1059</v>
      </c>
      <c r="B1286" s="71">
        <v>1984</v>
      </c>
      <c r="C1286" s="68" t="str">
        <f>IF(ISERROR(VLOOKUP(IF(RIGHT($A1286,1)=")",LEFT($A1286,FIND(" (",$A1286)-1),$A1286),[1]ACCS!$B$2:$B$5003, 1, FALSE)), "","1")</f>
        <v>1</v>
      </c>
      <c r="D1286" s="103" t="str">
        <f>IF($B1286="Unknown","",IF($B1286="","",IF(VALUE(LEFT($B1286,4))&lt;Calc!$J$2,"ANTIQUE","")))</f>
        <v/>
      </c>
      <c r="E1286" s="72" t="s">
        <v>37</v>
      </c>
      <c r="F1286" s="121"/>
      <c r="G1286" s="121"/>
      <c r="H1286" s="62" t="str">
        <f t="shared" si="141"/>
        <v>Reticulata</v>
      </c>
      <c r="I1286" s="18">
        <f t="shared" si="142"/>
        <v>1</v>
      </c>
      <c r="J1286" s="18">
        <f t="shared" si="143"/>
        <v>0</v>
      </c>
      <c r="K1286" s="18">
        <f t="shared" si="144"/>
        <v>0</v>
      </c>
      <c r="L1286" s="57" t="str">
        <f t="shared" si="145"/>
        <v>George Firth</v>
      </c>
      <c r="M1286" s="57" t="str">
        <f t="shared" si="146"/>
        <v>George Firth</v>
      </c>
      <c r="N1286" s="61" t="str">
        <f t="shared" si="140"/>
        <v>George Firth</v>
      </c>
    </row>
    <row r="1287" spans="1:14" ht="25.15" customHeight="1" x14ac:dyDescent="0.2">
      <c r="A1287" s="70" t="s">
        <v>1060</v>
      </c>
      <c r="B1287" s="71">
        <v>2016</v>
      </c>
      <c r="C1287" s="68" t="str">
        <f>IF(ISERROR(VLOOKUP(IF(RIGHT($A1287,1)=")",LEFT($A1287,FIND(" (",$A1287)-1),$A1287),[1]ACCS!$B$2:$B$5003, 1, FALSE)), "","1")</f>
        <v>1</v>
      </c>
      <c r="D1287" s="103" t="str">
        <f>IF($B1287="Unknown","",IF($B1287="","",IF(VALUE(LEFT($B1287,4))&lt;Calc!$J$2,"ANTIQUE","")))</f>
        <v/>
      </c>
      <c r="E1287" s="72" t="s">
        <v>47</v>
      </c>
      <c r="F1287" s="121"/>
      <c r="G1287" s="121"/>
      <c r="H1287" s="62" t="str">
        <f t="shared" si="141"/>
        <v>Japonica</v>
      </c>
      <c r="I1287" s="18">
        <f t="shared" si="142"/>
        <v>0</v>
      </c>
      <c r="J1287" s="18">
        <f t="shared" si="143"/>
        <v>0</v>
      </c>
      <c r="K1287" s="18">
        <f t="shared" si="144"/>
        <v>0</v>
      </c>
      <c r="L1287" s="57" t="str">
        <f t="shared" si="145"/>
        <v>George Lumsden</v>
      </c>
      <c r="M1287" s="57" t="str">
        <f t="shared" si="146"/>
        <v>George Lumsden</v>
      </c>
      <c r="N1287" s="61" t="str">
        <f t="shared" si="140"/>
        <v>George Lumsden</v>
      </c>
    </row>
    <row r="1288" spans="1:14" ht="25.15" customHeight="1" x14ac:dyDescent="0.2">
      <c r="A1288" s="70" t="s">
        <v>1061</v>
      </c>
      <c r="B1288" s="71">
        <v>2009</v>
      </c>
      <c r="C1288" s="68" t="str">
        <f>IF(ISERROR(VLOOKUP(IF(RIGHT($A1288,1)=")",LEFT($A1288,FIND(" (",$A1288)-1),$A1288),[1]ACCS!$B$2:$B$5003, 1, FALSE)), "","1")</f>
        <v>1</v>
      </c>
      <c r="D1288" s="103" t="str">
        <f>IF($B1288="Unknown","",IF($B1288="","",IF(VALUE(LEFT($B1288,4))&lt;Calc!$J$2,"ANTIQUE","")))</f>
        <v/>
      </c>
      <c r="E1288" s="72" t="s">
        <v>30</v>
      </c>
      <c r="F1288" s="121"/>
      <c r="G1288" s="121"/>
      <c r="H1288" s="62" t="str">
        <f t="shared" si="141"/>
        <v>Reticulata</v>
      </c>
      <c r="I1288" s="18">
        <f t="shared" si="142"/>
        <v>1</v>
      </c>
      <c r="J1288" s="18">
        <f t="shared" si="143"/>
        <v>0</v>
      </c>
      <c r="K1288" s="18">
        <f t="shared" si="144"/>
        <v>0</v>
      </c>
      <c r="L1288" s="57" t="str">
        <f t="shared" si="145"/>
        <v>George Spencer</v>
      </c>
      <c r="M1288" s="57" t="str">
        <f t="shared" si="146"/>
        <v>George Spencer</v>
      </c>
      <c r="N1288" s="61" t="str">
        <f t="shared" si="140"/>
        <v>George Spencer</v>
      </c>
    </row>
    <row r="1289" spans="1:14" ht="25.15" customHeight="1" x14ac:dyDescent="0.2">
      <c r="A1289" s="70" t="s">
        <v>1062</v>
      </c>
      <c r="B1289" s="71">
        <v>1979</v>
      </c>
      <c r="C1289" s="68" t="str">
        <f>IF(ISERROR(VLOOKUP(IF(RIGHT($A1289,1)=")",LEFT($A1289,FIND(" (",$A1289)-1),$A1289),[1]ACCS!$B$2:$B$5003, 1, FALSE)), "","1")</f>
        <v/>
      </c>
      <c r="D1289" s="103" t="str">
        <f>IF($B1289="Unknown","",IF($B1289="","",IF(VALUE(LEFT($B1289,4))&lt;Calc!$J$2,"ANTIQUE","")))</f>
        <v/>
      </c>
      <c r="E1289" s="72" t="s">
        <v>37</v>
      </c>
      <c r="F1289" s="121"/>
      <c r="G1289" s="121"/>
      <c r="H1289" s="62" t="str">
        <f t="shared" si="141"/>
        <v>Japonica</v>
      </c>
      <c r="I1289" s="18">
        <f t="shared" si="142"/>
        <v>0</v>
      </c>
      <c r="J1289" s="18">
        <f t="shared" si="143"/>
        <v>0</v>
      </c>
      <c r="K1289" s="18">
        <f t="shared" si="144"/>
        <v>0</v>
      </c>
      <c r="L1289" s="57" t="str">
        <f t="shared" si="145"/>
        <v>George Stewart</v>
      </c>
      <c r="M1289" s="57" t="str">
        <f t="shared" si="146"/>
        <v>George Stewart</v>
      </c>
      <c r="N1289" s="61" t="str">
        <f t="shared" si="140"/>
        <v>George Stewart</v>
      </c>
    </row>
    <row r="1290" spans="1:14" ht="25.15" customHeight="1" x14ac:dyDescent="0.2">
      <c r="A1290" s="70" t="s">
        <v>1063</v>
      </c>
      <c r="B1290" s="71">
        <v>2009</v>
      </c>
      <c r="C1290" s="68" t="str">
        <f>IF(ISERROR(VLOOKUP(IF(RIGHT($A1290,1)=")",LEFT($A1290,FIND(" (",$A1290)-1),$A1290),[1]ACCS!$B$2:$B$5003, 1, FALSE)), "","1")</f>
        <v>1</v>
      </c>
      <c r="D1290" s="103" t="str">
        <f>IF($B1290="Unknown","",IF($B1290="","",IF(VALUE(LEFT($B1290,4))&lt;Calc!$J$2,"ANTIQUE","")))</f>
        <v/>
      </c>
      <c r="E1290" s="72" t="s">
        <v>24</v>
      </c>
      <c r="F1290" s="121"/>
      <c r="G1290" s="121"/>
      <c r="H1290" s="62" t="str">
        <f t="shared" si="141"/>
        <v>Japonica</v>
      </c>
      <c r="I1290" s="18">
        <f t="shared" si="142"/>
        <v>0</v>
      </c>
      <c r="J1290" s="18">
        <f t="shared" si="143"/>
        <v>0</v>
      </c>
      <c r="K1290" s="18">
        <f t="shared" si="144"/>
        <v>0</v>
      </c>
      <c r="L1290" s="57" t="str">
        <f t="shared" si="145"/>
        <v>Georgia Fire</v>
      </c>
      <c r="M1290" s="57" t="str">
        <f t="shared" si="146"/>
        <v>Georgia Fire</v>
      </c>
      <c r="N1290" s="61" t="str">
        <f t="shared" si="140"/>
        <v>Georgia Fire</v>
      </c>
    </row>
    <row r="1291" spans="1:14" ht="25.15" customHeight="1" x14ac:dyDescent="0.2">
      <c r="A1291" s="70" t="s">
        <v>1064</v>
      </c>
      <c r="B1291" s="71">
        <v>1995</v>
      </c>
      <c r="C1291" s="68" t="str">
        <f>IF(ISERROR(VLOOKUP(IF(RIGHT($A1291,1)=")",LEFT($A1291,FIND(" (",$A1291)-1),$A1291),[1]ACCS!$B$2:$B$5003, 1, FALSE)), "","1")</f>
        <v>1</v>
      </c>
      <c r="D1291" s="103" t="str">
        <f>IF($B1291="Unknown","",IF($B1291="","",IF(VALUE(LEFT($B1291,4))&lt;Calc!$J$2,"ANTIQUE","")))</f>
        <v/>
      </c>
      <c r="E1291" s="72" t="s">
        <v>30</v>
      </c>
      <c r="F1291" s="121"/>
      <c r="G1291" s="121"/>
      <c r="H1291" s="62" t="str">
        <f t="shared" si="141"/>
        <v>Japonica</v>
      </c>
      <c r="I1291" s="18">
        <f t="shared" si="142"/>
        <v>0</v>
      </c>
      <c r="J1291" s="18">
        <f t="shared" si="143"/>
        <v>0</v>
      </c>
      <c r="K1291" s="18">
        <f t="shared" si="144"/>
        <v>0</v>
      </c>
      <c r="L1291" s="57" t="str">
        <f t="shared" si="145"/>
        <v>Georgia National Fair</v>
      </c>
      <c r="M1291" s="57" t="str">
        <f t="shared" si="146"/>
        <v>Georgia National Fair</v>
      </c>
      <c r="N1291" s="61" t="str">
        <f t="shared" si="140"/>
        <v>Georgia National Fair</v>
      </c>
    </row>
    <row r="1292" spans="1:14" ht="25.15" customHeight="1" x14ac:dyDescent="0.2">
      <c r="A1292" s="70" t="s">
        <v>1065</v>
      </c>
      <c r="B1292" s="71">
        <v>2009</v>
      </c>
      <c r="C1292" s="68" t="str">
        <f>IF(ISERROR(VLOOKUP(IF(RIGHT($A1292,1)=")",LEFT($A1292,FIND(" (",$A1292)-1),$A1292),[1]ACCS!$B$2:$B$5003, 1, FALSE)), "","1")</f>
        <v>1</v>
      </c>
      <c r="D1292" s="103" t="str">
        <f>IF($B1292="Unknown","",IF($B1292="","",IF(VALUE(LEFT($B1292,4))&lt;Calc!$J$2,"ANTIQUE","")))</f>
        <v/>
      </c>
      <c r="E1292" s="72" t="s">
        <v>30</v>
      </c>
      <c r="F1292" s="121"/>
      <c r="G1292" s="121"/>
      <c r="H1292" s="62" t="str">
        <f t="shared" si="141"/>
        <v>Japonica</v>
      </c>
      <c r="I1292" s="18">
        <f t="shared" si="142"/>
        <v>0</v>
      </c>
      <c r="J1292" s="18">
        <f t="shared" si="143"/>
        <v>0</v>
      </c>
      <c r="K1292" s="18">
        <f t="shared" si="144"/>
        <v>0</v>
      </c>
      <c r="L1292" s="57" t="str">
        <f t="shared" si="145"/>
        <v>Georgia National Fair Blush</v>
      </c>
      <c r="M1292" s="57" t="str">
        <f t="shared" si="146"/>
        <v>Georgia National Fair Blush</v>
      </c>
      <c r="N1292" s="61" t="str">
        <f t="shared" si="140"/>
        <v>Georgia National Fair Blush</v>
      </c>
    </row>
    <row r="1293" spans="1:14" ht="25.15" customHeight="1" x14ac:dyDescent="0.2">
      <c r="A1293" s="70" t="s">
        <v>1066</v>
      </c>
      <c r="B1293" s="71">
        <v>1964</v>
      </c>
      <c r="C1293" s="68" t="str">
        <f>IF(ISERROR(VLOOKUP(IF(RIGHT($A1293,1)=")",LEFT($A1293,FIND(" (",$A1293)-1),$A1293),[1]ACCS!$B$2:$B$5003, 1, FALSE)), "","1")</f>
        <v>1</v>
      </c>
      <c r="D1293" s="103" t="str">
        <f>IF($B1293="Unknown","",IF($B1293="","",IF(VALUE(LEFT($B1293,4))&lt;Calc!$J$2,"ANTIQUE","")))</f>
        <v/>
      </c>
      <c r="E1293" s="72" t="s">
        <v>21</v>
      </c>
      <c r="F1293" s="121"/>
      <c r="G1293" s="121"/>
      <c r="H1293" s="62" t="str">
        <f t="shared" si="141"/>
        <v>Japonica</v>
      </c>
      <c r="I1293" s="18">
        <f t="shared" si="142"/>
        <v>0</v>
      </c>
      <c r="J1293" s="18">
        <f t="shared" si="143"/>
        <v>0</v>
      </c>
      <c r="K1293" s="18">
        <f t="shared" si="144"/>
        <v>0</v>
      </c>
      <c r="L1293" s="57" t="str">
        <f t="shared" si="145"/>
        <v>Georgia Rouse</v>
      </c>
      <c r="M1293" s="57" t="str">
        <f t="shared" si="146"/>
        <v>Georgia Rouse</v>
      </c>
      <c r="N1293" s="61" t="str">
        <f t="shared" si="140"/>
        <v>Georgia Rouse</v>
      </c>
    </row>
    <row r="1294" spans="1:14" ht="25.15" customHeight="1" x14ac:dyDescent="0.2">
      <c r="A1294" s="78" t="s">
        <v>3091</v>
      </c>
      <c r="B1294" s="71">
        <v>2021</v>
      </c>
      <c r="C1294" s="68" t="str">
        <f>IF(ISERROR(VLOOKUP(IF(RIGHT($A1294,1)=")",LEFT($A1294,FIND(" (",$A1294)-1),$A1294),[1]ACCS!$B$2:$B$5003, 1, FALSE)), "","1")</f>
        <v>1</v>
      </c>
      <c r="D1294" s="103" t="str">
        <f>IF($B1294="Unknown","",IF($B1294="","",IF(VALUE(LEFT($B1294,4))&lt;Calc!$J$2,"ANTIQUE","")))</f>
        <v/>
      </c>
      <c r="E1294" s="72" t="s">
        <v>37</v>
      </c>
      <c r="F1294" s="121"/>
      <c r="G1294" s="121"/>
      <c r="H1294" s="62" t="str">
        <f t="shared" si="141"/>
        <v>Japonica</v>
      </c>
      <c r="I1294" s="18">
        <f t="shared" si="142"/>
        <v>0</v>
      </c>
      <c r="J1294" s="18">
        <f t="shared" si="143"/>
        <v>0</v>
      </c>
      <c r="K1294" s="18">
        <f t="shared" si="144"/>
        <v>0</v>
      </c>
      <c r="L1294" s="57" t="str">
        <f t="shared" si="145"/>
        <v>Gerald Albright</v>
      </c>
      <c r="M1294" s="57" t="str">
        <f t="shared" si="146"/>
        <v>Gerald Albright</v>
      </c>
      <c r="N1294" s="61" t="str">
        <f t="shared" si="140"/>
        <v>Gerald Albright</v>
      </c>
    </row>
    <row r="1295" spans="1:14" ht="25.15" customHeight="1" x14ac:dyDescent="0.2">
      <c r="A1295" s="70" t="s">
        <v>1067</v>
      </c>
      <c r="B1295" s="71">
        <v>1989</v>
      </c>
      <c r="C1295" s="68" t="str">
        <f>IF(ISERROR(VLOOKUP(IF(RIGHT($A1295,1)=")",LEFT($A1295,FIND(" (",$A1295)-1),$A1295),[1]ACCS!$B$2:$B$5003, 1, FALSE)), "","1")</f>
        <v>1</v>
      </c>
      <c r="D1295" s="103" t="str">
        <f>IF($B1295="Unknown","",IF($B1295="","",IF(VALUE(LEFT($B1295,4))&lt;Calc!$J$2,"ANTIQUE","")))</f>
        <v/>
      </c>
      <c r="E1295" s="72" t="s">
        <v>37</v>
      </c>
      <c r="F1295" s="121"/>
      <c r="G1295" s="121"/>
      <c r="H1295" s="62" t="str">
        <f t="shared" si="141"/>
        <v>Japonica</v>
      </c>
      <c r="I1295" s="18">
        <f t="shared" si="142"/>
        <v>0</v>
      </c>
      <c r="J1295" s="18">
        <f t="shared" si="143"/>
        <v>0</v>
      </c>
      <c r="K1295" s="18">
        <f t="shared" si="144"/>
        <v>0</v>
      </c>
      <c r="L1295" s="57" t="str">
        <f t="shared" si="145"/>
        <v>Ghentry J.</v>
      </c>
      <c r="M1295" s="57" t="str">
        <f t="shared" si="146"/>
        <v>Ghentry J.</v>
      </c>
      <c r="N1295" s="61" t="str">
        <f t="shared" si="140"/>
        <v>Ghentry J.</v>
      </c>
    </row>
    <row r="1296" spans="1:14" ht="25.15" customHeight="1" x14ac:dyDescent="0.2">
      <c r="A1296" s="70" t="s">
        <v>1068</v>
      </c>
      <c r="B1296" s="71">
        <v>1947</v>
      </c>
      <c r="C1296" s="68" t="str">
        <f>IF(ISERROR(VLOOKUP(IF(RIGHT($A1296,1)=")",LEFT($A1296,FIND(" (",$A1296)-1),$A1296),[1]ACCS!$B$2:$B$5003, 1, FALSE)), "","1")</f>
        <v>1</v>
      </c>
      <c r="D1296" s="103" t="str">
        <f>IF($B1296="Unknown","",IF($B1296="","",IF(VALUE(LEFT($B1296,4))&lt;Calc!$J$2,"ANTIQUE","")))</f>
        <v/>
      </c>
      <c r="E1296" s="72" t="s">
        <v>24</v>
      </c>
      <c r="F1296" s="121"/>
      <c r="G1296" s="121"/>
      <c r="H1296" s="62" t="str">
        <f t="shared" si="141"/>
        <v>Japonica</v>
      </c>
      <c r="I1296" s="18">
        <f t="shared" si="142"/>
        <v>0</v>
      </c>
      <c r="J1296" s="18">
        <f t="shared" si="143"/>
        <v>0</v>
      </c>
      <c r="K1296" s="18">
        <f t="shared" si="144"/>
        <v>0</v>
      </c>
      <c r="L1296" s="57" t="str">
        <f t="shared" si="145"/>
        <v>Gibson Girl</v>
      </c>
      <c r="M1296" s="57" t="str">
        <f t="shared" si="146"/>
        <v>Gibson Girl</v>
      </c>
      <c r="N1296" s="61" t="str">
        <f t="shared" si="140"/>
        <v>Gibson Girl</v>
      </c>
    </row>
    <row r="1297" spans="1:14" ht="25.15" customHeight="1" x14ac:dyDescent="0.2">
      <c r="A1297" s="70" t="s">
        <v>3342</v>
      </c>
      <c r="B1297" s="71" t="s">
        <v>90</v>
      </c>
      <c r="C1297" s="68" t="str">
        <f>IF(ISERROR(VLOOKUP(IF(RIGHT($A1297,1)=")",LEFT($A1297,FIND(" (",$A1297)-1),$A1297),[1]ACCS!$B$2:$B$5003, 1, FALSE)), "","1")</f>
        <v>1</v>
      </c>
      <c r="D1297" s="103" t="str">
        <f>IF($B1297="Unknown","",IF($B1297="","",IF(VALUE(LEFT($B1297,4))&lt;Calc!$J$2,"ANTIQUE","")))</f>
        <v>ANTIQUE</v>
      </c>
      <c r="E1297" s="72" t="s">
        <v>30</v>
      </c>
      <c r="F1297" s="121"/>
      <c r="G1297" s="121"/>
      <c r="H1297" s="62" t="str">
        <f t="shared" si="141"/>
        <v>Japonica</v>
      </c>
      <c r="I1297" s="18">
        <f t="shared" si="142"/>
        <v>0</v>
      </c>
      <c r="J1297" s="18">
        <f t="shared" si="143"/>
        <v>0</v>
      </c>
      <c r="K1297" s="18">
        <f t="shared" si="144"/>
        <v>0</v>
      </c>
      <c r="L1297" s="57" t="str">
        <f t="shared" si="145"/>
        <v>Gigantea (Emperor Wilhelm, Magnolia King)</v>
      </c>
      <c r="M1297" s="57" t="str">
        <f t="shared" si="146"/>
        <v>Gigantea (Emperor Wilhelm, Magnolia King)</v>
      </c>
      <c r="N1297" s="61" t="str">
        <f t="shared" si="140"/>
        <v>Gigantea</v>
      </c>
    </row>
    <row r="1298" spans="1:14" ht="25.15" customHeight="1" x14ac:dyDescent="0.2">
      <c r="A1298" s="70" t="s">
        <v>1069</v>
      </c>
      <c r="B1298" s="71">
        <v>2016</v>
      </c>
      <c r="C1298" s="68" t="str">
        <f>IF(ISERROR(VLOOKUP(IF(RIGHT($A1298,1)=")",LEFT($A1298,FIND(" (",$A1298)-1),$A1298),[1]ACCS!$B$2:$B$5003, 1, FALSE)), "","1")</f>
        <v>1</v>
      </c>
      <c r="D1298" s="103" t="str">
        <f>IF($B1298="Unknown","",IF($B1298="","",IF(VALUE(LEFT($B1298,4))&lt;Calc!$J$2,"ANTIQUE","")))</f>
        <v/>
      </c>
      <c r="E1298" s="72" t="s">
        <v>37</v>
      </c>
      <c r="F1298" s="121"/>
      <c r="G1298" s="121"/>
      <c r="H1298" s="62" t="str">
        <f t="shared" si="141"/>
        <v>Reticulata</v>
      </c>
      <c r="I1298" s="18">
        <f t="shared" si="142"/>
        <v>1</v>
      </c>
      <c r="J1298" s="18">
        <f t="shared" si="143"/>
        <v>0</v>
      </c>
      <c r="K1298" s="18">
        <f t="shared" si="144"/>
        <v>0</v>
      </c>
      <c r="L1298" s="57" t="str">
        <f t="shared" si="145"/>
        <v>Gilley's Forever</v>
      </c>
      <c r="M1298" s="57" t="str">
        <f t="shared" si="146"/>
        <v>Gilley's Forever</v>
      </c>
      <c r="N1298" s="61" t="str">
        <f t="shared" si="140"/>
        <v>Gilley's Forever</v>
      </c>
    </row>
    <row r="1299" spans="1:14" ht="25.15" customHeight="1" x14ac:dyDescent="0.2">
      <c r="A1299" s="70" t="s">
        <v>1070</v>
      </c>
      <c r="B1299" s="71">
        <v>1976</v>
      </c>
      <c r="C1299" s="68" t="str">
        <f>IF(ISERROR(VLOOKUP(IF(RIGHT($A1299,1)=")",LEFT($A1299,FIND(" (",$A1299)-1),$A1299),[1]ACCS!$B$2:$B$5003, 1, FALSE)), "","1")</f>
        <v/>
      </c>
      <c r="D1299" s="103" t="str">
        <f>IF($B1299="Unknown","",IF($B1299="","",IF(VALUE(LEFT($B1299,4))&lt;Calc!$J$2,"ANTIQUE","")))</f>
        <v/>
      </c>
      <c r="E1299" s="72" t="s">
        <v>37</v>
      </c>
      <c r="F1299" s="121"/>
      <c r="G1299" s="121"/>
      <c r="H1299" s="62" t="str">
        <f t="shared" si="141"/>
        <v>Japonica</v>
      </c>
      <c r="I1299" s="18">
        <f t="shared" si="142"/>
        <v>0</v>
      </c>
      <c r="J1299" s="18">
        <f t="shared" si="143"/>
        <v>0</v>
      </c>
      <c r="K1299" s="18">
        <f t="shared" si="144"/>
        <v>0</v>
      </c>
      <c r="L1299" s="57" t="str">
        <f t="shared" si="145"/>
        <v>Gilleys-34</v>
      </c>
      <c r="M1299" s="57" t="str">
        <f t="shared" si="146"/>
        <v>Gilleys-34</v>
      </c>
      <c r="N1299" s="61" t="str">
        <f t="shared" si="140"/>
        <v>Gilleys-34</v>
      </c>
    </row>
    <row r="1300" spans="1:14" ht="25.15" customHeight="1" x14ac:dyDescent="0.2">
      <c r="A1300" s="99" t="s">
        <v>3192</v>
      </c>
      <c r="B1300" s="100"/>
      <c r="C1300" s="68" t="str">
        <f>IF(ISERROR(VLOOKUP(IF(RIGHT($A1300,1)=")",LEFT($A1300,FIND(" (",$A1300)-1),$A1300),[1]ACCS!$B$2:$B$5003, 1, FALSE)), "","1")</f>
        <v/>
      </c>
      <c r="D1300" s="115" t="str">
        <f>IF($B1300="Unknown","",IF($B1300="","",IF(VALUE(LEFT($B1300,4))&lt;Calc!$J$2,"ANTIQUE","")))</f>
        <v/>
      </c>
      <c r="E1300" s="53" t="s">
        <v>24</v>
      </c>
      <c r="F1300" s="121"/>
      <c r="G1300" s="121"/>
      <c r="H1300" s="62" t="str">
        <f t="shared" si="141"/>
        <v>Japonica [Higo]</v>
      </c>
      <c r="I1300" s="18">
        <f t="shared" si="142"/>
        <v>6</v>
      </c>
      <c r="J1300" s="18">
        <f t="shared" si="143"/>
        <v>0</v>
      </c>
      <c r="K1300" s="18">
        <f t="shared" si="144"/>
        <v>0</v>
      </c>
      <c r="L1300" s="57" t="str">
        <f t="shared" si="145"/>
        <v>Ginga (Higo)</v>
      </c>
      <c r="M1300" s="57" t="str">
        <f t="shared" si="146"/>
        <v>Ginga (Higo)</v>
      </c>
      <c r="N1300" s="61" t="str">
        <f t="shared" si="140"/>
        <v>Ginga</v>
      </c>
    </row>
    <row r="1301" spans="1:14" ht="25.15" customHeight="1" x14ac:dyDescent="0.2">
      <c r="A1301" s="70" t="s">
        <v>1071</v>
      </c>
      <c r="B1301" s="71">
        <v>1982</v>
      </c>
      <c r="C1301" s="68" t="str">
        <f>IF(ISERROR(VLOOKUP(IF(RIGHT($A1301,1)=")",LEFT($A1301,FIND(" (",$A1301)-1),$A1301),[1]ACCS!$B$2:$B$5003, 1, FALSE)), "","1")</f>
        <v/>
      </c>
      <c r="D1301" s="103" t="str">
        <f>IF($B1301="Unknown","",IF($B1301="","",IF(VALUE(LEFT($B1301,4))&lt;Calc!$J$2,"ANTIQUE","")))</f>
        <v/>
      </c>
      <c r="E1301" s="72" t="s">
        <v>37</v>
      </c>
      <c r="F1301" s="121"/>
      <c r="G1301" s="121"/>
      <c r="H1301" s="62" t="str">
        <f t="shared" si="141"/>
        <v>Japonica</v>
      </c>
      <c r="I1301" s="18">
        <f t="shared" si="142"/>
        <v>0</v>
      </c>
      <c r="J1301" s="18">
        <f t="shared" si="143"/>
        <v>0</v>
      </c>
      <c r="K1301" s="18">
        <f t="shared" si="144"/>
        <v>0</v>
      </c>
      <c r="L1301" s="57" t="str">
        <f t="shared" si="145"/>
        <v>Ginny Anderson</v>
      </c>
      <c r="M1301" s="57" t="str">
        <f t="shared" si="146"/>
        <v>Ginny Anderson</v>
      </c>
      <c r="N1301" s="61" t="str">
        <f t="shared" si="140"/>
        <v>Ginny Anderson</v>
      </c>
    </row>
    <row r="1302" spans="1:14" ht="25.15" customHeight="1" x14ac:dyDescent="0.2">
      <c r="A1302" s="70" t="s">
        <v>1072</v>
      </c>
      <c r="B1302" s="71">
        <v>1984</v>
      </c>
      <c r="C1302" s="68" t="str">
        <f>IF(ISERROR(VLOOKUP(IF(RIGHT($A1302,1)=")",LEFT($A1302,FIND(" (",$A1302)-1),$A1302),[1]ACCS!$B$2:$B$5003, 1, FALSE)), "","1")</f>
        <v>1</v>
      </c>
      <c r="D1302" s="103" t="str">
        <f>IF($B1302="Unknown","",IF($B1302="","",IF(VALUE(LEFT($B1302,4))&lt;Calc!$J$2,"ANTIQUE","")))</f>
        <v/>
      </c>
      <c r="E1302" s="72" t="s">
        <v>30</v>
      </c>
      <c r="F1302" s="121"/>
      <c r="G1302" s="121"/>
      <c r="H1302" s="62" t="str">
        <f t="shared" si="141"/>
        <v>Reticulata</v>
      </c>
      <c r="I1302" s="18">
        <f t="shared" si="142"/>
        <v>1</v>
      </c>
      <c r="J1302" s="18">
        <f t="shared" si="143"/>
        <v>0</v>
      </c>
      <c r="K1302" s="18">
        <f t="shared" si="144"/>
        <v>0</v>
      </c>
      <c r="L1302" s="57" t="str">
        <f t="shared" si="145"/>
        <v>Giorgio's Pride</v>
      </c>
      <c r="M1302" s="57" t="str">
        <f t="shared" si="146"/>
        <v>Giorgio's Pride</v>
      </c>
      <c r="N1302" s="61" t="str">
        <f t="shared" si="140"/>
        <v>Giorgio's Pride</v>
      </c>
    </row>
    <row r="1303" spans="1:14" ht="25.15" customHeight="1" x14ac:dyDescent="0.2">
      <c r="A1303" s="70" t="s">
        <v>3036</v>
      </c>
      <c r="B1303" s="71">
        <v>2021</v>
      </c>
      <c r="C1303" s="68" t="str">
        <f>IF(ISERROR(VLOOKUP(IF(RIGHT($A1303,1)=")",LEFT($A1303,FIND(" (",$A1303)-1),$A1303),[1]ACCS!$B$2:$B$5003, 1, FALSE)), "","1")</f>
        <v/>
      </c>
      <c r="D1303" s="103" t="str">
        <f>IF($B1303="Unknown","",IF($B1303="","",IF(VALUE(LEFT($B1303,4))&lt;Calc!$J$2,"ANTIQUE","")))</f>
        <v/>
      </c>
      <c r="E1303" s="72" t="s">
        <v>24</v>
      </c>
      <c r="F1303" s="121"/>
      <c r="G1303" s="121"/>
      <c r="H1303" s="62" t="str">
        <f t="shared" si="141"/>
        <v>Japonica</v>
      </c>
      <c r="I1303" s="18">
        <f t="shared" si="142"/>
        <v>0</v>
      </c>
      <c r="J1303" s="18">
        <f t="shared" si="143"/>
        <v>0</v>
      </c>
      <c r="K1303" s="18">
        <f t="shared" si="144"/>
        <v>0</v>
      </c>
      <c r="L1303" s="57" t="str">
        <f t="shared" si="145"/>
        <v>Girl Power</v>
      </c>
      <c r="M1303" s="57" t="str">
        <f t="shared" si="146"/>
        <v>Girl Power</v>
      </c>
      <c r="N1303" s="61" t="str">
        <f t="shared" si="140"/>
        <v>Girl Power</v>
      </c>
    </row>
    <row r="1304" spans="1:14" ht="25.15" customHeight="1" x14ac:dyDescent="0.2">
      <c r="A1304" s="70" t="s">
        <v>1073</v>
      </c>
      <c r="B1304" s="71">
        <v>1966</v>
      </c>
      <c r="C1304" s="68" t="str">
        <f>IF(ISERROR(VLOOKUP(IF(RIGHT($A1304,1)=")",LEFT($A1304,FIND(" (",$A1304)-1),$A1304),[1]ACCS!$B$2:$B$5003, 1, FALSE)), "","1")</f>
        <v/>
      </c>
      <c r="D1304" s="103" t="str">
        <f>IF($B1304="Unknown","",IF($B1304="","",IF(VALUE(LEFT($B1304,4))&lt;Calc!$J$2,"ANTIQUE","")))</f>
        <v/>
      </c>
      <c r="E1304" s="72" t="s">
        <v>37</v>
      </c>
      <c r="F1304" s="121"/>
      <c r="G1304" s="121"/>
      <c r="H1304" s="62" t="str">
        <f t="shared" si="141"/>
        <v>Japonica</v>
      </c>
      <c r="I1304" s="18">
        <f t="shared" si="142"/>
        <v>0</v>
      </c>
      <c r="J1304" s="18">
        <f t="shared" si="143"/>
        <v>0</v>
      </c>
      <c r="K1304" s="18">
        <f t="shared" si="144"/>
        <v>0</v>
      </c>
      <c r="L1304" s="57" t="str">
        <f t="shared" si="145"/>
        <v>Gladys Glausier</v>
      </c>
      <c r="M1304" s="57" t="str">
        <f t="shared" si="146"/>
        <v>Gladys Glausier</v>
      </c>
      <c r="N1304" s="61" t="str">
        <f t="shared" si="140"/>
        <v>Gladys Glausier</v>
      </c>
    </row>
    <row r="1305" spans="1:14" ht="25.15" customHeight="1" x14ac:dyDescent="0.2">
      <c r="A1305" s="70" t="s">
        <v>1074</v>
      </c>
      <c r="B1305" s="71">
        <v>1965</v>
      </c>
      <c r="C1305" s="68" t="str">
        <f>IF(ISERROR(VLOOKUP(IF(RIGHT($A1305,1)=")",LEFT($A1305,FIND(" (",$A1305)-1),$A1305),[1]ACCS!$B$2:$B$5003, 1, FALSE)), "","1")</f>
        <v>1</v>
      </c>
      <c r="D1305" s="103" t="str">
        <f>IF($B1305="Unknown","",IF($B1305="","",IF(VALUE(LEFT($B1305,4))&lt;Calc!$J$2,"ANTIQUE","")))</f>
        <v/>
      </c>
      <c r="E1305" s="72" t="s">
        <v>37</v>
      </c>
      <c r="F1305" s="121"/>
      <c r="G1305" s="121"/>
      <c r="H1305" s="62" t="str">
        <f t="shared" si="141"/>
        <v>Japonica</v>
      </c>
      <c r="I1305" s="18">
        <f t="shared" si="142"/>
        <v>0</v>
      </c>
      <c r="J1305" s="18">
        <f t="shared" si="143"/>
        <v>0</v>
      </c>
      <c r="K1305" s="18">
        <f t="shared" si="144"/>
        <v>0</v>
      </c>
      <c r="L1305" s="57" t="str">
        <f t="shared" si="145"/>
        <v>Gladys Pinkerton</v>
      </c>
      <c r="M1305" s="57" t="str">
        <f t="shared" si="146"/>
        <v>Gladys Pinkerton</v>
      </c>
      <c r="N1305" s="61" t="str">
        <f t="shared" si="140"/>
        <v>Gladys Pinkerton</v>
      </c>
    </row>
    <row r="1306" spans="1:14" ht="25.15" customHeight="1" x14ac:dyDescent="0.2">
      <c r="A1306" s="70" t="s">
        <v>1075</v>
      </c>
      <c r="B1306" s="71">
        <v>1992</v>
      </c>
      <c r="C1306" s="68" t="str">
        <f>IF(ISERROR(VLOOKUP(IF(RIGHT($A1306,1)=")",LEFT($A1306,FIND(" (",$A1306)-1),$A1306),[1]ACCS!$B$2:$B$5003, 1, FALSE)), "","1")</f>
        <v>1</v>
      </c>
      <c r="D1306" s="103" t="str">
        <f>IF($B1306="Unknown","",IF($B1306="","",IF(VALUE(LEFT($B1306,4))&lt;Calc!$J$2,"ANTIQUE","")))</f>
        <v/>
      </c>
      <c r="E1306" s="72" t="s">
        <v>29</v>
      </c>
      <c r="F1306" s="121"/>
      <c r="G1306" s="121"/>
      <c r="H1306" s="62" t="str">
        <f t="shared" si="141"/>
        <v>Reticulata</v>
      </c>
      <c r="I1306" s="18">
        <f t="shared" si="142"/>
        <v>1</v>
      </c>
      <c r="J1306" s="18">
        <f t="shared" si="143"/>
        <v>0</v>
      </c>
      <c r="K1306" s="18">
        <f t="shared" si="144"/>
        <v>0</v>
      </c>
      <c r="L1306" s="57" t="str">
        <f t="shared" si="145"/>
        <v>Gladys Walker</v>
      </c>
      <c r="M1306" s="57" t="str">
        <f t="shared" si="146"/>
        <v>Gladys Walker</v>
      </c>
      <c r="N1306" s="61" t="str">
        <f t="shared" si="140"/>
        <v>Gladys Walker</v>
      </c>
    </row>
    <row r="1307" spans="1:14" ht="25.15" customHeight="1" x14ac:dyDescent="0.2">
      <c r="A1307" s="70" t="s">
        <v>1076</v>
      </c>
      <c r="B1307" s="71">
        <v>1957</v>
      </c>
      <c r="C1307" s="68" t="str">
        <f>IF(ISERROR(VLOOKUP(IF(RIGHT($A1307,1)=")",LEFT($A1307,FIND(" (",$A1307)-1),$A1307),[1]ACCS!$B$2:$B$5003, 1, FALSE)), "","1")</f>
        <v>1</v>
      </c>
      <c r="D1307" s="103" t="str">
        <f>IF($B1307="Unknown","",IF($B1307="","",IF(VALUE(LEFT($B1307,4))&lt;Calc!$J$2,"ANTIQUE","")))</f>
        <v/>
      </c>
      <c r="E1307" s="72" t="s">
        <v>24</v>
      </c>
      <c r="F1307" s="121"/>
      <c r="G1307" s="121"/>
      <c r="H1307" s="62" t="str">
        <f t="shared" si="141"/>
        <v>Japonica</v>
      </c>
      <c r="I1307" s="18">
        <f t="shared" si="142"/>
        <v>0</v>
      </c>
      <c r="J1307" s="18">
        <f t="shared" si="143"/>
        <v>0</v>
      </c>
      <c r="K1307" s="18">
        <f t="shared" si="144"/>
        <v>0</v>
      </c>
      <c r="L1307" s="57" t="str">
        <f t="shared" si="145"/>
        <v>Gladys Wannamaker</v>
      </c>
      <c r="M1307" s="57" t="str">
        <f t="shared" si="146"/>
        <v>Gladys Wannamaker</v>
      </c>
      <c r="N1307" s="61" t="str">
        <f t="shared" si="140"/>
        <v>Gladys Wannamaker</v>
      </c>
    </row>
    <row r="1308" spans="1:14" ht="25.15" customHeight="1" x14ac:dyDescent="0.2">
      <c r="A1308" s="70" t="s">
        <v>1077</v>
      </c>
      <c r="B1308" s="71">
        <v>1942</v>
      </c>
      <c r="C1308" s="68" t="str">
        <f>IF(ISERROR(VLOOKUP(IF(RIGHT($A1308,1)=")",LEFT($A1308,FIND(" (",$A1308)-1),$A1308),[1]ACCS!$B$2:$B$5003, 1, FALSE)), "","1")</f>
        <v>1</v>
      </c>
      <c r="D1308" s="103" t="str">
        <f>IF($B1308="Unknown","",IF($B1308="","",IF(VALUE(LEFT($B1308,4))&lt;Calc!$J$2,"ANTIQUE","")))</f>
        <v/>
      </c>
      <c r="E1308" s="72" t="s">
        <v>24</v>
      </c>
      <c r="F1308" s="121"/>
      <c r="G1308" s="121"/>
      <c r="H1308" s="62" t="str">
        <f t="shared" si="141"/>
        <v>Japonica</v>
      </c>
      <c r="I1308" s="18">
        <f t="shared" si="142"/>
        <v>0</v>
      </c>
      <c r="J1308" s="18">
        <f t="shared" si="143"/>
        <v>0</v>
      </c>
      <c r="K1308" s="18">
        <f t="shared" si="144"/>
        <v>0</v>
      </c>
      <c r="L1308" s="57" t="str">
        <f t="shared" si="145"/>
        <v>Glen 40</v>
      </c>
      <c r="M1308" s="57" t="str">
        <f t="shared" si="146"/>
        <v>Glen 40</v>
      </c>
      <c r="N1308" s="61" t="str">
        <f t="shared" si="140"/>
        <v>Glen 40</v>
      </c>
    </row>
    <row r="1309" spans="1:14" ht="25.15" customHeight="1" x14ac:dyDescent="0.2">
      <c r="A1309" s="70" t="s">
        <v>1078</v>
      </c>
      <c r="B1309" s="71">
        <v>1978</v>
      </c>
      <c r="C1309" s="68" t="str">
        <f>IF(ISERROR(VLOOKUP(IF(RIGHT($A1309,1)=")",LEFT($A1309,FIND(" (",$A1309)-1),$A1309),[1]ACCS!$B$2:$B$5003, 1, FALSE)), "","1")</f>
        <v/>
      </c>
      <c r="D1309" s="103" t="str">
        <f>IF($B1309="Unknown","",IF($B1309="","",IF(VALUE(LEFT($B1309,4))&lt;Calc!$J$2,"ANTIQUE","")))</f>
        <v/>
      </c>
      <c r="E1309" s="72" t="s">
        <v>37</v>
      </c>
      <c r="F1309" s="121"/>
      <c r="G1309" s="121"/>
      <c r="H1309" s="62" t="str">
        <f t="shared" si="141"/>
        <v>Japonica</v>
      </c>
      <c r="I1309" s="18">
        <f t="shared" si="142"/>
        <v>0</v>
      </c>
      <c r="J1309" s="18">
        <f t="shared" si="143"/>
        <v>0</v>
      </c>
      <c r="K1309" s="18">
        <f t="shared" si="144"/>
        <v>0</v>
      </c>
      <c r="L1309" s="57" t="str">
        <f t="shared" si="145"/>
        <v>Glen Blackwell Johnson</v>
      </c>
      <c r="M1309" s="57" t="str">
        <f t="shared" si="146"/>
        <v>Glen Blackwell Johnson</v>
      </c>
      <c r="N1309" s="61" t="str">
        <f t="shared" si="140"/>
        <v>Glen Blackwell Johnson</v>
      </c>
    </row>
    <row r="1310" spans="1:14" ht="25.15" customHeight="1" x14ac:dyDescent="0.2">
      <c r="A1310" s="70" t="s">
        <v>1079</v>
      </c>
      <c r="B1310" s="71">
        <v>1967</v>
      </c>
      <c r="C1310" s="68" t="str">
        <f>IF(ISERROR(VLOOKUP(IF(RIGHT($A1310,1)=")",LEFT($A1310,FIND(" (",$A1310)-1),$A1310),[1]ACCS!$B$2:$B$5003, 1, FALSE)), "","1")</f>
        <v>1</v>
      </c>
      <c r="D1310" s="103" t="str">
        <f>IF($B1310="Unknown","",IF($B1310="","",IF(VALUE(LEFT($B1310,4))&lt;Calc!$J$2,"ANTIQUE","")))</f>
        <v/>
      </c>
      <c r="E1310" s="72" t="s">
        <v>24</v>
      </c>
      <c r="F1310" s="121"/>
      <c r="G1310" s="121"/>
      <c r="H1310" s="62" t="str">
        <f t="shared" si="141"/>
        <v>NRH</v>
      </c>
      <c r="I1310" s="18">
        <f t="shared" si="142"/>
        <v>2</v>
      </c>
      <c r="J1310" s="18">
        <f t="shared" si="143"/>
        <v>0</v>
      </c>
      <c r="K1310" s="18">
        <f t="shared" si="144"/>
        <v>0</v>
      </c>
      <c r="L1310" s="57" t="str">
        <f t="shared" si="145"/>
        <v>Glenn's Orbit</v>
      </c>
      <c r="M1310" s="57" t="str">
        <f t="shared" si="146"/>
        <v>Glenn's Orbit</v>
      </c>
      <c r="N1310" s="61" t="str">
        <f t="shared" si="140"/>
        <v>Glenn's Orbit</v>
      </c>
    </row>
    <row r="1311" spans="1:14" ht="25.15" customHeight="1" x14ac:dyDescent="0.2">
      <c r="A1311" s="70" t="s">
        <v>3013</v>
      </c>
      <c r="B1311" s="71">
        <v>2021</v>
      </c>
      <c r="C1311" s="68" t="str">
        <f>IF(ISERROR(VLOOKUP(IF(RIGHT($A1311,1)=")",LEFT($A1311,FIND(" (",$A1311)-1),$A1311),[1]ACCS!$B$2:$B$5003, 1, FALSE)), "","1")</f>
        <v>1</v>
      </c>
      <c r="D1311" s="103" t="str">
        <f>IF($B1311="Unknown","",IF($B1311="","",IF(VALUE(LEFT($B1311,4))&lt;Calc!$J$2,"ANTIQUE","")))</f>
        <v/>
      </c>
      <c r="E1311" s="72" t="s">
        <v>35</v>
      </c>
      <c r="F1311" s="121"/>
      <c r="G1311" s="121"/>
      <c r="H1311" s="62" t="str">
        <f t="shared" si="141"/>
        <v>Japonica</v>
      </c>
      <c r="I1311" s="18">
        <f t="shared" si="142"/>
        <v>0</v>
      </c>
      <c r="J1311" s="18">
        <f t="shared" si="143"/>
        <v>0</v>
      </c>
      <c r="K1311" s="18">
        <f t="shared" si="144"/>
        <v>0</v>
      </c>
      <c r="L1311" s="57" t="str">
        <f t="shared" si="145"/>
        <v>Gloria Ann</v>
      </c>
      <c r="M1311" s="57" t="str">
        <f t="shared" si="146"/>
        <v>Gloria Ann</v>
      </c>
      <c r="N1311" s="61" t="str">
        <f t="shared" si="140"/>
        <v>Gloria Ann</v>
      </c>
    </row>
    <row r="1312" spans="1:14" ht="25.15" customHeight="1" x14ac:dyDescent="0.2">
      <c r="A1312" s="70" t="s">
        <v>1080</v>
      </c>
      <c r="B1312" s="71">
        <v>1979</v>
      </c>
      <c r="C1312" s="68" t="str">
        <f>IF(ISERROR(VLOOKUP(IF(RIGHT($A1312,1)=")",LEFT($A1312,FIND(" (",$A1312)-1),$A1312),[1]ACCS!$B$2:$B$5003, 1, FALSE)), "","1")</f>
        <v>1</v>
      </c>
      <c r="D1312" s="103" t="str">
        <f>IF($B1312="Unknown","",IF($B1312="","",IF(VALUE(LEFT($B1312,4))&lt;Calc!$J$2,"ANTIQUE","")))</f>
        <v/>
      </c>
      <c r="E1312" s="72" t="s">
        <v>24</v>
      </c>
      <c r="F1312" s="121"/>
      <c r="G1312" s="121"/>
      <c r="H1312" s="62" t="str">
        <f t="shared" si="141"/>
        <v>Japonica</v>
      </c>
      <c r="I1312" s="18">
        <f t="shared" si="142"/>
        <v>0</v>
      </c>
      <c r="J1312" s="18">
        <f t="shared" si="143"/>
        <v>0</v>
      </c>
      <c r="K1312" s="18">
        <f t="shared" si="144"/>
        <v>0</v>
      </c>
      <c r="L1312" s="57" t="str">
        <f t="shared" si="145"/>
        <v>Gloria Nan</v>
      </c>
      <c r="M1312" s="57" t="str">
        <f t="shared" si="146"/>
        <v>Gloria Nan</v>
      </c>
      <c r="N1312" s="61" t="str">
        <f t="shared" si="140"/>
        <v>Gloria Nan</v>
      </c>
    </row>
    <row r="1313" spans="1:14" ht="25.15" customHeight="1" x14ac:dyDescent="0.2">
      <c r="A1313" s="70" t="s">
        <v>1081</v>
      </c>
      <c r="B1313" s="71">
        <v>2017</v>
      </c>
      <c r="C1313" s="68" t="str">
        <f>IF(ISERROR(VLOOKUP(IF(RIGHT($A1313,1)=")",LEFT($A1313,FIND(" (",$A1313)-1),$A1313),[1]ACCS!$B$2:$B$5003, 1, FALSE)), "","1")</f>
        <v>1</v>
      </c>
      <c r="D1313" s="103" t="str">
        <f>IF($B1313="Unknown","",IF($B1313="","",IF(VALUE(LEFT($B1313,4))&lt;Calc!$J$2,"ANTIQUE","")))</f>
        <v/>
      </c>
      <c r="E1313" s="72" t="s">
        <v>24</v>
      </c>
      <c r="F1313" s="121"/>
      <c r="G1313" s="121"/>
      <c r="H1313" s="62" t="str">
        <f t="shared" si="141"/>
        <v>Japonica</v>
      </c>
      <c r="I1313" s="18">
        <f t="shared" si="142"/>
        <v>0</v>
      </c>
      <c r="J1313" s="18">
        <f t="shared" si="143"/>
        <v>0</v>
      </c>
      <c r="K1313" s="18">
        <f t="shared" si="144"/>
        <v>0</v>
      </c>
      <c r="L1313" s="57" t="str">
        <f t="shared" si="145"/>
        <v>Glory B</v>
      </c>
      <c r="M1313" s="57" t="str">
        <f t="shared" si="146"/>
        <v>Glory B</v>
      </c>
      <c r="N1313" s="61" t="str">
        <f t="shared" si="140"/>
        <v>Glory B</v>
      </c>
    </row>
    <row r="1314" spans="1:14" ht="25.15" customHeight="1" x14ac:dyDescent="0.2">
      <c r="A1314" s="70" t="s">
        <v>1082</v>
      </c>
      <c r="B1314" s="71">
        <v>2011</v>
      </c>
      <c r="C1314" s="68" t="str">
        <f>IF(ISERROR(VLOOKUP(IF(RIGHT($A1314,1)=")",LEFT($A1314,FIND(" (",$A1314)-1),$A1314),[1]ACCS!$B$2:$B$5003, 1, FALSE)), "","1")</f>
        <v/>
      </c>
      <c r="D1314" s="103" t="str">
        <f>IF($B1314="Unknown","",IF($B1314="","",IF(VALUE(LEFT($B1314,4))&lt;Calc!$J$2,"ANTIQUE","")))</f>
        <v/>
      </c>
      <c r="E1314" s="72" t="s">
        <v>29</v>
      </c>
      <c r="F1314" s="121"/>
      <c r="G1314" s="121"/>
      <c r="H1314" s="62" t="str">
        <f t="shared" si="141"/>
        <v>NRH</v>
      </c>
      <c r="I1314" s="18">
        <f t="shared" si="142"/>
        <v>2</v>
      </c>
      <c r="J1314" s="18">
        <f t="shared" si="143"/>
        <v>0</v>
      </c>
      <c r="K1314" s="18">
        <f t="shared" si="144"/>
        <v>0</v>
      </c>
      <c r="L1314" s="57" t="str">
        <f t="shared" si="145"/>
        <v>Glory of Isis</v>
      </c>
      <c r="M1314" s="57" t="str">
        <f t="shared" si="146"/>
        <v>Glory of Isis</v>
      </c>
      <c r="N1314" s="61" t="str">
        <f t="shared" si="140"/>
        <v>Glory of Isis</v>
      </c>
    </row>
    <row r="1315" spans="1:14" ht="25.15" customHeight="1" x14ac:dyDescent="0.2">
      <c r="A1315" s="70" t="s">
        <v>1083</v>
      </c>
      <c r="B1315" s="71">
        <v>1976</v>
      </c>
      <c r="C1315" s="68" t="str">
        <f>IF(ISERROR(VLOOKUP(IF(RIGHT($A1315,1)=")",LEFT($A1315,FIND(" (",$A1315)-1),$A1315),[1]ACCS!$B$2:$B$5003, 1, FALSE)), "","1")</f>
        <v>1</v>
      </c>
      <c r="D1315" s="103" t="str">
        <f>IF($B1315="Unknown","",IF($B1315="","",IF(VALUE(LEFT($B1315,4))&lt;Calc!$J$2,"ANTIQUE","")))</f>
        <v/>
      </c>
      <c r="E1315" s="72" t="s">
        <v>29</v>
      </c>
      <c r="F1315" s="121"/>
      <c r="G1315" s="121"/>
      <c r="H1315" s="62" t="str">
        <f t="shared" si="141"/>
        <v>Reticulata</v>
      </c>
      <c r="I1315" s="18">
        <f t="shared" si="142"/>
        <v>1</v>
      </c>
      <c r="J1315" s="18">
        <f t="shared" si="143"/>
        <v>0</v>
      </c>
      <c r="K1315" s="18">
        <f t="shared" si="144"/>
        <v>0</v>
      </c>
      <c r="L1315" s="57" t="str">
        <f t="shared" si="145"/>
        <v>Glowing Embers</v>
      </c>
      <c r="M1315" s="57" t="str">
        <f t="shared" si="146"/>
        <v>Glowing Embers</v>
      </c>
      <c r="N1315" s="61" t="str">
        <f t="shared" si="140"/>
        <v>Glowing Embers</v>
      </c>
    </row>
    <row r="1316" spans="1:14" ht="25.15" customHeight="1" x14ac:dyDescent="0.2">
      <c r="A1316" s="70" t="s">
        <v>1084</v>
      </c>
      <c r="B1316" s="71">
        <v>1979</v>
      </c>
      <c r="C1316" s="68" t="str">
        <f>IF(ISERROR(VLOOKUP(IF(RIGHT($A1316,1)=")",LEFT($A1316,FIND(" (",$A1316)-1),$A1316),[1]ACCS!$B$2:$B$5003, 1, FALSE)), "","1")</f>
        <v>1</v>
      </c>
      <c r="D1316" s="103" t="str">
        <f>IF($B1316="Unknown","",IF($B1316="","",IF(VALUE(LEFT($B1316,4))&lt;Calc!$J$2,"ANTIQUE","")))</f>
        <v/>
      </c>
      <c r="E1316" s="72" t="s">
        <v>24</v>
      </c>
      <c r="F1316" s="121"/>
      <c r="G1316" s="121" t="s">
        <v>26</v>
      </c>
      <c r="H1316" s="62" t="str">
        <f t="shared" si="141"/>
        <v>Japonica</v>
      </c>
      <c r="I1316" s="18">
        <f t="shared" si="142"/>
        <v>0</v>
      </c>
      <c r="J1316" s="18">
        <f t="shared" si="143"/>
        <v>0</v>
      </c>
      <c r="K1316" s="18">
        <f t="shared" si="144"/>
        <v>0</v>
      </c>
      <c r="L1316" s="57" t="str">
        <f t="shared" si="145"/>
        <v>Goggy</v>
      </c>
      <c r="M1316" s="57" t="str">
        <f t="shared" si="146"/>
        <v>Goggy</v>
      </c>
      <c r="N1316" s="61" t="str">
        <f t="shared" si="140"/>
        <v>Goggy</v>
      </c>
    </row>
    <row r="1317" spans="1:14" ht="25.15" customHeight="1" x14ac:dyDescent="0.2">
      <c r="A1317" s="70" t="s">
        <v>1085</v>
      </c>
      <c r="B1317" s="71">
        <v>1961</v>
      </c>
      <c r="C1317" s="68" t="str">
        <f>IF(ISERROR(VLOOKUP(IF(RIGHT($A1317,1)=")",LEFT($A1317,FIND(" (",$A1317)-1),$A1317),[1]ACCS!$B$2:$B$5003, 1, FALSE)), "","1")</f>
        <v/>
      </c>
      <c r="D1317" s="103" t="str">
        <f>IF($B1317="Unknown","",IF($B1317="","",IF(VALUE(LEFT($B1317,4))&lt;Calc!$J$2,"ANTIQUE","")))</f>
        <v/>
      </c>
      <c r="E1317" s="72" t="s">
        <v>37</v>
      </c>
      <c r="F1317" s="121" t="s">
        <v>5</v>
      </c>
      <c r="G1317" s="121"/>
      <c r="H1317" s="62" t="str">
        <f t="shared" si="141"/>
        <v>Japonica</v>
      </c>
      <c r="I1317" s="18">
        <f t="shared" si="142"/>
        <v>0</v>
      </c>
      <c r="J1317" s="18">
        <f t="shared" si="143"/>
        <v>0</v>
      </c>
      <c r="K1317" s="18">
        <f t="shared" si="144"/>
        <v>0</v>
      </c>
      <c r="L1317" s="57" t="str">
        <f t="shared" si="145"/>
        <v>Gold Tone</v>
      </c>
      <c r="M1317" s="57" t="str">
        <f t="shared" si="146"/>
        <v>Gold Tone</v>
      </c>
      <c r="N1317" s="61" t="str">
        <f t="shared" si="140"/>
        <v>Gold Tone</v>
      </c>
    </row>
    <row r="1318" spans="1:14" ht="25.15" customHeight="1" x14ac:dyDescent="0.2">
      <c r="A1318" s="70" t="s">
        <v>1086</v>
      </c>
      <c r="B1318" s="71">
        <v>1970</v>
      </c>
      <c r="C1318" s="68" t="str">
        <f>IF(ISERROR(VLOOKUP(IF(RIGHT($A1318,1)=")",LEFT($A1318,FIND(" (",$A1318)-1),$A1318),[1]ACCS!$B$2:$B$5003, 1, FALSE)), "","1")</f>
        <v>1</v>
      </c>
      <c r="D1318" s="103" t="str">
        <f>IF($B1318="Unknown","",IF($B1318="","",IF(VALUE(LEFT($B1318,4))&lt;Calc!$J$2,"ANTIQUE","")))</f>
        <v/>
      </c>
      <c r="E1318" s="72" t="s">
        <v>37</v>
      </c>
      <c r="F1318" s="121"/>
      <c r="G1318" s="121"/>
      <c r="H1318" s="62" t="str">
        <f t="shared" si="141"/>
        <v>NRH</v>
      </c>
      <c r="I1318" s="18">
        <f t="shared" si="142"/>
        <v>2</v>
      </c>
      <c r="J1318" s="18">
        <f t="shared" si="143"/>
        <v>0</v>
      </c>
      <c r="K1318" s="18">
        <f t="shared" si="144"/>
        <v>0</v>
      </c>
      <c r="L1318" s="57" t="str">
        <f t="shared" si="145"/>
        <v>Golden Fleece</v>
      </c>
      <c r="M1318" s="57" t="str">
        <f t="shared" si="146"/>
        <v>Golden Fleece</v>
      </c>
      <c r="N1318" s="61" t="str">
        <f t="shared" si="140"/>
        <v>Golden Fleece</v>
      </c>
    </row>
    <row r="1319" spans="1:14" ht="25.15" customHeight="1" x14ac:dyDescent="0.2">
      <c r="A1319" s="70" t="s">
        <v>1087</v>
      </c>
      <c r="B1319" s="71">
        <v>1976</v>
      </c>
      <c r="C1319" s="68" t="str">
        <f>IF(ISERROR(VLOOKUP(IF(RIGHT($A1319,1)=")",LEFT($A1319,FIND(" (",$A1319)-1),$A1319),[1]ACCS!$B$2:$B$5003, 1, FALSE)), "","1")</f>
        <v>1</v>
      </c>
      <c r="D1319" s="103" t="str">
        <f>IF($B1319="Unknown","",IF($B1319="","",IF(VALUE(LEFT($B1319,4))&lt;Calc!$J$2,"ANTIQUE","")))</f>
        <v/>
      </c>
      <c r="E1319" s="72" t="s">
        <v>37</v>
      </c>
      <c r="F1319" s="121"/>
      <c r="G1319" s="121"/>
      <c r="H1319" s="62" t="str">
        <f t="shared" si="141"/>
        <v>Japonica</v>
      </c>
      <c r="I1319" s="18">
        <f t="shared" si="142"/>
        <v>0</v>
      </c>
      <c r="J1319" s="18">
        <f t="shared" si="143"/>
        <v>0</v>
      </c>
      <c r="K1319" s="18">
        <f t="shared" si="144"/>
        <v>0</v>
      </c>
      <c r="L1319" s="57" t="str">
        <f t="shared" si="145"/>
        <v>Golden Gate</v>
      </c>
      <c r="M1319" s="57" t="str">
        <f t="shared" si="146"/>
        <v>Golden Gate</v>
      </c>
      <c r="N1319" s="61" t="str">
        <f t="shared" si="140"/>
        <v>Golden Gate</v>
      </c>
    </row>
    <row r="1320" spans="1:14" ht="25.15" customHeight="1" x14ac:dyDescent="0.2">
      <c r="A1320" s="70" t="s">
        <v>1088</v>
      </c>
      <c r="B1320" s="71">
        <v>2003</v>
      </c>
      <c r="C1320" s="68" t="str">
        <f>IF(ISERROR(VLOOKUP(IF(RIGHT($A1320,1)=")",LEFT($A1320,FIND(" (",$A1320)-1),$A1320),[1]ACCS!$B$2:$B$5003, 1, FALSE)), "","1")</f>
        <v/>
      </c>
      <c r="D1320" s="103" t="str">
        <f>IF($B1320="Unknown","",IF($B1320="","",IF(VALUE(LEFT($B1320,4))&lt;Calc!$J$2,"ANTIQUE","")))</f>
        <v/>
      </c>
      <c r="E1320" s="72" t="s">
        <v>29</v>
      </c>
      <c r="F1320" s="121"/>
      <c r="G1320" s="121"/>
      <c r="H1320" s="62" t="str">
        <f t="shared" si="141"/>
        <v>Reticulata</v>
      </c>
      <c r="I1320" s="18">
        <f t="shared" si="142"/>
        <v>1</v>
      </c>
      <c r="J1320" s="18">
        <f t="shared" si="143"/>
        <v>0</v>
      </c>
      <c r="K1320" s="18">
        <f t="shared" si="144"/>
        <v>0</v>
      </c>
      <c r="L1320" s="57" t="str">
        <f t="shared" si="145"/>
        <v>Golden Glimmer</v>
      </c>
      <c r="M1320" s="57" t="str">
        <f t="shared" si="146"/>
        <v>Golden Glimmer</v>
      </c>
      <c r="N1320" s="61" t="str">
        <f t="shared" si="140"/>
        <v>Golden Glimmer</v>
      </c>
    </row>
    <row r="1321" spans="1:14" ht="25.15" customHeight="1" x14ac:dyDescent="0.2">
      <c r="A1321" s="70" t="s">
        <v>1089</v>
      </c>
      <c r="B1321" s="71">
        <v>1994</v>
      </c>
      <c r="C1321" s="68" t="str">
        <f>IF(ISERROR(VLOOKUP(IF(RIGHT($A1321,1)=")",LEFT($A1321,FIND(" (",$A1321)-1),$A1321),[1]ACCS!$B$2:$B$5003, 1, FALSE)), "","1")</f>
        <v>1</v>
      </c>
      <c r="D1321" s="103" t="str">
        <f>IF($B1321="Unknown","",IF($B1321="","",IF(VALUE(LEFT($B1321,4))&lt;Calc!$J$2,"ANTIQUE","")))</f>
        <v/>
      </c>
      <c r="E1321" s="72" t="s">
        <v>24</v>
      </c>
      <c r="F1321" s="121"/>
      <c r="G1321" s="121"/>
      <c r="H1321" s="62" t="str">
        <f t="shared" si="141"/>
        <v>NRH</v>
      </c>
      <c r="I1321" s="18">
        <f t="shared" si="142"/>
        <v>2</v>
      </c>
      <c r="J1321" s="18">
        <f t="shared" si="143"/>
        <v>0</v>
      </c>
      <c r="K1321" s="18">
        <f t="shared" si="144"/>
        <v>0</v>
      </c>
      <c r="L1321" s="57" t="str">
        <f t="shared" si="145"/>
        <v>Golden Glow</v>
      </c>
      <c r="M1321" s="57" t="str">
        <f t="shared" si="146"/>
        <v>Golden Glow</v>
      </c>
      <c r="N1321" s="61" t="str">
        <f t="shared" si="140"/>
        <v>Golden Glow</v>
      </c>
    </row>
    <row r="1322" spans="1:14" ht="25.15" customHeight="1" x14ac:dyDescent="0.2">
      <c r="A1322" s="70" t="s">
        <v>1090</v>
      </c>
      <c r="B1322" s="71">
        <v>2015</v>
      </c>
      <c r="C1322" s="68" t="str">
        <f>IF(ISERROR(VLOOKUP(IF(RIGHT($A1322,1)=")",LEFT($A1322,FIND(" (",$A1322)-1),$A1322),[1]ACCS!$B$2:$B$5003, 1, FALSE)), "","1")</f>
        <v/>
      </c>
      <c r="D1322" s="103" t="str">
        <f>IF($B1322="Unknown","",IF($B1322="","",IF(VALUE(LEFT($B1322,4))&lt;Calc!$J$2,"ANTIQUE","")))</f>
        <v/>
      </c>
      <c r="E1322" s="72" t="s">
        <v>24</v>
      </c>
      <c r="F1322" s="121"/>
      <c r="G1322" s="121"/>
      <c r="H1322" s="62" t="str">
        <f t="shared" si="141"/>
        <v>Sasanqua</v>
      </c>
      <c r="I1322" s="18">
        <f t="shared" si="142"/>
        <v>3</v>
      </c>
      <c r="J1322" s="18">
        <f t="shared" si="143"/>
        <v>0</v>
      </c>
      <c r="K1322" s="18">
        <f t="shared" si="144"/>
        <v>0</v>
      </c>
      <c r="L1322" s="57" t="str">
        <f t="shared" si="145"/>
        <v>Golden Phoenix</v>
      </c>
      <c r="M1322" s="57" t="str">
        <f t="shared" si="146"/>
        <v>Golden Phoenix</v>
      </c>
      <c r="N1322" s="61" t="str">
        <f t="shared" si="140"/>
        <v>Golden Phoenix</v>
      </c>
    </row>
    <row r="1323" spans="1:14" ht="25.15" customHeight="1" x14ac:dyDescent="0.2">
      <c r="A1323" s="99" t="s">
        <v>3175</v>
      </c>
      <c r="B1323" s="100">
        <v>1957</v>
      </c>
      <c r="C1323" s="68" t="str">
        <f>IF(ISERROR(VLOOKUP(IF(RIGHT($A1323,1)=")",LEFT($A1323,FIND(" (",$A1323)-1),$A1323),[1]ACCS!$B$2:$B$5003, 1, FALSE)), "","1")</f>
        <v>1</v>
      </c>
      <c r="D1323" s="115" t="str">
        <f>IF($B1323="Unknown","",IF($B1323="","",IF(VALUE(LEFT($B1323,4))&lt;Calc!$J$2,"ANTIQUE","")))</f>
        <v/>
      </c>
      <c r="E1323" s="53" t="s">
        <v>47</v>
      </c>
      <c r="F1323" s="121"/>
      <c r="G1323" s="121"/>
      <c r="H1323" s="62" t="str">
        <f t="shared" si="141"/>
        <v>NRH</v>
      </c>
      <c r="I1323" s="18">
        <f t="shared" si="142"/>
        <v>2</v>
      </c>
      <c r="J1323" s="18">
        <f t="shared" si="143"/>
        <v>0</v>
      </c>
      <c r="K1323" s="18">
        <f t="shared" si="144"/>
        <v>0</v>
      </c>
      <c r="L1323" s="57" t="str">
        <f t="shared" si="145"/>
        <v>Golden Spangles</v>
      </c>
      <c r="M1323" s="57" t="str">
        <f t="shared" si="146"/>
        <v>Golden Spangles</v>
      </c>
      <c r="N1323" s="61" t="str">
        <f t="shared" si="140"/>
        <v>Golden Spangles</v>
      </c>
    </row>
    <row r="1324" spans="1:14" ht="25.15" customHeight="1" x14ac:dyDescent="0.2">
      <c r="A1324" s="70" t="s">
        <v>1091</v>
      </c>
      <c r="B1324" s="71">
        <v>1963</v>
      </c>
      <c r="C1324" s="68" t="str">
        <f>IF(ISERROR(VLOOKUP(IF(RIGHT($A1324,1)=")",LEFT($A1324,FIND(" (",$A1324)-1),$A1324),[1]ACCS!$B$2:$B$5003, 1, FALSE)), "","1")</f>
        <v/>
      </c>
      <c r="D1324" s="103" t="str">
        <f>IF($B1324="Unknown","",IF($B1324="","",IF(VALUE(LEFT($B1324,4))&lt;Calc!$J$2,"ANTIQUE","")))</f>
        <v/>
      </c>
      <c r="E1324" s="72" t="s">
        <v>37</v>
      </c>
      <c r="F1324" s="121"/>
      <c r="G1324" s="121"/>
      <c r="H1324" s="62" t="str">
        <f t="shared" si="141"/>
        <v>Japonica</v>
      </c>
      <c r="I1324" s="18">
        <f t="shared" si="142"/>
        <v>0</v>
      </c>
      <c r="J1324" s="18">
        <f t="shared" si="143"/>
        <v>0</v>
      </c>
      <c r="K1324" s="18">
        <f t="shared" si="144"/>
        <v>0</v>
      </c>
      <c r="L1324" s="57" t="str">
        <f t="shared" si="145"/>
        <v>Goldwater</v>
      </c>
      <c r="M1324" s="57" t="str">
        <f t="shared" si="146"/>
        <v>Goldwater</v>
      </c>
      <c r="N1324" s="61" t="str">
        <f t="shared" si="140"/>
        <v>Goldwater</v>
      </c>
    </row>
    <row r="1325" spans="1:14" ht="25.15" customHeight="1" x14ac:dyDescent="0.2">
      <c r="A1325" s="70" t="s">
        <v>1092</v>
      </c>
      <c r="B1325" s="71">
        <v>1974</v>
      </c>
      <c r="C1325" s="68" t="str">
        <f>IF(ISERROR(VLOOKUP(IF(RIGHT($A1325,1)=")",LEFT($A1325,FIND(" (",$A1325)-1),$A1325),[1]ACCS!$B$2:$B$5003, 1, FALSE)), "","1")</f>
        <v/>
      </c>
      <c r="D1325" s="103" t="str">
        <f>IF($B1325="Unknown","",IF($B1325="","",IF(VALUE(LEFT($B1325,4))&lt;Calc!$J$2,"ANTIQUE","")))</f>
        <v/>
      </c>
      <c r="E1325" s="72" t="s">
        <v>24</v>
      </c>
      <c r="F1325" s="121"/>
      <c r="G1325" s="121" t="s">
        <v>26</v>
      </c>
      <c r="H1325" s="62" t="str">
        <f t="shared" si="141"/>
        <v>Japonica</v>
      </c>
      <c r="I1325" s="18">
        <f t="shared" si="142"/>
        <v>0</v>
      </c>
      <c r="J1325" s="18">
        <f t="shared" si="143"/>
        <v>0</v>
      </c>
      <c r="K1325" s="18">
        <f t="shared" si="144"/>
        <v>0</v>
      </c>
      <c r="L1325" s="57" t="str">
        <f t="shared" si="145"/>
        <v>Gone Again</v>
      </c>
      <c r="M1325" s="57" t="str">
        <f t="shared" si="146"/>
        <v>Gone Again</v>
      </c>
      <c r="N1325" s="61" t="str">
        <f t="shared" si="140"/>
        <v>Gone Again</v>
      </c>
    </row>
    <row r="1326" spans="1:14" ht="25.15" customHeight="1" x14ac:dyDescent="0.2">
      <c r="A1326" s="70" t="s">
        <v>1093</v>
      </c>
      <c r="B1326" s="71">
        <v>1975</v>
      </c>
      <c r="C1326" s="68" t="str">
        <f>IF(ISERROR(VLOOKUP(IF(RIGHT($A1326,1)=")",LEFT($A1326,FIND(" (",$A1326)-1),$A1326),[1]ACCS!$B$2:$B$5003, 1, FALSE)), "","1")</f>
        <v>1</v>
      </c>
      <c r="D1326" s="103" t="str">
        <f>IF($B1326="Unknown","",IF($B1326="","",IF(VALUE(LEFT($B1326,4))&lt;Calc!$J$2,"ANTIQUE","")))</f>
        <v/>
      </c>
      <c r="E1326" s="72" t="s">
        <v>24</v>
      </c>
      <c r="F1326" s="121"/>
      <c r="G1326" s="121" t="s">
        <v>26</v>
      </c>
      <c r="H1326" s="62" t="str">
        <f t="shared" si="141"/>
        <v>Japonica</v>
      </c>
      <c r="I1326" s="18">
        <f t="shared" si="142"/>
        <v>0</v>
      </c>
      <c r="J1326" s="18">
        <f t="shared" si="143"/>
        <v>0</v>
      </c>
      <c r="K1326" s="18">
        <f t="shared" si="144"/>
        <v>0</v>
      </c>
      <c r="L1326" s="57" t="str">
        <f t="shared" si="145"/>
        <v>Gone Again Blush</v>
      </c>
      <c r="M1326" s="57" t="str">
        <f t="shared" si="146"/>
        <v>Gone Again Blush</v>
      </c>
      <c r="N1326" s="61" t="str">
        <f t="shared" si="140"/>
        <v>Gone Again Blush</v>
      </c>
    </row>
    <row r="1327" spans="1:14" ht="25.15" customHeight="1" x14ac:dyDescent="0.2">
      <c r="A1327" s="70" t="s">
        <v>2967</v>
      </c>
      <c r="B1327" s="71">
        <v>2020</v>
      </c>
      <c r="C1327" s="68" t="str">
        <f>IF(ISERROR(VLOOKUP(IF(RIGHT($A1327,1)=")",LEFT($A1327,FIND(" (",$A1327)-1),$A1327),[1]ACCS!$B$2:$B$5003, 1, FALSE)), "","1")</f>
        <v>1</v>
      </c>
      <c r="D1327" s="103" t="str">
        <f>IF($B1327="Unknown","",IF($B1327="","",IF(VALUE(LEFT($B1327,4))&lt;Calc!$J$2,"ANTIQUE","")))</f>
        <v/>
      </c>
      <c r="E1327" s="73" t="s">
        <v>61</v>
      </c>
      <c r="F1327" s="121"/>
      <c r="G1327" s="121" t="s">
        <v>26</v>
      </c>
      <c r="H1327" s="62" t="str">
        <f t="shared" si="141"/>
        <v>Japonica</v>
      </c>
      <c r="I1327" s="18">
        <f t="shared" si="142"/>
        <v>0</v>
      </c>
      <c r="J1327" s="18">
        <f t="shared" si="143"/>
        <v>0</v>
      </c>
      <c r="K1327" s="18">
        <f t="shared" si="144"/>
        <v>0</v>
      </c>
      <c r="L1327" s="57" t="str">
        <f t="shared" si="145"/>
        <v>Gordy's Petite</v>
      </c>
      <c r="M1327" s="57" t="str">
        <f t="shared" si="146"/>
        <v>Gordy's Petite</v>
      </c>
      <c r="N1327" s="61" t="str">
        <f t="shared" si="140"/>
        <v>Gordy's Petite</v>
      </c>
    </row>
    <row r="1328" spans="1:14" ht="25.15" customHeight="1" x14ac:dyDescent="0.2">
      <c r="A1328" s="70" t="s">
        <v>1094</v>
      </c>
      <c r="B1328" s="71">
        <v>2005</v>
      </c>
      <c r="C1328" s="68" t="str">
        <f>IF(ISERROR(VLOOKUP(IF(RIGHT($A1328,1)=")",LEFT($A1328,FIND(" (",$A1328)-1),$A1328),[1]ACCS!$B$2:$B$5003, 1, FALSE)), "","1")</f>
        <v>1</v>
      </c>
      <c r="D1328" s="103" t="str">
        <f>IF($B1328="Unknown","",IF($B1328="","",IF(VALUE(LEFT($B1328,4))&lt;Calc!$J$2,"ANTIQUE","")))</f>
        <v/>
      </c>
      <c r="E1328" s="72" t="s">
        <v>30</v>
      </c>
      <c r="F1328" s="121"/>
      <c r="G1328" s="121"/>
      <c r="H1328" s="62" t="str">
        <f t="shared" si="141"/>
        <v>Japonica</v>
      </c>
      <c r="I1328" s="18">
        <f t="shared" si="142"/>
        <v>0</v>
      </c>
      <c r="J1328" s="18">
        <f t="shared" si="143"/>
        <v>0</v>
      </c>
      <c r="K1328" s="18">
        <f t="shared" si="144"/>
        <v>0</v>
      </c>
      <c r="L1328" s="57" t="str">
        <f t="shared" si="145"/>
        <v>Gordy's Pretty Lady</v>
      </c>
      <c r="M1328" s="57" t="str">
        <f t="shared" si="146"/>
        <v>Gordy's Pretty Lady</v>
      </c>
      <c r="N1328" s="61" t="str">
        <f t="shared" si="140"/>
        <v>Gordy's Pretty Lady</v>
      </c>
    </row>
    <row r="1329" spans="1:14" ht="25.15" customHeight="1" x14ac:dyDescent="0.2">
      <c r="A1329" s="99" t="s">
        <v>3193</v>
      </c>
      <c r="B1329" s="100" t="s">
        <v>3248</v>
      </c>
      <c r="C1329" s="68" t="str">
        <f>IF(ISERROR(VLOOKUP(IF(RIGHT($A1329,1)=")",LEFT($A1329,FIND(" (",$A1329)-1),$A1329),[1]ACCS!$B$2:$B$5003, 1, FALSE)), "","1")</f>
        <v/>
      </c>
      <c r="D1329" s="115" t="str">
        <f>IF($B1329="Unknown","",IF($B1329="","",IF(VALUE(LEFT($B1329,4))&lt;Calc!$J$2,"ANTIQUE","")))</f>
        <v/>
      </c>
      <c r="E1329" s="53" t="s">
        <v>24</v>
      </c>
      <c r="F1329" s="121"/>
      <c r="G1329" s="121"/>
      <c r="H1329" s="62" t="str">
        <f t="shared" si="141"/>
        <v>Japonica [Higo]</v>
      </c>
      <c r="I1329" s="18">
        <f t="shared" si="142"/>
        <v>6</v>
      </c>
      <c r="J1329" s="18">
        <f t="shared" si="143"/>
        <v>0</v>
      </c>
      <c r="K1329" s="18">
        <f t="shared" si="144"/>
        <v>0</v>
      </c>
      <c r="L1329" s="57" t="str">
        <f t="shared" si="145"/>
        <v>Gosho-zakura (Higo)</v>
      </c>
      <c r="M1329" s="57" t="str">
        <f t="shared" si="146"/>
        <v>Gosho-zakura (Higo)</v>
      </c>
      <c r="N1329" s="61" t="str">
        <f t="shared" si="140"/>
        <v>Gosho-zakura</v>
      </c>
    </row>
    <row r="1330" spans="1:14" ht="25.15" customHeight="1" x14ac:dyDescent="0.2">
      <c r="A1330" s="70" t="s">
        <v>1095</v>
      </c>
      <c r="B1330" s="71">
        <v>1949</v>
      </c>
      <c r="C1330" s="68" t="str">
        <f>IF(ISERROR(VLOOKUP(IF(RIGHT($A1330,1)=")",LEFT($A1330,FIND(" (",$A1330)-1),$A1330),[1]ACCS!$B$2:$B$5003, 1, FALSE)), "","1")</f>
        <v>1</v>
      </c>
      <c r="D1330" s="103" t="str">
        <f>IF($B1330="Unknown","",IF($B1330="","",IF(VALUE(LEFT($B1330,4))&lt;Calc!$J$2,"ANTIQUE","")))</f>
        <v/>
      </c>
      <c r="E1330" s="72" t="s">
        <v>21</v>
      </c>
      <c r="F1330" s="121"/>
      <c r="G1330" s="121"/>
      <c r="H1330" s="62" t="str">
        <f t="shared" si="141"/>
        <v>Japonica</v>
      </c>
      <c r="I1330" s="18">
        <f t="shared" si="142"/>
        <v>0</v>
      </c>
      <c r="J1330" s="18">
        <f t="shared" si="143"/>
        <v>0</v>
      </c>
      <c r="K1330" s="18">
        <f t="shared" si="144"/>
        <v>0</v>
      </c>
      <c r="L1330" s="57" t="str">
        <f t="shared" si="145"/>
        <v>Governor Earl Warren</v>
      </c>
      <c r="M1330" s="57" t="str">
        <f t="shared" si="146"/>
        <v>Governor Earl Warren</v>
      </c>
      <c r="N1330" s="61" t="str">
        <f t="shared" si="140"/>
        <v>Governor Earl Warren</v>
      </c>
    </row>
    <row r="1331" spans="1:14" ht="25.15" customHeight="1" x14ac:dyDescent="0.2">
      <c r="A1331" s="70" t="s">
        <v>1096</v>
      </c>
      <c r="B1331" s="71">
        <v>1953</v>
      </c>
      <c r="C1331" s="68" t="str">
        <f>IF(ISERROR(VLOOKUP(IF(RIGHT($A1331,1)=")",LEFT($A1331,FIND(" (",$A1331)-1),$A1331),[1]ACCS!$B$2:$B$5003, 1, FALSE)), "","1")</f>
        <v>1</v>
      </c>
      <c r="D1331" s="103" t="str">
        <f>IF($B1331="Unknown","",IF($B1331="","",IF(VALUE(LEFT($B1331,4))&lt;Calc!$J$2,"ANTIQUE","")))</f>
        <v/>
      </c>
      <c r="E1331" s="72" t="s">
        <v>24</v>
      </c>
      <c r="F1331" s="121"/>
      <c r="G1331" s="121"/>
      <c r="H1331" s="62" t="str">
        <f t="shared" si="141"/>
        <v>Japonica</v>
      </c>
      <c r="I1331" s="18">
        <f t="shared" si="142"/>
        <v>0</v>
      </c>
      <c r="J1331" s="18">
        <f t="shared" si="143"/>
        <v>0</v>
      </c>
      <c r="K1331" s="18">
        <f t="shared" si="144"/>
        <v>0</v>
      </c>
      <c r="L1331" s="57" t="str">
        <f t="shared" si="145"/>
        <v>Governor Kennon</v>
      </c>
      <c r="M1331" s="57" t="str">
        <f t="shared" si="146"/>
        <v>Governor Kennon</v>
      </c>
      <c r="N1331" s="61" t="str">
        <f t="shared" si="140"/>
        <v>Governor Kennon</v>
      </c>
    </row>
    <row r="1332" spans="1:14" ht="25.15" customHeight="1" x14ac:dyDescent="0.2">
      <c r="A1332" s="70" t="s">
        <v>1097</v>
      </c>
      <c r="B1332" s="71" t="s">
        <v>3156</v>
      </c>
      <c r="C1332" s="68" t="str">
        <f>IF(ISERROR(VLOOKUP(IF(RIGHT($A1332,1)=")",LEFT($A1332,FIND(" (",$A1332)-1),$A1332),[1]ACCS!$B$2:$B$5003, 1, FALSE)), "","1")</f>
        <v>1</v>
      </c>
      <c r="D1332" s="103" t="str">
        <f>IF($B1332="Unknown","",IF($B1332="","",IF(VALUE(LEFT($B1332,4))&lt;Calc!$J$2,"ANTIQUE","")))</f>
        <v/>
      </c>
      <c r="E1332" s="72" t="s">
        <v>24</v>
      </c>
      <c r="F1332" s="121"/>
      <c r="G1332" s="121"/>
      <c r="H1332" s="62" t="str">
        <f t="shared" si="141"/>
        <v>Japonica</v>
      </c>
      <c r="I1332" s="18">
        <f t="shared" si="142"/>
        <v>0</v>
      </c>
      <c r="J1332" s="18">
        <f t="shared" si="143"/>
        <v>0</v>
      </c>
      <c r="K1332" s="18">
        <f t="shared" si="144"/>
        <v>0</v>
      </c>
      <c r="L1332" s="57" t="str">
        <f t="shared" si="145"/>
        <v>Governor Mouton (Variegated Aunt Jetty, Angelica)</v>
      </c>
      <c r="M1332" s="57" t="str">
        <f t="shared" si="146"/>
        <v>Governor Mouton (Variegated Aunt Jetty, Angelica)</v>
      </c>
      <c r="N1332" s="61" t="str">
        <f t="shared" si="140"/>
        <v>Governor Mouton</v>
      </c>
    </row>
    <row r="1333" spans="1:14" ht="25.15" customHeight="1" x14ac:dyDescent="0.2">
      <c r="A1333" s="70" t="s">
        <v>1098</v>
      </c>
      <c r="B1333" s="71">
        <v>1970</v>
      </c>
      <c r="C1333" s="68" t="str">
        <f>IF(ISERROR(VLOOKUP(IF(RIGHT($A1333,1)=")",LEFT($A1333,FIND(" (",$A1333)-1),$A1333),[1]ACCS!$B$2:$B$5003, 1, FALSE)), "","1")</f>
        <v>1</v>
      </c>
      <c r="D1333" s="103" t="str">
        <f>IF($B1333="Unknown","",IF($B1333="","",IF(VALUE(LEFT($B1333,4))&lt;Calc!$J$2,"ANTIQUE","")))</f>
        <v/>
      </c>
      <c r="E1333" s="72" t="s">
        <v>163</v>
      </c>
      <c r="F1333" s="121"/>
      <c r="G1333" s="121" t="s">
        <v>26</v>
      </c>
      <c r="H1333" s="62" t="str">
        <f t="shared" si="141"/>
        <v>Japonica</v>
      </c>
      <c r="I1333" s="18">
        <f t="shared" si="142"/>
        <v>0</v>
      </c>
      <c r="J1333" s="18">
        <f t="shared" si="143"/>
        <v>0</v>
      </c>
      <c r="K1333" s="18">
        <f t="shared" si="144"/>
        <v>0</v>
      </c>
      <c r="L1333" s="57" t="str">
        <f t="shared" si="145"/>
        <v>Grace Albritton</v>
      </c>
      <c r="M1333" s="57" t="str">
        <f t="shared" si="146"/>
        <v>Grace Albritton</v>
      </c>
      <c r="N1333" s="61" t="str">
        <f t="shared" si="140"/>
        <v>Grace Albritton</v>
      </c>
    </row>
    <row r="1334" spans="1:14" ht="25.15" customHeight="1" x14ac:dyDescent="0.2">
      <c r="A1334" s="70" t="s">
        <v>1099</v>
      </c>
      <c r="B1334" s="71">
        <v>1980</v>
      </c>
      <c r="C1334" s="68" t="str">
        <f>IF(ISERROR(VLOOKUP(IF(RIGHT($A1334,1)=")",LEFT($A1334,FIND(" (",$A1334)-1),$A1334),[1]ACCS!$B$2:$B$5003, 1, FALSE)), "","1")</f>
        <v>1</v>
      </c>
      <c r="D1334" s="103" t="str">
        <f>IF($B1334="Unknown","",IF($B1334="","",IF(VALUE(LEFT($B1334,4))&lt;Calc!$J$2,"ANTIQUE","")))</f>
        <v/>
      </c>
      <c r="E1334" s="72" t="s">
        <v>163</v>
      </c>
      <c r="F1334" s="121"/>
      <c r="G1334" s="121" t="s">
        <v>26</v>
      </c>
      <c r="H1334" s="62" t="str">
        <f t="shared" si="141"/>
        <v>Japonica</v>
      </c>
      <c r="I1334" s="18">
        <f t="shared" si="142"/>
        <v>0</v>
      </c>
      <c r="J1334" s="18">
        <f t="shared" si="143"/>
        <v>0</v>
      </c>
      <c r="K1334" s="18">
        <f t="shared" si="144"/>
        <v>0</v>
      </c>
      <c r="L1334" s="57" t="str">
        <f t="shared" si="145"/>
        <v>Grace Albritton Flair</v>
      </c>
      <c r="M1334" s="57" t="str">
        <f t="shared" si="146"/>
        <v>Grace Albritton Flair</v>
      </c>
      <c r="N1334" s="61" t="str">
        <f t="shared" si="140"/>
        <v>Grace Albritton Flair</v>
      </c>
    </row>
    <row r="1335" spans="1:14" ht="25.15" customHeight="1" x14ac:dyDescent="0.2">
      <c r="A1335" s="70" t="s">
        <v>3054</v>
      </c>
      <c r="B1335" s="71">
        <v>1997</v>
      </c>
      <c r="C1335" s="68" t="str">
        <f>IF(ISERROR(VLOOKUP(IF(RIGHT($A1335,1)=")",LEFT($A1335,FIND(" (",$A1335)-1),$A1335),[1]ACCS!$B$2:$B$5003, 1, FALSE)), "","1")</f>
        <v>1</v>
      </c>
      <c r="D1335" s="103" t="str">
        <f>IF($B1335="Unknown","",IF($B1335="","",IF(VALUE(LEFT($B1335,4))&lt;Calc!$J$2,"ANTIQUE","")))</f>
        <v/>
      </c>
      <c r="E1335" s="72" t="s">
        <v>163</v>
      </c>
      <c r="F1335" s="121"/>
      <c r="G1335" s="121" t="s">
        <v>26</v>
      </c>
      <c r="H1335" s="62" t="str">
        <f t="shared" si="141"/>
        <v>Japonica</v>
      </c>
      <c r="I1335" s="18">
        <f t="shared" si="142"/>
        <v>0</v>
      </c>
      <c r="J1335" s="18">
        <f t="shared" si="143"/>
        <v>0</v>
      </c>
      <c r="K1335" s="18">
        <f t="shared" si="144"/>
        <v>0</v>
      </c>
      <c r="L1335" s="57" t="str">
        <f t="shared" si="145"/>
        <v>Grace Albritton Red</v>
      </c>
      <c r="M1335" s="57" t="str">
        <f t="shared" si="146"/>
        <v>Grace Albritton Red</v>
      </c>
      <c r="N1335" s="61" t="str">
        <f t="shared" si="140"/>
        <v>Grace Albritton Red</v>
      </c>
    </row>
    <row r="1336" spans="1:14" ht="25.15" customHeight="1" x14ac:dyDescent="0.2">
      <c r="A1336" s="70" t="s">
        <v>2905</v>
      </c>
      <c r="B1336" s="71">
        <v>1980</v>
      </c>
      <c r="C1336" s="68" t="str">
        <f>IF(ISERROR(VLOOKUP(IF(RIGHT($A1336,1)=")",LEFT($A1336,FIND(" (",$A1336)-1),$A1336),[1]ACCS!$B$2:$B$5003, 1, FALSE)), "","1")</f>
        <v>1</v>
      </c>
      <c r="D1336" s="103" t="str">
        <f>IF($B1336="Unknown","",IF($B1336="","",IF(VALUE(LEFT($B1336,4))&lt;Calc!$J$2,"ANTIQUE","")))</f>
        <v/>
      </c>
      <c r="E1336" s="72" t="s">
        <v>47</v>
      </c>
      <c r="F1336" s="121"/>
      <c r="G1336" s="121" t="s">
        <v>26</v>
      </c>
      <c r="H1336" s="62" t="str">
        <f t="shared" si="141"/>
        <v>Japonica</v>
      </c>
      <c r="I1336" s="18">
        <f t="shared" si="142"/>
        <v>0</v>
      </c>
      <c r="J1336" s="18">
        <f t="shared" si="143"/>
        <v>0</v>
      </c>
      <c r="K1336" s="18">
        <f t="shared" si="144"/>
        <v>0</v>
      </c>
      <c r="L1336" s="57" t="str">
        <f t="shared" si="145"/>
        <v>Grace Albritton Starfire</v>
      </c>
      <c r="M1336" s="57" t="str">
        <f t="shared" si="146"/>
        <v>Grace Albritton Starfire</v>
      </c>
      <c r="N1336" s="61" t="str">
        <f t="shared" si="140"/>
        <v>Grace Albritton Starfire</v>
      </c>
    </row>
    <row r="1337" spans="1:14" ht="25.15" customHeight="1" x14ac:dyDescent="0.2">
      <c r="A1337" s="70" t="s">
        <v>1100</v>
      </c>
      <c r="B1337" s="71">
        <v>1950</v>
      </c>
      <c r="C1337" s="68" t="str">
        <f>IF(ISERROR(VLOOKUP(IF(RIGHT($A1337,1)=")",LEFT($A1337,FIND(" (",$A1337)-1),$A1337),[1]ACCS!$B$2:$B$5003, 1, FALSE)), "","1")</f>
        <v>1</v>
      </c>
      <c r="D1337" s="103" t="str">
        <f>IF($B1337="Unknown","",IF($B1337="","",IF(VALUE(LEFT($B1337,4))&lt;Calc!$J$2,"ANTIQUE","")))</f>
        <v/>
      </c>
      <c r="E1337" s="72" t="s">
        <v>24</v>
      </c>
      <c r="F1337" s="121"/>
      <c r="G1337" s="121"/>
      <c r="H1337" s="62" t="str">
        <f t="shared" si="141"/>
        <v>Japonica</v>
      </c>
      <c r="I1337" s="18">
        <f t="shared" si="142"/>
        <v>0</v>
      </c>
      <c r="J1337" s="18">
        <f t="shared" si="143"/>
        <v>0</v>
      </c>
      <c r="K1337" s="18">
        <f t="shared" si="144"/>
        <v>0</v>
      </c>
      <c r="L1337" s="57" t="str">
        <f t="shared" si="145"/>
        <v>Grace Bunton</v>
      </c>
      <c r="M1337" s="57" t="str">
        <f t="shared" si="146"/>
        <v>Grace Bunton</v>
      </c>
      <c r="N1337" s="61" t="str">
        <f t="shared" si="140"/>
        <v>Grace Bunton</v>
      </c>
    </row>
    <row r="1338" spans="1:14" ht="25.15" customHeight="1" x14ac:dyDescent="0.2">
      <c r="A1338" s="70" t="s">
        <v>1101</v>
      </c>
      <c r="B1338" s="71">
        <v>1949</v>
      </c>
      <c r="C1338" s="68" t="str">
        <f>IF(ISERROR(VLOOKUP(IF(RIGHT($A1338,1)=")",LEFT($A1338,FIND(" (",$A1338)-1),$A1338),[1]ACCS!$B$2:$B$5003, 1, FALSE)), "","1")</f>
        <v/>
      </c>
      <c r="D1338" s="103" t="str">
        <f>IF($B1338="Unknown","",IF($B1338="","",IF(VALUE(LEFT($B1338,4))&lt;Calc!$J$2,"ANTIQUE","")))</f>
        <v/>
      </c>
      <c r="E1338" s="72" t="s">
        <v>30</v>
      </c>
      <c r="F1338" s="121"/>
      <c r="G1338" s="121"/>
      <c r="H1338" s="62" t="str">
        <f t="shared" si="141"/>
        <v>Japonica</v>
      </c>
      <c r="I1338" s="18">
        <f t="shared" si="142"/>
        <v>0</v>
      </c>
      <c r="J1338" s="18">
        <f t="shared" si="143"/>
        <v>0</v>
      </c>
      <c r="K1338" s="18">
        <f t="shared" si="144"/>
        <v>0</v>
      </c>
      <c r="L1338" s="57" t="str">
        <f t="shared" si="145"/>
        <v>Grace Burkhard (See C. M. Wilson)</v>
      </c>
      <c r="M1338" s="57" t="str">
        <f t="shared" si="146"/>
        <v>Grace Burkhard (See C. M. Wilson)</v>
      </c>
      <c r="N1338" s="61" t="str">
        <f t="shared" ref="N1338:N1399" si="147">IF(ISNUMBER(SEARCH("See",$M1338)),$M1338,IF(ISNUMBER(SEARCH("(",$M1338)),LEFT($M1338,SEARCH("(",$M1338)-2),$M1338))</f>
        <v>Grace Burkhard (See C. M. Wilson)</v>
      </c>
    </row>
    <row r="1339" spans="1:14" ht="25.15" customHeight="1" x14ac:dyDescent="0.2">
      <c r="A1339" s="70" t="s">
        <v>1102</v>
      </c>
      <c r="B1339" s="71">
        <v>1974</v>
      </c>
      <c r="C1339" s="68" t="str">
        <f>IF(ISERROR(VLOOKUP(IF(RIGHT($A1339,1)=")",LEFT($A1339,FIND(" (",$A1339)-1),$A1339),[1]ACCS!$B$2:$B$5003, 1, FALSE)), "","1")</f>
        <v>1</v>
      </c>
      <c r="D1339" s="103" t="str">
        <f>IF($B1339="Unknown","",IF($B1339="","",IF(VALUE(LEFT($B1339,4))&lt;Calc!$J$2,"ANTIQUE","")))</f>
        <v/>
      </c>
      <c r="E1339" s="72" t="s">
        <v>37</v>
      </c>
      <c r="F1339" s="121"/>
      <c r="G1339" s="121"/>
      <c r="H1339" s="62" t="str">
        <f t="shared" si="141"/>
        <v>NRH</v>
      </c>
      <c r="I1339" s="18">
        <f t="shared" si="142"/>
        <v>2</v>
      </c>
      <c r="J1339" s="18">
        <f t="shared" si="143"/>
        <v>0</v>
      </c>
      <c r="K1339" s="18">
        <f t="shared" si="144"/>
        <v>0</v>
      </c>
      <c r="L1339" s="57" t="str">
        <f t="shared" si="145"/>
        <v>Grace Caple</v>
      </c>
      <c r="M1339" s="57" t="str">
        <f t="shared" si="146"/>
        <v>Grace Caple</v>
      </c>
      <c r="N1339" s="61" t="str">
        <f t="shared" si="147"/>
        <v>Grace Caple</v>
      </c>
    </row>
    <row r="1340" spans="1:14" ht="25.15" customHeight="1" x14ac:dyDescent="0.2">
      <c r="A1340" s="70" t="s">
        <v>1103</v>
      </c>
      <c r="B1340" s="71">
        <v>1979</v>
      </c>
      <c r="C1340" s="68" t="str">
        <f>IF(ISERROR(VLOOKUP(IF(RIGHT($A1340,1)=")",LEFT($A1340,FIND(" (",$A1340)-1),$A1340),[1]ACCS!$B$2:$B$5003, 1, FALSE)), "","1")</f>
        <v>1</v>
      </c>
      <c r="D1340" s="103" t="str">
        <f>IF($B1340="Unknown","",IF($B1340="","",IF(VALUE(LEFT($B1340,4))&lt;Calc!$J$2,"ANTIQUE","")))</f>
        <v/>
      </c>
      <c r="E1340" s="72" t="s">
        <v>37</v>
      </c>
      <c r="F1340" s="121"/>
      <c r="G1340" s="121"/>
      <c r="H1340" s="62" t="str">
        <f t="shared" si="141"/>
        <v>NRH</v>
      </c>
      <c r="I1340" s="18">
        <f t="shared" si="142"/>
        <v>2</v>
      </c>
      <c r="J1340" s="18">
        <f t="shared" si="143"/>
        <v>0</v>
      </c>
      <c r="K1340" s="18">
        <f t="shared" si="144"/>
        <v>0</v>
      </c>
      <c r="L1340" s="57" t="str">
        <f t="shared" si="145"/>
        <v>Grace Gamlin</v>
      </c>
      <c r="M1340" s="57" t="str">
        <f t="shared" si="146"/>
        <v>Grace Gamlin</v>
      </c>
      <c r="N1340" s="61" t="str">
        <f t="shared" si="147"/>
        <v>Grace Gamlin</v>
      </c>
    </row>
    <row r="1341" spans="1:14" ht="25.15" customHeight="1" x14ac:dyDescent="0.2">
      <c r="A1341" s="70" t="s">
        <v>1104</v>
      </c>
      <c r="B1341" s="71">
        <v>1988</v>
      </c>
      <c r="C1341" s="68" t="str">
        <f>IF(ISERROR(VLOOKUP(IF(RIGHT($A1341,1)=")",LEFT($A1341,FIND(" (",$A1341)-1),$A1341),[1]ACCS!$B$2:$B$5003, 1, FALSE)), "","1")</f>
        <v>1</v>
      </c>
      <c r="D1341" s="103" t="str">
        <f>IF($B1341="Unknown","",IF($B1341="","",IF(VALUE(LEFT($B1341,4))&lt;Calc!$J$2,"ANTIQUE","")))</f>
        <v/>
      </c>
      <c r="E1341" s="72" t="s">
        <v>37</v>
      </c>
      <c r="F1341" s="121"/>
      <c r="G1341" s="121"/>
      <c r="H1341" s="62" t="str">
        <f t="shared" si="141"/>
        <v>Japonica</v>
      </c>
      <c r="I1341" s="18">
        <f t="shared" si="142"/>
        <v>0</v>
      </c>
      <c r="J1341" s="18">
        <f t="shared" si="143"/>
        <v>0</v>
      </c>
      <c r="K1341" s="18">
        <f t="shared" si="144"/>
        <v>0</v>
      </c>
      <c r="L1341" s="57" t="str">
        <f t="shared" si="145"/>
        <v>Grace Ward</v>
      </c>
      <c r="M1341" s="57" t="str">
        <f t="shared" si="146"/>
        <v>Grace Ward</v>
      </c>
      <c r="N1341" s="61" t="str">
        <f t="shared" si="147"/>
        <v>Grace Ward</v>
      </c>
    </row>
    <row r="1342" spans="1:14" ht="25.15" customHeight="1" x14ac:dyDescent="0.2">
      <c r="A1342" s="70" t="s">
        <v>1105</v>
      </c>
      <c r="B1342" s="71">
        <v>1995</v>
      </c>
      <c r="C1342" s="68" t="str">
        <f>IF(ISERROR(VLOOKUP(IF(RIGHT($A1342,1)=")",LEFT($A1342,FIND(" (",$A1342)-1),$A1342),[1]ACCS!$B$2:$B$5003, 1, FALSE)), "","1")</f>
        <v>1</v>
      </c>
      <c r="D1342" s="103" t="str">
        <f>IF($B1342="Unknown","",IF($B1342="","",IF(VALUE(LEFT($B1342,4))&lt;Calc!$J$2,"ANTIQUE","")))</f>
        <v/>
      </c>
      <c r="E1342" s="72" t="s">
        <v>24</v>
      </c>
      <c r="F1342" s="121"/>
      <c r="G1342" s="121"/>
      <c r="H1342" s="62" t="str">
        <f t="shared" si="141"/>
        <v>Vernalis</v>
      </c>
      <c r="I1342" s="18">
        <f t="shared" si="142"/>
        <v>5</v>
      </c>
      <c r="J1342" s="18">
        <f t="shared" si="143"/>
        <v>0</v>
      </c>
      <c r="K1342" s="18">
        <f t="shared" si="144"/>
        <v>0</v>
      </c>
      <c r="L1342" s="57" t="str">
        <f t="shared" si="145"/>
        <v>Grady's Egao</v>
      </c>
      <c r="M1342" s="57" t="str">
        <f t="shared" si="146"/>
        <v>Grady's Egao</v>
      </c>
      <c r="N1342" s="61" t="str">
        <f t="shared" si="147"/>
        <v>Grady's Egao</v>
      </c>
    </row>
    <row r="1343" spans="1:14" ht="25.15" customHeight="1" x14ac:dyDescent="0.2">
      <c r="A1343" s="70" t="s">
        <v>1106</v>
      </c>
      <c r="B1343" s="71">
        <v>1988</v>
      </c>
      <c r="C1343" s="68" t="str">
        <f>IF(ISERROR(VLOOKUP(IF(RIGHT($A1343,1)=")",LEFT($A1343,FIND(" (",$A1343)-1),$A1343),[1]ACCS!$B$2:$B$5003, 1, FALSE)), "","1")</f>
        <v>1</v>
      </c>
      <c r="D1343" s="103" t="str">
        <f>IF($B1343="Unknown","",IF($B1343="","",IF(VALUE(LEFT($B1343,4))&lt;Calc!$J$2,"ANTIQUE","")))</f>
        <v/>
      </c>
      <c r="E1343" s="72" t="s">
        <v>29</v>
      </c>
      <c r="F1343" s="121"/>
      <c r="G1343" s="121"/>
      <c r="H1343" s="62" t="str">
        <f t="shared" ref="H1343:H1404" si="148">IF($A1343="","",IF($I1343=0,"Japonica",IF($I1343=1,"Reticulata",IF($I1343=2,"NRH",IF($I1343=3,"Sasanqua",IF($I1343=4,"Hiemalis",IF($I1343=5,"Vernalis",IF($I1343=6,"Japonica [Higo]","Specie"))))))))</f>
        <v>Reticulata</v>
      </c>
      <c r="I1343" s="18">
        <f t="shared" ref="I1343:I1404" si="149">IF(NOT(ISERROR(SEARCH("(R)",$A1343))),1,IF(NOT(ISERROR(SEARCH("(H)",$A1343))),2,IF(NOT(ISERROR(SEARCH("(Sasanqua)",$A1343))),3,IF(NOT(ISERROR(SEARCH("(Hiemalis)",$A1343))),4,IF(NOT(ISERROR(SEARCH("(Vernalis)",$A1343))),5,IF(NOT(ISERROR(SEARCH("(Higo)",$A1343))),6,))))))+$J1343+K1343</f>
        <v>1</v>
      </c>
      <c r="J1343" s="18">
        <f t="shared" ref="J1343:J1404" si="150">IF(NOT(ISERROR(SEARCH("(Rusticana)",$A1343))),7,IF(NOT(ISERROR(SEARCH("(Wabisuke)",$A1343))),8,IF(NOT(ISERROR(SEARCH("(Edithae)",$A1343))),9,IF(NOT(ISERROR(SEARCH("(Oleifera)",$A1343))),10,IF(NOT(ISERROR(SEARCH("(Saluenensis)",$A1343))),11,0)))))</f>
        <v>0</v>
      </c>
      <c r="K1343" s="18">
        <f t="shared" ref="K1343:K1404" si="151">IF(NOT(ISERROR(SEARCH("(Pitardii)",$A1343))),12,IF(NOT(ISERROR(SEARCH("(Specie)",$A1343))),13,0))</f>
        <v>0</v>
      </c>
      <c r="L1343" s="57" t="str">
        <f t="shared" ref="L1343:L1404" si="152">SUBSTITUTE(SUBSTITUTE(SUBSTITUTE(SUBSTITUTE(SUBSTITUTE(SUBSTITUTE(SUBSTITUTE(SUBSTITUTE(A1343," (A)","")," (R)","")," (H)","")," (Sasanqua)","")," (Hiemalis)","")," (Vernalis)","")," (Rusticana)",""),"(Wabisuke)","")</f>
        <v>Graem Yates</v>
      </c>
      <c r="M1343" s="57" t="str">
        <f t="shared" ref="M1343:M1404" si="153">SUBSTITUTE(SUBSTITUTE(SUBSTITUTE(SUBSTITUTE(SUBSTITUTE($L1343," (Edithae)","")," (Oleifera)","")," (Saluenensis)","")," (Specie)","")," (Pitardii)","")</f>
        <v>Graem Yates</v>
      </c>
      <c r="N1343" s="61" t="str">
        <f t="shared" si="147"/>
        <v>Graem Yates</v>
      </c>
    </row>
    <row r="1344" spans="1:14" ht="25.15" customHeight="1" x14ac:dyDescent="0.2">
      <c r="A1344" s="70" t="s">
        <v>1107</v>
      </c>
      <c r="B1344" s="71">
        <v>1968</v>
      </c>
      <c r="C1344" s="68" t="str">
        <f>IF(ISERROR(VLOOKUP(IF(RIGHT($A1344,1)=")",LEFT($A1344,FIND(" (",$A1344)-1),$A1344),[1]ACCS!$B$2:$B$5003, 1, FALSE)), "","1")</f>
        <v>1</v>
      </c>
      <c r="D1344" s="103" t="str">
        <f>IF($B1344="Unknown","",IF($B1344="","",IF(VALUE(LEFT($B1344,4))&lt;Calc!$J$2,"ANTIQUE","")))</f>
        <v/>
      </c>
      <c r="E1344" s="72" t="s">
        <v>30</v>
      </c>
      <c r="F1344" s="121"/>
      <c r="G1344" s="121"/>
      <c r="H1344" s="62" t="str">
        <f t="shared" si="148"/>
        <v>Japonica</v>
      </c>
      <c r="I1344" s="18">
        <f t="shared" si="149"/>
        <v>0</v>
      </c>
      <c r="J1344" s="18">
        <f t="shared" si="150"/>
        <v>0</v>
      </c>
      <c r="K1344" s="18">
        <f t="shared" si="151"/>
        <v>0</v>
      </c>
      <c r="L1344" s="57" t="str">
        <f t="shared" si="152"/>
        <v>Granada</v>
      </c>
      <c r="M1344" s="57" t="str">
        <f t="shared" si="153"/>
        <v>Granada</v>
      </c>
      <c r="N1344" s="61" t="str">
        <f t="shared" si="147"/>
        <v>Granada</v>
      </c>
    </row>
    <row r="1345" spans="1:14" ht="25.15" customHeight="1" x14ac:dyDescent="0.2">
      <c r="A1345" s="70" t="s">
        <v>1108</v>
      </c>
      <c r="B1345" s="71">
        <v>1988</v>
      </c>
      <c r="C1345" s="68" t="str">
        <f>IF(ISERROR(VLOOKUP(IF(RIGHT($A1345,1)=")",LEFT($A1345,FIND(" (",$A1345)-1),$A1345),[1]ACCS!$B$2:$B$5003, 1, FALSE)), "","1")</f>
        <v>1</v>
      </c>
      <c r="D1345" s="103" t="str">
        <f>IF($B1345="Unknown","",IF($B1345="","",IF(VALUE(LEFT($B1345,4))&lt;Calc!$J$2,"ANTIQUE","")))</f>
        <v/>
      </c>
      <c r="E1345" s="72" t="s">
        <v>21</v>
      </c>
      <c r="F1345" s="121"/>
      <c r="G1345" s="121"/>
      <c r="H1345" s="62" t="str">
        <f t="shared" si="148"/>
        <v>Japonica</v>
      </c>
      <c r="I1345" s="18">
        <f t="shared" si="149"/>
        <v>0</v>
      </c>
      <c r="J1345" s="18">
        <f t="shared" si="150"/>
        <v>0</v>
      </c>
      <c r="K1345" s="18">
        <f t="shared" si="151"/>
        <v>0</v>
      </c>
      <c r="L1345" s="57" t="str">
        <f t="shared" si="152"/>
        <v>Grand Marshal</v>
      </c>
      <c r="M1345" s="57" t="str">
        <f t="shared" si="153"/>
        <v>Grand Marshal</v>
      </c>
      <c r="N1345" s="61" t="str">
        <f t="shared" si="147"/>
        <v>Grand Marshal</v>
      </c>
    </row>
    <row r="1346" spans="1:14" ht="25.15" customHeight="1" x14ac:dyDescent="0.2">
      <c r="A1346" s="70" t="s">
        <v>1109</v>
      </c>
      <c r="B1346" s="71">
        <v>1968</v>
      </c>
      <c r="C1346" s="68" t="str">
        <f>IF(ISERROR(VLOOKUP(IF(RIGHT($A1346,1)=")",LEFT($A1346,FIND(" (",$A1346)-1),$A1346),[1]ACCS!$B$2:$B$5003, 1, FALSE)), "","1")</f>
        <v>1</v>
      </c>
      <c r="D1346" s="103" t="str">
        <f>IF($B1346="Unknown","",IF($B1346="","",IF(VALUE(LEFT($B1346,4))&lt;Calc!$J$2,"ANTIQUE","")))</f>
        <v/>
      </c>
      <c r="E1346" s="72" t="s">
        <v>29</v>
      </c>
      <c r="F1346" s="121"/>
      <c r="G1346" s="121"/>
      <c r="H1346" s="62" t="str">
        <f t="shared" si="148"/>
        <v>Japonica</v>
      </c>
      <c r="I1346" s="18">
        <f t="shared" si="149"/>
        <v>0</v>
      </c>
      <c r="J1346" s="18">
        <f t="shared" si="150"/>
        <v>0</v>
      </c>
      <c r="K1346" s="18">
        <f t="shared" si="151"/>
        <v>0</v>
      </c>
      <c r="L1346" s="57" t="str">
        <f t="shared" si="152"/>
        <v>Grand Prix</v>
      </c>
      <c r="M1346" s="57" t="str">
        <f t="shared" si="153"/>
        <v>Grand Prix</v>
      </c>
      <c r="N1346" s="61" t="str">
        <f t="shared" si="147"/>
        <v>Grand Prix</v>
      </c>
    </row>
    <row r="1347" spans="1:14" ht="25.15" customHeight="1" x14ac:dyDescent="0.2">
      <c r="A1347" s="70" t="s">
        <v>1110</v>
      </c>
      <c r="B1347" s="71">
        <v>1962</v>
      </c>
      <c r="C1347" s="68" t="str">
        <f>IF(ISERROR(VLOOKUP(IF(RIGHT($A1347,1)=")",LEFT($A1347,FIND(" (",$A1347)-1),$A1347),[1]ACCS!$B$2:$B$5003, 1, FALSE)), "","1")</f>
        <v>1</v>
      </c>
      <c r="D1347" s="103" t="str">
        <f>IF($B1347="Unknown","",IF($B1347="","",IF(VALUE(LEFT($B1347,4))&lt;Calc!$J$2,"ANTIQUE","")))</f>
        <v/>
      </c>
      <c r="E1347" s="72" t="s">
        <v>30</v>
      </c>
      <c r="F1347" s="121"/>
      <c r="G1347" s="121"/>
      <c r="H1347" s="62" t="str">
        <f t="shared" si="148"/>
        <v>Japonica</v>
      </c>
      <c r="I1347" s="18">
        <f t="shared" si="149"/>
        <v>0</v>
      </c>
      <c r="J1347" s="18">
        <f t="shared" si="150"/>
        <v>0</v>
      </c>
      <c r="K1347" s="18">
        <f t="shared" si="151"/>
        <v>0</v>
      </c>
      <c r="L1347" s="57" t="str">
        <f t="shared" si="152"/>
        <v>Grand Slam</v>
      </c>
      <c r="M1347" s="57" t="str">
        <f t="shared" si="153"/>
        <v>Grand Slam</v>
      </c>
      <c r="N1347" s="61" t="str">
        <f t="shared" si="147"/>
        <v>Grand Slam</v>
      </c>
    </row>
    <row r="1348" spans="1:14" ht="25.15" customHeight="1" x14ac:dyDescent="0.2">
      <c r="A1348" s="70" t="s">
        <v>1111</v>
      </c>
      <c r="B1348" s="71">
        <v>2013</v>
      </c>
      <c r="C1348" s="68" t="str">
        <f>IF(ISERROR(VLOOKUP(IF(RIGHT($A1348,1)=")",LEFT($A1348,FIND(" (",$A1348)-1),$A1348),[1]ACCS!$B$2:$B$5003, 1, FALSE)), "","1")</f>
        <v>1</v>
      </c>
      <c r="D1348" s="103" t="str">
        <f>IF($B1348="Unknown","",IF($B1348="","",IF(VALUE(LEFT($B1348,4))&lt;Calc!$J$2,"ANTIQUE","")))</f>
        <v/>
      </c>
      <c r="E1348" s="72" t="s">
        <v>29</v>
      </c>
      <c r="F1348" s="121"/>
      <c r="G1348" s="121"/>
      <c r="H1348" s="62" t="str">
        <f t="shared" si="148"/>
        <v>Reticulata</v>
      </c>
      <c r="I1348" s="18">
        <f t="shared" si="149"/>
        <v>1</v>
      </c>
      <c r="J1348" s="18">
        <f t="shared" si="150"/>
        <v>0</v>
      </c>
      <c r="K1348" s="18">
        <f t="shared" si="151"/>
        <v>0</v>
      </c>
      <c r="L1348" s="57" t="str">
        <f t="shared" si="152"/>
        <v>Grandandy</v>
      </c>
      <c r="M1348" s="57" t="str">
        <f t="shared" si="153"/>
        <v>Grandandy</v>
      </c>
      <c r="N1348" s="61" t="str">
        <f t="shared" si="147"/>
        <v>Grandandy</v>
      </c>
    </row>
    <row r="1349" spans="1:14" ht="25.15" customHeight="1" x14ac:dyDescent="0.2">
      <c r="A1349" s="70" t="s">
        <v>1112</v>
      </c>
      <c r="B1349" s="71">
        <v>1909</v>
      </c>
      <c r="C1349" s="68" t="str">
        <f>IF(ISERROR(VLOOKUP(IF(RIGHT($A1349,1)=")",LEFT($A1349,FIND(" (",$A1349)-1),$A1349),[1]ACCS!$B$2:$B$5003, 1, FALSE)), "","1")</f>
        <v/>
      </c>
      <c r="D1349" s="103" t="str">
        <f>IF($B1349="Unknown","",IF($B1349="","",IF(VALUE(LEFT($B1349,4))&lt;Calc!$J$2,"ANTIQUE","")))</f>
        <v/>
      </c>
      <c r="E1349" s="72" t="s">
        <v>29</v>
      </c>
      <c r="F1349" s="121" t="s">
        <v>5</v>
      </c>
      <c r="G1349" s="121"/>
      <c r="H1349" s="62" t="str">
        <f t="shared" si="148"/>
        <v>Japonica</v>
      </c>
      <c r="I1349" s="18">
        <f t="shared" si="149"/>
        <v>0</v>
      </c>
      <c r="J1349" s="18">
        <f t="shared" si="150"/>
        <v>0</v>
      </c>
      <c r="K1349" s="18">
        <f t="shared" si="151"/>
        <v>0</v>
      </c>
      <c r="L1349" s="57" t="str">
        <f t="shared" si="152"/>
        <v>Grandiflora Alba (See Lotus)</v>
      </c>
      <c r="M1349" s="57" t="str">
        <f t="shared" si="153"/>
        <v>Grandiflora Alba (See Lotus)</v>
      </c>
      <c r="N1349" s="61" t="str">
        <f t="shared" si="147"/>
        <v>Grandiflora Alba (See Lotus)</v>
      </c>
    </row>
    <row r="1350" spans="1:14" ht="25.15" customHeight="1" x14ac:dyDescent="0.2">
      <c r="A1350" s="70" t="s">
        <v>3343</v>
      </c>
      <c r="B1350" s="71">
        <v>1890</v>
      </c>
      <c r="C1350" s="68" t="str">
        <f>IF(ISERROR(VLOOKUP(IF(RIGHT($A1350,1)=")",LEFT($A1350,FIND(" (",$A1350)-1),$A1350),[1]ACCS!$B$2:$B$5003, 1, FALSE)), "","1")</f>
        <v>1</v>
      </c>
      <c r="D1350" s="103" t="str">
        <f>IF($B1350="Unknown","",IF($B1350="","",IF(VALUE(LEFT($B1350,4))&lt;Calc!$J$2,"ANTIQUE","")))</f>
        <v>ANTIQUE</v>
      </c>
      <c r="E1350" s="72" t="s">
        <v>37</v>
      </c>
      <c r="F1350" s="121"/>
      <c r="G1350" s="121"/>
      <c r="H1350" s="62" t="str">
        <f t="shared" si="148"/>
        <v>Japonica</v>
      </c>
      <c r="I1350" s="18">
        <f t="shared" si="149"/>
        <v>0</v>
      </c>
      <c r="J1350" s="18">
        <f t="shared" si="150"/>
        <v>0</v>
      </c>
      <c r="K1350" s="18">
        <f t="shared" si="151"/>
        <v>0</v>
      </c>
      <c r="L1350" s="57" t="str">
        <f t="shared" si="152"/>
        <v>Grandiflora Rosea (Louise Maclay, Tea Garden #3)</v>
      </c>
      <c r="M1350" s="57" t="str">
        <f t="shared" si="153"/>
        <v>Grandiflora Rosea (Louise Maclay, Tea Garden #3)</v>
      </c>
      <c r="N1350" s="61" t="str">
        <f t="shared" si="147"/>
        <v>Grandiflora Rosea</v>
      </c>
    </row>
    <row r="1351" spans="1:14" ht="25.15" customHeight="1" x14ac:dyDescent="0.2">
      <c r="A1351" s="70" t="s">
        <v>1113</v>
      </c>
      <c r="B1351" s="71">
        <v>2016</v>
      </c>
      <c r="C1351" s="68" t="str">
        <f>IF(ISERROR(VLOOKUP(IF(RIGHT($A1351,1)=")",LEFT($A1351,FIND(" (",$A1351)-1),$A1351),[1]ACCS!$B$2:$B$5003, 1, FALSE)), "","1")</f>
        <v>1</v>
      </c>
      <c r="D1351" s="103" t="str">
        <f>IF($B1351="Unknown","",IF($B1351="","",IF(VALUE(LEFT($B1351,4))&lt;Calc!$J$2,"ANTIQUE","")))</f>
        <v/>
      </c>
      <c r="E1351" s="72" t="s">
        <v>37</v>
      </c>
      <c r="F1351" s="121"/>
      <c r="G1351" s="121"/>
      <c r="H1351" s="62" t="str">
        <f t="shared" si="148"/>
        <v>Japonica</v>
      </c>
      <c r="I1351" s="18">
        <f t="shared" si="149"/>
        <v>0</v>
      </c>
      <c r="J1351" s="18">
        <f t="shared" si="150"/>
        <v>0</v>
      </c>
      <c r="K1351" s="18">
        <f t="shared" si="151"/>
        <v>0</v>
      </c>
      <c r="L1351" s="57" t="str">
        <f t="shared" si="152"/>
        <v>Grandma's Garden</v>
      </c>
      <c r="M1351" s="57" t="str">
        <f t="shared" si="153"/>
        <v>Grandma's Garden</v>
      </c>
      <c r="N1351" s="61" t="str">
        <f t="shared" si="147"/>
        <v>Grandma's Garden</v>
      </c>
    </row>
    <row r="1352" spans="1:14" ht="25.15" customHeight="1" x14ac:dyDescent="0.2">
      <c r="A1352" s="70" t="s">
        <v>1114</v>
      </c>
      <c r="B1352" s="71">
        <v>2019</v>
      </c>
      <c r="C1352" s="68" t="str">
        <f>IF(ISERROR(VLOOKUP(IF(RIGHT($A1352,1)=")",LEFT($A1352,FIND(" (",$A1352)-1),$A1352),[1]ACCS!$B$2:$B$5003, 1, FALSE)), "","1")</f>
        <v/>
      </c>
      <c r="D1352" s="103" t="str">
        <f>IF($B1352="Unknown","",IF($B1352="","",IF(VALUE(LEFT($B1352,4))&lt;Calc!$J$2,"ANTIQUE","")))</f>
        <v/>
      </c>
      <c r="E1352" s="72" t="s">
        <v>24</v>
      </c>
      <c r="F1352" s="121"/>
      <c r="G1352" s="121"/>
      <c r="H1352" s="62" t="str">
        <f t="shared" si="148"/>
        <v>Japonica</v>
      </c>
      <c r="I1352" s="18">
        <f t="shared" si="149"/>
        <v>0</v>
      </c>
      <c r="J1352" s="18">
        <f t="shared" si="150"/>
        <v>0</v>
      </c>
      <c r="K1352" s="18">
        <f t="shared" si="151"/>
        <v>0</v>
      </c>
      <c r="L1352" s="57" t="str">
        <f t="shared" si="152"/>
        <v>Grant Campbell</v>
      </c>
      <c r="M1352" s="57" t="str">
        <f t="shared" si="153"/>
        <v>Grant Campbell</v>
      </c>
      <c r="N1352" s="61" t="str">
        <f t="shared" si="147"/>
        <v>Grant Campbell</v>
      </c>
    </row>
    <row r="1353" spans="1:14" ht="25.15" customHeight="1" x14ac:dyDescent="0.2">
      <c r="A1353" s="99" t="s">
        <v>3586</v>
      </c>
      <c r="B1353" s="100">
        <v>2024</v>
      </c>
      <c r="C1353" s="68" t="str">
        <f>IF(ISERROR(VLOOKUP(IF(RIGHT($A1353,1)=")",LEFT($A1353,FIND(" (",$A1353)-1),$A1353),[1]ACCS!$B$2:$B$5003, 1, FALSE)), "","1")</f>
        <v>1</v>
      </c>
      <c r="D1353" s="115" t="str">
        <f>IF($B1353="Unknown","",IF($B1353="","",IF(VALUE(LEFT($B1353,4))&lt;Calc!$J$2,"ANTIQUE","")))</f>
        <v/>
      </c>
      <c r="E1353" s="53" t="s">
        <v>37</v>
      </c>
      <c r="F1353" s="121"/>
      <c r="G1353" s="121"/>
      <c r="H1353" s="62" t="str">
        <f t="shared" si="148"/>
        <v>Reticulata</v>
      </c>
      <c r="I1353" s="18">
        <f t="shared" si="149"/>
        <v>1</v>
      </c>
      <c r="J1353" s="18">
        <f t="shared" si="150"/>
        <v>0</v>
      </c>
      <c r="K1353" s="18">
        <f t="shared" si="151"/>
        <v>0</v>
      </c>
      <c r="L1353" s="57" t="str">
        <f t="shared" si="152"/>
        <v>Grant Wang</v>
      </c>
      <c r="M1353" s="57" t="str">
        <f t="shared" si="153"/>
        <v>Grant Wang</v>
      </c>
      <c r="N1353" s="61" t="str">
        <f t="shared" si="147"/>
        <v>Grant Wang</v>
      </c>
    </row>
    <row r="1354" spans="1:14" ht="25.15" customHeight="1" x14ac:dyDescent="0.2">
      <c r="A1354" s="70" t="s">
        <v>1115</v>
      </c>
      <c r="B1354" s="71">
        <v>1988</v>
      </c>
      <c r="C1354" s="68" t="str">
        <f>IF(ISERROR(VLOOKUP(IF(RIGHT($A1354,1)=")",LEFT($A1354,FIND(" (",$A1354)-1),$A1354),[1]ACCS!$B$2:$B$5003, 1, FALSE)), "","1")</f>
        <v>1</v>
      </c>
      <c r="D1354" s="103" t="str">
        <f>IF($B1354="Unknown","",IF($B1354="","",IF(VALUE(LEFT($B1354,4))&lt;Calc!$J$2,"ANTIQUE","")))</f>
        <v/>
      </c>
      <c r="E1354" s="72" t="s">
        <v>35</v>
      </c>
      <c r="F1354" s="121"/>
      <c r="G1354" s="121"/>
      <c r="H1354" s="62" t="str">
        <f t="shared" si="148"/>
        <v>Japonica</v>
      </c>
      <c r="I1354" s="18">
        <f t="shared" si="149"/>
        <v>0</v>
      </c>
      <c r="J1354" s="18">
        <f t="shared" si="150"/>
        <v>0</v>
      </c>
      <c r="K1354" s="18">
        <f t="shared" si="151"/>
        <v>0</v>
      </c>
      <c r="L1354" s="57" t="str">
        <f t="shared" si="152"/>
        <v>Grape Soda</v>
      </c>
      <c r="M1354" s="57" t="str">
        <f t="shared" si="153"/>
        <v>Grape Soda</v>
      </c>
      <c r="N1354" s="61" t="str">
        <f t="shared" si="147"/>
        <v>Grape Soda</v>
      </c>
    </row>
    <row r="1355" spans="1:14" ht="25.15" customHeight="1" x14ac:dyDescent="0.2">
      <c r="A1355" s="70" t="s">
        <v>1116</v>
      </c>
      <c r="B1355" s="71">
        <v>1967</v>
      </c>
      <c r="C1355" s="68" t="str">
        <f>IF(ISERROR(VLOOKUP(IF(RIGHT($A1355,1)=")",LEFT($A1355,FIND(" (",$A1355)-1),$A1355),[1]ACCS!$B$2:$B$5003, 1, FALSE)), "","1")</f>
        <v>1</v>
      </c>
      <c r="D1355" s="103" t="str">
        <f>IF($B1355="Unknown","",IF($B1355="","",IF(VALUE(LEFT($B1355,4))&lt;Calc!$J$2,"ANTIQUE","")))</f>
        <v/>
      </c>
      <c r="E1355" s="72" t="s">
        <v>37</v>
      </c>
      <c r="F1355" s="121"/>
      <c r="G1355" s="121"/>
      <c r="H1355" s="62" t="str">
        <f t="shared" si="148"/>
        <v>Japonica</v>
      </c>
      <c r="I1355" s="18">
        <f t="shared" si="149"/>
        <v>0</v>
      </c>
      <c r="J1355" s="18">
        <f t="shared" si="150"/>
        <v>0</v>
      </c>
      <c r="K1355" s="18">
        <f t="shared" si="151"/>
        <v>0</v>
      </c>
      <c r="L1355" s="57" t="str">
        <f t="shared" si="152"/>
        <v>Great Day</v>
      </c>
      <c r="M1355" s="57" t="str">
        <f t="shared" si="153"/>
        <v>Great Day</v>
      </c>
      <c r="N1355" s="61" t="str">
        <f t="shared" si="147"/>
        <v>Great Day</v>
      </c>
    </row>
    <row r="1356" spans="1:14" ht="25.15" customHeight="1" x14ac:dyDescent="0.2">
      <c r="A1356" s="70" t="s">
        <v>1117</v>
      </c>
      <c r="B1356" s="71">
        <v>2008</v>
      </c>
      <c r="C1356" s="68" t="str">
        <f>IF(ISERROR(VLOOKUP(IF(RIGHT($A1356,1)=")",LEFT($A1356,FIND(" (",$A1356)-1),$A1356),[1]ACCS!$B$2:$B$5003, 1, FALSE)), "","1")</f>
        <v/>
      </c>
      <c r="D1356" s="103" t="str">
        <f>IF($B1356="Unknown","",IF($B1356="","",IF(VALUE(LEFT($B1356,4))&lt;Calc!$J$2,"ANTIQUE","")))</f>
        <v/>
      </c>
      <c r="E1356" s="72" t="s">
        <v>24</v>
      </c>
      <c r="F1356" s="121"/>
      <c r="G1356" s="121"/>
      <c r="H1356" s="62" t="str">
        <f t="shared" si="148"/>
        <v>Reticulata</v>
      </c>
      <c r="I1356" s="18">
        <f t="shared" si="149"/>
        <v>1</v>
      </c>
      <c r="J1356" s="18">
        <f t="shared" si="150"/>
        <v>0</v>
      </c>
      <c r="K1356" s="18">
        <f t="shared" si="151"/>
        <v>0</v>
      </c>
      <c r="L1356" s="57" t="str">
        <f t="shared" si="152"/>
        <v>Great Peach Blossom</v>
      </c>
      <c r="M1356" s="57" t="str">
        <f t="shared" si="153"/>
        <v>Great Peach Blossom</v>
      </c>
      <c r="N1356" s="61" t="str">
        <f t="shared" si="147"/>
        <v>Great Peach Blossom</v>
      </c>
    </row>
    <row r="1357" spans="1:14" ht="25.15" customHeight="1" x14ac:dyDescent="0.2">
      <c r="A1357" s="70" t="s">
        <v>1118</v>
      </c>
      <c r="B1357" s="71">
        <v>2004</v>
      </c>
      <c r="C1357" s="68" t="str">
        <f>IF(ISERROR(VLOOKUP(IF(RIGHT($A1357,1)=")",LEFT($A1357,FIND(" (",$A1357)-1),$A1357),[1]ACCS!$B$2:$B$5003, 1, FALSE)), "","1")</f>
        <v>1</v>
      </c>
      <c r="D1357" s="103" t="str">
        <f>IF($B1357="Unknown","",IF($B1357="","",IF(VALUE(LEFT($B1357,4))&lt;Calc!$J$2,"ANTIQUE","")))</f>
        <v/>
      </c>
      <c r="E1357" s="72" t="s">
        <v>163</v>
      </c>
      <c r="F1357" s="121"/>
      <c r="G1357" s="121"/>
      <c r="H1357" s="62" t="str">
        <f t="shared" si="148"/>
        <v>Hiemalis</v>
      </c>
      <c r="I1357" s="18">
        <f t="shared" si="149"/>
        <v>4</v>
      </c>
      <c r="J1357" s="18">
        <f t="shared" si="150"/>
        <v>0</v>
      </c>
      <c r="K1357" s="18">
        <f t="shared" si="151"/>
        <v>0</v>
      </c>
      <c r="L1357" s="57" t="str">
        <f t="shared" si="152"/>
        <v>Green's Blues</v>
      </c>
      <c r="M1357" s="57" t="str">
        <f t="shared" si="153"/>
        <v>Green's Blues</v>
      </c>
      <c r="N1357" s="61" t="str">
        <f t="shared" si="147"/>
        <v>Green's Blues</v>
      </c>
    </row>
    <row r="1358" spans="1:14" ht="25.15" customHeight="1" x14ac:dyDescent="0.2">
      <c r="A1358" s="70" t="s">
        <v>1119</v>
      </c>
      <c r="B1358" s="71">
        <v>1960</v>
      </c>
      <c r="C1358" s="68" t="str">
        <f>IF(ISERROR(VLOOKUP(IF(RIGHT($A1358,1)=")",LEFT($A1358,FIND(" (",$A1358)-1),$A1358),[1]ACCS!$B$2:$B$5003, 1, FALSE)), "","1")</f>
        <v>1</v>
      </c>
      <c r="D1358" s="103" t="str">
        <f>IF($B1358="Unknown","",IF($B1358="","",IF(VALUE(LEFT($B1358,4))&lt;Calc!$J$2,"ANTIQUE","")))</f>
        <v/>
      </c>
      <c r="E1358" s="72" t="s">
        <v>24</v>
      </c>
      <c r="F1358" s="121"/>
      <c r="G1358" s="121"/>
      <c r="H1358" s="62" t="str">
        <f t="shared" si="148"/>
        <v>Japonica</v>
      </c>
      <c r="I1358" s="18">
        <f t="shared" si="149"/>
        <v>0</v>
      </c>
      <c r="J1358" s="18">
        <f t="shared" si="150"/>
        <v>0</v>
      </c>
      <c r="K1358" s="18">
        <f t="shared" si="151"/>
        <v>0</v>
      </c>
      <c r="L1358" s="57" t="str">
        <f t="shared" si="152"/>
        <v>Greensboro Red</v>
      </c>
      <c r="M1358" s="57" t="str">
        <f t="shared" si="153"/>
        <v>Greensboro Red</v>
      </c>
      <c r="N1358" s="61" t="str">
        <f t="shared" si="147"/>
        <v>Greensboro Red</v>
      </c>
    </row>
    <row r="1359" spans="1:14" ht="25.15" customHeight="1" x14ac:dyDescent="0.2">
      <c r="A1359" s="70" t="s">
        <v>1120</v>
      </c>
      <c r="B1359" s="71">
        <v>2016</v>
      </c>
      <c r="C1359" s="68" t="str">
        <f>IF(ISERROR(VLOOKUP(IF(RIGHT($A1359,1)=")",LEFT($A1359,FIND(" (",$A1359)-1),$A1359),[1]ACCS!$B$2:$B$5003, 1, FALSE)), "","1")</f>
        <v>1</v>
      </c>
      <c r="D1359" s="103" t="str">
        <f>IF($B1359="Unknown","",IF($B1359="","",IF(VALUE(LEFT($B1359,4))&lt;Calc!$J$2,"ANTIQUE","")))</f>
        <v/>
      </c>
      <c r="E1359" s="72" t="s">
        <v>37</v>
      </c>
      <c r="F1359" s="121"/>
      <c r="G1359" s="121"/>
      <c r="H1359" s="62" t="str">
        <f t="shared" si="148"/>
        <v>Sasanqua</v>
      </c>
      <c r="I1359" s="18">
        <f t="shared" si="149"/>
        <v>3</v>
      </c>
      <c r="J1359" s="18">
        <f t="shared" si="150"/>
        <v>0</v>
      </c>
      <c r="K1359" s="18">
        <f t="shared" si="151"/>
        <v>0</v>
      </c>
      <c r="L1359" s="57" t="str">
        <f t="shared" si="152"/>
        <v>Greg Baker</v>
      </c>
      <c r="M1359" s="57" t="str">
        <f t="shared" si="153"/>
        <v>Greg Baker</v>
      </c>
      <c r="N1359" s="61" t="str">
        <f t="shared" si="147"/>
        <v>Greg Baker</v>
      </c>
    </row>
    <row r="1360" spans="1:14" ht="25.15" customHeight="1" x14ac:dyDescent="0.2">
      <c r="A1360" s="70" t="s">
        <v>1121</v>
      </c>
      <c r="B1360" s="71">
        <v>2017</v>
      </c>
      <c r="C1360" s="68" t="str">
        <f>IF(ISERROR(VLOOKUP(IF(RIGHT($A1360,1)=")",LEFT($A1360,FIND(" (",$A1360)-1),$A1360),[1]ACCS!$B$2:$B$5003, 1, FALSE)), "","1")</f>
        <v>1</v>
      </c>
      <c r="D1360" s="103" t="str">
        <f>IF($B1360="Unknown","",IF($B1360="","",IF(VALUE(LEFT($B1360,4))&lt;Calc!$J$2,"ANTIQUE","")))</f>
        <v/>
      </c>
      <c r="E1360" s="72" t="s">
        <v>35</v>
      </c>
      <c r="F1360" s="121" t="s">
        <v>5</v>
      </c>
      <c r="G1360" s="121"/>
      <c r="H1360" s="62" t="str">
        <f t="shared" si="148"/>
        <v>Japonica</v>
      </c>
      <c r="I1360" s="18">
        <f t="shared" si="149"/>
        <v>0</v>
      </c>
      <c r="J1360" s="18">
        <f t="shared" si="150"/>
        <v>0</v>
      </c>
      <c r="K1360" s="18">
        <f t="shared" si="151"/>
        <v>0</v>
      </c>
      <c r="L1360" s="57" t="str">
        <f t="shared" si="152"/>
        <v>Greysen James Seaton</v>
      </c>
      <c r="M1360" s="57" t="str">
        <f t="shared" si="153"/>
        <v>Greysen James Seaton</v>
      </c>
      <c r="N1360" s="61" t="str">
        <f t="shared" si="147"/>
        <v>Greysen James Seaton</v>
      </c>
    </row>
    <row r="1361" spans="1:14" ht="25.15" customHeight="1" x14ac:dyDescent="0.2">
      <c r="A1361" s="70" t="s">
        <v>1122</v>
      </c>
      <c r="B1361" s="71">
        <v>1980</v>
      </c>
      <c r="C1361" s="68" t="str">
        <f>IF(ISERROR(VLOOKUP(IF(RIGHT($A1361,1)=")",LEFT($A1361,FIND(" (",$A1361)-1),$A1361),[1]ACCS!$B$2:$B$5003, 1, FALSE)), "","1")</f>
        <v>1</v>
      </c>
      <c r="D1361" s="103" t="str">
        <f>IF($B1361="Unknown","",IF($B1361="","",IF(VALUE(LEFT($B1361,4))&lt;Calc!$J$2,"ANTIQUE","")))</f>
        <v/>
      </c>
      <c r="E1361" s="72" t="s">
        <v>37</v>
      </c>
      <c r="F1361" s="121"/>
      <c r="G1361" s="121"/>
      <c r="H1361" s="62" t="str">
        <f t="shared" si="148"/>
        <v>Japonica</v>
      </c>
      <c r="I1361" s="18">
        <f t="shared" si="149"/>
        <v>0</v>
      </c>
      <c r="J1361" s="18">
        <f t="shared" si="150"/>
        <v>0</v>
      </c>
      <c r="K1361" s="18">
        <f t="shared" si="151"/>
        <v>0</v>
      </c>
      <c r="L1361" s="57" t="str">
        <f t="shared" si="152"/>
        <v>Grover C. Chester</v>
      </c>
      <c r="M1361" s="57" t="str">
        <f t="shared" si="153"/>
        <v>Grover C. Chester</v>
      </c>
      <c r="N1361" s="61" t="str">
        <f t="shared" si="147"/>
        <v>Grover C. Chester</v>
      </c>
    </row>
    <row r="1362" spans="1:14" ht="25.15" customHeight="1" x14ac:dyDescent="0.2">
      <c r="A1362" s="70" t="s">
        <v>1123</v>
      </c>
      <c r="B1362" s="71">
        <v>1969</v>
      </c>
      <c r="C1362" s="68" t="str">
        <f>IF(ISERROR(VLOOKUP(IF(RIGHT($A1362,1)=")",LEFT($A1362,FIND(" (",$A1362)-1),$A1362),[1]ACCS!$B$2:$B$5003, 1, FALSE)), "","1")</f>
        <v/>
      </c>
      <c r="D1362" s="103" t="str">
        <f>IF($B1362="Unknown","",IF($B1362="","",IF(VALUE(LEFT($B1362,4))&lt;Calc!$J$2,"ANTIQUE","")))</f>
        <v/>
      </c>
      <c r="E1362" s="72" t="s">
        <v>30</v>
      </c>
      <c r="F1362" s="121"/>
      <c r="G1362" s="121"/>
      <c r="H1362" s="62" t="str">
        <f t="shared" si="148"/>
        <v>Japonica</v>
      </c>
      <c r="I1362" s="18">
        <f t="shared" si="149"/>
        <v>0</v>
      </c>
      <c r="J1362" s="18">
        <f t="shared" si="150"/>
        <v>0</v>
      </c>
      <c r="K1362" s="18">
        <f t="shared" si="151"/>
        <v>0</v>
      </c>
      <c r="L1362" s="57" t="str">
        <f t="shared" si="152"/>
        <v>Grover Meaders</v>
      </c>
      <c r="M1362" s="57" t="str">
        <f t="shared" si="153"/>
        <v>Grover Meaders</v>
      </c>
      <c r="N1362" s="61" t="str">
        <f t="shared" si="147"/>
        <v>Grover Meaders</v>
      </c>
    </row>
    <row r="1363" spans="1:14" ht="25.15" customHeight="1" x14ac:dyDescent="0.2">
      <c r="A1363" s="70" t="s">
        <v>3344</v>
      </c>
      <c r="B1363" s="71">
        <v>1822</v>
      </c>
      <c r="C1363" s="68" t="str">
        <f>IF(ISERROR(VLOOKUP(IF(RIGHT($A1363,1)=")",LEFT($A1363,FIND(" (",$A1363)-1),$A1363),[1]ACCS!$B$2:$B$5003, 1, FALSE)), "","1")</f>
        <v/>
      </c>
      <c r="D1363" s="103" t="str">
        <f>IF($B1363="Unknown","",IF($B1363="","",IF(VALUE(LEFT($B1363,4))&lt;Calc!$J$2,"ANTIQUE","")))</f>
        <v>ANTIQUE</v>
      </c>
      <c r="E1363" s="72" t="s">
        <v>37</v>
      </c>
      <c r="F1363" s="121"/>
      <c r="G1363" s="121"/>
      <c r="H1363" s="62" t="str">
        <f t="shared" si="148"/>
        <v>Japonica</v>
      </c>
      <c r="I1363" s="18">
        <f t="shared" si="149"/>
        <v>0</v>
      </c>
      <c r="J1363" s="18">
        <f t="shared" si="150"/>
        <v>0</v>
      </c>
      <c r="K1363" s="18">
        <f t="shared" si="151"/>
        <v>0</v>
      </c>
      <c r="L1363" s="57" t="str">
        <f t="shared" si="152"/>
        <v>Gruenwald Red (See Woodville Red)</v>
      </c>
      <c r="M1363" s="57" t="str">
        <f t="shared" si="153"/>
        <v>Gruenwald Red (See Woodville Red)</v>
      </c>
      <c r="N1363" s="61" t="str">
        <f t="shared" si="147"/>
        <v>Gruenwald Red (See Woodville Red)</v>
      </c>
    </row>
    <row r="1364" spans="1:14" ht="25.15" customHeight="1" x14ac:dyDescent="0.2">
      <c r="A1364" s="70" t="s">
        <v>1124</v>
      </c>
      <c r="B1364" s="71">
        <v>2002</v>
      </c>
      <c r="C1364" s="68" t="str">
        <f>IF(ISERROR(VLOOKUP(IF(RIGHT($A1364,1)=")",LEFT($A1364,FIND(" (",$A1364)-1),$A1364),[1]ACCS!$B$2:$B$5003, 1, FALSE)), "","1")</f>
        <v/>
      </c>
      <c r="D1364" s="103" t="str">
        <f>IF($B1364="Unknown","",IF($B1364="","",IF(VALUE(LEFT($B1364,4))&lt;Calc!$J$2,"ANTIQUE","")))</f>
        <v/>
      </c>
      <c r="E1364" s="72" t="s">
        <v>29</v>
      </c>
      <c r="F1364" s="121"/>
      <c r="G1364" s="121"/>
      <c r="H1364" s="62" t="str">
        <f t="shared" si="148"/>
        <v>Reticulata</v>
      </c>
      <c r="I1364" s="18">
        <f t="shared" si="149"/>
        <v>1</v>
      </c>
      <c r="J1364" s="18">
        <f t="shared" si="150"/>
        <v>0</v>
      </c>
      <c r="K1364" s="18">
        <f t="shared" si="151"/>
        <v>0</v>
      </c>
      <c r="L1364" s="57" t="str">
        <f t="shared" si="152"/>
        <v>Gualala Glow</v>
      </c>
      <c r="M1364" s="57" t="str">
        <f t="shared" si="153"/>
        <v>Gualala Glow</v>
      </c>
      <c r="N1364" s="61" t="str">
        <f t="shared" si="147"/>
        <v>Gualala Glow</v>
      </c>
    </row>
    <row r="1365" spans="1:14" ht="25.15" customHeight="1" x14ac:dyDescent="0.2">
      <c r="A1365" s="70" t="s">
        <v>1125</v>
      </c>
      <c r="B1365" s="71">
        <v>1955</v>
      </c>
      <c r="C1365" s="68" t="str">
        <f>IF(ISERROR(VLOOKUP(IF(RIGHT($A1365,1)=")",LEFT($A1365,FIND(" (",$A1365)-1),$A1365),[1]ACCS!$B$2:$B$5003, 1, FALSE)), "","1")</f>
        <v>1</v>
      </c>
      <c r="D1365" s="103" t="str">
        <f>IF($B1365="Unknown","",IF($B1365="","",IF(VALUE(LEFT($B1365,4))&lt;Calc!$J$2,"ANTIQUE","")))</f>
        <v/>
      </c>
      <c r="E1365" s="72" t="s">
        <v>30</v>
      </c>
      <c r="F1365" s="121"/>
      <c r="G1365" s="121"/>
      <c r="H1365" s="62" t="str">
        <f t="shared" si="148"/>
        <v>Japonica</v>
      </c>
      <c r="I1365" s="18">
        <f t="shared" si="149"/>
        <v>0</v>
      </c>
      <c r="J1365" s="18">
        <f t="shared" si="150"/>
        <v>0</v>
      </c>
      <c r="K1365" s="18">
        <f t="shared" si="151"/>
        <v>0</v>
      </c>
      <c r="L1365" s="57" t="str">
        <f t="shared" si="152"/>
        <v>Guest of Honor</v>
      </c>
      <c r="M1365" s="57" t="str">
        <f t="shared" si="153"/>
        <v>Guest of Honor</v>
      </c>
      <c r="N1365" s="61" t="str">
        <f t="shared" si="147"/>
        <v>Guest of Honor</v>
      </c>
    </row>
    <row r="1366" spans="1:14" ht="25.15" customHeight="1" x14ac:dyDescent="0.2">
      <c r="A1366" s="70" t="s">
        <v>1126</v>
      </c>
      <c r="B1366" s="71">
        <v>1974</v>
      </c>
      <c r="C1366" s="68" t="str">
        <f>IF(ISERROR(VLOOKUP(IF(RIGHT($A1366,1)=")",LEFT($A1366,FIND(" (",$A1366)-1),$A1366),[1]ACCS!$B$2:$B$5003, 1, FALSE)), "","1")</f>
        <v>1</v>
      </c>
      <c r="D1366" s="103" t="str">
        <f>IF($B1366="Unknown","",IF($B1366="","",IF(VALUE(LEFT($B1366,4))&lt;Calc!$J$2,"ANTIQUE","")))</f>
        <v/>
      </c>
      <c r="E1366" s="72" t="s">
        <v>24</v>
      </c>
      <c r="F1366" s="121"/>
      <c r="G1366" s="121" t="s">
        <v>26</v>
      </c>
      <c r="H1366" s="62" t="str">
        <f t="shared" si="148"/>
        <v>Japonica</v>
      </c>
      <c r="I1366" s="18">
        <f t="shared" si="149"/>
        <v>0</v>
      </c>
      <c r="J1366" s="18">
        <f t="shared" si="150"/>
        <v>0</v>
      </c>
      <c r="K1366" s="18">
        <f t="shared" si="151"/>
        <v>0</v>
      </c>
      <c r="L1366" s="57" t="str">
        <f t="shared" si="152"/>
        <v>Guest Star</v>
      </c>
      <c r="M1366" s="57" t="str">
        <f t="shared" si="153"/>
        <v>Guest Star</v>
      </c>
      <c r="N1366" s="61" t="str">
        <f t="shared" si="147"/>
        <v>Guest Star</v>
      </c>
    </row>
    <row r="1367" spans="1:14" ht="25.15" customHeight="1" x14ac:dyDescent="0.2">
      <c r="A1367" s="70" t="s">
        <v>1127</v>
      </c>
      <c r="B1367" s="71">
        <v>1956</v>
      </c>
      <c r="C1367" s="68" t="str">
        <f>IF(ISERROR(VLOOKUP(IF(RIGHT($A1367,1)=")",LEFT($A1367,FIND(" (",$A1367)-1),$A1367),[1]ACCS!$B$2:$B$5003, 1, FALSE)), "","1")</f>
        <v>1</v>
      </c>
      <c r="D1367" s="103" t="str">
        <f>IF($B1367="Unknown","",IF($B1367="","",IF(VALUE(LEFT($B1367,4))&lt;Calc!$J$2,"ANTIQUE","")))</f>
        <v/>
      </c>
      <c r="E1367" s="72" t="s">
        <v>30</v>
      </c>
      <c r="F1367" s="121"/>
      <c r="G1367" s="121"/>
      <c r="H1367" s="62" t="str">
        <f t="shared" si="148"/>
        <v>Japonica</v>
      </c>
      <c r="I1367" s="18">
        <f t="shared" si="149"/>
        <v>0</v>
      </c>
      <c r="J1367" s="18">
        <f t="shared" si="150"/>
        <v>0</v>
      </c>
      <c r="K1367" s="18">
        <f t="shared" si="151"/>
        <v>0</v>
      </c>
      <c r="L1367" s="57" t="str">
        <f t="shared" si="152"/>
        <v>Guilio Nuccio</v>
      </c>
      <c r="M1367" s="57" t="str">
        <f t="shared" si="153"/>
        <v>Guilio Nuccio</v>
      </c>
      <c r="N1367" s="61" t="str">
        <f t="shared" si="147"/>
        <v>Guilio Nuccio</v>
      </c>
    </row>
    <row r="1368" spans="1:14" ht="25.15" customHeight="1" x14ac:dyDescent="0.2">
      <c r="A1368" s="70" t="s">
        <v>1128</v>
      </c>
      <c r="B1368" s="71">
        <v>1950</v>
      </c>
      <c r="C1368" s="68" t="str">
        <f>IF(ISERROR(VLOOKUP(IF(RIGHT($A1368,1)=")",LEFT($A1368,FIND(" (",$A1368)-1),$A1368),[1]ACCS!$B$2:$B$5003, 1, FALSE)), "","1")</f>
        <v>1</v>
      </c>
      <c r="D1368" s="103" t="str">
        <f>IF($B1368="Unknown","",IF($B1368="","",IF(VALUE(LEFT($B1368,4))&lt;Calc!$J$2,"ANTIQUE","")))</f>
        <v/>
      </c>
      <c r="E1368" s="72" t="s">
        <v>24</v>
      </c>
      <c r="F1368" s="121"/>
      <c r="G1368" s="121"/>
      <c r="H1368" s="62" t="str">
        <f t="shared" si="148"/>
        <v>Japonica</v>
      </c>
      <c r="I1368" s="18">
        <f t="shared" si="149"/>
        <v>0</v>
      </c>
      <c r="J1368" s="18">
        <f t="shared" si="150"/>
        <v>0</v>
      </c>
      <c r="K1368" s="18">
        <f t="shared" si="151"/>
        <v>0</v>
      </c>
      <c r="L1368" s="57" t="str">
        <f t="shared" si="152"/>
        <v>Gulfport Purple</v>
      </c>
      <c r="M1368" s="57" t="str">
        <f t="shared" si="153"/>
        <v>Gulfport Purple</v>
      </c>
      <c r="N1368" s="61" t="str">
        <f t="shared" si="147"/>
        <v>Gulfport Purple</v>
      </c>
    </row>
    <row r="1369" spans="1:14" ht="25.15" customHeight="1" x14ac:dyDescent="0.2">
      <c r="A1369" s="70" t="s">
        <v>1129</v>
      </c>
      <c r="B1369" s="71">
        <v>1961</v>
      </c>
      <c r="C1369" s="68" t="str">
        <f>IF(ISERROR(VLOOKUP(IF(RIGHT($A1369,1)=")",LEFT($A1369,FIND(" (",$A1369)-1),$A1369),[1]ACCS!$B$2:$B$5003, 1, FALSE)), "","1")</f>
        <v>1</v>
      </c>
      <c r="D1369" s="103" t="str">
        <f>IF($B1369="Unknown","",IF($B1369="","",IF(VALUE(LEFT($B1369,4))&lt;Calc!$J$2,"ANTIQUE","")))</f>
        <v/>
      </c>
      <c r="E1369" s="72" t="s">
        <v>37</v>
      </c>
      <c r="F1369" s="121"/>
      <c r="G1369" s="121"/>
      <c r="H1369" s="62" t="str">
        <f t="shared" si="148"/>
        <v>Japonica</v>
      </c>
      <c r="I1369" s="18">
        <f t="shared" si="149"/>
        <v>0</v>
      </c>
      <c r="J1369" s="18">
        <f t="shared" si="150"/>
        <v>0</v>
      </c>
      <c r="K1369" s="18">
        <f t="shared" si="151"/>
        <v>0</v>
      </c>
      <c r="L1369" s="57" t="str">
        <f t="shared" si="152"/>
        <v>Gunsmoke</v>
      </c>
      <c r="M1369" s="57" t="str">
        <f t="shared" si="153"/>
        <v>Gunsmoke</v>
      </c>
      <c r="N1369" s="61" t="str">
        <f t="shared" si="147"/>
        <v>Gunsmoke</v>
      </c>
    </row>
    <row r="1370" spans="1:14" ht="25.15" customHeight="1" x14ac:dyDescent="0.2">
      <c r="A1370" s="70" t="s">
        <v>1130</v>
      </c>
      <c r="B1370" s="71">
        <v>1962</v>
      </c>
      <c r="C1370" s="68" t="str">
        <f>IF(ISERROR(VLOOKUP(IF(RIGHT($A1370,1)=")",LEFT($A1370,FIND(" (",$A1370)-1),$A1370),[1]ACCS!$B$2:$B$5003, 1, FALSE)), "","1")</f>
        <v>1</v>
      </c>
      <c r="D1370" s="103" t="str">
        <f>IF($B1370="Unknown","",IF($B1370="","",IF(VALUE(LEFT($B1370,4))&lt;Calc!$J$2,"ANTIQUE","")))</f>
        <v/>
      </c>
      <c r="E1370" s="72" t="s">
        <v>37</v>
      </c>
      <c r="F1370" s="121" t="s">
        <v>5</v>
      </c>
      <c r="G1370" s="121"/>
      <c r="H1370" s="62" t="str">
        <f t="shared" si="148"/>
        <v>Japonica</v>
      </c>
      <c r="I1370" s="18">
        <f t="shared" si="149"/>
        <v>0</v>
      </c>
      <c r="J1370" s="18">
        <f t="shared" si="150"/>
        <v>0</v>
      </c>
      <c r="K1370" s="18">
        <f t="shared" si="151"/>
        <v>0</v>
      </c>
      <c r="L1370" s="57" t="str">
        <f t="shared" si="152"/>
        <v>Gus Menard</v>
      </c>
      <c r="M1370" s="57" t="str">
        <f t="shared" si="153"/>
        <v>Gus Menard</v>
      </c>
      <c r="N1370" s="61" t="str">
        <f t="shared" si="147"/>
        <v>Gus Menard</v>
      </c>
    </row>
    <row r="1371" spans="1:14" ht="25.15" customHeight="1" x14ac:dyDescent="0.2">
      <c r="A1371" s="70" t="s">
        <v>1131</v>
      </c>
      <c r="B1371" s="71">
        <v>1961</v>
      </c>
      <c r="C1371" s="68" t="str">
        <f>IF(ISERROR(VLOOKUP(IF(RIGHT($A1371,1)=")",LEFT($A1371,FIND(" (",$A1371)-1),$A1371),[1]ACCS!$B$2:$B$5003, 1, FALSE)), "","1")</f>
        <v>1</v>
      </c>
      <c r="D1371" s="103" t="str">
        <f>IF($B1371="Unknown","",IF($B1371="","",IF(VALUE(LEFT($B1371,4))&lt;Calc!$J$2,"ANTIQUE","")))</f>
        <v/>
      </c>
      <c r="E1371" s="72" t="s">
        <v>21</v>
      </c>
      <c r="F1371" s="121"/>
      <c r="G1371" s="121"/>
      <c r="H1371" s="62" t="str">
        <f t="shared" si="148"/>
        <v>Japonica</v>
      </c>
      <c r="I1371" s="18">
        <f t="shared" si="149"/>
        <v>0</v>
      </c>
      <c r="J1371" s="18">
        <f t="shared" si="150"/>
        <v>0</v>
      </c>
      <c r="K1371" s="18">
        <f t="shared" si="151"/>
        <v>0</v>
      </c>
      <c r="L1371" s="57" t="str">
        <f t="shared" si="152"/>
        <v>Gustav Gerbing</v>
      </c>
      <c r="M1371" s="57" t="str">
        <f t="shared" si="153"/>
        <v>Gustav Gerbing</v>
      </c>
      <c r="N1371" s="61" t="str">
        <f t="shared" si="147"/>
        <v>Gustav Gerbing</v>
      </c>
    </row>
    <row r="1372" spans="1:14" ht="25.15" customHeight="1" x14ac:dyDescent="0.2">
      <c r="A1372" s="70" t="s">
        <v>1132</v>
      </c>
      <c r="B1372" s="71">
        <v>1965</v>
      </c>
      <c r="C1372" s="68" t="str">
        <f>IF(ISERROR(VLOOKUP(IF(RIGHT($A1372,1)=")",LEFT($A1372,FIND(" (",$A1372)-1),$A1372),[1]ACCS!$B$2:$B$5003, 1, FALSE)), "","1")</f>
        <v>1</v>
      </c>
      <c r="D1372" s="103" t="str">
        <f>IF($B1372="Unknown","",IF($B1372="","",IF(VALUE(LEFT($B1372,4))&lt;Calc!$J$2,"ANTIQUE","")))</f>
        <v/>
      </c>
      <c r="E1372" s="72" t="s">
        <v>24</v>
      </c>
      <c r="F1372" s="121"/>
      <c r="G1372" s="121"/>
      <c r="H1372" s="62" t="str">
        <f t="shared" si="148"/>
        <v>Japonica</v>
      </c>
      <c r="I1372" s="18">
        <f t="shared" si="149"/>
        <v>0</v>
      </c>
      <c r="J1372" s="18">
        <f t="shared" si="150"/>
        <v>0</v>
      </c>
      <c r="K1372" s="18">
        <f t="shared" si="151"/>
        <v>0</v>
      </c>
      <c r="L1372" s="57" t="str">
        <f t="shared" si="152"/>
        <v>Gwenneth Morey</v>
      </c>
      <c r="M1372" s="57" t="str">
        <f t="shared" si="153"/>
        <v>Gwenneth Morey</v>
      </c>
      <c r="N1372" s="61" t="str">
        <f t="shared" si="147"/>
        <v>Gwenneth Morey</v>
      </c>
    </row>
    <row r="1373" spans="1:14" ht="25.15" customHeight="1" x14ac:dyDescent="0.2">
      <c r="A1373" s="70" t="s">
        <v>1133</v>
      </c>
      <c r="B1373" s="71">
        <v>1999</v>
      </c>
      <c r="C1373" s="68" t="str">
        <f>IF(ISERROR(VLOOKUP(IF(RIGHT($A1373,1)=")",LEFT($A1373,FIND(" (",$A1373)-1),$A1373),[1]ACCS!$B$2:$B$5003, 1, FALSE)), "","1")</f>
        <v/>
      </c>
      <c r="D1373" s="103" t="str">
        <f>IF($B1373="Unknown","",IF($B1373="","",IF(VALUE(LEFT($B1373,4))&lt;Calc!$J$2,"ANTIQUE","")))</f>
        <v/>
      </c>
      <c r="E1373" s="72" t="s">
        <v>47</v>
      </c>
      <c r="F1373" s="121"/>
      <c r="G1373" s="121"/>
      <c r="H1373" s="62" t="str">
        <f t="shared" si="148"/>
        <v>Reticulata</v>
      </c>
      <c r="I1373" s="18">
        <f t="shared" si="149"/>
        <v>1</v>
      </c>
      <c r="J1373" s="18">
        <f t="shared" si="150"/>
        <v>0</v>
      </c>
      <c r="K1373" s="18">
        <f t="shared" si="151"/>
        <v>0</v>
      </c>
      <c r="L1373" s="57" t="str">
        <f t="shared" si="152"/>
        <v>Gypsy Lights</v>
      </c>
      <c r="M1373" s="57" t="str">
        <f t="shared" si="153"/>
        <v>Gypsy Lights</v>
      </c>
      <c r="N1373" s="61" t="str">
        <f t="shared" si="147"/>
        <v>Gypsy Lights</v>
      </c>
    </row>
    <row r="1374" spans="1:14" ht="25.15" customHeight="1" x14ac:dyDescent="0.2">
      <c r="A1374" s="70" t="s">
        <v>1134</v>
      </c>
      <c r="B1374" s="71">
        <v>1979</v>
      </c>
      <c r="C1374" s="68" t="str">
        <f>IF(ISERROR(VLOOKUP(IF(RIGHT($A1374,1)=")",LEFT($A1374,FIND(" (",$A1374)-1),$A1374),[1]ACCS!$B$2:$B$5003, 1, FALSE)), "","1")</f>
        <v/>
      </c>
      <c r="D1374" s="103" t="str">
        <f>IF($B1374="Unknown","",IF($B1374="","",IF(VALUE(LEFT($B1374,4))&lt;Calc!$J$2,"ANTIQUE","")))</f>
        <v/>
      </c>
      <c r="E1374" s="72" t="s">
        <v>24</v>
      </c>
      <c r="F1374" s="121"/>
      <c r="G1374" s="121" t="s">
        <v>26</v>
      </c>
      <c r="H1374" s="62" t="str">
        <f t="shared" si="148"/>
        <v>Japonica</v>
      </c>
      <c r="I1374" s="18">
        <f t="shared" si="149"/>
        <v>0</v>
      </c>
      <c r="J1374" s="18">
        <f t="shared" si="150"/>
        <v>0</v>
      </c>
      <c r="K1374" s="18">
        <f t="shared" si="151"/>
        <v>0</v>
      </c>
      <c r="L1374" s="57" t="str">
        <f t="shared" si="152"/>
        <v>Gypsy Rose</v>
      </c>
      <c r="M1374" s="57" t="str">
        <f t="shared" si="153"/>
        <v>Gypsy Rose</v>
      </c>
      <c r="N1374" s="61" t="str">
        <f t="shared" si="147"/>
        <v>Gypsy Rose</v>
      </c>
    </row>
    <row r="1375" spans="1:14" ht="25.15" customHeight="1" x14ac:dyDescent="0.2">
      <c r="A1375" s="70" t="s">
        <v>3345</v>
      </c>
      <c r="B1375" s="71">
        <v>1848</v>
      </c>
      <c r="C1375" s="68" t="str">
        <f>IF(ISERROR(VLOOKUP(IF(RIGHT($A1375,1)=")",LEFT($A1375,FIND(" (",$A1375)-1),$A1375),[1]ACCS!$B$2:$B$5003, 1, FALSE)), "","1")</f>
        <v>1</v>
      </c>
      <c r="D1375" s="103" t="str">
        <f>IF($B1375="Unknown","",IF($B1375="","",IF(VALUE(LEFT($B1375,4))&lt;Calc!$J$2,"ANTIQUE","")))</f>
        <v>ANTIQUE</v>
      </c>
      <c r="E1375" s="72" t="s">
        <v>24</v>
      </c>
      <c r="F1375" s="121"/>
      <c r="G1375" s="121"/>
      <c r="H1375" s="62" t="str">
        <f t="shared" si="148"/>
        <v>Japonica</v>
      </c>
      <c r="I1375" s="18">
        <f t="shared" si="149"/>
        <v>0</v>
      </c>
      <c r="J1375" s="18">
        <f t="shared" si="150"/>
        <v>0</v>
      </c>
      <c r="K1375" s="18">
        <f t="shared" si="151"/>
        <v>0</v>
      </c>
      <c r="L1375" s="57" t="str">
        <f t="shared" si="152"/>
        <v>H. A. Downing (Helen of Troy, Lauren Bacall)</v>
      </c>
      <c r="M1375" s="57" t="str">
        <f t="shared" si="153"/>
        <v>H. A. Downing (Helen of Troy, Lauren Bacall)</v>
      </c>
      <c r="N1375" s="61" t="str">
        <f t="shared" si="147"/>
        <v>H. A. Downing</v>
      </c>
    </row>
    <row r="1376" spans="1:14" ht="25.15" customHeight="1" x14ac:dyDescent="0.2">
      <c r="A1376" s="70" t="s">
        <v>1135</v>
      </c>
      <c r="B1376" s="71">
        <v>1986</v>
      </c>
      <c r="C1376" s="68" t="str">
        <f>IF(ISERROR(VLOOKUP(IF(RIGHT($A1376,1)=")",LEFT($A1376,FIND(" (",$A1376)-1),$A1376),[1]ACCS!$B$2:$B$5003, 1, FALSE)), "","1")</f>
        <v>1</v>
      </c>
      <c r="D1376" s="103" t="str">
        <f>IF($B1376="Unknown","",IF($B1376="","",IF(VALUE(LEFT($B1376,4))&lt;Calc!$J$2,"ANTIQUE","")))</f>
        <v/>
      </c>
      <c r="E1376" s="72" t="s">
        <v>24</v>
      </c>
      <c r="F1376" s="121"/>
      <c r="G1376" s="121" t="s">
        <v>26</v>
      </c>
      <c r="H1376" s="62" t="str">
        <f t="shared" si="148"/>
        <v>Japonica</v>
      </c>
      <c r="I1376" s="18">
        <f t="shared" si="149"/>
        <v>0</v>
      </c>
      <c r="J1376" s="18">
        <f t="shared" si="150"/>
        <v>0</v>
      </c>
      <c r="K1376" s="18">
        <f t="shared" si="151"/>
        <v>0</v>
      </c>
      <c r="L1376" s="57" t="str">
        <f t="shared" si="152"/>
        <v>H. C. Scott</v>
      </c>
      <c r="M1376" s="57" t="str">
        <f t="shared" si="153"/>
        <v>H. C. Scott</v>
      </c>
      <c r="N1376" s="61" t="str">
        <f t="shared" si="147"/>
        <v>H. C. Scott</v>
      </c>
    </row>
    <row r="1377" spans="1:14" ht="25.15" customHeight="1" x14ac:dyDescent="0.2">
      <c r="A1377" s="70" t="s">
        <v>1136</v>
      </c>
      <c r="B1377" s="71">
        <v>1948</v>
      </c>
      <c r="C1377" s="68" t="str">
        <f>IF(ISERROR(VLOOKUP(IF(RIGHT($A1377,1)=")",LEFT($A1377,FIND(" (",$A1377)-1),$A1377),[1]ACCS!$B$2:$B$5003, 1, FALSE)), "","1")</f>
        <v/>
      </c>
      <c r="D1377" s="103" t="str">
        <f>IF($B1377="Unknown","",IF($B1377="","",IF(VALUE(LEFT($B1377,4))&lt;Calc!$J$2,"ANTIQUE","")))</f>
        <v/>
      </c>
      <c r="E1377" s="72" t="s">
        <v>24</v>
      </c>
      <c r="F1377" s="121"/>
      <c r="G1377" s="121"/>
      <c r="H1377" s="62" t="str">
        <f t="shared" si="148"/>
        <v>Japonica</v>
      </c>
      <c r="I1377" s="18">
        <f t="shared" si="149"/>
        <v>0</v>
      </c>
      <c r="J1377" s="18">
        <f t="shared" si="150"/>
        <v>0</v>
      </c>
      <c r="K1377" s="18">
        <f t="shared" si="151"/>
        <v>0</v>
      </c>
      <c r="L1377" s="57" t="str">
        <f t="shared" si="152"/>
        <v>H. G. McCord (Grady McCord)</v>
      </c>
      <c r="M1377" s="57" t="str">
        <f t="shared" si="153"/>
        <v>H. G. McCord (Grady McCord)</v>
      </c>
      <c r="N1377" s="61" t="str">
        <f t="shared" si="147"/>
        <v>H. G. McCord</v>
      </c>
    </row>
    <row r="1378" spans="1:14" ht="25.15" customHeight="1" x14ac:dyDescent="0.2">
      <c r="A1378" s="99" t="s">
        <v>3194</v>
      </c>
      <c r="B1378" s="100">
        <v>1912</v>
      </c>
      <c r="C1378" s="68" t="str">
        <f>IF(ISERROR(VLOOKUP(IF(RIGHT($A1378,1)=")",LEFT($A1378,FIND(" (",$A1378)-1),$A1378),[1]ACCS!$B$2:$B$5003, 1, FALSE)), "","1")</f>
        <v>1</v>
      </c>
      <c r="D1378" s="115" t="str">
        <f>IF($B1378="Unknown","",IF($B1378="","",IF(VALUE(LEFT($B1378,4))&lt;Calc!$J$2,"ANTIQUE","")))</f>
        <v/>
      </c>
      <c r="E1378" s="53" t="s">
        <v>24</v>
      </c>
      <c r="F1378" s="121"/>
      <c r="G1378" s="121"/>
      <c r="H1378" s="62" t="str">
        <f t="shared" si="148"/>
        <v>Japonica [Higo]</v>
      </c>
      <c r="I1378" s="18">
        <f t="shared" si="149"/>
        <v>6</v>
      </c>
      <c r="J1378" s="18">
        <f t="shared" si="150"/>
        <v>0</v>
      </c>
      <c r="K1378" s="18">
        <f t="shared" si="151"/>
        <v>0</v>
      </c>
      <c r="L1378" s="57" t="str">
        <f t="shared" si="152"/>
        <v>Hagoromo (Higo)</v>
      </c>
      <c r="M1378" s="57" t="str">
        <f t="shared" si="153"/>
        <v>Hagoromo (Higo)</v>
      </c>
      <c r="N1378" s="61" t="str">
        <f t="shared" si="147"/>
        <v>Hagoromo</v>
      </c>
    </row>
    <row r="1379" spans="1:14" ht="25.15" customHeight="1" x14ac:dyDescent="0.2">
      <c r="A1379" s="70" t="s">
        <v>1137</v>
      </c>
      <c r="B1379" s="71">
        <v>1929</v>
      </c>
      <c r="C1379" s="68" t="str">
        <f>IF(ISERROR(VLOOKUP(IF(RIGHT($A1379,1)=")",LEFT($A1379,FIND(" (",$A1379)-1),$A1379),[1]ACCS!$B$2:$B$5003, 1, FALSE)), "","1")</f>
        <v>1</v>
      </c>
      <c r="D1379" s="103" t="str">
        <f>IF($B1379="Unknown","",IF($B1379="","",IF(VALUE(LEFT($B1379,4))&lt;Calc!$J$2,"ANTIQUE","")))</f>
        <v/>
      </c>
      <c r="E1379" s="72" t="s">
        <v>21</v>
      </c>
      <c r="F1379" s="121" t="s">
        <v>5</v>
      </c>
      <c r="G1379" s="121"/>
      <c r="H1379" s="62" t="str">
        <f t="shared" si="148"/>
        <v>Japonica</v>
      </c>
      <c r="I1379" s="18">
        <f t="shared" si="149"/>
        <v>0</v>
      </c>
      <c r="J1379" s="18">
        <f t="shared" si="150"/>
        <v>0</v>
      </c>
      <c r="K1379" s="18">
        <f t="shared" si="151"/>
        <v>0</v>
      </c>
      <c r="L1379" s="57" t="str">
        <f t="shared" si="152"/>
        <v>Haku-rakuten</v>
      </c>
      <c r="M1379" s="57" t="str">
        <f t="shared" si="153"/>
        <v>Haku-rakuten</v>
      </c>
      <c r="N1379" s="61" t="str">
        <f t="shared" si="147"/>
        <v>Haku-rakuten</v>
      </c>
    </row>
    <row r="1380" spans="1:14" ht="25.15" customHeight="1" x14ac:dyDescent="0.2">
      <c r="A1380" s="99" t="s">
        <v>3252</v>
      </c>
      <c r="B1380" s="100">
        <v>1964</v>
      </c>
      <c r="C1380" s="68" t="str">
        <f>IF(ISERROR(VLOOKUP(IF(RIGHT($A1380,1)=")",LEFT($A1380,FIND(" (",$A1380)-1),$A1380),[1]ACCS!$B$2:$B$5003, 1, FALSE)), "","1")</f>
        <v>1</v>
      </c>
      <c r="D1380" s="115" t="str">
        <f>IF($B1380="Unknown","",IF($B1380="","",IF(VALUE(LEFT($B1380,4))&lt;Calc!$J$2,"ANTIQUE","")))</f>
        <v/>
      </c>
      <c r="E1380" s="53" t="s">
        <v>37</v>
      </c>
      <c r="F1380" s="121"/>
      <c r="G1380" s="121"/>
      <c r="H1380" s="62" t="str">
        <f t="shared" si="148"/>
        <v>Japonica [Higo]</v>
      </c>
      <c r="I1380" s="18">
        <f t="shared" si="149"/>
        <v>6</v>
      </c>
      <c r="J1380" s="18">
        <f t="shared" si="150"/>
        <v>0</v>
      </c>
      <c r="K1380" s="18">
        <f t="shared" si="151"/>
        <v>0</v>
      </c>
      <c r="L1380" s="57" t="str">
        <f t="shared" si="152"/>
        <v>Hakusen (Higo)</v>
      </c>
      <c r="M1380" s="57" t="str">
        <f t="shared" si="153"/>
        <v>Hakusen (Higo)</v>
      </c>
      <c r="N1380" s="61" t="str">
        <f t="shared" si="147"/>
        <v>Hakusen</v>
      </c>
    </row>
    <row r="1381" spans="1:14" ht="25.15" customHeight="1" x14ac:dyDescent="0.2">
      <c r="A1381" s="99" t="s">
        <v>3195</v>
      </c>
      <c r="B1381" s="100" t="s">
        <v>3249</v>
      </c>
      <c r="C1381" s="68" t="str">
        <f>IF(ISERROR(VLOOKUP(IF(RIGHT($A1381,1)=")",LEFT($A1381,FIND(" (",$A1381)-1),$A1381),[1]ACCS!$B$2:$B$5003, 1, FALSE)), "","1")</f>
        <v/>
      </c>
      <c r="D1381" s="115" t="str">
        <f>IF($B1381="Unknown","",IF($B1381="","",IF(VALUE(LEFT($B1381,4))&lt;Calc!$J$2,"ANTIQUE","")))</f>
        <v>ANTIQUE</v>
      </c>
      <c r="E1381" s="53" t="s">
        <v>37</v>
      </c>
      <c r="F1381" s="121"/>
      <c r="G1381" s="121"/>
      <c r="H1381" s="62" t="str">
        <f t="shared" si="148"/>
        <v>Japonica [Higo]</v>
      </c>
      <c r="I1381" s="18">
        <f t="shared" si="149"/>
        <v>6</v>
      </c>
      <c r="J1381" s="18">
        <f t="shared" si="150"/>
        <v>0</v>
      </c>
      <c r="K1381" s="18">
        <f t="shared" si="151"/>
        <v>0</v>
      </c>
      <c r="L1381" s="57" t="str">
        <f t="shared" si="152"/>
        <v>Haku-taka (Higo)</v>
      </c>
      <c r="M1381" s="57" t="str">
        <f t="shared" si="153"/>
        <v>Haku-taka (Higo)</v>
      </c>
      <c r="N1381" s="61" t="str">
        <f t="shared" si="147"/>
        <v>Haku-taka</v>
      </c>
    </row>
    <row r="1382" spans="1:14" ht="25.15" customHeight="1" x14ac:dyDescent="0.2">
      <c r="A1382" s="70" t="s">
        <v>1138</v>
      </c>
      <c r="B1382" s="71">
        <v>1934</v>
      </c>
      <c r="C1382" s="68" t="str">
        <f>IF(ISERROR(VLOOKUP(IF(RIGHT($A1382,1)=")",LEFT($A1382,FIND(" (",$A1382)-1),$A1382),[1]ACCS!$B$2:$B$5003, 1, FALSE)), "","1")</f>
        <v>1</v>
      </c>
      <c r="D1382" s="103" t="str">
        <f>IF($B1382="Unknown","",IF($B1382="","",IF(VALUE(LEFT($B1382,4))&lt;Calc!$J$2,"ANTIQUE","")))</f>
        <v/>
      </c>
      <c r="E1382" s="72" t="s">
        <v>24</v>
      </c>
      <c r="F1382" s="121" t="s">
        <v>5</v>
      </c>
      <c r="G1382" s="121"/>
      <c r="H1382" s="62" t="str">
        <f t="shared" si="148"/>
        <v>Japonica</v>
      </c>
      <c r="I1382" s="18">
        <f t="shared" si="149"/>
        <v>0</v>
      </c>
      <c r="J1382" s="18">
        <f t="shared" si="150"/>
        <v>0</v>
      </c>
      <c r="K1382" s="18">
        <f t="shared" si="151"/>
        <v>0</v>
      </c>
      <c r="L1382" s="57" t="str">
        <f t="shared" si="152"/>
        <v>Haku-tsuru</v>
      </c>
      <c r="M1382" s="57" t="str">
        <f t="shared" si="153"/>
        <v>Haku-tsuru</v>
      </c>
      <c r="N1382" s="61" t="str">
        <f t="shared" si="147"/>
        <v>Haku-tsuru</v>
      </c>
    </row>
    <row r="1383" spans="1:14" ht="25.15" customHeight="1" x14ac:dyDescent="0.2">
      <c r="A1383" s="70" t="s">
        <v>3346</v>
      </c>
      <c r="B1383" s="71">
        <v>1855</v>
      </c>
      <c r="C1383" s="68" t="str">
        <f>IF(ISERROR(VLOOKUP(IF(RIGHT($A1383,1)=")",LEFT($A1383,FIND(" (",$A1383)-1),$A1383),[1]ACCS!$B$2:$B$5003, 1, FALSE)), "","1")</f>
        <v/>
      </c>
      <c r="D1383" s="103" t="str">
        <f>IF($B1383="Unknown","",IF($B1383="","",IF(VALUE(LEFT($B1383,4))&lt;Calc!$J$2,"ANTIQUE","")))</f>
        <v>ANTIQUE</v>
      </c>
      <c r="E1383" s="72" t="s">
        <v>21</v>
      </c>
      <c r="F1383" s="121"/>
      <c r="G1383" s="121"/>
      <c r="H1383" s="62" t="str">
        <f t="shared" si="148"/>
        <v>Japonica</v>
      </c>
      <c r="I1383" s="18">
        <f t="shared" si="149"/>
        <v>0</v>
      </c>
      <c r="J1383" s="18">
        <f t="shared" si="150"/>
        <v>0</v>
      </c>
      <c r="K1383" s="18">
        <f t="shared" si="151"/>
        <v>0</v>
      </c>
      <c r="L1383" s="57" t="str">
        <f t="shared" si="152"/>
        <v xml:space="preserve">Hall Townes (See Regina Dei Giganti) </v>
      </c>
      <c r="M1383" s="57" t="str">
        <f t="shared" si="153"/>
        <v xml:space="preserve">Hall Townes (See Regina Dei Giganti) </v>
      </c>
      <c r="N1383" s="61" t="str">
        <f t="shared" si="147"/>
        <v xml:space="preserve">Hall Townes (See Regina Dei Giganti) </v>
      </c>
    </row>
    <row r="1384" spans="1:14" ht="25.15" customHeight="1" x14ac:dyDescent="0.2">
      <c r="A1384" s="70" t="s">
        <v>1139</v>
      </c>
      <c r="B1384" s="71">
        <v>1986</v>
      </c>
      <c r="C1384" s="68" t="str">
        <f>IF(ISERROR(VLOOKUP(IF(RIGHT($A1384,1)=")",LEFT($A1384,FIND(" (",$A1384)-1),$A1384),[1]ACCS!$B$2:$B$5003, 1, FALSE)), "","1")</f>
        <v>1</v>
      </c>
      <c r="D1384" s="103" t="str">
        <f>IF($B1384="Unknown","",IF($B1384="","",IF(VALUE(LEFT($B1384,4))&lt;Calc!$J$2,"ANTIQUE","")))</f>
        <v/>
      </c>
      <c r="E1384" s="72" t="s">
        <v>29</v>
      </c>
      <c r="F1384" s="121" t="s">
        <v>5</v>
      </c>
      <c r="G1384" s="121"/>
      <c r="H1384" s="62" t="str">
        <f t="shared" si="148"/>
        <v>Japonica</v>
      </c>
      <c r="I1384" s="18">
        <f t="shared" si="149"/>
        <v>0</v>
      </c>
      <c r="J1384" s="18">
        <f t="shared" si="150"/>
        <v>0</v>
      </c>
      <c r="K1384" s="18">
        <f t="shared" si="151"/>
        <v>0</v>
      </c>
      <c r="L1384" s="57" t="str">
        <f t="shared" si="152"/>
        <v>Hallelujah</v>
      </c>
      <c r="M1384" s="57" t="str">
        <f t="shared" si="153"/>
        <v>Hallelujah</v>
      </c>
      <c r="N1384" s="61" t="str">
        <f t="shared" si="147"/>
        <v>Hallelujah</v>
      </c>
    </row>
    <row r="1385" spans="1:14" ht="25.15" customHeight="1" x14ac:dyDescent="0.2">
      <c r="A1385" s="70" t="s">
        <v>1140</v>
      </c>
      <c r="B1385" s="71">
        <v>1966</v>
      </c>
      <c r="C1385" s="68" t="str">
        <f>IF(ISERROR(VLOOKUP(IF(RIGHT($A1385,1)=")",LEFT($A1385,FIND(" (",$A1385)-1),$A1385),[1]ACCS!$B$2:$B$5003, 1, FALSE)), "","1")</f>
        <v/>
      </c>
      <c r="D1385" s="103" t="str">
        <f>IF($B1385="Unknown","",IF($B1385="","",IF(VALUE(LEFT($B1385,4))&lt;Calc!$J$2,"ANTIQUE","")))</f>
        <v/>
      </c>
      <c r="E1385" s="72" t="s">
        <v>37</v>
      </c>
      <c r="F1385" s="121"/>
      <c r="G1385" s="121"/>
      <c r="H1385" s="62" t="str">
        <f t="shared" si="148"/>
        <v>Japonica</v>
      </c>
      <c r="I1385" s="18">
        <f t="shared" si="149"/>
        <v>0</v>
      </c>
      <c r="J1385" s="18">
        <f t="shared" si="150"/>
        <v>0</v>
      </c>
      <c r="K1385" s="18">
        <f t="shared" si="151"/>
        <v>0</v>
      </c>
      <c r="L1385" s="57" t="str">
        <f t="shared" si="152"/>
        <v>Hallie Bland</v>
      </c>
      <c r="M1385" s="57" t="str">
        <f t="shared" si="153"/>
        <v>Hallie Bland</v>
      </c>
      <c r="N1385" s="61" t="str">
        <f t="shared" si="147"/>
        <v>Hallie Bland</v>
      </c>
    </row>
    <row r="1386" spans="1:14" ht="25.15" customHeight="1" x14ac:dyDescent="0.2">
      <c r="A1386" s="70" t="s">
        <v>1141</v>
      </c>
      <c r="B1386" s="71">
        <v>1958</v>
      </c>
      <c r="C1386" s="68" t="str">
        <f>IF(ISERROR(VLOOKUP(IF(RIGHT($A1386,1)=")",LEFT($A1386,FIND(" (",$A1386)-1),$A1386),[1]ACCS!$B$2:$B$5003, 1, FALSE)), "","1")</f>
        <v/>
      </c>
      <c r="D1386" s="103" t="str">
        <f>IF($B1386="Unknown","",IF($B1386="","",IF(VALUE(LEFT($B1386,4))&lt;Calc!$J$2,"ANTIQUE","")))</f>
        <v/>
      </c>
      <c r="E1386" s="72" t="s">
        <v>37</v>
      </c>
      <c r="F1386" s="121" t="s">
        <v>5</v>
      </c>
      <c r="G1386" s="121"/>
      <c r="H1386" s="62" t="str">
        <f t="shared" si="148"/>
        <v>Japonica</v>
      </c>
      <c r="I1386" s="18">
        <f t="shared" si="149"/>
        <v>0</v>
      </c>
      <c r="J1386" s="18">
        <f t="shared" si="150"/>
        <v>0</v>
      </c>
      <c r="K1386" s="18">
        <f t="shared" si="151"/>
        <v>0</v>
      </c>
      <c r="L1386" s="57" t="str">
        <f t="shared" si="152"/>
        <v>Hallmark</v>
      </c>
      <c r="M1386" s="57" t="str">
        <f t="shared" si="153"/>
        <v>Hallmark</v>
      </c>
      <c r="N1386" s="61" t="str">
        <f t="shared" si="147"/>
        <v>Hallmark</v>
      </c>
    </row>
    <row r="1387" spans="1:14" ht="25.15" customHeight="1" x14ac:dyDescent="0.2">
      <c r="A1387" s="70" t="s">
        <v>1142</v>
      </c>
      <c r="B1387" s="71">
        <v>1985</v>
      </c>
      <c r="C1387" s="68" t="str">
        <f>IF(ISERROR(VLOOKUP(IF(RIGHT($A1387,1)=")",LEFT($A1387,FIND(" (",$A1387)-1),$A1387),[1]ACCS!$B$2:$B$5003, 1, FALSE)), "","1")</f>
        <v>1</v>
      </c>
      <c r="D1387" s="103" t="str">
        <f>IF($B1387="Unknown","",IF($B1387="","",IF(VALUE(LEFT($B1387,4))&lt;Calc!$J$2,"ANTIQUE","")))</f>
        <v/>
      </c>
      <c r="E1387" s="72" t="s">
        <v>29</v>
      </c>
      <c r="F1387" s="121"/>
      <c r="G1387" s="121"/>
      <c r="H1387" s="62" t="str">
        <f t="shared" si="148"/>
        <v>Reticulata</v>
      </c>
      <c r="I1387" s="18">
        <f t="shared" si="149"/>
        <v>1</v>
      </c>
      <c r="J1387" s="18">
        <f t="shared" si="150"/>
        <v>0</v>
      </c>
      <c r="K1387" s="18">
        <f t="shared" si="151"/>
        <v>0</v>
      </c>
      <c r="L1387" s="57" t="str">
        <f t="shared" si="152"/>
        <v>Hall's Pride</v>
      </c>
      <c r="M1387" s="57" t="str">
        <f t="shared" si="153"/>
        <v>Hall's Pride</v>
      </c>
      <c r="N1387" s="61" t="str">
        <f t="shared" si="147"/>
        <v>Hall's Pride</v>
      </c>
    </row>
    <row r="1388" spans="1:14" ht="25.15" customHeight="1" x14ac:dyDescent="0.2">
      <c r="A1388" s="70" t="s">
        <v>1143</v>
      </c>
      <c r="B1388" s="71">
        <v>2008</v>
      </c>
      <c r="C1388" s="68" t="str">
        <f>IF(ISERROR(VLOOKUP(IF(RIGHT($A1388,1)=")",LEFT($A1388,FIND(" (",$A1388)-1),$A1388),[1]ACCS!$B$2:$B$5003, 1, FALSE)), "","1")</f>
        <v>1</v>
      </c>
      <c r="D1388" s="103" t="str">
        <f>IF($B1388="Unknown","",IF($B1388="","",IF(VALUE(LEFT($B1388,4))&lt;Calc!$J$2,"ANTIQUE","")))</f>
        <v/>
      </c>
      <c r="E1388" s="72" t="s">
        <v>47</v>
      </c>
      <c r="F1388" s="121"/>
      <c r="G1388" s="121"/>
      <c r="H1388" s="62" t="str">
        <f t="shared" si="148"/>
        <v>NRH</v>
      </c>
      <c r="I1388" s="18">
        <f t="shared" si="149"/>
        <v>2</v>
      </c>
      <c r="J1388" s="18">
        <f t="shared" si="150"/>
        <v>0</v>
      </c>
      <c r="K1388" s="18">
        <f t="shared" si="151"/>
        <v>0</v>
      </c>
      <c r="L1388" s="57" t="str">
        <f t="shared" si="152"/>
        <v>Hallstone Spicy</v>
      </c>
      <c r="M1388" s="57" t="str">
        <f t="shared" si="153"/>
        <v>Hallstone Spicy</v>
      </c>
      <c r="N1388" s="61" t="str">
        <f t="shared" si="147"/>
        <v>Hallstone Spicy</v>
      </c>
    </row>
    <row r="1389" spans="1:14" ht="25.15" customHeight="1" x14ac:dyDescent="0.2">
      <c r="A1389" s="70" t="s">
        <v>1144</v>
      </c>
      <c r="B1389" s="71">
        <v>1930</v>
      </c>
      <c r="C1389" s="68" t="str">
        <f>IF(ISERROR(VLOOKUP(IF(RIGHT($A1389,1)=")",LEFT($A1389,FIND(" (",$A1389)-1),$A1389),[1]ACCS!$B$2:$B$5003, 1, FALSE)), "","1")</f>
        <v>1</v>
      </c>
      <c r="D1389" s="103" t="str">
        <f>IF($B1389="Unknown","",IF($B1389="","",IF(VALUE(LEFT($B1389,4))&lt;Calc!$J$2,"ANTIQUE","")))</f>
        <v/>
      </c>
      <c r="E1389" s="72" t="s">
        <v>21</v>
      </c>
      <c r="F1389" s="121"/>
      <c r="G1389" s="121"/>
      <c r="H1389" s="62" t="str">
        <f t="shared" si="148"/>
        <v>Japonica</v>
      </c>
      <c r="I1389" s="18">
        <f t="shared" si="149"/>
        <v>0</v>
      </c>
      <c r="J1389" s="18">
        <f t="shared" si="150"/>
        <v>0</v>
      </c>
      <c r="K1389" s="18">
        <f t="shared" si="151"/>
        <v>0</v>
      </c>
      <c r="L1389" s="57" t="str">
        <f t="shared" si="152"/>
        <v>Hana-fuki (Chalice)</v>
      </c>
      <c r="M1389" s="57" t="str">
        <f t="shared" si="153"/>
        <v>Hana-fuki (Chalice)</v>
      </c>
      <c r="N1389" s="61" t="str">
        <f t="shared" si="147"/>
        <v>Hana-fuki</v>
      </c>
    </row>
    <row r="1390" spans="1:14" ht="25.15" customHeight="1" x14ac:dyDescent="0.2">
      <c r="A1390" s="70" t="s">
        <v>1145</v>
      </c>
      <c r="B1390" s="71">
        <v>1905</v>
      </c>
      <c r="C1390" s="68" t="str">
        <f>IF(ISERROR(VLOOKUP(IF(RIGHT($A1390,1)=")",LEFT($A1390,FIND(" (",$A1390)-1),$A1390),[1]ACCS!$B$2:$B$5003, 1, FALSE)), "","1")</f>
        <v>1</v>
      </c>
      <c r="D1390" s="103" t="str">
        <f>IF($B1390="Unknown","",IF($B1390="","",IF(VALUE(LEFT($B1390,4))&lt;Calc!$J$2,"ANTIQUE","")))</f>
        <v/>
      </c>
      <c r="E1390" s="72" t="s">
        <v>24</v>
      </c>
      <c r="F1390" s="121"/>
      <c r="G1390" s="121"/>
      <c r="H1390" s="62" t="str">
        <f t="shared" si="148"/>
        <v>Sasanqua</v>
      </c>
      <c r="I1390" s="18">
        <f t="shared" si="149"/>
        <v>3</v>
      </c>
      <c r="J1390" s="18">
        <f t="shared" si="150"/>
        <v>0</v>
      </c>
      <c r="K1390" s="18">
        <f t="shared" si="151"/>
        <v>0</v>
      </c>
      <c r="L1390" s="57" t="str">
        <f t="shared" si="152"/>
        <v>Hana-jiman</v>
      </c>
      <c r="M1390" s="57" t="str">
        <f t="shared" si="153"/>
        <v>Hana-jiman</v>
      </c>
      <c r="N1390" s="61" t="str">
        <f t="shared" si="147"/>
        <v>Hana-jiman</v>
      </c>
    </row>
    <row r="1391" spans="1:14" ht="25.15" customHeight="1" x14ac:dyDescent="0.2">
      <c r="A1391" s="70" t="s">
        <v>3655</v>
      </c>
      <c r="B1391" s="71">
        <v>1970</v>
      </c>
      <c r="C1391" s="68" t="str">
        <f>IF(ISERROR(VLOOKUP(IF(RIGHT($A1391,1)=")",LEFT($A1391,FIND(" (",$A1391)-1),$A1391),[1]ACCS!$B$2:$B$5003, 1, FALSE)), "","1")</f>
        <v>1</v>
      </c>
      <c r="D1391" s="103" t="str">
        <f>IF($B1391="Unknown","",IF($B1391="","",IF(VALUE(LEFT($B1391,4))&lt;Calc!$J$2,"ANTIQUE","")))</f>
        <v/>
      </c>
      <c r="E1391" s="72" t="s">
        <v>21</v>
      </c>
      <c r="F1391" s="121"/>
      <c r="G1391" s="121"/>
      <c r="H1391" s="62" t="str">
        <f t="shared" si="148"/>
        <v>Specie</v>
      </c>
      <c r="I1391" s="18">
        <f t="shared" si="149"/>
        <v>7</v>
      </c>
      <c r="J1391" s="18">
        <f t="shared" si="150"/>
        <v>7</v>
      </c>
      <c r="K1391" s="18">
        <f t="shared" si="151"/>
        <v>0</v>
      </c>
      <c r="L1391" s="57" t="str">
        <f t="shared" si="152"/>
        <v>Hanamigasa</v>
      </c>
      <c r="M1391" s="57" t="str">
        <f t="shared" si="153"/>
        <v>Hanamigasa</v>
      </c>
      <c r="N1391" s="61" t="str">
        <f t="shared" si="147"/>
        <v>Hanamigasa</v>
      </c>
    </row>
    <row r="1392" spans="1:14" ht="25.15" customHeight="1" x14ac:dyDescent="0.2">
      <c r="A1392" s="70" t="s">
        <v>1146</v>
      </c>
      <c r="B1392" s="71">
        <v>1996</v>
      </c>
      <c r="C1392" s="68" t="str">
        <f>IF(ISERROR(VLOOKUP(IF(RIGHT($A1392,1)=")",LEFT($A1392,FIND(" (",$A1392)-1),$A1392),[1]ACCS!$B$2:$B$5003, 1, FALSE)), "","1")</f>
        <v/>
      </c>
      <c r="D1392" s="103" t="str">
        <f>IF($B1392="Unknown","",IF($B1392="","",IF(VALUE(LEFT($B1392,4))&lt;Calc!$J$2,"ANTIQUE","")))</f>
        <v/>
      </c>
      <c r="E1392" s="72" t="s">
        <v>21</v>
      </c>
      <c r="F1392" s="121"/>
      <c r="G1392" s="121"/>
      <c r="H1392" s="62" t="str">
        <f t="shared" si="148"/>
        <v>Sasanqua</v>
      </c>
      <c r="I1392" s="18">
        <f t="shared" si="149"/>
        <v>3</v>
      </c>
      <c r="J1392" s="18">
        <f t="shared" si="150"/>
        <v>0</v>
      </c>
      <c r="K1392" s="18">
        <f t="shared" si="151"/>
        <v>0</v>
      </c>
      <c r="L1392" s="57" t="str">
        <f t="shared" si="152"/>
        <v>Hana-nana</v>
      </c>
      <c r="M1392" s="57" t="str">
        <f t="shared" si="153"/>
        <v>Hana-nana</v>
      </c>
      <c r="N1392" s="61" t="str">
        <f t="shared" si="147"/>
        <v>Hana-nana</v>
      </c>
    </row>
    <row r="1393" spans="1:14" ht="25.15" customHeight="1" x14ac:dyDescent="0.2">
      <c r="A1393" s="70" t="s">
        <v>1147</v>
      </c>
      <c r="B1393" s="71">
        <v>1975</v>
      </c>
      <c r="C1393" s="68" t="str">
        <f>IF(ISERROR(VLOOKUP(IF(RIGHT($A1393,1)=")",LEFT($A1393,FIND(" (",$A1393)-1),$A1393),[1]ACCS!$B$2:$B$5003, 1, FALSE)), "","1")</f>
        <v>1</v>
      </c>
      <c r="D1393" s="103" t="str">
        <f>IF($B1393="Unknown","",IF($B1393="","",IF(VALUE(LEFT($B1393,4))&lt;Calc!$J$2,"ANTIQUE","")))</f>
        <v/>
      </c>
      <c r="E1393" s="72" t="s">
        <v>37</v>
      </c>
      <c r="F1393" s="121"/>
      <c r="G1393" s="121"/>
      <c r="H1393" s="62" t="str">
        <f t="shared" si="148"/>
        <v>Japonica</v>
      </c>
      <c r="I1393" s="18">
        <f t="shared" si="149"/>
        <v>0</v>
      </c>
      <c r="J1393" s="18">
        <f t="shared" si="150"/>
        <v>0</v>
      </c>
      <c r="K1393" s="18">
        <f t="shared" si="151"/>
        <v>0</v>
      </c>
      <c r="L1393" s="57" t="str">
        <f t="shared" si="152"/>
        <v>Hana-no-sato (Flower Village)</v>
      </c>
      <c r="M1393" s="57" t="str">
        <f t="shared" si="153"/>
        <v>Hana-no-sato (Flower Village)</v>
      </c>
      <c r="N1393" s="61" t="str">
        <f t="shared" si="147"/>
        <v>Hana-no-sato</v>
      </c>
    </row>
    <row r="1394" spans="1:14" ht="25.15" customHeight="1" x14ac:dyDescent="0.2">
      <c r="A1394" s="70" t="s">
        <v>1148</v>
      </c>
      <c r="B1394" s="71">
        <v>1986</v>
      </c>
      <c r="C1394" s="68" t="str">
        <f>IF(ISERROR(VLOOKUP(IF(RIGHT($A1394,1)=")",LEFT($A1394,FIND(" (",$A1394)-1),$A1394),[1]ACCS!$B$2:$B$5003, 1, FALSE)), "","1")</f>
        <v>1</v>
      </c>
      <c r="D1394" s="103" t="str">
        <f>IF($B1394="Unknown","",IF($B1394="","",IF(VALUE(LEFT($B1394,4))&lt;Calc!$J$2,"ANTIQUE","")))</f>
        <v/>
      </c>
      <c r="E1394" s="72" t="s">
        <v>37</v>
      </c>
      <c r="F1394" s="121"/>
      <c r="G1394" s="121"/>
      <c r="H1394" s="62" t="str">
        <f t="shared" si="148"/>
        <v>Reticulata</v>
      </c>
      <c r="I1394" s="18">
        <f t="shared" si="149"/>
        <v>1</v>
      </c>
      <c r="J1394" s="18">
        <f t="shared" si="150"/>
        <v>0</v>
      </c>
      <c r="K1394" s="18">
        <f t="shared" si="151"/>
        <v>0</v>
      </c>
      <c r="L1394" s="57" t="str">
        <f t="shared" si="152"/>
        <v>Hank Stone</v>
      </c>
      <c r="M1394" s="57" t="str">
        <f t="shared" si="153"/>
        <v>Hank Stone</v>
      </c>
      <c r="N1394" s="61" t="str">
        <f t="shared" si="147"/>
        <v>Hank Stone</v>
      </c>
    </row>
    <row r="1395" spans="1:14" ht="25.15" customHeight="1" x14ac:dyDescent="0.2">
      <c r="A1395" s="70" t="s">
        <v>1149</v>
      </c>
      <c r="B1395" s="71">
        <v>1977</v>
      </c>
      <c r="C1395" s="68" t="str">
        <f>IF(ISERROR(VLOOKUP(IF(RIGHT($A1395,1)=")",LEFT($A1395,FIND(" (",$A1395)-1),$A1395),[1]ACCS!$B$2:$B$5003, 1, FALSE)), "","1")</f>
        <v>1</v>
      </c>
      <c r="D1395" s="103" t="str">
        <f>IF($B1395="Unknown","",IF($B1395="","",IF(VALUE(LEFT($B1395,4))&lt;Calc!$J$2,"ANTIQUE","")))</f>
        <v/>
      </c>
      <c r="E1395" s="72" t="s">
        <v>30</v>
      </c>
      <c r="F1395" s="121"/>
      <c r="G1395" s="121"/>
      <c r="H1395" s="62" t="str">
        <f t="shared" si="148"/>
        <v>Japonica</v>
      </c>
      <c r="I1395" s="18">
        <f t="shared" si="149"/>
        <v>0</v>
      </c>
      <c r="J1395" s="18">
        <f t="shared" si="150"/>
        <v>0</v>
      </c>
      <c r="K1395" s="18">
        <f t="shared" si="151"/>
        <v>0</v>
      </c>
      <c r="L1395" s="57" t="str">
        <f t="shared" si="152"/>
        <v>Han-Ling Raspberry</v>
      </c>
      <c r="M1395" s="57" t="str">
        <f t="shared" si="153"/>
        <v>Han-Ling Raspberry</v>
      </c>
      <c r="N1395" s="61" t="str">
        <f t="shared" si="147"/>
        <v>Han-Ling Raspberry</v>
      </c>
    </row>
    <row r="1396" spans="1:14" ht="25.15" customHeight="1" x14ac:dyDescent="0.2">
      <c r="A1396" s="70" t="s">
        <v>1150</v>
      </c>
      <c r="B1396" s="71">
        <v>1977</v>
      </c>
      <c r="C1396" s="68" t="str">
        <f>IF(ISERROR(VLOOKUP(IF(RIGHT($A1396,1)=")",LEFT($A1396,FIND(" (",$A1396)-1),$A1396),[1]ACCS!$B$2:$B$5003, 1, FALSE)), "","1")</f>
        <v>1</v>
      </c>
      <c r="D1396" s="103" t="str">
        <f>IF($B1396="Unknown","",IF($B1396="","",IF(VALUE(LEFT($B1396,4))&lt;Calc!$J$2,"ANTIQUE","")))</f>
        <v/>
      </c>
      <c r="E1396" s="72" t="s">
        <v>30</v>
      </c>
      <c r="F1396" s="121" t="s">
        <v>5</v>
      </c>
      <c r="G1396" s="121"/>
      <c r="H1396" s="62" t="str">
        <f t="shared" si="148"/>
        <v>Japonica</v>
      </c>
      <c r="I1396" s="18">
        <f t="shared" si="149"/>
        <v>0</v>
      </c>
      <c r="J1396" s="18">
        <f t="shared" si="150"/>
        <v>0</v>
      </c>
      <c r="K1396" s="18">
        <f t="shared" si="151"/>
        <v>0</v>
      </c>
      <c r="L1396" s="57" t="str">
        <f t="shared" si="152"/>
        <v>Han-Ling Snow</v>
      </c>
      <c r="M1396" s="57" t="str">
        <f t="shared" si="153"/>
        <v>Han-Ling Snow</v>
      </c>
      <c r="N1396" s="61" t="str">
        <f t="shared" si="147"/>
        <v>Han-Ling Snow</v>
      </c>
    </row>
    <row r="1397" spans="1:14" ht="25.15" customHeight="1" x14ac:dyDescent="0.2">
      <c r="A1397" s="70" t="s">
        <v>1151</v>
      </c>
      <c r="B1397" s="71">
        <v>1979</v>
      </c>
      <c r="C1397" s="68" t="str">
        <f>IF(ISERROR(VLOOKUP(IF(RIGHT($A1397,1)=")",LEFT($A1397,FIND(" (",$A1397)-1),$A1397),[1]ACCS!$B$2:$B$5003, 1, FALSE)), "","1")</f>
        <v>1</v>
      </c>
      <c r="D1397" s="103" t="str">
        <f>IF($B1397="Unknown","",IF($B1397="","",IF(VALUE(LEFT($B1397,4))&lt;Calc!$J$2,"ANTIQUE","")))</f>
        <v/>
      </c>
      <c r="E1397" s="72" t="s">
        <v>37</v>
      </c>
      <c r="F1397" s="121"/>
      <c r="G1397" s="121"/>
      <c r="H1397" s="62" t="str">
        <f t="shared" si="148"/>
        <v>Japonica</v>
      </c>
      <c r="I1397" s="18">
        <f t="shared" si="149"/>
        <v>0</v>
      </c>
      <c r="J1397" s="18">
        <f t="shared" si="150"/>
        <v>0</v>
      </c>
      <c r="K1397" s="18">
        <f t="shared" si="151"/>
        <v>0</v>
      </c>
      <c r="L1397" s="57" t="str">
        <f t="shared" si="152"/>
        <v>Happy Birthday</v>
      </c>
      <c r="M1397" s="57" t="str">
        <f t="shared" si="153"/>
        <v>Happy Birthday</v>
      </c>
      <c r="N1397" s="61" t="str">
        <f t="shared" si="147"/>
        <v>Happy Birthday</v>
      </c>
    </row>
    <row r="1398" spans="1:14" ht="25.15" customHeight="1" x14ac:dyDescent="0.2">
      <c r="A1398" s="70" t="s">
        <v>1152</v>
      </c>
      <c r="B1398" s="71">
        <v>2006</v>
      </c>
      <c r="C1398" s="68" t="str">
        <f>IF(ISERROR(VLOOKUP(IF(RIGHT($A1398,1)=")",LEFT($A1398,FIND(" (",$A1398)-1),$A1398),[1]ACCS!$B$2:$B$5003, 1, FALSE)), "","1")</f>
        <v>1</v>
      </c>
      <c r="D1398" s="103" t="str">
        <f>IF($B1398="Unknown","",IF($B1398="","",IF(VALUE(LEFT($B1398,4))&lt;Calc!$J$2,"ANTIQUE","")))</f>
        <v/>
      </c>
      <c r="E1398" s="72" t="s">
        <v>21</v>
      </c>
      <c r="F1398" s="121"/>
      <c r="G1398" s="121"/>
      <c r="H1398" s="62" t="str">
        <f t="shared" si="148"/>
        <v>Japonica</v>
      </c>
      <c r="I1398" s="18">
        <f t="shared" si="149"/>
        <v>0</v>
      </c>
      <c r="J1398" s="18">
        <f t="shared" si="150"/>
        <v>0</v>
      </c>
      <c r="K1398" s="18">
        <f t="shared" si="151"/>
        <v>0</v>
      </c>
      <c r="L1398" s="57" t="str">
        <f t="shared" si="152"/>
        <v>Happy Harlequin</v>
      </c>
      <c r="M1398" s="57" t="str">
        <f t="shared" si="153"/>
        <v>Happy Harlequin</v>
      </c>
      <c r="N1398" s="61" t="str">
        <f t="shared" si="147"/>
        <v>Happy Harlequin</v>
      </c>
    </row>
    <row r="1399" spans="1:14" ht="25.15" customHeight="1" x14ac:dyDescent="0.2">
      <c r="A1399" s="70" t="s">
        <v>3171</v>
      </c>
      <c r="B1399" s="71">
        <v>1992</v>
      </c>
      <c r="C1399" s="68" t="str">
        <f>IF(ISERROR(VLOOKUP(IF(RIGHT($A1399,1)=")",LEFT($A1399,FIND(" (",$A1399)-1),$A1399),[1]ACCS!$B$2:$B$5003, 1, FALSE)), "","1")</f>
        <v>1</v>
      </c>
      <c r="D1399" s="103" t="str">
        <f>IF($B1399="Unknown","",IF($B1399="","",IF(VALUE(LEFT($B1399,4))&lt;Calc!$J$2,"ANTIQUE","")))</f>
        <v/>
      </c>
      <c r="E1399" s="72" t="s">
        <v>30</v>
      </c>
      <c r="F1399" s="121"/>
      <c r="G1399" s="121"/>
      <c r="H1399" s="62" t="str">
        <f t="shared" si="148"/>
        <v>Japonica [Higo]</v>
      </c>
      <c r="I1399" s="18">
        <f t="shared" si="149"/>
        <v>6</v>
      </c>
      <c r="J1399" s="18">
        <f t="shared" si="150"/>
        <v>0</v>
      </c>
      <c r="K1399" s="18">
        <f t="shared" si="151"/>
        <v>0</v>
      </c>
      <c r="L1399" s="57" t="str">
        <f t="shared" si="152"/>
        <v>Happy Higo (Higo)</v>
      </c>
      <c r="M1399" s="57" t="str">
        <f t="shared" si="153"/>
        <v>Happy Higo (Higo)</v>
      </c>
      <c r="N1399" s="61" t="str">
        <f t="shared" si="147"/>
        <v>Happy Higo</v>
      </c>
    </row>
    <row r="1400" spans="1:14" ht="25.15" customHeight="1" x14ac:dyDescent="0.2">
      <c r="A1400" s="70" t="s">
        <v>1153</v>
      </c>
      <c r="B1400" s="71">
        <v>1984</v>
      </c>
      <c r="C1400" s="68" t="str">
        <f>IF(ISERROR(VLOOKUP(IF(RIGHT($A1400,1)=")",LEFT($A1400,FIND(" (",$A1400)-1),$A1400),[1]ACCS!$B$2:$B$5003, 1, FALSE)), "","1")</f>
        <v>1</v>
      </c>
      <c r="D1400" s="103" t="str">
        <f>IF($B1400="Unknown","",IF($B1400="","",IF(VALUE(LEFT($B1400,4))&lt;Calc!$J$2,"ANTIQUE","")))</f>
        <v/>
      </c>
      <c r="E1400" s="72" t="s">
        <v>24</v>
      </c>
      <c r="F1400" s="121"/>
      <c r="G1400" s="121" t="s">
        <v>26</v>
      </c>
      <c r="H1400" s="62" t="str">
        <f t="shared" si="148"/>
        <v>Japonica</v>
      </c>
      <c r="I1400" s="18">
        <f t="shared" si="149"/>
        <v>0</v>
      </c>
      <c r="J1400" s="18">
        <f t="shared" si="150"/>
        <v>0</v>
      </c>
      <c r="K1400" s="18">
        <f t="shared" si="151"/>
        <v>0</v>
      </c>
      <c r="L1400" s="57" t="str">
        <f t="shared" si="152"/>
        <v>Happy Holidays</v>
      </c>
      <c r="M1400" s="57" t="str">
        <f t="shared" si="153"/>
        <v>Happy Holidays</v>
      </c>
      <c r="N1400" s="61" t="str">
        <f t="shared" ref="N1400:N1463" si="154">IF(ISNUMBER(SEARCH("See",$M1400)),$M1400,IF(ISNUMBER(SEARCH("(",$M1400)),LEFT($M1400,SEARCH("(",$M1400)-2),$M1400))</f>
        <v>Happy Holidays</v>
      </c>
    </row>
    <row r="1401" spans="1:14" ht="25.15" customHeight="1" x14ac:dyDescent="0.2">
      <c r="A1401" s="70" t="s">
        <v>1154</v>
      </c>
      <c r="B1401" s="71">
        <v>2013</v>
      </c>
      <c r="C1401" s="68" t="str">
        <f>IF(ISERROR(VLOOKUP(IF(RIGHT($A1401,1)=")",LEFT($A1401,FIND(" (",$A1401)-1),$A1401),[1]ACCS!$B$2:$B$5003, 1, FALSE)), "","1")</f>
        <v>1</v>
      </c>
      <c r="D1401" s="103" t="str">
        <f>IF($B1401="Unknown","",IF($B1401="","",IF(VALUE(LEFT($B1401,4))&lt;Calc!$J$2,"ANTIQUE","")))</f>
        <v/>
      </c>
      <c r="E1401" s="72" t="s">
        <v>24</v>
      </c>
      <c r="F1401" s="121"/>
      <c r="G1401" s="121"/>
      <c r="H1401" s="62" t="str">
        <f t="shared" si="148"/>
        <v>Japonica</v>
      </c>
      <c r="I1401" s="18">
        <f t="shared" si="149"/>
        <v>0</v>
      </c>
      <c r="J1401" s="18">
        <f t="shared" si="150"/>
        <v>0</v>
      </c>
      <c r="K1401" s="18">
        <f t="shared" si="151"/>
        <v>0</v>
      </c>
      <c r="L1401" s="57" t="str">
        <f t="shared" si="152"/>
        <v>Happy Talk</v>
      </c>
      <c r="M1401" s="57" t="str">
        <f t="shared" si="153"/>
        <v>Happy Talk</v>
      </c>
      <c r="N1401" s="61" t="str">
        <f t="shared" si="154"/>
        <v>Happy Talk</v>
      </c>
    </row>
    <row r="1402" spans="1:14" ht="25.15" customHeight="1" x14ac:dyDescent="0.2">
      <c r="A1402" s="70" t="s">
        <v>1155</v>
      </c>
      <c r="B1402" s="71">
        <v>2005</v>
      </c>
      <c r="C1402" s="68" t="str">
        <f>IF(ISERROR(VLOOKUP(IF(RIGHT($A1402,1)=")",LEFT($A1402,FIND(" (",$A1402)-1),$A1402),[1]ACCS!$B$2:$B$5003, 1, FALSE)), "","1")</f>
        <v>1</v>
      </c>
      <c r="D1402" s="103" t="str">
        <f>IF($B1402="Unknown","",IF($B1402="","",IF(VALUE(LEFT($B1402,4))&lt;Calc!$J$2,"ANTIQUE","")))</f>
        <v/>
      </c>
      <c r="E1402" s="72" t="s">
        <v>35</v>
      </c>
      <c r="F1402" s="121"/>
      <c r="G1402" s="121"/>
      <c r="H1402" s="62" t="str">
        <f t="shared" si="148"/>
        <v>Japonica</v>
      </c>
      <c r="I1402" s="18">
        <f t="shared" si="149"/>
        <v>0</v>
      </c>
      <c r="J1402" s="18">
        <f t="shared" si="150"/>
        <v>0</v>
      </c>
      <c r="K1402" s="18">
        <f t="shared" si="151"/>
        <v>0</v>
      </c>
      <c r="L1402" s="57" t="str">
        <f t="shared" si="152"/>
        <v>Happy Times</v>
      </c>
      <c r="M1402" s="57" t="str">
        <f t="shared" si="153"/>
        <v>Happy Times</v>
      </c>
      <c r="N1402" s="61" t="str">
        <f t="shared" si="154"/>
        <v>Happy Times</v>
      </c>
    </row>
    <row r="1403" spans="1:14" ht="25.15" customHeight="1" x14ac:dyDescent="0.2">
      <c r="A1403" s="70" t="s">
        <v>1156</v>
      </c>
      <c r="B1403" s="71">
        <v>1980</v>
      </c>
      <c r="C1403" s="68" t="str">
        <f>IF(ISERROR(VLOOKUP(IF(RIGHT($A1403,1)=")",LEFT($A1403,FIND(" (",$A1403)-1),$A1403),[1]ACCS!$B$2:$B$5003, 1, FALSE)), "","1")</f>
        <v>1</v>
      </c>
      <c r="D1403" s="103" t="str">
        <f>IF($B1403="Unknown","",IF($B1403="","",IF(VALUE(LEFT($B1403,4))&lt;Calc!$J$2,"ANTIQUE","")))</f>
        <v/>
      </c>
      <c r="E1403" s="72" t="s">
        <v>21</v>
      </c>
      <c r="F1403" s="121"/>
      <c r="G1403" s="121"/>
      <c r="H1403" s="62" t="str">
        <f t="shared" si="148"/>
        <v>Japonica</v>
      </c>
      <c r="I1403" s="18">
        <f t="shared" si="149"/>
        <v>0</v>
      </c>
      <c r="J1403" s="18">
        <f t="shared" si="150"/>
        <v>0</v>
      </c>
      <c r="K1403" s="18">
        <f t="shared" si="151"/>
        <v>0</v>
      </c>
      <c r="L1403" s="57" t="str">
        <f t="shared" si="152"/>
        <v>Harbor Lights</v>
      </c>
      <c r="M1403" s="57" t="str">
        <f t="shared" si="153"/>
        <v>Harbor Lights</v>
      </c>
      <c r="N1403" s="61" t="str">
        <f t="shared" si="154"/>
        <v>Harbor Lights</v>
      </c>
    </row>
    <row r="1404" spans="1:14" ht="25.15" customHeight="1" x14ac:dyDescent="0.2">
      <c r="A1404" s="70" t="s">
        <v>1157</v>
      </c>
      <c r="B1404" s="71">
        <v>1985</v>
      </c>
      <c r="C1404" s="68" t="str">
        <f>IF(ISERROR(VLOOKUP(IF(RIGHT($A1404,1)=")",LEFT($A1404,FIND(" (",$A1404)-1),$A1404),[1]ACCS!$B$2:$B$5003, 1, FALSE)), "","1")</f>
        <v>1</v>
      </c>
      <c r="D1404" s="103" t="str">
        <f>IF($B1404="Unknown","",IF($B1404="","",IF(VALUE(LEFT($B1404,4))&lt;Calc!$J$2,"ANTIQUE","")))</f>
        <v/>
      </c>
      <c r="E1404" s="72" t="s">
        <v>24</v>
      </c>
      <c r="F1404" s="121"/>
      <c r="G1404" s="121" t="s">
        <v>26</v>
      </c>
      <c r="H1404" s="62" t="str">
        <f t="shared" si="148"/>
        <v>NRH</v>
      </c>
      <c r="I1404" s="18">
        <f t="shared" si="149"/>
        <v>2</v>
      </c>
      <c r="J1404" s="18">
        <f t="shared" si="150"/>
        <v>0</v>
      </c>
      <c r="K1404" s="18">
        <f t="shared" si="151"/>
        <v>0</v>
      </c>
      <c r="L1404" s="57" t="str">
        <f t="shared" si="152"/>
        <v>Hari Withers</v>
      </c>
      <c r="M1404" s="57" t="str">
        <f t="shared" si="153"/>
        <v>Hari Withers</v>
      </c>
      <c r="N1404" s="61" t="str">
        <f t="shared" si="154"/>
        <v>Hari Withers</v>
      </c>
    </row>
    <row r="1405" spans="1:14" ht="25.15" customHeight="1" x14ac:dyDescent="0.2">
      <c r="A1405" s="70" t="s">
        <v>1158</v>
      </c>
      <c r="B1405" s="71">
        <v>1972</v>
      </c>
      <c r="C1405" s="68" t="str">
        <f>IF(ISERROR(VLOOKUP(IF(RIGHT($A1405,1)=")",LEFT($A1405,FIND(" (",$A1405)-1),$A1405),[1]ACCS!$B$2:$B$5003, 1, FALSE)), "","1")</f>
        <v>1</v>
      </c>
      <c r="D1405" s="103" t="str">
        <f>IF($B1405="Unknown","",IF($B1405="","",IF(VALUE(LEFT($B1405,4))&lt;Calc!$J$2,"ANTIQUE","")))</f>
        <v/>
      </c>
      <c r="E1405" s="72" t="s">
        <v>29</v>
      </c>
      <c r="F1405" s="121"/>
      <c r="G1405" s="121"/>
      <c r="H1405" s="62" t="str">
        <f t="shared" ref="H1405:H1468" si="155">IF($A1405="","",IF($I1405=0,"Japonica",IF($I1405=1,"Reticulata",IF($I1405=2,"NRH",IF($I1405=3,"Sasanqua",IF($I1405=4,"Hiemalis",IF($I1405=5,"Vernalis",IF($I1405=6,"Japonica [Higo]","Specie"))))))))</f>
        <v>Reticulata</v>
      </c>
      <c r="I1405" s="18">
        <f t="shared" ref="I1405:I1468" si="156">IF(NOT(ISERROR(SEARCH("(R)",$A1405))),1,IF(NOT(ISERROR(SEARCH("(H)",$A1405))),2,IF(NOT(ISERROR(SEARCH("(Sasanqua)",$A1405))),3,IF(NOT(ISERROR(SEARCH("(Hiemalis)",$A1405))),4,IF(NOT(ISERROR(SEARCH("(Vernalis)",$A1405))),5,IF(NOT(ISERROR(SEARCH("(Higo)",$A1405))),6,))))))+$J1405+K1405</f>
        <v>1</v>
      </c>
      <c r="J1405" s="18">
        <f t="shared" ref="J1405:J1468" si="157">IF(NOT(ISERROR(SEARCH("(Rusticana)",$A1405))),7,IF(NOT(ISERROR(SEARCH("(Wabisuke)",$A1405))),8,IF(NOT(ISERROR(SEARCH("(Edithae)",$A1405))),9,IF(NOT(ISERROR(SEARCH("(Oleifera)",$A1405))),10,IF(NOT(ISERROR(SEARCH("(Saluenensis)",$A1405))),11,0)))))</f>
        <v>0</v>
      </c>
      <c r="K1405" s="18">
        <f t="shared" ref="K1405:K1468" si="158">IF(NOT(ISERROR(SEARCH("(Pitardii)",$A1405))),12,IF(NOT(ISERROR(SEARCH("(Specie)",$A1405))),13,0))</f>
        <v>0</v>
      </c>
      <c r="L1405" s="57" t="str">
        <f t="shared" ref="L1405:L1468" si="159">SUBSTITUTE(SUBSTITUTE(SUBSTITUTE(SUBSTITUTE(SUBSTITUTE(SUBSTITUTE(SUBSTITUTE(SUBSTITUTE(A1405," (A)","")," (R)","")," (H)","")," (Sasanqua)","")," (Hiemalis)","")," (Vernalis)","")," (Rusticana)",""),"(Wabisuke)","")</f>
        <v>Harold L. Paige</v>
      </c>
      <c r="M1405" s="57" t="str">
        <f t="shared" ref="M1405:M1468" si="160">SUBSTITUTE(SUBSTITUTE(SUBSTITUTE(SUBSTITUTE(SUBSTITUTE($L1405," (Edithae)","")," (Oleifera)","")," (Saluenensis)","")," (Specie)","")," (Pitardii)","")</f>
        <v>Harold L. Paige</v>
      </c>
      <c r="N1405" s="61" t="str">
        <f t="shared" si="154"/>
        <v>Harold L. Paige</v>
      </c>
    </row>
    <row r="1406" spans="1:14" ht="25.15" customHeight="1" x14ac:dyDescent="0.2">
      <c r="A1406" s="70" t="s">
        <v>1159</v>
      </c>
      <c r="B1406" s="71">
        <v>2008</v>
      </c>
      <c r="C1406" s="68" t="str">
        <f>IF(ISERROR(VLOOKUP(IF(RIGHT($A1406,1)=")",LEFT($A1406,FIND(" (",$A1406)-1),$A1406),[1]ACCS!$B$2:$B$5003, 1, FALSE)), "","1")</f>
        <v/>
      </c>
      <c r="D1406" s="103" t="str">
        <f>IF($B1406="Unknown","",IF($B1406="","",IF(VALUE(LEFT($B1406,4))&lt;Calc!$J$2,"ANTIQUE","")))</f>
        <v/>
      </c>
      <c r="E1406" s="72" t="s">
        <v>24</v>
      </c>
      <c r="F1406" s="121"/>
      <c r="G1406" s="121"/>
      <c r="H1406" s="62" t="str">
        <f t="shared" si="155"/>
        <v>Reticulata</v>
      </c>
      <c r="I1406" s="18">
        <f t="shared" si="156"/>
        <v>1</v>
      </c>
      <c r="J1406" s="18">
        <f t="shared" si="157"/>
        <v>0</v>
      </c>
      <c r="K1406" s="18">
        <f t="shared" si="158"/>
        <v>0</v>
      </c>
      <c r="L1406" s="57" t="str">
        <f t="shared" si="159"/>
        <v>Harold Murphy</v>
      </c>
      <c r="M1406" s="57" t="str">
        <f t="shared" si="160"/>
        <v>Harold Murphy</v>
      </c>
      <c r="N1406" s="61" t="str">
        <f t="shared" si="154"/>
        <v>Harold Murphy</v>
      </c>
    </row>
    <row r="1407" spans="1:14" ht="25.15" customHeight="1" x14ac:dyDescent="0.2">
      <c r="A1407" s="70" t="s">
        <v>3347</v>
      </c>
      <c r="B1407" s="71">
        <v>1873</v>
      </c>
      <c r="C1407" s="68" t="str">
        <f>IF(ISERROR(VLOOKUP(IF(RIGHT($A1407,1)=")",LEFT($A1407,FIND(" (",$A1407)-1),$A1407),[1]ACCS!$B$2:$B$5003, 1, FALSE)), "","1")</f>
        <v>1</v>
      </c>
      <c r="D1407" s="103" t="str">
        <f>IF($B1407="Unknown","",IF($B1407="","",IF(VALUE(LEFT($B1407,4))&lt;Calc!$J$2,"ANTIQUE","")))</f>
        <v>ANTIQUE</v>
      </c>
      <c r="E1407" s="72" t="s">
        <v>24</v>
      </c>
      <c r="F1407" s="121"/>
      <c r="G1407" s="121" t="s">
        <v>26</v>
      </c>
      <c r="H1407" s="62" t="str">
        <f t="shared" si="155"/>
        <v>Japonica</v>
      </c>
      <c r="I1407" s="18">
        <f t="shared" si="156"/>
        <v>0</v>
      </c>
      <c r="J1407" s="18">
        <f t="shared" si="157"/>
        <v>0</v>
      </c>
      <c r="K1407" s="18">
        <f t="shared" si="158"/>
        <v>0</v>
      </c>
      <c r="L1407" s="57" t="str">
        <f t="shared" si="159"/>
        <v>Harriet Beecher Sheather (Mrs. H.B. Sheather)</v>
      </c>
      <c r="M1407" s="57" t="str">
        <f t="shared" si="160"/>
        <v>Harriet Beecher Sheather (Mrs. H.B. Sheather)</v>
      </c>
      <c r="N1407" s="61" t="str">
        <f t="shared" si="154"/>
        <v>Harriet Beecher Sheather</v>
      </c>
    </row>
    <row r="1408" spans="1:14" ht="25.15" customHeight="1" x14ac:dyDescent="0.2">
      <c r="A1408" s="70" t="s">
        <v>1160</v>
      </c>
      <c r="B1408" s="71">
        <v>1966</v>
      </c>
      <c r="C1408" s="68" t="str">
        <f>IF(ISERROR(VLOOKUP(IF(RIGHT($A1408,1)=")",LEFT($A1408,FIND(" (",$A1408)-1),$A1408),[1]ACCS!$B$2:$B$5003, 1, FALSE)), "","1")</f>
        <v>1</v>
      </c>
      <c r="D1408" s="103" t="str">
        <f>IF($B1408="Unknown","",IF($B1408="","",IF(VALUE(LEFT($B1408,4))&lt;Calc!$J$2,"ANTIQUE","")))</f>
        <v/>
      </c>
      <c r="E1408" s="72" t="s">
        <v>24</v>
      </c>
      <c r="F1408" s="121"/>
      <c r="G1408" s="121" t="s">
        <v>26</v>
      </c>
      <c r="H1408" s="62" t="str">
        <f t="shared" si="155"/>
        <v>Japonica</v>
      </c>
      <c r="I1408" s="18">
        <f t="shared" si="156"/>
        <v>0</v>
      </c>
      <c r="J1408" s="18">
        <f t="shared" si="157"/>
        <v>0</v>
      </c>
      <c r="K1408" s="18">
        <f t="shared" si="158"/>
        <v>0</v>
      </c>
      <c r="L1408" s="57" t="str">
        <f t="shared" si="159"/>
        <v>Harriet Bisbee</v>
      </c>
      <c r="M1408" s="57" t="str">
        <f t="shared" si="160"/>
        <v>Harriet Bisbee</v>
      </c>
      <c r="N1408" s="61" t="str">
        <f t="shared" si="154"/>
        <v>Harriet Bisbee</v>
      </c>
    </row>
    <row r="1409" spans="1:14" ht="25.15" customHeight="1" x14ac:dyDescent="0.2">
      <c r="A1409" s="70" t="s">
        <v>3348</v>
      </c>
      <c r="B1409" s="71">
        <v>1887</v>
      </c>
      <c r="C1409" s="68" t="str">
        <f>IF(ISERROR(VLOOKUP(IF(RIGHT($A1409,1)=")",LEFT($A1409,FIND(" (",$A1409)-1),$A1409),[1]ACCS!$B$2:$B$5003, 1, FALSE)), "","1")</f>
        <v/>
      </c>
      <c r="D1409" s="103" t="str">
        <f>IF($B1409="Unknown","",IF($B1409="","",IF(VALUE(LEFT($B1409,4))&lt;Calc!$J$2,"ANTIQUE","")))</f>
        <v>ANTIQUE</v>
      </c>
      <c r="E1409" s="72" t="s">
        <v>24</v>
      </c>
      <c r="F1409" s="121" t="s">
        <v>5</v>
      </c>
      <c r="G1409" s="121"/>
      <c r="H1409" s="62" t="str">
        <f t="shared" si="155"/>
        <v>Japonica</v>
      </c>
      <c r="I1409" s="18">
        <f t="shared" si="156"/>
        <v>0</v>
      </c>
      <c r="J1409" s="18">
        <f t="shared" si="157"/>
        <v>0</v>
      </c>
      <c r="K1409" s="18">
        <f t="shared" si="158"/>
        <v>0</v>
      </c>
      <c r="L1409" s="57" t="str">
        <f t="shared" si="159"/>
        <v>Harriet I. Laub (See Purity)</v>
      </c>
      <c r="M1409" s="57" t="str">
        <f t="shared" si="160"/>
        <v>Harriet I. Laub (See Purity)</v>
      </c>
      <c r="N1409" s="61" t="str">
        <f t="shared" si="154"/>
        <v>Harriet I. Laub (See Purity)</v>
      </c>
    </row>
    <row r="1410" spans="1:14" ht="25.15" customHeight="1" x14ac:dyDescent="0.2">
      <c r="A1410" s="70" t="s">
        <v>2885</v>
      </c>
      <c r="B1410" s="71">
        <v>2019</v>
      </c>
      <c r="C1410" s="68" t="str">
        <f>IF(ISERROR(VLOOKUP(IF(RIGHT($A1410,1)=")",LEFT($A1410,FIND(" (",$A1410)-1),$A1410),[1]ACCS!$B$2:$B$5003, 1, FALSE)), "","1")</f>
        <v>1</v>
      </c>
      <c r="D1410" s="103" t="str">
        <f>IF($B1410="Unknown","",IF($B1410="","",IF(VALUE(LEFT($B1410,4))&lt;Calc!$J$2,"ANTIQUE","")))</f>
        <v/>
      </c>
      <c r="E1410" s="72" t="s">
        <v>24</v>
      </c>
      <c r="F1410" s="121"/>
      <c r="G1410" s="121" t="s">
        <v>26</v>
      </c>
      <c r="H1410" s="62" t="str">
        <f t="shared" si="155"/>
        <v>Japonica</v>
      </c>
      <c r="I1410" s="18">
        <f t="shared" si="156"/>
        <v>0</v>
      </c>
      <c r="J1410" s="18">
        <f t="shared" si="157"/>
        <v>0</v>
      </c>
      <c r="K1410" s="18">
        <f t="shared" si="158"/>
        <v>0</v>
      </c>
      <c r="L1410" s="57" t="str">
        <f t="shared" si="159"/>
        <v>Harrison Hooks</v>
      </c>
      <c r="M1410" s="57" t="str">
        <f t="shared" si="160"/>
        <v>Harrison Hooks</v>
      </c>
      <c r="N1410" s="61" t="str">
        <f t="shared" si="154"/>
        <v>Harrison Hooks</v>
      </c>
    </row>
    <row r="1411" spans="1:14" ht="25.15" customHeight="1" x14ac:dyDescent="0.2">
      <c r="A1411" s="70" t="s">
        <v>1161</v>
      </c>
      <c r="B1411" s="71">
        <v>1990</v>
      </c>
      <c r="C1411" s="68" t="str">
        <f>IF(ISERROR(VLOOKUP(IF(RIGHT($A1411,1)=")",LEFT($A1411,FIND(" (",$A1411)-1),$A1411),[1]ACCS!$B$2:$B$5003, 1, FALSE)), "","1")</f>
        <v>1</v>
      </c>
      <c r="D1411" s="103" t="str">
        <f>IF($B1411="Unknown","",IF($B1411="","",IF(VALUE(LEFT($B1411,4))&lt;Calc!$J$2,"ANTIQUE","")))</f>
        <v/>
      </c>
      <c r="E1411" s="72" t="s">
        <v>24</v>
      </c>
      <c r="F1411" s="121"/>
      <c r="G1411" s="121"/>
      <c r="H1411" s="62" t="str">
        <f t="shared" si="155"/>
        <v>Japonica</v>
      </c>
      <c r="I1411" s="18">
        <f t="shared" si="156"/>
        <v>0</v>
      </c>
      <c r="J1411" s="18">
        <f t="shared" si="157"/>
        <v>0</v>
      </c>
      <c r="K1411" s="18">
        <f t="shared" si="158"/>
        <v>0</v>
      </c>
      <c r="L1411" s="57" t="str">
        <f t="shared" si="159"/>
        <v>Haru-no-utena</v>
      </c>
      <c r="M1411" s="57" t="str">
        <f t="shared" si="160"/>
        <v>Haru-no-utena</v>
      </c>
      <c r="N1411" s="61" t="str">
        <f t="shared" si="154"/>
        <v>Haru-no-utena</v>
      </c>
    </row>
    <row r="1412" spans="1:14" ht="25.15" customHeight="1" x14ac:dyDescent="0.2">
      <c r="A1412" s="70" t="s">
        <v>1162</v>
      </c>
      <c r="B1412" s="71">
        <v>1950</v>
      </c>
      <c r="C1412" s="68" t="str">
        <f>IF(ISERROR(VLOOKUP(IF(RIGHT($A1412,1)=")",LEFT($A1412,FIND(" (",$A1412)-1),$A1412),[1]ACCS!$B$2:$B$5003, 1, FALSE)), "","1")</f>
        <v/>
      </c>
      <c r="D1412" s="103" t="str">
        <f>IF($B1412="Unknown","",IF($B1412="","",IF(VALUE(LEFT($B1412,4))&lt;Calc!$J$2,"ANTIQUE","")))</f>
        <v/>
      </c>
      <c r="E1412" s="72" t="s">
        <v>24</v>
      </c>
      <c r="F1412" s="121"/>
      <c r="G1412" s="121"/>
      <c r="H1412" s="62" t="str">
        <f t="shared" si="155"/>
        <v>Japonica</v>
      </c>
      <c r="I1412" s="18">
        <f t="shared" si="156"/>
        <v>0</v>
      </c>
      <c r="J1412" s="18">
        <f t="shared" si="157"/>
        <v>0</v>
      </c>
      <c r="K1412" s="18">
        <f t="shared" si="158"/>
        <v>0</v>
      </c>
      <c r="L1412" s="57" t="str">
        <f t="shared" si="159"/>
        <v>Hatchett</v>
      </c>
      <c r="M1412" s="57" t="str">
        <f t="shared" si="160"/>
        <v>Hatchett</v>
      </c>
      <c r="N1412" s="61" t="str">
        <f t="shared" si="154"/>
        <v>Hatchett</v>
      </c>
    </row>
    <row r="1413" spans="1:14" ht="25.15" customHeight="1" x14ac:dyDescent="0.2">
      <c r="A1413" s="99" t="s">
        <v>3196</v>
      </c>
      <c r="B1413" s="100">
        <v>1956</v>
      </c>
      <c r="C1413" s="68" t="str">
        <f>IF(ISERROR(VLOOKUP(IF(RIGHT($A1413,1)=")",LEFT($A1413,FIND(" (",$A1413)-1),$A1413),[1]ACCS!$B$2:$B$5003, 1, FALSE)), "","1")</f>
        <v>1</v>
      </c>
      <c r="D1413" s="115" t="str">
        <f>IF($B1413="Unknown","",IF($B1413="","",IF(VALUE(LEFT($B1413,4))&lt;Calc!$J$2,"ANTIQUE","")))</f>
        <v/>
      </c>
      <c r="E1413" s="53" t="s">
        <v>24</v>
      </c>
      <c r="F1413" s="121"/>
      <c r="G1413" s="121"/>
      <c r="H1413" s="62" t="str">
        <f t="shared" si="155"/>
        <v>Japonica [Higo]</v>
      </c>
      <c r="I1413" s="18">
        <f t="shared" si="156"/>
        <v>6</v>
      </c>
      <c r="J1413" s="18">
        <f t="shared" si="157"/>
        <v>0</v>
      </c>
      <c r="K1413" s="18">
        <f t="shared" si="158"/>
        <v>0</v>
      </c>
      <c r="L1413" s="57" t="str">
        <f t="shared" si="159"/>
        <v>Hatsu-warai (Higo)</v>
      </c>
      <c r="M1413" s="57" t="str">
        <f t="shared" si="160"/>
        <v>Hatsu-warai (Higo)</v>
      </c>
      <c r="N1413" s="61" t="str">
        <f t="shared" si="154"/>
        <v>Hatsu-warai</v>
      </c>
    </row>
    <row r="1414" spans="1:14" ht="25.15" customHeight="1" x14ac:dyDescent="0.2">
      <c r="A1414" s="70" t="s">
        <v>1163</v>
      </c>
      <c r="B1414" s="71">
        <v>1961</v>
      </c>
      <c r="C1414" s="68" t="str">
        <f>IF(ISERROR(VLOOKUP(IF(RIGHT($A1414,1)=")",LEFT($A1414,FIND(" (",$A1414)-1),$A1414),[1]ACCS!$B$2:$B$5003, 1, FALSE)), "","1")</f>
        <v>1</v>
      </c>
      <c r="D1414" s="103" t="str">
        <f>IF($B1414="Unknown","",IF($B1414="","",IF(VALUE(LEFT($B1414,4))&lt;Calc!$J$2,"ANTIQUE","")))</f>
        <v/>
      </c>
      <c r="E1414" s="72" t="s">
        <v>21</v>
      </c>
      <c r="F1414" s="121"/>
      <c r="G1414" s="121"/>
      <c r="H1414" s="62" t="str">
        <f t="shared" si="155"/>
        <v>Japonica</v>
      </c>
      <c r="I1414" s="18">
        <f t="shared" si="156"/>
        <v>0</v>
      </c>
      <c r="J1414" s="18">
        <f t="shared" si="157"/>
        <v>0</v>
      </c>
      <c r="K1414" s="18">
        <f t="shared" si="158"/>
        <v>0</v>
      </c>
      <c r="L1414" s="57" t="str">
        <f t="shared" si="159"/>
        <v>Hawaii</v>
      </c>
      <c r="M1414" s="57" t="str">
        <f t="shared" si="160"/>
        <v>Hawaii</v>
      </c>
      <c r="N1414" s="61" t="str">
        <f t="shared" si="154"/>
        <v>Hawaii</v>
      </c>
    </row>
    <row r="1415" spans="1:14" ht="25.15" customHeight="1" x14ac:dyDescent="0.2">
      <c r="A1415" s="70" t="s">
        <v>1164</v>
      </c>
      <c r="B1415" s="71">
        <v>1999</v>
      </c>
      <c r="C1415" s="68" t="str">
        <f>IF(ISERROR(VLOOKUP(IF(RIGHT($A1415,1)=")",LEFT($A1415,FIND(" (",$A1415)-1),$A1415),[1]ACCS!$B$2:$B$5003, 1, FALSE)), "","1")</f>
        <v>1</v>
      </c>
      <c r="D1415" s="103" t="str">
        <f>IF($B1415="Unknown","",IF($B1415="","",IF(VALUE(LEFT($B1415,4))&lt;Calc!$J$2,"ANTIQUE","")))</f>
        <v/>
      </c>
      <c r="E1415" s="72" t="s">
        <v>37</v>
      </c>
      <c r="F1415" s="121"/>
      <c r="G1415" s="121"/>
      <c r="H1415" s="62" t="str">
        <f t="shared" si="155"/>
        <v>Japonica</v>
      </c>
      <c r="I1415" s="18">
        <f t="shared" si="156"/>
        <v>0</v>
      </c>
      <c r="J1415" s="18">
        <f t="shared" si="157"/>
        <v>0</v>
      </c>
      <c r="K1415" s="18">
        <f t="shared" si="158"/>
        <v>0</v>
      </c>
      <c r="L1415" s="57" t="str">
        <f t="shared" si="159"/>
        <v>Hayward Curlee</v>
      </c>
      <c r="M1415" s="57" t="str">
        <f t="shared" si="160"/>
        <v>Hayward Curlee</v>
      </c>
      <c r="N1415" s="61" t="str">
        <f t="shared" si="154"/>
        <v>Hayward Curlee</v>
      </c>
    </row>
    <row r="1416" spans="1:14" ht="25.15" customHeight="1" x14ac:dyDescent="0.2">
      <c r="A1416" s="70" t="s">
        <v>1165</v>
      </c>
      <c r="B1416" s="71">
        <v>1949</v>
      </c>
      <c r="C1416" s="68" t="str">
        <f>IF(ISERROR(VLOOKUP(IF(RIGHT($A1416,1)=")",LEFT($A1416,FIND(" (",$A1416)-1),$A1416),[1]ACCS!$B$2:$B$5003, 1, FALSE)), "","1")</f>
        <v>1</v>
      </c>
      <c r="D1416" s="103" t="str">
        <f>IF($B1416="Unknown","",IF($B1416="","",IF(VALUE(LEFT($B1416,4))&lt;Calc!$J$2,"ANTIQUE","")))</f>
        <v/>
      </c>
      <c r="E1416" s="72" t="s">
        <v>21</v>
      </c>
      <c r="F1416" s="121"/>
      <c r="G1416" s="121"/>
      <c r="H1416" s="62" t="str">
        <f t="shared" si="155"/>
        <v>Japonica</v>
      </c>
      <c r="I1416" s="18">
        <f t="shared" si="156"/>
        <v>0</v>
      </c>
      <c r="J1416" s="18">
        <f t="shared" si="157"/>
        <v>0</v>
      </c>
      <c r="K1416" s="18">
        <f t="shared" si="158"/>
        <v>0</v>
      </c>
      <c r="L1416" s="57" t="str">
        <f t="shared" si="159"/>
        <v>Hazel E. Herrin</v>
      </c>
      <c r="M1416" s="57" t="str">
        <f t="shared" si="160"/>
        <v>Hazel E. Herrin</v>
      </c>
      <c r="N1416" s="61" t="str">
        <f t="shared" si="154"/>
        <v>Hazel E. Herrin</v>
      </c>
    </row>
    <row r="1417" spans="1:14" ht="25.15" customHeight="1" x14ac:dyDescent="0.2">
      <c r="A1417" s="70" t="s">
        <v>1166</v>
      </c>
      <c r="B1417" s="71">
        <v>1967</v>
      </c>
      <c r="C1417" s="68" t="str">
        <f>IF(ISERROR(VLOOKUP(IF(RIGHT($A1417,1)=")",LEFT($A1417,FIND(" (",$A1417)-1),$A1417),[1]ACCS!$B$2:$B$5003, 1, FALSE)), "","1")</f>
        <v>1</v>
      </c>
      <c r="D1417" s="103" t="str">
        <f>IF($B1417="Unknown","",IF($B1417="","",IF(VALUE(LEFT($B1417,4))&lt;Calc!$J$2,"ANTIQUE","")))</f>
        <v/>
      </c>
      <c r="E1417" s="72" t="s">
        <v>37</v>
      </c>
      <c r="F1417" s="121"/>
      <c r="G1417" s="121"/>
      <c r="H1417" s="62" t="str">
        <f t="shared" si="155"/>
        <v>Japonica</v>
      </c>
      <c r="I1417" s="18">
        <f t="shared" si="156"/>
        <v>0</v>
      </c>
      <c r="J1417" s="18">
        <f t="shared" si="157"/>
        <v>0</v>
      </c>
      <c r="K1417" s="18">
        <f t="shared" si="158"/>
        <v>0</v>
      </c>
      <c r="L1417" s="57" t="str">
        <f t="shared" si="159"/>
        <v>Head Table</v>
      </c>
      <c r="M1417" s="57" t="str">
        <f t="shared" si="160"/>
        <v>Head Table</v>
      </c>
      <c r="N1417" s="61" t="str">
        <f t="shared" si="154"/>
        <v>Head Table</v>
      </c>
    </row>
    <row r="1418" spans="1:14" ht="25.15" customHeight="1" x14ac:dyDescent="0.2">
      <c r="A1418" s="70" t="s">
        <v>1167</v>
      </c>
      <c r="B1418" s="71">
        <v>1981</v>
      </c>
      <c r="C1418" s="68" t="str">
        <f>IF(ISERROR(VLOOKUP(IF(RIGHT($A1418,1)=")",LEFT($A1418,FIND(" (",$A1418)-1),$A1418),[1]ACCS!$B$2:$B$5003, 1, FALSE)), "","1")</f>
        <v/>
      </c>
      <c r="D1418" s="103" t="str">
        <f>IF($B1418="Unknown","",IF($B1418="","",IF(VALUE(LEFT($B1418,4))&lt;Calc!$J$2,"ANTIQUE","")))</f>
        <v/>
      </c>
      <c r="E1418" s="72" t="s">
        <v>37</v>
      </c>
      <c r="F1418" s="121"/>
      <c r="G1418" s="121"/>
      <c r="H1418" s="62" t="str">
        <f t="shared" si="155"/>
        <v>Reticulata</v>
      </c>
      <c r="I1418" s="18">
        <f t="shared" si="156"/>
        <v>1</v>
      </c>
      <c r="J1418" s="18">
        <f t="shared" si="157"/>
        <v>0</v>
      </c>
      <c r="K1418" s="18">
        <f t="shared" si="158"/>
        <v>0</v>
      </c>
      <c r="L1418" s="57" t="str">
        <f t="shared" si="159"/>
        <v>Heartwood Bolero</v>
      </c>
      <c r="M1418" s="57" t="str">
        <f t="shared" si="160"/>
        <v>Heartwood Bolero</v>
      </c>
      <c r="N1418" s="61" t="str">
        <f t="shared" si="154"/>
        <v>Heartwood Bolero</v>
      </c>
    </row>
    <row r="1419" spans="1:14" ht="25.15" customHeight="1" x14ac:dyDescent="0.2">
      <c r="A1419" s="70" t="s">
        <v>1168</v>
      </c>
      <c r="B1419" s="71">
        <v>2011</v>
      </c>
      <c r="C1419" s="68" t="str">
        <f>IF(ISERROR(VLOOKUP(IF(RIGHT($A1419,1)=")",LEFT($A1419,FIND(" (",$A1419)-1),$A1419),[1]ACCS!$B$2:$B$5003, 1, FALSE)), "","1")</f>
        <v/>
      </c>
      <c r="D1419" s="103" t="str">
        <f>IF($B1419="Unknown","",IF($B1419="","",IF(VALUE(LEFT($B1419,4))&lt;Calc!$J$2,"ANTIQUE","")))</f>
        <v/>
      </c>
      <c r="E1419" s="72" t="s">
        <v>24</v>
      </c>
      <c r="F1419" s="121"/>
      <c r="G1419" s="121"/>
      <c r="H1419" s="62" t="str">
        <f t="shared" si="155"/>
        <v>Reticulata</v>
      </c>
      <c r="I1419" s="18">
        <f t="shared" si="156"/>
        <v>1</v>
      </c>
      <c r="J1419" s="18">
        <f t="shared" si="157"/>
        <v>0</v>
      </c>
      <c r="K1419" s="18">
        <f t="shared" si="158"/>
        <v>0</v>
      </c>
      <c r="L1419" s="57" t="str">
        <f t="shared" si="159"/>
        <v>Heartwood Fandango</v>
      </c>
      <c r="M1419" s="57" t="str">
        <f t="shared" si="160"/>
        <v>Heartwood Fandango</v>
      </c>
      <c r="N1419" s="61" t="str">
        <f t="shared" si="154"/>
        <v>Heartwood Fandango</v>
      </c>
    </row>
    <row r="1420" spans="1:14" ht="25.15" customHeight="1" x14ac:dyDescent="0.2">
      <c r="A1420" s="70" t="s">
        <v>1169</v>
      </c>
      <c r="B1420" s="71">
        <v>1981</v>
      </c>
      <c r="C1420" s="68" t="str">
        <f>IF(ISERROR(VLOOKUP(IF(RIGHT($A1420,1)=")",LEFT($A1420,FIND(" (",$A1420)-1),$A1420),[1]ACCS!$B$2:$B$5003, 1, FALSE)), "","1")</f>
        <v/>
      </c>
      <c r="D1420" s="103" t="str">
        <f>IF($B1420="Unknown","",IF($B1420="","",IF(VALUE(LEFT($B1420,4))&lt;Calc!$J$2,"ANTIQUE","")))</f>
        <v/>
      </c>
      <c r="E1420" s="72" t="s">
        <v>163</v>
      </c>
      <c r="F1420" s="121"/>
      <c r="G1420" s="121"/>
      <c r="H1420" s="62" t="str">
        <f t="shared" si="155"/>
        <v>NRH</v>
      </c>
      <c r="I1420" s="18">
        <f t="shared" si="156"/>
        <v>2</v>
      </c>
      <c r="J1420" s="18">
        <f t="shared" si="157"/>
        <v>0</v>
      </c>
      <c r="K1420" s="18">
        <f t="shared" si="158"/>
        <v>0</v>
      </c>
      <c r="L1420" s="57" t="str">
        <f t="shared" si="159"/>
        <v>Heartwood Salute</v>
      </c>
      <c r="M1420" s="57" t="str">
        <f t="shared" si="160"/>
        <v>Heartwood Salute</v>
      </c>
      <c r="N1420" s="61" t="str">
        <f t="shared" si="154"/>
        <v>Heartwood Salute</v>
      </c>
    </row>
    <row r="1421" spans="1:14" ht="25.15" customHeight="1" x14ac:dyDescent="0.2">
      <c r="A1421" s="70" t="s">
        <v>1170</v>
      </c>
      <c r="B1421" s="71">
        <v>1953</v>
      </c>
      <c r="C1421" s="68" t="str">
        <f>IF(ISERROR(VLOOKUP(IF(RIGHT($A1421,1)=")",LEFT($A1421,FIND(" (",$A1421)-1),$A1421),[1]ACCS!$B$2:$B$5003, 1, FALSE)), "","1")</f>
        <v/>
      </c>
      <c r="D1421" s="103" t="str">
        <f>IF($B1421="Unknown","",IF($B1421="","",IF(VALUE(LEFT($B1421,4))&lt;Calc!$J$2,"ANTIQUE","")))</f>
        <v/>
      </c>
      <c r="E1421" s="72" t="s">
        <v>37</v>
      </c>
      <c r="F1421" s="121" t="s">
        <v>5</v>
      </c>
      <c r="G1421" s="121"/>
      <c r="H1421" s="62" t="str">
        <f t="shared" si="155"/>
        <v>Japonica</v>
      </c>
      <c r="I1421" s="18">
        <f t="shared" si="156"/>
        <v>0</v>
      </c>
      <c r="J1421" s="18">
        <f t="shared" si="157"/>
        <v>0</v>
      </c>
      <c r="K1421" s="18">
        <f t="shared" si="158"/>
        <v>0</v>
      </c>
      <c r="L1421" s="57" t="str">
        <f t="shared" si="159"/>
        <v>Heavenly</v>
      </c>
      <c r="M1421" s="57" t="str">
        <f t="shared" si="160"/>
        <v>Heavenly</v>
      </c>
      <c r="N1421" s="61" t="str">
        <f t="shared" si="154"/>
        <v>Heavenly</v>
      </c>
    </row>
    <row r="1422" spans="1:14" ht="25.15" customHeight="1" x14ac:dyDescent="0.2">
      <c r="A1422" s="74" t="s">
        <v>3108</v>
      </c>
      <c r="B1422" s="71">
        <v>2022</v>
      </c>
      <c r="C1422" s="68" t="str">
        <f>IF(ISERROR(VLOOKUP(IF(RIGHT($A1422,1)=")",LEFT($A1422,FIND(" (",$A1422)-1),$A1422),[1]ACCS!$B$2:$B$5003, 1, FALSE)), "","1")</f>
        <v>1</v>
      </c>
      <c r="D1422" s="103" t="str">
        <f>IF($B1422="Unknown","",IF($B1422="","",IF(VALUE(LEFT($B1422,4))&lt;Calc!$J$2,"ANTIQUE","")))</f>
        <v/>
      </c>
      <c r="E1422" s="72" t="s">
        <v>21</v>
      </c>
      <c r="F1422" s="121"/>
      <c r="G1422" s="121"/>
      <c r="H1422" s="62" t="str">
        <f t="shared" si="155"/>
        <v>Japonica</v>
      </c>
      <c r="I1422" s="18">
        <f t="shared" si="156"/>
        <v>0</v>
      </c>
      <c r="J1422" s="18">
        <f t="shared" si="157"/>
        <v>0</v>
      </c>
      <c r="K1422" s="18">
        <f t="shared" si="158"/>
        <v>0</v>
      </c>
      <c r="L1422" s="57" t="str">
        <f t="shared" si="159"/>
        <v>Heavenly Stars</v>
      </c>
      <c r="M1422" s="57" t="str">
        <f t="shared" si="160"/>
        <v>Heavenly Stars</v>
      </c>
      <c r="N1422" s="61" t="str">
        <f t="shared" si="154"/>
        <v>Heavenly Stars</v>
      </c>
    </row>
    <row r="1423" spans="1:14" ht="25.15" customHeight="1" x14ac:dyDescent="0.2">
      <c r="A1423" s="70" t="s">
        <v>1171</v>
      </c>
      <c r="B1423" s="71">
        <v>1989</v>
      </c>
      <c r="C1423" s="68" t="str">
        <f>IF(ISERROR(VLOOKUP(IF(RIGHT($A1423,1)=")",LEFT($A1423,FIND(" (",$A1423)-1),$A1423),[1]ACCS!$B$2:$B$5003, 1, FALSE)), "","1")</f>
        <v>1</v>
      </c>
      <c r="D1423" s="103" t="str">
        <f>IF($B1423="Unknown","",IF($B1423="","",IF(VALUE(LEFT($B1423,4))&lt;Calc!$J$2,"ANTIQUE","")))</f>
        <v/>
      </c>
      <c r="E1423" s="72" t="s">
        <v>24</v>
      </c>
      <c r="F1423" s="121"/>
      <c r="G1423" s="121"/>
      <c r="H1423" s="62" t="str">
        <f t="shared" si="155"/>
        <v>Specie</v>
      </c>
      <c r="I1423" s="18">
        <f t="shared" si="156"/>
        <v>9</v>
      </c>
      <c r="J1423" s="18">
        <f t="shared" si="157"/>
        <v>9</v>
      </c>
      <c r="K1423" s="18">
        <f t="shared" si="158"/>
        <v>0</v>
      </c>
      <c r="L1423" s="57" t="str">
        <f t="shared" si="159"/>
        <v>Heimudan (Edithae)</v>
      </c>
      <c r="M1423" s="57" t="str">
        <f t="shared" si="160"/>
        <v>Heimudan</v>
      </c>
      <c r="N1423" s="61" t="str">
        <f t="shared" si="154"/>
        <v>Heimudan</v>
      </c>
    </row>
    <row r="1424" spans="1:14" ht="25.15" customHeight="1" x14ac:dyDescent="0.2">
      <c r="A1424" s="70" t="s">
        <v>1172</v>
      </c>
      <c r="B1424" s="71">
        <v>1985</v>
      </c>
      <c r="C1424" s="68" t="str">
        <f>IF(ISERROR(VLOOKUP(IF(RIGHT($A1424,1)=")",LEFT($A1424,FIND(" (",$A1424)-1),$A1424),[1]ACCS!$B$2:$B$5003, 1, FALSE)), "","1")</f>
        <v>1</v>
      </c>
      <c r="D1424" s="103" t="str">
        <f>IF($B1424="Unknown","",IF($B1424="","",IF(VALUE(LEFT($B1424,4))&lt;Calc!$J$2,"ANTIQUE","")))</f>
        <v/>
      </c>
      <c r="E1424" s="72" t="s">
        <v>61</v>
      </c>
      <c r="F1424" s="121"/>
      <c r="G1424" s="121"/>
      <c r="H1424" s="62" t="str">
        <f t="shared" si="155"/>
        <v>NRH</v>
      </c>
      <c r="I1424" s="18">
        <f t="shared" si="156"/>
        <v>2</v>
      </c>
      <c r="J1424" s="18">
        <f t="shared" si="157"/>
        <v>0</v>
      </c>
      <c r="K1424" s="18">
        <f t="shared" si="158"/>
        <v>0</v>
      </c>
      <c r="L1424" s="57" t="str">
        <f t="shared" si="159"/>
        <v>Helen B.</v>
      </c>
      <c r="M1424" s="57" t="str">
        <f t="shared" si="160"/>
        <v>Helen B.</v>
      </c>
      <c r="N1424" s="61" t="str">
        <f t="shared" si="154"/>
        <v>Helen B.</v>
      </c>
    </row>
    <row r="1425" spans="1:14" ht="25.15" customHeight="1" x14ac:dyDescent="0.2">
      <c r="A1425" s="70" t="s">
        <v>1173</v>
      </c>
      <c r="B1425" s="71">
        <v>2004</v>
      </c>
      <c r="C1425" s="68" t="str">
        <f>IF(ISERROR(VLOOKUP(IF(RIGHT($A1425,1)=")",LEFT($A1425,FIND(" (",$A1425)-1),$A1425),[1]ACCS!$B$2:$B$5003, 1, FALSE)), "","1")</f>
        <v>1</v>
      </c>
      <c r="D1425" s="103" t="str">
        <f>IF($B1425="Unknown","",IF($B1425="","",IF(VALUE(LEFT($B1425,4))&lt;Calc!$J$2,"ANTIQUE","")))</f>
        <v/>
      </c>
      <c r="E1425" s="72" t="s">
        <v>24</v>
      </c>
      <c r="F1425" s="121"/>
      <c r="G1425" s="121"/>
      <c r="H1425" s="62" t="str">
        <f t="shared" si="155"/>
        <v>Japonica</v>
      </c>
      <c r="I1425" s="18">
        <f t="shared" si="156"/>
        <v>0</v>
      </c>
      <c r="J1425" s="18">
        <f t="shared" si="157"/>
        <v>0</v>
      </c>
      <c r="K1425" s="18">
        <f t="shared" si="158"/>
        <v>0</v>
      </c>
      <c r="L1425" s="57" t="str">
        <f t="shared" si="159"/>
        <v>Helen Beach</v>
      </c>
      <c r="M1425" s="57" t="str">
        <f t="shared" si="160"/>
        <v>Helen Beach</v>
      </c>
      <c r="N1425" s="61" t="str">
        <f t="shared" si="154"/>
        <v>Helen Beach</v>
      </c>
    </row>
    <row r="1426" spans="1:14" ht="25.15" customHeight="1" x14ac:dyDescent="0.2">
      <c r="A1426" s="70" t="s">
        <v>1174</v>
      </c>
      <c r="B1426" s="71">
        <v>1977</v>
      </c>
      <c r="C1426" s="68" t="str">
        <f>IF(ISERROR(VLOOKUP(IF(RIGHT($A1426,1)=")",LEFT($A1426,FIND(" (",$A1426)-1),$A1426),[1]ACCS!$B$2:$B$5003, 1, FALSE)), "","1")</f>
        <v>1</v>
      </c>
      <c r="D1426" s="103" t="str">
        <f>IF($B1426="Unknown","",IF($B1426="","",IF(VALUE(LEFT($B1426,4))&lt;Calc!$J$2,"ANTIQUE","")))</f>
        <v/>
      </c>
      <c r="E1426" s="72" t="s">
        <v>37</v>
      </c>
      <c r="F1426" s="121"/>
      <c r="G1426" s="121"/>
      <c r="H1426" s="62" t="str">
        <f t="shared" si="155"/>
        <v>Japonica</v>
      </c>
      <c r="I1426" s="18">
        <f t="shared" si="156"/>
        <v>0</v>
      </c>
      <c r="J1426" s="18">
        <f t="shared" si="157"/>
        <v>0</v>
      </c>
      <c r="K1426" s="18">
        <f t="shared" si="158"/>
        <v>0</v>
      </c>
      <c r="L1426" s="57" t="str">
        <f t="shared" si="159"/>
        <v>Helen Boehm</v>
      </c>
      <c r="M1426" s="57" t="str">
        <f t="shared" si="160"/>
        <v>Helen Boehm</v>
      </c>
      <c r="N1426" s="61" t="str">
        <f t="shared" si="154"/>
        <v>Helen Boehm</v>
      </c>
    </row>
    <row r="1427" spans="1:14" ht="25.15" customHeight="1" x14ac:dyDescent="0.2">
      <c r="A1427" s="70" t="s">
        <v>1175</v>
      </c>
      <c r="B1427" s="71">
        <v>1964</v>
      </c>
      <c r="C1427" s="68" t="str">
        <f>IF(ISERROR(VLOOKUP(IF(RIGHT($A1427,1)=")",LEFT($A1427,FIND(" (",$A1427)-1),$A1427),[1]ACCS!$B$2:$B$5003, 1, FALSE)), "","1")</f>
        <v>1</v>
      </c>
      <c r="D1427" s="103" t="str">
        <f>IF($B1427="Unknown","",IF($B1427="","",IF(VALUE(LEFT($B1427,4))&lt;Calc!$J$2,"ANTIQUE","")))</f>
        <v/>
      </c>
      <c r="E1427" s="72" t="s">
        <v>37</v>
      </c>
      <c r="F1427" s="121"/>
      <c r="G1427" s="121"/>
      <c r="H1427" s="62" t="str">
        <f t="shared" si="155"/>
        <v>Japonica</v>
      </c>
      <c r="I1427" s="18">
        <f t="shared" si="156"/>
        <v>0</v>
      </c>
      <c r="J1427" s="18">
        <f t="shared" si="157"/>
        <v>0</v>
      </c>
      <c r="K1427" s="18">
        <f t="shared" si="158"/>
        <v>0</v>
      </c>
      <c r="L1427" s="57" t="str">
        <f t="shared" si="159"/>
        <v>Helen Bower</v>
      </c>
      <c r="M1427" s="57" t="str">
        <f t="shared" si="160"/>
        <v>Helen Bower</v>
      </c>
      <c r="N1427" s="61" t="str">
        <f t="shared" si="154"/>
        <v>Helen Bower</v>
      </c>
    </row>
    <row r="1428" spans="1:14" ht="25.15" customHeight="1" x14ac:dyDescent="0.2">
      <c r="A1428" s="70" t="s">
        <v>1176</v>
      </c>
      <c r="B1428" s="71">
        <v>1960</v>
      </c>
      <c r="C1428" s="68" t="str">
        <f>IF(ISERROR(VLOOKUP(IF(RIGHT($A1428,1)=")",LEFT($A1428,FIND(" (",$A1428)-1),$A1428),[1]ACCS!$B$2:$B$5003, 1, FALSE)), "","1")</f>
        <v/>
      </c>
      <c r="D1428" s="103" t="str">
        <f>IF($B1428="Unknown","",IF($B1428="","",IF(VALUE(LEFT($B1428,4))&lt;Calc!$J$2,"ANTIQUE","")))</f>
        <v/>
      </c>
      <c r="E1428" s="72" t="s">
        <v>37</v>
      </c>
      <c r="F1428" s="121"/>
      <c r="G1428" s="121"/>
      <c r="H1428" s="62" t="str">
        <f t="shared" si="155"/>
        <v>Japonica</v>
      </c>
      <c r="I1428" s="18">
        <f t="shared" si="156"/>
        <v>0</v>
      </c>
      <c r="J1428" s="18">
        <f t="shared" si="157"/>
        <v>0</v>
      </c>
      <c r="K1428" s="18">
        <f t="shared" si="158"/>
        <v>0</v>
      </c>
      <c r="L1428" s="57" t="str">
        <f t="shared" si="159"/>
        <v>Helen Calcutt</v>
      </c>
      <c r="M1428" s="57" t="str">
        <f t="shared" si="160"/>
        <v>Helen Calcutt</v>
      </c>
      <c r="N1428" s="61" t="str">
        <f t="shared" si="154"/>
        <v>Helen Calcutt</v>
      </c>
    </row>
    <row r="1429" spans="1:14" ht="25.15" customHeight="1" x14ac:dyDescent="0.2">
      <c r="A1429" s="70" t="s">
        <v>1177</v>
      </c>
      <c r="B1429" s="71">
        <v>1960</v>
      </c>
      <c r="C1429" s="68" t="str">
        <f>IF(ISERROR(VLOOKUP(IF(RIGHT($A1429,1)=")",LEFT($A1429,FIND(" (",$A1429)-1),$A1429),[1]ACCS!$B$2:$B$5003, 1, FALSE)), "","1")</f>
        <v>1</v>
      </c>
      <c r="D1429" s="103" t="str">
        <f>IF($B1429="Unknown","",IF($B1429="","",IF(VALUE(LEFT($B1429,4))&lt;Calc!$J$2,"ANTIQUE","")))</f>
        <v/>
      </c>
      <c r="E1429" s="72" t="s">
        <v>37</v>
      </c>
      <c r="F1429" s="121"/>
      <c r="G1429" s="121"/>
      <c r="H1429" s="62" t="str">
        <f t="shared" si="155"/>
        <v>Japonica</v>
      </c>
      <c r="I1429" s="18">
        <f t="shared" si="156"/>
        <v>0</v>
      </c>
      <c r="J1429" s="18">
        <f t="shared" si="157"/>
        <v>0</v>
      </c>
      <c r="K1429" s="18">
        <f t="shared" si="158"/>
        <v>0</v>
      </c>
      <c r="L1429" s="57" t="str">
        <f t="shared" si="159"/>
        <v>Helen Christian</v>
      </c>
      <c r="M1429" s="57" t="str">
        <f t="shared" si="160"/>
        <v>Helen Christian</v>
      </c>
      <c r="N1429" s="61" t="str">
        <f t="shared" si="154"/>
        <v>Helen Christian</v>
      </c>
    </row>
    <row r="1430" spans="1:14" ht="25.15" customHeight="1" x14ac:dyDescent="0.2">
      <c r="A1430" s="70" t="s">
        <v>1178</v>
      </c>
      <c r="B1430" s="71">
        <v>1970</v>
      </c>
      <c r="C1430" s="68" t="str">
        <f>IF(ISERROR(VLOOKUP(IF(RIGHT($A1430,1)=")",LEFT($A1430,FIND(" (",$A1430)-1),$A1430),[1]ACCS!$B$2:$B$5003, 1, FALSE)), "","1")</f>
        <v/>
      </c>
      <c r="D1430" s="103" t="str">
        <f>IF($B1430="Unknown","",IF($B1430="","",IF(VALUE(LEFT($B1430,4))&lt;Calc!$J$2,"ANTIQUE","")))</f>
        <v/>
      </c>
      <c r="E1430" s="72" t="s">
        <v>21</v>
      </c>
      <c r="F1430" s="121"/>
      <c r="G1430" s="121"/>
      <c r="H1430" s="62" t="str">
        <f t="shared" si="155"/>
        <v>Japonica</v>
      </c>
      <c r="I1430" s="18">
        <f t="shared" si="156"/>
        <v>0</v>
      </c>
      <c r="J1430" s="18">
        <f t="shared" si="157"/>
        <v>0</v>
      </c>
      <c r="K1430" s="18">
        <f t="shared" si="158"/>
        <v>0</v>
      </c>
      <c r="L1430" s="57" t="str">
        <f t="shared" si="159"/>
        <v>Helen Glenn</v>
      </c>
      <c r="M1430" s="57" t="str">
        <f t="shared" si="160"/>
        <v>Helen Glenn</v>
      </c>
      <c r="N1430" s="61" t="str">
        <f t="shared" si="154"/>
        <v>Helen Glenn</v>
      </c>
    </row>
    <row r="1431" spans="1:14" ht="25.15" customHeight="1" x14ac:dyDescent="0.2">
      <c r="A1431" s="70" t="s">
        <v>1179</v>
      </c>
      <c r="B1431" s="71">
        <v>1951</v>
      </c>
      <c r="C1431" s="68" t="str">
        <f>IF(ISERROR(VLOOKUP(IF(RIGHT($A1431,1)=")",LEFT($A1431,FIND(" (",$A1431)-1),$A1431),[1]ACCS!$B$2:$B$5003, 1, FALSE)), "","1")</f>
        <v>1</v>
      </c>
      <c r="D1431" s="103" t="str">
        <f>IF($B1431="Unknown","",IF($B1431="","",IF(VALUE(LEFT($B1431,4))&lt;Calc!$J$2,"ANTIQUE","")))</f>
        <v/>
      </c>
      <c r="E1431" s="72" t="s">
        <v>24</v>
      </c>
      <c r="F1431" s="121"/>
      <c r="G1431" s="121"/>
      <c r="H1431" s="62" t="str">
        <f t="shared" si="155"/>
        <v>Japonica</v>
      </c>
      <c r="I1431" s="18">
        <f t="shared" si="156"/>
        <v>0</v>
      </c>
      <c r="J1431" s="18">
        <f t="shared" si="157"/>
        <v>0</v>
      </c>
      <c r="K1431" s="18">
        <f t="shared" si="158"/>
        <v>0</v>
      </c>
      <c r="L1431" s="57" t="str">
        <f t="shared" si="159"/>
        <v>Helen K</v>
      </c>
      <c r="M1431" s="57" t="str">
        <f t="shared" si="160"/>
        <v>Helen K</v>
      </c>
      <c r="N1431" s="61" t="str">
        <f t="shared" si="154"/>
        <v>Helen K</v>
      </c>
    </row>
    <row r="1432" spans="1:14" ht="25.15" customHeight="1" x14ac:dyDescent="0.2">
      <c r="A1432" s="70" t="s">
        <v>1180</v>
      </c>
      <c r="B1432" s="71">
        <v>2013</v>
      </c>
      <c r="C1432" s="68" t="str">
        <f>IF(ISERROR(VLOOKUP(IF(RIGHT($A1432,1)=")",LEFT($A1432,FIND(" (",$A1432)-1),$A1432),[1]ACCS!$B$2:$B$5003, 1, FALSE)), "","1")</f>
        <v/>
      </c>
      <c r="D1432" s="103" t="str">
        <f>IF($B1432="Unknown","",IF($B1432="","",IF(VALUE(LEFT($B1432,4))&lt;Calc!$J$2,"ANTIQUE","")))</f>
        <v/>
      </c>
      <c r="E1432" s="72" t="s">
        <v>24</v>
      </c>
      <c r="F1432" s="121"/>
      <c r="G1432" s="121"/>
      <c r="H1432" s="62" t="str">
        <f t="shared" si="155"/>
        <v>NRH</v>
      </c>
      <c r="I1432" s="18">
        <f t="shared" si="156"/>
        <v>2</v>
      </c>
      <c r="J1432" s="18">
        <f t="shared" si="157"/>
        <v>0</v>
      </c>
      <c r="K1432" s="18">
        <f t="shared" si="158"/>
        <v>0</v>
      </c>
      <c r="L1432" s="57" t="str">
        <f t="shared" si="159"/>
        <v>Helen O'Connor</v>
      </c>
      <c r="M1432" s="57" t="str">
        <f t="shared" si="160"/>
        <v>Helen O'Connor</v>
      </c>
      <c r="N1432" s="61" t="str">
        <f t="shared" si="154"/>
        <v>Helen O'Connor</v>
      </c>
    </row>
    <row r="1433" spans="1:14" ht="25.15" customHeight="1" x14ac:dyDescent="0.2">
      <c r="A1433" s="70" t="s">
        <v>3349</v>
      </c>
      <c r="B1433" s="71">
        <v>1848</v>
      </c>
      <c r="C1433" s="68" t="str">
        <f>IF(ISERROR(VLOOKUP(IF(RIGHT($A1433,1)=")",LEFT($A1433,FIND(" (",$A1433)-1),$A1433),[1]ACCS!$B$2:$B$5003, 1, FALSE)), "","1")</f>
        <v/>
      </c>
      <c r="D1433" s="103" t="str">
        <f>IF($B1433="Unknown","",IF($B1433="","",IF(VALUE(LEFT($B1433,4))&lt;Calc!$J$2,"ANTIQUE","")))</f>
        <v>ANTIQUE</v>
      </c>
      <c r="E1433" s="72" t="s">
        <v>24</v>
      </c>
      <c r="F1433" s="121" t="s">
        <v>5</v>
      </c>
      <c r="G1433" s="121"/>
      <c r="H1433" s="62" t="str">
        <f t="shared" si="155"/>
        <v>Japonica</v>
      </c>
      <c r="I1433" s="18">
        <f t="shared" si="156"/>
        <v>0</v>
      </c>
      <c r="J1433" s="18">
        <f t="shared" si="157"/>
        <v>0</v>
      </c>
      <c r="K1433" s="18">
        <f t="shared" si="158"/>
        <v>0</v>
      </c>
      <c r="L1433" s="57" t="str">
        <f t="shared" si="159"/>
        <v>Helen of Troy (See H. A. Downing)</v>
      </c>
      <c r="M1433" s="57" t="str">
        <f t="shared" si="160"/>
        <v>Helen of Troy (See H. A. Downing)</v>
      </c>
      <c r="N1433" s="61" t="str">
        <f t="shared" si="154"/>
        <v>Helen of Troy (See H. A. Downing)</v>
      </c>
    </row>
    <row r="1434" spans="1:14" ht="25.15" customHeight="1" x14ac:dyDescent="0.2">
      <c r="A1434" s="70" t="s">
        <v>3350</v>
      </c>
      <c r="B1434" s="71">
        <v>1850</v>
      </c>
      <c r="C1434" s="68" t="str">
        <f>IF(ISERROR(VLOOKUP(IF(RIGHT($A1434,1)=")",LEFT($A1434,FIND(" (",$A1434)-1),$A1434),[1]ACCS!$B$2:$B$5003, 1, FALSE)), "","1")</f>
        <v/>
      </c>
      <c r="D1434" s="103" t="str">
        <f>IF($B1434="Unknown","",IF($B1434="","",IF(VALUE(LEFT($B1434,4))&lt;Calc!$J$2,"ANTIQUE","")))</f>
        <v>ANTIQUE</v>
      </c>
      <c r="E1434" s="72" t="s">
        <v>24</v>
      </c>
      <c r="F1434" s="121"/>
      <c r="G1434" s="121"/>
      <c r="H1434" s="62" t="str">
        <f t="shared" si="155"/>
        <v>Japonica</v>
      </c>
      <c r="I1434" s="18">
        <f t="shared" si="156"/>
        <v>0</v>
      </c>
      <c r="J1434" s="18">
        <f t="shared" si="157"/>
        <v>0</v>
      </c>
      <c r="K1434" s="18">
        <f t="shared" si="158"/>
        <v>0</v>
      </c>
      <c r="L1434" s="57" t="str">
        <f t="shared" si="159"/>
        <v>Helena</v>
      </c>
      <c r="M1434" s="57" t="str">
        <f t="shared" si="160"/>
        <v>Helena</v>
      </c>
      <c r="N1434" s="61" t="str">
        <f t="shared" si="154"/>
        <v>Helena</v>
      </c>
    </row>
    <row r="1435" spans="1:14" ht="25.15" customHeight="1" x14ac:dyDescent="0.2">
      <c r="A1435" s="70" t="s">
        <v>1181</v>
      </c>
      <c r="B1435" s="71">
        <v>2006</v>
      </c>
      <c r="C1435" s="68" t="str">
        <f>IF(ISERROR(VLOOKUP(IF(RIGHT($A1435,1)=")",LEFT($A1435,FIND(" (",$A1435)-1),$A1435),[1]ACCS!$B$2:$B$5003, 1, FALSE)), "","1")</f>
        <v>1</v>
      </c>
      <c r="D1435" s="103" t="str">
        <f>IF($B1435="Unknown","",IF($B1435="","",IF(VALUE(LEFT($B1435,4))&lt;Calc!$J$2,"ANTIQUE","")))</f>
        <v/>
      </c>
      <c r="E1435" s="72" t="s">
        <v>24</v>
      </c>
      <c r="F1435" s="121"/>
      <c r="G1435" s="121"/>
      <c r="H1435" s="62" t="str">
        <f t="shared" si="155"/>
        <v>Japonica</v>
      </c>
      <c r="I1435" s="18">
        <f t="shared" si="156"/>
        <v>0</v>
      </c>
      <c r="J1435" s="18">
        <f t="shared" si="157"/>
        <v>0</v>
      </c>
      <c r="K1435" s="18">
        <f t="shared" si="158"/>
        <v>0</v>
      </c>
      <c r="L1435" s="57" t="str">
        <f t="shared" si="159"/>
        <v>Henny Drews</v>
      </c>
      <c r="M1435" s="57" t="str">
        <f t="shared" si="160"/>
        <v>Henny Drews</v>
      </c>
      <c r="N1435" s="61" t="str">
        <f t="shared" si="154"/>
        <v>Henny Drews</v>
      </c>
    </row>
    <row r="1436" spans="1:14" ht="25.15" customHeight="1" x14ac:dyDescent="0.2">
      <c r="A1436" s="70" t="s">
        <v>3351</v>
      </c>
      <c r="B1436" s="71">
        <v>1822</v>
      </c>
      <c r="C1436" s="68" t="str">
        <f>IF(ISERROR(VLOOKUP(IF(RIGHT($A1436,1)=")",LEFT($A1436,FIND(" (",$A1436)-1),$A1436),[1]ACCS!$B$2:$B$5003, 1, FALSE)), "","1")</f>
        <v/>
      </c>
      <c r="D1436" s="103" t="str">
        <f>IF($B1436="Unknown","",IF($B1436="","",IF(VALUE(LEFT($B1436,4))&lt;Calc!$J$2,"ANTIQUE","")))</f>
        <v>ANTIQUE</v>
      </c>
      <c r="E1436" s="72" t="s">
        <v>37</v>
      </c>
      <c r="F1436" s="121"/>
      <c r="G1436" s="121"/>
      <c r="H1436" s="62" t="str">
        <f t="shared" si="155"/>
        <v>Japonica</v>
      </c>
      <c r="I1436" s="18">
        <f t="shared" si="156"/>
        <v>0</v>
      </c>
      <c r="J1436" s="18">
        <f t="shared" si="157"/>
        <v>0</v>
      </c>
      <c r="K1436" s="18">
        <f t="shared" si="158"/>
        <v>0</v>
      </c>
      <c r="L1436" s="57" t="str">
        <f t="shared" si="159"/>
        <v>Henri Bry (See Woodville Red)</v>
      </c>
      <c r="M1436" s="57" t="str">
        <f t="shared" si="160"/>
        <v>Henri Bry (See Woodville Red)</v>
      </c>
      <c r="N1436" s="61" t="str">
        <f t="shared" si="154"/>
        <v>Henri Bry (See Woodville Red)</v>
      </c>
    </row>
    <row r="1437" spans="1:14" ht="25.15" customHeight="1" x14ac:dyDescent="0.2">
      <c r="A1437" s="70" t="s">
        <v>1182</v>
      </c>
      <c r="B1437" s="71">
        <v>1994</v>
      </c>
      <c r="C1437" s="68" t="str">
        <f>IF(ISERROR(VLOOKUP(IF(RIGHT($A1437,1)=")",LEFT($A1437,FIND(" (",$A1437)-1),$A1437),[1]ACCS!$B$2:$B$5003, 1, FALSE)), "","1")</f>
        <v>1</v>
      </c>
      <c r="D1437" s="103" t="str">
        <f>IF($B1437="Unknown","",IF($B1437="","",IF(VALUE(LEFT($B1437,4))&lt;Calc!$J$2,"ANTIQUE","")))</f>
        <v/>
      </c>
      <c r="E1437" s="72" t="s">
        <v>30</v>
      </c>
      <c r="F1437" s="121"/>
      <c r="G1437" s="121"/>
      <c r="H1437" s="62" t="str">
        <f t="shared" si="155"/>
        <v>Japonica</v>
      </c>
      <c r="I1437" s="18">
        <f t="shared" si="156"/>
        <v>0</v>
      </c>
      <c r="J1437" s="18">
        <f t="shared" si="157"/>
        <v>0</v>
      </c>
      <c r="K1437" s="18">
        <f t="shared" si="158"/>
        <v>0</v>
      </c>
      <c r="L1437" s="57" t="str">
        <f t="shared" si="159"/>
        <v>Henry E. Huntington</v>
      </c>
      <c r="M1437" s="57" t="str">
        <f t="shared" si="160"/>
        <v>Henry E. Huntington</v>
      </c>
      <c r="N1437" s="61" t="str">
        <f t="shared" si="154"/>
        <v>Henry E. Huntington</v>
      </c>
    </row>
    <row r="1438" spans="1:14" ht="25.15" customHeight="1" x14ac:dyDescent="0.2">
      <c r="A1438" s="70" t="s">
        <v>1183</v>
      </c>
      <c r="B1438" s="71">
        <v>1989</v>
      </c>
      <c r="C1438" s="68" t="str">
        <f>IF(ISERROR(VLOOKUP(IF(RIGHT($A1438,1)=")",LEFT($A1438,FIND(" (",$A1438)-1),$A1438),[1]ACCS!$B$2:$B$5003, 1, FALSE)), "","1")</f>
        <v/>
      </c>
      <c r="D1438" s="103" t="str">
        <f>IF($B1438="Unknown","",IF($B1438="","",IF(VALUE(LEFT($B1438,4))&lt;Calc!$J$2,"ANTIQUE","")))</f>
        <v/>
      </c>
      <c r="E1438" s="72" t="s">
        <v>30</v>
      </c>
      <c r="F1438" s="121"/>
      <c r="G1438" s="121"/>
      <c r="H1438" s="62" t="str">
        <f t="shared" si="155"/>
        <v>Japonica</v>
      </c>
      <c r="I1438" s="18">
        <f t="shared" si="156"/>
        <v>0</v>
      </c>
      <c r="J1438" s="18">
        <f t="shared" si="157"/>
        <v>0</v>
      </c>
      <c r="K1438" s="18">
        <f t="shared" si="158"/>
        <v>0</v>
      </c>
      <c r="L1438" s="57" t="str">
        <f t="shared" si="159"/>
        <v>Henry Lunsford</v>
      </c>
      <c r="M1438" s="57" t="str">
        <f t="shared" si="160"/>
        <v>Henry Lunsford</v>
      </c>
      <c r="N1438" s="61" t="str">
        <f t="shared" si="154"/>
        <v>Henry Lunsford</v>
      </c>
    </row>
    <row r="1439" spans="1:14" ht="25.15" customHeight="1" x14ac:dyDescent="0.2">
      <c r="A1439" s="70" t="s">
        <v>1184</v>
      </c>
      <c r="B1439" s="71">
        <v>2007</v>
      </c>
      <c r="C1439" s="68" t="str">
        <f>IF(ISERROR(VLOOKUP(IF(RIGHT($A1439,1)=")",LEFT($A1439,FIND(" (",$A1439)-1),$A1439),[1]ACCS!$B$2:$B$5003, 1, FALSE)), "","1")</f>
        <v>1</v>
      </c>
      <c r="D1439" s="103" t="str">
        <f>IF($B1439="Unknown","",IF($B1439="","",IF(VALUE(LEFT($B1439,4))&lt;Calc!$J$2,"ANTIQUE","")))</f>
        <v/>
      </c>
      <c r="E1439" s="72" t="s">
        <v>24</v>
      </c>
      <c r="F1439" s="121"/>
      <c r="G1439" s="121"/>
      <c r="H1439" s="62" t="str">
        <f t="shared" si="155"/>
        <v>Japonica</v>
      </c>
      <c r="I1439" s="18">
        <f t="shared" si="156"/>
        <v>0</v>
      </c>
      <c r="J1439" s="18">
        <f t="shared" si="157"/>
        <v>0</v>
      </c>
      <c r="K1439" s="18">
        <f t="shared" si="158"/>
        <v>0</v>
      </c>
      <c r="L1439" s="57" t="str">
        <f t="shared" si="159"/>
        <v>Henry Parrish</v>
      </c>
      <c r="M1439" s="57" t="str">
        <f t="shared" si="160"/>
        <v>Henry Parrish</v>
      </c>
      <c r="N1439" s="61" t="str">
        <f t="shared" si="154"/>
        <v>Henry Parrish</v>
      </c>
    </row>
    <row r="1440" spans="1:14" ht="25.15" customHeight="1" x14ac:dyDescent="0.2">
      <c r="A1440" s="70" t="s">
        <v>1185</v>
      </c>
      <c r="B1440" s="71">
        <v>1938</v>
      </c>
      <c r="C1440" s="68" t="str">
        <f>IF(ISERROR(VLOOKUP(IF(RIGHT($A1440,1)=")",LEFT($A1440,FIND(" (",$A1440)-1),$A1440),[1]ACCS!$B$2:$B$5003, 1, FALSE)), "","1")</f>
        <v>1</v>
      </c>
      <c r="D1440" s="103" t="str">
        <f>IF($B1440="Unknown","",IF($B1440="","",IF(VALUE(LEFT($B1440,4))&lt;Calc!$J$2,"ANTIQUE","")))</f>
        <v/>
      </c>
      <c r="E1440" s="72" t="s">
        <v>24</v>
      </c>
      <c r="F1440" s="121"/>
      <c r="G1440" s="121"/>
      <c r="H1440" s="62" t="str">
        <f t="shared" si="155"/>
        <v>Japonica</v>
      </c>
      <c r="I1440" s="18">
        <f t="shared" si="156"/>
        <v>0</v>
      </c>
      <c r="J1440" s="18">
        <f t="shared" si="157"/>
        <v>0</v>
      </c>
      <c r="K1440" s="18">
        <f t="shared" si="158"/>
        <v>0</v>
      </c>
      <c r="L1440" s="57" t="str">
        <f t="shared" si="159"/>
        <v>Henry VIII</v>
      </c>
      <c r="M1440" s="57" t="str">
        <f t="shared" si="160"/>
        <v>Henry VIII</v>
      </c>
      <c r="N1440" s="61" t="str">
        <f t="shared" si="154"/>
        <v>Henry VIII</v>
      </c>
    </row>
    <row r="1441" spans="1:14" ht="25.15" customHeight="1" x14ac:dyDescent="0.2">
      <c r="A1441" s="70" t="s">
        <v>1186</v>
      </c>
      <c r="B1441" s="71">
        <v>1964</v>
      </c>
      <c r="C1441" s="68" t="str">
        <f>IF(ISERROR(VLOOKUP(IF(RIGHT($A1441,1)=")",LEFT($A1441,FIND(" (",$A1441)-1),$A1441),[1]ACCS!$B$2:$B$5003, 1, FALSE)), "","1")</f>
        <v/>
      </c>
      <c r="D1441" s="103" t="str">
        <f>IF($B1441="Unknown","",IF($B1441="","",IF(VALUE(LEFT($B1441,4))&lt;Calc!$J$2,"ANTIQUE","")))</f>
        <v/>
      </c>
      <c r="E1441" s="72" t="s">
        <v>24</v>
      </c>
      <c r="F1441" s="121"/>
      <c r="G1441" s="121"/>
      <c r="H1441" s="62" t="str">
        <f t="shared" si="155"/>
        <v>Reticulata</v>
      </c>
      <c r="I1441" s="18">
        <f t="shared" si="156"/>
        <v>1</v>
      </c>
      <c r="J1441" s="18">
        <f t="shared" si="157"/>
        <v>0</v>
      </c>
      <c r="K1441" s="18">
        <f t="shared" si="158"/>
        <v>0</v>
      </c>
      <c r="L1441" s="57" t="str">
        <f t="shared" si="159"/>
        <v>Hentiangao (See Envying Sky's Height)</v>
      </c>
      <c r="M1441" s="57" t="str">
        <f t="shared" si="160"/>
        <v>Hentiangao (See Envying Sky's Height)</v>
      </c>
      <c r="N1441" s="61" t="str">
        <f t="shared" si="154"/>
        <v>Hentiangao (See Envying Sky's Height)</v>
      </c>
    </row>
    <row r="1442" spans="1:14" ht="25.15" customHeight="1" x14ac:dyDescent="0.2">
      <c r="A1442" s="70" t="s">
        <v>1187</v>
      </c>
      <c r="B1442" s="71">
        <v>1955</v>
      </c>
      <c r="C1442" s="68" t="str">
        <f>IF(ISERROR(VLOOKUP(IF(RIGHT($A1442,1)=")",LEFT($A1442,FIND(" (",$A1442)-1),$A1442),[1]ACCS!$B$2:$B$5003, 1, FALSE)), "","1")</f>
        <v>1</v>
      </c>
      <c r="D1442" s="103" t="str">
        <f>IF($B1442="Unknown","",IF($B1442="","",IF(VALUE(LEFT($B1442,4))&lt;Calc!$J$2,"ANTIQUE","")))</f>
        <v/>
      </c>
      <c r="E1442" s="72" t="s">
        <v>21</v>
      </c>
      <c r="F1442" s="121"/>
      <c r="G1442" s="121"/>
      <c r="H1442" s="62" t="str">
        <f t="shared" si="155"/>
        <v>Japonica</v>
      </c>
      <c r="I1442" s="18">
        <f t="shared" si="156"/>
        <v>0</v>
      </c>
      <c r="J1442" s="18">
        <f t="shared" si="157"/>
        <v>0</v>
      </c>
      <c r="K1442" s="18">
        <f t="shared" si="158"/>
        <v>0</v>
      </c>
      <c r="L1442" s="57" t="str">
        <f t="shared" si="159"/>
        <v>Her Majesty Queen Elizabeth II</v>
      </c>
      <c r="M1442" s="57" t="str">
        <f t="shared" si="160"/>
        <v>Her Majesty Queen Elizabeth II</v>
      </c>
      <c r="N1442" s="61" t="str">
        <f t="shared" si="154"/>
        <v>Her Majesty Queen Elizabeth II</v>
      </c>
    </row>
    <row r="1443" spans="1:14" ht="25.15" customHeight="1" x14ac:dyDescent="0.2">
      <c r="A1443" s="70" t="s">
        <v>1188</v>
      </c>
      <c r="B1443" s="71">
        <v>2013</v>
      </c>
      <c r="C1443" s="68" t="str">
        <f>IF(ISERROR(VLOOKUP(IF(RIGHT($A1443,1)=")",LEFT($A1443,FIND(" (",$A1443)-1),$A1443),[1]ACCS!$B$2:$B$5003, 1, FALSE)), "","1")</f>
        <v>1</v>
      </c>
      <c r="D1443" s="103" t="str">
        <f>IF($B1443="Unknown","",IF($B1443="","",IF(VALUE(LEFT($B1443,4))&lt;Calc!$J$2,"ANTIQUE","")))</f>
        <v/>
      </c>
      <c r="E1443" s="72" t="s">
        <v>37</v>
      </c>
      <c r="F1443" s="121"/>
      <c r="G1443" s="121"/>
      <c r="H1443" s="62" t="str">
        <f t="shared" si="155"/>
        <v>Japonica</v>
      </c>
      <c r="I1443" s="18">
        <f t="shared" si="156"/>
        <v>0</v>
      </c>
      <c r="J1443" s="18">
        <f t="shared" si="157"/>
        <v>0</v>
      </c>
      <c r="K1443" s="18">
        <f t="shared" si="158"/>
        <v>0</v>
      </c>
      <c r="L1443" s="57" t="str">
        <f t="shared" si="159"/>
        <v>Herbert Earl Gatch</v>
      </c>
      <c r="M1443" s="57" t="str">
        <f t="shared" si="160"/>
        <v>Herbert Earl Gatch</v>
      </c>
      <c r="N1443" s="61" t="str">
        <f t="shared" si="154"/>
        <v>Herbert Earl Gatch</v>
      </c>
    </row>
    <row r="1444" spans="1:14" ht="25.15" customHeight="1" x14ac:dyDescent="0.2">
      <c r="A1444" s="70" t="s">
        <v>3352</v>
      </c>
      <c r="B1444" s="71">
        <v>1875</v>
      </c>
      <c r="C1444" s="68" t="str">
        <f>IF(ISERROR(VLOOKUP(IF(RIGHT($A1444,1)=")",LEFT($A1444,FIND(" (",$A1444)-1),$A1444),[1]ACCS!$B$2:$B$5003, 1, FALSE)), "","1")</f>
        <v>1</v>
      </c>
      <c r="D1444" s="103" t="str">
        <f>IF($B1444="Unknown","",IF($B1444="","",IF(VALUE(LEFT($B1444,4))&lt;Calc!$J$2,"ANTIQUE","")))</f>
        <v>ANTIQUE</v>
      </c>
      <c r="E1444" s="72" t="s">
        <v>24</v>
      </c>
      <c r="F1444" s="121"/>
      <c r="G1444" s="121"/>
      <c r="H1444" s="62" t="str">
        <f t="shared" si="155"/>
        <v>Japonica</v>
      </c>
      <c r="I1444" s="18">
        <f t="shared" si="156"/>
        <v>0</v>
      </c>
      <c r="J1444" s="18">
        <f t="shared" si="157"/>
        <v>0</v>
      </c>
      <c r="K1444" s="18">
        <f t="shared" si="158"/>
        <v>0</v>
      </c>
      <c r="L1444" s="57" t="str">
        <f t="shared" si="159"/>
        <v>Herme (Hikaru-genji, Jordan's Pride)</v>
      </c>
      <c r="M1444" s="57" t="str">
        <f t="shared" si="160"/>
        <v>Herme (Hikaru-genji, Jordan's Pride)</v>
      </c>
      <c r="N1444" s="61" t="str">
        <f t="shared" si="154"/>
        <v>Herme</v>
      </c>
    </row>
    <row r="1445" spans="1:14" ht="25.15" customHeight="1" x14ac:dyDescent="0.2">
      <c r="A1445" s="70" t="s">
        <v>1189</v>
      </c>
      <c r="B1445" s="71">
        <v>1930</v>
      </c>
      <c r="C1445" s="68" t="str">
        <f>IF(ISERROR(VLOOKUP(IF(RIGHT($A1445,1)=")",LEFT($A1445,FIND(" (",$A1445)-1),$A1445),[1]ACCS!$B$2:$B$5003, 1, FALSE)), "","1")</f>
        <v>1</v>
      </c>
      <c r="D1445" s="103" t="str">
        <f>IF($B1445="Unknown","",IF($B1445="","",IF(VALUE(LEFT($B1445,4))&lt;Calc!$J$2,"ANTIQUE","")))</f>
        <v/>
      </c>
      <c r="E1445" s="72" t="s">
        <v>24</v>
      </c>
      <c r="F1445" s="121"/>
      <c r="G1445" s="121"/>
      <c r="H1445" s="62" t="str">
        <f t="shared" si="155"/>
        <v>Japonica</v>
      </c>
      <c r="I1445" s="18">
        <f t="shared" si="156"/>
        <v>0</v>
      </c>
      <c r="J1445" s="18">
        <f t="shared" si="157"/>
        <v>0</v>
      </c>
      <c r="K1445" s="18">
        <f t="shared" si="158"/>
        <v>0</v>
      </c>
      <c r="L1445" s="57" t="str">
        <f t="shared" si="159"/>
        <v>Herme Pink</v>
      </c>
      <c r="M1445" s="57" t="str">
        <f t="shared" si="160"/>
        <v>Herme Pink</v>
      </c>
      <c r="N1445" s="61" t="str">
        <f t="shared" si="154"/>
        <v>Herme Pink</v>
      </c>
    </row>
    <row r="1446" spans="1:14" ht="25.15" customHeight="1" x14ac:dyDescent="0.2">
      <c r="A1446" s="70" t="s">
        <v>1190</v>
      </c>
      <c r="B1446" s="71">
        <v>1938</v>
      </c>
      <c r="C1446" s="68" t="str">
        <f>IF(ISERROR(VLOOKUP(IF(RIGHT($A1446,1)=")",LEFT($A1446,FIND(" (",$A1446)-1),$A1446),[1]ACCS!$B$2:$B$5003, 1, FALSE)), "","1")</f>
        <v/>
      </c>
      <c r="D1446" s="103" t="str">
        <f>IF($B1446="Unknown","",IF($B1446="","",IF(VALUE(LEFT($B1446,4))&lt;Calc!$J$2,"ANTIQUE","")))</f>
        <v/>
      </c>
      <c r="E1446" s="72" t="s">
        <v>24</v>
      </c>
      <c r="F1446" s="121"/>
      <c r="G1446" s="121"/>
      <c r="H1446" s="62" t="str">
        <f t="shared" si="155"/>
        <v>Japonica</v>
      </c>
      <c r="I1446" s="18">
        <f t="shared" si="156"/>
        <v>0</v>
      </c>
      <c r="J1446" s="18">
        <f t="shared" si="157"/>
        <v>0</v>
      </c>
      <c r="K1446" s="18">
        <f t="shared" si="158"/>
        <v>0</v>
      </c>
      <c r="L1446" s="57" t="str">
        <f t="shared" si="159"/>
        <v>Hermesport (See Beauty of Holland)</v>
      </c>
      <c r="M1446" s="57" t="str">
        <f t="shared" si="160"/>
        <v>Hermesport (See Beauty of Holland)</v>
      </c>
      <c r="N1446" s="61" t="str">
        <f t="shared" si="154"/>
        <v>Hermesport (See Beauty of Holland)</v>
      </c>
    </row>
    <row r="1447" spans="1:14" ht="25.15" customHeight="1" x14ac:dyDescent="0.2">
      <c r="A1447" s="70" t="s">
        <v>1191</v>
      </c>
      <c r="B1447" s="71">
        <v>1981</v>
      </c>
      <c r="C1447" s="68" t="str">
        <f>IF(ISERROR(VLOOKUP(IF(RIGHT($A1447,1)=")",LEFT($A1447,FIND(" (",$A1447)-1),$A1447),[1]ACCS!$B$2:$B$5003, 1, FALSE)), "","1")</f>
        <v/>
      </c>
      <c r="D1447" s="103" t="str">
        <f>IF($B1447="Unknown","",IF($B1447="","",IF(VALUE(LEFT($B1447,4))&lt;Calc!$J$2,"ANTIQUE","")))</f>
        <v/>
      </c>
      <c r="E1447" s="72" t="s">
        <v>37</v>
      </c>
      <c r="F1447" s="121"/>
      <c r="G1447" s="121"/>
      <c r="H1447" s="62" t="str">
        <f t="shared" si="155"/>
        <v>Japonica</v>
      </c>
      <c r="I1447" s="18">
        <f t="shared" si="156"/>
        <v>0</v>
      </c>
      <c r="J1447" s="18">
        <f t="shared" si="157"/>
        <v>0</v>
      </c>
      <c r="K1447" s="18">
        <f t="shared" si="158"/>
        <v>0</v>
      </c>
      <c r="L1447" s="57" t="str">
        <f t="shared" si="159"/>
        <v>Hettie Love Wine</v>
      </c>
      <c r="M1447" s="57" t="str">
        <f t="shared" si="160"/>
        <v>Hettie Love Wine</v>
      </c>
      <c r="N1447" s="61" t="str">
        <f t="shared" si="154"/>
        <v>Hettie Love Wine</v>
      </c>
    </row>
    <row r="1448" spans="1:14" ht="25.15" customHeight="1" x14ac:dyDescent="0.2">
      <c r="A1448" s="70" t="s">
        <v>3353</v>
      </c>
      <c r="B1448" s="71" t="s">
        <v>3155</v>
      </c>
      <c r="C1448" s="68" t="str">
        <f>IF(ISERROR(VLOOKUP(IF(RIGHT($A1448,1)=")",LEFT($A1448,FIND(" (",$A1448)-1),$A1448),[1]ACCS!$B$2:$B$5003, 1, FALSE)), "","1")</f>
        <v>1</v>
      </c>
      <c r="D1448" s="103" t="str">
        <f>IF($B1448="Unknown","",IF($B1448="","",IF(VALUE(LEFT($B1448,4))&lt;Calc!$J$2,"ANTIQUE","")))</f>
        <v>ANTIQUE</v>
      </c>
      <c r="E1448" s="72" t="s">
        <v>24</v>
      </c>
      <c r="F1448" s="121"/>
      <c r="G1448" s="121"/>
      <c r="H1448" s="62" t="str">
        <f t="shared" si="155"/>
        <v>Japonica</v>
      </c>
      <c r="I1448" s="18">
        <f t="shared" si="156"/>
        <v>0</v>
      </c>
      <c r="J1448" s="18">
        <f t="shared" si="157"/>
        <v>0</v>
      </c>
      <c r="K1448" s="18">
        <f t="shared" si="158"/>
        <v>0</v>
      </c>
      <c r="L1448" s="57" t="str">
        <f t="shared" si="159"/>
        <v>Hibiscus (Cherokee)</v>
      </c>
      <c r="M1448" s="57" t="str">
        <f t="shared" si="160"/>
        <v>Hibiscus (Cherokee)</v>
      </c>
      <c r="N1448" s="61" t="str">
        <f t="shared" si="154"/>
        <v>Hibiscus</v>
      </c>
    </row>
    <row r="1449" spans="1:14" ht="25.15" customHeight="1" x14ac:dyDescent="0.2">
      <c r="A1449" s="70" t="s">
        <v>1192</v>
      </c>
      <c r="B1449" s="71">
        <v>1986</v>
      </c>
      <c r="C1449" s="68" t="str">
        <f>IF(ISERROR(VLOOKUP(IF(RIGHT($A1449,1)=")",LEFT($A1449,FIND(" (",$A1449)-1),$A1449),[1]ACCS!$B$2:$B$5003, 1, FALSE)), "","1")</f>
        <v>1</v>
      </c>
      <c r="D1449" s="103" t="str">
        <f>IF($B1449="Unknown","",IF($B1449="","",IF(VALUE(LEFT($B1449,4))&lt;Calc!$J$2,"ANTIQUE","")))</f>
        <v/>
      </c>
      <c r="E1449" s="72" t="s">
        <v>24</v>
      </c>
      <c r="F1449" s="121"/>
      <c r="G1449" s="121"/>
      <c r="H1449" s="62" t="str">
        <f t="shared" si="155"/>
        <v>NRH</v>
      </c>
      <c r="I1449" s="18">
        <f t="shared" si="156"/>
        <v>2</v>
      </c>
      <c r="J1449" s="18">
        <f t="shared" si="157"/>
        <v>0</v>
      </c>
      <c r="K1449" s="18">
        <f t="shared" si="158"/>
        <v>0</v>
      </c>
      <c r="L1449" s="57" t="str">
        <f t="shared" si="159"/>
        <v>High Fragrance</v>
      </c>
      <c r="M1449" s="57" t="str">
        <f t="shared" si="160"/>
        <v>High Fragrance</v>
      </c>
      <c r="N1449" s="61" t="str">
        <f t="shared" si="154"/>
        <v>High Fragrance</v>
      </c>
    </row>
    <row r="1450" spans="1:14" ht="25.15" customHeight="1" x14ac:dyDescent="0.2">
      <c r="A1450" s="70" t="s">
        <v>1193</v>
      </c>
      <c r="B1450" s="71">
        <v>1945</v>
      </c>
      <c r="C1450" s="68" t="str">
        <f>IF(ISERROR(VLOOKUP(IF(RIGHT($A1450,1)=")",LEFT($A1450,FIND(" (",$A1450)-1),$A1450),[1]ACCS!$B$2:$B$5003, 1, FALSE)), "","1")</f>
        <v>1</v>
      </c>
      <c r="D1450" s="103" t="str">
        <f>IF($B1450="Unknown","",IF($B1450="","",IF(VALUE(LEFT($B1450,4))&lt;Calc!$J$2,"ANTIQUE","")))</f>
        <v/>
      </c>
      <c r="E1450" s="72" t="s">
        <v>21</v>
      </c>
      <c r="F1450" s="121"/>
      <c r="G1450" s="121"/>
      <c r="H1450" s="62" t="str">
        <f t="shared" si="155"/>
        <v>Japonica</v>
      </c>
      <c r="I1450" s="18">
        <f t="shared" si="156"/>
        <v>0</v>
      </c>
      <c r="J1450" s="18">
        <f t="shared" si="157"/>
        <v>0</v>
      </c>
      <c r="K1450" s="18">
        <f t="shared" si="158"/>
        <v>0</v>
      </c>
      <c r="L1450" s="57" t="str">
        <f t="shared" si="159"/>
        <v>High Hat</v>
      </c>
      <c r="M1450" s="57" t="str">
        <f t="shared" si="160"/>
        <v>High Hat</v>
      </c>
      <c r="N1450" s="61" t="str">
        <f t="shared" si="154"/>
        <v>High Hat</v>
      </c>
    </row>
    <row r="1451" spans="1:14" ht="25.15" customHeight="1" x14ac:dyDescent="0.2">
      <c r="A1451" s="70" t="s">
        <v>1194</v>
      </c>
      <c r="B1451" s="71">
        <v>1958</v>
      </c>
      <c r="C1451" s="68" t="str">
        <f>IF(ISERROR(VLOOKUP(IF(RIGHT($A1451,1)=")",LEFT($A1451,FIND(" (",$A1451)-1),$A1451),[1]ACCS!$B$2:$B$5003, 1, FALSE)), "","1")</f>
        <v>1</v>
      </c>
      <c r="D1451" s="103" t="str">
        <f>IF($B1451="Unknown","",IF($B1451="","",IF(VALUE(LEFT($B1451,4))&lt;Calc!$J$2,"ANTIQUE","")))</f>
        <v/>
      </c>
      <c r="E1451" s="72" t="s">
        <v>24</v>
      </c>
      <c r="F1451" s="121"/>
      <c r="G1451" s="121"/>
      <c r="H1451" s="62" t="str">
        <f t="shared" si="155"/>
        <v>Japonica</v>
      </c>
      <c r="I1451" s="18">
        <f t="shared" si="156"/>
        <v>0</v>
      </c>
      <c r="J1451" s="18">
        <f t="shared" si="157"/>
        <v>0</v>
      </c>
      <c r="K1451" s="18">
        <f t="shared" si="158"/>
        <v>0</v>
      </c>
      <c r="L1451" s="57" t="str">
        <f t="shared" si="159"/>
        <v>High Society</v>
      </c>
      <c r="M1451" s="57" t="str">
        <f t="shared" si="160"/>
        <v>High Society</v>
      </c>
      <c r="N1451" s="61" t="str">
        <f t="shared" si="154"/>
        <v>High Society</v>
      </c>
    </row>
    <row r="1452" spans="1:14" ht="25.15" customHeight="1" x14ac:dyDescent="0.2">
      <c r="A1452" s="70" t="s">
        <v>1195</v>
      </c>
      <c r="B1452" s="71">
        <v>1987</v>
      </c>
      <c r="C1452" s="68" t="str">
        <f>IF(ISERROR(VLOOKUP(IF(RIGHT($A1452,1)=")",LEFT($A1452,FIND(" (",$A1452)-1),$A1452),[1]ACCS!$B$2:$B$5003, 1, FALSE)), "","1")</f>
        <v/>
      </c>
      <c r="D1452" s="103" t="str">
        <f>IF($B1452="Unknown","",IF($B1452="","",IF(VALUE(LEFT($B1452,4))&lt;Calc!$J$2,"ANTIQUE","")))</f>
        <v/>
      </c>
      <c r="E1452" s="72" t="s">
        <v>37</v>
      </c>
      <c r="F1452" s="121"/>
      <c r="G1452" s="121"/>
      <c r="H1452" s="62" t="str">
        <f t="shared" si="155"/>
        <v>Japonica</v>
      </c>
      <c r="I1452" s="18">
        <f t="shared" si="156"/>
        <v>0</v>
      </c>
      <c r="J1452" s="18">
        <f t="shared" si="157"/>
        <v>0</v>
      </c>
      <c r="K1452" s="18">
        <f t="shared" si="158"/>
        <v>0</v>
      </c>
      <c r="L1452" s="57" t="str">
        <f t="shared" si="159"/>
        <v>High Time</v>
      </c>
      <c r="M1452" s="57" t="str">
        <f t="shared" si="160"/>
        <v>High Time</v>
      </c>
      <c r="N1452" s="61" t="str">
        <f t="shared" si="154"/>
        <v>High Time</v>
      </c>
    </row>
    <row r="1453" spans="1:14" ht="25.15" customHeight="1" x14ac:dyDescent="0.2">
      <c r="A1453" s="70" t="s">
        <v>1196</v>
      </c>
      <c r="B1453" s="71">
        <v>1960</v>
      </c>
      <c r="C1453" s="68" t="str">
        <f>IF(ISERROR(VLOOKUP(IF(RIGHT($A1453,1)=")",LEFT($A1453,FIND(" (",$A1453)-1),$A1453),[1]ACCS!$B$2:$B$5003, 1, FALSE)), "","1")</f>
        <v/>
      </c>
      <c r="D1453" s="103" t="str">
        <f>IF($B1453="Unknown","",IF($B1453="","",IF(VALUE(LEFT($B1453,4))&lt;Calc!$J$2,"ANTIQUE","")))</f>
        <v/>
      </c>
      <c r="E1453" s="72" t="s">
        <v>37</v>
      </c>
      <c r="F1453" s="121"/>
      <c r="G1453" s="121"/>
      <c r="H1453" s="62" t="str">
        <f t="shared" si="155"/>
        <v>Japonica</v>
      </c>
      <c r="I1453" s="18">
        <f t="shared" si="156"/>
        <v>0</v>
      </c>
      <c r="J1453" s="18">
        <f t="shared" si="157"/>
        <v>0</v>
      </c>
      <c r="K1453" s="18">
        <f t="shared" si="158"/>
        <v>0</v>
      </c>
      <c r="L1453" s="57" t="str">
        <f t="shared" si="159"/>
        <v>High Wide ‘n Handsome</v>
      </c>
      <c r="M1453" s="57" t="str">
        <f t="shared" si="160"/>
        <v>High Wide ‘n Handsome</v>
      </c>
      <c r="N1453" s="61" t="str">
        <f t="shared" si="154"/>
        <v>High Wide ‘n Handsome</v>
      </c>
    </row>
    <row r="1454" spans="1:14" ht="25.15" customHeight="1" x14ac:dyDescent="0.2">
      <c r="A1454" s="70" t="s">
        <v>1197</v>
      </c>
      <c r="B1454" s="71">
        <v>2003</v>
      </c>
      <c r="C1454" s="68" t="str">
        <f>IF(ISERROR(VLOOKUP(IF(RIGHT($A1454,1)=")",LEFT($A1454,FIND(" (",$A1454)-1),$A1454),[1]ACCS!$B$2:$B$5003, 1, FALSE)), "","1")</f>
        <v/>
      </c>
      <c r="D1454" s="103" t="str">
        <f>IF($B1454="Unknown","",IF($B1454="","",IF(VALUE(LEFT($B1454,4))&lt;Calc!$J$2,"ANTIQUE","")))</f>
        <v/>
      </c>
      <c r="E1454" s="72" t="s">
        <v>29</v>
      </c>
      <c r="F1454" s="121"/>
      <c r="G1454" s="121"/>
      <c r="H1454" s="62" t="str">
        <f t="shared" si="155"/>
        <v>Reticulata</v>
      </c>
      <c r="I1454" s="18">
        <f t="shared" si="156"/>
        <v>1</v>
      </c>
      <c r="J1454" s="18">
        <f t="shared" si="157"/>
        <v>0</v>
      </c>
      <c r="K1454" s="18">
        <f t="shared" si="158"/>
        <v>0</v>
      </c>
      <c r="L1454" s="57" t="str">
        <f t="shared" si="159"/>
        <v>Highland Gem</v>
      </c>
      <c r="M1454" s="57" t="str">
        <f t="shared" si="160"/>
        <v>Highland Gem</v>
      </c>
      <c r="N1454" s="61" t="str">
        <f t="shared" si="154"/>
        <v>Highland Gem</v>
      </c>
    </row>
    <row r="1455" spans="1:14" ht="25.15" customHeight="1" x14ac:dyDescent="0.2">
      <c r="A1455" s="99" t="s">
        <v>3208</v>
      </c>
      <c r="B1455" s="100"/>
      <c r="C1455" s="68" t="str">
        <f>IF(ISERROR(VLOOKUP(IF(RIGHT($A1455,1)=")",LEFT($A1455,FIND(" (",$A1455)-1),$A1455),[1]ACCS!$B$2:$B$5003, 1, FALSE)), "","1")</f>
        <v/>
      </c>
      <c r="D1455" s="115" t="str">
        <f>IF($B1455="Unknown","",IF($B1455="","",IF(VALUE(LEFT($B1455,4))&lt;Calc!$J$2,"ANTIQUE","")))</f>
        <v/>
      </c>
      <c r="E1455" s="53" t="s">
        <v>24</v>
      </c>
      <c r="F1455" s="121"/>
      <c r="G1455" s="121"/>
      <c r="H1455" s="62" t="str">
        <f t="shared" si="155"/>
        <v>Japonica [Higo]</v>
      </c>
      <c r="I1455" s="18">
        <f t="shared" si="156"/>
        <v>6</v>
      </c>
      <c r="J1455" s="18">
        <f t="shared" si="157"/>
        <v>0</v>
      </c>
      <c r="K1455" s="18">
        <f t="shared" si="158"/>
        <v>0</v>
      </c>
      <c r="L1455" s="57" t="str">
        <f t="shared" si="159"/>
        <v>Higo-kyo-nishiki (Higo)</v>
      </c>
      <c r="M1455" s="57" t="str">
        <f t="shared" si="160"/>
        <v>Higo-kyo-nishiki (Higo)</v>
      </c>
      <c r="N1455" s="61" t="str">
        <f t="shared" si="154"/>
        <v>Higo-kyo-nishiki</v>
      </c>
    </row>
    <row r="1456" spans="1:14" ht="25.15" customHeight="1" x14ac:dyDescent="0.2">
      <c r="A1456" s="70" t="s">
        <v>3172</v>
      </c>
      <c r="B1456" s="71"/>
      <c r="C1456" s="68" t="str">
        <f>IF(ISERROR(VLOOKUP(IF(RIGHT($A1456,1)=")",LEFT($A1456,FIND(" (",$A1456)-1),$A1456),[1]ACCS!$B$2:$B$5003, 1, FALSE)), "","1")</f>
        <v>1</v>
      </c>
      <c r="D1456" s="103" t="str">
        <f>IF($B1456="Unknown","",IF($B1456="","",IF(VALUE(LEFT($B1456,4))&lt;Calc!$J$2,"ANTIQUE","")))</f>
        <v/>
      </c>
      <c r="E1456" s="72" t="s">
        <v>37</v>
      </c>
      <c r="F1456" s="121"/>
      <c r="G1456" s="121"/>
      <c r="H1456" s="62" t="str">
        <f t="shared" si="155"/>
        <v>Japonica [Higo]</v>
      </c>
      <c r="I1456" s="18">
        <f t="shared" si="156"/>
        <v>6</v>
      </c>
      <c r="J1456" s="18">
        <f t="shared" si="157"/>
        <v>0</v>
      </c>
      <c r="K1456" s="18">
        <f t="shared" si="158"/>
        <v>0</v>
      </c>
      <c r="L1456" s="57" t="str">
        <f t="shared" si="159"/>
        <v>Higo-Ozeki (Higo)</v>
      </c>
      <c r="M1456" s="57" t="str">
        <f t="shared" si="160"/>
        <v>Higo-Ozeki (Higo)</v>
      </c>
      <c r="N1456" s="61" t="str">
        <f t="shared" si="154"/>
        <v>Higo-Ozeki</v>
      </c>
    </row>
    <row r="1457" spans="1:14" ht="25.15" customHeight="1" x14ac:dyDescent="0.2">
      <c r="A1457" s="70" t="s">
        <v>1198</v>
      </c>
      <c r="B1457" s="71">
        <v>1955</v>
      </c>
      <c r="C1457" s="68" t="str">
        <f>IF(ISERROR(VLOOKUP(IF(RIGHT($A1457,1)=")",LEFT($A1457,FIND(" (",$A1457)-1),$A1457),[1]ACCS!$B$2:$B$5003, 1, FALSE)), "","1")</f>
        <v/>
      </c>
      <c r="D1457" s="103" t="str">
        <f>IF($B1457="Unknown","",IF($B1457="","",IF(VALUE(LEFT($B1457,4))&lt;Calc!$J$2,"ANTIQUE","")))</f>
        <v/>
      </c>
      <c r="E1457" s="72" t="s">
        <v>24</v>
      </c>
      <c r="F1457" s="121"/>
      <c r="G1457" s="121"/>
      <c r="H1457" s="62" t="str">
        <f t="shared" si="155"/>
        <v>Japonica</v>
      </c>
      <c r="I1457" s="18">
        <f t="shared" si="156"/>
        <v>0</v>
      </c>
      <c r="J1457" s="18">
        <f t="shared" si="157"/>
        <v>0</v>
      </c>
      <c r="K1457" s="18">
        <f t="shared" si="158"/>
        <v>0</v>
      </c>
      <c r="L1457" s="57" t="str">
        <f t="shared" si="159"/>
        <v>Hi-Jinx</v>
      </c>
      <c r="M1457" s="57" t="str">
        <f t="shared" si="160"/>
        <v>Hi-Jinx</v>
      </c>
      <c r="N1457" s="61" t="str">
        <f t="shared" si="154"/>
        <v>Hi-Jinx</v>
      </c>
    </row>
    <row r="1458" spans="1:14" ht="25.15" customHeight="1" x14ac:dyDescent="0.2">
      <c r="A1458" s="70" t="s">
        <v>1199</v>
      </c>
      <c r="B1458" s="71">
        <v>1977</v>
      </c>
      <c r="C1458" s="68" t="str">
        <f>IF(ISERROR(VLOOKUP(IF(RIGHT($A1458,1)=")",LEFT($A1458,FIND(" (",$A1458)-1),$A1458),[1]ACCS!$B$2:$B$5003, 1, FALSE)), "","1")</f>
        <v>1</v>
      </c>
      <c r="D1458" s="103" t="str">
        <f>IF($B1458="Unknown","",IF($B1458="","",IF(VALUE(LEFT($B1458,4))&lt;Calc!$J$2,"ANTIQUE","")))</f>
        <v/>
      </c>
      <c r="E1458" s="72" t="s">
        <v>37</v>
      </c>
      <c r="F1458" s="121"/>
      <c r="G1458" s="121"/>
      <c r="H1458" s="62" t="str">
        <f t="shared" si="155"/>
        <v>Japonica</v>
      </c>
      <c r="I1458" s="18">
        <f t="shared" si="156"/>
        <v>0</v>
      </c>
      <c r="J1458" s="18">
        <f t="shared" si="157"/>
        <v>0</v>
      </c>
      <c r="K1458" s="18">
        <f t="shared" si="158"/>
        <v>0</v>
      </c>
      <c r="L1458" s="57" t="str">
        <f t="shared" si="159"/>
        <v>Hilda Jamieson</v>
      </c>
      <c r="M1458" s="57" t="str">
        <f t="shared" si="160"/>
        <v>Hilda Jamieson</v>
      </c>
      <c r="N1458" s="61" t="str">
        <f t="shared" si="154"/>
        <v>Hilda Jamieson</v>
      </c>
    </row>
    <row r="1459" spans="1:14" ht="25.15" customHeight="1" x14ac:dyDescent="0.2">
      <c r="A1459" s="70" t="s">
        <v>1200</v>
      </c>
      <c r="B1459" s="71">
        <v>2003</v>
      </c>
      <c r="C1459" s="68" t="str">
        <f>IF(ISERROR(VLOOKUP(IF(RIGHT($A1459,1)=")",LEFT($A1459,FIND(" (",$A1459)-1),$A1459),[1]ACCS!$B$2:$B$5003, 1, FALSE)), "","1")</f>
        <v/>
      </c>
      <c r="D1459" s="103" t="str">
        <f>IF($B1459="Unknown","",IF($B1459="","",IF(VALUE(LEFT($B1459,4))&lt;Calc!$J$2,"ANTIQUE","")))</f>
        <v/>
      </c>
      <c r="E1459" s="72" t="s">
        <v>29</v>
      </c>
      <c r="F1459" s="121"/>
      <c r="G1459" s="121"/>
      <c r="H1459" s="62" t="str">
        <f t="shared" si="155"/>
        <v>Reticulata</v>
      </c>
      <c r="I1459" s="18">
        <f t="shared" si="156"/>
        <v>1</v>
      </c>
      <c r="J1459" s="18">
        <f t="shared" si="157"/>
        <v>0</v>
      </c>
      <c r="K1459" s="18">
        <f t="shared" si="158"/>
        <v>0</v>
      </c>
      <c r="L1459" s="57" t="str">
        <f t="shared" si="159"/>
        <v>Hillary Tramonte</v>
      </c>
      <c r="M1459" s="57" t="str">
        <f t="shared" si="160"/>
        <v>Hillary Tramonte</v>
      </c>
      <c r="N1459" s="61" t="str">
        <f t="shared" si="154"/>
        <v>Hillary Tramonte</v>
      </c>
    </row>
    <row r="1460" spans="1:14" ht="25.15" customHeight="1" x14ac:dyDescent="0.2">
      <c r="A1460" s="70" t="s">
        <v>1201</v>
      </c>
      <c r="B1460" s="71">
        <v>1981</v>
      </c>
      <c r="C1460" s="68" t="str">
        <f>IF(ISERROR(VLOOKUP(IF(RIGHT($A1460,1)=")",LEFT($A1460,FIND(" (",$A1460)-1),$A1460),[1]ACCS!$B$2:$B$5003, 1, FALSE)), "","1")</f>
        <v/>
      </c>
      <c r="D1460" s="103" t="str">
        <f>IF($B1460="Unknown","",IF($B1460="","",IF(VALUE(LEFT($B1460,4))&lt;Calc!$J$2,"ANTIQUE","")))</f>
        <v/>
      </c>
      <c r="E1460" s="72" t="s">
        <v>61</v>
      </c>
      <c r="F1460" s="121" t="s">
        <v>5</v>
      </c>
      <c r="G1460" s="121"/>
      <c r="H1460" s="62" t="str">
        <f t="shared" si="155"/>
        <v>Specie</v>
      </c>
      <c r="I1460" s="18">
        <f t="shared" si="156"/>
        <v>7</v>
      </c>
      <c r="J1460" s="18">
        <f t="shared" si="157"/>
        <v>7</v>
      </c>
      <c r="K1460" s="18">
        <f t="shared" si="158"/>
        <v>0</v>
      </c>
      <c r="L1460" s="57" t="str">
        <f t="shared" si="159"/>
        <v>Hime-shira-yuki</v>
      </c>
      <c r="M1460" s="57" t="str">
        <f t="shared" si="160"/>
        <v>Hime-shira-yuki</v>
      </c>
      <c r="N1460" s="61" t="str">
        <f t="shared" si="154"/>
        <v>Hime-shira-yuki</v>
      </c>
    </row>
    <row r="1461" spans="1:14" ht="25.15" customHeight="1" x14ac:dyDescent="0.2">
      <c r="A1461" s="99" t="s">
        <v>3197</v>
      </c>
      <c r="B1461" s="100"/>
      <c r="C1461" s="68" t="str">
        <f>IF(ISERROR(VLOOKUP(IF(RIGHT($A1461,1)=")",LEFT($A1461,FIND(" (",$A1461)-1),$A1461),[1]ACCS!$B$2:$B$5003, 1, FALSE)), "","1")</f>
        <v/>
      </c>
      <c r="D1461" s="115" t="str">
        <f>IF($B1461="Unknown","",IF($B1461="","",IF(VALUE(LEFT($B1461,4))&lt;Calc!$J$2,"ANTIQUE","")))</f>
        <v/>
      </c>
      <c r="E1461" s="53" t="s">
        <v>37</v>
      </c>
      <c r="F1461" s="121"/>
      <c r="G1461" s="121"/>
      <c r="H1461" s="62" t="str">
        <f t="shared" si="155"/>
        <v>Japonica [Higo]</v>
      </c>
      <c r="I1461" s="18">
        <f t="shared" si="156"/>
        <v>6</v>
      </c>
      <c r="J1461" s="18">
        <f t="shared" si="157"/>
        <v>0</v>
      </c>
      <c r="K1461" s="18">
        <f t="shared" si="158"/>
        <v>0</v>
      </c>
      <c r="L1461" s="57" t="str">
        <f t="shared" si="159"/>
        <v>Hi-no-hakama (Higo)</v>
      </c>
      <c r="M1461" s="57" t="str">
        <f t="shared" si="160"/>
        <v>Hi-no-hakama (Higo)</v>
      </c>
      <c r="N1461" s="61" t="str">
        <f t="shared" si="154"/>
        <v>Hi-no-hakama</v>
      </c>
    </row>
    <row r="1462" spans="1:14" ht="25.15" customHeight="1" x14ac:dyDescent="0.2">
      <c r="A1462" s="70" t="s">
        <v>1202</v>
      </c>
      <c r="B1462" s="71">
        <v>1963</v>
      </c>
      <c r="C1462" s="68" t="str">
        <f>IF(ISERROR(VLOOKUP(IF(RIGHT($A1462,1)=")",LEFT($A1462,FIND(" (",$A1462)-1),$A1462),[1]ACCS!$B$2:$B$5003, 1, FALSE)), "","1")</f>
        <v>1</v>
      </c>
      <c r="D1462" s="103" t="str">
        <f>IF($B1462="Unknown","",IF($B1462="","",IF(VALUE(LEFT($B1462,4))&lt;Calc!$J$2,"ANTIQUE","")))</f>
        <v/>
      </c>
      <c r="E1462" s="72" t="s">
        <v>21</v>
      </c>
      <c r="F1462" s="121"/>
      <c r="G1462" s="121"/>
      <c r="H1462" s="62" t="str">
        <f t="shared" si="155"/>
        <v>Japonica</v>
      </c>
      <c r="I1462" s="18">
        <f t="shared" si="156"/>
        <v>0</v>
      </c>
      <c r="J1462" s="18">
        <f t="shared" si="157"/>
        <v>0</v>
      </c>
      <c r="K1462" s="18">
        <f t="shared" si="158"/>
        <v>0</v>
      </c>
      <c r="L1462" s="57" t="str">
        <f t="shared" si="159"/>
        <v>Hi-no-maru</v>
      </c>
      <c r="M1462" s="57" t="str">
        <f t="shared" si="160"/>
        <v>Hi-no-maru</v>
      </c>
      <c r="N1462" s="61" t="str">
        <f t="shared" si="154"/>
        <v>Hi-no-maru</v>
      </c>
    </row>
    <row r="1463" spans="1:14" ht="25.15" customHeight="1" x14ac:dyDescent="0.2">
      <c r="A1463" s="99" t="s">
        <v>3198</v>
      </c>
      <c r="B1463" s="100">
        <v>1963</v>
      </c>
      <c r="C1463" s="68" t="str">
        <f>IF(ISERROR(VLOOKUP(IF(RIGHT($A1463,1)=")",LEFT($A1463,FIND(" (",$A1463)-1),$A1463),[1]ACCS!$B$2:$B$5003, 1, FALSE)), "","1")</f>
        <v>1</v>
      </c>
      <c r="D1463" s="115" t="str">
        <f>IF($B1463="Unknown","",IF($B1463="","",IF(VALUE(LEFT($B1463,4))&lt;Calc!$J$2,"ANTIQUE","")))</f>
        <v/>
      </c>
      <c r="E1463" s="53" t="s">
        <v>24</v>
      </c>
      <c r="F1463" s="121"/>
      <c r="G1463" s="121"/>
      <c r="H1463" s="62" t="str">
        <f t="shared" si="155"/>
        <v>Japonica [Higo]</v>
      </c>
      <c r="I1463" s="18">
        <f t="shared" si="156"/>
        <v>6</v>
      </c>
      <c r="J1463" s="18">
        <f t="shared" si="157"/>
        <v>0</v>
      </c>
      <c r="K1463" s="18">
        <f t="shared" si="158"/>
        <v>0</v>
      </c>
      <c r="L1463" s="57" t="str">
        <f t="shared" si="159"/>
        <v>Hi-no-maru (Higo)</v>
      </c>
      <c r="M1463" s="57" t="str">
        <f t="shared" si="160"/>
        <v>Hi-no-maru (Higo)</v>
      </c>
      <c r="N1463" s="61" t="str">
        <f t="shared" si="154"/>
        <v>Hi-no-maru</v>
      </c>
    </row>
    <row r="1464" spans="1:14" ht="25.15" customHeight="1" x14ac:dyDescent="0.2">
      <c r="A1464" s="99" t="s">
        <v>3199</v>
      </c>
      <c r="B1464" s="100">
        <v>1912</v>
      </c>
      <c r="C1464" s="68" t="str">
        <f>IF(ISERROR(VLOOKUP(IF(RIGHT($A1464,1)=")",LEFT($A1464,FIND(" (",$A1464)-1),$A1464),[1]ACCS!$B$2:$B$5003, 1, FALSE)), "","1")</f>
        <v>1</v>
      </c>
      <c r="D1464" s="115" t="str">
        <f>IF($B1464="Unknown","",IF($B1464="","",IF(VALUE(LEFT($B1464,4))&lt;Calc!$J$2,"ANTIQUE","")))</f>
        <v/>
      </c>
      <c r="E1464" s="53" t="s">
        <v>24</v>
      </c>
      <c r="F1464" s="121"/>
      <c r="G1464" s="121"/>
      <c r="H1464" s="62" t="str">
        <f t="shared" si="155"/>
        <v>Japonica [Higo]</v>
      </c>
      <c r="I1464" s="18">
        <f t="shared" si="156"/>
        <v>6</v>
      </c>
      <c r="J1464" s="18">
        <f t="shared" si="157"/>
        <v>0</v>
      </c>
      <c r="K1464" s="18">
        <f t="shared" si="158"/>
        <v>0</v>
      </c>
      <c r="L1464" s="57" t="str">
        <f t="shared" si="159"/>
        <v>Hi-no-tsukasa (Higo)</v>
      </c>
      <c r="M1464" s="57" t="str">
        <f t="shared" si="160"/>
        <v>Hi-no-tsukasa (Higo)</v>
      </c>
      <c r="N1464" s="61" t="str">
        <f t="shared" ref="N1464:N1527" si="161">IF(ISNUMBER(SEARCH("See",$M1464)),$M1464,IF(ISNUMBER(SEARCH("(",$M1464)),LEFT($M1464,SEARCH("(",$M1464)-2),$M1464))</f>
        <v>Hi-no-tsukasa</v>
      </c>
    </row>
    <row r="1465" spans="1:14" ht="25.15" customHeight="1" x14ac:dyDescent="0.2">
      <c r="A1465" s="99" t="s">
        <v>3200</v>
      </c>
      <c r="B1465" s="100">
        <v>1912</v>
      </c>
      <c r="C1465" s="68" t="str">
        <f>IF(ISERROR(VLOOKUP(IF(RIGHT($A1465,1)=")",LEFT($A1465,FIND(" (",$A1465)-1),$A1465),[1]ACCS!$B$2:$B$5003, 1, FALSE)), "","1")</f>
        <v>1</v>
      </c>
      <c r="D1465" s="115" t="str">
        <f>IF($B1465="Unknown","",IF($B1465="","",IF(VALUE(LEFT($B1465,4))&lt;Calc!$J$2,"ANTIQUE","")))</f>
        <v/>
      </c>
      <c r="E1465" s="53" t="s">
        <v>21</v>
      </c>
      <c r="F1465" s="121"/>
      <c r="G1465" s="121"/>
      <c r="H1465" s="62" t="str">
        <f t="shared" si="155"/>
        <v>Japonica [Higo]</v>
      </c>
      <c r="I1465" s="18">
        <f t="shared" si="156"/>
        <v>6</v>
      </c>
      <c r="J1465" s="18">
        <f t="shared" si="157"/>
        <v>0</v>
      </c>
      <c r="K1465" s="18">
        <f t="shared" si="158"/>
        <v>0</v>
      </c>
      <c r="L1465" s="57" t="str">
        <f t="shared" si="159"/>
        <v>Hiodoshi (Higo)</v>
      </c>
      <c r="M1465" s="57" t="str">
        <f t="shared" si="160"/>
        <v>Hiodoshi (Higo)</v>
      </c>
      <c r="N1465" s="61" t="str">
        <f t="shared" si="161"/>
        <v>Hiodoshi</v>
      </c>
    </row>
    <row r="1466" spans="1:14" ht="25.15" customHeight="1" x14ac:dyDescent="0.2">
      <c r="A1466" s="70" t="s">
        <v>3354</v>
      </c>
      <c r="B1466" s="71">
        <v>1884</v>
      </c>
      <c r="C1466" s="68" t="str">
        <f>IF(ISERROR(VLOOKUP(IF(RIGHT($A1466,1)=")",LEFT($A1466,FIND(" (",$A1466)-1),$A1466),[1]ACCS!$B$2:$B$5003, 1, FALSE)), "","1")</f>
        <v/>
      </c>
      <c r="D1466" s="103" t="str">
        <f>IF($B1466="Unknown","",IF($B1466="","",IF(VALUE(LEFT($B1466,4))&lt;Calc!$J$2,"ANTIQUE","")))</f>
        <v>ANTIQUE</v>
      </c>
      <c r="E1466" s="72" t="s">
        <v>24</v>
      </c>
      <c r="F1466" s="121"/>
      <c r="G1466" s="121"/>
      <c r="H1466" s="62" t="str">
        <f t="shared" si="155"/>
        <v>Japonica</v>
      </c>
      <c r="I1466" s="18">
        <f t="shared" si="156"/>
        <v>0</v>
      </c>
      <c r="J1466" s="18">
        <f t="shared" si="157"/>
        <v>0</v>
      </c>
      <c r="K1466" s="18">
        <f t="shared" si="158"/>
        <v>0</v>
      </c>
      <c r="L1466" s="57" t="str">
        <f t="shared" si="159"/>
        <v>Hi-otome (See Cheerful) (Scarlet Virgin)</v>
      </c>
      <c r="M1466" s="57" t="str">
        <f t="shared" si="160"/>
        <v>Hi-otome (See Cheerful) (Scarlet Virgin)</v>
      </c>
      <c r="N1466" s="61" t="str">
        <f t="shared" si="161"/>
        <v>Hi-otome (See Cheerful) (Scarlet Virgin)</v>
      </c>
    </row>
    <row r="1467" spans="1:14" ht="25.15" customHeight="1" x14ac:dyDescent="0.2">
      <c r="A1467" s="70" t="s">
        <v>3355</v>
      </c>
      <c r="B1467" s="71">
        <v>1847</v>
      </c>
      <c r="C1467" s="68" t="str">
        <f>IF(ISERROR(VLOOKUP(IF(RIGHT($A1467,1)=")",LEFT($A1467,FIND(" (",$A1467)-1),$A1467),[1]ACCS!$B$2:$B$5003, 1, FALSE)), "","1")</f>
        <v>1</v>
      </c>
      <c r="D1467" s="103" t="str">
        <f>IF($B1467="Unknown","",IF($B1467="","",IF(VALUE(LEFT($B1467,4))&lt;Calc!$J$2,"ANTIQUE","")))</f>
        <v>ANTIQUE</v>
      </c>
      <c r="E1467" s="72" t="s">
        <v>47</v>
      </c>
      <c r="F1467" s="121"/>
      <c r="G1467" s="121"/>
      <c r="H1467" s="62" t="str">
        <f t="shared" si="155"/>
        <v>Vernalis</v>
      </c>
      <c r="I1467" s="18">
        <f t="shared" si="156"/>
        <v>5</v>
      </c>
      <c r="J1467" s="18">
        <f t="shared" si="157"/>
        <v>0</v>
      </c>
      <c r="K1467" s="18">
        <f t="shared" si="158"/>
        <v>0</v>
      </c>
      <c r="L1467" s="57" t="str">
        <f t="shared" si="159"/>
        <v>Hiryu</v>
      </c>
      <c r="M1467" s="57" t="str">
        <f t="shared" si="160"/>
        <v>Hiryu</v>
      </c>
      <c r="N1467" s="61" t="str">
        <f t="shared" si="161"/>
        <v>Hiryu</v>
      </c>
    </row>
    <row r="1468" spans="1:14" ht="25.15" customHeight="1" x14ac:dyDescent="0.2">
      <c r="A1468" s="70" t="s">
        <v>1203</v>
      </c>
      <c r="B1468" s="71">
        <v>1934</v>
      </c>
      <c r="C1468" s="68" t="str">
        <f>IF(ISERROR(VLOOKUP(IF(RIGHT($A1468,1)=")",LEFT($A1468,FIND(" (",$A1468)-1),$A1468),[1]ACCS!$B$2:$B$5003, 1, FALSE)), "","1")</f>
        <v>1</v>
      </c>
      <c r="D1468" s="103" t="str">
        <f>IF($B1468="Unknown","",IF($B1468="","",IF(VALUE(LEFT($B1468,4))&lt;Calc!$J$2,"ANTIQUE","")))</f>
        <v/>
      </c>
      <c r="E1468" s="72" t="s">
        <v>47</v>
      </c>
      <c r="F1468" s="121"/>
      <c r="G1468" s="121"/>
      <c r="H1468" s="62" t="str">
        <f t="shared" si="155"/>
        <v>Japonica</v>
      </c>
      <c r="I1468" s="18">
        <f t="shared" si="156"/>
        <v>0</v>
      </c>
      <c r="J1468" s="18">
        <f t="shared" si="157"/>
        <v>0</v>
      </c>
      <c r="K1468" s="18">
        <f t="shared" si="158"/>
        <v>0</v>
      </c>
      <c r="L1468" s="57" t="str">
        <f t="shared" si="159"/>
        <v>Hishi-karaito (Emily Brown, Pink Lace, Lacy Pink)</v>
      </c>
      <c r="M1468" s="57" t="str">
        <f t="shared" si="160"/>
        <v>Hishi-karaito (Emily Brown, Pink Lace, Lacy Pink)</v>
      </c>
      <c r="N1468" s="61" t="str">
        <f t="shared" si="161"/>
        <v>Hishi-karaito</v>
      </c>
    </row>
    <row r="1469" spans="1:14" ht="25.15" customHeight="1" x14ac:dyDescent="0.2">
      <c r="A1469" s="70" t="s">
        <v>1204</v>
      </c>
      <c r="B1469" s="71">
        <v>1979</v>
      </c>
      <c r="C1469" s="68" t="str">
        <f>IF(ISERROR(VLOOKUP(IF(RIGHT($A1469,1)=")",LEFT($A1469,FIND(" (",$A1469)-1),$A1469),[1]ACCS!$B$2:$B$5003, 1, FALSE)), "","1")</f>
        <v>1</v>
      </c>
      <c r="D1469" s="103" t="str">
        <f>IF($B1469="Unknown","",IF($B1469="","",IF(VALUE(LEFT($B1469,4))&lt;Calc!$J$2,"ANTIQUE","")))</f>
        <v/>
      </c>
      <c r="E1469" s="72" t="s">
        <v>29</v>
      </c>
      <c r="F1469" s="121"/>
      <c r="G1469" s="121"/>
      <c r="H1469" s="62" t="str">
        <f t="shared" ref="H1469:H1532" si="162">IF($A1469="","",IF($I1469=0,"Japonica",IF($I1469=1,"Reticulata",IF($I1469=2,"NRH",IF($I1469=3,"Sasanqua",IF($I1469=4,"Hiemalis",IF($I1469=5,"Vernalis",IF($I1469=6,"Japonica [Higo]","Specie"))))))))</f>
        <v>Reticulata</v>
      </c>
      <c r="I1469" s="18">
        <f t="shared" ref="I1469:I1532" si="163">IF(NOT(ISERROR(SEARCH("(R)",$A1469))),1,IF(NOT(ISERROR(SEARCH("(H)",$A1469))),2,IF(NOT(ISERROR(SEARCH("(Sasanqua)",$A1469))),3,IF(NOT(ISERROR(SEARCH("(Hiemalis)",$A1469))),4,IF(NOT(ISERROR(SEARCH("(Vernalis)",$A1469))),5,IF(NOT(ISERROR(SEARCH("(Higo)",$A1469))),6,))))))+$J1469+K1469</f>
        <v>1</v>
      </c>
      <c r="J1469" s="18">
        <f t="shared" ref="J1469:J1532" si="164">IF(NOT(ISERROR(SEARCH("(Rusticana)",$A1469))),7,IF(NOT(ISERROR(SEARCH("(Wabisuke)",$A1469))),8,IF(NOT(ISERROR(SEARCH("(Edithae)",$A1469))),9,IF(NOT(ISERROR(SEARCH("(Oleifera)",$A1469))),10,IF(NOT(ISERROR(SEARCH("(Saluenensis)",$A1469))),11,0)))))</f>
        <v>0</v>
      </c>
      <c r="K1469" s="18">
        <f t="shared" ref="K1469:K1532" si="165">IF(NOT(ISERROR(SEARCH("(Pitardii)",$A1469))),12,IF(NOT(ISERROR(SEARCH("(Specie)",$A1469))),13,0))</f>
        <v>0</v>
      </c>
      <c r="L1469" s="57" t="str">
        <f t="shared" ref="L1469:L1532" si="166">SUBSTITUTE(SUBSTITUTE(SUBSTITUTE(SUBSTITUTE(SUBSTITUTE(SUBSTITUTE(SUBSTITUTE(SUBSTITUTE(A1469," (A)","")," (R)","")," (H)","")," (Sasanqua)","")," (Hiemalis)","")," (Vernalis)","")," (Rusticana)",""),"(Wabisuke)","")</f>
        <v>Hody Wilson</v>
      </c>
      <c r="M1469" s="57" t="str">
        <f t="shared" ref="M1469:M1532" si="167">SUBSTITUTE(SUBSTITUTE(SUBSTITUTE(SUBSTITUTE(SUBSTITUTE($L1469," (Edithae)","")," (Oleifera)","")," (Saluenensis)","")," (Specie)","")," (Pitardii)","")</f>
        <v>Hody Wilson</v>
      </c>
      <c r="N1469" s="61" t="str">
        <f t="shared" si="161"/>
        <v>Hody Wilson</v>
      </c>
    </row>
    <row r="1470" spans="1:14" ht="25.15" customHeight="1" x14ac:dyDescent="0.2">
      <c r="A1470" s="99" t="s">
        <v>3528</v>
      </c>
      <c r="B1470" s="100">
        <v>1961</v>
      </c>
      <c r="C1470" s="68" t="str">
        <f>IF(ISERROR(VLOOKUP(IF(RIGHT($A1470,1)=")",LEFT($A1470,FIND(" (",$A1470)-1),$A1470),[1]ACCS!$B$2:$B$5003, 1, FALSE)), "","1")</f>
        <v>1</v>
      </c>
      <c r="D1470" s="115" t="str">
        <f>IF($B1470="Unknown","",IF($B1470="","",IF(VALUE(LEFT($B1470,4))&lt;Calc!$J$2,"ANTIQUE","")))</f>
        <v/>
      </c>
      <c r="E1470" s="53" t="s">
        <v>24</v>
      </c>
      <c r="F1470" s="121"/>
      <c r="G1470" s="121"/>
      <c r="H1470" s="62" t="str">
        <f t="shared" si="162"/>
        <v>Japonica</v>
      </c>
      <c r="I1470" s="18">
        <f t="shared" si="163"/>
        <v>0</v>
      </c>
      <c r="J1470" s="18">
        <f t="shared" si="164"/>
        <v>0</v>
      </c>
      <c r="K1470" s="18">
        <f t="shared" si="165"/>
        <v>0</v>
      </c>
      <c r="L1470" s="57" t="str">
        <f t="shared" si="166"/>
        <v>Holland Orchid</v>
      </c>
      <c r="M1470" s="57" t="str">
        <f t="shared" si="167"/>
        <v>Holland Orchid</v>
      </c>
      <c r="N1470" s="61" t="str">
        <f t="shared" si="161"/>
        <v>Holland Orchid</v>
      </c>
    </row>
    <row r="1471" spans="1:14" ht="25.15" customHeight="1" x14ac:dyDescent="0.2">
      <c r="A1471" s="70" t="s">
        <v>1205</v>
      </c>
      <c r="B1471" s="71">
        <v>1948</v>
      </c>
      <c r="C1471" s="68" t="str">
        <f>IF(ISERROR(VLOOKUP(IF(RIGHT($A1471,1)=")",LEFT($A1471,FIND(" (",$A1471)-1),$A1471),[1]ACCS!$B$2:$B$5003, 1, FALSE)), "","1")</f>
        <v>1</v>
      </c>
      <c r="D1471" s="103" t="str">
        <f>IF($B1471="Unknown","",IF($B1471="","",IF(VALUE(LEFT($B1471,4))&lt;Calc!$J$2,"ANTIQUE","")))</f>
        <v/>
      </c>
      <c r="E1471" s="72" t="s">
        <v>24</v>
      </c>
      <c r="F1471" s="121"/>
      <c r="G1471" s="121"/>
      <c r="H1471" s="62" t="str">
        <f t="shared" si="162"/>
        <v>Japonica</v>
      </c>
      <c r="I1471" s="18">
        <f t="shared" si="163"/>
        <v>0</v>
      </c>
      <c r="J1471" s="18">
        <f t="shared" si="164"/>
        <v>0</v>
      </c>
      <c r="K1471" s="18">
        <f t="shared" si="165"/>
        <v>0</v>
      </c>
      <c r="L1471" s="57" t="str">
        <f t="shared" si="166"/>
        <v>Hollis C. Boardman</v>
      </c>
      <c r="M1471" s="57" t="str">
        <f t="shared" si="167"/>
        <v>Hollis C. Boardman</v>
      </c>
      <c r="N1471" s="61" t="str">
        <f t="shared" si="161"/>
        <v>Hollis C. Boardman</v>
      </c>
    </row>
    <row r="1472" spans="1:14" ht="25.15" customHeight="1" x14ac:dyDescent="0.2">
      <c r="A1472" s="70" t="s">
        <v>1206</v>
      </c>
      <c r="B1472" s="71">
        <v>1985</v>
      </c>
      <c r="C1472" s="68" t="str">
        <f>IF(ISERROR(VLOOKUP(IF(RIGHT($A1472,1)=")",LEFT($A1472,FIND(" (",$A1472)-1),$A1472),[1]ACCS!$B$2:$B$5003, 1, FALSE)), "","1")</f>
        <v>1</v>
      </c>
      <c r="D1472" s="103" t="str">
        <f>IF($B1472="Unknown","",IF($B1472="","",IF(VALUE(LEFT($B1472,4))&lt;Calc!$J$2,"ANTIQUE","")))</f>
        <v/>
      </c>
      <c r="E1472" s="72" t="s">
        <v>37</v>
      </c>
      <c r="F1472" s="121"/>
      <c r="G1472" s="121"/>
      <c r="H1472" s="62" t="str">
        <f t="shared" si="162"/>
        <v>Japonica</v>
      </c>
      <c r="I1472" s="18">
        <f t="shared" si="163"/>
        <v>0</v>
      </c>
      <c r="J1472" s="18">
        <f t="shared" si="164"/>
        <v>0</v>
      </c>
      <c r="K1472" s="18">
        <f t="shared" si="165"/>
        <v>0</v>
      </c>
      <c r="L1472" s="57" t="str">
        <f t="shared" si="166"/>
        <v>Holly Bright</v>
      </c>
      <c r="M1472" s="57" t="str">
        <f t="shared" si="167"/>
        <v>Holly Bright</v>
      </c>
      <c r="N1472" s="61" t="str">
        <f t="shared" si="161"/>
        <v>Holly Bright</v>
      </c>
    </row>
    <row r="1473" spans="1:14" ht="25.15" customHeight="1" x14ac:dyDescent="0.2">
      <c r="A1473" s="70" t="s">
        <v>3356</v>
      </c>
      <c r="B1473" s="71">
        <v>1896</v>
      </c>
      <c r="C1473" s="68" t="str">
        <f>IF(ISERROR(VLOOKUP(IF(RIGHT($A1473,1)=")",LEFT($A1473,FIND(" (",$A1473)-1),$A1473),[1]ACCS!$B$2:$B$5003, 1, FALSE)), "","1")</f>
        <v/>
      </c>
      <c r="D1473" s="103" t="str">
        <f>IF($B1473="Unknown","",IF($B1473="","",IF(VALUE(LEFT($B1473,4))&lt;Calc!$J$2,"ANTIQUE","")))</f>
        <v>ANTIQUE</v>
      </c>
      <c r="E1473" s="72" t="s">
        <v>24</v>
      </c>
      <c r="F1473" s="121"/>
      <c r="G1473" s="121"/>
      <c r="H1473" s="62" t="str">
        <f t="shared" si="162"/>
        <v>Japonica</v>
      </c>
      <c r="I1473" s="18">
        <f t="shared" si="163"/>
        <v>0</v>
      </c>
      <c r="J1473" s="18">
        <f t="shared" si="164"/>
        <v>0</v>
      </c>
      <c r="K1473" s="18">
        <f t="shared" si="165"/>
        <v>0</v>
      </c>
      <c r="L1473" s="57" t="str">
        <f t="shared" si="166"/>
        <v>Hollyhock (See Kumasaka)</v>
      </c>
      <c r="M1473" s="57" t="str">
        <f t="shared" si="167"/>
        <v>Hollyhock (See Kumasaka)</v>
      </c>
      <c r="N1473" s="61" t="str">
        <f t="shared" si="161"/>
        <v>Hollyhock (See Kumasaka)</v>
      </c>
    </row>
    <row r="1474" spans="1:14" ht="25.15" customHeight="1" x14ac:dyDescent="0.2">
      <c r="A1474" s="70" t="s">
        <v>1207</v>
      </c>
      <c r="B1474" s="71">
        <v>2007</v>
      </c>
      <c r="C1474" s="68" t="str">
        <f>IF(ISERROR(VLOOKUP(IF(RIGHT($A1474,1)=")",LEFT($A1474,FIND(" (",$A1474)-1),$A1474),[1]ACCS!$B$2:$B$5003, 1, FALSE)), "","1")</f>
        <v>1</v>
      </c>
      <c r="D1474" s="103" t="str">
        <f>IF($B1474="Unknown","",IF($B1474="","",IF(VALUE(LEFT($B1474,4))&lt;Calc!$J$2,"ANTIQUE","")))</f>
        <v/>
      </c>
      <c r="E1474" s="72" t="s">
        <v>30</v>
      </c>
      <c r="F1474" s="121"/>
      <c r="G1474" s="121"/>
      <c r="H1474" s="62" t="str">
        <f t="shared" si="162"/>
        <v>Reticulata</v>
      </c>
      <c r="I1474" s="18">
        <f t="shared" si="163"/>
        <v>1</v>
      </c>
      <c r="J1474" s="18">
        <f t="shared" si="164"/>
        <v>0</v>
      </c>
      <c r="K1474" s="18">
        <f t="shared" si="165"/>
        <v>0</v>
      </c>
      <c r="L1474" s="57" t="str">
        <f t="shared" si="166"/>
        <v>Holy Pure (Sheng Jie)</v>
      </c>
      <c r="M1474" s="57" t="str">
        <f t="shared" si="167"/>
        <v>Holy Pure (Sheng Jie)</v>
      </c>
      <c r="N1474" s="61" t="str">
        <f t="shared" si="161"/>
        <v>Holy Pure</v>
      </c>
    </row>
    <row r="1475" spans="1:14" ht="25.15" customHeight="1" x14ac:dyDescent="0.2">
      <c r="A1475" s="70" t="s">
        <v>1208</v>
      </c>
      <c r="B1475" s="71">
        <v>2019</v>
      </c>
      <c r="C1475" s="68" t="str">
        <f>IF(ISERROR(VLOOKUP(IF(RIGHT($A1475,1)=")",LEFT($A1475,FIND(" (",$A1475)-1),$A1475),[1]ACCS!$B$2:$B$5003, 1, FALSE)), "","1")</f>
        <v>1</v>
      </c>
      <c r="D1475" s="103" t="str">
        <f>IF($B1475="Unknown","",IF($B1475="","",IF(VALUE(LEFT($B1475,4))&lt;Calc!$J$2,"ANTIQUE","")))</f>
        <v/>
      </c>
      <c r="E1475" s="72" t="s">
        <v>37</v>
      </c>
      <c r="F1475" s="121" t="s">
        <v>5</v>
      </c>
      <c r="G1475" s="121"/>
      <c r="H1475" s="62" t="str">
        <f t="shared" si="162"/>
        <v>Japonica</v>
      </c>
      <c r="I1475" s="18">
        <f t="shared" si="163"/>
        <v>0</v>
      </c>
      <c r="J1475" s="18">
        <f t="shared" si="164"/>
        <v>0</v>
      </c>
      <c r="K1475" s="18">
        <f t="shared" si="165"/>
        <v>0</v>
      </c>
      <c r="L1475" s="57" t="str">
        <f t="shared" si="166"/>
        <v>Holy White</v>
      </c>
      <c r="M1475" s="57" t="str">
        <f t="shared" si="167"/>
        <v>Holy White</v>
      </c>
      <c r="N1475" s="61" t="str">
        <f t="shared" si="161"/>
        <v>Holy White</v>
      </c>
    </row>
    <row r="1476" spans="1:14" ht="25.15" customHeight="1" x14ac:dyDescent="0.2">
      <c r="A1476" s="70" t="s">
        <v>3357</v>
      </c>
      <c r="B1476" s="71">
        <v>1806</v>
      </c>
      <c r="C1476" s="68" t="str">
        <f>IF(ISERROR(VLOOKUP(IF(RIGHT($A1476,1)=")",LEFT($A1476,FIND(" (",$A1476)-1),$A1476),[1]ACCS!$B$2:$B$5003, 1, FALSE)), "","1")</f>
        <v/>
      </c>
      <c r="D1476" s="103" t="str">
        <f>IF($B1476="Unknown","",IF($B1476="","",IF(VALUE(LEFT($B1476,4))&lt;Calc!$J$2,"ANTIQUE","")))</f>
        <v>ANTIQUE</v>
      </c>
      <c r="E1476" s="72" t="s">
        <v>24</v>
      </c>
      <c r="F1476" s="121"/>
      <c r="G1476" s="121"/>
      <c r="H1476" s="62" t="str">
        <f t="shared" si="162"/>
        <v>Japonica</v>
      </c>
      <c r="I1476" s="18">
        <f t="shared" si="163"/>
        <v>0</v>
      </c>
      <c r="J1476" s="18">
        <f t="shared" si="164"/>
        <v>0</v>
      </c>
      <c r="K1476" s="18">
        <f t="shared" si="165"/>
        <v>0</v>
      </c>
      <c r="L1476" s="57" t="str">
        <f t="shared" si="166"/>
        <v>Honeycomb (See Anemonaeflora)</v>
      </c>
      <c r="M1476" s="57" t="str">
        <f t="shared" si="167"/>
        <v>Honeycomb (See Anemonaeflora)</v>
      </c>
      <c r="N1476" s="61" t="str">
        <f t="shared" si="161"/>
        <v>Honeycomb (See Anemonaeflora)</v>
      </c>
    </row>
    <row r="1477" spans="1:14" ht="25.15" customHeight="1" x14ac:dyDescent="0.2">
      <c r="A1477" s="70" t="s">
        <v>1209</v>
      </c>
      <c r="B1477" s="71">
        <v>1974</v>
      </c>
      <c r="C1477" s="68" t="str">
        <f>IF(ISERROR(VLOOKUP(IF(RIGHT($A1477,1)=")",LEFT($A1477,FIND(" (",$A1477)-1),$A1477),[1]ACCS!$B$2:$B$5003, 1, FALSE)), "","1")</f>
        <v>1</v>
      </c>
      <c r="D1477" s="103" t="str">
        <f>IF($B1477="Unknown","",IF($B1477="","",IF(VALUE(LEFT($B1477,4))&lt;Calc!$J$2,"ANTIQUE","")))</f>
        <v/>
      </c>
      <c r="E1477" s="72" t="s">
        <v>24</v>
      </c>
      <c r="F1477" s="121"/>
      <c r="G1477" s="121" t="s">
        <v>26</v>
      </c>
      <c r="H1477" s="62" t="str">
        <f t="shared" si="162"/>
        <v>Japonica</v>
      </c>
      <c r="I1477" s="18">
        <f t="shared" si="163"/>
        <v>0</v>
      </c>
      <c r="J1477" s="18">
        <f t="shared" si="164"/>
        <v>0</v>
      </c>
      <c r="K1477" s="18">
        <f t="shared" si="165"/>
        <v>0</v>
      </c>
      <c r="L1477" s="57" t="str">
        <f t="shared" si="166"/>
        <v>Honeyglow</v>
      </c>
      <c r="M1477" s="57" t="str">
        <f t="shared" si="167"/>
        <v>Honeyglow</v>
      </c>
      <c r="N1477" s="61" t="str">
        <f t="shared" si="161"/>
        <v>Honeyglow</v>
      </c>
    </row>
    <row r="1478" spans="1:14" ht="25.15" customHeight="1" x14ac:dyDescent="0.2">
      <c r="A1478" s="70" t="s">
        <v>1210</v>
      </c>
      <c r="B1478" s="71">
        <v>1992</v>
      </c>
      <c r="C1478" s="68" t="str">
        <f>IF(ISERROR(VLOOKUP(IF(RIGHT($A1478,1)=")",LEFT($A1478,FIND(" (",$A1478)-1),$A1478),[1]ACCS!$B$2:$B$5003, 1, FALSE)), "","1")</f>
        <v>1</v>
      </c>
      <c r="D1478" s="103" t="str">
        <f>IF($B1478="Unknown","",IF($B1478="","",IF(VALUE(LEFT($B1478,4))&lt;Calc!$J$2,"ANTIQUE","")))</f>
        <v/>
      </c>
      <c r="E1478" s="72" t="s">
        <v>21</v>
      </c>
      <c r="F1478" s="121"/>
      <c r="G1478" s="121"/>
      <c r="H1478" s="62" t="str">
        <f t="shared" si="162"/>
        <v>NRH</v>
      </c>
      <c r="I1478" s="18">
        <f t="shared" si="163"/>
        <v>2</v>
      </c>
      <c r="J1478" s="18">
        <f t="shared" si="164"/>
        <v>0</v>
      </c>
      <c r="K1478" s="18">
        <f t="shared" si="165"/>
        <v>0</v>
      </c>
      <c r="L1478" s="57" t="str">
        <f t="shared" si="166"/>
        <v>Honeymoon</v>
      </c>
      <c r="M1478" s="57" t="str">
        <f t="shared" si="167"/>
        <v>Honeymoon</v>
      </c>
      <c r="N1478" s="61" t="str">
        <f t="shared" si="161"/>
        <v>Honeymoon</v>
      </c>
    </row>
    <row r="1479" spans="1:14" ht="25.15" customHeight="1" x14ac:dyDescent="0.2">
      <c r="A1479" s="70" t="s">
        <v>1211</v>
      </c>
      <c r="B1479" s="71">
        <v>1993</v>
      </c>
      <c r="C1479" s="68" t="str">
        <f>IF(ISERROR(VLOOKUP(IF(RIGHT($A1479,1)=")",LEFT($A1479,FIND(" (",$A1479)-1),$A1479),[1]ACCS!$B$2:$B$5003, 1, FALSE)), "","1")</f>
        <v>1</v>
      </c>
      <c r="D1479" s="103" t="str">
        <f>IF($B1479="Unknown","",IF($B1479="","",IF(VALUE(LEFT($B1479,4))&lt;Calc!$J$2,"ANTIQUE","")))</f>
        <v/>
      </c>
      <c r="E1479" s="72" t="s">
        <v>37</v>
      </c>
      <c r="F1479" s="121"/>
      <c r="G1479" s="121"/>
      <c r="H1479" s="62" t="str">
        <f t="shared" si="162"/>
        <v>Japonica</v>
      </c>
      <c r="I1479" s="18">
        <f t="shared" si="163"/>
        <v>0</v>
      </c>
      <c r="J1479" s="18">
        <f t="shared" si="164"/>
        <v>0</v>
      </c>
      <c r="K1479" s="18">
        <f t="shared" si="165"/>
        <v>0</v>
      </c>
      <c r="L1479" s="57" t="str">
        <f t="shared" si="166"/>
        <v>Hongluzhen</v>
      </c>
      <c r="M1479" s="57" t="str">
        <f t="shared" si="167"/>
        <v>Hongluzhen</v>
      </c>
      <c r="N1479" s="61" t="str">
        <f t="shared" si="161"/>
        <v>Hongluzhen</v>
      </c>
    </row>
    <row r="1480" spans="1:14" ht="25.15" customHeight="1" x14ac:dyDescent="0.2">
      <c r="A1480" s="70" t="s">
        <v>1212</v>
      </c>
      <c r="B1480" s="71">
        <v>1999</v>
      </c>
      <c r="C1480" s="68" t="str">
        <f>IF(ISERROR(VLOOKUP(IF(RIGHT($A1480,1)=")",LEFT($A1480,FIND(" (",$A1480)-1),$A1480),[1]ACCS!$B$2:$B$5003, 1, FALSE)), "","1")</f>
        <v>1</v>
      </c>
      <c r="D1480" s="103" t="str">
        <f>IF($B1480="Unknown","",IF($B1480="","",IF(VALUE(LEFT($B1480,4))&lt;Calc!$J$2,"ANTIQUE","")))</f>
        <v/>
      </c>
      <c r="E1480" s="72" t="s">
        <v>30</v>
      </c>
      <c r="F1480" s="121" t="s">
        <v>5</v>
      </c>
      <c r="G1480" s="121"/>
      <c r="H1480" s="62" t="str">
        <f t="shared" si="162"/>
        <v>Japonica</v>
      </c>
      <c r="I1480" s="18">
        <f t="shared" si="163"/>
        <v>0</v>
      </c>
      <c r="J1480" s="18">
        <f t="shared" si="164"/>
        <v>0</v>
      </c>
      <c r="K1480" s="18">
        <f t="shared" si="165"/>
        <v>0</v>
      </c>
      <c r="L1480" s="57" t="str">
        <f t="shared" si="166"/>
        <v>Hope Griffin</v>
      </c>
      <c r="M1480" s="57" t="str">
        <f t="shared" si="167"/>
        <v>Hope Griffin</v>
      </c>
      <c r="N1480" s="61" t="str">
        <f t="shared" si="161"/>
        <v>Hope Griffin</v>
      </c>
    </row>
    <row r="1481" spans="1:14" ht="25.15" customHeight="1" x14ac:dyDescent="0.2">
      <c r="A1481" s="70" t="s">
        <v>1213</v>
      </c>
      <c r="B1481" s="71">
        <v>1959</v>
      </c>
      <c r="C1481" s="68" t="str">
        <f>IF(ISERROR(VLOOKUP(IF(RIGHT($A1481,1)=")",LEFT($A1481,FIND(" (",$A1481)-1),$A1481),[1]ACCS!$B$2:$B$5003, 1, FALSE)), "","1")</f>
        <v>1</v>
      </c>
      <c r="D1481" s="103" t="str">
        <f>IF($B1481="Unknown","",IF($B1481="","",IF(VALUE(LEFT($B1481,4))&lt;Calc!$J$2,"ANTIQUE","")))</f>
        <v/>
      </c>
      <c r="E1481" s="72" t="s">
        <v>61</v>
      </c>
      <c r="F1481" s="121"/>
      <c r="G1481" s="121"/>
      <c r="H1481" s="62" t="str">
        <f t="shared" si="162"/>
        <v>Japonica</v>
      </c>
      <c r="I1481" s="18">
        <f t="shared" si="163"/>
        <v>0</v>
      </c>
      <c r="J1481" s="18">
        <f t="shared" si="164"/>
        <v>0</v>
      </c>
      <c r="K1481" s="18">
        <f t="shared" si="165"/>
        <v>0</v>
      </c>
      <c r="L1481" s="57" t="str">
        <f t="shared" si="166"/>
        <v>Hopkin's Pink</v>
      </c>
      <c r="M1481" s="57" t="str">
        <f t="shared" si="167"/>
        <v>Hopkin's Pink</v>
      </c>
      <c r="N1481" s="61" t="str">
        <f t="shared" si="161"/>
        <v>Hopkin's Pink</v>
      </c>
    </row>
    <row r="1482" spans="1:14" ht="25.15" customHeight="1" x14ac:dyDescent="0.2">
      <c r="A1482" s="70" t="s">
        <v>1214</v>
      </c>
      <c r="B1482" s="71">
        <v>1966</v>
      </c>
      <c r="C1482" s="68" t="str">
        <f>IF(ISERROR(VLOOKUP(IF(RIGHT($A1482,1)=")",LEFT($A1482,FIND(" (",$A1482)-1),$A1482),[1]ACCS!$B$2:$B$5003, 1, FALSE)), "","1")</f>
        <v>1</v>
      </c>
      <c r="D1482" s="103" t="str">
        <f>IF($B1482="Unknown","",IF($B1482="","",IF(VALUE(LEFT($B1482,4))&lt;Calc!$J$2,"ANTIQUE","")))</f>
        <v/>
      </c>
      <c r="E1482" s="72" t="s">
        <v>61</v>
      </c>
      <c r="F1482" s="121"/>
      <c r="G1482" s="121"/>
      <c r="H1482" s="62" t="str">
        <f t="shared" si="162"/>
        <v>Japonica</v>
      </c>
      <c r="I1482" s="18">
        <f t="shared" si="163"/>
        <v>0</v>
      </c>
      <c r="J1482" s="18">
        <f t="shared" si="164"/>
        <v>0</v>
      </c>
      <c r="K1482" s="18">
        <f t="shared" si="165"/>
        <v>0</v>
      </c>
      <c r="L1482" s="57" t="str">
        <f t="shared" si="166"/>
        <v>Hopkin's Rose Pink</v>
      </c>
      <c r="M1482" s="57" t="str">
        <f t="shared" si="167"/>
        <v>Hopkin's Rose Pink</v>
      </c>
      <c r="N1482" s="61" t="str">
        <f t="shared" si="161"/>
        <v>Hopkin's Rose Pink</v>
      </c>
    </row>
    <row r="1483" spans="1:14" ht="25.15" customHeight="1" x14ac:dyDescent="0.2">
      <c r="A1483" s="70" t="s">
        <v>3358</v>
      </c>
      <c r="B1483" s="71">
        <v>1816</v>
      </c>
      <c r="C1483" s="68" t="str">
        <f>IF(ISERROR(VLOOKUP(IF(RIGHT($A1483,1)=")",LEFT($A1483,FIND(" (",$A1483)-1),$A1483),[1]ACCS!$B$2:$B$5003, 1, FALSE)), "","1")</f>
        <v>1</v>
      </c>
      <c r="D1483" s="103" t="str">
        <f>IF($B1483="Unknown","",IF($B1483="","",IF(VALUE(LEFT($B1483,4))&lt;Calc!$J$2,"ANTIQUE","")))</f>
        <v>ANTIQUE</v>
      </c>
      <c r="E1483" s="72" t="s">
        <v>24</v>
      </c>
      <c r="F1483" s="121"/>
      <c r="G1483" s="121"/>
      <c r="H1483" s="62" t="str">
        <f t="shared" si="162"/>
        <v>Japonica</v>
      </c>
      <c r="I1483" s="18">
        <f t="shared" si="163"/>
        <v>0</v>
      </c>
      <c r="J1483" s="18">
        <f t="shared" si="164"/>
        <v>0</v>
      </c>
      <c r="K1483" s="18">
        <f t="shared" si="165"/>
        <v>0</v>
      </c>
      <c r="L1483" s="57" t="str">
        <f t="shared" si="166"/>
        <v>Horkan (Not same as Rena Campbell-2014)</v>
      </c>
      <c r="M1483" s="57" t="str">
        <f t="shared" si="167"/>
        <v>Horkan (Not same as Rena Campbell-2014)</v>
      </c>
      <c r="N1483" s="61" t="str">
        <f t="shared" si="161"/>
        <v>Horkan</v>
      </c>
    </row>
    <row r="1484" spans="1:14" ht="25.15" customHeight="1" x14ac:dyDescent="0.2">
      <c r="A1484" s="70" t="s">
        <v>1215</v>
      </c>
      <c r="B1484" s="71">
        <v>1942</v>
      </c>
      <c r="C1484" s="68" t="str">
        <f>IF(ISERROR(VLOOKUP(IF(RIGHT($A1484,1)=")",LEFT($A1484,FIND(" (",$A1484)-1),$A1484),[1]ACCS!$B$2:$B$5003, 1, FALSE)), "","1")</f>
        <v>1</v>
      </c>
      <c r="D1484" s="103" t="str">
        <f>IF($B1484="Unknown","",IF($B1484="","",IF(VALUE(LEFT($B1484,4))&lt;Calc!$J$2,"ANTIQUE","")))</f>
        <v/>
      </c>
      <c r="E1484" s="72" t="s">
        <v>47</v>
      </c>
      <c r="F1484" s="121"/>
      <c r="G1484" s="121" t="s">
        <v>26</v>
      </c>
      <c r="H1484" s="62" t="str">
        <f t="shared" si="162"/>
        <v>Japonica</v>
      </c>
      <c r="I1484" s="18">
        <f t="shared" si="163"/>
        <v>0</v>
      </c>
      <c r="J1484" s="18">
        <f t="shared" si="164"/>
        <v>0</v>
      </c>
      <c r="K1484" s="18">
        <f t="shared" si="165"/>
        <v>0</v>
      </c>
      <c r="L1484" s="57" t="str">
        <f t="shared" si="166"/>
        <v>Horry Frost</v>
      </c>
      <c r="M1484" s="57" t="str">
        <f t="shared" si="167"/>
        <v>Horry Frost</v>
      </c>
      <c r="N1484" s="61" t="str">
        <f t="shared" si="161"/>
        <v>Horry Frost</v>
      </c>
    </row>
    <row r="1485" spans="1:14" ht="25.15" customHeight="1" x14ac:dyDescent="0.2">
      <c r="A1485" s="70" t="s">
        <v>1216</v>
      </c>
      <c r="B1485" s="71">
        <v>2003</v>
      </c>
      <c r="C1485" s="68" t="str">
        <f>IF(ISERROR(VLOOKUP(IF(RIGHT($A1485,1)=")",LEFT($A1485,FIND(" (",$A1485)-1),$A1485),[1]ACCS!$B$2:$B$5003, 1, FALSE)), "","1")</f>
        <v>1</v>
      </c>
      <c r="D1485" s="103" t="str">
        <f>IF($B1485="Unknown","",IF($B1485="","",IF(VALUE(LEFT($B1485,4))&lt;Calc!$J$2,"ANTIQUE","")))</f>
        <v/>
      </c>
      <c r="E1485" s="72" t="s">
        <v>47</v>
      </c>
      <c r="F1485" s="121"/>
      <c r="G1485" s="121"/>
      <c r="H1485" s="62" t="str">
        <f t="shared" si="162"/>
        <v>Sasanqua</v>
      </c>
      <c r="I1485" s="18">
        <f t="shared" si="163"/>
        <v>3</v>
      </c>
      <c r="J1485" s="18">
        <f t="shared" si="164"/>
        <v>0</v>
      </c>
      <c r="K1485" s="18">
        <f t="shared" si="165"/>
        <v>0</v>
      </c>
      <c r="L1485" s="57" t="str">
        <f t="shared" si="166"/>
        <v>Hot Flash</v>
      </c>
      <c r="M1485" s="57" t="str">
        <f t="shared" si="167"/>
        <v>Hot Flash</v>
      </c>
      <c r="N1485" s="61" t="str">
        <f t="shared" si="161"/>
        <v>Hot Flash</v>
      </c>
    </row>
    <row r="1486" spans="1:14" ht="25.15" customHeight="1" x14ac:dyDescent="0.2">
      <c r="A1486" s="70" t="s">
        <v>1217</v>
      </c>
      <c r="B1486" s="71">
        <v>2004</v>
      </c>
      <c r="C1486" s="68" t="str">
        <f>IF(ISERROR(VLOOKUP(IF(RIGHT($A1486,1)=")",LEFT($A1486,FIND(" (",$A1486)-1),$A1486),[1]ACCS!$B$2:$B$5003, 1, FALSE)), "","1")</f>
        <v>1</v>
      </c>
      <c r="D1486" s="103" t="str">
        <f>IF($B1486="Unknown","",IF($B1486="","",IF(VALUE(LEFT($B1486,4))&lt;Calc!$J$2,"ANTIQUE","")))</f>
        <v/>
      </c>
      <c r="E1486" s="72" t="s">
        <v>24</v>
      </c>
      <c r="F1486" s="121"/>
      <c r="G1486" s="121"/>
      <c r="H1486" s="62" t="str">
        <f t="shared" si="162"/>
        <v>Japonica</v>
      </c>
      <c r="I1486" s="18">
        <f t="shared" si="163"/>
        <v>0</v>
      </c>
      <c r="J1486" s="18">
        <f t="shared" si="164"/>
        <v>0</v>
      </c>
      <c r="K1486" s="18">
        <f t="shared" si="165"/>
        <v>0</v>
      </c>
      <c r="L1486" s="57" t="str">
        <f t="shared" si="166"/>
        <v>Hot Lips</v>
      </c>
      <c r="M1486" s="57" t="str">
        <f t="shared" si="167"/>
        <v>Hot Lips</v>
      </c>
      <c r="N1486" s="61" t="str">
        <f t="shared" si="161"/>
        <v>Hot Lips</v>
      </c>
    </row>
    <row r="1487" spans="1:14" ht="25.15" customHeight="1" x14ac:dyDescent="0.2">
      <c r="A1487" s="70" t="s">
        <v>1218</v>
      </c>
      <c r="B1487" s="71">
        <v>1987</v>
      </c>
      <c r="C1487" s="68" t="str">
        <f>IF(ISERROR(VLOOKUP(IF(RIGHT($A1487,1)=")",LEFT($A1487,FIND(" (",$A1487)-1),$A1487),[1]ACCS!$B$2:$B$5003, 1, FALSE)), "","1")</f>
        <v>1</v>
      </c>
      <c r="D1487" s="103" t="str">
        <f>IF($B1487="Unknown","",IF($B1487="","",IF(VALUE(LEFT($B1487,4))&lt;Calc!$J$2,"ANTIQUE","")))</f>
        <v/>
      </c>
      <c r="E1487" s="72" t="s">
        <v>24</v>
      </c>
      <c r="F1487" s="121"/>
      <c r="G1487" s="121"/>
      <c r="H1487" s="62" t="str">
        <f t="shared" si="162"/>
        <v>NRH</v>
      </c>
      <c r="I1487" s="18">
        <f t="shared" si="163"/>
        <v>2</v>
      </c>
      <c r="J1487" s="18">
        <f t="shared" si="164"/>
        <v>0</v>
      </c>
      <c r="K1487" s="18">
        <f t="shared" si="165"/>
        <v>0</v>
      </c>
      <c r="L1487" s="57" t="str">
        <f t="shared" si="166"/>
        <v>Hot Pink</v>
      </c>
      <c r="M1487" s="57" t="str">
        <f t="shared" si="167"/>
        <v>Hot Pink</v>
      </c>
      <c r="N1487" s="61" t="str">
        <f t="shared" si="161"/>
        <v>Hot Pink</v>
      </c>
    </row>
    <row r="1488" spans="1:14" ht="25.15" customHeight="1" x14ac:dyDescent="0.2">
      <c r="A1488" s="70" t="s">
        <v>1219</v>
      </c>
      <c r="B1488" s="71">
        <v>2006</v>
      </c>
      <c r="C1488" s="68" t="str">
        <f>IF(ISERROR(VLOOKUP(IF(RIGHT($A1488,1)=")",LEFT($A1488,FIND(" (",$A1488)-1),$A1488),[1]ACCS!$B$2:$B$5003, 1, FALSE)), "","1")</f>
        <v>1</v>
      </c>
      <c r="D1488" s="103" t="str">
        <f>IF($B1488="Unknown","",IF($B1488="","",IF(VALUE(LEFT($B1488,4))&lt;Calc!$J$2,"ANTIQUE","")))</f>
        <v/>
      </c>
      <c r="E1488" s="72" t="s">
        <v>24</v>
      </c>
      <c r="F1488" s="121"/>
      <c r="G1488" s="121"/>
      <c r="H1488" s="62" t="str">
        <f t="shared" si="162"/>
        <v>NRH</v>
      </c>
      <c r="I1488" s="18">
        <f t="shared" si="163"/>
        <v>2</v>
      </c>
      <c r="J1488" s="18">
        <f t="shared" si="164"/>
        <v>0</v>
      </c>
      <c r="K1488" s="18">
        <f t="shared" si="165"/>
        <v>0</v>
      </c>
      <c r="L1488" s="57" t="str">
        <f t="shared" si="166"/>
        <v>Hot Stuff</v>
      </c>
      <c r="M1488" s="57" t="str">
        <f t="shared" si="167"/>
        <v>Hot Stuff</v>
      </c>
      <c r="N1488" s="61" t="str">
        <f t="shared" si="161"/>
        <v>Hot Stuff</v>
      </c>
    </row>
    <row r="1489" spans="1:14" ht="25.15" customHeight="1" x14ac:dyDescent="0.2">
      <c r="A1489" s="70" t="s">
        <v>1220</v>
      </c>
      <c r="B1489" s="71">
        <v>1997</v>
      </c>
      <c r="C1489" s="68" t="str">
        <f>IF(ISERROR(VLOOKUP(IF(RIGHT($A1489,1)=")",LEFT($A1489,FIND(" (",$A1489)-1),$A1489),[1]ACCS!$B$2:$B$5003, 1, FALSE)), "","1")</f>
        <v>1</v>
      </c>
      <c r="D1489" s="103" t="str">
        <f>IF($B1489="Unknown","",IF($B1489="","",IF(VALUE(LEFT($B1489,4))&lt;Calc!$J$2,"ANTIQUE","")))</f>
        <v/>
      </c>
      <c r="E1489" s="72" t="s">
        <v>61</v>
      </c>
      <c r="F1489" s="121"/>
      <c r="G1489" s="121" t="s">
        <v>26</v>
      </c>
      <c r="H1489" s="62" t="str">
        <f t="shared" si="162"/>
        <v>Japonica</v>
      </c>
      <c r="I1489" s="18">
        <f t="shared" si="163"/>
        <v>0</v>
      </c>
      <c r="J1489" s="18">
        <f t="shared" si="164"/>
        <v>0</v>
      </c>
      <c r="K1489" s="18">
        <f t="shared" si="165"/>
        <v>0</v>
      </c>
      <c r="L1489" s="57" t="str">
        <f t="shared" si="166"/>
        <v>Hotshot</v>
      </c>
      <c r="M1489" s="57" t="str">
        <f t="shared" si="167"/>
        <v>Hotshot</v>
      </c>
      <c r="N1489" s="61" t="str">
        <f t="shared" si="161"/>
        <v>Hotshot</v>
      </c>
    </row>
    <row r="1490" spans="1:14" ht="25.15" customHeight="1" x14ac:dyDescent="0.2">
      <c r="A1490" s="70" t="s">
        <v>1221</v>
      </c>
      <c r="B1490" s="71">
        <v>1964</v>
      </c>
      <c r="C1490" s="68" t="str">
        <f>IF(ISERROR(VLOOKUP(IF(RIGHT($A1490,1)=")",LEFT($A1490,FIND(" (",$A1490)-1),$A1490),[1]ACCS!$B$2:$B$5003, 1, FALSE)), "","1")</f>
        <v/>
      </c>
      <c r="D1490" s="103" t="str">
        <f>IF($B1490="Unknown","",IF($B1490="","",IF(VALUE(LEFT($B1490,4))&lt;Calc!$J$2,"ANTIQUE","")))</f>
        <v/>
      </c>
      <c r="E1490" s="72" t="s">
        <v>37</v>
      </c>
      <c r="F1490" s="121"/>
      <c r="G1490" s="121"/>
      <c r="H1490" s="62" t="str">
        <f t="shared" si="162"/>
        <v>Japonica</v>
      </c>
      <c r="I1490" s="18">
        <f t="shared" si="163"/>
        <v>0</v>
      </c>
      <c r="J1490" s="18">
        <f t="shared" si="164"/>
        <v>0</v>
      </c>
      <c r="K1490" s="18">
        <f t="shared" si="165"/>
        <v>0</v>
      </c>
      <c r="L1490" s="57" t="str">
        <f t="shared" si="166"/>
        <v>House Party</v>
      </c>
      <c r="M1490" s="57" t="str">
        <f t="shared" si="167"/>
        <v>House Party</v>
      </c>
      <c r="N1490" s="61" t="str">
        <f t="shared" si="161"/>
        <v>House Party</v>
      </c>
    </row>
    <row r="1491" spans="1:14" ht="25.15" customHeight="1" x14ac:dyDescent="0.2">
      <c r="A1491" s="70" t="s">
        <v>1222</v>
      </c>
      <c r="B1491" s="71">
        <v>1963</v>
      </c>
      <c r="C1491" s="68" t="str">
        <f>IF(ISERROR(VLOOKUP(IF(RIGHT($A1491,1)=")",LEFT($A1491,FIND(" (",$A1491)-1),$A1491),[1]ACCS!$B$2:$B$5003, 1, FALSE)), "","1")</f>
        <v>1</v>
      </c>
      <c r="D1491" s="103" t="str">
        <f>IF($B1491="Unknown","",IF($B1491="","",IF(VALUE(LEFT($B1491,4))&lt;Calc!$J$2,"ANTIQUE","")))</f>
        <v/>
      </c>
      <c r="E1491" s="72" t="s">
        <v>29</v>
      </c>
      <c r="F1491" s="121"/>
      <c r="G1491" s="121"/>
      <c r="H1491" s="62" t="str">
        <f t="shared" si="162"/>
        <v>Reticulata</v>
      </c>
      <c r="I1491" s="18">
        <f t="shared" si="163"/>
        <v>1</v>
      </c>
      <c r="J1491" s="18">
        <f t="shared" si="164"/>
        <v>0</v>
      </c>
      <c r="K1491" s="18">
        <f t="shared" si="165"/>
        <v>0</v>
      </c>
      <c r="L1491" s="57" t="str">
        <f t="shared" si="166"/>
        <v>Howard Asper</v>
      </c>
      <c r="M1491" s="57" t="str">
        <f t="shared" si="167"/>
        <v>Howard Asper</v>
      </c>
      <c r="N1491" s="61" t="str">
        <f t="shared" si="161"/>
        <v>Howard Asper</v>
      </c>
    </row>
    <row r="1492" spans="1:14" ht="25.15" customHeight="1" x14ac:dyDescent="0.2">
      <c r="A1492" s="70" t="s">
        <v>1223</v>
      </c>
      <c r="B1492" s="71">
        <v>1983</v>
      </c>
      <c r="C1492" s="68" t="str">
        <f>IF(ISERROR(VLOOKUP(IF(RIGHT($A1492,1)=")",LEFT($A1492,FIND(" (",$A1492)-1),$A1492),[1]ACCS!$B$2:$B$5003, 1, FALSE)), "","1")</f>
        <v>1</v>
      </c>
      <c r="D1492" s="103" t="str">
        <f>IF($B1492="Unknown","",IF($B1492="","",IF(VALUE(LEFT($B1492,4))&lt;Calc!$J$2,"ANTIQUE","")))</f>
        <v/>
      </c>
      <c r="E1492" s="72" t="s">
        <v>29</v>
      </c>
      <c r="F1492" s="121"/>
      <c r="G1492" s="121"/>
      <c r="H1492" s="62" t="str">
        <f t="shared" si="162"/>
        <v>Reticulata</v>
      </c>
      <c r="I1492" s="18">
        <f t="shared" si="163"/>
        <v>1</v>
      </c>
      <c r="J1492" s="18">
        <f t="shared" si="164"/>
        <v>0</v>
      </c>
      <c r="K1492" s="18">
        <f t="shared" si="165"/>
        <v>0</v>
      </c>
      <c r="L1492" s="57" t="str">
        <f t="shared" si="166"/>
        <v>Howard Dumas</v>
      </c>
      <c r="M1492" s="57" t="str">
        <f t="shared" si="167"/>
        <v>Howard Dumas</v>
      </c>
      <c r="N1492" s="61" t="str">
        <f t="shared" si="161"/>
        <v>Howard Dumas</v>
      </c>
    </row>
    <row r="1493" spans="1:14" ht="25.15" customHeight="1" x14ac:dyDescent="0.2">
      <c r="A1493" s="70" t="s">
        <v>1224</v>
      </c>
      <c r="B1493" s="71">
        <v>2010</v>
      </c>
      <c r="C1493" s="68" t="str">
        <f>IF(ISERROR(VLOOKUP(IF(RIGHT($A1493,1)=")",LEFT($A1493,FIND(" (",$A1493)-1),$A1493),[1]ACCS!$B$2:$B$5003, 1, FALSE)), "","1")</f>
        <v>1</v>
      </c>
      <c r="D1493" s="103" t="str">
        <f>IF($B1493="Unknown","",IF($B1493="","",IF(VALUE(LEFT($B1493,4))&lt;Calc!$J$2,"ANTIQUE","")))</f>
        <v/>
      </c>
      <c r="E1493" s="72" t="s">
        <v>37</v>
      </c>
      <c r="F1493" s="121"/>
      <c r="G1493" s="121"/>
      <c r="H1493" s="62" t="str">
        <f t="shared" si="162"/>
        <v>Reticulata</v>
      </c>
      <c r="I1493" s="18">
        <f t="shared" si="163"/>
        <v>1</v>
      </c>
      <c r="J1493" s="18">
        <f t="shared" si="164"/>
        <v>0</v>
      </c>
      <c r="K1493" s="18">
        <f t="shared" si="165"/>
        <v>0</v>
      </c>
      <c r="L1493" s="57" t="str">
        <f t="shared" si="166"/>
        <v>Howard Rhodes</v>
      </c>
      <c r="M1493" s="57" t="str">
        <f t="shared" si="167"/>
        <v>Howard Rhodes</v>
      </c>
      <c r="N1493" s="61" t="str">
        <f t="shared" si="161"/>
        <v>Howard Rhodes</v>
      </c>
    </row>
    <row r="1494" spans="1:14" ht="25.15" customHeight="1" x14ac:dyDescent="0.2">
      <c r="A1494" s="70" t="s">
        <v>1225</v>
      </c>
      <c r="B1494" s="71">
        <v>1979</v>
      </c>
      <c r="C1494" s="68" t="str">
        <f>IF(ISERROR(VLOOKUP(IF(RIGHT($A1494,1)=")",LEFT($A1494,FIND(" (",$A1494)-1),$A1494),[1]ACCS!$B$2:$B$5003, 1, FALSE)), "","1")</f>
        <v>1</v>
      </c>
      <c r="D1494" s="103" t="str">
        <f>IF($B1494="Unknown","",IF($B1494="","",IF(VALUE(LEFT($B1494,4))&lt;Calc!$J$2,"ANTIQUE","")))</f>
        <v/>
      </c>
      <c r="E1494" s="72" t="s">
        <v>37</v>
      </c>
      <c r="F1494" s="121"/>
      <c r="G1494" s="121"/>
      <c r="H1494" s="62" t="str">
        <f t="shared" si="162"/>
        <v>Reticulata</v>
      </c>
      <c r="I1494" s="18">
        <f t="shared" si="163"/>
        <v>1</v>
      </c>
      <c r="J1494" s="18">
        <f t="shared" si="164"/>
        <v>0</v>
      </c>
      <c r="K1494" s="18">
        <f t="shared" si="165"/>
        <v>0</v>
      </c>
      <c r="L1494" s="57" t="str">
        <f t="shared" si="166"/>
        <v>Hulyn Smith</v>
      </c>
      <c r="M1494" s="57" t="str">
        <f t="shared" si="167"/>
        <v>Hulyn Smith</v>
      </c>
      <c r="N1494" s="61" t="str">
        <f t="shared" si="161"/>
        <v>Hulyn Smith</v>
      </c>
    </row>
    <row r="1495" spans="1:14" ht="25.15" customHeight="1" x14ac:dyDescent="0.2">
      <c r="A1495" s="70" t="s">
        <v>1226</v>
      </c>
      <c r="B1495" s="71">
        <v>2014</v>
      </c>
      <c r="C1495" s="68" t="str">
        <f>IF(ISERROR(VLOOKUP(IF(RIGHT($A1495,1)=")",LEFT($A1495,FIND(" (",$A1495)-1),$A1495),[1]ACCS!$B$2:$B$5003, 1, FALSE)), "","1")</f>
        <v>1</v>
      </c>
      <c r="D1495" s="103" t="str">
        <f>IF($B1495="Unknown","",IF($B1495="","",IF(VALUE(LEFT($B1495,4))&lt;Calc!$J$2,"ANTIQUE","")))</f>
        <v/>
      </c>
      <c r="E1495" s="72" t="s">
        <v>29</v>
      </c>
      <c r="F1495" s="121"/>
      <c r="G1495" s="121"/>
      <c r="H1495" s="62" t="str">
        <f t="shared" si="162"/>
        <v>Reticulata</v>
      </c>
      <c r="I1495" s="18">
        <f t="shared" si="163"/>
        <v>1</v>
      </c>
      <c r="J1495" s="18">
        <f t="shared" si="164"/>
        <v>0</v>
      </c>
      <c r="K1495" s="18">
        <f t="shared" si="165"/>
        <v>0</v>
      </c>
      <c r="L1495" s="57" t="str">
        <f t="shared" si="166"/>
        <v>Hulyn's Meadowbrook</v>
      </c>
      <c r="M1495" s="57" t="str">
        <f t="shared" si="167"/>
        <v>Hulyn's Meadowbrook</v>
      </c>
      <c r="N1495" s="61" t="str">
        <f t="shared" si="161"/>
        <v>Hulyn's Meadowbrook</v>
      </c>
    </row>
    <row r="1496" spans="1:14" ht="25.15" customHeight="1" x14ac:dyDescent="0.2">
      <c r="A1496" s="70" t="s">
        <v>1227</v>
      </c>
      <c r="B1496" s="71">
        <v>2010</v>
      </c>
      <c r="C1496" s="68" t="str">
        <f>IF(ISERROR(VLOOKUP(IF(RIGHT($A1496,1)=")",LEFT($A1496,FIND(" (",$A1496)-1),$A1496),[1]ACCS!$B$2:$B$5003, 1, FALSE)), "","1")</f>
        <v>1</v>
      </c>
      <c r="D1496" s="103" t="str">
        <f>IF($B1496="Unknown","",IF($B1496="","",IF(VALUE(LEFT($B1496,4))&lt;Calc!$J$2,"ANTIQUE","")))</f>
        <v/>
      </c>
      <c r="E1496" s="72" t="s">
        <v>29</v>
      </c>
      <c r="F1496" s="121"/>
      <c r="G1496" s="121"/>
      <c r="H1496" s="62" t="str">
        <f t="shared" si="162"/>
        <v>Reticulata</v>
      </c>
      <c r="I1496" s="18">
        <f t="shared" si="163"/>
        <v>1</v>
      </c>
      <c r="J1496" s="18">
        <f t="shared" si="164"/>
        <v>0</v>
      </c>
      <c r="K1496" s="18">
        <f t="shared" si="165"/>
        <v>0</v>
      </c>
      <c r="L1496" s="57" t="str">
        <f t="shared" si="166"/>
        <v>Hulyn's Sweet Emily</v>
      </c>
      <c r="M1496" s="57" t="str">
        <f t="shared" si="167"/>
        <v>Hulyn's Sweet Emily</v>
      </c>
      <c r="N1496" s="61" t="str">
        <f t="shared" si="161"/>
        <v>Hulyn's Sweet Emily</v>
      </c>
    </row>
    <row r="1497" spans="1:14" ht="25.15" customHeight="1" x14ac:dyDescent="0.2">
      <c r="A1497" s="70" t="s">
        <v>1228</v>
      </c>
      <c r="B1497" s="71">
        <v>1900</v>
      </c>
      <c r="C1497" s="68" t="str">
        <f>IF(ISERROR(VLOOKUP(IF(RIGHT($A1497,1)=")",LEFT($A1497,FIND(" (",$A1497)-1),$A1497),[1]ACCS!$B$2:$B$5003, 1, FALSE)), "","1")</f>
        <v>1</v>
      </c>
      <c r="D1497" s="103" t="str">
        <f>IF($B1497="Unknown","",IF($B1497="","",IF(VALUE(LEFT($B1497,4))&lt;Calc!$J$2,"ANTIQUE","")))</f>
        <v/>
      </c>
      <c r="E1497" s="72" t="s">
        <v>37</v>
      </c>
      <c r="F1497" s="121"/>
      <c r="G1497" s="121"/>
      <c r="H1497" s="62" t="str">
        <f t="shared" si="162"/>
        <v>Japonica</v>
      </c>
      <c r="I1497" s="18">
        <f t="shared" si="163"/>
        <v>0</v>
      </c>
      <c r="J1497" s="18">
        <f t="shared" si="164"/>
        <v>0</v>
      </c>
      <c r="K1497" s="18">
        <f t="shared" si="165"/>
        <v>0</v>
      </c>
      <c r="L1497" s="57" t="str">
        <f t="shared" si="166"/>
        <v>Hussar</v>
      </c>
      <c r="M1497" s="57" t="str">
        <f t="shared" si="167"/>
        <v>Hussar</v>
      </c>
      <c r="N1497" s="61" t="str">
        <f t="shared" si="161"/>
        <v>Hussar</v>
      </c>
    </row>
    <row r="1498" spans="1:14" ht="25.15" customHeight="1" x14ac:dyDescent="0.2">
      <c r="A1498" s="70" t="s">
        <v>1229</v>
      </c>
      <c r="B1498" s="71">
        <v>1999</v>
      </c>
      <c r="C1498" s="68" t="str">
        <f>IF(ISERROR(VLOOKUP(IF(RIGHT($A1498,1)=")",LEFT($A1498,FIND(" (",$A1498)-1),$A1498),[1]ACCS!$B$2:$B$5003, 1, FALSE)), "","1")</f>
        <v>1</v>
      </c>
      <c r="D1498" s="103" t="str">
        <f>IF($B1498="Unknown","",IF($B1498="","",IF(VALUE(LEFT($B1498,4))&lt;Calc!$J$2,"ANTIQUE","")))</f>
        <v/>
      </c>
      <c r="E1498" s="72" t="s">
        <v>29</v>
      </c>
      <c r="F1498" s="121"/>
      <c r="G1498" s="121"/>
      <c r="H1498" s="62" t="str">
        <f t="shared" si="162"/>
        <v>Reticulata</v>
      </c>
      <c r="I1498" s="18">
        <f t="shared" si="163"/>
        <v>1</v>
      </c>
      <c r="J1498" s="18">
        <f t="shared" si="164"/>
        <v>0</v>
      </c>
      <c r="K1498" s="18">
        <f t="shared" si="165"/>
        <v>0</v>
      </c>
      <c r="L1498" s="57" t="str">
        <f t="shared" si="166"/>
        <v>Hyman's Retic</v>
      </c>
      <c r="M1498" s="57" t="str">
        <f t="shared" si="167"/>
        <v>Hyman's Retic</v>
      </c>
      <c r="N1498" s="61" t="str">
        <f t="shared" si="161"/>
        <v>Hyman's Retic</v>
      </c>
    </row>
    <row r="1499" spans="1:14" ht="25.15" customHeight="1" x14ac:dyDescent="0.2">
      <c r="A1499" s="70" t="s">
        <v>1230</v>
      </c>
      <c r="B1499" s="71">
        <v>2002</v>
      </c>
      <c r="C1499" s="68" t="str">
        <f>IF(ISERROR(VLOOKUP(IF(RIGHT($A1499,1)=")",LEFT($A1499,FIND(" (",$A1499)-1),$A1499),[1]ACCS!$B$2:$B$5003, 1, FALSE)), "","1")</f>
        <v/>
      </c>
      <c r="D1499" s="103" t="str">
        <f>IF($B1499="Unknown","",IF($B1499="","",IF(VALUE(LEFT($B1499,4))&lt;Calc!$J$2,"ANTIQUE","")))</f>
        <v/>
      </c>
      <c r="E1499" s="72" t="s">
        <v>37</v>
      </c>
      <c r="F1499" s="121"/>
      <c r="G1499" s="121"/>
      <c r="H1499" s="62" t="str">
        <f t="shared" si="162"/>
        <v>NRH</v>
      </c>
      <c r="I1499" s="18">
        <f t="shared" si="163"/>
        <v>2</v>
      </c>
      <c r="J1499" s="18">
        <f t="shared" si="164"/>
        <v>0</v>
      </c>
      <c r="K1499" s="18">
        <f t="shared" si="165"/>
        <v>0</v>
      </c>
      <c r="L1499" s="57" t="str">
        <f t="shared" si="166"/>
        <v>I Am Fragrant</v>
      </c>
      <c r="M1499" s="57" t="str">
        <f t="shared" si="167"/>
        <v>I Am Fragrant</v>
      </c>
      <c r="N1499" s="61" t="str">
        <f t="shared" si="161"/>
        <v>I Am Fragrant</v>
      </c>
    </row>
    <row r="1500" spans="1:14" ht="25.15" customHeight="1" x14ac:dyDescent="0.2">
      <c r="A1500" s="70" t="s">
        <v>1231</v>
      </c>
      <c r="B1500" s="71">
        <v>1959</v>
      </c>
      <c r="C1500" s="68" t="str">
        <f>IF(ISERROR(VLOOKUP(IF(RIGHT($A1500,1)=")",LEFT($A1500,FIND(" (",$A1500)-1),$A1500),[1]ACCS!$B$2:$B$5003, 1, FALSE)), "","1")</f>
        <v>1</v>
      </c>
      <c r="D1500" s="103" t="str">
        <f>IF($B1500="Unknown","",IF($B1500="","",IF(VALUE(LEFT($B1500,4))&lt;Calc!$J$2,"ANTIQUE","")))</f>
        <v/>
      </c>
      <c r="E1500" s="72" t="s">
        <v>37</v>
      </c>
      <c r="F1500" s="121"/>
      <c r="G1500" s="121"/>
      <c r="H1500" s="62" t="str">
        <f t="shared" si="162"/>
        <v>Japonica</v>
      </c>
      <c r="I1500" s="18">
        <f t="shared" si="163"/>
        <v>0</v>
      </c>
      <c r="J1500" s="18">
        <f t="shared" si="164"/>
        <v>0</v>
      </c>
      <c r="K1500" s="18">
        <f t="shared" si="165"/>
        <v>0</v>
      </c>
      <c r="L1500" s="57" t="str">
        <f t="shared" si="166"/>
        <v>I Believe</v>
      </c>
      <c r="M1500" s="57" t="str">
        <f t="shared" si="167"/>
        <v>I Believe</v>
      </c>
      <c r="N1500" s="61" t="str">
        <f t="shared" si="161"/>
        <v>I Believe</v>
      </c>
    </row>
    <row r="1501" spans="1:14" ht="25.15" customHeight="1" x14ac:dyDescent="0.2">
      <c r="A1501" s="70" t="s">
        <v>1232</v>
      </c>
      <c r="B1501" s="71">
        <v>2004</v>
      </c>
      <c r="C1501" s="68" t="str">
        <f>IF(ISERROR(VLOOKUP(IF(RIGHT($A1501,1)=")",LEFT($A1501,FIND(" (",$A1501)-1),$A1501),[1]ACCS!$B$2:$B$5003, 1, FALSE)), "","1")</f>
        <v/>
      </c>
      <c r="D1501" s="103" t="str">
        <f>IF($B1501="Unknown","",IF($B1501="","",IF(VALUE(LEFT($B1501,4))&lt;Calc!$J$2,"ANTIQUE","")))</f>
        <v/>
      </c>
      <c r="E1501" s="72" t="s">
        <v>24</v>
      </c>
      <c r="F1501" s="121"/>
      <c r="G1501" s="121"/>
      <c r="H1501" s="62" t="str">
        <f t="shared" si="162"/>
        <v>NRH</v>
      </c>
      <c r="I1501" s="18">
        <f t="shared" si="163"/>
        <v>2</v>
      </c>
      <c r="J1501" s="18">
        <f t="shared" si="164"/>
        <v>0</v>
      </c>
      <c r="K1501" s="18">
        <f t="shared" si="165"/>
        <v>0</v>
      </c>
      <c r="L1501" s="57" t="str">
        <f t="shared" si="166"/>
        <v>Ice Cream Smoothie</v>
      </c>
      <c r="M1501" s="57" t="str">
        <f t="shared" si="167"/>
        <v>Ice Cream Smoothie</v>
      </c>
      <c r="N1501" s="61" t="str">
        <f t="shared" si="161"/>
        <v>Ice Cream Smoothie</v>
      </c>
    </row>
    <row r="1502" spans="1:14" ht="25.15" customHeight="1" x14ac:dyDescent="0.2">
      <c r="A1502" s="70" t="s">
        <v>1233</v>
      </c>
      <c r="B1502" s="71">
        <v>1984</v>
      </c>
      <c r="C1502" s="68" t="str">
        <f>IF(ISERROR(VLOOKUP(IF(RIGHT($A1502,1)=")",LEFT($A1502,FIND(" (",$A1502)-1),$A1502),[1]ACCS!$B$2:$B$5003, 1, FALSE)), "","1")</f>
        <v>1</v>
      </c>
      <c r="D1502" s="103" t="str">
        <f>IF($B1502="Unknown","",IF($B1502="","",IF(VALUE(LEFT($B1502,4))&lt;Calc!$J$2,"ANTIQUE","")))</f>
        <v/>
      </c>
      <c r="E1502" s="72" t="s">
        <v>29</v>
      </c>
      <c r="F1502" s="121"/>
      <c r="G1502" s="121"/>
      <c r="H1502" s="62" t="str">
        <f t="shared" si="162"/>
        <v>Reticulata</v>
      </c>
      <c r="I1502" s="18">
        <f t="shared" si="163"/>
        <v>1</v>
      </c>
      <c r="J1502" s="18">
        <f t="shared" si="164"/>
        <v>0</v>
      </c>
      <c r="K1502" s="18">
        <f t="shared" si="165"/>
        <v>0</v>
      </c>
      <c r="L1502" s="57" t="str">
        <f t="shared" si="166"/>
        <v>Ida Cossom</v>
      </c>
      <c r="M1502" s="57" t="str">
        <f t="shared" si="167"/>
        <v>Ida Cossom</v>
      </c>
      <c r="N1502" s="61" t="str">
        <f t="shared" si="161"/>
        <v>Ida Cossom</v>
      </c>
    </row>
    <row r="1503" spans="1:14" ht="25.15" customHeight="1" x14ac:dyDescent="0.2">
      <c r="A1503" s="70" t="s">
        <v>1234</v>
      </c>
      <c r="B1503" s="71">
        <v>2005</v>
      </c>
      <c r="C1503" s="68" t="str">
        <f>IF(ISERROR(VLOOKUP(IF(RIGHT($A1503,1)=")",LEFT($A1503,FIND(" (",$A1503)-1),$A1503),[1]ACCS!$B$2:$B$5003, 1, FALSE)), "","1")</f>
        <v>1</v>
      </c>
      <c r="D1503" s="103" t="str">
        <f>IF($B1503="Unknown","",IF($B1503="","",IF(VALUE(LEFT($B1503,4))&lt;Calc!$J$2,"ANTIQUE","")))</f>
        <v/>
      </c>
      <c r="E1503" s="72" t="s">
        <v>21</v>
      </c>
      <c r="F1503" s="121" t="s">
        <v>5</v>
      </c>
      <c r="G1503" s="121"/>
      <c r="H1503" s="62" t="str">
        <f t="shared" si="162"/>
        <v>Japonica</v>
      </c>
      <c r="I1503" s="18">
        <f t="shared" si="163"/>
        <v>0</v>
      </c>
      <c r="J1503" s="18">
        <f t="shared" si="164"/>
        <v>0</v>
      </c>
      <c r="K1503" s="18">
        <f t="shared" si="165"/>
        <v>0</v>
      </c>
      <c r="L1503" s="57" t="str">
        <f t="shared" si="166"/>
        <v>Imagination</v>
      </c>
      <c r="M1503" s="57" t="str">
        <f t="shared" si="167"/>
        <v>Imagination</v>
      </c>
      <c r="N1503" s="61" t="str">
        <f t="shared" si="161"/>
        <v>Imagination</v>
      </c>
    </row>
    <row r="1504" spans="1:14" ht="25.15" customHeight="1" x14ac:dyDescent="0.2">
      <c r="A1504" s="99" t="s">
        <v>3201</v>
      </c>
      <c r="B1504" s="100"/>
      <c r="C1504" s="68" t="str">
        <f>IF(ISERROR(VLOOKUP(IF(RIGHT($A1504,1)=")",LEFT($A1504,FIND(" (",$A1504)-1),$A1504),[1]ACCS!$B$2:$B$5003, 1, FALSE)), "","1")</f>
        <v/>
      </c>
      <c r="D1504" s="115" t="str">
        <f>IF($B1504="Unknown","",IF($B1504="","",IF(VALUE(LEFT($B1504,4))&lt;Calc!$J$2,"ANTIQUE","")))</f>
        <v/>
      </c>
      <c r="E1504" s="53" t="s">
        <v>24</v>
      </c>
      <c r="F1504" s="121"/>
      <c r="G1504" s="121"/>
      <c r="H1504" s="62" t="str">
        <f t="shared" si="162"/>
        <v>Japonica [Higo]</v>
      </c>
      <c r="I1504" s="18">
        <f t="shared" si="163"/>
        <v>6</v>
      </c>
      <c r="J1504" s="18">
        <f t="shared" si="164"/>
        <v>0</v>
      </c>
      <c r="K1504" s="18">
        <f t="shared" si="165"/>
        <v>0</v>
      </c>
      <c r="L1504" s="57" t="str">
        <f t="shared" si="166"/>
        <v>Ima-kumagai (Higo)</v>
      </c>
      <c r="M1504" s="57" t="str">
        <f t="shared" si="167"/>
        <v>Ima-kumagai (Higo)</v>
      </c>
      <c r="N1504" s="61" t="str">
        <f t="shared" si="161"/>
        <v>Ima-kumagai</v>
      </c>
    </row>
    <row r="1505" spans="1:14" ht="25.15" customHeight="1" x14ac:dyDescent="0.2">
      <c r="A1505" s="70" t="s">
        <v>3359</v>
      </c>
      <c r="B1505" s="71">
        <v>1859</v>
      </c>
      <c r="C1505" s="68" t="str">
        <f>IF(ISERROR(VLOOKUP(IF(RIGHT($A1505,1)=")",LEFT($A1505,FIND(" (",$A1505)-1),$A1505),[1]ACCS!$B$2:$B$5003, 1, FALSE)), "","1")</f>
        <v/>
      </c>
      <c r="D1505" s="103" t="str">
        <f>IF($B1505="Unknown","",IF($B1505="","",IF(VALUE(LEFT($B1505,4))&lt;Calc!$J$2,"ANTIQUE","")))</f>
        <v>ANTIQUE</v>
      </c>
      <c r="E1505" s="72" t="s">
        <v>24</v>
      </c>
      <c r="F1505" s="121"/>
      <c r="G1505" s="121" t="s">
        <v>26</v>
      </c>
      <c r="H1505" s="62" t="str">
        <f t="shared" si="162"/>
        <v>Japonica</v>
      </c>
      <c r="I1505" s="18">
        <f t="shared" si="163"/>
        <v>0</v>
      </c>
      <c r="J1505" s="18">
        <f t="shared" si="164"/>
        <v>0</v>
      </c>
      <c r="K1505" s="18">
        <f t="shared" si="165"/>
        <v>0</v>
      </c>
      <c r="L1505" s="57" t="str">
        <f t="shared" si="166"/>
        <v>Imbricata Rubra Plena (See Prince Eugene Napoleon)</v>
      </c>
      <c r="M1505" s="57" t="str">
        <f t="shared" si="167"/>
        <v>Imbricata Rubra Plena (See Prince Eugene Napoleon)</v>
      </c>
      <c r="N1505" s="61" t="str">
        <f t="shared" si="161"/>
        <v>Imbricata Rubra Plena (See Prince Eugene Napoleon)</v>
      </c>
    </row>
    <row r="1506" spans="1:14" ht="25.15" customHeight="1" x14ac:dyDescent="0.2">
      <c r="A1506" s="70" t="s">
        <v>3505</v>
      </c>
      <c r="B1506" s="71">
        <v>1858</v>
      </c>
      <c r="C1506" s="68" t="str">
        <f>IF(ISERROR(VLOOKUP(IF(RIGHT($A1506,1)=")",LEFT($A1506,FIND(" (",$A1506)-1),$A1506),[1]ACCS!$B$2:$B$5003, 1, FALSE)), "","1")</f>
        <v>1</v>
      </c>
      <c r="D1506" s="103" t="str">
        <f>IF($B1506="Unknown","",IF($B1506="","",IF(VALUE(LEFT($B1506,4))&lt;Calc!$J$2,"ANTIQUE","")))</f>
        <v>ANTIQUE</v>
      </c>
      <c r="E1506" s="72" t="s">
        <v>24</v>
      </c>
      <c r="F1506" s="121"/>
      <c r="G1506" s="121"/>
      <c r="H1506" s="62" t="str">
        <f t="shared" si="162"/>
        <v>Japonica</v>
      </c>
      <c r="I1506" s="18">
        <f t="shared" si="163"/>
        <v>0</v>
      </c>
      <c r="J1506" s="18">
        <f t="shared" si="164"/>
        <v>0</v>
      </c>
      <c r="K1506" s="18">
        <f t="shared" si="165"/>
        <v>0</v>
      </c>
      <c r="L1506" s="57" t="str">
        <f t="shared" si="166"/>
        <v>Imperator [France] (Big Daddy, Corrie Delle)</v>
      </c>
      <c r="M1506" s="57" t="str">
        <f t="shared" si="167"/>
        <v>Imperator [France] (Big Daddy, Corrie Delle)</v>
      </c>
      <c r="N1506" s="61" t="str">
        <f t="shared" si="161"/>
        <v>Imperator [France]</v>
      </c>
    </row>
    <row r="1507" spans="1:14" ht="25.15" customHeight="1" x14ac:dyDescent="0.2">
      <c r="A1507" s="70" t="s">
        <v>3504</v>
      </c>
      <c r="B1507" s="71">
        <v>1945</v>
      </c>
      <c r="C1507" s="68" t="str">
        <f>IF(ISERROR(VLOOKUP(IF(RIGHT($A1507,1)=")",LEFT($A1507,FIND(" (",$A1507)-1),$A1507),[1]ACCS!$B$2:$B$5003, 1, FALSE)), "","1")</f>
        <v>1</v>
      </c>
      <c r="D1507" s="103" t="str">
        <f>IF($B1507="Unknown","",IF($B1507="","",IF(VALUE(LEFT($B1507,4))&lt;Calc!$J$2,"ANTIQUE","")))</f>
        <v/>
      </c>
      <c r="E1507" s="72" t="s">
        <v>35</v>
      </c>
      <c r="F1507" s="121"/>
      <c r="G1507" s="121"/>
      <c r="H1507" s="62" t="str">
        <f t="shared" si="162"/>
        <v>Japonica</v>
      </c>
      <c r="I1507" s="18">
        <f t="shared" si="163"/>
        <v>0</v>
      </c>
      <c r="J1507" s="18">
        <f t="shared" si="164"/>
        <v>0</v>
      </c>
      <c r="K1507" s="18">
        <f t="shared" si="165"/>
        <v>0</v>
      </c>
      <c r="L1507" s="57" t="str">
        <f t="shared" si="166"/>
        <v>Imperator [United States]</v>
      </c>
      <c r="M1507" s="57" t="str">
        <f t="shared" si="167"/>
        <v>Imperator [United States]</v>
      </c>
      <c r="N1507" s="61" t="str">
        <f t="shared" si="161"/>
        <v>Imperator [United States]</v>
      </c>
    </row>
    <row r="1508" spans="1:14" ht="25.15" customHeight="1" x14ac:dyDescent="0.2">
      <c r="A1508" s="70" t="s">
        <v>1235</v>
      </c>
      <c r="B1508" s="71">
        <v>1939</v>
      </c>
      <c r="C1508" s="68" t="str">
        <f>IF(ISERROR(VLOOKUP(IF(RIGHT($A1508,1)=")",LEFT($A1508,FIND(" (",$A1508)-1),$A1508),[1]ACCS!$B$2:$B$5003, 1, FALSE)), "","1")</f>
        <v>1</v>
      </c>
      <c r="D1508" s="103" t="str">
        <f>IF($B1508="Unknown","",IF($B1508="","",IF(VALUE(LEFT($B1508,4))&lt;Calc!$J$2,"ANTIQUE","")))</f>
        <v/>
      </c>
      <c r="E1508" s="72" t="s">
        <v>21</v>
      </c>
      <c r="F1508" s="121" t="s">
        <v>5</v>
      </c>
      <c r="G1508" s="121"/>
      <c r="H1508" s="62" t="str">
        <f t="shared" si="162"/>
        <v>Japonica</v>
      </c>
      <c r="I1508" s="18">
        <f t="shared" si="163"/>
        <v>0</v>
      </c>
      <c r="J1508" s="18">
        <f t="shared" si="164"/>
        <v>0</v>
      </c>
      <c r="K1508" s="18">
        <f t="shared" si="165"/>
        <v>0</v>
      </c>
      <c r="L1508" s="57" t="str">
        <f t="shared" si="166"/>
        <v>Imura</v>
      </c>
      <c r="M1508" s="57" t="str">
        <f t="shared" si="167"/>
        <v>Imura</v>
      </c>
      <c r="N1508" s="61" t="str">
        <f t="shared" si="161"/>
        <v>Imura</v>
      </c>
    </row>
    <row r="1509" spans="1:14" ht="25.15" customHeight="1" x14ac:dyDescent="0.2">
      <c r="A1509" s="70" t="s">
        <v>1236</v>
      </c>
      <c r="B1509" s="71">
        <v>1971</v>
      </c>
      <c r="C1509" s="68" t="str">
        <f>IF(ISERROR(VLOOKUP(IF(RIGHT($A1509,1)=")",LEFT($A1509,FIND(" (",$A1509)-1),$A1509),[1]ACCS!$B$2:$B$5003, 1, FALSE)), "","1")</f>
        <v>1</v>
      </c>
      <c r="D1509" s="103" t="str">
        <f>IF($B1509="Unknown","",IF($B1509="","",IF(VALUE(LEFT($B1509,4))&lt;Calc!$J$2,"ANTIQUE","")))</f>
        <v/>
      </c>
      <c r="E1509" s="72" t="s">
        <v>24</v>
      </c>
      <c r="F1509" s="121"/>
      <c r="G1509" s="121"/>
      <c r="H1509" s="62" t="str">
        <f t="shared" si="162"/>
        <v>Japonica</v>
      </c>
      <c r="I1509" s="18">
        <f t="shared" si="163"/>
        <v>0</v>
      </c>
      <c r="J1509" s="18">
        <f t="shared" si="164"/>
        <v>0</v>
      </c>
      <c r="K1509" s="18">
        <f t="shared" si="165"/>
        <v>0</v>
      </c>
      <c r="L1509" s="57" t="str">
        <f t="shared" si="166"/>
        <v>In the Pink</v>
      </c>
      <c r="M1509" s="57" t="str">
        <f t="shared" si="167"/>
        <v>In the Pink</v>
      </c>
      <c r="N1509" s="61" t="str">
        <f t="shared" si="161"/>
        <v>In the Pink</v>
      </c>
    </row>
    <row r="1510" spans="1:14" ht="25.15" customHeight="1" x14ac:dyDescent="0.2">
      <c r="A1510" s="70" t="s">
        <v>1237</v>
      </c>
      <c r="B1510" s="71">
        <v>1982</v>
      </c>
      <c r="C1510" s="68" t="str">
        <f>IF(ISERROR(VLOOKUP(IF(RIGHT($A1510,1)=")",LEFT($A1510,FIND(" (",$A1510)-1),$A1510),[1]ACCS!$B$2:$B$5003, 1, FALSE)), "","1")</f>
        <v>1</v>
      </c>
      <c r="D1510" s="103" t="str">
        <f>IF($B1510="Unknown","",IF($B1510="","",IF(VALUE(LEFT($B1510,4))&lt;Calc!$J$2,"ANTIQUE","")))</f>
        <v/>
      </c>
      <c r="E1510" s="72" t="s">
        <v>24</v>
      </c>
      <c r="F1510" s="121"/>
      <c r="G1510" s="121"/>
      <c r="H1510" s="62" t="str">
        <f t="shared" si="162"/>
        <v>Japonica</v>
      </c>
      <c r="I1510" s="18">
        <f t="shared" si="163"/>
        <v>0</v>
      </c>
      <c r="J1510" s="18">
        <f t="shared" si="164"/>
        <v>0</v>
      </c>
      <c r="K1510" s="18">
        <f t="shared" si="165"/>
        <v>0</v>
      </c>
      <c r="L1510" s="57" t="str">
        <f t="shared" si="166"/>
        <v>In the Purple</v>
      </c>
      <c r="M1510" s="57" t="str">
        <f t="shared" si="167"/>
        <v>In the Purple</v>
      </c>
      <c r="N1510" s="61" t="str">
        <f t="shared" si="161"/>
        <v>In the Purple</v>
      </c>
    </row>
    <row r="1511" spans="1:14" ht="25.15" customHeight="1" x14ac:dyDescent="0.2">
      <c r="A1511" s="70" t="s">
        <v>3062</v>
      </c>
      <c r="B1511" s="71">
        <v>1975</v>
      </c>
      <c r="C1511" s="68" t="str">
        <f>IF(ISERROR(VLOOKUP(IF(RIGHT($A1511,1)=")",LEFT($A1511,FIND(" (",$A1511)-1),$A1511),[1]ACCS!$B$2:$B$5003, 1, FALSE)), "","1")</f>
        <v>1</v>
      </c>
      <c r="D1511" s="103" t="str">
        <f>IF($B1511="Unknown","",IF($B1511="","",IF(VALUE(LEFT($B1511,4))&lt;Calc!$J$2,"ANTIQUE","")))</f>
        <v/>
      </c>
      <c r="E1511" s="72" t="s">
        <v>24</v>
      </c>
      <c r="F1511" s="121"/>
      <c r="G1511" s="121"/>
      <c r="H1511" s="62" t="str">
        <f t="shared" si="162"/>
        <v>Japonica</v>
      </c>
      <c r="I1511" s="18">
        <f t="shared" si="163"/>
        <v>0</v>
      </c>
      <c r="J1511" s="18">
        <f t="shared" si="164"/>
        <v>0</v>
      </c>
      <c r="K1511" s="18">
        <f t="shared" si="165"/>
        <v>0</v>
      </c>
      <c r="L1511" s="57" t="str">
        <f t="shared" si="166"/>
        <v>In the Red</v>
      </c>
      <c r="M1511" s="57" t="str">
        <f t="shared" si="167"/>
        <v>In the Red</v>
      </c>
      <c r="N1511" s="61" t="str">
        <f t="shared" si="161"/>
        <v>In the Red</v>
      </c>
    </row>
    <row r="1512" spans="1:14" ht="25.15" customHeight="1" x14ac:dyDescent="0.2">
      <c r="A1512" s="70" t="s">
        <v>3360</v>
      </c>
      <c r="B1512" s="71">
        <v>1858</v>
      </c>
      <c r="C1512" s="68" t="str">
        <f>IF(ISERROR(VLOOKUP(IF(RIGHT($A1512,1)=")",LEFT($A1512,FIND(" (",$A1512)-1),$A1512),[1]ACCS!$B$2:$B$5003, 1, FALSE)), "","1")</f>
        <v/>
      </c>
      <c r="D1512" s="103" t="str">
        <f>IF($B1512="Unknown","",IF($B1512="","",IF(VALUE(LEFT($B1512,4))&lt;Calc!$J$2,"ANTIQUE","")))</f>
        <v>ANTIQUE</v>
      </c>
      <c r="E1512" s="72" t="s">
        <v>37</v>
      </c>
      <c r="F1512" s="121"/>
      <c r="G1512" s="121" t="s">
        <v>26</v>
      </c>
      <c r="H1512" s="62" t="str">
        <f t="shared" si="162"/>
        <v>Japonica</v>
      </c>
      <c r="I1512" s="18">
        <f t="shared" si="163"/>
        <v>0</v>
      </c>
      <c r="J1512" s="18">
        <f t="shared" si="164"/>
        <v>0</v>
      </c>
      <c r="K1512" s="18">
        <f t="shared" si="165"/>
        <v>0</v>
      </c>
      <c r="L1512" s="57" t="str">
        <f t="shared" si="166"/>
        <v>Inconstant Beauty (See Mathotiana Alba)</v>
      </c>
      <c r="M1512" s="57" t="str">
        <f t="shared" si="167"/>
        <v>Inconstant Beauty (See Mathotiana Alba)</v>
      </c>
      <c r="N1512" s="61" t="str">
        <f t="shared" si="161"/>
        <v>Inconstant Beauty (See Mathotiana Alba)</v>
      </c>
    </row>
    <row r="1513" spans="1:14" ht="25.15" customHeight="1" x14ac:dyDescent="0.2">
      <c r="A1513" s="70" t="s">
        <v>1238</v>
      </c>
      <c r="B1513" s="71">
        <v>1958</v>
      </c>
      <c r="C1513" s="68" t="str">
        <f>IF(ISERROR(VLOOKUP(IF(RIGHT($A1513,1)=")",LEFT($A1513,FIND(" (",$A1513)-1),$A1513),[1]ACCS!$B$2:$B$5003, 1, FALSE)), "","1")</f>
        <v>1</v>
      </c>
      <c r="D1513" s="103" t="str">
        <f>IF($B1513="Unknown","",IF($B1513="","",IF(VALUE(LEFT($B1513,4))&lt;Calc!$J$2,"ANTIQUE","")))</f>
        <v/>
      </c>
      <c r="E1513" s="72" t="s">
        <v>47</v>
      </c>
      <c r="F1513" s="121"/>
      <c r="G1513" s="121"/>
      <c r="H1513" s="62" t="str">
        <f t="shared" si="162"/>
        <v>Hiemalis</v>
      </c>
      <c r="I1513" s="18">
        <f t="shared" si="163"/>
        <v>4</v>
      </c>
      <c r="J1513" s="18">
        <f t="shared" si="164"/>
        <v>0</v>
      </c>
      <c r="K1513" s="18">
        <f t="shared" si="165"/>
        <v>0</v>
      </c>
      <c r="L1513" s="57" t="str">
        <f t="shared" si="166"/>
        <v>Interlude</v>
      </c>
      <c r="M1513" s="57" t="str">
        <f t="shared" si="167"/>
        <v>Interlude</v>
      </c>
      <c r="N1513" s="61" t="str">
        <f t="shared" si="161"/>
        <v>Interlude</v>
      </c>
    </row>
    <row r="1514" spans="1:14" ht="25.15" customHeight="1" x14ac:dyDescent="0.2">
      <c r="A1514" s="70" t="s">
        <v>1239</v>
      </c>
      <c r="B1514" s="71">
        <v>2002</v>
      </c>
      <c r="C1514" s="68" t="str">
        <f>IF(ISERROR(VLOOKUP(IF(RIGHT($A1514,1)=")",LEFT($A1514,FIND(" (",$A1514)-1),$A1514),[1]ACCS!$B$2:$B$5003, 1, FALSE)), "","1")</f>
        <v/>
      </c>
      <c r="D1514" s="103" t="str">
        <f>IF($B1514="Unknown","",IF($B1514="","",IF(VALUE(LEFT($B1514,4))&lt;Calc!$J$2,"ANTIQUE","")))</f>
        <v/>
      </c>
      <c r="E1514" s="72" t="s">
        <v>37</v>
      </c>
      <c r="F1514" s="121"/>
      <c r="G1514" s="121"/>
      <c r="H1514" s="62" t="str">
        <f t="shared" si="162"/>
        <v>NRH</v>
      </c>
      <c r="I1514" s="18">
        <f t="shared" si="163"/>
        <v>2</v>
      </c>
      <c r="J1514" s="18">
        <f t="shared" si="164"/>
        <v>0</v>
      </c>
      <c r="K1514" s="18">
        <f t="shared" si="165"/>
        <v>0</v>
      </c>
      <c r="L1514" s="57" t="str">
        <f t="shared" si="166"/>
        <v>Intoscent</v>
      </c>
      <c r="M1514" s="57" t="str">
        <f t="shared" si="167"/>
        <v>Intoscent</v>
      </c>
      <c r="N1514" s="61" t="str">
        <f t="shared" si="161"/>
        <v>Intoscent</v>
      </c>
    </row>
    <row r="1515" spans="1:14" ht="25.15" customHeight="1" x14ac:dyDescent="0.2">
      <c r="A1515" s="70" t="s">
        <v>1240</v>
      </c>
      <c r="B1515" s="71">
        <v>1964</v>
      </c>
      <c r="C1515" s="68" t="str">
        <f>IF(ISERROR(VLOOKUP(IF(RIGHT($A1515,1)=")",LEFT($A1515,FIND(" (",$A1515)-1),$A1515),[1]ACCS!$B$2:$B$5003, 1, FALSE)), "","1")</f>
        <v/>
      </c>
      <c r="D1515" s="103" t="str">
        <f>IF($B1515="Unknown","",IF($B1515="","",IF(VALUE(LEFT($B1515,4))&lt;Calc!$J$2,"ANTIQUE","")))</f>
        <v/>
      </c>
      <c r="E1515" s="72" t="s">
        <v>37</v>
      </c>
      <c r="F1515" s="121"/>
      <c r="G1515" s="121"/>
      <c r="H1515" s="62" t="str">
        <f t="shared" si="162"/>
        <v>Japonica</v>
      </c>
      <c r="I1515" s="18">
        <f t="shared" si="163"/>
        <v>0</v>
      </c>
      <c r="J1515" s="18">
        <f t="shared" si="164"/>
        <v>0</v>
      </c>
      <c r="K1515" s="18">
        <f t="shared" si="165"/>
        <v>0</v>
      </c>
      <c r="L1515" s="57" t="str">
        <f t="shared" si="166"/>
        <v>Intrigue</v>
      </c>
      <c r="M1515" s="57" t="str">
        <f t="shared" si="167"/>
        <v>Intrigue</v>
      </c>
      <c r="N1515" s="61" t="str">
        <f t="shared" si="161"/>
        <v>Intrigue</v>
      </c>
    </row>
    <row r="1516" spans="1:14" ht="25.15" customHeight="1" x14ac:dyDescent="0.2">
      <c r="A1516" s="70" t="s">
        <v>1241</v>
      </c>
      <c r="B1516" s="71">
        <v>1983</v>
      </c>
      <c r="C1516" s="68" t="str">
        <f>IF(ISERROR(VLOOKUP(IF(RIGHT($A1516,1)=")",LEFT($A1516,FIND(" (",$A1516)-1),$A1516),[1]ACCS!$B$2:$B$5003, 1, FALSE)), "","1")</f>
        <v>1</v>
      </c>
      <c r="D1516" s="103" t="str">
        <f>IF($B1516="Unknown","",IF($B1516="","",IF(VALUE(LEFT($B1516,4))&lt;Calc!$J$2,"ANTIQUE","")))</f>
        <v/>
      </c>
      <c r="E1516" s="72" t="s">
        <v>47</v>
      </c>
      <c r="F1516" s="121"/>
      <c r="G1516" s="121" t="s">
        <v>26</v>
      </c>
      <c r="H1516" s="62" t="str">
        <f t="shared" si="162"/>
        <v>Japonica</v>
      </c>
      <c r="I1516" s="18">
        <f t="shared" si="163"/>
        <v>0</v>
      </c>
      <c r="J1516" s="18">
        <f t="shared" si="164"/>
        <v>0</v>
      </c>
      <c r="K1516" s="18">
        <f t="shared" si="165"/>
        <v>0</v>
      </c>
      <c r="L1516" s="57" t="str">
        <f t="shared" si="166"/>
        <v>Irene</v>
      </c>
      <c r="M1516" s="57" t="str">
        <f t="shared" si="167"/>
        <v>Irene</v>
      </c>
      <c r="N1516" s="61" t="str">
        <f t="shared" si="161"/>
        <v>Irene</v>
      </c>
    </row>
    <row r="1517" spans="1:14" ht="25.15" customHeight="1" x14ac:dyDescent="0.2">
      <c r="A1517" s="70" t="s">
        <v>1242</v>
      </c>
      <c r="B1517" s="71">
        <v>2015</v>
      </c>
      <c r="C1517" s="68" t="str">
        <f>IF(ISERROR(VLOOKUP(IF(RIGHT($A1517,1)=")",LEFT($A1517,FIND(" (",$A1517)-1),$A1517),[1]ACCS!$B$2:$B$5003, 1, FALSE)), "","1")</f>
        <v>1</v>
      </c>
      <c r="D1517" s="103" t="str">
        <f>IF($B1517="Unknown","",IF($B1517="","",IF(VALUE(LEFT($B1517,4))&lt;Calc!$J$2,"ANTIQUE","")))</f>
        <v/>
      </c>
      <c r="E1517" s="72" t="s">
        <v>21</v>
      </c>
      <c r="F1517" s="121"/>
      <c r="G1517" s="121"/>
      <c r="H1517" s="62" t="str">
        <f t="shared" si="162"/>
        <v>Reticulata</v>
      </c>
      <c r="I1517" s="18">
        <f t="shared" si="163"/>
        <v>1</v>
      </c>
      <c r="J1517" s="18">
        <f t="shared" si="164"/>
        <v>0</v>
      </c>
      <c r="K1517" s="18">
        <f t="shared" si="165"/>
        <v>0</v>
      </c>
      <c r="L1517" s="57" t="str">
        <f t="shared" si="166"/>
        <v>Irene Bergamini</v>
      </c>
      <c r="M1517" s="57" t="str">
        <f t="shared" si="167"/>
        <v>Irene Bergamini</v>
      </c>
      <c r="N1517" s="61" t="str">
        <f t="shared" si="161"/>
        <v>Irene Bergamini</v>
      </c>
    </row>
    <row r="1518" spans="1:14" ht="25.15" customHeight="1" x14ac:dyDescent="0.2">
      <c r="A1518" s="70" t="s">
        <v>3361</v>
      </c>
      <c r="B1518" s="71">
        <v>1849</v>
      </c>
      <c r="C1518" s="68" t="str">
        <f>IF(ISERROR(VLOOKUP(IF(RIGHT($A1518,1)=")",LEFT($A1518,FIND(" (",$A1518)-1),$A1518),[1]ACCS!$B$2:$B$5003, 1, FALSE)), "","1")</f>
        <v/>
      </c>
      <c r="D1518" s="103" t="str">
        <f>IF($B1518="Unknown","",IF($B1518="","",IF(VALUE(LEFT($B1518,4))&lt;Calc!$J$2,"ANTIQUE","")))</f>
        <v>ANTIQUE</v>
      </c>
      <c r="E1518" s="72" t="s">
        <v>61</v>
      </c>
      <c r="F1518" s="121"/>
      <c r="G1518" s="121" t="s">
        <v>26</v>
      </c>
      <c r="H1518" s="62" t="str">
        <f t="shared" si="162"/>
        <v>Japonica</v>
      </c>
      <c r="I1518" s="18">
        <f t="shared" si="163"/>
        <v>0</v>
      </c>
      <c r="J1518" s="18">
        <f t="shared" si="164"/>
        <v>0</v>
      </c>
      <c r="K1518" s="18">
        <f t="shared" si="165"/>
        <v>0</v>
      </c>
      <c r="L1518" s="57" t="str">
        <f t="shared" si="166"/>
        <v>Iride (See Dryade)</v>
      </c>
      <c r="M1518" s="57" t="str">
        <f t="shared" si="167"/>
        <v>Iride (See Dryade)</v>
      </c>
      <c r="N1518" s="61" t="str">
        <f t="shared" si="161"/>
        <v>Iride (See Dryade)</v>
      </c>
    </row>
    <row r="1519" spans="1:14" ht="25.15" customHeight="1" x14ac:dyDescent="0.2">
      <c r="A1519" s="70" t="s">
        <v>1243</v>
      </c>
      <c r="B1519" s="71">
        <v>1982</v>
      </c>
      <c r="C1519" s="68" t="str">
        <f>IF(ISERROR(VLOOKUP(IF(RIGHT($A1519,1)=")",LEFT($A1519,FIND(" (",$A1519)-1),$A1519),[1]ACCS!$B$2:$B$5003, 1, FALSE)), "","1")</f>
        <v/>
      </c>
      <c r="D1519" s="103" t="str">
        <f>IF($B1519="Unknown","",IF($B1519="","",IF(VALUE(LEFT($B1519,4))&lt;Calc!$J$2,"ANTIQUE","")))</f>
        <v/>
      </c>
      <c r="E1519" s="72" t="s">
        <v>30</v>
      </c>
      <c r="F1519" s="121"/>
      <c r="G1519" s="121"/>
      <c r="H1519" s="62" t="str">
        <f t="shared" si="162"/>
        <v>Japonica</v>
      </c>
      <c r="I1519" s="18">
        <f t="shared" si="163"/>
        <v>0</v>
      </c>
      <c r="J1519" s="18">
        <f t="shared" si="164"/>
        <v>0</v>
      </c>
      <c r="K1519" s="18">
        <f t="shared" si="165"/>
        <v>0</v>
      </c>
      <c r="L1519" s="57" t="str">
        <f t="shared" si="166"/>
        <v>Irish Mist</v>
      </c>
      <c r="M1519" s="57" t="str">
        <f t="shared" si="167"/>
        <v>Irish Mist</v>
      </c>
      <c r="N1519" s="61" t="str">
        <f t="shared" si="161"/>
        <v>Irish Mist</v>
      </c>
    </row>
    <row r="1520" spans="1:14" ht="25.15" customHeight="1" x14ac:dyDescent="0.2">
      <c r="A1520" s="70" t="s">
        <v>1244</v>
      </c>
      <c r="B1520" s="71">
        <v>2014</v>
      </c>
      <c r="C1520" s="68" t="str">
        <f>IF(ISERROR(VLOOKUP(IF(RIGHT($A1520,1)=")",LEFT($A1520,FIND(" (",$A1520)-1),$A1520),[1]ACCS!$B$2:$B$5003, 1, FALSE)), "","1")</f>
        <v>1</v>
      </c>
      <c r="D1520" s="103" t="str">
        <f>IF($B1520="Unknown","",IF($B1520="","",IF(VALUE(LEFT($B1520,4))&lt;Calc!$J$2,"ANTIQUE","")))</f>
        <v/>
      </c>
      <c r="E1520" s="72" t="s">
        <v>21</v>
      </c>
      <c r="F1520" s="121"/>
      <c r="G1520" s="121"/>
      <c r="H1520" s="62" t="str">
        <f t="shared" si="162"/>
        <v>Japonica</v>
      </c>
      <c r="I1520" s="18">
        <f t="shared" si="163"/>
        <v>0</v>
      </c>
      <c r="J1520" s="18">
        <f t="shared" si="164"/>
        <v>0</v>
      </c>
      <c r="K1520" s="18">
        <f t="shared" si="165"/>
        <v>0</v>
      </c>
      <c r="L1520" s="57" t="str">
        <f t="shared" si="166"/>
        <v>Irrational Exuberance</v>
      </c>
      <c r="M1520" s="57" t="str">
        <f t="shared" si="167"/>
        <v>Irrational Exuberance</v>
      </c>
      <c r="N1520" s="61" t="str">
        <f t="shared" si="161"/>
        <v>Irrational Exuberance</v>
      </c>
    </row>
    <row r="1521" spans="1:14" ht="25.15" customHeight="1" x14ac:dyDescent="0.2">
      <c r="A1521" s="70" t="s">
        <v>3019</v>
      </c>
      <c r="B1521" s="71">
        <v>2021</v>
      </c>
      <c r="C1521" s="68" t="str">
        <f>IF(ISERROR(VLOOKUP(IF(RIGHT($A1521,1)=")",LEFT($A1521,FIND(" (",$A1521)-1),$A1521),[1]ACCS!$B$2:$B$5003, 1, FALSE)), "","1")</f>
        <v>1</v>
      </c>
      <c r="D1521" s="103" t="str">
        <f>IF($B1521="Unknown","",IF($B1521="","",IF(VALUE(LEFT($B1521,4))&lt;Calc!$J$2,"ANTIQUE","")))</f>
        <v/>
      </c>
      <c r="E1521" s="72" t="s">
        <v>29</v>
      </c>
      <c r="F1521" s="121"/>
      <c r="G1521" s="121"/>
      <c r="H1521" s="62" t="str">
        <f t="shared" si="162"/>
        <v>Japonica</v>
      </c>
      <c r="I1521" s="18">
        <f t="shared" si="163"/>
        <v>0</v>
      </c>
      <c r="J1521" s="18">
        <f t="shared" si="164"/>
        <v>0</v>
      </c>
      <c r="K1521" s="18">
        <f t="shared" si="165"/>
        <v>0</v>
      </c>
      <c r="L1521" s="57" t="str">
        <f t="shared" si="166"/>
        <v>Isaac Leach</v>
      </c>
      <c r="M1521" s="57" t="str">
        <f t="shared" si="167"/>
        <v>Isaac Leach</v>
      </c>
      <c r="N1521" s="61" t="str">
        <f t="shared" si="161"/>
        <v>Isaac Leach</v>
      </c>
    </row>
    <row r="1522" spans="1:14" ht="25.15" customHeight="1" x14ac:dyDescent="0.2">
      <c r="A1522" s="70" t="s">
        <v>1245</v>
      </c>
      <c r="B1522" s="71">
        <v>2016</v>
      </c>
      <c r="C1522" s="68" t="str">
        <f>IF(ISERROR(VLOOKUP(IF(RIGHT($A1522,1)=")",LEFT($A1522,FIND(" (",$A1522)-1),$A1522),[1]ACCS!$B$2:$B$5003, 1, FALSE)), "","1")</f>
        <v/>
      </c>
      <c r="D1522" s="103" t="str">
        <f>IF($B1522="Unknown","",IF($B1522="","",IF(VALUE(LEFT($B1522,4))&lt;Calc!$J$2,"ANTIQUE","")))</f>
        <v/>
      </c>
      <c r="E1522" s="72" t="s">
        <v>61</v>
      </c>
      <c r="F1522" s="121"/>
      <c r="G1522" s="121"/>
      <c r="H1522" s="62" t="str">
        <f t="shared" si="162"/>
        <v>NRH</v>
      </c>
      <c r="I1522" s="18">
        <f t="shared" si="163"/>
        <v>2</v>
      </c>
      <c r="J1522" s="18">
        <f t="shared" si="164"/>
        <v>0</v>
      </c>
      <c r="K1522" s="18">
        <f t="shared" si="165"/>
        <v>0</v>
      </c>
      <c r="L1522" s="57" t="str">
        <f t="shared" si="166"/>
        <v>Isabel Cordelia</v>
      </c>
      <c r="M1522" s="57" t="str">
        <f t="shared" si="167"/>
        <v>Isabel Cordelia</v>
      </c>
      <c r="N1522" s="61" t="str">
        <f t="shared" si="161"/>
        <v>Isabel Cordelia</v>
      </c>
    </row>
    <row r="1523" spans="1:14" ht="25.15" customHeight="1" x14ac:dyDescent="0.2">
      <c r="A1523" s="70" t="s">
        <v>1246</v>
      </c>
      <c r="B1523" s="71">
        <v>2016</v>
      </c>
      <c r="C1523" s="68" t="str">
        <f>IF(ISERROR(VLOOKUP(IF(RIGHT($A1523,1)=")",LEFT($A1523,FIND(" (",$A1523)-1),$A1523),[1]ACCS!$B$2:$B$5003, 1, FALSE)), "","1")</f>
        <v>1</v>
      </c>
      <c r="D1523" s="103" t="str">
        <f>IF($B1523="Unknown","",IF($B1523="","",IF(VALUE(LEFT($B1523,4))&lt;Calc!$J$2,"ANTIQUE","")))</f>
        <v/>
      </c>
      <c r="E1523" s="72" t="s">
        <v>30</v>
      </c>
      <c r="F1523" s="121"/>
      <c r="G1523" s="121"/>
      <c r="H1523" s="62" t="str">
        <f t="shared" si="162"/>
        <v>Japonica</v>
      </c>
      <c r="I1523" s="18">
        <f t="shared" si="163"/>
        <v>0</v>
      </c>
      <c r="J1523" s="18">
        <f t="shared" si="164"/>
        <v>0</v>
      </c>
      <c r="K1523" s="18">
        <f t="shared" si="165"/>
        <v>0</v>
      </c>
      <c r="L1523" s="57" t="str">
        <f t="shared" si="166"/>
        <v>Isabel Lewis</v>
      </c>
      <c r="M1523" s="57" t="str">
        <f t="shared" si="167"/>
        <v>Isabel Lewis</v>
      </c>
      <c r="N1523" s="61" t="str">
        <f t="shared" si="161"/>
        <v>Isabel Lewis</v>
      </c>
    </row>
    <row r="1524" spans="1:14" ht="25.15" customHeight="1" x14ac:dyDescent="0.2">
      <c r="A1524" s="74" t="s">
        <v>3102</v>
      </c>
      <c r="B1524" s="71">
        <v>2022</v>
      </c>
      <c r="C1524" s="68" t="str">
        <f>IF(ISERROR(VLOOKUP(IF(RIGHT($A1524,1)=")",LEFT($A1524,FIND(" (",$A1524)-1),$A1524),[1]ACCS!$B$2:$B$5003, 1, FALSE)), "","1")</f>
        <v>1</v>
      </c>
      <c r="D1524" s="103" t="str">
        <f>IF($B1524="Unknown","",IF($B1524="","",IF(VALUE(LEFT($B1524,4))&lt;Calc!$J$2,"ANTIQUE","")))</f>
        <v/>
      </c>
      <c r="E1524" s="72" t="s">
        <v>24</v>
      </c>
      <c r="F1524" s="121"/>
      <c r="G1524" s="121"/>
      <c r="H1524" s="62" t="str">
        <f t="shared" si="162"/>
        <v>Japonica</v>
      </c>
      <c r="I1524" s="18">
        <f t="shared" si="163"/>
        <v>0</v>
      </c>
      <c r="J1524" s="18">
        <f t="shared" si="164"/>
        <v>0</v>
      </c>
      <c r="K1524" s="18">
        <f t="shared" si="165"/>
        <v>0</v>
      </c>
      <c r="L1524" s="57" t="str">
        <f t="shared" si="166"/>
        <v>Isabel's Birthday</v>
      </c>
      <c r="M1524" s="57" t="str">
        <f t="shared" si="167"/>
        <v>Isabel's Birthday</v>
      </c>
      <c r="N1524" s="61" t="str">
        <f t="shared" si="161"/>
        <v>Isabel's Birthday</v>
      </c>
    </row>
    <row r="1525" spans="1:14" ht="25.15" customHeight="1" x14ac:dyDescent="0.2">
      <c r="A1525" s="74" t="s">
        <v>3122</v>
      </c>
      <c r="B1525" s="71">
        <v>2022</v>
      </c>
      <c r="C1525" s="68" t="str">
        <f>IF(ISERROR(VLOOKUP(IF(RIGHT($A1525,1)=")",LEFT($A1525,FIND(" (",$A1525)-1),$A1525),[1]ACCS!$B$2:$B$5003, 1, FALSE)), "","1")</f>
        <v>1</v>
      </c>
      <c r="D1525" s="103" t="str">
        <f>IF($B1525="Unknown","",IF($B1525="","",IF(VALUE(LEFT($B1525,4))&lt;Calc!$J$2,"ANTIQUE","")))</f>
        <v/>
      </c>
      <c r="E1525" s="72" t="s">
        <v>24</v>
      </c>
      <c r="F1525" s="121"/>
      <c r="G1525" s="121"/>
      <c r="H1525" s="62" t="str">
        <f t="shared" si="162"/>
        <v>Reticulata</v>
      </c>
      <c r="I1525" s="18">
        <f t="shared" si="163"/>
        <v>1</v>
      </c>
      <c r="J1525" s="18">
        <f t="shared" si="164"/>
        <v>0</v>
      </c>
      <c r="K1525" s="18">
        <f t="shared" si="165"/>
        <v>0</v>
      </c>
      <c r="L1525" s="57" t="str">
        <f t="shared" si="166"/>
        <v>Isabel's Discovery</v>
      </c>
      <c r="M1525" s="57" t="str">
        <f t="shared" si="167"/>
        <v>Isabel's Discovery</v>
      </c>
      <c r="N1525" s="61" t="str">
        <f t="shared" si="161"/>
        <v>Isabel's Discovery</v>
      </c>
    </row>
    <row r="1526" spans="1:14" ht="25.15" customHeight="1" x14ac:dyDescent="0.2">
      <c r="A1526" s="70" t="s">
        <v>1247</v>
      </c>
      <c r="B1526" s="71">
        <v>1981</v>
      </c>
      <c r="C1526" s="68" t="str">
        <f>IF(ISERROR(VLOOKUP(IF(RIGHT($A1526,1)=")",LEFT($A1526,FIND(" (",$A1526)-1),$A1526),[1]ACCS!$B$2:$B$5003, 1, FALSE)), "","1")</f>
        <v>1</v>
      </c>
      <c r="D1526" s="103" t="str">
        <f>IF($B1526="Unknown","",IF($B1526="","",IF(VALUE(LEFT($B1526,4))&lt;Calc!$J$2,"ANTIQUE","")))</f>
        <v/>
      </c>
      <c r="E1526" s="72" t="s">
        <v>61</v>
      </c>
      <c r="F1526" s="121"/>
      <c r="G1526" s="121"/>
      <c r="H1526" s="62" t="str">
        <f t="shared" si="162"/>
        <v>NRH</v>
      </c>
      <c r="I1526" s="18">
        <f t="shared" si="163"/>
        <v>2</v>
      </c>
      <c r="J1526" s="18">
        <f t="shared" si="164"/>
        <v>0</v>
      </c>
      <c r="K1526" s="18">
        <f t="shared" si="165"/>
        <v>0</v>
      </c>
      <c r="L1526" s="57" t="str">
        <f t="shared" si="166"/>
        <v>Isaribi</v>
      </c>
      <c r="M1526" s="57" t="str">
        <f t="shared" si="167"/>
        <v>Isaribi</v>
      </c>
      <c r="N1526" s="61" t="str">
        <f t="shared" si="161"/>
        <v>Isaribi</v>
      </c>
    </row>
    <row r="1527" spans="1:14" ht="25.15" customHeight="1" x14ac:dyDescent="0.2">
      <c r="A1527" s="74" t="s">
        <v>3105</v>
      </c>
      <c r="B1527" s="71">
        <v>2022</v>
      </c>
      <c r="C1527" s="68" t="str">
        <f>IF(ISERROR(VLOOKUP(IF(RIGHT($A1527,1)=")",LEFT($A1527,FIND(" (",$A1527)-1),$A1527),[1]ACCS!$B$2:$B$5003, 1, FALSE)), "","1")</f>
        <v>1</v>
      </c>
      <c r="D1527" s="103" t="str">
        <f>IF($B1527="Unknown","",IF($B1527="","",IF(VALUE(LEFT($B1527,4))&lt;Calc!$J$2,"ANTIQUE","")))</f>
        <v/>
      </c>
      <c r="E1527" s="72" t="s">
        <v>21</v>
      </c>
      <c r="F1527" s="121"/>
      <c r="G1527" s="121"/>
      <c r="H1527" s="62" t="str">
        <f t="shared" si="162"/>
        <v>Japonica</v>
      </c>
      <c r="I1527" s="18">
        <f t="shared" si="163"/>
        <v>0</v>
      </c>
      <c r="J1527" s="18">
        <f t="shared" si="164"/>
        <v>0</v>
      </c>
      <c r="K1527" s="18">
        <f t="shared" si="165"/>
        <v>0</v>
      </c>
      <c r="L1527" s="57" t="str">
        <f t="shared" si="166"/>
        <v>Isla Warriner</v>
      </c>
      <c r="M1527" s="57" t="str">
        <f t="shared" si="167"/>
        <v>Isla Warriner</v>
      </c>
      <c r="N1527" s="61" t="str">
        <f t="shared" si="161"/>
        <v>Isla Warriner</v>
      </c>
    </row>
    <row r="1528" spans="1:14" ht="25.15" customHeight="1" x14ac:dyDescent="0.2">
      <c r="A1528" s="70" t="s">
        <v>1248</v>
      </c>
      <c r="B1528" s="71">
        <v>2006</v>
      </c>
      <c r="C1528" s="68" t="str">
        <f>IF(ISERROR(VLOOKUP(IF(RIGHT($A1528,1)=")",LEFT($A1528,FIND(" (",$A1528)-1),$A1528),[1]ACCS!$B$2:$B$5003, 1, FALSE)), "","1")</f>
        <v>1</v>
      </c>
      <c r="D1528" s="103" t="str">
        <f>IF($B1528="Unknown","",IF($B1528="","",IF(VALUE(LEFT($B1528,4))&lt;Calc!$J$2,"ANTIQUE","")))</f>
        <v/>
      </c>
      <c r="E1528" s="72" t="s">
        <v>21</v>
      </c>
      <c r="F1528" s="121"/>
      <c r="G1528" s="121"/>
      <c r="H1528" s="62" t="str">
        <f t="shared" si="162"/>
        <v>NRH</v>
      </c>
      <c r="I1528" s="18">
        <f t="shared" si="163"/>
        <v>2</v>
      </c>
      <c r="J1528" s="18">
        <f t="shared" si="164"/>
        <v>0</v>
      </c>
      <c r="K1528" s="18">
        <f t="shared" si="165"/>
        <v>0</v>
      </c>
      <c r="L1528" s="57" t="str">
        <f t="shared" si="166"/>
        <v>Island Sunset</v>
      </c>
      <c r="M1528" s="57" t="str">
        <f t="shared" si="167"/>
        <v>Island Sunset</v>
      </c>
      <c r="N1528" s="61" t="str">
        <f t="shared" ref="N1528:N1591" si="168">IF(ISNUMBER(SEARCH("See",$M1528)),$M1528,IF(ISNUMBER(SEARCH("(",$M1528)),LEFT($M1528,SEARCH("(",$M1528)-2),$M1528))</f>
        <v>Island Sunset</v>
      </c>
    </row>
    <row r="1529" spans="1:14" ht="25.15" customHeight="1" x14ac:dyDescent="0.2">
      <c r="A1529" s="70" t="s">
        <v>1249</v>
      </c>
      <c r="B1529" s="71">
        <v>2009</v>
      </c>
      <c r="C1529" s="68" t="str">
        <f>IF(ISERROR(VLOOKUP(IF(RIGHT($A1529,1)=")",LEFT($A1529,FIND(" (",$A1529)-1),$A1529),[1]ACCS!$B$2:$B$5003, 1, FALSE)), "","1")</f>
        <v>1</v>
      </c>
      <c r="D1529" s="103" t="str">
        <f>IF($B1529="Unknown","",IF($B1529="","",IF(VALUE(LEFT($B1529,4))&lt;Calc!$J$2,"ANTIQUE","")))</f>
        <v/>
      </c>
      <c r="E1529" s="72" t="s">
        <v>37</v>
      </c>
      <c r="F1529" s="121" t="s">
        <v>5</v>
      </c>
      <c r="G1529" s="121"/>
      <c r="H1529" s="62" t="str">
        <f t="shared" si="162"/>
        <v>Japonica</v>
      </c>
      <c r="I1529" s="18">
        <f t="shared" si="163"/>
        <v>0</v>
      </c>
      <c r="J1529" s="18">
        <f t="shared" si="164"/>
        <v>0</v>
      </c>
      <c r="K1529" s="18">
        <f t="shared" si="165"/>
        <v>0</v>
      </c>
      <c r="L1529" s="57" t="str">
        <f t="shared" si="166"/>
        <v>Itch</v>
      </c>
      <c r="M1529" s="57" t="str">
        <f t="shared" si="167"/>
        <v>Itch</v>
      </c>
      <c r="N1529" s="61" t="str">
        <f t="shared" si="168"/>
        <v>Itch</v>
      </c>
    </row>
    <row r="1530" spans="1:14" ht="25.15" customHeight="1" x14ac:dyDescent="0.2">
      <c r="A1530" s="70" t="s">
        <v>1250</v>
      </c>
      <c r="B1530" s="71">
        <v>1986</v>
      </c>
      <c r="C1530" s="68" t="str">
        <f>IF(ISERROR(VLOOKUP(IF(RIGHT($A1530,1)=")",LEFT($A1530,FIND(" (",$A1530)-1),$A1530),[1]ACCS!$B$2:$B$5003, 1, FALSE)), "","1")</f>
        <v>1</v>
      </c>
      <c r="D1530" s="103" t="str">
        <f>IF($B1530="Unknown","",IF($B1530="","",IF(VALUE(LEFT($B1530,4))&lt;Calc!$J$2,"ANTIQUE","")))</f>
        <v/>
      </c>
      <c r="E1530" s="72" t="s">
        <v>37</v>
      </c>
      <c r="F1530" s="121"/>
      <c r="G1530" s="121"/>
      <c r="H1530" s="62" t="str">
        <f t="shared" si="162"/>
        <v>Reticulata</v>
      </c>
      <c r="I1530" s="18">
        <f t="shared" si="163"/>
        <v>1</v>
      </c>
      <c r="J1530" s="18">
        <f t="shared" si="164"/>
        <v>0</v>
      </c>
      <c r="K1530" s="18">
        <f t="shared" si="165"/>
        <v>0</v>
      </c>
      <c r="L1530" s="57" t="str">
        <f t="shared" si="166"/>
        <v>Ivan Mitchell</v>
      </c>
      <c r="M1530" s="57" t="str">
        <f t="shared" si="167"/>
        <v>Ivan Mitchell</v>
      </c>
      <c r="N1530" s="61" t="str">
        <f t="shared" si="168"/>
        <v>Ivan Mitchell</v>
      </c>
    </row>
    <row r="1531" spans="1:14" ht="25.15" customHeight="1" x14ac:dyDescent="0.2">
      <c r="A1531" s="70" t="s">
        <v>1251</v>
      </c>
      <c r="B1531" s="71">
        <v>1966</v>
      </c>
      <c r="C1531" s="68" t="str">
        <f>IF(ISERROR(VLOOKUP(IF(RIGHT($A1531,1)=")",LEFT($A1531,FIND(" (",$A1531)-1),$A1531),[1]ACCS!$B$2:$B$5003, 1, FALSE)), "","1")</f>
        <v>1</v>
      </c>
      <c r="D1531" s="103" t="str">
        <f>IF($B1531="Unknown","",IF($B1531="","",IF(VALUE(LEFT($B1531,4))&lt;Calc!$J$2,"ANTIQUE","")))</f>
        <v/>
      </c>
      <c r="E1531" s="72" t="s">
        <v>37</v>
      </c>
      <c r="F1531" s="121" t="s">
        <v>5</v>
      </c>
      <c r="G1531" s="121"/>
      <c r="H1531" s="62" t="str">
        <f t="shared" si="162"/>
        <v>Japonica</v>
      </c>
      <c r="I1531" s="18">
        <f t="shared" si="163"/>
        <v>0</v>
      </c>
      <c r="J1531" s="18">
        <f t="shared" si="164"/>
        <v>0</v>
      </c>
      <c r="K1531" s="18">
        <f t="shared" si="165"/>
        <v>0</v>
      </c>
      <c r="L1531" s="57" t="str">
        <f t="shared" si="166"/>
        <v>Ivory Tower</v>
      </c>
      <c r="M1531" s="57" t="str">
        <f t="shared" si="167"/>
        <v>Ivory Tower</v>
      </c>
      <c r="N1531" s="61" t="str">
        <f t="shared" si="168"/>
        <v>Ivory Tower</v>
      </c>
    </row>
    <row r="1532" spans="1:14" ht="25.15" customHeight="1" x14ac:dyDescent="0.2">
      <c r="A1532" s="70" t="s">
        <v>3362</v>
      </c>
      <c r="B1532" s="71">
        <v>1891</v>
      </c>
      <c r="C1532" s="68" t="str">
        <f>IF(ISERROR(VLOOKUP(IF(RIGHT($A1532,1)=")",LEFT($A1532,FIND(" (",$A1532)-1),$A1532),[1]ACCS!$B$2:$B$5003, 1, FALSE)), "","1")</f>
        <v/>
      </c>
      <c r="D1532" s="103" t="str">
        <f>IF($B1532="Unknown","",IF($B1532="","",IF(VALUE(LEFT($B1532,4))&lt;Calc!$J$2,"ANTIQUE","")))</f>
        <v>ANTIQUE</v>
      </c>
      <c r="E1532" s="72" t="s">
        <v>24</v>
      </c>
      <c r="F1532" s="121"/>
      <c r="G1532" s="121"/>
      <c r="H1532" s="62" t="str">
        <f t="shared" si="162"/>
        <v>Japonica</v>
      </c>
      <c r="I1532" s="18">
        <f t="shared" si="163"/>
        <v>0</v>
      </c>
      <c r="J1532" s="18">
        <f t="shared" si="164"/>
        <v>0</v>
      </c>
      <c r="K1532" s="18">
        <f t="shared" si="165"/>
        <v>0</v>
      </c>
      <c r="L1532" s="57" t="str">
        <f t="shared" si="166"/>
        <v>Iwane (Iwane Shibori)</v>
      </c>
      <c r="M1532" s="57" t="str">
        <f t="shared" si="167"/>
        <v>Iwane (Iwane Shibori)</v>
      </c>
      <c r="N1532" s="61" t="str">
        <f t="shared" si="168"/>
        <v>Iwane</v>
      </c>
    </row>
    <row r="1533" spans="1:14" ht="25.15" customHeight="1" x14ac:dyDescent="0.2">
      <c r="A1533" s="70" t="s">
        <v>3363</v>
      </c>
      <c r="B1533" s="71">
        <v>1891</v>
      </c>
      <c r="C1533" s="68" t="str">
        <f>IF(ISERROR(VLOOKUP(IF(RIGHT($A1533,1)=")",LEFT($A1533,FIND(" (",$A1533)-1),$A1533),[1]ACCS!$B$2:$B$5003, 1, FALSE)), "","1")</f>
        <v>1</v>
      </c>
      <c r="D1533" s="103" t="str">
        <f>IF($B1533="Unknown","",IF($B1533="","",IF(VALUE(LEFT($B1533,4))&lt;Calc!$J$2,"ANTIQUE","")))</f>
        <v>ANTIQUE</v>
      </c>
      <c r="E1533" s="72" t="s">
        <v>24</v>
      </c>
      <c r="F1533" s="121"/>
      <c r="G1533" s="121"/>
      <c r="H1533" s="62" t="str">
        <f t="shared" ref="H1533:H1596" si="169">IF($A1533="","",IF($I1533=0,"Japonica",IF($I1533=1,"Reticulata",IF($I1533=2,"NRH",IF($I1533=3,"Sasanqua",IF($I1533=4,"Hiemalis",IF($I1533=5,"Vernalis",IF($I1533=6,"Japonica [Higo]","Specie"))))))))</f>
        <v>Japonica</v>
      </c>
      <c r="I1533" s="18">
        <f t="shared" ref="I1533:I1596" si="170">IF(NOT(ISERROR(SEARCH("(R)",$A1533))),1,IF(NOT(ISERROR(SEARCH("(H)",$A1533))),2,IF(NOT(ISERROR(SEARCH("(Sasanqua)",$A1533))),3,IF(NOT(ISERROR(SEARCH("(Hiemalis)",$A1533))),4,IF(NOT(ISERROR(SEARCH("(Vernalis)",$A1533))),5,IF(NOT(ISERROR(SEARCH("(Higo)",$A1533))),6,))))))+$J1533+K1533</f>
        <v>0</v>
      </c>
      <c r="J1533" s="18">
        <f t="shared" ref="J1533:J1596" si="171">IF(NOT(ISERROR(SEARCH("(Rusticana)",$A1533))),7,IF(NOT(ISERROR(SEARCH("(Wabisuke)",$A1533))),8,IF(NOT(ISERROR(SEARCH("(Edithae)",$A1533))),9,IF(NOT(ISERROR(SEARCH("(Oleifera)",$A1533))),10,IF(NOT(ISERROR(SEARCH("(Saluenensis)",$A1533))),11,0)))))</f>
        <v>0</v>
      </c>
      <c r="K1533" s="18">
        <f t="shared" ref="K1533:K1596" si="172">IF(NOT(ISERROR(SEARCH("(Pitardii)",$A1533))),12,IF(NOT(ISERROR(SEARCH("(Specie)",$A1533))),13,0))</f>
        <v>0</v>
      </c>
      <c r="L1533" s="57" t="str">
        <f t="shared" ref="L1533:L1596" si="173">SUBSTITUTE(SUBSTITUTE(SUBSTITUTE(SUBSTITUTE(SUBSTITUTE(SUBSTITUTE(SUBSTITUTE(SUBSTITUTE(A1533," (A)","")," (R)","")," (H)","")," (Sasanqua)","")," (Hiemalis)","")," (Vernalis)","")," (Rusticana)",""),"(Wabisuke)","")</f>
        <v>Iwane-Shibori (See Iwane)</v>
      </c>
      <c r="M1533" s="57" t="str">
        <f t="shared" ref="M1533:M1596" si="174">SUBSTITUTE(SUBSTITUTE(SUBSTITUTE(SUBSTITUTE(SUBSTITUTE($L1533," (Edithae)","")," (Oleifera)","")," (Saluenensis)","")," (Specie)","")," (Pitardii)","")</f>
        <v>Iwane-Shibori (See Iwane)</v>
      </c>
      <c r="N1533" s="61" t="str">
        <f t="shared" si="168"/>
        <v>Iwane-Shibori (See Iwane)</v>
      </c>
    </row>
    <row r="1534" spans="1:14" ht="25.15" customHeight="1" x14ac:dyDescent="0.2">
      <c r="A1534" s="70" t="s">
        <v>1252</v>
      </c>
      <c r="B1534" s="71">
        <v>1949</v>
      </c>
      <c r="C1534" s="68" t="str">
        <f>IF(ISERROR(VLOOKUP(IF(RIGHT($A1534,1)=")",LEFT($A1534,FIND(" (",$A1534)-1),$A1534),[1]ACCS!$B$2:$B$5003, 1, FALSE)), "","1")</f>
        <v/>
      </c>
      <c r="D1534" s="103" t="str">
        <f>IF($B1534="Unknown","",IF($B1534="","",IF(VALUE(LEFT($B1534,4))&lt;Calc!$J$2,"ANTIQUE","")))</f>
        <v/>
      </c>
      <c r="E1534" s="72" t="s">
        <v>37</v>
      </c>
      <c r="F1534" s="121"/>
      <c r="G1534" s="121"/>
      <c r="H1534" s="62" t="str">
        <f t="shared" si="169"/>
        <v>Japonica</v>
      </c>
      <c r="I1534" s="18">
        <f t="shared" si="170"/>
        <v>0</v>
      </c>
      <c r="J1534" s="18">
        <f t="shared" si="171"/>
        <v>0</v>
      </c>
      <c r="K1534" s="18">
        <f t="shared" si="172"/>
        <v>0</v>
      </c>
      <c r="L1534" s="57" t="str">
        <f t="shared" si="173"/>
        <v>Iwo Jima (Sulphur Island)</v>
      </c>
      <c r="M1534" s="57" t="str">
        <f t="shared" si="174"/>
        <v>Iwo Jima (Sulphur Island)</v>
      </c>
      <c r="N1534" s="61" t="str">
        <f t="shared" si="168"/>
        <v>Iwo Jima</v>
      </c>
    </row>
    <row r="1535" spans="1:14" ht="25.15" customHeight="1" x14ac:dyDescent="0.2">
      <c r="A1535" s="70" t="s">
        <v>1253</v>
      </c>
      <c r="B1535" s="71">
        <v>1999</v>
      </c>
      <c r="C1535" s="68" t="str">
        <f>IF(ISERROR(VLOOKUP(IF(RIGHT($A1535,1)=")",LEFT($A1535,FIND(" (",$A1535)-1),$A1535),[1]ACCS!$B$2:$B$5003, 1, FALSE)), "","1")</f>
        <v/>
      </c>
      <c r="D1535" s="103" t="str">
        <f>IF($B1535="Unknown","",IF($B1535="","",IF(VALUE(LEFT($B1535,4))&lt;Calc!$J$2,"ANTIQUE","")))</f>
        <v/>
      </c>
      <c r="E1535" s="72" t="s">
        <v>37</v>
      </c>
      <c r="F1535" s="121"/>
      <c r="G1535" s="121"/>
      <c r="H1535" s="62" t="str">
        <f t="shared" si="169"/>
        <v>Japonica</v>
      </c>
      <c r="I1535" s="18">
        <f t="shared" si="170"/>
        <v>0</v>
      </c>
      <c r="J1535" s="18">
        <f t="shared" si="171"/>
        <v>0</v>
      </c>
      <c r="K1535" s="18">
        <f t="shared" si="172"/>
        <v>0</v>
      </c>
      <c r="L1535" s="57" t="str">
        <f t="shared" si="173"/>
        <v>J Bird</v>
      </c>
      <c r="M1535" s="57" t="str">
        <f t="shared" si="174"/>
        <v>J Bird</v>
      </c>
      <c r="N1535" s="61" t="str">
        <f t="shared" si="168"/>
        <v>J Bird</v>
      </c>
    </row>
    <row r="1536" spans="1:14" ht="25.15" customHeight="1" x14ac:dyDescent="0.2">
      <c r="A1536" s="70" t="s">
        <v>1254</v>
      </c>
      <c r="B1536" s="71">
        <v>1999</v>
      </c>
      <c r="C1536" s="68" t="str">
        <f>IF(ISERROR(VLOOKUP(IF(RIGHT($A1536,1)=")",LEFT($A1536,FIND(" (",$A1536)-1),$A1536),[1]ACCS!$B$2:$B$5003, 1, FALSE)), "","1")</f>
        <v/>
      </c>
      <c r="D1536" s="103" t="str">
        <f>IF($B1536="Unknown","",IF($B1536="","",IF(VALUE(LEFT($B1536,4))&lt;Calc!$J$2,"ANTIQUE","")))</f>
        <v/>
      </c>
      <c r="E1536" s="72" t="s">
        <v>37</v>
      </c>
      <c r="F1536" s="121"/>
      <c r="G1536" s="121"/>
      <c r="H1536" s="62" t="str">
        <f t="shared" si="169"/>
        <v>Japonica</v>
      </c>
      <c r="I1536" s="18">
        <f t="shared" si="170"/>
        <v>0</v>
      </c>
      <c r="J1536" s="18">
        <f t="shared" si="171"/>
        <v>0</v>
      </c>
      <c r="K1536" s="18">
        <f t="shared" si="172"/>
        <v>0</v>
      </c>
      <c r="L1536" s="57" t="str">
        <f t="shared" si="173"/>
        <v>J Bird Var. (Jay Bird)</v>
      </c>
      <c r="M1536" s="57" t="str">
        <f t="shared" si="174"/>
        <v>J Bird Var. (Jay Bird)</v>
      </c>
      <c r="N1536" s="61" t="str">
        <f t="shared" si="168"/>
        <v>J Bird Var.</v>
      </c>
    </row>
    <row r="1537" spans="1:14" ht="25.15" customHeight="1" x14ac:dyDescent="0.2">
      <c r="A1537" s="70" t="s">
        <v>1255</v>
      </c>
      <c r="B1537" s="71">
        <v>1991</v>
      </c>
      <c r="C1537" s="68" t="str">
        <f>IF(ISERROR(VLOOKUP(IF(RIGHT($A1537,1)=")",LEFT($A1537,FIND(" (",$A1537)-1),$A1537),[1]ACCS!$B$2:$B$5003, 1, FALSE)), "","1")</f>
        <v>1</v>
      </c>
      <c r="D1537" s="103" t="str">
        <f>IF($B1537="Unknown","",IF($B1537="","",IF(VALUE(LEFT($B1537,4))&lt;Calc!$J$2,"ANTIQUE","")))</f>
        <v/>
      </c>
      <c r="E1537" s="72" t="s">
        <v>29</v>
      </c>
      <c r="F1537" s="121"/>
      <c r="G1537" s="121"/>
      <c r="H1537" s="62" t="str">
        <f t="shared" si="169"/>
        <v>Reticulata</v>
      </c>
      <c r="I1537" s="18">
        <f t="shared" si="170"/>
        <v>1</v>
      </c>
      <c r="J1537" s="18">
        <f t="shared" si="171"/>
        <v>0</v>
      </c>
      <c r="K1537" s="18">
        <f t="shared" si="172"/>
        <v>0</v>
      </c>
      <c r="L1537" s="57" t="str">
        <f t="shared" si="173"/>
        <v>J. D. Dean</v>
      </c>
      <c r="M1537" s="57" t="str">
        <f t="shared" si="174"/>
        <v>J. D. Dean</v>
      </c>
      <c r="N1537" s="61" t="str">
        <f t="shared" si="168"/>
        <v>J. D. Dean</v>
      </c>
    </row>
    <row r="1538" spans="1:14" ht="25.15" customHeight="1" x14ac:dyDescent="0.2">
      <c r="A1538" s="70" t="s">
        <v>1256</v>
      </c>
      <c r="B1538" s="71">
        <v>1950</v>
      </c>
      <c r="C1538" s="68" t="str">
        <f>IF(ISERROR(VLOOKUP(IF(RIGHT($A1538,1)=")",LEFT($A1538,FIND(" (",$A1538)-1),$A1538),[1]ACCS!$B$2:$B$5003, 1, FALSE)), "","1")</f>
        <v>1</v>
      </c>
      <c r="D1538" s="103" t="str">
        <f>IF($B1538="Unknown","",IF($B1538="","",IF(VALUE(LEFT($B1538,4))&lt;Calc!$J$2,"ANTIQUE","")))</f>
        <v/>
      </c>
      <c r="E1538" s="72" t="s">
        <v>24</v>
      </c>
      <c r="F1538" s="121"/>
      <c r="G1538" s="121"/>
      <c r="H1538" s="62" t="str">
        <f t="shared" si="169"/>
        <v>Japonica</v>
      </c>
      <c r="I1538" s="18">
        <f t="shared" si="170"/>
        <v>0</v>
      </c>
      <c r="J1538" s="18">
        <f t="shared" si="171"/>
        <v>0</v>
      </c>
      <c r="K1538" s="18">
        <f t="shared" si="172"/>
        <v>0</v>
      </c>
      <c r="L1538" s="57" t="str">
        <f t="shared" si="173"/>
        <v>J. J. Whitfield</v>
      </c>
      <c r="M1538" s="57" t="str">
        <f t="shared" si="174"/>
        <v>J. J. Whitfield</v>
      </c>
      <c r="N1538" s="61" t="str">
        <f t="shared" si="168"/>
        <v>J. J. Whitfield</v>
      </c>
    </row>
    <row r="1539" spans="1:14" ht="25.15" customHeight="1" x14ac:dyDescent="0.2">
      <c r="A1539" s="70" t="s">
        <v>1257</v>
      </c>
      <c r="B1539" s="71">
        <v>1977</v>
      </c>
      <c r="C1539" s="68" t="str">
        <f>IF(ISERROR(VLOOKUP(IF(RIGHT($A1539,1)=")",LEFT($A1539,FIND(" (",$A1539)-1),$A1539),[1]ACCS!$B$2:$B$5003, 1, FALSE)), "","1")</f>
        <v>1</v>
      </c>
      <c r="D1539" s="103" t="str">
        <f>IF($B1539="Unknown","",IF($B1539="","",IF(VALUE(LEFT($B1539,4))&lt;Calc!$J$2,"ANTIQUE","")))</f>
        <v/>
      </c>
      <c r="E1539" s="72" t="s">
        <v>37</v>
      </c>
      <c r="F1539" s="121"/>
      <c r="G1539" s="121"/>
      <c r="H1539" s="62" t="str">
        <f t="shared" si="169"/>
        <v>Japonica</v>
      </c>
      <c r="I1539" s="18">
        <f t="shared" si="170"/>
        <v>0</v>
      </c>
      <c r="J1539" s="18">
        <f t="shared" si="171"/>
        <v>0</v>
      </c>
      <c r="K1539" s="18">
        <f t="shared" si="172"/>
        <v>0</v>
      </c>
      <c r="L1539" s="57" t="str">
        <f t="shared" si="173"/>
        <v>J. M. Haynie</v>
      </c>
      <c r="M1539" s="57" t="str">
        <f t="shared" si="174"/>
        <v>J. M. Haynie</v>
      </c>
      <c r="N1539" s="61" t="str">
        <f t="shared" si="168"/>
        <v>J. M. Haynie</v>
      </c>
    </row>
    <row r="1540" spans="1:14" ht="25.15" customHeight="1" x14ac:dyDescent="0.2">
      <c r="A1540" s="70" t="s">
        <v>1258</v>
      </c>
      <c r="B1540" s="71">
        <v>1973</v>
      </c>
      <c r="C1540" s="68" t="str">
        <f>IF(ISERROR(VLOOKUP(IF(RIGHT($A1540,1)=")",LEFT($A1540,FIND(" (",$A1540)-1),$A1540),[1]ACCS!$B$2:$B$5003, 1, FALSE)), "","1")</f>
        <v>1</v>
      </c>
      <c r="D1540" s="103" t="str">
        <f>IF($B1540="Unknown","",IF($B1540="","",IF(VALUE(LEFT($B1540,4))&lt;Calc!$J$2,"ANTIQUE","")))</f>
        <v/>
      </c>
      <c r="E1540" s="72" t="s">
        <v>37</v>
      </c>
      <c r="F1540" s="121"/>
      <c r="G1540" s="121"/>
      <c r="H1540" s="62" t="str">
        <f t="shared" si="169"/>
        <v>Japonica</v>
      </c>
      <c r="I1540" s="18">
        <f t="shared" si="170"/>
        <v>0</v>
      </c>
      <c r="J1540" s="18">
        <f t="shared" si="171"/>
        <v>0</v>
      </c>
      <c r="K1540" s="18">
        <f t="shared" si="172"/>
        <v>0</v>
      </c>
      <c r="L1540" s="57" t="str">
        <f t="shared" si="173"/>
        <v>J. Morgan Sprott</v>
      </c>
      <c r="M1540" s="57" t="str">
        <f t="shared" si="174"/>
        <v>J. Morgan Sprott</v>
      </c>
      <c r="N1540" s="61" t="str">
        <f t="shared" si="168"/>
        <v>J. Morgan Sprott</v>
      </c>
    </row>
    <row r="1541" spans="1:14" ht="25.15" customHeight="1" x14ac:dyDescent="0.2">
      <c r="A1541" s="70" t="s">
        <v>1259</v>
      </c>
      <c r="B1541" s="71">
        <v>1983</v>
      </c>
      <c r="C1541" s="68" t="str">
        <f>IF(ISERROR(VLOOKUP(IF(RIGHT($A1541,1)=")",LEFT($A1541,FIND(" (",$A1541)-1),$A1541),[1]ACCS!$B$2:$B$5003, 1, FALSE)), "","1")</f>
        <v>1</v>
      </c>
      <c r="D1541" s="103" t="str">
        <f>IF($B1541="Unknown","",IF($B1541="","",IF(VALUE(LEFT($B1541,4))&lt;Calc!$J$2,"ANTIQUE","")))</f>
        <v/>
      </c>
      <c r="E1541" s="72" t="s">
        <v>37</v>
      </c>
      <c r="F1541" s="121"/>
      <c r="G1541" s="121"/>
      <c r="H1541" s="62" t="str">
        <f t="shared" si="169"/>
        <v>Japonica</v>
      </c>
      <c r="I1541" s="18">
        <f t="shared" si="170"/>
        <v>0</v>
      </c>
      <c r="J1541" s="18">
        <f t="shared" si="171"/>
        <v>0</v>
      </c>
      <c r="K1541" s="18">
        <f t="shared" si="172"/>
        <v>0</v>
      </c>
      <c r="L1541" s="57" t="str">
        <f t="shared" si="173"/>
        <v>J. Stewart Howard</v>
      </c>
      <c r="M1541" s="57" t="str">
        <f t="shared" si="174"/>
        <v>J. Stewart Howard</v>
      </c>
      <c r="N1541" s="61" t="str">
        <f t="shared" si="168"/>
        <v>J. Stewart Howard</v>
      </c>
    </row>
    <row r="1542" spans="1:14" ht="25.15" customHeight="1" x14ac:dyDescent="0.2">
      <c r="A1542" s="70" t="s">
        <v>1260</v>
      </c>
      <c r="B1542" s="71">
        <v>1977</v>
      </c>
      <c r="C1542" s="68" t="str">
        <f>IF(ISERROR(VLOOKUP(IF(RIGHT($A1542,1)=")",LEFT($A1542,FIND(" (",$A1542)-1),$A1542),[1]ACCS!$B$2:$B$5003, 1, FALSE)), "","1")</f>
        <v>1</v>
      </c>
      <c r="D1542" s="103" t="str">
        <f>IF($B1542="Unknown","",IF($B1542="","",IF(VALUE(LEFT($B1542,4))&lt;Calc!$J$2,"ANTIQUE","")))</f>
        <v/>
      </c>
      <c r="E1542" s="72" t="s">
        <v>37</v>
      </c>
      <c r="F1542" s="121"/>
      <c r="G1542" s="121"/>
      <c r="H1542" s="62" t="str">
        <f t="shared" si="169"/>
        <v>Japonica</v>
      </c>
      <c r="I1542" s="18">
        <f t="shared" si="170"/>
        <v>0</v>
      </c>
      <c r="J1542" s="18">
        <f t="shared" si="171"/>
        <v>0</v>
      </c>
      <c r="K1542" s="18">
        <f t="shared" si="172"/>
        <v>0</v>
      </c>
      <c r="L1542" s="57" t="str">
        <f t="shared" si="173"/>
        <v>Jack Glenn</v>
      </c>
      <c r="M1542" s="57" t="str">
        <f t="shared" si="174"/>
        <v>Jack Glenn</v>
      </c>
      <c r="N1542" s="61" t="str">
        <f t="shared" si="168"/>
        <v>Jack Glenn</v>
      </c>
    </row>
    <row r="1543" spans="1:14" ht="25.15" customHeight="1" x14ac:dyDescent="0.2">
      <c r="A1543" s="70" t="s">
        <v>1261</v>
      </c>
      <c r="B1543" s="71">
        <v>2001</v>
      </c>
      <c r="C1543" s="68" t="str">
        <f>IF(ISERROR(VLOOKUP(IF(RIGHT($A1543,1)=")",LEFT($A1543,FIND(" (",$A1543)-1),$A1543),[1]ACCS!$B$2:$B$5003, 1, FALSE)), "","1")</f>
        <v>1</v>
      </c>
      <c r="D1543" s="103" t="str">
        <f>IF($B1543="Unknown","",IF($B1543="","",IF(VALUE(LEFT($B1543,4))&lt;Calc!$J$2,"ANTIQUE","")))</f>
        <v/>
      </c>
      <c r="E1543" s="72" t="s">
        <v>47</v>
      </c>
      <c r="F1543" s="121"/>
      <c r="G1543" s="121"/>
      <c r="H1543" s="62" t="str">
        <f t="shared" si="169"/>
        <v>Japonica</v>
      </c>
      <c r="I1543" s="18">
        <f t="shared" si="170"/>
        <v>0</v>
      </c>
      <c r="J1543" s="18">
        <f t="shared" si="171"/>
        <v>0</v>
      </c>
      <c r="K1543" s="18">
        <f t="shared" si="172"/>
        <v>0</v>
      </c>
      <c r="L1543" s="57" t="str">
        <f t="shared" si="173"/>
        <v>Jack I. Crocker</v>
      </c>
      <c r="M1543" s="57" t="str">
        <f t="shared" si="174"/>
        <v>Jack I. Crocker</v>
      </c>
      <c r="N1543" s="61" t="str">
        <f t="shared" si="168"/>
        <v>Jack I. Crocker</v>
      </c>
    </row>
    <row r="1544" spans="1:14" ht="25.15" customHeight="1" x14ac:dyDescent="0.2">
      <c r="A1544" s="70" t="s">
        <v>1262</v>
      </c>
      <c r="B1544" s="71">
        <v>1995</v>
      </c>
      <c r="C1544" s="68" t="str">
        <f>IF(ISERROR(VLOOKUP(IF(RIGHT($A1544,1)=")",LEFT($A1544,FIND(" (",$A1544)-1),$A1544),[1]ACCS!$B$2:$B$5003, 1, FALSE)), "","1")</f>
        <v>1</v>
      </c>
      <c r="D1544" s="103" t="str">
        <f>IF($B1544="Unknown","",IF($B1544="","",IF(VALUE(LEFT($B1544,4))&lt;Calc!$J$2,"ANTIQUE","")))</f>
        <v/>
      </c>
      <c r="E1544" s="72" t="s">
        <v>21</v>
      </c>
      <c r="F1544" s="121"/>
      <c r="G1544" s="121"/>
      <c r="H1544" s="62" t="str">
        <f t="shared" si="169"/>
        <v>Reticulata</v>
      </c>
      <c r="I1544" s="18">
        <f t="shared" si="170"/>
        <v>1</v>
      </c>
      <c r="J1544" s="18">
        <f t="shared" si="171"/>
        <v>0</v>
      </c>
      <c r="K1544" s="18">
        <f t="shared" si="172"/>
        <v>0</v>
      </c>
      <c r="L1544" s="57" t="str">
        <f t="shared" si="173"/>
        <v>Jack Mandarich</v>
      </c>
      <c r="M1544" s="57" t="str">
        <f t="shared" si="174"/>
        <v>Jack Mandarich</v>
      </c>
      <c r="N1544" s="61" t="str">
        <f t="shared" si="168"/>
        <v>Jack Mandarich</v>
      </c>
    </row>
    <row r="1545" spans="1:14" ht="25.15" customHeight="1" x14ac:dyDescent="0.2">
      <c r="A1545" s="70" t="s">
        <v>1263</v>
      </c>
      <c r="B1545" s="71">
        <v>1978</v>
      </c>
      <c r="C1545" s="68" t="str">
        <f>IF(ISERROR(VLOOKUP(IF(RIGHT($A1545,1)=")",LEFT($A1545,FIND(" (",$A1545)-1),$A1545),[1]ACCS!$B$2:$B$5003, 1, FALSE)), "","1")</f>
        <v/>
      </c>
      <c r="D1545" s="103" t="str">
        <f>IF($B1545="Unknown","",IF($B1545="","",IF(VALUE(LEFT($B1545,4))&lt;Calc!$J$2,"ANTIQUE","")))</f>
        <v/>
      </c>
      <c r="E1545" s="72" t="s">
        <v>37</v>
      </c>
      <c r="F1545" s="121"/>
      <c r="G1545" s="121"/>
      <c r="H1545" s="62" t="str">
        <f t="shared" si="169"/>
        <v>Japonica</v>
      </c>
      <c r="I1545" s="18">
        <f t="shared" si="170"/>
        <v>0</v>
      </c>
      <c r="J1545" s="18">
        <f t="shared" si="171"/>
        <v>0</v>
      </c>
      <c r="K1545" s="18">
        <f t="shared" si="172"/>
        <v>0</v>
      </c>
      <c r="L1545" s="57" t="str">
        <f t="shared" si="173"/>
        <v>Jack Wilson</v>
      </c>
      <c r="M1545" s="57" t="str">
        <f t="shared" si="174"/>
        <v>Jack Wilson</v>
      </c>
      <c r="N1545" s="61" t="str">
        <f t="shared" si="168"/>
        <v>Jack Wilson</v>
      </c>
    </row>
    <row r="1546" spans="1:14" ht="25.15" customHeight="1" x14ac:dyDescent="0.2">
      <c r="A1546" s="70" t="s">
        <v>1264</v>
      </c>
      <c r="B1546" s="71">
        <v>1995</v>
      </c>
      <c r="C1546" s="68" t="str">
        <f>IF(ISERROR(VLOOKUP(IF(RIGHT($A1546,1)=")",LEFT($A1546,FIND(" (",$A1546)-1),$A1546),[1]ACCS!$B$2:$B$5003, 1, FALSE)), "","1")</f>
        <v>1</v>
      </c>
      <c r="D1546" s="103" t="str">
        <f>IF($B1546="Unknown","",IF($B1546="","",IF(VALUE(LEFT($B1546,4))&lt;Calc!$J$2,"ANTIQUE","")))</f>
        <v/>
      </c>
      <c r="E1546" s="72" t="s">
        <v>47</v>
      </c>
      <c r="F1546" s="121"/>
      <c r="G1546" s="121" t="s">
        <v>26</v>
      </c>
      <c r="H1546" s="62" t="str">
        <f t="shared" si="169"/>
        <v>Japonica</v>
      </c>
      <c r="I1546" s="18">
        <f t="shared" si="170"/>
        <v>0</v>
      </c>
      <c r="J1546" s="18">
        <f t="shared" si="171"/>
        <v>0</v>
      </c>
      <c r="K1546" s="18">
        <f t="shared" si="172"/>
        <v>0</v>
      </c>
      <c r="L1546" s="57" t="str">
        <f t="shared" si="173"/>
        <v>Jackie D.</v>
      </c>
      <c r="M1546" s="57" t="str">
        <f t="shared" si="174"/>
        <v>Jackie D.</v>
      </c>
      <c r="N1546" s="61" t="str">
        <f t="shared" si="168"/>
        <v>Jackie D.</v>
      </c>
    </row>
    <row r="1547" spans="1:14" ht="25.15" customHeight="1" x14ac:dyDescent="0.2">
      <c r="A1547" s="70" t="s">
        <v>1265</v>
      </c>
      <c r="B1547" s="71">
        <v>2006</v>
      </c>
      <c r="C1547" s="68" t="str">
        <f>IF(ISERROR(VLOOKUP(IF(RIGHT($A1547,1)=")",LEFT($A1547,FIND(" (",$A1547)-1),$A1547),[1]ACCS!$B$2:$B$5003, 1, FALSE)), "","1")</f>
        <v>1</v>
      </c>
      <c r="D1547" s="103" t="str">
        <f>IF($B1547="Unknown","",IF($B1547="","",IF(VALUE(LEFT($B1547,4))&lt;Calc!$J$2,"ANTIQUE","")))</f>
        <v/>
      </c>
      <c r="E1547" s="72" t="s">
        <v>163</v>
      </c>
      <c r="F1547" s="121"/>
      <c r="G1547" s="121"/>
      <c r="H1547" s="62" t="str">
        <f t="shared" si="169"/>
        <v>NRH</v>
      </c>
      <c r="I1547" s="18">
        <f t="shared" si="170"/>
        <v>2</v>
      </c>
      <c r="J1547" s="18">
        <f t="shared" si="171"/>
        <v>0</v>
      </c>
      <c r="K1547" s="18">
        <f t="shared" si="172"/>
        <v>0</v>
      </c>
      <c r="L1547" s="57" t="str">
        <f t="shared" si="173"/>
        <v>Jackpot</v>
      </c>
      <c r="M1547" s="57" t="str">
        <f t="shared" si="174"/>
        <v>Jackpot</v>
      </c>
      <c r="N1547" s="61" t="str">
        <f t="shared" si="168"/>
        <v>Jackpot</v>
      </c>
    </row>
    <row r="1548" spans="1:14" ht="25.15" customHeight="1" x14ac:dyDescent="0.2">
      <c r="A1548" s="70" t="s">
        <v>1266</v>
      </c>
      <c r="B1548" s="71">
        <v>1963</v>
      </c>
      <c r="C1548" s="68" t="str">
        <f>IF(ISERROR(VLOOKUP(IF(RIGHT($A1548,1)=")",LEFT($A1548,FIND(" (",$A1548)-1),$A1548),[1]ACCS!$B$2:$B$5003, 1, FALSE)), "","1")</f>
        <v>1</v>
      </c>
      <c r="D1548" s="103" t="str">
        <f>IF($B1548="Unknown","",IF($B1548="","",IF(VALUE(LEFT($B1548,4))&lt;Calc!$J$2,"ANTIQUE","")))</f>
        <v/>
      </c>
      <c r="E1548" s="72" t="s">
        <v>24</v>
      </c>
      <c r="F1548" s="121"/>
      <c r="G1548" s="121"/>
      <c r="H1548" s="62" t="str">
        <f t="shared" si="169"/>
        <v>Japonica</v>
      </c>
      <c r="I1548" s="18">
        <f t="shared" si="170"/>
        <v>0</v>
      </c>
      <c r="J1548" s="18">
        <f t="shared" si="171"/>
        <v>0</v>
      </c>
      <c r="K1548" s="18">
        <f t="shared" si="172"/>
        <v>0</v>
      </c>
      <c r="L1548" s="57" t="str">
        <f t="shared" si="173"/>
        <v>Jacks</v>
      </c>
      <c r="M1548" s="57" t="str">
        <f t="shared" si="174"/>
        <v>Jacks</v>
      </c>
      <c r="N1548" s="61" t="str">
        <f t="shared" si="168"/>
        <v>Jacks</v>
      </c>
    </row>
    <row r="1549" spans="1:14" ht="25.15" customHeight="1" x14ac:dyDescent="0.2">
      <c r="A1549" s="70" t="s">
        <v>1267</v>
      </c>
      <c r="B1549" s="71">
        <v>1937</v>
      </c>
      <c r="C1549" s="68" t="str">
        <f>IF(ISERROR(VLOOKUP(IF(RIGHT($A1549,1)=")",LEFT($A1549,FIND(" (",$A1549)-1),$A1549),[1]ACCS!$B$2:$B$5003, 1, FALSE)), "","1")</f>
        <v/>
      </c>
      <c r="D1549" s="103" t="str">
        <f>IF($B1549="Unknown","",IF($B1549="","",IF(VALUE(LEFT($B1549,4))&lt;Calc!$J$2,"ANTIQUE","")))</f>
        <v/>
      </c>
      <c r="E1549" s="72" t="s">
        <v>37</v>
      </c>
      <c r="F1549" s="121"/>
      <c r="G1549" s="121"/>
      <c r="H1549" s="62" t="str">
        <f t="shared" si="169"/>
        <v>Japonica</v>
      </c>
      <c r="I1549" s="18">
        <f t="shared" si="170"/>
        <v>0</v>
      </c>
      <c r="J1549" s="18">
        <f t="shared" si="171"/>
        <v>0</v>
      </c>
      <c r="K1549" s="18">
        <f t="shared" si="172"/>
        <v>0</v>
      </c>
      <c r="L1549" s="57" t="str">
        <f t="shared" si="173"/>
        <v>Jacksoni (Gigantea Red,  Dr. Campbell)</v>
      </c>
      <c r="M1549" s="57" t="str">
        <f t="shared" si="174"/>
        <v>Jacksoni (Gigantea Red,  Dr. Campbell)</v>
      </c>
      <c r="N1549" s="61" t="str">
        <f t="shared" si="168"/>
        <v>Jacksoni</v>
      </c>
    </row>
    <row r="1550" spans="1:14" ht="25.15" customHeight="1" x14ac:dyDescent="0.2">
      <c r="A1550" s="70" t="s">
        <v>1268</v>
      </c>
      <c r="B1550" s="71">
        <v>2008</v>
      </c>
      <c r="C1550" s="68" t="str">
        <f>IF(ISERROR(VLOOKUP(IF(RIGHT($A1550,1)=")",LEFT($A1550,FIND(" (",$A1550)-1),$A1550),[1]ACCS!$B$2:$B$5003, 1, FALSE)), "","1")</f>
        <v>1</v>
      </c>
      <c r="D1550" s="103" t="str">
        <f>IF($B1550="Unknown","",IF($B1550="","",IF(VALUE(LEFT($B1550,4))&lt;Calc!$J$2,"ANTIQUE","")))</f>
        <v/>
      </c>
      <c r="E1550" s="72" t="s">
        <v>30</v>
      </c>
      <c r="F1550" s="121"/>
      <c r="G1550" s="121"/>
      <c r="H1550" s="62" t="str">
        <f t="shared" si="169"/>
        <v>Japonica</v>
      </c>
      <c r="I1550" s="18">
        <f t="shared" si="170"/>
        <v>0</v>
      </c>
      <c r="J1550" s="18">
        <f t="shared" si="171"/>
        <v>0</v>
      </c>
      <c r="K1550" s="18">
        <f t="shared" si="172"/>
        <v>0</v>
      </c>
      <c r="L1550" s="57" t="str">
        <f t="shared" si="173"/>
        <v>Jacob's Holly</v>
      </c>
      <c r="M1550" s="57" t="str">
        <f t="shared" si="174"/>
        <v>Jacob's Holly</v>
      </c>
      <c r="N1550" s="61" t="str">
        <f t="shared" si="168"/>
        <v>Jacob's Holly</v>
      </c>
    </row>
    <row r="1551" spans="1:14" ht="25.15" customHeight="1" x14ac:dyDescent="0.2">
      <c r="A1551" s="70" t="s">
        <v>1269</v>
      </c>
      <c r="B1551" s="71">
        <v>1984</v>
      </c>
      <c r="C1551" s="68" t="str">
        <f>IF(ISERROR(VLOOKUP(IF(RIGHT($A1551,1)=")",LEFT($A1551,FIND(" (",$A1551)-1),$A1551),[1]ACCS!$B$2:$B$5003, 1, FALSE)), "","1")</f>
        <v/>
      </c>
      <c r="D1551" s="103" t="str">
        <f>IF($B1551="Unknown","",IF($B1551="","",IF(VALUE(LEFT($B1551,4))&lt;Calc!$J$2,"ANTIQUE","")))</f>
        <v/>
      </c>
      <c r="E1551" s="72" t="s">
        <v>21</v>
      </c>
      <c r="F1551" s="121"/>
      <c r="G1551" s="121"/>
      <c r="H1551" s="62" t="str">
        <f t="shared" si="169"/>
        <v>Japonica</v>
      </c>
      <c r="I1551" s="18">
        <f t="shared" si="170"/>
        <v>0</v>
      </c>
      <c r="J1551" s="18">
        <f t="shared" si="171"/>
        <v>0</v>
      </c>
      <c r="K1551" s="18">
        <f t="shared" si="172"/>
        <v>0</v>
      </c>
      <c r="L1551" s="57" t="str">
        <f t="shared" si="173"/>
        <v>Jake's Buddy</v>
      </c>
      <c r="M1551" s="57" t="str">
        <f t="shared" si="174"/>
        <v>Jake's Buddy</v>
      </c>
      <c r="N1551" s="61" t="str">
        <f t="shared" si="168"/>
        <v>Jake's Buddy</v>
      </c>
    </row>
    <row r="1552" spans="1:14" ht="25.15" customHeight="1" x14ac:dyDescent="0.2">
      <c r="A1552" s="70" t="s">
        <v>1270</v>
      </c>
      <c r="B1552" s="71">
        <v>2004</v>
      </c>
      <c r="C1552" s="68" t="str">
        <f>IF(ISERROR(VLOOKUP(IF(RIGHT($A1552,1)=")",LEFT($A1552,FIND(" (",$A1552)-1),$A1552),[1]ACCS!$B$2:$B$5003, 1, FALSE)), "","1")</f>
        <v>1</v>
      </c>
      <c r="D1552" s="103" t="str">
        <f>IF($B1552="Unknown","",IF($B1552="","",IF(VALUE(LEFT($B1552,4))&lt;Calc!$J$2,"ANTIQUE","")))</f>
        <v/>
      </c>
      <c r="E1552" s="72" t="s">
        <v>21</v>
      </c>
      <c r="F1552" s="121"/>
      <c r="G1552" s="121"/>
      <c r="H1552" s="62" t="str">
        <f t="shared" si="169"/>
        <v>Japonica</v>
      </c>
      <c r="I1552" s="18">
        <f t="shared" si="170"/>
        <v>0</v>
      </c>
      <c r="J1552" s="18">
        <f t="shared" si="171"/>
        <v>0</v>
      </c>
      <c r="K1552" s="18">
        <f t="shared" si="172"/>
        <v>0</v>
      </c>
      <c r="L1552" s="57" t="str">
        <f t="shared" si="173"/>
        <v>Jamar</v>
      </c>
      <c r="M1552" s="57" t="str">
        <f t="shared" si="174"/>
        <v>Jamar</v>
      </c>
      <c r="N1552" s="61" t="str">
        <f t="shared" si="168"/>
        <v>Jamar</v>
      </c>
    </row>
    <row r="1553" spans="1:14" ht="25.15" customHeight="1" x14ac:dyDescent="0.2">
      <c r="A1553" s="70" t="s">
        <v>1271</v>
      </c>
      <c r="B1553" s="71">
        <v>1942</v>
      </c>
      <c r="C1553" s="68" t="str">
        <f>IF(ISERROR(VLOOKUP(IF(RIGHT($A1553,1)=")",LEFT($A1553,FIND(" (",$A1553)-1),$A1553),[1]ACCS!$B$2:$B$5003, 1, FALSE)), "","1")</f>
        <v>1</v>
      </c>
      <c r="D1553" s="103" t="str">
        <f>IF($B1553="Unknown","",IF($B1553="","",IF(VALUE(LEFT($B1553,4))&lt;Calc!$J$2,"ANTIQUE","")))</f>
        <v/>
      </c>
      <c r="E1553" s="72" t="s">
        <v>24</v>
      </c>
      <c r="F1553" s="121"/>
      <c r="G1553" s="121"/>
      <c r="H1553" s="62" t="str">
        <f t="shared" si="169"/>
        <v>Japonica</v>
      </c>
      <c r="I1553" s="18">
        <f t="shared" si="170"/>
        <v>0</v>
      </c>
      <c r="J1553" s="18">
        <f t="shared" si="171"/>
        <v>0</v>
      </c>
      <c r="K1553" s="18">
        <f t="shared" si="172"/>
        <v>0</v>
      </c>
      <c r="L1553" s="57" t="str">
        <f t="shared" si="173"/>
        <v>James Hyde Porter</v>
      </c>
      <c r="M1553" s="57" t="str">
        <f t="shared" si="174"/>
        <v>James Hyde Porter</v>
      </c>
      <c r="N1553" s="61" t="str">
        <f t="shared" si="168"/>
        <v>James Hyde Porter</v>
      </c>
    </row>
    <row r="1554" spans="1:14" ht="25.15" customHeight="1" x14ac:dyDescent="0.2">
      <c r="A1554" s="70" t="s">
        <v>1272</v>
      </c>
      <c r="B1554" s="71">
        <v>2013</v>
      </c>
      <c r="C1554" s="68" t="str">
        <f>IF(ISERROR(VLOOKUP(IF(RIGHT($A1554,1)=")",LEFT($A1554,FIND(" (",$A1554)-1),$A1554),[1]ACCS!$B$2:$B$5003, 1, FALSE)), "","1")</f>
        <v/>
      </c>
      <c r="D1554" s="103" t="str">
        <f>IF($B1554="Unknown","",IF($B1554="","",IF(VALUE(LEFT($B1554,4))&lt;Calc!$J$2,"ANTIQUE","")))</f>
        <v/>
      </c>
      <c r="E1554" s="72" t="s">
        <v>30</v>
      </c>
      <c r="F1554" s="121"/>
      <c r="G1554" s="121"/>
      <c r="H1554" s="62" t="str">
        <f t="shared" si="169"/>
        <v>Japonica</v>
      </c>
      <c r="I1554" s="18">
        <f t="shared" si="170"/>
        <v>0</v>
      </c>
      <c r="J1554" s="18">
        <f t="shared" si="171"/>
        <v>0</v>
      </c>
      <c r="K1554" s="18">
        <f t="shared" si="172"/>
        <v>0</v>
      </c>
      <c r="L1554" s="57" t="str">
        <f t="shared" si="173"/>
        <v>James Lamey III</v>
      </c>
      <c r="M1554" s="57" t="str">
        <f t="shared" si="174"/>
        <v>James Lamey III</v>
      </c>
      <c r="N1554" s="61" t="str">
        <f t="shared" si="168"/>
        <v>James Lamey III</v>
      </c>
    </row>
    <row r="1555" spans="1:14" ht="25.15" customHeight="1" x14ac:dyDescent="0.2">
      <c r="A1555" s="70" t="s">
        <v>1273</v>
      </c>
      <c r="B1555" s="71">
        <v>1980</v>
      </c>
      <c r="C1555" s="68" t="str">
        <f>IF(ISERROR(VLOOKUP(IF(RIGHT($A1555,1)=")",LEFT($A1555,FIND(" (",$A1555)-1),$A1555),[1]ACCS!$B$2:$B$5003, 1, FALSE)), "","1")</f>
        <v>1</v>
      </c>
      <c r="D1555" s="103" t="str">
        <f>IF($B1555="Unknown","",IF($B1555="","",IF(VALUE(LEFT($B1555,4))&lt;Calc!$J$2,"ANTIQUE","")))</f>
        <v/>
      </c>
      <c r="E1555" s="72" t="s">
        <v>30</v>
      </c>
      <c r="F1555" s="121"/>
      <c r="G1555" s="121"/>
      <c r="H1555" s="62" t="str">
        <f t="shared" si="169"/>
        <v>Reticulata</v>
      </c>
      <c r="I1555" s="18">
        <f t="shared" si="170"/>
        <v>1</v>
      </c>
      <c r="J1555" s="18">
        <f t="shared" si="171"/>
        <v>0</v>
      </c>
      <c r="K1555" s="18">
        <f t="shared" si="172"/>
        <v>0</v>
      </c>
      <c r="L1555" s="57" t="str">
        <f t="shared" si="173"/>
        <v>James McCoy</v>
      </c>
      <c r="M1555" s="57" t="str">
        <f t="shared" si="174"/>
        <v>James McCoy</v>
      </c>
      <c r="N1555" s="61" t="str">
        <f t="shared" si="168"/>
        <v>James McCoy</v>
      </c>
    </row>
    <row r="1556" spans="1:14" ht="25.15" customHeight="1" x14ac:dyDescent="0.2">
      <c r="A1556" s="70" t="s">
        <v>1274</v>
      </c>
      <c r="B1556" s="71">
        <v>1999</v>
      </c>
      <c r="C1556" s="68" t="str">
        <f>IF(ISERROR(VLOOKUP(IF(RIGHT($A1556,1)=")",LEFT($A1556,FIND(" (",$A1556)-1),$A1556),[1]ACCS!$B$2:$B$5003, 1, FALSE)), "","1")</f>
        <v>1</v>
      </c>
      <c r="D1556" s="103" t="str">
        <f>IF($B1556="Unknown","",IF($B1556="","",IF(VALUE(LEFT($B1556,4))&lt;Calc!$J$2,"ANTIQUE","")))</f>
        <v/>
      </c>
      <c r="E1556" s="72" t="s">
        <v>29</v>
      </c>
      <c r="F1556" s="121"/>
      <c r="G1556" s="121"/>
      <c r="H1556" s="62" t="str">
        <f t="shared" si="169"/>
        <v>NRH</v>
      </c>
      <c r="I1556" s="18">
        <f t="shared" si="170"/>
        <v>2</v>
      </c>
      <c r="J1556" s="18">
        <f t="shared" si="171"/>
        <v>0</v>
      </c>
      <c r="K1556" s="18">
        <f t="shared" si="172"/>
        <v>0</v>
      </c>
      <c r="L1556" s="57" t="str">
        <f t="shared" si="173"/>
        <v>James S. Reeve</v>
      </c>
      <c r="M1556" s="57" t="str">
        <f t="shared" si="174"/>
        <v>James S. Reeve</v>
      </c>
      <c r="N1556" s="61" t="str">
        <f t="shared" si="168"/>
        <v>James S. Reeve</v>
      </c>
    </row>
    <row r="1557" spans="1:14" ht="25.15" customHeight="1" x14ac:dyDescent="0.2">
      <c r="A1557" s="70" t="s">
        <v>1275</v>
      </c>
      <c r="B1557" s="71">
        <v>1968</v>
      </c>
      <c r="C1557" s="68" t="str">
        <f>IF(ISERROR(VLOOKUP(IF(RIGHT($A1557,1)=")",LEFT($A1557,FIND(" (",$A1557)-1),$A1557),[1]ACCS!$B$2:$B$5003, 1, FALSE)), "","1")</f>
        <v>1</v>
      </c>
      <c r="D1557" s="103" t="str">
        <f>IF($B1557="Unknown","",IF($B1557="","",IF(VALUE(LEFT($B1557,4))&lt;Calc!$J$2,"ANTIQUE","")))</f>
        <v/>
      </c>
      <c r="E1557" s="72" t="s">
        <v>24</v>
      </c>
      <c r="F1557" s="121"/>
      <c r="G1557" s="121"/>
      <c r="H1557" s="62" t="str">
        <f t="shared" si="169"/>
        <v>NRH</v>
      </c>
      <c r="I1557" s="18">
        <f t="shared" si="170"/>
        <v>2</v>
      </c>
      <c r="J1557" s="18">
        <f t="shared" si="171"/>
        <v>0</v>
      </c>
      <c r="K1557" s="18">
        <f t="shared" si="172"/>
        <v>0</v>
      </c>
      <c r="L1557" s="57" t="str">
        <f t="shared" si="173"/>
        <v>Jamie</v>
      </c>
      <c r="M1557" s="57" t="str">
        <f t="shared" si="174"/>
        <v>Jamie</v>
      </c>
      <c r="N1557" s="61" t="str">
        <f t="shared" si="168"/>
        <v>Jamie</v>
      </c>
    </row>
    <row r="1558" spans="1:14" ht="25.15" customHeight="1" x14ac:dyDescent="0.2">
      <c r="A1558" s="70" t="s">
        <v>1276</v>
      </c>
      <c r="B1558" s="71">
        <v>1999</v>
      </c>
      <c r="C1558" s="68" t="str">
        <f>IF(ISERROR(VLOOKUP(IF(RIGHT($A1558,1)=")",LEFT($A1558,FIND(" (",$A1558)-1),$A1558),[1]ACCS!$B$2:$B$5003, 1, FALSE)), "","1")</f>
        <v/>
      </c>
      <c r="D1558" s="103" t="str">
        <f>IF($B1558="Unknown","",IF($B1558="","",IF(VALUE(LEFT($B1558,4))&lt;Calc!$J$2,"ANTIQUE","")))</f>
        <v/>
      </c>
      <c r="E1558" s="72" t="s">
        <v>37</v>
      </c>
      <c r="F1558" s="121"/>
      <c r="G1558" s="121"/>
      <c r="H1558" s="62" t="str">
        <f t="shared" si="169"/>
        <v>Reticulata</v>
      </c>
      <c r="I1558" s="18">
        <f t="shared" si="170"/>
        <v>1</v>
      </c>
      <c r="J1558" s="18">
        <f t="shared" si="171"/>
        <v>0</v>
      </c>
      <c r="K1558" s="18">
        <f t="shared" si="172"/>
        <v>0</v>
      </c>
      <c r="L1558" s="57" t="str">
        <f t="shared" si="173"/>
        <v>Jan Detrick</v>
      </c>
      <c r="M1558" s="57" t="str">
        <f t="shared" si="174"/>
        <v>Jan Detrick</v>
      </c>
      <c r="N1558" s="61" t="str">
        <f t="shared" si="168"/>
        <v>Jan Detrick</v>
      </c>
    </row>
    <row r="1559" spans="1:14" ht="25.15" customHeight="1" x14ac:dyDescent="0.2">
      <c r="A1559" s="70" t="s">
        <v>1277</v>
      </c>
      <c r="B1559" s="71">
        <v>1989</v>
      </c>
      <c r="C1559" s="68" t="str">
        <f>IF(ISERROR(VLOOKUP(IF(RIGHT($A1559,1)=")",LEFT($A1559,FIND(" (",$A1559)-1),$A1559),[1]ACCS!$B$2:$B$5003, 1, FALSE)), "","1")</f>
        <v>1</v>
      </c>
      <c r="D1559" s="103" t="str">
        <f>IF($B1559="Unknown","",IF($B1559="","",IF(VALUE(LEFT($B1559,4))&lt;Calc!$J$2,"ANTIQUE","")))</f>
        <v/>
      </c>
      <c r="E1559" s="72" t="s">
        <v>29</v>
      </c>
      <c r="F1559" s="121"/>
      <c r="G1559" s="121"/>
      <c r="H1559" s="62" t="str">
        <f t="shared" si="169"/>
        <v>Japonica</v>
      </c>
      <c r="I1559" s="18">
        <f t="shared" si="170"/>
        <v>0</v>
      </c>
      <c r="J1559" s="18">
        <f t="shared" si="171"/>
        <v>0</v>
      </c>
      <c r="K1559" s="18">
        <f t="shared" si="172"/>
        <v>0</v>
      </c>
      <c r="L1559" s="57" t="str">
        <f t="shared" si="173"/>
        <v>Jan J.</v>
      </c>
      <c r="M1559" s="57" t="str">
        <f t="shared" si="174"/>
        <v>Jan J.</v>
      </c>
      <c r="N1559" s="61" t="str">
        <f t="shared" si="168"/>
        <v>Jan J.</v>
      </c>
    </row>
    <row r="1560" spans="1:14" ht="25.15" customHeight="1" x14ac:dyDescent="0.2">
      <c r="A1560" s="70" t="s">
        <v>2886</v>
      </c>
      <c r="B1560" s="71">
        <v>2019</v>
      </c>
      <c r="C1560" s="68" t="str">
        <f>IF(ISERROR(VLOOKUP(IF(RIGHT($A1560,1)=")",LEFT($A1560,FIND(" (",$A1560)-1),$A1560),[1]ACCS!$B$2:$B$5003, 1, FALSE)), "","1")</f>
        <v/>
      </c>
      <c r="D1560" s="103" t="str">
        <f>IF($B1560="Unknown","",IF($B1560="","",IF(VALUE(LEFT($B1560,4))&lt;Calc!$J$2,"ANTIQUE","")))</f>
        <v/>
      </c>
      <c r="E1560" s="72" t="s">
        <v>30</v>
      </c>
      <c r="F1560" s="121"/>
      <c r="G1560" s="121"/>
      <c r="H1560" s="62" t="str">
        <f t="shared" si="169"/>
        <v>Reticulata</v>
      </c>
      <c r="I1560" s="18">
        <f t="shared" si="170"/>
        <v>1</v>
      </c>
      <c r="J1560" s="18">
        <f t="shared" si="171"/>
        <v>0</v>
      </c>
      <c r="K1560" s="18">
        <f t="shared" si="172"/>
        <v>0</v>
      </c>
      <c r="L1560" s="57" t="str">
        <f t="shared" si="173"/>
        <v xml:space="preserve">Jane Hinson </v>
      </c>
      <c r="M1560" s="57" t="str">
        <f t="shared" si="174"/>
        <v xml:space="preserve">Jane Hinson </v>
      </c>
      <c r="N1560" s="61" t="str">
        <f t="shared" si="168"/>
        <v xml:space="preserve">Jane Hinson </v>
      </c>
    </row>
    <row r="1561" spans="1:14" ht="25.15" customHeight="1" x14ac:dyDescent="0.2">
      <c r="A1561" s="70" t="s">
        <v>1278</v>
      </c>
      <c r="B1561" s="71">
        <v>2004</v>
      </c>
      <c r="C1561" s="68" t="str">
        <f>IF(ISERROR(VLOOKUP(IF(RIGHT($A1561,1)=")",LEFT($A1561,FIND(" (",$A1561)-1),$A1561),[1]ACCS!$B$2:$B$5003, 1, FALSE)), "","1")</f>
        <v>1</v>
      </c>
      <c r="D1561" s="103" t="str">
        <f>IF($B1561="Unknown","",IF($B1561="","",IF(VALUE(LEFT($B1561,4))&lt;Calc!$J$2,"ANTIQUE","")))</f>
        <v/>
      </c>
      <c r="E1561" s="72" t="s">
        <v>47</v>
      </c>
      <c r="F1561" s="121"/>
      <c r="G1561" s="121"/>
      <c r="H1561" s="62" t="str">
        <f t="shared" si="169"/>
        <v>Japonica</v>
      </c>
      <c r="I1561" s="18">
        <f t="shared" si="170"/>
        <v>0</v>
      </c>
      <c r="J1561" s="18">
        <f t="shared" si="171"/>
        <v>0</v>
      </c>
      <c r="K1561" s="18">
        <f t="shared" si="172"/>
        <v>0</v>
      </c>
      <c r="L1561" s="57" t="str">
        <f t="shared" si="173"/>
        <v>Janeen Elizabeth</v>
      </c>
      <c r="M1561" s="57" t="str">
        <f t="shared" si="174"/>
        <v>Janeen Elizabeth</v>
      </c>
      <c r="N1561" s="61" t="str">
        <f t="shared" si="168"/>
        <v>Janeen Elizabeth</v>
      </c>
    </row>
    <row r="1562" spans="1:14" ht="25.15" customHeight="1" x14ac:dyDescent="0.2">
      <c r="A1562" s="70" t="s">
        <v>1279</v>
      </c>
      <c r="B1562" s="71">
        <v>1995</v>
      </c>
      <c r="C1562" s="68" t="str">
        <f>IF(ISERROR(VLOOKUP(IF(RIGHT($A1562,1)=")",LEFT($A1562,FIND(" (",$A1562)-1),$A1562),[1]ACCS!$B$2:$B$5003, 1, FALSE)), "","1")</f>
        <v>1</v>
      </c>
      <c r="D1562" s="103" t="str">
        <f>IF($B1562="Unknown","",IF($B1562="","",IF(VALUE(LEFT($B1562,4))&lt;Calc!$J$2,"ANTIQUE","")))</f>
        <v/>
      </c>
      <c r="E1562" s="72" t="s">
        <v>29</v>
      </c>
      <c r="F1562" s="121"/>
      <c r="G1562" s="121"/>
      <c r="H1562" s="62" t="str">
        <f t="shared" si="169"/>
        <v>Reticulata</v>
      </c>
      <c r="I1562" s="18">
        <f t="shared" si="170"/>
        <v>1</v>
      </c>
      <c r="J1562" s="18">
        <f t="shared" si="171"/>
        <v>0</v>
      </c>
      <c r="K1562" s="18">
        <f t="shared" si="172"/>
        <v>0</v>
      </c>
      <c r="L1562" s="57" t="str">
        <f t="shared" si="173"/>
        <v>Janet</v>
      </c>
      <c r="M1562" s="57" t="str">
        <f t="shared" si="174"/>
        <v>Janet</v>
      </c>
      <c r="N1562" s="61" t="str">
        <f t="shared" si="168"/>
        <v>Janet</v>
      </c>
    </row>
    <row r="1563" spans="1:14" ht="25.15" customHeight="1" x14ac:dyDescent="0.2">
      <c r="A1563" s="70" t="s">
        <v>1280</v>
      </c>
      <c r="B1563" s="71">
        <v>1979</v>
      </c>
      <c r="C1563" s="68" t="str">
        <f>IF(ISERROR(VLOOKUP(IF(RIGHT($A1563,1)=")",LEFT($A1563,FIND(" (",$A1563)-1),$A1563),[1]ACCS!$B$2:$B$5003, 1, FALSE)), "","1")</f>
        <v>1</v>
      </c>
      <c r="D1563" s="103" t="str">
        <f>IF($B1563="Unknown","",IF($B1563="","",IF(VALUE(LEFT($B1563,4))&lt;Calc!$J$2,"ANTIQUE","")))</f>
        <v/>
      </c>
      <c r="E1563" s="72" t="s">
        <v>30</v>
      </c>
      <c r="F1563" s="121"/>
      <c r="G1563" s="121"/>
      <c r="H1563" s="62" t="str">
        <f t="shared" si="169"/>
        <v>Reticulata</v>
      </c>
      <c r="I1563" s="18">
        <f t="shared" si="170"/>
        <v>1</v>
      </c>
      <c r="J1563" s="18">
        <f t="shared" si="171"/>
        <v>0</v>
      </c>
      <c r="K1563" s="18">
        <f t="shared" si="172"/>
        <v>0</v>
      </c>
      <c r="L1563" s="57" t="str">
        <f t="shared" si="173"/>
        <v>Janet Smith</v>
      </c>
      <c r="M1563" s="57" t="str">
        <f t="shared" si="174"/>
        <v>Janet Smith</v>
      </c>
      <c r="N1563" s="61" t="str">
        <f t="shared" si="168"/>
        <v>Janet Smith</v>
      </c>
    </row>
    <row r="1564" spans="1:14" ht="25.15" customHeight="1" x14ac:dyDescent="0.2">
      <c r="A1564" s="70" t="s">
        <v>1281</v>
      </c>
      <c r="B1564" s="71">
        <v>1952</v>
      </c>
      <c r="C1564" s="68" t="str">
        <f>IF(ISERROR(VLOOKUP(IF(RIGHT($A1564,1)=")",LEFT($A1564,FIND(" (",$A1564)-1),$A1564),[1]ACCS!$B$2:$B$5003, 1, FALSE)), "","1")</f>
        <v>1</v>
      </c>
      <c r="D1564" s="103" t="str">
        <f>IF($B1564="Unknown","",IF($B1564="","",IF(VALUE(LEFT($B1564,4))&lt;Calc!$J$2,"ANTIQUE","")))</f>
        <v/>
      </c>
      <c r="E1564" s="72" t="s">
        <v>37</v>
      </c>
      <c r="F1564" s="121" t="s">
        <v>5</v>
      </c>
      <c r="G1564" s="121"/>
      <c r="H1564" s="62" t="str">
        <f t="shared" si="169"/>
        <v>Japonica</v>
      </c>
      <c r="I1564" s="18">
        <f t="shared" si="170"/>
        <v>0</v>
      </c>
      <c r="J1564" s="18">
        <f t="shared" si="171"/>
        <v>0</v>
      </c>
      <c r="K1564" s="18">
        <f t="shared" si="172"/>
        <v>0</v>
      </c>
      <c r="L1564" s="57" t="str">
        <f t="shared" si="173"/>
        <v>Janet Waterhouse</v>
      </c>
      <c r="M1564" s="57" t="str">
        <f t="shared" si="174"/>
        <v>Janet Waterhouse</v>
      </c>
      <c r="N1564" s="61" t="str">
        <f t="shared" si="168"/>
        <v>Janet Waterhouse</v>
      </c>
    </row>
    <row r="1565" spans="1:14" ht="25.15" customHeight="1" x14ac:dyDescent="0.2">
      <c r="A1565" s="99" t="s">
        <v>3587</v>
      </c>
      <c r="B1565" s="100">
        <v>2024</v>
      </c>
      <c r="C1565" s="68" t="str">
        <f>IF(ISERROR(VLOOKUP(IF(RIGHT($A1565,1)=")",LEFT($A1565,FIND(" (",$A1565)-1),$A1565),[1]ACCS!$B$2:$B$5003, 1, FALSE)), "","1")</f>
        <v>1</v>
      </c>
      <c r="D1565" s="115" t="str">
        <f>IF($B1565="Unknown","",IF($B1565="","",IF(VALUE(LEFT($B1565,4))&lt;Calc!$J$2,"ANTIQUE","")))</f>
        <v/>
      </c>
      <c r="E1565" s="53" t="s">
        <v>37</v>
      </c>
      <c r="F1565" s="121"/>
      <c r="G1565" s="121"/>
      <c r="H1565" s="62" t="str">
        <f t="shared" si="169"/>
        <v>Reticulata</v>
      </c>
      <c r="I1565" s="18">
        <f t="shared" si="170"/>
        <v>1</v>
      </c>
      <c r="J1565" s="18">
        <f t="shared" si="171"/>
        <v>0</v>
      </c>
      <c r="K1565" s="18">
        <f t="shared" si="172"/>
        <v>0</v>
      </c>
      <c r="L1565" s="57" t="str">
        <f t="shared" si="173"/>
        <v>Janice Wang</v>
      </c>
      <c r="M1565" s="57" t="str">
        <f t="shared" si="174"/>
        <v>Janice Wang</v>
      </c>
      <c r="N1565" s="61" t="str">
        <f t="shared" si="168"/>
        <v>Janice Wang</v>
      </c>
    </row>
    <row r="1566" spans="1:14" ht="25.15" customHeight="1" x14ac:dyDescent="0.2">
      <c r="A1566" s="70" t="s">
        <v>1282</v>
      </c>
      <c r="B1566" s="71">
        <v>1988</v>
      </c>
      <c r="C1566" s="68" t="str">
        <f>IF(ISERROR(VLOOKUP(IF(RIGHT($A1566,1)=")",LEFT($A1566,FIND(" (",$A1566)-1),$A1566),[1]ACCS!$B$2:$B$5003, 1, FALSE)), "","1")</f>
        <v>1</v>
      </c>
      <c r="D1566" s="103" t="str">
        <f>IF($B1566="Unknown","",IF($B1566="","",IF(VALUE(LEFT($B1566,4))&lt;Calc!$J$2,"ANTIQUE","")))</f>
        <v/>
      </c>
      <c r="E1566" s="72" t="s">
        <v>163</v>
      </c>
      <c r="F1566" s="121"/>
      <c r="G1566" s="121" t="s">
        <v>26</v>
      </c>
      <c r="H1566" s="62" t="str">
        <f t="shared" si="169"/>
        <v>Japonica</v>
      </c>
      <c r="I1566" s="18">
        <f t="shared" si="170"/>
        <v>0</v>
      </c>
      <c r="J1566" s="18">
        <f t="shared" si="171"/>
        <v>0</v>
      </c>
      <c r="K1566" s="18">
        <f t="shared" si="172"/>
        <v>0</v>
      </c>
      <c r="L1566" s="57" t="str">
        <f t="shared" si="173"/>
        <v>Janie Dover</v>
      </c>
      <c r="M1566" s="57" t="str">
        <f t="shared" si="174"/>
        <v>Janie Dover</v>
      </c>
      <c r="N1566" s="61" t="str">
        <f t="shared" si="168"/>
        <v>Janie Dover</v>
      </c>
    </row>
    <row r="1567" spans="1:14" ht="25.15" customHeight="1" x14ac:dyDescent="0.2">
      <c r="A1567" s="70" t="s">
        <v>1283</v>
      </c>
      <c r="B1567" s="71">
        <v>1991</v>
      </c>
      <c r="C1567" s="68" t="str">
        <f>IF(ISERROR(VLOOKUP(IF(RIGHT($A1567,1)=")",LEFT($A1567,FIND(" (",$A1567)-1),$A1567),[1]ACCS!$B$2:$B$5003, 1, FALSE)), "","1")</f>
        <v>1</v>
      </c>
      <c r="D1567" s="103" t="str">
        <f>IF($B1567="Unknown","",IF($B1567="","",IF(VALUE(LEFT($B1567,4))&lt;Calc!$J$2,"ANTIQUE","")))</f>
        <v/>
      </c>
      <c r="E1567" s="72" t="s">
        <v>29</v>
      </c>
      <c r="F1567" s="121"/>
      <c r="G1567" s="121"/>
      <c r="H1567" s="62" t="str">
        <f t="shared" si="169"/>
        <v>Japonica</v>
      </c>
      <c r="I1567" s="18">
        <f t="shared" si="170"/>
        <v>0</v>
      </c>
      <c r="J1567" s="18">
        <f t="shared" si="171"/>
        <v>0</v>
      </c>
      <c r="K1567" s="18">
        <f t="shared" si="172"/>
        <v>0</v>
      </c>
      <c r="L1567" s="57" t="str">
        <f t="shared" si="173"/>
        <v>Jan's Chance</v>
      </c>
      <c r="M1567" s="57" t="str">
        <f t="shared" si="174"/>
        <v>Jan's Chance</v>
      </c>
      <c r="N1567" s="61" t="str">
        <f t="shared" si="168"/>
        <v>Jan's Chance</v>
      </c>
    </row>
    <row r="1568" spans="1:14" ht="25.15" customHeight="1" x14ac:dyDescent="0.2">
      <c r="A1568" s="70" t="s">
        <v>1284</v>
      </c>
      <c r="B1568" s="71">
        <v>1990</v>
      </c>
      <c r="C1568" s="68" t="str">
        <f>IF(ISERROR(VLOOKUP(IF(RIGHT($A1568,1)=")",LEFT($A1568,FIND(" (",$A1568)-1),$A1568),[1]ACCS!$B$2:$B$5003, 1, FALSE)), "","1")</f>
        <v>1</v>
      </c>
      <c r="D1568" s="103" t="str">
        <f>IF($B1568="Unknown","",IF($B1568="","",IF(VALUE(LEFT($B1568,4))&lt;Calc!$J$2,"ANTIQUE","")))</f>
        <v/>
      </c>
      <c r="E1568" s="72" t="s">
        <v>61</v>
      </c>
      <c r="F1568" s="121"/>
      <c r="G1568" s="121"/>
      <c r="H1568" s="62" t="str">
        <f t="shared" si="169"/>
        <v>NRH</v>
      </c>
      <c r="I1568" s="18">
        <f t="shared" si="170"/>
        <v>2</v>
      </c>
      <c r="J1568" s="18">
        <f t="shared" si="171"/>
        <v>0</v>
      </c>
      <c r="K1568" s="18">
        <f t="shared" si="172"/>
        <v>0</v>
      </c>
      <c r="L1568" s="57" t="str">
        <f t="shared" si="173"/>
        <v>Japanese Fantasy</v>
      </c>
      <c r="M1568" s="57" t="str">
        <f t="shared" si="174"/>
        <v>Japanese Fantasy</v>
      </c>
      <c r="N1568" s="61" t="str">
        <f t="shared" si="168"/>
        <v>Japanese Fantasy</v>
      </c>
    </row>
    <row r="1569" spans="1:14" ht="25.15" customHeight="1" x14ac:dyDescent="0.2">
      <c r="A1569" s="70" t="s">
        <v>1285</v>
      </c>
      <c r="B1569" s="71">
        <v>1911</v>
      </c>
      <c r="C1569" s="68" t="str">
        <f>IF(ISERROR(VLOOKUP(IF(RIGHT($A1569,1)=")",LEFT($A1569,FIND(" (",$A1569)-1),$A1569),[1]ACCS!$B$2:$B$5003, 1, FALSE)), "","1")</f>
        <v>1</v>
      </c>
      <c r="D1569" s="103" t="str">
        <f>IF($B1569="Unknown","",IF($B1569="","",IF(VALUE(LEFT($B1569,4))&lt;Calc!$J$2,"ANTIQUE","")))</f>
        <v/>
      </c>
      <c r="E1569" s="72" t="s">
        <v>35</v>
      </c>
      <c r="F1569" s="121"/>
      <c r="G1569" s="121"/>
      <c r="H1569" s="62" t="str">
        <f t="shared" si="169"/>
        <v>Japonica</v>
      </c>
      <c r="I1569" s="18">
        <f t="shared" si="170"/>
        <v>0</v>
      </c>
      <c r="J1569" s="18">
        <f t="shared" si="171"/>
        <v>0</v>
      </c>
      <c r="K1569" s="18">
        <f t="shared" si="172"/>
        <v>0</v>
      </c>
      <c r="L1569" s="57" t="str">
        <f t="shared" si="173"/>
        <v>Jarvis Red</v>
      </c>
      <c r="M1569" s="57" t="str">
        <f t="shared" si="174"/>
        <v>Jarvis Red</v>
      </c>
      <c r="N1569" s="61" t="str">
        <f t="shared" si="168"/>
        <v>Jarvis Red</v>
      </c>
    </row>
    <row r="1570" spans="1:14" ht="25.15" customHeight="1" x14ac:dyDescent="0.2">
      <c r="A1570" s="70" t="s">
        <v>2988</v>
      </c>
      <c r="B1570" s="71">
        <v>2020</v>
      </c>
      <c r="C1570" s="68" t="str">
        <f>IF(ISERROR(VLOOKUP(IF(RIGHT($A1570,1)=")",LEFT($A1570,FIND(" (",$A1570)-1),$A1570),[1]ACCS!$B$2:$B$5003, 1, FALSE)), "","1")</f>
        <v>1</v>
      </c>
      <c r="D1570" s="103" t="str">
        <f>IF($B1570="Unknown","",IF($B1570="","",IF(VALUE(LEFT($B1570,4))&lt;Calc!$J$2,"ANTIQUE","")))</f>
        <v/>
      </c>
      <c r="E1570" s="72" t="s">
        <v>37</v>
      </c>
      <c r="F1570" s="121"/>
      <c r="G1570" s="121"/>
      <c r="H1570" s="62" t="str">
        <f t="shared" si="169"/>
        <v>Japonica</v>
      </c>
      <c r="I1570" s="18">
        <f t="shared" si="170"/>
        <v>0</v>
      </c>
      <c r="J1570" s="18">
        <f t="shared" si="171"/>
        <v>0</v>
      </c>
      <c r="K1570" s="18">
        <f t="shared" si="172"/>
        <v>0</v>
      </c>
      <c r="L1570" s="57" t="str">
        <f t="shared" si="173"/>
        <v>Jasper Dewey</v>
      </c>
      <c r="M1570" s="57" t="str">
        <f t="shared" si="174"/>
        <v>Jasper Dewey</v>
      </c>
      <c r="N1570" s="61" t="str">
        <f t="shared" si="168"/>
        <v>Jasper Dewey</v>
      </c>
    </row>
    <row r="1571" spans="1:14" ht="25.15" customHeight="1" x14ac:dyDescent="0.2">
      <c r="A1571" s="70" t="s">
        <v>1286</v>
      </c>
      <c r="B1571" s="71">
        <v>2002</v>
      </c>
      <c r="C1571" s="68" t="str">
        <f>IF(ISERROR(VLOOKUP(IF(RIGHT($A1571,1)=")",LEFT($A1571,FIND(" (",$A1571)-1),$A1571),[1]ACCS!$B$2:$B$5003, 1, FALSE)), "","1")</f>
        <v/>
      </c>
      <c r="D1571" s="103" t="str">
        <f>IF($B1571="Unknown","",IF($B1571="","",IF(VALUE(LEFT($B1571,4))&lt;Calc!$J$2,"ANTIQUE","")))</f>
        <v/>
      </c>
      <c r="E1571" s="72" t="s">
        <v>37</v>
      </c>
      <c r="F1571" s="121"/>
      <c r="G1571" s="121"/>
      <c r="H1571" s="62" t="str">
        <f t="shared" si="169"/>
        <v>Japonica</v>
      </c>
      <c r="I1571" s="18">
        <f t="shared" si="170"/>
        <v>0</v>
      </c>
      <c r="J1571" s="18">
        <f t="shared" si="171"/>
        <v>0</v>
      </c>
      <c r="K1571" s="18">
        <f t="shared" si="172"/>
        <v>0</v>
      </c>
      <c r="L1571" s="57" t="str">
        <f t="shared" si="173"/>
        <v>Jastil</v>
      </c>
      <c r="M1571" s="57" t="str">
        <f t="shared" si="174"/>
        <v>Jastil</v>
      </c>
      <c r="N1571" s="61" t="str">
        <f t="shared" si="168"/>
        <v>Jastil</v>
      </c>
    </row>
    <row r="1572" spans="1:14" ht="25.15" customHeight="1" x14ac:dyDescent="0.2">
      <c r="A1572" s="70" t="s">
        <v>1287</v>
      </c>
      <c r="B1572" s="71">
        <v>1999</v>
      </c>
      <c r="C1572" s="68" t="str">
        <f>IF(ISERROR(VLOOKUP(IF(RIGHT($A1572,1)=")",LEFT($A1572,FIND(" (",$A1572)-1),$A1572),[1]ACCS!$B$2:$B$5003, 1, FALSE)), "","1")</f>
        <v/>
      </c>
      <c r="D1572" s="103" t="str">
        <f>IF($B1572="Unknown","",IF($B1572="","",IF(VALUE(LEFT($B1572,4))&lt;Calc!$J$2,"ANTIQUE","")))</f>
        <v/>
      </c>
      <c r="E1572" s="72" t="s">
        <v>37</v>
      </c>
      <c r="F1572" s="121"/>
      <c r="G1572" s="121"/>
      <c r="H1572" s="62" t="str">
        <f t="shared" si="169"/>
        <v>Japonica</v>
      </c>
      <c r="I1572" s="18">
        <f t="shared" si="170"/>
        <v>0</v>
      </c>
      <c r="J1572" s="18">
        <f t="shared" si="171"/>
        <v>0</v>
      </c>
      <c r="K1572" s="18">
        <f t="shared" si="172"/>
        <v>0</v>
      </c>
      <c r="L1572" s="57" t="str">
        <f t="shared" si="173"/>
        <v>Jay Bird Var.</v>
      </c>
      <c r="M1572" s="57" t="str">
        <f t="shared" si="174"/>
        <v>Jay Bird Var.</v>
      </c>
      <c r="N1572" s="61" t="str">
        <f t="shared" si="168"/>
        <v>Jay Bird Var.</v>
      </c>
    </row>
    <row r="1573" spans="1:14" ht="25.15" customHeight="1" x14ac:dyDescent="0.2">
      <c r="A1573" s="70" t="s">
        <v>1288</v>
      </c>
      <c r="B1573" s="71">
        <v>1999</v>
      </c>
      <c r="C1573" s="68" t="str">
        <f>IF(ISERROR(VLOOKUP(IF(RIGHT($A1573,1)=")",LEFT($A1573,FIND(" (",$A1573)-1),$A1573),[1]ACCS!$B$2:$B$5003, 1, FALSE)), "","1")</f>
        <v>1</v>
      </c>
      <c r="D1573" s="103" t="str">
        <f>IF($B1573="Unknown","",IF($B1573="","",IF(VALUE(LEFT($B1573,4))&lt;Calc!$J$2,"ANTIQUE","")))</f>
        <v/>
      </c>
      <c r="E1573" s="72" t="s">
        <v>30</v>
      </c>
      <c r="F1573" s="121"/>
      <c r="G1573" s="121"/>
      <c r="H1573" s="62" t="str">
        <f t="shared" si="169"/>
        <v>Japonica</v>
      </c>
      <c r="I1573" s="18">
        <f t="shared" si="170"/>
        <v>0</v>
      </c>
      <c r="J1573" s="18">
        <f t="shared" si="171"/>
        <v>0</v>
      </c>
      <c r="K1573" s="18">
        <f t="shared" si="172"/>
        <v>0</v>
      </c>
      <c r="L1573" s="57" t="str">
        <f t="shared" si="173"/>
        <v>Jay Ellis</v>
      </c>
      <c r="M1573" s="57" t="str">
        <f t="shared" si="174"/>
        <v>Jay Ellis</v>
      </c>
      <c r="N1573" s="61" t="str">
        <f t="shared" si="168"/>
        <v>Jay Ellis</v>
      </c>
    </row>
    <row r="1574" spans="1:14" ht="25.15" customHeight="1" x14ac:dyDescent="0.2">
      <c r="A1574" s="99" t="s">
        <v>3563</v>
      </c>
      <c r="B1574" s="100">
        <v>2023</v>
      </c>
      <c r="C1574" s="68" t="str">
        <f>IF(ISERROR(VLOOKUP(IF(RIGHT($A1574,1)=")",LEFT($A1574,FIND(" (",$A1574)-1),$A1574),[1]ACCS!$B$2:$B$5003, 1, FALSE)), "","1")</f>
        <v>1</v>
      </c>
      <c r="D1574" s="115" t="str">
        <f>IF($B1574="Unknown","",IF($B1574="","",IF(VALUE(LEFT($B1574,4))&lt;Calc!$J$2,"ANTIQUE","")))</f>
        <v/>
      </c>
      <c r="E1574" s="53" t="s">
        <v>37</v>
      </c>
      <c r="F1574" s="121"/>
      <c r="G1574" s="121"/>
      <c r="H1574" s="62" t="str">
        <f t="shared" si="169"/>
        <v>Japonica</v>
      </c>
      <c r="I1574" s="18">
        <f t="shared" si="170"/>
        <v>0</v>
      </c>
      <c r="J1574" s="18">
        <f t="shared" si="171"/>
        <v>0</v>
      </c>
      <c r="K1574" s="18">
        <f t="shared" si="172"/>
        <v>0</v>
      </c>
      <c r="L1574" s="57" t="str">
        <f t="shared" si="173"/>
        <v>Jay's Surprise</v>
      </c>
      <c r="M1574" s="57" t="str">
        <f t="shared" si="174"/>
        <v>Jay's Surprise</v>
      </c>
      <c r="N1574" s="61" t="str">
        <f t="shared" si="168"/>
        <v>Jay's Surprise</v>
      </c>
    </row>
    <row r="1575" spans="1:14" ht="25.15" customHeight="1" x14ac:dyDescent="0.2">
      <c r="A1575" s="70" t="s">
        <v>1289</v>
      </c>
      <c r="B1575" s="71">
        <v>1969</v>
      </c>
      <c r="C1575" s="68" t="str">
        <f>IF(ISERROR(VLOOKUP(IF(RIGHT($A1575,1)=")",LEFT($A1575,FIND(" (",$A1575)-1),$A1575),[1]ACCS!$B$2:$B$5003, 1, FALSE)), "","1")</f>
        <v>1</v>
      </c>
      <c r="D1575" s="103" t="str">
        <f>IF($B1575="Unknown","",IF($B1575="","",IF(VALUE(LEFT($B1575,4))&lt;Calc!$J$2,"ANTIQUE","")))</f>
        <v/>
      </c>
      <c r="E1575" s="72" t="s">
        <v>24</v>
      </c>
      <c r="F1575" s="121"/>
      <c r="G1575" s="121"/>
      <c r="H1575" s="62" t="str">
        <f t="shared" si="169"/>
        <v>Japonica</v>
      </c>
      <c r="I1575" s="18">
        <f t="shared" si="170"/>
        <v>0</v>
      </c>
      <c r="J1575" s="18">
        <f t="shared" si="171"/>
        <v>0</v>
      </c>
      <c r="K1575" s="18">
        <f t="shared" si="172"/>
        <v>0</v>
      </c>
      <c r="L1575" s="57" t="str">
        <f t="shared" si="173"/>
        <v>Jean Clere</v>
      </c>
      <c r="M1575" s="57" t="str">
        <f t="shared" si="174"/>
        <v>Jean Clere</v>
      </c>
      <c r="N1575" s="61" t="str">
        <f t="shared" si="168"/>
        <v>Jean Clere</v>
      </c>
    </row>
    <row r="1576" spans="1:14" ht="25.15" customHeight="1" x14ac:dyDescent="0.2">
      <c r="A1576" s="70" t="s">
        <v>1290</v>
      </c>
      <c r="B1576" s="71">
        <v>1984</v>
      </c>
      <c r="C1576" s="68" t="str">
        <f>IF(ISERROR(VLOOKUP(IF(RIGHT($A1576,1)=")",LEFT($A1576,FIND(" (",$A1576)-1),$A1576),[1]ACCS!$B$2:$B$5003, 1, FALSE)), "","1")</f>
        <v>1</v>
      </c>
      <c r="D1576" s="103" t="str">
        <f>IF($B1576="Unknown","",IF($B1576="","",IF(VALUE(LEFT($B1576,4))&lt;Calc!$J$2,"ANTIQUE","")))</f>
        <v/>
      </c>
      <c r="E1576" s="72" t="s">
        <v>30</v>
      </c>
      <c r="F1576" s="121"/>
      <c r="G1576" s="121"/>
      <c r="H1576" s="62" t="str">
        <f t="shared" si="169"/>
        <v>Reticulata</v>
      </c>
      <c r="I1576" s="18">
        <f t="shared" si="170"/>
        <v>1</v>
      </c>
      <c r="J1576" s="18">
        <f t="shared" si="171"/>
        <v>0</v>
      </c>
      <c r="K1576" s="18">
        <f t="shared" si="172"/>
        <v>0</v>
      </c>
      <c r="L1576" s="57" t="str">
        <f t="shared" si="173"/>
        <v>Jean Comber</v>
      </c>
      <c r="M1576" s="57" t="str">
        <f t="shared" si="174"/>
        <v>Jean Comber</v>
      </c>
      <c r="N1576" s="61" t="str">
        <f t="shared" si="168"/>
        <v>Jean Comber</v>
      </c>
    </row>
    <row r="1577" spans="1:14" ht="25.15" customHeight="1" x14ac:dyDescent="0.2">
      <c r="A1577" s="70" t="s">
        <v>1291</v>
      </c>
      <c r="B1577" s="71">
        <v>1980</v>
      </c>
      <c r="C1577" s="68" t="str">
        <f>IF(ISERROR(VLOOKUP(IF(RIGHT($A1577,1)=")",LEFT($A1577,FIND(" (",$A1577)-1),$A1577),[1]ACCS!$B$2:$B$5003, 1, FALSE)), "","1")</f>
        <v>1</v>
      </c>
      <c r="D1577" s="103" t="str">
        <f>IF($B1577="Unknown","",IF($B1577="","",IF(VALUE(LEFT($B1577,4))&lt;Calc!$J$2,"ANTIQUE","")))</f>
        <v/>
      </c>
      <c r="E1577" s="72" t="s">
        <v>24</v>
      </c>
      <c r="F1577" s="121"/>
      <c r="G1577" s="121"/>
      <c r="H1577" s="62" t="str">
        <f t="shared" si="169"/>
        <v>Japonica</v>
      </c>
      <c r="I1577" s="18">
        <f t="shared" si="170"/>
        <v>0</v>
      </c>
      <c r="J1577" s="18">
        <f t="shared" si="171"/>
        <v>0</v>
      </c>
      <c r="K1577" s="18">
        <f t="shared" si="172"/>
        <v>0</v>
      </c>
      <c r="L1577" s="57" t="str">
        <f t="shared" si="173"/>
        <v>Jean Kernaghan</v>
      </c>
      <c r="M1577" s="57" t="str">
        <f t="shared" si="174"/>
        <v>Jean Kernaghan</v>
      </c>
      <c r="N1577" s="61" t="str">
        <f t="shared" si="168"/>
        <v>Jean Kernaghan</v>
      </c>
    </row>
    <row r="1578" spans="1:14" ht="25.15" customHeight="1" x14ac:dyDescent="0.2">
      <c r="A1578" s="70" t="s">
        <v>2887</v>
      </c>
      <c r="B1578" s="71">
        <v>2019</v>
      </c>
      <c r="C1578" s="68" t="str">
        <f>IF(ISERROR(VLOOKUP(IF(RIGHT($A1578,1)=")",LEFT($A1578,FIND(" (",$A1578)-1),$A1578),[1]ACCS!$B$2:$B$5003, 1, FALSE)), "","1")</f>
        <v>1</v>
      </c>
      <c r="D1578" s="103" t="str">
        <f>IF($B1578="Unknown","",IF($B1578="","",IF(VALUE(LEFT($B1578,4))&lt;Calc!$J$2,"ANTIQUE","")))</f>
        <v/>
      </c>
      <c r="E1578" s="72" t="s">
        <v>30</v>
      </c>
      <c r="F1578" s="121"/>
      <c r="G1578" s="121"/>
      <c r="H1578" s="62" t="str">
        <f t="shared" si="169"/>
        <v>Reticulata</v>
      </c>
      <c r="I1578" s="18">
        <f t="shared" si="170"/>
        <v>1</v>
      </c>
      <c r="J1578" s="18">
        <f t="shared" si="171"/>
        <v>0</v>
      </c>
      <c r="K1578" s="18">
        <f t="shared" si="172"/>
        <v>0</v>
      </c>
      <c r="L1578" s="57" t="str">
        <f t="shared" si="173"/>
        <v>Jean Logan</v>
      </c>
      <c r="M1578" s="57" t="str">
        <f t="shared" si="174"/>
        <v>Jean Logan</v>
      </c>
      <c r="N1578" s="61" t="str">
        <f t="shared" si="168"/>
        <v>Jean Logan</v>
      </c>
    </row>
    <row r="1579" spans="1:14" ht="25.15" customHeight="1" x14ac:dyDescent="0.2">
      <c r="A1579" s="70" t="s">
        <v>1292</v>
      </c>
      <c r="B1579" s="71">
        <v>1960</v>
      </c>
      <c r="C1579" s="68" t="str">
        <f>IF(ISERROR(VLOOKUP(IF(RIGHT($A1579,1)=")",LEFT($A1579,FIND(" (",$A1579)-1),$A1579),[1]ACCS!$B$2:$B$5003, 1, FALSE)), "","1")</f>
        <v>1</v>
      </c>
      <c r="D1579" s="103" t="str">
        <f>IF($B1579="Unknown","",IF($B1579="","",IF(VALUE(LEFT($B1579,4))&lt;Calc!$J$2,"ANTIQUE","")))</f>
        <v/>
      </c>
      <c r="E1579" s="72" t="s">
        <v>24</v>
      </c>
      <c r="F1579" s="121"/>
      <c r="G1579" s="121" t="s">
        <v>26</v>
      </c>
      <c r="H1579" s="62" t="str">
        <f t="shared" si="169"/>
        <v>Japonica</v>
      </c>
      <c r="I1579" s="18">
        <f t="shared" si="170"/>
        <v>0</v>
      </c>
      <c r="J1579" s="18">
        <f t="shared" si="171"/>
        <v>0</v>
      </c>
      <c r="K1579" s="18">
        <f t="shared" si="172"/>
        <v>0</v>
      </c>
      <c r="L1579" s="57" t="str">
        <f t="shared" si="173"/>
        <v>Jean Marie</v>
      </c>
      <c r="M1579" s="57" t="str">
        <f t="shared" si="174"/>
        <v>Jean Marie</v>
      </c>
      <c r="N1579" s="61" t="str">
        <f t="shared" si="168"/>
        <v>Jean Marie</v>
      </c>
    </row>
    <row r="1580" spans="1:14" ht="25.15" customHeight="1" x14ac:dyDescent="0.2">
      <c r="A1580" s="70" t="s">
        <v>1293</v>
      </c>
      <c r="B1580" s="71">
        <v>1951</v>
      </c>
      <c r="C1580" s="68" t="str">
        <f>IF(ISERROR(VLOOKUP(IF(RIGHT($A1580,1)=")",LEFT($A1580,FIND(" (",$A1580)-1),$A1580),[1]ACCS!$B$2:$B$5003, 1, FALSE)), "","1")</f>
        <v>1</v>
      </c>
      <c r="D1580" s="103" t="str">
        <f>IF($B1580="Unknown","",IF($B1580="","",IF(VALUE(LEFT($B1580,4))&lt;Calc!$J$2,"ANTIQUE","")))</f>
        <v/>
      </c>
      <c r="E1580" s="72" t="s">
        <v>24</v>
      </c>
      <c r="F1580" s="121"/>
      <c r="G1580" s="121"/>
      <c r="H1580" s="62" t="str">
        <f t="shared" si="169"/>
        <v>Sasanqua</v>
      </c>
      <c r="I1580" s="18">
        <f t="shared" si="170"/>
        <v>3</v>
      </c>
      <c r="J1580" s="18">
        <f t="shared" si="171"/>
        <v>0</v>
      </c>
      <c r="K1580" s="18">
        <f t="shared" si="172"/>
        <v>0</v>
      </c>
      <c r="L1580" s="57" t="str">
        <f t="shared" si="173"/>
        <v>Jean May</v>
      </c>
      <c r="M1580" s="57" t="str">
        <f t="shared" si="174"/>
        <v>Jean May</v>
      </c>
      <c r="N1580" s="61" t="str">
        <f t="shared" si="168"/>
        <v>Jean May</v>
      </c>
    </row>
    <row r="1581" spans="1:14" ht="25.15" customHeight="1" x14ac:dyDescent="0.2">
      <c r="A1581" s="70" t="s">
        <v>1294</v>
      </c>
      <c r="B1581" s="71">
        <v>1975</v>
      </c>
      <c r="C1581" s="68" t="str">
        <f>IF(ISERROR(VLOOKUP(IF(RIGHT($A1581,1)=")",LEFT($A1581,FIND(" (",$A1581)-1),$A1581),[1]ACCS!$B$2:$B$5003, 1, FALSE)), "","1")</f>
        <v>1</v>
      </c>
      <c r="D1581" s="103" t="str">
        <f>IF($B1581="Unknown","",IF($B1581="","",IF(VALUE(LEFT($B1581,4))&lt;Calc!$J$2,"ANTIQUE","")))</f>
        <v/>
      </c>
      <c r="E1581" s="72" t="s">
        <v>29</v>
      </c>
      <c r="F1581" s="121"/>
      <c r="G1581" s="121"/>
      <c r="H1581" s="62" t="str">
        <f t="shared" si="169"/>
        <v>Reticulata</v>
      </c>
      <c r="I1581" s="18">
        <f t="shared" si="170"/>
        <v>1</v>
      </c>
      <c r="J1581" s="18">
        <f t="shared" si="171"/>
        <v>0</v>
      </c>
      <c r="K1581" s="18">
        <f t="shared" si="172"/>
        <v>0</v>
      </c>
      <c r="L1581" s="57" t="str">
        <f t="shared" si="173"/>
        <v>Jean Pursel</v>
      </c>
      <c r="M1581" s="57" t="str">
        <f t="shared" si="174"/>
        <v>Jean Pursel</v>
      </c>
      <c r="N1581" s="61" t="str">
        <f t="shared" si="168"/>
        <v>Jean Pursel</v>
      </c>
    </row>
    <row r="1582" spans="1:14" ht="25.15" customHeight="1" x14ac:dyDescent="0.2">
      <c r="A1582" s="70" t="s">
        <v>1295</v>
      </c>
      <c r="B1582" s="71">
        <v>1981</v>
      </c>
      <c r="C1582" s="68" t="str">
        <f>IF(ISERROR(VLOOKUP(IF(RIGHT($A1582,1)=")",LEFT($A1582,FIND(" (",$A1582)-1),$A1582),[1]ACCS!$B$2:$B$5003, 1, FALSE)), "","1")</f>
        <v>1</v>
      </c>
      <c r="D1582" s="103" t="str">
        <f>IF($B1582="Unknown","",IF($B1582="","",IF(VALUE(LEFT($B1582,4))&lt;Calc!$J$2,"ANTIQUE","")))</f>
        <v/>
      </c>
      <c r="E1582" s="72" t="s">
        <v>30</v>
      </c>
      <c r="F1582" s="121"/>
      <c r="G1582" s="121"/>
      <c r="H1582" s="62" t="str">
        <f t="shared" si="169"/>
        <v>Reticulata</v>
      </c>
      <c r="I1582" s="18">
        <f t="shared" si="170"/>
        <v>1</v>
      </c>
      <c r="J1582" s="18">
        <f t="shared" si="171"/>
        <v>0</v>
      </c>
      <c r="K1582" s="18">
        <f t="shared" si="172"/>
        <v>0</v>
      </c>
      <c r="L1582" s="57" t="str">
        <f t="shared" si="173"/>
        <v>Jean Toland</v>
      </c>
      <c r="M1582" s="57" t="str">
        <f t="shared" si="174"/>
        <v>Jean Toland</v>
      </c>
      <c r="N1582" s="61" t="str">
        <f t="shared" si="168"/>
        <v>Jean Toland</v>
      </c>
    </row>
    <row r="1583" spans="1:14" ht="25.15" customHeight="1" x14ac:dyDescent="0.2">
      <c r="A1583" s="70" t="s">
        <v>3364</v>
      </c>
      <c r="B1583" s="71">
        <v>1896</v>
      </c>
      <c r="C1583" s="68" t="str">
        <f>IF(ISERROR(VLOOKUP(IF(RIGHT($A1583,1)=")",LEFT($A1583,FIND(" (",$A1583)-1),$A1583),[1]ACCS!$B$2:$B$5003, 1, FALSE)), "","1")</f>
        <v/>
      </c>
      <c r="D1583" s="103" t="str">
        <f>IF($B1583="Unknown","",IF($B1583="","",IF(VALUE(LEFT($B1583,4))&lt;Calc!$J$2,"ANTIQUE","")))</f>
        <v>ANTIQUE</v>
      </c>
      <c r="E1583" s="72" t="s">
        <v>24</v>
      </c>
      <c r="F1583" s="121"/>
      <c r="G1583" s="121"/>
      <c r="H1583" s="62" t="str">
        <f t="shared" si="169"/>
        <v>Japonica</v>
      </c>
      <c r="I1583" s="18">
        <f t="shared" si="170"/>
        <v>0</v>
      </c>
      <c r="J1583" s="18">
        <f t="shared" si="171"/>
        <v>0</v>
      </c>
      <c r="K1583" s="18">
        <f t="shared" si="172"/>
        <v>0</v>
      </c>
      <c r="L1583" s="57" t="str">
        <f t="shared" si="173"/>
        <v>Jeanne Kerr (See Kumusaka)</v>
      </c>
      <c r="M1583" s="57" t="str">
        <f t="shared" si="174"/>
        <v>Jeanne Kerr (See Kumusaka)</v>
      </c>
      <c r="N1583" s="61" t="str">
        <f t="shared" si="168"/>
        <v>Jeanne Kerr (See Kumusaka)</v>
      </c>
    </row>
    <row r="1584" spans="1:14" ht="25.15" customHeight="1" x14ac:dyDescent="0.2">
      <c r="A1584" s="70" t="s">
        <v>1296</v>
      </c>
      <c r="B1584" s="71">
        <v>2015</v>
      </c>
      <c r="C1584" s="68" t="str">
        <f>IF(ISERROR(VLOOKUP(IF(RIGHT($A1584,1)=")",LEFT($A1584,FIND(" (",$A1584)-1),$A1584),[1]ACCS!$B$2:$B$5003, 1, FALSE)), "","1")</f>
        <v>1</v>
      </c>
      <c r="D1584" s="103" t="str">
        <f>IF($B1584="Unknown","",IF($B1584="","",IF(VALUE(LEFT($B1584,4))&lt;Calc!$J$2,"ANTIQUE","")))</f>
        <v/>
      </c>
      <c r="E1584" s="72" t="s">
        <v>24</v>
      </c>
      <c r="F1584" s="121"/>
      <c r="G1584" s="121"/>
      <c r="H1584" s="62" t="str">
        <f t="shared" si="169"/>
        <v>Reticulata</v>
      </c>
      <c r="I1584" s="18">
        <f t="shared" si="170"/>
        <v>1</v>
      </c>
      <c r="J1584" s="18">
        <f t="shared" si="171"/>
        <v>0</v>
      </c>
      <c r="K1584" s="18">
        <f t="shared" si="172"/>
        <v>0</v>
      </c>
      <c r="L1584" s="57" t="str">
        <f t="shared" si="173"/>
        <v>Jeannie Ruth</v>
      </c>
      <c r="M1584" s="57" t="str">
        <f t="shared" si="174"/>
        <v>Jeannie Ruth</v>
      </c>
      <c r="N1584" s="61" t="str">
        <f t="shared" si="168"/>
        <v>Jeannie Ruth</v>
      </c>
    </row>
    <row r="1585" spans="1:14" ht="25.15" customHeight="1" x14ac:dyDescent="0.2">
      <c r="A1585" s="70" t="s">
        <v>1297</v>
      </c>
      <c r="B1585" s="71">
        <v>1970</v>
      </c>
      <c r="C1585" s="68" t="str">
        <f>IF(ISERROR(VLOOKUP(IF(RIGHT($A1585,1)=")",LEFT($A1585,FIND(" (",$A1585)-1),$A1585),[1]ACCS!$B$2:$B$5003, 1, FALSE)), "","1")</f>
        <v>1</v>
      </c>
      <c r="D1585" s="103" t="str">
        <f>IF($B1585="Unknown","",IF($B1585="","",IF(VALUE(LEFT($B1585,4))&lt;Calc!$J$2,"ANTIQUE","")))</f>
        <v/>
      </c>
      <c r="E1585" s="72" t="s">
        <v>37</v>
      </c>
      <c r="F1585" s="121"/>
      <c r="G1585" s="121"/>
      <c r="H1585" s="62" t="str">
        <f t="shared" si="169"/>
        <v>Japonica</v>
      </c>
      <c r="I1585" s="18">
        <f t="shared" si="170"/>
        <v>0</v>
      </c>
      <c r="J1585" s="18">
        <f t="shared" si="171"/>
        <v>0</v>
      </c>
      <c r="K1585" s="18">
        <f t="shared" si="172"/>
        <v>0</v>
      </c>
      <c r="L1585" s="57" t="str">
        <f t="shared" si="173"/>
        <v>Jean's Unsurpassable</v>
      </c>
      <c r="M1585" s="57" t="str">
        <f t="shared" si="174"/>
        <v>Jean's Unsurpassable</v>
      </c>
      <c r="N1585" s="61" t="str">
        <f t="shared" si="168"/>
        <v>Jean's Unsurpassable</v>
      </c>
    </row>
    <row r="1586" spans="1:14" ht="25.15" customHeight="1" x14ac:dyDescent="0.2">
      <c r="A1586" s="70" t="s">
        <v>1298</v>
      </c>
      <c r="B1586" s="71">
        <v>2016</v>
      </c>
      <c r="C1586" s="68" t="str">
        <f>IF(ISERROR(VLOOKUP(IF(RIGHT($A1586,1)=")",LEFT($A1586,FIND(" (",$A1586)-1),$A1586),[1]ACCS!$B$2:$B$5003, 1, FALSE)), "","1")</f>
        <v>1</v>
      </c>
      <c r="D1586" s="103" t="str">
        <f>IF($B1586="Unknown","",IF($B1586="","",IF(VALUE(LEFT($B1586,4))&lt;Calc!$J$2,"ANTIQUE","")))</f>
        <v/>
      </c>
      <c r="E1586" s="72" t="s">
        <v>37</v>
      </c>
      <c r="F1586" s="121"/>
      <c r="G1586" s="121"/>
      <c r="H1586" s="62" t="str">
        <f t="shared" si="169"/>
        <v>Reticulata</v>
      </c>
      <c r="I1586" s="18">
        <f t="shared" si="170"/>
        <v>1</v>
      </c>
      <c r="J1586" s="18">
        <f t="shared" si="171"/>
        <v>0</v>
      </c>
      <c r="K1586" s="18">
        <f t="shared" si="172"/>
        <v>0</v>
      </c>
      <c r="L1586" s="57" t="str">
        <f t="shared" si="173"/>
        <v>Jeff White</v>
      </c>
      <c r="M1586" s="57" t="str">
        <f t="shared" si="174"/>
        <v>Jeff White</v>
      </c>
      <c r="N1586" s="61" t="str">
        <f t="shared" si="168"/>
        <v>Jeff White</v>
      </c>
    </row>
    <row r="1587" spans="1:14" ht="25.15" customHeight="1" x14ac:dyDescent="0.2">
      <c r="A1587" s="70" t="s">
        <v>1299</v>
      </c>
      <c r="B1587" s="71">
        <v>1969</v>
      </c>
      <c r="C1587" s="68" t="str">
        <f>IF(ISERROR(VLOOKUP(IF(RIGHT($A1587,1)=")",LEFT($A1587,FIND(" (",$A1587)-1),$A1587),[1]ACCS!$B$2:$B$5003, 1, FALSE)), "","1")</f>
        <v>1</v>
      </c>
      <c r="D1587" s="103" t="str">
        <f>IF($B1587="Unknown","",IF($B1587="","",IF(VALUE(LEFT($B1587,4))&lt;Calc!$J$2,"ANTIQUE","")))</f>
        <v/>
      </c>
      <c r="E1587" s="72" t="s">
        <v>30</v>
      </c>
      <c r="F1587" s="121"/>
      <c r="G1587" s="121"/>
      <c r="H1587" s="62" t="str">
        <f t="shared" si="169"/>
        <v>Japonica</v>
      </c>
      <c r="I1587" s="18">
        <f t="shared" si="170"/>
        <v>0</v>
      </c>
      <c r="J1587" s="18">
        <f t="shared" si="171"/>
        <v>0</v>
      </c>
      <c r="K1587" s="18">
        <f t="shared" si="172"/>
        <v>0</v>
      </c>
      <c r="L1587" s="57" t="str">
        <f t="shared" si="173"/>
        <v>Jeffrey Hood</v>
      </c>
      <c r="M1587" s="57" t="str">
        <f t="shared" si="174"/>
        <v>Jeffrey Hood</v>
      </c>
      <c r="N1587" s="61" t="str">
        <f t="shared" si="168"/>
        <v>Jeffrey Hood</v>
      </c>
    </row>
    <row r="1588" spans="1:14" ht="25.15" customHeight="1" x14ac:dyDescent="0.2">
      <c r="A1588" s="70" t="s">
        <v>1300</v>
      </c>
      <c r="B1588" s="71">
        <v>1989</v>
      </c>
      <c r="C1588" s="68" t="str">
        <f>IF(ISERROR(VLOOKUP(IF(RIGHT($A1588,1)=")",LEFT($A1588,FIND(" (",$A1588)-1),$A1588),[1]ACCS!$B$2:$B$5003, 1, FALSE)), "","1")</f>
        <v>1</v>
      </c>
      <c r="D1588" s="103" t="str">
        <f>IF($B1588="Unknown","",IF($B1588="","",IF(VALUE(LEFT($B1588,4))&lt;Calc!$J$2,"ANTIQUE","")))</f>
        <v/>
      </c>
      <c r="E1588" s="72" t="s">
        <v>24</v>
      </c>
      <c r="F1588" s="121"/>
      <c r="G1588" s="121"/>
      <c r="H1588" s="62" t="str">
        <f t="shared" si="169"/>
        <v>Japonica</v>
      </c>
      <c r="I1588" s="18">
        <f t="shared" si="170"/>
        <v>0</v>
      </c>
      <c r="J1588" s="18">
        <f t="shared" si="171"/>
        <v>0</v>
      </c>
      <c r="K1588" s="18">
        <f t="shared" si="172"/>
        <v>0</v>
      </c>
      <c r="L1588" s="57" t="str">
        <f t="shared" si="173"/>
        <v>Jeffrey Webster</v>
      </c>
      <c r="M1588" s="57" t="str">
        <f t="shared" si="174"/>
        <v>Jeffrey Webster</v>
      </c>
      <c r="N1588" s="61" t="str">
        <f t="shared" si="168"/>
        <v>Jeffrey Webster</v>
      </c>
    </row>
    <row r="1589" spans="1:14" ht="25.15" customHeight="1" x14ac:dyDescent="0.2">
      <c r="A1589" s="70" t="s">
        <v>1301</v>
      </c>
      <c r="B1589" s="71">
        <v>2016</v>
      </c>
      <c r="C1589" s="68" t="str">
        <f>IF(ISERROR(VLOOKUP(IF(RIGHT($A1589,1)=")",LEFT($A1589,FIND(" (",$A1589)-1),$A1589),[1]ACCS!$B$2:$B$5003, 1, FALSE)), "","1")</f>
        <v>1</v>
      </c>
      <c r="D1589" s="103" t="str">
        <f>IF($B1589="Unknown","",IF($B1589="","",IF(VALUE(LEFT($B1589,4))&lt;Calc!$J$2,"ANTIQUE","")))</f>
        <v/>
      </c>
      <c r="E1589" s="72" t="s">
        <v>37</v>
      </c>
      <c r="F1589" s="121"/>
      <c r="G1589" s="121"/>
      <c r="H1589" s="62" t="str">
        <f t="shared" si="169"/>
        <v>Japonica</v>
      </c>
      <c r="I1589" s="18">
        <f t="shared" si="170"/>
        <v>0</v>
      </c>
      <c r="J1589" s="18">
        <f t="shared" si="171"/>
        <v>0</v>
      </c>
      <c r="K1589" s="18">
        <f t="shared" si="172"/>
        <v>0</v>
      </c>
      <c r="L1589" s="57" t="str">
        <f t="shared" si="173"/>
        <v>Jennie J. Lewis</v>
      </c>
      <c r="M1589" s="57" t="str">
        <f t="shared" si="174"/>
        <v>Jennie J. Lewis</v>
      </c>
      <c r="N1589" s="61" t="str">
        <f t="shared" si="168"/>
        <v>Jennie J. Lewis</v>
      </c>
    </row>
    <row r="1590" spans="1:14" ht="25.15" customHeight="1" x14ac:dyDescent="0.2">
      <c r="A1590" s="70" t="s">
        <v>1302</v>
      </c>
      <c r="B1590" s="71">
        <v>1958</v>
      </c>
      <c r="C1590" s="68" t="str">
        <f>IF(ISERROR(VLOOKUP(IF(RIGHT($A1590,1)=")",LEFT($A1590,FIND(" (",$A1590)-1),$A1590),[1]ACCS!$B$2:$B$5003, 1, FALSE)), "","1")</f>
        <v>1</v>
      </c>
      <c r="D1590" s="103" t="str">
        <f>IF($B1590="Unknown","",IF($B1590="","",IF(VALUE(LEFT($B1590,4))&lt;Calc!$J$2,"ANTIQUE","")))</f>
        <v/>
      </c>
      <c r="E1590" s="72" t="s">
        <v>24</v>
      </c>
      <c r="F1590" s="121"/>
      <c r="G1590" s="121"/>
      <c r="H1590" s="62" t="str">
        <f t="shared" si="169"/>
        <v>Japonica</v>
      </c>
      <c r="I1590" s="18">
        <f t="shared" si="170"/>
        <v>0</v>
      </c>
      <c r="J1590" s="18">
        <f t="shared" si="171"/>
        <v>0</v>
      </c>
      <c r="K1590" s="18">
        <f t="shared" si="172"/>
        <v>0</v>
      </c>
      <c r="L1590" s="57" t="str">
        <f t="shared" si="173"/>
        <v>Jennie Mills</v>
      </c>
      <c r="M1590" s="57" t="str">
        <f t="shared" si="174"/>
        <v>Jennie Mills</v>
      </c>
      <c r="N1590" s="61" t="str">
        <f t="shared" si="168"/>
        <v>Jennie Mills</v>
      </c>
    </row>
    <row r="1591" spans="1:14" ht="25.15" customHeight="1" x14ac:dyDescent="0.2">
      <c r="A1591" s="78" t="s">
        <v>3114</v>
      </c>
      <c r="B1591" s="71">
        <v>2021</v>
      </c>
      <c r="C1591" s="68" t="str">
        <f>IF(ISERROR(VLOOKUP(IF(RIGHT($A1591,1)=")",LEFT($A1591,FIND(" (",$A1591)-1),$A1591),[1]ACCS!$B$2:$B$5003, 1, FALSE)), "","1")</f>
        <v>1</v>
      </c>
      <c r="D1591" s="103" t="str">
        <f>IF($B1591="Unknown","",IF($B1591="","",IF(VALUE(LEFT($B1591,4))&lt;Calc!$J$2,"ANTIQUE","")))</f>
        <v/>
      </c>
      <c r="E1591" s="72" t="s">
        <v>61</v>
      </c>
      <c r="F1591" s="121"/>
      <c r="G1591" s="121"/>
      <c r="H1591" s="62" t="str">
        <f t="shared" si="169"/>
        <v>Sasanqua</v>
      </c>
      <c r="I1591" s="18">
        <f t="shared" si="170"/>
        <v>3</v>
      </c>
      <c r="J1591" s="18">
        <f t="shared" si="171"/>
        <v>0</v>
      </c>
      <c r="K1591" s="18">
        <f t="shared" si="172"/>
        <v>0</v>
      </c>
      <c r="L1591" s="57" t="str">
        <f t="shared" si="173"/>
        <v>Jennie's Girl</v>
      </c>
      <c r="M1591" s="57" t="str">
        <f t="shared" si="174"/>
        <v>Jennie's Girl</v>
      </c>
      <c r="N1591" s="61" t="str">
        <f t="shared" si="168"/>
        <v>Jennie's Girl</v>
      </c>
    </row>
    <row r="1592" spans="1:14" ht="25.15" customHeight="1" x14ac:dyDescent="0.2">
      <c r="A1592" s="70" t="s">
        <v>3365</v>
      </c>
      <c r="B1592" s="71">
        <v>1854</v>
      </c>
      <c r="C1592" s="68" t="str">
        <f>IF(ISERROR(VLOOKUP(IF(RIGHT($A1592,1)=")",LEFT($A1592,FIND(" (",$A1592)-1),$A1592),[1]ACCS!$B$2:$B$5003, 1, FALSE)), "","1")</f>
        <v/>
      </c>
      <c r="D1592" s="103" t="str">
        <f>IF($B1592="Unknown","",IF($B1592="","",IF(VALUE(LEFT($B1592,4))&lt;Calc!$J$2,"ANTIQUE","")))</f>
        <v>ANTIQUE</v>
      </c>
      <c r="E1592" s="72" t="s">
        <v>24</v>
      </c>
      <c r="F1592" s="121"/>
      <c r="G1592" s="121" t="s">
        <v>26</v>
      </c>
      <c r="H1592" s="62" t="str">
        <f t="shared" si="169"/>
        <v>Japonica</v>
      </c>
      <c r="I1592" s="18">
        <f t="shared" si="170"/>
        <v>0</v>
      </c>
      <c r="J1592" s="18">
        <f t="shared" si="171"/>
        <v>0</v>
      </c>
      <c r="K1592" s="18">
        <f t="shared" si="172"/>
        <v>0</v>
      </c>
      <c r="L1592" s="57" t="str">
        <f t="shared" si="173"/>
        <v>Jenny  Lind</v>
      </c>
      <c r="M1592" s="57" t="str">
        <f t="shared" si="174"/>
        <v>Jenny  Lind</v>
      </c>
      <c r="N1592" s="61" t="str">
        <f t="shared" ref="N1592:N1655" si="175">IF(ISNUMBER(SEARCH("See",$M1592)),$M1592,IF(ISNUMBER(SEARCH("(",$M1592)),LEFT($M1592,SEARCH("(",$M1592)-2),$M1592))</f>
        <v>Jenny  Lind</v>
      </c>
    </row>
    <row r="1593" spans="1:14" ht="25.15" customHeight="1" x14ac:dyDescent="0.2">
      <c r="A1593" s="70" t="s">
        <v>1303</v>
      </c>
      <c r="B1593" s="71">
        <v>1995</v>
      </c>
      <c r="C1593" s="68" t="str">
        <f>IF(ISERROR(VLOOKUP(IF(RIGHT($A1593,1)=")",LEFT($A1593,FIND(" (",$A1593)-1),$A1593),[1]ACCS!$B$2:$B$5003, 1, FALSE)), "","1")</f>
        <v/>
      </c>
      <c r="D1593" s="103" t="str">
        <f>IF($B1593="Unknown","",IF($B1593="","",IF(VALUE(LEFT($B1593,4))&lt;Calc!$J$2,"ANTIQUE","")))</f>
        <v/>
      </c>
      <c r="E1593" s="72" t="s">
        <v>24</v>
      </c>
      <c r="F1593" s="121"/>
      <c r="G1593" s="121" t="s">
        <v>26</v>
      </c>
      <c r="H1593" s="62" t="str">
        <f t="shared" si="169"/>
        <v>Japonica</v>
      </c>
      <c r="I1593" s="18">
        <f t="shared" si="170"/>
        <v>0</v>
      </c>
      <c r="J1593" s="18">
        <f t="shared" si="171"/>
        <v>0</v>
      </c>
      <c r="K1593" s="18">
        <f t="shared" si="172"/>
        <v>0</v>
      </c>
      <c r="L1593" s="57" t="str">
        <f t="shared" si="173"/>
        <v>Jenny D.</v>
      </c>
      <c r="M1593" s="57" t="str">
        <f t="shared" si="174"/>
        <v>Jenny D.</v>
      </c>
      <c r="N1593" s="61" t="str">
        <f t="shared" si="175"/>
        <v>Jenny D.</v>
      </c>
    </row>
    <row r="1594" spans="1:14" ht="25.15" customHeight="1" x14ac:dyDescent="0.2">
      <c r="A1594" s="70" t="s">
        <v>1304</v>
      </c>
      <c r="B1594" s="71">
        <v>1942</v>
      </c>
      <c r="C1594" s="68" t="str">
        <f>IF(ISERROR(VLOOKUP(IF(RIGHT($A1594,1)=")",LEFT($A1594,FIND(" (",$A1594)-1),$A1594),[1]ACCS!$B$2:$B$5003, 1, FALSE)), "","1")</f>
        <v>1</v>
      </c>
      <c r="D1594" s="103" t="str">
        <f>IF($B1594="Unknown","",IF($B1594="","",IF(VALUE(LEFT($B1594,4))&lt;Calc!$J$2,"ANTIQUE","")))</f>
        <v/>
      </c>
      <c r="E1594" s="72" t="s">
        <v>21</v>
      </c>
      <c r="F1594" s="121" t="s">
        <v>5</v>
      </c>
      <c r="G1594" s="121"/>
      <c r="H1594" s="62" t="str">
        <f t="shared" si="169"/>
        <v>Japonica</v>
      </c>
      <c r="I1594" s="18">
        <f t="shared" si="170"/>
        <v>0</v>
      </c>
      <c r="J1594" s="18">
        <f t="shared" si="171"/>
        <v>0</v>
      </c>
      <c r="K1594" s="18">
        <f t="shared" si="172"/>
        <v>0</v>
      </c>
      <c r="L1594" s="57" t="str">
        <f t="shared" si="173"/>
        <v>Jenny Jones</v>
      </c>
      <c r="M1594" s="57" t="str">
        <f t="shared" si="174"/>
        <v>Jenny Jones</v>
      </c>
      <c r="N1594" s="61" t="str">
        <f t="shared" si="175"/>
        <v>Jenny Jones</v>
      </c>
    </row>
    <row r="1595" spans="1:14" ht="25.15" customHeight="1" x14ac:dyDescent="0.2">
      <c r="A1595" s="70" t="s">
        <v>1305</v>
      </c>
      <c r="B1595" s="71">
        <v>2015</v>
      </c>
      <c r="C1595" s="68" t="str">
        <f>IF(ISERROR(VLOOKUP(IF(RIGHT($A1595,1)=")",LEFT($A1595,FIND(" (",$A1595)-1),$A1595),[1]ACCS!$B$2:$B$5003, 1, FALSE)), "","1")</f>
        <v>1</v>
      </c>
      <c r="D1595" s="103" t="str">
        <f>IF($B1595="Unknown","",IF($B1595="","",IF(VALUE(LEFT($B1595,4))&lt;Calc!$J$2,"ANTIQUE","")))</f>
        <v/>
      </c>
      <c r="E1595" s="72" t="s">
        <v>24</v>
      </c>
      <c r="G1595" s="121"/>
      <c r="H1595" s="62" t="str">
        <f t="shared" si="169"/>
        <v>Reticulata</v>
      </c>
      <c r="I1595" s="18">
        <f t="shared" si="170"/>
        <v>1</v>
      </c>
      <c r="J1595" s="18">
        <f t="shared" si="171"/>
        <v>0</v>
      </c>
      <c r="K1595" s="18">
        <f t="shared" si="172"/>
        <v>0</v>
      </c>
      <c r="L1595" s="57" t="str">
        <f t="shared" si="173"/>
        <v>Jenny Maphis</v>
      </c>
      <c r="M1595" s="57" t="str">
        <f t="shared" si="174"/>
        <v>Jenny Maphis</v>
      </c>
      <c r="N1595" s="61" t="str">
        <f t="shared" si="175"/>
        <v>Jenny Maphis</v>
      </c>
    </row>
    <row r="1596" spans="1:14" ht="25.15" customHeight="1" x14ac:dyDescent="0.2">
      <c r="A1596" s="70" t="s">
        <v>1306</v>
      </c>
      <c r="B1596" s="71">
        <v>2014</v>
      </c>
      <c r="C1596" s="68" t="str">
        <f>IF(ISERROR(VLOOKUP(IF(RIGHT($A1596,1)=")",LEFT($A1596,FIND(" (",$A1596)-1),$A1596),[1]ACCS!$B$2:$B$5003, 1, FALSE)), "","1")</f>
        <v>1</v>
      </c>
      <c r="D1596" s="103" t="str">
        <f>IF($B1596="Unknown","",IF($B1596="","",IF(VALUE(LEFT($B1596,4))&lt;Calc!$J$2,"ANTIQUE","")))</f>
        <v/>
      </c>
      <c r="E1596" s="72" t="s">
        <v>37</v>
      </c>
      <c r="F1596" s="121"/>
      <c r="G1596" s="121"/>
      <c r="H1596" s="62" t="str">
        <f t="shared" si="169"/>
        <v>Japonica</v>
      </c>
      <c r="I1596" s="18">
        <f t="shared" si="170"/>
        <v>0</v>
      </c>
      <c r="J1596" s="18">
        <f t="shared" si="171"/>
        <v>0</v>
      </c>
      <c r="K1596" s="18">
        <f t="shared" si="172"/>
        <v>0</v>
      </c>
      <c r="L1596" s="57" t="str">
        <f t="shared" si="173"/>
        <v>Jerry Conrad</v>
      </c>
      <c r="M1596" s="57" t="str">
        <f t="shared" si="174"/>
        <v>Jerry Conrad</v>
      </c>
      <c r="N1596" s="61" t="str">
        <f t="shared" si="175"/>
        <v>Jerry Conrad</v>
      </c>
    </row>
    <row r="1597" spans="1:14" ht="25.15" customHeight="1" x14ac:dyDescent="0.2">
      <c r="A1597" s="70" t="s">
        <v>1307</v>
      </c>
      <c r="B1597" s="71">
        <v>1990</v>
      </c>
      <c r="C1597" s="68" t="str">
        <f>IF(ISERROR(VLOOKUP(IF(RIGHT($A1597,1)=")",LEFT($A1597,FIND(" (",$A1597)-1),$A1597),[1]ACCS!$B$2:$B$5003, 1, FALSE)), "","1")</f>
        <v>1</v>
      </c>
      <c r="D1597" s="103" t="str">
        <f>IF($B1597="Unknown","",IF($B1597="","",IF(VALUE(LEFT($B1597,4))&lt;Calc!$J$2,"ANTIQUE","")))</f>
        <v/>
      </c>
      <c r="E1597" s="72" t="s">
        <v>21</v>
      </c>
      <c r="F1597" s="121"/>
      <c r="G1597" s="121" t="s">
        <v>26</v>
      </c>
      <c r="H1597" s="62" t="str">
        <f t="shared" ref="H1597:H1660" si="176">IF($A1597="","",IF($I1597=0,"Japonica",IF($I1597=1,"Reticulata",IF($I1597=2,"NRH",IF($I1597=3,"Sasanqua",IF($I1597=4,"Hiemalis",IF($I1597=5,"Vernalis",IF($I1597=6,"Japonica [Higo]","Specie"))))))))</f>
        <v>Japonica</v>
      </c>
      <c r="I1597" s="18">
        <f t="shared" ref="I1597:I1660" si="177">IF(NOT(ISERROR(SEARCH("(R)",$A1597))),1,IF(NOT(ISERROR(SEARCH("(H)",$A1597))),2,IF(NOT(ISERROR(SEARCH("(Sasanqua)",$A1597))),3,IF(NOT(ISERROR(SEARCH("(Hiemalis)",$A1597))),4,IF(NOT(ISERROR(SEARCH("(Vernalis)",$A1597))),5,IF(NOT(ISERROR(SEARCH("(Higo)",$A1597))),6,))))))+$J1597+K1597</f>
        <v>0</v>
      </c>
      <c r="J1597" s="18">
        <f t="shared" ref="J1597:J1660" si="178">IF(NOT(ISERROR(SEARCH("(Rusticana)",$A1597))),7,IF(NOT(ISERROR(SEARCH("(Wabisuke)",$A1597))),8,IF(NOT(ISERROR(SEARCH("(Edithae)",$A1597))),9,IF(NOT(ISERROR(SEARCH("(Oleifera)",$A1597))),10,IF(NOT(ISERROR(SEARCH("(Saluenensis)",$A1597))),11,0)))))</f>
        <v>0</v>
      </c>
      <c r="K1597" s="18">
        <f t="shared" ref="K1597:K1660" si="179">IF(NOT(ISERROR(SEARCH("(Pitardii)",$A1597))),12,IF(NOT(ISERROR(SEARCH("(Specie)",$A1597))),13,0))</f>
        <v>0</v>
      </c>
      <c r="L1597" s="57" t="str">
        <f t="shared" ref="L1597:L1660" si="180">SUBSTITUTE(SUBSTITUTE(SUBSTITUTE(SUBSTITUTE(SUBSTITUTE(SUBSTITUTE(SUBSTITUTE(SUBSTITUTE(A1597," (A)","")," (R)","")," (H)","")," (Sasanqua)","")," (Hiemalis)","")," (Vernalis)","")," (Rusticana)",""),"(Wabisuke)","")</f>
        <v>Jerry Donnan</v>
      </c>
      <c r="M1597" s="57" t="str">
        <f t="shared" ref="M1597:M1660" si="181">SUBSTITUTE(SUBSTITUTE(SUBSTITUTE(SUBSTITUTE(SUBSTITUTE($L1597," (Edithae)","")," (Oleifera)","")," (Saluenensis)","")," (Specie)","")," (Pitardii)","")</f>
        <v>Jerry Donnan</v>
      </c>
      <c r="N1597" s="61" t="str">
        <f t="shared" si="175"/>
        <v>Jerry Donnan</v>
      </c>
    </row>
    <row r="1598" spans="1:14" ht="25.15" customHeight="1" x14ac:dyDescent="0.2">
      <c r="A1598" s="70" t="s">
        <v>1308</v>
      </c>
      <c r="B1598" s="71">
        <v>1996</v>
      </c>
      <c r="C1598" s="68" t="str">
        <f>IF(ISERROR(VLOOKUP(IF(RIGHT($A1598,1)=")",LEFT($A1598,FIND(" (",$A1598)-1),$A1598),[1]ACCS!$B$2:$B$5003, 1, FALSE)), "","1")</f>
        <v>1</v>
      </c>
      <c r="D1598" s="103" t="str">
        <f>IF($B1598="Unknown","",IF($B1598="","",IF(VALUE(LEFT($B1598,4))&lt;Calc!$J$2,"ANTIQUE","")))</f>
        <v/>
      </c>
      <c r="E1598" s="72" t="s">
        <v>24</v>
      </c>
      <c r="F1598" s="121"/>
      <c r="G1598" s="121" t="s">
        <v>26</v>
      </c>
      <c r="H1598" s="62" t="str">
        <f t="shared" si="176"/>
        <v>Japonica</v>
      </c>
      <c r="I1598" s="18">
        <f t="shared" si="177"/>
        <v>0</v>
      </c>
      <c r="J1598" s="18">
        <f t="shared" si="178"/>
        <v>0</v>
      </c>
      <c r="K1598" s="18">
        <f t="shared" si="179"/>
        <v>0</v>
      </c>
      <c r="L1598" s="57" t="str">
        <f t="shared" si="180"/>
        <v>Jerry Hill</v>
      </c>
      <c r="M1598" s="57" t="str">
        <f t="shared" si="181"/>
        <v>Jerry Hill</v>
      </c>
      <c r="N1598" s="61" t="str">
        <f t="shared" si="175"/>
        <v>Jerry Hill</v>
      </c>
    </row>
    <row r="1599" spans="1:14" ht="25.15" customHeight="1" x14ac:dyDescent="0.2">
      <c r="A1599" s="70" t="s">
        <v>1309</v>
      </c>
      <c r="B1599" s="71">
        <v>1965</v>
      </c>
      <c r="C1599" s="68" t="str">
        <f>IF(ISERROR(VLOOKUP(IF(RIGHT($A1599,1)=")",LEFT($A1599,FIND(" (",$A1599)-1),$A1599),[1]ACCS!$B$2:$B$5003, 1, FALSE)), "","1")</f>
        <v>1</v>
      </c>
      <c r="D1599" s="103" t="str">
        <f>IF($B1599="Unknown","",IF($B1599="","",IF(VALUE(LEFT($B1599,4))&lt;Calc!$J$2,"ANTIQUE","")))</f>
        <v/>
      </c>
      <c r="E1599" s="72" t="s">
        <v>37</v>
      </c>
      <c r="F1599" s="121"/>
      <c r="G1599" s="121" t="s">
        <v>26</v>
      </c>
      <c r="H1599" s="62" t="str">
        <f t="shared" si="176"/>
        <v>Japonica</v>
      </c>
      <c r="I1599" s="18">
        <f t="shared" si="177"/>
        <v>0</v>
      </c>
      <c r="J1599" s="18">
        <f t="shared" si="178"/>
        <v>0</v>
      </c>
      <c r="K1599" s="18">
        <f t="shared" si="179"/>
        <v>0</v>
      </c>
      <c r="L1599" s="57" t="str">
        <f t="shared" si="180"/>
        <v>Jerry Wilson</v>
      </c>
      <c r="M1599" s="57" t="str">
        <f t="shared" si="181"/>
        <v>Jerry Wilson</v>
      </c>
      <c r="N1599" s="61" t="str">
        <f t="shared" si="175"/>
        <v>Jerry Wilson</v>
      </c>
    </row>
    <row r="1600" spans="1:14" ht="25.15" customHeight="1" x14ac:dyDescent="0.2">
      <c r="A1600" s="79" t="s">
        <v>3026</v>
      </c>
      <c r="B1600" s="71">
        <v>2021</v>
      </c>
      <c r="C1600" s="68" t="str">
        <f>IF(ISERROR(VLOOKUP(IF(RIGHT($A1600,1)=")",LEFT($A1600,FIND(" (",$A1600)-1),$A1600),[1]ACCS!$B$2:$B$5003, 1, FALSE)), "","1")</f>
        <v>1</v>
      </c>
      <c r="D1600" s="103" t="str">
        <f>IF($B1600="Unknown","",IF($B1600="","",IF(VALUE(LEFT($B1600,4))&lt;Calc!$J$2,"ANTIQUE","")))</f>
        <v/>
      </c>
      <c r="E1600" s="72" t="s">
        <v>47</v>
      </c>
      <c r="F1600" s="121"/>
      <c r="G1600" s="121"/>
      <c r="H1600" s="62" t="str">
        <f t="shared" si="176"/>
        <v>Japonica</v>
      </c>
      <c r="I1600" s="18">
        <f t="shared" si="177"/>
        <v>0</v>
      </c>
      <c r="J1600" s="18">
        <f t="shared" si="178"/>
        <v>0</v>
      </c>
      <c r="K1600" s="18">
        <f t="shared" si="179"/>
        <v>0</v>
      </c>
      <c r="L1600" s="57" t="str">
        <f t="shared" si="180"/>
        <v>Jerry's Joy</v>
      </c>
      <c r="M1600" s="57" t="str">
        <f t="shared" si="181"/>
        <v>Jerry's Joy</v>
      </c>
      <c r="N1600" s="61" t="str">
        <f t="shared" si="175"/>
        <v>Jerry's Joy</v>
      </c>
    </row>
    <row r="1601" spans="1:14" ht="25.15" customHeight="1" x14ac:dyDescent="0.2">
      <c r="A1601" s="70" t="s">
        <v>1310</v>
      </c>
      <c r="B1601" s="71">
        <v>1939</v>
      </c>
      <c r="C1601" s="68" t="str">
        <f>IF(ISERROR(VLOOKUP(IF(RIGHT($A1601,1)=")",LEFT($A1601,FIND(" (",$A1601)-1),$A1601),[1]ACCS!$B$2:$B$5003, 1, FALSE)), "","1")</f>
        <v/>
      </c>
      <c r="D1601" s="103" t="str">
        <f>IF($B1601="Unknown","",IF($B1601="","",IF(VALUE(LEFT($B1601,4))&lt;Calc!$J$2,"ANTIQUE","")))</f>
        <v/>
      </c>
      <c r="E1601" s="72" t="s">
        <v>24</v>
      </c>
      <c r="F1601" s="121"/>
      <c r="G1601" s="121"/>
      <c r="H1601" s="62" t="str">
        <f t="shared" si="176"/>
        <v>Japonica</v>
      </c>
      <c r="I1601" s="18">
        <f t="shared" si="177"/>
        <v>0</v>
      </c>
      <c r="J1601" s="18">
        <f t="shared" si="178"/>
        <v>0</v>
      </c>
      <c r="K1601" s="18">
        <f t="shared" si="179"/>
        <v>0</v>
      </c>
      <c r="L1601" s="57" t="str">
        <f t="shared" si="180"/>
        <v xml:space="preserve">Jessica </v>
      </c>
      <c r="M1601" s="57" t="str">
        <f t="shared" si="181"/>
        <v xml:space="preserve">Jessica </v>
      </c>
      <c r="N1601" s="61" t="str">
        <f t="shared" si="175"/>
        <v xml:space="preserve">Jessica </v>
      </c>
    </row>
    <row r="1602" spans="1:14" ht="25.15" customHeight="1" x14ac:dyDescent="0.2">
      <c r="A1602" s="70" t="s">
        <v>1311</v>
      </c>
      <c r="B1602" s="71">
        <v>2013</v>
      </c>
      <c r="C1602" s="68" t="str">
        <f>IF(ISERROR(VLOOKUP(IF(RIGHT($A1602,1)=")",LEFT($A1602,FIND(" (",$A1602)-1),$A1602),[1]ACCS!$B$2:$B$5003, 1, FALSE)), "","1")</f>
        <v>1</v>
      </c>
      <c r="D1602" s="103" t="str">
        <f>IF($B1602="Unknown","",IF($B1602="","",IF(VALUE(LEFT($B1602,4))&lt;Calc!$J$2,"ANTIQUE","")))</f>
        <v/>
      </c>
      <c r="E1602" s="72" t="s">
        <v>24</v>
      </c>
      <c r="F1602" s="121"/>
      <c r="G1602" s="121"/>
      <c r="H1602" s="62" t="str">
        <f t="shared" si="176"/>
        <v>Japonica</v>
      </c>
      <c r="I1602" s="18">
        <f t="shared" si="177"/>
        <v>0</v>
      </c>
      <c r="J1602" s="18">
        <f t="shared" si="178"/>
        <v>0</v>
      </c>
      <c r="K1602" s="18">
        <f t="shared" si="179"/>
        <v>0</v>
      </c>
      <c r="L1602" s="57" t="str">
        <f t="shared" si="180"/>
        <v>Jessica Beach</v>
      </c>
      <c r="M1602" s="57" t="str">
        <f t="shared" si="181"/>
        <v>Jessica Beach</v>
      </c>
      <c r="N1602" s="61" t="str">
        <f t="shared" si="175"/>
        <v>Jessica Beach</v>
      </c>
    </row>
    <row r="1603" spans="1:14" ht="25.15" customHeight="1" x14ac:dyDescent="0.2">
      <c r="A1603" s="70" t="s">
        <v>1312</v>
      </c>
      <c r="B1603" s="71">
        <v>2005</v>
      </c>
      <c r="C1603" s="68" t="str">
        <f>IF(ISERROR(VLOOKUP(IF(RIGHT($A1603,1)=")",LEFT($A1603,FIND(" (",$A1603)-1),$A1603),[1]ACCS!$B$2:$B$5003, 1, FALSE)), "","1")</f>
        <v/>
      </c>
      <c r="D1603" s="103" t="str">
        <f>IF($B1603="Unknown","",IF($B1603="","",IF(VALUE(LEFT($B1603,4))&lt;Calc!$J$2,"ANTIQUE","")))</f>
        <v/>
      </c>
      <c r="E1603" s="72" t="s">
        <v>37</v>
      </c>
      <c r="F1603" s="121"/>
      <c r="G1603" s="121" t="s">
        <v>26</v>
      </c>
      <c r="H1603" s="62" t="str">
        <f t="shared" si="176"/>
        <v>Reticulata</v>
      </c>
      <c r="I1603" s="18">
        <f t="shared" si="177"/>
        <v>1</v>
      </c>
      <c r="J1603" s="18">
        <f t="shared" si="178"/>
        <v>0</v>
      </c>
      <c r="K1603" s="18">
        <f t="shared" si="179"/>
        <v>0</v>
      </c>
      <c r="L1603" s="57" t="str">
        <f t="shared" si="180"/>
        <v>Jessica Wilson</v>
      </c>
      <c r="M1603" s="57" t="str">
        <f t="shared" si="181"/>
        <v>Jessica Wilson</v>
      </c>
      <c r="N1603" s="61" t="str">
        <f t="shared" si="175"/>
        <v>Jessica Wilson</v>
      </c>
    </row>
    <row r="1604" spans="1:14" ht="25.15" customHeight="1" x14ac:dyDescent="0.2">
      <c r="A1604" s="70" t="s">
        <v>1313</v>
      </c>
      <c r="B1604" s="71">
        <v>1950</v>
      </c>
      <c r="C1604" s="68" t="str">
        <f>IF(ISERROR(VLOOKUP(IF(RIGHT($A1604,1)=")",LEFT($A1604,FIND(" (",$A1604)-1),$A1604),[1]ACCS!$B$2:$B$5003, 1, FALSE)), "","1")</f>
        <v/>
      </c>
      <c r="D1604" s="103" t="str">
        <f>IF($B1604="Unknown","",IF($B1604="","",IF(VALUE(LEFT($B1604,4))&lt;Calc!$J$2,"ANTIQUE","")))</f>
        <v/>
      </c>
      <c r="E1604" s="72" t="s">
        <v>24</v>
      </c>
      <c r="F1604" s="121"/>
      <c r="G1604" s="121"/>
      <c r="H1604" s="62" t="str">
        <f t="shared" si="176"/>
        <v>Japonica</v>
      </c>
      <c r="I1604" s="18">
        <f t="shared" si="177"/>
        <v>0</v>
      </c>
      <c r="J1604" s="18">
        <f t="shared" si="178"/>
        <v>0</v>
      </c>
      <c r="K1604" s="18">
        <f t="shared" si="179"/>
        <v>0</v>
      </c>
      <c r="L1604" s="57" t="str">
        <f t="shared" si="180"/>
        <v>Jessie Bryson</v>
      </c>
      <c r="M1604" s="57" t="str">
        <f t="shared" si="181"/>
        <v>Jessie Bryson</v>
      </c>
      <c r="N1604" s="61" t="str">
        <f t="shared" si="175"/>
        <v>Jessie Bryson</v>
      </c>
    </row>
    <row r="1605" spans="1:14" ht="25.15" customHeight="1" x14ac:dyDescent="0.2">
      <c r="A1605" s="70" t="s">
        <v>1314</v>
      </c>
      <c r="B1605" s="71">
        <v>1960</v>
      </c>
      <c r="C1605" s="68" t="str">
        <f>IF(ISERROR(VLOOKUP(IF(RIGHT($A1605,1)=")",LEFT($A1605,FIND(" (",$A1605)-1),$A1605),[1]ACCS!$B$2:$B$5003, 1, FALSE)), "","1")</f>
        <v>1</v>
      </c>
      <c r="D1605" s="103" t="str">
        <f>IF($B1605="Unknown","",IF($B1605="","",IF(VALUE(LEFT($B1605,4))&lt;Calc!$J$2,"ANTIQUE","")))</f>
        <v/>
      </c>
      <c r="E1605" s="72" t="s">
        <v>37</v>
      </c>
      <c r="F1605" s="121"/>
      <c r="G1605" s="121"/>
      <c r="H1605" s="62" t="str">
        <f t="shared" si="176"/>
        <v>Japonica</v>
      </c>
      <c r="I1605" s="18">
        <f t="shared" si="177"/>
        <v>0</v>
      </c>
      <c r="J1605" s="18">
        <f t="shared" si="178"/>
        <v>0</v>
      </c>
      <c r="K1605" s="18">
        <f t="shared" si="179"/>
        <v>0</v>
      </c>
      <c r="L1605" s="57" t="str">
        <f t="shared" si="180"/>
        <v>Jessie Burgess</v>
      </c>
      <c r="M1605" s="57" t="str">
        <f t="shared" si="181"/>
        <v>Jessie Burgess</v>
      </c>
      <c r="N1605" s="61" t="str">
        <f t="shared" si="175"/>
        <v>Jessie Burgess</v>
      </c>
    </row>
    <row r="1606" spans="1:14" ht="25.15" customHeight="1" x14ac:dyDescent="0.2">
      <c r="A1606" s="70" t="s">
        <v>1315</v>
      </c>
      <c r="B1606" s="71">
        <v>1948</v>
      </c>
      <c r="C1606" s="68" t="str">
        <f>IF(ISERROR(VLOOKUP(IF(RIGHT($A1606,1)=")",LEFT($A1606,FIND(" (",$A1606)-1),$A1606),[1]ACCS!$B$2:$B$5003, 1, FALSE)), "","1")</f>
        <v>1</v>
      </c>
      <c r="D1606" s="103" t="str">
        <f>IF($B1606="Unknown","",IF($B1606="","",IF(VALUE(LEFT($B1606,4))&lt;Calc!$J$2,"ANTIQUE","")))</f>
        <v/>
      </c>
      <c r="E1606" s="72" t="s">
        <v>37</v>
      </c>
      <c r="F1606" s="121"/>
      <c r="G1606" s="121"/>
      <c r="H1606" s="62" t="str">
        <f t="shared" si="176"/>
        <v>Japonica</v>
      </c>
      <c r="I1606" s="18">
        <f t="shared" si="177"/>
        <v>0</v>
      </c>
      <c r="J1606" s="18">
        <f t="shared" si="178"/>
        <v>0</v>
      </c>
      <c r="K1606" s="18">
        <f t="shared" si="179"/>
        <v>0</v>
      </c>
      <c r="L1606" s="57" t="str">
        <f t="shared" si="180"/>
        <v>Jessie Katz</v>
      </c>
      <c r="M1606" s="57" t="str">
        <f t="shared" si="181"/>
        <v>Jessie Katz</v>
      </c>
      <c r="N1606" s="61" t="str">
        <f t="shared" si="175"/>
        <v>Jessie Katz</v>
      </c>
    </row>
    <row r="1607" spans="1:14" ht="25.15" customHeight="1" x14ac:dyDescent="0.2">
      <c r="A1607" s="70" t="s">
        <v>1316</v>
      </c>
      <c r="B1607" s="71">
        <v>2019</v>
      </c>
      <c r="C1607" s="68" t="str">
        <f>IF(ISERROR(VLOOKUP(IF(RIGHT($A1607,1)=")",LEFT($A1607,FIND(" (",$A1607)-1),$A1607),[1]ACCS!$B$2:$B$5003, 1, FALSE)), "","1")</f>
        <v>1</v>
      </c>
      <c r="D1607" s="103" t="str">
        <f>IF($B1607="Unknown","",IF($B1607="","",IF(VALUE(LEFT($B1607,4))&lt;Calc!$J$2,"ANTIQUE","")))</f>
        <v/>
      </c>
      <c r="E1607" s="72" t="s">
        <v>37</v>
      </c>
      <c r="F1607" s="121"/>
      <c r="G1607" s="121"/>
      <c r="H1607" s="62" t="str">
        <f t="shared" si="176"/>
        <v>Japonica</v>
      </c>
      <c r="I1607" s="18">
        <f t="shared" si="177"/>
        <v>0</v>
      </c>
      <c r="J1607" s="18">
        <f t="shared" si="178"/>
        <v>0</v>
      </c>
      <c r="K1607" s="18">
        <f t="shared" si="179"/>
        <v>0</v>
      </c>
      <c r="L1607" s="57" t="str">
        <f t="shared" si="180"/>
        <v>Jet Around</v>
      </c>
      <c r="M1607" s="57" t="str">
        <f t="shared" si="181"/>
        <v>Jet Around</v>
      </c>
      <c r="N1607" s="61" t="str">
        <f t="shared" si="175"/>
        <v>Jet Around</v>
      </c>
    </row>
    <row r="1608" spans="1:14" ht="25.15" customHeight="1" x14ac:dyDescent="0.2">
      <c r="A1608" s="70" t="s">
        <v>1317</v>
      </c>
      <c r="B1608" s="71">
        <v>1972</v>
      </c>
      <c r="C1608" s="68" t="str">
        <f>IF(ISERROR(VLOOKUP(IF(RIGHT($A1608,1)=")",LEFT($A1608,FIND(" (",$A1608)-1),$A1608),[1]ACCS!$B$2:$B$5003, 1, FALSE)), "","1")</f>
        <v>1</v>
      </c>
      <c r="D1608" s="103" t="str">
        <f>IF($B1608="Unknown","",IF($B1608="","",IF(VALUE(LEFT($B1608,4))&lt;Calc!$J$2,"ANTIQUE","")))</f>
        <v/>
      </c>
      <c r="E1608" s="72" t="s">
        <v>37</v>
      </c>
      <c r="F1608" s="121"/>
      <c r="G1608" s="121"/>
      <c r="H1608" s="62" t="str">
        <f t="shared" si="176"/>
        <v>Japonica</v>
      </c>
      <c r="I1608" s="18">
        <f t="shared" si="177"/>
        <v>0</v>
      </c>
      <c r="J1608" s="18">
        <f t="shared" si="178"/>
        <v>0</v>
      </c>
      <c r="K1608" s="18">
        <f t="shared" si="179"/>
        <v>0</v>
      </c>
      <c r="L1608" s="57" t="str">
        <f t="shared" si="180"/>
        <v>Jewel Bailey</v>
      </c>
      <c r="M1608" s="57" t="str">
        <f t="shared" si="181"/>
        <v>Jewel Bailey</v>
      </c>
      <c r="N1608" s="61" t="str">
        <f t="shared" si="175"/>
        <v>Jewel Bailey</v>
      </c>
    </row>
    <row r="1609" spans="1:14" ht="25.15" customHeight="1" x14ac:dyDescent="0.2">
      <c r="A1609" s="70" t="s">
        <v>1318</v>
      </c>
      <c r="B1609" s="71">
        <v>1974</v>
      </c>
      <c r="C1609" s="68" t="str">
        <f>IF(ISERROR(VLOOKUP(IF(RIGHT($A1609,1)=")",LEFT($A1609,FIND(" (",$A1609)-1),$A1609),[1]ACCS!$B$2:$B$5003, 1, FALSE)), "","1")</f>
        <v/>
      </c>
      <c r="D1609" s="103" t="str">
        <f>IF($B1609="Unknown","",IF($B1609="","",IF(VALUE(LEFT($B1609,4))&lt;Calc!$J$2,"ANTIQUE","")))</f>
        <v/>
      </c>
      <c r="E1609" s="72" t="s">
        <v>37</v>
      </c>
      <c r="F1609" s="121"/>
      <c r="G1609" s="121"/>
      <c r="H1609" s="62" t="str">
        <f t="shared" si="176"/>
        <v>Japonica</v>
      </c>
      <c r="I1609" s="18">
        <f t="shared" si="177"/>
        <v>0</v>
      </c>
      <c r="J1609" s="18">
        <f t="shared" si="178"/>
        <v>0</v>
      </c>
      <c r="K1609" s="18">
        <f t="shared" si="179"/>
        <v>0</v>
      </c>
      <c r="L1609" s="57" t="str">
        <f t="shared" si="180"/>
        <v>Jezebel</v>
      </c>
      <c r="M1609" s="57" t="str">
        <f t="shared" si="181"/>
        <v>Jezebel</v>
      </c>
      <c r="N1609" s="61" t="str">
        <f t="shared" si="175"/>
        <v>Jezebel</v>
      </c>
    </row>
    <row r="1610" spans="1:14" ht="25.15" customHeight="1" x14ac:dyDescent="0.2">
      <c r="A1610" s="70" t="s">
        <v>2916</v>
      </c>
      <c r="B1610" s="71">
        <v>1966</v>
      </c>
      <c r="C1610" s="68" t="str">
        <f>IF(ISERROR(VLOOKUP(IF(RIGHT($A1610,1)=")",LEFT($A1610,FIND(" (",$A1610)-1),$A1610),[1]ACCS!$B$2:$B$5003, 1, FALSE)), "","1")</f>
        <v/>
      </c>
      <c r="D1610" s="103" t="str">
        <f>IF($B1610="Unknown","",IF($B1610="","",IF(VALUE(LEFT($B1610,4))&lt;Calc!$J$2,"ANTIQUE","")))</f>
        <v/>
      </c>
      <c r="E1610" s="72" t="s">
        <v>29</v>
      </c>
      <c r="F1610" s="121"/>
      <c r="G1610" s="121"/>
      <c r="H1610" s="62" t="str">
        <f t="shared" si="176"/>
        <v>Japonica</v>
      </c>
      <c r="I1610" s="18">
        <f t="shared" si="177"/>
        <v>0</v>
      </c>
      <c r="J1610" s="18">
        <f t="shared" si="178"/>
        <v>0</v>
      </c>
      <c r="K1610" s="18">
        <f t="shared" si="179"/>
        <v>0</v>
      </c>
      <c r="L1610" s="57" t="str">
        <f t="shared" si="180"/>
        <v>Jil Freeman</v>
      </c>
      <c r="M1610" s="57" t="str">
        <f t="shared" si="181"/>
        <v>Jil Freeman</v>
      </c>
      <c r="N1610" s="61" t="str">
        <f t="shared" si="175"/>
        <v>Jil Freeman</v>
      </c>
    </row>
    <row r="1611" spans="1:14" ht="25.15" customHeight="1" x14ac:dyDescent="0.2">
      <c r="A1611" s="70" t="s">
        <v>1319</v>
      </c>
      <c r="B1611" s="71">
        <v>2019</v>
      </c>
      <c r="C1611" s="68" t="str">
        <f>IF(ISERROR(VLOOKUP(IF(RIGHT($A1611,1)=")",LEFT($A1611,FIND(" (",$A1611)-1),$A1611),[1]ACCS!$B$2:$B$5003, 1, FALSE)), "","1")</f>
        <v>1</v>
      </c>
      <c r="D1611" s="103" t="str">
        <f>IF($B1611="Unknown","",IF($B1611="","",IF(VALUE(LEFT($B1611,4))&lt;Calc!$J$2,"ANTIQUE","")))</f>
        <v/>
      </c>
      <c r="E1611" s="72" t="s">
        <v>61</v>
      </c>
      <c r="F1611" s="121" t="s">
        <v>5</v>
      </c>
      <c r="G1611" s="121"/>
      <c r="H1611" s="62" t="str">
        <f t="shared" si="176"/>
        <v>NRH</v>
      </c>
      <c r="I1611" s="18">
        <f t="shared" si="177"/>
        <v>2</v>
      </c>
      <c r="J1611" s="18">
        <f t="shared" si="178"/>
        <v>0</v>
      </c>
      <c r="K1611" s="18">
        <f t="shared" si="179"/>
        <v>0</v>
      </c>
      <c r="L1611" s="57" t="str">
        <f t="shared" si="180"/>
        <v>Jill's Jewel</v>
      </c>
      <c r="M1611" s="57" t="str">
        <f t="shared" si="181"/>
        <v>Jill's Jewel</v>
      </c>
      <c r="N1611" s="61" t="str">
        <f t="shared" si="175"/>
        <v>Jill's Jewel</v>
      </c>
    </row>
    <row r="1612" spans="1:14" ht="25.15" customHeight="1" x14ac:dyDescent="0.2">
      <c r="A1612" s="70" t="s">
        <v>1320</v>
      </c>
      <c r="B1612" s="71">
        <v>1975</v>
      </c>
      <c r="C1612" s="68" t="str">
        <f>IF(ISERROR(VLOOKUP(IF(RIGHT($A1612,1)=")",LEFT($A1612,FIND(" (",$A1612)-1),$A1612),[1]ACCS!$B$2:$B$5003, 1, FALSE)), "","1")</f>
        <v>1</v>
      </c>
      <c r="D1612" s="103" t="str">
        <f>IF($B1612="Unknown","",IF($B1612="","",IF(VALUE(LEFT($B1612,4))&lt;Calc!$J$2,"ANTIQUE","")))</f>
        <v/>
      </c>
      <c r="E1612" s="72" t="s">
        <v>29</v>
      </c>
      <c r="F1612" s="121"/>
      <c r="G1612" s="121"/>
      <c r="H1612" s="62" t="str">
        <f t="shared" si="176"/>
        <v>Reticulata</v>
      </c>
      <c r="I1612" s="18">
        <f t="shared" si="177"/>
        <v>1</v>
      </c>
      <c r="J1612" s="18">
        <f t="shared" si="178"/>
        <v>0</v>
      </c>
      <c r="K1612" s="18">
        <f t="shared" si="179"/>
        <v>0</v>
      </c>
      <c r="L1612" s="57" t="str">
        <f t="shared" si="180"/>
        <v>Jim Berg</v>
      </c>
      <c r="M1612" s="57" t="str">
        <f t="shared" si="181"/>
        <v>Jim Berg</v>
      </c>
      <c r="N1612" s="61" t="str">
        <f t="shared" si="175"/>
        <v>Jim Berg</v>
      </c>
    </row>
    <row r="1613" spans="1:14" ht="25.15" customHeight="1" x14ac:dyDescent="0.2">
      <c r="A1613" s="70" t="s">
        <v>3005</v>
      </c>
      <c r="B1613" s="71">
        <v>2020</v>
      </c>
      <c r="C1613" s="68" t="str">
        <f>IF(ISERROR(VLOOKUP(IF(RIGHT($A1613,1)=")",LEFT($A1613,FIND(" (",$A1613)-1),$A1613),[1]ACCS!$B$2:$B$5003, 1, FALSE)), "","1")</f>
        <v>1</v>
      </c>
      <c r="D1613" s="103" t="str">
        <f>IF($B1613="Unknown","",IF($B1613="","",IF(VALUE(LEFT($B1613,4))&lt;Calc!$J$2,"ANTIQUE","")))</f>
        <v/>
      </c>
      <c r="E1613" s="72" t="s">
        <v>24</v>
      </c>
      <c r="F1613" s="121"/>
      <c r="G1613" s="121" t="s">
        <v>26</v>
      </c>
      <c r="H1613" s="62" t="str">
        <f t="shared" si="176"/>
        <v>NRH</v>
      </c>
      <c r="I1613" s="18">
        <f t="shared" si="177"/>
        <v>2</v>
      </c>
      <c r="J1613" s="18">
        <f t="shared" si="178"/>
        <v>0</v>
      </c>
      <c r="K1613" s="18">
        <f t="shared" si="179"/>
        <v>0</v>
      </c>
      <c r="L1613" s="57" t="str">
        <f t="shared" si="180"/>
        <v>Jim Campbell</v>
      </c>
      <c r="M1613" s="57" t="str">
        <f t="shared" si="181"/>
        <v>Jim Campbell</v>
      </c>
      <c r="N1613" s="61" t="str">
        <f t="shared" si="175"/>
        <v>Jim Campbell</v>
      </c>
    </row>
    <row r="1614" spans="1:14" ht="25.15" customHeight="1" x14ac:dyDescent="0.2">
      <c r="A1614" s="70" t="s">
        <v>1321</v>
      </c>
      <c r="B1614" s="71">
        <v>2018</v>
      </c>
      <c r="C1614" s="68" t="str">
        <f>IF(ISERROR(VLOOKUP(IF(RIGHT($A1614,1)=")",LEFT($A1614,FIND(" (",$A1614)-1),$A1614),[1]ACCS!$B$2:$B$5003, 1, FALSE)), "","1")</f>
        <v>1</v>
      </c>
      <c r="D1614" s="103" t="str">
        <f>IF($B1614="Unknown","",IF($B1614="","",IF(VALUE(LEFT($B1614,4))&lt;Calc!$J$2,"ANTIQUE","")))</f>
        <v/>
      </c>
      <c r="E1614" s="72" t="s">
        <v>37</v>
      </c>
      <c r="F1614" s="121"/>
      <c r="G1614" s="121"/>
      <c r="H1614" s="62" t="str">
        <f t="shared" si="176"/>
        <v>Japonica</v>
      </c>
      <c r="I1614" s="18">
        <f t="shared" si="177"/>
        <v>0</v>
      </c>
      <c r="J1614" s="18">
        <f t="shared" si="178"/>
        <v>0</v>
      </c>
      <c r="K1614" s="18">
        <f t="shared" si="179"/>
        <v>0</v>
      </c>
      <c r="L1614" s="57" t="str">
        <f t="shared" si="180"/>
        <v>Jim Chavaux</v>
      </c>
      <c r="M1614" s="57" t="str">
        <f t="shared" si="181"/>
        <v>Jim Chavaux</v>
      </c>
      <c r="N1614" s="61" t="str">
        <f t="shared" si="175"/>
        <v>Jim Chavaux</v>
      </c>
    </row>
    <row r="1615" spans="1:14" ht="25.15" customHeight="1" x14ac:dyDescent="0.2">
      <c r="A1615" s="78" t="s">
        <v>3087</v>
      </c>
      <c r="B1615" s="71">
        <v>2021</v>
      </c>
      <c r="C1615" s="68" t="str">
        <f>IF(ISERROR(VLOOKUP(IF(RIGHT($A1615,1)=")",LEFT($A1615,FIND(" (",$A1615)-1),$A1615),[1]ACCS!$B$2:$B$5003, 1, FALSE)), "","1")</f>
        <v>1</v>
      </c>
      <c r="D1615" s="103" t="str">
        <f>IF($B1615="Unknown","",IF($B1615="","",IF(VALUE(LEFT($B1615,4))&lt;Calc!$J$2,"ANTIQUE","")))</f>
        <v/>
      </c>
      <c r="E1615" s="72" t="s">
        <v>29</v>
      </c>
      <c r="F1615" s="121"/>
      <c r="G1615" s="121"/>
      <c r="H1615" s="62" t="str">
        <f t="shared" si="176"/>
        <v>Japonica</v>
      </c>
      <c r="I1615" s="18">
        <f t="shared" si="177"/>
        <v>0</v>
      </c>
      <c r="J1615" s="18">
        <f t="shared" si="178"/>
        <v>0</v>
      </c>
      <c r="K1615" s="18">
        <f t="shared" si="179"/>
        <v>0</v>
      </c>
      <c r="L1615" s="57" t="str">
        <f t="shared" si="180"/>
        <v>Jim Dickson</v>
      </c>
      <c r="M1615" s="57" t="str">
        <f t="shared" si="181"/>
        <v>Jim Dickson</v>
      </c>
      <c r="N1615" s="61" t="str">
        <f t="shared" si="175"/>
        <v>Jim Dickson</v>
      </c>
    </row>
    <row r="1616" spans="1:14" ht="25.15" customHeight="1" x14ac:dyDescent="0.2">
      <c r="A1616" s="70" t="s">
        <v>1322</v>
      </c>
      <c r="B1616" s="71">
        <v>1994</v>
      </c>
      <c r="C1616" s="68" t="str">
        <f>IF(ISERROR(VLOOKUP(IF(RIGHT($A1616,1)=")",LEFT($A1616,FIND(" (",$A1616)-1),$A1616),[1]ACCS!$B$2:$B$5003, 1, FALSE)), "","1")</f>
        <v/>
      </c>
      <c r="D1616" s="103" t="str">
        <f>IF($B1616="Unknown","",IF($B1616="","",IF(VALUE(LEFT($B1616,4))&lt;Calc!$J$2,"ANTIQUE","")))</f>
        <v/>
      </c>
      <c r="E1616" s="72" t="s">
        <v>24</v>
      </c>
      <c r="F1616" s="121"/>
      <c r="G1616" s="121"/>
      <c r="H1616" s="62" t="str">
        <f t="shared" si="176"/>
        <v>Japonica</v>
      </c>
      <c r="I1616" s="18">
        <f t="shared" si="177"/>
        <v>0</v>
      </c>
      <c r="J1616" s="18">
        <f t="shared" si="178"/>
        <v>0</v>
      </c>
      <c r="K1616" s="18">
        <f t="shared" si="179"/>
        <v>0</v>
      </c>
      <c r="L1616" s="57" t="str">
        <f t="shared" si="180"/>
        <v>Jim Finlay's Fragrant</v>
      </c>
      <c r="M1616" s="57" t="str">
        <f t="shared" si="181"/>
        <v>Jim Finlay's Fragrant</v>
      </c>
      <c r="N1616" s="61" t="str">
        <f t="shared" si="175"/>
        <v>Jim Finlay's Fragrant</v>
      </c>
    </row>
    <row r="1617" spans="1:14" ht="25.15" customHeight="1" x14ac:dyDescent="0.2">
      <c r="A1617" s="70" t="s">
        <v>1323</v>
      </c>
      <c r="B1617" s="71">
        <v>2003</v>
      </c>
      <c r="C1617" s="68" t="str">
        <f>IF(ISERROR(VLOOKUP(IF(RIGHT($A1617,1)=")",LEFT($A1617,FIND(" (",$A1617)-1),$A1617),[1]ACCS!$B$2:$B$5003, 1, FALSE)), "","1")</f>
        <v>1</v>
      </c>
      <c r="D1617" s="103" t="str">
        <f>IF($B1617="Unknown","",IF($B1617="","",IF(VALUE(LEFT($B1617,4))&lt;Calc!$J$2,"ANTIQUE","")))</f>
        <v/>
      </c>
      <c r="E1617" s="72" t="s">
        <v>37</v>
      </c>
      <c r="F1617" s="121"/>
      <c r="G1617" s="121"/>
      <c r="H1617" s="62" t="str">
        <f t="shared" si="176"/>
        <v>Japonica</v>
      </c>
      <c r="I1617" s="18">
        <f t="shared" si="177"/>
        <v>0</v>
      </c>
      <c r="J1617" s="18">
        <f t="shared" si="178"/>
        <v>0</v>
      </c>
      <c r="K1617" s="18">
        <f t="shared" si="179"/>
        <v>0</v>
      </c>
      <c r="L1617" s="57" t="str">
        <f t="shared" si="180"/>
        <v>Jim Habel</v>
      </c>
      <c r="M1617" s="57" t="str">
        <f t="shared" si="181"/>
        <v>Jim Habel</v>
      </c>
      <c r="N1617" s="61" t="str">
        <f t="shared" si="175"/>
        <v>Jim Habel</v>
      </c>
    </row>
    <row r="1618" spans="1:14" ht="25.15" customHeight="1" x14ac:dyDescent="0.2">
      <c r="A1618" s="70" t="s">
        <v>1324</v>
      </c>
      <c r="B1618" s="71">
        <v>2009</v>
      </c>
      <c r="C1618" s="68" t="str">
        <f>IF(ISERROR(VLOOKUP(IF(RIGHT($A1618,1)=")",LEFT($A1618,FIND(" (",$A1618)-1),$A1618),[1]ACCS!$B$2:$B$5003, 1, FALSE)), "","1")</f>
        <v>1</v>
      </c>
      <c r="D1618" s="103" t="str">
        <f>IF($B1618="Unknown","",IF($B1618="","",IF(VALUE(LEFT($B1618,4))&lt;Calc!$J$2,"ANTIQUE","")))</f>
        <v/>
      </c>
      <c r="E1618" s="72" t="s">
        <v>24</v>
      </c>
      <c r="F1618" s="121"/>
      <c r="G1618" s="121"/>
      <c r="H1618" s="62" t="str">
        <f t="shared" si="176"/>
        <v>Japonica</v>
      </c>
      <c r="I1618" s="18">
        <f t="shared" si="177"/>
        <v>0</v>
      </c>
      <c r="J1618" s="18">
        <f t="shared" si="178"/>
        <v>0</v>
      </c>
      <c r="K1618" s="18">
        <f t="shared" si="179"/>
        <v>0</v>
      </c>
      <c r="L1618" s="57" t="str">
        <f t="shared" si="180"/>
        <v>Jim McCormack</v>
      </c>
      <c r="M1618" s="57" t="str">
        <f t="shared" si="181"/>
        <v>Jim McCormack</v>
      </c>
      <c r="N1618" s="61" t="str">
        <f t="shared" si="175"/>
        <v>Jim McCormack</v>
      </c>
    </row>
    <row r="1619" spans="1:14" ht="25.15" customHeight="1" x14ac:dyDescent="0.2">
      <c r="A1619" s="70" t="s">
        <v>1325</v>
      </c>
      <c r="B1619" s="71">
        <v>1998</v>
      </c>
      <c r="C1619" s="68" t="str">
        <f>IF(ISERROR(VLOOKUP(IF(RIGHT($A1619,1)=")",LEFT($A1619,FIND(" (",$A1619)-1),$A1619),[1]ACCS!$B$2:$B$5003, 1, FALSE)), "","1")</f>
        <v>1</v>
      </c>
      <c r="D1619" s="103" t="str">
        <f>IF($B1619="Unknown","",IF($B1619="","",IF(VALUE(LEFT($B1619,4))&lt;Calc!$J$2,"ANTIQUE","")))</f>
        <v/>
      </c>
      <c r="E1619" s="72" t="s">
        <v>29</v>
      </c>
      <c r="F1619" s="121"/>
      <c r="G1619" s="121"/>
      <c r="H1619" s="62" t="str">
        <f t="shared" si="176"/>
        <v>Reticulata</v>
      </c>
      <c r="I1619" s="18">
        <f t="shared" si="177"/>
        <v>1</v>
      </c>
      <c r="J1619" s="18">
        <f t="shared" si="178"/>
        <v>0</v>
      </c>
      <c r="K1619" s="18">
        <f t="shared" si="179"/>
        <v>0</v>
      </c>
      <c r="L1619" s="57" t="str">
        <f t="shared" si="180"/>
        <v>Jim Pinkerton</v>
      </c>
      <c r="M1619" s="57" t="str">
        <f t="shared" si="181"/>
        <v>Jim Pinkerton</v>
      </c>
      <c r="N1619" s="61" t="str">
        <f t="shared" si="175"/>
        <v>Jim Pinkerton</v>
      </c>
    </row>
    <row r="1620" spans="1:14" ht="25.15" customHeight="1" x14ac:dyDescent="0.2">
      <c r="A1620" s="70" t="s">
        <v>1326</v>
      </c>
      <c r="B1620" s="71">
        <v>2013</v>
      </c>
      <c r="C1620" s="68" t="str">
        <f>IF(ISERROR(VLOOKUP(IF(RIGHT($A1620,1)=")",LEFT($A1620,FIND(" (",$A1620)-1),$A1620),[1]ACCS!$B$2:$B$5003, 1, FALSE)), "","1")</f>
        <v>1</v>
      </c>
      <c r="D1620" s="103" t="str">
        <f>IF($B1620="Unknown","",IF($B1620="","",IF(VALUE(LEFT($B1620,4))&lt;Calc!$J$2,"ANTIQUE","")))</f>
        <v/>
      </c>
      <c r="E1620" s="72" t="s">
        <v>29</v>
      </c>
      <c r="F1620" s="121"/>
      <c r="G1620" s="121"/>
      <c r="H1620" s="62" t="str">
        <f t="shared" si="176"/>
        <v>Reticulata</v>
      </c>
      <c r="I1620" s="18">
        <f t="shared" si="177"/>
        <v>1</v>
      </c>
      <c r="J1620" s="18">
        <f t="shared" si="178"/>
        <v>0</v>
      </c>
      <c r="K1620" s="18">
        <f t="shared" si="179"/>
        <v>0</v>
      </c>
      <c r="L1620" s="57" t="str">
        <f t="shared" si="180"/>
        <v>Jim Smelley</v>
      </c>
      <c r="M1620" s="57" t="str">
        <f t="shared" si="181"/>
        <v>Jim Smelley</v>
      </c>
      <c r="N1620" s="61" t="str">
        <f t="shared" si="175"/>
        <v>Jim Smelley</v>
      </c>
    </row>
    <row r="1621" spans="1:14" ht="25.15" customHeight="1" x14ac:dyDescent="0.2">
      <c r="A1621" s="70" t="s">
        <v>1327</v>
      </c>
      <c r="B1621" s="71">
        <v>2015</v>
      </c>
      <c r="C1621" s="68" t="str">
        <f>IF(ISERROR(VLOOKUP(IF(RIGHT($A1621,1)=")",LEFT($A1621,FIND(" (",$A1621)-1),$A1621),[1]ACCS!$B$2:$B$5003, 1, FALSE)), "","1")</f>
        <v>1</v>
      </c>
      <c r="D1621" s="103" t="str">
        <f>IF($B1621="Unknown","",IF($B1621="","",IF(VALUE(LEFT($B1621,4))&lt;Calc!$J$2,"ANTIQUE","")))</f>
        <v/>
      </c>
      <c r="E1621" s="72" t="s">
        <v>37</v>
      </c>
      <c r="F1621" s="121"/>
      <c r="G1621" s="121"/>
      <c r="H1621" s="62" t="str">
        <f t="shared" si="176"/>
        <v>Japonica</v>
      </c>
      <c r="I1621" s="18">
        <f t="shared" si="177"/>
        <v>0</v>
      </c>
      <c r="J1621" s="18">
        <f t="shared" si="178"/>
        <v>0</v>
      </c>
      <c r="K1621" s="18">
        <f t="shared" si="179"/>
        <v>0</v>
      </c>
      <c r="L1621" s="57" t="str">
        <f t="shared" si="180"/>
        <v>Jim Smith</v>
      </c>
      <c r="M1621" s="57" t="str">
        <f t="shared" si="181"/>
        <v>Jim Smith</v>
      </c>
      <c r="N1621" s="61" t="str">
        <f t="shared" si="175"/>
        <v>Jim Smith</v>
      </c>
    </row>
    <row r="1622" spans="1:14" ht="25.15" customHeight="1" x14ac:dyDescent="0.2">
      <c r="A1622" s="70" t="s">
        <v>1328</v>
      </c>
      <c r="B1622" s="71">
        <v>2001</v>
      </c>
      <c r="C1622" s="68" t="str">
        <f>IF(ISERROR(VLOOKUP(IF(RIGHT($A1622,1)=")",LEFT($A1622,FIND(" (",$A1622)-1),$A1622),[1]ACCS!$B$2:$B$5003, 1, FALSE)), "","1")</f>
        <v>1</v>
      </c>
      <c r="D1622" s="103" t="str">
        <f>IF($B1622="Unknown","",IF($B1622="","",IF(VALUE(LEFT($B1622,4))&lt;Calc!$J$2,"ANTIQUE","")))</f>
        <v/>
      </c>
      <c r="E1622" s="72" t="s">
        <v>47</v>
      </c>
      <c r="F1622" s="121"/>
      <c r="G1622" s="121" t="s">
        <v>26</v>
      </c>
      <c r="H1622" s="62" t="str">
        <f t="shared" si="176"/>
        <v>Japonica</v>
      </c>
      <c r="I1622" s="18">
        <f t="shared" si="177"/>
        <v>0</v>
      </c>
      <c r="J1622" s="18">
        <f t="shared" si="178"/>
        <v>0</v>
      </c>
      <c r="K1622" s="18">
        <f t="shared" si="179"/>
        <v>0</v>
      </c>
      <c r="L1622" s="57" t="str">
        <f t="shared" si="180"/>
        <v>Jimbo</v>
      </c>
      <c r="M1622" s="57" t="str">
        <f t="shared" si="181"/>
        <v>Jimbo</v>
      </c>
      <c r="N1622" s="61" t="str">
        <f t="shared" si="175"/>
        <v>Jimbo</v>
      </c>
    </row>
    <row r="1623" spans="1:14" ht="25.15" customHeight="1" x14ac:dyDescent="0.2">
      <c r="A1623" s="70" t="s">
        <v>3039</v>
      </c>
      <c r="B1623" s="71">
        <v>2021</v>
      </c>
      <c r="C1623" s="68" t="str">
        <f>IF(ISERROR(VLOOKUP(IF(RIGHT($A1623,1)=")",LEFT($A1623,FIND(" (",$A1623)-1),$A1623),[1]ACCS!$B$2:$B$5003, 1, FALSE)), "","1")</f>
        <v>1</v>
      </c>
      <c r="D1623" s="103" t="str">
        <f>IF($B1623="Unknown","",IF($B1623="","",IF(VALUE(LEFT($B1623,4))&lt;Calc!$J$2,"ANTIQUE","")))</f>
        <v/>
      </c>
      <c r="E1623" s="72" t="s">
        <v>37</v>
      </c>
      <c r="F1623" s="121"/>
      <c r="G1623" s="121"/>
      <c r="H1623" s="62" t="str">
        <f t="shared" si="176"/>
        <v>Japonica</v>
      </c>
      <c r="I1623" s="18">
        <f t="shared" si="177"/>
        <v>0</v>
      </c>
      <c r="J1623" s="18">
        <f t="shared" si="178"/>
        <v>0</v>
      </c>
      <c r="K1623" s="18">
        <f t="shared" si="179"/>
        <v>0</v>
      </c>
      <c r="L1623" s="57" t="str">
        <f t="shared" si="180"/>
        <v>Jimbo's Tama</v>
      </c>
      <c r="M1623" s="57" t="str">
        <f t="shared" si="181"/>
        <v>Jimbo's Tama</v>
      </c>
      <c r="N1623" s="61" t="str">
        <f t="shared" si="175"/>
        <v>Jimbo's Tama</v>
      </c>
    </row>
    <row r="1624" spans="1:14" ht="25.15" customHeight="1" x14ac:dyDescent="0.2">
      <c r="A1624" s="70" t="s">
        <v>1329</v>
      </c>
      <c r="B1624" s="71">
        <v>2018</v>
      </c>
      <c r="C1624" s="68" t="str">
        <f>IF(ISERROR(VLOOKUP(IF(RIGHT($A1624,1)=")",LEFT($A1624,FIND(" (",$A1624)-1),$A1624),[1]ACCS!$B$2:$B$5003, 1, FALSE)), "","1")</f>
        <v>1</v>
      </c>
      <c r="D1624" s="103" t="str">
        <f>IF($B1624="Unknown","",IF($B1624="","",IF(VALUE(LEFT($B1624,4))&lt;Calc!$J$2,"ANTIQUE","")))</f>
        <v/>
      </c>
      <c r="E1624" s="72" t="s">
        <v>24</v>
      </c>
      <c r="F1624" s="121"/>
      <c r="G1624" s="121"/>
      <c r="H1624" s="62" t="str">
        <f t="shared" si="176"/>
        <v>Japonica</v>
      </c>
      <c r="I1624" s="18">
        <f t="shared" si="177"/>
        <v>0</v>
      </c>
      <c r="J1624" s="18">
        <f t="shared" si="178"/>
        <v>0</v>
      </c>
      <c r="K1624" s="18">
        <f t="shared" si="179"/>
        <v>0</v>
      </c>
      <c r="L1624" s="57" t="str">
        <f t="shared" si="180"/>
        <v>Jimmy Carter</v>
      </c>
      <c r="M1624" s="57" t="str">
        <f t="shared" si="181"/>
        <v>Jimmy Carter</v>
      </c>
      <c r="N1624" s="61" t="str">
        <f t="shared" si="175"/>
        <v>Jimmy Carter</v>
      </c>
    </row>
    <row r="1625" spans="1:14" ht="25.15" customHeight="1" x14ac:dyDescent="0.2">
      <c r="A1625" s="70" t="s">
        <v>1330</v>
      </c>
      <c r="B1625" s="71">
        <v>1960</v>
      </c>
      <c r="C1625" s="68" t="str">
        <f>IF(ISERROR(VLOOKUP(IF(RIGHT($A1625,1)=")",LEFT($A1625,FIND(" (",$A1625)-1),$A1625),[1]ACCS!$B$2:$B$5003, 1, FALSE)), "","1")</f>
        <v>1</v>
      </c>
      <c r="D1625" s="103" t="str">
        <f>IF($B1625="Unknown","",IF($B1625="","",IF(VALUE(LEFT($B1625,4))&lt;Calc!$J$2,"ANTIQUE","")))</f>
        <v/>
      </c>
      <c r="E1625" s="72" t="s">
        <v>37</v>
      </c>
      <c r="F1625" s="121"/>
      <c r="G1625" s="121"/>
      <c r="H1625" s="62" t="str">
        <f t="shared" si="176"/>
        <v>NRH</v>
      </c>
      <c r="I1625" s="18">
        <f t="shared" si="177"/>
        <v>2</v>
      </c>
      <c r="J1625" s="18">
        <f t="shared" si="178"/>
        <v>0</v>
      </c>
      <c r="K1625" s="18">
        <f t="shared" si="179"/>
        <v>0</v>
      </c>
      <c r="L1625" s="57" t="str">
        <f t="shared" si="180"/>
        <v>Jimmy James</v>
      </c>
      <c r="M1625" s="57" t="str">
        <f t="shared" si="181"/>
        <v>Jimmy James</v>
      </c>
      <c r="N1625" s="61" t="str">
        <f t="shared" si="175"/>
        <v>Jimmy James</v>
      </c>
    </row>
    <row r="1626" spans="1:14" ht="25.15" customHeight="1" x14ac:dyDescent="0.2">
      <c r="A1626" s="70" t="s">
        <v>1331</v>
      </c>
      <c r="B1626" s="71">
        <v>2012</v>
      </c>
      <c r="C1626" s="68" t="str">
        <f>IF(ISERROR(VLOOKUP(IF(RIGHT($A1626,1)=")",LEFT($A1626,FIND(" (",$A1626)-1),$A1626),[1]ACCS!$B$2:$B$5003, 1, FALSE)), "","1")</f>
        <v/>
      </c>
      <c r="D1626" s="103" t="str">
        <f>IF($B1626="Unknown","",IF($B1626="","",IF(VALUE(LEFT($B1626,4))&lt;Calc!$J$2,"ANTIQUE","")))</f>
        <v/>
      </c>
      <c r="E1626" s="72" t="s">
        <v>24</v>
      </c>
      <c r="F1626" s="121"/>
      <c r="G1626" s="121"/>
      <c r="H1626" s="62" t="str">
        <f t="shared" si="176"/>
        <v>Reticulata</v>
      </c>
      <c r="I1626" s="18">
        <f t="shared" si="177"/>
        <v>1</v>
      </c>
      <c r="J1626" s="18">
        <f t="shared" si="178"/>
        <v>0</v>
      </c>
      <c r="K1626" s="18">
        <f t="shared" si="179"/>
        <v>0</v>
      </c>
      <c r="L1626" s="57" t="str">
        <f t="shared" si="180"/>
        <v>Jing Jing (See Shining Jade)</v>
      </c>
      <c r="M1626" s="57" t="str">
        <f t="shared" si="181"/>
        <v>Jing Jing (See Shining Jade)</v>
      </c>
      <c r="N1626" s="61" t="str">
        <f t="shared" si="175"/>
        <v>Jing Jing (See Shining Jade)</v>
      </c>
    </row>
    <row r="1627" spans="1:14" ht="25.15" customHeight="1" x14ac:dyDescent="0.2">
      <c r="A1627" s="70" t="s">
        <v>1332</v>
      </c>
      <c r="B1627" s="71">
        <v>1980</v>
      </c>
      <c r="C1627" s="68" t="str">
        <f>IF(ISERROR(VLOOKUP(IF(RIGHT($A1627,1)=")",LEFT($A1627,FIND(" (",$A1627)-1),$A1627),[1]ACCS!$B$2:$B$5003, 1, FALSE)), "","1")</f>
        <v>1</v>
      </c>
      <c r="D1627" s="103" t="str">
        <f>IF($B1627="Unknown","",IF($B1627="","",IF(VALUE(LEFT($B1627,4))&lt;Calc!$J$2,"ANTIQUE","")))</f>
        <v/>
      </c>
      <c r="E1627" s="72" t="s">
        <v>29</v>
      </c>
      <c r="F1627" s="121"/>
      <c r="G1627" s="121"/>
      <c r="H1627" s="62" t="str">
        <f t="shared" si="176"/>
        <v>Reticulata</v>
      </c>
      <c r="I1627" s="18">
        <f t="shared" si="177"/>
        <v>1</v>
      </c>
      <c r="J1627" s="18">
        <f t="shared" si="178"/>
        <v>0</v>
      </c>
      <c r="K1627" s="18">
        <f t="shared" si="179"/>
        <v>0</v>
      </c>
      <c r="L1627" s="57" t="str">
        <f t="shared" si="180"/>
        <v>Jingan Camellia</v>
      </c>
      <c r="M1627" s="57" t="str">
        <f t="shared" si="181"/>
        <v>Jingan Camellia</v>
      </c>
      <c r="N1627" s="61" t="str">
        <f t="shared" si="175"/>
        <v>Jingan Camellia</v>
      </c>
    </row>
    <row r="1628" spans="1:14" ht="25.15" customHeight="1" x14ac:dyDescent="0.2">
      <c r="A1628" s="70" t="s">
        <v>1333</v>
      </c>
      <c r="B1628" s="71">
        <v>1959</v>
      </c>
      <c r="C1628" s="68" t="str">
        <f>IF(ISERROR(VLOOKUP(IF(RIGHT($A1628,1)=")",LEFT($A1628,FIND(" (",$A1628)-1),$A1628),[1]ACCS!$B$2:$B$5003, 1, FALSE)), "","1")</f>
        <v>1</v>
      </c>
      <c r="D1628" s="103" t="str">
        <f>IF($B1628="Unknown","",IF($B1628="","",IF(VALUE(LEFT($B1628,4))&lt;Calc!$J$2,"ANTIQUE","")))</f>
        <v/>
      </c>
      <c r="E1628" s="72" t="s">
        <v>47</v>
      </c>
      <c r="F1628" s="121"/>
      <c r="G1628" s="121"/>
      <c r="H1628" s="62" t="str">
        <f t="shared" si="176"/>
        <v>Japonica</v>
      </c>
      <c r="I1628" s="18">
        <f t="shared" si="177"/>
        <v>0</v>
      </c>
      <c r="J1628" s="18">
        <f t="shared" si="178"/>
        <v>0</v>
      </c>
      <c r="K1628" s="18">
        <f t="shared" si="179"/>
        <v>0</v>
      </c>
      <c r="L1628" s="57" t="str">
        <f t="shared" si="180"/>
        <v>Jingle Bells</v>
      </c>
      <c r="M1628" s="57" t="str">
        <f t="shared" si="181"/>
        <v>Jingle Bells</v>
      </c>
      <c r="N1628" s="61" t="str">
        <f t="shared" si="175"/>
        <v>Jingle Bells</v>
      </c>
    </row>
    <row r="1629" spans="1:14" ht="25.15" customHeight="1" x14ac:dyDescent="0.2">
      <c r="A1629" s="70" t="s">
        <v>2922</v>
      </c>
      <c r="B1629" s="71">
        <v>2007</v>
      </c>
      <c r="C1629" s="68" t="str">
        <f>IF(ISERROR(VLOOKUP(IF(RIGHT($A1629,1)=")",LEFT($A1629,FIND(" (",$A1629)-1),$A1629),[1]ACCS!$B$2:$B$5003, 1, FALSE)), "","1")</f>
        <v>1</v>
      </c>
      <c r="D1629" s="103" t="str">
        <f>IF($B1629="Unknown","",IF($B1629="","",IF(VALUE(LEFT($B1629,4))&lt;Calc!$J$2,"ANTIQUE","")))</f>
        <v/>
      </c>
      <c r="E1629" s="72" t="s">
        <v>30</v>
      </c>
      <c r="F1629" s="121"/>
      <c r="G1629" s="121"/>
      <c r="H1629" s="62" t="str">
        <f t="shared" si="176"/>
        <v>NRH</v>
      </c>
      <c r="I1629" s="18">
        <f t="shared" si="177"/>
        <v>2</v>
      </c>
      <c r="J1629" s="18">
        <f t="shared" si="178"/>
        <v>0</v>
      </c>
      <c r="K1629" s="18">
        <f t="shared" si="179"/>
        <v>0</v>
      </c>
      <c r="L1629" s="57" t="str">
        <f t="shared" si="180"/>
        <v>Jinhua's Jade Tray (Yupan Jinhua)</v>
      </c>
      <c r="M1629" s="57" t="str">
        <f t="shared" si="181"/>
        <v>Jinhua's Jade Tray (Yupan Jinhua)</v>
      </c>
      <c r="N1629" s="61" t="str">
        <f t="shared" si="175"/>
        <v>Jinhua's Jade Tray</v>
      </c>
    </row>
    <row r="1630" spans="1:14" ht="25.15" customHeight="1" x14ac:dyDescent="0.2">
      <c r="A1630" s="99" t="s">
        <v>3202</v>
      </c>
      <c r="B1630" s="100"/>
      <c r="C1630" s="68" t="str">
        <f>IF(ISERROR(VLOOKUP(IF(RIGHT($A1630,1)=")",LEFT($A1630,FIND(" (",$A1630)-1),$A1630),[1]ACCS!$B$2:$B$5003, 1, FALSE)), "","1")</f>
        <v>1</v>
      </c>
      <c r="D1630" s="115" t="str">
        <f>IF($B1630="Unknown","",IF($B1630="","",IF(VALUE(LEFT($B1630,4))&lt;Calc!$J$2,"ANTIQUE","")))</f>
        <v/>
      </c>
      <c r="E1630" s="53" t="s">
        <v>47</v>
      </c>
      <c r="F1630" s="121"/>
      <c r="G1630" s="121"/>
      <c r="H1630" s="62" t="str">
        <f t="shared" si="176"/>
        <v>Japonica [Higo]</v>
      </c>
      <c r="I1630" s="18">
        <f t="shared" si="177"/>
        <v>6</v>
      </c>
      <c r="J1630" s="18">
        <f t="shared" si="178"/>
        <v>0</v>
      </c>
      <c r="K1630" s="18">
        <f t="shared" si="179"/>
        <v>0</v>
      </c>
      <c r="L1630" s="57" t="str">
        <f t="shared" si="180"/>
        <v>Jitsu-getsu (Higo)</v>
      </c>
      <c r="M1630" s="57" t="str">
        <f t="shared" si="181"/>
        <v>Jitsu-getsu (Higo)</v>
      </c>
      <c r="N1630" s="61" t="str">
        <f t="shared" si="175"/>
        <v>Jitsu-getsu</v>
      </c>
    </row>
    <row r="1631" spans="1:14" ht="25.15" customHeight="1" x14ac:dyDescent="0.2">
      <c r="A1631" s="99" t="s">
        <v>3203</v>
      </c>
      <c r="B1631" s="100"/>
      <c r="C1631" s="68" t="str">
        <f>IF(ISERROR(VLOOKUP(IF(RIGHT($A1631,1)=")",LEFT($A1631,FIND(" (",$A1631)-1),$A1631),[1]ACCS!$B$2:$B$5003, 1, FALSE)), "","1")</f>
        <v/>
      </c>
      <c r="D1631" s="115" t="str">
        <f>IF($B1631="Unknown","",IF($B1631="","",IF(VALUE(LEFT($B1631,4))&lt;Calc!$J$2,"ANTIQUE","")))</f>
        <v/>
      </c>
      <c r="E1631" s="53" t="s">
        <v>24</v>
      </c>
      <c r="F1631" s="121"/>
      <c r="G1631" s="121"/>
      <c r="H1631" s="62" t="str">
        <f t="shared" si="176"/>
        <v>Japonica [Higo]</v>
      </c>
      <c r="I1631" s="18">
        <f t="shared" si="177"/>
        <v>6</v>
      </c>
      <c r="J1631" s="18">
        <f t="shared" si="178"/>
        <v>0</v>
      </c>
      <c r="K1631" s="18">
        <f t="shared" si="179"/>
        <v>0</v>
      </c>
      <c r="L1631" s="57" t="str">
        <f t="shared" si="180"/>
        <v>Jitsu-getsu-sei (Higo)</v>
      </c>
      <c r="M1631" s="57" t="str">
        <f t="shared" si="181"/>
        <v>Jitsu-getsu-sei (Higo)</v>
      </c>
      <c r="N1631" s="61" t="str">
        <f t="shared" si="175"/>
        <v>Jitsu-getsu-sei</v>
      </c>
    </row>
    <row r="1632" spans="1:14" ht="25.15" customHeight="1" x14ac:dyDescent="0.2">
      <c r="A1632" s="70" t="s">
        <v>1334</v>
      </c>
      <c r="B1632" s="71">
        <v>1987</v>
      </c>
      <c r="C1632" s="68" t="str">
        <f>IF(ISERROR(VLOOKUP(IF(RIGHT($A1632,1)=")",LEFT($A1632,FIND(" (",$A1632)-1),$A1632),[1]ACCS!$B$2:$B$5003, 1, FALSE)), "","1")</f>
        <v>1</v>
      </c>
      <c r="D1632" s="103" t="str">
        <f>IF($B1632="Unknown","",IF($B1632="","",IF(VALUE(LEFT($B1632,4))&lt;Calc!$J$2,"ANTIQUE","")))</f>
        <v/>
      </c>
      <c r="E1632" s="72" t="s">
        <v>163</v>
      </c>
      <c r="F1632" s="121"/>
      <c r="G1632" s="121" t="s">
        <v>26</v>
      </c>
      <c r="H1632" s="62" t="str">
        <f t="shared" si="176"/>
        <v>Japonica</v>
      </c>
      <c r="I1632" s="18">
        <f t="shared" si="177"/>
        <v>0</v>
      </c>
      <c r="J1632" s="18">
        <f t="shared" si="178"/>
        <v>0</v>
      </c>
      <c r="K1632" s="18">
        <f t="shared" si="179"/>
        <v>0</v>
      </c>
      <c r="L1632" s="57" t="str">
        <f t="shared" si="180"/>
        <v>Jo Cinda</v>
      </c>
      <c r="M1632" s="57" t="str">
        <f t="shared" si="181"/>
        <v>Jo Cinda</v>
      </c>
      <c r="N1632" s="61" t="str">
        <f t="shared" si="175"/>
        <v>Jo Cinda</v>
      </c>
    </row>
    <row r="1633" spans="1:14" ht="25.15" customHeight="1" x14ac:dyDescent="0.2">
      <c r="A1633" s="70" t="s">
        <v>1335</v>
      </c>
      <c r="B1633" s="71">
        <v>1949</v>
      </c>
      <c r="C1633" s="68" t="str">
        <f>IF(ISERROR(VLOOKUP(IF(RIGHT($A1633,1)=")",LEFT($A1633,FIND(" (",$A1633)-1),$A1633),[1]ACCS!$B$2:$B$5003, 1, FALSE)), "","1")</f>
        <v>1</v>
      </c>
      <c r="D1633" s="103" t="str">
        <f>IF($B1633="Unknown","",IF($B1633="","",IF(VALUE(LEFT($B1633,4))&lt;Calc!$J$2,"ANTIQUE","")))</f>
        <v/>
      </c>
      <c r="E1633" s="72" t="s">
        <v>24</v>
      </c>
      <c r="F1633" s="121"/>
      <c r="G1633" s="121"/>
      <c r="H1633" s="62" t="str">
        <f t="shared" si="176"/>
        <v>Japonica</v>
      </c>
      <c r="I1633" s="18">
        <f t="shared" si="177"/>
        <v>0</v>
      </c>
      <c r="J1633" s="18">
        <f t="shared" si="178"/>
        <v>0</v>
      </c>
      <c r="K1633" s="18">
        <f t="shared" si="179"/>
        <v>0</v>
      </c>
      <c r="L1633" s="57" t="str">
        <f t="shared" si="180"/>
        <v>Jo Vincent</v>
      </c>
      <c r="M1633" s="57" t="str">
        <f t="shared" si="181"/>
        <v>Jo Vincent</v>
      </c>
      <c r="N1633" s="61" t="str">
        <f t="shared" si="175"/>
        <v>Jo Vincent</v>
      </c>
    </row>
    <row r="1634" spans="1:14" ht="25.15" customHeight="1" x14ac:dyDescent="0.2">
      <c r="A1634" s="70" t="s">
        <v>3008</v>
      </c>
      <c r="B1634" s="71">
        <v>2020</v>
      </c>
      <c r="C1634" s="68" t="str">
        <f>IF(ISERROR(VLOOKUP(IF(RIGHT($A1634,1)=")",LEFT($A1634,FIND(" (",$A1634)-1),$A1634),[1]ACCS!$B$2:$B$5003, 1, FALSE)), "","1")</f>
        <v>1</v>
      </c>
      <c r="D1634" s="103" t="str">
        <f>IF($B1634="Unknown","",IF($B1634="","",IF(VALUE(LEFT($B1634,4))&lt;Calc!$J$2,"ANTIQUE","")))</f>
        <v/>
      </c>
      <c r="E1634" s="72" t="s">
        <v>30</v>
      </c>
      <c r="F1634" s="121"/>
      <c r="G1634" s="121"/>
      <c r="H1634" s="62" t="str">
        <f t="shared" si="176"/>
        <v>Reticulata</v>
      </c>
      <c r="I1634" s="18">
        <f t="shared" si="177"/>
        <v>1</v>
      </c>
      <c r="J1634" s="18">
        <f t="shared" si="178"/>
        <v>0</v>
      </c>
      <c r="K1634" s="18">
        <f t="shared" si="179"/>
        <v>0</v>
      </c>
      <c r="L1634" s="57" t="str">
        <f t="shared" si="180"/>
        <v>Joan Blanchard</v>
      </c>
      <c r="M1634" s="57" t="str">
        <f t="shared" si="181"/>
        <v>Joan Blanchard</v>
      </c>
      <c r="N1634" s="61" t="str">
        <f t="shared" si="175"/>
        <v>Joan Blanchard</v>
      </c>
    </row>
    <row r="1635" spans="1:14" ht="25.15" customHeight="1" x14ac:dyDescent="0.2">
      <c r="A1635" s="70" t="s">
        <v>1336</v>
      </c>
      <c r="B1635" s="71">
        <v>2002</v>
      </c>
      <c r="C1635" s="68" t="str">
        <f>IF(ISERROR(VLOOKUP(IF(RIGHT($A1635,1)=")",LEFT($A1635,FIND(" (",$A1635)-1),$A1635),[1]ACCS!$B$2:$B$5003, 1, FALSE)), "","1")</f>
        <v>1</v>
      </c>
      <c r="D1635" s="103" t="str">
        <f>IF($B1635="Unknown","",IF($B1635="","",IF(VALUE(LEFT($B1635,4))&lt;Calc!$J$2,"ANTIQUE","")))</f>
        <v/>
      </c>
      <c r="E1635" s="72" t="s">
        <v>37</v>
      </c>
      <c r="F1635" s="121"/>
      <c r="G1635" s="121"/>
      <c r="H1635" s="62" t="str">
        <f t="shared" si="176"/>
        <v>Japonica</v>
      </c>
      <c r="I1635" s="18">
        <f t="shared" si="177"/>
        <v>0</v>
      </c>
      <c r="J1635" s="18">
        <f t="shared" si="178"/>
        <v>0</v>
      </c>
      <c r="K1635" s="18">
        <f t="shared" si="179"/>
        <v>0</v>
      </c>
      <c r="L1635" s="57" t="str">
        <f t="shared" si="180"/>
        <v>Joan Holden</v>
      </c>
      <c r="M1635" s="57" t="str">
        <f t="shared" si="181"/>
        <v>Joan Holden</v>
      </c>
      <c r="N1635" s="61" t="str">
        <f t="shared" si="175"/>
        <v>Joan Holden</v>
      </c>
    </row>
    <row r="1636" spans="1:14" ht="25.15" customHeight="1" x14ac:dyDescent="0.2">
      <c r="A1636" s="70" t="s">
        <v>3048</v>
      </c>
      <c r="B1636" s="71">
        <v>2020</v>
      </c>
      <c r="C1636" s="68" t="str">
        <f>IF(ISERROR(VLOOKUP(IF(RIGHT($A1636,1)=")",LEFT($A1636,FIND(" (",$A1636)-1),$A1636),[1]ACCS!$B$2:$B$5003, 1, FALSE)), "","1")</f>
        <v>1</v>
      </c>
      <c r="D1636" s="103" t="str">
        <f>IF($B1636="Unknown","",IF($B1636="","",IF(VALUE(LEFT($B1636,4))&lt;Calc!$J$2,"ANTIQUE","")))</f>
        <v/>
      </c>
      <c r="E1636" s="72" t="s">
        <v>24</v>
      </c>
      <c r="F1636" s="121"/>
      <c r="G1636" s="121"/>
      <c r="H1636" s="62" t="str">
        <f t="shared" si="176"/>
        <v>NRH</v>
      </c>
      <c r="I1636" s="18">
        <f t="shared" si="177"/>
        <v>2</v>
      </c>
      <c r="J1636" s="18">
        <f t="shared" si="178"/>
        <v>0</v>
      </c>
      <c r="K1636" s="18">
        <f t="shared" si="179"/>
        <v>0</v>
      </c>
      <c r="L1636" s="57" t="str">
        <f t="shared" si="180"/>
        <v>Joan L</v>
      </c>
      <c r="M1636" s="57" t="str">
        <f t="shared" si="181"/>
        <v>Joan L</v>
      </c>
      <c r="N1636" s="61" t="str">
        <f t="shared" si="175"/>
        <v>Joan L</v>
      </c>
    </row>
    <row r="1637" spans="1:14" ht="25.15" customHeight="1" x14ac:dyDescent="0.2">
      <c r="A1637" s="99" t="s">
        <v>3048</v>
      </c>
      <c r="B1637" s="100">
        <v>2020</v>
      </c>
      <c r="C1637" s="68" t="str">
        <f>IF(ISERROR(VLOOKUP(IF(RIGHT($A1637,1)=")",LEFT($A1637,FIND(" (",$A1637)-1),$A1637),[1]ACCS!$B$2:$B$5003, 1, FALSE)), "","1")</f>
        <v>1</v>
      </c>
      <c r="D1637" s="115" t="str">
        <f>IF($B1637="Unknown","",IF($B1637="","",IF(VALUE(LEFT($B1637,4))&lt;Calc!$J$2,"ANTIQUE","")))</f>
        <v/>
      </c>
      <c r="E1637" s="53" t="s">
        <v>24</v>
      </c>
      <c r="F1637" s="121"/>
      <c r="G1637" s="121"/>
      <c r="H1637" s="62" t="str">
        <f t="shared" si="176"/>
        <v>NRH</v>
      </c>
      <c r="I1637" s="18">
        <f t="shared" si="177"/>
        <v>2</v>
      </c>
      <c r="J1637" s="18">
        <f t="shared" si="178"/>
        <v>0</v>
      </c>
      <c r="K1637" s="18">
        <f t="shared" si="179"/>
        <v>0</v>
      </c>
      <c r="L1637" s="57" t="str">
        <f t="shared" si="180"/>
        <v>Joan L</v>
      </c>
      <c r="M1637" s="57" t="str">
        <f t="shared" si="181"/>
        <v>Joan L</v>
      </c>
      <c r="N1637" s="61" t="str">
        <f t="shared" si="175"/>
        <v>Joan L</v>
      </c>
    </row>
    <row r="1638" spans="1:14" ht="25.15" customHeight="1" x14ac:dyDescent="0.2">
      <c r="A1638" s="70" t="s">
        <v>1337</v>
      </c>
      <c r="B1638" s="71">
        <v>1989</v>
      </c>
      <c r="C1638" s="68" t="str">
        <f>IF(ISERROR(VLOOKUP(IF(RIGHT($A1638,1)=")",LEFT($A1638,FIND(" (",$A1638)-1),$A1638),[1]ACCS!$B$2:$B$5003, 1, FALSE)), "","1")</f>
        <v>1</v>
      </c>
      <c r="D1638" s="103" t="str">
        <f>IF($B1638="Unknown","",IF($B1638="","",IF(VALUE(LEFT($B1638,4))&lt;Calc!$J$2,"ANTIQUE","")))</f>
        <v/>
      </c>
      <c r="E1638" s="72" t="s">
        <v>37</v>
      </c>
      <c r="F1638" s="121"/>
      <c r="G1638" s="121"/>
      <c r="H1638" s="62" t="str">
        <f t="shared" si="176"/>
        <v>NRH</v>
      </c>
      <c r="I1638" s="18">
        <f t="shared" si="177"/>
        <v>2</v>
      </c>
      <c r="J1638" s="18">
        <f t="shared" si="178"/>
        <v>0</v>
      </c>
      <c r="K1638" s="18">
        <f t="shared" si="179"/>
        <v>0</v>
      </c>
      <c r="L1638" s="57" t="str">
        <f t="shared" si="180"/>
        <v>Joanne Gaeta</v>
      </c>
      <c r="M1638" s="57" t="str">
        <f t="shared" si="181"/>
        <v>Joanne Gaeta</v>
      </c>
      <c r="N1638" s="61" t="str">
        <f t="shared" si="175"/>
        <v>Joanne Gaeta</v>
      </c>
    </row>
    <row r="1639" spans="1:14" ht="25.15" customHeight="1" x14ac:dyDescent="0.2">
      <c r="A1639" s="70" t="s">
        <v>1338</v>
      </c>
      <c r="B1639" s="71">
        <v>1991</v>
      </c>
      <c r="C1639" s="68" t="str">
        <f>IF(ISERROR(VLOOKUP(IF(RIGHT($A1639,1)=")",LEFT($A1639,FIND(" (",$A1639)-1),$A1639),[1]ACCS!$B$2:$B$5003, 1, FALSE)), "","1")</f>
        <v>1</v>
      </c>
      <c r="D1639" s="103" t="str">
        <f>IF($B1639="Unknown","",IF($B1639="","",IF(VALUE(LEFT($B1639,4))&lt;Calc!$J$2,"ANTIQUE","")))</f>
        <v/>
      </c>
      <c r="E1639" s="72" t="s">
        <v>24</v>
      </c>
      <c r="F1639" s="121"/>
      <c r="G1639" s="121" t="s">
        <v>26</v>
      </c>
      <c r="H1639" s="62" t="str">
        <f t="shared" si="176"/>
        <v>NRH</v>
      </c>
      <c r="I1639" s="18">
        <f t="shared" si="177"/>
        <v>2</v>
      </c>
      <c r="J1639" s="18">
        <f t="shared" si="178"/>
        <v>0</v>
      </c>
      <c r="K1639" s="18">
        <f t="shared" si="179"/>
        <v>0</v>
      </c>
      <c r="L1639" s="57" t="str">
        <f t="shared" si="180"/>
        <v>Joe Nuccio</v>
      </c>
      <c r="M1639" s="57" t="str">
        <f t="shared" si="181"/>
        <v>Joe Nuccio</v>
      </c>
      <c r="N1639" s="61" t="str">
        <f t="shared" si="175"/>
        <v>Joe Nuccio</v>
      </c>
    </row>
    <row r="1640" spans="1:14" ht="25.15" customHeight="1" x14ac:dyDescent="0.2">
      <c r="A1640" s="70" t="s">
        <v>1339</v>
      </c>
      <c r="B1640" s="71">
        <v>1968</v>
      </c>
      <c r="C1640" s="68" t="str">
        <f>IF(ISERROR(VLOOKUP(IF(RIGHT($A1640,1)=")",LEFT($A1640,FIND(" (",$A1640)-1),$A1640),[1]ACCS!$B$2:$B$5003, 1, FALSE)), "","1")</f>
        <v>1</v>
      </c>
      <c r="D1640" s="103" t="str">
        <f>IF($B1640="Unknown","",IF($B1640="","",IF(VALUE(LEFT($B1640,4))&lt;Calc!$J$2,"ANTIQUE","")))</f>
        <v/>
      </c>
      <c r="E1640" s="72" t="s">
        <v>21</v>
      </c>
      <c r="F1640" s="121"/>
      <c r="G1640" s="121"/>
      <c r="H1640" s="62" t="str">
        <f t="shared" si="176"/>
        <v>Japonica</v>
      </c>
      <c r="I1640" s="18">
        <f t="shared" si="177"/>
        <v>0</v>
      </c>
      <c r="J1640" s="18">
        <f t="shared" si="178"/>
        <v>0</v>
      </c>
      <c r="K1640" s="18">
        <f t="shared" si="179"/>
        <v>0</v>
      </c>
      <c r="L1640" s="57" t="str">
        <f t="shared" si="180"/>
        <v>Joe Pyron</v>
      </c>
      <c r="M1640" s="57" t="str">
        <f t="shared" si="181"/>
        <v>Joe Pyron</v>
      </c>
      <c r="N1640" s="61" t="str">
        <f t="shared" si="175"/>
        <v>Joe Pyron</v>
      </c>
    </row>
    <row r="1641" spans="1:14" ht="25.15" customHeight="1" x14ac:dyDescent="0.2">
      <c r="A1641" s="80" t="s">
        <v>3044</v>
      </c>
      <c r="B1641" s="71">
        <v>2021</v>
      </c>
      <c r="C1641" s="68" t="str">
        <f>IF(ISERROR(VLOOKUP(IF(RIGHT($A1641,1)=")",LEFT($A1641,FIND(" (",$A1641)-1),$A1641),[1]ACCS!$B$2:$B$5003, 1, FALSE)), "","1")</f>
        <v>1</v>
      </c>
      <c r="D1641" s="103" t="str">
        <f>IF($B1641="Unknown","",IF($B1641="","",IF(VALUE(LEFT($B1641,4))&lt;Calc!$J$2,"ANTIQUE","")))</f>
        <v/>
      </c>
      <c r="E1641" s="72" t="s">
        <v>24</v>
      </c>
      <c r="F1641" s="121"/>
      <c r="G1641" s="121"/>
      <c r="H1641" s="62" t="str">
        <f t="shared" si="176"/>
        <v>NRH</v>
      </c>
      <c r="I1641" s="18">
        <f t="shared" si="177"/>
        <v>2</v>
      </c>
      <c r="J1641" s="18">
        <f t="shared" si="178"/>
        <v>0</v>
      </c>
      <c r="K1641" s="18">
        <f t="shared" si="179"/>
        <v>0</v>
      </c>
      <c r="L1641" s="57" t="str">
        <f t="shared" si="180"/>
        <v>Joellen Bergamini</v>
      </c>
      <c r="M1641" s="57" t="str">
        <f t="shared" si="181"/>
        <v>Joellen Bergamini</v>
      </c>
      <c r="N1641" s="61" t="str">
        <f t="shared" si="175"/>
        <v>Joellen Bergamini</v>
      </c>
    </row>
    <row r="1642" spans="1:14" ht="25.15" customHeight="1" x14ac:dyDescent="0.2">
      <c r="A1642" s="70" t="s">
        <v>1340</v>
      </c>
      <c r="B1642" s="71">
        <v>2004</v>
      </c>
      <c r="C1642" s="68" t="str">
        <f>IF(ISERROR(VLOOKUP(IF(RIGHT($A1642,1)=")",LEFT($A1642,FIND(" (",$A1642)-1),$A1642),[1]ACCS!$B$2:$B$5003, 1, FALSE)), "","1")</f>
        <v>1</v>
      </c>
      <c r="D1642" s="103" t="str">
        <f>IF($B1642="Unknown","",IF($B1642="","",IF(VALUE(LEFT($B1642,4))&lt;Calc!$J$2,"ANTIQUE","")))</f>
        <v/>
      </c>
      <c r="E1642" s="72" t="s">
        <v>47</v>
      </c>
      <c r="F1642" s="121"/>
      <c r="G1642" s="121"/>
      <c r="H1642" s="62" t="str">
        <f t="shared" si="176"/>
        <v>Japonica</v>
      </c>
      <c r="I1642" s="18">
        <f t="shared" si="177"/>
        <v>0</v>
      </c>
      <c r="J1642" s="18">
        <f t="shared" si="178"/>
        <v>0</v>
      </c>
      <c r="K1642" s="18">
        <f t="shared" si="179"/>
        <v>0</v>
      </c>
      <c r="L1642" s="57" t="str">
        <f t="shared" si="180"/>
        <v>Joellen Christine</v>
      </c>
      <c r="M1642" s="57" t="str">
        <f t="shared" si="181"/>
        <v>Joellen Christine</v>
      </c>
      <c r="N1642" s="61" t="str">
        <f t="shared" si="175"/>
        <v>Joellen Christine</v>
      </c>
    </row>
    <row r="1643" spans="1:14" ht="25.15" customHeight="1" x14ac:dyDescent="0.2">
      <c r="A1643" s="70" t="s">
        <v>1341</v>
      </c>
      <c r="B1643" s="71">
        <v>1999</v>
      </c>
      <c r="C1643" s="68" t="str">
        <f>IF(ISERROR(VLOOKUP(IF(RIGHT($A1643,1)=")",LEFT($A1643,FIND(" (",$A1643)-1),$A1643),[1]ACCS!$B$2:$B$5003, 1, FALSE)), "","1")</f>
        <v/>
      </c>
      <c r="D1643" s="103" t="str">
        <f>IF($B1643="Unknown","",IF($B1643="","",IF(VALUE(LEFT($B1643,4))&lt;Calc!$J$2,"ANTIQUE","")))</f>
        <v/>
      </c>
      <c r="E1643" s="72" t="s">
        <v>24</v>
      </c>
      <c r="F1643" s="121"/>
      <c r="G1643" s="121"/>
      <c r="H1643" s="62" t="str">
        <f t="shared" si="176"/>
        <v>Japonica</v>
      </c>
      <c r="I1643" s="18">
        <f t="shared" si="177"/>
        <v>0</v>
      </c>
      <c r="J1643" s="18">
        <f t="shared" si="178"/>
        <v>0</v>
      </c>
      <c r="K1643" s="18">
        <f t="shared" si="179"/>
        <v>0</v>
      </c>
      <c r="L1643" s="57" t="str">
        <f t="shared" si="180"/>
        <v>Johanna Howerton Rehder</v>
      </c>
      <c r="M1643" s="57" t="str">
        <f t="shared" si="181"/>
        <v>Johanna Howerton Rehder</v>
      </c>
      <c r="N1643" s="61" t="str">
        <f t="shared" si="175"/>
        <v>Johanna Howerton Rehder</v>
      </c>
    </row>
    <row r="1644" spans="1:14" ht="25.15" customHeight="1" x14ac:dyDescent="0.2">
      <c r="A1644" s="70" t="s">
        <v>1342</v>
      </c>
      <c r="B1644" s="71">
        <v>2010</v>
      </c>
      <c r="C1644" s="68" t="str">
        <f>IF(ISERROR(VLOOKUP(IF(RIGHT($A1644,1)=")",LEFT($A1644,FIND(" (",$A1644)-1),$A1644),[1]ACCS!$B$2:$B$5003, 1, FALSE)), "","1")</f>
        <v>1</v>
      </c>
      <c r="D1644" s="103" t="str">
        <f>IF($B1644="Unknown","",IF($B1644="","",IF(VALUE(LEFT($B1644,4))&lt;Calc!$J$2,"ANTIQUE","")))</f>
        <v/>
      </c>
      <c r="E1644" s="72" t="s">
        <v>24</v>
      </c>
      <c r="F1644" s="121"/>
      <c r="G1644" s="121"/>
      <c r="H1644" s="62" t="str">
        <f t="shared" si="176"/>
        <v>Japonica</v>
      </c>
      <c r="I1644" s="18">
        <f t="shared" si="177"/>
        <v>0</v>
      </c>
      <c r="J1644" s="18">
        <f t="shared" si="178"/>
        <v>0</v>
      </c>
      <c r="K1644" s="18">
        <f t="shared" si="179"/>
        <v>0</v>
      </c>
      <c r="L1644" s="57" t="str">
        <f t="shared" si="180"/>
        <v>Johanna Taylor</v>
      </c>
      <c r="M1644" s="57" t="str">
        <f t="shared" si="181"/>
        <v>Johanna Taylor</v>
      </c>
      <c r="N1644" s="61" t="str">
        <f t="shared" si="175"/>
        <v>Johanna Taylor</v>
      </c>
    </row>
    <row r="1645" spans="1:14" ht="25.15" customHeight="1" x14ac:dyDescent="0.2">
      <c r="A1645" s="70" t="s">
        <v>1343</v>
      </c>
      <c r="B1645" s="71">
        <v>1981</v>
      </c>
      <c r="C1645" s="68" t="str">
        <f>IF(ISERROR(VLOOKUP(IF(RIGHT($A1645,1)=")",LEFT($A1645,FIND(" (",$A1645)-1),$A1645),[1]ACCS!$B$2:$B$5003, 1, FALSE)), "","1")</f>
        <v/>
      </c>
      <c r="D1645" s="103" t="str">
        <f>IF($B1645="Unknown","",IF($B1645="","",IF(VALUE(LEFT($B1645,4))&lt;Calc!$J$2,"ANTIQUE","")))</f>
        <v/>
      </c>
      <c r="E1645" s="72" t="s">
        <v>29</v>
      </c>
      <c r="F1645" s="121"/>
      <c r="G1645" s="121"/>
      <c r="H1645" s="62" t="str">
        <f t="shared" si="176"/>
        <v>Reticulata</v>
      </c>
      <c r="I1645" s="18">
        <f t="shared" si="177"/>
        <v>1</v>
      </c>
      <c r="J1645" s="18">
        <f t="shared" si="178"/>
        <v>0</v>
      </c>
      <c r="K1645" s="18">
        <f t="shared" si="179"/>
        <v>0</v>
      </c>
      <c r="L1645" s="57" t="str">
        <f t="shared" si="180"/>
        <v>John Druecker</v>
      </c>
      <c r="M1645" s="57" t="str">
        <f t="shared" si="181"/>
        <v>John Druecker</v>
      </c>
      <c r="N1645" s="61" t="str">
        <f t="shared" si="175"/>
        <v>John Druecker</v>
      </c>
    </row>
    <row r="1646" spans="1:14" ht="25.15" customHeight="1" x14ac:dyDescent="0.2">
      <c r="A1646" s="70" t="s">
        <v>1344</v>
      </c>
      <c r="B1646" s="71">
        <v>2006</v>
      </c>
      <c r="C1646" s="68" t="str">
        <f>IF(ISERROR(VLOOKUP(IF(RIGHT($A1646,1)=")",LEFT($A1646,FIND(" (",$A1646)-1),$A1646),[1]ACCS!$B$2:$B$5003, 1, FALSE)), "","1")</f>
        <v>1</v>
      </c>
      <c r="D1646" s="103" t="str">
        <f>IF($B1646="Unknown","",IF($B1646="","",IF(VALUE(LEFT($B1646,4))&lt;Calc!$J$2,"ANTIQUE","")))</f>
        <v/>
      </c>
      <c r="E1646" s="72" t="s">
        <v>37</v>
      </c>
      <c r="F1646" s="121"/>
      <c r="G1646" s="121"/>
      <c r="H1646" s="62" t="str">
        <f t="shared" si="176"/>
        <v>Japonica</v>
      </c>
      <c r="I1646" s="18">
        <f t="shared" si="177"/>
        <v>0</v>
      </c>
      <c r="J1646" s="18">
        <f t="shared" si="178"/>
        <v>0</v>
      </c>
      <c r="K1646" s="18">
        <f t="shared" si="179"/>
        <v>0</v>
      </c>
      <c r="L1646" s="57" t="str">
        <f t="shared" si="180"/>
        <v>John Edwards</v>
      </c>
      <c r="M1646" s="57" t="str">
        <f t="shared" si="181"/>
        <v>John Edwards</v>
      </c>
      <c r="N1646" s="61" t="str">
        <f t="shared" si="175"/>
        <v>John Edwards</v>
      </c>
    </row>
    <row r="1647" spans="1:14" ht="25.15" customHeight="1" x14ac:dyDescent="0.2">
      <c r="A1647" s="70" t="s">
        <v>1345</v>
      </c>
      <c r="B1647" s="71">
        <v>1986</v>
      </c>
      <c r="C1647" s="68" t="str">
        <f>IF(ISERROR(VLOOKUP(IF(RIGHT($A1647,1)=")",LEFT($A1647,FIND(" (",$A1647)-1),$A1647),[1]ACCS!$B$2:$B$5003, 1, FALSE)), "","1")</f>
        <v/>
      </c>
      <c r="D1647" s="103" t="str">
        <f>IF($B1647="Unknown","",IF($B1647="","",IF(VALUE(LEFT($B1647,4))&lt;Calc!$J$2,"ANTIQUE","")))</f>
        <v/>
      </c>
      <c r="E1647" s="72" t="s">
        <v>29</v>
      </c>
      <c r="F1647" s="121"/>
      <c r="G1647" s="121"/>
      <c r="H1647" s="62" t="str">
        <f t="shared" si="176"/>
        <v>Reticulata</v>
      </c>
      <c r="I1647" s="18">
        <f t="shared" si="177"/>
        <v>1</v>
      </c>
      <c r="J1647" s="18">
        <f t="shared" si="178"/>
        <v>0</v>
      </c>
      <c r="K1647" s="18">
        <f t="shared" si="179"/>
        <v>0</v>
      </c>
      <c r="L1647" s="57" t="str">
        <f t="shared" si="180"/>
        <v>John Hall</v>
      </c>
      <c r="M1647" s="57" t="str">
        <f t="shared" si="181"/>
        <v>John Hall</v>
      </c>
      <c r="N1647" s="61" t="str">
        <f t="shared" si="175"/>
        <v>John Hall</v>
      </c>
    </row>
    <row r="1648" spans="1:14" ht="25.15" customHeight="1" x14ac:dyDescent="0.2">
      <c r="A1648" s="70" t="s">
        <v>1346</v>
      </c>
      <c r="B1648" s="71">
        <v>1992</v>
      </c>
      <c r="C1648" s="68" t="str">
        <f>IF(ISERROR(VLOOKUP(IF(RIGHT($A1648,1)=")",LEFT($A1648,FIND(" (",$A1648)-1),$A1648),[1]ACCS!$B$2:$B$5003, 1, FALSE)), "","1")</f>
        <v>1</v>
      </c>
      <c r="D1648" s="103" t="str">
        <f>IF($B1648="Unknown","",IF($B1648="","",IF(VALUE(LEFT($B1648,4))&lt;Calc!$J$2,"ANTIQUE","")))</f>
        <v/>
      </c>
      <c r="E1648" s="72" t="s">
        <v>24</v>
      </c>
      <c r="F1648" s="121"/>
      <c r="G1648" s="121"/>
      <c r="H1648" s="62" t="str">
        <f t="shared" si="176"/>
        <v>Japonica</v>
      </c>
      <c r="I1648" s="18">
        <f t="shared" si="177"/>
        <v>0</v>
      </c>
      <c r="J1648" s="18">
        <f t="shared" si="178"/>
        <v>0</v>
      </c>
      <c r="K1648" s="18">
        <f t="shared" si="179"/>
        <v>0</v>
      </c>
      <c r="L1648" s="57" t="str">
        <f t="shared" si="180"/>
        <v>John Holliman</v>
      </c>
      <c r="M1648" s="57" t="str">
        <f t="shared" si="181"/>
        <v>John Holliman</v>
      </c>
      <c r="N1648" s="61" t="str">
        <f t="shared" si="175"/>
        <v>John Holliman</v>
      </c>
    </row>
    <row r="1649" spans="1:14" ht="25.15" customHeight="1" x14ac:dyDescent="0.2">
      <c r="A1649" s="70" t="s">
        <v>1347</v>
      </c>
      <c r="B1649" s="71">
        <v>1949</v>
      </c>
      <c r="C1649" s="68" t="str">
        <f>IF(ISERROR(VLOOKUP(IF(RIGHT($A1649,1)=")",LEFT($A1649,FIND(" (",$A1649)-1),$A1649),[1]ACCS!$B$2:$B$5003, 1, FALSE)), "","1")</f>
        <v/>
      </c>
      <c r="D1649" s="103" t="str">
        <f>IF($B1649="Unknown","",IF($B1649="","",IF(VALUE(LEFT($B1649,4))&lt;Calc!$J$2,"ANTIQUE","")))</f>
        <v/>
      </c>
      <c r="E1649" s="72" t="s">
        <v>21</v>
      </c>
      <c r="F1649" s="121"/>
      <c r="G1649" s="121"/>
      <c r="H1649" s="62" t="str">
        <f t="shared" si="176"/>
        <v>Japonica</v>
      </c>
      <c r="I1649" s="18">
        <f t="shared" si="177"/>
        <v>0</v>
      </c>
      <c r="J1649" s="18">
        <f t="shared" si="178"/>
        <v>0</v>
      </c>
      <c r="K1649" s="18">
        <f t="shared" si="179"/>
        <v>0</v>
      </c>
      <c r="L1649" s="57" t="str">
        <f t="shared" si="180"/>
        <v>John Houser</v>
      </c>
      <c r="M1649" s="57" t="str">
        <f t="shared" si="181"/>
        <v>John Houser</v>
      </c>
      <c r="N1649" s="61" t="str">
        <f t="shared" si="175"/>
        <v>John Houser</v>
      </c>
    </row>
    <row r="1650" spans="1:14" ht="25.15" customHeight="1" x14ac:dyDescent="0.2">
      <c r="A1650" s="70" t="s">
        <v>1348</v>
      </c>
      <c r="B1650" s="71">
        <v>1988</v>
      </c>
      <c r="C1650" s="68" t="str">
        <f>IF(ISERROR(VLOOKUP(IF(RIGHT($A1650,1)=")",LEFT($A1650,FIND(" (",$A1650)-1),$A1650),[1]ACCS!$B$2:$B$5003, 1, FALSE)), "","1")</f>
        <v>1</v>
      </c>
      <c r="D1650" s="103" t="str">
        <f>IF($B1650="Unknown","",IF($B1650="","",IF(VALUE(LEFT($B1650,4))&lt;Calc!$J$2,"ANTIQUE","")))</f>
        <v/>
      </c>
      <c r="E1650" s="72" t="s">
        <v>29</v>
      </c>
      <c r="F1650" s="121"/>
      <c r="G1650" s="121"/>
      <c r="H1650" s="62" t="str">
        <f t="shared" si="176"/>
        <v>Reticulata</v>
      </c>
      <c r="I1650" s="18">
        <f t="shared" si="177"/>
        <v>1</v>
      </c>
      <c r="J1650" s="18">
        <f t="shared" si="178"/>
        <v>0</v>
      </c>
      <c r="K1650" s="18">
        <f t="shared" si="179"/>
        <v>0</v>
      </c>
      <c r="L1650" s="57" t="str">
        <f t="shared" si="180"/>
        <v>John Hunt</v>
      </c>
      <c r="M1650" s="57" t="str">
        <f t="shared" si="181"/>
        <v>John Hunt</v>
      </c>
      <c r="N1650" s="61" t="str">
        <f t="shared" si="175"/>
        <v>John Hunt</v>
      </c>
    </row>
    <row r="1651" spans="1:14" ht="25.15" customHeight="1" x14ac:dyDescent="0.2">
      <c r="A1651" s="70" t="s">
        <v>3366</v>
      </c>
      <c r="B1651" s="71">
        <v>1840</v>
      </c>
      <c r="C1651" s="68" t="str">
        <f>IF(ISERROR(VLOOKUP(IF(RIGHT($A1651,1)=")",LEFT($A1651,FIND(" (",$A1651)-1),$A1651),[1]ACCS!$B$2:$B$5003, 1, FALSE)), "","1")</f>
        <v>1</v>
      </c>
      <c r="D1651" s="103" t="str">
        <f>IF($B1651="Unknown","",IF($B1651="","",IF(VALUE(LEFT($B1651,4))&lt;Calc!$J$2,"ANTIQUE","")))</f>
        <v>ANTIQUE</v>
      </c>
      <c r="E1651" s="72" t="s">
        <v>24</v>
      </c>
      <c r="F1651" s="121"/>
      <c r="G1651" s="121"/>
      <c r="H1651" s="62" t="str">
        <f t="shared" si="176"/>
        <v>Japonica</v>
      </c>
      <c r="I1651" s="18">
        <f t="shared" si="177"/>
        <v>0</v>
      </c>
      <c r="J1651" s="18">
        <f t="shared" si="178"/>
        <v>0</v>
      </c>
      <c r="K1651" s="18">
        <f t="shared" si="179"/>
        <v>0</v>
      </c>
      <c r="L1651" s="57" t="str">
        <f t="shared" si="180"/>
        <v>John Illges</v>
      </c>
      <c r="M1651" s="57" t="str">
        <f t="shared" si="181"/>
        <v>John Illges</v>
      </c>
      <c r="N1651" s="61" t="str">
        <f t="shared" si="175"/>
        <v>John Illges</v>
      </c>
    </row>
    <row r="1652" spans="1:14" ht="25.15" customHeight="1" x14ac:dyDescent="0.2">
      <c r="A1652" s="70" t="s">
        <v>1349</v>
      </c>
      <c r="B1652" s="71">
        <v>2005</v>
      </c>
      <c r="C1652" s="68" t="str">
        <f>IF(ISERROR(VLOOKUP(IF(RIGHT($A1652,1)=")",LEFT($A1652,FIND(" (",$A1652)-1),$A1652),[1]ACCS!$B$2:$B$5003, 1, FALSE)), "","1")</f>
        <v>1</v>
      </c>
      <c r="D1652" s="103" t="str">
        <f>IF($B1652="Unknown","",IF($B1652="","",IF(VALUE(LEFT($B1652,4))&lt;Calc!$J$2,"ANTIQUE","")))</f>
        <v/>
      </c>
      <c r="E1652" s="72" t="s">
        <v>21</v>
      </c>
      <c r="F1652" s="121"/>
      <c r="G1652" s="121" t="s">
        <v>26</v>
      </c>
      <c r="H1652" s="62" t="str">
        <f t="shared" si="176"/>
        <v>Japonica</v>
      </c>
      <c r="I1652" s="18">
        <f t="shared" si="177"/>
        <v>0</v>
      </c>
      <c r="J1652" s="18">
        <f t="shared" si="178"/>
        <v>0</v>
      </c>
      <c r="K1652" s="18">
        <f t="shared" si="179"/>
        <v>0</v>
      </c>
      <c r="L1652" s="57" t="str">
        <f t="shared" si="180"/>
        <v>John L. Shirah</v>
      </c>
      <c r="M1652" s="57" t="str">
        <f t="shared" si="181"/>
        <v>John L. Shirah</v>
      </c>
      <c r="N1652" s="61" t="str">
        <f t="shared" si="175"/>
        <v>John L. Shirah</v>
      </c>
    </row>
    <row r="1653" spans="1:14" ht="25.15" customHeight="1" x14ac:dyDescent="0.2">
      <c r="A1653" s="70" t="s">
        <v>1350</v>
      </c>
      <c r="B1653" s="71">
        <v>1940</v>
      </c>
      <c r="C1653" s="68" t="str">
        <f>IF(ISERROR(VLOOKUP(IF(RIGHT($A1653,1)=")",LEFT($A1653,FIND(" (",$A1653)-1),$A1653),[1]ACCS!$B$2:$B$5003, 1, FALSE)), "","1")</f>
        <v/>
      </c>
      <c r="D1653" s="103" t="str">
        <f>IF($B1653="Unknown","",IF($B1653="","",IF(VALUE(LEFT($B1653,4))&lt;Calc!$J$2,"ANTIQUE","")))</f>
        <v/>
      </c>
      <c r="E1653" s="72" t="s">
        <v>24</v>
      </c>
      <c r="F1653" s="121"/>
      <c r="G1653" s="121" t="s">
        <v>26</v>
      </c>
      <c r="H1653" s="62" t="str">
        <f t="shared" si="176"/>
        <v>Japonica</v>
      </c>
      <c r="I1653" s="18">
        <f t="shared" si="177"/>
        <v>0</v>
      </c>
      <c r="J1653" s="18">
        <f t="shared" si="178"/>
        <v>0</v>
      </c>
      <c r="K1653" s="18">
        <f t="shared" si="179"/>
        <v>0</v>
      </c>
      <c r="L1653" s="57" t="str">
        <f t="shared" si="180"/>
        <v>John Marshall (See Mrs. K. Sawada)</v>
      </c>
      <c r="M1653" s="57" t="str">
        <f t="shared" si="181"/>
        <v>John Marshall (See Mrs. K. Sawada)</v>
      </c>
      <c r="N1653" s="61" t="str">
        <f t="shared" si="175"/>
        <v>John Marshall (See Mrs. K. Sawada)</v>
      </c>
    </row>
    <row r="1654" spans="1:14" ht="25.15" customHeight="1" x14ac:dyDescent="0.2">
      <c r="A1654" s="70" t="s">
        <v>1351</v>
      </c>
      <c r="B1654" s="71">
        <v>1983</v>
      </c>
      <c r="C1654" s="68" t="str">
        <f>IF(ISERROR(VLOOKUP(IF(RIGHT($A1654,1)=")",LEFT($A1654,FIND(" (",$A1654)-1),$A1654),[1]ACCS!$B$2:$B$5003, 1, FALSE)), "","1")</f>
        <v>1</v>
      </c>
      <c r="D1654" s="103" t="str">
        <f>IF($B1654="Unknown","",IF($B1654="","",IF(VALUE(LEFT($B1654,4))&lt;Calc!$J$2,"ANTIQUE","")))</f>
        <v/>
      </c>
      <c r="E1654" s="72" t="s">
        <v>29</v>
      </c>
      <c r="F1654" s="121"/>
      <c r="G1654" s="121"/>
      <c r="H1654" s="62" t="str">
        <f t="shared" si="176"/>
        <v>Reticulata</v>
      </c>
      <c r="I1654" s="18">
        <f t="shared" si="177"/>
        <v>1</v>
      </c>
      <c r="J1654" s="18">
        <f t="shared" si="178"/>
        <v>0</v>
      </c>
      <c r="K1654" s="18">
        <f t="shared" si="179"/>
        <v>0</v>
      </c>
      <c r="L1654" s="57" t="str">
        <f t="shared" si="180"/>
        <v>John Movich</v>
      </c>
      <c r="M1654" s="57" t="str">
        <f t="shared" si="181"/>
        <v>John Movich</v>
      </c>
      <c r="N1654" s="61" t="str">
        <f t="shared" si="175"/>
        <v>John Movich</v>
      </c>
    </row>
    <row r="1655" spans="1:14" ht="25.15" customHeight="1" x14ac:dyDescent="0.2">
      <c r="A1655" s="70" t="s">
        <v>1352</v>
      </c>
      <c r="B1655" s="71">
        <v>1983</v>
      </c>
      <c r="C1655" s="68" t="str">
        <f>IF(ISERROR(VLOOKUP(IF(RIGHT($A1655,1)=")",LEFT($A1655,FIND(" (",$A1655)-1),$A1655),[1]ACCS!$B$2:$B$5003, 1, FALSE)), "","1")</f>
        <v>1</v>
      </c>
      <c r="D1655" s="103" t="str">
        <f>IF($B1655="Unknown","",IF($B1655="","",IF(VALUE(LEFT($B1655,4))&lt;Calc!$J$2,"ANTIQUE","")))</f>
        <v/>
      </c>
      <c r="E1655" s="72" t="s">
        <v>37</v>
      </c>
      <c r="F1655" s="121"/>
      <c r="G1655" s="121"/>
      <c r="H1655" s="62" t="str">
        <f t="shared" si="176"/>
        <v>Reticulata</v>
      </c>
      <c r="I1655" s="18">
        <f t="shared" si="177"/>
        <v>1</v>
      </c>
      <c r="J1655" s="18">
        <f t="shared" si="178"/>
        <v>0</v>
      </c>
      <c r="K1655" s="18">
        <f t="shared" si="179"/>
        <v>0</v>
      </c>
      <c r="L1655" s="57" t="str">
        <f t="shared" si="180"/>
        <v>John Newsome</v>
      </c>
      <c r="M1655" s="57" t="str">
        <f t="shared" si="181"/>
        <v>John Newsome</v>
      </c>
      <c r="N1655" s="61" t="str">
        <f t="shared" si="175"/>
        <v>John Newsome</v>
      </c>
    </row>
    <row r="1656" spans="1:14" ht="25.15" customHeight="1" x14ac:dyDescent="0.2">
      <c r="A1656" s="70" t="s">
        <v>1353</v>
      </c>
      <c r="B1656" s="71">
        <v>2013</v>
      </c>
      <c r="C1656" s="68" t="str">
        <f>IF(ISERROR(VLOOKUP(IF(RIGHT($A1656,1)=")",LEFT($A1656,FIND(" (",$A1656)-1),$A1656),[1]ACCS!$B$2:$B$5003, 1, FALSE)), "","1")</f>
        <v>1</v>
      </c>
      <c r="D1656" s="103" t="str">
        <f>IF($B1656="Unknown","",IF($B1656="","",IF(VALUE(LEFT($B1656,4))&lt;Calc!$J$2,"ANTIQUE","")))</f>
        <v/>
      </c>
      <c r="E1656" s="72" t="s">
        <v>37</v>
      </c>
      <c r="F1656" s="121"/>
      <c r="G1656" s="121"/>
      <c r="H1656" s="62" t="str">
        <f t="shared" si="176"/>
        <v>Japonica</v>
      </c>
      <c r="I1656" s="18">
        <f t="shared" si="177"/>
        <v>0</v>
      </c>
      <c r="J1656" s="18">
        <f t="shared" si="178"/>
        <v>0</v>
      </c>
      <c r="K1656" s="18">
        <f t="shared" si="179"/>
        <v>0</v>
      </c>
      <c r="L1656" s="57" t="str">
        <f t="shared" si="180"/>
        <v>John Rumbach</v>
      </c>
      <c r="M1656" s="57" t="str">
        <f t="shared" si="181"/>
        <v>John Rumbach</v>
      </c>
      <c r="N1656" s="61" t="str">
        <f t="shared" ref="N1656:N1719" si="182">IF(ISNUMBER(SEARCH("See",$M1656)),$M1656,IF(ISNUMBER(SEARCH("(",$M1656)),LEFT($M1656,SEARCH("(",$M1656)-2),$M1656))</f>
        <v>John Rumbach</v>
      </c>
    </row>
    <row r="1657" spans="1:14" ht="25.15" customHeight="1" x14ac:dyDescent="0.2">
      <c r="A1657" s="70" t="s">
        <v>1354</v>
      </c>
      <c r="B1657" s="71">
        <v>2008</v>
      </c>
      <c r="C1657" s="68" t="str">
        <f>IF(ISERROR(VLOOKUP(IF(RIGHT($A1657,1)=")",LEFT($A1657,FIND(" (",$A1657)-1),$A1657),[1]ACCS!$B$2:$B$5003, 1, FALSE)), "","1")</f>
        <v/>
      </c>
      <c r="D1657" s="103" t="str">
        <f>IF($B1657="Unknown","",IF($B1657="","",IF(VALUE(LEFT($B1657,4))&lt;Calc!$J$2,"ANTIQUE","")))</f>
        <v/>
      </c>
      <c r="E1657" s="72" t="s">
        <v>29</v>
      </c>
      <c r="F1657" s="121"/>
      <c r="G1657" s="121"/>
      <c r="H1657" s="62" t="str">
        <f t="shared" si="176"/>
        <v>Japonica</v>
      </c>
      <c r="I1657" s="18">
        <f t="shared" si="177"/>
        <v>0</v>
      </c>
      <c r="J1657" s="18">
        <f t="shared" si="178"/>
        <v>0</v>
      </c>
      <c r="K1657" s="18">
        <f t="shared" si="179"/>
        <v>0</v>
      </c>
      <c r="L1657" s="57" t="str">
        <f t="shared" si="180"/>
        <v>John Shirah Jr.</v>
      </c>
      <c r="M1657" s="57" t="str">
        <f t="shared" si="181"/>
        <v>John Shirah Jr.</v>
      </c>
      <c r="N1657" s="61" t="str">
        <f t="shared" si="182"/>
        <v>John Shirah Jr.</v>
      </c>
    </row>
    <row r="1658" spans="1:14" ht="25.15" customHeight="1" x14ac:dyDescent="0.2">
      <c r="A1658" s="70" t="s">
        <v>1355</v>
      </c>
      <c r="B1658" s="71">
        <v>1967</v>
      </c>
      <c r="C1658" s="68" t="str">
        <f>IF(ISERROR(VLOOKUP(IF(RIGHT($A1658,1)=")",LEFT($A1658,FIND(" (",$A1658)-1),$A1658),[1]ACCS!$B$2:$B$5003, 1, FALSE)), "","1")</f>
        <v>1</v>
      </c>
      <c r="D1658" s="103" t="str">
        <f>IF($B1658="Unknown","",IF($B1658="","",IF(VALUE(LEFT($B1658,4))&lt;Calc!$J$2,"ANTIQUE","")))</f>
        <v/>
      </c>
      <c r="E1658" s="72" t="s">
        <v>29</v>
      </c>
      <c r="F1658" s="121"/>
      <c r="G1658" s="121"/>
      <c r="H1658" s="62" t="str">
        <f t="shared" si="176"/>
        <v>Reticulata</v>
      </c>
      <c r="I1658" s="18">
        <f t="shared" si="177"/>
        <v>1</v>
      </c>
      <c r="J1658" s="18">
        <f t="shared" si="178"/>
        <v>0</v>
      </c>
      <c r="K1658" s="18">
        <f t="shared" si="179"/>
        <v>0</v>
      </c>
      <c r="L1658" s="57" t="str">
        <f t="shared" si="180"/>
        <v>John Taylor</v>
      </c>
      <c r="M1658" s="57" t="str">
        <f t="shared" si="181"/>
        <v>John Taylor</v>
      </c>
      <c r="N1658" s="61" t="str">
        <f t="shared" si="182"/>
        <v>John Taylor</v>
      </c>
    </row>
    <row r="1659" spans="1:14" ht="25.15" customHeight="1" x14ac:dyDescent="0.2">
      <c r="A1659" s="99" t="s">
        <v>3589</v>
      </c>
      <c r="B1659" s="100">
        <v>2024</v>
      </c>
      <c r="C1659" s="68" t="str">
        <f>IF(ISERROR(VLOOKUP(IF(RIGHT($A1659,1)=")",LEFT($A1659,FIND(" (",$A1659)-1),$A1659),[1]ACCS!$B$2:$B$5003, 1, FALSE)), "","1")</f>
        <v>1</v>
      </c>
      <c r="D1659" s="115" t="str">
        <f>IF($B1659="Unknown","",IF($B1659="","",IF(VALUE(LEFT($B1659,4))&lt;Calc!$J$2,"ANTIQUE","")))</f>
        <v/>
      </c>
      <c r="E1659" s="53" t="s">
        <v>24</v>
      </c>
      <c r="F1659" s="121"/>
      <c r="G1659" s="121"/>
      <c r="H1659" s="62" t="str">
        <f t="shared" si="176"/>
        <v>Reticulata</v>
      </c>
      <c r="I1659" s="18">
        <f t="shared" si="177"/>
        <v>1</v>
      </c>
      <c r="J1659" s="18">
        <f t="shared" si="178"/>
        <v>0</v>
      </c>
      <c r="K1659" s="18">
        <f t="shared" si="179"/>
        <v>0</v>
      </c>
      <c r="L1659" s="57" t="str">
        <f t="shared" si="180"/>
        <v>John Wang</v>
      </c>
      <c r="M1659" s="57" t="str">
        <f t="shared" si="181"/>
        <v>John Wang</v>
      </c>
      <c r="N1659" s="61" t="str">
        <f t="shared" si="182"/>
        <v>John Wang</v>
      </c>
    </row>
    <row r="1660" spans="1:14" ht="25.15" customHeight="1" x14ac:dyDescent="0.2">
      <c r="A1660" s="70" t="s">
        <v>1356</v>
      </c>
      <c r="B1660" s="71">
        <v>2013</v>
      </c>
      <c r="C1660" s="68" t="str">
        <f>IF(ISERROR(VLOOKUP(IF(RIGHT($A1660,1)=")",LEFT($A1660,FIND(" (",$A1660)-1),$A1660),[1]ACCS!$B$2:$B$5003, 1, FALSE)), "","1")</f>
        <v>1</v>
      </c>
      <c r="D1660" s="103" t="str">
        <f>IF($B1660="Unknown","",IF($B1660="","",IF(VALUE(LEFT($B1660,4))&lt;Calc!$J$2,"ANTIQUE","")))</f>
        <v/>
      </c>
      <c r="E1660" s="72" t="s">
        <v>30</v>
      </c>
      <c r="F1660" s="121"/>
      <c r="G1660" s="121"/>
      <c r="H1660" s="62" t="str">
        <f t="shared" si="176"/>
        <v>Japonica</v>
      </c>
      <c r="I1660" s="18">
        <f t="shared" si="177"/>
        <v>0</v>
      </c>
      <c r="J1660" s="18">
        <f t="shared" si="178"/>
        <v>0</v>
      </c>
      <c r="K1660" s="18">
        <f t="shared" si="179"/>
        <v>0</v>
      </c>
      <c r="L1660" s="57" t="str">
        <f t="shared" si="180"/>
        <v>Johnny Lamey, III</v>
      </c>
      <c r="M1660" s="57" t="str">
        <f t="shared" si="181"/>
        <v>Johnny Lamey, III</v>
      </c>
      <c r="N1660" s="61" t="str">
        <f t="shared" si="182"/>
        <v>Johnny Lamey, III</v>
      </c>
    </row>
    <row r="1661" spans="1:14" ht="25.15" customHeight="1" x14ac:dyDescent="0.2">
      <c r="A1661" s="70" t="s">
        <v>3064</v>
      </c>
      <c r="B1661" s="71">
        <v>1957</v>
      </c>
      <c r="C1661" s="68" t="str">
        <f>IF(ISERROR(VLOOKUP(IF(RIGHT($A1661,1)=")",LEFT($A1661,FIND(" (",$A1661)-1),$A1661),[1]ACCS!$B$2:$B$5003, 1, FALSE)), "","1")</f>
        <v>1</v>
      </c>
      <c r="D1661" s="103" t="str">
        <f>IF($B1661="Unknown","",IF($B1661="","",IF(VALUE(LEFT($B1661,4))&lt;Calc!$J$2,"ANTIQUE","")))</f>
        <v/>
      </c>
      <c r="E1661" s="72" t="s">
        <v>47</v>
      </c>
      <c r="F1661" s="121"/>
      <c r="G1661" s="121"/>
      <c r="H1661" s="62" t="str">
        <f t="shared" ref="H1661:H1724" si="183">IF($A1661="","",IF($I1661=0,"Japonica",IF($I1661=1,"Reticulata",IF($I1661=2,"NRH",IF($I1661=3,"Sasanqua",IF($I1661=4,"Hiemalis",IF($I1661=5,"Vernalis",IF($I1661=6,"Japonica [Higo]","Specie"))))))))</f>
        <v>Japonica</v>
      </c>
      <c r="I1661" s="18">
        <f t="shared" ref="I1661:I1724" si="184">IF(NOT(ISERROR(SEARCH("(R)",$A1661))),1,IF(NOT(ISERROR(SEARCH("(H)",$A1661))),2,IF(NOT(ISERROR(SEARCH("(Sasanqua)",$A1661))),3,IF(NOT(ISERROR(SEARCH("(Hiemalis)",$A1661))),4,IF(NOT(ISERROR(SEARCH("(Vernalis)",$A1661))),5,IF(NOT(ISERROR(SEARCH("(Higo)",$A1661))),6,))))))+$J1661+K1661</f>
        <v>0</v>
      </c>
      <c r="J1661" s="18">
        <f t="shared" ref="J1661:J1724" si="185">IF(NOT(ISERROR(SEARCH("(Rusticana)",$A1661))),7,IF(NOT(ISERROR(SEARCH("(Wabisuke)",$A1661))),8,IF(NOT(ISERROR(SEARCH("(Edithae)",$A1661))),9,IF(NOT(ISERROR(SEARCH("(Oleifera)",$A1661))),10,IF(NOT(ISERROR(SEARCH("(Saluenensis)",$A1661))),11,0)))))</f>
        <v>0</v>
      </c>
      <c r="K1661" s="18">
        <f t="shared" ref="K1661:K1724" si="186">IF(NOT(ISERROR(SEARCH("(Pitardii)",$A1661))),12,IF(NOT(ISERROR(SEARCH("(Specie)",$A1661))),13,0))</f>
        <v>0</v>
      </c>
      <c r="L1661" s="57" t="str">
        <f t="shared" ref="L1661:L1724" si="187">SUBSTITUTE(SUBSTITUTE(SUBSTITUTE(SUBSTITUTE(SUBSTITUTE(SUBSTITUTE(SUBSTITUTE(SUBSTITUTE(A1661," (A)","")," (R)","")," (H)","")," (Sasanqua)","")," (Hiemalis)","")," (Vernalis)","")," (Rusticana)",""),"(Wabisuke)","")</f>
        <v>Johnny's Folly</v>
      </c>
      <c r="M1661" s="57" t="str">
        <f t="shared" ref="M1661:M1724" si="188">SUBSTITUTE(SUBSTITUTE(SUBSTITUTE(SUBSTITUTE(SUBSTITUTE($L1661," (Edithae)","")," (Oleifera)","")," (Saluenensis)","")," (Specie)","")," (Pitardii)","")</f>
        <v>Johnny's Folly</v>
      </c>
      <c r="N1661" s="61" t="str">
        <f t="shared" si="182"/>
        <v>Johnny's Folly</v>
      </c>
    </row>
    <row r="1662" spans="1:14" ht="25.15" customHeight="1" x14ac:dyDescent="0.2">
      <c r="A1662" s="70" t="s">
        <v>1357</v>
      </c>
      <c r="B1662" s="71">
        <v>2014</v>
      </c>
      <c r="C1662" s="68" t="str">
        <f>IF(ISERROR(VLOOKUP(IF(RIGHT($A1662,1)=")",LEFT($A1662,FIND(" (",$A1662)-1),$A1662),[1]ACCS!$B$2:$B$5003, 1, FALSE)), "","1")</f>
        <v>1</v>
      </c>
      <c r="D1662" s="103" t="str">
        <f>IF($B1662="Unknown","",IF($B1662="","",IF(VALUE(LEFT($B1662,4))&lt;Calc!$J$2,"ANTIQUE","")))</f>
        <v/>
      </c>
      <c r="E1662" s="72" t="s">
        <v>24</v>
      </c>
      <c r="F1662" s="121"/>
      <c r="G1662" s="121"/>
      <c r="H1662" s="62" t="str">
        <f t="shared" si="183"/>
        <v>Japonica</v>
      </c>
      <c r="I1662" s="18">
        <f t="shared" si="184"/>
        <v>0</v>
      </c>
      <c r="J1662" s="18">
        <f t="shared" si="185"/>
        <v>0</v>
      </c>
      <c r="K1662" s="18">
        <f t="shared" si="186"/>
        <v>0</v>
      </c>
      <c r="L1662" s="57" t="str">
        <f t="shared" si="187"/>
        <v>Johnson Van Catherine</v>
      </c>
      <c r="M1662" s="57" t="str">
        <f t="shared" si="188"/>
        <v>Johnson Van Catherine</v>
      </c>
      <c r="N1662" s="61" t="str">
        <f t="shared" si="182"/>
        <v>Johnson Van Catherine</v>
      </c>
    </row>
    <row r="1663" spans="1:14" ht="25.15" customHeight="1" x14ac:dyDescent="0.2">
      <c r="A1663" s="70" t="s">
        <v>3367</v>
      </c>
      <c r="B1663" s="71">
        <v>1840</v>
      </c>
      <c r="C1663" s="68" t="str">
        <f>IF(ISERROR(VLOOKUP(IF(RIGHT($A1663,1)=")",LEFT($A1663,FIND(" (",$A1663)-1),$A1663),[1]ACCS!$B$2:$B$5003, 1, FALSE)), "","1")</f>
        <v/>
      </c>
      <c r="D1663" s="103" t="str">
        <f>IF($B1663="Unknown","",IF($B1663="","",IF(VALUE(LEFT($B1663,4))&lt;Calc!$J$2,"ANTIQUE","")))</f>
        <v>ANTIQUE</v>
      </c>
      <c r="E1663" s="72" t="s">
        <v>30</v>
      </c>
      <c r="F1663" s="121"/>
      <c r="G1663" s="121"/>
      <c r="H1663" s="62" t="str">
        <f t="shared" si="183"/>
        <v>Japonica</v>
      </c>
      <c r="I1663" s="18">
        <f t="shared" si="184"/>
        <v>0</v>
      </c>
      <c r="J1663" s="18">
        <f t="shared" si="185"/>
        <v>0</v>
      </c>
      <c r="K1663" s="18">
        <f t="shared" si="186"/>
        <v>0</v>
      </c>
      <c r="L1663" s="57" t="str">
        <f t="shared" si="187"/>
        <v>Jolly Roger (See Gigantea)</v>
      </c>
      <c r="M1663" s="57" t="str">
        <f t="shared" si="188"/>
        <v>Jolly Roger (See Gigantea)</v>
      </c>
      <c r="N1663" s="61" t="str">
        <f t="shared" si="182"/>
        <v>Jolly Roger (See Gigantea)</v>
      </c>
    </row>
    <row r="1664" spans="1:14" ht="25.15" customHeight="1" x14ac:dyDescent="0.2">
      <c r="A1664" s="70" t="s">
        <v>1358</v>
      </c>
      <c r="B1664" s="71">
        <v>1968</v>
      </c>
      <c r="C1664" s="68" t="str">
        <f>IF(ISERROR(VLOOKUP(IF(RIGHT($A1664,1)=")",LEFT($A1664,FIND(" (",$A1664)-1),$A1664),[1]ACCS!$B$2:$B$5003, 1, FALSE)), "","1")</f>
        <v>1</v>
      </c>
      <c r="D1664" s="103" t="str">
        <f>IF($B1664="Unknown","",IF($B1664="","",IF(VALUE(LEFT($B1664,4))&lt;Calc!$J$2,"ANTIQUE","")))</f>
        <v/>
      </c>
      <c r="E1664" s="72" t="s">
        <v>37</v>
      </c>
      <c r="F1664" s="121"/>
      <c r="G1664" s="121"/>
      <c r="H1664" s="62" t="str">
        <f t="shared" si="183"/>
        <v>Japonica</v>
      </c>
      <c r="I1664" s="18">
        <f t="shared" si="184"/>
        <v>0</v>
      </c>
      <c r="J1664" s="18">
        <f t="shared" si="185"/>
        <v>0</v>
      </c>
      <c r="K1664" s="18">
        <f t="shared" si="186"/>
        <v>0</v>
      </c>
      <c r="L1664" s="57" t="str">
        <f t="shared" si="187"/>
        <v>Jonathan</v>
      </c>
      <c r="M1664" s="57" t="str">
        <f t="shared" si="188"/>
        <v>Jonathan</v>
      </c>
      <c r="N1664" s="61" t="str">
        <f t="shared" si="182"/>
        <v>Jonathan</v>
      </c>
    </row>
    <row r="1665" spans="1:14" ht="25.15" customHeight="1" x14ac:dyDescent="0.2">
      <c r="A1665" s="70" t="s">
        <v>1359</v>
      </c>
      <c r="B1665" s="71">
        <v>1991</v>
      </c>
      <c r="C1665" s="68" t="str">
        <f>IF(ISERROR(VLOOKUP(IF(RIGHT($A1665,1)=")",LEFT($A1665,FIND(" (",$A1665)-1),$A1665),[1]ACCS!$B$2:$B$5003, 1, FALSE)), "","1")</f>
        <v>1</v>
      </c>
      <c r="D1665" s="103" t="str">
        <f>IF($B1665="Unknown","",IF($B1665="","",IF(VALUE(LEFT($B1665,4))&lt;Calc!$J$2,"ANTIQUE","")))</f>
        <v/>
      </c>
      <c r="E1665" s="72" t="s">
        <v>24</v>
      </c>
      <c r="F1665" s="121" t="s">
        <v>5</v>
      </c>
      <c r="G1665" s="121"/>
      <c r="H1665" s="62" t="str">
        <f t="shared" si="183"/>
        <v>Japonica</v>
      </c>
      <c r="I1665" s="18">
        <f t="shared" si="184"/>
        <v>0</v>
      </c>
      <c r="J1665" s="18">
        <f t="shared" si="185"/>
        <v>0</v>
      </c>
      <c r="K1665" s="18">
        <f t="shared" si="186"/>
        <v>0</v>
      </c>
      <c r="L1665" s="57" t="str">
        <f t="shared" si="187"/>
        <v>Jonathan Wilson</v>
      </c>
      <c r="M1665" s="57" t="str">
        <f t="shared" si="188"/>
        <v>Jonathan Wilson</v>
      </c>
      <c r="N1665" s="61" t="str">
        <f t="shared" si="182"/>
        <v>Jonathan Wilson</v>
      </c>
    </row>
    <row r="1666" spans="1:14" ht="25.15" customHeight="1" x14ac:dyDescent="0.2">
      <c r="A1666" s="70" t="s">
        <v>1360</v>
      </c>
      <c r="B1666" s="71">
        <v>2009</v>
      </c>
      <c r="C1666" s="68" t="str">
        <f>IF(ISERROR(VLOOKUP(IF(RIGHT($A1666,1)=")",LEFT($A1666,FIND(" (",$A1666)-1),$A1666),[1]ACCS!$B$2:$B$5003, 1, FALSE)), "","1")</f>
        <v>1</v>
      </c>
      <c r="D1666" s="103" t="str">
        <f>IF($B1666="Unknown","",IF($B1666="","",IF(VALUE(LEFT($B1666,4))&lt;Calc!$J$2,"ANTIQUE","")))</f>
        <v/>
      </c>
      <c r="E1666" s="72" t="s">
        <v>35</v>
      </c>
      <c r="F1666" s="121"/>
      <c r="G1666" s="121" t="s">
        <v>26</v>
      </c>
      <c r="H1666" s="62" t="str">
        <f t="shared" si="183"/>
        <v>Japonica</v>
      </c>
      <c r="I1666" s="18">
        <f t="shared" si="184"/>
        <v>0</v>
      </c>
      <c r="J1666" s="18">
        <f t="shared" si="185"/>
        <v>0</v>
      </c>
      <c r="K1666" s="18">
        <f t="shared" si="186"/>
        <v>0</v>
      </c>
      <c r="L1666" s="57" t="str">
        <f t="shared" si="187"/>
        <v>Jonel</v>
      </c>
      <c r="M1666" s="57" t="str">
        <f t="shared" si="188"/>
        <v>Jonel</v>
      </c>
      <c r="N1666" s="61" t="str">
        <f t="shared" si="182"/>
        <v>Jonel</v>
      </c>
    </row>
    <row r="1667" spans="1:14" ht="25.15" customHeight="1" x14ac:dyDescent="0.2">
      <c r="A1667" s="70" t="s">
        <v>3368</v>
      </c>
      <c r="B1667" s="71">
        <v>1875</v>
      </c>
      <c r="C1667" s="68" t="str">
        <f>IF(ISERROR(VLOOKUP(IF(RIGHT($A1667,1)=")",LEFT($A1667,FIND(" (",$A1667)-1),$A1667),[1]ACCS!$B$2:$B$5003, 1, FALSE)), "","1")</f>
        <v/>
      </c>
      <c r="D1667" s="103" t="str">
        <f>IF($B1667="Unknown","",IF($B1667="","",IF(VALUE(LEFT($B1667,4))&lt;Calc!$J$2,"ANTIQUE","")))</f>
        <v>ANTIQUE</v>
      </c>
      <c r="E1667" s="72" t="s">
        <v>24</v>
      </c>
      <c r="F1667" s="121"/>
      <c r="G1667" s="121"/>
      <c r="H1667" s="62" t="str">
        <f t="shared" si="183"/>
        <v>Japonica</v>
      </c>
      <c r="I1667" s="18">
        <f t="shared" si="184"/>
        <v>0</v>
      </c>
      <c r="J1667" s="18">
        <f t="shared" si="185"/>
        <v>0</v>
      </c>
      <c r="K1667" s="18">
        <f t="shared" si="186"/>
        <v>0</v>
      </c>
      <c r="L1667" s="57" t="str">
        <f t="shared" si="187"/>
        <v>Jordan's Pride (See Herme)</v>
      </c>
      <c r="M1667" s="57" t="str">
        <f t="shared" si="188"/>
        <v>Jordan's Pride (See Herme)</v>
      </c>
      <c r="N1667" s="61" t="str">
        <f t="shared" si="182"/>
        <v>Jordan's Pride (See Herme)</v>
      </c>
    </row>
    <row r="1668" spans="1:14" ht="25.15" customHeight="1" x14ac:dyDescent="0.2">
      <c r="A1668" s="70" t="s">
        <v>1361</v>
      </c>
      <c r="B1668" s="71">
        <v>1950</v>
      </c>
      <c r="C1668" s="68" t="str">
        <f>IF(ISERROR(VLOOKUP(IF(RIGHT($A1668,1)=")",LEFT($A1668,FIND(" (",$A1668)-1),$A1668),[1]ACCS!$B$2:$B$5003, 1, FALSE)), "","1")</f>
        <v/>
      </c>
      <c r="D1668" s="103" t="str">
        <f>IF($B1668="Unknown","",IF($B1668="","",IF(VALUE(LEFT($B1668,4))&lt;Calc!$J$2,"ANTIQUE","")))</f>
        <v/>
      </c>
      <c r="E1668" s="72" t="s">
        <v>21</v>
      </c>
      <c r="F1668" s="121"/>
      <c r="G1668" s="121"/>
      <c r="H1668" s="62" t="str">
        <f t="shared" si="183"/>
        <v>Japonica</v>
      </c>
      <c r="I1668" s="18">
        <f t="shared" si="184"/>
        <v>0</v>
      </c>
      <c r="J1668" s="18">
        <f t="shared" si="185"/>
        <v>0</v>
      </c>
      <c r="K1668" s="18">
        <f t="shared" si="186"/>
        <v>0</v>
      </c>
      <c r="L1668" s="57" t="str">
        <f t="shared" si="187"/>
        <v>Joseph Pfingstl Var. (See Emmett Pfingstl)</v>
      </c>
      <c r="M1668" s="57" t="str">
        <f t="shared" si="188"/>
        <v>Joseph Pfingstl Var. (See Emmett Pfingstl)</v>
      </c>
      <c r="N1668" s="61" t="str">
        <f t="shared" si="182"/>
        <v>Joseph Pfingstl Var. (See Emmett Pfingstl)</v>
      </c>
    </row>
    <row r="1669" spans="1:14" ht="25.15" customHeight="1" x14ac:dyDescent="0.2">
      <c r="A1669" s="70" t="s">
        <v>1362</v>
      </c>
      <c r="B1669" s="71">
        <v>2002</v>
      </c>
      <c r="C1669" s="68" t="str">
        <f>IF(ISERROR(VLOOKUP(IF(RIGHT($A1669,1)=")",LEFT($A1669,FIND(" (",$A1669)-1),$A1669),[1]ACCS!$B$2:$B$5003, 1, FALSE)), "","1")</f>
        <v>1</v>
      </c>
      <c r="D1669" s="103" t="str">
        <f>IF($B1669="Unknown","",IF($B1669="","",IF(VALUE(LEFT($B1669,4))&lt;Calc!$J$2,"ANTIQUE","")))</f>
        <v/>
      </c>
      <c r="E1669" s="72" t="s">
        <v>24</v>
      </c>
      <c r="F1669" s="121"/>
      <c r="G1669" s="121"/>
      <c r="H1669" s="62" t="str">
        <f t="shared" si="183"/>
        <v>Japonica</v>
      </c>
      <c r="I1669" s="18">
        <f t="shared" si="184"/>
        <v>0</v>
      </c>
      <c r="J1669" s="18">
        <f t="shared" si="185"/>
        <v>0</v>
      </c>
      <c r="K1669" s="18">
        <f t="shared" si="186"/>
        <v>0</v>
      </c>
      <c r="L1669" s="57" t="str">
        <f t="shared" si="187"/>
        <v>Josephine Caruso</v>
      </c>
      <c r="M1669" s="57" t="str">
        <f t="shared" si="188"/>
        <v>Josephine Caruso</v>
      </c>
      <c r="N1669" s="61" t="str">
        <f t="shared" si="182"/>
        <v>Josephine Caruso</v>
      </c>
    </row>
    <row r="1670" spans="1:14" ht="25.15" customHeight="1" x14ac:dyDescent="0.2">
      <c r="A1670" s="70" t="s">
        <v>1363</v>
      </c>
      <c r="B1670" s="71">
        <v>1915</v>
      </c>
      <c r="C1670" s="68" t="str">
        <f>IF(ISERROR(VLOOKUP(IF(RIGHT($A1670,1)=")",LEFT($A1670,FIND(" (",$A1670)-1),$A1670),[1]ACCS!$B$2:$B$5003, 1, FALSE)), "","1")</f>
        <v>1</v>
      </c>
      <c r="D1670" s="103" t="str">
        <f>IF($B1670="Unknown","",IF($B1670="","",IF(VALUE(LEFT($B1670,4))&lt;Calc!$J$2,"ANTIQUE","")))</f>
        <v/>
      </c>
      <c r="E1670" s="72" t="s">
        <v>37</v>
      </c>
      <c r="F1670" s="121" t="s">
        <v>5</v>
      </c>
      <c r="G1670" s="121"/>
      <c r="H1670" s="62" t="str">
        <f t="shared" si="183"/>
        <v>Japonica</v>
      </c>
      <c r="I1670" s="18">
        <f t="shared" si="184"/>
        <v>0</v>
      </c>
      <c r="J1670" s="18">
        <f t="shared" si="185"/>
        <v>0</v>
      </c>
      <c r="K1670" s="18">
        <f t="shared" si="186"/>
        <v>0</v>
      </c>
      <c r="L1670" s="57" t="str">
        <f t="shared" si="187"/>
        <v>Joshua E. Youtz (White Daikagura)</v>
      </c>
      <c r="M1670" s="57" t="str">
        <f t="shared" si="188"/>
        <v>Joshua E. Youtz (White Daikagura)</v>
      </c>
      <c r="N1670" s="61" t="str">
        <f t="shared" si="182"/>
        <v>Joshua E. Youtz</v>
      </c>
    </row>
    <row r="1671" spans="1:14" ht="25.15" customHeight="1" x14ac:dyDescent="0.2">
      <c r="A1671" s="70" t="s">
        <v>1364</v>
      </c>
      <c r="B1671" s="71">
        <v>1983</v>
      </c>
      <c r="C1671" s="68" t="str">
        <f>IF(ISERROR(VLOOKUP(IF(RIGHT($A1671,1)=")",LEFT($A1671,FIND(" (",$A1671)-1),$A1671),[1]ACCS!$B$2:$B$5003, 1, FALSE)), "","1")</f>
        <v>1</v>
      </c>
      <c r="D1671" s="103" t="str">
        <f>IF($B1671="Unknown","",IF($B1671="","",IF(VALUE(LEFT($B1671,4))&lt;Calc!$J$2,"ANTIQUE","")))</f>
        <v/>
      </c>
      <c r="E1671" s="72" t="s">
        <v>47</v>
      </c>
      <c r="F1671" s="121"/>
      <c r="G1671" s="121" t="s">
        <v>26</v>
      </c>
      <c r="H1671" s="62" t="str">
        <f t="shared" si="183"/>
        <v>Japonica</v>
      </c>
      <c r="I1671" s="18">
        <f t="shared" si="184"/>
        <v>0</v>
      </c>
      <c r="J1671" s="18">
        <f t="shared" si="185"/>
        <v>0</v>
      </c>
      <c r="K1671" s="18">
        <f t="shared" si="186"/>
        <v>0</v>
      </c>
      <c r="L1671" s="57" t="str">
        <f t="shared" si="187"/>
        <v>Joshua Fenska</v>
      </c>
      <c r="M1671" s="57" t="str">
        <f t="shared" si="188"/>
        <v>Joshua Fenska</v>
      </c>
      <c r="N1671" s="61" t="str">
        <f t="shared" si="182"/>
        <v>Joshua Fenska</v>
      </c>
    </row>
    <row r="1672" spans="1:14" ht="25.15" customHeight="1" x14ac:dyDescent="0.2">
      <c r="A1672" s="70" t="s">
        <v>1365</v>
      </c>
      <c r="B1672" s="71">
        <v>1999</v>
      </c>
      <c r="C1672" s="68" t="str">
        <f>IF(ISERROR(VLOOKUP(IF(RIGHT($A1672,1)=")",LEFT($A1672,FIND(" (",$A1672)-1),$A1672),[1]ACCS!$B$2:$B$5003, 1, FALSE)), "","1")</f>
        <v/>
      </c>
      <c r="D1672" s="103" t="str">
        <f>IF($B1672="Unknown","",IF($B1672="","",IF(VALUE(LEFT($B1672,4))&lt;Calc!$J$2,"ANTIQUE","")))</f>
        <v/>
      </c>
      <c r="E1672" s="72" t="s">
        <v>24</v>
      </c>
      <c r="F1672" s="121"/>
      <c r="G1672" s="121" t="s">
        <v>26</v>
      </c>
      <c r="H1672" s="62" t="str">
        <f t="shared" si="183"/>
        <v>Japonica</v>
      </c>
      <c r="I1672" s="18">
        <f t="shared" si="184"/>
        <v>0</v>
      </c>
      <c r="J1672" s="18">
        <f t="shared" si="185"/>
        <v>0</v>
      </c>
      <c r="K1672" s="18">
        <f t="shared" si="186"/>
        <v>0</v>
      </c>
      <c r="L1672" s="57" t="str">
        <f t="shared" si="187"/>
        <v>Josie Bond</v>
      </c>
      <c r="M1672" s="57" t="str">
        <f t="shared" si="188"/>
        <v>Josie Bond</v>
      </c>
      <c r="N1672" s="61" t="str">
        <f t="shared" si="182"/>
        <v>Josie Bond</v>
      </c>
    </row>
    <row r="1673" spans="1:14" ht="25.15" customHeight="1" x14ac:dyDescent="0.2">
      <c r="A1673" s="70" t="s">
        <v>1366</v>
      </c>
      <c r="B1673" s="71">
        <v>1985</v>
      </c>
      <c r="C1673" s="68" t="str">
        <f>IF(ISERROR(VLOOKUP(IF(RIGHT($A1673,1)=")",LEFT($A1673,FIND(" (",$A1673)-1),$A1673),[1]ACCS!$B$2:$B$5003, 1, FALSE)), "","1")</f>
        <v>1</v>
      </c>
      <c r="D1673" s="103" t="str">
        <f>IF($B1673="Unknown","",IF($B1673="","",IF(VALUE(LEFT($B1673,4))&lt;Calc!$J$2,"ANTIQUE","")))</f>
        <v/>
      </c>
      <c r="E1673" s="72" t="s">
        <v>37</v>
      </c>
      <c r="F1673" s="121"/>
      <c r="G1673" s="121" t="s">
        <v>26</v>
      </c>
      <c r="H1673" s="62" t="str">
        <f t="shared" si="183"/>
        <v>Japonica</v>
      </c>
      <c r="I1673" s="18">
        <f t="shared" si="184"/>
        <v>0</v>
      </c>
      <c r="J1673" s="18">
        <f t="shared" si="185"/>
        <v>0</v>
      </c>
      <c r="K1673" s="18">
        <f t="shared" si="186"/>
        <v>0</v>
      </c>
      <c r="L1673" s="57" t="str">
        <f t="shared" si="187"/>
        <v>Joy Kendrick</v>
      </c>
      <c r="M1673" s="57" t="str">
        <f t="shared" si="188"/>
        <v>Joy Kendrick</v>
      </c>
      <c r="N1673" s="61" t="str">
        <f t="shared" si="182"/>
        <v>Joy Kendrick</v>
      </c>
    </row>
    <row r="1674" spans="1:14" ht="25.15" customHeight="1" x14ac:dyDescent="0.2">
      <c r="A1674" s="70" t="s">
        <v>1367</v>
      </c>
      <c r="B1674" s="71">
        <v>1977</v>
      </c>
      <c r="C1674" s="68" t="str">
        <f>IF(ISERROR(VLOOKUP(IF(RIGHT($A1674,1)=")",LEFT($A1674,FIND(" (",$A1674)-1),$A1674),[1]ACCS!$B$2:$B$5003, 1, FALSE)), "","1")</f>
        <v>1</v>
      </c>
      <c r="D1674" s="103" t="str">
        <f>IF($B1674="Unknown","",IF($B1674="","",IF(VALUE(LEFT($B1674,4))&lt;Calc!$J$2,"ANTIQUE","")))</f>
        <v/>
      </c>
      <c r="E1674" s="72" t="s">
        <v>29</v>
      </c>
      <c r="F1674" s="121"/>
      <c r="G1674" s="121"/>
      <c r="H1674" s="62" t="str">
        <f t="shared" si="183"/>
        <v>Reticulata</v>
      </c>
      <c r="I1674" s="18">
        <f t="shared" si="184"/>
        <v>1</v>
      </c>
      <c r="J1674" s="18">
        <f t="shared" si="185"/>
        <v>0</v>
      </c>
      <c r="K1674" s="18">
        <f t="shared" si="186"/>
        <v>0</v>
      </c>
      <c r="L1674" s="57" t="str">
        <f t="shared" si="187"/>
        <v>Joyce Connell</v>
      </c>
      <c r="M1674" s="57" t="str">
        <f t="shared" si="188"/>
        <v>Joyce Connell</v>
      </c>
      <c r="N1674" s="61" t="str">
        <f t="shared" si="182"/>
        <v>Joyce Connell</v>
      </c>
    </row>
    <row r="1675" spans="1:14" ht="25.15" customHeight="1" x14ac:dyDescent="0.2">
      <c r="A1675" s="70" t="s">
        <v>1368</v>
      </c>
      <c r="B1675" s="71">
        <v>1959</v>
      </c>
      <c r="C1675" s="68" t="str">
        <f>IF(ISERROR(VLOOKUP(IF(RIGHT($A1675,1)=")",LEFT($A1675,FIND(" (",$A1675)-1),$A1675),[1]ACCS!$B$2:$B$5003, 1, FALSE)), "","1")</f>
        <v>1</v>
      </c>
      <c r="D1675" s="103" t="str">
        <f>IF($B1675="Unknown","",IF($B1675="","",IF(VALUE(LEFT($B1675,4))&lt;Calc!$J$2,"ANTIQUE","")))</f>
        <v/>
      </c>
      <c r="E1675" s="72" t="s">
        <v>24</v>
      </c>
      <c r="F1675" s="121"/>
      <c r="G1675" s="121"/>
      <c r="H1675" s="62" t="str">
        <f t="shared" si="183"/>
        <v>Japonica</v>
      </c>
      <c r="I1675" s="18">
        <f t="shared" si="184"/>
        <v>0</v>
      </c>
      <c r="J1675" s="18">
        <f t="shared" si="185"/>
        <v>0</v>
      </c>
      <c r="K1675" s="18">
        <f t="shared" si="186"/>
        <v>0</v>
      </c>
      <c r="L1675" s="57" t="str">
        <f t="shared" si="187"/>
        <v>Juanita Smith</v>
      </c>
      <c r="M1675" s="57" t="str">
        <f t="shared" si="188"/>
        <v>Juanita Smith</v>
      </c>
      <c r="N1675" s="61" t="str">
        <f t="shared" si="182"/>
        <v>Juanita Smith</v>
      </c>
    </row>
    <row r="1676" spans="1:14" ht="25.15" customHeight="1" x14ac:dyDescent="0.2">
      <c r="A1676" s="70" t="s">
        <v>1369</v>
      </c>
      <c r="B1676" s="71">
        <v>1978</v>
      </c>
      <c r="C1676" s="68" t="str">
        <f>IF(ISERROR(VLOOKUP(IF(RIGHT($A1676,1)=")",LEFT($A1676,FIND(" (",$A1676)-1),$A1676),[1]ACCS!$B$2:$B$5003, 1, FALSE)), "","1")</f>
        <v>1</v>
      </c>
      <c r="D1676" s="103" t="str">
        <f>IF($B1676="Unknown","",IF($B1676="","",IF(VALUE(LEFT($B1676,4))&lt;Calc!$J$2,"ANTIQUE","")))</f>
        <v/>
      </c>
      <c r="E1676" s="72" t="s">
        <v>30</v>
      </c>
      <c r="F1676" s="121"/>
      <c r="G1676" s="121"/>
      <c r="H1676" s="62" t="str">
        <f t="shared" si="183"/>
        <v>NRH</v>
      </c>
      <c r="I1676" s="18">
        <f t="shared" si="184"/>
        <v>2</v>
      </c>
      <c r="J1676" s="18">
        <f t="shared" si="185"/>
        <v>0</v>
      </c>
      <c r="K1676" s="18">
        <f t="shared" si="186"/>
        <v>0</v>
      </c>
      <c r="L1676" s="57" t="str">
        <f t="shared" si="187"/>
        <v>Jubilation</v>
      </c>
      <c r="M1676" s="57" t="str">
        <f t="shared" si="188"/>
        <v>Jubilation</v>
      </c>
      <c r="N1676" s="61" t="str">
        <f t="shared" si="182"/>
        <v>Jubilation</v>
      </c>
    </row>
    <row r="1677" spans="1:14" ht="25.15" customHeight="1" x14ac:dyDescent="0.2">
      <c r="A1677" s="70" t="s">
        <v>1370</v>
      </c>
      <c r="B1677" s="71">
        <v>1958</v>
      </c>
      <c r="C1677" s="68" t="str">
        <f>IF(ISERROR(VLOOKUP(IF(RIGHT($A1677,1)=")",LEFT($A1677,FIND(" (",$A1677)-1),$A1677),[1]ACCS!$B$2:$B$5003, 1, FALSE)), "","1")</f>
        <v>1</v>
      </c>
      <c r="D1677" s="103" t="str">
        <f>IF($B1677="Unknown","",IF($B1677="","",IF(VALUE(LEFT($B1677,4))&lt;Calc!$J$2,"ANTIQUE","")))</f>
        <v/>
      </c>
      <c r="E1677" s="72" t="s">
        <v>37</v>
      </c>
      <c r="F1677" s="121"/>
      <c r="G1677" s="121"/>
      <c r="H1677" s="62" t="str">
        <f t="shared" si="183"/>
        <v>Japonica</v>
      </c>
      <c r="I1677" s="18">
        <f t="shared" si="184"/>
        <v>0</v>
      </c>
      <c r="J1677" s="18">
        <f t="shared" si="185"/>
        <v>0</v>
      </c>
      <c r="K1677" s="18">
        <f t="shared" si="186"/>
        <v>0</v>
      </c>
      <c r="L1677" s="57" t="str">
        <f t="shared" si="187"/>
        <v>Judge Marvin Mann (Riptide)</v>
      </c>
      <c r="M1677" s="57" t="str">
        <f t="shared" si="188"/>
        <v>Judge Marvin Mann (Riptide)</v>
      </c>
      <c r="N1677" s="61" t="str">
        <f t="shared" si="182"/>
        <v>Judge Marvin Mann</v>
      </c>
    </row>
    <row r="1678" spans="1:14" ht="25.15" customHeight="1" x14ac:dyDescent="0.2">
      <c r="A1678" s="74" t="s">
        <v>3073</v>
      </c>
      <c r="B1678" s="71">
        <v>2021</v>
      </c>
      <c r="C1678" s="68" t="str">
        <f>IF(ISERROR(VLOOKUP(IF(RIGHT($A1678,1)=")",LEFT($A1678,FIND(" (",$A1678)-1),$A1678),[1]ACCS!$B$2:$B$5003, 1, FALSE)), "","1")</f>
        <v>1</v>
      </c>
      <c r="D1678" s="103" t="str">
        <f>IF($B1678="Unknown","",IF($B1678="","",IF(VALUE(LEFT($B1678,4))&lt;Calc!$J$2,"ANTIQUE","")))</f>
        <v/>
      </c>
      <c r="E1678" s="72" t="s">
        <v>21</v>
      </c>
      <c r="F1678" s="121"/>
      <c r="G1678" s="121"/>
      <c r="H1678" s="62" t="str">
        <f t="shared" si="183"/>
        <v>Japonica</v>
      </c>
      <c r="I1678" s="18">
        <f t="shared" si="184"/>
        <v>0</v>
      </c>
      <c r="J1678" s="18">
        <f t="shared" si="185"/>
        <v>0</v>
      </c>
      <c r="K1678" s="18">
        <f t="shared" si="186"/>
        <v>0</v>
      </c>
      <c r="L1678" s="57" t="str">
        <f t="shared" si="187"/>
        <v>Judge Roger Vinson</v>
      </c>
      <c r="M1678" s="57" t="str">
        <f t="shared" si="188"/>
        <v>Judge Roger Vinson</v>
      </c>
      <c r="N1678" s="61" t="str">
        <f t="shared" si="182"/>
        <v>Judge Roger Vinson</v>
      </c>
    </row>
    <row r="1679" spans="1:14" ht="25.15" customHeight="1" x14ac:dyDescent="0.2">
      <c r="A1679" s="70" t="s">
        <v>1371</v>
      </c>
      <c r="B1679" s="71">
        <v>1956</v>
      </c>
      <c r="C1679" s="68" t="str">
        <f>IF(ISERROR(VLOOKUP(IF(RIGHT($A1679,1)=")",LEFT($A1679,FIND(" (",$A1679)-1),$A1679),[1]ACCS!$B$2:$B$5003, 1, FALSE)), "","1")</f>
        <v>1</v>
      </c>
      <c r="D1679" s="103" t="str">
        <f>IF($B1679="Unknown","",IF($B1679="","",IF(VALUE(LEFT($B1679,4))&lt;Calc!$J$2,"ANTIQUE","")))</f>
        <v/>
      </c>
      <c r="E1679" s="72" t="s">
        <v>21</v>
      </c>
      <c r="F1679" s="121"/>
      <c r="G1679" s="121"/>
      <c r="H1679" s="62" t="str">
        <f t="shared" si="183"/>
        <v>Japonica</v>
      </c>
      <c r="I1679" s="18">
        <f t="shared" si="184"/>
        <v>0</v>
      </c>
      <c r="J1679" s="18">
        <f t="shared" si="185"/>
        <v>0</v>
      </c>
      <c r="K1679" s="18">
        <f t="shared" si="186"/>
        <v>0</v>
      </c>
      <c r="L1679" s="57" t="str">
        <f t="shared" si="187"/>
        <v>Judge Solomon</v>
      </c>
      <c r="M1679" s="57" t="str">
        <f t="shared" si="188"/>
        <v>Judge Solomon</v>
      </c>
      <c r="N1679" s="61" t="str">
        <f t="shared" si="182"/>
        <v>Judge Solomon</v>
      </c>
    </row>
    <row r="1680" spans="1:14" ht="25.15" customHeight="1" x14ac:dyDescent="0.2">
      <c r="A1680" s="70" t="s">
        <v>1372</v>
      </c>
      <c r="B1680" s="71">
        <v>1959</v>
      </c>
      <c r="C1680" s="68" t="str">
        <f>IF(ISERROR(VLOOKUP(IF(RIGHT($A1680,1)=")",LEFT($A1680,FIND(" (",$A1680)-1),$A1680),[1]ACCS!$B$2:$B$5003, 1, FALSE)), "","1")</f>
        <v/>
      </c>
      <c r="D1680" s="103" t="str">
        <f>IF($B1680="Unknown","",IF($B1680="","",IF(VALUE(LEFT($B1680,4))&lt;Calc!$J$2,"ANTIQUE","")))</f>
        <v/>
      </c>
      <c r="E1680" s="72" t="s">
        <v>37</v>
      </c>
      <c r="F1680" s="121"/>
      <c r="G1680" s="121" t="s">
        <v>26</v>
      </c>
      <c r="H1680" s="62" t="str">
        <f t="shared" si="183"/>
        <v>Japonica</v>
      </c>
      <c r="I1680" s="18">
        <f t="shared" si="184"/>
        <v>0</v>
      </c>
      <c r="J1680" s="18">
        <f t="shared" si="185"/>
        <v>0</v>
      </c>
      <c r="K1680" s="18">
        <f t="shared" si="186"/>
        <v>0</v>
      </c>
      <c r="L1680" s="57" t="str">
        <f t="shared" si="187"/>
        <v>Judge Talbot</v>
      </c>
      <c r="M1680" s="57" t="str">
        <f t="shared" si="188"/>
        <v>Judge Talbot</v>
      </c>
      <c r="N1680" s="61" t="str">
        <f t="shared" si="182"/>
        <v>Judge Talbot</v>
      </c>
    </row>
    <row r="1681" spans="1:14" ht="25.15" customHeight="1" x14ac:dyDescent="0.2">
      <c r="A1681" s="70" t="s">
        <v>1373</v>
      </c>
      <c r="B1681" s="71">
        <v>1961</v>
      </c>
      <c r="C1681" s="68" t="str">
        <f>IF(ISERROR(VLOOKUP(IF(RIGHT($A1681,1)=")",LEFT($A1681,FIND(" (",$A1681)-1),$A1681),[1]ACCS!$B$2:$B$5003, 1, FALSE)), "","1")</f>
        <v>1</v>
      </c>
      <c r="D1681" s="103" t="str">
        <f>IF($B1681="Unknown","",IF($B1681="","",IF(VALUE(LEFT($B1681,4))&lt;Calc!$J$2,"ANTIQUE","")))</f>
        <v/>
      </c>
      <c r="E1681" s="72" t="s">
        <v>37</v>
      </c>
      <c r="F1681" s="121"/>
      <c r="G1681" s="121"/>
      <c r="H1681" s="62" t="str">
        <f t="shared" si="183"/>
        <v>Japonica</v>
      </c>
      <c r="I1681" s="18">
        <f t="shared" si="184"/>
        <v>0</v>
      </c>
      <c r="J1681" s="18">
        <f t="shared" si="185"/>
        <v>0</v>
      </c>
      <c r="K1681" s="18">
        <f t="shared" si="186"/>
        <v>0</v>
      </c>
      <c r="L1681" s="57" t="str">
        <f t="shared" si="187"/>
        <v>Judge W. T. Ragland</v>
      </c>
      <c r="M1681" s="57" t="str">
        <f t="shared" si="188"/>
        <v>Judge W. T. Ragland</v>
      </c>
      <c r="N1681" s="61" t="str">
        <f t="shared" si="182"/>
        <v>Judge W. T. Ragland</v>
      </c>
    </row>
    <row r="1682" spans="1:14" ht="25.15" customHeight="1" x14ac:dyDescent="0.2">
      <c r="A1682" s="70" t="s">
        <v>3007</v>
      </c>
      <c r="B1682" s="71">
        <v>2020</v>
      </c>
      <c r="C1682" s="68" t="str">
        <f>IF(ISERROR(VLOOKUP(IF(RIGHT($A1682,1)=")",LEFT($A1682,FIND(" (",$A1682)-1),$A1682),[1]ACCS!$B$2:$B$5003, 1, FALSE)), "","1")</f>
        <v>1</v>
      </c>
      <c r="D1682" s="103" t="str">
        <f>IF($B1682="Unknown","",IF($B1682="","",IF(VALUE(LEFT($B1682,4))&lt;Calc!$J$2,"ANTIQUE","")))</f>
        <v/>
      </c>
      <c r="E1682" s="72" t="s">
        <v>37</v>
      </c>
      <c r="F1682" s="121"/>
      <c r="G1682" s="121"/>
      <c r="H1682" s="62" t="str">
        <f t="shared" si="183"/>
        <v>Reticulata</v>
      </c>
      <c r="I1682" s="18">
        <f t="shared" si="184"/>
        <v>1</v>
      </c>
      <c r="J1682" s="18">
        <f t="shared" si="185"/>
        <v>0</v>
      </c>
      <c r="K1682" s="18">
        <f t="shared" si="186"/>
        <v>0</v>
      </c>
      <c r="L1682" s="57" t="str">
        <f t="shared" si="187"/>
        <v>Judy Kerr</v>
      </c>
      <c r="M1682" s="57" t="str">
        <f t="shared" si="188"/>
        <v>Judy Kerr</v>
      </c>
      <c r="N1682" s="61" t="str">
        <f t="shared" si="182"/>
        <v>Judy Kerr</v>
      </c>
    </row>
    <row r="1683" spans="1:14" ht="25.15" customHeight="1" x14ac:dyDescent="0.2">
      <c r="A1683" s="70" t="s">
        <v>1374</v>
      </c>
      <c r="B1683" s="71">
        <v>1961</v>
      </c>
      <c r="C1683" s="68" t="str">
        <f>IF(ISERROR(VLOOKUP(IF(RIGHT($A1683,1)=")",LEFT($A1683,FIND(" (",$A1683)-1),$A1683),[1]ACCS!$B$2:$B$5003, 1, FALSE)), "","1")</f>
        <v>1</v>
      </c>
      <c r="D1683" s="103" t="str">
        <f>IF($B1683="Unknown","",IF($B1683="","",IF(VALUE(LEFT($B1683,4))&lt;Calc!$J$2,"ANTIQUE","")))</f>
        <v/>
      </c>
      <c r="E1683" s="72" t="s">
        <v>21</v>
      </c>
      <c r="F1683" s="121"/>
      <c r="G1683" s="121"/>
      <c r="H1683" s="62" t="str">
        <f t="shared" si="183"/>
        <v>Japonica</v>
      </c>
      <c r="I1683" s="18">
        <f t="shared" si="184"/>
        <v>0</v>
      </c>
      <c r="J1683" s="18">
        <f t="shared" si="185"/>
        <v>0</v>
      </c>
      <c r="K1683" s="18">
        <f t="shared" si="186"/>
        <v>0</v>
      </c>
      <c r="L1683" s="57" t="str">
        <f t="shared" si="187"/>
        <v>Judy Matthews</v>
      </c>
      <c r="M1683" s="57" t="str">
        <f t="shared" si="188"/>
        <v>Judy Matthews</v>
      </c>
      <c r="N1683" s="61" t="str">
        <f t="shared" si="182"/>
        <v>Judy Matthews</v>
      </c>
    </row>
    <row r="1684" spans="1:14" ht="25.15" customHeight="1" x14ac:dyDescent="0.2">
      <c r="A1684" s="70" t="s">
        <v>1375</v>
      </c>
      <c r="B1684" s="71">
        <v>1983</v>
      </c>
      <c r="C1684" s="68" t="str">
        <f>IF(ISERROR(VLOOKUP(IF(RIGHT($A1684,1)=")",LEFT($A1684,FIND(" (",$A1684)-1),$A1684),[1]ACCS!$B$2:$B$5003, 1, FALSE)), "","1")</f>
        <v>1</v>
      </c>
      <c r="D1684" s="103" t="str">
        <f>IF($B1684="Unknown","",IF($B1684="","",IF(VALUE(LEFT($B1684,4))&lt;Calc!$J$2,"ANTIQUE","")))</f>
        <v/>
      </c>
      <c r="E1684" s="72" t="s">
        <v>21</v>
      </c>
      <c r="F1684" s="121"/>
      <c r="G1684" s="121"/>
      <c r="H1684" s="62" t="str">
        <f t="shared" si="183"/>
        <v>NRH</v>
      </c>
      <c r="I1684" s="18">
        <f t="shared" si="184"/>
        <v>2</v>
      </c>
      <c r="J1684" s="18">
        <f t="shared" si="185"/>
        <v>0</v>
      </c>
      <c r="K1684" s="18">
        <f t="shared" si="186"/>
        <v>0</v>
      </c>
      <c r="L1684" s="57" t="str">
        <f t="shared" si="187"/>
        <v>Julia</v>
      </c>
      <c r="M1684" s="57" t="str">
        <f t="shared" si="188"/>
        <v>Julia</v>
      </c>
      <c r="N1684" s="61" t="str">
        <f t="shared" si="182"/>
        <v>Julia</v>
      </c>
    </row>
    <row r="1685" spans="1:14" ht="25.15" customHeight="1" x14ac:dyDescent="0.2">
      <c r="A1685" s="70" t="s">
        <v>1376</v>
      </c>
      <c r="B1685" s="71">
        <v>1956</v>
      </c>
      <c r="C1685" s="68" t="str">
        <f>IF(ISERROR(VLOOKUP(IF(RIGHT($A1685,1)=")",LEFT($A1685,FIND(" (",$A1685)-1),$A1685),[1]ACCS!$B$2:$B$5003, 1, FALSE)), "","1")</f>
        <v>1</v>
      </c>
      <c r="D1685" s="103" t="str">
        <f>IF($B1685="Unknown","",IF($B1685="","",IF(VALUE(LEFT($B1685,4))&lt;Calc!$J$2,"ANTIQUE","")))</f>
        <v/>
      </c>
      <c r="E1685" s="72" t="s">
        <v>37</v>
      </c>
      <c r="F1685" s="121" t="s">
        <v>5</v>
      </c>
      <c r="G1685" s="121"/>
      <c r="H1685" s="62" t="str">
        <f t="shared" si="183"/>
        <v>Japonica</v>
      </c>
      <c r="I1685" s="18">
        <f t="shared" si="184"/>
        <v>0</v>
      </c>
      <c r="J1685" s="18">
        <f t="shared" si="185"/>
        <v>0</v>
      </c>
      <c r="K1685" s="18">
        <f t="shared" si="186"/>
        <v>0</v>
      </c>
      <c r="L1685" s="57" t="str">
        <f t="shared" si="187"/>
        <v>Julia C. Taylor</v>
      </c>
      <c r="M1685" s="57" t="str">
        <f t="shared" si="188"/>
        <v>Julia C. Taylor</v>
      </c>
      <c r="N1685" s="61" t="str">
        <f t="shared" si="182"/>
        <v>Julia C. Taylor</v>
      </c>
    </row>
    <row r="1686" spans="1:14" ht="25.15" customHeight="1" x14ac:dyDescent="0.2">
      <c r="A1686" s="70" t="s">
        <v>3369</v>
      </c>
      <c r="B1686" s="71">
        <v>1840</v>
      </c>
      <c r="C1686" s="68" t="str">
        <f>IF(ISERROR(VLOOKUP(IF(RIGHT($A1686,1)=")",LEFT($A1686,FIND(" (",$A1686)-1),$A1686),[1]ACCS!$B$2:$B$5003, 1, FALSE)), "","1")</f>
        <v/>
      </c>
      <c r="D1686" s="103" t="str">
        <f>IF($B1686="Unknown","",IF($B1686="","",IF(VALUE(LEFT($B1686,4))&lt;Calc!$J$2,"ANTIQUE","")))</f>
        <v>ANTIQUE</v>
      </c>
      <c r="E1686" s="72" t="s">
        <v>30</v>
      </c>
      <c r="F1686" s="121"/>
      <c r="G1686" s="121"/>
      <c r="H1686" s="62" t="str">
        <f t="shared" si="183"/>
        <v>Japonica</v>
      </c>
      <c r="I1686" s="18">
        <f t="shared" si="184"/>
        <v>0</v>
      </c>
      <c r="J1686" s="18">
        <f t="shared" si="185"/>
        <v>0</v>
      </c>
      <c r="K1686" s="18">
        <f t="shared" si="186"/>
        <v>0</v>
      </c>
      <c r="L1686" s="57" t="str">
        <f t="shared" si="187"/>
        <v>Julia Drayton (See Mathotiana)</v>
      </c>
      <c r="M1686" s="57" t="str">
        <f t="shared" si="188"/>
        <v>Julia Drayton (See Mathotiana)</v>
      </c>
      <c r="N1686" s="61" t="str">
        <f t="shared" si="182"/>
        <v>Julia Drayton (See Mathotiana)</v>
      </c>
    </row>
    <row r="1687" spans="1:14" ht="25.15" customHeight="1" x14ac:dyDescent="0.2">
      <c r="A1687" s="70" t="s">
        <v>1377</v>
      </c>
      <c r="B1687" s="71">
        <v>1958</v>
      </c>
      <c r="C1687" s="68" t="str">
        <f>IF(ISERROR(VLOOKUP(IF(RIGHT($A1687,1)=")",LEFT($A1687,FIND(" (",$A1687)-1),$A1687),[1]ACCS!$B$2:$B$5003, 1, FALSE)), "","1")</f>
        <v>1</v>
      </c>
      <c r="D1687" s="103" t="str">
        <f>IF($B1687="Unknown","",IF($B1687="","",IF(VALUE(LEFT($B1687,4))&lt;Calc!$J$2,"ANTIQUE","")))</f>
        <v/>
      </c>
      <c r="E1687" s="72" t="s">
        <v>37</v>
      </c>
      <c r="F1687" s="121"/>
      <c r="G1687" s="121"/>
      <c r="H1687" s="62" t="str">
        <f t="shared" si="183"/>
        <v>Japonica</v>
      </c>
      <c r="I1687" s="18">
        <f t="shared" si="184"/>
        <v>0</v>
      </c>
      <c r="J1687" s="18">
        <f t="shared" si="185"/>
        <v>0</v>
      </c>
      <c r="K1687" s="18">
        <f t="shared" si="186"/>
        <v>0</v>
      </c>
      <c r="L1687" s="57" t="str">
        <f t="shared" si="187"/>
        <v>Julia France</v>
      </c>
      <c r="M1687" s="57" t="str">
        <f t="shared" si="188"/>
        <v>Julia France</v>
      </c>
      <c r="N1687" s="61" t="str">
        <f t="shared" si="182"/>
        <v>Julia France</v>
      </c>
    </row>
    <row r="1688" spans="1:14" ht="25.15" customHeight="1" x14ac:dyDescent="0.2">
      <c r="A1688" s="70" t="s">
        <v>1378</v>
      </c>
      <c r="B1688" s="71">
        <v>1964</v>
      </c>
      <c r="C1688" s="68" t="str">
        <f>IF(ISERROR(VLOOKUP(IF(RIGHT($A1688,1)=")",LEFT($A1688,FIND(" (",$A1688)-1),$A1688),[1]ACCS!$B$2:$B$5003, 1, FALSE)), "","1")</f>
        <v>1</v>
      </c>
      <c r="D1688" s="103" t="str">
        <f>IF($B1688="Unknown","",IF($B1688="","",IF(VALUE(LEFT($B1688,4))&lt;Calc!$J$2,"ANTIQUE","")))</f>
        <v/>
      </c>
      <c r="E1688" s="72" t="s">
        <v>24</v>
      </c>
      <c r="F1688" s="121"/>
      <c r="G1688" s="121"/>
      <c r="H1688" s="62" t="str">
        <f t="shared" si="183"/>
        <v>NRH</v>
      </c>
      <c r="I1688" s="18">
        <f t="shared" si="184"/>
        <v>2</v>
      </c>
      <c r="J1688" s="18">
        <f t="shared" si="185"/>
        <v>0</v>
      </c>
      <c r="K1688" s="18">
        <f t="shared" si="186"/>
        <v>0</v>
      </c>
      <c r="L1688" s="57" t="str">
        <f t="shared" si="187"/>
        <v>Julia Hamiter</v>
      </c>
      <c r="M1688" s="57" t="str">
        <f t="shared" si="188"/>
        <v>Julia Hamiter</v>
      </c>
      <c r="N1688" s="61" t="str">
        <f t="shared" si="182"/>
        <v>Julia Hamiter</v>
      </c>
    </row>
    <row r="1689" spans="1:14" ht="25.15" customHeight="1" x14ac:dyDescent="0.2">
      <c r="A1689" s="70" t="s">
        <v>1379</v>
      </c>
      <c r="B1689" s="71">
        <v>1987</v>
      </c>
      <c r="C1689" s="68" t="str">
        <f>IF(ISERROR(VLOOKUP(IF(RIGHT($A1689,1)=")",LEFT($A1689,FIND(" (",$A1689)-1),$A1689),[1]ACCS!$B$2:$B$5003, 1, FALSE)), "","1")</f>
        <v/>
      </c>
      <c r="D1689" s="103" t="str">
        <f>IF($B1689="Unknown","",IF($B1689="","",IF(VALUE(LEFT($B1689,4))&lt;Calc!$J$2,"ANTIQUE","")))</f>
        <v/>
      </c>
      <c r="E1689" s="72" t="s">
        <v>21</v>
      </c>
      <c r="F1689" s="121"/>
      <c r="G1689" s="121"/>
      <c r="H1689" s="62" t="str">
        <f t="shared" si="183"/>
        <v>NRH</v>
      </c>
      <c r="I1689" s="18">
        <f t="shared" si="184"/>
        <v>2</v>
      </c>
      <c r="J1689" s="18">
        <f t="shared" si="185"/>
        <v>0</v>
      </c>
      <c r="K1689" s="18">
        <f t="shared" si="186"/>
        <v>0</v>
      </c>
      <c r="L1689" s="57" t="str">
        <f t="shared" si="187"/>
        <v>Julia Pink</v>
      </c>
      <c r="M1689" s="57" t="str">
        <f t="shared" si="188"/>
        <v>Julia Pink</v>
      </c>
      <c r="N1689" s="61" t="str">
        <f t="shared" si="182"/>
        <v>Julia Pink</v>
      </c>
    </row>
    <row r="1690" spans="1:14" ht="25.15" customHeight="1" x14ac:dyDescent="0.2">
      <c r="A1690" s="70" t="s">
        <v>1380</v>
      </c>
      <c r="B1690" s="71">
        <v>1961</v>
      </c>
      <c r="C1690" s="68" t="str">
        <f>IF(ISERROR(VLOOKUP(IF(RIGHT($A1690,1)=")",LEFT($A1690,FIND(" (",$A1690)-1),$A1690),[1]ACCS!$B$2:$B$5003, 1, FALSE)), "","1")</f>
        <v>1</v>
      </c>
      <c r="D1690" s="103" t="str">
        <f>IF($B1690="Unknown","",IF($B1690="","",IF(VALUE(LEFT($B1690,4))&lt;Calc!$J$2,"ANTIQUE","")))</f>
        <v/>
      </c>
      <c r="E1690" s="72" t="s">
        <v>21</v>
      </c>
      <c r="F1690" s="121"/>
      <c r="G1690" s="121"/>
      <c r="H1690" s="62" t="str">
        <f t="shared" si="183"/>
        <v>Japonica</v>
      </c>
      <c r="I1690" s="18">
        <f t="shared" si="184"/>
        <v>0</v>
      </c>
      <c r="J1690" s="18">
        <f t="shared" si="185"/>
        <v>0</v>
      </c>
      <c r="K1690" s="18">
        <f t="shared" si="186"/>
        <v>0</v>
      </c>
      <c r="L1690" s="57" t="str">
        <f t="shared" si="187"/>
        <v>Julia Wilson</v>
      </c>
      <c r="M1690" s="57" t="str">
        <f t="shared" si="188"/>
        <v>Julia Wilson</v>
      </c>
      <c r="N1690" s="61" t="str">
        <f t="shared" si="182"/>
        <v>Julia Wilson</v>
      </c>
    </row>
    <row r="1691" spans="1:14" ht="25.15" customHeight="1" x14ac:dyDescent="0.2">
      <c r="A1691" s="70" t="s">
        <v>1381</v>
      </c>
      <c r="B1691" s="71">
        <v>1961</v>
      </c>
      <c r="C1691" s="68" t="str">
        <f>IF(ISERROR(VLOOKUP(IF(RIGHT($A1691,1)=")",LEFT($A1691,FIND(" (",$A1691)-1),$A1691),[1]ACCS!$B$2:$B$5003, 1, FALSE)), "","1")</f>
        <v>1</v>
      </c>
      <c r="D1691" s="103" t="str">
        <f>IF($B1691="Unknown","",IF($B1691="","",IF(VALUE(LEFT($B1691,4))&lt;Calc!$J$2,"ANTIQUE","")))</f>
        <v/>
      </c>
      <c r="E1691" s="72" t="s">
        <v>21</v>
      </c>
      <c r="F1691" s="121"/>
      <c r="G1691" s="121"/>
      <c r="H1691" s="62" t="str">
        <f t="shared" si="183"/>
        <v>NRH</v>
      </c>
      <c r="I1691" s="18">
        <f t="shared" si="184"/>
        <v>2</v>
      </c>
      <c r="J1691" s="18">
        <f t="shared" si="185"/>
        <v>0</v>
      </c>
      <c r="K1691" s="18">
        <f t="shared" si="186"/>
        <v>0</v>
      </c>
      <c r="L1691" s="57" t="str">
        <f t="shared" si="187"/>
        <v>Julie</v>
      </c>
      <c r="M1691" s="57" t="str">
        <f t="shared" si="188"/>
        <v>Julie</v>
      </c>
      <c r="N1691" s="61" t="str">
        <f t="shared" si="182"/>
        <v>Julie</v>
      </c>
    </row>
    <row r="1692" spans="1:14" ht="25.15" customHeight="1" x14ac:dyDescent="0.2">
      <c r="A1692" s="70" t="s">
        <v>1382</v>
      </c>
      <c r="B1692" s="71">
        <v>1979</v>
      </c>
      <c r="C1692" s="68" t="str">
        <f>IF(ISERROR(VLOOKUP(IF(RIGHT($A1692,1)=")",LEFT($A1692,FIND(" (",$A1692)-1),$A1692),[1]ACCS!$B$2:$B$5003, 1, FALSE)), "","1")</f>
        <v/>
      </c>
      <c r="D1692" s="103" t="str">
        <f>IF($B1692="Unknown","",IF($B1692="","",IF(VALUE(LEFT($B1692,4))&lt;Calc!$J$2,"ANTIQUE","")))</f>
        <v/>
      </c>
      <c r="E1692" s="72" t="s">
        <v>37</v>
      </c>
      <c r="F1692" s="121"/>
      <c r="G1692" s="121"/>
      <c r="H1692" s="62" t="str">
        <f t="shared" si="183"/>
        <v>Japonica</v>
      </c>
      <c r="I1692" s="18">
        <f t="shared" si="184"/>
        <v>0</v>
      </c>
      <c r="J1692" s="18">
        <f t="shared" si="185"/>
        <v>0</v>
      </c>
      <c r="K1692" s="18">
        <f t="shared" si="186"/>
        <v>0</v>
      </c>
      <c r="L1692" s="57" t="str">
        <f t="shared" si="187"/>
        <v>Julie Blush</v>
      </c>
      <c r="M1692" s="57" t="str">
        <f t="shared" si="188"/>
        <v>Julie Blush</v>
      </c>
      <c r="N1692" s="61" t="str">
        <f t="shared" si="182"/>
        <v>Julie Blush</v>
      </c>
    </row>
    <row r="1693" spans="1:14" ht="25.15" customHeight="1" x14ac:dyDescent="0.2">
      <c r="A1693" s="70" t="s">
        <v>1383</v>
      </c>
      <c r="B1693" s="71">
        <v>1983</v>
      </c>
      <c r="C1693" s="68" t="str">
        <f>IF(ISERROR(VLOOKUP(IF(RIGHT($A1693,1)=")",LEFT($A1693,FIND(" (",$A1693)-1),$A1693),[1]ACCS!$B$2:$B$5003, 1, FALSE)), "","1")</f>
        <v>1</v>
      </c>
      <c r="D1693" s="103" t="str">
        <f>IF($B1693="Unknown","",IF($B1693="","",IF(VALUE(LEFT($B1693,4))&lt;Calc!$J$2,"ANTIQUE","")))</f>
        <v/>
      </c>
      <c r="E1693" s="72" t="s">
        <v>29</v>
      </c>
      <c r="F1693" s="121"/>
      <c r="G1693" s="121"/>
      <c r="H1693" s="62" t="str">
        <f t="shared" si="183"/>
        <v>NRH</v>
      </c>
      <c r="I1693" s="18">
        <f t="shared" si="184"/>
        <v>2</v>
      </c>
      <c r="J1693" s="18">
        <f t="shared" si="185"/>
        <v>0</v>
      </c>
      <c r="K1693" s="18">
        <f t="shared" si="186"/>
        <v>0</v>
      </c>
      <c r="L1693" s="57" t="str">
        <f t="shared" si="187"/>
        <v>Julie Felix</v>
      </c>
      <c r="M1693" s="57" t="str">
        <f t="shared" si="188"/>
        <v>Julie Felix</v>
      </c>
      <c r="N1693" s="61" t="str">
        <f t="shared" si="182"/>
        <v>Julie Felix</v>
      </c>
    </row>
    <row r="1694" spans="1:14" ht="25.15" customHeight="1" x14ac:dyDescent="0.2">
      <c r="A1694" s="70" t="s">
        <v>1384</v>
      </c>
      <c r="B1694" s="71">
        <v>1965</v>
      </c>
      <c r="C1694" s="68" t="str">
        <f>IF(ISERROR(VLOOKUP(IF(RIGHT($A1694,1)=")",LEFT($A1694,FIND(" (",$A1694)-1),$A1694),[1]ACCS!$B$2:$B$5003, 1, FALSE)), "","1")</f>
        <v>1</v>
      </c>
      <c r="D1694" s="103" t="str">
        <f>IF($B1694="Unknown","",IF($B1694="","",IF(VALUE(LEFT($B1694,4))&lt;Calc!$J$2,"ANTIQUE","")))</f>
        <v/>
      </c>
      <c r="E1694" s="72" t="s">
        <v>37</v>
      </c>
      <c r="F1694" s="121"/>
      <c r="G1694" s="121" t="s">
        <v>26</v>
      </c>
      <c r="H1694" s="62" t="str">
        <f t="shared" si="183"/>
        <v>Japonica</v>
      </c>
      <c r="I1694" s="18">
        <f t="shared" si="184"/>
        <v>0</v>
      </c>
      <c r="J1694" s="18">
        <f t="shared" si="185"/>
        <v>0</v>
      </c>
      <c r="K1694" s="18">
        <f t="shared" si="186"/>
        <v>0</v>
      </c>
      <c r="L1694" s="57" t="str">
        <f t="shared" si="187"/>
        <v>Juliette Gordon Low</v>
      </c>
      <c r="M1694" s="57" t="str">
        <f t="shared" si="188"/>
        <v>Juliette Gordon Low</v>
      </c>
      <c r="N1694" s="61" t="str">
        <f t="shared" si="182"/>
        <v>Juliette Gordon Low</v>
      </c>
    </row>
    <row r="1695" spans="1:14" ht="25.15" customHeight="1" x14ac:dyDescent="0.2">
      <c r="A1695" s="70" t="s">
        <v>1385</v>
      </c>
      <c r="B1695" s="71">
        <v>2014</v>
      </c>
      <c r="C1695" s="68" t="str">
        <f>IF(ISERROR(VLOOKUP(IF(RIGHT($A1695,1)=")",LEFT($A1695,FIND(" (",$A1695)-1),$A1695),[1]ACCS!$B$2:$B$5003, 1, FALSE)), "","1")</f>
        <v>1</v>
      </c>
      <c r="D1695" s="103" t="str">
        <f>IF($B1695="Unknown","",IF($B1695="","",IF(VALUE(LEFT($B1695,4))&lt;Calc!$J$2,"ANTIQUE","")))</f>
        <v/>
      </c>
      <c r="E1695" s="72" t="s">
        <v>30</v>
      </c>
      <c r="F1695" s="121"/>
      <c r="G1695" s="121"/>
      <c r="H1695" s="62" t="str">
        <f t="shared" si="183"/>
        <v>Japonica</v>
      </c>
      <c r="I1695" s="18">
        <f t="shared" si="184"/>
        <v>0</v>
      </c>
      <c r="J1695" s="18">
        <f t="shared" si="185"/>
        <v>0</v>
      </c>
      <c r="K1695" s="18">
        <f t="shared" si="186"/>
        <v>0</v>
      </c>
      <c r="L1695" s="57" t="str">
        <f t="shared" si="187"/>
        <v>Julius Nuccio</v>
      </c>
      <c r="M1695" s="57" t="str">
        <f t="shared" si="188"/>
        <v>Julius Nuccio</v>
      </c>
      <c r="N1695" s="61" t="str">
        <f t="shared" si="182"/>
        <v>Julius Nuccio</v>
      </c>
    </row>
    <row r="1696" spans="1:14" ht="25.15" customHeight="1" x14ac:dyDescent="0.2">
      <c r="A1696" s="70" t="s">
        <v>3370</v>
      </c>
      <c r="B1696" s="71">
        <v>1848</v>
      </c>
      <c r="C1696" s="68" t="str">
        <f>IF(ISERROR(VLOOKUP(IF(RIGHT($A1696,1)=")",LEFT($A1696,FIND(" (",$A1696)-1),$A1696),[1]ACCS!$B$2:$B$5003, 1, FALSE)), "","1")</f>
        <v/>
      </c>
      <c r="D1696" s="103" t="str">
        <f>IF($B1696="Unknown","",IF($B1696="","",IF(VALUE(LEFT($B1696,4))&lt;Calc!$J$2,"ANTIQUE","")))</f>
        <v>ANTIQUE</v>
      </c>
      <c r="E1696" s="72" t="s">
        <v>21</v>
      </c>
      <c r="F1696" s="121"/>
      <c r="G1696" s="121"/>
      <c r="H1696" s="62" t="str">
        <f t="shared" si="183"/>
        <v>Japonica</v>
      </c>
      <c r="I1696" s="18">
        <f t="shared" si="184"/>
        <v>0</v>
      </c>
      <c r="J1696" s="18">
        <f t="shared" si="185"/>
        <v>0</v>
      </c>
      <c r="K1696" s="18">
        <f t="shared" si="186"/>
        <v>0</v>
      </c>
      <c r="L1696" s="57" t="str">
        <f t="shared" si="187"/>
        <v>June (See Enrico Bettoni)</v>
      </c>
      <c r="M1696" s="57" t="str">
        <f t="shared" si="188"/>
        <v>June (See Enrico Bettoni)</v>
      </c>
      <c r="N1696" s="61" t="str">
        <f t="shared" si="182"/>
        <v>June (See Enrico Bettoni)</v>
      </c>
    </row>
    <row r="1697" spans="1:14" ht="25.15" customHeight="1" x14ac:dyDescent="0.2">
      <c r="A1697" s="70" t="s">
        <v>1386</v>
      </c>
      <c r="B1697" s="71">
        <v>2013</v>
      </c>
      <c r="C1697" s="68" t="str">
        <f>IF(ISERROR(VLOOKUP(IF(RIGHT($A1697,1)=")",LEFT($A1697,FIND(" (",$A1697)-1),$A1697),[1]ACCS!$B$2:$B$5003, 1, FALSE)), "","1")</f>
        <v>1</v>
      </c>
      <c r="D1697" s="103" t="str">
        <f>IF($B1697="Unknown","",IF($B1697="","",IF(VALUE(LEFT($B1697,4))&lt;Calc!$J$2,"ANTIQUE","")))</f>
        <v/>
      </c>
      <c r="E1697" s="72" t="s">
        <v>24</v>
      </c>
      <c r="F1697" s="121"/>
      <c r="G1697" s="121"/>
      <c r="H1697" s="62" t="str">
        <f t="shared" si="183"/>
        <v>Reticulata</v>
      </c>
      <c r="I1697" s="18">
        <f t="shared" si="184"/>
        <v>1</v>
      </c>
      <c r="J1697" s="18">
        <f t="shared" si="185"/>
        <v>0</v>
      </c>
      <c r="K1697" s="18">
        <f t="shared" si="186"/>
        <v>0</v>
      </c>
      <c r="L1697" s="57" t="str">
        <f t="shared" si="187"/>
        <v>June Curry</v>
      </c>
      <c r="M1697" s="57" t="str">
        <f t="shared" si="188"/>
        <v>June Curry</v>
      </c>
      <c r="N1697" s="61" t="str">
        <f t="shared" si="182"/>
        <v>June Curry</v>
      </c>
    </row>
    <row r="1698" spans="1:14" ht="25.15" customHeight="1" x14ac:dyDescent="0.2">
      <c r="A1698" s="70" t="s">
        <v>1387</v>
      </c>
      <c r="B1698" s="71">
        <v>1989</v>
      </c>
      <c r="C1698" s="68" t="str">
        <f>IF(ISERROR(VLOOKUP(IF(RIGHT($A1698,1)=")",LEFT($A1698,FIND(" (",$A1698)-1),$A1698),[1]ACCS!$B$2:$B$5003, 1, FALSE)), "","1")</f>
        <v>1</v>
      </c>
      <c r="D1698" s="103" t="str">
        <f>IF($B1698="Unknown","",IF($B1698="","",IF(VALUE(LEFT($B1698,4))&lt;Calc!$J$2,"ANTIQUE","")))</f>
        <v/>
      </c>
      <c r="E1698" s="72" t="s">
        <v>21</v>
      </c>
      <c r="F1698" s="121"/>
      <c r="G1698" s="121"/>
      <c r="H1698" s="62" t="str">
        <f t="shared" si="183"/>
        <v>Reticulata</v>
      </c>
      <c r="I1698" s="18">
        <f t="shared" si="184"/>
        <v>1</v>
      </c>
      <c r="J1698" s="18">
        <f t="shared" si="185"/>
        <v>0</v>
      </c>
      <c r="K1698" s="18">
        <f t="shared" si="186"/>
        <v>0</v>
      </c>
      <c r="L1698" s="57" t="str">
        <f t="shared" si="187"/>
        <v>June Norman</v>
      </c>
      <c r="M1698" s="57" t="str">
        <f t="shared" si="188"/>
        <v>June Norman</v>
      </c>
      <c r="N1698" s="61" t="str">
        <f t="shared" si="182"/>
        <v>June Norman</v>
      </c>
    </row>
    <row r="1699" spans="1:14" ht="25.15" customHeight="1" x14ac:dyDescent="0.2">
      <c r="A1699" s="70" t="s">
        <v>1388</v>
      </c>
      <c r="B1699" s="71">
        <v>1965</v>
      </c>
      <c r="C1699" s="68" t="str">
        <f>IF(ISERROR(VLOOKUP(IF(RIGHT($A1699,1)=")",LEFT($A1699,FIND(" (",$A1699)-1),$A1699),[1]ACCS!$B$2:$B$5003, 1, FALSE)), "","1")</f>
        <v>1</v>
      </c>
      <c r="D1699" s="103" t="str">
        <f>IF($B1699="Unknown","",IF($B1699="","",IF(VALUE(LEFT($B1699,4))&lt;Calc!$J$2,"ANTIQUE","")))</f>
        <v/>
      </c>
      <c r="E1699" s="72" t="s">
        <v>24</v>
      </c>
      <c r="F1699" s="121"/>
      <c r="G1699" s="121"/>
      <c r="H1699" s="62" t="str">
        <f t="shared" si="183"/>
        <v>Japonica</v>
      </c>
      <c r="I1699" s="18">
        <f t="shared" si="184"/>
        <v>0</v>
      </c>
      <c r="J1699" s="18">
        <f t="shared" si="185"/>
        <v>0</v>
      </c>
      <c r="K1699" s="18">
        <f t="shared" si="186"/>
        <v>0</v>
      </c>
      <c r="L1699" s="57" t="str">
        <f t="shared" si="187"/>
        <v>June Stewart</v>
      </c>
      <c r="M1699" s="57" t="str">
        <f t="shared" si="188"/>
        <v>June Stewart</v>
      </c>
      <c r="N1699" s="61" t="str">
        <f t="shared" si="182"/>
        <v>June Stewart</v>
      </c>
    </row>
    <row r="1700" spans="1:14" ht="25.15" customHeight="1" x14ac:dyDescent="0.2">
      <c r="A1700" s="70" t="s">
        <v>1389</v>
      </c>
      <c r="B1700" s="71">
        <v>2015</v>
      </c>
      <c r="C1700" s="68" t="str">
        <f>IF(ISERROR(VLOOKUP(IF(RIGHT($A1700,1)=")",LEFT($A1700,FIND(" (",$A1700)-1),$A1700),[1]ACCS!$B$2:$B$5003, 1, FALSE)), "","1")</f>
        <v>1</v>
      </c>
      <c r="D1700" s="103" t="str">
        <f>IF($B1700="Unknown","",IF($B1700="","",IF(VALUE(LEFT($B1700,4))&lt;Calc!$J$2,"ANTIQUE","")))</f>
        <v/>
      </c>
      <c r="E1700" s="72" t="s">
        <v>37</v>
      </c>
      <c r="F1700" s="121"/>
      <c r="G1700" s="121"/>
      <c r="H1700" s="62" t="str">
        <f t="shared" si="183"/>
        <v>Reticulata</v>
      </c>
      <c r="I1700" s="18">
        <f t="shared" si="184"/>
        <v>1</v>
      </c>
      <c r="J1700" s="18">
        <f t="shared" si="185"/>
        <v>0</v>
      </c>
      <c r="K1700" s="18">
        <f t="shared" si="186"/>
        <v>0</v>
      </c>
      <c r="L1700" s="57" t="str">
        <f t="shared" si="187"/>
        <v>June Tomlinson</v>
      </c>
      <c r="M1700" s="57" t="str">
        <f t="shared" si="188"/>
        <v>June Tomlinson</v>
      </c>
      <c r="N1700" s="61" t="str">
        <f t="shared" si="182"/>
        <v>June Tomlinson</v>
      </c>
    </row>
    <row r="1701" spans="1:14" ht="25.15" customHeight="1" x14ac:dyDescent="0.2">
      <c r="A1701" s="99" t="s">
        <v>3590</v>
      </c>
      <c r="B1701" s="100">
        <v>2024</v>
      </c>
      <c r="C1701" s="68" t="str">
        <f>IF(ISERROR(VLOOKUP(IF(RIGHT($A1701,1)=")",LEFT($A1701,FIND(" (",$A1701)-1),$A1701),[1]ACCS!$B$2:$B$5003, 1, FALSE)), "","1")</f>
        <v>1</v>
      </c>
      <c r="D1701" s="115" t="str">
        <f>IF($B1701="Unknown","",IF($B1701="","",IF(VALUE(LEFT($B1701,4))&lt;Calc!$J$2,"ANTIQUE","")))</f>
        <v/>
      </c>
      <c r="E1701" s="53" t="s">
        <v>37</v>
      </c>
      <c r="F1701" s="121"/>
      <c r="G1701" s="121"/>
      <c r="H1701" s="62" t="str">
        <f t="shared" si="183"/>
        <v>Reticulata</v>
      </c>
      <c r="I1701" s="18">
        <f t="shared" si="184"/>
        <v>1</v>
      </c>
      <c r="J1701" s="18">
        <f t="shared" si="185"/>
        <v>0</v>
      </c>
      <c r="K1701" s="18">
        <f t="shared" si="186"/>
        <v>0</v>
      </c>
      <c r="L1701" s="57" t="str">
        <f t="shared" si="187"/>
        <v>June Wang</v>
      </c>
      <c r="M1701" s="57" t="str">
        <f t="shared" si="188"/>
        <v>June Wang</v>
      </c>
      <c r="N1701" s="61" t="str">
        <f t="shared" si="182"/>
        <v>June Wang</v>
      </c>
    </row>
    <row r="1702" spans="1:14" ht="25.15" customHeight="1" x14ac:dyDescent="0.2">
      <c r="A1702" s="70" t="s">
        <v>1390</v>
      </c>
      <c r="B1702" s="71">
        <v>1994</v>
      </c>
      <c r="C1702" s="68" t="str">
        <f>IF(ISERROR(VLOOKUP(IF(RIGHT($A1702,1)=")",LEFT($A1702,FIND(" (",$A1702)-1),$A1702),[1]ACCS!$B$2:$B$5003, 1, FALSE)), "","1")</f>
        <v>1</v>
      </c>
      <c r="D1702" s="103" t="str">
        <f>IF($B1702="Unknown","",IF($B1702="","",IF(VALUE(LEFT($B1702,4))&lt;Calc!$J$2,"ANTIQUE","")))</f>
        <v/>
      </c>
      <c r="E1702" s="72" t="s">
        <v>29</v>
      </c>
      <c r="F1702" s="121"/>
      <c r="G1702" s="121"/>
      <c r="H1702" s="62" t="str">
        <f t="shared" si="183"/>
        <v>Japonica</v>
      </c>
      <c r="I1702" s="18">
        <f t="shared" si="184"/>
        <v>0</v>
      </c>
      <c r="J1702" s="18">
        <f t="shared" si="185"/>
        <v>0</v>
      </c>
      <c r="K1702" s="18">
        <f t="shared" si="186"/>
        <v>0</v>
      </c>
      <c r="L1702" s="57" t="str">
        <f t="shared" si="187"/>
        <v>Junella Hardison</v>
      </c>
      <c r="M1702" s="57" t="str">
        <f t="shared" si="188"/>
        <v>Junella Hardison</v>
      </c>
      <c r="N1702" s="61" t="str">
        <f t="shared" si="182"/>
        <v>Junella Hardison</v>
      </c>
    </row>
    <row r="1703" spans="1:14" ht="25.15" customHeight="1" x14ac:dyDescent="0.2">
      <c r="A1703" s="70" t="s">
        <v>1391</v>
      </c>
      <c r="B1703" s="71">
        <v>1997</v>
      </c>
      <c r="C1703" s="68" t="str">
        <f>IF(ISERROR(VLOOKUP(IF(RIGHT($A1703,1)=")",LEFT($A1703,FIND(" (",$A1703)-1),$A1703),[1]ACCS!$B$2:$B$5003, 1, FALSE)), "","1")</f>
        <v>1</v>
      </c>
      <c r="D1703" s="103" t="str">
        <f>IF($B1703="Unknown","",IF($B1703="","",IF(VALUE(LEFT($B1703,4))&lt;Calc!$J$2,"ANTIQUE","")))</f>
        <v/>
      </c>
      <c r="E1703" s="72" t="s">
        <v>21</v>
      </c>
      <c r="F1703" s="121"/>
      <c r="G1703" s="121"/>
      <c r="H1703" s="62" t="str">
        <f t="shared" si="183"/>
        <v>Japonica</v>
      </c>
      <c r="I1703" s="18">
        <f t="shared" si="184"/>
        <v>0</v>
      </c>
      <c r="J1703" s="18">
        <f t="shared" si="185"/>
        <v>0</v>
      </c>
      <c r="K1703" s="18">
        <f t="shared" si="186"/>
        <v>0</v>
      </c>
      <c r="L1703" s="57" t="str">
        <f t="shared" si="187"/>
        <v>Junie Lancaster</v>
      </c>
      <c r="M1703" s="57" t="str">
        <f t="shared" si="188"/>
        <v>Junie Lancaster</v>
      </c>
      <c r="N1703" s="61" t="str">
        <f t="shared" si="182"/>
        <v>Junie Lancaster</v>
      </c>
    </row>
    <row r="1704" spans="1:14" ht="25.15" customHeight="1" x14ac:dyDescent="0.2">
      <c r="A1704" s="70" t="s">
        <v>1392</v>
      </c>
      <c r="B1704" s="71">
        <v>1971</v>
      </c>
      <c r="C1704" s="68" t="str">
        <f>IF(ISERROR(VLOOKUP(IF(RIGHT($A1704,1)=")",LEFT($A1704,FIND(" (",$A1704)-1),$A1704),[1]ACCS!$B$2:$B$5003, 1, FALSE)), "","1")</f>
        <v/>
      </c>
      <c r="D1704" s="103" t="str">
        <f>IF($B1704="Unknown","",IF($B1704="","",IF(VALUE(LEFT($B1704,4))&lt;Calc!$J$2,"ANTIQUE","")))</f>
        <v/>
      </c>
      <c r="E1704" s="72" t="s">
        <v>24</v>
      </c>
      <c r="F1704" s="121"/>
      <c r="G1704" s="121"/>
      <c r="H1704" s="62" t="str">
        <f t="shared" si="183"/>
        <v>Japonica</v>
      </c>
      <c r="I1704" s="18">
        <f t="shared" si="184"/>
        <v>0</v>
      </c>
      <c r="J1704" s="18">
        <f t="shared" si="185"/>
        <v>0</v>
      </c>
      <c r="K1704" s="18">
        <f t="shared" si="186"/>
        <v>0</v>
      </c>
      <c r="L1704" s="57" t="str">
        <f t="shared" si="187"/>
        <v>Junior Miss</v>
      </c>
      <c r="M1704" s="57" t="str">
        <f t="shared" si="188"/>
        <v>Junior Miss</v>
      </c>
      <c r="N1704" s="61" t="str">
        <f t="shared" si="182"/>
        <v>Junior Miss</v>
      </c>
    </row>
    <row r="1705" spans="1:14" ht="25.15" customHeight="1" x14ac:dyDescent="0.2">
      <c r="A1705" s="70" t="s">
        <v>1393</v>
      </c>
      <c r="B1705" s="71">
        <v>1996</v>
      </c>
      <c r="C1705" s="68" t="str">
        <f>IF(ISERROR(VLOOKUP(IF(RIGHT($A1705,1)=")",LEFT($A1705,FIND(" (",$A1705)-1),$A1705),[1]ACCS!$B$2:$B$5003, 1, FALSE)), "","1")</f>
        <v>1</v>
      </c>
      <c r="D1705" s="103" t="str">
        <f>IF($B1705="Unknown","",IF($B1705="","",IF(VALUE(LEFT($B1705,4))&lt;Calc!$J$2,"ANTIQUE","")))</f>
        <v/>
      </c>
      <c r="E1705" s="72" t="s">
        <v>37</v>
      </c>
      <c r="F1705" s="121" t="s">
        <v>3128</v>
      </c>
      <c r="G1705" s="121"/>
      <c r="H1705" s="62" t="str">
        <f t="shared" si="183"/>
        <v>Japonica</v>
      </c>
      <c r="I1705" s="18">
        <f t="shared" si="184"/>
        <v>0</v>
      </c>
      <c r="J1705" s="18">
        <f t="shared" si="185"/>
        <v>0</v>
      </c>
      <c r="K1705" s="18">
        <f t="shared" si="186"/>
        <v>0</v>
      </c>
      <c r="L1705" s="57" t="str">
        <f t="shared" si="187"/>
        <v>Junior Prom</v>
      </c>
      <c r="M1705" s="57" t="str">
        <f t="shared" si="188"/>
        <v>Junior Prom</v>
      </c>
      <c r="N1705" s="61" t="str">
        <f t="shared" si="182"/>
        <v>Junior Prom</v>
      </c>
    </row>
    <row r="1706" spans="1:14" ht="25.15" customHeight="1" x14ac:dyDescent="0.2">
      <c r="A1706" s="77" t="s">
        <v>1394</v>
      </c>
      <c r="B1706" s="71">
        <v>2003</v>
      </c>
      <c r="C1706" s="68" t="str">
        <f>IF(ISERROR(VLOOKUP(IF(RIGHT($A1706,1)=")",LEFT($A1706,FIND(" (",$A1706)-1),$A1706),[1]ACCS!$B$2:$B$5003, 1, FALSE)), "","1")</f>
        <v>1</v>
      </c>
      <c r="D1706" s="103" t="str">
        <f>IF($B1706="Unknown","",IF($B1706="","",IF(VALUE(LEFT($B1706,4))&lt;Calc!$J$2,"ANTIQUE","")))</f>
        <v/>
      </c>
      <c r="E1706" s="72" t="s">
        <v>24</v>
      </c>
      <c r="F1706" s="121"/>
      <c r="G1706" s="121"/>
      <c r="H1706" s="62" t="str">
        <f t="shared" si="183"/>
        <v>NRH</v>
      </c>
      <c r="I1706" s="18">
        <f t="shared" si="184"/>
        <v>2</v>
      </c>
      <c r="J1706" s="18">
        <f t="shared" si="185"/>
        <v>0</v>
      </c>
      <c r="K1706" s="18">
        <f t="shared" si="186"/>
        <v>0</v>
      </c>
      <c r="L1706" s="57" t="str">
        <f t="shared" si="187"/>
        <v>Jury's Apple Blossom Sun</v>
      </c>
      <c r="M1706" s="57" t="str">
        <f t="shared" si="188"/>
        <v>Jury's Apple Blossom Sun</v>
      </c>
      <c r="N1706" s="61" t="str">
        <f t="shared" si="182"/>
        <v>Jury's Apple Blossom Sun</v>
      </c>
    </row>
    <row r="1707" spans="1:14" ht="25.15" customHeight="1" x14ac:dyDescent="0.2">
      <c r="A1707" s="70" t="s">
        <v>1395</v>
      </c>
      <c r="B1707" s="71">
        <v>2003</v>
      </c>
      <c r="C1707" s="68" t="str">
        <f>IF(ISERROR(VLOOKUP(IF(RIGHT($A1707,1)=")",LEFT($A1707,FIND(" (",$A1707)-1),$A1707),[1]ACCS!$B$2:$B$5003, 1, FALSE)), "","1")</f>
        <v>1</v>
      </c>
      <c r="D1707" s="103" t="str">
        <f>IF($B1707="Unknown","",IF($B1707="","",IF(VALUE(LEFT($B1707,4))&lt;Calc!$J$2,"ANTIQUE","")))</f>
        <v/>
      </c>
      <c r="E1707" s="72" t="s">
        <v>37</v>
      </c>
      <c r="F1707" s="121"/>
      <c r="G1707" s="121"/>
      <c r="H1707" s="62" t="str">
        <f t="shared" si="183"/>
        <v>NRH</v>
      </c>
      <c r="I1707" s="18">
        <f t="shared" si="184"/>
        <v>2</v>
      </c>
      <c r="J1707" s="18">
        <f t="shared" si="185"/>
        <v>0</v>
      </c>
      <c r="K1707" s="18">
        <f t="shared" si="186"/>
        <v>0</v>
      </c>
      <c r="L1707" s="57" t="str">
        <f t="shared" si="187"/>
        <v>Jury's Moon Moth</v>
      </c>
      <c r="M1707" s="57" t="str">
        <f t="shared" si="188"/>
        <v>Jury's Moon Moth</v>
      </c>
      <c r="N1707" s="61" t="str">
        <f t="shared" si="182"/>
        <v>Jury's Moon Moth</v>
      </c>
    </row>
    <row r="1708" spans="1:14" ht="25.15" customHeight="1" x14ac:dyDescent="0.2">
      <c r="A1708" s="70" t="s">
        <v>1396</v>
      </c>
      <c r="B1708" s="71">
        <v>2003</v>
      </c>
      <c r="C1708" s="68" t="str">
        <f>IF(ISERROR(VLOOKUP(IF(RIGHT($A1708,1)=")",LEFT($A1708,FIND(" (",$A1708)-1),$A1708),[1]ACCS!$B$2:$B$5003, 1, FALSE)), "","1")</f>
        <v>1</v>
      </c>
      <c r="D1708" s="103" t="str">
        <f>IF($B1708="Unknown","",IF($B1708="","",IF(VALUE(LEFT($B1708,4))&lt;Calc!$J$2,"ANTIQUE","")))</f>
        <v/>
      </c>
      <c r="E1708" s="72" t="s">
        <v>37</v>
      </c>
      <c r="F1708" s="121"/>
      <c r="G1708" s="121"/>
      <c r="H1708" s="62" t="str">
        <f t="shared" si="183"/>
        <v>NRH</v>
      </c>
      <c r="I1708" s="18">
        <f t="shared" si="184"/>
        <v>2</v>
      </c>
      <c r="J1708" s="18">
        <f t="shared" si="185"/>
        <v>0</v>
      </c>
      <c r="K1708" s="18">
        <f t="shared" si="186"/>
        <v>0</v>
      </c>
      <c r="L1708" s="57" t="str">
        <f t="shared" si="187"/>
        <v>Jury's Pearl</v>
      </c>
      <c r="M1708" s="57" t="str">
        <f t="shared" si="188"/>
        <v>Jury's Pearl</v>
      </c>
      <c r="N1708" s="61" t="str">
        <f t="shared" si="182"/>
        <v>Jury's Pearl</v>
      </c>
    </row>
    <row r="1709" spans="1:14" ht="25.15" customHeight="1" x14ac:dyDescent="0.2">
      <c r="A1709" s="70" t="s">
        <v>1397</v>
      </c>
      <c r="B1709" s="71">
        <v>1976</v>
      </c>
      <c r="C1709" s="68" t="str">
        <f>IF(ISERROR(VLOOKUP(IF(RIGHT($A1709,1)=")",LEFT($A1709,FIND(" (",$A1709)-1),$A1709),[1]ACCS!$B$2:$B$5003, 1, FALSE)), "","1")</f>
        <v>1</v>
      </c>
      <c r="D1709" s="103" t="str">
        <f>IF($B1709="Unknown","",IF($B1709="","",IF(VALUE(LEFT($B1709,4))&lt;Calc!$J$2,"ANTIQUE","")))</f>
        <v/>
      </c>
      <c r="E1709" s="72" t="s">
        <v>24</v>
      </c>
      <c r="F1709" s="121"/>
      <c r="G1709" s="121"/>
      <c r="H1709" s="62" t="str">
        <f t="shared" si="183"/>
        <v>NRH</v>
      </c>
      <c r="I1709" s="18">
        <f t="shared" si="184"/>
        <v>2</v>
      </c>
      <c r="J1709" s="18">
        <f t="shared" si="185"/>
        <v>0</v>
      </c>
      <c r="K1709" s="18">
        <f t="shared" si="186"/>
        <v>0</v>
      </c>
      <c r="L1709" s="57" t="str">
        <f t="shared" si="187"/>
        <v>Jury's Yellow</v>
      </c>
      <c r="M1709" s="57" t="str">
        <f t="shared" si="188"/>
        <v>Jury's Yellow</v>
      </c>
      <c r="N1709" s="61" t="str">
        <f t="shared" si="182"/>
        <v>Jury's Yellow</v>
      </c>
    </row>
    <row r="1710" spans="1:14" ht="25.15" customHeight="1" x14ac:dyDescent="0.2">
      <c r="A1710" s="70" t="s">
        <v>1398</v>
      </c>
      <c r="B1710" s="71">
        <v>1976</v>
      </c>
      <c r="C1710" s="68" t="str">
        <f>IF(ISERROR(VLOOKUP(IF(RIGHT($A1710,1)=")",LEFT($A1710,FIND(" (",$A1710)-1),$A1710),[1]ACCS!$B$2:$B$5003, 1, FALSE)), "","1")</f>
        <v>1</v>
      </c>
      <c r="D1710" s="103" t="str">
        <f>IF($B1710="Unknown","",IF($B1710="","",IF(VALUE(LEFT($B1710,4))&lt;Calc!$J$2,"ANTIQUE","")))</f>
        <v/>
      </c>
      <c r="E1710" s="72" t="s">
        <v>61</v>
      </c>
      <c r="F1710" s="121"/>
      <c r="G1710" s="121" t="s">
        <v>26</v>
      </c>
      <c r="H1710" s="62" t="str">
        <f t="shared" si="183"/>
        <v>Japonica</v>
      </c>
      <c r="I1710" s="18">
        <f t="shared" si="184"/>
        <v>0</v>
      </c>
      <c r="J1710" s="18">
        <f t="shared" si="185"/>
        <v>0</v>
      </c>
      <c r="K1710" s="18">
        <f t="shared" si="186"/>
        <v>0</v>
      </c>
      <c r="L1710" s="57" t="str">
        <f t="shared" si="187"/>
        <v>Just Darling</v>
      </c>
      <c r="M1710" s="57" t="str">
        <f t="shared" si="188"/>
        <v>Just Darling</v>
      </c>
      <c r="N1710" s="61" t="str">
        <f t="shared" si="182"/>
        <v>Just Darling</v>
      </c>
    </row>
    <row r="1711" spans="1:14" ht="25.15" customHeight="1" x14ac:dyDescent="0.2">
      <c r="A1711" s="70" t="s">
        <v>1399</v>
      </c>
      <c r="B1711" s="71">
        <v>1998</v>
      </c>
      <c r="C1711" s="68" t="str">
        <f>IF(ISERROR(VLOOKUP(IF(RIGHT($A1711,1)=")",LEFT($A1711,FIND(" (",$A1711)-1),$A1711),[1]ACCS!$B$2:$B$5003, 1, FALSE)), "","1")</f>
        <v>1</v>
      </c>
      <c r="D1711" s="103" t="str">
        <f>IF($B1711="Unknown","",IF($B1711="","",IF(VALUE(LEFT($B1711,4))&lt;Calc!$J$2,"ANTIQUE","")))</f>
        <v/>
      </c>
      <c r="E1711" s="72" t="s">
        <v>24</v>
      </c>
      <c r="F1711" s="121"/>
      <c r="G1711" s="121"/>
      <c r="H1711" s="62" t="str">
        <f t="shared" si="183"/>
        <v>NRH</v>
      </c>
      <c r="I1711" s="18">
        <f t="shared" si="184"/>
        <v>2</v>
      </c>
      <c r="J1711" s="18">
        <f t="shared" si="185"/>
        <v>0</v>
      </c>
      <c r="K1711" s="18">
        <f t="shared" si="186"/>
        <v>0</v>
      </c>
      <c r="L1711" s="57" t="str">
        <f t="shared" si="187"/>
        <v>Just Peachy</v>
      </c>
      <c r="M1711" s="57" t="str">
        <f t="shared" si="188"/>
        <v>Just Peachy</v>
      </c>
      <c r="N1711" s="61" t="str">
        <f t="shared" si="182"/>
        <v>Just Peachy</v>
      </c>
    </row>
    <row r="1712" spans="1:14" ht="25.15" customHeight="1" x14ac:dyDescent="0.2">
      <c r="A1712" s="70" t="s">
        <v>1400</v>
      </c>
      <c r="B1712" s="71">
        <v>1971</v>
      </c>
      <c r="C1712" s="68" t="str">
        <f>IF(ISERROR(VLOOKUP(IF(RIGHT($A1712,1)=")",LEFT($A1712,FIND(" (",$A1712)-1),$A1712),[1]ACCS!$B$2:$B$5003, 1, FALSE)), "","1")</f>
        <v>1</v>
      </c>
      <c r="D1712" s="103" t="str">
        <f>IF($B1712="Unknown","",IF($B1712="","",IF(VALUE(LEFT($B1712,4))&lt;Calc!$J$2,"ANTIQUE","")))</f>
        <v/>
      </c>
      <c r="E1712" s="72" t="s">
        <v>24</v>
      </c>
      <c r="F1712" s="121"/>
      <c r="G1712" s="121"/>
      <c r="H1712" s="62" t="str">
        <f t="shared" si="183"/>
        <v>Japonica</v>
      </c>
      <c r="I1712" s="18">
        <f t="shared" si="184"/>
        <v>0</v>
      </c>
      <c r="J1712" s="18">
        <f t="shared" si="185"/>
        <v>0</v>
      </c>
      <c r="K1712" s="18">
        <f t="shared" si="186"/>
        <v>0</v>
      </c>
      <c r="L1712" s="57" t="str">
        <f t="shared" si="187"/>
        <v>Just Sue (Maureen Ostler)</v>
      </c>
      <c r="M1712" s="57" t="str">
        <f t="shared" si="188"/>
        <v>Just Sue (Maureen Ostler)</v>
      </c>
      <c r="N1712" s="61" t="str">
        <f t="shared" si="182"/>
        <v>Just Sue</v>
      </c>
    </row>
    <row r="1713" spans="1:14" ht="25.15" customHeight="1" x14ac:dyDescent="0.2">
      <c r="A1713" s="70" t="s">
        <v>1401</v>
      </c>
      <c r="B1713" s="71">
        <v>1982</v>
      </c>
      <c r="C1713" s="68" t="str">
        <f>IF(ISERROR(VLOOKUP(IF(RIGHT($A1713,1)=")",LEFT($A1713,FIND(" (",$A1713)-1),$A1713),[1]ACCS!$B$2:$B$5003, 1, FALSE)), "","1")</f>
        <v>1</v>
      </c>
      <c r="D1713" s="103" t="str">
        <f>IF($B1713="Unknown","",IF($B1713="","",IF(VALUE(LEFT($B1713,4))&lt;Calc!$J$2,"ANTIQUE","")))</f>
        <v/>
      </c>
      <c r="E1713" s="72" t="s">
        <v>24</v>
      </c>
      <c r="F1713" s="121"/>
      <c r="G1713" s="121" t="s">
        <v>26</v>
      </c>
      <c r="H1713" s="62" t="str">
        <f t="shared" si="183"/>
        <v>Japonica</v>
      </c>
      <c r="I1713" s="18">
        <f t="shared" si="184"/>
        <v>0</v>
      </c>
      <c r="J1713" s="18">
        <f t="shared" si="185"/>
        <v>0</v>
      </c>
      <c r="K1713" s="18">
        <f t="shared" si="186"/>
        <v>0</v>
      </c>
      <c r="L1713" s="57" t="str">
        <f t="shared" si="187"/>
        <v>Justine Carroll</v>
      </c>
      <c r="M1713" s="57" t="str">
        <f t="shared" si="188"/>
        <v>Justine Carroll</v>
      </c>
      <c r="N1713" s="61" t="str">
        <f t="shared" si="182"/>
        <v>Justine Carroll</v>
      </c>
    </row>
    <row r="1714" spans="1:14" ht="25.15" customHeight="1" x14ac:dyDescent="0.2">
      <c r="A1714" s="70" t="s">
        <v>1402</v>
      </c>
      <c r="B1714" s="71">
        <v>2016</v>
      </c>
      <c r="C1714" s="68" t="str">
        <f>IF(ISERROR(VLOOKUP(IF(RIGHT($A1714,1)=")",LEFT($A1714,FIND(" (",$A1714)-1),$A1714),[1]ACCS!$B$2:$B$5003, 1, FALSE)), "","1")</f>
        <v>1</v>
      </c>
      <c r="D1714" s="103" t="str">
        <f>IF($B1714="Unknown","",IF($B1714="","",IF(VALUE(LEFT($B1714,4))&lt;Calc!$J$2,"ANTIQUE","")))</f>
        <v/>
      </c>
      <c r="E1714" s="72" t="s">
        <v>24</v>
      </c>
      <c r="F1714" s="121"/>
      <c r="G1714" s="121"/>
      <c r="H1714" s="62" t="str">
        <f t="shared" si="183"/>
        <v>Sasanqua</v>
      </c>
      <c r="I1714" s="18">
        <f t="shared" si="184"/>
        <v>3</v>
      </c>
      <c r="J1714" s="18">
        <f t="shared" si="185"/>
        <v>0</v>
      </c>
      <c r="K1714" s="18">
        <f t="shared" si="186"/>
        <v>0</v>
      </c>
      <c r="L1714" s="57" t="str">
        <f t="shared" si="187"/>
        <v>Justrite</v>
      </c>
      <c r="M1714" s="57" t="str">
        <f t="shared" si="188"/>
        <v>Justrite</v>
      </c>
      <c r="N1714" s="61" t="str">
        <f t="shared" si="182"/>
        <v>Justrite</v>
      </c>
    </row>
    <row r="1715" spans="1:14" ht="25.15" customHeight="1" x14ac:dyDescent="0.2">
      <c r="A1715" s="70" t="s">
        <v>1403</v>
      </c>
      <c r="B1715" s="71">
        <v>2019</v>
      </c>
      <c r="C1715" s="68" t="str">
        <f>IF(ISERROR(VLOOKUP(IF(RIGHT($A1715,1)=")",LEFT($A1715,FIND(" (",$A1715)-1),$A1715),[1]ACCS!$B$2:$B$5003, 1, FALSE)), "","1")</f>
        <v>1</v>
      </c>
      <c r="D1715" s="103" t="str">
        <f>IF($B1715="Unknown","",IF($B1715="","",IF(VALUE(LEFT($B1715,4))&lt;Calc!$J$2,"ANTIQUE","")))</f>
        <v/>
      </c>
      <c r="E1715" s="72" t="s">
        <v>37</v>
      </c>
      <c r="F1715" s="121"/>
      <c r="G1715" s="121" t="s">
        <v>26</v>
      </c>
      <c r="H1715" s="62" t="str">
        <f t="shared" si="183"/>
        <v>Japonica</v>
      </c>
      <c r="I1715" s="18">
        <f t="shared" si="184"/>
        <v>0</v>
      </c>
      <c r="J1715" s="18">
        <f t="shared" si="185"/>
        <v>0</v>
      </c>
      <c r="K1715" s="18">
        <f t="shared" si="186"/>
        <v>0</v>
      </c>
      <c r="L1715" s="57" t="str">
        <f t="shared" si="187"/>
        <v>J-Wings</v>
      </c>
      <c r="M1715" s="57" t="str">
        <f t="shared" si="188"/>
        <v>J-Wings</v>
      </c>
      <c r="N1715" s="61" t="str">
        <f t="shared" si="182"/>
        <v>J-Wings</v>
      </c>
    </row>
    <row r="1716" spans="1:14" ht="25.15" customHeight="1" x14ac:dyDescent="0.2">
      <c r="A1716" s="70" t="s">
        <v>1404</v>
      </c>
      <c r="B1716" s="71">
        <v>1972</v>
      </c>
      <c r="C1716" s="68" t="str">
        <f>IF(ISERROR(VLOOKUP(IF(RIGHT($A1716,1)=")",LEFT($A1716,FIND(" (",$A1716)-1),$A1716),[1]ACCS!$B$2:$B$5003, 1, FALSE)), "","1")</f>
        <v>1</v>
      </c>
      <c r="D1716" s="103" t="str">
        <f>IF($B1716="Unknown","",IF($B1716="","",IF(VALUE(LEFT($B1716,4))&lt;Calc!$J$2,"ANTIQUE","")))</f>
        <v/>
      </c>
      <c r="E1716" s="72" t="s">
        <v>30</v>
      </c>
      <c r="F1716" s="121"/>
      <c r="G1716" s="121"/>
      <c r="H1716" s="62" t="str">
        <f t="shared" si="183"/>
        <v>Reticulata</v>
      </c>
      <c r="I1716" s="18">
        <f t="shared" si="184"/>
        <v>1</v>
      </c>
      <c r="J1716" s="18">
        <f t="shared" si="185"/>
        <v>0</v>
      </c>
      <c r="K1716" s="18">
        <f t="shared" si="186"/>
        <v>0</v>
      </c>
      <c r="L1716" s="57" t="str">
        <f t="shared" si="187"/>
        <v>K. O. Hester</v>
      </c>
      <c r="M1716" s="57" t="str">
        <f t="shared" si="188"/>
        <v>K. O. Hester</v>
      </c>
      <c r="N1716" s="61" t="str">
        <f t="shared" si="182"/>
        <v>K. O. Hester</v>
      </c>
    </row>
    <row r="1717" spans="1:14" ht="25.15" customHeight="1" x14ac:dyDescent="0.2">
      <c r="A1717" s="70" t="s">
        <v>1405</v>
      </c>
      <c r="B1717" s="71">
        <v>1996</v>
      </c>
      <c r="C1717" s="68" t="str">
        <f>IF(ISERROR(VLOOKUP(IF(RIGHT($A1717,1)=")",LEFT($A1717,FIND(" (",$A1717)-1),$A1717),[1]ACCS!$B$2:$B$5003, 1, FALSE)), "","1")</f>
        <v/>
      </c>
      <c r="D1717" s="103" t="str">
        <f>IF($B1717="Unknown","",IF($B1717="","",IF(VALUE(LEFT($B1717,4))&lt;Calc!$J$2,"ANTIQUE","")))</f>
        <v/>
      </c>
      <c r="E1717" s="72" t="s">
        <v>21</v>
      </c>
      <c r="F1717" s="121" t="s">
        <v>5</v>
      </c>
      <c r="G1717" s="121"/>
      <c r="H1717" s="62" t="str">
        <f t="shared" si="183"/>
        <v>Japonica</v>
      </c>
      <c r="I1717" s="18">
        <f t="shared" si="184"/>
        <v>0</v>
      </c>
      <c r="J1717" s="18">
        <f t="shared" si="185"/>
        <v>0</v>
      </c>
      <c r="K1717" s="18">
        <f t="shared" si="186"/>
        <v>0</v>
      </c>
      <c r="L1717" s="57" t="str">
        <f t="shared" si="187"/>
        <v>K. Ohara</v>
      </c>
      <c r="M1717" s="57" t="str">
        <f t="shared" si="188"/>
        <v>K. Ohara</v>
      </c>
      <c r="N1717" s="61" t="str">
        <f t="shared" si="182"/>
        <v>K. Ohara</v>
      </c>
    </row>
    <row r="1718" spans="1:14" ht="25.15" customHeight="1" x14ac:dyDescent="0.2">
      <c r="A1718" s="70" t="s">
        <v>1406</v>
      </c>
      <c r="B1718" s="71">
        <v>1940</v>
      </c>
      <c r="C1718" s="68" t="str">
        <f>IF(ISERROR(VLOOKUP(IF(RIGHT($A1718,1)=")",LEFT($A1718,FIND(" (",$A1718)-1),$A1718),[1]ACCS!$B$2:$B$5003, 1, FALSE)), "","1")</f>
        <v>1</v>
      </c>
      <c r="D1718" s="103" t="str">
        <f>IF($B1718="Unknown","",IF($B1718="","",IF(VALUE(LEFT($B1718,4))&lt;Calc!$J$2,"ANTIQUE","")))</f>
        <v/>
      </c>
      <c r="E1718" s="72" t="s">
        <v>37</v>
      </c>
      <c r="F1718" s="121" t="s">
        <v>5</v>
      </c>
      <c r="G1718" s="121"/>
      <c r="H1718" s="62" t="str">
        <f t="shared" si="183"/>
        <v>Japonica</v>
      </c>
      <c r="I1718" s="18">
        <f t="shared" si="184"/>
        <v>0</v>
      </c>
      <c r="J1718" s="18">
        <f t="shared" si="185"/>
        <v>0</v>
      </c>
      <c r="K1718" s="18">
        <f t="shared" si="186"/>
        <v>0</v>
      </c>
      <c r="L1718" s="57" t="str">
        <f t="shared" si="187"/>
        <v>K. Sawada (Silver Moon, Mrs. Albert Dekker)</v>
      </c>
      <c r="M1718" s="57" t="str">
        <f t="shared" si="188"/>
        <v>K. Sawada (Silver Moon, Mrs. Albert Dekker)</v>
      </c>
      <c r="N1718" s="61" t="str">
        <f t="shared" si="182"/>
        <v>K. Sawada</v>
      </c>
    </row>
    <row r="1719" spans="1:14" ht="25.15" customHeight="1" x14ac:dyDescent="0.2">
      <c r="A1719" s="70" t="s">
        <v>3371</v>
      </c>
      <c r="B1719" s="71">
        <v>1891</v>
      </c>
      <c r="C1719" s="68" t="str">
        <f>IF(ISERROR(VLOOKUP(IF(RIGHT($A1719,1)=")",LEFT($A1719,FIND(" (",$A1719)-1),$A1719),[1]ACCS!$B$2:$B$5003, 1, FALSE)), "","1")</f>
        <v>1</v>
      </c>
      <c r="D1719" s="103" t="str">
        <f>IF($B1719="Unknown","",IF($B1719="","",IF(VALUE(LEFT($B1719,4))&lt;Calc!$J$2,"ANTIQUE","")))</f>
        <v>ANTIQUE</v>
      </c>
      <c r="E1719" s="72" t="s">
        <v>24</v>
      </c>
      <c r="F1719" s="121"/>
      <c r="G1719" s="121"/>
      <c r="H1719" s="62" t="str">
        <f t="shared" si="183"/>
        <v>Japonica</v>
      </c>
      <c r="I1719" s="18">
        <f t="shared" si="184"/>
        <v>0</v>
      </c>
      <c r="J1719" s="18">
        <f t="shared" si="185"/>
        <v>0</v>
      </c>
      <c r="K1719" s="18">
        <f t="shared" si="186"/>
        <v>0</v>
      </c>
      <c r="L1719" s="57" t="str">
        <f t="shared" si="187"/>
        <v>Kagiri (Dante)</v>
      </c>
      <c r="M1719" s="57" t="str">
        <f t="shared" si="188"/>
        <v>Kagiri (Dante)</v>
      </c>
      <c r="N1719" s="61" t="str">
        <f t="shared" si="182"/>
        <v>Kagiri</v>
      </c>
    </row>
    <row r="1720" spans="1:14" ht="25.15" customHeight="1" x14ac:dyDescent="0.2">
      <c r="A1720" s="70" t="s">
        <v>1407</v>
      </c>
      <c r="B1720" s="71">
        <v>1996</v>
      </c>
      <c r="C1720" s="68" t="str">
        <f>IF(ISERROR(VLOOKUP(IF(RIGHT($A1720,1)=")",LEFT($A1720,FIND(" (",$A1720)-1),$A1720),[1]ACCS!$B$2:$B$5003, 1, FALSE)), "","1")</f>
        <v>1</v>
      </c>
      <c r="D1720" s="103" t="str">
        <f>IF($B1720="Unknown","",IF($B1720="","",IF(VALUE(LEFT($B1720,4))&lt;Calc!$J$2,"ANTIQUE","")))</f>
        <v/>
      </c>
      <c r="E1720" s="72" t="s">
        <v>35</v>
      </c>
      <c r="F1720" s="121"/>
      <c r="G1720" s="121" t="s">
        <v>26</v>
      </c>
      <c r="H1720" s="62" t="str">
        <f t="shared" si="183"/>
        <v>NRH</v>
      </c>
      <c r="I1720" s="18">
        <f t="shared" si="184"/>
        <v>2</v>
      </c>
      <c r="J1720" s="18">
        <f t="shared" si="185"/>
        <v>0</v>
      </c>
      <c r="K1720" s="18">
        <f t="shared" si="186"/>
        <v>0</v>
      </c>
      <c r="L1720" s="57" t="str">
        <f t="shared" si="187"/>
        <v>Kagirohi (1st Light of Dawn)</v>
      </c>
      <c r="M1720" s="57" t="str">
        <f t="shared" si="188"/>
        <v>Kagirohi (1st Light of Dawn)</v>
      </c>
      <c r="N1720" s="61" t="str">
        <f t="shared" ref="N1720:N1783" si="189">IF(ISNUMBER(SEARCH("See",$M1720)),$M1720,IF(ISNUMBER(SEARCH("(",$M1720)),LEFT($M1720,SEARCH("(",$M1720)-2),$M1720))</f>
        <v>Kagirohi</v>
      </c>
    </row>
    <row r="1721" spans="1:14" ht="25.15" customHeight="1" x14ac:dyDescent="0.2">
      <c r="A1721" s="99" t="s">
        <v>3251</v>
      </c>
      <c r="B1721" s="100"/>
      <c r="C1721" s="68" t="str">
        <f>IF(ISERROR(VLOOKUP(IF(RIGHT($A1721,1)=")",LEFT($A1721,FIND(" (",$A1721)-1),$A1721),[1]ACCS!$B$2:$B$5003, 1, FALSE)), "","1")</f>
        <v/>
      </c>
      <c r="D1721" s="115" t="str">
        <f>IF($B1721="Unknown","",IF($B1721="","",IF(VALUE(LEFT($B1721,4))&lt;Calc!$J$2,"ANTIQUE","")))</f>
        <v/>
      </c>
      <c r="E1721" s="53" t="s">
        <v>24</v>
      </c>
      <c r="F1721" s="121"/>
      <c r="G1721" s="121"/>
      <c r="H1721" s="62" t="str">
        <f t="shared" si="183"/>
        <v>Japonica [Higo]</v>
      </c>
      <c r="I1721" s="18">
        <f t="shared" si="184"/>
        <v>6</v>
      </c>
      <c r="J1721" s="18">
        <f t="shared" si="185"/>
        <v>0</v>
      </c>
      <c r="K1721" s="18">
        <f t="shared" si="186"/>
        <v>0</v>
      </c>
      <c r="L1721" s="57" t="str">
        <f t="shared" si="187"/>
        <v>Kago-tsurube (Higo)</v>
      </c>
      <c r="M1721" s="57" t="str">
        <f t="shared" si="188"/>
        <v>Kago-tsurube (Higo)</v>
      </c>
      <c r="N1721" s="61" t="str">
        <f t="shared" si="189"/>
        <v>Kago-tsurube</v>
      </c>
    </row>
    <row r="1722" spans="1:14" ht="25.15" customHeight="1" x14ac:dyDescent="0.2">
      <c r="A1722" s="70" t="s">
        <v>1408</v>
      </c>
      <c r="B1722" s="71">
        <v>1995</v>
      </c>
      <c r="C1722" s="68" t="str">
        <f>IF(ISERROR(VLOOKUP(IF(RIGHT($A1722,1)=")",LEFT($A1722,FIND(" (",$A1722)-1),$A1722),[1]ACCS!$B$2:$B$5003, 1, FALSE)), "","1")</f>
        <v>1</v>
      </c>
      <c r="D1722" s="103" t="str">
        <f>IF($B1722="Unknown","",IF($B1722="","",IF(VALUE(LEFT($B1722,4))&lt;Calc!$J$2,"ANTIQUE","")))</f>
        <v/>
      </c>
      <c r="E1722" s="72" t="s">
        <v>37</v>
      </c>
      <c r="F1722" s="121"/>
      <c r="G1722" s="121"/>
      <c r="H1722" s="62" t="str">
        <f t="shared" si="183"/>
        <v>Reticulata</v>
      </c>
      <c r="I1722" s="18">
        <f t="shared" si="184"/>
        <v>1</v>
      </c>
      <c r="J1722" s="18">
        <f t="shared" si="185"/>
        <v>0</v>
      </c>
      <c r="K1722" s="18">
        <f t="shared" si="186"/>
        <v>0</v>
      </c>
      <c r="L1722" s="57" t="str">
        <f t="shared" si="187"/>
        <v>Kai Mei's Choice</v>
      </c>
      <c r="M1722" s="57" t="str">
        <f t="shared" si="188"/>
        <v>Kai Mei's Choice</v>
      </c>
      <c r="N1722" s="61" t="str">
        <f t="shared" si="189"/>
        <v>Kai Mei's Choice</v>
      </c>
    </row>
    <row r="1723" spans="1:14" ht="25.15" customHeight="1" x14ac:dyDescent="0.2">
      <c r="A1723" s="70" t="s">
        <v>1409</v>
      </c>
      <c r="B1723" s="71">
        <v>1978</v>
      </c>
      <c r="C1723" s="68" t="str">
        <f>IF(ISERROR(VLOOKUP(IF(RIGHT($A1723,1)=")",LEFT($A1723,FIND(" (",$A1723)-1),$A1723),[1]ACCS!$B$2:$B$5003, 1, FALSE)), "","1")</f>
        <v/>
      </c>
      <c r="D1723" s="103" t="str">
        <f>IF($B1723="Unknown","",IF($B1723="","",IF(VALUE(LEFT($B1723,4))&lt;Calc!$J$2,"ANTIQUE","")))</f>
        <v/>
      </c>
      <c r="E1723" s="72" t="s">
        <v>35</v>
      </c>
      <c r="F1723" s="121"/>
      <c r="G1723" s="121"/>
      <c r="H1723" s="62" t="str">
        <f t="shared" si="183"/>
        <v>Japonica</v>
      </c>
      <c r="I1723" s="18">
        <f t="shared" si="184"/>
        <v>0</v>
      </c>
      <c r="J1723" s="18">
        <f t="shared" si="185"/>
        <v>0</v>
      </c>
      <c r="K1723" s="18">
        <f t="shared" si="186"/>
        <v>0</v>
      </c>
      <c r="L1723" s="57" t="str">
        <f t="shared" si="187"/>
        <v>Kakureiso</v>
      </c>
      <c r="M1723" s="57" t="str">
        <f t="shared" si="188"/>
        <v>Kakureiso</v>
      </c>
      <c r="N1723" s="61" t="str">
        <f t="shared" si="189"/>
        <v>Kakureiso</v>
      </c>
    </row>
    <row r="1724" spans="1:14" ht="25.15" customHeight="1" x14ac:dyDescent="0.2">
      <c r="A1724" s="81" t="s">
        <v>2930</v>
      </c>
      <c r="B1724" s="71">
        <v>2019</v>
      </c>
      <c r="C1724" s="68" t="str">
        <f>IF(ISERROR(VLOOKUP(IF(RIGHT($A1724,1)=")",LEFT($A1724,FIND(" (",$A1724)-1),$A1724),[1]ACCS!$B$2:$B$5003, 1, FALSE)), "","1")</f>
        <v>1</v>
      </c>
      <c r="D1724" s="103" t="str">
        <f>IF($B1724="Unknown","",IF($B1724="","",IF(VALUE(LEFT($B1724,4))&lt;Calc!$J$2,"ANTIQUE","")))</f>
        <v/>
      </c>
      <c r="E1724" s="72" t="s">
        <v>24</v>
      </c>
      <c r="F1724" s="121"/>
      <c r="G1724" s="121"/>
      <c r="H1724" s="62" t="str">
        <f t="shared" si="183"/>
        <v>Japonica</v>
      </c>
      <c r="I1724" s="18">
        <f t="shared" si="184"/>
        <v>0</v>
      </c>
      <c r="J1724" s="18">
        <f t="shared" si="185"/>
        <v>0</v>
      </c>
      <c r="K1724" s="18">
        <f t="shared" si="186"/>
        <v>0</v>
      </c>
      <c r="L1724" s="57" t="str">
        <f t="shared" si="187"/>
        <v>Kaleidoscope</v>
      </c>
      <c r="M1724" s="57" t="str">
        <f t="shared" si="188"/>
        <v>Kaleidoscope</v>
      </c>
      <c r="N1724" s="61" t="str">
        <f t="shared" si="189"/>
        <v>Kaleidoscope</v>
      </c>
    </row>
    <row r="1725" spans="1:14" ht="25.15" customHeight="1" x14ac:dyDescent="0.2">
      <c r="A1725" s="70" t="s">
        <v>1410</v>
      </c>
      <c r="B1725" s="71">
        <v>2019</v>
      </c>
      <c r="C1725" s="68" t="str">
        <f>IF(ISERROR(VLOOKUP(IF(RIGHT($A1725,1)=")",LEFT($A1725,FIND(" (",$A1725)-1),$A1725),[1]ACCS!$B$2:$B$5003, 1, FALSE)), "","1")</f>
        <v>1</v>
      </c>
      <c r="D1725" s="103" t="str">
        <f>IF($B1725="Unknown","",IF($B1725="","",IF(VALUE(LEFT($B1725,4))&lt;Calc!$J$2,"ANTIQUE","")))</f>
        <v/>
      </c>
      <c r="E1725" s="72" t="s">
        <v>37</v>
      </c>
      <c r="F1725" s="121"/>
      <c r="G1725" s="121"/>
      <c r="H1725" s="62" t="str">
        <f t="shared" ref="H1725:H1788" si="190">IF($A1725="","",IF($I1725=0,"Japonica",IF($I1725=1,"Reticulata",IF($I1725=2,"NRH",IF($I1725=3,"Sasanqua",IF($I1725=4,"Hiemalis",IF($I1725=5,"Vernalis",IF($I1725=6,"Japonica [Higo]","Specie"))))))))</f>
        <v>Japonica</v>
      </c>
      <c r="I1725" s="18">
        <f t="shared" ref="I1725:I1788" si="191">IF(NOT(ISERROR(SEARCH("(R)",$A1725))),1,IF(NOT(ISERROR(SEARCH("(H)",$A1725))),2,IF(NOT(ISERROR(SEARCH("(Sasanqua)",$A1725))),3,IF(NOT(ISERROR(SEARCH("(Hiemalis)",$A1725))),4,IF(NOT(ISERROR(SEARCH("(Vernalis)",$A1725))),5,IF(NOT(ISERROR(SEARCH("(Higo)",$A1725))),6,))))))+$J1725+K1725</f>
        <v>0</v>
      </c>
      <c r="J1725" s="18">
        <f t="shared" ref="J1725:J1788" si="192">IF(NOT(ISERROR(SEARCH("(Rusticana)",$A1725))),7,IF(NOT(ISERROR(SEARCH("(Wabisuke)",$A1725))),8,IF(NOT(ISERROR(SEARCH("(Edithae)",$A1725))),9,IF(NOT(ISERROR(SEARCH("(Oleifera)",$A1725))),10,IF(NOT(ISERROR(SEARCH("(Saluenensis)",$A1725))),11,0)))))</f>
        <v>0</v>
      </c>
      <c r="K1725" s="18">
        <f t="shared" ref="K1725:K1788" si="193">IF(NOT(ISERROR(SEARCH("(Pitardii)",$A1725))),12,IF(NOT(ISERROR(SEARCH("(Specie)",$A1725))),13,0))</f>
        <v>0</v>
      </c>
      <c r="L1725" s="57" t="str">
        <f t="shared" ref="L1725:L1788" si="194">SUBSTITUTE(SUBSTITUTE(SUBSTITUTE(SUBSTITUTE(SUBSTITUTE(SUBSTITUTE(SUBSTITUTE(SUBSTITUTE(A1725," (A)","")," (R)","")," (H)","")," (Sasanqua)","")," (Hiemalis)","")," (Vernalis)","")," (Rusticana)",""),"(Wabisuke)","")</f>
        <v>Kammer's Legacy</v>
      </c>
      <c r="M1725" s="57" t="str">
        <f t="shared" ref="M1725:M1788" si="195">SUBSTITUTE(SUBSTITUTE(SUBSTITUTE(SUBSTITUTE(SUBSTITUTE($L1725," (Edithae)","")," (Oleifera)","")," (Saluenensis)","")," (Specie)","")," (Pitardii)","")</f>
        <v>Kammer's Legacy</v>
      </c>
      <c r="N1725" s="61" t="str">
        <f t="shared" si="189"/>
        <v>Kammer's Legacy</v>
      </c>
    </row>
    <row r="1726" spans="1:14" ht="25.15" customHeight="1" x14ac:dyDescent="0.2">
      <c r="A1726" s="70" t="s">
        <v>1411</v>
      </c>
      <c r="B1726" s="71">
        <v>1954</v>
      </c>
      <c r="C1726" s="68" t="str">
        <f>IF(ISERROR(VLOOKUP(IF(RIGHT($A1726,1)=")",LEFT($A1726,FIND(" (",$A1726)-1),$A1726),[1]ACCS!$B$2:$B$5003, 1, FALSE)), "","1")</f>
        <v>1</v>
      </c>
      <c r="D1726" s="103" t="str">
        <f>IF($B1726="Unknown","",IF($B1726="","",IF(VALUE(LEFT($B1726,4))&lt;Calc!$J$2,"ANTIQUE","")))</f>
        <v/>
      </c>
      <c r="E1726" s="72" t="s">
        <v>35</v>
      </c>
      <c r="F1726" s="121"/>
      <c r="G1726" s="121"/>
      <c r="H1726" s="62" t="str">
        <f t="shared" si="190"/>
        <v>Hiemalis</v>
      </c>
      <c r="I1726" s="18">
        <f t="shared" si="191"/>
        <v>4</v>
      </c>
      <c r="J1726" s="18">
        <f t="shared" si="192"/>
        <v>0</v>
      </c>
      <c r="K1726" s="18">
        <f t="shared" si="193"/>
        <v>0</v>
      </c>
      <c r="L1726" s="57" t="str">
        <f t="shared" si="194"/>
        <v>Kanjiro</v>
      </c>
      <c r="M1726" s="57" t="str">
        <f t="shared" si="195"/>
        <v>Kanjiro</v>
      </c>
      <c r="N1726" s="61" t="str">
        <f t="shared" si="189"/>
        <v>Kanjiro</v>
      </c>
    </row>
    <row r="1727" spans="1:14" ht="25.15" customHeight="1" x14ac:dyDescent="0.2">
      <c r="A1727" s="70" t="s">
        <v>1412</v>
      </c>
      <c r="B1727" s="71">
        <v>1998</v>
      </c>
      <c r="C1727" s="68" t="str">
        <f>IF(ISERROR(VLOOKUP(IF(RIGHT($A1727,1)=")",LEFT($A1727,FIND(" (",$A1727)-1),$A1727),[1]ACCS!$B$2:$B$5003, 1, FALSE)), "","1")</f>
        <v>1</v>
      </c>
      <c r="D1727" s="103" t="str">
        <f>IF($B1727="Unknown","",IF($B1727="","",IF(VALUE(LEFT($B1727,4))&lt;Calc!$J$2,"ANTIQUE","")))</f>
        <v/>
      </c>
      <c r="E1727" s="72" t="s">
        <v>24</v>
      </c>
      <c r="F1727" s="121"/>
      <c r="G1727" s="121"/>
      <c r="H1727" s="62" t="str">
        <f t="shared" si="190"/>
        <v>Japonica</v>
      </c>
      <c r="I1727" s="18">
        <f t="shared" si="191"/>
        <v>0</v>
      </c>
      <c r="J1727" s="18">
        <f t="shared" si="192"/>
        <v>0</v>
      </c>
      <c r="K1727" s="18">
        <f t="shared" si="193"/>
        <v>0</v>
      </c>
      <c r="L1727" s="57" t="str">
        <f t="shared" si="194"/>
        <v>Karen Albritton</v>
      </c>
      <c r="M1727" s="57" t="str">
        <f t="shared" si="195"/>
        <v>Karen Albritton</v>
      </c>
      <c r="N1727" s="61" t="str">
        <f t="shared" si="189"/>
        <v>Karen Albritton</v>
      </c>
    </row>
    <row r="1728" spans="1:14" ht="25.15" customHeight="1" x14ac:dyDescent="0.2">
      <c r="A1728" s="70" t="s">
        <v>1413</v>
      </c>
      <c r="B1728" s="71">
        <v>1989</v>
      </c>
      <c r="C1728" s="68" t="str">
        <f>IF(ISERROR(VLOOKUP(IF(RIGHT($A1728,1)=")",LEFT($A1728,FIND(" (",$A1728)-1),$A1728),[1]ACCS!$B$2:$B$5003, 1, FALSE)), "","1")</f>
        <v>1</v>
      </c>
      <c r="D1728" s="103" t="str">
        <f>IF($B1728="Unknown","",IF($B1728="","",IF(VALUE(LEFT($B1728,4))&lt;Calc!$J$2,"ANTIQUE","")))</f>
        <v/>
      </c>
      <c r="E1728" s="72" t="s">
        <v>30</v>
      </c>
      <c r="F1728" s="121"/>
      <c r="G1728" s="121"/>
      <c r="H1728" s="62" t="str">
        <f t="shared" si="190"/>
        <v>Reticulata</v>
      </c>
      <c r="I1728" s="18">
        <f t="shared" si="191"/>
        <v>1</v>
      </c>
      <c r="J1728" s="18">
        <f t="shared" si="192"/>
        <v>0</v>
      </c>
      <c r="K1728" s="18">
        <f t="shared" si="193"/>
        <v>0</v>
      </c>
      <c r="L1728" s="57" t="str">
        <f t="shared" si="194"/>
        <v>Karrie Armijo</v>
      </c>
      <c r="M1728" s="57" t="str">
        <f t="shared" si="195"/>
        <v>Karrie Armijo</v>
      </c>
      <c r="N1728" s="61" t="str">
        <f t="shared" si="189"/>
        <v>Karrie Armijo</v>
      </c>
    </row>
    <row r="1729" spans="1:14" ht="25.15" customHeight="1" x14ac:dyDescent="0.2">
      <c r="A1729" s="70" t="s">
        <v>1414</v>
      </c>
      <c r="B1729" s="71">
        <v>1970</v>
      </c>
      <c r="C1729" s="68" t="str">
        <f>IF(ISERROR(VLOOKUP(IF(RIGHT($A1729,1)=")",LEFT($A1729,FIND(" (",$A1729)-1),$A1729),[1]ACCS!$B$2:$B$5003, 1, FALSE)), "","1")</f>
        <v/>
      </c>
      <c r="D1729" s="103" t="str">
        <f>IF($B1729="Unknown","",IF($B1729="","",IF(VALUE(LEFT($B1729,4))&lt;Calc!$J$2,"ANTIQUE","")))</f>
        <v/>
      </c>
      <c r="E1729" s="72" t="s">
        <v>47</v>
      </c>
      <c r="F1729" s="121" t="s">
        <v>5</v>
      </c>
      <c r="G1729" s="121"/>
      <c r="H1729" s="62" t="str">
        <f t="shared" si="190"/>
        <v>Japonica</v>
      </c>
      <c r="I1729" s="18">
        <f t="shared" si="191"/>
        <v>0</v>
      </c>
      <c r="J1729" s="18">
        <f t="shared" si="192"/>
        <v>0</v>
      </c>
      <c r="K1729" s="18">
        <f t="shared" si="193"/>
        <v>0</v>
      </c>
      <c r="L1729" s="57" t="str">
        <f t="shared" si="194"/>
        <v>Kasenzan</v>
      </c>
      <c r="M1729" s="57" t="str">
        <f t="shared" si="195"/>
        <v>Kasenzan</v>
      </c>
      <c r="N1729" s="61" t="str">
        <f t="shared" si="189"/>
        <v>Kasenzan</v>
      </c>
    </row>
    <row r="1730" spans="1:14" ht="25.15" customHeight="1" x14ac:dyDescent="0.2">
      <c r="A1730" s="70" t="s">
        <v>3070</v>
      </c>
      <c r="B1730" s="71"/>
      <c r="C1730" s="68" t="str">
        <f>IF(ISERROR(VLOOKUP(IF(RIGHT($A1730,1)=")",LEFT($A1730,FIND(" (",$A1730)-1),$A1730),[1]ACCS!$B$2:$B$5003, 1, FALSE)), "","1")</f>
        <v>1</v>
      </c>
      <c r="D1730" s="103" t="str">
        <f>IF($B1730="Unknown","",IF($B1730="","",IF(VALUE(LEFT($B1730,4))&lt;Calc!$J$2,"ANTIQUE","")))</f>
        <v/>
      </c>
      <c r="E1730" s="72" t="s">
        <v>47</v>
      </c>
      <c r="F1730" s="121"/>
      <c r="G1730" s="121"/>
      <c r="H1730" s="62" t="str">
        <f t="shared" si="190"/>
        <v>Specie</v>
      </c>
      <c r="I1730" s="18">
        <f t="shared" si="191"/>
        <v>7</v>
      </c>
      <c r="J1730" s="18">
        <f t="shared" si="192"/>
        <v>7</v>
      </c>
      <c r="K1730" s="18">
        <f t="shared" si="193"/>
        <v>0</v>
      </c>
      <c r="L1730" s="57" t="str">
        <f t="shared" si="194"/>
        <v>Kasugayama</v>
      </c>
      <c r="M1730" s="57" t="str">
        <f t="shared" si="195"/>
        <v>Kasugayama</v>
      </c>
      <c r="N1730" s="61" t="str">
        <f t="shared" si="189"/>
        <v>Kasugayama</v>
      </c>
    </row>
    <row r="1731" spans="1:14" ht="25.15" customHeight="1" x14ac:dyDescent="0.2">
      <c r="A1731" s="70" t="s">
        <v>1415</v>
      </c>
      <c r="B1731" s="71">
        <v>1989</v>
      </c>
      <c r="C1731" s="68" t="str">
        <f>IF(ISERROR(VLOOKUP(IF(RIGHT($A1731,1)=")",LEFT($A1731,FIND(" (",$A1731)-1),$A1731),[1]ACCS!$B$2:$B$5003, 1, FALSE)), "","1")</f>
        <v>1</v>
      </c>
      <c r="D1731" s="103" t="str">
        <f>IF($B1731="Unknown","",IF($B1731="","",IF(VALUE(LEFT($B1731,4))&lt;Calc!$J$2,"ANTIQUE","")))</f>
        <v/>
      </c>
      <c r="E1731" s="72" t="s">
        <v>24</v>
      </c>
      <c r="F1731" s="121"/>
      <c r="G1731" s="121" t="s">
        <v>26</v>
      </c>
      <c r="H1731" s="62" t="str">
        <f t="shared" si="190"/>
        <v>Japonica</v>
      </c>
      <c r="I1731" s="18">
        <f t="shared" si="191"/>
        <v>0</v>
      </c>
      <c r="J1731" s="18">
        <f t="shared" si="192"/>
        <v>0</v>
      </c>
      <c r="K1731" s="18">
        <f t="shared" si="193"/>
        <v>0</v>
      </c>
      <c r="L1731" s="57" t="str">
        <f t="shared" si="194"/>
        <v>Kate Hardie</v>
      </c>
      <c r="M1731" s="57" t="str">
        <f t="shared" si="195"/>
        <v>Kate Hardie</v>
      </c>
      <c r="N1731" s="61" t="str">
        <f t="shared" si="189"/>
        <v>Kate Hardie</v>
      </c>
    </row>
    <row r="1732" spans="1:14" ht="25.15" customHeight="1" x14ac:dyDescent="0.2">
      <c r="A1732" s="70" t="s">
        <v>1416</v>
      </c>
      <c r="B1732" s="71">
        <v>1954</v>
      </c>
      <c r="C1732" s="68" t="str">
        <f>IF(ISERROR(VLOOKUP(IF(RIGHT($A1732,1)=")",LEFT($A1732,FIND(" (",$A1732)-1),$A1732),[1]ACCS!$B$2:$B$5003, 1, FALSE)), "","1")</f>
        <v/>
      </c>
      <c r="D1732" s="103" t="str">
        <f>IF($B1732="Unknown","",IF($B1732="","",IF(VALUE(LEFT($B1732,4))&lt;Calc!$J$2,"ANTIQUE","")))</f>
        <v/>
      </c>
      <c r="E1732" s="72" t="s">
        <v>29</v>
      </c>
      <c r="F1732" s="121"/>
      <c r="G1732" s="121"/>
      <c r="H1732" s="62" t="str">
        <f t="shared" si="190"/>
        <v>Japonica</v>
      </c>
      <c r="I1732" s="18">
        <f t="shared" si="191"/>
        <v>0</v>
      </c>
      <c r="J1732" s="18">
        <f t="shared" si="192"/>
        <v>0</v>
      </c>
      <c r="K1732" s="18">
        <f t="shared" si="193"/>
        <v>0</v>
      </c>
      <c r="L1732" s="57" t="str">
        <f t="shared" si="194"/>
        <v>Kate Smith (See Mathotiana Supreme Var.)</v>
      </c>
      <c r="M1732" s="57" t="str">
        <f t="shared" si="195"/>
        <v>Kate Smith (See Mathotiana Supreme Var.)</v>
      </c>
      <c r="N1732" s="61" t="str">
        <f t="shared" si="189"/>
        <v>Kate Smith (See Mathotiana Supreme Var.)</v>
      </c>
    </row>
    <row r="1733" spans="1:14" ht="25.15" customHeight="1" x14ac:dyDescent="0.2">
      <c r="A1733" s="70" t="s">
        <v>1417</v>
      </c>
      <c r="B1733" s="71">
        <v>1956</v>
      </c>
      <c r="C1733" s="68" t="str">
        <f>IF(ISERROR(VLOOKUP(IF(RIGHT($A1733,1)=")",LEFT($A1733,FIND(" (",$A1733)-1),$A1733),[1]ACCS!$B$2:$B$5003, 1, FALSE)), "","1")</f>
        <v>1</v>
      </c>
      <c r="D1733" s="103" t="str">
        <f>IF($B1733="Unknown","",IF($B1733="","",IF(VALUE(LEFT($B1733,4))&lt;Calc!$J$2,"ANTIQUE","")))</f>
        <v/>
      </c>
      <c r="E1733" s="72" t="s">
        <v>24</v>
      </c>
      <c r="F1733" s="121"/>
      <c r="G1733" s="121"/>
      <c r="H1733" s="62" t="str">
        <f t="shared" si="190"/>
        <v>Japonica</v>
      </c>
      <c r="I1733" s="18">
        <f t="shared" si="191"/>
        <v>0</v>
      </c>
      <c r="J1733" s="18">
        <f t="shared" si="192"/>
        <v>0</v>
      </c>
      <c r="K1733" s="18">
        <f t="shared" si="193"/>
        <v>0</v>
      </c>
      <c r="L1733" s="57" t="str">
        <f t="shared" si="194"/>
        <v>Kate Thrash</v>
      </c>
      <c r="M1733" s="57" t="str">
        <f t="shared" si="195"/>
        <v>Kate Thrash</v>
      </c>
      <c r="N1733" s="61" t="str">
        <f t="shared" si="189"/>
        <v>Kate Thrash</v>
      </c>
    </row>
    <row r="1734" spans="1:14" ht="25.15" customHeight="1" x14ac:dyDescent="0.2">
      <c r="A1734" s="70" t="s">
        <v>3050</v>
      </c>
      <c r="B1734" s="71">
        <v>1964</v>
      </c>
      <c r="C1734" s="68" t="str">
        <f>IF(ISERROR(VLOOKUP(IF(RIGHT($A1734,1)=")",LEFT($A1734,FIND(" (",$A1734)-1),$A1734),[1]ACCS!$B$2:$B$5003, 1, FALSE)), "","1")</f>
        <v/>
      </c>
      <c r="D1734" s="103" t="str">
        <f>IF($B1734="Unknown","",IF($B1734="","",IF(VALUE(LEFT($B1734,4))&lt;Calc!$J$2,"ANTIQUE","")))</f>
        <v/>
      </c>
      <c r="E1734" s="72" t="s">
        <v>37</v>
      </c>
      <c r="F1734" s="121"/>
      <c r="G1734" s="121"/>
      <c r="H1734" s="62" t="str">
        <f t="shared" si="190"/>
        <v>Japonica</v>
      </c>
      <c r="I1734" s="18">
        <f t="shared" si="191"/>
        <v>0</v>
      </c>
      <c r="J1734" s="18">
        <f t="shared" si="192"/>
        <v>0</v>
      </c>
      <c r="K1734" s="18">
        <f t="shared" si="193"/>
        <v>0</v>
      </c>
      <c r="L1734" s="57" t="str">
        <f t="shared" si="194"/>
        <v>Katherine Mealing</v>
      </c>
      <c r="M1734" s="57" t="str">
        <f t="shared" si="195"/>
        <v>Katherine Mealing</v>
      </c>
      <c r="N1734" s="61" t="str">
        <f t="shared" si="189"/>
        <v>Katherine Mealing</v>
      </c>
    </row>
    <row r="1735" spans="1:14" ht="25.15" customHeight="1" x14ac:dyDescent="0.2">
      <c r="A1735" s="70" t="s">
        <v>1418</v>
      </c>
      <c r="B1735" s="71">
        <v>1950</v>
      </c>
      <c r="C1735" s="68" t="str">
        <f>IF(ISERROR(VLOOKUP(IF(RIGHT($A1735,1)=")",LEFT($A1735,FIND(" (",$A1735)-1),$A1735),[1]ACCS!$B$2:$B$5003, 1, FALSE)), "","1")</f>
        <v>1</v>
      </c>
      <c r="D1735" s="103" t="str">
        <f>IF($B1735="Unknown","",IF($B1735="","",IF(VALUE(LEFT($B1735,4))&lt;Calc!$J$2,"ANTIQUE","")))</f>
        <v/>
      </c>
      <c r="E1735" s="72" t="s">
        <v>24</v>
      </c>
      <c r="F1735" s="121"/>
      <c r="G1735" s="121" t="s">
        <v>26</v>
      </c>
      <c r="H1735" s="62" t="str">
        <f t="shared" si="190"/>
        <v>Japonica</v>
      </c>
      <c r="I1735" s="18">
        <f t="shared" si="191"/>
        <v>0</v>
      </c>
      <c r="J1735" s="18">
        <f t="shared" si="192"/>
        <v>0</v>
      </c>
      <c r="K1735" s="18">
        <f t="shared" si="193"/>
        <v>0</v>
      </c>
      <c r="L1735" s="57" t="str">
        <f t="shared" si="194"/>
        <v>Katherine Nuccio</v>
      </c>
      <c r="M1735" s="57" t="str">
        <f t="shared" si="195"/>
        <v>Katherine Nuccio</v>
      </c>
      <c r="N1735" s="61" t="str">
        <f t="shared" si="189"/>
        <v>Katherine Nuccio</v>
      </c>
    </row>
    <row r="1736" spans="1:14" ht="25.15" customHeight="1" x14ac:dyDescent="0.2">
      <c r="A1736" s="70" t="s">
        <v>1419</v>
      </c>
      <c r="B1736" s="71">
        <v>2003</v>
      </c>
      <c r="C1736" s="68" t="str">
        <f>IF(ISERROR(VLOOKUP(IF(RIGHT($A1736,1)=")",LEFT($A1736,FIND(" (",$A1736)-1),$A1736),[1]ACCS!$B$2:$B$5003, 1, FALSE)), "","1")</f>
        <v/>
      </c>
      <c r="D1736" s="103" t="str">
        <f>IF($B1736="Unknown","",IF($B1736="","",IF(VALUE(LEFT($B1736,4))&lt;Calc!$J$2,"ANTIQUE","")))</f>
        <v/>
      </c>
      <c r="E1736" s="72" t="s">
        <v>47</v>
      </c>
      <c r="F1736" s="121"/>
      <c r="G1736" s="121"/>
      <c r="H1736" s="62" t="str">
        <f t="shared" si="190"/>
        <v>Japonica</v>
      </c>
      <c r="I1736" s="18">
        <f t="shared" si="191"/>
        <v>0</v>
      </c>
      <c r="J1736" s="18">
        <f t="shared" si="192"/>
        <v>0</v>
      </c>
      <c r="K1736" s="18">
        <f t="shared" si="193"/>
        <v>0</v>
      </c>
      <c r="L1736" s="57" t="str">
        <f t="shared" si="194"/>
        <v>Kathnstu Clark</v>
      </c>
      <c r="M1736" s="57" t="str">
        <f t="shared" si="195"/>
        <v>Kathnstu Clark</v>
      </c>
      <c r="N1736" s="61" t="str">
        <f t="shared" si="189"/>
        <v>Kathnstu Clark</v>
      </c>
    </row>
    <row r="1737" spans="1:14" ht="25.15" customHeight="1" x14ac:dyDescent="0.2">
      <c r="A1737" s="70" t="s">
        <v>1420</v>
      </c>
      <c r="B1737" s="71">
        <v>1998</v>
      </c>
      <c r="C1737" s="68" t="str">
        <f>IF(ISERROR(VLOOKUP(IF(RIGHT($A1737,1)=")",LEFT($A1737,FIND(" (",$A1737)-1),$A1737),[1]ACCS!$B$2:$B$5003, 1, FALSE)), "","1")</f>
        <v>1</v>
      </c>
      <c r="D1737" s="103" t="str">
        <f>IF($B1737="Unknown","",IF($B1737="","",IF(VALUE(LEFT($B1737,4))&lt;Calc!$J$2,"ANTIQUE","")))</f>
        <v/>
      </c>
      <c r="E1737" s="72" t="s">
        <v>21</v>
      </c>
      <c r="F1737" s="121"/>
      <c r="G1737" s="121"/>
      <c r="H1737" s="62" t="str">
        <f t="shared" si="190"/>
        <v>Japonica</v>
      </c>
      <c r="I1737" s="18">
        <f t="shared" si="191"/>
        <v>0</v>
      </c>
      <c r="J1737" s="18">
        <f t="shared" si="192"/>
        <v>0</v>
      </c>
      <c r="K1737" s="18">
        <f t="shared" si="193"/>
        <v>0</v>
      </c>
      <c r="L1737" s="57" t="str">
        <f t="shared" si="194"/>
        <v>Kathryn Bevis</v>
      </c>
      <c r="M1737" s="57" t="str">
        <f t="shared" si="195"/>
        <v>Kathryn Bevis</v>
      </c>
      <c r="N1737" s="61" t="str">
        <f t="shared" si="189"/>
        <v>Kathryn Bevis</v>
      </c>
    </row>
    <row r="1738" spans="1:14" ht="25.15" customHeight="1" x14ac:dyDescent="0.2">
      <c r="A1738" s="70" t="s">
        <v>1421</v>
      </c>
      <c r="B1738" s="71">
        <v>1998</v>
      </c>
      <c r="C1738" s="68" t="str">
        <f>IF(ISERROR(VLOOKUP(IF(RIGHT($A1738,1)=")",LEFT($A1738,FIND(" (",$A1738)-1),$A1738),[1]ACCS!$B$2:$B$5003, 1, FALSE)), "","1")</f>
        <v>1</v>
      </c>
      <c r="D1738" s="103" t="str">
        <f>IF($B1738="Unknown","",IF($B1738="","",IF(VALUE(LEFT($B1738,4))&lt;Calc!$J$2,"ANTIQUE","")))</f>
        <v/>
      </c>
      <c r="E1738" s="72" t="s">
        <v>37</v>
      </c>
      <c r="F1738" s="121"/>
      <c r="G1738" s="121"/>
      <c r="H1738" s="62" t="str">
        <f t="shared" si="190"/>
        <v>Japonica</v>
      </c>
      <c r="I1738" s="18">
        <f t="shared" si="191"/>
        <v>0</v>
      </c>
      <c r="J1738" s="18">
        <f t="shared" si="192"/>
        <v>0</v>
      </c>
      <c r="K1738" s="18">
        <f t="shared" si="193"/>
        <v>0</v>
      </c>
      <c r="L1738" s="57" t="str">
        <f t="shared" si="194"/>
        <v>Kathryn Land</v>
      </c>
      <c r="M1738" s="57" t="str">
        <f t="shared" si="195"/>
        <v>Kathryn Land</v>
      </c>
      <c r="N1738" s="61" t="str">
        <f t="shared" si="189"/>
        <v>Kathryn Land</v>
      </c>
    </row>
    <row r="1739" spans="1:14" ht="25.15" customHeight="1" x14ac:dyDescent="0.2">
      <c r="A1739" s="70" t="s">
        <v>1422</v>
      </c>
      <c r="B1739" s="71">
        <v>1964</v>
      </c>
      <c r="C1739" s="68" t="str">
        <f>IF(ISERROR(VLOOKUP(IF(RIGHT($A1739,1)=")",LEFT($A1739,FIND(" (",$A1739)-1),$A1739),[1]ACCS!$B$2:$B$5003, 1, FALSE)), "","1")</f>
        <v>1</v>
      </c>
      <c r="D1739" s="103" t="str">
        <f>IF($B1739="Unknown","",IF($B1739="","",IF(VALUE(LEFT($B1739,4))&lt;Calc!$J$2,"ANTIQUE","")))</f>
        <v/>
      </c>
      <c r="E1739" s="72" t="s">
        <v>24</v>
      </c>
      <c r="F1739" s="121"/>
      <c r="G1739" s="121"/>
      <c r="H1739" s="62" t="str">
        <f t="shared" si="190"/>
        <v>Japonica</v>
      </c>
      <c r="I1739" s="18">
        <f t="shared" si="191"/>
        <v>0</v>
      </c>
      <c r="J1739" s="18">
        <f t="shared" si="192"/>
        <v>0</v>
      </c>
      <c r="K1739" s="18">
        <f t="shared" si="193"/>
        <v>0</v>
      </c>
      <c r="L1739" s="57" t="str">
        <f t="shared" si="194"/>
        <v>Kathryn Marbury</v>
      </c>
      <c r="M1739" s="57" t="str">
        <f t="shared" si="195"/>
        <v>Kathryn Marbury</v>
      </c>
      <c r="N1739" s="61" t="str">
        <f t="shared" si="189"/>
        <v>Kathryn Marbury</v>
      </c>
    </row>
    <row r="1740" spans="1:14" ht="25.15" customHeight="1" x14ac:dyDescent="0.2">
      <c r="A1740" s="70" t="s">
        <v>1423</v>
      </c>
      <c r="B1740" s="71">
        <v>1965</v>
      </c>
      <c r="C1740" s="68" t="str">
        <f>IF(ISERROR(VLOOKUP(IF(RIGHT($A1740,1)=")",LEFT($A1740,FIND(" (",$A1740)-1),$A1740),[1]ACCS!$B$2:$B$5003, 1, FALSE)), "","1")</f>
        <v>1</v>
      </c>
      <c r="D1740" s="103" t="str">
        <f>IF($B1740="Unknown","",IF($B1740="","",IF(VALUE(LEFT($B1740,4))&lt;Calc!$J$2,"ANTIQUE","")))</f>
        <v/>
      </c>
      <c r="E1740" s="72" t="s">
        <v>24</v>
      </c>
      <c r="F1740" s="121"/>
      <c r="G1740" s="121"/>
      <c r="H1740" s="62" t="str">
        <f t="shared" si="190"/>
        <v>Japonica</v>
      </c>
      <c r="I1740" s="18">
        <f t="shared" si="191"/>
        <v>0</v>
      </c>
      <c r="J1740" s="18">
        <f t="shared" si="192"/>
        <v>0</v>
      </c>
      <c r="K1740" s="18">
        <f t="shared" si="193"/>
        <v>0</v>
      </c>
      <c r="L1740" s="57" t="str">
        <f t="shared" si="194"/>
        <v>Kathryn Snow</v>
      </c>
      <c r="M1740" s="57" t="str">
        <f t="shared" si="195"/>
        <v>Kathryn Snow</v>
      </c>
      <c r="N1740" s="61" t="str">
        <f t="shared" si="189"/>
        <v>Kathryn Snow</v>
      </c>
    </row>
    <row r="1741" spans="1:14" ht="25.15" customHeight="1" x14ac:dyDescent="0.2">
      <c r="A1741" s="70" t="s">
        <v>1424</v>
      </c>
      <c r="B1741" s="71">
        <v>1994</v>
      </c>
      <c r="C1741" s="68" t="str">
        <f>IF(ISERROR(VLOOKUP(IF(RIGHT($A1741,1)=")",LEFT($A1741,FIND(" (",$A1741)-1),$A1741),[1]ACCS!$B$2:$B$5003, 1, FALSE)), "","1")</f>
        <v>1</v>
      </c>
      <c r="D1741" s="103" t="str">
        <f>IF($B1741="Unknown","",IF($B1741="","",IF(VALUE(LEFT($B1741,4))&lt;Calc!$J$2,"ANTIQUE","")))</f>
        <v/>
      </c>
      <c r="E1741" s="72" t="s">
        <v>37</v>
      </c>
      <c r="F1741" s="121" t="s">
        <v>5</v>
      </c>
      <c r="G1741" s="121"/>
      <c r="H1741" s="62" t="str">
        <f t="shared" si="190"/>
        <v>Japonica</v>
      </c>
      <c r="I1741" s="18">
        <f t="shared" si="191"/>
        <v>0</v>
      </c>
      <c r="J1741" s="18">
        <f t="shared" si="192"/>
        <v>0</v>
      </c>
      <c r="K1741" s="18">
        <f t="shared" si="193"/>
        <v>0</v>
      </c>
      <c r="L1741" s="57" t="str">
        <f t="shared" si="194"/>
        <v>Kathryn Spooner</v>
      </c>
      <c r="M1741" s="57" t="str">
        <f t="shared" si="195"/>
        <v>Kathryn Spooner</v>
      </c>
      <c r="N1741" s="61" t="str">
        <f t="shared" si="189"/>
        <v>Kathryn Spooner</v>
      </c>
    </row>
    <row r="1742" spans="1:14" ht="25.15" customHeight="1" x14ac:dyDescent="0.2">
      <c r="A1742" s="70" t="s">
        <v>1425</v>
      </c>
      <c r="B1742" s="71">
        <v>1979</v>
      </c>
      <c r="C1742" s="68" t="str">
        <f>IF(ISERROR(VLOOKUP(IF(RIGHT($A1742,1)=")",LEFT($A1742,FIND(" (",$A1742)-1),$A1742),[1]ACCS!$B$2:$B$5003, 1, FALSE)), "","1")</f>
        <v>1</v>
      </c>
      <c r="D1742" s="103" t="str">
        <f>IF($B1742="Unknown","",IF($B1742="","",IF(VALUE(LEFT($B1742,4))&lt;Calc!$J$2,"ANTIQUE","")))</f>
        <v/>
      </c>
      <c r="E1742" s="72" t="s">
        <v>29</v>
      </c>
      <c r="F1742" s="121"/>
      <c r="G1742" s="121"/>
      <c r="H1742" s="62" t="str">
        <f t="shared" si="190"/>
        <v>Japonica</v>
      </c>
      <c r="I1742" s="18">
        <f t="shared" si="191"/>
        <v>0</v>
      </c>
      <c r="J1742" s="18">
        <f t="shared" si="192"/>
        <v>0</v>
      </c>
      <c r="K1742" s="18">
        <f t="shared" si="193"/>
        <v>0</v>
      </c>
      <c r="L1742" s="57" t="str">
        <f t="shared" si="194"/>
        <v>Katie</v>
      </c>
      <c r="M1742" s="57" t="str">
        <f t="shared" si="195"/>
        <v>Katie</v>
      </c>
      <c r="N1742" s="61" t="str">
        <f t="shared" si="189"/>
        <v>Katie</v>
      </c>
    </row>
    <row r="1743" spans="1:14" ht="25.15" customHeight="1" x14ac:dyDescent="0.2">
      <c r="A1743" s="70" t="s">
        <v>1426</v>
      </c>
      <c r="B1743" s="71">
        <v>2010</v>
      </c>
      <c r="C1743" s="68" t="str">
        <f>IF(ISERROR(VLOOKUP(IF(RIGHT($A1743,1)=")",LEFT($A1743,FIND(" (",$A1743)-1),$A1743),[1]ACCS!$B$2:$B$5003, 1, FALSE)), "","1")</f>
        <v>1</v>
      </c>
      <c r="D1743" s="103" t="str">
        <f>IF($B1743="Unknown","",IF($B1743="","",IF(VALUE(LEFT($B1743,4))&lt;Calc!$J$2,"ANTIQUE","")))</f>
        <v/>
      </c>
      <c r="E1743" s="72" t="s">
        <v>29</v>
      </c>
      <c r="F1743" s="121"/>
      <c r="G1743" s="121"/>
      <c r="H1743" s="62" t="str">
        <f t="shared" si="190"/>
        <v>Japonica</v>
      </c>
      <c r="I1743" s="18">
        <f t="shared" si="191"/>
        <v>0</v>
      </c>
      <c r="J1743" s="18">
        <f t="shared" si="192"/>
        <v>0</v>
      </c>
      <c r="K1743" s="18">
        <f t="shared" si="193"/>
        <v>0</v>
      </c>
      <c r="L1743" s="57" t="str">
        <f t="shared" si="194"/>
        <v>Katie Northcutt</v>
      </c>
      <c r="M1743" s="57" t="str">
        <f t="shared" si="195"/>
        <v>Katie Northcutt</v>
      </c>
      <c r="N1743" s="61" t="str">
        <f t="shared" si="189"/>
        <v>Katie Northcutt</v>
      </c>
    </row>
    <row r="1744" spans="1:14" ht="25.15" customHeight="1" x14ac:dyDescent="0.2">
      <c r="A1744" s="70" t="s">
        <v>1427</v>
      </c>
      <c r="B1744" s="71">
        <v>1996</v>
      </c>
      <c r="C1744" s="68" t="str">
        <f>IF(ISERROR(VLOOKUP(IF(RIGHT($A1744,1)=")",LEFT($A1744,FIND(" (",$A1744)-1),$A1744),[1]ACCS!$B$2:$B$5003, 1, FALSE)), "","1")</f>
        <v>1</v>
      </c>
      <c r="D1744" s="103" t="str">
        <f>IF($B1744="Unknown","",IF($B1744="","",IF(VALUE(LEFT($B1744,4))&lt;Calc!$J$2,"ANTIQUE","")))</f>
        <v/>
      </c>
      <c r="E1744" s="72" t="s">
        <v>30</v>
      </c>
      <c r="F1744" s="121"/>
      <c r="G1744" s="121"/>
      <c r="H1744" s="62" t="str">
        <f t="shared" si="190"/>
        <v>Reticulata</v>
      </c>
      <c r="I1744" s="18">
        <f t="shared" si="191"/>
        <v>1</v>
      </c>
      <c r="J1744" s="18">
        <f t="shared" si="192"/>
        <v>0</v>
      </c>
      <c r="K1744" s="18">
        <f t="shared" si="193"/>
        <v>0</v>
      </c>
      <c r="L1744" s="57" t="str">
        <f t="shared" si="194"/>
        <v>Katie Shipley</v>
      </c>
      <c r="M1744" s="57" t="str">
        <f t="shared" si="195"/>
        <v>Katie Shipley</v>
      </c>
      <c r="N1744" s="61" t="str">
        <f t="shared" si="189"/>
        <v>Katie Shipley</v>
      </c>
    </row>
    <row r="1745" spans="1:14" ht="25.15" customHeight="1" x14ac:dyDescent="0.2">
      <c r="A1745" s="70" t="s">
        <v>1428</v>
      </c>
      <c r="B1745" s="71">
        <v>2000</v>
      </c>
      <c r="C1745" s="68" t="str">
        <f>IF(ISERROR(VLOOKUP(IF(RIGHT($A1745,1)=")",LEFT($A1745,FIND(" (",$A1745)-1),$A1745),[1]ACCS!$B$2:$B$5003, 1, FALSE)), "","1")</f>
        <v>1</v>
      </c>
      <c r="D1745" s="103" t="str">
        <f>IF($B1745="Unknown","",IF($B1745="","",IF(VALUE(LEFT($B1745,4))&lt;Calc!$J$2,"ANTIQUE","")))</f>
        <v/>
      </c>
      <c r="E1745" s="72" t="s">
        <v>29</v>
      </c>
      <c r="F1745" s="121"/>
      <c r="G1745" s="121"/>
      <c r="H1745" s="62" t="str">
        <f t="shared" si="190"/>
        <v>Japonica</v>
      </c>
      <c r="I1745" s="18">
        <f t="shared" si="191"/>
        <v>0</v>
      </c>
      <c r="J1745" s="18">
        <f t="shared" si="192"/>
        <v>0</v>
      </c>
      <c r="K1745" s="18">
        <f t="shared" si="193"/>
        <v>0</v>
      </c>
      <c r="L1745" s="57" t="str">
        <f t="shared" si="194"/>
        <v>Katie Wootton</v>
      </c>
      <c r="M1745" s="57" t="str">
        <f t="shared" si="195"/>
        <v>Katie Wootton</v>
      </c>
      <c r="N1745" s="61" t="str">
        <f t="shared" si="189"/>
        <v>Katie Wootton</v>
      </c>
    </row>
    <row r="1746" spans="1:14" ht="25.15" customHeight="1" x14ac:dyDescent="0.2">
      <c r="A1746" s="70" t="s">
        <v>1429</v>
      </c>
      <c r="B1746" s="71">
        <v>2012</v>
      </c>
      <c r="C1746" s="68" t="str">
        <f>IF(ISERROR(VLOOKUP(IF(RIGHT($A1746,1)=")",LEFT($A1746,FIND(" (",$A1746)-1),$A1746),[1]ACCS!$B$2:$B$5003, 1, FALSE)), "","1")</f>
        <v>1</v>
      </c>
      <c r="D1746" s="103" t="str">
        <f>IF($B1746="Unknown","",IF($B1746="","",IF(VALUE(LEFT($B1746,4))&lt;Calc!$J$2,"ANTIQUE","")))</f>
        <v/>
      </c>
      <c r="E1746" s="72" t="s">
        <v>35</v>
      </c>
      <c r="F1746" s="121"/>
      <c r="G1746" s="121"/>
      <c r="H1746" s="62" t="str">
        <f t="shared" si="190"/>
        <v>Japonica</v>
      </c>
      <c r="I1746" s="18">
        <f t="shared" si="191"/>
        <v>0</v>
      </c>
      <c r="J1746" s="18">
        <f t="shared" si="192"/>
        <v>0</v>
      </c>
      <c r="K1746" s="18">
        <f t="shared" si="193"/>
        <v>0</v>
      </c>
      <c r="L1746" s="57" t="str">
        <f t="shared" si="194"/>
        <v>Katsuya Nomura</v>
      </c>
      <c r="M1746" s="57" t="str">
        <f t="shared" si="195"/>
        <v>Katsuya Nomura</v>
      </c>
      <c r="N1746" s="61" t="str">
        <f t="shared" si="189"/>
        <v>Katsuya Nomura</v>
      </c>
    </row>
    <row r="1747" spans="1:14" ht="25.15" customHeight="1" x14ac:dyDescent="0.2">
      <c r="A1747" s="70" t="s">
        <v>1430</v>
      </c>
      <c r="B1747" s="71">
        <v>1969</v>
      </c>
      <c r="C1747" s="68" t="str">
        <f>IF(ISERROR(VLOOKUP(IF(RIGHT($A1747,1)=")",LEFT($A1747,FIND(" (",$A1747)-1),$A1747),[1]ACCS!$B$2:$B$5003, 1, FALSE)), "","1")</f>
        <v>1</v>
      </c>
      <c r="D1747" s="103" t="str">
        <f>IF($B1747="Unknown","",IF($B1747="","",IF(VALUE(LEFT($B1747,4))&lt;Calc!$J$2,"ANTIQUE","")))</f>
        <v/>
      </c>
      <c r="E1747" s="72" t="s">
        <v>24</v>
      </c>
      <c r="F1747" s="121"/>
      <c r="G1747" s="121" t="s">
        <v>26</v>
      </c>
      <c r="H1747" s="62" t="str">
        <f t="shared" si="190"/>
        <v>Japonica</v>
      </c>
      <c r="I1747" s="18">
        <f t="shared" si="191"/>
        <v>0</v>
      </c>
      <c r="J1747" s="18">
        <f t="shared" si="192"/>
        <v>0</v>
      </c>
      <c r="K1747" s="18">
        <f t="shared" si="193"/>
        <v>0</v>
      </c>
      <c r="L1747" s="57" t="str">
        <f t="shared" si="194"/>
        <v>Kay Acker</v>
      </c>
      <c r="M1747" s="57" t="str">
        <f t="shared" si="195"/>
        <v>Kay Acker</v>
      </c>
      <c r="N1747" s="61" t="str">
        <f t="shared" si="189"/>
        <v>Kay Acker</v>
      </c>
    </row>
    <row r="1748" spans="1:14" ht="25.15" customHeight="1" x14ac:dyDescent="0.2">
      <c r="A1748" s="70" t="s">
        <v>1431</v>
      </c>
      <c r="B1748" s="71">
        <v>1979</v>
      </c>
      <c r="C1748" s="68" t="str">
        <f>IF(ISERROR(VLOOKUP(IF(RIGHT($A1748,1)=")",LEFT($A1748,FIND(" (",$A1748)-1),$A1748),[1]ACCS!$B$2:$B$5003, 1, FALSE)), "","1")</f>
        <v>1</v>
      </c>
      <c r="D1748" s="103" t="str">
        <f>IF($B1748="Unknown","",IF($B1748="","",IF(VALUE(LEFT($B1748,4))&lt;Calc!$J$2,"ANTIQUE","")))</f>
        <v/>
      </c>
      <c r="E1748" s="72" t="s">
        <v>47</v>
      </c>
      <c r="F1748" s="121"/>
      <c r="G1748" s="121" t="s">
        <v>26</v>
      </c>
      <c r="H1748" s="62" t="str">
        <f t="shared" si="190"/>
        <v>Japonica</v>
      </c>
      <c r="I1748" s="18">
        <f t="shared" si="191"/>
        <v>0</v>
      </c>
      <c r="J1748" s="18">
        <f t="shared" si="192"/>
        <v>0</v>
      </c>
      <c r="K1748" s="18">
        <f t="shared" si="193"/>
        <v>0</v>
      </c>
      <c r="L1748" s="57" t="str">
        <f t="shared" si="194"/>
        <v>Kay Berridge</v>
      </c>
      <c r="M1748" s="57" t="str">
        <f t="shared" si="195"/>
        <v>Kay Berridge</v>
      </c>
      <c r="N1748" s="61" t="str">
        <f t="shared" si="189"/>
        <v>Kay Berridge</v>
      </c>
    </row>
    <row r="1749" spans="1:14" ht="25.15" customHeight="1" x14ac:dyDescent="0.2">
      <c r="A1749" s="70" t="s">
        <v>1432</v>
      </c>
      <c r="B1749" s="71">
        <v>2013</v>
      </c>
      <c r="C1749" s="68" t="str">
        <f>IF(ISERROR(VLOOKUP(IF(RIGHT($A1749,1)=")",LEFT($A1749,FIND(" (",$A1749)-1),$A1749),[1]ACCS!$B$2:$B$5003, 1, FALSE)), "","1")</f>
        <v>1</v>
      </c>
      <c r="D1749" s="103" t="str">
        <f>IF($B1749="Unknown","",IF($B1749="","",IF(VALUE(LEFT($B1749,4))&lt;Calc!$J$2,"ANTIQUE","")))</f>
        <v/>
      </c>
      <c r="E1749" s="72" t="s">
        <v>47</v>
      </c>
      <c r="F1749" s="121"/>
      <c r="G1749" s="121" t="s">
        <v>26</v>
      </c>
      <c r="H1749" s="62" t="str">
        <f t="shared" si="190"/>
        <v>Japonica</v>
      </c>
      <c r="I1749" s="18">
        <f t="shared" si="191"/>
        <v>0</v>
      </c>
      <c r="J1749" s="18">
        <f t="shared" si="192"/>
        <v>0</v>
      </c>
      <c r="K1749" s="18">
        <f t="shared" si="193"/>
        <v>0</v>
      </c>
      <c r="L1749" s="57" t="str">
        <f t="shared" si="194"/>
        <v>Kay Berridge Red</v>
      </c>
      <c r="M1749" s="57" t="str">
        <f t="shared" si="195"/>
        <v>Kay Berridge Red</v>
      </c>
      <c r="N1749" s="61" t="str">
        <f t="shared" si="189"/>
        <v>Kay Berridge Red</v>
      </c>
    </row>
    <row r="1750" spans="1:14" ht="25.15" customHeight="1" x14ac:dyDescent="0.2">
      <c r="A1750" s="70" t="s">
        <v>1433</v>
      </c>
      <c r="B1750" s="71">
        <v>1992</v>
      </c>
      <c r="C1750" s="68" t="str">
        <f>IF(ISERROR(VLOOKUP(IF(RIGHT($A1750,1)=")",LEFT($A1750,FIND(" (",$A1750)-1),$A1750),[1]ACCS!$B$2:$B$5003, 1, FALSE)), "","1")</f>
        <v>1</v>
      </c>
      <c r="D1750" s="103" t="str">
        <f>IF($B1750="Unknown","",IF($B1750="","",IF(VALUE(LEFT($B1750,4))&lt;Calc!$J$2,"ANTIQUE","")))</f>
        <v/>
      </c>
      <c r="E1750" s="72" t="s">
        <v>29</v>
      </c>
      <c r="F1750" s="121"/>
      <c r="G1750" s="121"/>
      <c r="H1750" s="62" t="str">
        <f t="shared" si="190"/>
        <v>Reticulata</v>
      </c>
      <c r="I1750" s="18">
        <f t="shared" si="191"/>
        <v>1</v>
      </c>
      <c r="J1750" s="18">
        <f t="shared" si="192"/>
        <v>0</v>
      </c>
      <c r="K1750" s="18">
        <f t="shared" si="193"/>
        <v>0</v>
      </c>
      <c r="L1750" s="57" t="str">
        <f t="shared" si="194"/>
        <v>Kay Hallstone</v>
      </c>
      <c r="M1750" s="57" t="str">
        <f t="shared" si="195"/>
        <v>Kay Hallstone</v>
      </c>
      <c r="N1750" s="61" t="str">
        <f t="shared" si="189"/>
        <v>Kay Hallstone</v>
      </c>
    </row>
    <row r="1751" spans="1:14" ht="25.15" customHeight="1" x14ac:dyDescent="0.2">
      <c r="A1751" s="70" t="s">
        <v>1434</v>
      </c>
      <c r="B1751" s="71">
        <v>2010</v>
      </c>
      <c r="C1751" s="68" t="str">
        <f>IF(ISERROR(VLOOKUP(IF(RIGHT($A1751,1)=")",LEFT($A1751,FIND(" (",$A1751)-1),$A1751),[1]ACCS!$B$2:$B$5003, 1, FALSE)), "","1")</f>
        <v>1</v>
      </c>
      <c r="D1751" s="103" t="str">
        <f>IF($B1751="Unknown","",IF($B1751="","",IF(VALUE(LEFT($B1751,4))&lt;Calc!$J$2,"ANTIQUE","")))</f>
        <v/>
      </c>
      <c r="E1751" s="72" t="s">
        <v>37</v>
      </c>
      <c r="F1751" s="121"/>
      <c r="G1751" s="121"/>
      <c r="H1751" s="62" t="str">
        <f t="shared" si="190"/>
        <v>Reticulata</v>
      </c>
      <c r="I1751" s="18">
        <f t="shared" si="191"/>
        <v>1</v>
      </c>
      <c r="J1751" s="18">
        <f t="shared" si="192"/>
        <v>0</v>
      </c>
      <c r="K1751" s="18">
        <f t="shared" si="193"/>
        <v>0</v>
      </c>
      <c r="L1751" s="57" t="str">
        <f t="shared" si="194"/>
        <v>Kay Thomerson</v>
      </c>
      <c r="M1751" s="57" t="str">
        <f t="shared" si="195"/>
        <v>Kay Thomerson</v>
      </c>
      <c r="N1751" s="61" t="str">
        <f t="shared" si="189"/>
        <v>Kay Thomerson</v>
      </c>
    </row>
    <row r="1752" spans="1:14" ht="25.15" customHeight="1" x14ac:dyDescent="0.2">
      <c r="A1752" s="70" t="s">
        <v>1435</v>
      </c>
      <c r="B1752" s="71">
        <v>1962</v>
      </c>
      <c r="C1752" s="68" t="str">
        <f>IF(ISERROR(VLOOKUP(IF(RIGHT($A1752,1)=")",LEFT($A1752,FIND(" (",$A1752)-1),$A1752),[1]ACCS!$B$2:$B$5003, 1, FALSE)), "","1")</f>
        <v>1</v>
      </c>
      <c r="D1752" s="103" t="str">
        <f>IF($B1752="Unknown","",IF($B1752="","",IF(VALUE(LEFT($B1752,4))&lt;Calc!$J$2,"ANTIQUE","")))</f>
        <v/>
      </c>
      <c r="E1752" s="72" t="s">
        <v>37</v>
      </c>
      <c r="F1752" s="121"/>
      <c r="G1752" s="121"/>
      <c r="H1752" s="62" t="str">
        <f t="shared" si="190"/>
        <v>Japonica</v>
      </c>
      <c r="I1752" s="18">
        <f t="shared" si="191"/>
        <v>0</v>
      </c>
      <c r="J1752" s="18">
        <f t="shared" si="192"/>
        <v>0</v>
      </c>
      <c r="K1752" s="18">
        <f t="shared" si="193"/>
        <v>0</v>
      </c>
      <c r="L1752" s="57" t="str">
        <f t="shared" si="194"/>
        <v>Kay Truesdale</v>
      </c>
      <c r="M1752" s="57" t="str">
        <f t="shared" si="195"/>
        <v>Kay Truesdale</v>
      </c>
      <c r="N1752" s="61" t="str">
        <f t="shared" si="189"/>
        <v>Kay Truesdale</v>
      </c>
    </row>
    <row r="1753" spans="1:14" ht="25.15" customHeight="1" x14ac:dyDescent="0.2">
      <c r="A1753" s="70" t="s">
        <v>3372</v>
      </c>
      <c r="B1753" s="71" t="s">
        <v>90</v>
      </c>
      <c r="C1753" s="68" t="str">
        <f>IF(ISERROR(VLOOKUP(IF(RIGHT($A1753,1)=")",LEFT($A1753,FIND(" (",$A1753)-1),$A1753),[1]ACCS!$B$2:$B$5003, 1, FALSE)), "","1")</f>
        <v/>
      </c>
      <c r="D1753" s="103" t="str">
        <f>IF($B1753="Unknown","",IF($B1753="","",IF(VALUE(LEFT($B1753,4))&lt;Calc!$J$2,"ANTIQUE","")))</f>
        <v>ANTIQUE</v>
      </c>
      <c r="E1753" s="72" t="s">
        <v>30</v>
      </c>
      <c r="F1753" s="121"/>
      <c r="G1753" s="121"/>
      <c r="H1753" s="62" t="str">
        <f t="shared" si="190"/>
        <v>Japonica</v>
      </c>
      <c r="I1753" s="18">
        <f t="shared" si="191"/>
        <v>0</v>
      </c>
      <c r="J1753" s="18">
        <f t="shared" si="192"/>
        <v>0</v>
      </c>
      <c r="K1753" s="18">
        <f t="shared" si="193"/>
        <v>0</v>
      </c>
      <c r="L1753" s="57" t="str">
        <f t="shared" si="194"/>
        <v>Kellingtonia (See Gigantea)</v>
      </c>
      <c r="M1753" s="57" t="str">
        <f t="shared" si="195"/>
        <v>Kellingtonia (See Gigantea)</v>
      </c>
      <c r="N1753" s="61" t="str">
        <f t="shared" si="189"/>
        <v>Kellingtonia (See Gigantea)</v>
      </c>
    </row>
    <row r="1754" spans="1:14" ht="25.15" customHeight="1" x14ac:dyDescent="0.2">
      <c r="A1754" s="70" t="s">
        <v>1436</v>
      </c>
      <c r="B1754" s="71">
        <v>1994</v>
      </c>
      <c r="C1754" s="68" t="str">
        <f>IF(ISERROR(VLOOKUP(IF(RIGHT($A1754,1)=")",LEFT($A1754,FIND(" (",$A1754)-1),$A1754),[1]ACCS!$B$2:$B$5003, 1, FALSE)), "","1")</f>
        <v>1</v>
      </c>
      <c r="D1754" s="103" t="str">
        <f>IF($B1754="Unknown","",IF($B1754="","",IF(VALUE(LEFT($B1754,4))&lt;Calc!$J$2,"ANTIQUE","")))</f>
        <v/>
      </c>
      <c r="E1754" s="72" t="s">
        <v>21</v>
      </c>
      <c r="F1754" s="121"/>
      <c r="G1754" s="121"/>
      <c r="H1754" s="62" t="str">
        <f t="shared" si="190"/>
        <v>Sasanqua</v>
      </c>
      <c r="I1754" s="18">
        <f t="shared" si="191"/>
        <v>3</v>
      </c>
      <c r="J1754" s="18">
        <f t="shared" si="192"/>
        <v>0</v>
      </c>
      <c r="K1754" s="18">
        <f t="shared" si="193"/>
        <v>0</v>
      </c>
      <c r="L1754" s="57" t="str">
        <f t="shared" si="194"/>
        <v>Kelsey Beasley</v>
      </c>
      <c r="M1754" s="57" t="str">
        <f t="shared" si="195"/>
        <v>Kelsey Beasley</v>
      </c>
      <c r="N1754" s="61" t="str">
        <f t="shared" si="189"/>
        <v>Kelsey Beasley</v>
      </c>
    </row>
    <row r="1755" spans="1:14" ht="25.15" customHeight="1" x14ac:dyDescent="0.2">
      <c r="A1755" s="70" t="s">
        <v>1437</v>
      </c>
      <c r="B1755" s="71">
        <v>1908</v>
      </c>
      <c r="C1755" s="68" t="str">
        <f>IF(ISERROR(VLOOKUP(IF(RIGHT($A1755,1)=")",LEFT($A1755,FIND(" (",$A1755)-1),$A1755),[1]ACCS!$B$2:$B$5003, 1, FALSE)), "","1")</f>
        <v>1</v>
      </c>
      <c r="D1755" s="103" t="str">
        <f>IF($B1755="Unknown","",IF($B1755="","",IF(VALUE(LEFT($B1755,4))&lt;Calc!$J$2,"ANTIQUE","")))</f>
        <v/>
      </c>
      <c r="E1755" s="72" t="s">
        <v>37</v>
      </c>
      <c r="F1755" s="121"/>
      <c r="G1755" s="121"/>
      <c r="H1755" s="62" t="str">
        <f t="shared" si="190"/>
        <v>Japonica</v>
      </c>
      <c r="I1755" s="18">
        <f t="shared" si="191"/>
        <v>0</v>
      </c>
      <c r="J1755" s="18">
        <f t="shared" si="192"/>
        <v>0</v>
      </c>
      <c r="K1755" s="18">
        <f t="shared" si="193"/>
        <v>0</v>
      </c>
      <c r="L1755" s="57" t="str">
        <f t="shared" si="194"/>
        <v>Kenny (Kenny Glen)</v>
      </c>
      <c r="M1755" s="57" t="str">
        <f t="shared" si="195"/>
        <v>Kenny (Kenny Glen)</v>
      </c>
      <c r="N1755" s="61" t="str">
        <f t="shared" si="189"/>
        <v>Kenny</v>
      </c>
    </row>
    <row r="1756" spans="1:14" ht="25.15" customHeight="1" x14ac:dyDescent="0.2">
      <c r="A1756" s="70" t="s">
        <v>1438</v>
      </c>
      <c r="B1756" s="71">
        <v>1949</v>
      </c>
      <c r="C1756" s="68" t="str">
        <f>IF(ISERROR(VLOOKUP(IF(RIGHT($A1756,1)=")",LEFT($A1756,FIND(" (",$A1756)-1),$A1756),[1]ACCS!$B$2:$B$5003, 1, FALSE)), "","1")</f>
        <v>1</v>
      </c>
      <c r="D1756" s="103" t="str">
        <f>IF($B1756="Unknown","",IF($B1756="","",IF(VALUE(LEFT($B1756,4))&lt;Calc!$J$2,"ANTIQUE","")))</f>
        <v/>
      </c>
      <c r="E1756" s="72" t="s">
        <v>24</v>
      </c>
      <c r="F1756" s="121"/>
      <c r="G1756" s="121"/>
      <c r="H1756" s="62" t="str">
        <f t="shared" si="190"/>
        <v>Japonica</v>
      </c>
      <c r="I1756" s="18">
        <f t="shared" si="191"/>
        <v>0</v>
      </c>
      <c r="J1756" s="18">
        <f t="shared" si="192"/>
        <v>0</v>
      </c>
      <c r="K1756" s="18">
        <f t="shared" si="193"/>
        <v>0</v>
      </c>
      <c r="L1756" s="57" t="str">
        <f t="shared" si="194"/>
        <v>Kerlerec</v>
      </c>
      <c r="M1756" s="57" t="str">
        <f t="shared" si="195"/>
        <v>Kerlerec</v>
      </c>
      <c r="N1756" s="61" t="str">
        <f t="shared" si="189"/>
        <v>Kerlerec</v>
      </c>
    </row>
    <row r="1757" spans="1:14" ht="25.15" customHeight="1" x14ac:dyDescent="0.2">
      <c r="A1757" s="70" t="s">
        <v>1439</v>
      </c>
      <c r="B1757" s="71">
        <v>2002</v>
      </c>
      <c r="C1757" s="68" t="str">
        <f>IF(ISERROR(VLOOKUP(IF(RIGHT($A1757,1)=")",LEFT($A1757,FIND(" (",$A1757)-1),$A1757),[1]ACCS!$B$2:$B$5003, 1, FALSE)), "","1")</f>
        <v>1</v>
      </c>
      <c r="D1757" s="103" t="str">
        <f>IF($B1757="Unknown","",IF($B1757="","",IF(VALUE(LEFT($B1757,4))&lt;Calc!$J$2,"ANTIQUE","")))</f>
        <v/>
      </c>
      <c r="E1757" s="72" t="s">
        <v>37</v>
      </c>
      <c r="F1757" s="121"/>
      <c r="G1757" s="121"/>
      <c r="H1757" s="62" t="str">
        <f t="shared" si="190"/>
        <v>NRH</v>
      </c>
      <c r="I1757" s="18">
        <f t="shared" si="191"/>
        <v>2</v>
      </c>
      <c r="J1757" s="18">
        <f t="shared" si="192"/>
        <v>0</v>
      </c>
      <c r="K1757" s="18">
        <f t="shared" si="193"/>
        <v>0</v>
      </c>
      <c r="L1757" s="57" t="str">
        <f t="shared" si="194"/>
        <v>Kerry Elizabeth</v>
      </c>
      <c r="M1757" s="57" t="str">
        <f t="shared" si="195"/>
        <v>Kerry Elizabeth</v>
      </c>
      <c r="N1757" s="61" t="str">
        <f t="shared" si="189"/>
        <v>Kerry Elizabeth</v>
      </c>
    </row>
    <row r="1758" spans="1:14" ht="25.15" customHeight="1" x14ac:dyDescent="0.2">
      <c r="A1758" s="70" t="s">
        <v>1440</v>
      </c>
      <c r="B1758" s="71">
        <v>1972</v>
      </c>
      <c r="C1758" s="68" t="str">
        <f>IF(ISERROR(VLOOKUP(IF(RIGHT($A1758,1)=")",LEFT($A1758,FIND(" (",$A1758)-1),$A1758),[1]ACCS!$B$2:$B$5003, 1, FALSE)), "","1")</f>
        <v>1</v>
      </c>
      <c r="D1758" s="103" t="str">
        <f>IF($B1758="Unknown","",IF($B1758="","",IF(VALUE(LEFT($B1758,4))&lt;Calc!$J$2,"ANTIQUE","")))</f>
        <v/>
      </c>
      <c r="E1758" s="72" t="s">
        <v>29</v>
      </c>
      <c r="F1758" s="121"/>
      <c r="G1758" s="121"/>
      <c r="H1758" s="62" t="str">
        <f t="shared" si="190"/>
        <v>Reticulata</v>
      </c>
      <c r="I1758" s="18">
        <f t="shared" si="191"/>
        <v>1</v>
      </c>
      <c r="J1758" s="18">
        <f t="shared" si="192"/>
        <v>0</v>
      </c>
      <c r="K1758" s="18">
        <f t="shared" si="193"/>
        <v>0</v>
      </c>
      <c r="L1758" s="57" t="str">
        <f t="shared" si="194"/>
        <v>Ketcam Burch</v>
      </c>
      <c r="M1758" s="57" t="str">
        <f t="shared" si="195"/>
        <v>Ketcam Burch</v>
      </c>
      <c r="N1758" s="61" t="str">
        <f t="shared" si="189"/>
        <v>Ketcam Burch</v>
      </c>
    </row>
    <row r="1759" spans="1:14" ht="25.15" customHeight="1" x14ac:dyDescent="0.2">
      <c r="A1759" s="70" t="s">
        <v>1441</v>
      </c>
      <c r="B1759" s="71">
        <v>1971</v>
      </c>
      <c r="C1759" s="68" t="str">
        <f>IF(ISERROR(VLOOKUP(IF(RIGHT($A1759,1)=")",LEFT($A1759,FIND(" (",$A1759)-1),$A1759),[1]ACCS!$B$2:$B$5003, 1, FALSE)), "","1")</f>
        <v>1</v>
      </c>
      <c r="D1759" s="103" t="str">
        <f>IF($B1759="Unknown","",IF($B1759="","",IF(VALUE(LEFT($B1759,4))&lt;Calc!$J$2,"ANTIQUE","")))</f>
        <v/>
      </c>
      <c r="E1759" s="72" t="s">
        <v>61</v>
      </c>
      <c r="F1759" s="121"/>
      <c r="G1759" s="121"/>
      <c r="H1759" s="62" t="str">
        <f t="shared" si="190"/>
        <v>Japonica</v>
      </c>
      <c r="I1759" s="18">
        <f t="shared" si="191"/>
        <v>0</v>
      </c>
      <c r="J1759" s="18">
        <f t="shared" si="192"/>
        <v>0</v>
      </c>
      <c r="K1759" s="18">
        <f t="shared" si="193"/>
        <v>0</v>
      </c>
      <c r="L1759" s="57" t="str">
        <f t="shared" si="194"/>
        <v>Kewpie Doll</v>
      </c>
      <c r="M1759" s="57" t="str">
        <f t="shared" si="195"/>
        <v>Kewpie Doll</v>
      </c>
      <c r="N1759" s="61" t="str">
        <f t="shared" si="189"/>
        <v>Kewpie Doll</v>
      </c>
    </row>
    <row r="1760" spans="1:14" ht="25.15" customHeight="1" x14ac:dyDescent="0.2">
      <c r="A1760" s="70" t="s">
        <v>1442</v>
      </c>
      <c r="B1760" s="71">
        <v>1990</v>
      </c>
      <c r="C1760" s="68" t="str">
        <f>IF(ISERROR(VLOOKUP(IF(RIGHT($A1760,1)=")",LEFT($A1760,FIND(" (",$A1760)-1),$A1760),[1]ACCS!$B$2:$B$5003, 1, FALSE)), "","1")</f>
        <v>1</v>
      </c>
      <c r="D1760" s="103" t="str">
        <f>IF($B1760="Unknown","",IF($B1760="","",IF(VALUE(LEFT($B1760,4))&lt;Calc!$J$2,"ANTIQUE","")))</f>
        <v/>
      </c>
      <c r="E1760" s="72" t="s">
        <v>47</v>
      </c>
      <c r="F1760" s="121"/>
      <c r="G1760" s="121"/>
      <c r="H1760" s="62" t="str">
        <f t="shared" si="190"/>
        <v>NRH</v>
      </c>
      <c r="I1760" s="18">
        <f t="shared" si="191"/>
        <v>2</v>
      </c>
      <c r="J1760" s="18">
        <f t="shared" si="192"/>
        <v>0</v>
      </c>
      <c r="K1760" s="18">
        <f t="shared" si="193"/>
        <v>0</v>
      </c>
      <c r="L1760" s="57" t="str">
        <f t="shared" si="194"/>
        <v>Kicho</v>
      </c>
      <c r="M1760" s="57" t="str">
        <f t="shared" si="195"/>
        <v>Kicho</v>
      </c>
      <c r="N1760" s="61" t="str">
        <f t="shared" si="189"/>
        <v>Kicho</v>
      </c>
    </row>
    <row r="1761" spans="1:14" ht="25.15" customHeight="1" x14ac:dyDescent="0.2">
      <c r="A1761" s="70" t="s">
        <v>1443</v>
      </c>
      <c r="B1761" s="71">
        <v>1962</v>
      </c>
      <c r="C1761" s="68" t="str">
        <f>IF(ISERROR(VLOOKUP(IF(RIGHT($A1761,1)=")",LEFT($A1761,FIND(" (",$A1761)-1),$A1761),[1]ACCS!$B$2:$B$5003, 1, FALSE)), "","1")</f>
        <v>1</v>
      </c>
      <c r="D1761" s="103" t="str">
        <f>IF($B1761="Unknown","",IF($B1761="","",IF(VALUE(LEFT($B1761,4))&lt;Calc!$J$2,"ANTIQUE","")))</f>
        <v/>
      </c>
      <c r="E1761" s="72" t="s">
        <v>30</v>
      </c>
      <c r="F1761" s="121"/>
      <c r="G1761" s="121"/>
      <c r="H1761" s="62" t="str">
        <f t="shared" si="190"/>
        <v>Japonica</v>
      </c>
      <c r="I1761" s="18">
        <f t="shared" si="191"/>
        <v>0</v>
      </c>
      <c r="J1761" s="18">
        <f t="shared" si="192"/>
        <v>0</v>
      </c>
      <c r="K1761" s="18">
        <f t="shared" si="193"/>
        <v>0</v>
      </c>
      <c r="L1761" s="57" t="str">
        <f t="shared" si="194"/>
        <v>Kick Off</v>
      </c>
      <c r="M1761" s="57" t="str">
        <f t="shared" si="195"/>
        <v>Kick Off</v>
      </c>
      <c r="N1761" s="61" t="str">
        <f t="shared" si="189"/>
        <v>Kick Off</v>
      </c>
    </row>
    <row r="1762" spans="1:14" ht="25.15" customHeight="1" x14ac:dyDescent="0.2">
      <c r="A1762" s="70" t="s">
        <v>3373</v>
      </c>
      <c r="B1762" s="71">
        <v>1859</v>
      </c>
      <c r="C1762" s="68" t="str">
        <f>IF(ISERROR(VLOOKUP(IF(RIGHT($A1762,1)=")",LEFT($A1762,FIND(" (",$A1762)-1),$A1762),[1]ACCS!$B$2:$B$5003, 1, FALSE)), "","1")</f>
        <v/>
      </c>
      <c r="D1762" s="103" t="str">
        <f>IF($B1762="Unknown","",IF($B1762="","",IF(VALUE(LEFT($B1762,4))&lt;Calc!$J$2,"ANTIQUE","")))</f>
        <v>ANTIQUE</v>
      </c>
      <c r="E1762" s="72" t="s">
        <v>163</v>
      </c>
      <c r="F1762" s="121"/>
      <c r="G1762" s="121"/>
      <c r="H1762" s="62" t="str">
        <f t="shared" si="190"/>
        <v>Japonica</v>
      </c>
      <c r="I1762" s="18">
        <f t="shared" si="191"/>
        <v>0</v>
      </c>
      <c r="J1762" s="18">
        <f t="shared" si="192"/>
        <v>0</v>
      </c>
      <c r="K1762" s="18">
        <f t="shared" si="193"/>
        <v>0</v>
      </c>
      <c r="L1762" s="57" t="str">
        <f t="shared" si="194"/>
        <v>Kifukurin Benikarato</v>
      </c>
      <c r="M1762" s="57" t="str">
        <f t="shared" si="195"/>
        <v>Kifukurin Benikarato</v>
      </c>
      <c r="N1762" s="61" t="str">
        <f t="shared" si="189"/>
        <v>Kifukurin Benikarato</v>
      </c>
    </row>
    <row r="1763" spans="1:14" ht="25.15" customHeight="1" x14ac:dyDescent="0.2">
      <c r="A1763" s="70" t="s">
        <v>1444</v>
      </c>
      <c r="B1763" s="71">
        <v>1990</v>
      </c>
      <c r="C1763" s="68" t="str">
        <f>IF(ISERROR(VLOOKUP(IF(RIGHT($A1763,1)=")",LEFT($A1763,FIND(" (",$A1763)-1),$A1763),[1]ACCS!$B$2:$B$5003, 1, FALSE)), "","1")</f>
        <v>1</v>
      </c>
      <c r="D1763" s="103" t="str">
        <f>IF($B1763="Unknown","",IF($B1763="","",IF(VALUE(LEFT($B1763,4))&lt;Calc!$J$2,"ANTIQUE","")))</f>
        <v/>
      </c>
      <c r="E1763" s="72" t="s">
        <v>35</v>
      </c>
      <c r="F1763" s="121"/>
      <c r="G1763" s="121"/>
      <c r="H1763" s="62" t="str">
        <f t="shared" si="190"/>
        <v>NRH</v>
      </c>
      <c r="I1763" s="18">
        <f t="shared" si="191"/>
        <v>2</v>
      </c>
      <c r="J1763" s="18">
        <f t="shared" si="192"/>
        <v>0</v>
      </c>
      <c r="K1763" s="18">
        <f t="shared" si="193"/>
        <v>0</v>
      </c>
      <c r="L1763" s="57" t="str">
        <f t="shared" si="194"/>
        <v>Kiho</v>
      </c>
      <c r="M1763" s="57" t="str">
        <f t="shared" si="195"/>
        <v>Kiho</v>
      </c>
      <c r="N1763" s="61" t="str">
        <f t="shared" si="189"/>
        <v>Kiho</v>
      </c>
    </row>
    <row r="1764" spans="1:14" ht="25.15" customHeight="1" x14ac:dyDescent="0.2">
      <c r="A1764" s="99" t="s">
        <v>3204</v>
      </c>
      <c r="B1764" s="100"/>
      <c r="C1764" s="68" t="str">
        <f>IF(ISERROR(VLOOKUP(IF(RIGHT($A1764,1)=")",LEFT($A1764,FIND(" (",$A1764)-1),$A1764),[1]ACCS!$B$2:$B$5003, 1, FALSE)), "","1")</f>
        <v/>
      </c>
      <c r="D1764" s="115" t="str">
        <f>IF($B1764="Unknown","",IF($B1764="","",IF(VALUE(LEFT($B1764,4))&lt;Calc!$J$2,"ANTIQUE","")))</f>
        <v/>
      </c>
      <c r="E1764" s="53" t="s">
        <v>24</v>
      </c>
      <c r="F1764" s="121"/>
      <c r="G1764" s="121"/>
      <c r="H1764" s="62" t="str">
        <f t="shared" si="190"/>
        <v>Japonica [Higo]</v>
      </c>
      <c r="I1764" s="18">
        <f t="shared" si="191"/>
        <v>6</v>
      </c>
      <c r="J1764" s="18">
        <f t="shared" si="192"/>
        <v>0</v>
      </c>
      <c r="K1764" s="18">
        <f t="shared" si="193"/>
        <v>0</v>
      </c>
      <c r="L1764" s="57" t="str">
        <f t="shared" si="194"/>
        <v>Ki-karako (Higo)</v>
      </c>
      <c r="M1764" s="57" t="str">
        <f t="shared" si="195"/>
        <v>Ki-karako (Higo)</v>
      </c>
      <c r="N1764" s="61" t="str">
        <f t="shared" si="189"/>
        <v>Ki-karako</v>
      </c>
    </row>
    <row r="1765" spans="1:14" ht="25.15" customHeight="1" x14ac:dyDescent="0.2">
      <c r="A1765" s="70" t="s">
        <v>3544</v>
      </c>
      <c r="B1765" s="71">
        <v>1895</v>
      </c>
      <c r="C1765" s="68" t="str">
        <f>IF(ISERROR(VLOOKUP(IF(RIGHT($A1765,1)=")",LEFT($A1765,FIND(" (",$A1765)-1),$A1765),[1]ACCS!$B$2:$B$5003, 1, FALSE)), "","1")</f>
        <v>1</v>
      </c>
      <c r="D1765" s="103" t="str">
        <f>IF($B1765="Unknown","",IF($B1765="","",IF(VALUE(LEFT($B1765,4))&lt;Calc!$J$2,"ANTIQUE","")))</f>
        <v>ANTIQUE</v>
      </c>
      <c r="E1765" s="72" t="s">
        <v>47</v>
      </c>
      <c r="F1765" s="121"/>
      <c r="G1765" s="121" t="s">
        <v>26</v>
      </c>
      <c r="H1765" s="62" t="str">
        <f t="shared" si="190"/>
        <v>Japonica</v>
      </c>
      <c r="I1765" s="18">
        <f t="shared" si="191"/>
        <v>0</v>
      </c>
      <c r="J1765" s="18">
        <f t="shared" si="192"/>
        <v>0</v>
      </c>
      <c r="K1765" s="18">
        <f t="shared" si="193"/>
        <v>0</v>
      </c>
      <c r="L1765" s="57" t="str">
        <f t="shared" si="194"/>
        <v>Kiku-toji</v>
      </c>
      <c r="M1765" s="57" t="str">
        <f t="shared" si="195"/>
        <v>Kiku-toji</v>
      </c>
      <c r="N1765" s="61" t="str">
        <f t="shared" si="189"/>
        <v>Kiku-toji</v>
      </c>
    </row>
    <row r="1766" spans="1:14" ht="25.15" customHeight="1" x14ac:dyDescent="0.2">
      <c r="A1766" s="70" t="s">
        <v>1445</v>
      </c>
      <c r="B1766" s="71">
        <v>1951</v>
      </c>
      <c r="C1766" s="68" t="str">
        <f>IF(ISERROR(VLOOKUP(IF(RIGHT($A1766,1)=")",LEFT($A1766,FIND(" (",$A1766)-1),$A1766),[1]ACCS!$B$2:$B$5003, 1, FALSE)), "","1")</f>
        <v>1</v>
      </c>
      <c r="D1766" s="103" t="str">
        <f>IF($B1766="Unknown","",IF($B1766="","",IF(VALUE(LEFT($B1766,4))&lt;Calc!$J$2,"ANTIQUE","")))</f>
        <v/>
      </c>
      <c r="E1766" s="72" t="s">
        <v>47</v>
      </c>
      <c r="F1766" s="121"/>
      <c r="G1766" s="121" t="s">
        <v>26</v>
      </c>
      <c r="H1766" s="62" t="str">
        <f t="shared" si="190"/>
        <v>Japonica</v>
      </c>
      <c r="I1766" s="18">
        <f t="shared" si="191"/>
        <v>0</v>
      </c>
      <c r="J1766" s="18">
        <f t="shared" si="192"/>
        <v>0</v>
      </c>
      <c r="K1766" s="18">
        <f t="shared" si="193"/>
        <v>0</v>
      </c>
      <c r="L1766" s="57" t="str">
        <f t="shared" si="194"/>
        <v>Kiku-Toji Pointed (Not Antique)</v>
      </c>
      <c r="M1766" s="57" t="str">
        <f t="shared" si="195"/>
        <v>Kiku-Toji Pointed (Not Antique)</v>
      </c>
      <c r="N1766" s="61" t="str">
        <f t="shared" si="189"/>
        <v>Kiku-Toji Pointed</v>
      </c>
    </row>
    <row r="1767" spans="1:14" ht="25.15" customHeight="1" x14ac:dyDescent="0.2">
      <c r="A1767" s="70" t="s">
        <v>1446</v>
      </c>
      <c r="B1767" s="71" t="s">
        <v>56</v>
      </c>
      <c r="C1767" s="68" t="str">
        <f>IF(ISERROR(VLOOKUP(IF(RIGHT($A1767,1)=")",LEFT($A1767,FIND(" (",$A1767)-1),$A1767),[1]ACCS!$B$2:$B$5003, 1, FALSE)), "","1")</f>
        <v/>
      </c>
      <c r="D1767" s="103" t="str">
        <f>IF($B1767="Unknown","",IF($B1767="","",IF(VALUE(LEFT($B1767,4))&lt;Calc!$J$2,"ANTIQUE","")))</f>
        <v/>
      </c>
      <c r="E1767" s="72" t="s">
        <v>47</v>
      </c>
      <c r="F1767" s="121"/>
      <c r="G1767" s="121" t="s">
        <v>26</v>
      </c>
      <c r="H1767" s="62" t="str">
        <f t="shared" si="190"/>
        <v>Japonica</v>
      </c>
      <c r="I1767" s="18">
        <f t="shared" si="191"/>
        <v>0</v>
      </c>
      <c r="J1767" s="18">
        <f t="shared" si="192"/>
        <v>0</v>
      </c>
      <c r="K1767" s="18">
        <f t="shared" si="193"/>
        <v>0</v>
      </c>
      <c r="L1767" s="57" t="str">
        <f t="shared" si="194"/>
        <v>Kiku-Toji Red</v>
      </c>
      <c r="M1767" s="57" t="str">
        <f t="shared" si="195"/>
        <v>Kiku-Toji Red</v>
      </c>
      <c r="N1767" s="61" t="str">
        <f t="shared" si="189"/>
        <v>Kiku-Toji Red</v>
      </c>
    </row>
    <row r="1768" spans="1:14" ht="25.15" customHeight="1" x14ac:dyDescent="0.2">
      <c r="A1768" s="70" t="s">
        <v>1447</v>
      </c>
      <c r="B1768" s="71">
        <v>1923</v>
      </c>
      <c r="C1768" s="68" t="str">
        <f>IF(ISERROR(VLOOKUP(IF(RIGHT($A1768,1)=")",LEFT($A1768,FIND(" (",$A1768)-1),$A1768),[1]ACCS!$B$2:$B$5003, 1, FALSE)), "","1")</f>
        <v>1</v>
      </c>
      <c r="D1768" s="103" t="str">
        <f>IF($B1768="Unknown","",IF($B1768="","",IF(VALUE(LEFT($B1768,4))&lt;Calc!$J$2,"ANTIQUE","")))</f>
        <v/>
      </c>
      <c r="E1768" s="72" t="s">
        <v>24</v>
      </c>
      <c r="F1768" s="121"/>
      <c r="G1768" s="121"/>
      <c r="H1768" s="62" t="str">
        <f t="shared" si="190"/>
        <v>Japonica</v>
      </c>
      <c r="I1768" s="18">
        <f t="shared" si="191"/>
        <v>0</v>
      </c>
      <c r="J1768" s="18">
        <f t="shared" si="192"/>
        <v>0</v>
      </c>
      <c r="K1768" s="18">
        <f t="shared" si="193"/>
        <v>0</v>
      </c>
      <c r="L1768" s="57" t="str">
        <f t="shared" si="194"/>
        <v>Kimberley (Crimson Cup)</v>
      </c>
      <c r="M1768" s="57" t="str">
        <f t="shared" si="195"/>
        <v>Kimberley (Crimson Cup)</v>
      </c>
      <c r="N1768" s="61" t="str">
        <f t="shared" si="189"/>
        <v>Kimberley</v>
      </c>
    </row>
    <row r="1769" spans="1:14" ht="25.15" customHeight="1" x14ac:dyDescent="0.2">
      <c r="A1769" s="70" t="s">
        <v>1448</v>
      </c>
      <c r="B1769" s="71">
        <v>1953</v>
      </c>
      <c r="C1769" s="68" t="str">
        <f>IF(ISERROR(VLOOKUP(IF(RIGHT($A1769,1)=")",LEFT($A1769,FIND(" (",$A1769)-1),$A1769),[1]ACCS!$B$2:$B$5003, 1, FALSE)), "","1")</f>
        <v>1</v>
      </c>
      <c r="D1769" s="103" t="str">
        <f>IF($B1769="Unknown","",IF($B1769="","",IF(VALUE(LEFT($B1769,4))&lt;Calc!$J$2,"ANTIQUE","")))</f>
        <v/>
      </c>
      <c r="E1769" s="72" t="s">
        <v>37</v>
      </c>
      <c r="F1769" s="121" t="s">
        <v>5</v>
      </c>
      <c r="G1769" s="121"/>
      <c r="H1769" s="62" t="str">
        <f t="shared" si="190"/>
        <v>Japonica</v>
      </c>
      <c r="I1769" s="18">
        <f t="shared" si="191"/>
        <v>0</v>
      </c>
      <c r="J1769" s="18">
        <f t="shared" si="192"/>
        <v>0</v>
      </c>
      <c r="K1769" s="18">
        <f t="shared" si="193"/>
        <v>0</v>
      </c>
      <c r="L1769" s="57" t="str">
        <f t="shared" si="194"/>
        <v>King Cotton</v>
      </c>
      <c r="M1769" s="57" t="str">
        <f t="shared" si="195"/>
        <v>King Cotton</v>
      </c>
      <c r="N1769" s="61" t="str">
        <f t="shared" si="189"/>
        <v>King Cotton</v>
      </c>
    </row>
    <row r="1770" spans="1:14" ht="25.15" customHeight="1" x14ac:dyDescent="0.2">
      <c r="A1770" s="70" t="s">
        <v>1449</v>
      </c>
      <c r="B1770" s="71">
        <v>1939</v>
      </c>
      <c r="C1770" s="68" t="str">
        <f>IF(ISERROR(VLOOKUP(IF(RIGHT($A1770,1)=")",LEFT($A1770,FIND(" (",$A1770)-1),$A1770),[1]ACCS!$B$2:$B$5003, 1, FALSE)), "","1")</f>
        <v>1</v>
      </c>
      <c r="D1770" s="103" t="str">
        <f>IF($B1770="Unknown","",IF($B1770="","",IF(VALUE(LEFT($B1770,4))&lt;Calc!$J$2,"ANTIQUE","")))</f>
        <v/>
      </c>
      <c r="E1770" s="72" t="s">
        <v>24</v>
      </c>
      <c r="F1770" s="121"/>
      <c r="G1770" s="121"/>
      <c r="H1770" s="62" t="str">
        <f t="shared" si="190"/>
        <v>Japonica</v>
      </c>
      <c r="I1770" s="18">
        <f t="shared" si="191"/>
        <v>0</v>
      </c>
      <c r="J1770" s="18">
        <f t="shared" si="192"/>
        <v>0</v>
      </c>
      <c r="K1770" s="18">
        <f t="shared" si="193"/>
        <v>0</v>
      </c>
      <c r="L1770" s="57" t="str">
        <f t="shared" si="194"/>
        <v>King Lear (Finlandia Rosea Var., Ethel Weber)</v>
      </c>
      <c r="M1770" s="57" t="str">
        <f t="shared" si="195"/>
        <v>King Lear (Finlandia Rosea Var., Ethel Weber)</v>
      </c>
      <c r="N1770" s="61" t="str">
        <f t="shared" si="189"/>
        <v>King Lear</v>
      </c>
    </row>
    <row r="1771" spans="1:14" ht="25.15" customHeight="1" x14ac:dyDescent="0.2">
      <c r="A1771" s="70" t="s">
        <v>1450</v>
      </c>
      <c r="B1771" s="71">
        <v>1954</v>
      </c>
      <c r="C1771" s="68" t="str">
        <f>IF(ISERROR(VLOOKUP(IF(RIGHT($A1771,1)=")",LEFT($A1771,FIND(" (",$A1771)-1),$A1771),[1]ACCS!$B$2:$B$5003, 1, FALSE)), "","1")</f>
        <v>1</v>
      </c>
      <c r="D1771" s="103" t="str">
        <f>IF($B1771="Unknown","",IF($B1771="","",IF(VALUE(LEFT($B1771,4))&lt;Calc!$J$2,"ANTIQUE","")))</f>
        <v/>
      </c>
      <c r="E1771" s="72" t="s">
        <v>37</v>
      </c>
      <c r="F1771" s="121"/>
      <c r="G1771" s="121"/>
      <c r="H1771" s="62" t="str">
        <f t="shared" si="190"/>
        <v>Japonica</v>
      </c>
      <c r="I1771" s="18">
        <f t="shared" si="191"/>
        <v>0</v>
      </c>
      <c r="J1771" s="18">
        <f t="shared" si="192"/>
        <v>0</v>
      </c>
      <c r="K1771" s="18">
        <f t="shared" si="193"/>
        <v>0</v>
      </c>
      <c r="L1771" s="57" t="str">
        <f t="shared" si="194"/>
        <v>King Size (Red Elephant)</v>
      </c>
      <c r="M1771" s="57" t="str">
        <f t="shared" si="195"/>
        <v>King Size (Red Elephant)</v>
      </c>
      <c r="N1771" s="61" t="str">
        <f t="shared" si="189"/>
        <v>King Size</v>
      </c>
    </row>
    <row r="1772" spans="1:14" ht="25.15" customHeight="1" x14ac:dyDescent="0.2">
      <c r="A1772" s="70" t="s">
        <v>1451</v>
      </c>
      <c r="B1772" s="71">
        <v>1966</v>
      </c>
      <c r="C1772" s="68" t="str">
        <f>IF(ISERROR(VLOOKUP(IF(RIGHT($A1772,1)=")",LEFT($A1772,FIND(" (",$A1772)-1),$A1772),[1]ACCS!$B$2:$B$5003, 1, FALSE)), "","1")</f>
        <v/>
      </c>
      <c r="D1772" s="103" t="str">
        <f>IF($B1772="Unknown","",IF($B1772="","",IF(VALUE(LEFT($B1772,4))&lt;Calc!$J$2,"ANTIQUE","")))</f>
        <v/>
      </c>
      <c r="E1772" s="72" t="s">
        <v>37</v>
      </c>
      <c r="F1772" s="121"/>
      <c r="G1772" s="121" t="s">
        <v>26</v>
      </c>
      <c r="H1772" s="62" t="str">
        <f t="shared" si="190"/>
        <v>Japonica</v>
      </c>
      <c r="I1772" s="18">
        <f t="shared" si="191"/>
        <v>0</v>
      </c>
      <c r="J1772" s="18">
        <f t="shared" si="192"/>
        <v>0</v>
      </c>
      <c r="K1772" s="18">
        <f t="shared" si="193"/>
        <v>0</v>
      </c>
      <c r="L1772" s="57" t="str">
        <f t="shared" si="194"/>
        <v>King Solomon</v>
      </c>
      <c r="M1772" s="57" t="str">
        <f t="shared" si="195"/>
        <v>King Solomon</v>
      </c>
      <c r="N1772" s="61" t="str">
        <f t="shared" si="189"/>
        <v>King Solomon</v>
      </c>
    </row>
    <row r="1773" spans="1:14" ht="25.15" customHeight="1" x14ac:dyDescent="0.2">
      <c r="A1773" s="70" t="s">
        <v>1452</v>
      </c>
      <c r="B1773" s="71">
        <v>2019</v>
      </c>
      <c r="C1773" s="68" t="str">
        <f>IF(ISERROR(VLOOKUP(IF(RIGHT($A1773,1)=")",LEFT($A1773,FIND(" (",$A1773)-1),$A1773),[1]ACCS!$B$2:$B$5003, 1, FALSE)), "","1")</f>
        <v>1</v>
      </c>
      <c r="D1773" s="103" t="str">
        <f>IF($B1773="Unknown","",IF($B1773="","",IF(VALUE(LEFT($B1773,4))&lt;Calc!$J$2,"ANTIQUE","")))</f>
        <v/>
      </c>
      <c r="E1773" s="72" t="s">
        <v>24</v>
      </c>
      <c r="F1773" s="121"/>
      <c r="G1773" s="121"/>
      <c r="H1773" s="62" t="str">
        <f t="shared" si="190"/>
        <v>Japonica</v>
      </c>
      <c r="I1773" s="18">
        <f t="shared" si="191"/>
        <v>0</v>
      </c>
      <c r="J1773" s="18">
        <f t="shared" si="192"/>
        <v>0</v>
      </c>
      <c r="K1773" s="18">
        <f t="shared" si="193"/>
        <v>0</v>
      </c>
      <c r="L1773" s="57" t="str">
        <f t="shared" si="194"/>
        <v>King's Cup</v>
      </c>
      <c r="M1773" s="57" t="str">
        <f t="shared" si="195"/>
        <v>King's Cup</v>
      </c>
      <c r="N1773" s="61" t="str">
        <f t="shared" si="189"/>
        <v>King's Cup</v>
      </c>
    </row>
    <row r="1774" spans="1:14" ht="25.15" customHeight="1" x14ac:dyDescent="0.2">
      <c r="A1774" s="70" t="s">
        <v>1453</v>
      </c>
      <c r="B1774" s="71">
        <v>1960</v>
      </c>
      <c r="C1774" s="68" t="str">
        <f>IF(ISERROR(VLOOKUP(IF(RIGHT($A1774,1)=")",LEFT($A1774,FIND(" (",$A1774)-1),$A1774),[1]ACCS!$B$2:$B$5003, 1, FALSE)), "","1")</f>
        <v>1</v>
      </c>
      <c r="D1774" s="103" t="str">
        <f>IF($B1774="Unknown","",IF($B1774="","",IF(VALUE(LEFT($B1774,4))&lt;Calc!$J$2,"ANTIQUE","")))</f>
        <v/>
      </c>
      <c r="E1774" s="72" t="s">
        <v>24</v>
      </c>
      <c r="F1774" s="121"/>
      <c r="G1774" s="121"/>
      <c r="H1774" s="62" t="str">
        <f t="shared" si="190"/>
        <v>Japonica</v>
      </c>
      <c r="I1774" s="18">
        <f t="shared" si="191"/>
        <v>0</v>
      </c>
      <c r="J1774" s="18">
        <f t="shared" si="192"/>
        <v>0</v>
      </c>
      <c r="K1774" s="18">
        <f t="shared" si="193"/>
        <v>0</v>
      </c>
      <c r="L1774" s="57" t="str">
        <f t="shared" si="194"/>
        <v>King's Ransom</v>
      </c>
      <c r="M1774" s="57" t="str">
        <f t="shared" si="195"/>
        <v>King's Ransom</v>
      </c>
      <c r="N1774" s="61" t="str">
        <f t="shared" si="189"/>
        <v>King's Ransom</v>
      </c>
    </row>
    <row r="1775" spans="1:14" ht="25.15" customHeight="1" x14ac:dyDescent="0.2">
      <c r="A1775" s="70" t="s">
        <v>1454</v>
      </c>
      <c r="B1775" s="71">
        <v>1964</v>
      </c>
      <c r="C1775" s="68" t="str">
        <f>IF(ISERROR(VLOOKUP(IF(RIGHT($A1775,1)=")",LEFT($A1775,FIND(" (",$A1775)-1),$A1775),[1]ACCS!$B$2:$B$5003, 1, FALSE)), "","1")</f>
        <v>1</v>
      </c>
      <c r="D1775" s="103" t="str">
        <f>IF($B1775="Unknown","",IF($B1775="","",IF(VALUE(LEFT($B1775,4))&lt;Calc!$J$2,"ANTIQUE","")))</f>
        <v/>
      </c>
      <c r="E1775" s="72" t="s">
        <v>37</v>
      </c>
      <c r="F1775" s="121"/>
      <c r="G1775" s="121"/>
      <c r="H1775" s="62" t="str">
        <f t="shared" si="190"/>
        <v>Japonica</v>
      </c>
      <c r="I1775" s="18">
        <f t="shared" si="191"/>
        <v>0</v>
      </c>
      <c r="J1775" s="18">
        <f t="shared" si="192"/>
        <v>0</v>
      </c>
      <c r="K1775" s="18">
        <f t="shared" si="193"/>
        <v>0</v>
      </c>
      <c r="L1775" s="57" t="str">
        <f t="shared" si="194"/>
        <v>King's Ruby</v>
      </c>
      <c r="M1775" s="57" t="str">
        <f t="shared" si="195"/>
        <v>King's Ruby</v>
      </c>
      <c r="N1775" s="61" t="str">
        <f t="shared" si="189"/>
        <v>King's Ruby</v>
      </c>
    </row>
    <row r="1776" spans="1:14" ht="25.15" customHeight="1" x14ac:dyDescent="0.2">
      <c r="A1776" s="70" t="s">
        <v>1455</v>
      </c>
      <c r="B1776" s="71">
        <v>1989</v>
      </c>
      <c r="C1776" s="68" t="str">
        <f>IF(ISERROR(VLOOKUP(IF(RIGHT($A1776,1)=")",LEFT($A1776,FIND(" (",$A1776)-1),$A1776),[1]ACCS!$B$2:$B$5003, 1, FALSE)), "","1")</f>
        <v/>
      </c>
      <c r="D1776" s="103" t="str">
        <f>IF($B1776="Unknown","",IF($B1776="","",IF(VALUE(LEFT($B1776,4))&lt;Calc!$J$2,"ANTIQUE","")))</f>
        <v/>
      </c>
      <c r="E1776" s="72" t="s">
        <v>47</v>
      </c>
      <c r="F1776" s="121" t="s">
        <v>5</v>
      </c>
      <c r="G1776" s="121"/>
      <c r="H1776" s="62" t="str">
        <f t="shared" si="190"/>
        <v>Japonica</v>
      </c>
      <c r="I1776" s="18">
        <f t="shared" si="191"/>
        <v>0</v>
      </c>
      <c r="J1776" s="18">
        <f t="shared" si="192"/>
        <v>0</v>
      </c>
      <c r="K1776" s="18">
        <f t="shared" si="193"/>
        <v>0</v>
      </c>
      <c r="L1776" s="57" t="str">
        <f t="shared" si="194"/>
        <v>Kingyoba-shiro-wabisuke</v>
      </c>
      <c r="M1776" s="57" t="str">
        <f t="shared" si="195"/>
        <v>Kingyoba-shiro-wabisuke</v>
      </c>
      <c r="N1776" s="61" t="str">
        <f t="shared" si="189"/>
        <v>Kingyoba-shiro-wabisuke</v>
      </c>
    </row>
    <row r="1777" spans="1:14" ht="25.15" customHeight="1" x14ac:dyDescent="0.2">
      <c r="A1777" s="70" t="s">
        <v>1456</v>
      </c>
      <c r="B1777" s="71">
        <v>1964</v>
      </c>
      <c r="C1777" s="68" t="str">
        <f>IF(ISERROR(VLOOKUP(IF(RIGHT($A1777,1)=")",LEFT($A1777,FIND(" (",$A1777)-1),$A1777),[1]ACCS!$B$2:$B$5003, 1, FALSE)), "","1")</f>
        <v/>
      </c>
      <c r="D1777" s="103" t="str">
        <f>IF($B1777="Unknown","",IF($B1777="","",IF(VALUE(LEFT($B1777,4))&lt;Calc!$J$2,"ANTIQUE","")))</f>
        <v/>
      </c>
      <c r="E1777" s="72" t="s">
        <v>24</v>
      </c>
      <c r="F1777" s="121"/>
      <c r="G1777" s="121"/>
      <c r="H1777" s="62" t="str">
        <f t="shared" si="190"/>
        <v>Japonica</v>
      </c>
      <c r="I1777" s="18">
        <f t="shared" si="191"/>
        <v>0</v>
      </c>
      <c r="J1777" s="18">
        <f t="shared" si="192"/>
        <v>0</v>
      </c>
      <c r="K1777" s="18">
        <f t="shared" si="193"/>
        <v>0</v>
      </c>
      <c r="L1777" s="57" t="str">
        <f t="shared" si="194"/>
        <v>Kingyo-tsubaki (See Pink Mermaid)</v>
      </c>
      <c r="M1777" s="57" t="str">
        <f t="shared" si="195"/>
        <v>Kingyo-tsubaki (See Pink Mermaid)</v>
      </c>
      <c r="N1777" s="61" t="str">
        <f t="shared" si="189"/>
        <v>Kingyo-tsubaki (See Pink Mermaid)</v>
      </c>
    </row>
    <row r="1778" spans="1:14" ht="25.15" customHeight="1" x14ac:dyDescent="0.2">
      <c r="A1778" s="70" t="s">
        <v>1457</v>
      </c>
      <c r="B1778" s="71">
        <v>1990</v>
      </c>
      <c r="C1778" s="68" t="str">
        <f>IF(ISERROR(VLOOKUP(IF(RIGHT($A1778,1)=")",LEFT($A1778,FIND(" (",$A1778)-1),$A1778),[1]ACCS!$B$2:$B$5003, 1, FALSE)), "","1")</f>
        <v>1</v>
      </c>
      <c r="D1778" s="103" t="str">
        <f>IF($B1778="Unknown","",IF($B1778="","",IF(VALUE(LEFT($B1778,4))&lt;Calc!$J$2,"ANTIQUE","")))</f>
        <v/>
      </c>
      <c r="E1778" s="72" t="s">
        <v>35</v>
      </c>
      <c r="F1778" s="121"/>
      <c r="G1778" s="121"/>
      <c r="H1778" s="62" t="str">
        <f t="shared" si="190"/>
        <v>NRH</v>
      </c>
      <c r="I1778" s="18">
        <f t="shared" si="191"/>
        <v>2</v>
      </c>
      <c r="J1778" s="18">
        <f t="shared" si="192"/>
        <v>0</v>
      </c>
      <c r="K1778" s="18">
        <f t="shared" si="193"/>
        <v>0</v>
      </c>
      <c r="L1778" s="57" t="str">
        <f t="shared" si="194"/>
        <v>Ki-no-gozen</v>
      </c>
      <c r="M1778" s="57" t="str">
        <f t="shared" si="195"/>
        <v>Ki-no-gozen</v>
      </c>
      <c r="N1778" s="61" t="str">
        <f t="shared" si="189"/>
        <v>Ki-no-gozen</v>
      </c>
    </row>
    <row r="1779" spans="1:14" ht="25.15" customHeight="1" x14ac:dyDescent="0.2">
      <c r="A1779" s="70" t="s">
        <v>1458</v>
      </c>
      <c r="B1779" s="71">
        <v>2007</v>
      </c>
      <c r="C1779" s="68" t="str">
        <f>IF(ISERROR(VLOOKUP(IF(RIGHT($A1779,1)=")",LEFT($A1779,FIND(" (",$A1779)-1),$A1779),[1]ACCS!$B$2:$B$5003, 1, FALSE)), "","1")</f>
        <v>1</v>
      </c>
      <c r="D1779" s="103" t="str">
        <f>IF($B1779="Unknown","",IF($B1779="","",IF(VALUE(LEFT($B1779,4))&lt;Calc!$J$2,"ANTIQUE","")))</f>
        <v/>
      </c>
      <c r="E1779" s="72" t="s">
        <v>47</v>
      </c>
      <c r="F1779" s="121"/>
      <c r="G1779" s="121"/>
      <c r="H1779" s="62" t="str">
        <f t="shared" si="190"/>
        <v>NRH</v>
      </c>
      <c r="I1779" s="18">
        <f t="shared" si="191"/>
        <v>2</v>
      </c>
      <c r="J1779" s="18">
        <f t="shared" si="192"/>
        <v>0</v>
      </c>
      <c r="K1779" s="18">
        <f t="shared" si="193"/>
        <v>0</v>
      </c>
      <c r="L1779" s="57" t="str">
        <f t="shared" si="194"/>
        <v>Ki-no-jomanji</v>
      </c>
      <c r="M1779" s="57" t="str">
        <f t="shared" si="195"/>
        <v>Ki-no-jomanji</v>
      </c>
      <c r="N1779" s="61" t="str">
        <f t="shared" si="189"/>
        <v>Ki-no-jomanji</v>
      </c>
    </row>
    <row r="1780" spans="1:14" ht="25.15" customHeight="1" x14ac:dyDescent="0.2">
      <c r="A1780" s="70" t="s">
        <v>1459</v>
      </c>
      <c r="B1780" s="71">
        <v>1998</v>
      </c>
      <c r="C1780" s="68" t="str">
        <f>IF(ISERROR(VLOOKUP(IF(RIGHT($A1780,1)=")",LEFT($A1780,FIND(" (",$A1780)-1),$A1780),[1]ACCS!$B$2:$B$5003, 1, FALSE)), "","1")</f>
        <v>1</v>
      </c>
      <c r="D1780" s="103" t="str">
        <f>IF($B1780="Unknown","",IF($B1780="","",IF(VALUE(LEFT($B1780,4))&lt;Calc!$J$2,"ANTIQUE","")))</f>
        <v/>
      </c>
      <c r="E1780" s="72" t="s">
        <v>37</v>
      </c>
      <c r="F1780" s="121"/>
      <c r="G1780" s="121"/>
      <c r="H1780" s="62" t="str">
        <f t="shared" si="190"/>
        <v>Reticulata</v>
      </c>
      <c r="I1780" s="18">
        <f t="shared" si="191"/>
        <v>1</v>
      </c>
      <c r="J1780" s="18">
        <f t="shared" si="192"/>
        <v>0</v>
      </c>
      <c r="K1780" s="18">
        <f t="shared" si="193"/>
        <v>0</v>
      </c>
      <c r="L1780" s="57" t="str">
        <f t="shared" si="194"/>
        <v>Ki-no-moto#95</v>
      </c>
      <c r="M1780" s="57" t="str">
        <f t="shared" si="195"/>
        <v>Ki-no-moto#95</v>
      </c>
      <c r="N1780" s="61" t="str">
        <f t="shared" si="189"/>
        <v>Ki-no-moto#95</v>
      </c>
    </row>
    <row r="1781" spans="1:14" ht="25.15" customHeight="1" x14ac:dyDescent="0.2">
      <c r="A1781" s="70" t="s">
        <v>1460</v>
      </c>
      <c r="B1781" s="71">
        <v>1998</v>
      </c>
      <c r="C1781" s="68" t="str">
        <f>IF(ISERROR(VLOOKUP(IF(RIGHT($A1781,1)=")",LEFT($A1781,FIND(" (",$A1781)-1),$A1781),[1]ACCS!$B$2:$B$5003, 1, FALSE)), "","1")</f>
        <v>1</v>
      </c>
      <c r="D1781" s="103" t="str">
        <f>IF($B1781="Unknown","",IF($B1781="","",IF(VALUE(LEFT($B1781,4))&lt;Calc!$J$2,"ANTIQUE","")))</f>
        <v/>
      </c>
      <c r="E1781" s="72" t="s">
        <v>35</v>
      </c>
      <c r="F1781" s="121"/>
      <c r="G1781" s="121"/>
      <c r="H1781" s="62" t="str">
        <f t="shared" si="190"/>
        <v>NRH</v>
      </c>
      <c r="I1781" s="18">
        <f t="shared" si="191"/>
        <v>2</v>
      </c>
      <c r="J1781" s="18">
        <f t="shared" si="192"/>
        <v>0</v>
      </c>
      <c r="K1781" s="18">
        <f t="shared" si="193"/>
        <v>0</v>
      </c>
      <c r="L1781" s="57" t="str">
        <f t="shared" si="194"/>
        <v>Ki-no-senritsu</v>
      </c>
      <c r="M1781" s="57" t="str">
        <f t="shared" si="195"/>
        <v>Ki-no-senritsu</v>
      </c>
      <c r="N1781" s="61" t="str">
        <f t="shared" si="189"/>
        <v>Ki-no-senritsu</v>
      </c>
    </row>
    <row r="1782" spans="1:14" ht="25.15" customHeight="1" x14ac:dyDescent="0.2">
      <c r="A1782" s="70" t="s">
        <v>1461</v>
      </c>
      <c r="B1782" s="71">
        <v>2005</v>
      </c>
      <c r="C1782" s="68" t="str">
        <f>IF(ISERROR(VLOOKUP(IF(RIGHT($A1782,1)=")",LEFT($A1782,FIND(" (",$A1782)-1),$A1782),[1]ACCS!$B$2:$B$5003, 1, FALSE)), "","1")</f>
        <v>1</v>
      </c>
      <c r="D1782" s="103" t="str">
        <f>IF($B1782="Unknown","",IF($B1782="","",IF(VALUE(LEFT($B1782,4))&lt;Calc!$J$2,"ANTIQUE","")))</f>
        <v/>
      </c>
      <c r="E1782" s="72" t="s">
        <v>37</v>
      </c>
      <c r="F1782" s="121"/>
      <c r="G1782" s="121"/>
      <c r="H1782" s="62" t="str">
        <f t="shared" si="190"/>
        <v>Japonica</v>
      </c>
      <c r="I1782" s="18">
        <f t="shared" si="191"/>
        <v>0</v>
      </c>
      <c r="J1782" s="18">
        <f t="shared" si="192"/>
        <v>0</v>
      </c>
      <c r="K1782" s="18">
        <f t="shared" si="193"/>
        <v>0</v>
      </c>
      <c r="L1782" s="57" t="str">
        <f t="shared" si="194"/>
        <v>Kirsti Leigh</v>
      </c>
      <c r="M1782" s="57" t="str">
        <f t="shared" si="195"/>
        <v>Kirsti Leigh</v>
      </c>
      <c r="N1782" s="61" t="str">
        <f t="shared" si="189"/>
        <v>Kirsti Leigh</v>
      </c>
    </row>
    <row r="1783" spans="1:14" ht="25.15" customHeight="1" x14ac:dyDescent="0.2">
      <c r="A1783" s="74" t="s">
        <v>3083</v>
      </c>
      <c r="B1783" s="71">
        <v>2021</v>
      </c>
      <c r="C1783" s="68" t="str">
        <f>IF(ISERROR(VLOOKUP(IF(RIGHT($A1783,1)=")",LEFT($A1783,FIND(" (",$A1783)-1),$A1783),[1]ACCS!$B$2:$B$5003, 1, FALSE)), "","1")</f>
        <v>1</v>
      </c>
      <c r="D1783" s="103" t="str">
        <f>IF($B1783="Unknown","",IF($B1783="","",IF(VALUE(LEFT($B1783,4))&lt;Calc!$J$2,"ANTIQUE","")))</f>
        <v/>
      </c>
      <c r="E1783" s="72" t="s">
        <v>24</v>
      </c>
      <c r="F1783" s="121"/>
      <c r="G1783" s="121"/>
      <c r="H1783" s="62" t="str">
        <f t="shared" si="190"/>
        <v>Japonica</v>
      </c>
      <c r="I1783" s="18">
        <f t="shared" si="191"/>
        <v>0</v>
      </c>
      <c r="J1783" s="18">
        <f t="shared" si="192"/>
        <v>0</v>
      </c>
      <c r="K1783" s="18">
        <f t="shared" si="193"/>
        <v>0</v>
      </c>
      <c r="L1783" s="57" t="str">
        <f t="shared" si="194"/>
        <v>Kirstin Israel</v>
      </c>
      <c r="M1783" s="57" t="str">
        <f t="shared" si="195"/>
        <v>Kirstin Israel</v>
      </c>
      <c r="N1783" s="61" t="str">
        <f t="shared" si="189"/>
        <v>Kirstin Israel</v>
      </c>
    </row>
    <row r="1784" spans="1:14" ht="25.15" customHeight="1" x14ac:dyDescent="0.2">
      <c r="A1784" s="70" t="s">
        <v>1462</v>
      </c>
      <c r="B1784" s="71">
        <v>1937</v>
      </c>
      <c r="C1784" s="68" t="str">
        <f>IF(ISERROR(VLOOKUP(IF(RIGHT($A1784,1)=")",LEFT($A1784,FIND(" (",$A1784)-1),$A1784),[1]ACCS!$B$2:$B$5003, 1, FALSE)), "","1")</f>
        <v>1</v>
      </c>
      <c r="D1784" s="103" t="str">
        <f>IF($B1784="Unknown","",IF($B1784="","",IF(VALUE(LEFT($B1784,4))&lt;Calc!$J$2,"ANTIQUE","")))</f>
        <v/>
      </c>
      <c r="E1784" s="72" t="s">
        <v>24</v>
      </c>
      <c r="F1784" s="121"/>
      <c r="G1784" s="121" t="s">
        <v>26</v>
      </c>
      <c r="H1784" s="62" t="str">
        <f t="shared" si="190"/>
        <v>Japonica</v>
      </c>
      <c r="I1784" s="18">
        <f t="shared" si="191"/>
        <v>0</v>
      </c>
      <c r="J1784" s="18">
        <f t="shared" si="192"/>
        <v>0</v>
      </c>
      <c r="K1784" s="18">
        <f t="shared" si="193"/>
        <v>0</v>
      </c>
      <c r="L1784" s="57" t="str">
        <f t="shared" si="194"/>
        <v>Kishu-tsukasa (Admiral Nimitz, Capt. John Sutter)</v>
      </c>
      <c r="M1784" s="57" t="str">
        <f t="shared" si="195"/>
        <v>Kishu-tsukasa (Admiral Nimitz, Capt. John Sutter)</v>
      </c>
      <c r="N1784" s="61" t="str">
        <f t="shared" ref="N1784:N1847" si="196">IF(ISNUMBER(SEARCH("See",$M1784)),$M1784,IF(ISNUMBER(SEARCH("(",$M1784)),LEFT($M1784,SEARCH("(",$M1784)-2),$M1784))</f>
        <v>Kishu-tsukasa</v>
      </c>
    </row>
    <row r="1785" spans="1:14" ht="25.15" customHeight="1" x14ac:dyDescent="0.2">
      <c r="A1785" s="70" t="s">
        <v>1463</v>
      </c>
      <c r="B1785" s="71">
        <v>1955</v>
      </c>
      <c r="C1785" s="68" t="str">
        <f>IF(ISERROR(VLOOKUP(IF(RIGHT($A1785,1)=")",LEFT($A1785,FIND(" (",$A1785)-1),$A1785),[1]ACCS!$B$2:$B$5003, 1, FALSE)), "","1")</f>
        <v>1</v>
      </c>
      <c r="D1785" s="103" t="str">
        <f>IF($B1785="Unknown","",IF($B1785="","",IF(VALUE(LEFT($B1785,4))&lt;Calc!$J$2,"ANTIQUE","")))</f>
        <v/>
      </c>
      <c r="E1785" s="72" t="s">
        <v>163</v>
      </c>
      <c r="F1785" s="121"/>
      <c r="G1785" s="121" t="s">
        <v>26</v>
      </c>
      <c r="H1785" s="62" t="str">
        <f t="shared" si="190"/>
        <v>Japonica</v>
      </c>
      <c r="I1785" s="18">
        <f t="shared" si="191"/>
        <v>0</v>
      </c>
      <c r="J1785" s="18">
        <f t="shared" si="192"/>
        <v>0</v>
      </c>
      <c r="K1785" s="18">
        <f t="shared" si="193"/>
        <v>0</v>
      </c>
      <c r="L1785" s="57" t="str">
        <f t="shared" si="194"/>
        <v>Kitty</v>
      </c>
      <c r="M1785" s="57" t="str">
        <f t="shared" si="195"/>
        <v>Kitty</v>
      </c>
      <c r="N1785" s="61" t="str">
        <f t="shared" si="196"/>
        <v>Kitty</v>
      </c>
    </row>
    <row r="1786" spans="1:14" ht="25.15" customHeight="1" x14ac:dyDescent="0.2">
      <c r="A1786" s="70" t="s">
        <v>1464</v>
      </c>
      <c r="B1786" s="71">
        <v>1956</v>
      </c>
      <c r="C1786" s="68" t="str">
        <f>IF(ISERROR(VLOOKUP(IF(RIGHT($A1786,1)=")",LEFT($A1786,FIND(" (",$A1786)-1),$A1786),[1]ACCS!$B$2:$B$5003, 1, FALSE)), "","1")</f>
        <v>1</v>
      </c>
      <c r="D1786" s="103" t="str">
        <f>IF($B1786="Unknown","",IF($B1786="","",IF(VALUE(LEFT($B1786,4))&lt;Calc!$J$2,"ANTIQUE","")))</f>
        <v/>
      </c>
      <c r="E1786" s="72" t="s">
        <v>24</v>
      </c>
      <c r="F1786" s="121"/>
      <c r="G1786" s="121"/>
      <c r="H1786" s="62" t="str">
        <f t="shared" si="190"/>
        <v>Japonica</v>
      </c>
      <c r="I1786" s="18">
        <f t="shared" si="191"/>
        <v>0</v>
      </c>
      <c r="J1786" s="18">
        <f t="shared" si="192"/>
        <v>0</v>
      </c>
      <c r="K1786" s="18">
        <f t="shared" si="193"/>
        <v>0</v>
      </c>
      <c r="L1786" s="57" t="str">
        <f t="shared" si="194"/>
        <v>Kitty Berry</v>
      </c>
      <c r="M1786" s="57" t="str">
        <f t="shared" si="195"/>
        <v>Kitty Berry</v>
      </c>
      <c r="N1786" s="61" t="str">
        <f t="shared" si="196"/>
        <v>Kitty Berry</v>
      </c>
    </row>
    <row r="1787" spans="1:14" ht="25.15" customHeight="1" x14ac:dyDescent="0.2">
      <c r="A1787" s="70" t="s">
        <v>1465</v>
      </c>
      <c r="B1787" s="71">
        <v>1997</v>
      </c>
      <c r="C1787" s="68" t="str">
        <f>IF(ISERROR(VLOOKUP(IF(RIGHT($A1787,1)=")",LEFT($A1787,FIND(" (",$A1787)-1),$A1787),[1]ACCS!$B$2:$B$5003, 1, FALSE)), "","1")</f>
        <v/>
      </c>
      <c r="D1787" s="103" t="str">
        <f>IF($B1787="Unknown","",IF($B1787="","",IF(VALUE(LEFT($B1787,4))&lt;Calc!$J$2,"ANTIQUE","")))</f>
        <v/>
      </c>
      <c r="E1787" s="72" t="s">
        <v>21</v>
      </c>
      <c r="F1787" s="121"/>
      <c r="G1787" s="121"/>
      <c r="H1787" s="62" t="str">
        <f t="shared" si="190"/>
        <v>Japonica</v>
      </c>
      <c r="I1787" s="18">
        <f t="shared" si="191"/>
        <v>0</v>
      </c>
      <c r="J1787" s="18">
        <f t="shared" si="192"/>
        <v>0</v>
      </c>
      <c r="K1787" s="18">
        <f t="shared" si="193"/>
        <v>0</v>
      </c>
      <c r="L1787" s="57" t="str">
        <f t="shared" si="194"/>
        <v>Kitty's Favorite</v>
      </c>
      <c r="M1787" s="57" t="str">
        <f t="shared" si="195"/>
        <v>Kitty's Favorite</v>
      </c>
      <c r="N1787" s="61" t="str">
        <f t="shared" si="196"/>
        <v>Kitty's Favorite</v>
      </c>
    </row>
    <row r="1788" spans="1:14" ht="25.15" customHeight="1" x14ac:dyDescent="0.2">
      <c r="A1788" s="70" t="s">
        <v>1466</v>
      </c>
      <c r="B1788" s="71">
        <v>1997</v>
      </c>
      <c r="C1788" s="68" t="str">
        <f>IF(ISERROR(VLOOKUP(IF(RIGHT($A1788,1)=")",LEFT($A1788,FIND(" (",$A1788)-1),$A1788),[1]ACCS!$B$2:$B$5003, 1, FALSE)), "","1")</f>
        <v/>
      </c>
      <c r="D1788" s="103" t="str">
        <f>IF($B1788="Unknown","",IF($B1788="","",IF(VALUE(LEFT($B1788,4))&lt;Calc!$J$2,"ANTIQUE","")))</f>
        <v/>
      </c>
      <c r="E1788" s="72" t="s">
        <v>21</v>
      </c>
      <c r="F1788" s="121"/>
      <c r="G1788" s="121"/>
      <c r="H1788" s="62" t="str">
        <f t="shared" si="190"/>
        <v>Japonica</v>
      </c>
      <c r="I1788" s="18">
        <f t="shared" si="191"/>
        <v>0</v>
      </c>
      <c r="J1788" s="18">
        <f t="shared" si="192"/>
        <v>0</v>
      </c>
      <c r="K1788" s="18">
        <f t="shared" si="193"/>
        <v>0</v>
      </c>
      <c r="L1788" s="57" t="str">
        <f t="shared" si="194"/>
        <v>Kitty's Favorite Var.</v>
      </c>
      <c r="M1788" s="57" t="str">
        <f t="shared" si="195"/>
        <v>Kitty's Favorite Var.</v>
      </c>
      <c r="N1788" s="61" t="str">
        <f t="shared" si="196"/>
        <v>Kitty's Favorite Var.</v>
      </c>
    </row>
    <row r="1789" spans="1:14" ht="25.15" customHeight="1" x14ac:dyDescent="0.2">
      <c r="A1789" s="70" t="s">
        <v>1467</v>
      </c>
      <c r="B1789" s="71">
        <v>1970</v>
      </c>
      <c r="C1789" s="68" t="str">
        <f>IF(ISERROR(VLOOKUP(IF(RIGHT($A1789,1)=")",LEFT($A1789,FIND(" (",$A1789)-1),$A1789),[1]ACCS!$B$2:$B$5003, 1, FALSE)), "","1")</f>
        <v>1</v>
      </c>
      <c r="D1789" s="103" t="str">
        <f>IF($B1789="Unknown","",IF($B1789="","",IF(VALUE(LEFT($B1789,4))&lt;Calc!$J$2,"ANTIQUE","")))</f>
        <v/>
      </c>
      <c r="E1789" s="72" t="s">
        <v>29</v>
      </c>
      <c r="F1789" s="121"/>
      <c r="G1789" s="121"/>
      <c r="H1789" s="62" t="str">
        <f t="shared" ref="H1789:H1852" si="197">IF($A1789="","",IF($I1789=0,"Japonica",IF($I1789=1,"Reticulata",IF($I1789=2,"NRH",IF($I1789=3,"Sasanqua",IF($I1789=4,"Hiemalis",IF($I1789=5,"Vernalis",IF($I1789=6,"Japonica [Higo]","Specie"))))))))</f>
        <v>Reticulata</v>
      </c>
      <c r="I1789" s="18">
        <f t="shared" ref="I1789:I1852" si="198">IF(NOT(ISERROR(SEARCH("(R)",$A1789))),1,IF(NOT(ISERROR(SEARCH("(H)",$A1789))),2,IF(NOT(ISERROR(SEARCH("(Sasanqua)",$A1789))),3,IF(NOT(ISERROR(SEARCH("(Hiemalis)",$A1789))),4,IF(NOT(ISERROR(SEARCH("(Vernalis)",$A1789))),5,IF(NOT(ISERROR(SEARCH("(Higo)",$A1789))),6,))))))+$J1789+K1789</f>
        <v>1</v>
      </c>
      <c r="J1789" s="18">
        <f t="shared" ref="J1789:J1852" si="199">IF(NOT(ISERROR(SEARCH("(Rusticana)",$A1789))),7,IF(NOT(ISERROR(SEARCH("(Wabisuke)",$A1789))),8,IF(NOT(ISERROR(SEARCH("(Edithae)",$A1789))),9,IF(NOT(ISERROR(SEARCH("(Oleifera)",$A1789))),10,IF(NOT(ISERROR(SEARCH("(Saluenensis)",$A1789))),11,0)))))</f>
        <v>0</v>
      </c>
      <c r="K1789" s="18">
        <f t="shared" ref="K1789:K1852" si="200">IF(NOT(ISERROR(SEARCH("(Pitardii)",$A1789))),12,IF(NOT(ISERROR(SEARCH("(Specie)",$A1789))),13,0))</f>
        <v>0</v>
      </c>
      <c r="L1789" s="57" t="str">
        <f t="shared" ref="L1789:L1852" si="201">SUBSTITUTE(SUBSTITUTE(SUBSTITUTE(SUBSTITUTE(SUBSTITUTE(SUBSTITUTE(SUBSTITUTE(SUBSTITUTE(A1789," (A)","")," (R)","")," (H)","")," (Sasanqua)","")," (Hiemalis)","")," (Vernalis)","")," (Rusticana)",""),"(Wabisuke)","")</f>
        <v>Kiwi Triumph</v>
      </c>
      <c r="M1789" s="57" t="str">
        <f t="shared" ref="M1789:M1852" si="202">SUBSTITUTE(SUBSTITUTE(SUBSTITUTE(SUBSTITUTE(SUBSTITUTE($L1789," (Edithae)","")," (Oleifera)","")," (Saluenensis)","")," (Specie)","")," (Pitardii)","")</f>
        <v>Kiwi Triumph</v>
      </c>
      <c r="N1789" s="61" t="str">
        <f t="shared" si="196"/>
        <v>Kiwi Triumph</v>
      </c>
    </row>
    <row r="1790" spans="1:14" ht="25.15" customHeight="1" x14ac:dyDescent="0.2">
      <c r="A1790" s="99" t="s">
        <v>3205</v>
      </c>
      <c r="B1790" s="100"/>
      <c r="C1790" s="68" t="str">
        <f>IF(ISERROR(VLOOKUP(IF(RIGHT($A1790,1)=")",LEFT($A1790,FIND(" (",$A1790)-1),$A1790),[1]ACCS!$B$2:$B$5003, 1, FALSE)), "","1")</f>
        <v/>
      </c>
      <c r="D1790" s="115" t="str">
        <f>IF($B1790="Unknown","",IF($B1790="","",IF(VALUE(LEFT($B1790,4))&lt;Calc!$J$2,"ANTIQUE","")))</f>
        <v/>
      </c>
      <c r="E1790" s="53" t="s">
        <v>21</v>
      </c>
      <c r="F1790" s="121"/>
      <c r="G1790" s="121"/>
      <c r="H1790" s="62" t="str">
        <f t="shared" si="197"/>
        <v>Japonica [Higo]</v>
      </c>
      <c r="I1790" s="18">
        <f t="shared" si="198"/>
        <v>6</v>
      </c>
      <c r="J1790" s="18">
        <f t="shared" si="199"/>
        <v>0</v>
      </c>
      <c r="K1790" s="18">
        <f t="shared" si="200"/>
        <v>0</v>
      </c>
      <c r="L1790" s="57" t="str">
        <f t="shared" si="201"/>
        <v>Kobai (Higo)</v>
      </c>
      <c r="M1790" s="57" t="str">
        <f t="shared" si="202"/>
        <v>Kobai (Higo)</v>
      </c>
      <c r="N1790" s="61" t="str">
        <f t="shared" si="196"/>
        <v>Kobai</v>
      </c>
    </row>
    <row r="1791" spans="1:14" ht="25.15" customHeight="1" x14ac:dyDescent="0.2">
      <c r="A1791" s="70" t="s">
        <v>3055</v>
      </c>
      <c r="B1791" s="71">
        <v>1993</v>
      </c>
      <c r="C1791" s="68" t="str">
        <f>IF(ISERROR(VLOOKUP(IF(RIGHT($A1791,1)=")",LEFT($A1791,FIND(" (",$A1791)-1),$A1791),[1]ACCS!$B$2:$B$5003, 1, FALSE)), "","1")</f>
        <v>1</v>
      </c>
      <c r="D1791" s="103" t="str">
        <f>IF($B1791="Unknown","",IF($B1791="","",IF(VALUE(LEFT($B1791,4))&lt;Calc!$J$2,"ANTIQUE","")))</f>
        <v/>
      </c>
      <c r="E1791" s="72" t="s">
        <v>47</v>
      </c>
      <c r="F1791" s="121"/>
      <c r="G1791" s="121" t="s">
        <v>26</v>
      </c>
      <c r="H1791" s="62" t="str">
        <f t="shared" si="197"/>
        <v>NRH</v>
      </c>
      <c r="I1791" s="18">
        <f t="shared" si="198"/>
        <v>2</v>
      </c>
      <c r="J1791" s="18">
        <f t="shared" si="199"/>
        <v>0</v>
      </c>
      <c r="K1791" s="18">
        <f t="shared" si="200"/>
        <v>0</v>
      </c>
      <c r="L1791" s="57" t="str">
        <f t="shared" si="201"/>
        <v>Kogane-nishiki</v>
      </c>
      <c r="M1791" s="57" t="str">
        <f t="shared" si="202"/>
        <v>Kogane-nishiki</v>
      </c>
      <c r="N1791" s="61" t="str">
        <f t="shared" si="196"/>
        <v>Kogane-nishiki</v>
      </c>
    </row>
    <row r="1792" spans="1:14" ht="25.15" customHeight="1" x14ac:dyDescent="0.2">
      <c r="A1792" s="70" t="s">
        <v>1468</v>
      </c>
      <c r="B1792" s="71">
        <v>1968</v>
      </c>
      <c r="C1792" s="68" t="str">
        <f>IF(ISERROR(VLOOKUP(IF(RIGHT($A1792,1)=")",LEFT($A1792,FIND(" (",$A1792)-1),$A1792),[1]ACCS!$B$2:$B$5003, 1, FALSE)), "","1")</f>
        <v>1</v>
      </c>
      <c r="D1792" s="103" t="str">
        <f>IF($B1792="Unknown","",IF($B1792="","",IF(VALUE(LEFT($B1792,4))&lt;Calc!$J$2,"ANTIQUE","")))</f>
        <v/>
      </c>
      <c r="E1792" s="72" t="s">
        <v>30</v>
      </c>
      <c r="F1792" s="121"/>
      <c r="G1792" s="121"/>
      <c r="H1792" s="62" t="str">
        <f t="shared" si="197"/>
        <v>Reticulata</v>
      </c>
      <c r="I1792" s="18">
        <f t="shared" si="198"/>
        <v>1</v>
      </c>
      <c r="J1792" s="18">
        <f t="shared" si="199"/>
        <v>0</v>
      </c>
      <c r="K1792" s="18">
        <f t="shared" si="200"/>
        <v>0</v>
      </c>
      <c r="L1792" s="57" t="str">
        <f t="shared" si="201"/>
        <v>Kohinor</v>
      </c>
      <c r="M1792" s="57" t="str">
        <f t="shared" si="202"/>
        <v>Kohinor</v>
      </c>
      <c r="N1792" s="61" t="str">
        <f t="shared" si="196"/>
        <v>Kohinor</v>
      </c>
    </row>
    <row r="1793" spans="1:14" ht="25.15" customHeight="1" x14ac:dyDescent="0.2">
      <c r="A1793" s="70" t="s">
        <v>1469</v>
      </c>
      <c r="B1793" s="71">
        <v>1930</v>
      </c>
      <c r="C1793" s="68" t="str">
        <f>IF(ISERROR(VLOOKUP(IF(RIGHT($A1793,1)=")",LEFT($A1793,FIND(" (",$A1793)-1),$A1793),[1]ACCS!$B$2:$B$5003, 1, FALSE)), "","1")</f>
        <v>1</v>
      </c>
      <c r="D1793" s="103" t="str">
        <f>IF($B1793="Unknown","",IF($B1793="","",IF(VALUE(LEFT($B1793,4))&lt;Calc!$J$2,"ANTIQUE","")))</f>
        <v/>
      </c>
      <c r="E1793" s="72" t="s">
        <v>24</v>
      </c>
      <c r="F1793" s="121"/>
      <c r="G1793" s="121"/>
      <c r="H1793" s="62" t="str">
        <f t="shared" si="197"/>
        <v>Japonica</v>
      </c>
      <c r="I1793" s="18">
        <f t="shared" si="198"/>
        <v>0</v>
      </c>
      <c r="J1793" s="18">
        <f t="shared" si="199"/>
        <v>0</v>
      </c>
      <c r="K1793" s="18">
        <f t="shared" si="200"/>
        <v>0</v>
      </c>
      <c r="L1793" s="57" t="str">
        <f t="shared" si="201"/>
        <v>Koku-ryu (Black Dragon, Carol Compton)</v>
      </c>
      <c r="M1793" s="57" t="str">
        <f t="shared" si="202"/>
        <v>Koku-ryu (Black Dragon, Carol Compton)</v>
      </c>
      <c r="N1793" s="61" t="str">
        <f t="shared" si="196"/>
        <v>Koku-ryu</v>
      </c>
    </row>
    <row r="1794" spans="1:14" ht="25.15" customHeight="1" x14ac:dyDescent="0.2">
      <c r="A1794" s="70" t="s">
        <v>3374</v>
      </c>
      <c r="B1794" s="71">
        <v>1822</v>
      </c>
      <c r="C1794" s="68" t="str">
        <f>IF(ISERROR(VLOOKUP(IF(RIGHT($A1794,1)=")",LEFT($A1794,FIND(" (",$A1794)-1),$A1794),[1]ACCS!$B$2:$B$5003, 1, FALSE)), "","1")</f>
        <v/>
      </c>
      <c r="D1794" s="103" t="str">
        <f>IF($B1794="Unknown","",IF($B1794="","",IF(VALUE(LEFT($B1794,4))&lt;Calc!$J$2,"ANTIQUE","")))</f>
        <v>ANTIQUE</v>
      </c>
      <c r="E1794" s="72" t="s">
        <v>37</v>
      </c>
      <c r="F1794" s="121"/>
      <c r="G1794" s="121"/>
      <c r="H1794" s="62" t="str">
        <f t="shared" si="197"/>
        <v>Japonica</v>
      </c>
      <c r="I1794" s="18">
        <f t="shared" si="198"/>
        <v>0</v>
      </c>
      <c r="J1794" s="18">
        <f t="shared" si="199"/>
        <v>0</v>
      </c>
      <c r="K1794" s="18">
        <f t="shared" si="200"/>
        <v>0</v>
      </c>
      <c r="L1794" s="57" t="str">
        <f t="shared" si="201"/>
        <v>Kollock (See Woodville Red)</v>
      </c>
      <c r="M1794" s="57" t="str">
        <f t="shared" si="202"/>
        <v>Kollock (See Woodville Red)</v>
      </c>
      <c r="N1794" s="61" t="str">
        <f t="shared" si="196"/>
        <v>Kollock (See Woodville Red)</v>
      </c>
    </row>
    <row r="1795" spans="1:14" ht="25.15" customHeight="1" x14ac:dyDescent="0.2">
      <c r="A1795" s="70" t="s">
        <v>1470</v>
      </c>
      <c r="B1795" s="71">
        <v>1969</v>
      </c>
      <c r="C1795" s="68" t="str">
        <f>IF(ISERROR(VLOOKUP(IF(RIGHT($A1795,1)=")",LEFT($A1795,FIND(" (",$A1795)-1),$A1795),[1]ACCS!$B$2:$B$5003, 1, FALSE)), "","1")</f>
        <v>1</v>
      </c>
      <c r="D1795" s="103" t="str">
        <f>IF($B1795="Unknown","",IF($B1795="","",IF(VALUE(LEFT($B1795,4))&lt;Calc!$J$2,"ANTIQUE","")))</f>
        <v/>
      </c>
      <c r="E1795" s="72" t="s">
        <v>21</v>
      </c>
      <c r="F1795" s="121"/>
      <c r="G1795" s="121"/>
      <c r="H1795" s="62" t="str">
        <f t="shared" si="197"/>
        <v>Japonica</v>
      </c>
      <c r="I1795" s="18">
        <f t="shared" si="198"/>
        <v>0</v>
      </c>
      <c r="J1795" s="18">
        <f t="shared" si="199"/>
        <v>0</v>
      </c>
      <c r="K1795" s="18">
        <f t="shared" si="200"/>
        <v>0</v>
      </c>
      <c r="L1795" s="57" t="str">
        <f t="shared" si="201"/>
        <v>Kona</v>
      </c>
      <c r="M1795" s="57" t="str">
        <f t="shared" si="202"/>
        <v>Kona</v>
      </c>
      <c r="N1795" s="61" t="str">
        <f t="shared" si="196"/>
        <v>Kona</v>
      </c>
    </row>
    <row r="1796" spans="1:14" ht="25.15" customHeight="1" x14ac:dyDescent="0.2">
      <c r="A1796" s="99" t="s">
        <v>3565</v>
      </c>
      <c r="B1796" s="100">
        <v>2023</v>
      </c>
      <c r="C1796" s="68" t="str">
        <f>IF(ISERROR(VLOOKUP(IF(RIGHT($A1796,1)=")",LEFT($A1796,FIND(" (",$A1796)-1),$A1796),[1]ACCS!$B$2:$B$5003, 1, FALSE)), "","1")</f>
        <v>1</v>
      </c>
      <c r="D1796" s="115" t="str">
        <f>IF($B1796="Unknown","",IF($B1796="","",IF(VALUE(LEFT($B1796,4))&lt;Calc!$J$2,"ANTIQUE","")))</f>
        <v/>
      </c>
      <c r="E1796" s="53" t="s">
        <v>163</v>
      </c>
      <c r="F1796" s="121" t="s">
        <v>5</v>
      </c>
      <c r="G1796" s="121"/>
      <c r="H1796" s="62" t="str">
        <f t="shared" si="197"/>
        <v>Japonica</v>
      </c>
      <c r="I1796" s="18">
        <f t="shared" si="198"/>
        <v>0</v>
      </c>
      <c r="J1796" s="18">
        <f t="shared" si="199"/>
        <v>0</v>
      </c>
      <c r="K1796" s="18">
        <f t="shared" si="200"/>
        <v>0</v>
      </c>
      <c r="L1796" s="57" t="str">
        <f t="shared" si="201"/>
        <v>Kondo's White</v>
      </c>
      <c r="M1796" s="57" t="str">
        <f t="shared" si="202"/>
        <v>Kondo's White</v>
      </c>
      <c r="N1796" s="61" t="str">
        <f t="shared" si="196"/>
        <v>Kondo's White</v>
      </c>
    </row>
    <row r="1797" spans="1:14" ht="25.15" customHeight="1" x14ac:dyDescent="0.2">
      <c r="A1797" s="70" t="s">
        <v>1471</v>
      </c>
      <c r="B1797" s="71">
        <v>1982</v>
      </c>
      <c r="C1797" s="68" t="str">
        <f>IF(ISERROR(VLOOKUP(IF(RIGHT($A1797,1)=")",LEFT($A1797,FIND(" (",$A1797)-1),$A1797),[1]ACCS!$B$2:$B$5003, 1, FALSE)), "","1")</f>
        <v>1</v>
      </c>
      <c r="D1797" s="103" t="str">
        <f>IF($B1797="Unknown","",IF($B1797="","",IF(VALUE(LEFT($B1797,4))&lt;Calc!$J$2,"ANTIQUE","")))</f>
        <v/>
      </c>
      <c r="E1797" s="72" t="s">
        <v>35</v>
      </c>
      <c r="F1797" s="121"/>
      <c r="G1797" s="121"/>
      <c r="H1797" s="62" t="str">
        <f t="shared" si="197"/>
        <v>Japonica</v>
      </c>
      <c r="I1797" s="18">
        <f t="shared" si="198"/>
        <v>0</v>
      </c>
      <c r="J1797" s="18">
        <f t="shared" si="199"/>
        <v>0</v>
      </c>
      <c r="K1797" s="18">
        <f t="shared" si="200"/>
        <v>0</v>
      </c>
      <c r="L1797" s="57" t="str">
        <f t="shared" si="201"/>
        <v>Korean Fire</v>
      </c>
      <c r="M1797" s="57" t="str">
        <f t="shared" si="202"/>
        <v>Korean Fire</v>
      </c>
      <c r="N1797" s="61" t="str">
        <f t="shared" si="196"/>
        <v>Korean Fire</v>
      </c>
    </row>
    <row r="1798" spans="1:14" ht="25.15" customHeight="1" x14ac:dyDescent="0.2">
      <c r="A1798" s="70" t="s">
        <v>1472</v>
      </c>
      <c r="B1798" s="71">
        <v>2014</v>
      </c>
      <c r="C1798" s="68" t="str">
        <f>IF(ISERROR(VLOOKUP(IF(RIGHT($A1798,1)=")",LEFT($A1798,FIND(" (",$A1798)-1),$A1798),[1]ACCS!$B$2:$B$5003, 1, FALSE)), "","1")</f>
        <v>1</v>
      </c>
      <c r="D1798" s="103" t="str">
        <f>IF($B1798="Unknown","",IF($B1798="","",IF(VALUE(LEFT($B1798,4))&lt;Calc!$J$2,"ANTIQUE","")))</f>
        <v/>
      </c>
      <c r="E1798" s="72" t="s">
        <v>24</v>
      </c>
      <c r="F1798" s="121" t="s">
        <v>5</v>
      </c>
      <c r="G1798" s="121"/>
      <c r="H1798" s="62" t="str">
        <f t="shared" si="197"/>
        <v>Japonica</v>
      </c>
      <c r="I1798" s="18">
        <f t="shared" si="198"/>
        <v>0</v>
      </c>
      <c r="J1798" s="18">
        <f t="shared" si="199"/>
        <v>0</v>
      </c>
      <c r="K1798" s="18">
        <f t="shared" si="200"/>
        <v>0</v>
      </c>
      <c r="L1798" s="57" t="str">
        <f t="shared" si="201"/>
        <v>Korean Snow</v>
      </c>
      <c r="M1798" s="57" t="str">
        <f t="shared" si="202"/>
        <v>Korean Snow</v>
      </c>
      <c r="N1798" s="61" t="str">
        <f t="shared" si="196"/>
        <v>Korean Snow</v>
      </c>
    </row>
    <row r="1799" spans="1:14" ht="25.15" customHeight="1" x14ac:dyDescent="0.2">
      <c r="A1799" s="70" t="s">
        <v>1473</v>
      </c>
      <c r="B1799" s="71">
        <v>1956</v>
      </c>
      <c r="C1799" s="68" t="str">
        <f>IF(ISERROR(VLOOKUP(IF(RIGHT($A1799,1)=")",LEFT($A1799,FIND(" (",$A1799)-1),$A1799),[1]ACCS!$B$2:$B$5003, 1, FALSE)), "","1")</f>
        <v/>
      </c>
      <c r="D1799" s="103" t="str">
        <f>IF($B1799="Unknown","",IF($B1799="","",IF(VALUE(LEFT($B1799,4))&lt;Calc!$J$2,"ANTIQUE","")))</f>
        <v/>
      </c>
      <c r="E1799" s="72" t="s">
        <v>47</v>
      </c>
      <c r="F1799" s="121"/>
      <c r="G1799" s="121"/>
      <c r="H1799" s="62" t="str">
        <f t="shared" si="197"/>
        <v>Specie</v>
      </c>
      <c r="I1799" s="18">
        <f t="shared" si="198"/>
        <v>7</v>
      </c>
      <c r="J1799" s="18">
        <f t="shared" si="199"/>
        <v>7</v>
      </c>
      <c r="K1799" s="18">
        <f t="shared" si="200"/>
        <v>0</v>
      </c>
      <c r="L1799" s="57" t="str">
        <f t="shared" si="201"/>
        <v>Koshi-no-fubuki</v>
      </c>
      <c r="M1799" s="57" t="str">
        <f t="shared" si="202"/>
        <v>Koshi-no-fubuki</v>
      </c>
      <c r="N1799" s="61" t="str">
        <f t="shared" si="196"/>
        <v>Koshi-no-fubuki</v>
      </c>
    </row>
    <row r="1800" spans="1:14" ht="25.15" customHeight="1" x14ac:dyDescent="0.2">
      <c r="A1800" s="70" t="s">
        <v>1474</v>
      </c>
      <c r="B1800" s="71">
        <v>1970</v>
      </c>
      <c r="C1800" s="68" t="str">
        <f>IF(ISERROR(VLOOKUP(IF(RIGHT($A1800,1)=")",LEFT($A1800,FIND(" (",$A1800)-1),$A1800),[1]ACCS!$B$2:$B$5003, 1, FALSE)), "","1")</f>
        <v>1</v>
      </c>
      <c r="D1800" s="103" t="str">
        <f>IF($B1800="Unknown","",IF($B1800="","",IF(VALUE(LEFT($B1800,4))&lt;Calc!$J$2,"ANTIQUE","")))</f>
        <v/>
      </c>
      <c r="E1800" s="72" t="s">
        <v>35</v>
      </c>
      <c r="F1800" s="121"/>
      <c r="G1800" s="121" t="s">
        <v>26</v>
      </c>
      <c r="H1800" s="62" t="str">
        <f t="shared" si="197"/>
        <v>Japonica</v>
      </c>
      <c r="I1800" s="18">
        <f t="shared" si="198"/>
        <v>0</v>
      </c>
      <c r="J1800" s="18">
        <f t="shared" si="199"/>
        <v>0</v>
      </c>
      <c r="K1800" s="18">
        <f t="shared" si="200"/>
        <v>0</v>
      </c>
      <c r="L1800" s="57" t="str">
        <f t="shared" si="201"/>
        <v>Koshi-no-yoso'oi (Niigata Adornment)</v>
      </c>
      <c r="M1800" s="57" t="str">
        <f t="shared" si="202"/>
        <v>Koshi-no-yoso'oi (Niigata Adornment)</v>
      </c>
      <c r="N1800" s="61" t="str">
        <f t="shared" si="196"/>
        <v>Koshi-no-yoso'oi</v>
      </c>
    </row>
    <row r="1801" spans="1:14" ht="25.15" customHeight="1" x14ac:dyDescent="0.2">
      <c r="A1801" s="70" t="s">
        <v>1475</v>
      </c>
      <c r="B1801" s="71">
        <v>1977</v>
      </c>
      <c r="C1801" s="68" t="str">
        <f>IF(ISERROR(VLOOKUP(IF(RIGHT($A1801,1)=")",LEFT($A1801,FIND(" (",$A1801)-1),$A1801),[1]ACCS!$B$2:$B$5003, 1, FALSE)), "","1")</f>
        <v>1</v>
      </c>
      <c r="D1801" s="103" t="str">
        <f>IF($B1801="Unknown","",IF($B1801="","",IF(VALUE(LEFT($B1801,4))&lt;Calc!$J$2,"ANTIQUE","")))</f>
        <v/>
      </c>
      <c r="E1801" s="72" t="s">
        <v>47</v>
      </c>
      <c r="F1801" s="121"/>
      <c r="G1801" s="121"/>
      <c r="H1801" s="62" t="str">
        <f t="shared" si="197"/>
        <v>NRH</v>
      </c>
      <c r="I1801" s="18">
        <f t="shared" si="198"/>
        <v>2</v>
      </c>
      <c r="J1801" s="18">
        <f t="shared" si="199"/>
        <v>0</v>
      </c>
      <c r="K1801" s="18">
        <f t="shared" si="200"/>
        <v>0</v>
      </c>
      <c r="L1801" s="57" t="str">
        <f t="shared" si="201"/>
        <v>Koto-no-kaori</v>
      </c>
      <c r="M1801" s="57" t="str">
        <f t="shared" si="202"/>
        <v>Koto-no-kaori</v>
      </c>
      <c r="N1801" s="61" t="str">
        <f t="shared" si="196"/>
        <v>Koto-no-kaori</v>
      </c>
    </row>
    <row r="1802" spans="1:14" ht="25.15" customHeight="1" x14ac:dyDescent="0.2">
      <c r="A1802" s="70" t="s">
        <v>1476</v>
      </c>
      <c r="B1802" s="71">
        <v>1980</v>
      </c>
      <c r="C1802" s="68" t="str">
        <f>IF(ISERROR(VLOOKUP(IF(RIGHT($A1802,1)=")",LEFT($A1802,FIND(" (",$A1802)-1),$A1802),[1]ACCS!$B$2:$B$5003, 1, FALSE)), "","1")</f>
        <v>1</v>
      </c>
      <c r="D1802" s="103" t="str">
        <f>IF($B1802="Unknown","",IF($B1802="","",IF(VALUE(LEFT($B1802,4))&lt;Calc!$J$2,"ANTIQUE","")))</f>
        <v/>
      </c>
      <c r="E1802" s="72" t="s">
        <v>21</v>
      </c>
      <c r="F1802" s="121"/>
      <c r="G1802" s="121"/>
      <c r="H1802" s="62" t="str">
        <f t="shared" si="197"/>
        <v>Japonica</v>
      </c>
      <c r="I1802" s="18">
        <f t="shared" si="198"/>
        <v>0</v>
      </c>
      <c r="J1802" s="18">
        <f t="shared" si="199"/>
        <v>0</v>
      </c>
      <c r="K1802" s="18">
        <f t="shared" si="200"/>
        <v>0</v>
      </c>
      <c r="L1802" s="57" t="str">
        <f t="shared" si="201"/>
        <v>Kramer's Beauty</v>
      </c>
      <c r="M1802" s="57" t="str">
        <f t="shared" si="202"/>
        <v>Kramer's Beauty</v>
      </c>
      <c r="N1802" s="61" t="str">
        <f t="shared" si="196"/>
        <v>Kramer's Beauty</v>
      </c>
    </row>
    <row r="1803" spans="1:14" ht="25.15" customHeight="1" x14ac:dyDescent="0.2">
      <c r="A1803" s="70" t="s">
        <v>1477</v>
      </c>
      <c r="B1803" s="71">
        <v>1980</v>
      </c>
      <c r="C1803" s="68" t="str">
        <f>IF(ISERROR(VLOOKUP(IF(RIGHT($A1803,1)=")",LEFT($A1803,FIND(" (",$A1803)-1),$A1803),[1]ACCS!$B$2:$B$5003, 1, FALSE)), "","1")</f>
        <v>1</v>
      </c>
      <c r="D1803" s="103" t="str">
        <f>IF($B1803="Unknown","",IF($B1803="","",IF(VALUE(LEFT($B1803,4))&lt;Calc!$J$2,"ANTIQUE","")))</f>
        <v/>
      </c>
      <c r="E1803" s="72" t="s">
        <v>37</v>
      </c>
      <c r="F1803" s="121"/>
      <c r="G1803" s="121"/>
      <c r="H1803" s="62" t="str">
        <f t="shared" si="197"/>
        <v>Japonica</v>
      </c>
      <c r="I1803" s="18">
        <f t="shared" si="198"/>
        <v>0</v>
      </c>
      <c r="J1803" s="18">
        <f t="shared" si="199"/>
        <v>0</v>
      </c>
      <c r="K1803" s="18">
        <f t="shared" si="200"/>
        <v>0</v>
      </c>
      <c r="L1803" s="57" t="str">
        <f t="shared" si="201"/>
        <v>Kramer's Delight</v>
      </c>
      <c r="M1803" s="57" t="str">
        <f t="shared" si="202"/>
        <v>Kramer's Delight</v>
      </c>
      <c r="N1803" s="61" t="str">
        <f t="shared" si="196"/>
        <v>Kramer's Delight</v>
      </c>
    </row>
    <row r="1804" spans="1:14" ht="25.15" customHeight="1" x14ac:dyDescent="0.2">
      <c r="A1804" s="70" t="s">
        <v>1478</v>
      </c>
      <c r="B1804" s="71">
        <v>1983</v>
      </c>
      <c r="C1804" s="68" t="str">
        <f>IF(ISERROR(VLOOKUP(IF(RIGHT($A1804,1)=")",LEFT($A1804,FIND(" (",$A1804)-1),$A1804),[1]ACCS!$B$2:$B$5003, 1, FALSE)), "","1")</f>
        <v>1</v>
      </c>
      <c r="D1804" s="103" t="str">
        <f>IF($B1804="Unknown","",IF($B1804="","",IF(VALUE(LEFT($B1804,4))&lt;Calc!$J$2,"ANTIQUE","")))</f>
        <v/>
      </c>
      <c r="E1804" s="72" t="s">
        <v>24</v>
      </c>
      <c r="F1804" s="121"/>
      <c r="G1804" s="121"/>
      <c r="H1804" s="62" t="str">
        <f t="shared" si="197"/>
        <v>NRH</v>
      </c>
      <c r="I1804" s="18">
        <f t="shared" si="198"/>
        <v>2</v>
      </c>
      <c r="J1804" s="18">
        <f t="shared" si="199"/>
        <v>0</v>
      </c>
      <c r="K1804" s="18">
        <f t="shared" si="200"/>
        <v>0</v>
      </c>
      <c r="L1804" s="57" t="str">
        <f t="shared" si="201"/>
        <v>Kramer's Fluted Coral</v>
      </c>
      <c r="M1804" s="57" t="str">
        <f t="shared" si="202"/>
        <v>Kramer's Fluted Coral</v>
      </c>
      <c r="N1804" s="61" t="str">
        <f t="shared" si="196"/>
        <v>Kramer's Fluted Coral</v>
      </c>
    </row>
    <row r="1805" spans="1:14" ht="25.15" customHeight="1" x14ac:dyDescent="0.2">
      <c r="A1805" s="70" t="s">
        <v>1479</v>
      </c>
      <c r="B1805" s="71">
        <v>1957</v>
      </c>
      <c r="C1805" s="68" t="str">
        <f>IF(ISERROR(VLOOKUP(IF(RIGHT($A1805,1)=")",LEFT($A1805,FIND(" (",$A1805)-1),$A1805),[1]ACCS!$B$2:$B$5003, 1, FALSE)), "","1")</f>
        <v>1</v>
      </c>
      <c r="D1805" s="103" t="str">
        <f>IF($B1805="Unknown","",IF($B1805="","",IF(VALUE(LEFT($B1805,4))&lt;Calc!$J$2,"ANTIQUE","")))</f>
        <v/>
      </c>
      <c r="E1805" s="72" t="s">
        <v>30</v>
      </c>
      <c r="F1805" s="121"/>
      <c r="G1805" s="121"/>
      <c r="H1805" s="62" t="str">
        <f t="shared" si="197"/>
        <v>Japonica</v>
      </c>
      <c r="I1805" s="18">
        <f t="shared" si="198"/>
        <v>0</v>
      </c>
      <c r="J1805" s="18">
        <f t="shared" si="199"/>
        <v>0</v>
      </c>
      <c r="K1805" s="18">
        <f t="shared" si="200"/>
        <v>0</v>
      </c>
      <c r="L1805" s="57" t="str">
        <f t="shared" si="201"/>
        <v>Kramer's Supreme</v>
      </c>
      <c r="M1805" s="57" t="str">
        <f t="shared" si="202"/>
        <v>Kramer's Supreme</v>
      </c>
      <c r="N1805" s="61" t="str">
        <f t="shared" si="196"/>
        <v>Kramer's Supreme</v>
      </c>
    </row>
    <row r="1806" spans="1:14" ht="25.15" customHeight="1" x14ac:dyDescent="0.2">
      <c r="A1806" s="70" t="s">
        <v>1480</v>
      </c>
      <c r="B1806" s="71">
        <v>2019</v>
      </c>
      <c r="C1806" s="68" t="str">
        <f>IF(ISERROR(VLOOKUP(IF(RIGHT($A1806,1)=")",LEFT($A1806,FIND(" (",$A1806)-1),$A1806),[1]ACCS!$B$2:$B$5003, 1, FALSE)), "","1")</f>
        <v>1</v>
      </c>
      <c r="D1806" s="103" t="str">
        <f>IF($B1806="Unknown","",IF($B1806="","",IF(VALUE(LEFT($B1806,4))&lt;Calc!$J$2,"ANTIQUE","")))</f>
        <v/>
      </c>
      <c r="E1806" s="72" t="s">
        <v>30</v>
      </c>
      <c r="F1806" s="121" t="s">
        <v>5</v>
      </c>
      <c r="G1806" s="121"/>
      <c r="H1806" s="62" t="str">
        <f t="shared" si="197"/>
        <v>Japonica</v>
      </c>
      <c r="I1806" s="18">
        <f t="shared" si="198"/>
        <v>0</v>
      </c>
      <c r="J1806" s="18">
        <f t="shared" si="199"/>
        <v>0</v>
      </c>
      <c r="K1806" s="18">
        <f t="shared" si="200"/>
        <v>0</v>
      </c>
      <c r="L1806" s="57" t="str">
        <f t="shared" si="201"/>
        <v>Kristen Lynn</v>
      </c>
      <c r="M1806" s="57" t="str">
        <f t="shared" si="202"/>
        <v>Kristen Lynn</v>
      </c>
      <c r="N1806" s="61" t="str">
        <f t="shared" si="196"/>
        <v>Kristen Lynn</v>
      </c>
    </row>
    <row r="1807" spans="1:14" ht="25.15" customHeight="1" x14ac:dyDescent="0.2">
      <c r="A1807" s="70" t="s">
        <v>1481</v>
      </c>
      <c r="B1807" s="71">
        <v>1986</v>
      </c>
      <c r="C1807" s="68" t="str">
        <f>IF(ISERROR(VLOOKUP(IF(RIGHT($A1807,1)=")",LEFT($A1807,FIND(" (",$A1807)-1),$A1807),[1]ACCS!$B$2:$B$5003, 1, FALSE)), "","1")</f>
        <v>1</v>
      </c>
      <c r="D1807" s="103" t="str">
        <f>IF($B1807="Unknown","",IF($B1807="","",IF(VALUE(LEFT($B1807,4))&lt;Calc!$J$2,"ANTIQUE","")))</f>
        <v/>
      </c>
      <c r="E1807" s="72" t="s">
        <v>61</v>
      </c>
      <c r="F1807" s="121"/>
      <c r="G1807" s="121" t="s">
        <v>26</v>
      </c>
      <c r="H1807" s="62" t="str">
        <f t="shared" si="197"/>
        <v>Japonica</v>
      </c>
      <c r="I1807" s="18">
        <f t="shared" si="198"/>
        <v>0</v>
      </c>
      <c r="J1807" s="18">
        <f t="shared" si="199"/>
        <v>0</v>
      </c>
      <c r="K1807" s="18">
        <f t="shared" si="200"/>
        <v>0</v>
      </c>
      <c r="L1807" s="57" t="str">
        <f t="shared" si="201"/>
        <v>Kristy Piet</v>
      </c>
      <c r="M1807" s="57" t="str">
        <f t="shared" si="202"/>
        <v>Kristy Piet</v>
      </c>
      <c r="N1807" s="61" t="str">
        <f t="shared" si="196"/>
        <v>Kristy Piet</v>
      </c>
    </row>
    <row r="1808" spans="1:14" ht="25.15" customHeight="1" x14ac:dyDescent="0.2">
      <c r="A1808" s="70" t="s">
        <v>1482</v>
      </c>
      <c r="B1808" s="71">
        <v>1965</v>
      </c>
      <c r="C1808" s="68" t="str">
        <f>IF(ISERROR(VLOOKUP(IF(RIGHT($A1808,1)=")",LEFT($A1808,FIND(" (",$A1808)-1),$A1808),[1]ACCS!$B$2:$B$5003, 1, FALSE)), "","1")</f>
        <v/>
      </c>
      <c r="D1808" s="103" t="str">
        <f>IF($B1808="Unknown","",IF($B1808="","",IF(VALUE(LEFT($B1808,4))&lt;Calc!$J$2,"ANTIQUE","")))</f>
        <v/>
      </c>
      <c r="E1808" s="72" t="s">
        <v>21</v>
      </c>
      <c r="F1808" s="121"/>
      <c r="G1808" s="121"/>
      <c r="H1808" s="62" t="str">
        <f t="shared" si="197"/>
        <v>Japonica</v>
      </c>
      <c r="I1808" s="18">
        <f t="shared" si="198"/>
        <v>0</v>
      </c>
      <c r="J1808" s="18">
        <f t="shared" si="199"/>
        <v>0</v>
      </c>
      <c r="K1808" s="18">
        <f t="shared" si="200"/>
        <v>0</v>
      </c>
      <c r="L1808" s="57" t="str">
        <f t="shared" si="201"/>
        <v>Kubal Kain</v>
      </c>
      <c r="M1808" s="57" t="str">
        <f t="shared" si="202"/>
        <v>Kubal Kain</v>
      </c>
      <c r="N1808" s="61" t="str">
        <f t="shared" si="196"/>
        <v>Kubal Kain</v>
      </c>
    </row>
    <row r="1809" spans="1:14" ht="25.15" customHeight="1" x14ac:dyDescent="0.2">
      <c r="A1809" s="99" t="s">
        <v>3158</v>
      </c>
      <c r="B1809" s="100">
        <v>1950</v>
      </c>
      <c r="C1809" s="68" t="str">
        <f>IF(ISERROR(VLOOKUP(IF(RIGHT($A1809,1)=")",LEFT($A1809,FIND(" (",$A1809)-1),$A1809),[1]ACCS!$B$2:$B$5003, 1, FALSE)), "","1")</f>
        <v/>
      </c>
      <c r="D1809" s="115" t="str">
        <f>IF($B1809="Unknown","",IF($B1809="","",IF(VALUE(LEFT($B1809,4))&lt;Calc!$J$2,"ANTIQUE","")))</f>
        <v/>
      </c>
      <c r="E1809" s="53" t="s">
        <v>47</v>
      </c>
      <c r="F1809" s="121"/>
      <c r="G1809" s="121"/>
      <c r="H1809" s="62" t="str">
        <f t="shared" si="197"/>
        <v>Japonica</v>
      </c>
      <c r="I1809" s="18">
        <f t="shared" si="198"/>
        <v>0</v>
      </c>
      <c r="J1809" s="18">
        <f t="shared" si="199"/>
        <v>0</v>
      </c>
      <c r="K1809" s="18">
        <f t="shared" si="200"/>
        <v>0</v>
      </c>
      <c r="L1809" s="57" t="str">
        <f t="shared" si="201"/>
        <v>Kujaki-tsubaki</v>
      </c>
      <c r="M1809" s="57" t="str">
        <f t="shared" si="202"/>
        <v>Kujaki-tsubaki</v>
      </c>
      <c r="N1809" s="61" t="str">
        <f t="shared" si="196"/>
        <v>Kujaki-tsubaki</v>
      </c>
    </row>
    <row r="1810" spans="1:14" ht="25.15" customHeight="1" x14ac:dyDescent="0.2">
      <c r="A1810" s="70" t="s">
        <v>1483</v>
      </c>
      <c r="B1810" s="71">
        <v>1977</v>
      </c>
      <c r="C1810" s="68" t="str">
        <f>IF(ISERROR(VLOOKUP(IF(RIGHT($A1810,1)=")",LEFT($A1810,FIND(" (",$A1810)-1),$A1810),[1]ACCS!$B$2:$B$5003, 1, FALSE)), "","1")</f>
        <v>1</v>
      </c>
      <c r="D1810" s="103" t="str">
        <f>IF($B1810="Unknown","",IF($B1810="","",IF(VALUE(LEFT($B1810,4))&lt;Calc!$J$2,"ANTIQUE","")))</f>
        <v/>
      </c>
      <c r="E1810" s="72" t="s">
        <v>47</v>
      </c>
      <c r="F1810" s="121"/>
      <c r="G1810" s="121"/>
      <c r="H1810" s="62" t="str">
        <f t="shared" si="197"/>
        <v>Japonica</v>
      </c>
      <c r="I1810" s="18">
        <f t="shared" si="198"/>
        <v>0</v>
      </c>
      <c r="J1810" s="18">
        <f t="shared" si="199"/>
        <v>0</v>
      </c>
      <c r="K1810" s="18">
        <f t="shared" si="200"/>
        <v>0</v>
      </c>
      <c r="L1810" s="57" t="str">
        <f t="shared" si="201"/>
        <v>Kujaku-tsubaki</v>
      </c>
      <c r="M1810" s="57" t="str">
        <f t="shared" si="202"/>
        <v>Kujaku-tsubaki</v>
      </c>
      <c r="N1810" s="61" t="str">
        <f t="shared" si="196"/>
        <v>Kujaku-tsubaki</v>
      </c>
    </row>
    <row r="1811" spans="1:14" ht="25.15" customHeight="1" x14ac:dyDescent="0.2">
      <c r="A1811" s="70" t="s">
        <v>3132</v>
      </c>
      <c r="B1811" s="71">
        <v>1830</v>
      </c>
      <c r="C1811" s="68" t="str">
        <f>IF(ISERROR(VLOOKUP(IF(RIGHT($A1811,1)=")",LEFT($A1811,FIND(" (",$A1811)-1),$A1811),[1]ACCS!$B$2:$B$5003, 1, FALSE)), "","1")</f>
        <v>1</v>
      </c>
      <c r="D1811" s="103" t="str">
        <f>IF($B1811="Unknown","",IF($B1811="","",IF(VALUE(LEFT($B1811,4))&lt;Calc!$J$2,"ANTIQUE","")))</f>
        <v>ANTIQUE</v>
      </c>
      <c r="E1811" s="72" t="s">
        <v>37</v>
      </c>
      <c r="F1811" s="121"/>
      <c r="G1811" s="121"/>
      <c r="H1811" s="62" t="str">
        <f t="shared" si="197"/>
        <v>Japonica</v>
      </c>
      <c r="I1811" s="18">
        <f t="shared" si="198"/>
        <v>0</v>
      </c>
      <c r="J1811" s="18">
        <f t="shared" si="199"/>
        <v>0</v>
      </c>
      <c r="K1811" s="18">
        <f t="shared" si="200"/>
        <v>0</v>
      </c>
      <c r="L1811" s="57" t="str">
        <f t="shared" si="201"/>
        <v>Kumagai</v>
      </c>
      <c r="M1811" s="57" t="str">
        <f t="shared" si="202"/>
        <v>Kumagai</v>
      </c>
      <c r="N1811" s="61" t="str">
        <f t="shared" si="196"/>
        <v>Kumagai</v>
      </c>
    </row>
    <row r="1812" spans="1:14" ht="25.15" customHeight="1" x14ac:dyDescent="0.2">
      <c r="A1812" s="99" t="s">
        <v>3206</v>
      </c>
      <c r="B1812" s="100" t="s">
        <v>3250</v>
      </c>
      <c r="C1812" s="68" t="str">
        <f>IF(ISERROR(VLOOKUP(IF(RIGHT($A1812,1)=")",LEFT($A1812,FIND(" (",$A1812)-1),$A1812),[1]ACCS!$B$2:$B$5003, 1, FALSE)), "","1")</f>
        <v>1</v>
      </c>
      <c r="D1812" s="115" t="str">
        <f>IF($B1812="Unknown","",IF($B1812="","",IF(VALUE(LEFT($B1812,4))&lt;Calc!$J$2,"ANTIQUE","")))</f>
        <v>ANTIQUE</v>
      </c>
      <c r="E1812" s="53" t="s">
        <v>37</v>
      </c>
      <c r="F1812" s="121"/>
      <c r="G1812" s="121"/>
      <c r="H1812" s="62" t="str">
        <f t="shared" si="197"/>
        <v>Japonica [Higo]</v>
      </c>
      <c r="I1812" s="18">
        <f t="shared" si="198"/>
        <v>6</v>
      </c>
      <c r="J1812" s="18">
        <f t="shared" si="199"/>
        <v>0</v>
      </c>
      <c r="K1812" s="18">
        <f t="shared" si="200"/>
        <v>0</v>
      </c>
      <c r="L1812" s="57" t="str">
        <f t="shared" si="201"/>
        <v>Kumagai (Higo)</v>
      </c>
      <c r="M1812" s="57" t="str">
        <f t="shared" si="202"/>
        <v>Kumagai (Higo)</v>
      </c>
      <c r="N1812" s="61" t="str">
        <f t="shared" si="196"/>
        <v>Kumagai</v>
      </c>
    </row>
    <row r="1813" spans="1:14" ht="25.15" customHeight="1" x14ac:dyDescent="0.2">
      <c r="A1813" s="70" t="s">
        <v>3133</v>
      </c>
      <c r="B1813" s="71">
        <v>1830</v>
      </c>
      <c r="C1813" s="68" t="str">
        <f>IF(ISERROR(VLOOKUP(IF(RIGHT($A1813,1)=")",LEFT($A1813,FIND(" (",$A1813)-1),$A1813),[1]ACCS!$B$2:$B$5003, 1, FALSE)), "","1")</f>
        <v>1</v>
      </c>
      <c r="D1813" s="103" t="str">
        <f>IF($B1813="Unknown","",IF($B1813="","",IF(VALUE(LEFT($B1813,4))&lt;Calc!$J$2,"ANTIQUE","")))</f>
        <v>ANTIQUE</v>
      </c>
      <c r="E1813" s="72" t="s">
        <v>37</v>
      </c>
      <c r="F1813" s="121"/>
      <c r="G1813" s="121"/>
      <c r="H1813" s="62" t="str">
        <f t="shared" si="197"/>
        <v>Japonica</v>
      </c>
      <c r="I1813" s="18">
        <f t="shared" si="198"/>
        <v>0</v>
      </c>
      <c r="J1813" s="18">
        <f t="shared" si="199"/>
        <v>0</v>
      </c>
      <c r="K1813" s="18">
        <f t="shared" si="200"/>
        <v>0</v>
      </c>
      <c r="L1813" s="57" t="str">
        <f t="shared" si="201"/>
        <v>Kumagai [Nagoya]</v>
      </c>
      <c r="M1813" s="57" t="str">
        <f t="shared" si="202"/>
        <v>Kumagai [Nagoya]</v>
      </c>
      <c r="N1813" s="61" t="str">
        <f t="shared" si="196"/>
        <v>Kumagai [Nagoya]</v>
      </c>
    </row>
    <row r="1814" spans="1:14" ht="25.15" customHeight="1" x14ac:dyDescent="0.2">
      <c r="A1814" s="70" t="s">
        <v>3375</v>
      </c>
      <c r="B1814" s="71">
        <v>1896</v>
      </c>
      <c r="C1814" s="68" t="str">
        <f>IF(ISERROR(VLOOKUP(IF(RIGHT($A1814,1)=")",LEFT($A1814,FIND(" (",$A1814)-1),$A1814),[1]ACCS!$B$2:$B$5003, 1, FALSE)), "","1")</f>
        <v>1</v>
      </c>
      <c r="D1814" s="103" t="str">
        <f>IF($B1814="Unknown","",IF($B1814="","",IF(VALUE(LEFT($B1814,4))&lt;Calc!$J$2,"ANTIQUE","")))</f>
        <v>ANTIQUE</v>
      </c>
      <c r="E1814" s="72" t="s">
        <v>24</v>
      </c>
      <c r="F1814" s="121"/>
      <c r="G1814" s="121"/>
      <c r="H1814" s="62" t="str">
        <f t="shared" si="197"/>
        <v>Japonica</v>
      </c>
      <c r="I1814" s="18">
        <f t="shared" si="198"/>
        <v>0</v>
      </c>
      <c r="J1814" s="18">
        <f t="shared" si="199"/>
        <v>0</v>
      </c>
      <c r="K1814" s="18">
        <f t="shared" si="200"/>
        <v>0</v>
      </c>
      <c r="L1814" s="57" t="str">
        <f t="shared" si="201"/>
        <v>Kumasaka (Maiden, Lady Marion, Sherbrooke)</v>
      </c>
      <c r="M1814" s="57" t="str">
        <f t="shared" si="202"/>
        <v>Kumasaka (Maiden, Lady Marion, Sherbrooke)</v>
      </c>
      <c r="N1814" s="61" t="str">
        <f t="shared" si="196"/>
        <v>Kumasaka</v>
      </c>
    </row>
    <row r="1815" spans="1:14" ht="25.15" customHeight="1" x14ac:dyDescent="0.2">
      <c r="A1815" s="70" t="s">
        <v>1484</v>
      </c>
      <c r="B1815" s="71" t="s">
        <v>56</v>
      </c>
      <c r="C1815" s="68" t="str">
        <f>IF(ISERROR(VLOOKUP(IF(RIGHT($A1815,1)=")",LEFT($A1815,FIND(" (",$A1815)-1),$A1815),[1]ACCS!$B$2:$B$5003, 1, FALSE)), "","1")</f>
        <v/>
      </c>
      <c r="D1815" s="103" t="str">
        <f>IF($B1815="Unknown","",IF($B1815="","",IF(VALUE(LEFT($B1815,4))&lt;Calc!$J$2,"ANTIQUE","")))</f>
        <v/>
      </c>
      <c r="E1815" s="72" t="s">
        <v>24</v>
      </c>
      <c r="F1815" s="121"/>
      <c r="G1815" s="121"/>
      <c r="H1815" s="62" t="str">
        <f t="shared" si="197"/>
        <v>Japonica</v>
      </c>
      <c r="I1815" s="18">
        <f t="shared" si="198"/>
        <v>0</v>
      </c>
      <c r="J1815" s="18">
        <f t="shared" si="199"/>
        <v>0</v>
      </c>
      <c r="K1815" s="18">
        <f t="shared" si="200"/>
        <v>0</v>
      </c>
      <c r="L1815" s="57" t="str">
        <f t="shared" si="201"/>
        <v>Kumasaka Var. (Deacon Dodd, Gay Boy)</v>
      </c>
      <c r="M1815" s="57" t="str">
        <f t="shared" si="202"/>
        <v>Kumasaka Var. (Deacon Dodd, Gay Boy)</v>
      </c>
      <c r="N1815" s="61" t="str">
        <f t="shared" si="196"/>
        <v>Kumasaka Var.</v>
      </c>
    </row>
    <row r="1816" spans="1:14" ht="25.15" customHeight="1" x14ac:dyDescent="0.2">
      <c r="A1816" s="99" t="s">
        <v>3207</v>
      </c>
      <c r="B1816" s="100"/>
      <c r="C1816" s="68" t="str">
        <f>IF(ISERROR(VLOOKUP(IF(RIGHT($A1816,1)=")",LEFT($A1816,FIND(" (",$A1816)-1),$A1816),[1]ACCS!$B$2:$B$5003, 1, FALSE)), "","1")</f>
        <v/>
      </c>
      <c r="D1816" s="115" t="str">
        <f>IF($B1816="Unknown","",IF($B1816="","",IF(VALUE(LEFT($B1816,4))&lt;Calc!$J$2,"ANTIQUE","")))</f>
        <v/>
      </c>
      <c r="E1816" s="53" t="s">
        <v>24</v>
      </c>
      <c r="F1816" s="121"/>
      <c r="G1816" s="121"/>
      <c r="H1816" s="62" t="str">
        <f t="shared" si="197"/>
        <v>Japonica [Higo]</v>
      </c>
      <c r="I1816" s="18">
        <f t="shared" si="198"/>
        <v>6</v>
      </c>
      <c r="J1816" s="18">
        <f t="shared" si="199"/>
        <v>0</v>
      </c>
      <c r="K1816" s="18">
        <f t="shared" si="200"/>
        <v>0</v>
      </c>
      <c r="L1816" s="57" t="str">
        <f t="shared" si="201"/>
        <v>Kuni-no-hikari (Higo)</v>
      </c>
      <c r="M1816" s="57" t="str">
        <f t="shared" si="202"/>
        <v>Kuni-no-hikari (Higo)</v>
      </c>
      <c r="N1816" s="61" t="str">
        <f t="shared" si="196"/>
        <v>Kuni-no-hikari</v>
      </c>
    </row>
    <row r="1817" spans="1:14" ht="25.15" customHeight="1" x14ac:dyDescent="0.2">
      <c r="A1817" s="70" t="s">
        <v>1485</v>
      </c>
      <c r="B1817" s="71">
        <v>1999</v>
      </c>
      <c r="C1817" s="68" t="str">
        <f>IF(ISERROR(VLOOKUP(IF(RIGHT($A1817,1)=")",LEFT($A1817,FIND(" (",$A1817)-1),$A1817),[1]ACCS!$B$2:$B$5003, 1, FALSE)), "","1")</f>
        <v>1</v>
      </c>
      <c r="D1817" s="103" t="str">
        <f>IF($B1817="Unknown","",IF($B1817="","",IF(VALUE(LEFT($B1817,4))&lt;Calc!$J$2,"ANTIQUE","")))</f>
        <v/>
      </c>
      <c r="E1817" s="72" t="s">
        <v>21</v>
      </c>
      <c r="F1817" s="121"/>
      <c r="G1817" s="121"/>
      <c r="H1817" s="62" t="str">
        <f t="shared" si="197"/>
        <v>Japonica</v>
      </c>
      <c r="I1817" s="18">
        <f t="shared" si="198"/>
        <v>0</v>
      </c>
      <c r="J1817" s="18">
        <f t="shared" si="199"/>
        <v>0</v>
      </c>
      <c r="K1817" s="18">
        <f t="shared" si="200"/>
        <v>0</v>
      </c>
      <c r="L1817" s="57" t="str">
        <f t="shared" si="201"/>
        <v>Kuro Delight</v>
      </c>
      <c r="M1817" s="57" t="str">
        <f t="shared" si="202"/>
        <v>Kuro Delight</v>
      </c>
      <c r="N1817" s="61" t="str">
        <f t="shared" si="196"/>
        <v>Kuro Delight</v>
      </c>
    </row>
    <row r="1818" spans="1:14" ht="25.15" customHeight="1" x14ac:dyDescent="0.2">
      <c r="A1818" s="70" t="s">
        <v>3376</v>
      </c>
      <c r="B1818" s="71">
        <v>1896</v>
      </c>
      <c r="C1818" s="68" t="str">
        <f>IF(ISERROR(VLOOKUP(IF(RIGHT($A1818,1)=")",LEFT($A1818,FIND(" (",$A1818)-1),$A1818),[1]ACCS!$B$2:$B$5003, 1, FALSE)), "","1")</f>
        <v>1</v>
      </c>
      <c r="D1818" s="103" t="str">
        <f>IF($B1818="Unknown","",IF($B1818="","",IF(VALUE(LEFT($B1818,4))&lt;Calc!$J$2,"ANTIQUE","")))</f>
        <v>ANTIQUE</v>
      </c>
      <c r="E1818" s="72" t="s">
        <v>47</v>
      </c>
      <c r="F1818" s="121"/>
      <c r="G1818" s="121"/>
      <c r="H1818" s="62" t="str">
        <f t="shared" si="197"/>
        <v>Japonica</v>
      </c>
      <c r="I1818" s="18">
        <f t="shared" si="198"/>
        <v>0</v>
      </c>
      <c r="J1818" s="18">
        <f t="shared" si="199"/>
        <v>0</v>
      </c>
      <c r="K1818" s="18">
        <f t="shared" si="200"/>
        <v>0</v>
      </c>
      <c r="L1818" s="57" t="str">
        <f t="shared" si="201"/>
        <v>Kuro-tsubaki</v>
      </c>
      <c r="M1818" s="57" t="str">
        <f t="shared" si="202"/>
        <v>Kuro-tsubaki</v>
      </c>
      <c r="N1818" s="61" t="str">
        <f t="shared" si="196"/>
        <v>Kuro-tsubaki</v>
      </c>
    </row>
    <row r="1819" spans="1:14" ht="25.15" customHeight="1" x14ac:dyDescent="0.2">
      <c r="A1819" s="70" t="s">
        <v>1486</v>
      </c>
      <c r="B1819" s="71">
        <v>2009</v>
      </c>
      <c r="C1819" s="68" t="str">
        <f>IF(ISERROR(VLOOKUP(IF(RIGHT($A1819,1)=")",LEFT($A1819,FIND(" (",$A1819)-1),$A1819),[1]ACCS!$B$2:$B$5003, 1, FALSE)), "","1")</f>
        <v>1</v>
      </c>
      <c r="D1819" s="103" t="str">
        <f>IF($B1819="Unknown","",IF($B1819="","",IF(VALUE(LEFT($B1819,4))&lt;Calc!$J$2,"ANTIQUE","")))</f>
        <v/>
      </c>
      <c r="E1819" s="72" t="s">
        <v>47</v>
      </c>
      <c r="F1819" s="121"/>
      <c r="G1819" s="121"/>
      <c r="H1819" s="62" t="str">
        <f t="shared" si="197"/>
        <v>Japonica</v>
      </c>
      <c r="I1819" s="18">
        <f t="shared" si="198"/>
        <v>0</v>
      </c>
      <c r="J1819" s="18">
        <f t="shared" si="199"/>
        <v>0</v>
      </c>
      <c r="K1819" s="18">
        <f t="shared" si="200"/>
        <v>0</v>
      </c>
      <c r="L1819" s="57" t="str">
        <f t="shared" si="201"/>
        <v>Kute Kate</v>
      </c>
      <c r="M1819" s="57" t="str">
        <f t="shared" si="202"/>
        <v>Kute Kate</v>
      </c>
      <c r="N1819" s="61" t="str">
        <f t="shared" si="196"/>
        <v>Kute Kate</v>
      </c>
    </row>
    <row r="1820" spans="1:14" ht="25.15" customHeight="1" x14ac:dyDescent="0.2">
      <c r="A1820" s="70" t="s">
        <v>1487</v>
      </c>
      <c r="B1820" s="71">
        <v>1981</v>
      </c>
      <c r="C1820" s="68" t="str">
        <f>IF(ISERROR(VLOOKUP(IF(RIGHT($A1820,1)=")",LEFT($A1820,FIND(" (",$A1820)-1),$A1820),[1]ACCS!$B$2:$B$5003, 1, FALSE)), "","1")</f>
        <v>1</v>
      </c>
      <c r="D1820" s="103" t="str">
        <f>IF($B1820="Unknown","",IF($B1820="","",IF(VALUE(LEFT($B1820,4))&lt;Calc!$J$2,"ANTIQUE","")))</f>
        <v/>
      </c>
      <c r="E1820" s="72" t="s">
        <v>29</v>
      </c>
      <c r="F1820" s="121"/>
      <c r="G1820" s="121"/>
      <c r="H1820" s="62" t="str">
        <f t="shared" si="197"/>
        <v>Reticulata</v>
      </c>
      <c r="I1820" s="18">
        <f t="shared" si="198"/>
        <v>1</v>
      </c>
      <c r="J1820" s="18">
        <f t="shared" si="199"/>
        <v>0</v>
      </c>
      <c r="K1820" s="18">
        <f t="shared" si="200"/>
        <v>0</v>
      </c>
      <c r="L1820" s="57" t="str">
        <f t="shared" si="201"/>
        <v>Kwan Yuen</v>
      </c>
      <c r="M1820" s="57" t="str">
        <f t="shared" si="202"/>
        <v>Kwan Yuen</v>
      </c>
      <c r="N1820" s="61" t="str">
        <f t="shared" si="196"/>
        <v>Kwan Yuen</v>
      </c>
    </row>
    <row r="1821" spans="1:14" ht="25.15" customHeight="1" x14ac:dyDescent="0.2">
      <c r="A1821" s="70" t="s">
        <v>1488</v>
      </c>
      <c r="B1821" s="71">
        <v>2009</v>
      </c>
      <c r="C1821" s="68" t="str">
        <f>IF(ISERROR(VLOOKUP(IF(RIGHT($A1821,1)=")",LEFT($A1821,FIND(" (",$A1821)-1),$A1821),[1]ACCS!$B$2:$B$5003, 1, FALSE)), "","1")</f>
        <v>1</v>
      </c>
      <c r="D1821" s="103" t="str">
        <f>IF($B1821="Unknown","",IF($B1821="","",IF(VALUE(LEFT($B1821,4))&lt;Calc!$J$2,"ANTIQUE","")))</f>
        <v/>
      </c>
      <c r="E1821" s="72" t="s">
        <v>37</v>
      </c>
      <c r="F1821" s="121"/>
      <c r="G1821" s="121"/>
      <c r="H1821" s="62" t="str">
        <f t="shared" si="197"/>
        <v>Reticulata</v>
      </c>
      <c r="I1821" s="18">
        <f t="shared" si="198"/>
        <v>1</v>
      </c>
      <c r="J1821" s="18">
        <f t="shared" si="199"/>
        <v>0</v>
      </c>
      <c r="K1821" s="18">
        <f t="shared" si="200"/>
        <v>0</v>
      </c>
      <c r="L1821" s="57" t="str">
        <f t="shared" si="201"/>
        <v>Kwan Yuen Special</v>
      </c>
      <c r="M1821" s="57" t="str">
        <f t="shared" si="202"/>
        <v>Kwan Yuen Special</v>
      </c>
      <c r="N1821" s="61" t="str">
        <f t="shared" si="196"/>
        <v>Kwan Yuen Special</v>
      </c>
    </row>
    <row r="1822" spans="1:14" ht="25.15" customHeight="1" x14ac:dyDescent="0.2">
      <c r="A1822" s="70" t="s">
        <v>1489</v>
      </c>
      <c r="B1822" s="71">
        <v>2013</v>
      </c>
      <c r="C1822" s="68" t="str">
        <f>IF(ISERROR(VLOOKUP(IF(RIGHT($A1822,1)=")",LEFT($A1822,FIND(" (",$A1822)-1),$A1822),[1]ACCS!$B$2:$B$5003, 1, FALSE)), "","1")</f>
        <v>1</v>
      </c>
      <c r="D1822" s="103" t="str">
        <f>IF($B1822="Unknown","",IF($B1822="","",IF(VALUE(LEFT($B1822,4))&lt;Calc!$J$2,"ANTIQUE","")))</f>
        <v/>
      </c>
      <c r="E1822" s="72" t="s">
        <v>37</v>
      </c>
      <c r="F1822" s="121"/>
      <c r="G1822" s="121"/>
      <c r="H1822" s="62" t="str">
        <f t="shared" si="197"/>
        <v>Japonica</v>
      </c>
      <c r="I1822" s="18">
        <f t="shared" si="198"/>
        <v>0</v>
      </c>
      <c r="J1822" s="18">
        <f t="shared" si="199"/>
        <v>0</v>
      </c>
      <c r="K1822" s="18">
        <f t="shared" si="200"/>
        <v>0</v>
      </c>
      <c r="L1822" s="57" t="str">
        <f t="shared" si="201"/>
        <v>Kyle</v>
      </c>
      <c r="M1822" s="57" t="str">
        <f t="shared" si="202"/>
        <v>Kyle</v>
      </c>
      <c r="N1822" s="61" t="str">
        <f t="shared" si="196"/>
        <v>Kyle</v>
      </c>
    </row>
    <row r="1823" spans="1:14" ht="25.15" customHeight="1" x14ac:dyDescent="0.2">
      <c r="A1823" s="70" t="s">
        <v>1490</v>
      </c>
      <c r="B1823" s="71">
        <v>2013</v>
      </c>
      <c r="C1823" s="68" t="str">
        <f>IF(ISERROR(VLOOKUP(IF(RIGHT($A1823,1)=")",LEFT($A1823,FIND(" (",$A1823)-1),$A1823),[1]ACCS!$B$2:$B$5003, 1, FALSE)), "","1")</f>
        <v>1</v>
      </c>
      <c r="D1823" s="103" t="str">
        <f>IF($B1823="Unknown","",IF($B1823="","",IF(VALUE(LEFT($B1823,4))&lt;Calc!$J$2,"ANTIQUE","")))</f>
        <v/>
      </c>
      <c r="E1823" s="72" t="s">
        <v>24</v>
      </c>
      <c r="F1823" s="121" t="s">
        <v>5</v>
      </c>
      <c r="G1823" s="121"/>
      <c r="H1823" s="62" t="str">
        <f t="shared" si="197"/>
        <v>Japonica</v>
      </c>
      <c r="I1823" s="18">
        <f t="shared" si="198"/>
        <v>0</v>
      </c>
      <c r="J1823" s="18">
        <f t="shared" si="199"/>
        <v>0</v>
      </c>
      <c r="K1823" s="18">
        <f t="shared" si="200"/>
        <v>0</v>
      </c>
      <c r="L1823" s="57" t="str">
        <f t="shared" si="201"/>
        <v>Kyle White</v>
      </c>
      <c r="M1823" s="57" t="str">
        <f t="shared" si="202"/>
        <v>Kyle White</v>
      </c>
      <c r="N1823" s="61" t="str">
        <f t="shared" si="196"/>
        <v>Kyle White</v>
      </c>
    </row>
    <row r="1824" spans="1:14" ht="25.15" customHeight="1" x14ac:dyDescent="0.2">
      <c r="A1824" s="70" t="s">
        <v>1491</v>
      </c>
      <c r="B1824" s="71">
        <v>1930</v>
      </c>
      <c r="C1824" s="68" t="str">
        <f>IF(ISERROR(VLOOKUP(IF(RIGHT($A1824,1)=")",LEFT($A1824,FIND(" (",$A1824)-1),$A1824),[1]ACCS!$B$2:$B$5003, 1, FALSE)), "","1")</f>
        <v>1</v>
      </c>
      <c r="D1824" s="103" t="str">
        <f>IF($B1824="Unknown","",IF($B1824="","",IF(VALUE(LEFT($B1824,4))&lt;Calc!$J$2,"ANTIQUE","")))</f>
        <v/>
      </c>
      <c r="E1824" s="72" t="s">
        <v>24</v>
      </c>
      <c r="F1824" s="121"/>
      <c r="G1824" s="121"/>
      <c r="H1824" s="62" t="str">
        <f t="shared" si="197"/>
        <v>Japonica</v>
      </c>
      <c r="I1824" s="18">
        <f t="shared" si="198"/>
        <v>0</v>
      </c>
      <c r="J1824" s="18">
        <f t="shared" si="199"/>
        <v>0</v>
      </c>
      <c r="K1824" s="18">
        <f t="shared" si="200"/>
        <v>0</v>
      </c>
      <c r="L1824" s="57" t="str">
        <f t="shared" si="201"/>
        <v>Kyo-kanoko</v>
      </c>
      <c r="M1824" s="57" t="str">
        <f t="shared" si="202"/>
        <v>Kyo-kanoko</v>
      </c>
      <c r="N1824" s="61" t="str">
        <f t="shared" si="196"/>
        <v>Kyo-kanoko</v>
      </c>
    </row>
    <row r="1825" spans="1:14" ht="25.15" customHeight="1" x14ac:dyDescent="0.2">
      <c r="A1825" s="70" t="s">
        <v>1492</v>
      </c>
      <c r="B1825" s="71">
        <v>1996</v>
      </c>
      <c r="C1825" s="68" t="str">
        <f>IF(ISERROR(VLOOKUP(IF(RIGHT($A1825,1)=")",LEFT($A1825,FIND(" (",$A1825)-1),$A1825),[1]ACCS!$B$2:$B$5003, 1, FALSE)), "","1")</f>
        <v>1</v>
      </c>
      <c r="D1825" s="103" t="str">
        <f>IF($B1825="Unknown","",IF($B1825="","",IF(VALUE(LEFT($B1825,4))&lt;Calc!$J$2,"ANTIQUE","")))</f>
        <v/>
      </c>
      <c r="E1825" s="72" t="s">
        <v>29</v>
      </c>
      <c r="F1825" s="121"/>
      <c r="G1825" s="121"/>
      <c r="H1825" s="62" t="str">
        <f t="shared" si="197"/>
        <v>Reticulata</v>
      </c>
      <c r="I1825" s="18">
        <f t="shared" si="198"/>
        <v>1</v>
      </c>
      <c r="J1825" s="18">
        <f t="shared" si="199"/>
        <v>0</v>
      </c>
      <c r="K1825" s="18">
        <f t="shared" si="200"/>
        <v>0</v>
      </c>
      <c r="L1825" s="57" t="str">
        <f t="shared" si="201"/>
        <v>L. H. Paul</v>
      </c>
      <c r="M1825" s="57" t="str">
        <f t="shared" si="202"/>
        <v>L. H. Paul</v>
      </c>
      <c r="N1825" s="61" t="str">
        <f t="shared" si="196"/>
        <v>L. H. Paul</v>
      </c>
    </row>
    <row r="1826" spans="1:14" ht="25.15" customHeight="1" x14ac:dyDescent="0.2">
      <c r="A1826" s="70" t="s">
        <v>1493</v>
      </c>
      <c r="B1826" s="71">
        <v>1983</v>
      </c>
      <c r="C1826" s="68" t="str">
        <f>IF(ISERROR(VLOOKUP(IF(RIGHT($A1826,1)=")",LEFT($A1826,FIND(" (",$A1826)-1),$A1826),[1]ACCS!$B$2:$B$5003, 1, FALSE)), "","1")</f>
        <v>1</v>
      </c>
      <c r="D1826" s="103" t="str">
        <f>IF($B1826="Unknown","",IF($B1826="","",IF(VALUE(LEFT($B1826,4))&lt;Calc!$J$2,"ANTIQUE","")))</f>
        <v/>
      </c>
      <c r="E1826" s="72" t="s">
        <v>24</v>
      </c>
      <c r="F1826" s="121"/>
      <c r="G1826" s="121"/>
      <c r="H1826" s="62" t="str">
        <f t="shared" si="197"/>
        <v>Japonica</v>
      </c>
      <c r="I1826" s="18">
        <f t="shared" si="198"/>
        <v>0</v>
      </c>
      <c r="J1826" s="18">
        <f t="shared" si="199"/>
        <v>0</v>
      </c>
      <c r="K1826" s="18">
        <f t="shared" si="200"/>
        <v>0</v>
      </c>
      <c r="L1826" s="57" t="str">
        <f t="shared" si="201"/>
        <v>La Belle France</v>
      </c>
      <c r="M1826" s="57" t="str">
        <f t="shared" si="202"/>
        <v>La Belle France</v>
      </c>
      <c r="N1826" s="61" t="str">
        <f t="shared" si="196"/>
        <v>La Belle France</v>
      </c>
    </row>
    <row r="1827" spans="1:14" ht="25.15" customHeight="1" x14ac:dyDescent="0.2">
      <c r="A1827" s="70" t="s">
        <v>1494</v>
      </c>
      <c r="B1827" s="71">
        <v>1934</v>
      </c>
      <c r="C1827" s="68" t="str">
        <f>IF(ISERROR(VLOOKUP(IF(RIGHT($A1827,1)=")",LEFT($A1827,FIND(" (",$A1827)-1),$A1827),[1]ACCS!$B$2:$B$5003, 1, FALSE)), "","1")</f>
        <v>1</v>
      </c>
      <c r="D1827" s="103" t="str">
        <f>IF($B1827="Unknown","",IF($B1827="","",IF(VALUE(LEFT($B1827,4))&lt;Calc!$J$2,"ANTIQUE","")))</f>
        <v/>
      </c>
      <c r="E1827" s="72" t="s">
        <v>24</v>
      </c>
      <c r="F1827" s="121"/>
      <c r="G1827" s="121"/>
      <c r="H1827" s="62" t="str">
        <f t="shared" si="197"/>
        <v>Japonica</v>
      </c>
      <c r="I1827" s="18">
        <f t="shared" si="198"/>
        <v>0</v>
      </c>
      <c r="J1827" s="18">
        <f t="shared" si="199"/>
        <v>0</v>
      </c>
      <c r="K1827" s="18">
        <f t="shared" si="200"/>
        <v>0</v>
      </c>
      <c r="L1827" s="57" t="str">
        <f t="shared" si="201"/>
        <v>La Peppermint (Brilliant)</v>
      </c>
      <c r="M1827" s="57" t="str">
        <f t="shared" si="202"/>
        <v>La Peppermint (Brilliant)</v>
      </c>
      <c r="N1827" s="61" t="str">
        <f t="shared" si="196"/>
        <v>La Peppermint</v>
      </c>
    </row>
    <row r="1828" spans="1:14" ht="25.15" customHeight="1" x14ac:dyDescent="0.2">
      <c r="A1828" s="70" t="s">
        <v>1495</v>
      </c>
      <c r="B1828" s="71">
        <v>1979</v>
      </c>
      <c r="C1828" s="68" t="str">
        <f>IF(ISERROR(VLOOKUP(IF(RIGHT($A1828,1)=")",LEFT($A1828,FIND(" (",$A1828)-1),$A1828),[1]ACCS!$B$2:$B$5003, 1, FALSE)), "","1")</f>
        <v/>
      </c>
      <c r="D1828" s="103" t="str">
        <f>IF($B1828="Unknown","",IF($B1828="","",IF(VALUE(LEFT($B1828,4))&lt;Calc!$J$2,"ANTIQUE","")))</f>
        <v/>
      </c>
      <c r="E1828" s="72" t="s">
        <v>21</v>
      </c>
      <c r="F1828" s="121"/>
      <c r="G1828" s="121"/>
      <c r="H1828" s="62" t="str">
        <f t="shared" si="197"/>
        <v>Japonica</v>
      </c>
      <c r="I1828" s="18">
        <f t="shared" si="198"/>
        <v>0</v>
      </c>
      <c r="J1828" s="18">
        <f t="shared" si="199"/>
        <v>0</v>
      </c>
      <c r="K1828" s="18">
        <f t="shared" si="200"/>
        <v>0</v>
      </c>
      <c r="L1828" s="57" t="str">
        <f t="shared" si="201"/>
        <v>La Sandra</v>
      </c>
      <c r="M1828" s="57" t="str">
        <f t="shared" si="202"/>
        <v>La Sandra</v>
      </c>
      <c r="N1828" s="61" t="str">
        <f t="shared" si="196"/>
        <v>La Sandra</v>
      </c>
    </row>
    <row r="1829" spans="1:14" ht="25.15" customHeight="1" x14ac:dyDescent="0.2">
      <c r="A1829" s="70" t="s">
        <v>1496</v>
      </c>
      <c r="B1829" s="71">
        <v>1934</v>
      </c>
      <c r="C1829" s="68" t="str">
        <f>IF(ISERROR(VLOOKUP(IF(RIGHT($A1829,1)=")",LEFT($A1829,FIND(" (",$A1829)-1),$A1829),[1]ACCS!$B$2:$B$5003, 1, FALSE)), "","1")</f>
        <v/>
      </c>
      <c r="D1829" s="103" t="str">
        <f>IF($B1829="Unknown","",IF($B1829="","",IF(VALUE(LEFT($B1829,4))&lt;Calc!$J$2,"ANTIQUE","")))</f>
        <v/>
      </c>
      <c r="E1829" s="72" t="s">
        <v>35</v>
      </c>
      <c r="F1829" s="121"/>
      <c r="G1829" s="121"/>
      <c r="H1829" s="62" t="str">
        <f t="shared" si="197"/>
        <v>Japonica</v>
      </c>
      <c r="I1829" s="18">
        <f t="shared" si="198"/>
        <v>0</v>
      </c>
      <c r="J1829" s="18">
        <f t="shared" si="199"/>
        <v>0</v>
      </c>
      <c r="K1829" s="18">
        <f t="shared" si="200"/>
        <v>0</v>
      </c>
      <c r="L1829" s="57" t="str">
        <f t="shared" si="201"/>
        <v>Lacy Pink (See Hishi-karaito)</v>
      </c>
      <c r="M1829" s="57" t="str">
        <f t="shared" si="202"/>
        <v>Lacy Pink (See Hishi-karaito)</v>
      </c>
      <c r="N1829" s="61" t="str">
        <f t="shared" si="196"/>
        <v>Lacy Pink (See Hishi-karaito)</v>
      </c>
    </row>
    <row r="1830" spans="1:14" ht="25.15" customHeight="1" x14ac:dyDescent="0.2">
      <c r="A1830" s="70" t="s">
        <v>1497</v>
      </c>
      <c r="B1830" s="71">
        <v>1965</v>
      </c>
      <c r="C1830" s="68" t="str">
        <f>IF(ISERROR(VLOOKUP(IF(RIGHT($A1830,1)=")",LEFT($A1830,FIND(" (",$A1830)-1),$A1830),[1]ACCS!$B$2:$B$5003, 1, FALSE)), "","1")</f>
        <v>1</v>
      </c>
      <c r="D1830" s="103" t="str">
        <f>IF($B1830="Unknown","",IF($B1830="","",IF(VALUE(LEFT($B1830,4))&lt;Calc!$J$2,"ANTIQUE","")))</f>
        <v/>
      </c>
      <c r="E1830" s="72" t="s">
        <v>24</v>
      </c>
      <c r="F1830" s="121"/>
      <c r="G1830" s="121"/>
      <c r="H1830" s="62" t="str">
        <f t="shared" si="197"/>
        <v>Japonica</v>
      </c>
      <c r="I1830" s="18">
        <f t="shared" si="198"/>
        <v>0</v>
      </c>
      <c r="J1830" s="18">
        <f t="shared" si="199"/>
        <v>0</v>
      </c>
      <c r="K1830" s="18">
        <f t="shared" si="200"/>
        <v>0</v>
      </c>
      <c r="L1830" s="57" t="str">
        <f t="shared" si="201"/>
        <v>Ladell Brothers</v>
      </c>
      <c r="M1830" s="57" t="str">
        <f t="shared" si="202"/>
        <v>Ladell Brothers</v>
      </c>
      <c r="N1830" s="61" t="str">
        <f t="shared" si="196"/>
        <v>Ladell Brothers</v>
      </c>
    </row>
    <row r="1831" spans="1:14" ht="25.15" customHeight="1" x14ac:dyDescent="0.2">
      <c r="A1831" s="70" t="s">
        <v>3377</v>
      </c>
      <c r="B1831" s="71">
        <v>1859</v>
      </c>
      <c r="C1831" s="68" t="str">
        <f>IF(ISERROR(VLOOKUP(IF(RIGHT($A1831,1)=")",LEFT($A1831,FIND(" (",$A1831)-1),$A1831),[1]ACCS!$B$2:$B$5003, 1, FALSE)), "","1")</f>
        <v/>
      </c>
      <c r="D1831" s="103" t="str">
        <f>IF($B1831="Unknown","",IF($B1831="","",IF(VALUE(LEFT($B1831,4))&lt;Calc!$J$2,"ANTIQUE","")))</f>
        <v>ANTIQUE</v>
      </c>
      <c r="E1831" s="72" t="s">
        <v>24</v>
      </c>
      <c r="F1831" s="121"/>
      <c r="G1831" s="121" t="s">
        <v>26</v>
      </c>
      <c r="H1831" s="62" t="str">
        <f t="shared" si="197"/>
        <v>Japonica</v>
      </c>
      <c r="I1831" s="18">
        <f t="shared" si="198"/>
        <v>0</v>
      </c>
      <c r="J1831" s="18">
        <f t="shared" si="199"/>
        <v>0</v>
      </c>
      <c r="K1831" s="18">
        <f t="shared" si="200"/>
        <v>0</v>
      </c>
      <c r="L1831" s="57" t="str">
        <f t="shared" si="201"/>
        <v>Ladiner's Red (See Prince Eugene Napoleon)</v>
      </c>
      <c r="M1831" s="57" t="str">
        <f t="shared" si="202"/>
        <v>Ladiner's Red (See Prince Eugene Napoleon)</v>
      </c>
      <c r="N1831" s="61" t="str">
        <f t="shared" si="196"/>
        <v>Ladiner's Red (See Prince Eugene Napoleon)</v>
      </c>
    </row>
    <row r="1832" spans="1:14" ht="25.15" customHeight="1" x14ac:dyDescent="0.2">
      <c r="A1832" s="70" t="s">
        <v>3378</v>
      </c>
      <c r="B1832" s="71">
        <v>1889</v>
      </c>
      <c r="C1832" s="68" t="str">
        <f>IF(ISERROR(VLOOKUP(IF(RIGHT($A1832,1)=")",LEFT($A1832,FIND(" (",$A1832)-1),$A1832),[1]ACCS!$B$2:$B$5003, 1, FALSE)), "","1")</f>
        <v/>
      </c>
      <c r="D1832" s="103" t="str">
        <f>IF($B1832="Unknown","",IF($B1832="","",IF(VALUE(LEFT($B1832,4))&lt;Calc!$J$2,"ANTIQUE","")))</f>
        <v>ANTIQUE</v>
      </c>
      <c r="E1832" s="72" t="s">
        <v>37</v>
      </c>
      <c r="F1832" s="121"/>
      <c r="G1832" s="121"/>
      <c r="H1832" s="62" t="str">
        <f t="shared" si="197"/>
        <v>Japonica</v>
      </c>
      <c r="I1832" s="18">
        <f t="shared" si="198"/>
        <v>0</v>
      </c>
      <c r="J1832" s="18">
        <f t="shared" si="199"/>
        <v>0</v>
      </c>
      <c r="K1832" s="18">
        <f t="shared" si="200"/>
        <v>0</v>
      </c>
      <c r="L1832" s="57" t="str">
        <f t="shared" si="201"/>
        <v>Lady Audrey Buller (See Nagasaki)</v>
      </c>
      <c r="M1832" s="57" t="str">
        <f t="shared" si="202"/>
        <v>Lady Audrey Buller (See Nagasaki)</v>
      </c>
      <c r="N1832" s="61" t="str">
        <f t="shared" si="196"/>
        <v>Lady Audrey Buller (See Nagasaki)</v>
      </c>
    </row>
    <row r="1833" spans="1:14" ht="25.15" customHeight="1" x14ac:dyDescent="0.2">
      <c r="A1833" s="70" t="s">
        <v>3379</v>
      </c>
      <c r="B1833" s="71">
        <v>1887</v>
      </c>
      <c r="C1833" s="68" t="str">
        <f>IF(ISERROR(VLOOKUP(IF(RIGHT($A1833,1)=")",LEFT($A1833,FIND(" (",$A1833)-1),$A1833),[1]ACCS!$B$2:$B$5003, 1, FALSE)), "","1")</f>
        <v>1</v>
      </c>
      <c r="D1833" s="103" t="str">
        <f>IF($B1833="Unknown","",IF($B1833="","",IF(VALUE(LEFT($B1833,4))&lt;Calc!$J$2,"ANTIQUE","")))</f>
        <v>ANTIQUE</v>
      </c>
      <c r="E1833" s="72" t="s">
        <v>37</v>
      </c>
      <c r="F1833" s="121"/>
      <c r="G1833" s="121"/>
      <c r="H1833" s="62" t="str">
        <f t="shared" si="197"/>
        <v>Japonica</v>
      </c>
      <c r="I1833" s="18">
        <f t="shared" si="198"/>
        <v>0</v>
      </c>
      <c r="J1833" s="18">
        <f t="shared" si="199"/>
        <v>0</v>
      </c>
      <c r="K1833" s="18">
        <f t="shared" si="200"/>
        <v>0</v>
      </c>
      <c r="L1833" s="57" t="str">
        <f t="shared" si="201"/>
        <v>Lady Clare (Empress,Nellie Bly, Akashi-gata)</v>
      </c>
      <c r="M1833" s="57" t="str">
        <f t="shared" si="202"/>
        <v>Lady Clare (Empress,Nellie Bly, Akashi-gata)</v>
      </c>
      <c r="N1833" s="61" t="str">
        <f t="shared" si="196"/>
        <v>Lady Clare</v>
      </c>
    </row>
    <row r="1834" spans="1:14" ht="25.15" customHeight="1" x14ac:dyDescent="0.2">
      <c r="A1834" s="70" t="s">
        <v>1498</v>
      </c>
      <c r="B1834" s="71">
        <v>1935</v>
      </c>
      <c r="C1834" s="68" t="str">
        <f>IF(ISERROR(VLOOKUP(IF(RIGHT($A1834,1)=")",LEFT($A1834,FIND(" (",$A1834)-1),$A1834),[1]ACCS!$B$2:$B$5003, 1, FALSE)), "","1")</f>
        <v/>
      </c>
      <c r="D1834" s="103" t="str">
        <f>IF($B1834="Unknown","",IF($B1834="","",IF(VALUE(LEFT($B1834,4))&lt;Calc!$J$2,"ANTIQUE","")))</f>
        <v/>
      </c>
      <c r="E1834" s="72" t="s">
        <v>37</v>
      </c>
      <c r="F1834" s="121"/>
      <c r="G1834" s="121"/>
      <c r="H1834" s="62" t="str">
        <f t="shared" si="197"/>
        <v>Japonica</v>
      </c>
      <c r="I1834" s="18">
        <f t="shared" si="198"/>
        <v>0</v>
      </c>
      <c r="J1834" s="18">
        <f t="shared" si="199"/>
        <v>0</v>
      </c>
      <c r="K1834" s="18">
        <f t="shared" si="200"/>
        <v>0</v>
      </c>
      <c r="L1834" s="57" t="str">
        <f t="shared" si="201"/>
        <v>Lady Clare Var. (See Oniji)</v>
      </c>
      <c r="M1834" s="57" t="str">
        <f t="shared" si="202"/>
        <v>Lady Clare Var. (See Oniji)</v>
      </c>
      <c r="N1834" s="61" t="str">
        <f t="shared" si="196"/>
        <v>Lady Clare Var. (See Oniji)</v>
      </c>
    </row>
    <row r="1835" spans="1:14" ht="25.15" customHeight="1" x14ac:dyDescent="0.2">
      <c r="A1835" s="70" t="s">
        <v>1499</v>
      </c>
      <c r="B1835" s="71">
        <v>1971</v>
      </c>
      <c r="C1835" s="68" t="str">
        <f>IF(ISERROR(VLOOKUP(IF(RIGHT($A1835,1)=")",LEFT($A1835,FIND(" (",$A1835)-1),$A1835),[1]ACCS!$B$2:$B$5003, 1, FALSE)), "","1")</f>
        <v>1</v>
      </c>
      <c r="D1835" s="103" t="str">
        <f>IF($B1835="Unknown","",IF($B1835="","",IF(VALUE(LEFT($B1835,4))&lt;Calc!$J$2,"ANTIQUE","")))</f>
        <v/>
      </c>
      <c r="E1835" s="72" t="s">
        <v>37</v>
      </c>
      <c r="F1835" s="121"/>
      <c r="G1835" s="121"/>
      <c r="H1835" s="62" t="str">
        <f t="shared" si="197"/>
        <v>NRH</v>
      </c>
      <c r="I1835" s="18">
        <f t="shared" si="198"/>
        <v>2</v>
      </c>
      <c r="J1835" s="18">
        <f t="shared" si="199"/>
        <v>0</v>
      </c>
      <c r="K1835" s="18">
        <f t="shared" si="200"/>
        <v>0</v>
      </c>
      <c r="L1835" s="57" t="str">
        <f t="shared" si="201"/>
        <v>Lady Cutler</v>
      </c>
      <c r="M1835" s="57" t="str">
        <f t="shared" si="202"/>
        <v>Lady Cutler</v>
      </c>
      <c r="N1835" s="61" t="str">
        <f t="shared" si="196"/>
        <v>Lady Cutler</v>
      </c>
    </row>
    <row r="1836" spans="1:14" ht="25.15" customHeight="1" x14ac:dyDescent="0.2">
      <c r="A1836" s="70" t="s">
        <v>1500</v>
      </c>
      <c r="B1836" s="71">
        <v>1920</v>
      </c>
      <c r="C1836" s="68" t="str">
        <f>IF(ISERROR(VLOOKUP(IF(RIGHT($A1836,1)=")",LEFT($A1836,FIND(" (",$A1836)-1),$A1836),[1]ACCS!$B$2:$B$5003, 1, FALSE)), "","1")</f>
        <v>1</v>
      </c>
      <c r="D1836" s="103" t="str">
        <f>IF($B1836="Unknown","",IF($B1836="","",IF(VALUE(LEFT($B1836,4))&lt;Calc!$J$2,"ANTIQUE","")))</f>
        <v/>
      </c>
      <c r="E1836" s="72" t="s">
        <v>24</v>
      </c>
      <c r="F1836" s="121"/>
      <c r="G1836" s="121"/>
      <c r="H1836" s="62" t="str">
        <f t="shared" si="197"/>
        <v>Japonica</v>
      </c>
      <c r="I1836" s="18">
        <f t="shared" si="198"/>
        <v>0</v>
      </c>
      <c r="J1836" s="18">
        <f t="shared" si="199"/>
        <v>0</v>
      </c>
      <c r="K1836" s="18">
        <f t="shared" si="200"/>
        <v>0</v>
      </c>
      <c r="L1836" s="57" t="str">
        <f t="shared" si="201"/>
        <v>Lady De Saumarez (Pride of Rosebud Farm, Pride of Portland)</v>
      </c>
      <c r="M1836" s="57" t="str">
        <f t="shared" si="202"/>
        <v>Lady De Saumarez (Pride of Rosebud Farm, Pride of Portland)</v>
      </c>
      <c r="N1836" s="61" t="str">
        <f t="shared" si="196"/>
        <v>Lady De Saumarez</v>
      </c>
    </row>
    <row r="1837" spans="1:14" ht="25.15" customHeight="1" x14ac:dyDescent="0.2">
      <c r="A1837" s="70" t="s">
        <v>1501</v>
      </c>
      <c r="B1837" s="71" t="s">
        <v>3156</v>
      </c>
      <c r="C1837" s="68" t="str">
        <f>IF(ISERROR(VLOOKUP(IF(RIGHT($A1837,1)=")",LEFT($A1837,FIND(" (",$A1837)-1),$A1837),[1]ACCS!$B$2:$B$5003, 1, FALSE)), "","1")</f>
        <v>1</v>
      </c>
      <c r="D1837" s="103" t="str">
        <f>IF($B1837="Unknown","",IF($B1837="","",IF(VALUE(LEFT($B1837,4))&lt;Calc!$J$2,"ANTIQUE","")))</f>
        <v/>
      </c>
      <c r="E1837" s="72" t="s">
        <v>24</v>
      </c>
      <c r="F1837" s="121"/>
      <c r="G1837" s="121"/>
      <c r="H1837" s="62" t="str">
        <f t="shared" si="197"/>
        <v>Japonica</v>
      </c>
      <c r="I1837" s="18">
        <f t="shared" si="198"/>
        <v>0</v>
      </c>
      <c r="J1837" s="18">
        <f t="shared" si="199"/>
        <v>0</v>
      </c>
      <c r="K1837" s="18">
        <f t="shared" si="200"/>
        <v>0</v>
      </c>
      <c r="L1837" s="57" t="str">
        <f t="shared" si="201"/>
        <v>Lady De Vere</v>
      </c>
      <c r="M1837" s="57" t="str">
        <f t="shared" si="202"/>
        <v>Lady De Vere</v>
      </c>
      <c r="N1837" s="61" t="str">
        <f t="shared" si="196"/>
        <v>Lady De Vere</v>
      </c>
    </row>
    <row r="1838" spans="1:14" ht="25.15" customHeight="1" x14ac:dyDescent="0.2">
      <c r="A1838" s="70" t="s">
        <v>1502</v>
      </c>
      <c r="B1838" s="71">
        <v>1974</v>
      </c>
      <c r="C1838" s="68" t="str">
        <f>IF(ISERROR(VLOOKUP(IF(RIGHT($A1838,1)=")",LEFT($A1838,FIND(" (",$A1838)-1),$A1838),[1]ACCS!$B$2:$B$5003, 1, FALSE)), "","1")</f>
        <v>1</v>
      </c>
      <c r="D1838" s="103" t="str">
        <f>IF($B1838="Unknown","",IF($B1838="","",IF(VALUE(LEFT($B1838,4))&lt;Calc!$J$2,"ANTIQUE","")))</f>
        <v/>
      </c>
      <c r="E1838" s="72" t="s">
        <v>37</v>
      </c>
      <c r="F1838" s="121"/>
      <c r="G1838" s="121"/>
      <c r="H1838" s="62" t="str">
        <f t="shared" si="197"/>
        <v>Japonica</v>
      </c>
      <c r="I1838" s="18">
        <f t="shared" si="198"/>
        <v>0</v>
      </c>
      <c r="J1838" s="18">
        <f t="shared" si="199"/>
        <v>0</v>
      </c>
      <c r="K1838" s="18">
        <f t="shared" si="200"/>
        <v>0</v>
      </c>
      <c r="L1838" s="57" t="str">
        <f t="shared" si="201"/>
        <v>Lady Eva</v>
      </c>
      <c r="M1838" s="57" t="str">
        <f t="shared" si="202"/>
        <v>Lady Eva</v>
      </c>
      <c r="N1838" s="61" t="str">
        <f t="shared" si="196"/>
        <v>Lady Eva</v>
      </c>
    </row>
    <row r="1839" spans="1:14" ht="25.15" customHeight="1" x14ac:dyDescent="0.2">
      <c r="A1839" s="70" t="s">
        <v>1503</v>
      </c>
      <c r="B1839" s="71">
        <v>2015</v>
      </c>
      <c r="C1839" s="68" t="str">
        <f>IF(ISERROR(VLOOKUP(IF(RIGHT($A1839,1)=")",LEFT($A1839,FIND(" (",$A1839)-1),$A1839),[1]ACCS!$B$2:$B$5003, 1, FALSE)), "","1")</f>
        <v/>
      </c>
      <c r="D1839" s="103" t="str">
        <f>IF($B1839="Unknown","",IF($B1839="","",IF(VALUE(LEFT($B1839,4))&lt;Calc!$J$2,"ANTIQUE","")))</f>
        <v/>
      </c>
      <c r="E1839" s="72" t="s">
        <v>37</v>
      </c>
      <c r="F1839" s="121"/>
      <c r="G1839" s="121"/>
      <c r="H1839" s="62" t="str">
        <f t="shared" si="197"/>
        <v>Japonica</v>
      </c>
      <c r="I1839" s="18">
        <f t="shared" si="198"/>
        <v>0</v>
      </c>
      <c r="J1839" s="18">
        <f t="shared" si="199"/>
        <v>0</v>
      </c>
      <c r="K1839" s="18">
        <f t="shared" si="200"/>
        <v>0</v>
      </c>
      <c r="L1839" s="57" t="str">
        <f t="shared" si="201"/>
        <v>Lady Eva May</v>
      </c>
      <c r="M1839" s="57" t="str">
        <f t="shared" si="202"/>
        <v>Lady Eva May</v>
      </c>
      <c r="N1839" s="61" t="str">
        <f t="shared" si="196"/>
        <v>Lady Eva May</v>
      </c>
    </row>
    <row r="1840" spans="1:14" ht="25.15" customHeight="1" x14ac:dyDescent="0.2">
      <c r="A1840" s="70" t="s">
        <v>1504</v>
      </c>
      <c r="B1840" s="71">
        <v>2006</v>
      </c>
      <c r="C1840" s="68" t="str">
        <f>IF(ISERROR(VLOOKUP(IF(RIGHT($A1840,1)=")",LEFT($A1840,FIND(" (",$A1840)-1),$A1840),[1]ACCS!$B$2:$B$5003, 1, FALSE)), "","1")</f>
        <v>1</v>
      </c>
      <c r="D1840" s="103" t="str">
        <f>IF($B1840="Unknown","",IF($B1840="","",IF(VALUE(LEFT($B1840,4))&lt;Calc!$J$2,"ANTIQUE","")))</f>
        <v/>
      </c>
      <c r="E1840" s="72" t="s">
        <v>24</v>
      </c>
      <c r="F1840" s="121"/>
      <c r="G1840" s="121"/>
      <c r="H1840" s="62" t="str">
        <f t="shared" si="197"/>
        <v>Japonica</v>
      </c>
      <c r="I1840" s="18">
        <f t="shared" si="198"/>
        <v>0</v>
      </c>
      <c r="J1840" s="18">
        <f t="shared" si="199"/>
        <v>0</v>
      </c>
      <c r="K1840" s="18">
        <f t="shared" si="200"/>
        <v>0</v>
      </c>
      <c r="L1840" s="57" t="str">
        <f t="shared" si="201"/>
        <v>Lady Fernanda</v>
      </c>
      <c r="M1840" s="57" t="str">
        <f t="shared" si="202"/>
        <v>Lady Fernanda</v>
      </c>
      <c r="N1840" s="61" t="str">
        <f t="shared" si="196"/>
        <v>Lady Fernanda</v>
      </c>
    </row>
    <row r="1841" spans="1:14" ht="25.15" customHeight="1" x14ac:dyDescent="0.2">
      <c r="A1841" s="70" t="s">
        <v>3380</v>
      </c>
      <c r="B1841" s="71">
        <v>1806</v>
      </c>
      <c r="C1841" s="68" t="str">
        <f>IF(ISERROR(VLOOKUP(IF(RIGHT($A1841,1)=")",LEFT($A1841,FIND(" (",$A1841)-1),$A1841),[1]ACCS!$B$2:$B$5003, 1, FALSE)), "","1")</f>
        <v>1</v>
      </c>
      <c r="D1841" s="103" t="str">
        <f>IF($B1841="Unknown","",IF($B1841="","",IF(VALUE(LEFT($B1841,4))&lt;Calc!$J$2,"ANTIQUE","")))</f>
        <v>ANTIQUE</v>
      </c>
      <c r="E1841" s="72" t="s">
        <v>47</v>
      </c>
      <c r="F1841" s="121"/>
      <c r="G1841" s="121" t="s">
        <v>26</v>
      </c>
      <c r="H1841" s="62" t="str">
        <f t="shared" si="197"/>
        <v>Japonica</v>
      </c>
      <c r="I1841" s="18">
        <f t="shared" si="198"/>
        <v>0</v>
      </c>
      <c r="J1841" s="18">
        <f t="shared" si="199"/>
        <v>0</v>
      </c>
      <c r="K1841" s="18">
        <f t="shared" si="200"/>
        <v>0</v>
      </c>
      <c r="L1841" s="57" t="str">
        <f t="shared" si="201"/>
        <v>Lady Hume's Blush (Buff)</v>
      </c>
      <c r="M1841" s="57" t="str">
        <f t="shared" si="202"/>
        <v>Lady Hume's Blush (Buff)</v>
      </c>
      <c r="N1841" s="61" t="str">
        <f t="shared" si="196"/>
        <v>Lady Hume's Blush</v>
      </c>
    </row>
    <row r="1842" spans="1:14" ht="25.15" customHeight="1" x14ac:dyDescent="0.2">
      <c r="A1842" s="70" t="s">
        <v>1505</v>
      </c>
      <c r="B1842" s="71">
        <v>2013</v>
      </c>
      <c r="C1842" s="68" t="str">
        <f>IF(ISERROR(VLOOKUP(IF(RIGHT($A1842,1)=")",LEFT($A1842,FIND(" (",$A1842)-1),$A1842),[1]ACCS!$B$2:$B$5003, 1, FALSE)), "","1")</f>
        <v>1</v>
      </c>
      <c r="D1842" s="103" t="str">
        <f>IF($B1842="Unknown","",IF($B1842="","",IF(VALUE(LEFT($B1842,4))&lt;Calc!$J$2,"ANTIQUE","")))</f>
        <v/>
      </c>
      <c r="E1842" s="72" t="s">
        <v>37</v>
      </c>
      <c r="F1842" s="121" t="s">
        <v>5</v>
      </c>
      <c r="G1842" s="121" t="s">
        <v>26</v>
      </c>
      <c r="H1842" s="62" t="str">
        <f t="shared" si="197"/>
        <v>Japonica</v>
      </c>
      <c r="I1842" s="18">
        <f t="shared" si="198"/>
        <v>0</v>
      </c>
      <c r="J1842" s="18">
        <f t="shared" si="199"/>
        <v>0</v>
      </c>
      <c r="K1842" s="18">
        <f t="shared" si="200"/>
        <v>0</v>
      </c>
      <c r="L1842" s="57" t="str">
        <f t="shared" si="201"/>
        <v>Lady Ida Pearl</v>
      </c>
      <c r="M1842" s="57" t="str">
        <f t="shared" si="202"/>
        <v>Lady Ida Pearl</v>
      </c>
      <c r="N1842" s="61" t="str">
        <f t="shared" si="196"/>
        <v>Lady Ida Pearl</v>
      </c>
    </row>
    <row r="1843" spans="1:14" ht="25.15" customHeight="1" x14ac:dyDescent="0.2">
      <c r="A1843" s="70" t="s">
        <v>3547</v>
      </c>
      <c r="B1843" s="71">
        <v>1981</v>
      </c>
      <c r="C1843" s="68" t="str">
        <f>IF(ISERROR(VLOOKUP(IF(RIGHT($A1843,1)=")",LEFT($A1843,FIND(" (",$A1843)-1),$A1843),[1]ACCS!$B$2:$B$5003, 1, FALSE)), "","1")</f>
        <v>1</v>
      </c>
      <c r="D1843" s="103" t="str">
        <f>IF($B1843="Unknown","",IF($B1843="","",IF(VALUE(LEFT($B1843,4))&lt;Calc!$J$2,"ANTIQUE","")))</f>
        <v/>
      </c>
      <c r="E1843" s="72" t="s">
        <v>37</v>
      </c>
      <c r="F1843" s="121"/>
      <c r="G1843" s="121"/>
      <c r="H1843" s="62" t="str">
        <f t="shared" si="197"/>
        <v>Japonica</v>
      </c>
      <c r="I1843" s="18">
        <f t="shared" si="198"/>
        <v>0</v>
      </c>
      <c r="J1843" s="18">
        <f t="shared" si="199"/>
        <v>0</v>
      </c>
      <c r="K1843" s="18">
        <f t="shared" si="200"/>
        <v>0</v>
      </c>
      <c r="L1843" s="57" t="str">
        <f t="shared" si="201"/>
        <v>Lady in Pink</v>
      </c>
      <c r="M1843" s="57" t="str">
        <f t="shared" si="202"/>
        <v>Lady in Pink</v>
      </c>
      <c r="N1843" s="61" t="str">
        <f t="shared" si="196"/>
        <v>Lady in Pink</v>
      </c>
    </row>
    <row r="1844" spans="1:14" ht="25.15" customHeight="1" x14ac:dyDescent="0.2">
      <c r="A1844" s="70" t="s">
        <v>3546</v>
      </c>
      <c r="B1844" s="71">
        <v>1959</v>
      </c>
      <c r="C1844" s="68" t="str">
        <f>IF(ISERROR(VLOOKUP(IF(RIGHT($A1844,1)=")",LEFT($A1844,FIND(" (",$A1844)-1),$A1844),[1]ACCS!$B$2:$B$5003, 1, FALSE)), "","1")</f>
        <v>1</v>
      </c>
      <c r="D1844" s="103" t="str">
        <f>IF($B1844="Unknown","",IF($B1844="","",IF(VALUE(LEFT($B1844,4))&lt;Calc!$J$2,"ANTIQUE","")))</f>
        <v/>
      </c>
      <c r="E1844" s="72" t="s">
        <v>29</v>
      </c>
      <c r="F1844" s="121"/>
      <c r="G1844" s="121"/>
      <c r="H1844" s="62" t="str">
        <f t="shared" si="197"/>
        <v>Japonica</v>
      </c>
      <c r="I1844" s="18">
        <f t="shared" si="198"/>
        <v>0</v>
      </c>
      <c r="J1844" s="18">
        <f t="shared" si="199"/>
        <v>0</v>
      </c>
      <c r="K1844" s="18">
        <f t="shared" si="200"/>
        <v>0</v>
      </c>
      <c r="L1844" s="57" t="str">
        <f t="shared" si="201"/>
        <v>Lady in Red</v>
      </c>
      <c r="M1844" s="57" t="str">
        <f t="shared" si="202"/>
        <v>Lady in Red</v>
      </c>
      <c r="N1844" s="61" t="str">
        <f t="shared" si="196"/>
        <v>Lady in Red</v>
      </c>
    </row>
    <row r="1845" spans="1:14" ht="25.15" customHeight="1" x14ac:dyDescent="0.2">
      <c r="A1845" s="70" t="s">
        <v>1506</v>
      </c>
      <c r="B1845" s="71">
        <v>1908</v>
      </c>
      <c r="C1845" s="68" t="str">
        <f>IF(ISERROR(VLOOKUP(IF(RIGHT($A1845,1)=")",LEFT($A1845,FIND(" (",$A1845)-1),$A1845),[1]ACCS!$B$2:$B$5003, 1, FALSE)), "","1")</f>
        <v/>
      </c>
      <c r="D1845" s="103" t="str">
        <f>IF($B1845="Unknown","",IF($B1845="","",IF(VALUE(LEFT($B1845,4))&lt;Calc!$J$2,"ANTIQUE","")))</f>
        <v/>
      </c>
      <c r="E1845" s="72" t="s">
        <v>24</v>
      </c>
      <c r="F1845" s="121"/>
      <c r="G1845" s="121"/>
      <c r="H1845" s="62" t="str">
        <f t="shared" si="197"/>
        <v>Japonica</v>
      </c>
      <c r="I1845" s="18">
        <f t="shared" si="198"/>
        <v>0</v>
      </c>
      <c r="J1845" s="18">
        <f t="shared" si="199"/>
        <v>0</v>
      </c>
      <c r="K1845" s="18">
        <f t="shared" si="200"/>
        <v>0</v>
      </c>
      <c r="L1845" s="57" t="str">
        <f t="shared" si="201"/>
        <v>Lady Jane Grey (See Eugene Lize)</v>
      </c>
      <c r="M1845" s="57" t="str">
        <f t="shared" si="202"/>
        <v>Lady Jane Grey (See Eugene Lize)</v>
      </c>
      <c r="N1845" s="61" t="str">
        <f t="shared" si="196"/>
        <v>Lady Jane Grey (See Eugene Lize)</v>
      </c>
    </row>
    <row r="1846" spans="1:14" ht="25.15" customHeight="1" x14ac:dyDescent="0.2">
      <c r="A1846" s="70" t="s">
        <v>1507</v>
      </c>
      <c r="B1846" s="71">
        <v>1949</v>
      </c>
      <c r="C1846" s="68" t="str">
        <f>IF(ISERROR(VLOOKUP(IF(RIGHT($A1846,1)=")",LEFT($A1846,FIND(" (",$A1846)-1),$A1846),[1]ACCS!$B$2:$B$5003, 1, FALSE)), "","1")</f>
        <v>1</v>
      </c>
      <c r="D1846" s="103" t="str">
        <f>IF($B1846="Unknown","",IF($B1846="","",IF(VALUE(LEFT($B1846,4))&lt;Calc!$J$2,"ANTIQUE","")))</f>
        <v/>
      </c>
      <c r="E1846" s="72" t="s">
        <v>21</v>
      </c>
      <c r="F1846" s="121"/>
      <c r="G1846" s="121"/>
      <c r="H1846" s="62" t="str">
        <f t="shared" si="197"/>
        <v>Japonica</v>
      </c>
      <c r="I1846" s="18">
        <f t="shared" si="198"/>
        <v>0</v>
      </c>
      <c r="J1846" s="18">
        <f t="shared" si="199"/>
        <v>0</v>
      </c>
      <c r="K1846" s="18">
        <f t="shared" si="200"/>
        <v>0</v>
      </c>
      <c r="L1846" s="57" t="str">
        <f t="shared" si="201"/>
        <v>Lady Kay</v>
      </c>
      <c r="M1846" s="57" t="str">
        <f t="shared" si="202"/>
        <v>Lady Kay</v>
      </c>
      <c r="N1846" s="61" t="str">
        <f t="shared" si="196"/>
        <v>Lady Kay</v>
      </c>
    </row>
    <row r="1847" spans="1:14" ht="25.15" customHeight="1" x14ac:dyDescent="0.2">
      <c r="A1847" s="70" t="s">
        <v>1508</v>
      </c>
      <c r="B1847" s="71">
        <v>1972</v>
      </c>
      <c r="C1847" s="68" t="str">
        <f>IF(ISERROR(VLOOKUP(IF(RIGHT($A1847,1)=")",LEFT($A1847,FIND(" (",$A1847)-1),$A1847),[1]ACCS!$B$2:$B$5003, 1, FALSE)), "","1")</f>
        <v>1</v>
      </c>
      <c r="D1847" s="103" t="str">
        <f>IF($B1847="Unknown","",IF($B1847="","",IF(VALUE(LEFT($B1847,4))&lt;Calc!$J$2,"ANTIQUE","")))</f>
        <v/>
      </c>
      <c r="E1847" s="72" t="s">
        <v>21</v>
      </c>
      <c r="F1847" s="121"/>
      <c r="G1847" s="121"/>
      <c r="H1847" s="62" t="str">
        <f t="shared" si="197"/>
        <v>Japonica</v>
      </c>
      <c r="I1847" s="18">
        <f t="shared" si="198"/>
        <v>0</v>
      </c>
      <c r="J1847" s="18">
        <f t="shared" si="199"/>
        <v>0</v>
      </c>
      <c r="K1847" s="18">
        <f t="shared" si="200"/>
        <v>0</v>
      </c>
      <c r="L1847" s="57" t="str">
        <f t="shared" si="201"/>
        <v>Lady Laura</v>
      </c>
      <c r="M1847" s="57" t="str">
        <f t="shared" si="202"/>
        <v>Lady Laura</v>
      </c>
      <c r="N1847" s="61" t="str">
        <f t="shared" si="196"/>
        <v>Lady Laura</v>
      </c>
    </row>
    <row r="1848" spans="1:14" ht="25.15" customHeight="1" x14ac:dyDescent="0.2">
      <c r="A1848" s="70" t="s">
        <v>2927</v>
      </c>
      <c r="B1848" s="71">
        <v>1983</v>
      </c>
      <c r="C1848" s="68" t="str">
        <f>IF(ISERROR(VLOOKUP(IF(RIGHT($A1848,1)=")",LEFT($A1848,FIND(" (",$A1848)-1),$A1848),[1]ACCS!$B$2:$B$5003, 1, FALSE)), "","1")</f>
        <v>1</v>
      </c>
      <c r="D1848" s="103" t="str">
        <f>IF($B1848="Unknown","",IF($B1848="","",IF(VALUE(LEFT($B1848,4))&lt;Calc!$J$2,"ANTIQUE","")))</f>
        <v/>
      </c>
      <c r="E1848" s="72" t="s">
        <v>21</v>
      </c>
      <c r="F1848" s="121"/>
      <c r="G1848" s="121"/>
      <c r="H1848" s="62" t="str">
        <f t="shared" si="197"/>
        <v>Japonica</v>
      </c>
      <c r="I1848" s="18">
        <f t="shared" si="198"/>
        <v>0</v>
      </c>
      <c r="J1848" s="18">
        <f t="shared" si="199"/>
        <v>0</v>
      </c>
      <c r="K1848" s="18">
        <f t="shared" si="200"/>
        <v>0</v>
      </c>
      <c r="L1848" s="57" t="str">
        <f t="shared" si="201"/>
        <v>Lady Laura Red</v>
      </c>
      <c r="M1848" s="57" t="str">
        <f t="shared" si="202"/>
        <v>Lady Laura Red</v>
      </c>
      <c r="N1848" s="61" t="str">
        <f t="shared" ref="N1848:N1911" si="203">IF(ISNUMBER(SEARCH("See",$M1848)),$M1848,IF(ISNUMBER(SEARCH("(",$M1848)),LEFT($M1848,SEARCH("(",$M1848)-2),$M1848))</f>
        <v>Lady Laura Red</v>
      </c>
    </row>
    <row r="1849" spans="1:14" ht="25.15" customHeight="1" x14ac:dyDescent="0.2">
      <c r="A1849" s="74" t="s">
        <v>3095</v>
      </c>
      <c r="B1849" s="71">
        <v>2022</v>
      </c>
      <c r="C1849" s="68" t="str">
        <f>IF(ISERROR(VLOOKUP(IF(RIGHT($A1849,1)=")",LEFT($A1849,FIND(" (",$A1849)-1),$A1849),[1]ACCS!$B$2:$B$5003, 1, FALSE)), "","1")</f>
        <v/>
      </c>
      <c r="D1849" s="103" t="str">
        <f>IF($B1849="Unknown","",IF($B1849="","",IF(VALUE(LEFT($B1849,4))&lt;Calc!$J$2,"ANTIQUE","")))</f>
        <v/>
      </c>
      <c r="E1849" s="72" t="s">
        <v>24</v>
      </c>
      <c r="F1849" s="121"/>
      <c r="G1849" s="121"/>
      <c r="H1849" s="62" t="str">
        <f t="shared" si="197"/>
        <v>Japonica</v>
      </c>
      <c r="I1849" s="18">
        <f t="shared" si="198"/>
        <v>0</v>
      </c>
      <c r="J1849" s="18">
        <f t="shared" si="199"/>
        <v>0</v>
      </c>
      <c r="K1849" s="18">
        <f t="shared" si="200"/>
        <v>0</v>
      </c>
      <c r="L1849" s="57" t="str">
        <f t="shared" si="201"/>
        <v>Lady Lavender</v>
      </c>
      <c r="M1849" s="57" t="str">
        <f t="shared" si="202"/>
        <v>Lady Lavender</v>
      </c>
      <c r="N1849" s="61" t="str">
        <f t="shared" si="203"/>
        <v>Lady Lavender</v>
      </c>
    </row>
    <row r="1850" spans="1:14" ht="25.15" customHeight="1" x14ac:dyDescent="0.2">
      <c r="A1850" s="70" t="s">
        <v>1509</v>
      </c>
      <c r="B1850" s="71">
        <v>1966</v>
      </c>
      <c r="C1850" s="68" t="str">
        <f>IF(ISERROR(VLOOKUP(IF(RIGHT($A1850,1)=")",LEFT($A1850,FIND(" (",$A1850)-1),$A1850),[1]ACCS!$B$2:$B$5003, 1, FALSE)), "","1")</f>
        <v>1</v>
      </c>
      <c r="D1850" s="103" t="str">
        <f>IF($B1850="Unknown","",IF($B1850="","",IF(VALUE(LEFT($B1850,4))&lt;Calc!$J$2,"ANTIQUE","")))</f>
        <v/>
      </c>
      <c r="E1850" s="72" t="s">
        <v>24</v>
      </c>
      <c r="F1850" s="121"/>
      <c r="G1850" s="121"/>
      <c r="H1850" s="62" t="str">
        <f t="shared" si="197"/>
        <v>NRH</v>
      </c>
      <c r="I1850" s="18">
        <f t="shared" si="198"/>
        <v>2</v>
      </c>
      <c r="J1850" s="18">
        <f t="shared" si="199"/>
        <v>0</v>
      </c>
      <c r="K1850" s="18">
        <f t="shared" si="200"/>
        <v>0</v>
      </c>
      <c r="L1850" s="57" t="str">
        <f t="shared" si="201"/>
        <v>Lady Lee</v>
      </c>
      <c r="M1850" s="57" t="str">
        <f t="shared" si="202"/>
        <v>Lady Lee</v>
      </c>
      <c r="N1850" s="61" t="str">
        <f t="shared" si="203"/>
        <v>Lady Lee</v>
      </c>
    </row>
    <row r="1851" spans="1:14" ht="25.15" customHeight="1" x14ac:dyDescent="0.2">
      <c r="A1851" s="70" t="s">
        <v>3381</v>
      </c>
      <c r="B1851" s="71">
        <v>1898</v>
      </c>
      <c r="C1851" s="68" t="str">
        <f>IF(ISERROR(VLOOKUP(IF(RIGHT($A1851,1)=")",LEFT($A1851,FIND(" (",$A1851)-1),$A1851),[1]ACCS!$B$2:$B$5003, 1, FALSE)), "","1")</f>
        <v>1</v>
      </c>
      <c r="D1851" s="103" t="str">
        <f>IF($B1851="Unknown","",IF($B1851="","",IF(VALUE(LEFT($B1851,4))&lt;Calc!$J$2,"ANTIQUE","")))</f>
        <v>ANTIQUE</v>
      </c>
      <c r="E1851" s="72" t="s">
        <v>24</v>
      </c>
      <c r="F1851" s="121"/>
      <c r="G1851" s="121"/>
      <c r="H1851" s="62" t="str">
        <f t="shared" si="197"/>
        <v>Japonica</v>
      </c>
      <c r="I1851" s="18">
        <f t="shared" si="198"/>
        <v>0</v>
      </c>
      <c r="J1851" s="18">
        <f t="shared" si="199"/>
        <v>0</v>
      </c>
      <c r="K1851" s="18">
        <f t="shared" si="200"/>
        <v>0</v>
      </c>
      <c r="L1851" s="57" t="str">
        <f t="shared" si="201"/>
        <v>Lady Loch (Eward Billing,Pink Lady)</v>
      </c>
      <c r="M1851" s="57" t="str">
        <f t="shared" si="202"/>
        <v>Lady Loch (Eward Billing,Pink Lady)</v>
      </c>
      <c r="N1851" s="61" t="str">
        <f t="shared" si="203"/>
        <v>Lady Loch</v>
      </c>
    </row>
    <row r="1852" spans="1:14" ht="25.15" customHeight="1" x14ac:dyDescent="0.2">
      <c r="A1852" s="70" t="s">
        <v>1510</v>
      </c>
      <c r="B1852" s="71">
        <v>1960</v>
      </c>
      <c r="C1852" s="68" t="str">
        <f>IF(ISERROR(VLOOKUP(IF(RIGHT($A1852,1)=")",LEFT($A1852,FIND(" (",$A1852)-1),$A1852),[1]ACCS!$B$2:$B$5003, 1, FALSE)), "","1")</f>
        <v>1</v>
      </c>
      <c r="D1852" s="103" t="str">
        <f>IF($B1852="Unknown","",IF($B1852="","",IF(VALUE(LEFT($B1852,4))&lt;Calc!$J$2,"ANTIQUE","")))</f>
        <v/>
      </c>
      <c r="E1852" s="72" t="s">
        <v>37</v>
      </c>
      <c r="F1852" s="121"/>
      <c r="G1852" s="121"/>
      <c r="H1852" s="62" t="str">
        <f t="shared" si="197"/>
        <v>Japonica</v>
      </c>
      <c r="I1852" s="18">
        <f t="shared" si="198"/>
        <v>0</v>
      </c>
      <c r="J1852" s="18">
        <f t="shared" si="199"/>
        <v>0</v>
      </c>
      <c r="K1852" s="18">
        <f t="shared" si="200"/>
        <v>0</v>
      </c>
      <c r="L1852" s="57" t="str">
        <f t="shared" si="201"/>
        <v>Lady Macon</v>
      </c>
      <c r="M1852" s="57" t="str">
        <f t="shared" si="202"/>
        <v>Lady Macon</v>
      </c>
      <c r="N1852" s="61" t="str">
        <f t="shared" si="203"/>
        <v>Lady Macon</v>
      </c>
    </row>
    <row r="1853" spans="1:14" ht="25.15" customHeight="1" x14ac:dyDescent="0.2">
      <c r="A1853" s="70" t="s">
        <v>3382</v>
      </c>
      <c r="B1853" s="71">
        <v>1896</v>
      </c>
      <c r="C1853" s="68" t="str">
        <f>IF(ISERROR(VLOOKUP(IF(RIGHT($A1853,1)=")",LEFT($A1853,FIND(" (",$A1853)-1),$A1853),[1]ACCS!$B$2:$B$5003, 1, FALSE)), "","1")</f>
        <v/>
      </c>
      <c r="D1853" s="103" t="str">
        <f>IF($B1853="Unknown","",IF($B1853="","",IF(VALUE(LEFT($B1853,4))&lt;Calc!$J$2,"ANTIQUE","")))</f>
        <v>ANTIQUE</v>
      </c>
      <c r="E1853" s="72" t="s">
        <v>24</v>
      </c>
      <c r="F1853" s="121"/>
      <c r="G1853" s="121"/>
      <c r="H1853" s="62" t="str">
        <f t="shared" ref="H1853:H1916" si="204">IF($A1853="","",IF($I1853=0,"Japonica",IF($I1853=1,"Reticulata",IF($I1853=2,"NRH",IF($I1853=3,"Sasanqua",IF($I1853=4,"Hiemalis",IF($I1853=5,"Vernalis",IF($I1853=6,"Japonica [Higo]","Specie"))))))))</f>
        <v>Japonica</v>
      </c>
      <c r="I1853" s="18">
        <f t="shared" ref="I1853:I1916" si="205">IF(NOT(ISERROR(SEARCH("(R)",$A1853))),1,IF(NOT(ISERROR(SEARCH("(H)",$A1853))),2,IF(NOT(ISERROR(SEARCH("(Sasanqua)",$A1853))),3,IF(NOT(ISERROR(SEARCH("(Hiemalis)",$A1853))),4,IF(NOT(ISERROR(SEARCH("(Vernalis)",$A1853))),5,IF(NOT(ISERROR(SEARCH("(Higo)",$A1853))),6,))))))+$J1853+K1853</f>
        <v>0</v>
      </c>
      <c r="J1853" s="18">
        <f t="shared" ref="J1853:J1916" si="206">IF(NOT(ISERROR(SEARCH("(Rusticana)",$A1853))),7,IF(NOT(ISERROR(SEARCH("(Wabisuke)",$A1853))),8,IF(NOT(ISERROR(SEARCH("(Edithae)",$A1853))),9,IF(NOT(ISERROR(SEARCH("(Oleifera)",$A1853))),10,IF(NOT(ISERROR(SEARCH("(Saluenensis)",$A1853))),11,0)))))</f>
        <v>0</v>
      </c>
      <c r="K1853" s="18">
        <f t="shared" ref="K1853:K1916" si="207">IF(NOT(ISERROR(SEARCH("(Pitardii)",$A1853))),12,IF(NOT(ISERROR(SEARCH("(Specie)",$A1853))),13,0))</f>
        <v>0</v>
      </c>
      <c r="L1853" s="57" t="str">
        <f t="shared" ref="L1853:L1916" si="208">SUBSTITUTE(SUBSTITUTE(SUBSTITUTE(SUBSTITUTE(SUBSTITUTE(SUBSTITUTE(SUBSTITUTE(SUBSTITUTE(A1853," (A)","")," (R)","")," (H)","")," (Sasanqua)","")," (Hiemalis)","")," (Vernalis)","")," (Rusticana)",""),"(Wabisuke)","")</f>
        <v>Lady Marion (See Kumasaka)</v>
      </c>
      <c r="M1853" s="57" t="str">
        <f t="shared" ref="M1853:M1916" si="209">SUBSTITUTE(SUBSTITUTE(SUBSTITUTE(SUBSTITUTE(SUBSTITUTE($L1853," (Edithae)","")," (Oleifera)","")," (Saluenensis)","")," (Specie)","")," (Pitardii)","")</f>
        <v>Lady Marion (See Kumasaka)</v>
      </c>
      <c r="N1853" s="61" t="str">
        <f t="shared" si="203"/>
        <v>Lady Marion (See Kumasaka)</v>
      </c>
    </row>
    <row r="1854" spans="1:14" ht="25.15" customHeight="1" x14ac:dyDescent="0.2">
      <c r="A1854" s="70" t="s">
        <v>3383</v>
      </c>
      <c r="B1854" s="71">
        <v>1840</v>
      </c>
      <c r="C1854" s="68" t="str">
        <f>IF(ISERROR(VLOOKUP(IF(RIGHT($A1854,1)=")",LEFT($A1854,FIND(" (",$A1854)-1),$A1854),[1]ACCS!$B$2:$B$5003, 1, FALSE)), "","1")</f>
        <v>1</v>
      </c>
      <c r="D1854" s="103" t="str">
        <f>IF($B1854="Unknown","",IF($B1854="","",IF(VALUE(LEFT($B1854,4))&lt;Calc!$J$2,"ANTIQUE","")))</f>
        <v>ANTIQUE</v>
      </c>
      <c r="E1854" s="72" t="s">
        <v>37</v>
      </c>
      <c r="F1854" s="121"/>
      <c r="G1854" s="121"/>
      <c r="H1854" s="62" t="str">
        <f t="shared" si="204"/>
        <v>Japonica</v>
      </c>
      <c r="I1854" s="18">
        <f t="shared" si="205"/>
        <v>0</v>
      </c>
      <c r="J1854" s="18">
        <f t="shared" si="206"/>
        <v>0</v>
      </c>
      <c r="K1854" s="18">
        <f t="shared" si="207"/>
        <v>0</v>
      </c>
      <c r="L1854" s="57" t="str">
        <f t="shared" si="208"/>
        <v>Lady Mary Cromartie</v>
      </c>
      <c r="M1854" s="57" t="str">
        <f t="shared" si="209"/>
        <v>Lady Mary Cromartie</v>
      </c>
      <c r="N1854" s="61" t="str">
        <f t="shared" si="203"/>
        <v>Lady Mary Cromartie</v>
      </c>
    </row>
    <row r="1855" spans="1:14" ht="25.15" customHeight="1" x14ac:dyDescent="0.2">
      <c r="A1855" s="70" t="s">
        <v>3384</v>
      </c>
      <c r="B1855" s="71">
        <v>1848</v>
      </c>
      <c r="C1855" s="68" t="str">
        <f>IF(ISERROR(VLOOKUP(IF(RIGHT($A1855,1)=")",LEFT($A1855,FIND(" (",$A1855)-1),$A1855),[1]ACCS!$B$2:$B$5003, 1, FALSE)), "","1")</f>
        <v/>
      </c>
      <c r="D1855" s="103" t="str">
        <f>IF($B1855="Unknown","",IF($B1855="","",IF(VALUE(LEFT($B1855,4))&lt;Calc!$J$2,"ANTIQUE","")))</f>
        <v>ANTIQUE</v>
      </c>
      <c r="E1855" s="72" t="s">
        <v>24</v>
      </c>
      <c r="F1855" s="121"/>
      <c r="G1855" s="121"/>
      <c r="H1855" s="62" t="str">
        <f t="shared" si="204"/>
        <v>Japonica</v>
      </c>
      <c r="I1855" s="18">
        <f t="shared" si="205"/>
        <v>0</v>
      </c>
      <c r="J1855" s="18">
        <f t="shared" si="206"/>
        <v>0</v>
      </c>
      <c r="K1855" s="18">
        <f t="shared" si="207"/>
        <v>0</v>
      </c>
      <c r="L1855" s="57" t="str">
        <f t="shared" si="208"/>
        <v>Lady Mulberry (See H. A. Downing)</v>
      </c>
      <c r="M1855" s="57" t="str">
        <f t="shared" si="209"/>
        <v>Lady Mulberry (See H. A. Downing)</v>
      </c>
      <c r="N1855" s="61" t="str">
        <f t="shared" si="203"/>
        <v>Lady Mulberry (See H. A. Downing)</v>
      </c>
    </row>
    <row r="1856" spans="1:14" ht="25.15" customHeight="1" x14ac:dyDescent="0.2">
      <c r="A1856" s="70" t="s">
        <v>1511</v>
      </c>
      <c r="B1856" s="71">
        <v>1900</v>
      </c>
      <c r="C1856" s="68" t="str">
        <f>IF(ISERROR(VLOOKUP(IF(RIGHT($A1856,1)=")",LEFT($A1856,FIND(" (",$A1856)-1),$A1856),[1]ACCS!$B$2:$B$5003, 1, FALSE)), "","1")</f>
        <v>1</v>
      </c>
      <c r="D1856" s="103" t="str">
        <f>IF($B1856="Unknown","",IF($B1856="","",IF(VALUE(LEFT($B1856,4))&lt;Calc!$J$2,"ANTIQUE","")))</f>
        <v/>
      </c>
      <c r="E1856" s="72" t="s">
        <v>24</v>
      </c>
      <c r="F1856" s="121" t="s">
        <v>5</v>
      </c>
      <c r="G1856" s="121"/>
      <c r="H1856" s="62" t="str">
        <f t="shared" si="204"/>
        <v>Japonica</v>
      </c>
      <c r="I1856" s="18">
        <f t="shared" si="205"/>
        <v>0</v>
      </c>
      <c r="J1856" s="18">
        <f t="shared" si="206"/>
        <v>0</v>
      </c>
      <c r="K1856" s="18">
        <f t="shared" si="207"/>
        <v>0</v>
      </c>
      <c r="L1856" s="57" t="str">
        <f t="shared" si="208"/>
        <v>Lady of the Lake</v>
      </c>
      <c r="M1856" s="57" t="str">
        <f t="shared" si="209"/>
        <v>Lady of the Lake</v>
      </c>
      <c r="N1856" s="61" t="str">
        <f t="shared" si="203"/>
        <v>Lady of the Lake</v>
      </c>
    </row>
    <row r="1857" spans="1:14" ht="25.15" customHeight="1" x14ac:dyDescent="0.2">
      <c r="A1857" s="70" t="s">
        <v>1512</v>
      </c>
      <c r="B1857" s="71">
        <v>1996</v>
      </c>
      <c r="C1857" s="68" t="str">
        <f>IF(ISERROR(VLOOKUP(IF(RIGHT($A1857,1)=")",LEFT($A1857,FIND(" (",$A1857)-1),$A1857),[1]ACCS!$B$2:$B$5003, 1, FALSE)), "","1")</f>
        <v>1</v>
      </c>
      <c r="D1857" s="103" t="str">
        <f>IF($B1857="Unknown","",IF($B1857="","",IF(VALUE(LEFT($B1857,4))&lt;Calc!$J$2,"ANTIQUE","")))</f>
        <v/>
      </c>
      <c r="E1857" s="72" t="s">
        <v>37</v>
      </c>
      <c r="F1857" s="121"/>
      <c r="G1857" s="121"/>
      <c r="H1857" s="62" t="str">
        <f t="shared" si="204"/>
        <v>Reticulata</v>
      </c>
      <c r="I1857" s="18">
        <f t="shared" si="205"/>
        <v>1</v>
      </c>
      <c r="J1857" s="18">
        <f t="shared" si="206"/>
        <v>0</v>
      </c>
      <c r="K1857" s="18">
        <f t="shared" si="207"/>
        <v>0</v>
      </c>
      <c r="L1857" s="57" t="str">
        <f t="shared" si="208"/>
        <v>Lady Pamela</v>
      </c>
      <c r="M1857" s="57" t="str">
        <f t="shared" si="209"/>
        <v>Lady Pamela</v>
      </c>
      <c r="N1857" s="61" t="str">
        <f t="shared" si="203"/>
        <v>Lady Pamela</v>
      </c>
    </row>
    <row r="1858" spans="1:14" ht="25.15" customHeight="1" x14ac:dyDescent="0.2">
      <c r="A1858" s="70" t="s">
        <v>1513</v>
      </c>
      <c r="B1858" s="71">
        <v>2009</v>
      </c>
      <c r="C1858" s="68" t="str">
        <f>IF(ISERROR(VLOOKUP(IF(RIGHT($A1858,1)=")",LEFT($A1858,FIND(" (",$A1858)-1),$A1858),[1]ACCS!$B$2:$B$5003, 1, FALSE)), "","1")</f>
        <v>1</v>
      </c>
      <c r="D1858" s="103" t="str">
        <f>IF($B1858="Unknown","",IF($B1858="","",IF(VALUE(LEFT($B1858,4))&lt;Calc!$J$2,"ANTIQUE","")))</f>
        <v/>
      </c>
      <c r="E1858" s="72" t="s">
        <v>24</v>
      </c>
      <c r="F1858" s="121"/>
      <c r="G1858" s="121"/>
      <c r="H1858" s="62" t="str">
        <f t="shared" si="204"/>
        <v>Reticulata</v>
      </c>
      <c r="I1858" s="18">
        <f t="shared" si="205"/>
        <v>1</v>
      </c>
      <c r="J1858" s="18">
        <f t="shared" si="206"/>
        <v>0</v>
      </c>
      <c r="K1858" s="18">
        <f t="shared" si="207"/>
        <v>0</v>
      </c>
      <c r="L1858" s="57" t="str">
        <f t="shared" si="208"/>
        <v>Lady Ruth Ritter</v>
      </c>
      <c r="M1858" s="57" t="str">
        <f t="shared" si="209"/>
        <v>Lady Ruth Ritter</v>
      </c>
      <c r="N1858" s="61" t="str">
        <f t="shared" si="203"/>
        <v>Lady Ruth Ritter</v>
      </c>
    </row>
    <row r="1859" spans="1:14" ht="25.15" customHeight="1" x14ac:dyDescent="0.2">
      <c r="A1859" s="70" t="s">
        <v>3385</v>
      </c>
      <c r="B1859" s="71">
        <v>1887</v>
      </c>
      <c r="C1859" s="68" t="str">
        <f>IF(ISERROR(VLOOKUP(IF(RIGHT($A1859,1)=")",LEFT($A1859,FIND(" (",$A1859)-1),$A1859),[1]ACCS!$B$2:$B$5003, 1, FALSE)), "","1")</f>
        <v>1</v>
      </c>
      <c r="D1859" s="103" t="str">
        <f>IF($B1859="Unknown","",IF($B1859="","",IF(VALUE(LEFT($B1859,4))&lt;Calc!$J$2,"ANTIQUE","")))</f>
        <v>ANTIQUE</v>
      </c>
      <c r="E1859" s="72" t="s">
        <v>24</v>
      </c>
      <c r="F1859" s="121"/>
      <c r="G1859" s="121"/>
      <c r="H1859" s="62" t="str">
        <f t="shared" si="204"/>
        <v>Japonica</v>
      </c>
      <c r="I1859" s="18">
        <f t="shared" si="205"/>
        <v>0</v>
      </c>
      <c r="J1859" s="18">
        <f t="shared" si="206"/>
        <v>0</v>
      </c>
      <c r="K1859" s="18">
        <f t="shared" si="207"/>
        <v>0</v>
      </c>
      <c r="L1859" s="57" t="str">
        <f t="shared" si="208"/>
        <v>Lady Vansittart (Edonishiki, Lady Vansittart Var.)</v>
      </c>
      <c r="M1859" s="57" t="str">
        <f t="shared" si="209"/>
        <v>Lady Vansittart (Edonishiki, Lady Vansittart Var.)</v>
      </c>
      <c r="N1859" s="61" t="str">
        <f t="shared" si="203"/>
        <v>Lady Vansittart</v>
      </c>
    </row>
    <row r="1860" spans="1:14" ht="25.15" customHeight="1" x14ac:dyDescent="0.2">
      <c r="A1860" s="70" t="s">
        <v>1514</v>
      </c>
      <c r="B1860" s="71">
        <v>1959</v>
      </c>
      <c r="C1860" s="68" t="str">
        <f>IF(ISERROR(VLOOKUP(IF(RIGHT($A1860,1)=")",LEFT($A1860,FIND(" (",$A1860)-1),$A1860),[1]ACCS!$B$2:$B$5003, 1, FALSE)), "","1")</f>
        <v/>
      </c>
      <c r="D1860" s="103" t="str">
        <f>IF($B1860="Unknown","",IF($B1860="","",IF(VALUE(LEFT($B1860,4))&lt;Calc!$J$2,"ANTIQUE","")))</f>
        <v/>
      </c>
      <c r="E1860" s="72" t="s">
        <v>24</v>
      </c>
      <c r="F1860" s="121"/>
      <c r="G1860" s="121"/>
      <c r="H1860" s="62" t="str">
        <f t="shared" si="204"/>
        <v>Japonica</v>
      </c>
      <c r="I1860" s="18">
        <f t="shared" si="205"/>
        <v>0</v>
      </c>
      <c r="J1860" s="18">
        <f t="shared" si="206"/>
        <v>0</v>
      </c>
      <c r="K1860" s="18">
        <f t="shared" si="207"/>
        <v>0</v>
      </c>
      <c r="L1860" s="57" t="str">
        <f t="shared" si="208"/>
        <v>Lady Vansittart Blush</v>
      </c>
      <c r="M1860" s="57" t="str">
        <f t="shared" si="209"/>
        <v>Lady Vansittart Blush</v>
      </c>
      <c r="N1860" s="61" t="str">
        <f t="shared" si="203"/>
        <v>Lady Vansittart Blush</v>
      </c>
    </row>
    <row r="1861" spans="1:14" ht="25.15" customHeight="1" x14ac:dyDescent="0.2">
      <c r="A1861" s="70" t="s">
        <v>3386</v>
      </c>
      <c r="B1861" s="71">
        <v>1887</v>
      </c>
      <c r="C1861" s="68" t="str">
        <f>IF(ISERROR(VLOOKUP(IF(RIGHT($A1861,1)=")",LEFT($A1861,FIND(" (",$A1861)-1),$A1861),[1]ACCS!$B$2:$B$5003, 1, FALSE)), "","1")</f>
        <v/>
      </c>
      <c r="D1861" s="103" t="str">
        <f>IF($B1861="Unknown","",IF($B1861="","",IF(VALUE(LEFT($B1861,4))&lt;Calc!$J$2,"ANTIQUE","")))</f>
        <v>ANTIQUE</v>
      </c>
      <c r="E1861" s="72" t="s">
        <v>24</v>
      </c>
      <c r="F1861" s="121"/>
      <c r="G1861" s="121"/>
      <c r="H1861" s="62" t="str">
        <f t="shared" si="204"/>
        <v>Japonica</v>
      </c>
      <c r="I1861" s="18">
        <f t="shared" si="205"/>
        <v>0</v>
      </c>
      <c r="J1861" s="18">
        <f t="shared" si="206"/>
        <v>0</v>
      </c>
      <c r="K1861" s="18">
        <f t="shared" si="207"/>
        <v>0</v>
      </c>
      <c r="L1861" s="57" t="str">
        <f t="shared" si="208"/>
        <v>Lady Vansittart Pink (See Lady Vansittart Red)</v>
      </c>
      <c r="M1861" s="57" t="str">
        <f t="shared" si="209"/>
        <v>Lady Vansittart Pink (See Lady Vansittart Red)</v>
      </c>
      <c r="N1861" s="61" t="str">
        <f t="shared" si="203"/>
        <v>Lady Vansittart Pink (See Lady Vansittart Red)</v>
      </c>
    </row>
    <row r="1862" spans="1:14" ht="25.15" customHeight="1" x14ac:dyDescent="0.2">
      <c r="A1862" s="70" t="s">
        <v>3387</v>
      </c>
      <c r="B1862" s="71">
        <v>1887</v>
      </c>
      <c r="C1862" s="68" t="str">
        <f>IF(ISERROR(VLOOKUP(IF(RIGHT($A1862,1)=")",LEFT($A1862,FIND(" (",$A1862)-1),$A1862),[1]ACCS!$B$2:$B$5003, 1, FALSE)), "","1")</f>
        <v>1</v>
      </c>
      <c r="D1862" s="103" t="str">
        <f>IF($B1862="Unknown","",IF($B1862="","",IF(VALUE(LEFT($B1862,4))&lt;Calc!$J$2,"ANTIQUE","")))</f>
        <v>ANTIQUE</v>
      </c>
      <c r="E1862" s="72" t="s">
        <v>24</v>
      </c>
      <c r="F1862" s="121"/>
      <c r="G1862" s="121"/>
      <c r="H1862" s="62" t="str">
        <f t="shared" si="204"/>
        <v>Japonica</v>
      </c>
      <c r="I1862" s="18">
        <f t="shared" si="205"/>
        <v>0</v>
      </c>
      <c r="J1862" s="18">
        <f t="shared" si="206"/>
        <v>0</v>
      </c>
      <c r="K1862" s="18">
        <f t="shared" si="207"/>
        <v>0</v>
      </c>
      <c r="L1862" s="57" t="str">
        <f t="shared" si="208"/>
        <v>Lady Vansittart Red (Lady Vansittart Pink)</v>
      </c>
      <c r="M1862" s="57" t="str">
        <f t="shared" si="209"/>
        <v>Lady Vansittart Red (Lady Vansittart Pink)</v>
      </c>
      <c r="N1862" s="61" t="str">
        <f t="shared" si="203"/>
        <v>Lady Vansittart Red</v>
      </c>
    </row>
    <row r="1863" spans="1:14" ht="25.15" customHeight="1" x14ac:dyDescent="0.2">
      <c r="A1863" s="70" t="s">
        <v>1515</v>
      </c>
      <c r="B1863" s="71">
        <v>1983</v>
      </c>
      <c r="C1863" s="68" t="str">
        <f>IF(ISERROR(VLOOKUP(IF(RIGHT($A1863,1)=")",LEFT($A1863,FIND(" (",$A1863)-1),$A1863),[1]ACCS!$B$2:$B$5003, 1, FALSE)), "","1")</f>
        <v>1</v>
      </c>
      <c r="D1863" s="103" t="str">
        <f>IF($B1863="Unknown","",IF($B1863="","",IF(VALUE(LEFT($B1863,4))&lt;Calc!$J$2,"ANTIQUE","")))</f>
        <v/>
      </c>
      <c r="E1863" s="72" t="s">
        <v>29</v>
      </c>
      <c r="F1863" s="121"/>
      <c r="G1863" s="121"/>
      <c r="H1863" s="62" t="str">
        <f t="shared" si="204"/>
        <v>Reticulata</v>
      </c>
      <c r="I1863" s="18">
        <f t="shared" si="205"/>
        <v>1</v>
      </c>
      <c r="J1863" s="18">
        <f t="shared" si="206"/>
        <v>0</v>
      </c>
      <c r="K1863" s="18">
        <f t="shared" si="207"/>
        <v>0</v>
      </c>
      <c r="L1863" s="57" t="str">
        <f t="shared" si="208"/>
        <v>Lafayette Beauty</v>
      </c>
      <c r="M1863" s="57" t="str">
        <f t="shared" si="209"/>
        <v>Lafayette Beauty</v>
      </c>
      <c r="N1863" s="61" t="str">
        <f t="shared" si="203"/>
        <v>Lafayette Beauty</v>
      </c>
    </row>
    <row r="1864" spans="1:14" ht="25.15" customHeight="1" x14ac:dyDescent="0.2">
      <c r="A1864" s="70" t="s">
        <v>1516</v>
      </c>
      <c r="B1864" s="71">
        <v>1962</v>
      </c>
      <c r="C1864" s="68" t="str">
        <f>IF(ISERROR(VLOOKUP(IF(RIGHT($A1864,1)=")",LEFT($A1864,FIND(" (",$A1864)-1),$A1864),[1]ACCS!$B$2:$B$5003, 1, FALSE)), "","1")</f>
        <v/>
      </c>
      <c r="D1864" s="103" t="str">
        <f>IF($B1864="Unknown","",IF($B1864="","",IF(VALUE(LEFT($B1864,4))&lt;Calc!$J$2,"ANTIQUE","")))</f>
        <v/>
      </c>
      <c r="E1864" s="72" t="s">
        <v>37</v>
      </c>
      <c r="F1864" s="121"/>
      <c r="G1864" s="121" t="s">
        <v>26</v>
      </c>
      <c r="H1864" s="62" t="str">
        <f t="shared" si="204"/>
        <v>Japonica</v>
      </c>
      <c r="I1864" s="18">
        <f t="shared" si="205"/>
        <v>0</v>
      </c>
      <c r="J1864" s="18">
        <f t="shared" si="206"/>
        <v>0</v>
      </c>
      <c r="K1864" s="18">
        <f t="shared" si="207"/>
        <v>0</v>
      </c>
      <c r="L1864" s="57" t="str">
        <f t="shared" si="208"/>
        <v>Lafe Alewine</v>
      </c>
      <c r="M1864" s="57" t="str">
        <f t="shared" si="209"/>
        <v>Lafe Alewine</v>
      </c>
      <c r="N1864" s="61" t="str">
        <f t="shared" si="203"/>
        <v>Lafe Alewine</v>
      </c>
    </row>
    <row r="1865" spans="1:14" ht="25.15" customHeight="1" x14ac:dyDescent="0.2">
      <c r="A1865" s="70" t="s">
        <v>1517</v>
      </c>
      <c r="B1865" s="71">
        <v>2012</v>
      </c>
      <c r="C1865" s="68" t="str">
        <f>IF(ISERROR(VLOOKUP(IF(RIGHT($A1865,1)=")",LEFT($A1865,FIND(" (",$A1865)-1),$A1865),[1]ACCS!$B$2:$B$5003, 1, FALSE)), "","1")</f>
        <v>1</v>
      </c>
      <c r="D1865" s="103" t="str">
        <f>IF($B1865="Unknown","",IF($B1865="","",IF(VALUE(LEFT($B1865,4))&lt;Calc!$J$2,"ANTIQUE","")))</f>
        <v/>
      </c>
      <c r="E1865" s="72" t="s">
        <v>24</v>
      </c>
      <c r="F1865" s="121"/>
      <c r="G1865" s="121" t="s">
        <v>26</v>
      </c>
      <c r="H1865" s="62" t="str">
        <f t="shared" si="204"/>
        <v>Reticulata</v>
      </c>
      <c r="I1865" s="18">
        <f t="shared" si="205"/>
        <v>1</v>
      </c>
      <c r="J1865" s="18">
        <f t="shared" si="206"/>
        <v>0</v>
      </c>
      <c r="K1865" s="18">
        <f t="shared" si="207"/>
        <v>0</v>
      </c>
      <c r="L1865" s="57" t="str">
        <f t="shared" si="208"/>
        <v>Lake Erhai Pearl (Er Lake Pearl)</v>
      </c>
      <c r="M1865" s="57" t="str">
        <f t="shared" si="209"/>
        <v>Lake Erhai Pearl (Er Lake Pearl)</v>
      </c>
      <c r="N1865" s="61" t="str">
        <f t="shared" si="203"/>
        <v>Lake Erhai Pearl</v>
      </c>
    </row>
    <row r="1866" spans="1:14" ht="25.15" customHeight="1" x14ac:dyDescent="0.2">
      <c r="A1866" s="70" t="s">
        <v>3388</v>
      </c>
      <c r="B1866" s="71">
        <v>1893</v>
      </c>
      <c r="C1866" s="68" t="str">
        <f>IF(ISERROR(VLOOKUP(IF(RIGHT($A1866,1)=")",LEFT($A1866,FIND(" (",$A1866)-1),$A1866),[1]ACCS!$B$2:$B$5003, 1, FALSE)), "","1")</f>
        <v>1</v>
      </c>
      <c r="D1866" s="103" t="str">
        <f>IF($B1866="Unknown","",IF($B1866="","",IF(VALUE(LEFT($B1866,4))&lt;Calc!$J$2,"ANTIQUE","")))</f>
        <v>ANTIQUE</v>
      </c>
      <c r="E1866" s="72" t="s">
        <v>21</v>
      </c>
      <c r="F1866" s="121"/>
      <c r="G1866" s="121" t="s">
        <v>26</v>
      </c>
      <c r="H1866" s="62" t="str">
        <f t="shared" si="204"/>
        <v>Japonica</v>
      </c>
      <c r="I1866" s="18">
        <f t="shared" si="205"/>
        <v>0</v>
      </c>
      <c r="J1866" s="18">
        <f t="shared" si="206"/>
        <v>0</v>
      </c>
      <c r="K1866" s="18">
        <f t="shared" si="207"/>
        <v>0</v>
      </c>
      <c r="L1866" s="57" t="str">
        <f t="shared" si="208"/>
        <v>Lallarook (Laurel Leaf, L'Avenire)</v>
      </c>
      <c r="M1866" s="57" t="str">
        <f t="shared" si="209"/>
        <v>Lallarook (Laurel Leaf, L'Avenire)</v>
      </c>
      <c r="N1866" s="61" t="str">
        <f t="shared" si="203"/>
        <v>Lallarook</v>
      </c>
    </row>
    <row r="1867" spans="1:14" ht="25.15" customHeight="1" x14ac:dyDescent="0.2">
      <c r="A1867" s="78" t="s">
        <v>3090</v>
      </c>
      <c r="B1867" s="71">
        <v>2021</v>
      </c>
      <c r="C1867" s="68" t="str">
        <f>IF(ISERROR(VLOOKUP(IF(RIGHT($A1867,1)=")",LEFT($A1867,FIND(" (",$A1867)-1),$A1867),[1]ACCS!$B$2:$B$5003, 1, FALSE)), "","1")</f>
        <v>1</v>
      </c>
      <c r="D1867" s="103" t="str">
        <f>IF($B1867="Unknown","",IF($B1867="","",IF(VALUE(LEFT($B1867,4))&lt;Calc!$J$2,"ANTIQUE","")))</f>
        <v/>
      </c>
      <c r="E1867" s="72" t="s">
        <v>24</v>
      </c>
      <c r="F1867" s="121"/>
      <c r="G1867" s="121"/>
      <c r="H1867" s="62" t="str">
        <f t="shared" si="204"/>
        <v>Japonica</v>
      </c>
      <c r="I1867" s="18">
        <f t="shared" si="205"/>
        <v>0</v>
      </c>
      <c r="J1867" s="18">
        <f t="shared" si="206"/>
        <v>0</v>
      </c>
      <c r="K1867" s="18">
        <f t="shared" si="207"/>
        <v>0</v>
      </c>
      <c r="L1867" s="57" t="str">
        <f t="shared" si="208"/>
        <v>Lana Butler</v>
      </c>
      <c r="M1867" s="57" t="str">
        <f t="shared" si="209"/>
        <v>Lana Butler</v>
      </c>
      <c r="N1867" s="61" t="str">
        <f t="shared" si="203"/>
        <v>Lana Butler</v>
      </c>
    </row>
    <row r="1868" spans="1:14" ht="25.15" customHeight="1" x14ac:dyDescent="0.2">
      <c r="A1868" s="70" t="s">
        <v>1518</v>
      </c>
      <c r="B1868" s="71">
        <v>2006</v>
      </c>
      <c r="C1868" s="68" t="str">
        <f>IF(ISERROR(VLOOKUP(IF(RIGHT($A1868,1)=")",LEFT($A1868,FIND(" (",$A1868)-1),$A1868),[1]ACCS!$B$2:$B$5003, 1, FALSE)), "","1")</f>
        <v>1</v>
      </c>
      <c r="D1868" s="103" t="str">
        <f>IF($B1868="Unknown","",IF($B1868="","",IF(VALUE(LEFT($B1868,4))&lt;Calc!$J$2,"ANTIQUE","")))</f>
        <v/>
      </c>
      <c r="E1868" s="72" t="s">
        <v>24</v>
      </c>
      <c r="F1868" s="121"/>
      <c r="G1868" s="121" t="s">
        <v>26</v>
      </c>
      <c r="H1868" s="62" t="str">
        <f t="shared" si="204"/>
        <v>Japonica</v>
      </c>
      <c r="I1868" s="18">
        <f t="shared" si="205"/>
        <v>0</v>
      </c>
      <c r="J1868" s="18">
        <f t="shared" si="206"/>
        <v>0</v>
      </c>
      <c r="K1868" s="18">
        <f t="shared" si="207"/>
        <v>0</v>
      </c>
      <c r="L1868" s="57" t="str">
        <f t="shared" si="208"/>
        <v>Landon Waters</v>
      </c>
      <c r="M1868" s="57" t="str">
        <f t="shared" si="209"/>
        <v>Landon Waters</v>
      </c>
      <c r="N1868" s="61" t="str">
        <f t="shared" si="203"/>
        <v>Landon Waters</v>
      </c>
    </row>
    <row r="1869" spans="1:14" ht="25.15" customHeight="1" x14ac:dyDescent="0.2">
      <c r="A1869" s="70" t="s">
        <v>1519</v>
      </c>
      <c r="B1869" s="71">
        <v>2006</v>
      </c>
      <c r="C1869" s="68" t="str">
        <f>IF(ISERROR(VLOOKUP(IF(RIGHT($A1869,1)=")",LEFT($A1869,FIND(" (",$A1869)-1),$A1869),[1]ACCS!$B$2:$B$5003, 1, FALSE)), "","1")</f>
        <v/>
      </c>
      <c r="D1869" s="103" t="str">
        <f>IF($B1869="Unknown","",IF($B1869="","",IF(VALUE(LEFT($B1869,4))&lt;Calc!$J$2,"ANTIQUE","")))</f>
        <v/>
      </c>
      <c r="E1869" s="72" t="s">
        <v>37</v>
      </c>
      <c r="F1869" s="121"/>
      <c r="G1869" s="121"/>
      <c r="H1869" s="62" t="str">
        <f t="shared" si="204"/>
        <v>Japonica</v>
      </c>
      <c r="I1869" s="18">
        <f t="shared" si="205"/>
        <v>0</v>
      </c>
      <c r="J1869" s="18">
        <f t="shared" si="206"/>
        <v>0</v>
      </c>
      <c r="K1869" s="18">
        <f t="shared" si="207"/>
        <v>0</v>
      </c>
      <c r="L1869" s="57" t="str">
        <f t="shared" si="208"/>
        <v>Lane Moss Hagaad</v>
      </c>
      <c r="M1869" s="57" t="str">
        <f t="shared" si="209"/>
        <v>Lane Moss Hagaad</v>
      </c>
      <c r="N1869" s="61" t="str">
        <f t="shared" si="203"/>
        <v>Lane Moss Hagaad</v>
      </c>
    </row>
    <row r="1870" spans="1:14" ht="25.15" customHeight="1" x14ac:dyDescent="0.2">
      <c r="A1870" s="70" t="s">
        <v>1520</v>
      </c>
      <c r="B1870" s="71">
        <v>1989</v>
      </c>
      <c r="C1870" s="68" t="str">
        <f>IF(ISERROR(VLOOKUP(IF(RIGHT($A1870,1)=")",LEFT($A1870,FIND(" (",$A1870)-1),$A1870),[1]ACCS!$B$2:$B$5003, 1, FALSE)), "","1")</f>
        <v>1</v>
      </c>
      <c r="D1870" s="103" t="str">
        <f>IF($B1870="Unknown","",IF($B1870="","",IF(VALUE(LEFT($B1870,4))&lt;Calc!$J$2,"ANTIQUE","")))</f>
        <v/>
      </c>
      <c r="E1870" s="72" t="s">
        <v>30</v>
      </c>
      <c r="F1870" s="121"/>
      <c r="G1870" s="121"/>
      <c r="H1870" s="62" t="str">
        <f t="shared" si="204"/>
        <v>Reticulata</v>
      </c>
      <c r="I1870" s="18">
        <f t="shared" si="205"/>
        <v>1</v>
      </c>
      <c r="J1870" s="18">
        <f t="shared" si="206"/>
        <v>0</v>
      </c>
      <c r="K1870" s="18">
        <f t="shared" si="207"/>
        <v>0</v>
      </c>
      <c r="L1870" s="57" t="str">
        <f t="shared" si="208"/>
        <v>Larry Piet</v>
      </c>
      <c r="M1870" s="57" t="str">
        <f t="shared" si="209"/>
        <v>Larry Piet</v>
      </c>
      <c r="N1870" s="61" t="str">
        <f t="shared" si="203"/>
        <v>Larry Piet</v>
      </c>
    </row>
    <row r="1871" spans="1:14" ht="25.15" customHeight="1" x14ac:dyDescent="0.2">
      <c r="A1871" s="70" t="s">
        <v>1521</v>
      </c>
      <c r="B1871" s="71">
        <v>1973</v>
      </c>
      <c r="C1871" s="68" t="str">
        <f>IF(ISERROR(VLOOKUP(IF(RIGHT($A1871,1)=")",LEFT($A1871,FIND(" (",$A1871)-1),$A1871),[1]ACCS!$B$2:$B$5003, 1, FALSE)), "","1")</f>
        <v>1</v>
      </c>
      <c r="D1871" s="103" t="str">
        <f>IF($B1871="Unknown","",IF($B1871="","",IF(VALUE(LEFT($B1871,4))&lt;Calc!$J$2,"ANTIQUE","")))</f>
        <v/>
      </c>
      <c r="E1871" s="72" t="s">
        <v>29</v>
      </c>
      <c r="F1871" s="121"/>
      <c r="G1871" s="121"/>
      <c r="H1871" s="62" t="str">
        <f t="shared" si="204"/>
        <v>Reticulata</v>
      </c>
      <c r="I1871" s="18">
        <f t="shared" si="205"/>
        <v>1</v>
      </c>
      <c r="J1871" s="18">
        <f t="shared" si="206"/>
        <v>0</v>
      </c>
      <c r="K1871" s="18">
        <f t="shared" si="207"/>
        <v>0</v>
      </c>
      <c r="L1871" s="57" t="str">
        <f t="shared" si="208"/>
        <v>Lasca Beauty</v>
      </c>
      <c r="M1871" s="57" t="str">
        <f t="shared" si="209"/>
        <v>Lasca Beauty</v>
      </c>
      <c r="N1871" s="61" t="str">
        <f t="shared" si="203"/>
        <v>Lasca Beauty</v>
      </c>
    </row>
    <row r="1872" spans="1:14" ht="25.15" customHeight="1" x14ac:dyDescent="0.2">
      <c r="A1872" s="70" t="s">
        <v>1522</v>
      </c>
      <c r="B1872" s="71">
        <v>1977</v>
      </c>
      <c r="C1872" s="68" t="str">
        <f>IF(ISERROR(VLOOKUP(IF(RIGHT($A1872,1)=")",LEFT($A1872,FIND(" (",$A1872)-1),$A1872),[1]ACCS!$B$2:$B$5003, 1, FALSE)), "","1")</f>
        <v>1</v>
      </c>
      <c r="D1872" s="103" t="str">
        <f>IF($B1872="Unknown","",IF($B1872="","",IF(VALUE(LEFT($B1872,4))&lt;Calc!$J$2,"ANTIQUE","")))</f>
        <v/>
      </c>
      <c r="E1872" s="72" t="s">
        <v>37</v>
      </c>
      <c r="F1872" s="121"/>
      <c r="G1872" s="121"/>
      <c r="H1872" s="62" t="str">
        <f t="shared" si="204"/>
        <v>Japonica</v>
      </c>
      <c r="I1872" s="18">
        <f t="shared" si="205"/>
        <v>0</v>
      </c>
      <c r="J1872" s="18">
        <f t="shared" si="206"/>
        <v>0</v>
      </c>
      <c r="K1872" s="18">
        <f t="shared" si="207"/>
        <v>0</v>
      </c>
      <c r="L1872" s="57" t="str">
        <f t="shared" si="208"/>
        <v>Lassie</v>
      </c>
      <c r="M1872" s="57" t="str">
        <f t="shared" si="209"/>
        <v>Lassie</v>
      </c>
      <c r="N1872" s="61" t="str">
        <f t="shared" si="203"/>
        <v>Lassie</v>
      </c>
    </row>
    <row r="1873" spans="1:14" ht="25.15" customHeight="1" x14ac:dyDescent="0.2">
      <c r="A1873" s="70" t="s">
        <v>3389</v>
      </c>
      <c r="B1873" s="71">
        <v>1884</v>
      </c>
      <c r="C1873" s="68" t="str">
        <f>IF(ISERROR(VLOOKUP(IF(RIGHT($A1873,1)=")",LEFT($A1873,FIND(" (",$A1873)-1),$A1873),[1]ACCS!$B$2:$B$5003, 1, FALSE)), "","1")</f>
        <v>1</v>
      </c>
      <c r="D1873" s="103" t="str">
        <f>IF($B1873="Unknown","",IF($B1873="","",IF(VALUE(LEFT($B1873,4))&lt;Calc!$J$2,"ANTIQUE","")))</f>
        <v>ANTIQUE</v>
      </c>
      <c r="E1873" s="72" t="s">
        <v>24</v>
      </c>
      <c r="F1873" s="121"/>
      <c r="G1873" s="121"/>
      <c r="H1873" s="62" t="str">
        <f t="shared" si="204"/>
        <v>Japonica</v>
      </c>
      <c r="I1873" s="18">
        <f t="shared" si="205"/>
        <v>0</v>
      </c>
      <c r="J1873" s="18">
        <f t="shared" si="206"/>
        <v>0</v>
      </c>
      <c r="K1873" s="18">
        <f t="shared" si="207"/>
        <v>0</v>
      </c>
      <c r="L1873" s="57" t="str">
        <f t="shared" si="208"/>
        <v>Latifolia</v>
      </c>
      <c r="M1873" s="57" t="str">
        <f t="shared" si="209"/>
        <v>Latifolia</v>
      </c>
      <c r="N1873" s="61" t="str">
        <f t="shared" si="203"/>
        <v>Latifolia</v>
      </c>
    </row>
    <row r="1874" spans="1:14" ht="25.15" customHeight="1" x14ac:dyDescent="0.2">
      <c r="A1874" s="70" t="s">
        <v>1523</v>
      </c>
      <c r="B1874" s="71">
        <v>2005</v>
      </c>
      <c r="C1874" s="68" t="str">
        <f>IF(ISERROR(VLOOKUP(IF(RIGHT($A1874,1)=")",LEFT($A1874,FIND(" (",$A1874)-1),$A1874),[1]ACCS!$B$2:$B$5003, 1, FALSE)), "","1")</f>
        <v>1</v>
      </c>
      <c r="D1874" s="103" t="str">
        <f>IF($B1874="Unknown","",IF($B1874="","",IF(VALUE(LEFT($B1874,4))&lt;Calc!$J$2,"ANTIQUE","")))</f>
        <v/>
      </c>
      <c r="E1874" s="72" t="s">
        <v>35</v>
      </c>
      <c r="F1874" s="121"/>
      <c r="G1874" s="121" t="s">
        <v>26</v>
      </c>
      <c r="H1874" s="62" t="str">
        <f t="shared" si="204"/>
        <v>Japonica</v>
      </c>
      <c r="I1874" s="18">
        <f t="shared" si="205"/>
        <v>0</v>
      </c>
      <c r="J1874" s="18">
        <f t="shared" si="206"/>
        <v>0</v>
      </c>
      <c r="K1874" s="18">
        <f t="shared" si="207"/>
        <v>0</v>
      </c>
      <c r="L1874" s="57" t="str">
        <f t="shared" si="208"/>
        <v>Laura Claire</v>
      </c>
      <c r="M1874" s="57" t="str">
        <f t="shared" si="209"/>
        <v>Laura Claire</v>
      </c>
      <c r="N1874" s="61" t="str">
        <f t="shared" si="203"/>
        <v>Laura Claire</v>
      </c>
    </row>
    <row r="1875" spans="1:14" ht="25.15" customHeight="1" x14ac:dyDescent="0.2">
      <c r="A1875" s="70" t="s">
        <v>3390</v>
      </c>
      <c r="B1875" s="71">
        <v>1890</v>
      </c>
      <c r="C1875" s="68" t="str">
        <f>IF(ISERROR(VLOOKUP(IF(RIGHT($A1875,1)=")",LEFT($A1875,FIND(" (",$A1875)-1),$A1875),[1]ACCS!$B$2:$B$5003, 1, FALSE)), "","1")</f>
        <v/>
      </c>
      <c r="D1875" s="103" t="str">
        <f>IF($B1875="Unknown","",IF($B1875="","",IF(VALUE(LEFT($B1875,4))&lt;Calc!$J$2,"ANTIQUE","")))</f>
        <v>ANTIQUE</v>
      </c>
      <c r="E1875" s="72" t="s">
        <v>30</v>
      </c>
      <c r="F1875" s="121"/>
      <c r="G1875" s="121"/>
      <c r="H1875" s="62" t="str">
        <f t="shared" si="204"/>
        <v>Japonica</v>
      </c>
      <c r="I1875" s="18">
        <f t="shared" si="205"/>
        <v>0</v>
      </c>
      <c r="J1875" s="18">
        <f t="shared" si="206"/>
        <v>0</v>
      </c>
      <c r="K1875" s="18">
        <f t="shared" si="207"/>
        <v>0</v>
      </c>
      <c r="L1875" s="57" t="str">
        <f t="shared" si="208"/>
        <v>Laura Dasher (See Rosea Superba)</v>
      </c>
      <c r="M1875" s="57" t="str">
        <f t="shared" si="209"/>
        <v>Laura Dasher (See Rosea Superba)</v>
      </c>
      <c r="N1875" s="61" t="str">
        <f t="shared" si="203"/>
        <v>Laura Dasher (See Rosea Superba)</v>
      </c>
    </row>
    <row r="1876" spans="1:14" ht="25.15" customHeight="1" x14ac:dyDescent="0.2">
      <c r="A1876" s="70" t="s">
        <v>1524</v>
      </c>
      <c r="B1876" s="71">
        <v>2013</v>
      </c>
      <c r="C1876" s="68" t="str">
        <f>IF(ISERROR(VLOOKUP(IF(RIGHT($A1876,1)=")",LEFT($A1876,FIND(" (",$A1876)-1),$A1876),[1]ACCS!$B$2:$B$5003, 1, FALSE)), "","1")</f>
        <v>1</v>
      </c>
      <c r="D1876" s="103" t="str">
        <f>IF($B1876="Unknown","",IF($B1876="","",IF(VALUE(LEFT($B1876,4))&lt;Calc!$J$2,"ANTIQUE","")))</f>
        <v/>
      </c>
      <c r="E1876" s="72" t="s">
        <v>24</v>
      </c>
      <c r="F1876" s="121"/>
      <c r="G1876" s="121"/>
      <c r="H1876" s="62" t="str">
        <f t="shared" si="204"/>
        <v>Japonica</v>
      </c>
      <c r="I1876" s="18">
        <f t="shared" si="205"/>
        <v>0</v>
      </c>
      <c r="J1876" s="18">
        <f t="shared" si="206"/>
        <v>0</v>
      </c>
      <c r="K1876" s="18">
        <f t="shared" si="207"/>
        <v>0</v>
      </c>
      <c r="L1876" s="57" t="str">
        <f t="shared" si="208"/>
        <v>Laura Gordy</v>
      </c>
      <c r="M1876" s="57" t="str">
        <f t="shared" si="209"/>
        <v>Laura Gordy</v>
      </c>
      <c r="N1876" s="61" t="str">
        <f t="shared" si="203"/>
        <v>Laura Gordy</v>
      </c>
    </row>
    <row r="1877" spans="1:14" ht="25.15" customHeight="1" x14ac:dyDescent="0.2">
      <c r="A1877" s="70" t="s">
        <v>1525</v>
      </c>
      <c r="B1877" s="71">
        <v>2017</v>
      </c>
      <c r="C1877" s="68" t="str">
        <f>IF(ISERROR(VLOOKUP(IF(RIGHT($A1877,1)=")",LEFT($A1877,FIND(" (",$A1877)-1),$A1877),[1]ACCS!$B$2:$B$5003, 1, FALSE)), "","1")</f>
        <v>1</v>
      </c>
      <c r="D1877" s="103" t="str">
        <f>IF($B1877="Unknown","",IF($B1877="","",IF(VALUE(LEFT($B1877,4))&lt;Calc!$J$2,"ANTIQUE","")))</f>
        <v/>
      </c>
      <c r="E1877" s="72" t="s">
        <v>24</v>
      </c>
      <c r="F1877" s="121" t="s">
        <v>5</v>
      </c>
      <c r="G1877" s="121"/>
      <c r="H1877" s="62" t="str">
        <f t="shared" si="204"/>
        <v>Japonica</v>
      </c>
      <c r="I1877" s="18">
        <f t="shared" si="205"/>
        <v>0</v>
      </c>
      <c r="J1877" s="18">
        <f t="shared" si="206"/>
        <v>0</v>
      </c>
      <c r="K1877" s="18">
        <f t="shared" si="207"/>
        <v>0</v>
      </c>
      <c r="L1877" s="57" t="str">
        <f t="shared" si="208"/>
        <v>Laura Linker</v>
      </c>
      <c r="M1877" s="57" t="str">
        <f t="shared" si="209"/>
        <v>Laura Linker</v>
      </c>
      <c r="N1877" s="61" t="str">
        <f t="shared" si="203"/>
        <v>Laura Linker</v>
      </c>
    </row>
    <row r="1878" spans="1:14" ht="25.15" customHeight="1" x14ac:dyDescent="0.2">
      <c r="A1878" s="70" t="s">
        <v>1526</v>
      </c>
      <c r="B1878" s="71">
        <v>1999</v>
      </c>
      <c r="C1878" s="68" t="str">
        <f>IF(ISERROR(VLOOKUP(IF(RIGHT($A1878,1)=")",LEFT($A1878,FIND(" (",$A1878)-1),$A1878),[1]ACCS!$B$2:$B$5003, 1, FALSE)), "","1")</f>
        <v/>
      </c>
      <c r="D1878" s="103" t="str">
        <f>IF($B1878="Unknown","",IF($B1878="","",IF(VALUE(LEFT($B1878,4))&lt;Calc!$J$2,"ANTIQUE","")))</f>
        <v/>
      </c>
      <c r="E1878" s="72" t="s">
        <v>24</v>
      </c>
      <c r="F1878" s="121"/>
      <c r="G1878" s="121"/>
      <c r="H1878" s="62" t="str">
        <f t="shared" si="204"/>
        <v>Japonica</v>
      </c>
      <c r="I1878" s="18">
        <f t="shared" si="205"/>
        <v>0</v>
      </c>
      <c r="J1878" s="18">
        <f t="shared" si="206"/>
        <v>0</v>
      </c>
      <c r="K1878" s="18">
        <f t="shared" si="207"/>
        <v>0</v>
      </c>
      <c r="L1878" s="57" t="str">
        <f t="shared" si="208"/>
        <v>Laura Stokes</v>
      </c>
      <c r="M1878" s="57" t="str">
        <f t="shared" si="209"/>
        <v>Laura Stokes</v>
      </c>
      <c r="N1878" s="61" t="str">
        <f t="shared" si="203"/>
        <v>Laura Stokes</v>
      </c>
    </row>
    <row r="1879" spans="1:14" ht="25.15" customHeight="1" x14ac:dyDescent="0.2">
      <c r="A1879" s="70" t="s">
        <v>1527</v>
      </c>
      <c r="B1879" s="71">
        <v>1956</v>
      </c>
      <c r="C1879" s="68" t="str">
        <f>IF(ISERROR(VLOOKUP(IF(RIGHT($A1879,1)=")",LEFT($A1879,FIND(" (",$A1879)-1),$A1879),[1]ACCS!$B$2:$B$5003, 1, FALSE)), "","1")</f>
        <v>1</v>
      </c>
      <c r="D1879" s="103" t="str">
        <f>IF($B1879="Unknown","",IF($B1879="","",IF(VALUE(LEFT($B1879,4))&lt;Calc!$J$2,"ANTIQUE","")))</f>
        <v/>
      </c>
      <c r="E1879" s="72" t="s">
        <v>37</v>
      </c>
      <c r="F1879" s="121"/>
      <c r="G1879" s="121"/>
      <c r="H1879" s="62" t="str">
        <f t="shared" si="204"/>
        <v>Japonica</v>
      </c>
      <c r="I1879" s="18">
        <f t="shared" si="205"/>
        <v>0</v>
      </c>
      <c r="J1879" s="18">
        <f t="shared" si="206"/>
        <v>0</v>
      </c>
      <c r="K1879" s="18">
        <f t="shared" si="207"/>
        <v>0</v>
      </c>
      <c r="L1879" s="57" t="str">
        <f t="shared" si="208"/>
        <v>Laura Walker</v>
      </c>
      <c r="M1879" s="57" t="str">
        <f t="shared" si="209"/>
        <v>Laura Walker</v>
      </c>
      <c r="N1879" s="61" t="str">
        <f t="shared" si="203"/>
        <v>Laura Walker</v>
      </c>
    </row>
    <row r="1880" spans="1:14" ht="25.15" customHeight="1" x14ac:dyDescent="0.2">
      <c r="A1880" s="70" t="s">
        <v>1528</v>
      </c>
      <c r="B1880" s="71">
        <v>2011</v>
      </c>
      <c r="C1880" s="68" t="str">
        <f>IF(ISERROR(VLOOKUP(IF(RIGHT($A1880,1)=")",LEFT($A1880,FIND(" (",$A1880)-1),$A1880),[1]ACCS!$B$2:$B$5003, 1, FALSE)), "","1")</f>
        <v>1</v>
      </c>
      <c r="D1880" s="103" t="str">
        <f>IF($B1880="Unknown","",IF($B1880="","",IF(VALUE(LEFT($B1880,4))&lt;Calc!$J$2,"ANTIQUE","")))</f>
        <v/>
      </c>
      <c r="E1880" s="72" t="s">
        <v>21</v>
      </c>
      <c r="F1880" s="121"/>
      <c r="G1880" s="121"/>
      <c r="H1880" s="62" t="str">
        <f t="shared" si="204"/>
        <v>Japonica</v>
      </c>
      <c r="I1880" s="18">
        <f t="shared" si="205"/>
        <v>0</v>
      </c>
      <c r="J1880" s="18">
        <f t="shared" si="206"/>
        <v>0</v>
      </c>
      <c r="K1880" s="18">
        <f t="shared" si="207"/>
        <v>0</v>
      </c>
      <c r="L1880" s="57" t="str">
        <f t="shared" si="208"/>
        <v>Laura's Beauty</v>
      </c>
      <c r="M1880" s="57" t="str">
        <f t="shared" si="209"/>
        <v>Laura's Beauty</v>
      </c>
      <c r="N1880" s="61" t="str">
        <f t="shared" si="203"/>
        <v>Laura's Beauty</v>
      </c>
    </row>
    <row r="1881" spans="1:14" ht="25.15" customHeight="1" x14ac:dyDescent="0.2">
      <c r="A1881" s="70" t="s">
        <v>3391</v>
      </c>
      <c r="B1881" s="71">
        <v>1893</v>
      </c>
      <c r="C1881" s="68" t="str">
        <f>IF(ISERROR(VLOOKUP(IF(RIGHT($A1881,1)=")",LEFT($A1881,FIND(" (",$A1881)-1),$A1881),[1]ACCS!$B$2:$B$5003, 1, FALSE)), "","1")</f>
        <v/>
      </c>
      <c r="D1881" s="103" t="str">
        <f>IF($B1881="Unknown","",IF($B1881="","",IF(VALUE(LEFT($B1881,4))&lt;Calc!$J$2,"ANTIQUE","")))</f>
        <v>ANTIQUE</v>
      </c>
      <c r="E1881" s="72" t="s">
        <v>21</v>
      </c>
      <c r="F1881" s="121"/>
      <c r="G1881" s="121"/>
      <c r="H1881" s="62" t="str">
        <f t="shared" si="204"/>
        <v>Japonica</v>
      </c>
      <c r="I1881" s="18">
        <f t="shared" si="205"/>
        <v>0</v>
      </c>
      <c r="J1881" s="18">
        <f t="shared" si="206"/>
        <v>0</v>
      </c>
      <c r="K1881" s="18">
        <f t="shared" si="207"/>
        <v>0</v>
      </c>
      <c r="L1881" s="57" t="str">
        <f t="shared" si="208"/>
        <v>Laurel Leaf (See Lallarook)</v>
      </c>
      <c r="M1881" s="57" t="str">
        <f t="shared" si="209"/>
        <v>Laurel Leaf (See Lallarook)</v>
      </c>
      <c r="N1881" s="61" t="str">
        <f t="shared" si="203"/>
        <v>Laurel Leaf (See Lallarook)</v>
      </c>
    </row>
    <row r="1882" spans="1:14" ht="25.15" customHeight="1" x14ac:dyDescent="0.2">
      <c r="A1882" s="70" t="s">
        <v>3392</v>
      </c>
      <c r="B1882" s="71">
        <v>1848</v>
      </c>
      <c r="C1882" s="68" t="str">
        <f>IF(ISERROR(VLOOKUP(IF(RIGHT($A1882,1)=")",LEFT($A1882,FIND(" (",$A1882)-1),$A1882),[1]ACCS!$B$2:$B$5003, 1, FALSE)), "","1")</f>
        <v/>
      </c>
      <c r="D1882" s="103" t="str">
        <f>IF($B1882="Unknown","",IF($B1882="","",IF(VALUE(LEFT($B1882,4))&lt;Calc!$J$2,"ANTIQUE","")))</f>
        <v>ANTIQUE</v>
      </c>
      <c r="E1882" s="72" t="s">
        <v>24</v>
      </c>
      <c r="F1882" s="121"/>
      <c r="G1882" s="121"/>
      <c r="H1882" s="62" t="str">
        <f t="shared" si="204"/>
        <v>Japonica</v>
      </c>
      <c r="I1882" s="18">
        <f t="shared" si="205"/>
        <v>0</v>
      </c>
      <c r="J1882" s="18">
        <f t="shared" si="206"/>
        <v>0</v>
      </c>
      <c r="K1882" s="18">
        <f t="shared" si="207"/>
        <v>0</v>
      </c>
      <c r="L1882" s="57" t="str">
        <f t="shared" si="208"/>
        <v>Lauren Bacall (See H. A. Downing)</v>
      </c>
      <c r="M1882" s="57" t="str">
        <f t="shared" si="209"/>
        <v>Lauren Bacall (See H. A. Downing)</v>
      </c>
      <c r="N1882" s="61" t="str">
        <f t="shared" si="203"/>
        <v>Lauren Bacall (See H. A. Downing)</v>
      </c>
    </row>
    <row r="1883" spans="1:14" ht="25.15" customHeight="1" x14ac:dyDescent="0.2">
      <c r="A1883" s="70" t="s">
        <v>2994</v>
      </c>
      <c r="B1883" s="71">
        <v>2020</v>
      </c>
      <c r="C1883" s="68" t="str">
        <f>IF(ISERROR(VLOOKUP(IF(RIGHT($A1883,1)=")",LEFT($A1883,FIND(" (",$A1883)-1),$A1883),[1]ACCS!$B$2:$B$5003, 1, FALSE)), "","1")</f>
        <v>1</v>
      </c>
      <c r="D1883" s="103" t="str">
        <f>IF($B1883="Unknown","",IF($B1883="","",IF(VALUE(LEFT($B1883,4))&lt;Calc!$J$2,"ANTIQUE","")))</f>
        <v/>
      </c>
      <c r="E1883" s="72" t="s">
        <v>24</v>
      </c>
      <c r="F1883" s="121"/>
      <c r="G1883" s="121"/>
      <c r="H1883" s="62" t="str">
        <f t="shared" si="204"/>
        <v>Japonica</v>
      </c>
      <c r="I1883" s="18">
        <f t="shared" si="205"/>
        <v>0</v>
      </c>
      <c r="J1883" s="18">
        <f t="shared" si="206"/>
        <v>0</v>
      </c>
      <c r="K1883" s="18">
        <f t="shared" si="207"/>
        <v>0</v>
      </c>
      <c r="L1883" s="57" t="str">
        <f t="shared" si="208"/>
        <v>Lauren Burton</v>
      </c>
      <c r="M1883" s="57" t="str">
        <f t="shared" si="209"/>
        <v>Lauren Burton</v>
      </c>
      <c r="N1883" s="61" t="str">
        <f t="shared" si="203"/>
        <v>Lauren Burton</v>
      </c>
    </row>
    <row r="1884" spans="1:14" ht="25.15" customHeight="1" x14ac:dyDescent="0.2">
      <c r="A1884" s="70" t="s">
        <v>1529</v>
      </c>
      <c r="B1884" s="71">
        <v>1996</v>
      </c>
      <c r="C1884" s="68" t="str">
        <f>IF(ISERROR(VLOOKUP(IF(RIGHT($A1884,1)=")",LEFT($A1884,FIND(" (",$A1884)-1),$A1884),[1]ACCS!$B$2:$B$5003, 1, FALSE)), "","1")</f>
        <v>1</v>
      </c>
      <c r="D1884" s="103" t="str">
        <f>IF($B1884="Unknown","",IF($B1884="","",IF(VALUE(LEFT($B1884,4))&lt;Calc!$J$2,"ANTIQUE","")))</f>
        <v/>
      </c>
      <c r="E1884" s="72" t="s">
        <v>24</v>
      </c>
      <c r="F1884" s="121"/>
      <c r="G1884" s="121" t="s">
        <v>26</v>
      </c>
      <c r="H1884" s="62" t="str">
        <f t="shared" si="204"/>
        <v>Japonica</v>
      </c>
      <c r="I1884" s="18">
        <f t="shared" si="205"/>
        <v>0</v>
      </c>
      <c r="J1884" s="18">
        <f t="shared" si="206"/>
        <v>0</v>
      </c>
      <c r="K1884" s="18">
        <f t="shared" si="207"/>
        <v>0</v>
      </c>
      <c r="L1884" s="57" t="str">
        <f t="shared" si="208"/>
        <v>Lauren Hall</v>
      </c>
      <c r="M1884" s="57" t="str">
        <f t="shared" si="209"/>
        <v>Lauren Hall</v>
      </c>
      <c r="N1884" s="61" t="str">
        <f t="shared" si="203"/>
        <v>Lauren Hall</v>
      </c>
    </row>
    <row r="1885" spans="1:14" ht="25.15" customHeight="1" x14ac:dyDescent="0.2">
      <c r="A1885" s="70" t="s">
        <v>1530</v>
      </c>
      <c r="B1885" s="71">
        <v>1999</v>
      </c>
      <c r="C1885" s="68" t="str">
        <f>IF(ISERROR(VLOOKUP(IF(RIGHT($A1885,1)=")",LEFT($A1885,FIND(" (",$A1885)-1),$A1885),[1]ACCS!$B$2:$B$5003, 1, FALSE)), "","1")</f>
        <v>1</v>
      </c>
      <c r="D1885" s="103" t="str">
        <f>IF($B1885="Unknown","",IF($B1885="","",IF(VALUE(LEFT($B1885,4))&lt;Calc!$J$2,"ANTIQUE","")))</f>
        <v/>
      </c>
      <c r="E1885" s="72" t="s">
        <v>29</v>
      </c>
      <c r="F1885" s="121"/>
      <c r="G1885" s="121"/>
      <c r="H1885" s="62" t="str">
        <f t="shared" si="204"/>
        <v>Japonica</v>
      </c>
      <c r="I1885" s="18">
        <f t="shared" si="205"/>
        <v>0</v>
      </c>
      <c r="J1885" s="18">
        <f t="shared" si="206"/>
        <v>0</v>
      </c>
      <c r="K1885" s="18">
        <f t="shared" si="207"/>
        <v>0</v>
      </c>
      <c r="L1885" s="57" t="str">
        <f t="shared" si="208"/>
        <v>Lauren Tudor</v>
      </c>
      <c r="M1885" s="57" t="str">
        <f t="shared" si="209"/>
        <v>Lauren Tudor</v>
      </c>
      <c r="N1885" s="61" t="str">
        <f t="shared" si="203"/>
        <v>Lauren Tudor</v>
      </c>
    </row>
    <row r="1886" spans="1:14" ht="25.15" customHeight="1" x14ac:dyDescent="0.2">
      <c r="A1886" s="70" t="s">
        <v>1531</v>
      </c>
      <c r="B1886" s="71">
        <v>2004</v>
      </c>
      <c r="C1886" s="68" t="str">
        <f>IF(ISERROR(VLOOKUP(IF(RIGHT($A1886,1)=")",LEFT($A1886,FIND(" (",$A1886)-1),$A1886),[1]ACCS!$B$2:$B$5003, 1, FALSE)), "","1")</f>
        <v>1</v>
      </c>
      <c r="D1886" s="103" t="str">
        <f>IF($B1886="Unknown","",IF($B1886="","",IF(VALUE(LEFT($B1886,4))&lt;Calc!$J$2,"ANTIQUE","")))</f>
        <v/>
      </c>
      <c r="E1886" s="72" t="s">
        <v>29</v>
      </c>
      <c r="F1886" s="121"/>
      <c r="G1886" s="121"/>
      <c r="H1886" s="62" t="str">
        <f t="shared" si="204"/>
        <v>Japonica</v>
      </c>
      <c r="I1886" s="18">
        <f t="shared" si="205"/>
        <v>0</v>
      </c>
      <c r="J1886" s="18">
        <f t="shared" si="206"/>
        <v>0</v>
      </c>
      <c r="K1886" s="18">
        <f t="shared" si="207"/>
        <v>0</v>
      </c>
      <c r="L1886" s="57" t="str">
        <f t="shared" si="208"/>
        <v>Lauren Tudor Pink</v>
      </c>
      <c r="M1886" s="57" t="str">
        <f t="shared" si="209"/>
        <v>Lauren Tudor Pink</v>
      </c>
      <c r="N1886" s="61" t="str">
        <f t="shared" si="203"/>
        <v>Lauren Tudor Pink</v>
      </c>
    </row>
    <row r="1887" spans="1:14" ht="25.15" customHeight="1" x14ac:dyDescent="0.2">
      <c r="A1887" s="70" t="s">
        <v>1532</v>
      </c>
      <c r="B1887" s="71">
        <v>1983</v>
      </c>
      <c r="C1887" s="68" t="str">
        <f>IF(ISERROR(VLOOKUP(IF(RIGHT($A1887,1)=")",LEFT($A1887,FIND(" (",$A1887)-1),$A1887),[1]ACCS!$B$2:$B$5003, 1, FALSE)), "","1")</f>
        <v>1</v>
      </c>
      <c r="D1887" s="103" t="str">
        <f>IF($B1887="Unknown","",IF($B1887="","",IF(VALUE(LEFT($B1887,4))&lt;Calc!$J$2,"ANTIQUE","")))</f>
        <v/>
      </c>
      <c r="E1887" s="72" t="s">
        <v>30</v>
      </c>
      <c r="F1887" s="121"/>
      <c r="G1887" s="121"/>
      <c r="H1887" s="62" t="str">
        <f t="shared" si="204"/>
        <v>Reticulata</v>
      </c>
      <c r="I1887" s="18">
        <f t="shared" si="205"/>
        <v>1</v>
      </c>
      <c r="J1887" s="18">
        <f t="shared" si="206"/>
        <v>0</v>
      </c>
      <c r="K1887" s="18">
        <f t="shared" si="207"/>
        <v>0</v>
      </c>
      <c r="L1887" s="57" t="str">
        <f t="shared" si="208"/>
        <v>Lauretta Feathers</v>
      </c>
      <c r="M1887" s="57" t="str">
        <f t="shared" si="209"/>
        <v>Lauretta Feathers</v>
      </c>
      <c r="N1887" s="61" t="str">
        <f t="shared" si="203"/>
        <v>Lauretta Feathers</v>
      </c>
    </row>
    <row r="1888" spans="1:14" ht="25.15" customHeight="1" x14ac:dyDescent="0.2">
      <c r="A1888" s="70" t="s">
        <v>1533</v>
      </c>
      <c r="B1888" s="71">
        <v>1998</v>
      </c>
      <c r="C1888" s="68" t="str">
        <f>IF(ISERROR(VLOOKUP(IF(RIGHT($A1888,1)=")",LEFT($A1888,FIND(" (",$A1888)-1),$A1888),[1]ACCS!$B$2:$B$5003, 1, FALSE)), "","1")</f>
        <v/>
      </c>
      <c r="D1888" s="103" t="str">
        <f>IF($B1888="Unknown","",IF($B1888="","",IF(VALUE(LEFT($B1888,4))&lt;Calc!$J$2,"ANTIQUE","")))</f>
        <v/>
      </c>
      <c r="E1888" s="72" t="s">
        <v>47</v>
      </c>
      <c r="F1888" s="121"/>
      <c r="G1888" s="121" t="s">
        <v>26</v>
      </c>
      <c r="H1888" s="62" t="str">
        <f t="shared" si="204"/>
        <v>Japonica</v>
      </c>
      <c r="I1888" s="18">
        <f t="shared" si="205"/>
        <v>0</v>
      </c>
      <c r="J1888" s="18">
        <f t="shared" si="206"/>
        <v>0</v>
      </c>
      <c r="K1888" s="18">
        <f t="shared" si="207"/>
        <v>0</v>
      </c>
      <c r="L1888" s="57" t="str">
        <f t="shared" si="208"/>
        <v>Laurie</v>
      </c>
      <c r="M1888" s="57" t="str">
        <f t="shared" si="209"/>
        <v>Laurie</v>
      </c>
      <c r="N1888" s="61" t="str">
        <f t="shared" si="203"/>
        <v>Laurie</v>
      </c>
    </row>
    <row r="1889" spans="1:14" ht="25.15" customHeight="1" x14ac:dyDescent="0.2">
      <c r="A1889" s="70" t="s">
        <v>1534</v>
      </c>
      <c r="B1889" s="71">
        <v>1955</v>
      </c>
      <c r="C1889" s="68" t="str">
        <f>IF(ISERROR(VLOOKUP(IF(RIGHT($A1889,1)=")",LEFT($A1889,FIND(" (",$A1889)-1),$A1889),[1]ACCS!$B$2:$B$5003, 1, FALSE)), "","1")</f>
        <v>1</v>
      </c>
      <c r="D1889" s="103" t="str">
        <f>IF($B1889="Unknown","",IF($B1889="","",IF(VALUE(LEFT($B1889,4))&lt;Calc!$J$2,"ANTIQUE","")))</f>
        <v/>
      </c>
      <c r="E1889" s="72" t="s">
        <v>21</v>
      </c>
      <c r="F1889" s="121"/>
      <c r="G1889" s="121"/>
      <c r="H1889" s="62" t="str">
        <f t="shared" si="204"/>
        <v>Japonica</v>
      </c>
      <c r="I1889" s="18">
        <f t="shared" si="205"/>
        <v>0</v>
      </c>
      <c r="J1889" s="18">
        <f t="shared" si="206"/>
        <v>0</v>
      </c>
      <c r="K1889" s="18">
        <f t="shared" si="207"/>
        <v>0</v>
      </c>
      <c r="L1889" s="57" t="str">
        <f t="shared" si="208"/>
        <v>Laurie Bray</v>
      </c>
      <c r="M1889" s="57" t="str">
        <f t="shared" si="209"/>
        <v>Laurie Bray</v>
      </c>
      <c r="N1889" s="61" t="str">
        <f t="shared" si="203"/>
        <v>Laurie Bray</v>
      </c>
    </row>
    <row r="1890" spans="1:14" ht="25.15" customHeight="1" x14ac:dyDescent="0.2">
      <c r="A1890" s="70" t="s">
        <v>1535</v>
      </c>
      <c r="B1890" s="71">
        <v>2016</v>
      </c>
      <c r="C1890" s="68" t="str">
        <f>IF(ISERROR(VLOOKUP(IF(RIGHT($A1890,1)=")",LEFT($A1890,FIND(" (",$A1890)-1),$A1890),[1]ACCS!$B$2:$B$5003, 1, FALSE)), "","1")</f>
        <v>1</v>
      </c>
      <c r="D1890" s="103" t="str">
        <f>IF($B1890="Unknown","",IF($B1890="","",IF(VALUE(LEFT($B1890,4))&lt;Calc!$J$2,"ANTIQUE","")))</f>
        <v/>
      </c>
      <c r="E1890" s="72" t="s">
        <v>24</v>
      </c>
      <c r="F1890" s="121"/>
      <c r="G1890" s="121"/>
      <c r="H1890" s="62" t="str">
        <f t="shared" si="204"/>
        <v>NRH</v>
      </c>
      <c r="I1890" s="18">
        <f t="shared" si="205"/>
        <v>2</v>
      </c>
      <c r="J1890" s="18">
        <f t="shared" si="206"/>
        <v>0</v>
      </c>
      <c r="K1890" s="18">
        <f t="shared" si="207"/>
        <v>0</v>
      </c>
      <c r="L1890" s="57" t="str">
        <f t="shared" si="208"/>
        <v>Lavender Girl</v>
      </c>
      <c r="M1890" s="57" t="str">
        <f t="shared" si="209"/>
        <v>Lavender Girl</v>
      </c>
      <c r="N1890" s="61" t="str">
        <f t="shared" si="203"/>
        <v>Lavender Girl</v>
      </c>
    </row>
    <row r="1891" spans="1:14" ht="25.15" customHeight="1" x14ac:dyDescent="0.2">
      <c r="A1891" s="70" t="s">
        <v>1536</v>
      </c>
      <c r="B1891" s="71">
        <v>2008</v>
      </c>
      <c r="C1891" s="68" t="str">
        <f>IF(ISERROR(VLOOKUP(IF(RIGHT($A1891,1)=")",LEFT($A1891,FIND(" (",$A1891)-1),$A1891),[1]ACCS!$B$2:$B$5003, 1, FALSE)), "","1")</f>
        <v>1</v>
      </c>
      <c r="D1891" s="103" t="str">
        <f>IF($B1891="Unknown","",IF($B1891="","",IF(VALUE(LEFT($B1891,4))&lt;Calc!$J$2,"ANTIQUE","")))</f>
        <v/>
      </c>
      <c r="E1891" s="72" t="s">
        <v>37</v>
      </c>
      <c r="F1891" s="121"/>
      <c r="G1891" s="121"/>
      <c r="H1891" s="62" t="str">
        <f t="shared" si="204"/>
        <v>NRH</v>
      </c>
      <c r="I1891" s="18">
        <f t="shared" si="205"/>
        <v>2</v>
      </c>
      <c r="J1891" s="18">
        <f t="shared" si="206"/>
        <v>0</v>
      </c>
      <c r="K1891" s="18">
        <f t="shared" si="207"/>
        <v>0</v>
      </c>
      <c r="L1891" s="57" t="str">
        <f t="shared" si="208"/>
        <v>Lavender Prince II</v>
      </c>
      <c r="M1891" s="57" t="str">
        <f t="shared" si="209"/>
        <v>Lavender Prince II</v>
      </c>
      <c r="N1891" s="61" t="str">
        <f t="shared" si="203"/>
        <v>Lavender Prince II</v>
      </c>
    </row>
    <row r="1892" spans="1:14" ht="25.15" customHeight="1" x14ac:dyDescent="0.2">
      <c r="A1892" s="70" t="s">
        <v>1537</v>
      </c>
      <c r="B1892" s="71">
        <v>1998</v>
      </c>
      <c r="C1892" s="68" t="str">
        <f>IF(ISERROR(VLOOKUP(IF(RIGHT($A1892,1)=")",LEFT($A1892,FIND(" (",$A1892)-1),$A1892),[1]ACCS!$B$2:$B$5003, 1, FALSE)), "","1")</f>
        <v>1</v>
      </c>
      <c r="D1892" s="103" t="str">
        <f>IF($B1892="Unknown","",IF($B1892="","",IF(VALUE(LEFT($B1892,4))&lt;Calc!$J$2,"ANTIQUE","")))</f>
        <v/>
      </c>
      <c r="E1892" s="72" t="s">
        <v>30</v>
      </c>
      <c r="F1892" s="121"/>
      <c r="G1892" s="121" t="s">
        <v>26</v>
      </c>
      <c r="H1892" s="62" t="str">
        <f t="shared" si="204"/>
        <v>NRH</v>
      </c>
      <c r="I1892" s="18">
        <f t="shared" si="205"/>
        <v>2</v>
      </c>
      <c r="J1892" s="18">
        <f t="shared" si="206"/>
        <v>0</v>
      </c>
      <c r="K1892" s="18">
        <f t="shared" si="207"/>
        <v>0</v>
      </c>
      <c r="L1892" s="57" t="str">
        <f t="shared" si="208"/>
        <v>Lavender Swirl</v>
      </c>
      <c r="M1892" s="57" t="str">
        <f t="shared" si="209"/>
        <v>Lavender Swirl</v>
      </c>
      <c r="N1892" s="61" t="str">
        <f t="shared" si="203"/>
        <v>Lavender Swirl</v>
      </c>
    </row>
    <row r="1893" spans="1:14" ht="25.15" customHeight="1" x14ac:dyDescent="0.2">
      <c r="A1893" s="70" t="s">
        <v>1538</v>
      </c>
      <c r="B1893" s="71">
        <v>1998</v>
      </c>
      <c r="C1893" s="68" t="str">
        <f>IF(ISERROR(VLOOKUP(IF(RIGHT($A1893,1)=")",LEFT($A1893,FIND(" (",$A1893)-1),$A1893),[1]ACCS!$B$2:$B$5003, 1, FALSE)), "","1")</f>
        <v>1</v>
      </c>
      <c r="D1893" s="103" t="str">
        <f>IF($B1893="Unknown","",IF($B1893="","",IF(VALUE(LEFT($B1893,4))&lt;Calc!$J$2,"ANTIQUE","")))</f>
        <v/>
      </c>
      <c r="E1893" s="72" t="s">
        <v>21</v>
      </c>
      <c r="F1893" s="121"/>
      <c r="G1893" s="121"/>
      <c r="H1893" s="62" t="str">
        <f t="shared" si="204"/>
        <v>Japonica</v>
      </c>
      <c r="I1893" s="18">
        <f t="shared" si="205"/>
        <v>0</v>
      </c>
      <c r="J1893" s="18">
        <f t="shared" si="206"/>
        <v>0</v>
      </c>
      <c r="K1893" s="18">
        <f t="shared" si="207"/>
        <v>0</v>
      </c>
      <c r="L1893" s="57" t="str">
        <f t="shared" si="208"/>
        <v>Laverne Norris</v>
      </c>
      <c r="M1893" s="57" t="str">
        <f t="shared" si="209"/>
        <v>Laverne Norris</v>
      </c>
      <c r="N1893" s="61" t="str">
        <f t="shared" si="203"/>
        <v>Laverne Norris</v>
      </c>
    </row>
    <row r="1894" spans="1:14" ht="25.15" customHeight="1" x14ac:dyDescent="0.2">
      <c r="A1894" s="80" t="s">
        <v>3031</v>
      </c>
      <c r="B1894" s="71">
        <v>2021</v>
      </c>
      <c r="C1894" s="68" t="str">
        <f>IF(ISERROR(VLOOKUP(IF(RIGHT($A1894,1)=")",LEFT($A1894,FIND(" (",$A1894)-1),$A1894),[1]ACCS!$B$2:$B$5003, 1, FALSE)), "","1")</f>
        <v>1</v>
      </c>
      <c r="D1894" s="103" t="str">
        <f>IF($B1894="Unknown","",IF($B1894="","",IF(VALUE(LEFT($B1894,4))&lt;Calc!$J$2,"ANTIQUE","")))</f>
        <v/>
      </c>
      <c r="E1894" s="72" t="s">
        <v>24</v>
      </c>
      <c r="F1894" s="121"/>
      <c r="G1894" s="121"/>
      <c r="H1894" s="62" t="str">
        <f t="shared" si="204"/>
        <v>Japonica</v>
      </c>
      <c r="I1894" s="18">
        <f t="shared" si="205"/>
        <v>0</v>
      </c>
      <c r="J1894" s="18">
        <f t="shared" si="206"/>
        <v>0</v>
      </c>
      <c r="K1894" s="18">
        <f t="shared" si="207"/>
        <v>0</v>
      </c>
      <c r="L1894" s="57" t="str">
        <f t="shared" si="208"/>
        <v>Layla Christine</v>
      </c>
      <c r="M1894" s="57" t="str">
        <f t="shared" si="209"/>
        <v>Layla Christine</v>
      </c>
      <c r="N1894" s="61" t="str">
        <f t="shared" si="203"/>
        <v>Layla Christine</v>
      </c>
    </row>
    <row r="1895" spans="1:14" ht="25.15" customHeight="1" x14ac:dyDescent="0.2">
      <c r="A1895" s="70" t="s">
        <v>1539</v>
      </c>
      <c r="B1895" s="71">
        <v>2002</v>
      </c>
      <c r="C1895" s="68" t="str">
        <f>IF(ISERROR(VLOOKUP(IF(RIGHT($A1895,1)=")",LEFT($A1895,FIND(" (",$A1895)-1),$A1895),[1]ACCS!$B$2:$B$5003, 1, FALSE)), "","1")</f>
        <v>1</v>
      </c>
      <c r="D1895" s="103" t="str">
        <f>IF($B1895="Unknown","",IF($B1895="","",IF(VALUE(LEFT($B1895,4))&lt;Calc!$J$2,"ANTIQUE","")))</f>
        <v/>
      </c>
      <c r="E1895" s="72" t="s">
        <v>35</v>
      </c>
      <c r="F1895" s="121"/>
      <c r="G1895" s="121" t="s">
        <v>26</v>
      </c>
      <c r="H1895" s="62" t="str">
        <f t="shared" si="204"/>
        <v>NRH</v>
      </c>
      <c r="I1895" s="18">
        <f t="shared" si="205"/>
        <v>2</v>
      </c>
      <c r="J1895" s="18">
        <f t="shared" si="206"/>
        <v>0</v>
      </c>
      <c r="K1895" s="18">
        <f t="shared" si="207"/>
        <v>0</v>
      </c>
      <c r="L1895" s="57" t="str">
        <f t="shared" si="208"/>
        <v>Leah Gay</v>
      </c>
      <c r="M1895" s="57" t="str">
        <f t="shared" si="209"/>
        <v>Leah Gay</v>
      </c>
      <c r="N1895" s="61" t="str">
        <f t="shared" si="203"/>
        <v>Leah Gay</v>
      </c>
    </row>
    <row r="1896" spans="1:14" ht="25.15" customHeight="1" x14ac:dyDescent="0.2">
      <c r="A1896" s="70" t="s">
        <v>1540</v>
      </c>
      <c r="B1896" s="71">
        <v>1974</v>
      </c>
      <c r="C1896" s="68" t="str">
        <f>IF(ISERROR(VLOOKUP(IF(RIGHT($A1896,1)=")",LEFT($A1896,FIND(" (",$A1896)-1),$A1896),[1]ACCS!$B$2:$B$5003, 1, FALSE)), "","1")</f>
        <v>1</v>
      </c>
      <c r="D1896" s="103" t="str">
        <f>IF($B1896="Unknown","",IF($B1896="","",IF(VALUE(LEFT($B1896,4))&lt;Calc!$J$2,"ANTIQUE","")))</f>
        <v/>
      </c>
      <c r="E1896" s="72" t="s">
        <v>37</v>
      </c>
      <c r="F1896" s="121"/>
      <c r="G1896" s="121"/>
      <c r="H1896" s="62" t="str">
        <f t="shared" si="204"/>
        <v>Japonica</v>
      </c>
      <c r="I1896" s="18">
        <f t="shared" si="205"/>
        <v>0</v>
      </c>
      <c r="J1896" s="18">
        <f t="shared" si="206"/>
        <v>0</v>
      </c>
      <c r="K1896" s="18">
        <f t="shared" si="207"/>
        <v>0</v>
      </c>
      <c r="L1896" s="57" t="str">
        <f t="shared" si="208"/>
        <v>Leah Homeyer</v>
      </c>
      <c r="M1896" s="57" t="str">
        <f t="shared" si="209"/>
        <v>Leah Homeyer</v>
      </c>
      <c r="N1896" s="61" t="str">
        <f t="shared" si="203"/>
        <v>Leah Homeyer</v>
      </c>
    </row>
    <row r="1897" spans="1:14" ht="25.15" customHeight="1" x14ac:dyDescent="0.2">
      <c r="A1897" s="70" t="s">
        <v>1541</v>
      </c>
      <c r="B1897" s="71">
        <v>2013</v>
      </c>
      <c r="C1897" s="68" t="str">
        <f>IF(ISERROR(VLOOKUP(IF(RIGHT($A1897,1)=")",LEFT($A1897,FIND(" (",$A1897)-1),$A1897),[1]ACCS!$B$2:$B$5003, 1, FALSE)), "","1")</f>
        <v>1</v>
      </c>
      <c r="D1897" s="103" t="str">
        <f>IF($B1897="Unknown","",IF($B1897="","",IF(VALUE(LEFT($B1897,4))&lt;Calc!$J$2,"ANTIQUE","")))</f>
        <v/>
      </c>
      <c r="E1897" s="72" t="s">
        <v>24</v>
      </c>
      <c r="F1897" s="121"/>
      <c r="G1897" s="121"/>
      <c r="H1897" s="62" t="str">
        <f t="shared" si="204"/>
        <v>Japonica</v>
      </c>
      <c r="I1897" s="18">
        <f t="shared" si="205"/>
        <v>0</v>
      </c>
      <c r="J1897" s="18">
        <f t="shared" si="206"/>
        <v>0</v>
      </c>
      <c r="K1897" s="18">
        <f t="shared" si="207"/>
        <v>0</v>
      </c>
      <c r="L1897" s="57" t="str">
        <f t="shared" si="208"/>
        <v>Leannah Louise</v>
      </c>
      <c r="M1897" s="57" t="str">
        <f t="shared" si="209"/>
        <v>Leannah Louise</v>
      </c>
      <c r="N1897" s="61" t="str">
        <f t="shared" si="203"/>
        <v>Leannah Louise</v>
      </c>
    </row>
    <row r="1898" spans="1:14" ht="25.15" customHeight="1" x14ac:dyDescent="0.2">
      <c r="A1898" s="70" t="s">
        <v>1542</v>
      </c>
      <c r="B1898" s="71">
        <v>1964</v>
      </c>
      <c r="C1898" s="68" t="str">
        <f>IF(ISERROR(VLOOKUP(IF(RIGHT($A1898,1)=")",LEFT($A1898,FIND(" (",$A1898)-1),$A1898),[1]ACCS!$B$2:$B$5003, 1, FALSE)), "","1")</f>
        <v/>
      </c>
      <c r="D1898" s="103" t="str">
        <f>IF($B1898="Unknown","",IF($B1898="","",IF(VALUE(LEFT($B1898,4))&lt;Calc!$J$2,"ANTIQUE","")))</f>
        <v/>
      </c>
      <c r="E1898" s="72" t="s">
        <v>30</v>
      </c>
      <c r="F1898" s="121"/>
      <c r="G1898" s="121"/>
      <c r="H1898" s="62" t="str">
        <f t="shared" si="204"/>
        <v>Japonica</v>
      </c>
      <c r="I1898" s="18">
        <f t="shared" si="205"/>
        <v>0</v>
      </c>
      <c r="J1898" s="18">
        <f t="shared" si="206"/>
        <v>0</v>
      </c>
      <c r="K1898" s="18">
        <f t="shared" si="207"/>
        <v>0</v>
      </c>
      <c r="L1898" s="57" t="str">
        <f t="shared" si="208"/>
        <v>Leanne's Tomorrow (See Tomorrow, Leanne's)</v>
      </c>
      <c r="M1898" s="57" t="str">
        <f t="shared" si="209"/>
        <v>Leanne's Tomorrow (See Tomorrow, Leanne's)</v>
      </c>
      <c r="N1898" s="61" t="str">
        <f t="shared" si="203"/>
        <v>Leanne's Tomorrow (See Tomorrow, Leanne's)</v>
      </c>
    </row>
    <row r="1899" spans="1:14" ht="25.15" customHeight="1" x14ac:dyDescent="0.2">
      <c r="A1899" s="70" t="s">
        <v>3393</v>
      </c>
      <c r="B1899" s="71">
        <v>1848</v>
      </c>
      <c r="C1899" s="68" t="str">
        <f>IF(ISERROR(VLOOKUP(IF(RIGHT($A1899,1)=")",LEFT($A1899,FIND(" (",$A1899)-1),$A1899),[1]ACCS!$B$2:$B$5003, 1, FALSE)), "","1")</f>
        <v>1</v>
      </c>
      <c r="D1899" s="103" t="str">
        <f>IF($B1899="Unknown","",IF($B1899="","",IF(VALUE(LEFT($B1899,4))&lt;Calc!$J$2,"ANTIQUE","")))</f>
        <v>ANTIQUE</v>
      </c>
      <c r="E1899" s="72" t="s">
        <v>37</v>
      </c>
      <c r="F1899" s="121"/>
      <c r="G1899" s="121"/>
      <c r="H1899" s="62" t="str">
        <f t="shared" si="204"/>
        <v>Japonica</v>
      </c>
      <c r="I1899" s="18">
        <f t="shared" si="205"/>
        <v>0</v>
      </c>
      <c r="J1899" s="18">
        <f t="shared" si="206"/>
        <v>0</v>
      </c>
      <c r="K1899" s="18">
        <f t="shared" si="207"/>
        <v>0</v>
      </c>
      <c r="L1899" s="57" t="str">
        <f t="shared" si="208"/>
        <v>Leda</v>
      </c>
      <c r="M1899" s="57" t="str">
        <f t="shared" si="209"/>
        <v>Leda</v>
      </c>
      <c r="N1899" s="61" t="str">
        <f t="shared" si="203"/>
        <v>Leda</v>
      </c>
    </row>
    <row r="1900" spans="1:14" ht="25.15" customHeight="1" x14ac:dyDescent="0.2">
      <c r="A1900" s="70" t="s">
        <v>1543</v>
      </c>
      <c r="B1900" s="71">
        <v>1989</v>
      </c>
      <c r="C1900" s="68" t="str">
        <f>IF(ISERROR(VLOOKUP(IF(RIGHT($A1900,1)=")",LEFT($A1900,FIND(" (",$A1900)-1),$A1900),[1]ACCS!$B$2:$B$5003, 1, FALSE)), "","1")</f>
        <v/>
      </c>
      <c r="D1900" s="103" t="str">
        <f>IF($B1900="Unknown","",IF($B1900="","",IF(VALUE(LEFT($B1900,4))&lt;Calc!$J$2,"ANTIQUE","")))</f>
        <v/>
      </c>
      <c r="E1900" s="72" t="s">
        <v>30</v>
      </c>
      <c r="F1900" s="121"/>
      <c r="G1900" s="121"/>
      <c r="H1900" s="62" t="str">
        <f t="shared" si="204"/>
        <v>Reticulata</v>
      </c>
      <c r="I1900" s="18">
        <f t="shared" si="205"/>
        <v>1</v>
      </c>
      <c r="J1900" s="18">
        <f t="shared" si="206"/>
        <v>0</v>
      </c>
      <c r="K1900" s="18">
        <f t="shared" si="207"/>
        <v>0</v>
      </c>
      <c r="L1900" s="57" t="str">
        <f t="shared" si="208"/>
        <v>Lee Gaeta</v>
      </c>
      <c r="M1900" s="57" t="str">
        <f t="shared" si="209"/>
        <v>Lee Gaeta</v>
      </c>
      <c r="N1900" s="61" t="str">
        <f t="shared" si="203"/>
        <v>Lee Gaeta</v>
      </c>
    </row>
    <row r="1901" spans="1:14" ht="25.15" customHeight="1" x14ac:dyDescent="0.2">
      <c r="A1901" s="70" t="s">
        <v>1544</v>
      </c>
      <c r="B1901" s="71">
        <v>1980</v>
      </c>
      <c r="C1901" s="68" t="str">
        <f>IF(ISERROR(VLOOKUP(IF(RIGHT($A1901,1)=")",LEFT($A1901,FIND(" (",$A1901)-1),$A1901),[1]ACCS!$B$2:$B$5003, 1, FALSE)), "","1")</f>
        <v>1</v>
      </c>
      <c r="D1901" s="103" t="str">
        <f>IF($B1901="Unknown","",IF($B1901="","",IF(VALUE(LEFT($B1901,4))&lt;Calc!$J$2,"ANTIQUE","")))</f>
        <v/>
      </c>
      <c r="E1901" s="72" t="s">
        <v>37</v>
      </c>
      <c r="F1901" s="121"/>
      <c r="G1901" s="121"/>
      <c r="H1901" s="62" t="str">
        <f t="shared" si="204"/>
        <v>Japonica</v>
      </c>
      <c r="I1901" s="18">
        <f t="shared" si="205"/>
        <v>0</v>
      </c>
      <c r="J1901" s="18">
        <f t="shared" si="206"/>
        <v>0</v>
      </c>
      <c r="K1901" s="18">
        <f t="shared" si="207"/>
        <v>0</v>
      </c>
      <c r="L1901" s="57" t="str">
        <f t="shared" si="208"/>
        <v>Lee Poe</v>
      </c>
      <c r="M1901" s="57" t="str">
        <f t="shared" si="209"/>
        <v>Lee Poe</v>
      </c>
      <c r="N1901" s="61" t="str">
        <f t="shared" si="203"/>
        <v>Lee Poe</v>
      </c>
    </row>
    <row r="1902" spans="1:14" ht="25.15" customHeight="1" x14ac:dyDescent="0.2">
      <c r="A1902" s="70" t="s">
        <v>1545</v>
      </c>
      <c r="B1902" s="71">
        <v>1992</v>
      </c>
      <c r="C1902" s="68" t="str">
        <f>IF(ISERROR(VLOOKUP(IF(RIGHT($A1902,1)=")",LEFT($A1902,FIND(" (",$A1902)-1),$A1902),[1]ACCS!$B$2:$B$5003, 1, FALSE)), "","1")</f>
        <v>1</v>
      </c>
      <c r="D1902" s="103" t="str">
        <f>IF($B1902="Unknown","",IF($B1902="","",IF(VALUE(LEFT($B1902,4))&lt;Calc!$J$2,"ANTIQUE","")))</f>
        <v/>
      </c>
      <c r="E1902" s="72" t="s">
        <v>29</v>
      </c>
      <c r="F1902" s="121"/>
      <c r="G1902" s="121"/>
      <c r="H1902" s="62" t="str">
        <f t="shared" si="204"/>
        <v>Reticulata</v>
      </c>
      <c r="I1902" s="18">
        <f t="shared" si="205"/>
        <v>1</v>
      </c>
      <c r="J1902" s="18">
        <f t="shared" si="206"/>
        <v>0</v>
      </c>
      <c r="K1902" s="18">
        <f t="shared" si="207"/>
        <v>0</v>
      </c>
      <c r="L1902" s="57" t="str">
        <f t="shared" si="208"/>
        <v>Lee Roy Smith</v>
      </c>
      <c r="M1902" s="57" t="str">
        <f t="shared" si="209"/>
        <v>Lee Roy Smith</v>
      </c>
      <c r="N1902" s="61" t="str">
        <f t="shared" si="203"/>
        <v>Lee Roy Smith</v>
      </c>
    </row>
    <row r="1903" spans="1:14" ht="25.15" customHeight="1" x14ac:dyDescent="0.2">
      <c r="A1903" s="70" t="s">
        <v>1546</v>
      </c>
      <c r="B1903" s="71">
        <v>2013</v>
      </c>
      <c r="C1903" s="68" t="str">
        <f>IF(ISERROR(VLOOKUP(IF(RIGHT($A1903,1)=")",LEFT($A1903,FIND(" (",$A1903)-1),$A1903),[1]ACCS!$B$2:$B$5003, 1, FALSE)), "","1")</f>
        <v>1</v>
      </c>
      <c r="D1903" s="103" t="str">
        <f>IF($B1903="Unknown","",IF($B1903="","",IF(VALUE(LEFT($B1903,4))&lt;Calc!$J$2,"ANTIQUE","")))</f>
        <v/>
      </c>
      <c r="E1903" s="72" t="s">
        <v>37</v>
      </c>
      <c r="F1903" s="121"/>
      <c r="G1903" s="121"/>
      <c r="H1903" s="62" t="str">
        <f t="shared" si="204"/>
        <v>Japonica</v>
      </c>
      <c r="I1903" s="18">
        <f t="shared" si="205"/>
        <v>0</v>
      </c>
      <c r="J1903" s="18">
        <f t="shared" si="206"/>
        <v>0</v>
      </c>
      <c r="K1903" s="18">
        <f t="shared" si="207"/>
        <v>0</v>
      </c>
      <c r="L1903" s="57" t="str">
        <f t="shared" si="208"/>
        <v>Lee Wilkins</v>
      </c>
      <c r="M1903" s="57" t="str">
        <f t="shared" si="209"/>
        <v>Lee Wilkins</v>
      </c>
      <c r="N1903" s="61" t="str">
        <f t="shared" si="203"/>
        <v>Lee Wilkins</v>
      </c>
    </row>
    <row r="1904" spans="1:14" ht="25.15" customHeight="1" x14ac:dyDescent="0.2">
      <c r="A1904" s="70" t="s">
        <v>1547</v>
      </c>
      <c r="B1904" s="71" t="s">
        <v>1548</v>
      </c>
      <c r="C1904" s="68" t="str">
        <f>IF(ISERROR(VLOOKUP(IF(RIGHT($A1904,1)=")",LEFT($A1904,FIND(" (",$A1904)-1),$A1904),[1]ACCS!$B$2:$B$5003, 1, FALSE)), "","1")</f>
        <v/>
      </c>
      <c r="D1904" s="103" t="str">
        <f>IF($B1904="Unknown","",IF($B1904="","",IF(VALUE(LEFT($B1904,4))&lt;Calc!$J$2,"ANTIQUE","")))</f>
        <v/>
      </c>
      <c r="E1904" s="72" t="s">
        <v>24</v>
      </c>
      <c r="F1904" s="121"/>
      <c r="G1904" s="121" t="s">
        <v>26</v>
      </c>
      <c r="H1904" s="62" t="str">
        <f t="shared" si="204"/>
        <v>Japonica</v>
      </c>
      <c r="I1904" s="18">
        <f t="shared" si="205"/>
        <v>0</v>
      </c>
      <c r="J1904" s="18">
        <f t="shared" si="206"/>
        <v>0</v>
      </c>
      <c r="K1904" s="18">
        <f t="shared" si="207"/>
        <v>0</v>
      </c>
      <c r="L1904" s="57" t="str">
        <f t="shared" si="208"/>
        <v>Leila (See Catherine Cathcart)</v>
      </c>
      <c r="M1904" s="57" t="str">
        <f t="shared" si="209"/>
        <v>Leila (See Catherine Cathcart)</v>
      </c>
      <c r="N1904" s="61" t="str">
        <f t="shared" si="203"/>
        <v>Leila (See Catherine Cathcart)</v>
      </c>
    </row>
    <row r="1905" spans="1:14" ht="25.15" customHeight="1" x14ac:dyDescent="0.2">
      <c r="A1905" s="70" t="s">
        <v>1549</v>
      </c>
      <c r="B1905" s="71">
        <v>1983</v>
      </c>
      <c r="C1905" s="68" t="str">
        <f>IF(ISERROR(VLOOKUP(IF(RIGHT($A1905,1)=")",LEFT($A1905,FIND(" (",$A1905)-1),$A1905),[1]ACCS!$B$2:$B$5003, 1, FALSE)), "","1")</f>
        <v>1</v>
      </c>
      <c r="D1905" s="103" t="str">
        <f>IF($B1905="Unknown","",IF($B1905="","",IF(VALUE(LEFT($B1905,4))&lt;Calc!$J$2,"ANTIQUE","")))</f>
        <v/>
      </c>
      <c r="E1905" s="72" t="s">
        <v>37</v>
      </c>
      <c r="F1905" s="121" t="s">
        <v>5</v>
      </c>
      <c r="G1905" s="121"/>
      <c r="H1905" s="62" t="str">
        <f t="shared" si="204"/>
        <v>Japonica</v>
      </c>
      <c r="I1905" s="18">
        <f t="shared" si="205"/>
        <v>0</v>
      </c>
      <c r="J1905" s="18">
        <f t="shared" si="206"/>
        <v>0</v>
      </c>
      <c r="K1905" s="18">
        <f t="shared" si="207"/>
        <v>0</v>
      </c>
      <c r="L1905" s="57" t="str">
        <f t="shared" si="208"/>
        <v>Leila Gibson</v>
      </c>
      <c r="M1905" s="57" t="str">
        <f t="shared" si="209"/>
        <v>Leila Gibson</v>
      </c>
      <c r="N1905" s="61" t="str">
        <f t="shared" si="203"/>
        <v>Leila Gibson</v>
      </c>
    </row>
    <row r="1906" spans="1:14" ht="25.15" customHeight="1" x14ac:dyDescent="0.2">
      <c r="A1906" s="70" t="s">
        <v>1550</v>
      </c>
      <c r="B1906" s="71">
        <v>1999</v>
      </c>
      <c r="C1906" s="68" t="str">
        <f>IF(ISERROR(VLOOKUP(IF(RIGHT($A1906,1)=")",LEFT($A1906,FIND(" (",$A1906)-1),$A1906),[1]ACCS!$B$2:$B$5003, 1, FALSE)), "","1")</f>
        <v>1</v>
      </c>
      <c r="D1906" s="103" t="str">
        <f>IF($B1906="Unknown","",IF($B1906="","",IF(VALUE(LEFT($B1906,4))&lt;Calc!$J$2,"ANTIQUE","")))</f>
        <v/>
      </c>
      <c r="E1906" s="72" t="s">
        <v>61</v>
      </c>
      <c r="F1906" s="121"/>
      <c r="G1906" s="121" t="s">
        <v>26</v>
      </c>
      <c r="H1906" s="62" t="str">
        <f t="shared" si="204"/>
        <v>Japonica</v>
      </c>
      <c r="I1906" s="18">
        <f t="shared" si="205"/>
        <v>0</v>
      </c>
      <c r="J1906" s="18">
        <f t="shared" si="206"/>
        <v>0</v>
      </c>
      <c r="K1906" s="18">
        <f t="shared" si="207"/>
        <v>0</v>
      </c>
      <c r="L1906" s="57" t="str">
        <f t="shared" si="208"/>
        <v>Lela Ashley</v>
      </c>
      <c r="M1906" s="57" t="str">
        <f t="shared" si="209"/>
        <v>Lela Ashley</v>
      </c>
      <c r="N1906" s="61" t="str">
        <f t="shared" si="203"/>
        <v>Lela Ashley</v>
      </c>
    </row>
    <row r="1907" spans="1:14" ht="25.15" customHeight="1" x14ac:dyDescent="0.2">
      <c r="A1907" s="70" t="s">
        <v>1551</v>
      </c>
      <c r="B1907" s="71">
        <v>1999</v>
      </c>
      <c r="C1907" s="68" t="str">
        <f>IF(ISERROR(VLOOKUP(IF(RIGHT($A1907,1)=")",LEFT($A1907,FIND(" (",$A1907)-1),$A1907),[1]ACCS!$B$2:$B$5003, 1, FALSE)), "","1")</f>
        <v/>
      </c>
      <c r="D1907" s="103" t="str">
        <f>IF($B1907="Unknown","",IF($B1907="","",IF(VALUE(LEFT($B1907,4))&lt;Calc!$J$2,"ANTIQUE","")))</f>
        <v/>
      </c>
      <c r="E1907" s="72" t="s">
        <v>37</v>
      </c>
      <c r="F1907" s="121"/>
      <c r="G1907" s="121"/>
      <c r="H1907" s="62" t="str">
        <f t="shared" si="204"/>
        <v>Japonica</v>
      </c>
      <c r="I1907" s="18">
        <f t="shared" si="205"/>
        <v>0</v>
      </c>
      <c r="J1907" s="18">
        <f t="shared" si="206"/>
        <v>0</v>
      </c>
      <c r="K1907" s="18">
        <f t="shared" si="207"/>
        <v>0</v>
      </c>
      <c r="L1907" s="57" t="str">
        <f t="shared" si="208"/>
        <v>Lelia Maryott</v>
      </c>
      <c r="M1907" s="57" t="str">
        <f t="shared" si="209"/>
        <v>Lelia Maryott</v>
      </c>
      <c r="N1907" s="61" t="str">
        <f t="shared" si="203"/>
        <v>Lelia Maryott</v>
      </c>
    </row>
    <row r="1908" spans="1:14" ht="25.15" customHeight="1" x14ac:dyDescent="0.2">
      <c r="A1908" s="70" t="s">
        <v>1552</v>
      </c>
      <c r="B1908" s="71">
        <v>1981</v>
      </c>
      <c r="C1908" s="68" t="str">
        <f>IF(ISERROR(VLOOKUP(IF(RIGHT($A1908,1)=")",LEFT($A1908,FIND(" (",$A1908)-1),$A1908),[1]ACCS!$B$2:$B$5003, 1, FALSE)), "","1")</f>
        <v>1</v>
      </c>
      <c r="D1908" s="103" t="str">
        <f>IF($B1908="Unknown","",IF($B1908="","",IF(VALUE(LEFT($B1908,4))&lt;Calc!$J$2,"ANTIQUE","")))</f>
        <v/>
      </c>
      <c r="E1908" s="72" t="s">
        <v>61</v>
      </c>
      <c r="F1908" s="121"/>
      <c r="G1908" s="121"/>
      <c r="H1908" s="62" t="str">
        <f t="shared" si="204"/>
        <v>Japonica</v>
      </c>
      <c r="I1908" s="18">
        <f t="shared" si="205"/>
        <v>0</v>
      </c>
      <c r="J1908" s="18">
        <f t="shared" si="206"/>
        <v>0</v>
      </c>
      <c r="K1908" s="18">
        <f t="shared" si="207"/>
        <v>0</v>
      </c>
      <c r="L1908" s="57" t="str">
        <f t="shared" si="208"/>
        <v>Lemon Drop</v>
      </c>
      <c r="M1908" s="57" t="str">
        <f t="shared" si="209"/>
        <v>Lemon Drop</v>
      </c>
      <c r="N1908" s="61" t="str">
        <f t="shared" si="203"/>
        <v>Lemon Drop</v>
      </c>
    </row>
    <row r="1909" spans="1:14" ht="25.15" customHeight="1" x14ac:dyDescent="0.2">
      <c r="A1909" s="70" t="s">
        <v>1553</v>
      </c>
      <c r="B1909" s="71">
        <v>2009</v>
      </c>
      <c r="C1909" s="68" t="str">
        <f>IF(ISERROR(VLOOKUP(IF(RIGHT($A1909,1)=")",LEFT($A1909,FIND(" (",$A1909)-1),$A1909),[1]ACCS!$B$2:$B$5003, 1, FALSE)), "","1")</f>
        <v>1</v>
      </c>
      <c r="D1909" s="103" t="str">
        <f>IF($B1909="Unknown","",IF($B1909="","",IF(VALUE(LEFT($B1909,4))&lt;Calc!$J$2,"ANTIQUE","")))</f>
        <v/>
      </c>
      <c r="E1909" s="72" t="s">
        <v>35</v>
      </c>
      <c r="F1909" s="121"/>
      <c r="G1909" s="121" t="s">
        <v>26</v>
      </c>
      <c r="H1909" s="62" t="str">
        <f t="shared" si="204"/>
        <v>Japonica</v>
      </c>
      <c r="I1909" s="18">
        <f t="shared" si="205"/>
        <v>0</v>
      </c>
      <c r="J1909" s="18">
        <f t="shared" si="206"/>
        <v>0</v>
      </c>
      <c r="K1909" s="18">
        <f t="shared" si="207"/>
        <v>0</v>
      </c>
      <c r="L1909" s="57" t="str">
        <f t="shared" si="208"/>
        <v>Lemon Glow</v>
      </c>
      <c r="M1909" s="57" t="str">
        <f t="shared" si="209"/>
        <v>Lemon Glow</v>
      </c>
      <c r="N1909" s="61" t="str">
        <f t="shared" si="203"/>
        <v>Lemon Glow</v>
      </c>
    </row>
    <row r="1910" spans="1:14" ht="25.15" customHeight="1" x14ac:dyDescent="0.2">
      <c r="A1910" s="70" t="s">
        <v>1554</v>
      </c>
      <c r="B1910" s="71">
        <v>1972</v>
      </c>
      <c r="C1910" s="68" t="str">
        <f>IF(ISERROR(VLOOKUP(IF(RIGHT($A1910,1)=")",LEFT($A1910,FIND(" (",$A1910)-1),$A1910),[1]ACCS!$B$2:$B$5003, 1, FALSE)), "","1")</f>
        <v>1</v>
      </c>
      <c r="D1910" s="103" t="str">
        <f>IF($B1910="Unknown","",IF($B1910="","",IF(VALUE(LEFT($B1910,4))&lt;Calc!$J$2,"ANTIQUE","")))</f>
        <v/>
      </c>
      <c r="E1910" s="72" t="s">
        <v>24</v>
      </c>
      <c r="F1910" s="121"/>
      <c r="G1910" s="121" t="s">
        <v>26</v>
      </c>
      <c r="H1910" s="62" t="str">
        <f t="shared" si="204"/>
        <v>Japonica</v>
      </c>
      <c r="I1910" s="18">
        <f t="shared" si="205"/>
        <v>0</v>
      </c>
      <c r="J1910" s="18">
        <f t="shared" si="206"/>
        <v>0</v>
      </c>
      <c r="K1910" s="18">
        <f t="shared" si="207"/>
        <v>0</v>
      </c>
      <c r="L1910" s="57" t="str">
        <f t="shared" si="208"/>
        <v>Lemon Honey</v>
      </c>
      <c r="M1910" s="57" t="str">
        <f t="shared" si="209"/>
        <v>Lemon Honey</v>
      </c>
      <c r="N1910" s="61" t="str">
        <f t="shared" si="203"/>
        <v>Lemon Honey</v>
      </c>
    </row>
    <row r="1911" spans="1:14" ht="25.15" customHeight="1" x14ac:dyDescent="0.2">
      <c r="A1911" s="99" t="s">
        <v>3160</v>
      </c>
      <c r="B1911" s="100">
        <v>1996</v>
      </c>
      <c r="C1911" s="68" t="str">
        <f>IF(ISERROR(VLOOKUP(IF(RIGHT($A1911,1)=")",LEFT($A1911,FIND(" (",$A1911)-1),$A1911),[1]ACCS!$B$2:$B$5003, 1, FALSE)), "","1")</f>
        <v>1</v>
      </c>
      <c r="D1911" s="115" t="str">
        <f>IF($B1911="Unknown","",IF($B1911="","",IF(VALUE(LEFT($B1911,4))&lt;Calc!$J$2,"ANTIQUE","")))</f>
        <v/>
      </c>
      <c r="E1911" s="53" t="s">
        <v>24</v>
      </c>
      <c r="F1911" s="121"/>
      <c r="G1911" s="121"/>
      <c r="H1911" s="62" t="str">
        <f t="shared" si="204"/>
        <v>NRH</v>
      </c>
      <c r="I1911" s="18">
        <f t="shared" si="205"/>
        <v>2</v>
      </c>
      <c r="J1911" s="18">
        <f t="shared" si="206"/>
        <v>0</v>
      </c>
      <c r="K1911" s="18">
        <f t="shared" si="207"/>
        <v>0</v>
      </c>
      <c r="L1911" s="57" t="str">
        <f t="shared" si="208"/>
        <v>Lemon Twist</v>
      </c>
      <c r="M1911" s="57" t="str">
        <f t="shared" si="209"/>
        <v>Lemon Twist</v>
      </c>
      <c r="N1911" s="61" t="str">
        <f t="shared" si="203"/>
        <v>Lemon Twist</v>
      </c>
    </row>
    <row r="1912" spans="1:14" ht="25.15" customHeight="1" x14ac:dyDescent="0.2">
      <c r="A1912" s="70" t="s">
        <v>1555</v>
      </c>
      <c r="B1912" s="71">
        <v>1949</v>
      </c>
      <c r="C1912" s="68" t="str">
        <f>IF(ISERROR(VLOOKUP(IF(RIGHT($A1912,1)=")",LEFT($A1912,FIND(" (",$A1912)-1),$A1912),[1]ACCS!$B$2:$B$5003, 1, FALSE)), "","1")</f>
        <v>1</v>
      </c>
      <c r="D1912" s="103" t="str">
        <f>IF($B1912="Unknown","",IF($B1912="","",IF(VALUE(LEFT($B1912,4))&lt;Calc!$J$2,"ANTIQUE","")))</f>
        <v/>
      </c>
      <c r="E1912" s="72" t="s">
        <v>24</v>
      </c>
      <c r="F1912" s="121"/>
      <c r="G1912" s="121"/>
      <c r="H1912" s="62" t="str">
        <f t="shared" si="204"/>
        <v>Japonica</v>
      </c>
      <c r="I1912" s="18">
        <f t="shared" si="205"/>
        <v>0</v>
      </c>
      <c r="J1912" s="18">
        <f t="shared" si="206"/>
        <v>0</v>
      </c>
      <c r="K1912" s="18">
        <f t="shared" si="207"/>
        <v>0</v>
      </c>
      <c r="L1912" s="57" t="str">
        <f t="shared" si="208"/>
        <v>Lena Jackson</v>
      </c>
      <c r="M1912" s="57" t="str">
        <f t="shared" si="209"/>
        <v>Lena Jackson</v>
      </c>
      <c r="N1912" s="61" t="str">
        <f t="shared" ref="N1912:N1975" si="210">IF(ISNUMBER(SEARCH("See",$M1912)),$M1912,IF(ISNUMBER(SEARCH("(",$M1912)),LEFT($M1912,SEARCH("(",$M1912)-2),$M1912))</f>
        <v>Lena Jackson</v>
      </c>
    </row>
    <row r="1913" spans="1:14" ht="25.15" customHeight="1" x14ac:dyDescent="0.2">
      <c r="A1913" s="74" t="s">
        <v>3101</v>
      </c>
      <c r="B1913" s="71">
        <v>2022</v>
      </c>
      <c r="C1913" s="68" t="str">
        <f>IF(ISERROR(VLOOKUP(IF(RIGHT($A1913,1)=")",LEFT($A1913,FIND(" (",$A1913)-1),$A1913),[1]ACCS!$B$2:$B$5003, 1, FALSE)), "","1")</f>
        <v>1</v>
      </c>
      <c r="D1913" s="103" t="str">
        <f>IF($B1913="Unknown","",IF($B1913="","",IF(VALUE(LEFT($B1913,4))&lt;Calc!$J$2,"ANTIQUE","")))</f>
        <v/>
      </c>
      <c r="E1913" s="72" t="s">
        <v>37</v>
      </c>
      <c r="F1913" s="121"/>
      <c r="G1913" s="121"/>
      <c r="H1913" s="62" t="str">
        <f t="shared" si="204"/>
        <v>Japonica</v>
      </c>
      <c r="I1913" s="18">
        <f t="shared" si="205"/>
        <v>0</v>
      </c>
      <c r="J1913" s="18">
        <f t="shared" si="206"/>
        <v>0</v>
      </c>
      <c r="K1913" s="18">
        <f t="shared" si="207"/>
        <v>0</v>
      </c>
      <c r="L1913" s="57" t="str">
        <f t="shared" si="208"/>
        <v>Leon Silver's Dream</v>
      </c>
      <c r="M1913" s="57" t="str">
        <f t="shared" si="209"/>
        <v>Leon Silver's Dream</v>
      </c>
      <c r="N1913" s="61" t="str">
        <f t="shared" si="210"/>
        <v>Leon Silver's Dream</v>
      </c>
    </row>
    <row r="1914" spans="1:14" ht="25.15" customHeight="1" x14ac:dyDescent="0.2">
      <c r="A1914" s="70" t="s">
        <v>1556</v>
      </c>
      <c r="B1914" s="71">
        <v>1998</v>
      </c>
      <c r="C1914" s="68" t="str">
        <f>IF(ISERROR(VLOOKUP(IF(RIGHT($A1914,1)=")",LEFT($A1914,FIND(" (",$A1914)-1),$A1914),[1]ACCS!$B$2:$B$5003, 1, FALSE)), "","1")</f>
        <v/>
      </c>
      <c r="D1914" s="103" t="str">
        <f>IF($B1914="Unknown","",IF($B1914="","",IF(VALUE(LEFT($B1914,4))&lt;Calc!$J$2,"ANTIQUE","")))</f>
        <v/>
      </c>
      <c r="E1914" s="72" t="s">
        <v>24</v>
      </c>
      <c r="F1914" s="121"/>
      <c r="G1914" s="121"/>
      <c r="H1914" s="62" t="str">
        <f t="shared" si="204"/>
        <v>Japonica</v>
      </c>
      <c r="I1914" s="18">
        <f t="shared" si="205"/>
        <v>0</v>
      </c>
      <c r="J1914" s="18">
        <f t="shared" si="206"/>
        <v>0</v>
      </c>
      <c r="K1914" s="18">
        <f t="shared" si="207"/>
        <v>0</v>
      </c>
      <c r="L1914" s="57" t="str">
        <f t="shared" si="208"/>
        <v>Leona Rish</v>
      </c>
      <c r="M1914" s="57" t="str">
        <f t="shared" si="209"/>
        <v>Leona Rish</v>
      </c>
      <c r="N1914" s="61" t="str">
        <f t="shared" si="210"/>
        <v>Leona Rish</v>
      </c>
    </row>
    <row r="1915" spans="1:14" ht="25.15" customHeight="1" x14ac:dyDescent="0.2">
      <c r="A1915" s="70" t="s">
        <v>1557</v>
      </c>
      <c r="B1915" s="71">
        <v>1966</v>
      </c>
      <c r="C1915" s="68" t="str">
        <f>IF(ISERROR(VLOOKUP(IF(RIGHT($A1915,1)=")",LEFT($A1915,FIND(" (",$A1915)-1),$A1915),[1]ACCS!$B$2:$B$5003, 1, FALSE)), "","1")</f>
        <v>1</v>
      </c>
      <c r="D1915" s="103" t="str">
        <f>IF($B1915="Unknown","",IF($B1915="","",IF(VALUE(LEFT($B1915,4))&lt;Calc!$J$2,"ANTIQUE","")))</f>
        <v/>
      </c>
      <c r="E1915" s="72" t="s">
        <v>37</v>
      </c>
      <c r="F1915" s="121" t="s">
        <v>5</v>
      </c>
      <c r="G1915" s="121"/>
      <c r="H1915" s="62" t="str">
        <f t="shared" si="204"/>
        <v>Japonica</v>
      </c>
      <c r="I1915" s="18">
        <f t="shared" si="205"/>
        <v>0</v>
      </c>
      <c r="J1915" s="18">
        <f t="shared" si="206"/>
        <v>0</v>
      </c>
      <c r="K1915" s="18">
        <f t="shared" si="207"/>
        <v>0</v>
      </c>
      <c r="L1915" s="57" t="str">
        <f t="shared" si="208"/>
        <v>Leona Willsey</v>
      </c>
      <c r="M1915" s="57" t="str">
        <f t="shared" si="209"/>
        <v>Leona Willsey</v>
      </c>
      <c r="N1915" s="61" t="str">
        <f t="shared" si="210"/>
        <v>Leona Willsey</v>
      </c>
    </row>
    <row r="1916" spans="1:14" ht="25.15" customHeight="1" x14ac:dyDescent="0.2">
      <c r="A1916" s="70" t="s">
        <v>1558</v>
      </c>
      <c r="B1916" s="71">
        <v>1995</v>
      </c>
      <c r="C1916" s="68" t="str">
        <f>IF(ISERROR(VLOOKUP(IF(RIGHT($A1916,1)=")",LEFT($A1916,FIND(" (",$A1916)-1),$A1916),[1]ACCS!$B$2:$B$5003, 1, FALSE)), "","1")</f>
        <v>1</v>
      </c>
      <c r="D1916" s="103" t="str">
        <f>IF($B1916="Unknown","",IF($B1916="","",IF(VALUE(LEFT($B1916,4))&lt;Calc!$J$2,"ANTIQUE","")))</f>
        <v/>
      </c>
      <c r="E1916" s="72" t="s">
        <v>30</v>
      </c>
      <c r="F1916" s="121" t="s">
        <v>5</v>
      </c>
      <c r="G1916" s="121"/>
      <c r="H1916" s="62" t="str">
        <f t="shared" si="204"/>
        <v>Japonica</v>
      </c>
      <c r="I1916" s="18">
        <f t="shared" si="205"/>
        <v>0</v>
      </c>
      <c r="J1916" s="18">
        <f t="shared" si="206"/>
        <v>0</v>
      </c>
      <c r="K1916" s="18">
        <f t="shared" si="207"/>
        <v>0</v>
      </c>
      <c r="L1916" s="57" t="str">
        <f t="shared" si="208"/>
        <v>Leone Summerson</v>
      </c>
      <c r="M1916" s="57" t="str">
        <f t="shared" si="209"/>
        <v>Leone Summerson</v>
      </c>
      <c r="N1916" s="61" t="str">
        <f t="shared" si="210"/>
        <v>Leone Summerson</v>
      </c>
    </row>
    <row r="1917" spans="1:14" ht="25.15" customHeight="1" x14ac:dyDescent="0.2">
      <c r="A1917" s="70" t="s">
        <v>1559</v>
      </c>
      <c r="B1917" s="71">
        <v>1968</v>
      </c>
      <c r="C1917" s="68" t="str">
        <f>IF(ISERROR(VLOOKUP(IF(RIGHT($A1917,1)=")",LEFT($A1917,FIND(" (",$A1917)-1),$A1917),[1]ACCS!$B$2:$B$5003, 1, FALSE)), "","1")</f>
        <v>1</v>
      </c>
      <c r="D1917" s="103" t="str">
        <f>IF($B1917="Unknown","",IF($B1917="","",IF(VALUE(LEFT($B1917,4))&lt;Calc!$J$2,"ANTIQUE","")))</f>
        <v/>
      </c>
      <c r="E1917" s="72" t="s">
        <v>30</v>
      </c>
      <c r="F1917" s="121" t="s">
        <v>5</v>
      </c>
      <c r="G1917" s="121"/>
      <c r="H1917" s="62" t="str">
        <f t="shared" ref="H1917:H1980" si="211">IF($A1917="","",IF($I1917=0,"Japonica",IF($I1917=1,"Reticulata",IF($I1917=2,"NRH",IF($I1917=3,"Sasanqua",IF($I1917=4,"Hiemalis",IF($I1917=5,"Vernalis",IF($I1917=6,"Japonica [Higo]","Specie"))))))))</f>
        <v>Japonica</v>
      </c>
      <c r="I1917" s="18">
        <f t="shared" ref="I1917:I1980" si="212">IF(NOT(ISERROR(SEARCH("(R)",$A1917))),1,IF(NOT(ISERROR(SEARCH("(H)",$A1917))),2,IF(NOT(ISERROR(SEARCH("(Sasanqua)",$A1917))),3,IF(NOT(ISERROR(SEARCH("(Hiemalis)",$A1917))),4,IF(NOT(ISERROR(SEARCH("(Vernalis)",$A1917))),5,IF(NOT(ISERROR(SEARCH("(Higo)",$A1917))),6,))))))+$J1917+K1917</f>
        <v>0</v>
      </c>
      <c r="J1917" s="18">
        <f t="shared" ref="J1917:J1980" si="213">IF(NOT(ISERROR(SEARCH("(Rusticana)",$A1917))),7,IF(NOT(ISERROR(SEARCH("(Wabisuke)",$A1917))),8,IF(NOT(ISERROR(SEARCH("(Edithae)",$A1917))),9,IF(NOT(ISERROR(SEARCH("(Oleifera)",$A1917))),10,IF(NOT(ISERROR(SEARCH("(Saluenensis)",$A1917))),11,0)))))</f>
        <v>0</v>
      </c>
      <c r="K1917" s="18">
        <f t="shared" ref="K1917:K1980" si="214">IF(NOT(ISERROR(SEARCH("(Pitardii)",$A1917))),12,IF(NOT(ISERROR(SEARCH("(Specie)",$A1917))),13,0))</f>
        <v>0</v>
      </c>
      <c r="L1917" s="57" t="str">
        <f t="shared" ref="L1917:L1980" si="215">SUBSTITUTE(SUBSTITUTE(SUBSTITUTE(SUBSTITUTE(SUBSTITUTE(SUBSTITUTE(SUBSTITUTE(SUBSTITUTE(A1917," (A)","")," (R)","")," (H)","")," (Sasanqua)","")," (Hiemalis)","")," (Vernalis)","")," (Rusticana)",""),"(Wabisuke)","")</f>
        <v>Leonora Novick</v>
      </c>
      <c r="M1917" s="57" t="str">
        <f t="shared" ref="M1917:M1980" si="216">SUBSTITUTE(SUBSTITUTE(SUBSTITUTE(SUBSTITUTE(SUBSTITUTE($L1917," (Edithae)","")," (Oleifera)","")," (Saluenensis)","")," (Specie)","")," (Pitardii)","")</f>
        <v>Leonora Novick</v>
      </c>
      <c r="N1917" s="61" t="str">
        <f t="shared" si="210"/>
        <v>Leonora Novick</v>
      </c>
    </row>
    <row r="1918" spans="1:14" ht="25.15" customHeight="1" x14ac:dyDescent="0.2">
      <c r="A1918" s="70" t="s">
        <v>1560</v>
      </c>
      <c r="B1918" s="71">
        <v>1991</v>
      </c>
      <c r="C1918" s="68" t="str">
        <f>IF(ISERROR(VLOOKUP(IF(RIGHT($A1918,1)=")",LEFT($A1918,FIND(" (",$A1918)-1),$A1918),[1]ACCS!$B$2:$B$5003, 1, FALSE)), "","1")</f>
        <v>1</v>
      </c>
      <c r="D1918" s="103" t="str">
        <f>IF($B1918="Unknown","",IF($B1918="","",IF(VALUE(LEFT($B1918,4))&lt;Calc!$J$2,"ANTIQUE","")))</f>
        <v/>
      </c>
      <c r="E1918" s="72" t="s">
        <v>21</v>
      </c>
      <c r="F1918" s="121"/>
      <c r="G1918" s="121"/>
      <c r="H1918" s="62" t="str">
        <f t="shared" si="211"/>
        <v>NRH</v>
      </c>
      <c r="I1918" s="18">
        <f t="shared" si="212"/>
        <v>2</v>
      </c>
      <c r="J1918" s="18">
        <f t="shared" si="213"/>
        <v>0</v>
      </c>
      <c r="K1918" s="18">
        <f t="shared" si="214"/>
        <v>0</v>
      </c>
      <c r="L1918" s="57" t="str">
        <f t="shared" si="215"/>
        <v>Les Jury</v>
      </c>
      <c r="M1918" s="57" t="str">
        <f t="shared" si="216"/>
        <v>Les Jury</v>
      </c>
      <c r="N1918" s="61" t="str">
        <f t="shared" si="210"/>
        <v>Les Jury</v>
      </c>
    </row>
    <row r="1919" spans="1:14" ht="25.15" customHeight="1" x14ac:dyDescent="0.2">
      <c r="A1919" s="70" t="s">
        <v>1561</v>
      </c>
      <c r="B1919" s="71">
        <v>1991</v>
      </c>
      <c r="C1919" s="68" t="str">
        <f>IF(ISERROR(VLOOKUP(IF(RIGHT($A1919,1)=")",LEFT($A1919,FIND(" (",$A1919)-1),$A1919),[1]ACCS!$B$2:$B$5003, 1, FALSE)), "","1")</f>
        <v>1</v>
      </c>
      <c r="D1919" s="103" t="str">
        <f>IF($B1919="Unknown","",IF($B1919="","",IF(VALUE(LEFT($B1919,4))&lt;Calc!$J$2,"ANTIQUE","")))</f>
        <v/>
      </c>
      <c r="E1919" s="72" t="s">
        <v>47</v>
      </c>
      <c r="F1919" s="121"/>
      <c r="G1919" s="121" t="s">
        <v>26</v>
      </c>
      <c r="H1919" s="62" t="str">
        <f t="shared" si="211"/>
        <v>Japonica</v>
      </c>
      <c r="I1919" s="18">
        <f t="shared" si="212"/>
        <v>0</v>
      </c>
      <c r="J1919" s="18">
        <f t="shared" si="213"/>
        <v>0</v>
      </c>
      <c r="K1919" s="18">
        <f t="shared" si="214"/>
        <v>0</v>
      </c>
      <c r="L1919" s="57" t="str">
        <f t="shared" si="215"/>
        <v>Les Marbury</v>
      </c>
      <c r="M1919" s="57" t="str">
        <f t="shared" si="216"/>
        <v>Les Marbury</v>
      </c>
      <c r="N1919" s="61" t="str">
        <f t="shared" si="210"/>
        <v>Les Marbury</v>
      </c>
    </row>
    <row r="1920" spans="1:14" ht="25.15" customHeight="1" x14ac:dyDescent="0.2">
      <c r="A1920" s="70" t="s">
        <v>1562</v>
      </c>
      <c r="B1920" s="71">
        <v>2013</v>
      </c>
      <c r="C1920" s="68" t="str">
        <f>IF(ISERROR(VLOOKUP(IF(RIGHT($A1920,1)=")",LEFT($A1920,FIND(" (",$A1920)-1),$A1920),[1]ACCS!$B$2:$B$5003, 1, FALSE)), "","1")</f>
        <v>1</v>
      </c>
      <c r="D1920" s="103" t="str">
        <f>IF($B1920="Unknown","",IF($B1920="","",IF(VALUE(LEFT($B1920,4))&lt;Calc!$J$2,"ANTIQUE","")))</f>
        <v/>
      </c>
      <c r="E1920" s="72" t="s">
        <v>47</v>
      </c>
      <c r="F1920" s="121"/>
      <c r="G1920" s="121" t="s">
        <v>26</v>
      </c>
      <c r="H1920" s="62" t="str">
        <f t="shared" si="211"/>
        <v>Japonica</v>
      </c>
      <c r="I1920" s="18">
        <f t="shared" si="212"/>
        <v>0</v>
      </c>
      <c r="J1920" s="18">
        <f t="shared" si="213"/>
        <v>0</v>
      </c>
      <c r="K1920" s="18">
        <f t="shared" si="214"/>
        <v>0</v>
      </c>
      <c r="L1920" s="57" t="str">
        <f t="shared" si="215"/>
        <v>Les Marbury Blush</v>
      </c>
      <c r="M1920" s="57" t="str">
        <f t="shared" si="216"/>
        <v>Les Marbury Blush</v>
      </c>
      <c r="N1920" s="61" t="str">
        <f t="shared" si="210"/>
        <v>Les Marbury Blush</v>
      </c>
    </row>
    <row r="1921" spans="1:14" ht="25.15" customHeight="1" x14ac:dyDescent="0.2">
      <c r="A1921" s="70" t="s">
        <v>1563</v>
      </c>
      <c r="B1921" s="71">
        <v>1997</v>
      </c>
      <c r="C1921" s="68" t="str">
        <f>IF(ISERROR(VLOOKUP(IF(RIGHT($A1921,1)=")",LEFT($A1921,FIND(" (",$A1921)-1),$A1921),[1]ACCS!$B$2:$B$5003, 1, FALSE)), "","1")</f>
        <v>1</v>
      </c>
      <c r="D1921" s="103" t="str">
        <f>IF($B1921="Unknown","",IF($B1921="","",IF(VALUE(LEFT($B1921,4))&lt;Calc!$J$2,"ANTIQUE","")))</f>
        <v/>
      </c>
      <c r="E1921" s="72" t="s">
        <v>47</v>
      </c>
      <c r="F1921" s="121"/>
      <c r="G1921" s="121" t="s">
        <v>26</v>
      </c>
      <c r="H1921" s="62" t="str">
        <f t="shared" si="211"/>
        <v>Japonica</v>
      </c>
      <c r="I1921" s="18">
        <f t="shared" si="212"/>
        <v>0</v>
      </c>
      <c r="J1921" s="18">
        <f t="shared" si="213"/>
        <v>0</v>
      </c>
      <c r="K1921" s="18">
        <f t="shared" si="214"/>
        <v>0</v>
      </c>
      <c r="L1921" s="57" t="str">
        <f t="shared" si="215"/>
        <v>Les Marbury Red</v>
      </c>
      <c r="M1921" s="57" t="str">
        <f t="shared" si="216"/>
        <v>Les Marbury Red</v>
      </c>
      <c r="N1921" s="61" t="str">
        <f t="shared" si="210"/>
        <v>Les Marbury Red</v>
      </c>
    </row>
    <row r="1922" spans="1:14" ht="25.15" customHeight="1" x14ac:dyDescent="0.2">
      <c r="A1922" s="70" t="s">
        <v>1564</v>
      </c>
      <c r="B1922" s="71">
        <v>2003</v>
      </c>
      <c r="C1922" s="68" t="str">
        <f>IF(ISERROR(VLOOKUP(IF(RIGHT($A1922,1)=")",LEFT($A1922,FIND(" (",$A1922)-1),$A1922),[1]ACCS!$B$2:$B$5003, 1, FALSE)), "","1")</f>
        <v/>
      </c>
      <c r="D1922" s="103" t="str">
        <f>IF($B1922="Unknown","",IF($B1922="","",IF(VALUE(LEFT($B1922,4))&lt;Calc!$J$2,"ANTIQUE","")))</f>
        <v/>
      </c>
      <c r="E1922" s="72" t="s">
        <v>29</v>
      </c>
      <c r="F1922" s="121"/>
      <c r="G1922" s="121"/>
      <c r="H1922" s="62" t="str">
        <f t="shared" si="211"/>
        <v>Reticulata</v>
      </c>
      <c r="I1922" s="18">
        <f t="shared" si="212"/>
        <v>1</v>
      </c>
      <c r="J1922" s="18">
        <f t="shared" si="213"/>
        <v>0</v>
      </c>
      <c r="K1922" s="18">
        <f t="shared" si="214"/>
        <v>0</v>
      </c>
      <c r="L1922" s="57" t="str">
        <f t="shared" si="215"/>
        <v>Les Rose</v>
      </c>
      <c r="M1922" s="57" t="str">
        <f t="shared" si="216"/>
        <v>Les Rose</v>
      </c>
      <c r="N1922" s="61" t="str">
        <f t="shared" si="210"/>
        <v>Les Rose</v>
      </c>
    </row>
    <row r="1923" spans="1:14" ht="25.15" customHeight="1" x14ac:dyDescent="0.2">
      <c r="A1923" s="70" t="s">
        <v>1565</v>
      </c>
      <c r="B1923" s="71">
        <v>1958</v>
      </c>
      <c r="C1923" s="68" t="str">
        <f>IF(ISERROR(VLOOKUP(IF(RIGHT($A1923,1)=")",LEFT($A1923,FIND(" (",$A1923)-1),$A1923),[1]ACCS!$B$2:$B$5003, 1, FALSE)), "","1")</f>
        <v>1</v>
      </c>
      <c r="D1923" s="103" t="str">
        <f>IF($B1923="Unknown","",IF($B1923="","",IF(VALUE(LEFT($B1923,4))&lt;Calc!$J$2,"ANTIQUE","")))</f>
        <v/>
      </c>
      <c r="E1923" s="72" t="s">
        <v>47</v>
      </c>
      <c r="F1923" s="121"/>
      <c r="G1923" s="121"/>
      <c r="H1923" s="62" t="str">
        <f t="shared" si="211"/>
        <v>Sasanqua</v>
      </c>
      <c r="I1923" s="18">
        <f t="shared" si="212"/>
        <v>3</v>
      </c>
      <c r="J1923" s="18">
        <f t="shared" si="213"/>
        <v>0</v>
      </c>
      <c r="K1923" s="18">
        <f t="shared" si="214"/>
        <v>0</v>
      </c>
      <c r="L1923" s="57" t="str">
        <f t="shared" si="215"/>
        <v>Leslie Ann</v>
      </c>
      <c r="M1923" s="57" t="str">
        <f t="shared" si="216"/>
        <v>Leslie Ann</v>
      </c>
      <c r="N1923" s="61" t="str">
        <f t="shared" si="210"/>
        <v>Leslie Ann</v>
      </c>
    </row>
    <row r="1924" spans="1:14" ht="25.15" customHeight="1" x14ac:dyDescent="0.2">
      <c r="A1924" s="70" t="s">
        <v>1566</v>
      </c>
      <c r="B1924" s="71">
        <v>1984</v>
      </c>
      <c r="C1924" s="68" t="str">
        <f>IF(ISERROR(VLOOKUP(IF(RIGHT($A1924,1)=")",LEFT($A1924,FIND(" (",$A1924)-1),$A1924),[1]ACCS!$B$2:$B$5003, 1, FALSE)), "","1")</f>
        <v>1</v>
      </c>
      <c r="D1924" s="103" t="str">
        <f>IF($B1924="Unknown","",IF($B1924="","",IF(VALUE(LEFT($B1924,4))&lt;Calc!$J$2,"ANTIQUE","")))</f>
        <v/>
      </c>
      <c r="E1924" s="72" t="s">
        <v>29</v>
      </c>
      <c r="F1924" s="121"/>
      <c r="G1924" s="121"/>
      <c r="H1924" s="62" t="str">
        <f t="shared" si="211"/>
        <v>Reticulata</v>
      </c>
      <c r="I1924" s="18">
        <f t="shared" si="212"/>
        <v>1</v>
      </c>
      <c r="J1924" s="18">
        <f t="shared" si="213"/>
        <v>0</v>
      </c>
      <c r="K1924" s="18">
        <f t="shared" si="214"/>
        <v>0</v>
      </c>
      <c r="L1924" s="57" t="str">
        <f t="shared" si="215"/>
        <v>Leslie Rivett</v>
      </c>
      <c r="M1924" s="57" t="str">
        <f t="shared" si="216"/>
        <v>Leslie Rivett</v>
      </c>
      <c r="N1924" s="61" t="str">
        <f t="shared" si="210"/>
        <v>Leslie Rivett</v>
      </c>
    </row>
    <row r="1925" spans="1:14" ht="25.15" customHeight="1" x14ac:dyDescent="0.2">
      <c r="A1925" s="70" t="s">
        <v>1567</v>
      </c>
      <c r="B1925" s="71">
        <v>1948</v>
      </c>
      <c r="C1925" s="68" t="str">
        <f>IF(ISERROR(VLOOKUP(IF(RIGHT($A1925,1)=")",LEFT($A1925,FIND(" (",$A1925)-1),$A1925),[1]ACCS!$B$2:$B$5003, 1, FALSE)), "","1")</f>
        <v>1</v>
      </c>
      <c r="D1925" s="103" t="str">
        <f>IF($B1925="Unknown","",IF($B1925="","",IF(VALUE(LEFT($B1925,4))&lt;Calc!$J$2,"ANTIQUE","")))</f>
        <v/>
      </c>
      <c r="E1925" s="72" t="s">
        <v>21</v>
      </c>
      <c r="F1925" s="121"/>
      <c r="G1925" s="121"/>
      <c r="H1925" s="62" t="str">
        <f t="shared" si="211"/>
        <v>Japonica</v>
      </c>
      <c r="I1925" s="18">
        <f t="shared" si="212"/>
        <v>0</v>
      </c>
      <c r="J1925" s="18">
        <f t="shared" si="213"/>
        <v>0</v>
      </c>
      <c r="K1925" s="18">
        <f t="shared" si="214"/>
        <v>0</v>
      </c>
      <c r="L1925" s="57" t="str">
        <f t="shared" si="215"/>
        <v>Letitia Schrader</v>
      </c>
      <c r="M1925" s="57" t="str">
        <f t="shared" si="216"/>
        <v>Letitia Schrader</v>
      </c>
      <c r="N1925" s="61" t="str">
        <f t="shared" si="210"/>
        <v>Letitia Schrader</v>
      </c>
    </row>
    <row r="1926" spans="1:14" ht="25.15" customHeight="1" x14ac:dyDescent="0.2">
      <c r="A1926" s="70" t="s">
        <v>1568</v>
      </c>
      <c r="B1926" s="71">
        <v>1937</v>
      </c>
      <c r="C1926" s="68" t="str">
        <f>IF(ISERROR(VLOOKUP(IF(RIGHT($A1926,1)=")",LEFT($A1926,FIND(" (",$A1926)-1),$A1926),[1]ACCS!$B$2:$B$5003, 1, FALSE)), "","1")</f>
        <v>1</v>
      </c>
      <c r="D1926" s="103" t="str">
        <f>IF($B1926="Unknown","",IF($B1926="","",IF(VALUE(LEFT($B1926,4))&lt;Calc!$J$2,"ANTIQUE","")))</f>
        <v/>
      </c>
      <c r="E1926" s="72" t="s">
        <v>24</v>
      </c>
      <c r="F1926" s="121" t="s">
        <v>5</v>
      </c>
      <c r="G1926" s="121"/>
      <c r="H1926" s="62" t="str">
        <f t="shared" si="211"/>
        <v>Japonica</v>
      </c>
      <c r="I1926" s="18">
        <f t="shared" si="212"/>
        <v>0</v>
      </c>
      <c r="J1926" s="18">
        <f t="shared" si="213"/>
        <v>0</v>
      </c>
      <c r="K1926" s="18">
        <f t="shared" si="214"/>
        <v>0</v>
      </c>
      <c r="L1926" s="57" t="str">
        <f t="shared" si="215"/>
        <v>Leucantha (Tricolor Siebold White, Waikanoura White)</v>
      </c>
      <c r="M1926" s="57" t="str">
        <f t="shared" si="216"/>
        <v>Leucantha (Tricolor Siebold White, Waikanoura White)</v>
      </c>
      <c r="N1926" s="61" t="str">
        <f t="shared" si="210"/>
        <v>Leucantha</v>
      </c>
    </row>
    <row r="1927" spans="1:14" ht="25.15" customHeight="1" x14ac:dyDescent="0.2">
      <c r="A1927" s="70" t="s">
        <v>1569</v>
      </c>
      <c r="B1927" s="71">
        <v>2001</v>
      </c>
      <c r="C1927" s="68" t="str">
        <f>IF(ISERROR(VLOOKUP(IF(RIGHT($A1927,1)=")",LEFT($A1927,FIND(" (",$A1927)-1),$A1927),[1]ACCS!$B$2:$B$5003, 1, FALSE)), "","1")</f>
        <v>1</v>
      </c>
      <c r="D1927" s="103" t="str">
        <f>IF($B1927="Unknown","",IF($B1927="","",IF(VALUE(LEFT($B1927,4))&lt;Calc!$J$2,"ANTIQUE","")))</f>
        <v/>
      </c>
      <c r="E1927" s="72" t="s">
        <v>29</v>
      </c>
      <c r="F1927" s="121"/>
      <c r="G1927" s="121"/>
      <c r="H1927" s="62" t="str">
        <f t="shared" si="211"/>
        <v>Reticulata</v>
      </c>
      <c r="I1927" s="18">
        <f t="shared" si="212"/>
        <v>1</v>
      </c>
      <c r="J1927" s="18">
        <f t="shared" si="213"/>
        <v>0</v>
      </c>
      <c r="K1927" s="18">
        <f t="shared" si="214"/>
        <v>0</v>
      </c>
      <c r="L1927" s="57" t="str">
        <f t="shared" si="215"/>
        <v>Lew Fetterman</v>
      </c>
      <c r="M1927" s="57" t="str">
        <f t="shared" si="216"/>
        <v>Lew Fetterman</v>
      </c>
      <c r="N1927" s="61" t="str">
        <f t="shared" si="210"/>
        <v>Lew Fetterman</v>
      </c>
    </row>
    <row r="1928" spans="1:14" ht="25.15" customHeight="1" x14ac:dyDescent="0.2">
      <c r="A1928" s="70" t="s">
        <v>1570</v>
      </c>
      <c r="B1928" s="71">
        <v>1900</v>
      </c>
      <c r="C1928" s="68" t="str">
        <f>IF(ISERROR(VLOOKUP(IF(RIGHT($A1928,1)=")",LEFT($A1928,FIND(" (",$A1928)-1),$A1928),[1]ACCS!$B$2:$B$5003, 1, FALSE)), "","1")</f>
        <v/>
      </c>
      <c r="D1928" s="103" t="str">
        <f>IF($B1928="Unknown","",IF($B1928="","",IF(VALUE(LEFT($B1928,4))&lt;Calc!$J$2,"ANTIQUE","")))</f>
        <v/>
      </c>
      <c r="E1928" s="72" t="s">
        <v>21</v>
      </c>
      <c r="F1928" s="121"/>
      <c r="G1928" s="121"/>
      <c r="H1928" s="62" t="str">
        <f t="shared" si="211"/>
        <v>Japonica</v>
      </c>
      <c r="I1928" s="18">
        <f t="shared" si="212"/>
        <v>0</v>
      </c>
      <c r="J1928" s="18">
        <f t="shared" si="213"/>
        <v>0</v>
      </c>
      <c r="K1928" s="18">
        <f t="shared" si="214"/>
        <v>0</v>
      </c>
      <c r="L1928" s="57" t="str">
        <f t="shared" si="215"/>
        <v>Lewis Red Peony (See Vedrine)</v>
      </c>
      <c r="M1928" s="57" t="str">
        <f t="shared" si="216"/>
        <v>Lewis Red Peony (See Vedrine)</v>
      </c>
      <c r="N1928" s="61" t="str">
        <f t="shared" si="210"/>
        <v>Lewis Red Peony (See Vedrine)</v>
      </c>
    </row>
    <row r="1929" spans="1:14" ht="25.15" customHeight="1" x14ac:dyDescent="0.2">
      <c r="A1929" s="70" t="s">
        <v>1571</v>
      </c>
      <c r="B1929" s="71">
        <v>1998</v>
      </c>
      <c r="C1929" s="68" t="str">
        <f>IF(ISERROR(VLOOKUP(IF(RIGHT($A1929,1)=")",LEFT($A1929,FIND(" (",$A1929)-1),$A1929),[1]ACCS!$B$2:$B$5003, 1, FALSE)), "","1")</f>
        <v/>
      </c>
      <c r="D1929" s="103" t="str">
        <f>IF($B1929="Unknown","",IF($B1929="","",IF(VALUE(LEFT($B1929,4))&lt;Calc!$J$2,"ANTIQUE","")))</f>
        <v/>
      </c>
      <c r="E1929" s="72" t="s">
        <v>30</v>
      </c>
      <c r="F1929" s="121"/>
      <c r="G1929" s="121"/>
      <c r="H1929" s="62" t="str">
        <f t="shared" si="211"/>
        <v>Japonica</v>
      </c>
      <c r="I1929" s="18">
        <f t="shared" si="212"/>
        <v>0</v>
      </c>
      <c r="J1929" s="18">
        <f t="shared" si="213"/>
        <v>0</v>
      </c>
      <c r="K1929" s="18">
        <f t="shared" si="214"/>
        <v>0</v>
      </c>
      <c r="L1929" s="57" t="str">
        <f t="shared" si="215"/>
        <v>Lib Scott</v>
      </c>
      <c r="M1929" s="57" t="str">
        <f t="shared" si="216"/>
        <v>Lib Scott</v>
      </c>
      <c r="N1929" s="61" t="str">
        <f t="shared" si="210"/>
        <v>Lib Scott</v>
      </c>
    </row>
    <row r="1930" spans="1:14" ht="25.15" customHeight="1" x14ac:dyDescent="0.2">
      <c r="A1930" s="70" t="s">
        <v>1572</v>
      </c>
      <c r="B1930" s="71">
        <v>2013</v>
      </c>
      <c r="C1930" s="68" t="str">
        <f>IF(ISERROR(VLOOKUP(IF(RIGHT($A1930,1)=")",LEFT($A1930,FIND(" (",$A1930)-1),$A1930),[1]ACCS!$B$2:$B$5003, 1, FALSE)), "","1")</f>
        <v>1</v>
      </c>
      <c r="D1930" s="103" t="str">
        <f>IF($B1930="Unknown","",IF($B1930="","",IF(VALUE(LEFT($B1930,4))&lt;Calc!$J$2,"ANTIQUE","")))</f>
        <v/>
      </c>
      <c r="E1930" s="72" t="s">
        <v>37</v>
      </c>
      <c r="F1930" s="121"/>
      <c r="G1930" s="121"/>
      <c r="H1930" s="62" t="str">
        <f t="shared" si="211"/>
        <v>Japonica</v>
      </c>
      <c r="I1930" s="18">
        <f t="shared" si="212"/>
        <v>0</v>
      </c>
      <c r="J1930" s="18">
        <f t="shared" si="213"/>
        <v>0</v>
      </c>
      <c r="K1930" s="18">
        <f t="shared" si="214"/>
        <v>0</v>
      </c>
      <c r="L1930" s="57" t="str">
        <f t="shared" si="215"/>
        <v>Like Sargent</v>
      </c>
      <c r="M1930" s="57" t="str">
        <f t="shared" si="216"/>
        <v>Like Sargent</v>
      </c>
      <c r="N1930" s="61" t="str">
        <f t="shared" si="210"/>
        <v>Like Sargent</v>
      </c>
    </row>
    <row r="1931" spans="1:14" ht="25.15" customHeight="1" x14ac:dyDescent="0.2">
      <c r="A1931" s="70" t="s">
        <v>1573</v>
      </c>
      <c r="B1931" s="71">
        <v>2015</v>
      </c>
      <c r="C1931" s="68" t="str">
        <f>IF(ISERROR(VLOOKUP(IF(RIGHT($A1931,1)=")",LEFT($A1931,FIND(" (",$A1931)-1),$A1931),[1]ACCS!$B$2:$B$5003, 1, FALSE)), "","1")</f>
        <v>1</v>
      </c>
      <c r="D1931" s="103" t="str">
        <f>IF($B1931="Unknown","",IF($B1931="","",IF(VALUE(LEFT($B1931,4))&lt;Calc!$J$2,"ANTIQUE","")))</f>
        <v/>
      </c>
      <c r="E1931" s="72" t="s">
        <v>47</v>
      </c>
      <c r="F1931" s="121"/>
      <c r="G1931" s="121"/>
      <c r="H1931" s="62" t="str">
        <f t="shared" si="211"/>
        <v>Sasanqua</v>
      </c>
      <c r="I1931" s="18">
        <f t="shared" si="212"/>
        <v>3</v>
      </c>
      <c r="J1931" s="18">
        <f t="shared" si="213"/>
        <v>0</v>
      </c>
      <c r="K1931" s="18">
        <f t="shared" si="214"/>
        <v>0</v>
      </c>
      <c r="L1931" s="57" t="str">
        <f t="shared" si="215"/>
        <v>Lil Rose</v>
      </c>
      <c r="M1931" s="57" t="str">
        <f t="shared" si="216"/>
        <v>Lil Rose</v>
      </c>
      <c r="N1931" s="61" t="str">
        <f t="shared" si="210"/>
        <v>Lil Rose</v>
      </c>
    </row>
    <row r="1932" spans="1:14" ht="25.15" customHeight="1" x14ac:dyDescent="0.2">
      <c r="A1932" s="70" t="s">
        <v>1574</v>
      </c>
      <c r="B1932" s="71">
        <v>1979</v>
      </c>
      <c r="C1932" s="68" t="str">
        <f>IF(ISERROR(VLOOKUP(IF(RIGHT($A1932,1)=")",LEFT($A1932,FIND(" (",$A1932)-1),$A1932),[1]ACCS!$B$2:$B$5003, 1, FALSE)), "","1")</f>
        <v>1</v>
      </c>
      <c r="D1932" s="103" t="str">
        <f>IF($B1932="Unknown","",IF($B1932="","",IF(VALUE(LEFT($B1932,4))&lt;Calc!$J$2,"ANTIQUE","")))</f>
        <v/>
      </c>
      <c r="E1932" s="72" t="s">
        <v>24</v>
      </c>
      <c r="F1932" s="121"/>
      <c r="G1932" s="121"/>
      <c r="H1932" s="62" t="str">
        <f t="shared" si="211"/>
        <v>Japonica</v>
      </c>
      <c r="I1932" s="18">
        <f t="shared" si="212"/>
        <v>0</v>
      </c>
      <c r="J1932" s="18">
        <f t="shared" si="213"/>
        <v>0</v>
      </c>
      <c r="K1932" s="18">
        <f t="shared" si="214"/>
        <v>0</v>
      </c>
      <c r="L1932" s="57" t="str">
        <f t="shared" si="215"/>
        <v>Lil Schaefer</v>
      </c>
      <c r="M1932" s="57" t="str">
        <f t="shared" si="216"/>
        <v>Lil Schaefer</v>
      </c>
      <c r="N1932" s="61" t="str">
        <f t="shared" si="210"/>
        <v>Lil Schaefer</v>
      </c>
    </row>
    <row r="1933" spans="1:14" ht="25.15" customHeight="1" x14ac:dyDescent="0.2">
      <c r="A1933" s="70" t="s">
        <v>1575</v>
      </c>
      <c r="B1933" s="71">
        <v>2001</v>
      </c>
      <c r="C1933" s="68" t="str">
        <f>IF(ISERROR(VLOOKUP(IF(RIGHT($A1933,1)=")",LEFT($A1933,FIND(" (",$A1933)-1),$A1933),[1]ACCS!$B$2:$B$5003, 1, FALSE)), "","1")</f>
        <v>1</v>
      </c>
      <c r="D1933" s="103" t="str">
        <f>IF($B1933="Unknown","",IF($B1933="","",IF(VALUE(LEFT($B1933,4))&lt;Calc!$J$2,"ANTIQUE","")))</f>
        <v/>
      </c>
      <c r="E1933" s="72" t="s">
        <v>37</v>
      </c>
      <c r="F1933" s="121"/>
      <c r="G1933" s="121"/>
      <c r="H1933" s="62" t="str">
        <f t="shared" si="211"/>
        <v>Japonica</v>
      </c>
      <c r="I1933" s="18">
        <f t="shared" si="212"/>
        <v>0</v>
      </c>
      <c r="J1933" s="18">
        <f t="shared" si="213"/>
        <v>0</v>
      </c>
      <c r="K1933" s="18">
        <f t="shared" si="214"/>
        <v>0</v>
      </c>
      <c r="L1933" s="57" t="str">
        <f t="shared" si="215"/>
        <v>Lil Symonds</v>
      </c>
      <c r="M1933" s="57" t="str">
        <f t="shared" si="216"/>
        <v>Lil Symonds</v>
      </c>
      <c r="N1933" s="61" t="str">
        <f t="shared" si="210"/>
        <v>Lil Symonds</v>
      </c>
    </row>
    <row r="1934" spans="1:14" ht="25.15" customHeight="1" x14ac:dyDescent="0.2">
      <c r="A1934" s="70" t="s">
        <v>1576</v>
      </c>
      <c r="B1934" s="71">
        <v>1978</v>
      </c>
      <c r="C1934" s="68" t="str">
        <f>IF(ISERROR(VLOOKUP(IF(RIGHT($A1934,1)=")",LEFT($A1934,FIND(" (",$A1934)-1),$A1934),[1]ACCS!$B$2:$B$5003, 1, FALSE)), "","1")</f>
        <v>1</v>
      </c>
      <c r="D1934" s="103" t="str">
        <f>IF($B1934="Unknown","",IF($B1934="","",IF(VALUE(LEFT($B1934,4))&lt;Calc!$J$2,"ANTIQUE","")))</f>
        <v/>
      </c>
      <c r="E1934" s="72" t="s">
        <v>61</v>
      </c>
      <c r="F1934" s="121"/>
      <c r="G1934" s="121"/>
      <c r="H1934" s="62" t="str">
        <f t="shared" si="211"/>
        <v>Japonica</v>
      </c>
      <c r="I1934" s="18">
        <f t="shared" si="212"/>
        <v>0</v>
      </c>
      <c r="J1934" s="18">
        <f t="shared" si="213"/>
        <v>0</v>
      </c>
      <c r="K1934" s="18">
        <f t="shared" si="214"/>
        <v>0</v>
      </c>
      <c r="L1934" s="57" t="str">
        <f t="shared" si="215"/>
        <v>Lil Tiff</v>
      </c>
      <c r="M1934" s="57" t="str">
        <f t="shared" si="216"/>
        <v>Lil Tiff</v>
      </c>
      <c r="N1934" s="61" t="str">
        <f t="shared" si="210"/>
        <v>Lil Tiff</v>
      </c>
    </row>
    <row r="1935" spans="1:14" ht="25.15" customHeight="1" x14ac:dyDescent="0.2">
      <c r="A1935" s="70" t="s">
        <v>1577</v>
      </c>
      <c r="B1935" s="71">
        <v>1967</v>
      </c>
      <c r="C1935" s="68" t="str">
        <f>IF(ISERROR(VLOOKUP(IF(RIGHT($A1935,1)=")",LEFT($A1935,FIND(" (",$A1935)-1),$A1935),[1]ACCS!$B$2:$B$5003, 1, FALSE)), "","1")</f>
        <v>1</v>
      </c>
      <c r="D1935" s="103" t="str">
        <f>IF($B1935="Unknown","",IF($B1935="","",IF(VALUE(LEFT($B1935,4))&lt;Calc!$J$2,"ANTIQUE","")))</f>
        <v/>
      </c>
      <c r="E1935" s="72" t="s">
        <v>37</v>
      </c>
      <c r="F1935" s="121"/>
      <c r="G1935" s="121"/>
      <c r="H1935" s="62" t="str">
        <f t="shared" si="211"/>
        <v>Reticulata</v>
      </c>
      <c r="I1935" s="18">
        <f t="shared" si="212"/>
        <v>1</v>
      </c>
      <c r="J1935" s="18">
        <f t="shared" si="213"/>
        <v>0</v>
      </c>
      <c r="K1935" s="18">
        <f t="shared" si="214"/>
        <v>0</v>
      </c>
      <c r="L1935" s="57" t="str">
        <f t="shared" si="215"/>
        <v>Lila Naff</v>
      </c>
      <c r="M1935" s="57" t="str">
        <f t="shared" si="216"/>
        <v>Lila Naff</v>
      </c>
      <c r="N1935" s="61" t="str">
        <f t="shared" si="210"/>
        <v>Lila Naff</v>
      </c>
    </row>
    <row r="1936" spans="1:14" ht="25.15" customHeight="1" x14ac:dyDescent="0.2">
      <c r="A1936" s="70" t="s">
        <v>1578</v>
      </c>
      <c r="B1936" s="71">
        <v>1948</v>
      </c>
      <c r="C1936" s="68" t="str">
        <f>IF(ISERROR(VLOOKUP(IF(RIGHT($A1936,1)=")",LEFT($A1936,FIND(" (",$A1936)-1),$A1936),[1]ACCS!$B$2:$B$5003, 1, FALSE)), "","1")</f>
        <v>1</v>
      </c>
      <c r="D1936" s="103" t="str">
        <f>IF($B1936="Unknown","",IF($B1936="","",IF(VALUE(LEFT($B1936,4))&lt;Calc!$J$2,"ANTIQUE","")))</f>
        <v/>
      </c>
      <c r="E1936" s="72" t="s">
        <v>24</v>
      </c>
      <c r="F1936" s="121"/>
      <c r="G1936" s="121"/>
      <c r="H1936" s="62" t="str">
        <f t="shared" si="211"/>
        <v>Japonica</v>
      </c>
      <c r="I1936" s="18">
        <f t="shared" si="212"/>
        <v>0</v>
      </c>
      <c r="J1936" s="18">
        <f t="shared" si="213"/>
        <v>0</v>
      </c>
      <c r="K1936" s="18">
        <f t="shared" si="214"/>
        <v>0</v>
      </c>
      <c r="L1936" s="57" t="str">
        <f t="shared" si="215"/>
        <v>Lila Rosa</v>
      </c>
      <c r="M1936" s="57" t="str">
        <f t="shared" si="216"/>
        <v>Lila Rosa</v>
      </c>
      <c r="N1936" s="61" t="str">
        <f t="shared" si="210"/>
        <v>Lila Rosa</v>
      </c>
    </row>
    <row r="1937" spans="1:14" ht="25.15" customHeight="1" x14ac:dyDescent="0.2">
      <c r="A1937" s="70" t="s">
        <v>1579</v>
      </c>
      <c r="B1937" s="71">
        <v>2014</v>
      </c>
      <c r="C1937" s="68" t="str">
        <f>IF(ISERROR(VLOOKUP(IF(RIGHT($A1937,1)=")",LEFT($A1937,FIND(" (",$A1937)-1),$A1937),[1]ACCS!$B$2:$B$5003, 1, FALSE)), "","1")</f>
        <v>1</v>
      </c>
      <c r="D1937" s="103" t="str">
        <f>IF($B1937="Unknown","",IF($B1937="","",IF(VALUE(LEFT($B1937,4))&lt;Calc!$J$2,"ANTIQUE","")))</f>
        <v/>
      </c>
      <c r="E1937" s="72" t="s">
        <v>24</v>
      </c>
      <c r="F1937" s="121"/>
      <c r="G1937" s="121"/>
      <c r="H1937" s="62" t="str">
        <f t="shared" si="211"/>
        <v>Japonica</v>
      </c>
      <c r="I1937" s="18">
        <f t="shared" si="212"/>
        <v>0</v>
      </c>
      <c r="J1937" s="18">
        <f t="shared" si="213"/>
        <v>0</v>
      </c>
      <c r="K1937" s="18">
        <f t="shared" si="214"/>
        <v>0</v>
      </c>
      <c r="L1937" s="57" t="str">
        <f t="shared" si="215"/>
        <v>Lila S. Roberts</v>
      </c>
      <c r="M1937" s="57" t="str">
        <f t="shared" si="216"/>
        <v>Lila S. Roberts</v>
      </c>
      <c r="N1937" s="61" t="str">
        <f t="shared" si="210"/>
        <v>Lila S. Roberts</v>
      </c>
    </row>
    <row r="1938" spans="1:14" ht="25.15" customHeight="1" x14ac:dyDescent="0.2">
      <c r="A1938" s="76" t="s">
        <v>2908</v>
      </c>
      <c r="B1938" s="71">
        <v>2019</v>
      </c>
      <c r="C1938" s="68" t="str">
        <f>IF(ISERROR(VLOOKUP(IF(RIGHT($A1938,1)=")",LEFT($A1938,FIND(" (",$A1938)-1),$A1938),[1]ACCS!$B$2:$B$5003, 1, FALSE)), "","1")</f>
        <v>1</v>
      </c>
      <c r="D1938" s="103" t="str">
        <f>IF($B1938="Unknown","",IF($B1938="","",IF(VALUE(LEFT($B1938,4))&lt;Calc!$J$2,"ANTIQUE","")))</f>
        <v/>
      </c>
      <c r="E1938" s="72" t="s">
        <v>37</v>
      </c>
      <c r="F1938" s="121"/>
      <c r="G1938" s="121"/>
      <c r="H1938" s="62" t="str">
        <f t="shared" si="211"/>
        <v>Japonica</v>
      </c>
      <c r="I1938" s="18">
        <f t="shared" si="212"/>
        <v>0</v>
      </c>
      <c r="J1938" s="18">
        <f t="shared" si="213"/>
        <v>0</v>
      </c>
      <c r="K1938" s="18">
        <f t="shared" si="214"/>
        <v>0</v>
      </c>
      <c r="L1938" s="57" t="str">
        <f t="shared" si="215"/>
        <v>Lilac Lady</v>
      </c>
      <c r="M1938" s="57" t="str">
        <f t="shared" si="216"/>
        <v>Lilac Lady</v>
      </c>
      <c r="N1938" s="61" t="str">
        <f t="shared" si="210"/>
        <v>Lilac Lady</v>
      </c>
    </row>
    <row r="1939" spans="1:14" ht="25.15" customHeight="1" x14ac:dyDescent="0.2">
      <c r="A1939" s="70" t="s">
        <v>1580</v>
      </c>
      <c r="B1939" s="71">
        <v>1980</v>
      </c>
      <c r="C1939" s="68" t="str">
        <f>IF(ISERROR(VLOOKUP(IF(RIGHT($A1939,1)=")",LEFT($A1939,FIND(" (",$A1939)-1),$A1939),[1]ACCS!$B$2:$B$5003, 1, FALSE)), "","1")</f>
        <v>1</v>
      </c>
      <c r="D1939" s="103" t="str">
        <f>IF($B1939="Unknown","",IF($B1939="","",IF(VALUE(LEFT($B1939,4))&lt;Calc!$J$2,"ANTIQUE","")))</f>
        <v/>
      </c>
      <c r="E1939" s="72" t="s">
        <v>24</v>
      </c>
      <c r="G1939" s="121"/>
      <c r="H1939" s="62" t="str">
        <f t="shared" si="211"/>
        <v>NRH</v>
      </c>
      <c r="I1939" s="18">
        <f t="shared" si="212"/>
        <v>2</v>
      </c>
      <c r="J1939" s="18">
        <f t="shared" si="213"/>
        <v>0</v>
      </c>
      <c r="K1939" s="18">
        <f t="shared" si="214"/>
        <v>0</v>
      </c>
      <c r="L1939" s="57" t="str">
        <f t="shared" si="215"/>
        <v>Lilac Time</v>
      </c>
      <c r="M1939" s="57" t="str">
        <f t="shared" si="216"/>
        <v>Lilac Time</v>
      </c>
      <c r="N1939" s="61" t="str">
        <f t="shared" si="210"/>
        <v>Lilac Time</v>
      </c>
    </row>
    <row r="1940" spans="1:14" ht="25.15" customHeight="1" x14ac:dyDescent="0.2">
      <c r="A1940" s="70" t="s">
        <v>1581</v>
      </c>
      <c r="B1940" s="71">
        <v>1976</v>
      </c>
      <c r="C1940" s="68" t="str">
        <f>IF(ISERROR(VLOOKUP(IF(RIGHT($A1940,1)=")",LEFT($A1940,FIND(" (",$A1940)-1),$A1940),[1]ACCS!$B$2:$B$5003, 1, FALSE)), "","1")</f>
        <v>1</v>
      </c>
      <c r="D1940" s="103" t="str">
        <f>IF($B1940="Unknown","",IF($B1940="","",IF(VALUE(LEFT($B1940,4))&lt;Calc!$J$2,"ANTIQUE","")))</f>
        <v/>
      </c>
      <c r="E1940" s="72" t="s">
        <v>61</v>
      </c>
      <c r="F1940" s="121" t="s">
        <v>5</v>
      </c>
      <c r="G1940" s="121" t="s">
        <v>26</v>
      </c>
      <c r="H1940" s="62" t="str">
        <f t="shared" si="211"/>
        <v>Japonica</v>
      </c>
      <c r="I1940" s="18">
        <f t="shared" si="212"/>
        <v>0</v>
      </c>
      <c r="J1940" s="18">
        <f t="shared" si="213"/>
        <v>0</v>
      </c>
      <c r="K1940" s="18">
        <f t="shared" si="214"/>
        <v>0</v>
      </c>
      <c r="L1940" s="57" t="str">
        <f t="shared" si="215"/>
        <v>Lilemac</v>
      </c>
      <c r="M1940" s="57" t="str">
        <f t="shared" si="216"/>
        <v>Lilemac</v>
      </c>
      <c r="N1940" s="61" t="str">
        <f t="shared" si="210"/>
        <v>Lilemac</v>
      </c>
    </row>
    <row r="1941" spans="1:14" ht="25.15" customHeight="1" x14ac:dyDescent="0.2">
      <c r="A1941" s="70" t="s">
        <v>1582</v>
      </c>
      <c r="B1941" s="71">
        <v>1973</v>
      </c>
      <c r="C1941" s="68" t="str">
        <f>IF(ISERROR(VLOOKUP(IF(RIGHT($A1941,1)=")",LEFT($A1941,FIND(" (",$A1941)-1),$A1941),[1]ACCS!$B$2:$B$5003, 1, FALSE)), "","1")</f>
        <v>1</v>
      </c>
      <c r="D1941" s="103" t="str">
        <f>IF($B1941="Unknown","",IF($B1941="","",IF(VALUE(LEFT($B1941,4))&lt;Calc!$J$2,"ANTIQUE","")))</f>
        <v/>
      </c>
      <c r="E1941" s="72" t="s">
        <v>29</v>
      </c>
      <c r="F1941" s="121"/>
      <c r="G1941" s="121"/>
      <c r="H1941" s="62" t="str">
        <f t="shared" si="211"/>
        <v>Reticulata</v>
      </c>
      <c r="I1941" s="18">
        <f t="shared" si="212"/>
        <v>1</v>
      </c>
      <c r="J1941" s="18">
        <f t="shared" si="213"/>
        <v>0</v>
      </c>
      <c r="K1941" s="18">
        <f t="shared" si="214"/>
        <v>0</v>
      </c>
      <c r="L1941" s="57" t="str">
        <f t="shared" si="215"/>
        <v>Lilette Witman</v>
      </c>
      <c r="M1941" s="57" t="str">
        <f t="shared" si="216"/>
        <v>Lilette Witman</v>
      </c>
      <c r="N1941" s="61" t="str">
        <f t="shared" si="210"/>
        <v>Lilette Witman</v>
      </c>
    </row>
    <row r="1942" spans="1:14" ht="25.15" customHeight="1" x14ac:dyDescent="0.2">
      <c r="A1942" s="70" t="s">
        <v>1583</v>
      </c>
      <c r="B1942" s="71">
        <v>1963</v>
      </c>
      <c r="C1942" s="68" t="str">
        <f>IF(ISERROR(VLOOKUP(IF(RIGHT($A1942,1)=")",LEFT($A1942,FIND(" (",$A1942)-1),$A1942),[1]ACCS!$B$2:$B$5003, 1, FALSE)), "","1")</f>
        <v/>
      </c>
      <c r="D1942" s="103" t="str">
        <f>IF($B1942="Unknown","",IF($B1942="","",IF(VALUE(LEFT($B1942,4))&lt;Calc!$J$2,"ANTIQUE","")))</f>
        <v/>
      </c>
      <c r="E1942" s="72" t="s">
        <v>29</v>
      </c>
      <c r="F1942" s="121"/>
      <c r="G1942" s="121"/>
      <c r="H1942" s="62" t="str">
        <f t="shared" si="211"/>
        <v>Japonica</v>
      </c>
      <c r="I1942" s="18">
        <f t="shared" si="212"/>
        <v>0</v>
      </c>
      <c r="J1942" s="18">
        <f t="shared" si="213"/>
        <v>0</v>
      </c>
      <c r="K1942" s="18">
        <f t="shared" si="214"/>
        <v>0</v>
      </c>
      <c r="L1942" s="57" t="str">
        <f t="shared" si="215"/>
        <v>Liliane Wells</v>
      </c>
      <c r="M1942" s="57" t="str">
        <f t="shared" si="216"/>
        <v>Liliane Wells</v>
      </c>
      <c r="N1942" s="61" t="str">
        <f t="shared" si="210"/>
        <v>Liliane Wells</v>
      </c>
    </row>
    <row r="1943" spans="1:14" ht="25.15" customHeight="1" x14ac:dyDescent="0.2">
      <c r="A1943" s="70" t="s">
        <v>1584</v>
      </c>
      <c r="B1943" s="71">
        <v>2016</v>
      </c>
      <c r="C1943" s="68" t="str">
        <f>IF(ISERROR(VLOOKUP(IF(RIGHT($A1943,1)=")",LEFT($A1943,FIND(" (",$A1943)-1),$A1943),[1]ACCS!$B$2:$B$5003, 1, FALSE)), "","1")</f>
        <v>1</v>
      </c>
      <c r="D1943" s="103" t="str">
        <f>IF($B1943="Unknown","",IF($B1943="","",IF(VALUE(LEFT($B1943,4))&lt;Calc!$J$2,"ANTIQUE","")))</f>
        <v/>
      </c>
      <c r="E1943" s="72" t="s">
        <v>29</v>
      </c>
      <c r="F1943" s="121"/>
      <c r="G1943" s="121"/>
      <c r="H1943" s="62" t="str">
        <f t="shared" si="211"/>
        <v>Japonica</v>
      </c>
      <c r="I1943" s="18">
        <f t="shared" si="212"/>
        <v>0</v>
      </c>
      <c r="J1943" s="18">
        <f t="shared" si="213"/>
        <v>0</v>
      </c>
      <c r="K1943" s="18">
        <f t="shared" si="214"/>
        <v>0</v>
      </c>
      <c r="L1943" s="57" t="str">
        <f t="shared" si="215"/>
        <v>Lillian Gordy</v>
      </c>
      <c r="M1943" s="57" t="str">
        <f t="shared" si="216"/>
        <v>Lillian Gordy</v>
      </c>
      <c r="N1943" s="61" t="str">
        <f t="shared" si="210"/>
        <v>Lillian Gordy</v>
      </c>
    </row>
    <row r="1944" spans="1:14" ht="25.15" customHeight="1" x14ac:dyDescent="0.2">
      <c r="A1944" s="70" t="s">
        <v>3042</v>
      </c>
      <c r="B1944" s="71">
        <v>2020</v>
      </c>
      <c r="C1944" s="68" t="str">
        <f>IF(ISERROR(VLOOKUP(IF(RIGHT($A1944,1)=")",LEFT($A1944,FIND(" (",$A1944)-1),$A1944),[1]ACCS!$B$2:$B$5003, 1, FALSE)), "","1")</f>
        <v>1</v>
      </c>
      <c r="D1944" s="103" t="str">
        <f>IF($B1944="Unknown","",IF($B1944="","",IF(VALUE(LEFT($B1944,4))&lt;Calc!$J$2,"ANTIQUE","")))</f>
        <v/>
      </c>
      <c r="E1944" s="72" t="s">
        <v>61</v>
      </c>
      <c r="F1944" s="121"/>
      <c r="G1944" s="121"/>
      <c r="H1944" s="62" t="str">
        <f t="shared" si="211"/>
        <v>Japonica</v>
      </c>
      <c r="I1944" s="18">
        <f t="shared" si="212"/>
        <v>0</v>
      </c>
      <c r="J1944" s="18">
        <f t="shared" si="213"/>
        <v>0</v>
      </c>
      <c r="K1944" s="18">
        <f t="shared" si="214"/>
        <v>0</v>
      </c>
      <c r="L1944" s="57" t="str">
        <f t="shared" si="215"/>
        <v>Lillian Hannah Stokes</v>
      </c>
      <c r="M1944" s="57" t="str">
        <f t="shared" si="216"/>
        <v>Lillian Hannah Stokes</v>
      </c>
      <c r="N1944" s="61" t="str">
        <f t="shared" si="210"/>
        <v>Lillian Hannah Stokes</v>
      </c>
    </row>
    <row r="1945" spans="1:14" ht="25.15" customHeight="1" x14ac:dyDescent="0.2">
      <c r="A1945" s="70" t="s">
        <v>1585</v>
      </c>
      <c r="B1945" s="71">
        <v>1986</v>
      </c>
      <c r="C1945" s="68" t="str">
        <f>IF(ISERROR(VLOOKUP(IF(RIGHT($A1945,1)=")",LEFT($A1945,FIND(" (",$A1945)-1),$A1945),[1]ACCS!$B$2:$B$5003, 1, FALSE)), "","1")</f>
        <v>1</v>
      </c>
      <c r="D1945" s="103" t="str">
        <f>IF($B1945="Unknown","",IF($B1945="","",IF(VALUE(LEFT($B1945,4))&lt;Calc!$J$2,"ANTIQUE","")))</f>
        <v/>
      </c>
      <c r="E1945" s="72" t="s">
        <v>37</v>
      </c>
      <c r="F1945" s="121"/>
      <c r="G1945" s="121"/>
      <c r="H1945" s="62" t="str">
        <f t="shared" si="211"/>
        <v>Japonica</v>
      </c>
      <c r="I1945" s="18">
        <f t="shared" si="212"/>
        <v>0</v>
      </c>
      <c r="J1945" s="18">
        <f t="shared" si="213"/>
        <v>0</v>
      </c>
      <c r="K1945" s="18">
        <f t="shared" si="214"/>
        <v>0</v>
      </c>
      <c r="L1945" s="57" t="str">
        <f t="shared" si="215"/>
        <v>Lillian Jernigan</v>
      </c>
      <c r="M1945" s="57" t="str">
        <f t="shared" si="216"/>
        <v>Lillian Jernigan</v>
      </c>
      <c r="N1945" s="61" t="str">
        <f t="shared" si="210"/>
        <v>Lillian Jernigan</v>
      </c>
    </row>
    <row r="1946" spans="1:14" ht="25.15" customHeight="1" x14ac:dyDescent="0.2">
      <c r="A1946" s="70" t="s">
        <v>1586</v>
      </c>
      <c r="B1946" s="71">
        <v>2016</v>
      </c>
      <c r="C1946" s="68" t="str">
        <f>IF(ISERROR(VLOOKUP(IF(RIGHT($A1946,1)=")",LEFT($A1946,FIND(" (",$A1946)-1),$A1946),[1]ACCS!$B$2:$B$5003, 1, FALSE)), "","1")</f>
        <v/>
      </c>
      <c r="D1946" s="103" t="str">
        <f>IF($B1946="Unknown","",IF($B1946="","",IF(VALUE(LEFT($B1946,4))&lt;Calc!$J$2,"ANTIQUE","")))</f>
        <v/>
      </c>
      <c r="E1946" s="72" t="s">
        <v>24</v>
      </c>
      <c r="F1946" s="121"/>
      <c r="G1946" s="121"/>
      <c r="H1946" s="62" t="str">
        <f t="shared" si="211"/>
        <v>Japonica</v>
      </c>
      <c r="I1946" s="18">
        <f t="shared" si="212"/>
        <v>0</v>
      </c>
      <c r="J1946" s="18">
        <f t="shared" si="213"/>
        <v>0</v>
      </c>
      <c r="K1946" s="18">
        <f t="shared" si="214"/>
        <v>0</v>
      </c>
      <c r="L1946" s="57" t="str">
        <f t="shared" si="215"/>
        <v>Lillian's Cherry Pie</v>
      </c>
      <c r="M1946" s="57" t="str">
        <f t="shared" si="216"/>
        <v>Lillian's Cherry Pie</v>
      </c>
      <c r="N1946" s="61" t="str">
        <f t="shared" si="210"/>
        <v>Lillian's Cherry Pie</v>
      </c>
    </row>
    <row r="1947" spans="1:14" ht="25.15" customHeight="1" x14ac:dyDescent="0.2">
      <c r="A1947" s="70" t="s">
        <v>1587</v>
      </c>
      <c r="B1947" s="71">
        <v>2019</v>
      </c>
      <c r="C1947" s="68" t="str">
        <f>IF(ISERROR(VLOOKUP(IF(RIGHT($A1947,1)=")",LEFT($A1947,FIND(" (",$A1947)-1),$A1947),[1]ACCS!$B$2:$B$5003, 1, FALSE)), "","1")</f>
        <v>1</v>
      </c>
      <c r="D1947" s="103" t="str">
        <f>IF($B1947="Unknown","",IF($B1947="","",IF(VALUE(LEFT($B1947,4))&lt;Calc!$J$2,"ANTIQUE","")))</f>
        <v/>
      </c>
      <c r="E1947" s="72" t="s">
        <v>37</v>
      </c>
      <c r="F1947" s="121"/>
      <c r="G1947" s="121"/>
      <c r="H1947" s="62" t="str">
        <f t="shared" si="211"/>
        <v>Japonica</v>
      </c>
      <c r="I1947" s="18">
        <f t="shared" si="212"/>
        <v>0</v>
      </c>
      <c r="J1947" s="18">
        <f t="shared" si="213"/>
        <v>0</v>
      </c>
      <c r="K1947" s="18">
        <f t="shared" si="214"/>
        <v>0</v>
      </c>
      <c r="L1947" s="57" t="str">
        <f t="shared" si="215"/>
        <v>Lillian's Shining Star</v>
      </c>
      <c r="M1947" s="57" t="str">
        <f t="shared" si="216"/>
        <v>Lillian's Shining Star</v>
      </c>
      <c r="N1947" s="61" t="str">
        <f t="shared" si="210"/>
        <v>Lillian's Shining Star</v>
      </c>
    </row>
    <row r="1948" spans="1:14" ht="25.15" customHeight="1" x14ac:dyDescent="0.2">
      <c r="A1948" s="70" t="s">
        <v>1588</v>
      </c>
      <c r="B1948" s="71">
        <v>2016</v>
      </c>
      <c r="C1948" s="68" t="str">
        <f>IF(ISERROR(VLOOKUP(IF(RIGHT($A1948,1)=")",LEFT($A1948,FIND(" (",$A1948)-1),$A1948),[1]ACCS!$B$2:$B$5003, 1, FALSE)), "","1")</f>
        <v>1</v>
      </c>
      <c r="D1948" s="103" t="str">
        <f>IF($B1948="Unknown","",IF($B1948="","",IF(VALUE(LEFT($B1948,4))&lt;Calc!$J$2,"ANTIQUE","")))</f>
        <v/>
      </c>
      <c r="E1948" s="72" t="s">
        <v>29</v>
      </c>
      <c r="F1948" s="121"/>
      <c r="G1948" s="121"/>
      <c r="H1948" s="62" t="str">
        <f t="shared" si="211"/>
        <v>Reticulata</v>
      </c>
      <c r="I1948" s="18">
        <f t="shared" si="212"/>
        <v>1</v>
      </c>
      <c r="J1948" s="18">
        <f t="shared" si="213"/>
        <v>0</v>
      </c>
      <c r="K1948" s="18">
        <f t="shared" si="214"/>
        <v>0</v>
      </c>
      <c r="L1948" s="57" t="str">
        <f t="shared" si="215"/>
        <v>Lilly Marie Nichols</v>
      </c>
      <c r="M1948" s="57" t="str">
        <f t="shared" si="216"/>
        <v>Lilly Marie Nichols</v>
      </c>
      <c r="N1948" s="61" t="str">
        <f t="shared" si="210"/>
        <v>Lilly Marie Nichols</v>
      </c>
    </row>
    <row r="1949" spans="1:14" ht="25.15" customHeight="1" x14ac:dyDescent="0.2">
      <c r="A1949" s="70" t="s">
        <v>1589</v>
      </c>
      <c r="B1949" s="71">
        <v>1989</v>
      </c>
      <c r="C1949" s="68" t="str">
        <f>IF(ISERROR(VLOOKUP(IF(RIGHT($A1949,1)=")",LEFT($A1949,FIND(" (",$A1949)-1),$A1949),[1]ACCS!$B$2:$B$5003, 1, FALSE)), "","1")</f>
        <v>1</v>
      </c>
      <c r="D1949" s="103" t="str">
        <f>IF($B1949="Unknown","",IF($B1949="","",IF(VALUE(LEFT($B1949,4))&lt;Calc!$J$2,"ANTIQUE","")))</f>
        <v/>
      </c>
      <c r="E1949" s="72" t="s">
        <v>47</v>
      </c>
      <c r="F1949" s="121"/>
      <c r="G1949" s="121" t="s">
        <v>26</v>
      </c>
      <c r="H1949" s="62" t="str">
        <f t="shared" si="211"/>
        <v>Japonica</v>
      </c>
      <c r="I1949" s="18">
        <f t="shared" si="212"/>
        <v>0</v>
      </c>
      <c r="J1949" s="18">
        <f t="shared" si="213"/>
        <v>0</v>
      </c>
      <c r="K1949" s="18">
        <f t="shared" si="214"/>
        <v>0</v>
      </c>
      <c r="L1949" s="57" t="str">
        <f t="shared" si="215"/>
        <v>Lillye Roseman</v>
      </c>
      <c r="M1949" s="57" t="str">
        <f t="shared" si="216"/>
        <v>Lillye Roseman</v>
      </c>
      <c r="N1949" s="61" t="str">
        <f t="shared" si="210"/>
        <v>Lillye Roseman</v>
      </c>
    </row>
    <row r="1950" spans="1:14" ht="25.15" customHeight="1" x14ac:dyDescent="0.2">
      <c r="A1950" s="70" t="s">
        <v>1590</v>
      </c>
      <c r="B1950" s="71">
        <v>2012</v>
      </c>
      <c r="C1950" s="68" t="str">
        <f>IF(ISERROR(VLOOKUP(IF(RIGHT($A1950,1)=")",LEFT($A1950,FIND(" (",$A1950)-1),$A1950),[1]ACCS!$B$2:$B$5003, 1, FALSE)), "","1")</f>
        <v>1</v>
      </c>
      <c r="D1950" s="103" t="str">
        <f>IF($B1950="Unknown","",IF($B1950="","",IF(VALUE(LEFT($B1950,4))&lt;Calc!$J$2,"ANTIQUE","")))</f>
        <v/>
      </c>
      <c r="E1950" s="72" t="s">
        <v>47</v>
      </c>
      <c r="F1950" s="121"/>
      <c r="G1950" s="121"/>
      <c r="H1950" s="62" t="str">
        <f t="shared" si="211"/>
        <v>Japonica</v>
      </c>
      <c r="I1950" s="18">
        <f t="shared" si="212"/>
        <v>0</v>
      </c>
      <c r="J1950" s="18">
        <f t="shared" si="213"/>
        <v>0</v>
      </c>
      <c r="K1950" s="18">
        <f t="shared" si="214"/>
        <v>0</v>
      </c>
      <c r="L1950" s="57" t="str">
        <f t="shared" si="215"/>
        <v>Lily Grace</v>
      </c>
      <c r="M1950" s="57" t="str">
        <f t="shared" si="216"/>
        <v>Lily Grace</v>
      </c>
      <c r="N1950" s="61" t="str">
        <f t="shared" si="210"/>
        <v>Lily Grace</v>
      </c>
    </row>
    <row r="1951" spans="1:14" ht="25.15" customHeight="1" x14ac:dyDescent="0.2">
      <c r="A1951" s="70" t="s">
        <v>1591</v>
      </c>
      <c r="B1951" s="71">
        <v>1955</v>
      </c>
      <c r="C1951" s="68" t="str">
        <f>IF(ISERROR(VLOOKUP(IF(RIGHT($A1951,1)=")",LEFT($A1951,FIND(" (",$A1951)-1),$A1951),[1]ACCS!$B$2:$B$5003, 1, FALSE)), "","1")</f>
        <v>1</v>
      </c>
      <c r="D1951" s="103" t="str">
        <f>IF($B1951="Unknown","",IF($B1951="","",IF(VALUE(LEFT($B1951,4))&lt;Calc!$J$2,"ANTIQUE","")))</f>
        <v/>
      </c>
      <c r="E1951" s="72" t="s">
        <v>24</v>
      </c>
      <c r="F1951" s="121" t="s">
        <v>5</v>
      </c>
      <c r="G1951" s="121"/>
      <c r="H1951" s="62" t="str">
        <f t="shared" si="211"/>
        <v>Japonica</v>
      </c>
      <c r="I1951" s="18">
        <f t="shared" si="212"/>
        <v>0</v>
      </c>
      <c r="J1951" s="18">
        <f t="shared" si="213"/>
        <v>0</v>
      </c>
      <c r="K1951" s="18">
        <f t="shared" si="214"/>
        <v>0</v>
      </c>
      <c r="L1951" s="57" t="str">
        <f t="shared" si="215"/>
        <v>Lily Pons</v>
      </c>
      <c r="M1951" s="57" t="str">
        <f t="shared" si="216"/>
        <v>Lily Pons</v>
      </c>
      <c r="N1951" s="61" t="str">
        <f t="shared" si="210"/>
        <v>Lily Pons</v>
      </c>
    </row>
    <row r="1952" spans="1:14" ht="25.15" customHeight="1" x14ac:dyDescent="0.2">
      <c r="A1952" s="70" t="s">
        <v>1592</v>
      </c>
      <c r="B1952" s="71">
        <v>2018</v>
      </c>
      <c r="C1952" s="68" t="str">
        <f>IF(ISERROR(VLOOKUP(IF(RIGHT($A1952,1)=")",LEFT($A1952,FIND(" (",$A1952)-1),$A1952),[1]ACCS!$B$2:$B$5003, 1, FALSE)), "","1")</f>
        <v>1</v>
      </c>
      <c r="D1952" s="103" t="str">
        <f>IF($B1952="Unknown","",IF($B1952="","",IF(VALUE(LEFT($B1952,4))&lt;Calc!$J$2,"ANTIQUE","")))</f>
        <v/>
      </c>
      <c r="E1952" s="72" t="s">
        <v>37</v>
      </c>
      <c r="F1952" s="121"/>
      <c r="G1952" s="121"/>
      <c r="H1952" s="62" t="str">
        <f t="shared" si="211"/>
        <v>Japonica</v>
      </c>
      <c r="I1952" s="18">
        <f t="shared" si="212"/>
        <v>0</v>
      </c>
      <c r="J1952" s="18">
        <f t="shared" si="213"/>
        <v>0</v>
      </c>
      <c r="K1952" s="18">
        <f t="shared" si="214"/>
        <v>0</v>
      </c>
      <c r="L1952" s="57" t="str">
        <f t="shared" si="215"/>
        <v>Linda B. Browne</v>
      </c>
      <c r="M1952" s="57" t="str">
        <f t="shared" si="216"/>
        <v>Linda B. Browne</v>
      </c>
      <c r="N1952" s="61" t="str">
        <f t="shared" si="210"/>
        <v>Linda B. Browne</v>
      </c>
    </row>
    <row r="1953" spans="1:14" ht="25.15" customHeight="1" x14ac:dyDescent="0.2">
      <c r="A1953" s="70" t="s">
        <v>1593</v>
      </c>
      <c r="B1953" s="71">
        <v>1965</v>
      </c>
      <c r="C1953" s="68" t="str">
        <f>IF(ISERROR(VLOOKUP(IF(RIGHT($A1953,1)=")",LEFT($A1953,FIND(" (",$A1953)-1),$A1953),[1]ACCS!$B$2:$B$5003, 1, FALSE)), "","1")</f>
        <v>1</v>
      </c>
      <c r="D1953" s="103" t="str">
        <f>IF($B1953="Unknown","",IF($B1953="","",IF(VALUE(LEFT($B1953,4))&lt;Calc!$J$2,"ANTIQUE","")))</f>
        <v/>
      </c>
      <c r="E1953" s="72" t="s">
        <v>24</v>
      </c>
      <c r="F1953" s="121"/>
      <c r="G1953" s="121"/>
      <c r="H1953" s="62" t="str">
        <f t="shared" si="211"/>
        <v>Japonica</v>
      </c>
      <c r="I1953" s="18">
        <f t="shared" si="212"/>
        <v>0</v>
      </c>
      <c r="J1953" s="18">
        <f t="shared" si="213"/>
        <v>0</v>
      </c>
      <c r="K1953" s="18">
        <f t="shared" si="214"/>
        <v>0</v>
      </c>
      <c r="L1953" s="57" t="str">
        <f t="shared" si="215"/>
        <v>Linda Brothers</v>
      </c>
      <c r="M1953" s="57" t="str">
        <f t="shared" si="216"/>
        <v>Linda Brothers</v>
      </c>
      <c r="N1953" s="61" t="str">
        <f t="shared" si="210"/>
        <v>Linda Brothers</v>
      </c>
    </row>
    <row r="1954" spans="1:14" ht="25.15" customHeight="1" x14ac:dyDescent="0.2">
      <c r="A1954" s="70" t="s">
        <v>1594</v>
      </c>
      <c r="B1954" s="71">
        <v>1984</v>
      </c>
      <c r="C1954" s="68" t="str">
        <f>IF(ISERROR(VLOOKUP(IF(RIGHT($A1954,1)=")",LEFT($A1954,FIND(" (",$A1954)-1),$A1954),[1]ACCS!$B$2:$B$5003, 1, FALSE)), "","1")</f>
        <v>1</v>
      </c>
      <c r="D1954" s="103" t="str">
        <f>IF($B1954="Unknown","",IF($B1954="","",IF(VALUE(LEFT($B1954,4))&lt;Calc!$J$2,"ANTIQUE","")))</f>
        <v/>
      </c>
      <c r="E1954" s="72" t="s">
        <v>24</v>
      </c>
      <c r="F1954" s="121"/>
      <c r="G1954" s="121"/>
      <c r="H1954" s="62" t="str">
        <f t="shared" si="211"/>
        <v>Japonica</v>
      </c>
      <c r="I1954" s="18">
        <f t="shared" si="212"/>
        <v>0</v>
      </c>
      <c r="J1954" s="18">
        <f t="shared" si="213"/>
        <v>0</v>
      </c>
      <c r="K1954" s="18">
        <f t="shared" si="214"/>
        <v>0</v>
      </c>
      <c r="L1954" s="57" t="str">
        <f t="shared" si="215"/>
        <v>Linda Brothers Blush</v>
      </c>
      <c r="M1954" s="57" t="str">
        <f t="shared" si="216"/>
        <v>Linda Brothers Blush</v>
      </c>
      <c r="N1954" s="61" t="str">
        <f t="shared" si="210"/>
        <v>Linda Brothers Blush</v>
      </c>
    </row>
    <row r="1955" spans="1:14" ht="25.15" customHeight="1" x14ac:dyDescent="0.2">
      <c r="A1955" s="70" t="s">
        <v>1595</v>
      </c>
      <c r="B1955" s="71">
        <v>1995</v>
      </c>
      <c r="C1955" s="68" t="str">
        <f>IF(ISERROR(VLOOKUP(IF(RIGHT($A1955,1)=")",LEFT($A1955,FIND(" (",$A1955)-1),$A1955),[1]ACCS!$B$2:$B$5003, 1, FALSE)), "","1")</f>
        <v>1</v>
      </c>
      <c r="D1955" s="103" t="str">
        <f>IF($B1955="Unknown","",IF($B1955="","",IF(VALUE(LEFT($B1955,4))&lt;Calc!$J$2,"ANTIQUE","")))</f>
        <v/>
      </c>
      <c r="E1955" s="72" t="s">
        <v>29</v>
      </c>
      <c r="F1955" s="121"/>
      <c r="G1955" s="121"/>
      <c r="H1955" s="62" t="str">
        <f t="shared" si="211"/>
        <v>Reticulata</v>
      </c>
      <c r="I1955" s="18">
        <f t="shared" si="212"/>
        <v>1</v>
      </c>
      <c r="J1955" s="18">
        <f t="shared" si="213"/>
        <v>0</v>
      </c>
      <c r="K1955" s="18">
        <f t="shared" si="214"/>
        <v>0</v>
      </c>
      <c r="L1955" s="57" t="str">
        <f t="shared" si="215"/>
        <v>Linda Carol</v>
      </c>
      <c r="M1955" s="57" t="str">
        <f t="shared" si="216"/>
        <v>Linda Carol</v>
      </c>
      <c r="N1955" s="61" t="str">
        <f t="shared" si="210"/>
        <v>Linda Carol</v>
      </c>
    </row>
    <row r="1956" spans="1:14" ht="25.15" customHeight="1" x14ac:dyDescent="0.2">
      <c r="A1956" s="70" t="s">
        <v>1596</v>
      </c>
      <c r="B1956" s="71">
        <v>1977</v>
      </c>
      <c r="C1956" s="68" t="str">
        <f>IF(ISERROR(VLOOKUP(IF(RIGHT($A1956,1)=")",LEFT($A1956,FIND(" (",$A1956)-1),$A1956),[1]ACCS!$B$2:$B$5003, 1, FALSE)), "","1")</f>
        <v>1</v>
      </c>
      <c r="D1956" s="103" t="str">
        <f>IF($B1956="Unknown","",IF($B1956="","",IF(VALUE(LEFT($B1956,4))&lt;Calc!$J$2,"ANTIQUE","")))</f>
        <v/>
      </c>
      <c r="E1956" s="72" t="s">
        <v>24</v>
      </c>
      <c r="F1956" s="121"/>
      <c r="G1956" s="121" t="s">
        <v>26</v>
      </c>
      <c r="H1956" s="62" t="str">
        <f t="shared" si="211"/>
        <v>Reticulata</v>
      </c>
      <c r="I1956" s="18">
        <f t="shared" si="212"/>
        <v>1</v>
      </c>
      <c r="J1956" s="18">
        <f t="shared" si="213"/>
        <v>0</v>
      </c>
      <c r="K1956" s="18">
        <f t="shared" si="214"/>
        <v>0</v>
      </c>
      <c r="L1956" s="57" t="str">
        <f t="shared" si="215"/>
        <v>Linda Gilmore</v>
      </c>
      <c r="M1956" s="57" t="str">
        <f t="shared" si="216"/>
        <v>Linda Gilmore</v>
      </c>
      <c r="N1956" s="61" t="str">
        <f t="shared" si="210"/>
        <v>Linda Gilmore</v>
      </c>
    </row>
    <row r="1957" spans="1:14" ht="25.15" customHeight="1" x14ac:dyDescent="0.2">
      <c r="A1957" s="70" t="s">
        <v>1597</v>
      </c>
      <c r="B1957" s="71">
        <v>2013</v>
      </c>
      <c r="C1957" s="68" t="str">
        <f>IF(ISERROR(VLOOKUP(IF(RIGHT($A1957,1)=")",LEFT($A1957,FIND(" (",$A1957)-1),$A1957),[1]ACCS!$B$2:$B$5003, 1, FALSE)), "","1")</f>
        <v>1</v>
      </c>
      <c r="D1957" s="103" t="str">
        <f>IF($B1957="Unknown","",IF($B1957="","",IF(VALUE(LEFT($B1957,4))&lt;Calc!$J$2,"ANTIQUE","")))</f>
        <v/>
      </c>
      <c r="E1957" s="72" t="s">
        <v>29</v>
      </c>
      <c r="F1957" s="121"/>
      <c r="G1957" s="121"/>
      <c r="H1957" s="62" t="str">
        <f t="shared" si="211"/>
        <v>Reticulata</v>
      </c>
      <c r="I1957" s="18">
        <f t="shared" si="212"/>
        <v>1</v>
      </c>
      <c r="J1957" s="18">
        <f t="shared" si="213"/>
        <v>0</v>
      </c>
      <c r="K1957" s="18">
        <f t="shared" si="214"/>
        <v>0</v>
      </c>
      <c r="L1957" s="57" t="str">
        <f t="shared" si="215"/>
        <v>Linda Griffin</v>
      </c>
      <c r="M1957" s="57" t="str">
        <f t="shared" si="216"/>
        <v>Linda Griffin</v>
      </c>
      <c r="N1957" s="61" t="str">
        <f t="shared" si="210"/>
        <v>Linda Griffin</v>
      </c>
    </row>
    <row r="1958" spans="1:14" ht="25.15" customHeight="1" x14ac:dyDescent="0.2">
      <c r="A1958" s="70" t="s">
        <v>1598</v>
      </c>
      <c r="B1958" s="71">
        <v>1958</v>
      </c>
      <c r="C1958" s="68" t="str">
        <f>IF(ISERROR(VLOOKUP(IF(RIGHT($A1958,1)=")",LEFT($A1958,FIND(" (",$A1958)-1),$A1958),[1]ACCS!$B$2:$B$5003, 1, FALSE)), "","1")</f>
        <v/>
      </c>
      <c r="D1958" s="103" t="str">
        <f>IF($B1958="Unknown","",IF($B1958="","",IF(VALUE(LEFT($B1958,4))&lt;Calc!$J$2,"ANTIQUE","")))</f>
        <v/>
      </c>
      <c r="E1958" s="72" t="s">
        <v>37</v>
      </c>
      <c r="F1958" s="121"/>
      <c r="G1958" s="121"/>
      <c r="H1958" s="62" t="str">
        <f t="shared" si="211"/>
        <v>Japonica</v>
      </c>
      <c r="I1958" s="18">
        <f t="shared" si="212"/>
        <v>0</v>
      </c>
      <c r="J1958" s="18">
        <f t="shared" si="213"/>
        <v>0</v>
      </c>
      <c r="K1958" s="18">
        <f t="shared" si="214"/>
        <v>0</v>
      </c>
      <c r="L1958" s="57" t="str">
        <f t="shared" si="215"/>
        <v>Linda Laughlin</v>
      </c>
      <c r="M1958" s="57" t="str">
        <f t="shared" si="216"/>
        <v>Linda Laughlin</v>
      </c>
      <c r="N1958" s="61" t="str">
        <f t="shared" si="210"/>
        <v>Linda Laughlin</v>
      </c>
    </row>
    <row r="1959" spans="1:14" ht="25.15" customHeight="1" x14ac:dyDescent="0.2">
      <c r="A1959" s="70" t="s">
        <v>1599</v>
      </c>
      <c r="B1959" s="71">
        <v>2013</v>
      </c>
      <c r="C1959" s="68" t="str">
        <f>IF(ISERROR(VLOOKUP(IF(RIGHT($A1959,1)=")",LEFT($A1959,FIND(" (",$A1959)-1),$A1959),[1]ACCS!$B$2:$B$5003, 1, FALSE)), "","1")</f>
        <v>1</v>
      </c>
      <c r="D1959" s="103" t="str">
        <f>IF($B1959="Unknown","",IF($B1959="","",IF(VALUE(LEFT($B1959,4))&lt;Calc!$J$2,"ANTIQUE","")))</f>
        <v/>
      </c>
      <c r="E1959" s="72" t="s">
        <v>37</v>
      </c>
      <c r="F1959" s="121"/>
      <c r="G1959" s="121"/>
      <c r="H1959" s="62" t="str">
        <f t="shared" si="211"/>
        <v>Reticulata</v>
      </c>
      <c r="I1959" s="18">
        <f t="shared" si="212"/>
        <v>1</v>
      </c>
      <c r="J1959" s="18">
        <f t="shared" si="213"/>
        <v>0</v>
      </c>
      <c r="K1959" s="18">
        <f t="shared" si="214"/>
        <v>0</v>
      </c>
      <c r="L1959" s="57" t="str">
        <f t="shared" si="215"/>
        <v>Linda Lee Ehrhart</v>
      </c>
      <c r="M1959" s="57" t="str">
        <f t="shared" si="216"/>
        <v>Linda Lee Ehrhart</v>
      </c>
      <c r="N1959" s="61" t="str">
        <f t="shared" si="210"/>
        <v>Linda Lee Ehrhart</v>
      </c>
    </row>
    <row r="1960" spans="1:14" ht="25.15" customHeight="1" x14ac:dyDescent="0.2">
      <c r="A1960" s="70" t="s">
        <v>3394</v>
      </c>
      <c r="B1960" s="71">
        <v>1840</v>
      </c>
      <c r="C1960" s="68" t="str">
        <f>IF(ISERROR(VLOOKUP(IF(RIGHT($A1960,1)=")",LEFT($A1960,FIND(" (",$A1960)-1),$A1960),[1]ACCS!$B$2:$B$5003, 1, FALSE)), "","1")</f>
        <v>1</v>
      </c>
      <c r="D1960" s="103" t="str">
        <f>IF($B1960="Unknown","",IF($B1960="","",IF(VALUE(LEFT($B1960,4))&lt;Calc!$J$2,"ANTIQUE","")))</f>
        <v>ANTIQUE</v>
      </c>
      <c r="E1960" s="72" t="s">
        <v>21</v>
      </c>
      <c r="F1960" s="121"/>
      <c r="G1960" s="121"/>
      <c r="H1960" s="62" t="str">
        <f t="shared" si="211"/>
        <v>Japonica</v>
      </c>
      <c r="I1960" s="18">
        <f t="shared" si="212"/>
        <v>0</v>
      </c>
      <c r="J1960" s="18">
        <f t="shared" si="213"/>
        <v>0</v>
      </c>
      <c r="K1960" s="18">
        <f t="shared" si="214"/>
        <v>0</v>
      </c>
      <c r="L1960" s="57" t="str">
        <f t="shared" si="215"/>
        <v>Lindsay Neill</v>
      </c>
      <c r="M1960" s="57" t="str">
        <f t="shared" si="216"/>
        <v>Lindsay Neill</v>
      </c>
      <c r="N1960" s="61" t="str">
        <f t="shared" si="210"/>
        <v>Lindsay Neill</v>
      </c>
    </row>
    <row r="1961" spans="1:14" ht="25.15" customHeight="1" x14ac:dyDescent="0.2">
      <c r="A1961" s="70" t="s">
        <v>2976</v>
      </c>
      <c r="B1961" s="71">
        <v>2020</v>
      </c>
      <c r="C1961" s="68" t="str">
        <f>IF(ISERROR(VLOOKUP(IF(RIGHT($A1961,1)=")",LEFT($A1961,FIND(" (",$A1961)-1),$A1961),[1]ACCS!$B$2:$B$5003, 1, FALSE)), "","1")</f>
        <v>1</v>
      </c>
      <c r="D1961" s="103" t="str">
        <f>IF($B1961="Unknown","",IF($B1961="","",IF(VALUE(LEFT($B1961,4))&lt;Calc!$J$2,"ANTIQUE","")))</f>
        <v/>
      </c>
      <c r="E1961" s="73" t="s">
        <v>47</v>
      </c>
      <c r="F1961" s="121"/>
      <c r="G1961" s="121"/>
      <c r="H1961" s="62" t="str">
        <f t="shared" si="211"/>
        <v>Japonica</v>
      </c>
      <c r="I1961" s="18">
        <f t="shared" si="212"/>
        <v>0</v>
      </c>
      <c r="J1961" s="18">
        <f t="shared" si="213"/>
        <v>0</v>
      </c>
      <c r="K1961" s="18">
        <f t="shared" si="214"/>
        <v>0</v>
      </c>
      <c r="L1961" s="57" t="str">
        <f t="shared" si="215"/>
        <v>Lindsay Rose</v>
      </c>
      <c r="M1961" s="57" t="str">
        <f t="shared" si="216"/>
        <v>Lindsay Rose</v>
      </c>
      <c r="N1961" s="61" t="str">
        <f t="shared" si="210"/>
        <v>Lindsay Rose</v>
      </c>
    </row>
    <row r="1962" spans="1:14" ht="25.15" customHeight="1" x14ac:dyDescent="0.2">
      <c r="A1962" s="99" t="s">
        <v>3592</v>
      </c>
      <c r="B1962" s="100">
        <v>2008</v>
      </c>
      <c r="C1962" s="68" t="str">
        <f>IF(ISERROR(VLOOKUP(IF(RIGHT($A1962,1)=")",LEFT($A1962,FIND(" (",$A1962)-1),$A1962),[1]ACCS!$B$2:$B$5003, 1, FALSE)), "","1")</f>
        <v>1</v>
      </c>
      <c r="D1962" s="115" t="str">
        <f>IF($B1962="Unknown","",IF($B1962="","",IF(VALUE(LEFT($B1962,4))&lt;Calc!$J$2,"ANTIQUE","")))</f>
        <v/>
      </c>
      <c r="E1962" s="53" t="s">
        <v>24</v>
      </c>
      <c r="F1962" s="121"/>
      <c r="G1962" s="121"/>
      <c r="H1962" s="62" t="str">
        <f t="shared" si="211"/>
        <v>Japonica</v>
      </c>
      <c r="I1962" s="18">
        <f t="shared" si="212"/>
        <v>0</v>
      </c>
      <c r="J1962" s="18">
        <f t="shared" si="213"/>
        <v>0</v>
      </c>
      <c r="K1962" s="18">
        <f t="shared" si="214"/>
        <v>0</v>
      </c>
      <c r="L1962" s="57" t="str">
        <f t="shared" si="215"/>
        <v>Lindsey</v>
      </c>
      <c r="M1962" s="57" t="str">
        <f t="shared" si="216"/>
        <v>Lindsey</v>
      </c>
      <c r="N1962" s="61" t="str">
        <f t="shared" si="210"/>
        <v>Lindsey</v>
      </c>
    </row>
    <row r="1963" spans="1:14" ht="25.15" customHeight="1" x14ac:dyDescent="0.2">
      <c r="A1963" s="70" t="s">
        <v>1600</v>
      </c>
      <c r="B1963" s="71">
        <v>1948</v>
      </c>
      <c r="C1963" s="68" t="str">
        <f>IF(ISERROR(VLOOKUP(IF(RIGHT($A1963,1)=")",LEFT($A1963,FIND(" (",$A1963)-1),$A1963),[1]ACCS!$B$2:$B$5003, 1, FALSE)), "","1")</f>
        <v>1</v>
      </c>
      <c r="D1963" s="103" t="str">
        <f>IF($B1963="Unknown","",IF($B1963="","",IF(VALUE(LEFT($B1963,4))&lt;Calc!$J$2,"ANTIQUE","")))</f>
        <v/>
      </c>
      <c r="E1963" s="72" t="s">
        <v>30</v>
      </c>
      <c r="F1963" s="121"/>
      <c r="G1963" s="121"/>
      <c r="H1963" s="62" t="str">
        <f t="shared" si="211"/>
        <v>Japonica</v>
      </c>
      <c r="I1963" s="18">
        <f t="shared" si="212"/>
        <v>0</v>
      </c>
      <c r="J1963" s="18">
        <f t="shared" si="213"/>
        <v>0</v>
      </c>
      <c r="K1963" s="18">
        <f t="shared" si="214"/>
        <v>0</v>
      </c>
      <c r="L1963" s="57" t="str">
        <f t="shared" si="215"/>
        <v>Lion Head</v>
      </c>
      <c r="M1963" s="57" t="str">
        <f t="shared" si="216"/>
        <v>Lion Head</v>
      </c>
      <c r="N1963" s="61" t="str">
        <f t="shared" si="210"/>
        <v>Lion Head</v>
      </c>
    </row>
    <row r="1964" spans="1:14" ht="25.15" customHeight="1" x14ac:dyDescent="0.2">
      <c r="A1964" s="70" t="s">
        <v>1601</v>
      </c>
      <c r="B1964" s="71">
        <v>1981</v>
      </c>
      <c r="C1964" s="68" t="str">
        <f>IF(ISERROR(VLOOKUP(IF(RIGHT($A1964,1)=")",LEFT($A1964,FIND(" (",$A1964)-1),$A1964),[1]ACCS!$B$2:$B$5003, 1, FALSE)), "","1")</f>
        <v>1</v>
      </c>
      <c r="D1964" s="103" t="str">
        <f>IF($B1964="Unknown","",IF($B1964="","",IF(VALUE(LEFT($B1964,4))&lt;Calc!$J$2,"ANTIQUE","")))</f>
        <v/>
      </c>
      <c r="E1964" s="72" t="s">
        <v>61</v>
      </c>
      <c r="F1964" s="121"/>
      <c r="G1964" s="121"/>
      <c r="H1964" s="62" t="str">
        <f t="shared" si="211"/>
        <v>Japonica</v>
      </c>
      <c r="I1964" s="18">
        <f t="shared" si="212"/>
        <v>0</v>
      </c>
      <c r="J1964" s="18">
        <f t="shared" si="213"/>
        <v>0</v>
      </c>
      <c r="K1964" s="18">
        <f t="shared" si="214"/>
        <v>0</v>
      </c>
      <c r="L1964" s="57" t="str">
        <f t="shared" si="215"/>
        <v>Lipstick</v>
      </c>
      <c r="M1964" s="57" t="str">
        <f t="shared" si="216"/>
        <v>Lipstick</v>
      </c>
      <c r="N1964" s="61" t="str">
        <f t="shared" si="210"/>
        <v>Lipstick</v>
      </c>
    </row>
    <row r="1965" spans="1:14" ht="25.15" customHeight="1" x14ac:dyDescent="0.2">
      <c r="A1965" s="70" t="s">
        <v>1602</v>
      </c>
      <c r="B1965" s="71">
        <v>2008</v>
      </c>
      <c r="C1965" s="68" t="str">
        <f>IF(ISERROR(VLOOKUP(IF(RIGHT($A1965,1)=")",LEFT($A1965,FIND(" (",$A1965)-1),$A1965),[1]ACCS!$B$2:$B$5003, 1, FALSE)), "","1")</f>
        <v>1</v>
      </c>
      <c r="D1965" s="103" t="str">
        <f>IF($B1965="Unknown","",IF($B1965="","",IF(VALUE(LEFT($B1965,4))&lt;Calc!$J$2,"ANTIQUE","")))</f>
        <v/>
      </c>
      <c r="E1965" s="72" t="s">
        <v>47</v>
      </c>
      <c r="F1965" s="121"/>
      <c r="G1965" s="121" t="s">
        <v>26</v>
      </c>
      <c r="H1965" s="62" t="str">
        <f t="shared" si="211"/>
        <v>Sasanqua</v>
      </c>
      <c r="I1965" s="18">
        <f t="shared" si="212"/>
        <v>3</v>
      </c>
      <c r="J1965" s="18">
        <f t="shared" si="213"/>
        <v>0</v>
      </c>
      <c r="K1965" s="18">
        <f t="shared" si="214"/>
        <v>0</v>
      </c>
      <c r="L1965" s="57" t="str">
        <f t="shared" si="215"/>
        <v>Lisa</v>
      </c>
      <c r="M1965" s="57" t="str">
        <f t="shared" si="216"/>
        <v>Lisa</v>
      </c>
      <c r="N1965" s="61" t="str">
        <f t="shared" si="210"/>
        <v>Lisa</v>
      </c>
    </row>
    <row r="1966" spans="1:14" ht="25.15" customHeight="1" x14ac:dyDescent="0.2">
      <c r="A1966" s="70" t="s">
        <v>1603</v>
      </c>
      <c r="B1966" s="71">
        <v>1993</v>
      </c>
      <c r="C1966" s="68" t="str">
        <f>IF(ISERROR(VLOOKUP(IF(RIGHT($A1966,1)=")",LEFT($A1966,FIND(" (",$A1966)-1),$A1966),[1]ACCS!$B$2:$B$5003, 1, FALSE)), "","1")</f>
        <v/>
      </c>
      <c r="D1966" s="103" t="str">
        <f>IF($B1966="Unknown","",IF($B1966="","",IF(VALUE(LEFT($B1966,4))&lt;Calc!$J$2,"ANTIQUE","")))</f>
        <v/>
      </c>
      <c r="E1966" s="72" t="s">
        <v>61</v>
      </c>
      <c r="F1966" s="121"/>
      <c r="G1966" s="121"/>
      <c r="H1966" s="62" t="str">
        <f t="shared" si="211"/>
        <v>NRH</v>
      </c>
      <c r="I1966" s="18">
        <f t="shared" si="212"/>
        <v>2</v>
      </c>
      <c r="J1966" s="18">
        <f t="shared" si="213"/>
        <v>0</v>
      </c>
      <c r="K1966" s="18">
        <f t="shared" si="214"/>
        <v>0</v>
      </c>
      <c r="L1966" s="57" t="str">
        <f t="shared" si="215"/>
        <v>Lisa Beasley</v>
      </c>
      <c r="M1966" s="57" t="str">
        <f t="shared" si="216"/>
        <v>Lisa Beasley</v>
      </c>
      <c r="N1966" s="61" t="str">
        <f t="shared" si="210"/>
        <v>Lisa Beasley</v>
      </c>
    </row>
    <row r="1967" spans="1:14" ht="25.15" customHeight="1" x14ac:dyDescent="0.2">
      <c r="A1967" s="70" t="s">
        <v>1604</v>
      </c>
      <c r="B1967" s="71">
        <v>2016</v>
      </c>
      <c r="C1967" s="68" t="str">
        <f>IF(ISERROR(VLOOKUP(IF(RIGHT($A1967,1)=")",LEFT($A1967,FIND(" (",$A1967)-1),$A1967),[1]ACCS!$B$2:$B$5003, 1, FALSE)), "","1")</f>
        <v>1</v>
      </c>
      <c r="D1967" s="103" t="str">
        <f>IF($B1967="Unknown","",IF($B1967="","",IF(VALUE(LEFT($B1967,4))&lt;Calc!$J$2,"ANTIQUE","")))</f>
        <v/>
      </c>
      <c r="E1967" s="72" t="s">
        <v>24</v>
      </c>
      <c r="F1967" s="121" t="s">
        <v>5</v>
      </c>
      <c r="G1967" s="121"/>
      <c r="H1967" s="62" t="str">
        <f t="shared" si="211"/>
        <v>Japonica</v>
      </c>
      <c r="I1967" s="18">
        <f t="shared" si="212"/>
        <v>0</v>
      </c>
      <c r="J1967" s="18">
        <f t="shared" si="213"/>
        <v>0</v>
      </c>
      <c r="K1967" s="18">
        <f t="shared" si="214"/>
        <v>0</v>
      </c>
      <c r="L1967" s="57" t="str">
        <f t="shared" si="215"/>
        <v>Lisa Burton</v>
      </c>
      <c r="M1967" s="57" t="str">
        <f t="shared" si="216"/>
        <v>Lisa Burton</v>
      </c>
      <c r="N1967" s="61" t="str">
        <f t="shared" si="210"/>
        <v>Lisa Burton</v>
      </c>
    </row>
    <row r="1968" spans="1:14" ht="25.15" customHeight="1" x14ac:dyDescent="0.2">
      <c r="A1968" s="70" t="s">
        <v>1605</v>
      </c>
      <c r="B1968" s="71">
        <v>1974</v>
      </c>
      <c r="C1968" s="68" t="str">
        <f>IF(ISERROR(VLOOKUP(IF(RIGHT($A1968,1)=")",LEFT($A1968,FIND(" (",$A1968)-1),$A1968),[1]ACCS!$B$2:$B$5003, 1, FALSE)), "","1")</f>
        <v>1</v>
      </c>
      <c r="D1968" s="103" t="str">
        <f>IF($B1968="Unknown","",IF($B1968="","",IF(VALUE(LEFT($B1968,4))&lt;Calc!$J$2,"ANTIQUE","")))</f>
        <v/>
      </c>
      <c r="E1968" s="72" t="s">
        <v>47</v>
      </c>
      <c r="F1968" s="121"/>
      <c r="G1968" s="121"/>
      <c r="H1968" s="62" t="str">
        <f t="shared" si="211"/>
        <v>Japonica</v>
      </c>
      <c r="I1968" s="18">
        <f t="shared" si="212"/>
        <v>0</v>
      </c>
      <c r="J1968" s="18">
        <f t="shared" si="213"/>
        <v>0</v>
      </c>
      <c r="K1968" s="18">
        <f t="shared" si="214"/>
        <v>0</v>
      </c>
      <c r="L1968" s="57" t="str">
        <f t="shared" si="215"/>
        <v>Little Babe</v>
      </c>
      <c r="M1968" s="57" t="str">
        <f t="shared" si="216"/>
        <v>Little Babe</v>
      </c>
      <c r="N1968" s="61" t="str">
        <f t="shared" si="210"/>
        <v>Little Babe</v>
      </c>
    </row>
    <row r="1969" spans="1:14" ht="25.15" customHeight="1" x14ac:dyDescent="0.2">
      <c r="A1969" s="70" t="s">
        <v>1606</v>
      </c>
      <c r="B1969" s="71">
        <v>1958</v>
      </c>
      <c r="C1969" s="68" t="str">
        <f>IF(ISERROR(VLOOKUP(IF(RIGHT($A1969,1)=")",LEFT($A1969,FIND(" (",$A1969)-1),$A1969),[1]ACCS!$B$2:$B$5003, 1, FALSE)), "","1")</f>
        <v>1</v>
      </c>
      <c r="D1969" s="103" t="str">
        <f>IF($B1969="Unknown","",IF($B1969="","",IF(VALUE(LEFT($B1969,4))&lt;Calc!$J$2,"ANTIQUE","")))</f>
        <v/>
      </c>
      <c r="E1969" s="72" t="s">
        <v>47</v>
      </c>
      <c r="F1969" s="121"/>
      <c r="G1969" s="121"/>
      <c r="H1969" s="62" t="str">
        <f t="shared" si="211"/>
        <v>Japonica</v>
      </c>
      <c r="I1969" s="18">
        <f t="shared" si="212"/>
        <v>0</v>
      </c>
      <c r="J1969" s="18">
        <f t="shared" si="213"/>
        <v>0</v>
      </c>
      <c r="K1969" s="18">
        <f t="shared" si="214"/>
        <v>0</v>
      </c>
      <c r="L1969" s="57" t="str">
        <f t="shared" si="215"/>
        <v>Little Bit</v>
      </c>
      <c r="M1969" s="57" t="str">
        <f t="shared" si="216"/>
        <v>Little Bit</v>
      </c>
      <c r="N1969" s="61" t="str">
        <f t="shared" si="210"/>
        <v>Little Bit</v>
      </c>
    </row>
    <row r="1970" spans="1:14" ht="25.15" customHeight="1" x14ac:dyDescent="0.2">
      <c r="A1970" s="70" t="s">
        <v>1607</v>
      </c>
      <c r="B1970" s="71">
        <v>1981</v>
      </c>
      <c r="C1970" s="68" t="str">
        <f>IF(ISERROR(VLOOKUP(IF(RIGHT($A1970,1)=")",LEFT($A1970,FIND(" (",$A1970)-1),$A1970),[1]ACCS!$B$2:$B$5003, 1, FALSE)), "","1")</f>
        <v>1</v>
      </c>
      <c r="D1970" s="103" t="str">
        <f>IF($B1970="Unknown","",IF($B1970="","",IF(VALUE(LEFT($B1970,4))&lt;Calc!$J$2,"ANTIQUE","")))</f>
        <v/>
      </c>
      <c r="E1970" s="72" t="s">
        <v>163</v>
      </c>
      <c r="F1970" s="121"/>
      <c r="G1970" s="121" t="s">
        <v>26</v>
      </c>
      <c r="H1970" s="62" t="str">
        <f t="shared" si="211"/>
        <v>Japonica</v>
      </c>
      <c r="I1970" s="18">
        <f t="shared" si="212"/>
        <v>0</v>
      </c>
      <c r="J1970" s="18">
        <f t="shared" si="213"/>
        <v>0</v>
      </c>
      <c r="K1970" s="18">
        <f t="shared" si="214"/>
        <v>0</v>
      </c>
      <c r="L1970" s="57" t="str">
        <f t="shared" si="215"/>
        <v>Little Bo Peep</v>
      </c>
      <c r="M1970" s="57" t="str">
        <f t="shared" si="216"/>
        <v>Little Bo Peep</v>
      </c>
      <c r="N1970" s="61" t="str">
        <f t="shared" si="210"/>
        <v>Little Bo Peep</v>
      </c>
    </row>
    <row r="1971" spans="1:14" ht="25.15" customHeight="1" x14ac:dyDescent="0.2">
      <c r="A1971" s="70" t="s">
        <v>1608</v>
      </c>
      <c r="B1971" s="71">
        <v>1963</v>
      </c>
      <c r="C1971" s="68" t="str">
        <f>IF(ISERROR(VLOOKUP(IF(RIGHT($A1971,1)=")",LEFT($A1971,FIND(" (",$A1971)-1),$A1971),[1]ACCS!$B$2:$B$5003, 1, FALSE)), "","1")</f>
        <v>1</v>
      </c>
      <c r="D1971" s="103" t="str">
        <f>IF($B1971="Unknown","",IF($B1971="","",IF(VALUE(LEFT($B1971,4))&lt;Calc!$J$2,"ANTIQUE","")))</f>
        <v/>
      </c>
      <c r="E1971" s="72" t="s">
        <v>47</v>
      </c>
      <c r="F1971" s="121" t="s">
        <v>5</v>
      </c>
      <c r="G1971" s="121"/>
      <c r="H1971" s="62" t="str">
        <f t="shared" si="211"/>
        <v>Japonica</v>
      </c>
      <c r="I1971" s="18">
        <f t="shared" si="212"/>
        <v>0</v>
      </c>
      <c r="J1971" s="18">
        <f t="shared" si="213"/>
        <v>0</v>
      </c>
      <c r="K1971" s="18">
        <f t="shared" si="214"/>
        <v>0</v>
      </c>
      <c r="L1971" s="57" t="str">
        <f t="shared" si="215"/>
        <v>Little Brad</v>
      </c>
      <c r="M1971" s="57" t="str">
        <f t="shared" si="216"/>
        <v>Little Brad</v>
      </c>
      <c r="N1971" s="61" t="str">
        <f t="shared" si="210"/>
        <v>Little Brad</v>
      </c>
    </row>
    <row r="1972" spans="1:14" ht="25.15" customHeight="1" x14ac:dyDescent="0.2">
      <c r="A1972" s="70" t="s">
        <v>1609</v>
      </c>
      <c r="B1972" s="71">
        <v>1981</v>
      </c>
      <c r="C1972" s="68" t="str">
        <f>IF(ISERROR(VLOOKUP(IF(RIGHT($A1972,1)=")",LEFT($A1972,FIND(" (",$A1972)-1),$A1972),[1]ACCS!$B$2:$B$5003, 1, FALSE)), "","1")</f>
        <v/>
      </c>
      <c r="D1972" s="103" t="str">
        <f>IF($B1972="Unknown","",IF($B1972="","",IF(VALUE(LEFT($B1972,4))&lt;Calc!$J$2,"ANTIQUE","")))</f>
        <v/>
      </c>
      <c r="E1972" s="72" t="s">
        <v>24</v>
      </c>
      <c r="F1972" s="121"/>
      <c r="G1972" s="121" t="s">
        <v>26</v>
      </c>
      <c r="H1972" s="62" t="str">
        <f t="shared" si="211"/>
        <v>Japonica</v>
      </c>
      <c r="I1972" s="18">
        <f t="shared" si="212"/>
        <v>0</v>
      </c>
      <c r="J1972" s="18">
        <f t="shared" si="213"/>
        <v>0</v>
      </c>
      <c r="K1972" s="18">
        <f t="shared" si="214"/>
        <v>0</v>
      </c>
      <c r="L1972" s="57" t="str">
        <f t="shared" si="215"/>
        <v>Little Cutie</v>
      </c>
      <c r="M1972" s="57" t="str">
        <f t="shared" si="216"/>
        <v>Little Cutie</v>
      </c>
      <c r="N1972" s="61" t="str">
        <f t="shared" si="210"/>
        <v>Little Cutie</v>
      </c>
    </row>
    <row r="1973" spans="1:14" ht="25.15" customHeight="1" x14ac:dyDescent="0.2">
      <c r="A1973" s="70" t="s">
        <v>1610</v>
      </c>
      <c r="B1973" s="71">
        <v>1958</v>
      </c>
      <c r="C1973" s="68" t="str">
        <f>IF(ISERROR(VLOOKUP(IF(RIGHT($A1973,1)=")",LEFT($A1973,FIND(" (",$A1973)-1),$A1973),[1]ACCS!$B$2:$B$5003, 1, FALSE)), "","1")</f>
        <v>1</v>
      </c>
      <c r="D1973" s="103" t="str">
        <f>IF($B1973="Unknown","",IF($B1973="","",IF(VALUE(LEFT($B1973,4))&lt;Calc!$J$2,"ANTIQUE","")))</f>
        <v/>
      </c>
      <c r="E1973" s="72" t="s">
        <v>61</v>
      </c>
      <c r="F1973" s="121"/>
      <c r="G1973" s="121" t="s">
        <v>26</v>
      </c>
      <c r="H1973" s="62" t="str">
        <f t="shared" si="211"/>
        <v>Japonica</v>
      </c>
      <c r="I1973" s="18">
        <f t="shared" si="212"/>
        <v>0</v>
      </c>
      <c r="J1973" s="18">
        <f t="shared" si="213"/>
        <v>0</v>
      </c>
      <c r="K1973" s="18">
        <f t="shared" si="214"/>
        <v>0</v>
      </c>
      <c r="L1973" s="57" t="str">
        <f t="shared" si="215"/>
        <v>Little David</v>
      </c>
      <c r="M1973" s="57" t="str">
        <f t="shared" si="216"/>
        <v>Little David</v>
      </c>
      <c r="N1973" s="61" t="str">
        <f t="shared" si="210"/>
        <v>Little David</v>
      </c>
    </row>
    <row r="1974" spans="1:14" ht="25.15" customHeight="1" x14ac:dyDescent="0.2">
      <c r="A1974" s="70" t="s">
        <v>1611</v>
      </c>
      <c r="B1974" s="71">
        <v>1976</v>
      </c>
      <c r="C1974" s="68" t="str">
        <f>IF(ISERROR(VLOOKUP(IF(RIGHT($A1974,1)=")",LEFT($A1974,FIND(" (",$A1974)-1),$A1974),[1]ACCS!$B$2:$B$5003, 1, FALSE)), "","1")</f>
        <v>1</v>
      </c>
      <c r="D1974" s="103" t="str">
        <f>IF($B1974="Unknown","",IF($B1974="","",IF(VALUE(LEFT($B1974,4))&lt;Calc!$J$2,"ANTIQUE","")))</f>
        <v/>
      </c>
      <c r="E1974" s="72" t="s">
        <v>61</v>
      </c>
      <c r="F1974" s="121"/>
      <c r="G1974" s="121" t="s">
        <v>26</v>
      </c>
      <c r="H1974" s="62" t="str">
        <f t="shared" si="211"/>
        <v>Japonica</v>
      </c>
      <c r="I1974" s="18">
        <f t="shared" si="212"/>
        <v>0</v>
      </c>
      <c r="J1974" s="18">
        <f t="shared" si="213"/>
        <v>0</v>
      </c>
      <c r="K1974" s="18">
        <f t="shared" si="214"/>
        <v>0</v>
      </c>
      <c r="L1974" s="57" t="str">
        <f t="shared" si="215"/>
        <v>Little Dixie</v>
      </c>
      <c r="M1974" s="57" t="str">
        <f t="shared" si="216"/>
        <v>Little Dixie</v>
      </c>
      <c r="N1974" s="61" t="str">
        <f t="shared" si="210"/>
        <v>Little Dixie</v>
      </c>
    </row>
    <row r="1975" spans="1:14" ht="25.15" customHeight="1" x14ac:dyDescent="0.2">
      <c r="A1975" s="70" t="s">
        <v>1612</v>
      </c>
      <c r="B1975" s="71">
        <v>1977</v>
      </c>
      <c r="C1975" s="68" t="str">
        <f>IF(ISERROR(VLOOKUP(IF(RIGHT($A1975,1)=")",LEFT($A1975,FIND(" (",$A1975)-1),$A1975),[1]ACCS!$B$2:$B$5003, 1, FALSE)), "","1")</f>
        <v>1</v>
      </c>
      <c r="D1975" s="103" t="str">
        <f>IF($B1975="Unknown","",IF($B1975="","",IF(VALUE(LEFT($B1975,4))&lt;Calc!$J$2,"ANTIQUE","")))</f>
        <v/>
      </c>
      <c r="E1975" s="72" t="s">
        <v>47</v>
      </c>
      <c r="F1975" s="121"/>
      <c r="G1975" s="121" t="s">
        <v>26</v>
      </c>
      <c r="H1975" s="62" t="str">
        <f t="shared" si="211"/>
        <v>Japonica</v>
      </c>
      <c r="I1975" s="18">
        <f t="shared" si="212"/>
        <v>0</v>
      </c>
      <c r="J1975" s="18">
        <f t="shared" si="213"/>
        <v>0</v>
      </c>
      <c r="K1975" s="18">
        <f t="shared" si="214"/>
        <v>0</v>
      </c>
      <c r="L1975" s="57" t="str">
        <f t="shared" si="215"/>
        <v>Little Ginger</v>
      </c>
      <c r="M1975" s="57" t="str">
        <f t="shared" si="216"/>
        <v>Little Ginger</v>
      </c>
      <c r="N1975" s="61" t="str">
        <f t="shared" si="210"/>
        <v>Little Ginger</v>
      </c>
    </row>
    <row r="1976" spans="1:14" ht="25.15" customHeight="1" x14ac:dyDescent="0.2">
      <c r="A1976" s="70" t="s">
        <v>1613</v>
      </c>
      <c r="B1976" s="71">
        <v>1993</v>
      </c>
      <c r="C1976" s="68" t="str">
        <f>IF(ISERROR(VLOOKUP(IF(RIGHT($A1976,1)=")",LEFT($A1976,FIND(" (",$A1976)-1),$A1976),[1]ACCS!$B$2:$B$5003, 1, FALSE)), "","1")</f>
        <v>1</v>
      </c>
      <c r="D1976" s="103" t="str">
        <f>IF($B1976="Unknown","",IF($B1976="","",IF(VALUE(LEFT($B1976,4))&lt;Calc!$J$2,"ANTIQUE","")))</f>
        <v/>
      </c>
      <c r="E1976" s="72" t="s">
        <v>47</v>
      </c>
      <c r="F1976" s="121" t="s">
        <v>5</v>
      </c>
      <c r="G1976" s="121"/>
      <c r="H1976" s="62" t="str">
        <f t="shared" si="211"/>
        <v>Japonica</v>
      </c>
      <c r="I1976" s="18">
        <f t="shared" si="212"/>
        <v>0</v>
      </c>
      <c r="J1976" s="18">
        <f t="shared" si="213"/>
        <v>0</v>
      </c>
      <c r="K1976" s="18">
        <f t="shared" si="214"/>
        <v>0</v>
      </c>
      <c r="L1976" s="57" t="str">
        <f t="shared" si="215"/>
        <v>Little Hooper</v>
      </c>
      <c r="M1976" s="57" t="str">
        <f t="shared" si="216"/>
        <v>Little Hooper</v>
      </c>
      <c r="N1976" s="61" t="str">
        <f t="shared" ref="N1976:N2039" si="217">IF(ISNUMBER(SEARCH("See",$M1976)),$M1976,IF(ISNUMBER(SEARCH("(",$M1976)),LEFT($M1976,SEARCH("(",$M1976)-2),$M1976))</f>
        <v>Little Hooper</v>
      </c>
    </row>
    <row r="1977" spans="1:14" ht="25.15" customHeight="1" x14ac:dyDescent="0.2">
      <c r="A1977" s="70" t="s">
        <v>1614</v>
      </c>
      <c r="B1977" s="71">
        <v>1992</v>
      </c>
      <c r="C1977" s="68" t="str">
        <f>IF(ISERROR(VLOOKUP(IF(RIGHT($A1977,1)=")",LEFT($A1977,FIND(" (",$A1977)-1),$A1977),[1]ACCS!$B$2:$B$5003, 1, FALSE)), "","1")</f>
        <v/>
      </c>
      <c r="D1977" s="103" t="str">
        <f>IF($B1977="Unknown","",IF($B1977="","",IF(VALUE(LEFT($B1977,4))&lt;Calc!$J$2,"ANTIQUE","")))</f>
        <v/>
      </c>
      <c r="E1977" s="72" t="s">
        <v>24</v>
      </c>
      <c r="F1977" s="121"/>
      <c r="G1977" s="121"/>
      <c r="H1977" s="62" t="str">
        <f t="shared" si="211"/>
        <v>Japonica</v>
      </c>
      <c r="I1977" s="18">
        <f t="shared" si="212"/>
        <v>0</v>
      </c>
      <c r="J1977" s="18">
        <f t="shared" si="213"/>
        <v>0</v>
      </c>
      <c r="K1977" s="18">
        <f t="shared" si="214"/>
        <v>0</v>
      </c>
      <c r="L1977" s="57" t="str">
        <f t="shared" si="215"/>
        <v>Little Joy</v>
      </c>
      <c r="M1977" s="57" t="str">
        <f t="shared" si="216"/>
        <v>Little Joy</v>
      </c>
      <c r="N1977" s="61" t="str">
        <f t="shared" si="217"/>
        <v>Little Joy</v>
      </c>
    </row>
    <row r="1978" spans="1:14" ht="25.15" customHeight="1" x14ac:dyDescent="0.2">
      <c r="A1978" s="70" t="s">
        <v>1615</v>
      </c>
      <c r="B1978" s="71">
        <v>2019</v>
      </c>
      <c r="C1978" s="68" t="str">
        <f>IF(ISERROR(VLOOKUP(IF(RIGHT($A1978,1)=")",LEFT($A1978,FIND(" (",$A1978)-1),$A1978),[1]ACCS!$B$2:$B$5003, 1, FALSE)), "","1")</f>
        <v>1</v>
      </c>
      <c r="D1978" s="103" t="str">
        <f>IF($B1978="Unknown","",IF($B1978="","",IF(VALUE(LEFT($B1978,4))&lt;Calc!$J$2,"ANTIQUE","")))</f>
        <v/>
      </c>
      <c r="E1978" s="72" t="s">
        <v>35</v>
      </c>
      <c r="F1978" s="121"/>
      <c r="G1978" s="121"/>
      <c r="H1978" s="62" t="str">
        <f t="shared" si="211"/>
        <v>Japonica</v>
      </c>
      <c r="I1978" s="18">
        <f t="shared" si="212"/>
        <v>0</v>
      </c>
      <c r="J1978" s="18">
        <f t="shared" si="213"/>
        <v>0</v>
      </c>
      <c r="K1978" s="18">
        <f t="shared" si="214"/>
        <v>0</v>
      </c>
      <c r="L1978" s="57" t="str">
        <f t="shared" si="215"/>
        <v>Little katie</v>
      </c>
      <c r="M1978" s="57" t="str">
        <f t="shared" si="216"/>
        <v>Little katie</v>
      </c>
      <c r="N1978" s="61" t="str">
        <f t="shared" si="217"/>
        <v>Little katie</v>
      </c>
    </row>
    <row r="1979" spans="1:14" ht="25.15" customHeight="1" x14ac:dyDescent="0.2">
      <c r="A1979" s="70" t="s">
        <v>1616</v>
      </c>
      <c r="B1979" s="71">
        <v>1964</v>
      </c>
      <c r="C1979" s="68" t="str">
        <f>IF(ISERROR(VLOOKUP(IF(RIGHT($A1979,1)=")",LEFT($A1979,FIND(" (",$A1979)-1),$A1979),[1]ACCS!$B$2:$B$5003, 1, FALSE)), "","1")</f>
        <v/>
      </c>
      <c r="D1979" s="103" t="str">
        <f>IF($B1979="Unknown","",IF($B1979="","",IF(VALUE(LEFT($B1979,4))&lt;Calc!$J$2,"ANTIQUE","")))</f>
        <v/>
      </c>
      <c r="E1979" s="72" t="s">
        <v>24</v>
      </c>
      <c r="F1979" s="121" t="s">
        <v>5</v>
      </c>
      <c r="G1979" s="121" t="s">
        <v>26</v>
      </c>
      <c r="H1979" s="62" t="str">
        <f t="shared" si="211"/>
        <v>Japonica</v>
      </c>
      <c r="I1979" s="18">
        <f t="shared" si="212"/>
        <v>0</v>
      </c>
      <c r="J1979" s="18">
        <f t="shared" si="213"/>
        <v>0</v>
      </c>
      <c r="K1979" s="18">
        <f t="shared" si="214"/>
        <v>0</v>
      </c>
      <c r="L1979" s="57" t="str">
        <f t="shared" si="215"/>
        <v>Little Lady</v>
      </c>
      <c r="M1979" s="57" t="str">
        <f t="shared" si="216"/>
        <v>Little Lady</v>
      </c>
      <c r="N1979" s="61" t="str">
        <f t="shared" si="217"/>
        <v>Little Lady</v>
      </c>
    </row>
    <row r="1980" spans="1:14" ht="25.15" customHeight="1" x14ac:dyDescent="0.2">
      <c r="A1980" s="70" t="s">
        <v>1617</v>
      </c>
      <c r="B1980" s="71">
        <v>1965</v>
      </c>
      <c r="C1980" s="68" t="str">
        <f>IF(ISERROR(VLOOKUP(IF(RIGHT($A1980,1)=")",LEFT($A1980,FIND(" (",$A1980)-1),$A1980),[1]ACCS!$B$2:$B$5003, 1, FALSE)), "","1")</f>
        <v>1</v>
      </c>
      <c r="D1980" s="103" t="str">
        <f>IF($B1980="Unknown","",IF($B1980="","",IF(VALUE(LEFT($B1980,4))&lt;Calc!$J$2,"ANTIQUE","")))</f>
        <v/>
      </c>
      <c r="E1980" s="72" t="s">
        <v>61</v>
      </c>
      <c r="F1980" s="121"/>
      <c r="G1980" s="121"/>
      <c r="H1980" s="62" t="str">
        <f t="shared" si="211"/>
        <v>NRH</v>
      </c>
      <c r="I1980" s="18">
        <f t="shared" si="212"/>
        <v>2</v>
      </c>
      <c r="J1980" s="18">
        <f t="shared" si="213"/>
        <v>0</v>
      </c>
      <c r="K1980" s="18">
        <f t="shared" si="214"/>
        <v>0</v>
      </c>
      <c r="L1980" s="57" t="str">
        <f t="shared" si="215"/>
        <v>Little Lavender</v>
      </c>
      <c r="M1980" s="57" t="str">
        <f t="shared" si="216"/>
        <v>Little Lavender</v>
      </c>
      <c r="N1980" s="61" t="str">
        <f t="shared" si="217"/>
        <v>Little Lavender</v>
      </c>
    </row>
    <row r="1981" spans="1:14" ht="25.15" customHeight="1" x14ac:dyDescent="0.2">
      <c r="A1981" s="70" t="s">
        <v>1618</v>
      </c>
      <c r="B1981" s="71">
        <v>2000</v>
      </c>
      <c r="C1981" s="68" t="str">
        <f>IF(ISERROR(VLOOKUP(IF(RIGHT($A1981,1)=")",LEFT($A1981,FIND(" (",$A1981)-1),$A1981),[1]ACCS!$B$2:$B$5003, 1, FALSE)), "","1")</f>
        <v>1</v>
      </c>
      <c r="D1981" s="103" t="str">
        <f>IF($B1981="Unknown","",IF($B1981="","",IF(VALUE(LEFT($B1981,4))&lt;Calc!$J$2,"ANTIQUE","")))</f>
        <v/>
      </c>
      <c r="E1981" s="72" t="s">
        <v>47</v>
      </c>
      <c r="F1981" s="121" t="s">
        <v>5</v>
      </c>
      <c r="G1981" s="121"/>
      <c r="H1981" s="62" t="str">
        <f t="shared" ref="H1981:H2044" si="218">IF($A1981="","",IF($I1981=0,"Japonica",IF($I1981=1,"Reticulata",IF($I1981=2,"NRH",IF($I1981=3,"Sasanqua",IF($I1981=4,"Hiemalis",IF($I1981=5,"Vernalis",IF($I1981=6,"Japonica [Higo]","Specie"))))))))</f>
        <v>Japonica</v>
      </c>
      <c r="I1981" s="18">
        <f t="shared" ref="I1981:I2044" si="219">IF(NOT(ISERROR(SEARCH("(R)",$A1981))),1,IF(NOT(ISERROR(SEARCH("(H)",$A1981))),2,IF(NOT(ISERROR(SEARCH("(Sasanqua)",$A1981))),3,IF(NOT(ISERROR(SEARCH("(Hiemalis)",$A1981))),4,IF(NOT(ISERROR(SEARCH("(Vernalis)",$A1981))),5,IF(NOT(ISERROR(SEARCH("(Higo)",$A1981))),6,))))))+$J1981+K1981</f>
        <v>0</v>
      </c>
      <c r="J1981" s="18">
        <f t="shared" ref="J1981:J2044" si="220">IF(NOT(ISERROR(SEARCH("(Rusticana)",$A1981))),7,IF(NOT(ISERROR(SEARCH("(Wabisuke)",$A1981))),8,IF(NOT(ISERROR(SEARCH("(Edithae)",$A1981))),9,IF(NOT(ISERROR(SEARCH("(Oleifera)",$A1981))),10,IF(NOT(ISERROR(SEARCH("(Saluenensis)",$A1981))),11,0)))))</f>
        <v>0</v>
      </c>
      <c r="K1981" s="18">
        <f t="shared" ref="K1981:K2044" si="221">IF(NOT(ISERROR(SEARCH("(Pitardii)",$A1981))),12,IF(NOT(ISERROR(SEARCH("(Specie)",$A1981))),13,0))</f>
        <v>0</v>
      </c>
      <c r="L1981" s="57" t="str">
        <f t="shared" ref="L1981:L2044" si="222">SUBSTITUTE(SUBSTITUTE(SUBSTITUTE(SUBSTITUTE(SUBSTITUTE(SUBSTITUTE(SUBSTITUTE(SUBSTITUTE(A1981," (A)","")," (R)","")," (H)","")," (Sasanqua)","")," (Hiemalis)","")," (Vernalis)","")," (Rusticana)",""),"(Wabisuke)","")</f>
        <v>Little Liz</v>
      </c>
      <c r="M1981" s="57" t="str">
        <f t="shared" ref="M1981:M2044" si="223">SUBSTITUTE(SUBSTITUTE(SUBSTITUTE(SUBSTITUTE(SUBSTITUTE($L1981," (Edithae)","")," (Oleifera)","")," (Saluenensis)","")," (Specie)","")," (Pitardii)","")</f>
        <v>Little Liz</v>
      </c>
      <c r="N1981" s="61" t="str">
        <f t="shared" si="217"/>
        <v>Little Liz</v>
      </c>
    </row>
    <row r="1982" spans="1:14" ht="25.15" customHeight="1" x14ac:dyDescent="0.2">
      <c r="A1982" s="70" t="s">
        <v>1619</v>
      </c>
      <c r="B1982" s="71">
        <v>1953</v>
      </c>
      <c r="C1982" s="68" t="str">
        <f>IF(ISERROR(VLOOKUP(IF(RIGHT($A1982,1)=")",LEFT($A1982,FIND(" (",$A1982)-1),$A1982),[1]ACCS!$B$2:$B$5003, 1, FALSE)), "","1")</f>
        <v>1</v>
      </c>
      <c r="D1982" s="103" t="str">
        <f>IF($B1982="Unknown","",IF($B1982="","",IF(VALUE(LEFT($B1982,4))&lt;Calc!$J$2,"ANTIQUE","")))</f>
        <v/>
      </c>
      <c r="E1982" s="72" t="s">
        <v>47</v>
      </c>
      <c r="F1982" s="121"/>
      <c r="G1982" s="121"/>
      <c r="H1982" s="62" t="str">
        <f t="shared" si="218"/>
        <v>Japonica</v>
      </c>
      <c r="I1982" s="18">
        <f t="shared" si="219"/>
        <v>0</v>
      </c>
      <c r="J1982" s="18">
        <f t="shared" si="220"/>
        <v>0</v>
      </c>
      <c r="K1982" s="18">
        <f t="shared" si="221"/>
        <v>0</v>
      </c>
      <c r="L1982" s="57" t="str">
        <f t="shared" si="222"/>
        <v>Little Man</v>
      </c>
      <c r="M1982" s="57" t="str">
        <f t="shared" si="223"/>
        <v>Little Man</v>
      </c>
      <c r="N1982" s="61" t="str">
        <f t="shared" si="217"/>
        <v>Little Man</v>
      </c>
    </row>
    <row r="1983" spans="1:14" ht="25.15" customHeight="1" x14ac:dyDescent="0.2">
      <c r="A1983" s="70" t="s">
        <v>1620</v>
      </c>
      <c r="B1983" s="71">
        <v>1987</v>
      </c>
      <c r="C1983" s="68" t="str">
        <f>IF(ISERROR(VLOOKUP(IF(RIGHT($A1983,1)=")",LEFT($A1983,FIND(" (",$A1983)-1),$A1983),[1]ACCS!$B$2:$B$5003, 1, FALSE)), "","1")</f>
        <v>1</v>
      </c>
      <c r="D1983" s="103" t="str">
        <f>IF($B1983="Unknown","",IF($B1983="","",IF(VALUE(LEFT($B1983,4))&lt;Calc!$J$2,"ANTIQUE","")))</f>
        <v/>
      </c>
      <c r="E1983" s="72" t="s">
        <v>47</v>
      </c>
      <c r="F1983" s="121" t="s">
        <v>5</v>
      </c>
      <c r="G1983" s="121"/>
      <c r="H1983" s="62" t="str">
        <f t="shared" si="218"/>
        <v>Japonica</v>
      </c>
      <c r="I1983" s="18">
        <f t="shared" si="219"/>
        <v>0</v>
      </c>
      <c r="J1983" s="18">
        <f t="shared" si="220"/>
        <v>0</v>
      </c>
      <c r="K1983" s="18">
        <f t="shared" si="221"/>
        <v>0</v>
      </c>
      <c r="L1983" s="57" t="str">
        <f t="shared" si="222"/>
        <v>Little Masterpiece</v>
      </c>
      <c r="M1983" s="57" t="str">
        <f t="shared" si="223"/>
        <v>Little Masterpiece</v>
      </c>
      <c r="N1983" s="61" t="str">
        <f t="shared" si="217"/>
        <v>Little Masterpiece</v>
      </c>
    </row>
    <row r="1984" spans="1:14" ht="25.15" customHeight="1" x14ac:dyDescent="0.2">
      <c r="A1984" s="70" t="s">
        <v>1621</v>
      </c>
      <c r="B1984" s="71">
        <v>1981</v>
      </c>
      <c r="C1984" s="68" t="str">
        <f>IF(ISERROR(VLOOKUP(IF(RIGHT($A1984,1)=")",LEFT($A1984,FIND(" (",$A1984)-1),$A1984),[1]ACCS!$B$2:$B$5003, 1, FALSE)), "","1")</f>
        <v>1</v>
      </c>
      <c r="D1984" s="103" t="str">
        <f>IF($B1984="Unknown","",IF($B1984="","",IF(VALUE(LEFT($B1984,4))&lt;Calc!$J$2,"ANTIQUE","")))</f>
        <v/>
      </c>
      <c r="E1984" s="72" t="s">
        <v>163</v>
      </c>
      <c r="F1984" s="121"/>
      <c r="G1984" s="121"/>
      <c r="H1984" s="62" t="str">
        <f t="shared" si="218"/>
        <v>Japonica</v>
      </c>
      <c r="I1984" s="18">
        <f t="shared" si="219"/>
        <v>0</v>
      </c>
      <c r="J1984" s="18">
        <f t="shared" si="220"/>
        <v>0</v>
      </c>
      <c r="K1984" s="18">
        <f t="shared" si="221"/>
        <v>0</v>
      </c>
      <c r="L1984" s="57" t="str">
        <f t="shared" si="222"/>
        <v>Little Michael</v>
      </c>
      <c r="M1984" s="57" t="str">
        <f t="shared" si="223"/>
        <v>Little Michael</v>
      </c>
      <c r="N1984" s="61" t="str">
        <f t="shared" si="217"/>
        <v>Little Michael</v>
      </c>
    </row>
    <row r="1985" spans="1:14" ht="25.15" customHeight="1" x14ac:dyDescent="0.2">
      <c r="A1985" s="70" t="s">
        <v>1622</v>
      </c>
      <c r="B1985" s="71">
        <v>1973</v>
      </c>
      <c r="C1985" s="68" t="str">
        <f>IF(ISERROR(VLOOKUP(IF(RIGHT($A1985,1)=")",LEFT($A1985,FIND(" (",$A1985)-1),$A1985),[1]ACCS!$B$2:$B$5003, 1, FALSE)), "","1")</f>
        <v/>
      </c>
      <c r="D1985" s="103" t="str">
        <f>IF($B1985="Unknown","",IF($B1985="","",IF(VALUE(LEFT($B1985,4))&lt;Calc!$J$2,"ANTIQUE","")))</f>
        <v/>
      </c>
      <c r="E1985" s="72" t="s">
        <v>61</v>
      </c>
      <c r="F1985" s="121"/>
      <c r="G1985" s="121"/>
      <c r="H1985" s="62" t="str">
        <f t="shared" si="218"/>
        <v>Japonica</v>
      </c>
      <c r="I1985" s="18">
        <f t="shared" si="219"/>
        <v>0</v>
      </c>
      <c r="J1985" s="18">
        <f t="shared" si="220"/>
        <v>0</v>
      </c>
      <c r="K1985" s="18">
        <f t="shared" si="221"/>
        <v>0</v>
      </c>
      <c r="L1985" s="57" t="str">
        <f t="shared" si="222"/>
        <v>Little Poppy</v>
      </c>
      <c r="M1985" s="57" t="str">
        <f t="shared" si="223"/>
        <v>Little Poppy</v>
      </c>
      <c r="N1985" s="61" t="str">
        <f t="shared" si="217"/>
        <v>Little Poppy</v>
      </c>
    </row>
    <row r="1986" spans="1:14" ht="25.15" customHeight="1" x14ac:dyDescent="0.2">
      <c r="A1986" s="70" t="s">
        <v>1623</v>
      </c>
      <c r="B1986" s="71">
        <v>1965</v>
      </c>
      <c r="C1986" s="68" t="str">
        <f>IF(ISERROR(VLOOKUP(IF(RIGHT($A1986,1)=")",LEFT($A1986,FIND(" (",$A1986)-1),$A1986),[1]ACCS!$B$2:$B$5003, 1, FALSE)), "","1")</f>
        <v>1</v>
      </c>
      <c r="D1986" s="103" t="str">
        <f>IF($B1986="Unknown","",IF($B1986="","",IF(VALUE(LEFT($B1986,4))&lt;Calc!$J$2,"ANTIQUE","")))</f>
        <v/>
      </c>
      <c r="E1986" s="72" t="s">
        <v>163</v>
      </c>
      <c r="F1986" s="121"/>
      <c r="G1986" s="121"/>
      <c r="H1986" s="62" t="str">
        <f t="shared" si="218"/>
        <v>Japonica</v>
      </c>
      <c r="I1986" s="18">
        <f t="shared" si="219"/>
        <v>0</v>
      </c>
      <c r="J1986" s="18">
        <f t="shared" si="220"/>
        <v>0</v>
      </c>
      <c r="K1986" s="18">
        <f t="shared" si="221"/>
        <v>0</v>
      </c>
      <c r="L1986" s="57" t="str">
        <f t="shared" si="222"/>
        <v>Little Red Ridinghood</v>
      </c>
      <c r="M1986" s="57" t="str">
        <f t="shared" si="223"/>
        <v>Little Red Ridinghood</v>
      </c>
      <c r="N1986" s="61" t="str">
        <f t="shared" si="217"/>
        <v>Little Red Ridinghood</v>
      </c>
    </row>
    <row r="1987" spans="1:14" ht="25.15" customHeight="1" x14ac:dyDescent="0.2">
      <c r="A1987" s="70" t="s">
        <v>1624</v>
      </c>
      <c r="B1987" s="71">
        <v>1976</v>
      </c>
      <c r="C1987" s="68" t="str">
        <f>IF(ISERROR(VLOOKUP(IF(RIGHT($A1987,1)=")",LEFT($A1987,FIND(" (",$A1987)-1),$A1987),[1]ACCS!$B$2:$B$5003, 1, FALSE)), "","1")</f>
        <v/>
      </c>
      <c r="D1987" s="103" t="str">
        <f>IF($B1987="Unknown","",IF($B1987="","",IF(VALUE(LEFT($B1987,4))&lt;Calc!$J$2,"ANTIQUE","")))</f>
        <v/>
      </c>
      <c r="E1987" s="72" t="s">
        <v>61</v>
      </c>
      <c r="F1987" s="121"/>
      <c r="G1987" s="121"/>
      <c r="H1987" s="62" t="str">
        <f t="shared" si="218"/>
        <v>Japonica</v>
      </c>
      <c r="I1987" s="18">
        <f t="shared" si="219"/>
        <v>0</v>
      </c>
      <c r="J1987" s="18">
        <f t="shared" si="220"/>
        <v>0</v>
      </c>
      <c r="K1987" s="18">
        <f t="shared" si="221"/>
        <v>0</v>
      </c>
      <c r="L1987" s="57" t="str">
        <f t="shared" si="222"/>
        <v>Little Ruby</v>
      </c>
      <c r="M1987" s="57" t="str">
        <f t="shared" si="223"/>
        <v>Little Ruby</v>
      </c>
      <c r="N1987" s="61" t="str">
        <f t="shared" si="217"/>
        <v>Little Ruby</v>
      </c>
    </row>
    <row r="1988" spans="1:14" ht="25.15" customHeight="1" x14ac:dyDescent="0.2">
      <c r="A1988" s="70" t="s">
        <v>1625</v>
      </c>
      <c r="B1988" s="71">
        <v>1962</v>
      </c>
      <c r="C1988" s="68" t="str">
        <f>IF(ISERROR(VLOOKUP(IF(RIGHT($A1988,1)=")",LEFT($A1988,FIND(" (",$A1988)-1),$A1988),[1]ACCS!$B$2:$B$5003, 1, FALSE)), "","1")</f>
        <v/>
      </c>
      <c r="D1988" s="103" t="str">
        <f>IF($B1988="Unknown","",IF($B1988="","",IF(VALUE(LEFT($B1988,4))&lt;Calc!$J$2,"ANTIQUE","")))</f>
        <v/>
      </c>
      <c r="E1988" s="72" t="s">
        <v>163</v>
      </c>
      <c r="F1988" s="121"/>
      <c r="G1988" s="121"/>
      <c r="H1988" s="62" t="str">
        <f t="shared" si="218"/>
        <v>Japonica</v>
      </c>
      <c r="I1988" s="18">
        <f t="shared" si="219"/>
        <v>0</v>
      </c>
      <c r="J1988" s="18">
        <f t="shared" si="220"/>
        <v>0</v>
      </c>
      <c r="K1988" s="18">
        <f t="shared" si="221"/>
        <v>0</v>
      </c>
      <c r="L1988" s="57" t="str">
        <f t="shared" si="222"/>
        <v>Little Sittart</v>
      </c>
      <c r="M1988" s="57" t="str">
        <f t="shared" si="223"/>
        <v>Little Sittart</v>
      </c>
      <c r="N1988" s="61" t="str">
        <f t="shared" si="217"/>
        <v>Little Sittart</v>
      </c>
    </row>
    <row r="1989" spans="1:14" ht="25.15" customHeight="1" x14ac:dyDescent="0.2">
      <c r="A1989" s="70" t="s">
        <v>1626</v>
      </c>
      <c r="B1989" s="71">
        <v>1969</v>
      </c>
      <c r="C1989" s="68" t="str">
        <f>IF(ISERROR(VLOOKUP(IF(RIGHT($A1989,1)=")",LEFT($A1989,FIND(" (",$A1989)-1),$A1989),[1]ACCS!$B$2:$B$5003, 1, FALSE)), "","1")</f>
        <v>1</v>
      </c>
      <c r="D1989" s="103" t="str">
        <f>IF($B1989="Unknown","",IF($B1989="","",IF(VALUE(LEFT($B1989,4))&lt;Calc!$J$2,"ANTIQUE","")))</f>
        <v/>
      </c>
      <c r="E1989" s="72" t="s">
        <v>61</v>
      </c>
      <c r="F1989" s="121"/>
      <c r="G1989" s="121"/>
      <c r="H1989" s="62" t="str">
        <f t="shared" si="218"/>
        <v>Japonica</v>
      </c>
      <c r="I1989" s="18">
        <f t="shared" si="219"/>
        <v>0</v>
      </c>
      <c r="J1989" s="18">
        <f t="shared" si="220"/>
        <v>0</v>
      </c>
      <c r="K1989" s="18">
        <f t="shared" si="221"/>
        <v>0</v>
      </c>
      <c r="L1989" s="57" t="str">
        <f t="shared" si="222"/>
        <v>Little Slam</v>
      </c>
      <c r="M1989" s="57" t="str">
        <f t="shared" si="223"/>
        <v>Little Slam</v>
      </c>
      <c r="N1989" s="61" t="str">
        <f t="shared" si="217"/>
        <v>Little Slam</v>
      </c>
    </row>
    <row r="1990" spans="1:14" ht="25.15" customHeight="1" x14ac:dyDescent="0.2">
      <c r="A1990" s="70" t="s">
        <v>1627</v>
      </c>
      <c r="B1990" s="71">
        <v>1988</v>
      </c>
      <c r="C1990" s="68" t="str">
        <f>IF(ISERROR(VLOOKUP(IF(RIGHT($A1990,1)=")",LEFT($A1990,FIND(" (",$A1990)-1),$A1990),[1]ACCS!$B$2:$B$5003, 1, FALSE)), "","1")</f>
        <v>1</v>
      </c>
      <c r="D1990" s="103" t="str">
        <f>IF($B1990="Unknown","",IF($B1990="","",IF(VALUE(LEFT($B1990,4))&lt;Calc!$J$2,"ANTIQUE","")))</f>
        <v/>
      </c>
      <c r="E1990" s="72" t="s">
        <v>61</v>
      </c>
      <c r="F1990" s="121"/>
      <c r="G1990" s="121"/>
      <c r="H1990" s="62" t="str">
        <f t="shared" si="218"/>
        <v>Japonica</v>
      </c>
      <c r="I1990" s="18">
        <f t="shared" si="219"/>
        <v>0</v>
      </c>
      <c r="J1990" s="18">
        <f t="shared" si="220"/>
        <v>0</v>
      </c>
      <c r="K1990" s="18">
        <f t="shared" si="221"/>
        <v>0</v>
      </c>
      <c r="L1990" s="57" t="str">
        <f t="shared" si="222"/>
        <v>Little Slam Pink</v>
      </c>
      <c r="M1990" s="57" t="str">
        <f t="shared" si="223"/>
        <v>Little Slam Pink</v>
      </c>
      <c r="N1990" s="61" t="str">
        <f t="shared" si="217"/>
        <v>Little Slam Pink</v>
      </c>
    </row>
    <row r="1991" spans="1:14" ht="25.15" customHeight="1" x14ac:dyDescent="0.2">
      <c r="A1991" s="70" t="s">
        <v>1628</v>
      </c>
      <c r="B1991" s="71">
        <v>1972</v>
      </c>
      <c r="C1991" s="68" t="str">
        <f>IF(ISERROR(VLOOKUP(IF(RIGHT($A1991,1)=")",LEFT($A1991,FIND(" (",$A1991)-1),$A1991),[1]ACCS!$B$2:$B$5003, 1, FALSE)), "","1")</f>
        <v>1</v>
      </c>
      <c r="D1991" s="103" t="str">
        <f>IF($B1991="Unknown","",IF($B1991="","",IF(VALUE(LEFT($B1991,4))&lt;Calc!$J$2,"ANTIQUE","")))</f>
        <v/>
      </c>
      <c r="E1991" s="72" t="s">
        <v>47</v>
      </c>
      <c r="F1991" s="121"/>
      <c r="G1991" s="121" t="s">
        <v>26</v>
      </c>
      <c r="H1991" s="62" t="str">
        <f t="shared" si="218"/>
        <v>Japonica</v>
      </c>
      <c r="I1991" s="18">
        <f t="shared" si="219"/>
        <v>0</v>
      </c>
      <c r="J1991" s="18">
        <f t="shared" si="220"/>
        <v>0</v>
      </c>
      <c r="K1991" s="18">
        <f t="shared" si="221"/>
        <v>0</v>
      </c>
      <c r="L1991" s="57" t="str">
        <f t="shared" si="222"/>
        <v>Little Susie</v>
      </c>
      <c r="M1991" s="57" t="str">
        <f t="shared" si="223"/>
        <v>Little Susie</v>
      </c>
      <c r="N1991" s="61" t="str">
        <f t="shared" si="217"/>
        <v>Little Susie</v>
      </c>
    </row>
    <row r="1992" spans="1:14" ht="25.15" customHeight="1" x14ac:dyDescent="0.2">
      <c r="A1992" s="70" t="s">
        <v>1629</v>
      </c>
      <c r="B1992" s="71">
        <v>1966</v>
      </c>
      <c r="C1992" s="68" t="str">
        <f>IF(ISERROR(VLOOKUP(IF(RIGHT($A1992,1)=")",LEFT($A1992,FIND(" (",$A1992)-1),$A1992),[1]ACCS!$B$2:$B$5003, 1, FALSE)), "","1")</f>
        <v>1</v>
      </c>
      <c r="D1992" s="103" t="str">
        <f>IF($B1992="Unknown","",IF($B1992="","",IF(VALUE(LEFT($B1992,4))&lt;Calc!$J$2,"ANTIQUE","")))</f>
        <v/>
      </c>
      <c r="E1992" s="72" t="s">
        <v>61</v>
      </c>
      <c r="F1992" s="121"/>
      <c r="G1992" s="121"/>
      <c r="H1992" s="62" t="str">
        <f t="shared" si="218"/>
        <v>Japonica</v>
      </c>
      <c r="I1992" s="18">
        <f t="shared" si="219"/>
        <v>0</v>
      </c>
      <c r="J1992" s="18">
        <f t="shared" si="220"/>
        <v>0</v>
      </c>
      <c r="K1992" s="18">
        <f t="shared" si="221"/>
        <v>0</v>
      </c>
      <c r="L1992" s="57" t="str">
        <f t="shared" si="222"/>
        <v>Little Too</v>
      </c>
      <c r="M1992" s="57" t="str">
        <f t="shared" si="223"/>
        <v>Little Too</v>
      </c>
      <c r="N1992" s="61" t="str">
        <f t="shared" si="217"/>
        <v>Little Too</v>
      </c>
    </row>
    <row r="1993" spans="1:14" ht="25.15" customHeight="1" x14ac:dyDescent="0.2">
      <c r="A1993" s="99" t="s">
        <v>3583</v>
      </c>
      <c r="B1993" s="100">
        <v>2024</v>
      </c>
      <c r="C1993" s="68" t="str">
        <f>IF(ISERROR(VLOOKUP(IF(RIGHT($A1993,1)=")",LEFT($A1993,FIND(" (",$A1993)-1),$A1993),[1]ACCS!$B$2:$B$5003, 1, FALSE)), "","1")</f>
        <v>1</v>
      </c>
      <c r="D1993" s="115" t="str">
        <f>IF($B1993="Unknown","",IF($B1993="","",IF(VALUE(LEFT($B1993,4))&lt;Calc!$J$2,"ANTIQUE","")))</f>
        <v/>
      </c>
      <c r="E1993" s="53" t="s">
        <v>21</v>
      </c>
      <c r="F1993" s="121"/>
      <c r="G1993" s="121"/>
      <c r="H1993" s="62" t="str">
        <f t="shared" si="218"/>
        <v>Japonica</v>
      </c>
      <c r="I1993" s="18">
        <f t="shared" si="219"/>
        <v>0</v>
      </c>
      <c r="J1993" s="18">
        <f t="shared" si="220"/>
        <v>0</v>
      </c>
      <c r="K1993" s="18">
        <f t="shared" si="221"/>
        <v>0</v>
      </c>
      <c r="L1993" s="57" t="str">
        <f t="shared" si="222"/>
        <v>Logan Deen</v>
      </c>
      <c r="M1993" s="57" t="str">
        <f t="shared" si="223"/>
        <v>Logan Deen</v>
      </c>
      <c r="N1993" s="61" t="str">
        <f t="shared" si="217"/>
        <v>Logan Deen</v>
      </c>
    </row>
    <row r="1994" spans="1:14" ht="25.15" customHeight="1" x14ac:dyDescent="0.2">
      <c r="A1994" s="70" t="s">
        <v>1630</v>
      </c>
      <c r="B1994" s="71">
        <v>2003</v>
      </c>
      <c r="C1994" s="68" t="str">
        <f>IF(ISERROR(VLOOKUP(IF(RIGHT($A1994,1)=")",LEFT($A1994,FIND(" (",$A1994)-1),$A1994),[1]ACCS!$B$2:$B$5003, 1, FALSE)), "","1")</f>
        <v>1</v>
      </c>
      <c r="D1994" s="103" t="str">
        <f>IF($B1994="Unknown","",IF($B1994="","",IF(VALUE(LEFT($B1994,4))&lt;Calc!$J$2,"ANTIQUE","")))</f>
        <v/>
      </c>
      <c r="E1994" s="72" t="s">
        <v>24</v>
      </c>
      <c r="F1994" s="121"/>
      <c r="G1994" s="121"/>
      <c r="H1994" s="62" t="str">
        <f t="shared" si="218"/>
        <v>Reticulata</v>
      </c>
      <c r="I1994" s="18">
        <f t="shared" si="219"/>
        <v>1</v>
      </c>
      <c r="J1994" s="18">
        <f t="shared" si="220"/>
        <v>0</v>
      </c>
      <c r="K1994" s="18">
        <f t="shared" si="221"/>
        <v>0</v>
      </c>
      <c r="L1994" s="57" t="str">
        <f t="shared" si="222"/>
        <v>Lois Boudreaux</v>
      </c>
      <c r="M1994" s="57" t="str">
        <f t="shared" si="223"/>
        <v>Lois Boudreaux</v>
      </c>
      <c r="N1994" s="61" t="str">
        <f t="shared" si="217"/>
        <v>Lois Boudreaux</v>
      </c>
    </row>
    <row r="1995" spans="1:14" ht="25.15" customHeight="1" x14ac:dyDescent="0.2">
      <c r="A1995" s="70" t="s">
        <v>1631</v>
      </c>
      <c r="B1995" s="71">
        <v>1979</v>
      </c>
      <c r="C1995" s="68" t="str">
        <f>IF(ISERROR(VLOOKUP(IF(RIGHT($A1995,1)=")",LEFT($A1995,FIND(" (",$A1995)-1),$A1995),[1]ACCS!$B$2:$B$5003, 1, FALSE)), "","1")</f>
        <v>1</v>
      </c>
      <c r="D1995" s="103" t="str">
        <f>IF($B1995="Unknown","",IF($B1995="","",IF(VALUE(LEFT($B1995,4))&lt;Calc!$J$2,"ANTIQUE","")))</f>
        <v/>
      </c>
      <c r="E1995" s="72" t="s">
        <v>35</v>
      </c>
      <c r="F1995" s="121" t="s">
        <v>5</v>
      </c>
      <c r="G1995" s="121" t="s">
        <v>26</v>
      </c>
      <c r="H1995" s="62" t="str">
        <f t="shared" si="218"/>
        <v>Japonica</v>
      </c>
      <c r="I1995" s="18">
        <f t="shared" si="219"/>
        <v>0</v>
      </c>
      <c r="J1995" s="18">
        <f t="shared" si="220"/>
        <v>0</v>
      </c>
      <c r="K1995" s="18">
        <f t="shared" si="221"/>
        <v>0</v>
      </c>
      <c r="L1995" s="57" t="str">
        <f t="shared" si="222"/>
        <v>Lois Coker</v>
      </c>
      <c r="M1995" s="57" t="str">
        <f t="shared" si="223"/>
        <v>Lois Coker</v>
      </c>
      <c r="N1995" s="61" t="str">
        <f t="shared" si="217"/>
        <v>Lois Coker</v>
      </c>
    </row>
    <row r="1996" spans="1:14" ht="25.15" customHeight="1" x14ac:dyDescent="0.2">
      <c r="A1996" s="70" t="s">
        <v>1632</v>
      </c>
      <c r="B1996" s="71">
        <v>2016</v>
      </c>
      <c r="C1996" s="68" t="str">
        <f>IF(ISERROR(VLOOKUP(IF(RIGHT($A1996,1)=")",LEFT($A1996,FIND(" (",$A1996)-1),$A1996),[1]ACCS!$B$2:$B$5003, 1, FALSE)), "","1")</f>
        <v>1</v>
      </c>
      <c r="D1996" s="103" t="str">
        <f>IF($B1996="Unknown","",IF($B1996="","",IF(VALUE(LEFT($B1996,4))&lt;Calc!$J$2,"ANTIQUE","")))</f>
        <v/>
      </c>
      <c r="E1996" s="72" t="s">
        <v>29</v>
      </c>
      <c r="F1996" s="121"/>
      <c r="G1996" s="121"/>
      <c r="H1996" s="62" t="str">
        <f t="shared" si="218"/>
        <v>Reticulata</v>
      </c>
      <c r="I1996" s="18">
        <f t="shared" si="219"/>
        <v>1</v>
      </c>
      <c r="J1996" s="18">
        <f t="shared" si="220"/>
        <v>0</v>
      </c>
      <c r="K1996" s="18">
        <f t="shared" si="221"/>
        <v>0</v>
      </c>
      <c r="L1996" s="57" t="str">
        <f t="shared" si="222"/>
        <v>Lois Jean</v>
      </c>
      <c r="M1996" s="57" t="str">
        <f t="shared" si="223"/>
        <v>Lois Jean</v>
      </c>
      <c r="N1996" s="61" t="str">
        <f t="shared" si="217"/>
        <v>Lois Jean</v>
      </c>
    </row>
    <row r="1997" spans="1:14" ht="25.15" customHeight="1" x14ac:dyDescent="0.2">
      <c r="A1997" s="70" t="s">
        <v>1633</v>
      </c>
      <c r="B1997" s="71">
        <v>1953</v>
      </c>
      <c r="C1997" s="68" t="str">
        <f>IF(ISERROR(VLOOKUP(IF(RIGHT($A1997,1)=")",LEFT($A1997,FIND(" (",$A1997)-1),$A1997),[1]ACCS!$B$2:$B$5003, 1, FALSE)), "","1")</f>
        <v/>
      </c>
      <c r="D1997" s="103" t="str">
        <f>IF($B1997="Unknown","",IF($B1997="","",IF(VALUE(LEFT($B1997,4))&lt;Calc!$J$2,"ANTIQUE","")))</f>
        <v/>
      </c>
      <c r="E1997" s="72" t="s">
        <v>24</v>
      </c>
      <c r="F1997" s="121"/>
      <c r="G1997" s="121"/>
      <c r="H1997" s="62" t="str">
        <f t="shared" si="218"/>
        <v>Japonica</v>
      </c>
      <c r="I1997" s="18">
        <f t="shared" si="219"/>
        <v>0</v>
      </c>
      <c r="J1997" s="18">
        <f t="shared" si="220"/>
        <v>0</v>
      </c>
      <c r="K1997" s="18">
        <f t="shared" si="221"/>
        <v>0</v>
      </c>
      <c r="L1997" s="57" t="str">
        <f t="shared" si="222"/>
        <v>Lois Norvell</v>
      </c>
      <c r="M1997" s="57" t="str">
        <f t="shared" si="223"/>
        <v>Lois Norvell</v>
      </c>
      <c r="N1997" s="61" t="str">
        <f t="shared" si="217"/>
        <v>Lois Norvell</v>
      </c>
    </row>
    <row r="1998" spans="1:14" ht="25.15" customHeight="1" x14ac:dyDescent="0.2">
      <c r="A1998" s="70" t="s">
        <v>1634</v>
      </c>
      <c r="B1998" s="71">
        <v>1973</v>
      </c>
      <c r="C1998" s="68" t="str">
        <f>IF(ISERROR(VLOOKUP(IF(RIGHT($A1998,1)=")",LEFT($A1998,FIND(" (",$A1998)-1),$A1998),[1]ACCS!$B$2:$B$5003, 1, FALSE)), "","1")</f>
        <v>1</v>
      </c>
      <c r="D1998" s="103" t="str">
        <f>IF($B1998="Unknown","",IF($B1998="","",IF(VALUE(LEFT($B1998,4))&lt;Calc!$J$2,"ANTIQUE","")))</f>
        <v/>
      </c>
      <c r="E1998" s="72" t="s">
        <v>29</v>
      </c>
      <c r="F1998" s="121"/>
      <c r="G1998" s="121"/>
      <c r="H1998" s="62" t="str">
        <f t="shared" si="218"/>
        <v>Reticulata</v>
      </c>
      <c r="I1998" s="18">
        <f t="shared" si="219"/>
        <v>1</v>
      </c>
      <c r="J1998" s="18">
        <f t="shared" si="220"/>
        <v>0</v>
      </c>
      <c r="K1998" s="18">
        <f t="shared" si="221"/>
        <v>0</v>
      </c>
      <c r="L1998" s="57" t="str">
        <f t="shared" si="222"/>
        <v>Lois Shinault</v>
      </c>
      <c r="M1998" s="57" t="str">
        <f t="shared" si="223"/>
        <v>Lois Shinault</v>
      </c>
      <c r="N1998" s="61" t="str">
        <f t="shared" si="217"/>
        <v>Lois Shinault</v>
      </c>
    </row>
    <row r="1999" spans="1:14" ht="25.15" customHeight="1" x14ac:dyDescent="0.2">
      <c r="A1999" s="74" t="s">
        <v>3100</v>
      </c>
      <c r="B1999" s="71">
        <v>2022</v>
      </c>
      <c r="C1999" s="68" t="str">
        <f>IF(ISERROR(VLOOKUP(IF(RIGHT($A1999,1)=")",LEFT($A1999,FIND(" (",$A1999)-1),$A1999),[1]ACCS!$B$2:$B$5003, 1, FALSE)), "","1")</f>
        <v>1</v>
      </c>
      <c r="D1999" s="103" t="str">
        <f>IF($B1999="Unknown","",IF($B1999="","",IF(VALUE(LEFT($B1999,4))&lt;Calc!$J$2,"ANTIQUE","")))</f>
        <v/>
      </c>
      <c r="E1999" s="72" t="s">
        <v>21</v>
      </c>
      <c r="F1999" s="121"/>
      <c r="G1999" s="121"/>
      <c r="H1999" s="62" t="str">
        <f t="shared" si="218"/>
        <v>Japonica</v>
      </c>
      <c r="I1999" s="18">
        <f t="shared" si="219"/>
        <v>0</v>
      </c>
      <c r="J1999" s="18">
        <f t="shared" si="220"/>
        <v>0</v>
      </c>
      <c r="K1999" s="18">
        <f t="shared" si="221"/>
        <v>0</v>
      </c>
      <c r="L1999" s="57" t="str">
        <f t="shared" si="222"/>
        <v>Lois Silver</v>
      </c>
      <c r="M1999" s="57" t="str">
        <f t="shared" si="223"/>
        <v>Lois Silver</v>
      </c>
      <c r="N1999" s="61" t="str">
        <f t="shared" si="217"/>
        <v>Lois Silver</v>
      </c>
    </row>
    <row r="2000" spans="1:14" ht="25.15" customHeight="1" x14ac:dyDescent="0.2">
      <c r="A2000" s="70" t="s">
        <v>1635</v>
      </c>
      <c r="B2000" s="71">
        <v>2002</v>
      </c>
      <c r="C2000" s="68" t="str">
        <f>IF(ISERROR(VLOOKUP(IF(RIGHT($A2000,1)=")",LEFT($A2000,FIND(" (",$A2000)-1),$A2000),[1]ACCS!$B$2:$B$5003, 1, FALSE)), "","1")</f>
        <v>1</v>
      </c>
      <c r="D2000" s="103" t="str">
        <f>IF($B2000="Unknown","",IF($B2000="","",IF(VALUE(LEFT($B2000,4))&lt;Calc!$J$2,"ANTIQUE","")))</f>
        <v/>
      </c>
      <c r="E2000" s="72" t="s">
        <v>24</v>
      </c>
      <c r="F2000" s="121"/>
      <c r="G2000" s="121"/>
      <c r="H2000" s="62" t="str">
        <f t="shared" si="218"/>
        <v>NRH</v>
      </c>
      <c r="I2000" s="18">
        <f t="shared" si="219"/>
        <v>2</v>
      </c>
      <c r="J2000" s="18">
        <f t="shared" si="220"/>
        <v>0</v>
      </c>
      <c r="K2000" s="18">
        <f t="shared" si="221"/>
        <v>0</v>
      </c>
      <c r="L2000" s="57" t="str">
        <f t="shared" si="222"/>
        <v>Londontowne Blush</v>
      </c>
      <c r="M2000" s="57" t="str">
        <f t="shared" si="223"/>
        <v>Londontowne Blush</v>
      </c>
      <c r="N2000" s="61" t="str">
        <f t="shared" si="217"/>
        <v>Londontowne Blush</v>
      </c>
    </row>
    <row r="2001" spans="1:14" ht="25.15" customHeight="1" x14ac:dyDescent="0.2">
      <c r="A2001" s="99" t="s">
        <v>3256</v>
      </c>
      <c r="B2001" s="100"/>
      <c r="C2001" s="68" t="str">
        <f>IF(ISERROR(VLOOKUP(IF(RIGHT($A2001,1)=")",LEFT($A2001,FIND(" (",$A2001)-1),$A2001),[1]ACCS!$B$2:$B$5003, 1, FALSE)), "","1")</f>
        <v/>
      </c>
      <c r="D2001" s="115" t="str">
        <f>IF($B2001="Unknown","",IF($B2001="","",IF(VALUE(LEFT($B2001,4))&lt;Calc!$J$2,"ANTIQUE","")))</f>
        <v/>
      </c>
      <c r="E2001" s="53" t="s">
        <v>24</v>
      </c>
      <c r="F2001" s="121"/>
      <c r="G2001" s="121"/>
      <c r="H2001" s="62" t="str">
        <f t="shared" si="218"/>
        <v>NRH</v>
      </c>
      <c r="I2001" s="18">
        <f t="shared" si="219"/>
        <v>2</v>
      </c>
      <c r="J2001" s="18">
        <f t="shared" si="220"/>
        <v>0</v>
      </c>
      <c r="K2001" s="18">
        <f t="shared" si="221"/>
        <v>0</v>
      </c>
      <c r="L2001" s="57" t="str">
        <f t="shared" si="222"/>
        <v>Long Island Pink</v>
      </c>
      <c r="M2001" s="57" t="str">
        <f t="shared" si="223"/>
        <v>Long Island Pink</v>
      </c>
      <c r="N2001" s="61" t="str">
        <f t="shared" si="217"/>
        <v>Long Island Pink</v>
      </c>
    </row>
    <row r="2002" spans="1:14" ht="25.15" customHeight="1" x14ac:dyDescent="0.2">
      <c r="A2002" s="70" t="s">
        <v>1636</v>
      </c>
      <c r="B2002" s="71">
        <v>2008</v>
      </c>
      <c r="C2002" s="68" t="str">
        <f>IF(ISERROR(VLOOKUP(IF(RIGHT($A2002,1)=")",LEFT($A2002,FIND(" (",$A2002)-1),$A2002),[1]ACCS!$B$2:$B$5003, 1, FALSE)), "","1")</f>
        <v/>
      </c>
      <c r="D2002" s="103" t="str">
        <f>IF($B2002="Unknown","",IF($B2002="","",IF(VALUE(LEFT($B2002,4))&lt;Calc!$J$2,"ANTIQUE","")))</f>
        <v/>
      </c>
      <c r="E2002" s="72" t="s">
        <v>24</v>
      </c>
      <c r="F2002" s="121"/>
      <c r="G2002" s="121"/>
      <c r="H2002" s="62" t="str">
        <f t="shared" si="218"/>
        <v>NRH</v>
      </c>
      <c r="I2002" s="18">
        <f t="shared" si="219"/>
        <v>2</v>
      </c>
      <c r="J2002" s="18">
        <f t="shared" si="220"/>
        <v>0</v>
      </c>
      <c r="K2002" s="18">
        <f t="shared" si="221"/>
        <v>0</v>
      </c>
      <c r="L2002" s="57" t="str">
        <f t="shared" si="222"/>
        <v>Longhuozhu (See Dragon Fireball)</v>
      </c>
      <c r="M2002" s="57" t="str">
        <f t="shared" si="223"/>
        <v>Longhuozhu (See Dragon Fireball)</v>
      </c>
      <c r="N2002" s="61" t="str">
        <f t="shared" si="217"/>
        <v>Longhuozhu (See Dragon Fireball)</v>
      </c>
    </row>
    <row r="2003" spans="1:14" ht="25.15" customHeight="1" x14ac:dyDescent="0.2">
      <c r="A2003" s="70" t="s">
        <v>1637</v>
      </c>
      <c r="B2003" s="71">
        <v>2006</v>
      </c>
      <c r="C2003" s="68" t="str">
        <f>IF(ISERROR(VLOOKUP(IF(RIGHT($A2003,1)=")",LEFT($A2003,FIND(" (",$A2003)-1),$A2003),[1]ACCS!$B$2:$B$5003, 1, FALSE)), "","1")</f>
        <v>1</v>
      </c>
      <c r="D2003" s="103" t="str">
        <f>IF($B2003="Unknown","",IF($B2003="","",IF(VALUE(LEFT($B2003,4))&lt;Calc!$J$2,"ANTIQUE","")))</f>
        <v/>
      </c>
      <c r="E2003" s="72" t="s">
        <v>61</v>
      </c>
      <c r="F2003" s="121"/>
      <c r="G2003" s="121"/>
      <c r="H2003" s="62" t="str">
        <f t="shared" si="218"/>
        <v>Japonica</v>
      </c>
      <c r="I2003" s="18">
        <f t="shared" si="219"/>
        <v>0</v>
      </c>
      <c r="J2003" s="18">
        <f t="shared" si="220"/>
        <v>0</v>
      </c>
      <c r="K2003" s="18">
        <f t="shared" si="221"/>
        <v>0</v>
      </c>
      <c r="L2003" s="57" t="str">
        <f t="shared" si="222"/>
        <v>Longwood Centennial</v>
      </c>
      <c r="M2003" s="57" t="str">
        <f t="shared" si="223"/>
        <v>Longwood Centennial</v>
      </c>
      <c r="N2003" s="61" t="str">
        <f t="shared" si="217"/>
        <v>Longwood Centennial</v>
      </c>
    </row>
    <row r="2004" spans="1:14" ht="25.15" customHeight="1" x14ac:dyDescent="0.2">
      <c r="A2004" s="70" t="s">
        <v>1638</v>
      </c>
      <c r="B2004" s="71">
        <v>2006</v>
      </c>
      <c r="C2004" s="68" t="str">
        <f>IF(ISERROR(VLOOKUP(IF(RIGHT($A2004,1)=")",LEFT($A2004,FIND(" (",$A2004)-1),$A2004),[1]ACCS!$B$2:$B$5003, 1, FALSE)), "","1")</f>
        <v>1</v>
      </c>
      <c r="D2004" s="103" t="str">
        <f>IF($B2004="Unknown","",IF($B2004="","",IF(VALUE(LEFT($B2004,4))&lt;Calc!$J$2,"ANTIQUE","")))</f>
        <v/>
      </c>
      <c r="E2004" s="72" t="s">
        <v>61</v>
      </c>
      <c r="F2004" s="121"/>
      <c r="G2004" s="121"/>
      <c r="H2004" s="62" t="str">
        <f t="shared" si="218"/>
        <v>Japonica</v>
      </c>
      <c r="I2004" s="18">
        <f t="shared" si="219"/>
        <v>0</v>
      </c>
      <c r="J2004" s="18">
        <f t="shared" si="220"/>
        <v>0</v>
      </c>
      <c r="K2004" s="18">
        <f t="shared" si="221"/>
        <v>0</v>
      </c>
      <c r="L2004" s="57" t="str">
        <f t="shared" si="222"/>
        <v>Longwood Valentine</v>
      </c>
      <c r="M2004" s="57" t="str">
        <f t="shared" si="223"/>
        <v>Longwood Valentine</v>
      </c>
      <c r="N2004" s="61" t="str">
        <f t="shared" si="217"/>
        <v>Longwood Valentine</v>
      </c>
    </row>
    <row r="2005" spans="1:14" ht="25.15" customHeight="1" x14ac:dyDescent="0.2">
      <c r="A2005" s="70" t="s">
        <v>1639</v>
      </c>
      <c r="B2005" s="71">
        <v>1977</v>
      </c>
      <c r="C2005" s="68" t="str">
        <f>IF(ISERROR(VLOOKUP(IF(RIGHT($A2005,1)=")",LEFT($A2005,FIND(" (",$A2005)-1),$A2005),[1]ACCS!$B$2:$B$5003, 1, FALSE)), "","1")</f>
        <v/>
      </c>
      <c r="D2005" s="103" t="str">
        <f>IF($B2005="Unknown","",IF($B2005="","",IF(VALUE(LEFT($B2005,4))&lt;Calc!$J$2,"ANTIQUE","")))</f>
        <v/>
      </c>
      <c r="E2005" s="72" t="s">
        <v>24</v>
      </c>
      <c r="F2005" s="121"/>
      <c r="G2005" s="121"/>
      <c r="H2005" s="62" t="str">
        <f t="shared" si="218"/>
        <v>Japonica</v>
      </c>
      <c r="I2005" s="18">
        <f t="shared" si="219"/>
        <v>0</v>
      </c>
      <c r="J2005" s="18">
        <f t="shared" si="220"/>
        <v>0</v>
      </c>
      <c r="K2005" s="18">
        <f t="shared" si="221"/>
        <v>0</v>
      </c>
      <c r="L2005" s="57" t="str">
        <f t="shared" si="222"/>
        <v>Look Again</v>
      </c>
      <c r="M2005" s="57" t="str">
        <f t="shared" si="223"/>
        <v>Look Again</v>
      </c>
      <c r="N2005" s="61" t="str">
        <f t="shared" si="217"/>
        <v>Look Again</v>
      </c>
    </row>
    <row r="2006" spans="1:14" ht="25.15" customHeight="1" x14ac:dyDescent="0.2">
      <c r="A2006" s="70" t="s">
        <v>1640</v>
      </c>
      <c r="B2006" s="71">
        <v>1948</v>
      </c>
      <c r="C2006" s="68" t="str">
        <f>IF(ISERROR(VLOOKUP(IF(RIGHT($A2006,1)=")",LEFT($A2006,FIND(" (",$A2006)-1),$A2006),[1]ACCS!$B$2:$B$5003, 1, FALSE)), "","1")</f>
        <v>1</v>
      </c>
      <c r="D2006" s="103" t="str">
        <f>IF($B2006="Unknown","",IF($B2006="","",IF(VALUE(LEFT($B2006,4))&lt;Calc!$J$2,"ANTIQUE","")))</f>
        <v/>
      </c>
      <c r="E2006" s="72" t="s">
        <v>24</v>
      </c>
      <c r="F2006" s="121"/>
      <c r="G2006" s="121"/>
      <c r="H2006" s="62" t="str">
        <f t="shared" si="218"/>
        <v>Japonica</v>
      </c>
      <c r="I2006" s="18">
        <f t="shared" si="219"/>
        <v>0</v>
      </c>
      <c r="J2006" s="18">
        <f t="shared" si="220"/>
        <v>0</v>
      </c>
      <c r="K2006" s="18">
        <f t="shared" si="221"/>
        <v>0</v>
      </c>
      <c r="L2006" s="57" t="str">
        <f t="shared" si="222"/>
        <v>Look-Away</v>
      </c>
      <c r="M2006" s="57" t="str">
        <f t="shared" si="223"/>
        <v>Look-Away</v>
      </c>
      <c r="N2006" s="61" t="str">
        <f t="shared" si="217"/>
        <v>Look-Away</v>
      </c>
    </row>
    <row r="2007" spans="1:14" ht="25.15" customHeight="1" x14ac:dyDescent="0.2">
      <c r="A2007" s="79" t="s">
        <v>3045</v>
      </c>
      <c r="B2007" s="71">
        <v>2021</v>
      </c>
      <c r="C2007" s="68" t="str">
        <f>IF(ISERROR(VLOOKUP(IF(RIGHT($A2007,1)=")",LEFT($A2007,FIND(" (",$A2007)-1),$A2007),[1]ACCS!$B$2:$B$5003, 1, FALSE)), "","1")</f>
        <v>1</v>
      </c>
      <c r="D2007" s="103" t="str">
        <f>IF($B2007="Unknown","",IF($B2007="","",IF(VALUE(LEFT($B2007,4))&lt;Calc!$J$2,"ANTIQUE","")))</f>
        <v/>
      </c>
      <c r="E2007" s="72" t="s">
        <v>61</v>
      </c>
      <c r="F2007" s="121"/>
      <c r="G2007" s="121"/>
      <c r="H2007" s="62" t="str">
        <f t="shared" si="218"/>
        <v>NRH</v>
      </c>
      <c r="I2007" s="18">
        <f t="shared" si="219"/>
        <v>2</v>
      </c>
      <c r="J2007" s="18">
        <f t="shared" si="220"/>
        <v>0</v>
      </c>
      <c r="K2007" s="18">
        <f t="shared" si="221"/>
        <v>0</v>
      </c>
      <c r="L2007" s="57" t="str">
        <f t="shared" si="222"/>
        <v>Loraine Gloria</v>
      </c>
      <c r="M2007" s="57" t="str">
        <f t="shared" si="223"/>
        <v>Loraine Gloria</v>
      </c>
      <c r="N2007" s="61" t="str">
        <f t="shared" si="217"/>
        <v>Loraine Gloria</v>
      </c>
    </row>
    <row r="2008" spans="1:14" ht="25.15" customHeight="1" x14ac:dyDescent="0.2">
      <c r="A2008" s="70" t="s">
        <v>1641</v>
      </c>
      <c r="B2008" s="71" t="s">
        <v>1548</v>
      </c>
      <c r="C2008" s="68" t="str">
        <f>IF(ISERROR(VLOOKUP(IF(RIGHT($A2008,1)=")",LEFT($A2008,FIND(" (",$A2008)-1),$A2008),[1]ACCS!$B$2:$B$5003, 1, FALSE)), "","1")</f>
        <v/>
      </c>
      <c r="D2008" s="103" t="str">
        <f>IF($B2008="Unknown","",IF($B2008="","",IF(VALUE(LEFT($B2008,4))&lt;Calc!$J$2,"ANTIQUE","")))</f>
        <v/>
      </c>
      <c r="E2008" s="72" t="s">
        <v>24</v>
      </c>
      <c r="F2008" s="121"/>
      <c r="G2008" s="121" t="s">
        <v>26</v>
      </c>
      <c r="H2008" s="62" t="str">
        <f t="shared" si="218"/>
        <v>Japonica</v>
      </c>
      <c r="I2008" s="18">
        <f t="shared" si="219"/>
        <v>0</v>
      </c>
      <c r="J2008" s="18">
        <f t="shared" si="220"/>
        <v>0</v>
      </c>
      <c r="K2008" s="18">
        <f t="shared" si="221"/>
        <v>0</v>
      </c>
      <c r="L2008" s="57" t="str">
        <f t="shared" si="222"/>
        <v>Lord Darby (See Catherine Cathcart)</v>
      </c>
      <c r="M2008" s="57" t="str">
        <f t="shared" si="223"/>
        <v>Lord Darby (See Catherine Cathcart)</v>
      </c>
      <c r="N2008" s="61" t="str">
        <f t="shared" si="217"/>
        <v>Lord Darby (See Catherine Cathcart)</v>
      </c>
    </row>
    <row r="2009" spans="1:14" ht="25.15" customHeight="1" x14ac:dyDescent="0.2">
      <c r="A2009" s="70" t="s">
        <v>1642</v>
      </c>
      <c r="B2009" s="71">
        <v>1967</v>
      </c>
      <c r="C2009" s="68" t="str">
        <f>IF(ISERROR(VLOOKUP(IF(RIGHT($A2009,1)=")",LEFT($A2009,FIND(" (",$A2009)-1),$A2009),[1]ACCS!$B$2:$B$5003, 1, FALSE)), "","1")</f>
        <v>1</v>
      </c>
      <c r="D2009" s="103" t="str">
        <f>IF($B2009="Unknown","",IF($B2009="","",IF(VALUE(LEFT($B2009,4))&lt;Calc!$J$2,"ANTIQUE","")))</f>
        <v/>
      </c>
      <c r="E2009" s="72" t="s">
        <v>37</v>
      </c>
      <c r="F2009" s="121"/>
      <c r="G2009" s="121"/>
      <c r="H2009" s="62" t="str">
        <f t="shared" si="218"/>
        <v>Japonica</v>
      </c>
      <c r="I2009" s="18">
        <f t="shared" si="219"/>
        <v>0</v>
      </c>
      <c r="J2009" s="18">
        <f t="shared" si="220"/>
        <v>0</v>
      </c>
      <c r="K2009" s="18">
        <f t="shared" si="221"/>
        <v>0</v>
      </c>
      <c r="L2009" s="57" t="str">
        <f t="shared" si="222"/>
        <v>Loren Littleton</v>
      </c>
      <c r="M2009" s="57" t="str">
        <f t="shared" si="223"/>
        <v>Loren Littleton</v>
      </c>
      <c r="N2009" s="61" t="str">
        <f t="shared" si="217"/>
        <v>Loren Littleton</v>
      </c>
    </row>
    <row r="2010" spans="1:14" ht="25.15" customHeight="1" x14ac:dyDescent="0.2">
      <c r="A2010" s="70" t="s">
        <v>1643</v>
      </c>
      <c r="B2010" s="71">
        <v>2009</v>
      </c>
      <c r="C2010" s="68" t="str">
        <f>IF(ISERROR(VLOOKUP(IF(RIGHT($A2010,1)=")",LEFT($A2010,FIND(" (",$A2010)-1),$A2010),[1]ACCS!$B$2:$B$5003, 1, FALSE)), "","1")</f>
        <v>1</v>
      </c>
      <c r="D2010" s="103" t="str">
        <f>IF($B2010="Unknown","",IF($B2010="","",IF(VALUE(LEFT($B2010,4))&lt;Calc!$J$2,"ANTIQUE","")))</f>
        <v/>
      </c>
      <c r="E2010" s="72" t="s">
        <v>35</v>
      </c>
      <c r="F2010" s="121"/>
      <c r="G2010" s="121"/>
      <c r="H2010" s="62" t="str">
        <f t="shared" si="218"/>
        <v>Japonica</v>
      </c>
      <c r="I2010" s="18">
        <f t="shared" si="219"/>
        <v>0</v>
      </c>
      <c r="J2010" s="18">
        <f t="shared" si="220"/>
        <v>0</v>
      </c>
      <c r="K2010" s="18">
        <f t="shared" si="221"/>
        <v>0</v>
      </c>
      <c r="L2010" s="57" t="str">
        <f t="shared" si="222"/>
        <v>Lori Clevenger</v>
      </c>
      <c r="M2010" s="57" t="str">
        <f t="shared" si="223"/>
        <v>Lori Clevenger</v>
      </c>
      <c r="N2010" s="61" t="str">
        <f t="shared" si="217"/>
        <v>Lori Clevenger</v>
      </c>
    </row>
    <row r="2011" spans="1:14" ht="25.15" customHeight="1" x14ac:dyDescent="0.2">
      <c r="A2011" s="70" t="s">
        <v>1644</v>
      </c>
      <c r="B2011" s="71">
        <v>2016</v>
      </c>
      <c r="C2011" s="68" t="str">
        <f>IF(ISERROR(VLOOKUP(IF(RIGHT($A2011,1)=")",LEFT($A2011,FIND(" (",$A2011)-1),$A2011),[1]ACCS!$B$2:$B$5003, 1, FALSE)), "","1")</f>
        <v>1</v>
      </c>
      <c r="D2011" s="103" t="str">
        <f>IF($B2011="Unknown","",IF($B2011="","",IF(VALUE(LEFT($B2011,4))&lt;Calc!$J$2,"ANTIQUE","")))</f>
        <v/>
      </c>
      <c r="E2011" s="72" t="s">
        <v>61</v>
      </c>
      <c r="F2011" s="121"/>
      <c r="G2011" s="121" t="s">
        <v>26</v>
      </c>
      <c r="H2011" s="62" t="str">
        <f t="shared" si="218"/>
        <v>Japonica</v>
      </c>
      <c r="I2011" s="18">
        <f t="shared" si="219"/>
        <v>0</v>
      </c>
      <c r="J2011" s="18">
        <f t="shared" si="220"/>
        <v>0</v>
      </c>
      <c r="K2011" s="18">
        <f t="shared" si="221"/>
        <v>0</v>
      </c>
      <c r="L2011" s="57" t="str">
        <f t="shared" si="222"/>
        <v>Lori Smith</v>
      </c>
      <c r="M2011" s="57" t="str">
        <f t="shared" si="223"/>
        <v>Lori Smith</v>
      </c>
      <c r="N2011" s="61" t="str">
        <f t="shared" si="217"/>
        <v>Lori Smith</v>
      </c>
    </row>
    <row r="2012" spans="1:14" ht="25.15" customHeight="1" x14ac:dyDescent="0.2">
      <c r="A2012" s="70" t="s">
        <v>2990</v>
      </c>
      <c r="B2012" s="71">
        <v>2020</v>
      </c>
      <c r="C2012" s="68" t="str">
        <f>IF(ISERROR(VLOOKUP(IF(RIGHT($A2012,1)=")",LEFT($A2012,FIND(" (",$A2012)-1),$A2012),[1]ACCS!$B$2:$B$5003, 1, FALSE)), "","1")</f>
        <v>1</v>
      </c>
      <c r="D2012" s="103" t="str">
        <f>IF($B2012="Unknown","",IF($B2012="","",IF(VALUE(LEFT($B2012,4))&lt;Calc!$J$2,"ANTIQUE","")))</f>
        <v/>
      </c>
      <c r="E2012" s="72" t="s">
        <v>24</v>
      </c>
      <c r="F2012" s="121"/>
      <c r="G2012" s="121"/>
      <c r="H2012" s="62" t="str">
        <f t="shared" si="218"/>
        <v>Japonica</v>
      </c>
      <c r="I2012" s="18">
        <f t="shared" si="219"/>
        <v>0</v>
      </c>
      <c r="J2012" s="18">
        <f t="shared" si="220"/>
        <v>0</v>
      </c>
      <c r="K2012" s="18">
        <f t="shared" si="221"/>
        <v>0</v>
      </c>
      <c r="L2012" s="57" t="str">
        <f t="shared" si="222"/>
        <v>Lorie J. Huff</v>
      </c>
      <c r="M2012" s="57" t="str">
        <f t="shared" si="223"/>
        <v>Lorie J. Huff</v>
      </c>
      <c r="N2012" s="61" t="str">
        <f t="shared" si="217"/>
        <v>Lorie J. Huff</v>
      </c>
    </row>
    <row r="2013" spans="1:14" ht="25.15" customHeight="1" x14ac:dyDescent="0.2">
      <c r="A2013" s="70" t="s">
        <v>1645</v>
      </c>
      <c r="B2013" s="71">
        <v>1972</v>
      </c>
      <c r="C2013" s="68" t="str">
        <f>IF(ISERROR(VLOOKUP(IF(RIGHT($A2013,1)=")",LEFT($A2013,FIND(" (",$A2013)-1),$A2013),[1]ACCS!$B$2:$B$5003, 1, FALSE)), "","1")</f>
        <v/>
      </c>
      <c r="D2013" s="103" t="str">
        <f>IF($B2013="Unknown","",IF($B2013="","",IF(VALUE(LEFT($B2013,4))&lt;Calc!$J$2,"ANTIQUE","")))</f>
        <v/>
      </c>
      <c r="E2013" s="72" t="s">
        <v>37</v>
      </c>
      <c r="F2013" s="121"/>
      <c r="G2013" s="121"/>
      <c r="H2013" s="62" t="str">
        <f t="shared" si="218"/>
        <v>Japonica</v>
      </c>
      <c r="I2013" s="18">
        <f t="shared" si="219"/>
        <v>0</v>
      </c>
      <c r="J2013" s="18">
        <f t="shared" si="220"/>
        <v>0</v>
      </c>
      <c r="K2013" s="18">
        <f t="shared" si="221"/>
        <v>0</v>
      </c>
      <c r="L2013" s="57" t="str">
        <f t="shared" si="222"/>
        <v>Lorraine Cross</v>
      </c>
      <c r="M2013" s="57" t="str">
        <f t="shared" si="223"/>
        <v>Lorraine Cross</v>
      </c>
      <c r="N2013" s="61" t="str">
        <f t="shared" si="217"/>
        <v>Lorraine Cross</v>
      </c>
    </row>
    <row r="2014" spans="1:14" ht="25.15" customHeight="1" x14ac:dyDescent="0.2">
      <c r="A2014" s="99" t="s">
        <v>3564</v>
      </c>
      <c r="B2014" s="100">
        <v>2023</v>
      </c>
      <c r="C2014" s="68" t="str">
        <f>IF(ISERROR(VLOOKUP(IF(RIGHT($A2014,1)=")",LEFT($A2014,FIND(" (",$A2014)-1),$A2014),[1]ACCS!$B$2:$B$5003, 1, FALSE)), "","1")</f>
        <v>1</v>
      </c>
      <c r="D2014" s="115" t="str">
        <f>IF($B2014="Unknown","",IF($B2014="","",IF(VALUE(LEFT($B2014,4))&lt;Calc!$J$2,"ANTIQUE","")))</f>
        <v/>
      </c>
      <c r="E2014" s="53" t="s">
        <v>163</v>
      </c>
      <c r="F2014" s="121"/>
      <c r="G2014" s="121"/>
      <c r="H2014" s="62" t="str">
        <f t="shared" si="218"/>
        <v>Sasanqua</v>
      </c>
      <c r="I2014" s="18">
        <f t="shared" si="219"/>
        <v>3</v>
      </c>
      <c r="J2014" s="18">
        <f t="shared" si="220"/>
        <v>0</v>
      </c>
      <c r="K2014" s="18">
        <f t="shared" si="221"/>
        <v>0</v>
      </c>
      <c r="L2014" s="57" t="str">
        <f t="shared" si="222"/>
        <v>Lottie Mae</v>
      </c>
      <c r="M2014" s="57" t="str">
        <f t="shared" si="223"/>
        <v>Lottie Mae</v>
      </c>
      <c r="N2014" s="61" t="str">
        <f t="shared" si="217"/>
        <v>Lottie Mae</v>
      </c>
    </row>
    <row r="2015" spans="1:14" ht="25.15" customHeight="1" x14ac:dyDescent="0.2">
      <c r="A2015" s="70" t="s">
        <v>3506</v>
      </c>
      <c r="B2015" s="71">
        <v>1909</v>
      </c>
      <c r="C2015" s="68" t="str">
        <f>IF(ISERROR(VLOOKUP(IF(RIGHT($A2015,1)=")",LEFT($A2015,FIND(" (",$A2015)-1),$A2015),[1]ACCS!$B$2:$B$5003, 1, FALSE)), "","1")</f>
        <v>1</v>
      </c>
      <c r="D2015" s="103" t="str">
        <f>IF($B2015="Unknown","",IF($B2015="","",IF(VALUE(LEFT($B2015,4))&lt;Calc!$J$2,"ANTIQUE","")))</f>
        <v/>
      </c>
      <c r="E2015" s="72" t="s">
        <v>29</v>
      </c>
      <c r="F2015" s="121" t="s">
        <v>5</v>
      </c>
      <c r="G2015" s="121"/>
      <c r="H2015" s="62" t="str">
        <f t="shared" si="218"/>
        <v>Japonica</v>
      </c>
      <c r="I2015" s="18">
        <f t="shared" si="219"/>
        <v>0</v>
      </c>
      <c r="J2015" s="18">
        <f t="shared" si="220"/>
        <v>0</v>
      </c>
      <c r="K2015" s="18">
        <f t="shared" si="221"/>
        <v>0</v>
      </c>
      <c r="L2015" s="57" t="str">
        <f t="shared" si="222"/>
        <v>Lotus [Gauntlettii] (Sode-gakushi, Gauntletti)</v>
      </c>
      <c r="M2015" s="57" t="str">
        <f t="shared" si="223"/>
        <v>Lotus [Gauntlettii] (Sode-gakushi, Gauntletti)</v>
      </c>
      <c r="N2015" s="61" t="str">
        <f t="shared" si="217"/>
        <v>Lotus [Gauntlettii]</v>
      </c>
    </row>
    <row r="2016" spans="1:14" ht="25.15" customHeight="1" x14ac:dyDescent="0.2">
      <c r="A2016" s="70" t="s">
        <v>1646</v>
      </c>
      <c r="B2016" s="71">
        <v>1993</v>
      </c>
      <c r="C2016" s="68" t="str">
        <f>IF(ISERROR(VLOOKUP(IF(RIGHT($A2016,1)=")",LEFT($A2016,FIND(" (",$A2016)-1),$A2016),[1]ACCS!$B$2:$B$5003, 1, FALSE)), "","1")</f>
        <v/>
      </c>
      <c r="D2016" s="103" t="str">
        <f>IF($B2016="Unknown","",IF($B2016="","",IF(VALUE(LEFT($B2016,4))&lt;Calc!$J$2,"ANTIQUE","")))</f>
        <v/>
      </c>
      <c r="E2016" s="72" t="s">
        <v>24</v>
      </c>
      <c r="F2016" s="121"/>
      <c r="G2016" s="121"/>
      <c r="H2016" s="62" t="str">
        <f t="shared" si="218"/>
        <v>Japonica</v>
      </c>
      <c r="I2016" s="18">
        <f t="shared" si="219"/>
        <v>0</v>
      </c>
      <c r="J2016" s="18">
        <f t="shared" si="220"/>
        <v>0</v>
      </c>
      <c r="K2016" s="18">
        <f t="shared" si="221"/>
        <v>0</v>
      </c>
      <c r="L2016" s="57" t="str">
        <f t="shared" si="222"/>
        <v>Lou Akin</v>
      </c>
      <c r="M2016" s="57" t="str">
        <f t="shared" si="223"/>
        <v>Lou Akin</v>
      </c>
      <c r="N2016" s="61" t="str">
        <f t="shared" si="217"/>
        <v>Lou Akin</v>
      </c>
    </row>
    <row r="2017" spans="1:14" ht="25.15" customHeight="1" x14ac:dyDescent="0.2">
      <c r="A2017" s="70" t="s">
        <v>1647</v>
      </c>
      <c r="B2017" s="71">
        <v>2006</v>
      </c>
      <c r="C2017" s="68" t="str">
        <f>IF(ISERROR(VLOOKUP(IF(RIGHT($A2017,1)=")",LEFT($A2017,FIND(" (",$A2017)-1),$A2017),[1]ACCS!$B$2:$B$5003, 1, FALSE)), "","1")</f>
        <v>1</v>
      </c>
      <c r="D2017" s="103" t="str">
        <f>IF($B2017="Unknown","",IF($B2017="","",IF(VALUE(LEFT($B2017,4))&lt;Calc!$J$2,"ANTIQUE","")))</f>
        <v/>
      </c>
      <c r="E2017" s="72" t="s">
        <v>37</v>
      </c>
      <c r="F2017" s="121"/>
      <c r="G2017" s="121"/>
      <c r="H2017" s="62" t="str">
        <f t="shared" si="218"/>
        <v>Japonica</v>
      </c>
      <c r="I2017" s="18">
        <f t="shared" si="219"/>
        <v>0</v>
      </c>
      <c r="J2017" s="18">
        <f t="shared" si="220"/>
        <v>0</v>
      </c>
      <c r="K2017" s="18">
        <f t="shared" si="221"/>
        <v>0</v>
      </c>
      <c r="L2017" s="57" t="str">
        <f t="shared" si="222"/>
        <v>Lou Powers</v>
      </c>
      <c r="M2017" s="57" t="str">
        <f t="shared" si="223"/>
        <v>Lou Powers</v>
      </c>
      <c r="N2017" s="61" t="str">
        <f t="shared" si="217"/>
        <v>Lou Powers</v>
      </c>
    </row>
    <row r="2018" spans="1:14" ht="25.15" customHeight="1" x14ac:dyDescent="0.2">
      <c r="A2018" s="70" t="s">
        <v>1648</v>
      </c>
      <c r="B2018" s="71">
        <v>2007</v>
      </c>
      <c r="C2018" s="68" t="str">
        <f>IF(ISERROR(VLOOKUP(IF(RIGHT($A2018,1)=")",LEFT($A2018,FIND(" (",$A2018)-1),$A2018),[1]ACCS!$B$2:$B$5003, 1, FALSE)), "","1")</f>
        <v>1</v>
      </c>
      <c r="D2018" s="103" t="str">
        <f>IF($B2018="Unknown","",IF($B2018="","",IF(VALUE(LEFT($B2018,4))&lt;Calc!$J$2,"ANTIQUE","")))</f>
        <v/>
      </c>
      <c r="E2018" s="72" t="s">
        <v>30</v>
      </c>
      <c r="F2018" s="121"/>
      <c r="G2018" s="121"/>
      <c r="H2018" s="62" t="str">
        <f t="shared" si="218"/>
        <v>Japonica</v>
      </c>
      <c r="I2018" s="18">
        <f t="shared" si="219"/>
        <v>0</v>
      </c>
      <c r="J2018" s="18">
        <f t="shared" si="220"/>
        <v>0</v>
      </c>
      <c r="K2018" s="18">
        <f t="shared" si="221"/>
        <v>0</v>
      </c>
      <c r="L2018" s="57" t="str">
        <f t="shared" si="222"/>
        <v>Louise Fitzgerald</v>
      </c>
      <c r="M2018" s="57" t="str">
        <f t="shared" si="223"/>
        <v>Louise Fitzgerald</v>
      </c>
      <c r="N2018" s="61" t="str">
        <f t="shared" si="217"/>
        <v>Louise Fitzgerald</v>
      </c>
    </row>
    <row r="2019" spans="1:14" ht="25.15" customHeight="1" x14ac:dyDescent="0.2">
      <c r="A2019" s="70" t="s">
        <v>1649</v>
      </c>
      <c r="B2019" s="71">
        <v>1994</v>
      </c>
      <c r="C2019" s="68" t="str">
        <f>IF(ISERROR(VLOOKUP(IF(RIGHT($A2019,1)=")",LEFT($A2019,FIND(" (",$A2019)-1),$A2019),[1]ACCS!$B$2:$B$5003, 1, FALSE)), "","1")</f>
        <v/>
      </c>
      <c r="D2019" s="103" t="str">
        <f>IF($B2019="Unknown","",IF($B2019="","",IF(VALUE(LEFT($B2019,4))&lt;Calc!$J$2,"ANTIQUE","")))</f>
        <v/>
      </c>
      <c r="E2019" s="72" t="s">
        <v>29</v>
      </c>
      <c r="F2019" s="121"/>
      <c r="G2019" s="121"/>
      <c r="H2019" s="62" t="str">
        <f t="shared" si="218"/>
        <v>Reticulata</v>
      </c>
      <c r="I2019" s="18">
        <f t="shared" si="219"/>
        <v>1</v>
      </c>
      <c r="J2019" s="18">
        <f t="shared" si="220"/>
        <v>0</v>
      </c>
      <c r="K2019" s="18">
        <f t="shared" si="221"/>
        <v>0</v>
      </c>
      <c r="L2019" s="57" t="str">
        <f t="shared" si="222"/>
        <v>Louise Gerbing</v>
      </c>
      <c r="M2019" s="57" t="str">
        <f t="shared" si="223"/>
        <v>Louise Gerbing</v>
      </c>
      <c r="N2019" s="61" t="str">
        <f t="shared" si="217"/>
        <v>Louise Gerbing</v>
      </c>
    </row>
    <row r="2020" spans="1:14" ht="25.15" customHeight="1" x14ac:dyDescent="0.2">
      <c r="A2020" s="70" t="s">
        <v>1650</v>
      </c>
      <c r="B2020" s="71">
        <v>1966</v>
      </c>
      <c r="C2020" s="68" t="str">
        <f>IF(ISERROR(VLOOKUP(IF(RIGHT($A2020,1)=")",LEFT($A2020,FIND(" (",$A2020)-1),$A2020),[1]ACCS!$B$2:$B$5003, 1, FALSE)), "","1")</f>
        <v>1</v>
      </c>
      <c r="D2020" s="103" t="str">
        <f>IF($B2020="Unknown","",IF($B2020="","",IF(VALUE(LEFT($B2020,4))&lt;Calc!$J$2,"ANTIQUE","")))</f>
        <v/>
      </c>
      <c r="E2020" s="72" t="s">
        <v>37</v>
      </c>
      <c r="F2020" s="121"/>
      <c r="G2020" s="121"/>
      <c r="H2020" s="62" t="str">
        <f t="shared" si="218"/>
        <v>Japonica</v>
      </c>
      <c r="I2020" s="18">
        <f t="shared" si="219"/>
        <v>0</v>
      </c>
      <c r="J2020" s="18">
        <f t="shared" si="220"/>
        <v>0</v>
      </c>
      <c r="K2020" s="18">
        <f t="shared" si="221"/>
        <v>0</v>
      </c>
      <c r="L2020" s="57" t="str">
        <f t="shared" si="222"/>
        <v>Louise Hairston</v>
      </c>
      <c r="M2020" s="57" t="str">
        <f t="shared" si="223"/>
        <v>Louise Hairston</v>
      </c>
      <c r="N2020" s="61" t="str">
        <f t="shared" si="217"/>
        <v>Louise Hairston</v>
      </c>
    </row>
    <row r="2021" spans="1:14" ht="25.15" customHeight="1" x14ac:dyDescent="0.2">
      <c r="A2021" s="70" t="s">
        <v>2924</v>
      </c>
      <c r="B2021" s="71">
        <v>1973</v>
      </c>
      <c r="C2021" s="68" t="str">
        <f>IF(ISERROR(VLOOKUP(IF(RIGHT($A2021,1)=")",LEFT($A2021,FIND(" (",$A2021)-1),$A2021),[1]ACCS!$B$2:$B$5003, 1, FALSE)), "","1")</f>
        <v/>
      </c>
      <c r="D2021" s="103" t="str">
        <f>IF($B2021="Unknown","",IF($B2021="","",IF(VALUE(LEFT($B2021,4))&lt;Calc!$J$2,"ANTIQUE","")))</f>
        <v/>
      </c>
      <c r="E2021" s="72" t="s">
        <v>24</v>
      </c>
      <c r="F2021" s="121"/>
      <c r="G2021" s="121"/>
      <c r="H2021" s="62" t="str">
        <f t="shared" si="218"/>
        <v>Japonica</v>
      </c>
      <c r="I2021" s="18">
        <f t="shared" si="219"/>
        <v>0</v>
      </c>
      <c r="J2021" s="18">
        <f t="shared" si="220"/>
        <v>0</v>
      </c>
      <c r="K2021" s="18">
        <f t="shared" si="221"/>
        <v>0</v>
      </c>
      <c r="L2021" s="57" t="str">
        <f t="shared" si="222"/>
        <v>Louise Somervell</v>
      </c>
      <c r="M2021" s="57" t="str">
        <f t="shared" si="223"/>
        <v>Louise Somervell</v>
      </c>
      <c r="N2021" s="61" t="str">
        <f t="shared" si="217"/>
        <v>Louise Somervell</v>
      </c>
    </row>
    <row r="2022" spans="1:14" ht="25.15" customHeight="1" x14ac:dyDescent="0.2">
      <c r="A2022" s="70" t="s">
        <v>1651</v>
      </c>
      <c r="B2022" s="71">
        <v>2008</v>
      </c>
      <c r="C2022" s="68" t="str">
        <f>IF(ISERROR(VLOOKUP(IF(RIGHT($A2022,1)=")",LEFT($A2022,FIND(" (",$A2022)-1),$A2022),[1]ACCS!$B$2:$B$5003, 1, FALSE)), "","1")</f>
        <v>1</v>
      </c>
      <c r="D2022" s="103" t="str">
        <f>IF($B2022="Unknown","",IF($B2022="","",IF(VALUE(LEFT($B2022,4))&lt;Calc!$J$2,"ANTIQUE","")))</f>
        <v/>
      </c>
      <c r="E2022" s="72" t="s">
        <v>24</v>
      </c>
      <c r="F2022" s="121"/>
      <c r="G2022" s="121"/>
      <c r="H2022" s="62" t="str">
        <f t="shared" si="218"/>
        <v>Japonica</v>
      </c>
      <c r="I2022" s="18">
        <f t="shared" si="219"/>
        <v>0</v>
      </c>
      <c r="J2022" s="18">
        <f t="shared" si="220"/>
        <v>0</v>
      </c>
      <c r="K2022" s="18">
        <f t="shared" si="221"/>
        <v>0</v>
      </c>
      <c r="L2022" s="57" t="str">
        <f t="shared" si="222"/>
        <v>Louise Van Dusen</v>
      </c>
      <c r="M2022" s="57" t="str">
        <f t="shared" si="223"/>
        <v>Louise Van Dusen</v>
      </c>
      <c r="N2022" s="61" t="str">
        <f t="shared" si="217"/>
        <v>Louise Van Dusen</v>
      </c>
    </row>
    <row r="2023" spans="1:14" ht="25.15" customHeight="1" x14ac:dyDescent="0.2">
      <c r="A2023" s="70" t="s">
        <v>1652</v>
      </c>
      <c r="B2023" s="71">
        <v>1953</v>
      </c>
      <c r="C2023" s="68" t="str">
        <f>IF(ISERROR(VLOOKUP(IF(RIGHT($A2023,1)=")",LEFT($A2023,FIND(" (",$A2023)-1),$A2023),[1]ACCS!$B$2:$B$5003, 1, FALSE)), "","1")</f>
        <v>1</v>
      </c>
      <c r="D2023" s="103" t="str">
        <f>IF($B2023="Unknown","",IF($B2023="","",IF(VALUE(LEFT($B2023,4))&lt;Calc!$J$2,"ANTIQUE","")))</f>
        <v/>
      </c>
      <c r="E2023" s="72" t="s">
        <v>24</v>
      </c>
      <c r="F2023" s="121"/>
      <c r="G2023" s="121"/>
      <c r="H2023" s="62" t="str">
        <f t="shared" si="218"/>
        <v>Japonica</v>
      </c>
      <c r="I2023" s="18">
        <f t="shared" si="219"/>
        <v>0</v>
      </c>
      <c r="J2023" s="18">
        <f t="shared" si="220"/>
        <v>0</v>
      </c>
      <c r="K2023" s="18">
        <f t="shared" si="221"/>
        <v>0</v>
      </c>
      <c r="L2023" s="57" t="str">
        <f t="shared" si="222"/>
        <v>Louisiana Purchase</v>
      </c>
      <c r="M2023" s="57" t="str">
        <f t="shared" si="223"/>
        <v>Louisiana Purchase</v>
      </c>
      <c r="N2023" s="61" t="str">
        <f t="shared" si="217"/>
        <v>Louisiana Purchase</v>
      </c>
    </row>
    <row r="2024" spans="1:14" ht="25.15" customHeight="1" x14ac:dyDescent="0.2">
      <c r="A2024" s="70" t="s">
        <v>1653</v>
      </c>
      <c r="B2024" s="71">
        <v>1981</v>
      </c>
      <c r="C2024" s="68" t="str">
        <f>IF(ISERROR(VLOOKUP(IF(RIGHT($A2024,1)=")",LEFT($A2024,FIND(" (",$A2024)-1),$A2024),[1]ACCS!$B$2:$B$5003, 1, FALSE)), "","1")</f>
        <v>1</v>
      </c>
      <c r="D2024" s="103" t="str">
        <f>IF($B2024="Unknown","",IF($B2024="","",IF(VALUE(LEFT($B2024,4))&lt;Calc!$J$2,"ANTIQUE","")))</f>
        <v/>
      </c>
      <c r="E2024" s="72" t="s">
        <v>37</v>
      </c>
      <c r="F2024" s="121"/>
      <c r="G2024" s="121" t="s">
        <v>26</v>
      </c>
      <c r="H2024" s="62" t="str">
        <f t="shared" si="218"/>
        <v>Reticulata</v>
      </c>
      <c r="I2024" s="18">
        <f t="shared" si="219"/>
        <v>1</v>
      </c>
      <c r="J2024" s="18">
        <f t="shared" si="220"/>
        <v>0</v>
      </c>
      <c r="K2024" s="18">
        <f t="shared" si="221"/>
        <v>0</v>
      </c>
      <c r="L2024" s="57" t="str">
        <f t="shared" si="222"/>
        <v>Lovely Lady</v>
      </c>
      <c r="M2024" s="57" t="str">
        <f t="shared" si="223"/>
        <v>Lovely Lady</v>
      </c>
      <c r="N2024" s="61" t="str">
        <f t="shared" si="217"/>
        <v>Lovely Lady</v>
      </c>
    </row>
    <row r="2025" spans="1:14" ht="25.15" customHeight="1" x14ac:dyDescent="0.2">
      <c r="A2025" s="70" t="s">
        <v>1654</v>
      </c>
      <c r="B2025" s="71">
        <v>1977</v>
      </c>
      <c r="C2025" s="68" t="str">
        <f>IF(ISERROR(VLOOKUP(IF(RIGHT($A2025,1)=")",LEFT($A2025,FIND(" (",$A2025)-1),$A2025),[1]ACCS!$B$2:$B$5003, 1, FALSE)), "","1")</f>
        <v>1</v>
      </c>
      <c r="D2025" s="103" t="str">
        <f>IF($B2025="Unknown","",IF($B2025="","",IF(VALUE(LEFT($B2025,4))&lt;Calc!$J$2,"ANTIQUE","")))</f>
        <v/>
      </c>
      <c r="E2025" s="72" t="s">
        <v>29</v>
      </c>
      <c r="F2025" s="121"/>
      <c r="G2025" s="121"/>
      <c r="H2025" s="62" t="str">
        <f t="shared" si="218"/>
        <v>Japonica</v>
      </c>
      <c r="I2025" s="18">
        <f t="shared" si="219"/>
        <v>0</v>
      </c>
      <c r="J2025" s="18">
        <f t="shared" si="220"/>
        <v>0</v>
      </c>
      <c r="K2025" s="18">
        <f t="shared" si="221"/>
        <v>0</v>
      </c>
      <c r="L2025" s="57" t="str">
        <f t="shared" si="222"/>
        <v>Lover Boy</v>
      </c>
      <c r="M2025" s="57" t="str">
        <f t="shared" si="223"/>
        <v>Lover Boy</v>
      </c>
      <c r="N2025" s="61" t="str">
        <f t="shared" si="217"/>
        <v>Lover Boy</v>
      </c>
    </row>
    <row r="2026" spans="1:14" ht="25.15" customHeight="1" x14ac:dyDescent="0.2">
      <c r="A2026" s="70" t="s">
        <v>1655</v>
      </c>
      <c r="B2026" s="71">
        <v>1988</v>
      </c>
      <c r="C2026" s="68" t="str">
        <f>IF(ISERROR(VLOOKUP(IF(RIGHT($A2026,1)=")",LEFT($A2026,FIND(" (",$A2026)-1),$A2026),[1]ACCS!$B$2:$B$5003, 1, FALSE)), "","1")</f>
        <v/>
      </c>
      <c r="D2026" s="103" t="str">
        <f>IF($B2026="Unknown","",IF($B2026="","",IF(VALUE(LEFT($B2026,4))&lt;Calc!$J$2,"ANTIQUE","")))</f>
        <v/>
      </c>
      <c r="E2026" s="72" t="s">
        <v>37</v>
      </c>
      <c r="F2026" s="121"/>
      <c r="G2026" s="121"/>
      <c r="H2026" s="62" t="str">
        <f t="shared" si="218"/>
        <v>Japonica</v>
      </c>
      <c r="I2026" s="18">
        <f t="shared" si="219"/>
        <v>0</v>
      </c>
      <c r="J2026" s="18">
        <f t="shared" si="220"/>
        <v>0</v>
      </c>
      <c r="K2026" s="18">
        <f t="shared" si="221"/>
        <v>0</v>
      </c>
      <c r="L2026" s="57" t="str">
        <f t="shared" si="222"/>
        <v>Lu Ann Crowley</v>
      </c>
      <c r="M2026" s="57" t="str">
        <f t="shared" si="223"/>
        <v>Lu Ann Crowley</v>
      </c>
      <c r="N2026" s="61" t="str">
        <f t="shared" si="217"/>
        <v>Lu Ann Crowley</v>
      </c>
    </row>
    <row r="2027" spans="1:14" ht="25.15" customHeight="1" x14ac:dyDescent="0.2">
      <c r="A2027" s="70" t="s">
        <v>3395</v>
      </c>
      <c r="B2027" s="71">
        <v>1884</v>
      </c>
      <c r="C2027" s="68" t="str">
        <f>IF(ISERROR(VLOOKUP(IF(RIGHT($A2027,1)=")",LEFT($A2027,FIND(" (",$A2027)-1),$A2027),[1]ACCS!$B$2:$B$5003, 1, FALSE)), "","1")</f>
        <v/>
      </c>
      <c r="D2027" s="103" t="str">
        <f>IF($B2027="Unknown","",IF($B2027="","",IF(VALUE(LEFT($B2027,4))&lt;Calc!$J$2,"ANTIQUE","")))</f>
        <v>ANTIQUE</v>
      </c>
      <c r="E2027" s="72" t="s">
        <v>24</v>
      </c>
      <c r="F2027" s="121"/>
      <c r="G2027" s="121"/>
      <c r="H2027" s="62" t="str">
        <f t="shared" si="218"/>
        <v>Japonica</v>
      </c>
      <c r="I2027" s="18">
        <f t="shared" si="219"/>
        <v>0</v>
      </c>
      <c r="J2027" s="18">
        <f t="shared" si="220"/>
        <v>0</v>
      </c>
      <c r="K2027" s="18">
        <f t="shared" si="221"/>
        <v>0</v>
      </c>
      <c r="L2027" s="57" t="str">
        <f t="shared" si="222"/>
        <v>Lucida (See Cheerful)</v>
      </c>
      <c r="M2027" s="57" t="str">
        <f t="shared" si="223"/>
        <v>Lucida (See Cheerful)</v>
      </c>
      <c r="N2027" s="61" t="str">
        <f t="shared" si="217"/>
        <v>Lucida (See Cheerful)</v>
      </c>
    </row>
    <row r="2028" spans="1:14" ht="25.15" customHeight="1" x14ac:dyDescent="0.2">
      <c r="A2028" s="70" t="s">
        <v>1656</v>
      </c>
      <c r="B2028" s="71">
        <v>2005</v>
      </c>
      <c r="C2028" s="68" t="str">
        <f>IF(ISERROR(VLOOKUP(IF(RIGHT($A2028,1)=")",LEFT($A2028,FIND(" (",$A2028)-1),$A2028),[1]ACCS!$B$2:$B$5003, 1, FALSE)), "","1")</f>
        <v>1</v>
      </c>
      <c r="D2028" s="103" t="str">
        <f>IF($B2028="Unknown","",IF($B2028="","",IF(VALUE(LEFT($B2028,4))&lt;Calc!$J$2,"ANTIQUE","")))</f>
        <v/>
      </c>
      <c r="E2028" s="72" t="s">
        <v>24</v>
      </c>
      <c r="F2028" s="121"/>
      <c r="G2028" s="121"/>
      <c r="H2028" s="62" t="str">
        <f t="shared" si="218"/>
        <v>Japonica</v>
      </c>
      <c r="I2028" s="18">
        <f t="shared" si="219"/>
        <v>0</v>
      </c>
      <c r="J2028" s="18">
        <f t="shared" si="220"/>
        <v>0</v>
      </c>
      <c r="K2028" s="18">
        <f t="shared" si="221"/>
        <v>0</v>
      </c>
      <c r="L2028" s="57" t="str">
        <f t="shared" si="222"/>
        <v>Lucile Dickson</v>
      </c>
      <c r="M2028" s="57" t="str">
        <f t="shared" si="223"/>
        <v>Lucile Dickson</v>
      </c>
      <c r="N2028" s="61" t="str">
        <f t="shared" si="217"/>
        <v>Lucile Dickson</v>
      </c>
    </row>
    <row r="2029" spans="1:14" ht="25.15" customHeight="1" x14ac:dyDescent="0.2">
      <c r="A2029" s="70" t="s">
        <v>2934</v>
      </c>
      <c r="B2029" s="71">
        <v>1965</v>
      </c>
      <c r="C2029" s="68" t="str">
        <f>IF(ISERROR(VLOOKUP(IF(RIGHT($A2029,1)=")",LEFT($A2029,FIND(" (",$A2029)-1),$A2029),[1]ACCS!$B$2:$B$5003, 1, FALSE)), "","1")</f>
        <v>1</v>
      </c>
      <c r="D2029" s="103" t="str">
        <f>IF($B2029="Unknown","",IF($B2029="","",IF(VALUE(LEFT($B2029,4))&lt;Calc!$J$2,"ANTIQUE","")))</f>
        <v/>
      </c>
      <c r="E2029" s="72" t="s">
        <v>37</v>
      </c>
      <c r="F2029" s="121" t="s">
        <v>5</v>
      </c>
      <c r="G2029" s="121"/>
      <c r="H2029" s="62" t="str">
        <f t="shared" si="218"/>
        <v>Japonica</v>
      </c>
      <c r="I2029" s="18">
        <f t="shared" si="219"/>
        <v>0</v>
      </c>
      <c r="J2029" s="18">
        <f t="shared" si="220"/>
        <v>0</v>
      </c>
      <c r="K2029" s="18">
        <f t="shared" si="221"/>
        <v>0</v>
      </c>
      <c r="L2029" s="57" t="str">
        <f t="shared" si="222"/>
        <v>Lucille Davis</v>
      </c>
      <c r="M2029" s="57" t="str">
        <f t="shared" si="223"/>
        <v>Lucille Davis</v>
      </c>
      <c r="N2029" s="61" t="str">
        <f t="shared" si="217"/>
        <v>Lucille Davis</v>
      </c>
    </row>
    <row r="2030" spans="1:14" ht="25.15" customHeight="1" x14ac:dyDescent="0.2">
      <c r="A2030" s="70" t="s">
        <v>1657</v>
      </c>
      <c r="B2030" s="71">
        <v>1949</v>
      </c>
      <c r="C2030" s="68" t="str">
        <f>IF(ISERROR(VLOOKUP(IF(RIGHT($A2030,1)=")",LEFT($A2030,FIND(" (",$A2030)-1),$A2030),[1]ACCS!$B$2:$B$5003, 1, FALSE)), "","1")</f>
        <v/>
      </c>
      <c r="D2030" s="103" t="str">
        <f>IF($B2030="Unknown","",IF($B2030="","",IF(VALUE(LEFT($B2030,4))&lt;Calc!$J$2,"ANTIQUE","")))</f>
        <v/>
      </c>
      <c r="E2030" s="72" t="s">
        <v>30</v>
      </c>
      <c r="F2030" s="121"/>
      <c r="G2030" s="121"/>
      <c r="H2030" s="62" t="str">
        <f t="shared" si="218"/>
        <v>Japonica</v>
      </c>
      <c r="I2030" s="18">
        <f t="shared" si="219"/>
        <v>0</v>
      </c>
      <c r="J2030" s="18">
        <f t="shared" si="220"/>
        <v>0</v>
      </c>
      <c r="K2030" s="18">
        <f t="shared" si="221"/>
        <v>0</v>
      </c>
      <c r="L2030" s="57" t="str">
        <f t="shared" si="222"/>
        <v>Lucille Ferrell (See C. M. Wilson)</v>
      </c>
      <c r="M2030" s="57" t="str">
        <f t="shared" si="223"/>
        <v>Lucille Ferrell (See C. M. Wilson)</v>
      </c>
      <c r="N2030" s="61" t="str">
        <f t="shared" si="217"/>
        <v>Lucille Ferrell (See C. M. Wilson)</v>
      </c>
    </row>
    <row r="2031" spans="1:14" ht="25.15" customHeight="1" x14ac:dyDescent="0.2">
      <c r="A2031" s="70" t="s">
        <v>1658</v>
      </c>
      <c r="B2031" s="71">
        <v>1989</v>
      </c>
      <c r="C2031" s="68" t="str">
        <f>IF(ISERROR(VLOOKUP(IF(RIGHT($A2031,1)=")",LEFT($A2031,FIND(" (",$A2031)-1),$A2031),[1]ACCS!$B$2:$B$5003, 1, FALSE)), "","1")</f>
        <v>1</v>
      </c>
      <c r="D2031" s="103" t="str">
        <f>IF($B2031="Unknown","",IF($B2031="","",IF(VALUE(LEFT($B2031,4))&lt;Calc!$J$2,"ANTIQUE","")))</f>
        <v/>
      </c>
      <c r="E2031" s="72" t="s">
        <v>21</v>
      </c>
      <c r="F2031" s="121" t="s">
        <v>5</v>
      </c>
      <c r="G2031" s="121"/>
      <c r="H2031" s="62" t="str">
        <f t="shared" si="218"/>
        <v>Japonica</v>
      </c>
      <c r="I2031" s="18">
        <f t="shared" si="219"/>
        <v>0</v>
      </c>
      <c r="J2031" s="18">
        <f t="shared" si="220"/>
        <v>0</v>
      </c>
      <c r="K2031" s="18">
        <f t="shared" si="221"/>
        <v>0</v>
      </c>
      <c r="L2031" s="57" t="str">
        <f t="shared" si="222"/>
        <v>Lucille Jernigan</v>
      </c>
      <c r="M2031" s="57" t="str">
        <f t="shared" si="223"/>
        <v>Lucille Jernigan</v>
      </c>
      <c r="N2031" s="61" t="str">
        <f t="shared" si="217"/>
        <v>Lucille Jernigan</v>
      </c>
    </row>
    <row r="2032" spans="1:14" ht="25.15" customHeight="1" x14ac:dyDescent="0.2">
      <c r="A2032" s="70" t="s">
        <v>1659</v>
      </c>
      <c r="B2032" s="71">
        <v>1962</v>
      </c>
      <c r="C2032" s="68" t="str">
        <f>IF(ISERROR(VLOOKUP(IF(RIGHT($A2032,1)=")",LEFT($A2032,FIND(" (",$A2032)-1),$A2032),[1]ACCS!$B$2:$B$5003, 1, FALSE)), "","1")</f>
        <v>1</v>
      </c>
      <c r="D2032" s="103" t="str">
        <f>IF($B2032="Unknown","",IF($B2032="","",IF(VALUE(LEFT($B2032,4))&lt;Calc!$J$2,"ANTIQUE","")))</f>
        <v/>
      </c>
      <c r="E2032" s="72" t="s">
        <v>21</v>
      </c>
      <c r="F2032" s="121"/>
      <c r="G2032" s="121"/>
      <c r="H2032" s="62" t="str">
        <f t="shared" si="218"/>
        <v>Japonica</v>
      </c>
      <c r="I2032" s="18">
        <f t="shared" si="219"/>
        <v>0</v>
      </c>
      <c r="J2032" s="18">
        <f t="shared" si="220"/>
        <v>0</v>
      </c>
      <c r="K2032" s="18">
        <f t="shared" si="221"/>
        <v>0</v>
      </c>
      <c r="L2032" s="57" t="str">
        <f t="shared" si="222"/>
        <v>Lucky Seven</v>
      </c>
      <c r="M2032" s="57" t="str">
        <f t="shared" si="223"/>
        <v>Lucky Seven</v>
      </c>
      <c r="N2032" s="61" t="str">
        <f t="shared" si="217"/>
        <v>Lucky Seven</v>
      </c>
    </row>
    <row r="2033" spans="1:14" ht="25.15" customHeight="1" x14ac:dyDescent="0.2">
      <c r="A2033" s="70" t="s">
        <v>1660</v>
      </c>
      <c r="B2033" s="71">
        <v>1995</v>
      </c>
      <c r="C2033" s="68" t="str">
        <f>IF(ISERROR(VLOOKUP(IF(RIGHT($A2033,1)=")",LEFT($A2033,FIND(" (",$A2033)-1),$A2033),[1]ACCS!$B$2:$B$5003, 1, FALSE)), "","1")</f>
        <v>1</v>
      </c>
      <c r="D2033" s="103" t="str">
        <f>IF($B2033="Unknown","",IF($B2033="","",IF(VALUE(LEFT($B2033,4))&lt;Calc!$J$2,"ANTIQUE","")))</f>
        <v/>
      </c>
      <c r="E2033" s="72" t="s">
        <v>24</v>
      </c>
      <c r="F2033" s="121"/>
      <c r="G2033" s="121"/>
      <c r="H2033" s="62" t="str">
        <f t="shared" si="218"/>
        <v>NRH</v>
      </c>
      <c r="I2033" s="18">
        <f t="shared" si="219"/>
        <v>2</v>
      </c>
      <c r="J2033" s="18">
        <f t="shared" si="220"/>
        <v>0</v>
      </c>
      <c r="K2033" s="18">
        <f t="shared" si="221"/>
        <v>0</v>
      </c>
      <c r="L2033" s="57" t="str">
        <f t="shared" si="222"/>
        <v>Lucky Star</v>
      </c>
      <c r="M2033" s="57" t="str">
        <f t="shared" si="223"/>
        <v>Lucky Star</v>
      </c>
      <c r="N2033" s="61" t="str">
        <f t="shared" si="217"/>
        <v>Lucky Star</v>
      </c>
    </row>
    <row r="2034" spans="1:14" ht="25.15" customHeight="1" x14ac:dyDescent="0.2">
      <c r="A2034" s="70" t="s">
        <v>1661</v>
      </c>
      <c r="B2034" s="71">
        <v>1992</v>
      </c>
      <c r="C2034" s="68" t="str">
        <f>IF(ISERROR(VLOOKUP(IF(RIGHT($A2034,1)=")",LEFT($A2034,FIND(" (",$A2034)-1),$A2034),[1]ACCS!$B$2:$B$5003, 1, FALSE)), "","1")</f>
        <v>1</v>
      </c>
      <c r="D2034" s="103" t="str">
        <f>IF($B2034="Unknown","",IF($B2034="","",IF(VALUE(LEFT($B2034,4))&lt;Calc!$J$2,"ANTIQUE","")))</f>
        <v/>
      </c>
      <c r="E2034" s="72" t="s">
        <v>29</v>
      </c>
      <c r="F2034" s="121"/>
      <c r="G2034" s="121"/>
      <c r="H2034" s="62" t="str">
        <f t="shared" si="218"/>
        <v>Reticulata</v>
      </c>
      <c r="I2034" s="18">
        <f t="shared" si="219"/>
        <v>1</v>
      </c>
      <c r="J2034" s="18">
        <f t="shared" si="220"/>
        <v>0</v>
      </c>
      <c r="K2034" s="18">
        <f t="shared" si="221"/>
        <v>0</v>
      </c>
      <c r="L2034" s="57" t="str">
        <f t="shared" si="222"/>
        <v>Lucky Strike</v>
      </c>
      <c r="M2034" s="57" t="str">
        <f t="shared" si="223"/>
        <v>Lucky Strike</v>
      </c>
      <c r="N2034" s="61" t="str">
        <f t="shared" si="217"/>
        <v>Lucky Strike</v>
      </c>
    </row>
    <row r="2035" spans="1:14" ht="25.15" customHeight="1" x14ac:dyDescent="0.2">
      <c r="A2035" s="70" t="s">
        <v>1662</v>
      </c>
      <c r="B2035" s="71">
        <v>1959</v>
      </c>
      <c r="C2035" s="68" t="str">
        <f>IF(ISERROR(VLOOKUP(IF(RIGHT($A2035,1)=")",LEFT($A2035,FIND(" (",$A2035)-1),$A2035),[1]ACCS!$B$2:$B$5003, 1, FALSE)), "","1")</f>
        <v>1</v>
      </c>
      <c r="D2035" s="103" t="str">
        <f>IF($B2035="Unknown","",IF($B2035="","",IF(VALUE(LEFT($B2035,4))&lt;Calc!$J$2,"ANTIQUE","")))</f>
        <v/>
      </c>
      <c r="E2035" s="72" t="s">
        <v>30</v>
      </c>
      <c r="F2035" s="121"/>
      <c r="G2035" s="121"/>
      <c r="H2035" s="62" t="str">
        <f t="shared" si="218"/>
        <v>Japonica</v>
      </c>
      <c r="I2035" s="18">
        <f t="shared" si="219"/>
        <v>0</v>
      </c>
      <c r="J2035" s="18">
        <f t="shared" si="220"/>
        <v>0</v>
      </c>
      <c r="K2035" s="18">
        <f t="shared" si="221"/>
        <v>0</v>
      </c>
      <c r="L2035" s="57" t="str">
        <f t="shared" si="222"/>
        <v>Lucy Hester</v>
      </c>
      <c r="M2035" s="57" t="str">
        <f t="shared" si="223"/>
        <v>Lucy Hester</v>
      </c>
      <c r="N2035" s="61" t="str">
        <f t="shared" si="217"/>
        <v>Lucy Hester</v>
      </c>
    </row>
    <row r="2036" spans="1:14" ht="25.15" customHeight="1" x14ac:dyDescent="0.2">
      <c r="A2036" s="74" t="s">
        <v>3079</v>
      </c>
      <c r="B2036" s="71">
        <v>2021</v>
      </c>
      <c r="C2036" s="68" t="str">
        <f>IF(ISERROR(VLOOKUP(IF(RIGHT($A2036,1)=")",LEFT($A2036,FIND(" (",$A2036)-1),$A2036),[1]ACCS!$B$2:$B$5003, 1, FALSE)), "","1")</f>
        <v>1</v>
      </c>
      <c r="D2036" s="103" t="str">
        <f>IF($B2036="Unknown","",IF($B2036="","",IF(VALUE(LEFT($B2036,4))&lt;Calc!$J$2,"ANTIQUE","")))</f>
        <v/>
      </c>
      <c r="E2036" s="72" t="s">
        <v>37</v>
      </c>
      <c r="F2036" s="121"/>
      <c r="G2036" s="121"/>
      <c r="H2036" s="62" t="str">
        <f t="shared" si="218"/>
        <v>Japonica</v>
      </c>
      <c r="I2036" s="18">
        <f t="shared" si="219"/>
        <v>0</v>
      </c>
      <c r="J2036" s="18">
        <f t="shared" si="220"/>
        <v>0</v>
      </c>
      <c r="K2036" s="18">
        <f t="shared" si="221"/>
        <v>0</v>
      </c>
      <c r="L2036" s="57" t="str">
        <f t="shared" si="222"/>
        <v>Lucy Jones</v>
      </c>
      <c r="M2036" s="57" t="str">
        <f t="shared" si="223"/>
        <v>Lucy Jones</v>
      </c>
      <c r="N2036" s="61" t="str">
        <f t="shared" si="217"/>
        <v>Lucy Jones</v>
      </c>
    </row>
    <row r="2037" spans="1:14" ht="25.15" customHeight="1" x14ac:dyDescent="0.2">
      <c r="A2037" s="70" t="s">
        <v>1663</v>
      </c>
      <c r="B2037" s="71">
        <v>2011</v>
      </c>
      <c r="C2037" s="68" t="str">
        <f>IF(ISERROR(VLOOKUP(IF(RIGHT($A2037,1)=")",LEFT($A2037,FIND(" (",$A2037)-1),$A2037),[1]ACCS!$B$2:$B$5003, 1, FALSE)), "","1")</f>
        <v/>
      </c>
      <c r="D2037" s="103" t="str">
        <f>IF($B2037="Unknown","",IF($B2037="","",IF(VALUE(LEFT($B2037,4))&lt;Calc!$J$2,"ANTIQUE","")))</f>
        <v/>
      </c>
      <c r="E2037" s="72" t="s">
        <v>37</v>
      </c>
      <c r="F2037" s="121"/>
      <c r="G2037" s="121"/>
      <c r="H2037" s="62" t="str">
        <f t="shared" si="218"/>
        <v>Japonica</v>
      </c>
      <c r="I2037" s="18">
        <f t="shared" si="219"/>
        <v>0</v>
      </c>
      <c r="J2037" s="18">
        <f t="shared" si="220"/>
        <v>0</v>
      </c>
      <c r="K2037" s="18">
        <f t="shared" si="221"/>
        <v>0</v>
      </c>
      <c r="L2037" s="57" t="str">
        <f t="shared" si="222"/>
        <v>Lucy O</v>
      </c>
      <c r="M2037" s="57" t="str">
        <f t="shared" si="223"/>
        <v>Lucy O</v>
      </c>
      <c r="N2037" s="61" t="str">
        <f t="shared" si="217"/>
        <v>Lucy O</v>
      </c>
    </row>
    <row r="2038" spans="1:14" ht="25.15" customHeight="1" x14ac:dyDescent="0.2">
      <c r="A2038" s="70" t="s">
        <v>1664</v>
      </c>
      <c r="B2038" s="71">
        <v>2005</v>
      </c>
      <c r="C2038" s="68" t="str">
        <f>IF(ISERROR(VLOOKUP(IF(RIGHT($A2038,1)=")",LEFT($A2038,FIND(" (",$A2038)-1),$A2038),[1]ACCS!$B$2:$B$5003, 1, FALSE)), "","1")</f>
        <v>1</v>
      </c>
      <c r="D2038" s="103" t="str">
        <f>IF($B2038="Unknown","",IF($B2038="","",IF(VALUE(LEFT($B2038,4))&lt;Calc!$J$2,"ANTIQUE","")))</f>
        <v/>
      </c>
      <c r="E2038" s="72" t="s">
        <v>21</v>
      </c>
      <c r="F2038" s="121"/>
      <c r="G2038" s="121" t="s">
        <v>26</v>
      </c>
      <c r="H2038" s="62" t="str">
        <f t="shared" si="218"/>
        <v>Japonica</v>
      </c>
      <c r="I2038" s="18">
        <f t="shared" si="219"/>
        <v>0</v>
      </c>
      <c r="J2038" s="18">
        <f t="shared" si="220"/>
        <v>0</v>
      </c>
      <c r="K2038" s="18">
        <f t="shared" si="221"/>
        <v>0</v>
      </c>
      <c r="L2038" s="57" t="str">
        <f t="shared" si="222"/>
        <v>Lucy Shirah</v>
      </c>
      <c r="M2038" s="57" t="str">
        <f t="shared" si="223"/>
        <v>Lucy Shirah</v>
      </c>
      <c r="N2038" s="61" t="str">
        <f t="shared" si="217"/>
        <v>Lucy Shirah</v>
      </c>
    </row>
    <row r="2039" spans="1:14" ht="25.15" customHeight="1" x14ac:dyDescent="0.2">
      <c r="A2039" s="70" t="s">
        <v>1665</v>
      </c>
      <c r="B2039" s="71">
        <v>1971</v>
      </c>
      <c r="C2039" s="68" t="str">
        <f>IF(ISERROR(VLOOKUP(IF(RIGHT($A2039,1)=")",LEFT($A2039,FIND(" (",$A2039)-1),$A2039),[1]ACCS!$B$2:$B$5003, 1, FALSE)), "","1")</f>
        <v>1</v>
      </c>
      <c r="D2039" s="103" t="str">
        <f>IF($B2039="Unknown","",IF($B2039="","",IF(VALUE(LEFT($B2039,4))&lt;Calc!$J$2,"ANTIQUE","")))</f>
        <v/>
      </c>
      <c r="E2039" s="72" t="s">
        <v>30</v>
      </c>
      <c r="F2039" s="121" t="s">
        <v>5</v>
      </c>
      <c r="G2039" s="121"/>
      <c r="H2039" s="62" t="str">
        <f t="shared" si="218"/>
        <v>Japonica</v>
      </c>
      <c r="I2039" s="18">
        <f t="shared" si="219"/>
        <v>0</v>
      </c>
      <c r="J2039" s="18">
        <f t="shared" si="220"/>
        <v>0</v>
      </c>
      <c r="K2039" s="18">
        <f t="shared" si="221"/>
        <v>0</v>
      </c>
      <c r="L2039" s="57" t="str">
        <f t="shared" si="222"/>
        <v>Lucy Stewart</v>
      </c>
      <c r="M2039" s="57" t="str">
        <f t="shared" si="223"/>
        <v>Lucy Stewart</v>
      </c>
      <c r="N2039" s="61" t="str">
        <f t="shared" si="217"/>
        <v>Lucy Stewart</v>
      </c>
    </row>
    <row r="2040" spans="1:14" ht="25.15" customHeight="1" x14ac:dyDescent="0.2">
      <c r="A2040" s="70" t="s">
        <v>1666</v>
      </c>
      <c r="B2040" s="71">
        <v>2012</v>
      </c>
      <c r="C2040" s="68" t="str">
        <f>IF(ISERROR(VLOOKUP(IF(RIGHT($A2040,1)=")",LEFT($A2040,FIND(" (",$A2040)-1),$A2040),[1]ACCS!$B$2:$B$5003, 1, FALSE)), "","1")</f>
        <v>1</v>
      </c>
      <c r="D2040" s="103" t="str">
        <f>IF($B2040="Unknown","",IF($B2040="","",IF(VALUE(LEFT($B2040,4))&lt;Calc!$J$2,"ANTIQUE","")))</f>
        <v/>
      </c>
      <c r="E2040" s="72" t="s">
        <v>24</v>
      </c>
      <c r="F2040" s="121"/>
      <c r="G2040" s="121"/>
      <c r="H2040" s="62" t="str">
        <f t="shared" si="218"/>
        <v>Japonica</v>
      </c>
      <c r="I2040" s="18">
        <f t="shared" si="219"/>
        <v>0</v>
      </c>
      <c r="J2040" s="18">
        <f t="shared" si="220"/>
        <v>0</v>
      </c>
      <c r="K2040" s="18">
        <f t="shared" si="221"/>
        <v>0</v>
      </c>
      <c r="L2040" s="57" t="str">
        <f t="shared" si="222"/>
        <v>Luisa Ann Lee</v>
      </c>
      <c r="M2040" s="57" t="str">
        <f t="shared" si="223"/>
        <v>Luisa Ann Lee</v>
      </c>
      <c r="N2040" s="61" t="str">
        <f t="shared" ref="N2040:N2103" si="224">IF(ISNUMBER(SEARCH("See",$M2040)),$M2040,IF(ISNUMBER(SEARCH("(",$M2040)),LEFT($M2040,SEARCH("(",$M2040)-2),$M2040))</f>
        <v>Luisa Ann Lee</v>
      </c>
    </row>
    <row r="2041" spans="1:14" ht="25.15" customHeight="1" x14ac:dyDescent="0.2">
      <c r="A2041" s="70" t="s">
        <v>1667</v>
      </c>
      <c r="B2041" s="71">
        <v>2016</v>
      </c>
      <c r="C2041" s="68" t="str">
        <f>IF(ISERROR(VLOOKUP(IF(RIGHT($A2041,1)=")",LEFT($A2041,FIND(" (",$A2041)-1),$A2041),[1]ACCS!$B$2:$B$5003, 1, FALSE)), "","1")</f>
        <v>1</v>
      </c>
      <c r="D2041" s="103" t="str">
        <f>IF($B2041="Unknown","",IF($B2041="","",IF(VALUE(LEFT($B2041,4))&lt;Calc!$J$2,"ANTIQUE","")))</f>
        <v/>
      </c>
      <c r="E2041" s="72" t="s">
        <v>24</v>
      </c>
      <c r="F2041" s="121" t="s">
        <v>5</v>
      </c>
      <c r="G2041" s="121" t="s">
        <v>26</v>
      </c>
      <c r="H2041" s="62" t="str">
        <f t="shared" si="218"/>
        <v>Japonica</v>
      </c>
      <c r="I2041" s="18">
        <f t="shared" si="219"/>
        <v>0</v>
      </c>
      <c r="J2041" s="18">
        <f t="shared" si="220"/>
        <v>0</v>
      </c>
      <c r="K2041" s="18">
        <f t="shared" si="221"/>
        <v>0</v>
      </c>
      <c r="L2041" s="57" t="str">
        <f t="shared" si="222"/>
        <v>Luke Hill</v>
      </c>
      <c r="M2041" s="57" t="str">
        <f t="shared" si="223"/>
        <v>Luke Hill</v>
      </c>
      <c r="N2041" s="61" t="str">
        <f t="shared" si="224"/>
        <v>Luke Hill</v>
      </c>
    </row>
    <row r="2042" spans="1:14" ht="25.15" customHeight="1" x14ac:dyDescent="0.2">
      <c r="A2042" s="70" t="s">
        <v>1668</v>
      </c>
      <c r="B2042" s="71">
        <v>1969</v>
      </c>
      <c r="C2042" s="68" t="str">
        <f>IF(ISERROR(VLOOKUP(IF(RIGHT($A2042,1)=")",LEFT($A2042,FIND(" (",$A2042)-1),$A2042),[1]ACCS!$B$2:$B$5003, 1, FALSE)), "","1")</f>
        <v>1</v>
      </c>
      <c r="D2042" s="103" t="str">
        <f>IF($B2042="Unknown","",IF($B2042="","",IF(VALUE(LEFT($B2042,4))&lt;Calc!$J$2,"ANTIQUE","")))</f>
        <v/>
      </c>
      <c r="E2042" s="72" t="s">
        <v>37</v>
      </c>
      <c r="F2042" s="121" t="s">
        <v>5</v>
      </c>
      <c r="G2042" s="121"/>
      <c r="H2042" s="62" t="str">
        <f t="shared" si="218"/>
        <v>Japonica</v>
      </c>
      <c r="I2042" s="18">
        <f t="shared" si="219"/>
        <v>0</v>
      </c>
      <c r="J2042" s="18">
        <f t="shared" si="220"/>
        <v>0</v>
      </c>
      <c r="K2042" s="18">
        <f t="shared" si="221"/>
        <v>0</v>
      </c>
      <c r="L2042" s="57" t="str">
        <f t="shared" si="222"/>
        <v>Lulu Belle</v>
      </c>
      <c r="M2042" s="57" t="str">
        <f t="shared" si="223"/>
        <v>Lulu Belle</v>
      </c>
      <c r="N2042" s="61" t="str">
        <f t="shared" si="224"/>
        <v>Lulu Belle</v>
      </c>
    </row>
    <row r="2043" spans="1:14" ht="25.15" customHeight="1" x14ac:dyDescent="0.2">
      <c r="A2043" s="70" t="s">
        <v>1669</v>
      </c>
      <c r="B2043" s="71">
        <v>2009</v>
      </c>
      <c r="C2043" s="68" t="str">
        <f>IF(ISERROR(VLOOKUP(IF(RIGHT($A2043,1)=")",LEFT($A2043,FIND(" (",$A2043)-1),$A2043),[1]ACCS!$B$2:$B$5003, 1, FALSE)), "","1")</f>
        <v>1</v>
      </c>
      <c r="D2043" s="103" t="str">
        <f>IF($B2043="Unknown","",IF($B2043="","",IF(VALUE(LEFT($B2043,4))&lt;Calc!$J$2,"ANTIQUE","")))</f>
        <v/>
      </c>
      <c r="E2043" s="72" t="s">
        <v>21</v>
      </c>
      <c r="F2043" s="121"/>
      <c r="G2043" s="121"/>
      <c r="H2043" s="62" t="str">
        <f t="shared" si="218"/>
        <v>Japonica</v>
      </c>
      <c r="I2043" s="18">
        <f t="shared" si="219"/>
        <v>0</v>
      </c>
      <c r="J2043" s="18">
        <f t="shared" si="220"/>
        <v>0</v>
      </c>
      <c r="K2043" s="18">
        <f t="shared" si="221"/>
        <v>0</v>
      </c>
      <c r="L2043" s="57" t="str">
        <f t="shared" si="222"/>
        <v>Lundy's Legacy</v>
      </c>
      <c r="M2043" s="57" t="str">
        <f t="shared" si="223"/>
        <v>Lundy's Legacy</v>
      </c>
      <c r="N2043" s="61" t="str">
        <f t="shared" si="224"/>
        <v>Lundy's Legacy</v>
      </c>
    </row>
    <row r="2044" spans="1:14" ht="25.15" customHeight="1" x14ac:dyDescent="0.2">
      <c r="A2044" s="70" t="s">
        <v>1670</v>
      </c>
      <c r="B2044" s="71">
        <v>1935</v>
      </c>
      <c r="C2044" s="68" t="str">
        <f>IF(ISERROR(VLOOKUP(IF(RIGHT($A2044,1)=")",LEFT($A2044,FIND(" (",$A2044)-1),$A2044),[1]ACCS!$B$2:$B$5003, 1, FALSE)), "","1")</f>
        <v>1</v>
      </c>
      <c r="D2044" s="103" t="str">
        <f>IF($B2044="Unknown","",IF($B2044="","",IF(VALUE(LEFT($B2044,4))&lt;Calc!$J$2,"ANTIQUE","")))</f>
        <v/>
      </c>
      <c r="E2044" s="72" t="s">
        <v>24</v>
      </c>
      <c r="F2044" s="121"/>
      <c r="G2044" s="121"/>
      <c r="H2044" s="62" t="str">
        <f t="shared" si="218"/>
        <v>Japonica</v>
      </c>
      <c r="I2044" s="18">
        <f t="shared" si="219"/>
        <v>0</v>
      </c>
      <c r="J2044" s="18">
        <f t="shared" si="220"/>
        <v>0</v>
      </c>
      <c r="K2044" s="18">
        <f t="shared" si="221"/>
        <v>0</v>
      </c>
      <c r="L2044" s="57" t="str">
        <f t="shared" si="222"/>
        <v>Lurie's Favorite</v>
      </c>
      <c r="M2044" s="57" t="str">
        <f t="shared" si="223"/>
        <v>Lurie's Favorite</v>
      </c>
      <c r="N2044" s="61" t="str">
        <f t="shared" si="224"/>
        <v>Lurie's Favorite</v>
      </c>
    </row>
    <row r="2045" spans="1:14" ht="25.15" customHeight="1" x14ac:dyDescent="0.2">
      <c r="A2045" s="70" t="s">
        <v>1671</v>
      </c>
      <c r="B2045" s="71">
        <v>1961</v>
      </c>
      <c r="C2045" s="68" t="str">
        <f>IF(ISERROR(VLOOKUP(IF(RIGHT($A2045,1)=")",LEFT($A2045,FIND(" (",$A2045)-1),$A2045),[1]ACCS!$B$2:$B$5003, 1, FALSE)), "","1")</f>
        <v>1</v>
      </c>
      <c r="D2045" s="103" t="str">
        <f>IF($B2045="Unknown","",IF($B2045="","",IF(VALUE(LEFT($B2045,4))&lt;Calc!$J$2,"ANTIQUE","")))</f>
        <v/>
      </c>
      <c r="E2045" s="72" t="s">
        <v>37</v>
      </c>
      <c r="F2045" s="121"/>
      <c r="G2045" s="121"/>
      <c r="H2045" s="62" t="str">
        <f t="shared" ref="H2045:H2108" si="225">IF($A2045="","",IF($I2045=0,"Japonica",IF($I2045=1,"Reticulata",IF($I2045=2,"NRH",IF($I2045=3,"Sasanqua",IF($I2045=4,"Hiemalis",IF($I2045=5,"Vernalis",IF($I2045=6,"Japonica [Higo]","Specie"))))))))</f>
        <v>Japonica</v>
      </c>
      <c r="I2045" s="18">
        <f t="shared" ref="I2045:I2108" si="226">IF(NOT(ISERROR(SEARCH("(R)",$A2045))),1,IF(NOT(ISERROR(SEARCH("(H)",$A2045))),2,IF(NOT(ISERROR(SEARCH("(Sasanqua)",$A2045))),3,IF(NOT(ISERROR(SEARCH("(Hiemalis)",$A2045))),4,IF(NOT(ISERROR(SEARCH("(Vernalis)",$A2045))),5,IF(NOT(ISERROR(SEARCH("(Higo)",$A2045))),6,))))))+$J2045+K2045</f>
        <v>0</v>
      </c>
      <c r="J2045" s="18">
        <f t="shared" ref="J2045:J2108" si="227">IF(NOT(ISERROR(SEARCH("(Rusticana)",$A2045))),7,IF(NOT(ISERROR(SEARCH("(Wabisuke)",$A2045))),8,IF(NOT(ISERROR(SEARCH("(Edithae)",$A2045))),9,IF(NOT(ISERROR(SEARCH("(Oleifera)",$A2045))),10,IF(NOT(ISERROR(SEARCH("(Saluenensis)",$A2045))),11,0)))))</f>
        <v>0</v>
      </c>
      <c r="K2045" s="18">
        <f t="shared" ref="K2045:K2108" si="228">IF(NOT(ISERROR(SEARCH("(Pitardii)",$A2045))),12,IF(NOT(ISERROR(SEARCH("(Specie)",$A2045))),13,0))</f>
        <v>0</v>
      </c>
      <c r="L2045" s="57" t="str">
        <f t="shared" ref="L2045:L2108" si="229">SUBSTITUTE(SUBSTITUTE(SUBSTITUTE(SUBSTITUTE(SUBSTITUTE(SUBSTITUTE(SUBSTITUTE(SUBSTITUTE(A2045," (A)","")," (R)","")," (H)","")," (Sasanqua)","")," (Hiemalis)","")," (Vernalis)","")," (Rusticana)",""),"(Wabisuke)","")</f>
        <v>Luscious Lady</v>
      </c>
      <c r="M2045" s="57" t="str">
        <f t="shared" ref="M2045:M2108" si="230">SUBSTITUTE(SUBSTITUTE(SUBSTITUTE(SUBSTITUTE(SUBSTITUTE($L2045," (Edithae)","")," (Oleifera)","")," (Saluenensis)","")," (Specie)","")," (Pitardii)","")</f>
        <v>Luscious Lady</v>
      </c>
      <c r="N2045" s="61" t="str">
        <f t="shared" si="224"/>
        <v>Luscious Lady</v>
      </c>
    </row>
    <row r="2046" spans="1:14" ht="25.15" customHeight="1" x14ac:dyDescent="0.2">
      <c r="A2046" s="99" t="s">
        <v>3555</v>
      </c>
      <c r="B2046" s="100">
        <v>2023</v>
      </c>
      <c r="C2046" s="68" t="str">
        <f>IF(ISERROR(VLOOKUP(IF(RIGHT($A2046,1)=")",LEFT($A2046,FIND(" (",$A2046)-1),$A2046),[1]ACCS!$B$2:$B$5003, 1, FALSE)), "","1")</f>
        <v>1</v>
      </c>
      <c r="D2046" s="115"/>
      <c r="E2046" s="53" t="s">
        <v>21</v>
      </c>
      <c r="F2046" s="121"/>
      <c r="G2046" s="121"/>
      <c r="H2046" s="62" t="str">
        <f t="shared" si="225"/>
        <v>Japonica</v>
      </c>
      <c r="I2046" s="18">
        <f t="shared" si="226"/>
        <v>0</v>
      </c>
      <c r="J2046" s="18">
        <f t="shared" si="227"/>
        <v>0</v>
      </c>
      <c r="K2046" s="18">
        <f t="shared" si="228"/>
        <v>0</v>
      </c>
      <c r="L2046" s="57" t="str">
        <f t="shared" si="229"/>
        <v>Lyndall</v>
      </c>
      <c r="M2046" s="57" t="str">
        <f t="shared" si="230"/>
        <v>Lyndall</v>
      </c>
      <c r="N2046" s="61" t="str">
        <f t="shared" si="224"/>
        <v>Lyndall</v>
      </c>
    </row>
    <row r="2047" spans="1:14" ht="25.15" customHeight="1" x14ac:dyDescent="0.2">
      <c r="A2047" s="70" t="s">
        <v>1672</v>
      </c>
      <c r="B2047" s="71">
        <v>2012</v>
      </c>
      <c r="C2047" s="68" t="str">
        <f>IF(ISERROR(VLOOKUP(IF(RIGHT($A2047,1)=")",LEFT($A2047,FIND(" (",$A2047)-1),$A2047),[1]ACCS!$B$2:$B$5003, 1, FALSE)), "","1")</f>
        <v>1</v>
      </c>
      <c r="D2047" s="103" t="str">
        <f>IF($B2047="Unknown","",IF($B2047="","",IF(VALUE(LEFT($B2047,4))&lt;Calc!$J$2,"ANTIQUE","")))</f>
        <v/>
      </c>
      <c r="E2047" s="72" t="s">
        <v>24</v>
      </c>
      <c r="F2047" s="121"/>
      <c r="G2047" s="121" t="s">
        <v>26</v>
      </c>
      <c r="H2047" s="62" t="str">
        <f t="shared" si="225"/>
        <v>Japonica</v>
      </c>
      <c r="I2047" s="18">
        <f t="shared" si="226"/>
        <v>0</v>
      </c>
      <c r="J2047" s="18">
        <f t="shared" si="227"/>
        <v>0</v>
      </c>
      <c r="K2047" s="18">
        <f t="shared" si="228"/>
        <v>0</v>
      </c>
      <c r="L2047" s="57" t="str">
        <f t="shared" si="229"/>
        <v>Lynn Hairston</v>
      </c>
      <c r="M2047" s="57" t="str">
        <f t="shared" si="230"/>
        <v>Lynn Hairston</v>
      </c>
      <c r="N2047" s="61" t="str">
        <f t="shared" si="224"/>
        <v>Lynn Hairston</v>
      </c>
    </row>
    <row r="2048" spans="1:14" ht="25.15" customHeight="1" x14ac:dyDescent="0.2">
      <c r="A2048" s="70" t="s">
        <v>1673</v>
      </c>
      <c r="B2048" s="71">
        <v>2005</v>
      </c>
      <c r="C2048" s="68" t="str">
        <f>IF(ISERROR(VLOOKUP(IF(RIGHT($A2048,1)=")",LEFT($A2048,FIND(" (",$A2048)-1),$A2048),[1]ACCS!$B$2:$B$5003, 1, FALSE)), "","1")</f>
        <v>1</v>
      </c>
      <c r="D2048" s="103" t="str">
        <f>IF($B2048="Unknown","",IF($B2048="","",IF(VALUE(LEFT($B2048,4))&lt;Calc!$J$2,"ANTIQUE","")))</f>
        <v/>
      </c>
      <c r="E2048" s="72" t="s">
        <v>35</v>
      </c>
      <c r="F2048" s="121"/>
      <c r="G2048" s="121" t="s">
        <v>26</v>
      </c>
      <c r="H2048" s="62" t="str">
        <f t="shared" si="225"/>
        <v>Japonica</v>
      </c>
      <c r="I2048" s="18">
        <f t="shared" si="226"/>
        <v>0</v>
      </c>
      <c r="J2048" s="18">
        <f t="shared" si="227"/>
        <v>0</v>
      </c>
      <c r="K2048" s="18">
        <f t="shared" si="228"/>
        <v>0</v>
      </c>
      <c r="L2048" s="57" t="str">
        <f t="shared" si="229"/>
        <v>M. L. Spencer</v>
      </c>
      <c r="M2048" s="57" t="str">
        <f t="shared" si="230"/>
        <v>M. L. Spencer</v>
      </c>
      <c r="N2048" s="61" t="str">
        <f t="shared" si="224"/>
        <v>M. L. Spencer</v>
      </c>
    </row>
    <row r="2049" spans="1:14" ht="25.15" customHeight="1" x14ac:dyDescent="0.2">
      <c r="A2049" s="70" t="s">
        <v>1674</v>
      </c>
      <c r="B2049" s="71">
        <v>1968</v>
      </c>
      <c r="C2049" s="68" t="str">
        <f>IF(ISERROR(VLOOKUP(IF(RIGHT($A2049,1)=")",LEFT($A2049,FIND(" (",$A2049)-1),$A2049),[1]ACCS!$B$2:$B$5003, 1, FALSE)), "","1")</f>
        <v>1</v>
      </c>
      <c r="D2049" s="103" t="str">
        <f>IF($B2049="Unknown","",IF($B2049="","",IF(VALUE(LEFT($B2049,4))&lt;Calc!$J$2,"ANTIQUE","")))</f>
        <v/>
      </c>
      <c r="E2049" s="72" t="s">
        <v>37</v>
      </c>
      <c r="F2049" s="121"/>
      <c r="G2049" s="121"/>
      <c r="H2049" s="62" t="str">
        <f t="shared" si="225"/>
        <v>Japonica</v>
      </c>
      <c r="I2049" s="18">
        <f t="shared" si="226"/>
        <v>0</v>
      </c>
      <c r="J2049" s="18">
        <f t="shared" si="227"/>
        <v>0</v>
      </c>
      <c r="K2049" s="18">
        <f t="shared" si="228"/>
        <v>0</v>
      </c>
      <c r="L2049" s="57" t="str">
        <f t="shared" si="229"/>
        <v>Mabel Bryan</v>
      </c>
      <c r="M2049" s="57" t="str">
        <f t="shared" si="230"/>
        <v>Mabel Bryan</v>
      </c>
      <c r="N2049" s="61" t="str">
        <f t="shared" si="224"/>
        <v>Mabel Bryan</v>
      </c>
    </row>
    <row r="2050" spans="1:14" ht="25.15" customHeight="1" x14ac:dyDescent="0.2">
      <c r="A2050" s="70" t="s">
        <v>2940</v>
      </c>
      <c r="B2050" s="71">
        <v>1995</v>
      </c>
      <c r="C2050" s="68" t="str">
        <f>IF(ISERROR(VLOOKUP(IF(RIGHT($A2050,1)=")",LEFT($A2050,FIND(" (",$A2050)-1),$A2050),[1]ACCS!$B$2:$B$5003, 1, FALSE)), "","1")</f>
        <v>1</v>
      </c>
      <c r="D2050" s="103" t="str">
        <f>IF($B2050="Unknown","",IF($B2050="","",IF(VALUE(LEFT($B2050,4))&lt;Calc!$J$2,"ANTIQUE","")))</f>
        <v/>
      </c>
      <c r="E2050" s="72" t="s">
        <v>37</v>
      </c>
      <c r="F2050" s="121"/>
      <c r="G2050" s="121"/>
      <c r="H2050" s="62" t="str">
        <f t="shared" si="225"/>
        <v>Japonica</v>
      </c>
      <c r="I2050" s="18">
        <f t="shared" si="226"/>
        <v>0</v>
      </c>
      <c r="J2050" s="18">
        <f t="shared" si="227"/>
        <v>0</v>
      </c>
      <c r="K2050" s="18">
        <f t="shared" si="228"/>
        <v>0</v>
      </c>
      <c r="L2050" s="57" t="str">
        <f t="shared" si="229"/>
        <v>Mabel Bryan Strawberry</v>
      </c>
      <c r="M2050" s="57" t="str">
        <f t="shared" si="230"/>
        <v>Mabel Bryan Strawberry</v>
      </c>
      <c r="N2050" s="61" t="str">
        <f t="shared" si="224"/>
        <v>Mabel Bryan Strawberry</v>
      </c>
    </row>
    <row r="2051" spans="1:14" ht="25.15" customHeight="1" x14ac:dyDescent="0.2">
      <c r="A2051" s="70" t="s">
        <v>1675</v>
      </c>
      <c r="B2051" s="71">
        <v>2007</v>
      </c>
      <c r="C2051" s="68" t="str">
        <f>IF(ISERROR(VLOOKUP(IF(RIGHT($A2051,1)=")",LEFT($A2051,FIND(" (",$A2051)-1),$A2051),[1]ACCS!$B$2:$B$5003, 1, FALSE)), "","1")</f>
        <v>1</v>
      </c>
      <c r="D2051" s="103" t="str">
        <f>IF($B2051="Unknown","",IF($B2051="","",IF(VALUE(LEFT($B2051,4))&lt;Calc!$J$2,"ANTIQUE","")))</f>
        <v/>
      </c>
      <c r="E2051" s="72" t="s">
        <v>29</v>
      </c>
      <c r="F2051" s="121"/>
      <c r="G2051" s="121"/>
      <c r="H2051" s="62" t="str">
        <f t="shared" si="225"/>
        <v>Reticulata</v>
      </c>
      <c r="I2051" s="18">
        <f t="shared" si="226"/>
        <v>1</v>
      </c>
      <c r="J2051" s="18">
        <f t="shared" si="227"/>
        <v>0</v>
      </c>
      <c r="K2051" s="18">
        <f t="shared" si="228"/>
        <v>0</v>
      </c>
      <c r="L2051" s="57" t="str">
        <f t="shared" si="229"/>
        <v>Mackenzie Green</v>
      </c>
      <c r="M2051" s="57" t="str">
        <f t="shared" si="230"/>
        <v>Mackenzie Green</v>
      </c>
      <c r="N2051" s="61" t="str">
        <f t="shared" si="224"/>
        <v>Mackenzie Green</v>
      </c>
    </row>
    <row r="2052" spans="1:14" ht="25.15" customHeight="1" x14ac:dyDescent="0.2">
      <c r="A2052" s="70" t="s">
        <v>3396</v>
      </c>
      <c r="B2052" s="71">
        <v>1879</v>
      </c>
      <c r="C2052" s="68" t="str">
        <f>IF(ISERROR(VLOOKUP(IF(RIGHT($A2052,1)=")",LEFT($A2052,FIND(" (",$A2052)-1),$A2052),[1]ACCS!$B$2:$B$5003, 1, FALSE)), "","1")</f>
        <v>1</v>
      </c>
      <c r="D2052" s="103" t="str">
        <f>IF($B2052="Unknown","",IF($B2052="","",IF(VALUE(LEFT($B2052,4))&lt;Calc!$J$2,"ANTIQUE","")))</f>
        <v>ANTIQUE</v>
      </c>
      <c r="E2052" s="72" t="s">
        <v>24</v>
      </c>
      <c r="F2052" s="121"/>
      <c r="G2052" s="121" t="s">
        <v>26</v>
      </c>
      <c r="H2052" s="62" t="str">
        <f t="shared" si="225"/>
        <v>Japonica</v>
      </c>
      <c r="I2052" s="18">
        <f t="shared" si="226"/>
        <v>0</v>
      </c>
      <c r="J2052" s="18">
        <f t="shared" si="227"/>
        <v>0</v>
      </c>
      <c r="K2052" s="18">
        <f t="shared" si="228"/>
        <v>0</v>
      </c>
      <c r="L2052" s="57" t="str">
        <f t="shared" si="229"/>
        <v>Madame Haas</v>
      </c>
      <c r="M2052" s="57" t="str">
        <f t="shared" si="230"/>
        <v>Madame Haas</v>
      </c>
      <c r="N2052" s="61" t="str">
        <f t="shared" si="224"/>
        <v>Madame Haas</v>
      </c>
    </row>
    <row r="2053" spans="1:14" ht="25.15" customHeight="1" x14ac:dyDescent="0.2">
      <c r="A2053" s="70" t="s">
        <v>3397</v>
      </c>
      <c r="B2053" s="71">
        <v>1850</v>
      </c>
      <c r="C2053" s="68" t="str">
        <f>IF(ISERROR(VLOOKUP(IF(RIGHT($A2053,1)=")",LEFT($A2053,FIND(" (",$A2053)-1),$A2053),[1]ACCS!$B$2:$B$5003, 1, FALSE)), "","1")</f>
        <v>1</v>
      </c>
      <c r="D2053" s="103" t="str">
        <f>IF($B2053="Unknown","",IF($B2053="","",IF(VALUE(LEFT($B2053,4))&lt;Calc!$J$2,"ANTIQUE","")))</f>
        <v>ANTIQUE</v>
      </c>
      <c r="E2053" s="72" t="s">
        <v>24</v>
      </c>
      <c r="F2053" s="121"/>
      <c r="G2053" s="121"/>
      <c r="H2053" s="62" t="str">
        <f t="shared" si="225"/>
        <v>Japonica</v>
      </c>
      <c r="I2053" s="18">
        <f t="shared" si="226"/>
        <v>0</v>
      </c>
      <c r="J2053" s="18">
        <f t="shared" si="227"/>
        <v>0</v>
      </c>
      <c r="K2053" s="18">
        <f t="shared" si="228"/>
        <v>0</v>
      </c>
      <c r="L2053" s="57" t="str">
        <f t="shared" si="229"/>
        <v>Madame Picouline (Akaroa Rouge)</v>
      </c>
      <c r="M2053" s="57" t="str">
        <f t="shared" si="230"/>
        <v>Madame Picouline (Akaroa Rouge)</v>
      </c>
      <c r="N2053" s="61" t="str">
        <f t="shared" si="224"/>
        <v>Madame Picouline</v>
      </c>
    </row>
    <row r="2054" spans="1:14" ht="25.15" customHeight="1" x14ac:dyDescent="0.2">
      <c r="A2054" s="70" t="s">
        <v>1676</v>
      </c>
      <c r="B2054" s="71">
        <v>1938</v>
      </c>
      <c r="C2054" s="68" t="str">
        <f>IF(ISERROR(VLOOKUP(IF(RIGHT($A2054,1)=")",LEFT($A2054,FIND(" (",$A2054)-1),$A2054),[1]ACCS!$B$2:$B$5003, 1, FALSE)), "","1")</f>
        <v>1</v>
      </c>
      <c r="D2054" s="103" t="str">
        <f>IF($B2054="Unknown","",IF($B2054="","",IF(VALUE(LEFT($B2054,4))&lt;Calc!$J$2,"ANTIQUE","")))</f>
        <v/>
      </c>
      <c r="E2054" s="72" t="s">
        <v>24</v>
      </c>
      <c r="F2054" s="121" t="s">
        <v>5</v>
      </c>
      <c r="G2054" s="121"/>
      <c r="H2054" s="62" t="str">
        <f t="shared" si="225"/>
        <v>Japonica</v>
      </c>
      <c r="I2054" s="18">
        <f t="shared" si="226"/>
        <v>0</v>
      </c>
      <c r="J2054" s="18">
        <f t="shared" si="227"/>
        <v>0</v>
      </c>
      <c r="K2054" s="18">
        <f t="shared" si="228"/>
        <v>0</v>
      </c>
      <c r="L2054" s="57" t="str">
        <f t="shared" si="229"/>
        <v>Madge Miller (Chandleri Alba, White Chandleri)</v>
      </c>
      <c r="M2054" s="57" t="str">
        <f t="shared" si="230"/>
        <v>Madge Miller (Chandleri Alba, White Chandleri)</v>
      </c>
      <c r="N2054" s="61" t="str">
        <f t="shared" si="224"/>
        <v>Madge Miller</v>
      </c>
    </row>
    <row r="2055" spans="1:14" ht="25.15" customHeight="1" x14ac:dyDescent="0.2">
      <c r="A2055" s="70" t="s">
        <v>1677</v>
      </c>
      <c r="B2055" s="71">
        <v>1995</v>
      </c>
      <c r="C2055" s="68" t="str">
        <f>IF(ISERROR(VLOOKUP(IF(RIGHT($A2055,1)=")",LEFT($A2055,FIND(" (",$A2055)-1),$A2055),[1]ACCS!$B$2:$B$5003, 1, FALSE)), "","1")</f>
        <v>1</v>
      </c>
      <c r="D2055" s="103" t="str">
        <f>IF($B2055="Unknown","",IF($B2055="","",IF(VALUE(LEFT($B2055,4))&lt;Calc!$J$2,"ANTIQUE","")))</f>
        <v/>
      </c>
      <c r="E2055" s="72" t="s">
        <v>37</v>
      </c>
      <c r="F2055" s="121"/>
      <c r="G2055" s="121"/>
      <c r="H2055" s="62" t="str">
        <f t="shared" si="225"/>
        <v>Japonica</v>
      </c>
      <c r="I2055" s="18">
        <f t="shared" si="226"/>
        <v>0</v>
      </c>
      <c r="J2055" s="18">
        <f t="shared" si="227"/>
        <v>0</v>
      </c>
      <c r="K2055" s="18">
        <f t="shared" si="228"/>
        <v>0</v>
      </c>
      <c r="L2055" s="57" t="str">
        <f t="shared" si="229"/>
        <v>Madge Rouse</v>
      </c>
      <c r="M2055" s="57" t="str">
        <f t="shared" si="230"/>
        <v>Madge Rouse</v>
      </c>
      <c r="N2055" s="61" t="str">
        <f t="shared" si="224"/>
        <v>Madge Rouse</v>
      </c>
    </row>
    <row r="2056" spans="1:14" ht="25.15" customHeight="1" x14ac:dyDescent="0.2">
      <c r="A2056" s="70" t="s">
        <v>1678</v>
      </c>
      <c r="B2056" s="71">
        <v>1985</v>
      </c>
      <c r="C2056" s="68" t="str">
        <f>IF(ISERROR(VLOOKUP(IF(RIGHT($A2056,1)=")",LEFT($A2056,FIND(" (",$A2056)-1),$A2056),[1]ACCS!$B$2:$B$5003, 1, FALSE)), "","1")</f>
        <v>1</v>
      </c>
      <c r="D2056" s="103" t="str">
        <f>IF($B2056="Unknown","",IF($B2056="","",IF(VALUE(LEFT($B2056,4))&lt;Calc!$J$2,"ANTIQUE","")))</f>
        <v/>
      </c>
      <c r="E2056" s="72" t="s">
        <v>30</v>
      </c>
      <c r="F2056" s="121"/>
      <c r="G2056" s="121"/>
      <c r="H2056" s="62" t="str">
        <f t="shared" si="225"/>
        <v>Reticulata</v>
      </c>
      <c r="I2056" s="18">
        <f t="shared" si="226"/>
        <v>1</v>
      </c>
      <c r="J2056" s="18">
        <f t="shared" si="227"/>
        <v>0</v>
      </c>
      <c r="K2056" s="18">
        <f t="shared" si="228"/>
        <v>0</v>
      </c>
      <c r="L2056" s="57" t="str">
        <f t="shared" si="229"/>
        <v>Maggie Bush</v>
      </c>
      <c r="M2056" s="57" t="str">
        <f t="shared" si="230"/>
        <v>Maggie Bush</v>
      </c>
      <c r="N2056" s="61" t="str">
        <f t="shared" si="224"/>
        <v>Maggie Bush</v>
      </c>
    </row>
    <row r="2057" spans="1:14" ht="25.15" customHeight="1" x14ac:dyDescent="0.2">
      <c r="A2057" s="70" t="s">
        <v>1679</v>
      </c>
      <c r="B2057" s="71">
        <v>1965</v>
      </c>
      <c r="C2057" s="68" t="str">
        <f>IF(ISERROR(VLOOKUP(IF(RIGHT($A2057,1)=")",LEFT($A2057,FIND(" (",$A2057)-1),$A2057),[1]ACCS!$B$2:$B$5003, 1, FALSE)), "","1")</f>
        <v>1</v>
      </c>
      <c r="D2057" s="103" t="str">
        <f>IF($B2057="Unknown","",IF($B2057="","",IF(VALUE(LEFT($B2057,4))&lt;Calc!$J$2,"ANTIQUE","")))</f>
        <v/>
      </c>
      <c r="E2057" s="72" t="s">
        <v>24</v>
      </c>
      <c r="F2057" s="121"/>
      <c r="G2057" s="121"/>
      <c r="H2057" s="62" t="str">
        <f t="shared" si="225"/>
        <v>Japonica</v>
      </c>
      <c r="I2057" s="18">
        <f t="shared" si="226"/>
        <v>0</v>
      </c>
      <c r="J2057" s="18">
        <f t="shared" si="227"/>
        <v>0</v>
      </c>
      <c r="K2057" s="18">
        <f t="shared" si="228"/>
        <v>0</v>
      </c>
      <c r="L2057" s="57" t="str">
        <f t="shared" si="229"/>
        <v>Magic City</v>
      </c>
      <c r="M2057" s="57" t="str">
        <f t="shared" si="230"/>
        <v>Magic City</v>
      </c>
      <c r="N2057" s="61" t="str">
        <f t="shared" si="224"/>
        <v>Magic City</v>
      </c>
    </row>
    <row r="2058" spans="1:14" ht="25.15" customHeight="1" x14ac:dyDescent="0.2">
      <c r="A2058" s="70" t="s">
        <v>1680</v>
      </c>
      <c r="B2058" s="71">
        <v>2013</v>
      </c>
      <c r="C2058" s="68" t="str">
        <f>IF(ISERROR(VLOOKUP(IF(RIGHT($A2058,1)=")",LEFT($A2058,FIND(" (",$A2058)-1),$A2058),[1]ACCS!$B$2:$B$5003, 1, FALSE)), "","1")</f>
        <v>1</v>
      </c>
      <c r="D2058" s="103" t="str">
        <f>IF($B2058="Unknown","",IF($B2058="","",IF(VALUE(LEFT($B2058,4))&lt;Calc!$J$2,"ANTIQUE","")))</f>
        <v/>
      </c>
      <c r="E2058" s="72" t="s">
        <v>37</v>
      </c>
      <c r="F2058" s="121"/>
      <c r="G2058" s="121"/>
      <c r="H2058" s="62" t="str">
        <f t="shared" si="225"/>
        <v>Japonica</v>
      </c>
      <c r="I2058" s="18">
        <f t="shared" si="226"/>
        <v>0</v>
      </c>
      <c r="J2058" s="18">
        <f t="shared" si="227"/>
        <v>0</v>
      </c>
      <c r="K2058" s="18">
        <f t="shared" si="228"/>
        <v>0</v>
      </c>
      <c r="L2058" s="57" t="str">
        <f t="shared" si="229"/>
        <v>Magic Touch</v>
      </c>
      <c r="M2058" s="57" t="str">
        <f t="shared" si="230"/>
        <v>Magic Touch</v>
      </c>
      <c r="N2058" s="61" t="str">
        <f t="shared" si="224"/>
        <v>Magic Touch</v>
      </c>
    </row>
    <row r="2059" spans="1:14" ht="25.15" customHeight="1" x14ac:dyDescent="0.2">
      <c r="A2059" s="70" t="s">
        <v>3398</v>
      </c>
      <c r="B2059" s="71">
        <v>1840</v>
      </c>
      <c r="C2059" s="68" t="str">
        <f>IF(ISERROR(VLOOKUP(IF(RIGHT($A2059,1)=")",LEFT($A2059,FIND(" (",$A2059)-1),$A2059),[1]ACCS!$B$2:$B$5003, 1, FALSE)), "","1")</f>
        <v/>
      </c>
      <c r="D2059" s="103" t="str">
        <f>IF($B2059="Unknown","",IF($B2059="","",IF(VALUE(LEFT($B2059,4))&lt;Calc!$J$2,"ANTIQUE","")))</f>
        <v>ANTIQUE</v>
      </c>
      <c r="E2059" s="72" t="s">
        <v>30</v>
      </c>
      <c r="F2059" s="121"/>
      <c r="G2059" s="121"/>
      <c r="H2059" s="62" t="str">
        <f t="shared" si="225"/>
        <v>Japonica</v>
      </c>
      <c r="I2059" s="18">
        <f t="shared" si="226"/>
        <v>0</v>
      </c>
      <c r="J2059" s="18">
        <f t="shared" si="227"/>
        <v>0</v>
      </c>
      <c r="K2059" s="18">
        <f t="shared" si="228"/>
        <v>0</v>
      </c>
      <c r="L2059" s="57" t="str">
        <f t="shared" si="229"/>
        <v>Magnolia King (See Gigantea)</v>
      </c>
      <c r="M2059" s="57" t="str">
        <f t="shared" si="230"/>
        <v>Magnolia King (See Gigantea)</v>
      </c>
      <c r="N2059" s="61" t="str">
        <f t="shared" si="224"/>
        <v>Magnolia King (See Gigantea)</v>
      </c>
    </row>
    <row r="2060" spans="1:14" ht="25.15" customHeight="1" x14ac:dyDescent="0.2">
      <c r="A2060" s="70" t="s">
        <v>1681</v>
      </c>
      <c r="B2060" s="71">
        <v>2006</v>
      </c>
      <c r="C2060" s="68" t="str">
        <f>IF(ISERROR(VLOOKUP(IF(RIGHT($A2060,1)=")",LEFT($A2060,FIND(" (",$A2060)-1),$A2060),[1]ACCS!$B$2:$B$5003, 1, FALSE)), "","1")</f>
        <v>1</v>
      </c>
      <c r="D2060" s="103" t="str">
        <f>IF($B2060="Unknown","",IF($B2060="","",IF(VALUE(LEFT($B2060,4))&lt;Calc!$J$2,"ANTIQUE","")))</f>
        <v/>
      </c>
      <c r="E2060" s="72" t="s">
        <v>47</v>
      </c>
      <c r="F2060" s="121"/>
      <c r="G2060" s="121"/>
      <c r="H2060" s="62" t="str">
        <f t="shared" si="225"/>
        <v>Japonica</v>
      </c>
      <c r="I2060" s="18">
        <f t="shared" si="226"/>
        <v>0</v>
      </c>
      <c r="J2060" s="18">
        <f t="shared" si="227"/>
        <v>0</v>
      </c>
      <c r="K2060" s="18">
        <f t="shared" si="228"/>
        <v>0</v>
      </c>
      <c r="L2060" s="57" t="str">
        <f t="shared" si="229"/>
        <v>Magnolia Pixie</v>
      </c>
      <c r="M2060" s="57" t="str">
        <f t="shared" si="230"/>
        <v>Magnolia Pixie</v>
      </c>
      <c r="N2060" s="61" t="str">
        <f t="shared" si="224"/>
        <v>Magnolia Pixie</v>
      </c>
    </row>
    <row r="2061" spans="1:14" ht="25.15" customHeight="1" x14ac:dyDescent="0.2">
      <c r="A2061" s="70" t="s">
        <v>1682</v>
      </c>
      <c r="B2061" s="71">
        <v>1900</v>
      </c>
      <c r="C2061" s="68" t="str">
        <f>IF(ISERROR(VLOOKUP(IF(RIGHT($A2061,1)=")",LEFT($A2061,FIND(" (",$A2061)-1),$A2061),[1]ACCS!$B$2:$B$5003, 1, FALSE)), "","1")</f>
        <v>1</v>
      </c>
      <c r="D2061" s="103" t="str">
        <f>IF($B2061="Unknown","",IF($B2061="","",IF(VALUE(LEFT($B2061,4))&lt;Calc!$J$2,"ANTIQUE","")))</f>
        <v/>
      </c>
      <c r="E2061" s="72" t="s">
        <v>37</v>
      </c>
      <c r="F2061" s="121"/>
      <c r="G2061" s="121"/>
      <c r="H2061" s="62" t="str">
        <f t="shared" si="225"/>
        <v>Japonica</v>
      </c>
      <c r="I2061" s="18">
        <f t="shared" si="226"/>
        <v>0</v>
      </c>
      <c r="J2061" s="18">
        <f t="shared" si="227"/>
        <v>0</v>
      </c>
      <c r="K2061" s="18">
        <f t="shared" si="228"/>
        <v>0</v>
      </c>
      <c r="L2061" s="57" t="str">
        <f t="shared" si="229"/>
        <v>Magnolia Queen (Priscilla Brooks)</v>
      </c>
      <c r="M2061" s="57" t="str">
        <f t="shared" si="230"/>
        <v>Magnolia Queen (Priscilla Brooks)</v>
      </c>
      <c r="N2061" s="61" t="str">
        <f t="shared" si="224"/>
        <v>Magnolia Queen</v>
      </c>
    </row>
    <row r="2062" spans="1:14" ht="25.15" customHeight="1" x14ac:dyDescent="0.2">
      <c r="A2062" s="70" t="s">
        <v>3399</v>
      </c>
      <c r="B2062" s="71">
        <v>1886</v>
      </c>
      <c r="C2062" s="68" t="str">
        <f>IF(ISERROR(VLOOKUP(IF(RIGHT($A2062,1)=")",LEFT($A2062,FIND(" (",$A2062)-1),$A2062),[1]ACCS!$B$2:$B$5003, 1, FALSE)), "","1")</f>
        <v>1</v>
      </c>
      <c r="D2062" s="103" t="str">
        <f>IF($B2062="Unknown","",IF($B2062="","",IF(VALUE(LEFT($B2062,4))&lt;Calc!$J$2,"ANTIQUE","")))</f>
        <v>ANTIQUE</v>
      </c>
      <c r="E2062" s="72" t="s">
        <v>24</v>
      </c>
      <c r="F2062" s="121"/>
      <c r="G2062" s="121"/>
      <c r="H2062" s="62" t="str">
        <f t="shared" si="225"/>
        <v>Japonica</v>
      </c>
      <c r="I2062" s="18">
        <f t="shared" si="226"/>
        <v>0</v>
      </c>
      <c r="J2062" s="18">
        <f t="shared" si="227"/>
        <v>0</v>
      </c>
      <c r="K2062" s="18">
        <f t="shared" si="228"/>
        <v>0</v>
      </c>
      <c r="L2062" s="57" t="str">
        <f t="shared" si="229"/>
        <v>Magnoliaeflora (Rose of Dawn, Hagoromo)</v>
      </c>
      <c r="M2062" s="57" t="str">
        <f t="shared" si="230"/>
        <v>Magnoliaeflora (Rose of Dawn, Hagoromo)</v>
      </c>
      <c r="N2062" s="61" t="str">
        <f t="shared" si="224"/>
        <v>Magnoliaeflora</v>
      </c>
    </row>
    <row r="2063" spans="1:14" ht="25.15" customHeight="1" x14ac:dyDescent="0.2">
      <c r="A2063" s="70" t="s">
        <v>1683</v>
      </c>
      <c r="B2063" s="71">
        <v>2007</v>
      </c>
      <c r="C2063" s="68" t="str">
        <f>IF(ISERROR(VLOOKUP(IF(RIGHT($A2063,1)=")",LEFT($A2063,FIND(" (",$A2063)-1),$A2063),[1]ACCS!$B$2:$B$5003, 1, FALSE)), "","1")</f>
        <v>1</v>
      </c>
      <c r="D2063" s="103" t="str">
        <f>IF($B2063="Unknown","",IF($B2063="","",IF(VALUE(LEFT($B2063,4))&lt;Calc!$J$2,"ANTIQUE","")))</f>
        <v/>
      </c>
      <c r="E2063" s="72" t="s">
        <v>21</v>
      </c>
      <c r="F2063" s="121"/>
      <c r="G2063" s="121" t="s">
        <v>26</v>
      </c>
      <c r="H2063" s="62" t="str">
        <f t="shared" si="225"/>
        <v>Japonica</v>
      </c>
      <c r="I2063" s="18">
        <f t="shared" si="226"/>
        <v>0</v>
      </c>
      <c r="J2063" s="18">
        <f t="shared" si="227"/>
        <v>0</v>
      </c>
      <c r="K2063" s="18">
        <f t="shared" si="228"/>
        <v>0</v>
      </c>
      <c r="L2063" s="57" t="str">
        <f t="shared" si="229"/>
        <v>Mahoroba</v>
      </c>
      <c r="M2063" s="57" t="str">
        <f t="shared" si="230"/>
        <v>Mahoroba</v>
      </c>
      <c r="N2063" s="61" t="str">
        <f t="shared" si="224"/>
        <v>Mahoroba</v>
      </c>
    </row>
    <row r="2064" spans="1:14" ht="25.15" customHeight="1" x14ac:dyDescent="0.2">
      <c r="A2064" s="70" t="s">
        <v>3400</v>
      </c>
      <c r="B2064" s="71">
        <v>1896</v>
      </c>
      <c r="C2064" s="68" t="str">
        <f>IF(ISERROR(VLOOKUP(IF(RIGHT($A2064,1)=")",LEFT($A2064,FIND(" (",$A2064)-1),$A2064),[1]ACCS!$B$2:$B$5003, 1, FALSE)), "","1")</f>
        <v/>
      </c>
      <c r="D2064" s="103" t="str">
        <f>IF($B2064="Unknown","",IF($B2064="","",IF(VALUE(LEFT($B2064,4))&lt;Calc!$J$2,"ANTIQUE","")))</f>
        <v>ANTIQUE</v>
      </c>
      <c r="E2064" s="72" t="s">
        <v>24</v>
      </c>
      <c r="F2064" s="121"/>
      <c r="G2064" s="121"/>
      <c r="H2064" s="62" t="str">
        <f t="shared" si="225"/>
        <v>Japonica</v>
      </c>
      <c r="I2064" s="18">
        <f t="shared" si="226"/>
        <v>0</v>
      </c>
      <c r="J2064" s="18">
        <f t="shared" si="227"/>
        <v>0</v>
      </c>
      <c r="K2064" s="18">
        <f t="shared" si="228"/>
        <v>0</v>
      </c>
      <c r="L2064" s="57" t="str">
        <f t="shared" si="229"/>
        <v>Maiden (See Kumasaka)</v>
      </c>
      <c r="M2064" s="57" t="str">
        <f t="shared" si="230"/>
        <v>Maiden (See Kumasaka)</v>
      </c>
      <c r="N2064" s="61" t="str">
        <f t="shared" si="224"/>
        <v>Maiden (See Kumasaka)</v>
      </c>
    </row>
    <row r="2065" spans="1:14" ht="25.15" customHeight="1" x14ac:dyDescent="0.2">
      <c r="A2065" s="70" t="s">
        <v>1684</v>
      </c>
      <c r="B2065" s="71">
        <v>2008</v>
      </c>
      <c r="C2065" s="68" t="str">
        <f>IF(ISERROR(VLOOKUP(IF(RIGHT($A2065,1)=")",LEFT($A2065,FIND(" (",$A2065)-1),$A2065),[1]ACCS!$B$2:$B$5003, 1, FALSE)), "","1")</f>
        <v>1</v>
      </c>
      <c r="D2065" s="103" t="str">
        <f>IF($B2065="Unknown","",IF($B2065="","",IF(VALUE(LEFT($B2065,4))&lt;Calc!$J$2,"ANTIQUE","")))</f>
        <v/>
      </c>
      <c r="E2065" s="72" t="s">
        <v>21</v>
      </c>
      <c r="F2065" s="121"/>
      <c r="G2065" s="121"/>
      <c r="H2065" s="62" t="str">
        <f t="shared" si="225"/>
        <v>Japonica</v>
      </c>
      <c r="I2065" s="18">
        <f t="shared" si="226"/>
        <v>0</v>
      </c>
      <c r="J2065" s="18">
        <f t="shared" si="227"/>
        <v>0</v>
      </c>
      <c r="K2065" s="18">
        <f t="shared" si="228"/>
        <v>0</v>
      </c>
      <c r="L2065" s="57" t="str">
        <f t="shared" si="229"/>
        <v>Maiden of Great Promise</v>
      </c>
      <c r="M2065" s="57" t="str">
        <f t="shared" si="230"/>
        <v>Maiden of Great Promise</v>
      </c>
      <c r="N2065" s="61" t="str">
        <f t="shared" si="224"/>
        <v>Maiden of Great Promise</v>
      </c>
    </row>
    <row r="2066" spans="1:14" ht="25.15" customHeight="1" x14ac:dyDescent="0.2">
      <c r="A2066" s="99" t="s">
        <v>3522</v>
      </c>
      <c r="B2066" s="100" t="s">
        <v>3524</v>
      </c>
      <c r="C2066" s="68" t="str">
        <f>IF(ISERROR(VLOOKUP(IF(RIGHT($A2066,1)=")",LEFT($A2066,FIND(" (",$A2066)-1),$A2066),[1]ACCS!$B$2:$B$5003, 1, FALSE)), "","1")</f>
        <v>1</v>
      </c>
      <c r="D2066" s="115" t="str">
        <f>IF($B2066="Unknown","",IF($B2066="","",IF(VALUE(LEFT($B2066,4))&lt;Calc!$J$2,"ANTIQUE","")))</f>
        <v/>
      </c>
      <c r="E2066" s="53" t="s">
        <v>24</v>
      </c>
      <c r="F2066" s="121"/>
      <c r="G2066" s="121"/>
      <c r="H2066" s="62" t="str">
        <f t="shared" si="225"/>
        <v>Japonica</v>
      </c>
      <c r="I2066" s="18">
        <f t="shared" si="226"/>
        <v>0</v>
      </c>
      <c r="J2066" s="18">
        <f t="shared" si="227"/>
        <v>0</v>
      </c>
      <c r="K2066" s="18">
        <f t="shared" si="228"/>
        <v>0</v>
      </c>
      <c r="L2066" s="57" t="str">
        <f t="shared" si="229"/>
        <v>Maiden's Blush</v>
      </c>
      <c r="M2066" s="57" t="str">
        <f t="shared" si="230"/>
        <v>Maiden's Blush</v>
      </c>
      <c r="N2066" s="61" t="str">
        <f t="shared" si="224"/>
        <v>Maiden's Blush</v>
      </c>
    </row>
    <row r="2067" spans="1:14" ht="25.15" customHeight="1" x14ac:dyDescent="0.2">
      <c r="A2067" s="99" t="s">
        <v>3209</v>
      </c>
      <c r="B2067" s="100"/>
      <c r="C2067" s="68" t="str">
        <f>IF(ISERROR(VLOOKUP(IF(RIGHT($A2067,1)=")",LEFT($A2067,FIND(" (",$A2067)-1),$A2067),[1]ACCS!$B$2:$B$5003, 1, FALSE)), "","1")</f>
        <v/>
      </c>
      <c r="D2067" s="115" t="str">
        <f>IF($B2067="Unknown","",IF($B2067="","",IF(VALUE(LEFT($B2067,4))&lt;Calc!$J$2,"ANTIQUE","")))</f>
        <v/>
      </c>
      <c r="E2067" s="53" t="s">
        <v>24</v>
      </c>
      <c r="F2067" s="121"/>
      <c r="G2067" s="121"/>
      <c r="H2067" s="62" t="str">
        <f t="shared" si="225"/>
        <v>Japonica [Higo]</v>
      </c>
      <c r="I2067" s="18">
        <f t="shared" si="226"/>
        <v>6</v>
      </c>
      <c r="J2067" s="18">
        <f t="shared" si="227"/>
        <v>0</v>
      </c>
      <c r="K2067" s="18">
        <f t="shared" si="228"/>
        <v>0</v>
      </c>
      <c r="L2067" s="57" t="str">
        <f t="shared" si="229"/>
        <v>Maizuru (Higo)</v>
      </c>
      <c r="M2067" s="57" t="str">
        <f t="shared" si="230"/>
        <v>Maizuru (Higo)</v>
      </c>
      <c r="N2067" s="61" t="str">
        <f t="shared" si="224"/>
        <v>Maizuru</v>
      </c>
    </row>
    <row r="2068" spans="1:14" ht="25.15" customHeight="1" x14ac:dyDescent="0.2">
      <c r="A2068" s="70" t="s">
        <v>1685</v>
      </c>
      <c r="B2068" s="71">
        <v>2017</v>
      </c>
      <c r="C2068" s="68" t="str">
        <f>IF(ISERROR(VLOOKUP(IF(RIGHT($A2068,1)=")",LEFT($A2068,FIND(" (",$A2068)-1),$A2068),[1]ACCS!$B$2:$B$5003, 1, FALSE)), "","1")</f>
        <v>1</v>
      </c>
      <c r="D2068" s="103" t="str">
        <f>IF($B2068="Unknown","",IF($B2068="","",IF(VALUE(LEFT($B2068,4))&lt;Calc!$J$2,"ANTIQUE","")))</f>
        <v/>
      </c>
      <c r="E2068" s="72" t="s">
        <v>24</v>
      </c>
      <c r="F2068" s="121"/>
      <c r="G2068" s="121"/>
      <c r="H2068" s="62" t="str">
        <f t="shared" si="225"/>
        <v>Japonica</v>
      </c>
      <c r="I2068" s="18">
        <f t="shared" si="226"/>
        <v>0</v>
      </c>
      <c r="J2068" s="18">
        <f t="shared" si="227"/>
        <v>0</v>
      </c>
      <c r="K2068" s="18">
        <f t="shared" si="228"/>
        <v>0</v>
      </c>
      <c r="L2068" s="57" t="str">
        <f t="shared" si="229"/>
        <v>Major General Pender</v>
      </c>
      <c r="M2068" s="57" t="str">
        <f t="shared" si="230"/>
        <v>Major General Pender</v>
      </c>
      <c r="N2068" s="61" t="str">
        <f t="shared" si="224"/>
        <v>Major General Pender</v>
      </c>
    </row>
    <row r="2069" spans="1:14" ht="25.15" customHeight="1" x14ac:dyDescent="0.2">
      <c r="A2069" s="70" t="s">
        <v>1686</v>
      </c>
      <c r="B2069" s="71">
        <v>1998</v>
      </c>
      <c r="C2069" s="68" t="str">
        <f>IF(ISERROR(VLOOKUP(IF(RIGHT($A2069,1)=")",LEFT($A2069,FIND(" (",$A2069)-1),$A2069),[1]ACCS!$B$2:$B$5003, 1, FALSE)), "","1")</f>
        <v/>
      </c>
      <c r="D2069" s="103" t="str">
        <f>IF($B2069="Unknown","",IF($B2069="","",IF(VALUE(LEFT($B2069,4))&lt;Calc!$J$2,"ANTIQUE","")))</f>
        <v/>
      </c>
      <c r="E2069" s="72" t="s">
        <v>24</v>
      </c>
      <c r="F2069" s="121"/>
      <c r="G2069" s="121"/>
      <c r="H2069" s="62" t="str">
        <f t="shared" si="225"/>
        <v>Japonica</v>
      </c>
      <c r="I2069" s="18">
        <f t="shared" si="226"/>
        <v>0</v>
      </c>
      <c r="J2069" s="18">
        <f t="shared" si="227"/>
        <v>0</v>
      </c>
      <c r="K2069" s="18">
        <f t="shared" si="228"/>
        <v>0</v>
      </c>
      <c r="L2069" s="57" t="str">
        <f t="shared" si="229"/>
        <v>Mama Dot</v>
      </c>
      <c r="M2069" s="57" t="str">
        <f t="shared" si="230"/>
        <v>Mama Dot</v>
      </c>
      <c r="N2069" s="61" t="str">
        <f t="shared" si="224"/>
        <v>Mama Dot</v>
      </c>
    </row>
    <row r="2070" spans="1:14" ht="25.15" customHeight="1" x14ac:dyDescent="0.2">
      <c r="A2070" s="70" t="s">
        <v>1687</v>
      </c>
      <c r="B2070" s="71">
        <v>1961</v>
      </c>
      <c r="C2070" s="68" t="str">
        <f>IF(ISERROR(VLOOKUP(IF(RIGHT($A2070,1)=")",LEFT($A2070,FIND(" (",$A2070)-1),$A2070),[1]ACCS!$B$2:$B$5003, 1, FALSE)), "","1")</f>
        <v>1</v>
      </c>
      <c r="D2070" s="103" t="str">
        <f>IF($B2070="Unknown","",IF($B2070="","",IF(VALUE(LEFT($B2070,4))&lt;Calc!$J$2,"ANTIQUE","")))</f>
        <v/>
      </c>
      <c r="E2070" s="72" t="s">
        <v>163</v>
      </c>
      <c r="F2070" s="121" t="s">
        <v>5</v>
      </c>
      <c r="G2070" s="121"/>
      <c r="H2070" s="62" t="str">
        <f t="shared" si="225"/>
        <v>Japonica</v>
      </c>
      <c r="I2070" s="18">
        <f t="shared" si="226"/>
        <v>0</v>
      </c>
      <c r="J2070" s="18">
        <f t="shared" si="227"/>
        <v>0</v>
      </c>
      <c r="K2070" s="18">
        <f t="shared" si="228"/>
        <v>0</v>
      </c>
      <c r="L2070" s="57" t="str">
        <f t="shared" si="229"/>
        <v>Man Size</v>
      </c>
      <c r="M2070" s="57" t="str">
        <f t="shared" si="230"/>
        <v>Man Size</v>
      </c>
      <c r="N2070" s="61" t="str">
        <f t="shared" si="224"/>
        <v>Man Size</v>
      </c>
    </row>
    <row r="2071" spans="1:14" ht="25.15" customHeight="1" x14ac:dyDescent="0.2">
      <c r="A2071" s="99" t="s">
        <v>3210</v>
      </c>
      <c r="B2071" s="100"/>
      <c r="C2071" s="68" t="str">
        <f>IF(ISERROR(VLOOKUP(IF(RIGHT($A2071,1)=")",LEFT($A2071,FIND(" (",$A2071)-1),$A2071),[1]ACCS!$B$2:$B$5003, 1, FALSE)), "","1")</f>
        <v/>
      </c>
      <c r="D2071" s="115" t="str">
        <f>IF($B2071="Unknown","",IF($B2071="","",IF(VALUE(LEFT($B2071,4))&lt;Calc!$J$2,"ANTIQUE","")))</f>
        <v/>
      </c>
      <c r="E2071" s="53" t="s">
        <v>24</v>
      </c>
      <c r="F2071" s="121"/>
      <c r="G2071" s="121"/>
      <c r="H2071" s="62" t="str">
        <f t="shared" si="225"/>
        <v>Japonica [Higo]</v>
      </c>
      <c r="I2071" s="18">
        <f t="shared" si="226"/>
        <v>6</v>
      </c>
      <c r="J2071" s="18">
        <f t="shared" si="227"/>
        <v>0</v>
      </c>
      <c r="K2071" s="18">
        <f t="shared" si="228"/>
        <v>0</v>
      </c>
      <c r="L2071" s="57" t="str">
        <f t="shared" si="229"/>
        <v>Manazuru (Higo)</v>
      </c>
      <c r="M2071" s="57" t="str">
        <f t="shared" si="230"/>
        <v>Manazuru (Higo)</v>
      </c>
      <c r="N2071" s="61" t="str">
        <f t="shared" si="224"/>
        <v>Manazuru</v>
      </c>
    </row>
    <row r="2072" spans="1:14" ht="25.15" customHeight="1" x14ac:dyDescent="0.2">
      <c r="A2072" s="70" t="s">
        <v>1688</v>
      </c>
      <c r="B2072" s="71">
        <v>1966</v>
      </c>
      <c r="C2072" s="68" t="str">
        <f>IF(ISERROR(VLOOKUP(IF(RIGHT($A2072,1)=")",LEFT($A2072,FIND(" (",$A2072)-1),$A2072),[1]ACCS!$B$2:$B$5003, 1, FALSE)), "","1")</f>
        <v/>
      </c>
      <c r="D2072" s="103" t="str">
        <f>IF($B2072="Unknown","",IF($B2072="","",IF(VALUE(LEFT($B2072,4))&lt;Calc!$J$2,"ANTIQUE","")))</f>
        <v/>
      </c>
      <c r="E2072" s="72" t="s">
        <v>29</v>
      </c>
      <c r="F2072" s="121"/>
      <c r="G2072" s="121"/>
      <c r="H2072" s="62" t="str">
        <f t="shared" si="225"/>
        <v>Reticulata</v>
      </c>
      <c r="I2072" s="18">
        <f t="shared" si="226"/>
        <v>1</v>
      </c>
      <c r="J2072" s="18">
        <f t="shared" si="227"/>
        <v>0</v>
      </c>
      <c r="K2072" s="18">
        <f t="shared" si="228"/>
        <v>0</v>
      </c>
      <c r="L2072" s="57" t="str">
        <f t="shared" si="229"/>
        <v>Mandalay Queen</v>
      </c>
      <c r="M2072" s="57" t="str">
        <f t="shared" si="230"/>
        <v>Mandalay Queen</v>
      </c>
      <c r="N2072" s="61" t="str">
        <f t="shared" si="224"/>
        <v>Mandalay Queen</v>
      </c>
    </row>
    <row r="2073" spans="1:14" ht="25.15" customHeight="1" x14ac:dyDescent="0.2">
      <c r="A2073" s="70" t="s">
        <v>1689</v>
      </c>
      <c r="B2073" s="71">
        <v>1995</v>
      </c>
      <c r="C2073" s="68" t="str">
        <f>IF(ISERROR(VLOOKUP(IF(RIGHT($A2073,1)=")",LEFT($A2073,FIND(" (",$A2073)-1),$A2073),[1]ACCS!$B$2:$B$5003, 1, FALSE)), "","1")</f>
        <v>1</v>
      </c>
      <c r="D2073" s="103" t="str">
        <f>IF($B2073="Unknown","",IF($B2073="","",IF(VALUE(LEFT($B2073,4))&lt;Calc!$J$2,"ANTIQUE","")))</f>
        <v/>
      </c>
      <c r="E2073" s="72" t="s">
        <v>21</v>
      </c>
      <c r="F2073" s="121"/>
      <c r="G2073" s="121" t="s">
        <v>26</v>
      </c>
      <c r="H2073" s="62" t="str">
        <f t="shared" si="225"/>
        <v>Japonica</v>
      </c>
      <c r="I2073" s="18">
        <f t="shared" si="226"/>
        <v>0</v>
      </c>
      <c r="J2073" s="18">
        <f t="shared" si="227"/>
        <v>0</v>
      </c>
      <c r="K2073" s="18">
        <f t="shared" si="228"/>
        <v>0</v>
      </c>
      <c r="L2073" s="57" t="str">
        <f t="shared" si="229"/>
        <v>Mandy Lane</v>
      </c>
      <c r="M2073" s="57" t="str">
        <f t="shared" si="230"/>
        <v>Mandy Lane</v>
      </c>
      <c r="N2073" s="61" t="str">
        <f t="shared" si="224"/>
        <v>Mandy Lane</v>
      </c>
    </row>
    <row r="2074" spans="1:14" ht="25.15" customHeight="1" x14ac:dyDescent="0.2">
      <c r="A2074" s="70" t="s">
        <v>1690</v>
      </c>
      <c r="B2074" s="71">
        <v>1991</v>
      </c>
      <c r="C2074" s="68" t="str">
        <f>IF(ISERROR(VLOOKUP(IF(RIGHT($A2074,1)=")",LEFT($A2074,FIND(" (",$A2074)-1),$A2074),[1]ACCS!$B$2:$B$5003, 1, FALSE)), "","1")</f>
        <v>1</v>
      </c>
      <c r="D2074" s="103" t="str">
        <f>IF($B2074="Unknown","",IF($B2074="","",IF(VALUE(LEFT($B2074,4))&lt;Calc!$J$2,"ANTIQUE","")))</f>
        <v/>
      </c>
      <c r="E2074" s="72" t="s">
        <v>37</v>
      </c>
      <c r="F2074" s="121"/>
      <c r="G2074" s="121"/>
      <c r="H2074" s="62" t="str">
        <f t="shared" si="225"/>
        <v>Reticulata</v>
      </c>
      <c r="I2074" s="18">
        <f t="shared" si="226"/>
        <v>1</v>
      </c>
      <c r="J2074" s="18">
        <f t="shared" si="227"/>
        <v>0</v>
      </c>
      <c r="K2074" s="18">
        <f t="shared" si="228"/>
        <v>0</v>
      </c>
      <c r="L2074" s="57" t="str">
        <f t="shared" si="229"/>
        <v>Mandy Smith</v>
      </c>
      <c r="M2074" s="57" t="str">
        <f t="shared" si="230"/>
        <v>Mandy Smith</v>
      </c>
      <c r="N2074" s="61" t="str">
        <f t="shared" si="224"/>
        <v>Mandy Smith</v>
      </c>
    </row>
    <row r="2075" spans="1:14" ht="25.15" customHeight="1" x14ac:dyDescent="0.2">
      <c r="A2075" s="99" t="s">
        <v>3163</v>
      </c>
      <c r="B2075" s="100">
        <v>1912</v>
      </c>
      <c r="C2075" s="68" t="str">
        <f>IF(ISERROR(VLOOKUP(IF(RIGHT($A2075,1)=")",LEFT($A2075,FIND(" (",$A2075)-1),$A2075),[1]ACCS!$B$2:$B$5003, 1, FALSE)), "","1")</f>
        <v>1</v>
      </c>
      <c r="D2075" s="115" t="str">
        <f>IF($B2075="Unknown","",IF($B2075="","",IF(VALUE(LEFT($B2075,4))&lt;Calc!$J$2,"ANTIQUE","")))</f>
        <v/>
      </c>
      <c r="E2075" s="53" t="s">
        <v>24</v>
      </c>
      <c r="F2075" s="121"/>
      <c r="G2075" s="121"/>
      <c r="H2075" s="62" t="str">
        <f t="shared" si="225"/>
        <v>Japonica [Higo]</v>
      </c>
      <c r="I2075" s="18">
        <f t="shared" si="226"/>
        <v>6</v>
      </c>
      <c r="J2075" s="18">
        <f t="shared" si="227"/>
        <v>0</v>
      </c>
      <c r="K2075" s="18">
        <f t="shared" si="228"/>
        <v>0</v>
      </c>
      <c r="L2075" s="57" t="str">
        <f t="shared" si="229"/>
        <v>Mangetsu (Higo)</v>
      </c>
      <c r="M2075" s="57" t="str">
        <f t="shared" si="230"/>
        <v>Mangetsu (Higo)</v>
      </c>
      <c r="N2075" s="61" t="str">
        <f t="shared" si="224"/>
        <v>Mangetsu</v>
      </c>
    </row>
    <row r="2076" spans="1:14" ht="25.15" customHeight="1" x14ac:dyDescent="0.2">
      <c r="A2076" s="99" t="s">
        <v>3162</v>
      </c>
      <c r="B2076" s="100" t="s">
        <v>3164</v>
      </c>
      <c r="C2076" s="68" t="str">
        <f>IF(ISERROR(VLOOKUP(IF(RIGHT($A2076,1)=")",LEFT($A2076,FIND(" (",$A2076)-1),$A2076),[1]ACCS!$B$2:$B$5003, 1, FALSE)), "","1")</f>
        <v>1</v>
      </c>
      <c r="D2076" s="115" t="str">
        <f>IF($B2076="Unknown","",IF($B2076="","",IF(VALUE(LEFT($B2076,4))&lt;Calc!$J$2,"ANTIQUE","")))</f>
        <v/>
      </c>
      <c r="E2076" s="53" t="s">
        <v>47</v>
      </c>
      <c r="F2076" s="121"/>
      <c r="G2076" s="121"/>
      <c r="H2076" s="62" t="str">
        <f t="shared" si="225"/>
        <v>Specie</v>
      </c>
      <c r="I2076" s="18">
        <f t="shared" si="226"/>
        <v>7</v>
      </c>
      <c r="J2076" s="18">
        <f t="shared" si="227"/>
        <v>7</v>
      </c>
      <c r="K2076" s="18">
        <f t="shared" si="228"/>
        <v>0</v>
      </c>
      <c r="L2076" s="57" t="str">
        <f t="shared" si="229"/>
        <v>Mangetsu (Nagao)</v>
      </c>
      <c r="M2076" s="57" t="str">
        <f t="shared" si="230"/>
        <v>Mangetsu (Nagao)</v>
      </c>
      <c r="N2076" s="61" t="str">
        <f t="shared" si="224"/>
        <v>Mangetsu</v>
      </c>
    </row>
    <row r="2077" spans="1:14" ht="25.15" customHeight="1" x14ac:dyDescent="0.2">
      <c r="A2077" s="70" t="s">
        <v>1691</v>
      </c>
      <c r="B2077" s="71">
        <v>2001</v>
      </c>
      <c r="C2077" s="68" t="str">
        <f>IF(ISERROR(VLOOKUP(IF(RIGHT($A2077,1)=")",LEFT($A2077,FIND(" (",$A2077)-1),$A2077),[1]ACCS!$B$2:$B$5003, 1, FALSE)), "","1")</f>
        <v>1</v>
      </c>
      <c r="D2077" s="103" t="str">
        <f>IF($B2077="Unknown","",IF($B2077="","",IF(VALUE(LEFT($B2077,4))&lt;Calc!$J$2,"ANTIQUE","")))</f>
        <v/>
      </c>
      <c r="E2077" s="72" t="s">
        <v>37</v>
      </c>
      <c r="F2077" s="121"/>
      <c r="G2077" s="121" t="s">
        <v>26</v>
      </c>
      <c r="H2077" s="62" t="str">
        <f t="shared" si="225"/>
        <v>Japonica</v>
      </c>
      <c r="I2077" s="18">
        <f t="shared" si="226"/>
        <v>0</v>
      </c>
      <c r="J2077" s="18">
        <f t="shared" si="227"/>
        <v>0</v>
      </c>
      <c r="K2077" s="18">
        <f t="shared" si="228"/>
        <v>0</v>
      </c>
      <c r="L2077" s="57" t="str">
        <f t="shared" si="229"/>
        <v>Manuroa Road</v>
      </c>
      <c r="M2077" s="57" t="str">
        <f t="shared" si="230"/>
        <v>Manuroa Road</v>
      </c>
      <c r="N2077" s="61" t="str">
        <f t="shared" si="224"/>
        <v>Manuroa Road</v>
      </c>
    </row>
    <row r="2078" spans="1:14" ht="25.15" customHeight="1" x14ac:dyDescent="0.2">
      <c r="A2078" s="99" t="s">
        <v>3211</v>
      </c>
      <c r="B2078" s="100">
        <v>1964</v>
      </c>
      <c r="C2078" s="68" t="str">
        <f>IF(ISERROR(VLOOKUP(IF(RIGHT($A2078,1)=")",LEFT($A2078,FIND(" (",$A2078)-1),$A2078),[1]ACCS!$B$2:$B$5003, 1, FALSE)), "","1")</f>
        <v/>
      </c>
      <c r="D2078" s="115" t="str">
        <f>IF($B2078="Unknown","",IF($B2078="","",IF(VALUE(LEFT($B2078,4))&lt;Calc!$J$2,"ANTIQUE","")))</f>
        <v/>
      </c>
      <c r="E2078" s="53" t="s">
        <v>37</v>
      </c>
      <c r="F2078" s="121"/>
      <c r="G2078" s="121"/>
      <c r="H2078" s="62" t="str">
        <f t="shared" si="225"/>
        <v>Japonica [Higo]</v>
      </c>
      <c r="I2078" s="18">
        <f t="shared" si="226"/>
        <v>6</v>
      </c>
      <c r="J2078" s="18">
        <f t="shared" si="227"/>
        <v>0</v>
      </c>
      <c r="K2078" s="18">
        <f t="shared" si="228"/>
        <v>0</v>
      </c>
      <c r="L2078" s="57" t="str">
        <f t="shared" si="229"/>
        <v>Manzai-raku (Higo)</v>
      </c>
      <c r="M2078" s="57" t="str">
        <f t="shared" si="230"/>
        <v>Manzai-raku (Higo)</v>
      </c>
      <c r="N2078" s="61" t="str">
        <f t="shared" si="224"/>
        <v>Manzai-raku</v>
      </c>
    </row>
    <row r="2079" spans="1:14" ht="25.15" customHeight="1" x14ac:dyDescent="0.2">
      <c r="A2079" s="70" t="s">
        <v>1692</v>
      </c>
      <c r="B2079" s="71">
        <v>1969</v>
      </c>
      <c r="C2079" s="68" t="str">
        <f>IF(ISERROR(VLOOKUP(IF(RIGHT($A2079,1)=")",LEFT($A2079,FIND(" (",$A2079)-1),$A2079),[1]ACCS!$B$2:$B$5003, 1, FALSE)), "","1")</f>
        <v>1</v>
      </c>
      <c r="D2079" s="103" t="str">
        <f>IF($B2079="Unknown","",IF($B2079="","",IF(VALUE(LEFT($B2079,4))&lt;Calc!$J$2,"ANTIQUE","")))</f>
        <v/>
      </c>
      <c r="E2079" s="72" t="s">
        <v>37</v>
      </c>
      <c r="F2079" s="121"/>
      <c r="G2079" s="121"/>
      <c r="H2079" s="62" t="str">
        <f t="shared" si="225"/>
        <v>Japonica</v>
      </c>
      <c r="I2079" s="18">
        <f t="shared" si="226"/>
        <v>0</v>
      </c>
      <c r="J2079" s="18">
        <f t="shared" si="227"/>
        <v>0</v>
      </c>
      <c r="K2079" s="18">
        <f t="shared" si="228"/>
        <v>0</v>
      </c>
      <c r="L2079" s="57" t="str">
        <f t="shared" si="229"/>
        <v>Marc Eleven</v>
      </c>
      <c r="M2079" s="57" t="str">
        <f t="shared" si="230"/>
        <v>Marc Eleven</v>
      </c>
      <c r="N2079" s="61" t="str">
        <f t="shared" si="224"/>
        <v>Marc Eleven</v>
      </c>
    </row>
    <row r="2080" spans="1:14" ht="25.15" customHeight="1" x14ac:dyDescent="0.2">
      <c r="A2080" s="70" t="s">
        <v>3401</v>
      </c>
      <c r="B2080" s="71">
        <v>1874</v>
      </c>
      <c r="C2080" s="68" t="str">
        <f>IF(ISERROR(VLOOKUP(IF(RIGHT($A2080,1)=")",LEFT($A2080,FIND(" (",$A2080)-1),$A2080),[1]ACCS!$B$2:$B$5003, 1, FALSE)), "","1")</f>
        <v/>
      </c>
      <c r="D2080" s="103" t="str">
        <f>IF($B2080="Unknown","",IF($B2080="","",IF(VALUE(LEFT($B2080,4))&lt;Calc!$J$2,"ANTIQUE","")))</f>
        <v>ANTIQUE</v>
      </c>
      <c r="E2080" s="72" t="s">
        <v>21</v>
      </c>
      <c r="F2080" s="121"/>
      <c r="G2080" s="121"/>
      <c r="H2080" s="62" t="str">
        <f t="shared" si="225"/>
        <v>Japonica</v>
      </c>
      <c r="I2080" s="18">
        <f t="shared" si="226"/>
        <v>0</v>
      </c>
      <c r="J2080" s="18">
        <f t="shared" si="227"/>
        <v>0</v>
      </c>
      <c r="K2080" s="18">
        <f t="shared" si="228"/>
        <v>0</v>
      </c>
      <c r="L2080" s="57" t="str">
        <f t="shared" si="229"/>
        <v>Marchioness of Exter</v>
      </c>
      <c r="M2080" s="57" t="str">
        <f t="shared" si="230"/>
        <v>Marchioness of Exter</v>
      </c>
      <c r="N2080" s="61" t="str">
        <f t="shared" si="224"/>
        <v>Marchioness of Exter</v>
      </c>
    </row>
    <row r="2081" spans="1:14" ht="25.15" customHeight="1" x14ac:dyDescent="0.2">
      <c r="A2081" s="70" t="s">
        <v>3402</v>
      </c>
      <c r="B2081" s="71">
        <v>1800</v>
      </c>
      <c r="C2081" s="68" t="str">
        <f>IF(ISERROR(VLOOKUP(IF(RIGHT($A2081,1)=")",LEFT($A2081,FIND(" (",$A2081)-1),$A2081),[1]ACCS!$B$2:$B$5003, 1, FALSE)), "","1")</f>
        <v>1</v>
      </c>
      <c r="D2081" s="103" t="str">
        <f>IF($B2081="Unknown","",IF($B2081="","",IF(VALUE(LEFT($B2081,4))&lt;Calc!$J$2,"ANTIQUE","")))</f>
        <v>ANTIQUE</v>
      </c>
      <c r="E2081" s="72" t="s">
        <v>47</v>
      </c>
      <c r="F2081" s="121"/>
      <c r="G2081" s="121"/>
      <c r="H2081" s="62" t="str">
        <f t="shared" si="225"/>
        <v>Japonica</v>
      </c>
      <c r="I2081" s="18">
        <f t="shared" si="226"/>
        <v>0</v>
      </c>
      <c r="J2081" s="18">
        <f t="shared" si="227"/>
        <v>0</v>
      </c>
      <c r="K2081" s="18">
        <f t="shared" si="228"/>
        <v>0</v>
      </c>
      <c r="L2081" s="57" t="str">
        <f t="shared" si="229"/>
        <v>Marchioness of Salisbury</v>
      </c>
      <c r="M2081" s="57" t="str">
        <f t="shared" si="230"/>
        <v>Marchioness of Salisbury</v>
      </c>
      <c r="N2081" s="61" t="str">
        <f t="shared" si="224"/>
        <v>Marchioness of Salisbury</v>
      </c>
    </row>
    <row r="2082" spans="1:14" ht="25.15" customHeight="1" x14ac:dyDescent="0.2">
      <c r="A2082" s="70" t="s">
        <v>3403</v>
      </c>
      <c r="B2082" s="71">
        <v>1848</v>
      </c>
      <c r="C2082" s="68" t="str">
        <f>IF(ISERROR(VLOOKUP(IF(RIGHT($A2082,1)=")",LEFT($A2082,FIND(" (",$A2082)-1),$A2082),[1]ACCS!$B$2:$B$5003, 1, FALSE)), "","1")</f>
        <v/>
      </c>
      <c r="D2082" s="103" t="str">
        <f>IF($B2082="Unknown","",IF($B2082="","",IF(VALUE(LEFT($B2082,4))&lt;Calc!$J$2,"ANTIQUE","")))</f>
        <v>ANTIQUE</v>
      </c>
      <c r="E2082" s="72" t="s">
        <v>24</v>
      </c>
      <c r="F2082" s="121"/>
      <c r="G2082" s="121"/>
      <c r="H2082" s="62" t="str">
        <f t="shared" si="225"/>
        <v>Japonica</v>
      </c>
      <c r="I2082" s="18">
        <f t="shared" si="226"/>
        <v>0</v>
      </c>
      <c r="J2082" s="18">
        <f t="shared" si="227"/>
        <v>0</v>
      </c>
      <c r="K2082" s="18">
        <f t="shared" si="228"/>
        <v>0</v>
      </c>
      <c r="L2082" s="57" t="str">
        <f t="shared" si="229"/>
        <v>Mardi Gras (See H. A. Downing)</v>
      </c>
      <c r="M2082" s="57" t="str">
        <f t="shared" si="230"/>
        <v>Mardi Gras (See H. A. Downing)</v>
      </c>
      <c r="N2082" s="61" t="str">
        <f t="shared" si="224"/>
        <v>Mardi Gras (See H. A. Downing)</v>
      </c>
    </row>
    <row r="2083" spans="1:14" ht="25.15" customHeight="1" x14ac:dyDescent="0.2">
      <c r="A2083" s="70" t="s">
        <v>1693</v>
      </c>
      <c r="B2083" s="71">
        <v>1982</v>
      </c>
      <c r="C2083" s="68" t="str">
        <f>IF(ISERROR(VLOOKUP(IF(RIGHT($A2083,1)=")",LEFT($A2083,FIND(" (",$A2083)-1),$A2083),[1]ACCS!$B$2:$B$5003, 1, FALSE)), "","1")</f>
        <v>1</v>
      </c>
      <c r="D2083" s="103" t="str">
        <f>IF($B2083="Unknown","",IF($B2083="","",IF(VALUE(LEFT($B2083,4))&lt;Calc!$J$2,"ANTIQUE","")))</f>
        <v/>
      </c>
      <c r="E2083" s="72" t="s">
        <v>24</v>
      </c>
      <c r="F2083" s="121"/>
      <c r="G2083" s="121" t="s">
        <v>26</v>
      </c>
      <c r="H2083" s="62" t="str">
        <f t="shared" si="225"/>
        <v>Reticulata</v>
      </c>
      <c r="I2083" s="18">
        <f t="shared" si="226"/>
        <v>1</v>
      </c>
      <c r="J2083" s="18">
        <f t="shared" si="227"/>
        <v>0</v>
      </c>
      <c r="K2083" s="18">
        <f t="shared" si="228"/>
        <v>0</v>
      </c>
      <c r="L2083" s="57" t="str">
        <f t="shared" si="229"/>
        <v>Margaret Bernhardt</v>
      </c>
      <c r="M2083" s="57" t="str">
        <f t="shared" si="230"/>
        <v>Margaret Bernhardt</v>
      </c>
      <c r="N2083" s="61" t="str">
        <f t="shared" si="224"/>
        <v>Margaret Bernhardt</v>
      </c>
    </row>
    <row r="2084" spans="1:14" ht="25.15" customHeight="1" x14ac:dyDescent="0.2">
      <c r="A2084" s="70" t="s">
        <v>1694</v>
      </c>
      <c r="B2084" s="71">
        <v>1961</v>
      </c>
      <c r="C2084" s="68" t="str">
        <f>IF(ISERROR(VLOOKUP(IF(RIGHT($A2084,1)=")",LEFT($A2084,FIND(" (",$A2084)-1),$A2084),[1]ACCS!$B$2:$B$5003, 1, FALSE)), "","1")</f>
        <v>1</v>
      </c>
      <c r="D2084" s="103" t="str">
        <f>IF($B2084="Unknown","",IF($B2084="","",IF(VALUE(LEFT($B2084,4))&lt;Calc!$J$2,"ANTIQUE","")))</f>
        <v/>
      </c>
      <c r="E2084" s="72" t="s">
        <v>24</v>
      </c>
      <c r="F2084" s="121"/>
      <c r="G2084" s="121"/>
      <c r="H2084" s="62" t="str">
        <f t="shared" si="225"/>
        <v>Japonica</v>
      </c>
      <c r="I2084" s="18">
        <f t="shared" si="226"/>
        <v>0</v>
      </c>
      <c r="J2084" s="18">
        <f t="shared" si="227"/>
        <v>0</v>
      </c>
      <c r="K2084" s="18">
        <f t="shared" si="228"/>
        <v>0</v>
      </c>
      <c r="L2084" s="57" t="str">
        <f t="shared" si="229"/>
        <v>Margaret Davis</v>
      </c>
      <c r="M2084" s="57" t="str">
        <f t="shared" si="230"/>
        <v>Margaret Davis</v>
      </c>
      <c r="N2084" s="61" t="str">
        <f t="shared" si="224"/>
        <v>Margaret Davis</v>
      </c>
    </row>
    <row r="2085" spans="1:14" ht="25.15" customHeight="1" x14ac:dyDescent="0.2">
      <c r="A2085" s="70" t="s">
        <v>1695</v>
      </c>
      <c r="B2085" s="71">
        <v>1982</v>
      </c>
      <c r="C2085" s="68" t="str">
        <f>IF(ISERROR(VLOOKUP(IF(RIGHT($A2085,1)=")",LEFT($A2085,FIND(" (",$A2085)-1),$A2085),[1]ACCS!$B$2:$B$5003, 1, FALSE)), "","1")</f>
        <v>1</v>
      </c>
      <c r="D2085" s="103" t="str">
        <f>IF($B2085="Unknown","",IF($B2085="","",IF(VALUE(LEFT($B2085,4))&lt;Calc!$J$2,"ANTIQUE","")))</f>
        <v/>
      </c>
      <c r="E2085" s="72" t="s">
        <v>24</v>
      </c>
      <c r="F2085" s="121"/>
      <c r="G2085" s="121"/>
      <c r="H2085" s="62" t="str">
        <f t="shared" si="225"/>
        <v>Japonica</v>
      </c>
      <c r="I2085" s="18">
        <f t="shared" si="226"/>
        <v>0</v>
      </c>
      <c r="J2085" s="18">
        <f t="shared" si="227"/>
        <v>0</v>
      </c>
      <c r="K2085" s="18">
        <f t="shared" si="228"/>
        <v>0</v>
      </c>
      <c r="L2085" s="57" t="str">
        <f t="shared" si="229"/>
        <v>Margaret Davis Picotee</v>
      </c>
      <c r="M2085" s="57" t="str">
        <f t="shared" si="230"/>
        <v>Margaret Davis Picotee</v>
      </c>
      <c r="N2085" s="61" t="str">
        <f t="shared" si="224"/>
        <v>Margaret Davis Picotee</v>
      </c>
    </row>
    <row r="2086" spans="1:14" ht="25.15" customHeight="1" x14ac:dyDescent="0.2">
      <c r="A2086" s="70" t="s">
        <v>1696</v>
      </c>
      <c r="B2086" s="71">
        <v>2009</v>
      </c>
      <c r="C2086" s="68" t="str">
        <f>IF(ISERROR(VLOOKUP(IF(RIGHT($A2086,1)=")",LEFT($A2086,FIND(" (",$A2086)-1),$A2086),[1]ACCS!$B$2:$B$5003, 1, FALSE)), "","1")</f>
        <v>1</v>
      </c>
      <c r="D2086" s="103" t="str">
        <f>IF($B2086="Unknown","",IF($B2086="","",IF(VALUE(LEFT($B2086,4))&lt;Calc!$J$2,"ANTIQUE","")))</f>
        <v/>
      </c>
      <c r="E2086" s="72" t="s">
        <v>24</v>
      </c>
      <c r="F2086" s="121"/>
      <c r="G2086" s="121"/>
      <c r="H2086" s="62" t="str">
        <f t="shared" si="225"/>
        <v>Reticulata</v>
      </c>
      <c r="I2086" s="18">
        <f t="shared" si="226"/>
        <v>1</v>
      </c>
      <c r="J2086" s="18">
        <f t="shared" si="227"/>
        <v>0</v>
      </c>
      <c r="K2086" s="18">
        <f t="shared" si="228"/>
        <v>0</v>
      </c>
      <c r="L2086" s="57" t="str">
        <f t="shared" si="229"/>
        <v>Margaret G. Gill</v>
      </c>
      <c r="M2086" s="57" t="str">
        <f t="shared" si="230"/>
        <v>Margaret G. Gill</v>
      </c>
      <c r="N2086" s="61" t="str">
        <f t="shared" si="224"/>
        <v>Margaret G. Gill</v>
      </c>
    </row>
    <row r="2087" spans="1:14" ht="25.15" customHeight="1" x14ac:dyDescent="0.2">
      <c r="A2087" s="70" t="s">
        <v>1697</v>
      </c>
      <c r="B2087" s="71">
        <v>1900</v>
      </c>
      <c r="C2087" s="68" t="str">
        <f>IF(ISERROR(VLOOKUP(IF(RIGHT($A2087,1)=")",LEFT($A2087,FIND(" (",$A2087)-1),$A2087),[1]ACCS!$B$2:$B$5003, 1, FALSE)), "","1")</f>
        <v>1</v>
      </c>
      <c r="D2087" s="103" t="str">
        <f>IF($B2087="Unknown","",IF($B2087="","",IF(VALUE(LEFT($B2087,4))&lt;Calc!$J$2,"ANTIQUE","")))</f>
        <v/>
      </c>
      <c r="E2087" s="72" t="s">
        <v>24</v>
      </c>
      <c r="F2087" s="121"/>
      <c r="G2087" s="121"/>
      <c r="H2087" s="62" t="str">
        <f t="shared" si="225"/>
        <v>Japonica</v>
      </c>
      <c r="I2087" s="18">
        <f t="shared" si="226"/>
        <v>0</v>
      </c>
      <c r="J2087" s="18">
        <f t="shared" si="227"/>
        <v>0</v>
      </c>
      <c r="K2087" s="18">
        <f t="shared" si="228"/>
        <v>0</v>
      </c>
      <c r="L2087" s="57" t="str">
        <f t="shared" si="229"/>
        <v>Margaret Higdon (Elizabeth Grandy)</v>
      </c>
      <c r="M2087" s="57" t="str">
        <f t="shared" si="230"/>
        <v>Margaret Higdon (Elizabeth Grandy)</v>
      </c>
      <c r="N2087" s="61" t="str">
        <f t="shared" si="224"/>
        <v>Margaret Higdon</v>
      </c>
    </row>
    <row r="2088" spans="1:14" ht="25.15" customHeight="1" x14ac:dyDescent="0.2">
      <c r="A2088" s="70" t="s">
        <v>1698</v>
      </c>
      <c r="B2088" s="71">
        <v>1980</v>
      </c>
      <c r="C2088" s="68" t="str">
        <f>IF(ISERROR(VLOOKUP(IF(RIGHT($A2088,1)=")",LEFT($A2088,FIND(" (",$A2088)-1),$A2088),[1]ACCS!$B$2:$B$5003, 1, FALSE)), "","1")</f>
        <v>1</v>
      </c>
      <c r="D2088" s="103" t="str">
        <f>IF($B2088="Unknown","",IF($B2088="","",IF(VALUE(LEFT($B2088,4))&lt;Calc!$J$2,"ANTIQUE","")))</f>
        <v/>
      </c>
      <c r="E2088" s="72" t="s">
        <v>30</v>
      </c>
      <c r="F2088" s="121"/>
      <c r="G2088" s="121"/>
      <c r="H2088" s="62" t="str">
        <f t="shared" si="225"/>
        <v>Reticulata</v>
      </c>
      <c r="I2088" s="18">
        <f t="shared" si="226"/>
        <v>1</v>
      </c>
      <c r="J2088" s="18">
        <f t="shared" si="227"/>
        <v>0</v>
      </c>
      <c r="K2088" s="18">
        <f t="shared" si="228"/>
        <v>0</v>
      </c>
      <c r="L2088" s="57" t="str">
        <f t="shared" si="229"/>
        <v>Margaret Hilford</v>
      </c>
      <c r="M2088" s="57" t="str">
        <f t="shared" si="230"/>
        <v>Margaret Hilford</v>
      </c>
      <c r="N2088" s="61" t="str">
        <f t="shared" si="224"/>
        <v>Margaret Hilford</v>
      </c>
    </row>
    <row r="2089" spans="1:14" ht="25.15" customHeight="1" x14ac:dyDescent="0.2">
      <c r="A2089" s="70" t="s">
        <v>1699</v>
      </c>
      <c r="B2089" s="71">
        <v>1910</v>
      </c>
      <c r="C2089" s="68" t="str">
        <f>IF(ISERROR(VLOOKUP(IF(RIGHT($A2089,1)=")",LEFT($A2089,FIND(" (",$A2089)-1),$A2089),[1]ACCS!$B$2:$B$5003, 1, FALSE)), "","1")</f>
        <v/>
      </c>
      <c r="D2089" s="103" t="str">
        <f>IF($B2089="Unknown","",IF($B2089="","",IF(VALUE(LEFT($B2089,4))&lt;Calc!$J$2,"ANTIQUE","")))</f>
        <v/>
      </c>
      <c r="E2089" s="72" t="s">
        <v>24</v>
      </c>
      <c r="F2089" s="121"/>
      <c r="G2089" s="121"/>
      <c r="H2089" s="62" t="str">
        <f t="shared" si="225"/>
        <v>Japonica</v>
      </c>
      <c r="I2089" s="18">
        <f t="shared" si="226"/>
        <v>0</v>
      </c>
      <c r="J2089" s="18">
        <f t="shared" si="227"/>
        <v>0</v>
      </c>
      <c r="K2089" s="18">
        <f t="shared" si="228"/>
        <v>0</v>
      </c>
      <c r="L2089" s="57" t="str">
        <f t="shared" si="229"/>
        <v>Margaret Jack (See Finlandia Var.)</v>
      </c>
      <c r="M2089" s="57" t="str">
        <f t="shared" si="230"/>
        <v>Margaret Jack (See Finlandia Var.)</v>
      </c>
      <c r="N2089" s="61" t="str">
        <f t="shared" si="224"/>
        <v>Margaret Jack (See Finlandia Var.)</v>
      </c>
    </row>
    <row r="2090" spans="1:14" ht="25.15" customHeight="1" x14ac:dyDescent="0.2">
      <c r="A2090" s="70" t="s">
        <v>1700</v>
      </c>
      <c r="B2090" s="71">
        <v>1900</v>
      </c>
      <c r="C2090" s="68" t="str">
        <f>IF(ISERROR(VLOOKUP(IF(RIGHT($A2090,1)=")",LEFT($A2090,FIND(" (",$A2090)-1),$A2090),[1]ACCS!$B$2:$B$5003, 1, FALSE)), "","1")</f>
        <v/>
      </c>
      <c r="D2090" s="103" t="str">
        <f>IF($B2090="Unknown","",IF($B2090="","",IF(VALUE(LEFT($B2090,4))&lt;Calc!$J$2,"ANTIQUE","")))</f>
        <v/>
      </c>
      <c r="E2090" s="72" t="s">
        <v>21</v>
      </c>
      <c r="F2090" s="121"/>
      <c r="G2090" s="121"/>
      <c r="H2090" s="62" t="str">
        <f t="shared" si="225"/>
        <v>Japonica</v>
      </c>
      <c r="I2090" s="18">
        <f t="shared" si="226"/>
        <v>0</v>
      </c>
      <c r="J2090" s="18">
        <f t="shared" si="227"/>
        <v>0</v>
      </c>
      <c r="K2090" s="18">
        <f t="shared" si="228"/>
        <v>0</v>
      </c>
      <c r="L2090" s="57" t="str">
        <f t="shared" si="229"/>
        <v>Margaret Lawrence (See Vedrine)</v>
      </c>
      <c r="M2090" s="57" t="str">
        <f t="shared" si="230"/>
        <v>Margaret Lawrence (See Vedrine)</v>
      </c>
      <c r="N2090" s="61" t="str">
        <f t="shared" si="224"/>
        <v>Margaret Lawrence (See Vedrine)</v>
      </c>
    </row>
    <row r="2091" spans="1:14" ht="25.15" customHeight="1" x14ac:dyDescent="0.2">
      <c r="A2091" s="70" t="s">
        <v>1701</v>
      </c>
      <c r="B2091" s="71">
        <v>1992</v>
      </c>
      <c r="C2091" s="68" t="str">
        <f>IF(ISERROR(VLOOKUP(IF(RIGHT($A2091,1)=")",LEFT($A2091,FIND(" (",$A2091)-1),$A2091),[1]ACCS!$B$2:$B$5003, 1, FALSE)), "","1")</f>
        <v>1</v>
      </c>
      <c r="D2091" s="103" t="str">
        <f>IF($B2091="Unknown","",IF($B2091="","",IF(VALUE(LEFT($B2091,4))&lt;Calc!$J$2,"ANTIQUE","")))</f>
        <v/>
      </c>
      <c r="E2091" s="72" t="s">
        <v>24</v>
      </c>
      <c r="F2091" s="121"/>
      <c r="G2091" s="121"/>
      <c r="H2091" s="62" t="str">
        <f t="shared" si="225"/>
        <v>Japonica</v>
      </c>
      <c r="I2091" s="18">
        <f t="shared" si="226"/>
        <v>0</v>
      </c>
      <c r="J2091" s="18">
        <f t="shared" si="227"/>
        <v>0</v>
      </c>
      <c r="K2091" s="18">
        <f t="shared" si="228"/>
        <v>0</v>
      </c>
      <c r="L2091" s="57" t="str">
        <f t="shared" si="229"/>
        <v>Margaret Lesher</v>
      </c>
      <c r="M2091" s="57" t="str">
        <f t="shared" si="230"/>
        <v>Margaret Lesher</v>
      </c>
      <c r="N2091" s="61" t="str">
        <f t="shared" si="224"/>
        <v>Margaret Lesher</v>
      </c>
    </row>
    <row r="2092" spans="1:14" ht="25.15" customHeight="1" x14ac:dyDescent="0.2">
      <c r="A2092" s="70" t="s">
        <v>1702</v>
      </c>
      <c r="B2092" s="71">
        <v>1957</v>
      </c>
      <c r="C2092" s="68" t="str">
        <f>IF(ISERROR(VLOOKUP(IF(RIGHT($A2092,1)=")",LEFT($A2092,FIND(" (",$A2092)-1),$A2092),[1]ACCS!$B$2:$B$5003, 1, FALSE)), "","1")</f>
        <v>1</v>
      </c>
      <c r="D2092" s="103" t="str">
        <f>IF($B2092="Unknown","",IF($B2092="","",IF(VALUE(LEFT($B2092,4))&lt;Calc!$J$2,"ANTIQUE","")))</f>
        <v/>
      </c>
      <c r="E2092" s="72" t="s">
        <v>24</v>
      </c>
      <c r="F2092" s="121"/>
      <c r="G2092" s="121"/>
      <c r="H2092" s="62" t="str">
        <f t="shared" si="225"/>
        <v>Japonica</v>
      </c>
      <c r="I2092" s="18">
        <f t="shared" si="226"/>
        <v>0</v>
      </c>
      <c r="J2092" s="18">
        <f t="shared" si="227"/>
        <v>0</v>
      </c>
      <c r="K2092" s="18">
        <f t="shared" si="228"/>
        <v>0</v>
      </c>
      <c r="L2092" s="57" t="str">
        <f t="shared" si="229"/>
        <v>Margaret McCown (Driftwood)</v>
      </c>
      <c r="M2092" s="57" t="str">
        <f t="shared" si="230"/>
        <v>Margaret McCown (Driftwood)</v>
      </c>
      <c r="N2092" s="61" t="str">
        <f t="shared" si="224"/>
        <v>Margaret McCown</v>
      </c>
    </row>
    <row r="2093" spans="1:14" ht="25.15" customHeight="1" x14ac:dyDescent="0.2">
      <c r="A2093" s="70" t="s">
        <v>1703</v>
      </c>
      <c r="B2093" s="71">
        <v>1956</v>
      </c>
      <c r="C2093" s="68" t="str">
        <f>IF(ISERROR(VLOOKUP(IF(RIGHT($A2093,1)=")",LEFT($A2093,FIND(" (",$A2093)-1),$A2093),[1]ACCS!$B$2:$B$5003, 1, FALSE)), "","1")</f>
        <v>1</v>
      </c>
      <c r="D2093" s="103" t="str">
        <f>IF($B2093="Unknown","",IF($B2093="","",IF(VALUE(LEFT($B2093,4))&lt;Calc!$J$2,"ANTIQUE","")))</f>
        <v/>
      </c>
      <c r="E2093" s="72" t="s">
        <v>24</v>
      </c>
      <c r="F2093" s="121"/>
      <c r="G2093" s="121"/>
      <c r="H2093" s="62" t="str">
        <f t="shared" si="225"/>
        <v>Japonica</v>
      </c>
      <c r="I2093" s="18">
        <f t="shared" si="226"/>
        <v>0</v>
      </c>
      <c r="J2093" s="18">
        <f t="shared" si="227"/>
        <v>0</v>
      </c>
      <c r="K2093" s="18">
        <f t="shared" si="228"/>
        <v>0</v>
      </c>
      <c r="L2093" s="57" t="str">
        <f t="shared" si="229"/>
        <v>Margaret Ratcliffe</v>
      </c>
      <c r="M2093" s="57" t="str">
        <f t="shared" si="230"/>
        <v>Margaret Ratcliffe</v>
      </c>
      <c r="N2093" s="61" t="str">
        <f t="shared" si="224"/>
        <v>Margaret Ratcliffe</v>
      </c>
    </row>
    <row r="2094" spans="1:14" ht="25.15" customHeight="1" x14ac:dyDescent="0.2">
      <c r="A2094" s="70" t="s">
        <v>3404</v>
      </c>
      <c r="B2094" s="71">
        <v>1890</v>
      </c>
      <c r="C2094" s="68" t="str">
        <f>IF(ISERROR(VLOOKUP(IF(RIGHT($A2094,1)=")",LEFT($A2094,FIND(" (",$A2094)-1),$A2094),[1]ACCS!$B$2:$B$5003, 1, FALSE)), "","1")</f>
        <v/>
      </c>
      <c r="D2094" s="103" t="str">
        <f>IF($B2094="Unknown","",IF($B2094="","",IF(VALUE(LEFT($B2094,4))&lt;Calc!$J$2,"ANTIQUE","")))</f>
        <v>ANTIQUE</v>
      </c>
      <c r="E2094" s="72" t="s">
        <v>30</v>
      </c>
      <c r="F2094" s="121"/>
      <c r="G2094" s="121"/>
      <c r="H2094" s="62" t="str">
        <f t="shared" si="225"/>
        <v>Japonica</v>
      </c>
      <c r="I2094" s="18">
        <f t="shared" si="226"/>
        <v>0</v>
      </c>
      <c r="J2094" s="18">
        <f t="shared" si="227"/>
        <v>0</v>
      </c>
      <c r="K2094" s="18">
        <f t="shared" si="228"/>
        <v>0</v>
      </c>
      <c r="L2094" s="57" t="str">
        <f t="shared" si="229"/>
        <v>Margaret Sandusky (See Rosea Superba Var.)</v>
      </c>
      <c r="M2094" s="57" t="str">
        <f t="shared" si="230"/>
        <v>Margaret Sandusky (See Rosea Superba Var.)</v>
      </c>
      <c r="N2094" s="61" t="str">
        <f t="shared" si="224"/>
        <v>Margaret Sandusky (See Rosea Superba Var.)</v>
      </c>
    </row>
    <row r="2095" spans="1:14" ht="25.15" customHeight="1" x14ac:dyDescent="0.2">
      <c r="A2095" s="70" t="s">
        <v>1704</v>
      </c>
      <c r="B2095" s="71">
        <v>1989</v>
      </c>
      <c r="C2095" s="68" t="str">
        <f>IF(ISERROR(VLOOKUP(IF(RIGHT($A2095,1)=")",LEFT($A2095,FIND(" (",$A2095)-1),$A2095),[1]ACCS!$B$2:$B$5003, 1, FALSE)), "","1")</f>
        <v/>
      </c>
      <c r="D2095" s="103" t="str">
        <f>IF($B2095="Unknown","",IF($B2095="","",IF(VALUE(LEFT($B2095,4))&lt;Calc!$J$2,"ANTIQUE","")))</f>
        <v/>
      </c>
      <c r="E2095" s="72" t="s">
        <v>37</v>
      </c>
      <c r="F2095" s="121"/>
      <c r="G2095" s="121"/>
      <c r="H2095" s="62" t="str">
        <f t="shared" si="225"/>
        <v>Reticulata</v>
      </c>
      <c r="I2095" s="18">
        <f t="shared" si="226"/>
        <v>1</v>
      </c>
      <c r="J2095" s="18">
        <f t="shared" si="227"/>
        <v>0</v>
      </c>
      <c r="K2095" s="18">
        <f t="shared" si="228"/>
        <v>0</v>
      </c>
      <c r="L2095" s="57" t="str">
        <f t="shared" si="229"/>
        <v>Margaret Vickery</v>
      </c>
      <c r="M2095" s="57" t="str">
        <f t="shared" si="230"/>
        <v>Margaret Vickery</v>
      </c>
      <c r="N2095" s="61" t="str">
        <f t="shared" si="224"/>
        <v>Margaret Vickery</v>
      </c>
    </row>
    <row r="2096" spans="1:14" ht="25.15" customHeight="1" x14ac:dyDescent="0.2">
      <c r="A2096" s="70" t="s">
        <v>1705</v>
      </c>
      <c r="B2096" s="71">
        <v>1960</v>
      </c>
      <c r="C2096" s="68" t="str">
        <f>IF(ISERROR(VLOOKUP(IF(RIGHT($A2096,1)=")",LEFT($A2096,FIND(" (",$A2096)-1),$A2096),[1]ACCS!$B$2:$B$5003, 1, FALSE)), "","1")</f>
        <v>1</v>
      </c>
      <c r="D2096" s="103" t="str">
        <f>IF($B2096="Unknown","",IF($B2096="","",IF(VALUE(LEFT($B2096,4))&lt;Calc!$J$2,"ANTIQUE","")))</f>
        <v/>
      </c>
      <c r="E2096" s="72" t="s">
        <v>24</v>
      </c>
      <c r="F2096" s="121"/>
      <c r="G2096" s="121"/>
      <c r="H2096" s="62" t="str">
        <f t="shared" si="225"/>
        <v>Japonica</v>
      </c>
      <c r="I2096" s="18">
        <f t="shared" si="226"/>
        <v>0</v>
      </c>
      <c r="J2096" s="18">
        <f t="shared" si="227"/>
        <v>0</v>
      </c>
      <c r="K2096" s="18">
        <f t="shared" si="228"/>
        <v>0</v>
      </c>
      <c r="L2096" s="57" t="str">
        <f t="shared" si="229"/>
        <v>Margaret Wells</v>
      </c>
      <c r="M2096" s="57" t="str">
        <f t="shared" si="230"/>
        <v>Margaret Wells</v>
      </c>
      <c r="N2096" s="61" t="str">
        <f t="shared" si="224"/>
        <v>Margaret Wells</v>
      </c>
    </row>
    <row r="2097" spans="1:14" ht="25.15" customHeight="1" x14ac:dyDescent="0.2">
      <c r="A2097" s="70" t="s">
        <v>1706</v>
      </c>
      <c r="B2097" s="71">
        <v>1988</v>
      </c>
      <c r="C2097" s="68" t="str">
        <f>IF(ISERROR(VLOOKUP(IF(RIGHT($A2097,1)=")",LEFT($A2097,FIND(" (",$A2097)-1),$A2097),[1]ACCS!$B$2:$B$5003, 1, FALSE)), "","1")</f>
        <v/>
      </c>
      <c r="D2097" s="103" t="str">
        <f>IF($B2097="Unknown","",IF($B2097="","",IF(VALUE(LEFT($B2097,4))&lt;Calc!$J$2,"ANTIQUE","")))</f>
        <v/>
      </c>
      <c r="E2097" s="72" t="s">
        <v>47</v>
      </c>
      <c r="F2097" s="121"/>
      <c r="G2097" s="121" t="s">
        <v>26</v>
      </c>
      <c r="H2097" s="62" t="str">
        <f t="shared" si="225"/>
        <v>Japonica</v>
      </c>
      <c r="I2097" s="18">
        <f t="shared" si="226"/>
        <v>0</v>
      </c>
      <c r="J2097" s="18">
        <f t="shared" si="227"/>
        <v>0</v>
      </c>
      <c r="K2097" s="18">
        <f t="shared" si="228"/>
        <v>0</v>
      </c>
      <c r="L2097" s="57" t="str">
        <f t="shared" si="229"/>
        <v>Margaret Williams</v>
      </c>
      <c r="M2097" s="57" t="str">
        <f t="shared" si="230"/>
        <v>Margaret Williams</v>
      </c>
      <c r="N2097" s="61" t="str">
        <f t="shared" si="224"/>
        <v>Margaret Williams</v>
      </c>
    </row>
    <row r="2098" spans="1:14" ht="25.15" customHeight="1" x14ac:dyDescent="0.2">
      <c r="A2098" s="70" t="s">
        <v>1707</v>
      </c>
      <c r="B2098" s="71">
        <v>1944</v>
      </c>
      <c r="C2098" s="68" t="str">
        <f>IF(ISERROR(VLOOKUP(IF(RIGHT($A2098,1)=")",LEFT($A2098,FIND(" (",$A2098)-1),$A2098),[1]ACCS!$B$2:$B$5003, 1, FALSE)), "","1")</f>
        <v>1</v>
      </c>
      <c r="D2098" s="103" t="str">
        <f>IF($B2098="Unknown","",IF($B2098="","",IF(VALUE(LEFT($B2098,4))&lt;Calc!$J$2,"ANTIQUE","")))</f>
        <v/>
      </c>
      <c r="E2098" s="72" t="s">
        <v>24</v>
      </c>
      <c r="F2098" s="121" t="s">
        <v>5</v>
      </c>
      <c r="G2098" s="121" t="s">
        <v>26</v>
      </c>
      <c r="H2098" s="62" t="str">
        <f t="shared" si="225"/>
        <v>Japonica</v>
      </c>
      <c r="I2098" s="18">
        <f t="shared" si="226"/>
        <v>0</v>
      </c>
      <c r="J2098" s="18">
        <f t="shared" si="227"/>
        <v>0</v>
      </c>
      <c r="K2098" s="18">
        <f t="shared" si="228"/>
        <v>0</v>
      </c>
      <c r="L2098" s="57" t="str">
        <f t="shared" si="229"/>
        <v>Margarete Hertrich</v>
      </c>
      <c r="M2098" s="57" t="str">
        <f t="shared" si="230"/>
        <v>Margarete Hertrich</v>
      </c>
      <c r="N2098" s="61" t="str">
        <f t="shared" si="224"/>
        <v>Margarete Hertrich</v>
      </c>
    </row>
    <row r="2099" spans="1:14" ht="25.15" customHeight="1" x14ac:dyDescent="0.2">
      <c r="A2099" s="70" t="s">
        <v>1708</v>
      </c>
      <c r="B2099" s="71">
        <v>1987</v>
      </c>
      <c r="C2099" s="68" t="str">
        <f>IF(ISERROR(VLOOKUP(IF(RIGHT($A2099,1)=")",LEFT($A2099,FIND(" (",$A2099)-1),$A2099),[1]ACCS!$B$2:$B$5003, 1, FALSE)), "","1")</f>
        <v>1</v>
      </c>
      <c r="D2099" s="103" t="str">
        <f>IF($B2099="Unknown","",IF($B2099="","",IF(VALUE(LEFT($B2099,4))&lt;Calc!$J$2,"ANTIQUE","")))</f>
        <v/>
      </c>
      <c r="E2099" s="72" t="s">
        <v>21</v>
      </c>
      <c r="F2099" s="121"/>
      <c r="G2099" s="121" t="s">
        <v>26</v>
      </c>
      <c r="H2099" s="62" t="str">
        <f t="shared" si="225"/>
        <v>Japonica</v>
      </c>
      <c r="I2099" s="18">
        <f t="shared" si="226"/>
        <v>0</v>
      </c>
      <c r="J2099" s="18">
        <f t="shared" si="227"/>
        <v>0</v>
      </c>
      <c r="K2099" s="18">
        <f t="shared" si="228"/>
        <v>0</v>
      </c>
      <c r="L2099" s="57" t="str">
        <f t="shared" si="229"/>
        <v>Margaret's Joy</v>
      </c>
      <c r="M2099" s="57" t="str">
        <f t="shared" si="230"/>
        <v>Margaret's Joy</v>
      </c>
      <c r="N2099" s="61" t="str">
        <f t="shared" si="224"/>
        <v>Margaret's Joy</v>
      </c>
    </row>
    <row r="2100" spans="1:14" ht="25.15" customHeight="1" x14ac:dyDescent="0.2">
      <c r="A2100" s="70" t="s">
        <v>3405</v>
      </c>
      <c r="B2100" s="71">
        <v>1859</v>
      </c>
      <c r="C2100" s="68" t="str">
        <f>IF(ISERROR(VLOOKUP(IF(RIGHT($A2100,1)=")",LEFT($A2100,FIND(" (",$A2100)-1),$A2100),[1]ACCS!$B$2:$B$5003, 1, FALSE)), "","1")</f>
        <v>1</v>
      </c>
      <c r="D2100" s="103" t="str">
        <f>IF($B2100="Unknown","",IF($B2100="","",IF(VALUE(LEFT($B2100,4))&lt;Calc!$J$2,"ANTIQUE","")))</f>
        <v>ANTIQUE</v>
      </c>
      <c r="E2100" s="72" t="s">
        <v>24</v>
      </c>
      <c r="F2100" s="121"/>
      <c r="G2100" s="121"/>
      <c r="H2100" s="62" t="str">
        <f t="shared" si="225"/>
        <v>Japonica</v>
      </c>
      <c r="I2100" s="18">
        <f t="shared" si="226"/>
        <v>0</v>
      </c>
      <c r="J2100" s="18">
        <f t="shared" si="227"/>
        <v>0</v>
      </c>
      <c r="K2100" s="18">
        <f t="shared" si="228"/>
        <v>0</v>
      </c>
      <c r="L2100" s="57" t="str">
        <f t="shared" si="229"/>
        <v>Margherita Coleoni (Red Queen)</v>
      </c>
      <c r="M2100" s="57" t="str">
        <f t="shared" si="230"/>
        <v>Margherita Coleoni (Red Queen)</v>
      </c>
      <c r="N2100" s="61" t="str">
        <f t="shared" si="224"/>
        <v>Margherita Coleoni</v>
      </c>
    </row>
    <row r="2101" spans="1:14" ht="25.15" customHeight="1" x14ac:dyDescent="0.2">
      <c r="A2101" s="70" t="s">
        <v>3406</v>
      </c>
      <c r="B2101" s="71">
        <v>1948</v>
      </c>
      <c r="C2101" s="68" t="str">
        <f>IF(ISERROR(VLOOKUP(IF(RIGHT($A2101,1)=")",LEFT($A2101,FIND(" (",$A2101)-1),$A2101),[1]ACCS!$B$2:$B$5003, 1, FALSE)), "","1")</f>
        <v/>
      </c>
      <c r="D2101" s="103" t="str">
        <f>IF($B2101="Unknown","",IF($B2101="","",IF(VALUE(LEFT($B2101,4))&lt;Calc!$J$2,"ANTIQUE","")))</f>
        <v/>
      </c>
      <c r="E2101" s="72" t="s">
        <v>24</v>
      </c>
      <c r="F2101" s="121"/>
      <c r="G2101" s="121"/>
      <c r="H2101" s="62" t="str">
        <f t="shared" si="225"/>
        <v>Japonica</v>
      </c>
      <c r="I2101" s="18">
        <f t="shared" si="226"/>
        <v>0</v>
      </c>
      <c r="J2101" s="18">
        <f t="shared" si="227"/>
        <v>0</v>
      </c>
      <c r="K2101" s="18">
        <f t="shared" si="228"/>
        <v>0</v>
      </c>
      <c r="L2101" s="57" t="str">
        <f t="shared" si="229"/>
        <v>Margherita Coleoni Var. (Mary Hare)</v>
      </c>
      <c r="M2101" s="57" t="str">
        <f t="shared" si="230"/>
        <v>Margherita Coleoni Var. (Mary Hare)</v>
      </c>
      <c r="N2101" s="61" t="str">
        <f t="shared" si="224"/>
        <v>Margherita Coleoni Var.</v>
      </c>
    </row>
    <row r="2102" spans="1:14" ht="25.15" customHeight="1" x14ac:dyDescent="0.2">
      <c r="A2102" s="99" t="s">
        <v>3539</v>
      </c>
      <c r="B2102" s="100">
        <v>1968</v>
      </c>
      <c r="C2102" s="68" t="str">
        <f>IF(ISERROR(VLOOKUP(IF(RIGHT($A2102,1)=")",LEFT($A2102,FIND(" (",$A2102)-1),$A2102),[1]ACCS!$B$2:$B$5003, 1, FALSE)), "","1")</f>
        <v/>
      </c>
      <c r="D2102" s="115" t="str">
        <f>IF($B2102="Unknown","",IF($B2102="","",IF(VALUE(LEFT($B2102,4))&lt;Calc!$J$2,"ANTIQUE","")))</f>
        <v/>
      </c>
      <c r="E2102" s="53" t="s">
        <v>37</v>
      </c>
      <c r="F2102" s="121"/>
      <c r="G2102" s="121"/>
      <c r="H2102" s="62" t="str">
        <f t="shared" si="225"/>
        <v>Japonica</v>
      </c>
      <c r="I2102" s="18">
        <f t="shared" si="226"/>
        <v>0</v>
      </c>
      <c r="J2102" s="18">
        <f t="shared" si="227"/>
        <v>0</v>
      </c>
      <c r="K2102" s="18">
        <f t="shared" si="228"/>
        <v>0</v>
      </c>
      <c r="L2102" s="57" t="str">
        <f t="shared" si="229"/>
        <v>Margie</v>
      </c>
      <c r="M2102" s="57" t="str">
        <f t="shared" si="230"/>
        <v>Margie</v>
      </c>
      <c r="N2102" s="61" t="str">
        <f t="shared" si="224"/>
        <v>Margie</v>
      </c>
    </row>
    <row r="2103" spans="1:14" ht="25.15" customHeight="1" x14ac:dyDescent="0.2">
      <c r="A2103" s="70" t="s">
        <v>1709</v>
      </c>
      <c r="B2103" s="71">
        <v>2000</v>
      </c>
      <c r="C2103" s="68" t="str">
        <f>IF(ISERROR(VLOOKUP(IF(RIGHT($A2103,1)=")",LEFT($A2103,FIND(" (",$A2103)-1),$A2103),[1]ACCS!$B$2:$B$5003, 1, FALSE)), "","1")</f>
        <v>1</v>
      </c>
      <c r="D2103" s="103" t="str">
        <f>IF($B2103="Unknown","",IF($B2103="","",IF(VALUE(LEFT($B2103,4))&lt;Calc!$J$2,"ANTIQUE","")))</f>
        <v/>
      </c>
      <c r="E2103" s="72" t="s">
        <v>21</v>
      </c>
      <c r="F2103" s="121"/>
      <c r="G2103" s="121"/>
      <c r="H2103" s="62" t="str">
        <f t="shared" si="225"/>
        <v>NRH</v>
      </c>
      <c r="I2103" s="18">
        <f t="shared" si="226"/>
        <v>2</v>
      </c>
      <c r="J2103" s="18">
        <f t="shared" si="227"/>
        <v>0</v>
      </c>
      <c r="K2103" s="18">
        <f t="shared" si="228"/>
        <v>0</v>
      </c>
      <c r="L2103" s="57" t="str">
        <f t="shared" si="229"/>
        <v>Margie Selby Thomas</v>
      </c>
      <c r="M2103" s="57" t="str">
        <f t="shared" si="230"/>
        <v>Margie Selby Thomas</v>
      </c>
      <c r="N2103" s="61" t="str">
        <f t="shared" si="224"/>
        <v>Margie Selby Thomas</v>
      </c>
    </row>
    <row r="2104" spans="1:14" ht="25.15" customHeight="1" x14ac:dyDescent="0.2">
      <c r="A2104" s="70" t="s">
        <v>3407</v>
      </c>
      <c r="B2104" s="71">
        <v>1889</v>
      </c>
      <c r="C2104" s="68" t="str">
        <f>IF(ISERROR(VLOOKUP(IF(RIGHT($A2104,1)=")",LEFT($A2104,FIND(" (",$A2104)-1),$A2104),[1]ACCS!$B$2:$B$5003, 1, FALSE)), "","1")</f>
        <v/>
      </c>
      <c r="D2104" s="103" t="str">
        <f>IF($B2104="Unknown","",IF($B2104="","",IF(VALUE(LEFT($B2104,4))&lt;Calc!$J$2,"ANTIQUE","")))</f>
        <v>ANTIQUE</v>
      </c>
      <c r="E2104" s="72" t="s">
        <v>37</v>
      </c>
      <c r="F2104" s="121"/>
      <c r="G2104" s="121"/>
      <c r="H2104" s="62" t="str">
        <f t="shared" si="225"/>
        <v>Japonica</v>
      </c>
      <c r="I2104" s="18">
        <f t="shared" si="226"/>
        <v>0</v>
      </c>
      <c r="J2104" s="18">
        <f t="shared" si="227"/>
        <v>0</v>
      </c>
      <c r="K2104" s="18">
        <f t="shared" si="228"/>
        <v>0</v>
      </c>
      <c r="L2104" s="57" t="str">
        <f t="shared" si="229"/>
        <v>Marguerita (See Nagasaki)</v>
      </c>
      <c r="M2104" s="57" t="str">
        <f t="shared" si="230"/>
        <v>Marguerita (See Nagasaki)</v>
      </c>
      <c r="N2104" s="61" t="str">
        <f t="shared" ref="N2104:N2167" si="231">IF(ISNUMBER(SEARCH("See",$M2104)),$M2104,IF(ISNUMBER(SEARCH("(",$M2104)),LEFT($M2104,SEARCH("(",$M2104)-2),$M2104))</f>
        <v>Marguerita (See Nagasaki)</v>
      </c>
    </row>
    <row r="2105" spans="1:14" ht="25.15" customHeight="1" x14ac:dyDescent="0.2">
      <c r="A2105" s="70" t="s">
        <v>1710</v>
      </c>
      <c r="B2105" s="71">
        <v>1960</v>
      </c>
      <c r="C2105" s="68" t="str">
        <f>IF(ISERROR(VLOOKUP(IF(RIGHT($A2105,1)=")",LEFT($A2105,FIND(" (",$A2105)-1),$A2105),[1]ACCS!$B$2:$B$5003, 1, FALSE)), "","1")</f>
        <v/>
      </c>
      <c r="D2105" s="103" t="str">
        <f>IF($B2105="Unknown","",IF($B2105="","",IF(VALUE(LEFT($B2105,4))&lt;Calc!$J$2,"ANTIQUE","")))</f>
        <v/>
      </c>
      <c r="E2105" s="72" t="s">
        <v>37</v>
      </c>
      <c r="F2105" s="121"/>
      <c r="G2105" s="121"/>
      <c r="H2105" s="62" t="str">
        <f t="shared" si="225"/>
        <v>Japonica</v>
      </c>
      <c r="I2105" s="18">
        <f t="shared" si="226"/>
        <v>0</v>
      </c>
      <c r="J2105" s="18">
        <f t="shared" si="227"/>
        <v>0</v>
      </c>
      <c r="K2105" s="18">
        <f t="shared" si="228"/>
        <v>0</v>
      </c>
      <c r="L2105" s="57" t="str">
        <f t="shared" si="229"/>
        <v>Marguerite Cannon</v>
      </c>
      <c r="M2105" s="57" t="str">
        <f t="shared" si="230"/>
        <v>Marguerite Cannon</v>
      </c>
      <c r="N2105" s="61" t="str">
        <f t="shared" si="231"/>
        <v>Marguerite Cannon</v>
      </c>
    </row>
    <row r="2106" spans="1:14" ht="25.15" customHeight="1" x14ac:dyDescent="0.2">
      <c r="A2106" s="70" t="s">
        <v>3408</v>
      </c>
      <c r="B2106" s="71">
        <v>1850</v>
      </c>
      <c r="C2106" s="68" t="str">
        <f>IF(ISERROR(VLOOKUP(IF(RIGHT($A2106,1)=")",LEFT($A2106,FIND(" (",$A2106)-1),$A2106),[1]ACCS!$B$2:$B$5003, 1, FALSE)), "","1")</f>
        <v>1</v>
      </c>
      <c r="D2106" s="103" t="str">
        <f>IF($B2106="Unknown","",IF($B2106="","",IF(VALUE(LEFT($B2106,4))&lt;Calc!$J$2,"ANTIQUE","")))</f>
        <v>ANTIQUE</v>
      </c>
      <c r="E2106" s="72" t="s">
        <v>24</v>
      </c>
      <c r="F2106" s="121"/>
      <c r="G2106" s="121"/>
      <c r="H2106" s="62" t="str">
        <f t="shared" si="225"/>
        <v>Japonica</v>
      </c>
      <c r="I2106" s="18">
        <f t="shared" si="226"/>
        <v>0</v>
      </c>
      <c r="J2106" s="18">
        <f t="shared" si="227"/>
        <v>0</v>
      </c>
      <c r="K2106" s="18">
        <f t="shared" si="228"/>
        <v>0</v>
      </c>
      <c r="L2106" s="57" t="str">
        <f t="shared" si="229"/>
        <v>Marguerite Gouillon (Duc d'Orleans)</v>
      </c>
      <c r="M2106" s="57" t="str">
        <f t="shared" si="230"/>
        <v>Marguerite Gouillon (Duc d'Orleans)</v>
      </c>
      <c r="N2106" s="61" t="str">
        <f t="shared" si="231"/>
        <v>Marguerite Gouillon</v>
      </c>
    </row>
    <row r="2107" spans="1:14" ht="25.15" customHeight="1" x14ac:dyDescent="0.2">
      <c r="A2107" s="70" t="s">
        <v>1711</v>
      </c>
      <c r="B2107" s="71">
        <v>1969</v>
      </c>
      <c r="C2107" s="68" t="str">
        <f>IF(ISERROR(VLOOKUP(IF(RIGHT($A2107,1)=")",LEFT($A2107,FIND(" (",$A2107)-1),$A2107),[1]ACCS!$B$2:$B$5003, 1, FALSE)), "","1")</f>
        <v/>
      </c>
      <c r="D2107" s="103" t="str">
        <f>IF($B2107="Unknown","",IF($B2107="","",IF(VALUE(LEFT($B2107,4))&lt;Calc!$J$2,"ANTIQUE","")))</f>
        <v/>
      </c>
      <c r="E2107" s="72" t="s">
        <v>37</v>
      </c>
      <c r="F2107" s="121"/>
      <c r="G2107" s="121"/>
      <c r="H2107" s="62" t="str">
        <f t="shared" si="225"/>
        <v>Japonica</v>
      </c>
      <c r="I2107" s="18">
        <f t="shared" si="226"/>
        <v>0</v>
      </c>
      <c r="J2107" s="18">
        <f t="shared" si="227"/>
        <v>0</v>
      </c>
      <c r="K2107" s="18">
        <f t="shared" si="228"/>
        <v>0</v>
      </c>
      <c r="L2107" s="57" t="str">
        <f t="shared" si="229"/>
        <v>Marguerite Sears</v>
      </c>
      <c r="M2107" s="57" t="str">
        <f t="shared" si="230"/>
        <v>Marguerite Sears</v>
      </c>
      <c r="N2107" s="61" t="str">
        <f t="shared" si="231"/>
        <v>Marguerite Sears</v>
      </c>
    </row>
    <row r="2108" spans="1:14" ht="25.15" customHeight="1" x14ac:dyDescent="0.2">
      <c r="A2108" s="70" t="s">
        <v>3409</v>
      </c>
      <c r="B2108" s="71">
        <v>1847</v>
      </c>
      <c r="C2108" s="68" t="str">
        <f>IF(ISERROR(VLOOKUP(IF(RIGHT($A2108,1)=")",LEFT($A2108,FIND(" (",$A2108)-1),$A2108),[1]ACCS!$B$2:$B$5003, 1, FALSE)), "","1")</f>
        <v>1</v>
      </c>
      <c r="D2108" s="103" t="str">
        <f>IF($B2108="Unknown","",IF($B2108="","",IF(VALUE(LEFT($B2108,4))&lt;Calc!$J$2,"ANTIQUE","")))</f>
        <v>ANTIQUE</v>
      </c>
      <c r="E2108" s="72" t="s">
        <v>24</v>
      </c>
      <c r="F2108" s="121"/>
      <c r="G2108" s="121"/>
      <c r="H2108" s="62" t="str">
        <f t="shared" si="225"/>
        <v>Japonica</v>
      </c>
      <c r="I2108" s="18">
        <f t="shared" si="226"/>
        <v>0</v>
      </c>
      <c r="J2108" s="18">
        <f t="shared" si="227"/>
        <v>0</v>
      </c>
      <c r="K2108" s="18">
        <f t="shared" si="228"/>
        <v>0</v>
      </c>
      <c r="L2108" s="57" t="str">
        <f t="shared" si="229"/>
        <v>Maria Morren (Ella Drayton)</v>
      </c>
      <c r="M2108" s="57" t="str">
        <f t="shared" si="230"/>
        <v>Maria Morren (Ella Drayton)</v>
      </c>
      <c r="N2108" s="61" t="str">
        <f t="shared" si="231"/>
        <v>Maria Morren</v>
      </c>
    </row>
    <row r="2109" spans="1:14" ht="25.15" customHeight="1" x14ac:dyDescent="0.2">
      <c r="A2109" s="70" t="s">
        <v>3410</v>
      </c>
      <c r="B2109" s="71">
        <v>1874</v>
      </c>
      <c r="C2109" s="68" t="str">
        <f>IF(ISERROR(VLOOKUP(IF(RIGHT($A2109,1)=")",LEFT($A2109,FIND(" (",$A2109)-1),$A2109),[1]ACCS!$B$2:$B$5003, 1, FALSE)), "","1")</f>
        <v/>
      </c>
      <c r="D2109" s="103" t="str">
        <f>IF($B2109="Unknown","",IF($B2109="","",IF(VALUE(LEFT($B2109,4))&lt;Calc!$J$2,"ANTIQUE","")))</f>
        <v>ANTIQUE</v>
      </c>
      <c r="E2109" s="72" t="s">
        <v>24</v>
      </c>
      <c r="F2109" s="121"/>
      <c r="G2109" s="121"/>
      <c r="H2109" s="62" t="str">
        <f t="shared" ref="H2109:H2172" si="232">IF($A2109="","",IF($I2109=0,"Japonica",IF($I2109=1,"Reticulata",IF($I2109=2,"NRH",IF($I2109=3,"Sasanqua",IF($I2109=4,"Hiemalis",IF($I2109=5,"Vernalis",IF($I2109=6,"Japonica [Higo]","Specie"))))))))</f>
        <v>Japonica</v>
      </c>
      <c r="I2109" s="18">
        <f t="shared" ref="I2109:I2172" si="233">IF(NOT(ISERROR(SEARCH("(R)",$A2109))),1,IF(NOT(ISERROR(SEARCH("(H)",$A2109))),2,IF(NOT(ISERROR(SEARCH("(Sasanqua)",$A2109))),3,IF(NOT(ISERROR(SEARCH("(Hiemalis)",$A2109))),4,IF(NOT(ISERROR(SEARCH("(Vernalis)",$A2109))),5,IF(NOT(ISERROR(SEARCH("(Higo)",$A2109))),6,))))))+$J2109+K2109</f>
        <v>0</v>
      </c>
      <c r="J2109" s="18">
        <f t="shared" ref="J2109:J2172" si="234">IF(NOT(ISERROR(SEARCH("(Rusticana)",$A2109))),7,IF(NOT(ISERROR(SEARCH("(Wabisuke)",$A2109))),8,IF(NOT(ISERROR(SEARCH("(Edithae)",$A2109))),9,IF(NOT(ISERROR(SEARCH("(Oleifera)",$A2109))),10,IF(NOT(ISERROR(SEARCH("(Saluenensis)",$A2109))),11,0)))))</f>
        <v>0</v>
      </c>
      <c r="K2109" s="18">
        <f t="shared" ref="K2109:K2172" si="235">IF(NOT(ISERROR(SEARCH("(Pitardii)",$A2109))),12,IF(NOT(ISERROR(SEARCH("(Specie)",$A2109))),13,0))</f>
        <v>0</v>
      </c>
      <c r="L2109" s="57" t="str">
        <f t="shared" ref="L2109:L2172" si="236">SUBSTITUTE(SUBSTITUTE(SUBSTITUTE(SUBSTITUTE(SUBSTITUTE(SUBSTITUTE(SUBSTITUTE(SUBSTITUTE(A2109," (A)","")," (R)","")," (H)","")," (Sasanqua)","")," (Hiemalis)","")," (Vernalis)","")," (Rusticana)",""),"(Wabisuke)","")</f>
        <v>Mariana (Red Waratah)</v>
      </c>
      <c r="M2109" s="57" t="str">
        <f t="shared" ref="M2109:M2172" si="237">SUBSTITUTE(SUBSTITUTE(SUBSTITUTE(SUBSTITUTE(SUBSTITUTE($L2109," (Edithae)","")," (Oleifera)","")," (Saluenensis)","")," (Specie)","")," (Pitardii)","")</f>
        <v>Mariana (Red Waratah)</v>
      </c>
      <c r="N2109" s="61" t="str">
        <f t="shared" si="231"/>
        <v>Mariana</v>
      </c>
    </row>
    <row r="2110" spans="1:14" ht="25.15" customHeight="1" x14ac:dyDescent="0.2">
      <c r="A2110" s="70" t="s">
        <v>1712</v>
      </c>
      <c r="B2110" s="71">
        <v>1984</v>
      </c>
      <c r="C2110" s="68" t="str">
        <f>IF(ISERROR(VLOOKUP(IF(RIGHT($A2110,1)=")",LEFT($A2110,FIND(" (",$A2110)-1),$A2110),[1]ACCS!$B$2:$B$5003, 1, FALSE)), "","1")</f>
        <v>1</v>
      </c>
      <c r="D2110" s="103" t="str">
        <f>IF($B2110="Unknown","",IF($B2110="","",IF(VALUE(LEFT($B2110,4))&lt;Calc!$J$2,"ANTIQUE","")))</f>
        <v/>
      </c>
      <c r="E2110" s="72" t="s">
        <v>21</v>
      </c>
      <c r="F2110" s="121"/>
      <c r="G2110" s="121"/>
      <c r="H2110" s="62" t="str">
        <f t="shared" si="232"/>
        <v>Japonica</v>
      </c>
      <c r="I2110" s="18">
        <f t="shared" si="233"/>
        <v>0</v>
      </c>
      <c r="J2110" s="18">
        <f t="shared" si="234"/>
        <v>0</v>
      </c>
      <c r="K2110" s="18">
        <f t="shared" si="235"/>
        <v>0</v>
      </c>
      <c r="L2110" s="57" t="str">
        <f t="shared" si="236"/>
        <v>Mariann</v>
      </c>
      <c r="M2110" s="57" t="str">
        <f t="shared" si="237"/>
        <v>Mariann</v>
      </c>
      <c r="N2110" s="61" t="str">
        <f t="shared" si="231"/>
        <v>Mariann</v>
      </c>
    </row>
    <row r="2111" spans="1:14" ht="25.15" customHeight="1" x14ac:dyDescent="0.2">
      <c r="A2111" s="70" t="s">
        <v>1713</v>
      </c>
      <c r="B2111" s="71">
        <v>1983</v>
      </c>
      <c r="C2111" s="68" t="str">
        <f>IF(ISERROR(VLOOKUP(IF(RIGHT($A2111,1)=")",LEFT($A2111,FIND(" (",$A2111)-1),$A2111),[1]ACCS!$B$2:$B$5003, 1, FALSE)), "","1")</f>
        <v>1</v>
      </c>
      <c r="D2111" s="103" t="str">
        <f>IF($B2111="Unknown","",IF($B2111="","",IF(VALUE(LEFT($B2111,4))&lt;Calc!$J$2,"ANTIQUE","")))</f>
        <v/>
      </c>
      <c r="E2111" s="72" t="s">
        <v>24</v>
      </c>
      <c r="F2111" s="121" t="s">
        <v>5</v>
      </c>
      <c r="G2111" s="121"/>
      <c r="H2111" s="62" t="str">
        <f t="shared" si="232"/>
        <v>Japonica</v>
      </c>
      <c r="I2111" s="18">
        <f t="shared" si="233"/>
        <v>0</v>
      </c>
      <c r="J2111" s="18">
        <f t="shared" si="234"/>
        <v>0</v>
      </c>
      <c r="K2111" s="18">
        <f t="shared" si="235"/>
        <v>0</v>
      </c>
      <c r="L2111" s="57" t="str">
        <f t="shared" si="236"/>
        <v>Marie</v>
      </c>
      <c r="M2111" s="57" t="str">
        <f t="shared" si="237"/>
        <v>Marie</v>
      </c>
      <c r="N2111" s="61" t="str">
        <f t="shared" si="231"/>
        <v>Marie</v>
      </c>
    </row>
    <row r="2112" spans="1:14" ht="25.15" customHeight="1" x14ac:dyDescent="0.2">
      <c r="A2112" s="70" t="s">
        <v>1714</v>
      </c>
      <c r="B2112" s="71">
        <v>2018</v>
      </c>
      <c r="C2112" s="68" t="str">
        <f>IF(ISERROR(VLOOKUP(IF(RIGHT($A2112,1)=")",LEFT($A2112,FIND(" (",$A2112)-1),$A2112),[1]ACCS!$B$2:$B$5003, 1, FALSE)), "","1")</f>
        <v>1</v>
      </c>
      <c r="D2112" s="103" t="str">
        <f>IF($B2112="Unknown","",IF($B2112="","",IF(VALUE(LEFT($B2112,4))&lt;Calc!$J$2,"ANTIQUE","")))</f>
        <v/>
      </c>
      <c r="E2112" s="72" t="s">
        <v>37</v>
      </c>
      <c r="F2112" s="121"/>
      <c r="G2112" s="121"/>
      <c r="H2112" s="62" t="str">
        <f t="shared" si="232"/>
        <v>Japonica</v>
      </c>
      <c r="I2112" s="18">
        <f t="shared" si="233"/>
        <v>0</v>
      </c>
      <c r="J2112" s="18">
        <f t="shared" si="234"/>
        <v>0</v>
      </c>
      <c r="K2112" s="18">
        <f t="shared" si="235"/>
        <v>0</v>
      </c>
      <c r="L2112" s="57" t="str">
        <f t="shared" si="236"/>
        <v>Marie Barnes</v>
      </c>
      <c r="M2112" s="57" t="str">
        <f t="shared" si="237"/>
        <v>Marie Barnes</v>
      </c>
      <c r="N2112" s="61" t="str">
        <f t="shared" si="231"/>
        <v>Marie Barnes</v>
      </c>
    </row>
    <row r="2113" spans="1:14" ht="25.15" customHeight="1" x14ac:dyDescent="0.2">
      <c r="A2113" s="70" t="s">
        <v>1715</v>
      </c>
      <c r="B2113" s="71">
        <v>1953</v>
      </c>
      <c r="C2113" s="68" t="str">
        <f>IF(ISERROR(VLOOKUP(IF(RIGHT($A2113,1)=")",LEFT($A2113,FIND(" (",$A2113)-1),$A2113),[1]ACCS!$B$2:$B$5003, 1, FALSE)), "","1")</f>
        <v>1</v>
      </c>
      <c r="D2113" s="103" t="str">
        <f>IF($B2113="Unknown","",IF($B2113="","",IF(VALUE(LEFT($B2113,4))&lt;Calc!$J$2,"ANTIQUE","")))</f>
        <v/>
      </c>
      <c r="E2113" s="72" t="s">
        <v>37</v>
      </c>
      <c r="F2113" s="121"/>
      <c r="G2113" s="121"/>
      <c r="H2113" s="62" t="str">
        <f t="shared" si="232"/>
        <v>Japonica</v>
      </c>
      <c r="I2113" s="18">
        <f t="shared" si="233"/>
        <v>0</v>
      </c>
      <c r="J2113" s="18">
        <f t="shared" si="234"/>
        <v>0</v>
      </c>
      <c r="K2113" s="18">
        <f t="shared" si="235"/>
        <v>0</v>
      </c>
      <c r="L2113" s="57" t="str">
        <f t="shared" si="236"/>
        <v>Marie Bracey (Spell Bound, October Delight)</v>
      </c>
      <c r="M2113" s="57" t="str">
        <f t="shared" si="237"/>
        <v>Marie Bracey (Spell Bound, October Delight)</v>
      </c>
      <c r="N2113" s="61" t="str">
        <f t="shared" si="231"/>
        <v>Marie Bracey</v>
      </c>
    </row>
    <row r="2114" spans="1:14" ht="25.15" customHeight="1" x14ac:dyDescent="0.2">
      <c r="A2114" s="70" t="s">
        <v>1716</v>
      </c>
      <c r="B2114" s="71">
        <v>1971</v>
      </c>
      <c r="C2114" s="68" t="str">
        <f>IF(ISERROR(VLOOKUP(IF(RIGHT($A2114,1)=")",LEFT($A2114,FIND(" (",$A2114)-1),$A2114),[1]ACCS!$B$2:$B$5003, 1, FALSE)), "","1")</f>
        <v/>
      </c>
      <c r="D2114" s="103" t="str">
        <f>IF($B2114="Unknown","",IF($B2114="","",IF(VALUE(LEFT($B2114,4))&lt;Calc!$J$2,"ANTIQUE","")))</f>
        <v/>
      </c>
      <c r="E2114" s="72" t="s">
        <v>21</v>
      </c>
      <c r="F2114" s="121"/>
      <c r="G2114" s="121" t="s">
        <v>26</v>
      </c>
      <c r="H2114" s="62" t="str">
        <f t="shared" si="232"/>
        <v>Japonica</v>
      </c>
      <c r="I2114" s="18">
        <f t="shared" si="233"/>
        <v>0</v>
      </c>
      <c r="J2114" s="18">
        <f t="shared" si="234"/>
        <v>0</v>
      </c>
      <c r="K2114" s="18">
        <f t="shared" si="235"/>
        <v>0</v>
      </c>
      <c r="L2114" s="57" t="str">
        <f t="shared" si="236"/>
        <v>Marie Camp</v>
      </c>
      <c r="M2114" s="57" t="str">
        <f t="shared" si="237"/>
        <v>Marie Camp</v>
      </c>
      <c r="N2114" s="61" t="str">
        <f t="shared" si="231"/>
        <v>Marie Camp</v>
      </c>
    </row>
    <row r="2115" spans="1:14" ht="25.15" customHeight="1" x14ac:dyDescent="0.2">
      <c r="A2115" s="70" t="s">
        <v>1717</v>
      </c>
      <c r="B2115" s="71">
        <v>2010</v>
      </c>
      <c r="C2115" s="68" t="str">
        <f>IF(ISERROR(VLOOKUP(IF(RIGHT($A2115,1)=")",LEFT($A2115,FIND(" (",$A2115)-1),$A2115),[1]ACCS!$B$2:$B$5003, 1, FALSE)), "","1")</f>
        <v>1</v>
      </c>
      <c r="D2115" s="103" t="str">
        <f>IF($B2115="Unknown","",IF($B2115="","",IF(VALUE(LEFT($B2115,4))&lt;Calc!$J$2,"ANTIQUE","")))</f>
        <v/>
      </c>
      <c r="E2115" s="72" t="s">
        <v>24</v>
      </c>
      <c r="F2115" s="121"/>
      <c r="G2115" s="121"/>
      <c r="H2115" s="62" t="str">
        <f t="shared" si="232"/>
        <v>Japonica</v>
      </c>
      <c r="I2115" s="18">
        <f t="shared" si="233"/>
        <v>0</v>
      </c>
      <c r="J2115" s="18">
        <f t="shared" si="234"/>
        <v>0</v>
      </c>
      <c r="K2115" s="18">
        <f t="shared" si="235"/>
        <v>0</v>
      </c>
      <c r="L2115" s="57" t="str">
        <f t="shared" si="236"/>
        <v>Marie Crawford</v>
      </c>
      <c r="M2115" s="57" t="str">
        <f t="shared" si="237"/>
        <v>Marie Crawford</v>
      </c>
      <c r="N2115" s="61" t="str">
        <f t="shared" si="231"/>
        <v>Marie Crawford</v>
      </c>
    </row>
    <row r="2116" spans="1:14" ht="25.15" customHeight="1" x14ac:dyDescent="0.2">
      <c r="A2116" s="70" t="s">
        <v>1718</v>
      </c>
      <c r="B2116" s="71">
        <v>1999</v>
      </c>
      <c r="C2116" s="68" t="str">
        <f>IF(ISERROR(VLOOKUP(IF(RIGHT($A2116,1)=")",LEFT($A2116,FIND(" (",$A2116)-1),$A2116),[1]ACCS!$B$2:$B$5003, 1, FALSE)), "","1")</f>
        <v>1</v>
      </c>
      <c r="D2116" s="103" t="str">
        <f>IF($B2116="Unknown","",IF($B2116="","",IF(VALUE(LEFT($B2116,4))&lt;Calc!$J$2,"ANTIQUE","")))</f>
        <v/>
      </c>
      <c r="E2116" s="72" t="s">
        <v>21</v>
      </c>
      <c r="F2116" s="121" t="s">
        <v>5</v>
      </c>
      <c r="G2116" s="121"/>
      <c r="H2116" s="62" t="str">
        <f t="shared" si="232"/>
        <v>Japonica</v>
      </c>
      <c r="I2116" s="18">
        <f t="shared" si="233"/>
        <v>0</v>
      </c>
      <c r="J2116" s="18">
        <f t="shared" si="234"/>
        <v>0</v>
      </c>
      <c r="K2116" s="18">
        <f t="shared" si="235"/>
        <v>0</v>
      </c>
      <c r="L2116" s="57" t="str">
        <f t="shared" si="236"/>
        <v>Marie Goodlett</v>
      </c>
      <c r="M2116" s="57" t="str">
        <f t="shared" si="237"/>
        <v>Marie Goodlett</v>
      </c>
      <c r="N2116" s="61" t="str">
        <f t="shared" si="231"/>
        <v>Marie Goodlett</v>
      </c>
    </row>
    <row r="2117" spans="1:14" ht="25.15" customHeight="1" x14ac:dyDescent="0.2">
      <c r="A2117" s="70" t="s">
        <v>3683</v>
      </c>
      <c r="B2117" s="71">
        <v>2000</v>
      </c>
      <c r="C2117" s="68" t="str">
        <f>IF(ISERROR(VLOOKUP(IF(RIGHT($A2117,1)=")",LEFT($A2117,FIND(" (",$A2117)-1),$A2117),[1]ACCS!$B$2:$B$5003, 1, FALSE)), "","1")</f>
        <v>1</v>
      </c>
      <c r="D2117" s="103" t="str">
        <f>IF($B2117="Unknown","",IF($B2117="","",IF(VALUE(LEFT($B2117,4))&lt;Calc!$J$2,"ANTIQUE","")))</f>
        <v/>
      </c>
      <c r="E2117" s="72" t="s">
        <v>47</v>
      </c>
      <c r="F2117" s="121" t="s">
        <v>5</v>
      </c>
      <c r="G2117" s="121"/>
      <c r="H2117" s="62" t="str">
        <f t="shared" si="232"/>
        <v>Sasanqua</v>
      </c>
      <c r="I2117" s="18">
        <f t="shared" si="233"/>
        <v>3</v>
      </c>
      <c r="J2117" s="18">
        <f t="shared" si="234"/>
        <v>0</v>
      </c>
      <c r="K2117" s="18">
        <f t="shared" si="235"/>
        <v>0</v>
      </c>
      <c r="L2117" s="57" t="str">
        <f t="shared" si="236"/>
        <v xml:space="preserve">Marie Kirk (Autumn Moon) </v>
      </c>
      <c r="M2117" s="57" t="str">
        <f t="shared" si="237"/>
        <v xml:space="preserve">Marie Kirk (Autumn Moon) </v>
      </c>
      <c r="N2117" s="61" t="str">
        <f t="shared" si="231"/>
        <v>Marie Kirk</v>
      </c>
    </row>
    <row r="2118" spans="1:14" ht="25.15" customHeight="1" x14ac:dyDescent="0.2">
      <c r="A2118" s="70" t="s">
        <v>1720</v>
      </c>
      <c r="B2118" s="71">
        <v>1980</v>
      </c>
      <c r="C2118" s="68" t="str">
        <f>IF(ISERROR(VLOOKUP(IF(RIGHT($A2118,1)=")",LEFT($A2118,FIND(" (",$A2118)-1),$A2118),[1]ACCS!$B$2:$B$5003, 1, FALSE)), "","1")</f>
        <v>1</v>
      </c>
      <c r="D2118" s="103" t="str">
        <f>IF($B2118="Unknown","",IF($B2118="","",IF(VALUE(LEFT($B2118,4))&lt;Calc!$J$2,"ANTIQUE","")))</f>
        <v/>
      </c>
      <c r="E2118" s="72" t="s">
        <v>37</v>
      </c>
      <c r="F2118" s="121"/>
      <c r="G2118" s="121"/>
      <c r="H2118" s="62" t="str">
        <f t="shared" si="232"/>
        <v>Japonica</v>
      </c>
      <c r="I2118" s="18">
        <f t="shared" si="233"/>
        <v>0</v>
      </c>
      <c r="J2118" s="18">
        <f t="shared" si="234"/>
        <v>0</v>
      </c>
      <c r="K2118" s="18">
        <f t="shared" si="235"/>
        <v>0</v>
      </c>
      <c r="L2118" s="57" t="str">
        <f t="shared" si="236"/>
        <v>Marie Mackall</v>
      </c>
      <c r="M2118" s="57" t="str">
        <f t="shared" si="237"/>
        <v>Marie Mackall</v>
      </c>
      <c r="N2118" s="61" t="str">
        <f t="shared" si="231"/>
        <v>Marie Mackall</v>
      </c>
    </row>
    <row r="2119" spans="1:14" ht="25.15" customHeight="1" x14ac:dyDescent="0.2">
      <c r="A2119" s="70" t="s">
        <v>1721</v>
      </c>
      <c r="B2119" s="71">
        <v>1959</v>
      </c>
      <c r="C2119" s="68" t="str">
        <f>IF(ISERROR(VLOOKUP(IF(RIGHT($A2119,1)=")",LEFT($A2119,FIND(" (",$A2119)-1),$A2119),[1]ACCS!$B$2:$B$5003, 1, FALSE)), "","1")</f>
        <v>1</v>
      </c>
      <c r="D2119" s="103" t="str">
        <f>IF($B2119="Unknown","",IF($B2119="","",IF(VALUE(LEFT($B2119,4))&lt;Calc!$J$2,"ANTIQUE","")))</f>
        <v/>
      </c>
      <c r="E2119" s="72" t="s">
        <v>24</v>
      </c>
      <c r="F2119" s="121" t="s">
        <v>5</v>
      </c>
      <c r="G2119" s="121"/>
      <c r="H2119" s="62" t="str">
        <f t="shared" si="232"/>
        <v>Japonica</v>
      </c>
      <c r="I2119" s="18">
        <f t="shared" si="233"/>
        <v>0</v>
      </c>
      <c r="J2119" s="18">
        <f t="shared" si="234"/>
        <v>0</v>
      </c>
      <c r="K2119" s="18">
        <f t="shared" si="235"/>
        <v>0</v>
      </c>
      <c r="L2119" s="57" t="str">
        <f t="shared" si="236"/>
        <v>Marie Shackelford</v>
      </c>
      <c r="M2119" s="57" t="str">
        <f t="shared" si="237"/>
        <v>Marie Shackelford</v>
      </c>
      <c r="N2119" s="61" t="str">
        <f t="shared" si="231"/>
        <v>Marie Shackelford</v>
      </c>
    </row>
    <row r="2120" spans="1:14" ht="25.15" customHeight="1" x14ac:dyDescent="0.2">
      <c r="A2120" s="70" t="s">
        <v>1722</v>
      </c>
      <c r="B2120" s="71">
        <v>2007</v>
      </c>
      <c r="C2120" s="68" t="str">
        <f>IF(ISERROR(VLOOKUP(IF(RIGHT($A2120,1)=")",LEFT($A2120,FIND(" (",$A2120)-1),$A2120),[1]ACCS!$B$2:$B$5003, 1, FALSE)), "","1")</f>
        <v>1</v>
      </c>
      <c r="D2120" s="103" t="str">
        <f>IF($B2120="Unknown","",IF($B2120="","",IF(VALUE(LEFT($B2120,4))&lt;Calc!$J$2,"ANTIQUE","")))</f>
        <v/>
      </c>
      <c r="E2120" s="72" t="s">
        <v>29</v>
      </c>
      <c r="F2120" s="121"/>
      <c r="G2120" s="121"/>
      <c r="H2120" s="62" t="str">
        <f t="shared" si="232"/>
        <v>Reticulata</v>
      </c>
      <c r="I2120" s="18">
        <f t="shared" si="233"/>
        <v>1</v>
      </c>
      <c r="J2120" s="18">
        <f t="shared" si="234"/>
        <v>0</v>
      </c>
      <c r="K2120" s="18">
        <f t="shared" si="235"/>
        <v>0</v>
      </c>
      <c r="L2120" s="57" t="str">
        <f t="shared" si="236"/>
        <v>Marilyn Maphis</v>
      </c>
      <c r="M2120" s="57" t="str">
        <f t="shared" si="237"/>
        <v>Marilyn Maphis</v>
      </c>
      <c r="N2120" s="61" t="str">
        <f t="shared" si="231"/>
        <v>Marilyn Maphis</v>
      </c>
    </row>
    <row r="2121" spans="1:14" ht="25.15" customHeight="1" x14ac:dyDescent="0.2">
      <c r="A2121" s="70" t="s">
        <v>1723</v>
      </c>
      <c r="B2121" s="71">
        <v>2001</v>
      </c>
      <c r="C2121" s="68" t="str">
        <f>IF(ISERROR(VLOOKUP(IF(RIGHT($A2121,1)=")",LEFT($A2121,FIND(" (",$A2121)-1),$A2121),[1]ACCS!$B$2:$B$5003, 1, FALSE)), "","1")</f>
        <v>1</v>
      </c>
      <c r="D2121" s="103" t="str">
        <f>IF($B2121="Unknown","",IF($B2121="","",IF(VALUE(LEFT($B2121,4))&lt;Calc!$J$2,"ANTIQUE","")))</f>
        <v/>
      </c>
      <c r="E2121" s="72" t="s">
        <v>24</v>
      </c>
      <c r="F2121" s="121" t="s">
        <v>5</v>
      </c>
      <c r="G2121" s="121"/>
      <c r="H2121" s="62" t="str">
        <f t="shared" si="232"/>
        <v>Sasanqua</v>
      </c>
      <c r="I2121" s="18">
        <f t="shared" si="233"/>
        <v>3</v>
      </c>
      <c r="J2121" s="18">
        <f t="shared" si="234"/>
        <v>0</v>
      </c>
      <c r="K2121" s="18">
        <f t="shared" si="235"/>
        <v>0</v>
      </c>
      <c r="L2121" s="57" t="str">
        <f t="shared" si="236"/>
        <v>Marina Mist</v>
      </c>
      <c r="M2121" s="57" t="str">
        <f t="shared" si="237"/>
        <v>Marina Mist</v>
      </c>
      <c r="N2121" s="61" t="str">
        <f t="shared" si="231"/>
        <v>Marina Mist</v>
      </c>
    </row>
    <row r="2122" spans="1:14" ht="25.15" customHeight="1" x14ac:dyDescent="0.2">
      <c r="A2122" s="70" t="s">
        <v>1724</v>
      </c>
      <c r="B2122" s="71">
        <v>2003</v>
      </c>
      <c r="C2122" s="68" t="str">
        <f>IF(ISERROR(VLOOKUP(IF(RIGHT($A2122,1)=")",LEFT($A2122,FIND(" (",$A2122)-1),$A2122),[1]ACCS!$B$2:$B$5003, 1, FALSE)), "","1")</f>
        <v>1</v>
      </c>
      <c r="D2122" s="103" t="str">
        <f>IF($B2122="Unknown","",IF($B2122="","",IF(VALUE(LEFT($B2122,4))&lt;Calc!$J$2,"ANTIQUE","")))</f>
        <v/>
      </c>
      <c r="E2122" s="72" t="s">
        <v>61</v>
      </c>
      <c r="F2122" s="121" t="s">
        <v>5</v>
      </c>
      <c r="G2122" s="121" t="s">
        <v>26</v>
      </c>
      <c r="H2122" s="62" t="str">
        <f t="shared" si="232"/>
        <v>Sasanqua</v>
      </c>
      <c r="I2122" s="18">
        <f t="shared" si="233"/>
        <v>3</v>
      </c>
      <c r="J2122" s="18">
        <f t="shared" si="234"/>
        <v>0</v>
      </c>
      <c r="K2122" s="18">
        <f t="shared" si="235"/>
        <v>0</v>
      </c>
      <c r="L2122" s="57" t="str">
        <f t="shared" si="236"/>
        <v>Marina Pearl</v>
      </c>
      <c r="M2122" s="57" t="str">
        <f t="shared" si="237"/>
        <v>Marina Pearl</v>
      </c>
      <c r="N2122" s="61" t="str">
        <f t="shared" si="231"/>
        <v>Marina Pearl</v>
      </c>
    </row>
    <row r="2123" spans="1:14" ht="25.15" customHeight="1" x14ac:dyDescent="0.2">
      <c r="A2123" s="70" t="s">
        <v>1725</v>
      </c>
      <c r="B2123" s="71">
        <v>1996</v>
      </c>
      <c r="C2123" s="68" t="str">
        <f>IF(ISERROR(VLOOKUP(IF(RIGHT($A2123,1)=")",LEFT($A2123,FIND(" (",$A2123)-1),$A2123),[1]ACCS!$B$2:$B$5003, 1, FALSE)), "","1")</f>
        <v>1</v>
      </c>
      <c r="D2123" s="103" t="str">
        <f>IF($B2123="Unknown","",IF($B2123="","",IF(VALUE(LEFT($B2123,4))&lt;Calc!$J$2,"ANTIQUE","")))</f>
        <v/>
      </c>
      <c r="E2123" s="72" t="s">
        <v>30</v>
      </c>
      <c r="F2123" s="121"/>
      <c r="G2123" s="121"/>
      <c r="H2123" s="62" t="str">
        <f t="shared" si="232"/>
        <v>Japonica</v>
      </c>
      <c r="I2123" s="18">
        <f t="shared" si="233"/>
        <v>0</v>
      </c>
      <c r="J2123" s="18">
        <f t="shared" si="234"/>
        <v>0</v>
      </c>
      <c r="K2123" s="18">
        <f t="shared" si="235"/>
        <v>0</v>
      </c>
      <c r="L2123" s="57" t="str">
        <f t="shared" si="236"/>
        <v>Mario Bergamini</v>
      </c>
      <c r="M2123" s="57" t="str">
        <f t="shared" si="237"/>
        <v>Mario Bergamini</v>
      </c>
      <c r="N2123" s="61" t="str">
        <f t="shared" si="231"/>
        <v>Mario Bergamini</v>
      </c>
    </row>
    <row r="2124" spans="1:14" ht="25.15" customHeight="1" x14ac:dyDescent="0.2">
      <c r="A2124" s="70" t="s">
        <v>1726</v>
      </c>
      <c r="B2124" s="71">
        <v>1984</v>
      </c>
      <c r="C2124" s="68" t="str">
        <f>IF(ISERROR(VLOOKUP(IF(RIGHT($A2124,1)=")",LEFT($A2124,FIND(" (",$A2124)-1),$A2124),[1]ACCS!$B$2:$B$5003, 1, FALSE)), "","1")</f>
        <v>1</v>
      </c>
      <c r="D2124" s="103" t="str">
        <f>IF($B2124="Unknown","",IF($B2124="","",IF(VALUE(LEFT($B2124,4))&lt;Calc!$J$2,"ANTIQUE","")))</f>
        <v/>
      </c>
      <c r="E2124" s="72" t="s">
        <v>30</v>
      </c>
      <c r="F2124" s="121"/>
      <c r="G2124" s="121"/>
      <c r="H2124" s="62" t="str">
        <f t="shared" si="232"/>
        <v>Reticulata</v>
      </c>
      <c r="I2124" s="18">
        <f t="shared" si="233"/>
        <v>1</v>
      </c>
      <c r="J2124" s="18">
        <f t="shared" si="234"/>
        <v>0</v>
      </c>
      <c r="K2124" s="18">
        <f t="shared" si="235"/>
        <v>0</v>
      </c>
      <c r="L2124" s="57" t="str">
        <f t="shared" si="236"/>
        <v>Marion Edwards</v>
      </c>
      <c r="M2124" s="57" t="str">
        <f t="shared" si="237"/>
        <v>Marion Edwards</v>
      </c>
      <c r="N2124" s="61" t="str">
        <f t="shared" si="231"/>
        <v>Marion Edwards</v>
      </c>
    </row>
    <row r="2125" spans="1:14" ht="25.15" customHeight="1" x14ac:dyDescent="0.2">
      <c r="A2125" s="70" t="s">
        <v>1727</v>
      </c>
      <c r="B2125" s="71">
        <v>2006</v>
      </c>
      <c r="C2125" s="68" t="str">
        <f>IF(ISERROR(VLOOKUP(IF(RIGHT($A2125,1)=")",LEFT($A2125,FIND(" (",$A2125)-1),$A2125),[1]ACCS!$B$2:$B$5003, 1, FALSE)), "","1")</f>
        <v/>
      </c>
      <c r="D2125" s="103" t="str">
        <f>IF($B2125="Unknown","",IF($B2125="","",IF(VALUE(LEFT($B2125,4))&lt;Calc!$J$2,"ANTIQUE","")))</f>
        <v/>
      </c>
      <c r="E2125" s="72" t="s">
        <v>37</v>
      </c>
      <c r="F2125" s="121"/>
      <c r="G2125" s="121"/>
      <c r="H2125" s="62" t="str">
        <f t="shared" si="232"/>
        <v>Japonica</v>
      </c>
      <c r="I2125" s="18">
        <f t="shared" si="233"/>
        <v>0</v>
      </c>
      <c r="J2125" s="18">
        <f t="shared" si="234"/>
        <v>0</v>
      </c>
      <c r="K2125" s="18">
        <f t="shared" si="235"/>
        <v>0</v>
      </c>
      <c r="L2125" s="57" t="str">
        <f t="shared" si="236"/>
        <v>Marion Hall</v>
      </c>
      <c r="M2125" s="57" t="str">
        <f t="shared" si="237"/>
        <v>Marion Hall</v>
      </c>
      <c r="N2125" s="61" t="str">
        <f t="shared" si="231"/>
        <v>Marion Hall</v>
      </c>
    </row>
    <row r="2126" spans="1:14" ht="25.15" customHeight="1" x14ac:dyDescent="0.2">
      <c r="A2126" s="70" t="s">
        <v>1728</v>
      </c>
      <c r="B2126" s="71">
        <v>1900</v>
      </c>
      <c r="C2126" s="68" t="str">
        <f>IF(ISERROR(VLOOKUP(IF(RIGHT($A2126,1)=")",LEFT($A2126,FIND(" (",$A2126)-1),$A2126),[1]ACCS!$B$2:$B$5003, 1, FALSE)), "","1")</f>
        <v>1</v>
      </c>
      <c r="D2126" s="103" t="str">
        <f>IF($B2126="Unknown","",IF($B2126="","",IF(VALUE(LEFT($B2126,4))&lt;Calc!$J$2,"ANTIQUE","")))</f>
        <v/>
      </c>
      <c r="E2126" s="72" t="s">
        <v>24</v>
      </c>
      <c r="F2126" s="121"/>
      <c r="G2126" s="121"/>
      <c r="H2126" s="62" t="str">
        <f t="shared" si="232"/>
        <v>Japonica</v>
      </c>
      <c r="I2126" s="18">
        <f t="shared" si="233"/>
        <v>0</v>
      </c>
      <c r="J2126" s="18">
        <f t="shared" si="234"/>
        <v>0</v>
      </c>
      <c r="K2126" s="18">
        <f t="shared" si="235"/>
        <v>0</v>
      </c>
      <c r="L2126" s="57" t="str">
        <f t="shared" si="236"/>
        <v>Marion Mitchell</v>
      </c>
      <c r="M2126" s="57" t="str">
        <f t="shared" si="237"/>
        <v>Marion Mitchell</v>
      </c>
      <c r="N2126" s="61" t="str">
        <f t="shared" si="231"/>
        <v>Marion Mitchell</v>
      </c>
    </row>
    <row r="2127" spans="1:14" ht="25.15" customHeight="1" x14ac:dyDescent="0.2">
      <c r="A2127" s="70" t="s">
        <v>3411</v>
      </c>
      <c r="B2127" s="71" t="s">
        <v>3155</v>
      </c>
      <c r="C2127" s="68" t="str">
        <f>IF(ISERROR(VLOOKUP(IF(RIGHT($A2127,1)=")",LEFT($A2127,FIND(" (",$A2127)-1),$A2127),[1]ACCS!$B$2:$B$5003, 1, FALSE)), "","1")</f>
        <v/>
      </c>
      <c r="D2127" s="103" t="str">
        <f>IF($B2127="Unknown","",IF($B2127="","",IF(VALUE(LEFT($B2127,4))&lt;Calc!$J$2,"ANTIQUE","")))</f>
        <v>ANTIQUE</v>
      </c>
      <c r="E2127" s="72" t="s">
        <v>24</v>
      </c>
      <c r="F2127" s="121"/>
      <c r="G2127" s="121"/>
      <c r="H2127" s="62" t="str">
        <f t="shared" si="232"/>
        <v>Japonica</v>
      </c>
      <c r="I2127" s="18">
        <f t="shared" si="233"/>
        <v>0</v>
      </c>
      <c r="J2127" s="18">
        <f t="shared" si="234"/>
        <v>0</v>
      </c>
      <c r="K2127" s="18">
        <f t="shared" si="235"/>
        <v>0</v>
      </c>
      <c r="L2127" s="57" t="str">
        <f t="shared" si="236"/>
        <v>Mariposa</v>
      </c>
      <c r="M2127" s="57" t="str">
        <f t="shared" si="237"/>
        <v>Mariposa</v>
      </c>
      <c r="N2127" s="61" t="str">
        <f t="shared" si="231"/>
        <v>Mariposa</v>
      </c>
    </row>
    <row r="2128" spans="1:14" ht="25.15" customHeight="1" x14ac:dyDescent="0.2">
      <c r="A2128" s="70" t="s">
        <v>1729</v>
      </c>
      <c r="B2128" s="71">
        <v>2016</v>
      </c>
      <c r="C2128" s="68" t="str">
        <f>IF(ISERROR(VLOOKUP(IF(RIGHT($A2128,1)=")",LEFT($A2128,FIND(" (",$A2128)-1),$A2128),[1]ACCS!$B$2:$B$5003, 1, FALSE)), "","1")</f>
        <v/>
      </c>
      <c r="D2128" s="103" t="str">
        <f>IF($B2128="Unknown","",IF($B2128="","",IF(VALUE(LEFT($B2128,4))&lt;Calc!$J$2,"ANTIQUE","")))</f>
        <v/>
      </c>
      <c r="E2128" s="72" t="s">
        <v>24</v>
      </c>
      <c r="F2128" s="121"/>
      <c r="G2128" s="121" t="s">
        <v>26</v>
      </c>
      <c r="H2128" s="62" t="str">
        <f t="shared" si="232"/>
        <v>Japonica</v>
      </c>
      <c r="I2128" s="18">
        <f t="shared" si="233"/>
        <v>0</v>
      </c>
      <c r="J2128" s="18">
        <f t="shared" si="234"/>
        <v>0</v>
      </c>
      <c r="K2128" s="18">
        <f t="shared" si="235"/>
        <v>0</v>
      </c>
      <c r="L2128" s="57" t="str">
        <f t="shared" si="236"/>
        <v>Marissa Moore Var.</v>
      </c>
      <c r="M2128" s="57" t="str">
        <f t="shared" si="237"/>
        <v>Marissa Moore Var.</v>
      </c>
      <c r="N2128" s="61" t="str">
        <f t="shared" si="231"/>
        <v>Marissa Moore Var.</v>
      </c>
    </row>
    <row r="2129" spans="1:14" ht="25.15" customHeight="1" x14ac:dyDescent="0.2">
      <c r="A2129" s="70" t="s">
        <v>1730</v>
      </c>
      <c r="B2129" s="71">
        <v>1949</v>
      </c>
      <c r="C2129" s="68" t="str">
        <f>IF(ISERROR(VLOOKUP(IF(RIGHT($A2129,1)=")",LEFT($A2129,FIND(" (",$A2129)-1),$A2129),[1]ACCS!$B$2:$B$5003, 1, FALSE)), "","1")</f>
        <v>1</v>
      </c>
      <c r="D2129" s="103" t="str">
        <f>IF($B2129="Unknown","",IF($B2129="","",IF(VALUE(LEFT($B2129,4))&lt;Calc!$J$2,"ANTIQUE","")))</f>
        <v/>
      </c>
      <c r="E2129" s="72" t="s">
        <v>24</v>
      </c>
      <c r="F2129" s="121"/>
      <c r="G2129" s="121"/>
      <c r="H2129" s="62" t="str">
        <f t="shared" si="232"/>
        <v>Japonica</v>
      </c>
      <c r="I2129" s="18">
        <f t="shared" si="233"/>
        <v>0</v>
      </c>
      <c r="J2129" s="18">
        <f t="shared" si="234"/>
        <v>0</v>
      </c>
      <c r="K2129" s="18">
        <f t="shared" si="235"/>
        <v>0</v>
      </c>
      <c r="L2129" s="57" t="str">
        <f t="shared" si="236"/>
        <v>Marjorie Magnificent</v>
      </c>
      <c r="M2129" s="57" t="str">
        <f t="shared" si="237"/>
        <v>Marjorie Magnificent</v>
      </c>
      <c r="N2129" s="61" t="str">
        <f t="shared" si="231"/>
        <v>Marjorie Magnificent</v>
      </c>
    </row>
    <row r="2130" spans="1:14" ht="25.15" customHeight="1" x14ac:dyDescent="0.2">
      <c r="A2130" s="70" t="s">
        <v>1731</v>
      </c>
      <c r="B2130" s="71">
        <v>1972</v>
      </c>
      <c r="C2130" s="68" t="str">
        <f>IF(ISERROR(VLOOKUP(IF(RIGHT($A2130,1)=")",LEFT($A2130,FIND(" (",$A2130)-1),$A2130),[1]ACCS!$B$2:$B$5003, 1, FALSE)), "","1")</f>
        <v>1</v>
      </c>
      <c r="D2130" s="103" t="str">
        <f>IF($B2130="Unknown","",IF($B2130="","",IF(VALUE(LEFT($B2130,4))&lt;Calc!$J$2,"ANTIQUE","")))</f>
        <v/>
      </c>
      <c r="E2130" s="72" t="s">
        <v>24</v>
      </c>
      <c r="F2130" s="121"/>
      <c r="G2130" s="121"/>
      <c r="H2130" s="62" t="str">
        <f t="shared" si="232"/>
        <v>NRH</v>
      </c>
      <c r="I2130" s="18">
        <f t="shared" si="233"/>
        <v>2</v>
      </c>
      <c r="J2130" s="18">
        <f t="shared" si="234"/>
        <v>0</v>
      </c>
      <c r="K2130" s="18">
        <f t="shared" si="235"/>
        <v>0</v>
      </c>
      <c r="L2130" s="57" t="str">
        <f t="shared" si="236"/>
        <v>Marjory Ramsey</v>
      </c>
      <c r="M2130" s="57" t="str">
        <f t="shared" si="237"/>
        <v>Marjory Ramsey</v>
      </c>
      <c r="N2130" s="61" t="str">
        <f t="shared" si="231"/>
        <v>Marjory Ramsey</v>
      </c>
    </row>
    <row r="2131" spans="1:14" ht="25.15" customHeight="1" x14ac:dyDescent="0.2">
      <c r="A2131" s="70" t="s">
        <v>1732</v>
      </c>
      <c r="B2131" s="71">
        <v>1958</v>
      </c>
      <c r="C2131" s="68" t="str">
        <f>IF(ISERROR(VLOOKUP(IF(RIGHT($A2131,1)=")",LEFT($A2131,FIND(" (",$A2131)-1),$A2131),[1]ACCS!$B$2:$B$5003, 1, FALSE)), "","1")</f>
        <v>1</v>
      </c>
      <c r="D2131" s="103" t="str">
        <f>IF($B2131="Unknown","",IF($B2131="","",IF(VALUE(LEFT($B2131,4))&lt;Calc!$J$2,"ANTIQUE","")))</f>
        <v/>
      </c>
      <c r="E2131" s="72" t="s">
        <v>37</v>
      </c>
      <c r="F2131" s="121"/>
      <c r="G2131" s="121"/>
      <c r="H2131" s="62" t="str">
        <f t="shared" si="232"/>
        <v>Japonica</v>
      </c>
      <c r="I2131" s="18">
        <f t="shared" si="233"/>
        <v>0</v>
      </c>
      <c r="J2131" s="18">
        <f t="shared" si="234"/>
        <v>0</v>
      </c>
      <c r="K2131" s="18">
        <f t="shared" si="235"/>
        <v>0</v>
      </c>
      <c r="L2131" s="57" t="str">
        <f t="shared" si="236"/>
        <v>Mark Alan</v>
      </c>
      <c r="M2131" s="57" t="str">
        <f t="shared" si="237"/>
        <v>Mark Alan</v>
      </c>
      <c r="N2131" s="61" t="str">
        <f t="shared" si="231"/>
        <v>Mark Alan</v>
      </c>
    </row>
    <row r="2132" spans="1:14" ht="25.15" customHeight="1" x14ac:dyDescent="0.2">
      <c r="A2132" s="78" t="s">
        <v>3113</v>
      </c>
      <c r="B2132" s="71">
        <v>2021</v>
      </c>
      <c r="C2132" s="68" t="str">
        <f>IF(ISERROR(VLOOKUP(IF(RIGHT($A2132,1)=")",LEFT($A2132,FIND(" (",$A2132)-1),$A2132),[1]ACCS!$B$2:$B$5003, 1, FALSE)), "","1")</f>
        <v>1</v>
      </c>
      <c r="D2132" s="103" t="str">
        <f>IF($B2132="Unknown","",IF($B2132="","",IF(VALUE(LEFT($B2132,4))&lt;Calc!$J$2,"ANTIQUE","")))</f>
        <v/>
      </c>
      <c r="E2132" s="72" t="s">
        <v>47</v>
      </c>
      <c r="F2132" s="121"/>
      <c r="G2132" s="121"/>
      <c r="H2132" s="62" t="str">
        <f t="shared" si="232"/>
        <v>NRH</v>
      </c>
      <c r="I2132" s="18">
        <f t="shared" si="233"/>
        <v>2</v>
      </c>
      <c r="J2132" s="18">
        <f t="shared" si="234"/>
        <v>0</v>
      </c>
      <c r="K2132" s="18">
        <f t="shared" si="235"/>
        <v>0</v>
      </c>
      <c r="L2132" s="57" t="str">
        <f t="shared" si="236"/>
        <v>Mark C.</v>
      </c>
      <c r="M2132" s="57" t="str">
        <f t="shared" si="237"/>
        <v>Mark C.</v>
      </c>
      <c r="N2132" s="61" t="str">
        <f t="shared" si="231"/>
        <v>Mark C.</v>
      </c>
    </row>
    <row r="2133" spans="1:14" ht="25.15" customHeight="1" x14ac:dyDescent="0.2">
      <c r="A2133" s="70" t="s">
        <v>1733</v>
      </c>
      <c r="B2133" s="71">
        <v>1977</v>
      </c>
      <c r="C2133" s="68" t="str">
        <f>IF(ISERROR(VLOOKUP(IF(RIGHT($A2133,1)=")",LEFT($A2133,FIND(" (",$A2133)-1),$A2133),[1]ACCS!$B$2:$B$5003, 1, FALSE)), "","1")</f>
        <v>1</v>
      </c>
      <c r="D2133" s="103" t="str">
        <f>IF($B2133="Unknown","",IF($B2133="","",IF(VALUE(LEFT($B2133,4))&lt;Calc!$J$2,"ANTIQUE","")))</f>
        <v/>
      </c>
      <c r="E2133" s="72" t="s">
        <v>37</v>
      </c>
      <c r="F2133" s="121"/>
      <c r="G2133" s="121"/>
      <c r="H2133" s="62" t="str">
        <f t="shared" si="232"/>
        <v>Japonica</v>
      </c>
      <c r="I2133" s="18">
        <f t="shared" si="233"/>
        <v>0</v>
      </c>
      <c r="J2133" s="18">
        <f t="shared" si="234"/>
        <v>0</v>
      </c>
      <c r="K2133" s="18">
        <f t="shared" si="235"/>
        <v>0</v>
      </c>
      <c r="L2133" s="57" t="str">
        <f t="shared" si="236"/>
        <v>Mark Chason</v>
      </c>
      <c r="M2133" s="57" t="str">
        <f t="shared" si="237"/>
        <v>Mark Chason</v>
      </c>
      <c r="N2133" s="61" t="str">
        <f t="shared" si="231"/>
        <v>Mark Chason</v>
      </c>
    </row>
    <row r="2134" spans="1:14" ht="25.15" customHeight="1" x14ac:dyDescent="0.2">
      <c r="A2134" s="70" t="s">
        <v>1734</v>
      </c>
      <c r="B2134" s="71">
        <v>1994</v>
      </c>
      <c r="C2134" s="68" t="str">
        <f>IF(ISERROR(VLOOKUP(IF(RIGHT($A2134,1)=")",LEFT($A2134,FIND(" (",$A2134)-1),$A2134),[1]ACCS!$B$2:$B$5003, 1, FALSE)), "","1")</f>
        <v/>
      </c>
      <c r="D2134" s="103" t="str">
        <f>IF($B2134="Unknown","",IF($B2134="","",IF(VALUE(LEFT($B2134,4))&lt;Calc!$J$2,"ANTIQUE","")))</f>
        <v/>
      </c>
      <c r="E2134" s="72" t="s">
        <v>24</v>
      </c>
      <c r="F2134" s="121"/>
      <c r="G2134" s="121"/>
      <c r="H2134" s="62" t="str">
        <f t="shared" si="232"/>
        <v>Japonica</v>
      </c>
      <c r="I2134" s="18">
        <f t="shared" si="233"/>
        <v>0</v>
      </c>
      <c r="J2134" s="18">
        <f t="shared" si="234"/>
        <v>0</v>
      </c>
      <c r="K2134" s="18">
        <f t="shared" si="235"/>
        <v>0</v>
      </c>
      <c r="L2134" s="57" t="str">
        <f t="shared" si="236"/>
        <v>Marlena Bozeman</v>
      </c>
      <c r="M2134" s="57" t="str">
        <f t="shared" si="237"/>
        <v>Marlena Bozeman</v>
      </c>
      <c r="N2134" s="61" t="str">
        <f t="shared" si="231"/>
        <v>Marlena Bozeman</v>
      </c>
    </row>
    <row r="2135" spans="1:14" ht="25.15" customHeight="1" x14ac:dyDescent="0.2">
      <c r="A2135" s="70" t="s">
        <v>1735</v>
      </c>
      <c r="B2135" s="71">
        <v>1956</v>
      </c>
      <c r="C2135" s="68" t="str">
        <f>IF(ISERROR(VLOOKUP(IF(RIGHT($A2135,1)=")",LEFT($A2135,FIND(" (",$A2135)-1),$A2135),[1]ACCS!$B$2:$B$5003, 1, FALSE)), "","1")</f>
        <v/>
      </c>
      <c r="D2135" s="103" t="str">
        <f>IF($B2135="Unknown","",IF($B2135="","",IF(VALUE(LEFT($B2135,4))&lt;Calc!$J$2,"ANTIQUE","")))</f>
        <v/>
      </c>
      <c r="E2135" s="72" t="s">
        <v>37</v>
      </c>
      <c r="F2135" s="121"/>
      <c r="G2135" s="121"/>
      <c r="H2135" s="62" t="str">
        <f t="shared" si="232"/>
        <v>Japonica</v>
      </c>
      <c r="I2135" s="18">
        <f t="shared" si="233"/>
        <v>0</v>
      </c>
      <c r="J2135" s="18">
        <f t="shared" si="234"/>
        <v>0</v>
      </c>
      <c r="K2135" s="18">
        <f t="shared" si="235"/>
        <v>0</v>
      </c>
      <c r="L2135" s="57" t="str">
        <f t="shared" si="236"/>
        <v>Marlene</v>
      </c>
      <c r="M2135" s="57" t="str">
        <f t="shared" si="237"/>
        <v>Marlene</v>
      </c>
      <c r="N2135" s="61" t="str">
        <f t="shared" si="231"/>
        <v>Marlene</v>
      </c>
    </row>
    <row r="2136" spans="1:14" ht="25.15" customHeight="1" x14ac:dyDescent="0.2">
      <c r="A2136" s="70" t="s">
        <v>1736</v>
      </c>
      <c r="B2136" s="71">
        <v>1961</v>
      </c>
      <c r="C2136" s="68" t="str">
        <f>IF(ISERROR(VLOOKUP(IF(RIGHT($A2136,1)=")",LEFT($A2136,FIND(" (",$A2136)-1),$A2136),[1]ACCS!$B$2:$B$5003, 1, FALSE)), "","1")</f>
        <v>1</v>
      </c>
      <c r="D2136" s="103" t="str">
        <f>IF($B2136="Unknown","",IF($B2136="","",IF(VALUE(LEFT($B2136,4))&lt;Calc!$J$2,"ANTIQUE","")))</f>
        <v/>
      </c>
      <c r="E2136" s="72" t="s">
        <v>35</v>
      </c>
      <c r="F2136" s="121"/>
      <c r="G2136" s="121"/>
      <c r="H2136" s="62" t="str">
        <f t="shared" si="232"/>
        <v>Japonica</v>
      </c>
      <c r="I2136" s="18">
        <f t="shared" si="233"/>
        <v>0</v>
      </c>
      <c r="J2136" s="18">
        <f t="shared" si="234"/>
        <v>0</v>
      </c>
      <c r="K2136" s="18">
        <f t="shared" si="235"/>
        <v>0</v>
      </c>
      <c r="L2136" s="57" t="str">
        <f t="shared" si="236"/>
        <v>Maroon and Gold</v>
      </c>
      <c r="M2136" s="57" t="str">
        <f t="shared" si="237"/>
        <v>Maroon and Gold</v>
      </c>
      <c r="N2136" s="61" t="str">
        <f t="shared" si="231"/>
        <v>Maroon and Gold</v>
      </c>
    </row>
    <row r="2137" spans="1:14" ht="25.15" customHeight="1" x14ac:dyDescent="0.2">
      <c r="A2137" s="70" t="s">
        <v>1737</v>
      </c>
      <c r="B2137" s="71">
        <v>1982</v>
      </c>
      <c r="C2137" s="68" t="str">
        <f>IF(ISERROR(VLOOKUP(IF(RIGHT($A2137,1)=")",LEFT($A2137,FIND(" (",$A2137)-1),$A2137),[1]ACCS!$B$2:$B$5003, 1, FALSE)), "","1")</f>
        <v>1</v>
      </c>
      <c r="D2137" s="103" t="str">
        <f>IF($B2137="Unknown","",IF($B2137="","",IF(VALUE(LEFT($B2137,4))&lt;Calc!$J$2,"ANTIQUE","")))</f>
        <v/>
      </c>
      <c r="E2137" s="72" t="s">
        <v>37</v>
      </c>
      <c r="F2137" s="121"/>
      <c r="G2137" s="121"/>
      <c r="H2137" s="62" t="str">
        <f t="shared" si="232"/>
        <v>NRH</v>
      </c>
      <c r="I2137" s="18">
        <f t="shared" si="233"/>
        <v>2</v>
      </c>
      <c r="J2137" s="18">
        <f t="shared" si="234"/>
        <v>0</v>
      </c>
      <c r="K2137" s="18">
        <f t="shared" si="235"/>
        <v>0</v>
      </c>
      <c r="L2137" s="57" t="str">
        <f t="shared" si="236"/>
        <v>Marquis de Lafayette</v>
      </c>
      <c r="M2137" s="57" t="str">
        <f t="shared" si="237"/>
        <v>Marquis de Lafayette</v>
      </c>
      <c r="N2137" s="61" t="str">
        <f t="shared" si="231"/>
        <v>Marquis de Lafayette</v>
      </c>
    </row>
    <row r="2138" spans="1:14" ht="25.15" customHeight="1" x14ac:dyDescent="0.2">
      <c r="A2138" s="70" t="s">
        <v>2948</v>
      </c>
      <c r="B2138" s="71" t="s">
        <v>3155</v>
      </c>
      <c r="C2138" s="68" t="str">
        <f>IF(ISERROR(VLOOKUP(IF(RIGHT($A2138,1)=")",LEFT($A2138,FIND(" (",$A2138)-1),$A2138),[1]ACCS!$B$2:$B$5003, 1, FALSE)), "","1")</f>
        <v>1</v>
      </c>
      <c r="D2138" s="103" t="str">
        <f>IF($B2138="Unknown","",IF($B2138="","",IF(VALUE(LEFT($B2138,4))&lt;Calc!$J$2,"ANTIQUE","")))</f>
        <v>ANTIQUE</v>
      </c>
      <c r="E2138" s="72" t="s">
        <v>24</v>
      </c>
      <c r="F2138" s="121"/>
      <c r="G2138" s="121"/>
      <c r="H2138" s="62" t="str">
        <f t="shared" si="232"/>
        <v>Japonica</v>
      </c>
      <c r="I2138" s="18">
        <f t="shared" si="233"/>
        <v>0</v>
      </c>
      <c r="J2138" s="18">
        <f t="shared" si="234"/>
        <v>0</v>
      </c>
      <c r="K2138" s="18">
        <f t="shared" si="235"/>
        <v>0</v>
      </c>
      <c r="L2138" s="57" t="str">
        <f t="shared" si="236"/>
        <v>Marquis de Montcalm</v>
      </c>
      <c r="M2138" s="57" t="str">
        <f t="shared" si="237"/>
        <v>Marquis de Montcalm</v>
      </c>
      <c r="N2138" s="61" t="str">
        <f t="shared" si="231"/>
        <v>Marquis de Montcalm</v>
      </c>
    </row>
    <row r="2139" spans="1:14" ht="25.15" customHeight="1" x14ac:dyDescent="0.2">
      <c r="A2139" s="70" t="s">
        <v>1738</v>
      </c>
      <c r="B2139" s="71">
        <v>1911</v>
      </c>
      <c r="C2139" s="68" t="str">
        <f>IF(ISERROR(VLOOKUP(IF(RIGHT($A2139,1)=")",LEFT($A2139,FIND(" (",$A2139)-1),$A2139),[1]ACCS!$B$2:$B$5003, 1, FALSE)), "","1")</f>
        <v>1</v>
      </c>
      <c r="D2139" s="103" t="str">
        <f>IF($B2139="Unknown","",IF($B2139="","",IF(VALUE(LEFT($B2139,4))&lt;Calc!$J$2,"ANTIQUE","")))</f>
        <v/>
      </c>
      <c r="E2139" s="72" t="s">
        <v>37</v>
      </c>
      <c r="F2139" s="121"/>
      <c r="G2139" s="121"/>
      <c r="H2139" s="62" t="str">
        <f t="shared" si="232"/>
        <v>Japonica</v>
      </c>
      <c r="I2139" s="18">
        <f t="shared" si="233"/>
        <v>0</v>
      </c>
      <c r="J2139" s="18">
        <f t="shared" si="234"/>
        <v>0</v>
      </c>
      <c r="K2139" s="18">
        <f t="shared" si="235"/>
        <v>0</v>
      </c>
      <c r="L2139" s="57" t="str">
        <f t="shared" si="236"/>
        <v>Mars</v>
      </c>
      <c r="M2139" s="57" t="str">
        <f t="shared" si="237"/>
        <v>Mars</v>
      </c>
      <c r="N2139" s="61" t="str">
        <f t="shared" si="231"/>
        <v>Mars</v>
      </c>
    </row>
    <row r="2140" spans="1:14" ht="25.15" customHeight="1" x14ac:dyDescent="0.2">
      <c r="A2140" s="74" t="s">
        <v>3086</v>
      </c>
      <c r="B2140" s="71">
        <v>2021</v>
      </c>
      <c r="C2140" s="68" t="str">
        <f>IF(ISERROR(VLOOKUP(IF(RIGHT($A2140,1)=")",LEFT($A2140,FIND(" (",$A2140)-1),$A2140),[1]ACCS!$B$2:$B$5003, 1, FALSE)), "","1")</f>
        <v>1</v>
      </c>
      <c r="D2140" s="103" t="str">
        <f>IF($B2140="Unknown","",IF($B2140="","",IF(VALUE(LEFT($B2140,4))&lt;Calc!$J$2,"ANTIQUE","")))</f>
        <v/>
      </c>
      <c r="E2140" s="72" t="s">
        <v>37</v>
      </c>
      <c r="F2140" s="121"/>
      <c r="G2140" s="121"/>
      <c r="H2140" s="62" t="str">
        <f t="shared" si="232"/>
        <v>Japonica</v>
      </c>
      <c r="I2140" s="18">
        <f t="shared" si="233"/>
        <v>0</v>
      </c>
      <c r="J2140" s="18">
        <f t="shared" si="234"/>
        <v>0</v>
      </c>
      <c r="K2140" s="18">
        <f t="shared" si="235"/>
        <v>0</v>
      </c>
      <c r="L2140" s="57" t="str">
        <f t="shared" si="236"/>
        <v>Marsha Zeagler</v>
      </c>
      <c r="M2140" s="57" t="str">
        <f t="shared" si="237"/>
        <v>Marsha Zeagler</v>
      </c>
      <c r="N2140" s="61" t="str">
        <f t="shared" si="231"/>
        <v>Marsha Zeagler</v>
      </c>
    </row>
    <row r="2141" spans="1:14" ht="25.15" customHeight="1" x14ac:dyDescent="0.2">
      <c r="A2141" s="70" t="s">
        <v>1739</v>
      </c>
      <c r="B2141" s="71">
        <v>2008</v>
      </c>
      <c r="C2141" s="68" t="str">
        <f>IF(ISERROR(VLOOKUP(IF(RIGHT($A2141,1)=")",LEFT($A2141,FIND(" (",$A2141)-1),$A2141),[1]ACCS!$B$2:$B$5003, 1, FALSE)), "","1")</f>
        <v>1</v>
      </c>
      <c r="D2141" s="103" t="str">
        <f>IF($B2141="Unknown","",IF($B2141="","",IF(VALUE(LEFT($B2141,4))&lt;Calc!$J$2,"ANTIQUE","")))</f>
        <v/>
      </c>
      <c r="E2141" s="72" t="s">
        <v>47</v>
      </c>
      <c r="F2141" s="121"/>
      <c r="G2141" s="121"/>
      <c r="H2141" s="62" t="str">
        <f t="shared" si="232"/>
        <v>NRH</v>
      </c>
      <c r="I2141" s="18">
        <f t="shared" si="233"/>
        <v>2</v>
      </c>
      <c r="J2141" s="18">
        <f t="shared" si="234"/>
        <v>0</v>
      </c>
      <c r="K2141" s="18">
        <f t="shared" si="235"/>
        <v>0</v>
      </c>
      <c r="L2141" s="57" t="str">
        <f t="shared" si="236"/>
        <v>Marshall</v>
      </c>
      <c r="M2141" s="57" t="str">
        <f t="shared" si="237"/>
        <v>Marshall</v>
      </c>
      <c r="N2141" s="61" t="str">
        <f t="shared" si="231"/>
        <v>Marshall</v>
      </c>
    </row>
    <row r="2142" spans="1:14" ht="25.15" customHeight="1" x14ac:dyDescent="0.2">
      <c r="A2142" s="70" t="s">
        <v>1740</v>
      </c>
      <c r="B2142" s="71">
        <v>1955</v>
      </c>
      <c r="C2142" s="68" t="str">
        <f>IF(ISERROR(VLOOKUP(IF(RIGHT($A2142,1)=")",LEFT($A2142,FIND(" (",$A2142)-1),$A2142),[1]ACCS!$B$2:$B$5003, 1, FALSE)), "","1")</f>
        <v/>
      </c>
      <c r="D2142" s="103" t="str">
        <f>IF($B2142="Unknown","",IF($B2142="","",IF(VALUE(LEFT($B2142,4))&lt;Calc!$J$2,"ANTIQUE","")))</f>
        <v/>
      </c>
      <c r="E2142" s="72" t="s">
        <v>37</v>
      </c>
      <c r="F2142" s="121"/>
      <c r="G2142" s="121"/>
      <c r="H2142" s="62" t="str">
        <f t="shared" si="232"/>
        <v>Japonica</v>
      </c>
      <c r="I2142" s="18">
        <f t="shared" si="233"/>
        <v>0</v>
      </c>
      <c r="J2142" s="18">
        <f t="shared" si="234"/>
        <v>0</v>
      </c>
      <c r="K2142" s="18">
        <f t="shared" si="235"/>
        <v>0</v>
      </c>
      <c r="L2142" s="57" t="str">
        <f t="shared" si="236"/>
        <v>Martha Ann</v>
      </c>
      <c r="M2142" s="57" t="str">
        <f t="shared" si="237"/>
        <v>Martha Ann</v>
      </c>
      <c r="N2142" s="61" t="str">
        <f t="shared" si="231"/>
        <v>Martha Ann</v>
      </c>
    </row>
    <row r="2143" spans="1:14" ht="25.15" customHeight="1" x14ac:dyDescent="0.2">
      <c r="A2143" s="70" t="s">
        <v>1741</v>
      </c>
      <c r="B2143" s="71">
        <v>1981</v>
      </c>
      <c r="C2143" s="68" t="str">
        <f>IF(ISERROR(VLOOKUP(IF(RIGHT($A2143,1)=")",LEFT($A2143,FIND(" (",$A2143)-1),$A2143),[1]ACCS!$B$2:$B$5003, 1, FALSE)), "","1")</f>
        <v>1</v>
      </c>
      <c r="D2143" s="103" t="str">
        <f>IF($B2143="Unknown","",IF($B2143="","",IF(VALUE(LEFT($B2143,4))&lt;Calc!$J$2,"ANTIQUE","")))</f>
        <v/>
      </c>
      <c r="E2143" s="72" t="s">
        <v>24</v>
      </c>
      <c r="F2143" s="121"/>
      <c r="G2143" s="121"/>
      <c r="H2143" s="62" t="str">
        <f t="shared" si="232"/>
        <v>Japonica</v>
      </c>
      <c r="I2143" s="18">
        <f t="shared" si="233"/>
        <v>0</v>
      </c>
      <c r="J2143" s="18">
        <f t="shared" si="234"/>
        <v>0</v>
      </c>
      <c r="K2143" s="18">
        <f t="shared" si="235"/>
        <v>0</v>
      </c>
      <c r="L2143" s="57" t="str">
        <f t="shared" si="236"/>
        <v>Martha Anne</v>
      </c>
      <c r="M2143" s="57" t="str">
        <f t="shared" si="237"/>
        <v>Martha Anne</v>
      </c>
      <c r="N2143" s="61" t="str">
        <f t="shared" si="231"/>
        <v>Martha Anne</v>
      </c>
    </row>
    <row r="2144" spans="1:14" ht="25.15" customHeight="1" x14ac:dyDescent="0.2">
      <c r="A2144" s="70" t="s">
        <v>1742</v>
      </c>
      <c r="B2144" s="71">
        <v>1995</v>
      </c>
      <c r="C2144" s="68" t="str">
        <f>IF(ISERROR(VLOOKUP(IF(RIGHT($A2144,1)=")",LEFT($A2144,FIND(" (",$A2144)-1),$A2144),[1]ACCS!$B$2:$B$5003, 1, FALSE)), "","1")</f>
        <v>1</v>
      </c>
      <c r="D2144" s="103" t="str">
        <f>IF($B2144="Unknown","",IF($B2144="","",IF(VALUE(LEFT($B2144,4))&lt;Calc!$J$2,"ANTIQUE","")))</f>
        <v/>
      </c>
      <c r="E2144" s="72" t="s">
        <v>24</v>
      </c>
      <c r="F2144" s="121"/>
      <c r="G2144" s="121"/>
      <c r="H2144" s="62" t="str">
        <f t="shared" si="232"/>
        <v>Japonica</v>
      </c>
      <c r="I2144" s="18">
        <f t="shared" si="233"/>
        <v>0</v>
      </c>
      <c r="J2144" s="18">
        <f t="shared" si="234"/>
        <v>0</v>
      </c>
      <c r="K2144" s="18">
        <f t="shared" si="235"/>
        <v>0</v>
      </c>
      <c r="L2144" s="57" t="str">
        <f t="shared" si="236"/>
        <v>Martha Beatty</v>
      </c>
      <c r="M2144" s="57" t="str">
        <f t="shared" si="237"/>
        <v>Martha Beatty</v>
      </c>
      <c r="N2144" s="61" t="str">
        <f t="shared" si="231"/>
        <v>Martha Beatty</v>
      </c>
    </row>
    <row r="2145" spans="1:14" ht="25.15" customHeight="1" x14ac:dyDescent="0.2">
      <c r="A2145" s="70" t="s">
        <v>1743</v>
      </c>
      <c r="B2145" s="71">
        <v>1940</v>
      </c>
      <c r="C2145" s="68" t="str">
        <f>IF(ISERROR(VLOOKUP(IF(RIGHT($A2145,1)=")",LEFT($A2145,FIND(" (",$A2145)-1),$A2145),[1]ACCS!$B$2:$B$5003, 1, FALSE)), "","1")</f>
        <v>1</v>
      </c>
      <c r="D2145" s="103" t="str">
        <f>IF($B2145="Unknown","",IF($B2145="","",IF(VALUE(LEFT($B2145,4))&lt;Calc!$J$2,"ANTIQUE","")))</f>
        <v/>
      </c>
      <c r="E2145" s="72" t="s">
        <v>24</v>
      </c>
      <c r="F2145" s="121"/>
      <c r="G2145" s="121"/>
      <c r="H2145" s="62" t="str">
        <f t="shared" si="232"/>
        <v>Japonica</v>
      </c>
      <c r="I2145" s="18">
        <f t="shared" si="233"/>
        <v>0</v>
      </c>
      <c r="J2145" s="18">
        <f t="shared" si="234"/>
        <v>0</v>
      </c>
      <c r="K2145" s="18">
        <f t="shared" si="235"/>
        <v>0</v>
      </c>
      <c r="L2145" s="57" t="str">
        <f t="shared" si="236"/>
        <v>Martha Brice</v>
      </c>
      <c r="M2145" s="57" t="str">
        <f t="shared" si="237"/>
        <v>Martha Brice</v>
      </c>
      <c r="N2145" s="61" t="str">
        <f t="shared" si="231"/>
        <v>Martha Brice</v>
      </c>
    </row>
    <row r="2146" spans="1:14" ht="25.15" customHeight="1" x14ac:dyDescent="0.2">
      <c r="A2146" s="70" t="s">
        <v>1744</v>
      </c>
      <c r="B2146" s="71">
        <v>1958</v>
      </c>
      <c r="C2146" s="68" t="str">
        <f>IF(ISERROR(VLOOKUP(IF(RIGHT($A2146,1)=")",LEFT($A2146,FIND(" (",$A2146)-1),$A2146),[1]ACCS!$B$2:$B$5003, 1, FALSE)), "","1")</f>
        <v/>
      </c>
      <c r="D2146" s="103" t="str">
        <f>IF($B2146="Unknown","",IF($B2146="","",IF(VALUE(LEFT($B2146,4))&lt;Calc!$J$2,"ANTIQUE","")))</f>
        <v/>
      </c>
      <c r="E2146" s="72" t="s">
        <v>37</v>
      </c>
      <c r="F2146" s="121"/>
      <c r="G2146" s="121"/>
      <c r="H2146" s="62" t="str">
        <f t="shared" si="232"/>
        <v>Japonica</v>
      </c>
      <c r="I2146" s="18">
        <f t="shared" si="233"/>
        <v>0</v>
      </c>
      <c r="J2146" s="18">
        <f t="shared" si="234"/>
        <v>0</v>
      </c>
      <c r="K2146" s="18">
        <f t="shared" si="235"/>
        <v>0</v>
      </c>
      <c r="L2146" s="57" t="str">
        <f t="shared" si="236"/>
        <v>Martha Brinson</v>
      </c>
      <c r="M2146" s="57" t="str">
        <f t="shared" si="237"/>
        <v>Martha Brinson</v>
      </c>
      <c r="N2146" s="61" t="str">
        <f t="shared" si="231"/>
        <v>Martha Brinson</v>
      </c>
    </row>
    <row r="2147" spans="1:14" ht="25.15" customHeight="1" x14ac:dyDescent="0.2">
      <c r="A2147" s="70" t="s">
        <v>1745</v>
      </c>
      <c r="B2147" s="71">
        <v>1998</v>
      </c>
      <c r="C2147" s="68" t="str">
        <f>IF(ISERROR(VLOOKUP(IF(RIGHT($A2147,1)=")",LEFT($A2147,FIND(" (",$A2147)-1),$A2147),[1]ACCS!$B$2:$B$5003, 1, FALSE)), "","1")</f>
        <v/>
      </c>
      <c r="D2147" s="103" t="str">
        <f>IF($B2147="Unknown","",IF($B2147="","",IF(VALUE(LEFT($B2147,4))&lt;Calc!$J$2,"ANTIQUE","")))</f>
        <v/>
      </c>
      <c r="E2147" s="72" t="s">
        <v>21</v>
      </c>
      <c r="F2147" s="121"/>
      <c r="G2147" s="121"/>
      <c r="H2147" s="62" t="str">
        <f t="shared" si="232"/>
        <v>Japonica</v>
      </c>
      <c r="I2147" s="18">
        <f t="shared" si="233"/>
        <v>0</v>
      </c>
      <c r="J2147" s="18">
        <f t="shared" si="234"/>
        <v>0</v>
      </c>
      <c r="K2147" s="18">
        <f t="shared" si="235"/>
        <v>0</v>
      </c>
      <c r="L2147" s="57" t="str">
        <f t="shared" si="236"/>
        <v>Martha Brooks</v>
      </c>
      <c r="M2147" s="57" t="str">
        <f t="shared" si="237"/>
        <v>Martha Brooks</v>
      </c>
      <c r="N2147" s="61" t="str">
        <f t="shared" si="231"/>
        <v>Martha Brooks</v>
      </c>
    </row>
    <row r="2148" spans="1:14" ht="25.15" customHeight="1" x14ac:dyDescent="0.2">
      <c r="A2148" s="70" t="s">
        <v>1746</v>
      </c>
      <c r="B2148" s="71">
        <v>1977</v>
      </c>
      <c r="C2148" s="68" t="str">
        <f>IF(ISERROR(VLOOKUP(IF(RIGHT($A2148,1)=")",LEFT($A2148,FIND(" (",$A2148)-1),$A2148),[1]ACCS!$B$2:$B$5003, 1, FALSE)), "","1")</f>
        <v>1</v>
      </c>
      <c r="D2148" s="103" t="str">
        <f>IF($B2148="Unknown","",IF($B2148="","",IF(VALUE(LEFT($B2148,4))&lt;Calc!$J$2,"ANTIQUE","")))</f>
        <v/>
      </c>
      <c r="E2148" s="72" t="s">
        <v>24</v>
      </c>
      <c r="F2148" s="121" t="s">
        <v>5</v>
      </c>
      <c r="G2148" s="121"/>
      <c r="H2148" s="62" t="str">
        <f t="shared" si="232"/>
        <v>Japonica</v>
      </c>
      <c r="I2148" s="18">
        <f t="shared" si="233"/>
        <v>0</v>
      </c>
      <c r="J2148" s="18">
        <f t="shared" si="234"/>
        <v>0</v>
      </c>
      <c r="K2148" s="18">
        <f t="shared" si="235"/>
        <v>0</v>
      </c>
      <c r="L2148" s="57" t="str">
        <f t="shared" si="236"/>
        <v>Martha Israel</v>
      </c>
      <c r="M2148" s="57" t="str">
        <f t="shared" si="237"/>
        <v>Martha Israel</v>
      </c>
      <c r="N2148" s="61" t="str">
        <f t="shared" si="231"/>
        <v>Martha Israel</v>
      </c>
    </row>
    <row r="2149" spans="1:14" ht="25.15" customHeight="1" x14ac:dyDescent="0.2">
      <c r="A2149" s="70" t="s">
        <v>1747</v>
      </c>
      <c r="B2149" s="71">
        <v>1965</v>
      </c>
      <c r="C2149" s="68" t="str">
        <f>IF(ISERROR(VLOOKUP(IF(RIGHT($A2149,1)=")",LEFT($A2149,FIND(" (",$A2149)-1),$A2149),[1]ACCS!$B$2:$B$5003, 1, FALSE)), "","1")</f>
        <v>1</v>
      </c>
      <c r="D2149" s="103" t="str">
        <f>IF($B2149="Unknown","",IF($B2149="","",IF(VALUE(LEFT($B2149,4))&lt;Calc!$J$2,"ANTIQUE","")))</f>
        <v/>
      </c>
      <c r="E2149" s="72" t="s">
        <v>37</v>
      </c>
      <c r="F2149" s="121"/>
      <c r="G2149" s="121"/>
      <c r="H2149" s="62" t="str">
        <f t="shared" si="232"/>
        <v>Japonica</v>
      </c>
      <c r="I2149" s="18">
        <f t="shared" si="233"/>
        <v>0</v>
      </c>
      <c r="J2149" s="18">
        <f t="shared" si="234"/>
        <v>0</v>
      </c>
      <c r="K2149" s="18">
        <f t="shared" si="235"/>
        <v>0</v>
      </c>
      <c r="L2149" s="57" t="str">
        <f t="shared" si="236"/>
        <v>Martha Norwood</v>
      </c>
      <c r="M2149" s="57" t="str">
        <f t="shared" si="237"/>
        <v>Martha Norwood</v>
      </c>
      <c r="N2149" s="61" t="str">
        <f t="shared" si="231"/>
        <v>Martha Norwood</v>
      </c>
    </row>
    <row r="2150" spans="1:14" ht="25.15" customHeight="1" x14ac:dyDescent="0.2">
      <c r="A2150" s="70" t="s">
        <v>2991</v>
      </c>
      <c r="B2150" s="71">
        <v>2020</v>
      </c>
      <c r="C2150" s="68" t="str">
        <f>IF(ISERROR(VLOOKUP(IF(RIGHT($A2150,1)=")",LEFT($A2150,FIND(" (",$A2150)-1),$A2150),[1]ACCS!$B$2:$B$5003, 1, FALSE)), "","1")</f>
        <v>1</v>
      </c>
      <c r="D2150" s="103" t="str">
        <f>IF($B2150="Unknown","",IF($B2150="","",IF(VALUE(LEFT($B2150,4))&lt;Calc!$J$2,"ANTIQUE","")))</f>
        <v/>
      </c>
      <c r="E2150" s="72" t="s">
        <v>24</v>
      </c>
      <c r="F2150" s="121"/>
      <c r="G2150" s="121"/>
      <c r="H2150" s="62" t="str">
        <f t="shared" si="232"/>
        <v>Japonica</v>
      </c>
      <c r="I2150" s="18">
        <f t="shared" si="233"/>
        <v>0</v>
      </c>
      <c r="J2150" s="18">
        <f t="shared" si="234"/>
        <v>0</v>
      </c>
      <c r="K2150" s="18">
        <f t="shared" si="235"/>
        <v>0</v>
      </c>
      <c r="L2150" s="57" t="str">
        <f t="shared" si="236"/>
        <v>Martha Richard</v>
      </c>
      <c r="M2150" s="57" t="str">
        <f t="shared" si="237"/>
        <v>Martha Richard</v>
      </c>
      <c r="N2150" s="61" t="str">
        <f t="shared" si="231"/>
        <v>Martha Richard</v>
      </c>
    </row>
    <row r="2151" spans="1:14" ht="25.15" customHeight="1" x14ac:dyDescent="0.2">
      <c r="A2151" s="70" t="s">
        <v>1748</v>
      </c>
      <c r="B2151" s="71">
        <v>1990</v>
      </c>
      <c r="C2151" s="68" t="str">
        <f>IF(ISERROR(VLOOKUP(IF(RIGHT($A2151,1)=")",LEFT($A2151,FIND(" (",$A2151)-1),$A2151),[1]ACCS!$B$2:$B$5003, 1, FALSE)), "","1")</f>
        <v>1</v>
      </c>
      <c r="D2151" s="103" t="str">
        <f>IF($B2151="Unknown","",IF($B2151="","",IF(VALUE(LEFT($B2151,4))&lt;Calc!$J$2,"ANTIQUE","")))</f>
        <v/>
      </c>
      <c r="E2151" s="72" t="s">
        <v>61</v>
      </c>
      <c r="F2151" s="121"/>
      <c r="G2151" s="121" t="s">
        <v>26</v>
      </c>
      <c r="H2151" s="62" t="str">
        <f t="shared" si="232"/>
        <v>Japonica</v>
      </c>
      <c r="I2151" s="18">
        <f t="shared" si="233"/>
        <v>0</v>
      </c>
      <c r="J2151" s="18">
        <f t="shared" si="234"/>
        <v>0</v>
      </c>
      <c r="K2151" s="18">
        <f t="shared" si="235"/>
        <v>0</v>
      </c>
      <c r="L2151" s="57" t="str">
        <f t="shared" si="236"/>
        <v>Martha Smith</v>
      </c>
      <c r="M2151" s="57" t="str">
        <f t="shared" si="237"/>
        <v>Martha Smith</v>
      </c>
      <c r="N2151" s="61" t="str">
        <f t="shared" si="231"/>
        <v>Martha Smith</v>
      </c>
    </row>
    <row r="2152" spans="1:14" ht="25.15" customHeight="1" x14ac:dyDescent="0.2">
      <c r="A2152" s="70" t="s">
        <v>1749</v>
      </c>
      <c r="B2152" s="71">
        <v>1942</v>
      </c>
      <c r="C2152" s="68" t="str">
        <f>IF(ISERROR(VLOOKUP(IF(RIGHT($A2152,1)=")",LEFT($A2152,FIND(" (",$A2152)-1),$A2152),[1]ACCS!$B$2:$B$5003, 1, FALSE)), "","1")</f>
        <v/>
      </c>
      <c r="D2152" s="103" t="str">
        <f>IF($B2152="Unknown","",IF($B2152="","",IF(VALUE(LEFT($B2152,4))&lt;Calc!$J$2,"ANTIQUE","")))</f>
        <v/>
      </c>
      <c r="E2152" s="72" t="s">
        <v>24</v>
      </c>
      <c r="F2152" s="121"/>
      <c r="G2152" s="121"/>
      <c r="H2152" s="62" t="str">
        <f t="shared" si="232"/>
        <v>Japonica</v>
      </c>
      <c r="I2152" s="18">
        <f t="shared" si="233"/>
        <v>0</v>
      </c>
      <c r="J2152" s="18">
        <f t="shared" si="234"/>
        <v>0</v>
      </c>
      <c r="K2152" s="18">
        <f t="shared" si="235"/>
        <v>0</v>
      </c>
      <c r="L2152" s="57" t="str">
        <f t="shared" si="236"/>
        <v>Martha Wright</v>
      </c>
      <c r="M2152" s="57" t="str">
        <f t="shared" si="237"/>
        <v>Martha Wright</v>
      </c>
      <c r="N2152" s="61" t="str">
        <f t="shared" si="231"/>
        <v>Martha Wright</v>
      </c>
    </row>
    <row r="2153" spans="1:14" ht="25.15" customHeight="1" x14ac:dyDescent="0.2">
      <c r="A2153" s="70" t="s">
        <v>1750</v>
      </c>
      <c r="B2153" s="71">
        <v>1996</v>
      </c>
      <c r="C2153" s="68" t="str">
        <f>IF(ISERROR(VLOOKUP(IF(RIGHT($A2153,1)=")",LEFT($A2153,FIND(" (",$A2153)-1),$A2153),[1]ACCS!$B$2:$B$5003, 1, FALSE)), "","1")</f>
        <v/>
      </c>
      <c r="D2153" s="103" t="str">
        <f>IF($B2153="Unknown","",IF($B2153="","",IF(VALUE(LEFT($B2153,4))&lt;Calc!$J$2,"ANTIQUE","")))</f>
        <v/>
      </c>
      <c r="E2153" s="72" t="s">
        <v>30</v>
      </c>
      <c r="F2153" s="121"/>
      <c r="G2153" s="121"/>
      <c r="H2153" s="62" t="str">
        <f t="shared" si="232"/>
        <v>Japonica</v>
      </c>
      <c r="I2153" s="18">
        <f t="shared" si="233"/>
        <v>0</v>
      </c>
      <c r="J2153" s="18">
        <f t="shared" si="234"/>
        <v>0</v>
      </c>
      <c r="K2153" s="18">
        <f t="shared" si="235"/>
        <v>0</v>
      </c>
      <c r="L2153" s="57" t="str">
        <f t="shared" si="236"/>
        <v>Martie Determan</v>
      </c>
      <c r="M2153" s="57" t="str">
        <f t="shared" si="237"/>
        <v>Martie Determan</v>
      </c>
      <c r="N2153" s="61" t="str">
        <f t="shared" si="231"/>
        <v>Martie Determan</v>
      </c>
    </row>
    <row r="2154" spans="1:14" ht="25.15" customHeight="1" x14ac:dyDescent="0.2">
      <c r="A2154" s="70" t="s">
        <v>3412</v>
      </c>
      <c r="B2154" s="71">
        <v>1822</v>
      </c>
      <c r="C2154" s="68" t="str">
        <f>IF(ISERROR(VLOOKUP(IF(RIGHT($A2154,1)=")",LEFT($A2154,FIND(" (",$A2154)-1),$A2154),[1]ACCS!$B$2:$B$5003, 1, FALSE)), "","1")</f>
        <v/>
      </c>
      <c r="D2154" s="103" t="str">
        <f>IF($B2154="Unknown","",IF($B2154="","",IF(VALUE(LEFT($B2154,4))&lt;Calc!$J$2,"ANTIQUE","")))</f>
        <v>ANTIQUE</v>
      </c>
      <c r="E2154" s="72" t="s">
        <v>37</v>
      </c>
      <c r="F2154" s="121"/>
      <c r="G2154" s="121"/>
      <c r="H2154" s="62" t="str">
        <f t="shared" si="232"/>
        <v>Japonica</v>
      </c>
      <c r="I2154" s="18">
        <f t="shared" si="233"/>
        <v>0</v>
      </c>
      <c r="J2154" s="18">
        <f t="shared" si="234"/>
        <v>0</v>
      </c>
      <c r="K2154" s="18">
        <f t="shared" si="235"/>
        <v>0</v>
      </c>
      <c r="L2154" s="57" t="str">
        <f t="shared" si="236"/>
        <v>Martin Roberts (See Woodville Red)</v>
      </c>
      <c r="M2154" s="57" t="str">
        <f t="shared" si="237"/>
        <v>Martin Roberts (See Woodville Red)</v>
      </c>
      <c r="N2154" s="61" t="str">
        <f t="shared" si="231"/>
        <v>Martin Roberts (See Woodville Red)</v>
      </c>
    </row>
    <row r="2155" spans="1:14" ht="25.15" customHeight="1" x14ac:dyDescent="0.2">
      <c r="A2155" s="70" t="s">
        <v>1751</v>
      </c>
      <c r="B2155" s="71">
        <v>2019</v>
      </c>
      <c r="C2155" s="68" t="str">
        <f>IF(ISERROR(VLOOKUP(IF(RIGHT($A2155,1)=")",LEFT($A2155,FIND(" (",$A2155)-1),$A2155),[1]ACCS!$B$2:$B$5003, 1, FALSE)), "","1")</f>
        <v>1</v>
      </c>
      <c r="D2155" s="103" t="str">
        <f>IF($B2155="Unknown","",IF($B2155="","",IF(VALUE(LEFT($B2155,4))&lt;Calc!$J$2,"ANTIQUE","")))</f>
        <v/>
      </c>
      <c r="E2155" s="72" t="s">
        <v>47</v>
      </c>
      <c r="F2155" s="121"/>
      <c r="G2155" s="121" t="s">
        <v>26</v>
      </c>
      <c r="H2155" s="62" t="str">
        <f t="shared" si="232"/>
        <v>Japonica</v>
      </c>
      <c r="I2155" s="18">
        <f t="shared" si="233"/>
        <v>0</v>
      </c>
      <c r="J2155" s="18">
        <f t="shared" si="234"/>
        <v>0</v>
      </c>
      <c r="K2155" s="18">
        <f t="shared" si="235"/>
        <v>0</v>
      </c>
      <c r="L2155" s="57" t="str">
        <f t="shared" si="236"/>
        <v>Marty A. Kemp</v>
      </c>
      <c r="M2155" s="57" t="str">
        <f t="shared" si="237"/>
        <v>Marty A. Kemp</v>
      </c>
      <c r="N2155" s="61" t="str">
        <f t="shared" si="231"/>
        <v>Marty A. Kemp</v>
      </c>
    </row>
    <row r="2156" spans="1:14" ht="25.15" customHeight="1" x14ac:dyDescent="0.2">
      <c r="A2156" s="70" t="s">
        <v>1752</v>
      </c>
      <c r="B2156" s="71">
        <v>1995</v>
      </c>
      <c r="C2156" s="68" t="str">
        <f>IF(ISERROR(VLOOKUP(IF(RIGHT($A2156,1)=")",LEFT($A2156,FIND(" (",$A2156)-1),$A2156),[1]ACCS!$B$2:$B$5003, 1, FALSE)), "","1")</f>
        <v>1</v>
      </c>
      <c r="D2156" s="103" t="str">
        <f>IF($B2156="Unknown","",IF($B2156="","",IF(VALUE(LEFT($B2156,4))&lt;Calc!$J$2,"ANTIQUE","")))</f>
        <v/>
      </c>
      <c r="E2156" s="72" t="s">
        <v>37</v>
      </c>
      <c r="F2156" s="121"/>
      <c r="G2156" s="121"/>
      <c r="H2156" s="62" t="str">
        <f t="shared" si="232"/>
        <v>Japonica</v>
      </c>
      <c r="I2156" s="18">
        <f t="shared" si="233"/>
        <v>0</v>
      </c>
      <c r="J2156" s="18">
        <f t="shared" si="234"/>
        <v>0</v>
      </c>
      <c r="K2156" s="18">
        <f t="shared" si="235"/>
        <v>0</v>
      </c>
      <c r="L2156" s="57" t="str">
        <f t="shared" si="236"/>
        <v>Marvin Jernigan</v>
      </c>
      <c r="M2156" s="57" t="str">
        <f t="shared" si="237"/>
        <v>Marvin Jernigan</v>
      </c>
      <c r="N2156" s="61" t="str">
        <f t="shared" si="231"/>
        <v>Marvin Jernigan</v>
      </c>
    </row>
    <row r="2157" spans="1:14" ht="25.15" customHeight="1" x14ac:dyDescent="0.2">
      <c r="A2157" s="70" t="s">
        <v>1753</v>
      </c>
      <c r="B2157" s="71">
        <v>2006</v>
      </c>
      <c r="C2157" s="68" t="str">
        <f>IF(ISERROR(VLOOKUP(IF(RIGHT($A2157,1)=")",LEFT($A2157,FIND(" (",$A2157)-1),$A2157),[1]ACCS!$B$2:$B$5003, 1, FALSE)), "","1")</f>
        <v>1</v>
      </c>
      <c r="D2157" s="103" t="str">
        <f>IF($B2157="Unknown","",IF($B2157="","",IF(VALUE(LEFT($B2157,4))&lt;Calc!$J$2,"ANTIQUE","")))</f>
        <v/>
      </c>
      <c r="E2157" s="72" t="s">
        <v>37</v>
      </c>
      <c r="F2157" s="121"/>
      <c r="G2157" s="121"/>
      <c r="H2157" s="62" t="str">
        <f t="shared" si="232"/>
        <v>Reticulata</v>
      </c>
      <c r="I2157" s="18">
        <f t="shared" si="233"/>
        <v>1</v>
      </c>
      <c r="J2157" s="18">
        <f t="shared" si="234"/>
        <v>0</v>
      </c>
      <c r="K2157" s="18">
        <f t="shared" si="235"/>
        <v>0</v>
      </c>
      <c r="L2157" s="57" t="str">
        <f t="shared" si="236"/>
        <v>Mary A. Bergamini</v>
      </c>
      <c r="M2157" s="57" t="str">
        <f t="shared" si="237"/>
        <v>Mary A. Bergamini</v>
      </c>
      <c r="N2157" s="61" t="str">
        <f t="shared" si="231"/>
        <v>Mary A. Bergamini</v>
      </c>
    </row>
    <row r="2158" spans="1:14" ht="25.15" customHeight="1" x14ac:dyDescent="0.2">
      <c r="A2158" s="70" t="s">
        <v>1754</v>
      </c>
      <c r="B2158" s="71">
        <v>1961</v>
      </c>
      <c r="C2158" s="68" t="str">
        <f>IF(ISERROR(VLOOKUP(IF(RIGHT($A2158,1)=")",LEFT($A2158,FIND(" (",$A2158)-1),$A2158),[1]ACCS!$B$2:$B$5003, 1, FALSE)), "","1")</f>
        <v>1</v>
      </c>
      <c r="D2158" s="103" t="str">
        <f>IF($B2158="Unknown","",IF($B2158="","",IF(VALUE(LEFT($B2158,4))&lt;Calc!$J$2,"ANTIQUE","")))</f>
        <v/>
      </c>
      <c r="E2158" s="72" t="s">
        <v>37</v>
      </c>
      <c r="F2158" s="121"/>
      <c r="G2158" s="121"/>
      <c r="H2158" s="62" t="str">
        <f t="shared" si="232"/>
        <v>Japonica</v>
      </c>
      <c r="I2158" s="18">
        <f t="shared" si="233"/>
        <v>0</v>
      </c>
      <c r="J2158" s="18">
        <f t="shared" si="234"/>
        <v>0</v>
      </c>
      <c r="K2158" s="18">
        <f t="shared" si="235"/>
        <v>0</v>
      </c>
      <c r="L2158" s="57" t="str">
        <f t="shared" si="236"/>
        <v>Mary Agnes Patin</v>
      </c>
      <c r="M2158" s="57" t="str">
        <f t="shared" si="237"/>
        <v>Mary Agnes Patin</v>
      </c>
      <c r="N2158" s="61" t="str">
        <f t="shared" si="231"/>
        <v>Mary Agnes Patin</v>
      </c>
    </row>
    <row r="2159" spans="1:14" ht="25.15" customHeight="1" x14ac:dyDescent="0.2">
      <c r="A2159" s="70" t="s">
        <v>1755</v>
      </c>
      <c r="B2159" s="71">
        <v>2003</v>
      </c>
      <c r="C2159" s="68" t="str">
        <f>IF(ISERROR(VLOOKUP(IF(RIGHT($A2159,1)=")",LEFT($A2159,FIND(" (",$A2159)-1),$A2159),[1]ACCS!$B$2:$B$5003, 1, FALSE)), "","1")</f>
        <v>1</v>
      </c>
      <c r="D2159" s="103" t="str">
        <f>IF($B2159="Unknown","",IF($B2159="","",IF(VALUE(LEFT($B2159,4))&lt;Calc!$J$2,"ANTIQUE","")))</f>
        <v/>
      </c>
      <c r="E2159" s="72" t="s">
        <v>24</v>
      </c>
      <c r="F2159" s="121"/>
      <c r="G2159" s="121"/>
      <c r="H2159" s="62" t="str">
        <f t="shared" si="232"/>
        <v>Japonica</v>
      </c>
      <c r="I2159" s="18">
        <f t="shared" si="233"/>
        <v>0</v>
      </c>
      <c r="J2159" s="18">
        <f t="shared" si="234"/>
        <v>0</v>
      </c>
      <c r="K2159" s="18">
        <f t="shared" si="235"/>
        <v>0</v>
      </c>
      <c r="L2159" s="57" t="str">
        <f t="shared" si="236"/>
        <v>Mary Alice</v>
      </c>
      <c r="M2159" s="57" t="str">
        <f t="shared" si="237"/>
        <v>Mary Alice</v>
      </c>
      <c r="N2159" s="61" t="str">
        <f t="shared" si="231"/>
        <v>Mary Alice</v>
      </c>
    </row>
    <row r="2160" spans="1:14" ht="25.15" customHeight="1" x14ac:dyDescent="0.2">
      <c r="A2160" s="70" t="s">
        <v>1756</v>
      </c>
      <c r="B2160" s="71">
        <v>1966</v>
      </c>
      <c r="C2160" s="68" t="str">
        <f>IF(ISERROR(VLOOKUP(IF(RIGHT($A2160,1)=")",LEFT($A2160,FIND(" (",$A2160)-1),$A2160),[1]ACCS!$B$2:$B$5003, 1, FALSE)), "","1")</f>
        <v>1</v>
      </c>
      <c r="D2160" s="103" t="str">
        <f>IF($B2160="Unknown","",IF($B2160="","",IF(VALUE(LEFT($B2160,4))&lt;Calc!$J$2,"ANTIQUE","")))</f>
        <v/>
      </c>
      <c r="E2160" s="72" t="s">
        <v>21</v>
      </c>
      <c r="F2160" s="121" t="s">
        <v>5</v>
      </c>
      <c r="G2160" s="121" t="s">
        <v>26</v>
      </c>
      <c r="H2160" s="62" t="str">
        <f t="shared" si="232"/>
        <v>Japonica</v>
      </c>
      <c r="I2160" s="18">
        <f t="shared" si="233"/>
        <v>0</v>
      </c>
      <c r="J2160" s="18">
        <f t="shared" si="234"/>
        <v>0</v>
      </c>
      <c r="K2160" s="18">
        <f t="shared" si="235"/>
        <v>0</v>
      </c>
      <c r="L2160" s="57" t="str">
        <f t="shared" si="236"/>
        <v>Mary Alice Cox</v>
      </c>
      <c r="M2160" s="57" t="str">
        <f t="shared" si="237"/>
        <v>Mary Alice Cox</v>
      </c>
      <c r="N2160" s="61" t="str">
        <f t="shared" si="231"/>
        <v>Mary Alice Cox</v>
      </c>
    </row>
    <row r="2161" spans="1:14" ht="25.15" customHeight="1" x14ac:dyDescent="0.2">
      <c r="A2161" s="70" t="s">
        <v>1757</v>
      </c>
      <c r="B2161" s="71">
        <v>2004</v>
      </c>
      <c r="C2161" s="68" t="str">
        <f>IF(ISERROR(VLOOKUP(IF(RIGHT($A2161,1)=")",LEFT($A2161,FIND(" (",$A2161)-1),$A2161),[1]ACCS!$B$2:$B$5003, 1, FALSE)), "","1")</f>
        <v>1</v>
      </c>
      <c r="D2161" s="103" t="str">
        <f>IF($B2161="Unknown","",IF($B2161="","",IF(VALUE(LEFT($B2161,4))&lt;Calc!$J$2,"ANTIQUE","")))</f>
        <v/>
      </c>
      <c r="E2161" s="72" t="s">
        <v>61</v>
      </c>
      <c r="F2161" s="121" t="s">
        <v>5</v>
      </c>
      <c r="G2161" s="121"/>
      <c r="H2161" s="62" t="str">
        <f t="shared" si="232"/>
        <v>Japonica</v>
      </c>
      <c r="I2161" s="18">
        <f t="shared" si="233"/>
        <v>0</v>
      </c>
      <c r="J2161" s="18">
        <f t="shared" si="234"/>
        <v>0</v>
      </c>
      <c r="K2161" s="18">
        <f t="shared" si="235"/>
        <v>0</v>
      </c>
      <c r="L2161" s="57" t="str">
        <f t="shared" si="236"/>
        <v>Mary Ann Hooks</v>
      </c>
      <c r="M2161" s="57" t="str">
        <f t="shared" si="237"/>
        <v>Mary Ann Hooks</v>
      </c>
      <c r="N2161" s="61" t="str">
        <f t="shared" si="231"/>
        <v>Mary Ann Hooks</v>
      </c>
    </row>
    <row r="2162" spans="1:14" ht="25.15" customHeight="1" x14ac:dyDescent="0.2">
      <c r="A2162" s="70" t="s">
        <v>1758</v>
      </c>
      <c r="B2162" s="71">
        <v>2013</v>
      </c>
      <c r="C2162" s="68" t="str">
        <f>IF(ISERROR(VLOOKUP(IF(RIGHT($A2162,1)=")",LEFT($A2162,FIND(" (",$A2162)-1),$A2162),[1]ACCS!$B$2:$B$5003, 1, FALSE)), "","1")</f>
        <v>1</v>
      </c>
      <c r="D2162" s="103" t="str">
        <f>IF($B2162="Unknown","",IF($B2162="","",IF(VALUE(LEFT($B2162,4))&lt;Calc!$J$2,"ANTIQUE","")))</f>
        <v/>
      </c>
      <c r="E2162" s="72" t="s">
        <v>37</v>
      </c>
      <c r="F2162" s="121"/>
      <c r="G2162" s="121"/>
      <c r="H2162" s="62" t="str">
        <f t="shared" si="232"/>
        <v>Japonica</v>
      </c>
      <c r="I2162" s="18">
        <f t="shared" si="233"/>
        <v>0</v>
      </c>
      <c r="J2162" s="18">
        <f t="shared" si="234"/>
        <v>0</v>
      </c>
      <c r="K2162" s="18">
        <f t="shared" si="235"/>
        <v>0</v>
      </c>
      <c r="L2162" s="57" t="str">
        <f t="shared" si="236"/>
        <v>Mary Ann Lawrence</v>
      </c>
      <c r="M2162" s="57" t="str">
        <f t="shared" si="237"/>
        <v>Mary Ann Lawrence</v>
      </c>
      <c r="N2162" s="61" t="str">
        <f t="shared" si="231"/>
        <v>Mary Ann Lawrence</v>
      </c>
    </row>
    <row r="2163" spans="1:14" ht="25.15" customHeight="1" x14ac:dyDescent="0.2">
      <c r="A2163" s="70" t="s">
        <v>1759</v>
      </c>
      <c r="B2163" s="71">
        <v>1954</v>
      </c>
      <c r="C2163" s="68" t="str">
        <f>IF(ISERROR(VLOOKUP(IF(RIGHT($A2163,1)=")",LEFT($A2163,FIND(" (",$A2163)-1),$A2163),[1]ACCS!$B$2:$B$5003, 1, FALSE)), "","1")</f>
        <v>1</v>
      </c>
      <c r="D2163" s="103" t="str">
        <f>IF($B2163="Unknown","",IF($B2163="","",IF(VALUE(LEFT($B2163,4))&lt;Calc!$J$2,"ANTIQUE","")))</f>
        <v/>
      </c>
      <c r="E2163" s="72" t="s">
        <v>37</v>
      </c>
      <c r="F2163" s="121"/>
      <c r="G2163" s="121"/>
      <c r="H2163" s="62" t="str">
        <f t="shared" si="232"/>
        <v>Japonica</v>
      </c>
      <c r="I2163" s="18">
        <f t="shared" si="233"/>
        <v>0</v>
      </c>
      <c r="J2163" s="18">
        <f t="shared" si="234"/>
        <v>0</v>
      </c>
      <c r="K2163" s="18">
        <f t="shared" si="235"/>
        <v>0</v>
      </c>
      <c r="L2163" s="57" t="str">
        <f t="shared" si="236"/>
        <v>Mary Anne Houser</v>
      </c>
      <c r="M2163" s="57" t="str">
        <f t="shared" si="237"/>
        <v>Mary Anne Houser</v>
      </c>
      <c r="N2163" s="61" t="str">
        <f t="shared" si="231"/>
        <v>Mary Anne Houser</v>
      </c>
    </row>
    <row r="2164" spans="1:14" ht="25.15" customHeight="1" x14ac:dyDescent="0.2">
      <c r="A2164" s="70" t="s">
        <v>1760</v>
      </c>
      <c r="B2164" s="71">
        <v>2000</v>
      </c>
      <c r="C2164" s="68" t="str">
        <f>IF(ISERROR(VLOOKUP(IF(RIGHT($A2164,1)=")",LEFT($A2164,FIND(" (",$A2164)-1),$A2164),[1]ACCS!$B$2:$B$5003, 1, FALSE)), "","1")</f>
        <v/>
      </c>
      <c r="D2164" s="103" t="str">
        <f>IF($B2164="Unknown","",IF($B2164="","",IF(VALUE(LEFT($B2164,4))&lt;Calc!$J$2,"ANTIQUE","")))</f>
        <v/>
      </c>
      <c r="E2164" s="72" t="s">
        <v>29</v>
      </c>
      <c r="F2164" s="121"/>
      <c r="G2164" s="121"/>
      <c r="H2164" s="62" t="str">
        <f t="shared" si="232"/>
        <v>Japonica</v>
      </c>
      <c r="I2164" s="18">
        <f t="shared" si="233"/>
        <v>0</v>
      </c>
      <c r="J2164" s="18">
        <f t="shared" si="234"/>
        <v>0</v>
      </c>
      <c r="K2164" s="18">
        <f t="shared" si="235"/>
        <v>0</v>
      </c>
      <c r="L2164" s="57" t="str">
        <f t="shared" si="236"/>
        <v>Mary B King</v>
      </c>
      <c r="M2164" s="57" t="str">
        <f t="shared" si="237"/>
        <v>Mary B King</v>
      </c>
      <c r="N2164" s="61" t="str">
        <f t="shared" si="231"/>
        <v>Mary B King</v>
      </c>
    </row>
    <row r="2165" spans="1:14" ht="25.15" customHeight="1" x14ac:dyDescent="0.2">
      <c r="A2165" s="70" t="s">
        <v>3413</v>
      </c>
      <c r="B2165" s="71">
        <v>1840</v>
      </c>
      <c r="C2165" s="68" t="str">
        <f>IF(ISERROR(VLOOKUP(IF(RIGHT($A2165,1)=")",LEFT($A2165,FIND(" (",$A2165)-1),$A2165),[1]ACCS!$B$2:$B$5003, 1, FALSE)), "","1")</f>
        <v/>
      </c>
      <c r="D2165" s="103" t="str">
        <f>IF($B2165="Unknown","",IF($B2165="","",IF(VALUE(LEFT($B2165,4))&lt;Calc!$J$2,"ANTIQUE","")))</f>
        <v>ANTIQUE</v>
      </c>
      <c r="E2165" s="72" t="s">
        <v>30</v>
      </c>
      <c r="F2165" s="121"/>
      <c r="G2165" s="121"/>
      <c r="H2165" s="62" t="str">
        <f t="shared" si="232"/>
        <v>Japonica</v>
      </c>
      <c r="I2165" s="18">
        <f t="shared" si="233"/>
        <v>0</v>
      </c>
      <c r="J2165" s="18">
        <f t="shared" si="234"/>
        <v>0</v>
      </c>
      <c r="K2165" s="18">
        <f t="shared" si="235"/>
        <v>0</v>
      </c>
      <c r="L2165" s="57" t="str">
        <f t="shared" si="236"/>
        <v>Mary Bell Glennan (See Gigantea)</v>
      </c>
      <c r="M2165" s="57" t="str">
        <f t="shared" si="237"/>
        <v>Mary Bell Glennan (See Gigantea)</v>
      </c>
      <c r="N2165" s="61" t="str">
        <f t="shared" si="231"/>
        <v>Mary Bell Glennan (See Gigantea)</v>
      </c>
    </row>
    <row r="2166" spans="1:14" ht="25.15" customHeight="1" x14ac:dyDescent="0.2">
      <c r="A2166" s="70" t="s">
        <v>1761</v>
      </c>
      <c r="B2166" s="71">
        <v>2018</v>
      </c>
      <c r="C2166" s="68" t="str">
        <f>IF(ISERROR(VLOOKUP(IF(RIGHT($A2166,1)=")",LEFT($A2166,FIND(" (",$A2166)-1),$A2166),[1]ACCS!$B$2:$B$5003, 1, FALSE)), "","1")</f>
        <v>1</v>
      </c>
      <c r="D2166" s="103" t="str">
        <f>IF($B2166="Unknown","",IF($B2166="","",IF(VALUE(LEFT($B2166,4))&lt;Calc!$J$2,"ANTIQUE","")))</f>
        <v/>
      </c>
      <c r="E2166" s="72" t="s">
        <v>37</v>
      </c>
      <c r="F2166" s="121"/>
      <c r="G2166" s="121"/>
      <c r="H2166" s="62" t="str">
        <f t="shared" si="232"/>
        <v>Japonica</v>
      </c>
      <c r="I2166" s="18">
        <f t="shared" si="233"/>
        <v>0</v>
      </c>
      <c r="J2166" s="18">
        <f t="shared" si="234"/>
        <v>0</v>
      </c>
      <c r="K2166" s="18">
        <f t="shared" si="235"/>
        <v>0</v>
      </c>
      <c r="L2166" s="57" t="str">
        <f t="shared" si="236"/>
        <v>Mary Beth Busbee</v>
      </c>
      <c r="M2166" s="57" t="str">
        <f t="shared" si="237"/>
        <v>Mary Beth Busbee</v>
      </c>
      <c r="N2166" s="61" t="str">
        <f t="shared" si="231"/>
        <v>Mary Beth Busbee</v>
      </c>
    </row>
    <row r="2167" spans="1:14" ht="25.15" customHeight="1" x14ac:dyDescent="0.2">
      <c r="A2167" s="70" t="s">
        <v>1762</v>
      </c>
      <c r="B2167" s="71">
        <v>2019</v>
      </c>
      <c r="C2167" s="68" t="str">
        <f>IF(ISERROR(VLOOKUP(IF(RIGHT($A2167,1)=")",LEFT($A2167,FIND(" (",$A2167)-1),$A2167),[1]ACCS!$B$2:$B$5003, 1, FALSE)), "","1")</f>
        <v>1</v>
      </c>
      <c r="D2167" s="103" t="str">
        <f>IF($B2167="Unknown","",IF($B2167="","",IF(VALUE(LEFT($B2167,4))&lt;Calc!$J$2,"ANTIQUE","")))</f>
        <v/>
      </c>
      <c r="E2167" s="72" t="s">
        <v>37</v>
      </c>
      <c r="F2167" s="121"/>
      <c r="G2167" s="121"/>
      <c r="H2167" s="62" t="str">
        <f t="shared" si="232"/>
        <v>Reticulata</v>
      </c>
      <c r="I2167" s="18">
        <f t="shared" si="233"/>
        <v>1</v>
      </c>
      <c r="J2167" s="18">
        <f t="shared" si="234"/>
        <v>0</v>
      </c>
      <c r="K2167" s="18">
        <f t="shared" si="235"/>
        <v>0</v>
      </c>
      <c r="L2167" s="57" t="str">
        <f t="shared" si="236"/>
        <v>Mary Carol</v>
      </c>
      <c r="M2167" s="57" t="str">
        <f t="shared" si="237"/>
        <v>Mary Carol</v>
      </c>
      <c r="N2167" s="61" t="str">
        <f t="shared" si="231"/>
        <v>Mary Carol</v>
      </c>
    </row>
    <row r="2168" spans="1:14" ht="25.15" customHeight="1" x14ac:dyDescent="0.2">
      <c r="A2168" s="70" t="s">
        <v>1763</v>
      </c>
      <c r="B2168" s="71">
        <v>2013</v>
      </c>
      <c r="C2168" s="68" t="str">
        <f>IF(ISERROR(VLOOKUP(IF(RIGHT($A2168,1)=")",LEFT($A2168,FIND(" (",$A2168)-1),$A2168),[1]ACCS!$B$2:$B$5003, 1, FALSE)), "","1")</f>
        <v>1</v>
      </c>
      <c r="D2168" s="103" t="str">
        <f>IF($B2168="Unknown","",IF($B2168="","",IF(VALUE(LEFT($B2168,4))&lt;Calc!$J$2,"ANTIQUE","")))</f>
        <v/>
      </c>
      <c r="E2168" s="72" t="s">
        <v>24</v>
      </c>
      <c r="F2168" s="121"/>
      <c r="G2168" s="121"/>
      <c r="H2168" s="62" t="str">
        <f t="shared" si="232"/>
        <v>Reticulata</v>
      </c>
      <c r="I2168" s="18">
        <f t="shared" si="233"/>
        <v>1</v>
      </c>
      <c r="J2168" s="18">
        <f t="shared" si="234"/>
        <v>0</v>
      </c>
      <c r="K2168" s="18">
        <f t="shared" si="235"/>
        <v>0</v>
      </c>
      <c r="L2168" s="57" t="str">
        <f t="shared" si="236"/>
        <v>Mary Catherine Cape</v>
      </c>
      <c r="M2168" s="57" t="str">
        <f t="shared" si="237"/>
        <v>Mary Catherine Cape</v>
      </c>
      <c r="N2168" s="61" t="str">
        <f t="shared" ref="N2168:N2231" si="238">IF(ISNUMBER(SEARCH("See",$M2168)),$M2168,IF(ISNUMBER(SEARCH("(",$M2168)),LEFT($M2168,SEARCH("(",$M2168)-2),$M2168))</f>
        <v>Mary Catherine Cape</v>
      </c>
    </row>
    <row r="2169" spans="1:14" ht="25.15" customHeight="1" x14ac:dyDescent="0.2">
      <c r="A2169" s="70" t="s">
        <v>1764</v>
      </c>
      <c r="B2169" s="71">
        <v>1947</v>
      </c>
      <c r="C2169" s="68" t="str">
        <f>IF(ISERROR(VLOOKUP(IF(RIGHT($A2169,1)=")",LEFT($A2169,FIND(" (",$A2169)-1),$A2169),[1]ACCS!$B$2:$B$5003, 1, FALSE)), "","1")</f>
        <v>1</v>
      </c>
      <c r="D2169" s="103" t="str">
        <f>IF($B2169="Unknown","",IF($B2169="","",IF(VALUE(LEFT($B2169,4))&lt;Calc!$J$2,"ANTIQUE","")))</f>
        <v/>
      </c>
      <c r="E2169" s="72" t="s">
        <v>24</v>
      </c>
      <c r="F2169" s="121"/>
      <c r="G2169" s="121"/>
      <c r="H2169" s="62" t="str">
        <f t="shared" si="232"/>
        <v>Japonica</v>
      </c>
      <c r="I2169" s="18">
        <f t="shared" si="233"/>
        <v>0</v>
      </c>
      <c r="J2169" s="18">
        <f t="shared" si="234"/>
        <v>0</v>
      </c>
      <c r="K2169" s="18">
        <f t="shared" si="235"/>
        <v>0</v>
      </c>
      <c r="L2169" s="57" t="str">
        <f t="shared" si="236"/>
        <v>Mary Charlotte</v>
      </c>
      <c r="M2169" s="57" t="str">
        <f t="shared" si="237"/>
        <v>Mary Charlotte</v>
      </c>
      <c r="N2169" s="61" t="str">
        <f t="shared" si="238"/>
        <v>Mary Charlotte</v>
      </c>
    </row>
    <row r="2170" spans="1:14" ht="25.15" customHeight="1" x14ac:dyDescent="0.2">
      <c r="A2170" s="70" t="s">
        <v>1765</v>
      </c>
      <c r="B2170" s="71">
        <v>2004</v>
      </c>
      <c r="C2170" s="68" t="str">
        <f>IF(ISERROR(VLOOKUP(IF(RIGHT($A2170,1)=")",LEFT($A2170,FIND(" (",$A2170)-1),$A2170),[1]ACCS!$B$2:$B$5003, 1, FALSE)), "","1")</f>
        <v>1</v>
      </c>
      <c r="D2170" s="103" t="str">
        <f>IF($B2170="Unknown","",IF($B2170="","",IF(VALUE(LEFT($B2170,4))&lt;Calc!$J$2,"ANTIQUE","")))</f>
        <v/>
      </c>
      <c r="E2170" s="72" t="s">
        <v>21</v>
      </c>
      <c r="F2170" s="121"/>
      <c r="G2170" s="121"/>
      <c r="H2170" s="62" t="str">
        <f t="shared" si="232"/>
        <v>Japonica</v>
      </c>
      <c r="I2170" s="18">
        <f t="shared" si="233"/>
        <v>0</v>
      </c>
      <c r="J2170" s="18">
        <f t="shared" si="234"/>
        <v>0</v>
      </c>
      <c r="K2170" s="18">
        <f t="shared" si="235"/>
        <v>0</v>
      </c>
      <c r="L2170" s="57" t="str">
        <f t="shared" si="236"/>
        <v>Mary Corley</v>
      </c>
      <c r="M2170" s="57" t="str">
        <f t="shared" si="237"/>
        <v>Mary Corley</v>
      </c>
      <c r="N2170" s="61" t="str">
        <f t="shared" si="238"/>
        <v>Mary Corley</v>
      </c>
    </row>
    <row r="2171" spans="1:14" ht="25.15" customHeight="1" x14ac:dyDescent="0.2">
      <c r="A2171" s="70" t="s">
        <v>1766</v>
      </c>
      <c r="B2171" s="71">
        <v>1995</v>
      </c>
      <c r="C2171" s="68" t="str">
        <f>IF(ISERROR(VLOOKUP(IF(RIGHT($A2171,1)=")",LEFT($A2171,FIND(" (",$A2171)-1),$A2171),[1]ACCS!$B$2:$B$5003, 1, FALSE)), "","1")</f>
        <v>1</v>
      </c>
      <c r="D2171" s="103" t="str">
        <f>IF($B2171="Unknown","",IF($B2171="","",IF(VALUE(LEFT($B2171,4))&lt;Calc!$J$2,"ANTIQUE","")))</f>
        <v/>
      </c>
      <c r="E2171" s="72" t="s">
        <v>37</v>
      </c>
      <c r="F2171" s="121"/>
      <c r="G2171" s="121" t="s">
        <v>26</v>
      </c>
      <c r="H2171" s="62" t="str">
        <f t="shared" si="232"/>
        <v>Japonica</v>
      </c>
      <c r="I2171" s="18">
        <f t="shared" si="233"/>
        <v>0</v>
      </c>
      <c r="J2171" s="18">
        <f t="shared" si="234"/>
        <v>0</v>
      </c>
      <c r="K2171" s="18">
        <f t="shared" si="235"/>
        <v>0</v>
      </c>
      <c r="L2171" s="57" t="str">
        <f t="shared" si="236"/>
        <v>Mary Dillard</v>
      </c>
      <c r="M2171" s="57" t="str">
        <f t="shared" si="237"/>
        <v>Mary Dillard</v>
      </c>
      <c r="N2171" s="61" t="str">
        <f t="shared" si="238"/>
        <v>Mary Dillard</v>
      </c>
    </row>
    <row r="2172" spans="1:14" ht="25.15" customHeight="1" x14ac:dyDescent="0.2">
      <c r="A2172" s="70" t="s">
        <v>3414</v>
      </c>
      <c r="B2172" s="71" t="s">
        <v>1016</v>
      </c>
      <c r="C2172" s="68" t="str">
        <f>IF(ISERROR(VLOOKUP(IF(RIGHT($A2172,1)=")",LEFT($A2172,FIND(" (",$A2172)-1),$A2172),[1]ACCS!$B$2:$B$5003, 1, FALSE)), "","1")</f>
        <v/>
      </c>
      <c r="D2172" s="103" t="str">
        <f>IF($B2172="Unknown","",IF($B2172="","",IF(VALUE(LEFT($B2172,4))&lt;Calc!$J$2,"ANTIQUE","")))</f>
        <v>ANTIQUE</v>
      </c>
      <c r="E2172" s="72" t="s">
        <v>24</v>
      </c>
      <c r="F2172" s="121"/>
      <c r="G2172" s="121"/>
      <c r="H2172" s="62" t="str">
        <f t="shared" si="232"/>
        <v>Japonica</v>
      </c>
      <c r="I2172" s="18">
        <f t="shared" si="233"/>
        <v>0</v>
      </c>
      <c r="J2172" s="18">
        <f t="shared" si="234"/>
        <v>0</v>
      </c>
      <c r="K2172" s="18">
        <f t="shared" si="235"/>
        <v>0</v>
      </c>
      <c r="L2172" s="57" t="str">
        <f t="shared" si="236"/>
        <v>Mary E. M. (See Rev. John G. Drayton)</v>
      </c>
      <c r="M2172" s="57" t="str">
        <f t="shared" si="237"/>
        <v>Mary E. M. (See Rev. John G. Drayton)</v>
      </c>
      <c r="N2172" s="61" t="str">
        <f t="shared" si="238"/>
        <v>Mary E. M. (See Rev. John G. Drayton)</v>
      </c>
    </row>
    <row r="2173" spans="1:14" ht="25.15" customHeight="1" x14ac:dyDescent="0.2">
      <c r="A2173" s="70" t="s">
        <v>1767</v>
      </c>
      <c r="B2173" s="71">
        <v>1996</v>
      </c>
      <c r="C2173" s="68" t="str">
        <f>IF(ISERROR(VLOOKUP(IF(RIGHT($A2173,1)=")",LEFT($A2173,FIND(" (",$A2173)-1),$A2173),[1]ACCS!$B$2:$B$5003, 1, FALSE)), "","1")</f>
        <v>1</v>
      </c>
      <c r="D2173" s="103" t="str">
        <f>IF($B2173="Unknown","",IF($B2173="","",IF(VALUE(LEFT($B2173,4))&lt;Calc!$J$2,"ANTIQUE","")))</f>
        <v/>
      </c>
      <c r="E2173" s="72" t="s">
        <v>24</v>
      </c>
      <c r="F2173" s="121"/>
      <c r="G2173" s="121"/>
      <c r="H2173" s="62" t="str">
        <f t="shared" ref="H2173:H2236" si="239">IF($A2173="","",IF($I2173=0,"Japonica",IF($I2173=1,"Reticulata",IF($I2173=2,"NRH",IF($I2173=3,"Sasanqua",IF($I2173=4,"Hiemalis",IF($I2173=5,"Vernalis",IF($I2173=6,"Japonica [Higo]","Specie"))))))))</f>
        <v>Japonica</v>
      </c>
      <c r="I2173" s="18">
        <f t="shared" ref="I2173:I2236" si="240">IF(NOT(ISERROR(SEARCH("(R)",$A2173))),1,IF(NOT(ISERROR(SEARCH("(H)",$A2173))),2,IF(NOT(ISERROR(SEARCH("(Sasanqua)",$A2173))),3,IF(NOT(ISERROR(SEARCH("(Hiemalis)",$A2173))),4,IF(NOT(ISERROR(SEARCH("(Vernalis)",$A2173))),5,IF(NOT(ISERROR(SEARCH("(Higo)",$A2173))),6,))))))+$J2173+K2173</f>
        <v>0</v>
      </c>
      <c r="J2173" s="18">
        <f t="shared" ref="J2173:J2236" si="241">IF(NOT(ISERROR(SEARCH("(Rusticana)",$A2173))),7,IF(NOT(ISERROR(SEARCH("(Wabisuke)",$A2173))),8,IF(NOT(ISERROR(SEARCH("(Edithae)",$A2173))),9,IF(NOT(ISERROR(SEARCH("(Oleifera)",$A2173))),10,IF(NOT(ISERROR(SEARCH("(Saluenensis)",$A2173))),11,0)))))</f>
        <v>0</v>
      </c>
      <c r="K2173" s="18">
        <f t="shared" ref="K2173:K2236" si="242">IF(NOT(ISERROR(SEARCH("(Pitardii)",$A2173))),12,IF(NOT(ISERROR(SEARCH("(Specie)",$A2173))),13,0))</f>
        <v>0</v>
      </c>
      <c r="L2173" s="57" t="str">
        <f t="shared" ref="L2173:L2236" si="243">SUBSTITUTE(SUBSTITUTE(SUBSTITUTE(SUBSTITUTE(SUBSTITUTE(SUBSTITUTE(SUBSTITUTE(SUBSTITUTE(A2173," (A)","")," (R)","")," (H)","")," (Sasanqua)","")," (Hiemalis)","")," (Vernalis)","")," (Rusticana)",""),"(Wabisuke)","")</f>
        <v>Mary Edna Curlee</v>
      </c>
      <c r="M2173" s="57" t="str">
        <f t="shared" ref="M2173:M2236" si="244">SUBSTITUTE(SUBSTITUTE(SUBSTITUTE(SUBSTITUTE(SUBSTITUTE($L2173," (Edithae)","")," (Oleifera)","")," (Saluenensis)","")," (Specie)","")," (Pitardii)","")</f>
        <v>Mary Edna Curlee</v>
      </c>
      <c r="N2173" s="61" t="str">
        <f t="shared" si="238"/>
        <v>Mary Edna Curlee</v>
      </c>
    </row>
    <row r="2174" spans="1:14" ht="25.15" customHeight="1" x14ac:dyDescent="0.2">
      <c r="A2174" s="70" t="s">
        <v>1768</v>
      </c>
      <c r="B2174" s="71">
        <v>2019</v>
      </c>
      <c r="C2174" s="68" t="str">
        <f>IF(ISERROR(VLOOKUP(IF(RIGHT($A2174,1)=")",LEFT($A2174,FIND(" (",$A2174)-1),$A2174),[1]ACCS!$B$2:$B$5003, 1, FALSE)), "","1")</f>
        <v>1</v>
      </c>
      <c r="D2174" s="103" t="str">
        <f>IF($B2174="Unknown","",IF($B2174="","",IF(VALUE(LEFT($B2174,4))&lt;Calc!$J$2,"ANTIQUE","")))</f>
        <v/>
      </c>
      <c r="E2174" s="72" t="s">
        <v>21</v>
      </c>
      <c r="F2174" s="121"/>
      <c r="G2174" s="121"/>
      <c r="H2174" s="62" t="str">
        <f t="shared" si="239"/>
        <v>Japonica</v>
      </c>
      <c r="I2174" s="18">
        <f t="shared" si="240"/>
        <v>0</v>
      </c>
      <c r="J2174" s="18">
        <f t="shared" si="241"/>
        <v>0</v>
      </c>
      <c r="K2174" s="18">
        <f t="shared" si="242"/>
        <v>0</v>
      </c>
      <c r="L2174" s="57" t="str">
        <f t="shared" si="243"/>
        <v>Mary Edna Curlee Red</v>
      </c>
      <c r="M2174" s="57" t="str">
        <f t="shared" si="244"/>
        <v>Mary Edna Curlee Red</v>
      </c>
      <c r="N2174" s="61" t="str">
        <f t="shared" si="238"/>
        <v>Mary Edna Curlee Red</v>
      </c>
    </row>
    <row r="2175" spans="1:14" ht="25.15" customHeight="1" x14ac:dyDescent="0.2">
      <c r="A2175" s="70" t="s">
        <v>1769</v>
      </c>
      <c r="B2175" s="71">
        <v>2006</v>
      </c>
      <c r="C2175" s="68" t="str">
        <f>IF(ISERROR(VLOOKUP(IF(RIGHT($A2175,1)=")",LEFT($A2175,FIND(" (",$A2175)-1),$A2175),[1]ACCS!$B$2:$B$5003, 1, FALSE)), "","1")</f>
        <v>1</v>
      </c>
      <c r="D2175" s="103" t="str">
        <f>IF($B2175="Unknown","",IF($B2175="","",IF(VALUE(LEFT($B2175,4))&lt;Calc!$J$2,"ANTIQUE","")))</f>
        <v/>
      </c>
      <c r="E2175" s="72" t="s">
        <v>30</v>
      </c>
      <c r="F2175" s="121"/>
      <c r="G2175" s="121"/>
      <c r="H2175" s="62" t="str">
        <f t="shared" si="239"/>
        <v>Reticulata</v>
      </c>
      <c r="I2175" s="18">
        <f t="shared" si="240"/>
        <v>1</v>
      </c>
      <c r="J2175" s="18">
        <f t="shared" si="241"/>
        <v>0</v>
      </c>
      <c r="K2175" s="18">
        <f t="shared" si="242"/>
        <v>0</v>
      </c>
      <c r="L2175" s="57" t="str">
        <f t="shared" si="243"/>
        <v>Mary Elizabeth Dowden</v>
      </c>
      <c r="M2175" s="57" t="str">
        <f t="shared" si="244"/>
        <v>Mary Elizabeth Dowden</v>
      </c>
      <c r="N2175" s="61" t="str">
        <f t="shared" si="238"/>
        <v>Mary Elizabeth Dowden</v>
      </c>
    </row>
    <row r="2176" spans="1:14" ht="25.15" customHeight="1" x14ac:dyDescent="0.2">
      <c r="A2176" s="70" t="s">
        <v>1770</v>
      </c>
      <c r="B2176" s="71">
        <v>1989</v>
      </c>
      <c r="C2176" s="68" t="str">
        <f>IF(ISERROR(VLOOKUP(IF(RIGHT($A2176,1)=")",LEFT($A2176,FIND(" (",$A2176)-1),$A2176),[1]ACCS!$B$2:$B$5003, 1, FALSE)), "","1")</f>
        <v>1</v>
      </c>
      <c r="D2176" s="103" t="str">
        <f>IF($B2176="Unknown","",IF($B2176="","",IF(VALUE(LEFT($B2176,4))&lt;Calc!$J$2,"ANTIQUE","")))</f>
        <v/>
      </c>
      <c r="E2176" s="72" t="s">
        <v>37</v>
      </c>
      <c r="F2176" s="121" t="s">
        <v>5</v>
      </c>
      <c r="G2176" s="121"/>
      <c r="H2176" s="62" t="str">
        <f t="shared" si="239"/>
        <v>Japonica</v>
      </c>
      <c r="I2176" s="18">
        <f t="shared" si="240"/>
        <v>0</v>
      </c>
      <c r="J2176" s="18">
        <f t="shared" si="241"/>
        <v>0</v>
      </c>
      <c r="K2176" s="18">
        <f t="shared" si="242"/>
        <v>0</v>
      </c>
      <c r="L2176" s="57" t="str">
        <f t="shared" si="243"/>
        <v>Mary Emma Motes</v>
      </c>
      <c r="M2176" s="57" t="str">
        <f t="shared" si="244"/>
        <v>Mary Emma Motes</v>
      </c>
      <c r="N2176" s="61" t="str">
        <f t="shared" si="238"/>
        <v>Mary Emma Motes</v>
      </c>
    </row>
    <row r="2177" spans="1:14" ht="25.15" customHeight="1" x14ac:dyDescent="0.2">
      <c r="A2177" s="70" t="s">
        <v>1771</v>
      </c>
      <c r="B2177" s="71">
        <v>1980</v>
      </c>
      <c r="C2177" s="68" t="str">
        <f>IF(ISERROR(VLOOKUP(IF(RIGHT($A2177,1)=")",LEFT($A2177,FIND(" (",$A2177)-1),$A2177),[1]ACCS!$B$2:$B$5003, 1, FALSE)), "","1")</f>
        <v>1</v>
      </c>
      <c r="D2177" s="103" t="str">
        <f>IF($B2177="Unknown","",IF($B2177="","",IF(VALUE(LEFT($B2177,4))&lt;Calc!$J$2,"ANTIQUE","")))</f>
        <v/>
      </c>
      <c r="E2177" s="72" t="s">
        <v>37</v>
      </c>
      <c r="F2177" s="121"/>
      <c r="G2177" s="121"/>
      <c r="H2177" s="62" t="str">
        <f t="shared" si="239"/>
        <v>Japonica</v>
      </c>
      <c r="I2177" s="18">
        <f t="shared" si="240"/>
        <v>0</v>
      </c>
      <c r="J2177" s="18">
        <f t="shared" si="241"/>
        <v>0</v>
      </c>
      <c r="K2177" s="18">
        <f t="shared" si="242"/>
        <v>0</v>
      </c>
      <c r="L2177" s="57" t="str">
        <f t="shared" si="243"/>
        <v>Mary Fischer</v>
      </c>
      <c r="M2177" s="57" t="str">
        <f t="shared" si="244"/>
        <v>Mary Fischer</v>
      </c>
      <c r="N2177" s="61" t="str">
        <f t="shared" si="238"/>
        <v>Mary Fischer</v>
      </c>
    </row>
    <row r="2178" spans="1:14" ht="25.15" customHeight="1" x14ac:dyDescent="0.2">
      <c r="A2178" s="70" t="s">
        <v>1772</v>
      </c>
      <c r="B2178" s="71">
        <v>1974</v>
      </c>
      <c r="C2178" s="68" t="str">
        <f>IF(ISERROR(VLOOKUP(IF(RIGHT($A2178,1)=")",LEFT($A2178,FIND(" (",$A2178)-1),$A2178),[1]ACCS!$B$2:$B$5003, 1, FALSE)), "","1")</f>
        <v/>
      </c>
      <c r="D2178" s="103" t="str">
        <f>IF($B2178="Unknown","",IF($B2178="","",IF(VALUE(LEFT($B2178,4))&lt;Calc!$J$2,"ANTIQUE","")))</f>
        <v/>
      </c>
      <c r="E2178" s="72" t="s">
        <v>37</v>
      </c>
      <c r="F2178" s="121"/>
      <c r="G2178" s="121"/>
      <c r="H2178" s="62" t="str">
        <f t="shared" si="239"/>
        <v>Reticulata</v>
      </c>
      <c r="I2178" s="18">
        <f t="shared" si="240"/>
        <v>1</v>
      </c>
      <c r="J2178" s="18">
        <f t="shared" si="241"/>
        <v>0</v>
      </c>
      <c r="K2178" s="18">
        <f t="shared" si="242"/>
        <v>0</v>
      </c>
      <c r="L2178" s="57" t="str">
        <f t="shared" si="243"/>
        <v>Mary Golombiewski</v>
      </c>
      <c r="M2178" s="57" t="str">
        <f t="shared" si="244"/>
        <v>Mary Golombiewski</v>
      </c>
      <c r="N2178" s="61" t="str">
        <f t="shared" si="238"/>
        <v>Mary Golombiewski</v>
      </c>
    </row>
    <row r="2179" spans="1:14" ht="25.15" customHeight="1" x14ac:dyDescent="0.2">
      <c r="A2179" s="70" t="s">
        <v>1773</v>
      </c>
      <c r="B2179" s="71">
        <v>1990</v>
      </c>
      <c r="C2179" s="68" t="str">
        <f>IF(ISERROR(VLOOKUP(IF(RIGHT($A2179,1)=")",LEFT($A2179,FIND(" (",$A2179)-1),$A2179),[1]ACCS!$B$2:$B$5003, 1, FALSE)), "","1")</f>
        <v/>
      </c>
      <c r="D2179" s="103" t="str">
        <f>IF($B2179="Unknown","",IF($B2179="","",IF(VALUE(LEFT($B2179,4))&lt;Calc!$J$2,"ANTIQUE","")))</f>
        <v/>
      </c>
      <c r="E2179" s="72" t="s">
        <v>37</v>
      </c>
      <c r="F2179" s="121"/>
      <c r="G2179" s="121"/>
      <c r="H2179" s="62" t="str">
        <f t="shared" si="239"/>
        <v>Japonica</v>
      </c>
      <c r="I2179" s="18">
        <f t="shared" si="240"/>
        <v>0</v>
      </c>
      <c r="J2179" s="18">
        <f t="shared" si="241"/>
        <v>0</v>
      </c>
      <c r="K2179" s="18">
        <f t="shared" si="242"/>
        <v>0</v>
      </c>
      <c r="L2179" s="57" t="str">
        <f t="shared" si="243"/>
        <v>Mary Gramling</v>
      </c>
      <c r="M2179" s="57" t="str">
        <f t="shared" si="244"/>
        <v>Mary Gramling</v>
      </c>
      <c r="N2179" s="61" t="str">
        <f t="shared" si="238"/>
        <v>Mary Gramling</v>
      </c>
    </row>
    <row r="2180" spans="1:14" ht="25.15" customHeight="1" x14ac:dyDescent="0.2">
      <c r="A2180" s="70" t="s">
        <v>1774</v>
      </c>
      <c r="B2180" s="71">
        <v>2006</v>
      </c>
      <c r="C2180" s="68" t="str">
        <f>IF(ISERROR(VLOOKUP(IF(RIGHT($A2180,1)=")",LEFT($A2180,FIND(" (",$A2180)-1),$A2180),[1]ACCS!$B$2:$B$5003, 1, FALSE)), "","1")</f>
        <v>1</v>
      </c>
      <c r="D2180" s="103" t="str">
        <f>IF($B2180="Unknown","",IF($B2180="","",IF(VALUE(LEFT($B2180,4))&lt;Calc!$J$2,"ANTIQUE","")))</f>
        <v/>
      </c>
      <c r="E2180" s="72" t="s">
        <v>37</v>
      </c>
      <c r="F2180" s="121"/>
      <c r="G2180" s="121"/>
      <c r="H2180" s="62" t="str">
        <f t="shared" si="239"/>
        <v>Japonica</v>
      </c>
      <c r="I2180" s="18">
        <f t="shared" si="240"/>
        <v>0</v>
      </c>
      <c r="J2180" s="18">
        <f t="shared" si="241"/>
        <v>0</v>
      </c>
      <c r="K2180" s="18">
        <f t="shared" si="242"/>
        <v>0</v>
      </c>
      <c r="L2180" s="57" t="str">
        <f t="shared" si="243"/>
        <v>Mary Grant Hall</v>
      </c>
      <c r="M2180" s="57" t="str">
        <f t="shared" si="244"/>
        <v>Mary Grant Hall</v>
      </c>
      <c r="N2180" s="61" t="str">
        <f t="shared" si="238"/>
        <v>Mary Grant Hall</v>
      </c>
    </row>
    <row r="2181" spans="1:14" ht="25.15" customHeight="1" x14ac:dyDescent="0.2">
      <c r="A2181" s="70" t="s">
        <v>3415</v>
      </c>
      <c r="B2181" s="71">
        <v>1859</v>
      </c>
      <c r="C2181" s="68" t="str">
        <f>IF(ISERROR(VLOOKUP(IF(RIGHT($A2181,1)=")",LEFT($A2181,FIND(" (",$A2181)-1),$A2181),[1]ACCS!$B$2:$B$5003, 1, FALSE)), "","1")</f>
        <v/>
      </c>
      <c r="D2181" s="103" t="str">
        <f>IF($B2181="Unknown","",IF($B2181="","",IF(VALUE(LEFT($B2181,4))&lt;Calc!$J$2,"ANTIQUE","")))</f>
        <v>ANTIQUE</v>
      </c>
      <c r="E2181" s="72" t="s">
        <v>24</v>
      </c>
      <c r="F2181" s="121"/>
      <c r="G2181" s="121"/>
      <c r="H2181" s="62" t="str">
        <f t="shared" si="239"/>
        <v>Japonica</v>
      </c>
      <c r="I2181" s="18">
        <f t="shared" si="240"/>
        <v>0</v>
      </c>
      <c r="J2181" s="18">
        <f t="shared" si="241"/>
        <v>0</v>
      </c>
      <c r="K2181" s="18">
        <f t="shared" si="242"/>
        <v>0</v>
      </c>
      <c r="L2181" s="57" t="str">
        <f t="shared" si="243"/>
        <v>Mary Hare (See Margherita Coleoni)</v>
      </c>
      <c r="M2181" s="57" t="str">
        <f t="shared" si="244"/>
        <v>Mary Hare (See Margherita Coleoni)</v>
      </c>
      <c r="N2181" s="61" t="str">
        <f t="shared" si="238"/>
        <v>Mary Hare (See Margherita Coleoni)</v>
      </c>
    </row>
    <row r="2182" spans="1:14" ht="25.15" customHeight="1" x14ac:dyDescent="0.2">
      <c r="A2182" s="70" t="s">
        <v>1775</v>
      </c>
      <c r="B2182" s="71">
        <v>1957</v>
      </c>
      <c r="C2182" s="68" t="str">
        <f>IF(ISERROR(VLOOKUP(IF(RIGHT($A2182,1)=")",LEFT($A2182,FIND(" (",$A2182)-1),$A2182),[1]ACCS!$B$2:$B$5003, 1, FALSE)), "","1")</f>
        <v>1</v>
      </c>
      <c r="D2182" s="103" t="str">
        <f>IF($B2182="Unknown","",IF($B2182="","",IF(VALUE(LEFT($B2182,4))&lt;Calc!$J$2,"ANTIQUE","")))</f>
        <v/>
      </c>
      <c r="E2182" s="72" t="s">
        <v>24</v>
      </c>
      <c r="F2182" s="121"/>
      <c r="G2182" s="121"/>
      <c r="H2182" s="62" t="str">
        <f t="shared" si="239"/>
        <v>Japonica</v>
      </c>
      <c r="I2182" s="18">
        <f t="shared" si="240"/>
        <v>0</v>
      </c>
      <c r="J2182" s="18">
        <f t="shared" si="241"/>
        <v>0</v>
      </c>
      <c r="K2182" s="18">
        <f t="shared" si="242"/>
        <v>0</v>
      </c>
      <c r="L2182" s="57" t="str">
        <f t="shared" si="243"/>
        <v>Mary J. Wheeler</v>
      </c>
      <c r="M2182" s="57" t="str">
        <f t="shared" si="244"/>
        <v>Mary J. Wheeler</v>
      </c>
      <c r="N2182" s="61" t="str">
        <f t="shared" si="238"/>
        <v>Mary J. Wheeler</v>
      </c>
    </row>
    <row r="2183" spans="1:14" ht="25.15" customHeight="1" x14ac:dyDescent="0.2">
      <c r="A2183" s="70" t="s">
        <v>1776</v>
      </c>
      <c r="B2183" s="71">
        <v>2007</v>
      </c>
      <c r="C2183" s="68" t="str">
        <f>IF(ISERROR(VLOOKUP(IF(RIGHT($A2183,1)=")",LEFT($A2183,FIND(" (",$A2183)-1),$A2183),[1]ACCS!$B$2:$B$5003, 1, FALSE)), "","1")</f>
        <v>1</v>
      </c>
      <c r="D2183" s="103" t="str">
        <f>IF($B2183="Unknown","",IF($B2183="","",IF(VALUE(LEFT($B2183,4))&lt;Calc!$J$2,"ANTIQUE","")))</f>
        <v/>
      </c>
      <c r="E2183" s="72" t="s">
        <v>37</v>
      </c>
      <c r="F2183" s="121"/>
      <c r="G2183" s="121"/>
      <c r="H2183" s="62" t="str">
        <f t="shared" si="239"/>
        <v>Reticulata</v>
      </c>
      <c r="I2183" s="18">
        <f t="shared" si="240"/>
        <v>1</v>
      </c>
      <c r="J2183" s="18">
        <f t="shared" si="241"/>
        <v>0</v>
      </c>
      <c r="K2183" s="18">
        <f t="shared" si="242"/>
        <v>0</v>
      </c>
      <c r="L2183" s="57" t="str">
        <f t="shared" si="243"/>
        <v>Mary Jacquelyn</v>
      </c>
      <c r="M2183" s="57" t="str">
        <f t="shared" si="244"/>
        <v>Mary Jacquelyn</v>
      </c>
      <c r="N2183" s="61" t="str">
        <f t="shared" si="238"/>
        <v>Mary Jacquelyn</v>
      </c>
    </row>
    <row r="2184" spans="1:14" ht="25.15" customHeight="1" x14ac:dyDescent="0.2">
      <c r="A2184" s="70" t="s">
        <v>1777</v>
      </c>
      <c r="B2184" s="71">
        <v>2003</v>
      </c>
      <c r="C2184" s="68" t="str">
        <f>IF(ISERROR(VLOOKUP(IF(RIGHT($A2184,1)=")",LEFT($A2184,FIND(" (",$A2184)-1),$A2184),[1]ACCS!$B$2:$B$5003, 1, FALSE)), "","1")</f>
        <v>1</v>
      </c>
      <c r="D2184" s="103" t="str">
        <f>IF($B2184="Unknown","",IF($B2184="","",IF(VALUE(LEFT($B2184,4))&lt;Calc!$J$2,"ANTIQUE","")))</f>
        <v/>
      </c>
      <c r="E2184" s="72" t="s">
        <v>30</v>
      </c>
      <c r="F2184" s="121"/>
      <c r="G2184" s="121"/>
      <c r="H2184" s="62" t="str">
        <f t="shared" si="239"/>
        <v>Japonica</v>
      </c>
      <c r="I2184" s="18">
        <f t="shared" si="240"/>
        <v>0</v>
      </c>
      <c r="J2184" s="18">
        <f t="shared" si="241"/>
        <v>0</v>
      </c>
      <c r="K2184" s="18">
        <f t="shared" si="242"/>
        <v>0</v>
      </c>
      <c r="L2184" s="57" t="str">
        <f t="shared" si="243"/>
        <v>Mary Latane</v>
      </c>
      <c r="M2184" s="57" t="str">
        <f t="shared" si="244"/>
        <v>Mary Latane</v>
      </c>
      <c r="N2184" s="61" t="str">
        <f t="shared" si="238"/>
        <v>Mary Latane</v>
      </c>
    </row>
    <row r="2185" spans="1:14" ht="25.15" customHeight="1" x14ac:dyDescent="0.2">
      <c r="A2185" s="70" t="s">
        <v>1778</v>
      </c>
      <c r="B2185" s="71">
        <v>2009</v>
      </c>
      <c r="C2185" s="68" t="str">
        <f>IF(ISERROR(VLOOKUP(IF(RIGHT($A2185,1)=")",LEFT($A2185,FIND(" (",$A2185)-1),$A2185),[1]ACCS!$B$2:$B$5003, 1, FALSE)), "","1")</f>
        <v>1</v>
      </c>
      <c r="D2185" s="103" t="str">
        <f>IF($B2185="Unknown","",IF($B2185="","",IF(VALUE(LEFT($B2185,4))&lt;Calc!$J$2,"ANTIQUE","")))</f>
        <v/>
      </c>
      <c r="E2185" s="72" t="s">
        <v>29</v>
      </c>
      <c r="F2185" s="121"/>
      <c r="G2185" s="121"/>
      <c r="H2185" s="62" t="str">
        <f t="shared" si="239"/>
        <v>Reticulata</v>
      </c>
      <c r="I2185" s="18">
        <f t="shared" si="240"/>
        <v>1</v>
      </c>
      <c r="J2185" s="18">
        <f t="shared" si="241"/>
        <v>0</v>
      </c>
      <c r="K2185" s="18">
        <f t="shared" si="242"/>
        <v>0</v>
      </c>
      <c r="L2185" s="57" t="str">
        <f t="shared" si="243"/>
        <v>Mary Lou Watford</v>
      </c>
      <c r="M2185" s="57" t="str">
        <f t="shared" si="244"/>
        <v>Mary Lou Watford</v>
      </c>
      <c r="N2185" s="61" t="str">
        <f t="shared" si="238"/>
        <v>Mary Lou Watford</v>
      </c>
    </row>
    <row r="2186" spans="1:14" ht="25.15" customHeight="1" x14ac:dyDescent="0.2">
      <c r="A2186" s="70" t="s">
        <v>1779</v>
      </c>
      <c r="B2186" s="71">
        <v>2014</v>
      </c>
      <c r="C2186" s="68" t="str">
        <f>IF(ISERROR(VLOOKUP(IF(RIGHT($A2186,1)=")",LEFT($A2186,FIND(" (",$A2186)-1),$A2186),[1]ACCS!$B$2:$B$5003, 1, FALSE)), "","1")</f>
        <v>1</v>
      </c>
      <c r="D2186" s="103" t="str">
        <f>IF($B2186="Unknown","",IF($B2186="","",IF(VALUE(LEFT($B2186,4))&lt;Calc!$J$2,"ANTIQUE","")))</f>
        <v/>
      </c>
      <c r="E2186" s="72" t="s">
        <v>24</v>
      </c>
      <c r="F2186" s="121"/>
      <c r="G2186" s="121"/>
      <c r="H2186" s="62" t="str">
        <f t="shared" si="239"/>
        <v>Reticulata</v>
      </c>
      <c r="I2186" s="18">
        <f t="shared" si="240"/>
        <v>1</v>
      </c>
      <c r="J2186" s="18">
        <f t="shared" si="241"/>
        <v>0</v>
      </c>
      <c r="K2186" s="18">
        <f t="shared" si="242"/>
        <v>0</v>
      </c>
      <c r="L2186" s="57" t="str">
        <f t="shared" si="243"/>
        <v>Mary Maud Sharpe</v>
      </c>
      <c r="M2186" s="57" t="str">
        <f t="shared" si="244"/>
        <v>Mary Maud Sharpe</v>
      </c>
      <c r="N2186" s="61" t="str">
        <f t="shared" si="238"/>
        <v>Mary Maud Sharpe</v>
      </c>
    </row>
    <row r="2187" spans="1:14" ht="25.15" customHeight="1" x14ac:dyDescent="0.2">
      <c r="A2187" s="70" t="s">
        <v>1780</v>
      </c>
      <c r="B2187" s="71">
        <v>1964</v>
      </c>
      <c r="C2187" s="68" t="str">
        <f>IF(ISERROR(VLOOKUP(IF(RIGHT($A2187,1)=")",LEFT($A2187,FIND(" (",$A2187)-1),$A2187),[1]ACCS!$B$2:$B$5003, 1, FALSE)), "","1")</f>
        <v/>
      </c>
      <c r="D2187" s="103" t="str">
        <f>IF($B2187="Unknown","",IF($B2187="","",IF(VALUE(LEFT($B2187,4))&lt;Calc!$J$2,"ANTIQUE","")))</f>
        <v/>
      </c>
      <c r="E2187" s="72" t="s">
        <v>37</v>
      </c>
      <c r="F2187" s="121"/>
      <c r="G2187" s="121"/>
      <c r="H2187" s="62" t="str">
        <f t="shared" si="239"/>
        <v>Japonica</v>
      </c>
      <c r="I2187" s="18">
        <f t="shared" si="240"/>
        <v>0</v>
      </c>
      <c r="J2187" s="18">
        <f t="shared" si="241"/>
        <v>0</v>
      </c>
      <c r="K2187" s="18">
        <f t="shared" si="242"/>
        <v>0</v>
      </c>
      <c r="L2187" s="57" t="str">
        <f t="shared" si="243"/>
        <v>Mary Moughon</v>
      </c>
      <c r="M2187" s="57" t="str">
        <f t="shared" si="244"/>
        <v>Mary Moughon</v>
      </c>
      <c r="N2187" s="61" t="str">
        <f t="shared" si="238"/>
        <v>Mary Moughon</v>
      </c>
    </row>
    <row r="2188" spans="1:14" ht="25.15" customHeight="1" x14ac:dyDescent="0.2">
      <c r="A2188" s="70" t="s">
        <v>1781</v>
      </c>
      <c r="B2188" s="71">
        <v>1992</v>
      </c>
      <c r="C2188" s="68" t="str">
        <f>IF(ISERROR(VLOOKUP(IF(RIGHT($A2188,1)=")",LEFT($A2188,FIND(" (",$A2188)-1),$A2188),[1]ACCS!$B$2:$B$5003, 1, FALSE)), "","1")</f>
        <v>1</v>
      </c>
      <c r="D2188" s="103" t="str">
        <f>IF($B2188="Unknown","",IF($B2188="","",IF(VALUE(LEFT($B2188,4))&lt;Calc!$J$2,"ANTIQUE","")))</f>
        <v/>
      </c>
      <c r="E2188" s="72" t="s">
        <v>21</v>
      </c>
      <c r="F2188" s="121"/>
      <c r="G2188" s="121"/>
      <c r="H2188" s="62" t="str">
        <f t="shared" si="239"/>
        <v>Reticulata</v>
      </c>
      <c r="I2188" s="18">
        <f t="shared" si="240"/>
        <v>1</v>
      </c>
      <c r="J2188" s="18">
        <f t="shared" si="241"/>
        <v>0</v>
      </c>
      <c r="K2188" s="18">
        <f t="shared" si="242"/>
        <v>0</v>
      </c>
      <c r="L2188" s="57" t="str">
        <f t="shared" si="243"/>
        <v>Mary O'Donnell</v>
      </c>
      <c r="M2188" s="57" t="str">
        <f t="shared" si="244"/>
        <v>Mary O'Donnell</v>
      </c>
      <c r="N2188" s="61" t="str">
        <f t="shared" si="238"/>
        <v>Mary O'Donnell</v>
      </c>
    </row>
    <row r="2189" spans="1:14" ht="25.15" customHeight="1" x14ac:dyDescent="0.2">
      <c r="A2189" s="70" t="s">
        <v>1782</v>
      </c>
      <c r="B2189" s="71">
        <v>1964</v>
      </c>
      <c r="C2189" s="68" t="str">
        <f>IF(ISERROR(VLOOKUP(IF(RIGHT($A2189,1)=")",LEFT($A2189,FIND(" (",$A2189)-1),$A2189),[1]ACCS!$B$2:$B$5003, 1, FALSE)), "","1")</f>
        <v>1</v>
      </c>
      <c r="D2189" s="103" t="str">
        <f>IF($B2189="Unknown","",IF($B2189="","",IF(VALUE(LEFT($B2189,4))&lt;Calc!$J$2,"ANTIQUE","")))</f>
        <v/>
      </c>
      <c r="E2189" s="72" t="s">
        <v>21</v>
      </c>
      <c r="F2189" s="121"/>
      <c r="G2189" s="121" t="s">
        <v>26</v>
      </c>
      <c r="H2189" s="62" t="str">
        <f t="shared" si="239"/>
        <v>Japonica</v>
      </c>
      <c r="I2189" s="18">
        <f t="shared" si="240"/>
        <v>0</v>
      </c>
      <c r="J2189" s="18">
        <f t="shared" si="241"/>
        <v>0</v>
      </c>
      <c r="K2189" s="18">
        <f t="shared" si="242"/>
        <v>0</v>
      </c>
      <c r="L2189" s="57" t="str">
        <f t="shared" si="243"/>
        <v>Mary Paige</v>
      </c>
      <c r="M2189" s="57" t="str">
        <f t="shared" si="244"/>
        <v>Mary Paige</v>
      </c>
      <c r="N2189" s="61" t="str">
        <f t="shared" si="238"/>
        <v>Mary Paige</v>
      </c>
    </row>
    <row r="2190" spans="1:14" ht="25.15" customHeight="1" x14ac:dyDescent="0.2">
      <c r="A2190" s="70" t="s">
        <v>1783</v>
      </c>
      <c r="B2190" s="71">
        <v>1975</v>
      </c>
      <c r="C2190" s="68" t="str">
        <f>IF(ISERROR(VLOOKUP(IF(RIGHT($A2190,1)=")",LEFT($A2190,FIND(" (",$A2190)-1),$A2190),[1]ACCS!$B$2:$B$5003, 1, FALSE)), "","1")</f>
        <v>1</v>
      </c>
      <c r="D2190" s="103" t="str">
        <f>IF($B2190="Unknown","",IF($B2190="","",IF(VALUE(LEFT($B2190,4))&lt;Calc!$J$2,"ANTIQUE","")))</f>
        <v/>
      </c>
      <c r="E2190" s="72" t="s">
        <v>29</v>
      </c>
      <c r="F2190" s="121"/>
      <c r="G2190" s="121"/>
      <c r="H2190" s="62" t="str">
        <f t="shared" si="239"/>
        <v>NRH</v>
      </c>
      <c r="I2190" s="18">
        <f t="shared" si="240"/>
        <v>2</v>
      </c>
      <c r="J2190" s="18">
        <f t="shared" si="241"/>
        <v>0</v>
      </c>
      <c r="K2190" s="18">
        <f t="shared" si="242"/>
        <v>0</v>
      </c>
      <c r="L2190" s="57" t="str">
        <f t="shared" si="243"/>
        <v>Mary Phoebe Taylor</v>
      </c>
      <c r="M2190" s="57" t="str">
        <f t="shared" si="244"/>
        <v>Mary Phoebe Taylor</v>
      </c>
      <c r="N2190" s="61" t="str">
        <f t="shared" si="238"/>
        <v>Mary Phoebe Taylor</v>
      </c>
    </row>
    <row r="2191" spans="1:14" ht="25.15" customHeight="1" x14ac:dyDescent="0.2">
      <c r="A2191" s="70" t="s">
        <v>1784</v>
      </c>
      <c r="B2191" s="71">
        <v>2018</v>
      </c>
      <c r="C2191" s="68" t="str">
        <f>IF(ISERROR(VLOOKUP(IF(RIGHT($A2191,1)=")",LEFT($A2191,FIND(" (",$A2191)-1),$A2191),[1]ACCS!$B$2:$B$5003, 1, FALSE)), "","1")</f>
        <v/>
      </c>
      <c r="D2191" s="103" t="str">
        <f>IF($B2191="Unknown","",IF($B2191="","",IF(VALUE(LEFT($B2191,4))&lt;Calc!$J$2,"ANTIQUE","")))</f>
        <v/>
      </c>
      <c r="E2191" s="72" t="s">
        <v>24</v>
      </c>
      <c r="F2191" s="121"/>
      <c r="G2191" s="121"/>
      <c r="H2191" s="62" t="str">
        <f t="shared" si="239"/>
        <v>Japonica</v>
      </c>
      <c r="I2191" s="18">
        <f t="shared" si="240"/>
        <v>0</v>
      </c>
      <c r="J2191" s="18">
        <f t="shared" si="241"/>
        <v>0</v>
      </c>
      <c r="K2191" s="18">
        <f t="shared" si="242"/>
        <v>0</v>
      </c>
      <c r="L2191" s="57" t="str">
        <f t="shared" si="243"/>
        <v>Mary Purdue</v>
      </c>
      <c r="M2191" s="57" t="str">
        <f t="shared" si="244"/>
        <v>Mary Purdue</v>
      </c>
      <c r="N2191" s="61" t="str">
        <f t="shared" si="238"/>
        <v>Mary Purdue</v>
      </c>
    </row>
    <row r="2192" spans="1:14" ht="25.15" customHeight="1" x14ac:dyDescent="0.2">
      <c r="A2192" s="70" t="s">
        <v>1785</v>
      </c>
      <c r="B2192" s="71">
        <v>2013</v>
      </c>
      <c r="C2192" s="68" t="str">
        <f>IF(ISERROR(VLOOKUP(IF(RIGHT($A2192,1)=")",LEFT($A2192,FIND(" (",$A2192)-1),$A2192),[1]ACCS!$B$2:$B$5003, 1, FALSE)), "","1")</f>
        <v>1</v>
      </c>
      <c r="D2192" s="103" t="str">
        <f>IF($B2192="Unknown","",IF($B2192="","",IF(VALUE(LEFT($B2192,4))&lt;Calc!$J$2,"ANTIQUE","")))</f>
        <v/>
      </c>
      <c r="E2192" s="72" t="s">
        <v>37</v>
      </c>
      <c r="F2192" s="121"/>
      <c r="G2192" s="121"/>
      <c r="H2192" s="62" t="str">
        <f t="shared" si="239"/>
        <v>Reticulata</v>
      </c>
      <c r="I2192" s="18">
        <f t="shared" si="240"/>
        <v>1</v>
      </c>
      <c r="J2192" s="18">
        <f t="shared" si="241"/>
        <v>0</v>
      </c>
      <c r="K2192" s="18">
        <f t="shared" si="242"/>
        <v>0</v>
      </c>
      <c r="L2192" s="57" t="str">
        <f t="shared" si="243"/>
        <v>Mary Rhodes</v>
      </c>
      <c r="M2192" s="57" t="str">
        <f t="shared" si="244"/>
        <v>Mary Rhodes</v>
      </c>
      <c r="N2192" s="61" t="str">
        <f t="shared" si="238"/>
        <v>Mary Rhodes</v>
      </c>
    </row>
    <row r="2193" spans="1:14" ht="25.15" customHeight="1" x14ac:dyDescent="0.2">
      <c r="A2193" s="70" t="s">
        <v>1786</v>
      </c>
      <c r="B2193" s="71">
        <v>2013</v>
      </c>
      <c r="C2193" s="68" t="str">
        <f>IF(ISERROR(VLOOKUP(IF(RIGHT($A2193,1)=")",LEFT($A2193,FIND(" (",$A2193)-1),$A2193),[1]ACCS!$B$2:$B$5003, 1, FALSE)), "","1")</f>
        <v>1</v>
      </c>
      <c r="D2193" s="103" t="str">
        <f>IF($B2193="Unknown","",IF($B2193="","",IF(VALUE(LEFT($B2193,4))&lt;Calc!$J$2,"ANTIQUE","")))</f>
        <v/>
      </c>
      <c r="E2193" s="72" t="s">
        <v>47</v>
      </c>
      <c r="F2193" s="121"/>
      <c r="G2193" s="121"/>
      <c r="H2193" s="62" t="str">
        <f t="shared" si="239"/>
        <v>Japonica</v>
      </c>
      <c r="I2193" s="18">
        <f t="shared" si="240"/>
        <v>0</v>
      </c>
      <c r="J2193" s="18">
        <f t="shared" si="241"/>
        <v>0</v>
      </c>
      <c r="K2193" s="18">
        <f t="shared" si="242"/>
        <v>0</v>
      </c>
      <c r="L2193" s="57" t="str">
        <f t="shared" si="243"/>
        <v>Mary Sebring Fredrickson</v>
      </c>
      <c r="M2193" s="57" t="str">
        <f t="shared" si="244"/>
        <v>Mary Sebring Fredrickson</v>
      </c>
      <c r="N2193" s="61" t="str">
        <f t="shared" si="238"/>
        <v>Mary Sebring Fredrickson</v>
      </c>
    </row>
    <row r="2194" spans="1:14" ht="25.15" customHeight="1" x14ac:dyDescent="0.2">
      <c r="A2194" s="74" t="s">
        <v>3126</v>
      </c>
      <c r="B2194" s="71">
        <v>2022</v>
      </c>
      <c r="C2194" s="68" t="str">
        <f>IF(ISERROR(VLOOKUP(IF(RIGHT($A2194,1)=")",LEFT($A2194,FIND(" (",$A2194)-1),$A2194),[1]ACCS!$B$2:$B$5003, 1, FALSE)), "","1")</f>
        <v>1</v>
      </c>
      <c r="D2194" s="103" t="str">
        <f>IF($B2194="Unknown","",IF($B2194="","",IF(VALUE(LEFT($B2194,4))&lt;Calc!$J$2,"ANTIQUE","")))</f>
        <v/>
      </c>
      <c r="E2194" s="72" t="s">
        <v>29</v>
      </c>
      <c r="F2194" s="121"/>
      <c r="G2194" s="121"/>
      <c r="H2194" s="62" t="str">
        <f t="shared" si="239"/>
        <v>Reticulata</v>
      </c>
      <c r="I2194" s="18">
        <f t="shared" si="240"/>
        <v>1</v>
      </c>
      <c r="J2194" s="18">
        <f t="shared" si="241"/>
        <v>0</v>
      </c>
      <c r="K2194" s="18">
        <f t="shared" si="242"/>
        <v>0</v>
      </c>
      <c r="L2194" s="57" t="str">
        <f t="shared" si="243"/>
        <v>Mary Skappel Evans</v>
      </c>
      <c r="M2194" s="57" t="str">
        <f t="shared" si="244"/>
        <v>Mary Skappel Evans</v>
      </c>
      <c r="N2194" s="61" t="str">
        <f t="shared" si="238"/>
        <v>Mary Skappel Evans</v>
      </c>
    </row>
    <row r="2195" spans="1:14" ht="25.15" customHeight="1" x14ac:dyDescent="0.2">
      <c r="A2195" s="70" t="s">
        <v>1787</v>
      </c>
      <c r="B2195" s="71">
        <v>2005</v>
      </c>
      <c r="C2195" s="68" t="str">
        <f>IF(ISERROR(VLOOKUP(IF(RIGHT($A2195,1)=")",LEFT($A2195,FIND(" (",$A2195)-1),$A2195),[1]ACCS!$B$2:$B$5003, 1, FALSE)), "","1")</f>
        <v>1</v>
      </c>
      <c r="D2195" s="103" t="str">
        <f>IF($B2195="Unknown","",IF($B2195="","",IF(VALUE(LEFT($B2195,4))&lt;Calc!$J$2,"ANTIQUE","")))</f>
        <v/>
      </c>
      <c r="E2195" s="72" t="s">
        <v>30</v>
      </c>
      <c r="F2195" s="121"/>
      <c r="G2195" s="121"/>
      <c r="H2195" s="62" t="str">
        <f t="shared" si="239"/>
        <v>Japonica</v>
      </c>
      <c r="I2195" s="18">
        <f t="shared" si="240"/>
        <v>0</v>
      </c>
      <c r="J2195" s="18">
        <f t="shared" si="241"/>
        <v>0</v>
      </c>
      <c r="K2195" s="18">
        <f t="shared" si="242"/>
        <v>0</v>
      </c>
      <c r="L2195" s="57" t="str">
        <f t="shared" si="243"/>
        <v>Mary Stewart Dennis</v>
      </c>
      <c r="M2195" s="57" t="str">
        <f t="shared" si="244"/>
        <v>Mary Stewart Dennis</v>
      </c>
      <c r="N2195" s="61" t="str">
        <f t="shared" si="238"/>
        <v>Mary Stewart Dennis</v>
      </c>
    </row>
    <row r="2196" spans="1:14" ht="25.15" customHeight="1" x14ac:dyDescent="0.2">
      <c r="A2196" s="70" t="s">
        <v>1788</v>
      </c>
      <c r="B2196" s="71">
        <v>1980</v>
      </c>
      <c r="C2196" s="68" t="str">
        <f>IF(ISERROR(VLOOKUP(IF(RIGHT($A2196,1)=")",LEFT($A2196,FIND(" (",$A2196)-1),$A2196),[1]ACCS!$B$2:$B$5003, 1, FALSE)), "","1")</f>
        <v>1</v>
      </c>
      <c r="D2196" s="103" t="str">
        <f>IF($B2196="Unknown","",IF($B2196="","",IF(VALUE(LEFT($B2196,4))&lt;Calc!$J$2,"ANTIQUE","")))</f>
        <v/>
      </c>
      <c r="E2196" s="72" t="s">
        <v>30</v>
      </c>
      <c r="F2196" s="121"/>
      <c r="G2196" s="121"/>
      <c r="H2196" s="62" t="str">
        <f t="shared" si="239"/>
        <v>Reticulata</v>
      </c>
      <c r="I2196" s="18">
        <f t="shared" si="240"/>
        <v>1</v>
      </c>
      <c r="J2196" s="18">
        <f t="shared" si="241"/>
        <v>0</v>
      </c>
      <c r="K2196" s="18">
        <f t="shared" si="242"/>
        <v>0</v>
      </c>
      <c r="L2196" s="57" t="str">
        <f t="shared" si="243"/>
        <v>Mary Stringfellow</v>
      </c>
      <c r="M2196" s="57" t="str">
        <f t="shared" si="244"/>
        <v>Mary Stringfellow</v>
      </c>
      <c r="N2196" s="61" t="str">
        <f t="shared" si="238"/>
        <v>Mary Stringfellow</v>
      </c>
    </row>
    <row r="2197" spans="1:14" ht="25.15" customHeight="1" x14ac:dyDescent="0.2">
      <c r="A2197" s="70" t="s">
        <v>1789</v>
      </c>
      <c r="B2197" s="71">
        <v>1953</v>
      </c>
      <c r="C2197" s="68" t="str">
        <f>IF(ISERROR(VLOOKUP(IF(RIGHT($A2197,1)=")",LEFT($A2197,FIND(" (",$A2197)-1),$A2197),[1]ACCS!$B$2:$B$5003, 1, FALSE)), "","1")</f>
        <v/>
      </c>
      <c r="D2197" s="103" t="str">
        <f>IF($B2197="Unknown","",IF($B2197="","",IF(VALUE(LEFT($B2197,4))&lt;Calc!$J$2,"ANTIQUE","")))</f>
        <v/>
      </c>
      <c r="E2197" s="72" t="s">
        <v>37</v>
      </c>
      <c r="F2197" s="121"/>
      <c r="G2197" s="121"/>
      <c r="H2197" s="62" t="str">
        <f t="shared" si="239"/>
        <v>Japonica</v>
      </c>
      <c r="I2197" s="18">
        <f t="shared" si="240"/>
        <v>0</v>
      </c>
      <c r="J2197" s="18">
        <f t="shared" si="241"/>
        <v>0</v>
      </c>
      <c r="K2197" s="18">
        <f t="shared" si="242"/>
        <v>0</v>
      </c>
      <c r="L2197" s="57" t="str">
        <f t="shared" si="243"/>
        <v>Mary Weis</v>
      </c>
      <c r="M2197" s="57" t="str">
        <f t="shared" si="244"/>
        <v>Mary Weis</v>
      </c>
      <c r="N2197" s="61" t="str">
        <f t="shared" si="238"/>
        <v>Mary Weis</v>
      </c>
    </row>
    <row r="2198" spans="1:14" ht="25.15" customHeight="1" x14ac:dyDescent="0.2">
      <c r="A2198" s="70" t="s">
        <v>1790</v>
      </c>
      <c r="B2198" s="71">
        <v>1972</v>
      </c>
      <c r="C2198" s="68" t="str">
        <f>IF(ISERROR(VLOOKUP(IF(RIGHT($A2198,1)=")",LEFT($A2198,FIND(" (",$A2198)-1),$A2198),[1]ACCS!$B$2:$B$5003, 1, FALSE)), "","1")</f>
        <v>1</v>
      </c>
      <c r="D2198" s="103" t="str">
        <f>IF($B2198="Unknown","",IF($B2198="","",IF(VALUE(LEFT($B2198,4))&lt;Calc!$J$2,"ANTIQUE","")))</f>
        <v/>
      </c>
      <c r="E2198" s="72" t="s">
        <v>37</v>
      </c>
      <c r="F2198" s="121"/>
      <c r="G2198" s="121"/>
      <c r="H2198" s="62" t="str">
        <f t="shared" si="239"/>
        <v>Reticulata</v>
      </c>
      <c r="I2198" s="18">
        <f t="shared" si="240"/>
        <v>1</v>
      </c>
      <c r="J2198" s="18">
        <f t="shared" si="241"/>
        <v>0</v>
      </c>
      <c r="K2198" s="18">
        <f t="shared" si="242"/>
        <v>0</v>
      </c>
      <c r="L2198" s="57" t="str">
        <f t="shared" si="243"/>
        <v>Massee Lane</v>
      </c>
      <c r="M2198" s="57" t="str">
        <f t="shared" si="244"/>
        <v>Massee Lane</v>
      </c>
      <c r="N2198" s="61" t="str">
        <f t="shared" si="238"/>
        <v>Massee Lane</v>
      </c>
    </row>
    <row r="2199" spans="1:14" ht="25.15" customHeight="1" x14ac:dyDescent="0.2">
      <c r="A2199" s="70" t="s">
        <v>1791</v>
      </c>
      <c r="B2199" s="71">
        <v>1950</v>
      </c>
      <c r="C2199" s="68" t="str">
        <f>IF(ISERROR(VLOOKUP(IF(RIGHT($A2199,1)=")",LEFT($A2199,FIND(" (",$A2199)-1),$A2199),[1]ACCS!$B$2:$B$5003, 1, FALSE)), "","1")</f>
        <v>1</v>
      </c>
      <c r="D2199" s="103" t="str">
        <f>IF($B2199="Unknown","",IF($B2199="","",IF(VALUE(LEFT($B2199,4))&lt;Calc!$J$2,"ANTIQUE","")))</f>
        <v/>
      </c>
      <c r="E2199" s="72" t="s">
        <v>37</v>
      </c>
      <c r="F2199" s="121" t="s">
        <v>5</v>
      </c>
      <c r="G2199" s="121"/>
      <c r="H2199" s="62" t="str">
        <f t="shared" si="239"/>
        <v>Japonica</v>
      </c>
      <c r="I2199" s="18">
        <f t="shared" si="240"/>
        <v>0</v>
      </c>
      <c r="J2199" s="18">
        <f t="shared" si="241"/>
        <v>0</v>
      </c>
      <c r="K2199" s="18">
        <f t="shared" si="242"/>
        <v>0</v>
      </c>
      <c r="L2199" s="57" t="str">
        <f t="shared" si="243"/>
        <v>Masterpiece</v>
      </c>
      <c r="M2199" s="57" t="str">
        <f t="shared" si="244"/>
        <v>Masterpiece</v>
      </c>
      <c r="N2199" s="61" t="str">
        <f t="shared" si="238"/>
        <v>Masterpiece</v>
      </c>
    </row>
    <row r="2200" spans="1:14" ht="25.15" customHeight="1" x14ac:dyDescent="0.2">
      <c r="A2200" s="70" t="s">
        <v>3416</v>
      </c>
      <c r="B2200" s="71">
        <v>1840</v>
      </c>
      <c r="C2200" s="68" t="str">
        <f>IF(ISERROR(VLOOKUP(IF(RIGHT($A2200,1)=")",LEFT($A2200,FIND(" (",$A2200)-1),$A2200),[1]ACCS!$B$2:$B$5003, 1, FALSE)), "","1")</f>
        <v>1</v>
      </c>
      <c r="D2200" s="103" t="str">
        <f>IF($B2200="Unknown","",IF($B2200="","",IF(VALUE(LEFT($B2200,4))&lt;Calc!$J$2,"ANTIQUE","")))</f>
        <v>ANTIQUE</v>
      </c>
      <c r="E2200" s="72" t="s">
        <v>30</v>
      </c>
      <c r="F2200" s="121"/>
      <c r="G2200" s="121"/>
      <c r="H2200" s="62" t="str">
        <f t="shared" si="239"/>
        <v>Japonica</v>
      </c>
      <c r="I2200" s="18">
        <f t="shared" si="240"/>
        <v>0</v>
      </c>
      <c r="J2200" s="18">
        <f t="shared" si="241"/>
        <v>0</v>
      </c>
      <c r="K2200" s="18">
        <f t="shared" si="242"/>
        <v>0</v>
      </c>
      <c r="L2200" s="57" t="str">
        <f t="shared" si="243"/>
        <v>Mathotiana (Purple Dawn, Julia Drayton)</v>
      </c>
      <c r="M2200" s="57" t="str">
        <f t="shared" si="244"/>
        <v>Mathotiana (Purple Dawn, Julia Drayton)</v>
      </c>
      <c r="N2200" s="61" t="str">
        <f t="shared" si="238"/>
        <v>Mathotiana</v>
      </c>
    </row>
    <row r="2201" spans="1:14" ht="25.15" customHeight="1" x14ac:dyDescent="0.2">
      <c r="A2201" s="70" t="s">
        <v>3417</v>
      </c>
      <c r="B2201" s="71">
        <v>1858</v>
      </c>
      <c r="C2201" s="68" t="str">
        <f>IF(ISERROR(VLOOKUP(IF(RIGHT($A2201,1)=")",LEFT($A2201,FIND(" (",$A2201)-1),$A2201),[1]ACCS!$B$2:$B$5003, 1, FALSE)), "","1")</f>
        <v>1</v>
      </c>
      <c r="D2201" s="103" t="str">
        <f>IF($B2201="Unknown","",IF($B2201="","",IF(VALUE(LEFT($B2201,4))&lt;Calc!$J$2,"ANTIQUE","")))</f>
        <v>ANTIQUE</v>
      </c>
      <c r="E2201" s="72" t="s">
        <v>37</v>
      </c>
      <c r="F2201" s="121"/>
      <c r="G2201" s="121" t="s">
        <v>26</v>
      </c>
      <c r="H2201" s="62" t="str">
        <f t="shared" si="239"/>
        <v>Japonica</v>
      </c>
      <c r="I2201" s="18">
        <f t="shared" si="240"/>
        <v>0</v>
      </c>
      <c r="J2201" s="18">
        <f t="shared" si="241"/>
        <v>0</v>
      </c>
      <c r="K2201" s="18">
        <f t="shared" si="242"/>
        <v>0</v>
      </c>
      <c r="L2201" s="57" t="str">
        <f t="shared" si="243"/>
        <v>Mathotiana Alba (Blood of Christ)</v>
      </c>
      <c r="M2201" s="57" t="str">
        <f t="shared" si="244"/>
        <v>Mathotiana Alba (Blood of Christ)</v>
      </c>
      <c r="N2201" s="61" t="str">
        <f t="shared" si="238"/>
        <v>Mathotiana Alba</v>
      </c>
    </row>
    <row r="2202" spans="1:14" ht="25.15" customHeight="1" x14ac:dyDescent="0.2">
      <c r="A2202" s="70" t="s">
        <v>1792</v>
      </c>
      <c r="B2202" s="71">
        <v>1951</v>
      </c>
      <c r="C2202" s="68" t="str">
        <f>IF(ISERROR(VLOOKUP(IF(RIGHT($A2202,1)=")",LEFT($A2202,FIND(" (",$A2202)-1),$A2202),[1]ACCS!$B$2:$B$5003, 1, FALSE)), "","1")</f>
        <v/>
      </c>
      <c r="D2202" s="103" t="str">
        <f>IF($B2202="Unknown","",IF($B2202="","",IF(VALUE(LEFT($B2202,4))&lt;Calc!$J$2,"ANTIQUE","")))</f>
        <v/>
      </c>
      <c r="E2202" s="72" t="s">
        <v>37</v>
      </c>
      <c r="F2202" s="121"/>
      <c r="G2202" s="121"/>
      <c r="H2202" s="62" t="str">
        <f t="shared" si="239"/>
        <v>Japonica</v>
      </c>
      <c r="I2202" s="18">
        <f t="shared" si="240"/>
        <v>0</v>
      </c>
      <c r="J2202" s="18">
        <f t="shared" si="241"/>
        <v>0</v>
      </c>
      <c r="K2202" s="18">
        <f t="shared" si="242"/>
        <v>0</v>
      </c>
      <c r="L2202" s="57" t="str">
        <f t="shared" si="243"/>
        <v>Mathotiana Fimbriata (See Flowerwood)</v>
      </c>
      <c r="M2202" s="57" t="str">
        <f t="shared" si="244"/>
        <v>Mathotiana Fimbriata (See Flowerwood)</v>
      </c>
      <c r="N2202" s="61" t="str">
        <f t="shared" si="238"/>
        <v>Mathotiana Fimbriata (See Flowerwood)</v>
      </c>
    </row>
    <row r="2203" spans="1:14" ht="25.15" customHeight="1" x14ac:dyDescent="0.2">
      <c r="A2203" s="70" t="s">
        <v>3418</v>
      </c>
      <c r="B2203" s="71" t="s">
        <v>90</v>
      </c>
      <c r="C2203" s="68" t="str">
        <f>IF(ISERROR(VLOOKUP(IF(RIGHT($A2203,1)=")",LEFT($A2203,FIND(" (",$A2203)-1),$A2203),[1]ACCS!$B$2:$B$5003, 1, FALSE)), "","1")</f>
        <v/>
      </c>
      <c r="D2203" s="103" t="str">
        <f>IF($B2203="Unknown","",IF($B2203="","",IF(VALUE(LEFT($B2203,4))&lt;Calc!$J$2,"ANTIQUE","")))</f>
        <v>ANTIQUE</v>
      </c>
      <c r="E2203" s="72" t="s">
        <v>30</v>
      </c>
      <c r="F2203" s="121"/>
      <c r="G2203" s="121"/>
      <c r="H2203" s="62" t="str">
        <f t="shared" si="239"/>
        <v>Japonica</v>
      </c>
      <c r="I2203" s="18">
        <f t="shared" si="240"/>
        <v>0</v>
      </c>
      <c r="J2203" s="18">
        <f t="shared" si="241"/>
        <v>0</v>
      </c>
      <c r="K2203" s="18">
        <f t="shared" si="242"/>
        <v>0</v>
      </c>
      <c r="L2203" s="57" t="str">
        <f t="shared" si="243"/>
        <v>Mathotiana Rubra (See Mathotiana)</v>
      </c>
      <c r="M2203" s="57" t="str">
        <f t="shared" si="244"/>
        <v>Mathotiana Rubra (See Mathotiana)</v>
      </c>
      <c r="N2203" s="61" t="str">
        <f t="shared" si="238"/>
        <v>Mathotiana Rubra (See Mathotiana)</v>
      </c>
    </row>
    <row r="2204" spans="1:14" ht="25.15" customHeight="1" x14ac:dyDescent="0.2">
      <c r="A2204" s="70" t="s">
        <v>1793</v>
      </c>
      <c r="B2204" s="71">
        <v>1951</v>
      </c>
      <c r="C2204" s="68" t="str">
        <f>IF(ISERROR(VLOOKUP(IF(RIGHT($A2204,1)=")",LEFT($A2204,FIND(" (",$A2204)-1),$A2204),[1]ACCS!$B$2:$B$5003, 1, FALSE)), "","1")</f>
        <v>1</v>
      </c>
      <c r="D2204" s="103" t="str">
        <f>IF($B2204="Unknown","",IF($B2204="","",IF(VALUE(LEFT($B2204,4))&lt;Calc!$J$2,"ANTIQUE","")))</f>
        <v/>
      </c>
      <c r="E2204" s="72" t="s">
        <v>29</v>
      </c>
      <c r="F2204" s="121"/>
      <c r="G2204" s="121"/>
      <c r="H2204" s="62" t="str">
        <f t="shared" si="239"/>
        <v>Japonica</v>
      </c>
      <c r="I2204" s="18">
        <f t="shared" si="240"/>
        <v>0</v>
      </c>
      <c r="J2204" s="18">
        <f t="shared" si="241"/>
        <v>0</v>
      </c>
      <c r="K2204" s="18">
        <f t="shared" si="242"/>
        <v>0</v>
      </c>
      <c r="L2204" s="57" t="str">
        <f t="shared" si="243"/>
        <v>Mathotiana Supreme (Mima-Mae)</v>
      </c>
      <c r="M2204" s="57" t="str">
        <f t="shared" si="244"/>
        <v>Mathotiana Supreme (Mima-Mae)</v>
      </c>
      <c r="N2204" s="61" t="str">
        <f t="shared" si="238"/>
        <v>Mathotiana Supreme</v>
      </c>
    </row>
    <row r="2205" spans="1:14" ht="25.15" customHeight="1" x14ac:dyDescent="0.2">
      <c r="A2205" s="70" t="s">
        <v>1794</v>
      </c>
      <c r="B2205" s="71">
        <v>1954</v>
      </c>
      <c r="C2205" s="68" t="str">
        <f>IF(ISERROR(VLOOKUP(IF(RIGHT($A2205,1)=")",LEFT($A2205,FIND(" (",$A2205)-1),$A2205),[1]ACCS!$B$2:$B$5003, 1, FALSE)), "","1")</f>
        <v/>
      </c>
      <c r="D2205" s="103" t="str">
        <f>IF($B2205="Unknown","",IF($B2205="","",IF(VALUE(LEFT($B2205,4))&lt;Calc!$J$2,"ANTIQUE","")))</f>
        <v/>
      </c>
      <c r="E2205" s="72" t="s">
        <v>29</v>
      </c>
      <c r="F2205" s="121"/>
      <c r="G2205" s="121"/>
      <c r="H2205" s="62" t="str">
        <f t="shared" si="239"/>
        <v>Japonica</v>
      </c>
      <c r="I2205" s="18">
        <f t="shared" si="240"/>
        <v>0</v>
      </c>
      <c r="J2205" s="18">
        <f t="shared" si="241"/>
        <v>0</v>
      </c>
      <c r="K2205" s="18">
        <f t="shared" si="242"/>
        <v>0</v>
      </c>
      <c r="L2205" s="57" t="str">
        <f t="shared" si="243"/>
        <v>Mathotiana Supreme Var. (Avery Island)</v>
      </c>
      <c r="M2205" s="57" t="str">
        <f t="shared" si="244"/>
        <v>Mathotiana Supreme Var. (Avery Island)</v>
      </c>
      <c r="N2205" s="61" t="str">
        <f t="shared" si="238"/>
        <v>Mathotiana Supreme Var.</v>
      </c>
    </row>
    <row r="2206" spans="1:14" ht="25.15" customHeight="1" x14ac:dyDescent="0.2">
      <c r="A2206" s="70" t="s">
        <v>1795</v>
      </c>
      <c r="B2206" s="71">
        <v>1948</v>
      </c>
      <c r="C2206" s="68" t="str">
        <f>IF(ISERROR(VLOOKUP(IF(RIGHT($A2206,1)=")",LEFT($A2206,FIND(" (",$A2206)-1),$A2206),[1]ACCS!$B$2:$B$5003, 1, FALSE)), "","1")</f>
        <v/>
      </c>
      <c r="D2206" s="103" t="str">
        <f>IF($B2206="Unknown","",IF($B2206="","",IF(VALUE(LEFT($B2206,4))&lt;Calc!$J$2,"ANTIQUE","")))</f>
        <v/>
      </c>
      <c r="E2206" s="72" t="s">
        <v>30</v>
      </c>
      <c r="F2206" s="121"/>
      <c r="G2206" s="121"/>
      <c r="H2206" s="62" t="str">
        <f t="shared" si="239"/>
        <v>Japonica</v>
      </c>
      <c r="I2206" s="18">
        <f t="shared" si="240"/>
        <v>0</v>
      </c>
      <c r="J2206" s="18">
        <f t="shared" si="241"/>
        <v>0</v>
      </c>
      <c r="K2206" s="18">
        <f t="shared" si="242"/>
        <v>0</v>
      </c>
      <c r="L2206" s="57" t="str">
        <f t="shared" si="243"/>
        <v>Mathotiana Var. (Paulina, Julia Drayton Var.)</v>
      </c>
      <c r="M2206" s="57" t="str">
        <f t="shared" si="244"/>
        <v>Mathotiana Var. (Paulina, Julia Drayton Var.)</v>
      </c>
      <c r="N2206" s="61" t="str">
        <f t="shared" si="238"/>
        <v>Mathotiana Var.</v>
      </c>
    </row>
    <row r="2207" spans="1:14" ht="25.15" customHeight="1" x14ac:dyDescent="0.2">
      <c r="A2207" s="70" t="s">
        <v>1796</v>
      </c>
      <c r="B2207" s="71">
        <v>2003</v>
      </c>
      <c r="C2207" s="68" t="str">
        <f>IF(ISERROR(VLOOKUP(IF(RIGHT($A2207,1)=")",LEFT($A2207,FIND(" (",$A2207)-1),$A2207),[1]ACCS!$B$2:$B$5003, 1, FALSE)), "","1")</f>
        <v>1</v>
      </c>
      <c r="D2207" s="103" t="str">
        <f>IF($B2207="Unknown","",IF($B2207="","",IF(VALUE(LEFT($B2207,4))&lt;Calc!$J$2,"ANTIQUE","")))</f>
        <v/>
      </c>
      <c r="E2207" s="72" t="s">
        <v>24</v>
      </c>
      <c r="F2207" s="121"/>
      <c r="G2207" s="121"/>
      <c r="H2207" s="62" t="str">
        <f t="shared" si="239"/>
        <v>Japonica</v>
      </c>
      <c r="I2207" s="18">
        <f t="shared" si="240"/>
        <v>0</v>
      </c>
      <c r="J2207" s="18">
        <f t="shared" si="241"/>
        <v>0</v>
      </c>
      <c r="K2207" s="18">
        <f t="shared" si="242"/>
        <v>0</v>
      </c>
      <c r="L2207" s="57" t="str">
        <f t="shared" si="243"/>
        <v>Matilda Bradford</v>
      </c>
      <c r="M2207" s="57" t="str">
        <f t="shared" si="244"/>
        <v>Matilda Bradford</v>
      </c>
      <c r="N2207" s="61" t="str">
        <f t="shared" si="238"/>
        <v>Matilda Bradford</v>
      </c>
    </row>
    <row r="2208" spans="1:14" ht="25.15" customHeight="1" x14ac:dyDescent="0.2">
      <c r="A2208" s="70" t="s">
        <v>1797</v>
      </c>
      <c r="B2208" s="71">
        <v>1991</v>
      </c>
      <c r="C2208" s="68" t="str">
        <f>IF(ISERROR(VLOOKUP(IF(RIGHT($A2208,1)=")",LEFT($A2208,FIND(" (",$A2208)-1),$A2208),[1]ACCS!$B$2:$B$5003, 1, FALSE)), "","1")</f>
        <v>1</v>
      </c>
      <c r="D2208" s="103" t="str">
        <f>IF($B2208="Unknown","",IF($B2208="","",IF(VALUE(LEFT($B2208,4))&lt;Calc!$J$2,"ANTIQUE","")))</f>
        <v/>
      </c>
      <c r="E2208" s="72" t="s">
        <v>30</v>
      </c>
      <c r="F2208" s="121" t="s">
        <v>5</v>
      </c>
      <c r="G2208" s="121"/>
      <c r="H2208" s="62" t="str">
        <f t="shared" si="239"/>
        <v>Japonica</v>
      </c>
      <c r="I2208" s="18">
        <f t="shared" si="240"/>
        <v>0</v>
      </c>
      <c r="J2208" s="18">
        <f t="shared" si="241"/>
        <v>0</v>
      </c>
      <c r="K2208" s="18">
        <f t="shared" si="242"/>
        <v>0</v>
      </c>
      <c r="L2208" s="57" t="str">
        <f t="shared" si="243"/>
        <v>Matilija Poppy</v>
      </c>
      <c r="M2208" s="57" t="str">
        <f t="shared" si="244"/>
        <v>Matilija Poppy</v>
      </c>
      <c r="N2208" s="61" t="str">
        <f t="shared" si="238"/>
        <v>Matilija Poppy</v>
      </c>
    </row>
    <row r="2209" spans="1:14" ht="25.15" customHeight="1" x14ac:dyDescent="0.2">
      <c r="A2209" s="99" t="s">
        <v>3212</v>
      </c>
      <c r="B2209" s="100">
        <v>1991</v>
      </c>
      <c r="C2209" s="68" t="str">
        <f>IF(ISERROR(VLOOKUP(IF(RIGHT($A2209,1)=")",LEFT($A2209,FIND(" (",$A2209)-1),$A2209),[1]ACCS!$B$2:$B$5003, 1, FALSE)), "","1")</f>
        <v>1</v>
      </c>
      <c r="D2209" s="115" t="str">
        <f>IF($B2209="Unknown","",IF($B2209="","",IF(VALUE(LEFT($B2209,4))&lt;Calc!$J$2,"ANTIQUE","")))</f>
        <v/>
      </c>
      <c r="E2209" s="53" t="s">
        <v>30</v>
      </c>
      <c r="F2209" s="121"/>
      <c r="G2209" s="121"/>
      <c r="H2209" s="62" t="str">
        <f t="shared" si="239"/>
        <v>Japonica [Higo]</v>
      </c>
      <c r="I2209" s="18">
        <f t="shared" si="240"/>
        <v>6</v>
      </c>
      <c r="J2209" s="18">
        <f t="shared" si="241"/>
        <v>0</v>
      </c>
      <c r="K2209" s="18">
        <f t="shared" si="242"/>
        <v>0</v>
      </c>
      <c r="L2209" s="57" t="str">
        <f t="shared" si="243"/>
        <v>Matilija Poppy (Higo)</v>
      </c>
      <c r="M2209" s="57" t="str">
        <f t="shared" si="244"/>
        <v>Matilija Poppy (Higo)</v>
      </c>
      <c r="N2209" s="61" t="str">
        <f t="shared" si="238"/>
        <v>Matilija Poppy</v>
      </c>
    </row>
    <row r="2210" spans="1:14" ht="25.15" customHeight="1" x14ac:dyDescent="0.2">
      <c r="A2210" s="70" t="s">
        <v>1798</v>
      </c>
      <c r="B2210" s="71">
        <v>1932</v>
      </c>
      <c r="C2210" s="68" t="str">
        <f>IF(ISERROR(VLOOKUP(IF(RIGHT($A2210,1)=")",LEFT($A2210,FIND(" (",$A2210)-1),$A2210),[1]ACCS!$B$2:$B$5003, 1, FALSE)), "","1")</f>
        <v>1</v>
      </c>
      <c r="D2210" s="103" t="str">
        <f>IF($B2210="Unknown","",IF($B2210="","",IF(VALUE(LEFT($B2210,4))&lt;Calc!$J$2,"ANTIQUE","")))</f>
        <v/>
      </c>
      <c r="E2210" s="72" t="s">
        <v>24</v>
      </c>
      <c r="F2210" s="121"/>
      <c r="G2210" s="121"/>
      <c r="H2210" s="62" t="str">
        <f t="shared" si="239"/>
        <v>Japonica</v>
      </c>
      <c r="I2210" s="18">
        <f t="shared" si="240"/>
        <v>0</v>
      </c>
      <c r="J2210" s="18">
        <f t="shared" si="241"/>
        <v>0</v>
      </c>
      <c r="K2210" s="18">
        <f t="shared" si="242"/>
        <v>0</v>
      </c>
      <c r="L2210" s="57" t="str">
        <f t="shared" si="243"/>
        <v>Matsukasa (Pine Cone, Kagoshima)</v>
      </c>
      <c r="M2210" s="57" t="str">
        <f t="shared" si="244"/>
        <v>Matsukasa (Pine Cone, Kagoshima)</v>
      </c>
      <c r="N2210" s="61" t="str">
        <f t="shared" si="238"/>
        <v>Matsukasa</v>
      </c>
    </row>
    <row r="2211" spans="1:14" ht="25.15" customHeight="1" x14ac:dyDescent="0.2">
      <c r="A2211" s="70" t="s">
        <v>1799</v>
      </c>
      <c r="B2211" s="71">
        <v>1981</v>
      </c>
      <c r="C2211" s="68" t="str">
        <f>IF(ISERROR(VLOOKUP(IF(RIGHT($A2211,1)=")",LEFT($A2211,FIND(" (",$A2211)-1),$A2211),[1]ACCS!$B$2:$B$5003, 1, FALSE)), "","1")</f>
        <v>1</v>
      </c>
      <c r="D2211" s="103" t="str">
        <f>IF($B2211="Unknown","",IF($B2211="","",IF(VALUE(LEFT($B2211,4))&lt;Calc!$J$2,"ANTIQUE","")))</f>
        <v/>
      </c>
      <c r="E2211" s="72" t="s">
        <v>47</v>
      </c>
      <c r="F2211" s="121"/>
      <c r="G2211" s="121" t="s">
        <v>26</v>
      </c>
      <c r="H2211" s="62" t="str">
        <f t="shared" si="239"/>
        <v>Japonica</v>
      </c>
      <c r="I2211" s="18">
        <f t="shared" si="240"/>
        <v>0</v>
      </c>
      <c r="J2211" s="18">
        <f t="shared" si="241"/>
        <v>0</v>
      </c>
      <c r="K2211" s="18">
        <f t="shared" si="242"/>
        <v>0</v>
      </c>
      <c r="L2211" s="57" t="str">
        <f t="shared" si="243"/>
        <v>Matthew Cooper</v>
      </c>
      <c r="M2211" s="57" t="str">
        <f t="shared" si="244"/>
        <v>Matthew Cooper</v>
      </c>
      <c r="N2211" s="61" t="str">
        <f t="shared" si="238"/>
        <v>Matthew Cooper</v>
      </c>
    </row>
    <row r="2212" spans="1:14" ht="25.15" customHeight="1" x14ac:dyDescent="0.2">
      <c r="A2212" s="74" t="s">
        <v>3118</v>
      </c>
      <c r="B2212" s="71">
        <v>2021</v>
      </c>
      <c r="C2212" s="68" t="str">
        <f>IF(ISERROR(VLOOKUP(IF(RIGHT($A2212,1)=")",LEFT($A2212,FIND(" (",$A2212)-1),$A2212),[1]ACCS!$B$2:$B$5003, 1, FALSE)), "","1")</f>
        <v>1</v>
      </c>
      <c r="D2212" s="103" t="str">
        <f>IF($B2212="Unknown","",IF($B2212="","",IF(VALUE(LEFT($B2212,4))&lt;Calc!$J$2,"ANTIQUE","")))</f>
        <v/>
      </c>
      <c r="E2212" s="72" t="s">
        <v>37</v>
      </c>
      <c r="F2212" s="121"/>
      <c r="G2212" s="121"/>
      <c r="H2212" s="62" t="str">
        <f t="shared" si="239"/>
        <v>Reticulata</v>
      </c>
      <c r="I2212" s="18">
        <f t="shared" si="240"/>
        <v>1</v>
      </c>
      <c r="J2212" s="18">
        <f t="shared" si="241"/>
        <v>0</v>
      </c>
      <c r="K2212" s="18">
        <f t="shared" si="242"/>
        <v>0</v>
      </c>
      <c r="L2212" s="57" t="str">
        <f t="shared" si="243"/>
        <v>Matthew Israel</v>
      </c>
      <c r="M2212" s="57" t="str">
        <f t="shared" si="244"/>
        <v>Matthew Israel</v>
      </c>
      <c r="N2212" s="61" t="str">
        <f t="shared" si="238"/>
        <v>Matthew Israel</v>
      </c>
    </row>
    <row r="2213" spans="1:14" ht="25.15" customHeight="1" x14ac:dyDescent="0.2">
      <c r="A2213" s="70" t="s">
        <v>1800</v>
      </c>
      <c r="B2213" s="71">
        <v>1961</v>
      </c>
      <c r="C2213" s="68" t="str">
        <f>IF(ISERROR(VLOOKUP(IF(RIGHT($A2213,1)=")",LEFT($A2213,FIND(" (",$A2213)-1),$A2213),[1]ACCS!$B$2:$B$5003, 1, FALSE)), "","1")</f>
        <v/>
      </c>
      <c r="D2213" s="103" t="str">
        <f>IF($B2213="Unknown","",IF($B2213="","",IF(VALUE(LEFT($B2213,4))&lt;Calc!$J$2,"ANTIQUE","")))</f>
        <v/>
      </c>
      <c r="E2213" s="72" t="s">
        <v>24</v>
      </c>
      <c r="F2213" s="121" t="s">
        <v>5</v>
      </c>
      <c r="G2213" s="121"/>
      <c r="H2213" s="62" t="str">
        <f t="shared" si="239"/>
        <v>Japonica</v>
      </c>
      <c r="I2213" s="18">
        <f t="shared" si="240"/>
        <v>0</v>
      </c>
      <c r="J2213" s="18">
        <f t="shared" si="241"/>
        <v>0</v>
      </c>
      <c r="K2213" s="18">
        <f t="shared" si="242"/>
        <v>0</v>
      </c>
      <c r="L2213" s="57" t="str">
        <f t="shared" si="243"/>
        <v>Mattie R</v>
      </c>
      <c r="M2213" s="57" t="str">
        <f t="shared" si="244"/>
        <v>Mattie R</v>
      </c>
      <c r="N2213" s="61" t="str">
        <f t="shared" si="238"/>
        <v>Mattie R</v>
      </c>
    </row>
    <row r="2214" spans="1:14" ht="25.15" customHeight="1" x14ac:dyDescent="0.2">
      <c r="A2214" s="70" t="s">
        <v>1801</v>
      </c>
      <c r="B2214" s="71">
        <v>1975</v>
      </c>
      <c r="C2214" s="68" t="str">
        <f>IF(ISERROR(VLOOKUP(IF(RIGHT($A2214,1)=")",LEFT($A2214,FIND(" (",$A2214)-1),$A2214),[1]ACCS!$B$2:$B$5003, 1, FALSE)), "","1")</f>
        <v>1</v>
      </c>
      <c r="D2214" s="103" t="str">
        <f>IF($B2214="Unknown","",IF($B2214="","",IF(VALUE(LEFT($B2214,4))&lt;Calc!$J$2,"ANTIQUE","")))</f>
        <v/>
      </c>
      <c r="E2214" s="72" t="s">
        <v>37</v>
      </c>
      <c r="F2214" s="121"/>
      <c r="G2214" s="121"/>
      <c r="H2214" s="62" t="str">
        <f t="shared" si="239"/>
        <v>Reticulata</v>
      </c>
      <c r="I2214" s="18">
        <f t="shared" si="240"/>
        <v>1</v>
      </c>
      <c r="J2214" s="18">
        <f t="shared" si="241"/>
        <v>0</v>
      </c>
      <c r="K2214" s="18">
        <f t="shared" si="242"/>
        <v>0</v>
      </c>
      <c r="L2214" s="57" t="str">
        <f t="shared" si="243"/>
        <v>Maude Sugg</v>
      </c>
      <c r="M2214" s="57" t="str">
        <f t="shared" si="244"/>
        <v>Maude Sugg</v>
      </c>
      <c r="N2214" s="61" t="str">
        <f t="shared" si="238"/>
        <v>Maude Sugg</v>
      </c>
    </row>
    <row r="2215" spans="1:14" ht="25.15" customHeight="1" x14ac:dyDescent="0.2">
      <c r="A2215" s="70" t="s">
        <v>1802</v>
      </c>
      <c r="B2215" s="71">
        <v>2019</v>
      </c>
      <c r="C2215" s="68" t="str">
        <f>IF(ISERROR(VLOOKUP(IF(RIGHT($A2215,1)=")",LEFT($A2215,FIND(" (",$A2215)-1),$A2215),[1]ACCS!$B$2:$B$5003, 1, FALSE)), "","1")</f>
        <v>1</v>
      </c>
      <c r="D2215" s="103" t="str">
        <f>IF($B2215="Unknown","",IF($B2215="","",IF(VALUE(LEFT($B2215,4))&lt;Calc!$J$2,"ANTIQUE","")))</f>
        <v/>
      </c>
      <c r="E2215" s="72" t="s">
        <v>24</v>
      </c>
      <c r="F2215" s="121"/>
      <c r="G2215" s="121"/>
      <c r="H2215" s="62" t="str">
        <f t="shared" si="239"/>
        <v>Japonica</v>
      </c>
      <c r="I2215" s="18">
        <f t="shared" si="240"/>
        <v>0</v>
      </c>
      <c r="J2215" s="18">
        <f t="shared" si="241"/>
        <v>0</v>
      </c>
      <c r="K2215" s="18">
        <f t="shared" si="242"/>
        <v>0</v>
      </c>
      <c r="L2215" s="57" t="str">
        <f t="shared" si="243"/>
        <v>Maudie Clarinda</v>
      </c>
      <c r="M2215" s="57" t="str">
        <f t="shared" si="244"/>
        <v>Maudie Clarinda</v>
      </c>
      <c r="N2215" s="61" t="str">
        <f t="shared" si="238"/>
        <v>Maudie Clarinda</v>
      </c>
    </row>
    <row r="2216" spans="1:14" ht="25.15" customHeight="1" x14ac:dyDescent="0.2">
      <c r="A2216" s="70" t="s">
        <v>1803</v>
      </c>
      <c r="B2216" s="71">
        <v>2010</v>
      </c>
      <c r="C2216" s="68" t="str">
        <f>IF(ISERROR(VLOOKUP(IF(RIGHT($A2216,1)=")",LEFT($A2216,FIND(" (",$A2216)-1),$A2216),[1]ACCS!$B$2:$B$5003, 1, FALSE)), "","1")</f>
        <v>1</v>
      </c>
      <c r="D2216" s="103" t="str">
        <f>IF($B2216="Unknown","",IF($B2216="","",IF(VALUE(LEFT($B2216,4))&lt;Calc!$J$2,"ANTIQUE","")))</f>
        <v/>
      </c>
      <c r="E2216" s="72" t="s">
        <v>37</v>
      </c>
      <c r="F2216" s="121"/>
      <c r="G2216" s="121"/>
      <c r="H2216" s="62" t="str">
        <f t="shared" si="239"/>
        <v>Reticulata</v>
      </c>
      <c r="I2216" s="18">
        <f t="shared" si="240"/>
        <v>1</v>
      </c>
      <c r="J2216" s="18">
        <f t="shared" si="241"/>
        <v>0</v>
      </c>
      <c r="K2216" s="18">
        <f t="shared" si="242"/>
        <v>0</v>
      </c>
      <c r="L2216" s="57" t="str">
        <f t="shared" si="243"/>
        <v>Maureen Schloss</v>
      </c>
      <c r="M2216" s="57" t="str">
        <f t="shared" si="244"/>
        <v>Maureen Schloss</v>
      </c>
      <c r="N2216" s="61" t="str">
        <f t="shared" si="238"/>
        <v>Maureen Schloss</v>
      </c>
    </row>
    <row r="2217" spans="1:14" ht="25.15" customHeight="1" x14ac:dyDescent="0.2">
      <c r="A2217" s="70" t="s">
        <v>1804</v>
      </c>
      <c r="B2217" s="71">
        <v>2005</v>
      </c>
      <c r="C2217" s="68" t="str">
        <f>IF(ISERROR(VLOOKUP(IF(RIGHT($A2217,1)=")",LEFT($A2217,FIND(" (",$A2217)-1),$A2217),[1]ACCS!$B$2:$B$5003, 1, FALSE)), "","1")</f>
        <v/>
      </c>
      <c r="D2217" s="103" t="str">
        <f>IF($B2217="Unknown","",IF($B2217="","",IF(VALUE(LEFT($B2217,4))&lt;Calc!$J$2,"ANTIQUE","")))</f>
        <v/>
      </c>
      <c r="E2217" s="72" t="s">
        <v>24</v>
      </c>
      <c r="F2217" s="121"/>
      <c r="G2217" s="121"/>
      <c r="H2217" s="62" t="str">
        <f t="shared" si="239"/>
        <v>NRH</v>
      </c>
      <c r="I2217" s="18">
        <f t="shared" si="240"/>
        <v>2</v>
      </c>
      <c r="J2217" s="18">
        <f t="shared" si="241"/>
        <v>0</v>
      </c>
      <c r="K2217" s="18">
        <f t="shared" si="242"/>
        <v>0</v>
      </c>
      <c r="L2217" s="57" t="str">
        <f t="shared" si="243"/>
        <v>Maxiscent</v>
      </c>
      <c r="M2217" s="57" t="str">
        <f t="shared" si="244"/>
        <v>Maxiscent</v>
      </c>
      <c r="N2217" s="61" t="str">
        <f t="shared" si="238"/>
        <v>Maxiscent</v>
      </c>
    </row>
    <row r="2218" spans="1:14" ht="25.15" customHeight="1" x14ac:dyDescent="0.2">
      <c r="A2218" s="70" t="s">
        <v>1805</v>
      </c>
      <c r="B2218" s="71">
        <v>1976</v>
      </c>
      <c r="C2218" s="68" t="str">
        <f>IF(ISERROR(VLOOKUP(IF(RIGHT($A2218,1)=")",LEFT($A2218,FIND(" (",$A2218)-1),$A2218),[1]ACCS!$B$2:$B$5003, 1, FALSE)), "","1")</f>
        <v>1</v>
      </c>
      <c r="D2218" s="103" t="str">
        <f>IF($B2218="Unknown","",IF($B2218="","",IF(VALUE(LEFT($B2218,4))&lt;Calc!$J$2,"ANTIQUE","")))</f>
        <v/>
      </c>
      <c r="E2218" s="72" t="s">
        <v>29</v>
      </c>
      <c r="F2218" s="121"/>
      <c r="G2218" s="121"/>
      <c r="H2218" s="62" t="str">
        <f t="shared" si="239"/>
        <v>Reticulata</v>
      </c>
      <c r="I2218" s="18">
        <f t="shared" si="240"/>
        <v>1</v>
      </c>
      <c r="J2218" s="18">
        <f t="shared" si="241"/>
        <v>0</v>
      </c>
      <c r="K2218" s="18">
        <f t="shared" si="242"/>
        <v>0</v>
      </c>
      <c r="L2218" s="57" t="str">
        <f t="shared" si="243"/>
        <v>May Westbrook</v>
      </c>
      <c r="M2218" s="57" t="str">
        <f t="shared" si="244"/>
        <v>May Westbrook</v>
      </c>
      <c r="N2218" s="61" t="str">
        <f t="shared" si="238"/>
        <v>May Westbrook</v>
      </c>
    </row>
    <row r="2219" spans="1:14" ht="25.15" customHeight="1" x14ac:dyDescent="0.2">
      <c r="A2219" s="99" t="s">
        <v>3588</v>
      </c>
      <c r="B2219" s="100">
        <v>2024</v>
      </c>
      <c r="C2219" s="68" t="str">
        <f>IF(ISERROR(VLOOKUP(IF(RIGHT($A2219,1)=")",LEFT($A2219,FIND(" (",$A2219)-1),$A2219),[1]ACCS!$B$2:$B$5003, 1, FALSE)), "","1")</f>
        <v>1</v>
      </c>
      <c r="D2219" s="115" t="str">
        <f>IF($B2219="Unknown","",IF($B2219="","",IF(VALUE(LEFT($B2219,4))&lt;Calc!$J$2,"ANTIQUE","")))</f>
        <v/>
      </c>
      <c r="E2219" s="53" t="s">
        <v>29</v>
      </c>
      <c r="F2219" s="121"/>
      <c r="G2219" s="121"/>
      <c r="H2219" s="62" t="str">
        <f t="shared" si="239"/>
        <v>Japonica</v>
      </c>
      <c r="I2219" s="18">
        <f t="shared" si="240"/>
        <v>0</v>
      </c>
      <c r="J2219" s="18">
        <f t="shared" si="241"/>
        <v>0</v>
      </c>
      <c r="K2219" s="18">
        <f t="shared" si="242"/>
        <v>0</v>
      </c>
      <c r="L2219" s="57" t="str">
        <f t="shared" si="243"/>
        <v>Maye Walker</v>
      </c>
      <c r="M2219" s="57" t="str">
        <f t="shared" si="244"/>
        <v>Maye Walker</v>
      </c>
      <c r="N2219" s="61" t="str">
        <f t="shared" si="238"/>
        <v>Maye Walker</v>
      </c>
    </row>
    <row r="2220" spans="1:14" ht="25.15" customHeight="1" x14ac:dyDescent="0.2">
      <c r="A2220" s="70" t="s">
        <v>1806</v>
      </c>
      <c r="B2220" s="71">
        <v>1964</v>
      </c>
      <c r="C2220" s="68" t="str">
        <f>IF(ISERROR(VLOOKUP(IF(RIGHT($A2220,1)=")",LEFT($A2220,FIND(" (",$A2220)-1),$A2220),[1]ACCS!$B$2:$B$5003, 1, FALSE)), "","1")</f>
        <v/>
      </c>
      <c r="D2220" s="103" t="str">
        <f>IF($B2220="Unknown","",IF($B2220="","",IF(VALUE(LEFT($B2220,4))&lt;Calc!$J$2,"ANTIQUE","")))</f>
        <v/>
      </c>
      <c r="E2220" s="72" t="s">
        <v>24</v>
      </c>
      <c r="F2220" s="121"/>
      <c r="G2220" s="121"/>
      <c r="H2220" s="62" t="str">
        <f t="shared" si="239"/>
        <v>Reticulata</v>
      </c>
      <c r="I2220" s="18">
        <f t="shared" si="240"/>
        <v>1</v>
      </c>
      <c r="J2220" s="18">
        <f t="shared" si="241"/>
        <v>0</v>
      </c>
      <c r="K2220" s="18">
        <f t="shared" si="242"/>
        <v>0</v>
      </c>
      <c r="L2220" s="57" t="str">
        <f t="shared" si="243"/>
        <v>Maye Yinhong (See Reticulate Leaf Pink)</v>
      </c>
      <c r="M2220" s="57" t="str">
        <f t="shared" si="244"/>
        <v>Maye Yinhong (See Reticulate Leaf Pink)</v>
      </c>
      <c r="N2220" s="61" t="str">
        <f t="shared" si="238"/>
        <v>Maye Yinhong (See Reticulate Leaf Pink)</v>
      </c>
    </row>
    <row r="2221" spans="1:14" ht="25.15" customHeight="1" x14ac:dyDescent="0.2">
      <c r="A2221" s="70" t="s">
        <v>1807</v>
      </c>
      <c r="B2221" s="71">
        <v>1977</v>
      </c>
      <c r="C2221" s="68" t="str">
        <f>IF(ISERROR(VLOOKUP(IF(RIGHT($A2221,1)=")",LEFT($A2221,FIND(" (",$A2221)-1),$A2221),[1]ACCS!$B$2:$B$5003, 1, FALSE)), "","1")</f>
        <v/>
      </c>
      <c r="D2221" s="103" t="str">
        <f>IF($B2221="Unknown","",IF($B2221="","",IF(VALUE(LEFT($B2221,4))&lt;Calc!$J$2,"ANTIQUE","")))</f>
        <v/>
      </c>
      <c r="E2221" s="72" t="s">
        <v>37</v>
      </c>
      <c r="F2221" s="121"/>
      <c r="G2221" s="121" t="s">
        <v>26</v>
      </c>
      <c r="H2221" s="62" t="str">
        <f t="shared" si="239"/>
        <v>Japonica</v>
      </c>
      <c r="I2221" s="18">
        <f t="shared" si="240"/>
        <v>0</v>
      </c>
      <c r="J2221" s="18">
        <f t="shared" si="241"/>
        <v>0</v>
      </c>
      <c r="K2221" s="18">
        <f t="shared" si="242"/>
        <v>0</v>
      </c>
      <c r="L2221" s="57" t="str">
        <f t="shared" si="243"/>
        <v>Mayer Israel</v>
      </c>
      <c r="M2221" s="57" t="str">
        <f t="shared" si="244"/>
        <v>Mayer Israel</v>
      </c>
      <c r="N2221" s="61" t="str">
        <f t="shared" si="238"/>
        <v>Mayer Israel</v>
      </c>
    </row>
    <row r="2222" spans="1:14" ht="25.15" customHeight="1" x14ac:dyDescent="0.2">
      <c r="A2222" s="70" t="s">
        <v>1808</v>
      </c>
      <c r="B2222" s="71">
        <v>1941</v>
      </c>
      <c r="C2222" s="68" t="str">
        <f>IF(ISERROR(VLOOKUP(IF(RIGHT($A2222,1)=")",LEFT($A2222,FIND(" (",$A2222)-1),$A2222),[1]ACCS!$B$2:$B$5003, 1, FALSE)), "","1")</f>
        <v/>
      </c>
      <c r="D2222" s="103" t="str">
        <f>IF($B2222="Unknown","",IF($B2222="","",IF(VALUE(LEFT($B2222,4))&lt;Calc!$J$2,"ANTIQUE","")))</f>
        <v/>
      </c>
      <c r="E2222" s="72" t="s">
        <v>24</v>
      </c>
      <c r="F2222" s="121"/>
      <c r="G2222" s="121"/>
      <c r="H2222" s="62" t="str">
        <f t="shared" si="239"/>
        <v>Japonica</v>
      </c>
      <c r="I2222" s="18">
        <f t="shared" si="240"/>
        <v>0</v>
      </c>
      <c r="J2222" s="18">
        <f t="shared" si="241"/>
        <v>0</v>
      </c>
      <c r="K2222" s="18">
        <f t="shared" si="242"/>
        <v>0</v>
      </c>
      <c r="L2222" s="57" t="str">
        <f t="shared" si="243"/>
        <v>McKenzie Tricolor (See Fairhope)</v>
      </c>
      <c r="M2222" s="57" t="str">
        <f t="shared" si="244"/>
        <v>McKenzie Tricolor (See Fairhope)</v>
      </c>
      <c r="N2222" s="61" t="str">
        <f t="shared" si="238"/>
        <v>McKenzie Tricolor (See Fairhope)</v>
      </c>
    </row>
    <row r="2223" spans="1:14" ht="25.15" customHeight="1" x14ac:dyDescent="0.2">
      <c r="A2223" s="70" t="s">
        <v>1809</v>
      </c>
      <c r="B2223" s="71">
        <v>1900</v>
      </c>
      <c r="C2223" s="68" t="str">
        <f>IF(ISERROR(VLOOKUP(IF(RIGHT($A2223,1)=")",LEFT($A2223,FIND(" (",$A2223)-1),$A2223),[1]ACCS!$B$2:$B$5003, 1, FALSE)), "","1")</f>
        <v/>
      </c>
      <c r="D2223" s="103" t="str">
        <f>IF($B2223="Unknown","",IF($B2223="","",IF(VALUE(LEFT($B2223,4))&lt;Calc!$J$2,"ANTIQUE","")))</f>
        <v/>
      </c>
      <c r="E2223" s="72" t="s">
        <v>21</v>
      </c>
      <c r="F2223" s="121"/>
      <c r="G2223" s="121"/>
      <c r="H2223" s="62" t="str">
        <f t="shared" si="239"/>
        <v>Japonica</v>
      </c>
      <c r="I2223" s="18">
        <f t="shared" si="240"/>
        <v>0</v>
      </c>
      <c r="J2223" s="18">
        <f t="shared" si="241"/>
        <v>0</v>
      </c>
      <c r="K2223" s="18">
        <f t="shared" si="242"/>
        <v>0</v>
      </c>
      <c r="L2223" s="57" t="str">
        <f t="shared" si="243"/>
        <v>Mehl's Red (See Vedrine)</v>
      </c>
      <c r="M2223" s="57" t="str">
        <f t="shared" si="244"/>
        <v>Mehl's Red (See Vedrine)</v>
      </c>
      <c r="N2223" s="61" t="str">
        <f t="shared" si="238"/>
        <v>Mehl's Red (See Vedrine)</v>
      </c>
    </row>
    <row r="2224" spans="1:14" ht="25.15" customHeight="1" x14ac:dyDescent="0.2">
      <c r="A2224" s="70" t="s">
        <v>1810</v>
      </c>
      <c r="B2224" s="71">
        <v>2009</v>
      </c>
      <c r="C2224" s="68" t="str">
        <f>IF(ISERROR(VLOOKUP(IF(RIGHT($A2224,1)=")",LEFT($A2224,FIND(" (",$A2224)-1),$A2224),[1]ACCS!$B$2:$B$5003, 1, FALSE)), "","1")</f>
        <v/>
      </c>
      <c r="D2224" s="103" t="str">
        <f>IF($B2224="Unknown","",IF($B2224="","",IF(VALUE(LEFT($B2224,4))&lt;Calc!$J$2,"ANTIQUE","")))</f>
        <v/>
      </c>
      <c r="E2224" s="72" t="s">
        <v>29</v>
      </c>
      <c r="F2224" s="121"/>
      <c r="G2224" s="121"/>
      <c r="H2224" s="62" t="str">
        <f t="shared" si="239"/>
        <v>Japonica</v>
      </c>
      <c r="I2224" s="18">
        <f t="shared" si="240"/>
        <v>0</v>
      </c>
      <c r="J2224" s="18">
        <f t="shared" si="241"/>
        <v>0</v>
      </c>
      <c r="K2224" s="18">
        <f t="shared" si="242"/>
        <v>0</v>
      </c>
      <c r="L2224" s="57" t="str">
        <f t="shared" si="243"/>
        <v>Melanie Anne Poe</v>
      </c>
      <c r="M2224" s="57" t="str">
        <f t="shared" si="244"/>
        <v>Melanie Anne Poe</v>
      </c>
      <c r="N2224" s="61" t="str">
        <f t="shared" si="238"/>
        <v>Melanie Anne Poe</v>
      </c>
    </row>
    <row r="2225" spans="1:14" ht="25.15" customHeight="1" x14ac:dyDescent="0.2">
      <c r="A2225" s="70" t="s">
        <v>1811</v>
      </c>
      <c r="B2225" s="71">
        <v>2016</v>
      </c>
      <c r="C2225" s="68" t="str">
        <f>IF(ISERROR(VLOOKUP(IF(RIGHT($A2225,1)=")",LEFT($A2225,FIND(" (",$A2225)-1),$A2225),[1]ACCS!$B$2:$B$5003, 1, FALSE)), "","1")</f>
        <v>1</v>
      </c>
      <c r="D2225" s="103" t="str">
        <f>IF($B2225="Unknown","",IF($B2225="","",IF(VALUE(LEFT($B2225,4))&lt;Calc!$J$2,"ANTIQUE","")))</f>
        <v/>
      </c>
      <c r="E2225" s="72" t="s">
        <v>47</v>
      </c>
      <c r="F2225" s="121"/>
      <c r="G2225" s="121" t="s">
        <v>26</v>
      </c>
      <c r="H2225" s="62" t="str">
        <f t="shared" si="239"/>
        <v>Japonica</v>
      </c>
      <c r="I2225" s="18">
        <f t="shared" si="240"/>
        <v>0</v>
      </c>
      <c r="J2225" s="18">
        <f t="shared" si="241"/>
        <v>0</v>
      </c>
      <c r="K2225" s="18">
        <f t="shared" si="242"/>
        <v>0</v>
      </c>
      <c r="L2225" s="57" t="str">
        <f t="shared" si="243"/>
        <v>Melanie Chavaux</v>
      </c>
      <c r="M2225" s="57" t="str">
        <f t="shared" si="244"/>
        <v>Melanie Chavaux</v>
      </c>
      <c r="N2225" s="61" t="str">
        <f t="shared" si="238"/>
        <v>Melanie Chavaux</v>
      </c>
    </row>
    <row r="2226" spans="1:14" ht="25.15" customHeight="1" x14ac:dyDescent="0.2">
      <c r="A2226" s="70" t="s">
        <v>1812</v>
      </c>
      <c r="B2226" s="71">
        <v>2018</v>
      </c>
      <c r="C2226" s="68" t="str">
        <f>IF(ISERROR(VLOOKUP(IF(RIGHT($A2226,1)=")",LEFT($A2226,FIND(" (",$A2226)-1),$A2226),[1]ACCS!$B$2:$B$5003, 1, FALSE)), "","1")</f>
        <v>1</v>
      </c>
      <c r="D2226" s="103" t="str">
        <f>IF($B2226="Unknown","",IF($B2226="","",IF(VALUE(LEFT($B2226,4))&lt;Calc!$J$2,"ANTIQUE","")))</f>
        <v/>
      </c>
      <c r="E2226" s="72" t="s">
        <v>37</v>
      </c>
      <c r="F2226" s="121"/>
      <c r="G2226" s="121"/>
      <c r="H2226" s="62" t="str">
        <f t="shared" si="239"/>
        <v>Japonica</v>
      </c>
      <c r="I2226" s="18">
        <f t="shared" si="240"/>
        <v>0</v>
      </c>
      <c r="J2226" s="18">
        <f t="shared" si="241"/>
        <v>0</v>
      </c>
      <c r="K2226" s="18">
        <f t="shared" si="242"/>
        <v>0</v>
      </c>
      <c r="L2226" s="57" t="str">
        <f t="shared" si="243"/>
        <v>Melanie's Favorite</v>
      </c>
      <c r="M2226" s="57" t="str">
        <f t="shared" si="244"/>
        <v>Melanie's Favorite</v>
      </c>
      <c r="N2226" s="61" t="str">
        <f t="shared" si="238"/>
        <v>Melanie's Favorite</v>
      </c>
    </row>
    <row r="2227" spans="1:14" ht="25.15" customHeight="1" x14ac:dyDescent="0.2">
      <c r="A2227" s="70" t="s">
        <v>1813</v>
      </c>
      <c r="B2227" s="71">
        <v>1966</v>
      </c>
      <c r="C2227" s="68" t="str">
        <f>IF(ISERROR(VLOOKUP(IF(RIGHT($A2227,1)=")",LEFT($A2227,FIND(" (",$A2227)-1),$A2227),[1]ACCS!$B$2:$B$5003, 1, FALSE)), "","1")</f>
        <v>1</v>
      </c>
      <c r="D2227" s="103" t="str">
        <f>IF($B2227="Unknown","",IF($B2227="","",IF(VALUE(LEFT($B2227,4))&lt;Calc!$J$2,"ANTIQUE","")))</f>
        <v/>
      </c>
      <c r="E2227" s="72" t="s">
        <v>21</v>
      </c>
      <c r="F2227" s="121"/>
      <c r="G2227" s="121"/>
      <c r="H2227" s="62" t="str">
        <f t="shared" si="239"/>
        <v>Japonica</v>
      </c>
      <c r="I2227" s="18">
        <f t="shared" si="240"/>
        <v>0</v>
      </c>
      <c r="J2227" s="18">
        <f t="shared" si="241"/>
        <v>0</v>
      </c>
      <c r="K2227" s="18">
        <f t="shared" si="242"/>
        <v>0</v>
      </c>
      <c r="L2227" s="57" t="str">
        <f t="shared" si="243"/>
        <v>Melinda Hackett</v>
      </c>
      <c r="M2227" s="57" t="str">
        <f t="shared" si="244"/>
        <v>Melinda Hackett</v>
      </c>
      <c r="N2227" s="61" t="str">
        <f t="shared" si="238"/>
        <v>Melinda Hackett</v>
      </c>
    </row>
    <row r="2228" spans="1:14" ht="25.15" customHeight="1" x14ac:dyDescent="0.2">
      <c r="A2228" s="70" t="s">
        <v>1814</v>
      </c>
      <c r="B2228" s="71">
        <v>1961</v>
      </c>
      <c r="C2228" s="68" t="str">
        <f>IF(ISERROR(VLOOKUP(IF(RIGHT($A2228,1)=")",LEFT($A2228,FIND(" (",$A2228)-1),$A2228),[1]ACCS!$B$2:$B$5003, 1, FALSE)), "","1")</f>
        <v>1</v>
      </c>
      <c r="D2228" s="103" t="str">
        <f>IF($B2228="Unknown","",IF($B2228="","",IF(VALUE(LEFT($B2228,4))&lt;Calc!$J$2,"ANTIQUE","")))</f>
        <v/>
      </c>
      <c r="E2228" s="72" t="s">
        <v>61</v>
      </c>
      <c r="F2228" s="121"/>
      <c r="G2228" s="121"/>
      <c r="H2228" s="62" t="str">
        <f t="shared" si="239"/>
        <v>Japonica</v>
      </c>
      <c r="I2228" s="18">
        <f t="shared" si="240"/>
        <v>0</v>
      </c>
      <c r="J2228" s="18">
        <f t="shared" si="241"/>
        <v>0</v>
      </c>
      <c r="K2228" s="18">
        <f t="shared" si="242"/>
        <v>0</v>
      </c>
      <c r="L2228" s="57" t="str">
        <f t="shared" si="243"/>
        <v>Melissa</v>
      </c>
      <c r="M2228" s="57" t="str">
        <f t="shared" si="244"/>
        <v>Melissa</v>
      </c>
      <c r="N2228" s="61" t="str">
        <f t="shared" si="238"/>
        <v>Melissa</v>
      </c>
    </row>
    <row r="2229" spans="1:14" ht="25.15" customHeight="1" x14ac:dyDescent="0.2">
      <c r="A2229" s="70" t="s">
        <v>1815</v>
      </c>
      <c r="B2229" s="71">
        <v>1995</v>
      </c>
      <c r="C2229" s="68" t="str">
        <f>IF(ISERROR(VLOOKUP(IF(RIGHT($A2229,1)=")",LEFT($A2229,FIND(" (",$A2229)-1),$A2229),[1]ACCS!$B$2:$B$5003, 1, FALSE)), "","1")</f>
        <v>1</v>
      </c>
      <c r="D2229" s="103" t="str">
        <f>IF($B2229="Unknown","",IF($B2229="","",IF(VALUE(LEFT($B2229,4))&lt;Calc!$J$2,"ANTIQUE","")))</f>
        <v/>
      </c>
      <c r="E2229" s="72" t="s">
        <v>30</v>
      </c>
      <c r="F2229" s="121" t="s">
        <v>5</v>
      </c>
      <c r="G2229" s="121"/>
      <c r="H2229" s="62" t="str">
        <f t="shared" si="239"/>
        <v>Japonica</v>
      </c>
      <c r="I2229" s="18">
        <f t="shared" si="240"/>
        <v>0</v>
      </c>
      <c r="J2229" s="18">
        <f t="shared" si="241"/>
        <v>0</v>
      </c>
      <c r="K2229" s="18">
        <f t="shared" si="242"/>
        <v>0</v>
      </c>
      <c r="L2229" s="57" t="str">
        <f t="shared" si="243"/>
        <v>Melissa Anne</v>
      </c>
      <c r="M2229" s="57" t="str">
        <f t="shared" si="244"/>
        <v>Melissa Anne</v>
      </c>
      <c r="N2229" s="61" t="str">
        <f t="shared" si="238"/>
        <v>Melissa Anne</v>
      </c>
    </row>
    <row r="2230" spans="1:14" ht="25.15" customHeight="1" x14ac:dyDescent="0.2">
      <c r="A2230" s="70" t="s">
        <v>1816</v>
      </c>
      <c r="B2230" s="71">
        <v>2010</v>
      </c>
      <c r="C2230" s="68" t="str">
        <f>IF(ISERROR(VLOOKUP(IF(RIGHT($A2230,1)=")",LEFT($A2230,FIND(" (",$A2230)-1),$A2230),[1]ACCS!$B$2:$B$5003, 1, FALSE)), "","1")</f>
        <v>1</v>
      </c>
      <c r="D2230" s="103" t="str">
        <f>IF($B2230="Unknown","",IF($B2230="","",IF(VALUE(LEFT($B2230,4))&lt;Calc!$J$2,"ANTIQUE","")))</f>
        <v/>
      </c>
      <c r="E2230" s="72" t="s">
        <v>37</v>
      </c>
      <c r="F2230" s="121"/>
      <c r="G2230" s="121"/>
      <c r="H2230" s="62" t="str">
        <f t="shared" si="239"/>
        <v>Japonica</v>
      </c>
      <c r="I2230" s="18">
        <f t="shared" si="240"/>
        <v>0</v>
      </c>
      <c r="J2230" s="18">
        <f t="shared" si="241"/>
        <v>0</v>
      </c>
      <c r="K2230" s="18">
        <f t="shared" si="242"/>
        <v>0</v>
      </c>
      <c r="L2230" s="57" t="str">
        <f t="shared" si="243"/>
        <v>Melissa Beale Talley</v>
      </c>
      <c r="M2230" s="57" t="str">
        <f t="shared" si="244"/>
        <v>Melissa Beale Talley</v>
      </c>
      <c r="N2230" s="61" t="str">
        <f t="shared" si="238"/>
        <v>Melissa Beale Talley</v>
      </c>
    </row>
    <row r="2231" spans="1:14" ht="25.15" customHeight="1" x14ac:dyDescent="0.2">
      <c r="A2231" s="70" t="s">
        <v>1817</v>
      </c>
      <c r="B2231" s="71">
        <v>1997</v>
      </c>
      <c r="C2231" s="68" t="str">
        <f>IF(ISERROR(VLOOKUP(IF(RIGHT($A2231,1)=")",LEFT($A2231,FIND(" (",$A2231)-1),$A2231),[1]ACCS!$B$2:$B$5003, 1, FALSE)), "","1")</f>
        <v>1</v>
      </c>
      <c r="D2231" s="103" t="str">
        <f>IF($B2231="Unknown","",IF($B2231="","",IF(VALUE(LEFT($B2231,4))&lt;Calc!$J$2,"ANTIQUE","")))</f>
        <v/>
      </c>
      <c r="E2231" s="72" t="s">
        <v>30</v>
      </c>
      <c r="F2231" s="121"/>
      <c r="G2231" s="121"/>
      <c r="H2231" s="62" t="str">
        <f t="shared" si="239"/>
        <v>Japonica</v>
      </c>
      <c r="I2231" s="18">
        <f t="shared" si="240"/>
        <v>0</v>
      </c>
      <c r="J2231" s="18">
        <f t="shared" si="241"/>
        <v>0</v>
      </c>
      <c r="K2231" s="18">
        <f t="shared" si="242"/>
        <v>0</v>
      </c>
      <c r="L2231" s="57" t="str">
        <f t="shared" si="243"/>
        <v>Melissa Hardison</v>
      </c>
      <c r="M2231" s="57" t="str">
        <f t="shared" si="244"/>
        <v>Melissa Hardison</v>
      </c>
      <c r="N2231" s="61" t="str">
        <f t="shared" si="238"/>
        <v>Melissa Hardison</v>
      </c>
    </row>
    <row r="2232" spans="1:14" ht="25.15" customHeight="1" x14ac:dyDescent="0.2">
      <c r="A2232" s="70" t="s">
        <v>1818</v>
      </c>
      <c r="B2232" s="71">
        <v>1945</v>
      </c>
      <c r="C2232" s="68" t="str">
        <f>IF(ISERROR(VLOOKUP(IF(RIGHT($A2232,1)=")",LEFT($A2232,FIND(" (",$A2232)-1),$A2232),[1]ACCS!$B$2:$B$5003, 1, FALSE)), "","1")</f>
        <v/>
      </c>
      <c r="D2232" s="103" t="str">
        <f>IF($B2232="Unknown","",IF($B2232="","",IF(VALUE(LEFT($B2232,4))&lt;Calc!$J$2,"ANTIQUE","")))</f>
        <v/>
      </c>
      <c r="E2232" s="72" t="s">
        <v>61</v>
      </c>
      <c r="F2232" s="121"/>
      <c r="G2232" s="121"/>
      <c r="H2232" s="62" t="str">
        <f t="shared" si="239"/>
        <v>Japonica</v>
      </c>
      <c r="I2232" s="18">
        <f t="shared" si="240"/>
        <v>0</v>
      </c>
      <c r="J2232" s="18">
        <f t="shared" si="241"/>
        <v>0</v>
      </c>
      <c r="K2232" s="18">
        <f t="shared" si="242"/>
        <v>0</v>
      </c>
      <c r="L2232" s="57" t="str">
        <f t="shared" si="243"/>
        <v>Melissa Martini (See Angel's Blush)</v>
      </c>
      <c r="M2232" s="57" t="str">
        <f t="shared" si="244"/>
        <v>Melissa Martini (See Angel's Blush)</v>
      </c>
      <c r="N2232" s="61" t="str">
        <f t="shared" ref="N2232:N2295" si="245">IF(ISNUMBER(SEARCH("See",$M2232)),$M2232,IF(ISNUMBER(SEARCH("(",$M2232)),LEFT($M2232,SEARCH("(",$M2232)-2),$M2232))</f>
        <v>Melissa Martini (See Angel's Blush)</v>
      </c>
    </row>
    <row r="2233" spans="1:14" ht="25.15" customHeight="1" x14ac:dyDescent="0.2">
      <c r="A2233" s="70" t="s">
        <v>1819</v>
      </c>
      <c r="B2233" s="71">
        <v>1972</v>
      </c>
      <c r="C2233" s="68" t="str">
        <f>IF(ISERROR(VLOOKUP(IF(RIGHT($A2233,1)=")",LEFT($A2233,FIND(" (",$A2233)-1),$A2233),[1]ACCS!$B$2:$B$5003, 1, FALSE)), "","1")</f>
        <v>1</v>
      </c>
      <c r="D2233" s="103" t="str">
        <f>IF($B2233="Unknown","",IF($B2233="","",IF(VALUE(LEFT($B2233,4))&lt;Calc!$J$2,"ANTIQUE","")))</f>
        <v/>
      </c>
      <c r="E2233" s="72" t="s">
        <v>37</v>
      </c>
      <c r="F2233" s="121"/>
      <c r="G2233" s="121"/>
      <c r="H2233" s="62" t="str">
        <f t="shared" si="239"/>
        <v>Japonica</v>
      </c>
      <c r="I2233" s="18">
        <f t="shared" si="240"/>
        <v>0</v>
      </c>
      <c r="J2233" s="18">
        <f t="shared" si="241"/>
        <v>0</v>
      </c>
      <c r="K2233" s="18">
        <f t="shared" si="242"/>
        <v>0</v>
      </c>
      <c r="L2233" s="57" t="str">
        <f t="shared" si="243"/>
        <v>Melody Shepherd</v>
      </c>
      <c r="M2233" s="57" t="str">
        <f t="shared" si="244"/>
        <v>Melody Shepherd</v>
      </c>
      <c r="N2233" s="61" t="str">
        <f t="shared" si="245"/>
        <v>Melody Shepherd</v>
      </c>
    </row>
    <row r="2234" spans="1:14" ht="25.15" customHeight="1" x14ac:dyDescent="0.2">
      <c r="A2234" s="70" t="s">
        <v>1820</v>
      </c>
      <c r="B2234" s="71">
        <v>1995</v>
      </c>
      <c r="C2234" s="68" t="str">
        <f>IF(ISERROR(VLOOKUP(IF(RIGHT($A2234,1)=")",LEFT($A2234,FIND(" (",$A2234)-1),$A2234),[1]ACCS!$B$2:$B$5003, 1, FALSE)), "","1")</f>
        <v/>
      </c>
      <c r="D2234" s="103" t="str">
        <f>IF($B2234="Unknown","",IF($B2234="","",IF(VALUE(LEFT($B2234,4))&lt;Calc!$J$2,"ANTIQUE","")))</f>
        <v/>
      </c>
      <c r="E2234" s="72" t="s">
        <v>61</v>
      </c>
      <c r="F2234" s="121"/>
      <c r="G2234" s="121"/>
      <c r="H2234" s="62" t="str">
        <f t="shared" si="239"/>
        <v>Japonica</v>
      </c>
      <c r="I2234" s="18">
        <f t="shared" si="240"/>
        <v>0</v>
      </c>
      <c r="J2234" s="18">
        <f t="shared" si="241"/>
        <v>0</v>
      </c>
      <c r="K2234" s="18">
        <f t="shared" si="242"/>
        <v>0</v>
      </c>
      <c r="L2234" s="57" t="str">
        <f t="shared" si="243"/>
        <v>Mel's Miniature</v>
      </c>
      <c r="M2234" s="57" t="str">
        <f t="shared" si="244"/>
        <v>Mel's Miniature</v>
      </c>
      <c r="N2234" s="61" t="str">
        <f t="shared" si="245"/>
        <v>Mel's Miniature</v>
      </c>
    </row>
    <row r="2235" spans="1:14" ht="25.15" customHeight="1" x14ac:dyDescent="0.2">
      <c r="A2235" s="70" t="s">
        <v>1821</v>
      </c>
      <c r="B2235" s="71">
        <v>1982</v>
      </c>
      <c r="C2235" s="68" t="str">
        <f>IF(ISERROR(VLOOKUP(IF(RIGHT($A2235,1)=")",LEFT($A2235,FIND(" (",$A2235)-1),$A2235),[1]ACCS!$B$2:$B$5003, 1, FALSE)), "","1")</f>
        <v>1</v>
      </c>
      <c r="D2235" s="103" t="str">
        <f>IF($B2235="Unknown","",IF($B2235="","",IF(VALUE(LEFT($B2235,4))&lt;Calc!$J$2,"ANTIQUE","")))</f>
        <v/>
      </c>
      <c r="E2235" s="72" t="s">
        <v>24</v>
      </c>
      <c r="F2235" s="121"/>
      <c r="G2235" s="121" t="s">
        <v>26</v>
      </c>
      <c r="H2235" s="62" t="str">
        <f t="shared" si="239"/>
        <v>Reticulata</v>
      </c>
      <c r="I2235" s="18">
        <f t="shared" si="240"/>
        <v>1</v>
      </c>
      <c r="J2235" s="18">
        <f t="shared" si="241"/>
        <v>0</v>
      </c>
      <c r="K2235" s="18">
        <f t="shared" si="242"/>
        <v>0</v>
      </c>
      <c r="L2235" s="57" t="str">
        <f t="shared" si="243"/>
        <v>Meme</v>
      </c>
      <c r="M2235" s="57" t="str">
        <f t="shared" si="244"/>
        <v>Meme</v>
      </c>
      <c r="N2235" s="61" t="str">
        <f t="shared" si="245"/>
        <v>Meme</v>
      </c>
    </row>
    <row r="2236" spans="1:14" ht="25.15" customHeight="1" x14ac:dyDescent="0.2">
      <c r="A2236" s="70" t="s">
        <v>1822</v>
      </c>
      <c r="B2236" s="71">
        <v>2015</v>
      </c>
      <c r="C2236" s="68" t="str">
        <f>IF(ISERROR(VLOOKUP(IF(RIGHT($A2236,1)=")",LEFT($A2236,FIND(" (",$A2236)-1),$A2236),[1]ACCS!$B$2:$B$5003, 1, FALSE)), "","1")</f>
        <v>1</v>
      </c>
      <c r="D2236" s="103" t="str">
        <f>IF($B2236="Unknown","",IF($B2236="","",IF(VALUE(LEFT($B2236,4))&lt;Calc!$J$2,"ANTIQUE","")))</f>
        <v/>
      </c>
      <c r="E2236" s="72" t="s">
        <v>24</v>
      </c>
      <c r="F2236" s="121"/>
      <c r="G2236" s="121"/>
      <c r="H2236" s="62" t="str">
        <f t="shared" si="239"/>
        <v>Reticulata</v>
      </c>
      <c r="I2236" s="18">
        <f t="shared" si="240"/>
        <v>1</v>
      </c>
      <c r="J2236" s="18">
        <f t="shared" si="241"/>
        <v>0</v>
      </c>
      <c r="K2236" s="18">
        <f t="shared" si="242"/>
        <v>0</v>
      </c>
      <c r="L2236" s="57" t="str">
        <f t="shared" si="243"/>
        <v>Memory Lane</v>
      </c>
      <c r="M2236" s="57" t="str">
        <f t="shared" si="244"/>
        <v>Memory Lane</v>
      </c>
      <c r="N2236" s="61" t="str">
        <f t="shared" si="245"/>
        <v>Memory Lane</v>
      </c>
    </row>
    <row r="2237" spans="1:14" ht="25.15" customHeight="1" x14ac:dyDescent="0.2">
      <c r="A2237" s="70" t="s">
        <v>1823</v>
      </c>
      <c r="B2237" s="71">
        <v>1965</v>
      </c>
      <c r="C2237" s="68" t="str">
        <f>IF(ISERROR(VLOOKUP(IF(RIGHT($A2237,1)=")",LEFT($A2237,FIND(" (",$A2237)-1),$A2237),[1]ACCS!$B$2:$B$5003, 1, FALSE)), "","1")</f>
        <v>1</v>
      </c>
      <c r="D2237" s="103" t="str">
        <f>IF($B2237="Unknown","",IF($B2237="","",IF(VALUE(LEFT($B2237,4))&lt;Calc!$J$2,"ANTIQUE","")))</f>
        <v/>
      </c>
      <c r="E2237" s="72" t="s">
        <v>21</v>
      </c>
      <c r="F2237" s="121"/>
      <c r="G2237" s="121"/>
      <c r="H2237" s="62" t="str">
        <f t="shared" ref="H2237:H2300" si="246">IF($A2237="","",IF($I2237=0,"Japonica",IF($I2237=1,"Reticulata",IF($I2237=2,"NRH",IF($I2237=3,"Sasanqua",IF($I2237=4,"Hiemalis",IF($I2237=5,"Vernalis",IF($I2237=6,"Japonica [Higo]","Specie"))))))))</f>
        <v>Japonica</v>
      </c>
      <c r="I2237" s="18">
        <f t="shared" ref="I2237:I2273" si="247">IF(NOT(ISERROR(SEARCH("(R)",$A2237))),1,IF(NOT(ISERROR(SEARCH("(H)",$A2237))),2,IF(NOT(ISERROR(SEARCH("(Sasanqua)",$A2237))),3,IF(NOT(ISERROR(SEARCH("(Hiemalis)",$A2237))),4,IF(NOT(ISERROR(SEARCH("(Vernalis)",$A2237))),5,IF(NOT(ISERROR(SEARCH("(Higo)",$A2237))),6,))))))+$J2237+K2237</f>
        <v>0</v>
      </c>
      <c r="J2237" s="18">
        <f t="shared" ref="J2237:J2300" si="248">IF(NOT(ISERROR(SEARCH("(Rusticana)",$A2237))),7,IF(NOT(ISERROR(SEARCH("(Wabisuke)",$A2237))),8,IF(NOT(ISERROR(SEARCH("(Edithae)",$A2237))),9,IF(NOT(ISERROR(SEARCH("(Oleifera)",$A2237))),10,IF(NOT(ISERROR(SEARCH("(Saluenensis)",$A2237))),11,0)))))</f>
        <v>0</v>
      </c>
      <c r="K2237" s="18">
        <f t="shared" ref="K2237:K2300" si="249">IF(NOT(ISERROR(SEARCH("(Pitardii)",$A2237))),12,IF(NOT(ISERROR(SEARCH("(Specie)",$A2237))),13,0))</f>
        <v>0</v>
      </c>
      <c r="L2237" s="57" t="str">
        <f t="shared" ref="L2237:L2273" si="250">SUBSTITUTE(SUBSTITUTE(SUBSTITUTE(SUBSTITUTE(SUBSTITUTE(SUBSTITUTE(SUBSTITUTE(SUBSTITUTE(A2237," (A)","")," (R)","")," (H)","")," (Sasanqua)","")," (Hiemalis)","")," (Vernalis)","")," (Rusticana)",""),"(Wabisuke)","")</f>
        <v>Memphis Belle</v>
      </c>
      <c r="M2237" s="57" t="str">
        <f t="shared" ref="M2237:M2300" si="251">SUBSTITUTE(SUBSTITUTE(SUBSTITUTE(SUBSTITUTE(SUBSTITUTE($L2237," (Edithae)","")," (Oleifera)","")," (Saluenensis)","")," (Specie)","")," (Pitardii)","")</f>
        <v>Memphis Belle</v>
      </c>
      <c r="N2237" s="61" t="str">
        <f t="shared" si="245"/>
        <v>Memphis Belle</v>
      </c>
    </row>
    <row r="2238" spans="1:14" ht="25.15" customHeight="1" x14ac:dyDescent="0.2">
      <c r="A2238" s="70" t="s">
        <v>1824</v>
      </c>
      <c r="B2238" s="71">
        <v>1959</v>
      </c>
      <c r="C2238" s="68" t="str">
        <f>IF(ISERROR(VLOOKUP(IF(RIGHT($A2238,1)=")",LEFT($A2238,FIND(" (",$A2238)-1),$A2238),[1]ACCS!$B$2:$B$5003, 1, FALSE)), "","1")</f>
        <v/>
      </c>
      <c r="D2238" s="103" t="str">
        <f>IF($B2238="Unknown","",IF($B2238="","",IF(VALUE(LEFT($B2238,4))&lt;Calc!$J$2,"ANTIQUE","")))</f>
        <v/>
      </c>
      <c r="E2238" s="72" t="s">
        <v>24</v>
      </c>
      <c r="F2238" s="121"/>
      <c r="G2238" s="121"/>
      <c r="H2238" s="62" t="str">
        <f t="shared" si="246"/>
        <v>Japonica</v>
      </c>
      <c r="I2238" s="18">
        <f t="shared" si="247"/>
        <v>0</v>
      </c>
      <c r="J2238" s="18">
        <f t="shared" si="248"/>
        <v>0</v>
      </c>
      <c r="K2238" s="18">
        <f t="shared" si="249"/>
        <v>0</v>
      </c>
      <c r="L2238" s="57" t="str">
        <f t="shared" si="250"/>
        <v>Mena</v>
      </c>
      <c r="M2238" s="57" t="str">
        <f t="shared" si="251"/>
        <v>Mena</v>
      </c>
      <c r="N2238" s="61" t="str">
        <f t="shared" si="245"/>
        <v>Mena</v>
      </c>
    </row>
    <row r="2239" spans="1:14" ht="25.15" customHeight="1" x14ac:dyDescent="0.2">
      <c r="A2239" s="70" t="s">
        <v>1825</v>
      </c>
      <c r="B2239" s="71">
        <v>1941</v>
      </c>
      <c r="C2239" s="68" t="str">
        <f>IF(ISERROR(VLOOKUP(IF(RIGHT($A2239,1)=")",LEFT($A2239,FIND(" (",$A2239)-1),$A2239),[1]ACCS!$B$2:$B$5003, 1, FALSE)), "","1")</f>
        <v/>
      </c>
      <c r="D2239" s="103" t="str">
        <f>IF($B2239="Unknown","",IF($B2239="","",IF(VALUE(LEFT($B2239,4))&lt;Calc!$J$2,"ANTIQUE","")))</f>
        <v/>
      </c>
      <c r="E2239" s="72" t="s">
        <v>37</v>
      </c>
      <c r="F2239" s="121"/>
      <c r="G2239" s="121"/>
      <c r="H2239" s="62" t="str">
        <f t="shared" si="246"/>
        <v>Japonica</v>
      </c>
      <c r="I2239" s="18">
        <f t="shared" si="247"/>
        <v>0</v>
      </c>
      <c r="J2239" s="18">
        <f t="shared" si="248"/>
        <v>0</v>
      </c>
      <c r="K2239" s="18">
        <f t="shared" si="249"/>
        <v>0</v>
      </c>
      <c r="L2239" s="57" t="str">
        <f t="shared" si="250"/>
        <v>Mena Ladnier (Duncan Bell)</v>
      </c>
      <c r="M2239" s="57" t="str">
        <f t="shared" si="251"/>
        <v>Mena Ladnier (Duncan Bell)</v>
      </c>
      <c r="N2239" s="61" t="str">
        <f t="shared" si="245"/>
        <v>Mena Ladnier</v>
      </c>
    </row>
    <row r="2240" spans="1:14" ht="25.15" customHeight="1" x14ac:dyDescent="0.2">
      <c r="A2240" s="70" t="s">
        <v>1826</v>
      </c>
      <c r="B2240" s="71">
        <v>2009</v>
      </c>
      <c r="C2240" s="68" t="str">
        <f>IF(ISERROR(VLOOKUP(IF(RIGHT($A2240,1)=")",LEFT($A2240,FIND(" (",$A2240)-1),$A2240),[1]ACCS!$B$2:$B$5003, 1, FALSE)), "","1")</f>
        <v/>
      </c>
      <c r="D2240" s="103" t="str">
        <f>IF($B2240="Unknown","",IF($B2240="","",IF(VALUE(LEFT($B2240,4))&lt;Calc!$J$2,"ANTIQUE","")))</f>
        <v/>
      </c>
      <c r="E2240" s="72" t="s">
        <v>24</v>
      </c>
      <c r="F2240" s="121"/>
      <c r="G2240" s="121"/>
      <c r="H2240" s="62" t="str">
        <f t="shared" si="246"/>
        <v>NRH</v>
      </c>
      <c r="I2240" s="18">
        <f t="shared" si="247"/>
        <v>2</v>
      </c>
      <c r="J2240" s="18">
        <f t="shared" si="248"/>
        <v>0</v>
      </c>
      <c r="K2240" s="18">
        <f t="shared" si="249"/>
        <v>0</v>
      </c>
      <c r="L2240" s="57" t="str">
        <f t="shared" si="250"/>
        <v>Mendocino Belle</v>
      </c>
      <c r="M2240" s="57" t="str">
        <f t="shared" si="251"/>
        <v>Mendocino Belle</v>
      </c>
      <c r="N2240" s="61" t="str">
        <f t="shared" si="245"/>
        <v>Mendocino Belle</v>
      </c>
    </row>
    <row r="2241" spans="1:14" ht="25.15" customHeight="1" x14ac:dyDescent="0.2">
      <c r="A2241" s="70" t="s">
        <v>1827</v>
      </c>
      <c r="B2241" s="71">
        <v>1971</v>
      </c>
      <c r="C2241" s="68" t="str">
        <f>IF(ISERROR(VLOOKUP(IF(RIGHT($A2241,1)=")",LEFT($A2241,FIND(" (",$A2241)-1),$A2241),[1]ACCS!$B$2:$B$5003, 1, FALSE)), "","1")</f>
        <v>1</v>
      </c>
      <c r="D2241" s="103" t="str">
        <f>IF($B2241="Unknown","",IF($B2241="","",IF(VALUE(LEFT($B2241,4))&lt;Calc!$J$2,"ANTIQUE","")))</f>
        <v/>
      </c>
      <c r="E2241" s="72" t="s">
        <v>61</v>
      </c>
      <c r="F2241" s="121"/>
      <c r="G2241" s="121"/>
      <c r="H2241" s="62" t="str">
        <f t="shared" si="246"/>
        <v>Japonica</v>
      </c>
      <c r="I2241" s="18">
        <f t="shared" si="247"/>
        <v>0</v>
      </c>
      <c r="J2241" s="18">
        <f t="shared" si="248"/>
        <v>0</v>
      </c>
      <c r="K2241" s="18">
        <f t="shared" si="249"/>
        <v>0</v>
      </c>
      <c r="L2241" s="57" t="str">
        <f t="shared" si="250"/>
        <v>Men's Mini</v>
      </c>
      <c r="M2241" s="57" t="str">
        <f t="shared" si="251"/>
        <v>Men's Mini</v>
      </c>
      <c r="N2241" s="61" t="str">
        <f t="shared" si="245"/>
        <v>Men's Mini</v>
      </c>
    </row>
    <row r="2242" spans="1:14" ht="25.15" customHeight="1" x14ac:dyDescent="0.2">
      <c r="A2242" s="70" t="s">
        <v>1828</v>
      </c>
      <c r="B2242" s="71">
        <v>1911</v>
      </c>
      <c r="C2242" s="68" t="str">
        <f>IF(ISERROR(VLOOKUP(IF(RIGHT($A2242,1)=")",LEFT($A2242,FIND(" (",$A2242)-1),$A2242),[1]ACCS!$B$2:$B$5003, 1, FALSE)), "","1")</f>
        <v>1</v>
      </c>
      <c r="D2242" s="103" t="str">
        <f>IF($B2242="Unknown","",IF($B2242="","",IF(VALUE(LEFT($B2242,4))&lt;Calc!$J$2,"ANTIQUE","")))</f>
        <v/>
      </c>
      <c r="E2242" s="72" t="s">
        <v>37</v>
      </c>
      <c r="F2242" s="121"/>
      <c r="G2242" s="121"/>
      <c r="H2242" s="62" t="str">
        <f t="shared" si="246"/>
        <v>Japonica</v>
      </c>
      <c r="I2242" s="18">
        <f t="shared" si="247"/>
        <v>0</v>
      </c>
      <c r="J2242" s="18">
        <f t="shared" si="248"/>
        <v>0</v>
      </c>
      <c r="K2242" s="18">
        <f t="shared" si="249"/>
        <v>0</v>
      </c>
      <c r="L2242" s="57" t="str">
        <f t="shared" si="250"/>
        <v>Mercury</v>
      </c>
      <c r="M2242" s="57" t="str">
        <f t="shared" si="251"/>
        <v>Mercury</v>
      </c>
      <c r="N2242" s="61" t="str">
        <f t="shared" si="245"/>
        <v>Mercury</v>
      </c>
    </row>
    <row r="2243" spans="1:14" ht="25.15" customHeight="1" x14ac:dyDescent="0.2">
      <c r="A2243" s="70" t="s">
        <v>1829</v>
      </c>
      <c r="B2243" s="71">
        <v>1980</v>
      </c>
      <c r="C2243" s="68" t="str">
        <f>IF(ISERROR(VLOOKUP(IF(RIGHT($A2243,1)=")",LEFT($A2243,FIND(" (",$A2243)-1),$A2243),[1]ACCS!$B$2:$B$5003, 1, FALSE)), "","1")</f>
        <v>1</v>
      </c>
      <c r="D2243" s="103" t="str">
        <f>IF($B2243="Unknown","",IF($B2243="","",IF(VALUE(LEFT($B2243,4))&lt;Calc!$J$2,"ANTIQUE","")))</f>
        <v/>
      </c>
      <c r="E2243" s="72" t="s">
        <v>37</v>
      </c>
      <c r="F2243" s="121"/>
      <c r="G2243" s="121"/>
      <c r="H2243" s="62" t="str">
        <f t="shared" si="246"/>
        <v>Japonica</v>
      </c>
      <c r="I2243" s="18">
        <f t="shared" si="247"/>
        <v>0</v>
      </c>
      <c r="J2243" s="18">
        <f t="shared" si="248"/>
        <v>0</v>
      </c>
      <c r="K2243" s="18">
        <f t="shared" si="249"/>
        <v>0</v>
      </c>
      <c r="L2243" s="57" t="str">
        <f t="shared" si="250"/>
        <v>Meredith</v>
      </c>
      <c r="M2243" s="57" t="str">
        <f t="shared" si="251"/>
        <v>Meredith</v>
      </c>
      <c r="N2243" s="61" t="str">
        <f t="shared" si="245"/>
        <v>Meredith</v>
      </c>
    </row>
    <row r="2244" spans="1:14" ht="25.15" customHeight="1" x14ac:dyDescent="0.2">
      <c r="A2244" s="70" t="s">
        <v>1830</v>
      </c>
      <c r="B2244" s="71">
        <v>2008</v>
      </c>
      <c r="C2244" s="68" t="str">
        <f>IF(ISERROR(VLOOKUP(IF(RIGHT($A2244,1)=")",LEFT($A2244,FIND(" (",$A2244)-1),$A2244),[1]ACCS!$B$2:$B$5003, 1, FALSE)), "","1")</f>
        <v>1</v>
      </c>
      <c r="D2244" s="103" t="str">
        <f>IF($B2244="Unknown","",IF($B2244="","",IF(VALUE(LEFT($B2244,4))&lt;Calc!$J$2,"ANTIQUE","")))</f>
        <v/>
      </c>
      <c r="E2244" s="72" t="s">
        <v>29</v>
      </c>
      <c r="F2244" s="121"/>
      <c r="G2244" s="121"/>
      <c r="H2244" s="62" t="str">
        <f t="shared" si="246"/>
        <v>Reticulata</v>
      </c>
      <c r="I2244" s="18">
        <f t="shared" si="247"/>
        <v>1</v>
      </c>
      <c r="J2244" s="18">
        <f t="shared" si="248"/>
        <v>0</v>
      </c>
      <c r="K2244" s="18">
        <f t="shared" si="249"/>
        <v>0</v>
      </c>
      <c r="L2244" s="57" t="str">
        <f t="shared" si="250"/>
        <v>Meredith Green</v>
      </c>
      <c r="M2244" s="57" t="str">
        <f t="shared" si="251"/>
        <v>Meredith Green</v>
      </c>
      <c r="N2244" s="61" t="str">
        <f t="shared" si="245"/>
        <v>Meredith Green</v>
      </c>
    </row>
    <row r="2245" spans="1:14" ht="25.15" customHeight="1" x14ac:dyDescent="0.2">
      <c r="A2245" s="70" t="s">
        <v>1831</v>
      </c>
      <c r="B2245" s="71">
        <v>2019</v>
      </c>
      <c r="C2245" s="68" t="str">
        <f>IF(ISERROR(VLOOKUP(IF(RIGHT($A2245,1)=")",LEFT($A2245,FIND(" (",$A2245)-1),$A2245),[1]ACCS!$B$2:$B$5003, 1, FALSE)), "","1")</f>
        <v>1</v>
      </c>
      <c r="D2245" s="103" t="str">
        <f>IF($B2245="Unknown","",IF($B2245="","",IF(VALUE(LEFT($B2245,4))&lt;Calc!$J$2,"ANTIQUE","")))</f>
        <v/>
      </c>
      <c r="E2245" s="72" t="s">
        <v>37</v>
      </c>
      <c r="F2245" s="121"/>
      <c r="G2245" s="121"/>
      <c r="H2245" s="62" t="str">
        <f t="shared" si="246"/>
        <v>Japonica</v>
      </c>
      <c r="I2245" s="18">
        <f t="shared" si="247"/>
        <v>0</v>
      </c>
      <c r="J2245" s="18">
        <f t="shared" si="248"/>
        <v>0</v>
      </c>
      <c r="K2245" s="18">
        <f t="shared" si="249"/>
        <v>0</v>
      </c>
      <c r="L2245" s="57" t="str">
        <f t="shared" si="250"/>
        <v>Merri Brantley</v>
      </c>
      <c r="M2245" s="57" t="str">
        <f t="shared" si="251"/>
        <v>Merri Brantley</v>
      </c>
      <c r="N2245" s="61" t="str">
        <f t="shared" si="245"/>
        <v>Merri Brantley</v>
      </c>
    </row>
    <row r="2246" spans="1:14" ht="25.15" customHeight="1" x14ac:dyDescent="0.2">
      <c r="A2246" s="70" t="s">
        <v>1832</v>
      </c>
      <c r="B2246" s="71">
        <v>1991</v>
      </c>
      <c r="C2246" s="68" t="str">
        <f>IF(ISERROR(VLOOKUP(IF(RIGHT($A2246,1)=")",LEFT($A2246,FIND(" (",$A2246)-1),$A2246),[1]ACCS!$B$2:$B$5003, 1, FALSE)), "","1")</f>
        <v>1</v>
      </c>
      <c r="D2246" s="103" t="str">
        <f>IF($B2246="Unknown","",IF($B2246="","",IF(VALUE(LEFT($B2246,4))&lt;Calc!$J$2,"ANTIQUE","")))</f>
        <v/>
      </c>
      <c r="E2246" s="72" t="s">
        <v>24</v>
      </c>
      <c r="F2246" s="121"/>
      <c r="G2246" s="121"/>
      <c r="H2246" s="62" t="str">
        <f t="shared" si="246"/>
        <v>Japonica</v>
      </c>
      <c r="I2246" s="18">
        <f t="shared" si="247"/>
        <v>0</v>
      </c>
      <c r="J2246" s="18">
        <f t="shared" si="248"/>
        <v>0</v>
      </c>
      <c r="K2246" s="18">
        <f t="shared" si="249"/>
        <v>0</v>
      </c>
      <c r="L2246" s="57" t="str">
        <f t="shared" si="250"/>
        <v>Merry Christmas</v>
      </c>
      <c r="M2246" s="57" t="str">
        <f t="shared" si="251"/>
        <v>Merry Christmas</v>
      </c>
      <c r="N2246" s="61" t="str">
        <f t="shared" si="245"/>
        <v>Merry Christmas</v>
      </c>
    </row>
    <row r="2247" spans="1:14" ht="25.15" customHeight="1" x14ac:dyDescent="0.2">
      <c r="A2247" s="74" t="s">
        <v>3107</v>
      </c>
      <c r="B2247" s="71">
        <v>2022</v>
      </c>
      <c r="C2247" s="68" t="str">
        <f>IF(ISERROR(VLOOKUP(IF(RIGHT($A2247,1)=")",LEFT($A2247,FIND(" (",$A2247)-1),$A2247),[1]ACCS!$B$2:$B$5003, 1, FALSE)), "","1")</f>
        <v>1</v>
      </c>
      <c r="D2247" s="103" t="str">
        <f>IF($B2247="Unknown","",IF($B2247="","",IF(VALUE(LEFT($B2247,4))&lt;Calc!$J$2,"ANTIQUE","")))</f>
        <v/>
      </c>
      <c r="E2247" s="72" t="s">
        <v>37</v>
      </c>
      <c r="F2247" s="121"/>
      <c r="G2247" s="121"/>
      <c r="H2247" s="62" t="str">
        <f t="shared" si="246"/>
        <v>Japonica</v>
      </c>
      <c r="I2247" s="18">
        <f t="shared" si="247"/>
        <v>0</v>
      </c>
      <c r="J2247" s="18">
        <f t="shared" si="248"/>
        <v>0</v>
      </c>
      <c r="K2247" s="18">
        <f t="shared" si="249"/>
        <v>0</v>
      </c>
      <c r="L2247" s="57" t="str">
        <f t="shared" si="250"/>
        <v>Merry-Go-Round</v>
      </c>
      <c r="M2247" s="57" t="str">
        <f t="shared" si="251"/>
        <v>Merry-Go-Round</v>
      </c>
      <c r="N2247" s="61" t="str">
        <f t="shared" si="245"/>
        <v>Merry-Go-Round</v>
      </c>
    </row>
    <row r="2248" spans="1:14" ht="25.15" customHeight="1" x14ac:dyDescent="0.2">
      <c r="A2248" s="70" t="s">
        <v>3056</v>
      </c>
      <c r="B2248" s="71">
        <v>2019</v>
      </c>
      <c r="C2248" s="68" t="str">
        <f>IF(ISERROR(VLOOKUP(IF(RIGHT($A2248,1)=")",LEFT($A2248,FIND(" (",$A2248)-1),$A2248),[1]ACCS!$B$2:$B$5003, 1, FALSE)), "","1")</f>
        <v>1</v>
      </c>
      <c r="D2248" s="103" t="str">
        <f>IF($B2248="Unknown","",IF($B2248="","",IF(VALUE(LEFT($B2248,4))&lt;Calc!$J$2,"ANTIQUE","")))</f>
        <v/>
      </c>
      <c r="E2248" s="72" t="s">
        <v>35</v>
      </c>
      <c r="F2248" s="121"/>
      <c r="G2248" s="121"/>
      <c r="H2248" s="62" t="str">
        <f t="shared" si="246"/>
        <v>Japonica</v>
      </c>
      <c r="I2248" s="18">
        <f t="shared" si="247"/>
        <v>0</v>
      </c>
      <c r="J2248" s="18">
        <f t="shared" si="248"/>
        <v>0</v>
      </c>
      <c r="K2248" s="18">
        <f t="shared" si="249"/>
        <v>0</v>
      </c>
      <c r="L2248" s="57" t="str">
        <f t="shared" si="250"/>
        <v>Mia Elizaveta</v>
      </c>
      <c r="M2248" s="57" t="str">
        <f t="shared" si="251"/>
        <v>Mia Elizaveta</v>
      </c>
      <c r="N2248" s="61" t="str">
        <f t="shared" si="245"/>
        <v>Mia Elizaveta</v>
      </c>
    </row>
    <row r="2249" spans="1:14" ht="25.15" customHeight="1" x14ac:dyDescent="0.2">
      <c r="A2249" s="70" t="s">
        <v>1833</v>
      </c>
      <c r="B2249" s="71">
        <v>2007</v>
      </c>
      <c r="C2249" s="68" t="str">
        <f>IF(ISERROR(VLOOKUP(IF(RIGHT($A2249,1)=")",LEFT($A2249,FIND(" (",$A2249)-1),$A2249),[1]ACCS!$B$2:$B$5003, 1, FALSE)), "","1")</f>
        <v>1</v>
      </c>
      <c r="D2249" s="103" t="str">
        <f>IF($B2249="Unknown","",IF($B2249="","",IF(VALUE(LEFT($B2249,4))&lt;Calc!$J$2,"ANTIQUE","")))</f>
        <v/>
      </c>
      <c r="E2249" s="72" t="s">
        <v>29</v>
      </c>
      <c r="F2249" s="121"/>
      <c r="G2249" s="121"/>
      <c r="H2249" s="62" t="str">
        <f t="shared" si="246"/>
        <v>Reticulata</v>
      </c>
      <c r="I2249" s="18">
        <f t="shared" si="247"/>
        <v>1</v>
      </c>
      <c r="J2249" s="18">
        <f t="shared" si="248"/>
        <v>0</v>
      </c>
      <c r="K2249" s="18">
        <f t="shared" si="249"/>
        <v>0</v>
      </c>
      <c r="L2249" s="57" t="str">
        <f t="shared" si="250"/>
        <v>Miaojie (See Fine Pure)</v>
      </c>
      <c r="M2249" s="57" t="str">
        <f t="shared" si="251"/>
        <v>Miaojie (See Fine Pure)</v>
      </c>
      <c r="N2249" s="61" t="str">
        <f t="shared" si="245"/>
        <v>Miaojie (See Fine Pure)</v>
      </c>
    </row>
    <row r="2250" spans="1:14" ht="25.15" customHeight="1" x14ac:dyDescent="0.2">
      <c r="A2250" s="70" t="s">
        <v>1834</v>
      </c>
      <c r="B2250" s="71">
        <v>2001</v>
      </c>
      <c r="C2250" s="68" t="str">
        <f>IF(ISERROR(VLOOKUP(IF(RIGHT($A2250,1)=")",LEFT($A2250,FIND(" (",$A2250)-1),$A2250),[1]ACCS!$B$2:$B$5003, 1, FALSE)), "","1")</f>
        <v>1</v>
      </c>
      <c r="D2250" s="103" t="str">
        <f>IF($B2250="Unknown","",IF($B2250="","",IF(VALUE(LEFT($B2250,4))&lt;Calc!$J$2,"ANTIQUE","")))</f>
        <v/>
      </c>
      <c r="E2250" s="72" t="s">
        <v>24</v>
      </c>
      <c r="F2250" s="121"/>
      <c r="G2250" s="121"/>
      <c r="H2250" s="62" t="str">
        <f t="shared" si="246"/>
        <v>Japonica</v>
      </c>
      <c r="I2250" s="18">
        <f t="shared" si="247"/>
        <v>0</v>
      </c>
      <c r="J2250" s="18">
        <f t="shared" si="248"/>
        <v>0</v>
      </c>
      <c r="K2250" s="18">
        <f t="shared" si="249"/>
        <v>0</v>
      </c>
      <c r="L2250" s="57" t="str">
        <f t="shared" si="250"/>
        <v>Michelle Cooper</v>
      </c>
      <c r="M2250" s="57" t="str">
        <f t="shared" si="251"/>
        <v>Michelle Cooper</v>
      </c>
      <c r="N2250" s="61" t="str">
        <f t="shared" si="245"/>
        <v>Michelle Cooper</v>
      </c>
    </row>
    <row r="2251" spans="1:14" ht="25.15" customHeight="1" x14ac:dyDescent="0.2">
      <c r="A2251" s="70" t="s">
        <v>1835</v>
      </c>
      <c r="B2251" s="71">
        <v>2013</v>
      </c>
      <c r="C2251" s="68" t="str">
        <f>IF(ISERROR(VLOOKUP(IF(RIGHT($A2251,1)=")",LEFT($A2251,FIND(" (",$A2251)-1),$A2251),[1]ACCS!$B$2:$B$5003, 1, FALSE)), "","1")</f>
        <v>1</v>
      </c>
      <c r="D2251" s="103" t="str">
        <f>IF($B2251="Unknown","",IF($B2251="","",IF(VALUE(LEFT($B2251,4))&lt;Calc!$J$2,"ANTIQUE","")))</f>
        <v/>
      </c>
      <c r="E2251" s="72" t="s">
        <v>37</v>
      </c>
      <c r="F2251" s="121"/>
      <c r="G2251" s="121"/>
      <c r="H2251" s="62" t="str">
        <f t="shared" si="246"/>
        <v>Japonica</v>
      </c>
      <c r="I2251" s="18">
        <f t="shared" si="247"/>
        <v>0</v>
      </c>
      <c r="J2251" s="18">
        <f t="shared" si="248"/>
        <v>0</v>
      </c>
      <c r="K2251" s="18">
        <f t="shared" si="249"/>
        <v>0</v>
      </c>
      <c r="L2251" s="57" t="str">
        <f t="shared" si="250"/>
        <v>Michelle Howell</v>
      </c>
      <c r="M2251" s="57" t="str">
        <f t="shared" si="251"/>
        <v>Michelle Howell</v>
      </c>
      <c r="N2251" s="61" t="str">
        <f t="shared" si="245"/>
        <v>Michelle Howell</v>
      </c>
    </row>
    <row r="2252" spans="1:14" ht="25.15" customHeight="1" x14ac:dyDescent="0.2">
      <c r="A2252" s="70" t="s">
        <v>1836</v>
      </c>
      <c r="B2252" s="71">
        <v>2004</v>
      </c>
      <c r="C2252" s="68" t="str">
        <f>IF(ISERROR(VLOOKUP(IF(RIGHT($A2252,1)=")",LEFT($A2252,FIND(" (",$A2252)-1),$A2252),[1]ACCS!$B$2:$B$5003, 1, FALSE)), "","1")</f>
        <v/>
      </c>
      <c r="D2252" s="103" t="str">
        <f>IF($B2252="Unknown","",IF($B2252="","",IF(VALUE(LEFT($B2252,4))&lt;Calc!$J$2,"ANTIQUE","")))</f>
        <v/>
      </c>
      <c r="E2252" s="72" t="s">
        <v>61</v>
      </c>
      <c r="F2252" s="121"/>
      <c r="G2252" s="121" t="s">
        <v>26</v>
      </c>
      <c r="H2252" s="62" t="str">
        <f t="shared" si="246"/>
        <v>Japonica</v>
      </c>
      <c r="I2252" s="18">
        <f t="shared" si="247"/>
        <v>0</v>
      </c>
      <c r="J2252" s="18">
        <f t="shared" si="248"/>
        <v>0</v>
      </c>
      <c r="K2252" s="18">
        <f t="shared" si="249"/>
        <v>0</v>
      </c>
      <c r="L2252" s="57" t="str">
        <f t="shared" si="250"/>
        <v>Michelle S. Var.</v>
      </c>
      <c r="M2252" s="57" t="str">
        <f t="shared" si="251"/>
        <v>Michelle S. Var.</v>
      </c>
      <c r="N2252" s="61" t="str">
        <f t="shared" si="245"/>
        <v>Michelle S. Var.</v>
      </c>
    </row>
    <row r="2253" spans="1:14" ht="25.15" customHeight="1" x14ac:dyDescent="0.2">
      <c r="A2253" s="99" t="s">
        <v>3568</v>
      </c>
      <c r="B2253" s="100">
        <v>2024</v>
      </c>
      <c r="C2253" s="68" t="str">
        <f>IF(ISERROR(VLOOKUP(IF(RIGHT($A2253,1)=")",LEFT($A2253,FIND(" (",$A2253)-1),$A2253),[1]ACCS!$B$2:$B$5003, 1, FALSE)), "","1")</f>
        <v>1</v>
      </c>
      <c r="D2253" s="115" t="str">
        <f>IF($B2253="Unknown","",IF($B2253="","",IF(VALUE(LEFT($B2253,4))&lt;Calc!$J$2,"ANTIQUE","")))</f>
        <v/>
      </c>
      <c r="E2253" s="53" t="s">
        <v>30</v>
      </c>
      <c r="F2253" s="121"/>
      <c r="G2253" s="121"/>
      <c r="H2253" s="62" t="str">
        <f t="shared" si="246"/>
        <v>Reticulata</v>
      </c>
      <c r="I2253" s="18">
        <f t="shared" si="247"/>
        <v>1</v>
      </c>
      <c r="J2253" s="18">
        <f t="shared" si="248"/>
        <v>0</v>
      </c>
      <c r="K2253" s="18">
        <f t="shared" si="249"/>
        <v>0</v>
      </c>
      <c r="L2253" s="57" t="str">
        <f t="shared" si="250"/>
        <v>Mickey Moore</v>
      </c>
      <c r="M2253" s="57" t="str">
        <f t="shared" si="251"/>
        <v>Mickey Moore</v>
      </c>
      <c r="N2253" s="61" t="str">
        <f t="shared" si="245"/>
        <v>Mickey Moore</v>
      </c>
    </row>
    <row r="2254" spans="1:14" ht="25.15" customHeight="1" x14ac:dyDescent="0.2">
      <c r="A2254" s="70" t="s">
        <v>1837</v>
      </c>
      <c r="B2254" s="71">
        <v>1992</v>
      </c>
      <c r="C2254" s="68" t="str">
        <f>IF(ISERROR(VLOOKUP(IF(RIGHT($A2254,1)=")",LEFT($A2254,FIND(" (",$A2254)-1),$A2254),[1]ACCS!$B$2:$B$5003, 1, FALSE)), "","1")</f>
        <v>1</v>
      </c>
      <c r="D2254" s="103" t="str">
        <f>IF($B2254="Unknown","",IF($B2254="","",IF(VALUE(LEFT($B2254,4))&lt;Calc!$J$2,"ANTIQUE","")))</f>
        <v/>
      </c>
      <c r="E2254" s="72" t="s">
        <v>21</v>
      </c>
      <c r="F2254" s="121"/>
      <c r="G2254" s="121" t="s">
        <v>26</v>
      </c>
      <c r="H2254" s="62" t="str">
        <f t="shared" si="246"/>
        <v>Japonica</v>
      </c>
      <c r="I2254" s="18">
        <f t="shared" si="247"/>
        <v>0</v>
      </c>
      <c r="J2254" s="18">
        <f t="shared" si="248"/>
        <v>0</v>
      </c>
      <c r="K2254" s="18">
        <f t="shared" si="249"/>
        <v>0</v>
      </c>
      <c r="L2254" s="57" t="str">
        <f t="shared" si="250"/>
        <v>Middle Georgia</v>
      </c>
      <c r="M2254" s="57" t="str">
        <f t="shared" si="251"/>
        <v>Middle Georgia</v>
      </c>
      <c r="N2254" s="61" t="str">
        <f t="shared" si="245"/>
        <v>Middle Georgia</v>
      </c>
    </row>
    <row r="2255" spans="1:14" ht="25.15" customHeight="1" x14ac:dyDescent="0.2">
      <c r="A2255" s="70" t="s">
        <v>3419</v>
      </c>
      <c r="B2255" s="71">
        <v>1812</v>
      </c>
      <c r="C2255" s="68" t="str">
        <f>IF(ISERROR(VLOOKUP(IF(RIGHT($A2255,1)=")",LEFT($A2255,FIND(" (",$A2255)-1),$A2255),[1]ACCS!$B$2:$B$5003, 1, FALSE)), "","1")</f>
        <v/>
      </c>
      <c r="D2255" s="103" t="str">
        <f>IF($B2255="Unknown","",IF($B2255="","",IF(VALUE(LEFT($B2255,4))&lt;Calc!$J$2,"ANTIQUE","")))</f>
        <v>ANTIQUE</v>
      </c>
      <c r="E2255" s="72" t="s">
        <v>47</v>
      </c>
      <c r="F2255" s="121"/>
      <c r="G2255" s="121"/>
      <c r="H2255" s="62" t="str">
        <f t="shared" si="246"/>
        <v>Japonica</v>
      </c>
      <c r="I2255" s="18">
        <f t="shared" si="247"/>
        <v>0</v>
      </c>
      <c r="J2255" s="18">
        <f t="shared" si="248"/>
        <v>0</v>
      </c>
      <c r="K2255" s="18">
        <f t="shared" si="249"/>
        <v>0</v>
      </c>
      <c r="L2255" s="57" t="str">
        <f t="shared" si="250"/>
        <v>Middlemist's Red</v>
      </c>
      <c r="M2255" s="57" t="str">
        <f t="shared" si="251"/>
        <v>Middlemist's Red</v>
      </c>
      <c r="N2255" s="61" t="str">
        <f t="shared" si="245"/>
        <v>Middlemist's Red</v>
      </c>
    </row>
    <row r="2256" spans="1:14" ht="25.15" customHeight="1" x14ac:dyDescent="0.2">
      <c r="A2256" s="70" t="s">
        <v>1838</v>
      </c>
      <c r="B2256" s="71">
        <v>1963</v>
      </c>
      <c r="C2256" s="68" t="str">
        <f>IF(ISERROR(VLOOKUP(IF(RIGHT($A2256,1)=")",LEFT($A2256,FIND(" (",$A2256)-1),$A2256),[1]ACCS!$B$2:$B$5003, 1, FALSE)), "","1")</f>
        <v>1</v>
      </c>
      <c r="D2256" s="103" t="str">
        <f>IF($B2256="Unknown","",IF($B2256="","",IF(VALUE(LEFT($B2256,4))&lt;Calc!$J$2,"ANTIQUE","")))</f>
        <v/>
      </c>
      <c r="E2256" s="72" t="s">
        <v>24</v>
      </c>
      <c r="F2256" s="121"/>
      <c r="G2256" s="121"/>
      <c r="H2256" s="62" t="str">
        <f t="shared" si="246"/>
        <v>Japonica</v>
      </c>
      <c r="I2256" s="18">
        <f t="shared" si="247"/>
        <v>0</v>
      </c>
      <c r="J2256" s="18">
        <f t="shared" si="248"/>
        <v>0</v>
      </c>
      <c r="K2256" s="18">
        <f t="shared" si="249"/>
        <v>0</v>
      </c>
      <c r="L2256" s="57" t="str">
        <f t="shared" si="250"/>
        <v>Midnight</v>
      </c>
      <c r="M2256" s="57" t="str">
        <f t="shared" si="251"/>
        <v>Midnight</v>
      </c>
      <c r="N2256" s="61" t="str">
        <f t="shared" si="245"/>
        <v>Midnight</v>
      </c>
    </row>
    <row r="2257" spans="1:14" ht="25.15" customHeight="1" x14ac:dyDescent="0.2">
      <c r="A2257" s="70" t="s">
        <v>1839</v>
      </c>
      <c r="B2257" s="71">
        <v>1985</v>
      </c>
      <c r="C2257" s="68" t="str">
        <f>IF(ISERROR(VLOOKUP(IF(RIGHT($A2257,1)=")",LEFT($A2257,FIND(" (",$A2257)-1),$A2257),[1]ACCS!$B$2:$B$5003, 1, FALSE)), "","1")</f>
        <v>1</v>
      </c>
      <c r="D2257" s="103" t="str">
        <f>IF($B2257="Unknown","",IF($B2257="","",IF(VALUE(LEFT($B2257,4))&lt;Calc!$J$2,"ANTIQUE","")))</f>
        <v/>
      </c>
      <c r="E2257" s="72" t="s">
        <v>21</v>
      </c>
      <c r="F2257" s="121"/>
      <c r="G2257" s="121"/>
      <c r="H2257" s="62" t="str">
        <f t="shared" si="246"/>
        <v>Japonica</v>
      </c>
      <c r="I2257" s="18">
        <f t="shared" si="247"/>
        <v>0</v>
      </c>
      <c r="J2257" s="18">
        <f t="shared" si="248"/>
        <v>0</v>
      </c>
      <c r="K2257" s="18">
        <f t="shared" si="249"/>
        <v>0</v>
      </c>
      <c r="L2257" s="57" t="str">
        <f t="shared" si="250"/>
        <v>Midnight Magic</v>
      </c>
      <c r="M2257" s="57" t="str">
        <f t="shared" si="251"/>
        <v>Midnight Magic</v>
      </c>
      <c r="N2257" s="61" t="str">
        <f t="shared" si="245"/>
        <v>Midnight Magic</v>
      </c>
    </row>
    <row r="2258" spans="1:14" ht="25.15" customHeight="1" x14ac:dyDescent="0.2">
      <c r="A2258" s="70" t="s">
        <v>1840</v>
      </c>
      <c r="B2258" s="71">
        <v>1994</v>
      </c>
      <c r="C2258" s="68" t="str">
        <f>IF(ISERROR(VLOOKUP(IF(RIGHT($A2258,1)=")",LEFT($A2258,FIND(" (",$A2258)-1),$A2258),[1]ACCS!$B$2:$B$5003, 1, FALSE)), "","1")</f>
        <v>1</v>
      </c>
      <c r="D2258" s="103" t="str">
        <f>IF($B2258="Unknown","",IF($B2258="","",IF(VALUE(LEFT($B2258,4))&lt;Calc!$J$2,"ANTIQUE","")))</f>
        <v/>
      </c>
      <c r="E2258" s="72" t="s">
        <v>61</v>
      </c>
      <c r="F2258" s="121"/>
      <c r="G2258" s="121"/>
      <c r="H2258" s="62" t="str">
        <f t="shared" si="246"/>
        <v>Sasanqua</v>
      </c>
      <c r="I2258" s="18">
        <f t="shared" si="247"/>
        <v>3</v>
      </c>
      <c r="J2258" s="18">
        <f t="shared" si="248"/>
        <v>0</v>
      </c>
      <c r="K2258" s="18">
        <f t="shared" si="249"/>
        <v>0</v>
      </c>
      <c r="L2258" s="57" t="str">
        <f t="shared" si="250"/>
        <v>Midnight Ruby</v>
      </c>
      <c r="M2258" s="57" t="str">
        <f t="shared" si="251"/>
        <v>Midnight Ruby</v>
      </c>
      <c r="N2258" s="61" t="str">
        <f t="shared" si="245"/>
        <v>Midnight Ruby</v>
      </c>
    </row>
    <row r="2259" spans="1:14" ht="25.15" customHeight="1" x14ac:dyDescent="0.2">
      <c r="A2259" s="70" t="s">
        <v>1841</v>
      </c>
      <c r="B2259" s="71">
        <v>1973</v>
      </c>
      <c r="C2259" s="68" t="str">
        <f>IF(ISERROR(VLOOKUP(IF(RIGHT($A2259,1)=")",LEFT($A2259,FIND(" (",$A2259)-1),$A2259),[1]ACCS!$B$2:$B$5003, 1, FALSE)), "","1")</f>
        <v>1</v>
      </c>
      <c r="D2259" s="103" t="str">
        <f>IF($B2259="Unknown","",IF($B2259="","",IF(VALUE(LEFT($B2259,4))&lt;Calc!$J$2,"ANTIQUE","")))</f>
        <v/>
      </c>
      <c r="E2259" s="72" t="s">
        <v>21</v>
      </c>
      <c r="F2259" s="121"/>
      <c r="G2259" s="121"/>
      <c r="H2259" s="62" t="str">
        <f t="shared" si="246"/>
        <v>Japonica</v>
      </c>
      <c r="I2259" s="18">
        <f t="shared" si="247"/>
        <v>0</v>
      </c>
      <c r="J2259" s="18">
        <f t="shared" si="248"/>
        <v>0</v>
      </c>
      <c r="K2259" s="18">
        <f t="shared" si="249"/>
        <v>0</v>
      </c>
      <c r="L2259" s="57" t="str">
        <f t="shared" si="250"/>
        <v>Midnight Serenade</v>
      </c>
      <c r="M2259" s="57" t="str">
        <f t="shared" si="251"/>
        <v>Midnight Serenade</v>
      </c>
      <c r="N2259" s="61" t="str">
        <f t="shared" si="245"/>
        <v>Midnight Serenade</v>
      </c>
    </row>
    <row r="2260" spans="1:14" ht="25.15" customHeight="1" x14ac:dyDescent="0.2">
      <c r="A2260" s="70" t="s">
        <v>1842</v>
      </c>
      <c r="B2260" s="71">
        <v>2008</v>
      </c>
      <c r="C2260" s="68" t="str">
        <f>IF(ISERROR(VLOOKUP(IF(RIGHT($A2260,1)=")",LEFT($A2260,FIND(" (",$A2260)-1),$A2260),[1]ACCS!$B$2:$B$5003, 1, FALSE)), "","1")</f>
        <v>1</v>
      </c>
      <c r="D2260" s="103" t="str">
        <f>IF($B2260="Unknown","",IF($B2260="","",IF(VALUE(LEFT($B2260,4))&lt;Calc!$J$2,"ANTIQUE","")))</f>
        <v/>
      </c>
      <c r="E2260" s="72" t="s">
        <v>47</v>
      </c>
      <c r="F2260" s="121"/>
      <c r="G2260" s="121"/>
      <c r="H2260" s="62" t="str">
        <f t="shared" si="246"/>
        <v>NRH</v>
      </c>
      <c r="I2260" s="18">
        <f t="shared" si="247"/>
        <v>2</v>
      </c>
      <c r="J2260" s="18">
        <f t="shared" si="248"/>
        <v>0</v>
      </c>
      <c r="K2260" s="18">
        <f t="shared" si="249"/>
        <v>0</v>
      </c>
      <c r="L2260" s="57" t="str">
        <f t="shared" si="250"/>
        <v>Mieko Tanaka</v>
      </c>
      <c r="M2260" s="57" t="str">
        <f t="shared" si="251"/>
        <v>Mieko Tanaka</v>
      </c>
      <c r="N2260" s="61" t="str">
        <f t="shared" si="245"/>
        <v>Mieko Tanaka</v>
      </c>
    </row>
    <row r="2261" spans="1:14" ht="25.15" customHeight="1" x14ac:dyDescent="0.2">
      <c r="A2261" s="70" t="s">
        <v>1843</v>
      </c>
      <c r="B2261" s="71">
        <v>2015</v>
      </c>
      <c r="C2261" s="68" t="str">
        <f>IF(ISERROR(VLOOKUP(IF(RIGHT($A2261,1)=")",LEFT($A2261,FIND(" (",$A2261)-1),$A2261),[1]ACCS!$B$2:$B$5003, 1, FALSE)), "","1")</f>
        <v>1</v>
      </c>
      <c r="D2261" s="103" t="str">
        <f>IF($B2261="Unknown","",IF($B2261="","",IF(VALUE(LEFT($B2261,4))&lt;Calc!$J$2,"ANTIQUE","")))</f>
        <v/>
      </c>
      <c r="E2261" s="72" t="s">
        <v>24</v>
      </c>
      <c r="F2261" s="121"/>
      <c r="G2261" s="121" t="s">
        <v>26</v>
      </c>
      <c r="H2261" s="62" t="str">
        <f t="shared" si="246"/>
        <v>Japonica</v>
      </c>
      <c r="I2261" s="18">
        <f t="shared" si="247"/>
        <v>0</v>
      </c>
      <c r="J2261" s="18">
        <f t="shared" si="248"/>
        <v>0</v>
      </c>
      <c r="K2261" s="18">
        <f t="shared" si="249"/>
        <v>0</v>
      </c>
      <c r="L2261" s="57" t="str">
        <f t="shared" si="250"/>
        <v>Mignon Favrot</v>
      </c>
      <c r="M2261" s="57" t="str">
        <f t="shared" si="251"/>
        <v>Mignon Favrot</v>
      </c>
      <c r="N2261" s="61" t="str">
        <f t="shared" si="245"/>
        <v>Mignon Favrot</v>
      </c>
    </row>
    <row r="2262" spans="1:14" ht="25.15" customHeight="1" x14ac:dyDescent="0.2">
      <c r="A2262" s="70" t="s">
        <v>1844</v>
      </c>
      <c r="B2262" s="71">
        <v>1934</v>
      </c>
      <c r="C2262" s="68" t="str">
        <f>IF(ISERROR(VLOOKUP(IF(RIGHT($A2262,1)=")",LEFT($A2262,FIND(" (",$A2262)-1),$A2262),[1]ACCS!$B$2:$B$5003, 1, FALSE)), "","1")</f>
        <v>1</v>
      </c>
      <c r="D2262" s="103" t="str">
        <f>IF($B2262="Unknown","",IF($B2262="","",IF(VALUE(LEFT($B2262,4))&lt;Calc!$J$2,"ANTIQUE","")))</f>
        <v/>
      </c>
      <c r="E2262" s="72" t="s">
        <v>37</v>
      </c>
      <c r="F2262" s="121"/>
      <c r="G2262" s="121"/>
      <c r="H2262" s="62" t="str">
        <f t="shared" si="246"/>
        <v>Japonica</v>
      </c>
      <c r="I2262" s="18">
        <f t="shared" si="247"/>
        <v>0</v>
      </c>
      <c r="J2262" s="18">
        <f t="shared" si="248"/>
        <v>0</v>
      </c>
      <c r="K2262" s="18">
        <f t="shared" si="249"/>
        <v>0</v>
      </c>
      <c r="L2262" s="57" t="str">
        <f t="shared" si="250"/>
        <v>Mihata (Royal Flag)</v>
      </c>
      <c r="M2262" s="57" t="str">
        <f t="shared" si="251"/>
        <v>Mihata (Royal Flag)</v>
      </c>
      <c r="N2262" s="61" t="str">
        <f t="shared" si="245"/>
        <v>Mihata</v>
      </c>
    </row>
    <row r="2263" spans="1:14" ht="25.15" customHeight="1" x14ac:dyDescent="0.2">
      <c r="A2263" s="70" t="s">
        <v>1845</v>
      </c>
      <c r="B2263" s="71">
        <v>1968</v>
      </c>
      <c r="C2263" s="68" t="str">
        <f>IF(ISERROR(VLOOKUP(IF(RIGHT($A2263,1)=")",LEFT($A2263,FIND(" (",$A2263)-1),$A2263),[1]ACCS!$B$2:$B$5003, 1, FALSE)), "","1")</f>
        <v>1</v>
      </c>
      <c r="D2263" s="103" t="str">
        <f>IF($B2263="Unknown","",IF($B2263="","",IF(VALUE(LEFT($B2263,4))&lt;Calc!$J$2,"ANTIQUE","")))</f>
        <v/>
      </c>
      <c r="E2263" s="72" t="s">
        <v>37</v>
      </c>
      <c r="F2263" s="121"/>
      <c r="G2263" s="121"/>
      <c r="H2263" s="62" t="str">
        <f t="shared" si="246"/>
        <v>Japonica</v>
      </c>
      <c r="I2263" s="18">
        <f t="shared" si="247"/>
        <v>0</v>
      </c>
      <c r="J2263" s="18">
        <f t="shared" si="248"/>
        <v>0</v>
      </c>
      <c r="K2263" s="18">
        <f t="shared" si="249"/>
        <v>0</v>
      </c>
      <c r="L2263" s="57" t="str">
        <f t="shared" si="250"/>
        <v>Mike Witman</v>
      </c>
      <c r="M2263" s="57" t="str">
        <f t="shared" si="251"/>
        <v>Mike Witman</v>
      </c>
      <c r="N2263" s="61" t="str">
        <f t="shared" si="245"/>
        <v>Mike Witman</v>
      </c>
    </row>
    <row r="2264" spans="1:14" ht="25.15" customHeight="1" x14ac:dyDescent="0.2">
      <c r="A2264" s="70" t="s">
        <v>1846</v>
      </c>
      <c r="B2264" s="71">
        <v>1986</v>
      </c>
      <c r="C2264" s="68" t="str">
        <f>IF(ISERROR(VLOOKUP(IF(RIGHT($A2264,1)=")",LEFT($A2264,FIND(" (",$A2264)-1),$A2264),[1]ACCS!$B$2:$B$5003, 1, FALSE)), "","1")</f>
        <v>1</v>
      </c>
      <c r="D2264" s="103" t="str">
        <f>IF($B2264="Unknown","",IF($B2264="","",IF(VALUE(LEFT($B2264,4))&lt;Calc!$J$2,"ANTIQUE","")))</f>
        <v/>
      </c>
      <c r="E2264" s="72" t="s">
        <v>61</v>
      </c>
      <c r="F2264" s="121"/>
      <c r="G2264" s="121" t="s">
        <v>26</v>
      </c>
      <c r="H2264" s="62" t="str">
        <f t="shared" si="246"/>
        <v>Japonica</v>
      </c>
      <c r="I2264" s="18">
        <f t="shared" si="247"/>
        <v>0</v>
      </c>
      <c r="J2264" s="18">
        <f t="shared" si="248"/>
        <v>0</v>
      </c>
      <c r="K2264" s="18">
        <f t="shared" si="249"/>
        <v>0</v>
      </c>
      <c r="L2264" s="57" t="str">
        <f t="shared" si="250"/>
        <v>Mikey B</v>
      </c>
      <c r="M2264" s="57" t="str">
        <f t="shared" si="251"/>
        <v>Mikey B</v>
      </c>
      <c r="N2264" s="61" t="str">
        <f t="shared" si="245"/>
        <v>Mikey B</v>
      </c>
    </row>
    <row r="2265" spans="1:14" ht="25.15" customHeight="1" x14ac:dyDescent="0.2">
      <c r="A2265" s="70" t="s">
        <v>1847</v>
      </c>
      <c r="B2265" s="71">
        <v>1961</v>
      </c>
      <c r="C2265" s="68" t="str">
        <f>IF(ISERROR(VLOOKUP(IF(RIGHT($A2265,1)=")",LEFT($A2265,FIND(" (",$A2265)-1),$A2265),[1]ACCS!$B$2:$B$5003, 1, FALSE)), "","1")</f>
        <v>1</v>
      </c>
      <c r="D2265" s="103" t="str">
        <f>IF($B2265="Unknown","",IF($B2265="","",IF(VALUE(LEFT($B2265,4))&lt;Calc!$J$2,"ANTIQUE","")))</f>
        <v/>
      </c>
      <c r="E2265" s="72" t="s">
        <v>21</v>
      </c>
      <c r="F2265" s="121"/>
      <c r="G2265" s="121"/>
      <c r="H2265" s="62" t="str">
        <f t="shared" si="246"/>
        <v>Japonica</v>
      </c>
      <c r="I2265" s="18">
        <f t="shared" si="247"/>
        <v>0</v>
      </c>
      <c r="J2265" s="18">
        <f t="shared" si="248"/>
        <v>0</v>
      </c>
      <c r="K2265" s="18">
        <f t="shared" si="249"/>
        <v>0</v>
      </c>
      <c r="L2265" s="57" t="str">
        <f t="shared" si="250"/>
        <v>Mikuni-no-homare</v>
      </c>
      <c r="M2265" s="57" t="str">
        <f t="shared" si="251"/>
        <v>Mikuni-no-homare</v>
      </c>
      <c r="N2265" s="61" t="str">
        <f t="shared" si="245"/>
        <v>Mikuni-no-homare</v>
      </c>
    </row>
    <row r="2266" spans="1:14" ht="25.15" customHeight="1" x14ac:dyDescent="0.2">
      <c r="A2266" s="99" t="s">
        <v>3213</v>
      </c>
      <c r="B2266" s="100"/>
      <c r="C2266" s="68" t="str">
        <f>IF(ISERROR(VLOOKUP(IF(RIGHT($A2266,1)=")",LEFT($A2266,FIND(" (",$A2266)-1),$A2266),[1]ACCS!$B$2:$B$5003, 1, FALSE)), "","1")</f>
        <v>1</v>
      </c>
      <c r="D2266" s="115" t="str">
        <f>IF($B2266="Unknown","",IF($B2266="","",IF(VALUE(LEFT($B2266,4))&lt;Calc!$J$2,"ANTIQUE","")))</f>
        <v/>
      </c>
      <c r="E2266" s="53" t="s">
        <v>21</v>
      </c>
      <c r="F2266" s="121"/>
      <c r="G2266" s="121"/>
      <c r="H2266" s="62" t="str">
        <f t="shared" si="246"/>
        <v>Japonica [Higo]</v>
      </c>
      <c r="I2266" s="18">
        <f t="shared" si="247"/>
        <v>6</v>
      </c>
      <c r="J2266" s="18">
        <f t="shared" si="248"/>
        <v>0</v>
      </c>
      <c r="K2266" s="18">
        <f t="shared" si="249"/>
        <v>0</v>
      </c>
      <c r="L2266" s="57" t="str">
        <f t="shared" si="250"/>
        <v>Mikuni-no-homare (Higo)</v>
      </c>
      <c r="M2266" s="57" t="str">
        <f t="shared" si="251"/>
        <v>Mikuni-no-homare (Higo)</v>
      </c>
      <c r="N2266" s="61" t="str">
        <f t="shared" si="245"/>
        <v>Mikuni-no-homare</v>
      </c>
    </row>
    <row r="2267" spans="1:14" ht="25.15" customHeight="1" x14ac:dyDescent="0.2">
      <c r="A2267" s="99" t="s">
        <v>3214</v>
      </c>
      <c r="B2267" s="100"/>
      <c r="C2267" s="68" t="str">
        <f>IF(ISERROR(VLOOKUP(IF(RIGHT($A2267,1)=")",LEFT($A2267,FIND(" (",$A2267)-1),$A2267),[1]ACCS!$B$2:$B$5003, 1, FALSE)), "","1")</f>
        <v/>
      </c>
      <c r="D2267" s="115" t="str">
        <f>IF($B2267="Unknown","",IF($B2267="","",IF(VALUE(LEFT($B2267,4))&lt;Calc!$J$2,"ANTIQUE","")))</f>
        <v/>
      </c>
      <c r="E2267" s="53" t="s">
        <v>21</v>
      </c>
      <c r="F2267" s="121"/>
      <c r="G2267" s="121"/>
      <c r="H2267" s="62" t="str">
        <f t="shared" si="246"/>
        <v>Japonica [Higo]</v>
      </c>
      <c r="I2267" s="18">
        <f t="shared" si="247"/>
        <v>6</v>
      </c>
      <c r="J2267" s="18">
        <f t="shared" si="248"/>
        <v>0</v>
      </c>
      <c r="K2267" s="18">
        <f t="shared" si="249"/>
        <v>0</v>
      </c>
      <c r="L2267" s="57" t="str">
        <f t="shared" si="250"/>
        <v>Mikuni-no-homare Red (Higo)</v>
      </c>
      <c r="M2267" s="57" t="str">
        <f t="shared" si="251"/>
        <v>Mikuni-no-homare Red (Higo)</v>
      </c>
      <c r="N2267" s="61" t="str">
        <f t="shared" si="245"/>
        <v>Mikuni-no-homare Red</v>
      </c>
    </row>
    <row r="2268" spans="1:14" ht="25.15" customHeight="1" x14ac:dyDescent="0.2">
      <c r="A2268" s="70" t="s">
        <v>1848</v>
      </c>
      <c r="B2268" s="71">
        <v>2002</v>
      </c>
      <c r="C2268" s="68" t="str">
        <f>IF(ISERROR(VLOOKUP(IF(RIGHT($A2268,1)=")",LEFT($A2268,FIND(" (",$A2268)-1),$A2268),[1]ACCS!$B$2:$B$5003, 1, FALSE)), "","1")</f>
        <v>1</v>
      </c>
      <c r="D2268" s="103" t="str">
        <f>IF($B2268="Unknown","",IF($B2268="","",IF(VALUE(LEFT($B2268,4))&lt;Calc!$J$2,"ANTIQUE","")))</f>
        <v/>
      </c>
      <c r="E2268" s="72" t="s">
        <v>30</v>
      </c>
      <c r="F2268" s="121"/>
      <c r="G2268" s="121"/>
      <c r="H2268" s="62" t="str">
        <f t="shared" si="246"/>
        <v>Reticulata</v>
      </c>
      <c r="I2268" s="18">
        <f t="shared" si="247"/>
        <v>1</v>
      </c>
      <c r="J2268" s="18">
        <f t="shared" si="248"/>
        <v>0</v>
      </c>
      <c r="K2268" s="18">
        <f t="shared" si="249"/>
        <v>0</v>
      </c>
      <c r="L2268" s="57" t="str">
        <f t="shared" si="250"/>
        <v>Miles Beach</v>
      </c>
      <c r="M2268" s="57" t="str">
        <f t="shared" si="251"/>
        <v>Miles Beach</v>
      </c>
      <c r="N2268" s="61" t="str">
        <f t="shared" si="245"/>
        <v>Miles Beach</v>
      </c>
    </row>
    <row r="2269" spans="1:14" ht="25.15" customHeight="1" x14ac:dyDescent="0.2">
      <c r="A2269" s="70" t="s">
        <v>1849</v>
      </c>
      <c r="B2269" s="71">
        <v>1968</v>
      </c>
      <c r="C2269" s="68" t="str">
        <f>IF(ISERROR(VLOOKUP(IF(RIGHT($A2269,1)=")",LEFT($A2269,FIND(" (",$A2269)-1),$A2269),[1]ACCS!$B$2:$B$5003, 1, FALSE)), "","1")</f>
        <v>1</v>
      </c>
      <c r="D2269" s="103" t="str">
        <f>IF($B2269="Unknown","",IF($B2269="","",IF(VALUE(LEFT($B2269,4))&lt;Calc!$J$2,"ANTIQUE","")))</f>
        <v/>
      </c>
      <c r="E2269" s="72" t="s">
        <v>29</v>
      </c>
      <c r="F2269" s="121"/>
      <c r="G2269" s="121"/>
      <c r="H2269" s="62" t="str">
        <f t="shared" si="246"/>
        <v>Reticulata</v>
      </c>
      <c r="I2269" s="18">
        <f t="shared" si="247"/>
        <v>1</v>
      </c>
      <c r="J2269" s="18">
        <f t="shared" si="248"/>
        <v>0</v>
      </c>
      <c r="K2269" s="18">
        <f t="shared" si="249"/>
        <v>0</v>
      </c>
      <c r="L2269" s="57" t="str">
        <f t="shared" si="250"/>
        <v>Milo Rowell</v>
      </c>
      <c r="M2269" s="57" t="str">
        <f t="shared" si="251"/>
        <v>Milo Rowell</v>
      </c>
      <c r="N2269" s="61" t="str">
        <f t="shared" si="245"/>
        <v>Milo Rowell</v>
      </c>
    </row>
    <row r="2270" spans="1:14" ht="25.15" customHeight="1" x14ac:dyDescent="0.2">
      <c r="A2270" s="70" t="s">
        <v>1850</v>
      </c>
      <c r="B2270" s="71">
        <v>1989</v>
      </c>
      <c r="C2270" s="68" t="str">
        <f>IF(ISERROR(VLOOKUP(IF(RIGHT($A2270,1)=")",LEFT($A2270,FIND(" (",$A2270)-1),$A2270),[1]ACCS!$B$2:$B$5003, 1, FALSE)), "","1")</f>
        <v/>
      </c>
      <c r="D2270" s="103" t="str">
        <f>IF($B2270="Unknown","",IF($B2270="","",IF(VALUE(LEFT($B2270,4))&lt;Calc!$J$2,"ANTIQUE","")))</f>
        <v/>
      </c>
      <c r="E2270" s="72" t="s">
        <v>29</v>
      </c>
      <c r="F2270" s="121"/>
      <c r="G2270" s="121"/>
      <c r="H2270" s="62" t="str">
        <f t="shared" si="246"/>
        <v>Reticulata</v>
      </c>
      <c r="I2270" s="18">
        <f t="shared" si="247"/>
        <v>1</v>
      </c>
      <c r="J2270" s="18">
        <f t="shared" si="248"/>
        <v>0</v>
      </c>
      <c r="K2270" s="18">
        <f t="shared" si="249"/>
        <v>0</v>
      </c>
      <c r="L2270" s="57" t="str">
        <f t="shared" si="250"/>
        <v>Milton H. Brown</v>
      </c>
      <c r="M2270" s="57" t="str">
        <f t="shared" si="251"/>
        <v>Milton H. Brown</v>
      </c>
      <c r="N2270" s="61" t="str">
        <f t="shared" si="245"/>
        <v>Milton H. Brown</v>
      </c>
    </row>
    <row r="2271" spans="1:14" ht="25.15" customHeight="1" x14ac:dyDescent="0.2">
      <c r="A2271" s="70" t="s">
        <v>1851</v>
      </c>
      <c r="B2271" s="71">
        <v>1951</v>
      </c>
      <c r="C2271" s="68" t="str">
        <f>IF(ISERROR(VLOOKUP(IF(RIGHT($A2271,1)=")",LEFT($A2271,FIND(" (",$A2271)-1),$A2271),[1]ACCS!$B$2:$B$5003, 1, FALSE)), "","1")</f>
        <v/>
      </c>
      <c r="D2271" s="103" t="str">
        <f>IF($B2271="Unknown","",IF($B2271="","",IF(VALUE(LEFT($B2271,4))&lt;Calc!$J$2,"ANTIQUE","")))</f>
        <v/>
      </c>
      <c r="E2271" s="72" t="s">
        <v>29</v>
      </c>
      <c r="F2271" s="121"/>
      <c r="G2271" s="121"/>
      <c r="H2271" s="62" t="str">
        <f t="shared" si="246"/>
        <v>Japonica</v>
      </c>
      <c r="I2271" s="18">
        <f t="shared" si="247"/>
        <v>0</v>
      </c>
      <c r="J2271" s="18">
        <f t="shared" si="248"/>
        <v>0</v>
      </c>
      <c r="K2271" s="18">
        <f t="shared" si="249"/>
        <v>0</v>
      </c>
      <c r="L2271" s="57" t="str">
        <f t="shared" si="250"/>
        <v>Mima-Mae (See Mathotiana Supreme)</v>
      </c>
      <c r="M2271" s="57" t="str">
        <f t="shared" si="251"/>
        <v>Mima-Mae (See Mathotiana Supreme)</v>
      </c>
      <c r="N2271" s="61" t="str">
        <f t="shared" si="245"/>
        <v>Mima-Mae (See Mathotiana Supreme)</v>
      </c>
    </row>
    <row r="2272" spans="1:14" ht="25.15" customHeight="1" x14ac:dyDescent="0.2">
      <c r="A2272" s="70" t="s">
        <v>2919</v>
      </c>
      <c r="B2272" s="71">
        <v>1981</v>
      </c>
      <c r="C2272" s="68" t="str">
        <f>IF(ISERROR(VLOOKUP(IF(RIGHT($A2272,1)=")",LEFT($A2272,FIND(" (",$A2272)-1),$A2272),[1]ACCS!$B$2:$B$5003, 1, FALSE)), "","1")</f>
        <v>1</v>
      </c>
      <c r="D2272" s="103" t="str">
        <f>IF($B2272="Unknown","",IF($B2272="","",IF(VALUE(LEFT($B2272,4))&lt;Calc!$J$2,"ANTIQUE","")))</f>
        <v/>
      </c>
      <c r="E2272" s="72" t="s">
        <v>61</v>
      </c>
      <c r="F2272" s="121"/>
      <c r="G2272" s="121"/>
      <c r="H2272" s="62" t="str">
        <f t="shared" si="246"/>
        <v>NRH</v>
      </c>
      <c r="I2272" s="18">
        <f t="shared" si="247"/>
        <v>2</v>
      </c>
      <c r="J2272" s="18">
        <f t="shared" si="248"/>
        <v>0</v>
      </c>
      <c r="K2272" s="18">
        <f t="shared" si="249"/>
        <v>0</v>
      </c>
      <c r="L2272" s="57" t="str">
        <f t="shared" si="250"/>
        <v>Minato-no-akebono</v>
      </c>
      <c r="M2272" s="57" t="str">
        <f t="shared" si="251"/>
        <v>Minato-no-akebono</v>
      </c>
      <c r="N2272" s="61" t="str">
        <f t="shared" si="245"/>
        <v>Minato-no-akebono</v>
      </c>
    </row>
    <row r="2273" spans="1:14" ht="25.15" customHeight="1" x14ac:dyDescent="0.2">
      <c r="A2273" s="70" t="s">
        <v>1852</v>
      </c>
      <c r="B2273" s="71">
        <v>1987</v>
      </c>
      <c r="C2273" s="68" t="str">
        <f>IF(ISERROR(VLOOKUP(IF(RIGHT($A2273,1)=")",LEFT($A2273,FIND(" (",$A2273)-1),$A2273),[1]ACCS!$B$2:$B$5003, 1, FALSE)), "","1")</f>
        <v>1</v>
      </c>
      <c r="D2273" s="103" t="str">
        <f>IF($B2273="Unknown","",IF($B2273="","",IF(VALUE(LEFT($B2273,4))&lt;Calc!$J$2,"ANTIQUE","")))</f>
        <v/>
      </c>
      <c r="E2273" s="72" t="s">
        <v>61</v>
      </c>
      <c r="F2273" s="121"/>
      <c r="G2273" s="121"/>
      <c r="H2273" s="62" t="str">
        <f t="shared" si="246"/>
        <v>NRH</v>
      </c>
      <c r="I2273" s="18">
        <f t="shared" si="247"/>
        <v>2</v>
      </c>
      <c r="J2273" s="18">
        <f t="shared" si="248"/>
        <v>0</v>
      </c>
      <c r="K2273" s="18">
        <f t="shared" si="249"/>
        <v>0</v>
      </c>
      <c r="L2273" s="57" t="str">
        <f t="shared" si="250"/>
        <v>Minato-no-haru</v>
      </c>
      <c r="M2273" s="57" t="str">
        <f t="shared" si="251"/>
        <v>Minato-no-haru</v>
      </c>
      <c r="N2273" s="61" t="str">
        <f t="shared" si="245"/>
        <v>Minato-no-haru</v>
      </c>
    </row>
    <row r="2274" spans="1:14" ht="25.15" customHeight="1" x14ac:dyDescent="0.2">
      <c r="A2274" s="70" t="s">
        <v>3420</v>
      </c>
      <c r="B2274" s="71">
        <v>1891</v>
      </c>
      <c r="C2274" s="68" t="str">
        <f>IF(ISERROR(VLOOKUP(IF(RIGHT($A2274,1)=")",LEFT($A2274,FIND(" (",$A2274)-1),$A2274),[1]ACCS!$B$2:$B$5003, 1, FALSE)), "","1")</f>
        <v>1</v>
      </c>
      <c r="D2274" s="103" t="str">
        <f>IF($B2274="Unknown","",IF($B2274="","",IF(VALUE(LEFT($B2274,4))&lt;Calc!$J$2,"ANTIQUE","")))</f>
        <v>ANTIQUE</v>
      </c>
      <c r="E2274" s="72" t="s">
        <v>47</v>
      </c>
      <c r="F2274" s="121"/>
      <c r="G2274" s="121"/>
      <c r="H2274" s="62" t="str">
        <f t="shared" si="246"/>
        <v>Sasanqua</v>
      </c>
      <c r="I2274" s="18">
        <f t="shared" ref="I2274:I2337" si="252">IF(NOT(ISERROR(SEARCH("(R)",$A2274))),1,IF(NOT(ISERROR(SEARCH("(H)",$A2274))),2,IF(NOT(ISERROR(SEARCH("(Sasanqua)",$A2274))),3,IF(NOT(ISERROR(SEARCH("(Hiemalis)",$A2274))),4,IF(NOT(ISERROR(SEARCH("(Vernalis)",$A2274))),5,IF(NOT(ISERROR(SEARCH("(Higo)",$A2274))),6,))))))+$J2274+K2274</f>
        <v>3</v>
      </c>
      <c r="J2274" s="18">
        <f t="shared" si="248"/>
        <v>0</v>
      </c>
      <c r="K2274" s="18">
        <f t="shared" si="249"/>
        <v>0</v>
      </c>
      <c r="L2274" s="57" t="str">
        <f t="shared" ref="L2274:L2337" si="253">SUBSTITUTE(SUBSTITUTE(SUBSTITUTE(SUBSTITUTE(SUBSTITUTE(SUBSTITUTE(SUBSTITUTE(SUBSTITUTE(A2274," (A)","")," (R)","")," (H)","")," (Sasanqua)","")," (Hiemalis)","")," (Vernalis)","")," (Rusticana)",""),"(Wabisuke)","")</f>
        <v>Mine-no-yuki</v>
      </c>
      <c r="M2274" s="57" t="str">
        <f t="shared" si="251"/>
        <v>Mine-no-yuki</v>
      </c>
      <c r="N2274" s="61" t="str">
        <f t="shared" si="245"/>
        <v>Mine-no-yuki</v>
      </c>
    </row>
    <row r="2275" spans="1:14" ht="25.15" customHeight="1" x14ac:dyDescent="0.2">
      <c r="A2275" s="99" t="s">
        <v>3606</v>
      </c>
      <c r="B2275" s="100"/>
      <c r="C2275" s="68" t="str">
        <f>IF(ISERROR(VLOOKUP(IF(RIGHT($A2275,1)=")",LEFT($A2275,FIND(" (",$A2275)-1),$A2275),[1]ACCS!$B$2:$B$5003, 1, FALSE)), "","1")</f>
        <v/>
      </c>
      <c r="D2275" s="115" t="str">
        <f>IF($B2275="Unknown","",IF($B2275="","",IF(VALUE(LEFT($B2275,4))&lt;Calc!$J$2,"ANTIQUE","")))</f>
        <v/>
      </c>
      <c r="E2275" s="53" t="s">
        <v>21</v>
      </c>
      <c r="F2275" s="121"/>
      <c r="G2275" s="121"/>
      <c r="H2275" s="62" t="str">
        <f t="shared" si="246"/>
        <v>Japonica [Higo]</v>
      </c>
      <c r="I2275" s="18">
        <f t="shared" si="252"/>
        <v>6</v>
      </c>
      <c r="J2275" s="18">
        <f t="shared" si="248"/>
        <v>0</v>
      </c>
      <c r="K2275" s="18">
        <f t="shared" si="249"/>
        <v>0</v>
      </c>
      <c r="L2275" s="57" t="str">
        <f t="shared" si="253"/>
        <v>Mine-no-yuki-II (Higo)</v>
      </c>
      <c r="M2275" s="57" t="str">
        <f t="shared" si="251"/>
        <v>Mine-no-yuki-II (Higo)</v>
      </c>
      <c r="N2275" s="61" t="str">
        <f t="shared" si="245"/>
        <v>Mine-no-yuki-II</v>
      </c>
    </row>
    <row r="2276" spans="1:14" ht="25.15" customHeight="1" x14ac:dyDescent="0.2">
      <c r="A2276" s="70" t="s">
        <v>1853</v>
      </c>
      <c r="B2276" s="71">
        <v>1972</v>
      </c>
      <c r="C2276" s="68" t="str">
        <f>IF(ISERROR(VLOOKUP(IF(RIGHT($A2276,1)=")",LEFT($A2276,FIND(" (",$A2276)-1),$A2276),[1]ACCS!$B$2:$B$5003, 1, FALSE)), "","1")</f>
        <v>1</v>
      </c>
      <c r="D2276" s="103" t="str">
        <f>IF($B2276="Unknown","",IF($B2276="","",IF(VALUE(LEFT($B2276,4))&lt;Calc!$J$2,"ANTIQUE","")))</f>
        <v/>
      </c>
      <c r="E2276" s="72" t="s">
        <v>37</v>
      </c>
      <c r="F2276" s="121"/>
      <c r="G2276" s="121"/>
      <c r="H2276" s="62" t="str">
        <f t="shared" si="246"/>
        <v>Reticulata</v>
      </c>
      <c r="I2276" s="18">
        <f t="shared" si="252"/>
        <v>1</v>
      </c>
      <c r="J2276" s="18">
        <f t="shared" si="248"/>
        <v>0</v>
      </c>
      <c r="K2276" s="18">
        <f t="shared" si="249"/>
        <v>0</v>
      </c>
      <c r="L2276" s="57" t="str">
        <f t="shared" si="253"/>
        <v>Ming Temple</v>
      </c>
      <c r="M2276" s="57" t="str">
        <f t="shared" si="251"/>
        <v>Ming Temple</v>
      </c>
      <c r="N2276" s="61" t="str">
        <f t="shared" si="245"/>
        <v>Ming Temple</v>
      </c>
    </row>
    <row r="2277" spans="1:14" ht="25.15" customHeight="1" x14ac:dyDescent="0.2">
      <c r="A2277" s="99" t="s">
        <v>3540</v>
      </c>
      <c r="B2277" s="100">
        <v>1997</v>
      </c>
      <c r="C2277" s="68" t="str">
        <f>IF(ISERROR(VLOOKUP(IF(RIGHT($A2277,1)=")",LEFT($A2277,FIND(" (",$A2277)-1),$A2277),[1]ACCS!$B$2:$B$5003, 1, FALSE)), "","1")</f>
        <v>1</v>
      </c>
      <c r="D2277" s="115" t="str">
        <f>IF($B2277="Unknown","",IF($B2277="","",IF(VALUE(LEFT($B2277,4))&lt;Calc!$J$2,"ANTIQUE","")))</f>
        <v/>
      </c>
      <c r="E2277" s="53" t="s">
        <v>61</v>
      </c>
      <c r="F2277" s="121"/>
      <c r="G2277" s="121"/>
      <c r="H2277" s="62" t="str">
        <f t="shared" si="246"/>
        <v>Japonica</v>
      </c>
      <c r="I2277" s="18">
        <f t="shared" si="252"/>
        <v>0</v>
      </c>
      <c r="J2277" s="18">
        <f t="shared" si="248"/>
        <v>0</v>
      </c>
      <c r="K2277" s="18">
        <f t="shared" si="249"/>
        <v>0</v>
      </c>
      <c r="L2277" s="57" t="str">
        <f t="shared" si="253"/>
        <v>Mini Faces</v>
      </c>
      <c r="M2277" s="57" t="str">
        <f t="shared" si="251"/>
        <v>Mini Faces</v>
      </c>
      <c r="N2277" s="61" t="str">
        <f t="shared" si="245"/>
        <v>Mini Faces</v>
      </c>
    </row>
    <row r="2278" spans="1:14" ht="25.15" customHeight="1" x14ac:dyDescent="0.2">
      <c r="A2278" s="70" t="s">
        <v>1854</v>
      </c>
      <c r="B2278" s="71">
        <v>1999</v>
      </c>
      <c r="C2278" s="68" t="str">
        <f>IF(ISERROR(VLOOKUP(IF(RIGHT($A2278,1)=")",LEFT($A2278,FIND(" (",$A2278)-1),$A2278),[1]ACCS!$B$2:$B$5003, 1, FALSE)), "","1")</f>
        <v/>
      </c>
      <c r="D2278" s="103" t="str">
        <f>IF($B2278="Unknown","",IF($B2278="","",IF(VALUE(LEFT($B2278,4))&lt;Calc!$J$2,"ANTIQUE","")))</f>
        <v/>
      </c>
      <c r="E2278" s="72" t="s">
        <v>61</v>
      </c>
      <c r="F2278" s="121"/>
      <c r="G2278" s="121"/>
      <c r="H2278" s="62" t="str">
        <f t="shared" si="246"/>
        <v>Japonica</v>
      </c>
      <c r="I2278" s="18">
        <f t="shared" si="252"/>
        <v>0</v>
      </c>
      <c r="J2278" s="18">
        <f t="shared" si="248"/>
        <v>0</v>
      </c>
      <c r="K2278" s="18">
        <f t="shared" si="249"/>
        <v>0</v>
      </c>
      <c r="L2278" s="57" t="str">
        <f t="shared" si="253"/>
        <v>Mini Faces Blush</v>
      </c>
      <c r="M2278" s="57" t="str">
        <f t="shared" si="251"/>
        <v>Mini Faces Blush</v>
      </c>
      <c r="N2278" s="61" t="str">
        <f t="shared" si="245"/>
        <v>Mini Faces Blush</v>
      </c>
    </row>
    <row r="2279" spans="1:14" ht="25.15" customHeight="1" x14ac:dyDescent="0.2">
      <c r="A2279" s="70" t="s">
        <v>1855</v>
      </c>
      <c r="B2279" s="71">
        <v>1970</v>
      </c>
      <c r="C2279" s="68" t="str">
        <f>IF(ISERROR(VLOOKUP(IF(RIGHT($A2279,1)=")",LEFT($A2279,FIND(" (",$A2279)-1),$A2279),[1]ACCS!$B$2:$B$5003, 1, FALSE)), "","1")</f>
        <v>1</v>
      </c>
      <c r="D2279" s="103" t="str">
        <f>IF($B2279="Unknown","",IF($B2279="","",IF(VALUE(LEFT($B2279,4))&lt;Calc!$J$2,"ANTIQUE","")))</f>
        <v/>
      </c>
      <c r="E2279" s="72" t="s">
        <v>47</v>
      </c>
      <c r="F2279" s="121"/>
      <c r="G2279" s="121" t="s">
        <v>26</v>
      </c>
      <c r="H2279" s="62" t="str">
        <f t="shared" si="246"/>
        <v>NRH</v>
      </c>
      <c r="I2279" s="18">
        <f t="shared" si="252"/>
        <v>2</v>
      </c>
      <c r="J2279" s="18">
        <f t="shared" si="248"/>
        <v>0</v>
      </c>
      <c r="K2279" s="18">
        <f t="shared" si="249"/>
        <v>0</v>
      </c>
      <c r="L2279" s="57" t="str">
        <f t="shared" si="253"/>
        <v>Mini Mint</v>
      </c>
      <c r="M2279" s="57" t="str">
        <f t="shared" si="251"/>
        <v>Mini Mint</v>
      </c>
      <c r="N2279" s="61" t="str">
        <f t="shared" si="245"/>
        <v>Mini Mint</v>
      </c>
    </row>
    <row r="2280" spans="1:14" ht="25.15" customHeight="1" x14ac:dyDescent="0.2">
      <c r="A2280" s="70" t="s">
        <v>2894</v>
      </c>
      <c r="B2280" s="71">
        <v>2019</v>
      </c>
      <c r="C2280" s="68" t="str">
        <f>IF(ISERROR(VLOOKUP(IF(RIGHT($A2280,1)=")",LEFT($A2280,FIND(" (",$A2280)-1),$A2280),[1]ACCS!$B$2:$B$5003, 1, FALSE)), "","1")</f>
        <v>1</v>
      </c>
      <c r="D2280" s="103" t="str">
        <f>IF($B2280="Unknown","",IF($B2280="","",IF(VALUE(LEFT($B2280,4))&lt;Calc!$J$2,"ANTIQUE","")))</f>
        <v/>
      </c>
      <c r="E2280" s="72" t="s">
        <v>163</v>
      </c>
      <c r="F2280" s="121"/>
      <c r="G2280" s="121"/>
      <c r="H2280" s="62" t="str">
        <f t="shared" si="246"/>
        <v>NRH</v>
      </c>
      <c r="I2280" s="18">
        <f t="shared" si="252"/>
        <v>2</v>
      </c>
      <c r="J2280" s="18">
        <f t="shared" si="248"/>
        <v>0</v>
      </c>
      <c r="K2280" s="18">
        <f t="shared" si="249"/>
        <v>0</v>
      </c>
      <c r="L2280" s="57" t="str">
        <f t="shared" si="253"/>
        <v>Mini Mouse</v>
      </c>
      <c r="M2280" s="57" t="str">
        <f t="shared" si="251"/>
        <v>Mini Mouse</v>
      </c>
      <c r="N2280" s="61" t="str">
        <f t="shared" si="245"/>
        <v>Mini Mouse</v>
      </c>
    </row>
    <row r="2281" spans="1:14" ht="25.15" customHeight="1" x14ac:dyDescent="0.2">
      <c r="A2281" s="70" t="s">
        <v>1856</v>
      </c>
      <c r="B2281" s="71">
        <v>1970</v>
      </c>
      <c r="C2281" s="68" t="str">
        <f>IF(ISERROR(VLOOKUP(IF(RIGHT($A2281,1)=")",LEFT($A2281,FIND(" (",$A2281)-1),$A2281),[1]ACCS!$B$2:$B$5003, 1, FALSE)), "","1")</f>
        <v>1</v>
      </c>
      <c r="D2281" s="103" t="str">
        <f>IF($B2281="Unknown","",IF($B2281="","",IF(VALUE(LEFT($B2281,4))&lt;Calc!$J$2,"ANTIQUE","")))</f>
        <v/>
      </c>
      <c r="E2281" s="72" t="s">
        <v>61</v>
      </c>
      <c r="F2281" s="121"/>
      <c r="G2281" s="121"/>
      <c r="H2281" s="62" t="str">
        <f t="shared" si="246"/>
        <v>Japonica</v>
      </c>
      <c r="I2281" s="18">
        <f t="shared" si="252"/>
        <v>0</v>
      </c>
      <c r="J2281" s="18">
        <f t="shared" si="248"/>
        <v>0</v>
      </c>
      <c r="K2281" s="18">
        <f t="shared" si="249"/>
        <v>0</v>
      </c>
      <c r="L2281" s="57" t="str">
        <f t="shared" si="253"/>
        <v>Mini Pink</v>
      </c>
      <c r="M2281" s="57" t="str">
        <f t="shared" si="251"/>
        <v>Mini Pink</v>
      </c>
      <c r="N2281" s="61" t="str">
        <f t="shared" si="245"/>
        <v>Mini Pink</v>
      </c>
    </row>
    <row r="2282" spans="1:14" ht="25.15" customHeight="1" x14ac:dyDescent="0.2">
      <c r="A2282" s="70" t="s">
        <v>1857</v>
      </c>
      <c r="B2282" s="71">
        <v>1997</v>
      </c>
      <c r="C2282" s="68" t="str">
        <f>IF(ISERROR(VLOOKUP(IF(RIGHT($A2282,1)=")",LEFT($A2282,FIND(" (",$A2282)-1),$A2282),[1]ACCS!$B$2:$B$5003, 1, FALSE)), "","1")</f>
        <v/>
      </c>
      <c r="D2282" s="103" t="str">
        <f>IF($B2282="Unknown","",IF($B2282="","",IF(VALUE(LEFT($B2282,4))&lt;Calc!$J$2,"ANTIQUE","")))</f>
        <v/>
      </c>
      <c r="E2282" s="72" t="s">
        <v>37</v>
      </c>
      <c r="F2282" s="121"/>
      <c r="G2282" s="121"/>
      <c r="H2282" s="62" t="str">
        <f t="shared" si="246"/>
        <v>Japonica</v>
      </c>
      <c r="I2282" s="18">
        <f t="shared" si="252"/>
        <v>0</v>
      </c>
      <c r="J2282" s="18">
        <f t="shared" si="248"/>
        <v>0</v>
      </c>
      <c r="K2282" s="18">
        <f t="shared" si="249"/>
        <v>0</v>
      </c>
      <c r="L2282" s="57" t="str">
        <f t="shared" si="253"/>
        <v>Minnie Beasley Smith</v>
      </c>
      <c r="M2282" s="57" t="str">
        <f t="shared" si="251"/>
        <v>Minnie Beasley Smith</v>
      </c>
      <c r="N2282" s="61" t="str">
        <f t="shared" si="245"/>
        <v>Minnie Beasley Smith</v>
      </c>
    </row>
    <row r="2283" spans="1:14" ht="25.15" customHeight="1" x14ac:dyDescent="0.2">
      <c r="A2283" s="70" t="s">
        <v>1858</v>
      </c>
      <c r="B2283" s="71">
        <v>1964</v>
      </c>
      <c r="C2283" s="68" t="str">
        <f>IF(ISERROR(VLOOKUP(IF(RIGHT($A2283,1)=")",LEFT($A2283,FIND(" (",$A2283)-1),$A2283),[1]ACCS!$B$2:$B$5003, 1, FALSE)), "","1")</f>
        <v>1</v>
      </c>
      <c r="D2283" s="103" t="str">
        <f>IF($B2283="Unknown","",IF($B2283="","",IF(VALUE(LEFT($B2283,4))&lt;Calc!$J$2,"ANTIQUE","")))</f>
        <v/>
      </c>
      <c r="E2283" s="72" t="s">
        <v>37</v>
      </c>
      <c r="F2283" s="121"/>
      <c r="G2283" s="121"/>
      <c r="H2283" s="62" t="str">
        <f t="shared" si="246"/>
        <v>Japonica</v>
      </c>
      <c r="I2283" s="18">
        <f t="shared" si="252"/>
        <v>0</v>
      </c>
      <c r="J2283" s="18">
        <f t="shared" si="248"/>
        <v>0</v>
      </c>
      <c r="K2283" s="18">
        <f t="shared" si="249"/>
        <v>0</v>
      </c>
      <c r="L2283" s="57" t="str">
        <f t="shared" si="253"/>
        <v>Minnie Bodeker</v>
      </c>
      <c r="M2283" s="57" t="str">
        <f t="shared" si="251"/>
        <v>Minnie Bodeker</v>
      </c>
      <c r="N2283" s="61" t="str">
        <f t="shared" si="245"/>
        <v>Minnie Bodeker</v>
      </c>
    </row>
    <row r="2284" spans="1:14" ht="25.15" customHeight="1" x14ac:dyDescent="0.2">
      <c r="A2284" s="70" t="s">
        <v>2984</v>
      </c>
      <c r="B2284" s="71">
        <v>2020</v>
      </c>
      <c r="C2284" s="68" t="str">
        <f>IF(ISERROR(VLOOKUP(IF(RIGHT($A2284,1)=")",LEFT($A2284,FIND(" (",$A2284)-1),$A2284),[1]ACCS!$B$2:$B$5003, 1, FALSE)), "","1")</f>
        <v>1</v>
      </c>
      <c r="D2284" s="103" t="str">
        <f>IF($B2284="Unknown","",IF($B2284="","",IF(VALUE(LEFT($B2284,4))&lt;Calc!$J$2,"ANTIQUE","")))</f>
        <v/>
      </c>
      <c r="E2284" s="72" t="s">
        <v>35</v>
      </c>
      <c r="F2284" s="121"/>
      <c r="G2284" s="121" t="s">
        <v>26</v>
      </c>
      <c r="H2284" s="62" t="str">
        <f t="shared" si="246"/>
        <v>Japonica</v>
      </c>
      <c r="I2284" s="18">
        <f t="shared" si="252"/>
        <v>0</v>
      </c>
      <c r="J2284" s="18">
        <f t="shared" si="248"/>
        <v>0</v>
      </c>
      <c r="K2284" s="18">
        <f t="shared" si="249"/>
        <v>0</v>
      </c>
      <c r="L2284" s="57" t="str">
        <f t="shared" si="253"/>
        <v>Minnie Patricia</v>
      </c>
      <c r="M2284" s="57" t="str">
        <f t="shared" si="251"/>
        <v>Minnie Patricia</v>
      </c>
      <c r="N2284" s="61" t="str">
        <f t="shared" si="245"/>
        <v>Minnie Patricia</v>
      </c>
    </row>
    <row r="2285" spans="1:14" ht="25.15" customHeight="1" x14ac:dyDescent="0.2">
      <c r="A2285" s="70" t="s">
        <v>1859</v>
      </c>
      <c r="B2285" s="71">
        <v>1977</v>
      </c>
      <c r="C2285" s="68" t="str">
        <f>IF(ISERROR(VLOOKUP(IF(RIGHT($A2285,1)=")",LEFT($A2285,FIND(" (",$A2285)-1),$A2285),[1]ACCS!$B$2:$B$5003, 1, FALSE)), "","1")</f>
        <v/>
      </c>
      <c r="D2285" s="103" t="str">
        <f>IF($B2285="Unknown","",IF($B2285="","",IF(VALUE(LEFT($B2285,4))&lt;Calc!$J$2,"ANTIQUE","")))</f>
        <v/>
      </c>
      <c r="E2285" s="72" t="s">
        <v>24</v>
      </c>
      <c r="F2285" s="121"/>
      <c r="G2285" s="121" t="s">
        <v>26</v>
      </c>
      <c r="H2285" s="62" t="str">
        <f t="shared" si="246"/>
        <v>Japonica</v>
      </c>
      <c r="I2285" s="18">
        <f t="shared" si="252"/>
        <v>0</v>
      </c>
      <c r="J2285" s="18">
        <f t="shared" si="248"/>
        <v>0</v>
      </c>
      <c r="K2285" s="18">
        <f t="shared" si="249"/>
        <v>0</v>
      </c>
      <c r="L2285" s="57" t="str">
        <f t="shared" si="253"/>
        <v>Minnie Ruth</v>
      </c>
      <c r="M2285" s="57" t="str">
        <f t="shared" si="251"/>
        <v>Minnie Ruth</v>
      </c>
      <c r="N2285" s="61" t="str">
        <f t="shared" si="245"/>
        <v>Minnie Ruth</v>
      </c>
    </row>
    <row r="2286" spans="1:14" ht="25.15" customHeight="1" x14ac:dyDescent="0.2">
      <c r="A2286" s="70" t="s">
        <v>2981</v>
      </c>
      <c r="B2286" s="71">
        <v>2020</v>
      </c>
      <c r="C2286" s="68" t="str">
        <f>IF(ISERROR(VLOOKUP(IF(RIGHT($A2286,1)=")",LEFT($A2286,FIND(" (",$A2286)-1),$A2286),[1]ACCS!$B$2:$B$5003, 1, FALSE)), "","1")</f>
        <v>1</v>
      </c>
      <c r="D2286" s="103" t="str">
        <f>IF($B2286="Unknown","",IF($B2286="","",IF(VALUE(LEFT($B2286,4))&lt;Calc!$J$2,"ANTIQUE","")))</f>
        <v/>
      </c>
      <c r="E2286" s="73" t="s">
        <v>47</v>
      </c>
      <c r="F2286" s="121"/>
      <c r="G2286" s="121"/>
      <c r="H2286" s="62" t="str">
        <f t="shared" si="246"/>
        <v>Japonica</v>
      </c>
      <c r="I2286" s="18">
        <f t="shared" si="252"/>
        <v>0</v>
      </c>
      <c r="J2286" s="18">
        <f t="shared" si="248"/>
        <v>0</v>
      </c>
      <c r="K2286" s="18">
        <f t="shared" si="249"/>
        <v>0</v>
      </c>
      <c r="L2286" s="57" t="str">
        <f t="shared" si="253"/>
        <v>Minnie Tu Tu</v>
      </c>
      <c r="M2286" s="57" t="str">
        <f t="shared" si="251"/>
        <v>Minnie Tu Tu</v>
      </c>
      <c r="N2286" s="61" t="str">
        <f t="shared" si="245"/>
        <v>Minnie Tu Tu</v>
      </c>
    </row>
    <row r="2287" spans="1:14" ht="25.15" customHeight="1" x14ac:dyDescent="0.2">
      <c r="A2287" s="70" t="s">
        <v>1860</v>
      </c>
      <c r="B2287" s="71">
        <v>1954</v>
      </c>
      <c r="C2287" s="68" t="str">
        <f>IF(ISERROR(VLOOKUP(IF(RIGHT($A2287,1)=")",LEFT($A2287,FIND(" (",$A2287)-1),$A2287),[1]ACCS!$B$2:$B$5003, 1, FALSE)), "","1")</f>
        <v/>
      </c>
      <c r="D2287" s="103" t="str">
        <f>IF($B2287="Unknown","",IF($B2287="","",IF(VALUE(LEFT($B2287,4))&lt;Calc!$J$2,"ANTIQUE","")))</f>
        <v/>
      </c>
      <c r="E2287" s="72" t="s">
        <v>24</v>
      </c>
      <c r="F2287" s="121"/>
      <c r="G2287" s="121"/>
      <c r="H2287" s="62" t="str">
        <f t="shared" si="246"/>
        <v>Japonica</v>
      </c>
      <c r="I2287" s="18">
        <f t="shared" si="252"/>
        <v>0</v>
      </c>
      <c r="J2287" s="18">
        <f t="shared" si="248"/>
        <v>0</v>
      </c>
      <c r="K2287" s="18">
        <f t="shared" si="249"/>
        <v>0</v>
      </c>
      <c r="L2287" s="57" t="str">
        <f t="shared" si="253"/>
        <v>Miriam Stevenson</v>
      </c>
      <c r="M2287" s="57" t="str">
        <f t="shared" si="251"/>
        <v>Miriam Stevenson</v>
      </c>
      <c r="N2287" s="61" t="str">
        <f t="shared" si="245"/>
        <v>Miriam Stevenson</v>
      </c>
    </row>
    <row r="2288" spans="1:14" ht="25.15" customHeight="1" x14ac:dyDescent="0.2">
      <c r="A2288" s="70" t="s">
        <v>1861</v>
      </c>
      <c r="B2288" s="71">
        <v>1977</v>
      </c>
      <c r="C2288" s="68" t="str">
        <f>IF(ISERROR(VLOOKUP(IF(RIGHT($A2288,1)=")",LEFT($A2288,FIND(" (",$A2288)-1),$A2288),[1]ACCS!$B$2:$B$5003, 1, FALSE)), "","1")</f>
        <v>1</v>
      </c>
      <c r="D2288" s="103" t="str">
        <f>IF($B2288="Unknown","",IF($B2288="","",IF(VALUE(LEFT($B2288,4))&lt;Calc!$J$2,"ANTIQUE","")))</f>
        <v/>
      </c>
      <c r="E2288" s="72" t="s">
        <v>24</v>
      </c>
      <c r="F2288" s="121"/>
      <c r="G2288" s="121"/>
      <c r="H2288" s="62" t="str">
        <f t="shared" si="246"/>
        <v>NRH</v>
      </c>
      <c r="I2288" s="18">
        <f t="shared" si="252"/>
        <v>2</v>
      </c>
      <c r="J2288" s="18">
        <f t="shared" si="248"/>
        <v>0</v>
      </c>
      <c r="K2288" s="18">
        <f t="shared" si="249"/>
        <v>0</v>
      </c>
      <c r="L2288" s="57" t="str">
        <f t="shared" si="253"/>
        <v>Miss Adeline</v>
      </c>
      <c r="M2288" s="57" t="str">
        <f t="shared" si="251"/>
        <v>Miss Adeline</v>
      </c>
      <c r="N2288" s="61" t="str">
        <f t="shared" si="245"/>
        <v>Miss Adeline</v>
      </c>
    </row>
    <row r="2289" spans="1:14" ht="25.15" customHeight="1" x14ac:dyDescent="0.2">
      <c r="A2289" s="70" t="s">
        <v>1862</v>
      </c>
      <c r="B2289" s="71">
        <v>1975</v>
      </c>
      <c r="C2289" s="68" t="str">
        <f>IF(ISERROR(VLOOKUP(IF(RIGHT($A2289,1)=")",LEFT($A2289,FIND(" (",$A2289)-1),$A2289),[1]ACCS!$B$2:$B$5003, 1, FALSE)), "","1")</f>
        <v/>
      </c>
      <c r="D2289" s="103" t="str">
        <f>IF($B2289="Unknown","",IF($B2289="","",IF(VALUE(LEFT($B2289,4))&lt;Calc!$J$2,"ANTIQUE","")))</f>
        <v/>
      </c>
      <c r="E2289" s="72" t="s">
        <v>21</v>
      </c>
      <c r="F2289" s="121"/>
      <c r="G2289" s="121"/>
      <c r="H2289" s="62" t="str">
        <f t="shared" si="246"/>
        <v>Japonica</v>
      </c>
      <c r="I2289" s="18">
        <f t="shared" si="252"/>
        <v>0</v>
      </c>
      <c r="J2289" s="18">
        <f t="shared" si="248"/>
        <v>0</v>
      </c>
      <c r="K2289" s="18">
        <f t="shared" si="249"/>
        <v>0</v>
      </c>
      <c r="L2289" s="57" t="str">
        <f t="shared" si="253"/>
        <v>Miss Aiken</v>
      </c>
      <c r="M2289" s="57" t="str">
        <f t="shared" si="251"/>
        <v>Miss Aiken</v>
      </c>
      <c r="N2289" s="61" t="str">
        <f t="shared" si="245"/>
        <v>Miss Aiken</v>
      </c>
    </row>
    <row r="2290" spans="1:14" ht="25.15" customHeight="1" x14ac:dyDescent="0.2">
      <c r="A2290" s="70" t="s">
        <v>1863</v>
      </c>
      <c r="B2290" s="71">
        <v>1957</v>
      </c>
      <c r="C2290" s="68" t="str">
        <f>IF(ISERROR(VLOOKUP(IF(RIGHT($A2290,1)=")",LEFT($A2290,FIND(" (",$A2290)-1),$A2290),[1]ACCS!$B$2:$B$5003, 1, FALSE)), "","1")</f>
        <v>1</v>
      </c>
      <c r="D2290" s="103" t="str">
        <f>IF($B2290="Unknown","",IF($B2290="","",IF(VALUE(LEFT($B2290,4))&lt;Calc!$J$2,"ANTIQUE","")))</f>
        <v/>
      </c>
      <c r="E2290" s="72" t="s">
        <v>37</v>
      </c>
      <c r="F2290" s="121"/>
      <c r="G2290" s="121"/>
      <c r="H2290" s="62" t="str">
        <f t="shared" si="246"/>
        <v>Japonica</v>
      </c>
      <c r="I2290" s="18">
        <f t="shared" si="252"/>
        <v>0</v>
      </c>
      <c r="J2290" s="18">
        <f t="shared" si="248"/>
        <v>0</v>
      </c>
      <c r="K2290" s="18">
        <f t="shared" si="249"/>
        <v>0</v>
      </c>
      <c r="L2290" s="57" t="str">
        <f t="shared" si="253"/>
        <v>Miss America</v>
      </c>
      <c r="M2290" s="57" t="str">
        <f t="shared" si="251"/>
        <v>Miss America</v>
      </c>
      <c r="N2290" s="61" t="str">
        <f t="shared" si="245"/>
        <v>Miss America</v>
      </c>
    </row>
    <row r="2291" spans="1:14" ht="25.15" customHeight="1" x14ac:dyDescent="0.2">
      <c r="A2291" s="70" t="s">
        <v>1864</v>
      </c>
      <c r="B2291" s="71">
        <v>1982</v>
      </c>
      <c r="C2291" s="68" t="str">
        <f>IF(ISERROR(VLOOKUP(IF(RIGHT($A2291,1)=")",LEFT($A2291,FIND(" (",$A2291)-1),$A2291),[1]ACCS!$B$2:$B$5003, 1, FALSE)), "","1")</f>
        <v>1</v>
      </c>
      <c r="D2291" s="103" t="str">
        <f>IF($B2291="Unknown","",IF($B2291="","",IF(VALUE(LEFT($B2291,4))&lt;Calc!$J$2,"ANTIQUE","")))</f>
        <v/>
      </c>
      <c r="E2291" s="72" t="s">
        <v>37</v>
      </c>
      <c r="F2291" s="121"/>
      <c r="G2291" s="121"/>
      <c r="H2291" s="62" t="str">
        <f t="shared" si="246"/>
        <v>Japonica</v>
      </c>
      <c r="I2291" s="18">
        <f t="shared" si="252"/>
        <v>0</v>
      </c>
      <c r="J2291" s="18">
        <f t="shared" si="248"/>
        <v>0</v>
      </c>
      <c r="K2291" s="18">
        <f t="shared" si="249"/>
        <v>0</v>
      </c>
      <c r="L2291" s="57" t="str">
        <f t="shared" si="253"/>
        <v>Miss Bakersfield</v>
      </c>
      <c r="M2291" s="57" t="str">
        <f t="shared" si="251"/>
        <v>Miss Bakersfield</v>
      </c>
      <c r="N2291" s="61" t="str">
        <f t="shared" si="245"/>
        <v>Miss Bakersfield</v>
      </c>
    </row>
    <row r="2292" spans="1:14" ht="25.15" customHeight="1" x14ac:dyDescent="0.2">
      <c r="A2292" s="70" t="s">
        <v>1865</v>
      </c>
      <c r="B2292" s="71">
        <v>1979</v>
      </c>
      <c r="C2292" s="68" t="str">
        <f>IF(ISERROR(VLOOKUP(IF(RIGHT($A2292,1)=")",LEFT($A2292,FIND(" (",$A2292)-1),$A2292),[1]ACCS!$B$2:$B$5003, 1, FALSE)), "","1")</f>
        <v>1</v>
      </c>
      <c r="D2292" s="103" t="str">
        <f>IF($B2292="Unknown","",IF($B2292="","",IF(VALUE(LEFT($B2292,4))&lt;Calc!$J$2,"ANTIQUE","")))</f>
        <v/>
      </c>
      <c r="E2292" s="72" t="s">
        <v>24</v>
      </c>
      <c r="F2292" s="121"/>
      <c r="G2292" s="121" t="s">
        <v>26</v>
      </c>
      <c r="H2292" s="62" t="str">
        <f t="shared" si="246"/>
        <v>Japonica</v>
      </c>
      <c r="I2292" s="18">
        <f t="shared" si="252"/>
        <v>0</v>
      </c>
      <c r="J2292" s="18">
        <f t="shared" si="248"/>
        <v>0</v>
      </c>
      <c r="K2292" s="18">
        <f t="shared" si="249"/>
        <v>0</v>
      </c>
      <c r="L2292" s="57" t="str">
        <f t="shared" si="253"/>
        <v>Miss Bessie Beville</v>
      </c>
      <c r="M2292" s="57" t="str">
        <f t="shared" si="251"/>
        <v>Miss Bessie Beville</v>
      </c>
      <c r="N2292" s="61" t="str">
        <f t="shared" si="245"/>
        <v>Miss Bessie Beville</v>
      </c>
    </row>
    <row r="2293" spans="1:14" ht="25.15" customHeight="1" x14ac:dyDescent="0.2">
      <c r="A2293" s="74" t="s">
        <v>3076</v>
      </c>
      <c r="B2293" s="71">
        <v>2021</v>
      </c>
      <c r="C2293" s="68" t="str">
        <f>IF(ISERROR(VLOOKUP(IF(RIGHT($A2293,1)=")",LEFT($A2293,FIND(" (",$A2293)-1),$A2293),[1]ACCS!$B$2:$B$5003, 1, FALSE)), "","1")</f>
        <v>1</v>
      </c>
      <c r="D2293" s="103" t="str">
        <f>IF($B2293="Unknown","",IF($B2293="","",IF(VALUE(LEFT($B2293,4))&lt;Calc!$J$2,"ANTIQUE","")))</f>
        <v/>
      </c>
      <c r="E2293" s="72" t="s">
        <v>24</v>
      </c>
      <c r="F2293" s="121"/>
      <c r="G2293" s="121"/>
      <c r="H2293" s="62" t="str">
        <f t="shared" si="246"/>
        <v>Japonica</v>
      </c>
      <c r="I2293" s="18">
        <f t="shared" si="252"/>
        <v>0</v>
      </c>
      <c r="J2293" s="18">
        <f t="shared" si="248"/>
        <v>0</v>
      </c>
      <c r="K2293" s="18">
        <f t="shared" si="249"/>
        <v>0</v>
      </c>
      <c r="L2293" s="57" t="str">
        <f t="shared" si="253"/>
        <v>Miss Betty Gail</v>
      </c>
      <c r="M2293" s="57" t="str">
        <f t="shared" si="251"/>
        <v>Miss Betty Gail</v>
      </c>
      <c r="N2293" s="61" t="str">
        <f t="shared" si="245"/>
        <v>Miss Betty Gail</v>
      </c>
    </row>
    <row r="2294" spans="1:14" ht="25.15" customHeight="1" x14ac:dyDescent="0.2">
      <c r="A2294" s="70" t="s">
        <v>1866</v>
      </c>
      <c r="B2294" s="71">
        <v>1957</v>
      </c>
      <c r="C2294" s="68" t="str">
        <f>IF(ISERROR(VLOOKUP(IF(RIGHT($A2294,1)=")",LEFT($A2294,FIND(" (",$A2294)-1),$A2294),[1]ACCS!$B$2:$B$5003, 1, FALSE)), "","1")</f>
        <v>1</v>
      </c>
      <c r="D2294" s="103" t="str">
        <f>IF($B2294="Unknown","",IF($B2294="","",IF(VALUE(LEFT($B2294,4))&lt;Calc!$J$2,"ANTIQUE","")))</f>
        <v/>
      </c>
      <c r="E2294" s="72" t="s">
        <v>24</v>
      </c>
      <c r="F2294" s="121" t="s">
        <v>5</v>
      </c>
      <c r="G2294" s="121"/>
      <c r="H2294" s="62" t="str">
        <f t="shared" si="246"/>
        <v>Japonica</v>
      </c>
      <c r="I2294" s="18">
        <f t="shared" si="252"/>
        <v>0</v>
      </c>
      <c r="J2294" s="18">
        <f t="shared" si="248"/>
        <v>0</v>
      </c>
      <c r="K2294" s="18">
        <f t="shared" si="249"/>
        <v>0</v>
      </c>
      <c r="L2294" s="57" t="str">
        <f t="shared" si="253"/>
        <v>Miss Biloxi</v>
      </c>
      <c r="M2294" s="57" t="str">
        <f t="shared" si="251"/>
        <v>Miss Biloxi</v>
      </c>
      <c r="N2294" s="61" t="str">
        <f t="shared" si="245"/>
        <v>Miss Biloxi</v>
      </c>
    </row>
    <row r="2295" spans="1:14" ht="25.15" customHeight="1" x14ac:dyDescent="0.2">
      <c r="A2295" s="70" t="s">
        <v>1867</v>
      </c>
      <c r="B2295" s="71">
        <v>1961</v>
      </c>
      <c r="C2295" s="68" t="str">
        <f>IF(ISERROR(VLOOKUP(IF(RIGHT($A2295,1)=")",LEFT($A2295,FIND(" (",$A2295)-1),$A2295),[1]ACCS!$B$2:$B$5003, 1, FALSE)), "","1")</f>
        <v>1</v>
      </c>
      <c r="D2295" s="103" t="str">
        <f>IF($B2295="Unknown","",IF($B2295="","",IF(VALUE(LEFT($B2295,4))&lt;Calc!$J$2,"ANTIQUE","")))</f>
        <v/>
      </c>
      <c r="E2295" s="72" t="s">
        <v>21</v>
      </c>
      <c r="F2295" s="121"/>
      <c r="G2295" s="121"/>
      <c r="H2295" s="62" t="str">
        <f t="shared" si="246"/>
        <v>Japonica</v>
      </c>
      <c r="I2295" s="18">
        <f t="shared" si="252"/>
        <v>0</v>
      </c>
      <c r="J2295" s="18">
        <f t="shared" si="248"/>
        <v>0</v>
      </c>
      <c r="K2295" s="18">
        <f t="shared" si="249"/>
        <v>0</v>
      </c>
      <c r="L2295" s="57" t="str">
        <f t="shared" si="253"/>
        <v>Miss Charleston</v>
      </c>
      <c r="M2295" s="57" t="str">
        <f t="shared" si="251"/>
        <v>Miss Charleston</v>
      </c>
      <c r="N2295" s="61" t="str">
        <f t="shared" si="245"/>
        <v>Miss Charleston</v>
      </c>
    </row>
    <row r="2296" spans="1:14" ht="25.15" customHeight="1" x14ac:dyDescent="0.2">
      <c r="A2296" s="99" t="s">
        <v>3553</v>
      </c>
      <c r="B2296" s="100">
        <v>2023</v>
      </c>
      <c r="C2296" s="68" t="str">
        <f>IF(ISERROR(VLOOKUP(IF(RIGHT($A2296,1)=")",LEFT($A2296,FIND(" (",$A2296)-1),$A2296),[1]ACCS!$B$2:$B$5003, 1, FALSE)), "","1")</f>
        <v/>
      </c>
      <c r="D2296" s="115" t="str">
        <f>IF($B2296="Unknown","",IF($B2296="","",IF(VALUE(LEFT($B2296,4))&lt;Calc!$J$2,"ANTIQUE","")))</f>
        <v/>
      </c>
      <c r="E2296" s="53" t="s">
        <v>37</v>
      </c>
      <c r="F2296" s="121"/>
      <c r="G2296" s="121"/>
      <c r="H2296" s="62" t="str">
        <f t="shared" si="246"/>
        <v>NRH</v>
      </c>
      <c r="I2296" s="18">
        <f t="shared" si="252"/>
        <v>2</v>
      </c>
      <c r="J2296" s="18">
        <f t="shared" si="248"/>
        <v>0</v>
      </c>
      <c r="K2296" s="18">
        <f t="shared" si="249"/>
        <v>0</v>
      </c>
      <c r="L2296" s="57" t="str">
        <f t="shared" si="253"/>
        <v>Miss Debbie(H)</v>
      </c>
      <c r="M2296" s="57" t="str">
        <f t="shared" si="251"/>
        <v>Miss Debbie(H)</v>
      </c>
      <c r="N2296" s="61" t="str">
        <f t="shared" ref="N2296:N2359" si="254">IF(ISNUMBER(SEARCH("See",$M2296)),$M2296,IF(ISNUMBER(SEARCH("(",$M2296)),LEFT($M2296,SEARCH("(",$M2296)-2),$M2296))</f>
        <v>Miss Debbi</v>
      </c>
    </row>
    <row r="2297" spans="1:14" ht="25.15" customHeight="1" x14ac:dyDescent="0.2">
      <c r="A2297" s="70" t="s">
        <v>3035</v>
      </c>
      <c r="B2297" s="71">
        <v>2021</v>
      </c>
      <c r="C2297" s="68" t="str">
        <f>IF(ISERROR(VLOOKUP(IF(RIGHT($A2297,1)=")",LEFT($A2297,FIND(" (",$A2297)-1),$A2297),[1]ACCS!$B$2:$B$5003, 1, FALSE)), "","1")</f>
        <v>1</v>
      </c>
      <c r="D2297" s="103" t="str">
        <f>IF($B2297="Unknown","",IF($B2297="","",IF(VALUE(LEFT($B2297,4))&lt;Calc!$J$2,"ANTIQUE","")))</f>
        <v/>
      </c>
      <c r="E2297" s="72" t="s">
        <v>35</v>
      </c>
      <c r="F2297" s="121"/>
      <c r="G2297" s="121"/>
      <c r="H2297" s="62" t="str">
        <f t="shared" si="246"/>
        <v>Japonica</v>
      </c>
      <c r="I2297" s="18">
        <f t="shared" si="252"/>
        <v>0</v>
      </c>
      <c r="J2297" s="18">
        <f t="shared" si="248"/>
        <v>0</v>
      </c>
      <c r="K2297" s="18">
        <f t="shared" si="249"/>
        <v>0</v>
      </c>
      <c r="L2297" s="57" t="str">
        <f t="shared" si="253"/>
        <v>Miss Ernestine</v>
      </c>
      <c r="M2297" s="57" t="str">
        <f t="shared" si="251"/>
        <v>Miss Ernestine</v>
      </c>
      <c r="N2297" s="61" t="str">
        <f t="shared" si="254"/>
        <v>Miss Ernestine</v>
      </c>
    </row>
    <row r="2298" spans="1:14" ht="25.15" customHeight="1" x14ac:dyDescent="0.2">
      <c r="A2298" s="99" t="s">
        <v>3035</v>
      </c>
      <c r="B2298" s="100">
        <v>2021</v>
      </c>
      <c r="C2298" s="68" t="str">
        <f>IF(ISERROR(VLOOKUP(IF(RIGHT($A2298,1)=")",LEFT($A2298,FIND(" (",$A2298)-1),$A2298),[1]ACCS!$B$2:$B$5003, 1, FALSE)), "","1")</f>
        <v>1</v>
      </c>
      <c r="D2298" s="115" t="str">
        <f>IF($B2298="Unknown","",IF($B2298="","",IF(VALUE(LEFT($B2298,4))&lt;Calc!$J$2,"ANTIQUE","")))</f>
        <v/>
      </c>
      <c r="E2298" s="53" t="s">
        <v>35</v>
      </c>
      <c r="F2298" s="121"/>
      <c r="G2298" s="121"/>
      <c r="H2298" s="62" t="str">
        <f t="shared" si="246"/>
        <v>Japonica</v>
      </c>
      <c r="I2298" s="18">
        <f t="shared" si="252"/>
        <v>0</v>
      </c>
      <c r="J2298" s="18">
        <f t="shared" si="248"/>
        <v>0</v>
      </c>
      <c r="K2298" s="18">
        <f t="shared" si="249"/>
        <v>0</v>
      </c>
      <c r="L2298" s="57" t="str">
        <f t="shared" si="253"/>
        <v>Miss Ernestine</v>
      </c>
      <c r="M2298" s="57" t="str">
        <f t="shared" si="251"/>
        <v>Miss Ernestine</v>
      </c>
      <c r="N2298" s="61" t="str">
        <f t="shared" si="254"/>
        <v>Miss Ernestine</v>
      </c>
    </row>
    <row r="2299" spans="1:14" ht="25.15" customHeight="1" x14ac:dyDescent="0.2">
      <c r="A2299" s="70" t="s">
        <v>1868</v>
      </c>
      <c r="B2299" s="71">
        <v>2004</v>
      </c>
      <c r="C2299" s="68" t="str">
        <f>IF(ISERROR(VLOOKUP(IF(RIGHT($A2299,1)=")",LEFT($A2299,FIND(" (",$A2299)-1),$A2299),[1]ACCS!$B$2:$B$5003, 1, FALSE)), "","1")</f>
        <v>1</v>
      </c>
      <c r="D2299" s="103" t="str">
        <f>IF($B2299="Unknown","",IF($B2299="","",IF(VALUE(LEFT($B2299,4))&lt;Calc!$J$2,"ANTIQUE","")))</f>
        <v/>
      </c>
      <c r="E2299" s="72" t="s">
        <v>21</v>
      </c>
      <c r="F2299" s="121"/>
      <c r="G2299" s="121"/>
      <c r="H2299" s="62" t="str">
        <f t="shared" si="246"/>
        <v>Japonica</v>
      </c>
      <c r="I2299" s="18">
        <f t="shared" si="252"/>
        <v>0</v>
      </c>
      <c r="J2299" s="18">
        <f t="shared" si="248"/>
        <v>0</v>
      </c>
      <c r="K2299" s="18">
        <f t="shared" si="249"/>
        <v>0</v>
      </c>
      <c r="L2299" s="57" t="str">
        <f t="shared" si="253"/>
        <v>Miss Ethel</v>
      </c>
      <c r="M2299" s="57" t="str">
        <f t="shared" si="251"/>
        <v>Miss Ethel</v>
      </c>
      <c r="N2299" s="61" t="str">
        <f t="shared" si="254"/>
        <v>Miss Ethel</v>
      </c>
    </row>
    <row r="2300" spans="1:14" ht="25.15" customHeight="1" x14ac:dyDescent="0.2">
      <c r="A2300" s="70" t="s">
        <v>1869</v>
      </c>
      <c r="B2300" s="71">
        <v>1991</v>
      </c>
      <c r="C2300" s="68" t="str">
        <f>IF(ISERROR(VLOOKUP(IF(RIGHT($A2300,1)=")",LEFT($A2300,FIND(" (",$A2300)-1),$A2300),[1]ACCS!$B$2:$B$5003, 1, FALSE)), "","1")</f>
        <v/>
      </c>
      <c r="D2300" s="103" t="str">
        <f>IF($B2300="Unknown","",IF($B2300="","",IF(VALUE(LEFT($B2300,4))&lt;Calc!$J$2,"ANTIQUE","")))</f>
        <v/>
      </c>
      <c r="E2300" s="72" t="s">
        <v>37</v>
      </c>
      <c r="F2300" s="121"/>
      <c r="G2300" s="121"/>
      <c r="H2300" s="62" t="str">
        <f t="shared" si="246"/>
        <v>Japonica</v>
      </c>
      <c r="I2300" s="18">
        <f t="shared" si="252"/>
        <v>0</v>
      </c>
      <c r="J2300" s="18">
        <f t="shared" si="248"/>
        <v>0</v>
      </c>
      <c r="K2300" s="18">
        <f t="shared" si="249"/>
        <v>0</v>
      </c>
      <c r="L2300" s="57" t="str">
        <f t="shared" si="253"/>
        <v>Miss Fayetteville</v>
      </c>
      <c r="M2300" s="57" t="str">
        <f t="shared" si="251"/>
        <v>Miss Fayetteville</v>
      </c>
      <c r="N2300" s="61" t="str">
        <f t="shared" si="254"/>
        <v>Miss Fayetteville</v>
      </c>
    </row>
    <row r="2301" spans="1:14" ht="25.15" customHeight="1" x14ac:dyDescent="0.2">
      <c r="A2301" s="70" t="s">
        <v>1870</v>
      </c>
      <c r="B2301" s="71">
        <v>2006</v>
      </c>
      <c r="C2301" s="68" t="str">
        <f>IF(ISERROR(VLOOKUP(IF(RIGHT($A2301,1)=")",LEFT($A2301,FIND(" (",$A2301)-1),$A2301),[1]ACCS!$B$2:$B$5003, 1, FALSE)), "","1")</f>
        <v>1</v>
      </c>
      <c r="D2301" s="103" t="str">
        <f>IF($B2301="Unknown","",IF($B2301="","",IF(VALUE(LEFT($B2301,4))&lt;Calc!$J$2,"ANTIQUE","")))</f>
        <v/>
      </c>
      <c r="E2301" s="72" t="s">
        <v>37</v>
      </c>
      <c r="F2301" s="121"/>
      <c r="G2301" s="121"/>
      <c r="H2301" s="62" t="str">
        <f t="shared" ref="H2301:H2364" si="255">IF($A2301="","",IF($I2301=0,"Japonica",IF($I2301=1,"Reticulata",IF($I2301=2,"NRH",IF($I2301=3,"Sasanqua",IF($I2301=4,"Hiemalis",IF($I2301=5,"Vernalis",IF($I2301=6,"Japonica [Higo]","Specie"))))))))</f>
        <v>Japonica</v>
      </c>
      <c r="I2301" s="18">
        <f t="shared" si="252"/>
        <v>0</v>
      </c>
      <c r="J2301" s="18">
        <f t="shared" ref="J2301:J2364" si="256">IF(NOT(ISERROR(SEARCH("(Rusticana)",$A2301))),7,IF(NOT(ISERROR(SEARCH("(Wabisuke)",$A2301))),8,IF(NOT(ISERROR(SEARCH("(Edithae)",$A2301))),9,IF(NOT(ISERROR(SEARCH("(Oleifera)",$A2301))),10,IF(NOT(ISERROR(SEARCH("(Saluenensis)",$A2301))),11,0)))))</f>
        <v>0</v>
      </c>
      <c r="K2301" s="18">
        <f t="shared" ref="K2301:K2364" si="257">IF(NOT(ISERROR(SEARCH("(Pitardii)",$A2301))),12,IF(NOT(ISERROR(SEARCH("(Specie)",$A2301))),13,0))</f>
        <v>0</v>
      </c>
      <c r="L2301" s="57" t="str">
        <f t="shared" si="253"/>
        <v>Miss Gladys</v>
      </c>
      <c r="M2301" s="57" t="str">
        <f t="shared" ref="M2301:M2364" si="258">SUBSTITUTE(SUBSTITUTE(SUBSTITUTE(SUBSTITUTE(SUBSTITUTE($L2301," (Edithae)","")," (Oleifera)","")," (Saluenensis)","")," (Specie)","")," (Pitardii)","")</f>
        <v>Miss Gladys</v>
      </c>
      <c r="N2301" s="61" t="str">
        <f t="shared" si="254"/>
        <v>Miss Gladys</v>
      </c>
    </row>
    <row r="2302" spans="1:14" ht="25.15" customHeight="1" x14ac:dyDescent="0.2">
      <c r="A2302" s="70" t="s">
        <v>1871</v>
      </c>
      <c r="B2302" s="71">
        <v>2006</v>
      </c>
      <c r="C2302" s="68" t="str">
        <f>IF(ISERROR(VLOOKUP(IF(RIGHT($A2302,1)=")",LEFT($A2302,FIND(" (",$A2302)-1),$A2302),[1]ACCS!$B$2:$B$5003, 1, FALSE)), "","1")</f>
        <v>1</v>
      </c>
      <c r="D2302" s="103" t="str">
        <f>IF($B2302="Unknown","",IF($B2302="","",IF(VALUE(LEFT($B2302,4))&lt;Calc!$J$2,"ANTIQUE","")))</f>
        <v/>
      </c>
      <c r="E2302" s="72" t="s">
        <v>47</v>
      </c>
      <c r="F2302" s="121"/>
      <c r="G2302" s="121" t="s">
        <v>26</v>
      </c>
      <c r="H2302" s="62" t="str">
        <f t="shared" si="255"/>
        <v>Japonica</v>
      </c>
      <c r="I2302" s="18">
        <f t="shared" si="252"/>
        <v>0</v>
      </c>
      <c r="J2302" s="18">
        <f t="shared" si="256"/>
        <v>0</v>
      </c>
      <c r="K2302" s="18">
        <f t="shared" si="257"/>
        <v>0</v>
      </c>
      <c r="L2302" s="57" t="str">
        <f t="shared" si="253"/>
        <v>Miss Henni</v>
      </c>
      <c r="M2302" s="57" t="str">
        <f t="shared" si="258"/>
        <v>Miss Henni</v>
      </c>
      <c r="N2302" s="61" t="str">
        <f t="shared" si="254"/>
        <v>Miss Henni</v>
      </c>
    </row>
    <row r="2303" spans="1:14" ht="25.15" customHeight="1" x14ac:dyDescent="0.2">
      <c r="A2303" s="70" t="s">
        <v>1872</v>
      </c>
      <c r="B2303" s="71">
        <v>1982</v>
      </c>
      <c r="C2303" s="68" t="str">
        <f>IF(ISERROR(VLOOKUP(IF(RIGHT($A2303,1)=")",LEFT($A2303,FIND(" (",$A2303)-1),$A2303),[1]ACCS!$B$2:$B$5003, 1, FALSE)), "","1")</f>
        <v/>
      </c>
      <c r="D2303" s="103" t="str">
        <f>IF($B2303="Unknown","",IF($B2303="","",IF(VALUE(LEFT($B2303,4))&lt;Calc!$J$2,"ANTIQUE","")))</f>
        <v/>
      </c>
      <c r="E2303" s="72" t="s">
        <v>30</v>
      </c>
      <c r="F2303" s="121"/>
      <c r="G2303" s="121"/>
      <c r="H2303" s="62" t="str">
        <f t="shared" si="255"/>
        <v>Reticulata</v>
      </c>
      <c r="I2303" s="18">
        <f t="shared" si="252"/>
        <v>1</v>
      </c>
      <c r="J2303" s="18">
        <f t="shared" si="256"/>
        <v>0</v>
      </c>
      <c r="K2303" s="18">
        <f t="shared" si="257"/>
        <v>0</v>
      </c>
      <c r="L2303" s="57" t="str">
        <f t="shared" si="253"/>
        <v>Miss Houston</v>
      </c>
      <c r="M2303" s="57" t="str">
        <f t="shared" si="258"/>
        <v>Miss Houston</v>
      </c>
      <c r="N2303" s="61" t="str">
        <f t="shared" si="254"/>
        <v>Miss Houston</v>
      </c>
    </row>
    <row r="2304" spans="1:14" ht="25.15" customHeight="1" x14ac:dyDescent="0.2">
      <c r="A2304" s="70" t="s">
        <v>1873</v>
      </c>
      <c r="B2304" s="71">
        <v>2016</v>
      </c>
      <c r="C2304" s="68" t="str">
        <f>IF(ISERROR(VLOOKUP(IF(RIGHT($A2304,1)=")",LEFT($A2304,FIND(" (",$A2304)-1),$A2304),[1]ACCS!$B$2:$B$5003, 1, FALSE)), "","1")</f>
        <v>1</v>
      </c>
      <c r="D2304" s="103" t="str">
        <f>IF($B2304="Unknown","",IF($B2304="","",IF(VALUE(LEFT($B2304,4))&lt;Calc!$J$2,"ANTIQUE","")))</f>
        <v/>
      </c>
      <c r="E2304" s="72" t="s">
        <v>47</v>
      </c>
      <c r="F2304" s="121"/>
      <c r="G2304" s="121" t="s">
        <v>26</v>
      </c>
      <c r="H2304" s="62" t="str">
        <f t="shared" si="255"/>
        <v>Japonica</v>
      </c>
      <c r="I2304" s="18">
        <f t="shared" si="252"/>
        <v>0</v>
      </c>
      <c r="J2304" s="18">
        <f t="shared" si="256"/>
        <v>0</v>
      </c>
      <c r="K2304" s="18">
        <f t="shared" si="257"/>
        <v>0</v>
      </c>
      <c r="L2304" s="57" t="str">
        <f t="shared" si="253"/>
        <v>Miss Irene</v>
      </c>
      <c r="M2304" s="57" t="str">
        <f t="shared" si="258"/>
        <v>Miss Irene</v>
      </c>
      <c r="N2304" s="61" t="str">
        <f t="shared" si="254"/>
        <v>Miss Irene</v>
      </c>
    </row>
    <row r="2305" spans="1:14" ht="25.15" customHeight="1" x14ac:dyDescent="0.2">
      <c r="A2305" s="70" t="s">
        <v>1874</v>
      </c>
      <c r="B2305" s="71">
        <v>1982</v>
      </c>
      <c r="C2305" s="68" t="str">
        <f>IF(ISERROR(VLOOKUP(IF(RIGHT($A2305,1)=")",LEFT($A2305,FIND(" (",$A2305)-1),$A2305),[1]ACCS!$B$2:$B$5003, 1, FALSE)), "","1")</f>
        <v>1</v>
      </c>
      <c r="D2305" s="103" t="str">
        <f>IF($B2305="Unknown","",IF($B2305="","",IF(VALUE(LEFT($B2305,4))&lt;Calc!$J$2,"ANTIQUE","")))</f>
        <v/>
      </c>
      <c r="E2305" s="72" t="s">
        <v>37</v>
      </c>
      <c r="F2305" s="121"/>
      <c r="G2305" s="121"/>
      <c r="H2305" s="62" t="str">
        <f t="shared" si="255"/>
        <v>NRH</v>
      </c>
      <c r="I2305" s="18">
        <f t="shared" si="252"/>
        <v>2</v>
      </c>
      <c r="J2305" s="18">
        <f t="shared" si="256"/>
        <v>0</v>
      </c>
      <c r="K2305" s="18">
        <f t="shared" si="257"/>
        <v>0</v>
      </c>
      <c r="L2305" s="57" t="str">
        <f t="shared" si="253"/>
        <v>Miss Jennie</v>
      </c>
      <c r="M2305" s="57" t="str">
        <f t="shared" si="258"/>
        <v>Miss Jennie</v>
      </c>
      <c r="N2305" s="61" t="str">
        <f t="shared" si="254"/>
        <v>Miss Jennie</v>
      </c>
    </row>
    <row r="2306" spans="1:14" ht="25.15" customHeight="1" x14ac:dyDescent="0.2">
      <c r="A2306" s="70" t="s">
        <v>1875</v>
      </c>
      <c r="B2306" s="71">
        <v>2005</v>
      </c>
      <c r="C2306" s="68" t="str">
        <f>IF(ISERROR(VLOOKUP(IF(RIGHT($A2306,1)=")",LEFT($A2306,FIND(" (",$A2306)-1),$A2306),[1]ACCS!$B$2:$B$5003, 1, FALSE)), "","1")</f>
        <v>1</v>
      </c>
      <c r="D2306" s="103" t="str">
        <f>IF($B2306="Unknown","",IF($B2306="","",IF(VALUE(LEFT($B2306,4))&lt;Calc!$J$2,"ANTIQUE","")))</f>
        <v/>
      </c>
      <c r="E2306" s="72" t="s">
        <v>61</v>
      </c>
      <c r="F2306" s="121"/>
      <c r="G2306" s="121"/>
      <c r="H2306" s="62" t="str">
        <f t="shared" si="255"/>
        <v>Japonica</v>
      </c>
      <c r="I2306" s="18">
        <f t="shared" si="252"/>
        <v>0</v>
      </c>
      <c r="J2306" s="18">
        <f t="shared" si="256"/>
        <v>0</v>
      </c>
      <c r="K2306" s="18">
        <f t="shared" si="257"/>
        <v>0</v>
      </c>
      <c r="L2306" s="57" t="str">
        <f t="shared" si="253"/>
        <v>Miss Lakeland</v>
      </c>
      <c r="M2306" s="57" t="str">
        <f t="shared" si="258"/>
        <v>Miss Lakeland</v>
      </c>
      <c r="N2306" s="61" t="str">
        <f t="shared" si="254"/>
        <v>Miss Lakeland</v>
      </c>
    </row>
    <row r="2307" spans="1:14" ht="25.15" customHeight="1" x14ac:dyDescent="0.2">
      <c r="A2307" s="70" t="s">
        <v>1876</v>
      </c>
      <c r="B2307" s="71">
        <v>2001</v>
      </c>
      <c r="C2307" s="68" t="str">
        <f>IF(ISERROR(VLOOKUP(IF(RIGHT($A2307,1)=")",LEFT($A2307,FIND(" (",$A2307)-1),$A2307),[1]ACCS!$B$2:$B$5003, 1, FALSE)), "","1")</f>
        <v>1</v>
      </c>
      <c r="D2307" s="103" t="str">
        <f>IF($B2307="Unknown","",IF($B2307="","",IF(VALUE(LEFT($B2307,4))&lt;Calc!$J$2,"ANTIQUE","")))</f>
        <v/>
      </c>
      <c r="E2307" s="72" t="s">
        <v>35</v>
      </c>
      <c r="F2307" s="121"/>
      <c r="G2307" s="121" t="s">
        <v>26</v>
      </c>
      <c r="H2307" s="62" t="str">
        <f t="shared" si="255"/>
        <v>Japonica</v>
      </c>
      <c r="I2307" s="18">
        <f t="shared" si="252"/>
        <v>0</v>
      </c>
      <c r="J2307" s="18">
        <f t="shared" si="256"/>
        <v>0</v>
      </c>
      <c r="K2307" s="18">
        <f t="shared" si="257"/>
        <v>0</v>
      </c>
      <c r="L2307" s="57" t="str">
        <f t="shared" si="253"/>
        <v>Miss Lillian</v>
      </c>
      <c r="M2307" s="57" t="str">
        <f t="shared" si="258"/>
        <v>Miss Lillian</v>
      </c>
      <c r="N2307" s="61" t="str">
        <f t="shared" si="254"/>
        <v>Miss Lillian</v>
      </c>
    </row>
    <row r="2308" spans="1:14" ht="25.15" customHeight="1" x14ac:dyDescent="0.2">
      <c r="A2308" s="70" t="s">
        <v>1877</v>
      </c>
      <c r="B2308" s="71">
        <v>1967</v>
      </c>
      <c r="C2308" s="68" t="str">
        <f>IF(ISERROR(VLOOKUP(IF(RIGHT($A2308,1)=")",LEFT($A2308,FIND(" (",$A2308)-1),$A2308),[1]ACCS!$B$2:$B$5003, 1, FALSE)), "","1")</f>
        <v>1</v>
      </c>
      <c r="D2308" s="103" t="str">
        <f>IF($B2308="Unknown","",IF($B2308="","",IF(VALUE(LEFT($B2308,4))&lt;Calc!$J$2,"ANTIQUE","")))</f>
        <v/>
      </c>
      <c r="E2308" s="72" t="s">
        <v>37</v>
      </c>
      <c r="F2308" s="121"/>
      <c r="G2308" s="121"/>
      <c r="H2308" s="62" t="str">
        <f t="shared" si="255"/>
        <v>Japonica</v>
      </c>
      <c r="I2308" s="18">
        <f t="shared" si="252"/>
        <v>0</v>
      </c>
      <c r="J2308" s="18">
        <f t="shared" si="256"/>
        <v>0</v>
      </c>
      <c r="K2308" s="18">
        <f t="shared" si="257"/>
        <v>0</v>
      </c>
      <c r="L2308" s="57" t="str">
        <f t="shared" si="253"/>
        <v>Miss Mandie</v>
      </c>
      <c r="M2308" s="57" t="str">
        <f t="shared" si="258"/>
        <v>Miss Mandie</v>
      </c>
      <c r="N2308" s="61" t="str">
        <f t="shared" si="254"/>
        <v>Miss Mandie</v>
      </c>
    </row>
    <row r="2309" spans="1:14" ht="25.15" customHeight="1" x14ac:dyDescent="0.2">
      <c r="A2309" s="70" t="s">
        <v>1878</v>
      </c>
      <c r="B2309" s="71">
        <v>2017</v>
      </c>
      <c r="C2309" s="68" t="str">
        <f>IF(ISERROR(VLOOKUP(IF(RIGHT($A2309,1)=")",LEFT($A2309,FIND(" (",$A2309)-1),$A2309),[1]ACCS!$B$2:$B$5003, 1, FALSE)), "","1")</f>
        <v>1</v>
      </c>
      <c r="D2309" s="103" t="str">
        <f>IF($B2309="Unknown","",IF($B2309="","",IF(VALUE(LEFT($B2309,4))&lt;Calc!$J$2,"ANTIQUE","")))</f>
        <v/>
      </c>
      <c r="E2309" s="72" t="s">
        <v>24</v>
      </c>
      <c r="F2309" s="121"/>
      <c r="G2309" s="121" t="s">
        <v>26</v>
      </c>
      <c r="H2309" s="62" t="str">
        <f t="shared" si="255"/>
        <v>Japonica</v>
      </c>
      <c r="I2309" s="18">
        <f t="shared" si="252"/>
        <v>0</v>
      </c>
      <c r="J2309" s="18">
        <f t="shared" si="256"/>
        <v>0</v>
      </c>
      <c r="K2309" s="18">
        <f t="shared" si="257"/>
        <v>0</v>
      </c>
      <c r="L2309" s="57" t="str">
        <f t="shared" si="253"/>
        <v>Miss Margaret</v>
      </c>
      <c r="M2309" s="57" t="str">
        <f t="shared" si="258"/>
        <v>Miss Margaret</v>
      </c>
      <c r="N2309" s="61" t="str">
        <f t="shared" si="254"/>
        <v>Miss Margaret</v>
      </c>
    </row>
    <row r="2310" spans="1:14" ht="25.15" customHeight="1" x14ac:dyDescent="0.2">
      <c r="A2310" s="70" t="s">
        <v>1879</v>
      </c>
      <c r="B2310" s="71">
        <v>1983</v>
      </c>
      <c r="C2310" s="68" t="str">
        <f>IF(ISERROR(VLOOKUP(IF(RIGHT($A2310,1)=")",LEFT($A2310,FIND(" (",$A2310)-1),$A2310),[1]ACCS!$B$2:$B$5003, 1, FALSE)), "","1")</f>
        <v>1</v>
      </c>
      <c r="D2310" s="103" t="str">
        <f>IF($B2310="Unknown","",IF($B2310="","",IF(VALUE(LEFT($B2310,4))&lt;Calc!$J$2,"ANTIQUE","")))</f>
        <v/>
      </c>
      <c r="E2310" s="72" t="s">
        <v>29</v>
      </c>
      <c r="F2310" s="121"/>
      <c r="G2310" s="121"/>
      <c r="H2310" s="62" t="str">
        <f t="shared" si="255"/>
        <v>Reticulata</v>
      </c>
      <c r="I2310" s="18">
        <f t="shared" si="252"/>
        <v>1</v>
      </c>
      <c r="J2310" s="18">
        <f t="shared" si="256"/>
        <v>0</v>
      </c>
      <c r="K2310" s="18">
        <f t="shared" si="257"/>
        <v>0</v>
      </c>
      <c r="L2310" s="57" t="str">
        <f t="shared" si="253"/>
        <v>Miss Rebecca</v>
      </c>
      <c r="M2310" s="57" t="str">
        <f t="shared" si="258"/>
        <v>Miss Rebecca</v>
      </c>
      <c r="N2310" s="61" t="str">
        <f t="shared" si="254"/>
        <v>Miss Rebecca</v>
      </c>
    </row>
    <row r="2311" spans="1:14" ht="25.15" customHeight="1" x14ac:dyDescent="0.2">
      <c r="A2311" s="70" t="s">
        <v>1880</v>
      </c>
      <c r="B2311" s="71">
        <v>2004</v>
      </c>
      <c r="C2311" s="68" t="str">
        <f>IF(ISERROR(VLOOKUP(IF(RIGHT($A2311,1)=")",LEFT($A2311,FIND(" (",$A2311)-1),$A2311),[1]ACCS!$B$2:$B$5003, 1, FALSE)), "","1")</f>
        <v>1</v>
      </c>
      <c r="D2311" s="103" t="str">
        <f>IF($B2311="Unknown","",IF($B2311="","",IF(VALUE(LEFT($B2311,4))&lt;Calc!$J$2,"ANTIQUE","")))</f>
        <v/>
      </c>
      <c r="E2311" s="72" t="s">
        <v>29</v>
      </c>
      <c r="F2311" s="121"/>
      <c r="G2311" s="121"/>
      <c r="H2311" s="62" t="str">
        <f t="shared" si="255"/>
        <v>Reticulata</v>
      </c>
      <c r="I2311" s="18">
        <f t="shared" si="252"/>
        <v>1</v>
      </c>
      <c r="J2311" s="18">
        <f t="shared" si="256"/>
        <v>0</v>
      </c>
      <c r="K2311" s="18">
        <f t="shared" si="257"/>
        <v>0</v>
      </c>
      <c r="L2311" s="57" t="str">
        <f t="shared" si="253"/>
        <v>Miss Sally</v>
      </c>
      <c r="M2311" s="57" t="str">
        <f t="shared" si="258"/>
        <v>Miss Sally</v>
      </c>
      <c r="N2311" s="61" t="str">
        <f t="shared" si="254"/>
        <v>Miss Sally</v>
      </c>
    </row>
    <row r="2312" spans="1:14" ht="25.15" customHeight="1" x14ac:dyDescent="0.2">
      <c r="A2312" s="70" t="s">
        <v>1881</v>
      </c>
      <c r="B2312" s="71">
        <v>1980</v>
      </c>
      <c r="C2312" s="68" t="str">
        <f>IF(ISERROR(VLOOKUP(IF(RIGHT($A2312,1)=")",LEFT($A2312,FIND(" (",$A2312)-1),$A2312),[1]ACCS!$B$2:$B$5003, 1, FALSE)), "","1")</f>
        <v>1</v>
      </c>
      <c r="D2312" s="103" t="str">
        <f>IF($B2312="Unknown","",IF($B2312="","",IF(VALUE(LEFT($B2312,4))&lt;Calc!$J$2,"ANTIQUE","")))</f>
        <v/>
      </c>
      <c r="E2312" s="72" t="s">
        <v>30</v>
      </c>
      <c r="F2312" s="121"/>
      <c r="G2312" s="121"/>
      <c r="H2312" s="62" t="str">
        <f t="shared" si="255"/>
        <v>Reticulata</v>
      </c>
      <c r="I2312" s="18">
        <f t="shared" si="252"/>
        <v>1</v>
      </c>
      <c r="J2312" s="18">
        <f t="shared" si="256"/>
        <v>0</v>
      </c>
      <c r="K2312" s="18">
        <f t="shared" si="257"/>
        <v>0</v>
      </c>
      <c r="L2312" s="57" t="str">
        <f t="shared" si="253"/>
        <v>Miss Santa Clara</v>
      </c>
      <c r="M2312" s="57" t="str">
        <f t="shared" si="258"/>
        <v>Miss Santa Clara</v>
      </c>
      <c r="N2312" s="61" t="str">
        <f t="shared" si="254"/>
        <v>Miss Santa Clara</v>
      </c>
    </row>
    <row r="2313" spans="1:14" ht="25.15" customHeight="1" x14ac:dyDescent="0.2">
      <c r="A2313" s="70" t="s">
        <v>1882</v>
      </c>
      <c r="B2313" s="71">
        <v>1948</v>
      </c>
      <c r="C2313" s="68" t="str">
        <f>IF(ISERROR(VLOOKUP(IF(RIGHT($A2313,1)=")",LEFT($A2313,FIND(" (",$A2313)-1),$A2313),[1]ACCS!$B$2:$B$5003, 1, FALSE)), "","1")</f>
        <v/>
      </c>
      <c r="D2313" s="103" t="str">
        <f>IF($B2313="Unknown","",IF($B2313="","",IF(VALUE(LEFT($B2313,4))&lt;Calc!$J$2,"ANTIQUE","")))</f>
        <v/>
      </c>
      <c r="E2313" s="72" t="s">
        <v>24</v>
      </c>
      <c r="F2313" s="121"/>
      <c r="G2313" s="121"/>
      <c r="H2313" s="62" t="str">
        <f t="shared" si="255"/>
        <v>Japonica</v>
      </c>
      <c r="I2313" s="18">
        <f t="shared" si="252"/>
        <v>0</v>
      </c>
      <c r="J2313" s="18">
        <f t="shared" si="256"/>
        <v>0</v>
      </c>
      <c r="K2313" s="18">
        <f t="shared" si="257"/>
        <v>0</v>
      </c>
      <c r="L2313" s="57" t="str">
        <f t="shared" si="253"/>
        <v>Miss Savannah</v>
      </c>
      <c r="M2313" s="57" t="str">
        <f t="shared" si="258"/>
        <v>Miss Savannah</v>
      </c>
      <c r="N2313" s="61" t="str">
        <f t="shared" si="254"/>
        <v>Miss Savannah</v>
      </c>
    </row>
    <row r="2314" spans="1:14" ht="25.15" customHeight="1" x14ac:dyDescent="0.2">
      <c r="A2314" s="70" t="s">
        <v>1883</v>
      </c>
      <c r="B2314" s="71">
        <v>1998</v>
      </c>
      <c r="C2314" s="68" t="str">
        <f>IF(ISERROR(VLOOKUP(IF(RIGHT($A2314,1)=")",LEFT($A2314,FIND(" (",$A2314)-1),$A2314),[1]ACCS!$B$2:$B$5003, 1, FALSE)), "","1")</f>
        <v/>
      </c>
      <c r="D2314" s="103" t="str">
        <f>IF($B2314="Unknown","",IF($B2314="","",IF(VALUE(LEFT($B2314,4))&lt;Calc!$J$2,"ANTIQUE","")))</f>
        <v/>
      </c>
      <c r="E2314" s="72" t="s">
        <v>37</v>
      </c>
      <c r="F2314" s="121"/>
      <c r="G2314" s="121"/>
      <c r="H2314" s="62" t="str">
        <f t="shared" si="255"/>
        <v>Japonica</v>
      </c>
      <c r="I2314" s="18">
        <f t="shared" si="252"/>
        <v>0</v>
      </c>
      <c r="J2314" s="18">
        <f t="shared" si="256"/>
        <v>0</v>
      </c>
      <c r="K2314" s="18">
        <f t="shared" si="257"/>
        <v>0</v>
      </c>
      <c r="L2314" s="57" t="str">
        <f t="shared" si="253"/>
        <v>Miss Short</v>
      </c>
      <c r="M2314" s="57" t="str">
        <f t="shared" si="258"/>
        <v>Miss Short</v>
      </c>
      <c r="N2314" s="61" t="str">
        <f t="shared" si="254"/>
        <v>Miss Short</v>
      </c>
    </row>
    <row r="2315" spans="1:14" ht="25.15" customHeight="1" x14ac:dyDescent="0.2">
      <c r="A2315" s="70" t="s">
        <v>1884</v>
      </c>
      <c r="B2315" s="71">
        <v>1975</v>
      </c>
      <c r="C2315" s="68" t="str">
        <f>IF(ISERROR(VLOOKUP(IF(RIGHT($A2315,1)=")",LEFT($A2315,FIND(" (",$A2315)-1),$A2315),[1]ACCS!$B$2:$B$5003, 1, FALSE)), "","1")</f>
        <v>1</v>
      </c>
      <c r="D2315" s="103" t="str">
        <f>IF($B2315="Unknown","",IF($B2315="","",IF(VALUE(LEFT($B2315,4))&lt;Calc!$J$2,"ANTIQUE","")))</f>
        <v/>
      </c>
      <c r="E2315" s="72" t="s">
        <v>30</v>
      </c>
      <c r="F2315" s="121"/>
      <c r="G2315" s="121"/>
      <c r="H2315" s="62" t="str">
        <f t="shared" si="255"/>
        <v>Reticulata</v>
      </c>
      <c r="I2315" s="18">
        <f t="shared" si="252"/>
        <v>1</v>
      </c>
      <c r="J2315" s="18">
        <f t="shared" si="256"/>
        <v>0</v>
      </c>
      <c r="K2315" s="18">
        <f t="shared" si="257"/>
        <v>0</v>
      </c>
      <c r="L2315" s="57" t="str">
        <f t="shared" si="253"/>
        <v>Miss Tulare</v>
      </c>
      <c r="M2315" s="57" t="str">
        <f t="shared" si="258"/>
        <v>Miss Tulare</v>
      </c>
      <c r="N2315" s="61" t="str">
        <f t="shared" si="254"/>
        <v>Miss Tulare</v>
      </c>
    </row>
    <row r="2316" spans="1:14" ht="25.15" customHeight="1" x14ac:dyDescent="0.2">
      <c r="A2316" s="70" t="s">
        <v>1885</v>
      </c>
      <c r="B2316" s="71">
        <v>2002</v>
      </c>
      <c r="C2316" s="68" t="str">
        <f>IF(ISERROR(VLOOKUP(IF(RIGHT($A2316,1)=")",LEFT($A2316,FIND(" (",$A2316)-1),$A2316),[1]ACCS!$B$2:$B$5003, 1, FALSE)), "","1")</f>
        <v/>
      </c>
      <c r="D2316" s="103" t="str">
        <f>IF($B2316="Unknown","",IF($B2316="","",IF(VALUE(LEFT($B2316,4))&lt;Calc!$J$2,"ANTIQUE","")))</f>
        <v/>
      </c>
      <c r="E2316" s="72" t="s">
        <v>37</v>
      </c>
      <c r="F2316" s="121"/>
      <c r="G2316" s="121"/>
      <c r="H2316" s="62" t="str">
        <f t="shared" si="255"/>
        <v>NRH</v>
      </c>
      <c r="I2316" s="18">
        <f t="shared" si="252"/>
        <v>2</v>
      </c>
      <c r="J2316" s="18">
        <f t="shared" si="256"/>
        <v>0</v>
      </c>
      <c r="K2316" s="18">
        <f t="shared" si="257"/>
        <v>0</v>
      </c>
      <c r="L2316" s="57" t="str">
        <f t="shared" si="253"/>
        <v>Miss Western Hills</v>
      </c>
      <c r="M2316" s="57" t="str">
        <f t="shared" si="258"/>
        <v>Miss Western Hills</v>
      </c>
      <c r="N2316" s="61" t="str">
        <f t="shared" si="254"/>
        <v>Miss Western Hills</v>
      </c>
    </row>
    <row r="2317" spans="1:14" ht="25.15" customHeight="1" x14ac:dyDescent="0.2">
      <c r="A2317" s="70" t="s">
        <v>1886</v>
      </c>
      <c r="B2317" s="71">
        <v>1956</v>
      </c>
      <c r="C2317" s="68" t="str">
        <f>IF(ISERROR(VLOOKUP(IF(RIGHT($A2317,1)=")",LEFT($A2317,FIND(" (",$A2317)-1),$A2317),[1]ACCS!$B$2:$B$5003, 1, FALSE)), "","1")</f>
        <v>1</v>
      </c>
      <c r="D2317" s="103" t="str">
        <f>IF($B2317="Unknown","",IF($B2317="","",IF(VALUE(LEFT($B2317,4))&lt;Calc!$J$2,"ANTIQUE","")))</f>
        <v/>
      </c>
      <c r="E2317" s="72" t="s">
        <v>37</v>
      </c>
      <c r="F2317" s="121"/>
      <c r="G2317" s="121"/>
      <c r="H2317" s="62" t="str">
        <f t="shared" si="255"/>
        <v>Japonica</v>
      </c>
      <c r="I2317" s="18">
        <f t="shared" si="252"/>
        <v>0</v>
      </c>
      <c r="J2317" s="18">
        <f t="shared" si="256"/>
        <v>0</v>
      </c>
      <c r="K2317" s="18">
        <f t="shared" si="257"/>
        <v>0</v>
      </c>
      <c r="L2317" s="57" t="str">
        <f t="shared" si="253"/>
        <v>Mississippi Beauty</v>
      </c>
      <c r="M2317" s="57" t="str">
        <f t="shared" si="258"/>
        <v>Mississippi Beauty</v>
      </c>
      <c r="N2317" s="61" t="str">
        <f t="shared" si="254"/>
        <v>Mississippi Beauty</v>
      </c>
    </row>
    <row r="2318" spans="1:14" ht="25.15" customHeight="1" x14ac:dyDescent="0.2">
      <c r="A2318" s="70" t="s">
        <v>3018</v>
      </c>
      <c r="B2318" s="71">
        <v>2021</v>
      </c>
      <c r="C2318" s="68" t="str">
        <f>IF(ISERROR(VLOOKUP(IF(RIGHT($A2318,1)=")",LEFT($A2318,FIND(" (",$A2318)-1),$A2318),[1]ACCS!$B$2:$B$5003, 1, FALSE)), "","1")</f>
        <v>1</v>
      </c>
      <c r="D2318" s="103" t="str">
        <f>IF($B2318="Unknown","",IF($B2318="","",IF(VALUE(LEFT($B2318,4))&lt;Calc!$J$2,"ANTIQUE","")))</f>
        <v/>
      </c>
      <c r="E2318" s="72" t="s">
        <v>21</v>
      </c>
      <c r="F2318" s="121"/>
      <c r="G2318" s="121"/>
      <c r="H2318" s="62" t="str">
        <f t="shared" si="255"/>
        <v>Japonica</v>
      </c>
      <c r="I2318" s="18">
        <f t="shared" si="252"/>
        <v>0</v>
      </c>
      <c r="J2318" s="18">
        <f t="shared" si="256"/>
        <v>0</v>
      </c>
      <c r="K2318" s="18">
        <f t="shared" si="257"/>
        <v>0</v>
      </c>
      <c r="L2318" s="57" t="str">
        <f t="shared" si="253"/>
        <v>Mister Bob</v>
      </c>
      <c r="M2318" s="57" t="str">
        <f t="shared" si="258"/>
        <v>Mister Bob</v>
      </c>
      <c r="N2318" s="61" t="str">
        <f t="shared" si="254"/>
        <v>Mister Bob</v>
      </c>
    </row>
    <row r="2319" spans="1:14" ht="25.15" customHeight="1" x14ac:dyDescent="0.2">
      <c r="A2319" s="70" t="s">
        <v>1887</v>
      </c>
      <c r="B2319" s="71">
        <v>1973</v>
      </c>
      <c r="C2319" s="68" t="str">
        <f>IF(ISERROR(VLOOKUP(IF(RIGHT($A2319,1)=")",LEFT($A2319,FIND(" (",$A2319)-1),$A2319),[1]ACCS!$B$2:$B$5003, 1, FALSE)), "","1")</f>
        <v/>
      </c>
      <c r="D2319" s="103" t="str">
        <f>IF($B2319="Unknown","",IF($B2319="","",IF(VALUE(LEFT($B2319,4))&lt;Calc!$J$2,"ANTIQUE","")))</f>
        <v/>
      </c>
      <c r="E2319" s="72" t="s">
        <v>37</v>
      </c>
      <c r="F2319" s="121"/>
      <c r="G2319" s="121"/>
      <c r="H2319" s="62" t="str">
        <f t="shared" si="255"/>
        <v>Japonica</v>
      </c>
      <c r="I2319" s="18">
        <f t="shared" si="252"/>
        <v>0</v>
      </c>
      <c r="J2319" s="18">
        <f t="shared" si="256"/>
        <v>0</v>
      </c>
      <c r="K2319" s="18">
        <f t="shared" si="257"/>
        <v>0</v>
      </c>
      <c r="L2319" s="57" t="str">
        <f t="shared" si="253"/>
        <v>Mister George</v>
      </c>
      <c r="M2319" s="57" t="str">
        <f t="shared" si="258"/>
        <v>Mister George</v>
      </c>
      <c r="N2319" s="61" t="str">
        <f t="shared" si="254"/>
        <v>Mister George</v>
      </c>
    </row>
    <row r="2320" spans="1:14" ht="25.15" customHeight="1" x14ac:dyDescent="0.2">
      <c r="A2320" s="70" t="s">
        <v>1888</v>
      </c>
      <c r="B2320" s="71">
        <v>1964</v>
      </c>
      <c r="C2320" s="68" t="str">
        <f>IF(ISERROR(VLOOKUP(IF(RIGHT($A2320,1)=")",LEFT($A2320,FIND(" (",$A2320)-1),$A2320),[1]ACCS!$B$2:$B$5003, 1, FALSE)), "","1")</f>
        <v/>
      </c>
      <c r="D2320" s="103" t="str">
        <f>IF($B2320="Unknown","",IF($B2320="","",IF(VALUE(LEFT($B2320,4))&lt;Calc!$J$2,"ANTIQUE","")))</f>
        <v/>
      </c>
      <c r="E2320" s="72" t="s">
        <v>37</v>
      </c>
      <c r="F2320" s="121"/>
      <c r="G2320" s="121"/>
      <c r="H2320" s="62" t="str">
        <f t="shared" si="255"/>
        <v>Japonica</v>
      </c>
      <c r="I2320" s="18">
        <f t="shared" si="252"/>
        <v>0</v>
      </c>
      <c r="J2320" s="18">
        <f t="shared" si="256"/>
        <v>0</v>
      </c>
      <c r="K2320" s="18">
        <f t="shared" si="257"/>
        <v>0</v>
      </c>
      <c r="L2320" s="57" t="str">
        <f t="shared" si="253"/>
        <v>Mister John</v>
      </c>
      <c r="M2320" s="57" t="str">
        <f t="shared" si="258"/>
        <v>Mister John</v>
      </c>
      <c r="N2320" s="61" t="str">
        <f t="shared" si="254"/>
        <v>Mister John</v>
      </c>
    </row>
    <row r="2321" spans="1:14" ht="25.15" customHeight="1" x14ac:dyDescent="0.2">
      <c r="A2321" s="70" t="s">
        <v>3017</v>
      </c>
      <c r="B2321" s="71">
        <v>2021</v>
      </c>
      <c r="C2321" s="68" t="str">
        <f>IF(ISERROR(VLOOKUP(IF(RIGHT($A2321,1)=")",LEFT($A2321,FIND(" (",$A2321)-1),$A2321),[1]ACCS!$B$2:$B$5003, 1, FALSE)), "","1")</f>
        <v>1</v>
      </c>
      <c r="D2321" s="103" t="str">
        <f>IF($B2321="Unknown","",IF($B2321="","",IF(VALUE(LEFT($B2321,4))&lt;Calc!$J$2,"ANTIQUE","")))</f>
        <v/>
      </c>
      <c r="E2321" s="72" t="s">
        <v>37</v>
      </c>
      <c r="F2321" s="121"/>
      <c r="G2321" s="121"/>
      <c r="H2321" s="62" t="str">
        <f t="shared" si="255"/>
        <v>Japonica</v>
      </c>
      <c r="I2321" s="18">
        <f t="shared" si="252"/>
        <v>0</v>
      </c>
      <c r="J2321" s="18">
        <f t="shared" si="256"/>
        <v>0</v>
      </c>
      <c r="K2321" s="18">
        <f t="shared" si="257"/>
        <v>0</v>
      </c>
      <c r="L2321" s="57" t="str">
        <f t="shared" si="253"/>
        <v>Mister Patrick</v>
      </c>
      <c r="M2321" s="57" t="str">
        <f t="shared" si="258"/>
        <v>Mister Patrick</v>
      </c>
      <c r="N2321" s="61" t="str">
        <f t="shared" si="254"/>
        <v>Mister Patrick</v>
      </c>
    </row>
    <row r="2322" spans="1:14" ht="25.15" customHeight="1" x14ac:dyDescent="0.2">
      <c r="A2322" s="70" t="s">
        <v>1889</v>
      </c>
      <c r="B2322" s="71">
        <v>1964</v>
      </c>
      <c r="C2322" s="68" t="str">
        <f>IF(ISERROR(VLOOKUP(IF(RIGHT($A2322,1)=")",LEFT($A2322,FIND(" (",$A2322)-1),$A2322),[1]ACCS!$B$2:$B$5003, 1, FALSE)), "","1")</f>
        <v>1</v>
      </c>
      <c r="D2322" s="103" t="str">
        <f>IF($B2322="Unknown","",IF($B2322="","",IF(VALUE(LEFT($B2322,4))&lt;Calc!$J$2,"ANTIQUE","")))</f>
        <v/>
      </c>
      <c r="E2322" s="72" t="s">
        <v>37</v>
      </c>
      <c r="F2322" s="121"/>
      <c r="G2322" s="121"/>
      <c r="H2322" s="62" t="str">
        <f t="shared" si="255"/>
        <v>Japonica</v>
      </c>
      <c r="I2322" s="18">
        <f t="shared" si="252"/>
        <v>0</v>
      </c>
      <c r="J2322" s="18">
        <f t="shared" si="256"/>
        <v>0</v>
      </c>
      <c r="K2322" s="18">
        <f t="shared" si="257"/>
        <v>0</v>
      </c>
      <c r="L2322" s="57" t="str">
        <f t="shared" si="253"/>
        <v>Mister Sam</v>
      </c>
      <c r="M2322" s="57" t="str">
        <f t="shared" si="258"/>
        <v>Mister Sam</v>
      </c>
      <c r="N2322" s="61" t="str">
        <f t="shared" si="254"/>
        <v>Mister Sam</v>
      </c>
    </row>
    <row r="2323" spans="1:14" ht="25.15" customHeight="1" x14ac:dyDescent="0.2">
      <c r="A2323" s="70" t="s">
        <v>1890</v>
      </c>
      <c r="B2323" s="71">
        <v>2009</v>
      </c>
      <c r="C2323" s="68" t="str">
        <f>IF(ISERROR(VLOOKUP(IF(RIGHT($A2323,1)=")",LEFT($A2323,FIND(" (",$A2323)-1),$A2323),[1]ACCS!$B$2:$B$5003, 1, FALSE)), "","1")</f>
        <v>1</v>
      </c>
      <c r="D2323" s="103" t="str">
        <f>IF($B2323="Unknown","",IF($B2323="","",IF(VALUE(LEFT($B2323,4))&lt;Calc!$J$2,"ANTIQUE","")))</f>
        <v/>
      </c>
      <c r="E2323" s="72" t="s">
        <v>24</v>
      </c>
      <c r="F2323" s="121"/>
      <c r="G2323" s="121"/>
      <c r="H2323" s="62" t="str">
        <f t="shared" si="255"/>
        <v>Japonica</v>
      </c>
      <c r="I2323" s="18">
        <f t="shared" si="252"/>
        <v>0</v>
      </c>
      <c r="J2323" s="18">
        <f t="shared" si="256"/>
        <v>0</v>
      </c>
      <c r="K2323" s="18">
        <f t="shared" si="257"/>
        <v>0</v>
      </c>
      <c r="L2323" s="57" t="str">
        <f t="shared" si="253"/>
        <v>Mister Tim</v>
      </c>
      <c r="M2323" s="57" t="str">
        <f t="shared" si="258"/>
        <v>Mister Tim</v>
      </c>
      <c r="N2323" s="61" t="str">
        <f t="shared" si="254"/>
        <v>Mister Tim</v>
      </c>
    </row>
    <row r="2324" spans="1:14" ht="25.15" customHeight="1" x14ac:dyDescent="0.2">
      <c r="A2324" s="70" t="s">
        <v>3529</v>
      </c>
      <c r="B2324" s="71">
        <v>1968</v>
      </c>
      <c r="C2324" s="68" t="str">
        <f>IF(ISERROR(VLOOKUP(IF(RIGHT($A2324,1)=")",LEFT($A2324,FIND(" (",$A2324)-1),$A2324),[1]ACCS!$B$2:$B$5003, 1, FALSE)), "","1")</f>
        <v>1</v>
      </c>
      <c r="D2324" s="103" t="str">
        <f>IF($B2324="Unknown","",IF($B2324="","",IF(VALUE(LEFT($B2324,4))&lt;Calc!$J$2,"ANTIQUE","")))</f>
        <v/>
      </c>
      <c r="E2324" s="72" t="s">
        <v>24</v>
      </c>
      <c r="F2324" s="121"/>
      <c r="G2324" s="121"/>
      <c r="H2324" s="62" t="str">
        <f t="shared" si="255"/>
        <v>Japonica</v>
      </c>
      <c r="I2324" s="18">
        <f t="shared" si="252"/>
        <v>0</v>
      </c>
      <c r="J2324" s="18">
        <f t="shared" si="256"/>
        <v>0</v>
      </c>
      <c r="K2324" s="18">
        <f t="shared" si="257"/>
        <v>0</v>
      </c>
      <c r="L2324" s="57" t="str">
        <f t="shared" si="253"/>
        <v>Miyako-dori</v>
      </c>
      <c r="M2324" s="57" t="str">
        <f t="shared" si="258"/>
        <v>Miyako-dori</v>
      </c>
      <c r="N2324" s="61" t="str">
        <f t="shared" si="254"/>
        <v>Miyako-dori</v>
      </c>
    </row>
    <row r="2325" spans="1:14" ht="25.15" customHeight="1" x14ac:dyDescent="0.2">
      <c r="A2325" s="99" t="s">
        <v>3215</v>
      </c>
      <c r="B2325" s="100">
        <v>1961</v>
      </c>
      <c r="C2325" s="68" t="str">
        <f>IF(ISERROR(VLOOKUP(IF(RIGHT($A2325,1)=")",LEFT($A2325,FIND(" (",$A2325)-1),$A2325),[1]ACCS!$B$2:$B$5003, 1, FALSE)), "","1")</f>
        <v>1</v>
      </c>
      <c r="D2325" s="115" t="str">
        <f>IF($B2325="Unknown","",IF($B2325="","",IF(VALUE(LEFT($B2325,4))&lt;Calc!$J$2,"ANTIQUE","")))</f>
        <v/>
      </c>
      <c r="E2325" s="53" t="s">
        <v>21</v>
      </c>
      <c r="F2325" s="121"/>
      <c r="G2325" s="121"/>
      <c r="H2325" s="62" t="str">
        <f t="shared" si="255"/>
        <v>Japonica [Higo]</v>
      </c>
      <c r="I2325" s="18">
        <f t="shared" si="252"/>
        <v>6</v>
      </c>
      <c r="J2325" s="18">
        <f t="shared" si="256"/>
        <v>0</v>
      </c>
      <c r="K2325" s="18">
        <f t="shared" si="257"/>
        <v>0</v>
      </c>
      <c r="L2325" s="57" t="str">
        <f t="shared" si="253"/>
        <v>Miyako-no-haru (Higo)</v>
      </c>
      <c r="M2325" s="57" t="str">
        <f t="shared" si="258"/>
        <v>Miyako-no-haru (Higo)</v>
      </c>
      <c r="N2325" s="61" t="str">
        <f t="shared" si="254"/>
        <v>Miyako-no-haru</v>
      </c>
    </row>
    <row r="2326" spans="1:14" ht="25.15" customHeight="1" x14ac:dyDescent="0.2">
      <c r="A2326" s="70" t="s">
        <v>1891</v>
      </c>
      <c r="B2326" s="71">
        <v>2009</v>
      </c>
      <c r="C2326" s="68" t="str">
        <f>IF(ISERROR(VLOOKUP(IF(RIGHT($A2326,1)=")",LEFT($A2326,FIND(" (",$A2326)-1),$A2326),[1]ACCS!$B$2:$B$5003, 1, FALSE)), "","1")</f>
        <v>1</v>
      </c>
      <c r="D2326" s="103" t="str">
        <f>IF($B2326="Unknown","",IF($B2326="","",IF(VALUE(LEFT($B2326,4))&lt;Calc!$J$2,"ANTIQUE","")))</f>
        <v/>
      </c>
      <c r="E2326" s="72" t="s">
        <v>21</v>
      </c>
      <c r="F2326" s="121"/>
      <c r="G2326" s="121"/>
      <c r="H2326" s="62" t="str">
        <f t="shared" si="255"/>
        <v>Japonica</v>
      </c>
      <c r="I2326" s="18">
        <f t="shared" si="252"/>
        <v>0</v>
      </c>
      <c r="J2326" s="18">
        <f t="shared" si="256"/>
        <v>0</v>
      </c>
      <c r="K2326" s="18">
        <f t="shared" si="257"/>
        <v>0</v>
      </c>
      <c r="L2326" s="57" t="str">
        <f t="shared" si="253"/>
        <v>Mockingbird Blush</v>
      </c>
      <c r="M2326" s="57" t="str">
        <f t="shared" si="258"/>
        <v>Mockingbird Blush</v>
      </c>
      <c r="N2326" s="61" t="str">
        <f t="shared" si="254"/>
        <v>Mockingbird Blush</v>
      </c>
    </row>
    <row r="2327" spans="1:14" ht="25.15" customHeight="1" x14ac:dyDescent="0.2">
      <c r="A2327" s="70" t="s">
        <v>1892</v>
      </c>
      <c r="B2327" s="71">
        <v>1946</v>
      </c>
      <c r="C2327" s="68" t="str">
        <f>IF(ISERROR(VLOOKUP(IF(RIGHT($A2327,1)=")",LEFT($A2327,FIND(" (",$A2327)-1),$A2327),[1]ACCS!$B$2:$B$5003, 1, FALSE)), "","1")</f>
        <v>1</v>
      </c>
      <c r="D2327" s="103" t="str">
        <f>IF($B2327="Unknown","",IF($B2327="","",IF(VALUE(LEFT($B2327,4))&lt;Calc!$J$2,"ANTIQUE","")))</f>
        <v/>
      </c>
      <c r="E2327" s="72" t="s">
        <v>30</v>
      </c>
      <c r="F2327" s="121"/>
      <c r="G2327" s="121"/>
      <c r="H2327" s="62" t="str">
        <f t="shared" si="255"/>
        <v>Japonica</v>
      </c>
      <c r="I2327" s="18">
        <f t="shared" si="252"/>
        <v>0</v>
      </c>
      <c r="J2327" s="18">
        <f t="shared" si="256"/>
        <v>0</v>
      </c>
      <c r="K2327" s="18">
        <f t="shared" si="257"/>
        <v>0</v>
      </c>
      <c r="L2327" s="57" t="str">
        <f t="shared" si="253"/>
        <v>Mollie Moore Davis (Big Beauty Pink)</v>
      </c>
      <c r="M2327" s="57" t="str">
        <f t="shared" si="258"/>
        <v>Mollie Moore Davis (Big Beauty Pink)</v>
      </c>
      <c r="N2327" s="61" t="str">
        <f t="shared" si="254"/>
        <v>Mollie Moore Davis</v>
      </c>
    </row>
    <row r="2328" spans="1:14" ht="25.15" customHeight="1" x14ac:dyDescent="0.2">
      <c r="A2328" s="77" t="s">
        <v>1893</v>
      </c>
      <c r="B2328" s="71">
        <v>2013</v>
      </c>
      <c r="C2328" s="68" t="str">
        <f>IF(ISERROR(VLOOKUP(IF(RIGHT($A2328,1)=")",LEFT($A2328,FIND(" (",$A2328)-1),$A2328),[1]ACCS!$B$2:$B$5003, 1, FALSE)), "","1")</f>
        <v>1</v>
      </c>
      <c r="D2328" s="103" t="str">
        <f>IF($B2328="Unknown","",IF($B2328="","",IF(VALUE(LEFT($B2328,4))&lt;Calc!$J$2,"ANTIQUE","")))</f>
        <v/>
      </c>
      <c r="E2328" s="72" t="s">
        <v>29</v>
      </c>
      <c r="F2328" s="121"/>
      <c r="G2328" s="121"/>
      <c r="H2328" s="62" t="str">
        <f t="shared" si="255"/>
        <v>Japonica</v>
      </c>
      <c r="I2328" s="18">
        <f t="shared" si="252"/>
        <v>0</v>
      </c>
      <c r="J2328" s="18">
        <f t="shared" si="256"/>
        <v>0</v>
      </c>
      <c r="K2328" s="18">
        <f t="shared" si="257"/>
        <v>0</v>
      </c>
      <c r="L2328" s="57" t="str">
        <f t="shared" si="253"/>
        <v>Molly</v>
      </c>
      <c r="M2328" s="57" t="str">
        <f t="shared" si="258"/>
        <v>Molly</v>
      </c>
      <c r="N2328" s="61" t="str">
        <f t="shared" si="254"/>
        <v>Molly</v>
      </c>
    </row>
    <row r="2329" spans="1:14" ht="25.15" customHeight="1" x14ac:dyDescent="0.2">
      <c r="A2329" s="70" t="s">
        <v>1894</v>
      </c>
      <c r="B2329" s="71">
        <v>2001</v>
      </c>
      <c r="C2329" s="68" t="str">
        <f>IF(ISERROR(VLOOKUP(IF(RIGHT($A2329,1)=")",LEFT($A2329,FIND(" (",$A2329)-1),$A2329),[1]ACCS!$B$2:$B$5003, 1, FALSE)), "","1")</f>
        <v>1</v>
      </c>
      <c r="D2329" s="103" t="str">
        <f>IF($B2329="Unknown","",IF($B2329="","",IF(VALUE(LEFT($B2329,4))&lt;Calc!$J$2,"ANTIQUE","")))</f>
        <v/>
      </c>
      <c r="E2329" s="72" t="s">
        <v>21</v>
      </c>
      <c r="F2329" s="121"/>
      <c r="G2329" s="121"/>
      <c r="H2329" s="62" t="str">
        <f t="shared" si="255"/>
        <v>Japonica</v>
      </c>
      <c r="I2329" s="18">
        <f t="shared" si="252"/>
        <v>0</v>
      </c>
      <c r="J2329" s="18">
        <f t="shared" si="256"/>
        <v>0</v>
      </c>
      <c r="K2329" s="18">
        <f t="shared" si="257"/>
        <v>0</v>
      </c>
      <c r="L2329" s="57" t="str">
        <f t="shared" si="253"/>
        <v>Molly Hamilton</v>
      </c>
      <c r="M2329" s="57" t="str">
        <f t="shared" si="258"/>
        <v>Molly Hamilton</v>
      </c>
      <c r="N2329" s="61" t="str">
        <f t="shared" si="254"/>
        <v>Molly Hamilton</v>
      </c>
    </row>
    <row r="2330" spans="1:14" ht="25.15" customHeight="1" x14ac:dyDescent="0.2">
      <c r="A2330" s="70" t="s">
        <v>1895</v>
      </c>
      <c r="B2330" s="71">
        <v>1972</v>
      </c>
      <c r="C2330" s="68" t="str">
        <f>IF(ISERROR(VLOOKUP(IF(RIGHT($A2330,1)=")",LEFT($A2330,FIND(" (",$A2330)-1),$A2330),[1]ACCS!$B$2:$B$5003, 1, FALSE)), "","1")</f>
        <v/>
      </c>
      <c r="D2330" s="103" t="str">
        <f>IF($B2330="Unknown","",IF($B2330="","",IF(VALUE(LEFT($B2330,4))&lt;Calc!$J$2,"ANTIQUE","")))</f>
        <v/>
      </c>
      <c r="E2330" s="72" t="s">
        <v>37</v>
      </c>
      <c r="F2330" s="121"/>
      <c r="G2330" s="121"/>
      <c r="H2330" s="62" t="str">
        <f t="shared" si="255"/>
        <v>Reticulata</v>
      </c>
      <c r="I2330" s="18">
        <f t="shared" si="252"/>
        <v>1</v>
      </c>
      <c r="J2330" s="18">
        <f t="shared" si="256"/>
        <v>0</v>
      </c>
      <c r="K2330" s="18">
        <f t="shared" si="257"/>
        <v>0</v>
      </c>
      <c r="L2330" s="57" t="str">
        <f t="shared" si="253"/>
        <v>Molly O'Toole</v>
      </c>
      <c r="M2330" s="57" t="str">
        <f t="shared" si="258"/>
        <v>Molly O'Toole</v>
      </c>
      <c r="N2330" s="61" t="str">
        <f t="shared" si="254"/>
        <v>Molly O'Toole</v>
      </c>
    </row>
    <row r="2331" spans="1:14" ht="25.15" customHeight="1" x14ac:dyDescent="0.2">
      <c r="A2331" s="99" t="s">
        <v>3216</v>
      </c>
      <c r="B2331" s="100"/>
      <c r="C2331" s="68" t="str">
        <f>IF(ISERROR(VLOOKUP(IF(RIGHT($A2331,1)=")",LEFT($A2331,FIND(" (",$A2331)-1),$A2331),[1]ACCS!$B$2:$B$5003, 1, FALSE)), "","1")</f>
        <v/>
      </c>
      <c r="D2331" s="115" t="str">
        <f>IF($B2331="Unknown","",IF($B2331="","",IF(VALUE(LEFT($B2331,4))&lt;Calc!$J$2,"ANTIQUE","")))</f>
        <v/>
      </c>
      <c r="E2331" s="53" t="s">
        <v>37</v>
      </c>
      <c r="F2331" s="121"/>
      <c r="G2331" s="121"/>
      <c r="H2331" s="62" t="str">
        <f t="shared" si="255"/>
        <v>Japonica [Higo]</v>
      </c>
      <c r="I2331" s="18">
        <f t="shared" si="252"/>
        <v>6</v>
      </c>
      <c r="J2331" s="18">
        <f t="shared" si="256"/>
        <v>0</v>
      </c>
      <c r="K2331" s="18">
        <f t="shared" si="257"/>
        <v>0</v>
      </c>
      <c r="L2331" s="57" t="str">
        <f t="shared" si="253"/>
        <v>Momiji-gari (Higo)</v>
      </c>
      <c r="M2331" s="57" t="str">
        <f t="shared" si="258"/>
        <v>Momiji-gari (Higo)</v>
      </c>
      <c r="N2331" s="61" t="str">
        <f t="shared" si="254"/>
        <v>Momiji-gari</v>
      </c>
    </row>
    <row r="2332" spans="1:14" ht="25.15" customHeight="1" x14ac:dyDescent="0.2">
      <c r="A2332" s="70" t="s">
        <v>1896</v>
      </c>
      <c r="B2332" s="71">
        <v>1960</v>
      </c>
      <c r="C2332" s="68" t="str">
        <f>IF(ISERROR(VLOOKUP(IF(RIGHT($A2332,1)=")",LEFT($A2332,FIND(" (",$A2332)-1),$A2332),[1]ACCS!$B$2:$B$5003, 1, FALSE)), "","1")</f>
        <v/>
      </c>
      <c r="D2332" s="103" t="str">
        <f>IF($B2332="Unknown","",IF($B2332="","",IF(VALUE(LEFT($B2332,4))&lt;Calc!$J$2,"ANTIQUE","")))</f>
        <v/>
      </c>
      <c r="E2332" s="72" t="s">
        <v>163</v>
      </c>
      <c r="F2332" s="121"/>
      <c r="G2332" s="121"/>
      <c r="H2332" s="62" t="str">
        <f t="shared" si="255"/>
        <v>Japonica</v>
      </c>
      <c r="I2332" s="18">
        <f t="shared" si="252"/>
        <v>0</v>
      </c>
      <c r="J2332" s="18">
        <f t="shared" si="256"/>
        <v>0</v>
      </c>
      <c r="K2332" s="18">
        <f t="shared" si="257"/>
        <v>0</v>
      </c>
      <c r="L2332" s="57" t="str">
        <f t="shared" si="253"/>
        <v>Momoiro Bokuhan</v>
      </c>
      <c r="M2332" s="57" t="str">
        <f t="shared" si="258"/>
        <v>Momoiro Bokuhan</v>
      </c>
      <c r="N2332" s="61" t="str">
        <f t="shared" si="254"/>
        <v>Momoiro Bokuhan</v>
      </c>
    </row>
    <row r="2333" spans="1:14" ht="25.15" customHeight="1" x14ac:dyDescent="0.2">
      <c r="A2333" s="70" t="s">
        <v>1897</v>
      </c>
      <c r="B2333" s="71">
        <v>1971</v>
      </c>
      <c r="C2333" s="68" t="str">
        <f>IF(ISERROR(VLOOKUP(IF(RIGHT($A2333,1)=")",LEFT($A2333,FIND(" (",$A2333)-1),$A2333),[1]ACCS!$B$2:$B$5003, 1, FALSE)), "","1")</f>
        <v>1</v>
      </c>
      <c r="D2333" s="103" t="str">
        <f>IF($B2333="Unknown","",IF($B2333="","",IF(VALUE(LEFT($B2333,4))&lt;Calc!$J$2,"ANTIQUE","")))</f>
        <v/>
      </c>
      <c r="E2333" s="72" t="s">
        <v>24</v>
      </c>
      <c r="F2333" s="121"/>
      <c r="G2333" s="121"/>
      <c r="H2333" s="62" t="str">
        <f t="shared" si="255"/>
        <v>Japonica</v>
      </c>
      <c r="I2333" s="18">
        <f t="shared" si="252"/>
        <v>0</v>
      </c>
      <c r="J2333" s="18">
        <f t="shared" si="256"/>
        <v>0</v>
      </c>
      <c r="K2333" s="18">
        <f t="shared" si="257"/>
        <v>0</v>
      </c>
      <c r="L2333" s="57" t="str">
        <f t="shared" si="253"/>
        <v>Momoji-no-higurashi</v>
      </c>
      <c r="M2333" s="57" t="str">
        <f t="shared" si="258"/>
        <v>Momoji-no-higurashi</v>
      </c>
      <c r="N2333" s="61" t="str">
        <f t="shared" si="254"/>
        <v>Momoji-no-higurashi</v>
      </c>
    </row>
    <row r="2334" spans="1:14" ht="25.15" customHeight="1" x14ac:dyDescent="0.2">
      <c r="A2334" s="70" t="s">
        <v>1898</v>
      </c>
      <c r="B2334" s="71">
        <v>1994</v>
      </c>
      <c r="C2334" s="68" t="str">
        <f>IF(ISERROR(VLOOKUP(IF(RIGHT($A2334,1)=")",LEFT($A2334,FIND(" (",$A2334)-1),$A2334),[1]ACCS!$B$2:$B$5003, 1, FALSE)), "","1")</f>
        <v>1</v>
      </c>
      <c r="D2334" s="103" t="str">
        <f>IF($B2334="Unknown","",IF($B2334="","",IF(VALUE(LEFT($B2334,4))&lt;Calc!$J$2,"ANTIQUE","")))</f>
        <v/>
      </c>
      <c r="E2334" s="72" t="s">
        <v>37</v>
      </c>
      <c r="F2334" s="121" t="s">
        <v>5</v>
      </c>
      <c r="G2334" s="121" t="s">
        <v>26</v>
      </c>
      <c r="H2334" s="62" t="str">
        <f t="shared" si="255"/>
        <v>Japonica</v>
      </c>
      <c r="I2334" s="18">
        <f t="shared" si="252"/>
        <v>0</v>
      </c>
      <c r="J2334" s="18">
        <f t="shared" si="256"/>
        <v>0</v>
      </c>
      <c r="K2334" s="18">
        <f t="shared" si="257"/>
        <v>0</v>
      </c>
      <c r="L2334" s="57" t="str">
        <f t="shared" si="253"/>
        <v>Mona Harvey</v>
      </c>
      <c r="M2334" s="57" t="str">
        <f t="shared" si="258"/>
        <v>Mona Harvey</v>
      </c>
      <c r="N2334" s="61" t="str">
        <f t="shared" si="254"/>
        <v>Mona Harvey</v>
      </c>
    </row>
    <row r="2335" spans="1:14" ht="25.15" customHeight="1" x14ac:dyDescent="0.2">
      <c r="A2335" s="70" t="s">
        <v>1899</v>
      </c>
      <c r="B2335" s="71">
        <v>1976</v>
      </c>
      <c r="C2335" s="68" t="str">
        <f>IF(ISERROR(VLOOKUP(IF(RIGHT($A2335,1)=")",LEFT($A2335,FIND(" (",$A2335)-1),$A2335),[1]ACCS!$B$2:$B$5003, 1, FALSE)), "","1")</f>
        <v>1</v>
      </c>
      <c r="D2335" s="103" t="str">
        <f>IF($B2335="Unknown","",IF($B2335="","",IF(VALUE(LEFT($B2335,4))&lt;Calc!$J$2,"ANTIQUE","")))</f>
        <v/>
      </c>
      <c r="E2335" s="72" t="s">
        <v>37</v>
      </c>
      <c r="F2335" s="121"/>
      <c r="G2335" s="121"/>
      <c r="H2335" s="62" t="str">
        <f t="shared" si="255"/>
        <v>NRH</v>
      </c>
      <c r="I2335" s="18">
        <f t="shared" si="252"/>
        <v>2</v>
      </c>
      <c r="J2335" s="18">
        <f t="shared" si="256"/>
        <v>0</v>
      </c>
      <c r="K2335" s="18">
        <f t="shared" si="257"/>
        <v>0</v>
      </c>
      <c r="L2335" s="57" t="str">
        <f t="shared" si="253"/>
        <v>Mona Jury</v>
      </c>
      <c r="M2335" s="57" t="str">
        <f t="shared" si="258"/>
        <v>Mona Jury</v>
      </c>
      <c r="N2335" s="61" t="str">
        <f t="shared" si="254"/>
        <v>Mona Jury</v>
      </c>
    </row>
    <row r="2336" spans="1:14" ht="25.15" customHeight="1" x14ac:dyDescent="0.2">
      <c r="A2336" s="70" t="s">
        <v>1900</v>
      </c>
      <c r="B2336" s="71">
        <v>1954</v>
      </c>
      <c r="C2336" s="68" t="str">
        <f>IF(ISERROR(VLOOKUP(IF(RIGHT($A2336,1)=")",LEFT($A2336,FIND(" (",$A2336)-1),$A2336),[1]ACCS!$B$2:$B$5003, 1, FALSE)), "","1")</f>
        <v>1</v>
      </c>
      <c r="D2336" s="103" t="str">
        <f>IF($B2336="Unknown","",IF($B2336="","",IF(VALUE(LEFT($B2336,4))&lt;Calc!$J$2,"ANTIQUE","")))</f>
        <v/>
      </c>
      <c r="E2336" s="72" t="s">
        <v>24</v>
      </c>
      <c r="F2336" s="121"/>
      <c r="G2336" s="121"/>
      <c r="H2336" s="62" t="str">
        <f t="shared" si="255"/>
        <v>Japonica</v>
      </c>
      <c r="I2336" s="18">
        <f t="shared" si="252"/>
        <v>0</v>
      </c>
      <c r="J2336" s="18">
        <f t="shared" si="256"/>
        <v>0</v>
      </c>
      <c r="K2336" s="18">
        <f t="shared" si="257"/>
        <v>0</v>
      </c>
      <c r="L2336" s="57" t="str">
        <f t="shared" si="253"/>
        <v>Mona Monique</v>
      </c>
      <c r="M2336" s="57" t="str">
        <f t="shared" si="258"/>
        <v>Mona Monique</v>
      </c>
      <c r="N2336" s="61" t="str">
        <f t="shared" si="254"/>
        <v>Mona Monique</v>
      </c>
    </row>
    <row r="2337" spans="1:14" ht="25.15" customHeight="1" x14ac:dyDescent="0.2">
      <c r="A2337" s="70" t="s">
        <v>3421</v>
      </c>
      <c r="B2337" s="71">
        <v>1852</v>
      </c>
      <c r="C2337" s="68" t="str">
        <f>IF(ISERROR(VLOOKUP(IF(RIGHT($A2337,1)=")",LEFT($A2337,FIND(" (",$A2337)-1),$A2337),[1]ACCS!$B$2:$B$5003, 1, FALSE)), "","1")</f>
        <v>1</v>
      </c>
      <c r="D2337" s="103" t="str">
        <f>IF($B2337="Unknown","",IF($B2337="","",IF(VALUE(LEFT($B2337,4))&lt;Calc!$J$2,"ANTIQUE","")))</f>
        <v>ANTIQUE</v>
      </c>
      <c r="E2337" s="72" t="s">
        <v>37</v>
      </c>
      <c r="F2337" s="121"/>
      <c r="G2337" s="121"/>
      <c r="H2337" s="62" t="str">
        <f t="shared" si="255"/>
        <v>Japonica</v>
      </c>
      <c r="I2337" s="18">
        <f t="shared" si="252"/>
        <v>0</v>
      </c>
      <c r="J2337" s="18">
        <f t="shared" si="256"/>
        <v>0</v>
      </c>
      <c r="K2337" s="18">
        <f t="shared" si="257"/>
        <v>0</v>
      </c>
      <c r="L2337" s="57" t="str">
        <f t="shared" si="253"/>
        <v>Monarch (Pauline Lapleau)</v>
      </c>
      <c r="M2337" s="57" t="str">
        <f t="shared" si="258"/>
        <v>Monarch (Pauline Lapleau)</v>
      </c>
      <c r="N2337" s="61" t="str">
        <f t="shared" si="254"/>
        <v>Monarch</v>
      </c>
    </row>
    <row r="2338" spans="1:14" ht="25.15" customHeight="1" x14ac:dyDescent="0.2">
      <c r="A2338" s="70" t="s">
        <v>3063</v>
      </c>
      <c r="B2338" s="71">
        <v>2008</v>
      </c>
      <c r="C2338" s="68" t="str">
        <f>IF(ISERROR(VLOOKUP(IF(RIGHT($A2338,1)=")",LEFT($A2338,FIND(" (",$A2338)-1),$A2338),[1]ACCS!$B$2:$B$5003, 1, FALSE)), "","1")</f>
        <v/>
      </c>
      <c r="D2338" s="103" t="str">
        <f>IF($B2338="Unknown","",IF($B2338="","",IF(VALUE(LEFT($B2338,4))&lt;Calc!$J$2,"ANTIQUE","")))</f>
        <v/>
      </c>
      <c r="E2338" s="72" t="s">
        <v>24</v>
      </c>
      <c r="F2338" s="121"/>
      <c r="G2338" s="121"/>
      <c r="H2338" s="62" t="str">
        <f t="shared" si="255"/>
        <v>Japonica</v>
      </c>
      <c r="I2338" s="18">
        <f t="shared" ref="I2338:I2401" si="259">IF(NOT(ISERROR(SEARCH("(R)",$A2338))),1,IF(NOT(ISERROR(SEARCH("(H)",$A2338))),2,IF(NOT(ISERROR(SEARCH("(Sasanqua)",$A2338))),3,IF(NOT(ISERROR(SEARCH("(Hiemalis)",$A2338))),4,IF(NOT(ISERROR(SEARCH("(Vernalis)",$A2338))),5,IF(NOT(ISERROR(SEARCH("(Higo)",$A2338))),6,))))))+$J2338+K2338</f>
        <v>0</v>
      </c>
      <c r="J2338" s="18">
        <f t="shared" si="256"/>
        <v>0</v>
      </c>
      <c r="K2338" s="18">
        <f t="shared" si="257"/>
        <v>0</v>
      </c>
      <c r="L2338" s="57" t="str">
        <f t="shared" ref="L2338:L2401" si="260">SUBSTITUTE(SUBSTITUTE(SUBSTITUTE(SUBSTITUTE(SUBSTITUTE(SUBSTITUTE(SUBSTITUTE(SUBSTITUTE(A2338," (A)","")," (R)","")," (H)","")," (Sasanqua)","")," (Hiemalis)","")," (Vernalis)","")," (Rusticana)",""),"(Wabisuke)","")</f>
        <v>MonBella</v>
      </c>
      <c r="M2338" s="57" t="str">
        <f t="shared" si="258"/>
        <v>MonBella</v>
      </c>
      <c r="N2338" s="61" t="str">
        <f t="shared" si="254"/>
        <v>MonBella</v>
      </c>
    </row>
    <row r="2339" spans="1:14" ht="25.15" customHeight="1" x14ac:dyDescent="0.2">
      <c r="A2339" s="70" t="s">
        <v>1901</v>
      </c>
      <c r="B2339" s="71">
        <v>2013</v>
      </c>
      <c r="C2339" s="68" t="str">
        <f>IF(ISERROR(VLOOKUP(IF(RIGHT($A2339,1)=")",LEFT($A2339,FIND(" (",$A2339)-1),$A2339),[1]ACCS!$B$2:$B$5003, 1, FALSE)), "","1")</f>
        <v>1</v>
      </c>
      <c r="D2339" s="103" t="str">
        <f>IF($B2339="Unknown","",IF($B2339="","",IF(VALUE(LEFT($B2339,4))&lt;Calc!$J$2,"ANTIQUE","")))</f>
        <v/>
      </c>
      <c r="E2339" s="72" t="s">
        <v>37</v>
      </c>
      <c r="F2339" s="121"/>
      <c r="G2339" s="121"/>
      <c r="H2339" s="62" t="str">
        <f t="shared" si="255"/>
        <v>Japonica</v>
      </c>
      <c r="I2339" s="18">
        <f t="shared" si="259"/>
        <v>0</v>
      </c>
      <c r="J2339" s="18">
        <f t="shared" si="256"/>
        <v>0</v>
      </c>
      <c r="K2339" s="18">
        <f t="shared" si="257"/>
        <v>0</v>
      </c>
      <c r="L2339" s="57" t="str">
        <f t="shared" si="260"/>
        <v>Monday's Child</v>
      </c>
      <c r="M2339" s="57" t="str">
        <f t="shared" si="258"/>
        <v>Monday's Child</v>
      </c>
      <c r="N2339" s="61" t="str">
        <f t="shared" si="254"/>
        <v>Monday's Child</v>
      </c>
    </row>
    <row r="2340" spans="1:14" ht="25.15" customHeight="1" x14ac:dyDescent="0.2">
      <c r="A2340" s="70" t="s">
        <v>3138</v>
      </c>
      <c r="B2340" s="71">
        <v>2011</v>
      </c>
      <c r="C2340" s="68" t="str">
        <f>IF(ISERROR(VLOOKUP(IF(RIGHT($A2340,1)=")",LEFT($A2340,FIND(" (",$A2340)-1),$A2340),[1]ACCS!$B$2:$B$5003, 1, FALSE)), "","1")</f>
        <v>1</v>
      </c>
      <c r="D2340" s="103" t="str">
        <f>IF($B2340="Unknown","",IF($B2340="","",IF(VALUE(LEFT($B2340,4))&lt;Calc!$J$2,"ANTIQUE","")))</f>
        <v/>
      </c>
      <c r="E2340" s="72" t="s">
        <v>35</v>
      </c>
      <c r="F2340" s="121"/>
      <c r="G2340" s="121"/>
      <c r="H2340" s="62" t="str">
        <f t="shared" si="255"/>
        <v>Vernalis</v>
      </c>
      <c r="I2340" s="18">
        <f t="shared" si="259"/>
        <v>5</v>
      </c>
      <c r="J2340" s="18">
        <f t="shared" si="256"/>
        <v>0</v>
      </c>
      <c r="K2340" s="18">
        <f t="shared" si="257"/>
        <v>0</v>
      </c>
      <c r="L2340" s="57" t="str">
        <f t="shared" si="260"/>
        <v>Mondel (Pink-A-Boo, Pink Yuletide)</v>
      </c>
      <c r="M2340" s="57" t="str">
        <f t="shared" si="258"/>
        <v>Mondel (Pink-A-Boo, Pink Yuletide)</v>
      </c>
      <c r="N2340" s="61" t="str">
        <f t="shared" si="254"/>
        <v>Mondel</v>
      </c>
    </row>
    <row r="2341" spans="1:14" ht="25.15" customHeight="1" x14ac:dyDescent="0.2">
      <c r="A2341" s="70" t="s">
        <v>1902</v>
      </c>
      <c r="B2341" s="71">
        <v>1998</v>
      </c>
      <c r="C2341" s="68" t="str">
        <f>IF(ISERROR(VLOOKUP(IF(RIGHT($A2341,1)=")",LEFT($A2341,FIND(" (",$A2341)-1),$A2341),[1]ACCS!$B$2:$B$5003, 1, FALSE)), "","1")</f>
        <v/>
      </c>
      <c r="D2341" s="103" t="str">
        <f>IF($B2341="Unknown","",IF($B2341="","",IF(VALUE(LEFT($B2341,4))&lt;Calc!$J$2,"ANTIQUE","")))</f>
        <v/>
      </c>
      <c r="E2341" s="72" t="s">
        <v>61</v>
      </c>
      <c r="F2341" s="121"/>
      <c r="G2341" s="121" t="s">
        <v>26</v>
      </c>
      <c r="H2341" s="62" t="str">
        <f t="shared" si="255"/>
        <v>Japonica</v>
      </c>
      <c r="I2341" s="18">
        <f t="shared" si="259"/>
        <v>0</v>
      </c>
      <c r="J2341" s="18">
        <f t="shared" si="256"/>
        <v>0</v>
      </c>
      <c r="K2341" s="18">
        <f t="shared" si="257"/>
        <v>0</v>
      </c>
      <c r="L2341" s="57" t="str">
        <f t="shared" si="260"/>
        <v>Monica</v>
      </c>
      <c r="M2341" s="57" t="str">
        <f t="shared" si="258"/>
        <v>Monica</v>
      </c>
      <c r="N2341" s="61" t="str">
        <f t="shared" si="254"/>
        <v>Monica</v>
      </c>
    </row>
    <row r="2342" spans="1:14" ht="25.15" customHeight="1" x14ac:dyDescent="0.2">
      <c r="A2342" s="70" t="s">
        <v>3422</v>
      </c>
      <c r="B2342" s="71">
        <v>1895</v>
      </c>
      <c r="C2342" s="68" t="str">
        <f>IF(ISERROR(VLOOKUP(IF(RIGHT($A2342,1)=")",LEFT($A2342,FIND(" (",$A2342)-1),$A2342),[1]ACCS!$B$2:$B$5003, 1, FALSE)), "","1")</f>
        <v>1</v>
      </c>
      <c r="D2342" s="103" t="str">
        <f>IF($B2342="Unknown","",IF($B2342="","",IF(VALUE(LEFT($B2342,4))&lt;Calc!$J$2,"ANTIQUE","")))</f>
        <v>ANTIQUE</v>
      </c>
      <c r="E2342" s="72" t="s">
        <v>24</v>
      </c>
      <c r="F2342" s="121"/>
      <c r="G2342" s="121"/>
      <c r="H2342" s="62" t="str">
        <f t="shared" si="255"/>
        <v>Japonica</v>
      </c>
      <c r="I2342" s="18">
        <f t="shared" si="259"/>
        <v>0</v>
      </c>
      <c r="J2342" s="18">
        <f t="shared" si="256"/>
        <v>0</v>
      </c>
      <c r="K2342" s="18">
        <f t="shared" si="257"/>
        <v>0</v>
      </c>
      <c r="L2342" s="57" t="str">
        <f t="shared" si="260"/>
        <v>Monjisu (California Donckelarii Var.)</v>
      </c>
      <c r="M2342" s="57" t="str">
        <f t="shared" si="258"/>
        <v>Monjisu (California Donckelarii Var.)</v>
      </c>
      <c r="N2342" s="61" t="str">
        <f t="shared" si="254"/>
        <v>Monjisu</v>
      </c>
    </row>
    <row r="2343" spans="1:14" ht="25.15" customHeight="1" x14ac:dyDescent="0.2">
      <c r="A2343" s="70" t="s">
        <v>3423</v>
      </c>
      <c r="B2343" s="71" t="s">
        <v>56</v>
      </c>
      <c r="C2343" s="68" t="str">
        <f>IF(ISERROR(VLOOKUP(IF(RIGHT($A2343,1)=")",LEFT($A2343,FIND(" (",$A2343)-1),$A2343),[1]ACCS!$B$2:$B$5003, 1, FALSE)), "","1")</f>
        <v/>
      </c>
      <c r="D2343" s="103" t="str">
        <f>IF($B2343="Unknown","",IF($B2343="","",IF(VALUE(LEFT($B2343,4))&lt;Calc!$J$2,"ANTIQUE","")))</f>
        <v/>
      </c>
      <c r="E2343" s="72" t="s">
        <v>24</v>
      </c>
      <c r="F2343" s="121"/>
      <c r="G2343" s="121"/>
      <c r="H2343" s="62" t="str">
        <f t="shared" si="255"/>
        <v>Japonica</v>
      </c>
      <c r="I2343" s="18">
        <f t="shared" si="259"/>
        <v>0</v>
      </c>
      <c r="J2343" s="18">
        <f t="shared" si="256"/>
        <v>0</v>
      </c>
      <c r="K2343" s="18">
        <f t="shared" si="257"/>
        <v>0</v>
      </c>
      <c r="L2343" s="57" t="str">
        <f t="shared" si="260"/>
        <v>Monjisu Red (Otome Red, Shusa, Monjisu Aka)</v>
      </c>
      <c r="M2343" s="57" t="str">
        <f t="shared" si="258"/>
        <v>Monjisu Red (Otome Red, Shusa, Monjisu Aka)</v>
      </c>
      <c r="N2343" s="61" t="str">
        <f t="shared" si="254"/>
        <v>Monjisu Red</v>
      </c>
    </row>
    <row r="2344" spans="1:14" ht="25.15" customHeight="1" x14ac:dyDescent="0.2">
      <c r="A2344" s="70" t="s">
        <v>3424</v>
      </c>
      <c r="B2344" s="71">
        <v>1840</v>
      </c>
      <c r="C2344" s="68" t="str">
        <f>IF(ISERROR(VLOOKUP(IF(RIGHT($A2344,1)=")",LEFT($A2344,FIND(" (",$A2344)-1),$A2344),[1]ACCS!$B$2:$B$5003, 1, FALSE)), "","1")</f>
        <v/>
      </c>
      <c r="D2344" s="103" t="str">
        <f>IF($B2344="Unknown","",IF($B2344="","",IF(VALUE(LEFT($B2344,4))&lt;Calc!$J$2,"ANTIQUE","")))</f>
        <v>ANTIQUE</v>
      </c>
      <c r="E2344" s="72" t="s">
        <v>30</v>
      </c>
      <c r="F2344" s="121"/>
      <c r="G2344" s="121"/>
      <c r="H2344" s="62" t="str">
        <f t="shared" si="255"/>
        <v>Japonica</v>
      </c>
      <c r="I2344" s="18">
        <f t="shared" si="259"/>
        <v>0</v>
      </c>
      <c r="J2344" s="18">
        <f t="shared" si="256"/>
        <v>0</v>
      </c>
      <c r="K2344" s="18">
        <f t="shared" si="257"/>
        <v>0</v>
      </c>
      <c r="L2344" s="57" t="str">
        <f t="shared" si="260"/>
        <v>Monstruoso Rubra (See Gigantea)</v>
      </c>
      <c r="M2344" s="57" t="str">
        <f t="shared" si="258"/>
        <v>Monstruoso Rubra (See Gigantea)</v>
      </c>
      <c r="N2344" s="61" t="str">
        <f t="shared" si="254"/>
        <v>Monstruoso Rubra (See Gigantea)</v>
      </c>
    </row>
    <row r="2345" spans="1:14" ht="25.15" customHeight="1" x14ac:dyDescent="0.2">
      <c r="A2345" s="70" t="s">
        <v>1903</v>
      </c>
      <c r="B2345" s="71">
        <v>1950</v>
      </c>
      <c r="C2345" s="68" t="str">
        <f>IF(ISERROR(VLOOKUP(IF(RIGHT($A2345,1)=")",LEFT($A2345,FIND(" (",$A2345)-1),$A2345),[1]ACCS!$B$2:$B$5003, 1, FALSE)), "","1")</f>
        <v>1</v>
      </c>
      <c r="D2345" s="103" t="str">
        <f>IF($B2345="Unknown","",IF($B2345="","",IF(VALUE(LEFT($B2345,4))&lt;Calc!$J$2,"ANTIQUE","")))</f>
        <v/>
      </c>
      <c r="E2345" s="72" t="s">
        <v>24</v>
      </c>
      <c r="F2345" s="121"/>
      <c r="G2345" s="121"/>
      <c r="H2345" s="62" t="str">
        <f t="shared" si="255"/>
        <v>Japonica</v>
      </c>
      <c r="I2345" s="18">
        <f t="shared" si="259"/>
        <v>0</v>
      </c>
      <c r="J2345" s="18">
        <f t="shared" si="256"/>
        <v>0</v>
      </c>
      <c r="K2345" s="18">
        <f t="shared" si="257"/>
        <v>0</v>
      </c>
      <c r="L2345" s="57" t="str">
        <f t="shared" si="260"/>
        <v>Monte Carlo</v>
      </c>
      <c r="M2345" s="57" t="str">
        <f t="shared" si="258"/>
        <v>Monte Carlo</v>
      </c>
      <c r="N2345" s="61" t="str">
        <f t="shared" si="254"/>
        <v>Monte Carlo</v>
      </c>
    </row>
    <row r="2346" spans="1:14" ht="25.15" customHeight="1" x14ac:dyDescent="0.2">
      <c r="A2346" s="70" t="s">
        <v>3037</v>
      </c>
      <c r="B2346" s="71">
        <v>2021</v>
      </c>
      <c r="C2346" s="68" t="str">
        <f>IF(ISERROR(VLOOKUP(IF(RIGHT($A2346,1)=")",LEFT($A2346,FIND(" (",$A2346)-1),$A2346),[1]ACCS!$B$2:$B$5003, 1, FALSE)), "","1")</f>
        <v>1</v>
      </c>
      <c r="D2346" s="103" t="str">
        <f>IF($B2346="Unknown","",IF($B2346="","",IF(VALUE(LEFT($B2346,4))&lt;Calc!$J$2,"ANTIQUE","")))</f>
        <v/>
      </c>
      <c r="E2346" s="72" t="s">
        <v>24</v>
      </c>
      <c r="F2346" s="121"/>
      <c r="G2346" s="121"/>
      <c r="H2346" s="62" t="str">
        <f t="shared" si="255"/>
        <v>Japonica</v>
      </c>
      <c r="I2346" s="18">
        <f t="shared" si="259"/>
        <v>0</v>
      </c>
      <c r="J2346" s="18">
        <f t="shared" si="256"/>
        <v>0</v>
      </c>
      <c r="K2346" s="18">
        <f t="shared" si="257"/>
        <v>0</v>
      </c>
      <c r="L2346" s="57" t="str">
        <f t="shared" si="260"/>
        <v>Moon Blossom</v>
      </c>
      <c r="M2346" s="57" t="str">
        <f t="shared" si="258"/>
        <v>Moon Blossom</v>
      </c>
      <c r="N2346" s="61" t="str">
        <f t="shared" si="254"/>
        <v>Moon Blossom</v>
      </c>
    </row>
    <row r="2347" spans="1:14" ht="25.15" customHeight="1" x14ac:dyDescent="0.2">
      <c r="A2347" s="70" t="s">
        <v>3425</v>
      </c>
      <c r="B2347" s="71" t="s">
        <v>3155</v>
      </c>
      <c r="C2347" s="68" t="str">
        <f>IF(ISERROR(VLOOKUP(IF(RIGHT($A2347,1)=")",LEFT($A2347,FIND(" (",$A2347)-1),$A2347),[1]ACCS!$B$2:$B$5003, 1, FALSE)), "","1")</f>
        <v/>
      </c>
      <c r="D2347" s="103" t="str">
        <f>IF($B2347="Unknown","",IF($B2347="","",IF(VALUE(LEFT($B2347,4))&lt;Calc!$J$2,"ANTIQUE","")))</f>
        <v>ANTIQUE</v>
      </c>
      <c r="E2347" s="72" t="s">
        <v>24</v>
      </c>
      <c r="F2347" s="121" t="s">
        <v>5</v>
      </c>
      <c r="G2347" s="121"/>
      <c r="H2347" s="62" t="str">
        <f t="shared" si="255"/>
        <v>Japonica</v>
      </c>
      <c r="I2347" s="18">
        <f t="shared" si="259"/>
        <v>0</v>
      </c>
      <c r="J2347" s="18">
        <f t="shared" si="256"/>
        <v>0</v>
      </c>
      <c r="K2347" s="18">
        <f t="shared" si="257"/>
        <v>0</v>
      </c>
      <c r="L2347" s="57" t="str">
        <f t="shared" si="260"/>
        <v>Moonglow (St. Mary)</v>
      </c>
      <c r="M2347" s="57" t="str">
        <f t="shared" si="258"/>
        <v>Moonglow (St. Mary)</v>
      </c>
      <c r="N2347" s="61" t="str">
        <f t="shared" si="254"/>
        <v>Moonglow</v>
      </c>
    </row>
    <row r="2348" spans="1:14" ht="25.15" customHeight="1" x14ac:dyDescent="0.2">
      <c r="A2348" s="70" t="s">
        <v>1904</v>
      </c>
      <c r="B2348" s="71">
        <v>1982</v>
      </c>
      <c r="C2348" s="68" t="str">
        <f>IF(ISERROR(VLOOKUP(IF(RIGHT($A2348,1)=")",LEFT($A2348,FIND(" (",$A2348)-1),$A2348),[1]ACCS!$B$2:$B$5003, 1, FALSE)), "","1")</f>
        <v>1</v>
      </c>
      <c r="D2348" s="103" t="str">
        <f>IF($B2348="Unknown","",IF($B2348="","",IF(VALUE(LEFT($B2348,4))&lt;Calc!$J$2,"ANTIQUE","")))</f>
        <v/>
      </c>
      <c r="E2348" s="72" t="s">
        <v>29</v>
      </c>
      <c r="F2348" s="121"/>
      <c r="G2348" s="121"/>
      <c r="H2348" s="62" t="str">
        <f t="shared" si="255"/>
        <v>Japonica</v>
      </c>
      <c r="I2348" s="18">
        <f t="shared" si="259"/>
        <v>0</v>
      </c>
      <c r="J2348" s="18">
        <f t="shared" si="256"/>
        <v>0</v>
      </c>
      <c r="K2348" s="18">
        <f t="shared" si="257"/>
        <v>0</v>
      </c>
      <c r="L2348" s="57" t="str">
        <f t="shared" si="260"/>
        <v>Moonlight Bay</v>
      </c>
      <c r="M2348" s="57" t="str">
        <f t="shared" si="258"/>
        <v>Moonlight Bay</v>
      </c>
      <c r="N2348" s="61" t="str">
        <f t="shared" si="254"/>
        <v>Moonlight Bay</v>
      </c>
    </row>
    <row r="2349" spans="1:14" ht="25.15" customHeight="1" x14ac:dyDescent="0.2">
      <c r="A2349" s="70" t="s">
        <v>1905</v>
      </c>
      <c r="B2349" s="71">
        <v>1961</v>
      </c>
      <c r="C2349" s="68" t="str">
        <f>IF(ISERROR(VLOOKUP(IF(RIGHT($A2349,1)=")",LEFT($A2349,FIND(" (",$A2349)-1),$A2349),[1]ACCS!$B$2:$B$5003, 1, FALSE)), "","1")</f>
        <v>1</v>
      </c>
      <c r="D2349" s="103" t="str">
        <f>IF($B2349="Unknown","",IF($B2349="","",IF(VALUE(LEFT($B2349,4))&lt;Calc!$J$2,"ANTIQUE","")))</f>
        <v/>
      </c>
      <c r="E2349" s="72" t="s">
        <v>21</v>
      </c>
      <c r="F2349" s="121"/>
      <c r="G2349" s="121"/>
      <c r="H2349" s="62" t="str">
        <f t="shared" si="255"/>
        <v>Japonica</v>
      </c>
      <c r="I2349" s="18">
        <f t="shared" si="259"/>
        <v>0</v>
      </c>
      <c r="J2349" s="18">
        <f t="shared" si="256"/>
        <v>0</v>
      </c>
      <c r="K2349" s="18">
        <f t="shared" si="257"/>
        <v>0</v>
      </c>
      <c r="L2349" s="57" t="str">
        <f t="shared" si="260"/>
        <v>Moonlight Sonata</v>
      </c>
      <c r="M2349" s="57" t="str">
        <f t="shared" si="258"/>
        <v>Moonlight Sonata</v>
      </c>
      <c r="N2349" s="61" t="str">
        <f t="shared" si="254"/>
        <v>Moonlight Sonata</v>
      </c>
    </row>
    <row r="2350" spans="1:14" ht="25.15" customHeight="1" x14ac:dyDescent="0.2">
      <c r="A2350" s="70" t="s">
        <v>1906</v>
      </c>
      <c r="B2350" s="71">
        <v>2000</v>
      </c>
      <c r="C2350" s="68" t="str">
        <f>IF(ISERROR(VLOOKUP(IF(RIGHT($A2350,1)=")",LEFT($A2350,FIND(" (",$A2350)-1),$A2350),[1]ACCS!$B$2:$B$5003, 1, FALSE)), "","1")</f>
        <v>1</v>
      </c>
      <c r="D2350" s="103" t="str">
        <f>IF($B2350="Unknown","",IF($B2350="","",IF(VALUE(LEFT($B2350,4))&lt;Calc!$J$2,"ANTIQUE","")))</f>
        <v/>
      </c>
      <c r="E2350" s="72" t="s">
        <v>29</v>
      </c>
      <c r="F2350" s="121"/>
      <c r="G2350" s="121"/>
      <c r="H2350" s="62" t="str">
        <f t="shared" si="255"/>
        <v>Reticulata</v>
      </c>
      <c r="I2350" s="18">
        <f t="shared" si="259"/>
        <v>1</v>
      </c>
      <c r="J2350" s="18">
        <f t="shared" si="256"/>
        <v>0</v>
      </c>
      <c r="K2350" s="18">
        <f t="shared" si="257"/>
        <v>0</v>
      </c>
      <c r="L2350" s="57" t="str">
        <f t="shared" si="260"/>
        <v>Moonrise</v>
      </c>
      <c r="M2350" s="57" t="str">
        <f t="shared" si="258"/>
        <v>Moonrise</v>
      </c>
      <c r="N2350" s="61" t="str">
        <f t="shared" si="254"/>
        <v>Moonrise</v>
      </c>
    </row>
    <row r="2351" spans="1:14" ht="25.15" customHeight="1" x14ac:dyDescent="0.2">
      <c r="A2351" s="99" t="s">
        <v>3594</v>
      </c>
      <c r="B2351" s="100">
        <v>2021</v>
      </c>
      <c r="C2351" s="68" t="str">
        <f>IF(ISERROR(VLOOKUP(IF(RIGHT($A2351,1)=")",LEFT($A2351,FIND(" (",$A2351)-1),$A2351),[1]ACCS!$B$2:$B$5003, 1, FALSE)), "","1")</f>
        <v>1</v>
      </c>
      <c r="D2351" s="115" t="str">
        <f>IF($B2351="Unknown","",IF($B2351="","",IF(VALUE(LEFT($B2351,4))&lt;Calc!$J$2,"ANTIQUE","")))</f>
        <v/>
      </c>
      <c r="E2351" s="53" t="s">
        <v>37</v>
      </c>
      <c r="F2351" s="121"/>
      <c r="G2351" s="121"/>
      <c r="H2351" s="62" t="str">
        <f t="shared" si="255"/>
        <v>Sasanqua</v>
      </c>
      <c r="I2351" s="18">
        <f t="shared" si="259"/>
        <v>3</v>
      </c>
      <c r="J2351" s="18">
        <f t="shared" si="256"/>
        <v>0</v>
      </c>
      <c r="K2351" s="18">
        <f t="shared" si="257"/>
        <v>0</v>
      </c>
      <c r="L2351" s="57" t="str">
        <f t="shared" si="260"/>
        <v>Moonshadow</v>
      </c>
      <c r="M2351" s="57" t="str">
        <f t="shared" si="258"/>
        <v>Moonshadow</v>
      </c>
      <c r="N2351" s="61" t="str">
        <f t="shared" si="254"/>
        <v>Moonshadow</v>
      </c>
    </row>
    <row r="2352" spans="1:14" ht="25.15" customHeight="1" x14ac:dyDescent="0.2">
      <c r="A2352" s="70" t="s">
        <v>1907</v>
      </c>
      <c r="B2352" s="71">
        <v>1998</v>
      </c>
      <c r="C2352" s="68" t="str">
        <f>IF(ISERROR(VLOOKUP(IF(RIGHT($A2352,1)=")",LEFT($A2352,FIND(" (",$A2352)-1),$A2352),[1]ACCS!$B$2:$B$5003, 1, FALSE)), "","1")</f>
        <v>1</v>
      </c>
      <c r="D2352" s="103" t="str">
        <f>IF($B2352="Unknown","",IF($B2352="","",IF(VALUE(LEFT($B2352,4))&lt;Calc!$J$2,"ANTIQUE","")))</f>
        <v/>
      </c>
      <c r="E2352" s="72" t="s">
        <v>47</v>
      </c>
      <c r="F2352" s="121"/>
      <c r="G2352" s="121"/>
      <c r="H2352" s="62" t="str">
        <f t="shared" si="255"/>
        <v>Japonica</v>
      </c>
      <c r="I2352" s="18">
        <f t="shared" si="259"/>
        <v>0</v>
      </c>
      <c r="J2352" s="18">
        <f t="shared" si="256"/>
        <v>0</v>
      </c>
      <c r="K2352" s="18">
        <f t="shared" si="257"/>
        <v>0</v>
      </c>
      <c r="L2352" s="57" t="str">
        <f t="shared" si="260"/>
        <v>Morgan Elizabeth</v>
      </c>
      <c r="M2352" s="57" t="str">
        <f t="shared" si="258"/>
        <v>Morgan Elizabeth</v>
      </c>
      <c r="N2352" s="61" t="str">
        <f t="shared" si="254"/>
        <v>Morgan Elizabeth</v>
      </c>
    </row>
    <row r="2353" spans="1:14" ht="25.15" customHeight="1" x14ac:dyDescent="0.2">
      <c r="A2353" s="70" t="s">
        <v>1908</v>
      </c>
      <c r="B2353" s="71">
        <v>1948</v>
      </c>
      <c r="C2353" s="68" t="str">
        <f>IF(ISERROR(VLOOKUP(IF(RIGHT($A2353,1)=")",LEFT($A2353,FIND(" (",$A2353)-1),$A2353),[1]ACCS!$B$2:$B$5003, 1, FALSE)), "","1")</f>
        <v>1</v>
      </c>
      <c r="D2353" s="103" t="str">
        <f>IF($B2353="Unknown","",IF($B2353="","",IF(VALUE(LEFT($B2353,4))&lt;Calc!$J$2,"ANTIQUE","")))</f>
        <v/>
      </c>
      <c r="E2353" s="72" t="s">
        <v>24</v>
      </c>
      <c r="F2353" s="121" t="s">
        <v>5</v>
      </c>
      <c r="G2353" s="121" t="s">
        <v>26</v>
      </c>
      <c r="H2353" s="62" t="str">
        <f t="shared" si="255"/>
        <v>Japonica</v>
      </c>
      <c r="I2353" s="18">
        <f t="shared" si="259"/>
        <v>0</v>
      </c>
      <c r="J2353" s="18">
        <f t="shared" si="256"/>
        <v>0</v>
      </c>
      <c r="K2353" s="18">
        <f t="shared" si="257"/>
        <v>0</v>
      </c>
      <c r="L2353" s="57" t="str">
        <f t="shared" si="260"/>
        <v>Morning Glow</v>
      </c>
      <c r="M2353" s="57" t="str">
        <f t="shared" si="258"/>
        <v>Morning Glow</v>
      </c>
      <c r="N2353" s="61" t="str">
        <f t="shared" si="254"/>
        <v>Morning Glow</v>
      </c>
    </row>
    <row r="2354" spans="1:14" ht="25.15" customHeight="1" x14ac:dyDescent="0.2">
      <c r="A2354" s="70" t="s">
        <v>1909</v>
      </c>
      <c r="B2354" s="71">
        <v>1942</v>
      </c>
      <c r="C2354" s="68" t="str">
        <f>IF(ISERROR(VLOOKUP(IF(RIGHT($A2354,1)=")",LEFT($A2354,FIND(" (",$A2354)-1),$A2354),[1]ACCS!$B$2:$B$5003, 1, FALSE)), "","1")</f>
        <v/>
      </c>
      <c r="D2354" s="103" t="str">
        <f>IF($B2354="Unknown","",IF($B2354="","",IF(VALUE(LEFT($B2354,4))&lt;Calc!$J$2,"ANTIQUE","")))</f>
        <v/>
      </c>
      <c r="E2354" s="72" t="s">
        <v>24</v>
      </c>
      <c r="F2354" s="121"/>
      <c r="G2354" s="121"/>
      <c r="H2354" s="62" t="str">
        <f t="shared" si="255"/>
        <v>Japonica</v>
      </c>
      <c r="I2354" s="18">
        <f t="shared" si="259"/>
        <v>0</v>
      </c>
      <c r="J2354" s="18">
        <f t="shared" si="256"/>
        <v>0</v>
      </c>
      <c r="K2354" s="18">
        <f t="shared" si="257"/>
        <v>0</v>
      </c>
      <c r="L2354" s="57" t="str">
        <f t="shared" si="260"/>
        <v>Morning Mist</v>
      </c>
      <c r="M2354" s="57" t="str">
        <f t="shared" si="258"/>
        <v>Morning Mist</v>
      </c>
      <c r="N2354" s="61" t="str">
        <f t="shared" si="254"/>
        <v>Morning Mist</v>
      </c>
    </row>
    <row r="2355" spans="1:14" ht="25.15" customHeight="1" x14ac:dyDescent="0.2">
      <c r="A2355" s="70" t="s">
        <v>1910</v>
      </c>
      <c r="B2355" s="71">
        <v>2011</v>
      </c>
      <c r="C2355" s="68" t="str">
        <f>IF(ISERROR(VLOOKUP(IF(RIGHT($A2355,1)=")",LEFT($A2355,FIND(" (",$A2355)-1),$A2355),[1]ACCS!$B$2:$B$5003, 1, FALSE)), "","1")</f>
        <v/>
      </c>
      <c r="D2355" s="103" t="str">
        <f>IF($B2355="Unknown","",IF($B2355="","",IF(VALUE(LEFT($B2355,4))&lt;Calc!$J$2,"ANTIQUE","")))</f>
        <v/>
      </c>
      <c r="E2355" s="72" t="s">
        <v>47</v>
      </c>
      <c r="F2355" s="121"/>
      <c r="G2355" s="121"/>
      <c r="H2355" s="62" t="str">
        <f t="shared" si="255"/>
        <v>Japonica</v>
      </c>
      <c r="I2355" s="18">
        <f t="shared" si="259"/>
        <v>0</v>
      </c>
      <c r="J2355" s="18">
        <f t="shared" si="256"/>
        <v>0</v>
      </c>
      <c r="K2355" s="18">
        <f t="shared" si="257"/>
        <v>0</v>
      </c>
      <c r="L2355" s="57" t="str">
        <f t="shared" si="260"/>
        <v>Morris Mercury</v>
      </c>
      <c r="M2355" s="57" t="str">
        <f t="shared" si="258"/>
        <v>Morris Mercury</v>
      </c>
      <c r="N2355" s="61" t="str">
        <f t="shared" si="254"/>
        <v>Morris Mercury</v>
      </c>
    </row>
    <row r="2356" spans="1:14" ht="25.15" customHeight="1" x14ac:dyDescent="0.2">
      <c r="A2356" s="70" t="s">
        <v>3426</v>
      </c>
      <c r="B2356" s="71">
        <v>1780</v>
      </c>
      <c r="C2356" s="68" t="str">
        <f>IF(ISERROR(VLOOKUP(IF(RIGHT($A2356,1)=")",LEFT($A2356,FIND(" (",$A2356)-1),$A2356),[1]ACCS!$B$2:$B$5003, 1, FALSE)), "","1")</f>
        <v>1</v>
      </c>
      <c r="D2356" s="103" t="str">
        <f>IF($B2356="Unknown","",IF($B2356="","",IF(VALUE(LEFT($B2356,4))&lt;Calc!$J$2,"ANTIQUE","")))</f>
        <v>ANTIQUE</v>
      </c>
      <c r="E2356" s="72" t="s">
        <v>24</v>
      </c>
      <c r="F2356" s="121"/>
      <c r="G2356" s="121"/>
      <c r="H2356" s="62" t="str">
        <f t="shared" si="255"/>
        <v>Japonica</v>
      </c>
      <c r="I2356" s="18">
        <f t="shared" si="259"/>
        <v>0</v>
      </c>
      <c r="J2356" s="18">
        <f t="shared" si="256"/>
        <v>0</v>
      </c>
      <c r="K2356" s="18">
        <f t="shared" si="257"/>
        <v>0</v>
      </c>
      <c r="L2356" s="57" t="str">
        <f t="shared" si="260"/>
        <v>Moshio</v>
      </c>
      <c r="M2356" s="57" t="str">
        <f t="shared" si="258"/>
        <v>Moshio</v>
      </c>
      <c r="N2356" s="61" t="str">
        <f t="shared" si="254"/>
        <v>Moshio</v>
      </c>
    </row>
    <row r="2357" spans="1:14" ht="25.15" customHeight="1" x14ac:dyDescent="0.2">
      <c r="A2357" s="70" t="s">
        <v>1911</v>
      </c>
      <c r="B2357" s="71">
        <v>1959</v>
      </c>
      <c r="C2357" s="68" t="str">
        <f>IF(ISERROR(VLOOKUP(IF(RIGHT($A2357,1)=")",LEFT($A2357,FIND(" (",$A2357)-1),$A2357),[1]ACCS!$B$2:$B$5003, 1, FALSE)), "","1")</f>
        <v/>
      </c>
      <c r="D2357" s="103" t="str">
        <f>IF($B2357="Unknown","",IF($B2357="","",IF(VALUE(LEFT($B2357,4))&lt;Calc!$J$2,"ANTIQUE","")))</f>
        <v/>
      </c>
      <c r="E2357" s="72" t="s">
        <v>37</v>
      </c>
      <c r="F2357" s="121"/>
      <c r="G2357" s="121"/>
      <c r="H2357" s="62" t="str">
        <f t="shared" si="255"/>
        <v>Japonica</v>
      </c>
      <c r="I2357" s="18">
        <f t="shared" si="259"/>
        <v>0</v>
      </c>
      <c r="J2357" s="18">
        <f t="shared" si="256"/>
        <v>0</v>
      </c>
      <c r="K2357" s="18">
        <f t="shared" si="257"/>
        <v>0</v>
      </c>
      <c r="L2357" s="57" t="str">
        <f t="shared" si="260"/>
        <v>Moss Point Red (See Dolly Bowen)</v>
      </c>
      <c r="M2357" s="57" t="str">
        <f t="shared" si="258"/>
        <v>Moss Point Red (See Dolly Bowen)</v>
      </c>
      <c r="N2357" s="61" t="str">
        <f t="shared" si="254"/>
        <v>Moss Point Red (See Dolly Bowen)</v>
      </c>
    </row>
    <row r="2358" spans="1:14" ht="25.15" customHeight="1" x14ac:dyDescent="0.2">
      <c r="A2358" s="70" t="s">
        <v>1912</v>
      </c>
      <c r="B2358" s="71">
        <v>1940</v>
      </c>
      <c r="C2358" s="68" t="str">
        <f>IF(ISERROR(VLOOKUP(IF(RIGHT($A2358,1)=")",LEFT($A2358,FIND(" (",$A2358)-1),$A2358),[1]ACCS!$B$2:$B$5003, 1, FALSE)), "","1")</f>
        <v/>
      </c>
      <c r="D2358" s="103" t="str">
        <f>IF($B2358="Unknown","",IF($B2358="","",IF(VALUE(LEFT($B2358,4))&lt;Calc!$J$2,"ANTIQUE","")))</f>
        <v/>
      </c>
      <c r="E2358" s="72" t="s">
        <v>24</v>
      </c>
      <c r="F2358" s="121"/>
      <c r="G2358" s="121"/>
      <c r="H2358" s="62" t="str">
        <f t="shared" si="255"/>
        <v>Japonica</v>
      </c>
      <c r="I2358" s="18">
        <f t="shared" si="259"/>
        <v>0</v>
      </c>
      <c r="J2358" s="18">
        <f t="shared" si="256"/>
        <v>0</v>
      </c>
      <c r="K2358" s="18">
        <f t="shared" si="257"/>
        <v>0</v>
      </c>
      <c r="L2358" s="57" t="str">
        <f t="shared" si="260"/>
        <v>Moss Point Var.</v>
      </c>
      <c r="M2358" s="57" t="str">
        <f t="shared" si="258"/>
        <v>Moss Point Var.</v>
      </c>
      <c r="N2358" s="61" t="str">
        <f t="shared" si="254"/>
        <v>Moss Point Var.</v>
      </c>
    </row>
    <row r="2359" spans="1:14" ht="25.15" customHeight="1" x14ac:dyDescent="0.2">
      <c r="A2359" s="70" t="s">
        <v>1913</v>
      </c>
      <c r="B2359" s="71">
        <v>1966</v>
      </c>
      <c r="C2359" s="68" t="str">
        <f>IF(ISERROR(VLOOKUP(IF(RIGHT($A2359,1)=")",LEFT($A2359,FIND(" (",$A2359)-1),$A2359),[1]ACCS!$B$2:$B$5003, 1, FALSE)), "","1")</f>
        <v>1</v>
      </c>
      <c r="D2359" s="103" t="str">
        <f>IF($B2359="Unknown","",IF($B2359="","",IF(VALUE(LEFT($B2359,4))&lt;Calc!$J$2,"ANTIQUE","")))</f>
        <v/>
      </c>
      <c r="E2359" s="72" t="s">
        <v>29</v>
      </c>
      <c r="F2359" s="121"/>
      <c r="G2359" s="121"/>
      <c r="H2359" s="62" t="str">
        <f t="shared" si="255"/>
        <v>Reticulata</v>
      </c>
      <c r="I2359" s="18">
        <f t="shared" si="259"/>
        <v>1</v>
      </c>
      <c r="J2359" s="18">
        <f t="shared" si="256"/>
        <v>0</v>
      </c>
      <c r="K2359" s="18">
        <f t="shared" si="257"/>
        <v>0</v>
      </c>
      <c r="L2359" s="57" t="str">
        <f t="shared" si="260"/>
        <v>Mouchang</v>
      </c>
      <c r="M2359" s="57" t="str">
        <f t="shared" si="258"/>
        <v>Mouchang</v>
      </c>
      <c r="N2359" s="61" t="str">
        <f t="shared" si="254"/>
        <v>Mouchang</v>
      </c>
    </row>
    <row r="2360" spans="1:14" ht="25.15" customHeight="1" x14ac:dyDescent="0.2">
      <c r="A2360" s="70" t="s">
        <v>1914</v>
      </c>
      <c r="B2360" s="71">
        <v>1948</v>
      </c>
      <c r="C2360" s="68" t="str">
        <f>IF(ISERROR(VLOOKUP(IF(RIGHT($A2360,1)=")",LEFT($A2360,FIND(" (",$A2360)-1),$A2360),[1]ACCS!$B$2:$B$5003, 1, FALSE)), "","1")</f>
        <v>1</v>
      </c>
      <c r="D2360" s="103" t="str">
        <f>IF($B2360="Unknown","",IF($B2360="","",IF(VALUE(LEFT($B2360,4))&lt;Calc!$J$2,"ANTIQUE","")))</f>
        <v/>
      </c>
      <c r="E2360" s="72" t="s">
        <v>30</v>
      </c>
      <c r="F2360" s="121"/>
      <c r="G2360" s="121" t="s">
        <v>26</v>
      </c>
      <c r="H2360" s="62" t="str">
        <f t="shared" si="255"/>
        <v>Reticulata</v>
      </c>
      <c r="I2360" s="18">
        <f t="shared" si="259"/>
        <v>1</v>
      </c>
      <c r="J2360" s="18">
        <f t="shared" si="256"/>
        <v>0</v>
      </c>
      <c r="K2360" s="18">
        <f t="shared" si="257"/>
        <v>0</v>
      </c>
      <c r="L2360" s="57" t="str">
        <f t="shared" si="260"/>
        <v>Moutancha</v>
      </c>
      <c r="M2360" s="57" t="str">
        <f t="shared" si="258"/>
        <v>Moutancha</v>
      </c>
      <c r="N2360" s="61" t="str">
        <f t="shared" ref="N2360:N2423" si="261">IF(ISNUMBER(SEARCH("See",$M2360)),$M2360,IF(ISNUMBER(SEARCH("(",$M2360)),LEFT($M2360,SEARCH("(",$M2360)-2),$M2360))</f>
        <v>Moutancha</v>
      </c>
    </row>
    <row r="2361" spans="1:14" ht="25.15" customHeight="1" x14ac:dyDescent="0.2">
      <c r="A2361" s="70" t="s">
        <v>1915</v>
      </c>
      <c r="B2361" s="71">
        <v>1846</v>
      </c>
      <c r="C2361" s="68" t="str">
        <f>IF(ISERROR(VLOOKUP(IF(RIGHT($A2361,1)=")",LEFT($A2361,FIND(" (",$A2361)-1),$A2361),[1]ACCS!$B$2:$B$5003, 1, FALSE)), "","1")</f>
        <v/>
      </c>
      <c r="D2361" s="103" t="str">
        <f>IF($B2361="Unknown","",IF($B2361="","",IF(VALUE(LEFT($B2361,4))&lt;Calc!$J$2,"ANTIQUE","")))</f>
        <v>ANTIQUE</v>
      </c>
      <c r="E2361" s="72" t="s">
        <v>24</v>
      </c>
      <c r="F2361" s="121"/>
      <c r="G2361" s="121"/>
      <c r="H2361" s="62" t="str">
        <f t="shared" si="255"/>
        <v>Japonica</v>
      </c>
      <c r="I2361" s="18">
        <f t="shared" si="259"/>
        <v>0</v>
      </c>
      <c r="J2361" s="18">
        <f t="shared" si="256"/>
        <v>0</v>
      </c>
      <c r="K2361" s="18">
        <f t="shared" si="257"/>
        <v>0</v>
      </c>
      <c r="L2361" s="57" t="str">
        <f t="shared" si="260"/>
        <v>Mrs. Abby Wilder</v>
      </c>
      <c r="M2361" s="57" t="str">
        <f t="shared" si="258"/>
        <v>Mrs. Abby Wilder</v>
      </c>
      <c r="N2361" s="61" t="str">
        <f t="shared" si="261"/>
        <v>Mrs. Abby Wilder</v>
      </c>
    </row>
    <row r="2362" spans="1:14" ht="25.15" customHeight="1" x14ac:dyDescent="0.2">
      <c r="A2362" s="70" t="s">
        <v>1916</v>
      </c>
      <c r="B2362" s="71">
        <v>1957</v>
      </c>
      <c r="C2362" s="68" t="str">
        <f>IF(ISERROR(VLOOKUP(IF(RIGHT($A2362,1)=")",LEFT($A2362,FIND(" (",$A2362)-1),$A2362),[1]ACCS!$B$2:$B$5003, 1, FALSE)), "","1")</f>
        <v>1</v>
      </c>
      <c r="D2362" s="103" t="str">
        <f>IF($B2362="Unknown","",IF($B2362="","",IF(VALUE(LEFT($B2362,4))&lt;Calc!$J$2,"ANTIQUE","")))</f>
        <v/>
      </c>
      <c r="E2362" s="72" t="s">
        <v>24</v>
      </c>
      <c r="F2362" s="121"/>
      <c r="G2362" s="121"/>
      <c r="H2362" s="62" t="str">
        <f t="shared" si="255"/>
        <v>Japonica</v>
      </c>
      <c r="I2362" s="18">
        <f t="shared" si="259"/>
        <v>0</v>
      </c>
      <c r="J2362" s="18">
        <f t="shared" si="256"/>
        <v>0</v>
      </c>
      <c r="K2362" s="18">
        <f t="shared" si="257"/>
        <v>0</v>
      </c>
      <c r="L2362" s="57" t="str">
        <f t="shared" si="260"/>
        <v>Mrs. Baldwin Wood Supreme</v>
      </c>
      <c r="M2362" s="57" t="str">
        <f t="shared" si="258"/>
        <v>Mrs. Baldwin Wood Supreme</v>
      </c>
      <c r="N2362" s="61" t="str">
        <f t="shared" si="261"/>
        <v>Mrs. Baldwin Wood Supreme</v>
      </c>
    </row>
    <row r="2363" spans="1:14" ht="25.15" customHeight="1" x14ac:dyDescent="0.2">
      <c r="A2363" s="70" t="s">
        <v>1917</v>
      </c>
      <c r="B2363" s="71">
        <v>1949</v>
      </c>
      <c r="C2363" s="68" t="str">
        <f>IF(ISERROR(VLOOKUP(IF(RIGHT($A2363,1)=")",LEFT($A2363,FIND(" (",$A2363)-1),$A2363),[1]ACCS!$B$2:$B$5003, 1, FALSE)), "","1")</f>
        <v>1</v>
      </c>
      <c r="D2363" s="103" t="str">
        <f>IF($B2363="Unknown","",IF($B2363="","",IF(VALUE(LEFT($B2363,4))&lt;Calc!$J$2,"ANTIQUE","")))</f>
        <v/>
      </c>
      <c r="E2363" s="72" t="s">
        <v>37</v>
      </c>
      <c r="F2363" s="121"/>
      <c r="G2363" s="121"/>
      <c r="H2363" s="62" t="str">
        <f t="shared" si="255"/>
        <v>Japonica</v>
      </c>
      <c r="I2363" s="18">
        <f t="shared" si="259"/>
        <v>0</v>
      </c>
      <c r="J2363" s="18">
        <f t="shared" si="256"/>
        <v>0</v>
      </c>
      <c r="K2363" s="18">
        <f t="shared" si="257"/>
        <v>0</v>
      </c>
      <c r="L2363" s="57" t="str">
        <f t="shared" si="260"/>
        <v>Mrs. Bertha A. Harms</v>
      </c>
      <c r="M2363" s="57" t="str">
        <f t="shared" si="258"/>
        <v>Mrs. Bertha A. Harms</v>
      </c>
      <c r="N2363" s="61" t="str">
        <f t="shared" si="261"/>
        <v>Mrs. Bertha A. Harms</v>
      </c>
    </row>
    <row r="2364" spans="1:14" ht="25.15" customHeight="1" x14ac:dyDescent="0.2">
      <c r="A2364" s="70" t="s">
        <v>1918</v>
      </c>
      <c r="B2364" s="71">
        <v>1958</v>
      </c>
      <c r="C2364" s="68" t="str">
        <f>IF(ISERROR(VLOOKUP(IF(RIGHT($A2364,1)=")",LEFT($A2364,FIND(" (",$A2364)-1),$A2364),[1]ACCS!$B$2:$B$5003, 1, FALSE)), "","1")</f>
        <v/>
      </c>
      <c r="D2364" s="103" t="str">
        <f>IF($B2364="Unknown","",IF($B2364="","",IF(VALUE(LEFT($B2364,4))&lt;Calc!$J$2,"ANTIQUE","")))</f>
        <v/>
      </c>
      <c r="E2364" s="72" t="s">
        <v>37</v>
      </c>
      <c r="F2364" s="121"/>
      <c r="G2364" s="121"/>
      <c r="H2364" s="62" t="str">
        <f t="shared" si="255"/>
        <v>Japonica</v>
      </c>
      <c r="I2364" s="18">
        <f t="shared" si="259"/>
        <v>0</v>
      </c>
      <c r="J2364" s="18">
        <f t="shared" si="256"/>
        <v>0</v>
      </c>
      <c r="K2364" s="18">
        <f t="shared" si="257"/>
        <v>0</v>
      </c>
      <c r="L2364" s="57" t="str">
        <f t="shared" si="260"/>
        <v>Mrs. Carl Anderson</v>
      </c>
      <c r="M2364" s="57" t="str">
        <f t="shared" si="258"/>
        <v>Mrs. Carl Anderson</v>
      </c>
      <c r="N2364" s="61" t="str">
        <f t="shared" si="261"/>
        <v>Mrs. Carl Anderson</v>
      </c>
    </row>
    <row r="2365" spans="1:14" ht="25.15" customHeight="1" x14ac:dyDescent="0.2">
      <c r="A2365" s="70" t="s">
        <v>1919</v>
      </c>
      <c r="B2365" s="71">
        <v>1900</v>
      </c>
      <c r="C2365" s="68" t="str">
        <f>IF(ISERROR(VLOOKUP(IF(RIGHT($A2365,1)=")",LEFT($A2365,FIND(" (",$A2365)-1),$A2365),[1]ACCS!$B$2:$B$5003, 1, FALSE)), "","1")</f>
        <v>1</v>
      </c>
      <c r="D2365" s="103" t="str">
        <f>IF($B2365="Unknown","",IF($B2365="","",IF(VALUE(LEFT($B2365,4))&lt;Calc!$J$2,"ANTIQUE","")))</f>
        <v/>
      </c>
      <c r="E2365" s="72" t="s">
        <v>24</v>
      </c>
      <c r="F2365" s="121"/>
      <c r="G2365" s="121"/>
      <c r="H2365" s="62" t="str">
        <f t="shared" ref="H2365:H2428" si="262">IF($A2365="","",IF($I2365=0,"Japonica",IF($I2365=1,"Reticulata",IF($I2365=2,"NRH",IF($I2365=3,"Sasanqua",IF($I2365=4,"Hiemalis",IF($I2365=5,"Vernalis",IF($I2365=6,"Japonica [Higo]","Specie"))))))))</f>
        <v>Japonica</v>
      </c>
      <c r="I2365" s="18">
        <f t="shared" si="259"/>
        <v>0</v>
      </c>
      <c r="J2365" s="18">
        <f t="shared" ref="J2365:J2428" si="263">IF(NOT(ISERROR(SEARCH("(Rusticana)",$A2365))),7,IF(NOT(ISERROR(SEARCH("(Wabisuke)",$A2365))),8,IF(NOT(ISERROR(SEARCH("(Edithae)",$A2365))),9,IF(NOT(ISERROR(SEARCH("(Oleifera)",$A2365))),10,IF(NOT(ISERROR(SEARCH("(Saluenensis)",$A2365))),11,0)))))</f>
        <v>0</v>
      </c>
      <c r="K2365" s="18">
        <f t="shared" ref="K2365:K2428" si="264">IF(NOT(ISERROR(SEARCH("(Pitardii)",$A2365))),12,IF(NOT(ISERROR(SEARCH("(Specie)",$A2365))),13,0))</f>
        <v>0</v>
      </c>
      <c r="L2365" s="57" t="str">
        <f t="shared" si="260"/>
        <v>Mrs. Charles Cobb</v>
      </c>
      <c r="M2365" s="57" t="str">
        <f t="shared" ref="M2365:M2428" si="265">SUBSTITUTE(SUBSTITUTE(SUBSTITUTE(SUBSTITUTE(SUBSTITUTE($L2365," (Edithae)","")," (Oleifera)","")," (Saluenensis)","")," (Specie)","")," (Pitardii)","")</f>
        <v>Mrs. Charles Cobb</v>
      </c>
      <c r="N2365" s="61" t="str">
        <f t="shared" si="261"/>
        <v>Mrs. Charles Cobb</v>
      </c>
    </row>
    <row r="2366" spans="1:14" ht="25.15" customHeight="1" x14ac:dyDescent="0.2">
      <c r="A2366" s="70" t="s">
        <v>1920</v>
      </c>
      <c r="B2366" s="71">
        <v>1954</v>
      </c>
      <c r="C2366" s="68" t="str">
        <f>IF(ISERROR(VLOOKUP(IF(RIGHT($A2366,1)=")",LEFT($A2366,FIND(" (",$A2366)-1),$A2366),[1]ACCS!$B$2:$B$5003, 1, FALSE)), "","1")</f>
        <v>1</v>
      </c>
      <c r="D2366" s="103" t="str">
        <f>IF($B2366="Unknown","",IF($B2366="","",IF(VALUE(LEFT($B2366,4))&lt;Calc!$J$2,"ANTIQUE","")))</f>
        <v/>
      </c>
      <c r="E2366" s="72" t="s">
        <v>29</v>
      </c>
      <c r="F2366" s="121"/>
      <c r="G2366" s="121"/>
      <c r="H2366" s="62" t="str">
        <f t="shared" si="262"/>
        <v>Japonica</v>
      </c>
      <c r="I2366" s="18">
        <f t="shared" si="259"/>
        <v>0</v>
      </c>
      <c r="J2366" s="18">
        <f t="shared" si="263"/>
        <v>0</v>
      </c>
      <c r="K2366" s="18">
        <f t="shared" si="264"/>
        <v>0</v>
      </c>
      <c r="L2366" s="57" t="str">
        <f t="shared" si="260"/>
        <v>Mrs. D. W. Davis</v>
      </c>
      <c r="M2366" s="57" t="str">
        <f t="shared" si="265"/>
        <v>Mrs. D. W. Davis</v>
      </c>
      <c r="N2366" s="61" t="str">
        <f t="shared" si="261"/>
        <v>Mrs. D. W. Davis</v>
      </c>
    </row>
    <row r="2367" spans="1:14" ht="25.15" customHeight="1" x14ac:dyDescent="0.2">
      <c r="A2367" s="70" t="s">
        <v>1921</v>
      </c>
      <c r="B2367" s="71">
        <v>1970</v>
      </c>
      <c r="C2367" s="68" t="str">
        <f>IF(ISERROR(VLOOKUP(IF(RIGHT($A2367,1)=")",LEFT($A2367,FIND(" (",$A2367)-1),$A2367),[1]ACCS!$B$2:$B$5003, 1, FALSE)), "","1")</f>
        <v>1</v>
      </c>
      <c r="D2367" s="103" t="str">
        <f>IF($B2367="Unknown","",IF($B2367="","",IF(VALUE(LEFT($B2367,4))&lt;Calc!$J$2,"ANTIQUE","")))</f>
        <v/>
      </c>
      <c r="E2367" s="72" t="s">
        <v>37</v>
      </c>
      <c r="F2367" s="121"/>
      <c r="G2367" s="121"/>
      <c r="H2367" s="62" t="str">
        <f t="shared" si="262"/>
        <v>Japonica</v>
      </c>
      <c r="I2367" s="18">
        <f t="shared" si="259"/>
        <v>0</v>
      </c>
      <c r="J2367" s="18">
        <f t="shared" si="263"/>
        <v>0</v>
      </c>
      <c r="K2367" s="18">
        <f t="shared" si="264"/>
        <v>0</v>
      </c>
      <c r="L2367" s="57" t="str">
        <f t="shared" si="260"/>
        <v>Mrs. D. W. Davis Descanso</v>
      </c>
      <c r="M2367" s="57" t="str">
        <f t="shared" si="265"/>
        <v>Mrs. D. W. Davis Descanso</v>
      </c>
      <c r="N2367" s="61" t="str">
        <f t="shared" si="261"/>
        <v>Mrs. D. W. Davis Descanso</v>
      </c>
    </row>
    <row r="2368" spans="1:14" ht="25.15" customHeight="1" x14ac:dyDescent="0.2">
      <c r="A2368" s="70" t="s">
        <v>1922</v>
      </c>
      <c r="B2368" s="71">
        <v>1972</v>
      </c>
      <c r="C2368" s="68" t="str">
        <f>IF(ISERROR(VLOOKUP(IF(RIGHT($A2368,1)=")",LEFT($A2368,FIND(" (",$A2368)-1),$A2368),[1]ACCS!$B$2:$B$5003, 1, FALSE)), "","1")</f>
        <v>1</v>
      </c>
      <c r="D2368" s="103" t="str">
        <f>IF($B2368="Unknown","",IF($B2368="","",IF(VALUE(LEFT($B2368,4))&lt;Calc!$J$2,"ANTIQUE","")))</f>
        <v/>
      </c>
      <c r="E2368" s="72" t="s">
        <v>29</v>
      </c>
      <c r="F2368" s="121"/>
      <c r="G2368" s="121"/>
      <c r="H2368" s="62" t="str">
        <f t="shared" si="262"/>
        <v>Japonica</v>
      </c>
      <c r="I2368" s="18">
        <f t="shared" si="259"/>
        <v>0</v>
      </c>
      <c r="J2368" s="18">
        <f t="shared" si="263"/>
        <v>0</v>
      </c>
      <c r="K2368" s="18">
        <f t="shared" si="264"/>
        <v>0</v>
      </c>
      <c r="L2368" s="57" t="str">
        <f t="shared" si="260"/>
        <v>Mrs. D. W. Davis Special</v>
      </c>
      <c r="M2368" s="57" t="str">
        <f t="shared" si="265"/>
        <v>Mrs. D. W. Davis Special</v>
      </c>
      <c r="N2368" s="61" t="str">
        <f t="shared" si="261"/>
        <v>Mrs. D. W. Davis Special</v>
      </c>
    </row>
    <row r="2369" spans="1:14" ht="25.15" customHeight="1" x14ac:dyDescent="0.2">
      <c r="A2369" s="70" t="s">
        <v>3427</v>
      </c>
      <c r="B2369" s="71">
        <v>1893</v>
      </c>
      <c r="C2369" s="68" t="str">
        <f>IF(ISERROR(VLOOKUP(IF(RIGHT($A2369,1)=")",LEFT($A2369,FIND(" (",$A2369)-1),$A2369),[1]ACCS!$B$2:$B$5003, 1, FALSE)), "","1")</f>
        <v/>
      </c>
      <c r="D2369" s="103" t="str">
        <f>IF($B2369="Unknown","",IF($B2369="","",IF(VALUE(LEFT($B2369,4))&lt;Calc!$J$2,"ANTIQUE","")))</f>
        <v>ANTIQUE</v>
      </c>
      <c r="E2369" s="72" t="s">
        <v>24</v>
      </c>
      <c r="F2369" s="121"/>
      <c r="G2369" s="121"/>
      <c r="H2369" s="62" t="str">
        <f t="shared" si="262"/>
        <v>Japonica</v>
      </c>
      <c r="I2369" s="18">
        <f t="shared" si="259"/>
        <v>0</v>
      </c>
      <c r="J2369" s="18">
        <f t="shared" si="263"/>
        <v>0</v>
      </c>
      <c r="K2369" s="18">
        <f t="shared" si="264"/>
        <v>0</v>
      </c>
      <c r="L2369" s="57" t="str">
        <f t="shared" si="260"/>
        <v>Mrs. Francis Saunders (See Amabilis)</v>
      </c>
      <c r="M2369" s="57" t="str">
        <f t="shared" si="265"/>
        <v>Mrs. Francis Saunders (See Amabilis)</v>
      </c>
      <c r="N2369" s="61" t="str">
        <f t="shared" si="261"/>
        <v>Mrs. Francis Saunders (See Amabilis)</v>
      </c>
    </row>
    <row r="2370" spans="1:14" ht="25.15" customHeight="1" x14ac:dyDescent="0.2">
      <c r="A2370" s="70" t="s">
        <v>1923</v>
      </c>
      <c r="B2370" s="71">
        <v>1944</v>
      </c>
      <c r="C2370" s="68" t="str">
        <f>IF(ISERROR(VLOOKUP(IF(RIGHT($A2370,1)=")",LEFT($A2370,FIND(" (",$A2370)-1),$A2370),[1]ACCS!$B$2:$B$5003, 1, FALSE)), "","1")</f>
        <v>1</v>
      </c>
      <c r="D2370" s="103" t="str">
        <f>IF($B2370="Unknown","",IF($B2370="","",IF(VALUE(LEFT($B2370,4))&lt;Calc!$J$2,"ANTIQUE","")))</f>
        <v/>
      </c>
      <c r="E2370" s="72" t="s">
        <v>21</v>
      </c>
      <c r="F2370" s="121"/>
      <c r="G2370" s="121"/>
      <c r="H2370" s="62" t="str">
        <f t="shared" si="262"/>
        <v>Japonica</v>
      </c>
      <c r="I2370" s="18">
        <f t="shared" si="259"/>
        <v>0</v>
      </c>
      <c r="J2370" s="18">
        <f t="shared" si="263"/>
        <v>0</v>
      </c>
      <c r="K2370" s="18">
        <f t="shared" si="264"/>
        <v>0</v>
      </c>
      <c r="L2370" s="57" t="str">
        <f t="shared" si="260"/>
        <v>Mrs. Freeman Weiss</v>
      </c>
      <c r="M2370" s="57" t="str">
        <f t="shared" si="265"/>
        <v>Mrs. Freeman Weiss</v>
      </c>
      <c r="N2370" s="61" t="str">
        <f t="shared" si="261"/>
        <v>Mrs. Freeman Weiss</v>
      </c>
    </row>
    <row r="2371" spans="1:14" ht="25.15" customHeight="1" x14ac:dyDescent="0.2">
      <c r="A2371" s="70" t="s">
        <v>1924</v>
      </c>
      <c r="B2371" s="71">
        <v>1979</v>
      </c>
      <c r="C2371" s="68" t="str">
        <f>IF(ISERROR(VLOOKUP(IF(RIGHT($A2371,1)=")",LEFT($A2371,FIND(" (",$A2371)-1),$A2371),[1]ACCS!$B$2:$B$5003, 1, FALSE)), "","1")</f>
        <v>1</v>
      </c>
      <c r="D2371" s="103" t="str">
        <f>IF($B2371="Unknown","",IF($B2371="","",IF(VALUE(LEFT($B2371,4))&lt;Calc!$J$2,"ANTIQUE","")))</f>
        <v/>
      </c>
      <c r="E2371" s="72" t="s">
        <v>21</v>
      </c>
      <c r="F2371" s="121"/>
      <c r="G2371" s="121"/>
      <c r="H2371" s="62" t="str">
        <f t="shared" si="262"/>
        <v>Japonica</v>
      </c>
      <c r="I2371" s="18">
        <f t="shared" si="259"/>
        <v>0</v>
      </c>
      <c r="J2371" s="18">
        <f t="shared" si="263"/>
        <v>0</v>
      </c>
      <c r="K2371" s="18">
        <f t="shared" si="264"/>
        <v>0</v>
      </c>
      <c r="L2371" s="57" t="str">
        <f t="shared" si="260"/>
        <v>Mrs. George Bell</v>
      </c>
      <c r="M2371" s="57" t="str">
        <f t="shared" si="265"/>
        <v>Mrs. George Bell</v>
      </c>
      <c r="N2371" s="61" t="str">
        <f t="shared" si="261"/>
        <v>Mrs. George Bell</v>
      </c>
    </row>
    <row r="2372" spans="1:14" ht="25.15" customHeight="1" x14ac:dyDescent="0.2">
      <c r="A2372" s="70" t="s">
        <v>1925</v>
      </c>
      <c r="B2372" s="71">
        <v>1958</v>
      </c>
      <c r="C2372" s="68" t="str">
        <f>IF(ISERROR(VLOOKUP(IF(RIGHT($A2372,1)=")",LEFT($A2372,FIND(" (",$A2372)-1),$A2372),[1]ACCS!$B$2:$B$5003, 1, FALSE)), "","1")</f>
        <v>1</v>
      </c>
      <c r="D2372" s="103" t="str">
        <f>IF($B2372="Unknown","",IF($B2372="","",IF(VALUE(LEFT($B2372,4))&lt;Calc!$J$2,"ANTIQUE","")))</f>
        <v/>
      </c>
      <c r="E2372" s="72" t="s">
        <v>21</v>
      </c>
      <c r="F2372" s="121"/>
      <c r="G2372" s="121"/>
      <c r="H2372" s="62" t="str">
        <f t="shared" si="262"/>
        <v>Japonica</v>
      </c>
      <c r="I2372" s="18">
        <f t="shared" si="259"/>
        <v>0</v>
      </c>
      <c r="J2372" s="18">
        <f t="shared" si="263"/>
        <v>0</v>
      </c>
      <c r="K2372" s="18">
        <f t="shared" si="264"/>
        <v>0</v>
      </c>
      <c r="L2372" s="57" t="str">
        <f t="shared" si="260"/>
        <v>Mrs. Goodwin Knight</v>
      </c>
      <c r="M2372" s="57" t="str">
        <f t="shared" si="265"/>
        <v>Mrs. Goodwin Knight</v>
      </c>
      <c r="N2372" s="61" t="str">
        <f t="shared" si="261"/>
        <v>Mrs. Goodwin Knight</v>
      </c>
    </row>
    <row r="2373" spans="1:14" ht="25.15" customHeight="1" x14ac:dyDescent="0.2">
      <c r="A2373" s="70" t="s">
        <v>1926</v>
      </c>
      <c r="B2373" s="71">
        <v>1935</v>
      </c>
      <c r="C2373" s="68" t="str">
        <f>IF(ISERROR(VLOOKUP(IF(RIGHT($A2373,1)=")",LEFT($A2373,FIND(" (",$A2373)-1),$A2373),[1]ACCS!$B$2:$B$5003, 1, FALSE)), "","1")</f>
        <v/>
      </c>
      <c r="D2373" s="103" t="str">
        <f>IF($B2373="Unknown","",IF($B2373="","",IF(VALUE(LEFT($B2373,4))&lt;Calc!$J$2,"ANTIQUE","")))</f>
        <v/>
      </c>
      <c r="E2373" s="72" t="s">
        <v>37</v>
      </c>
      <c r="F2373" s="121"/>
      <c r="G2373" s="121"/>
      <c r="H2373" s="62" t="str">
        <f t="shared" si="262"/>
        <v>Japonica</v>
      </c>
      <c r="I2373" s="18">
        <f t="shared" si="259"/>
        <v>0</v>
      </c>
      <c r="J2373" s="18">
        <f t="shared" si="263"/>
        <v>0</v>
      </c>
      <c r="K2373" s="18">
        <f t="shared" si="264"/>
        <v>0</v>
      </c>
      <c r="L2373" s="57" t="str">
        <f t="shared" si="260"/>
        <v>Mrs. H. L. Winbigler (See Oniji)</v>
      </c>
      <c r="M2373" s="57" t="str">
        <f t="shared" si="265"/>
        <v>Mrs. H. L. Winbigler (See Oniji)</v>
      </c>
      <c r="N2373" s="61" t="str">
        <f t="shared" si="261"/>
        <v>Mrs. H. L. Winbigler (See Oniji)</v>
      </c>
    </row>
    <row r="2374" spans="1:14" ht="25.15" customHeight="1" x14ac:dyDescent="0.2">
      <c r="A2374" s="70" t="s">
        <v>1927</v>
      </c>
      <c r="B2374" s="71">
        <v>1950</v>
      </c>
      <c r="C2374" s="68" t="str">
        <f>IF(ISERROR(VLOOKUP(IF(RIGHT($A2374,1)=")",LEFT($A2374,FIND(" (",$A2374)-1),$A2374),[1]ACCS!$B$2:$B$5003, 1, FALSE)), "","1")</f>
        <v>1</v>
      </c>
      <c r="D2374" s="103" t="str">
        <f>IF($B2374="Unknown","",IF($B2374="","",IF(VALUE(LEFT($B2374,4))&lt;Calc!$J$2,"ANTIQUE","")))</f>
        <v/>
      </c>
      <c r="E2374" s="72" t="s">
        <v>24</v>
      </c>
      <c r="F2374" s="121" t="s">
        <v>5</v>
      </c>
      <c r="G2374" s="121"/>
      <c r="H2374" s="62" t="str">
        <f t="shared" si="262"/>
        <v>Japonica</v>
      </c>
      <c r="I2374" s="18">
        <f t="shared" si="259"/>
        <v>0</v>
      </c>
      <c r="J2374" s="18">
        <f t="shared" si="263"/>
        <v>0</v>
      </c>
      <c r="K2374" s="18">
        <f t="shared" si="264"/>
        <v>0</v>
      </c>
      <c r="L2374" s="57" t="str">
        <f t="shared" si="260"/>
        <v>Mrs. Hooper Connell</v>
      </c>
      <c r="M2374" s="57" t="str">
        <f t="shared" si="265"/>
        <v>Mrs. Hooper Connell</v>
      </c>
      <c r="N2374" s="61" t="str">
        <f t="shared" si="261"/>
        <v>Mrs. Hooper Connell</v>
      </c>
    </row>
    <row r="2375" spans="1:14" ht="25.15" customHeight="1" x14ac:dyDescent="0.2">
      <c r="A2375" s="70" t="s">
        <v>1928</v>
      </c>
      <c r="B2375" s="71">
        <v>1961</v>
      </c>
      <c r="C2375" s="68" t="str">
        <f>IF(ISERROR(VLOOKUP(IF(RIGHT($A2375,1)=")",LEFT($A2375,FIND(" (",$A2375)-1),$A2375),[1]ACCS!$B$2:$B$5003, 1, FALSE)), "","1")</f>
        <v>1</v>
      </c>
      <c r="D2375" s="103" t="str">
        <f>IF($B2375="Unknown","",IF($B2375="","",IF(VALUE(LEFT($B2375,4))&lt;Calc!$J$2,"ANTIQUE","")))</f>
        <v/>
      </c>
      <c r="E2375" s="72" t="s">
        <v>37</v>
      </c>
      <c r="F2375" s="121"/>
      <c r="G2375" s="121"/>
      <c r="H2375" s="62" t="str">
        <f t="shared" si="262"/>
        <v>Japonica</v>
      </c>
      <c r="I2375" s="18">
        <f t="shared" si="259"/>
        <v>0</v>
      </c>
      <c r="J2375" s="18">
        <f t="shared" si="263"/>
        <v>0</v>
      </c>
      <c r="K2375" s="18">
        <f t="shared" si="264"/>
        <v>0</v>
      </c>
      <c r="L2375" s="57" t="str">
        <f t="shared" si="260"/>
        <v>Mrs. Jimmy Davis</v>
      </c>
      <c r="M2375" s="57" t="str">
        <f t="shared" si="265"/>
        <v>Mrs. Jimmy Davis</v>
      </c>
      <c r="N2375" s="61" t="str">
        <f t="shared" si="261"/>
        <v>Mrs. Jimmy Davis</v>
      </c>
    </row>
    <row r="2376" spans="1:14" ht="25.15" customHeight="1" x14ac:dyDescent="0.2">
      <c r="A2376" s="70" t="s">
        <v>1929</v>
      </c>
      <c r="B2376" s="71">
        <v>1940</v>
      </c>
      <c r="C2376" s="68" t="str">
        <f>IF(ISERROR(VLOOKUP(IF(RIGHT($A2376,1)=")",LEFT($A2376,FIND(" (",$A2376)-1),$A2376),[1]ACCS!$B$2:$B$5003, 1, FALSE)), "","1")</f>
        <v/>
      </c>
      <c r="D2376" s="103" t="str">
        <f>IF($B2376="Unknown","",IF($B2376="","",IF(VALUE(LEFT($B2376,4))&lt;Calc!$J$2,"ANTIQUE","")))</f>
        <v/>
      </c>
      <c r="E2376" s="72" t="s">
        <v>24</v>
      </c>
      <c r="F2376" s="121"/>
      <c r="G2376" s="121" t="s">
        <v>26</v>
      </c>
      <c r="H2376" s="62" t="str">
        <f t="shared" si="262"/>
        <v>Japonica</v>
      </c>
      <c r="I2376" s="18">
        <f t="shared" si="259"/>
        <v>0</v>
      </c>
      <c r="J2376" s="18">
        <f t="shared" si="263"/>
        <v>0</v>
      </c>
      <c r="K2376" s="18">
        <f t="shared" si="264"/>
        <v>0</v>
      </c>
      <c r="L2376" s="57" t="str">
        <f t="shared" si="260"/>
        <v>Mrs. K. Sawada (John Marshall)</v>
      </c>
      <c r="M2376" s="57" t="str">
        <f t="shared" si="265"/>
        <v>Mrs. K. Sawada (John Marshall)</v>
      </c>
      <c r="N2376" s="61" t="str">
        <f t="shared" si="261"/>
        <v>Mrs. K. Sawada</v>
      </c>
    </row>
    <row r="2377" spans="1:14" ht="25.15" customHeight="1" x14ac:dyDescent="0.2">
      <c r="A2377" s="70" t="s">
        <v>1930</v>
      </c>
      <c r="B2377" s="71">
        <v>2006</v>
      </c>
      <c r="C2377" s="68" t="str">
        <f>IF(ISERROR(VLOOKUP(IF(RIGHT($A2377,1)=")",LEFT($A2377,FIND(" (",$A2377)-1),$A2377),[1]ACCS!$B$2:$B$5003, 1, FALSE)), "","1")</f>
        <v>1</v>
      </c>
      <c r="D2377" s="103" t="str">
        <f>IF($B2377="Unknown","",IF($B2377="","",IF(VALUE(LEFT($B2377,4))&lt;Calc!$J$2,"ANTIQUE","")))</f>
        <v/>
      </c>
      <c r="E2377" s="72" t="s">
        <v>37</v>
      </c>
      <c r="F2377" s="121"/>
      <c r="G2377" s="121" t="s">
        <v>26</v>
      </c>
      <c r="H2377" s="62" t="str">
        <f t="shared" si="262"/>
        <v>Japonica</v>
      </c>
      <c r="I2377" s="18">
        <f t="shared" si="259"/>
        <v>0</v>
      </c>
      <c r="J2377" s="18">
        <f t="shared" si="263"/>
        <v>0</v>
      </c>
      <c r="K2377" s="18">
        <f t="shared" si="264"/>
        <v>0</v>
      </c>
      <c r="L2377" s="57" t="str">
        <f t="shared" si="260"/>
        <v>Mrs. Katherine M. Howell</v>
      </c>
      <c r="M2377" s="57" t="str">
        <f t="shared" si="265"/>
        <v>Mrs. Katherine M. Howell</v>
      </c>
      <c r="N2377" s="61" t="str">
        <f t="shared" si="261"/>
        <v>Mrs. Katherine M. Howell</v>
      </c>
    </row>
    <row r="2378" spans="1:14" ht="25.15" customHeight="1" x14ac:dyDescent="0.2">
      <c r="A2378" s="70" t="s">
        <v>2949</v>
      </c>
      <c r="B2378" s="71">
        <v>1851</v>
      </c>
      <c r="C2378" s="68" t="str">
        <f>IF(ISERROR(VLOOKUP(IF(RIGHT($A2378,1)=")",LEFT($A2378,FIND(" (",$A2378)-1),$A2378),[1]ACCS!$B$2:$B$5003, 1, FALSE)), "","1")</f>
        <v/>
      </c>
      <c r="D2378" s="103" t="str">
        <f>IF($B2378="Unknown","",IF($B2378="","",IF(VALUE(LEFT($B2378,4))&lt;Calc!$J$2,"ANTIQUE","")))</f>
        <v>ANTIQUE</v>
      </c>
      <c r="E2378" s="72" t="s">
        <v>24</v>
      </c>
      <c r="F2378" s="121"/>
      <c r="G2378" s="121" t="s">
        <v>26</v>
      </c>
      <c r="H2378" s="62" t="str">
        <f t="shared" si="262"/>
        <v>Japonica</v>
      </c>
      <c r="I2378" s="18">
        <f t="shared" si="259"/>
        <v>0</v>
      </c>
      <c r="J2378" s="18">
        <f t="shared" si="263"/>
        <v>0</v>
      </c>
      <c r="K2378" s="18">
        <f t="shared" si="264"/>
        <v>0</v>
      </c>
      <c r="L2378" s="57" t="str">
        <f t="shared" si="260"/>
        <v>Mrs. Lurman</v>
      </c>
      <c r="M2378" s="57" t="str">
        <f t="shared" si="265"/>
        <v>Mrs. Lurman</v>
      </c>
      <c r="N2378" s="61" t="str">
        <f t="shared" si="261"/>
        <v>Mrs. Lurman</v>
      </c>
    </row>
    <row r="2379" spans="1:14" ht="25.15" customHeight="1" x14ac:dyDescent="0.2">
      <c r="A2379" s="70" t="s">
        <v>1931</v>
      </c>
      <c r="B2379" s="71">
        <v>1949</v>
      </c>
      <c r="C2379" s="68" t="str">
        <f>IF(ISERROR(VLOOKUP(IF(RIGHT($A2379,1)=")",LEFT($A2379,FIND(" (",$A2379)-1),$A2379),[1]ACCS!$B$2:$B$5003, 1, FALSE)), "","1")</f>
        <v>1</v>
      </c>
      <c r="D2379" s="103" t="str">
        <f>IF($B2379="Unknown","",IF($B2379="","",IF(VALUE(LEFT($B2379,4))&lt;Calc!$J$2,"ANTIQUE","")))</f>
        <v/>
      </c>
      <c r="E2379" s="72" t="s">
        <v>24</v>
      </c>
      <c r="F2379" s="121"/>
      <c r="G2379" s="121" t="s">
        <v>26</v>
      </c>
      <c r="H2379" s="62" t="str">
        <f t="shared" si="262"/>
        <v>Japonica</v>
      </c>
      <c r="I2379" s="18">
        <f t="shared" si="259"/>
        <v>0</v>
      </c>
      <c r="J2379" s="18">
        <f t="shared" si="263"/>
        <v>0</v>
      </c>
      <c r="K2379" s="18">
        <f t="shared" si="264"/>
        <v>0</v>
      </c>
      <c r="L2379" s="57" t="str">
        <f t="shared" si="260"/>
        <v>Mrs. Lyman Clarke</v>
      </c>
      <c r="M2379" s="57" t="str">
        <f t="shared" si="265"/>
        <v>Mrs. Lyman Clarke</v>
      </c>
      <c r="N2379" s="61" t="str">
        <f t="shared" si="261"/>
        <v>Mrs. Lyman Clarke</v>
      </c>
    </row>
    <row r="2380" spans="1:14" ht="25.15" customHeight="1" x14ac:dyDescent="0.2">
      <c r="A2380" s="70" t="s">
        <v>1932</v>
      </c>
      <c r="B2380" s="71">
        <v>2003</v>
      </c>
      <c r="C2380" s="68" t="str">
        <f>IF(ISERROR(VLOOKUP(IF(RIGHT($A2380,1)=")",LEFT($A2380,FIND(" (",$A2380)-1),$A2380),[1]ACCS!$B$2:$B$5003, 1, FALSE)), "","1")</f>
        <v>1</v>
      </c>
      <c r="D2380" s="103" t="str">
        <f>IF($B2380="Unknown","",IF($B2380="","",IF(VALUE(LEFT($B2380,4))&lt;Calc!$J$2,"ANTIQUE","")))</f>
        <v/>
      </c>
      <c r="E2380" s="72" t="s">
        <v>24</v>
      </c>
      <c r="F2380" s="121" t="s">
        <v>5</v>
      </c>
      <c r="G2380" s="121"/>
      <c r="H2380" s="62" t="str">
        <f t="shared" si="262"/>
        <v>Japonica</v>
      </c>
      <c r="I2380" s="18">
        <f t="shared" si="259"/>
        <v>0</v>
      </c>
      <c r="J2380" s="18">
        <f t="shared" si="263"/>
        <v>0</v>
      </c>
      <c r="K2380" s="18">
        <f t="shared" si="264"/>
        <v>0</v>
      </c>
      <c r="L2380" s="57" t="str">
        <f t="shared" si="260"/>
        <v>Mrs. Mac</v>
      </c>
      <c r="M2380" s="57" t="str">
        <f t="shared" si="265"/>
        <v>Mrs. Mac</v>
      </c>
      <c r="N2380" s="61" t="str">
        <f t="shared" si="261"/>
        <v>Mrs. Mac</v>
      </c>
    </row>
    <row r="2381" spans="1:14" ht="25.15" customHeight="1" x14ac:dyDescent="0.2">
      <c r="A2381" s="70" t="s">
        <v>1933</v>
      </c>
      <c r="B2381" s="71">
        <v>1950</v>
      </c>
      <c r="C2381" s="68" t="str">
        <f>IF(ISERROR(VLOOKUP(IF(RIGHT($A2381,1)=")",LEFT($A2381,FIND(" (",$A2381)-1),$A2381),[1]ACCS!$B$2:$B$5003, 1, FALSE)), "","1")</f>
        <v/>
      </c>
      <c r="D2381" s="103" t="str">
        <f>IF($B2381="Unknown","",IF($B2381="","",IF(VALUE(LEFT($B2381,4))&lt;Calc!$J$2,"ANTIQUE","")))</f>
        <v/>
      </c>
      <c r="E2381" s="72" t="s">
        <v>24</v>
      </c>
      <c r="F2381" s="121"/>
      <c r="G2381" s="121"/>
      <c r="H2381" s="62" t="str">
        <f t="shared" si="262"/>
        <v>Japonica</v>
      </c>
      <c r="I2381" s="18">
        <f t="shared" si="259"/>
        <v>0</v>
      </c>
      <c r="J2381" s="18">
        <f t="shared" si="263"/>
        <v>0</v>
      </c>
      <c r="K2381" s="18">
        <f t="shared" si="264"/>
        <v>0</v>
      </c>
      <c r="L2381" s="57" t="str">
        <f t="shared" si="260"/>
        <v>Mrs. Nellie Eastman</v>
      </c>
      <c r="M2381" s="57" t="str">
        <f t="shared" si="265"/>
        <v>Mrs. Nellie Eastman</v>
      </c>
      <c r="N2381" s="61" t="str">
        <f t="shared" si="261"/>
        <v>Mrs. Nellie Eastman</v>
      </c>
    </row>
    <row r="2382" spans="1:14" ht="25.15" customHeight="1" x14ac:dyDescent="0.2">
      <c r="A2382" s="70" t="s">
        <v>1934</v>
      </c>
      <c r="B2382" s="71">
        <v>1973</v>
      </c>
      <c r="C2382" s="68" t="str">
        <f>IF(ISERROR(VLOOKUP(IF(RIGHT($A2382,1)=")",LEFT($A2382,FIND(" (",$A2382)-1),$A2382),[1]ACCS!$B$2:$B$5003, 1, FALSE)), "","1")</f>
        <v>1</v>
      </c>
      <c r="D2382" s="103" t="str">
        <f>IF($B2382="Unknown","",IF($B2382="","",IF(VALUE(LEFT($B2382,4))&lt;Calc!$J$2,"ANTIQUE","")))</f>
        <v/>
      </c>
      <c r="E2382" s="72" t="s">
        <v>37</v>
      </c>
      <c r="F2382" s="121"/>
      <c r="G2382" s="121"/>
      <c r="H2382" s="62" t="str">
        <f t="shared" si="262"/>
        <v>Japonica</v>
      </c>
      <c r="I2382" s="18">
        <f t="shared" si="259"/>
        <v>0</v>
      </c>
      <c r="J2382" s="18">
        <f t="shared" si="263"/>
        <v>0</v>
      </c>
      <c r="K2382" s="18">
        <f t="shared" si="264"/>
        <v>0</v>
      </c>
      <c r="L2382" s="57" t="str">
        <f t="shared" si="260"/>
        <v>Mrs. Paul Gilley</v>
      </c>
      <c r="M2382" s="57" t="str">
        <f t="shared" si="265"/>
        <v>Mrs. Paul Gilley</v>
      </c>
      <c r="N2382" s="61" t="str">
        <f t="shared" si="261"/>
        <v>Mrs. Paul Gilley</v>
      </c>
    </row>
    <row r="2383" spans="1:14" ht="25.15" customHeight="1" x14ac:dyDescent="0.2">
      <c r="A2383" s="70" t="s">
        <v>1935</v>
      </c>
      <c r="B2383" s="71">
        <v>1962</v>
      </c>
      <c r="C2383" s="68" t="str">
        <f>IF(ISERROR(VLOOKUP(IF(RIGHT($A2383,1)=")",LEFT($A2383,FIND(" (",$A2383)-1),$A2383),[1]ACCS!$B$2:$B$5003, 1, FALSE)), "","1")</f>
        <v>1</v>
      </c>
      <c r="D2383" s="103" t="str">
        <f>IF($B2383="Unknown","",IF($B2383="","",IF(VALUE(LEFT($B2383,4))&lt;Calc!$J$2,"ANTIQUE","")))</f>
        <v/>
      </c>
      <c r="E2383" s="72" t="s">
        <v>24</v>
      </c>
      <c r="F2383" s="121"/>
      <c r="G2383" s="121" t="s">
        <v>26</v>
      </c>
      <c r="H2383" s="62" t="str">
        <f t="shared" si="262"/>
        <v>Japonica</v>
      </c>
      <c r="I2383" s="18">
        <f t="shared" si="259"/>
        <v>0</v>
      </c>
      <c r="J2383" s="18">
        <f t="shared" si="263"/>
        <v>0</v>
      </c>
      <c r="K2383" s="18">
        <f t="shared" si="264"/>
        <v>0</v>
      </c>
      <c r="L2383" s="57" t="str">
        <f t="shared" si="260"/>
        <v>Mrs. R. L. Wheeler</v>
      </c>
      <c r="M2383" s="57" t="str">
        <f t="shared" si="265"/>
        <v>Mrs. R. L. Wheeler</v>
      </c>
      <c r="N2383" s="61" t="str">
        <f t="shared" si="261"/>
        <v>Mrs. R. L. Wheeler</v>
      </c>
    </row>
    <row r="2384" spans="1:14" ht="25.15" customHeight="1" x14ac:dyDescent="0.2">
      <c r="A2384" s="70" t="s">
        <v>3428</v>
      </c>
      <c r="B2384" s="71">
        <v>1806</v>
      </c>
      <c r="C2384" s="68" t="str">
        <f>IF(ISERROR(VLOOKUP(IF(RIGHT($A2384,1)=")",LEFT($A2384,FIND(" (",$A2384)-1),$A2384),[1]ACCS!$B$2:$B$5003, 1, FALSE)), "","1")</f>
        <v/>
      </c>
      <c r="D2384" s="103" t="str">
        <f>IF($B2384="Unknown","",IF($B2384="","",IF(VALUE(LEFT($B2384,4))&lt;Calc!$J$2,"ANTIQUE","")))</f>
        <v>ANTIQUE</v>
      </c>
      <c r="E2384" s="72" t="s">
        <v>24</v>
      </c>
      <c r="F2384" s="121"/>
      <c r="G2384" s="121"/>
      <c r="H2384" s="62" t="str">
        <f t="shared" si="262"/>
        <v>Japonica</v>
      </c>
      <c r="I2384" s="18">
        <f t="shared" si="259"/>
        <v>0</v>
      </c>
      <c r="J2384" s="18">
        <f t="shared" si="263"/>
        <v>0</v>
      </c>
      <c r="K2384" s="18">
        <f t="shared" si="264"/>
        <v>0</v>
      </c>
      <c r="L2384" s="57" t="str">
        <f t="shared" si="260"/>
        <v>Mrs. Sol Runyon (See Anemonaeflora)</v>
      </c>
      <c r="M2384" s="57" t="str">
        <f t="shared" si="265"/>
        <v>Mrs. Sol Runyon (See Anemonaeflora)</v>
      </c>
      <c r="N2384" s="61" t="str">
        <f t="shared" si="261"/>
        <v>Mrs. Sol Runyon (See Anemonaeflora)</v>
      </c>
    </row>
    <row r="2385" spans="1:14" ht="25.15" customHeight="1" x14ac:dyDescent="0.2">
      <c r="A2385" s="70" t="s">
        <v>1936</v>
      </c>
      <c r="B2385" s="71">
        <v>1900</v>
      </c>
      <c r="C2385" s="68" t="str">
        <f>IF(ISERROR(VLOOKUP(IF(RIGHT($A2385,1)=")",LEFT($A2385,FIND(" (",$A2385)-1),$A2385),[1]ACCS!$B$2:$B$5003, 1, FALSE)), "","1")</f>
        <v/>
      </c>
      <c r="D2385" s="103" t="str">
        <f>IF($B2385="Unknown","",IF($B2385="","",IF(VALUE(LEFT($B2385,4))&lt;Calc!$J$2,"ANTIQUE","")))</f>
        <v/>
      </c>
      <c r="E2385" s="72" t="s">
        <v>21</v>
      </c>
      <c r="F2385" s="121"/>
      <c r="G2385" s="121"/>
      <c r="H2385" s="62" t="str">
        <f t="shared" si="262"/>
        <v>Japonica</v>
      </c>
      <c r="I2385" s="18">
        <f t="shared" si="259"/>
        <v>0</v>
      </c>
      <c r="J2385" s="18">
        <f t="shared" si="263"/>
        <v>0</v>
      </c>
      <c r="K2385" s="18">
        <f t="shared" si="264"/>
        <v>0</v>
      </c>
      <c r="L2385" s="57" t="str">
        <f t="shared" si="260"/>
        <v>Mrs. T. R. McKenzie (See Vedrine)</v>
      </c>
      <c r="M2385" s="57" t="str">
        <f t="shared" si="265"/>
        <v>Mrs. T. R. McKenzie (See Vedrine)</v>
      </c>
      <c r="N2385" s="61" t="str">
        <f t="shared" si="261"/>
        <v>Mrs. T. R. McKenzie (See Vedrine)</v>
      </c>
    </row>
    <row r="2386" spans="1:14" ht="25.15" customHeight="1" x14ac:dyDescent="0.2">
      <c r="A2386" s="70" t="s">
        <v>1937</v>
      </c>
      <c r="B2386" s="71">
        <v>1949</v>
      </c>
      <c r="C2386" s="68" t="str">
        <f>IF(ISERROR(VLOOKUP(IF(RIGHT($A2386,1)=")",LEFT($A2386,FIND(" (",$A2386)-1),$A2386),[1]ACCS!$B$2:$B$5003, 1, FALSE)), "","1")</f>
        <v>1</v>
      </c>
      <c r="D2386" s="103" t="str">
        <f>IF($B2386="Unknown","",IF($B2386="","",IF(VALUE(LEFT($B2386,4))&lt;Calc!$J$2,"ANTIQUE","")))</f>
        <v/>
      </c>
      <c r="E2386" s="72" t="s">
        <v>24</v>
      </c>
      <c r="F2386" s="121"/>
      <c r="G2386" s="121" t="s">
        <v>26</v>
      </c>
      <c r="H2386" s="62" t="str">
        <f t="shared" si="262"/>
        <v>Japonica</v>
      </c>
      <c r="I2386" s="18">
        <f t="shared" si="259"/>
        <v>0</v>
      </c>
      <c r="J2386" s="18">
        <f t="shared" si="263"/>
        <v>0</v>
      </c>
      <c r="K2386" s="18">
        <f t="shared" si="264"/>
        <v>0</v>
      </c>
      <c r="L2386" s="57" t="str">
        <f t="shared" si="260"/>
        <v>Mrs. Tingley</v>
      </c>
      <c r="M2386" s="57" t="str">
        <f t="shared" si="265"/>
        <v>Mrs. Tingley</v>
      </c>
      <c r="N2386" s="61" t="str">
        <f t="shared" si="261"/>
        <v>Mrs. Tingley</v>
      </c>
    </row>
    <row r="2387" spans="1:14" ht="25.15" customHeight="1" x14ac:dyDescent="0.2">
      <c r="A2387" s="70" t="s">
        <v>2926</v>
      </c>
      <c r="B2387" s="71">
        <v>1985</v>
      </c>
      <c r="C2387" s="68" t="str">
        <f>IF(ISERROR(VLOOKUP(IF(RIGHT($A2387,1)=")",LEFT($A2387,FIND(" (",$A2387)-1),$A2387),[1]ACCS!$B$2:$B$5003, 1, FALSE)), "","1")</f>
        <v>1</v>
      </c>
      <c r="D2387" s="103" t="str">
        <f>IF($B2387="Unknown","",IF($B2387="","",IF(VALUE(LEFT($B2387,4))&lt;Calc!$J$2,"ANTIQUE","")))</f>
        <v/>
      </c>
      <c r="E2387" s="72" t="s">
        <v>35</v>
      </c>
      <c r="F2387" s="121"/>
      <c r="G2387" s="121"/>
      <c r="H2387" s="62" t="str">
        <f t="shared" si="262"/>
        <v>Japonica</v>
      </c>
      <c r="I2387" s="18">
        <f t="shared" si="259"/>
        <v>0</v>
      </c>
      <c r="J2387" s="18">
        <f t="shared" si="263"/>
        <v>0</v>
      </c>
      <c r="K2387" s="18">
        <f t="shared" si="264"/>
        <v>0</v>
      </c>
      <c r="L2387" s="57" t="str">
        <f t="shared" si="260"/>
        <v>Mrs. Tsutako Nakasone</v>
      </c>
      <c r="M2387" s="57" t="str">
        <f t="shared" si="265"/>
        <v>Mrs. Tsutako Nakasone</v>
      </c>
      <c r="N2387" s="61" t="str">
        <f t="shared" si="261"/>
        <v>Mrs. Tsutako Nakasone</v>
      </c>
    </row>
    <row r="2388" spans="1:14" ht="25.15" customHeight="1" x14ac:dyDescent="0.2">
      <c r="A2388" s="70" t="s">
        <v>3429</v>
      </c>
      <c r="B2388" s="71">
        <v>1822</v>
      </c>
      <c r="C2388" s="68" t="str">
        <f>IF(ISERROR(VLOOKUP(IF(RIGHT($A2388,1)=")",LEFT($A2388,FIND(" (",$A2388)-1),$A2388),[1]ACCS!$B$2:$B$5003, 1, FALSE)), "","1")</f>
        <v/>
      </c>
      <c r="D2388" s="103" t="str">
        <f>IF($B2388="Unknown","",IF($B2388="","",IF(VALUE(LEFT($B2388,4))&lt;Calc!$J$2,"ANTIQUE","")))</f>
        <v>ANTIQUE</v>
      </c>
      <c r="E2388" s="72" t="s">
        <v>37</v>
      </c>
      <c r="F2388" s="121"/>
      <c r="G2388" s="121"/>
      <c r="H2388" s="62" t="str">
        <f t="shared" si="262"/>
        <v>Japonica</v>
      </c>
      <c r="I2388" s="18">
        <f t="shared" si="259"/>
        <v>0</v>
      </c>
      <c r="J2388" s="18">
        <f t="shared" si="263"/>
        <v>0</v>
      </c>
      <c r="K2388" s="18">
        <f t="shared" si="264"/>
        <v>0</v>
      </c>
      <c r="L2388" s="57" t="str">
        <f t="shared" si="260"/>
        <v>Mrs. White (See Woodville Red)</v>
      </c>
      <c r="M2388" s="57" t="str">
        <f t="shared" si="265"/>
        <v>Mrs. White (See Woodville Red)</v>
      </c>
      <c r="N2388" s="61" t="str">
        <f t="shared" si="261"/>
        <v>Mrs. White (See Woodville Red)</v>
      </c>
    </row>
    <row r="2389" spans="1:14" ht="25.15" customHeight="1" x14ac:dyDescent="0.2">
      <c r="A2389" s="70" t="s">
        <v>1938</v>
      </c>
      <c r="B2389" s="71">
        <v>1979</v>
      </c>
      <c r="C2389" s="68" t="str">
        <f>IF(ISERROR(VLOOKUP(IF(RIGHT($A2389,1)=")",LEFT($A2389,FIND(" (",$A2389)-1),$A2389),[1]ACCS!$B$2:$B$5003, 1, FALSE)), "","1")</f>
        <v>1</v>
      </c>
      <c r="D2389" s="103" t="str">
        <f>IF($B2389="Unknown","",IF($B2389="","",IF(VALUE(LEFT($B2389,4))&lt;Calc!$J$2,"ANTIQUE","")))</f>
        <v/>
      </c>
      <c r="E2389" s="72" t="s">
        <v>24</v>
      </c>
      <c r="F2389" s="121"/>
      <c r="G2389" s="121"/>
      <c r="H2389" s="62" t="str">
        <f t="shared" si="262"/>
        <v>Japonica</v>
      </c>
      <c r="I2389" s="18">
        <f t="shared" si="259"/>
        <v>0</v>
      </c>
      <c r="J2389" s="18">
        <f t="shared" si="263"/>
        <v>0</v>
      </c>
      <c r="K2389" s="18">
        <f t="shared" si="264"/>
        <v>0</v>
      </c>
      <c r="L2389" s="57" t="str">
        <f t="shared" si="260"/>
        <v>Mrs. Woodrow Hathorn</v>
      </c>
      <c r="M2389" s="57" t="str">
        <f t="shared" si="265"/>
        <v>Mrs. Woodrow Hathorn</v>
      </c>
      <c r="N2389" s="61" t="str">
        <f t="shared" si="261"/>
        <v>Mrs. Woodrow Hathorn</v>
      </c>
    </row>
    <row r="2390" spans="1:14" ht="25.15" customHeight="1" x14ac:dyDescent="0.2">
      <c r="A2390" s="70" t="s">
        <v>1939</v>
      </c>
      <c r="B2390" s="71">
        <v>2005</v>
      </c>
      <c r="C2390" s="68" t="str">
        <f>IF(ISERROR(VLOOKUP(IF(RIGHT($A2390,1)=")",LEFT($A2390,FIND(" (",$A2390)-1),$A2390),[1]ACCS!$B$2:$B$5003, 1, FALSE)), "","1")</f>
        <v>1</v>
      </c>
      <c r="D2390" s="103" t="str">
        <f>IF($B2390="Unknown","",IF($B2390="","",IF(VALUE(LEFT($B2390,4))&lt;Calc!$J$2,"ANTIQUE","")))</f>
        <v/>
      </c>
      <c r="E2390" s="72" t="s">
        <v>37</v>
      </c>
      <c r="F2390" s="121"/>
      <c r="G2390" s="121"/>
      <c r="H2390" s="62" t="str">
        <f t="shared" si="262"/>
        <v>NRH</v>
      </c>
      <c r="I2390" s="18">
        <f t="shared" si="259"/>
        <v>2</v>
      </c>
      <c r="J2390" s="18">
        <f t="shared" si="263"/>
        <v>0</v>
      </c>
      <c r="K2390" s="18">
        <f t="shared" si="264"/>
        <v>0</v>
      </c>
      <c r="L2390" s="57" t="str">
        <f t="shared" si="260"/>
        <v>Ms Mo</v>
      </c>
      <c r="M2390" s="57" t="str">
        <f t="shared" si="265"/>
        <v>Ms Mo</v>
      </c>
      <c r="N2390" s="61" t="str">
        <f t="shared" si="261"/>
        <v>Ms Mo</v>
      </c>
    </row>
    <row r="2391" spans="1:14" ht="25.15" customHeight="1" x14ac:dyDescent="0.2">
      <c r="A2391" s="70" t="s">
        <v>1940</v>
      </c>
      <c r="B2391" s="71">
        <v>2018</v>
      </c>
      <c r="C2391" s="68" t="str">
        <f>IF(ISERROR(VLOOKUP(IF(RIGHT($A2391,1)=")",LEFT($A2391,FIND(" (",$A2391)-1),$A2391),[1]ACCS!$B$2:$B$5003, 1, FALSE)), "","1")</f>
        <v>1</v>
      </c>
      <c r="D2391" s="103" t="str">
        <f>IF($B2391="Unknown","",IF($B2391="","",IF(VALUE(LEFT($B2391,4))&lt;Calc!$J$2,"ANTIQUE","")))</f>
        <v/>
      </c>
      <c r="E2391" s="72" t="s">
        <v>24</v>
      </c>
      <c r="F2391" s="121"/>
      <c r="G2391" s="121"/>
      <c r="H2391" s="62" t="str">
        <f t="shared" si="262"/>
        <v>Japonica</v>
      </c>
      <c r="I2391" s="18">
        <f t="shared" si="259"/>
        <v>0</v>
      </c>
      <c r="J2391" s="18">
        <f t="shared" si="263"/>
        <v>0</v>
      </c>
      <c r="K2391" s="18">
        <f t="shared" si="264"/>
        <v>0</v>
      </c>
      <c r="L2391" s="57" t="str">
        <f t="shared" si="260"/>
        <v>Multitasking</v>
      </c>
      <c r="M2391" s="57" t="str">
        <f t="shared" si="265"/>
        <v>Multitasking</v>
      </c>
      <c r="N2391" s="61" t="str">
        <f t="shared" si="261"/>
        <v>Multitasking</v>
      </c>
    </row>
    <row r="2392" spans="1:14" ht="25.15" customHeight="1" x14ac:dyDescent="0.2">
      <c r="A2392" s="70" t="s">
        <v>1941</v>
      </c>
      <c r="B2392" s="71">
        <v>1973</v>
      </c>
      <c r="C2392" s="68" t="str">
        <f>IF(ISERROR(VLOOKUP(IF(RIGHT($A2392,1)=")",LEFT($A2392,FIND(" (",$A2392)-1),$A2392),[1]ACCS!$B$2:$B$5003, 1, FALSE)), "","1")</f>
        <v>1</v>
      </c>
      <c r="D2392" s="103" t="str">
        <f>IF($B2392="Unknown","",IF($B2392="","",IF(VALUE(LEFT($B2392,4))&lt;Calc!$J$2,"ANTIQUE","")))</f>
        <v/>
      </c>
      <c r="E2392" s="72" t="s">
        <v>24</v>
      </c>
      <c r="F2392" s="121"/>
      <c r="G2392" s="121"/>
      <c r="H2392" s="62" t="str">
        <f t="shared" si="262"/>
        <v>Japonica</v>
      </c>
      <c r="I2392" s="18">
        <f t="shared" si="259"/>
        <v>0</v>
      </c>
      <c r="J2392" s="18">
        <f t="shared" si="263"/>
        <v>0</v>
      </c>
      <c r="K2392" s="18">
        <f t="shared" si="264"/>
        <v>0</v>
      </c>
      <c r="L2392" s="57" t="str">
        <f t="shared" si="260"/>
        <v>Muriel Nathan</v>
      </c>
      <c r="M2392" s="57" t="str">
        <f t="shared" si="265"/>
        <v>Muriel Nathan</v>
      </c>
      <c r="N2392" s="61" t="str">
        <f t="shared" si="261"/>
        <v>Muriel Nathan</v>
      </c>
    </row>
    <row r="2393" spans="1:14" ht="25.15" customHeight="1" x14ac:dyDescent="0.2">
      <c r="A2393" s="70" t="s">
        <v>3507</v>
      </c>
      <c r="B2393" s="71">
        <v>1968</v>
      </c>
      <c r="C2393" s="68" t="str">
        <f>IF(ISERROR(VLOOKUP(IF(RIGHT($A2393,1)=")",LEFT($A2393,FIND(" (",$A2393)-1),$A2393),[1]ACCS!$B$2:$B$5003, 1, FALSE)), "","1")</f>
        <v>1</v>
      </c>
      <c r="D2393" s="103" t="str">
        <f>IF($B2393="Unknown","",IF($B2393="","",IF(VALUE(LEFT($B2393,4))&lt;Calc!$J$2,"ANTIQUE","")))</f>
        <v/>
      </c>
      <c r="E2393" s="72" t="s">
        <v>29</v>
      </c>
      <c r="F2393" s="121"/>
      <c r="G2393" s="121"/>
      <c r="H2393" s="62" t="str">
        <f t="shared" si="262"/>
        <v>Reticulata</v>
      </c>
      <c r="I2393" s="18">
        <f t="shared" si="259"/>
        <v>1</v>
      </c>
      <c r="J2393" s="18">
        <f t="shared" si="263"/>
        <v>0</v>
      </c>
      <c r="K2393" s="18">
        <f t="shared" si="264"/>
        <v>0</v>
      </c>
      <c r="L2393" s="57" t="str">
        <f t="shared" si="260"/>
        <v>Murillo [Tuckfield]</v>
      </c>
      <c r="M2393" s="57" t="str">
        <f t="shared" si="265"/>
        <v>Murillo [Tuckfield]</v>
      </c>
      <c r="N2393" s="61" t="str">
        <f t="shared" si="261"/>
        <v>Murillo [Tuckfield]</v>
      </c>
    </row>
    <row r="2394" spans="1:14" ht="25.15" customHeight="1" x14ac:dyDescent="0.2">
      <c r="A2394" s="70" t="s">
        <v>1942</v>
      </c>
      <c r="B2394" s="71">
        <v>1975</v>
      </c>
      <c r="C2394" s="68" t="str">
        <f>IF(ISERROR(VLOOKUP(IF(RIGHT($A2394,1)=")",LEFT($A2394,FIND(" (",$A2394)-1),$A2394),[1]ACCS!$B$2:$B$5003, 1, FALSE)), "","1")</f>
        <v>1</v>
      </c>
      <c r="D2394" s="103" t="str">
        <f>IF($B2394="Unknown","",IF($B2394="","",IF(VALUE(LEFT($B2394,4))&lt;Calc!$J$2,"ANTIQUE","")))</f>
        <v/>
      </c>
      <c r="E2394" s="72" t="s">
        <v>24</v>
      </c>
      <c r="F2394" s="121"/>
      <c r="G2394" s="121" t="s">
        <v>26</v>
      </c>
      <c r="H2394" s="62" t="str">
        <f t="shared" si="262"/>
        <v>Japonica</v>
      </c>
      <c r="I2394" s="18">
        <f t="shared" si="259"/>
        <v>0</v>
      </c>
      <c r="J2394" s="18">
        <f t="shared" si="263"/>
        <v>0</v>
      </c>
      <c r="K2394" s="18">
        <f t="shared" si="264"/>
        <v>0</v>
      </c>
      <c r="L2394" s="57" t="str">
        <f t="shared" si="260"/>
        <v>Music City</v>
      </c>
      <c r="M2394" s="57" t="str">
        <f t="shared" si="265"/>
        <v>Music City</v>
      </c>
      <c r="N2394" s="61" t="str">
        <f t="shared" si="261"/>
        <v>Music City</v>
      </c>
    </row>
    <row r="2395" spans="1:14" ht="25.15" customHeight="1" x14ac:dyDescent="0.2">
      <c r="A2395" s="78" t="s">
        <v>3089</v>
      </c>
      <c r="B2395" s="71">
        <v>2021</v>
      </c>
      <c r="C2395" s="68" t="str">
        <f>IF(ISERROR(VLOOKUP(IF(RIGHT($A2395,1)=")",LEFT($A2395,FIND(" (",$A2395)-1),$A2395),[1]ACCS!$B$2:$B$5003, 1, FALSE)), "","1")</f>
        <v>1</v>
      </c>
      <c r="D2395" s="103" t="str">
        <f>IF($B2395="Unknown","",IF($B2395="","",IF(VALUE(LEFT($B2395,4))&lt;Calc!$J$2,"ANTIQUE","")))</f>
        <v/>
      </c>
      <c r="E2395" s="72" t="s">
        <v>24</v>
      </c>
      <c r="F2395" s="121"/>
      <c r="G2395" s="121"/>
      <c r="H2395" s="62" t="str">
        <f t="shared" si="262"/>
        <v>Japonica</v>
      </c>
      <c r="I2395" s="18">
        <f t="shared" si="259"/>
        <v>0</v>
      </c>
      <c r="J2395" s="18">
        <f t="shared" si="263"/>
        <v>0</v>
      </c>
      <c r="K2395" s="18">
        <f t="shared" si="264"/>
        <v>0</v>
      </c>
      <c r="L2395" s="57" t="str">
        <f t="shared" si="260"/>
        <v>My Beautiful Girl</v>
      </c>
      <c r="M2395" s="57" t="str">
        <f t="shared" si="265"/>
        <v>My Beautiful Girl</v>
      </c>
      <c r="N2395" s="61" t="str">
        <f t="shared" si="261"/>
        <v>My Beautiful Girl</v>
      </c>
    </row>
    <row r="2396" spans="1:14" ht="25.15" customHeight="1" x14ac:dyDescent="0.2">
      <c r="A2396" s="70" t="s">
        <v>1943</v>
      </c>
      <c r="B2396" s="71">
        <v>2005</v>
      </c>
      <c r="C2396" s="68" t="str">
        <f>IF(ISERROR(VLOOKUP(IF(RIGHT($A2396,1)=")",LEFT($A2396,FIND(" (",$A2396)-1),$A2396),[1]ACCS!$B$2:$B$5003, 1, FALSE)), "","1")</f>
        <v>1</v>
      </c>
      <c r="D2396" s="103" t="str">
        <f>IF($B2396="Unknown","",IF($B2396="","",IF(VALUE(LEFT($B2396,4))&lt;Calc!$J$2,"ANTIQUE","")))</f>
        <v/>
      </c>
      <c r="E2396" s="72" t="s">
        <v>24</v>
      </c>
      <c r="F2396" s="121"/>
      <c r="G2396" s="121"/>
      <c r="H2396" s="62" t="str">
        <f t="shared" si="262"/>
        <v>Japonica</v>
      </c>
      <c r="I2396" s="18">
        <f t="shared" si="259"/>
        <v>0</v>
      </c>
      <c r="J2396" s="18">
        <f t="shared" si="263"/>
        <v>0</v>
      </c>
      <c r="K2396" s="18">
        <f t="shared" si="264"/>
        <v>0</v>
      </c>
      <c r="L2396" s="57" t="str">
        <f t="shared" si="260"/>
        <v>My Debbie</v>
      </c>
      <c r="M2396" s="57" t="str">
        <f t="shared" si="265"/>
        <v>My Debbie</v>
      </c>
      <c r="N2396" s="61" t="str">
        <f t="shared" si="261"/>
        <v>My Debbie</v>
      </c>
    </row>
    <row r="2397" spans="1:14" ht="25.15" customHeight="1" x14ac:dyDescent="0.2">
      <c r="A2397" s="70" t="s">
        <v>1944</v>
      </c>
      <c r="B2397" s="71">
        <v>1975</v>
      </c>
      <c r="C2397" s="68" t="str">
        <f>IF(ISERROR(VLOOKUP(IF(RIGHT($A2397,1)=")",LEFT($A2397,FIND(" (",$A2397)-1),$A2397),[1]ACCS!$B$2:$B$5003, 1, FALSE)), "","1")</f>
        <v>1</v>
      </c>
      <c r="D2397" s="103" t="str">
        <f>IF($B2397="Unknown","",IF($B2397="","",IF(VALUE(LEFT($B2397,4))&lt;Calc!$J$2,"ANTIQUE","")))</f>
        <v/>
      </c>
      <c r="E2397" s="72" t="s">
        <v>37</v>
      </c>
      <c r="F2397" s="121"/>
      <c r="G2397" s="121"/>
      <c r="H2397" s="62" t="str">
        <f t="shared" si="262"/>
        <v>NRH</v>
      </c>
      <c r="I2397" s="18">
        <f t="shared" si="259"/>
        <v>2</v>
      </c>
      <c r="J2397" s="18">
        <f t="shared" si="263"/>
        <v>0</v>
      </c>
      <c r="K2397" s="18">
        <f t="shared" si="264"/>
        <v>0</v>
      </c>
      <c r="L2397" s="57" t="str">
        <f t="shared" si="260"/>
        <v>My Diane</v>
      </c>
      <c r="M2397" s="57" t="str">
        <f t="shared" si="265"/>
        <v>My Diane</v>
      </c>
      <c r="N2397" s="61" t="str">
        <f t="shared" si="261"/>
        <v>My Diane</v>
      </c>
    </row>
    <row r="2398" spans="1:14" ht="25.15" customHeight="1" x14ac:dyDescent="0.2">
      <c r="A2398" s="70" t="s">
        <v>1945</v>
      </c>
      <c r="B2398" s="71">
        <v>1977</v>
      </c>
      <c r="C2398" s="68" t="str">
        <f>IF(ISERROR(VLOOKUP(IF(RIGHT($A2398,1)=")",LEFT($A2398,FIND(" (",$A2398)-1),$A2398),[1]ACCS!$B$2:$B$5003, 1, FALSE)), "","1")</f>
        <v>1</v>
      </c>
      <c r="D2398" s="103" t="str">
        <f>IF($B2398="Unknown","",IF($B2398="","",IF(VALUE(LEFT($B2398,4))&lt;Calc!$J$2,"ANTIQUE","")))</f>
        <v/>
      </c>
      <c r="E2398" s="72" t="s">
        <v>37</v>
      </c>
      <c r="F2398" s="121"/>
      <c r="G2398" s="121"/>
      <c r="H2398" s="62" t="str">
        <f t="shared" si="262"/>
        <v>Reticulata</v>
      </c>
      <c r="I2398" s="18">
        <f t="shared" si="259"/>
        <v>1</v>
      </c>
      <c r="J2398" s="18">
        <f t="shared" si="263"/>
        <v>0</v>
      </c>
      <c r="K2398" s="18">
        <f t="shared" si="264"/>
        <v>0</v>
      </c>
      <c r="L2398" s="57" t="str">
        <f t="shared" si="260"/>
        <v>My Ernestine</v>
      </c>
      <c r="M2398" s="57" t="str">
        <f t="shared" si="265"/>
        <v>My Ernestine</v>
      </c>
      <c r="N2398" s="61" t="str">
        <f t="shared" si="261"/>
        <v>My Ernestine</v>
      </c>
    </row>
    <row r="2399" spans="1:14" ht="25.15" customHeight="1" x14ac:dyDescent="0.2">
      <c r="A2399" s="70" t="s">
        <v>1946</v>
      </c>
      <c r="B2399" s="71">
        <v>2018</v>
      </c>
      <c r="C2399" s="68" t="str">
        <f>IF(ISERROR(VLOOKUP(IF(RIGHT($A2399,1)=")",LEFT($A2399,FIND(" (",$A2399)-1),$A2399),[1]ACCS!$B$2:$B$5003, 1, FALSE)), "","1")</f>
        <v>1</v>
      </c>
      <c r="D2399" s="103" t="str">
        <f>IF($B2399="Unknown","",IF($B2399="","",IF(VALUE(LEFT($B2399,4))&lt;Calc!$J$2,"ANTIQUE","")))</f>
        <v/>
      </c>
      <c r="E2399" s="72" t="s">
        <v>24</v>
      </c>
      <c r="F2399" s="121"/>
      <c r="G2399" s="121" t="s">
        <v>26</v>
      </c>
      <c r="H2399" s="62" t="str">
        <f t="shared" si="262"/>
        <v>Japonica</v>
      </c>
      <c r="I2399" s="18">
        <f t="shared" si="259"/>
        <v>0</v>
      </c>
      <c r="J2399" s="18">
        <f t="shared" si="263"/>
        <v>0</v>
      </c>
      <c r="K2399" s="18">
        <f t="shared" si="264"/>
        <v>0</v>
      </c>
      <c r="L2399" s="57" t="str">
        <f t="shared" si="260"/>
        <v>My Linda</v>
      </c>
      <c r="M2399" s="57" t="str">
        <f t="shared" si="265"/>
        <v>My Linda</v>
      </c>
      <c r="N2399" s="61" t="str">
        <f t="shared" si="261"/>
        <v>My Linda</v>
      </c>
    </row>
    <row r="2400" spans="1:14" ht="25.15" customHeight="1" x14ac:dyDescent="0.2">
      <c r="A2400" s="70" t="s">
        <v>1947</v>
      </c>
      <c r="B2400" s="71">
        <v>1987</v>
      </c>
      <c r="C2400" s="68" t="str">
        <f>IF(ISERROR(VLOOKUP(IF(RIGHT($A2400,1)=")",LEFT($A2400,FIND(" (",$A2400)-1),$A2400),[1]ACCS!$B$2:$B$5003, 1, FALSE)), "","1")</f>
        <v>1</v>
      </c>
      <c r="D2400" s="103" t="str">
        <f>IF($B2400="Unknown","",IF($B2400="","",IF(VALUE(LEFT($B2400,4))&lt;Calc!$J$2,"ANTIQUE","")))</f>
        <v/>
      </c>
      <c r="E2400" s="72" t="s">
        <v>24</v>
      </c>
      <c r="F2400" s="121"/>
      <c r="G2400" s="121"/>
      <c r="H2400" s="62" t="str">
        <f t="shared" si="262"/>
        <v>Japonica</v>
      </c>
      <c r="I2400" s="18">
        <f t="shared" si="259"/>
        <v>0</v>
      </c>
      <c r="J2400" s="18">
        <f t="shared" si="263"/>
        <v>0</v>
      </c>
      <c r="K2400" s="18">
        <f t="shared" si="264"/>
        <v>0</v>
      </c>
      <c r="L2400" s="57" t="str">
        <f t="shared" si="260"/>
        <v>My Nancy</v>
      </c>
      <c r="M2400" s="57" t="str">
        <f t="shared" si="265"/>
        <v>My Nancy</v>
      </c>
      <c r="N2400" s="61" t="str">
        <f t="shared" si="261"/>
        <v>My Nancy</v>
      </c>
    </row>
    <row r="2401" spans="1:14" ht="25.15" customHeight="1" x14ac:dyDescent="0.2">
      <c r="A2401" s="70" t="s">
        <v>1948</v>
      </c>
      <c r="B2401" s="71">
        <v>2012</v>
      </c>
      <c r="C2401" s="68" t="str">
        <f>IF(ISERROR(VLOOKUP(IF(RIGHT($A2401,1)=")",LEFT($A2401,FIND(" (",$A2401)-1),$A2401),[1]ACCS!$B$2:$B$5003, 1, FALSE)), "","1")</f>
        <v>1</v>
      </c>
      <c r="D2401" s="103" t="str">
        <f>IF($B2401="Unknown","",IF($B2401="","",IF(VALUE(LEFT($B2401,4))&lt;Calc!$J$2,"ANTIQUE","")))</f>
        <v/>
      </c>
      <c r="E2401" s="72" t="s">
        <v>37</v>
      </c>
      <c r="F2401" s="121"/>
      <c r="G2401" s="121"/>
      <c r="H2401" s="62" t="str">
        <f t="shared" si="262"/>
        <v>Japonica</v>
      </c>
      <c r="I2401" s="18">
        <f t="shared" si="259"/>
        <v>0</v>
      </c>
      <c r="J2401" s="18">
        <f t="shared" si="263"/>
        <v>0</v>
      </c>
      <c r="K2401" s="18">
        <f t="shared" si="264"/>
        <v>0</v>
      </c>
      <c r="L2401" s="57" t="str">
        <f t="shared" si="260"/>
        <v>My Trula</v>
      </c>
      <c r="M2401" s="57" t="str">
        <f t="shared" si="265"/>
        <v>My Trula</v>
      </c>
      <c r="N2401" s="61" t="str">
        <f t="shared" si="261"/>
        <v>My Trula</v>
      </c>
    </row>
    <row r="2402" spans="1:14" ht="25.15" customHeight="1" x14ac:dyDescent="0.2">
      <c r="A2402" s="70" t="s">
        <v>1949</v>
      </c>
      <c r="B2402" s="71">
        <v>2019</v>
      </c>
      <c r="C2402" s="68" t="str">
        <f>IF(ISERROR(VLOOKUP(IF(RIGHT($A2402,1)=")",LEFT($A2402,FIND(" (",$A2402)-1),$A2402),[1]ACCS!$B$2:$B$5003, 1, FALSE)), "","1")</f>
        <v>1</v>
      </c>
      <c r="D2402" s="103" t="str">
        <f>IF($B2402="Unknown","",IF($B2402="","",IF(VALUE(LEFT($B2402,4))&lt;Calc!$J$2,"ANTIQUE","")))</f>
        <v/>
      </c>
      <c r="E2402" s="72" t="s">
        <v>24</v>
      </c>
      <c r="F2402" s="121"/>
      <c r="G2402" s="121"/>
      <c r="H2402" s="62" t="str">
        <f t="shared" si="262"/>
        <v>Japonica</v>
      </c>
      <c r="I2402" s="18">
        <f t="shared" ref="I2402:I2465" si="266">IF(NOT(ISERROR(SEARCH("(R)",$A2402))),1,IF(NOT(ISERROR(SEARCH("(H)",$A2402))),2,IF(NOT(ISERROR(SEARCH("(Sasanqua)",$A2402))),3,IF(NOT(ISERROR(SEARCH("(Hiemalis)",$A2402))),4,IF(NOT(ISERROR(SEARCH("(Vernalis)",$A2402))),5,IF(NOT(ISERROR(SEARCH("(Higo)",$A2402))),6,))))))+$J2402+K2402</f>
        <v>0</v>
      </c>
      <c r="J2402" s="18">
        <f t="shared" si="263"/>
        <v>0</v>
      </c>
      <c r="K2402" s="18">
        <f t="shared" si="264"/>
        <v>0</v>
      </c>
      <c r="L2402" s="57" t="str">
        <f t="shared" ref="L2402:L2465" si="267">SUBSTITUTE(SUBSTITUTE(SUBSTITUTE(SUBSTITUTE(SUBSTITUTE(SUBSTITUTE(SUBSTITUTE(SUBSTITUTE(A2402," (A)","")," (R)","")," (H)","")," (Sasanqua)","")," (Hiemalis)","")," (Vernalis)","")," (Rusticana)",""),"(Wabisuke)","")</f>
        <v>My Valentine</v>
      </c>
      <c r="M2402" s="57" t="str">
        <f t="shared" si="265"/>
        <v>My Valentine</v>
      </c>
      <c r="N2402" s="61" t="str">
        <f t="shared" si="261"/>
        <v>My Valentine</v>
      </c>
    </row>
    <row r="2403" spans="1:14" ht="25.15" customHeight="1" x14ac:dyDescent="0.2">
      <c r="A2403" s="70" t="s">
        <v>1950</v>
      </c>
      <c r="B2403" s="71">
        <v>2003</v>
      </c>
      <c r="C2403" s="68" t="str">
        <f>IF(ISERROR(VLOOKUP(IF(RIGHT($A2403,1)=")",LEFT($A2403,FIND(" (",$A2403)-1),$A2403),[1]ACCS!$B$2:$B$5003, 1, FALSE)), "","1")</f>
        <v>1</v>
      </c>
      <c r="D2403" s="103" t="str">
        <f>IF($B2403="Unknown","",IF($B2403="","",IF(VALUE(LEFT($B2403,4))&lt;Calc!$J$2,"ANTIQUE","")))</f>
        <v/>
      </c>
      <c r="E2403" s="72" t="s">
        <v>37</v>
      </c>
      <c r="F2403" s="121"/>
      <c r="G2403" s="121"/>
      <c r="H2403" s="62" t="str">
        <f t="shared" si="262"/>
        <v>Reticulata</v>
      </c>
      <c r="I2403" s="18">
        <f t="shared" si="266"/>
        <v>1</v>
      </c>
      <c r="J2403" s="18">
        <f t="shared" si="263"/>
        <v>0</v>
      </c>
      <c r="K2403" s="18">
        <f t="shared" si="264"/>
        <v>0</v>
      </c>
      <c r="L2403" s="57" t="str">
        <f t="shared" si="267"/>
        <v>Myra Price</v>
      </c>
      <c r="M2403" s="57" t="str">
        <f t="shared" si="265"/>
        <v>Myra Price</v>
      </c>
      <c r="N2403" s="61" t="str">
        <f t="shared" si="261"/>
        <v>Myra Price</v>
      </c>
    </row>
    <row r="2404" spans="1:14" ht="25.15" customHeight="1" x14ac:dyDescent="0.2">
      <c r="A2404" s="70" t="s">
        <v>1951</v>
      </c>
      <c r="B2404" s="71">
        <v>1959</v>
      </c>
      <c r="C2404" s="68" t="str">
        <f>IF(ISERROR(VLOOKUP(IF(RIGHT($A2404,1)=")",LEFT($A2404,FIND(" (",$A2404)-1),$A2404),[1]ACCS!$B$2:$B$5003, 1, FALSE)), "","1")</f>
        <v>1</v>
      </c>
      <c r="D2404" s="103" t="str">
        <f>IF($B2404="Unknown","",IF($B2404="","",IF(VALUE(LEFT($B2404,4))&lt;Calc!$J$2,"ANTIQUE","")))</f>
        <v/>
      </c>
      <c r="E2404" s="72" t="s">
        <v>37</v>
      </c>
      <c r="F2404" s="121"/>
      <c r="G2404" s="121"/>
      <c r="H2404" s="62" t="str">
        <f t="shared" si="262"/>
        <v>Japonica</v>
      </c>
      <c r="I2404" s="18">
        <f t="shared" si="266"/>
        <v>0</v>
      </c>
      <c r="J2404" s="18">
        <f t="shared" si="263"/>
        <v>0</v>
      </c>
      <c r="K2404" s="18">
        <f t="shared" si="264"/>
        <v>0</v>
      </c>
      <c r="L2404" s="57" t="str">
        <f t="shared" si="267"/>
        <v>Myra Wadsworth</v>
      </c>
      <c r="M2404" s="57" t="str">
        <f t="shared" si="265"/>
        <v>Myra Wadsworth</v>
      </c>
      <c r="N2404" s="61" t="str">
        <f t="shared" si="261"/>
        <v>Myra Wadsworth</v>
      </c>
    </row>
    <row r="2405" spans="1:14" ht="25.15" customHeight="1" x14ac:dyDescent="0.2">
      <c r="A2405" s="70" t="s">
        <v>1952</v>
      </c>
      <c r="B2405" s="71">
        <v>1998</v>
      </c>
      <c r="C2405" s="68" t="str">
        <f>IF(ISERROR(VLOOKUP(IF(RIGHT($A2405,1)=")",LEFT($A2405,FIND(" (",$A2405)-1),$A2405),[1]ACCS!$B$2:$B$5003, 1, FALSE)), "","1")</f>
        <v/>
      </c>
      <c r="D2405" s="103" t="str">
        <f>IF($B2405="Unknown","",IF($B2405="","",IF(VALUE(LEFT($B2405,4))&lt;Calc!$J$2,"ANTIQUE","")))</f>
        <v/>
      </c>
      <c r="E2405" s="72" t="s">
        <v>29</v>
      </c>
      <c r="F2405" s="121"/>
      <c r="G2405" s="121"/>
      <c r="H2405" s="62" t="str">
        <f t="shared" si="262"/>
        <v>Japonica</v>
      </c>
      <c r="I2405" s="18">
        <f t="shared" si="266"/>
        <v>0</v>
      </c>
      <c r="J2405" s="18">
        <f t="shared" si="263"/>
        <v>0</v>
      </c>
      <c r="K2405" s="18">
        <f t="shared" si="264"/>
        <v>0</v>
      </c>
      <c r="L2405" s="57" t="str">
        <f t="shared" si="267"/>
        <v>Myrtle Icard</v>
      </c>
      <c r="M2405" s="57" t="str">
        <f t="shared" si="265"/>
        <v>Myrtle Icard</v>
      </c>
      <c r="N2405" s="61" t="str">
        <f t="shared" si="261"/>
        <v>Myrtle Icard</v>
      </c>
    </row>
    <row r="2406" spans="1:14" ht="25.15" customHeight="1" x14ac:dyDescent="0.2">
      <c r="A2406" s="70" t="s">
        <v>3430</v>
      </c>
      <c r="B2406" s="71">
        <v>1889</v>
      </c>
      <c r="C2406" s="68" t="str">
        <f>IF(ISERROR(VLOOKUP(IF(RIGHT($A2406,1)=")",LEFT($A2406,FIND(" (",$A2406)-1),$A2406),[1]ACCS!$B$2:$B$5003, 1, FALSE)), "","1")</f>
        <v>1</v>
      </c>
      <c r="D2406" s="103" t="str">
        <f>IF($B2406="Unknown","",IF($B2406="","",IF(VALUE(LEFT($B2406,4))&lt;Calc!$J$2,"ANTIQUE","")))</f>
        <v>ANTIQUE</v>
      </c>
      <c r="E2406" s="72" t="s">
        <v>37</v>
      </c>
      <c r="F2406" s="121"/>
      <c r="G2406" s="121"/>
      <c r="H2406" s="62" t="str">
        <f t="shared" si="262"/>
        <v>Japonica</v>
      </c>
      <c r="I2406" s="18">
        <f t="shared" si="266"/>
        <v>0</v>
      </c>
      <c r="J2406" s="18">
        <f t="shared" si="263"/>
        <v>0</v>
      </c>
      <c r="K2406" s="18">
        <f t="shared" si="264"/>
        <v>0</v>
      </c>
      <c r="L2406" s="57" t="str">
        <f t="shared" si="267"/>
        <v>Nagasaki (Candida, Princess Nagasaki, Lonjan)</v>
      </c>
      <c r="M2406" s="57" t="str">
        <f t="shared" si="265"/>
        <v>Nagasaki (Candida, Princess Nagasaki, Lonjan)</v>
      </c>
      <c r="N2406" s="61" t="str">
        <f t="shared" si="261"/>
        <v>Nagasaki</v>
      </c>
    </row>
    <row r="2407" spans="1:14" ht="25.15" customHeight="1" x14ac:dyDescent="0.2">
      <c r="A2407" s="70" t="s">
        <v>1953</v>
      </c>
      <c r="B2407" s="71">
        <v>2013</v>
      </c>
      <c r="C2407" s="68" t="str">
        <f>IF(ISERROR(VLOOKUP(IF(RIGHT($A2407,1)=")",LEFT($A2407,FIND(" (",$A2407)-1),$A2407),[1]ACCS!$B$2:$B$5003, 1, FALSE)), "","1")</f>
        <v>1</v>
      </c>
      <c r="D2407" s="103" t="str">
        <f>IF($B2407="Unknown","",IF($B2407="","",IF(VALUE(LEFT($B2407,4))&lt;Calc!$J$2,"ANTIQUE","")))</f>
        <v/>
      </c>
      <c r="E2407" s="72" t="s">
        <v>29</v>
      </c>
      <c r="F2407" s="121"/>
      <c r="G2407" s="121"/>
      <c r="H2407" s="62" t="str">
        <f t="shared" si="262"/>
        <v>Japonica</v>
      </c>
      <c r="I2407" s="18">
        <f t="shared" si="266"/>
        <v>0</v>
      </c>
      <c r="J2407" s="18">
        <f t="shared" si="263"/>
        <v>0</v>
      </c>
      <c r="K2407" s="18">
        <f t="shared" si="264"/>
        <v>0</v>
      </c>
      <c r="L2407" s="57" t="str">
        <f t="shared" si="267"/>
        <v>Nan Ford</v>
      </c>
      <c r="M2407" s="57" t="str">
        <f t="shared" si="265"/>
        <v>Nan Ford</v>
      </c>
      <c r="N2407" s="61" t="str">
        <f t="shared" si="261"/>
        <v>Nan Ford</v>
      </c>
    </row>
    <row r="2408" spans="1:14" ht="25.15" customHeight="1" x14ac:dyDescent="0.2">
      <c r="A2408" s="99" t="s">
        <v>3217</v>
      </c>
      <c r="B2408" s="100"/>
      <c r="C2408" s="68" t="str">
        <f>IF(ISERROR(VLOOKUP(IF(RIGHT($A2408,1)=")",LEFT($A2408,FIND(" (",$A2408)-1),$A2408),[1]ACCS!$B$2:$B$5003, 1, FALSE)), "","1")</f>
        <v/>
      </c>
      <c r="D2408" s="115" t="str">
        <f>IF($B2408="Unknown","",IF($B2408="","",IF(VALUE(LEFT($B2408,4))&lt;Calc!$J$2,"ANTIQUE","")))</f>
        <v/>
      </c>
      <c r="E2408" s="53" t="s">
        <v>24</v>
      </c>
      <c r="F2408" s="121"/>
      <c r="G2408" s="121"/>
      <c r="H2408" s="62" t="str">
        <f t="shared" si="262"/>
        <v>Japonica [Higo]</v>
      </c>
      <c r="I2408" s="18">
        <f t="shared" si="266"/>
        <v>6</v>
      </c>
      <c r="J2408" s="18">
        <f t="shared" si="263"/>
        <v>0</v>
      </c>
      <c r="K2408" s="18">
        <f t="shared" si="264"/>
        <v>0</v>
      </c>
      <c r="L2408" s="57" t="str">
        <f t="shared" si="267"/>
        <v>Nana-komachi (Higo)</v>
      </c>
      <c r="M2408" s="57" t="str">
        <f t="shared" si="265"/>
        <v>Nana-komachi (Higo)</v>
      </c>
      <c r="N2408" s="61" t="str">
        <f t="shared" si="261"/>
        <v>Nana-komachi</v>
      </c>
    </row>
    <row r="2409" spans="1:14" ht="25.15" customHeight="1" x14ac:dyDescent="0.2">
      <c r="A2409" s="70" t="s">
        <v>1954</v>
      </c>
      <c r="B2409" s="71">
        <v>1971</v>
      </c>
      <c r="C2409" s="68" t="str">
        <f>IF(ISERROR(VLOOKUP(IF(RIGHT($A2409,1)=")",LEFT($A2409,FIND(" (",$A2409)-1),$A2409),[1]ACCS!$B$2:$B$5003, 1, FALSE)), "","1")</f>
        <v>1</v>
      </c>
      <c r="D2409" s="103" t="str">
        <f>IF($B2409="Unknown","",IF($B2409="","",IF(VALUE(LEFT($B2409,4))&lt;Calc!$J$2,"ANTIQUE","")))</f>
        <v/>
      </c>
      <c r="E2409" s="72" t="s">
        <v>24</v>
      </c>
      <c r="F2409" s="121"/>
      <c r="G2409" s="121"/>
      <c r="H2409" s="62" t="str">
        <f t="shared" si="262"/>
        <v>Japonica</v>
      </c>
      <c r="I2409" s="18">
        <f t="shared" si="266"/>
        <v>0</v>
      </c>
      <c r="J2409" s="18">
        <f t="shared" si="263"/>
        <v>0</v>
      </c>
      <c r="K2409" s="18">
        <f t="shared" si="264"/>
        <v>0</v>
      </c>
      <c r="L2409" s="57" t="str">
        <f t="shared" si="267"/>
        <v>Nanban-koh</v>
      </c>
      <c r="M2409" s="57" t="str">
        <f t="shared" si="265"/>
        <v>Nanban-koh</v>
      </c>
      <c r="N2409" s="61" t="str">
        <f t="shared" si="261"/>
        <v>Nanban-koh</v>
      </c>
    </row>
    <row r="2410" spans="1:14" ht="25.15" customHeight="1" x14ac:dyDescent="0.2">
      <c r="A2410" s="70" t="s">
        <v>1955</v>
      </c>
      <c r="B2410" s="71">
        <v>1999</v>
      </c>
      <c r="C2410" s="68" t="str">
        <f>IF(ISERROR(VLOOKUP(IF(RIGHT($A2410,1)=")",LEFT($A2410,FIND(" (",$A2410)-1),$A2410),[1]ACCS!$B$2:$B$5003, 1, FALSE)), "","1")</f>
        <v>1</v>
      </c>
      <c r="D2410" s="103" t="str">
        <f>IF($B2410="Unknown","",IF($B2410="","",IF(VALUE(LEFT($B2410,4))&lt;Calc!$J$2,"ANTIQUE","")))</f>
        <v/>
      </c>
      <c r="E2410" s="72" t="s">
        <v>29</v>
      </c>
      <c r="F2410" s="121"/>
      <c r="G2410" s="121"/>
      <c r="H2410" s="62" t="str">
        <f t="shared" si="262"/>
        <v>Reticulata</v>
      </c>
      <c r="I2410" s="18">
        <f t="shared" si="266"/>
        <v>1</v>
      </c>
      <c r="J2410" s="18">
        <f t="shared" si="263"/>
        <v>0</v>
      </c>
      <c r="K2410" s="18">
        <f t="shared" si="264"/>
        <v>0</v>
      </c>
      <c r="L2410" s="57" t="str">
        <f t="shared" si="267"/>
        <v>Nancy Callaway</v>
      </c>
      <c r="M2410" s="57" t="str">
        <f t="shared" si="265"/>
        <v>Nancy Callaway</v>
      </c>
      <c r="N2410" s="61" t="str">
        <f t="shared" si="261"/>
        <v>Nancy Callaway</v>
      </c>
    </row>
    <row r="2411" spans="1:14" ht="25.15" customHeight="1" x14ac:dyDescent="0.2">
      <c r="A2411" s="70" t="s">
        <v>1956</v>
      </c>
      <c r="B2411" s="71">
        <v>1992</v>
      </c>
      <c r="C2411" s="68" t="str">
        <f>IF(ISERROR(VLOOKUP(IF(RIGHT($A2411,1)=")",LEFT($A2411,FIND(" (",$A2411)-1),$A2411),[1]ACCS!$B$2:$B$5003, 1, FALSE)), "","1")</f>
        <v>1</v>
      </c>
      <c r="D2411" s="103" t="str">
        <f>IF($B2411="Unknown","",IF($B2411="","",IF(VALUE(LEFT($B2411,4))&lt;Calc!$J$2,"ANTIQUE","")))</f>
        <v/>
      </c>
      <c r="E2411" s="72" t="s">
        <v>24</v>
      </c>
      <c r="F2411" s="121"/>
      <c r="G2411" s="121"/>
      <c r="H2411" s="62" t="str">
        <f t="shared" si="262"/>
        <v>Japonica</v>
      </c>
      <c r="I2411" s="18">
        <f t="shared" si="266"/>
        <v>0</v>
      </c>
      <c r="J2411" s="18">
        <f t="shared" si="263"/>
        <v>0</v>
      </c>
      <c r="K2411" s="18">
        <f t="shared" si="264"/>
        <v>0</v>
      </c>
      <c r="L2411" s="57" t="str">
        <f t="shared" si="267"/>
        <v>Nancy K</v>
      </c>
      <c r="M2411" s="57" t="str">
        <f t="shared" si="265"/>
        <v>Nancy K</v>
      </c>
      <c r="N2411" s="61" t="str">
        <f t="shared" si="261"/>
        <v>Nancy K</v>
      </c>
    </row>
    <row r="2412" spans="1:14" ht="25.15" customHeight="1" x14ac:dyDescent="0.2">
      <c r="A2412" s="70" t="s">
        <v>1957</v>
      </c>
      <c r="B2412" s="71">
        <v>2002</v>
      </c>
      <c r="C2412" s="68" t="str">
        <f>IF(ISERROR(VLOOKUP(IF(RIGHT($A2412,1)=")",LEFT($A2412,FIND(" (",$A2412)-1),$A2412),[1]ACCS!$B$2:$B$5003, 1, FALSE)), "","1")</f>
        <v>1</v>
      </c>
      <c r="D2412" s="103" t="str">
        <f>IF($B2412="Unknown","",IF($B2412="","",IF(VALUE(LEFT($B2412,4))&lt;Calc!$J$2,"ANTIQUE","")))</f>
        <v/>
      </c>
      <c r="E2412" s="72" t="s">
        <v>47</v>
      </c>
      <c r="F2412" s="121"/>
      <c r="G2412" s="121"/>
      <c r="H2412" s="62" t="str">
        <f t="shared" si="262"/>
        <v>Japonica</v>
      </c>
      <c r="I2412" s="18">
        <f t="shared" si="266"/>
        <v>0</v>
      </c>
      <c r="J2412" s="18">
        <f t="shared" si="263"/>
        <v>0</v>
      </c>
      <c r="K2412" s="18">
        <f t="shared" si="264"/>
        <v>0</v>
      </c>
      <c r="L2412" s="57" t="str">
        <f t="shared" si="267"/>
        <v>Nancy Lee Edwards</v>
      </c>
      <c r="M2412" s="57" t="str">
        <f t="shared" si="265"/>
        <v>Nancy Lee Edwards</v>
      </c>
      <c r="N2412" s="61" t="str">
        <f t="shared" si="261"/>
        <v>Nancy Lee Edwards</v>
      </c>
    </row>
    <row r="2413" spans="1:14" ht="25.15" customHeight="1" x14ac:dyDescent="0.2">
      <c r="A2413" s="70" t="s">
        <v>1958</v>
      </c>
      <c r="B2413" s="71">
        <v>1990</v>
      </c>
      <c r="C2413" s="68" t="str">
        <f>IF(ISERROR(VLOOKUP(IF(RIGHT($A2413,1)=")",LEFT($A2413,FIND(" (",$A2413)-1),$A2413),[1]ACCS!$B$2:$B$5003, 1, FALSE)), "","1")</f>
        <v>1</v>
      </c>
      <c r="D2413" s="103" t="str">
        <f>IF($B2413="Unknown","",IF($B2413="","",IF(VALUE(LEFT($B2413,4))&lt;Calc!$J$2,"ANTIQUE","")))</f>
        <v/>
      </c>
      <c r="E2413" s="72" t="s">
        <v>24</v>
      </c>
      <c r="F2413" s="121"/>
      <c r="G2413" s="121" t="s">
        <v>26</v>
      </c>
      <c r="H2413" s="62" t="str">
        <f t="shared" si="262"/>
        <v>Japonica</v>
      </c>
      <c r="I2413" s="18">
        <f t="shared" si="266"/>
        <v>0</v>
      </c>
      <c r="J2413" s="18">
        <f t="shared" si="263"/>
        <v>0</v>
      </c>
      <c r="K2413" s="18">
        <f t="shared" si="264"/>
        <v>0</v>
      </c>
      <c r="L2413" s="57" t="str">
        <f t="shared" si="267"/>
        <v>Nancy Lynn</v>
      </c>
      <c r="M2413" s="57" t="str">
        <f t="shared" si="265"/>
        <v>Nancy Lynn</v>
      </c>
      <c r="N2413" s="61" t="str">
        <f t="shared" si="261"/>
        <v>Nancy Lynn</v>
      </c>
    </row>
    <row r="2414" spans="1:14" ht="25.15" customHeight="1" x14ac:dyDescent="0.2">
      <c r="A2414" s="70" t="s">
        <v>1959</v>
      </c>
      <c r="B2414" s="71">
        <v>1981</v>
      </c>
      <c r="C2414" s="68" t="str">
        <f>IF(ISERROR(VLOOKUP(IF(RIGHT($A2414,1)=")",LEFT($A2414,FIND(" (",$A2414)-1),$A2414),[1]ACCS!$B$2:$B$5003, 1, FALSE)), "","1")</f>
        <v>1</v>
      </c>
      <c r="D2414" s="103" t="str">
        <f>IF($B2414="Unknown","",IF($B2414="","",IF(VALUE(LEFT($B2414,4))&lt;Calc!$J$2,"ANTIQUE","")))</f>
        <v/>
      </c>
      <c r="E2414" s="72" t="s">
        <v>29</v>
      </c>
      <c r="F2414" s="121"/>
      <c r="G2414" s="121"/>
      <c r="H2414" s="62" t="str">
        <f t="shared" si="262"/>
        <v>Reticulata</v>
      </c>
      <c r="I2414" s="18">
        <f t="shared" si="266"/>
        <v>1</v>
      </c>
      <c r="J2414" s="18">
        <f t="shared" si="263"/>
        <v>0</v>
      </c>
      <c r="K2414" s="18">
        <f t="shared" si="264"/>
        <v>0</v>
      </c>
      <c r="L2414" s="57" t="str">
        <f t="shared" si="267"/>
        <v>Nancy Reagan</v>
      </c>
      <c r="M2414" s="57" t="str">
        <f t="shared" si="265"/>
        <v>Nancy Reagan</v>
      </c>
      <c r="N2414" s="61" t="str">
        <f t="shared" si="261"/>
        <v>Nancy Reagan</v>
      </c>
    </row>
    <row r="2415" spans="1:14" ht="25.15" customHeight="1" x14ac:dyDescent="0.2">
      <c r="A2415" s="70" t="s">
        <v>3057</v>
      </c>
      <c r="B2415" s="71">
        <v>2019</v>
      </c>
      <c r="C2415" s="68" t="str">
        <f>IF(ISERROR(VLOOKUP(IF(RIGHT($A2415,1)=")",LEFT($A2415,FIND(" (",$A2415)-1),$A2415),[1]ACCS!$B$2:$B$5003, 1, FALSE)), "","1")</f>
        <v>1</v>
      </c>
      <c r="D2415" s="103" t="str">
        <f>IF($B2415="Unknown","",IF($B2415="","",IF(VALUE(LEFT($B2415,4))&lt;Calc!$J$2,"ANTIQUE","")))</f>
        <v/>
      </c>
      <c r="E2415" s="72" t="s">
        <v>37</v>
      </c>
      <c r="F2415" s="121" t="s">
        <v>5</v>
      </c>
      <c r="G2415" s="121"/>
      <c r="H2415" s="62" t="str">
        <f t="shared" si="262"/>
        <v>Japonica</v>
      </c>
      <c r="I2415" s="18">
        <f t="shared" si="266"/>
        <v>0</v>
      </c>
      <c r="J2415" s="18">
        <f t="shared" si="263"/>
        <v>0</v>
      </c>
      <c r="K2415" s="18">
        <f t="shared" si="264"/>
        <v>0</v>
      </c>
      <c r="L2415" s="57" t="str">
        <f t="shared" si="267"/>
        <v>Nancy Schmoe</v>
      </c>
      <c r="M2415" s="57" t="str">
        <f t="shared" si="265"/>
        <v>Nancy Schmoe</v>
      </c>
      <c r="N2415" s="61" t="str">
        <f t="shared" si="261"/>
        <v>Nancy Schmoe</v>
      </c>
    </row>
    <row r="2416" spans="1:14" ht="25.15" customHeight="1" x14ac:dyDescent="0.2">
      <c r="A2416" s="70" t="s">
        <v>3431</v>
      </c>
      <c r="B2416" s="71">
        <v>1828</v>
      </c>
      <c r="C2416" s="68" t="str">
        <f>IF(ISERROR(VLOOKUP(IF(RIGHT($A2416,1)=")",LEFT($A2416,FIND(" (",$A2416)-1),$A2416),[1]ACCS!$B$2:$B$5003, 1, FALSE)), "","1")</f>
        <v>1</v>
      </c>
      <c r="D2416" s="103" t="str">
        <f>IF($B2416="Unknown","",IF($B2416="","",IF(VALUE(LEFT($B2416,4))&lt;Calc!$J$2,"ANTIQUE","")))</f>
        <v>ANTIQUE</v>
      </c>
      <c r="E2416" s="72" t="s">
        <v>47</v>
      </c>
      <c r="F2416" s="121"/>
      <c r="G2416" s="121" t="s">
        <v>26</v>
      </c>
      <c r="H2416" s="62" t="str">
        <f t="shared" si="262"/>
        <v>Japonica</v>
      </c>
      <c r="I2416" s="18">
        <f t="shared" si="266"/>
        <v>0</v>
      </c>
      <c r="J2416" s="18">
        <f t="shared" si="263"/>
        <v>0</v>
      </c>
      <c r="K2416" s="18">
        <f t="shared" si="264"/>
        <v>0</v>
      </c>
      <c r="L2416" s="57" t="str">
        <f t="shared" si="267"/>
        <v>Nannetensis</v>
      </c>
      <c r="M2416" s="57" t="str">
        <f t="shared" si="265"/>
        <v>Nannetensis</v>
      </c>
      <c r="N2416" s="61" t="str">
        <f t="shared" si="261"/>
        <v>Nannetensis</v>
      </c>
    </row>
    <row r="2417" spans="1:14" ht="25.15" customHeight="1" x14ac:dyDescent="0.2">
      <c r="A2417" s="70" t="s">
        <v>1960</v>
      </c>
      <c r="B2417" s="71">
        <v>1960</v>
      </c>
      <c r="C2417" s="68" t="str">
        <f>IF(ISERROR(VLOOKUP(IF(RIGHT($A2417,1)=")",LEFT($A2417,FIND(" (",$A2417)-1),$A2417),[1]ACCS!$B$2:$B$5003, 1, FALSE)), "","1")</f>
        <v>1</v>
      </c>
      <c r="D2417" s="103" t="str">
        <f>IF($B2417="Unknown","",IF($B2417="","",IF(VALUE(LEFT($B2417,4))&lt;Calc!$J$2,"ANTIQUE","")))</f>
        <v/>
      </c>
      <c r="E2417" s="72" t="s">
        <v>21</v>
      </c>
      <c r="F2417" s="121"/>
      <c r="G2417" s="121"/>
      <c r="H2417" s="62" t="str">
        <f t="shared" si="262"/>
        <v>Japonica</v>
      </c>
      <c r="I2417" s="18">
        <f t="shared" si="266"/>
        <v>0</v>
      </c>
      <c r="J2417" s="18">
        <f t="shared" si="263"/>
        <v>0</v>
      </c>
      <c r="K2417" s="18">
        <f t="shared" si="264"/>
        <v>0</v>
      </c>
      <c r="L2417" s="57" t="str">
        <f t="shared" si="267"/>
        <v>Nannie Brown</v>
      </c>
      <c r="M2417" s="57" t="str">
        <f t="shared" si="265"/>
        <v>Nannie Brown</v>
      </c>
      <c r="N2417" s="61" t="str">
        <f t="shared" si="261"/>
        <v>Nannie Brown</v>
      </c>
    </row>
    <row r="2418" spans="1:14" ht="25.15" customHeight="1" x14ac:dyDescent="0.2">
      <c r="A2418" s="70" t="s">
        <v>1961</v>
      </c>
      <c r="B2418" s="71">
        <v>2009</v>
      </c>
      <c r="C2418" s="68" t="str">
        <f>IF(ISERROR(VLOOKUP(IF(RIGHT($A2418,1)=")",LEFT($A2418,FIND(" (",$A2418)-1),$A2418),[1]ACCS!$B$2:$B$5003, 1, FALSE)), "","1")</f>
        <v>1</v>
      </c>
      <c r="D2418" s="103" t="str">
        <f>IF($B2418="Unknown","",IF($B2418="","",IF(VALUE(LEFT($B2418,4))&lt;Calc!$J$2,"ANTIQUE","")))</f>
        <v/>
      </c>
      <c r="E2418" s="72" t="s">
        <v>24</v>
      </c>
      <c r="F2418" s="121"/>
      <c r="G2418" s="121"/>
      <c r="H2418" s="62" t="str">
        <f t="shared" si="262"/>
        <v>Reticulata</v>
      </c>
      <c r="I2418" s="18">
        <f t="shared" si="266"/>
        <v>1</v>
      </c>
      <c r="J2418" s="18">
        <f t="shared" si="263"/>
        <v>0</v>
      </c>
      <c r="K2418" s="18">
        <f t="shared" si="264"/>
        <v>0</v>
      </c>
      <c r="L2418" s="57" t="str">
        <f t="shared" si="267"/>
        <v>Nanshan Purple Jade</v>
      </c>
      <c r="M2418" s="57" t="str">
        <f t="shared" si="265"/>
        <v>Nanshan Purple Jade</v>
      </c>
      <c r="N2418" s="61" t="str">
        <f t="shared" si="261"/>
        <v>Nanshan Purple Jade</v>
      </c>
    </row>
    <row r="2419" spans="1:14" ht="25.15" customHeight="1" x14ac:dyDescent="0.2">
      <c r="A2419" s="70" t="s">
        <v>1962</v>
      </c>
      <c r="B2419" s="71">
        <v>1980</v>
      </c>
      <c r="C2419" s="68" t="str">
        <f>IF(ISERROR(VLOOKUP(IF(RIGHT($A2419,1)=")",LEFT($A2419,FIND(" (",$A2419)-1),$A2419),[1]ACCS!$B$2:$B$5003, 1, FALSE)), "","1")</f>
        <v/>
      </c>
      <c r="D2419" s="103" t="str">
        <f>IF($B2419="Unknown","",IF($B2419="","",IF(VALUE(LEFT($B2419,4))&lt;Calc!$J$2,"ANTIQUE","")))</f>
        <v/>
      </c>
      <c r="E2419" s="72" t="s">
        <v>24</v>
      </c>
      <c r="F2419" s="121"/>
      <c r="G2419" s="121"/>
      <c r="H2419" s="62" t="str">
        <f t="shared" si="262"/>
        <v>Reticulata</v>
      </c>
      <c r="I2419" s="18">
        <f t="shared" si="266"/>
        <v>1</v>
      </c>
      <c r="J2419" s="18">
        <f t="shared" si="263"/>
        <v>0</v>
      </c>
      <c r="K2419" s="18">
        <f t="shared" si="264"/>
        <v>0</v>
      </c>
      <c r="L2419" s="57" t="str">
        <f t="shared" si="267"/>
        <v>Nanshan Ziyu (See Nanshan Purple Jade)</v>
      </c>
      <c r="M2419" s="57" t="str">
        <f t="shared" si="265"/>
        <v>Nanshan Ziyu (See Nanshan Purple Jade)</v>
      </c>
      <c r="N2419" s="61" t="str">
        <f t="shared" si="261"/>
        <v>Nanshan Ziyu (See Nanshan Purple Jade)</v>
      </c>
    </row>
    <row r="2420" spans="1:14" ht="25.15" customHeight="1" x14ac:dyDescent="0.2">
      <c r="A2420" s="70" t="s">
        <v>1963</v>
      </c>
      <c r="B2420" s="71">
        <v>1952</v>
      </c>
      <c r="C2420" s="68" t="str">
        <f>IF(ISERROR(VLOOKUP(IF(RIGHT($A2420,1)=")",LEFT($A2420,FIND(" (",$A2420)-1),$A2420),[1]ACCS!$B$2:$B$5003, 1, FALSE)), "","1")</f>
        <v>1</v>
      </c>
      <c r="D2420" s="103" t="str">
        <f>IF($B2420="Unknown","",IF($B2420="","",IF(VALUE(LEFT($B2420,4))&lt;Calc!$J$2,"ANTIQUE","")))</f>
        <v/>
      </c>
      <c r="E2420" s="72" t="s">
        <v>24</v>
      </c>
      <c r="F2420" s="121"/>
      <c r="G2420" s="121"/>
      <c r="H2420" s="62" t="str">
        <f t="shared" si="262"/>
        <v>Japonica</v>
      </c>
      <c r="I2420" s="18">
        <f t="shared" si="266"/>
        <v>0</v>
      </c>
      <c r="J2420" s="18">
        <f t="shared" si="263"/>
        <v>0</v>
      </c>
      <c r="K2420" s="18">
        <f t="shared" si="264"/>
        <v>0</v>
      </c>
      <c r="L2420" s="57" t="str">
        <f t="shared" si="267"/>
        <v>Napoleon Bonaparte</v>
      </c>
      <c r="M2420" s="57" t="str">
        <f t="shared" si="265"/>
        <v>Napoleon Bonaparte</v>
      </c>
      <c r="N2420" s="61" t="str">
        <f t="shared" si="261"/>
        <v>Napoleon Bonaparte</v>
      </c>
    </row>
    <row r="2421" spans="1:14" ht="25.15" customHeight="1" x14ac:dyDescent="0.2">
      <c r="A2421" s="99" t="s">
        <v>2904</v>
      </c>
      <c r="B2421" s="100">
        <v>1898</v>
      </c>
      <c r="C2421" s="68" t="str">
        <f>IF(ISERROR(VLOOKUP(IF(RIGHT($A2421,1)=")",LEFT($A2421,FIND(" (",$A2421)-1),$A2421),[1]ACCS!$B$2:$B$5003, 1, FALSE)), "","1")</f>
        <v>1</v>
      </c>
      <c r="D2421" s="115" t="str">
        <f>IF($B2421="Unknown","",IF($B2421="","",IF(VALUE(LEFT($B2421,4))&lt;Calc!$J$2,"ANTIQUE","")))</f>
        <v>ANTIQUE</v>
      </c>
      <c r="E2421" s="53" t="s">
        <v>21</v>
      </c>
      <c r="F2421" s="121"/>
      <c r="G2421" s="121"/>
      <c r="H2421" s="62" t="str">
        <f t="shared" si="262"/>
        <v>Sasanqua</v>
      </c>
      <c r="I2421" s="18">
        <f t="shared" si="266"/>
        <v>3</v>
      </c>
      <c r="J2421" s="18">
        <f t="shared" si="263"/>
        <v>0</v>
      </c>
      <c r="K2421" s="18">
        <f t="shared" si="264"/>
        <v>0</v>
      </c>
      <c r="L2421" s="57" t="str">
        <f t="shared" si="267"/>
        <v>Narumigata</v>
      </c>
      <c r="M2421" s="57" t="str">
        <f t="shared" si="265"/>
        <v>Narumigata</v>
      </c>
      <c r="N2421" s="61" t="str">
        <f t="shared" si="261"/>
        <v>Narumigata</v>
      </c>
    </row>
    <row r="2422" spans="1:14" ht="25.15" customHeight="1" x14ac:dyDescent="0.2">
      <c r="A2422" s="70" t="s">
        <v>2958</v>
      </c>
      <c r="B2422" s="71">
        <v>2020</v>
      </c>
      <c r="C2422" s="68" t="str">
        <f>IF(ISERROR(VLOOKUP(IF(RIGHT($A2422,1)=")",LEFT($A2422,FIND(" (",$A2422)-1),$A2422),[1]ACCS!$B$2:$B$5003, 1, FALSE)), "","1")</f>
        <v>1</v>
      </c>
      <c r="D2422" s="103" t="str">
        <f>IF($B2422="Unknown","",IF($B2422="","",IF(VALUE(LEFT($B2422,4))&lt;Calc!$J$2,"ANTIQUE","")))</f>
        <v/>
      </c>
      <c r="E2422" s="73" t="s">
        <v>24</v>
      </c>
      <c r="F2422" s="121"/>
      <c r="G2422" s="121"/>
      <c r="H2422" s="62" t="str">
        <f t="shared" si="262"/>
        <v>Japonica</v>
      </c>
      <c r="I2422" s="18">
        <f t="shared" si="266"/>
        <v>0</v>
      </c>
      <c r="J2422" s="18">
        <f t="shared" si="263"/>
        <v>0</v>
      </c>
      <c r="K2422" s="18">
        <f t="shared" si="264"/>
        <v>0</v>
      </c>
      <c r="L2422" s="57" t="str">
        <f t="shared" si="267"/>
        <v>Natalie Burton</v>
      </c>
      <c r="M2422" s="57" t="str">
        <f t="shared" si="265"/>
        <v>Natalie Burton</v>
      </c>
      <c r="N2422" s="61" t="str">
        <f t="shared" si="261"/>
        <v>Natalie Burton</v>
      </c>
    </row>
    <row r="2423" spans="1:14" ht="25.15" customHeight="1" x14ac:dyDescent="0.2">
      <c r="A2423" s="70" t="s">
        <v>1964</v>
      </c>
      <c r="B2423" s="71">
        <v>1961</v>
      </c>
      <c r="C2423" s="68" t="str">
        <f>IF(ISERROR(VLOOKUP(IF(RIGHT($A2423,1)=")",LEFT($A2423,FIND(" (",$A2423)-1),$A2423),[1]ACCS!$B$2:$B$5003, 1, FALSE)), "","1")</f>
        <v>1</v>
      </c>
      <c r="D2423" s="103" t="str">
        <f>IF($B2423="Unknown","",IF($B2423="","",IF(VALUE(LEFT($B2423,4))&lt;Calc!$J$2,"ANTIQUE","")))</f>
        <v/>
      </c>
      <c r="E2423" s="72" t="s">
        <v>37</v>
      </c>
      <c r="F2423" s="121"/>
      <c r="G2423" s="121"/>
      <c r="H2423" s="62" t="str">
        <f t="shared" si="262"/>
        <v>Japonica</v>
      </c>
      <c r="I2423" s="18">
        <f t="shared" si="266"/>
        <v>0</v>
      </c>
      <c r="J2423" s="18">
        <f t="shared" si="263"/>
        <v>0</v>
      </c>
      <c r="K2423" s="18">
        <f t="shared" si="264"/>
        <v>0</v>
      </c>
      <c r="L2423" s="57" t="str">
        <f t="shared" si="267"/>
        <v>Naughty Marietta</v>
      </c>
      <c r="M2423" s="57" t="str">
        <f t="shared" si="265"/>
        <v>Naughty Marietta</v>
      </c>
      <c r="N2423" s="61" t="str">
        <f t="shared" si="261"/>
        <v>Naughty Marietta</v>
      </c>
    </row>
    <row r="2424" spans="1:14" ht="25.15" customHeight="1" x14ac:dyDescent="0.2">
      <c r="A2424" s="70" t="s">
        <v>1965</v>
      </c>
      <c r="B2424" s="71">
        <v>1956</v>
      </c>
      <c r="C2424" s="68" t="str">
        <f>IF(ISERROR(VLOOKUP(IF(RIGHT($A2424,1)=")",LEFT($A2424,FIND(" (",$A2424)-1),$A2424),[1]ACCS!$B$2:$B$5003, 1, FALSE)), "","1")</f>
        <v>1</v>
      </c>
      <c r="D2424" s="103" t="str">
        <f>IF($B2424="Unknown","",IF($B2424="","",IF(VALUE(LEFT($B2424,4))&lt;Calc!$J$2,"ANTIQUE","")))</f>
        <v/>
      </c>
      <c r="E2424" s="72" t="s">
        <v>24</v>
      </c>
      <c r="F2424" s="121"/>
      <c r="G2424" s="121"/>
      <c r="H2424" s="62" t="str">
        <f t="shared" si="262"/>
        <v>Sasanqua</v>
      </c>
      <c r="I2424" s="18">
        <f t="shared" si="266"/>
        <v>3</v>
      </c>
      <c r="J2424" s="18">
        <f t="shared" si="263"/>
        <v>0</v>
      </c>
      <c r="K2424" s="18">
        <f t="shared" si="264"/>
        <v>0</v>
      </c>
      <c r="L2424" s="57" t="str">
        <f t="shared" si="267"/>
        <v>Navajo</v>
      </c>
      <c r="M2424" s="57" t="str">
        <f t="shared" si="265"/>
        <v>Navajo</v>
      </c>
      <c r="N2424" s="61" t="str">
        <f t="shared" ref="N2424:N2487" si="268">IF(ISNUMBER(SEARCH("See",$M2424)),$M2424,IF(ISNUMBER(SEARCH("(",$M2424)),LEFT($M2424,SEARCH("(",$M2424)-2),$M2424))</f>
        <v>Navajo</v>
      </c>
    </row>
    <row r="2425" spans="1:14" ht="25.15" customHeight="1" x14ac:dyDescent="0.2">
      <c r="A2425" s="70" t="s">
        <v>1966</v>
      </c>
      <c r="B2425" s="71">
        <v>1996</v>
      </c>
      <c r="C2425" s="68" t="str">
        <f>IF(ISERROR(VLOOKUP(IF(RIGHT($A2425,1)=")",LEFT($A2425,FIND(" (",$A2425)-1),$A2425),[1]ACCS!$B$2:$B$5003, 1, FALSE)), "","1")</f>
        <v>1</v>
      </c>
      <c r="D2425" s="103" t="str">
        <f>IF($B2425="Unknown","",IF($B2425="","",IF(VALUE(LEFT($B2425,4))&lt;Calc!$J$2,"ANTIQUE","")))</f>
        <v/>
      </c>
      <c r="E2425" s="72" t="s">
        <v>30</v>
      </c>
      <c r="F2425" s="121"/>
      <c r="G2425" s="121"/>
      <c r="H2425" s="62" t="str">
        <f t="shared" si="262"/>
        <v>Reticulata</v>
      </c>
      <c r="I2425" s="18">
        <f t="shared" si="266"/>
        <v>1</v>
      </c>
      <c r="J2425" s="18">
        <f t="shared" si="263"/>
        <v>0</v>
      </c>
      <c r="K2425" s="18">
        <f t="shared" si="264"/>
        <v>0</v>
      </c>
      <c r="L2425" s="57" t="str">
        <f t="shared" si="267"/>
        <v>Nedra Ann Mathis</v>
      </c>
      <c r="M2425" s="57" t="str">
        <f t="shared" si="265"/>
        <v>Nedra Ann Mathis</v>
      </c>
      <c r="N2425" s="61" t="str">
        <f t="shared" si="268"/>
        <v>Nedra Ann Mathis</v>
      </c>
    </row>
    <row r="2426" spans="1:14" ht="25.15" customHeight="1" x14ac:dyDescent="0.2">
      <c r="A2426" s="70" t="s">
        <v>1967</v>
      </c>
      <c r="B2426" s="71">
        <v>1980</v>
      </c>
      <c r="C2426" s="68" t="str">
        <f>IF(ISERROR(VLOOKUP(IF(RIGHT($A2426,1)=")",LEFT($A2426,FIND(" (",$A2426)-1),$A2426),[1]ACCS!$B$2:$B$5003, 1, FALSE)), "","1")</f>
        <v>1</v>
      </c>
      <c r="D2426" s="103" t="str">
        <f>IF($B2426="Unknown","",IF($B2426="","",IF(VALUE(LEFT($B2426,4))&lt;Calc!$J$2,"ANTIQUE","")))</f>
        <v/>
      </c>
      <c r="E2426" s="72" t="s">
        <v>37</v>
      </c>
      <c r="F2426" s="121"/>
      <c r="G2426" s="121"/>
      <c r="H2426" s="62" t="str">
        <f t="shared" si="262"/>
        <v>NRH</v>
      </c>
      <c r="I2426" s="18">
        <f t="shared" si="266"/>
        <v>2</v>
      </c>
      <c r="J2426" s="18">
        <f t="shared" si="263"/>
        <v>0</v>
      </c>
      <c r="K2426" s="18">
        <f t="shared" si="264"/>
        <v>0</v>
      </c>
      <c r="L2426" s="57" t="str">
        <f t="shared" si="267"/>
        <v>Neisha Gamlin</v>
      </c>
      <c r="M2426" s="57" t="str">
        <f t="shared" si="265"/>
        <v>Neisha Gamlin</v>
      </c>
      <c r="N2426" s="61" t="str">
        <f t="shared" si="268"/>
        <v>Neisha Gamlin</v>
      </c>
    </row>
    <row r="2427" spans="1:14" ht="25.15" customHeight="1" x14ac:dyDescent="0.2">
      <c r="A2427" s="70" t="s">
        <v>1968</v>
      </c>
      <c r="B2427" s="71">
        <v>1969</v>
      </c>
      <c r="C2427" s="68" t="str">
        <f>IF(ISERROR(VLOOKUP(IF(RIGHT($A2427,1)=")",LEFT($A2427,FIND(" (",$A2427)-1),$A2427),[1]ACCS!$B$2:$B$5003, 1, FALSE)), "","1")</f>
        <v/>
      </c>
      <c r="D2427" s="103" t="str">
        <f>IF($B2427="Unknown","",IF($B2427="","",IF(VALUE(LEFT($B2427,4))&lt;Calc!$J$2,"ANTIQUE","")))</f>
        <v/>
      </c>
      <c r="E2427" s="72" t="s">
        <v>37</v>
      </c>
      <c r="F2427" s="121"/>
      <c r="G2427" s="121"/>
      <c r="H2427" s="62" t="str">
        <f t="shared" si="262"/>
        <v>Japonica</v>
      </c>
      <c r="I2427" s="18">
        <f t="shared" si="266"/>
        <v>0</v>
      </c>
      <c r="J2427" s="18">
        <f t="shared" si="263"/>
        <v>0</v>
      </c>
      <c r="K2427" s="18">
        <f t="shared" si="264"/>
        <v>0</v>
      </c>
      <c r="L2427" s="57" t="str">
        <f t="shared" si="267"/>
        <v>Nel Prevatt</v>
      </c>
      <c r="M2427" s="57" t="str">
        <f t="shared" si="265"/>
        <v>Nel Prevatt</v>
      </c>
      <c r="N2427" s="61" t="str">
        <f t="shared" si="268"/>
        <v>Nel Prevatt</v>
      </c>
    </row>
    <row r="2428" spans="1:14" ht="25.15" customHeight="1" x14ac:dyDescent="0.2">
      <c r="A2428" s="70" t="s">
        <v>1969</v>
      </c>
      <c r="B2428" s="71">
        <v>1958</v>
      </c>
      <c r="C2428" s="68" t="str">
        <f>IF(ISERROR(VLOOKUP(IF(RIGHT($A2428,1)=")",LEFT($A2428,FIND(" (",$A2428)-1),$A2428),[1]ACCS!$B$2:$B$5003, 1, FALSE)), "","1")</f>
        <v>1</v>
      </c>
      <c r="D2428" s="103" t="str">
        <f>IF($B2428="Unknown","",IF($B2428="","",IF(VALUE(LEFT($B2428,4))&lt;Calc!$J$2,"ANTIQUE","")))</f>
        <v/>
      </c>
      <c r="E2428" s="72" t="s">
        <v>24</v>
      </c>
      <c r="F2428" s="121"/>
      <c r="G2428" s="121"/>
      <c r="H2428" s="62" t="str">
        <f t="shared" si="262"/>
        <v>Japonica</v>
      </c>
      <c r="I2428" s="18">
        <f t="shared" si="266"/>
        <v>0</v>
      </c>
      <c r="J2428" s="18">
        <f t="shared" si="263"/>
        <v>0</v>
      </c>
      <c r="K2428" s="18">
        <f t="shared" si="264"/>
        <v>0</v>
      </c>
      <c r="L2428" s="57" t="str">
        <f t="shared" si="267"/>
        <v>Nell Ashby</v>
      </c>
      <c r="M2428" s="57" t="str">
        <f t="shared" si="265"/>
        <v>Nell Ashby</v>
      </c>
      <c r="N2428" s="61" t="str">
        <f t="shared" si="268"/>
        <v>Nell Ashby</v>
      </c>
    </row>
    <row r="2429" spans="1:14" ht="25.15" customHeight="1" x14ac:dyDescent="0.2">
      <c r="A2429" s="70" t="s">
        <v>1970</v>
      </c>
      <c r="B2429" s="71">
        <v>1993</v>
      </c>
      <c r="C2429" s="68" t="str">
        <f>IF(ISERROR(VLOOKUP(IF(RIGHT($A2429,1)=")",LEFT($A2429,FIND(" (",$A2429)-1),$A2429),[1]ACCS!$B$2:$B$5003, 1, FALSE)), "","1")</f>
        <v>1</v>
      </c>
      <c r="D2429" s="103" t="str">
        <f>IF($B2429="Unknown","",IF($B2429="","",IF(VALUE(LEFT($B2429,4))&lt;Calc!$J$2,"ANTIQUE","")))</f>
        <v/>
      </c>
      <c r="E2429" s="72" t="s">
        <v>24</v>
      </c>
      <c r="F2429" s="121"/>
      <c r="G2429" s="121" t="s">
        <v>26</v>
      </c>
      <c r="H2429" s="62" t="str">
        <f t="shared" ref="H2429:H2492" si="269">IF($A2429="","",IF($I2429=0,"Japonica",IF($I2429=1,"Reticulata",IF($I2429=2,"NRH",IF($I2429=3,"Sasanqua",IF($I2429=4,"Hiemalis",IF($I2429=5,"Vernalis",IF($I2429=6,"Japonica [Higo]","Specie"))))))))</f>
        <v>Japonica</v>
      </c>
      <c r="I2429" s="18">
        <f t="shared" si="266"/>
        <v>0</v>
      </c>
      <c r="J2429" s="18">
        <f t="shared" ref="J2429:J2492" si="270">IF(NOT(ISERROR(SEARCH("(Rusticana)",$A2429))),7,IF(NOT(ISERROR(SEARCH("(Wabisuke)",$A2429))),8,IF(NOT(ISERROR(SEARCH("(Edithae)",$A2429))),9,IF(NOT(ISERROR(SEARCH("(Oleifera)",$A2429))),10,IF(NOT(ISERROR(SEARCH("(Saluenensis)",$A2429))),11,0)))))</f>
        <v>0</v>
      </c>
      <c r="K2429" s="18">
        <f t="shared" ref="K2429:K2492" si="271">IF(NOT(ISERROR(SEARCH("(Pitardii)",$A2429))),12,IF(NOT(ISERROR(SEARCH("(Specie)",$A2429))),13,0))</f>
        <v>0</v>
      </c>
      <c r="L2429" s="57" t="str">
        <f t="shared" si="267"/>
        <v>Nell Chester Embrey</v>
      </c>
      <c r="M2429" s="57" t="str">
        <f t="shared" ref="M2429:M2492" si="272">SUBSTITUTE(SUBSTITUTE(SUBSTITUTE(SUBSTITUTE(SUBSTITUTE($L2429," (Edithae)","")," (Oleifera)","")," (Saluenensis)","")," (Specie)","")," (Pitardii)","")</f>
        <v>Nell Chester Embrey</v>
      </c>
      <c r="N2429" s="61" t="str">
        <f t="shared" si="268"/>
        <v>Nell Chester Embrey</v>
      </c>
    </row>
    <row r="2430" spans="1:14" ht="25.15" customHeight="1" x14ac:dyDescent="0.2">
      <c r="A2430" s="70" t="s">
        <v>3432</v>
      </c>
      <c r="B2430" s="71">
        <v>1887</v>
      </c>
      <c r="C2430" s="68" t="str">
        <f>IF(ISERROR(VLOOKUP(IF(RIGHT($A2430,1)=")",LEFT($A2430,FIND(" (",$A2430)-1),$A2430),[1]ACCS!$B$2:$B$5003, 1, FALSE)), "","1")</f>
        <v/>
      </c>
      <c r="D2430" s="103" t="str">
        <f>IF($B2430="Unknown","",IF($B2430="","",IF(VALUE(LEFT($B2430,4))&lt;Calc!$J$2,"ANTIQUE","")))</f>
        <v>ANTIQUE</v>
      </c>
      <c r="E2430" s="72" t="s">
        <v>37</v>
      </c>
      <c r="F2430" s="121"/>
      <c r="G2430" s="121"/>
      <c r="H2430" s="62" t="str">
        <f t="shared" si="269"/>
        <v>Japonica</v>
      </c>
      <c r="I2430" s="18">
        <f t="shared" si="266"/>
        <v>0</v>
      </c>
      <c r="J2430" s="18">
        <f t="shared" si="270"/>
        <v>0</v>
      </c>
      <c r="K2430" s="18">
        <f t="shared" si="271"/>
        <v>0</v>
      </c>
      <c r="L2430" s="57" t="str">
        <f t="shared" si="267"/>
        <v>Nellie Bly (See Lady Clare)</v>
      </c>
      <c r="M2430" s="57" t="str">
        <f t="shared" si="272"/>
        <v>Nellie Bly (See Lady Clare)</v>
      </c>
      <c r="N2430" s="61" t="str">
        <f t="shared" si="268"/>
        <v>Nellie Bly (See Lady Clare)</v>
      </c>
    </row>
    <row r="2431" spans="1:14" ht="25.15" customHeight="1" x14ac:dyDescent="0.2">
      <c r="A2431" s="70" t="s">
        <v>1971</v>
      </c>
      <c r="B2431" s="71">
        <v>1955</v>
      </c>
      <c r="C2431" s="68" t="str">
        <f>IF(ISERROR(VLOOKUP(IF(RIGHT($A2431,1)=")",LEFT($A2431,FIND(" (",$A2431)-1),$A2431),[1]ACCS!$B$2:$B$5003, 1, FALSE)), "","1")</f>
        <v>1</v>
      </c>
      <c r="D2431" s="103" t="str">
        <f>IF($B2431="Unknown","",IF($B2431="","",IF(VALUE(LEFT($B2431,4))&lt;Calc!$J$2,"ANTIQUE","")))</f>
        <v/>
      </c>
      <c r="E2431" s="72" t="s">
        <v>21</v>
      </c>
      <c r="F2431" s="121"/>
      <c r="G2431" s="121"/>
      <c r="H2431" s="62" t="str">
        <f t="shared" si="269"/>
        <v>Japonica</v>
      </c>
      <c r="I2431" s="18">
        <f t="shared" si="266"/>
        <v>0</v>
      </c>
      <c r="J2431" s="18">
        <f t="shared" si="270"/>
        <v>0</v>
      </c>
      <c r="K2431" s="18">
        <f t="shared" si="271"/>
        <v>0</v>
      </c>
      <c r="L2431" s="57" t="str">
        <f t="shared" si="267"/>
        <v>Nellie McGrath (Halcyon)</v>
      </c>
      <c r="M2431" s="57" t="str">
        <f t="shared" si="272"/>
        <v>Nellie McGrath (Halcyon)</v>
      </c>
      <c r="N2431" s="61" t="str">
        <f t="shared" si="268"/>
        <v>Nellie McGrath</v>
      </c>
    </row>
    <row r="2432" spans="1:14" ht="25.15" customHeight="1" x14ac:dyDescent="0.2">
      <c r="A2432" s="70" t="s">
        <v>1972</v>
      </c>
      <c r="B2432" s="71">
        <v>1910</v>
      </c>
      <c r="C2432" s="68" t="str">
        <f>IF(ISERROR(VLOOKUP(IF(RIGHT($A2432,1)=")",LEFT($A2432,FIND(" (",$A2432)-1),$A2432),[1]ACCS!$B$2:$B$5003, 1, FALSE)), "","1")</f>
        <v/>
      </c>
      <c r="D2432" s="103" t="str">
        <f>IF($B2432="Unknown","",IF($B2432="","",IF(VALUE(LEFT($B2432,4))&lt;Calc!$J$2,"ANTIQUE","")))</f>
        <v/>
      </c>
      <c r="E2432" s="72" t="s">
        <v>24</v>
      </c>
      <c r="F2432" s="121" t="s">
        <v>5</v>
      </c>
      <c r="G2432" s="121"/>
      <c r="H2432" s="62" t="str">
        <f t="shared" si="269"/>
        <v>Japonica</v>
      </c>
      <c r="I2432" s="18">
        <f t="shared" si="266"/>
        <v>0</v>
      </c>
      <c r="J2432" s="18">
        <f t="shared" si="270"/>
        <v>0</v>
      </c>
      <c r="K2432" s="18">
        <f t="shared" si="271"/>
        <v>0</v>
      </c>
      <c r="L2432" s="57" t="str">
        <f t="shared" si="267"/>
        <v>Nellie White (See Finlandia)</v>
      </c>
      <c r="M2432" s="57" t="str">
        <f t="shared" si="272"/>
        <v>Nellie White (See Finlandia)</v>
      </c>
      <c r="N2432" s="61" t="str">
        <f t="shared" si="268"/>
        <v>Nellie White (See Finlandia)</v>
      </c>
    </row>
    <row r="2433" spans="1:14" ht="25.15" customHeight="1" x14ac:dyDescent="0.2">
      <c r="A2433" s="70" t="s">
        <v>1973</v>
      </c>
      <c r="B2433" s="71">
        <v>2016</v>
      </c>
      <c r="C2433" s="68" t="str">
        <f>IF(ISERROR(VLOOKUP(IF(RIGHT($A2433,1)=")",LEFT($A2433,FIND(" (",$A2433)-1),$A2433),[1]ACCS!$B$2:$B$5003, 1, FALSE)), "","1")</f>
        <v>1</v>
      </c>
      <c r="D2433" s="103" t="str">
        <f>IF($B2433="Unknown","",IF($B2433="","",IF(VALUE(LEFT($B2433,4))&lt;Calc!$J$2,"ANTIQUE","")))</f>
        <v/>
      </c>
      <c r="E2433" s="72" t="s">
        <v>47</v>
      </c>
      <c r="F2433" s="121"/>
      <c r="G2433" s="121"/>
      <c r="H2433" s="62" t="str">
        <f t="shared" si="269"/>
        <v>Japonica</v>
      </c>
      <c r="I2433" s="18">
        <f t="shared" si="266"/>
        <v>0</v>
      </c>
      <c r="J2433" s="18">
        <f t="shared" si="270"/>
        <v>0</v>
      </c>
      <c r="K2433" s="18">
        <f t="shared" si="271"/>
        <v>0</v>
      </c>
      <c r="L2433" s="57" t="str">
        <f t="shared" si="267"/>
        <v>New Moon Rising</v>
      </c>
      <c r="M2433" s="57" t="str">
        <f t="shared" si="272"/>
        <v>New Moon Rising</v>
      </c>
      <c r="N2433" s="61" t="str">
        <f t="shared" si="268"/>
        <v>New Moon Rising</v>
      </c>
    </row>
    <row r="2434" spans="1:14" ht="25.15" customHeight="1" x14ac:dyDescent="0.2">
      <c r="A2434" s="70" t="s">
        <v>1974</v>
      </c>
      <c r="B2434" s="71">
        <v>1960</v>
      </c>
      <c r="C2434" s="68" t="str">
        <f>IF(ISERROR(VLOOKUP(IF(RIGHT($A2434,1)=")",LEFT($A2434,FIND(" (",$A2434)-1),$A2434),[1]ACCS!$B$2:$B$5003, 1, FALSE)), "","1")</f>
        <v>1</v>
      </c>
      <c r="D2434" s="103" t="str">
        <f>IF($B2434="Unknown","",IF($B2434="","",IF(VALUE(LEFT($B2434,4))&lt;Calc!$J$2,"ANTIQUE","")))</f>
        <v/>
      </c>
      <c r="E2434" s="72" t="s">
        <v>24</v>
      </c>
      <c r="F2434" s="121"/>
      <c r="G2434" s="121"/>
      <c r="H2434" s="62" t="str">
        <f t="shared" si="269"/>
        <v>Japonica</v>
      </c>
      <c r="I2434" s="18">
        <f t="shared" si="266"/>
        <v>0</v>
      </c>
      <c r="J2434" s="18">
        <f t="shared" si="270"/>
        <v>0</v>
      </c>
      <c r="K2434" s="18">
        <f t="shared" si="271"/>
        <v>0</v>
      </c>
      <c r="L2434" s="57" t="str">
        <f t="shared" si="267"/>
        <v>Nez Smithwick</v>
      </c>
      <c r="M2434" s="57" t="str">
        <f t="shared" si="272"/>
        <v>Nez Smithwick</v>
      </c>
      <c r="N2434" s="61" t="str">
        <f t="shared" si="268"/>
        <v>Nez Smithwick</v>
      </c>
    </row>
    <row r="2435" spans="1:14" ht="25.15" customHeight="1" x14ac:dyDescent="0.2">
      <c r="A2435" s="70" t="s">
        <v>1975</v>
      </c>
      <c r="B2435" s="71">
        <v>1980</v>
      </c>
      <c r="C2435" s="68" t="str">
        <f>IF(ISERROR(VLOOKUP(IF(RIGHT($A2435,1)=")",LEFT($A2435,FIND(" (",$A2435)-1),$A2435),[1]ACCS!$B$2:$B$5003, 1, FALSE)), "","1")</f>
        <v>1</v>
      </c>
      <c r="D2435" s="103" t="str">
        <f>IF($B2435="Unknown","",IF($B2435="","",IF(VALUE(LEFT($B2435,4))&lt;Calc!$J$2,"ANTIQUE","")))</f>
        <v/>
      </c>
      <c r="E2435" s="72" t="s">
        <v>35</v>
      </c>
      <c r="F2435" s="121"/>
      <c r="G2435" s="121"/>
      <c r="H2435" s="62" t="str">
        <f t="shared" si="269"/>
        <v>NRH</v>
      </c>
      <c r="I2435" s="18">
        <f t="shared" si="266"/>
        <v>2</v>
      </c>
      <c r="J2435" s="18">
        <f t="shared" si="270"/>
        <v>0</v>
      </c>
      <c r="K2435" s="18">
        <f t="shared" si="271"/>
        <v>0</v>
      </c>
      <c r="L2435" s="57" t="str">
        <f t="shared" si="267"/>
        <v>Nicky Crisp</v>
      </c>
      <c r="M2435" s="57" t="str">
        <f t="shared" si="272"/>
        <v>Nicky Crisp</v>
      </c>
      <c r="N2435" s="61" t="str">
        <f t="shared" si="268"/>
        <v>Nicky Crisp</v>
      </c>
    </row>
    <row r="2436" spans="1:14" ht="25.15" customHeight="1" x14ac:dyDescent="0.2">
      <c r="A2436" s="70" t="s">
        <v>1976</v>
      </c>
      <c r="B2436" s="71">
        <v>1985</v>
      </c>
      <c r="C2436" s="68" t="str">
        <f>IF(ISERROR(VLOOKUP(IF(RIGHT($A2436,1)=")",LEFT($A2436,FIND(" (",$A2436)-1),$A2436),[1]ACCS!$B$2:$B$5003, 1, FALSE)), "","1")</f>
        <v>1</v>
      </c>
      <c r="D2436" s="103" t="str">
        <f>IF($B2436="Unknown","",IF($B2436="","",IF(VALUE(LEFT($B2436,4))&lt;Calc!$J$2,"ANTIQUE","")))</f>
        <v/>
      </c>
      <c r="E2436" s="72" t="s">
        <v>61</v>
      </c>
      <c r="F2436" s="121"/>
      <c r="G2436" s="121"/>
      <c r="H2436" s="62" t="str">
        <f t="shared" si="269"/>
        <v>NRH</v>
      </c>
      <c r="I2436" s="18">
        <f t="shared" si="266"/>
        <v>2</v>
      </c>
      <c r="J2436" s="18">
        <f t="shared" si="270"/>
        <v>0</v>
      </c>
      <c r="K2436" s="18">
        <f t="shared" si="271"/>
        <v>0</v>
      </c>
      <c r="L2436" s="57" t="str">
        <f t="shared" si="267"/>
        <v>Night Rider</v>
      </c>
      <c r="M2436" s="57" t="str">
        <f t="shared" si="272"/>
        <v>Night Rider</v>
      </c>
      <c r="N2436" s="61" t="str">
        <f t="shared" si="268"/>
        <v>Night Rider</v>
      </c>
    </row>
    <row r="2437" spans="1:14" ht="25.15" customHeight="1" x14ac:dyDescent="0.2">
      <c r="A2437" s="70" t="s">
        <v>1977</v>
      </c>
      <c r="B2437" s="71">
        <v>2013</v>
      </c>
      <c r="C2437" s="68" t="str">
        <f>IF(ISERROR(VLOOKUP(IF(RIGHT($A2437,1)=")",LEFT($A2437,FIND(" (",$A2437)-1),$A2437),[1]ACCS!$B$2:$B$5003, 1, FALSE)), "","1")</f>
        <v>1</v>
      </c>
      <c r="D2437" s="103" t="str">
        <f>IF($B2437="Unknown","",IF($B2437="","",IF(VALUE(LEFT($B2437,4))&lt;Calc!$J$2,"ANTIQUE","")))</f>
        <v/>
      </c>
      <c r="E2437" s="72" t="s">
        <v>24</v>
      </c>
      <c r="F2437" s="121"/>
      <c r="G2437" s="121"/>
      <c r="H2437" s="62" t="str">
        <f t="shared" si="269"/>
        <v>Japonica</v>
      </c>
      <c r="I2437" s="18">
        <f t="shared" si="266"/>
        <v>0</v>
      </c>
      <c r="J2437" s="18">
        <f t="shared" si="270"/>
        <v>0</v>
      </c>
      <c r="K2437" s="18">
        <f t="shared" si="271"/>
        <v>0</v>
      </c>
      <c r="L2437" s="57" t="str">
        <f t="shared" si="267"/>
        <v>Nightfall</v>
      </c>
      <c r="M2437" s="57" t="str">
        <f t="shared" si="272"/>
        <v>Nightfall</v>
      </c>
      <c r="N2437" s="61" t="str">
        <f t="shared" si="268"/>
        <v>Nightfall</v>
      </c>
    </row>
    <row r="2438" spans="1:14" ht="25.15" customHeight="1" x14ac:dyDescent="0.2">
      <c r="A2438" s="99" t="s">
        <v>3218</v>
      </c>
      <c r="B2438" s="100"/>
      <c r="C2438" s="68" t="str">
        <f>IF(ISERROR(VLOOKUP(IF(RIGHT($A2438,1)=")",LEFT($A2438,FIND(" (",$A2438)-1),$A2438),[1]ACCS!$B$2:$B$5003, 1, FALSE)), "","1")</f>
        <v/>
      </c>
      <c r="D2438" s="115" t="str">
        <f>IF($B2438="Unknown","",IF($B2438="","",IF(VALUE(LEFT($B2438,4))&lt;Calc!$J$2,"ANTIQUE","")))</f>
        <v/>
      </c>
      <c r="E2438" s="53" t="s">
        <v>47</v>
      </c>
      <c r="F2438" s="121"/>
      <c r="G2438" s="121"/>
      <c r="H2438" s="62" t="str">
        <f t="shared" si="269"/>
        <v>Japonica [Higo]</v>
      </c>
      <c r="I2438" s="18">
        <f t="shared" si="266"/>
        <v>6</v>
      </c>
      <c r="J2438" s="18">
        <f t="shared" si="270"/>
        <v>0</v>
      </c>
      <c r="K2438" s="18">
        <f t="shared" si="271"/>
        <v>0</v>
      </c>
      <c r="L2438" s="57" t="str">
        <f t="shared" si="267"/>
        <v>Nikko (Higo)</v>
      </c>
      <c r="M2438" s="57" t="str">
        <f t="shared" si="272"/>
        <v>Nikko (Higo)</v>
      </c>
      <c r="N2438" s="61" t="str">
        <f t="shared" si="268"/>
        <v>Nikko</v>
      </c>
    </row>
    <row r="2439" spans="1:14" ht="25.15" customHeight="1" x14ac:dyDescent="0.2">
      <c r="A2439" s="70" t="s">
        <v>1978</v>
      </c>
      <c r="B2439" s="71">
        <v>2006</v>
      </c>
      <c r="C2439" s="68" t="str">
        <f>IF(ISERROR(VLOOKUP(IF(RIGHT($A2439,1)=")",LEFT($A2439,FIND(" (",$A2439)-1),$A2439),[1]ACCS!$B$2:$B$5003, 1, FALSE)), "","1")</f>
        <v>1</v>
      </c>
      <c r="D2439" s="103" t="str">
        <f>IF($B2439="Unknown","",IF($B2439="","",IF(VALUE(LEFT($B2439,4))&lt;Calc!$J$2,"ANTIQUE","")))</f>
        <v/>
      </c>
      <c r="E2439" s="72" t="s">
        <v>37</v>
      </c>
      <c r="F2439" s="121"/>
      <c r="G2439" s="121"/>
      <c r="H2439" s="62" t="str">
        <f t="shared" si="269"/>
        <v>Japonica</v>
      </c>
      <c r="I2439" s="18">
        <f t="shared" si="266"/>
        <v>0</v>
      </c>
      <c r="J2439" s="18">
        <f t="shared" si="270"/>
        <v>0</v>
      </c>
      <c r="K2439" s="18">
        <f t="shared" si="271"/>
        <v>0</v>
      </c>
      <c r="L2439" s="57" t="str">
        <f t="shared" si="267"/>
        <v>Nina Annulette</v>
      </c>
      <c r="M2439" s="57" t="str">
        <f t="shared" si="272"/>
        <v>Nina Annulette</v>
      </c>
      <c r="N2439" s="61" t="str">
        <f t="shared" si="268"/>
        <v>Nina Annulette</v>
      </c>
    </row>
    <row r="2440" spans="1:14" ht="25.15" customHeight="1" x14ac:dyDescent="0.2">
      <c r="A2440" s="70" t="s">
        <v>1979</v>
      </c>
      <c r="B2440" s="71">
        <v>1949</v>
      </c>
      <c r="C2440" s="68" t="str">
        <f>IF(ISERROR(VLOOKUP(IF(RIGHT($A2440,1)=")",LEFT($A2440,FIND(" (",$A2440)-1),$A2440),[1]ACCS!$B$2:$B$5003, 1, FALSE)), "","1")</f>
        <v>1</v>
      </c>
      <c r="D2440" s="103" t="str">
        <f>IF($B2440="Unknown","",IF($B2440="","",IF(VALUE(LEFT($B2440,4))&lt;Calc!$J$2,"ANTIQUE","")))</f>
        <v/>
      </c>
      <c r="E2440" s="72" t="s">
        <v>24</v>
      </c>
      <c r="F2440" s="121"/>
      <c r="G2440" s="121"/>
      <c r="H2440" s="62" t="str">
        <f t="shared" si="269"/>
        <v>Japonica</v>
      </c>
      <c r="I2440" s="18">
        <f t="shared" si="266"/>
        <v>0</v>
      </c>
      <c r="J2440" s="18">
        <f t="shared" si="270"/>
        <v>0</v>
      </c>
      <c r="K2440" s="18">
        <f t="shared" si="271"/>
        <v>0</v>
      </c>
      <c r="L2440" s="57" t="str">
        <f t="shared" si="267"/>
        <v>Nina Avery</v>
      </c>
      <c r="M2440" s="57" t="str">
        <f t="shared" si="272"/>
        <v>Nina Avery</v>
      </c>
      <c r="N2440" s="61" t="str">
        <f t="shared" si="268"/>
        <v>Nina Avery</v>
      </c>
    </row>
    <row r="2441" spans="1:14" ht="25.15" customHeight="1" x14ac:dyDescent="0.2">
      <c r="A2441" s="70" t="s">
        <v>1980</v>
      </c>
      <c r="B2441" s="71">
        <v>2001</v>
      </c>
      <c r="C2441" s="68" t="str">
        <f>IF(ISERROR(VLOOKUP(IF(RIGHT($A2441,1)=")",LEFT($A2441,FIND(" (",$A2441)-1),$A2441),[1]ACCS!$B$2:$B$5003, 1, FALSE)), "","1")</f>
        <v>1</v>
      </c>
      <c r="D2441" s="103" t="str">
        <f>IF($B2441="Unknown","",IF($B2441="","",IF(VALUE(LEFT($B2441,4))&lt;Calc!$J$2,"ANTIQUE","")))</f>
        <v/>
      </c>
      <c r="E2441" s="72" t="s">
        <v>21</v>
      </c>
      <c r="F2441" s="121"/>
      <c r="G2441" s="121" t="s">
        <v>26</v>
      </c>
      <c r="H2441" s="62" t="str">
        <f t="shared" si="269"/>
        <v>Japonica</v>
      </c>
      <c r="I2441" s="18">
        <f t="shared" si="266"/>
        <v>0</v>
      </c>
      <c r="J2441" s="18">
        <f t="shared" si="270"/>
        <v>0</v>
      </c>
      <c r="K2441" s="18">
        <f t="shared" si="271"/>
        <v>0</v>
      </c>
      <c r="L2441" s="57" t="str">
        <f t="shared" si="267"/>
        <v>Nina Zilkha</v>
      </c>
      <c r="M2441" s="57" t="str">
        <f t="shared" si="272"/>
        <v>Nina Zilkha</v>
      </c>
      <c r="N2441" s="61" t="str">
        <f t="shared" si="268"/>
        <v>Nina Zilkha</v>
      </c>
    </row>
    <row r="2442" spans="1:14" ht="25.15" customHeight="1" x14ac:dyDescent="0.2">
      <c r="A2442" s="99" t="s">
        <v>3219</v>
      </c>
      <c r="B2442" s="100">
        <v>1968</v>
      </c>
      <c r="C2442" s="68" t="str">
        <f>IF(ISERROR(VLOOKUP(IF(RIGHT($A2442,1)=")",LEFT($A2442,FIND(" (",$A2442)-1),$A2442),[1]ACCS!$B$2:$B$5003, 1, FALSE)), "","1")</f>
        <v>1</v>
      </c>
      <c r="D2442" s="115" t="str">
        <f>IF($B2442="Unknown","",IF($B2442="","",IF(VALUE(LEFT($B2442,4))&lt;Calc!$J$2,"ANTIQUE","")))</f>
        <v/>
      </c>
      <c r="E2442" s="53" t="s">
        <v>37</v>
      </c>
      <c r="F2442" s="121"/>
      <c r="G2442" s="121"/>
      <c r="H2442" s="62" t="str">
        <f t="shared" si="269"/>
        <v>Japonica [Higo]</v>
      </c>
      <c r="I2442" s="18">
        <f t="shared" si="266"/>
        <v>6</v>
      </c>
      <c r="J2442" s="18">
        <f t="shared" si="270"/>
        <v>0</v>
      </c>
      <c r="K2442" s="18">
        <f t="shared" si="271"/>
        <v>0</v>
      </c>
      <c r="L2442" s="57" t="str">
        <f t="shared" si="267"/>
        <v>Nioi-fubuki (Higo)</v>
      </c>
      <c r="M2442" s="57" t="str">
        <f t="shared" si="272"/>
        <v>Nioi-fubuki (Higo)</v>
      </c>
      <c r="N2442" s="61" t="str">
        <f t="shared" si="268"/>
        <v>Nioi-fubuki</v>
      </c>
    </row>
    <row r="2443" spans="1:14" ht="25.15" customHeight="1" x14ac:dyDescent="0.2">
      <c r="A2443" s="99" t="s">
        <v>3220</v>
      </c>
      <c r="B2443" s="100"/>
      <c r="C2443" s="68" t="str">
        <f>IF(ISERROR(VLOOKUP(IF(RIGHT($A2443,1)=")",LEFT($A2443,FIND(" (",$A2443)-1),$A2443),[1]ACCS!$B$2:$B$5003, 1, FALSE)), "","1")</f>
        <v/>
      </c>
      <c r="D2443" s="115" t="str">
        <f>IF($B2443="Unknown","",IF($B2443="","",IF(VALUE(LEFT($B2443,4))&lt;Calc!$J$2,"ANTIQUE","")))</f>
        <v/>
      </c>
      <c r="E2443" s="53" t="s">
        <v>37</v>
      </c>
      <c r="F2443" s="121"/>
      <c r="G2443" s="121"/>
      <c r="H2443" s="62" t="str">
        <f t="shared" si="269"/>
        <v>Japonica [Higo]</v>
      </c>
      <c r="I2443" s="18">
        <f t="shared" si="266"/>
        <v>6</v>
      </c>
      <c r="J2443" s="18">
        <f t="shared" si="270"/>
        <v>0</v>
      </c>
      <c r="K2443" s="18">
        <f t="shared" si="271"/>
        <v>0</v>
      </c>
      <c r="L2443" s="57" t="str">
        <f t="shared" si="267"/>
        <v>Nioi-fukurin (Higo)</v>
      </c>
      <c r="M2443" s="57" t="str">
        <f t="shared" si="272"/>
        <v>Nioi-fukurin (Higo)</v>
      </c>
      <c r="N2443" s="61" t="str">
        <f t="shared" si="268"/>
        <v>Nioi-fukurin</v>
      </c>
    </row>
    <row r="2444" spans="1:14" ht="25.15" customHeight="1" x14ac:dyDescent="0.2">
      <c r="A2444" s="70" t="s">
        <v>1981</v>
      </c>
      <c r="B2444" s="71">
        <v>2001</v>
      </c>
      <c r="C2444" s="68" t="str">
        <f>IF(ISERROR(VLOOKUP(IF(RIGHT($A2444,1)=")",LEFT($A2444,FIND(" (",$A2444)-1),$A2444),[1]ACCS!$B$2:$B$5003, 1, FALSE)), "","1")</f>
        <v>1</v>
      </c>
      <c r="D2444" s="103" t="str">
        <f>IF($B2444="Unknown","",IF($B2444="","",IF(VALUE(LEFT($B2444,4))&lt;Calc!$J$2,"ANTIQUE","")))</f>
        <v/>
      </c>
      <c r="E2444" s="72" t="s">
        <v>37</v>
      </c>
      <c r="F2444" s="121"/>
      <c r="G2444" s="121"/>
      <c r="H2444" s="62" t="str">
        <f t="shared" si="269"/>
        <v>Reticulata</v>
      </c>
      <c r="I2444" s="18">
        <f t="shared" si="266"/>
        <v>1</v>
      </c>
      <c r="J2444" s="18">
        <f t="shared" si="270"/>
        <v>0</v>
      </c>
      <c r="K2444" s="18">
        <f t="shared" si="271"/>
        <v>0</v>
      </c>
      <c r="L2444" s="57" t="str">
        <f t="shared" si="267"/>
        <v>Nita McRae</v>
      </c>
      <c r="M2444" s="57" t="str">
        <f t="shared" si="272"/>
        <v>Nita McRae</v>
      </c>
      <c r="N2444" s="61" t="str">
        <f t="shared" si="268"/>
        <v>Nita McRae</v>
      </c>
    </row>
    <row r="2445" spans="1:14" ht="25.15" customHeight="1" x14ac:dyDescent="0.2">
      <c r="A2445" s="70" t="s">
        <v>1982</v>
      </c>
      <c r="B2445" s="71">
        <v>2016</v>
      </c>
      <c r="C2445" s="68" t="str">
        <f>IF(ISERROR(VLOOKUP(IF(RIGHT($A2445,1)=")",LEFT($A2445,FIND(" (",$A2445)-1),$A2445),[1]ACCS!$B$2:$B$5003, 1, FALSE)), "","1")</f>
        <v>1</v>
      </c>
      <c r="D2445" s="103" t="str">
        <f>IF($B2445="Unknown","",IF($B2445="","",IF(VALUE(LEFT($B2445,4))&lt;Calc!$J$2,"ANTIQUE","")))</f>
        <v/>
      </c>
      <c r="E2445" s="72" t="s">
        <v>24</v>
      </c>
      <c r="F2445" s="121"/>
      <c r="G2445" s="121"/>
      <c r="H2445" s="62" t="str">
        <f t="shared" si="269"/>
        <v>Sasanqua</v>
      </c>
      <c r="I2445" s="18">
        <f t="shared" si="266"/>
        <v>3</v>
      </c>
      <c r="J2445" s="18">
        <f t="shared" si="270"/>
        <v>0</v>
      </c>
      <c r="K2445" s="18">
        <f t="shared" si="271"/>
        <v>0</v>
      </c>
      <c r="L2445" s="57" t="str">
        <f t="shared" si="267"/>
        <v>No Doubt</v>
      </c>
      <c r="M2445" s="57" t="str">
        <f t="shared" si="272"/>
        <v>No Doubt</v>
      </c>
      <c r="N2445" s="61" t="str">
        <f t="shared" si="268"/>
        <v>No Doubt</v>
      </c>
    </row>
    <row r="2446" spans="1:14" ht="25.15" customHeight="1" x14ac:dyDescent="0.2">
      <c r="A2446" s="70" t="s">
        <v>1983</v>
      </c>
      <c r="B2446" s="71">
        <v>2006</v>
      </c>
      <c r="C2446" s="68" t="str">
        <f>IF(ISERROR(VLOOKUP(IF(RIGHT($A2446,1)=")",LEFT($A2446,FIND(" (",$A2446)-1),$A2446),[1]ACCS!$B$2:$B$5003, 1, FALSE)), "","1")</f>
        <v/>
      </c>
      <c r="D2446" s="103" t="str">
        <f>IF($B2446="Unknown","",IF($B2446="","",IF(VALUE(LEFT($B2446,4))&lt;Calc!$J$2,"ANTIQUE","")))</f>
        <v/>
      </c>
      <c r="E2446" s="72" t="s">
        <v>24</v>
      </c>
      <c r="F2446" s="121"/>
      <c r="G2446" s="121"/>
      <c r="H2446" s="62" t="str">
        <f t="shared" si="269"/>
        <v>Reticulata</v>
      </c>
      <c r="I2446" s="18">
        <f t="shared" si="266"/>
        <v>1</v>
      </c>
      <c r="J2446" s="18">
        <f t="shared" si="270"/>
        <v>0</v>
      </c>
      <c r="K2446" s="18">
        <f t="shared" si="271"/>
        <v>0</v>
      </c>
      <c r="L2446" s="57" t="str">
        <f t="shared" si="267"/>
        <v>No Regrets</v>
      </c>
      <c r="M2446" s="57" t="str">
        <f t="shared" si="272"/>
        <v>No Regrets</v>
      </c>
      <c r="N2446" s="61" t="str">
        <f t="shared" si="268"/>
        <v>No Regrets</v>
      </c>
    </row>
    <row r="2447" spans="1:14" ht="25.15" customHeight="1" x14ac:dyDescent="0.2">
      <c r="A2447" s="70" t="s">
        <v>1984</v>
      </c>
      <c r="B2447" s="71">
        <v>1980</v>
      </c>
      <c r="C2447" s="68" t="str">
        <f>IF(ISERROR(VLOOKUP(IF(RIGHT($A2447,1)=")",LEFT($A2447,FIND(" (",$A2447)-1),$A2447),[1]ACCS!$B$2:$B$5003, 1, FALSE)), "","1")</f>
        <v>1</v>
      </c>
      <c r="D2447" s="103" t="str">
        <f>IF($B2447="Unknown","",IF($B2447="","",IF(VALUE(LEFT($B2447,4))&lt;Calc!$J$2,"ANTIQUE","")))</f>
        <v/>
      </c>
      <c r="E2447" s="72" t="s">
        <v>30</v>
      </c>
      <c r="F2447" s="121"/>
      <c r="G2447" s="121"/>
      <c r="H2447" s="62" t="str">
        <f t="shared" si="269"/>
        <v>Reticulata</v>
      </c>
      <c r="I2447" s="18">
        <f t="shared" si="266"/>
        <v>1</v>
      </c>
      <c r="J2447" s="18">
        <f t="shared" si="270"/>
        <v>0</v>
      </c>
      <c r="K2447" s="18">
        <f t="shared" si="271"/>
        <v>0</v>
      </c>
      <c r="L2447" s="57" t="str">
        <f t="shared" si="267"/>
        <v>Noble Pearl</v>
      </c>
      <c r="M2447" s="57" t="str">
        <f t="shared" si="272"/>
        <v>Noble Pearl</v>
      </c>
      <c r="N2447" s="61" t="str">
        <f t="shared" si="268"/>
        <v>Noble Pearl</v>
      </c>
    </row>
    <row r="2448" spans="1:14" ht="25.15" customHeight="1" x14ac:dyDescent="0.2">
      <c r="A2448" s="70" t="s">
        <v>1985</v>
      </c>
      <c r="B2448" s="71">
        <v>2016</v>
      </c>
      <c r="C2448" s="68" t="str">
        <f>IF(ISERROR(VLOOKUP(IF(RIGHT($A2448,1)=")",LEFT($A2448,FIND(" (",$A2448)-1),$A2448),[1]ACCS!$B$2:$B$5003, 1, FALSE)), "","1")</f>
        <v>1</v>
      </c>
      <c r="D2448" s="103" t="str">
        <f>IF($B2448="Unknown","",IF($B2448="","",IF(VALUE(LEFT($B2448,4))&lt;Calc!$J$2,"ANTIQUE","")))</f>
        <v/>
      </c>
      <c r="E2448" s="72" t="s">
        <v>61</v>
      </c>
      <c r="F2448" s="121"/>
      <c r="G2448" s="121"/>
      <c r="H2448" s="62" t="str">
        <f t="shared" si="269"/>
        <v>Japonica</v>
      </c>
      <c r="I2448" s="18">
        <f t="shared" si="266"/>
        <v>0</v>
      </c>
      <c r="J2448" s="18">
        <f t="shared" si="270"/>
        <v>0</v>
      </c>
      <c r="K2448" s="18">
        <f t="shared" si="271"/>
        <v>0</v>
      </c>
      <c r="L2448" s="57" t="str">
        <f t="shared" si="267"/>
        <v>Nolan Lewis</v>
      </c>
      <c r="M2448" s="57" t="str">
        <f t="shared" si="272"/>
        <v>Nolan Lewis</v>
      </c>
      <c r="N2448" s="61" t="str">
        <f t="shared" si="268"/>
        <v>Nolan Lewis</v>
      </c>
    </row>
    <row r="2449" spans="1:14" ht="25.15" customHeight="1" x14ac:dyDescent="0.2">
      <c r="A2449" s="70" t="s">
        <v>1986</v>
      </c>
      <c r="B2449" s="71">
        <v>1990</v>
      </c>
      <c r="C2449" s="68" t="str">
        <f>IF(ISERROR(VLOOKUP(IF(RIGHT($A2449,1)=")",LEFT($A2449,FIND(" (",$A2449)-1),$A2449),[1]ACCS!$B$2:$B$5003, 1, FALSE)), "","1")</f>
        <v>1</v>
      </c>
      <c r="D2449" s="103" t="str">
        <f>IF($B2449="Unknown","",IF($B2449="","",IF(VALUE(LEFT($B2449,4))&lt;Calc!$J$2,"ANTIQUE","")))</f>
        <v/>
      </c>
      <c r="E2449" s="72" t="s">
        <v>37</v>
      </c>
      <c r="F2449" s="121"/>
      <c r="G2449" s="121"/>
      <c r="H2449" s="62" t="str">
        <f t="shared" si="269"/>
        <v>NRH</v>
      </c>
      <c r="I2449" s="18">
        <f t="shared" si="266"/>
        <v>2</v>
      </c>
      <c r="J2449" s="18">
        <f t="shared" si="270"/>
        <v>0</v>
      </c>
      <c r="K2449" s="18">
        <f t="shared" si="271"/>
        <v>0</v>
      </c>
      <c r="L2449" s="57" t="str">
        <f t="shared" si="267"/>
        <v>Nonie Haydon</v>
      </c>
      <c r="M2449" s="57" t="str">
        <f t="shared" si="272"/>
        <v>Nonie Haydon</v>
      </c>
      <c r="N2449" s="61" t="str">
        <f t="shared" si="268"/>
        <v>Nonie Haydon</v>
      </c>
    </row>
    <row r="2450" spans="1:14" ht="25.15" customHeight="1" x14ac:dyDescent="0.2">
      <c r="A2450" s="70" t="s">
        <v>1987</v>
      </c>
      <c r="B2450" s="71">
        <v>2018</v>
      </c>
      <c r="C2450" s="68" t="str">
        <f>IF(ISERROR(VLOOKUP(IF(RIGHT($A2450,1)=")",LEFT($A2450,FIND(" (",$A2450)-1),$A2450),[1]ACCS!$B$2:$B$5003, 1, FALSE)), "","1")</f>
        <v>1</v>
      </c>
      <c r="D2450" s="103" t="str">
        <f>IF($B2450="Unknown","",IF($B2450="","",IF(VALUE(LEFT($B2450,4))&lt;Calc!$J$2,"ANTIQUE","")))</f>
        <v/>
      </c>
      <c r="E2450" s="72" t="s">
        <v>29</v>
      </c>
      <c r="F2450" s="121"/>
      <c r="G2450" s="121"/>
      <c r="H2450" s="62" t="str">
        <f t="shared" si="269"/>
        <v>Reticulata</v>
      </c>
      <c r="I2450" s="18">
        <f t="shared" si="266"/>
        <v>1</v>
      </c>
      <c r="J2450" s="18">
        <f t="shared" si="270"/>
        <v>0</v>
      </c>
      <c r="K2450" s="18">
        <f t="shared" si="271"/>
        <v>0</v>
      </c>
      <c r="L2450" s="57" t="str">
        <f t="shared" si="267"/>
        <v>Nora Kate</v>
      </c>
      <c r="M2450" s="57" t="str">
        <f t="shared" si="272"/>
        <v>Nora Kate</v>
      </c>
      <c r="N2450" s="61" t="str">
        <f t="shared" si="268"/>
        <v>Nora Kate</v>
      </c>
    </row>
    <row r="2451" spans="1:14" ht="25.15" customHeight="1" x14ac:dyDescent="0.2">
      <c r="A2451" s="70" t="s">
        <v>1988</v>
      </c>
      <c r="B2451" s="71">
        <v>1954</v>
      </c>
      <c r="C2451" s="68" t="str">
        <f>IF(ISERROR(VLOOKUP(IF(RIGHT($A2451,1)=")",LEFT($A2451,FIND(" (",$A2451)-1),$A2451),[1]ACCS!$B$2:$B$5003, 1, FALSE)), "","1")</f>
        <v>1</v>
      </c>
      <c r="D2451" s="103" t="str">
        <f>IF($B2451="Unknown","",IF($B2451="","",IF(VALUE(LEFT($B2451,4))&lt;Calc!$J$2,"ANTIQUE","")))</f>
        <v/>
      </c>
      <c r="E2451" s="72" t="s">
        <v>24</v>
      </c>
      <c r="F2451" s="121"/>
      <c r="G2451" s="121"/>
      <c r="H2451" s="62" t="str">
        <f t="shared" si="269"/>
        <v>Japonica</v>
      </c>
      <c r="I2451" s="18">
        <f t="shared" si="266"/>
        <v>0</v>
      </c>
      <c r="J2451" s="18">
        <f t="shared" si="270"/>
        <v>0</v>
      </c>
      <c r="K2451" s="18">
        <f t="shared" si="271"/>
        <v>0</v>
      </c>
      <c r="L2451" s="57" t="str">
        <f t="shared" si="267"/>
        <v>Norma Borland</v>
      </c>
      <c r="M2451" s="57" t="str">
        <f t="shared" si="272"/>
        <v>Norma Borland</v>
      </c>
      <c r="N2451" s="61" t="str">
        <f t="shared" si="268"/>
        <v>Norma Borland</v>
      </c>
    </row>
    <row r="2452" spans="1:14" ht="25.15" customHeight="1" x14ac:dyDescent="0.2">
      <c r="A2452" s="70" t="s">
        <v>1989</v>
      </c>
      <c r="B2452" s="71">
        <v>1999</v>
      </c>
      <c r="C2452" s="68" t="str">
        <f>IF(ISERROR(VLOOKUP(IF(RIGHT($A2452,1)=")",LEFT($A2452,FIND(" (",$A2452)-1),$A2452),[1]ACCS!$B$2:$B$5003, 1, FALSE)), "","1")</f>
        <v/>
      </c>
      <c r="D2452" s="103" t="str">
        <f>IF($B2452="Unknown","",IF($B2452="","",IF(VALUE(LEFT($B2452,4))&lt;Calc!$J$2,"ANTIQUE","")))</f>
        <v/>
      </c>
      <c r="E2452" s="72" t="s">
        <v>24</v>
      </c>
      <c r="F2452" s="121"/>
      <c r="G2452" s="121"/>
      <c r="H2452" s="62" t="str">
        <f t="shared" si="269"/>
        <v>Reticulata</v>
      </c>
      <c r="I2452" s="18">
        <f t="shared" si="266"/>
        <v>1</v>
      </c>
      <c r="J2452" s="18">
        <f t="shared" si="270"/>
        <v>0</v>
      </c>
      <c r="K2452" s="18">
        <f t="shared" si="271"/>
        <v>0</v>
      </c>
      <c r="L2452" s="57" t="str">
        <f t="shared" si="267"/>
        <v>North Bay</v>
      </c>
      <c r="M2452" s="57" t="str">
        <f t="shared" si="272"/>
        <v>North Bay</v>
      </c>
      <c r="N2452" s="61" t="str">
        <f t="shared" si="268"/>
        <v>North Bay</v>
      </c>
    </row>
    <row r="2453" spans="1:14" ht="25.15" customHeight="1" x14ac:dyDescent="0.2">
      <c r="A2453" s="70" t="s">
        <v>1990</v>
      </c>
      <c r="B2453" s="71">
        <v>1944</v>
      </c>
      <c r="C2453" s="68" t="str">
        <f>IF(ISERROR(VLOOKUP(IF(RIGHT($A2453,1)=")",LEFT($A2453,FIND(" (",$A2453)-1),$A2453),[1]ACCS!$B$2:$B$5003, 1, FALSE)), "","1")</f>
        <v>1</v>
      </c>
      <c r="D2453" s="103" t="str">
        <f>IF($B2453="Unknown","",IF($B2453="","",IF(VALUE(LEFT($B2453,4))&lt;Calc!$J$2,"ANTIQUE","")))</f>
        <v/>
      </c>
      <c r="E2453" s="72" t="s">
        <v>24</v>
      </c>
      <c r="F2453" s="121"/>
      <c r="G2453" s="121"/>
      <c r="H2453" s="62" t="str">
        <f t="shared" si="269"/>
        <v>Japonica</v>
      </c>
      <c r="I2453" s="18">
        <f t="shared" si="266"/>
        <v>0</v>
      </c>
      <c r="J2453" s="18">
        <f t="shared" si="270"/>
        <v>0</v>
      </c>
      <c r="K2453" s="18">
        <f t="shared" si="271"/>
        <v>0</v>
      </c>
      <c r="L2453" s="57" t="str">
        <f t="shared" si="267"/>
        <v>Northern Light</v>
      </c>
      <c r="M2453" s="57" t="str">
        <f t="shared" si="272"/>
        <v>Northern Light</v>
      </c>
      <c r="N2453" s="61" t="str">
        <f t="shared" si="268"/>
        <v>Northern Light</v>
      </c>
    </row>
    <row r="2454" spans="1:14" ht="25.15" customHeight="1" x14ac:dyDescent="0.2">
      <c r="A2454" s="99" t="s">
        <v>3134</v>
      </c>
      <c r="B2454" s="100">
        <v>1995</v>
      </c>
      <c r="C2454" s="68" t="str">
        <f>IF(ISERROR(VLOOKUP(IF(RIGHT($A2454,1)=")",LEFT($A2454,FIND(" (",$A2454)-1),$A2454),[1]ACCS!$B$2:$B$5003, 1, FALSE)), "","1")</f>
        <v>1</v>
      </c>
      <c r="D2454" s="115" t="str">
        <f>IF($B2454="Unknown","",IF($B2454="","",IF(VALUE(LEFT($B2454,4))&lt;Calc!$J$2,"ANTIQUE","")))</f>
        <v/>
      </c>
      <c r="E2454" s="53" t="s">
        <v>37</v>
      </c>
      <c r="F2454" s="121"/>
      <c r="G2454" s="121"/>
      <c r="H2454" s="62" t="str">
        <f t="shared" si="269"/>
        <v>Sasanqua</v>
      </c>
      <c r="I2454" s="18">
        <f t="shared" si="266"/>
        <v>3</v>
      </c>
      <c r="J2454" s="18">
        <f t="shared" si="270"/>
        <v>0</v>
      </c>
      <c r="K2454" s="18">
        <f t="shared" si="271"/>
        <v>0</v>
      </c>
      <c r="L2454" s="57" t="str">
        <f t="shared" si="267"/>
        <v>Northern Lights</v>
      </c>
      <c r="M2454" s="57" t="str">
        <f t="shared" si="272"/>
        <v>Northern Lights</v>
      </c>
      <c r="N2454" s="61" t="str">
        <f t="shared" si="268"/>
        <v>Northern Lights</v>
      </c>
    </row>
    <row r="2455" spans="1:14" ht="25.15" customHeight="1" x14ac:dyDescent="0.2">
      <c r="A2455" s="70" t="s">
        <v>1991</v>
      </c>
      <c r="B2455" s="71">
        <v>1981</v>
      </c>
      <c r="C2455" s="68" t="str">
        <f>IF(ISERROR(VLOOKUP(IF(RIGHT($A2455,1)=")",LEFT($A2455,FIND(" (",$A2455)-1),$A2455),[1]ACCS!$B$2:$B$5003, 1, FALSE)), "","1")</f>
        <v/>
      </c>
      <c r="D2455" s="103" t="str">
        <f>IF($B2455="Unknown","",IF($B2455="","",IF(VALUE(LEFT($B2455,4))&lt;Calc!$J$2,"ANTIQUE","")))</f>
        <v/>
      </c>
      <c r="E2455" s="72" t="s">
        <v>24</v>
      </c>
      <c r="F2455" s="121"/>
      <c r="G2455" s="121"/>
      <c r="H2455" s="62" t="str">
        <f t="shared" si="269"/>
        <v>Reticulata</v>
      </c>
      <c r="I2455" s="18">
        <f t="shared" si="266"/>
        <v>1</v>
      </c>
      <c r="J2455" s="18">
        <f t="shared" si="270"/>
        <v>0</v>
      </c>
      <c r="K2455" s="18">
        <f t="shared" si="271"/>
        <v>0</v>
      </c>
      <c r="L2455" s="57" t="str">
        <f t="shared" si="267"/>
        <v>Noyo Princess</v>
      </c>
      <c r="M2455" s="57" t="str">
        <f t="shared" si="272"/>
        <v>Noyo Princess</v>
      </c>
      <c r="N2455" s="61" t="str">
        <f t="shared" si="268"/>
        <v>Noyo Princess</v>
      </c>
    </row>
    <row r="2456" spans="1:14" ht="25.15" customHeight="1" x14ac:dyDescent="0.2">
      <c r="A2456" s="70" t="s">
        <v>1992</v>
      </c>
      <c r="B2456" s="71">
        <v>2000</v>
      </c>
      <c r="C2456" s="68" t="str">
        <f>IF(ISERROR(VLOOKUP(IF(RIGHT($A2456,1)=")",LEFT($A2456,FIND(" (",$A2456)-1),$A2456),[1]ACCS!$B$2:$B$5003, 1, FALSE)), "","1")</f>
        <v>1</v>
      </c>
      <c r="D2456" s="103" t="str">
        <f>IF($B2456="Unknown","",IF($B2456="","",IF(VALUE(LEFT($B2456,4))&lt;Calc!$J$2,"ANTIQUE","")))</f>
        <v/>
      </c>
      <c r="E2456" s="72" t="s">
        <v>37</v>
      </c>
      <c r="F2456" s="121"/>
      <c r="G2456" s="121" t="s">
        <v>26</v>
      </c>
      <c r="H2456" s="62" t="str">
        <f t="shared" si="269"/>
        <v>Japonica</v>
      </c>
      <c r="I2456" s="18">
        <f t="shared" si="266"/>
        <v>0</v>
      </c>
      <c r="J2456" s="18">
        <f t="shared" si="270"/>
        <v>0</v>
      </c>
      <c r="K2456" s="18">
        <f t="shared" si="271"/>
        <v>0</v>
      </c>
      <c r="L2456" s="57" t="str">
        <f t="shared" si="267"/>
        <v>Nuccio's Bella Rossa</v>
      </c>
      <c r="M2456" s="57" t="str">
        <f t="shared" si="272"/>
        <v>Nuccio's Bella Rossa</v>
      </c>
      <c r="N2456" s="61" t="str">
        <f t="shared" si="268"/>
        <v>Nuccio's Bella Rossa</v>
      </c>
    </row>
    <row r="2457" spans="1:14" ht="25.15" customHeight="1" x14ac:dyDescent="0.2">
      <c r="A2457" s="70" t="s">
        <v>1993</v>
      </c>
      <c r="B2457" s="71">
        <v>2012</v>
      </c>
      <c r="C2457" s="68" t="str">
        <f>IF(ISERROR(VLOOKUP(IF(RIGHT($A2457,1)=")",LEFT($A2457,FIND(" (",$A2457)-1),$A2457),[1]ACCS!$B$2:$B$5003, 1, FALSE)), "","1")</f>
        <v>1</v>
      </c>
      <c r="D2457" s="103" t="str">
        <f>IF($B2457="Unknown","",IF($B2457="","",IF(VALUE(LEFT($B2457,4))&lt;Calc!$J$2,"ANTIQUE","")))</f>
        <v/>
      </c>
      <c r="E2457" s="72" t="s">
        <v>24</v>
      </c>
      <c r="F2457" s="121"/>
      <c r="G2457" s="121" t="s">
        <v>26</v>
      </c>
      <c r="H2457" s="62" t="str">
        <f t="shared" si="269"/>
        <v>Japonica</v>
      </c>
      <c r="I2457" s="18">
        <f t="shared" si="266"/>
        <v>0</v>
      </c>
      <c r="J2457" s="18">
        <f t="shared" si="270"/>
        <v>0</v>
      </c>
      <c r="K2457" s="18">
        <f t="shared" si="271"/>
        <v>0</v>
      </c>
      <c r="L2457" s="57" t="str">
        <f t="shared" si="267"/>
        <v>Nuccio's Bella Rossa Crinkled</v>
      </c>
      <c r="M2457" s="57" t="str">
        <f t="shared" si="272"/>
        <v>Nuccio's Bella Rossa Crinkled</v>
      </c>
      <c r="N2457" s="61" t="str">
        <f t="shared" si="268"/>
        <v>Nuccio's Bella Rossa Crinkled</v>
      </c>
    </row>
    <row r="2458" spans="1:14" ht="25.15" customHeight="1" x14ac:dyDescent="0.2">
      <c r="A2458" s="70" t="s">
        <v>1994</v>
      </c>
      <c r="B2458" s="71">
        <v>1983</v>
      </c>
      <c r="C2458" s="68" t="str">
        <f>IF(ISERROR(VLOOKUP(IF(RIGHT($A2458,1)=")",LEFT($A2458,FIND(" (",$A2458)-1),$A2458),[1]ACCS!$B$2:$B$5003, 1, FALSE)), "","1")</f>
        <v>1</v>
      </c>
      <c r="D2458" s="103" t="str">
        <f>IF($B2458="Unknown","",IF($B2458="","",IF(VALUE(LEFT($B2458,4))&lt;Calc!$J$2,"ANTIQUE","")))</f>
        <v/>
      </c>
      <c r="E2458" s="72" t="s">
        <v>21</v>
      </c>
      <c r="F2458" s="121"/>
      <c r="G2458" s="121"/>
      <c r="H2458" s="62" t="str">
        <f t="shared" si="269"/>
        <v>Japonica</v>
      </c>
      <c r="I2458" s="18">
        <f t="shared" si="266"/>
        <v>0</v>
      </c>
      <c r="J2458" s="18">
        <f t="shared" si="270"/>
        <v>0</v>
      </c>
      <c r="K2458" s="18">
        <f t="shared" si="271"/>
        <v>0</v>
      </c>
      <c r="L2458" s="57" t="str">
        <f t="shared" si="267"/>
        <v>Nuccio's Cameo</v>
      </c>
      <c r="M2458" s="57" t="str">
        <f t="shared" si="272"/>
        <v>Nuccio's Cameo</v>
      </c>
      <c r="N2458" s="61" t="str">
        <f t="shared" si="268"/>
        <v>Nuccio's Cameo</v>
      </c>
    </row>
    <row r="2459" spans="1:14" ht="25.15" customHeight="1" x14ac:dyDescent="0.2">
      <c r="A2459" s="70" t="s">
        <v>1995</v>
      </c>
      <c r="B2459" s="71">
        <v>1988</v>
      </c>
      <c r="C2459" s="68" t="str">
        <f>IF(ISERROR(VLOOKUP(IF(RIGHT($A2459,1)=")",LEFT($A2459,FIND(" (",$A2459)-1),$A2459),[1]ACCS!$B$2:$B$5003, 1, FALSE)), "","1")</f>
        <v>1</v>
      </c>
      <c r="D2459" s="103" t="str">
        <f>IF($B2459="Unknown","",IF($B2459="","",IF(VALUE(LEFT($B2459,4))&lt;Calc!$J$2,"ANTIQUE","")))</f>
        <v/>
      </c>
      <c r="E2459" s="72" t="s">
        <v>21</v>
      </c>
      <c r="F2459" s="121"/>
      <c r="G2459" s="121"/>
      <c r="H2459" s="62" t="str">
        <f t="shared" si="269"/>
        <v>Japonica</v>
      </c>
      <c r="I2459" s="18">
        <f t="shared" si="266"/>
        <v>0</v>
      </c>
      <c r="J2459" s="18">
        <f t="shared" si="270"/>
        <v>0</v>
      </c>
      <c r="K2459" s="18">
        <f t="shared" si="271"/>
        <v>0</v>
      </c>
      <c r="L2459" s="57" t="str">
        <f t="shared" si="267"/>
        <v>Nuccio's Carousel</v>
      </c>
      <c r="M2459" s="57" t="str">
        <f t="shared" si="272"/>
        <v>Nuccio's Carousel</v>
      </c>
      <c r="N2459" s="61" t="str">
        <f t="shared" si="268"/>
        <v>Nuccio's Carousel</v>
      </c>
    </row>
    <row r="2460" spans="1:14" ht="25.15" customHeight="1" x14ac:dyDescent="0.2">
      <c r="A2460" s="70" t="s">
        <v>1996</v>
      </c>
      <c r="B2460" s="71">
        <v>1970</v>
      </c>
      <c r="C2460" s="68" t="str">
        <f>IF(ISERROR(VLOOKUP(IF(RIGHT($A2460,1)=")",LEFT($A2460,FIND(" (",$A2460)-1),$A2460),[1]ACCS!$B$2:$B$5003, 1, FALSE)), "","1")</f>
        <v>1</v>
      </c>
      <c r="D2460" s="103" t="str">
        <f>IF($B2460="Unknown","",IF($B2460="","",IF(VALUE(LEFT($B2460,4))&lt;Calc!$J$2,"ANTIQUE","")))</f>
        <v/>
      </c>
      <c r="E2460" s="72" t="s">
        <v>21</v>
      </c>
      <c r="F2460" s="121" t="s">
        <v>5</v>
      </c>
      <c r="G2460" s="121" t="s">
        <v>26</v>
      </c>
      <c r="H2460" s="62" t="str">
        <f t="shared" si="269"/>
        <v>Japonica</v>
      </c>
      <c r="I2460" s="18">
        <f t="shared" si="266"/>
        <v>0</v>
      </c>
      <c r="J2460" s="18">
        <f t="shared" si="270"/>
        <v>0</v>
      </c>
      <c r="K2460" s="18">
        <f t="shared" si="271"/>
        <v>0</v>
      </c>
      <c r="L2460" s="57" t="str">
        <f t="shared" si="267"/>
        <v>Nuccio's Gem</v>
      </c>
      <c r="M2460" s="57" t="str">
        <f t="shared" si="272"/>
        <v>Nuccio's Gem</v>
      </c>
      <c r="N2460" s="61" t="str">
        <f t="shared" si="268"/>
        <v>Nuccio's Gem</v>
      </c>
    </row>
    <row r="2461" spans="1:14" ht="25.15" customHeight="1" x14ac:dyDescent="0.2">
      <c r="A2461" s="70" t="s">
        <v>1997</v>
      </c>
      <c r="B2461" s="71">
        <v>1977</v>
      </c>
      <c r="C2461" s="68" t="str">
        <f>IF(ISERROR(VLOOKUP(IF(RIGHT($A2461,1)=")",LEFT($A2461,FIND(" (",$A2461)-1),$A2461),[1]ACCS!$B$2:$B$5003, 1, FALSE)), "","1")</f>
        <v>1</v>
      </c>
      <c r="D2461" s="103" t="str">
        <f>IF($B2461="Unknown","",IF($B2461="","",IF(VALUE(LEFT($B2461,4))&lt;Calc!$J$2,"ANTIQUE","")))</f>
        <v/>
      </c>
      <c r="E2461" s="72" t="s">
        <v>24</v>
      </c>
      <c r="F2461" s="121"/>
      <c r="G2461" s="121"/>
      <c r="H2461" s="62" t="str">
        <f t="shared" si="269"/>
        <v>Japonica</v>
      </c>
      <c r="I2461" s="18">
        <f t="shared" si="266"/>
        <v>0</v>
      </c>
      <c r="J2461" s="18">
        <f t="shared" si="270"/>
        <v>0</v>
      </c>
      <c r="K2461" s="18">
        <f t="shared" si="271"/>
        <v>0</v>
      </c>
      <c r="L2461" s="57" t="str">
        <f t="shared" si="267"/>
        <v>Nuccio's Jewel</v>
      </c>
      <c r="M2461" s="57" t="str">
        <f t="shared" si="272"/>
        <v>Nuccio's Jewel</v>
      </c>
      <c r="N2461" s="61" t="str">
        <f t="shared" si="268"/>
        <v>Nuccio's Jewel</v>
      </c>
    </row>
    <row r="2462" spans="1:14" ht="25.15" customHeight="1" x14ac:dyDescent="0.2">
      <c r="A2462" s="70" t="s">
        <v>1998</v>
      </c>
      <c r="B2462" s="71">
        <v>1977</v>
      </c>
      <c r="C2462" s="68" t="str">
        <f>IF(ISERROR(VLOOKUP(IF(RIGHT($A2462,1)=")",LEFT($A2462,FIND(" (",$A2462)-1),$A2462),[1]ACCS!$B$2:$B$5003, 1, FALSE)), "","1")</f>
        <v>1</v>
      </c>
      <c r="D2462" s="103" t="str">
        <f>IF($B2462="Unknown","",IF($B2462="","",IF(VALUE(LEFT($B2462,4))&lt;Calc!$J$2,"ANTIQUE","")))</f>
        <v/>
      </c>
      <c r="E2462" s="72" t="s">
        <v>24</v>
      </c>
      <c r="F2462" s="121"/>
      <c r="G2462" s="121" t="s">
        <v>26</v>
      </c>
      <c r="H2462" s="62" t="str">
        <f t="shared" si="269"/>
        <v>Japonica</v>
      </c>
      <c r="I2462" s="18">
        <f t="shared" si="266"/>
        <v>0</v>
      </c>
      <c r="J2462" s="18">
        <f t="shared" si="270"/>
        <v>0</v>
      </c>
      <c r="K2462" s="18">
        <f t="shared" si="271"/>
        <v>0</v>
      </c>
      <c r="L2462" s="57" t="str">
        <f t="shared" si="267"/>
        <v>Nuccio's Pearl</v>
      </c>
      <c r="M2462" s="57" t="str">
        <f t="shared" si="272"/>
        <v>Nuccio's Pearl</v>
      </c>
      <c r="N2462" s="61" t="str">
        <f t="shared" si="268"/>
        <v>Nuccio's Pearl</v>
      </c>
    </row>
    <row r="2463" spans="1:14" ht="25.15" customHeight="1" x14ac:dyDescent="0.2">
      <c r="A2463" s="70" t="s">
        <v>1999</v>
      </c>
      <c r="B2463" s="71">
        <v>1987</v>
      </c>
      <c r="C2463" s="68" t="str">
        <f>IF(ISERROR(VLOOKUP(IF(RIGHT($A2463,1)=")",LEFT($A2463,FIND(" (",$A2463)-1),$A2463),[1]ACCS!$B$2:$B$5003, 1, FALSE)), "","1")</f>
        <v>1</v>
      </c>
      <c r="D2463" s="103" t="str">
        <f>IF($B2463="Unknown","",IF($B2463="","",IF(VALUE(LEFT($B2463,4))&lt;Calc!$J$2,"ANTIQUE","")))</f>
        <v/>
      </c>
      <c r="E2463" s="72" t="s">
        <v>37</v>
      </c>
      <c r="F2463" s="121"/>
      <c r="G2463" s="121"/>
      <c r="H2463" s="62" t="str">
        <f t="shared" si="269"/>
        <v>Japonica</v>
      </c>
      <c r="I2463" s="18">
        <f t="shared" si="266"/>
        <v>0</v>
      </c>
      <c r="J2463" s="18">
        <f t="shared" si="270"/>
        <v>0</v>
      </c>
      <c r="K2463" s="18">
        <f t="shared" si="271"/>
        <v>0</v>
      </c>
      <c r="L2463" s="57" t="str">
        <f t="shared" si="267"/>
        <v>Nuccio's Pink Lace</v>
      </c>
      <c r="M2463" s="57" t="str">
        <f t="shared" si="272"/>
        <v>Nuccio's Pink Lace</v>
      </c>
      <c r="N2463" s="61" t="str">
        <f t="shared" si="268"/>
        <v>Nuccio's Pink Lace</v>
      </c>
    </row>
    <row r="2464" spans="1:14" ht="25.15" customHeight="1" x14ac:dyDescent="0.2">
      <c r="A2464" s="70" t="s">
        <v>2000</v>
      </c>
      <c r="B2464" s="71">
        <v>1974</v>
      </c>
      <c r="C2464" s="68" t="str">
        <f>IF(ISERROR(VLOOKUP(IF(RIGHT($A2464,1)=")",LEFT($A2464,FIND(" (",$A2464)-1),$A2464),[1]ACCS!$B$2:$B$5003, 1, FALSE)), "","1")</f>
        <v>1</v>
      </c>
      <c r="D2464" s="103" t="str">
        <f>IF($B2464="Unknown","",IF($B2464="","",IF(VALUE(LEFT($B2464,4))&lt;Calc!$J$2,"ANTIQUE","")))</f>
        <v/>
      </c>
      <c r="E2464" s="72" t="s">
        <v>30</v>
      </c>
      <c r="F2464" s="121"/>
      <c r="G2464" s="121"/>
      <c r="H2464" s="62" t="str">
        <f t="shared" si="269"/>
        <v>Reticulata</v>
      </c>
      <c r="I2464" s="18">
        <f t="shared" si="266"/>
        <v>1</v>
      </c>
      <c r="J2464" s="18">
        <f t="shared" si="270"/>
        <v>0</v>
      </c>
      <c r="K2464" s="18">
        <f t="shared" si="271"/>
        <v>0</v>
      </c>
      <c r="L2464" s="57" t="str">
        <f t="shared" si="267"/>
        <v>Nuccio's Ruby</v>
      </c>
      <c r="M2464" s="57" t="str">
        <f t="shared" si="272"/>
        <v>Nuccio's Ruby</v>
      </c>
      <c r="N2464" s="61" t="str">
        <f t="shared" si="268"/>
        <v>Nuccio's Ruby</v>
      </c>
    </row>
    <row r="2465" spans="1:14" ht="25.15" customHeight="1" x14ac:dyDescent="0.2">
      <c r="A2465" s="70" t="s">
        <v>2001</v>
      </c>
      <c r="B2465" s="71">
        <v>2006</v>
      </c>
      <c r="C2465" s="68" t="str">
        <f>IF(ISERROR(VLOOKUP(IF(RIGHT($A2465,1)=")",LEFT($A2465,FIND(" (",$A2465)-1),$A2465),[1]ACCS!$B$2:$B$5003, 1, FALSE)), "","1")</f>
        <v/>
      </c>
      <c r="D2465" s="103" t="str">
        <f>IF($B2465="Unknown","",IF($B2465="","",IF(VALUE(LEFT($B2465,4))&lt;Calc!$J$2,"ANTIQUE","")))</f>
        <v/>
      </c>
      <c r="E2465" s="72" t="s">
        <v>37</v>
      </c>
      <c r="F2465" s="121"/>
      <c r="G2465" s="121"/>
      <c r="H2465" s="62" t="str">
        <f t="shared" si="269"/>
        <v>NRH</v>
      </c>
      <c r="I2465" s="18">
        <f t="shared" si="266"/>
        <v>2</v>
      </c>
      <c r="J2465" s="18">
        <f t="shared" si="270"/>
        <v>0</v>
      </c>
      <c r="K2465" s="18">
        <f t="shared" si="271"/>
        <v>0</v>
      </c>
      <c r="L2465" s="57" t="str">
        <f t="shared" si="267"/>
        <v>Nü'erhong (See Daughter's Red)</v>
      </c>
      <c r="M2465" s="57" t="str">
        <f t="shared" si="272"/>
        <v>Nü'erhong (See Daughter's Red)</v>
      </c>
      <c r="N2465" s="61" t="str">
        <f t="shared" si="268"/>
        <v>Nü'erhong (See Daughter's Red)</v>
      </c>
    </row>
    <row r="2466" spans="1:14" ht="25.15" customHeight="1" x14ac:dyDescent="0.2">
      <c r="A2466" s="70" t="s">
        <v>2002</v>
      </c>
      <c r="B2466" s="71">
        <v>1960</v>
      </c>
      <c r="C2466" s="68" t="str">
        <f>IF(ISERROR(VLOOKUP(IF(RIGHT($A2466,1)=")",LEFT($A2466,FIND(" (",$A2466)-1),$A2466),[1]ACCS!$B$2:$B$5003, 1, FALSE)), "","1")</f>
        <v/>
      </c>
      <c r="D2466" s="103" t="str">
        <f>IF($B2466="Unknown","",IF($B2466="","",IF(VALUE(LEFT($B2466,4))&lt;Calc!$J$2,"ANTIQUE","")))</f>
        <v/>
      </c>
      <c r="E2466" s="72" t="s">
        <v>37</v>
      </c>
      <c r="F2466" s="121"/>
      <c r="G2466" s="121"/>
      <c r="H2466" s="62" t="str">
        <f t="shared" si="269"/>
        <v>Japonica</v>
      </c>
      <c r="I2466" s="18">
        <f t="shared" ref="I2466:I2529" si="273">IF(NOT(ISERROR(SEARCH("(R)",$A2466))),1,IF(NOT(ISERROR(SEARCH("(H)",$A2466))),2,IF(NOT(ISERROR(SEARCH("(Sasanqua)",$A2466))),3,IF(NOT(ISERROR(SEARCH("(Hiemalis)",$A2466))),4,IF(NOT(ISERROR(SEARCH("(Vernalis)",$A2466))),5,IF(NOT(ISERROR(SEARCH("(Higo)",$A2466))),6,))))))+$J2466+K2466</f>
        <v>0</v>
      </c>
      <c r="J2466" s="18">
        <f t="shared" si="270"/>
        <v>0</v>
      </c>
      <c r="K2466" s="18">
        <f t="shared" si="271"/>
        <v>0</v>
      </c>
      <c r="L2466" s="57" t="str">
        <f t="shared" ref="L2466:L2529" si="274">SUBSTITUTE(SUBSTITUTE(SUBSTITUTE(SUBSTITUTE(SUBSTITUTE(SUBSTITUTE(SUBSTITUTE(SUBSTITUTE(A2466," (A)","")," (R)","")," (H)","")," (Sasanqua)","")," (Hiemalis)","")," (Vernalis)","")," (Rusticana)",""),"(Wabisuke)","")</f>
        <v>Nyla Fran</v>
      </c>
      <c r="M2466" s="57" t="str">
        <f t="shared" si="272"/>
        <v>Nyla Fran</v>
      </c>
      <c r="N2466" s="61" t="str">
        <f t="shared" si="268"/>
        <v>Nyla Fran</v>
      </c>
    </row>
    <row r="2467" spans="1:14" ht="25.15" customHeight="1" x14ac:dyDescent="0.2">
      <c r="A2467" s="70" t="s">
        <v>2003</v>
      </c>
      <c r="B2467" s="71">
        <v>1955</v>
      </c>
      <c r="C2467" s="68" t="str">
        <f>IF(ISERROR(VLOOKUP(IF(RIGHT($A2467,1)=")",LEFT($A2467,FIND(" (",$A2467)-1),$A2467),[1]ACCS!$B$2:$B$5003, 1, FALSE)), "","1")</f>
        <v>1</v>
      </c>
      <c r="D2467" s="103" t="str">
        <f>IF($B2467="Unknown","",IF($B2467="","",IF(VALUE(LEFT($B2467,4))&lt;Calc!$J$2,"ANTIQUE","")))</f>
        <v/>
      </c>
      <c r="E2467" s="72" t="s">
        <v>21</v>
      </c>
      <c r="F2467" s="121"/>
      <c r="G2467" s="121"/>
      <c r="H2467" s="62" t="str">
        <f t="shared" si="269"/>
        <v>Japonica</v>
      </c>
      <c r="I2467" s="18">
        <f t="shared" si="273"/>
        <v>0</v>
      </c>
      <c r="J2467" s="18">
        <f t="shared" si="270"/>
        <v>0</v>
      </c>
      <c r="K2467" s="18">
        <f t="shared" si="271"/>
        <v>0</v>
      </c>
      <c r="L2467" s="57" t="str">
        <f t="shared" si="274"/>
        <v>O. C. Cotten</v>
      </c>
      <c r="M2467" s="57" t="str">
        <f t="shared" si="272"/>
        <v>O. C. Cotten</v>
      </c>
      <c r="N2467" s="61" t="str">
        <f t="shared" si="268"/>
        <v>O. C. Cotten</v>
      </c>
    </row>
    <row r="2468" spans="1:14" ht="25.15" customHeight="1" x14ac:dyDescent="0.2">
      <c r="A2468" s="70" t="s">
        <v>2004</v>
      </c>
      <c r="B2468" s="71">
        <v>1957</v>
      </c>
      <c r="C2468" s="68" t="str">
        <f>IF(ISERROR(VLOOKUP(IF(RIGHT($A2468,1)=")",LEFT($A2468,FIND(" (",$A2468)-1),$A2468),[1]ACCS!$B$2:$B$5003, 1, FALSE)), "","1")</f>
        <v>1</v>
      </c>
      <c r="D2468" s="103" t="str">
        <f>IF($B2468="Unknown","",IF($B2468="","",IF(VALUE(LEFT($B2468,4))&lt;Calc!$J$2,"ANTIQUE","")))</f>
        <v/>
      </c>
      <c r="E2468" s="72" t="s">
        <v>21</v>
      </c>
      <c r="F2468" s="121"/>
      <c r="G2468" s="121"/>
      <c r="H2468" s="62" t="str">
        <f t="shared" si="269"/>
        <v>Japonica</v>
      </c>
      <c r="I2468" s="18">
        <f t="shared" si="273"/>
        <v>0</v>
      </c>
      <c r="J2468" s="18">
        <f t="shared" si="270"/>
        <v>0</v>
      </c>
      <c r="K2468" s="18">
        <f t="shared" si="271"/>
        <v>0</v>
      </c>
      <c r="L2468" s="57" t="str">
        <f t="shared" si="274"/>
        <v>O. K. Bowman</v>
      </c>
      <c r="M2468" s="57" t="str">
        <f t="shared" si="272"/>
        <v>O. K. Bowman</v>
      </c>
      <c r="N2468" s="61" t="str">
        <f t="shared" si="268"/>
        <v>O. K. Bowman</v>
      </c>
    </row>
    <row r="2469" spans="1:14" ht="25.15" customHeight="1" x14ac:dyDescent="0.2">
      <c r="A2469" s="99" t="s">
        <v>3221</v>
      </c>
      <c r="B2469" s="100"/>
      <c r="C2469" s="68" t="str">
        <f>IF(ISERROR(VLOOKUP(IF(RIGHT($A2469,1)=")",LEFT($A2469,FIND(" (",$A2469)-1),$A2469),[1]ACCS!$B$2:$B$5003, 1, FALSE)), "","1")</f>
        <v/>
      </c>
      <c r="D2469" s="115" t="str">
        <f>IF($B2469="Unknown","",IF($B2469="","",IF(VALUE(LEFT($B2469,4))&lt;Calc!$J$2,"ANTIQUE","")))</f>
        <v/>
      </c>
      <c r="E2469" s="53" t="s">
        <v>37</v>
      </c>
      <c r="F2469" s="121"/>
      <c r="G2469" s="121"/>
      <c r="H2469" s="62" t="str">
        <f t="shared" si="269"/>
        <v>Japonica [Higo]</v>
      </c>
      <c r="I2469" s="18">
        <f t="shared" si="273"/>
        <v>6</v>
      </c>
      <c r="J2469" s="18">
        <f t="shared" si="270"/>
        <v>0</v>
      </c>
      <c r="K2469" s="18">
        <f t="shared" si="271"/>
        <v>0</v>
      </c>
      <c r="L2469" s="57" t="str">
        <f t="shared" si="274"/>
        <v>Oaso (Higo)</v>
      </c>
      <c r="M2469" s="57" t="str">
        <f t="shared" si="272"/>
        <v>Oaso (Higo)</v>
      </c>
      <c r="N2469" s="61" t="str">
        <f t="shared" si="268"/>
        <v>Oaso</v>
      </c>
    </row>
    <row r="2470" spans="1:14" ht="25.15" customHeight="1" x14ac:dyDescent="0.2">
      <c r="A2470" s="70" t="s">
        <v>2005</v>
      </c>
      <c r="B2470" s="71">
        <v>1981</v>
      </c>
      <c r="C2470" s="68" t="str">
        <f>IF(ISERROR(VLOOKUP(IF(RIGHT($A2470,1)=")",LEFT($A2470,FIND(" (",$A2470)-1),$A2470),[1]ACCS!$B$2:$B$5003, 1, FALSE)), "","1")</f>
        <v>1</v>
      </c>
      <c r="D2470" s="103" t="str">
        <f>IF($B2470="Unknown","",IF($B2470="","",IF(VALUE(LEFT($B2470,4))&lt;Calc!$J$2,"ANTIQUE","")))</f>
        <v/>
      </c>
      <c r="E2470" s="72" t="s">
        <v>24</v>
      </c>
      <c r="F2470" s="121"/>
      <c r="G2470" s="121" t="s">
        <v>26</v>
      </c>
      <c r="H2470" s="62" t="str">
        <f t="shared" si="269"/>
        <v>Japonica</v>
      </c>
      <c r="I2470" s="18">
        <f t="shared" si="273"/>
        <v>0</v>
      </c>
      <c r="J2470" s="18">
        <f t="shared" si="270"/>
        <v>0</v>
      </c>
      <c r="K2470" s="18">
        <f t="shared" si="271"/>
        <v>0</v>
      </c>
      <c r="L2470" s="57" t="str">
        <f t="shared" si="274"/>
        <v>October Affair</v>
      </c>
      <c r="M2470" s="57" t="str">
        <f t="shared" si="272"/>
        <v>October Affair</v>
      </c>
      <c r="N2470" s="61" t="str">
        <f t="shared" si="268"/>
        <v>October Affair</v>
      </c>
    </row>
    <row r="2471" spans="1:14" ht="25.15" customHeight="1" x14ac:dyDescent="0.2">
      <c r="A2471" s="70" t="s">
        <v>2006</v>
      </c>
      <c r="B2471" s="71">
        <v>1953</v>
      </c>
      <c r="C2471" s="68" t="str">
        <f>IF(ISERROR(VLOOKUP(IF(RIGHT($A2471,1)=")",LEFT($A2471,FIND(" (",$A2471)-1),$A2471),[1]ACCS!$B$2:$B$5003, 1, FALSE)), "","1")</f>
        <v/>
      </c>
      <c r="D2471" s="103" t="str">
        <f>IF($B2471="Unknown","",IF($B2471="","",IF(VALUE(LEFT($B2471,4))&lt;Calc!$J$2,"ANTIQUE","")))</f>
        <v/>
      </c>
      <c r="E2471" s="72" t="s">
        <v>37</v>
      </c>
      <c r="F2471" s="121"/>
      <c r="G2471" s="121"/>
      <c r="H2471" s="62" t="str">
        <f t="shared" si="269"/>
        <v>Japonica</v>
      </c>
      <c r="I2471" s="18">
        <f t="shared" si="273"/>
        <v>0</v>
      </c>
      <c r="J2471" s="18">
        <f t="shared" si="270"/>
        <v>0</v>
      </c>
      <c r="K2471" s="18">
        <f t="shared" si="271"/>
        <v>0</v>
      </c>
      <c r="L2471" s="57" t="str">
        <f t="shared" si="274"/>
        <v>October Delight (See Marie Bracey)</v>
      </c>
      <c r="M2471" s="57" t="str">
        <f t="shared" si="272"/>
        <v>October Delight (See Marie Bracey)</v>
      </c>
      <c r="N2471" s="61" t="str">
        <f t="shared" si="268"/>
        <v>October Delight (See Marie Bracey)</v>
      </c>
    </row>
    <row r="2472" spans="1:14" ht="25.15" customHeight="1" x14ac:dyDescent="0.2">
      <c r="A2472" s="70" t="s">
        <v>2007</v>
      </c>
      <c r="B2472" s="71">
        <v>1999</v>
      </c>
      <c r="C2472" s="68" t="str">
        <f>IF(ISERROR(VLOOKUP(IF(RIGHT($A2472,1)=")",LEFT($A2472,FIND(" (",$A2472)-1),$A2472),[1]ACCS!$B$2:$B$5003, 1, FALSE)), "","1")</f>
        <v>1</v>
      </c>
      <c r="D2472" s="103" t="str">
        <f>IF($B2472="Unknown","",IF($B2472="","",IF(VALUE(LEFT($B2472,4))&lt;Calc!$J$2,"ANTIQUE","")))</f>
        <v/>
      </c>
      <c r="E2472" s="72" t="s">
        <v>35</v>
      </c>
      <c r="F2472" s="121" t="s">
        <v>5</v>
      </c>
      <c r="G2472" s="121"/>
      <c r="H2472" s="62" t="str">
        <f t="shared" si="269"/>
        <v>Sasanqua</v>
      </c>
      <c r="I2472" s="18">
        <f t="shared" si="273"/>
        <v>3</v>
      </c>
      <c r="J2472" s="18">
        <f t="shared" si="270"/>
        <v>0</v>
      </c>
      <c r="K2472" s="18">
        <f t="shared" si="271"/>
        <v>0</v>
      </c>
      <c r="L2472" s="57" t="str">
        <f t="shared" si="274"/>
        <v>October Magic Bride</v>
      </c>
      <c r="M2472" s="57" t="str">
        <f t="shared" si="272"/>
        <v>October Magic Bride</v>
      </c>
      <c r="N2472" s="61" t="str">
        <f t="shared" si="268"/>
        <v>October Magic Bride</v>
      </c>
    </row>
    <row r="2473" spans="1:14" ht="25.15" customHeight="1" x14ac:dyDescent="0.2">
      <c r="A2473" s="70" t="s">
        <v>2008</v>
      </c>
      <c r="B2473" s="71">
        <v>2001</v>
      </c>
      <c r="C2473" s="68" t="str">
        <f>IF(ISERROR(VLOOKUP(IF(RIGHT($A2473,1)=")",LEFT($A2473,FIND(" (",$A2473)-1),$A2473),[1]ACCS!$B$2:$B$5003, 1, FALSE)), "","1")</f>
        <v>1</v>
      </c>
      <c r="D2473" s="103" t="str">
        <f>IF($B2473="Unknown","",IF($B2473="","",IF(VALUE(LEFT($B2473,4))&lt;Calc!$J$2,"ANTIQUE","")))</f>
        <v/>
      </c>
      <c r="E2473" s="72" t="s">
        <v>24</v>
      </c>
      <c r="F2473" s="121"/>
      <c r="G2473" s="121"/>
      <c r="H2473" s="62" t="str">
        <f t="shared" si="269"/>
        <v>Sasanqua</v>
      </c>
      <c r="I2473" s="18">
        <f t="shared" si="273"/>
        <v>3</v>
      </c>
      <c r="J2473" s="18">
        <f t="shared" si="270"/>
        <v>0</v>
      </c>
      <c r="K2473" s="18">
        <f t="shared" si="271"/>
        <v>0</v>
      </c>
      <c r="L2473" s="57" t="str">
        <f t="shared" si="274"/>
        <v>October Magic Carpet</v>
      </c>
      <c r="M2473" s="57" t="str">
        <f t="shared" si="272"/>
        <v>October Magic Carpet</v>
      </c>
      <c r="N2473" s="61" t="str">
        <f t="shared" si="268"/>
        <v>October Magic Carpet</v>
      </c>
    </row>
    <row r="2474" spans="1:14" ht="25.15" customHeight="1" x14ac:dyDescent="0.2">
      <c r="A2474" s="70" t="s">
        <v>2009</v>
      </c>
      <c r="B2474" s="71">
        <v>1999</v>
      </c>
      <c r="C2474" s="68" t="str">
        <f>IF(ISERROR(VLOOKUP(IF(RIGHT($A2474,1)=")",LEFT($A2474,FIND(" (",$A2474)-1),$A2474),[1]ACCS!$B$2:$B$5003, 1, FALSE)), "","1")</f>
        <v>1</v>
      </c>
      <c r="D2474" s="103" t="str">
        <f>IF($B2474="Unknown","",IF($B2474="","",IF(VALUE(LEFT($B2474,4))&lt;Calc!$J$2,"ANTIQUE","")))</f>
        <v/>
      </c>
      <c r="E2474" s="72" t="s">
        <v>21</v>
      </c>
      <c r="F2474" s="121"/>
      <c r="G2474" s="121"/>
      <c r="H2474" s="62" t="str">
        <f t="shared" si="269"/>
        <v>Sasanqua</v>
      </c>
      <c r="I2474" s="18">
        <f t="shared" si="273"/>
        <v>3</v>
      </c>
      <c r="J2474" s="18">
        <f t="shared" si="270"/>
        <v>0</v>
      </c>
      <c r="K2474" s="18">
        <f t="shared" si="271"/>
        <v>0</v>
      </c>
      <c r="L2474" s="57" t="str">
        <f t="shared" si="274"/>
        <v>October Magic Dawn</v>
      </c>
      <c r="M2474" s="57" t="str">
        <f t="shared" si="272"/>
        <v>October Magic Dawn</v>
      </c>
      <c r="N2474" s="61" t="str">
        <f t="shared" si="268"/>
        <v>October Magic Dawn</v>
      </c>
    </row>
    <row r="2475" spans="1:14" ht="25.15" customHeight="1" x14ac:dyDescent="0.2">
      <c r="A2475" s="70" t="s">
        <v>2010</v>
      </c>
      <c r="B2475" s="71">
        <v>1997</v>
      </c>
      <c r="C2475" s="68" t="str">
        <f>IF(ISERROR(VLOOKUP(IF(RIGHT($A2475,1)=")",LEFT($A2475,FIND(" (",$A2475)-1),$A2475),[1]ACCS!$B$2:$B$5003, 1, FALSE)), "","1")</f>
        <v>1</v>
      </c>
      <c r="D2475" s="103" t="str">
        <f>IF($B2475="Unknown","",IF($B2475="","",IF(VALUE(LEFT($B2475,4))&lt;Calc!$J$2,"ANTIQUE","")))</f>
        <v/>
      </c>
      <c r="E2475" s="72" t="s">
        <v>24</v>
      </c>
      <c r="F2475" s="121"/>
      <c r="G2475" s="121"/>
      <c r="H2475" s="62" t="str">
        <f t="shared" si="269"/>
        <v>Sasanqua</v>
      </c>
      <c r="I2475" s="18">
        <f t="shared" si="273"/>
        <v>3</v>
      </c>
      <c r="J2475" s="18">
        <f t="shared" si="270"/>
        <v>0</v>
      </c>
      <c r="K2475" s="18">
        <f t="shared" si="271"/>
        <v>0</v>
      </c>
      <c r="L2475" s="57" t="str">
        <f t="shared" si="274"/>
        <v>October Magic Inspiration</v>
      </c>
      <c r="M2475" s="57" t="str">
        <f t="shared" si="272"/>
        <v>October Magic Inspiration</v>
      </c>
      <c r="N2475" s="61" t="str">
        <f t="shared" si="268"/>
        <v>October Magic Inspiration</v>
      </c>
    </row>
    <row r="2476" spans="1:14" ht="25.15" customHeight="1" x14ac:dyDescent="0.2">
      <c r="A2476" s="70" t="s">
        <v>2011</v>
      </c>
      <c r="B2476" s="71">
        <v>1999</v>
      </c>
      <c r="C2476" s="68" t="str">
        <f>IF(ISERROR(VLOOKUP(IF(RIGHT($A2476,1)=")",LEFT($A2476,FIND(" (",$A2476)-1),$A2476),[1]ACCS!$B$2:$B$5003, 1, FALSE)), "","1")</f>
        <v>1</v>
      </c>
      <c r="D2476" s="103" t="str">
        <f>IF($B2476="Unknown","",IF($B2476="","",IF(VALUE(LEFT($B2476,4))&lt;Calc!$J$2,"ANTIQUE","")))</f>
        <v/>
      </c>
      <c r="E2476" s="72" t="s">
        <v>24</v>
      </c>
      <c r="F2476" s="121" t="s">
        <v>5</v>
      </c>
      <c r="G2476" s="121"/>
      <c r="H2476" s="62" t="str">
        <f t="shared" si="269"/>
        <v>Sasanqua</v>
      </c>
      <c r="I2476" s="18">
        <f t="shared" si="273"/>
        <v>3</v>
      </c>
      <c r="J2476" s="18">
        <f t="shared" si="270"/>
        <v>0</v>
      </c>
      <c r="K2476" s="18">
        <f t="shared" si="271"/>
        <v>0</v>
      </c>
      <c r="L2476" s="57" t="str">
        <f t="shared" si="274"/>
        <v>October Magic Ivory</v>
      </c>
      <c r="M2476" s="57" t="str">
        <f t="shared" si="272"/>
        <v>October Magic Ivory</v>
      </c>
      <c r="N2476" s="61" t="str">
        <f t="shared" si="268"/>
        <v>October Magic Ivory</v>
      </c>
    </row>
    <row r="2477" spans="1:14" ht="25.15" customHeight="1" x14ac:dyDescent="0.2">
      <c r="A2477" s="70" t="s">
        <v>2012</v>
      </c>
      <c r="B2477" s="71">
        <v>2000</v>
      </c>
      <c r="C2477" s="68" t="str">
        <f>IF(ISERROR(VLOOKUP(IF(RIGHT($A2477,1)=")",LEFT($A2477,FIND(" (",$A2477)-1),$A2477),[1]ACCS!$B$2:$B$5003, 1, FALSE)), "","1")</f>
        <v>1</v>
      </c>
      <c r="D2477" s="103" t="str">
        <f>IF($B2477="Unknown","",IF($B2477="","",IF(VALUE(LEFT($B2477,4))&lt;Calc!$J$2,"ANTIQUE","")))</f>
        <v/>
      </c>
      <c r="E2477" s="72" t="s">
        <v>35</v>
      </c>
      <c r="F2477" s="121"/>
      <c r="G2477" s="121"/>
      <c r="H2477" s="62" t="str">
        <f t="shared" si="269"/>
        <v>Sasanqua</v>
      </c>
      <c r="I2477" s="18">
        <f t="shared" si="273"/>
        <v>3</v>
      </c>
      <c r="J2477" s="18">
        <f t="shared" si="270"/>
        <v>0</v>
      </c>
      <c r="K2477" s="18">
        <f t="shared" si="271"/>
        <v>0</v>
      </c>
      <c r="L2477" s="57" t="str">
        <f t="shared" si="274"/>
        <v>October Magic Orchid</v>
      </c>
      <c r="M2477" s="57" t="str">
        <f t="shared" si="272"/>
        <v>October Magic Orchid</v>
      </c>
      <c r="N2477" s="61" t="str">
        <f t="shared" si="268"/>
        <v>October Magic Orchid</v>
      </c>
    </row>
    <row r="2478" spans="1:14" ht="25.15" customHeight="1" x14ac:dyDescent="0.2">
      <c r="A2478" s="70" t="s">
        <v>2013</v>
      </c>
      <c r="B2478" s="71">
        <v>2001</v>
      </c>
      <c r="C2478" s="68" t="str">
        <f>IF(ISERROR(VLOOKUP(IF(RIGHT($A2478,1)=")",LEFT($A2478,FIND(" (",$A2478)-1),$A2478),[1]ACCS!$B$2:$B$5003, 1, FALSE)), "","1")</f>
        <v>1</v>
      </c>
      <c r="D2478" s="103" t="str">
        <f>IF($B2478="Unknown","",IF($B2478="","",IF(VALUE(LEFT($B2478,4))&lt;Calc!$J$2,"ANTIQUE","")))</f>
        <v/>
      </c>
      <c r="E2478" s="72" t="s">
        <v>24</v>
      </c>
      <c r="F2478" s="121"/>
      <c r="G2478" s="121"/>
      <c r="H2478" s="62" t="str">
        <f t="shared" si="269"/>
        <v>Sasanqua</v>
      </c>
      <c r="I2478" s="18">
        <f t="shared" si="273"/>
        <v>3</v>
      </c>
      <c r="J2478" s="18">
        <f t="shared" si="270"/>
        <v>0</v>
      </c>
      <c r="K2478" s="18">
        <f t="shared" si="271"/>
        <v>0</v>
      </c>
      <c r="L2478" s="57" t="str">
        <f t="shared" si="274"/>
        <v>October Magic Pink Perplexion</v>
      </c>
      <c r="M2478" s="57" t="str">
        <f t="shared" si="272"/>
        <v>October Magic Pink Perplexion</v>
      </c>
      <c r="N2478" s="61" t="str">
        <f t="shared" si="268"/>
        <v>October Magic Pink Perplexion</v>
      </c>
    </row>
    <row r="2479" spans="1:14" ht="25.15" customHeight="1" x14ac:dyDescent="0.2">
      <c r="A2479" s="70" t="s">
        <v>2014</v>
      </c>
      <c r="B2479" s="71">
        <v>1999</v>
      </c>
      <c r="C2479" s="68" t="str">
        <f>IF(ISERROR(VLOOKUP(IF(RIGHT($A2479,1)=")",LEFT($A2479,FIND(" (",$A2479)-1),$A2479),[1]ACCS!$B$2:$B$5003, 1, FALSE)), "","1")</f>
        <v>1</v>
      </c>
      <c r="D2479" s="103" t="str">
        <f>IF($B2479="Unknown","",IF($B2479="","",IF(VALUE(LEFT($B2479,4))&lt;Calc!$J$2,"ANTIQUE","")))</f>
        <v/>
      </c>
      <c r="E2479" s="72" t="s">
        <v>47</v>
      </c>
      <c r="F2479" s="121"/>
      <c r="G2479" s="121"/>
      <c r="H2479" s="62" t="str">
        <f t="shared" si="269"/>
        <v>Sasanqua</v>
      </c>
      <c r="I2479" s="18">
        <f t="shared" si="273"/>
        <v>3</v>
      </c>
      <c r="J2479" s="18">
        <f t="shared" si="270"/>
        <v>0</v>
      </c>
      <c r="K2479" s="18">
        <f t="shared" si="271"/>
        <v>0</v>
      </c>
      <c r="L2479" s="57" t="str">
        <f t="shared" si="274"/>
        <v>October Magic Rose</v>
      </c>
      <c r="M2479" s="57" t="str">
        <f t="shared" si="272"/>
        <v>October Magic Rose</v>
      </c>
      <c r="N2479" s="61" t="str">
        <f t="shared" si="268"/>
        <v>October Magic Rose</v>
      </c>
    </row>
    <row r="2480" spans="1:14" ht="25.15" customHeight="1" x14ac:dyDescent="0.2">
      <c r="A2480" s="70" t="s">
        <v>2015</v>
      </c>
      <c r="B2480" s="71">
        <v>2002</v>
      </c>
      <c r="C2480" s="68" t="str">
        <f>IF(ISERROR(VLOOKUP(IF(RIGHT($A2480,1)=")",LEFT($A2480,FIND(" (",$A2480)-1),$A2480),[1]ACCS!$B$2:$B$5003, 1, FALSE)), "","1")</f>
        <v>1</v>
      </c>
      <c r="D2480" s="103" t="str">
        <f>IF($B2480="Unknown","",IF($B2480="","",IF(VALUE(LEFT($B2480,4))&lt;Calc!$J$2,"ANTIQUE","")))</f>
        <v/>
      </c>
      <c r="E2480" s="72" t="s">
        <v>35</v>
      </c>
      <c r="F2480" s="121"/>
      <c r="G2480" s="121"/>
      <c r="H2480" s="62" t="str">
        <f t="shared" si="269"/>
        <v>Sasanqua</v>
      </c>
      <c r="I2480" s="18">
        <f t="shared" si="273"/>
        <v>3</v>
      </c>
      <c r="J2480" s="18">
        <f t="shared" si="270"/>
        <v>0</v>
      </c>
      <c r="K2480" s="18">
        <f t="shared" si="271"/>
        <v>0</v>
      </c>
      <c r="L2480" s="57" t="str">
        <f t="shared" si="274"/>
        <v>October Magic Ruby</v>
      </c>
      <c r="M2480" s="57" t="str">
        <f t="shared" si="272"/>
        <v>October Magic Ruby</v>
      </c>
      <c r="N2480" s="61" t="str">
        <f t="shared" si="268"/>
        <v>October Magic Ruby</v>
      </c>
    </row>
    <row r="2481" spans="1:14" ht="25.15" customHeight="1" x14ac:dyDescent="0.2">
      <c r="A2481" s="70" t="s">
        <v>2016</v>
      </c>
      <c r="B2481" s="71">
        <v>1994</v>
      </c>
      <c r="C2481" s="68" t="str">
        <f>IF(ISERROR(VLOOKUP(IF(RIGHT($A2481,1)=")",LEFT($A2481,FIND(" (",$A2481)-1),$A2481),[1]ACCS!$B$2:$B$5003, 1, FALSE)), "","1")</f>
        <v>1</v>
      </c>
      <c r="D2481" s="103" t="str">
        <f>IF($B2481="Unknown","",IF($B2481="","",IF(VALUE(LEFT($B2481,4))&lt;Calc!$J$2,"ANTIQUE","")))</f>
        <v/>
      </c>
      <c r="E2481" s="72" t="s">
        <v>24</v>
      </c>
      <c r="F2481" s="121"/>
      <c r="G2481" s="121"/>
      <c r="H2481" s="62" t="str">
        <f t="shared" si="269"/>
        <v>Sasanqua</v>
      </c>
      <c r="I2481" s="18">
        <f t="shared" si="273"/>
        <v>3</v>
      </c>
      <c r="J2481" s="18">
        <f t="shared" si="270"/>
        <v>0</v>
      </c>
      <c r="K2481" s="18">
        <f t="shared" si="271"/>
        <v>0</v>
      </c>
      <c r="L2481" s="57" t="str">
        <f t="shared" si="274"/>
        <v>October Magic Snow</v>
      </c>
      <c r="M2481" s="57" t="str">
        <f t="shared" si="272"/>
        <v>October Magic Snow</v>
      </c>
      <c r="N2481" s="61" t="str">
        <f t="shared" si="268"/>
        <v>October Magic Snow</v>
      </c>
    </row>
    <row r="2482" spans="1:14" ht="25.15" customHeight="1" x14ac:dyDescent="0.2">
      <c r="A2482" s="99" t="s">
        <v>3222</v>
      </c>
      <c r="B2482" s="100"/>
      <c r="C2482" s="68" t="str">
        <f>IF(ISERROR(VLOOKUP(IF(RIGHT($A2482,1)=")",LEFT($A2482,FIND(" (",$A2482)-1),$A2482),[1]ACCS!$B$2:$B$5003, 1, FALSE)), "","1")</f>
        <v/>
      </c>
      <c r="D2482" s="115" t="str">
        <f>IF($B2482="Unknown","",IF($B2482="","",IF(VALUE(LEFT($B2482,4))&lt;Calc!$J$2,"ANTIQUE","")))</f>
        <v/>
      </c>
      <c r="E2482" s="53" t="s">
        <v>24</v>
      </c>
      <c r="F2482" s="121"/>
      <c r="G2482" s="121"/>
      <c r="H2482" s="62" t="str">
        <f t="shared" si="269"/>
        <v>Japonica [Higo]</v>
      </c>
      <c r="I2482" s="18">
        <f t="shared" si="273"/>
        <v>6</v>
      </c>
      <c r="J2482" s="18">
        <f t="shared" si="270"/>
        <v>0</v>
      </c>
      <c r="K2482" s="18">
        <f t="shared" si="271"/>
        <v>0</v>
      </c>
      <c r="L2482" s="57" t="str">
        <f t="shared" si="274"/>
        <v>Ogi-no-mine (Higo)</v>
      </c>
      <c r="M2482" s="57" t="str">
        <f t="shared" si="272"/>
        <v>Ogi-no-mine (Higo)</v>
      </c>
      <c r="N2482" s="61" t="str">
        <f t="shared" si="268"/>
        <v>Ogi-no-mine</v>
      </c>
    </row>
    <row r="2483" spans="1:14" ht="25.15" customHeight="1" x14ac:dyDescent="0.2">
      <c r="A2483" s="70" t="s">
        <v>2017</v>
      </c>
      <c r="B2483" s="71" t="s">
        <v>56</v>
      </c>
      <c r="C2483" s="68" t="str">
        <f>IF(ISERROR(VLOOKUP(IF(RIGHT($A2483,1)=")",LEFT($A2483,FIND(" (",$A2483)-1),$A2483),[1]ACCS!$B$2:$B$5003, 1, FALSE)), "","1")</f>
        <v>1</v>
      </c>
      <c r="D2483" s="103" t="str">
        <f>IF($B2483="Unknown","",IF($B2483="","",IF(VALUE(LEFT($B2483,4))&lt;Calc!$J$2,"ANTIQUE","")))</f>
        <v/>
      </c>
      <c r="E2483" s="72" t="s">
        <v>24</v>
      </c>
      <c r="F2483" s="121"/>
      <c r="G2483" s="121"/>
      <c r="H2483" s="62" t="str">
        <f t="shared" si="269"/>
        <v>Japonica</v>
      </c>
      <c r="I2483" s="18">
        <f t="shared" si="273"/>
        <v>0</v>
      </c>
      <c r="J2483" s="18">
        <f t="shared" si="270"/>
        <v>0</v>
      </c>
      <c r="K2483" s="18">
        <f t="shared" si="271"/>
        <v>0</v>
      </c>
      <c r="L2483" s="57" t="str">
        <f t="shared" si="274"/>
        <v>Ohkan</v>
      </c>
      <c r="M2483" s="57" t="str">
        <f t="shared" si="272"/>
        <v>Ohkan</v>
      </c>
      <c r="N2483" s="61" t="str">
        <f t="shared" si="268"/>
        <v>Ohkan</v>
      </c>
    </row>
    <row r="2484" spans="1:14" ht="25.15" customHeight="1" x14ac:dyDescent="0.2">
      <c r="A2484" s="99" t="s">
        <v>3223</v>
      </c>
      <c r="B2484" s="100"/>
      <c r="C2484" s="68" t="str">
        <f>IF(ISERROR(VLOOKUP(IF(RIGHT($A2484,1)=")",LEFT($A2484,FIND(" (",$A2484)-1),$A2484),[1]ACCS!$B$2:$B$5003, 1, FALSE)), "","1")</f>
        <v>1</v>
      </c>
      <c r="D2484" s="115" t="str">
        <f>IF($B2484="Unknown","",IF($B2484="","",IF(VALUE(LEFT($B2484,4))&lt;Calc!$J$2,"ANTIQUE","")))</f>
        <v/>
      </c>
      <c r="E2484" s="53" t="s">
        <v>24</v>
      </c>
      <c r="F2484" s="121"/>
      <c r="G2484" s="121"/>
      <c r="H2484" s="62" t="str">
        <f t="shared" si="269"/>
        <v>Japonica [Higo]</v>
      </c>
      <c r="I2484" s="18">
        <f t="shared" si="273"/>
        <v>6</v>
      </c>
      <c r="J2484" s="18">
        <f t="shared" si="270"/>
        <v>0</v>
      </c>
      <c r="K2484" s="18">
        <f t="shared" si="271"/>
        <v>0</v>
      </c>
      <c r="L2484" s="57" t="str">
        <f t="shared" si="274"/>
        <v>Ohkan (Higo)</v>
      </c>
      <c r="M2484" s="57" t="str">
        <f t="shared" si="272"/>
        <v>Ohkan (Higo)</v>
      </c>
      <c r="N2484" s="61" t="str">
        <f t="shared" si="268"/>
        <v>Ohkan</v>
      </c>
    </row>
    <row r="2485" spans="1:14" ht="25.15" customHeight="1" x14ac:dyDescent="0.2">
      <c r="A2485" s="99" t="s">
        <v>3224</v>
      </c>
      <c r="B2485" s="100"/>
      <c r="C2485" s="68" t="str">
        <f>IF(ISERROR(VLOOKUP(IF(RIGHT($A2485,1)=")",LEFT($A2485,FIND(" (",$A2485)-1),$A2485),[1]ACCS!$B$2:$B$5003, 1, FALSE)), "","1")</f>
        <v/>
      </c>
      <c r="D2485" s="115" t="str">
        <f>IF($B2485="Unknown","",IF($B2485="","",IF(VALUE(LEFT($B2485,4))&lt;Calc!$J$2,"ANTIQUE","")))</f>
        <v/>
      </c>
      <c r="E2485" s="53" t="s">
        <v>24</v>
      </c>
      <c r="F2485" s="121"/>
      <c r="G2485" s="121"/>
      <c r="H2485" s="62" t="str">
        <f t="shared" si="269"/>
        <v>Japonica [Higo]</v>
      </c>
      <c r="I2485" s="18">
        <f t="shared" si="273"/>
        <v>6</v>
      </c>
      <c r="J2485" s="18">
        <f t="shared" si="270"/>
        <v>0</v>
      </c>
      <c r="K2485" s="18">
        <f t="shared" si="271"/>
        <v>0</v>
      </c>
      <c r="L2485" s="57" t="str">
        <f t="shared" si="274"/>
        <v>Oh-zora (Higo)</v>
      </c>
      <c r="M2485" s="57" t="str">
        <f t="shared" si="272"/>
        <v>Oh-zora (Higo)</v>
      </c>
      <c r="N2485" s="61" t="str">
        <f t="shared" si="268"/>
        <v>Oh-zora</v>
      </c>
    </row>
    <row r="2486" spans="1:14" ht="25.15" customHeight="1" x14ac:dyDescent="0.2">
      <c r="A2486" s="99" t="s">
        <v>3531</v>
      </c>
      <c r="B2486" s="100">
        <v>1979</v>
      </c>
      <c r="C2486" s="68" t="str">
        <f>IF(ISERROR(VLOOKUP(IF(RIGHT($A2486,1)=")",LEFT($A2486,FIND(" (",$A2486)-1),$A2486),[1]ACCS!$B$2:$B$5003, 1, FALSE)), "","1")</f>
        <v/>
      </c>
      <c r="D2486" s="115"/>
      <c r="E2486" s="53" t="s">
        <v>24</v>
      </c>
      <c r="F2486" s="121"/>
      <c r="G2486" s="121"/>
      <c r="H2486" s="62" t="str">
        <f t="shared" si="269"/>
        <v>Japonica</v>
      </c>
      <c r="I2486" s="18">
        <f t="shared" si="273"/>
        <v>0</v>
      </c>
      <c r="J2486" s="18">
        <f t="shared" si="270"/>
        <v>0</v>
      </c>
      <c r="K2486" s="18">
        <f t="shared" si="271"/>
        <v>0</v>
      </c>
      <c r="L2486" s="57" t="str">
        <f t="shared" si="274"/>
        <v>Oki-no-asahi</v>
      </c>
      <c r="M2486" s="57" t="str">
        <f t="shared" si="272"/>
        <v>Oki-no-asahi</v>
      </c>
      <c r="N2486" s="61" t="str">
        <f t="shared" si="268"/>
        <v>Oki-no-asahi</v>
      </c>
    </row>
    <row r="2487" spans="1:14" ht="25.15" customHeight="1" x14ac:dyDescent="0.2">
      <c r="A2487" s="70" t="s">
        <v>3433</v>
      </c>
      <c r="B2487" s="71">
        <v>1710</v>
      </c>
      <c r="C2487" s="68" t="str">
        <f>IF(ISERROR(VLOOKUP(IF(RIGHT($A2487,1)=")",LEFT($A2487,FIND(" (",$A2487)-1),$A2487),[1]ACCS!$B$2:$B$5003, 1, FALSE)), "","1")</f>
        <v>1</v>
      </c>
      <c r="D2487" s="103" t="str">
        <f>IF($B2487="Unknown","",IF($B2487="","",IF(VALUE(LEFT($B2487,4))&lt;Calc!$J$2,"ANTIQUE","")))</f>
        <v>ANTIQUE</v>
      </c>
      <c r="E2487" s="72" t="s">
        <v>37</v>
      </c>
      <c r="F2487" s="121"/>
      <c r="G2487" s="121"/>
      <c r="H2487" s="62" t="str">
        <f t="shared" si="269"/>
        <v>Japonica</v>
      </c>
      <c r="I2487" s="18">
        <f t="shared" si="273"/>
        <v>0</v>
      </c>
      <c r="J2487" s="18">
        <f t="shared" si="270"/>
        <v>0</v>
      </c>
      <c r="K2487" s="18">
        <f t="shared" si="271"/>
        <v>0</v>
      </c>
      <c r="L2487" s="57" t="str">
        <f t="shared" si="274"/>
        <v>Oki-no-nami</v>
      </c>
      <c r="M2487" s="57" t="str">
        <f t="shared" si="272"/>
        <v>Oki-no-nami</v>
      </c>
      <c r="N2487" s="61" t="str">
        <f t="shared" si="268"/>
        <v>Oki-no-nami</v>
      </c>
    </row>
    <row r="2488" spans="1:14" ht="25.15" customHeight="1" x14ac:dyDescent="0.2">
      <c r="A2488" s="70" t="s">
        <v>2018</v>
      </c>
      <c r="B2488" s="71">
        <v>2009</v>
      </c>
      <c r="C2488" s="68" t="str">
        <f>IF(ISERROR(VLOOKUP(IF(RIGHT($A2488,1)=")",LEFT($A2488,FIND(" (",$A2488)-1),$A2488),[1]ACCS!$B$2:$B$5003, 1, FALSE)), "","1")</f>
        <v>1</v>
      </c>
      <c r="D2488" s="103" t="str">
        <f>IF($B2488="Unknown","",IF($B2488="","",IF(VALUE(LEFT($B2488,4))&lt;Calc!$J$2,"ANTIQUE","")))</f>
        <v/>
      </c>
      <c r="E2488" s="72" t="s">
        <v>24</v>
      </c>
      <c r="F2488" s="121"/>
      <c r="G2488" s="121"/>
      <c r="H2488" s="62" t="str">
        <f t="shared" si="269"/>
        <v>Sasanqua</v>
      </c>
      <c r="I2488" s="18">
        <f t="shared" si="273"/>
        <v>3</v>
      </c>
      <c r="J2488" s="18">
        <f t="shared" si="270"/>
        <v>0</v>
      </c>
      <c r="K2488" s="18">
        <f t="shared" si="271"/>
        <v>0</v>
      </c>
      <c r="L2488" s="57" t="str">
        <f t="shared" si="274"/>
        <v>Old Glory</v>
      </c>
      <c r="M2488" s="57" t="str">
        <f t="shared" si="272"/>
        <v>Old Glory</v>
      </c>
      <c r="N2488" s="61" t="str">
        <f t="shared" ref="N2488:N2551" si="275">IF(ISNUMBER(SEARCH("See",$M2488)),$M2488,IF(ISNUMBER(SEARCH("(",$M2488)),LEFT($M2488,SEARCH("(",$M2488)-2),$M2488))</f>
        <v>Old Glory</v>
      </c>
    </row>
    <row r="2489" spans="1:14" ht="25.15" customHeight="1" x14ac:dyDescent="0.2">
      <c r="A2489" s="70" t="s">
        <v>2019</v>
      </c>
      <c r="B2489" s="71">
        <v>1941</v>
      </c>
      <c r="C2489" s="68" t="str">
        <f>IF(ISERROR(VLOOKUP(IF(RIGHT($A2489,1)=")",LEFT($A2489,FIND(" (",$A2489)-1),$A2489),[1]ACCS!$B$2:$B$5003, 1, FALSE)), "","1")</f>
        <v/>
      </c>
      <c r="D2489" s="103" t="str">
        <f>IF($B2489="Unknown","",IF($B2489="","",IF(VALUE(LEFT($B2489,4))&lt;Calc!$J$2,"ANTIQUE","")))</f>
        <v/>
      </c>
      <c r="E2489" s="72" t="s">
        <v>24</v>
      </c>
      <c r="F2489" s="121"/>
      <c r="G2489" s="121"/>
      <c r="H2489" s="62" t="str">
        <f t="shared" si="269"/>
        <v>Japonica</v>
      </c>
      <c r="I2489" s="18">
        <f t="shared" si="273"/>
        <v>0</v>
      </c>
      <c r="J2489" s="18">
        <f t="shared" si="270"/>
        <v>0</v>
      </c>
      <c r="K2489" s="18">
        <f t="shared" si="271"/>
        <v>0</v>
      </c>
      <c r="L2489" s="57" t="str">
        <f t="shared" si="274"/>
        <v>Old Maid Taylor (See Fairhope)</v>
      </c>
      <c r="M2489" s="57" t="str">
        <f t="shared" si="272"/>
        <v>Old Maid Taylor (See Fairhope)</v>
      </c>
      <c r="N2489" s="61" t="str">
        <f t="shared" si="275"/>
        <v>Old Maid Taylor (See Fairhope)</v>
      </c>
    </row>
    <row r="2490" spans="1:14" ht="25.15" customHeight="1" x14ac:dyDescent="0.2">
      <c r="A2490" s="70" t="s">
        <v>2020</v>
      </c>
      <c r="B2490" s="71">
        <v>1977</v>
      </c>
      <c r="C2490" s="68" t="str">
        <f>IF(ISERROR(VLOOKUP(IF(RIGHT($A2490,1)=")",LEFT($A2490,FIND(" (",$A2490)-1),$A2490),[1]ACCS!$B$2:$B$5003, 1, FALSE)), "","1")</f>
        <v/>
      </c>
      <c r="D2490" s="103" t="str">
        <f>IF($B2490="Unknown","",IF($B2490="","",IF(VALUE(LEFT($B2490,4))&lt;Calc!$J$2,"ANTIQUE","")))</f>
        <v/>
      </c>
      <c r="E2490" s="72" t="s">
        <v>47</v>
      </c>
      <c r="F2490" s="121"/>
      <c r="G2490" s="121"/>
      <c r="H2490" s="62" t="str">
        <f t="shared" si="269"/>
        <v>NRH</v>
      </c>
      <c r="I2490" s="18">
        <f t="shared" si="273"/>
        <v>2</v>
      </c>
      <c r="J2490" s="18">
        <f t="shared" si="270"/>
        <v>0</v>
      </c>
      <c r="K2490" s="18">
        <f t="shared" si="271"/>
        <v>0</v>
      </c>
      <c r="L2490" s="57" t="str">
        <f t="shared" si="274"/>
        <v>Olé</v>
      </c>
      <c r="M2490" s="57" t="str">
        <f t="shared" si="272"/>
        <v>Olé</v>
      </c>
      <c r="N2490" s="61" t="str">
        <f t="shared" si="275"/>
        <v>Olé</v>
      </c>
    </row>
    <row r="2491" spans="1:14" ht="25.15" customHeight="1" x14ac:dyDescent="0.2">
      <c r="A2491" s="70" t="s">
        <v>2021</v>
      </c>
      <c r="B2491" s="71">
        <v>2018</v>
      </c>
      <c r="C2491" s="68" t="str">
        <f>IF(ISERROR(VLOOKUP(IF(RIGHT($A2491,1)=")",LEFT($A2491,FIND(" (",$A2491)-1),$A2491),[1]ACCS!$B$2:$B$5003, 1, FALSE)), "","1")</f>
        <v>1</v>
      </c>
      <c r="D2491" s="103" t="str">
        <f>IF($B2491="Unknown","",IF($B2491="","",IF(VALUE(LEFT($B2491,4))&lt;Calc!$J$2,"ANTIQUE","")))</f>
        <v/>
      </c>
      <c r="E2491" s="72" t="s">
        <v>47</v>
      </c>
      <c r="F2491" s="121"/>
      <c r="G2491" s="121"/>
      <c r="H2491" s="62" t="str">
        <f t="shared" si="269"/>
        <v>NRH</v>
      </c>
      <c r="I2491" s="18">
        <f t="shared" si="273"/>
        <v>2</v>
      </c>
      <c r="J2491" s="18">
        <f t="shared" si="270"/>
        <v>0</v>
      </c>
      <c r="K2491" s="18">
        <f t="shared" si="271"/>
        <v>0</v>
      </c>
      <c r="L2491" s="57" t="str">
        <f t="shared" si="274"/>
        <v>Olguita</v>
      </c>
      <c r="M2491" s="57" t="str">
        <f t="shared" si="272"/>
        <v>Olguita</v>
      </c>
      <c r="N2491" s="61" t="str">
        <f t="shared" si="275"/>
        <v>Olguita</v>
      </c>
    </row>
    <row r="2492" spans="1:14" ht="25.15" customHeight="1" x14ac:dyDescent="0.2">
      <c r="A2492" s="70" t="s">
        <v>2022</v>
      </c>
      <c r="B2492" s="71">
        <v>1950</v>
      </c>
      <c r="C2492" s="68" t="str">
        <f>IF(ISERROR(VLOOKUP(IF(RIGHT($A2492,1)=")",LEFT($A2492,FIND(" (",$A2492)-1),$A2492),[1]ACCS!$B$2:$B$5003, 1, FALSE)), "","1")</f>
        <v>1</v>
      </c>
      <c r="D2492" s="103" t="str">
        <f>IF($B2492="Unknown","",IF($B2492="","",IF(VALUE(LEFT($B2492,4))&lt;Calc!$J$2,"ANTIQUE","")))</f>
        <v/>
      </c>
      <c r="E2492" s="72" t="s">
        <v>24</v>
      </c>
      <c r="F2492" s="121"/>
      <c r="G2492" s="121"/>
      <c r="H2492" s="62" t="str">
        <f t="shared" si="269"/>
        <v>Japonica</v>
      </c>
      <c r="I2492" s="18">
        <f t="shared" si="273"/>
        <v>0</v>
      </c>
      <c r="J2492" s="18">
        <f t="shared" si="270"/>
        <v>0</v>
      </c>
      <c r="K2492" s="18">
        <f t="shared" si="271"/>
        <v>0</v>
      </c>
      <c r="L2492" s="57" t="str">
        <f t="shared" si="274"/>
        <v>Olive Barrett</v>
      </c>
      <c r="M2492" s="57" t="str">
        <f t="shared" si="272"/>
        <v>Olive Barrett</v>
      </c>
      <c r="N2492" s="61" t="str">
        <f t="shared" si="275"/>
        <v>Olive Barrett</v>
      </c>
    </row>
    <row r="2493" spans="1:14" ht="25.15" customHeight="1" x14ac:dyDescent="0.2">
      <c r="A2493" s="80" t="s">
        <v>3030</v>
      </c>
      <c r="B2493" s="71">
        <v>2021</v>
      </c>
      <c r="C2493" s="68" t="str">
        <f>IF(ISERROR(VLOOKUP(IF(RIGHT($A2493,1)=")",LEFT($A2493,FIND(" (",$A2493)-1),$A2493),[1]ACCS!$B$2:$B$5003, 1, FALSE)), "","1")</f>
        <v>1</v>
      </c>
      <c r="D2493" s="103" t="str">
        <f>IF($B2493="Unknown","",IF($B2493="","",IF(VALUE(LEFT($B2493,4))&lt;Calc!$J$2,"ANTIQUE","")))</f>
        <v/>
      </c>
      <c r="E2493" s="72" t="s">
        <v>24</v>
      </c>
      <c r="F2493" s="121"/>
      <c r="G2493" s="121"/>
      <c r="H2493" s="62" t="str">
        <f t="shared" ref="H2493:H2556" si="276">IF($A2493="","",IF($I2493=0,"Japonica",IF($I2493=1,"Reticulata",IF($I2493=2,"NRH",IF($I2493=3,"Sasanqua",IF($I2493=4,"Hiemalis",IF($I2493=5,"Vernalis",IF($I2493=6,"Japonica [Higo]","Specie"))))))))</f>
        <v>Japonica</v>
      </c>
      <c r="I2493" s="18">
        <f t="shared" si="273"/>
        <v>0</v>
      </c>
      <c r="J2493" s="18">
        <f t="shared" ref="J2493:J2556" si="277">IF(NOT(ISERROR(SEARCH("(Rusticana)",$A2493))),7,IF(NOT(ISERROR(SEARCH("(Wabisuke)",$A2493))),8,IF(NOT(ISERROR(SEARCH("(Edithae)",$A2493))),9,IF(NOT(ISERROR(SEARCH("(Oleifera)",$A2493))),10,IF(NOT(ISERROR(SEARCH("(Saluenensis)",$A2493))),11,0)))))</f>
        <v>0</v>
      </c>
      <c r="K2493" s="18">
        <f t="shared" ref="K2493:K2556" si="278">IF(NOT(ISERROR(SEARCH("(Pitardii)",$A2493))),12,IF(NOT(ISERROR(SEARCH("(Specie)",$A2493))),13,0))</f>
        <v>0</v>
      </c>
      <c r="L2493" s="57" t="str">
        <f t="shared" si="274"/>
        <v>Ollie Mack</v>
      </c>
      <c r="M2493" s="57" t="str">
        <f t="shared" ref="M2493:M2556" si="279">SUBSTITUTE(SUBSTITUTE(SUBSTITUTE(SUBSTITUTE(SUBSTITUTE($L2493," (Edithae)","")," (Oleifera)","")," (Saluenensis)","")," (Specie)","")," (Pitardii)","")</f>
        <v>Ollie Mack</v>
      </c>
      <c r="N2493" s="61" t="str">
        <f t="shared" si="275"/>
        <v>Ollie Mack</v>
      </c>
    </row>
    <row r="2494" spans="1:14" ht="25.15" customHeight="1" x14ac:dyDescent="0.2">
      <c r="A2494" s="70" t="s">
        <v>2023</v>
      </c>
      <c r="B2494" s="71">
        <v>1965</v>
      </c>
      <c r="C2494" s="68" t="str">
        <f>IF(ISERROR(VLOOKUP(IF(RIGHT($A2494,1)=")",LEFT($A2494,FIND(" (",$A2494)-1),$A2494),[1]ACCS!$B$2:$B$5003, 1, FALSE)), "","1")</f>
        <v>1</v>
      </c>
      <c r="D2494" s="103" t="str">
        <f>IF($B2494="Unknown","",IF($B2494="","",IF(VALUE(LEFT($B2494,4))&lt;Calc!$J$2,"ANTIQUE","")))</f>
        <v/>
      </c>
      <c r="E2494" s="72" t="s">
        <v>37</v>
      </c>
      <c r="F2494" s="121"/>
      <c r="G2494" s="121"/>
      <c r="H2494" s="62" t="str">
        <f t="shared" si="276"/>
        <v>Japonica</v>
      </c>
      <c r="I2494" s="18">
        <f t="shared" si="273"/>
        <v>0</v>
      </c>
      <c r="J2494" s="18">
        <f t="shared" si="277"/>
        <v>0</v>
      </c>
      <c r="K2494" s="18">
        <f t="shared" si="278"/>
        <v>0</v>
      </c>
      <c r="L2494" s="57" t="str">
        <f t="shared" si="274"/>
        <v>Omega</v>
      </c>
      <c r="M2494" s="57" t="str">
        <f t="shared" si="279"/>
        <v>Omega</v>
      </c>
      <c r="N2494" s="61" t="str">
        <f t="shared" si="275"/>
        <v>Omega</v>
      </c>
    </row>
    <row r="2495" spans="1:14" ht="25.15" customHeight="1" x14ac:dyDescent="0.2">
      <c r="A2495" s="70" t="s">
        <v>2024</v>
      </c>
      <c r="B2495" s="71">
        <v>1994</v>
      </c>
      <c r="C2495" s="68" t="str">
        <f>IF(ISERROR(VLOOKUP(IF(RIGHT($A2495,1)=")",LEFT($A2495,FIND(" (",$A2495)-1),$A2495),[1]ACCS!$B$2:$B$5003, 1, FALSE)), "","1")</f>
        <v>1</v>
      </c>
      <c r="D2495" s="103" t="str">
        <f>IF($B2495="Unknown","",IF($B2495="","",IF(VALUE(LEFT($B2495,4))&lt;Calc!$J$2,"ANTIQUE","")))</f>
        <v/>
      </c>
      <c r="E2495" s="72" t="s">
        <v>37</v>
      </c>
      <c r="F2495" s="121"/>
      <c r="G2495" s="121"/>
      <c r="H2495" s="62" t="str">
        <f t="shared" si="276"/>
        <v>Japonica</v>
      </c>
      <c r="I2495" s="18">
        <f t="shared" si="273"/>
        <v>0</v>
      </c>
      <c r="J2495" s="18">
        <f t="shared" si="277"/>
        <v>0</v>
      </c>
      <c r="K2495" s="18">
        <f t="shared" si="278"/>
        <v>0</v>
      </c>
      <c r="L2495" s="57" t="str">
        <f t="shared" si="274"/>
        <v>Omega Red</v>
      </c>
      <c r="M2495" s="57" t="str">
        <f t="shared" si="279"/>
        <v>Omega Red</v>
      </c>
      <c r="N2495" s="61" t="str">
        <f t="shared" si="275"/>
        <v>Omega Red</v>
      </c>
    </row>
    <row r="2496" spans="1:14" ht="25.15" customHeight="1" x14ac:dyDescent="0.2">
      <c r="A2496" s="70" t="s">
        <v>3051</v>
      </c>
      <c r="B2496" s="71">
        <v>1878</v>
      </c>
      <c r="C2496" s="68" t="str">
        <f>IF(ISERROR(VLOOKUP(IF(RIGHT($A2496,1)=")",LEFT($A2496,FIND(" (",$A2496)-1),$A2496),[1]ACCS!$B$2:$B$5003, 1, FALSE)), "","1")</f>
        <v>1</v>
      </c>
      <c r="D2496" s="103" t="str">
        <f>IF($B2496="Unknown","",IF($B2496="","",IF(VALUE(LEFT($B2496,4))&lt;Calc!$J$2,"ANTIQUE","")))</f>
        <v>ANTIQUE</v>
      </c>
      <c r="E2496" s="72" t="s">
        <v>35</v>
      </c>
      <c r="F2496" s="121"/>
      <c r="G2496" s="121"/>
      <c r="H2496" s="62" t="str">
        <f t="shared" si="276"/>
        <v>NRH</v>
      </c>
      <c r="I2496" s="18">
        <f t="shared" si="273"/>
        <v>2</v>
      </c>
      <c r="J2496" s="18">
        <f t="shared" si="277"/>
        <v>0</v>
      </c>
      <c r="K2496" s="18">
        <f t="shared" si="278"/>
        <v>0</v>
      </c>
      <c r="L2496" s="57" t="str">
        <f t="shared" si="274"/>
        <v>Omigoromo</v>
      </c>
      <c r="M2496" s="57" t="str">
        <f t="shared" si="279"/>
        <v>Omigoromo</v>
      </c>
      <c r="N2496" s="61" t="str">
        <f t="shared" si="275"/>
        <v>Omigoromo</v>
      </c>
    </row>
    <row r="2497" spans="1:14" ht="25.15" customHeight="1" x14ac:dyDescent="0.2">
      <c r="A2497" s="70" t="s">
        <v>2025</v>
      </c>
      <c r="B2497" s="71">
        <v>1961</v>
      </c>
      <c r="C2497" s="68" t="str">
        <f>IF(ISERROR(VLOOKUP(IF(RIGHT($A2497,1)=")",LEFT($A2497,FIND(" (",$A2497)-1),$A2497),[1]ACCS!$B$2:$B$5003, 1, FALSE)), "","1")</f>
        <v>1</v>
      </c>
      <c r="D2497" s="103" t="str">
        <f>IF($B2497="Unknown","",IF($B2497="","",IF(VALUE(LEFT($B2497,4))&lt;Calc!$J$2,"ANTIQUE","")))</f>
        <v/>
      </c>
      <c r="E2497" s="72" t="s">
        <v>37</v>
      </c>
      <c r="F2497" s="121"/>
      <c r="G2497" s="121"/>
      <c r="H2497" s="62" t="str">
        <f t="shared" si="276"/>
        <v>Japonica</v>
      </c>
      <c r="I2497" s="18">
        <f t="shared" si="273"/>
        <v>0</v>
      </c>
      <c r="J2497" s="18">
        <f t="shared" si="277"/>
        <v>0</v>
      </c>
      <c r="K2497" s="18">
        <f t="shared" si="278"/>
        <v>0</v>
      </c>
      <c r="L2497" s="57" t="str">
        <f t="shared" si="274"/>
        <v>One Alone</v>
      </c>
      <c r="M2497" s="57" t="str">
        <f t="shared" si="279"/>
        <v>One Alone</v>
      </c>
      <c r="N2497" s="61" t="str">
        <f t="shared" si="275"/>
        <v>One Alone</v>
      </c>
    </row>
    <row r="2498" spans="1:14" ht="25.15" customHeight="1" x14ac:dyDescent="0.2">
      <c r="A2498" s="70" t="s">
        <v>2026</v>
      </c>
      <c r="B2498" s="71">
        <v>2018</v>
      </c>
      <c r="C2498" s="68" t="str">
        <f>IF(ISERROR(VLOOKUP(IF(RIGHT($A2498,1)=")",LEFT($A2498,FIND(" (",$A2498)-1),$A2498),[1]ACCS!$B$2:$B$5003, 1, FALSE)), "","1")</f>
        <v>1</v>
      </c>
      <c r="D2498" s="103" t="str">
        <f>IF($B2498="Unknown","",IF($B2498="","",IF(VALUE(LEFT($B2498,4))&lt;Calc!$J$2,"ANTIQUE","")))</f>
        <v/>
      </c>
      <c r="E2498" s="72" t="s">
        <v>24</v>
      </c>
      <c r="F2498" s="121"/>
      <c r="G2498" s="121"/>
      <c r="H2498" s="62" t="str">
        <f t="shared" si="276"/>
        <v>Japonica</v>
      </c>
      <c r="I2498" s="18">
        <f t="shared" si="273"/>
        <v>0</v>
      </c>
      <c r="J2498" s="18">
        <f t="shared" si="277"/>
        <v>0</v>
      </c>
      <c r="K2498" s="18">
        <f t="shared" si="278"/>
        <v>0</v>
      </c>
      <c r="L2498" s="57" t="str">
        <f t="shared" si="274"/>
        <v>One Second</v>
      </c>
      <c r="M2498" s="57" t="str">
        <f t="shared" si="279"/>
        <v>One Second</v>
      </c>
      <c r="N2498" s="61" t="str">
        <f t="shared" si="275"/>
        <v>One Second</v>
      </c>
    </row>
    <row r="2499" spans="1:14" ht="25.15" customHeight="1" x14ac:dyDescent="0.2">
      <c r="A2499" s="70" t="s">
        <v>2027</v>
      </c>
      <c r="B2499" s="71">
        <v>1954</v>
      </c>
      <c r="C2499" s="68" t="str">
        <f>IF(ISERROR(VLOOKUP(IF(RIGHT($A2499,1)=")",LEFT($A2499,FIND(" (",$A2499)-1),$A2499),[1]ACCS!$B$2:$B$5003, 1, FALSE)), "","1")</f>
        <v>1</v>
      </c>
      <c r="D2499" s="103" t="str">
        <f>IF($B2499="Unknown","",IF($B2499="","",IF(VALUE(LEFT($B2499,4))&lt;Calc!$J$2,"ANTIQUE","")))</f>
        <v/>
      </c>
      <c r="E2499" s="72" t="s">
        <v>30</v>
      </c>
      <c r="F2499" s="121" t="s">
        <v>5</v>
      </c>
      <c r="G2499" s="121"/>
      <c r="H2499" s="62" t="str">
        <f t="shared" si="276"/>
        <v>Japonica</v>
      </c>
      <c r="I2499" s="18">
        <f t="shared" si="273"/>
        <v>0</v>
      </c>
      <c r="J2499" s="18">
        <f t="shared" si="277"/>
        <v>0</v>
      </c>
      <c r="K2499" s="18">
        <f t="shared" si="278"/>
        <v>0</v>
      </c>
      <c r="L2499" s="57" t="str">
        <f t="shared" si="274"/>
        <v>Onetia Holland</v>
      </c>
      <c r="M2499" s="57" t="str">
        <f t="shared" si="279"/>
        <v>Onetia Holland</v>
      </c>
      <c r="N2499" s="61" t="str">
        <f t="shared" si="275"/>
        <v>Onetia Holland</v>
      </c>
    </row>
    <row r="2500" spans="1:14" ht="25.15" customHeight="1" x14ac:dyDescent="0.2">
      <c r="A2500" s="70" t="s">
        <v>2028</v>
      </c>
      <c r="B2500" s="71">
        <v>1935</v>
      </c>
      <c r="C2500" s="68" t="str">
        <f>IF(ISERROR(VLOOKUP(IF(RIGHT($A2500,1)=")",LEFT($A2500,FIND(" (",$A2500)-1),$A2500),[1]ACCS!$B$2:$B$5003, 1, FALSE)), "","1")</f>
        <v>1</v>
      </c>
      <c r="D2500" s="103" t="str">
        <f>IF($B2500="Unknown","",IF($B2500="","",IF(VALUE(LEFT($B2500,4))&lt;Calc!$J$2,"ANTIQUE","")))</f>
        <v/>
      </c>
      <c r="E2500" s="72" t="s">
        <v>37</v>
      </c>
      <c r="F2500" s="121"/>
      <c r="G2500" s="121"/>
      <c r="H2500" s="62" t="str">
        <f t="shared" si="276"/>
        <v>Japonica</v>
      </c>
      <c r="I2500" s="18">
        <f t="shared" si="273"/>
        <v>0</v>
      </c>
      <c r="J2500" s="18">
        <f t="shared" si="277"/>
        <v>0</v>
      </c>
      <c r="K2500" s="18">
        <f t="shared" si="278"/>
        <v>0</v>
      </c>
      <c r="L2500" s="57" t="str">
        <f t="shared" si="274"/>
        <v>Oniji (Lady Clare Var., Empress Var., Mrs. H.L. Windbigler)</v>
      </c>
      <c r="M2500" s="57" t="str">
        <f t="shared" si="279"/>
        <v>Oniji (Lady Clare Var., Empress Var., Mrs. H.L. Windbigler)</v>
      </c>
      <c r="N2500" s="61" t="str">
        <f t="shared" si="275"/>
        <v>Oniji</v>
      </c>
    </row>
    <row r="2501" spans="1:14" ht="25.15" customHeight="1" x14ac:dyDescent="0.2">
      <c r="A2501" s="70" t="s">
        <v>2029</v>
      </c>
      <c r="B2501" s="71">
        <v>1991</v>
      </c>
      <c r="C2501" s="68" t="str">
        <f>IF(ISERROR(VLOOKUP(IF(RIGHT($A2501,1)=")",LEFT($A2501,FIND(" (",$A2501)-1),$A2501),[1]ACCS!$B$2:$B$5003, 1, FALSE)), "","1")</f>
        <v>1</v>
      </c>
      <c r="D2501" s="103" t="str">
        <f>IF($B2501="Unknown","",IF($B2501="","",IF(VALUE(LEFT($B2501,4))&lt;Calc!$J$2,"ANTIQUE","")))</f>
        <v/>
      </c>
      <c r="E2501" s="72" t="s">
        <v>24</v>
      </c>
      <c r="F2501" s="121"/>
      <c r="G2501" s="121"/>
      <c r="H2501" s="62" t="str">
        <f t="shared" si="276"/>
        <v>Japonica</v>
      </c>
      <c r="I2501" s="18">
        <f t="shared" si="273"/>
        <v>0</v>
      </c>
      <c r="J2501" s="18">
        <f t="shared" si="277"/>
        <v>0</v>
      </c>
      <c r="K2501" s="18">
        <f t="shared" si="278"/>
        <v>0</v>
      </c>
      <c r="L2501" s="57" t="str">
        <f t="shared" si="274"/>
        <v>Oo-La-La!</v>
      </c>
      <c r="M2501" s="57" t="str">
        <f t="shared" si="279"/>
        <v>Oo-La-La!</v>
      </c>
      <c r="N2501" s="61" t="str">
        <f t="shared" si="275"/>
        <v>Oo-La-La!</v>
      </c>
    </row>
    <row r="2502" spans="1:14" ht="25.15" customHeight="1" x14ac:dyDescent="0.2">
      <c r="A2502" s="70" t="s">
        <v>2030</v>
      </c>
      <c r="B2502" s="71">
        <v>2015</v>
      </c>
      <c r="C2502" s="68" t="str">
        <f>IF(ISERROR(VLOOKUP(IF(RIGHT($A2502,1)=")",LEFT($A2502,FIND(" (",$A2502)-1),$A2502),[1]ACCS!$B$2:$B$5003, 1, FALSE)), "","1")</f>
        <v>1</v>
      </c>
      <c r="D2502" s="103" t="str">
        <f>IF($B2502="Unknown","",IF($B2502="","",IF(VALUE(LEFT($B2502,4))&lt;Calc!$J$2,"ANTIQUE","")))</f>
        <v/>
      </c>
      <c r="E2502" s="72" t="s">
        <v>24</v>
      </c>
      <c r="F2502" s="121"/>
      <c r="G2502" s="121" t="s">
        <v>26</v>
      </c>
      <c r="H2502" s="62" t="str">
        <f t="shared" si="276"/>
        <v>NRH</v>
      </c>
      <c r="I2502" s="18">
        <f t="shared" si="273"/>
        <v>2</v>
      </c>
      <c r="J2502" s="18">
        <f t="shared" si="277"/>
        <v>0</v>
      </c>
      <c r="K2502" s="18">
        <f t="shared" si="278"/>
        <v>0</v>
      </c>
      <c r="L2502" s="57" t="str">
        <f t="shared" si="274"/>
        <v>Optical Illusion</v>
      </c>
      <c r="M2502" s="57" t="str">
        <f t="shared" si="279"/>
        <v>Optical Illusion</v>
      </c>
      <c r="N2502" s="61" t="str">
        <f t="shared" si="275"/>
        <v>Optical Illusion</v>
      </c>
    </row>
    <row r="2503" spans="1:14" ht="25.15" customHeight="1" x14ac:dyDescent="0.2">
      <c r="A2503" s="70" t="s">
        <v>3434</v>
      </c>
      <c r="B2503" s="71">
        <v>1733</v>
      </c>
      <c r="C2503" s="68" t="str">
        <f>IF(ISERROR(VLOOKUP(IF(RIGHT($A2503,1)=")",LEFT($A2503,FIND(" (",$A2503)-1),$A2503),[1]ACCS!$B$2:$B$5003, 1, FALSE)), "","1")</f>
        <v/>
      </c>
      <c r="D2503" s="103" t="str">
        <f>IF($B2503="Unknown","",IF($B2503="","",IF(VALUE(LEFT($B2503,4))&lt;Calc!$J$2,"ANTIQUE","")))</f>
        <v>ANTIQUE</v>
      </c>
      <c r="E2503" s="72" t="s">
        <v>47</v>
      </c>
      <c r="F2503" s="121"/>
      <c r="G2503" s="121" t="s">
        <v>26</v>
      </c>
      <c r="H2503" s="62" t="str">
        <f t="shared" si="276"/>
        <v>Japonica</v>
      </c>
      <c r="I2503" s="18">
        <f t="shared" si="273"/>
        <v>0</v>
      </c>
      <c r="J2503" s="18">
        <f t="shared" si="277"/>
        <v>0</v>
      </c>
      <c r="K2503" s="18">
        <f t="shared" si="278"/>
        <v>0</v>
      </c>
      <c r="L2503" s="57" t="str">
        <f t="shared" si="274"/>
        <v xml:space="preserve">Orandako (Holland Red) </v>
      </c>
      <c r="M2503" s="57" t="str">
        <f t="shared" si="279"/>
        <v xml:space="preserve">Orandako (Holland Red) </v>
      </c>
      <c r="N2503" s="61" t="str">
        <f t="shared" si="275"/>
        <v>Orandako</v>
      </c>
    </row>
    <row r="2504" spans="1:14" ht="25.15" customHeight="1" x14ac:dyDescent="0.2">
      <c r="A2504" s="70" t="s">
        <v>2031</v>
      </c>
      <c r="B2504" s="71">
        <v>2002</v>
      </c>
      <c r="C2504" s="68" t="str">
        <f>IF(ISERROR(VLOOKUP(IF(RIGHT($A2504,1)=")",LEFT($A2504,FIND(" (",$A2504)-1),$A2504),[1]ACCS!$B$2:$B$5003, 1, FALSE)), "","1")</f>
        <v>1</v>
      </c>
      <c r="D2504" s="103" t="str">
        <f>IF($B2504="Unknown","",IF($B2504="","",IF(VALUE(LEFT($B2504,4))&lt;Calc!$J$2,"ANTIQUE","")))</f>
        <v/>
      </c>
      <c r="E2504" s="72" t="s">
        <v>21</v>
      </c>
      <c r="F2504" s="121"/>
      <c r="G2504" s="121" t="s">
        <v>26</v>
      </c>
      <c r="H2504" s="62" t="str">
        <f t="shared" si="276"/>
        <v>NRH</v>
      </c>
      <c r="I2504" s="18">
        <f t="shared" si="273"/>
        <v>2</v>
      </c>
      <c r="J2504" s="18">
        <f t="shared" si="277"/>
        <v>0</v>
      </c>
      <c r="K2504" s="18">
        <f t="shared" si="278"/>
        <v>0</v>
      </c>
      <c r="L2504" s="57" t="str">
        <f t="shared" si="274"/>
        <v>Orchid Beauty</v>
      </c>
      <c r="M2504" s="57" t="str">
        <f t="shared" si="279"/>
        <v>Orchid Beauty</v>
      </c>
      <c r="N2504" s="61" t="str">
        <f t="shared" si="275"/>
        <v>Orchid Beauty</v>
      </c>
    </row>
    <row r="2505" spans="1:14" ht="25.15" customHeight="1" x14ac:dyDescent="0.2">
      <c r="A2505" s="70" t="s">
        <v>2032</v>
      </c>
      <c r="B2505" s="71">
        <v>2013</v>
      </c>
      <c r="C2505" s="68" t="str">
        <f>IF(ISERROR(VLOOKUP(IF(RIGHT($A2505,1)=")",LEFT($A2505,FIND(" (",$A2505)-1),$A2505),[1]ACCS!$B$2:$B$5003, 1, FALSE)), "","1")</f>
        <v>1</v>
      </c>
      <c r="D2505" s="103" t="str">
        <f>IF($B2505="Unknown","",IF($B2505="","",IF(VALUE(LEFT($B2505,4))&lt;Calc!$J$2,"ANTIQUE","")))</f>
        <v/>
      </c>
      <c r="E2505" s="72" t="s">
        <v>35</v>
      </c>
      <c r="F2505" s="121"/>
      <c r="G2505" s="121"/>
      <c r="H2505" s="62" t="str">
        <f t="shared" si="276"/>
        <v>Sasanqua</v>
      </c>
      <c r="I2505" s="18">
        <f t="shared" si="273"/>
        <v>3</v>
      </c>
      <c r="J2505" s="18">
        <f t="shared" si="277"/>
        <v>0</v>
      </c>
      <c r="K2505" s="18">
        <f t="shared" si="278"/>
        <v>0</v>
      </c>
      <c r="L2505" s="57" t="str">
        <f t="shared" si="274"/>
        <v>Orchid Mist</v>
      </c>
      <c r="M2505" s="57" t="str">
        <f t="shared" si="279"/>
        <v>Orchid Mist</v>
      </c>
      <c r="N2505" s="61" t="str">
        <f t="shared" si="275"/>
        <v>Orchid Mist</v>
      </c>
    </row>
    <row r="2506" spans="1:14" ht="25.15" customHeight="1" x14ac:dyDescent="0.2">
      <c r="A2506" s="70" t="s">
        <v>2033</v>
      </c>
      <c r="B2506" s="71">
        <v>1987</v>
      </c>
      <c r="C2506" s="68" t="str">
        <f>IF(ISERROR(VLOOKUP(IF(RIGHT($A2506,1)=")",LEFT($A2506,FIND(" (",$A2506)-1),$A2506),[1]ACCS!$B$2:$B$5003, 1, FALSE)), "","1")</f>
        <v>1</v>
      </c>
      <c r="D2506" s="103" t="str">
        <f>IF($B2506="Unknown","",IF($B2506="","",IF(VALUE(LEFT($B2506,4))&lt;Calc!$J$2,"ANTIQUE","")))</f>
        <v/>
      </c>
      <c r="E2506" s="72" t="s">
        <v>37</v>
      </c>
      <c r="F2506" s="121"/>
      <c r="G2506" s="121"/>
      <c r="H2506" s="62" t="str">
        <f t="shared" si="276"/>
        <v>NRH</v>
      </c>
      <c r="I2506" s="18">
        <f t="shared" si="273"/>
        <v>2</v>
      </c>
      <c r="J2506" s="18">
        <f t="shared" si="277"/>
        <v>0</v>
      </c>
      <c r="K2506" s="18">
        <f t="shared" si="278"/>
        <v>0</v>
      </c>
      <c r="L2506" s="57" t="str">
        <f t="shared" si="274"/>
        <v>Orchid Princess</v>
      </c>
      <c r="M2506" s="57" t="str">
        <f t="shared" si="279"/>
        <v>Orchid Princess</v>
      </c>
      <c r="N2506" s="61" t="str">
        <f t="shared" si="275"/>
        <v>Orchid Princess</v>
      </c>
    </row>
    <row r="2507" spans="1:14" ht="25.15" customHeight="1" x14ac:dyDescent="0.2">
      <c r="A2507" s="70" t="s">
        <v>3435</v>
      </c>
      <c r="B2507" s="71">
        <v>1844</v>
      </c>
      <c r="C2507" s="68" t="str">
        <f>IF(ISERROR(VLOOKUP(IF(RIGHT($A2507,1)=")",LEFT($A2507,FIND(" (",$A2507)-1),$A2507),[1]ACCS!$B$2:$B$5003, 1, FALSE)), "","1")</f>
        <v/>
      </c>
      <c r="D2507" s="103" t="str">
        <f>IF($B2507="Unknown","",IF($B2507="","",IF(VALUE(LEFT($B2507,4))&lt;Calc!$J$2,"ANTIQUE","")))</f>
        <v>ANTIQUE</v>
      </c>
      <c r="E2507" s="72" t="s">
        <v>24</v>
      </c>
      <c r="F2507" s="121"/>
      <c r="G2507" s="121" t="s">
        <v>26</v>
      </c>
      <c r="H2507" s="62" t="str">
        <f t="shared" si="276"/>
        <v>Japonica</v>
      </c>
      <c r="I2507" s="18">
        <f t="shared" si="273"/>
        <v>0</v>
      </c>
      <c r="J2507" s="18">
        <f t="shared" si="277"/>
        <v>0</v>
      </c>
      <c r="K2507" s="18">
        <f t="shared" si="278"/>
        <v>0</v>
      </c>
      <c r="L2507" s="57" t="str">
        <f t="shared" si="274"/>
        <v>Orton Pink  (See Brooklynia)</v>
      </c>
      <c r="M2507" s="57" t="str">
        <f t="shared" si="279"/>
        <v>Orton Pink  (See Brooklynia)</v>
      </c>
      <c r="N2507" s="61" t="str">
        <f t="shared" si="275"/>
        <v>Orton Pink  (See Brooklynia)</v>
      </c>
    </row>
    <row r="2508" spans="1:14" ht="25.15" customHeight="1" x14ac:dyDescent="0.2">
      <c r="A2508" s="99" t="s">
        <v>3225</v>
      </c>
      <c r="B2508" s="100"/>
      <c r="C2508" s="68" t="str">
        <f>IF(ISERROR(VLOOKUP(IF(RIGHT($A2508,1)=")",LEFT($A2508,FIND(" (",$A2508)-1),$A2508),[1]ACCS!$B$2:$B$5003, 1, FALSE)), "","1")</f>
        <v>1</v>
      </c>
      <c r="D2508" s="115" t="str">
        <f>IF($B2508="Unknown","",IF($B2508="","",IF(VALUE(LEFT($B2508,4))&lt;Calc!$J$2,"ANTIQUE","")))</f>
        <v/>
      </c>
      <c r="E2508" s="53" t="s">
        <v>24</v>
      </c>
      <c r="F2508" s="121"/>
      <c r="G2508" s="121"/>
      <c r="H2508" s="62" t="str">
        <f t="shared" si="276"/>
        <v>Japonica [Higo]</v>
      </c>
      <c r="I2508" s="18">
        <f t="shared" si="273"/>
        <v>6</v>
      </c>
      <c r="J2508" s="18">
        <f t="shared" si="277"/>
        <v>0</v>
      </c>
      <c r="K2508" s="18">
        <f t="shared" si="278"/>
        <v>0</v>
      </c>
      <c r="L2508" s="57" t="str">
        <f t="shared" si="274"/>
        <v>Osaraku (Higo)</v>
      </c>
      <c r="M2508" s="57" t="str">
        <f t="shared" si="279"/>
        <v>Osaraku (Higo)</v>
      </c>
      <c r="N2508" s="61" t="str">
        <f t="shared" si="275"/>
        <v>Osaraku</v>
      </c>
    </row>
    <row r="2509" spans="1:14" ht="25.15" customHeight="1" x14ac:dyDescent="0.2">
      <c r="A2509" s="70" t="s">
        <v>2034</v>
      </c>
      <c r="B2509" s="71">
        <v>1978</v>
      </c>
      <c r="C2509" s="68" t="str">
        <f>IF(ISERROR(VLOOKUP(IF(RIGHT($A2509,1)=")",LEFT($A2509,FIND(" (",$A2509)-1),$A2509),[1]ACCS!$B$2:$B$5003, 1, FALSE)), "","1")</f>
        <v/>
      </c>
      <c r="D2509" s="103" t="str">
        <f>IF($B2509="Unknown","",IF($B2509="","",IF(VALUE(LEFT($B2509,4))&lt;Calc!$J$2,"ANTIQUE","")))</f>
        <v/>
      </c>
      <c r="E2509" s="72" t="s">
        <v>37</v>
      </c>
      <c r="F2509" s="121"/>
      <c r="G2509" s="121"/>
      <c r="H2509" s="62" t="str">
        <f t="shared" si="276"/>
        <v>Japonica</v>
      </c>
      <c r="I2509" s="18">
        <f t="shared" si="273"/>
        <v>0</v>
      </c>
      <c r="J2509" s="18">
        <f t="shared" si="277"/>
        <v>0</v>
      </c>
      <c r="K2509" s="18">
        <f t="shared" si="278"/>
        <v>0</v>
      </c>
      <c r="L2509" s="57" t="str">
        <f t="shared" si="274"/>
        <v>Oscar B. Elmer</v>
      </c>
      <c r="M2509" s="57" t="str">
        <f t="shared" si="279"/>
        <v>Oscar B. Elmer</v>
      </c>
      <c r="N2509" s="61" t="str">
        <f t="shared" si="275"/>
        <v>Oscar B. Elmer</v>
      </c>
    </row>
    <row r="2510" spans="1:14" ht="25.15" customHeight="1" x14ac:dyDescent="0.2">
      <c r="A2510" s="99" t="s">
        <v>3226</v>
      </c>
      <c r="B2510" s="100"/>
      <c r="C2510" s="68" t="str">
        <f>IF(ISERROR(VLOOKUP(IF(RIGHT($A2510,1)=")",LEFT($A2510,FIND(" (",$A2510)-1),$A2510),[1]ACCS!$B$2:$B$5003, 1, FALSE)), "","1")</f>
        <v/>
      </c>
      <c r="D2510" s="115" t="str">
        <f>IF($B2510="Unknown","",IF($B2510="","",IF(VALUE(LEFT($B2510,4))&lt;Calc!$J$2,"ANTIQUE","")))</f>
        <v/>
      </c>
      <c r="E2510" s="53" t="s">
        <v>35</v>
      </c>
      <c r="F2510" s="121"/>
      <c r="G2510" s="121"/>
      <c r="H2510" s="62" t="str">
        <f t="shared" si="276"/>
        <v>Japonica [Higo]</v>
      </c>
      <c r="I2510" s="18">
        <f t="shared" si="273"/>
        <v>6</v>
      </c>
      <c r="J2510" s="18">
        <f t="shared" si="277"/>
        <v>0</v>
      </c>
      <c r="K2510" s="18">
        <f t="shared" si="278"/>
        <v>0</v>
      </c>
      <c r="L2510" s="57" t="str">
        <f t="shared" si="274"/>
        <v>Ota-haku (Higo)</v>
      </c>
      <c r="M2510" s="57" t="str">
        <f t="shared" si="279"/>
        <v>Ota-haku (Higo)</v>
      </c>
      <c r="N2510" s="61" t="str">
        <f t="shared" si="275"/>
        <v>Ota-haku</v>
      </c>
    </row>
    <row r="2511" spans="1:14" ht="25.15" customHeight="1" x14ac:dyDescent="0.2">
      <c r="A2511" s="70" t="s">
        <v>2035</v>
      </c>
      <c r="B2511" s="71">
        <v>1904</v>
      </c>
      <c r="C2511" s="68" t="str">
        <f>IF(ISERROR(VLOOKUP(IF(RIGHT($A2511,1)=")",LEFT($A2511,FIND(" (",$A2511)-1),$A2511),[1]ACCS!$B$2:$B$5003, 1, FALSE)), "","1")</f>
        <v>1</v>
      </c>
      <c r="D2511" s="103" t="str">
        <f>IF($B2511="Unknown","",IF($B2511="","",IF(VALUE(LEFT($B2511,4))&lt;Calc!$J$2,"ANTIQUE","")))</f>
        <v/>
      </c>
      <c r="E2511" s="72" t="s">
        <v>24</v>
      </c>
      <c r="F2511" s="121"/>
      <c r="G2511" s="121"/>
      <c r="H2511" s="62" t="str">
        <f t="shared" si="276"/>
        <v>Japonica</v>
      </c>
      <c r="I2511" s="18">
        <f t="shared" si="273"/>
        <v>0</v>
      </c>
      <c r="J2511" s="18">
        <f t="shared" si="277"/>
        <v>0</v>
      </c>
      <c r="K2511" s="18">
        <f t="shared" si="278"/>
        <v>0</v>
      </c>
      <c r="L2511" s="57" t="str">
        <f t="shared" si="274"/>
        <v>Otahuhu Beauty (Duke of York, Aspasia Rosea)</v>
      </c>
      <c r="M2511" s="57" t="str">
        <f t="shared" si="279"/>
        <v>Otahuhu Beauty (Duke of York, Aspasia Rosea)</v>
      </c>
      <c r="N2511" s="61" t="str">
        <f t="shared" si="275"/>
        <v>Otahuhu Beauty</v>
      </c>
    </row>
    <row r="2512" spans="1:14" ht="25.15" customHeight="1" x14ac:dyDescent="0.2">
      <c r="A2512" s="70" t="s">
        <v>2036</v>
      </c>
      <c r="B2512" s="71">
        <v>1999</v>
      </c>
      <c r="C2512" s="68" t="str">
        <f>IF(ISERROR(VLOOKUP(IF(RIGHT($A2512,1)=")",LEFT($A2512,FIND(" (",$A2512)-1),$A2512),[1]ACCS!$B$2:$B$5003, 1, FALSE)), "","1")</f>
        <v>1</v>
      </c>
      <c r="D2512" s="103" t="str">
        <f>IF($B2512="Unknown","",IF($B2512="","",IF(VALUE(LEFT($B2512,4))&lt;Calc!$J$2,"ANTIQUE","")))</f>
        <v/>
      </c>
      <c r="E2512" s="72" t="s">
        <v>24</v>
      </c>
      <c r="F2512" s="121"/>
      <c r="G2512" s="121"/>
      <c r="H2512" s="62" t="str">
        <f t="shared" si="276"/>
        <v>Japonica</v>
      </c>
      <c r="I2512" s="18">
        <f t="shared" si="273"/>
        <v>0</v>
      </c>
      <c r="J2512" s="18">
        <f t="shared" si="277"/>
        <v>0</v>
      </c>
      <c r="K2512" s="18">
        <f t="shared" si="278"/>
        <v>0</v>
      </c>
      <c r="L2512" s="57" t="str">
        <f t="shared" si="274"/>
        <v>Otha Shaffer</v>
      </c>
      <c r="M2512" s="57" t="str">
        <f t="shared" si="279"/>
        <v>Otha Shaffer</v>
      </c>
      <c r="N2512" s="61" t="str">
        <f t="shared" si="275"/>
        <v>Otha Shaffer</v>
      </c>
    </row>
    <row r="2513" spans="1:14" ht="25.15" customHeight="1" x14ac:dyDescent="0.2">
      <c r="A2513" s="70" t="s">
        <v>2037</v>
      </c>
      <c r="B2513" s="71">
        <v>1911</v>
      </c>
      <c r="C2513" s="68" t="str">
        <f>IF(ISERROR(VLOOKUP(IF(RIGHT($A2513,1)=")",LEFT($A2513,FIND(" (",$A2513)-1),$A2513),[1]ACCS!$B$2:$B$5003, 1, FALSE)), "","1")</f>
        <v/>
      </c>
      <c r="D2513" s="103" t="str">
        <f>IF($B2513="Unknown","",IF($B2513="","",IF(VALUE(LEFT($B2513,4))&lt;Calc!$J$2,"ANTIQUE","")))</f>
        <v/>
      </c>
      <c r="E2513" s="72" t="s">
        <v>24</v>
      </c>
      <c r="F2513" s="121"/>
      <c r="G2513" s="121" t="s">
        <v>26</v>
      </c>
      <c r="H2513" s="62" t="str">
        <f t="shared" si="276"/>
        <v>Japonica</v>
      </c>
      <c r="I2513" s="18">
        <f t="shared" si="273"/>
        <v>0</v>
      </c>
      <c r="J2513" s="18">
        <f t="shared" si="277"/>
        <v>0</v>
      </c>
      <c r="K2513" s="18">
        <f t="shared" si="278"/>
        <v>0</v>
      </c>
      <c r="L2513" s="57" t="str">
        <f t="shared" si="274"/>
        <v>Otome Pink (Pink Virgin)</v>
      </c>
      <c r="M2513" s="57" t="str">
        <f t="shared" si="279"/>
        <v>Otome Pink (Pink Virgin)</v>
      </c>
      <c r="N2513" s="61" t="str">
        <f t="shared" si="275"/>
        <v>Otome Pink</v>
      </c>
    </row>
    <row r="2514" spans="1:14" ht="25.15" customHeight="1" x14ac:dyDescent="0.2">
      <c r="A2514" s="70" t="s">
        <v>2038</v>
      </c>
      <c r="B2514" s="71">
        <v>1970</v>
      </c>
      <c r="C2514" s="68" t="str">
        <f>IF(ISERROR(VLOOKUP(IF(RIGHT($A2514,1)=")",LEFT($A2514,FIND(" (",$A2514)-1),$A2514),[1]ACCS!$B$2:$B$5003, 1, FALSE)), "","1")</f>
        <v>1</v>
      </c>
      <c r="D2514" s="103" t="str">
        <f>IF($B2514="Unknown","",IF($B2514="","",IF(VALUE(LEFT($B2514,4))&lt;Calc!$J$2,"ANTIQUE","")))</f>
        <v/>
      </c>
      <c r="E2514" s="72" t="s">
        <v>30</v>
      </c>
      <c r="F2514" s="121"/>
      <c r="G2514" s="121"/>
      <c r="H2514" s="62" t="str">
        <f t="shared" si="276"/>
        <v>Reticulata</v>
      </c>
      <c r="I2514" s="18">
        <f t="shared" si="273"/>
        <v>1</v>
      </c>
      <c r="J2514" s="18">
        <f t="shared" si="277"/>
        <v>0</v>
      </c>
      <c r="K2514" s="18">
        <f t="shared" si="278"/>
        <v>0</v>
      </c>
      <c r="L2514" s="57" t="str">
        <f t="shared" si="274"/>
        <v>Otto Hopfer</v>
      </c>
      <c r="M2514" s="57" t="str">
        <f t="shared" si="279"/>
        <v>Otto Hopfer</v>
      </c>
      <c r="N2514" s="61" t="str">
        <f t="shared" si="275"/>
        <v>Otto Hopfer</v>
      </c>
    </row>
    <row r="2515" spans="1:14" ht="25.15" customHeight="1" x14ac:dyDescent="0.2">
      <c r="A2515" s="70" t="s">
        <v>2039</v>
      </c>
      <c r="B2515" s="71">
        <v>1982</v>
      </c>
      <c r="C2515" s="68" t="str">
        <f>IF(ISERROR(VLOOKUP(IF(RIGHT($A2515,1)=")",LEFT($A2515,FIND(" (",$A2515)-1),$A2515),[1]ACCS!$B$2:$B$5003, 1, FALSE)), "","1")</f>
        <v>1</v>
      </c>
      <c r="D2515" s="103" t="str">
        <f>IF($B2515="Unknown","",IF($B2515="","",IF(VALUE(LEFT($B2515,4))&lt;Calc!$J$2,"ANTIQUE","")))</f>
        <v/>
      </c>
      <c r="E2515" s="72" t="s">
        <v>21</v>
      </c>
      <c r="F2515" s="121"/>
      <c r="G2515" s="121"/>
      <c r="H2515" s="62" t="str">
        <f t="shared" si="276"/>
        <v>NRH</v>
      </c>
      <c r="I2515" s="18">
        <f t="shared" si="273"/>
        <v>2</v>
      </c>
      <c r="J2515" s="18">
        <f t="shared" si="277"/>
        <v>0</v>
      </c>
      <c r="K2515" s="18">
        <f t="shared" si="278"/>
        <v>0</v>
      </c>
      <c r="L2515" s="57" t="str">
        <f t="shared" si="274"/>
        <v>Our Betty</v>
      </c>
      <c r="M2515" s="57" t="str">
        <f t="shared" si="279"/>
        <v>Our Betty</v>
      </c>
      <c r="N2515" s="61" t="str">
        <f t="shared" si="275"/>
        <v>Our Betty</v>
      </c>
    </row>
    <row r="2516" spans="1:14" ht="25.15" customHeight="1" x14ac:dyDescent="0.2">
      <c r="A2516" s="70" t="s">
        <v>2040</v>
      </c>
      <c r="B2516" s="71">
        <v>2004</v>
      </c>
      <c r="C2516" s="68" t="str">
        <f>IF(ISERROR(VLOOKUP(IF(RIGHT($A2516,1)=")",LEFT($A2516,FIND(" (",$A2516)-1),$A2516),[1]ACCS!$B$2:$B$5003, 1, FALSE)), "","1")</f>
        <v>1</v>
      </c>
      <c r="D2516" s="103" t="str">
        <f>IF($B2516="Unknown","",IF($B2516="","",IF(VALUE(LEFT($B2516,4))&lt;Calc!$J$2,"ANTIQUE","")))</f>
        <v/>
      </c>
      <c r="E2516" s="72" t="s">
        <v>37</v>
      </c>
      <c r="F2516" s="121"/>
      <c r="G2516" s="121"/>
      <c r="H2516" s="62" t="str">
        <f t="shared" si="276"/>
        <v>Japonica</v>
      </c>
      <c r="I2516" s="18">
        <f t="shared" si="273"/>
        <v>0</v>
      </c>
      <c r="J2516" s="18">
        <f t="shared" si="277"/>
        <v>0</v>
      </c>
      <c r="K2516" s="18">
        <f t="shared" si="278"/>
        <v>0</v>
      </c>
      <c r="L2516" s="57" t="str">
        <f t="shared" si="274"/>
        <v>Our Bill</v>
      </c>
      <c r="M2516" s="57" t="str">
        <f t="shared" si="279"/>
        <v>Our Bill</v>
      </c>
      <c r="N2516" s="61" t="str">
        <f t="shared" si="275"/>
        <v>Our Bill</v>
      </c>
    </row>
    <row r="2517" spans="1:14" ht="25.15" customHeight="1" x14ac:dyDescent="0.2">
      <c r="A2517" s="70" t="s">
        <v>2041</v>
      </c>
      <c r="B2517" s="71">
        <v>2005</v>
      </c>
      <c r="C2517" s="68" t="str">
        <f>IF(ISERROR(VLOOKUP(IF(RIGHT($A2517,1)=")",LEFT($A2517,FIND(" (",$A2517)-1),$A2517),[1]ACCS!$B$2:$B$5003, 1, FALSE)), "","1")</f>
        <v/>
      </c>
      <c r="D2517" s="103" t="str">
        <f>IF($B2517="Unknown","",IF($B2517="","",IF(VALUE(LEFT($B2517,4))&lt;Calc!$J$2,"ANTIQUE","")))</f>
        <v/>
      </c>
      <c r="E2517" s="72" t="s">
        <v>29</v>
      </c>
      <c r="F2517" s="121"/>
      <c r="G2517" s="121"/>
      <c r="H2517" s="62" t="str">
        <f t="shared" si="276"/>
        <v>Reticulata</v>
      </c>
      <c r="I2517" s="18">
        <f t="shared" si="273"/>
        <v>1</v>
      </c>
      <c r="J2517" s="18">
        <f t="shared" si="277"/>
        <v>0</v>
      </c>
      <c r="K2517" s="18">
        <f t="shared" si="278"/>
        <v>0</v>
      </c>
      <c r="L2517" s="57" t="str">
        <f t="shared" si="274"/>
        <v>Our Granddaughters</v>
      </c>
      <c r="M2517" s="57" t="str">
        <f t="shared" si="279"/>
        <v>Our Granddaughters</v>
      </c>
      <c r="N2517" s="61" t="str">
        <f t="shared" si="275"/>
        <v>Our Granddaughters</v>
      </c>
    </row>
    <row r="2518" spans="1:14" ht="25.15" customHeight="1" x14ac:dyDescent="0.2">
      <c r="A2518" s="70" t="s">
        <v>2042</v>
      </c>
      <c r="B2518" s="71">
        <v>1980</v>
      </c>
      <c r="C2518" s="68" t="str">
        <f>IF(ISERROR(VLOOKUP(IF(RIGHT($A2518,1)=")",LEFT($A2518,FIND(" (",$A2518)-1),$A2518),[1]ACCS!$B$2:$B$5003, 1, FALSE)), "","1")</f>
        <v>1</v>
      </c>
      <c r="D2518" s="103" t="str">
        <f>IF($B2518="Unknown","",IF($B2518="","",IF(VALUE(LEFT($B2518,4))&lt;Calc!$J$2,"ANTIQUE","")))</f>
        <v/>
      </c>
      <c r="E2518" s="72" t="s">
        <v>30</v>
      </c>
      <c r="F2518" s="121"/>
      <c r="G2518" s="121"/>
      <c r="H2518" s="62" t="str">
        <f t="shared" si="276"/>
        <v>Reticulata</v>
      </c>
      <c r="I2518" s="18">
        <f t="shared" si="273"/>
        <v>1</v>
      </c>
      <c r="J2518" s="18">
        <f t="shared" si="277"/>
        <v>0</v>
      </c>
      <c r="K2518" s="18">
        <f t="shared" si="278"/>
        <v>0</v>
      </c>
      <c r="L2518" s="57" t="str">
        <f t="shared" si="274"/>
        <v>Our Kerry</v>
      </c>
      <c r="M2518" s="57" t="str">
        <f t="shared" si="279"/>
        <v>Our Kerry</v>
      </c>
      <c r="N2518" s="61" t="str">
        <f t="shared" si="275"/>
        <v>Our Kerry</v>
      </c>
    </row>
    <row r="2519" spans="1:14" ht="25.15" customHeight="1" x14ac:dyDescent="0.2">
      <c r="A2519" s="70" t="s">
        <v>2043</v>
      </c>
      <c r="B2519" s="71">
        <v>1979</v>
      </c>
      <c r="C2519" s="68" t="str">
        <f>IF(ISERROR(VLOOKUP(IF(RIGHT($A2519,1)=")",LEFT($A2519,FIND(" (",$A2519)-1),$A2519),[1]ACCS!$B$2:$B$5003, 1, FALSE)), "","1")</f>
        <v>1</v>
      </c>
      <c r="D2519" s="103" t="str">
        <f>IF($B2519="Unknown","",IF($B2519="","",IF(VALUE(LEFT($B2519,4))&lt;Calc!$J$2,"ANTIQUE","")))</f>
        <v/>
      </c>
      <c r="E2519" s="72" t="s">
        <v>24</v>
      </c>
      <c r="F2519" s="121"/>
      <c r="G2519" s="121"/>
      <c r="H2519" s="62" t="str">
        <f t="shared" si="276"/>
        <v>Sasanqua</v>
      </c>
      <c r="I2519" s="18">
        <f t="shared" si="273"/>
        <v>3</v>
      </c>
      <c r="J2519" s="18">
        <f t="shared" si="277"/>
        <v>0</v>
      </c>
      <c r="K2519" s="18">
        <f t="shared" si="278"/>
        <v>0</v>
      </c>
      <c r="L2519" s="57" t="str">
        <f t="shared" si="274"/>
        <v>Our Linda</v>
      </c>
      <c r="M2519" s="57" t="str">
        <f t="shared" si="279"/>
        <v>Our Linda</v>
      </c>
      <c r="N2519" s="61" t="str">
        <f t="shared" si="275"/>
        <v>Our Linda</v>
      </c>
    </row>
    <row r="2520" spans="1:14" ht="25.15" customHeight="1" x14ac:dyDescent="0.2">
      <c r="A2520" s="70" t="s">
        <v>2044</v>
      </c>
      <c r="B2520" s="71">
        <v>1986</v>
      </c>
      <c r="C2520" s="68" t="str">
        <f>IF(ISERROR(VLOOKUP(IF(RIGHT($A2520,1)=")",LEFT($A2520,FIND(" (",$A2520)-1),$A2520),[1]ACCS!$B$2:$B$5003, 1, FALSE)), "","1")</f>
        <v>1</v>
      </c>
      <c r="D2520" s="103" t="str">
        <f>IF($B2520="Unknown","",IF($B2520="","",IF(VALUE(LEFT($B2520,4))&lt;Calc!$J$2,"ANTIQUE","")))</f>
        <v/>
      </c>
      <c r="E2520" s="72" t="s">
        <v>47</v>
      </c>
      <c r="F2520" s="121"/>
      <c r="G2520" s="121"/>
      <c r="H2520" s="62" t="str">
        <f t="shared" si="276"/>
        <v>NRH</v>
      </c>
      <c r="I2520" s="18">
        <f t="shared" si="273"/>
        <v>2</v>
      </c>
      <c r="J2520" s="18">
        <f t="shared" si="277"/>
        <v>0</v>
      </c>
      <c r="K2520" s="18">
        <f t="shared" si="278"/>
        <v>0</v>
      </c>
      <c r="L2520" s="57" t="str">
        <f t="shared" si="274"/>
        <v>Our Melissa</v>
      </c>
      <c r="M2520" s="57" t="str">
        <f t="shared" si="279"/>
        <v>Our Melissa</v>
      </c>
      <c r="N2520" s="61" t="str">
        <f t="shared" si="275"/>
        <v>Our Melissa</v>
      </c>
    </row>
    <row r="2521" spans="1:14" ht="25.15" customHeight="1" x14ac:dyDescent="0.2">
      <c r="A2521" s="70" t="s">
        <v>2045</v>
      </c>
      <c r="B2521" s="71">
        <v>1999</v>
      </c>
      <c r="C2521" s="68" t="str">
        <f>IF(ISERROR(VLOOKUP(IF(RIGHT($A2521,1)=")",LEFT($A2521,FIND(" (",$A2521)-1),$A2521),[1]ACCS!$B$2:$B$5003, 1, FALSE)), "","1")</f>
        <v>1</v>
      </c>
      <c r="D2521" s="103" t="str">
        <f>IF($B2521="Unknown","",IF($B2521="","",IF(VALUE(LEFT($B2521,4))&lt;Calc!$J$2,"ANTIQUE","")))</f>
        <v/>
      </c>
      <c r="E2521" s="72" t="s">
        <v>21</v>
      </c>
      <c r="F2521" s="121"/>
      <c r="G2521" s="121"/>
      <c r="H2521" s="62" t="str">
        <f t="shared" si="276"/>
        <v>Japonica</v>
      </c>
      <c r="I2521" s="18">
        <f t="shared" si="273"/>
        <v>0</v>
      </c>
      <c r="J2521" s="18">
        <f t="shared" si="277"/>
        <v>0</v>
      </c>
      <c r="K2521" s="18">
        <f t="shared" si="278"/>
        <v>0</v>
      </c>
      <c r="L2521" s="57" t="str">
        <f t="shared" si="274"/>
        <v>Our Nancy</v>
      </c>
      <c r="M2521" s="57" t="str">
        <f t="shared" si="279"/>
        <v>Our Nancy</v>
      </c>
      <c r="N2521" s="61" t="str">
        <f t="shared" si="275"/>
        <v>Our Nancy</v>
      </c>
    </row>
    <row r="2522" spans="1:14" ht="25.15" customHeight="1" x14ac:dyDescent="0.2">
      <c r="A2522" s="70" t="s">
        <v>2046</v>
      </c>
      <c r="B2522" s="71">
        <v>2009</v>
      </c>
      <c r="C2522" s="68" t="str">
        <f>IF(ISERROR(VLOOKUP(IF(RIGHT($A2522,1)=")",LEFT($A2522,FIND(" (",$A2522)-1),$A2522),[1]ACCS!$B$2:$B$5003, 1, FALSE)), "","1")</f>
        <v/>
      </c>
      <c r="D2522" s="103" t="str">
        <f>IF($B2522="Unknown","",IF($B2522="","",IF(VALUE(LEFT($B2522,4))&lt;Calc!$J$2,"ANTIQUE","")))</f>
        <v/>
      </c>
      <c r="E2522" s="72" t="s">
        <v>37</v>
      </c>
      <c r="F2522" s="121"/>
      <c r="G2522" s="121"/>
      <c r="H2522" s="62" t="str">
        <f t="shared" si="276"/>
        <v>Reticulata</v>
      </c>
      <c r="I2522" s="18">
        <f t="shared" si="273"/>
        <v>1</v>
      </c>
      <c r="J2522" s="18">
        <f t="shared" si="277"/>
        <v>0</v>
      </c>
      <c r="K2522" s="18">
        <f t="shared" si="278"/>
        <v>0</v>
      </c>
      <c r="L2522" s="57" t="str">
        <f t="shared" si="274"/>
        <v>Over Navarro</v>
      </c>
      <c r="M2522" s="57" t="str">
        <f t="shared" si="279"/>
        <v>Over Navarro</v>
      </c>
      <c r="N2522" s="61" t="str">
        <f t="shared" si="275"/>
        <v>Over Navarro</v>
      </c>
    </row>
    <row r="2523" spans="1:14" ht="25.15" customHeight="1" x14ac:dyDescent="0.2">
      <c r="A2523" s="70" t="s">
        <v>2935</v>
      </c>
      <c r="B2523" s="71">
        <v>1961</v>
      </c>
      <c r="C2523" s="68" t="str">
        <f>IF(ISERROR(VLOOKUP(IF(RIGHT($A2523,1)=")",LEFT($A2523,FIND(" (",$A2523)-1),$A2523),[1]ACCS!$B$2:$B$5003, 1, FALSE)), "","1")</f>
        <v>1</v>
      </c>
      <c r="D2523" s="103" t="str">
        <f>IF($B2523="Unknown","",IF($B2523="","",IF(VALUE(LEFT($B2523,4))&lt;Calc!$J$2,"ANTIQUE","")))</f>
        <v/>
      </c>
      <c r="E2523" s="72" t="s">
        <v>37</v>
      </c>
      <c r="F2523" s="121"/>
      <c r="G2523" s="121"/>
      <c r="H2523" s="62" t="str">
        <f t="shared" si="276"/>
        <v>Japonica</v>
      </c>
      <c r="I2523" s="18">
        <f t="shared" si="273"/>
        <v>0</v>
      </c>
      <c r="J2523" s="18">
        <f t="shared" si="277"/>
        <v>0</v>
      </c>
      <c r="K2523" s="18">
        <f t="shared" si="278"/>
        <v>0</v>
      </c>
      <c r="L2523" s="57" t="str">
        <f t="shared" si="274"/>
        <v>Overlook White</v>
      </c>
      <c r="M2523" s="57" t="str">
        <f t="shared" si="279"/>
        <v>Overlook White</v>
      </c>
      <c r="N2523" s="61" t="str">
        <f t="shared" si="275"/>
        <v>Overlook White</v>
      </c>
    </row>
    <row r="2524" spans="1:14" ht="25.15" customHeight="1" x14ac:dyDescent="0.2">
      <c r="A2524" s="70" t="s">
        <v>2047</v>
      </c>
      <c r="B2524" s="71">
        <v>1971</v>
      </c>
      <c r="C2524" s="68" t="str">
        <f>IF(ISERROR(VLOOKUP(IF(RIGHT($A2524,1)=")",LEFT($A2524,FIND(" (",$A2524)-1),$A2524),[1]ACCS!$B$2:$B$5003, 1, FALSE)), "","1")</f>
        <v>1</v>
      </c>
      <c r="D2524" s="103" t="str">
        <f>IF($B2524="Unknown","",IF($B2524="","",IF(VALUE(LEFT($B2524,4))&lt;Calc!$J$2,"ANTIQUE","")))</f>
        <v/>
      </c>
      <c r="E2524" s="72" t="s">
        <v>29</v>
      </c>
      <c r="F2524" s="121"/>
      <c r="G2524" s="121"/>
      <c r="H2524" s="62" t="str">
        <f t="shared" si="276"/>
        <v>Reticulata</v>
      </c>
      <c r="I2524" s="18">
        <f t="shared" si="273"/>
        <v>1</v>
      </c>
      <c r="J2524" s="18">
        <f t="shared" si="277"/>
        <v>0</v>
      </c>
      <c r="K2524" s="18">
        <f t="shared" si="278"/>
        <v>0</v>
      </c>
      <c r="L2524" s="57" t="str">
        <f t="shared" si="274"/>
        <v>Overture</v>
      </c>
      <c r="M2524" s="57" t="str">
        <f t="shared" si="279"/>
        <v>Overture</v>
      </c>
      <c r="N2524" s="61" t="str">
        <f t="shared" si="275"/>
        <v>Overture</v>
      </c>
    </row>
    <row r="2525" spans="1:14" ht="25.15" customHeight="1" x14ac:dyDescent="0.2">
      <c r="A2525" s="70" t="s">
        <v>2048</v>
      </c>
      <c r="B2525" s="71">
        <v>1964</v>
      </c>
      <c r="C2525" s="68" t="str">
        <f>IF(ISERROR(VLOOKUP(IF(RIGHT($A2525,1)=")",LEFT($A2525,FIND(" (",$A2525)-1),$A2525),[1]ACCS!$B$2:$B$5003, 1, FALSE)), "","1")</f>
        <v>1</v>
      </c>
      <c r="D2525" s="103" t="str">
        <f>IF($B2525="Unknown","",IF($B2525="","",IF(VALUE(LEFT($B2525,4))&lt;Calc!$J$2,"ANTIQUE","")))</f>
        <v/>
      </c>
      <c r="E2525" s="72" t="s">
        <v>37</v>
      </c>
      <c r="F2525" s="121"/>
      <c r="G2525" s="121"/>
      <c r="H2525" s="62" t="str">
        <f t="shared" si="276"/>
        <v>Japonica</v>
      </c>
      <c r="I2525" s="18">
        <f t="shared" si="273"/>
        <v>0</v>
      </c>
      <c r="J2525" s="18">
        <f t="shared" si="277"/>
        <v>0</v>
      </c>
      <c r="K2525" s="18">
        <f t="shared" si="278"/>
        <v>0</v>
      </c>
      <c r="L2525" s="57" t="str">
        <f t="shared" si="274"/>
        <v>Owen Henry</v>
      </c>
      <c r="M2525" s="57" t="str">
        <f t="shared" si="279"/>
        <v>Owen Henry</v>
      </c>
      <c r="N2525" s="61" t="str">
        <f t="shared" si="275"/>
        <v>Owen Henry</v>
      </c>
    </row>
    <row r="2526" spans="1:14" ht="25.15" customHeight="1" x14ac:dyDescent="0.2">
      <c r="A2526" s="70" t="s">
        <v>3436</v>
      </c>
      <c r="B2526" s="71">
        <v>1841</v>
      </c>
      <c r="C2526" s="68" t="str">
        <f>IF(ISERROR(VLOOKUP(IF(RIGHT($A2526,1)=")",LEFT($A2526,FIND(" (",$A2526)-1),$A2526),[1]ACCS!$B$2:$B$5003, 1, FALSE)), "","1")</f>
        <v/>
      </c>
      <c r="D2526" s="103" t="str">
        <f>IF($B2526="Unknown","",IF($B2526="","",IF(VALUE(LEFT($B2526,4))&lt;Calc!$J$2,"ANTIQUE","")))</f>
        <v>ANTIQUE</v>
      </c>
      <c r="E2526" s="72" t="s">
        <v>24</v>
      </c>
      <c r="F2526" s="121"/>
      <c r="G2526" s="121" t="s">
        <v>26</v>
      </c>
      <c r="H2526" s="62" t="str">
        <f t="shared" si="276"/>
        <v>Japonica</v>
      </c>
      <c r="I2526" s="18">
        <f t="shared" si="273"/>
        <v>0</v>
      </c>
      <c r="J2526" s="18">
        <f t="shared" si="277"/>
        <v>0</v>
      </c>
      <c r="K2526" s="18">
        <f t="shared" si="278"/>
        <v>0</v>
      </c>
      <c r="L2526" s="57" t="str">
        <f t="shared" si="274"/>
        <v>Owl Face (See Sara Frost)</v>
      </c>
      <c r="M2526" s="57" t="str">
        <f t="shared" si="279"/>
        <v>Owl Face (See Sara Frost)</v>
      </c>
      <c r="N2526" s="61" t="str">
        <f t="shared" si="275"/>
        <v>Owl Face (See Sara Frost)</v>
      </c>
    </row>
    <row r="2527" spans="1:14" ht="25.15" customHeight="1" x14ac:dyDescent="0.2">
      <c r="A2527" s="99" t="s">
        <v>3567</v>
      </c>
      <c r="B2527" s="100">
        <v>2024</v>
      </c>
      <c r="C2527" s="68" t="str">
        <f>IF(ISERROR(VLOOKUP(IF(RIGHT($A2527,1)=")",LEFT($A2527,FIND(" (",$A2527)-1),$A2527),[1]ACCS!$B$2:$B$5003, 1, FALSE)), "","1")</f>
        <v/>
      </c>
      <c r="D2527" s="115" t="str">
        <f>IF($B2527="Unknown","",IF($B2527="","",IF(VALUE(LEFT($B2527,4))&lt;Calc!$J$2,"ANTIQUE","")))</f>
        <v/>
      </c>
      <c r="E2527" s="53" t="s">
        <v>24</v>
      </c>
      <c r="F2527" s="121"/>
      <c r="G2527" s="121"/>
      <c r="H2527" s="62" t="str">
        <f t="shared" si="276"/>
        <v>Reticulata</v>
      </c>
      <c r="I2527" s="18">
        <f t="shared" si="273"/>
        <v>1</v>
      </c>
      <c r="J2527" s="18">
        <f t="shared" si="277"/>
        <v>0</v>
      </c>
      <c r="K2527" s="18">
        <f t="shared" si="278"/>
        <v>0</v>
      </c>
      <c r="L2527" s="57" t="str">
        <f t="shared" si="274"/>
        <v>Oyler's Carol Teresa</v>
      </c>
      <c r="M2527" s="57" t="str">
        <f t="shared" si="279"/>
        <v>Oyler's Carol Teresa</v>
      </c>
      <c r="N2527" s="61" t="str">
        <f t="shared" si="275"/>
        <v>Oyler's Carol Teresa</v>
      </c>
    </row>
    <row r="2528" spans="1:14" ht="25.15" customHeight="1" x14ac:dyDescent="0.2">
      <c r="A2528" s="70" t="s">
        <v>2049</v>
      </c>
      <c r="B2528" s="71">
        <v>2010</v>
      </c>
      <c r="C2528" s="68" t="str">
        <f>IF(ISERROR(VLOOKUP(IF(RIGHT($A2528,1)=")",LEFT($A2528,FIND(" (",$A2528)-1),$A2528),[1]ACCS!$B$2:$B$5003, 1, FALSE)), "","1")</f>
        <v/>
      </c>
      <c r="D2528" s="103" t="str">
        <f>IF($B2528="Unknown","",IF($B2528="","",IF(VALUE(LEFT($B2528,4))&lt;Calc!$J$2,"ANTIQUE","")))</f>
        <v/>
      </c>
      <c r="E2528" s="72" t="s">
        <v>24</v>
      </c>
      <c r="F2528" s="121"/>
      <c r="G2528" s="121"/>
      <c r="H2528" s="62" t="str">
        <f t="shared" si="276"/>
        <v>Japonica</v>
      </c>
      <c r="I2528" s="18">
        <f t="shared" si="273"/>
        <v>0</v>
      </c>
      <c r="J2528" s="18">
        <f t="shared" si="277"/>
        <v>0</v>
      </c>
      <c r="K2528" s="18">
        <f t="shared" si="278"/>
        <v>0</v>
      </c>
      <c r="L2528" s="57" t="str">
        <f t="shared" si="274"/>
        <v>Oyler's Carolynmarie Var.</v>
      </c>
      <c r="M2528" s="57" t="str">
        <f t="shared" si="279"/>
        <v>Oyler's Carolynmarie Var.</v>
      </c>
      <c r="N2528" s="61" t="str">
        <f t="shared" si="275"/>
        <v>Oyler's Carolynmarie Var.</v>
      </c>
    </row>
    <row r="2529" spans="1:14" ht="25.15" customHeight="1" x14ac:dyDescent="0.2">
      <c r="A2529" s="70" t="s">
        <v>2050</v>
      </c>
      <c r="B2529" s="71">
        <v>2010</v>
      </c>
      <c r="C2529" s="68" t="str">
        <f>IF(ISERROR(VLOOKUP(IF(RIGHT($A2529,1)=")",LEFT($A2529,FIND(" (",$A2529)-1),$A2529),[1]ACCS!$B$2:$B$5003, 1, FALSE)), "","1")</f>
        <v>1</v>
      </c>
      <c r="D2529" s="103" t="str">
        <f>IF($B2529="Unknown","",IF($B2529="","",IF(VALUE(LEFT($B2529,4))&lt;Calc!$J$2,"ANTIQUE","")))</f>
        <v/>
      </c>
      <c r="E2529" s="72" t="s">
        <v>24</v>
      </c>
      <c r="F2529" s="121" t="s">
        <v>5</v>
      </c>
      <c r="G2529" s="121" t="s">
        <v>26</v>
      </c>
      <c r="H2529" s="62" t="str">
        <f t="shared" si="276"/>
        <v>Japonica</v>
      </c>
      <c r="I2529" s="18">
        <f t="shared" si="273"/>
        <v>0</v>
      </c>
      <c r="J2529" s="18">
        <f t="shared" si="277"/>
        <v>0</v>
      </c>
      <c r="K2529" s="18">
        <f t="shared" si="278"/>
        <v>0</v>
      </c>
      <c r="L2529" s="57" t="str">
        <f t="shared" si="274"/>
        <v>Oyler's Christina Marie</v>
      </c>
      <c r="M2529" s="57" t="str">
        <f t="shared" si="279"/>
        <v>Oyler's Christina Marie</v>
      </c>
      <c r="N2529" s="61" t="str">
        <f t="shared" si="275"/>
        <v>Oyler's Christina Marie</v>
      </c>
    </row>
    <row r="2530" spans="1:14" ht="25.15" customHeight="1" x14ac:dyDescent="0.2">
      <c r="A2530" s="79" t="s">
        <v>3024</v>
      </c>
      <c r="B2530" s="71">
        <v>2021</v>
      </c>
      <c r="C2530" s="68" t="str">
        <f>IF(ISERROR(VLOOKUP(IF(RIGHT($A2530,1)=")",LEFT($A2530,FIND(" (",$A2530)-1),$A2530),[1]ACCS!$B$2:$B$5003, 1, FALSE)), "","1")</f>
        <v/>
      </c>
      <c r="D2530" s="103" t="str">
        <f>IF($B2530="Unknown","",IF($B2530="","",IF(VALUE(LEFT($B2530,4))&lt;Calc!$J$2,"ANTIQUE","")))</f>
        <v/>
      </c>
      <c r="E2530" s="72" t="s">
        <v>24</v>
      </c>
      <c r="F2530" s="121"/>
      <c r="G2530" s="121"/>
      <c r="H2530" s="62" t="str">
        <f t="shared" si="276"/>
        <v>Japonica</v>
      </c>
      <c r="I2530" s="18">
        <f t="shared" ref="I2530:I2593" si="280">IF(NOT(ISERROR(SEARCH("(R)",$A2530))),1,IF(NOT(ISERROR(SEARCH("(H)",$A2530))),2,IF(NOT(ISERROR(SEARCH("(Sasanqua)",$A2530))),3,IF(NOT(ISERROR(SEARCH("(Hiemalis)",$A2530))),4,IF(NOT(ISERROR(SEARCH("(Vernalis)",$A2530))),5,IF(NOT(ISERROR(SEARCH("(Higo)",$A2530))),6,))))))+$J2530+K2530</f>
        <v>0</v>
      </c>
      <c r="J2530" s="18">
        <f t="shared" si="277"/>
        <v>0</v>
      </c>
      <c r="K2530" s="18">
        <f t="shared" si="278"/>
        <v>0</v>
      </c>
      <c r="L2530" s="57" t="str">
        <f t="shared" ref="L2530:L2593" si="281">SUBSTITUTE(SUBSTITUTE(SUBSTITUTE(SUBSTITUTE(SUBSTITUTE(SUBSTITUTE(SUBSTITUTE(SUBSTITUTE(A2530," (A)","")," (R)","")," (H)","")," (Sasanqua)","")," (Hiemalis)","")," (Vernalis)","")," (Rusticana)",""),"(Wabisuke)","")</f>
        <v>Oyler's Dr. O</v>
      </c>
      <c r="M2530" s="57" t="str">
        <f t="shared" si="279"/>
        <v>Oyler's Dr. O</v>
      </c>
      <c r="N2530" s="61" t="str">
        <f t="shared" si="275"/>
        <v>Oyler's Dr. O</v>
      </c>
    </row>
    <row r="2531" spans="1:14" ht="25.15" customHeight="1" x14ac:dyDescent="0.2">
      <c r="A2531" s="70" t="s">
        <v>3016</v>
      </c>
      <c r="B2531" s="71">
        <v>2021</v>
      </c>
      <c r="C2531" s="68" t="str">
        <f>IF(ISERROR(VLOOKUP(IF(RIGHT($A2531,1)=")",LEFT($A2531,FIND(" (",$A2531)-1),$A2531),[1]ACCS!$B$2:$B$5003, 1, FALSE)), "","1")</f>
        <v>1</v>
      </c>
      <c r="D2531" s="103" t="str">
        <f>IF($B2531="Unknown","",IF($B2531="","",IF(VALUE(LEFT($B2531,4))&lt;Calc!$J$2,"ANTIQUE","")))</f>
        <v/>
      </c>
      <c r="E2531" s="72" t="s">
        <v>24</v>
      </c>
      <c r="F2531" s="121"/>
      <c r="G2531" s="121" t="s">
        <v>26</v>
      </c>
      <c r="H2531" s="62" t="str">
        <f t="shared" si="276"/>
        <v>Japonica</v>
      </c>
      <c r="I2531" s="18">
        <f t="shared" si="280"/>
        <v>0</v>
      </c>
      <c r="J2531" s="18">
        <f t="shared" si="277"/>
        <v>0</v>
      </c>
      <c r="K2531" s="18">
        <f t="shared" si="278"/>
        <v>0</v>
      </c>
      <c r="L2531" s="57" t="str">
        <f t="shared" si="281"/>
        <v>Oyler's King David</v>
      </c>
      <c r="M2531" s="57" t="str">
        <f t="shared" si="279"/>
        <v>Oyler's King David</v>
      </c>
      <c r="N2531" s="61" t="str">
        <f t="shared" si="275"/>
        <v>Oyler's King David</v>
      </c>
    </row>
    <row r="2532" spans="1:14" ht="25.15" customHeight="1" x14ac:dyDescent="0.2">
      <c r="A2532" s="70" t="s">
        <v>2051</v>
      </c>
      <c r="B2532" s="71">
        <v>2010</v>
      </c>
      <c r="C2532" s="68" t="str">
        <f>IF(ISERROR(VLOOKUP(IF(RIGHT($A2532,1)=")",LEFT($A2532,FIND(" (",$A2532)-1),$A2532),[1]ACCS!$B$2:$B$5003, 1, FALSE)), "","1")</f>
        <v>1</v>
      </c>
      <c r="D2532" s="103" t="str">
        <f>IF($B2532="Unknown","",IF($B2532="","",IF(VALUE(LEFT($B2532,4))&lt;Calc!$J$2,"ANTIQUE","")))</f>
        <v/>
      </c>
      <c r="E2532" s="72" t="s">
        <v>24</v>
      </c>
      <c r="F2532" s="121"/>
      <c r="G2532" s="121"/>
      <c r="H2532" s="62" t="str">
        <f t="shared" si="276"/>
        <v>Japonica</v>
      </c>
      <c r="I2532" s="18">
        <f t="shared" si="280"/>
        <v>0</v>
      </c>
      <c r="J2532" s="18">
        <f t="shared" si="277"/>
        <v>0</v>
      </c>
      <c r="K2532" s="18">
        <f t="shared" si="278"/>
        <v>0</v>
      </c>
      <c r="L2532" s="57" t="str">
        <f t="shared" si="281"/>
        <v>Oyler's Rachel Marie</v>
      </c>
      <c r="M2532" s="57" t="str">
        <f t="shared" si="279"/>
        <v>Oyler's Rachel Marie</v>
      </c>
      <c r="N2532" s="61" t="str">
        <f t="shared" si="275"/>
        <v>Oyler's Rachel Marie</v>
      </c>
    </row>
    <row r="2533" spans="1:14" ht="25.15" customHeight="1" x14ac:dyDescent="0.2">
      <c r="A2533" s="70" t="s">
        <v>2052</v>
      </c>
      <c r="B2533" s="71">
        <v>2014</v>
      </c>
      <c r="C2533" s="68" t="str">
        <f>IF(ISERROR(VLOOKUP(IF(RIGHT($A2533,1)=")",LEFT($A2533,FIND(" (",$A2533)-1),$A2533),[1]ACCS!$B$2:$B$5003, 1, FALSE)), "","1")</f>
        <v>1</v>
      </c>
      <c r="D2533" s="103" t="str">
        <f>IF($B2533="Unknown","",IF($B2533="","",IF(VALUE(LEFT($B2533,4))&lt;Calc!$J$2,"ANTIQUE","")))</f>
        <v/>
      </c>
      <c r="E2533" s="72" t="s">
        <v>24</v>
      </c>
      <c r="F2533" s="121"/>
      <c r="G2533" s="121"/>
      <c r="H2533" s="62" t="str">
        <f t="shared" si="276"/>
        <v>Japonica</v>
      </c>
      <c r="I2533" s="18">
        <f t="shared" si="280"/>
        <v>0</v>
      </c>
      <c r="J2533" s="18">
        <f t="shared" si="277"/>
        <v>0</v>
      </c>
      <c r="K2533" s="18">
        <f t="shared" si="278"/>
        <v>0</v>
      </c>
      <c r="L2533" s="57" t="str">
        <f t="shared" si="281"/>
        <v>Oyler's Sydney</v>
      </c>
      <c r="M2533" s="57" t="str">
        <f t="shared" si="279"/>
        <v>Oyler's Sydney</v>
      </c>
      <c r="N2533" s="61" t="str">
        <f t="shared" si="275"/>
        <v>Oyler's Sydney</v>
      </c>
    </row>
    <row r="2534" spans="1:14" ht="25.15" customHeight="1" x14ac:dyDescent="0.2">
      <c r="A2534" s="70" t="s">
        <v>2053</v>
      </c>
      <c r="B2534" s="71">
        <v>2005</v>
      </c>
      <c r="C2534" s="68" t="str">
        <f>IF(ISERROR(VLOOKUP(IF(RIGHT($A2534,1)=")",LEFT($A2534,FIND(" (",$A2534)-1),$A2534),[1]ACCS!$B$2:$B$5003, 1, FALSE)), "","1")</f>
        <v>1</v>
      </c>
      <c r="D2534" s="103" t="str">
        <f>IF($B2534="Unknown","",IF($B2534="","",IF(VALUE(LEFT($B2534,4))&lt;Calc!$J$2,"ANTIQUE","")))</f>
        <v/>
      </c>
      <c r="E2534" s="72" t="s">
        <v>30</v>
      </c>
      <c r="F2534" s="121"/>
      <c r="G2534" s="121"/>
      <c r="H2534" s="62" t="str">
        <f t="shared" si="276"/>
        <v>Japonica</v>
      </c>
      <c r="I2534" s="18">
        <f t="shared" si="280"/>
        <v>0</v>
      </c>
      <c r="J2534" s="18">
        <f t="shared" si="277"/>
        <v>0</v>
      </c>
      <c r="K2534" s="18">
        <f t="shared" si="278"/>
        <v>0</v>
      </c>
      <c r="L2534" s="57" t="str">
        <f t="shared" si="281"/>
        <v>Oza Shirah</v>
      </c>
      <c r="M2534" s="57" t="str">
        <f t="shared" si="279"/>
        <v>Oza Shirah</v>
      </c>
      <c r="N2534" s="61" t="str">
        <f t="shared" si="275"/>
        <v>Oza Shirah</v>
      </c>
    </row>
    <row r="2535" spans="1:14" ht="25.15" customHeight="1" x14ac:dyDescent="0.2">
      <c r="A2535" s="99" t="s">
        <v>3227</v>
      </c>
      <c r="B2535" s="100"/>
      <c r="C2535" s="68" t="str">
        <f>IF(ISERROR(VLOOKUP(IF(RIGHT($A2535,1)=")",LEFT($A2535,FIND(" (",$A2535)-1),$A2535),[1]ACCS!$B$2:$B$5003, 1, FALSE)), "","1")</f>
        <v>1</v>
      </c>
      <c r="D2535" s="115" t="str">
        <f>IF($B2535="Unknown","",IF($B2535="","",IF(VALUE(LEFT($B2535,4))&lt;Calc!$J$2,"ANTIQUE","")))</f>
        <v/>
      </c>
      <c r="E2535" s="53" t="s">
        <v>37</v>
      </c>
      <c r="F2535" s="121"/>
      <c r="G2535" s="121"/>
      <c r="H2535" s="62" t="str">
        <f t="shared" si="276"/>
        <v>Japonica [Higo]</v>
      </c>
      <c r="I2535" s="18">
        <f t="shared" si="280"/>
        <v>6</v>
      </c>
      <c r="J2535" s="18">
        <f t="shared" si="277"/>
        <v>0</v>
      </c>
      <c r="K2535" s="18">
        <f t="shared" si="278"/>
        <v>0</v>
      </c>
      <c r="L2535" s="57" t="str">
        <f t="shared" si="281"/>
        <v>Ozeki (Higo)</v>
      </c>
      <c r="M2535" s="57" t="str">
        <f t="shared" si="279"/>
        <v>Ozeki (Higo)</v>
      </c>
      <c r="N2535" s="61" t="str">
        <f t="shared" si="275"/>
        <v>Ozeki</v>
      </c>
    </row>
    <row r="2536" spans="1:14" ht="25.15" customHeight="1" x14ac:dyDescent="0.2">
      <c r="A2536" s="70" t="s">
        <v>2054</v>
      </c>
      <c r="B2536" s="71">
        <v>2009</v>
      </c>
      <c r="C2536" s="68" t="str">
        <f>IF(ISERROR(VLOOKUP(IF(RIGHT($A2536,1)=")",LEFT($A2536,FIND(" (",$A2536)-1),$A2536),[1]ACCS!$B$2:$B$5003, 1, FALSE)), "","1")</f>
        <v/>
      </c>
      <c r="D2536" s="103" t="str">
        <f>IF($B2536="Unknown","",IF($B2536="","",IF(VALUE(LEFT($B2536,4))&lt;Calc!$J$2,"ANTIQUE","")))</f>
        <v/>
      </c>
      <c r="E2536" s="72" t="s">
        <v>47</v>
      </c>
      <c r="F2536" s="121"/>
      <c r="G2536" s="121"/>
      <c r="H2536" s="62" t="str">
        <f t="shared" si="276"/>
        <v>Reticulata</v>
      </c>
      <c r="I2536" s="18">
        <f t="shared" si="280"/>
        <v>1</v>
      </c>
      <c r="J2536" s="18">
        <f t="shared" si="277"/>
        <v>0</v>
      </c>
      <c r="K2536" s="18">
        <f t="shared" si="278"/>
        <v>0</v>
      </c>
      <c r="L2536" s="57" t="str">
        <f t="shared" si="281"/>
        <v>Pacific Coral</v>
      </c>
      <c r="M2536" s="57" t="str">
        <f t="shared" si="279"/>
        <v>Pacific Coral</v>
      </c>
      <c r="N2536" s="61" t="str">
        <f t="shared" si="275"/>
        <v>Pacific Coral</v>
      </c>
    </row>
    <row r="2537" spans="1:14" ht="25.15" customHeight="1" x14ac:dyDescent="0.2">
      <c r="A2537" s="70" t="s">
        <v>2055</v>
      </c>
      <c r="B2537" s="71">
        <v>1992</v>
      </c>
      <c r="C2537" s="68" t="str">
        <f>IF(ISERROR(VLOOKUP(IF(RIGHT($A2537,1)=")",LEFT($A2537,FIND(" (",$A2537)-1),$A2537),[1]ACCS!$B$2:$B$5003, 1, FALSE)), "","1")</f>
        <v/>
      </c>
      <c r="D2537" s="103" t="str">
        <f>IF($B2537="Unknown","",IF($B2537="","",IF(VALUE(LEFT($B2537,4))&lt;Calc!$J$2,"ANTIQUE","")))</f>
        <v/>
      </c>
      <c r="E2537" s="72" t="s">
        <v>61</v>
      </c>
      <c r="F2537" s="121"/>
      <c r="G2537" s="121"/>
      <c r="H2537" s="62" t="str">
        <f t="shared" si="276"/>
        <v>Reticulata</v>
      </c>
      <c r="I2537" s="18">
        <f t="shared" si="280"/>
        <v>1</v>
      </c>
      <c r="J2537" s="18">
        <f t="shared" si="277"/>
        <v>0</v>
      </c>
      <c r="K2537" s="18">
        <f t="shared" si="278"/>
        <v>0</v>
      </c>
      <c r="L2537" s="57" t="str">
        <f t="shared" si="281"/>
        <v>Pacific Star</v>
      </c>
      <c r="M2537" s="57" t="str">
        <f t="shared" si="279"/>
        <v>Pacific Star</v>
      </c>
      <c r="N2537" s="61" t="str">
        <f t="shared" si="275"/>
        <v>Pacific Star</v>
      </c>
    </row>
    <row r="2538" spans="1:14" ht="25.15" customHeight="1" x14ac:dyDescent="0.2">
      <c r="A2538" s="70" t="s">
        <v>2056</v>
      </c>
      <c r="B2538" s="71">
        <v>1904</v>
      </c>
      <c r="C2538" s="68" t="str">
        <f>IF(ISERROR(VLOOKUP(IF(RIGHT($A2538,1)=")",LEFT($A2538,FIND(" (",$A2538)-1),$A2538),[1]ACCS!$B$2:$B$5003, 1, FALSE)), "","1")</f>
        <v/>
      </c>
      <c r="D2538" s="103" t="str">
        <f>IF($B2538="Unknown","",IF($B2538="","",IF(VALUE(LEFT($B2538,4))&lt;Calc!$J$2,"ANTIQUE","")))</f>
        <v/>
      </c>
      <c r="E2538" s="72" t="s">
        <v>24</v>
      </c>
      <c r="F2538" s="121"/>
      <c r="G2538" s="121"/>
      <c r="H2538" s="62" t="str">
        <f t="shared" si="276"/>
        <v>Japonica</v>
      </c>
      <c r="I2538" s="18">
        <f t="shared" si="280"/>
        <v>0</v>
      </c>
      <c r="J2538" s="18">
        <f t="shared" si="277"/>
        <v>0</v>
      </c>
      <c r="K2538" s="18">
        <f t="shared" si="278"/>
        <v>0</v>
      </c>
      <c r="L2538" s="57" t="str">
        <f t="shared" si="281"/>
        <v>Paeoniaeflora Rosea (See Otahuhu Beauty)</v>
      </c>
      <c r="M2538" s="57" t="str">
        <f t="shared" si="279"/>
        <v>Paeoniaeflora Rosea (See Otahuhu Beauty)</v>
      </c>
      <c r="N2538" s="61" t="str">
        <f t="shared" si="275"/>
        <v>Paeoniaeflora Rosea (See Otahuhu Beauty)</v>
      </c>
    </row>
    <row r="2539" spans="1:14" ht="25.15" customHeight="1" x14ac:dyDescent="0.2">
      <c r="A2539" s="70" t="s">
        <v>3437</v>
      </c>
      <c r="B2539" s="71">
        <v>1848</v>
      </c>
      <c r="C2539" s="68" t="str">
        <f>IF(ISERROR(VLOOKUP(IF(RIGHT($A2539,1)=")",LEFT($A2539,FIND(" (",$A2539)-1),$A2539),[1]ACCS!$B$2:$B$5003, 1, FALSE)), "","1")</f>
        <v/>
      </c>
      <c r="D2539" s="103" t="str">
        <f>IF($B2539="Unknown","",IF($B2539="","",IF(VALUE(LEFT($B2539,4))&lt;Calc!$J$2,"ANTIQUE","")))</f>
        <v>ANTIQUE</v>
      </c>
      <c r="E2539" s="72" t="s">
        <v>24</v>
      </c>
      <c r="F2539" s="121"/>
      <c r="G2539" s="121"/>
      <c r="H2539" s="62" t="str">
        <f t="shared" si="276"/>
        <v>Japonica</v>
      </c>
      <c r="I2539" s="18">
        <f t="shared" si="280"/>
        <v>0</v>
      </c>
      <c r="J2539" s="18">
        <f t="shared" si="277"/>
        <v>0</v>
      </c>
      <c r="K2539" s="18">
        <f t="shared" si="278"/>
        <v>0</v>
      </c>
      <c r="L2539" s="57" t="str">
        <f t="shared" si="281"/>
        <v xml:space="preserve">Paeoniaflora (See Aspasia MacArthur) </v>
      </c>
      <c r="M2539" s="57" t="str">
        <f t="shared" si="279"/>
        <v xml:space="preserve">Paeoniaflora (See Aspasia MacArthur) </v>
      </c>
      <c r="N2539" s="61" t="str">
        <f t="shared" si="275"/>
        <v xml:space="preserve">Paeoniaflora (See Aspasia MacArthur) </v>
      </c>
    </row>
    <row r="2540" spans="1:14" ht="25.15" customHeight="1" x14ac:dyDescent="0.2">
      <c r="A2540" s="74" t="s">
        <v>3109</v>
      </c>
      <c r="B2540" s="71">
        <v>2022</v>
      </c>
      <c r="C2540" s="68" t="str">
        <f>IF(ISERROR(VLOOKUP(IF(RIGHT($A2540,1)=")",LEFT($A2540,FIND(" (",$A2540)-1),$A2540),[1]ACCS!$B$2:$B$5003, 1, FALSE)), "","1")</f>
        <v>1</v>
      </c>
      <c r="D2540" s="103" t="str">
        <f>IF($B2540="Unknown","",IF($B2540="","",IF(VALUE(LEFT($B2540,4))&lt;Calc!$J$2,"ANTIQUE","")))</f>
        <v/>
      </c>
      <c r="E2540" s="72" t="s">
        <v>29</v>
      </c>
      <c r="F2540" s="121"/>
      <c r="G2540" s="121"/>
      <c r="H2540" s="62" t="str">
        <f t="shared" si="276"/>
        <v>Japonica</v>
      </c>
      <c r="I2540" s="18">
        <f t="shared" si="280"/>
        <v>0</v>
      </c>
      <c r="J2540" s="18">
        <f t="shared" si="277"/>
        <v>0</v>
      </c>
      <c r="K2540" s="18">
        <f t="shared" si="278"/>
        <v>0</v>
      </c>
      <c r="L2540" s="57" t="str">
        <f t="shared" si="281"/>
        <v>Pageant Girl Bel</v>
      </c>
      <c r="M2540" s="57" t="str">
        <f t="shared" si="279"/>
        <v>Pageant Girl Bel</v>
      </c>
      <c r="N2540" s="61" t="str">
        <f t="shared" si="275"/>
        <v>Pageant Girl Bel</v>
      </c>
    </row>
    <row r="2541" spans="1:14" ht="25.15" customHeight="1" x14ac:dyDescent="0.2">
      <c r="A2541" s="70" t="s">
        <v>3438</v>
      </c>
      <c r="B2541" s="71">
        <v>1857</v>
      </c>
      <c r="C2541" s="68" t="str">
        <f>IF(ISERROR(VLOOKUP(IF(RIGHT($A2541,1)=")",LEFT($A2541,FIND(" (",$A2541)-1),$A2541),[1]ACCS!$B$2:$B$5003, 1, FALSE)), "","1")</f>
        <v>1</v>
      </c>
      <c r="D2541" s="103" t="str">
        <f>IF($B2541="Unknown","",IF($B2541="","",IF(VALUE(LEFT($B2541,4))&lt;Calc!$J$2,"ANTIQUE","")))</f>
        <v>ANTIQUE</v>
      </c>
      <c r="E2541" s="72" t="s">
        <v>37</v>
      </c>
      <c r="F2541" s="121"/>
      <c r="G2541" s="121"/>
      <c r="H2541" s="62" t="str">
        <f t="shared" si="276"/>
        <v>Reticulata</v>
      </c>
      <c r="I2541" s="18">
        <f t="shared" si="280"/>
        <v>1</v>
      </c>
      <c r="J2541" s="18">
        <f t="shared" si="277"/>
        <v>0</v>
      </c>
      <c r="K2541" s="18">
        <f t="shared" si="278"/>
        <v>0</v>
      </c>
      <c r="L2541" s="57" t="str">
        <f t="shared" si="281"/>
        <v>Pagoda</v>
      </c>
      <c r="M2541" s="57" t="str">
        <f t="shared" si="279"/>
        <v>Pagoda</v>
      </c>
      <c r="N2541" s="61" t="str">
        <f t="shared" si="275"/>
        <v>Pagoda</v>
      </c>
    </row>
    <row r="2542" spans="1:14" ht="25.15" customHeight="1" x14ac:dyDescent="0.2">
      <c r="A2542" s="70" t="s">
        <v>2057</v>
      </c>
      <c r="B2542" s="71">
        <v>2013</v>
      </c>
      <c r="C2542" s="68" t="str">
        <f>IF(ISERROR(VLOOKUP(IF(RIGHT($A2542,1)=")",LEFT($A2542,FIND(" (",$A2542)-1),$A2542),[1]ACCS!$B$2:$B$5003, 1, FALSE)), "","1")</f>
        <v>1</v>
      </c>
      <c r="D2542" s="103" t="str">
        <f>IF($B2542="Unknown","",IF($B2542="","",IF(VALUE(LEFT($B2542,4))&lt;Calc!$J$2,"ANTIQUE","")))</f>
        <v/>
      </c>
      <c r="E2542" s="72" t="s">
        <v>24</v>
      </c>
      <c r="F2542" s="121"/>
      <c r="G2542" s="121" t="s">
        <v>26</v>
      </c>
      <c r="H2542" s="62" t="str">
        <f t="shared" si="276"/>
        <v>NRH</v>
      </c>
      <c r="I2542" s="18">
        <f t="shared" si="280"/>
        <v>2</v>
      </c>
      <c r="J2542" s="18">
        <f t="shared" si="277"/>
        <v>0</v>
      </c>
      <c r="K2542" s="18">
        <f t="shared" si="278"/>
        <v>0</v>
      </c>
      <c r="L2542" s="57" t="str">
        <f t="shared" si="281"/>
        <v>Paige Camellia</v>
      </c>
      <c r="M2542" s="57" t="str">
        <f t="shared" si="279"/>
        <v>Paige Camellia</v>
      </c>
      <c r="N2542" s="61" t="str">
        <f t="shared" si="275"/>
        <v>Paige Camellia</v>
      </c>
    </row>
    <row r="2543" spans="1:14" ht="25.15" customHeight="1" x14ac:dyDescent="0.2">
      <c r="A2543" s="99" t="s">
        <v>3255</v>
      </c>
      <c r="B2543" s="100"/>
      <c r="C2543" s="68" t="str">
        <f>IF(ISERROR(VLOOKUP(IF(RIGHT($A2543,1)=")",LEFT($A2543,FIND(" (",$A2543)-1),$A2543),[1]ACCS!$B$2:$B$5003, 1, FALSE)), "","1")</f>
        <v>1</v>
      </c>
      <c r="D2543" s="115" t="str">
        <f>IF($B2543="Unknown","",IF($B2543="","",IF(VALUE(LEFT($B2543,4))&lt;Calc!$J$2,"ANTIQUE","")))</f>
        <v/>
      </c>
      <c r="E2543" s="53" t="s">
        <v>37</v>
      </c>
      <c r="F2543" s="121"/>
      <c r="G2543" s="121"/>
      <c r="H2543" s="62" t="str">
        <f t="shared" si="276"/>
        <v>Sasanqua</v>
      </c>
      <c r="I2543" s="18">
        <f t="shared" si="280"/>
        <v>3</v>
      </c>
      <c r="J2543" s="18">
        <f t="shared" si="277"/>
        <v>0</v>
      </c>
      <c r="K2543" s="18">
        <f t="shared" si="278"/>
        <v>0</v>
      </c>
      <c r="L2543" s="57" t="str">
        <f t="shared" si="281"/>
        <v>Painted Desert</v>
      </c>
      <c r="M2543" s="57" t="str">
        <f t="shared" si="279"/>
        <v>Painted Desert</v>
      </c>
      <c r="N2543" s="61" t="str">
        <f t="shared" si="275"/>
        <v>Painted Desert</v>
      </c>
    </row>
    <row r="2544" spans="1:14" ht="25.15" customHeight="1" x14ac:dyDescent="0.2">
      <c r="A2544" s="70" t="s">
        <v>2058</v>
      </c>
      <c r="B2544" s="71">
        <v>2019</v>
      </c>
      <c r="C2544" s="68" t="str">
        <f>IF(ISERROR(VLOOKUP(IF(RIGHT($A2544,1)=")",LEFT($A2544,FIND(" (",$A2544)-1),$A2544),[1]ACCS!$B$2:$B$5003, 1, FALSE)), "","1")</f>
        <v>1</v>
      </c>
      <c r="D2544" s="103" t="str">
        <f>IF($B2544="Unknown","",IF($B2544="","",IF(VALUE(LEFT($B2544,4))&lt;Calc!$J$2,"ANTIQUE","")))</f>
        <v/>
      </c>
      <c r="E2544" s="72" t="s">
        <v>21</v>
      </c>
      <c r="F2544" s="121"/>
      <c r="G2544" s="121"/>
      <c r="H2544" s="62" t="str">
        <f t="shared" si="276"/>
        <v>Japonica</v>
      </c>
      <c r="I2544" s="18">
        <f t="shared" si="280"/>
        <v>0</v>
      </c>
      <c r="J2544" s="18">
        <f t="shared" si="277"/>
        <v>0</v>
      </c>
      <c r="K2544" s="18">
        <f t="shared" si="278"/>
        <v>0</v>
      </c>
      <c r="L2544" s="57" t="str">
        <f t="shared" si="281"/>
        <v>Pam Aman Kirven</v>
      </c>
      <c r="M2544" s="57" t="str">
        <f t="shared" si="279"/>
        <v>Pam Aman Kirven</v>
      </c>
      <c r="N2544" s="61" t="str">
        <f t="shared" si="275"/>
        <v>Pam Aman Kirven</v>
      </c>
    </row>
    <row r="2545" spans="1:14" ht="25.15" customHeight="1" x14ac:dyDescent="0.2">
      <c r="A2545" s="70" t="s">
        <v>2059</v>
      </c>
      <c r="B2545" s="71">
        <v>1981</v>
      </c>
      <c r="C2545" s="68" t="str">
        <f>IF(ISERROR(VLOOKUP(IF(RIGHT($A2545,1)=")",LEFT($A2545,FIND(" (",$A2545)-1),$A2545),[1]ACCS!$B$2:$B$5003, 1, FALSE)), "","1")</f>
        <v>1</v>
      </c>
      <c r="D2545" s="103" t="str">
        <f>IF($B2545="Unknown","",IF($B2545="","",IF(VALUE(LEFT($B2545,4))&lt;Calc!$J$2,"ANTIQUE","")))</f>
        <v/>
      </c>
      <c r="E2545" s="72" t="s">
        <v>21</v>
      </c>
      <c r="F2545" s="121"/>
      <c r="G2545" s="121" t="s">
        <v>26</v>
      </c>
      <c r="H2545" s="62" t="str">
        <f t="shared" si="276"/>
        <v>Japonica</v>
      </c>
      <c r="I2545" s="18">
        <f t="shared" si="280"/>
        <v>0</v>
      </c>
      <c r="J2545" s="18">
        <f t="shared" si="277"/>
        <v>0</v>
      </c>
      <c r="K2545" s="18">
        <f t="shared" si="278"/>
        <v>0</v>
      </c>
      <c r="L2545" s="57" t="str">
        <f t="shared" si="281"/>
        <v>Pamela Harper</v>
      </c>
      <c r="M2545" s="57" t="str">
        <f t="shared" si="279"/>
        <v>Pamela Harper</v>
      </c>
      <c r="N2545" s="61" t="str">
        <f t="shared" si="275"/>
        <v>Pamela Harper</v>
      </c>
    </row>
    <row r="2546" spans="1:14" ht="25.15" customHeight="1" x14ac:dyDescent="0.2">
      <c r="A2546" s="74" t="s">
        <v>3084</v>
      </c>
      <c r="B2546" s="71">
        <v>2021</v>
      </c>
      <c r="C2546" s="68" t="str">
        <f>IF(ISERROR(VLOOKUP(IF(RIGHT($A2546,1)=")",LEFT($A2546,FIND(" (",$A2546)-1),$A2546),[1]ACCS!$B$2:$B$5003, 1, FALSE)), "","1")</f>
        <v>1</v>
      </c>
      <c r="D2546" s="103" t="str">
        <f>IF($B2546="Unknown","",IF($B2546="","",IF(VALUE(LEFT($B2546,4))&lt;Calc!$J$2,"ANTIQUE","")))</f>
        <v/>
      </c>
      <c r="E2546" s="72" t="s">
        <v>47</v>
      </c>
      <c r="F2546" s="121"/>
      <c r="G2546" s="121" t="s">
        <v>26</v>
      </c>
      <c r="H2546" s="62" t="str">
        <f t="shared" si="276"/>
        <v>Japonica</v>
      </c>
      <c r="I2546" s="18">
        <f t="shared" si="280"/>
        <v>0</v>
      </c>
      <c r="J2546" s="18">
        <f t="shared" si="277"/>
        <v>0</v>
      </c>
      <c r="K2546" s="18">
        <f t="shared" si="278"/>
        <v>0</v>
      </c>
      <c r="L2546" s="57" t="str">
        <f t="shared" si="281"/>
        <v>Pamela Israel</v>
      </c>
      <c r="M2546" s="57" t="str">
        <f t="shared" si="279"/>
        <v>Pamela Israel</v>
      </c>
      <c r="N2546" s="61" t="str">
        <f t="shared" si="275"/>
        <v>Pamela Israel</v>
      </c>
    </row>
    <row r="2547" spans="1:14" ht="25.15" customHeight="1" x14ac:dyDescent="0.2">
      <c r="A2547" s="70" t="s">
        <v>2060</v>
      </c>
      <c r="B2547" s="71">
        <v>1997</v>
      </c>
      <c r="C2547" s="68" t="str">
        <f>IF(ISERROR(VLOOKUP(IF(RIGHT($A2547,1)=")",LEFT($A2547,FIND(" (",$A2547)-1),$A2547),[1]ACCS!$B$2:$B$5003, 1, FALSE)), "","1")</f>
        <v>1</v>
      </c>
      <c r="D2547" s="103" t="str">
        <f>IF($B2547="Unknown","",IF($B2547="","",IF(VALUE(LEFT($B2547,4))&lt;Calc!$J$2,"ANTIQUE","")))</f>
        <v/>
      </c>
      <c r="E2547" s="72" t="s">
        <v>47</v>
      </c>
      <c r="F2547" s="121"/>
      <c r="G2547" s="121" t="s">
        <v>26</v>
      </c>
      <c r="H2547" s="62" t="str">
        <f t="shared" si="276"/>
        <v>NRH</v>
      </c>
      <c r="I2547" s="18">
        <f t="shared" si="280"/>
        <v>2</v>
      </c>
      <c r="J2547" s="18">
        <f t="shared" si="277"/>
        <v>0</v>
      </c>
      <c r="K2547" s="18">
        <f t="shared" si="278"/>
        <v>0</v>
      </c>
      <c r="L2547" s="57" t="str">
        <f t="shared" si="281"/>
        <v>Paper Dolls</v>
      </c>
      <c r="M2547" s="57" t="str">
        <f t="shared" si="279"/>
        <v>Paper Dolls</v>
      </c>
      <c r="N2547" s="61" t="str">
        <f t="shared" si="275"/>
        <v>Paper Dolls</v>
      </c>
    </row>
    <row r="2548" spans="1:14" ht="25.15" customHeight="1" x14ac:dyDescent="0.2">
      <c r="A2548" s="70" t="s">
        <v>2061</v>
      </c>
      <c r="B2548" s="71">
        <v>1982</v>
      </c>
      <c r="C2548" s="68" t="str">
        <f>IF(ISERROR(VLOOKUP(IF(RIGHT($A2548,1)=")",LEFT($A2548,FIND(" (",$A2548)-1),$A2548),[1]ACCS!$B$2:$B$5003, 1, FALSE)), "","1")</f>
        <v/>
      </c>
      <c r="D2548" s="103" t="str">
        <f>IF($B2548="Unknown","",IF($B2548="","",IF(VALUE(LEFT($B2548,4))&lt;Calc!$J$2,"ANTIQUE","")))</f>
        <v/>
      </c>
      <c r="E2548" s="72" t="s">
        <v>24</v>
      </c>
      <c r="F2548" s="121"/>
      <c r="G2548" s="121" t="s">
        <v>26</v>
      </c>
      <c r="H2548" s="62" t="str">
        <f t="shared" si="276"/>
        <v>NRH</v>
      </c>
      <c r="I2548" s="18">
        <f t="shared" si="280"/>
        <v>2</v>
      </c>
      <c r="J2548" s="18">
        <f t="shared" si="277"/>
        <v>0</v>
      </c>
      <c r="K2548" s="18">
        <f t="shared" si="278"/>
        <v>0</v>
      </c>
      <c r="L2548" s="57" t="str">
        <f t="shared" si="281"/>
        <v>Paperchase</v>
      </c>
      <c r="M2548" s="57" t="str">
        <f t="shared" si="279"/>
        <v>Paperchase</v>
      </c>
      <c r="N2548" s="61" t="str">
        <f t="shared" si="275"/>
        <v>Paperchase</v>
      </c>
    </row>
    <row r="2549" spans="1:14" ht="25.15" customHeight="1" x14ac:dyDescent="0.2">
      <c r="A2549" s="70" t="s">
        <v>3065</v>
      </c>
      <c r="B2549" s="71">
        <v>1979</v>
      </c>
      <c r="C2549" s="68" t="str">
        <f>IF(ISERROR(VLOOKUP(IF(RIGHT($A2549,1)=")",LEFT($A2549,FIND(" (",$A2549)-1),$A2549),[1]ACCS!$B$2:$B$5003, 1, FALSE)), "","1")</f>
        <v>1</v>
      </c>
      <c r="D2549" s="103" t="str">
        <f>IF($B2549="Unknown","",IF($B2549="","",IF(VALUE(LEFT($B2549,4))&lt;Calc!$J$2,"ANTIQUE","")))</f>
        <v/>
      </c>
      <c r="E2549" s="72" t="s">
        <v>163</v>
      </c>
      <c r="F2549" s="121"/>
      <c r="G2549" s="121" t="s">
        <v>26</v>
      </c>
      <c r="H2549" s="62" t="str">
        <f t="shared" si="276"/>
        <v>Japonica</v>
      </c>
      <c r="I2549" s="18">
        <f t="shared" si="280"/>
        <v>0</v>
      </c>
      <c r="J2549" s="18">
        <f t="shared" si="277"/>
        <v>0</v>
      </c>
      <c r="K2549" s="18">
        <f t="shared" si="278"/>
        <v>0</v>
      </c>
      <c r="L2549" s="57" t="str">
        <f t="shared" si="281"/>
        <v>Papoose</v>
      </c>
      <c r="M2549" s="57" t="str">
        <f t="shared" si="279"/>
        <v>Papoose</v>
      </c>
      <c r="N2549" s="61" t="str">
        <f t="shared" si="275"/>
        <v>Papoose</v>
      </c>
    </row>
    <row r="2550" spans="1:14" ht="25.15" customHeight="1" x14ac:dyDescent="0.2">
      <c r="A2550" s="70" t="s">
        <v>2062</v>
      </c>
      <c r="B2550" s="71">
        <v>1995</v>
      </c>
      <c r="C2550" s="68" t="str">
        <f>IF(ISERROR(VLOOKUP(IF(RIGHT($A2550,1)=")",LEFT($A2550,FIND(" (",$A2550)-1),$A2550),[1]ACCS!$B$2:$B$5003, 1, FALSE)), "","1")</f>
        <v>1</v>
      </c>
      <c r="D2550" s="103" t="str">
        <f>IF($B2550="Unknown","",IF($B2550="","",IF(VALUE(LEFT($B2550,4))&lt;Calc!$J$2,"ANTIQUE","")))</f>
        <v/>
      </c>
      <c r="E2550" s="72" t="s">
        <v>47</v>
      </c>
      <c r="F2550" s="121"/>
      <c r="G2550" s="121"/>
      <c r="H2550" s="62" t="str">
        <f t="shared" si="276"/>
        <v>Sasanqua</v>
      </c>
      <c r="I2550" s="18">
        <f t="shared" si="280"/>
        <v>3</v>
      </c>
      <c r="J2550" s="18">
        <f t="shared" si="277"/>
        <v>0</v>
      </c>
      <c r="K2550" s="18">
        <f t="shared" si="278"/>
        <v>0</v>
      </c>
      <c r="L2550" s="57" t="str">
        <f t="shared" si="281"/>
        <v>Paradise Blush</v>
      </c>
      <c r="M2550" s="57" t="str">
        <f t="shared" si="279"/>
        <v>Paradise Blush</v>
      </c>
      <c r="N2550" s="61" t="str">
        <f t="shared" si="275"/>
        <v>Paradise Blush</v>
      </c>
    </row>
    <row r="2551" spans="1:14" ht="25.15" customHeight="1" x14ac:dyDescent="0.2">
      <c r="A2551" s="70" t="s">
        <v>2063</v>
      </c>
      <c r="B2551" s="71">
        <v>1995</v>
      </c>
      <c r="C2551" s="68" t="str">
        <f>IF(ISERROR(VLOOKUP(IF(RIGHT($A2551,1)=")",LEFT($A2551,FIND(" (",$A2551)-1),$A2551),[1]ACCS!$B$2:$B$5003, 1, FALSE)), "","1")</f>
        <v/>
      </c>
      <c r="D2551" s="103" t="str">
        <f>IF($B2551="Unknown","",IF($B2551="","",IF(VALUE(LEFT($B2551,4))&lt;Calc!$J$2,"ANTIQUE","")))</f>
        <v/>
      </c>
      <c r="E2551" s="72" t="s">
        <v>24</v>
      </c>
      <c r="F2551" s="121"/>
      <c r="G2551" s="121"/>
      <c r="H2551" s="62" t="str">
        <f t="shared" si="276"/>
        <v>Sasanqua</v>
      </c>
      <c r="I2551" s="18">
        <f t="shared" si="280"/>
        <v>3</v>
      </c>
      <c r="J2551" s="18">
        <f t="shared" si="277"/>
        <v>0</v>
      </c>
      <c r="K2551" s="18">
        <f t="shared" si="278"/>
        <v>0</v>
      </c>
      <c r="L2551" s="57" t="str">
        <f t="shared" si="281"/>
        <v>Paradise Glow</v>
      </c>
      <c r="M2551" s="57" t="str">
        <f t="shared" si="279"/>
        <v>Paradise Glow</v>
      </c>
      <c r="N2551" s="61" t="str">
        <f t="shared" si="275"/>
        <v>Paradise Glow</v>
      </c>
    </row>
    <row r="2552" spans="1:14" ht="25.15" customHeight="1" x14ac:dyDescent="0.2">
      <c r="A2552" s="70" t="s">
        <v>2064</v>
      </c>
      <c r="B2552" s="71">
        <v>2010</v>
      </c>
      <c r="C2552" s="68" t="str">
        <f>IF(ISERROR(VLOOKUP(IF(RIGHT($A2552,1)=")",LEFT($A2552,FIND(" (",$A2552)-1),$A2552),[1]ACCS!$B$2:$B$5003, 1, FALSE)), "","1")</f>
        <v>1</v>
      </c>
      <c r="D2552" s="103" t="str">
        <f>IF($B2552="Unknown","",IF($B2552="","",IF(VALUE(LEFT($B2552,4))&lt;Calc!$J$2,"ANTIQUE","")))</f>
        <v/>
      </c>
      <c r="E2552" s="72" t="s">
        <v>37</v>
      </c>
      <c r="F2552" s="121"/>
      <c r="G2552" s="121"/>
      <c r="H2552" s="62" t="str">
        <f t="shared" si="276"/>
        <v>NRH</v>
      </c>
      <c r="I2552" s="18">
        <f t="shared" si="280"/>
        <v>2</v>
      </c>
      <c r="J2552" s="18">
        <f t="shared" si="277"/>
        <v>0</v>
      </c>
      <c r="K2552" s="18">
        <f t="shared" si="278"/>
        <v>0</v>
      </c>
      <c r="L2552" s="57" t="str">
        <f t="shared" si="281"/>
        <v>Paradise Illumination</v>
      </c>
      <c r="M2552" s="57" t="str">
        <f t="shared" si="279"/>
        <v>Paradise Illumination</v>
      </c>
      <c r="N2552" s="61" t="str">
        <f t="shared" ref="N2552:N2615" si="282">IF(ISNUMBER(SEARCH("See",$M2552)),$M2552,IF(ISNUMBER(SEARCH("(",$M2552)),LEFT($M2552,SEARCH("(",$M2552)-2),$M2552))</f>
        <v>Paradise Illumination</v>
      </c>
    </row>
    <row r="2553" spans="1:14" ht="25.15" customHeight="1" x14ac:dyDescent="0.2">
      <c r="A2553" s="70" t="s">
        <v>2065</v>
      </c>
      <c r="B2553" s="71">
        <v>1995</v>
      </c>
      <c r="C2553" s="68" t="str">
        <f>IF(ISERROR(VLOOKUP(IF(RIGHT($A2553,1)=")",LEFT($A2553,FIND(" (",$A2553)-1),$A2553),[1]ACCS!$B$2:$B$5003, 1, FALSE)), "","1")</f>
        <v/>
      </c>
      <c r="D2553" s="103" t="str">
        <f>IF($B2553="Unknown","",IF($B2553="","",IF(VALUE(LEFT($B2553,4))&lt;Calc!$J$2,"ANTIQUE","")))</f>
        <v/>
      </c>
      <c r="E2553" s="72" t="s">
        <v>61</v>
      </c>
      <c r="F2553" s="121"/>
      <c r="G2553" s="121"/>
      <c r="H2553" s="62" t="str">
        <f t="shared" si="276"/>
        <v>Sasanqua</v>
      </c>
      <c r="I2553" s="18">
        <f t="shared" si="280"/>
        <v>3</v>
      </c>
      <c r="J2553" s="18">
        <f t="shared" si="277"/>
        <v>0</v>
      </c>
      <c r="K2553" s="18">
        <f t="shared" si="278"/>
        <v>0</v>
      </c>
      <c r="L2553" s="57" t="str">
        <f t="shared" si="281"/>
        <v>Paradise Little Laine</v>
      </c>
      <c r="M2553" s="57" t="str">
        <f t="shared" si="279"/>
        <v>Paradise Little Laine</v>
      </c>
      <c r="N2553" s="61" t="str">
        <f t="shared" si="282"/>
        <v>Paradise Little Laine</v>
      </c>
    </row>
    <row r="2554" spans="1:14" ht="25.15" customHeight="1" x14ac:dyDescent="0.2">
      <c r="A2554" s="70" t="s">
        <v>2066</v>
      </c>
      <c r="B2554" s="71">
        <v>2012</v>
      </c>
      <c r="C2554" s="68" t="str">
        <f>IF(ISERROR(VLOOKUP(IF(RIGHT($A2554,1)=")",LEFT($A2554,FIND(" (",$A2554)-1),$A2554),[1]ACCS!$B$2:$B$5003, 1, FALSE)), "","1")</f>
        <v>1</v>
      </c>
      <c r="D2554" s="103" t="str">
        <f>IF($B2554="Unknown","",IF($B2554="","",IF(VALUE(LEFT($B2554,4))&lt;Calc!$J$2,"ANTIQUE","")))</f>
        <v/>
      </c>
      <c r="E2554" s="72" t="s">
        <v>24</v>
      </c>
      <c r="F2554" s="121"/>
      <c r="G2554" s="121"/>
      <c r="H2554" s="62" t="str">
        <f t="shared" si="276"/>
        <v>Japonica</v>
      </c>
      <c r="I2554" s="18">
        <f t="shared" si="280"/>
        <v>0</v>
      </c>
      <c r="J2554" s="18">
        <f t="shared" si="277"/>
        <v>0</v>
      </c>
      <c r="K2554" s="18">
        <f t="shared" si="278"/>
        <v>0</v>
      </c>
      <c r="L2554" s="57" t="str">
        <f t="shared" si="281"/>
        <v>Parker Connor</v>
      </c>
      <c r="M2554" s="57" t="str">
        <f t="shared" si="279"/>
        <v>Parker Connor</v>
      </c>
      <c r="N2554" s="61" t="str">
        <f t="shared" si="282"/>
        <v>Parker Connor</v>
      </c>
    </row>
    <row r="2555" spans="1:14" ht="25.15" customHeight="1" x14ac:dyDescent="0.2">
      <c r="A2555" s="70" t="s">
        <v>3053</v>
      </c>
      <c r="B2555" s="71">
        <v>2020</v>
      </c>
      <c r="C2555" s="68" t="str">
        <f>IF(ISERROR(VLOOKUP(IF(RIGHT($A2555,1)=")",LEFT($A2555,FIND(" (",$A2555)-1),$A2555),[1]ACCS!$B$2:$B$5003, 1, FALSE)), "","1")</f>
        <v>1</v>
      </c>
      <c r="D2555" s="103" t="str">
        <f>IF($B2555="Unknown","",IF($B2555="","",IF(VALUE(LEFT($B2555,4))&lt;Calc!$J$2,"ANTIQUE","")))</f>
        <v/>
      </c>
      <c r="E2555" s="72" t="s">
        <v>61</v>
      </c>
      <c r="F2555" s="121"/>
      <c r="G2555" s="121"/>
      <c r="H2555" s="62" t="str">
        <f t="shared" si="276"/>
        <v>NRH</v>
      </c>
      <c r="I2555" s="18">
        <f t="shared" si="280"/>
        <v>2</v>
      </c>
      <c r="J2555" s="18">
        <f t="shared" si="277"/>
        <v>0</v>
      </c>
      <c r="K2555" s="18">
        <f t="shared" si="278"/>
        <v>0</v>
      </c>
      <c r="L2555" s="57" t="str">
        <f t="shared" si="281"/>
        <v>Party Poppers</v>
      </c>
      <c r="M2555" s="57" t="str">
        <f t="shared" si="279"/>
        <v>Party Poppers</v>
      </c>
      <c r="N2555" s="61" t="str">
        <f t="shared" si="282"/>
        <v>Party Poppers</v>
      </c>
    </row>
    <row r="2556" spans="1:14" ht="25.15" customHeight="1" x14ac:dyDescent="0.2">
      <c r="A2556" s="99" t="s">
        <v>3651</v>
      </c>
      <c r="B2556" s="100"/>
      <c r="C2556" s="68" t="str">
        <f>IF(ISERROR(VLOOKUP(IF(RIGHT($A2556,1)=")",LEFT($A2556,FIND(" (",$A2556)-1),$A2556),[1]ACCS!$B$2:$B$5003, 1, FALSE)), "","1")</f>
        <v/>
      </c>
      <c r="D2556" s="115" t="str">
        <f>IF($B2556="Unknown","",IF($B2556="","",IF(VALUE(LEFT($B2556,4))&lt;Calc!$J$2,"ANTIQUE","")))</f>
        <v/>
      </c>
      <c r="E2556" s="53" t="s">
        <v>61</v>
      </c>
      <c r="F2556" s="121"/>
      <c r="G2556" s="121"/>
      <c r="H2556" s="62" t="str">
        <f t="shared" si="276"/>
        <v>Specie</v>
      </c>
      <c r="I2556" s="18">
        <f t="shared" si="280"/>
        <v>13</v>
      </c>
      <c r="J2556" s="18">
        <f t="shared" si="277"/>
        <v>0</v>
      </c>
      <c r="K2556" s="18">
        <f t="shared" si="278"/>
        <v>13</v>
      </c>
      <c r="L2556" s="57" t="str">
        <f t="shared" si="281"/>
        <v>Camellia Parvifolia (Specie)</v>
      </c>
      <c r="M2556" s="57" t="str">
        <f t="shared" si="279"/>
        <v>Camellia Parvifolia</v>
      </c>
      <c r="N2556" s="61" t="str">
        <f t="shared" si="282"/>
        <v>Camellia Parvifolia</v>
      </c>
    </row>
    <row r="2557" spans="1:14" ht="25.15" customHeight="1" x14ac:dyDescent="0.2">
      <c r="A2557" s="70" t="s">
        <v>2067</v>
      </c>
      <c r="B2557" s="71">
        <v>2016</v>
      </c>
      <c r="C2557" s="68" t="str">
        <f>IF(ISERROR(VLOOKUP(IF(RIGHT($A2557,1)=")",LEFT($A2557,FIND(" (",$A2557)-1),$A2557),[1]ACCS!$B$2:$B$5003, 1, FALSE)), "","1")</f>
        <v>1</v>
      </c>
      <c r="D2557" s="103" t="str">
        <f>IF($B2557="Unknown","",IF($B2557="","",IF(VALUE(LEFT($B2557,4))&lt;Calc!$J$2,"ANTIQUE","")))</f>
        <v/>
      </c>
      <c r="E2557" s="72" t="s">
        <v>37</v>
      </c>
      <c r="F2557" s="121"/>
      <c r="G2557" s="121"/>
      <c r="H2557" s="62" t="str">
        <f t="shared" ref="H2557:H2620" si="283">IF($A2557="","",IF($I2557=0,"Japonica",IF($I2557=1,"Reticulata",IF($I2557=2,"NRH",IF($I2557=3,"Sasanqua",IF($I2557=4,"Hiemalis",IF($I2557=5,"Vernalis",IF($I2557=6,"Japonica [Higo]","Specie"))))))))</f>
        <v>Reticulata</v>
      </c>
      <c r="I2557" s="18">
        <f t="shared" si="280"/>
        <v>1</v>
      </c>
      <c r="J2557" s="18">
        <f t="shared" ref="J2557:J2620" si="284">IF(NOT(ISERROR(SEARCH("(Rusticana)",$A2557))),7,IF(NOT(ISERROR(SEARCH("(Wabisuke)",$A2557))),8,IF(NOT(ISERROR(SEARCH("(Edithae)",$A2557))),9,IF(NOT(ISERROR(SEARCH("(Oleifera)",$A2557))),10,IF(NOT(ISERROR(SEARCH("(Saluenensis)",$A2557))),11,0)))))</f>
        <v>0</v>
      </c>
      <c r="K2557" s="18">
        <f t="shared" ref="K2557:K2620" si="285">IF(NOT(ISERROR(SEARCH("(Pitardii)",$A2557))),12,IF(NOT(ISERROR(SEARCH("(Specie)",$A2557))),13,0))</f>
        <v>0</v>
      </c>
      <c r="L2557" s="57" t="str">
        <f t="shared" si="281"/>
        <v>Pat B. Johnson</v>
      </c>
      <c r="M2557" s="57" t="str">
        <f t="shared" ref="M2557:M2620" si="286">SUBSTITUTE(SUBSTITUTE(SUBSTITUTE(SUBSTITUTE(SUBSTITUTE($L2557," (Edithae)","")," (Oleifera)","")," (Saluenensis)","")," (Specie)","")," (Pitardii)","")</f>
        <v>Pat B. Johnson</v>
      </c>
      <c r="N2557" s="61" t="str">
        <f t="shared" si="282"/>
        <v>Pat B. Johnson</v>
      </c>
    </row>
    <row r="2558" spans="1:14" ht="25.15" customHeight="1" x14ac:dyDescent="0.2">
      <c r="A2558" s="70" t="s">
        <v>2068</v>
      </c>
      <c r="B2558" s="71">
        <v>2019</v>
      </c>
      <c r="C2558" s="68" t="str">
        <f>IF(ISERROR(VLOOKUP(IF(RIGHT($A2558,1)=")",LEFT($A2558,FIND(" (",$A2558)-1),$A2558),[1]ACCS!$B$2:$B$5003, 1, FALSE)), "","1")</f>
        <v>1</v>
      </c>
      <c r="D2558" s="103" t="str">
        <f>IF($B2558="Unknown","",IF($B2558="","",IF(VALUE(LEFT($B2558,4))&lt;Calc!$J$2,"ANTIQUE","")))</f>
        <v/>
      </c>
      <c r="E2558" s="72" t="s">
        <v>29</v>
      </c>
      <c r="F2558" s="121"/>
      <c r="G2558" s="121"/>
      <c r="H2558" s="62" t="str">
        <f t="shared" si="283"/>
        <v>Japonica</v>
      </c>
      <c r="I2558" s="18">
        <f t="shared" si="280"/>
        <v>0</v>
      </c>
      <c r="J2558" s="18">
        <f t="shared" si="284"/>
        <v>0</v>
      </c>
      <c r="K2558" s="18">
        <f t="shared" si="285"/>
        <v>0</v>
      </c>
      <c r="L2558" s="57" t="str">
        <f t="shared" si="281"/>
        <v>Pat Bellamy</v>
      </c>
      <c r="M2558" s="57" t="str">
        <f t="shared" si="286"/>
        <v>Pat Bellamy</v>
      </c>
      <c r="N2558" s="61" t="str">
        <f t="shared" si="282"/>
        <v>Pat Bellamy</v>
      </c>
    </row>
    <row r="2559" spans="1:14" ht="25.15" customHeight="1" x14ac:dyDescent="0.2">
      <c r="A2559" s="70" t="s">
        <v>2069</v>
      </c>
      <c r="B2559" s="71">
        <v>1966</v>
      </c>
      <c r="C2559" s="68" t="str">
        <f>IF(ISERROR(VLOOKUP(IF(RIGHT($A2559,1)=")",LEFT($A2559,FIND(" (",$A2559)-1),$A2559),[1]ACCS!$B$2:$B$5003, 1, FALSE)), "","1")</f>
        <v>1</v>
      </c>
      <c r="D2559" s="103" t="str">
        <f>IF($B2559="Unknown","",IF($B2559="","",IF(VALUE(LEFT($B2559,4))&lt;Calc!$J$2,"ANTIQUE","")))</f>
        <v/>
      </c>
      <c r="E2559" s="72" t="s">
        <v>37</v>
      </c>
      <c r="F2559" s="121"/>
      <c r="G2559" s="121"/>
      <c r="H2559" s="62" t="str">
        <f t="shared" si="283"/>
        <v>Japonica</v>
      </c>
      <c r="I2559" s="18">
        <f t="shared" si="280"/>
        <v>0</v>
      </c>
      <c r="J2559" s="18">
        <f t="shared" si="284"/>
        <v>0</v>
      </c>
      <c r="K2559" s="18">
        <f t="shared" si="285"/>
        <v>0</v>
      </c>
      <c r="L2559" s="57" t="str">
        <f t="shared" si="281"/>
        <v>Pat La Motte Jones</v>
      </c>
      <c r="M2559" s="57" t="str">
        <f t="shared" si="286"/>
        <v>Pat La Motte Jones</v>
      </c>
      <c r="N2559" s="61" t="str">
        <f t="shared" si="282"/>
        <v>Pat La Motte Jones</v>
      </c>
    </row>
    <row r="2560" spans="1:14" ht="25.15" customHeight="1" x14ac:dyDescent="0.2">
      <c r="A2560" s="70" t="s">
        <v>2070</v>
      </c>
      <c r="B2560" s="71">
        <v>2004</v>
      </c>
      <c r="C2560" s="68" t="str">
        <f>IF(ISERROR(VLOOKUP(IF(RIGHT($A2560,1)=")",LEFT($A2560,FIND(" (",$A2560)-1),$A2560),[1]ACCS!$B$2:$B$5003, 1, FALSE)), "","1")</f>
        <v/>
      </c>
      <c r="D2560" s="103" t="str">
        <f>IF($B2560="Unknown","",IF($B2560="","",IF(VALUE(LEFT($B2560,4))&lt;Calc!$J$2,"ANTIQUE","")))</f>
        <v/>
      </c>
      <c r="E2560" s="72" t="s">
        <v>21</v>
      </c>
      <c r="F2560" s="121"/>
      <c r="G2560" s="121"/>
      <c r="H2560" s="62" t="str">
        <f t="shared" si="283"/>
        <v>NRH</v>
      </c>
      <c r="I2560" s="18">
        <f t="shared" si="280"/>
        <v>2</v>
      </c>
      <c r="J2560" s="18">
        <f t="shared" si="284"/>
        <v>0</v>
      </c>
      <c r="K2560" s="18">
        <f t="shared" si="285"/>
        <v>0</v>
      </c>
      <c r="L2560" s="57" t="str">
        <f t="shared" si="281"/>
        <v>Pat Nelson</v>
      </c>
      <c r="M2560" s="57" t="str">
        <f t="shared" si="286"/>
        <v>Pat Nelson</v>
      </c>
      <c r="N2560" s="61" t="str">
        <f t="shared" si="282"/>
        <v>Pat Nelson</v>
      </c>
    </row>
    <row r="2561" spans="1:14" ht="25.15" customHeight="1" x14ac:dyDescent="0.2">
      <c r="A2561" s="70" t="s">
        <v>2071</v>
      </c>
      <c r="B2561" s="71">
        <v>1997</v>
      </c>
      <c r="C2561" s="68" t="str">
        <f>IF(ISERROR(VLOOKUP(IF(RIGHT($A2561,1)=")",LEFT($A2561,FIND(" (",$A2561)-1),$A2561),[1]ACCS!$B$2:$B$5003, 1, FALSE)), "","1")</f>
        <v>1</v>
      </c>
      <c r="D2561" s="103" t="str">
        <f>IF($B2561="Unknown","",IF($B2561="","",IF(VALUE(LEFT($B2561,4))&lt;Calc!$J$2,"ANTIQUE","")))</f>
        <v/>
      </c>
      <c r="E2561" s="72" t="s">
        <v>30</v>
      </c>
      <c r="F2561" s="121"/>
      <c r="G2561" s="121"/>
      <c r="H2561" s="62" t="str">
        <f t="shared" si="283"/>
        <v>Reticulata</v>
      </c>
      <c r="I2561" s="18">
        <f t="shared" si="280"/>
        <v>1</v>
      </c>
      <c r="J2561" s="18">
        <f t="shared" si="284"/>
        <v>0</v>
      </c>
      <c r="K2561" s="18">
        <f t="shared" si="285"/>
        <v>0</v>
      </c>
      <c r="L2561" s="57" t="str">
        <f t="shared" si="281"/>
        <v>Pat Pinkerton</v>
      </c>
      <c r="M2561" s="57" t="str">
        <f t="shared" si="286"/>
        <v>Pat Pinkerton</v>
      </c>
      <c r="N2561" s="61" t="str">
        <f t="shared" si="282"/>
        <v>Pat Pinkerton</v>
      </c>
    </row>
    <row r="2562" spans="1:14" ht="25.15" customHeight="1" x14ac:dyDescent="0.2">
      <c r="A2562" s="70" t="s">
        <v>3439</v>
      </c>
      <c r="B2562" s="71" t="s">
        <v>3155</v>
      </c>
      <c r="C2562" s="68" t="str">
        <f>IF(ISERROR(VLOOKUP(IF(RIGHT($A2562,1)=")",LEFT($A2562,FIND(" (",$A2562)-1),$A2562),[1]ACCS!$B$2:$B$5003, 1, FALSE)), "","1")</f>
        <v/>
      </c>
      <c r="D2562" s="103" t="str">
        <f>IF($B2562="Unknown","",IF($B2562="","",IF(VALUE(LEFT($B2562,4))&lt;Calc!$J$2,"ANTIQUE","")))</f>
        <v>ANTIQUE</v>
      </c>
      <c r="E2562" s="72" t="s">
        <v>24</v>
      </c>
      <c r="F2562" s="121"/>
      <c r="G2562" s="121"/>
      <c r="H2562" s="62" t="str">
        <f t="shared" si="283"/>
        <v>Japonica</v>
      </c>
      <c r="I2562" s="18">
        <f t="shared" si="280"/>
        <v>0</v>
      </c>
      <c r="J2562" s="18">
        <f t="shared" si="284"/>
        <v>0</v>
      </c>
      <c r="K2562" s="18">
        <f t="shared" si="285"/>
        <v>0</v>
      </c>
      <c r="L2562" s="57" t="str">
        <f t="shared" si="281"/>
        <v>Patrica Mountbatten</v>
      </c>
      <c r="M2562" s="57" t="str">
        <f t="shared" si="286"/>
        <v>Patrica Mountbatten</v>
      </c>
      <c r="N2562" s="61" t="str">
        <f t="shared" si="282"/>
        <v>Patrica Mountbatten</v>
      </c>
    </row>
    <row r="2563" spans="1:14" ht="25.15" customHeight="1" x14ac:dyDescent="0.2">
      <c r="A2563" s="70" t="s">
        <v>2072</v>
      </c>
      <c r="B2563" s="71">
        <v>1980</v>
      </c>
      <c r="C2563" s="68" t="str">
        <f>IF(ISERROR(VLOOKUP(IF(RIGHT($A2563,1)=")",LEFT($A2563,FIND(" (",$A2563)-1),$A2563),[1]ACCS!$B$2:$B$5003, 1, FALSE)), "","1")</f>
        <v>1</v>
      </c>
      <c r="D2563" s="103" t="str">
        <f>IF($B2563="Unknown","",IF($B2563="","",IF(VALUE(LEFT($B2563,4))&lt;Calc!$J$2,"ANTIQUE","")))</f>
        <v/>
      </c>
      <c r="E2563" s="72" t="s">
        <v>37</v>
      </c>
      <c r="F2563" s="121"/>
      <c r="G2563" s="121"/>
      <c r="H2563" s="62" t="str">
        <f t="shared" si="283"/>
        <v>Japonica</v>
      </c>
      <c r="I2563" s="18">
        <f t="shared" si="280"/>
        <v>0</v>
      </c>
      <c r="J2563" s="18">
        <f t="shared" si="284"/>
        <v>0</v>
      </c>
      <c r="K2563" s="18">
        <f t="shared" si="285"/>
        <v>0</v>
      </c>
      <c r="L2563" s="57" t="str">
        <f t="shared" si="281"/>
        <v>Patricia Ann</v>
      </c>
      <c r="M2563" s="57" t="str">
        <f t="shared" si="286"/>
        <v>Patricia Ann</v>
      </c>
      <c r="N2563" s="61" t="str">
        <f t="shared" si="282"/>
        <v>Patricia Ann</v>
      </c>
    </row>
    <row r="2564" spans="1:14" ht="25.15" customHeight="1" x14ac:dyDescent="0.2">
      <c r="A2564" s="70" t="s">
        <v>2073</v>
      </c>
      <c r="B2564" s="71">
        <v>1995</v>
      </c>
      <c r="C2564" s="68" t="str">
        <f>IF(ISERROR(VLOOKUP(IF(RIGHT($A2564,1)=")",LEFT($A2564,FIND(" (",$A2564)-1),$A2564),[1]ACCS!$B$2:$B$5003, 1, FALSE)), "","1")</f>
        <v>1</v>
      </c>
      <c r="D2564" s="103" t="str">
        <f>IF($B2564="Unknown","",IF($B2564="","",IF(VALUE(LEFT($B2564,4))&lt;Calc!$J$2,"ANTIQUE","")))</f>
        <v/>
      </c>
      <c r="E2564" s="72" t="s">
        <v>30</v>
      </c>
      <c r="F2564" s="121"/>
      <c r="G2564" s="121"/>
      <c r="H2564" s="62" t="str">
        <f t="shared" si="283"/>
        <v>Reticulata</v>
      </c>
      <c r="I2564" s="18">
        <f t="shared" si="280"/>
        <v>1</v>
      </c>
      <c r="J2564" s="18">
        <f t="shared" si="284"/>
        <v>0</v>
      </c>
      <c r="K2564" s="18">
        <f t="shared" si="285"/>
        <v>0</v>
      </c>
      <c r="L2564" s="57" t="str">
        <f t="shared" si="281"/>
        <v>Patricia Haskee</v>
      </c>
      <c r="M2564" s="57" t="str">
        <f t="shared" si="286"/>
        <v>Patricia Haskee</v>
      </c>
      <c r="N2564" s="61" t="str">
        <f t="shared" si="282"/>
        <v>Patricia Haskee</v>
      </c>
    </row>
    <row r="2565" spans="1:14" ht="25.15" customHeight="1" x14ac:dyDescent="0.2">
      <c r="A2565" s="99" t="s">
        <v>3165</v>
      </c>
      <c r="B2565" s="100">
        <v>1949</v>
      </c>
      <c r="C2565" s="68" t="str">
        <f>IF(ISERROR(VLOOKUP(IF(RIGHT($A2565,1)=")",LEFT($A2565,FIND(" (",$A2565)-1),$A2565),[1]ACCS!$B$2:$B$5003, 1, FALSE)), "","1")</f>
        <v/>
      </c>
      <c r="D2565" s="115" t="str">
        <f>IF($B2565="Unknown","",IF($B2565="","",IF(VALUE(LEFT($B2565,4))&lt;Calc!$J$2,"ANTIQUE","")))</f>
        <v/>
      </c>
      <c r="E2565" s="53" t="s">
        <v>37</v>
      </c>
      <c r="F2565" s="121"/>
      <c r="G2565" s="121"/>
      <c r="H2565" s="62" t="str">
        <f t="shared" si="283"/>
        <v>Japonica</v>
      </c>
      <c r="I2565" s="18">
        <f t="shared" si="280"/>
        <v>0</v>
      </c>
      <c r="J2565" s="18">
        <f t="shared" si="284"/>
        <v>0</v>
      </c>
      <c r="K2565" s="18">
        <f t="shared" si="285"/>
        <v>0</v>
      </c>
      <c r="L2565" s="57" t="str">
        <f t="shared" si="281"/>
        <v>Patricia Mealing</v>
      </c>
      <c r="M2565" s="57" t="str">
        <f t="shared" si="286"/>
        <v>Patricia Mealing</v>
      </c>
      <c r="N2565" s="61" t="str">
        <f t="shared" si="282"/>
        <v>Patricia Mealing</v>
      </c>
    </row>
    <row r="2566" spans="1:14" ht="25.15" customHeight="1" x14ac:dyDescent="0.2">
      <c r="A2566" s="70" t="s">
        <v>2074</v>
      </c>
      <c r="B2566" s="71">
        <v>2016</v>
      </c>
      <c r="C2566" s="68" t="str">
        <f>IF(ISERROR(VLOOKUP(IF(RIGHT($A2566,1)=")",LEFT($A2566,FIND(" (",$A2566)-1),$A2566),[1]ACCS!$B$2:$B$5003, 1, FALSE)), "","1")</f>
        <v>1</v>
      </c>
      <c r="D2566" s="103" t="str">
        <f>IF($B2566="Unknown","",IF($B2566="","",IF(VALUE(LEFT($B2566,4))&lt;Calc!$J$2,"ANTIQUE","")))</f>
        <v/>
      </c>
      <c r="E2566" s="72" t="s">
        <v>37</v>
      </c>
      <c r="F2566" s="121"/>
      <c r="G2566" s="121"/>
      <c r="H2566" s="62" t="str">
        <f t="shared" si="283"/>
        <v>Japonica</v>
      </c>
      <c r="I2566" s="18">
        <f t="shared" si="280"/>
        <v>0</v>
      </c>
      <c r="J2566" s="18">
        <f t="shared" si="284"/>
        <v>0</v>
      </c>
      <c r="K2566" s="18">
        <f t="shared" si="285"/>
        <v>0</v>
      </c>
      <c r="L2566" s="57" t="str">
        <f t="shared" si="281"/>
        <v>Pat's Crushed Velvet</v>
      </c>
      <c r="M2566" s="57" t="str">
        <f t="shared" si="286"/>
        <v>Pat's Crushed Velvet</v>
      </c>
      <c r="N2566" s="61" t="str">
        <f t="shared" si="282"/>
        <v>Pat's Crushed Velvet</v>
      </c>
    </row>
    <row r="2567" spans="1:14" ht="25.15" customHeight="1" x14ac:dyDescent="0.2">
      <c r="A2567" s="70" t="s">
        <v>2075</v>
      </c>
      <c r="B2567" s="71">
        <v>2017</v>
      </c>
      <c r="C2567" s="68" t="str">
        <f>IF(ISERROR(VLOOKUP(IF(RIGHT($A2567,1)=")",LEFT($A2567,FIND(" (",$A2567)-1),$A2567),[1]ACCS!$B$2:$B$5003, 1, FALSE)), "","1")</f>
        <v>1</v>
      </c>
      <c r="D2567" s="103" t="str">
        <f>IF($B2567="Unknown","",IF($B2567="","",IF(VALUE(LEFT($B2567,4))&lt;Calc!$J$2,"ANTIQUE","")))</f>
        <v/>
      </c>
      <c r="E2567" s="72" t="s">
        <v>24</v>
      </c>
      <c r="F2567" s="121"/>
      <c r="G2567" s="121"/>
      <c r="H2567" s="62" t="str">
        <f t="shared" si="283"/>
        <v>Japonica</v>
      </c>
      <c r="I2567" s="18">
        <f t="shared" si="280"/>
        <v>0</v>
      </c>
      <c r="J2567" s="18">
        <f t="shared" si="284"/>
        <v>0</v>
      </c>
      <c r="K2567" s="18">
        <f t="shared" si="285"/>
        <v>0</v>
      </c>
      <c r="L2567" s="57" t="str">
        <f t="shared" si="281"/>
        <v>Pat's Favorite</v>
      </c>
      <c r="M2567" s="57" t="str">
        <f t="shared" si="286"/>
        <v>Pat's Favorite</v>
      </c>
      <c r="N2567" s="61" t="str">
        <f t="shared" si="282"/>
        <v>Pat's Favorite</v>
      </c>
    </row>
    <row r="2568" spans="1:14" ht="25.15" customHeight="1" x14ac:dyDescent="0.2">
      <c r="A2568" s="70" t="s">
        <v>2076</v>
      </c>
      <c r="B2568" s="71">
        <v>2016</v>
      </c>
      <c r="C2568" s="68" t="str">
        <f>IF(ISERROR(VLOOKUP(IF(RIGHT($A2568,1)=")",LEFT($A2568,FIND(" (",$A2568)-1),$A2568),[1]ACCS!$B$2:$B$5003, 1, FALSE)), "","1")</f>
        <v>1</v>
      </c>
      <c r="D2568" s="103" t="str">
        <f>IF($B2568="Unknown","",IF($B2568="","",IF(VALUE(LEFT($B2568,4))&lt;Calc!$J$2,"ANTIQUE","")))</f>
        <v/>
      </c>
      <c r="E2568" s="72" t="s">
        <v>24</v>
      </c>
      <c r="F2568" s="121"/>
      <c r="G2568" s="121"/>
      <c r="H2568" s="62" t="str">
        <f t="shared" si="283"/>
        <v>Japonica</v>
      </c>
      <c r="I2568" s="18">
        <f t="shared" si="280"/>
        <v>0</v>
      </c>
      <c r="J2568" s="18">
        <f t="shared" si="284"/>
        <v>0</v>
      </c>
      <c r="K2568" s="18">
        <f t="shared" si="285"/>
        <v>0</v>
      </c>
      <c r="L2568" s="57" t="str">
        <f t="shared" si="281"/>
        <v>Pat's Garden</v>
      </c>
      <c r="M2568" s="57" t="str">
        <f t="shared" si="286"/>
        <v>Pat's Garden</v>
      </c>
      <c r="N2568" s="61" t="str">
        <f t="shared" si="282"/>
        <v>Pat's Garden</v>
      </c>
    </row>
    <row r="2569" spans="1:14" ht="25.15" customHeight="1" x14ac:dyDescent="0.2">
      <c r="A2569" s="70" t="s">
        <v>2077</v>
      </c>
      <c r="B2569" s="71">
        <v>2016</v>
      </c>
      <c r="C2569" s="68" t="str">
        <f>IF(ISERROR(VLOOKUP(IF(RIGHT($A2569,1)=")",LEFT($A2569,FIND(" (",$A2569)-1),$A2569),[1]ACCS!$B$2:$B$5003, 1, FALSE)), "","1")</f>
        <v>1</v>
      </c>
      <c r="D2569" s="103" t="str">
        <f>IF($B2569="Unknown","",IF($B2569="","",IF(VALUE(LEFT($B2569,4))&lt;Calc!$J$2,"ANTIQUE","")))</f>
        <v/>
      </c>
      <c r="E2569" s="72" t="s">
        <v>24</v>
      </c>
      <c r="F2569" s="121"/>
      <c r="G2569" s="121"/>
      <c r="H2569" s="62" t="str">
        <f t="shared" si="283"/>
        <v>NRH</v>
      </c>
      <c r="I2569" s="18">
        <f t="shared" si="280"/>
        <v>2</v>
      </c>
      <c r="J2569" s="18">
        <f t="shared" si="284"/>
        <v>0</v>
      </c>
      <c r="K2569" s="18">
        <f t="shared" si="285"/>
        <v>0</v>
      </c>
      <c r="L2569" s="57" t="str">
        <f t="shared" si="281"/>
        <v>Pat's Pink</v>
      </c>
      <c r="M2569" s="57" t="str">
        <f t="shared" si="286"/>
        <v>Pat's Pink</v>
      </c>
      <c r="N2569" s="61" t="str">
        <f t="shared" si="282"/>
        <v>Pat's Pink</v>
      </c>
    </row>
    <row r="2570" spans="1:14" ht="25.15" customHeight="1" x14ac:dyDescent="0.2">
      <c r="A2570" s="70" t="s">
        <v>2078</v>
      </c>
      <c r="B2570" s="71">
        <v>2017</v>
      </c>
      <c r="C2570" s="68" t="str">
        <f>IF(ISERROR(VLOOKUP(IF(RIGHT($A2570,1)=")",LEFT($A2570,FIND(" (",$A2570)-1),$A2570),[1]ACCS!$B$2:$B$5003, 1, FALSE)), "","1")</f>
        <v>1</v>
      </c>
      <c r="D2570" s="103" t="str">
        <f>IF($B2570="Unknown","",IF($B2570="","",IF(VALUE(LEFT($B2570,4))&lt;Calc!$J$2,"ANTIQUE","")))</f>
        <v/>
      </c>
      <c r="E2570" s="72" t="s">
        <v>24</v>
      </c>
      <c r="F2570" s="121"/>
      <c r="G2570" s="121"/>
      <c r="H2570" s="62" t="str">
        <f t="shared" si="283"/>
        <v>Reticulata</v>
      </c>
      <c r="I2570" s="18">
        <f t="shared" si="280"/>
        <v>1</v>
      </c>
      <c r="J2570" s="18">
        <f t="shared" si="284"/>
        <v>0</v>
      </c>
      <c r="K2570" s="18">
        <f t="shared" si="285"/>
        <v>0</v>
      </c>
      <c r="L2570" s="57" t="str">
        <f t="shared" si="281"/>
        <v>Pat's Rose</v>
      </c>
      <c r="M2570" s="57" t="str">
        <f t="shared" si="286"/>
        <v>Pat's Rose</v>
      </c>
      <c r="N2570" s="61" t="str">
        <f t="shared" si="282"/>
        <v>Pat's Rose</v>
      </c>
    </row>
    <row r="2571" spans="1:14" ht="25.15" customHeight="1" x14ac:dyDescent="0.2">
      <c r="A2571" s="70" t="s">
        <v>2079</v>
      </c>
      <c r="B2571" s="71">
        <v>2016</v>
      </c>
      <c r="C2571" s="68" t="str">
        <f>IF(ISERROR(VLOOKUP(IF(RIGHT($A2571,1)=")",LEFT($A2571,FIND(" (",$A2571)-1),$A2571),[1]ACCS!$B$2:$B$5003, 1, FALSE)), "","1")</f>
        <v>1</v>
      </c>
      <c r="D2571" s="103" t="str">
        <f>IF($B2571="Unknown","",IF($B2571="","",IF(VALUE(LEFT($B2571,4))&lt;Calc!$J$2,"ANTIQUE","")))</f>
        <v/>
      </c>
      <c r="E2571" s="72" t="s">
        <v>37</v>
      </c>
      <c r="F2571" s="121" t="s">
        <v>5</v>
      </c>
      <c r="G2571" s="121"/>
      <c r="H2571" s="62" t="str">
        <f t="shared" si="283"/>
        <v>Japonica</v>
      </c>
      <c r="I2571" s="18">
        <f t="shared" si="280"/>
        <v>0</v>
      </c>
      <c r="J2571" s="18">
        <f t="shared" si="284"/>
        <v>0</v>
      </c>
      <c r="K2571" s="18">
        <f t="shared" si="285"/>
        <v>0</v>
      </c>
      <c r="L2571" s="57" t="str">
        <f t="shared" si="281"/>
        <v>Pat's White</v>
      </c>
      <c r="M2571" s="57" t="str">
        <f t="shared" si="286"/>
        <v>Pat's White</v>
      </c>
      <c r="N2571" s="61" t="str">
        <f t="shared" si="282"/>
        <v>Pat's White</v>
      </c>
    </row>
    <row r="2572" spans="1:14" ht="25.15" customHeight="1" x14ac:dyDescent="0.2">
      <c r="A2572" s="70" t="s">
        <v>2080</v>
      </c>
      <c r="B2572" s="71">
        <v>1984</v>
      </c>
      <c r="C2572" s="68" t="str">
        <f>IF(ISERROR(VLOOKUP(IF(RIGHT($A2572,1)=")",LEFT($A2572,FIND(" (",$A2572)-1),$A2572),[1]ACCS!$B$2:$B$5003, 1, FALSE)), "","1")</f>
        <v>1</v>
      </c>
      <c r="D2572" s="103" t="str">
        <f>IF($B2572="Unknown","",IF($B2572="","",IF(VALUE(LEFT($B2572,4))&lt;Calc!$J$2,"ANTIQUE","")))</f>
        <v/>
      </c>
      <c r="E2572" s="72" t="s">
        <v>30</v>
      </c>
      <c r="F2572" s="121"/>
      <c r="G2572" s="121"/>
      <c r="H2572" s="62" t="str">
        <f t="shared" si="283"/>
        <v>Reticulata</v>
      </c>
      <c r="I2572" s="18">
        <f t="shared" si="280"/>
        <v>1</v>
      </c>
      <c r="J2572" s="18">
        <f t="shared" si="284"/>
        <v>0</v>
      </c>
      <c r="K2572" s="18">
        <f t="shared" si="285"/>
        <v>0</v>
      </c>
      <c r="L2572" s="57" t="str">
        <f t="shared" si="281"/>
        <v>Patsy Cline</v>
      </c>
      <c r="M2572" s="57" t="str">
        <f t="shared" si="286"/>
        <v>Patsy Cline</v>
      </c>
      <c r="N2572" s="61" t="str">
        <f t="shared" si="282"/>
        <v>Patsy Cline</v>
      </c>
    </row>
    <row r="2573" spans="1:14" ht="25.15" customHeight="1" x14ac:dyDescent="0.2">
      <c r="A2573" s="70" t="s">
        <v>2081</v>
      </c>
      <c r="B2573" s="71">
        <v>2019</v>
      </c>
      <c r="C2573" s="68" t="str">
        <f>IF(ISERROR(VLOOKUP(IF(RIGHT($A2573,1)=")",LEFT($A2573,FIND(" (",$A2573)-1),$A2573),[1]ACCS!$B$2:$B$5003, 1, FALSE)), "","1")</f>
        <v>1</v>
      </c>
      <c r="D2573" s="103" t="str">
        <f>IF($B2573="Unknown","",IF($B2573="","",IF(VALUE(LEFT($B2573,4))&lt;Calc!$J$2,"ANTIQUE","")))</f>
        <v/>
      </c>
      <c r="E2573" s="72" t="s">
        <v>24</v>
      </c>
      <c r="F2573" s="121"/>
      <c r="G2573" s="121"/>
      <c r="H2573" s="62" t="str">
        <f t="shared" si="283"/>
        <v>Japonica</v>
      </c>
      <c r="I2573" s="18">
        <f t="shared" si="280"/>
        <v>0</v>
      </c>
      <c r="J2573" s="18">
        <f t="shared" si="284"/>
        <v>0</v>
      </c>
      <c r="K2573" s="18">
        <f t="shared" si="285"/>
        <v>0</v>
      </c>
      <c r="L2573" s="57" t="str">
        <f t="shared" si="281"/>
        <v>Patti Lou</v>
      </c>
      <c r="M2573" s="57" t="str">
        <f t="shared" si="286"/>
        <v>Patti Lou</v>
      </c>
      <c r="N2573" s="61" t="str">
        <f t="shared" si="282"/>
        <v>Patti Lou</v>
      </c>
    </row>
    <row r="2574" spans="1:14" ht="25.15" customHeight="1" x14ac:dyDescent="0.2">
      <c r="A2574" s="70" t="s">
        <v>2082</v>
      </c>
      <c r="B2574" s="71">
        <v>2006</v>
      </c>
      <c r="C2574" s="68" t="str">
        <f>IF(ISERROR(VLOOKUP(IF(RIGHT($A2574,1)=")",LEFT($A2574,FIND(" (",$A2574)-1),$A2574),[1]ACCS!$B$2:$B$5003, 1, FALSE)), "","1")</f>
        <v>1</v>
      </c>
      <c r="D2574" s="103" t="str">
        <f>IF($B2574="Unknown","",IF($B2574="","",IF(VALUE(LEFT($B2574,4))&lt;Calc!$J$2,"ANTIQUE","")))</f>
        <v/>
      </c>
      <c r="E2574" s="72" t="s">
        <v>47</v>
      </c>
      <c r="F2574" s="121"/>
      <c r="G2574" s="121"/>
      <c r="H2574" s="62" t="str">
        <f t="shared" si="283"/>
        <v>Japonica</v>
      </c>
      <c r="I2574" s="18">
        <f t="shared" si="280"/>
        <v>0</v>
      </c>
      <c r="J2574" s="18">
        <f t="shared" si="284"/>
        <v>0</v>
      </c>
      <c r="K2574" s="18">
        <f t="shared" si="285"/>
        <v>0</v>
      </c>
      <c r="L2574" s="57" t="str">
        <f t="shared" si="281"/>
        <v>Patti Perkins</v>
      </c>
      <c r="M2574" s="57" t="str">
        <f t="shared" si="286"/>
        <v>Patti Perkins</v>
      </c>
      <c r="N2574" s="61" t="str">
        <f t="shared" si="282"/>
        <v>Patti Perkins</v>
      </c>
    </row>
    <row r="2575" spans="1:14" ht="25.15" customHeight="1" x14ac:dyDescent="0.2">
      <c r="A2575" s="70" t="s">
        <v>2083</v>
      </c>
      <c r="B2575" s="71">
        <v>2004</v>
      </c>
      <c r="C2575" s="68" t="str">
        <f>IF(ISERROR(VLOOKUP(IF(RIGHT($A2575,1)=")",LEFT($A2575,FIND(" (",$A2575)-1),$A2575),[1]ACCS!$B$2:$B$5003, 1, FALSE)), "","1")</f>
        <v/>
      </c>
      <c r="D2575" s="103" t="str">
        <f>IF($B2575="Unknown","",IF($B2575="","",IF(VALUE(LEFT($B2575,4))&lt;Calc!$J$2,"ANTIQUE","")))</f>
        <v/>
      </c>
      <c r="E2575" s="72" t="s">
        <v>61</v>
      </c>
      <c r="F2575" s="121"/>
      <c r="G2575" s="121"/>
      <c r="H2575" s="62" t="str">
        <f t="shared" si="283"/>
        <v>NRH</v>
      </c>
      <c r="I2575" s="18">
        <f t="shared" si="280"/>
        <v>2</v>
      </c>
      <c r="J2575" s="18">
        <f t="shared" si="284"/>
        <v>0</v>
      </c>
      <c r="K2575" s="18">
        <f t="shared" si="285"/>
        <v>0</v>
      </c>
      <c r="L2575" s="57" t="str">
        <f t="shared" si="281"/>
        <v>Patti Sue</v>
      </c>
      <c r="M2575" s="57" t="str">
        <f t="shared" si="286"/>
        <v>Patti Sue</v>
      </c>
      <c r="N2575" s="61" t="str">
        <f t="shared" si="282"/>
        <v>Patti Sue</v>
      </c>
    </row>
    <row r="2576" spans="1:14" ht="25.15" customHeight="1" x14ac:dyDescent="0.2">
      <c r="A2576" s="78" t="s">
        <v>3120</v>
      </c>
      <c r="B2576" s="71">
        <v>2021</v>
      </c>
      <c r="C2576" s="68" t="str">
        <f>IF(ISERROR(VLOOKUP(IF(RIGHT($A2576,1)=")",LEFT($A2576,FIND(" (",$A2576)-1),$A2576),[1]ACCS!$B$2:$B$5003, 1, FALSE)), "","1")</f>
        <v>1</v>
      </c>
      <c r="D2576" s="103" t="str">
        <f>IF($B2576="Unknown","",IF($B2576="","",IF(VALUE(LEFT($B2576,4))&lt;Calc!$J$2,"ANTIQUE","")))</f>
        <v/>
      </c>
      <c r="E2576" s="72" t="s">
        <v>37</v>
      </c>
      <c r="F2576" s="121"/>
      <c r="G2576" s="121"/>
      <c r="H2576" s="62" t="str">
        <f t="shared" si="283"/>
        <v>Reticulata</v>
      </c>
      <c r="I2576" s="18">
        <f t="shared" si="280"/>
        <v>1</v>
      </c>
      <c r="J2576" s="18">
        <f t="shared" si="284"/>
        <v>0</v>
      </c>
      <c r="K2576" s="18">
        <f t="shared" si="285"/>
        <v>0</v>
      </c>
      <c r="L2576" s="57" t="str">
        <f t="shared" si="281"/>
        <v>Paul Bruno</v>
      </c>
      <c r="M2576" s="57" t="str">
        <f t="shared" si="286"/>
        <v>Paul Bruno</v>
      </c>
      <c r="N2576" s="61" t="str">
        <f t="shared" si="282"/>
        <v>Paul Bruno</v>
      </c>
    </row>
    <row r="2577" spans="1:14" ht="25.15" customHeight="1" x14ac:dyDescent="0.2">
      <c r="A2577" s="70" t="s">
        <v>2084</v>
      </c>
      <c r="B2577" s="71">
        <v>1995</v>
      </c>
      <c r="C2577" s="68" t="str">
        <f>IF(ISERROR(VLOOKUP(IF(RIGHT($A2577,1)=")",LEFT($A2577,FIND(" (",$A2577)-1),$A2577),[1]ACCS!$B$2:$B$5003, 1, FALSE)), "","1")</f>
        <v>1</v>
      </c>
      <c r="D2577" s="103" t="str">
        <f>IF($B2577="Unknown","",IF($B2577="","",IF(VALUE(LEFT($B2577,4))&lt;Calc!$J$2,"ANTIQUE","")))</f>
        <v/>
      </c>
      <c r="E2577" s="72" t="s">
        <v>29</v>
      </c>
      <c r="F2577" s="121"/>
      <c r="G2577" s="121"/>
      <c r="H2577" s="62" t="str">
        <f t="shared" si="283"/>
        <v>Japonica</v>
      </c>
      <c r="I2577" s="18">
        <f t="shared" si="280"/>
        <v>0</v>
      </c>
      <c r="J2577" s="18">
        <f t="shared" si="284"/>
        <v>0</v>
      </c>
      <c r="K2577" s="18">
        <f t="shared" si="285"/>
        <v>0</v>
      </c>
      <c r="L2577" s="57" t="str">
        <f t="shared" si="281"/>
        <v>Paul Haskee</v>
      </c>
      <c r="M2577" s="57" t="str">
        <f t="shared" si="286"/>
        <v>Paul Haskee</v>
      </c>
      <c r="N2577" s="61" t="str">
        <f t="shared" si="282"/>
        <v>Paul Haskee</v>
      </c>
    </row>
    <row r="2578" spans="1:14" ht="25.15" customHeight="1" x14ac:dyDescent="0.2">
      <c r="A2578" s="70" t="s">
        <v>2085</v>
      </c>
      <c r="B2578" s="71">
        <v>1958</v>
      </c>
      <c r="C2578" s="68" t="str">
        <f>IF(ISERROR(VLOOKUP(IF(RIGHT($A2578,1)=")",LEFT($A2578,FIND(" (",$A2578)-1),$A2578),[1]ACCS!$B$2:$B$5003, 1, FALSE)), "","1")</f>
        <v>1</v>
      </c>
      <c r="D2578" s="103" t="str">
        <f>IF($B2578="Unknown","",IF($B2578="","",IF(VALUE(LEFT($B2578,4))&lt;Calc!$J$2,"ANTIQUE","")))</f>
        <v/>
      </c>
      <c r="E2578" s="72" t="s">
        <v>24</v>
      </c>
      <c r="F2578" s="121"/>
      <c r="G2578" s="121"/>
      <c r="H2578" s="62" t="str">
        <f t="shared" si="283"/>
        <v>Japonica</v>
      </c>
      <c r="I2578" s="18">
        <f t="shared" si="280"/>
        <v>0</v>
      </c>
      <c r="J2578" s="18">
        <f t="shared" si="284"/>
        <v>0</v>
      </c>
      <c r="K2578" s="18">
        <f t="shared" si="285"/>
        <v>0</v>
      </c>
      <c r="L2578" s="57" t="str">
        <f t="shared" si="281"/>
        <v>Paul Reid</v>
      </c>
      <c r="M2578" s="57" t="str">
        <f t="shared" si="286"/>
        <v>Paul Reid</v>
      </c>
      <c r="N2578" s="61" t="str">
        <f t="shared" si="282"/>
        <v>Paul Reid</v>
      </c>
    </row>
    <row r="2579" spans="1:14" ht="25.15" customHeight="1" x14ac:dyDescent="0.2">
      <c r="A2579" s="70" t="s">
        <v>2086</v>
      </c>
      <c r="B2579" s="71">
        <v>1995</v>
      </c>
      <c r="C2579" s="68" t="str">
        <f>IF(ISERROR(VLOOKUP(IF(RIGHT($A2579,1)=")",LEFT($A2579,FIND(" (",$A2579)-1),$A2579),[1]ACCS!$B$2:$B$5003, 1, FALSE)), "","1")</f>
        <v>1</v>
      </c>
      <c r="D2579" s="103" t="str">
        <f>IF($B2579="Unknown","",IF($B2579="","",IF(VALUE(LEFT($B2579,4))&lt;Calc!$J$2,"ANTIQUE","")))</f>
        <v/>
      </c>
      <c r="E2579" s="72" t="s">
        <v>37</v>
      </c>
      <c r="F2579" s="28" t="s">
        <v>5</v>
      </c>
      <c r="G2579" s="121"/>
      <c r="H2579" s="62" t="str">
        <f t="shared" si="283"/>
        <v>Japonica</v>
      </c>
      <c r="I2579" s="18">
        <f t="shared" si="280"/>
        <v>0</v>
      </c>
      <c r="J2579" s="18">
        <f t="shared" si="284"/>
        <v>0</v>
      </c>
      <c r="K2579" s="18">
        <f t="shared" si="285"/>
        <v>0</v>
      </c>
      <c r="L2579" s="57" t="str">
        <f t="shared" si="281"/>
        <v>Paul Sherrington</v>
      </c>
      <c r="M2579" s="57" t="str">
        <f t="shared" si="286"/>
        <v>Paul Sherrington</v>
      </c>
      <c r="N2579" s="61" t="str">
        <f t="shared" si="282"/>
        <v>Paul Sherrington</v>
      </c>
    </row>
    <row r="2580" spans="1:14" ht="25.15" customHeight="1" x14ac:dyDescent="0.2">
      <c r="A2580" s="70" t="s">
        <v>2087</v>
      </c>
      <c r="B2580" s="71">
        <v>2014</v>
      </c>
      <c r="C2580" s="68" t="str">
        <f>IF(ISERROR(VLOOKUP(IF(RIGHT($A2580,1)=")",LEFT($A2580,FIND(" (",$A2580)-1),$A2580),[1]ACCS!$B$2:$B$5003, 1, FALSE)), "","1")</f>
        <v>1</v>
      </c>
      <c r="D2580" s="103" t="str">
        <f>IF($B2580="Unknown","",IF($B2580="","",IF(VALUE(LEFT($B2580,4))&lt;Calc!$J$2,"ANTIQUE","")))</f>
        <v/>
      </c>
      <c r="E2580" s="72" t="s">
        <v>24</v>
      </c>
      <c r="F2580" s="121"/>
      <c r="G2580" s="121"/>
      <c r="H2580" s="62" t="str">
        <f t="shared" si="283"/>
        <v>Japonica</v>
      </c>
      <c r="I2580" s="18">
        <f t="shared" si="280"/>
        <v>0</v>
      </c>
      <c r="J2580" s="18">
        <f t="shared" si="284"/>
        <v>0</v>
      </c>
      <c r="K2580" s="18">
        <f t="shared" si="285"/>
        <v>0</v>
      </c>
      <c r="L2580" s="57" t="str">
        <f t="shared" si="281"/>
        <v>Paula Deen</v>
      </c>
      <c r="M2580" s="57" t="str">
        <f t="shared" si="286"/>
        <v>Paula Deen</v>
      </c>
      <c r="N2580" s="61" t="str">
        <f t="shared" si="282"/>
        <v>Paula Deen</v>
      </c>
    </row>
    <row r="2581" spans="1:14" ht="25.15" customHeight="1" x14ac:dyDescent="0.2">
      <c r="A2581" s="70" t="s">
        <v>2088</v>
      </c>
      <c r="B2581" s="71">
        <v>1945</v>
      </c>
      <c r="C2581" s="68" t="str">
        <f>IF(ISERROR(VLOOKUP(IF(RIGHT($A2581,1)=")",LEFT($A2581,FIND(" (",$A2581)-1),$A2581),[1]ACCS!$B$2:$B$5003, 1, FALSE)), "","1")</f>
        <v>1</v>
      </c>
      <c r="D2581" s="103" t="str">
        <f>IF($B2581="Unknown","",IF($B2581="","",IF(VALUE(LEFT($B2581,4))&lt;Calc!$J$2,"ANTIQUE","")))</f>
        <v/>
      </c>
      <c r="E2581" s="72" t="s">
        <v>24</v>
      </c>
      <c r="F2581" s="121"/>
      <c r="G2581" s="121"/>
      <c r="H2581" s="62" t="str">
        <f t="shared" si="283"/>
        <v>Japonica</v>
      </c>
      <c r="I2581" s="18">
        <f t="shared" si="280"/>
        <v>0</v>
      </c>
      <c r="J2581" s="18">
        <f t="shared" si="284"/>
        <v>0</v>
      </c>
      <c r="K2581" s="18">
        <f t="shared" si="285"/>
        <v>0</v>
      </c>
      <c r="L2581" s="57" t="str">
        <f t="shared" si="281"/>
        <v>Paulette Goddard</v>
      </c>
      <c r="M2581" s="57" t="str">
        <f t="shared" si="286"/>
        <v>Paulette Goddard</v>
      </c>
      <c r="N2581" s="61" t="str">
        <f t="shared" si="282"/>
        <v>Paulette Goddard</v>
      </c>
    </row>
    <row r="2582" spans="1:14" ht="25.15" customHeight="1" x14ac:dyDescent="0.2">
      <c r="A2582" s="70" t="s">
        <v>2089</v>
      </c>
      <c r="B2582" s="71">
        <v>1948</v>
      </c>
      <c r="C2582" s="68" t="str">
        <f>IF(ISERROR(VLOOKUP(IF(RIGHT($A2582,1)=")",LEFT($A2582,FIND(" (",$A2582)-1),$A2582),[1]ACCS!$B$2:$B$5003, 1, FALSE)), "","1")</f>
        <v/>
      </c>
      <c r="D2582" s="103" t="str">
        <f>IF($B2582="Unknown","",IF($B2582="","",IF(VALUE(LEFT($B2582,4))&lt;Calc!$J$2,"ANTIQUE","")))</f>
        <v/>
      </c>
      <c r="E2582" s="72" t="s">
        <v>30</v>
      </c>
      <c r="F2582" s="121"/>
      <c r="G2582" s="121"/>
      <c r="H2582" s="62" t="str">
        <f t="shared" si="283"/>
        <v>Japonica</v>
      </c>
      <c r="I2582" s="18">
        <f t="shared" si="280"/>
        <v>0</v>
      </c>
      <c r="J2582" s="18">
        <f t="shared" si="284"/>
        <v>0</v>
      </c>
      <c r="K2582" s="18">
        <f t="shared" si="285"/>
        <v>0</v>
      </c>
      <c r="L2582" s="57" t="str">
        <f t="shared" si="281"/>
        <v>Paulina (See Mathotiana Var.)</v>
      </c>
      <c r="M2582" s="57" t="str">
        <f t="shared" si="286"/>
        <v>Paulina (See Mathotiana Var.)</v>
      </c>
      <c r="N2582" s="61" t="str">
        <f t="shared" si="282"/>
        <v>Paulina (See Mathotiana Var.)</v>
      </c>
    </row>
    <row r="2583" spans="1:14" ht="25.15" customHeight="1" x14ac:dyDescent="0.2">
      <c r="A2583" s="70" t="s">
        <v>2090</v>
      </c>
      <c r="B2583" s="71">
        <v>1978</v>
      </c>
      <c r="C2583" s="68" t="str">
        <f>IF(ISERROR(VLOOKUP(IF(RIGHT($A2583,1)=")",LEFT($A2583,FIND(" (",$A2583)-1),$A2583),[1]ACCS!$B$2:$B$5003, 1, FALSE)), "","1")</f>
        <v>1</v>
      </c>
      <c r="D2583" s="103" t="str">
        <f>IF($B2583="Unknown","",IF($B2583="","",IF(VALUE(LEFT($B2583,4))&lt;Calc!$J$2,"ANTIQUE","")))</f>
        <v/>
      </c>
      <c r="E2583" s="72" t="s">
        <v>29</v>
      </c>
      <c r="F2583" s="121"/>
      <c r="G2583" s="121"/>
      <c r="H2583" s="62" t="str">
        <f t="shared" si="283"/>
        <v>Reticulata</v>
      </c>
      <c r="I2583" s="18">
        <f t="shared" si="280"/>
        <v>1</v>
      </c>
      <c r="J2583" s="18">
        <f t="shared" si="284"/>
        <v>0</v>
      </c>
      <c r="K2583" s="18">
        <f t="shared" si="285"/>
        <v>0</v>
      </c>
      <c r="L2583" s="57" t="str">
        <f t="shared" si="281"/>
        <v>Pavlova</v>
      </c>
      <c r="M2583" s="57" t="str">
        <f t="shared" si="286"/>
        <v>Pavlova</v>
      </c>
      <c r="N2583" s="61" t="str">
        <f t="shared" si="282"/>
        <v>Pavlova</v>
      </c>
    </row>
    <row r="2584" spans="1:14" ht="25.15" customHeight="1" x14ac:dyDescent="0.2">
      <c r="A2584" s="70" t="s">
        <v>2091</v>
      </c>
      <c r="B2584" s="71">
        <v>1900</v>
      </c>
      <c r="C2584" s="68" t="str">
        <f>IF(ISERROR(VLOOKUP(IF(RIGHT($A2584,1)=")",LEFT($A2584,FIND(" (",$A2584)-1),$A2584),[1]ACCS!$B$2:$B$5003, 1, FALSE)), "","1")</f>
        <v/>
      </c>
      <c r="D2584" s="103" t="str">
        <f>IF($B2584="Unknown","",IF($B2584="","",IF(VALUE(LEFT($B2584,4))&lt;Calc!$J$2,"ANTIQUE","")))</f>
        <v/>
      </c>
      <c r="E2584" s="72" t="s">
        <v>21</v>
      </c>
      <c r="F2584" s="121"/>
      <c r="G2584" s="121"/>
      <c r="H2584" s="62" t="str">
        <f t="shared" si="283"/>
        <v>Japonica</v>
      </c>
      <c r="I2584" s="18">
        <f t="shared" si="280"/>
        <v>0</v>
      </c>
      <c r="J2584" s="18">
        <f t="shared" si="284"/>
        <v>0</v>
      </c>
      <c r="K2584" s="18">
        <f t="shared" si="285"/>
        <v>0</v>
      </c>
      <c r="L2584" s="57" t="str">
        <f t="shared" si="281"/>
        <v>Payne's Red (See Vedrine)</v>
      </c>
      <c r="M2584" s="57" t="str">
        <f t="shared" si="286"/>
        <v>Payne's Red (See Vedrine)</v>
      </c>
      <c r="N2584" s="61" t="str">
        <f t="shared" si="282"/>
        <v>Payne's Red (See Vedrine)</v>
      </c>
    </row>
    <row r="2585" spans="1:14" ht="25.15" customHeight="1" x14ac:dyDescent="0.2">
      <c r="A2585" s="70" t="s">
        <v>2092</v>
      </c>
      <c r="B2585" s="71">
        <v>2019</v>
      </c>
      <c r="C2585" s="68" t="str">
        <f>IF(ISERROR(VLOOKUP(IF(RIGHT($A2585,1)=")",LEFT($A2585,FIND(" (",$A2585)-1),$A2585),[1]ACCS!$B$2:$B$5003, 1, FALSE)), "","1")</f>
        <v>1</v>
      </c>
      <c r="D2585" s="103" t="str">
        <f>IF($B2585="Unknown","",IF($B2585="","",IF(VALUE(LEFT($B2585,4))&lt;Calc!$J$2,"ANTIQUE","")))</f>
        <v/>
      </c>
      <c r="E2585" s="72" t="s">
        <v>37</v>
      </c>
      <c r="F2585" s="121"/>
      <c r="G2585" s="121"/>
      <c r="H2585" s="62" t="str">
        <f t="shared" si="283"/>
        <v>Japonica</v>
      </c>
      <c r="I2585" s="18">
        <f t="shared" si="280"/>
        <v>0</v>
      </c>
      <c r="J2585" s="18">
        <f t="shared" si="284"/>
        <v>0</v>
      </c>
      <c r="K2585" s="18">
        <f t="shared" si="285"/>
        <v>0</v>
      </c>
      <c r="L2585" s="57" t="str">
        <f t="shared" si="281"/>
        <v>Peachy Pink</v>
      </c>
      <c r="M2585" s="57" t="str">
        <f t="shared" si="286"/>
        <v>Peachy Pink</v>
      </c>
      <c r="N2585" s="61" t="str">
        <f t="shared" si="282"/>
        <v>Peachy Pink</v>
      </c>
    </row>
    <row r="2586" spans="1:14" ht="25.15" customHeight="1" x14ac:dyDescent="0.2">
      <c r="A2586" s="70" t="s">
        <v>2093</v>
      </c>
      <c r="B2586" s="71">
        <v>1945</v>
      </c>
      <c r="C2586" s="68" t="str">
        <f>IF(ISERROR(VLOOKUP(IF(RIGHT($A2586,1)=")",LEFT($A2586,FIND(" (",$A2586)-1),$A2586),[1]ACCS!$B$2:$B$5003, 1, FALSE)), "","1")</f>
        <v>1</v>
      </c>
      <c r="D2586" s="103" t="str">
        <f>IF($B2586="Unknown","",IF($B2586="","",IF(VALUE(LEFT($B2586,4))&lt;Calc!$J$2,"ANTIQUE","")))</f>
        <v/>
      </c>
      <c r="E2586" s="72" t="s">
        <v>24</v>
      </c>
      <c r="F2586" s="121"/>
      <c r="G2586" s="121"/>
      <c r="H2586" s="62" t="str">
        <f t="shared" si="283"/>
        <v>Japonica</v>
      </c>
      <c r="I2586" s="18">
        <f t="shared" si="280"/>
        <v>0</v>
      </c>
      <c r="J2586" s="18">
        <f t="shared" si="284"/>
        <v>0</v>
      </c>
      <c r="K2586" s="18">
        <f t="shared" si="285"/>
        <v>0</v>
      </c>
      <c r="L2586" s="57" t="str">
        <f t="shared" si="281"/>
        <v>Pearl Harbor</v>
      </c>
      <c r="M2586" s="57" t="str">
        <f t="shared" si="286"/>
        <v>Pearl Harbor</v>
      </c>
      <c r="N2586" s="61" t="str">
        <f t="shared" si="282"/>
        <v>Pearl Harbor</v>
      </c>
    </row>
    <row r="2587" spans="1:14" ht="25.15" customHeight="1" x14ac:dyDescent="0.2">
      <c r="A2587" s="70" t="s">
        <v>2094</v>
      </c>
      <c r="B2587" s="71">
        <v>1950</v>
      </c>
      <c r="C2587" s="68" t="str">
        <f>IF(ISERROR(VLOOKUP(IF(RIGHT($A2587,1)=")",LEFT($A2587,FIND(" (",$A2587)-1),$A2587),[1]ACCS!$B$2:$B$5003, 1, FALSE)), "","1")</f>
        <v>1</v>
      </c>
      <c r="D2587" s="103" t="str">
        <f>IF($B2587="Unknown","",IF($B2587="","",IF(VALUE(LEFT($B2587,4))&lt;Calc!$J$2,"ANTIQUE","")))</f>
        <v/>
      </c>
      <c r="E2587" s="72" t="s">
        <v>24</v>
      </c>
      <c r="F2587" s="121"/>
      <c r="G2587" s="121" t="s">
        <v>26</v>
      </c>
      <c r="H2587" s="62" t="str">
        <f t="shared" si="283"/>
        <v>Japonica</v>
      </c>
      <c r="I2587" s="18">
        <f t="shared" si="280"/>
        <v>0</v>
      </c>
      <c r="J2587" s="18">
        <f t="shared" si="284"/>
        <v>0</v>
      </c>
      <c r="K2587" s="18">
        <f t="shared" si="285"/>
        <v>0</v>
      </c>
      <c r="L2587" s="57" t="str">
        <f t="shared" si="281"/>
        <v>Pearl Maxwell</v>
      </c>
      <c r="M2587" s="57" t="str">
        <f t="shared" si="286"/>
        <v>Pearl Maxwell</v>
      </c>
      <c r="N2587" s="61" t="str">
        <f t="shared" si="282"/>
        <v>Pearl Maxwell</v>
      </c>
    </row>
    <row r="2588" spans="1:14" ht="25.15" customHeight="1" x14ac:dyDescent="0.2">
      <c r="A2588" s="70" t="s">
        <v>2095</v>
      </c>
      <c r="B2588" s="71">
        <v>1992</v>
      </c>
      <c r="C2588" s="68" t="str">
        <f>IF(ISERROR(VLOOKUP(IF(RIGHT($A2588,1)=")",LEFT($A2588,FIND(" (",$A2588)-1),$A2588),[1]ACCS!$B$2:$B$5003, 1, FALSE)), "","1")</f>
        <v>1</v>
      </c>
      <c r="D2588" s="103" t="str">
        <f>IF($B2588="Unknown","",IF($B2588="","",IF(VALUE(LEFT($B2588,4))&lt;Calc!$J$2,"ANTIQUE","")))</f>
        <v/>
      </c>
      <c r="E2588" s="72" t="s">
        <v>30</v>
      </c>
      <c r="F2588" s="121"/>
      <c r="G2588" s="121"/>
      <c r="H2588" s="62" t="str">
        <f t="shared" si="283"/>
        <v>Reticulata</v>
      </c>
      <c r="I2588" s="18">
        <f t="shared" si="280"/>
        <v>1</v>
      </c>
      <c r="J2588" s="18">
        <f t="shared" si="284"/>
        <v>0</v>
      </c>
      <c r="K2588" s="18">
        <f t="shared" si="285"/>
        <v>0</v>
      </c>
      <c r="L2588" s="57" t="str">
        <f t="shared" si="281"/>
        <v>Pearl Terry</v>
      </c>
      <c r="M2588" s="57" t="str">
        <f t="shared" si="286"/>
        <v>Pearl Terry</v>
      </c>
      <c r="N2588" s="61" t="str">
        <f t="shared" si="282"/>
        <v>Pearl Terry</v>
      </c>
    </row>
    <row r="2589" spans="1:14" ht="25.15" customHeight="1" x14ac:dyDescent="0.2">
      <c r="A2589" s="99" t="s">
        <v>3559</v>
      </c>
      <c r="B2589" s="100">
        <v>2023</v>
      </c>
      <c r="C2589" s="68" t="str">
        <f>IF(ISERROR(VLOOKUP(IF(RIGHT($A2589,1)=")",LEFT($A2589,FIND(" (",$A2589)-1),$A2589),[1]ACCS!$B$2:$B$5003, 1, FALSE)), "","1")</f>
        <v>1</v>
      </c>
      <c r="D2589" s="115" t="str">
        <f>IF($B2589="Unknown","",IF($B2589="","",IF(VALUE(LEFT($B2589,4))&lt;Calc!$J$2,"ANTIQUE","")))</f>
        <v/>
      </c>
      <c r="E2589" s="53" t="s">
        <v>24</v>
      </c>
      <c r="F2589" s="121"/>
      <c r="G2589" s="121" t="s">
        <v>26</v>
      </c>
      <c r="H2589" s="62" t="str">
        <f t="shared" si="283"/>
        <v>Japonica</v>
      </c>
      <c r="I2589" s="18">
        <f t="shared" si="280"/>
        <v>0</v>
      </c>
      <c r="J2589" s="18">
        <f t="shared" si="284"/>
        <v>0</v>
      </c>
      <c r="K2589" s="18">
        <f t="shared" si="285"/>
        <v>0</v>
      </c>
      <c r="L2589" s="57" t="str">
        <f t="shared" si="281"/>
        <v>Pearlescent Star</v>
      </c>
      <c r="M2589" s="57" t="str">
        <f t="shared" si="286"/>
        <v>Pearlescent Star</v>
      </c>
      <c r="N2589" s="61" t="str">
        <f t="shared" si="282"/>
        <v>Pearlescent Star</v>
      </c>
    </row>
    <row r="2590" spans="1:14" ht="25.15" customHeight="1" x14ac:dyDescent="0.2">
      <c r="A2590" s="70" t="s">
        <v>2096</v>
      </c>
      <c r="B2590" s="71">
        <v>1959</v>
      </c>
      <c r="C2590" s="68" t="str">
        <f>IF(ISERROR(VLOOKUP(IF(RIGHT($A2590,1)=")",LEFT($A2590,FIND(" (",$A2590)-1),$A2590),[1]ACCS!$B$2:$B$5003, 1, FALSE)), "","1")</f>
        <v>1</v>
      </c>
      <c r="D2590" s="103" t="str">
        <f>IF($B2590="Unknown","",IF($B2590="","",IF(VALUE(LEFT($B2590,4))&lt;Calc!$J$2,"ANTIQUE","")))</f>
        <v/>
      </c>
      <c r="E2590" s="72" t="s">
        <v>61</v>
      </c>
      <c r="F2590" s="121"/>
      <c r="G2590" s="121"/>
      <c r="H2590" s="62" t="str">
        <f t="shared" si="283"/>
        <v>Japonica</v>
      </c>
      <c r="I2590" s="18">
        <f t="shared" si="280"/>
        <v>0</v>
      </c>
      <c r="J2590" s="18">
        <f t="shared" si="284"/>
        <v>0</v>
      </c>
      <c r="K2590" s="18">
        <f t="shared" si="285"/>
        <v>0</v>
      </c>
      <c r="L2590" s="57" t="str">
        <f t="shared" si="281"/>
        <v>Pearl's Pet</v>
      </c>
      <c r="M2590" s="57" t="str">
        <f t="shared" si="286"/>
        <v>Pearl's Pet</v>
      </c>
      <c r="N2590" s="61" t="str">
        <f t="shared" si="282"/>
        <v>Pearl's Pet</v>
      </c>
    </row>
    <row r="2591" spans="1:14" ht="25.15" customHeight="1" x14ac:dyDescent="0.2">
      <c r="A2591" s="70" t="s">
        <v>2097</v>
      </c>
      <c r="B2591" s="71">
        <v>2003</v>
      </c>
      <c r="C2591" s="68" t="str">
        <f>IF(ISERROR(VLOOKUP(IF(RIGHT($A2591,1)=")",LEFT($A2591,FIND(" (",$A2591)-1),$A2591),[1]ACCS!$B$2:$B$5003, 1, FALSE)), "","1")</f>
        <v>1</v>
      </c>
      <c r="D2591" s="103" t="str">
        <f>IF($B2591="Unknown","",IF($B2591="","",IF(VALUE(LEFT($B2591,4))&lt;Calc!$J$2,"ANTIQUE","")))</f>
        <v/>
      </c>
      <c r="E2591" s="72" t="s">
        <v>47</v>
      </c>
      <c r="F2591" s="121"/>
      <c r="G2591" s="121"/>
      <c r="H2591" s="62" t="str">
        <f t="shared" si="283"/>
        <v>NRH</v>
      </c>
      <c r="I2591" s="18">
        <f t="shared" si="280"/>
        <v>2</v>
      </c>
      <c r="J2591" s="18">
        <f t="shared" si="284"/>
        <v>0</v>
      </c>
      <c r="K2591" s="18">
        <f t="shared" si="285"/>
        <v>0</v>
      </c>
      <c r="L2591" s="57" t="str">
        <f t="shared" si="281"/>
        <v>Pearly Cascade</v>
      </c>
      <c r="M2591" s="57" t="str">
        <f t="shared" si="286"/>
        <v>Pearly Cascade</v>
      </c>
      <c r="N2591" s="61" t="str">
        <f t="shared" si="282"/>
        <v>Pearly Cascade</v>
      </c>
    </row>
    <row r="2592" spans="1:14" ht="25.15" customHeight="1" x14ac:dyDescent="0.2">
      <c r="A2592" s="70" t="s">
        <v>2098</v>
      </c>
      <c r="B2592" s="71">
        <v>2018</v>
      </c>
      <c r="C2592" s="68" t="str">
        <f>IF(ISERROR(VLOOKUP(IF(RIGHT($A2592,1)=")",LEFT($A2592,FIND(" (",$A2592)-1),$A2592),[1]ACCS!$B$2:$B$5003, 1, FALSE)), "","1")</f>
        <v>1</v>
      </c>
      <c r="D2592" s="103" t="str">
        <f>IF($B2592="Unknown","",IF($B2592="","",IF(VALUE(LEFT($B2592,4))&lt;Calc!$J$2,"ANTIQUE","")))</f>
        <v/>
      </c>
      <c r="E2592" s="72" t="s">
        <v>47</v>
      </c>
      <c r="F2592" s="121"/>
      <c r="G2592" s="121" t="s">
        <v>26</v>
      </c>
      <c r="H2592" s="62" t="str">
        <f t="shared" si="283"/>
        <v>Japonica</v>
      </c>
      <c r="I2592" s="18">
        <f t="shared" si="280"/>
        <v>0</v>
      </c>
      <c r="J2592" s="18">
        <f t="shared" si="284"/>
        <v>0</v>
      </c>
      <c r="K2592" s="18">
        <f t="shared" si="285"/>
        <v>0</v>
      </c>
      <c r="L2592" s="57" t="str">
        <f t="shared" si="281"/>
        <v>Pebble Hill Peppermint</v>
      </c>
      <c r="M2592" s="57" t="str">
        <f t="shared" si="286"/>
        <v>Pebble Hill Peppermint</v>
      </c>
      <c r="N2592" s="61" t="str">
        <f t="shared" si="282"/>
        <v>Pebble Hill Peppermint</v>
      </c>
    </row>
    <row r="2593" spans="1:14" ht="25.15" customHeight="1" x14ac:dyDescent="0.2">
      <c r="A2593" s="70" t="s">
        <v>2099</v>
      </c>
      <c r="B2593" s="71">
        <v>1959</v>
      </c>
      <c r="C2593" s="68" t="str">
        <f>IF(ISERROR(VLOOKUP(IF(RIGHT($A2593,1)=")",LEFT($A2593,FIND(" (",$A2593)-1),$A2593),[1]ACCS!$B$2:$B$5003, 1, FALSE)), "","1")</f>
        <v/>
      </c>
      <c r="D2593" s="103" t="str">
        <f>IF($B2593="Unknown","",IF($B2593="","",IF(VALUE(LEFT($B2593,4))&lt;Calc!$J$2,"ANTIQUE","")))</f>
        <v/>
      </c>
      <c r="E2593" s="72" t="s">
        <v>61</v>
      </c>
      <c r="F2593" s="121"/>
      <c r="G2593" s="121"/>
      <c r="H2593" s="62" t="str">
        <f t="shared" si="283"/>
        <v>Japonica</v>
      </c>
      <c r="I2593" s="18">
        <f t="shared" si="280"/>
        <v>0</v>
      </c>
      <c r="J2593" s="18">
        <f t="shared" si="284"/>
        <v>0</v>
      </c>
      <c r="K2593" s="18">
        <f t="shared" si="285"/>
        <v>0</v>
      </c>
      <c r="L2593" s="57" t="str">
        <f t="shared" si="281"/>
        <v>Pee Wee</v>
      </c>
      <c r="M2593" s="57" t="str">
        <f t="shared" si="286"/>
        <v>Pee Wee</v>
      </c>
      <c r="N2593" s="61" t="str">
        <f t="shared" si="282"/>
        <v>Pee Wee</v>
      </c>
    </row>
    <row r="2594" spans="1:14" ht="25.15" customHeight="1" x14ac:dyDescent="0.2">
      <c r="A2594" s="70" t="s">
        <v>2100</v>
      </c>
      <c r="B2594" s="71">
        <v>1960</v>
      </c>
      <c r="C2594" s="68" t="str">
        <f>IF(ISERROR(VLOOKUP(IF(RIGHT($A2594,1)=")",LEFT($A2594,FIND(" (",$A2594)-1),$A2594),[1]ACCS!$B$2:$B$5003, 1, FALSE)), "","1")</f>
        <v/>
      </c>
      <c r="D2594" s="103" t="str">
        <f>IF($B2594="Unknown","",IF($B2594="","",IF(VALUE(LEFT($B2594,4))&lt;Calc!$J$2,"ANTIQUE","")))</f>
        <v/>
      </c>
      <c r="E2594" s="72" t="s">
        <v>24</v>
      </c>
      <c r="F2594" s="121"/>
      <c r="G2594" s="121"/>
      <c r="H2594" s="62" t="str">
        <f t="shared" si="283"/>
        <v>Japonica</v>
      </c>
      <c r="I2594" s="18">
        <f t="shared" ref="I2594:I2657" si="287">IF(NOT(ISERROR(SEARCH("(R)",$A2594))),1,IF(NOT(ISERROR(SEARCH("(H)",$A2594))),2,IF(NOT(ISERROR(SEARCH("(Sasanqua)",$A2594))),3,IF(NOT(ISERROR(SEARCH("(Hiemalis)",$A2594))),4,IF(NOT(ISERROR(SEARCH("(Vernalis)",$A2594))),5,IF(NOT(ISERROR(SEARCH("(Higo)",$A2594))),6,))))))+$J2594+K2594</f>
        <v>0</v>
      </c>
      <c r="J2594" s="18">
        <f t="shared" si="284"/>
        <v>0</v>
      </c>
      <c r="K2594" s="18">
        <f t="shared" si="285"/>
        <v>0</v>
      </c>
      <c r="L2594" s="57" t="str">
        <f t="shared" ref="L2594:L2657" si="288">SUBSTITUTE(SUBSTITUTE(SUBSTITUTE(SUBSTITUTE(SUBSTITUTE(SUBSTITUTE(SUBSTITUTE(SUBSTITUTE(A2594," (A)","")," (R)","")," (H)","")," (Sasanqua)","")," (Hiemalis)","")," (Vernalis)","")," (Rusticana)",""),"(Wabisuke)","")</f>
        <v>Peg O' My Heart</v>
      </c>
      <c r="M2594" s="57" t="str">
        <f t="shared" si="286"/>
        <v>Peg O' My Heart</v>
      </c>
      <c r="N2594" s="61" t="str">
        <f t="shared" si="282"/>
        <v>Peg O' My Heart</v>
      </c>
    </row>
    <row r="2595" spans="1:14" ht="25.15" customHeight="1" x14ac:dyDescent="0.2">
      <c r="A2595" s="70" t="s">
        <v>2101</v>
      </c>
      <c r="B2595" s="71">
        <v>2013</v>
      </c>
      <c r="C2595" s="68" t="str">
        <f>IF(ISERROR(VLOOKUP(IF(RIGHT($A2595,1)=")",LEFT($A2595,FIND(" (",$A2595)-1),$A2595),[1]ACCS!$B$2:$B$5003, 1, FALSE)), "","1")</f>
        <v>1</v>
      </c>
      <c r="D2595" s="103" t="str">
        <f>IF($B2595="Unknown","",IF($B2595="","",IF(VALUE(LEFT($B2595,4))&lt;Calc!$J$2,"ANTIQUE","")))</f>
        <v/>
      </c>
      <c r="E2595" s="72" t="s">
        <v>21</v>
      </c>
      <c r="F2595" s="121"/>
      <c r="G2595" s="121" t="s">
        <v>26</v>
      </c>
      <c r="H2595" s="62" t="str">
        <f t="shared" si="283"/>
        <v>Japonica</v>
      </c>
      <c r="I2595" s="18">
        <f t="shared" si="287"/>
        <v>0</v>
      </c>
      <c r="J2595" s="18">
        <f t="shared" si="284"/>
        <v>0</v>
      </c>
      <c r="K2595" s="18">
        <f t="shared" si="285"/>
        <v>0</v>
      </c>
      <c r="L2595" s="57" t="str">
        <f t="shared" si="288"/>
        <v>Peggy Miller</v>
      </c>
      <c r="M2595" s="57" t="str">
        <f t="shared" si="286"/>
        <v>Peggy Miller</v>
      </c>
      <c r="N2595" s="61" t="str">
        <f t="shared" si="282"/>
        <v>Peggy Miller</v>
      </c>
    </row>
    <row r="2596" spans="1:14" ht="25.15" customHeight="1" x14ac:dyDescent="0.2">
      <c r="A2596" s="70" t="s">
        <v>2102</v>
      </c>
      <c r="B2596" s="71">
        <v>1991</v>
      </c>
      <c r="C2596" s="68" t="str">
        <f>IF(ISERROR(VLOOKUP(IF(RIGHT($A2596,1)=")",LEFT($A2596,FIND(" (",$A2596)-1),$A2596),[1]ACCS!$B$2:$B$5003, 1, FALSE)), "","1")</f>
        <v>1</v>
      </c>
      <c r="D2596" s="103" t="str">
        <f>IF($B2596="Unknown","",IF($B2596="","",IF(VALUE(LEFT($B2596,4))&lt;Calc!$J$2,"ANTIQUE","")))</f>
        <v/>
      </c>
      <c r="E2596" s="72" t="s">
        <v>35</v>
      </c>
      <c r="F2596" s="121"/>
      <c r="G2596" s="121" t="s">
        <v>26</v>
      </c>
      <c r="H2596" s="62" t="str">
        <f t="shared" si="283"/>
        <v>Japonica</v>
      </c>
      <c r="I2596" s="18">
        <f t="shared" si="287"/>
        <v>0</v>
      </c>
      <c r="J2596" s="18">
        <f t="shared" si="284"/>
        <v>0</v>
      </c>
      <c r="K2596" s="18">
        <f t="shared" si="285"/>
        <v>0</v>
      </c>
      <c r="L2596" s="57" t="str">
        <f t="shared" si="288"/>
        <v>Peggy's Blush</v>
      </c>
      <c r="M2596" s="57" t="str">
        <f t="shared" si="286"/>
        <v>Peggy's Blush</v>
      </c>
      <c r="N2596" s="61" t="str">
        <f t="shared" si="282"/>
        <v>Peggy's Blush</v>
      </c>
    </row>
    <row r="2597" spans="1:14" ht="25.15" customHeight="1" x14ac:dyDescent="0.2">
      <c r="A2597" s="70" t="s">
        <v>2103</v>
      </c>
      <c r="B2597" s="71">
        <v>1975</v>
      </c>
      <c r="C2597" s="68" t="str">
        <f>IF(ISERROR(VLOOKUP(IF(RIGHT($A2597,1)=")",LEFT($A2597,FIND(" (",$A2597)-1),$A2597),[1]ACCS!$B$2:$B$5003, 1, FALSE)), "","1")</f>
        <v>1</v>
      </c>
      <c r="D2597" s="103" t="str">
        <f>IF($B2597="Unknown","",IF($B2597="","",IF(VALUE(LEFT($B2597,4))&lt;Calc!$J$2,"ANTIQUE","")))</f>
        <v/>
      </c>
      <c r="E2597" s="72" t="s">
        <v>30</v>
      </c>
      <c r="F2597" s="121"/>
      <c r="G2597" s="121"/>
      <c r="H2597" s="62" t="str">
        <f t="shared" si="283"/>
        <v>Reticulata</v>
      </c>
      <c r="I2597" s="18">
        <f t="shared" si="287"/>
        <v>1</v>
      </c>
      <c r="J2597" s="18">
        <f t="shared" si="284"/>
        <v>0</v>
      </c>
      <c r="K2597" s="18">
        <f t="shared" si="285"/>
        <v>0</v>
      </c>
      <c r="L2597" s="57" t="str">
        <f t="shared" si="288"/>
        <v>Peking</v>
      </c>
      <c r="M2597" s="57" t="str">
        <f t="shared" si="286"/>
        <v>Peking</v>
      </c>
      <c r="N2597" s="61" t="str">
        <f t="shared" si="282"/>
        <v>Peking</v>
      </c>
    </row>
    <row r="2598" spans="1:14" ht="25.15" customHeight="1" x14ac:dyDescent="0.2">
      <c r="A2598" s="70" t="s">
        <v>2104</v>
      </c>
      <c r="B2598" s="71">
        <v>1987</v>
      </c>
      <c r="C2598" s="68" t="str">
        <f>IF(ISERROR(VLOOKUP(IF(RIGHT($A2598,1)=")",LEFT($A2598,FIND(" (",$A2598)-1),$A2598),[1]ACCS!$B$2:$B$5003, 1, FALSE)), "","1")</f>
        <v>1</v>
      </c>
      <c r="D2598" s="103" t="str">
        <f>IF($B2598="Unknown","",IF($B2598="","",IF(VALUE(LEFT($B2598,4))&lt;Calc!$J$2,"ANTIQUE","")))</f>
        <v/>
      </c>
      <c r="E2598" s="72" t="s">
        <v>37</v>
      </c>
      <c r="F2598" s="121"/>
      <c r="G2598" s="121"/>
      <c r="H2598" s="62" t="str">
        <f t="shared" si="283"/>
        <v>Japonica</v>
      </c>
      <c r="I2598" s="18">
        <f t="shared" si="287"/>
        <v>0</v>
      </c>
      <c r="J2598" s="18">
        <f t="shared" si="284"/>
        <v>0</v>
      </c>
      <c r="K2598" s="18">
        <f t="shared" si="285"/>
        <v>0</v>
      </c>
      <c r="L2598" s="57" t="str">
        <f t="shared" si="288"/>
        <v>Penny Smith</v>
      </c>
      <c r="M2598" s="57" t="str">
        <f t="shared" si="286"/>
        <v>Penny Smith</v>
      </c>
      <c r="N2598" s="61" t="str">
        <f t="shared" si="282"/>
        <v>Penny Smith</v>
      </c>
    </row>
    <row r="2599" spans="1:14" ht="25.15" customHeight="1" x14ac:dyDescent="0.2">
      <c r="A2599" s="70" t="s">
        <v>2105</v>
      </c>
      <c r="B2599" s="71">
        <v>1958</v>
      </c>
      <c r="C2599" s="68" t="str">
        <f>IF(ISERROR(VLOOKUP(IF(RIGHT($A2599,1)=")",LEFT($A2599,FIND(" (",$A2599)-1),$A2599),[1]ACCS!$B$2:$B$5003, 1, FALSE)), "","1")</f>
        <v>1</v>
      </c>
      <c r="D2599" s="103" t="str">
        <f>IF($B2599="Unknown","",IF($B2599="","",IF(VALUE(LEFT($B2599,4))&lt;Calc!$J$2,"ANTIQUE","")))</f>
        <v/>
      </c>
      <c r="E2599" s="72" t="s">
        <v>37</v>
      </c>
      <c r="F2599" s="121"/>
      <c r="G2599" s="121"/>
      <c r="H2599" s="62" t="str">
        <f t="shared" si="283"/>
        <v>Japonica</v>
      </c>
      <c r="I2599" s="18">
        <f t="shared" si="287"/>
        <v>0</v>
      </c>
      <c r="J2599" s="18">
        <f t="shared" si="284"/>
        <v>0</v>
      </c>
      <c r="K2599" s="18">
        <f t="shared" si="285"/>
        <v>0</v>
      </c>
      <c r="L2599" s="57" t="str">
        <f t="shared" si="288"/>
        <v>Pensacola Red</v>
      </c>
      <c r="M2599" s="57" t="str">
        <f t="shared" si="286"/>
        <v>Pensacola Red</v>
      </c>
      <c r="N2599" s="61" t="str">
        <f t="shared" si="282"/>
        <v>Pensacola Red</v>
      </c>
    </row>
    <row r="2600" spans="1:14" ht="25.15" customHeight="1" x14ac:dyDescent="0.2">
      <c r="A2600" s="70" t="s">
        <v>2106</v>
      </c>
      <c r="B2600" s="71">
        <v>2008</v>
      </c>
      <c r="C2600" s="68" t="str">
        <f>IF(ISERROR(VLOOKUP(IF(RIGHT($A2600,1)=")",LEFT($A2600,FIND(" (",$A2600)-1),$A2600),[1]ACCS!$B$2:$B$5003, 1, FALSE)), "","1")</f>
        <v>1</v>
      </c>
      <c r="D2600" s="103" t="str">
        <f>IF($B2600="Unknown","",IF($B2600="","",IF(VALUE(LEFT($B2600,4))&lt;Calc!$J$2,"ANTIQUE","")))</f>
        <v/>
      </c>
      <c r="E2600" s="72" t="s">
        <v>24</v>
      </c>
      <c r="F2600" s="121"/>
      <c r="G2600" s="121"/>
      <c r="H2600" s="62" t="str">
        <f t="shared" si="283"/>
        <v>Japonica</v>
      </c>
      <c r="I2600" s="18">
        <f t="shared" si="287"/>
        <v>0</v>
      </c>
      <c r="J2600" s="18">
        <f t="shared" si="284"/>
        <v>0</v>
      </c>
      <c r="K2600" s="18">
        <f t="shared" si="285"/>
        <v>0</v>
      </c>
      <c r="L2600" s="57" t="str">
        <f t="shared" si="288"/>
        <v>Peppermint Candy</v>
      </c>
      <c r="M2600" s="57" t="str">
        <f t="shared" si="286"/>
        <v>Peppermint Candy</v>
      </c>
      <c r="N2600" s="61" t="str">
        <f t="shared" si="282"/>
        <v>Peppermint Candy</v>
      </c>
    </row>
    <row r="2601" spans="1:14" ht="25.15" customHeight="1" x14ac:dyDescent="0.2">
      <c r="A2601" s="70" t="s">
        <v>2107</v>
      </c>
      <c r="B2601" s="71">
        <v>2016</v>
      </c>
      <c r="C2601" s="68" t="str">
        <f>IF(ISERROR(VLOOKUP(IF(RIGHT($A2601,1)=")",LEFT($A2601,FIND(" (",$A2601)-1),$A2601),[1]ACCS!$B$2:$B$5003, 1, FALSE)), "","1")</f>
        <v>1</v>
      </c>
      <c r="D2601" s="103" t="str">
        <f>IF($B2601="Unknown","",IF($B2601="","",IF(VALUE(LEFT($B2601,4))&lt;Calc!$J$2,"ANTIQUE","")))</f>
        <v/>
      </c>
      <c r="E2601" s="72" t="s">
        <v>24</v>
      </c>
      <c r="F2601" s="121"/>
      <c r="G2601" s="121"/>
      <c r="H2601" s="62" t="str">
        <f t="shared" si="283"/>
        <v>Japonica</v>
      </c>
      <c r="I2601" s="18">
        <f t="shared" si="287"/>
        <v>0</v>
      </c>
      <c r="J2601" s="18">
        <f t="shared" si="284"/>
        <v>0</v>
      </c>
      <c r="K2601" s="18">
        <f t="shared" si="285"/>
        <v>0</v>
      </c>
      <c r="L2601" s="57" t="str">
        <f t="shared" si="288"/>
        <v>Peppermint Freckles</v>
      </c>
      <c r="M2601" s="57" t="str">
        <f t="shared" si="286"/>
        <v>Peppermint Freckles</v>
      </c>
      <c r="N2601" s="61" t="str">
        <f t="shared" si="282"/>
        <v>Peppermint Freckles</v>
      </c>
    </row>
    <row r="2602" spans="1:14" ht="25.15" customHeight="1" x14ac:dyDescent="0.2">
      <c r="A2602" s="70" t="s">
        <v>2108</v>
      </c>
      <c r="B2602" s="71">
        <v>1987</v>
      </c>
      <c r="C2602" s="68" t="str">
        <f>IF(ISERROR(VLOOKUP(IF(RIGHT($A2602,1)=")",LEFT($A2602,FIND(" (",$A2602)-1),$A2602),[1]ACCS!$B$2:$B$5003, 1, FALSE)), "","1")</f>
        <v/>
      </c>
      <c r="D2602" s="103" t="str">
        <f>IF($B2602="Unknown","",IF($B2602="","",IF(VALUE(LEFT($B2602,4))&lt;Calc!$J$2,"ANTIQUE","")))</f>
        <v/>
      </c>
      <c r="E2602" s="72" t="s">
        <v>24</v>
      </c>
      <c r="F2602" s="121"/>
      <c r="G2602" s="121"/>
      <c r="H2602" s="62" t="str">
        <f t="shared" si="283"/>
        <v>Japonica</v>
      </c>
      <c r="I2602" s="18">
        <f t="shared" si="287"/>
        <v>0</v>
      </c>
      <c r="J2602" s="18">
        <f t="shared" si="284"/>
        <v>0</v>
      </c>
      <c r="K2602" s="18">
        <f t="shared" si="285"/>
        <v>0</v>
      </c>
      <c r="L2602" s="57" t="str">
        <f t="shared" si="288"/>
        <v>Peppermint Patty</v>
      </c>
      <c r="M2602" s="57" t="str">
        <f t="shared" si="286"/>
        <v>Peppermint Patty</v>
      </c>
      <c r="N2602" s="61" t="str">
        <f t="shared" si="282"/>
        <v>Peppermint Patty</v>
      </c>
    </row>
    <row r="2603" spans="1:14" ht="25.15" customHeight="1" x14ac:dyDescent="0.2">
      <c r="A2603" s="70" t="s">
        <v>2895</v>
      </c>
      <c r="B2603" s="71">
        <v>2019</v>
      </c>
      <c r="C2603" s="68" t="str">
        <f>IF(ISERROR(VLOOKUP(IF(RIGHT($A2603,1)=")",LEFT($A2603,FIND(" (",$A2603)-1),$A2603),[1]ACCS!$B$2:$B$5003, 1, FALSE)), "","1")</f>
        <v>1</v>
      </c>
      <c r="D2603" s="103" t="str">
        <f>IF($B2603="Unknown","",IF($B2603="","",IF(VALUE(LEFT($B2603,4))&lt;Calc!$J$2,"ANTIQUE","")))</f>
        <v/>
      </c>
      <c r="E2603" s="72" t="s">
        <v>24</v>
      </c>
      <c r="F2603" s="121"/>
      <c r="G2603" s="121"/>
      <c r="H2603" s="62" t="str">
        <f t="shared" si="283"/>
        <v>Japonica</v>
      </c>
      <c r="I2603" s="18">
        <f t="shared" si="287"/>
        <v>0</v>
      </c>
      <c r="J2603" s="18">
        <f t="shared" si="284"/>
        <v>0</v>
      </c>
      <c r="K2603" s="18">
        <f t="shared" si="285"/>
        <v>0</v>
      </c>
      <c r="L2603" s="57" t="str">
        <f t="shared" si="288"/>
        <v>Peppermint Puff</v>
      </c>
      <c r="M2603" s="57" t="str">
        <f t="shared" si="286"/>
        <v>Peppermint Puff</v>
      </c>
      <c r="N2603" s="61" t="str">
        <f t="shared" si="282"/>
        <v>Peppermint Puff</v>
      </c>
    </row>
    <row r="2604" spans="1:14" ht="25.15" customHeight="1" x14ac:dyDescent="0.2">
      <c r="A2604" s="76" t="s">
        <v>2914</v>
      </c>
      <c r="B2604" s="71">
        <v>2019</v>
      </c>
      <c r="C2604" s="68" t="str">
        <f>IF(ISERROR(VLOOKUP(IF(RIGHT($A2604,1)=")",LEFT($A2604,FIND(" (",$A2604)-1),$A2604),[1]ACCS!$B$2:$B$5003, 1, FALSE)), "","1")</f>
        <v>1</v>
      </c>
      <c r="D2604" s="103" t="str">
        <f>IF($B2604="Unknown","",IF($B2604="","",IF(VALUE(LEFT($B2604,4))&lt;Calc!$J$2,"ANTIQUE","")))</f>
        <v/>
      </c>
      <c r="E2604" s="72" t="s">
        <v>24</v>
      </c>
      <c r="F2604" s="121"/>
      <c r="G2604" s="121" t="s">
        <v>26</v>
      </c>
      <c r="H2604" s="62" t="str">
        <f t="shared" si="283"/>
        <v>Japonica</v>
      </c>
      <c r="I2604" s="18">
        <f t="shared" si="287"/>
        <v>0</v>
      </c>
      <c r="J2604" s="18">
        <f t="shared" si="284"/>
        <v>0</v>
      </c>
      <c r="K2604" s="18">
        <f t="shared" si="285"/>
        <v>0</v>
      </c>
      <c r="L2604" s="57" t="str">
        <f t="shared" si="288"/>
        <v>Perfect Moment</v>
      </c>
      <c r="M2604" s="57" t="str">
        <f t="shared" si="286"/>
        <v>Perfect Moment</v>
      </c>
      <c r="N2604" s="61" t="str">
        <f t="shared" si="282"/>
        <v>Perfect Moment</v>
      </c>
    </row>
    <row r="2605" spans="1:14" ht="25.15" customHeight="1" x14ac:dyDescent="0.2">
      <c r="A2605" s="70" t="s">
        <v>2109</v>
      </c>
      <c r="B2605" s="71">
        <v>1983</v>
      </c>
      <c r="C2605" s="68" t="str">
        <f>IF(ISERROR(VLOOKUP(IF(RIGHT($A2605,1)=")",LEFT($A2605,FIND(" (",$A2605)-1),$A2605),[1]ACCS!$B$2:$B$5003, 1, FALSE)), "","1")</f>
        <v/>
      </c>
      <c r="D2605" s="103" t="str">
        <f>IF($B2605="Unknown","",IF($B2605="","",IF(VALUE(LEFT($B2605,4))&lt;Calc!$J$2,"ANTIQUE","")))</f>
        <v/>
      </c>
      <c r="E2605" s="72" t="s">
        <v>61</v>
      </c>
      <c r="F2605" s="121"/>
      <c r="G2605" s="121"/>
      <c r="H2605" s="62" t="str">
        <f t="shared" si="283"/>
        <v>NRH</v>
      </c>
      <c r="I2605" s="18">
        <f t="shared" si="287"/>
        <v>2</v>
      </c>
      <c r="J2605" s="18">
        <f t="shared" si="284"/>
        <v>0</v>
      </c>
      <c r="K2605" s="18">
        <f t="shared" si="285"/>
        <v>0</v>
      </c>
      <c r="L2605" s="57" t="str">
        <f t="shared" si="288"/>
        <v>Persuasion</v>
      </c>
      <c r="M2605" s="57" t="str">
        <f t="shared" si="286"/>
        <v>Persuasion</v>
      </c>
      <c r="N2605" s="61" t="str">
        <f t="shared" si="282"/>
        <v>Persuasion</v>
      </c>
    </row>
    <row r="2606" spans="1:14" ht="25.15" customHeight="1" x14ac:dyDescent="0.2">
      <c r="A2606" s="70" t="s">
        <v>2970</v>
      </c>
      <c r="B2606" s="71">
        <v>2020</v>
      </c>
      <c r="C2606" s="68" t="str">
        <f>IF(ISERROR(VLOOKUP(IF(RIGHT($A2606,1)=")",LEFT($A2606,FIND(" (",$A2606)-1),$A2606),[1]ACCS!$B$2:$B$5003, 1, FALSE)), "","1")</f>
        <v>1</v>
      </c>
      <c r="D2606" s="103" t="str">
        <f>IF($B2606="Unknown","",IF($B2606="","",IF(VALUE(LEFT($B2606,4))&lt;Calc!$J$2,"ANTIQUE","")))</f>
        <v/>
      </c>
      <c r="E2606" s="73" t="s">
        <v>24</v>
      </c>
      <c r="F2606" s="121"/>
      <c r="G2606" s="121"/>
      <c r="H2606" s="62" t="str">
        <f t="shared" si="283"/>
        <v>Japonica</v>
      </c>
      <c r="I2606" s="18">
        <f t="shared" si="287"/>
        <v>0</v>
      </c>
      <c r="J2606" s="18">
        <f t="shared" si="284"/>
        <v>0</v>
      </c>
      <c r="K2606" s="18">
        <f t="shared" si="285"/>
        <v>0</v>
      </c>
      <c r="L2606" s="57" t="str">
        <f t="shared" si="288"/>
        <v>Pertice Tucker</v>
      </c>
      <c r="M2606" s="57" t="str">
        <f t="shared" si="286"/>
        <v>Pertice Tucker</v>
      </c>
      <c r="N2606" s="61" t="str">
        <f t="shared" si="282"/>
        <v>Pertice Tucker</v>
      </c>
    </row>
    <row r="2607" spans="1:14" ht="25.15" customHeight="1" x14ac:dyDescent="0.2">
      <c r="A2607" s="70" t="s">
        <v>2110</v>
      </c>
      <c r="B2607" s="71">
        <v>1997</v>
      </c>
      <c r="C2607" s="68" t="str">
        <f>IF(ISERROR(VLOOKUP(IF(RIGHT($A2607,1)=")",LEFT($A2607,FIND(" (",$A2607)-1),$A2607),[1]ACCS!$B$2:$B$5003, 1, FALSE)), "","1")</f>
        <v>1</v>
      </c>
      <c r="D2607" s="103" t="str">
        <f>IF($B2607="Unknown","",IF($B2607="","",IF(VALUE(LEFT($B2607,4))&lt;Calc!$J$2,"ANTIQUE","")))</f>
        <v/>
      </c>
      <c r="E2607" s="72" t="s">
        <v>30</v>
      </c>
      <c r="F2607" s="121"/>
      <c r="G2607" s="121"/>
      <c r="H2607" s="62" t="str">
        <f t="shared" si="283"/>
        <v>Reticulata</v>
      </c>
      <c r="I2607" s="18">
        <f t="shared" si="287"/>
        <v>1</v>
      </c>
      <c r="J2607" s="18">
        <f t="shared" si="284"/>
        <v>0</v>
      </c>
      <c r="K2607" s="18">
        <f t="shared" si="285"/>
        <v>0</v>
      </c>
      <c r="L2607" s="57" t="str">
        <f t="shared" si="288"/>
        <v>Pete Galli</v>
      </c>
      <c r="M2607" s="57" t="str">
        <f t="shared" si="286"/>
        <v>Pete Galli</v>
      </c>
      <c r="N2607" s="61" t="str">
        <f t="shared" si="282"/>
        <v>Pete Galli</v>
      </c>
    </row>
    <row r="2608" spans="1:14" ht="25.15" customHeight="1" x14ac:dyDescent="0.2">
      <c r="A2608" s="70" t="s">
        <v>2111</v>
      </c>
      <c r="B2608" s="71">
        <v>2003</v>
      </c>
      <c r="C2608" s="68" t="str">
        <f>IF(ISERROR(VLOOKUP(IF(RIGHT($A2608,1)=")",LEFT($A2608,FIND(" (",$A2608)-1),$A2608),[1]ACCS!$B$2:$B$5003, 1, FALSE)), "","1")</f>
        <v>1</v>
      </c>
      <c r="D2608" s="103" t="str">
        <f>IF($B2608="Unknown","",IF($B2608="","",IF(VALUE(LEFT($B2608,4))&lt;Calc!$J$2,"ANTIQUE","")))</f>
        <v/>
      </c>
      <c r="E2608" s="72" t="s">
        <v>24</v>
      </c>
      <c r="F2608" s="121"/>
      <c r="G2608" s="121"/>
      <c r="H2608" s="62" t="str">
        <f t="shared" si="283"/>
        <v>Sasanqua</v>
      </c>
      <c r="I2608" s="18">
        <f t="shared" si="287"/>
        <v>3</v>
      </c>
      <c r="J2608" s="18">
        <f t="shared" si="284"/>
        <v>0</v>
      </c>
      <c r="K2608" s="18">
        <f t="shared" si="285"/>
        <v>0</v>
      </c>
      <c r="L2608" s="57" t="str">
        <f t="shared" si="288"/>
        <v>Peter Horeni</v>
      </c>
      <c r="M2608" s="57" t="str">
        <f t="shared" si="286"/>
        <v>Peter Horeni</v>
      </c>
      <c r="N2608" s="61" t="str">
        <f t="shared" si="282"/>
        <v>Peter Horeni</v>
      </c>
    </row>
    <row r="2609" spans="1:14" ht="25.15" customHeight="1" x14ac:dyDescent="0.2">
      <c r="A2609" s="70" t="s">
        <v>2112</v>
      </c>
      <c r="B2609" s="71">
        <v>1950</v>
      </c>
      <c r="C2609" s="68" t="str">
        <f>IF(ISERROR(VLOOKUP(IF(RIGHT($A2609,1)=")",LEFT($A2609,FIND(" (",$A2609)-1),$A2609),[1]ACCS!$B$2:$B$5003, 1, FALSE)), "","1")</f>
        <v>1</v>
      </c>
      <c r="D2609" s="103" t="str">
        <f>IF($B2609="Unknown","",IF($B2609="","",IF(VALUE(LEFT($B2609,4))&lt;Calc!$J$2,"ANTIQUE","")))</f>
        <v/>
      </c>
      <c r="E2609" s="72" t="s">
        <v>24</v>
      </c>
      <c r="F2609" s="121"/>
      <c r="G2609" s="121"/>
      <c r="H2609" s="62" t="str">
        <f t="shared" si="283"/>
        <v>Japonica</v>
      </c>
      <c r="I2609" s="18">
        <f t="shared" si="287"/>
        <v>0</v>
      </c>
      <c r="J2609" s="18">
        <f t="shared" si="284"/>
        <v>0</v>
      </c>
      <c r="K2609" s="18">
        <f t="shared" si="285"/>
        <v>0</v>
      </c>
      <c r="L2609" s="57" t="str">
        <f t="shared" si="288"/>
        <v>Peter Pan</v>
      </c>
      <c r="M2609" s="57" t="str">
        <f t="shared" si="286"/>
        <v>Peter Pan</v>
      </c>
      <c r="N2609" s="61" t="str">
        <f t="shared" si="282"/>
        <v>Peter Pan</v>
      </c>
    </row>
    <row r="2610" spans="1:14" ht="25.15" customHeight="1" x14ac:dyDescent="0.2">
      <c r="A2610" s="70" t="s">
        <v>2113</v>
      </c>
      <c r="B2610" s="71">
        <v>1972</v>
      </c>
      <c r="C2610" s="68" t="str">
        <f>IF(ISERROR(VLOOKUP(IF(RIGHT($A2610,1)=")",LEFT($A2610,FIND(" (",$A2610)-1),$A2610),[1]ACCS!$B$2:$B$5003, 1, FALSE)), "","1")</f>
        <v>1</v>
      </c>
      <c r="D2610" s="103" t="str">
        <f>IF($B2610="Unknown","",IF($B2610="","",IF(VALUE(LEFT($B2610,4))&lt;Calc!$J$2,"ANTIQUE","")))</f>
        <v/>
      </c>
      <c r="E2610" s="72" t="s">
        <v>61</v>
      </c>
      <c r="F2610" s="121"/>
      <c r="G2610" s="121" t="s">
        <v>26</v>
      </c>
      <c r="H2610" s="62" t="str">
        <f t="shared" si="283"/>
        <v>Japonica</v>
      </c>
      <c r="I2610" s="18">
        <f t="shared" si="287"/>
        <v>0</v>
      </c>
      <c r="J2610" s="18">
        <f t="shared" si="284"/>
        <v>0</v>
      </c>
      <c r="K2610" s="18">
        <f t="shared" si="285"/>
        <v>0</v>
      </c>
      <c r="L2610" s="57" t="str">
        <f t="shared" si="288"/>
        <v>Petite Rosine</v>
      </c>
      <c r="M2610" s="57" t="str">
        <f t="shared" si="286"/>
        <v>Petite Rosine</v>
      </c>
      <c r="N2610" s="61" t="str">
        <f t="shared" si="282"/>
        <v>Petite Rosine</v>
      </c>
    </row>
    <row r="2611" spans="1:14" ht="25.15" customHeight="1" x14ac:dyDescent="0.2">
      <c r="A2611" s="70" t="s">
        <v>2114</v>
      </c>
      <c r="B2611" s="71">
        <v>1971</v>
      </c>
      <c r="C2611" s="68" t="str">
        <f>IF(ISERROR(VLOOKUP(IF(RIGHT($A2611,1)=")",LEFT($A2611,FIND(" (",$A2611)-1),$A2611),[1]ACCS!$B$2:$B$5003, 1, FALSE)), "","1")</f>
        <v>1</v>
      </c>
      <c r="D2611" s="103" t="str">
        <f>IF($B2611="Unknown","",IF($B2611="","",IF(VALUE(LEFT($B2611,4))&lt;Calc!$J$2,"ANTIQUE","")))</f>
        <v/>
      </c>
      <c r="E2611" s="72" t="s">
        <v>29</v>
      </c>
      <c r="F2611" s="121"/>
      <c r="G2611" s="121"/>
      <c r="H2611" s="62" t="str">
        <f t="shared" si="283"/>
        <v>Reticulata</v>
      </c>
      <c r="I2611" s="18">
        <f t="shared" si="287"/>
        <v>1</v>
      </c>
      <c r="J2611" s="18">
        <f t="shared" si="284"/>
        <v>0</v>
      </c>
      <c r="K2611" s="18">
        <f t="shared" si="285"/>
        <v>0</v>
      </c>
      <c r="L2611" s="57" t="str">
        <f t="shared" si="288"/>
        <v>Pharaoh</v>
      </c>
      <c r="M2611" s="57" t="str">
        <f t="shared" si="286"/>
        <v>Pharaoh</v>
      </c>
      <c r="N2611" s="61" t="str">
        <f t="shared" si="282"/>
        <v>Pharaoh</v>
      </c>
    </row>
    <row r="2612" spans="1:14" ht="25.15" customHeight="1" x14ac:dyDescent="0.2">
      <c r="A2612" s="70" t="s">
        <v>2115</v>
      </c>
      <c r="B2612" s="71">
        <v>1992</v>
      </c>
      <c r="C2612" s="68" t="str">
        <f>IF(ISERROR(VLOOKUP(IF(RIGHT($A2612,1)=")",LEFT($A2612,FIND(" (",$A2612)-1),$A2612),[1]ACCS!$B$2:$B$5003, 1, FALSE)), "","1")</f>
        <v>1</v>
      </c>
      <c r="D2612" s="103" t="str">
        <f>IF($B2612="Unknown","",IF($B2612="","",IF(VALUE(LEFT($B2612,4))&lt;Calc!$J$2,"ANTIQUE","")))</f>
        <v/>
      </c>
      <c r="E2612" s="72" t="s">
        <v>30</v>
      </c>
      <c r="F2612" s="121"/>
      <c r="G2612" s="121"/>
      <c r="H2612" s="62" t="str">
        <f t="shared" si="283"/>
        <v>NRH</v>
      </c>
      <c r="I2612" s="18">
        <f t="shared" si="287"/>
        <v>2</v>
      </c>
      <c r="J2612" s="18">
        <f t="shared" si="284"/>
        <v>0</v>
      </c>
      <c r="K2612" s="18">
        <f t="shared" si="285"/>
        <v>0</v>
      </c>
      <c r="L2612" s="57" t="str">
        <f t="shared" si="288"/>
        <v>Phil Piet</v>
      </c>
      <c r="M2612" s="57" t="str">
        <f t="shared" si="286"/>
        <v>Phil Piet</v>
      </c>
      <c r="N2612" s="61" t="str">
        <f t="shared" si="282"/>
        <v>Phil Piet</v>
      </c>
    </row>
    <row r="2613" spans="1:14" ht="25.15" customHeight="1" x14ac:dyDescent="0.2">
      <c r="A2613" s="70" t="s">
        <v>2116</v>
      </c>
      <c r="B2613" s="71">
        <v>2001</v>
      </c>
      <c r="C2613" s="68" t="str">
        <f>IF(ISERROR(VLOOKUP(IF(RIGHT($A2613,1)=")",LEFT($A2613,FIND(" (",$A2613)-1),$A2613),[1]ACCS!$B$2:$B$5003, 1, FALSE)), "","1")</f>
        <v>1</v>
      </c>
      <c r="D2613" s="103" t="str">
        <f>IF($B2613="Unknown","",IF($B2613="","",IF(VALUE(LEFT($B2613,4))&lt;Calc!$J$2,"ANTIQUE","")))</f>
        <v/>
      </c>
      <c r="E2613" s="72" t="s">
        <v>30</v>
      </c>
      <c r="F2613" s="121"/>
      <c r="G2613" s="121"/>
      <c r="H2613" s="62" t="str">
        <f t="shared" si="283"/>
        <v>NRH</v>
      </c>
      <c r="I2613" s="18">
        <f t="shared" si="287"/>
        <v>2</v>
      </c>
      <c r="J2613" s="18">
        <f t="shared" si="284"/>
        <v>0</v>
      </c>
      <c r="K2613" s="18">
        <f t="shared" si="285"/>
        <v>0</v>
      </c>
      <c r="L2613" s="57" t="str">
        <f t="shared" si="288"/>
        <v>Phil Piet Pink</v>
      </c>
      <c r="M2613" s="57" t="str">
        <f t="shared" si="286"/>
        <v>Phil Piet Pink</v>
      </c>
      <c r="N2613" s="61" t="str">
        <f t="shared" si="282"/>
        <v>Phil Piet Pink</v>
      </c>
    </row>
    <row r="2614" spans="1:14" ht="25.15" customHeight="1" x14ac:dyDescent="0.2">
      <c r="A2614" s="70" t="s">
        <v>2117</v>
      </c>
      <c r="B2614" s="71">
        <v>2011</v>
      </c>
      <c r="C2614" s="68" t="str">
        <f>IF(ISERROR(VLOOKUP(IF(RIGHT($A2614,1)=")",LEFT($A2614,FIND(" (",$A2614)-1),$A2614),[1]ACCS!$B$2:$B$5003, 1, FALSE)), "","1")</f>
        <v/>
      </c>
      <c r="D2614" s="103" t="str">
        <f>IF($B2614="Unknown","",IF($B2614="","",IF(VALUE(LEFT($B2614,4))&lt;Calc!$J$2,"ANTIQUE","")))</f>
        <v/>
      </c>
      <c r="E2614" s="72" t="s">
        <v>21</v>
      </c>
      <c r="F2614" s="121"/>
      <c r="G2614" s="121"/>
      <c r="H2614" s="62" t="str">
        <f t="shared" si="283"/>
        <v>Japonica</v>
      </c>
      <c r="I2614" s="18">
        <f t="shared" si="287"/>
        <v>0</v>
      </c>
      <c r="J2614" s="18">
        <f t="shared" si="284"/>
        <v>0</v>
      </c>
      <c r="K2614" s="18">
        <f t="shared" si="285"/>
        <v>0</v>
      </c>
      <c r="L2614" s="57" t="str">
        <f t="shared" si="288"/>
        <v>Philip Taylor</v>
      </c>
      <c r="M2614" s="57" t="str">
        <f t="shared" si="286"/>
        <v>Philip Taylor</v>
      </c>
      <c r="N2614" s="61" t="str">
        <f t="shared" si="282"/>
        <v>Philip Taylor</v>
      </c>
    </row>
    <row r="2615" spans="1:14" ht="25.15" customHeight="1" x14ac:dyDescent="0.2">
      <c r="A2615" s="70" t="s">
        <v>2118</v>
      </c>
      <c r="B2615" s="71">
        <v>2011</v>
      </c>
      <c r="C2615" s="68" t="str">
        <f>IF(ISERROR(VLOOKUP(IF(RIGHT($A2615,1)=")",LEFT($A2615,FIND(" (",$A2615)-1),$A2615),[1]ACCS!$B$2:$B$5003, 1, FALSE)), "","1")</f>
        <v/>
      </c>
      <c r="D2615" s="103" t="str">
        <f>IF($B2615="Unknown","",IF($B2615="","",IF(VALUE(LEFT($B2615,4))&lt;Calc!$J$2,"ANTIQUE","")))</f>
        <v/>
      </c>
      <c r="E2615" s="72" t="s">
        <v>21</v>
      </c>
      <c r="F2615" s="121"/>
      <c r="G2615" s="121"/>
      <c r="H2615" s="62" t="str">
        <f t="shared" si="283"/>
        <v>Japonica</v>
      </c>
      <c r="I2615" s="18">
        <f t="shared" si="287"/>
        <v>0</v>
      </c>
      <c r="J2615" s="18">
        <f t="shared" si="284"/>
        <v>0</v>
      </c>
      <c r="K2615" s="18">
        <f t="shared" si="285"/>
        <v>0</v>
      </c>
      <c r="L2615" s="57" t="str">
        <f t="shared" si="288"/>
        <v>Philip Taylor Peppermint</v>
      </c>
      <c r="M2615" s="57" t="str">
        <f t="shared" si="286"/>
        <v>Philip Taylor Peppermint</v>
      </c>
      <c r="N2615" s="61" t="str">
        <f t="shared" si="282"/>
        <v>Philip Taylor Peppermint</v>
      </c>
    </row>
    <row r="2616" spans="1:14" ht="25.15" customHeight="1" x14ac:dyDescent="0.2">
      <c r="A2616" s="70" t="s">
        <v>2119</v>
      </c>
      <c r="B2616" s="71">
        <v>1992</v>
      </c>
      <c r="C2616" s="68" t="str">
        <f>IF(ISERROR(VLOOKUP(IF(RIGHT($A2616,1)=")",LEFT($A2616,FIND(" (",$A2616)-1),$A2616),[1]ACCS!$B$2:$B$5003, 1, FALSE)), "","1")</f>
        <v>1</v>
      </c>
      <c r="D2616" s="103" t="str">
        <f>IF($B2616="Unknown","",IF($B2616="","",IF(VALUE(LEFT($B2616,4))&lt;Calc!$J$2,"ANTIQUE","")))</f>
        <v/>
      </c>
      <c r="E2616" s="72" t="s">
        <v>29</v>
      </c>
      <c r="F2616" s="121"/>
      <c r="G2616" s="121"/>
      <c r="H2616" s="62" t="str">
        <f t="shared" si="283"/>
        <v>Reticulata</v>
      </c>
      <c r="I2616" s="18">
        <f t="shared" si="287"/>
        <v>1</v>
      </c>
      <c r="J2616" s="18">
        <f t="shared" si="284"/>
        <v>0</v>
      </c>
      <c r="K2616" s="18">
        <f t="shared" si="285"/>
        <v>0</v>
      </c>
      <c r="L2616" s="57" t="str">
        <f t="shared" si="288"/>
        <v>Phillip Mandarich</v>
      </c>
      <c r="M2616" s="57" t="str">
        <f t="shared" si="286"/>
        <v>Phillip Mandarich</v>
      </c>
      <c r="N2616" s="61" t="str">
        <f t="shared" ref="N2616:N2679" si="289">IF(ISNUMBER(SEARCH("See",$M2616)),$M2616,IF(ISNUMBER(SEARCH("(",$M2616)),LEFT($M2616,SEARCH("(",$M2616)-2),$M2616))</f>
        <v>Phillip Mandarich</v>
      </c>
    </row>
    <row r="2617" spans="1:14" ht="25.15" customHeight="1" x14ac:dyDescent="0.2">
      <c r="A2617" s="70" t="s">
        <v>2120</v>
      </c>
      <c r="B2617" s="71">
        <v>2018</v>
      </c>
      <c r="C2617" s="68" t="str">
        <f>IF(ISERROR(VLOOKUP(IF(RIGHT($A2617,1)=")",LEFT($A2617,FIND(" (",$A2617)-1),$A2617),[1]ACCS!$B$2:$B$5003, 1, FALSE)), "","1")</f>
        <v>1</v>
      </c>
      <c r="D2617" s="103" t="str">
        <f>IF($B2617="Unknown","",IF($B2617="","",IF(VALUE(LEFT($B2617,4))&lt;Calc!$J$2,"ANTIQUE","")))</f>
        <v/>
      </c>
      <c r="E2617" s="72" t="s">
        <v>24</v>
      </c>
      <c r="F2617" s="121"/>
      <c r="G2617" s="121"/>
      <c r="H2617" s="62" t="str">
        <f t="shared" si="283"/>
        <v>Japonica</v>
      </c>
      <c r="I2617" s="18">
        <f t="shared" si="287"/>
        <v>0</v>
      </c>
      <c r="J2617" s="18">
        <f t="shared" si="284"/>
        <v>0</v>
      </c>
      <c r="K2617" s="18">
        <f t="shared" si="285"/>
        <v>0</v>
      </c>
      <c r="L2617" s="57" t="str">
        <f t="shared" si="288"/>
        <v>Phillip's Choice</v>
      </c>
      <c r="M2617" s="57" t="str">
        <f t="shared" si="286"/>
        <v>Phillip's Choice</v>
      </c>
      <c r="N2617" s="61" t="str">
        <f t="shared" si="289"/>
        <v>Phillip's Choice</v>
      </c>
    </row>
    <row r="2618" spans="1:14" ht="25.15" customHeight="1" x14ac:dyDescent="0.2">
      <c r="A2618" s="70" t="s">
        <v>2121</v>
      </c>
      <c r="B2618" s="71">
        <v>1972</v>
      </c>
      <c r="C2618" s="68" t="str">
        <f>IF(ISERROR(VLOOKUP(IF(RIGHT($A2618,1)=")",LEFT($A2618,FIND(" (",$A2618)-1),$A2618),[1]ACCS!$B$2:$B$5003, 1, FALSE)), "","1")</f>
        <v/>
      </c>
      <c r="D2618" s="103" t="str">
        <f>IF($B2618="Unknown","",IF($B2618="","",IF(VALUE(LEFT($B2618,4))&lt;Calc!$J$2,"ANTIQUE","")))</f>
        <v/>
      </c>
      <c r="E2618" s="72" t="s">
        <v>24</v>
      </c>
      <c r="F2618" s="121"/>
      <c r="G2618" s="121" t="s">
        <v>26</v>
      </c>
      <c r="H2618" s="62" t="str">
        <f t="shared" si="283"/>
        <v>NRH</v>
      </c>
      <c r="I2618" s="18">
        <f t="shared" si="287"/>
        <v>2</v>
      </c>
      <c r="J2618" s="18">
        <f t="shared" si="284"/>
        <v>0</v>
      </c>
      <c r="K2618" s="18">
        <f t="shared" si="285"/>
        <v>0</v>
      </c>
      <c r="L2618" s="57" t="str">
        <f t="shared" si="288"/>
        <v>Phyllis Austin</v>
      </c>
      <c r="M2618" s="57" t="str">
        <f t="shared" si="286"/>
        <v>Phyllis Austin</v>
      </c>
      <c r="N2618" s="61" t="str">
        <f t="shared" si="289"/>
        <v>Phyllis Austin</v>
      </c>
    </row>
    <row r="2619" spans="1:14" ht="25.15" customHeight="1" x14ac:dyDescent="0.2">
      <c r="A2619" s="70" t="s">
        <v>2122</v>
      </c>
      <c r="B2619" s="71">
        <v>1998</v>
      </c>
      <c r="C2619" s="68" t="str">
        <f>IF(ISERROR(VLOOKUP(IF(RIGHT($A2619,1)=")",LEFT($A2619,FIND(" (",$A2619)-1),$A2619),[1]ACCS!$B$2:$B$5003, 1, FALSE)), "","1")</f>
        <v>1</v>
      </c>
      <c r="D2619" s="103" t="str">
        <f>IF($B2619="Unknown","",IF($B2619="","",IF(VALUE(LEFT($B2619,4))&lt;Calc!$J$2,"ANTIQUE","")))</f>
        <v/>
      </c>
      <c r="E2619" s="72" t="s">
        <v>37</v>
      </c>
      <c r="F2619" s="121"/>
      <c r="G2619" s="121"/>
      <c r="H2619" s="62" t="str">
        <f t="shared" si="283"/>
        <v>Reticulata</v>
      </c>
      <c r="I2619" s="18">
        <f t="shared" si="287"/>
        <v>1</v>
      </c>
      <c r="J2619" s="18">
        <f t="shared" si="284"/>
        <v>0</v>
      </c>
      <c r="K2619" s="18">
        <f t="shared" si="285"/>
        <v>0</v>
      </c>
      <c r="L2619" s="57" t="str">
        <f t="shared" si="288"/>
        <v>Phyllis Hunt</v>
      </c>
      <c r="M2619" s="57" t="str">
        <f t="shared" si="286"/>
        <v>Phyllis Hunt</v>
      </c>
      <c r="N2619" s="61" t="str">
        <f t="shared" si="289"/>
        <v>Phyllis Hunt</v>
      </c>
    </row>
    <row r="2620" spans="1:14" ht="25.15" customHeight="1" x14ac:dyDescent="0.2">
      <c r="A2620" s="70" t="s">
        <v>2123</v>
      </c>
      <c r="B2620" s="71">
        <v>2012</v>
      </c>
      <c r="C2620" s="68" t="str">
        <f>IF(ISERROR(VLOOKUP(IF(RIGHT($A2620,1)=")",LEFT($A2620,FIND(" (",$A2620)-1),$A2620),[1]ACCS!$B$2:$B$5003, 1, FALSE)), "","1")</f>
        <v/>
      </c>
      <c r="D2620" s="103" t="str">
        <f>IF($B2620="Unknown","",IF($B2620="","",IF(VALUE(LEFT($B2620,4))&lt;Calc!$J$2,"ANTIQUE","")))</f>
        <v/>
      </c>
      <c r="E2620" s="72" t="s">
        <v>30</v>
      </c>
      <c r="F2620" s="121"/>
      <c r="G2620" s="121"/>
      <c r="H2620" s="62" t="str">
        <f t="shared" si="283"/>
        <v>Reticulata</v>
      </c>
      <c r="I2620" s="18">
        <f t="shared" si="287"/>
        <v>1</v>
      </c>
      <c r="J2620" s="18">
        <f t="shared" si="284"/>
        <v>0</v>
      </c>
      <c r="K2620" s="18">
        <f t="shared" si="285"/>
        <v>0</v>
      </c>
      <c r="L2620" s="57" t="str">
        <f t="shared" si="288"/>
        <v>Pian Pian (See Fly Fly)</v>
      </c>
      <c r="M2620" s="57" t="str">
        <f t="shared" si="286"/>
        <v>Pian Pian (See Fly Fly)</v>
      </c>
      <c r="N2620" s="61" t="str">
        <f t="shared" si="289"/>
        <v>Pian Pian (See Fly Fly)</v>
      </c>
    </row>
    <row r="2621" spans="1:14" ht="25.15" customHeight="1" x14ac:dyDescent="0.2">
      <c r="A2621" s="70" t="s">
        <v>2124</v>
      </c>
      <c r="B2621" s="71">
        <v>1953</v>
      </c>
      <c r="C2621" s="68" t="str">
        <f>IF(ISERROR(VLOOKUP(IF(RIGHT($A2621,1)=")",LEFT($A2621,FIND(" (",$A2621)-1),$A2621),[1]ACCS!$B$2:$B$5003, 1, FALSE)), "","1")</f>
        <v>1</v>
      </c>
      <c r="D2621" s="103" t="str">
        <f>IF($B2621="Unknown","",IF($B2621="","",IF(VALUE(LEFT($B2621,4))&lt;Calc!$J$2,"ANTIQUE","")))</f>
        <v/>
      </c>
      <c r="E2621" s="72" t="s">
        <v>21</v>
      </c>
      <c r="F2621" s="121"/>
      <c r="G2621" s="121"/>
      <c r="H2621" s="62" t="str">
        <f t="shared" ref="H2621:H2684" si="290">IF($A2621="","",IF($I2621=0,"Japonica",IF($I2621=1,"Reticulata",IF($I2621=2,"NRH",IF($I2621=3,"Sasanqua",IF($I2621=4,"Hiemalis",IF($I2621=5,"Vernalis",IF($I2621=6,"Japonica [Higo]","Specie"))))))))</f>
        <v>Japonica</v>
      </c>
      <c r="I2621" s="18">
        <f t="shared" si="287"/>
        <v>0</v>
      </c>
      <c r="J2621" s="18">
        <f t="shared" ref="J2621:J2684" si="291">IF(NOT(ISERROR(SEARCH("(Rusticana)",$A2621))),7,IF(NOT(ISERROR(SEARCH("(Wabisuke)",$A2621))),8,IF(NOT(ISERROR(SEARCH("(Edithae)",$A2621))),9,IF(NOT(ISERROR(SEARCH("(Oleifera)",$A2621))),10,IF(NOT(ISERROR(SEARCH("(Saluenensis)",$A2621))),11,0)))))</f>
        <v>0</v>
      </c>
      <c r="K2621" s="18">
        <f t="shared" ref="K2621:K2684" si="292">IF(NOT(ISERROR(SEARCH("(Pitardii)",$A2621))),12,IF(NOT(ISERROR(SEARCH("(Specie)",$A2621))),13,0))</f>
        <v>0</v>
      </c>
      <c r="L2621" s="57" t="str">
        <f t="shared" si="288"/>
        <v>Pierate's Pride</v>
      </c>
      <c r="M2621" s="57" t="str">
        <f t="shared" ref="M2621:M2684" si="293">SUBSTITUTE(SUBSTITUTE(SUBSTITUTE(SUBSTITUTE(SUBSTITUTE($L2621," (Edithae)","")," (Oleifera)","")," (Saluenensis)","")," (Specie)","")," (Pitardii)","")</f>
        <v>Pierate's Pride</v>
      </c>
      <c r="N2621" s="61" t="str">
        <f t="shared" si="289"/>
        <v>Pierate's Pride</v>
      </c>
    </row>
    <row r="2622" spans="1:14" ht="25.15" customHeight="1" x14ac:dyDescent="0.2">
      <c r="A2622" s="70" t="s">
        <v>3038</v>
      </c>
      <c r="B2622" s="71">
        <v>2021</v>
      </c>
      <c r="C2622" s="68" t="str">
        <f>IF(ISERROR(VLOOKUP(IF(RIGHT($A2622,1)=")",LEFT($A2622,FIND(" (",$A2622)-1),$A2622),[1]ACCS!$B$2:$B$5003, 1, FALSE)), "","1")</f>
        <v>1</v>
      </c>
      <c r="D2622" s="103" t="str">
        <f>IF($B2622="Unknown","",IF($B2622="","",IF(VALUE(LEFT($B2622,4))&lt;Calc!$J$2,"ANTIQUE","")))</f>
        <v/>
      </c>
      <c r="E2622" s="72" t="s">
        <v>24</v>
      </c>
      <c r="F2622" s="121"/>
      <c r="G2622" s="121"/>
      <c r="H2622" s="62" t="str">
        <f t="shared" si="290"/>
        <v>Japonica</v>
      </c>
      <c r="I2622" s="18">
        <f t="shared" si="287"/>
        <v>0</v>
      </c>
      <c r="J2622" s="18">
        <f t="shared" si="291"/>
        <v>0</v>
      </c>
      <c r="K2622" s="18">
        <f t="shared" si="292"/>
        <v>0</v>
      </c>
      <c r="L2622" s="57" t="str">
        <f t="shared" si="288"/>
        <v>Pierce Whiddon</v>
      </c>
      <c r="M2622" s="57" t="str">
        <f t="shared" si="293"/>
        <v>Pierce Whiddon</v>
      </c>
      <c r="N2622" s="61" t="str">
        <f t="shared" si="289"/>
        <v>Pierce Whiddon</v>
      </c>
    </row>
    <row r="2623" spans="1:14" ht="25.15" customHeight="1" x14ac:dyDescent="0.2">
      <c r="A2623" s="74" t="s">
        <v>3123</v>
      </c>
      <c r="B2623" s="71">
        <v>2022</v>
      </c>
      <c r="C2623" s="68" t="str">
        <f>IF(ISERROR(VLOOKUP(IF(RIGHT($A2623,1)=")",LEFT($A2623,FIND(" (",$A2623)-1),$A2623),[1]ACCS!$B$2:$B$5003, 1, FALSE)), "","1")</f>
        <v>1</v>
      </c>
      <c r="D2623" s="103" t="str">
        <f>IF($B2623="Unknown","",IF($B2623="","",IF(VALUE(LEFT($B2623,4))&lt;Calc!$J$2,"ANTIQUE","")))</f>
        <v/>
      </c>
      <c r="E2623" s="72" t="s">
        <v>29</v>
      </c>
      <c r="F2623" s="121"/>
      <c r="G2623" s="121"/>
      <c r="H2623" s="62" t="str">
        <f t="shared" si="290"/>
        <v>Reticulata</v>
      </c>
      <c r="I2623" s="18">
        <f t="shared" si="287"/>
        <v>1</v>
      </c>
      <c r="J2623" s="18">
        <f t="shared" si="291"/>
        <v>0</v>
      </c>
      <c r="K2623" s="18">
        <f t="shared" si="292"/>
        <v>0</v>
      </c>
      <c r="L2623" s="57" t="str">
        <f t="shared" si="288"/>
        <v>Pierre Howard</v>
      </c>
      <c r="M2623" s="57" t="str">
        <f t="shared" si="293"/>
        <v>Pierre Howard</v>
      </c>
      <c r="N2623" s="61" t="str">
        <f t="shared" si="289"/>
        <v>Pierre Howard</v>
      </c>
    </row>
    <row r="2624" spans="1:14" ht="25.15" customHeight="1" x14ac:dyDescent="0.2">
      <c r="A2624" s="70" t="s">
        <v>2125</v>
      </c>
      <c r="B2624" s="71">
        <v>1945</v>
      </c>
      <c r="C2624" s="68" t="str">
        <f>IF(ISERROR(VLOOKUP(IF(RIGHT($A2624,1)=")",LEFT($A2624,FIND(" (",$A2624)-1),$A2624),[1]ACCS!$B$2:$B$5003, 1, FALSE)), "","1")</f>
        <v/>
      </c>
      <c r="D2624" s="103" t="str">
        <f>IF($B2624="Unknown","",IF($B2624="","",IF(VALUE(LEFT($B2624,4))&lt;Calc!$J$2,"ANTIQUE","")))</f>
        <v/>
      </c>
      <c r="E2624" s="72" t="s">
        <v>24</v>
      </c>
      <c r="F2624" s="121"/>
      <c r="G2624" s="121"/>
      <c r="H2624" s="62" t="str">
        <f t="shared" si="290"/>
        <v>Japonica</v>
      </c>
      <c r="I2624" s="18">
        <f t="shared" si="287"/>
        <v>0</v>
      </c>
      <c r="J2624" s="18">
        <f t="shared" si="291"/>
        <v>0</v>
      </c>
      <c r="K2624" s="18">
        <f t="shared" si="292"/>
        <v>0</v>
      </c>
      <c r="L2624" s="57" t="str">
        <f t="shared" si="288"/>
        <v>Pilida</v>
      </c>
      <c r="M2624" s="57" t="str">
        <f t="shared" si="293"/>
        <v>Pilida</v>
      </c>
      <c r="N2624" s="61" t="str">
        <f t="shared" si="289"/>
        <v>Pilida</v>
      </c>
    </row>
    <row r="2625" spans="1:14" ht="25.15" customHeight="1" x14ac:dyDescent="0.2">
      <c r="A2625" s="70" t="s">
        <v>3061</v>
      </c>
      <c r="B2625" s="71">
        <v>1988</v>
      </c>
      <c r="C2625" s="68" t="str">
        <f>IF(ISERROR(VLOOKUP(IF(RIGHT($A2625,1)=")",LEFT($A2625,FIND(" (",$A2625)-1),$A2625),[1]ACCS!$B$2:$B$5003, 1, FALSE)), "","1")</f>
        <v>1</v>
      </c>
      <c r="D2625" s="103" t="str">
        <f>IF($B2625="Unknown","",IF($B2625="","",IF(VALUE(LEFT($B2625,4))&lt;Calc!$J$2,"ANTIQUE","")))</f>
        <v/>
      </c>
      <c r="E2625" s="72" t="s">
        <v>35</v>
      </c>
      <c r="F2625" s="121"/>
      <c r="G2625" s="121"/>
      <c r="H2625" s="62" t="str">
        <f t="shared" si="290"/>
        <v>Japonica</v>
      </c>
      <c r="I2625" s="18">
        <f t="shared" si="287"/>
        <v>0</v>
      </c>
      <c r="J2625" s="18">
        <f t="shared" si="291"/>
        <v>0</v>
      </c>
      <c r="K2625" s="18">
        <f t="shared" si="292"/>
        <v>0</v>
      </c>
      <c r="L2625" s="57" t="str">
        <f t="shared" si="288"/>
        <v>Pincushion</v>
      </c>
      <c r="M2625" s="57" t="str">
        <f t="shared" si="293"/>
        <v>Pincushion</v>
      </c>
      <c r="N2625" s="61" t="str">
        <f t="shared" si="289"/>
        <v>Pincushion</v>
      </c>
    </row>
    <row r="2626" spans="1:14" ht="25.15" customHeight="1" x14ac:dyDescent="0.2">
      <c r="A2626" s="70" t="s">
        <v>2126</v>
      </c>
      <c r="B2626" s="71">
        <v>1940</v>
      </c>
      <c r="C2626" s="68" t="str">
        <f>IF(ISERROR(VLOOKUP(IF(RIGHT($A2626,1)=")",LEFT($A2626,FIND(" (",$A2626)-1),$A2626),[1]ACCS!$B$2:$B$5003, 1, FALSE)), "","1")</f>
        <v/>
      </c>
      <c r="D2626" s="103" t="str">
        <f>IF($B2626="Unknown","",IF($B2626="","",IF(VALUE(LEFT($B2626,4))&lt;Calc!$J$2,"ANTIQUE","")))</f>
        <v/>
      </c>
      <c r="E2626" s="72" t="s">
        <v>24</v>
      </c>
      <c r="F2626" s="121" t="s">
        <v>5</v>
      </c>
      <c r="G2626" s="121"/>
      <c r="H2626" s="62" t="str">
        <f t="shared" si="290"/>
        <v>Japonica</v>
      </c>
      <c r="I2626" s="18">
        <f t="shared" si="287"/>
        <v>0</v>
      </c>
      <c r="J2626" s="18">
        <f t="shared" si="291"/>
        <v>0</v>
      </c>
      <c r="K2626" s="18">
        <f t="shared" si="292"/>
        <v>0</v>
      </c>
      <c r="L2626" s="57" t="str">
        <f t="shared" si="288"/>
        <v>Pine Cone White (See Kagira) (Dante)</v>
      </c>
      <c r="M2626" s="57" t="str">
        <f t="shared" si="293"/>
        <v>Pine Cone White (See Kagira) (Dante)</v>
      </c>
      <c r="N2626" s="61" t="str">
        <f t="shared" si="289"/>
        <v>Pine Cone White (See Kagira) (Dante)</v>
      </c>
    </row>
    <row r="2627" spans="1:14" ht="25.15" customHeight="1" x14ac:dyDescent="0.2">
      <c r="A2627" s="70" t="s">
        <v>2127</v>
      </c>
      <c r="B2627" s="71">
        <v>1935</v>
      </c>
      <c r="C2627" s="68" t="str">
        <f>IF(ISERROR(VLOOKUP(IF(RIGHT($A2627,1)=")",LEFT($A2627,FIND(" (",$A2627)-1),$A2627),[1]ACCS!$B$2:$B$5003, 1, FALSE)), "","1")</f>
        <v>1</v>
      </c>
      <c r="D2627" s="103" t="str">
        <f>IF($B2627="Unknown","",IF($B2627="","",IF(VALUE(LEFT($B2627,4))&lt;Calc!$J$2,"ANTIQUE","")))</f>
        <v/>
      </c>
      <c r="E2627" s="72" t="s">
        <v>24</v>
      </c>
      <c r="F2627" s="121"/>
      <c r="G2627" s="121"/>
      <c r="H2627" s="62" t="str">
        <f t="shared" si="290"/>
        <v>Japonica</v>
      </c>
      <c r="I2627" s="18">
        <f t="shared" si="287"/>
        <v>0</v>
      </c>
      <c r="J2627" s="18">
        <f t="shared" si="291"/>
        <v>0</v>
      </c>
      <c r="K2627" s="18">
        <f t="shared" si="292"/>
        <v>0</v>
      </c>
      <c r="L2627" s="57" t="str">
        <f t="shared" si="288"/>
        <v>Pink Ball</v>
      </c>
      <c r="M2627" s="57" t="str">
        <f t="shared" si="293"/>
        <v>Pink Ball</v>
      </c>
      <c r="N2627" s="61" t="str">
        <f t="shared" si="289"/>
        <v>Pink Ball</v>
      </c>
    </row>
    <row r="2628" spans="1:14" ht="25.15" customHeight="1" x14ac:dyDescent="0.2">
      <c r="A2628" s="70" t="s">
        <v>2128</v>
      </c>
      <c r="B2628" s="71">
        <v>2005</v>
      </c>
      <c r="C2628" s="68" t="str">
        <f>IF(ISERROR(VLOOKUP(IF(RIGHT($A2628,1)=")",LEFT($A2628,FIND(" (",$A2628)-1),$A2628),[1]ACCS!$B$2:$B$5003, 1, FALSE)), "","1")</f>
        <v/>
      </c>
      <c r="D2628" s="103" t="str">
        <f>IF($B2628="Unknown","",IF($B2628="","",IF(VALUE(LEFT($B2628,4))&lt;Calc!$J$2,"ANTIQUE","")))</f>
        <v/>
      </c>
      <c r="E2628" s="72" t="s">
        <v>29</v>
      </c>
      <c r="F2628" s="121"/>
      <c r="G2628" s="121"/>
      <c r="H2628" s="62" t="str">
        <f t="shared" si="290"/>
        <v>NRH</v>
      </c>
      <c r="I2628" s="18">
        <f t="shared" si="287"/>
        <v>2</v>
      </c>
      <c r="J2628" s="18">
        <f t="shared" si="291"/>
        <v>0</v>
      </c>
      <c r="K2628" s="18">
        <f t="shared" si="292"/>
        <v>0</v>
      </c>
      <c r="L2628" s="57" t="str">
        <f t="shared" si="288"/>
        <v>Pink Bounty</v>
      </c>
      <c r="M2628" s="57" t="str">
        <f t="shared" si="293"/>
        <v>Pink Bounty</v>
      </c>
      <c r="N2628" s="61" t="str">
        <f t="shared" si="289"/>
        <v>Pink Bounty</v>
      </c>
    </row>
    <row r="2629" spans="1:14" ht="25.15" customHeight="1" x14ac:dyDescent="0.2">
      <c r="A2629" s="70" t="s">
        <v>3508</v>
      </c>
      <c r="B2629" s="71">
        <v>1973</v>
      </c>
      <c r="C2629" s="68" t="str">
        <f>IF(ISERROR(VLOOKUP(IF(RIGHT($A2629,1)=")",LEFT($A2629,FIND(" (",$A2629)-1),$A2629),[1]ACCS!$B$2:$B$5003, 1, FALSE)), "","1")</f>
        <v/>
      </c>
      <c r="D2629" s="103" t="str">
        <f>IF($B2629="Unknown","",IF($B2629="","",IF(VALUE(LEFT($B2629,4))&lt;Calc!$J$2,"ANTIQUE","")))</f>
        <v/>
      </c>
      <c r="E2629" s="72" t="s">
        <v>21</v>
      </c>
      <c r="F2629" s="121"/>
      <c r="G2629" s="121"/>
      <c r="H2629" s="62" t="str">
        <f t="shared" si="290"/>
        <v>NRH</v>
      </c>
      <c r="I2629" s="18">
        <f t="shared" si="287"/>
        <v>2</v>
      </c>
      <c r="J2629" s="18">
        <f t="shared" si="291"/>
        <v>0</v>
      </c>
      <c r="K2629" s="18">
        <f t="shared" si="292"/>
        <v>0</v>
      </c>
      <c r="L2629" s="57" t="str">
        <f t="shared" si="288"/>
        <v>Pink Bouquet [Monrovia]</v>
      </c>
      <c r="M2629" s="57" t="str">
        <f t="shared" si="293"/>
        <v>Pink Bouquet [Monrovia]</v>
      </c>
      <c r="N2629" s="61" t="str">
        <f t="shared" si="289"/>
        <v>Pink Bouquet [Monrovia]</v>
      </c>
    </row>
    <row r="2630" spans="1:14" ht="25.15" customHeight="1" x14ac:dyDescent="0.2">
      <c r="A2630" s="70" t="s">
        <v>2129</v>
      </c>
      <c r="B2630" s="71">
        <v>1952</v>
      </c>
      <c r="C2630" s="68" t="str">
        <f>IF(ISERROR(VLOOKUP(IF(RIGHT($A2630,1)=")",LEFT($A2630,FIND(" (",$A2630)-1),$A2630),[1]ACCS!$B$2:$B$5003, 1, FALSE)), "","1")</f>
        <v>1</v>
      </c>
      <c r="D2630" s="103" t="str">
        <f>IF($B2630="Unknown","",IF($B2630="","",IF(VALUE(LEFT($B2630,4))&lt;Calc!$J$2,"ANTIQUE","")))</f>
        <v/>
      </c>
      <c r="E2630" s="72" t="s">
        <v>37</v>
      </c>
      <c r="F2630" s="121"/>
      <c r="G2630" s="121"/>
      <c r="H2630" s="62" t="str">
        <f t="shared" si="290"/>
        <v>Japonica</v>
      </c>
      <c r="I2630" s="18">
        <f t="shared" si="287"/>
        <v>0</v>
      </c>
      <c r="J2630" s="18">
        <f t="shared" si="291"/>
        <v>0</v>
      </c>
      <c r="K2630" s="18">
        <f t="shared" si="292"/>
        <v>0</v>
      </c>
      <c r="L2630" s="57" t="str">
        <f t="shared" si="288"/>
        <v>Pink Champagne (Camellian)</v>
      </c>
      <c r="M2630" s="57" t="str">
        <f t="shared" si="293"/>
        <v>Pink Champagne (Camellian)</v>
      </c>
      <c r="N2630" s="61" t="str">
        <f t="shared" si="289"/>
        <v>Pink Champagne</v>
      </c>
    </row>
    <row r="2631" spans="1:14" ht="25.15" customHeight="1" x14ac:dyDescent="0.2">
      <c r="A2631" s="70" t="s">
        <v>2130</v>
      </c>
      <c r="B2631" s="71">
        <v>2005</v>
      </c>
      <c r="C2631" s="68" t="str">
        <f>IF(ISERROR(VLOOKUP(IF(RIGHT($A2631,1)=")",LEFT($A2631,FIND(" (",$A2631)-1),$A2631),[1]ACCS!$B$2:$B$5003, 1, FALSE)), "","1")</f>
        <v>1</v>
      </c>
      <c r="D2631" s="103" t="str">
        <f>IF($B2631="Unknown","",IF($B2631="","",IF(VALUE(LEFT($B2631,4))&lt;Calc!$J$2,"ANTIQUE","")))</f>
        <v/>
      </c>
      <c r="E2631" s="72" t="s">
        <v>24</v>
      </c>
      <c r="F2631" s="121"/>
      <c r="G2631" s="121" t="s">
        <v>26</v>
      </c>
      <c r="H2631" s="62" t="str">
        <f t="shared" si="290"/>
        <v>Japonica</v>
      </c>
      <c r="I2631" s="18">
        <f t="shared" si="287"/>
        <v>0</v>
      </c>
      <c r="J2631" s="18">
        <f t="shared" si="291"/>
        <v>0</v>
      </c>
      <c r="K2631" s="18">
        <f t="shared" si="292"/>
        <v>0</v>
      </c>
      <c r="L2631" s="57" t="str">
        <f t="shared" si="288"/>
        <v>Pink Chiffon</v>
      </c>
      <c r="M2631" s="57" t="str">
        <f t="shared" si="293"/>
        <v>Pink Chiffon</v>
      </c>
      <c r="N2631" s="61" t="str">
        <f t="shared" si="289"/>
        <v>Pink Chiffon</v>
      </c>
    </row>
    <row r="2632" spans="1:14" ht="25.15" customHeight="1" x14ac:dyDescent="0.2">
      <c r="A2632" s="70" t="s">
        <v>2131</v>
      </c>
      <c r="B2632" s="71">
        <v>1953</v>
      </c>
      <c r="C2632" s="68" t="str">
        <f>IF(ISERROR(VLOOKUP(IF(RIGHT($A2632,1)=")",LEFT($A2632,FIND(" (",$A2632)-1),$A2632),[1]ACCS!$B$2:$B$5003, 1, FALSE)), "","1")</f>
        <v>1</v>
      </c>
      <c r="D2632" s="103" t="str">
        <f>IF($B2632="Unknown","",IF($B2632="","",IF(VALUE(LEFT($B2632,4))&lt;Calc!$J$2,"ANTIQUE","")))</f>
        <v/>
      </c>
      <c r="E2632" s="72" t="s">
        <v>37</v>
      </c>
      <c r="F2632" s="121"/>
      <c r="G2632" s="121"/>
      <c r="H2632" s="62" t="str">
        <f t="shared" si="290"/>
        <v>Japonica</v>
      </c>
      <c r="I2632" s="18">
        <f t="shared" si="287"/>
        <v>0</v>
      </c>
      <c r="J2632" s="18">
        <f t="shared" si="291"/>
        <v>0</v>
      </c>
      <c r="K2632" s="18">
        <f t="shared" si="292"/>
        <v>0</v>
      </c>
      <c r="L2632" s="57" t="str">
        <f t="shared" si="288"/>
        <v>Pink Clouds</v>
      </c>
      <c r="M2632" s="57" t="str">
        <f t="shared" si="293"/>
        <v>Pink Clouds</v>
      </c>
      <c r="N2632" s="61" t="str">
        <f t="shared" si="289"/>
        <v>Pink Clouds</v>
      </c>
    </row>
    <row r="2633" spans="1:14" ht="25.15" customHeight="1" x14ac:dyDescent="0.2">
      <c r="A2633" s="70" t="s">
        <v>2132</v>
      </c>
      <c r="B2633" s="71">
        <v>1980</v>
      </c>
      <c r="C2633" s="68" t="str">
        <f>IF(ISERROR(VLOOKUP(IF(RIGHT($A2633,1)=")",LEFT($A2633,FIND(" (",$A2633)-1),$A2633),[1]ACCS!$B$2:$B$5003, 1, FALSE)), "","1")</f>
        <v>1</v>
      </c>
      <c r="D2633" s="103" t="str">
        <f>IF($B2633="Unknown","",IF($B2633="","",IF(VALUE(LEFT($B2633,4))&lt;Calc!$J$2,"ANTIQUE","")))</f>
        <v/>
      </c>
      <c r="E2633" s="72" t="s">
        <v>47</v>
      </c>
      <c r="F2633" s="121"/>
      <c r="G2633" s="121" t="s">
        <v>26</v>
      </c>
      <c r="H2633" s="62" t="str">
        <f t="shared" si="290"/>
        <v>NRH</v>
      </c>
      <c r="I2633" s="18">
        <f t="shared" si="287"/>
        <v>2</v>
      </c>
      <c r="J2633" s="18">
        <f t="shared" si="291"/>
        <v>0</v>
      </c>
      <c r="K2633" s="18">
        <f t="shared" si="292"/>
        <v>0</v>
      </c>
      <c r="L2633" s="57" t="str">
        <f t="shared" si="288"/>
        <v>Pink Dahlia</v>
      </c>
      <c r="M2633" s="57" t="str">
        <f t="shared" si="293"/>
        <v>Pink Dahlia</v>
      </c>
      <c r="N2633" s="61" t="str">
        <f t="shared" si="289"/>
        <v>Pink Dahlia</v>
      </c>
    </row>
    <row r="2634" spans="1:14" ht="25.15" customHeight="1" x14ac:dyDescent="0.2">
      <c r="A2634" s="70" t="s">
        <v>2133</v>
      </c>
      <c r="B2634" s="71">
        <v>1934</v>
      </c>
      <c r="C2634" s="68" t="str">
        <f>IF(ISERROR(VLOOKUP(IF(RIGHT($A2634,1)=")",LEFT($A2634,FIND(" (",$A2634)-1),$A2634),[1]ACCS!$B$2:$B$5003, 1, FALSE)), "","1")</f>
        <v>1</v>
      </c>
      <c r="D2634" s="103" t="str">
        <f>IF($B2634="Unknown","",IF($B2634="","",IF(VALUE(LEFT($B2634,4))&lt;Calc!$J$2,"ANTIQUE","")))</f>
        <v/>
      </c>
      <c r="E2634" s="72" t="s">
        <v>24</v>
      </c>
      <c r="F2634" s="121"/>
      <c r="G2634" s="121" t="s">
        <v>26</v>
      </c>
      <c r="H2634" s="62" t="str">
        <f t="shared" si="290"/>
        <v>Japonica</v>
      </c>
      <c r="I2634" s="18">
        <f t="shared" si="287"/>
        <v>0</v>
      </c>
      <c r="J2634" s="18">
        <f t="shared" si="291"/>
        <v>0</v>
      </c>
      <c r="K2634" s="18">
        <f t="shared" si="292"/>
        <v>0</v>
      </c>
      <c r="L2634" s="57" t="str">
        <f t="shared" si="288"/>
        <v>Pink Dawn</v>
      </c>
      <c r="M2634" s="57" t="str">
        <f t="shared" si="293"/>
        <v>Pink Dawn</v>
      </c>
      <c r="N2634" s="61" t="str">
        <f t="shared" si="289"/>
        <v>Pink Dawn</v>
      </c>
    </row>
    <row r="2635" spans="1:14" ht="25.15" customHeight="1" x14ac:dyDescent="0.2">
      <c r="A2635" s="70" t="s">
        <v>2134</v>
      </c>
      <c r="B2635" s="71">
        <v>1950</v>
      </c>
      <c r="C2635" s="68" t="str">
        <f>IF(ISERROR(VLOOKUP(IF(RIGHT($A2635,1)=")",LEFT($A2635,FIND(" (",$A2635)-1),$A2635),[1]ACCS!$B$2:$B$5003, 1, FALSE)), "","1")</f>
        <v>1</v>
      </c>
      <c r="D2635" s="103" t="str">
        <f>IF($B2635="Unknown","",IF($B2635="","",IF(VALUE(LEFT($B2635,4))&lt;Calc!$J$2,"ANTIQUE","")))</f>
        <v/>
      </c>
      <c r="E2635" s="72" t="s">
        <v>24</v>
      </c>
      <c r="F2635" s="121"/>
      <c r="G2635" s="121"/>
      <c r="H2635" s="62" t="str">
        <f t="shared" si="290"/>
        <v>Japonica</v>
      </c>
      <c r="I2635" s="18">
        <f t="shared" si="287"/>
        <v>0</v>
      </c>
      <c r="J2635" s="18">
        <f t="shared" si="291"/>
        <v>0</v>
      </c>
      <c r="K2635" s="18">
        <f t="shared" si="292"/>
        <v>0</v>
      </c>
      <c r="L2635" s="57" t="str">
        <f t="shared" si="288"/>
        <v>Pink Diddy</v>
      </c>
      <c r="M2635" s="57" t="str">
        <f t="shared" si="293"/>
        <v>Pink Diddy</v>
      </c>
      <c r="N2635" s="61" t="str">
        <f t="shared" si="289"/>
        <v>Pink Diddy</v>
      </c>
    </row>
    <row r="2636" spans="1:14" ht="25.15" customHeight="1" x14ac:dyDescent="0.2">
      <c r="A2636" s="70" t="s">
        <v>2135</v>
      </c>
      <c r="B2636" s="71">
        <v>1971</v>
      </c>
      <c r="C2636" s="68" t="str">
        <f>IF(ISERROR(VLOOKUP(IF(RIGHT($A2636,1)=")",LEFT($A2636,FIND(" (",$A2636)-1),$A2636),[1]ACCS!$B$2:$B$5003, 1, FALSE)), "","1")</f>
        <v>1</v>
      </c>
      <c r="D2636" s="103" t="str">
        <f>IF($B2636="Unknown","",IF($B2636="","",IF(VALUE(LEFT($B2636,4))&lt;Calc!$J$2,"ANTIQUE","")))</f>
        <v/>
      </c>
      <c r="E2636" s="72" t="s">
        <v>47</v>
      </c>
      <c r="F2636" s="121"/>
      <c r="G2636" s="121" t="s">
        <v>26</v>
      </c>
      <c r="H2636" s="62" t="str">
        <f t="shared" si="290"/>
        <v>Japonica</v>
      </c>
      <c r="I2636" s="18">
        <f t="shared" si="287"/>
        <v>0</v>
      </c>
      <c r="J2636" s="18">
        <f t="shared" si="291"/>
        <v>0</v>
      </c>
      <c r="K2636" s="18">
        <f t="shared" si="292"/>
        <v>0</v>
      </c>
      <c r="L2636" s="57" t="str">
        <f t="shared" si="288"/>
        <v>Pink Doll</v>
      </c>
      <c r="M2636" s="57" t="str">
        <f t="shared" si="293"/>
        <v>Pink Doll</v>
      </c>
      <c r="N2636" s="61" t="str">
        <f t="shared" si="289"/>
        <v>Pink Doll</v>
      </c>
    </row>
    <row r="2637" spans="1:14" ht="25.15" customHeight="1" x14ac:dyDescent="0.2">
      <c r="A2637" s="70" t="s">
        <v>2136</v>
      </c>
      <c r="B2637" s="71">
        <v>1958</v>
      </c>
      <c r="C2637" s="68" t="str">
        <f>IF(ISERROR(VLOOKUP(IF(RIGHT($A2637,1)=")",LEFT($A2637,FIND(" (",$A2637)-1),$A2637),[1]ACCS!$B$2:$B$5003, 1, FALSE)), "","1")</f>
        <v>1</v>
      </c>
      <c r="D2637" s="103" t="str">
        <f>IF($B2637="Unknown","",IF($B2637="","",IF(VALUE(LEFT($B2637,4))&lt;Calc!$J$2,"ANTIQUE","")))</f>
        <v/>
      </c>
      <c r="E2637" s="72" t="s">
        <v>37</v>
      </c>
      <c r="F2637" s="121"/>
      <c r="G2637" s="121"/>
      <c r="H2637" s="62" t="str">
        <f t="shared" si="290"/>
        <v>Japonica</v>
      </c>
      <c r="I2637" s="18">
        <f t="shared" si="287"/>
        <v>0</v>
      </c>
      <c r="J2637" s="18">
        <f t="shared" si="291"/>
        <v>0</v>
      </c>
      <c r="K2637" s="18">
        <f t="shared" si="292"/>
        <v>0</v>
      </c>
      <c r="L2637" s="57" t="str">
        <f t="shared" si="288"/>
        <v>Pink Explorer</v>
      </c>
      <c r="M2637" s="57" t="str">
        <f t="shared" si="293"/>
        <v>Pink Explorer</v>
      </c>
      <c r="N2637" s="61" t="str">
        <f t="shared" si="289"/>
        <v>Pink Explorer</v>
      </c>
    </row>
    <row r="2638" spans="1:14" ht="25.15" customHeight="1" x14ac:dyDescent="0.2">
      <c r="A2638" s="70" t="s">
        <v>2137</v>
      </c>
      <c r="B2638" s="71">
        <v>1970</v>
      </c>
      <c r="C2638" s="68" t="str">
        <f>IF(ISERROR(VLOOKUP(IF(RIGHT($A2638,1)=")",LEFT($A2638,FIND(" (",$A2638)-1),$A2638),[1]ACCS!$B$2:$B$5003, 1, FALSE)), "","1")</f>
        <v>1</v>
      </c>
      <c r="D2638" s="103" t="str">
        <f>IF($B2638="Unknown","",IF($B2638="","",IF(VALUE(LEFT($B2638,4))&lt;Calc!$J$2,"ANTIQUE","")))</f>
        <v/>
      </c>
      <c r="E2638" s="72" t="s">
        <v>21</v>
      </c>
      <c r="F2638" s="121"/>
      <c r="G2638" s="121" t="s">
        <v>26</v>
      </c>
      <c r="H2638" s="62" t="str">
        <f t="shared" si="290"/>
        <v>Japonica</v>
      </c>
      <c r="I2638" s="18">
        <f t="shared" si="287"/>
        <v>0</v>
      </c>
      <c r="J2638" s="18">
        <f t="shared" si="291"/>
        <v>0</v>
      </c>
      <c r="K2638" s="18">
        <f t="shared" si="292"/>
        <v>0</v>
      </c>
      <c r="L2638" s="57" t="str">
        <f t="shared" si="288"/>
        <v>Pink Frost</v>
      </c>
      <c r="M2638" s="57" t="str">
        <f t="shared" si="293"/>
        <v>Pink Frost</v>
      </c>
      <c r="N2638" s="61" t="str">
        <f t="shared" si="289"/>
        <v>Pink Frost</v>
      </c>
    </row>
    <row r="2639" spans="1:14" ht="25.15" customHeight="1" x14ac:dyDescent="0.2">
      <c r="A2639" s="70" t="s">
        <v>2138</v>
      </c>
      <c r="B2639" s="71">
        <v>1993</v>
      </c>
      <c r="C2639" s="68" t="str">
        <f>IF(ISERROR(VLOOKUP(IF(RIGHT($A2639,1)=")",LEFT($A2639,FIND(" (",$A2639)-1),$A2639),[1]ACCS!$B$2:$B$5003, 1, FALSE)), "","1")</f>
        <v>1</v>
      </c>
      <c r="D2639" s="103" t="str">
        <f>IF($B2639="Unknown","",IF($B2639="","",IF(VALUE(LEFT($B2639,4))&lt;Calc!$J$2,"ANTIQUE","")))</f>
        <v/>
      </c>
      <c r="E2639" s="72" t="s">
        <v>37</v>
      </c>
      <c r="F2639" s="121"/>
      <c r="G2639" s="121"/>
      <c r="H2639" s="62" t="str">
        <f t="shared" si="290"/>
        <v>Specie</v>
      </c>
      <c r="I2639" s="18">
        <f t="shared" si="287"/>
        <v>13</v>
      </c>
      <c r="J2639" s="18">
        <f t="shared" si="291"/>
        <v>0</v>
      </c>
      <c r="K2639" s="18">
        <f t="shared" si="292"/>
        <v>13</v>
      </c>
      <c r="L2639" s="57" t="str">
        <f t="shared" si="288"/>
        <v>Pink Granthamiana (Specie)</v>
      </c>
      <c r="M2639" s="57" t="str">
        <f t="shared" si="293"/>
        <v>Pink Granthamiana</v>
      </c>
      <c r="N2639" s="61" t="str">
        <f t="shared" si="289"/>
        <v>Pink Granthamiana</v>
      </c>
    </row>
    <row r="2640" spans="1:14" ht="25.15" customHeight="1" x14ac:dyDescent="0.2">
      <c r="A2640" s="70" t="s">
        <v>2139</v>
      </c>
      <c r="B2640" s="71">
        <v>1986</v>
      </c>
      <c r="C2640" s="68" t="str">
        <f>IF(ISERROR(VLOOKUP(IF(RIGHT($A2640,1)=")",LEFT($A2640,FIND(" (",$A2640)-1),$A2640),[1]ACCS!$B$2:$B$5003, 1, FALSE)), "","1")</f>
        <v>1</v>
      </c>
      <c r="D2640" s="103" t="str">
        <f>IF($B2640="Unknown","",IF($B2640="","",IF(VALUE(LEFT($B2640,4))&lt;Calc!$J$2,"ANTIQUE","")))</f>
        <v/>
      </c>
      <c r="E2640" s="72" t="s">
        <v>37</v>
      </c>
      <c r="F2640" s="121"/>
      <c r="G2640" s="121"/>
      <c r="H2640" s="62" t="str">
        <f t="shared" si="290"/>
        <v>NRH</v>
      </c>
      <c r="I2640" s="18">
        <f t="shared" si="287"/>
        <v>2</v>
      </c>
      <c r="J2640" s="18">
        <f t="shared" si="291"/>
        <v>0</v>
      </c>
      <c r="K2640" s="18">
        <f t="shared" si="292"/>
        <v>0</v>
      </c>
      <c r="L2640" s="57" t="str">
        <f t="shared" si="288"/>
        <v>Pink Icicle</v>
      </c>
      <c r="M2640" s="57" t="str">
        <f t="shared" si="293"/>
        <v>Pink Icicle</v>
      </c>
      <c r="N2640" s="61" t="str">
        <f t="shared" si="289"/>
        <v>Pink Icicle</v>
      </c>
    </row>
    <row r="2641" spans="1:14" ht="25.15" customHeight="1" x14ac:dyDescent="0.2">
      <c r="A2641" s="70" t="s">
        <v>2975</v>
      </c>
      <c r="B2641" s="71">
        <v>2020</v>
      </c>
      <c r="C2641" s="68" t="str">
        <f>IF(ISERROR(VLOOKUP(IF(RIGHT($A2641,1)=")",LEFT($A2641,FIND(" (",$A2641)-1),$A2641),[1]ACCS!$B$2:$B$5003, 1, FALSE)), "","1")</f>
        <v>1</v>
      </c>
      <c r="D2641" s="103" t="str">
        <f>IF($B2641="Unknown","",IF($B2641="","",IF(VALUE(LEFT($B2641,4))&lt;Calc!$J$2,"ANTIQUE","")))</f>
        <v/>
      </c>
      <c r="E2641" s="73" t="s">
        <v>35</v>
      </c>
      <c r="F2641" s="121"/>
      <c r="G2641" s="121"/>
      <c r="H2641" s="62" t="str">
        <f t="shared" si="290"/>
        <v>Japonica</v>
      </c>
      <c r="I2641" s="18">
        <f t="shared" si="287"/>
        <v>0</v>
      </c>
      <c r="J2641" s="18">
        <f t="shared" si="291"/>
        <v>0</v>
      </c>
      <c r="K2641" s="18">
        <f t="shared" si="292"/>
        <v>0</v>
      </c>
      <c r="L2641" s="57" t="str">
        <f t="shared" si="288"/>
        <v>Pink Kiss</v>
      </c>
      <c r="M2641" s="57" t="str">
        <f t="shared" si="293"/>
        <v>Pink Kiss</v>
      </c>
      <c r="N2641" s="61" t="str">
        <f t="shared" si="289"/>
        <v>Pink Kiss</v>
      </c>
    </row>
    <row r="2642" spans="1:14" ht="25.15" customHeight="1" x14ac:dyDescent="0.2">
      <c r="A2642" s="70" t="s">
        <v>2140</v>
      </c>
      <c r="B2642" s="71">
        <v>2016</v>
      </c>
      <c r="C2642" s="68" t="str">
        <f>IF(ISERROR(VLOOKUP(IF(RIGHT($A2642,1)=")",LEFT($A2642,FIND(" (",$A2642)-1),$A2642),[1]ACCS!$B$2:$B$5003, 1, FALSE)), "","1")</f>
        <v/>
      </c>
      <c r="D2642" s="103" t="str">
        <f>IF($B2642="Unknown","",IF($B2642="","",IF(VALUE(LEFT($B2642,4))&lt;Calc!$J$2,"ANTIQUE","")))</f>
        <v/>
      </c>
      <c r="E2642" s="72" t="s">
        <v>35</v>
      </c>
      <c r="F2642" s="121"/>
      <c r="G2642" s="121"/>
      <c r="H2642" s="62" t="str">
        <f t="shared" si="290"/>
        <v>Japonica</v>
      </c>
      <c r="I2642" s="18">
        <f t="shared" si="287"/>
        <v>0</v>
      </c>
      <c r="J2642" s="18">
        <f t="shared" si="291"/>
        <v>0</v>
      </c>
      <c r="K2642" s="18">
        <f t="shared" si="292"/>
        <v>0</v>
      </c>
      <c r="L2642" s="57" t="str">
        <f t="shared" si="288"/>
        <v>Pink Lace (See Hishi-karaito)</v>
      </c>
      <c r="M2642" s="57" t="str">
        <f t="shared" si="293"/>
        <v>Pink Lace (See Hishi-karaito)</v>
      </c>
      <c r="N2642" s="61" t="str">
        <f t="shared" si="289"/>
        <v>Pink Lace (See Hishi-karaito)</v>
      </c>
    </row>
    <row r="2643" spans="1:14" ht="25.15" customHeight="1" x14ac:dyDescent="0.2">
      <c r="A2643" s="70" t="s">
        <v>3440</v>
      </c>
      <c r="B2643" s="71">
        <v>1898</v>
      </c>
      <c r="C2643" s="68" t="str">
        <f>IF(ISERROR(VLOOKUP(IF(RIGHT($A2643,1)=")",LEFT($A2643,FIND(" (",$A2643)-1),$A2643),[1]ACCS!$B$2:$B$5003, 1, FALSE)), "","1")</f>
        <v/>
      </c>
      <c r="D2643" s="103" t="str">
        <f>IF($B2643="Unknown","",IF($B2643="","",IF(VALUE(LEFT($B2643,4))&lt;Calc!$J$2,"ANTIQUE","")))</f>
        <v>ANTIQUE</v>
      </c>
      <c r="E2643" s="72" t="s">
        <v>24</v>
      </c>
      <c r="F2643" s="121"/>
      <c r="G2643" s="121"/>
      <c r="H2643" s="62" t="str">
        <f t="shared" si="290"/>
        <v>Japonica</v>
      </c>
      <c r="I2643" s="18">
        <f t="shared" si="287"/>
        <v>0</v>
      </c>
      <c r="J2643" s="18">
        <f t="shared" si="291"/>
        <v>0</v>
      </c>
      <c r="K2643" s="18">
        <f t="shared" si="292"/>
        <v>0</v>
      </c>
      <c r="L2643" s="57" t="str">
        <f t="shared" si="288"/>
        <v>Pink Lady (See Lady Loch)</v>
      </c>
      <c r="M2643" s="57" t="str">
        <f t="shared" si="293"/>
        <v>Pink Lady (See Lady Loch)</v>
      </c>
      <c r="N2643" s="61" t="str">
        <f t="shared" si="289"/>
        <v>Pink Lady (See Lady Loch)</v>
      </c>
    </row>
    <row r="2644" spans="1:14" ht="25.15" customHeight="1" x14ac:dyDescent="0.2">
      <c r="A2644" s="70" t="s">
        <v>2141</v>
      </c>
      <c r="B2644" s="71">
        <v>1954</v>
      </c>
      <c r="C2644" s="68" t="str">
        <f>IF(ISERROR(VLOOKUP(IF(RIGHT($A2644,1)=")",LEFT($A2644,FIND(" (",$A2644)-1),$A2644),[1]ACCS!$B$2:$B$5003, 1, FALSE)), "","1")</f>
        <v>1</v>
      </c>
      <c r="D2644" s="103" t="str">
        <f>IF($B2644="Unknown","",IF($B2644="","",IF(VALUE(LEFT($B2644,4))&lt;Calc!$J$2,"ANTIQUE","")))</f>
        <v/>
      </c>
      <c r="E2644" s="72" t="s">
        <v>24</v>
      </c>
      <c r="F2644" s="121"/>
      <c r="G2644" s="121"/>
      <c r="H2644" s="62" t="str">
        <f t="shared" si="290"/>
        <v>Japonica</v>
      </c>
      <c r="I2644" s="18">
        <f t="shared" si="287"/>
        <v>0</v>
      </c>
      <c r="J2644" s="18">
        <f t="shared" si="291"/>
        <v>0</v>
      </c>
      <c r="K2644" s="18">
        <f t="shared" si="292"/>
        <v>0</v>
      </c>
      <c r="L2644" s="57" t="str">
        <f t="shared" si="288"/>
        <v>Pink Mermaid (Kingyo-tsubaki)</v>
      </c>
      <c r="M2644" s="57" t="str">
        <f t="shared" si="293"/>
        <v>Pink Mermaid (Kingyo-tsubaki)</v>
      </c>
      <c r="N2644" s="61" t="str">
        <f t="shared" si="289"/>
        <v>Pink Mermaid</v>
      </c>
    </row>
    <row r="2645" spans="1:14" ht="25.15" customHeight="1" x14ac:dyDescent="0.2">
      <c r="A2645" s="70" t="s">
        <v>2142</v>
      </c>
      <c r="B2645" s="71">
        <v>1963</v>
      </c>
      <c r="C2645" s="68" t="str">
        <f>IF(ISERROR(VLOOKUP(IF(RIGHT($A2645,1)=")",LEFT($A2645,FIND(" (",$A2645)-1),$A2645),[1]ACCS!$B$2:$B$5003, 1, FALSE)), "","1")</f>
        <v>1</v>
      </c>
      <c r="D2645" s="103" t="str">
        <f>IF($B2645="Unknown","",IF($B2645="","",IF(VALUE(LEFT($B2645,4))&lt;Calc!$J$2,"ANTIQUE","")))</f>
        <v/>
      </c>
      <c r="E2645" s="72" t="s">
        <v>21</v>
      </c>
      <c r="F2645" s="121"/>
      <c r="G2645" s="121" t="s">
        <v>26</v>
      </c>
      <c r="H2645" s="62" t="str">
        <f t="shared" si="290"/>
        <v>Japonica</v>
      </c>
      <c r="I2645" s="18">
        <f t="shared" si="287"/>
        <v>0</v>
      </c>
      <c r="J2645" s="18">
        <f t="shared" si="291"/>
        <v>0</v>
      </c>
      <c r="K2645" s="18">
        <f t="shared" si="292"/>
        <v>0</v>
      </c>
      <c r="L2645" s="57" t="str">
        <f t="shared" si="288"/>
        <v>Pink Pagoda</v>
      </c>
      <c r="M2645" s="57" t="str">
        <f t="shared" si="293"/>
        <v>Pink Pagoda</v>
      </c>
      <c r="N2645" s="61" t="str">
        <f t="shared" si="289"/>
        <v>Pink Pagoda</v>
      </c>
    </row>
    <row r="2646" spans="1:14" ht="25.15" customHeight="1" x14ac:dyDescent="0.2">
      <c r="A2646" s="70" t="s">
        <v>2143</v>
      </c>
      <c r="B2646" s="71">
        <v>1972</v>
      </c>
      <c r="C2646" s="68" t="str">
        <f>IF(ISERROR(VLOOKUP(IF(RIGHT($A2646,1)=")",LEFT($A2646,FIND(" (",$A2646)-1),$A2646),[1]ACCS!$B$2:$B$5003, 1, FALSE)), "","1")</f>
        <v>1</v>
      </c>
      <c r="D2646" s="103" t="str">
        <f>IF($B2646="Unknown","",IF($B2646="","",IF(VALUE(LEFT($B2646,4))&lt;Calc!$J$2,"ANTIQUE","")))</f>
        <v/>
      </c>
      <c r="E2646" s="72" t="s">
        <v>37</v>
      </c>
      <c r="F2646" s="121"/>
      <c r="G2646" s="121"/>
      <c r="H2646" s="62" t="str">
        <f t="shared" si="290"/>
        <v>Japonica</v>
      </c>
      <c r="I2646" s="18">
        <f t="shared" si="287"/>
        <v>0</v>
      </c>
      <c r="J2646" s="18">
        <f t="shared" si="291"/>
        <v>0</v>
      </c>
      <c r="K2646" s="18">
        <f t="shared" si="292"/>
        <v>0</v>
      </c>
      <c r="L2646" s="57" t="str">
        <f t="shared" si="288"/>
        <v>Pink Parade</v>
      </c>
      <c r="M2646" s="57" t="str">
        <f t="shared" si="293"/>
        <v>Pink Parade</v>
      </c>
      <c r="N2646" s="61" t="str">
        <f t="shared" si="289"/>
        <v>Pink Parade</v>
      </c>
    </row>
    <row r="2647" spans="1:14" ht="25.15" customHeight="1" x14ac:dyDescent="0.2">
      <c r="A2647" s="70" t="s">
        <v>2144</v>
      </c>
      <c r="B2647" s="71">
        <v>2013</v>
      </c>
      <c r="C2647" s="68" t="str">
        <f>IF(ISERROR(VLOOKUP(IF(RIGHT($A2647,1)=")",LEFT($A2647,FIND(" (",$A2647)-1),$A2647),[1]ACCS!$B$2:$B$5003, 1, FALSE)), "","1")</f>
        <v>1</v>
      </c>
      <c r="D2647" s="103" t="str">
        <f>IF($B2647="Unknown","",IF($B2647="","",IF(VALUE(LEFT($B2647,4))&lt;Calc!$J$2,"ANTIQUE","")))</f>
        <v/>
      </c>
      <c r="E2647" s="72" t="s">
        <v>24</v>
      </c>
      <c r="F2647" s="121"/>
      <c r="G2647" s="121"/>
      <c r="H2647" s="62" t="str">
        <f t="shared" si="290"/>
        <v>Sasanqua</v>
      </c>
      <c r="I2647" s="18">
        <f t="shared" si="287"/>
        <v>3</v>
      </c>
      <c r="J2647" s="18">
        <f t="shared" si="291"/>
        <v>0</v>
      </c>
      <c r="K2647" s="18">
        <f t="shared" si="292"/>
        <v>0</v>
      </c>
      <c r="L2647" s="57" t="str">
        <f t="shared" si="288"/>
        <v>Pink Parasol</v>
      </c>
      <c r="M2647" s="57" t="str">
        <f t="shared" si="293"/>
        <v>Pink Parasol</v>
      </c>
      <c r="N2647" s="61" t="str">
        <f t="shared" si="289"/>
        <v>Pink Parasol</v>
      </c>
    </row>
    <row r="2648" spans="1:14" ht="25.15" customHeight="1" x14ac:dyDescent="0.2">
      <c r="A2648" s="70" t="s">
        <v>3441</v>
      </c>
      <c r="B2648" s="71">
        <v>1895</v>
      </c>
      <c r="C2648" s="68" t="str">
        <f>IF(ISERROR(VLOOKUP(IF(RIGHT($A2648,1)=")",LEFT($A2648,FIND(" (",$A2648)-1),$A2648),[1]ACCS!$B$2:$B$5003, 1, FALSE)), "","1")</f>
        <v/>
      </c>
      <c r="D2648" s="103" t="str">
        <f>IF($B2648="Unknown","",IF($B2648="","",IF(VALUE(LEFT($B2648,4))&lt;Calc!$J$2,"ANTIQUE","")))</f>
        <v>ANTIQUE</v>
      </c>
      <c r="E2648" s="72" t="s">
        <v>47</v>
      </c>
      <c r="F2648" s="121"/>
      <c r="G2648" s="121" t="s">
        <v>26</v>
      </c>
      <c r="H2648" s="62" t="str">
        <f t="shared" si="290"/>
        <v>Japonica</v>
      </c>
      <c r="I2648" s="18">
        <f t="shared" si="287"/>
        <v>0</v>
      </c>
      <c r="J2648" s="18">
        <f t="shared" si="291"/>
        <v>0</v>
      </c>
      <c r="K2648" s="18">
        <f t="shared" si="292"/>
        <v>0</v>
      </c>
      <c r="L2648" s="57" t="str">
        <f t="shared" si="288"/>
        <v xml:space="preserve">Pink Pearl (Burgdorf Beauty, Badgen's Beauty)                            </v>
      </c>
      <c r="M2648" s="57" t="str">
        <f t="shared" si="293"/>
        <v xml:space="preserve">Pink Pearl (Burgdorf Beauty, Badgen's Beauty)                            </v>
      </c>
      <c r="N2648" s="61" t="str">
        <f t="shared" si="289"/>
        <v>Pink Pearl</v>
      </c>
    </row>
    <row r="2649" spans="1:14" ht="25.15" customHeight="1" x14ac:dyDescent="0.2">
      <c r="A2649" s="76" t="s">
        <v>2913</v>
      </c>
      <c r="B2649" s="71">
        <v>2019</v>
      </c>
      <c r="C2649" s="68" t="str">
        <f>IF(ISERROR(VLOOKUP(IF(RIGHT($A2649,1)=")",LEFT($A2649,FIND(" (",$A2649)-1),$A2649),[1]ACCS!$B$2:$B$5003, 1, FALSE)), "","1")</f>
        <v>1</v>
      </c>
      <c r="D2649" s="103" t="str">
        <f>IF($B2649="Unknown","",IF($B2649="","",IF(VALUE(LEFT($B2649,4))&lt;Calc!$J$2,"ANTIQUE","")))</f>
        <v/>
      </c>
      <c r="E2649" s="72" t="s">
        <v>24</v>
      </c>
      <c r="F2649" s="121"/>
      <c r="G2649" s="121" t="s">
        <v>26</v>
      </c>
      <c r="H2649" s="62" t="str">
        <f t="shared" si="290"/>
        <v>Japonica</v>
      </c>
      <c r="I2649" s="18">
        <f t="shared" si="287"/>
        <v>0</v>
      </c>
      <c r="J2649" s="18">
        <f t="shared" si="291"/>
        <v>0</v>
      </c>
      <c r="K2649" s="18">
        <f t="shared" si="292"/>
        <v>0</v>
      </c>
      <c r="L2649" s="57" t="str">
        <f t="shared" si="288"/>
        <v>Pink Peppermint</v>
      </c>
      <c r="M2649" s="57" t="str">
        <f t="shared" si="293"/>
        <v>Pink Peppermint</v>
      </c>
      <c r="N2649" s="61" t="str">
        <f t="shared" si="289"/>
        <v>Pink Peppermint</v>
      </c>
    </row>
    <row r="2650" spans="1:14" ht="25.15" customHeight="1" x14ac:dyDescent="0.2">
      <c r="A2650" s="70" t="s">
        <v>3442</v>
      </c>
      <c r="B2650" s="71" t="s">
        <v>1016</v>
      </c>
      <c r="C2650" s="68" t="str">
        <f>IF(ISERROR(VLOOKUP(IF(RIGHT($A2650,1)=")",LEFT($A2650,FIND(" (",$A2650)-1),$A2650),[1]ACCS!$B$2:$B$5003, 1, FALSE)), "","1")</f>
        <v>1</v>
      </c>
      <c r="D2650" s="103" t="str">
        <f>IF($B2650="Unknown","",IF($B2650="","",IF(VALUE(LEFT($B2650,4))&lt;Calc!$J$2,"ANTIQUE","")))</f>
        <v>ANTIQUE</v>
      </c>
      <c r="E2650" s="72" t="s">
        <v>47</v>
      </c>
      <c r="F2650" s="121"/>
      <c r="G2650" s="121" t="s">
        <v>26</v>
      </c>
      <c r="H2650" s="62" t="str">
        <f t="shared" si="290"/>
        <v>Japonica</v>
      </c>
      <c r="I2650" s="18">
        <f t="shared" si="287"/>
        <v>0</v>
      </c>
      <c r="J2650" s="18">
        <f t="shared" si="291"/>
        <v>0</v>
      </c>
      <c r="K2650" s="18">
        <f t="shared" si="292"/>
        <v>0</v>
      </c>
      <c r="L2650" s="57" t="str">
        <f t="shared" si="288"/>
        <v>Pink Perfection (Frau Seidel)</v>
      </c>
      <c r="M2650" s="57" t="str">
        <f t="shared" si="293"/>
        <v>Pink Perfection (Frau Seidel)</v>
      </c>
      <c r="N2650" s="61" t="str">
        <f t="shared" si="289"/>
        <v>Pink Perfection</v>
      </c>
    </row>
    <row r="2651" spans="1:14" ht="25.15" customHeight="1" x14ac:dyDescent="0.2">
      <c r="A2651" s="70" t="s">
        <v>2145</v>
      </c>
      <c r="B2651" s="71">
        <v>2018</v>
      </c>
      <c r="C2651" s="68" t="str">
        <f>IF(ISERROR(VLOOKUP(IF(RIGHT($A2651,1)=")",LEFT($A2651,FIND(" (",$A2651)-1),$A2651),[1]ACCS!$B$2:$B$5003, 1, FALSE)), "","1")</f>
        <v>1</v>
      </c>
      <c r="D2651" s="103" t="str">
        <f>IF($B2651="Unknown","",IF($B2651="","",IF(VALUE(LEFT($B2651,4))&lt;Calc!$J$2,"ANTIQUE","")))</f>
        <v/>
      </c>
      <c r="E2651" s="72" t="s">
        <v>37</v>
      </c>
      <c r="F2651" s="121"/>
      <c r="G2651" s="121"/>
      <c r="H2651" s="62" t="str">
        <f t="shared" si="290"/>
        <v>Japonica</v>
      </c>
      <c r="I2651" s="18">
        <f t="shared" si="287"/>
        <v>0</v>
      </c>
      <c r="J2651" s="18">
        <f t="shared" si="291"/>
        <v>0</v>
      </c>
      <c r="K2651" s="18">
        <f t="shared" si="292"/>
        <v>0</v>
      </c>
      <c r="L2651" s="57" t="str">
        <f t="shared" si="288"/>
        <v>Pink Poodle</v>
      </c>
      <c r="M2651" s="57" t="str">
        <f t="shared" si="293"/>
        <v>Pink Poodle</v>
      </c>
      <c r="N2651" s="61" t="str">
        <f t="shared" si="289"/>
        <v>Pink Poodle</v>
      </c>
    </row>
    <row r="2652" spans="1:14" ht="25.15" customHeight="1" x14ac:dyDescent="0.2">
      <c r="A2652" s="70" t="s">
        <v>2146</v>
      </c>
      <c r="B2652" s="71">
        <v>1946</v>
      </c>
      <c r="C2652" s="68" t="str">
        <f>IF(ISERROR(VLOOKUP(IF(RIGHT($A2652,1)=")",LEFT($A2652,FIND(" (",$A2652)-1),$A2652),[1]ACCS!$B$2:$B$5003, 1, FALSE)), "","1")</f>
        <v/>
      </c>
      <c r="D2652" s="103" t="str">
        <f>IF($B2652="Unknown","",IF($B2652="","",IF(VALUE(LEFT($B2652,4))&lt;Calc!$J$2,"ANTIQUE","")))</f>
        <v/>
      </c>
      <c r="E2652" s="72" t="s">
        <v>24</v>
      </c>
      <c r="F2652" s="121"/>
      <c r="G2652" s="121"/>
      <c r="H2652" s="62" t="str">
        <f t="shared" si="290"/>
        <v>Japonica</v>
      </c>
      <c r="I2652" s="18">
        <f t="shared" si="287"/>
        <v>0</v>
      </c>
      <c r="J2652" s="18">
        <f t="shared" si="291"/>
        <v>0</v>
      </c>
      <c r="K2652" s="18">
        <f t="shared" si="292"/>
        <v>0</v>
      </c>
      <c r="L2652" s="57" t="str">
        <f t="shared" si="288"/>
        <v>Pink Purity (See General George Patton)</v>
      </c>
      <c r="M2652" s="57" t="str">
        <f t="shared" si="293"/>
        <v>Pink Purity (See General George Patton)</v>
      </c>
      <c r="N2652" s="61" t="str">
        <f t="shared" si="289"/>
        <v>Pink Purity (See General George Patton)</v>
      </c>
    </row>
    <row r="2653" spans="1:14" ht="25.15" customHeight="1" x14ac:dyDescent="0.2">
      <c r="A2653" s="70" t="s">
        <v>2147</v>
      </c>
      <c r="B2653" s="71">
        <v>2013</v>
      </c>
      <c r="C2653" s="68" t="str">
        <f>IF(ISERROR(VLOOKUP(IF(RIGHT($A2653,1)=")",LEFT($A2653,FIND(" (",$A2653)-1),$A2653),[1]ACCS!$B$2:$B$5003, 1, FALSE)), "","1")</f>
        <v>1</v>
      </c>
      <c r="D2653" s="103" t="str">
        <f>IF($B2653="Unknown","",IF($B2653="","",IF(VALUE(LEFT($B2653,4))&lt;Calc!$J$2,"ANTIQUE","")))</f>
        <v/>
      </c>
      <c r="E2653" s="72" t="s">
        <v>21</v>
      </c>
      <c r="F2653" s="121"/>
      <c r="G2653" s="121" t="s">
        <v>26</v>
      </c>
      <c r="H2653" s="62" t="str">
        <f t="shared" si="290"/>
        <v>Japonica</v>
      </c>
      <c r="I2653" s="18">
        <f t="shared" si="287"/>
        <v>0</v>
      </c>
      <c r="J2653" s="18">
        <f t="shared" si="291"/>
        <v>0</v>
      </c>
      <c r="K2653" s="18">
        <f t="shared" si="292"/>
        <v>0</v>
      </c>
      <c r="L2653" s="57" t="str">
        <f t="shared" si="288"/>
        <v>Pink Ribbon</v>
      </c>
      <c r="M2653" s="57" t="str">
        <f t="shared" si="293"/>
        <v>Pink Ribbon</v>
      </c>
      <c r="N2653" s="61" t="str">
        <f t="shared" si="289"/>
        <v>Pink Ribbon</v>
      </c>
    </row>
    <row r="2654" spans="1:14" ht="25.15" customHeight="1" x14ac:dyDescent="0.2">
      <c r="A2654" s="70" t="s">
        <v>3509</v>
      </c>
      <c r="B2654" s="71">
        <v>1983</v>
      </c>
      <c r="C2654" s="68" t="str">
        <f>IF(ISERROR(VLOOKUP(IF(RIGHT($A2654,1)=")",LEFT($A2654,FIND(" (",$A2654)-1),$A2654),[1]ACCS!$B$2:$B$5003, 1, FALSE)), "","1")</f>
        <v>1</v>
      </c>
      <c r="D2654" s="103" t="str">
        <f>IF($B2654="Unknown","",IF($B2654="","",IF(VALUE(LEFT($B2654,4))&lt;Calc!$J$2,"ANTIQUE","")))</f>
        <v/>
      </c>
      <c r="E2654" s="72" t="s">
        <v>24</v>
      </c>
      <c r="F2654" s="121"/>
      <c r="G2654" s="121"/>
      <c r="H2654" s="62" t="str">
        <f t="shared" si="290"/>
        <v>NRH</v>
      </c>
      <c r="I2654" s="18">
        <f t="shared" si="287"/>
        <v>2</v>
      </c>
      <c r="J2654" s="18">
        <f t="shared" si="291"/>
        <v>0</v>
      </c>
      <c r="K2654" s="18">
        <f t="shared" si="292"/>
        <v>0</v>
      </c>
      <c r="L2654" s="57" t="str">
        <f t="shared" si="288"/>
        <v>Pink Ruffles [Sebire]</v>
      </c>
      <c r="M2654" s="57" t="str">
        <f t="shared" si="293"/>
        <v>Pink Ruffles [Sebire]</v>
      </c>
      <c r="N2654" s="61" t="str">
        <f t="shared" si="289"/>
        <v>Pink Ruffles [Sebire]</v>
      </c>
    </row>
    <row r="2655" spans="1:14" ht="25.15" customHeight="1" x14ac:dyDescent="0.2">
      <c r="A2655" s="70" t="s">
        <v>2148</v>
      </c>
      <c r="B2655" s="71">
        <v>2008</v>
      </c>
      <c r="C2655" s="68" t="str">
        <f>IF(ISERROR(VLOOKUP(IF(RIGHT($A2655,1)=")",LEFT($A2655,FIND(" (",$A2655)-1),$A2655),[1]ACCS!$B$2:$B$5003, 1, FALSE)), "","1")</f>
        <v>1</v>
      </c>
      <c r="D2655" s="103" t="str">
        <f>IF($B2655="Unknown","",IF($B2655="","",IF(VALUE(LEFT($B2655,4))&lt;Calc!$J$2,"ANTIQUE","")))</f>
        <v/>
      </c>
      <c r="E2655" s="72" t="s">
        <v>37</v>
      </c>
      <c r="F2655" s="121"/>
      <c r="G2655" s="121"/>
      <c r="H2655" s="62" t="str">
        <f t="shared" si="290"/>
        <v>Sasanqua</v>
      </c>
      <c r="I2655" s="18">
        <f t="shared" si="287"/>
        <v>3</v>
      </c>
      <c r="J2655" s="18">
        <f t="shared" si="291"/>
        <v>0</v>
      </c>
      <c r="K2655" s="18">
        <f t="shared" si="292"/>
        <v>0</v>
      </c>
      <c r="L2655" s="57" t="str">
        <f t="shared" si="288"/>
        <v>Pink Serenade</v>
      </c>
      <c r="M2655" s="57" t="str">
        <f t="shared" si="293"/>
        <v>Pink Serenade</v>
      </c>
      <c r="N2655" s="61" t="str">
        <f t="shared" si="289"/>
        <v>Pink Serenade</v>
      </c>
    </row>
    <row r="2656" spans="1:14" ht="25.15" customHeight="1" x14ac:dyDescent="0.2">
      <c r="A2656" s="70" t="s">
        <v>2149</v>
      </c>
      <c r="B2656" s="71">
        <v>1965</v>
      </c>
      <c r="C2656" s="68" t="str">
        <f>IF(ISERROR(VLOOKUP(IF(RIGHT($A2656,1)=")",LEFT($A2656,FIND(" (",$A2656)-1),$A2656),[1]ACCS!$B$2:$B$5003, 1, FALSE)), "","1")</f>
        <v>1</v>
      </c>
      <c r="D2656" s="103" t="str">
        <f>IF($B2656="Unknown","",IF($B2656="","",IF(VALUE(LEFT($B2656,4))&lt;Calc!$J$2,"ANTIQUE","")))</f>
        <v/>
      </c>
      <c r="E2656" s="72" t="s">
        <v>61</v>
      </c>
      <c r="F2656" s="121"/>
      <c r="G2656" s="121"/>
      <c r="H2656" s="62" t="str">
        <f t="shared" si="290"/>
        <v>Japonica</v>
      </c>
      <c r="I2656" s="18">
        <f t="shared" si="287"/>
        <v>0</v>
      </c>
      <c r="J2656" s="18">
        <f t="shared" si="291"/>
        <v>0</v>
      </c>
      <c r="K2656" s="18">
        <f t="shared" si="292"/>
        <v>0</v>
      </c>
      <c r="L2656" s="57" t="str">
        <f t="shared" si="288"/>
        <v>Pink Smoke</v>
      </c>
      <c r="M2656" s="57" t="str">
        <f t="shared" si="293"/>
        <v>Pink Smoke</v>
      </c>
      <c r="N2656" s="61" t="str">
        <f t="shared" si="289"/>
        <v>Pink Smoke</v>
      </c>
    </row>
    <row r="2657" spans="1:14" ht="25.15" customHeight="1" x14ac:dyDescent="0.2">
      <c r="A2657" s="70" t="s">
        <v>2150</v>
      </c>
      <c r="B2657" s="71">
        <v>1951</v>
      </c>
      <c r="C2657" s="68" t="str">
        <f>IF(ISERROR(VLOOKUP(IF(RIGHT($A2657,1)=")",LEFT($A2657,FIND(" (",$A2657)-1),$A2657),[1]ACCS!$B$2:$B$5003, 1, FALSE)), "","1")</f>
        <v>1</v>
      </c>
      <c r="D2657" s="103" t="str">
        <f>IF($B2657="Unknown","",IF($B2657="","",IF(VALUE(LEFT($B2657,4))&lt;Calc!$J$2,"ANTIQUE","")))</f>
        <v/>
      </c>
      <c r="E2657" s="72" t="s">
        <v>47</v>
      </c>
      <c r="F2657" s="121"/>
      <c r="G2657" s="121"/>
      <c r="H2657" s="62" t="str">
        <f t="shared" si="290"/>
        <v>Sasanqua</v>
      </c>
      <c r="I2657" s="18">
        <f t="shared" si="287"/>
        <v>3</v>
      </c>
      <c r="J2657" s="18">
        <f t="shared" si="291"/>
        <v>0</v>
      </c>
      <c r="K2657" s="18">
        <f t="shared" si="292"/>
        <v>0</v>
      </c>
      <c r="L2657" s="57" t="str">
        <f t="shared" si="288"/>
        <v>Pink Snow</v>
      </c>
      <c r="M2657" s="57" t="str">
        <f t="shared" si="293"/>
        <v>Pink Snow</v>
      </c>
      <c r="N2657" s="61" t="str">
        <f t="shared" si="289"/>
        <v>Pink Snow</v>
      </c>
    </row>
    <row r="2658" spans="1:14" ht="25.15" customHeight="1" x14ac:dyDescent="0.2">
      <c r="A2658" s="70" t="s">
        <v>2151</v>
      </c>
      <c r="B2658" s="71">
        <v>2013</v>
      </c>
      <c r="C2658" s="68" t="str">
        <f>IF(ISERROR(VLOOKUP(IF(RIGHT($A2658,1)=")",LEFT($A2658,FIND(" (",$A2658)-1),$A2658),[1]ACCS!$B$2:$B$5003, 1, FALSE)), "","1")</f>
        <v>1</v>
      </c>
      <c r="D2658" s="103" t="str">
        <f>IF($B2658="Unknown","",IF($B2658="","",IF(VALUE(LEFT($B2658,4))&lt;Calc!$J$2,"ANTIQUE","")))</f>
        <v/>
      </c>
      <c r="E2658" s="72" t="s">
        <v>35</v>
      </c>
      <c r="F2658" s="121"/>
      <c r="G2658" s="121"/>
      <c r="H2658" s="62" t="str">
        <f t="shared" si="290"/>
        <v>Sasanqua</v>
      </c>
      <c r="I2658" s="18">
        <f t="shared" ref="I2658:I2721" si="294">IF(NOT(ISERROR(SEARCH("(R)",$A2658))),1,IF(NOT(ISERROR(SEARCH("(H)",$A2658))),2,IF(NOT(ISERROR(SEARCH("(Sasanqua)",$A2658))),3,IF(NOT(ISERROR(SEARCH("(Hiemalis)",$A2658))),4,IF(NOT(ISERROR(SEARCH("(Vernalis)",$A2658))),5,IF(NOT(ISERROR(SEARCH("(Higo)",$A2658))),6,))))))+$J2658+K2658</f>
        <v>3</v>
      </c>
      <c r="J2658" s="18">
        <f t="shared" si="291"/>
        <v>0</v>
      </c>
      <c r="K2658" s="18">
        <f t="shared" si="292"/>
        <v>0</v>
      </c>
      <c r="L2658" s="57" t="str">
        <f t="shared" ref="L2658:L2721" si="295">SUBSTITUTE(SUBSTITUTE(SUBSTITUTE(SUBSTITUTE(SUBSTITUTE(SUBSTITUTE(SUBSTITUTE(SUBSTITUTE(A2658," (A)","")," (R)","")," (H)","")," (Sasanqua)","")," (Hiemalis)","")," (Vernalis)","")," (Rusticana)",""),"(Wabisuke)","")</f>
        <v>Pink Snow Dwarf</v>
      </c>
      <c r="M2658" s="57" t="str">
        <f t="shared" si="293"/>
        <v>Pink Snow Dwarf</v>
      </c>
      <c r="N2658" s="61" t="str">
        <f t="shared" si="289"/>
        <v>Pink Snow Dwarf</v>
      </c>
    </row>
    <row r="2659" spans="1:14" ht="25.15" customHeight="1" x14ac:dyDescent="0.2">
      <c r="A2659" s="70" t="s">
        <v>2152</v>
      </c>
      <c r="B2659" s="71">
        <v>1967</v>
      </c>
      <c r="C2659" s="68" t="str">
        <f>IF(ISERROR(VLOOKUP(IF(RIGHT($A2659,1)=")",LEFT($A2659,FIND(" (",$A2659)-1),$A2659),[1]ACCS!$B$2:$B$5003, 1, FALSE)), "","1")</f>
        <v>1</v>
      </c>
      <c r="D2659" s="103" t="str">
        <f>IF($B2659="Unknown","",IF($B2659="","",IF(VALUE(LEFT($B2659,4))&lt;Calc!$J$2,"ANTIQUE","")))</f>
        <v/>
      </c>
      <c r="E2659" s="72" t="s">
        <v>30</v>
      </c>
      <c r="F2659" s="121"/>
      <c r="G2659" s="121"/>
      <c r="H2659" s="62" t="str">
        <f t="shared" si="290"/>
        <v>Reticulata</v>
      </c>
      <c r="I2659" s="18">
        <f t="shared" si="294"/>
        <v>1</v>
      </c>
      <c r="J2659" s="18">
        <f t="shared" si="291"/>
        <v>0</v>
      </c>
      <c r="K2659" s="18">
        <f t="shared" si="292"/>
        <v>0</v>
      </c>
      <c r="L2659" s="57" t="str">
        <f t="shared" si="295"/>
        <v>Pink Sparkle</v>
      </c>
      <c r="M2659" s="57" t="str">
        <f t="shared" si="293"/>
        <v>Pink Sparkle</v>
      </c>
      <c r="N2659" s="61" t="str">
        <f t="shared" si="289"/>
        <v>Pink Sparkle</v>
      </c>
    </row>
    <row r="2660" spans="1:14" ht="25.15" customHeight="1" x14ac:dyDescent="0.2">
      <c r="A2660" s="70" t="s">
        <v>2153</v>
      </c>
      <c r="B2660" s="71">
        <v>2019</v>
      </c>
      <c r="C2660" s="68" t="str">
        <f>IF(ISERROR(VLOOKUP(IF(RIGHT($A2660,1)=")",LEFT($A2660,FIND(" (",$A2660)-1),$A2660),[1]ACCS!$B$2:$B$5003, 1, FALSE)), "","1")</f>
        <v>1</v>
      </c>
      <c r="D2660" s="103" t="str">
        <f>IF($B2660="Unknown","",IF($B2660="","",IF(VALUE(LEFT($B2660,4))&lt;Calc!$J$2,"ANTIQUE","")))</f>
        <v/>
      </c>
      <c r="E2660" s="72" t="s">
        <v>24</v>
      </c>
      <c r="F2660" s="121"/>
      <c r="G2660" s="121"/>
      <c r="H2660" s="62" t="str">
        <f t="shared" si="290"/>
        <v>NRH</v>
      </c>
      <c r="I2660" s="18">
        <f t="shared" si="294"/>
        <v>2</v>
      </c>
      <c r="J2660" s="18">
        <f t="shared" si="291"/>
        <v>0</v>
      </c>
      <c r="K2660" s="18">
        <f t="shared" si="292"/>
        <v>0</v>
      </c>
      <c r="L2660" s="57" t="str">
        <f t="shared" si="295"/>
        <v>Pink Spider</v>
      </c>
      <c r="M2660" s="57" t="str">
        <f t="shared" si="293"/>
        <v>Pink Spider</v>
      </c>
      <c r="N2660" s="61" t="str">
        <f t="shared" si="289"/>
        <v>Pink Spider</v>
      </c>
    </row>
    <row r="2661" spans="1:14" ht="25.15" customHeight="1" x14ac:dyDescent="0.2">
      <c r="A2661" s="70" t="s">
        <v>2154</v>
      </c>
      <c r="B2661" s="71">
        <v>1935</v>
      </c>
      <c r="C2661" s="68" t="str">
        <f>IF(ISERROR(VLOOKUP(IF(RIGHT($A2661,1)=")",LEFT($A2661,FIND(" (",$A2661)-1),$A2661),[1]ACCS!$B$2:$B$5003, 1, FALSE)), "","1")</f>
        <v>1</v>
      </c>
      <c r="D2661" s="103" t="str">
        <f>IF($B2661="Unknown","",IF($B2661="","",IF(VALUE(LEFT($B2661,4))&lt;Calc!$J$2,"ANTIQUE","")))</f>
        <v/>
      </c>
      <c r="E2661" s="72" t="s">
        <v>24</v>
      </c>
      <c r="F2661" s="121"/>
      <c r="G2661" s="121"/>
      <c r="H2661" s="62" t="str">
        <f t="shared" si="290"/>
        <v>Japonica</v>
      </c>
      <c r="I2661" s="18">
        <f t="shared" si="294"/>
        <v>0</v>
      </c>
      <c r="J2661" s="18">
        <f t="shared" si="291"/>
        <v>0</v>
      </c>
      <c r="K2661" s="18">
        <f t="shared" si="292"/>
        <v>0</v>
      </c>
      <c r="L2661" s="57" t="str">
        <f t="shared" si="295"/>
        <v>Pink Star</v>
      </c>
      <c r="M2661" s="57" t="str">
        <f t="shared" si="293"/>
        <v>Pink Star</v>
      </c>
      <c r="N2661" s="61" t="str">
        <f t="shared" si="289"/>
        <v>Pink Star</v>
      </c>
    </row>
    <row r="2662" spans="1:14" ht="25.15" customHeight="1" x14ac:dyDescent="0.2">
      <c r="A2662" s="70" t="s">
        <v>2155</v>
      </c>
      <c r="B2662" s="71">
        <v>1961</v>
      </c>
      <c r="C2662" s="68" t="str">
        <f>IF(ISERROR(VLOOKUP(IF(RIGHT($A2662,1)=")",LEFT($A2662,FIND(" (",$A2662)-1),$A2662),[1]ACCS!$B$2:$B$5003, 1, FALSE)), "","1")</f>
        <v>1</v>
      </c>
      <c r="D2662" s="103" t="str">
        <f>IF($B2662="Unknown","",IF($B2662="","",IF(VALUE(LEFT($B2662,4))&lt;Calc!$J$2,"ANTIQUE","")))</f>
        <v/>
      </c>
      <c r="E2662" s="72" t="s">
        <v>24</v>
      </c>
      <c r="F2662" s="121"/>
      <c r="G2662" s="121" t="s">
        <v>26</v>
      </c>
      <c r="H2662" s="62" t="str">
        <f t="shared" si="290"/>
        <v>Japonica</v>
      </c>
      <c r="I2662" s="18">
        <f t="shared" si="294"/>
        <v>0</v>
      </c>
      <c r="J2662" s="18">
        <f t="shared" si="291"/>
        <v>0</v>
      </c>
      <c r="K2662" s="18">
        <f t="shared" si="292"/>
        <v>0</v>
      </c>
      <c r="L2662" s="57" t="str">
        <f t="shared" si="295"/>
        <v>Pink Superlative</v>
      </c>
      <c r="M2662" s="57" t="str">
        <f t="shared" si="293"/>
        <v>Pink Superlative</v>
      </c>
      <c r="N2662" s="61" t="str">
        <f t="shared" si="289"/>
        <v>Pink Superlative</v>
      </c>
    </row>
    <row r="2663" spans="1:14" ht="25.15" customHeight="1" x14ac:dyDescent="0.2">
      <c r="A2663" s="70" t="s">
        <v>2156</v>
      </c>
      <c r="B2663" s="71">
        <v>1959</v>
      </c>
      <c r="C2663" s="68" t="str">
        <f>IF(ISERROR(VLOOKUP(IF(RIGHT($A2663,1)=")",LEFT($A2663,FIND(" (",$A2663)-1),$A2663),[1]ACCS!$B$2:$B$5003, 1, FALSE)), "","1")</f>
        <v>1</v>
      </c>
      <c r="D2663" s="103" t="str">
        <f>IF($B2663="Unknown","",IF($B2663="","",IF(VALUE(LEFT($B2663,4))&lt;Calc!$J$2,"ANTIQUE","")))</f>
        <v/>
      </c>
      <c r="E2663" s="72" t="s">
        <v>47</v>
      </c>
      <c r="F2663" s="121"/>
      <c r="G2663" s="121" t="s">
        <v>26</v>
      </c>
      <c r="H2663" s="62" t="str">
        <f t="shared" si="290"/>
        <v>Japonica</v>
      </c>
      <c r="I2663" s="18">
        <f t="shared" si="294"/>
        <v>0</v>
      </c>
      <c r="J2663" s="18">
        <f t="shared" si="291"/>
        <v>0</v>
      </c>
      <c r="K2663" s="18">
        <f t="shared" si="292"/>
        <v>0</v>
      </c>
      <c r="L2663" s="57" t="str">
        <f t="shared" si="295"/>
        <v>Pink Whirlpool</v>
      </c>
      <c r="M2663" s="57" t="str">
        <f t="shared" si="293"/>
        <v>Pink Whirlpool</v>
      </c>
      <c r="N2663" s="61" t="str">
        <f t="shared" si="289"/>
        <v>Pink Whirlpool</v>
      </c>
    </row>
    <row r="2664" spans="1:14" ht="25.15" customHeight="1" x14ac:dyDescent="0.2">
      <c r="A2664" s="70" t="s">
        <v>2157</v>
      </c>
      <c r="B2664" s="71">
        <v>1993</v>
      </c>
      <c r="C2664" s="68" t="str">
        <f>IF(ISERROR(VLOOKUP(IF(RIGHT($A2664,1)=")",LEFT($A2664,FIND(" (",$A2664)-1),$A2664),[1]ACCS!$B$2:$B$5003, 1, FALSE)), "","1")</f>
        <v>1</v>
      </c>
      <c r="D2664" s="103" t="str">
        <f>IF($B2664="Unknown","",IF($B2664="","",IF(VALUE(LEFT($B2664,4))&lt;Calc!$J$2,"ANTIQUE","")))</f>
        <v/>
      </c>
      <c r="E2664" s="72" t="s">
        <v>21</v>
      </c>
      <c r="F2664" s="121"/>
      <c r="G2664" s="121"/>
      <c r="H2664" s="62" t="str">
        <f t="shared" si="290"/>
        <v>Japonica</v>
      </c>
      <c r="I2664" s="18">
        <f t="shared" si="294"/>
        <v>0</v>
      </c>
      <c r="J2664" s="18">
        <f t="shared" si="291"/>
        <v>0</v>
      </c>
      <c r="K2664" s="18">
        <f t="shared" si="292"/>
        <v>0</v>
      </c>
      <c r="L2664" s="57" t="str">
        <f t="shared" si="295"/>
        <v>Pink Wings</v>
      </c>
      <c r="M2664" s="57" t="str">
        <f t="shared" si="293"/>
        <v>Pink Wings</v>
      </c>
      <c r="N2664" s="61" t="str">
        <f t="shared" si="289"/>
        <v>Pink Wings</v>
      </c>
    </row>
    <row r="2665" spans="1:14" ht="25.15" customHeight="1" x14ac:dyDescent="0.2">
      <c r="A2665" s="70" t="s">
        <v>3136</v>
      </c>
      <c r="B2665" s="71">
        <v>2011</v>
      </c>
      <c r="C2665" s="68" t="str">
        <f>IF(ISERROR(VLOOKUP(IF(RIGHT($A2665,1)=")",LEFT($A2665,FIND(" (",$A2665)-1),$A2665),[1]ACCS!$B$2:$B$5003, 1, FALSE)), "","1")</f>
        <v>1</v>
      </c>
      <c r="D2665" s="103" t="str">
        <f>IF($B2665="Unknown","",IF($B2665="","",IF(VALUE(LEFT($B2665,4))&lt;Calc!$J$2,"ANTIQUE","")))</f>
        <v/>
      </c>
      <c r="E2665" s="72" t="s">
        <v>35</v>
      </c>
      <c r="F2665" s="121"/>
      <c r="G2665" s="121"/>
      <c r="H2665" s="62" t="str">
        <f t="shared" si="290"/>
        <v>Vernalis</v>
      </c>
      <c r="I2665" s="18">
        <f t="shared" si="294"/>
        <v>5</v>
      </c>
      <c r="J2665" s="18">
        <f t="shared" si="291"/>
        <v>0</v>
      </c>
      <c r="K2665" s="18">
        <f t="shared" si="292"/>
        <v>0</v>
      </c>
      <c r="L2665" s="57" t="str">
        <f t="shared" si="295"/>
        <v>Pink Yuletide (See Mondel)</v>
      </c>
      <c r="M2665" s="57" t="str">
        <f t="shared" si="293"/>
        <v>Pink Yuletide (See Mondel)</v>
      </c>
      <c r="N2665" s="61" t="str">
        <f t="shared" si="289"/>
        <v>Pink Yuletide (See Mondel)</v>
      </c>
    </row>
    <row r="2666" spans="1:14" ht="25.15" customHeight="1" x14ac:dyDescent="0.2">
      <c r="A2666" s="70" t="s">
        <v>3137</v>
      </c>
      <c r="B2666" s="71">
        <v>2011</v>
      </c>
      <c r="C2666" s="68" t="str">
        <f>IF(ISERROR(VLOOKUP(IF(RIGHT($A2666,1)=")",LEFT($A2666,FIND(" (",$A2666)-1),$A2666),[1]ACCS!$B$2:$B$5003, 1, FALSE)), "","1")</f>
        <v>1</v>
      </c>
      <c r="D2666" s="103" t="str">
        <f>IF($B2666="Unknown","",IF($B2666="","",IF(VALUE(LEFT($B2666,4))&lt;Calc!$J$2,"ANTIQUE","")))</f>
        <v/>
      </c>
      <c r="E2666" s="72" t="s">
        <v>24</v>
      </c>
      <c r="F2666" s="121"/>
      <c r="G2666" s="121"/>
      <c r="H2666" s="62" t="str">
        <f t="shared" si="290"/>
        <v>Vernalis</v>
      </c>
      <c r="I2666" s="18">
        <f t="shared" si="294"/>
        <v>5</v>
      </c>
      <c r="J2666" s="18">
        <f t="shared" si="291"/>
        <v>0</v>
      </c>
      <c r="K2666" s="18">
        <f t="shared" si="292"/>
        <v>0</v>
      </c>
      <c r="L2666" s="57" t="str">
        <f t="shared" si="295"/>
        <v>Pink-A-Boo (See Mondel)</v>
      </c>
      <c r="M2666" s="57" t="str">
        <f t="shared" si="293"/>
        <v>Pink-A-Boo (See Mondel)</v>
      </c>
      <c r="N2666" s="61" t="str">
        <f t="shared" si="289"/>
        <v>Pink-A-Boo (See Mondel)</v>
      </c>
    </row>
    <row r="2667" spans="1:14" ht="25.15" customHeight="1" x14ac:dyDescent="0.2">
      <c r="A2667" s="70" t="s">
        <v>2896</v>
      </c>
      <c r="B2667" s="71">
        <v>2019</v>
      </c>
      <c r="C2667" s="68" t="str">
        <f>IF(ISERROR(VLOOKUP(IF(RIGHT($A2667,1)=")",LEFT($A2667,FIND(" (",$A2667)-1),$A2667),[1]ACCS!$B$2:$B$5003, 1, FALSE)), "","1")</f>
        <v>1</v>
      </c>
      <c r="D2667" s="103" t="str">
        <f>IF($B2667="Unknown","",IF($B2667="","",IF(VALUE(LEFT($B2667,4))&lt;Calc!$J$2,"ANTIQUE","")))</f>
        <v/>
      </c>
      <c r="E2667" s="72" t="s">
        <v>37</v>
      </c>
      <c r="F2667" s="121"/>
      <c r="G2667" s="121" t="s">
        <v>26</v>
      </c>
      <c r="H2667" s="62" t="str">
        <f t="shared" si="290"/>
        <v>NRH</v>
      </c>
      <c r="I2667" s="18">
        <f t="shared" si="294"/>
        <v>2</v>
      </c>
      <c r="J2667" s="18">
        <f t="shared" si="291"/>
        <v>0</v>
      </c>
      <c r="K2667" s="18">
        <f t="shared" si="292"/>
        <v>0</v>
      </c>
      <c r="L2667" s="57" t="str">
        <f t="shared" si="295"/>
        <v>Pinwheel</v>
      </c>
      <c r="M2667" s="57" t="str">
        <f t="shared" si="293"/>
        <v>Pinwheel</v>
      </c>
      <c r="N2667" s="61" t="str">
        <f t="shared" si="289"/>
        <v>Pinwheel</v>
      </c>
    </row>
    <row r="2668" spans="1:14" ht="25.15" customHeight="1" x14ac:dyDescent="0.2">
      <c r="A2668" s="70" t="s">
        <v>2158</v>
      </c>
      <c r="B2668" s="71">
        <v>1969</v>
      </c>
      <c r="C2668" s="68" t="str">
        <f>IF(ISERROR(VLOOKUP(IF(RIGHT($A2668,1)=")",LEFT($A2668,FIND(" (",$A2668)-1),$A2668),[1]ACCS!$B$2:$B$5003, 1, FALSE)), "","1")</f>
        <v>1</v>
      </c>
      <c r="D2668" s="103" t="str">
        <f>IF($B2668="Unknown","",IF($B2668="","",IF(VALUE(LEFT($B2668,4))&lt;Calc!$J$2,"ANTIQUE","")))</f>
        <v/>
      </c>
      <c r="E2668" s="72" t="s">
        <v>37</v>
      </c>
      <c r="F2668" s="121"/>
      <c r="G2668" s="121"/>
      <c r="H2668" s="62" t="str">
        <f t="shared" si="290"/>
        <v>Japonica</v>
      </c>
      <c r="I2668" s="18">
        <f t="shared" si="294"/>
        <v>0</v>
      </c>
      <c r="J2668" s="18">
        <f t="shared" si="291"/>
        <v>0</v>
      </c>
      <c r="K2668" s="18">
        <f t="shared" si="292"/>
        <v>0</v>
      </c>
      <c r="L2668" s="57" t="str">
        <f t="shared" si="295"/>
        <v>Pirate's Gold</v>
      </c>
      <c r="M2668" s="57" t="str">
        <f t="shared" si="293"/>
        <v>Pirate's Gold</v>
      </c>
      <c r="N2668" s="61" t="str">
        <f t="shared" si="289"/>
        <v>Pirate's Gold</v>
      </c>
    </row>
    <row r="2669" spans="1:14" ht="25.15" customHeight="1" x14ac:dyDescent="0.2">
      <c r="A2669" s="70" t="s">
        <v>3443</v>
      </c>
      <c r="B2669" s="71">
        <v>1800</v>
      </c>
      <c r="C2669" s="68" t="str">
        <f>IF(ISERROR(VLOOKUP(IF(RIGHT($A2669,1)=")",LEFT($A2669,FIND(" (",$A2669)-1),$A2669),[1]ACCS!$B$2:$B$5003, 1, FALSE)), "","1")</f>
        <v>1</v>
      </c>
      <c r="D2669" s="103" t="str">
        <f>IF($B2669="Unknown","",IF($B2669="","",IF(VALUE(LEFT($B2669,4))&lt;Calc!$J$2,"ANTIQUE","")))</f>
        <v>ANTIQUE</v>
      </c>
      <c r="E2669" s="72" t="s">
        <v>47</v>
      </c>
      <c r="F2669" s="121"/>
      <c r="G2669" s="121"/>
      <c r="H2669" s="62" t="str">
        <f t="shared" si="290"/>
        <v>Japonica</v>
      </c>
      <c r="I2669" s="18">
        <f t="shared" si="294"/>
        <v>0</v>
      </c>
      <c r="J2669" s="18">
        <f t="shared" si="291"/>
        <v>0</v>
      </c>
      <c r="K2669" s="18">
        <f t="shared" si="292"/>
        <v>0</v>
      </c>
      <c r="L2669" s="57" t="str">
        <f t="shared" si="295"/>
        <v>Pixie</v>
      </c>
      <c r="M2669" s="57" t="str">
        <f t="shared" si="293"/>
        <v>Pixie</v>
      </c>
      <c r="N2669" s="61" t="str">
        <f t="shared" si="289"/>
        <v>Pixie</v>
      </c>
    </row>
    <row r="2670" spans="1:14" ht="25.15" customHeight="1" x14ac:dyDescent="0.2">
      <c r="A2670" s="70" t="s">
        <v>2159</v>
      </c>
      <c r="B2670" s="71">
        <v>2016</v>
      </c>
      <c r="C2670" s="68" t="str">
        <f>IF(ISERROR(VLOOKUP(IF(RIGHT($A2670,1)=")",LEFT($A2670,FIND(" (",$A2670)-1),$A2670),[1]ACCS!$B$2:$B$5003, 1, FALSE)), "","1")</f>
        <v>1</v>
      </c>
      <c r="D2670" s="103" t="str">
        <f>IF($B2670="Unknown","",IF($B2670="","",IF(VALUE(LEFT($B2670,4))&lt;Calc!$J$2,"ANTIQUE","")))</f>
        <v/>
      </c>
      <c r="E2670" s="72" t="s">
        <v>24</v>
      </c>
      <c r="F2670" s="121"/>
      <c r="G2670" s="121"/>
      <c r="H2670" s="62" t="str">
        <f t="shared" si="290"/>
        <v>Reticulata</v>
      </c>
      <c r="I2670" s="18">
        <f t="shared" si="294"/>
        <v>1</v>
      </c>
      <c r="J2670" s="18">
        <f t="shared" si="291"/>
        <v>0</v>
      </c>
      <c r="K2670" s="18">
        <f t="shared" si="292"/>
        <v>0</v>
      </c>
      <c r="L2670" s="57" t="str">
        <f t="shared" si="295"/>
        <v>Pixie Dust</v>
      </c>
      <c r="M2670" s="57" t="str">
        <f t="shared" si="293"/>
        <v>Pixie Dust</v>
      </c>
      <c r="N2670" s="61" t="str">
        <f t="shared" si="289"/>
        <v>Pixie Dust</v>
      </c>
    </row>
    <row r="2671" spans="1:14" ht="25.15" customHeight="1" x14ac:dyDescent="0.2">
      <c r="A2671" s="70" t="s">
        <v>2160</v>
      </c>
      <c r="B2671" s="71">
        <v>2002</v>
      </c>
      <c r="C2671" s="68" t="str">
        <f>IF(ISERROR(VLOOKUP(IF(RIGHT($A2671,1)=")",LEFT($A2671,FIND(" (",$A2671)-1),$A2671),[1]ACCS!$B$2:$B$5003, 1, FALSE)), "","1")</f>
        <v>1</v>
      </c>
      <c r="D2671" s="103" t="str">
        <f>IF($B2671="Unknown","",IF($B2671="","",IF(VALUE(LEFT($B2671,4))&lt;Calc!$J$2,"ANTIQUE","")))</f>
        <v/>
      </c>
      <c r="E2671" s="72" t="s">
        <v>35</v>
      </c>
      <c r="F2671" s="121" t="s">
        <v>5</v>
      </c>
      <c r="G2671" s="121"/>
      <c r="H2671" s="62" t="str">
        <f t="shared" si="290"/>
        <v>Specie</v>
      </c>
      <c r="I2671" s="18">
        <f t="shared" si="294"/>
        <v>10</v>
      </c>
      <c r="J2671" s="18">
        <f t="shared" si="291"/>
        <v>10</v>
      </c>
      <c r="K2671" s="18">
        <f t="shared" si="292"/>
        <v>0</v>
      </c>
      <c r="L2671" s="57" t="str">
        <f t="shared" si="295"/>
        <v>Plain Jane (Oleifera)</v>
      </c>
      <c r="M2671" s="57" t="str">
        <f t="shared" si="293"/>
        <v>Plain Jane</v>
      </c>
      <c r="N2671" s="61" t="str">
        <f t="shared" si="289"/>
        <v>Plain Jane</v>
      </c>
    </row>
    <row r="2672" spans="1:14" ht="25.15" customHeight="1" x14ac:dyDescent="0.2">
      <c r="A2672" s="70" t="s">
        <v>2161</v>
      </c>
      <c r="B2672" s="71">
        <v>1948</v>
      </c>
      <c r="C2672" s="68" t="str">
        <f>IF(ISERROR(VLOOKUP(IF(RIGHT($A2672,1)=")",LEFT($A2672,FIND(" (",$A2672)-1),$A2672),[1]ACCS!$B$2:$B$5003, 1, FALSE)), "","1")</f>
        <v/>
      </c>
      <c r="D2672" s="103" t="str">
        <f>IF($B2672="Unknown","",IF($B2672="","",IF(VALUE(LEFT($B2672,4))&lt;Calc!$J$2,"ANTIQUE","")))</f>
        <v/>
      </c>
      <c r="E2672" s="72" t="s">
        <v>21</v>
      </c>
      <c r="F2672" s="121"/>
      <c r="G2672" s="121"/>
      <c r="H2672" s="62" t="str">
        <f t="shared" si="290"/>
        <v>Sasanqua</v>
      </c>
      <c r="I2672" s="18">
        <f t="shared" si="294"/>
        <v>3</v>
      </c>
      <c r="J2672" s="18">
        <f t="shared" si="291"/>
        <v>0</v>
      </c>
      <c r="K2672" s="18">
        <f t="shared" si="292"/>
        <v>0</v>
      </c>
      <c r="L2672" s="57" t="str">
        <f t="shared" si="295"/>
        <v>Plantation Pink</v>
      </c>
      <c r="M2672" s="57" t="str">
        <f t="shared" si="293"/>
        <v>Plantation Pink</v>
      </c>
      <c r="N2672" s="61" t="str">
        <f t="shared" si="289"/>
        <v>Plantation Pink</v>
      </c>
    </row>
    <row r="2673" spans="1:14" ht="25.15" customHeight="1" x14ac:dyDescent="0.2">
      <c r="A2673" s="70" t="s">
        <v>2162</v>
      </c>
      <c r="B2673" s="71">
        <v>1983</v>
      </c>
      <c r="C2673" s="68" t="str">
        <f>IF(ISERROR(VLOOKUP(IF(RIGHT($A2673,1)=")",LEFT($A2673,FIND(" (",$A2673)-1),$A2673),[1]ACCS!$B$2:$B$5003, 1, FALSE)), "","1")</f>
        <v>1</v>
      </c>
      <c r="D2673" s="103" t="str">
        <f>IF($B2673="Unknown","",IF($B2673="","",IF(VALUE(LEFT($B2673,4))&lt;Calc!$J$2,"ANTIQUE","")))</f>
        <v/>
      </c>
      <c r="E2673" s="72" t="s">
        <v>29</v>
      </c>
      <c r="F2673" s="121"/>
      <c r="G2673" s="121"/>
      <c r="H2673" s="62" t="str">
        <f t="shared" si="290"/>
        <v>Reticulata</v>
      </c>
      <c r="I2673" s="18">
        <f t="shared" si="294"/>
        <v>1</v>
      </c>
      <c r="J2673" s="18">
        <f t="shared" si="291"/>
        <v>0</v>
      </c>
      <c r="K2673" s="18">
        <f t="shared" si="292"/>
        <v>0</v>
      </c>
      <c r="L2673" s="57" t="str">
        <f t="shared" si="295"/>
        <v>Pleasant Memories</v>
      </c>
      <c r="M2673" s="57" t="str">
        <f t="shared" si="293"/>
        <v>Pleasant Memories</v>
      </c>
      <c r="N2673" s="61" t="str">
        <f t="shared" si="289"/>
        <v>Pleasant Memories</v>
      </c>
    </row>
    <row r="2674" spans="1:14" ht="25.15" customHeight="1" x14ac:dyDescent="0.2">
      <c r="A2674" s="99" t="s">
        <v>3654</v>
      </c>
      <c r="B2674" s="100">
        <v>2023</v>
      </c>
      <c r="C2674" s="68" t="str">
        <f>IF(ISERROR(VLOOKUP(IF(RIGHT($A2674,1)=")",LEFT($A2674,FIND(" (",$A2674)-1),$A2674),[1]ACCS!$B$2:$B$5003, 1, FALSE)), "","1")</f>
        <v>1</v>
      </c>
      <c r="D2674" s="115" t="str">
        <f>IF($B2674="Unknown","",IF($B2674="","",IF(VALUE(LEFT($B2674,4))&lt;Calc!$J$2,"ANTIQUE","")))</f>
        <v/>
      </c>
      <c r="E2674" s="53" t="s">
        <v>47</v>
      </c>
      <c r="F2674" s="121"/>
      <c r="G2674" s="121"/>
      <c r="H2674" s="62" t="str">
        <f t="shared" si="290"/>
        <v>NRH</v>
      </c>
      <c r="I2674" s="18">
        <f t="shared" si="294"/>
        <v>2</v>
      </c>
      <c r="J2674" s="18">
        <f t="shared" si="291"/>
        <v>0</v>
      </c>
      <c r="K2674" s="18">
        <f t="shared" si="292"/>
        <v>0</v>
      </c>
      <c r="L2674" s="57" t="str">
        <f t="shared" si="295"/>
        <v>Plugged-in Purple</v>
      </c>
      <c r="M2674" s="57" t="str">
        <f t="shared" si="293"/>
        <v>Plugged-in Purple</v>
      </c>
      <c r="N2674" s="61" t="str">
        <f t="shared" si="289"/>
        <v>Plugged-in Purple</v>
      </c>
    </row>
    <row r="2675" spans="1:14" ht="25.15" customHeight="1" x14ac:dyDescent="0.2">
      <c r="A2675" s="70" t="s">
        <v>2163</v>
      </c>
      <c r="B2675" s="71">
        <v>1964</v>
      </c>
      <c r="C2675" s="68" t="str">
        <f>IF(ISERROR(VLOOKUP(IF(RIGHT($A2675,1)=")",LEFT($A2675,FIND(" (",$A2675)-1),$A2675),[1]ACCS!$B$2:$B$5003, 1, FALSE)), "","1")</f>
        <v>1</v>
      </c>
      <c r="D2675" s="103" t="str">
        <f>IF($B2675="Unknown","",IF($B2675="","",IF(VALUE(LEFT($B2675,4))&lt;Calc!$J$2,"ANTIQUE","")))</f>
        <v/>
      </c>
      <c r="E2675" s="72" t="s">
        <v>37</v>
      </c>
      <c r="F2675" s="121"/>
      <c r="G2675" s="121"/>
      <c r="H2675" s="62" t="str">
        <f t="shared" si="290"/>
        <v>NRH</v>
      </c>
      <c r="I2675" s="18">
        <f t="shared" si="294"/>
        <v>2</v>
      </c>
      <c r="J2675" s="18">
        <f t="shared" si="291"/>
        <v>0</v>
      </c>
      <c r="K2675" s="18">
        <f t="shared" si="292"/>
        <v>0</v>
      </c>
      <c r="L2675" s="57" t="str">
        <f t="shared" si="295"/>
        <v>Polaris</v>
      </c>
      <c r="M2675" s="57" t="str">
        <f t="shared" si="293"/>
        <v>Polaris</v>
      </c>
      <c r="N2675" s="61" t="str">
        <f t="shared" si="289"/>
        <v>Polaris</v>
      </c>
    </row>
    <row r="2676" spans="1:14" ht="25.15" customHeight="1" x14ac:dyDescent="0.2">
      <c r="A2676" s="70" t="s">
        <v>2164</v>
      </c>
      <c r="B2676" s="71">
        <v>2005</v>
      </c>
      <c r="C2676" s="68" t="str">
        <f>IF(ISERROR(VLOOKUP(IF(RIGHT($A2676,1)=")",LEFT($A2676,FIND(" (",$A2676)-1),$A2676),[1]ACCS!$B$2:$B$5003, 1, FALSE)), "","1")</f>
        <v>1</v>
      </c>
      <c r="D2676" s="103" t="str">
        <f>IF($B2676="Unknown","",IF($B2676="","",IF(VALUE(LEFT($B2676,4))&lt;Calc!$J$2,"ANTIQUE","")))</f>
        <v/>
      </c>
      <c r="E2676" s="72" t="s">
        <v>163</v>
      </c>
      <c r="F2676" s="121" t="s">
        <v>5</v>
      </c>
      <c r="G2676" s="121"/>
      <c r="H2676" s="62" t="str">
        <f t="shared" si="290"/>
        <v>NRH</v>
      </c>
      <c r="I2676" s="18">
        <f t="shared" si="294"/>
        <v>2</v>
      </c>
      <c r="J2676" s="18">
        <f t="shared" si="291"/>
        <v>0</v>
      </c>
      <c r="K2676" s="18">
        <f t="shared" si="292"/>
        <v>0</v>
      </c>
      <c r="L2676" s="57" t="str">
        <f t="shared" si="295"/>
        <v>Polly Trapnell Dorsey</v>
      </c>
      <c r="M2676" s="57" t="str">
        <f t="shared" si="293"/>
        <v>Polly Trapnell Dorsey</v>
      </c>
      <c r="N2676" s="61" t="str">
        <f t="shared" si="289"/>
        <v>Polly Trapnell Dorsey</v>
      </c>
    </row>
    <row r="2677" spans="1:14" ht="25.15" customHeight="1" x14ac:dyDescent="0.2">
      <c r="A2677" s="70" t="s">
        <v>2165</v>
      </c>
      <c r="B2677" s="71">
        <v>1998</v>
      </c>
      <c r="C2677" s="68" t="str">
        <f>IF(ISERROR(VLOOKUP(IF(RIGHT($A2677,1)=")",LEFT($A2677,FIND(" (",$A2677)-1),$A2677),[1]ACCS!$B$2:$B$5003, 1, FALSE)), "","1")</f>
        <v/>
      </c>
      <c r="D2677" s="103" t="str">
        <f>IF($B2677="Unknown","",IF($B2677="","",IF(VALUE(LEFT($B2677,4))&lt;Calc!$J$2,"ANTIQUE","")))</f>
        <v/>
      </c>
      <c r="E2677" s="72" t="s">
        <v>47</v>
      </c>
      <c r="F2677" s="121" t="s">
        <v>5</v>
      </c>
      <c r="G2677" s="121"/>
      <c r="H2677" s="62" t="str">
        <f t="shared" si="290"/>
        <v>NRH</v>
      </c>
      <c r="I2677" s="18">
        <f t="shared" si="294"/>
        <v>2</v>
      </c>
      <c r="J2677" s="18">
        <f t="shared" si="291"/>
        <v>0</v>
      </c>
      <c r="K2677" s="18">
        <f t="shared" si="292"/>
        <v>0</v>
      </c>
      <c r="L2677" s="57" t="str">
        <f t="shared" si="295"/>
        <v>Pomo Mound</v>
      </c>
      <c r="M2677" s="57" t="str">
        <f t="shared" si="293"/>
        <v>Pomo Mound</v>
      </c>
      <c r="N2677" s="61" t="str">
        <f t="shared" si="289"/>
        <v>Pomo Mound</v>
      </c>
    </row>
    <row r="2678" spans="1:14" ht="25.15" customHeight="1" x14ac:dyDescent="0.2">
      <c r="A2678" s="70" t="s">
        <v>3444</v>
      </c>
      <c r="B2678" s="71">
        <v>1822</v>
      </c>
      <c r="C2678" s="68" t="str">
        <f>IF(ISERROR(VLOOKUP(IF(RIGHT($A2678,1)=")",LEFT($A2678,FIND(" (",$A2678)-1),$A2678),[1]ACCS!$B$2:$B$5003, 1, FALSE)), "","1")</f>
        <v/>
      </c>
      <c r="D2678" s="103" t="str">
        <f>IF($B2678="Unknown","",IF($B2678="","",IF(VALUE(LEFT($B2678,4))&lt;Calc!$J$2,"ANTIQUE","")))</f>
        <v>ANTIQUE</v>
      </c>
      <c r="E2678" s="72" t="s">
        <v>37</v>
      </c>
      <c r="F2678" s="121"/>
      <c r="G2678" s="121"/>
      <c r="H2678" s="62" t="str">
        <f t="shared" si="290"/>
        <v>Japonica</v>
      </c>
      <c r="I2678" s="18">
        <f t="shared" si="294"/>
        <v>0</v>
      </c>
      <c r="J2678" s="18">
        <f t="shared" si="291"/>
        <v>0</v>
      </c>
      <c r="K2678" s="18">
        <f t="shared" si="292"/>
        <v>0</v>
      </c>
      <c r="L2678" s="57" t="str">
        <f t="shared" si="295"/>
        <v>Pomponia</v>
      </c>
      <c r="M2678" s="57" t="str">
        <f t="shared" si="293"/>
        <v>Pomponia</v>
      </c>
      <c r="N2678" s="61" t="str">
        <f t="shared" si="289"/>
        <v>Pomponia</v>
      </c>
    </row>
    <row r="2679" spans="1:14" ht="25.15" customHeight="1" x14ac:dyDescent="0.2">
      <c r="A2679" s="70" t="s">
        <v>2166</v>
      </c>
      <c r="B2679" s="71">
        <v>2001</v>
      </c>
      <c r="C2679" s="68" t="str">
        <f>IF(ISERROR(VLOOKUP(IF(RIGHT($A2679,1)=")",LEFT($A2679,FIND(" (",$A2679)-1),$A2679),[1]ACCS!$B$2:$B$5003, 1, FALSE)), "","1")</f>
        <v>1</v>
      </c>
      <c r="D2679" s="103" t="str">
        <f>IF($B2679="Unknown","",IF($B2679="","",IF(VALUE(LEFT($B2679,4))&lt;Calc!$J$2,"ANTIQUE","")))</f>
        <v/>
      </c>
      <c r="E2679" s="72" t="s">
        <v>24</v>
      </c>
      <c r="F2679" s="121"/>
      <c r="G2679" s="121" t="s">
        <v>26</v>
      </c>
      <c r="H2679" s="62" t="str">
        <f t="shared" si="290"/>
        <v>Japonica</v>
      </c>
      <c r="I2679" s="18">
        <f t="shared" si="294"/>
        <v>0</v>
      </c>
      <c r="J2679" s="18">
        <f t="shared" si="291"/>
        <v>0</v>
      </c>
      <c r="K2679" s="18">
        <f t="shared" si="292"/>
        <v>0</v>
      </c>
      <c r="L2679" s="57" t="str">
        <f t="shared" si="295"/>
        <v>Pop Allen</v>
      </c>
      <c r="M2679" s="57" t="str">
        <f t="shared" si="293"/>
        <v>Pop Allen</v>
      </c>
      <c r="N2679" s="61" t="str">
        <f t="shared" si="289"/>
        <v>Pop Allen</v>
      </c>
    </row>
    <row r="2680" spans="1:14" ht="25.15" customHeight="1" x14ac:dyDescent="0.2">
      <c r="A2680" s="70" t="s">
        <v>2167</v>
      </c>
      <c r="B2680" s="71">
        <v>1978</v>
      </c>
      <c r="C2680" s="68" t="str">
        <f>IF(ISERROR(VLOOKUP(IF(RIGHT($A2680,1)=")",LEFT($A2680,FIND(" (",$A2680)-1),$A2680),[1]ACCS!$B$2:$B$5003, 1, FALSE)), "","1")</f>
        <v/>
      </c>
      <c r="D2680" s="103" t="str">
        <f>IF($B2680="Unknown","",IF($B2680="","",IF(VALUE(LEFT($B2680,4))&lt;Calc!$J$2,"ANTIQUE","")))</f>
        <v/>
      </c>
      <c r="E2680" s="72" t="s">
        <v>30</v>
      </c>
      <c r="F2680" s="121"/>
      <c r="G2680" s="121"/>
      <c r="H2680" s="62" t="str">
        <f t="shared" si="290"/>
        <v>Reticulata</v>
      </c>
      <c r="I2680" s="18">
        <f t="shared" si="294"/>
        <v>1</v>
      </c>
      <c r="J2680" s="18">
        <f t="shared" si="291"/>
        <v>0</v>
      </c>
      <c r="K2680" s="18">
        <f t="shared" si="292"/>
        <v>0</v>
      </c>
      <c r="L2680" s="57" t="str">
        <f t="shared" si="295"/>
        <v>Pop Homeyer</v>
      </c>
      <c r="M2680" s="57" t="str">
        <f t="shared" si="293"/>
        <v>Pop Homeyer</v>
      </c>
      <c r="N2680" s="61" t="str">
        <f t="shared" ref="N2680:N2743" si="296">IF(ISNUMBER(SEARCH("See",$M2680)),$M2680,IF(ISNUMBER(SEARCH("(",$M2680)),LEFT($M2680,SEARCH("(",$M2680)-2),$M2680))</f>
        <v>Pop Homeyer</v>
      </c>
    </row>
    <row r="2681" spans="1:14" ht="25.15" customHeight="1" x14ac:dyDescent="0.2">
      <c r="A2681" s="70" t="s">
        <v>2168</v>
      </c>
      <c r="B2681" s="71">
        <v>1967</v>
      </c>
      <c r="C2681" s="68" t="str">
        <f>IF(ISERROR(VLOOKUP(IF(RIGHT($A2681,1)=")",LEFT($A2681,FIND(" (",$A2681)-1),$A2681),[1]ACCS!$B$2:$B$5003, 1, FALSE)), "","1")</f>
        <v>1</v>
      </c>
      <c r="D2681" s="103" t="str">
        <f>IF($B2681="Unknown","",IF($B2681="","",IF(VALUE(LEFT($B2681,4))&lt;Calc!$J$2,"ANTIQUE","")))</f>
        <v/>
      </c>
      <c r="E2681" s="72" t="s">
        <v>21</v>
      </c>
      <c r="F2681" s="121"/>
      <c r="G2681" s="121" t="s">
        <v>26</v>
      </c>
      <c r="H2681" s="62" t="str">
        <f t="shared" si="290"/>
        <v>Japonica</v>
      </c>
      <c r="I2681" s="18">
        <f t="shared" si="294"/>
        <v>0</v>
      </c>
      <c r="J2681" s="18">
        <f t="shared" si="291"/>
        <v>0</v>
      </c>
      <c r="K2681" s="18">
        <f t="shared" si="292"/>
        <v>0</v>
      </c>
      <c r="L2681" s="57" t="str">
        <f t="shared" si="295"/>
        <v>Pope John XXIII</v>
      </c>
      <c r="M2681" s="57" t="str">
        <f t="shared" si="293"/>
        <v>Pope John XXIII</v>
      </c>
      <c r="N2681" s="61" t="str">
        <f t="shared" si="296"/>
        <v>Pope John XXIII</v>
      </c>
    </row>
    <row r="2682" spans="1:14" ht="25.15" customHeight="1" x14ac:dyDescent="0.2">
      <c r="A2682" s="70" t="s">
        <v>3445</v>
      </c>
      <c r="B2682" s="71">
        <v>1859</v>
      </c>
      <c r="C2682" s="68" t="str">
        <f>IF(ISERROR(VLOOKUP(IF(RIGHT($A2682,1)=")",LEFT($A2682,FIND(" (",$A2682)-1),$A2682),[1]ACCS!$B$2:$B$5003, 1, FALSE)), "","1")</f>
        <v/>
      </c>
      <c r="D2682" s="103" t="str">
        <f>IF($B2682="Unknown","",IF($B2682="","",IF(VALUE(LEFT($B2682,4))&lt;Calc!$J$2,"ANTIQUE","")))</f>
        <v>ANTIQUE</v>
      </c>
      <c r="E2682" s="72" t="s">
        <v>24</v>
      </c>
      <c r="F2682" s="121"/>
      <c r="G2682" s="121" t="s">
        <v>26</v>
      </c>
      <c r="H2682" s="62" t="str">
        <f t="shared" si="290"/>
        <v>Japonica</v>
      </c>
      <c r="I2682" s="18">
        <f t="shared" si="294"/>
        <v>0</v>
      </c>
      <c r="J2682" s="18">
        <f t="shared" si="291"/>
        <v>0</v>
      </c>
      <c r="K2682" s="18">
        <f t="shared" si="292"/>
        <v>0</v>
      </c>
      <c r="L2682" s="57" t="str">
        <f t="shared" si="295"/>
        <v>Pope Pius IX (See Prince Eugene Napoleon)</v>
      </c>
      <c r="M2682" s="57" t="str">
        <f t="shared" si="293"/>
        <v>Pope Pius IX (See Prince Eugene Napoleon)</v>
      </c>
      <c r="N2682" s="61" t="str">
        <f t="shared" si="296"/>
        <v>Pope Pius IX (See Prince Eugene Napoleon)</v>
      </c>
    </row>
    <row r="2683" spans="1:14" ht="25.15" customHeight="1" x14ac:dyDescent="0.2">
      <c r="A2683" s="70" t="s">
        <v>2169</v>
      </c>
      <c r="B2683" s="71">
        <v>2009</v>
      </c>
      <c r="C2683" s="68" t="str">
        <f>IF(ISERROR(VLOOKUP(IF(RIGHT($A2683,1)=")",LEFT($A2683,FIND(" (",$A2683)-1),$A2683),[1]ACCS!$B$2:$B$5003, 1, FALSE)), "","1")</f>
        <v>1</v>
      </c>
      <c r="D2683" s="103" t="str">
        <f>IF($B2683="Unknown","",IF($B2683="","",IF(VALUE(LEFT($B2683,4))&lt;Calc!$J$2,"ANTIQUE","")))</f>
        <v/>
      </c>
      <c r="E2683" s="72" t="s">
        <v>47</v>
      </c>
      <c r="F2683" s="121"/>
      <c r="G2683" s="121" t="s">
        <v>26</v>
      </c>
      <c r="H2683" s="62" t="str">
        <f t="shared" si="290"/>
        <v>Japonica</v>
      </c>
      <c r="I2683" s="18">
        <f t="shared" si="294"/>
        <v>0</v>
      </c>
      <c r="J2683" s="18">
        <f t="shared" si="291"/>
        <v>0</v>
      </c>
      <c r="K2683" s="18">
        <f t="shared" si="292"/>
        <v>0</v>
      </c>
      <c r="L2683" s="57" t="str">
        <f t="shared" si="295"/>
        <v>Pop's Perfection</v>
      </c>
      <c r="M2683" s="57" t="str">
        <f t="shared" si="293"/>
        <v>Pop's Perfection</v>
      </c>
      <c r="N2683" s="61" t="str">
        <f t="shared" si="296"/>
        <v>Pop's Perfection</v>
      </c>
    </row>
    <row r="2684" spans="1:14" ht="25.15" customHeight="1" x14ac:dyDescent="0.2">
      <c r="A2684" s="70" t="s">
        <v>2170</v>
      </c>
      <c r="B2684" s="71" t="s">
        <v>2171</v>
      </c>
      <c r="C2684" s="68" t="str">
        <f>IF(ISERROR(VLOOKUP(IF(RIGHT($A2684,1)=")",LEFT($A2684,FIND(" (",$A2684)-1),$A2684),[1]ACCS!$B$2:$B$5003, 1, FALSE)), "","1")</f>
        <v>1</v>
      </c>
      <c r="D2684" s="103" t="str">
        <f>IF($B2684="Unknown","",IF($B2684="","",IF(VALUE(LEFT($B2684,4))&lt;Calc!$J$2,"ANTIQUE","")))</f>
        <v/>
      </c>
      <c r="E2684" s="72" t="s">
        <v>47</v>
      </c>
      <c r="F2684" s="121"/>
      <c r="G2684" s="121" t="s">
        <v>26</v>
      </c>
      <c r="H2684" s="62" t="str">
        <f t="shared" si="290"/>
        <v>Japonica</v>
      </c>
      <c r="I2684" s="18">
        <f t="shared" si="294"/>
        <v>0</v>
      </c>
      <c r="J2684" s="18">
        <f t="shared" si="291"/>
        <v>0</v>
      </c>
      <c r="K2684" s="18">
        <f t="shared" si="292"/>
        <v>0</v>
      </c>
      <c r="L2684" s="57" t="str">
        <f t="shared" si="295"/>
        <v>Pop's Perfection Peppermint</v>
      </c>
      <c r="M2684" s="57" t="str">
        <f t="shared" si="293"/>
        <v>Pop's Perfection Peppermint</v>
      </c>
      <c r="N2684" s="61" t="str">
        <f t="shared" si="296"/>
        <v>Pop's Perfection Peppermint</v>
      </c>
    </row>
    <row r="2685" spans="1:14" ht="25.15" customHeight="1" x14ac:dyDescent="0.2">
      <c r="A2685" s="70" t="s">
        <v>2172</v>
      </c>
      <c r="B2685" s="71">
        <v>1999</v>
      </c>
      <c r="C2685" s="68" t="str">
        <f>IF(ISERROR(VLOOKUP(IF(RIGHT($A2685,1)=")",LEFT($A2685,FIND(" (",$A2685)-1),$A2685),[1]ACCS!$B$2:$B$5003, 1, FALSE)), "","1")</f>
        <v/>
      </c>
      <c r="D2685" s="103" t="str">
        <f>IF($B2685="Unknown","",IF($B2685="","",IF(VALUE(LEFT($B2685,4))&lt;Calc!$J$2,"ANTIQUE","")))</f>
        <v/>
      </c>
      <c r="E2685" s="72" t="s">
        <v>21</v>
      </c>
      <c r="F2685" s="121" t="s">
        <v>5</v>
      </c>
      <c r="G2685" s="121"/>
      <c r="H2685" s="62" t="str">
        <f t="shared" ref="H2685:H2748" si="297">IF($A2685="","",IF($I2685=0,"Japonica",IF($I2685=1,"Reticulata",IF($I2685=2,"NRH",IF($I2685=3,"Sasanqua",IF($I2685=4,"Hiemalis",IF($I2685=5,"Vernalis",IF($I2685=6,"Japonica [Higo]","Specie"))))))))</f>
        <v>Japonica</v>
      </c>
      <c r="I2685" s="18">
        <f t="shared" si="294"/>
        <v>0</v>
      </c>
      <c r="J2685" s="18">
        <f t="shared" ref="J2685:J2748" si="298">IF(NOT(ISERROR(SEARCH("(Rusticana)",$A2685))),7,IF(NOT(ISERROR(SEARCH("(Wabisuke)",$A2685))),8,IF(NOT(ISERROR(SEARCH("(Edithae)",$A2685))),9,IF(NOT(ISERROR(SEARCH("(Oleifera)",$A2685))),10,IF(NOT(ISERROR(SEARCH("(Saluenensis)",$A2685))),11,0)))))</f>
        <v>0</v>
      </c>
      <c r="K2685" s="18">
        <f t="shared" ref="K2685:K2748" si="299">IF(NOT(ISERROR(SEARCH("(Pitardii)",$A2685))),12,IF(NOT(ISERROR(SEARCH("(Specie)",$A2685))),13,0))</f>
        <v>0</v>
      </c>
      <c r="L2685" s="57" t="str">
        <f t="shared" si="295"/>
        <v>Potomac Pillar</v>
      </c>
      <c r="M2685" s="57" t="str">
        <f t="shared" ref="M2685:M2748" si="300">SUBSTITUTE(SUBSTITUTE(SUBSTITUTE(SUBSTITUTE(SUBSTITUTE($L2685," (Edithae)","")," (Oleifera)","")," (Saluenensis)","")," (Specie)","")," (Pitardii)","")</f>
        <v>Potomac Pillar</v>
      </c>
      <c r="N2685" s="61" t="str">
        <f t="shared" si="296"/>
        <v>Potomac Pillar</v>
      </c>
    </row>
    <row r="2686" spans="1:14" ht="25.15" customHeight="1" x14ac:dyDescent="0.2">
      <c r="A2686" s="70" t="s">
        <v>2173</v>
      </c>
      <c r="B2686" s="71">
        <v>1960</v>
      </c>
      <c r="C2686" s="68" t="str">
        <f>IF(ISERROR(VLOOKUP(IF(RIGHT($A2686,1)=")",LEFT($A2686,FIND(" (",$A2686)-1),$A2686),[1]ACCS!$B$2:$B$5003, 1, FALSE)), "","1")</f>
        <v>1</v>
      </c>
      <c r="D2686" s="103" t="str">
        <f>IF($B2686="Unknown","",IF($B2686="","",IF(VALUE(LEFT($B2686,4))&lt;Calc!$J$2,"ANTIQUE","")))</f>
        <v/>
      </c>
      <c r="E2686" s="72" t="s">
        <v>35</v>
      </c>
      <c r="F2686" s="121" t="s">
        <v>5</v>
      </c>
      <c r="G2686" s="121"/>
      <c r="H2686" s="62" t="str">
        <f t="shared" si="297"/>
        <v>Japonica</v>
      </c>
      <c r="I2686" s="18">
        <f t="shared" si="294"/>
        <v>0</v>
      </c>
      <c r="J2686" s="18">
        <f t="shared" si="298"/>
        <v>0</v>
      </c>
      <c r="K2686" s="18">
        <f t="shared" si="299"/>
        <v>0</v>
      </c>
      <c r="L2686" s="57" t="str">
        <f t="shared" si="295"/>
        <v>Powder Puff</v>
      </c>
      <c r="M2686" s="57" t="str">
        <f t="shared" si="300"/>
        <v>Powder Puff</v>
      </c>
      <c r="N2686" s="61" t="str">
        <f t="shared" si="296"/>
        <v>Powder Puff</v>
      </c>
    </row>
    <row r="2687" spans="1:14" ht="25.15" customHeight="1" x14ac:dyDescent="0.2">
      <c r="A2687" s="70" t="s">
        <v>2982</v>
      </c>
      <c r="B2687" s="71">
        <v>2020</v>
      </c>
      <c r="C2687" s="68" t="str">
        <f>IF(ISERROR(VLOOKUP(IF(RIGHT($A2687,1)=")",LEFT($A2687,FIND(" (",$A2687)-1),$A2687),[1]ACCS!$B$2:$B$5003, 1, FALSE)), "","1")</f>
        <v>1</v>
      </c>
      <c r="D2687" s="103" t="str">
        <f>IF($B2687="Unknown","",IF($B2687="","",IF(VALUE(LEFT($B2687,4))&lt;Calc!$J$2,"ANTIQUE","")))</f>
        <v/>
      </c>
      <c r="E2687" s="73" t="s">
        <v>47</v>
      </c>
      <c r="F2687" s="121" t="s">
        <v>5</v>
      </c>
      <c r="G2687" s="121"/>
      <c r="H2687" s="62" t="str">
        <f t="shared" si="297"/>
        <v>Japonica</v>
      </c>
      <c r="I2687" s="18">
        <f t="shared" si="294"/>
        <v>0</v>
      </c>
      <c r="J2687" s="18">
        <f t="shared" si="298"/>
        <v>0</v>
      </c>
      <c r="K2687" s="18">
        <f t="shared" si="299"/>
        <v>0</v>
      </c>
      <c r="L2687" s="57" t="str">
        <f t="shared" si="295"/>
        <v>Powder Snow</v>
      </c>
      <c r="M2687" s="57" t="str">
        <f t="shared" si="300"/>
        <v>Powder Snow</v>
      </c>
      <c r="N2687" s="61" t="str">
        <f t="shared" si="296"/>
        <v>Powder Snow</v>
      </c>
    </row>
    <row r="2688" spans="1:14" ht="25.15" customHeight="1" x14ac:dyDescent="0.2">
      <c r="A2688" s="70" t="s">
        <v>2174</v>
      </c>
      <c r="B2688" s="71">
        <v>2000</v>
      </c>
      <c r="C2688" s="68" t="str">
        <f>IF(ISERROR(VLOOKUP(IF(RIGHT($A2688,1)=")",LEFT($A2688,FIND(" (",$A2688)-1),$A2688),[1]ACCS!$B$2:$B$5003, 1, FALSE)), "","1")</f>
        <v>1</v>
      </c>
      <c r="D2688" s="103" t="str">
        <f>IF($B2688="Unknown","",IF($B2688="","",IF(VALUE(LEFT($B2688,4))&lt;Calc!$J$2,"ANTIQUE","")))</f>
        <v/>
      </c>
      <c r="E2688" s="72" t="s">
        <v>29</v>
      </c>
      <c r="F2688" s="121"/>
      <c r="G2688" s="121"/>
      <c r="H2688" s="62" t="str">
        <f t="shared" si="297"/>
        <v>Reticulata</v>
      </c>
      <c r="I2688" s="18">
        <f t="shared" si="294"/>
        <v>1</v>
      </c>
      <c r="J2688" s="18">
        <f t="shared" si="298"/>
        <v>0</v>
      </c>
      <c r="K2688" s="18">
        <f t="shared" si="299"/>
        <v>0</v>
      </c>
      <c r="L2688" s="57" t="str">
        <f t="shared" si="295"/>
        <v>Powdered Beauty</v>
      </c>
      <c r="M2688" s="57" t="str">
        <f t="shared" si="300"/>
        <v>Powdered Beauty</v>
      </c>
      <c r="N2688" s="61" t="str">
        <f t="shared" si="296"/>
        <v>Powdered Beauty</v>
      </c>
    </row>
    <row r="2689" spans="1:14" ht="25.15" customHeight="1" x14ac:dyDescent="0.2">
      <c r="A2689" s="70" t="s">
        <v>2175</v>
      </c>
      <c r="B2689" s="71">
        <v>1967</v>
      </c>
      <c r="C2689" s="68" t="str">
        <f>IF(ISERROR(VLOOKUP(IF(RIGHT($A2689,1)=")",LEFT($A2689,FIND(" (",$A2689)-1),$A2689),[1]ACCS!$B$2:$B$5003, 1, FALSE)), "","1")</f>
        <v/>
      </c>
      <c r="D2689" s="103" t="str">
        <f>IF($B2689="Unknown","",IF($B2689="","",IF(VALUE(LEFT($B2689,4))&lt;Calc!$J$2,"ANTIQUE","")))</f>
        <v/>
      </c>
      <c r="E2689" s="72" t="s">
        <v>21</v>
      </c>
      <c r="F2689" s="121"/>
      <c r="G2689" s="121"/>
      <c r="H2689" s="62" t="str">
        <f t="shared" si="297"/>
        <v>Japonica</v>
      </c>
      <c r="I2689" s="18">
        <f t="shared" si="294"/>
        <v>0</v>
      </c>
      <c r="J2689" s="18">
        <f t="shared" si="298"/>
        <v>0</v>
      </c>
      <c r="K2689" s="18">
        <f t="shared" si="299"/>
        <v>0</v>
      </c>
      <c r="L2689" s="57" t="str">
        <f t="shared" si="295"/>
        <v>Prairie Fires</v>
      </c>
      <c r="M2689" s="57" t="str">
        <f t="shared" si="300"/>
        <v>Prairie Fires</v>
      </c>
      <c r="N2689" s="61" t="str">
        <f t="shared" si="296"/>
        <v>Prairie Fires</v>
      </c>
    </row>
    <row r="2690" spans="1:14" ht="25.15" customHeight="1" x14ac:dyDescent="0.2">
      <c r="A2690" s="70" t="s">
        <v>2176</v>
      </c>
      <c r="B2690" s="71">
        <v>1964</v>
      </c>
      <c r="C2690" s="68" t="str">
        <f>IF(ISERROR(VLOOKUP(IF(RIGHT($A2690,1)=")",LEFT($A2690,FIND(" (",$A2690)-1),$A2690),[1]ACCS!$B$2:$B$5003, 1, FALSE)), "","1")</f>
        <v/>
      </c>
      <c r="D2690" s="103" t="str">
        <f>IF($B2690="Unknown","",IF($B2690="","",IF(VALUE(LEFT($B2690,4))&lt;Calc!$J$2,"ANTIQUE","")))</f>
        <v/>
      </c>
      <c r="E2690" s="72" t="s">
        <v>24</v>
      </c>
      <c r="F2690" s="121"/>
      <c r="G2690" s="121" t="s">
        <v>26</v>
      </c>
      <c r="H2690" s="62" t="str">
        <f t="shared" si="297"/>
        <v>Japonica</v>
      </c>
      <c r="I2690" s="18">
        <f t="shared" si="294"/>
        <v>0</v>
      </c>
      <c r="J2690" s="18">
        <f t="shared" si="298"/>
        <v>0</v>
      </c>
      <c r="K2690" s="18">
        <f t="shared" si="299"/>
        <v>0</v>
      </c>
      <c r="L2690" s="57" t="str">
        <f t="shared" si="295"/>
        <v>Prairie Jefferson</v>
      </c>
      <c r="M2690" s="57" t="str">
        <f t="shared" si="300"/>
        <v>Prairie Jefferson</v>
      </c>
      <c r="N2690" s="61" t="str">
        <f t="shared" si="296"/>
        <v>Prairie Jefferson</v>
      </c>
    </row>
    <row r="2691" spans="1:14" ht="25.15" customHeight="1" x14ac:dyDescent="0.2">
      <c r="A2691" s="70" t="s">
        <v>2177</v>
      </c>
      <c r="B2691" s="71">
        <v>1950</v>
      </c>
      <c r="C2691" s="68" t="str">
        <f>IF(ISERROR(VLOOKUP(IF(RIGHT($A2691,1)=")",LEFT($A2691,FIND(" (",$A2691)-1),$A2691),[1]ACCS!$B$2:$B$5003, 1, FALSE)), "","1")</f>
        <v>1</v>
      </c>
      <c r="D2691" s="103" t="str">
        <f>IF($B2691="Unknown","",IF($B2691="","",IF(VALUE(LEFT($B2691,4))&lt;Calc!$J$2,"ANTIQUE","")))</f>
        <v/>
      </c>
      <c r="E2691" s="72" t="s">
        <v>24</v>
      </c>
      <c r="F2691" s="121"/>
      <c r="G2691" s="121"/>
      <c r="H2691" s="62" t="str">
        <f t="shared" si="297"/>
        <v>Japonica</v>
      </c>
      <c r="I2691" s="18">
        <f t="shared" si="294"/>
        <v>0</v>
      </c>
      <c r="J2691" s="18">
        <f t="shared" si="298"/>
        <v>0</v>
      </c>
      <c r="K2691" s="18">
        <f t="shared" si="299"/>
        <v>0</v>
      </c>
      <c r="L2691" s="57" t="str">
        <f t="shared" si="295"/>
        <v>Prelude</v>
      </c>
      <c r="M2691" s="57" t="str">
        <f t="shared" si="300"/>
        <v>Prelude</v>
      </c>
      <c r="N2691" s="61" t="str">
        <f t="shared" si="296"/>
        <v>Prelude</v>
      </c>
    </row>
    <row r="2692" spans="1:14" ht="25.15" customHeight="1" x14ac:dyDescent="0.2">
      <c r="A2692" s="70" t="s">
        <v>2178</v>
      </c>
      <c r="B2692" s="71">
        <v>1965</v>
      </c>
      <c r="C2692" s="68" t="str">
        <f>IF(ISERROR(VLOOKUP(IF(RIGHT($A2692,1)=")",LEFT($A2692,FIND(" (",$A2692)-1),$A2692),[1]ACCS!$B$2:$B$5003, 1, FALSE)), "","1")</f>
        <v>1</v>
      </c>
      <c r="D2692" s="103" t="str">
        <f>IF($B2692="Unknown","",IF($B2692="","",IF(VALUE(LEFT($B2692,4))&lt;Calc!$J$2,"ANTIQUE","")))</f>
        <v/>
      </c>
      <c r="E2692" s="72" t="s">
        <v>37</v>
      </c>
      <c r="F2692" s="121"/>
      <c r="G2692" s="121"/>
      <c r="H2692" s="62" t="str">
        <f t="shared" si="297"/>
        <v>Japonica</v>
      </c>
      <c r="I2692" s="18">
        <f t="shared" si="294"/>
        <v>0</v>
      </c>
      <c r="J2692" s="18">
        <f t="shared" si="298"/>
        <v>0</v>
      </c>
      <c r="K2692" s="18">
        <f t="shared" si="299"/>
        <v>0</v>
      </c>
      <c r="L2692" s="57" t="str">
        <f t="shared" si="295"/>
        <v>Premier</v>
      </c>
      <c r="M2692" s="57" t="str">
        <f t="shared" si="300"/>
        <v>Premier</v>
      </c>
      <c r="N2692" s="61" t="str">
        <f t="shared" si="296"/>
        <v>Premier</v>
      </c>
    </row>
    <row r="2693" spans="1:14" ht="25.15" customHeight="1" x14ac:dyDescent="0.2">
      <c r="A2693" s="70" t="s">
        <v>2179</v>
      </c>
      <c r="B2693" s="71">
        <v>2005</v>
      </c>
      <c r="C2693" s="68" t="str">
        <f>IF(ISERROR(VLOOKUP(IF(RIGHT($A2693,1)=")",LEFT($A2693,FIND(" (",$A2693)-1),$A2693),[1]ACCS!$B$2:$B$5003, 1, FALSE)), "","1")</f>
        <v/>
      </c>
      <c r="D2693" s="103" t="str">
        <f>IF($B2693="Unknown","",IF($B2693="","",IF(VALUE(LEFT($B2693,4))&lt;Calc!$J$2,"ANTIQUE","")))</f>
        <v/>
      </c>
      <c r="E2693" s="72" t="s">
        <v>37</v>
      </c>
      <c r="F2693" s="121"/>
      <c r="G2693" s="121"/>
      <c r="H2693" s="62" t="str">
        <f t="shared" si="297"/>
        <v>Reticulata</v>
      </c>
      <c r="I2693" s="18">
        <f t="shared" si="294"/>
        <v>1</v>
      </c>
      <c r="J2693" s="18">
        <f t="shared" si="298"/>
        <v>0</v>
      </c>
      <c r="K2693" s="18">
        <f t="shared" si="299"/>
        <v>0</v>
      </c>
      <c r="L2693" s="57" t="str">
        <f t="shared" si="295"/>
        <v>Pretty Lady</v>
      </c>
      <c r="M2693" s="57" t="str">
        <f t="shared" si="300"/>
        <v>Pretty Lady</v>
      </c>
      <c r="N2693" s="61" t="str">
        <f t="shared" si="296"/>
        <v>Pretty Lady</v>
      </c>
    </row>
    <row r="2694" spans="1:14" ht="25.15" customHeight="1" x14ac:dyDescent="0.2">
      <c r="A2694" s="70" t="s">
        <v>2180</v>
      </c>
      <c r="B2694" s="71">
        <v>1957</v>
      </c>
      <c r="C2694" s="68" t="str">
        <f>IF(ISERROR(VLOOKUP(IF(RIGHT($A2694,1)=")",LEFT($A2694,FIND(" (",$A2694)-1),$A2694),[1]ACCS!$B$2:$B$5003, 1, FALSE)), "","1")</f>
        <v/>
      </c>
      <c r="D2694" s="103" t="str">
        <f>IF($B2694="Unknown","",IF($B2694="","",IF(VALUE(LEFT($B2694,4))&lt;Calc!$J$2,"ANTIQUE","")))</f>
        <v/>
      </c>
      <c r="E2694" s="72" t="s">
        <v>24</v>
      </c>
      <c r="F2694" s="121"/>
      <c r="G2694" s="121"/>
      <c r="H2694" s="62" t="str">
        <f t="shared" si="297"/>
        <v>Japonica</v>
      </c>
      <c r="I2694" s="18">
        <f t="shared" si="294"/>
        <v>0</v>
      </c>
      <c r="J2694" s="18">
        <f t="shared" si="298"/>
        <v>0</v>
      </c>
      <c r="K2694" s="18">
        <f t="shared" si="299"/>
        <v>0</v>
      </c>
      <c r="L2694" s="57" t="str">
        <f t="shared" si="295"/>
        <v>Pretty Pantelettes</v>
      </c>
      <c r="M2694" s="57" t="str">
        <f t="shared" si="300"/>
        <v>Pretty Pantelettes</v>
      </c>
      <c r="N2694" s="61" t="str">
        <f t="shared" si="296"/>
        <v>Pretty Pantelettes</v>
      </c>
    </row>
    <row r="2695" spans="1:14" ht="25.15" customHeight="1" x14ac:dyDescent="0.2">
      <c r="A2695" s="70" t="s">
        <v>2181</v>
      </c>
      <c r="B2695" s="71">
        <v>1999</v>
      </c>
      <c r="C2695" s="68" t="str">
        <f>IF(ISERROR(VLOOKUP(IF(RIGHT($A2695,1)=")",LEFT($A2695,FIND(" (",$A2695)-1),$A2695),[1]ACCS!$B$2:$B$5003, 1, FALSE)), "","1")</f>
        <v/>
      </c>
      <c r="D2695" s="103" t="str">
        <f>IF($B2695="Unknown","",IF($B2695="","",IF(VALUE(LEFT($B2695,4))&lt;Calc!$J$2,"ANTIQUE","")))</f>
        <v/>
      </c>
      <c r="E2695" s="72" t="s">
        <v>24</v>
      </c>
      <c r="F2695" s="121"/>
      <c r="G2695" s="121"/>
      <c r="H2695" s="62" t="str">
        <f t="shared" si="297"/>
        <v>Japonica</v>
      </c>
      <c r="I2695" s="18">
        <f t="shared" si="294"/>
        <v>0</v>
      </c>
      <c r="J2695" s="18">
        <f t="shared" si="298"/>
        <v>0</v>
      </c>
      <c r="K2695" s="18">
        <f t="shared" si="299"/>
        <v>0</v>
      </c>
      <c r="L2695" s="57" t="str">
        <f t="shared" si="295"/>
        <v>Pretty Peach</v>
      </c>
      <c r="M2695" s="57" t="str">
        <f t="shared" si="300"/>
        <v>Pretty Peach</v>
      </c>
      <c r="N2695" s="61" t="str">
        <f t="shared" si="296"/>
        <v>Pretty Peach</v>
      </c>
    </row>
    <row r="2696" spans="1:14" ht="25.15" customHeight="1" x14ac:dyDescent="0.2">
      <c r="A2696" s="70" t="s">
        <v>2182</v>
      </c>
      <c r="B2696" s="71">
        <v>2016</v>
      </c>
      <c r="C2696" s="68" t="str">
        <f>IF(ISERROR(VLOOKUP(IF(RIGHT($A2696,1)=")",LEFT($A2696,FIND(" (",$A2696)-1),$A2696),[1]ACCS!$B$2:$B$5003, 1, FALSE)), "","1")</f>
        <v>1</v>
      </c>
      <c r="D2696" s="103" t="str">
        <f>IF($B2696="Unknown","",IF($B2696="","",IF(VALUE(LEFT($B2696,4))&lt;Calc!$J$2,"ANTIQUE","")))</f>
        <v/>
      </c>
      <c r="E2696" s="72" t="s">
        <v>24</v>
      </c>
      <c r="F2696" s="121"/>
      <c r="G2696" s="121"/>
      <c r="H2696" s="62" t="str">
        <f t="shared" si="297"/>
        <v>Japonica</v>
      </c>
      <c r="I2696" s="18">
        <f t="shared" si="294"/>
        <v>0</v>
      </c>
      <c r="J2696" s="18">
        <f t="shared" si="298"/>
        <v>0</v>
      </c>
      <c r="K2696" s="18">
        <f t="shared" si="299"/>
        <v>0</v>
      </c>
      <c r="L2696" s="57" t="str">
        <f t="shared" si="295"/>
        <v>Pretty Peggy</v>
      </c>
      <c r="M2696" s="57" t="str">
        <f t="shared" si="300"/>
        <v>Pretty Peggy</v>
      </c>
      <c r="N2696" s="61" t="str">
        <f t="shared" si="296"/>
        <v>Pretty Peggy</v>
      </c>
    </row>
    <row r="2697" spans="1:14" ht="25.15" customHeight="1" x14ac:dyDescent="0.2">
      <c r="A2697" s="70" t="s">
        <v>2183</v>
      </c>
      <c r="B2697" s="71">
        <v>1977</v>
      </c>
      <c r="C2697" s="68" t="str">
        <f>IF(ISERROR(VLOOKUP(IF(RIGHT($A2697,1)=")",LEFT($A2697,FIND(" (",$A2697)-1),$A2697),[1]ACCS!$B$2:$B$5003, 1, FALSE)), "","1")</f>
        <v>1</v>
      </c>
      <c r="D2697" s="103" t="str">
        <f>IF($B2697="Unknown","",IF($B2697="","",IF(VALUE(LEFT($B2697,4))&lt;Calc!$J$2,"ANTIQUE","")))</f>
        <v/>
      </c>
      <c r="E2697" s="72" t="s">
        <v>61</v>
      </c>
      <c r="F2697" s="121"/>
      <c r="G2697" s="121" t="s">
        <v>26</v>
      </c>
      <c r="H2697" s="62" t="str">
        <f t="shared" si="297"/>
        <v>Japonica</v>
      </c>
      <c r="I2697" s="18">
        <f t="shared" si="294"/>
        <v>0</v>
      </c>
      <c r="J2697" s="18">
        <f t="shared" si="298"/>
        <v>0</v>
      </c>
      <c r="K2697" s="18">
        <f t="shared" si="299"/>
        <v>0</v>
      </c>
      <c r="L2697" s="57" t="str">
        <f t="shared" si="295"/>
        <v>Pride of California</v>
      </c>
      <c r="M2697" s="57" t="str">
        <f t="shared" si="300"/>
        <v>Pride of California</v>
      </c>
      <c r="N2697" s="61" t="str">
        <f t="shared" si="296"/>
        <v>Pride of California</v>
      </c>
    </row>
    <row r="2698" spans="1:14" ht="25.15" customHeight="1" x14ac:dyDescent="0.2">
      <c r="A2698" s="70" t="s">
        <v>3446</v>
      </c>
      <c r="B2698" s="71">
        <v>1895</v>
      </c>
      <c r="C2698" s="68" t="str">
        <f>IF(ISERROR(VLOOKUP(IF(RIGHT($A2698,1)=")",LEFT($A2698,FIND(" (",$A2698)-1),$A2698),[1]ACCS!$B$2:$B$5003, 1, FALSE)), "","1")</f>
        <v/>
      </c>
      <c r="D2698" s="103" t="str">
        <f>IF($B2698="Unknown","",IF($B2698="","",IF(VALUE(LEFT($B2698,4))&lt;Calc!$J$2,"ANTIQUE","")))</f>
        <v>ANTIQUE</v>
      </c>
      <c r="E2698" s="72" t="s">
        <v>37</v>
      </c>
      <c r="F2698" s="121" t="s">
        <v>5</v>
      </c>
      <c r="G2698" s="121"/>
      <c r="H2698" s="62" t="str">
        <f t="shared" si="297"/>
        <v>Japonica</v>
      </c>
      <c r="I2698" s="18">
        <f t="shared" si="294"/>
        <v>0</v>
      </c>
      <c r="J2698" s="18">
        <f t="shared" si="298"/>
        <v>0</v>
      </c>
      <c r="K2698" s="18">
        <f t="shared" si="299"/>
        <v>0</v>
      </c>
      <c r="L2698" s="57" t="str">
        <f t="shared" si="295"/>
        <v>Pride of Decanso (See Yuki-botan)</v>
      </c>
      <c r="M2698" s="57" t="str">
        <f t="shared" si="300"/>
        <v>Pride of Decanso (See Yuki-botan)</v>
      </c>
      <c r="N2698" s="61" t="str">
        <f t="shared" si="296"/>
        <v>Pride of Decanso (See Yuki-botan)</v>
      </c>
    </row>
    <row r="2699" spans="1:14" ht="25.15" customHeight="1" x14ac:dyDescent="0.2">
      <c r="A2699" s="70" t="s">
        <v>3447</v>
      </c>
      <c r="B2699" s="71">
        <v>1897</v>
      </c>
      <c r="C2699" s="68" t="str">
        <f>IF(ISERROR(VLOOKUP(IF(RIGHT($A2699,1)=")",LEFT($A2699,FIND(" (",$A2699)-1),$A2699),[1]ACCS!$B$2:$B$5003, 1, FALSE)), "","1")</f>
        <v>1</v>
      </c>
      <c r="D2699" s="103" t="str">
        <f>IF($B2699="Unknown","",IF($B2699="","",IF(VALUE(LEFT($B2699,4))&lt;Calc!$J$2,"ANTIQUE","")))</f>
        <v>ANTIQUE</v>
      </c>
      <c r="E2699" s="72" t="s">
        <v>21</v>
      </c>
      <c r="F2699" s="121"/>
      <c r="G2699" s="121"/>
      <c r="H2699" s="62" t="str">
        <f t="shared" si="297"/>
        <v>Japonica</v>
      </c>
      <c r="I2699" s="18">
        <f t="shared" si="294"/>
        <v>0</v>
      </c>
      <c r="J2699" s="18">
        <f t="shared" si="298"/>
        <v>0</v>
      </c>
      <c r="K2699" s="18">
        <f t="shared" si="299"/>
        <v>0</v>
      </c>
      <c r="L2699" s="57" t="str">
        <f t="shared" si="295"/>
        <v>Pride of Greenville</v>
      </c>
      <c r="M2699" s="57" t="str">
        <f t="shared" si="300"/>
        <v>Pride of Greenville</v>
      </c>
      <c r="N2699" s="61" t="str">
        <f t="shared" si="296"/>
        <v>Pride of Greenville</v>
      </c>
    </row>
    <row r="2700" spans="1:14" ht="25.15" customHeight="1" x14ac:dyDescent="0.2">
      <c r="A2700" s="70" t="s">
        <v>2184</v>
      </c>
      <c r="B2700" s="71">
        <v>1945</v>
      </c>
      <c r="C2700" s="68" t="str">
        <f>IF(ISERROR(VLOOKUP(IF(RIGHT($A2700,1)=")",LEFT($A2700,FIND(" (",$A2700)-1),$A2700),[1]ACCS!$B$2:$B$5003, 1, FALSE)), "","1")</f>
        <v/>
      </c>
      <c r="D2700" s="103" t="str">
        <f>IF($B2700="Unknown","",IF($B2700="","",IF(VALUE(LEFT($B2700,4))&lt;Calc!$J$2,"ANTIQUE","")))</f>
        <v/>
      </c>
      <c r="E2700" s="72" t="s">
        <v>24</v>
      </c>
      <c r="F2700" s="121"/>
      <c r="G2700" s="121"/>
      <c r="H2700" s="62" t="str">
        <f t="shared" si="297"/>
        <v>Japonica</v>
      </c>
      <c r="I2700" s="18">
        <f t="shared" si="294"/>
        <v>0</v>
      </c>
      <c r="J2700" s="18">
        <f t="shared" si="298"/>
        <v>0</v>
      </c>
      <c r="K2700" s="18">
        <f t="shared" si="299"/>
        <v>0</v>
      </c>
      <c r="L2700" s="57" t="str">
        <f t="shared" si="295"/>
        <v>Pride of Houston (See Ross)</v>
      </c>
      <c r="M2700" s="57" t="str">
        <f t="shared" si="300"/>
        <v>Pride of Houston (See Ross)</v>
      </c>
      <c r="N2700" s="61" t="str">
        <f t="shared" si="296"/>
        <v>Pride of Houston (See Ross)</v>
      </c>
    </row>
    <row r="2701" spans="1:14" ht="25.15" customHeight="1" x14ac:dyDescent="0.2">
      <c r="A2701" s="70" t="s">
        <v>2185</v>
      </c>
      <c r="B2701" s="71">
        <v>1983</v>
      </c>
      <c r="C2701" s="68" t="str">
        <f>IF(ISERROR(VLOOKUP(IF(RIGHT($A2701,1)=")",LEFT($A2701,FIND(" (",$A2701)-1),$A2701),[1]ACCS!$B$2:$B$5003, 1, FALSE)), "","1")</f>
        <v>1</v>
      </c>
      <c r="D2701" s="103" t="str">
        <f>IF($B2701="Unknown","",IF($B2701="","",IF(VALUE(LEFT($B2701,4))&lt;Calc!$J$2,"ANTIQUE","")))</f>
        <v/>
      </c>
      <c r="E2701" s="72" t="s">
        <v>21</v>
      </c>
      <c r="F2701" s="121"/>
      <c r="G2701" s="121"/>
      <c r="H2701" s="62" t="str">
        <f t="shared" si="297"/>
        <v>Japonica</v>
      </c>
      <c r="I2701" s="18">
        <f t="shared" si="294"/>
        <v>0</v>
      </c>
      <c r="J2701" s="18">
        <f t="shared" si="298"/>
        <v>0</v>
      </c>
      <c r="K2701" s="18">
        <f t="shared" si="299"/>
        <v>0</v>
      </c>
      <c r="L2701" s="57" t="str">
        <f t="shared" si="295"/>
        <v>Prima Ballerina</v>
      </c>
      <c r="M2701" s="57" t="str">
        <f t="shared" si="300"/>
        <v>Prima Ballerina</v>
      </c>
      <c r="N2701" s="61" t="str">
        <f t="shared" si="296"/>
        <v>Prima Ballerina</v>
      </c>
    </row>
    <row r="2702" spans="1:14" ht="25.15" customHeight="1" x14ac:dyDescent="0.2">
      <c r="A2702" s="70" t="s">
        <v>3448</v>
      </c>
      <c r="B2702" s="71">
        <v>1890</v>
      </c>
      <c r="C2702" s="68" t="str">
        <f>IF(ISERROR(VLOOKUP(IF(RIGHT($A2702,1)=")",LEFT($A2702,FIND(" (",$A2702)-1),$A2702),[1]ACCS!$B$2:$B$5003, 1, FALSE)), "","1")</f>
        <v/>
      </c>
      <c r="D2702" s="103" t="str">
        <f>IF($B2702="Unknown","",IF($B2702="","",IF(VALUE(LEFT($B2702,4))&lt;Calc!$J$2,"ANTIQUE","")))</f>
        <v>ANTIQUE</v>
      </c>
      <c r="E2702" s="72" t="s">
        <v>24</v>
      </c>
      <c r="F2702" s="121"/>
      <c r="G2702" s="121"/>
      <c r="H2702" s="62" t="str">
        <f t="shared" si="297"/>
        <v>Japonica</v>
      </c>
      <c r="I2702" s="18">
        <f t="shared" si="294"/>
        <v>0</v>
      </c>
      <c r="J2702" s="18">
        <f t="shared" si="298"/>
        <v>0</v>
      </c>
      <c r="K2702" s="18">
        <f t="shared" si="299"/>
        <v>0</v>
      </c>
      <c r="L2702" s="57" t="str">
        <f t="shared" si="295"/>
        <v xml:space="preserve">Prima Donna (Bill Lee Var.) </v>
      </c>
      <c r="M2702" s="57" t="str">
        <f t="shared" si="300"/>
        <v xml:space="preserve">Prima Donna (Bill Lee Var.) </v>
      </c>
      <c r="N2702" s="61" t="str">
        <f t="shared" si="296"/>
        <v>Prima Donna</v>
      </c>
    </row>
    <row r="2703" spans="1:14" ht="25.15" customHeight="1" x14ac:dyDescent="0.2">
      <c r="A2703" s="70" t="s">
        <v>3449</v>
      </c>
      <c r="B2703" s="71">
        <v>1859</v>
      </c>
      <c r="C2703" s="68" t="str">
        <f>IF(ISERROR(VLOOKUP(IF(RIGHT($A2703,1)=")",LEFT($A2703,FIND(" (",$A2703)-1),$A2703),[1]ACCS!$B$2:$B$5003, 1, FALSE)), "","1")</f>
        <v>1</v>
      </c>
      <c r="D2703" s="103" t="str">
        <f>IF($B2703="Unknown","",IF($B2703="","",IF(VALUE(LEFT($B2703,4))&lt;Calc!$J$2,"ANTIQUE","")))</f>
        <v>ANTIQUE</v>
      </c>
      <c r="E2703" s="72" t="s">
        <v>24</v>
      </c>
      <c r="F2703" s="121"/>
      <c r="G2703" s="121" t="s">
        <v>26</v>
      </c>
      <c r="H2703" s="62" t="str">
        <f t="shared" si="297"/>
        <v>Japonica</v>
      </c>
      <c r="I2703" s="18">
        <f t="shared" si="294"/>
        <v>0</v>
      </c>
      <c r="J2703" s="18">
        <f t="shared" si="298"/>
        <v>0</v>
      </c>
      <c r="K2703" s="18">
        <f t="shared" si="299"/>
        <v>0</v>
      </c>
      <c r="L2703" s="57" t="str">
        <f t="shared" si="295"/>
        <v>Prince Eugene Napoleon (Pope Pius IX)</v>
      </c>
      <c r="M2703" s="57" t="str">
        <f t="shared" si="300"/>
        <v>Prince Eugene Napoleon (Pope Pius IX)</v>
      </c>
      <c r="N2703" s="61" t="str">
        <f t="shared" si="296"/>
        <v>Prince Eugene Napoleon</v>
      </c>
    </row>
    <row r="2704" spans="1:14" ht="25.15" customHeight="1" x14ac:dyDescent="0.2">
      <c r="A2704" s="70" t="s">
        <v>2186</v>
      </c>
      <c r="B2704" s="71">
        <v>2019</v>
      </c>
      <c r="C2704" s="68" t="str">
        <f>IF(ISERROR(VLOOKUP(IF(RIGHT($A2704,1)=")",LEFT($A2704,FIND(" (",$A2704)-1),$A2704),[1]ACCS!$B$2:$B$5003, 1, FALSE)), "","1")</f>
        <v>1</v>
      </c>
      <c r="D2704" s="103" t="str">
        <f>IF($B2704="Unknown","",IF($B2704="","",IF(VALUE(LEFT($B2704,4))&lt;Calc!$J$2,"ANTIQUE","")))</f>
        <v/>
      </c>
      <c r="E2704" s="72" t="s">
        <v>47</v>
      </c>
      <c r="F2704" s="121"/>
      <c r="G2704" s="121"/>
      <c r="H2704" s="62" t="str">
        <f t="shared" si="297"/>
        <v>Japonica</v>
      </c>
      <c r="I2704" s="18">
        <f t="shared" si="294"/>
        <v>0</v>
      </c>
      <c r="J2704" s="18">
        <f t="shared" si="298"/>
        <v>0</v>
      </c>
      <c r="K2704" s="18">
        <f t="shared" si="299"/>
        <v>0</v>
      </c>
      <c r="L2704" s="57" t="str">
        <f t="shared" si="295"/>
        <v>Prince-n-Red</v>
      </c>
      <c r="M2704" s="57" t="str">
        <f t="shared" si="300"/>
        <v>Prince-n-Red</v>
      </c>
      <c r="N2704" s="61" t="str">
        <f t="shared" si="296"/>
        <v>Prince-n-Red</v>
      </c>
    </row>
    <row r="2705" spans="1:14" ht="25.15" customHeight="1" x14ac:dyDescent="0.2">
      <c r="A2705" s="70" t="s">
        <v>2187</v>
      </c>
      <c r="B2705" s="71">
        <v>1935</v>
      </c>
      <c r="C2705" s="68" t="str">
        <f>IF(ISERROR(VLOOKUP(IF(RIGHT($A2705,1)=")",LEFT($A2705,FIND(" (",$A2705)-1),$A2705),[1]ACCS!$B$2:$B$5003, 1, FALSE)), "","1")</f>
        <v/>
      </c>
      <c r="D2705" s="103" t="str">
        <f>IF($B2705="Unknown","",IF($B2705="","",IF(VALUE(LEFT($B2705,4))&lt;Calc!$J$2,"ANTIQUE","")))</f>
        <v/>
      </c>
      <c r="E2705" s="72" t="s">
        <v>24</v>
      </c>
      <c r="F2705" s="121"/>
      <c r="G2705" s="121"/>
      <c r="H2705" s="62" t="str">
        <f t="shared" si="297"/>
        <v>Japonica</v>
      </c>
      <c r="I2705" s="18">
        <f t="shared" si="294"/>
        <v>0</v>
      </c>
      <c r="J2705" s="18">
        <f t="shared" si="298"/>
        <v>0</v>
      </c>
      <c r="K2705" s="18">
        <f t="shared" si="299"/>
        <v>0</v>
      </c>
      <c r="L2705" s="57" t="str">
        <f t="shared" si="295"/>
        <v>Princess Bacahachie (See Chiyoda-Nishiki)</v>
      </c>
      <c r="M2705" s="57" t="str">
        <f t="shared" si="300"/>
        <v>Princess Bacahachie (See Chiyoda-Nishiki)</v>
      </c>
      <c r="N2705" s="61" t="str">
        <f t="shared" si="296"/>
        <v>Princess Bacahachie (See Chiyoda-Nishiki)</v>
      </c>
    </row>
    <row r="2706" spans="1:14" ht="25.15" customHeight="1" x14ac:dyDescent="0.2">
      <c r="A2706" s="70" t="s">
        <v>2188</v>
      </c>
      <c r="B2706" s="71">
        <v>1948</v>
      </c>
      <c r="C2706" s="68" t="str">
        <f>IF(ISERROR(VLOOKUP(IF(RIGHT($A2706,1)=")",LEFT($A2706,FIND(" (",$A2706)-1),$A2706),[1]ACCS!$B$2:$B$5003, 1, FALSE)), "","1")</f>
        <v/>
      </c>
      <c r="D2706" s="103" t="str">
        <f>IF($B2706="Unknown","",IF($B2706="","",IF(VALUE(LEFT($B2706,4))&lt;Calc!$J$2,"ANTIQUE","")))</f>
        <v/>
      </c>
      <c r="E2706" s="72" t="s">
        <v>24</v>
      </c>
      <c r="F2706" s="121"/>
      <c r="G2706" s="121"/>
      <c r="H2706" s="62" t="str">
        <f t="shared" si="297"/>
        <v>Japonica</v>
      </c>
      <c r="I2706" s="18">
        <f t="shared" si="294"/>
        <v>0</v>
      </c>
      <c r="J2706" s="18">
        <f t="shared" si="298"/>
        <v>0</v>
      </c>
      <c r="K2706" s="18">
        <f t="shared" si="299"/>
        <v>0</v>
      </c>
      <c r="L2706" s="57" t="str">
        <f t="shared" si="295"/>
        <v>Princess Bachinachi (See Margherita Coleoni Var.)</v>
      </c>
      <c r="M2706" s="57" t="str">
        <f t="shared" si="300"/>
        <v>Princess Bachinachi (See Margherita Coleoni Var.)</v>
      </c>
      <c r="N2706" s="61" t="str">
        <f t="shared" si="296"/>
        <v>Princess Bachinachi (See Margherita Coleoni Var.)</v>
      </c>
    </row>
    <row r="2707" spans="1:14" ht="25.15" customHeight="1" x14ac:dyDescent="0.2">
      <c r="A2707" s="70" t="s">
        <v>2189</v>
      </c>
      <c r="B2707" s="71">
        <v>1930</v>
      </c>
      <c r="C2707" s="68" t="str">
        <f>IF(ISERROR(VLOOKUP(IF(RIGHT($A2707,1)=")",LEFT($A2707,FIND(" (",$A2707)-1),$A2707),[1]ACCS!$B$2:$B$5003, 1, FALSE)), "","1")</f>
        <v/>
      </c>
      <c r="D2707" s="103" t="str">
        <f>IF($B2707="Unknown","",IF($B2707="","",IF(VALUE(LEFT($B2707,4))&lt;Calc!$J$2,"ANTIQUE","")))</f>
        <v/>
      </c>
      <c r="E2707" s="72" t="s">
        <v>24</v>
      </c>
      <c r="F2707" s="121"/>
      <c r="G2707" s="121"/>
      <c r="H2707" s="62" t="str">
        <f t="shared" si="297"/>
        <v>Japonica</v>
      </c>
      <c r="I2707" s="18">
        <f t="shared" si="294"/>
        <v>0</v>
      </c>
      <c r="J2707" s="18">
        <f t="shared" si="298"/>
        <v>0</v>
      </c>
      <c r="K2707" s="18">
        <f t="shared" si="299"/>
        <v>0</v>
      </c>
      <c r="L2707" s="57" t="str">
        <f t="shared" si="295"/>
        <v>Princess Baciocchi - not antique</v>
      </c>
      <c r="M2707" s="57" t="str">
        <f t="shared" si="300"/>
        <v>Princess Baciocchi - not antique</v>
      </c>
      <c r="N2707" s="61" t="str">
        <f t="shared" si="296"/>
        <v>Princess Baciocchi - not antique</v>
      </c>
    </row>
    <row r="2708" spans="1:14" ht="25.15" customHeight="1" x14ac:dyDescent="0.2">
      <c r="A2708" s="70" t="s">
        <v>3450</v>
      </c>
      <c r="B2708" s="71">
        <v>1840</v>
      </c>
      <c r="C2708" s="68" t="str">
        <f>IF(ISERROR(VLOOKUP(IF(RIGHT($A2708,1)=")",LEFT($A2708,FIND(" (",$A2708)-1),$A2708),[1]ACCS!$B$2:$B$5003, 1, FALSE)), "","1")</f>
        <v>1</v>
      </c>
      <c r="D2708" s="103" t="str">
        <f>IF($B2708="Unknown","",IF($B2708="","",IF(VALUE(LEFT($B2708,4))&lt;Calc!$J$2,"ANTIQUE","")))</f>
        <v>ANTIQUE</v>
      </c>
      <c r="E2708" s="72" t="s">
        <v>24</v>
      </c>
      <c r="F2708" s="121"/>
      <c r="G2708" s="121"/>
      <c r="H2708" s="62" t="str">
        <f t="shared" si="297"/>
        <v>Japonica</v>
      </c>
      <c r="I2708" s="18">
        <f t="shared" si="294"/>
        <v>0</v>
      </c>
      <c r="J2708" s="18">
        <f t="shared" si="298"/>
        <v>0</v>
      </c>
      <c r="K2708" s="18">
        <f t="shared" si="299"/>
        <v>0</v>
      </c>
      <c r="L2708" s="57" t="str">
        <f t="shared" si="295"/>
        <v>Princess Irene</v>
      </c>
      <c r="M2708" s="57" t="str">
        <f t="shared" si="300"/>
        <v>Princess Irene</v>
      </c>
      <c r="N2708" s="61" t="str">
        <f t="shared" si="296"/>
        <v>Princess Irene</v>
      </c>
    </row>
    <row r="2709" spans="1:14" ht="25.15" customHeight="1" x14ac:dyDescent="0.2">
      <c r="A2709" s="70" t="s">
        <v>2190</v>
      </c>
      <c r="B2709" s="71">
        <v>1950</v>
      </c>
      <c r="C2709" s="68" t="str">
        <f>IF(ISERROR(VLOOKUP(IF(RIGHT($A2709,1)=")",LEFT($A2709,FIND(" (",$A2709)-1),$A2709),[1]ACCS!$B$2:$B$5003, 1, FALSE)), "","1")</f>
        <v>1</v>
      </c>
      <c r="D2709" s="103" t="str">
        <f>IF($B2709="Unknown","",IF($B2709="","",IF(VALUE(LEFT($B2709,4))&lt;Calc!$J$2,"ANTIQUE","")))</f>
        <v/>
      </c>
      <c r="E2709" s="72" t="s">
        <v>37</v>
      </c>
      <c r="F2709" s="121"/>
      <c r="G2709" s="121"/>
      <c r="H2709" s="62" t="str">
        <f t="shared" si="297"/>
        <v>Japonica</v>
      </c>
      <c r="I2709" s="18">
        <f t="shared" si="294"/>
        <v>0</v>
      </c>
      <c r="J2709" s="18">
        <f t="shared" si="298"/>
        <v>0</v>
      </c>
      <c r="K2709" s="18">
        <f t="shared" si="299"/>
        <v>0</v>
      </c>
      <c r="L2709" s="57" t="str">
        <f t="shared" si="295"/>
        <v>Princess Lavender</v>
      </c>
      <c r="M2709" s="57" t="str">
        <f t="shared" si="300"/>
        <v>Princess Lavender</v>
      </c>
      <c r="N2709" s="61" t="str">
        <f t="shared" si="296"/>
        <v>Princess Lavender</v>
      </c>
    </row>
    <row r="2710" spans="1:14" ht="25.15" customHeight="1" x14ac:dyDescent="0.2">
      <c r="A2710" s="70" t="s">
        <v>2191</v>
      </c>
      <c r="B2710" s="71">
        <v>1938</v>
      </c>
      <c r="C2710" s="68" t="str">
        <f>IF(ISERROR(VLOOKUP(IF(RIGHT($A2710,1)=")",LEFT($A2710,FIND(" (",$A2710)-1),$A2710),[1]ACCS!$B$2:$B$5003, 1, FALSE)), "","1")</f>
        <v/>
      </c>
      <c r="D2710" s="103" t="str">
        <f>IF($B2710="Unknown","",IF($B2710="","",IF(VALUE(LEFT($B2710,4))&lt;Calc!$J$2,"ANTIQUE","")))</f>
        <v/>
      </c>
      <c r="E2710" s="72" t="s">
        <v>24</v>
      </c>
      <c r="F2710" s="121"/>
      <c r="G2710" s="121"/>
      <c r="H2710" s="62" t="str">
        <f t="shared" si="297"/>
        <v>Japonica</v>
      </c>
      <c r="I2710" s="18">
        <f t="shared" si="294"/>
        <v>0</v>
      </c>
      <c r="J2710" s="18">
        <f t="shared" si="298"/>
        <v>0</v>
      </c>
      <c r="K2710" s="18">
        <f t="shared" si="299"/>
        <v>0</v>
      </c>
      <c r="L2710" s="57" t="str">
        <f t="shared" si="295"/>
        <v>Princess Lucille (See Beauty of Holland)</v>
      </c>
      <c r="M2710" s="57" t="str">
        <f t="shared" si="300"/>
        <v>Princess Lucille (See Beauty of Holland)</v>
      </c>
      <c r="N2710" s="61" t="str">
        <f t="shared" si="296"/>
        <v>Princess Lucille (See Beauty of Holland)</v>
      </c>
    </row>
    <row r="2711" spans="1:14" ht="25.15" customHeight="1" x14ac:dyDescent="0.2">
      <c r="A2711" s="70" t="s">
        <v>2192</v>
      </c>
      <c r="B2711" s="71">
        <v>1989</v>
      </c>
      <c r="C2711" s="68" t="str">
        <f>IF(ISERROR(VLOOKUP(IF(RIGHT($A2711,1)=")",LEFT($A2711,FIND(" (",$A2711)-1),$A2711),[1]ACCS!$B$2:$B$5003, 1, FALSE)), "","1")</f>
        <v>1</v>
      </c>
      <c r="D2711" s="103" t="str">
        <f>IF($B2711="Unknown","",IF($B2711="","",IF(VALUE(LEFT($B2711,4))&lt;Calc!$J$2,"ANTIQUE","")))</f>
        <v/>
      </c>
      <c r="E2711" s="72" t="s">
        <v>21</v>
      </c>
      <c r="F2711" s="121"/>
      <c r="G2711" s="121"/>
      <c r="H2711" s="62" t="str">
        <f t="shared" si="297"/>
        <v>Japonica</v>
      </c>
      <c r="I2711" s="18">
        <f t="shared" si="294"/>
        <v>0</v>
      </c>
      <c r="J2711" s="18">
        <f t="shared" si="298"/>
        <v>0</v>
      </c>
      <c r="K2711" s="18">
        <f t="shared" si="299"/>
        <v>0</v>
      </c>
      <c r="L2711" s="57" t="str">
        <f t="shared" si="295"/>
        <v>Princess Masako</v>
      </c>
      <c r="M2711" s="57" t="str">
        <f t="shared" si="300"/>
        <v>Princess Masako</v>
      </c>
      <c r="N2711" s="61" t="str">
        <f t="shared" si="296"/>
        <v>Princess Masako</v>
      </c>
    </row>
    <row r="2712" spans="1:14" ht="25.15" customHeight="1" x14ac:dyDescent="0.2">
      <c r="A2712" s="70" t="s">
        <v>3451</v>
      </c>
      <c r="B2712" s="71">
        <v>1850</v>
      </c>
      <c r="C2712" s="68" t="str">
        <f>IF(ISERROR(VLOOKUP(IF(RIGHT($A2712,1)=")",LEFT($A2712,FIND(" (",$A2712)-1),$A2712),[1]ACCS!$B$2:$B$5003, 1, FALSE)), "","1")</f>
        <v>1</v>
      </c>
      <c r="D2712" s="103" t="str">
        <f>IF($B2712="Unknown","",IF($B2712="","",IF(VALUE(LEFT($B2712,4))&lt;Calc!$J$2,"ANTIQUE","")))</f>
        <v>ANTIQUE</v>
      </c>
      <c r="E2712" s="72" t="s">
        <v>24</v>
      </c>
      <c r="F2712" s="121"/>
      <c r="G2712" s="121"/>
      <c r="H2712" s="62" t="str">
        <f t="shared" si="297"/>
        <v>Japonica</v>
      </c>
      <c r="I2712" s="18">
        <f t="shared" si="294"/>
        <v>0</v>
      </c>
      <c r="J2712" s="18">
        <f t="shared" si="298"/>
        <v>0</v>
      </c>
      <c r="K2712" s="18">
        <f t="shared" si="299"/>
        <v>0</v>
      </c>
      <c r="L2712" s="57" t="str">
        <f t="shared" si="295"/>
        <v>Princesse Baciocchi</v>
      </c>
      <c r="M2712" s="57" t="str">
        <f t="shared" si="300"/>
        <v>Princesse Baciocchi</v>
      </c>
      <c r="N2712" s="61" t="str">
        <f t="shared" si="296"/>
        <v>Princesse Baciocchi</v>
      </c>
    </row>
    <row r="2713" spans="1:14" ht="25.15" customHeight="1" x14ac:dyDescent="0.2">
      <c r="A2713" s="70" t="s">
        <v>2193</v>
      </c>
      <c r="B2713" s="71">
        <v>2019</v>
      </c>
      <c r="C2713" s="68" t="str">
        <f>IF(ISERROR(VLOOKUP(IF(RIGHT($A2713,1)=")",LEFT($A2713,FIND(" (",$A2713)-1),$A2713),[1]ACCS!$B$2:$B$5003, 1, FALSE)), "","1")</f>
        <v/>
      </c>
      <c r="D2713" s="103" t="str">
        <f>IF($B2713="Unknown","",IF($B2713="","",IF(VALUE(LEFT($B2713,4))&lt;Calc!$J$2,"ANTIQUE","")))</f>
        <v/>
      </c>
      <c r="E2713" s="72" t="s">
        <v>37</v>
      </c>
      <c r="F2713" s="121" t="s">
        <v>5</v>
      </c>
      <c r="G2713" s="121"/>
      <c r="H2713" s="62" t="str">
        <f t="shared" si="297"/>
        <v>Japonica</v>
      </c>
      <c r="I2713" s="18">
        <f t="shared" si="294"/>
        <v>0</v>
      </c>
      <c r="J2713" s="18">
        <f t="shared" si="298"/>
        <v>0</v>
      </c>
      <c r="K2713" s="18">
        <f t="shared" si="299"/>
        <v>0</v>
      </c>
      <c r="L2713" s="57" t="str">
        <f t="shared" si="295"/>
        <v>Princess-in-White</v>
      </c>
      <c r="M2713" s="57" t="str">
        <f t="shared" si="300"/>
        <v>Princess-in-White</v>
      </c>
      <c r="N2713" s="61" t="str">
        <f t="shared" si="296"/>
        <v>Princess-in-White</v>
      </c>
    </row>
    <row r="2714" spans="1:14" ht="25.15" customHeight="1" x14ac:dyDescent="0.2">
      <c r="A2714" s="70" t="s">
        <v>2194</v>
      </c>
      <c r="B2714" s="71">
        <v>2017</v>
      </c>
      <c r="C2714" s="68" t="str">
        <f>IF(ISERROR(VLOOKUP(IF(RIGHT($A2714,1)=")",LEFT($A2714,FIND(" (",$A2714)-1),$A2714),[1]ACCS!$B$2:$B$5003, 1, FALSE)), "","1")</f>
        <v>1</v>
      </c>
      <c r="D2714" s="103" t="str">
        <f>IF($B2714="Unknown","",IF($B2714="","",IF(VALUE(LEFT($B2714,4))&lt;Calc!$J$2,"ANTIQUE","")))</f>
        <v/>
      </c>
      <c r="E2714" s="72" t="s">
        <v>24</v>
      </c>
      <c r="F2714" s="121"/>
      <c r="G2714" s="121"/>
      <c r="H2714" s="62" t="str">
        <f t="shared" si="297"/>
        <v>Japonica</v>
      </c>
      <c r="I2714" s="18">
        <f t="shared" si="294"/>
        <v>0</v>
      </c>
      <c r="J2714" s="18">
        <f t="shared" si="298"/>
        <v>0</v>
      </c>
      <c r="K2714" s="18">
        <f t="shared" si="299"/>
        <v>0</v>
      </c>
      <c r="L2714" s="57" t="str">
        <f t="shared" si="295"/>
        <v>Princess-N-Pink</v>
      </c>
      <c r="M2714" s="57" t="str">
        <f t="shared" si="300"/>
        <v>Princess-N-Pink</v>
      </c>
      <c r="N2714" s="61" t="str">
        <f t="shared" si="296"/>
        <v>Princess-N-Pink</v>
      </c>
    </row>
    <row r="2715" spans="1:14" ht="25.15" customHeight="1" x14ac:dyDescent="0.2">
      <c r="A2715" s="76" t="s">
        <v>2910</v>
      </c>
      <c r="B2715" s="71">
        <v>2019</v>
      </c>
      <c r="C2715" s="68" t="str">
        <f>IF(ISERROR(VLOOKUP(IF(RIGHT($A2715,1)=")",LEFT($A2715,FIND(" (",$A2715)-1),$A2715),[1]ACCS!$B$2:$B$5003, 1, FALSE)), "","1")</f>
        <v/>
      </c>
      <c r="D2715" s="103" t="str">
        <f>IF($B2715="Unknown","",IF($B2715="","",IF(VALUE(LEFT($B2715,4))&lt;Calc!$J$2,"ANTIQUE","")))</f>
        <v/>
      </c>
      <c r="E2715" s="72" t="s">
        <v>37</v>
      </c>
      <c r="F2715" s="121"/>
      <c r="G2715" s="121"/>
      <c r="H2715" s="62" t="str">
        <f t="shared" si="297"/>
        <v>Japonica</v>
      </c>
      <c r="I2715" s="18">
        <f t="shared" si="294"/>
        <v>0</v>
      </c>
      <c r="J2715" s="18">
        <f t="shared" si="298"/>
        <v>0</v>
      </c>
      <c r="K2715" s="18">
        <f t="shared" si="299"/>
        <v>0</v>
      </c>
      <c r="L2715" s="57" t="str">
        <f t="shared" si="295"/>
        <v>Prinesss-n-Waiting</v>
      </c>
      <c r="M2715" s="57" t="str">
        <f t="shared" si="300"/>
        <v>Prinesss-n-Waiting</v>
      </c>
      <c r="N2715" s="61" t="str">
        <f t="shared" si="296"/>
        <v>Prinesss-n-Waiting</v>
      </c>
    </row>
    <row r="2716" spans="1:14" ht="25.15" customHeight="1" x14ac:dyDescent="0.2">
      <c r="A2716" s="74" t="s">
        <v>3117</v>
      </c>
      <c r="B2716" s="71">
        <v>2021</v>
      </c>
      <c r="C2716" s="68" t="str">
        <f>IF(ISERROR(VLOOKUP(IF(RIGHT($A2716,1)=")",LEFT($A2716,FIND(" (",$A2716)-1),$A2716),[1]ACCS!$B$2:$B$5003, 1, FALSE)), "","1")</f>
        <v>1</v>
      </c>
      <c r="D2716" s="103" t="str">
        <f>IF($B2716="Unknown","",IF($B2716="","",IF(VALUE(LEFT($B2716,4))&lt;Calc!$J$2,"ANTIQUE","")))</f>
        <v/>
      </c>
      <c r="E2716" s="72" t="s">
        <v>37</v>
      </c>
      <c r="F2716" s="121"/>
      <c r="G2716" s="121"/>
      <c r="H2716" s="62" t="str">
        <f t="shared" si="297"/>
        <v>Reticulata</v>
      </c>
      <c r="I2716" s="18">
        <f t="shared" si="294"/>
        <v>1</v>
      </c>
      <c r="J2716" s="18">
        <f t="shared" si="298"/>
        <v>0</v>
      </c>
      <c r="K2716" s="18">
        <f t="shared" si="299"/>
        <v>0</v>
      </c>
      <c r="L2716" s="57" t="str">
        <f t="shared" si="295"/>
        <v>Pristine</v>
      </c>
      <c r="M2716" s="57" t="str">
        <f t="shared" si="300"/>
        <v>Pristine</v>
      </c>
      <c r="N2716" s="61" t="str">
        <f t="shared" si="296"/>
        <v>Pristine</v>
      </c>
    </row>
    <row r="2717" spans="1:14" ht="25.15" customHeight="1" x14ac:dyDescent="0.2">
      <c r="A2717" s="70" t="s">
        <v>2980</v>
      </c>
      <c r="B2717" s="71">
        <v>2020</v>
      </c>
      <c r="C2717" s="68" t="str">
        <f>IF(ISERROR(VLOOKUP(IF(RIGHT($A2717,1)=")",LEFT($A2717,FIND(" (",$A2717)-1),$A2717),[1]ACCS!$B$2:$B$5003, 1, FALSE)), "","1")</f>
        <v>1</v>
      </c>
      <c r="D2717" s="103" t="str">
        <f>IF($B2717="Unknown","",IF($B2717="","",IF(VALUE(LEFT($B2717,4))&lt;Calc!$J$2,"ANTIQUE","")))</f>
        <v/>
      </c>
      <c r="E2717" s="73" t="s">
        <v>47</v>
      </c>
      <c r="F2717" s="121"/>
      <c r="G2717" s="121" t="s">
        <v>26</v>
      </c>
      <c r="H2717" s="62" t="str">
        <f t="shared" si="297"/>
        <v>Japonica</v>
      </c>
      <c r="I2717" s="18">
        <f t="shared" si="294"/>
        <v>0</v>
      </c>
      <c r="J2717" s="18">
        <f t="shared" si="298"/>
        <v>0</v>
      </c>
      <c r="K2717" s="18">
        <f t="shared" si="299"/>
        <v>0</v>
      </c>
      <c r="L2717" s="57" t="str">
        <f t="shared" si="295"/>
        <v>Pristine Beauty</v>
      </c>
      <c r="M2717" s="57" t="str">
        <f t="shared" si="300"/>
        <v>Pristine Beauty</v>
      </c>
      <c r="N2717" s="61" t="str">
        <f t="shared" si="296"/>
        <v>Pristine Beauty</v>
      </c>
    </row>
    <row r="2718" spans="1:14" ht="25.15" customHeight="1" x14ac:dyDescent="0.2">
      <c r="A2718" s="70" t="s">
        <v>2195</v>
      </c>
      <c r="B2718" s="71">
        <v>1925</v>
      </c>
      <c r="C2718" s="68" t="str">
        <f>IF(ISERROR(VLOOKUP(IF(RIGHT($A2718,1)=")",LEFT($A2718,FIND(" (",$A2718)-1),$A2718),[1]ACCS!$B$2:$B$5003, 1, FALSE)), "","1")</f>
        <v>1</v>
      </c>
      <c r="D2718" s="103" t="str">
        <f>IF($B2718="Unknown","",IF($B2718="","",IF(VALUE(LEFT($B2718,4))&lt;Calc!$J$2,"ANTIQUE","")))</f>
        <v/>
      </c>
      <c r="E2718" s="72" t="s">
        <v>24</v>
      </c>
      <c r="F2718" s="121"/>
      <c r="G2718" s="121"/>
      <c r="H2718" s="62" t="str">
        <f t="shared" si="297"/>
        <v>Japonica</v>
      </c>
      <c r="I2718" s="18">
        <f t="shared" si="294"/>
        <v>0</v>
      </c>
      <c r="J2718" s="18">
        <f t="shared" si="298"/>
        <v>0</v>
      </c>
      <c r="K2718" s="18">
        <f t="shared" si="299"/>
        <v>0</v>
      </c>
      <c r="L2718" s="57" t="str">
        <f t="shared" si="295"/>
        <v>Professor Charles S. Sargent</v>
      </c>
      <c r="M2718" s="57" t="str">
        <f t="shared" si="300"/>
        <v>Professor Charles S. Sargent</v>
      </c>
      <c r="N2718" s="61" t="str">
        <f t="shared" si="296"/>
        <v>Professor Charles S. Sargent</v>
      </c>
    </row>
    <row r="2719" spans="1:14" ht="25.15" customHeight="1" x14ac:dyDescent="0.2">
      <c r="A2719" s="70" t="s">
        <v>2196</v>
      </c>
      <c r="B2719" s="71">
        <v>2006</v>
      </c>
      <c r="C2719" s="68" t="str">
        <f>IF(ISERROR(VLOOKUP(IF(RIGHT($A2719,1)=")",LEFT($A2719,FIND(" (",$A2719)-1),$A2719),[1]ACCS!$B$2:$B$5003, 1, FALSE)), "","1")</f>
        <v>1</v>
      </c>
      <c r="D2719" s="103" t="str">
        <f>IF($B2719="Unknown","",IF($B2719="","",IF(VALUE(LEFT($B2719,4))&lt;Calc!$J$2,"ANTIQUE","")))</f>
        <v/>
      </c>
      <c r="E2719" s="72" t="s">
        <v>24</v>
      </c>
      <c r="F2719" s="121"/>
      <c r="G2719" s="121"/>
      <c r="H2719" s="62" t="str">
        <f t="shared" si="297"/>
        <v>Reticulata</v>
      </c>
      <c r="I2719" s="18">
        <f t="shared" si="294"/>
        <v>1</v>
      </c>
      <c r="J2719" s="18">
        <f t="shared" si="298"/>
        <v>0</v>
      </c>
      <c r="K2719" s="18">
        <f t="shared" si="299"/>
        <v>0</v>
      </c>
      <c r="L2719" s="57" t="str">
        <f t="shared" si="295"/>
        <v>Professor John L. Spencer</v>
      </c>
      <c r="M2719" s="57" t="str">
        <f t="shared" si="300"/>
        <v>Professor John L. Spencer</v>
      </c>
      <c r="N2719" s="61" t="str">
        <f t="shared" si="296"/>
        <v>Professor John L. Spencer</v>
      </c>
    </row>
    <row r="2720" spans="1:14" ht="25.15" customHeight="1" x14ac:dyDescent="0.2">
      <c r="A2720" s="70" t="s">
        <v>2197</v>
      </c>
      <c r="B2720" s="71">
        <v>1980</v>
      </c>
      <c r="C2720" s="68" t="str">
        <f>IF(ISERROR(VLOOKUP(IF(RIGHT($A2720,1)=")",LEFT($A2720,FIND(" (",$A2720)-1),$A2720),[1]ACCS!$B$2:$B$5003, 1, FALSE)), "","1")</f>
        <v/>
      </c>
      <c r="D2720" s="103" t="str">
        <f>IF($B2720="Unknown","",IF($B2720="","",IF(VALUE(LEFT($B2720,4))&lt;Calc!$J$2,"ANTIQUE","")))</f>
        <v/>
      </c>
      <c r="E2720" s="72" t="s">
        <v>24</v>
      </c>
      <c r="F2720" s="121"/>
      <c r="G2720" s="121"/>
      <c r="H2720" s="62" t="str">
        <f t="shared" si="297"/>
        <v>Reticulata</v>
      </c>
      <c r="I2720" s="18">
        <f t="shared" si="294"/>
        <v>1</v>
      </c>
      <c r="J2720" s="18">
        <f t="shared" si="298"/>
        <v>0</v>
      </c>
      <c r="K2720" s="18">
        <f t="shared" si="299"/>
        <v>0</v>
      </c>
      <c r="L2720" s="57" t="str">
        <f t="shared" si="295"/>
        <v>Professor Tsai (See Reticulate Leaf Crimson) (Maye Taohong)</v>
      </c>
      <c r="M2720" s="57" t="str">
        <f t="shared" si="300"/>
        <v>Professor Tsai (See Reticulate Leaf Crimson) (Maye Taohong)</v>
      </c>
      <c r="N2720" s="61" t="str">
        <f t="shared" si="296"/>
        <v>Professor Tsai (See Reticulate Leaf Crimson) (Maye Taohong)</v>
      </c>
    </row>
    <row r="2721" spans="1:14" ht="25.15" customHeight="1" x14ac:dyDescent="0.2">
      <c r="A2721" s="70" t="s">
        <v>2198</v>
      </c>
      <c r="B2721" s="71">
        <v>1971</v>
      </c>
      <c r="C2721" s="68" t="str">
        <f>IF(ISERROR(VLOOKUP(IF(RIGHT($A2721,1)=")",LEFT($A2721,FIND(" (",$A2721)-1),$A2721),[1]ACCS!$B$2:$B$5003, 1, FALSE)), "","1")</f>
        <v>1</v>
      </c>
      <c r="D2721" s="103" t="str">
        <f>IF($B2721="Unknown","",IF($B2721="","",IF(VALUE(LEFT($B2721,4))&lt;Calc!$J$2,"ANTIQUE","")))</f>
        <v/>
      </c>
      <c r="E2721" s="72" t="s">
        <v>61</v>
      </c>
      <c r="F2721" s="121"/>
      <c r="G2721" s="121"/>
      <c r="H2721" s="62" t="str">
        <f t="shared" si="297"/>
        <v>NRH</v>
      </c>
      <c r="I2721" s="18">
        <f t="shared" si="294"/>
        <v>2</v>
      </c>
      <c r="J2721" s="18">
        <f t="shared" si="298"/>
        <v>0</v>
      </c>
      <c r="K2721" s="18">
        <f t="shared" si="299"/>
        <v>0</v>
      </c>
      <c r="L2721" s="57" t="str">
        <f t="shared" si="295"/>
        <v>Prudence</v>
      </c>
      <c r="M2721" s="57" t="str">
        <f t="shared" si="300"/>
        <v>Prudence</v>
      </c>
      <c r="N2721" s="61" t="str">
        <f t="shared" si="296"/>
        <v>Prudence</v>
      </c>
    </row>
    <row r="2722" spans="1:14" ht="25.15" customHeight="1" x14ac:dyDescent="0.2">
      <c r="A2722" s="70" t="s">
        <v>2199</v>
      </c>
      <c r="B2722" s="71">
        <v>2007</v>
      </c>
      <c r="C2722" s="68" t="str">
        <f>IF(ISERROR(VLOOKUP(IF(RIGHT($A2722,1)=")",LEFT($A2722,FIND(" (",$A2722)-1),$A2722),[1]ACCS!$B$2:$B$5003, 1, FALSE)), "","1")</f>
        <v/>
      </c>
      <c r="D2722" s="103" t="str">
        <f>IF($B2722="Unknown","",IF($B2722="","",IF(VALUE(LEFT($B2722,4))&lt;Calc!$J$2,"ANTIQUE","")))</f>
        <v/>
      </c>
      <c r="E2722" s="72" t="s">
        <v>24</v>
      </c>
      <c r="F2722" s="121"/>
      <c r="G2722" s="121"/>
      <c r="H2722" s="62" t="str">
        <f t="shared" si="297"/>
        <v>NRH</v>
      </c>
      <c r="I2722" s="18">
        <f t="shared" ref="I2722:I2785" si="301">IF(NOT(ISERROR(SEARCH("(R)",$A2722))),1,IF(NOT(ISERROR(SEARCH("(H)",$A2722))),2,IF(NOT(ISERROR(SEARCH("(Sasanqua)",$A2722))),3,IF(NOT(ISERROR(SEARCH("(Hiemalis)",$A2722))),4,IF(NOT(ISERROR(SEARCH("(Vernalis)",$A2722))),5,IF(NOT(ISERROR(SEARCH("(Higo)",$A2722))),6,))))))+$J2722+K2722</f>
        <v>2</v>
      </c>
      <c r="J2722" s="18">
        <f t="shared" si="298"/>
        <v>0</v>
      </c>
      <c r="K2722" s="18">
        <f t="shared" si="299"/>
        <v>0</v>
      </c>
      <c r="L2722" s="57" t="str">
        <f t="shared" ref="L2722:L2785" si="302">SUBSTITUTE(SUBSTITUTE(SUBSTITUTE(SUBSTITUTE(SUBSTITUTE(SUBSTITUTE(SUBSTITUTE(SUBSTITUTE(A2722," (A)","")," (R)","")," (H)","")," (Sasanqua)","")," (Hiemalis)","")," (Vernalis)","")," (Rusticana)",""),"(Wabisuke)","")</f>
        <v>Pumphrey's Pride</v>
      </c>
      <c r="M2722" s="57" t="str">
        <f t="shared" si="300"/>
        <v>Pumphrey's Pride</v>
      </c>
      <c r="N2722" s="61" t="str">
        <f t="shared" si="296"/>
        <v>Pumphrey's Pride</v>
      </c>
    </row>
    <row r="2723" spans="1:14" ht="25.15" customHeight="1" x14ac:dyDescent="0.2">
      <c r="A2723" s="70" t="s">
        <v>2200</v>
      </c>
      <c r="B2723" s="71">
        <v>1966</v>
      </c>
      <c r="C2723" s="68" t="str">
        <f>IF(ISERROR(VLOOKUP(IF(RIGHT($A2723,1)=")",LEFT($A2723,FIND(" (",$A2723)-1),$A2723),[1]ACCS!$B$2:$B$5003, 1, FALSE)), "","1")</f>
        <v>1</v>
      </c>
      <c r="D2723" s="103" t="str">
        <f>IF($B2723="Unknown","",IF($B2723="","",IF(VALUE(LEFT($B2723,4))&lt;Calc!$J$2,"ANTIQUE","")))</f>
        <v/>
      </c>
      <c r="E2723" s="72" t="s">
        <v>47</v>
      </c>
      <c r="F2723" s="121"/>
      <c r="G2723" s="121" t="s">
        <v>26</v>
      </c>
      <c r="H2723" s="62" t="str">
        <f t="shared" si="297"/>
        <v>NRH</v>
      </c>
      <c r="I2723" s="18">
        <f t="shared" si="301"/>
        <v>2</v>
      </c>
      <c r="J2723" s="18">
        <f t="shared" si="298"/>
        <v>0</v>
      </c>
      <c r="K2723" s="18">
        <f t="shared" si="299"/>
        <v>0</v>
      </c>
      <c r="L2723" s="57" t="str">
        <f t="shared" si="302"/>
        <v>Punkin</v>
      </c>
      <c r="M2723" s="57" t="str">
        <f t="shared" si="300"/>
        <v>Punkin</v>
      </c>
      <c r="N2723" s="61" t="str">
        <f t="shared" si="296"/>
        <v>Punkin</v>
      </c>
    </row>
    <row r="2724" spans="1:14" ht="25.15" customHeight="1" x14ac:dyDescent="0.2">
      <c r="A2724" s="99" t="s">
        <v>3523</v>
      </c>
      <c r="B2724" s="100">
        <v>1953</v>
      </c>
      <c r="C2724" s="68" t="str">
        <f>IF(ISERROR(VLOOKUP(IF(RIGHT($A2724,1)=")",LEFT($A2724,FIND(" (",$A2724)-1),$A2724),[1]ACCS!$B$2:$B$5003, 1, FALSE)), "","1")</f>
        <v>1</v>
      </c>
      <c r="D2724" s="115" t="str">
        <f>IF($B2724="Unknown","",IF($B2724="","",IF(VALUE(LEFT($B2724,4))&lt;Calc!$J$2,"ANTIQUE","")))</f>
        <v/>
      </c>
      <c r="E2724" s="53" t="s">
        <v>47</v>
      </c>
      <c r="F2724" s="121"/>
      <c r="G2724" s="121" t="s">
        <v>26</v>
      </c>
      <c r="H2724" s="62" t="str">
        <f t="shared" si="297"/>
        <v>Japonica</v>
      </c>
      <c r="I2724" s="18">
        <f t="shared" si="301"/>
        <v>0</v>
      </c>
      <c r="J2724" s="18">
        <f t="shared" si="298"/>
        <v>0</v>
      </c>
      <c r="K2724" s="18">
        <f t="shared" si="299"/>
        <v>0</v>
      </c>
      <c r="L2724" s="57" t="str">
        <f t="shared" si="302"/>
        <v>Puritan Lass</v>
      </c>
      <c r="M2724" s="57" t="str">
        <f t="shared" si="300"/>
        <v>Puritan Lass</v>
      </c>
      <c r="N2724" s="61" t="str">
        <f t="shared" si="296"/>
        <v>Puritan Lass</v>
      </c>
    </row>
    <row r="2725" spans="1:14" ht="25.15" customHeight="1" x14ac:dyDescent="0.2">
      <c r="A2725" s="70" t="s">
        <v>3452</v>
      </c>
      <c r="B2725" s="71">
        <v>1887</v>
      </c>
      <c r="C2725" s="68" t="str">
        <f>IF(ISERROR(VLOOKUP(IF(RIGHT($A2725,1)=")",LEFT($A2725,FIND(" (",$A2725)-1),$A2725),[1]ACCS!$B$2:$B$5003, 1, FALSE)), "","1")</f>
        <v>1</v>
      </c>
      <c r="D2725" s="103" t="str">
        <f>IF($B2725="Unknown","",IF($B2725="","",IF(VALUE(LEFT($B2725,4))&lt;Calc!$J$2,"ANTIQUE","")))</f>
        <v>ANTIQUE</v>
      </c>
      <c r="E2725" s="72" t="s">
        <v>24</v>
      </c>
      <c r="F2725" s="121" t="s">
        <v>5</v>
      </c>
      <c r="G2725" s="121"/>
      <c r="H2725" s="62" t="str">
        <f t="shared" si="297"/>
        <v>Japonica</v>
      </c>
      <c r="I2725" s="18">
        <f t="shared" si="301"/>
        <v>0</v>
      </c>
      <c r="J2725" s="18">
        <f t="shared" si="298"/>
        <v>0</v>
      </c>
      <c r="K2725" s="18">
        <f t="shared" si="299"/>
        <v>0</v>
      </c>
      <c r="L2725" s="57" t="str">
        <f t="shared" si="302"/>
        <v>Purity (Neige d'Oree, Harriet L. Laub, Refinement)</v>
      </c>
      <c r="M2725" s="57" t="str">
        <f t="shared" si="300"/>
        <v>Purity (Neige d'Oree, Harriet L. Laub, Refinement)</v>
      </c>
      <c r="N2725" s="61" t="str">
        <f t="shared" si="296"/>
        <v>Purity</v>
      </c>
    </row>
    <row r="2726" spans="1:14" ht="25.15" customHeight="1" x14ac:dyDescent="0.2">
      <c r="A2726" s="70" t="s">
        <v>3453</v>
      </c>
      <c r="B2726" s="71">
        <v>1840</v>
      </c>
      <c r="C2726" s="68" t="str">
        <f>IF(ISERROR(VLOOKUP(IF(RIGHT($A2726,1)=")",LEFT($A2726,FIND(" (",$A2726)-1),$A2726),[1]ACCS!$B$2:$B$5003, 1, FALSE)), "","1")</f>
        <v/>
      </c>
      <c r="D2726" s="103" t="str">
        <f>IF($B2726="Unknown","",IF($B2726="","",IF(VALUE(LEFT($B2726,4))&lt;Calc!$J$2,"ANTIQUE","")))</f>
        <v>ANTIQUE</v>
      </c>
      <c r="E2726" s="72" t="s">
        <v>30</v>
      </c>
      <c r="F2726" s="121"/>
      <c r="G2726" s="121"/>
      <c r="H2726" s="62" t="str">
        <f t="shared" si="297"/>
        <v>Japonica</v>
      </c>
      <c r="I2726" s="18">
        <f t="shared" si="301"/>
        <v>0</v>
      </c>
      <c r="J2726" s="18">
        <f t="shared" si="298"/>
        <v>0</v>
      </c>
      <c r="K2726" s="18">
        <f t="shared" si="299"/>
        <v>0</v>
      </c>
      <c r="L2726" s="57" t="str">
        <f t="shared" si="302"/>
        <v>Purple Dawn (See Mathotiana)</v>
      </c>
      <c r="M2726" s="57" t="str">
        <f t="shared" si="300"/>
        <v>Purple Dawn (See Mathotiana)</v>
      </c>
      <c r="N2726" s="61" t="str">
        <f t="shared" si="296"/>
        <v>Purple Dawn (See Mathotiana)</v>
      </c>
    </row>
    <row r="2727" spans="1:14" ht="25.15" customHeight="1" x14ac:dyDescent="0.2">
      <c r="A2727" s="70" t="s">
        <v>3454</v>
      </c>
      <c r="B2727" s="71">
        <v>1840</v>
      </c>
      <c r="C2727" s="68" t="str">
        <f>IF(ISERROR(VLOOKUP(IF(RIGHT($A2727,1)=")",LEFT($A2727,FIND(" (",$A2727)-1),$A2727),[1]ACCS!$B$2:$B$5003, 1, FALSE)), "","1")</f>
        <v/>
      </c>
      <c r="D2727" s="103" t="str">
        <f>IF($B2727="Unknown","",IF($B2727="","",IF(VALUE(LEFT($B2727,4))&lt;Calc!$J$2,"ANTIQUE","")))</f>
        <v>ANTIQUE</v>
      </c>
      <c r="E2727" s="72" t="s">
        <v>30</v>
      </c>
      <c r="F2727" s="121"/>
      <c r="G2727" s="121"/>
      <c r="H2727" s="62" t="str">
        <f t="shared" si="297"/>
        <v>Japonica</v>
      </c>
      <c r="I2727" s="18">
        <f t="shared" si="301"/>
        <v>0</v>
      </c>
      <c r="J2727" s="18">
        <f t="shared" si="298"/>
        <v>0</v>
      </c>
      <c r="K2727" s="18">
        <f t="shared" si="299"/>
        <v>0</v>
      </c>
      <c r="L2727" s="57" t="str">
        <f t="shared" si="302"/>
        <v>Purple Emperor (See Mathotiana)</v>
      </c>
      <c r="M2727" s="57" t="str">
        <f t="shared" si="300"/>
        <v>Purple Emperor (See Mathotiana)</v>
      </c>
      <c r="N2727" s="61" t="str">
        <f t="shared" si="296"/>
        <v>Purple Emperor (See Mathotiana)</v>
      </c>
    </row>
    <row r="2728" spans="1:14" ht="25.15" customHeight="1" x14ac:dyDescent="0.2">
      <c r="A2728" s="70" t="s">
        <v>2201</v>
      </c>
      <c r="B2728" s="71">
        <v>2004</v>
      </c>
      <c r="C2728" s="68" t="str">
        <f>IF(ISERROR(VLOOKUP(IF(RIGHT($A2728,1)=")",LEFT($A2728,FIND(" (",$A2728)-1),$A2728),[1]ACCS!$B$2:$B$5003, 1, FALSE)), "","1")</f>
        <v>1</v>
      </c>
      <c r="D2728" s="103" t="str">
        <f>IF($B2728="Unknown","",IF($B2728="","",IF(VALUE(LEFT($B2728,4))&lt;Calc!$J$2,"ANTIQUE","")))</f>
        <v/>
      </c>
      <c r="E2728" s="72" t="s">
        <v>24</v>
      </c>
      <c r="F2728" s="121"/>
      <c r="G2728" s="121"/>
      <c r="H2728" s="62" t="str">
        <f t="shared" si="297"/>
        <v>NRH</v>
      </c>
      <c r="I2728" s="18">
        <f t="shared" si="301"/>
        <v>2</v>
      </c>
      <c r="J2728" s="18">
        <f t="shared" si="298"/>
        <v>0</v>
      </c>
      <c r="K2728" s="18">
        <f t="shared" si="299"/>
        <v>0</v>
      </c>
      <c r="L2728" s="57" t="str">
        <f t="shared" si="302"/>
        <v>Purple Fire</v>
      </c>
      <c r="M2728" s="57" t="str">
        <f t="shared" si="300"/>
        <v>Purple Fire</v>
      </c>
      <c r="N2728" s="61" t="str">
        <f t="shared" si="296"/>
        <v>Purple Fire</v>
      </c>
    </row>
    <row r="2729" spans="1:14" ht="25.15" customHeight="1" x14ac:dyDescent="0.2">
      <c r="A2729" s="70" t="s">
        <v>2202</v>
      </c>
      <c r="B2729" s="71">
        <v>1960</v>
      </c>
      <c r="C2729" s="68" t="str">
        <f>IF(ISERROR(VLOOKUP(IF(RIGHT($A2729,1)=")",LEFT($A2729,FIND(" (",$A2729)-1),$A2729),[1]ACCS!$B$2:$B$5003, 1, FALSE)), "","1")</f>
        <v/>
      </c>
      <c r="D2729" s="103" t="str">
        <f>IF($B2729="Unknown","",IF($B2729="","",IF(VALUE(LEFT($B2729,4))&lt;Calc!$J$2,"ANTIQUE","")))</f>
        <v/>
      </c>
      <c r="E2729" s="72" t="s">
        <v>24</v>
      </c>
      <c r="F2729" s="121"/>
      <c r="G2729" s="121"/>
      <c r="H2729" s="62" t="str">
        <f t="shared" si="297"/>
        <v>Japonica</v>
      </c>
      <c r="I2729" s="18">
        <f t="shared" si="301"/>
        <v>0</v>
      </c>
      <c r="J2729" s="18">
        <f t="shared" si="298"/>
        <v>0</v>
      </c>
      <c r="K2729" s="18">
        <f t="shared" si="299"/>
        <v>0</v>
      </c>
      <c r="L2729" s="57" t="str">
        <f t="shared" si="302"/>
        <v>Purple Girl</v>
      </c>
      <c r="M2729" s="57" t="str">
        <f t="shared" si="300"/>
        <v>Purple Girl</v>
      </c>
      <c r="N2729" s="61" t="str">
        <f t="shared" si="296"/>
        <v>Purple Girl</v>
      </c>
    </row>
    <row r="2730" spans="1:14" ht="25.15" customHeight="1" x14ac:dyDescent="0.2">
      <c r="A2730" s="70" t="s">
        <v>2203</v>
      </c>
      <c r="B2730" s="71">
        <v>1948</v>
      </c>
      <c r="C2730" s="68" t="str">
        <f>IF(ISERROR(VLOOKUP(IF(RIGHT($A2730,1)=")",LEFT($A2730,FIND(" (",$A2730)-1),$A2730),[1]ACCS!$B$2:$B$5003, 1, FALSE)), "","1")</f>
        <v>1</v>
      </c>
      <c r="D2730" s="103" t="str">
        <f>IF($B2730="Unknown","",IF($B2730="","",IF(VALUE(LEFT($B2730,4))&lt;Calc!$J$2,"ANTIQUE","")))</f>
        <v/>
      </c>
      <c r="E2730" s="72" t="s">
        <v>30</v>
      </c>
      <c r="F2730" s="121"/>
      <c r="G2730" s="121"/>
      <c r="H2730" s="62" t="str">
        <f t="shared" si="297"/>
        <v>Reticulata</v>
      </c>
      <c r="I2730" s="18">
        <f t="shared" si="301"/>
        <v>1</v>
      </c>
      <c r="J2730" s="18">
        <f t="shared" si="298"/>
        <v>0</v>
      </c>
      <c r="K2730" s="18">
        <f t="shared" si="299"/>
        <v>0</v>
      </c>
      <c r="L2730" s="57" t="str">
        <f t="shared" si="302"/>
        <v>Purple Gown</v>
      </c>
      <c r="M2730" s="57" t="str">
        <f t="shared" si="300"/>
        <v>Purple Gown</v>
      </c>
      <c r="N2730" s="61" t="str">
        <f t="shared" si="296"/>
        <v>Purple Gown</v>
      </c>
    </row>
    <row r="2731" spans="1:14" ht="25.15" customHeight="1" x14ac:dyDescent="0.2">
      <c r="A2731" s="70" t="s">
        <v>2204</v>
      </c>
      <c r="B2731" s="71">
        <v>2012</v>
      </c>
      <c r="C2731" s="68" t="str">
        <f>IF(ISERROR(VLOOKUP(IF(RIGHT($A2731,1)=")",LEFT($A2731,FIND(" (",$A2731)-1),$A2731),[1]ACCS!$B$2:$B$5003, 1, FALSE)), "","1")</f>
        <v>1</v>
      </c>
      <c r="D2731" s="103" t="str">
        <f>IF($B2731="Unknown","",IF($B2731="","",IF(VALUE(LEFT($B2731,4))&lt;Calc!$J$2,"ANTIQUE","")))</f>
        <v/>
      </c>
      <c r="E2731" s="72" t="s">
        <v>47</v>
      </c>
      <c r="F2731" s="121"/>
      <c r="G2731" s="121"/>
      <c r="H2731" s="62" t="str">
        <f t="shared" si="297"/>
        <v>Hiemalis</v>
      </c>
      <c r="I2731" s="18">
        <f t="shared" si="301"/>
        <v>4</v>
      </c>
      <c r="J2731" s="18">
        <f t="shared" si="298"/>
        <v>0</v>
      </c>
      <c r="K2731" s="18">
        <f t="shared" si="299"/>
        <v>0</v>
      </c>
      <c r="L2731" s="57" t="str">
        <f t="shared" si="302"/>
        <v>Purple Haze</v>
      </c>
      <c r="M2731" s="57" t="str">
        <f t="shared" si="300"/>
        <v>Purple Haze</v>
      </c>
      <c r="N2731" s="61" t="str">
        <f t="shared" si="296"/>
        <v>Purple Haze</v>
      </c>
    </row>
    <row r="2732" spans="1:14" ht="25.15" customHeight="1" x14ac:dyDescent="0.2">
      <c r="A2732" s="70" t="s">
        <v>2205</v>
      </c>
      <c r="B2732" s="71">
        <v>2013</v>
      </c>
      <c r="C2732" s="68" t="str">
        <f>IF(ISERROR(VLOOKUP(IF(RIGHT($A2732,1)=")",LEFT($A2732,FIND(" (",$A2732)-1),$A2732),[1]ACCS!$B$2:$B$5003, 1, FALSE)), "","1")</f>
        <v>1</v>
      </c>
      <c r="D2732" s="103" t="str">
        <f>IF($B2732="Unknown","",IF($B2732="","",IF(VALUE(LEFT($B2732,4))&lt;Calc!$J$2,"ANTIQUE","")))</f>
        <v/>
      </c>
      <c r="E2732" s="72" t="s">
        <v>24</v>
      </c>
      <c r="F2732" s="121"/>
      <c r="G2732" s="121" t="s">
        <v>26</v>
      </c>
      <c r="H2732" s="62" t="str">
        <f t="shared" si="297"/>
        <v>Japonica</v>
      </c>
      <c r="I2732" s="18">
        <f t="shared" si="301"/>
        <v>0</v>
      </c>
      <c r="J2732" s="18">
        <f t="shared" si="298"/>
        <v>0</v>
      </c>
      <c r="K2732" s="18">
        <f t="shared" si="299"/>
        <v>0</v>
      </c>
      <c r="L2732" s="57" t="str">
        <f t="shared" si="302"/>
        <v>Purple Passion</v>
      </c>
      <c r="M2732" s="57" t="str">
        <f t="shared" si="300"/>
        <v>Purple Passion</v>
      </c>
      <c r="N2732" s="61" t="str">
        <f t="shared" si="296"/>
        <v>Purple Passion</v>
      </c>
    </row>
    <row r="2733" spans="1:14" ht="25.15" customHeight="1" x14ac:dyDescent="0.2">
      <c r="A2733" s="70" t="s">
        <v>2206</v>
      </c>
      <c r="B2733" s="71">
        <v>2012</v>
      </c>
      <c r="C2733" s="68" t="str">
        <f>IF(ISERROR(VLOOKUP(IF(RIGHT($A2733,1)=")",LEFT($A2733,FIND(" (",$A2733)-1),$A2733),[1]ACCS!$B$2:$B$5003, 1, FALSE)), "","1")</f>
        <v>1</v>
      </c>
      <c r="D2733" s="103" t="str">
        <f>IF($B2733="Unknown","",IF($B2733="","",IF(VALUE(LEFT($B2733,4))&lt;Calc!$J$2,"ANTIQUE","")))</f>
        <v/>
      </c>
      <c r="E2733" s="72" t="s">
        <v>24</v>
      </c>
      <c r="F2733" s="121"/>
      <c r="G2733" s="121"/>
      <c r="H2733" s="62" t="str">
        <f t="shared" si="297"/>
        <v>Reticulata</v>
      </c>
      <c r="I2733" s="18">
        <f t="shared" si="301"/>
        <v>1</v>
      </c>
      <c r="J2733" s="18">
        <f t="shared" si="298"/>
        <v>0</v>
      </c>
      <c r="K2733" s="18">
        <f t="shared" si="299"/>
        <v>0</v>
      </c>
      <c r="L2733" s="57" t="str">
        <f t="shared" si="302"/>
        <v>Purple Petal</v>
      </c>
      <c r="M2733" s="57" t="str">
        <f t="shared" si="300"/>
        <v>Purple Petal</v>
      </c>
      <c r="N2733" s="61" t="str">
        <f t="shared" si="296"/>
        <v>Purple Petal</v>
      </c>
    </row>
    <row r="2734" spans="1:14" ht="25.15" customHeight="1" x14ac:dyDescent="0.2">
      <c r="A2734" s="70" t="s">
        <v>3455</v>
      </c>
      <c r="B2734" s="71">
        <v>1840</v>
      </c>
      <c r="C2734" s="68" t="str">
        <f>IF(ISERROR(VLOOKUP(IF(RIGHT($A2734,1)=")",LEFT($A2734,FIND(" (",$A2734)-1),$A2734),[1]ACCS!$B$2:$B$5003, 1, FALSE)), "","1")</f>
        <v/>
      </c>
      <c r="D2734" s="103" t="str">
        <f>IF($B2734="Unknown","",IF($B2734="","",IF(VALUE(LEFT($B2734,4))&lt;Calc!$J$2,"ANTIQUE","")))</f>
        <v>ANTIQUE</v>
      </c>
      <c r="E2734" s="72" t="s">
        <v>30</v>
      </c>
      <c r="F2734" s="121"/>
      <c r="G2734" s="121"/>
      <c r="H2734" s="62" t="str">
        <f t="shared" si="297"/>
        <v>Japonica</v>
      </c>
      <c r="I2734" s="18">
        <f t="shared" si="301"/>
        <v>0</v>
      </c>
      <c r="J2734" s="18">
        <f t="shared" si="298"/>
        <v>0</v>
      </c>
      <c r="K2734" s="18">
        <f t="shared" si="299"/>
        <v>0</v>
      </c>
      <c r="L2734" s="57" t="str">
        <f t="shared" si="302"/>
        <v>Purple Prince (See Mathotiana)</v>
      </c>
      <c r="M2734" s="57" t="str">
        <f t="shared" si="300"/>
        <v>Purple Prince (See Mathotiana)</v>
      </c>
      <c r="N2734" s="61" t="str">
        <f t="shared" si="296"/>
        <v>Purple Prince (See Mathotiana)</v>
      </c>
    </row>
    <row r="2735" spans="1:14" ht="25.15" customHeight="1" x14ac:dyDescent="0.2">
      <c r="A2735" s="70" t="s">
        <v>2207</v>
      </c>
      <c r="B2735" s="71">
        <v>1960</v>
      </c>
      <c r="C2735" s="68" t="str">
        <f>IF(ISERROR(VLOOKUP(IF(RIGHT($A2735,1)=")",LEFT($A2735,FIND(" (",$A2735)-1),$A2735),[1]ACCS!$B$2:$B$5003, 1, FALSE)), "","1")</f>
        <v>1</v>
      </c>
      <c r="D2735" s="103" t="str">
        <f>IF($B2735="Unknown","",IF($B2735="","",IF(VALUE(LEFT($B2735,4))&lt;Calc!$J$2,"ANTIQUE","")))</f>
        <v/>
      </c>
      <c r="E2735" s="72" t="s">
        <v>35</v>
      </c>
      <c r="F2735" s="121"/>
      <c r="G2735" s="121" t="s">
        <v>26</v>
      </c>
      <c r="H2735" s="62" t="str">
        <f t="shared" si="297"/>
        <v>Japonica</v>
      </c>
      <c r="I2735" s="18">
        <f t="shared" si="301"/>
        <v>0</v>
      </c>
      <c r="J2735" s="18">
        <f t="shared" si="298"/>
        <v>0</v>
      </c>
      <c r="K2735" s="18">
        <f t="shared" si="299"/>
        <v>0</v>
      </c>
      <c r="L2735" s="57" t="str">
        <f t="shared" si="302"/>
        <v>Purple Swirl</v>
      </c>
      <c r="M2735" s="57" t="str">
        <f t="shared" si="300"/>
        <v>Purple Swirl</v>
      </c>
      <c r="N2735" s="61" t="str">
        <f t="shared" si="296"/>
        <v>Purple Swirl</v>
      </c>
    </row>
    <row r="2736" spans="1:14" ht="25.15" customHeight="1" x14ac:dyDescent="0.2">
      <c r="A2736" s="99" t="s">
        <v>3542</v>
      </c>
      <c r="B2736" s="100">
        <v>1983</v>
      </c>
      <c r="C2736" s="68" t="str">
        <f>IF(ISERROR(VLOOKUP(IF(RIGHT($A2736,1)=")",LEFT($A2736,FIND(" (",$A2736)-1),$A2736),[1]ACCS!$B$2:$B$5003, 1, FALSE)), "","1")</f>
        <v>1</v>
      </c>
      <c r="D2736" s="115" t="str">
        <f>IF($B2736="Unknown","",IF($B2736="","",IF(VALUE(LEFT($B2736,4))&lt;Calc!$J$2,"ANTIQUE","")))</f>
        <v/>
      </c>
      <c r="E2736" s="53" t="s">
        <v>61</v>
      </c>
      <c r="F2736" s="121"/>
      <c r="G2736" s="121"/>
      <c r="H2736" s="62" t="str">
        <f t="shared" si="297"/>
        <v>Reticulata</v>
      </c>
      <c r="I2736" s="18">
        <f t="shared" si="301"/>
        <v>1</v>
      </c>
      <c r="J2736" s="18">
        <f t="shared" si="298"/>
        <v>0</v>
      </c>
      <c r="K2736" s="18">
        <f t="shared" si="299"/>
        <v>0</v>
      </c>
      <c r="L2736" s="57" t="str">
        <f t="shared" si="302"/>
        <v>Purplette</v>
      </c>
      <c r="M2736" s="57" t="str">
        <f t="shared" si="300"/>
        <v>Purplette</v>
      </c>
      <c r="N2736" s="61" t="str">
        <f t="shared" si="296"/>
        <v>Purplette</v>
      </c>
    </row>
    <row r="2737" spans="1:14" ht="25.15" customHeight="1" x14ac:dyDescent="0.2">
      <c r="A2737" s="70" t="s">
        <v>2208</v>
      </c>
      <c r="B2737" s="71">
        <v>2005</v>
      </c>
      <c r="C2737" s="68" t="str">
        <f>IF(ISERROR(VLOOKUP(IF(RIGHT($A2737,1)=")",LEFT($A2737,FIND(" (",$A2737)-1),$A2737),[1]ACCS!$B$2:$B$5003, 1, FALSE)), "","1")</f>
        <v>1</v>
      </c>
      <c r="D2737" s="103" t="str">
        <f>IF($B2737="Unknown","",IF($B2737="","",IF(VALUE(LEFT($B2737,4))&lt;Calc!$J$2,"ANTIQUE","")))</f>
        <v/>
      </c>
      <c r="E2737" s="72" t="s">
        <v>24</v>
      </c>
      <c r="F2737" s="121"/>
      <c r="G2737" s="121"/>
      <c r="H2737" s="62" t="str">
        <f t="shared" si="297"/>
        <v>Reticulata</v>
      </c>
      <c r="I2737" s="18">
        <f t="shared" si="301"/>
        <v>1</v>
      </c>
      <c r="J2737" s="18">
        <f t="shared" si="298"/>
        <v>0</v>
      </c>
      <c r="K2737" s="18">
        <f t="shared" si="299"/>
        <v>0</v>
      </c>
      <c r="L2737" s="57" t="str">
        <f t="shared" si="302"/>
        <v>Putuo Purple Light</v>
      </c>
      <c r="M2737" s="57" t="str">
        <f t="shared" si="300"/>
        <v>Putuo Purple Light</v>
      </c>
      <c r="N2737" s="61" t="str">
        <f t="shared" si="296"/>
        <v>Putuo Purple Light</v>
      </c>
    </row>
    <row r="2738" spans="1:14" ht="25.15" customHeight="1" x14ac:dyDescent="0.2">
      <c r="A2738" s="70" t="s">
        <v>2209</v>
      </c>
      <c r="B2738" s="71">
        <v>1967</v>
      </c>
      <c r="C2738" s="68" t="str">
        <f>IF(ISERROR(VLOOKUP(IF(RIGHT($A2738,1)=")",LEFT($A2738,FIND(" (",$A2738)-1),$A2738),[1]ACCS!$B$2:$B$5003, 1, FALSE)), "","1")</f>
        <v/>
      </c>
      <c r="D2738" s="103" t="str">
        <f>IF($B2738="Unknown","",IF($B2738="","",IF(VALUE(LEFT($B2738,4))&lt;Calc!$J$2,"ANTIQUE","")))</f>
        <v/>
      </c>
      <c r="E2738" s="72" t="s">
        <v>24</v>
      </c>
      <c r="F2738" s="121"/>
      <c r="G2738" s="121"/>
      <c r="H2738" s="62" t="str">
        <f t="shared" si="297"/>
        <v>Reticulata</v>
      </c>
      <c r="I2738" s="18">
        <f t="shared" si="301"/>
        <v>1</v>
      </c>
      <c r="J2738" s="18">
        <f t="shared" si="298"/>
        <v>0</v>
      </c>
      <c r="K2738" s="18">
        <f t="shared" si="299"/>
        <v>0</v>
      </c>
      <c r="L2738" s="57" t="str">
        <f t="shared" si="302"/>
        <v>Putuo Ziguang (See Putuo Purple Light)</v>
      </c>
      <c r="M2738" s="57" t="str">
        <f t="shared" si="300"/>
        <v>Putuo Ziguang (See Putuo Purple Light)</v>
      </c>
      <c r="N2738" s="61" t="str">
        <f t="shared" si="296"/>
        <v>Putuo Ziguang (See Putuo Purple Light)</v>
      </c>
    </row>
    <row r="2739" spans="1:14" ht="25.15" customHeight="1" x14ac:dyDescent="0.2">
      <c r="A2739" s="70" t="s">
        <v>2210</v>
      </c>
      <c r="B2739" s="71">
        <v>2010</v>
      </c>
      <c r="C2739" s="68" t="str">
        <f>IF(ISERROR(VLOOKUP(IF(RIGHT($A2739,1)=")",LEFT($A2739,FIND(" (",$A2739)-1),$A2739),[1]ACCS!$B$2:$B$5003, 1, FALSE)), "","1")</f>
        <v>1</v>
      </c>
      <c r="D2739" s="103" t="str">
        <f>IF($B2739="Unknown","",IF($B2739="","",IF(VALUE(LEFT($B2739,4))&lt;Calc!$J$2,"ANTIQUE","")))</f>
        <v/>
      </c>
      <c r="E2739" s="72" t="s">
        <v>29</v>
      </c>
      <c r="F2739" s="121"/>
      <c r="G2739" s="121"/>
      <c r="H2739" s="62" t="str">
        <f t="shared" si="297"/>
        <v>Japonica</v>
      </c>
      <c r="I2739" s="18">
        <f t="shared" si="301"/>
        <v>0</v>
      </c>
      <c r="J2739" s="18">
        <f t="shared" si="298"/>
        <v>0</v>
      </c>
      <c r="K2739" s="18">
        <f t="shared" si="299"/>
        <v>0</v>
      </c>
      <c r="L2739" s="57" t="str">
        <f t="shared" si="302"/>
        <v>Q Ball</v>
      </c>
      <c r="M2739" s="57" t="str">
        <f t="shared" si="300"/>
        <v>Q Ball</v>
      </c>
      <c r="N2739" s="61" t="str">
        <f t="shared" si="296"/>
        <v>Q Ball</v>
      </c>
    </row>
    <row r="2740" spans="1:14" ht="25.15" customHeight="1" x14ac:dyDescent="0.2">
      <c r="A2740" s="70" t="s">
        <v>2211</v>
      </c>
      <c r="B2740" s="71">
        <v>1950</v>
      </c>
      <c r="C2740" s="68" t="str">
        <f>IF(ISERROR(VLOOKUP(IF(RIGHT($A2740,1)=")",LEFT($A2740,FIND(" (",$A2740)-1),$A2740),[1]ACCS!$B$2:$B$5003, 1, FALSE)), "","1")</f>
        <v>1</v>
      </c>
      <c r="D2740" s="103" t="str">
        <f>IF($B2740="Unknown","",IF($B2740="","",IF(VALUE(LEFT($B2740,4))&lt;Calc!$J$2,"ANTIQUE","")))</f>
        <v/>
      </c>
      <c r="E2740" s="72" t="s">
        <v>24</v>
      </c>
      <c r="F2740" s="121"/>
      <c r="G2740" s="121"/>
      <c r="H2740" s="62" t="str">
        <f t="shared" si="297"/>
        <v>Japonica</v>
      </c>
      <c r="I2740" s="18">
        <f t="shared" si="301"/>
        <v>0</v>
      </c>
      <c r="J2740" s="18">
        <f t="shared" si="298"/>
        <v>0</v>
      </c>
      <c r="K2740" s="18">
        <f t="shared" si="299"/>
        <v>0</v>
      </c>
      <c r="L2740" s="57" t="str">
        <f t="shared" si="302"/>
        <v>Quaintance</v>
      </c>
      <c r="M2740" s="57" t="str">
        <f t="shared" si="300"/>
        <v>Quaintance</v>
      </c>
      <c r="N2740" s="61" t="str">
        <f t="shared" si="296"/>
        <v>Quaintance</v>
      </c>
    </row>
    <row r="2741" spans="1:14" ht="25.15" customHeight="1" x14ac:dyDescent="0.2">
      <c r="A2741" s="70" t="s">
        <v>2212</v>
      </c>
      <c r="B2741" s="71">
        <v>1993</v>
      </c>
      <c r="C2741" s="68" t="str">
        <f>IF(ISERROR(VLOOKUP(IF(RIGHT($A2741,1)=")",LEFT($A2741,FIND(" (",$A2741)-1),$A2741),[1]ACCS!$B$2:$B$5003, 1, FALSE)), "","1")</f>
        <v>1</v>
      </c>
      <c r="D2741" s="103" t="str">
        <f>IF($B2741="Unknown","",IF($B2741="","",IF(VALUE(LEFT($B2741,4))&lt;Calc!$J$2,"ANTIQUE","")))</f>
        <v/>
      </c>
      <c r="E2741" s="72" t="s">
        <v>29</v>
      </c>
      <c r="F2741" s="121"/>
      <c r="G2741" s="121"/>
      <c r="H2741" s="62" t="str">
        <f t="shared" si="297"/>
        <v>Reticulata</v>
      </c>
      <c r="I2741" s="18">
        <f t="shared" si="301"/>
        <v>1</v>
      </c>
      <c r="J2741" s="18">
        <f t="shared" si="298"/>
        <v>0</v>
      </c>
      <c r="K2741" s="18">
        <f t="shared" si="299"/>
        <v>0</v>
      </c>
      <c r="L2741" s="57" t="str">
        <f t="shared" si="302"/>
        <v>Queen Bee</v>
      </c>
      <c r="M2741" s="57" t="str">
        <f t="shared" si="300"/>
        <v>Queen Bee</v>
      </c>
      <c r="N2741" s="61" t="str">
        <f t="shared" si="296"/>
        <v>Queen Bee</v>
      </c>
    </row>
    <row r="2742" spans="1:14" ht="25.15" customHeight="1" x14ac:dyDescent="0.2">
      <c r="A2742" s="70" t="s">
        <v>2213</v>
      </c>
      <c r="B2742" s="71">
        <v>1935</v>
      </c>
      <c r="C2742" s="68" t="str">
        <f>IF(ISERROR(VLOOKUP(IF(RIGHT($A2742,1)=")",LEFT($A2742,FIND(" (",$A2742)-1),$A2742),[1]ACCS!$B$2:$B$5003, 1, FALSE)), "","1")</f>
        <v>1</v>
      </c>
      <c r="D2742" s="103" t="str">
        <f>IF($B2742="Unknown","",IF($B2742="","",IF(VALUE(LEFT($B2742,4))&lt;Calc!$J$2,"ANTIQUE","")))</f>
        <v/>
      </c>
      <c r="E2742" s="72" t="s">
        <v>24</v>
      </c>
      <c r="F2742" s="121"/>
      <c r="G2742" s="121"/>
      <c r="H2742" s="62" t="str">
        <f t="shared" si="297"/>
        <v>Japonica</v>
      </c>
      <c r="I2742" s="18">
        <f t="shared" si="301"/>
        <v>0</v>
      </c>
      <c r="J2742" s="18">
        <f t="shared" si="298"/>
        <v>0</v>
      </c>
      <c r="K2742" s="18">
        <f t="shared" si="299"/>
        <v>0</v>
      </c>
      <c r="L2742" s="57" t="str">
        <f t="shared" si="302"/>
        <v>Queen Bessie</v>
      </c>
      <c r="M2742" s="57" t="str">
        <f t="shared" si="300"/>
        <v>Queen Bessie</v>
      </c>
      <c r="N2742" s="61" t="str">
        <f t="shared" si="296"/>
        <v>Queen Bessie</v>
      </c>
    </row>
    <row r="2743" spans="1:14" ht="25.15" customHeight="1" x14ac:dyDescent="0.2">
      <c r="A2743" s="70" t="s">
        <v>2214</v>
      </c>
      <c r="B2743" s="71">
        <v>1985</v>
      </c>
      <c r="C2743" s="68" t="str">
        <f>IF(ISERROR(VLOOKUP(IF(RIGHT($A2743,1)=")",LEFT($A2743,FIND(" (",$A2743)-1),$A2743),[1]ACCS!$B$2:$B$5003, 1, FALSE)), "","1")</f>
        <v>1</v>
      </c>
      <c r="D2743" s="103" t="str">
        <f>IF($B2743="Unknown","",IF($B2743="","",IF(VALUE(LEFT($B2743,4))&lt;Calc!$J$2,"ANTIQUE","")))</f>
        <v/>
      </c>
      <c r="E2743" s="72" t="s">
        <v>24</v>
      </c>
      <c r="F2743" s="121"/>
      <c r="G2743" s="121" t="s">
        <v>26</v>
      </c>
      <c r="H2743" s="62" t="str">
        <f t="shared" si="297"/>
        <v>Japonica</v>
      </c>
      <c r="I2743" s="18">
        <f t="shared" si="301"/>
        <v>0</v>
      </c>
      <c r="J2743" s="18">
        <f t="shared" si="298"/>
        <v>0</v>
      </c>
      <c r="K2743" s="18">
        <f t="shared" si="299"/>
        <v>0</v>
      </c>
      <c r="L2743" s="57" t="str">
        <f t="shared" si="302"/>
        <v>Queen Diana</v>
      </c>
      <c r="M2743" s="57" t="str">
        <f t="shared" si="300"/>
        <v>Queen Diana</v>
      </c>
      <c r="N2743" s="61" t="str">
        <f t="shared" si="296"/>
        <v>Queen Diana</v>
      </c>
    </row>
    <row r="2744" spans="1:14" ht="25.15" customHeight="1" x14ac:dyDescent="0.2">
      <c r="A2744" s="70" t="s">
        <v>2215</v>
      </c>
      <c r="B2744" s="71">
        <v>1955</v>
      </c>
      <c r="C2744" s="68" t="str">
        <f>IF(ISERROR(VLOOKUP(IF(RIGHT($A2744,1)=")",LEFT($A2744,FIND(" (",$A2744)-1),$A2744),[1]ACCS!$B$2:$B$5003, 1, FALSE)), "","1")</f>
        <v/>
      </c>
      <c r="D2744" s="103" t="str">
        <f>IF($B2744="Unknown","",IF($B2744="","",IF(VALUE(LEFT($B2744,4))&lt;Calc!$J$2,"ANTIQUE","")))</f>
        <v/>
      </c>
      <c r="E2744" s="72" t="s">
        <v>37</v>
      </c>
      <c r="F2744" s="121" t="s">
        <v>5</v>
      </c>
      <c r="G2744" s="121"/>
      <c r="H2744" s="62" t="str">
        <f t="shared" si="297"/>
        <v>Japonica</v>
      </c>
      <c r="I2744" s="18">
        <f t="shared" si="301"/>
        <v>0</v>
      </c>
      <c r="J2744" s="18">
        <f t="shared" si="298"/>
        <v>0</v>
      </c>
      <c r="K2744" s="18">
        <f t="shared" si="299"/>
        <v>0</v>
      </c>
      <c r="L2744" s="57" t="str">
        <f t="shared" si="302"/>
        <v>Queen Juliana (See Southern Charm)</v>
      </c>
      <c r="M2744" s="57" t="str">
        <f t="shared" si="300"/>
        <v>Queen Juliana (See Southern Charm)</v>
      </c>
      <c r="N2744" s="61" t="str">
        <f t="shared" ref="N2744:N2807" si="303">IF(ISNUMBER(SEARCH("See",$M2744)),$M2744,IF(ISNUMBER(SEARCH("(",$M2744)),LEFT($M2744,SEARCH("(",$M2744)-2),$M2744))</f>
        <v>Queen Juliana (See Southern Charm)</v>
      </c>
    </row>
    <row r="2745" spans="1:14" ht="25.15" customHeight="1" x14ac:dyDescent="0.2">
      <c r="A2745" s="70" t="s">
        <v>3456</v>
      </c>
      <c r="B2745" s="71">
        <v>1794</v>
      </c>
      <c r="C2745" s="68" t="str">
        <f>IF(ISERROR(VLOOKUP(IF(RIGHT($A2745,1)=")",LEFT($A2745,FIND(" (",$A2745)-1),$A2745),[1]ACCS!$B$2:$B$5003, 1, FALSE)), "","1")</f>
        <v/>
      </c>
      <c r="D2745" s="103" t="str">
        <f>IF($B2745="Unknown","",IF($B2745="","",IF(VALUE(LEFT($B2745,4))&lt;Calc!$J$2,"ANTIQUE","")))</f>
        <v>ANTIQUE</v>
      </c>
      <c r="E2745" s="72" t="s">
        <v>24</v>
      </c>
      <c r="F2745" s="121"/>
      <c r="G2745" s="121"/>
      <c r="H2745" s="62" t="str">
        <f t="shared" si="297"/>
        <v>Japonica</v>
      </c>
      <c r="I2745" s="18">
        <f t="shared" si="301"/>
        <v>0</v>
      </c>
      <c r="J2745" s="18">
        <f t="shared" si="298"/>
        <v>0</v>
      </c>
      <c r="K2745" s="18">
        <f t="shared" si="299"/>
        <v>0</v>
      </c>
      <c r="L2745" s="57" t="str">
        <f t="shared" si="302"/>
        <v>Queen of Denmark (See Rubra Plena)</v>
      </c>
      <c r="M2745" s="57" t="str">
        <f t="shared" si="300"/>
        <v>Queen of Denmark (See Rubra Plena)</v>
      </c>
      <c r="N2745" s="61" t="str">
        <f t="shared" si="303"/>
        <v>Queen of Denmark (See Rubra Plena)</v>
      </c>
    </row>
    <row r="2746" spans="1:14" ht="25.15" customHeight="1" x14ac:dyDescent="0.2">
      <c r="A2746" s="70" t="s">
        <v>2216</v>
      </c>
      <c r="B2746" s="71">
        <v>2019</v>
      </c>
      <c r="C2746" s="68" t="str">
        <f>IF(ISERROR(VLOOKUP(IF(RIGHT($A2746,1)=")",LEFT($A2746,FIND(" (",$A2746)-1),$A2746),[1]ACCS!$B$2:$B$5003, 1, FALSE)), "","1")</f>
        <v>1</v>
      </c>
      <c r="D2746" s="103" t="str">
        <f>IF($B2746="Unknown","",IF($B2746="","",IF(VALUE(LEFT($B2746,4))&lt;Calc!$J$2,"ANTIQUE","")))</f>
        <v/>
      </c>
      <c r="E2746" s="72" t="s">
        <v>37</v>
      </c>
      <c r="F2746" s="121"/>
      <c r="G2746" s="121"/>
      <c r="H2746" s="62" t="str">
        <f t="shared" si="297"/>
        <v>Japonica</v>
      </c>
      <c r="I2746" s="18">
        <f t="shared" si="301"/>
        <v>0</v>
      </c>
      <c r="J2746" s="18">
        <f t="shared" si="298"/>
        <v>0</v>
      </c>
      <c r="K2746" s="18">
        <f t="shared" si="299"/>
        <v>0</v>
      </c>
      <c r="L2746" s="57" t="str">
        <f t="shared" si="302"/>
        <v>Queen of Hearts</v>
      </c>
      <c r="M2746" s="57" t="str">
        <f t="shared" si="300"/>
        <v>Queen of Hearts</v>
      </c>
      <c r="N2746" s="61" t="str">
        <f t="shared" si="303"/>
        <v>Queen of Hearts</v>
      </c>
    </row>
    <row r="2747" spans="1:14" ht="25.15" customHeight="1" x14ac:dyDescent="0.2">
      <c r="A2747" s="70" t="s">
        <v>2217</v>
      </c>
      <c r="B2747" s="71">
        <v>1994</v>
      </c>
      <c r="C2747" s="68" t="str">
        <f>IF(ISERROR(VLOOKUP(IF(RIGHT($A2747,1)=")",LEFT($A2747,FIND(" (",$A2747)-1),$A2747),[1]ACCS!$B$2:$B$5003, 1, FALSE)), "","1")</f>
        <v/>
      </c>
      <c r="D2747" s="103" t="str">
        <f>IF($B2747="Unknown","",IF($B2747="","",IF(VALUE(LEFT($B2747,4))&lt;Calc!$J$2,"ANTIQUE","")))</f>
        <v/>
      </c>
      <c r="E2747" s="72" t="s">
        <v>37</v>
      </c>
      <c r="F2747" s="121"/>
      <c r="G2747" s="121"/>
      <c r="H2747" s="62" t="str">
        <f t="shared" si="297"/>
        <v>Japonica</v>
      </c>
      <c r="I2747" s="18">
        <f t="shared" si="301"/>
        <v>0</v>
      </c>
      <c r="J2747" s="18">
        <f t="shared" si="298"/>
        <v>0</v>
      </c>
      <c r="K2747" s="18">
        <f t="shared" si="299"/>
        <v>0</v>
      </c>
      <c r="L2747" s="57" t="str">
        <f t="shared" si="302"/>
        <v>Quercifolia-Fishtail (Kingyo-tsubaki)</v>
      </c>
      <c r="M2747" s="57" t="str">
        <f t="shared" si="300"/>
        <v>Quercifolia-Fishtail (Kingyo-tsubaki)</v>
      </c>
      <c r="N2747" s="61" t="str">
        <f t="shared" si="303"/>
        <v>Quercifolia-Fishtail</v>
      </c>
    </row>
    <row r="2748" spans="1:14" ht="25.15" customHeight="1" x14ac:dyDescent="0.2">
      <c r="A2748" s="70" t="s">
        <v>2218</v>
      </c>
      <c r="B2748" s="71">
        <v>1949</v>
      </c>
      <c r="C2748" s="68" t="str">
        <f>IF(ISERROR(VLOOKUP(IF(RIGHT($A2748,1)=")",LEFT($A2748,FIND(" (",$A2748)-1),$A2748),[1]ACCS!$B$2:$B$5003, 1, FALSE)), "","1")</f>
        <v>1</v>
      </c>
      <c r="D2748" s="103" t="str">
        <f>IF($B2748="Unknown","",IF($B2748="","",IF(VALUE(LEFT($B2748,4))&lt;Calc!$J$2,"ANTIQUE","")))</f>
        <v/>
      </c>
      <c r="E2748" s="72" t="s">
        <v>29</v>
      </c>
      <c r="F2748" s="121"/>
      <c r="G2748" s="121"/>
      <c r="H2748" s="62" t="str">
        <f t="shared" si="297"/>
        <v>Japonica</v>
      </c>
      <c r="I2748" s="18">
        <f t="shared" si="301"/>
        <v>0</v>
      </c>
      <c r="J2748" s="18">
        <f t="shared" si="298"/>
        <v>0</v>
      </c>
      <c r="K2748" s="18">
        <f t="shared" si="299"/>
        <v>0</v>
      </c>
      <c r="L2748" s="57" t="str">
        <f t="shared" si="302"/>
        <v>R. L. Wheeler</v>
      </c>
      <c r="M2748" s="57" t="str">
        <f t="shared" si="300"/>
        <v>R. L. Wheeler</v>
      </c>
      <c r="N2748" s="61" t="str">
        <f t="shared" si="303"/>
        <v>R. L. Wheeler</v>
      </c>
    </row>
    <row r="2749" spans="1:14" ht="25.15" customHeight="1" x14ac:dyDescent="0.2">
      <c r="A2749" s="70" t="s">
        <v>2219</v>
      </c>
      <c r="B2749" s="71">
        <v>2005</v>
      </c>
      <c r="C2749" s="68" t="str">
        <f>IF(ISERROR(VLOOKUP(IF(RIGHT($A2749,1)=")",LEFT($A2749,FIND(" (",$A2749)-1),$A2749),[1]ACCS!$B$2:$B$5003, 1, FALSE)), "","1")</f>
        <v/>
      </c>
      <c r="D2749" s="103" t="str">
        <f>IF($B2749="Unknown","",IF($B2749="","",IF(VALUE(LEFT($B2749,4))&lt;Calc!$J$2,"ANTIQUE","")))</f>
        <v/>
      </c>
      <c r="E2749" s="72" t="s">
        <v>37</v>
      </c>
      <c r="F2749" s="121"/>
      <c r="G2749" s="121"/>
      <c r="H2749" s="62" t="str">
        <f t="shared" ref="H2749:H2812" si="304">IF($A2749="","",IF($I2749=0,"Japonica",IF($I2749=1,"Reticulata",IF($I2749=2,"NRH",IF($I2749=3,"Sasanqua",IF($I2749=4,"Hiemalis",IF($I2749=5,"Vernalis",IF($I2749=6,"Japonica [Higo]","Specie"))))))))</f>
        <v>Japonica</v>
      </c>
      <c r="I2749" s="18">
        <f t="shared" si="301"/>
        <v>0</v>
      </c>
      <c r="J2749" s="18">
        <f t="shared" ref="J2749:J2812" si="305">IF(NOT(ISERROR(SEARCH("(Rusticana)",$A2749))),7,IF(NOT(ISERROR(SEARCH("(Wabisuke)",$A2749))),8,IF(NOT(ISERROR(SEARCH("(Edithae)",$A2749))),9,IF(NOT(ISERROR(SEARCH("(Oleifera)",$A2749))),10,IF(NOT(ISERROR(SEARCH("(Saluenensis)",$A2749))),11,0)))))</f>
        <v>0</v>
      </c>
      <c r="K2749" s="18">
        <f t="shared" ref="K2749:K2812" si="306">IF(NOT(ISERROR(SEARCH("(Pitardii)",$A2749))),12,IF(NOT(ISERROR(SEARCH("(Specie)",$A2749))),13,0))</f>
        <v>0</v>
      </c>
      <c r="L2749" s="57" t="str">
        <f t="shared" si="302"/>
        <v>R. W. Jones Var.</v>
      </c>
      <c r="M2749" s="57" t="str">
        <f t="shared" ref="M2749:M2812" si="307">SUBSTITUTE(SUBSTITUTE(SUBSTITUTE(SUBSTITUTE(SUBSTITUTE($L2749," (Edithae)","")," (Oleifera)","")," (Saluenensis)","")," (Specie)","")," (Pitardii)","")</f>
        <v>R. W. Jones Var.</v>
      </c>
      <c r="N2749" s="61" t="str">
        <f t="shared" si="303"/>
        <v>R. W. Jones Var.</v>
      </c>
    </row>
    <row r="2750" spans="1:14" ht="25.15" customHeight="1" x14ac:dyDescent="0.2">
      <c r="A2750" s="70" t="s">
        <v>3060</v>
      </c>
      <c r="B2750" s="71">
        <v>1986</v>
      </c>
      <c r="C2750" s="68" t="str">
        <f>IF(ISERROR(VLOOKUP(IF(RIGHT($A2750,1)=")",LEFT($A2750,FIND(" (",$A2750)-1),$A2750),[1]ACCS!$B$2:$B$5003, 1, FALSE)), "","1")</f>
        <v>1</v>
      </c>
      <c r="D2750" s="103" t="str">
        <f>IF($B2750="Unknown","",IF($B2750="","",IF(VALUE(LEFT($B2750,4))&lt;Calc!$J$2,"ANTIQUE","")))</f>
        <v/>
      </c>
      <c r="E2750" s="72" t="s">
        <v>24</v>
      </c>
      <c r="F2750" s="121"/>
      <c r="G2750" s="121"/>
      <c r="H2750" s="62" t="str">
        <f t="shared" si="304"/>
        <v>Japonica</v>
      </c>
      <c r="I2750" s="18">
        <f t="shared" si="301"/>
        <v>0</v>
      </c>
      <c r="J2750" s="18">
        <f t="shared" si="305"/>
        <v>0</v>
      </c>
      <c r="K2750" s="18">
        <f t="shared" si="306"/>
        <v>0</v>
      </c>
      <c r="L2750" s="57" t="str">
        <f t="shared" si="302"/>
        <v>Rabbi Peiser</v>
      </c>
      <c r="M2750" s="57" t="str">
        <f t="shared" si="307"/>
        <v>Rabbi Peiser</v>
      </c>
      <c r="N2750" s="61" t="str">
        <f t="shared" si="303"/>
        <v>Rabbi Peiser</v>
      </c>
    </row>
    <row r="2751" spans="1:14" ht="25.15" customHeight="1" x14ac:dyDescent="0.2">
      <c r="A2751" s="70" t="s">
        <v>2220</v>
      </c>
      <c r="B2751" s="71">
        <v>1981</v>
      </c>
      <c r="C2751" s="68" t="str">
        <f>IF(ISERROR(VLOOKUP(IF(RIGHT($A2751,1)=")",LEFT($A2751,FIND(" (",$A2751)-1),$A2751),[1]ACCS!$B$2:$B$5003, 1, FALSE)), "","1")</f>
        <v>1</v>
      </c>
      <c r="D2751" s="103" t="str">
        <f>IF($B2751="Unknown","",IF($B2751="","",IF(VALUE(LEFT($B2751,4))&lt;Calc!$J$2,"ANTIQUE","")))</f>
        <v/>
      </c>
      <c r="E2751" s="72" t="s">
        <v>21</v>
      </c>
      <c r="F2751" s="121"/>
      <c r="G2751" s="121"/>
      <c r="H2751" s="62" t="str">
        <f t="shared" si="304"/>
        <v>Japonica</v>
      </c>
      <c r="I2751" s="18">
        <f t="shared" si="301"/>
        <v>0</v>
      </c>
      <c r="J2751" s="18">
        <f t="shared" si="305"/>
        <v>0</v>
      </c>
      <c r="K2751" s="18">
        <f t="shared" si="306"/>
        <v>0</v>
      </c>
      <c r="L2751" s="57" t="str">
        <f t="shared" si="302"/>
        <v>Rachel Tarpy</v>
      </c>
      <c r="M2751" s="57" t="str">
        <f t="shared" si="307"/>
        <v>Rachel Tarpy</v>
      </c>
      <c r="N2751" s="61" t="str">
        <f t="shared" si="303"/>
        <v>Rachel Tarpy</v>
      </c>
    </row>
    <row r="2752" spans="1:14" ht="25.15" customHeight="1" x14ac:dyDescent="0.2">
      <c r="A2752" s="70" t="s">
        <v>3457</v>
      </c>
      <c r="B2752" s="71" t="s">
        <v>90</v>
      </c>
      <c r="C2752" s="68" t="str">
        <f>IF(ISERROR(VLOOKUP(IF(RIGHT($A2752,1)=")",LEFT($A2752,FIND(" (",$A2752)-1),$A2752),[1]ACCS!$B$2:$B$5003, 1, FALSE)), "","1")</f>
        <v/>
      </c>
      <c r="D2752" s="103" t="str">
        <f>IF($B2752="Unknown","",IF($B2752="","",IF(VALUE(LEFT($B2752,4))&lt;Calc!$J$2,"ANTIQUE","")))</f>
        <v>ANTIQUE</v>
      </c>
      <c r="E2752" s="72" t="s">
        <v>21</v>
      </c>
      <c r="F2752" s="121"/>
      <c r="G2752" s="121"/>
      <c r="H2752" s="62" t="str">
        <f t="shared" si="304"/>
        <v>Japonica</v>
      </c>
      <c r="I2752" s="18">
        <f t="shared" si="301"/>
        <v>0</v>
      </c>
      <c r="J2752" s="18">
        <f t="shared" si="305"/>
        <v>0</v>
      </c>
      <c r="K2752" s="18">
        <f t="shared" si="306"/>
        <v>0</v>
      </c>
      <c r="L2752" s="57" t="str">
        <f t="shared" si="302"/>
        <v>Radiance</v>
      </c>
      <c r="M2752" s="57" t="str">
        <f t="shared" si="307"/>
        <v>Radiance</v>
      </c>
      <c r="N2752" s="61" t="str">
        <f t="shared" si="303"/>
        <v>Radiance</v>
      </c>
    </row>
    <row r="2753" spans="1:14" ht="25.15" customHeight="1" x14ac:dyDescent="0.2">
      <c r="A2753" s="70" t="s">
        <v>2897</v>
      </c>
      <c r="B2753" s="71">
        <v>2019</v>
      </c>
      <c r="C2753" s="68" t="str">
        <f>IF(ISERROR(VLOOKUP(IF(RIGHT($A2753,1)=")",LEFT($A2753,FIND(" (",$A2753)-1),$A2753),[1]ACCS!$B$2:$B$5003, 1, FALSE)), "","1")</f>
        <v>1</v>
      </c>
      <c r="D2753" s="103" t="str">
        <f>IF($B2753="Unknown","",IF($B2753="","",IF(VALUE(LEFT($B2753,4))&lt;Calc!$J$2,"ANTIQUE","")))</f>
        <v/>
      </c>
      <c r="E2753" s="72" t="s">
        <v>37</v>
      </c>
      <c r="F2753" s="121"/>
      <c r="G2753" s="121"/>
      <c r="H2753" s="62" t="str">
        <f t="shared" si="304"/>
        <v>Japonica</v>
      </c>
      <c r="I2753" s="18">
        <f t="shared" si="301"/>
        <v>0</v>
      </c>
      <c r="J2753" s="18">
        <f t="shared" si="305"/>
        <v>0</v>
      </c>
      <c r="K2753" s="18">
        <f t="shared" si="306"/>
        <v>0</v>
      </c>
      <c r="L2753" s="57" t="str">
        <f t="shared" si="302"/>
        <v>Radiant Star</v>
      </c>
      <c r="M2753" s="57" t="str">
        <f t="shared" si="307"/>
        <v>Radiant Star</v>
      </c>
      <c r="N2753" s="61" t="str">
        <f t="shared" si="303"/>
        <v>Radiant Star</v>
      </c>
    </row>
    <row r="2754" spans="1:14" ht="25.15" customHeight="1" x14ac:dyDescent="0.2">
      <c r="A2754" s="70" t="s">
        <v>2221</v>
      </c>
      <c r="B2754" s="71">
        <v>2002</v>
      </c>
      <c r="C2754" s="68" t="str">
        <f>IF(ISERROR(VLOOKUP(IF(RIGHT($A2754,1)=")",LEFT($A2754,FIND(" (",$A2754)-1),$A2754),[1]ACCS!$B$2:$B$5003, 1, FALSE)), "","1")</f>
        <v/>
      </c>
      <c r="D2754" s="103" t="str">
        <f>IF($B2754="Unknown","",IF($B2754="","",IF(VALUE(LEFT($B2754,4))&lt;Calc!$J$2,"ANTIQUE","")))</f>
        <v/>
      </c>
      <c r="E2754" s="72" t="s">
        <v>37</v>
      </c>
      <c r="F2754" s="121"/>
      <c r="G2754" s="121"/>
      <c r="H2754" s="62" t="str">
        <f t="shared" si="304"/>
        <v>NRH</v>
      </c>
      <c r="I2754" s="18">
        <f t="shared" si="301"/>
        <v>2</v>
      </c>
      <c r="J2754" s="18">
        <f t="shared" si="305"/>
        <v>0</v>
      </c>
      <c r="K2754" s="18">
        <f t="shared" si="306"/>
        <v>0</v>
      </c>
      <c r="L2754" s="57" t="str">
        <f t="shared" si="302"/>
        <v>Radiating Fragrance</v>
      </c>
      <c r="M2754" s="57" t="str">
        <f t="shared" si="307"/>
        <v>Radiating Fragrance</v>
      </c>
      <c r="N2754" s="61" t="str">
        <f t="shared" si="303"/>
        <v>Radiating Fragrance</v>
      </c>
    </row>
    <row r="2755" spans="1:14" ht="25.15" customHeight="1" x14ac:dyDescent="0.2">
      <c r="A2755" s="70" t="s">
        <v>2222</v>
      </c>
      <c r="B2755" s="71">
        <v>1959</v>
      </c>
      <c r="C2755" s="68" t="str">
        <f>IF(ISERROR(VLOOKUP(IF(RIGHT($A2755,1)=")",LEFT($A2755,FIND(" (",$A2755)-1),$A2755),[1]ACCS!$B$2:$B$5003, 1, FALSE)), "","1")</f>
        <v>1</v>
      </c>
      <c r="D2755" s="103" t="str">
        <f>IF($B2755="Unknown","",IF($B2755="","",IF(VALUE(LEFT($B2755,4))&lt;Calc!$J$2,"ANTIQUE","")))</f>
        <v/>
      </c>
      <c r="E2755" s="72" t="s">
        <v>37</v>
      </c>
      <c r="F2755" s="121"/>
      <c r="G2755" s="121"/>
      <c r="H2755" s="62" t="str">
        <f t="shared" si="304"/>
        <v>Japonica</v>
      </c>
      <c r="I2755" s="18">
        <f t="shared" si="301"/>
        <v>0</v>
      </c>
      <c r="J2755" s="18">
        <f t="shared" si="305"/>
        <v>0</v>
      </c>
      <c r="K2755" s="18">
        <f t="shared" si="306"/>
        <v>0</v>
      </c>
      <c r="L2755" s="57" t="str">
        <f t="shared" si="302"/>
        <v>Raggedy Ann</v>
      </c>
      <c r="M2755" s="57" t="str">
        <f t="shared" si="307"/>
        <v>Raggedy Ann</v>
      </c>
      <c r="N2755" s="61" t="str">
        <f t="shared" si="303"/>
        <v>Raggedy Ann</v>
      </c>
    </row>
    <row r="2756" spans="1:14" ht="25.15" customHeight="1" x14ac:dyDescent="0.2">
      <c r="A2756" s="70" t="s">
        <v>2223</v>
      </c>
      <c r="B2756" s="71">
        <v>1968</v>
      </c>
      <c r="C2756" s="68" t="str">
        <f>IF(ISERROR(VLOOKUP(IF(RIGHT($A2756,1)=")",LEFT($A2756,FIND(" (",$A2756)-1),$A2756),[1]ACCS!$B$2:$B$5003, 1, FALSE)), "","1")</f>
        <v>1</v>
      </c>
      <c r="D2756" s="103" t="str">
        <f>IF($B2756="Unknown","",IF($B2756="","",IF(VALUE(LEFT($B2756,4))&lt;Calc!$J$2,"ANTIQUE","")))</f>
        <v/>
      </c>
      <c r="E2756" s="72" t="s">
        <v>24</v>
      </c>
      <c r="F2756" s="121" t="s">
        <v>5</v>
      </c>
      <c r="G2756" s="121" t="s">
        <v>26</v>
      </c>
      <c r="H2756" s="62" t="str">
        <f t="shared" si="304"/>
        <v>Japonica</v>
      </c>
      <c r="I2756" s="18">
        <f t="shared" si="301"/>
        <v>0</v>
      </c>
      <c r="J2756" s="18">
        <f t="shared" si="305"/>
        <v>0</v>
      </c>
      <c r="K2756" s="18">
        <f t="shared" si="306"/>
        <v>0</v>
      </c>
      <c r="L2756" s="57" t="str">
        <f t="shared" si="302"/>
        <v>Ragland Supreme</v>
      </c>
      <c r="M2756" s="57" t="str">
        <f t="shared" si="307"/>
        <v>Ragland Supreme</v>
      </c>
      <c r="N2756" s="61" t="str">
        <f t="shared" si="303"/>
        <v>Ragland Supreme</v>
      </c>
    </row>
    <row r="2757" spans="1:14" ht="25.15" customHeight="1" x14ac:dyDescent="0.2">
      <c r="A2757" s="70" t="s">
        <v>2224</v>
      </c>
      <c r="B2757" s="71">
        <v>1979</v>
      </c>
      <c r="C2757" s="68" t="str">
        <f>IF(ISERROR(VLOOKUP(IF(RIGHT($A2757,1)=")",LEFT($A2757,FIND(" (",$A2757)-1),$A2757),[1]ACCS!$B$2:$B$5003, 1, FALSE)), "","1")</f>
        <v>1</v>
      </c>
      <c r="D2757" s="103" t="str">
        <f>IF($B2757="Unknown","",IF($B2757="","",IF(VALUE(LEFT($B2757,4))&lt;Calc!$J$2,"ANTIQUE","")))</f>
        <v/>
      </c>
      <c r="E2757" s="72" t="s">
        <v>24</v>
      </c>
      <c r="F2757" s="121"/>
      <c r="G2757" s="121" t="s">
        <v>26</v>
      </c>
      <c r="H2757" s="62" t="str">
        <f t="shared" si="304"/>
        <v>Japonica</v>
      </c>
      <c r="I2757" s="18">
        <f t="shared" si="301"/>
        <v>0</v>
      </c>
      <c r="J2757" s="18">
        <f t="shared" si="305"/>
        <v>0</v>
      </c>
      <c r="K2757" s="18">
        <f t="shared" si="306"/>
        <v>0</v>
      </c>
      <c r="L2757" s="57" t="str">
        <f t="shared" si="302"/>
        <v>Ramona</v>
      </c>
      <c r="M2757" s="57" t="str">
        <f t="shared" si="307"/>
        <v>Ramona</v>
      </c>
      <c r="N2757" s="61" t="str">
        <f t="shared" si="303"/>
        <v>Ramona</v>
      </c>
    </row>
    <row r="2758" spans="1:14" ht="25.15" customHeight="1" x14ac:dyDescent="0.2">
      <c r="A2758" s="70" t="s">
        <v>2225</v>
      </c>
      <c r="B2758" s="71">
        <v>1999</v>
      </c>
      <c r="C2758" s="68" t="str">
        <f>IF(ISERROR(VLOOKUP(IF(RIGHT($A2758,1)=")",LEFT($A2758,FIND(" (",$A2758)-1),$A2758),[1]ACCS!$B$2:$B$5003, 1, FALSE)), "","1")</f>
        <v/>
      </c>
      <c r="D2758" s="103" t="str">
        <f>IF($B2758="Unknown","",IF($B2758="","",IF(VALUE(LEFT($B2758,4))&lt;Calc!$J$2,"ANTIQUE","")))</f>
        <v/>
      </c>
      <c r="E2758" s="72" t="s">
        <v>21</v>
      </c>
      <c r="F2758" s="121" t="s">
        <v>5</v>
      </c>
      <c r="G2758" s="121"/>
      <c r="H2758" s="62" t="str">
        <f t="shared" si="304"/>
        <v>Japonica</v>
      </c>
      <c r="I2758" s="18">
        <f t="shared" si="301"/>
        <v>0</v>
      </c>
      <c r="J2758" s="18">
        <f t="shared" si="305"/>
        <v>0</v>
      </c>
      <c r="K2758" s="18">
        <f t="shared" si="306"/>
        <v>0</v>
      </c>
      <c r="L2758" s="57" t="str">
        <f t="shared" si="302"/>
        <v>Rampey E. Thomas</v>
      </c>
      <c r="M2758" s="57" t="str">
        <f t="shared" si="307"/>
        <v>Rampey E. Thomas</v>
      </c>
      <c r="N2758" s="61" t="str">
        <f t="shared" si="303"/>
        <v>Rampey E. Thomas</v>
      </c>
    </row>
    <row r="2759" spans="1:14" ht="25.15" customHeight="1" x14ac:dyDescent="0.2">
      <c r="A2759" s="70" t="s">
        <v>2226</v>
      </c>
      <c r="B2759" s="71">
        <v>1992</v>
      </c>
      <c r="C2759" s="68" t="str">
        <f>IF(ISERROR(VLOOKUP(IF(RIGHT($A2759,1)=")",LEFT($A2759,FIND(" (",$A2759)-1),$A2759),[1]ACCS!$B$2:$B$5003, 1, FALSE)), "","1")</f>
        <v>1</v>
      </c>
      <c r="D2759" s="103" t="str">
        <f>IF($B2759="Unknown","",IF($B2759="","",IF(VALUE(LEFT($B2759,4))&lt;Calc!$J$2,"ANTIQUE","")))</f>
        <v/>
      </c>
      <c r="E2759" s="72" t="s">
        <v>37</v>
      </c>
      <c r="F2759" s="121"/>
      <c r="G2759" s="121"/>
      <c r="H2759" s="62" t="str">
        <f t="shared" si="304"/>
        <v>Japonica</v>
      </c>
      <c r="I2759" s="18">
        <f t="shared" si="301"/>
        <v>0</v>
      </c>
      <c r="J2759" s="18">
        <f t="shared" si="305"/>
        <v>0</v>
      </c>
      <c r="K2759" s="18">
        <f t="shared" si="306"/>
        <v>0</v>
      </c>
      <c r="L2759" s="57" t="str">
        <f t="shared" si="302"/>
        <v>Ram's Choice</v>
      </c>
      <c r="M2759" s="57" t="str">
        <f t="shared" si="307"/>
        <v>Ram's Choice</v>
      </c>
      <c r="N2759" s="61" t="str">
        <f t="shared" si="303"/>
        <v>Ram's Choice</v>
      </c>
    </row>
    <row r="2760" spans="1:14" ht="25.15" customHeight="1" x14ac:dyDescent="0.2">
      <c r="A2760" s="70" t="s">
        <v>2898</v>
      </c>
      <c r="B2760" s="71">
        <v>2019</v>
      </c>
      <c r="C2760" s="68" t="str">
        <f>IF(ISERROR(VLOOKUP(IF(RIGHT($A2760,1)=")",LEFT($A2760,FIND(" (",$A2760)-1),$A2760),[1]ACCS!$B$2:$B$5003, 1, FALSE)), "","1")</f>
        <v>1</v>
      </c>
      <c r="D2760" s="103" t="str">
        <f>IF($B2760="Unknown","",IF($B2760="","",IF(VALUE(LEFT($B2760,4))&lt;Calc!$J$2,"ANTIQUE","")))</f>
        <v/>
      </c>
      <c r="E2760" s="72" t="s">
        <v>37</v>
      </c>
      <c r="F2760" s="121"/>
      <c r="G2760" s="121"/>
      <c r="H2760" s="62" t="str">
        <f t="shared" si="304"/>
        <v>Japonica</v>
      </c>
      <c r="I2760" s="18">
        <f t="shared" si="301"/>
        <v>0</v>
      </c>
      <c r="J2760" s="18">
        <f t="shared" si="305"/>
        <v>0</v>
      </c>
      <c r="K2760" s="18">
        <f t="shared" si="306"/>
        <v>0</v>
      </c>
      <c r="L2760" s="57" t="str">
        <f t="shared" si="302"/>
        <v>Randolph</v>
      </c>
      <c r="M2760" s="57" t="str">
        <f t="shared" si="307"/>
        <v>Randolph</v>
      </c>
      <c r="N2760" s="61" t="str">
        <f t="shared" si="303"/>
        <v>Randolph</v>
      </c>
    </row>
    <row r="2761" spans="1:14" ht="25.15" customHeight="1" x14ac:dyDescent="0.2">
      <c r="A2761" s="70" t="s">
        <v>2227</v>
      </c>
      <c r="B2761" s="71">
        <v>2008</v>
      </c>
      <c r="C2761" s="68" t="str">
        <f>IF(ISERROR(VLOOKUP(IF(RIGHT($A2761,1)=")",LEFT($A2761,FIND(" (",$A2761)-1),$A2761),[1]ACCS!$B$2:$B$5003, 1, FALSE)), "","1")</f>
        <v>1</v>
      </c>
      <c r="D2761" s="103" t="str">
        <f>IF($B2761="Unknown","",IF($B2761="","",IF(VALUE(LEFT($B2761,4))&lt;Calc!$J$2,"ANTIQUE","")))</f>
        <v/>
      </c>
      <c r="E2761" s="72" t="s">
        <v>30</v>
      </c>
      <c r="F2761" s="121"/>
      <c r="G2761" s="121"/>
      <c r="H2761" s="62" t="str">
        <f t="shared" si="304"/>
        <v>Reticulata</v>
      </c>
      <c r="I2761" s="18">
        <f t="shared" si="301"/>
        <v>1</v>
      </c>
      <c r="J2761" s="18">
        <f t="shared" si="305"/>
        <v>0</v>
      </c>
      <c r="K2761" s="18">
        <f t="shared" si="306"/>
        <v>0</v>
      </c>
      <c r="L2761" s="57" t="str">
        <f t="shared" si="302"/>
        <v>Randolph Maphis</v>
      </c>
      <c r="M2761" s="57" t="str">
        <f t="shared" si="307"/>
        <v>Randolph Maphis</v>
      </c>
      <c r="N2761" s="61" t="str">
        <f t="shared" si="303"/>
        <v>Randolph Maphis</v>
      </c>
    </row>
    <row r="2762" spans="1:14" ht="25.15" customHeight="1" x14ac:dyDescent="0.2">
      <c r="A2762" s="99" t="s">
        <v>3536</v>
      </c>
      <c r="B2762" s="100">
        <v>1915</v>
      </c>
      <c r="C2762" s="68" t="str">
        <f>IF(ISERROR(VLOOKUP(IF(RIGHT($A2762,1)=")",LEFT($A2762,FIND(" (",$A2762)-1),$A2762),[1]ACCS!$B$2:$B$5003, 1, FALSE)), "","1")</f>
        <v>1</v>
      </c>
      <c r="D2762" s="115"/>
      <c r="E2762" s="53" t="s">
        <v>24</v>
      </c>
      <c r="F2762" s="121"/>
      <c r="G2762" s="121"/>
      <c r="H2762" s="62" t="str">
        <f t="shared" si="304"/>
        <v>Japonica</v>
      </c>
      <c r="I2762" s="18">
        <f t="shared" si="301"/>
        <v>0</v>
      </c>
      <c r="J2762" s="18">
        <f t="shared" si="305"/>
        <v>0</v>
      </c>
      <c r="K2762" s="18">
        <f t="shared" si="306"/>
        <v>0</v>
      </c>
      <c r="L2762" s="57" t="str">
        <f t="shared" si="302"/>
        <v>Rasen-Zome</v>
      </c>
      <c r="M2762" s="57" t="str">
        <f t="shared" si="307"/>
        <v>Rasen-Zome</v>
      </c>
      <c r="N2762" s="61" t="str">
        <f t="shared" si="303"/>
        <v>Rasen-Zome</v>
      </c>
    </row>
    <row r="2763" spans="1:14" ht="25.15" customHeight="1" x14ac:dyDescent="0.2">
      <c r="A2763" s="70" t="s">
        <v>2228</v>
      </c>
      <c r="B2763" s="71">
        <v>1973</v>
      </c>
      <c r="C2763" s="68" t="str">
        <f>IF(ISERROR(VLOOKUP(IF(RIGHT($A2763,1)=")",LEFT($A2763,FIND(" (",$A2763)-1),$A2763),[1]ACCS!$B$2:$B$5003, 1, FALSE)), "","1")</f>
        <v>1</v>
      </c>
      <c r="D2763" s="103" t="str">
        <f>IF($B2763="Unknown","",IF($B2763="","",IF(VALUE(LEFT($B2763,4))&lt;Calc!$J$2,"ANTIQUE","")))</f>
        <v/>
      </c>
      <c r="E2763" s="72" t="s">
        <v>37</v>
      </c>
      <c r="F2763" s="121"/>
      <c r="G2763" s="121"/>
      <c r="H2763" s="62" t="str">
        <f t="shared" si="304"/>
        <v>NRH</v>
      </c>
      <c r="I2763" s="18">
        <f t="shared" si="301"/>
        <v>2</v>
      </c>
      <c r="J2763" s="18">
        <f t="shared" si="305"/>
        <v>0</v>
      </c>
      <c r="K2763" s="18">
        <f t="shared" si="306"/>
        <v>0</v>
      </c>
      <c r="L2763" s="57" t="str">
        <f t="shared" si="302"/>
        <v>Raspberry Delight</v>
      </c>
      <c r="M2763" s="57" t="str">
        <f t="shared" si="307"/>
        <v>Raspberry Delight</v>
      </c>
      <c r="N2763" s="61" t="str">
        <f t="shared" si="303"/>
        <v>Raspberry Delight</v>
      </c>
    </row>
    <row r="2764" spans="1:14" ht="25.15" customHeight="1" x14ac:dyDescent="0.2">
      <c r="A2764" s="70" t="s">
        <v>2229</v>
      </c>
      <c r="B2764" s="71">
        <v>2006</v>
      </c>
      <c r="C2764" s="68" t="str">
        <f>IF(ISERROR(VLOOKUP(IF(RIGHT($A2764,1)=")",LEFT($A2764,FIND(" (",$A2764)-1),$A2764),[1]ACCS!$B$2:$B$5003, 1, FALSE)), "","1")</f>
        <v/>
      </c>
      <c r="D2764" s="103" t="str">
        <f>IF($B2764="Unknown","",IF($B2764="","",IF(VALUE(LEFT($B2764,4))&lt;Calc!$J$2,"ANTIQUE","")))</f>
        <v/>
      </c>
      <c r="E2764" s="72" t="s">
        <v>24</v>
      </c>
      <c r="F2764" s="121"/>
      <c r="G2764" s="121" t="s">
        <v>26</v>
      </c>
      <c r="H2764" s="62" t="str">
        <f t="shared" si="304"/>
        <v>NRH</v>
      </c>
      <c r="I2764" s="18">
        <f t="shared" si="301"/>
        <v>2</v>
      </c>
      <c r="J2764" s="18">
        <f t="shared" si="305"/>
        <v>0</v>
      </c>
      <c r="K2764" s="18">
        <f t="shared" si="306"/>
        <v>0</v>
      </c>
      <c r="L2764" s="57" t="str">
        <f t="shared" si="302"/>
        <v>Raspberry Flambe</v>
      </c>
      <c r="M2764" s="57" t="str">
        <f t="shared" si="307"/>
        <v>Raspberry Flambe</v>
      </c>
      <c r="N2764" s="61" t="str">
        <f t="shared" si="303"/>
        <v>Raspberry Flambe</v>
      </c>
    </row>
    <row r="2765" spans="1:14" ht="25.15" customHeight="1" x14ac:dyDescent="0.2">
      <c r="A2765" s="70" t="s">
        <v>2230</v>
      </c>
      <c r="B2765" s="71">
        <v>1989</v>
      </c>
      <c r="C2765" s="68" t="str">
        <f>IF(ISERROR(VLOOKUP(IF(RIGHT($A2765,1)=")",LEFT($A2765,FIND(" (",$A2765)-1),$A2765),[1]ACCS!$B$2:$B$5003, 1, FALSE)), "","1")</f>
        <v>1</v>
      </c>
      <c r="D2765" s="103" t="str">
        <f>IF($B2765="Unknown","",IF($B2765="","",IF(VALUE(LEFT($B2765,4))&lt;Calc!$J$2,"ANTIQUE","")))</f>
        <v/>
      </c>
      <c r="E2765" s="72" t="s">
        <v>29</v>
      </c>
      <c r="F2765" s="121"/>
      <c r="G2765" s="121"/>
      <c r="H2765" s="62" t="str">
        <f t="shared" si="304"/>
        <v>Reticulata</v>
      </c>
      <c r="I2765" s="18">
        <f t="shared" si="301"/>
        <v>1</v>
      </c>
      <c r="J2765" s="18">
        <f t="shared" si="305"/>
        <v>0</v>
      </c>
      <c r="K2765" s="18">
        <f t="shared" si="306"/>
        <v>0</v>
      </c>
      <c r="L2765" s="57" t="str">
        <f t="shared" si="302"/>
        <v>Raspberry Glow</v>
      </c>
      <c r="M2765" s="57" t="str">
        <f t="shared" si="307"/>
        <v>Raspberry Glow</v>
      </c>
      <c r="N2765" s="61" t="str">
        <f t="shared" si="303"/>
        <v>Raspberry Glow</v>
      </c>
    </row>
    <row r="2766" spans="1:14" ht="25.15" customHeight="1" x14ac:dyDescent="0.2">
      <c r="A2766" s="70" t="s">
        <v>2231</v>
      </c>
      <c r="B2766" s="71">
        <v>1987</v>
      </c>
      <c r="C2766" s="68" t="str">
        <f>IF(ISERROR(VLOOKUP(IF(RIGHT($A2766,1)=")",LEFT($A2766,FIND(" (",$A2766)-1),$A2766),[1]ACCS!$B$2:$B$5003, 1, FALSE)), "","1")</f>
        <v>1</v>
      </c>
      <c r="D2766" s="103" t="str">
        <f>IF($B2766="Unknown","",IF($B2766="","",IF(VALUE(LEFT($B2766,4))&lt;Calc!$J$2,"ANTIQUE","")))</f>
        <v/>
      </c>
      <c r="E2766" s="72" t="s">
        <v>24</v>
      </c>
      <c r="F2766" s="121"/>
      <c r="G2766" s="121"/>
      <c r="H2766" s="62" t="str">
        <f t="shared" si="304"/>
        <v>Japonica</v>
      </c>
      <c r="I2766" s="18">
        <f t="shared" si="301"/>
        <v>0</v>
      </c>
      <c r="J2766" s="18">
        <f t="shared" si="305"/>
        <v>0</v>
      </c>
      <c r="K2766" s="18">
        <f t="shared" si="306"/>
        <v>0</v>
      </c>
      <c r="L2766" s="57" t="str">
        <f t="shared" si="302"/>
        <v>Raspberry Ice</v>
      </c>
      <c r="M2766" s="57" t="str">
        <f t="shared" si="307"/>
        <v>Raspberry Ice</v>
      </c>
      <c r="N2766" s="61" t="str">
        <f t="shared" si="303"/>
        <v>Raspberry Ice</v>
      </c>
    </row>
    <row r="2767" spans="1:14" ht="25.15" customHeight="1" x14ac:dyDescent="0.2">
      <c r="A2767" s="70" t="s">
        <v>2232</v>
      </c>
      <c r="B2767" s="71">
        <v>1973</v>
      </c>
      <c r="C2767" s="68" t="str">
        <f>IF(ISERROR(VLOOKUP(IF(RIGHT($A2767,1)=")",LEFT($A2767,FIND(" (",$A2767)-1),$A2767),[1]ACCS!$B$2:$B$5003, 1, FALSE)), "","1")</f>
        <v/>
      </c>
      <c r="D2767" s="103" t="str">
        <f>IF($B2767="Unknown","",IF($B2767="","",IF(VALUE(LEFT($B2767,4))&lt;Calc!$J$2,"ANTIQUE","")))</f>
        <v/>
      </c>
      <c r="E2767" s="72" t="s">
        <v>61</v>
      </c>
      <c r="F2767" s="121"/>
      <c r="G2767" s="121" t="s">
        <v>26</v>
      </c>
      <c r="H2767" s="62" t="str">
        <f t="shared" si="304"/>
        <v>Japonica</v>
      </c>
      <c r="I2767" s="18">
        <f t="shared" si="301"/>
        <v>0</v>
      </c>
      <c r="J2767" s="18">
        <f t="shared" si="305"/>
        <v>0</v>
      </c>
      <c r="K2767" s="18">
        <f t="shared" si="306"/>
        <v>0</v>
      </c>
      <c r="L2767" s="57" t="str">
        <f t="shared" si="302"/>
        <v>Raspberry Parfait</v>
      </c>
      <c r="M2767" s="57" t="str">
        <f t="shared" si="307"/>
        <v>Raspberry Parfait</v>
      </c>
      <c r="N2767" s="61" t="str">
        <f t="shared" si="303"/>
        <v>Raspberry Parfait</v>
      </c>
    </row>
    <row r="2768" spans="1:14" ht="25.15" customHeight="1" x14ac:dyDescent="0.2">
      <c r="A2768" s="70" t="s">
        <v>2233</v>
      </c>
      <c r="B2768" s="71">
        <v>1989</v>
      </c>
      <c r="C2768" s="68" t="str">
        <f>IF(ISERROR(VLOOKUP(IF(RIGHT($A2768,1)=")",LEFT($A2768,FIND(" (",$A2768)-1),$A2768),[1]ACCS!$B$2:$B$5003, 1, FALSE)), "","1")</f>
        <v>1</v>
      </c>
      <c r="D2768" s="103" t="str">
        <f>IF($B2768="Unknown","",IF($B2768="","",IF(VALUE(LEFT($B2768,4))&lt;Calc!$J$2,"ANTIQUE","")))</f>
        <v/>
      </c>
      <c r="E2768" s="72" t="s">
        <v>29</v>
      </c>
      <c r="F2768" s="121"/>
      <c r="G2768" s="121"/>
      <c r="H2768" s="62" t="str">
        <f t="shared" si="304"/>
        <v>Japonica</v>
      </c>
      <c r="I2768" s="18">
        <f t="shared" si="301"/>
        <v>0</v>
      </c>
      <c r="J2768" s="18">
        <f t="shared" si="305"/>
        <v>0</v>
      </c>
      <c r="K2768" s="18">
        <f t="shared" si="306"/>
        <v>0</v>
      </c>
      <c r="L2768" s="57" t="str">
        <f t="shared" si="302"/>
        <v>Raspberry Ripple</v>
      </c>
      <c r="M2768" s="57" t="str">
        <f t="shared" si="307"/>
        <v>Raspberry Ripple</v>
      </c>
      <c r="N2768" s="61" t="str">
        <f t="shared" si="303"/>
        <v>Raspberry Ripple</v>
      </c>
    </row>
    <row r="2769" spans="1:14" ht="25.15" customHeight="1" x14ac:dyDescent="0.2">
      <c r="A2769" s="70" t="s">
        <v>2234</v>
      </c>
      <c r="B2769" s="71">
        <v>1996</v>
      </c>
      <c r="C2769" s="68" t="str">
        <f>IF(ISERROR(VLOOKUP(IF(RIGHT($A2769,1)=")",LEFT($A2769,FIND(" (",$A2769)-1),$A2769),[1]ACCS!$B$2:$B$5003, 1, FALSE)), "","1")</f>
        <v>1</v>
      </c>
      <c r="D2769" s="103" t="str">
        <f>IF($B2769="Unknown","",IF($B2769="","",IF(VALUE(LEFT($B2769,4))&lt;Calc!$J$2,"ANTIQUE","")))</f>
        <v/>
      </c>
      <c r="E2769" s="72" t="s">
        <v>29</v>
      </c>
      <c r="F2769" s="121"/>
      <c r="G2769" s="121"/>
      <c r="H2769" s="62" t="str">
        <f t="shared" si="304"/>
        <v>Japonica</v>
      </c>
      <c r="I2769" s="18">
        <f t="shared" si="301"/>
        <v>0</v>
      </c>
      <c r="J2769" s="18">
        <f t="shared" si="305"/>
        <v>0</v>
      </c>
      <c r="K2769" s="18">
        <f t="shared" si="306"/>
        <v>0</v>
      </c>
      <c r="L2769" s="57" t="str">
        <f t="shared" si="302"/>
        <v>Raspberry Ripple Picotee</v>
      </c>
      <c r="M2769" s="57" t="str">
        <f t="shared" si="307"/>
        <v>Raspberry Ripple Picotee</v>
      </c>
      <c r="N2769" s="61" t="str">
        <f t="shared" si="303"/>
        <v>Raspberry Ripple Picotee</v>
      </c>
    </row>
    <row r="2770" spans="1:14" ht="25.15" customHeight="1" x14ac:dyDescent="0.2">
      <c r="A2770" s="70" t="s">
        <v>2235</v>
      </c>
      <c r="B2770" s="71">
        <v>2003</v>
      </c>
      <c r="C2770" s="68" t="str">
        <f>IF(ISERROR(VLOOKUP(IF(RIGHT($A2770,1)=")",LEFT($A2770,FIND(" (",$A2770)-1),$A2770),[1]ACCS!$B$2:$B$5003, 1, FALSE)), "","1")</f>
        <v>1</v>
      </c>
      <c r="D2770" s="103" t="str">
        <f>IF($B2770="Unknown","",IF($B2770="","",IF(VALUE(LEFT($B2770,4))&lt;Calc!$J$2,"ANTIQUE","")))</f>
        <v/>
      </c>
      <c r="E2770" s="72" t="s">
        <v>37</v>
      </c>
      <c r="F2770" s="121"/>
      <c r="G2770" s="121"/>
      <c r="H2770" s="62" t="str">
        <f t="shared" si="304"/>
        <v>Japonica</v>
      </c>
      <c r="I2770" s="18">
        <f t="shared" si="301"/>
        <v>0</v>
      </c>
      <c r="J2770" s="18">
        <f t="shared" si="305"/>
        <v>0</v>
      </c>
      <c r="K2770" s="18">
        <f t="shared" si="306"/>
        <v>0</v>
      </c>
      <c r="L2770" s="57" t="str">
        <f t="shared" si="302"/>
        <v>Raspberry Sherbet</v>
      </c>
      <c r="M2770" s="57" t="str">
        <f t="shared" si="307"/>
        <v>Raspberry Sherbet</v>
      </c>
      <c r="N2770" s="61" t="str">
        <f t="shared" si="303"/>
        <v>Raspberry Sherbet</v>
      </c>
    </row>
    <row r="2771" spans="1:14" ht="25.15" customHeight="1" x14ac:dyDescent="0.2">
      <c r="A2771" s="99" t="s">
        <v>3580</v>
      </c>
      <c r="B2771" s="100">
        <v>2024</v>
      </c>
      <c r="C2771" s="68" t="str">
        <f>IF(ISERROR(VLOOKUP(IF(RIGHT($A2771,1)=")",LEFT($A2771,FIND(" (",$A2771)-1),$A2771),[1]ACCS!$B$2:$B$5003, 1, FALSE)), "","1")</f>
        <v>1</v>
      </c>
      <c r="D2771" s="115" t="str">
        <f>IF($B2771="Unknown","",IF($B2771="","",IF(VALUE(LEFT($B2771,4))&lt;Calc!$J$2,"ANTIQUE","")))</f>
        <v/>
      </c>
      <c r="E2771" s="53" t="s">
        <v>24</v>
      </c>
      <c r="F2771" s="121"/>
      <c r="G2771" s="121"/>
      <c r="H2771" s="62" t="str">
        <f t="shared" si="304"/>
        <v>Japonica</v>
      </c>
      <c r="I2771" s="18">
        <f t="shared" si="301"/>
        <v>0</v>
      </c>
      <c r="J2771" s="18">
        <f t="shared" si="305"/>
        <v>0</v>
      </c>
      <c r="K2771" s="18">
        <f t="shared" si="306"/>
        <v>0</v>
      </c>
      <c r="L2771" s="57" t="str">
        <f t="shared" si="302"/>
        <v>Raspberry Twist</v>
      </c>
      <c r="M2771" s="57" t="str">
        <f t="shared" si="307"/>
        <v>Raspberry Twist</v>
      </c>
      <c r="N2771" s="61" t="str">
        <f t="shared" si="303"/>
        <v>Raspberry Twist</v>
      </c>
    </row>
    <row r="2772" spans="1:14" ht="25.15" customHeight="1" x14ac:dyDescent="0.2">
      <c r="A2772" s="70" t="s">
        <v>2236</v>
      </c>
      <c r="B2772" s="71">
        <v>1972</v>
      </c>
      <c r="C2772" s="68" t="str">
        <f>IF(ISERROR(VLOOKUP(IF(RIGHT($A2772,1)=")",LEFT($A2772,FIND(" (",$A2772)-1),$A2772),[1]ACCS!$B$2:$B$5003, 1, FALSE)), "","1")</f>
        <v>1</v>
      </c>
      <c r="D2772" s="103" t="str">
        <f>IF($B2772="Unknown","",IF($B2772="","",IF(VALUE(LEFT($B2772,4))&lt;Calc!$J$2,"ANTIQUE","")))</f>
        <v/>
      </c>
      <c r="E2772" s="72" t="s">
        <v>37</v>
      </c>
      <c r="F2772" s="121"/>
      <c r="G2772" s="121"/>
      <c r="H2772" s="62" t="str">
        <f t="shared" si="304"/>
        <v>Japonica</v>
      </c>
      <c r="I2772" s="18">
        <f t="shared" si="301"/>
        <v>0</v>
      </c>
      <c r="J2772" s="18">
        <f t="shared" si="305"/>
        <v>0</v>
      </c>
      <c r="K2772" s="18">
        <f t="shared" si="306"/>
        <v>0</v>
      </c>
      <c r="L2772" s="57" t="str">
        <f t="shared" si="302"/>
        <v>Ray Bailey</v>
      </c>
      <c r="M2772" s="57" t="str">
        <f t="shared" si="307"/>
        <v>Ray Bailey</v>
      </c>
      <c r="N2772" s="61" t="str">
        <f t="shared" si="303"/>
        <v>Ray Bailey</v>
      </c>
    </row>
    <row r="2773" spans="1:14" ht="25.15" customHeight="1" x14ac:dyDescent="0.2">
      <c r="A2773" s="70" t="s">
        <v>2237</v>
      </c>
      <c r="B2773" s="71">
        <v>2004</v>
      </c>
      <c r="C2773" s="68" t="str">
        <f>IF(ISERROR(VLOOKUP(IF(RIGHT($A2773,1)=")",LEFT($A2773,FIND(" (",$A2773)-1),$A2773),[1]ACCS!$B$2:$B$5003, 1, FALSE)), "","1")</f>
        <v>1</v>
      </c>
      <c r="D2773" s="103" t="str">
        <f>IF($B2773="Unknown","",IF($B2773="","",IF(VALUE(LEFT($B2773,4))&lt;Calc!$J$2,"ANTIQUE","")))</f>
        <v/>
      </c>
      <c r="E2773" s="72" t="s">
        <v>29</v>
      </c>
      <c r="F2773" s="121"/>
      <c r="G2773" s="121"/>
      <c r="H2773" s="62" t="str">
        <f t="shared" si="304"/>
        <v>Reticulata</v>
      </c>
      <c r="I2773" s="18">
        <f t="shared" si="301"/>
        <v>1</v>
      </c>
      <c r="J2773" s="18">
        <f t="shared" si="305"/>
        <v>0</v>
      </c>
      <c r="K2773" s="18">
        <f t="shared" si="306"/>
        <v>0</v>
      </c>
      <c r="L2773" s="57" t="str">
        <f t="shared" si="302"/>
        <v>Ray Gentry</v>
      </c>
      <c r="M2773" s="57" t="str">
        <f t="shared" si="307"/>
        <v>Ray Gentry</v>
      </c>
      <c r="N2773" s="61" t="str">
        <f t="shared" si="303"/>
        <v>Ray Gentry</v>
      </c>
    </row>
    <row r="2774" spans="1:14" ht="25.15" customHeight="1" x14ac:dyDescent="0.2">
      <c r="A2774" s="70" t="s">
        <v>2238</v>
      </c>
      <c r="B2774" s="71">
        <v>1971</v>
      </c>
      <c r="C2774" s="68" t="str">
        <f>IF(ISERROR(VLOOKUP(IF(RIGHT($A2774,1)=")",LEFT($A2774,FIND(" (",$A2774)-1),$A2774),[1]ACCS!$B$2:$B$5003, 1, FALSE)), "","1")</f>
        <v/>
      </c>
      <c r="D2774" s="103" t="str">
        <f>IF($B2774="Unknown","",IF($B2774="","",IF(VALUE(LEFT($B2774,4))&lt;Calc!$J$2,"ANTIQUE","")))</f>
        <v/>
      </c>
      <c r="E2774" s="72" t="s">
        <v>37</v>
      </c>
      <c r="F2774" s="121"/>
      <c r="G2774" s="121"/>
      <c r="H2774" s="62" t="str">
        <f t="shared" si="304"/>
        <v>Japonica</v>
      </c>
      <c r="I2774" s="18">
        <f t="shared" si="301"/>
        <v>0</v>
      </c>
      <c r="J2774" s="18">
        <f t="shared" si="305"/>
        <v>0</v>
      </c>
      <c r="K2774" s="18">
        <f t="shared" si="306"/>
        <v>0</v>
      </c>
      <c r="L2774" s="57" t="str">
        <f t="shared" si="302"/>
        <v>Ray Lange</v>
      </c>
      <c r="M2774" s="57" t="str">
        <f t="shared" si="307"/>
        <v>Ray Lange</v>
      </c>
      <c r="N2774" s="61" t="str">
        <f t="shared" si="303"/>
        <v>Ray Lange</v>
      </c>
    </row>
    <row r="2775" spans="1:14" ht="25.15" customHeight="1" x14ac:dyDescent="0.2">
      <c r="A2775" s="70" t="s">
        <v>2239</v>
      </c>
      <c r="B2775" s="71">
        <v>2017</v>
      </c>
      <c r="C2775" s="68" t="str">
        <f>IF(ISERROR(VLOOKUP(IF(RIGHT($A2775,1)=")",LEFT($A2775,FIND(" (",$A2775)-1),$A2775),[1]ACCS!$B$2:$B$5003, 1, FALSE)), "","1")</f>
        <v>1</v>
      </c>
      <c r="D2775" s="103" t="str">
        <f>IF($B2775="Unknown","",IF($B2775="","",IF(VALUE(LEFT($B2775,4))&lt;Calc!$J$2,"ANTIQUE","")))</f>
        <v/>
      </c>
      <c r="E2775" s="72" t="s">
        <v>61</v>
      </c>
      <c r="F2775" s="121"/>
      <c r="G2775" s="121"/>
      <c r="H2775" s="62" t="str">
        <f t="shared" si="304"/>
        <v>Japonica</v>
      </c>
      <c r="I2775" s="18">
        <f t="shared" si="301"/>
        <v>0</v>
      </c>
      <c r="J2775" s="18">
        <f t="shared" si="305"/>
        <v>0</v>
      </c>
      <c r="K2775" s="18">
        <f t="shared" si="306"/>
        <v>0</v>
      </c>
      <c r="L2775" s="57" t="str">
        <f t="shared" si="302"/>
        <v>Rayna Simone</v>
      </c>
      <c r="M2775" s="57" t="str">
        <f t="shared" si="307"/>
        <v>Rayna Simone</v>
      </c>
      <c r="N2775" s="61" t="str">
        <f t="shared" si="303"/>
        <v>Rayna Simone</v>
      </c>
    </row>
    <row r="2776" spans="1:14" ht="25.15" customHeight="1" x14ac:dyDescent="0.2">
      <c r="A2776" s="70" t="s">
        <v>2240</v>
      </c>
      <c r="B2776" s="71">
        <v>2009</v>
      </c>
      <c r="C2776" s="68" t="str">
        <f>IF(ISERROR(VLOOKUP(IF(RIGHT($A2776,1)=")",LEFT($A2776,FIND(" (",$A2776)-1),$A2776),[1]ACCS!$B$2:$B$5003, 1, FALSE)), "","1")</f>
        <v>1</v>
      </c>
      <c r="D2776" s="103" t="str">
        <f>IF($B2776="Unknown","",IF($B2776="","",IF(VALUE(LEFT($B2776,4))&lt;Calc!$J$2,"ANTIQUE","")))</f>
        <v/>
      </c>
      <c r="E2776" s="72" t="s">
        <v>24</v>
      </c>
      <c r="F2776" s="121"/>
      <c r="G2776" s="121"/>
      <c r="H2776" s="62" t="str">
        <f t="shared" si="304"/>
        <v>Reticulata</v>
      </c>
      <c r="I2776" s="18">
        <f t="shared" si="301"/>
        <v>1</v>
      </c>
      <c r="J2776" s="18">
        <f t="shared" si="305"/>
        <v>0</v>
      </c>
      <c r="K2776" s="18">
        <f t="shared" si="306"/>
        <v>0</v>
      </c>
      <c r="L2776" s="57" t="str">
        <f t="shared" si="302"/>
        <v>Rebecca Margaret</v>
      </c>
      <c r="M2776" s="57" t="str">
        <f t="shared" si="307"/>
        <v>Rebecca Margaret</v>
      </c>
      <c r="N2776" s="61" t="str">
        <f t="shared" si="303"/>
        <v>Rebecca Margaret</v>
      </c>
    </row>
    <row r="2777" spans="1:14" ht="25.15" customHeight="1" x14ac:dyDescent="0.2">
      <c r="A2777" s="70" t="s">
        <v>2241</v>
      </c>
      <c r="B2777" s="71">
        <v>1961</v>
      </c>
      <c r="C2777" s="68" t="str">
        <f>IF(ISERROR(VLOOKUP(IF(RIGHT($A2777,1)=")",LEFT($A2777,FIND(" (",$A2777)-1),$A2777),[1]ACCS!$B$2:$B$5003, 1, FALSE)), "","1")</f>
        <v>1</v>
      </c>
      <c r="D2777" s="103" t="str">
        <f>IF($B2777="Unknown","",IF($B2777="","",IF(VALUE(LEFT($B2777,4))&lt;Calc!$J$2,"ANTIQUE","")))</f>
        <v/>
      </c>
      <c r="E2777" s="72" t="s">
        <v>37</v>
      </c>
      <c r="F2777" s="121"/>
      <c r="G2777" s="121"/>
      <c r="H2777" s="62" t="str">
        <f t="shared" si="304"/>
        <v>Japonica</v>
      </c>
      <c r="I2777" s="18">
        <f t="shared" si="301"/>
        <v>0</v>
      </c>
      <c r="J2777" s="18">
        <f t="shared" si="305"/>
        <v>0</v>
      </c>
      <c r="K2777" s="18">
        <f t="shared" si="306"/>
        <v>0</v>
      </c>
      <c r="L2777" s="57" t="str">
        <f t="shared" si="302"/>
        <v>Rebel Yell</v>
      </c>
      <c r="M2777" s="57" t="str">
        <f t="shared" si="307"/>
        <v>Rebel Yell</v>
      </c>
      <c r="N2777" s="61" t="str">
        <f t="shared" si="303"/>
        <v>Rebel Yell</v>
      </c>
    </row>
    <row r="2778" spans="1:14" ht="25.15" customHeight="1" x14ac:dyDescent="0.2">
      <c r="A2778" s="70" t="s">
        <v>2242</v>
      </c>
      <c r="B2778" s="71">
        <v>1986</v>
      </c>
      <c r="C2778" s="68" t="str">
        <f>IF(ISERROR(VLOOKUP(IF(RIGHT($A2778,1)=")",LEFT($A2778,FIND(" (",$A2778)-1),$A2778),[1]ACCS!$B$2:$B$5003, 1, FALSE)), "","1")</f>
        <v>1</v>
      </c>
      <c r="D2778" s="103" t="str">
        <f>IF($B2778="Unknown","",IF($B2778="","",IF(VALUE(LEFT($B2778,4))&lt;Calc!$J$2,"ANTIQUE","")))</f>
        <v/>
      </c>
      <c r="E2778" s="72" t="s">
        <v>37</v>
      </c>
      <c r="F2778" s="121"/>
      <c r="G2778" s="121"/>
      <c r="H2778" s="62" t="str">
        <f t="shared" si="304"/>
        <v>Japonica</v>
      </c>
      <c r="I2778" s="18">
        <f t="shared" si="301"/>
        <v>0</v>
      </c>
      <c r="J2778" s="18">
        <f t="shared" si="305"/>
        <v>0</v>
      </c>
      <c r="K2778" s="18">
        <f t="shared" si="306"/>
        <v>0</v>
      </c>
      <c r="L2778" s="57" t="str">
        <f t="shared" si="302"/>
        <v>Red Blossom</v>
      </c>
      <c r="M2778" s="57" t="str">
        <f t="shared" si="307"/>
        <v>Red Blossom</v>
      </c>
      <c r="N2778" s="61" t="str">
        <f t="shared" si="303"/>
        <v>Red Blossom</v>
      </c>
    </row>
    <row r="2779" spans="1:14" ht="25.15" customHeight="1" x14ac:dyDescent="0.2">
      <c r="A2779" s="70" t="s">
        <v>2243</v>
      </c>
      <c r="B2779" s="71">
        <v>1960</v>
      </c>
      <c r="C2779" s="68" t="str">
        <f>IF(ISERROR(VLOOKUP(IF(RIGHT($A2779,1)=")",LEFT($A2779,FIND(" (",$A2779)-1),$A2779),[1]ACCS!$B$2:$B$5003, 1, FALSE)), "","1")</f>
        <v>1</v>
      </c>
      <c r="D2779" s="103" t="str">
        <f>IF($B2779="Unknown","",IF($B2779="","",IF(VALUE(LEFT($B2779,4))&lt;Calc!$J$2,"ANTIQUE","")))</f>
        <v/>
      </c>
      <c r="E2779" s="72" t="s">
        <v>61</v>
      </c>
      <c r="F2779" s="121"/>
      <c r="G2779" s="121"/>
      <c r="H2779" s="62" t="str">
        <f t="shared" si="304"/>
        <v>Japonica</v>
      </c>
      <c r="I2779" s="18">
        <f t="shared" si="301"/>
        <v>0</v>
      </c>
      <c r="J2779" s="18">
        <f t="shared" si="305"/>
        <v>0</v>
      </c>
      <c r="K2779" s="18">
        <f t="shared" si="306"/>
        <v>0</v>
      </c>
      <c r="L2779" s="57" t="str">
        <f t="shared" si="302"/>
        <v>Red Button</v>
      </c>
      <c r="M2779" s="57" t="str">
        <f t="shared" si="307"/>
        <v>Red Button</v>
      </c>
      <c r="N2779" s="61" t="str">
        <f t="shared" si="303"/>
        <v>Red Button</v>
      </c>
    </row>
    <row r="2780" spans="1:14" ht="25.15" customHeight="1" x14ac:dyDescent="0.2">
      <c r="A2780" s="70" t="s">
        <v>2244</v>
      </c>
      <c r="B2780" s="71">
        <v>1962</v>
      </c>
      <c r="C2780" s="68" t="str">
        <f>IF(ISERROR(VLOOKUP(IF(RIGHT($A2780,1)=")",LEFT($A2780,FIND(" (",$A2780)-1),$A2780),[1]ACCS!$B$2:$B$5003, 1, FALSE)), "","1")</f>
        <v/>
      </c>
      <c r="D2780" s="103" t="str">
        <f>IF($B2780="Unknown","",IF($B2780="","",IF(VALUE(LEFT($B2780,4))&lt;Calc!$J$2,"ANTIQUE","")))</f>
        <v/>
      </c>
      <c r="E2780" s="72" t="s">
        <v>24</v>
      </c>
      <c r="F2780" s="121"/>
      <c r="G2780" s="121" t="s">
        <v>26</v>
      </c>
      <c r="H2780" s="62" t="str">
        <f t="shared" si="304"/>
        <v>Japonica</v>
      </c>
      <c r="I2780" s="18">
        <f t="shared" si="301"/>
        <v>0</v>
      </c>
      <c r="J2780" s="18">
        <f t="shared" si="305"/>
        <v>0</v>
      </c>
      <c r="K2780" s="18">
        <f t="shared" si="306"/>
        <v>0</v>
      </c>
      <c r="L2780" s="57" t="str">
        <f t="shared" si="302"/>
        <v>Red Cap</v>
      </c>
      <c r="M2780" s="57" t="str">
        <f t="shared" si="307"/>
        <v>Red Cap</v>
      </c>
      <c r="N2780" s="61" t="str">
        <f t="shared" si="303"/>
        <v>Red Cap</v>
      </c>
    </row>
    <row r="2781" spans="1:14" ht="25.15" customHeight="1" x14ac:dyDescent="0.2">
      <c r="A2781" s="70" t="s">
        <v>2245</v>
      </c>
      <c r="B2781" s="71">
        <v>2017</v>
      </c>
      <c r="C2781" s="68" t="str">
        <f>IF(ISERROR(VLOOKUP(IF(RIGHT($A2781,1)=")",LEFT($A2781,FIND(" (",$A2781)-1),$A2781),[1]ACCS!$B$2:$B$5003, 1, FALSE)), "","1")</f>
        <v>1</v>
      </c>
      <c r="D2781" s="103" t="str">
        <f>IF($B2781="Unknown","",IF($B2781="","",IF(VALUE(LEFT($B2781,4))&lt;Calc!$J$2,"ANTIQUE","")))</f>
        <v/>
      </c>
      <c r="E2781" s="72" t="s">
        <v>37</v>
      </c>
      <c r="F2781" s="121"/>
      <c r="G2781" s="121"/>
      <c r="H2781" s="62" t="str">
        <f t="shared" si="304"/>
        <v>Japonica</v>
      </c>
      <c r="I2781" s="18">
        <f t="shared" si="301"/>
        <v>0</v>
      </c>
      <c r="J2781" s="18">
        <f t="shared" si="305"/>
        <v>0</v>
      </c>
      <c r="K2781" s="18">
        <f t="shared" si="306"/>
        <v>0</v>
      </c>
      <c r="L2781" s="57" t="str">
        <f t="shared" si="302"/>
        <v>Red Coral</v>
      </c>
      <c r="M2781" s="57" t="str">
        <f t="shared" si="307"/>
        <v>Red Coral</v>
      </c>
      <c r="N2781" s="61" t="str">
        <f t="shared" si="303"/>
        <v>Red Coral</v>
      </c>
    </row>
    <row r="2782" spans="1:14" ht="25.15" customHeight="1" x14ac:dyDescent="0.2">
      <c r="A2782" s="70" t="s">
        <v>2246</v>
      </c>
      <c r="B2782" s="71">
        <v>1984</v>
      </c>
      <c r="C2782" s="68" t="str">
        <f>IF(ISERROR(VLOOKUP(IF(RIGHT($A2782,1)=")",LEFT($A2782,FIND(" (",$A2782)-1),$A2782),[1]ACCS!$B$2:$B$5003, 1, FALSE)), "","1")</f>
        <v>1</v>
      </c>
      <c r="D2782" s="103" t="str">
        <f>IF($B2782="Unknown","",IF($B2782="","",IF(VALUE(LEFT($B2782,4))&lt;Calc!$J$2,"ANTIQUE","")))</f>
        <v/>
      </c>
      <c r="E2782" s="72" t="s">
        <v>29</v>
      </c>
      <c r="F2782" s="121"/>
      <c r="G2782" s="121"/>
      <c r="H2782" s="62" t="str">
        <f t="shared" si="304"/>
        <v>Reticulata</v>
      </c>
      <c r="I2782" s="18">
        <f t="shared" si="301"/>
        <v>1</v>
      </c>
      <c r="J2782" s="18">
        <f t="shared" si="305"/>
        <v>0</v>
      </c>
      <c r="K2782" s="18">
        <f t="shared" si="306"/>
        <v>0</v>
      </c>
      <c r="L2782" s="57" t="str">
        <f t="shared" si="302"/>
        <v>Red Crystal</v>
      </c>
      <c r="M2782" s="57" t="str">
        <f t="shared" si="307"/>
        <v>Red Crystal</v>
      </c>
      <c r="N2782" s="61" t="str">
        <f t="shared" si="303"/>
        <v>Red Crystal</v>
      </c>
    </row>
    <row r="2783" spans="1:14" ht="25.15" customHeight="1" x14ac:dyDescent="0.2">
      <c r="A2783" s="70" t="s">
        <v>2247</v>
      </c>
      <c r="B2783" s="71">
        <v>2009</v>
      </c>
      <c r="C2783" s="68" t="str">
        <f>IF(ISERROR(VLOOKUP(IF(RIGHT($A2783,1)=")",LEFT($A2783,FIND(" (",$A2783)-1),$A2783),[1]ACCS!$B$2:$B$5003, 1, FALSE)), "","1")</f>
        <v>1</v>
      </c>
      <c r="D2783" s="103" t="str">
        <f>IF($B2783="Unknown","",IF($B2783="","",IF(VALUE(LEFT($B2783,4))&lt;Calc!$J$2,"ANTIQUE","")))</f>
        <v/>
      </c>
      <c r="E2783" s="72" t="s">
        <v>35</v>
      </c>
      <c r="F2783" s="121"/>
      <c r="G2783" s="121"/>
      <c r="H2783" s="62" t="str">
        <f t="shared" si="304"/>
        <v>Japonica</v>
      </c>
      <c r="I2783" s="18">
        <f t="shared" si="301"/>
        <v>0</v>
      </c>
      <c r="J2783" s="18">
        <f t="shared" si="305"/>
        <v>0</v>
      </c>
      <c r="K2783" s="18">
        <f t="shared" si="306"/>
        <v>0</v>
      </c>
      <c r="L2783" s="57" t="str">
        <f t="shared" si="302"/>
        <v>Red Devil</v>
      </c>
      <c r="M2783" s="57" t="str">
        <f t="shared" si="307"/>
        <v>Red Devil</v>
      </c>
      <c r="N2783" s="61" t="str">
        <f t="shared" si="303"/>
        <v>Red Devil</v>
      </c>
    </row>
    <row r="2784" spans="1:14" ht="25.15" customHeight="1" x14ac:dyDescent="0.2">
      <c r="A2784" s="70" t="s">
        <v>2248</v>
      </c>
      <c r="B2784" s="71">
        <v>1954</v>
      </c>
      <c r="C2784" s="68" t="str">
        <f>IF(ISERROR(VLOOKUP(IF(RIGHT($A2784,1)=")",LEFT($A2784,FIND(" (",$A2784)-1),$A2784),[1]ACCS!$B$2:$B$5003, 1, FALSE)), "","1")</f>
        <v/>
      </c>
      <c r="D2784" s="103" t="str">
        <f>IF($B2784="Unknown","",IF($B2784="","",IF(VALUE(LEFT($B2784,4))&lt;Calc!$J$2,"ANTIQUE","")))</f>
        <v/>
      </c>
      <c r="E2784" s="72" t="s">
        <v>37</v>
      </c>
      <c r="F2784" s="121"/>
      <c r="G2784" s="121"/>
      <c r="H2784" s="62" t="str">
        <f t="shared" si="304"/>
        <v>Japonica</v>
      </c>
      <c r="I2784" s="18">
        <f t="shared" si="301"/>
        <v>0</v>
      </c>
      <c r="J2784" s="18">
        <f t="shared" si="305"/>
        <v>0</v>
      </c>
      <c r="K2784" s="18">
        <f t="shared" si="306"/>
        <v>0</v>
      </c>
      <c r="L2784" s="57" t="str">
        <f t="shared" si="302"/>
        <v>Red Elephant (See King Size)</v>
      </c>
      <c r="M2784" s="57" t="str">
        <f t="shared" si="307"/>
        <v>Red Elephant (See King Size)</v>
      </c>
      <c r="N2784" s="61" t="str">
        <f t="shared" si="303"/>
        <v>Red Elephant (See King Size)</v>
      </c>
    </row>
    <row r="2785" spans="1:14" ht="25.15" customHeight="1" x14ac:dyDescent="0.2">
      <c r="A2785" s="70" t="s">
        <v>2249</v>
      </c>
      <c r="B2785" s="71">
        <v>2000</v>
      </c>
      <c r="C2785" s="68" t="str">
        <f>IF(ISERROR(VLOOKUP(IF(RIGHT($A2785,1)=")",LEFT($A2785,FIND(" (",$A2785)-1),$A2785),[1]ACCS!$B$2:$B$5003, 1, FALSE)), "","1")</f>
        <v>1</v>
      </c>
      <c r="D2785" s="103" t="str">
        <f>IF($B2785="Unknown","",IF($B2785="","",IF(VALUE(LEFT($B2785,4))&lt;Calc!$J$2,"ANTIQUE","")))</f>
        <v/>
      </c>
      <c r="E2785" s="72" t="s">
        <v>37</v>
      </c>
      <c r="F2785" s="121"/>
      <c r="G2785" s="121"/>
      <c r="H2785" s="62" t="str">
        <f t="shared" si="304"/>
        <v>NRH</v>
      </c>
      <c r="I2785" s="18">
        <f t="shared" si="301"/>
        <v>2</v>
      </c>
      <c r="J2785" s="18">
        <f t="shared" si="305"/>
        <v>0</v>
      </c>
      <c r="K2785" s="18">
        <f t="shared" si="306"/>
        <v>0</v>
      </c>
      <c r="L2785" s="57" t="str">
        <f t="shared" si="302"/>
        <v>Red Fellow</v>
      </c>
      <c r="M2785" s="57" t="str">
        <f t="shared" si="307"/>
        <v>Red Fellow</v>
      </c>
      <c r="N2785" s="61" t="str">
        <f t="shared" si="303"/>
        <v>Red Fellow</v>
      </c>
    </row>
    <row r="2786" spans="1:14" ht="25.15" customHeight="1" x14ac:dyDescent="0.2">
      <c r="A2786" s="70" t="s">
        <v>2250</v>
      </c>
      <c r="B2786" s="71">
        <v>1980</v>
      </c>
      <c r="C2786" s="68" t="str">
        <f>IF(ISERROR(VLOOKUP(IF(RIGHT($A2786,1)=")",LEFT($A2786,FIND(" (",$A2786)-1),$A2786),[1]ACCS!$B$2:$B$5003, 1, FALSE)), "","1")</f>
        <v>1</v>
      </c>
      <c r="D2786" s="103" t="str">
        <f>IF($B2786="Unknown","",IF($B2786="","",IF(VALUE(LEFT($B2786,4))&lt;Calc!$J$2,"ANTIQUE","")))</f>
        <v/>
      </c>
      <c r="E2786" s="72" t="s">
        <v>47</v>
      </c>
      <c r="F2786" s="121"/>
      <c r="G2786" s="121"/>
      <c r="H2786" s="62" t="str">
        <f t="shared" si="304"/>
        <v>Japonica</v>
      </c>
      <c r="I2786" s="18">
        <f t="shared" ref="I2786:I2849" si="308">IF(NOT(ISERROR(SEARCH("(R)",$A2786))),1,IF(NOT(ISERROR(SEARCH("(H)",$A2786))),2,IF(NOT(ISERROR(SEARCH("(Sasanqua)",$A2786))),3,IF(NOT(ISERROR(SEARCH("(Hiemalis)",$A2786))),4,IF(NOT(ISERROR(SEARCH("(Vernalis)",$A2786))),5,IF(NOT(ISERROR(SEARCH("(Higo)",$A2786))),6,))))))+$J2786+K2786</f>
        <v>0</v>
      </c>
      <c r="J2786" s="18">
        <f t="shared" si="305"/>
        <v>0</v>
      </c>
      <c r="K2786" s="18">
        <f t="shared" si="306"/>
        <v>0</v>
      </c>
      <c r="L2786" s="57" t="str">
        <f t="shared" ref="L2786:L2849" si="309">SUBSTITUTE(SUBSTITUTE(SUBSTITUTE(SUBSTITUTE(SUBSTITUTE(SUBSTITUTE(SUBSTITUTE(SUBSTITUTE(A2786," (A)","")," (R)","")," (H)","")," (Sasanqua)","")," (Hiemalis)","")," (Vernalis)","")," (Rusticana)",""),"(Wabisuke)","")</f>
        <v>Red Garnet</v>
      </c>
      <c r="M2786" s="57" t="str">
        <f t="shared" si="307"/>
        <v>Red Garnet</v>
      </c>
      <c r="N2786" s="61" t="str">
        <f t="shared" si="303"/>
        <v>Red Garnet</v>
      </c>
    </row>
    <row r="2787" spans="1:14" ht="25.15" customHeight="1" x14ac:dyDescent="0.2">
      <c r="A2787" s="70" t="s">
        <v>2251</v>
      </c>
      <c r="B2787" s="71">
        <v>1954</v>
      </c>
      <c r="C2787" s="68" t="str">
        <f>IF(ISERROR(VLOOKUP(IF(RIGHT($A2787,1)=")",LEFT($A2787,FIND(" (",$A2787)-1),$A2787),[1]ACCS!$B$2:$B$5003, 1, FALSE)), "","1")</f>
        <v>1</v>
      </c>
      <c r="D2787" s="103" t="str">
        <f>IF($B2787="Unknown","",IF($B2787="","",IF(VALUE(LEFT($B2787,4))&lt;Calc!$J$2,"ANTIQUE","")))</f>
        <v/>
      </c>
      <c r="E2787" s="72" t="s">
        <v>37</v>
      </c>
      <c r="F2787" s="121"/>
      <c r="G2787" s="121"/>
      <c r="H2787" s="62" t="str">
        <f t="shared" si="304"/>
        <v>Japonica</v>
      </c>
      <c r="I2787" s="18">
        <f t="shared" si="308"/>
        <v>0</v>
      </c>
      <c r="J2787" s="18">
        <f t="shared" si="305"/>
        <v>0</v>
      </c>
      <c r="K2787" s="18">
        <f t="shared" si="306"/>
        <v>0</v>
      </c>
      <c r="L2787" s="57" t="str">
        <f t="shared" si="309"/>
        <v>Red Giant (Apache)</v>
      </c>
      <c r="M2787" s="57" t="str">
        <f t="shared" si="307"/>
        <v>Red Giant (Apache)</v>
      </c>
      <c r="N2787" s="61" t="str">
        <f t="shared" si="303"/>
        <v>Red Giant</v>
      </c>
    </row>
    <row r="2788" spans="1:14" ht="25.15" customHeight="1" x14ac:dyDescent="0.2">
      <c r="A2788" s="70" t="s">
        <v>2252</v>
      </c>
      <c r="B2788" s="71">
        <v>1959</v>
      </c>
      <c r="C2788" s="68" t="str">
        <f>IF(ISERROR(VLOOKUP(IF(RIGHT($A2788,1)=")",LEFT($A2788,FIND(" (",$A2788)-1),$A2788),[1]ACCS!$B$2:$B$5003, 1, FALSE)), "","1")</f>
        <v/>
      </c>
      <c r="D2788" s="103" t="str">
        <f>IF($B2788="Unknown","",IF($B2788="","",IF(VALUE(LEFT($B2788,4))&lt;Calc!$J$2,"ANTIQUE","")))</f>
        <v/>
      </c>
      <c r="E2788" s="72" t="s">
        <v>37</v>
      </c>
      <c r="F2788" s="121"/>
      <c r="G2788" s="121"/>
      <c r="H2788" s="62" t="str">
        <f t="shared" si="304"/>
        <v>Japonica</v>
      </c>
      <c r="I2788" s="18">
        <f t="shared" si="308"/>
        <v>0</v>
      </c>
      <c r="J2788" s="18">
        <f t="shared" si="305"/>
        <v>0</v>
      </c>
      <c r="K2788" s="18">
        <f t="shared" si="306"/>
        <v>0</v>
      </c>
      <c r="L2788" s="57" t="str">
        <f t="shared" si="309"/>
        <v>Red Hot</v>
      </c>
      <c r="M2788" s="57" t="str">
        <f t="shared" si="307"/>
        <v>Red Hot</v>
      </c>
      <c r="N2788" s="61" t="str">
        <f t="shared" si="303"/>
        <v>Red Hot</v>
      </c>
    </row>
    <row r="2789" spans="1:14" ht="25.15" customHeight="1" x14ac:dyDescent="0.2">
      <c r="A2789" s="70" t="s">
        <v>2253</v>
      </c>
      <c r="B2789" s="71">
        <v>2016</v>
      </c>
      <c r="C2789" s="68" t="str">
        <f>IF(ISERROR(VLOOKUP(IF(RIGHT($A2789,1)=")",LEFT($A2789,FIND(" (",$A2789)-1),$A2789),[1]ACCS!$B$2:$B$5003, 1, FALSE)), "","1")</f>
        <v>1</v>
      </c>
      <c r="D2789" s="103" t="str">
        <f>IF($B2789="Unknown","",IF($B2789="","",IF(VALUE(LEFT($B2789,4))&lt;Calc!$J$2,"ANTIQUE","")))</f>
        <v/>
      </c>
      <c r="E2789" s="72" t="s">
        <v>61</v>
      </c>
      <c r="F2789" s="121"/>
      <c r="G2789" s="121"/>
      <c r="H2789" s="62" t="str">
        <f t="shared" si="304"/>
        <v>Japonica</v>
      </c>
      <c r="I2789" s="18">
        <f t="shared" si="308"/>
        <v>0</v>
      </c>
      <c r="J2789" s="18">
        <f t="shared" si="305"/>
        <v>0</v>
      </c>
      <c r="K2789" s="18">
        <f t="shared" si="306"/>
        <v>0</v>
      </c>
      <c r="L2789" s="57" t="str">
        <f t="shared" si="309"/>
        <v>Red Hot Flare</v>
      </c>
      <c r="M2789" s="57" t="str">
        <f t="shared" si="307"/>
        <v>Red Hot Flare</v>
      </c>
      <c r="N2789" s="61" t="str">
        <f t="shared" si="303"/>
        <v>Red Hot Flare</v>
      </c>
    </row>
    <row r="2790" spans="1:14" ht="25.15" customHeight="1" x14ac:dyDescent="0.2">
      <c r="A2790" s="70" t="s">
        <v>2254</v>
      </c>
      <c r="B2790" s="71">
        <v>1992</v>
      </c>
      <c r="C2790" s="68" t="str">
        <f>IF(ISERROR(VLOOKUP(IF(RIGHT($A2790,1)=")",LEFT($A2790,FIND(" (",$A2790)-1),$A2790),[1]ACCS!$B$2:$B$5003, 1, FALSE)), "","1")</f>
        <v>1</v>
      </c>
      <c r="D2790" s="103" t="str">
        <f>IF($B2790="Unknown","",IF($B2790="","",IF(VALUE(LEFT($B2790,4))&lt;Calc!$J$2,"ANTIQUE","")))</f>
        <v/>
      </c>
      <c r="E2790" s="72" t="s">
        <v>35</v>
      </c>
      <c r="F2790" s="121"/>
      <c r="G2790" s="121"/>
      <c r="H2790" s="62" t="str">
        <f t="shared" si="304"/>
        <v>Japonica</v>
      </c>
      <c r="I2790" s="18">
        <f t="shared" si="308"/>
        <v>0</v>
      </c>
      <c r="J2790" s="18">
        <f t="shared" si="305"/>
        <v>0</v>
      </c>
      <c r="K2790" s="18">
        <f t="shared" si="306"/>
        <v>0</v>
      </c>
      <c r="L2790" s="57" t="str">
        <f t="shared" si="309"/>
        <v>Red Hots</v>
      </c>
      <c r="M2790" s="57" t="str">
        <f t="shared" si="307"/>
        <v>Red Hots</v>
      </c>
      <c r="N2790" s="61" t="str">
        <f t="shared" si="303"/>
        <v>Red Hots</v>
      </c>
    </row>
    <row r="2791" spans="1:14" ht="25.15" customHeight="1" x14ac:dyDescent="0.2">
      <c r="A2791" s="70" t="s">
        <v>2255</v>
      </c>
      <c r="B2791" s="71">
        <v>2008</v>
      </c>
      <c r="C2791" s="68" t="str">
        <f>IF(ISERROR(VLOOKUP(IF(RIGHT($A2791,1)=")",LEFT($A2791,FIND(" (",$A2791)-1),$A2791),[1]ACCS!$B$2:$B$5003, 1, FALSE)), "","1")</f>
        <v/>
      </c>
      <c r="D2791" s="103" t="str">
        <f>IF($B2791="Unknown","",IF($B2791="","",IF(VALUE(LEFT($B2791,4))&lt;Calc!$J$2,"ANTIQUE","")))</f>
        <v/>
      </c>
      <c r="E2791" s="72" t="s">
        <v>35</v>
      </c>
      <c r="F2791" s="121"/>
      <c r="G2791" s="121"/>
      <c r="H2791" s="62" t="str">
        <f t="shared" si="304"/>
        <v>Japonica</v>
      </c>
      <c r="I2791" s="18">
        <f t="shared" si="308"/>
        <v>0</v>
      </c>
      <c r="J2791" s="18">
        <f t="shared" si="305"/>
        <v>0</v>
      </c>
      <c r="K2791" s="18">
        <f t="shared" si="306"/>
        <v>0</v>
      </c>
      <c r="L2791" s="57" t="str">
        <f t="shared" si="309"/>
        <v>Red Jade (Parks)</v>
      </c>
      <c r="M2791" s="57" t="str">
        <f t="shared" si="307"/>
        <v>Red Jade (Parks)</v>
      </c>
      <c r="N2791" s="61" t="str">
        <f t="shared" si="303"/>
        <v>Red Jade</v>
      </c>
    </row>
    <row r="2792" spans="1:14" ht="25.15" customHeight="1" x14ac:dyDescent="0.2">
      <c r="A2792" s="70" t="s">
        <v>2256</v>
      </c>
      <c r="B2792" s="71">
        <v>1971</v>
      </c>
      <c r="C2792" s="68" t="str">
        <f>IF(ISERROR(VLOOKUP(IF(RIGHT($A2792,1)=")",LEFT($A2792,FIND(" (",$A2792)-1),$A2792),[1]ACCS!$B$2:$B$5003, 1, FALSE)), "","1")</f>
        <v/>
      </c>
      <c r="D2792" s="103" t="str">
        <f>IF($B2792="Unknown","",IF($B2792="","",IF(VALUE(LEFT($B2792,4))&lt;Calc!$J$2,"ANTIQUE","")))</f>
        <v/>
      </c>
      <c r="E2792" s="72" t="s">
        <v>30</v>
      </c>
      <c r="F2792" s="121"/>
      <c r="G2792" s="121"/>
      <c r="H2792" s="62" t="str">
        <f t="shared" si="304"/>
        <v>Japonica</v>
      </c>
      <c r="I2792" s="18">
        <f t="shared" si="308"/>
        <v>0</v>
      </c>
      <c r="J2792" s="18">
        <f t="shared" si="305"/>
        <v>0</v>
      </c>
      <c r="K2792" s="18">
        <f t="shared" si="306"/>
        <v>0</v>
      </c>
      <c r="L2792" s="57" t="str">
        <f t="shared" si="309"/>
        <v>Red Lion</v>
      </c>
      <c r="M2792" s="57" t="str">
        <f t="shared" si="307"/>
        <v>Red Lion</v>
      </c>
      <c r="N2792" s="61" t="str">
        <f t="shared" si="303"/>
        <v>Red Lion</v>
      </c>
    </row>
    <row r="2793" spans="1:14" ht="25.15" customHeight="1" x14ac:dyDescent="0.2">
      <c r="A2793" s="70" t="s">
        <v>2257</v>
      </c>
      <c r="B2793" s="71">
        <v>2013</v>
      </c>
      <c r="C2793" s="68" t="str">
        <f>IF(ISERROR(VLOOKUP(IF(RIGHT($A2793,1)=")",LEFT($A2793,FIND(" (",$A2793)-1),$A2793),[1]ACCS!$B$2:$B$5003, 1, FALSE)), "","1")</f>
        <v>1</v>
      </c>
      <c r="D2793" s="103" t="str">
        <f>IF($B2793="Unknown","",IF($B2793="","",IF(VALUE(LEFT($B2793,4))&lt;Calc!$J$2,"ANTIQUE","")))</f>
        <v/>
      </c>
      <c r="E2793" s="72" t="s">
        <v>47</v>
      </c>
      <c r="F2793" s="121"/>
      <c r="G2793" s="121"/>
      <c r="H2793" s="62" t="str">
        <f t="shared" si="304"/>
        <v>Japonica</v>
      </c>
      <c r="I2793" s="18">
        <f t="shared" si="308"/>
        <v>0</v>
      </c>
      <c r="J2793" s="18">
        <f t="shared" si="305"/>
        <v>0</v>
      </c>
      <c r="K2793" s="18">
        <f t="shared" si="306"/>
        <v>0</v>
      </c>
      <c r="L2793" s="57" t="str">
        <f t="shared" si="309"/>
        <v>Red Mountain</v>
      </c>
      <c r="M2793" s="57" t="str">
        <f t="shared" si="307"/>
        <v>Red Mountain</v>
      </c>
      <c r="N2793" s="61" t="str">
        <f t="shared" si="303"/>
        <v>Red Mountain</v>
      </c>
    </row>
    <row r="2794" spans="1:14" ht="25.15" customHeight="1" x14ac:dyDescent="0.2">
      <c r="A2794" s="70" t="s">
        <v>2258</v>
      </c>
      <c r="B2794" s="71">
        <v>2016</v>
      </c>
      <c r="C2794" s="68" t="str">
        <f>IF(ISERROR(VLOOKUP(IF(RIGHT($A2794,1)=")",LEFT($A2794,FIND(" (",$A2794)-1),$A2794),[1]ACCS!$B$2:$B$5003, 1, FALSE)), "","1")</f>
        <v>1</v>
      </c>
      <c r="D2794" s="103" t="str">
        <f>IF($B2794="Unknown","",IF($B2794="","",IF(VALUE(LEFT($B2794,4))&lt;Calc!$J$2,"ANTIQUE","")))</f>
        <v/>
      </c>
      <c r="E2794" s="72" t="s">
        <v>47</v>
      </c>
      <c r="F2794" s="121"/>
      <c r="G2794" s="121"/>
      <c r="H2794" s="62" t="str">
        <f t="shared" si="304"/>
        <v>Sasanqua</v>
      </c>
      <c r="I2794" s="18">
        <f t="shared" si="308"/>
        <v>3</v>
      </c>
      <c r="J2794" s="18">
        <f t="shared" si="305"/>
        <v>0</v>
      </c>
      <c r="K2794" s="18">
        <f t="shared" si="306"/>
        <v>0</v>
      </c>
      <c r="L2794" s="57" t="str">
        <f t="shared" si="309"/>
        <v>Red October</v>
      </c>
      <c r="M2794" s="57" t="str">
        <f t="shared" si="307"/>
        <v>Red October</v>
      </c>
      <c r="N2794" s="61" t="str">
        <f t="shared" si="303"/>
        <v>Red October</v>
      </c>
    </row>
    <row r="2795" spans="1:14" ht="25.15" customHeight="1" x14ac:dyDescent="0.2">
      <c r="A2795" s="70" t="s">
        <v>2259</v>
      </c>
      <c r="B2795" s="71">
        <v>2004</v>
      </c>
      <c r="C2795" s="68" t="str">
        <f>IF(ISERROR(VLOOKUP(IF(RIGHT($A2795,1)=")",LEFT($A2795,FIND(" (",$A2795)-1),$A2795),[1]ACCS!$B$2:$B$5003, 1, FALSE)), "","1")</f>
        <v/>
      </c>
      <c r="D2795" s="103" t="str">
        <f>IF($B2795="Unknown","",IF($B2795="","",IF(VALUE(LEFT($B2795,4))&lt;Calc!$J$2,"ANTIQUE","")))</f>
        <v/>
      </c>
      <c r="E2795" s="72" t="s">
        <v>24</v>
      </c>
      <c r="F2795" s="121"/>
      <c r="G2795" s="121"/>
      <c r="H2795" s="62" t="str">
        <f t="shared" si="304"/>
        <v>Japonica</v>
      </c>
      <c r="I2795" s="18">
        <f t="shared" si="308"/>
        <v>0</v>
      </c>
      <c r="J2795" s="18">
        <f t="shared" si="305"/>
        <v>0</v>
      </c>
      <c r="K2795" s="18">
        <f t="shared" si="306"/>
        <v>0</v>
      </c>
      <c r="L2795" s="57" t="str">
        <f t="shared" si="309"/>
        <v>Red Planet</v>
      </c>
      <c r="M2795" s="57" t="str">
        <f t="shared" si="307"/>
        <v>Red Planet</v>
      </c>
      <c r="N2795" s="61" t="str">
        <f t="shared" si="303"/>
        <v>Red Planet</v>
      </c>
    </row>
    <row r="2796" spans="1:14" ht="25.15" customHeight="1" x14ac:dyDescent="0.2">
      <c r="A2796" s="70" t="s">
        <v>3458</v>
      </c>
      <c r="B2796" s="71">
        <v>1859</v>
      </c>
      <c r="C2796" s="68" t="str">
        <f>IF(ISERROR(VLOOKUP(IF(RIGHT($A2796,1)=")",LEFT($A2796,FIND(" (",$A2796)-1),$A2796),[1]ACCS!$B$2:$B$5003, 1, FALSE)), "","1")</f>
        <v/>
      </c>
      <c r="D2796" s="103" t="str">
        <f>IF($B2796="Unknown","",IF($B2796="","",IF(VALUE(LEFT($B2796,4))&lt;Calc!$J$2,"ANTIQUE","")))</f>
        <v>ANTIQUE</v>
      </c>
      <c r="E2796" s="72" t="s">
        <v>24</v>
      </c>
      <c r="F2796" s="121"/>
      <c r="G2796" s="121"/>
      <c r="H2796" s="62" t="str">
        <f t="shared" si="304"/>
        <v>Japonica</v>
      </c>
      <c r="I2796" s="18">
        <f t="shared" si="308"/>
        <v>0</v>
      </c>
      <c r="J2796" s="18">
        <f t="shared" si="305"/>
        <v>0</v>
      </c>
      <c r="K2796" s="18">
        <f t="shared" si="306"/>
        <v>0</v>
      </c>
      <c r="L2796" s="57" t="str">
        <f t="shared" si="309"/>
        <v>Red Queen (See Margherita Coleoni)</v>
      </c>
      <c r="M2796" s="57" t="str">
        <f t="shared" si="307"/>
        <v>Red Queen (See Margherita Coleoni)</v>
      </c>
      <c r="N2796" s="61" t="str">
        <f t="shared" si="303"/>
        <v>Red Queen (See Margherita Coleoni)</v>
      </c>
    </row>
    <row r="2797" spans="1:14" ht="25.15" customHeight="1" x14ac:dyDescent="0.2">
      <c r="A2797" s="70" t="s">
        <v>2260</v>
      </c>
      <c r="B2797" s="71">
        <v>1955</v>
      </c>
      <c r="C2797" s="68" t="str">
        <f>IF(ISERROR(VLOOKUP(IF(RIGHT($A2797,1)=")",LEFT($A2797,FIND(" (",$A2797)-1),$A2797),[1]ACCS!$B$2:$B$5003, 1, FALSE)), "","1")</f>
        <v/>
      </c>
      <c r="D2797" s="103" t="str">
        <f>IF($B2797="Unknown","",IF($B2797="","",IF(VALUE(LEFT($B2797,4))&lt;Calc!$J$2,"ANTIQUE","")))</f>
        <v/>
      </c>
      <c r="E2797" s="72" t="s">
        <v>24</v>
      </c>
      <c r="F2797" s="121"/>
      <c r="G2797" s="121" t="s">
        <v>26</v>
      </c>
      <c r="H2797" s="62" t="str">
        <f t="shared" si="304"/>
        <v>Japonica</v>
      </c>
      <c r="I2797" s="18">
        <f t="shared" si="308"/>
        <v>0</v>
      </c>
      <c r="J2797" s="18">
        <f t="shared" si="305"/>
        <v>0</v>
      </c>
      <c r="K2797" s="18">
        <f t="shared" si="306"/>
        <v>0</v>
      </c>
      <c r="L2797" s="57" t="str">
        <f t="shared" si="309"/>
        <v>Red Rhythm</v>
      </c>
      <c r="M2797" s="57" t="str">
        <f t="shared" si="307"/>
        <v>Red Rhythm</v>
      </c>
      <c r="N2797" s="61" t="str">
        <f t="shared" si="303"/>
        <v>Red Rhythm</v>
      </c>
    </row>
    <row r="2798" spans="1:14" ht="25.15" customHeight="1" x14ac:dyDescent="0.2">
      <c r="A2798" s="70" t="s">
        <v>2261</v>
      </c>
      <c r="B2798" s="71">
        <v>2019</v>
      </c>
      <c r="C2798" s="68" t="str">
        <f>IF(ISERROR(VLOOKUP(IF(RIGHT($A2798,1)=")",LEFT($A2798,FIND(" (",$A2798)-1),$A2798),[1]ACCS!$B$2:$B$5003, 1, FALSE)), "","1")</f>
        <v>1</v>
      </c>
      <c r="D2798" s="103" t="str">
        <f>IF($B2798="Unknown","",IF($B2798="","",IF(VALUE(LEFT($B2798,4))&lt;Calc!$J$2,"ANTIQUE","")))</f>
        <v/>
      </c>
      <c r="E2798" s="72" t="s">
        <v>29</v>
      </c>
      <c r="F2798" s="121"/>
      <c r="G2798" s="121"/>
      <c r="H2798" s="62" t="str">
        <f t="shared" si="304"/>
        <v>Japonica</v>
      </c>
      <c r="I2798" s="18">
        <f t="shared" si="308"/>
        <v>0</v>
      </c>
      <c r="J2798" s="18">
        <f t="shared" si="305"/>
        <v>0</v>
      </c>
      <c r="K2798" s="18">
        <f t="shared" si="306"/>
        <v>0</v>
      </c>
      <c r="L2798" s="57" t="str">
        <f t="shared" si="309"/>
        <v>Red Satin</v>
      </c>
      <c r="M2798" s="57" t="str">
        <f t="shared" si="307"/>
        <v>Red Satin</v>
      </c>
      <c r="N2798" s="61" t="str">
        <f t="shared" si="303"/>
        <v>Red Satin</v>
      </c>
    </row>
    <row r="2799" spans="1:14" ht="25.15" customHeight="1" x14ac:dyDescent="0.2">
      <c r="A2799" s="70" t="s">
        <v>2262</v>
      </c>
      <c r="B2799" s="71">
        <v>2007</v>
      </c>
      <c r="C2799" s="68" t="str">
        <f>IF(ISERROR(VLOOKUP(IF(RIGHT($A2799,1)=")",LEFT($A2799,FIND(" (",$A2799)-1),$A2799),[1]ACCS!$B$2:$B$5003, 1, FALSE)), "","1")</f>
        <v>1</v>
      </c>
      <c r="D2799" s="103" t="str">
        <f>IF($B2799="Unknown","",IF($B2799="","",IF(VALUE(LEFT($B2799,4))&lt;Calc!$J$2,"ANTIQUE","")))</f>
        <v/>
      </c>
      <c r="E2799" s="72" t="s">
        <v>24</v>
      </c>
      <c r="F2799" s="121"/>
      <c r="G2799" s="121"/>
      <c r="H2799" s="62" t="str">
        <f t="shared" si="304"/>
        <v>Japonica</v>
      </c>
      <c r="I2799" s="18">
        <f t="shared" si="308"/>
        <v>0</v>
      </c>
      <c r="J2799" s="18">
        <f t="shared" si="305"/>
        <v>0</v>
      </c>
      <c r="K2799" s="18">
        <f t="shared" si="306"/>
        <v>0</v>
      </c>
      <c r="L2799" s="57" t="str">
        <f t="shared" si="309"/>
        <v>Red Tulip</v>
      </c>
      <c r="M2799" s="57" t="str">
        <f t="shared" si="307"/>
        <v>Red Tulip</v>
      </c>
      <c r="N2799" s="61" t="str">
        <f t="shared" si="303"/>
        <v>Red Tulip</v>
      </c>
    </row>
    <row r="2800" spans="1:14" ht="25.15" customHeight="1" x14ac:dyDescent="0.2">
      <c r="A2800" s="70" t="s">
        <v>2263</v>
      </c>
      <c r="B2800" s="71">
        <v>2002</v>
      </c>
      <c r="C2800" s="68" t="str">
        <f>IF(ISERROR(VLOOKUP(IF(RIGHT($A2800,1)=")",LEFT($A2800,FIND(" (",$A2800)-1),$A2800),[1]ACCS!$B$2:$B$5003, 1, FALSE)), "","1")</f>
        <v>1</v>
      </c>
      <c r="D2800" s="103" t="str">
        <f>IF($B2800="Unknown","",IF($B2800="","",IF(VALUE(LEFT($B2800,4))&lt;Calc!$J$2,"ANTIQUE","")))</f>
        <v/>
      </c>
      <c r="E2800" s="72" t="s">
        <v>35</v>
      </c>
      <c r="F2800" s="121"/>
      <c r="G2800" s="121"/>
      <c r="H2800" s="62" t="str">
        <f t="shared" si="304"/>
        <v>Japonica</v>
      </c>
      <c r="I2800" s="18">
        <f t="shared" si="308"/>
        <v>0</v>
      </c>
      <c r="J2800" s="18">
        <f t="shared" si="305"/>
        <v>0</v>
      </c>
      <c r="K2800" s="18">
        <f t="shared" si="306"/>
        <v>0</v>
      </c>
      <c r="L2800" s="57" t="str">
        <f t="shared" si="309"/>
        <v>Red Viola</v>
      </c>
      <c r="M2800" s="57" t="str">
        <f t="shared" si="307"/>
        <v>Red Viola</v>
      </c>
      <c r="N2800" s="61" t="str">
        <f t="shared" si="303"/>
        <v>Red Viola</v>
      </c>
    </row>
    <row r="2801" spans="1:14" ht="25.15" customHeight="1" x14ac:dyDescent="0.2">
      <c r="A2801" s="70" t="s">
        <v>2264</v>
      </c>
      <c r="B2801" s="71">
        <v>1958</v>
      </c>
      <c r="C2801" s="68" t="str">
        <f>IF(ISERROR(VLOOKUP(IF(RIGHT($A2801,1)=")",LEFT($A2801,FIND(" (",$A2801)-1),$A2801),[1]ACCS!$B$2:$B$5003, 1, FALSE)), "","1")</f>
        <v>1</v>
      </c>
      <c r="D2801" s="103" t="str">
        <f>IF($B2801="Unknown","",IF($B2801="","",IF(VALUE(LEFT($B2801,4))&lt;Calc!$J$2,"ANTIQUE","")))</f>
        <v/>
      </c>
      <c r="E2801" s="72" t="s">
        <v>21</v>
      </c>
      <c r="F2801" s="121"/>
      <c r="G2801" s="121"/>
      <c r="H2801" s="62" t="str">
        <f t="shared" si="304"/>
        <v>Japonica</v>
      </c>
      <c r="I2801" s="18">
        <f t="shared" si="308"/>
        <v>0</v>
      </c>
      <c r="J2801" s="18">
        <f t="shared" si="305"/>
        <v>0</v>
      </c>
      <c r="K2801" s="18">
        <f t="shared" si="306"/>
        <v>0</v>
      </c>
      <c r="L2801" s="57" t="str">
        <f t="shared" si="309"/>
        <v>Red Wine</v>
      </c>
      <c r="M2801" s="57" t="str">
        <f t="shared" si="307"/>
        <v>Red Wine</v>
      </c>
      <c r="N2801" s="61" t="str">
        <f t="shared" si="303"/>
        <v>Red Wine</v>
      </c>
    </row>
    <row r="2802" spans="1:14" ht="25.15" customHeight="1" x14ac:dyDescent="0.2">
      <c r="A2802" s="70" t="s">
        <v>2265</v>
      </c>
      <c r="B2802" s="71">
        <v>1987</v>
      </c>
      <c r="C2802" s="68" t="str">
        <f>IF(ISERROR(VLOOKUP(IF(RIGHT($A2802,1)=")",LEFT($A2802,FIND(" (",$A2802)-1),$A2802),[1]ACCS!$B$2:$B$5003, 1, FALSE)), "","1")</f>
        <v/>
      </c>
      <c r="D2802" s="103" t="str">
        <f>IF($B2802="Unknown","",IF($B2802="","",IF(VALUE(LEFT($B2802,4))&lt;Calc!$J$2,"ANTIQUE","")))</f>
        <v/>
      </c>
      <c r="E2802" s="72" t="s">
        <v>24</v>
      </c>
      <c r="F2802" s="121" t="s">
        <v>5</v>
      </c>
      <c r="G2802" s="121" t="s">
        <v>26</v>
      </c>
      <c r="H2802" s="62" t="str">
        <f t="shared" si="304"/>
        <v>Japonica</v>
      </c>
      <c r="I2802" s="18">
        <f t="shared" si="308"/>
        <v>0</v>
      </c>
      <c r="J2802" s="18">
        <f t="shared" si="305"/>
        <v>0</v>
      </c>
      <c r="K2802" s="18">
        <f t="shared" si="306"/>
        <v>0</v>
      </c>
      <c r="L2802" s="57" t="str">
        <f t="shared" si="309"/>
        <v>Reda Scott</v>
      </c>
      <c r="M2802" s="57" t="str">
        <f t="shared" si="307"/>
        <v>Reda Scott</v>
      </c>
      <c r="N2802" s="61" t="str">
        <f t="shared" si="303"/>
        <v>Reda Scott</v>
      </c>
    </row>
    <row r="2803" spans="1:14" ht="25.15" customHeight="1" x14ac:dyDescent="0.2">
      <c r="A2803" s="70" t="s">
        <v>2266</v>
      </c>
      <c r="B2803" s="71">
        <v>1979</v>
      </c>
      <c r="C2803" s="68" t="str">
        <f>IF(ISERROR(VLOOKUP(IF(RIGHT($A2803,1)=")",LEFT($A2803,FIND(" (",$A2803)-1),$A2803),[1]ACCS!$B$2:$B$5003, 1, FALSE)), "","1")</f>
        <v>1</v>
      </c>
      <c r="D2803" s="103" t="str">
        <f>IF($B2803="Unknown","",IF($B2803="","",IF(VALUE(LEFT($B2803,4))&lt;Calc!$J$2,"ANTIQUE","")))</f>
        <v/>
      </c>
      <c r="E2803" s="72" t="s">
        <v>30</v>
      </c>
      <c r="F2803" s="121"/>
      <c r="G2803" s="121"/>
      <c r="H2803" s="62" t="str">
        <f t="shared" si="304"/>
        <v>Reticulata</v>
      </c>
      <c r="I2803" s="18">
        <f t="shared" si="308"/>
        <v>1</v>
      </c>
      <c r="J2803" s="18">
        <f t="shared" si="305"/>
        <v>0</v>
      </c>
      <c r="K2803" s="18">
        <f t="shared" si="306"/>
        <v>0</v>
      </c>
      <c r="L2803" s="57" t="str">
        <f t="shared" si="309"/>
        <v>Redwood City</v>
      </c>
      <c r="M2803" s="57" t="str">
        <f t="shared" si="307"/>
        <v>Redwood City</v>
      </c>
      <c r="N2803" s="61" t="str">
        <f t="shared" si="303"/>
        <v>Redwood City</v>
      </c>
    </row>
    <row r="2804" spans="1:14" ht="25.15" customHeight="1" x14ac:dyDescent="0.2">
      <c r="A2804" s="70" t="s">
        <v>2267</v>
      </c>
      <c r="B2804" s="71">
        <v>2016</v>
      </c>
      <c r="C2804" s="68" t="str">
        <f>IF(ISERROR(VLOOKUP(IF(RIGHT($A2804,1)=")",LEFT($A2804,FIND(" (",$A2804)-1),$A2804),[1]ACCS!$B$2:$B$5003, 1, FALSE)), "","1")</f>
        <v>1</v>
      </c>
      <c r="D2804" s="103" t="str">
        <f>IF($B2804="Unknown","",IF($B2804="","",IF(VALUE(LEFT($B2804,4))&lt;Calc!$J$2,"ANTIQUE","")))</f>
        <v/>
      </c>
      <c r="E2804" s="72" t="s">
        <v>24</v>
      </c>
      <c r="F2804" s="121"/>
      <c r="G2804" s="121"/>
      <c r="H2804" s="62" t="str">
        <f t="shared" si="304"/>
        <v>NRH</v>
      </c>
      <c r="I2804" s="18">
        <f t="shared" si="308"/>
        <v>2</v>
      </c>
      <c r="J2804" s="18">
        <f t="shared" si="305"/>
        <v>0</v>
      </c>
      <c r="K2804" s="18">
        <f t="shared" si="306"/>
        <v>0</v>
      </c>
      <c r="L2804" s="57" t="str">
        <f t="shared" si="309"/>
        <v>Reese Johnson, Jr.</v>
      </c>
      <c r="M2804" s="57" t="str">
        <f t="shared" si="307"/>
        <v>Reese Johnson, Jr.</v>
      </c>
      <c r="N2804" s="61" t="str">
        <f t="shared" si="303"/>
        <v>Reese Johnson, Jr.</v>
      </c>
    </row>
    <row r="2805" spans="1:14" ht="25.15" customHeight="1" x14ac:dyDescent="0.2">
      <c r="A2805" s="70" t="s">
        <v>3066</v>
      </c>
      <c r="B2805" s="71">
        <v>1959</v>
      </c>
      <c r="C2805" s="68" t="str">
        <f>IF(ISERROR(VLOOKUP(IF(RIGHT($A2805,1)=")",LEFT($A2805,FIND(" (",$A2805)-1),$A2805),[1]ACCS!$B$2:$B$5003, 1, FALSE)), "","1")</f>
        <v>1</v>
      </c>
      <c r="D2805" s="103" t="str">
        <f>IF($B2805="Unknown","",IF($B2805="","",IF(VALUE(LEFT($B2805,4))&lt;Calc!$J$2,"ANTIQUE","")))</f>
        <v/>
      </c>
      <c r="E2805" s="72" t="s">
        <v>24</v>
      </c>
      <c r="F2805" s="121"/>
      <c r="G2805" s="121"/>
      <c r="H2805" s="62" t="str">
        <f t="shared" si="304"/>
        <v>Japonica</v>
      </c>
      <c r="I2805" s="18">
        <f t="shared" si="308"/>
        <v>0</v>
      </c>
      <c r="J2805" s="18">
        <f t="shared" si="305"/>
        <v>0</v>
      </c>
      <c r="K2805" s="18">
        <f t="shared" si="306"/>
        <v>0</v>
      </c>
      <c r="L2805" s="57" t="str">
        <f t="shared" si="309"/>
        <v>Reeves Sweetheart</v>
      </c>
      <c r="M2805" s="57" t="str">
        <f t="shared" si="307"/>
        <v>Reeves Sweetheart</v>
      </c>
      <c r="N2805" s="61" t="str">
        <f t="shared" si="303"/>
        <v>Reeves Sweetheart</v>
      </c>
    </row>
    <row r="2806" spans="1:14" ht="25.15" customHeight="1" x14ac:dyDescent="0.2">
      <c r="A2806" s="70" t="s">
        <v>3459</v>
      </c>
      <c r="B2806" s="71">
        <v>1887</v>
      </c>
      <c r="C2806" s="68" t="str">
        <f>IF(ISERROR(VLOOKUP(IF(RIGHT($A2806,1)=")",LEFT($A2806,FIND(" (",$A2806)-1),$A2806),[1]ACCS!$B$2:$B$5003, 1, FALSE)), "","1")</f>
        <v/>
      </c>
      <c r="D2806" s="103" t="str">
        <f>IF($B2806="Unknown","",IF($B2806="","",IF(VALUE(LEFT($B2806,4))&lt;Calc!$J$2,"ANTIQUE","")))</f>
        <v>ANTIQUE</v>
      </c>
      <c r="E2806" s="72" t="s">
        <v>24</v>
      </c>
      <c r="F2806" s="121" t="s">
        <v>5</v>
      </c>
      <c r="G2806" s="121"/>
      <c r="H2806" s="62" t="str">
        <f t="shared" si="304"/>
        <v>Japonica</v>
      </c>
      <c r="I2806" s="18">
        <f t="shared" si="308"/>
        <v>0</v>
      </c>
      <c r="J2806" s="18">
        <f t="shared" si="305"/>
        <v>0</v>
      </c>
      <c r="K2806" s="18">
        <f t="shared" si="306"/>
        <v>0</v>
      </c>
      <c r="L2806" s="57" t="str">
        <f t="shared" si="309"/>
        <v>Refinement (See Purity)</v>
      </c>
      <c r="M2806" s="57" t="str">
        <f t="shared" si="307"/>
        <v>Refinement (See Purity)</v>
      </c>
      <c r="N2806" s="61" t="str">
        <f t="shared" si="303"/>
        <v>Refinement (See Purity)</v>
      </c>
    </row>
    <row r="2807" spans="1:14" ht="25.15" customHeight="1" x14ac:dyDescent="0.2">
      <c r="A2807" s="70" t="s">
        <v>2268</v>
      </c>
      <c r="B2807" s="71">
        <v>1954</v>
      </c>
      <c r="C2807" s="68" t="str">
        <f>IF(ISERROR(VLOOKUP(IF(RIGHT($A2807,1)=")",LEFT($A2807,FIND(" (",$A2807)-1),$A2807),[1]ACCS!$B$2:$B$5003, 1, FALSE)), "","1")</f>
        <v>1</v>
      </c>
      <c r="D2807" s="103" t="str">
        <f>IF($B2807="Unknown","",IF($B2807="","",IF(VALUE(LEFT($B2807,4))&lt;Calc!$J$2,"ANTIQUE","")))</f>
        <v/>
      </c>
      <c r="E2807" s="72" t="s">
        <v>30</v>
      </c>
      <c r="F2807" s="121"/>
      <c r="G2807" s="121"/>
      <c r="H2807" s="62" t="str">
        <f t="shared" si="304"/>
        <v>Japonica</v>
      </c>
      <c r="I2807" s="18">
        <f t="shared" si="308"/>
        <v>0</v>
      </c>
      <c r="J2807" s="18">
        <f t="shared" si="305"/>
        <v>0</v>
      </c>
      <c r="K2807" s="18">
        <f t="shared" si="306"/>
        <v>0</v>
      </c>
      <c r="L2807" s="57" t="str">
        <f t="shared" si="309"/>
        <v>Reg Ragland</v>
      </c>
      <c r="M2807" s="57" t="str">
        <f t="shared" si="307"/>
        <v>Reg Ragland</v>
      </c>
      <c r="N2807" s="61" t="str">
        <f t="shared" si="303"/>
        <v>Reg Ragland</v>
      </c>
    </row>
    <row r="2808" spans="1:14" ht="25.15" customHeight="1" x14ac:dyDescent="0.2">
      <c r="A2808" s="99" t="s">
        <v>3556</v>
      </c>
      <c r="B2808" s="100">
        <v>2023</v>
      </c>
      <c r="C2808" s="68" t="str">
        <f>IF(ISERROR(VLOOKUP(IF(RIGHT($A2808,1)=")",LEFT($A2808,FIND(" (",$A2808)-1),$A2808),[1]ACCS!$B$2:$B$5003, 1, FALSE)), "","1")</f>
        <v>1</v>
      </c>
      <c r="D2808" s="115" t="str">
        <f>IF($B2808="Unknown","",IF($B2808="","",IF(VALUE(LEFT($B2808,4))&lt;Calc!$J$2,"ANTIQUE","")))</f>
        <v/>
      </c>
      <c r="E2808" s="53" t="s">
        <v>24</v>
      </c>
      <c r="F2808" s="121"/>
      <c r="G2808" s="121"/>
      <c r="H2808" s="62" t="str">
        <f t="shared" si="304"/>
        <v>Japonica</v>
      </c>
      <c r="I2808" s="18">
        <f t="shared" si="308"/>
        <v>0</v>
      </c>
      <c r="J2808" s="18">
        <f t="shared" si="305"/>
        <v>0</v>
      </c>
      <c r="K2808" s="18">
        <f t="shared" si="306"/>
        <v>0</v>
      </c>
      <c r="L2808" s="57" t="str">
        <f t="shared" si="309"/>
        <v>Regan Dove</v>
      </c>
      <c r="M2808" s="57" t="str">
        <f t="shared" si="307"/>
        <v>Regan Dove</v>
      </c>
      <c r="N2808" s="61" t="str">
        <f t="shared" ref="N2808:N2871" si="310">IF(ISNUMBER(SEARCH("See",$M2808)),$M2808,IF(ISNUMBER(SEARCH("(",$M2808)),LEFT($M2808,SEARCH("(",$M2808)-2),$M2808))</f>
        <v>Regan Dove</v>
      </c>
    </row>
    <row r="2809" spans="1:14" ht="25.15" customHeight="1" x14ac:dyDescent="0.2">
      <c r="A2809" s="70" t="s">
        <v>3460</v>
      </c>
      <c r="B2809" s="71">
        <v>1855</v>
      </c>
      <c r="C2809" s="68" t="str">
        <f>IF(ISERROR(VLOOKUP(IF(RIGHT($A2809,1)=")",LEFT($A2809,FIND(" (",$A2809)-1),$A2809),[1]ACCS!$B$2:$B$5003, 1, FALSE)), "","1")</f>
        <v/>
      </c>
      <c r="D2809" s="103" t="str">
        <f>IF($B2809="Unknown","",IF($B2809="","",IF(VALUE(LEFT($B2809,4))&lt;Calc!$J$2,"ANTIQUE","")))</f>
        <v>ANTIQUE</v>
      </c>
      <c r="E2809" s="72" t="s">
        <v>21</v>
      </c>
      <c r="F2809" s="121"/>
      <c r="G2809" s="121"/>
      <c r="H2809" s="62" t="str">
        <f t="shared" si="304"/>
        <v>Japonica</v>
      </c>
      <c r="I2809" s="18">
        <f t="shared" si="308"/>
        <v>0</v>
      </c>
      <c r="J2809" s="18">
        <f t="shared" si="305"/>
        <v>0</v>
      </c>
      <c r="K2809" s="18">
        <f t="shared" si="306"/>
        <v>0</v>
      </c>
      <c r="L2809" s="57" t="str">
        <f t="shared" si="309"/>
        <v>Regina Del Giganti (Hall Townes)</v>
      </c>
      <c r="M2809" s="57" t="str">
        <f t="shared" si="307"/>
        <v>Regina Del Giganti (Hall Townes)</v>
      </c>
      <c r="N2809" s="61" t="str">
        <f t="shared" si="310"/>
        <v>Regina Del Giganti</v>
      </c>
    </row>
    <row r="2810" spans="1:14" ht="25.15" customHeight="1" x14ac:dyDescent="0.2">
      <c r="A2810" s="99" t="s">
        <v>3228</v>
      </c>
      <c r="B2810" s="100"/>
      <c r="C2810" s="68" t="str">
        <f>IF(ISERROR(VLOOKUP(IF(RIGHT($A2810,1)=")",LEFT($A2810,FIND(" (",$A2810)-1),$A2810),[1]ACCS!$B$2:$B$5003, 1, FALSE)), "","1")</f>
        <v/>
      </c>
      <c r="D2810" s="115" t="str">
        <f>IF($B2810="Unknown","",IF($B2810="","",IF(VALUE(LEFT($B2810,4))&lt;Calc!$J$2,"ANTIQUE","")))</f>
        <v/>
      </c>
      <c r="E2810" s="53" t="s">
        <v>37</v>
      </c>
      <c r="F2810" s="121"/>
      <c r="G2810" s="121"/>
      <c r="H2810" s="62" t="str">
        <f t="shared" si="304"/>
        <v>Japonica [Higo]</v>
      </c>
      <c r="I2810" s="18">
        <f t="shared" si="308"/>
        <v>6</v>
      </c>
      <c r="J2810" s="18">
        <f t="shared" si="305"/>
        <v>0</v>
      </c>
      <c r="K2810" s="18">
        <f t="shared" si="306"/>
        <v>0</v>
      </c>
      <c r="L2810" s="57" t="str">
        <f t="shared" si="309"/>
        <v>Reiho (Higo)</v>
      </c>
      <c r="M2810" s="57" t="str">
        <f t="shared" si="307"/>
        <v>Reiho (Higo)</v>
      </c>
      <c r="N2810" s="61" t="str">
        <f t="shared" si="310"/>
        <v>Reiho</v>
      </c>
    </row>
    <row r="2811" spans="1:14" ht="25.15" customHeight="1" x14ac:dyDescent="0.2">
      <c r="A2811" s="70" t="s">
        <v>2899</v>
      </c>
      <c r="B2811" s="71">
        <v>2019</v>
      </c>
      <c r="C2811" s="68" t="str">
        <f>IF(ISERROR(VLOOKUP(IF(RIGHT($A2811,1)=")",LEFT($A2811,FIND(" (",$A2811)-1),$A2811),[1]ACCS!$B$2:$B$5003, 1, FALSE)), "","1")</f>
        <v>1</v>
      </c>
      <c r="D2811" s="103" t="str">
        <f>IF($B2811="Unknown","",IF($B2811="","",IF(VALUE(LEFT($B2811,4))&lt;Calc!$J$2,"ANTIQUE","")))</f>
        <v/>
      </c>
      <c r="E2811" s="72" t="s">
        <v>61</v>
      </c>
      <c r="F2811" s="121"/>
      <c r="G2811" s="121"/>
      <c r="H2811" s="62" t="str">
        <f t="shared" si="304"/>
        <v>NRH</v>
      </c>
      <c r="I2811" s="18">
        <f t="shared" si="308"/>
        <v>2</v>
      </c>
      <c r="J2811" s="18">
        <f t="shared" si="305"/>
        <v>0</v>
      </c>
      <c r="K2811" s="18">
        <f t="shared" si="306"/>
        <v>0</v>
      </c>
      <c r="L2811" s="57" t="str">
        <f t="shared" si="309"/>
        <v>Reilly's Reflection</v>
      </c>
      <c r="M2811" s="57" t="str">
        <f t="shared" si="307"/>
        <v>Reilly's Reflection</v>
      </c>
      <c r="N2811" s="61" t="str">
        <f t="shared" si="310"/>
        <v>Reilly's Reflection</v>
      </c>
    </row>
    <row r="2812" spans="1:14" ht="25.15" customHeight="1" x14ac:dyDescent="0.2">
      <c r="A2812" s="70" t="s">
        <v>3461</v>
      </c>
      <c r="B2812" s="71">
        <v>1848</v>
      </c>
      <c r="C2812" s="68" t="str">
        <f>IF(ISERROR(VLOOKUP(IF(RIGHT($A2812,1)=")",LEFT($A2812,FIND(" (",$A2812)-1),$A2812),[1]ACCS!$B$2:$B$5003, 1, FALSE)), "","1")</f>
        <v/>
      </c>
      <c r="D2812" s="103" t="str">
        <f>IF($B2812="Unknown","",IF($B2812="","",IF(VALUE(LEFT($B2812,4))&lt;Calc!$J$2,"ANTIQUE","")))</f>
        <v>ANTIQUE</v>
      </c>
      <c r="E2812" s="72" t="s">
        <v>24</v>
      </c>
      <c r="F2812" s="121"/>
      <c r="G2812" s="121" t="s">
        <v>26</v>
      </c>
      <c r="H2812" s="62" t="str">
        <f t="shared" si="304"/>
        <v>Japonica</v>
      </c>
      <c r="I2812" s="18">
        <f t="shared" si="308"/>
        <v>0</v>
      </c>
      <c r="J2812" s="18">
        <f t="shared" si="305"/>
        <v>0</v>
      </c>
      <c r="K2812" s="18">
        <f t="shared" si="306"/>
        <v>0</v>
      </c>
      <c r="L2812" s="57" t="str">
        <f t="shared" si="309"/>
        <v>Reine des Fleurs (Lady Derby)</v>
      </c>
      <c r="M2812" s="57" t="str">
        <f t="shared" si="307"/>
        <v>Reine des Fleurs (Lady Derby)</v>
      </c>
      <c r="N2812" s="61" t="str">
        <f t="shared" si="310"/>
        <v>Reine des Fleurs</v>
      </c>
    </row>
    <row r="2813" spans="1:14" ht="25.15" customHeight="1" x14ac:dyDescent="0.2">
      <c r="A2813" s="70" t="s">
        <v>2269</v>
      </c>
      <c r="B2813" s="71">
        <v>2016</v>
      </c>
      <c r="C2813" s="68" t="str">
        <f>IF(ISERROR(VLOOKUP(IF(RIGHT($A2813,1)=")",LEFT($A2813,FIND(" (",$A2813)-1),$A2813),[1]ACCS!$B$2:$B$5003, 1, FALSE)), "","1")</f>
        <v>1</v>
      </c>
      <c r="D2813" s="103" t="str">
        <f>IF($B2813="Unknown","",IF($B2813="","",IF(VALUE(LEFT($B2813,4))&lt;Calc!$J$2,"ANTIQUE","")))</f>
        <v/>
      </c>
      <c r="E2813" s="72" t="s">
        <v>61</v>
      </c>
      <c r="F2813" s="121"/>
      <c r="G2813" s="121" t="s">
        <v>26</v>
      </c>
      <c r="H2813" s="62" t="str">
        <f t="shared" ref="H2813:H2876" si="311">IF($A2813="","",IF($I2813=0,"Japonica",IF($I2813=1,"Reticulata",IF($I2813=2,"NRH",IF($I2813=3,"Sasanqua",IF($I2813=4,"Hiemalis",IF($I2813=5,"Vernalis",IF($I2813=6,"Japonica [Higo]","Specie"))))))))</f>
        <v>Japonica</v>
      </c>
      <c r="I2813" s="18">
        <f t="shared" si="308"/>
        <v>0</v>
      </c>
      <c r="J2813" s="18">
        <f t="shared" ref="J2813:J2876" si="312">IF(NOT(ISERROR(SEARCH("(Rusticana)",$A2813))),7,IF(NOT(ISERROR(SEARCH("(Wabisuke)",$A2813))),8,IF(NOT(ISERROR(SEARCH("(Edithae)",$A2813))),9,IF(NOT(ISERROR(SEARCH("(Oleifera)",$A2813))),10,IF(NOT(ISERROR(SEARCH("(Saluenensis)",$A2813))),11,0)))))</f>
        <v>0</v>
      </c>
      <c r="K2813" s="18">
        <f t="shared" ref="K2813:K2876" si="313">IF(NOT(ISERROR(SEARCH("(Pitardii)",$A2813))),12,IF(NOT(ISERROR(SEARCH("(Specie)",$A2813))),13,0))</f>
        <v>0</v>
      </c>
      <c r="L2813" s="57" t="str">
        <f t="shared" si="309"/>
        <v>Remey</v>
      </c>
      <c r="M2813" s="57" t="str">
        <f t="shared" ref="M2813:M2876" si="314">SUBSTITUTE(SUBSTITUTE(SUBSTITUTE(SUBSTITUTE(SUBSTITUTE($L2813," (Edithae)","")," (Oleifera)","")," (Saluenensis)","")," (Specie)","")," (Pitardii)","")</f>
        <v>Remey</v>
      </c>
      <c r="N2813" s="61" t="str">
        <f t="shared" si="310"/>
        <v>Remey</v>
      </c>
    </row>
    <row r="2814" spans="1:14" ht="25.15" customHeight="1" x14ac:dyDescent="0.2">
      <c r="A2814" s="70" t="s">
        <v>2270</v>
      </c>
      <c r="B2814" s="71">
        <v>1993</v>
      </c>
      <c r="C2814" s="68" t="str">
        <f>IF(ISERROR(VLOOKUP(IF(RIGHT($A2814,1)=")",LEFT($A2814,FIND(" (",$A2814)-1),$A2814),[1]ACCS!$B$2:$B$5003, 1, FALSE)), "","1")</f>
        <v>1</v>
      </c>
      <c r="D2814" s="103" t="str">
        <f>IF($B2814="Unknown","",IF($B2814="","",IF(VALUE(LEFT($B2814,4))&lt;Calc!$J$2,"ANTIQUE","")))</f>
        <v/>
      </c>
      <c r="E2814" s="72" t="s">
        <v>24</v>
      </c>
      <c r="F2814" s="121"/>
      <c r="G2814" s="121"/>
      <c r="H2814" s="62" t="str">
        <f t="shared" si="311"/>
        <v>Reticulata</v>
      </c>
      <c r="I2814" s="18">
        <f t="shared" si="308"/>
        <v>1</v>
      </c>
      <c r="J2814" s="18">
        <f t="shared" si="312"/>
        <v>0</v>
      </c>
      <c r="K2814" s="18">
        <f t="shared" si="313"/>
        <v>0</v>
      </c>
      <c r="L2814" s="57" t="str">
        <f t="shared" si="309"/>
        <v>Rena Bergamini</v>
      </c>
      <c r="M2814" s="57" t="str">
        <f t="shared" si="314"/>
        <v>Rena Bergamini</v>
      </c>
      <c r="N2814" s="61" t="str">
        <f t="shared" si="310"/>
        <v>Rena Bergamini</v>
      </c>
    </row>
    <row r="2815" spans="1:14" ht="25.15" customHeight="1" x14ac:dyDescent="0.2">
      <c r="A2815" s="70" t="s">
        <v>3462</v>
      </c>
      <c r="B2815" s="71">
        <v>1890</v>
      </c>
      <c r="C2815" s="68" t="str">
        <f>IF(ISERROR(VLOOKUP(IF(RIGHT($A2815,1)=")",LEFT($A2815,FIND(" (",$A2815)-1),$A2815),[1]ACCS!$B$2:$B$5003, 1, FALSE)), "","1")</f>
        <v>1</v>
      </c>
      <c r="D2815" s="103" t="str">
        <f>IF($B2815="Unknown","",IF($B2815="","",IF(VALUE(LEFT($B2815,4))&lt;Calc!$J$2,"ANTIQUE","")))</f>
        <v>ANTIQUE</v>
      </c>
      <c r="E2815" s="72" t="s">
        <v>24</v>
      </c>
      <c r="F2815" s="121"/>
      <c r="G2815" s="121"/>
      <c r="H2815" s="62" t="str">
        <f t="shared" si="311"/>
        <v>Japonica</v>
      </c>
      <c r="I2815" s="18">
        <f t="shared" si="308"/>
        <v>0</v>
      </c>
      <c r="J2815" s="18">
        <f t="shared" si="312"/>
        <v>0</v>
      </c>
      <c r="K2815" s="18">
        <f t="shared" si="313"/>
        <v>0</v>
      </c>
      <c r="L2815" s="57" t="str">
        <f t="shared" si="309"/>
        <v>Rena Campbell</v>
      </c>
      <c r="M2815" s="57" t="str">
        <f t="shared" si="314"/>
        <v>Rena Campbell</v>
      </c>
      <c r="N2815" s="61" t="str">
        <f t="shared" si="310"/>
        <v>Rena Campbell</v>
      </c>
    </row>
    <row r="2816" spans="1:14" ht="25.15" customHeight="1" x14ac:dyDescent="0.2">
      <c r="A2816" s="70" t="s">
        <v>2271</v>
      </c>
      <c r="B2816" s="71">
        <v>1960</v>
      </c>
      <c r="C2816" s="68" t="str">
        <f>IF(ISERROR(VLOOKUP(IF(RIGHT($A2816,1)=")",LEFT($A2816,FIND(" (",$A2816)-1),$A2816),[1]ACCS!$B$2:$B$5003, 1, FALSE)), "","1")</f>
        <v>1</v>
      </c>
      <c r="D2816" s="103" t="str">
        <f>IF($B2816="Unknown","",IF($B2816="","",IF(VALUE(LEFT($B2816,4))&lt;Calc!$J$2,"ANTIQUE","")))</f>
        <v/>
      </c>
      <c r="E2816" s="72" t="s">
        <v>37</v>
      </c>
      <c r="F2816" s="121"/>
      <c r="G2816" s="121"/>
      <c r="H2816" s="62" t="str">
        <f t="shared" si="311"/>
        <v>Japonica</v>
      </c>
      <c r="I2816" s="18">
        <f t="shared" si="308"/>
        <v>0</v>
      </c>
      <c r="J2816" s="18">
        <f t="shared" si="312"/>
        <v>0</v>
      </c>
      <c r="K2816" s="18">
        <f t="shared" si="313"/>
        <v>0</v>
      </c>
      <c r="L2816" s="57" t="str">
        <f t="shared" si="309"/>
        <v>Rena Swick</v>
      </c>
      <c r="M2816" s="57" t="str">
        <f t="shared" si="314"/>
        <v>Rena Swick</v>
      </c>
      <c r="N2816" s="61" t="str">
        <f t="shared" si="310"/>
        <v>Rena Swick</v>
      </c>
    </row>
    <row r="2817" spans="1:14" ht="25.15" customHeight="1" x14ac:dyDescent="0.2">
      <c r="A2817" s="70" t="s">
        <v>2272</v>
      </c>
      <c r="B2817" s="71">
        <v>1976</v>
      </c>
      <c r="C2817" s="68" t="str">
        <f>IF(ISERROR(VLOOKUP(IF(RIGHT($A2817,1)=")",LEFT($A2817,FIND(" (",$A2817)-1),$A2817),[1]ACCS!$B$2:$B$5003, 1, FALSE)), "","1")</f>
        <v>1</v>
      </c>
      <c r="D2817" s="103" t="str">
        <f>IF($B2817="Unknown","",IF($B2817="","",IF(VALUE(LEFT($B2817,4))&lt;Calc!$J$2,"ANTIQUE","")))</f>
        <v/>
      </c>
      <c r="E2817" s="72" t="s">
        <v>24</v>
      </c>
      <c r="F2817" s="121"/>
      <c r="G2817" s="121"/>
      <c r="H2817" s="62" t="str">
        <f t="shared" si="311"/>
        <v>NRH</v>
      </c>
      <c r="I2817" s="18">
        <f t="shared" si="308"/>
        <v>2</v>
      </c>
      <c r="J2817" s="18">
        <f t="shared" si="312"/>
        <v>0</v>
      </c>
      <c r="K2817" s="18">
        <f t="shared" si="313"/>
        <v>0</v>
      </c>
      <c r="L2817" s="57" t="str">
        <f t="shared" si="309"/>
        <v>Rendezvous</v>
      </c>
      <c r="M2817" s="57" t="str">
        <f t="shared" si="314"/>
        <v>Rendezvous</v>
      </c>
      <c r="N2817" s="61" t="str">
        <f t="shared" si="310"/>
        <v>Rendezvous</v>
      </c>
    </row>
    <row r="2818" spans="1:14" ht="25.15" customHeight="1" x14ac:dyDescent="0.2">
      <c r="A2818" s="70" t="s">
        <v>2273</v>
      </c>
      <c r="B2818" s="71">
        <v>1994</v>
      </c>
      <c r="C2818" s="68" t="str">
        <f>IF(ISERROR(VLOOKUP(IF(RIGHT($A2818,1)=")",LEFT($A2818,FIND(" (",$A2818)-1),$A2818),[1]ACCS!$B$2:$B$5003, 1, FALSE)), "","1")</f>
        <v>1</v>
      </c>
      <c r="D2818" s="103" t="str">
        <f>IF($B2818="Unknown","",IF($B2818="","",IF(VALUE(LEFT($B2818,4))&lt;Calc!$J$2,"ANTIQUE","")))</f>
        <v/>
      </c>
      <c r="E2818" s="72" t="s">
        <v>29</v>
      </c>
      <c r="F2818" s="121"/>
      <c r="G2818" s="121"/>
      <c r="H2818" s="62" t="str">
        <f t="shared" si="311"/>
        <v>Reticulata</v>
      </c>
      <c r="I2818" s="18">
        <f t="shared" si="308"/>
        <v>1</v>
      </c>
      <c r="J2818" s="18">
        <f t="shared" si="312"/>
        <v>0</v>
      </c>
      <c r="K2818" s="18">
        <f t="shared" si="313"/>
        <v>0</v>
      </c>
      <c r="L2818" s="57" t="str">
        <f t="shared" si="309"/>
        <v>Renee Land</v>
      </c>
      <c r="M2818" s="57" t="str">
        <f t="shared" si="314"/>
        <v>Renee Land</v>
      </c>
      <c r="N2818" s="61" t="str">
        <f t="shared" si="310"/>
        <v>Renee Land</v>
      </c>
    </row>
    <row r="2819" spans="1:14" ht="25.15" customHeight="1" x14ac:dyDescent="0.2">
      <c r="A2819" s="70" t="s">
        <v>2274</v>
      </c>
      <c r="B2819" s="71">
        <v>1989</v>
      </c>
      <c r="C2819" s="68" t="str">
        <f>IF(ISERROR(VLOOKUP(IF(RIGHT($A2819,1)=")",LEFT($A2819,FIND(" (",$A2819)-1),$A2819),[1]ACCS!$B$2:$B$5003, 1, FALSE)), "","1")</f>
        <v>1</v>
      </c>
      <c r="D2819" s="103" t="str">
        <f>IF($B2819="Unknown","",IF($B2819="","",IF(VALUE(LEFT($B2819,4))&lt;Calc!$J$2,"ANTIQUE","")))</f>
        <v/>
      </c>
      <c r="E2819" s="72" t="s">
        <v>37</v>
      </c>
      <c r="F2819" s="121"/>
      <c r="G2819" s="121"/>
      <c r="H2819" s="62" t="str">
        <f t="shared" si="311"/>
        <v>Reticulata</v>
      </c>
      <c r="I2819" s="18">
        <f t="shared" si="308"/>
        <v>1</v>
      </c>
      <c r="J2819" s="18">
        <f t="shared" si="312"/>
        <v>0</v>
      </c>
      <c r="K2819" s="18">
        <f t="shared" si="313"/>
        <v>0</v>
      </c>
      <c r="L2819" s="57" t="str">
        <f t="shared" si="309"/>
        <v>Renegade</v>
      </c>
      <c r="M2819" s="57" t="str">
        <f t="shared" si="314"/>
        <v>Renegade</v>
      </c>
      <c r="N2819" s="61" t="str">
        <f t="shared" si="310"/>
        <v>Renegade</v>
      </c>
    </row>
    <row r="2820" spans="1:14" ht="25.15" customHeight="1" x14ac:dyDescent="0.2">
      <c r="A2820" s="70" t="s">
        <v>2275</v>
      </c>
      <c r="B2820" s="71">
        <v>1948</v>
      </c>
      <c r="C2820" s="68" t="str">
        <f>IF(ISERROR(VLOOKUP(IF(RIGHT($A2820,1)=")",LEFT($A2820,FIND(" (",$A2820)-1),$A2820),[1]ACCS!$B$2:$B$5003, 1, FALSE)), "","1")</f>
        <v>1</v>
      </c>
      <c r="D2820" s="103" t="str">
        <f>IF($B2820="Unknown","",IF($B2820="","",IF(VALUE(LEFT($B2820,4))&lt;Calc!$J$2,"ANTIQUE","")))</f>
        <v/>
      </c>
      <c r="E2820" s="72" t="s">
        <v>24</v>
      </c>
      <c r="F2820" s="121"/>
      <c r="G2820" s="121"/>
      <c r="H2820" s="62" t="str">
        <f t="shared" si="311"/>
        <v>Reticulata</v>
      </c>
      <c r="I2820" s="18">
        <f t="shared" si="308"/>
        <v>1</v>
      </c>
      <c r="J2820" s="18">
        <f t="shared" si="312"/>
        <v>0</v>
      </c>
      <c r="K2820" s="18">
        <f t="shared" si="313"/>
        <v>0</v>
      </c>
      <c r="L2820" s="57" t="str">
        <f t="shared" si="309"/>
        <v>Reticulate Leaf Crimson (Professor Tsai, Maye Taohong)</v>
      </c>
      <c r="M2820" s="57" t="str">
        <f t="shared" si="314"/>
        <v>Reticulate Leaf Crimson (Professor Tsai, Maye Taohong)</v>
      </c>
      <c r="N2820" s="61" t="str">
        <f t="shared" si="310"/>
        <v>Reticulate Leaf Crimson</v>
      </c>
    </row>
    <row r="2821" spans="1:14" ht="25.15" customHeight="1" x14ac:dyDescent="0.2">
      <c r="A2821" s="70" t="s">
        <v>2276</v>
      </c>
      <c r="B2821" s="71">
        <v>1964</v>
      </c>
      <c r="C2821" s="68" t="str">
        <f>IF(ISERROR(VLOOKUP(IF(RIGHT($A2821,1)=")",LEFT($A2821,FIND(" (",$A2821)-1),$A2821),[1]ACCS!$B$2:$B$5003, 1, FALSE)), "","1")</f>
        <v>1</v>
      </c>
      <c r="D2821" s="103" t="str">
        <f>IF($B2821="Unknown","",IF($B2821="","",IF(VALUE(LEFT($B2821,4))&lt;Calc!$J$2,"ANTIQUE","")))</f>
        <v/>
      </c>
      <c r="E2821" s="72" t="s">
        <v>24</v>
      </c>
      <c r="F2821" s="121"/>
      <c r="G2821" s="121"/>
      <c r="H2821" s="62" t="str">
        <f t="shared" si="311"/>
        <v>Reticulata</v>
      </c>
      <c r="I2821" s="18">
        <f t="shared" si="308"/>
        <v>1</v>
      </c>
      <c r="J2821" s="18">
        <f t="shared" si="312"/>
        <v>0</v>
      </c>
      <c r="K2821" s="18">
        <f t="shared" si="313"/>
        <v>0</v>
      </c>
      <c r="L2821" s="57" t="str">
        <f t="shared" si="309"/>
        <v>Reticulate Leaf Pink (Maye Yinhong)</v>
      </c>
      <c r="M2821" s="57" t="str">
        <f t="shared" si="314"/>
        <v>Reticulate Leaf Pink (Maye Yinhong)</v>
      </c>
      <c r="N2821" s="61" t="str">
        <f t="shared" si="310"/>
        <v>Reticulate Leaf Pink</v>
      </c>
    </row>
    <row r="2822" spans="1:14" ht="25.15" customHeight="1" x14ac:dyDescent="0.2">
      <c r="A2822" s="70" t="s">
        <v>2277</v>
      </c>
      <c r="B2822" s="71">
        <v>1998</v>
      </c>
      <c r="C2822" s="68" t="str">
        <f>IF(ISERROR(VLOOKUP(IF(RIGHT($A2822,1)=")",LEFT($A2822,FIND(" (",$A2822)-1),$A2822),[1]ACCS!$B$2:$B$5003, 1, FALSE)), "","1")</f>
        <v/>
      </c>
      <c r="D2822" s="103" t="str">
        <f>IF($B2822="Unknown","",IF($B2822="","",IF(VALUE(LEFT($B2822,4))&lt;Calc!$J$2,"ANTIQUE","")))</f>
        <v/>
      </c>
      <c r="E2822" s="72" t="s">
        <v>37</v>
      </c>
      <c r="F2822" s="121"/>
      <c r="G2822" s="121"/>
      <c r="H2822" s="62" t="str">
        <f t="shared" si="311"/>
        <v>Japonica</v>
      </c>
      <c r="I2822" s="18">
        <f t="shared" si="308"/>
        <v>0</v>
      </c>
      <c r="J2822" s="18">
        <f t="shared" si="312"/>
        <v>0</v>
      </c>
      <c r="K2822" s="18">
        <f t="shared" si="313"/>
        <v>0</v>
      </c>
      <c r="L2822" s="57" t="str">
        <f t="shared" si="309"/>
        <v>Rev. Claude Fullerton</v>
      </c>
      <c r="M2822" s="57" t="str">
        <f t="shared" si="314"/>
        <v>Rev. Claude Fullerton</v>
      </c>
      <c r="N2822" s="61" t="str">
        <f t="shared" si="310"/>
        <v>Rev. Claude Fullerton</v>
      </c>
    </row>
    <row r="2823" spans="1:14" ht="25.15" customHeight="1" x14ac:dyDescent="0.2">
      <c r="A2823" s="70" t="s">
        <v>3463</v>
      </c>
      <c r="B2823" s="71">
        <v>1840</v>
      </c>
      <c r="C2823" s="68" t="str">
        <f>IF(ISERROR(VLOOKUP(IF(RIGHT($A2823,1)=")",LEFT($A2823,FIND(" (",$A2823)-1),$A2823),[1]ACCS!$B$2:$B$5003, 1, FALSE)), "","1")</f>
        <v/>
      </c>
      <c r="D2823" s="103" t="str">
        <f>IF($B2823="Unknown","",IF($B2823="","",IF(VALUE(LEFT($B2823,4))&lt;Calc!$J$2,"ANTIQUE","")))</f>
        <v>ANTIQUE</v>
      </c>
      <c r="E2823" s="72" t="s">
        <v>24</v>
      </c>
      <c r="F2823" s="121"/>
      <c r="G2823" s="121"/>
      <c r="H2823" s="62" t="str">
        <f t="shared" si="311"/>
        <v>Japonica</v>
      </c>
      <c r="I2823" s="18">
        <f t="shared" si="308"/>
        <v>0</v>
      </c>
      <c r="J2823" s="18">
        <f t="shared" si="312"/>
        <v>0</v>
      </c>
      <c r="K2823" s="18">
        <f t="shared" si="313"/>
        <v>0</v>
      </c>
      <c r="L2823" s="57" t="str">
        <f t="shared" si="309"/>
        <v>Rev. John Bennett</v>
      </c>
      <c r="M2823" s="57" t="str">
        <f t="shared" si="314"/>
        <v>Rev. John Bennett</v>
      </c>
      <c r="N2823" s="61" t="str">
        <f t="shared" si="310"/>
        <v>Rev. John Bennett</v>
      </c>
    </row>
    <row r="2824" spans="1:14" ht="25.15" customHeight="1" x14ac:dyDescent="0.2">
      <c r="A2824" s="70" t="s">
        <v>2278</v>
      </c>
      <c r="B2824" s="71">
        <v>1958</v>
      </c>
      <c r="C2824" s="68" t="str">
        <f>IF(ISERROR(VLOOKUP(IF(RIGHT($A2824,1)=")",LEFT($A2824,FIND(" (",$A2824)-1),$A2824),[1]ACCS!$B$2:$B$5003, 1, FALSE)), "","1")</f>
        <v/>
      </c>
      <c r="D2824" s="103" t="str">
        <f>IF($B2824="Unknown","",IF($B2824="","",IF(VALUE(LEFT($B2824,4))&lt;Calc!$J$2,"ANTIQUE","")))</f>
        <v/>
      </c>
      <c r="E2824" s="72" t="s">
        <v>24</v>
      </c>
      <c r="F2824" s="121"/>
      <c r="G2824" s="121"/>
      <c r="H2824" s="62" t="str">
        <f t="shared" si="311"/>
        <v>Japonica</v>
      </c>
      <c r="I2824" s="18">
        <f t="shared" si="308"/>
        <v>0</v>
      </c>
      <c r="J2824" s="18">
        <f t="shared" si="312"/>
        <v>0</v>
      </c>
      <c r="K2824" s="18">
        <f t="shared" si="313"/>
        <v>0</v>
      </c>
      <c r="L2824" s="57" t="str">
        <f t="shared" si="309"/>
        <v>Rev. John Bowman</v>
      </c>
      <c r="M2824" s="57" t="str">
        <f t="shared" si="314"/>
        <v>Rev. John Bowman</v>
      </c>
      <c r="N2824" s="61" t="str">
        <f t="shared" si="310"/>
        <v>Rev. John Bowman</v>
      </c>
    </row>
    <row r="2825" spans="1:14" ht="25.15" customHeight="1" x14ac:dyDescent="0.2">
      <c r="A2825" s="70" t="s">
        <v>2279</v>
      </c>
      <c r="B2825" s="71">
        <v>1942</v>
      </c>
      <c r="C2825" s="68" t="str">
        <f>IF(ISERROR(VLOOKUP(IF(RIGHT($A2825,1)=")",LEFT($A2825,FIND(" (",$A2825)-1),$A2825),[1]ACCS!$B$2:$B$5003, 1, FALSE)), "","1")</f>
        <v>1</v>
      </c>
      <c r="D2825" s="103" t="str">
        <f>IF($B2825="Unknown","",IF($B2825="","",IF(VALUE(LEFT($B2825,4))&lt;Calc!$J$2,"ANTIQUE","")))</f>
        <v/>
      </c>
      <c r="E2825" s="72" t="s">
        <v>24</v>
      </c>
      <c r="F2825" s="121"/>
      <c r="G2825" s="121"/>
      <c r="H2825" s="62" t="str">
        <f t="shared" si="311"/>
        <v>Japonica</v>
      </c>
      <c r="I2825" s="18">
        <f t="shared" si="308"/>
        <v>0</v>
      </c>
      <c r="J2825" s="18">
        <f t="shared" si="312"/>
        <v>0</v>
      </c>
      <c r="K2825" s="18">
        <f t="shared" si="313"/>
        <v>0</v>
      </c>
      <c r="L2825" s="57" t="str">
        <f t="shared" si="309"/>
        <v>Revelation</v>
      </c>
      <c r="M2825" s="57" t="str">
        <f t="shared" si="314"/>
        <v>Revelation</v>
      </c>
      <c r="N2825" s="61" t="str">
        <f t="shared" si="310"/>
        <v>Revelation</v>
      </c>
    </row>
    <row r="2826" spans="1:14" ht="25.15" customHeight="1" x14ac:dyDescent="0.2">
      <c r="A2826" s="70" t="s">
        <v>2280</v>
      </c>
      <c r="B2826" s="71">
        <v>1992</v>
      </c>
      <c r="C2826" s="68" t="str">
        <f>IF(ISERROR(VLOOKUP(IF(RIGHT($A2826,1)=")",LEFT($A2826,FIND(" (",$A2826)-1),$A2826),[1]ACCS!$B$2:$B$5003, 1, FALSE)), "","1")</f>
        <v>1</v>
      </c>
      <c r="D2826" s="103" t="str">
        <f>IF($B2826="Unknown","",IF($B2826="","",IF(VALUE(LEFT($B2826,4))&lt;Calc!$J$2,"ANTIQUE","")))</f>
        <v/>
      </c>
      <c r="E2826" s="72" t="s">
        <v>47</v>
      </c>
      <c r="F2826" s="121"/>
      <c r="G2826" s="121"/>
      <c r="H2826" s="62" t="str">
        <f t="shared" si="311"/>
        <v>Hiemalis</v>
      </c>
      <c r="I2826" s="18">
        <f t="shared" si="308"/>
        <v>4</v>
      </c>
      <c r="J2826" s="18">
        <f t="shared" si="312"/>
        <v>0</v>
      </c>
      <c r="K2826" s="18">
        <f t="shared" si="313"/>
        <v>0</v>
      </c>
      <c r="L2826" s="57" t="str">
        <f t="shared" si="309"/>
        <v>Reverend Ida</v>
      </c>
      <c r="M2826" s="57" t="str">
        <f t="shared" si="314"/>
        <v>Reverend Ida</v>
      </c>
      <c r="N2826" s="61" t="str">
        <f t="shared" si="310"/>
        <v>Reverend Ida</v>
      </c>
    </row>
    <row r="2827" spans="1:14" ht="25.15" customHeight="1" x14ac:dyDescent="0.2">
      <c r="A2827" s="70" t="s">
        <v>2281</v>
      </c>
      <c r="B2827" s="71">
        <v>2013</v>
      </c>
      <c r="C2827" s="68" t="str">
        <f>IF(ISERROR(VLOOKUP(IF(RIGHT($A2827,1)=")",LEFT($A2827,FIND(" (",$A2827)-1),$A2827),[1]ACCS!$B$2:$B$5003, 1, FALSE)), "","1")</f>
        <v/>
      </c>
      <c r="D2827" s="103" t="str">
        <f>IF($B2827="Unknown","",IF($B2827="","",IF(VALUE(LEFT($B2827,4))&lt;Calc!$J$2,"ANTIQUE","")))</f>
        <v/>
      </c>
      <c r="E2827" s="72" t="s">
        <v>61</v>
      </c>
      <c r="F2827" s="121"/>
      <c r="G2827" s="121"/>
      <c r="H2827" s="62" t="str">
        <f t="shared" si="311"/>
        <v>Sasanqua</v>
      </c>
      <c r="I2827" s="18">
        <f t="shared" si="308"/>
        <v>3</v>
      </c>
      <c r="J2827" s="18">
        <f t="shared" si="312"/>
        <v>0</v>
      </c>
      <c r="K2827" s="18">
        <f t="shared" si="313"/>
        <v>0</v>
      </c>
      <c r="L2827" s="57" t="str">
        <f t="shared" si="309"/>
        <v>Reverend Jim Jeffrey</v>
      </c>
      <c r="M2827" s="57" t="str">
        <f t="shared" si="314"/>
        <v>Reverend Jim Jeffrey</v>
      </c>
      <c r="N2827" s="61" t="str">
        <f t="shared" si="310"/>
        <v>Reverend Jim Jeffrey</v>
      </c>
    </row>
    <row r="2828" spans="1:14" ht="25.15" customHeight="1" x14ac:dyDescent="0.2">
      <c r="A2828" s="70" t="s">
        <v>3510</v>
      </c>
      <c r="B2828" s="71">
        <v>1800</v>
      </c>
      <c r="C2828" s="68" t="str">
        <f>IF(ISERROR(VLOOKUP(IF(RIGHT($A2828,1)=")",LEFT($A2828,FIND(" (",$A2828)-1),$A2828),[1]ACCS!$B$2:$B$5003, 1, FALSE)), "","1")</f>
        <v>1</v>
      </c>
      <c r="D2828" s="103" t="str">
        <f>IF($B2828="Unknown","",IF($B2828="","",IF(VALUE(LEFT($B2828,4))&lt;Calc!$J$2,"ANTIQUE","")))</f>
        <v>ANTIQUE</v>
      </c>
      <c r="E2828" s="72" t="s">
        <v>24</v>
      </c>
      <c r="F2828" s="121"/>
      <c r="G2828" s="121"/>
      <c r="H2828" s="62" t="str">
        <f t="shared" si="311"/>
        <v>Japonica</v>
      </c>
      <c r="I2828" s="18">
        <f t="shared" si="308"/>
        <v>0</v>
      </c>
      <c r="J2828" s="18">
        <f t="shared" si="312"/>
        <v>0</v>
      </c>
      <c r="K2828" s="18">
        <f t="shared" si="313"/>
        <v>0</v>
      </c>
      <c r="L2828" s="57" t="str">
        <f t="shared" si="309"/>
        <v>Reverend John G. Drayton (Mary E.M.)</v>
      </c>
      <c r="M2828" s="57" t="str">
        <f t="shared" si="314"/>
        <v>Reverend John G. Drayton (Mary E.M.)</v>
      </c>
      <c r="N2828" s="61" t="str">
        <f t="shared" si="310"/>
        <v>Reverend John G. Drayton</v>
      </c>
    </row>
    <row r="2829" spans="1:14" ht="25.15" customHeight="1" x14ac:dyDescent="0.2">
      <c r="A2829" s="70" t="s">
        <v>2929</v>
      </c>
      <c r="B2829" s="71">
        <v>1956</v>
      </c>
      <c r="C2829" s="68" t="str">
        <f>IF(ISERROR(VLOOKUP(IF(RIGHT($A2829,1)=")",LEFT($A2829,FIND(" (",$A2829)-1),$A2829),[1]ACCS!$B$2:$B$5003, 1, FALSE)), "","1")</f>
        <v>1</v>
      </c>
      <c r="D2829" s="103" t="str">
        <f>IF($B2829="Unknown","",IF($B2829="","",IF(VALUE(LEFT($B2829,4))&lt;Calc!$J$2,"ANTIQUE","")))</f>
        <v/>
      </c>
      <c r="E2829" s="72" t="s">
        <v>47</v>
      </c>
      <c r="F2829" s="121"/>
      <c r="G2829" s="121"/>
      <c r="H2829" s="62" t="str">
        <f t="shared" si="311"/>
        <v>Japonica</v>
      </c>
      <c r="I2829" s="18">
        <f t="shared" si="308"/>
        <v>0</v>
      </c>
      <c r="J2829" s="18">
        <f t="shared" si="312"/>
        <v>0</v>
      </c>
      <c r="K2829" s="18">
        <f t="shared" si="313"/>
        <v>0</v>
      </c>
      <c r="L2829" s="57" t="str">
        <f t="shared" si="309"/>
        <v>Revere's Baby Pink</v>
      </c>
      <c r="M2829" s="57" t="str">
        <f t="shared" si="314"/>
        <v>Revere's Baby Pink</v>
      </c>
      <c r="N2829" s="61" t="str">
        <f t="shared" si="310"/>
        <v>Revere's Baby Pink</v>
      </c>
    </row>
    <row r="2830" spans="1:14" ht="25.15" customHeight="1" x14ac:dyDescent="0.2">
      <c r="A2830" s="70" t="s">
        <v>2282</v>
      </c>
      <c r="B2830" s="71">
        <v>1952</v>
      </c>
      <c r="C2830" s="68" t="str">
        <f>IF(ISERROR(VLOOKUP(IF(RIGHT($A2830,1)=")",LEFT($A2830,FIND(" (",$A2830)-1),$A2830),[1]ACCS!$B$2:$B$5003, 1, FALSE)), "","1")</f>
        <v>1</v>
      </c>
      <c r="D2830" s="103" t="str">
        <f>IF($B2830="Unknown","",IF($B2830="","",IF(VALUE(LEFT($B2830,4))&lt;Calc!$J$2,"ANTIQUE","")))</f>
        <v/>
      </c>
      <c r="E2830" s="72" t="s">
        <v>24</v>
      </c>
      <c r="F2830" s="121" t="s">
        <v>5</v>
      </c>
      <c r="G2830" s="121"/>
      <c r="H2830" s="62" t="str">
        <f t="shared" si="311"/>
        <v>Japonica</v>
      </c>
      <c r="I2830" s="18">
        <f t="shared" si="308"/>
        <v>0</v>
      </c>
      <c r="J2830" s="18">
        <f t="shared" si="312"/>
        <v>0</v>
      </c>
      <c r="K2830" s="18">
        <f t="shared" si="313"/>
        <v>0</v>
      </c>
      <c r="L2830" s="57" t="str">
        <f t="shared" si="309"/>
        <v>Rhoda Gonzalez</v>
      </c>
      <c r="M2830" s="57" t="str">
        <f t="shared" si="314"/>
        <v>Rhoda Gonzalez</v>
      </c>
      <c r="N2830" s="61" t="str">
        <f t="shared" si="310"/>
        <v>Rhoda Gonzalez</v>
      </c>
    </row>
    <row r="2831" spans="1:14" ht="25.15" customHeight="1" x14ac:dyDescent="0.2">
      <c r="A2831" s="70" t="s">
        <v>2283</v>
      </c>
      <c r="B2831" s="71">
        <v>2016</v>
      </c>
      <c r="C2831" s="68" t="str">
        <f>IF(ISERROR(VLOOKUP(IF(RIGHT($A2831,1)=")",LEFT($A2831,FIND(" (",$A2831)-1),$A2831),[1]ACCS!$B$2:$B$5003, 1, FALSE)), "","1")</f>
        <v>1</v>
      </c>
      <c r="D2831" s="103" t="str">
        <f>IF($B2831="Unknown","",IF($B2831="","",IF(VALUE(LEFT($B2831,4))&lt;Calc!$J$2,"ANTIQUE","")))</f>
        <v/>
      </c>
      <c r="E2831" s="72" t="s">
        <v>37</v>
      </c>
      <c r="F2831" s="121"/>
      <c r="G2831" s="121"/>
      <c r="H2831" s="62" t="str">
        <f t="shared" si="311"/>
        <v>Japonica</v>
      </c>
      <c r="I2831" s="18">
        <f t="shared" si="308"/>
        <v>0</v>
      </c>
      <c r="J2831" s="18">
        <f t="shared" si="312"/>
        <v>0</v>
      </c>
      <c r="K2831" s="18">
        <f t="shared" si="313"/>
        <v>0</v>
      </c>
      <c r="L2831" s="57" t="str">
        <f t="shared" si="309"/>
        <v>Rhysa Johnson</v>
      </c>
      <c r="M2831" s="57" t="str">
        <f t="shared" si="314"/>
        <v>Rhysa Johnson</v>
      </c>
      <c r="N2831" s="61" t="str">
        <f t="shared" si="310"/>
        <v>Rhysa Johnson</v>
      </c>
    </row>
    <row r="2832" spans="1:14" ht="25.15" customHeight="1" x14ac:dyDescent="0.2">
      <c r="A2832" s="74" t="s">
        <v>3075</v>
      </c>
      <c r="B2832" s="71">
        <v>2021</v>
      </c>
      <c r="C2832" s="68" t="str">
        <f>IF(ISERROR(VLOOKUP(IF(RIGHT($A2832,1)=")",LEFT($A2832,FIND(" (",$A2832)-1),$A2832),[1]ACCS!$B$2:$B$5003, 1, FALSE)), "","1")</f>
        <v>1</v>
      </c>
      <c r="D2832" s="103" t="str">
        <f>IF($B2832="Unknown","",IF($B2832="","",IF(VALUE(LEFT($B2832,4))&lt;Calc!$J$2,"ANTIQUE","")))</f>
        <v/>
      </c>
      <c r="E2832" s="72" t="s">
        <v>24</v>
      </c>
      <c r="F2832" s="121"/>
      <c r="G2832" s="121"/>
      <c r="H2832" s="62" t="str">
        <f t="shared" si="311"/>
        <v>Japonica</v>
      </c>
      <c r="I2832" s="18">
        <f t="shared" si="308"/>
        <v>0</v>
      </c>
      <c r="J2832" s="18">
        <f t="shared" si="312"/>
        <v>0</v>
      </c>
      <c r="K2832" s="18">
        <f t="shared" si="313"/>
        <v>0</v>
      </c>
      <c r="L2832" s="57" t="str">
        <f t="shared" si="309"/>
        <v>Richard Buggeln</v>
      </c>
      <c r="M2832" s="57" t="str">
        <f t="shared" si="314"/>
        <v>Richard Buggeln</v>
      </c>
      <c r="N2832" s="61" t="str">
        <f t="shared" si="310"/>
        <v>Richard Buggeln</v>
      </c>
    </row>
    <row r="2833" spans="1:14" ht="25.15" customHeight="1" x14ac:dyDescent="0.2">
      <c r="A2833" s="70" t="s">
        <v>2284</v>
      </c>
      <c r="B2833" s="71">
        <v>2013</v>
      </c>
      <c r="C2833" s="68" t="str">
        <f>IF(ISERROR(VLOOKUP(IF(RIGHT($A2833,1)=")",LEFT($A2833,FIND(" (",$A2833)-1),$A2833),[1]ACCS!$B$2:$B$5003, 1, FALSE)), "","1")</f>
        <v>1</v>
      </c>
      <c r="D2833" s="103" t="str">
        <f>IF($B2833="Unknown","",IF($B2833="","",IF(VALUE(LEFT($B2833,4))&lt;Calc!$J$2,"ANTIQUE","")))</f>
        <v/>
      </c>
      <c r="E2833" s="72" t="s">
        <v>24</v>
      </c>
      <c r="F2833" s="121"/>
      <c r="G2833" s="121"/>
      <c r="H2833" s="62" t="str">
        <f t="shared" si="311"/>
        <v>Japonica</v>
      </c>
      <c r="I2833" s="18">
        <f t="shared" si="308"/>
        <v>0</v>
      </c>
      <c r="J2833" s="18">
        <f t="shared" si="312"/>
        <v>0</v>
      </c>
      <c r="K2833" s="18">
        <f t="shared" si="313"/>
        <v>0</v>
      </c>
      <c r="L2833" s="57" t="str">
        <f t="shared" si="309"/>
        <v>Richard Gordy</v>
      </c>
      <c r="M2833" s="57" t="str">
        <f t="shared" si="314"/>
        <v>Richard Gordy</v>
      </c>
      <c r="N2833" s="61" t="str">
        <f t="shared" si="310"/>
        <v>Richard Gordy</v>
      </c>
    </row>
    <row r="2834" spans="1:14" ht="25.15" customHeight="1" x14ac:dyDescent="0.2">
      <c r="A2834" s="70" t="s">
        <v>2285</v>
      </c>
      <c r="B2834" s="71">
        <v>2016</v>
      </c>
      <c r="C2834" s="68" t="str">
        <f>IF(ISERROR(VLOOKUP(IF(RIGHT($A2834,1)=")",LEFT($A2834,FIND(" (",$A2834)-1),$A2834),[1]ACCS!$B$2:$B$5003, 1, FALSE)), "","1")</f>
        <v>1</v>
      </c>
      <c r="D2834" s="103" t="str">
        <f>IF($B2834="Unknown","",IF($B2834="","",IF(VALUE(LEFT($B2834,4))&lt;Calc!$J$2,"ANTIQUE","")))</f>
        <v/>
      </c>
      <c r="E2834" s="72" t="s">
        <v>37</v>
      </c>
      <c r="F2834" s="121"/>
      <c r="G2834" s="121"/>
      <c r="H2834" s="62" t="str">
        <f t="shared" si="311"/>
        <v>Reticulata</v>
      </c>
      <c r="I2834" s="18">
        <f t="shared" si="308"/>
        <v>1</v>
      </c>
      <c r="J2834" s="18">
        <f t="shared" si="312"/>
        <v>0</v>
      </c>
      <c r="K2834" s="18">
        <f t="shared" si="313"/>
        <v>0</v>
      </c>
      <c r="L2834" s="57" t="str">
        <f t="shared" si="309"/>
        <v>Richard Mims</v>
      </c>
      <c r="M2834" s="57" t="str">
        <f t="shared" si="314"/>
        <v>Richard Mims</v>
      </c>
      <c r="N2834" s="61" t="str">
        <f t="shared" si="310"/>
        <v>Richard Mims</v>
      </c>
    </row>
    <row r="2835" spans="1:14" ht="25.15" customHeight="1" x14ac:dyDescent="0.2">
      <c r="A2835" s="70" t="s">
        <v>2286</v>
      </c>
      <c r="B2835" s="71">
        <v>1954</v>
      </c>
      <c r="C2835" s="68" t="str">
        <f>IF(ISERROR(VLOOKUP(IF(RIGHT($A2835,1)=")",LEFT($A2835,FIND(" (",$A2835)-1),$A2835),[1]ACCS!$B$2:$B$5003, 1, FALSE)), "","1")</f>
        <v>1</v>
      </c>
      <c r="D2835" s="103" t="str">
        <f>IF($B2835="Unknown","",IF($B2835="","",IF(VALUE(LEFT($B2835,4))&lt;Calc!$J$2,"ANTIQUE","")))</f>
        <v/>
      </c>
      <c r="E2835" s="72" t="s">
        <v>37</v>
      </c>
      <c r="F2835" s="121"/>
      <c r="G2835" s="121"/>
      <c r="H2835" s="62" t="str">
        <f t="shared" si="311"/>
        <v>Japonica</v>
      </c>
      <c r="I2835" s="18">
        <f t="shared" si="308"/>
        <v>0</v>
      </c>
      <c r="J2835" s="18">
        <f t="shared" si="312"/>
        <v>0</v>
      </c>
      <c r="K2835" s="18">
        <f t="shared" si="313"/>
        <v>0</v>
      </c>
      <c r="L2835" s="57" t="str">
        <f t="shared" si="309"/>
        <v>Richard Nixon</v>
      </c>
      <c r="M2835" s="57" t="str">
        <f t="shared" si="314"/>
        <v>Richard Nixon</v>
      </c>
      <c r="N2835" s="61" t="str">
        <f t="shared" si="310"/>
        <v>Richard Nixon</v>
      </c>
    </row>
    <row r="2836" spans="1:14" ht="25.15" customHeight="1" x14ac:dyDescent="0.2">
      <c r="A2836" s="70" t="s">
        <v>2287</v>
      </c>
      <c r="B2836" s="71">
        <v>1962</v>
      </c>
      <c r="C2836" s="68" t="str">
        <f>IF(ISERROR(VLOOKUP(IF(RIGHT($A2836,1)=")",LEFT($A2836,FIND(" (",$A2836)-1),$A2836),[1]ACCS!$B$2:$B$5003, 1, FALSE)), "","1")</f>
        <v/>
      </c>
      <c r="D2836" s="103" t="str">
        <f>IF($B2836="Unknown","",IF($B2836="","",IF(VALUE(LEFT($B2836,4))&lt;Calc!$J$2,"ANTIQUE","")))</f>
        <v/>
      </c>
      <c r="E2836" s="72" t="s">
        <v>37</v>
      </c>
      <c r="F2836" s="121"/>
      <c r="G2836" s="121"/>
      <c r="H2836" s="62" t="str">
        <f t="shared" si="311"/>
        <v>Japonica</v>
      </c>
      <c r="I2836" s="18">
        <f t="shared" si="308"/>
        <v>0</v>
      </c>
      <c r="J2836" s="18">
        <f t="shared" si="312"/>
        <v>0</v>
      </c>
      <c r="K2836" s="18">
        <f t="shared" si="313"/>
        <v>0</v>
      </c>
      <c r="L2836" s="57" t="str">
        <f t="shared" si="309"/>
        <v>Richfield</v>
      </c>
      <c r="M2836" s="57" t="str">
        <f t="shared" si="314"/>
        <v>Richfield</v>
      </c>
      <c r="N2836" s="61" t="str">
        <f t="shared" si="310"/>
        <v>Richfield</v>
      </c>
    </row>
    <row r="2837" spans="1:14" ht="25.15" customHeight="1" x14ac:dyDescent="0.2">
      <c r="A2837" s="70" t="s">
        <v>2288</v>
      </c>
      <c r="B2837" s="71">
        <v>2013</v>
      </c>
      <c r="C2837" s="68" t="str">
        <f>IF(ISERROR(VLOOKUP(IF(RIGHT($A2837,1)=")",LEFT($A2837,FIND(" (",$A2837)-1),$A2837),[1]ACCS!$B$2:$B$5003, 1, FALSE)), "","1")</f>
        <v>1</v>
      </c>
      <c r="D2837" s="103" t="str">
        <f>IF($B2837="Unknown","",IF($B2837="","",IF(VALUE(LEFT($B2837,4))&lt;Calc!$J$2,"ANTIQUE","")))</f>
        <v/>
      </c>
      <c r="E2837" s="72" t="s">
        <v>21</v>
      </c>
      <c r="F2837" s="121"/>
      <c r="G2837" s="121"/>
      <c r="H2837" s="62" t="str">
        <f t="shared" si="311"/>
        <v>Japonica</v>
      </c>
      <c r="I2837" s="18">
        <f t="shared" si="308"/>
        <v>0</v>
      </c>
      <c r="J2837" s="18">
        <f t="shared" si="312"/>
        <v>0</v>
      </c>
      <c r="K2837" s="18">
        <f t="shared" si="313"/>
        <v>0</v>
      </c>
      <c r="L2837" s="57" t="str">
        <f t="shared" si="309"/>
        <v>Rilyn Boueres</v>
      </c>
      <c r="M2837" s="57" t="str">
        <f t="shared" si="314"/>
        <v>Rilyn Boueres</v>
      </c>
      <c r="N2837" s="61" t="str">
        <f t="shared" si="310"/>
        <v>Rilyn Boueres</v>
      </c>
    </row>
    <row r="2838" spans="1:14" ht="25.15" customHeight="1" x14ac:dyDescent="0.2">
      <c r="A2838" s="70" t="s">
        <v>2289</v>
      </c>
      <c r="B2838" s="71">
        <v>1958</v>
      </c>
      <c r="C2838" s="68" t="str">
        <f>IF(ISERROR(VLOOKUP(IF(RIGHT($A2838,1)=")",LEFT($A2838,FIND(" (",$A2838)-1),$A2838),[1]ACCS!$B$2:$B$5003, 1, FALSE)), "","1")</f>
        <v/>
      </c>
      <c r="D2838" s="103" t="str">
        <f>IF($B2838="Unknown","",IF($B2838="","",IF(VALUE(LEFT($B2838,4))&lt;Calc!$J$2,"ANTIQUE","")))</f>
        <v/>
      </c>
      <c r="E2838" s="72" t="s">
        <v>37</v>
      </c>
      <c r="F2838" s="121"/>
      <c r="G2838" s="121"/>
      <c r="H2838" s="62" t="str">
        <f t="shared" si="311"/>
        <v>Japonica</v>
      </c>
      <c r="I2838" s="18">
        <f t="shared" si="308"/>
        <v>0</v>
      </c>
      <c r="J2838" s="18">
        <f t="shared" si="312"/>
        <v>0</v>
      </c>
      <c r="K2838" s="18">
        <f t="shared" si="313"/>
        <v>0</v>
      </c>
      <c r="L2838" s="57" t="str">
        <f t="shared" si="309"/>
        <v>Riptide (See Judge Marvin Mann)</v>
      </c>
      <c r="M2838" s="57" t="str">
        <f t="shared" si="314"/>
        <v>Riptide (See Judge Marvin Mann)</v>
      </c>
      <c r="N2838" s="61" t="str">
        <f t="shared" si="310"/>
        <v>Riptide (See Judge Marvin Mann)</v>
      </c>
    </row>
    <row r="2839" spans="1:14" ht="25.15" customHeight="1" x14ac:dyDescent="0.2">
      <c r="A2839" s="99" t="s">
        <v>3585</v>
      </c>
      <c r="B2839" s="100">
        <v>2024</v>
      </c>
      <c r="C2839" s="68" t="str">
        <f>IF(ISERROR(VLOOKUP(IF(RIGHT($A2839,1)=")",LEFT($A2839,FIND(" (",$A2839)-1),$A2839),[1]ACCS!$B$2:$B$5003, 1, FALSE)), "","1")</f>
        <v>1</v>
      </c>
      <c r="D2839" s="115" t="str">
        <f>IF($B2839="Unknown","",IF($B2839="","",IF(VALUE(LEFT($B2839,4))&lt;Calc!$J$2,"ANTIQUE","")))</f>
        <v/>
      </c>
      <c r="E2839" s="53" t="s">
        <v>30</v>
      </c>
      <c r="F2839" s="121"/>
      <c r="G2839" s="121"/>
      <c r="H2839" s="62" t="str">
        <f t="shared" si="311"/>
        <v>Reticulata</v>
      </c>
      <c r="I2839" s="18">
        <f t="shared" si="308"/>
        <v>1</v>
      </c>
      <c r="J2839" s="18">
        <f t="shared" si="312"/>
        <v>0</v>
      </c>
      <c r="K2839" s="18">
        <f t="shared" si="313"/>
        <v>0</v>
      </c>
      <c r="L2839" s="57" t="str">
        <f t="shared" si="309"/>
        <v>Rita Wang</v>
      </c>
      <c r="M2839" s="57" t="str">
        <f t="shared" si="314"/>
        <v>Rita Wang</v>
      </c>
      <c r="N2839" s="61" t="str">
        <f t="shared" si="310"/>
        <v>Rita Wang</v>
      </c>
    </row>
    <row r="2840" spans="1:14" ht="25.15" customHeight="1" x14ac:dyDescent="0.2">
      <c r="A2840" s="70" t="s">
        <v>2290</v>
      </c>
      <c r="B2840" s="71">
        <v>2004</v>
      </c>
      <c r="C2840" s="68" t="str">
        <f>IF(ISERROR(VLOOKUP(IF(RIGHT($A2840,1)=")",LEFT($A2840,FIND(" (",$A2840)-1),$A2840),[1]ACCS!$B$2:$B$5003, 1, FALSE)), "","1")</f>
        <v>1</v>
      </c>
      <c r="D2840" s="103" t="str">
        <f>IF($B2840="Unknown","",IF($B2840="","",IF(VALUE(LEFT($B2840,4))&lt;Calc!$J$2,"ANTIQUE","")))</f>
        <v/>
      </c>
      <c r="E2840" s="72" t="s">
        <v>37</v>
      </c>
      <c r="F2840" s="121"/>
      <c r="G2840" s="121"/>
      <c r="H2840" s="62" t="str">
        <f t="shared" si="311"/>
        <v>Japonica</v>
      </c>
      <c r="I2840" s="18">
        <f t="shared" si="308"/>
        <v>0</v>
      </c>
      <c r="J2840" s="18">
        <f t="shared" si="312"/>
        <v>0</v>
      </c>
      <c r="K2840" s="18">
        <f t="shared" si="313"/>
        <v>0</v>
      </c>
      <c r="L2840" s="57" t="str">
        <f t="shared" si="309"/>
        <v>River Farm Beauty</v>
      </c>
      <c r="M2840" s="57" t="str">
        <f t="shared" si="314"/>
        <v>River Farm Beauty</v>
      </c>
      <c r="N2840" s="61" t="str">
        <f t="shared" si="310"/>
        <v>River Farm Beauty</v>
      </c>
    </row>
    <row r="2841" spans="1:14" ht="25.15" customHeight="1" x14ac:dyDescent="0.2">
      <c r="A2841" s="70" t="s">
        <v>2291</v>
      </c>
      <c r="B2841" s="71">
        <v>1955</v>
      </c>
      <c r="C2841" s="68" t="str">
        <f>IF(ISERROR(VLOOKUP(IF(RIGHT($A2841,1)=")",LEFT($A2841,FIND(" (",$A2841)-1),$A2841),[1]ACCS!$B$2:$B$5003, 1, FALSE)), "","1")</f>
        <v/>
      </c>
      <c r="D2841" s="103" t="str">
        <f>IF($B2841="Unknown","",IF($B2841="","",IF(VALUE(LEFT($B2841,4))&lt;Calc!$J$2,"ANTIQUE","")))</f>
        <v/>
      </c>
      <c r="E2841" s="72" t="s">
        <v>21</v>
      </c>
      <c r="F2841" s="121"/>
      <c r="G2841" s="121"/>
      <c r="H2841" s="62" t="str">
        <f t="shared" si="311"/>
        <v>Japonica</v>
      </c>
      <c r="I2841" s="18">
        <f t="shared" si="308"/>
        <v>0</v>
      </c>
      <c r="J2841" s="18">
        <f t="shared" si="312"/>
        <v>0</v>
      </c>
      <c r="K2841" s="18">
        <f t="shared" si="313"/>
        <v>0</v>
      </c>
      <c r="L2841" s="57" t="str">
        <f t="shared" si="309"/>
        <v>Rivers Yerger</v>
      </c>
      <c r="M2841" s="57" t="str">
        <f t="shared" si="314"/>
        <v>Rivers Yerger</v>
      </c>
      <c r="N2841" s="61" t="str">
        <f t="shared" si="310"/>
        <v>Rivers Yerger</v>
      </c>
    </row>
    <row r="2842" spans="1:14" ht="25.15" customHeight="1" x14ac:dyDescent="0.2">
      <c r="A2842" s="70" t="s">
        <v>2292</v>
      </c>
      <c r="B2842" s="71">
        <v>1970</v>
      </c>
      <c r="C2842" s="68" t="str">
        <f>IF(ISERROR(VLOOKUP(IF(RIGHT($A2842,1)=")",LEFT($A2842,FIND(" (",$A2842)-1),$A2842),[1]ACCS!$B$2:$B$5003, 1, FALSE)), "","1")</f>
        <v>1</v>
      </c>
      <c r="D2842" s="103" t="str">
        <f>IF($B2842="Unknown","",IF($B2842="","",IF(VALUE(LEFT($B2842,4))&lt;Calc!$J$2,"ANTIQUE","")))</f>
        <v/>
      </c>
      <c r="E2842" s="72" t="s">
        <v>21</v>
      </c>
      <c r="F2842" s="121"/>
      <c r="G2842" s="121"/>
      <c r="H2842" s="62" t="str">
        <f t="shared" si="311"/>
        <v>Reticulata</v>
      </c>
      <c r="I2842" s="18">
        <f t="shared" si="308"/>
        <v>1</v>
      </c>
      <c r="J2842" s="18">
        <f t="shared" si="312"/>
        <v>0</v>
      </c>
      <c r="K2842" s="18">
        <f t="shared" si="313"/>
        <v>0</v>
      </c>
      <c r="L2842" s="57" t="str">
        <f t="shared" si="309"/>
        <v>Rob Roy</v>
      </c>
      <c r="M2842" s="57" t="str">
        <f t="shared" si="314"/>
        <v>Rob Roy</v>
      </c>
      <c r="N2842" s="61" t="str">
        <f t="shared" si="310"/>
        <v>Rob Roy</v>
      </c>
    </row>
    <row r="2843" spans="1:14" ht="25.15" customHeight="1" x14ac:dyDescent="0.2">
      <c r="A2843" s="70" t="s">
        <v>2293</v>
      </c>
      <c r="B2843" s="71">
        <v>1958</v>
      </c>
      <c r="C2843" s="68" t="str">
        <f>IF(ISERROR(VLOOKUP(IF(RIGHT($A2843,1)=")",LEFT($A2843,FIND(" (",$A2843)-1),$A2843),[1]ACCS!$B$2:$B$5003, 1, FALSE)), "","1")</f>
        <v>1</v>
      </c>
      <c r="D2843" s="103" t="str">
        <f>IF($B2843="Unknown","",IF($B2843="","",IF(VALUE(LEFT($B2843,4))&lt;Calc!$J$2,"ANTIQUE","")))</f>
        <v/>
      </c>
      <c r="E2843" s="72" t="s">
        <v>29</v>
      </c>
      <c r="F2843" s="121"/>
      <c r="G2843" s="121"/>
      <c r="H2843" s="62" t="str">
        <f t="shared" si="311"/>
        <v>NRH</v>
      </c>
      <c r="I2843" s="18">
        <f t="shared" si="308"/>
        <v>2</v>
      </c>
      <c r="J2843" s="18">
        <f t="shared" si="312"/>
        <v>0</v>
      </c>
      <c r="K2843" s="18">
        <f t="shared" si="313"/>
        <v>0</v>
      </c>
      <c r="L2843" s="57" t="str">
        <f t="shared" si="309"/>
        <v>Robbie</v>
      </c>
      <c r="M2843" s="57" t="str">
        <f t="shared" si="314"/>
        <v>Robbie</v>
      </c>
      <c r="N2843" s="61" t="str">
        <f t="shared" si="310"/>
        <v>Robbie</v>
      </c>
    </row>
    <row r="2844" spans="1:14" ht="25.15" customHeight="1" x14ac:dyDescent="0.2">
      <c r="A2844" s="70" t="s">
        <v>3041</v>
      </c>
      <c r="B2844" s="71">
        <v>2020</v>
      </c>
      <c r="C2844" s="68" t="str">
        <f>IF(ISERROR(VLOOKUP(IF(RIGHT($A2844,1)=")",LEFT($A2844,FIND(" (",$A2844)-1),$A2844),[1]ACCS!$B$2:$B$5003, 1, FALSE)), "","1")</f>
        <v>1</v>
      </c>
      <c r="D2844" s="103" t="str">
        <f>IF($B2844="Unknown","",IF($B2844="","",IF(VALUE(LEFT($B2844,4))&lt;Calc!$J$2,"ANTIQUE","")))</f>
        <v/>
      </c>
      <c r="E2844" s="72" t="s">
        <v>35</v>
      </c>
      <c r="F2844" s="121"/>
      <c r="G2844" s="121"/>
      <c r="H2844" s="62" t="str">
        <f t="shared" si="311"/>
        <v>Japonica</v>
      </c>
      <c r="I2844" s="18">
        <f t="shared" si="308"/>
        <v>0</v>
      </c>
      <c r="J2844" s="18">
        <f t="shared" si="312"/>
        <v>0</v>
      </c>
      <c r="K2844" s="18">
        <f t="shared" si="313"/>
        <v>0</v>
      </c>
      <c r="L2844" s="57" t="str">
        <f t="shared" si="309"/>
        <v>Robert "Bobby" Moore</v>
      </c>
      <c r="M2844" s="57" t="str">
        <f t="shared" si="314"/>
        <v>Robert "Bobby" Moore</v>
      </c>
      <c r="N2844" s="61" t="str">
        <f t="shared" si="310"/>
        <v>Robert "Bobby" Moore</v>
      </c>
    </row>
    <row r="2845" spans="1:14" ht="25.15" customHeight="1" x14ac:dyDescent="0.2">
      <c r="A2845" s="70" t="s">
        <v>2294</v>
      </c>
      <c r="B2845" s="71">
        <v>1900</v>
      </c>
      <c r="C2845" s="68" t="str">
        <f>IF(ISERROR(VLOOKUP(IF(RIGHT($A2845,1)=")",LEFT($A2845,FIND(" (",$A2845)-1),$A2845),[1]ACCS!$B$2:$B$5003, 1, FALSE)), "","1")</f>
        <v>1</v>
      </c>
      <c r="D2845" s="103" t="str">
        <f>IF($B2845="Unknown","",IF($B2845="","",IF(VALUE(LEFT($B2845,4))&lt;Calc!$J$2,"ANTIQUE","")))</f>
        <v/>
      </c>
      <c r="E2845" s="72" t="s">
        <v>24</v>
      </c>
      <c r="F2845" s="121"/>
      <c r="G2845" s="121"/>
      <c r="H2845" s="62" t="str">
        <f t="shared" si="311"/>
        <v>Japonica</v>
      </c>
      <c r="I2845" s="18">
        <f t="shared" si="308"/>
        <v>0</v>
      </c>
      <c r="J2845" s="18">
        <f t="shared" si="312"/>
        <v>0</v>
      </c>
      <c r="K2845" s="18">
        <f t="shared" si="313"/>
        <v>0</v>
      </c>
      <c r="L2845" s="57" t="str">
        <f t="shared" si="309"/>
        <v>Robert E. Lee</v>
      </c>
      <c r="M2845" s="57" t="str">
        <f t="shared" si="314"/>
        <v>Robert E. Lee</v>
      </c>
      <c r="N2845" s="61" t="str">
        <f t="shared" si="310"/>
        <v>Robert E. Lee</v>
      </c>
    </row>
    <row r="2846" spans="1:14" ht="25.15" customHeight="1" x14ac:dyDescent="0.2">
      <c r="A2846" s="70" t="s">
        <v>2295</v>
      </c>
      <c r="B2846" s="71">
        <v>2016</v>
      </c>
      <c r="C2846" s="68" t="str">
        <f>IF(ISERROR(VLOOKUP(IF(RIGHT($A2846,1)=")",LEFT($A2846,FIND(" (",$A2846)-1),$A2846),[1]ACCS!$B$2:$B$5003, 1, FALSE)), "","1")</f>
        <v>1</v>
      </c>
      <c r="D2846" s="103" t="str">
        <f>IF($B2846="Unknown","",IF($B2846="","",IF(VALUE(LEFT($B2846,4))&lt;Calc!$J$2,"ANTIQUE","")))</f>
        <v/>
      </c>
      <c r="E2846" s="72" t="s">
        <v>29</v>
      </c>
      <c r="F2846" s="121"/>
      <c r="G2846" s="121"/>
      <c r="H2846" s="62" t="str">
        <f t="shared" si="311"/>
        <v>Reticulata</v>
      </c>
      <c r="I2846" s="18">
        <f t="shared" si="308"/>
        <v>1</v>
      </c>
      <c r="J2846" s="18">
        <f t="shared" si="312"/>
        <v>0</v>
      </c>
      <c r="K2846" s="18">
        <f t="shared" si="313"/>
        <v>0</v>
      </c>
      <c r="L2846" s="57" t="str">
        <f t="shared" si="309"/>
        <v>Robert Ehrhart</v>
      </c>
      <c r="M2846" s="57" t="str">
        <f t="shared" si="314"/>
        <v>Robert Ehrhart</v>
      </c>
      <c r="N2846" s="61" t="str">
        <f t="shared" si="310"/>
        <v>Robert Ehrhart</v>
      </c>
    </row>
    <row r="2847" spans="1:14" ht="25.15" customHeight="1" x14ac:dyDescent="0.2">
      <c r="A2847" s="70" t="s">
        <v>2296</v>
      </c>
      <c r="B2847" s="71">
        <v>1980</v>
      </c>
      <c r="C2847" s="68" t="str">
        <f>IF(ISERROR(VLOOKUP(IF(RIGHT($A2847,1)=")",LEFT($A2847,FIND(" (",$A2847)-1),$A2847),[1]ACCS!$B$2:$B$5003, 1, FALSE)), "","1")</f>
        <v>1</v>
      </c>
      <c r="D2847" s="103" t="str">
        <f>IF($B2847="Unknown","",IF($B2847="","",IF(VALUE(LEFT($B2847,4))&lt;Calc!$J$2,"ANTIQUE","")))</f>
        <v/>
      </c>
      <c r="E2847" s="72" t="s">
        <v>24</v>
      </c>
      <c r="F2847" s="121"/>
      <c r="G2847" s="121"/>
      <c r="H2847" s="62" t="str">
        <f t="shared" si="311"/>
        <v>Japonica</v>
      </c>
      <c r="I2847" s="18">
        <f t="shared" si="308"/>
        <v>0</v>
      </c>
      <c r="J2847" s="18">
        <f t="shared" si="312"/>
        <v>0</v>
      </c>
      <c r="K2847" s="18">
        <f t="shared" si="313"/>
        <v>0</v>
      </c>
      <c r="L2847" s="57" t="str">
        <f t="shared" si="309"/>
        <v>Robert Hills</v>
      </c>
      <c r="M2847" s="57" t="str">
        <f t="shared" si="314"/>
        <v>Robert Hills</v>
      </c>
      <c r="N2847" s="61" t="str">
        <f t="shared" si="310"/>
        <v>Robert Hills</v>
      </c>
    </row>
    <row r="2848" spans="1:14" ht="25.15" customHeight="1" x14ac:dyDescent="0.2">
      <c r="A2848" s="70" t="s">
        <v>2297</v>
      </c>
      <c r="B2848" s="71">
        <v>1986</v>
      </c>
      <c r="C2848" s="68" t="str">
        <f>IF(ISERROR(VLOOKUP(IF(RIGHT($A2848,1)=")",LEFT($A2848,FIND(" (",$A2848)-1),$A2848),[1]ACCS!$B$2:$B$5003, 1, FALSE)), "","1")</f>
        <v>1</v>
      </c>
      <c r="D2848" s="103" t="str">
        <f>IF($B2848="Unknown","",IF($B2848="","",IF(VALUE(LEFT($B2848,4))&lt;Calc!$J$2,"ANTIQUE","")))</f>
        <v/>
      </c>
      <c r="E2848" s="72" t="s">
        <v>24</v>
      </c>
      <c r="F2848" s="121"/>
      <c r="G2848" s="121" t="s">
        <v>26</v>
      </c>
      <c r="H2848" s="62" t="str">
        <f t="shared" si="311"/>
        <v>Japonica</v>
      </c>
      <c r="I2848" s="18">
        <f t="shared" si="308"/>
        <v>0</v>
      </c>
      <c r="J2848" s="18">
        <f t="shared" si="312"/>
        <v>0</v>
      </c>
      <c r="K2848" s="18">
        <f t="shared" si="313"/>
        <v>0</v>
      </c>
      <c r="L2848" s="57" t="str">
        <f t="shared" si="309"/>
        <v>Robert Lowell Cooper</v>
      </c>
      <c r="M2848" s="57" t="str">
        <f t="shared" si="314"/>
        <v>Robert Lowell Cooper</v>
      </c>
      <c r="N2848" s="61" t="str">
        <f t="shared" si="310"/>
        <v>Robert Lowell Cooper</v>
      </c>
    </row>
    <row r="2849" spans="1:14" ht="25.15" customHeight="1" x14ac:dyDescent="0.2">
      <c r="A2849" s="70" t="s">
        <v>2298</v>
      </c>
      <c r="B2849" s="71">
        <v>1981</v>
      </c>
      <c r="C2849" s="68" t="str">
        <f>IF(ISERROR(VLOOKUP(IF(RIGHT($A2849,1)=")",LEFT($A2849,FIND(" (",$A2849)-1),$A2849),[1]ACCS!$B$2:$B$5003, 1, FALSE)), "","1")</f>
        <v>1</v>
      </c>
      <c r="D2849" s="103" t="str">
        <f>IF($B2849="Unknown","",IF($B2849="","",IF(VALUE(LEFT($B2849,4))&lt;Calc!$J$2,"ANTIQUE","")))</f>
        <v/>
      </c>
      <c r="E2849" s="72" t="s">
        <v>47</v>
      </c>
      <c r="F2849" s="121"/>
      <c r="G2849" s="121"/>
      <c r="H2849" s="62" t="str">
        <f t="shared" si="311"/>
        <v>Japonica</v>
      </c>
      <c r="I2849" s="18">
        <f t="shared" si="308"/>
        <v>0</v>
      </c>
      <c r="J2849" s="18">
        <f t="shared" si="312"/>
        <v>0</v>
      </c>
      <c r="K2849" s="18">
        <f t="shared" si="313"/>
        <v>0</v>
      </c>
      <c r="L2849" s="57" t="str">
        <f t="shared" si="309"/>
        <v>Robert McNeese</v>
      </c>
      <c r="M2849" s="57" t="str">
        <f t="shared" si="314"/>
        <v>Robert McNeese</v>
      </c>
      <c r="N2849" s="61" t="str">
        <f t="shared" si="310"/>
        <v>Robert McNeese</v>
      </c>
    </row>
    <row r="2850" spans="1:14" ht="25.15" customHeight="1" x14ac:dyDescent="0.2">
      <c r="A2850" s="70" t="s">
        <v>2299</v>
      </c>
      <c r="B2850" s="71">
        <v>1992</v>
      </c>
      <c r="C2850" s="68" t="str">
        <f>IF(ISERROR(VLOOKUP(IF(RIGHT($A2850,1)=")",LEFT($A2850,FIND(" (",$A2850)-1),$A2850),[1]ACCS!$B$2:$B$5003, 1, FALSE)), "","1")</f>
        <v>1</v>
      </c>
      <c r="D2850" s="103" t="str">
        <f>IF($B2850="Unknown","",IF($B2850="","",IF(VALUE(LEFT($B2850,4))&lt;Calc!$J$2,"ANTIQUE","")))</f>
        <v/>
      </c>
      <c r="E2850" s="72" t="s">
        <v>37</v>
      </c>
      <c r="F2850" s="121"/>
      <c r="G2850" s="121" t="s">
        <v>26</v>
      </c>
      <c r="H2850" s="62" t="str">
        <f t="shared" si="311"/>
        <v>Japonica</v>
      </c>
      <c r="I2850" s="18">
        <f t="shared" ref="I2850:I2913" si="315">IF(NOT(ISERROR(SEARCH("(R)",$A2850))),1,IF(NOT(ISERROR(SEARCH("(H)",$A2850))),2,IF(NOT(ISERROR(SEARCH("(Sasanqua)",$A2850))),3,IF(NOT(ISERROR(SEARCH("(Hiemalis)",$A2850))),4,IF(NOT(ISERROR(SEARCH("(Vernalis)",$A2850))),5,IF(NOT(ISERROR(SEARCH("(Higo)",$A2850))),6,))))))+$J2850+K2850</f>
        <v>0</v>
      </c>
      <c r="J2850" s="18">
        <f t="shared" si="312"/>
        <v>0</v>
      </c>
      <c r="K2850" s="18">
        <f t="shared" si="313"/>
        <v>0</v>
      </c>
      <c r="L2850" s="57" t="str">
        <f t="shared" ref="L2850:L2913" si="316">SUBSTITUTE(SUBSTITUTE(SUBSTITUTE(SUBSTITUTE(SUBSTITUTE(SUBSTITUTE(SUBSTITUTE(SUBSTITUTE(A2850," (A)","")," (R)","")," (H)","")," (Sasanqua)","")," (Hiemalis)","")," (Vernalis)","")," (Rusticana)",""),"(Wabisuke)","")</f>
        <v>Roberta Hardison</v>
      </c>
      <c r="M2850" s="57" t="str">
        <f t="shared" si="314"/>
        <v>Roberta Hardison</v>
      </c>
      <c r="N2850" s="61" t="str">
        <f t="shared" si="310"/>
        <v>Roberta Hardison</v>
      </c>
    </row>
    <row r="2851" spans="1:14" ht="25.15" customHeight="1" x14ac:dyDescent="0.2">
      <c r="A2851" s="78" t="s">
        <v>3092</v>
      </c>
      <c r="B2851" s="71">
        <v>2021</v>
      </c>
      <c r="C2851" s="68" t="str">
        <f>IF(ISERROR(VLOOKUP(IF(RIGHT($A2851,1)=")",LEFT($A2851,FIND(" (",$A2851)-1),$A2851),[1]ACCS!$B$2:$B$5003, 1, FALSE)), "","1")</f>
        <v>1</v>
      </c>
      <c r="D2851" s="103" t="str">
        <f>IF($B2851="Unknown","",IF($B2851="","",IF(VALUE(LEFT($B2851,4))&lt;Calc!$J$2,"ANTIQUE","")))</f>
        <v/>
      </c>
      <c r="E2851" s="72" t="s">
        <v>24</v>
      </c>
      <c r="F2851" s="121"/>
      <c r="G2851" s="121"/>
      <c r="H2851" s="62" t="str">
        <f t="shared" si="311"/>
        <v>Japonica</v>
      </c>
      <c r="I2851" s="18">
        <f t="shared" si="315"/>
        <v>0</v>
      </c>
      <c r="J2851" s="18">
        <f t="shared" si="312"/>
        <v>0</v>
      </c>
      <c r="K2851" s="18">
        <f t="shared" si="313"/>
        <v>0</v>
      </c>
      <c r="L2851" s="57" t="str">
        <f t="shared" si="316"/>
        <v>Robert's Tina</v>
      </c>
      <c r="M2851" s="57" t="str">
        <f t="shared" si="314"/>
        <v>Robert's Tina</v>
      </c>
      <c r="N2851" s="61" t="str">
        <f t="shared" si="310"/>
        <v>Robert's Tina</v>
      </c>
    </row>
    <row r="2852" spans="1:14" ht="25.15" customHeight="1" x14ac:dyDescent="0.2">
      <c r="A2852" s="70" t="s">
        <v>2300</v>
      </c>
      <c r="B2852" s="71">
        <v>1955</v>
      </c>
      <c r="C2852" s="68" t="str">
        <f>IF(ISERROR(VLOOKUP(IF(RIGHT($A2852,1)=")",LEFT($A2852,FIND(" (",$A2852)-1),$A2852),[1]ACCS!$B$2:$B$5003, 1, FALSE)), "","1")</f>
        <v/>
      </c>
      <c r="D2852" s="103" t="str">
        <f>IF($B2852="Unknown","",IF($B2852="","",IF(VALUE(LEFT($B2852,4))&lt;Calc!$J$2,"ANTIQUE","")))</f>
        <v/>
      </c>
      <c r="E2852" s="72" t="s">
        <v>24</v>
      </c>
      <c r="F2852" s="121"/>
      <c r="G2852" s="121"/>
      <c r="H2852" s="62" t="str">
        <f t="shared" si="311"/>
        <v>Japonica</v>
      </c>
      <c r="I2852" s="18">
        <f t="shared" si="315"/>
        <v>0</v>
      </c>
      <c r="J2852" s="18">
        <f t="shared" si="312"/>
        <v>0</v>
      </c>
      <c r="K2852" s="18">
        <f t="shared" si="313"/>
        <v>0</v>
      </c>
      <c r="L2852" s="57" t="str">
        <f t="shared" si="316"/>
        <v>Robin</v>
      </c>
      <c r="M2852" s="57" t="str">
        <f t="shared" si="314"/>
        <v>Robin</v>
      </c>
      <c r="N2852" s="61" t="str">
        <f t="shared" si="310"/>
        <v>Robin</v>
      </c>
    </row>
    <row r="2853" spans="1:14" ht="25.15" customHeight="1" x14ac:dyDescent="0.2">
      <c r="A2853" s="70" t="s">
        <v>2301</v>
      </c>
      <c r="B2853" s="71">
        <v>2016</v>
      </c>
      <c r="C2853" s="68" t="str">
        <f>IF(ISERROR(VLOOKUP(IF(RIGHT($A2853,1)=")",LEFT($A2853,FIND(" (",$A2853)-1),$A2853),[1]ACCS!$B$2:$B$5003, 1, FALSE)), "","1")</f>
        <v>1</v>
      </c>
      <c r="D2853" s="103" t="str">
        <f>IF($B2853="Unknown","",IF($B2853="","",IF(VALUE(LEFT($B2853,4))&lt;Calc!$J$2,"ANTIQUE","")))</f>
        <v/>
      </c>
      <c r="E2853" s="72" t="s">
        <v>37</v>
      </c>
      <c r="F2853" s="121"/>
      <c r="G2853" s="121"/>
      <c r="H2853" s="62" t="str">
        <f t="shared" si="311"/>
        <v>Japonica</v>
      </c>
      <c r="I2853" s="18">
        <f t="shared" si="315"/>
        <v>0</v>
      </c>
      <c r="J2853" s="18">
        <f t="shared" si="312"/>
        <v>0</v>
      </c>
      <c r="K2853" s="18">
        <f t="shared" si="313"/>
        <v>0</v>
      </c>
      <c r="L2853" s="57" t="str">
        <f t="shared" si="316"/>
        <v>Robin Ann Cross</v>
      </c>
      <c r="M2853" s="57" t="str">
        <f t="shared" si="314"/>
        <v>Robin Ann Cross</v>
      </c>
      <c r="N2853" s="61" t="str">
        <f t="shared" si="310"/>
        <v>Robin Ann Cross</v>
      </c>
    </row>
    <row r="2854" spans="1:14" ht="25.15" customHeight="1" x14ac:dyDescent="0.2">
      <c r="A2854" s="70" t="s">
        <v>2302</v>
      </c>
      <c r="B2854" s="71">
        <v>1990</v>
      </c>
      <c r="C2854" s="68" t="str">
        <f>IF(ISERROR(VLOOKUP(IF(RIGHT($A2854,1)=")",LEFT($A2854,FIND(" (",$A2854)-1),$A2854),[1]ACCS!$B$2:$B$5003, 1, FALSE)), "","1")</f>
        <v>1</v>
      </c>
      <c r="D2854" s="103" t="str">
        <f>IF($B2854="Unknown","",IF($B2854="","",IF(VALUE(LEFT($B2854,4))&lt;Calc!$J$2,"ANTIQUE","")))</f>
        <v/>
      </c>
      <c r="E2854" s="72" t="s">
        <v>24</v>
      </c>
      <c r="F2854" s="121"/>
      <c r="G2854" s="121" t="s">
        <v>26</v>
      </c>
      <c r="H2854" s="62" t="str">
        <f t="shared" si="311"/>
        <v>Japonica</v>
      </c>
      <c r="I2854" s="18">
        <f t="shared" si="315"/>
        <v>0</v>
      </c>
      <c r="J2854" s="18">
        <f t="shared" si="312"/>
        <v>0</v>
      </c>
      <c r="K2854" s="18">
        <f t="shared" si="313"/>
        <v>0</v>
      </c>
      <c r="L2854" s="57" t="str">
        <f t="shared" si="316"/>
        <v>Robin's Candy</v>
      </c>
      <c r="M2854" s="57" t="str">
        <f t="shared" si="314"/>
        <v>Robin's Candy</v>
      </c>
      <c r="N2854" s="61" t="str">
        <f t="shared" si="310"/>
        <v>Robin's Candy</v>
      </c>
    </row>
    <row r="2855" spans="1:14" ht="25.15" customHeight="1" x14ac:dyDescent="0.2">
      <c r="A2855" s="70" t="s">
        <v>2303</v>
      </c>
      <c r="B2855" s="71">
        <v>2012</v>
      </c>
      <c r="C2855" s="68" t="str">
        <f>IF(ISERROR(VLOOKUP(IF(RIGHT($A2855,1)=")",LEFT($A2855,FIND(" (",$A2855)-1),$A2855),[1]ACCS!$B$2:$B$5003, 1, FALSE)), "","1")</f>
        <v>1</v>
      </c>
      <c r="D2855" s="103" t="str">
        <f>IF($B2855="Unknown","",IF($B2855="","",IF(VALUE(LEFT($B2855,4))&lt;Calc!$J$2,"ANTIQUE","")))</f>
        <v/>
      </c>
      <c r="E2855" s="72" t="s">
        <v>37</v>
      </c>
      <c r="F2855" s="121"/>
      <c r="G2855" s="121"/>
      <c r="H2855" s="62" t="str">
        <f t="shared" si="311"/>
        <v>Reticulata</v>
      </c>
      <c r="I2855" s="18">
        <f t="shared" si="315"/>
        <v>1</v>
      </c>
      <c r="J2855" s="18">
        <f t="shared" si="312"/>
        <v>0</v>
      </c>
      <c r="K2855" s="18">
        <f t="shared" si="313"/>
        <v>0</v>
      </c>
      <c r="L2855" s="57" t="str">
        <f t="shared" si="316"/>
        <v>Robyn Jay</v>
      </c>
      <c r="M2855" s="57" t="str">
        <f t="shared" si="314"/>
        <v>Robyn Jay</v>
      </c>
      <c r="N2855" s="61" t="str">
        <f t="shared" si="310"/>
        <v>Robyn Jay</v>
      </c>
    </row>
    <row r="2856" spans="1:14" ht="25.15" customHeight="1" x14ac:dyDescent="0.2">
      <c r="A2856" s="70" t="s">
        <v>2304</v>
      </c>
      <c r="B2856" s="71">
        <v>1970</v>
      </c>
      <c r="C2856" s="68" t="str">
        <f>IF(ISERROR(VLOOKUP(IF(RIGHT($A2856,1)=")",LEFT($A2856,FIND(" (",$A2856)-1),$A2856),[1]ACCS!$B$2:$B$5003, 1, FALSE)), "","1")</f>
        <v/>
      </c>
      <c r="D2856" s="103" t="str">
        <f>IF($B2856="Unknown","",IF($B2856="","",IF(VALUE(LEFT($B2856,4))&lt;Calc!$J$2,"ANTIQUE","")))</f>
        <v/>
      </c>
      <c r="E2856" s="72" t="s">
        <v>24</v>
      </c>
      <c r="F2856" s="121"/>
      <c r="G2856" s="121"/>
      <c r="H2856" s="62" t="str">
        <f t="shared" si="311"/>
        <v>NRH</v>
      </c>
      <c r="I2856" s="18">
        <f t="shared" si="315"/>
        <v>2</v>
      </c>
      <c r="J2856" s="18">
        <f t="shared" si="312"/>
        <v>0</v>
      </c>
      <c r="K2856" s="18">
        <f t="shared" si="313"/>
        <v>0</v>
      </c>
      <c r="L2856" s="57" t="str">
        <f t="shared" si="316"/>
        <v>Robyn McMinn</v>
      </c>
      <c r="M2856" s="57" t="str">
        <f t="shared" si="314"/>
        <v>Robyn McMinn</v>
      </c>
      <c r="N2856" s="61" t="str">
        <f t="shared" si="310"/>
        <v>Robyn McMinn</v>
      </c>
    </row>
    <row r="2857" spans="1:14" ht="25.15" customHeight="1" x14ac:dyDescent="0.2">
      <c r="A2857" s="70" t="s">
        <v>2305</v>
      </c>
      <c r="B2857" s="71">
        <v>1992</v>
      </c>
      <c r="C2857" s="68" t="str">
        <f>IF(ISERROR(VLOOKUP(IF(RIGHT($A2857,1)=")",LEFT($A2857,FIND(" (",$A2857)-1),$A2857),[1]ACCS!$B$2:$B$5003, 1, FALSE)), "","1")</f>
        <v>1</v>
      </c>
      <c r="D2857" s="103" t="str">
        <f>IF($B2857="Unknown","",IF($B2857="","",IF(VALUE(LEFT($B2857,4))&lt;Calc!$J$2,"ANTIQUE","")))</f>
        <v/>
      </c>
      <c r="E2857" s="72" t="s">
        <v>29</v>
      </c>
      <c r="F2857" s="121"/>
      <c r="G2857" s="121"/>
      <c r="H2857" s="62" t="str">
        <f t="shared" si="311"/>
        <v>Reticulata</v>
      </c>
      <c r="I2857" s="18">
        <f t="shared" si="315"/>
        <v>1</v>
      </c>
      <c r="J2857" s="18">
        <f t="shared" si="312"/>
        <v>0</v>
      </c>
      <c r="K2857" s="18">
        <f t="shared" si="313"/>
        <v>0</v>
      </c>
      <c r="L2857" s="57" t="str">
        <f t="shared" si="316"/>
        <v>Rocco</v>
      </c>
      <c r="M2857" s="57" t="str">
        <f t="shared" si="314"/>
        <v>Rocco</v>
      </c>
      <c r="N2857" s="61" t="str">
        <f t="shared" si="310"/>
        <v>Rocco</v>
      </c>
    </row>
    <row r="2858" spans="1:14" ht="25.15" customHeight="1" x14ac:dyDescent="0.2">
      <c r="A2858" s="70" t="s">
        <v>2306</v>
      </c>
      <c r="B2858" s="71">
        <v>2003</v>
      </c>
      <c r="C2858" s="68" t="str">
        <f>IF(ISERROR(VLOOKUP(IF(RIGHT($A2858,1)=")",LEFT($A2858,FIND(" (",$A2858)-1),$A2858),[1]ACCS!$B$2:$B$5003, 1, FALSE)), "","1")</f>
        <v>1</v>
      </c>
      <c r="D2858" s="103" t="str">
        <f>IF($B2858="Unknown","",IF($B2858="","",IF(VALUE(LEFT($B2858,4))&lt;Calc!$J$2,"ANTIQUE","")))</f>
        <v/>
      </c>
      <c r="E2858" s="72" t="s">
        <v>24</v>
      </c>
      <c r="F2858" s="121"/>
      <c r="G2858" s="121"/>
      <c r="H2858" s="62" t="str">
        <f t="shared" si="311"/>
        <v>Japonica</v>
      </c>
      <c r="I2858" s="18">
        <f t="shared" si="315"/>
        <v>0</v>
      </c>
      <c r="J2858" s="18">
        <f t="shared" si="312"/>
        <v>0</v>
      </c>
      <c r="K2858" s="18">
        <f t="shared" si="313"/>
        <v>0</v>
      </c>
      <c r="L2858" s="57" t="str">
        <f t="shared" si="316"/>
        <v>Rochelle</v>
      </c>
      <c r="M2858" s="57" t="str">
        <f t="shared" si="314"/>
        <v>Rochelle</v>
      </c>
      <c r="N2858" s="61" t="str">
        <f t="shared" si="310"/>
        <v>Rochelle</v>
      </c>
    </row>
    <row r="2859" spans="1:14" ht="25.15" customHeight="1" x14ac:dyDescent="0.2">
      <c r="A2859" s="70" t="s">
        <v>2307</v>
      </c>
      <c r="B2859" s="71">
        <v>2018</v>
      </c>
      <c r="C2859" s="68" t="str">
        <f>IF(ISERROR(VLOOKUP(IF(RIGHT($A2859,1)=")",LEFT($A2859,FIND(" (",$A2859)-1),$A2859),[1]ACCS!$B$2:$B$5003, 1, FALSE)), "","1")</f>
        <v>1</v>
      </c>
      <c r="D2859" s="103" t="str">
        <f>IF($B2859="Unknown","",IF($B2859="","",IF(VALUE(LEFT($B2859,4))&lt;Calc!$J$2,"ANTIQUE","")))</f>
        <v/>
      </c>
      <c r="E2859" s="72" t="s">
        <v>24</v>
      </c>
      <c r="F2859" s="121"/>
      <c r="G2859" s="121" t="s">
        <v>26</v>
      </c>
      <c r="H2859" s="62" t="str">
        <f t="shared" si="311"/>
        <v>Japonica</v>
      </c>
      <c r="I2859" s="18">
        <f t="shared" si="315"/>
        <v>0</v>
      </c>
      <c r="J2859" s="18">
        <f t="shared" si="312"/>
        <v>0</v>
      </c>
      <c r="K2859" s="18">
        <f t="shared" si="313"/>
        <v>0</v>
      </c>
      <c r="L2859" s="57" t="str">
        <f t="shared" si="316"/>
        <v>Rochelle Marrinan</v>
      </c>
      <c r="M2859" s="57" t="str">
        <f t="shared" si="314"/>
        <v>Rochelle Marrinan</v>
      </c>
      <c r="N2859" s="61" t="str">
        <f t="shared" si="310"/>
        <v>Rochelle Marrinan</v>
      </c>
    </row>
    <row r="2860" spans="1:14" ht="25.15" customHeight="1" x14ac:dyDescent="0.2">
      <c r="A2860" s="74" t="s">
        <v>3099</v>
      </c>
      <c r="B2860" s="71">
        <v>2022</v>
      </c>
      <c r="C2860" s="68" t="str">
        <f>IF(ISERROR(VLOOKUP(IF(RIGHT($A2860,1)=")",LEFT($A2860,FIND(" (",$A2860)-1),$A2860),[1]ACCS!$B$2:$B$5003, 1, FALSE)), "","1")</f>
        <v>1</v>
      </c>
      <c r="D2860" s="103" t="str">
        <f>IF($B2860="Unknown","",IF($B2860="","",IF(VALUE(LEFT($B2860,4))&lt;Calc!$J$2,"ANTIQUE","")))</f>
        <v/>
      </c>
      <c r="E2860" s="72" t="s">
        <v>29</v>
      </c>
      <c r="F2860" s="121"/>
      <c r="G2860" s="121"/>
      <c r="H2860" s="62" t="str">
        <f t="shared" si="311"/>
        <v>Japonica</v>
      </c>
      <c r="I2860" s="18">
        <f t="shared" si="315"/>
        <v>0</v>
      </c>
      <c r="J2860" s="18">
        <f t="shared" si="312"/>
        <v>0</v>
      </c>
      <c r="K2860" s="18">
        <f t="shared" si="313"/>
        <v>0</v>
      </c>
      <c r="L2860" s="57" t="str">
        <f t="shared" si="316"/>
        <v>Rodney Lawrence</v>
      </c>
      <c r="M2860" s="57" t="str">
        <f t="shared" si="314"/>
        <v>Rodney Lawrence</v>
      </c>
      <c r="N2860" s="61" t="str">
        <f t="shared" si="310"/>
        <v>Rodney Lawrence</v>
      </c>
    </row>
    <row r="2861" spans="1:14" ht="25.15" customHeight="1" x14ac:dyDescent="0.2">
      <c r="A2861" s="70" t="s">
        <v>2308</v>
      </c>
      <c r="B2861" s="71">
        <v>2017</v>
      </c>
      <c r="C2861" s="68" t="str">
        <f>IF(ISERROR(VLOOKUP(IF(RIGHT($A2861,1)=")",LEFT($A2861,FIND(" (",$A2861)-1),$A2861),[1]ACCS!$B$2:$B$5003, 1, FALSE)), "","1")</f>
        <v/>
      </c>
      <c r="D2861" s="103" t="str">
        <f>IF($B2861="Unknown","",IF($B2861="","",IF(VALUE(LEFT($B2861,4))&lt;Calc!$J$2,"ANTIQUE","")))</f>
        <v/>
      </c>
      <c r="E2861" s="72" t="s">
        <v>29</v>
      </c>
      <c r="F2861" s="121" t="s">
        <v>5</v>
      </c>
      <c r="G2861" s="121"/>
      <c r="H2861" s="62" t="str">
        <f t="shared" si="311"/>
        <v>Japonica</v>
      </c>
      <c r="I2861" s="18">
        <f t="shared" si="315"/>
        <v>0</v>
      </c>
      <c r="J2861" s="18">
        <f t="shared" si="312"/>
        <v>0</v>
      </c>
      <c r="K2861" s="18">
        <f t="shared" si="313"/>
        <v>0</v>
      </c>
      <c r="L2861" s="57" t="str">
        <f t="shared" si="316"/>
        <v>Roll-in Toomer</v>
      </c>
      <c r="M2861" s="57" t="str">
        <f t="shared" si="314"/>
        <v>Roll-in Toomer</v>
      </c>
      <c r="N2861" s="61" t="str">
        <f t="shared" si="310"/>
        <v>Roll-in Toomer</v>
      </c>
    </row>
    <row r="2862" spans="1:14" ht="25.15" customHeight="1" x14ac:dyDescent="0.2">
      <c r="A2862" s="70" t="s">
        <v>3464</v>
      </c>
      <c r="B2862" s="71">
        <v>1866</v>
      </c>
      <c r="C2862" s="68" t="str">
        <f>IF(ISERROR(VLOOKUP(IF(RIGHT($A2862,1)=")",LEFT($A2862,FIND(" (",$A2862)-1),$A2862),[1]ACCS!$B$2:$B$5003, 1, FALSE)), "","1")</f>
        <v>1</v>
      </c>
      <c r="D2862" s="103" t="str">
        <f>IF($B2862="Unknown","",IF($B2862="","",IF(VALUE(LEFT($B2862,4))&lt;Calc!$J$2,"ANTIQUE","")))</f>
        <v>ANTIQUE</v>
      </c>
      <c r="E2862" s="72" t="s">
        <v>24</v>
      </c>
      <c r="F2862" s="121"/>
      <c r="G2862" s="121"/>
      <c r="H2862" s="62" t="str">
        <f t="shared" si="311"/>
        <v>Japonica</v>
      </c>
      <c r="I2862" s="18">
        <f t="shared" si="315"/>
        <v>0</v>
      </c>
      <c r="J2862" s="18">
        <f t="shared" si="312"/>
        <v>0</v>
      </c>
      <c r="K2862" s="18">
        <f t="shared" si="313"/>
        <v>0</v>
      </c>
      <c r="L2862" s="57" t="str">
        <f t="shared" si="316"/>
        <v>Roma Risorta</v>
      </c>
      <c r="M2862" s="57" t="str">
        <f t="shared" si="314"/>
        <v>Roma Risorta</v>
      </c>
      <c r="N2862" s="61" t="str">
        <f t="shared" si="310"/>
        <v>Roma Risorta</v>
      </c>
    </row>
    <row r="2863" spans="1:14" ht="25.15" customHeight="1" x14ac:dyDescent="0.2">
      <c r="A2863" s="70" t="s">
        <v>2309</v>
      </c>
      <c r="B2863" s="71">
        <v>1959</v>
      </c>
      <c r="C2863" s="68" t="str">
        <f>IF(ISERROR(VLOOKUP(IF(RIGHT($A2863,1)=")",LEFT($A2863,FIND(" (",$A2863)-1),$A2863),[1]ACCS!$B$2:$B$5003, 1, FALSE)), "","1")</f>
        <v>1</v>
      </c>
      <c r="D2863" s="103" t="str">
        <f>IF($B2863="Unknown","",IF($B2863="","",IF(VALUE(LEFT($B2863,4))&lt;Calc!$J$2,"ANTIQUE","")))</f>
        <v/>
      </c>
      <c r="E2863" s="72" t="s">
        <v>37</v>
      </c>
      <c r="F2863" s="121"/>
      <c r="G2863" s="121"/>
      <c r="H2863" s="62" t="str">
        <f t="shared" si="311"/>
        <v>Japonica</v>
      </c>
      <c r="I2863" s="18">
        <f t="shared" si="315"/>
        <v>0</v>
      </c>
      <c r="J2863" s="18">
        <f t="shared" si="312"/>
        <v>0</v>
      </c>
      <c r="K2863" s="18">
        <f t="shared" si="313"/>
        <v>0</v>
      </c>
      <c r="L2863" s="57" t="str">
        <f t="shared" si="316"/>
        <v>Roman Soldier (War Eagle)</v>
      </c>
      <c r="M2863" s="57" t="str">
        <f t="shared" si="314"/>
        <v>Roman Soldier (War Eagle)</v>
      </c>
      <c r="N2863" s="61" t="str">
        <f t="shared" si="310"/>
        <v>Roman Soldier</v>
      </c>
    </row>
    <row r="2864" spans="1:14" ht="25.15" customHeight="1" x14ac:dyDescent="0.2">
      <c r="A2864" s="70" t="s">
        <v>2310</v>
      </c>
      <c r="B2864" s="71">
        <v>1937</v>
      </c>
      <c r="C2864" s="68" t="str">
        <f>IF(ISERROR(VLOOKUP(IF(RIGHT($A2864,1)=")",LEFT($A2864,FIND(" (",$A2864)-1),$A2864),[1]ACCS!$B$2:$B$5003, 1, FALSE)), "","1")</f>
        <v>1</v>
      </c>
      <c r="D2864" s="103" t="str">
        <f>IF($B2864="Unknown","",IF($B2864="","",IF(VALUE(LEFT($B2864,4))&lt;Calc!$J$2,"ANTIQUE","")))</f>
        <v/>
      </c>
      <c r="E2864" s="72" t="s">
        <v>24</v>
      </c>
      <c r="F2864" s="121"/>
      <c r="G2864" s="121" t="s">
        <v>26</v>
      </c>
      <c r="H2864" s="62" t="str">
        <f t="shared" si="311"/>
        <v>Japonica</v>
      </c>
      <c r="I2864" s="18">
        <f t="shared" si="315"/>
        <v>0</v>
      </c>
      <c r="J2864" s="18">
        <f t="shared" si="312"/>
        <v>0</v>
      </c>
      <c r="K2864" s="18">
        <f t="shared" si="313"/>
        <v>0</v>
      </c>
      <c r="L2864" s="57" t="str">
        <f t="shared" si="316"/>
        <v>Romany (Belgium Red)</v>
      </c>
      <c r="M2864" s="57" t="str">
        <f t="shared" si="314"/>
        <v>Romany (Belgium Red)</v>
      </c>
      <c r="N2864" s="61" t="str">
        <f t="shared" si="310"/>
        <v>Romany</v>
      </c>
    </row>
    <row r="2865" spans="1:14" ht="25.15" customHeight="1" x14ac:dyDescent="0.2">
      <c r="A2865" s="70" t="s">
        <v>2311</v>
      </c>
      <c r="B2865" s="71">
        <v>1944</v>
      </c>
      <c r="C2865" s="68" t="str">
        <f>IF(ISERROR(VLOOKUP(IF(RIGHT($A2865,1)=")",LEFT($A2865,FIND(" (",$A2865)-1),$A2865),[1]ACCS!$B$2:$B$5003, 1, FALSE)), "","1")</f>
        <v>1</v>
      </c>
      <c r="D2865" s="103" t="str">
        <f>IF($B2865="Unknown","",IF($B2865="","",IF(VALUE(LEFT($B2865,4))&lt;Calc!$J$2,"ANTIQUE","")))</f>
        <v/>
      </c>
      <c r="E2865" s="72" t="s">
        <v>24</v>
      </c>
      <c r="F2865" s="121"/>
      <c r="G2865" s="121"/>
      <c r="H2865" s="62" t="str">
        <f t="shared" si="311"/>
        <v>Japonica</v>
      </c>
      <c r="I2865" s="18">
        <f t="shared" si="315"/>
        <v>0</v>
      </c>
      <c r="J2865" s="18">
        <f t="shared" si="312"/>
        <v>0</v>
      </c>
      <c r="K2865" s="18">
        <f t="shared" si="313"/>
        <v>0</v>
      </c>
      <c r="L2865" s="57" t="str">
        <f t="shared" si="316"/>
        <v>Roosevelt Blues (Frankie Bray)</v>
      </c>
      <c r="M2865" s="57" t="str">
        <f t="shared" si="314"/>
        <v>Roosevelt Blues (Frankie Bray)</v>
      </c>
      <c r="N2865" s="61" t="str">
        <f t="shared" si="310"/>
        <v>Roosevelt Blues</v>
      </c>
    </row>
    <row r="2866" spans="1:14" ht="25.15" customHeight="1" x14ac:dyDescent="0.2">
      <c r="A2866" s="70" t="s">
        <v>2312</v>
      </c>
      <c r="B2866" s="71">
        <v>1941</v>
      </c>
      <c r="C2866" s="68" t="str">
        <f>IF(ISERROR(VLOOKUP(IF(RIGHT($A2866,1)=")",LEFT($A2866,FIND(" (",$A2866)-1),$A2866),[1]ACCS!$B$2:$B$5003, 1, FALSE)), "","1")</f>
        <v/>
      </c>
      <c r="D2866" s="103" t="str">
        <f>IF($B2866="Unknown","",IF($B2866="","",IF(VALUE(LEFT($B2866,4))&lt;Calc!$J$2,"ANTIQUE","")))</f>
        <v/>
      </c>
      <c r="E2866" s="72" t="s">
        <v>37</v>
      </c>
      <c r="F2866" s="121"/>
      <c r="G2866" s="121"/>
      <c r="H2866" s="62" t="str">
        <f t="shared" si="311"/>
        <v>Japonica</v>
      </c>
      <c r="I2866" s="18">
        <f t="shared" si="315"/>
        <v>0</v>
      </c>
      <c r="J2866" s="18">
        <f t="shared" si="312"/>
        <v>0</v>
      </c>
      <c r="K2866" s="18">
        <f t="shared" si="313"/>
        <v>0</v>
      </c>
      <c r="L2866" s="57" t="str">
        <f t="shared" si="316"/>
        <v>Rosa Laralarus</v>
      </c>
      <c r="M2866" s="57" t="str">
        <f t="shared" si="314"/>
        <v>Rosa Laralarus</v>
      </c>
      <c r="N2866" s="61" t="str">
        <f t="shared" si="310"/>
        <v>Rosa Laralarus</v>
      </c>
    </row>
    <row r="2867" spans="1:14" ht="25.15" customHeight="1" x14ac:dyDescent="0.2">
      <c r="A2867" s="70" t="s">
        <v>2313</v>
      </c>
      <c r="B2867" s="71">
        <v>2017</v>
      </c>
      <c r="C2867" s="68" t="str">
        <f>IF(ISERROR(VLOOKUP(IF(RIGHT($A2867,1)=")",LEFT($A2867,FIND(" (",$A2867)-1),$A2867),[1]ACCS!$B$2:$B$5003, 1, FALSE)), "","1")</f>
        <v>1</v>
      </c>
      <c r="D2867" s="103" t="str">
        <f>IF($B2867="Unknown","",IF($B2867="","",IF(VALUE(LEFT($B2867,4))&lt;Calc!$J$2,"ANTIQUE","")))</f>
        <v/>
      </c>
      <c r="E2867" s="72" t="s">
        <v>37</v>
      </c>
      <c r="F2867" s="121"/>
      <c r="G2867" s="121"/>
      <c r="H2867" s="62" t="str">
        <f t="shared" si="311"/>
        <v>Japonica</v>
      </c>
      <c r="I2867" s="18">
        <f t="shared" si="315"/>
        <v>0</v>
      </c>
      <c r="J2867" s="18">
        <f t="shared" si="312"/>
        <v>0</v>
      </c>
      <c r="K2867" s="18">
        <f t="shared" si="313"/>
        <v>0</v>
      </c>
      <c r="L2867" s="57" t="str">
        <f t="shared" si="316"/>
        <v>Rosalynn Carter</v>
      </c>
      <c r="M2867" s="57" t="str">
        <f t="shared" si="314"/>
        <v>Rosalynn Carter</v>
      </c>
      <c r="N2867" s="61" t="str">
        <f t="shared" si="310"/>
        <v>Rosalynn Carter</v>
      </c>
    </row>
    <row r="2868" spans="1:14" ht="25.15" customHeight="1" x14ac:dyDescent="0.2">
      <c r="A2868" s="70" t="s">
        <v>2314</v>
      </c>
      <c r="B2868" s="71">
        <v>1996</v>
      </c>
      <c r="C2868" s="68" t="str">
        <f>IF(ISERROR(VLOOKUP(IF(RIGHT($A2868,1)=")",LEFT($A2868,FIND(" (",$A2868)-1),$A2868),[1]ACCS!$B$2:$B$5003, 1, FALSE)), "","1")</f>
        <v>1</v>
      </c>
      <c r="D2868" s="103" t="str">
        <f>IF($B2868="Unknown","",IF($B2868="","",IF(VALUE(LEFT($B2868,4))&lt;Calc!$J$2,"ANTIQUE","")))</f>
        <v/>
      </c>
      <c r="E2868" s="72" t="s">
        <v>29</v>
      </c>
      <c r="F2868" s="121"/>
      <c r="G2868" s="121"/>
      <c r="H2868" s="62" t="str">
        <f t="shared" si="311"/>
        <v>Reticulata</v>
      </c>
      <c r="I2868" s="18">
        <f t="shared" si="315"/>
        <v>1</v>
      </c>
      <c r="J2868" s="18">
        <f t="shared" si="312"/>
        <v>0</v>
      </c>
      <c r="K2868" s="18">
        <f t="shared" si="313"/>
        <v>0</v>
      </c>
      <c r="L2868" s="57" t="str">
        <f t="shared" si="316"/>
        <v>Roscoe Dean</v>
      </c>
      <c r="M2868" s="57" t="str">
        <f t="shared" si="314"/>
        <v>Roscoe Dean</v>
      </c>
      <c r="N2868" s="61" t="str">
        <f t="shared" si="310"/>
        <v>Roscoe Dean</v>
      </c>
    </row>
    <row r="2869" spans="1:14" ht="25.15" customHeight="1" x14ac:dyDescent="0.2">
      <c r="A2869" s="70" t="s">
        <v>2315</v>
      </c>
      <c r="B2869" s="71">
        <v>1980</v>
      </c>
      <c r="C2869" s="68" t="str">
        <f>IF(ISERROR(VLOOKUP(IF(RIGHT($A2869,1)=")",LEFT($A2869,FIND(" (",$A2869)-1),$A2869),[1]ACCS!$B$2:$B$5003, 1, FALSE)), "","1")</f>
        <v>1</v>
      </c>
      <c r="D2869" s="103" t="str">
        <f>IF($B2869="Unknown","",IF($B2869="","",IF(VALUE(LEFT($B2869,4))&lt;Calc!$J$2,"ANTIQUE","")))</f>
        <v/>
      </c>
      <c r="E2869" s="72" t="s">
        <v>37</v>
      </c>
      <c r="F2869" s="121"/>
      <c r="G2869" s="121"/>
      <c r="H2869" s="62" t="str">
        <f t="shared" si="311"/>
        <v>NRH</v>
      </c>
      <c r="I2869" s="18">
        <f t="shared" si="315"/>
        <v>2</v>
      </c>
      <c r="J2869" s="18">
        <f t="shared" si="312"/>
        <v>0</v>
      </c>
      <c r="K2869" s="18">
        <f t="shared" si="313"/>
        <v>0</v>
      </c>
      <c r="L2869" s="57" t="str">
        <f t="shared" si="316"/>
        <v>Rose Bouquet</v>
      </c>
      <c r="M2869" s="57" t="str">
        <f t="shared" si="314"/>
        <v>Rose Bouquet</v>
      </c>
      <c r="N2869" s="61" t="str">
        <f t="shared" si="310"/>
        <v>Rose Bouquet</v>
      </c>
    </row>
    <row r="2870" spans="1:14" ht="25.15" customHeight="1" x14ac:dyDescent="0.2">
      <c r="A2870" s="70" t="s">
        <v>2316</v>
      </c>
      <c r="B2870" s="71">
        <v>1944</v>
      </c>
      <c r="C2870" s="68" t="str">
        <f>IF(ISERROR(VLOOKUP(IF(RIGHT($A2870,1)=")",LEFT($A2870,FIND(" (",$A2870)-1),$A2870),[1]ACCS!$B$2:$B$5003, 1, FALSE)), "","1")</f>
        <v>1</v>
      </c>
      <c r="D2870" s="103" t="str">
        <f>IF($B2870="Unknown","",IF($B2870="","",IF(VALUE(LEFT($B2870,4))&lt;Calc!$J$2,"ANTIQUE","")))</f>
        <v/>
      </c>
      <c r="E2870" s="72" t="s">
        <v>24</v>
      </c>
      <c r="F2870" s="121"/>
      <c r="G2870" s="121"/>
      <c r="H2870" s="62" t="str">
        <f t="shared" si="311"/>
        <v>Japonica</v>
      </c>
      <c r="I2870" s="18">
        <f t="shared" si="315"/>
        <v>0</v>
      </c>
      <c r="J2870" s="18">
        <f t="shared" si="312"/>
        <v>0</v>
      </c>
      <c r="K2870" s="18">
        <f t="shared" si="313"/>
        <v>0</v>
      </c>
      <c r="L2870" s="57" t="str">
        <f t="shared" si="316"/>
        <v>Rose Dawn (Davis)</v>
      </c>
      <c r="M2870" s="57" t="str">
        <f t="shared" si="314"/>
        <v>Rose Dawn (Davis)</v>
      </c>
      <c r="N2870" s="61" t="str">
        <f t="shared" si="310"/>
        <v>Rose Dawn</v>
      </c>
    </row>
    <row r="2871" spans="1:14" ht="25.15" customHeight="1" x14ac:dyDescent="0.2">
      <c r="A2871" s="70" t="s">
        <v>3465</v>
      </c>
      <c r="B2871" s="71">
        <v>1837</v>
      </c>
      <c r="C2871" s="68" t="str">
        <f>IF(ISERROR(VLOOKUP(IF(RIGHT($A2871,1)=")",LEFT($A2871,FIND(" (",$A2871)-1),$A2871),[1]ACCS!$B$2:$B$5003, 1, FALSE)), "","1")</f>
        <v/>
      </c>
      <c r="D2871" s="103" t="str">
        <f>IF($B2871="Unknown","",IF($B2871="","",IF(VALUE(LEFT($B2871,4))&lt;Calc!$J$2,"ANTIQUE","")))</f>
        <v>ANTIQUE</v>
      </c>
      <c r="E2871" s="72" t="s">
        <v>47</v>
      </c>
      <c r="F2871" s="121"/>
      <c r="G2871" s="121"/>
      <c r="H2871" s="62" t="str">
        <f t="shared" si="311"/>
        <v>Japonica</v>
      </c>
      <c r="I2871" s="18">
        <f t="shared" si="315"/>
        <v>0</v>
      </c>
      <c r="J2871" s="18">
        <f t="shared" si="312"/>
        <v>0</v>
      </c>
      <c r="K2871" s="18">
        <f t="shared" si="313"/>
        <v>0</v>
      </c>
      <c r="L2871" s="57" t="str">
        <f t="shared" si="316"/>
        <v>Rose Emery (Carnation)</v>
      </c>
      <c r="M2871" s="57" t="str">
        <f t="shared" si="314"/>
        <v>Rose Emery (Carnation)</v>
      </c>
      <c r="N2871" s="61" t="str">
        <f t="shared" si="310"/>
        <v>Rose Emery</v>
      </c>
    </row>
    <row r="2872" spans="1:14" ht="25.15" customHeight="1" x14ac:dyDescent="0.2">
      <c r="A2872" s="70" t="s">
        <v>2317</v>
      </c>
      <c r="B2872" s="71">
        <v>1957</v>
      </c>
      <c r="C2872" s="68" t="str">
        <f>IF(ISERROR(VLOOKUP(IF(RIGHT($A2872,1)=")",LEFT($A2872,FIND(" (",$A2872)-1),$A2872),[1]ACCS!$B$2:$B$5003, 1, FALSE)), "","1")</f>
        <v>1</v>
      </c>
      <c r="D2872" s="103" t="str">
        <f>IF($B2872="Unknown","",IF($B2872="","",IF(VALUE(LEFT($B2872,4))&lt;Calc!$J$2,"ANTIQUE","")))</f>
        <v/>
      </c>
      <c r="E2872" s="72" t="s">
        <v>21</v>
      </c>
      <c r="F2872" s="121"/>
      <c r="G2872" s="121"/>
      <c r="H2872" s="62" t="str">
        <f t="shared" si="311"/>
        <v>Japonica</v>
      </c>
      <c r="I2872" s="18">
        <f t="shared" si="315"/>
        <v>0</v>
      </c>
      <c r="J2872" s="18">
        <f t="shared" si="312"/>
        <v>0</v>
      </c>
      <c r="K2872" s="18">
        <f t="shared" si="313"/>
        <v>0</v>
      </c>
      <c r="L2872" s="57" t="str">
        <f t="shared" si="316"/>
        <v>Rose Gish</v>
      </c>
      <c r="M2872" s="57" t="str">
        <f t="shared" si="314"/>
        <v>Rose Gish</v>
      </c>
      <c r="N2872" s="61" t="str">
        <f t="shared" ref="N2872:N2935" si="317">IF(ISNUMBER(SEARCH("See",$M2872)),$M2872,IF(ISNUMBER(SEARCH("(",$M2872)),LEFT($M2872,SEARCH("(",$M2872)-2),$M2872))</f>
        <v>Rose Gish</v>
      </c>
    </row>
    <row r="2873" spans="1:14" ht="25.15" customHeight="1" x14ac:dyDescent="0.2">
      <c r="A2873" s="70" t="s">
        <v>3466</v>
      </c>
      <c r="B2873" s="71">
        <v>1848</v>
      </c>
      <c r="C2873" s="68" t="str">
        <f>IF(ISERROR(VLOOKUP(IF(RIGHT($A2873,1)=")",LEFT($A2873,FIND(" (",$A2873)-1),$A2873),[1]ACCS!$B$2:$B$5003, 1, FALSE)), "","1")</f>
        <v/>
      </c>
      <c r="D2873" s="103" t="str">
        <f>IF($B2873="Unknown","",IF($B2873="","",IF(VALUE(LEFT($B2873,4))&lt;Calc!$J$2,"ANTIQUE","")))</f>
        <v>ANTIQUE</v>
      </c>
      <c r="E2873" s="72" t="s">
        <v>24</v>
      </c>
      <c r="F2873" s="121"/>
      <c r="G2873" s="121" t="s">
        <v>26</v>
      </c>
      <c r="H2873" s="62" t="str">
        <f t="shared" si="311"/>
        <v>Japonica</v>
      </c>
      <c r="I2873" s="18">
        <f t="shared" si="315"/>
        <v>0</v>
      </c>
      <c r="J2873" s="18">
        <f t="shared" si="312"/>
        <v>0</v>
      </c>
      <c r="K2873" s="18">
        <f t="shared" si="313"/>
        <v>0</v>
      </c>
      <c r="L2873" s="57" t="str">
        <f t="shared" si="316"/>
        <v>Rose Marie</v>
      </c>
      <c r="M2873" s="57" t="str">
        <f t="shared" si="314"/>
        <v>Rose Marie</v>
      </c>
      <c r="N2873" s="61" t="str">
        <f t="shared" si="317"/>
        <v>Rose Marie</v>
      </c>
    </row>
    <row r="2874" spans="1:14" ht="25.15" customHeight="1" x14ac:dyDescent="0.2">
      <c r="A2874" s="70" t="s">
        <v>2318</v>
      </c>
      <c r="B2874" s="71">
        <v>2002</v>
      </c>
      <c r="C2874" s="68" t="str">
        <f>IF(ISERROR(VLOOKUP(IF(RIGHT($A2874,1)=")",LEFT($A2874,FIND(" (",$A2874)-1),$A2874),[1]ACCS!$B$2:$B$5003, 1, FALSE)), "","1")</f>
        <v>1</v>
      </c>
      <c r="D2874" s="103" t="str">
        <f>IF($B2874="Unknown","",IF($B2874="","",IF(VALUE(LEFT($B2874,4))&lt;Calc!$J$2,"ANTIQUE","")))</f>
        <v/>
      </c>
      <c r="E2874" s="72" t="s">
        <v>24</v>
      </c>
      <c r="F2874" s="121"/>
      <c r="G2874" s="121"/>
      <c r="H2874" s="62" t="str">
        <f t="shared" si="311"/>
        <v>Hiemalis</v>
      </c>
      <c r="I2874" s="18">
        <f t="shared" si="315"/>
        <v>4</v>
      </c>
      <c r="J2874" s="18">
        <f t="shared" si="312"/>
        <v>0</v>
      </c>
      <c r="K2874" s="18">
        <f t="shared" si="313"/>
        <v>0</v>
      </c>
      <c r="L2874" s="57" t="str">
        <f t="shared" si="316"/>
        <v>Rose of Autumn</v>
      </c>
      <c r="M2874" s="57" t="str">
        <f t="shared" si="314"/>
        <v>Rose of Autumn</v>
      </c>
      <c r="N2874" s="61" t="str">
        <f t="shared" si="317"/>
        <v>Rose of Autumn</v>
      </c>
    </row>
    <row r="2875" spans="1:14" ht="25.15" customHeight="1" x14ac:dyDescent="0.2">
      <c r="A2875" s="70" t="s">
        <v>3467</v>
      </c>
      <c r="B2875" s="71">
        <v>1886</v>
      </c>
      <c r="C2875" s="68" t="str">
        <f>IF(ISERROR(VLOOKUP(IF(RIGHT($A2875,1)=")",LEFT($A2875,FIND(" (",$A2875)-1),$A2875),[1]ACCS!$B$2:$B$5003, 1, FALSE)), "","1")</f>
        <v/>
      </c>
      <c r="D2875" s="103" t="str">
        <f>IF($B2875="Unknown","",IF($B2875="","",IF(VALUE(LEFT($B2875,4))&lt;Calc!$J$2,"ANTIQUE","")))</f>
        <v>ANTIQUE</v>
      </c>
      <c r="E2875" s="72" t="s">
        <v>24</v>
      </c>
      <c r="F2875" s="121"/>
      <c r="G2875" s="121"/>
      <c r="H2875" s="62" t="str">
        <f t="shared" si="311"/>
        <v>Japonica</v>
      </c>
      <c r="I2875" s="18">
        <f t="shared" si="315"/>
        <v>0</v>
      </c>
      <c r="J2875" s="18">
        <f t="shared" si="312"/>
        <v>0</v>
      </c>
      <c r="K2875" s="18">
        <f t="shared" si="313"/>
        <v>0</v>
      </c>
      <c r="L2875" s="57" t="str">
        <f t="shared" si="316"/>
        <v>Rose of Dawn (See Magnoliaeflora)</v>
      </c>
      <c r="M2875" s="57" t="str">
        <f t="shared" si="314"/>
        <v>Rose of Dawn (See Magnoliaeflora)</v>
      </c>
      <c r="N2875" s="61" t="str">
        <f t="shared" si="317"/>
        <v>Rose of Dawn (See Magnoliaeflora)</v>
      </c>
    </row>
    <row r="2876" spans="1:14" ht="25.15" customHeight="1" x14ac:dyDescent="0.2">
      <c r="A2876" s="70" t="s">
        <v>2319</v>
      </c>
      <c r="B2876" s="71">
        <v>1969</v>
      </c>
      <c r="C2876" s="68" t="str">
        <f>IF(ISERROR(VLOOKUP(IF(RIGHT($A2876,1)=")",LEFT($A2876,FIND(" (",$A2876)-1),$A2876),[1]ACCS!$B$2:$B$5003, 1, FALSE)), "","1")</f>
        <v>1</v>
      </c>
      <c r="D2876" s="103" t="str">
        <f>IF($B2876="Unknown","",IF($B2876="","",IF(VALUE(LEFT($B2876,4))&lt;Calc!$J$2,"ANTIQUE","")))</f>
        <v/>
      </c>
      <c r="E2876" s="72" t="s">
        <v>24</v>
      </c>
      <c r="F2876" s="121"/>
      <c r="G2876" s="121" t="s">
        <v>26</v>
      </c>
      <c r="H2876" s="62" t="str">
        <f t="shared" si="311"/>
        <v>NRH</v>
      </c>
      <c r="I2876" s="18">
        <f t="shared" si="315"/>
        <v>2</v>
      </c>
      <c r="J2876" s="18">
        <f t="shared" si="312"/>
        <v>0</v>
      </c>
      <c r="K2876" s="18">
        <f t="shared" si="313"/>
        <v>0</v>
      </c>
      <c r="L2876" s="57" t="str">
        <f t="shared" si="316"/>
        <v>Rose Parade</v>
      </c>
      <c r="M2876" s="57" t="str">
        <f t="shared" si="314"/>
        <v>Rose Parade</v>
      </c>
      <c r="N2876" s="61" t="str">
        <f t="shared" si="317"/>
        <v>Rose Parade</v>
      </c>
    </row>
    <row r="2877" spans="1:14" ht="25.15" customHeight="1" x14ac:dyDescent="0.2">
      <c r="A2877" s="70" t="s">
        <v>2320</v>
      </c>
      <c r="B2877" s="71" t="s">
        <v>56</v>
      </c>
      <c r="C2877" s="68" t="str">
        <f>IF(ISERROR(VLOOKUP(IF(RIGHT($A2877,1)=")",LEFT($A2877,FIND(" (",$A2877)-1),$A2877),[1]ACCS!$B$2:$B$5003, 1, FALSE)), "","1")</f>
        <v/>
      </c>
      <c r="D2877" s="103" t="str">
        <f>IF($B2877="Unknown","",IF($B2877="","",IF(VALUE(LEFT($B2877,4))&lt;Calc!$J$2,"ANTIQUE","")))</f>
        <v/>
      </c>
      <c r="E2877" s="72" t="s">
        <v>37</v>
      </c>
      <c r="F2877" s="121"/>
      <c r="G2877" s="121"/>
      <c r="H2877" s="62" t="str">
        <f t="shared" ref="H2877:H2940" si="318">IF($A2877="","",IF($I2877=0,"Japonica",IF($I2877=1,"Reticulata",IF($I2877=2,"NRH",IF($I2877=3,"Sasanqua",IF($I2877=4,"Hiemalis",IF($I2877=5,"Vernalis",IF($I2877=6,"Japonica [Higo]","Specie"))))))))</f>
        <v>Reticulata</v>
      </c>
      <c r="I2877" s="18">
        <f t="shared" si="315"/>
        <v>1</v>
      </c>
      <c r="J2877" s="18">
        <f t="shared" ref="J2877:J2940" si="319">IF(NOT(ISERROR(SEARCH("(Rusticana)",$A2877))),7,IF(NOT(ISERROR(SEARCH("(Wabisuke)",$A2877))),8,IF(NOT(ISERROR(SEARCH("(Edithae)",$A2877))),9,IF(NOT(ISERROR(SEARCH("(Oleifera)",$A2877))),10,IF(NOT(ISERROR(SEARCH("(Saluenensis)",$A2877))),11,0)))))</f>
        <v>0</v>
      </c>
      <c r="K2877" s="18">
        <f t="shared" ref="K2877:K2940" si="320">IF(NOT(ISERROR(SEARCH("(Pitardii)",$A2877))),12,IF(NOT(ISERROR(SEARCH("(Specie)",$A2877))),13,0))</f>
        <v>0</v>
      </c>
      <c r="L2877" s="57" t="str">
        <f t="shared" si="316"/>
        <v>Rose Twilight</v>
      </c>
      <c r="M2877" s="57" t="str">
        <f t="shared" ref="M2877:M2940" si="321">SUBSTITUTE(SUBSTITUTE(SUBSTITUTE(SUBSTITUTE(SUBSTITUTE($L2877," (Edithae)","")," (Oleifera)","")," (Saluenensis)","")," (Specie)","")," (Pitardii)","")</f>
        <v>Rose Twilight</v>
      </c>
      <c r="N2877" s="61" t="str">
        <f t="shared" si="317"/>
        <v>Rose Twilight</v>
      </c>
    </row>
    <row r="2878" spans="1:14" ht="25.15" customHeight="1" x14ac:dyDescent="0.2">
      <c r="A2878" s="70" t="s">
        <v>2321</v>
      </c>
      <c r="B2878" s="71">
        <v>1946</v>
      </c>
      <c r="C2878" s="68" t="str">
        <f>IF(ISERROR(VLOOKUP(IF(RIGHT($A2878,1)=")",LEFT($A2878,FIND(" (",$A2878)-1),$A2878),[1]ACCS!$B$2:$B$5003, 1, FALSE)), "","1")</f>
        <v>1</v>
      </c>
      <c r="D2878" s="103" t="str">
        <f>IF($B2878="Unknown","",IF($B2878="","",IF(VALUE(LEFT($B2878,4))&lt;Calc!$J$2,"ANTIQUE","")))</f>
        <v/>
      </c>
      <c r="E2878" s="72" t="s">
        <v>24</v>
      </c>
      <c r="F2878" s="121"/>
      <c r="G2878" s="121"/>
      <c r="H2878" s="62" t="str">
        <f t="shared" si="318"/>
        <v>Japonica</v>
      </c>
      <c r="I2878" s="18">
        <f t="shared" si="315"/>
        <v>0</v>
      </c>
      <c r="J2878" s="18">
        <f t="shared" si="319"/>
        <v>0</v>
      </c>
      <c r="K2878" s="18">
        <f t="shared" si="320"/>
        <v>0</v>
      </c>
      <c r="L2878" s="57" t="str">
        <f t="shared" si="316"/>
        <v>Rosea Mundi</v>
      </c>
      <c r="M2878" s="57" t="str">
        <f t="shared" si="321"/>
        <v>Rosea Mundi</v>
      </c>
      <c r="N2878" s="61" t="str">
        <f t="shared" si="317"/>
        <v>Rosea Mundi</v>
      </c>
    </row>
    <row r="2879" spans="1:14" ht="25.15" customHeight="1" x14ac:dyDescent="0.2">
      <c r="A2879" s="70" t="s">
        <v>3511</v>
      </c>
      <c r="B2879" s="71">
        <v>1840</v>
      </c>
      <c r="C2879" s="68" t="str">
        <f>IF(ISERROR(VLOOKUP(IF(RIGHT($A2879,1)=")",LEFT($A2879,FIND(" (",$A2879)-1),$A2879),[1]ACCS!$B$2:$B$5003, 1, FALSE)), "","1")</f>
        <v>1</v>
      </c>
      <c r="D2879" s="103" t="str">
        <f>IF($B2879="Unknown","",IF($B2879="","",IF(VALUE(LEFT($B2879,4))&lt;Calc!$J$2,"ANTIQUE","")))</f>
        <v>ANTIQUE</v>
      </c>
      <c r="E2879" s="72" t="s">
        <v>24</v>
      </c>
      <c r="F2879" s="121"/>
      <c r="G2879" s="121" t="s">
        <v>26</v>
      </c>
      <c r="H2879" s="62" t="str">
        <f t="shared" si="318"/>
        <v>Japonica</v>
      </c>
      <c r="I2879" s="18">
        <f t="shared" si="315"/>
        <v>0</v>
      </c>
      <c r="J2879" s="18">
        <f t="shared" si="319"/>
        <v>0</v>
      </c>
      <c r="K2879" s="18">
        <f t="shared" si="320"/>
        <v>0</v>
      </c>
      <c r="L2879" s="57" t="str">
        <f t="shared" si="316"/>
        <v>Rosea Plena [Magnolia Gardens]</v>
      </c>
      <c r="M2879" s="57" t="str">
        <f t="shared" si="321"/>
        <v>Rosea Plena [Magnolia Gardens]</v>
      </c>
      <c r="N2879" s="61" t="str">
        <f t="shared" si="317"/>
        <v>Rosea Plena [Magnolia Gardens]</v>
      </c>
    </row>
    <row r="2880" spans="1:14" ht="25.15" customHeight="1" x14ac:dyDescent="0.2">
      <c r="A2880" s="70" t="s">
        <v>3512</v>
      </c>
      <c r="B2880" s="71" t="s">
        <v>1016</v>
      </c>
      <c r="C2880" s="68" t="str">
        <f>IF(ISERROR(VLOOKUP(IF(RIGHT($A2880,1)=")",LEFT($A2880,FIND(" (",$A2880)-1),$A2880),[1]ACCS!$B$2:$B$5003, 1, FALSE)), "","1")</f>
        <v>1</v>
      </c>
      <c r="D2880" s="103" t="str">
        <f>IF($B2880="Unknown","",IF($B2880="","",IF(VALUE(LEFT($B2880,4))&lt;Calc!$J$2,"ANTIQUE","")))</f>
        <v>ANTIQUE</v>
      </c>
      <c r="E2880" s="72" t="s">
        <v>30</v>
      </c>
      <c r="F2880" s="121"/>
      <c r="G2880" s="121"/>
      <c r="H2880" s="62" t="str">
        <f t="shared" si="318"/>
        <v>Japonica</v>
      </c>
      <c r="I2880" s="18">
        <f t="shared" si="315"/>
        <v>0</v>
      </c>
      <c r="J2880" s="18">
        <f t="shared" si="319"/>
        <v>0</v>
      </c>
      <c r="K2880" s="18">
        <f t="shared" si="320"/>
        <v>0</v>
      </c>
      <c r="L2880" s="57" t="str">
        <f t="shared" si="316"/>
        <v>Rosea Superba [United States]</v>
      </c>
      <c r="M2880" s="57" t="str">
        <f t="shared" si="321"/>
        <v>Rosea Superba [United States]</v>
      </c>
      <c r="N2880" s="61" t="str">
        <f t="shared" si="317"/>
        <v>Rosea Superba [United States]</v>
      </c>
    </row>
    <row r="2881" spans="1:14" ht="25.15" customHeight="1" x14ac:dyDescent="0.2">
      <c r="A2881" s="70" t="s">
        <v>3513</v>
      </c>
      <c r="B2881" s="71">
        <v>1945</v>
      </c>
      <c r="C2881" s="68" t="str">
        <f>IF(ISERROR(VLOOKUP(IF(RIGHT($A2881,1)=")",LEFT($A2881,FIND(" (",$A2881)-1),$A2881),[1]ACCS!$B$2:$B$5003, 1, FALSE)), "","1")</f>
        <v/>
      </c>
      <c r="D2881" s="103" t="str">
        <f>IF($B2881="Unknown","",IF($B2881="","",IF(VALUE(LEFT($B2881,4))&lt;Calc!$J$2,"ANTIQUE","")))</f>
        <v/>
      </c>
      <c r="E2881" s="72" t="s">
        <v>30</v>
      </c>
      <c r="F2881" s="121"/>
      <c r="G2881" s="121"/>
      <c r="H2881" s="62" t="str">
        <f t="shared" si="318"/>
        <v>Japonica</v>
      </c>
      <c r="I2881" s="18">
        <f t="shared" si="315"/>
        <v>0</v>
      </c>
      <c r="J2881" s="18">
        <f t="shared" si="319"/>
        <v>0</v>
      </c>
      <c r="K2881" s="18">
        <f t="shared" si="320"/>
        <v>0</v>
      </c>
      <c r="L2881" s="57" t="str">
        <f t="shared" si="316"/>
        <v>Rosea Superba Var. [United States] (Margaret Sandusky)</v>
      </c>
      <c r="M2881" s="57" t="str">
        <f t="shared" si="321"/>
        <v>Rosea Superba Var. [United States] (Margaret Sandusky)</v>
      </c>
      <c r="N2881" s="61" t="str">
        <f t="shared" si="317"/>
        <v>Rosea Superba Var. [United States]</v>
      </c>
    </row>
    <row r="2882" spans="1:14" ht="25.15" customHeight="1" x14ac:dyDescent="0.2">
      <c r="A2882" s="70" t="s">
        <v>3468</v>
      </c>
      <c r="B2882" s="71" t="s">
        <v>3157</v>
      </c>
      <c r="C2882" s="68" t="str">
        <f>IF(ISERROR(VLOOKUP(IF(RIGHT($A2882,1)=")",LEFT($A2882,FIND(" (",$A2882)-1),$A2882),[1]ACCS!$B$2:$B$5003, 1, FALSE)), "","1")</f>
        <v/>
      </c>
      <c r="D2882" s="103" t="str">
        <f>IF($B2882="Unknown","",IF($B2882="","",IF(VALUE(LEFT($B2882,4))&lt;Calc!$J$2,"ANTIQUE","")))</f>
        <v>ANTIQUE</v>
      </c>
      <c r="E2882" s="72" t="s">
        <v>24</v>
      </c>
      <c r="F2882" s="121"/>
      <c r="G2882" s="121"/>
      <c r="H2882" s="62" t="str">
        <f t="shared" si="318"/>
        <v>Japonica</v>
      </c>
      <c r="I2882" s="18">
        <f t="shared" si="315"/>
        <v>0</v>
      </c>
      <c r="J2882" s="18">
        <f t="shared" si="319"/>
        <v>0</v>
      </c>
      <c r="K2882" s="18">
        <f t="shared" si="320"/>
        <v>0</v>
      </c>
      <c r="L2882" s="57" t="str">
        <f t="shared" si="316"/>
        <v>Rosehill Red</v>
      </c>
      <c r="M2882" s="57" t="str">
        <f t="shared" si="321"/>
        <v>Rosehill Red</v>
      </c>
      <c r="N2882" s="61" t="str">
        <f t="shared" si="317"/>
        <v>Rosehill Red</v>
      </c>
    </row>
    <row r="2883" spans="1:14" ht="25.15" customHeight="1" x14ac:dyDescent="0.2">
      <c r="A2883" s="70" t="s">
        <v>2322</v>
      </c>
      <c r="B2883" s="71">
        <v>2013</v>
      </c>
      <c r="C2883" s="68" t="str">
        <f>IF(ISERROR(VLOOKUP(IF(RIGHT($A2883,1)=")",LEFT($A2883,FIND(" (",$A2883)-1),$A2883),[1]ACCS!$B$2:$B$5003, 1, FALSE)), "","1")</f>
        <v>1</v>
      </c>
      <c r="D2883" s="103" t="str">
        <f>IF($B2883="Unknown","",IF($B2883="","",IF(VALUE(LEFT($B2883,4))&lt;Calc!$J$2,"ANTIQUE","")))</f>
        <v/>
      </c>
      <c r="E2883" s="72" t="s">
        <v>24</v>
      </c>
      <c r="F2883" s="121"/>
      <c r="G2883" s="121"/>
      <c r="H2883" s="62" t="str">
        <f t="shared" si="318"/>
        <v>Japonica</v>
      </c>
      <c r="I2883" s="18">
        <f t="shared" si="315"/>
        <v>0</v>
      </c>
      <c r="J2883" s="18">
        <f t="shared" si="319"/>
        <v>0</v>
      </c>
      <c r="K2883" s="18">
        <f t="shared" si="320"/>
        <v>0</v>
      </c>
      <c r="L2883" s="57" t="str">
        <f t="shared" si="316"/>
        <v>Rosemarie Ostberg</v>
      </c>
      <c r="M2883" s="57" t="str">
        <f t="shared" si="321"/>
        <v>Rosemarie Ostberg</v>
      </c>
      <c r="N2883" s="61" t="str">
        <f t="shared" si="317"/>
        <v>Rosemarie Ostberg</v>
      </c>
    </row>
    <row r="2884" spans="1:14" ht="25.15" customHeight="1" x14ac:dyDescent="0.2">
      <c r="A2884" s="70" t="s">
        <v>2323</v>
      </c>
      <c r="B2884" s="71">
        <v>2002</v>
      </c>
      <c r="C2884" s="68" t="str">
        <f>IF(ISERROR(VLOOKUP(IF(RIGHT($A2884,1)=")",LEFT($A2884,FIND(" (",$A2884)-1),$A2884),[1]ACCS!$B$2:$B$5003, 1, FALSE)), "","1")</f>
        <v/>
      </c>
      <c r="D2884" s="103" t="str">
        <f>IF($B2884="Unknown","",IF($B2884="","",IF(VALUE(LEFT($B2884,4))&lt;Calc!$J$2,"ANTIQUE","")))</f>
        <v/>
      </c>
      <c r="E2884" s="72" t="s">
        <v>24</v>
      </c>
      <c r="F2884" s="121"/>
      <c r="G2884" s="121" t="s">
        <v>26</v>
      </c>
      <c r="H2884" s="62" t="str">
        <f t="shared" si="318"/>
        <v>Japonica</v>
      </c>
      <c r="I2884" s="18">
        <f t="shared" si="315"/>
        <v>0</v>
      </c>
      <c r="J2884" s="18">
        <f t="shared" si="319"/>
        <v>0</v>
      </c>
      <c r="K2884" s="18">
        <f t="shared" si="320"/>
        <v>0</v>
      </c>
      <c r="L2884" s="57" t="str">
        <f t="shared" si="316"/>
        <v>Rosemary Jean</v>
      </c>
      <c r="M2884" s="57" t="str">
        <f t="shared" si="321"/>
        <v>Rosemary Jean</v>
      </c>
      <c r="N2884" s="61" t="str">
        <f t="shared" si="317"/>
        <v>Rosemary Jean</v>
      </c>
    </row>
    <row r="2885" spans="1:14" ht="25.15" customHeight="1" x14ac:dyDescent="0.2">
      <c r="A2885" s="70" t="s">
        <v>2324</v>
      </c>
      <c r="B2885" s="71">
        <v>1945</v>
      </c>
      <c r="C2885" s="68" t="str">
        <f>IF(ISERROR(VLOOKUP(IF(RIGHT($A2885,1)=")",LEFT($A2885,FIND(" (",$A2885)-1),$A2885),[1]ACCS!$B$2:$B$5003, 1, FALSE)), "","1")</f>
        <v/>
      </c>
      <c r="D2885" s="103" t="str">
        <f>IF($B2885="Unknown","",IF($B2885="","",IF(VALUE(LEFT($B2885,4))&lt;Calc!$J$2,"ANTIQUE","")))</f>
        <v/>
      </c>
      <c r="E2885" s="72" t="s">
        <v>24</v>
      </c>
      <c r="F2885" s="121"/>
      <c r="G2885" s="121"/>
      <c r="H2885" s="62" t="str">
        <f t="shared" si="318"/>
        <v>Japonica</v>
      </c>
      <c r="I2885" s="18">
        <f t="shared" si="315"/>
        <v>0</v>
      </c>
      <c r="J2885" s="18">
        <f t="shared" si="319"/>
        <v>0</v>
      </c>
      <c r="K2885" s="18">
        <f t="shared" si="320"/>
        <v>0</v>
      </c>
      <c r="L2885" s="57" t="str">
        <f t="shared" si="316"/>
        <v>Ross (Pride of Houston)</v>
      </c>
      <c r="M2885" s="57" t="str">
        <f t="shared" si="321"/>
        <v>Ross (Pride of Houston)</v>
      </c>
      <c r="N2885" s="61" t="str">
        <f t="shared" si="317"/>
        <v>Ross</v>
      </c>
    </row>
    <row r="2886" spans="1:14" ht="25.15" customHeight="1" x14ac:dyDescent="0.2">
      <c r="A2886" s="70" t="s">
        <v>2325</v>
      </c>
      <c r="B2886" s="71">
        <v>1967</v>
      </c>
      <c r="C2886" s="68" t="str">
        <f>IF(ISERROR(VLOOKUP(IF(RIGHT($A2886,1)=")",LEFT($A2886,FIND(" (",$A2886)-1),$A2886),[1]ACCS!$B$2:$B$5003, 1, FALSE)), "","1")</f>
        <v/>
      </c>
      <c r="D2886" s="103" t="str">
        <f>IF($B2886="Unknown","",IF($B2886="","",IF(VALUE(LEFT($B2886,4))&lt;Calc!$J$2,"ANTIQUE","")))</f>
        <v/>
      </c>
      <c r="E2886" s="72" t="s">
        <v>29</v>
      </c>
      <c r="F2886" s="121"/>
      <c r="G2886" s="121"/>
      <c r="H2886" s="62" t="str">
        <f t="shared" si="318"/>
        <v>Reticulata</v>
      </c>
      <c r="I2886" s="18">
        <f t="shared" si="315"/>
        <v>1</v>
      </c>
      <c r="J2886" s="18">
        <f t="shared" si="319"/>
        <v>0</v>
      </c>
      <c r="K2886" s="18">
        <f t="shared" si="320"/>
        <v>0</v>
      </c>
      <c r="L2886" s="57" t="str">
        <f t="shared" si="316"/>
        <v>Ross Clark</v>
      </c>
      <c r="M2886" s="57" t="str">
        <f t="shared" si="321"/>
        <v>Ross Clark</v>
      </c>
      <c r="N2886" s="61" t="str">
        <f t="shared" si="317"/>
        <v>Ross Clark</v>
      </c>
    </row>
    <row r="2887" spans="1:14" ht="25.15" customHeight="1" x14ac:dyDescent="0.2">
      <c r="A2887" s="70" t="s">
        <v>2326</v>
      </c>
      <c r="B2887" s="71">
        <v>1941</v>
      </c>
      <c r="C2887" s="68" t="str">
        <f>IF(ISERROR(VLOOKUP(IF(RIGHT($A2887,1)=")",LEFT($A2887,FIND(" (",$A2887)-1),$A2887),[1]ACCS!$B$2:$B$5003, 1, FALSE)), "","1")</f>
        <v>1</v>
      </c>
      <c r="D2887" s="103" t="str">
        <f>IF($B2887="Unknown","",IF($B2887="","",IF(VALUE(LEFT($B2887,4))&lt;Calc!$J$2,"ANTIQUE","")))</f>
        <v/>
      </c>
      <c r="E2887" s="72" t="s">
        <v>37</v>
      </c>
      <c r="F2887" s="121"/>
      <c r="G2887" s="121"/>
      <c r="H2887" s="62" t="str">
        <f t="shared" si="318"/>
        <v>Japonica</v>
      </c>
      <c r="I2887" s="18">
        <f t="shared" si="315"/>
        <v>0</v>
      </c>
      <c r="J2887" s="18">
        <f t="shared" si="319"/>
        <v>0</v>
      </c>
      <c r="K2887" s="18">
        <f t="shared" si="320"/>
        <v>0</v>
      </c>
      <c r="L2887" s="57" t="str">
        <f t="shared" si="316"/>
        <v>Rosularis</v>
      </c>
      <c r="M2887" s="57" t="str">
        <f t="shared" si="321"/>
        <v>Rosularis</v>
      </c>
      <c r="N2887" s="61" t="str">
        <f t="shared" si="317"/>
        <v>Rosularis</v>
      </c>
    </row>
    <row r="2888" spans="1:14" ht="25.15" customHeight="1" x14ac:dyDescent="0.2">
      <c r="A2888" s="79" t="s">
        <v>3023</v>
      </c>
      <c r="B2888" s="71">
        <v>2021</v>
      </c>
      <c r="C2888" s="68" t="str">
        <f>IF(ISERROR(VLOOKUP(IF(RIGHT($A2888,1)=")",LEFT($A2888,FIND(" (",$A2888)-1),$A2888),[1]ACCS!$B$2:$B$5003, 1, FALSE)), "","1")</f>
        <v>1</v>
      </c>
      <c r="D2888" s="103" t="str">
        <f>IF($B2888="Unknown","",IF($B2888="","",IF(VALUE(LEFT($B2888,4))&lt;Calc!$J$2,"ANTIQUE","")))</f>
        <v/>
      </c>
      <c r="E2888" s="72" t="s">
        <v>37</v>
      </c>
      <c r="F2888" s="121"/>
      <c r="G2888" s="121"/>
      <c r="H2888" s="62" t="str">
        <f t="shared" si="318"/>
        <v>Japonica</v>
      </c>
      <c r="I2888" s="18">
        <f t="shared" si="315"/>
        <v>0</v>
      </c>
      <c r="J2888" s="18">
        <f t="shared" si="319"/>
        <v>0</v>
      </c>
      <c r="K2888" s="18">
        <f t="shared" si="320"/>
        <v>0</v>
      </c>
      <c r="L2888" s="57" t="str">
        <f t="shared" si="316"/>
        <v>Round To It</v>
      </c>
      <c r="M2888" s="57" t="str">
        <f t="shared" si="321"/>
        <v>Round To It</v>
      </c>
      <c r="N2888" s="61" t="str">
        <f t="shared" si="317"/>
        <v>Round To It</v>
      </c>
    </row>
    <row r="2889" spans="1:14" ht="25.15" customHeight="1" x14ac:dyDescent="0.2">
      <c r="A2889" s="70" t="s">
        <v>2327</v>
      </c>
      <c r="B2889" s="71">
        <v>2013</v>
      </c>
      <c r="C2889" s="68" t="str">
        <f>IF(ISERROR(VLOOKUP(IF(RIGHT($A2889,1)=")",LEFT($A2889,FIND(" (",$A2889)-1),$A2889),[1]ACCS!$B$2:$B$5003, 1, FALSE)), "","1")</f>
        <v>1</v>
      </c>
      <c r="D2889" s="103" t="str">
        <f>IF($B2889="Unknown","",IF($B2889="","",IF(VALUE(LEFT($B2889,4))&lt;Calc!$J$2,"ANTIQUE","")))</f>
        <v/>
      </c>
      <c r="E2889" s="72" t="s">
        <v>30</v>
      </c>
      <c r="F2889" s="121"/>
      <c r="G2889" s="121"/>
      <c r="H2889" s="62" t="str">
        <f t="shared" si="318"/>
        <v>Japonica</v>
      </c>
      <c r="I2889" s="18">
        <f t="shared" si="315"/>
        <v>0</v>
      </c>
      <c r="J2889" s="18">
        <f t="shared" si="319"/>
        <v>0</v>
      </c>
      <c r="K2889" s="18">
        <f t="shared" si="320"/>
        <v>0</v>
      </c>
      <c r="L2889" s="57" t="str">
        <f t="shared" si="316"/>
        <v>Rouse's Big Red</v>
      </c>
      <c r="M2889" s="57" t="str">
        <f t="shared" si="321"/>
        <v>Rouse's Big Red</v>
      </c>
      <c r="N2889" s="61" t="str">
        <f t="shared" si="317"/>
        <v>Rouse's Big Red</v>
      </c>
    </row>
    <row r="2890" spans="1:14" ht="25.15" customHeight="1" x14ac:dyDescent="0.2">
      <c r="A2890" s="70" t="s">
        <v>2328</v>
      </c>
      <c r="B2890" s="71">
        <v>1952</v>
      </c>
      <c r="C2890" s="68" t="str">
        <f>IF(ISERROR(VLOOKUP(IF(RIGHT($A2890,1)=")",LEFT($A2890,FIND(" (",$A2890)-1),$A2890),[1]ACCS!$B$2:$B$5003, 1, FALSE)), "","1")</f>
        <v>1</v>
      </c>
      <c r="D2890" s="103" t="str">
        <f>IF($B2890="Unknown","",IF($B2890="","",IF(VALUE(LEFT($B2890,4))&lt;Calc!$J$2,"ANTIQUE","")))</f>
        <v/>
      </c>
      <c r="E2890" s="72" t="s">
        <v>24</v>
      </c>
      <c r="F2890" s="121"/>
      <c r="G2890" s="121"/>
      <c r="H2890" s="62" t="str">
        <f t="shared" si="318"/>
        <v>Japonica</v>
      </c>
      <c r="I2890" s="18">
        <f t="shared" si="315"/>
        <v>0</v>
      </c>
      <c r="J2890" s="18">
        <f t="shared" si="319"/>
        <v>0</v>
      </c>
      <c r="K2890" s="18">
        <f t="shared" si="320"/>
        <v>0</v>
      </c>
      <c r="L2890" s="57" t="str">
        <f t="shared" si="316"/>
        <v>Rox Cowley</v>
      </c>
      <c r="M2890" s="57" t="str">
        <f t="shared" si="321"/>
        <v>Rox Cowley</v>
      </c>
      <c r="N2890" s="61" t="str">
        <f t="shared" si="317"/>
        <v>Rox Cowley</v>
      </c>
    </row>
    <row r="2891" spans="1:14" ht="25.15" customHeight="1" x14ac:dyDescent="0.2">
      <c r="A2891" s="70" t="s">
        <v>2329</v>
      </c>
      <c r="B2891" s="71">
        <v>1995</v>
      </c>
      <c r="C2891" s="68" t="str">
        <f>IF(ISERROR(VLOOKUP(IF(RIGHT($A2891,1)=")",LEFT($A2891,FIND(" (",$A2891)-1),$A2891),[1]ACCS!$B$2:$B$5003, 1, FALSE)), "","1")</f>
        <v>1</v>
      </c>
      <c r="D2891" s="103" t="str">
        <f>IF($B2891="Unknown","",IF($B2891="","",IF(VALUE(LEFT($B2891,4))&lt;Calc!$J$2,"ANTIQUE","")))</f>
        <v/>
      </c>
      <c r="E2891" s="72" t="s">
        <v>29</v>
      </c>
      <c r="F2891" s="121"/>
      <c r="G2891" s="121"/>
      <c r="H2891" s="62" t="str">
        <f t="shared" si="318"/>
        <v>NRH</v>
      </c>
      <c r="I2891" s="18">
        <f t="shared" si="315"/>
        <v>2</v>
      </c>
      <c r="J2891" s="18">
        <f t="shared" si="319"/>
        <v>0</v>
      </c>
      <c r="K2891" s="18">
        <f t="shared" si="320"/>
        <v>0</v>
      </c>
      <c r="L2891" s="57" t="str">
        <f t="shared" si="316"/>
        <v>Royal Intrigue</v>
      </c>
      <c r="M2891" s="57" t="str">
        <f t="shared" si="321"/>
        <v>Royal Intrigue</v>
      </c>
      <c r="N2891" s="61" t="str">
        <f t="shared" si="317"/>
        <v>Royal Intrigue</v>
      </c>
    </row>
    <row r="2892" spans="1:14" ht="25.15" customHeight="1" x14ac:dyDescent="0.2">
      <c r="A2892" s="70" t="s">
        <v>2330</v>
      </c>
      <c r="B2892" s="71">
        <v>1987</v>
      </c>
      <c r="C2892" s="68" t="str">
        <f>IF(ISERROR(VLOOKUP(IF(RIGHT($A2892,1)=")",LEFT($A2892,FIND(" (",$A2892)-1),$A2892),[1]ACCS!$B$2:$B$5003, 1, FALSE)), "","1")</f>
        <v>1</v>
      </c>
      <c r="D2892" s="103" t="str">
        <f>IF($B2892="Unknown","",IF($B2892="","",IF(VALUE(LEFT($B2892,4))&lt;Calc!$J$2,"ANTIQUE","")))</f>
        <v/>
      </c>
      <c r="E2892" s="72" t="s">
        <v>37</v>
      </c>
      <c r="F2892" s="121"/>
      <c r="G2892" s="121"/>
      <c r="H2892" s="62" t="str">
        <f t="shared" si="318"/>
        <v>Japonica</v>
      </c>
      <c r="I2892" s="18">
        <f t="shared" si="315"/>
        <v>0</v>
      </c>
      <c r="J2892" s="18">
        <f t="shared" si="319"/>
        <v>0</v>
      </c>
      <c r="K2892" s="18">
        <f t="shared" si="320"/>
        <v>0</v>
      </c>
      <c r="L2892" s="57" t="str">
        <f t="shared" si="316"/>
        <v>Royal Velvet</v>
      </c>
      <c r="M2892" s="57" t="str">
        <f t="shared" si="321"/>
        <v>Royal Velvet</v>
      </c>
      <c r="N2892" s="61" t="str">
        <f t="shared" si="317"/>
        <v>Royal Velvet</v>
      </c>
    </row>
    <row r="2893" spans="1:14" ht="25.15" customHeight="1" x14ac:dyDescent="0.2">
      <c r="A2893" s="70" t="s">
        <v>2331</v>
      </c>
      <c r="B2893" s="71">
        <v>1968</v>
      </c>
      <c r="C2893" s="68" t="str">
        <f>IF(ISERROR(VLOOKUP(IF(RIGHT($A2893,1)=")",LEFT($A2893,FIND(" (",$A2893)-1),$A2893),[1]ACCS!$B$2:$B$5003, 1, FALSE)), "","1")</f>
        <v>1</v>
      </c>
      <c r="D2893" s="103" t="str">
        <f>IF($B2893="Unknown","",IF($B2893="","",IF(VALUE(LEFT($B2893,4))&lt;Calc!$J$2,"ANTIQUE","")))</f>
        <v/>
      </c>
      <c r="E2893" s="72" t="s">
        <v>29</v>
      </c>
      <c r="F2893" s="121"/>
      <c r="G2893" s="121"/>
      <c r="H2893" s="62" t="str">
        <f t="shared" si="318"/>
        <v>Reticulata</v>
      </c>
      <c r="I2893" s="18">
        <f t="shared" si="315"/>
        <v>1</v>
      </c>
      <c r="J2893" s="18">
        <f t="shared" si="319"/>
        <v>0</v>
      </c>
      <c r="K2893" s="18">
        <f t="shared" si="320"/>
        <v>0</v>
      </c>
      <c r="L2893" s="57" t="str">
        <f t="shared" si="316"/>
        <v>Royalty</v>
      </c>
      <c r="M2893" s="57" t="str">
        <f t="shared" si="321"/>
        <v>Royalty</v>
      </c>
      <c r="N2893" s="61" t="str">
        <f t="shared" si="317"/>
        <v>Royalty</v>
      </c>
    </row>
    <row r="2894" spans="1:14" ht="25.15" customHeight="1" x14ac:dyDescent="0.2">
      <c r="A2894" s="70" t="s">
        <v>2332</v>
      </c>
      <c r="B2894" s="71">
        <v>2019</v>
      </c>
      <c r="C2894" s="68" t="str">
        <f>IF(ISERROR(VLOOKUP(IF(RIGHT($A2894,1)=")",LEFT($A2894,FIND(" (",$A2894)-1),$A2894),[1]ACCS!$B$2:$B$5003, 1, FALSE)), "","1")</f>
        <v/>
      </c>
      <c r="D2894" s="103" t="str">
        <f>IF($B2894="Unknown","",IF($B2894="","",IF(VALUE(LEFT($B2894,4))&lt;Calc!$J$2,"ANTIQUE","")))</f>
        <v/>
      </c>
      <c r="E2894" s="72" t="s">
        <v>37</v>
      </c>
      <c r="F2894" s="121"/>
      <c r="G2894" s="121"/>
      <c r="H2894" s="62" t="str">
        <f t="shared" si="318"/>
        <v>Japonica</v>
      </c>
      <c r="I2894" s="18">
        <f t="shared" si="315"/>
        <v>0</v>
      </c>
      <c r="J2894" s="18">
        <f t="shared" si="319"/>
        <v>0</v>
      </c>
      <c r="K2894" s="18">
        <f t="shared" si="320"/>
        <v>0</v>
      </c>
      <c r="L2894" s="57" t="str">
        <f t="shared" si="316"/>
        <v>Rubr Irene</v>
      </c>
      <c r="M2894" s="57" t="str">
        <f t="shared" si="321"/>
        <v>Rubr Irene</v>
      </c>
      <c r="N2894" s="61" t="str">
        <f t="shared" si="317"/>
        <v>Rubr Irene</v>
      </c>
    </row>
    <row r="2895" spans="1:14" ht="25.15" customHeight="1" x14ac:dyDescent="0.2">
      <c r="A2895" s="70" t="s">
        <v>3469</v>
      </c>
      <c r="B2895" s="71" t="s">
        <v>90</v>
      </c>
      <c r="C2895" s="68" t="str">
        <f>IF(ISERROR(VLOOKUP(IF(RIGHT($A2895,1)=")",LEFT($A2895,FIND(" (",$A2895)-1),$A2895),[1]ACCS!$B$2:$B$5003, 1, FALSE)), "","1")</f>
        <v/>
      </c>
      <c r="D2895" s="103" t="str">
        <f>IF($B2895="Unknown","",IF($B2895="","",IF(VALUE(LEFT($B2895,4))&lt;Calc!$J$2,"ANTIQUE","")))</f>
        <v>ANTIQUE</v>
      </c>
      <c r="E2895" s="72" t="s">
        <v>30</v>
      </c>
      <c r="F2895" s="121"/>
      <c r="G2895" s="121"/>
      <c r="H2895" s="62" t="str">
        <f t="shared" si="318"/>
        <v>Japonica</v>
      </c>
      <c r="I2895" s="18">
        <f t="shared" si="315"/>
        <v>0</v>
      </c>
      <c r="J2895" s="18">
        <f t="shared" si="319"/>
        <v>0</v>
      </c>
      <c r="K2895" s="18">
        <f t="shared" si="320"/>
        <v>0</v>
      </c>
      <c r="L2895" s="57" t="str">
        <f t="shared" si="316"/>
        <v>Rubra (See Mathotiana)</v>
      </c>
      <c r="M2895" s="57" t="str">
        <f t="shared" si="321"/>
        <v>Rubra (See Mathotiana)</v>
      </c>
      <c r="N2895" s="61" t="str">
        <f t="shared" si="317"/>
        <v>Rubra (See Mathotiana)</v>
      </c>
    </row>
    <row r="2896" spans="1:14" ht="25.15" customHeight="1" x14ac:dyDescent="0.2">
      <c r="A2896" s="70" t="s">
        <v>3470</v>
      </c>
      <c r="B2896" s="71">
        <v>1794</v>
      </c>
      <c r="C2896" s="68" t="str">
        <f>IF(ISERROR(VLOOKUP(IF(RIGHT($A2896,1)=")",LEFT($A2896,FIND(" (",$A2896)-1),$A2896),[1]ACCS!$B$2:$B$5003, 1, FALSE)), "","1")</f>
        <v>1</v>
      </c>
      <c r="D2896" s="103" t="str">
        <f>IF($B2896="Unknown","",IF($B2896="","",IF(VALUE(LEFT($B2896,4))&lt;Calc!$J$2,"ANTIQUE","")))</f>
        <v>ANTIQUE</v>
      </c>
      <c r="E2896" s="72" t="s">
        <v>24</v>
      </c>
      <c r="F2896" s="121"/>
      <c r="G2896" s="121"/>
      <c r="H2896" s="62" t="str">
        <f t="shared" si="318"/>
        <v>Japonica</v>
      </c>
      <c r="I2896" s="18">
        <f t="shared" si="315"/>
        <v>0</v>
      </c>
      <c r="J2896" s="18">
        <f t="shared" si="319"/>
        <v>0</v>
      </c>
      <c r="K2896" s="18">
        <f t="shared" si="320"/>
        <v>0</v>
      </c>
      <c r="L2896" s="57" t="str">
        <f t="shared" si="316"/>
        <v>Rubra Plena (Queen of Denmark)</v>
      </c>
      <c r="M2896" s="57" t="str">
        <f t="shared" si="321"/>
        <v>Rubra Plena (Queen of Denmark)</v>
      </c>
      <c r="N2896" s="61" t="str">
        <f t="shared" si="317"/>
        <v>Rubra Plena</v>
      </c>
    </row>
    <row r="2897" spans="1:14" ht="25.15" customHeight="1" x14ac:dyDescent="0.2">
      <c r="A2897" s="70" t="s">
        <v>2333</v>
      </c>
      <c r="B2897" s="71">
        <v>1937</v>
      </c>
      <c r="C2897" s="68" t="str">
        <f>IF(ISERROR(VLOOKUP(IF(RIGHT($A2897,1)=")",LEFT($A2897,FIND(" (",$A2897)-1),$A2897),[1]ACCS!$B$2:$B$5003, 1, FALSE)), "","1")</f>
        <v>1</v>
      </c>
      <c r="D2897" s="103" t="str">
        <f>IF($B2897="Unknown","",IF($B2897="","",IF(VALUE(LEFT($B2897,4))&lt;Calc!$J$2,"ANTIQUE","")))</f>
        <v/>
      </c>
      <c r="E2897" s="72" t="s">
        <v>24</v>
      </c>
      <c r="F2897" s="121"/>
      <c r="G2897" s="121"/>
      <c r="H2897" s="62" t="str">
        <f t="shared" si="318"/>
        <v>Japonica</v>
      </c>
      <c r="I2897" s="18">
        <f t="shared" si="315"/>
        <v>0</v>
      </c>
      <c r="J2897" s="18">
        <f t="shared" si="319"/>
        <v>0</v>
      </c>
      <c r="K2897" s="18">
        <f t="shared" si="320"/>
        <v>0</v>
      </c>
      <c r="L2897" s="57" t="str">
        <f t="shared" si="316"/>
        <v>Rubra Virginalis (Jeanerette Pink)</v>
      </c>
      <c r="M2897" s="57" t="str">
        <f t="shared" si="321"/>
        <v>Rubra Virginalis (Jeanerette Pink)</v>
      </c>
      <c r="N2897" s="61" t="str">
        <f t="shared" si="317"/>
        <v>Rubra Virginalis</v>
      </c>
    </row>
    <row r="2898" spans="1:14" ht="25.15" customHeight="1" x14ac:dyDescent="0.2">
      <c r="A2898" s="70" t="s">
        <v>2334</v>
      </c>
      <c r="B2898" s="71">
        <v>2003</v>
      </c>
      <c r="C2898" s="68" t="str">
        <f>IF(ISERROR(VLOOKUP(IF(RIGHT($A2898,1)=")",LEFT($A2898,FIND(" (",$A2898)-1),$A2898),[1]ACCS!$B$2:$B$5003, 1, FALSE)), "","1")</f>
        <v>1</v>
      </c>
      <c r="D2898" s="103" t="str">
        <f>IF($B2898="Unknown","",IF($B2898="","",IF(VALUE(LEFT($B2898,4))&lt;Calc!$J$2,"ANTIQUE","")))</f>
        <v/>
      </c>
      <c r="E2898" s="72" t="s">
        <v>163</v>
      </c>
      <c r="F2898" s="121"/>
      <c r="G2898" s="121"/>
      <c r="H2898" s="62" t="str">
        <f t="shared" si="318"/>
        <v>Sasanqua</v>
      </c>
      <c r="I2898" s="18">
        <f t="shared" si="315"/>
        <v>3</v>
      </c>
      <c r="J2898" s="18">
        <f t="shared" si="319"/>
        <v>0</v>
      </c>
      <c r="K2898" s="18">
        <f t="shared" si="320"/>
        <v>0</v>
      </c>
      <c r="L2898" s="57" t="str">
        <f t="shared" si="316"/>
        <v>Ruby Davidson</v>
      </c>
      <c r="M2898" s="57" t="str">
        <f t="shared" si="321"/>
        <v>Ruby Davidson</v>
      </c>
      <c r="N2898" s="61" t="str">
        <f t="shared" si="317"/>
        <v>Ruby Davidson</v>
      </c>
    </row>
    <row r="2899" spans="1:14" ht="25.15" customHeight="1" x14ac:dyDescent="0.2">
      <c r="A2899" s="70" t="s">
        <v>2335</v>
      </c>
      <c r="B2899" s="71">
        <v>2005</v>
      </c>
      <c r="C2899" s="68" t="str">
        <f>IF(ISERROR(VLOOKUP(IF(RIGHT($A2899,1)=")",LEFT($A2899,FIND(" (",$A2899)-1),$A2899),[1]ACCS!$B$2:$B$5003, 1, FALSE)), "","1")</f>
        <v/>
      </c>
      <c r="D2899" s="103" t="str">
        <f>IF($B2899="Unknown","",IF($B2899="","",IF(VALUE(LEFT($B2899,4))&lt;Calc!$J$2,"ANTIQUE","")))</f>
        <v/>
      </c>
      <c r="E2899" s="72" t="s">
        <v>29</v>
      </c>
      <c r="F2899" s="121"/>
      <c r="G2899" s="121"/>
      <c r="H2899" s="62" t="str">
        <f t="shared" si="318"/>
        <v>Reticulata</v>
      </c>
      <c r="I2899" s="18">
        <f t="shared" si="315"/>
        <v>1</v>
      </c>
      <c r="J2899" s="18">
        <f t="shared" si="319"/>
        <v>0</v>
      </c>
      <c r="K2899" s="18">
        <f t="shared" si="320"/>
        <v>0</v>
      </c>
      <c r="L2899" s="57" t="str">
        <f t="shared" si="316"/>
        <v>Ruby Girl</v>
      </c>
      <c r="M2899" s="57" t="str">
        <f t="shared" si="321"/>
        <v>Ruby Girl</v>
      </c>
      <c r="N2899" s="61" t="str">
        <f t="shared" si="317"/>
        <v>Ruby Girl</v>
      </c>
    </row>
    <row r="2900" spans="1:14" ht="25.15" customHeight="1" x14ac:dyDescent="0.2">
      <c r="A2900" s="70" t="s">
        <v>2336</v>
      </c>
      <c r="B2900" s="71">
        <v>1900</v>
      </c>
      <c r="C2900" s="68" t="str">
        <f>IF(ISERROR(VLOOKUP(IF(RIGHT($A2900,1)=")",LEFT($A2900,FIND(" (",$A2900)-1),$A2900),[1]ACCS!$B$2:$B$5003, 1, FALSE)), "","1")</f>
        <v/>
      </c>
      <c r="D2900" s="103" t="str">
        <f>IF($B2900="Unknown","",IF($B2900="","",IF(VALUE(LEFT($B2900,4))&lt;Calc!$J$2,"ANTIQUE","")))</f>
        <v/>
      </c>
      <c r="E2900" s="72" t="s">
        <v>21</v>
      </c>
      <c r="F2900" s="121"/>
      <c r="G2900" s="121"/>
      <c r="H2900" s="62" t="str">
        <f t="shared" si="318"/>
        <v>Japonica</v>
      </c>
      <c r="I2900" s="18">
        <f t="shared" si="315"/>
        <v>0</v>
      </c>
      <c r="J2900" s="18">
        <f t="shared" si="319"/>
        <v>0</v>
      </c>
      <c r="K2900" s="18">
        <f t="shared" si="320"/>
        <v>0</v>
      </c>
      <c r="L2900" s="57" t="str">
        <f t="shared" si="316"/>
        <v>Ruby Glow (See Vedrine)</v>
      </c>
      <c r="M2900" s="57" t="str">
        <f t="shared" si="321"/>
        <v>Ruby Glow (See Vedrine)</v>
      </c>
      <c r="N2900" s="61" t="str">
        <f t="shared" si="317"/>
        <v>Ruby Glow (See Vedrine)</v>
      </c>
    </row>
    <row r="2901" spans="1:14" ht="25.15" customHeight="1" x14ac:dyDescent="0.2">
      <c r="A2901" s="79" t="s">
        <v>3020</v>
      </c>
      <c r="B2901" s="71">
        <v>2021</v>
      </c>
      <c r="C2901" s="68" t="str">
        <f>IF(ISERROR(VLOOKUP(IF(RIGHT($A2901,1)=")",LEFT($A2901,FIND(" (",$A2901)-1),$A2901),[1]ACCS!$B$2:$B$5003, 1, FALSE)), "","1")</f>
        <v>1</v>
      </c>
      <c r="D2901" s="103" t="str">
        <f>IF($B2901="Unknown","",IF($B2901="","",IF(VALUE(LEFT($B2901,4))&lt;Calc!$J$2,"ANTIQUE","")))</f>
        <v/>
      </c>
      <c r="E2901" s="72" t="s">
        <v>47</v>
      </c>
      <c r="F2901" s="121"/>
      <c r="G2901" s="121"/>
      <c r="H2901" s="62" t="str">
        <f t="shared" si="318"/>
        <v>Japonica</v>
      </c>
      <c r="I2901" s="18">
        <f t="shared" si="315"/>
        <v>0</v>
      </c>
      <c r="J2901" s="18">
        <f t="shared" si="319"/>
        <v>0</v>
      </c>
      <c r="K2901" s="18">
        <f t="shared" si="320"/>
        <v>0</v>
      </c>
      <c r="L2901" s="57" t="str">
        <f t="shared" si="316"/>
        <v>Ruby Lips</v>
      </c>
      <c r="M2901" s="57" t="str">
        <f t="shared" si="321"/>
        <v>Ruby Lips</v>
      </c>
      <c r="N2901" s="61" t="str">
        <f t="shared" si="317"/>
        <v>Ruby Lips</v>
      </c>
    </row>
    <row r="2902" spans="1:14" ht="25.15" customHeight="1" x14ac:dyDescent="0.2">
      <c r="A2902" s="70" t="s">
        <v>2337</v>
      </c>
      <c r="B2902" s="71">
        <v>1956</v>
      </c>
      <c r="C2902" s="68" t="str">
        <f>IF(ISERROR(VLOOKUP(IF(RIGHT($A2902,1)=")",LEFT($A2902,FIND(" (",$A2902)-1),$A2902),[1]ACCS!$B$2:$B$5003, 1, FALSE)), "","1")</f>
        <v>1</v>
      </c>
      <c r="D2902" s="103" t="str">
        <f>IF($B2902="Unknown","",IF($B2902="","",IF(VALUE(LEFT($B2902,4))&lt;Calc!$J$2,"ANTIQUE","")))</f>
        <v/>
      </c>
      <c r="E2902" s="72" t="s">
        <v>47</v>
      </c>
      <c r="F2902" s="121"/>
      <c r="G2902" s="121" t="s">
        <v>26</v>
      </c>
      <c r="H2902" s="62" t="str">
        <f t="shared" si="318"/>
        <v>Japonica</v>
      </c>
      <c r="I2902" s="18">
        <f t="shared" si="315"/>
        <v>0</v>
      </c>
      <c r="J2902" s="18">
        <f t="shared" si="319"/>
        <v>0</v>
      </c>
      <c r="K2902" s="18">
        <f t="shared" si="320"/>
        <v>0</v>
      </c>
      <c r="L2902" s="57" t="str">
        <f t="shared" si="316"/>
        <v>Ruby Mathews</v>
      </c>
      <c r="M2902" s="57" t="str">
        <f t="shared" si="321"/>
        <v>Ruby Mathews</v>
      </c>
      <c r="N2902" s="61" t="str">
        <f t="shared" si="317"/>
        <v>Ruby Mathews</v>
      </c>
    </row>
    <row r="2903" spans="1:14" ht="25.15" customHeight="1" x14ac:dyDescent="0.2">
      <c r="A2903" s="70" t="s">
        <v>2338</v>
      </c>
      <c r="B2903" s="71">
        <v>2005</v>
      </c>
      <c r="C2903" s="68" t="str">
        <f>IF(ISERROR(VLOOKUP(IF(RIGHT($A2903,1)=")",LEFT($A2903,FIND(" (",$A2903)-1),$A2903),[1]ACCS!$B$2:$B$5003, 1, FALSE)), "","1")</f>
        <v/>
      </c>
      <c r="D2903" s="103" t="str">
        <f>IF($B2903="Unknown","",IF($B2903="","",IF(VALUE(LEFT($B2903,4))&lt;Calc!$J$2,"ANTIQUE","")))</f>
        <v/>
      </c>
      <c r="E2903" s="72" t="s">
        <v>24</v>
      </c>
      <c r="F2903" s="121"/>
      <c r="G2903" s="121"/>
      <c r="H2903" s="62" t="str">
        <f t="shared" si="318"/>
        <v>Japonica</v>
      </c>
      <c r="I2903" s="18">
        <f t="shared" si="315"/>
        <v>0</v>
      </c>
      <c r="J2903" s="18">
        <f t="shared" si="319"/>
        <v>0</v>
      </c>
      <c r="K2903" s="18">
        <f t="shared" si="320"/>
        <v>0</v>
      </c>
      <c r="L2903" s="57" t="str">
        <f t="shared" si="316"/>
        <v>Ruby Velvet</v>
      </c>
      <c r="M2903" s="57" t="str">
        <f t="shared" si="321"/>
        <v>Ruby Velvet</v>
      </c>
      <c r="N2903" s="61" t="str">
        <f t="shared" si="317"/>
        <v>Ruby Velvet</v>
      </c>
    </row>
    <row r="2904" spans="1:14" ht="25.15" customHeight="1" x14ac:dyDescent="0.2">
      <c r="A2904" s="70" t="s">
        <v>2339</v>
      </c>
      <c r="B2904" s="71">
        <v>2013</v>
      </c>
      <c r="C2904" s="68" t="str">
        <f>IF(ISERROR(VLOOKUP(IF(RIGHT($A2904,1)=")",LEFT($A2904,FIND(" (",$A2904)-1),$A2904),[1]ACCS!$B$2:$B$5003, 1, FALSE)), "","1")</f>
        <v>1</v>
      </c>
      <c r="D2904" s="103" t="str">
        <f>IF($B2904="Unknown","",IF($B2904="","",IF(VALUE(LEFT($B2904,4))&lt;Calc!$J$2,"ANTIQUE","")))</f>
        <v/>
      </c>
      <c r="E2904" s="72" t="s">
        <v>37</v>
      </c>
      <c r="F2904" s="121"/>
      <c r="G2904" s="121"/>
      <c r="H2904" s="62" t="str">
        <f t="shared" si="318"/>
        <v>Japonica</v>
      </c>
      <c r="I2904" s="18">
        <f t="shared" si="315"/>
        <v>0</v>
      </c>
      <c r="J2904" s="18">
        <f t="shared" si="319"/>
        <v>0</v>
      </c>
      <c r="K2904" s="18">
        <f t="shared" si="320"/>
        <v>0</v>
      </c>
      <c r="L2904" s="57" t="str">
        <f t="shared" si="316"/>
        <v>Ruchi Rhodes</v>
      </c>
      <c r="M2904" s="57" t="str">
        <f t="shared" si="321"/>
        <v>Ruchi Rhodes</v>
      </c>
      <c r="N2904" s="61" t="str">
        <f t="shared" si="317"/>
        <v>Ruchi Rhodes</v>
      </c>
    </row>
    <row r="2905" spans="1:14" ht="25.15" customHeight="1" x14ac:dyDescent="0.2">
      <c r="A2905" s="70" t="s">
        <v>2340</v>
      </c>
      <c r="B2905" s="71">
        <v>1981</v>
      </c>
      <c r="C2905" s="68" t="str">
        <f>IF(ISERROR(VLOOKUP(IF(RIGHT($A2905,1)=")",LEFT($A2905,FIND(" (",$A2905)-1),$A2905),[1]ACCS!$B$2:$B$5003, 1, FALSE)), "","1")</f>
        <v>1</v>
      </c>
      <c r="D2905" s="103" t="str">
        <f>IF($B2905="Unknown","",IF($B2905="","",IF(VALUE(LEFT($B2905,4))&lt;Calc!$J$2,"ANTIQUE","")))</f>
        <v/>
      </c>
      <c r="E2905" s="72" t="s">
        <v>24</v>
      </c>
      <c r="F2905" s="121"/>
      <c r="G2905" s="121"/>
      <c r="H2905" s="62" t="str">
        <f t="shared" si="318"/>
        <v>Japonica</v>
      </c>
      <c r="I2905" s="18">
        <f t="shared" si="315"/>
        <v>0</v>
      </c>
      <c r="J2905" s="18">
        <f t="shared" si="319"/>
        <v>0</v>
      </c>
      <c r="K2905" s="18">
        <f t="shared" si="320"/>
        <v>0</v>
      </c>
      <c r="L2905" s="57" t="str">
        <f t="shared" si="316"/>
        <v>Rudolph</v>
      </c>
      <c r="M2905" s="57" t="str">
        <f t="shared" si="321"/>
        <v>Rudolph</v>
      </c>
      <c r="N2905" s="61" t="str">
        <f t="shared" si="317"/>
        <v>Rudolph</v>
      </c>
    </row>
    <row r="2906" spans="1:14" ht="25.15" customHeight="1" x14ac:dyDescent="0.2">
      <c r="A2906" s="70" t="s">
        <v>2341</v>
      </c>
      <c r="B2906" s="71">
        <v>1988</v>
      </c>
      <c r="C2906" s="68" t="str">
        <f>IF(ISERROR(VLOOKUP(IF(RIGHT($A2906,1)=")",LEFT($A2906,FIND(" (",$A2906)-1),$A2906),[1]ACCS!$B$2:$B$5003, 1, FALSE)), "","1")</f>
        <v>1</v>
      </c>
      <c r="D2906" s="103" t="str">
        <f>IF($B2906="Unknown","",IF($B2906="","",IF(VALUE(LEFT($B2906,4))&lt;Calc!$J$2,"ANTIQUE","")))</f>
        <v/>
      </c>
      <c r="E2906" s="72" t="s">
        <v>24</v>
      </c>
      <c r="F2906" s="121"/>
      <c r="G2906" s="121"/>
      <c r="H2906" s="62" t="str">
        <f t="shared" si="318"/>
        <v>Japonica</v>
      </c>
      <c r="I2906" s="18">
        <f t="shared" si="315"/>
        <v>0</v>
      </c>
      <c r="J2906" s="18">
        <f t="shared" si="319"/>
        <v>0</v>
      </c>
      <c r="K2906" s="18">
        <f t="shared" si="320"/>
        <v>0</v>
      </c>
      <c r="L2906" s="57" t="str">
        <f t="shared" si="316"/>
        <v>Rudy's Magnoliaeflora</v>
      </c>
      <c r="M2906" s="57" t="str">
        <f t="shared" si="321"/>
        <v>Rudy's Magnoliaeflora</v>
      </c>
      <c r="N2906" s="61" t="str">
        <f t="shared" si="317"/>
        <v>Rudy's Magnoliaeflora</v>
      </c>
    </row>
    <row r="2907" spans="1:14" ht="25.15" customHeight="1" x14ac:dyDescent="0.2">
      <c r="A2907" s="70" t="s">
        <v>2342</v>
      </c>
      <c r="B2907" s="71">
        <v>1978</v>
      </c>
      <c r="C2907" s="68" t="str">
        <f>IF(ISERROR(VLOOKUP(IF(RIGHT($A2907,1)=")",LEFT($A2907,FIND(" (",$A2907)-1),$A2907),[1]ACCS!$B$2:$B$5003, 1, FALSE)), "","1")</f>
        <v>1</v>
      </c>
      <c r="D2907" s="103" t="str">
        <f>IF($B2907="Unknown","",IF($B2907="","",IF(VALUE(LEFT($B2907,4))&lt;Calc!$J$2,"ANTIQUE","")))</f>
        <v/>
      </c>
      <c r="E2907" s="72" t="s">
        <v>37</v>
      </c>
      <c r="F2907" s="121" t="s">
        <v>5</v>
      </c>
      <c r="G2907" s="121"/>
      <c r="H2907" s="62" t="str">
        <f t="shared" si="318"/>
        <v>Japonica</v>
      </c>
      <c r="I2907" s="18">
        <f t="shared" si="315"/>
        <v>0</v>
      </c>
      <c r="J2907" s="18">
        <f t="shared" si="319"/>
        <v>0</v>
      </c>
      <c r="K2907" s="18">
        <f t="shared" si="320"/>
        <v>0</v>
      </c>
      <c r="L2907" s="57" t="str">
        <f t="shared" si="316"/>
        <v>Ruffian</v>
      </c>
      <c r="M2907" s="57" t="str">
        <f t="shared" si="321"/>
        <v>Ruffian</v>
      </c>
      <c r="N2907" s="61" t="str">
        <f t="shared" si="317"/>
        <v>Ruffian</v>
      </c>
    </row>
    <row r="2908" spans="1:14" ht="25.15" customHeight="1" x14ac:dyDescent="0.2">
      <c r="A2908" s="70" t="s">
        <v>2343</v>
      </c>
      <c r="B2908" s="71">
        <v>1962</v>
      </c>
      <c r="C2908" s="68" t="str">
        <f>IF(ISERROR(VLOOKUP(IF(RIGHT($A2908,1)=")",LEFT($A2908,FIND(" (",$A2908)-1),$A2908),[1]ACCS!$B$2:$B$5003, 1, FALSE)), "","1")</f>
        <v>1</v>
      </c>
      <c r="D2908" s="103" t="str">
        <f>IF($B2908="Unknown","",IF($B2908="","",IF(VALUE(LEFT($B2908,4))&lt;Calc!$J$2,"ANTIQUE","")))</f>
        <v/>
      </c>
      <c r="E2908" s="72" t="s">
        <v>61</v>
      </c>
      <c r="F2908" s="121"/>
      <c r="G2908" s="121"/>
      <c r="H2908" s="62" t="str">
        <f t="shared" si="318"/>
        <v>Japonica</v>
      </c>
      <c r="I2908" s="18">
        <f t="shared" si="315"/>
        <v>0</v>
      </c>
      <c r="J2908" s="18">
        <f t="shared" si="319"/>
        <v>0</v>
      </c>
      <c r="K2908" s="18">
        <f t="shared" si="320"/>
        <v>0</v>
      </c>
      <c r="L2908" s="57" t="str">
        <f t="shared" si="316"/>
        <v>Runt</v>
      </c>
      <c r="M2908" s="57" t="str">
        <f t="shared" si="321"/>
        <v>Runt</v>
      </c>
      <c r="N2908" s="61" t="str">
        <f t="shared" si="317"/>
        <v>Runt</v>
      </c>
    </row>
    <row r="2909" spans="1:14" ht="25.15" customHeight="1" x14ac:dyDescent="0.2">
      <c r="A2909" s="70" t="s">
        <v>2344</v>
      </c>
      <c r="B2909" s="71">
        <v>2013</v>
      </c>
      <c r="C2909" s="68" t="str">
        <f>IF(ISERROR(VLOOKUP(IF(RIGHT($A2909,1)=")",LEFT($A2909,FIND(" (",$A2909)-1),$A2909),[1]ACCS!$B$2:$B$5003, 1, FALSE)), "","1")</f>
        <v>1</v>
      </c>
      <c r="D2909" s="103" t="str">
        <f>IF($B2909="Unknown","",IF($B2909="","",IF(VALUE(LEFT($B2909,4))&lt;Calc!$J$2,"ANTIQUE","")))</f>
        <v/>
      </c>
      <c r="E2909" s="72" t="s">
        <v>21</v>
      </c>
      <c r="F2909" s="121"/>
      <c r="G2909" s="121"/>
      <c r="H2909" s="62" t="str">
        <f t="shared" si="318"/>
        <v>Japonica</v>
      </c>
      <c r="I2909" s="18">
        <f t="shared" si="315"/>
        <v>0</v>
      </c>
      <c r="J2909" s="18">
        <f t="shared" si="319"/>
        <v>0</v>
      </c>
      <c r="K2909" s="18">
        <f t="shared" si="320"/>
        <v>0</v>
      </c>
      <c r="L2909" s="57" t="str">
        <f t="shared" si="316"/>
        <v>Rupie</v>
      </c>
      <c r="M2909" s="57" t="str">
        <f t="shared" si="321"/>
        <v>Rupie</v>
      </c>
      <c r="N2909" s="61" t="str">
        <f t="shared" si="317"/>
        <v>Rupie</v>
      </c>
    </row>
    <row r="2910" spans="1:14" ht="25.15" customHeight="1" x14ac:dyDescent="0.2">
      <c r="A2910" s="70" t="s">
        <v>2345</v>
      </c>
      <c r="B2910" s="71">
        <v>2004</v>
      </c>
      <c r="C2910" s="68" t="str">
        <f>IF(ISERROR(VLOOKUP(IF(RIGHT($A2910,1)=")",LEFT($A2910,FIND(" (",$A2910)-1),$A2910),[1]ACCS!$B$2:$B$5003, 1, FALSE)), "","1")</f>
        <v>1</v>
      </c>
      <c r="D2910" s="103" t="str">
        <f>IF($B2910="Unknown","",IF($B2910="","",IF(VALUE(LEFT($B2910,4))&lt;Calc!$J$2,"ANTIQUE","")))</f>
        <v/>
      </c>
      <c r="E2910" s="72" t="s">
        <v>21</v>
      </c>
      <c r="F2910" s="121"/>
      <c r="G2910" s="121"/>
      <c r="H2910" s="62" t="str">
        <f t="shared" si="318"/>
        <v>Japonica</v>
      </c>
      <c r="I2910" s="18">
        <f t="shared" si="315"/>
        <v>0</v>
      </c>
      <c r="J2910" s="18">
        <f t="shared" si="319"/>
        <v>0</v>
      </c>
      <c r="K2910" s="18">
        <f t="shared" si="320"/>
        <v>0</v>
      </c>
      <c r="L2910" s="57" t="str">
        <f t="shared" si="316"/>
        <v>Rupie's Charleston</v>
      </c>
      <c r="M2910" s="57" t="str">
        <f t="shared" si="321"/>
        <v>Rupie's Charleston</v>
      </c>
      <c r="N2910" s="61" t="str">
        <f t="shared" si="317"/>
        <v>Rupie's Charleston</v>
      </c>
    </row>
    <row r="2911" spans="1:14" ht="25.15" customHeight="1" x14ac:dyDescent="0.2">
      <c r="A2911" s="70" t="s">
        <v>2346</v>
      </c>
      <c r="B2911" s="71">
        <v>1992</v>
      </c>
      <c r="C2911" s="68" t="str">
        <f>IF(ISERROR(VLOOKUP(IF(RIGHT($A2911,1)=")",LEFT($A2911,FIND(" (",$A2911)-1),$A2911),[1]ACCS!$B$2:$B$5003, 1, FALSE)), "","1")</f>
        <v>1</v>
      </c>
      <c r="D2911" s="103" t="str">
        <f>IF($B2911="Unknown","",IF($B2911="","",IF(VALUE(LEFT($B2911,4))&lt;Calc!$J$2,"ANTIQUE","")))</f>
        <v/>
      </c>
      <c r="E2911" s="72" t="s">
        <v>29</v>
      </c>
      <c r="F2911" s="121"/>
      <c r="G2911" s="121"/>
      <c r="H2911" s="62" t="str">
        <f t="shared" si="318"/>
        <v>Reticulata</v>
      </c>
      <c r="I2911" s="18">
        <f t="shared" si="315"/>
        <v>1</v>
      </c>
      <c r="J2911" s="18">
        <f t="shared" si="319"/>
        <v>0</v>
      </c>
      <c r="K2911" s="18">
        <f t="shared" si="320"/>
        <v>0</v>
      </c>
      <c r="L2911" s="57" t="str">
        <f t="shared" si="316"/>
        <v>Ruta Hagmann</v>
      </c>
      <c r="M2911" s="57" t="str">
        <f t="shared" si="321"/>
        <v>Ruta Hagmann</v>
      </c>
      <c r="N2911" s="61" t="str">
        <f t="shared" si="317"/>
        <v>Ruta Hagmann</v>
      </c>
    </row>
    <row r="2912" spans="1:14" ht="25.15" customHeight="1" x14ac:dyDescent="0.2">
      <c r="A2912" s="70" t="s">
        <v>2347</v>
      </c>
      <c r="B2912" s="71" t="s">
        <v>2348</v>
      </c>
      <c r="C2912" s="68" t="str">
        <f>IF(ISERROR(VLOOKUP(IF(RIGHT($A2912,1)=")",LEFT($A2912,FIND(" (",$A2912)-1),$A2912),[1]ACCS!$B$2:$B$5003, 1, FALSE)), "","1")</f>
        <v>1</v>
      </c>
      <c r="D2912" s="103" t="str">
        <f>IF($B2912="Unknown","",IF($B2912="","",IF(VALUE(LEFT($B2912,4))&lt;Calc!$J$2,"ANTIQUE","")))</f>
        <v/>
      </c>
      <c r="E2912" s="72" t="s">
        <v>37</v>
      </c>
      <c r="F2912" s="121"/>
      <c r="G2912" s="121" t="s">
        <v>26</v>
      </c>
      <c r="H2912" s="62" t="str">
        <f t="shared" si="318"/>
        <v>Japonica</v>
      </c>
      <c r="I2912" s="18">
        <f t="shared" si="315"/>
        <v>0</v>
      </c>
      <c r="J2912" s="18">
        <f t="shared" si="319"/>
        <v>0</v>
      </c>
      <c r="K2912" s="18">
        <f t="shared" si="320"/>
        <v>0</v>
      </c>
      <c r="L2912" s="57" t="str">
        <f t="shared" si="316"/>
        <v>Ruth Bell Graham</v>
      </c>
      <c r="M2912" s="57" t="str">
        <f t="shared" si="321"/>
        <v>Ruth Bell Graham</v>
      </c>
      <c r="N2912" s="61" t="str">
        <f t="shared" si="317"/>
        <v>Ruth Bell Graham</v>
      </c>
    </row>
    <row r="2913" spans="1:14" ht="25.15" customHeight="1" x14ac:dyDescent="0.2">
      <c r="A2913" s="70" t="s">
        <v>2349</v>
      </c>
      <c r="B2913" s="71">
        <v>1973</v>
      </c>
      <c r="C2913" s="68" t="str">
        <f>IF(ISERROR(VLOOKUP(IF(RIGHT($A2913,1)=")",LEFT($A2913,FIND(" (",$A2913)-1),$A2913),[1]ACCS!$B$2:$B$5003, 1, FALSE)), "","1")</f>
        <v/>
      </c>
      <c r="D2913" s="103" t="str">
        <f>IF($B2913="Unknown","",IF($B2913="","",IF(VALUE(LEFT($B2913,4))&lt;Calc!$J$2,"ANTIQUE","")))</f>
        <v/>
      </c>
      <c r="E2913" s="72" t="s">
        <v>24</v>
      </c>
      <c r="F2913" s="121"/>
      <c r="G2913" s="121" t="s">
        <v>26</v>
      </c>
      <c r="H2913" s="62" t="str">
        <f t="shared" si="318"/>
        <v>Japonica</v>
      </c>
      <c r="I2913" s="18">
        <f t="shared" si="315"/>
        <v>0</v>
      </c>
      <c r="J2913" s="18">
        <f t="shared" si="319"/>
        <v>0</v>
      </c>
      <c r="K2913" s="18">
        <f t="shared" si="320"/>
        <v>0</v>
      </c>
      <c r="L2913" s="57" t="str">
        <f t="shared" si="316"/>
        <v>Ruth Brooks</v>
      </c>
      <c r="M2913" s="57" t="str">
        <f t="shared" si="321"/>
        <v>Ruth Brooks</v>
      </c>
      <c r="N2913" s="61" t="str">
        <f t="shared" si="317"/>
        <v>Ruth Brooks</v>
      </c>
    </row>
    <row r="2914" spans="1:14" ht="25.15" customHeight="1" x14ac:dyDescent="0.2">
      <c r="A2914" s="70" t="s">
        <v>2350</v>
      </c>
      <c r="B2914" s="71">
        <v>2009</v>
      </c>
      <c r="C2914" s="68" t="str">
        <f>IF(ISERROR(VLOOKUP(IF(RIGHT($A2914,1)=")",LEFT($A2914,FIND(" (",$A2914)-1),$A2914),[1]ACCS!$B$2:$B$5003, 1, FALSE)), "","1")</f>
        <v>1</v>
      </c>
      <c r="D2914" s="103" t="str">
        <f>IF($B2914="Unknown","",IF($B2914="","",IF(VALUE(LEFT($B2914,4))&lt;Calc!$J$2,"ANTIQUE","")))</f>
        <v/>
      </c>
      <c r="E2914" s="72" t="s">
        <v>37</v>
      </c>
      <c r="F2914" s="121" t="s">
        <v>5</v>
      </c>
      <c r="G2914" s="121"/>
      <c r="H2914" s="62" t="str">
        <f t="shared" si="318"/>
        <v>Japonica</v>
      </c>
      <c r="I2914" s="18">
        <f t="shared" ref="I2914:I2977" si="322">IF(NOT(ISERROR(SEARCH("(R)",$A2914))),1,IF(NOT(ISERROR(SEARCH("(H)",$A2914))),2,IF(NOT(ISERROR(SEARCH("(Sasanqua)",$A2914))),3,IF(NOT(ISERROR(SEARCH("(Hiemalis)",$A2914))),4,IF(NOT(ISERROR(SEARCH("(Vernalis)",$A2914))),5,IF(NOT(ISERROR(SEARCH("(Higo)",$A2914))),6,))))))+$J2914+K2914</f>
        <v>0</v>
      </c>
      <c r="J2914" s="18">
        <f t="shared" si="319"/>
        <v>0</v>
      </c>
      <c r="K2914" s="18">
        <f t="shared" si="320"/>
        <v>0</v>
      </c>
      <c r="L2914" s="57" t="str">
        <f t="shared" ref="L2914:L2977" si="323">SUBSTITUTE(SUBSTITUTE(SUBSTITUTE(SUBSTITUTE(SUBSTITUTE(SUBSTITUTE(SUBSTITUTE(SUBSTITUTE(A2914," (A)","")," (R)","")," (H)","")," (Sasanqua)","")," (Hiemalis)","")," (Vernalis)","")," (Rusticana)",""),"(Wabisuke)","")</f>
        <v>Ruth C. McNair</v>
      </c>
      <c r="M2914" s="57" t="str">
        <f t="shared" si="321"/>
        <v>Ruth C. McNair</v>
      </c>
      <c r="N2914" s="61" t="str">
        <f t="shared" si="317"/>
        <v>Ruth C. McNair</v>
      </c>
    </row>
    <row r="2915" spans="1:14" ht="25.15" customHeight="1" x14ac:dyDescent="0.2">
      <c r="A2915" s="70" t="s">
        <v>2351</v>
      </c>
      <c r="B2915" s="71">
        <v>1991</v>
      </c>
      <c r="C2915" s="68" t="str">
        <f>IF(ISERROR(VLOOKUP(IF(RIGHT($A2915,1)=")",LEFT($A2915,FIND(" (",$A2915)-1),$A2915),[1]ACCS!$B$2:$B$5003, 1, FALSE)), "","1")</f>
        <v>1</v>
      </c>
      <c r="D2915" s="103" t="str">
        <f>IF($B2915="Unknown","",IF($B2915="","",IF(VALUE(LEFT($B2915,4))&lt;Calc!$J$2,"ANTIQUE","")))</f>
        <v/>
      </c>
      <c r="E2915" s="72" t="s">
        <v>29</v>
      </c>
      <c r="F2915" s="121"/>
      <c r="G2915" s="121"/>
      <c r="H2915" s="62" t="str">
        <f t="shared" si="318"/>
        <v>Reticulata</v>
      </c>
      <c r="I2915" s="18">
        <f t="shared" si="322"/>
        <v>1</v>
      </c>
      <c r="J2915" s="18">
        <f t="shared" si="319"/>
        <v>0</v>
      </c>
      <c r="K2915" s="18">
        <f t="shared" si="320"/>
        <v>0</v>
      </c>
      <c r="L2915" s="57" t="str">
        <f t="shared" si="323"/>
        <v>Ruth Jernigan</v>
      </c>
      <c r="M2915" s="57" t="str">
        <f t="shared" si="321"/>
        <v>Ruth Jernigan</v>
      </c>
      <c r="N2915" s="61" t="str">
        <f t="shared" si="317"/>
        <v>Ruth Jernigan</v>
      </c>
    </row>
    <row r="2916" spans="1:14" ht="25.15" customHeight="1" x14ac:dyDescent="0.2">
      <c r="A2916" s="70" t="s">
        <v>2352</v>
      </c>
      <c r="B2916" s="71">
        <v>1949</v>
      </c>
      <c r="C2916" s="68" t="str">
        <f>IF(ISERROR(VLOOKUP(IF(RIGHT($A2916,1)=")",LEFT($A2916,FIND(" (",$A2916)-1),$A2916),[1]ACCS!$B$2:$B$5003, 1, FALSE)), "","1")</f>
        <v>1</v>
      </c>
      <c r="D2916" s="103" t="str">
        <f>IF($B2916="Unknown","",IF($B2916="","",IF(VALUE(LEFT($B2916,4))&lt;Calc!$J$2,"ANTIQUE","")))</f>
        <v/>
      </c>
      <c r="E2916" s="72" t="s">
        <v>37</v>
      </c>
      <c r="F2916" s="121"/>
      <c r="G2916" s="121"/>
      <c r="H2916" s="62" t="str">
        <f t="shared" si="318"/>
        <v>Japonica</v>
      </c>
      <c r="I2916" s="18">
        <f t="shared" si="322"/>
        <v>0</v>
      </c>
      <c r="J2916" s="18">
        <f t="shared" si="319"/>
        <v>0</v>
      </c>
      <c r="K2916" s="18">
        <f t="shared" si="320"/>
        <v>0</v>
      </c>
      <c r="L2916" s="57" t="str">
        <f t="shared" si="323"/>
        <v>Ruth Royer (Thelma Sanford)</v>
      </c>
      <c r="M2916" s="57" t="str">
        <f t="shared" si="321"/>
        <v>Ruth Royer (Thelma Sanford)</v>
      </c>
      <c r="N2916" s="61" t="str">
        <f t="shared" si="317"/>
        <v>Ruth Royer</v>
      </c>
    </row>
    <row r="2917" spans="1:14" ht="25.15" customHeight="1" x14ac:dyDescent="0.2">
      <c r="A2917" s="70" t="s">
        <v>2353</v>
      </c>
      <c r="B2917" s="71">
        <v>1975</v>
      </c>
      <c r="C2917" s="68" t="str">
        <f>IF(ISERROR(VLOOKUP(IF(RIGHT($A2917,1)=")",LEFT($A2917,FIND(" (",$A2917)-1),$A2917),[1]ACCS!$B$2:$B$5003, 1, FALSE)), "","1")</f>
        <v>1</v>
      </c>
      <c r="D2917" s="103" t="str">
        <f>IF($B2917="Unknown","",IF($B2917="","",IF(VALUE(LEFT($B2917,4))&lt;Calc!$J$2,"ANTIQUE","")))</f>
        <v/>
      </c>
      <c r="E2917" s="72" t="s">
        <v>37</v>
      </c>
      <c r="F2917" s="121" t="s">
        <v>5</v>
      </c>
      <c r="G2917" s="121"/>
      <c r="H2917" s="62" t="str">
        <f t="shared" si="318"/>
        <v>Japonica</v>
      </c>
      <c r="I2917" s="18">
        <f t="shared" si="322"/>
        <v>0</v>
      </c>
      <c r="J2917" s="18">
        <f t="shared" si="319"/>
        <v>0</v>
      </c>
      <c r="K2917" s="18">
        <f t="shared" si="320"/>
        <v>0</v>
      </c>
      <c r="L2917" s="57" t="str">
        <f t="shared" si="323"/>
        <v>Ruth Seibels</v>
      </c>
      <c r="M2917" s="57" t="str">
        <f t="shared" si="321"/>
        <v>Ruth Seibels</v>
      </c>
      <c r="N2917" s="61" t="str">
        <f t="shared" si="317"/>
        <v>Ruth Seibels</v>
      </c>
    </row>
    <row r="2918" spans="1:14" ht="25.15" customHeight="1" x14ac:dyDescent="0.2">
      <c r="A2918" s="70" t="s">
        <v>2354</v>
      </c>
      <c r="B2918" s="71">
        <v>1989</v>
      </c>
      <c r="C2918" s="68" t="str">
        <f>IF(ISERROR(VLOOKUP(IF(RIGHT($A2918,1)=")",LEFT($A2918,FIND(" (",$A2918)-1),$A2918),[1]ACCS!$B$2:$B$5003, 1, FALSE)), "","1")</f>
        <v>1</v>
      </c>
      <c r="D2918" s="103" t="str">
        <f>IF($B2918="Unknown","",IF($B2918="","",IF(VALUE(LEFT($B2918,4))&lt;Calc!$J$2,"ANTIQUE","")))</f>
        <v/>
      </c>
      <c r="E2918" s="72" t="s">
        <v>24</v>
      </c>
      <c r="F2918" s="121"/>
      <c r="G2918" s="121"/>
      <c r="H2918" s="62" t="str">
        <f t="shared" si="318"/>
        <v>NRH</v>
      </c>
      <c r="I2918" s="18">
        <f t="shared" si="322"/>
        <v>2</v>
      </c>
      <c r="J2918" s="18">
        <f t="shared" si="319"/>
        <v>0</v>
      </c>
      <c r="K2918" s="18">
        <f t="shared" si="320"/>
        <v>0</v>
      </c>
      <c r="L2918" s="57" t="str">
        <f t="shared" si="323"/>
        <v>Ruth Smith</v>
      </c>
      <c r="M2918" s="57" t="str">
        <f t="shared" si="321"/>
        <v>Ruth Smith</v>
      </c>
      <c r="N2918" s="61" t="str">
        <f t="shared" si="317"/>
        <v>Ruth Smith</v>
      </c>
    </row>
    <row r="2919" spans="1:14" ht="25.15" customHeight="1" x14ac:dyDescent="0.2">
      <c r="A2919" s="70" t="s">
        <v>2355</v>
      </c>
      <c r="B2919" s="71">
        <v>2010</v>
      </c>
      <c r="C2919" s="68" t="str">
        <f>IF(ISERROR(VLOOKUP(IF(RIGHT($A2919,1)=")",LEFT($A2919,FIND(" (",$A2919)-1),$A2919),[1]ACCS!$B$2:$B$5003, 1, FALSE)), "","1")</f>
        <v>1</v>
      </c>
      <c r="D2919" s="103" t="str">
        <f>IF($B2919="Unknown","",IF($B2919="","",IF(VALUE(LEFT($B2919,4))&lt;Calc!$J$2,"ANTIQUE","")))</f>
        <v/>
      </c>
      <c r="E2919" s="72" t="s">
        <v>24</v>
      </c>
      <c r="F2919" s="121"/>
      <c r="G2919" s="121"/>
      <c r="H2919" s="62" t="str">
        <f t="shared" si="318"/>
        <v>Japonica</v>
      </c>
      <c r="I2919" s="18">
        <f t="shared" si="322"/>
        <v>0</v>
      </c>
      <c r="J2919" s="18">
        <f t="shared" si="319"/>
        <v>0</v>
      </c>
      <c r="K2919" s="18">
        <f t="shared" si="320"/>
        <v>0</v>
      </c>
      <c r="L2919" s="57" t="str">
        <f t="shared" si="323"/>
        <v>Ruth Tinkle</v>
      </c>
      <c r="M2919" s="57" t="str">
        <f t="shared" si="321"/>
        <v>Ruth Tinkle</v>
      </c>
      <c r="N2919" s="61" t="str">
        <f t="shared" si="317"/>
        <v>Ruth Tinkle</v>
      </c>
    </row>
    <row r="2920" spans="1:14" ht="25.15" customHeight="1" x14ac:dyDescent="0.2">
      <c r="A2920" s="70" t="s">
        <v>2356</v>
      </c>
      <c r="B2920" s="71">
        <v>2015</v>
      </c>
      <c r="C2920" s="68" t="str">
        <f>IF(ISERROR(VLOOKUP(IF(RIGHT($A2920,1)=")",LEFT($A2920,FIND(" (",$A2920)-1),$A2920),[1]ACCS!$B$2:$B$5003, 1, FALSE)), "","1")</f>
        <v>1</v>
      </c>
      <c r="D2920" s="103" t="str">
        <f>IF($B2920="Unknown","",IF($B2920="","",IF(VALUE(LEFT($B2920,4))&lt;Calc!$J$2,"ANTIQUE","")))</f>
        <v/>
      </c>
      <c r="E2920" s="72" t="s">
        <v>37</v>
      </c>
      <c r="F2920" s="121"/>
      <c r="G2920" s="121"/>
      <c r="H2920" s="62" t="str">
        <f t="shared" si="318"/>
        <v>Japonica</v>
      </c>
      <c r="I2920" s="18">
        <f t="shared" si="322"/>
        <v>0</v>
      </c>
      <c r="J2920" s="18">
        <f t="shared" si="319"/>
        <v>0</v>
      </c>
      <c r="K2920" s="18">
        <f t="shared" si="320"/>
        <v>0</v>
      </c>
      <c r="L2920" s="57" t="str">
        <f t="shared" si="323"/>
        <v>Ruth Vickers Fulwood</v>
      </c>
      <c r="M2920" s="57" t="str">
        <f t="shared" si="321"/>
        <v>Ruth Vickers Fulwood</v>
      </c>
      <c r="N2920" s="61" t="str">
        <f t="shared" si="317"/>
        <v>Ruth Vickers Fulwood</v>
      </c>
    </row>
    <row r="2921" spans="1:14" ht="25.15" customHeight="1" x14ac:dyDescent="0.2">
      <c r="A2921" s="70" t="s">
        <v>3014</v>
      </c>
      <c r="B2921" s="71">
        <v>2020</v>
      </c>
      <c r="C2921" s="68" t="str">
        <f>IF(ISERROR(VLOOKUP(IF(RIGHT($A2921,1)=")",LEFT($A2921,FIND(" (",$A2921)-1),$A2921),[1]ACCS!$B$2:$B$5003, 1, FALSE)), "","1")</f>
        <v/>
      </c>
      <c r="D2921" s="103" t="str">
        <f>IF($B2921="Unknown","",IF($B2921="","",IF(VALUE(LEFT($B2921,4))&lt;Calc!$J$2,"ANTIQUE","")))</f>
        <v/>
      </c>
      <c r="E2921" s="73" t="s">
        <v>37</v>
      </c>
      <c r="F2921" s="121"/>
      <c r="G2921" s="121"/>
      <c r="H2921" s="62" t="str">
        <f t="shared" si="318"/>
        <v>Japonica</v>
      </c>
      <c r="I2921" s="18">
        <f t="shared" si="322"/>
        <v>0</v>
      </c>
      <c r="J2921" s="18">
        <f t="shared" si="319"/>
        <v>0</v>
      </c>
      <c r="K2921" s="18">
        <f t="shared" si="320"/>
        <v>0</v>
      </c>
      <c r="L2921" s="57" t="str">
        <f t="shared" si="323"/>
        <v>Ruthanna Sellers</v>
      </c>
      <c r="M2921" s="57" t="str">
        <f t="shared" si="321"/>
        <v>Ruthanna Sellers</v>
      </c>
      <c r="N2921" s="61" t="str">
        <f t="shared" si="317"/>
        <v>Ruthanna Sellers</v>
      </c>
    </row>
    <row r="2922" spans="1:14" ht="25.15" customHeight="1" x14ac:dyDescent="0.2">
      <c r="A2922" s="70" t="s">
        <v>2357</v>
      </c>
      <c r="B2922" s="71">
        <v>2015</v>
      </c>
      <c r="C2922" s="68" t="str">
        <f>IF(ISERROR(VLOOKUP(IF(RIGHT($A2922,1)=")",LEFT($A2922,FIND(" (",$A2922)-1),$A2922),[1]ACCS!$B$2:$B$5003, 1, FALSE)), "","1")</f>
        <v>1</v>
      </c>
      <c r="D2922" s="103" t="str">
        <f>IF($B2922="Unknown","",IF($B2922="","",IF(VALUE(LEFT($B2922,4))&lt;Calc!$J$2,"ANTIQUE","")))</f>
        <v/>
      </c>
      <c r="E2922" s="72" t="s">
        <v>37</v>
      </c>
      <c r="F2922" s="121"/>
      <c r="G2922" s="121"/>
      <c r="H2922" s="62" t="str">
        <f t="shared" si="318"/>
        <v>Japonica</v>
      </c>
      <c r="I2922" s="18">
        <f t="shared" si="322"/>
        <v>0</v>
      </c>
      <c r="J2922" s="18">
        <f t="shared" si="319"/>
        <v>0</v>
      </c>
      <c r="K2922" s="18">
        <f t="shared" si="320"/>
        <v>0</v>
      </c>
      <c r="L2922" s="57" t="str">
        <f t="shared" si="323"/>
        <v>Ruthie The Great</v>
      </c>
      <c r="M2922" s="57" t="str">
        <f t="shared" si="321"/>
        <v>Ruthie The Great</v>
      </c>
      <c r="N2922" s="61" t="str">
        <f t="shared" si="317"/>
        <v>Ruthie The Great</v>
      </c>
    </row>
    <row r="2923" spans="1:14" ht="25.15" customHeight="1" x14ac:dyDescent="0.2">
      <c r="A2923" s="70" t="s">
        <v>2358</v>
      </c>
      <c r="B2923" s="71">
        <v>1959</v>
      </c>
      <c r="C2923" s="68" t="str">
        <f>IF(ISERROR(VLOOKUP(IF(RIGHT($A2923,1)=")",LEFT($A2923,FIND(" (",$A2923)-1),$A2923),[1]ACCS!$B$2:$B$5003, 1, FALSE)), "","1")</f>
        <v>1</v>
      </c>
      <c r="D2923" s="103" t="str">
        <f>IF($B2923="Unknown","",IF($B2923="","",IF(VALUE(LEFT($B2923,4))&lt;Calc!$J$2,"ANTIQUE","")))</f>
        <v/>
      </c>
      <c r="E2923" s="72" t="s">
        <v>24</v>
      </c>
      <c r="F2923" s="121"/>
      <c r="G2923" s="121"/>
      <c r="H2923" s="62" t="str">
        <f t="shared" si="318"/>
        <v>Japonica</v>
      </c>
      <c r="I2923" s="18">
        <f t="shared" si="322"/>
        <v>0</v>
      </c>
      <c r="J2923" s="18">
        <f t="shared" si="319"/>
        <v>0</v>
      </c>
      <c r="K2923" s="18">
        <f t="shared" si="320"/>
        <v>0</v>
      </c>
      <c r="L2923" s="57" t="str">
        <f t="shared" si="323"/>
        <v>Rutledge Minnix</v>
      </c>
      <c r="M2923" s="57" t="str">
        <f t="shared" si="321"/>
        <v>Rutledge Minnix</v>
      </c>
      <c r="N2923" s="61" t="str">
        <f t="shared" si="317"/>
        <v>Rutledge Minnix</v>
      </c>
    </row>
    <row r="2924" spans="1:14" ht="25.15" customHeight="1" x14ac:dyDescent="0.2">
      <c r="A2924" s="70" t="s">
        <v>2359</v>
      </c>
      <c r="B2924" s="71">
        <v>2014</v>
      </c>
      <c r="C2924" s="68" t="str">
        <f>IF(ISERROR(VLOOKUP(IF(RIGHT($A2924,1)=")",LEFT($A2924,FIND(" (",$A2924)-1),$A2924),[1]ACCS!$B$2:$B$5003, 1, FALSE)), "","1")</f>
        <v>1</v>
      </c>
      <c r="D2924" s="103" t="str">
        <f>IF($B2924="Unknown","",IF($B2924="","",IF(VALUE(LEFT($B2924,4))&lt;Calc!$J$2,"ANTIQUE","")))</f>
        <v/>
      </c>
      <c r="E2924" s="72" t="s">
        <v>37</v>
      </c>
      <c r="F2924" s="121"/>
      <c r="G2924" s="121"/>
      <c r="H2924" s="62" t="str">
        <f t="shared" si="318"/>
        <v>Japonica</v>
      </c>
      <c r="I2924" s="18">
        <f t="shared" si="322"/>
        <v>0</v>
      </c>
      <c r="J2924" s="18">
        <f t="shared" si="319"/>
        <v>0</v>
      </c>
      <c r="K2924" s="18">
        <f t="shared" si="320"/>
        <v>0</v>
      </c>
      <c r="L2924" s="57" t="str">
        <f t="shared" si="323"/>
        <v>Ryan Gainey</v>
      </c>
      <c r="M2924" s="57" t="str">
        <f t="shared" si="321"/>
        <v>Ryan Gainey</v>
      </c>
      <c r="N2924" s="61" t="str">
        <f t="shared" si="317"/>
        <v>Ryan Gainey</v>
      </c>
    </row>
    <row r="2925" spans="1:14" ht="25.15" customHeight="1" x14ac:dyDescent="0.2">
      <c r="A2925" s="70" t="s">
        <v>2360</v>
      </c>
      <c r="B2925" s="71">
        <v>1972</v>
      </c>
      <c r="C2925" s="68" t="str">
        <f>IF(ISERROR(VLOOKUP(IF(RIGHT($A2925,1)=")",LEFT($A2925,FIND(" (",$A2925)-1),$A2925),[1]ACCS!$B$2:$B$5003, 1, FALSE)), "","1")</f>
        <v>1</v>
      </c>
      <c r="D2925" s="103" t="str">
        <f>IF($B2925="Unknown","",IF($B2925="","",IF(VALUE(LEFT($B2925,4))&lt;Calc!$J$2,"ANTIQUE","")))</f>
        <v/>
      </c>
      <c r="E2925" s="72" t="s">
        <v>47</v>
      </c>
      <c r="F2925" s="121"/>
      <c r="G2925" s="121"/>
      <c r="H2925" s="62" t="str">
        <f t="shared" si="318"/>
        <v>Vernalis</v>
      </c>
      <c r="I2925" s="18">
        <f t="shared" si="322"/>
        <v>5</v>
      </c>
      <c r="J2925" s="18">
        <f t="shared" si="319"/>
        <v>0</v>
      </c>
      <c r="K2925" s="18">
        <f t="shared" si="320"/>
        <v>0</v>
      </c>
      <c r="L2925" s="57" t="str">
        <f t="shared" si="323"/>
        <v>Ryuko (Dragon Light)</v>
      </c>
      <c r="M2925" s="57" t="str">
        <f t="shared" si="321"/>
        <v>Ryuko (Dragon Light)</v>
      </c>
      <c r="N2925" s="61" t="str">
        <f t="shared" si="317"/>
        <v>Ryuko</v>
      </c>
    </row>
    <row r="2926" spans="1:14" ht="25.15" customHeight="1" x14ac:dyDescent="0.2">
      <c r="A2926" s="70" t="s">
        <v>2361</v>
      </c>
      <c r="B2926" s="71">
        <v>1981</v>
      </c>
      <c r="C2926" s="68" t="str">
        <f>IF(ISERROR(VLOOKUP(IF(RIGHT($A2926,1)=")",LEFT($A2926,FIND(" (",$A2926)-1),$A2926),[1]ACCS!$B$2:$B$5003, 1, FALSE)), "","1")</f>
        <v>1</v>
      </c>
      <c r="D2926" s="103" t="str">
        <f>IF($B2926="Unknown","",IF($B2926="","",IF(VALUE(LEFT($B2926,4))&lt;Calc!$J$2,"ANTIQUE","")))</f>
        <v/>
      </c>
      <c r="E2926" s="72" t="s">
        <v>29</v>
      </c>
      <c r="F2926" s="121"/>
      <c r="G2926" s="121"/>
      <c r="H2926" s="62" t="str">
        <f t="shared" si="318"/>
        <v>Reticulata</v>
      </c>
      <c r="I2926" s="18">
        <f t="shared" si="322"/>
        <v>1</v>
      </c>
      <c r="J2926" s="18">
        <f t="shared" si="319"/>
        <v>0</v>
      </c>
      <c r="K2926" s="18">
        <f t="shared" si="320"/>
        <v>0</v>
      </c>
      <c r="L2926" s="57" t="str">
        <f t="shared" si="323"/>
        <v>S. P. Dunn</v>
      </c>
      <c r="M2926" s="57" t="str">
        <f t="shared" si="321"/>
        <v>S. P. Dunn</v>
      </c>
      <c r="N2926" s="61" t="str">
        <f t="shared" si="317"/>
        <v>S. P. Dunn</v>
      </c>
    </row>
    <row r="2927" spans="1:14" ht="25.15" customHeight="1" x14ac:dyDescent="0.2">
      <c r="A2927" s="70" t="s">
        <v>2362</v>
      </c>
      <c r="B2927" s="71">
        <v>2004</v>
      </c>
      <c r="C2927" s="68" t="str">
        <f>IF(ISERROR(VLOOKUP(IF(RIGHT($A2927,1)=")",LEFT($A2927,FIND(" (",$A2927)-1),$A2927),[1]ACCS!$B$2:$B$5003, 1, FALSE)), "","1")</f>
        <v>1</v>
      </c>
      <c r="D2927" s="103" t="str">
        <f>IF($B2927="Unknown","",IF($B2927="","",IF(VALUE(LEFT($B2927,4))&lt;Calc!$J$2,"ANTIQUE","")))</f>
        <v/>
      </c>
      <c r="E2927" s="72" t="s">
        <v>21</v>
      </c>
      <c r="F2927" s="121"/>
      <c r="G2927" s="121"/>
      <c r="H2927" s="62" t="str">
        <f t="shared" si="318"/>
        <v>Japonica</v>
      </c>
      <c r="I2927" s="18">
        <f t="shared" si="322"/>
        <v>0</v>
      </c>
      <c r="J2927" s="18">
        <f t="shared" si="319"/>
        <v>0</v>
      </c>
      <c r="K2927" s="18">
        <f t="shared" si="320"/>
        <v>0</v>
      </c>
      <c r="L2927" s="57" t="str">
        <f t="shared" si="323"/>
        <v>Sadaharu Oh</v>
      </c>
      <c r="M2927" s="57" t="str">
        <f t="shared" si="321"/>
        <v>Sadaharu Oh</v>
      </c>
      <c r="N2927" s="61" t="str">
        <f t="shared" si="317"/>
        <v>Sadaharu Oh</v>
      </c>
    </row>
    <row r="2928" spans="1:14" ht="25.15" customHeight="1" x14ac:dyDescent="0.2">
      <c r="A2928" s="70" t="s">
        <v>2363</v>
      </c>
      <c r="B2928" s="71">
        <v>1956</v>
      </c>
      <c r="C2928" s="68" t="str">
        <f>IF(ISERROR(VLOOKUP(IF(RIGHT($A2928,1)=")",LEFT($A2928,FIND(" (",$A2928)-1),$A2928),[1]ACCS!$B$2:$B$5003, 1, FALSE)), "","1")</f>
        <v>1</v>
      </c>
      <c r="D2928" s="103" t="str">
        <f>IF($B2928="Unknown","",IF($B2928="","",IF(VALUE(LEFT($B2928,4))&lt;Calc!$J$2,"ANTIQUE","")))</f>
        <v/>
      </c>
      <c r="E2928" s="72" t="s">
        <v>37</v>
      </c>
      <c r="F2928" s="121"/>
      <c r="G2928" s="121"/>
      <c r="H2928" s="62" t="str">
        <f t="shared" si="318"/>
        <v>Japonica</v>
      </c>
      <c r="I2928" s="18">
        <f t="shared" si="322"/>
        <v>0</v>
      </c>
      <c r="J2928" s="18">
        <f t="shared" si="319"/>
        <v>0</v>
      </c>
      <c r="K2928" s="18">
        <f t="shared" si="320"/>
        <v>0</v>
      </c>
      <c r="L2928" s="57" t="str">
        <f t="shared" si="323"/>
        <v>Sadie Mancill</v>
      </c>
      <c r="M2928" s="57" t="str">
        <f t="shared" si="321"/>
        <v>Sadie Mancill</v>
      </c>
      <c r="N2928" s="61" t="str">
        <f t="shared" si="317"/>
        <v>Sadie Mancill</v>
      </c>
    </row>
    <row r="2929" spans="1:14" ht="25.15" customHeight="1" x14ac:dyDescent="0.2">
      <c r="A2929" s="99" t="s">
        <v>3229</v>
      </c>
      <c r="B2929" s="100"/>
      <c r="C2929" s="68" t="str">
        <f>IF(ISERROR(VLOOKUP(IF(RIGHT($A2929,1)=")",LEFT($A2929,FIND(" (",$A2929)-1),$A2929),[1]ACCS!$B$2:$B$5003, 1, FALSE)), "","1")</f>
        <v/>
      </c>
      <c r="D2929" s="115" t="str">
        <f>IF($B2929="Unknown","",IF($B2929="","",IF(VALUE(LEFT($B2929,4))&lt;Calc!$J$2,"ANTIQUE","")))</f>
        <v/>
      </c>
      <c r="E2929" s="53" t="s">
        <v>24</v>
      </c>
      <c r="F2929" s="121"/>
      <c r="G2929" s="121"/>
      <c r="H2929" s="62" t="str">
        <f t="shared" si="318"/>
        <v>Japonica [Higo]</v>
      </c>
      <c r="I2929" s="18">
        <f t="shared" si="322"/>
        <v>6</v>
      </c>
      <c r="J2929" s="18">
        <f t="shared" si="319"/>
        <v>0</v>
      </c>
      <c r="K2929" s="18">
        <f t="shared" si="320"/>
        <v>0</v>
      </c>
      <c r="L2929" s="57" t="str">
        <f t="shared" si="323"/>
        <v>Sakura-gari (Higo)</v>
      </c>
      <c r="M2929" s="57" t="str">
        <f t="shared" si="321"/>
        <v>Sakura-gari (Higo)</v>
      </c>
      <c r="N2929" s="61" t="str">
        <f t="shared" si="317"/>
        <v>Sakura-gari</v>
      </c>
    </row>
    <row r="2930" spans="1:14" ht="25.15" customHeight="1" x14ac:dyDescent="0.2">
      <c r="A2930" s="70" t="s">
        <v>2945</v>
      </c>
      <c r="B2930" s="71">
        <v>1971</v>
      </c>
      <c r="C2930" s="68" t="str">
        <f>IF(ISERROR(VLOOKUP(IF(RIGHT($A2930,1)=")",LEFT($A2930,FIND(" (",$A2930)-1),$A2930),[1]ACCS!$B$2:$B$5003, 1, FALSE)), "","1")</f>
        <v>1</v>
      </c>
      <c r="D2930" s="103" t="str">
        <f>IF($B2930="Unknown","",IF($B2930="","",IF(VALUE(LEFT($B2930,4))&lt;Calc!$J$2,"ANTIQUE","")))</f>
        <v/>
      </c>
      <c r="E2930" s="72" t="s">
        <v>24</v>
      </c>
      <c r="F2930" s="121"/>
      <c r="G2930" s="121"/>
      <c r="H2930" s="62" t="str">
        <f t="shared" si="318"/>
        <v>NRH</v>
      </c>
      <c r="I2930" s="18">
        <f t="shared" si="322"/>
        <v>2</v>
      </c>
      <c r="J2930" s="18">
        <f t="shared" si="319"/>
        <v>0</v>
      </c>
      <c r="K2930" s="18">
        <f t="shared" si="320"/>
        <v>0</v>
      </c>
      <c r="L2930" s="57" t="str">
        <f t="shared" si="323"/>
        <v>Salab</v>
      </c>
      <c r="M2930" s="57" t="str">
        <f t="shared" si="321"/>
        <v>Salab</v>
      </c>
      <c r="N2930" s="61" t="str">
        <f t="shared" si="317"/>
        <v>Salab</v>
      </c>
    </row>
    <row r="2931" spans="1:14" ht="25.15" customHeight="1" x14ac:dyDescent="0.2">
      <c r="A2931" s="70" t="s">
        <v>2364</v>
      </c>
      <c r="B2931" s="71">
        <v>1999</v>
      </c>
      <c r="C2931" s="68" t="str">
        <f>IF(ISERROR(VLOOKUP(IF(RIGHT($A2931,1)=")",LEFT($A2931,FIND(" (",$A2931)-1),$A2931),[1]ACCS!$B$2:$B$5003, 1, FALSE)), "","1")</f>
        <v/>
      </c>
      <c r="D2931" s="103" t="str">
        <f>IF($B2931="Unknown","",IF($B2931="","",IF(VALUE(LEFT($B2931,4))&lt;Calc!$J$2,"ANTIQUE","")))</f>
        <v/>
      </c>
      <c r="E2931" s="72" t="s">
        <v>21</v>
      </c>
      <c r="F2931" s="121"/>
      <c r="G2931" s="121"/>
      <c r="H2931" s="62" t="str">
        <f t="shared" si="318"/>
        <v>Japonica</v>
      </c>
      <c r="I2931" s="18">
        <f t="shared" si="322"/>
        <v>0</v>
      </c>
      <c r="J2931" s="18">
        <f t="shared" si="319"/>
        <v>0</v>
      </c>
      <c r="K2931" s="18">
        <f t="shared" si="320"/>
        <v>0</v>
      </c>
      <c r="L2931" s="57" t="str">
        <f t="shared" si="323"/>
        <v>Sally Anaclerio</v>
      </c>
      <c r="M2931" s="57" t="str">
        <f t="shared" si="321"/>
        <v>Sally Anaclerio</v>
      </c>
      <c r="N2931" s="61" t="str">
        <f t="shared" si="317"/>
        <v>Sally Anaclerio</v>
      </c>
    </row>
    <row r="2932" spans="1:14" ht="25.15" customHeight="1" x14ac:dyDescent="0.2">
      <c r="A2932" s="80" t="s">
        <v>3033</v>
      </c>
      <c r="B2932" s="71">
        <v>2021</v>
      </c>
      <c r="C2932" s="68" t="str">
        <f>IF(ISERROR(VLOOKUP(IF(RIGHT($A2932,1)=")",LEFT($A2932,FIND(" (",$A2932)-1),$A2932),[1]ACCS!$B$2:$B$5003, 1, FALSE)), "","1")</f>
        <v>1</v>
      </c>
      <c r="D2932" s="103" t="str">
        <f>IF($B2932="Unknown","",IF($B2932="","",IF(VALUE(LEFT($B2932,4))&lt;Calc!$J$2,"ANTIQUE","")))</f>
        <v/>
      </c>
      <c r="E2932" s="72" t="s">
        <v>29</v>
      </c>
      <c r="F2932" s="121"/>
      <c r="G2932" s="121"/>
      <c r="H2932" s="62" t="str">
        <f t="shared" si="318"/>
        <v>Japonica</v>
      </c>
      <c r="I2932" s="18">
        <f t="shared" si="322"/>
        <v>0</v>
      </c>
      <c r="J2932" s="18">
        <f t="shared" si="319"/>
        <v>0</v>
      </c>
      <c r="K2932" s="18">
        <f t="shared" si="320"/>
        <v>0</v>
      </c>
      <c r="L2932" s="57" t="str">
        <f t="shared" si="323"/>
        <v>Sally Arnold</v>
      </c>
      <c r="M2932" s="57" t="str">
        <f t="shared" si="321"/>
        <v>Sally Arnold</v>
      </c>
      <c r="N2932" s="61" t="str">
        <f t="shared" si="317"/>
        <v>Sally Arnold</v>
      </c>
    </row>
    <row r="2933" spans="1:14" ht="25.15" customHeight="1" x14ac:dyDescent="0.2">
      <c r="A2933" s="70" t="s">
        <v>2365</v>
      </c>
      <c r="B2933" s="71">
        <v>1956</v>
      </c>
      <c r="C2933" s="68" t="str">
        <f>IF(ISERROR(VLOOKUP(IF(RIGHT($A2933,1)=")",LEFT($A2933,FIND(" (",$A2933)-1),$A2933),[1]ACCS!$B$2:$B$5003, 1, FALSE)), "","1")</f>
        <v>1</v>
      </c>
      <c r="D2933" s="103" t="str">
        <f>IF($B2933="Unknown","",IF($B2933="","",IF(VALUE(LEFT($B2933,4))&lt;Calc!$J$2,"ANTIQUE","")))</f>
        <v/>
      </c>
      <c r="E2933" s="72" t="s">
        <v>24</v>
      </c>
      <c r="F2933" s="121" t="s">
        <v>5</v>
      </c>
      <c r="G2933" s="121"/>
      <c r="H2933" s="62" t="str">
        <f t="shared" si="318"/>
        <v>Japonica</v>
      </c>
      <c r="I2933" s="18">
        <f t="shared" si="322"/>
        <v>0</v>
      </c>
      <c r="J2933" s="18">
        <f t="shared" si="319"/>
        <v>0</v>
      </c>
      <c r="K2933" s="18">
        <f t="shared" si="320"/>
        <v>0</v>
      </c>
      <c r="L2933" s="57" t="str">
        <f t="shared" si="323"/>
        <v>Sally Harrell</v>
      </c>
      <c r="M2933" s="57" t="str">
        <f t="shared" si="321"/>
        <v>Sally Harrell</v>
      </c>
      <c r="N2933" s="61" t="str">
        <f t="shared" si="317"/>
        <v>Sally Harrell</v>
      </c>
    </row>
    <row r="2934" spans="1:14" ht="25.15" customHeight="1" x14ac:dyDescent="0.2">
      <c r="A2934" s="74" t="s">
        <v>3110</v>
      </c>
      <c r="B2934" s="71">
        <v>2022</v>
      </c>
      <c r="C2934" s="68" t="str">
        <f>IF(ISERROR(VLOOKUP(IF(RIGHT($A2934,1)=")",LEFT($A2934,FIND(" (",$A2934)-1),$A2934),[1]ACCS!$B$2:$B$5003, 1, FALSE)), "","1")</f>
        <v>1</v>
      </c>
      <c r="D2934" s="103" t="str">
        <f>IF($B2934="Unknown","",IF($B2934="","",IF(VALUE(LEFT($B2934,4))&lt;Calc!$J$2,"ANTIQUE","")))</f>
        <v/>
      </c>
      <c r="E2934" s="72" t="s">
        <v>35</v>
      </c>
      <c r="F2934" s="121"/>
      <c r="G2934" s="121"/>
      <c r="H2934" s="62" t="str">
        <f t="shared" si="318"/>
        <v>Japonica</v>
      </c>
      <c r="I2934" s="18">
        <f t="shared" si="322"/>
        <v>0</v>
      </c>
      <c r="J2934" s="18">
        <f t="shared" si="319"/>
        <v>0</v>
      </c>
      <c r="K2934" s="18">
        <f t="shared" si="320"/>
        <v>0</v>
      </c>
      <c r="L2934" s="57" t="str">
        <f t="shared" si="323"/>
        <v>Sally Hatcher</v>
      </c>
      <c r="M2934" s="57" t="str">
        <f t="shared" si="321"/>
        <v>Sally Hatcher</v>
      </c>
      <c r="N2934" s="61" t="str">
        <f t="shared" si="317"/>
        <v>Sally Hatcher</v>
      </c>
    </row>
    <row r="2935" spans="1:14" ht="25.15" customHeight="1" x14ac:dyDescent="0.2">
      <c r="A2935" s="70" t="s">
        <v>2366</v>
      </c>
      <c r="B2935" s="71">
        <v>1981</v>
      </c>
      <c r="C2935" s="68" t="str">
        <f>IF(ISERROR(VLOOKUP(IF(RIGHT($A2935,1)=")",LEFT($A2935,FIND(" (",$A2935)-1),$A2935),[1]ACCS!$B$2:$B$5003, 1, FALSE)), "","1")</f>
        <v>1</v>
      </c>
      <c r="D2935" s="103" t="str">
        <f>IF($B2935="Unknown","",IF($B2935="","",IF(VALUE(LEFT($B2935,4))&lt;Calc!$J$2,"ANTIQUE","")))</f>
        <v/>
      </c>
      <c r="E2935" s="72" t="s">
        <v>163</v>
      </c>
      <c r="F2935" s="121"/>
      <c r="G2935" s="121" t="s">
        <v>26</v>
      </c>
      <c r="H2935" s="62" t="str">
        <f t="shared" si="318"/>
        <v>NRH</v>
      </c>
      <c r="I2935" s="18">
        <f t="shared" si="322"/>
        <v>2</v>
      </c>
      <c r="J2935" s="18">
        <f t="shared" si="319"/>
        <v>0</v>
      </c>
      <c r="K2935" s="18">
        <f t="shared" si="320"/>
        <v>0</v>
      </c>
      <c r="L2935" s="57" t="str">
        <f t="shared" si="323"/>
        <v>Sally J. Savage</v>
      </c>
      <c r="M2935" s="57" t="str">
        <f t="shared" si="321"/>
        <v>Sally J. Savage</v>
      </c>
      <c r="N2935" s="61" t="str">
        <f t="shared" si="317"/>
        <v>Sally J. Savage</v>
      </c>
    </row>
    <row r="2936" spans="1:14" ht="25.15" customHeight="1" x14ac:dyDescent="0.2">
      <c r="A2936" s="70" t="s">
        <v>2367</v>
      </c>
      <c r="B2936" s="71">
        <v>1954</v>
      </c>
      <c r="C2936" s="68" t="str">
        <f>IF(ISERROR(VLOOKUP(IF(RIGHT($A2936,1)=")",LEFT($A2936,FIND(" (",$A2936)-1),$A2936),[1]ACCS!$B$2:$B$5003, 1, FALSE)), "","1")</f>
        <v>1</v>
      </c>
      <c r="D2936" s="103" t="str">
        <f>IF($B2936="Unknown","",IF($B2936="","",IF(VALUE(LEFT($B2936,4))&lt;Calc!$J$2,"ANTIQUE","")))</f>
        <v/>
      </c>
      <c r="E2936" s="72" t="s">
        <v>24</v>
      </c>
      <c r="F2936" s="121"/>
      <c r="G2936" s="121"/>
      <c r="H2936" s="62" t="str">
        <f t="shared" si="318"/>
        <v>Japonica</v>
      </c>
      <c r="I2936" s="18">
        <f t="shared" si="322"/>
        <v>0</v>
      </c>
      <c r="J2936" s="18">
        <f t="shared" si="319"/>
        <v>0</v>
      </c>
      <c r="K2936" s="18">
        <f t="shared" si="320"/>
        <v>0</v>
      </c>
      <c r="L2936" s="57" t="str">
        <f t="shared" si="323"/>
        <v>Sally Kennedy</v>
      </c>
      <c r="M2936" s="57" t="str">
        <f t="shared" si="321"/>
        <v>Sally Kennedy</v>
      </c>
      <c r="N2936" s="61" t="str">
        <f t="shared" ref="N2936:N2999" si="324">IF(ISNUMBER(SEARCH("See",$M2936)),$M2936,IF(ISNUMBER(SEARCH("(",$M2936)),LEFT($M2936,SEARCH("(",$M2936)-2),$M2936))</f>
        <v>Sally Kennedy</v>
      </c>
    </row>
    <row r="2937" spans="1:14" ht="25.15" customHeight="1" x14ac:dyDescent="0.2">
      <c r="A2937" s="70" t="s">
        <v>2368</v>
      </c>
      <c r="B2937" s="71">
        <v>1936</v>
      </c>
      <c r="C2937" s="68" t="str">
        <f>IF(ISERROR(VLOOKUP(IF(RIGHT($A2937,1)=")",LEFT($A2937,FIND(" (",$A2937)-1),$A2937),[1]ACCS!$B$2:$B$5003, 1, FALSE)), "","1")</f>
        <v>1</v>
      </c>
      <c r="D2937" s="103" t="str">
        <f>IF($B2937="Unknown","",IF($B2937="","",IF(VALUE(LEFT($B2937,4))&lt;Calc!$J$2,"ANTIQUE","")))</f>
        <v/>
      </c>
      <c r="E2937" s="72" t="s">
        <v>37</v>
      </c>
      <c r="F2937" s="121"/>
      <c r="G2937" s="121"/>
      <c r="H2937" s="62" t="str">
        <f t="shared" si="318"/>
        <v>Reticulata</v>
      </c>
      <c r="I2937" s="18">
        <f t="shared" si="322"/>
        <v>1</v>
      </c>
      <c r="J2937" s="18">
        <f t="shared" si="319"/>
        <v>0</v>
      </c>
      <c r="K2937" s="18">
        <f t="shared" si="320"/>
        <v>0</v>
      </c>
      <c r="L2937" s="57" t="str">
        <f t="shared" si="323"/>
        <v>Salutation</v>
      </c>
      <c r="M2937" s="57" t="str">
        <f t="shared" si="321"/>
        <v>Salutation</v>
      </c>
      <c r="N2937" s="61" t="str">
        <f t="shared" si="324"/>
        <v>Salutation</v>
      </c>
    </row>
    <row r="2938" spans="1:14" ht="25.15" customHeight="1" x14ac:dyDescent="0.2">
      <c r="A2938" s="70" t="s">
        <v>2369</v>
      </c>
      <c r="B2938" s="71">
        <v>1952</v>
      </c>
      <c r="C2938" s="68" t="str">
        <f>IF(ISERROR(VLOOKUP(IF(RIGHT($A2938,1)=")",LEFT($A2938,FIND(" (",$A2938)-1),$A2938),[1]ACCS!$B$2:$B$5003, 1, FALSE)), "","1")</f>
        <v>1</v>
      </c>
      <c r="D2938" s="103" t="str">
        <f>IF($B2938="Unknown","",IF($B2938="","",IF(VALUE(LEFT($B2938,4))&lt;Calc!$J$2,"ANTIQUE","")))</f>
        <v/>
      </c>
      <c r="E2938" s="72" t="s">
        <v>47</v>
      </c>
      <c r="F2938" s="121"/>
      <c r="G2938" s="121" t="s">
        <v>26</v>
      </c>
      <c r="H2938" s="62" t="str">
        <f t="shared" si="318"/>
        <v>Japonica</v>
      </c>
      <c r="I2938" s="18">
        <f t="shared" si="322"/>
        <v>0</v>
      </c>
      <c r="J2938" s="18">
        <f t="shared" si="319"/>
        <v>0</v>
      </c>
      <c r="K2938" s="18">
        <f t="shared" si="320"/>
        <v>0</v>
      </c>
      <c r="L2938" s="57" t="str">
        <f t="shared" si="323"/>
        <v>Sam Barranco</v>
      </c>
      <c r="M2938" s="57" t="str">
        <f t="shared" si="321"/>
        <v>Sam Barranco</v>
      </c>
      <c r="N2938" s="61" t="str">
        <f t="shared" si="324"/>
        <v>Sam Barranco</v>
      </c>
    </row>
    <row r="2939" spans="1:14" ht="25.15" customHeight="1" x14ac:dyDescent="0.2">
      <c r="A2939" s="70" t="s">
        <v>2370</v>
      </c>
      <c r="B2939" s="71">
        <v>2018</v>
      </c>
      <c r="C2939" s="68" t="str">
        <f>IF(ISERROR(VLOOKUP(IF(RIGHT($A2939,1)=")",LEFT($A2939,FIND(" (",$A2939)-1),$A2939),[1]ACCS!$B$2:$B$5003, 1, FALSE)), "","1")</f>
        <v>1</v>
      </c>
      <c r="D2939" s="103" t="str">
        <f>IF($B2939="Unknown","",IF($B2939="","",IF(VALUE(LEFT($B2939,4))&lt;Calc!$J$2,"ANTIQUE","")))</f>
        <v/>
      </c>
      <c r="E2939" s="72" t="s">
        <v>29</v>
      </c>
      <c r="F2939" s="121"/>
      <c r="G2939" s="121"/>
      <c r="H2939" s="62" t="str">
        <f t="shared" si="318"/>
        <v>Japonica</v>
      </c>
      <c r="I2939" s="18">
        <f t="shared" si="322"/>
        <v>0</v>
      </c>
      <c r="J2939" s="18">
        <f t="shared" si="319"/>
        <v>0</v>
      </c>
      <c r="K2939" s="18">
        <f t="shared" si="320"/>
        <v>0</v>
      </c>
      <c r="L2939" s="57" t="str">
        <f t="shared" si="323"/>
        <v>Sam Wellborn</v>
      </c>
      <c r="M2939" s="57" t="str">
        <f t="shared" si="321"/>
        <v>Sam Wellborn</v>
      </c>
      <c r="N2939" s="61" t="str">
        <f t="shared" si="324"/>
        <v>Sam Wellborn</v>
      </c>
    </row>
    <row r="2940" spans="1:14" ht="25.15" customHeight="1" x14ac:dyDescent="0.2">
      <c r="A2940" s="70" t="s">
        <v>2371</v>
      </c>
      <c r="B2940" s="71">
        <v>1967</v>
      </c>
      <c r="C2940" s="68" t="str">
        <f>IF(ISERROR(VLOOKUP(IF(RIGHT($A2940,1)=")",LEFT($A2940,FIND(" (",$A2940)-1),$A2940),[1]ACCS!$B$2:$B$5003, 1, FALSE)), "","1")</f>
        <v>1</v>
      </c>
      <c r="D2940" s="103" t="str">
        <f>IF($B2940="Unknown","",IF($B2940="","",IF(VALUE(LEFT($B2940,4))&lt;Calc!$J$2,"ANTIQUE","")))</f>
        <v/>
      </c>
      <c r="E2940" s="72" t="s">
        <v>29</v>
      </c>
      <c r="F2940" s="121"/>
      <c r="G2940" s="121"/>
      <c r="H2940" s="62" t="str">
        <f t="shared" si="318"/>
        <v>Reticulata</v>
      </c>
      <c r="I2940" s="18">
        <f t="shared" si="322"/>
        <v>1</v>
      </c>
      <c r="J2940" s="18">
        <f t="shared" si="319"/>
        <v>0</v>
      </c>
      <c r="K2940" s="18">
        <f t="shared" si="320"/>
        <v>0</v>
      </c>
      <c r="L2940" s="57" t="str">
        <f t="shared" si="323"/>
        <v>Samantha</v>
      </c>
      <c r="M2940" s="57" t="str">
        <f t="shared" si="321"/>
        <v>Samantha</v>
      </c>
      <c r="N2940" s="61" t="str">
        <f t="shared" si="324"/>
        <v>Samantha</v>
      </c>
    </row>
    <row r="2941" spans="1:14" ht="25.15" customHeight="1" x14ac:dyDescent="0.2">
      <c r="A2941" s="70" t="s">
        <v>2968</v>
      </c>
      <c r="B2941" s="71">
        <v>2020</v>
      </c>
      <c r="C2941" s="68" t="str">
        <f>IF(ISERROR(VLOOKUP(IF(RIGHT($A2941,1)=")",LEFT($A2941,FIND(" (",$A2941)-1),$A2941),[1]ACCS!$B$2:$B$5003, 1, FALSE)), "","1")</f>
        <v>1</v>
      </c>
      <c r="D2941" s="103" t="str">
        <f>IF($B2941="Unknown","",IF($B2941="","",IF(VALUE(LEFT($B2941,4))&lt;Calc!$J$2,"ANTIQUE","")))</f>
        <v/>
      </c>
      <c r="E2941" s="73" t="s">
        <v>21</v>
      </c>
      <c r="F2941" s="121"/>
      <c r="G2941" s="121" t="s">
        <v>26</v>
      </c>
      <c r="H2941" s="62" t="str">
        <f t="shared" ref="H2941:H3004" si="325">IF($A2941="","",IF($I2941=0,"Japonica",IF($I2941=1,"Reticulata",IF($I2941=2,"NRH",IF($I2941=3,"Sasanqua",IF($I2941=4,"Hiemalis",IF($I2941=5,"Vernalis",IF($I2941=6,"Japonica [Higo]","Specie"))))))))</f>
        <v>Japonica</v>
      </c>
      <c r="I2941" s="18">
        <f t="shared" si="322"/>
        <v>0</v>
      </c>
      <c r="J2941" s="18">
        <f t="shared" ref="J2941:J3004" si="326">IF(NOT(ISERROR(SEARCH("(Rusticana)",$A2941))),7,IF(NOT(ISERROR(SEARCH("(Wabisuke)",$A2941))),8,IF(NOT(ISERROR(SEARCH("(Edithae)",$A2941))),9,IF(NOT(ISERROR(SEARCH("(Oleifera)",$A2941))),10,IF(NOT(ISERROR(SEARCH("(Saluenensis)",$A2941))),11,0)))))</f>
        <v>0</v>
      </c>
      <c r="K2941" s="18">
        <f t="shared" ref="K2941:K3004" si="327">IF(NOT(ISERROR(SEARCH("(Pitardii)",$A2941))),12,IF(NOT(ISERROR(SEARCH("(Specie)",$A2941))),13,0))</f>
        <v>0</v>
      </c>
      <c r="L2941" s="57" t="str">
        <f t="shared" si="323"/>
        <v>Samford Park</v>
      </c>
      <c r="M2941" s="57" t="str">
        <f t="shared" ref="M2941:M3004" si="328">SUBSTITUTE(SUBSTITUTE(SUBSTITUTE(SUBSTITUTE(SUBSTITUTE($L2941," (Edithae)","")," (Oleifera)","")," (Saluenensis)","")," (Specie)","")," (Pitardii)","")</f>
        <v>Samford Park</v>
      </c>
      <c r="N2941" s="61" t="str">
        <f t="shared" si="324"/>
        <v>Samford Park</v>
      </c>
    </row>
    <row r="2942" spans="1:14" ht="25.15" customHeight="1" x14ac:dyDescent="0.2">
      <c r="A2942" s="74" t="s">
        <v>3111</v>
      </c>
      <c r="B2942" s="71">
        <v>2022</v>
      </c>
      <c r="C2942" s="68" t="str">
        <f>IF(ISERROR(VLOOKUP(IF(RIGHT($A2942,1)=")",LEFT($A2942,FIND(" (",$A2942)-1),$A2942),[1]ACCS!$B$2:$B$5003, 1, FALSE)), "","1")</f>
        <v>1</v>
      </c>
      <c r="D2942" s="103" t="str">
        <f>IF($B2942="Unknown","",IF($B2942="","",IF(VALUE(LEFT($B2942,4))&lt;Calc!$J$2,"ANTIQUE","")))</f>
        <v/>
      </c>
      <c r="E2942" s="72" t="s">
        <v>37</v>
      </c>
      <c r="F2942" s="121"/>
      <c r="G2942" s="121" t="s">
        <v>26</v>
      </c>
      <c r="H2942" s="62" t="str">
        <f t="shared" si="325"/>
        <v>Japonica</v>
      </c>
      <c r="I2942" s="18">
        <f t="shared" si="322"/>
        <v>0</v>
      </c>
      <c r="J2942" s="18">
        <f t="shared" si="326"/>
        <v>0</v>
      </c>
      <c r="K2942" s="18">
        <f t="shared" si="327"/>
        <v>0</v>
      </c>
      <c r="L2942" s="57" t="str">
        <f t="shared" si="323"/>
        <v>Sammy</v>
      </c>
      <c r="M2942" s="57" t="str">
        <f t="shared" si="328"/>
        <v>Sammy</v>
      </c>
      <c r="N2942" s="61" t="str">
        <f t="shared" si="324"/>
        <v>Sammy</v>
      </c>
    </row>
    <row r="2943" spans="1:14" ht="25.15" customHeight="1" x14ac:dyDescent="0.2">
      <c r="A2943" s="70" t="s">
        <v>2372</v>
      </c>
      <c r="B2943" s="71" t="s">
        <v>1548</v>
      </c>
      <c r="C2943" s="68" t="str">
        <f>IF(ISERROR(VLOOKUP(IF(RIGHT($A2943,1)=")",LEFT($A2943,FIND(" (",$A2943)-1),$A2943),[1]ACCS!$B$2:$B$5003, 1, FALSE)), "","1")</f>
        <v/>
      </c>
      <c r="D2943" s="103" t="str">
        <f>IF($B2943="Unknown","",IF($B2943="","",IF(VALUE(LEFT($B2943,4))&lt;Calc!$J$2,"ANTIQUE","")))</f>
        <v/>
      </c>
      <c r="E2943" s="72" t="s">
        <v>24</v>
      </c>
      <c r="F2943" s="121"/>
      <c r="G2943" s="121" t="s">
        <v>26</v>
      </c>
      <c r="H2943" s="62" t="str">
        <f t="shared" si="325"/>
        <v>Japonica</v>
      </c>
      <c r="I2943" s="18">
        <f t="shared" si="322"/>
        <v>0</v>
      </c>
      <c r="J2943" s="18">
        <f t="shared" si="326"/>
        <v>0</v>
      </c>
      <c r="K2943" s="18">
        <f t="shared" si="327"/>
        <v>0</v>
      </c>
      <c r="L2943" s="57" t="str">
        <f t="shared" si="323"/>
        <v>San Antonia (See Catherine Cathcart)</v>
      </c>
      <c r="M2943" s="57" t="str">
        <f t="shared" si="328"/>
        <v>San Antonia (See Catherine Cathcart)</v>
      </c>
      <c r="N2943" s="61" t="str">
        <f t="shared" si="324"/>
        <v>San Antonia (See Catherine Cathcart)</v>
      </c>
    </row>
    <row r="2944" spans="1:14" ht="25.15" customHeight="1" x14ac:dyDescent="0.2">
      <c r="A2944" s="70" t="s">
        <v>2373</v>
      </c>
      <c r="B2944" s="71">
        <v>1971</v>
      </c>
      <c r="C2944" s="68" t="str">
        <f>IF(ISERROR(VLOOKUP(IF(RIGHT($A2944,1)=")",LEFT($A2944,FIND(" (",$A2944)-1),$A2944),[1]ACCS!$B$2:$B$5003, 1, FALSE)), "","1")</f>
        <v>1</v>
      </c>
      <c r="D2944" s="103" t="str">
        <f>IF($B2944="Unknown","",IF($B2944="","",IF(VALUE(LEFT($B2944,4))&lt;Calc!$J$2,"ANTIQUE","")))</f>
        <v/>
      </c>
      <c r="E2944" s="72" t="s">
        <v>21</v>
      </c>
      <c r="F2944" s="121"/>
      <c r="G2944" s="121"/>
      <c r="H2944" s="62" t="str">
        <f t="shared" si="325"/>
        <v>Japonica</v>
      </c>
      <c r="I2944" s="18">
        <f t="shared" si="322"/>
        <v>0</v>
      </c>
      <c r="J2944" s="18">
        <f t="shared" si="326"/>
        <v>0</v>
      </c>
      <c r="K2944" s="18">
        <f t="shared" si="327"/>
        <v>0</v>
      </c>
      <c r="L2944" s="57" t="str">
        <f t="shared" si="323"/>
        <v>San Dimas</v>
      </c>
      <c r="M2944" s="57" t="str">
        <f t="shared" si="328"/>
        <v>San Dimas</v>
      </c>
      <c r="N2944" s="61" t="str">
        <f t="shared" si="324"/>
        <v>San Dimas</v>
      </c>
    </row>
    <row r="2945" spans="1:14" ht="25.15" customHeight="1" x14ac:dyDescent="0.2">
      <c r="A2945" s="70" t="s">
        <v>2374</v>
      </c>
      <c r="B2945" s="71">
        <v>1975</v>
      </c>
      <c r="C2945" s="68" t="str">
        <f>IF(ISERROR(VLOOKUP(IF(RIGHT($A2945,1)=")",LEFT($A2945,FIND(" (",$A2945)-1),$A2945),[1]ACCS!$B$2:$B$5003, 1, FALSE)), "","1")</f>
        <v>1</v>
      </c>
      <c r="D2945" s="103" t="str">
        <f>IF($B2945="Unknown","",IF($B2945="","",IF(VALUE(LEFT($B2945,4))&lt;Calc!$J$2,"ANTIQUE","")))</f>
        <v/>
      </c>
      <c r="E2945" s="72" t="s">
        <v>37</v>
      </c>
      <c r="F2945" s="121"/>
      <c r="G2945" s="121"/>
      <c r="H2945" s="62" t="str">
        <f t="shared" si="325"/>
        <v>Reticulata</v>
      </c>
      <c r="I2945" s="18">
        <f t="shared" si="322"/>
        <v>1</v>
      </c>
      <c r="J2945" s="18">
        <f t="shared" si="326"/>
        <v>0</v>
      </c>
      <c r="K2945" s="18">
        <f t="shared" si="327"/>
        <v>0</v>
      </c>
      <c r="L2945" s="57" t="str">
        <f t="shared" si="323"/>
        <v>San Marino</v>
      </c>
      <c r="M2945" s="57" t="str">
        <f t="shared" si="328"/>
        <v>San Marino</v>
      </c>
      <c r="N2945" s="61" t="str">
        <f t="shared" si="324"/>
        <v>San Marino</v>
      </c>
    </row>
    <row r="2946" spans="1:14" ht="25.15" customHeight="1" x14ac:dyDescent="0.2">
      <c r="A2946" s="79" t="s">
        <v>3022</v>
      </c>
      <c r="B2946" s="71">
        <v>2021</v>
      </c>
      <c r="C2946" s="68" t="str">
        <f>IF(ISERROR(VLOOKUP(IF(RIGHT($A2946,1)=")",LEFT($A2946,FIND(" (",$A2946)-1),$A2946),[1]ACCS!$B$2:$B$5003, 1, FALSE)), "","1")</f>
        <v>1</v>
      </c>
      <c r="D2946" s="103" t="str">
        <f>IF($B2946="Unknown","",IF($B2946="","",IF(VALUE(LEFT($B2946,4))&lt;Calc!$J$2,"ANTIQUE","")))</f>
        <v/>
      </c>
      <c r="E2946" s="72" t="s">
        <v>24</v>
      </c>
      <c r="F2946" s="121"/>
      <c r="G2946" s="121"/>
      <c r="H2946" s="62" t="str">
        <f t="shared" si="325"/>
        <v>Japonica</v>
      </c>
      <c r="I2946" s="18">
        <f t="shared" si="322"/>
        <v>0</v>
      </c>
      <c r="J2946" s="18">
        <f t="shared" si="326"/>
        <v>0</v>
      </c>
      <c r="K2946" s="18">
        <f t="shared" si="327"/>
        <v>0</v>
      </c>
      <c r="L2946" s="57" t="str">
        <f t="shared" si="323"/>
        <v>Sandee</v>
      </c>
      <c r="M2946" s="57" t="str">
        <f t="shared" si="328"/>
        <v>Sandee</v>
      </c>
      <c r="N2946" s="61" t="str">
        <f t="shared" si="324"/>
        <v>Sandee</v>
      </c>
    </row>
    <row r="2947" spans="1:14" ht="25.15" customHeight="1" x14ac:dyDescent="0.2">
      <c r="A2947" s="70" t="s">
        <v>2375</v>
      </c>
      <c r="B2947" s="71">
        <v>2019</v>
      </c>
      <c r="C2947" s="68" t="str">
        <f>IF(ISERROR(VLOOKUP(IF(RIGHT($A2947,1)=")",LEFT($A2947,FIND(" (",$A2947)-1),$A2947),[1]ACCS!$B$2:$B$5003, 1, FALSE)), "","1")</f>
        <v>1</v>
      </c>
      <c r="D2947" s="103" t="str">
        <f>IF($B2947="Unknown","",IF($B2947="","",IF(VALUE(LEFT($B2947,4))&lt;Calc!$J$2,"ANTIQUE","")))</f>
        <v/>
      </c>
      <c r="E2947" s="72" t="s">
        <v>37</v>
      </c>
      <c r="F2947" s="121" t="s">
        <v>5</v>
      </c>
      <c r="G2947" s="121"/>
      <c r="H2947" s="62" t="str">
        <f t="shared" si="325"/>
        <v>Japonica</v>
      </c>
      <c r="I2947" s="18">
        <f t="shared" si="322"/>
        <v>0</v>
      </c>
      <c r="J2947" s="18">
        <f t="shared" si="326"/>
        <v>0</v>
      </c>
      <c r="K2947" s="18">
        <f t="shared" si="327"/>
        <v>0</v>
      </c>
      <c r="L2947" s="57" t="str">
        <f t="shared" si="323"/>
        <v>Sandee Khoury</v>
      </c>
      <c r="M2947" s="57" t="str">
        <f t="shared" si="328"/>
        <v>Sandee Khoury</v>
      </c>
      <c r="N2947" s="61" t="str">
        <f t="shared" si="324"/>
        <v>Sandee Khoury</v>
      </c>
    </row>
    <row r="2948" spans="1:14" ht="25.15" customHeight="1" x14ac:dyDescent="0.2">
      <c r="A2948" s="70" t="s">
        <v>2376</v>
      </c>
      <c r="B2948" s="71">
        <v>2015</v>
      </c>
      <c r="C2948" s="68" t="str">
        <f>IF(ISERROR(VLOOKUP(IF(RIGHT($A2948,1)=")",LEFT($A2948,FIND(" (",$A2948)-1),$A2948),[1]ACCS!$B$2:$B$5003, 1, FALSE)), "","1")</f>
        <v>1</v>
      </c>
      <c r="D2948" s="103" t="str">
        <f>IF($B2948="Unknown","",IF($B2948="","",IF(VALUE(LEFT($B2948,4))&lt;Calc!$J$2,"ANTIQUE","")))</f>
        <v/>
      </c>
      <c r="E2948" s="72" t="s">
        <v>37</v>
      </c>
      <c r="F2948" s="121"/>
      <c r="G2948" s="121"/>
      <c r="H2948" s="62" t="str">
        <f t="shared" si="325"/>
        <v>Japonica</v>
      </c>
      <c r="I2948" s="18">
        <f t="shared" si="322"/>
        <v>0</v>
      </c>
      <c r="J2948" s="18">
        <f t="shared" si="326"/>
        <v>0</v>
      </c>
      <c r="K2948" s="18">
        <f t="shared" si="327"/>
        <v>0</v>
      </c>
      <c r="L2948" s="57" t="str">
        <f t="shared" si="323"/>
        <v>Sandra Deal</v>
      </c>
      <c r="M2948" s="57" t="str">
        <f t="shared" si="328"/>
        <v>Sandra Deal</v>
      </c>
      <c r="N2948" s="61" t="str">
        <f t="shared" si="324"/>
        <v>Sandra Deal</v>
      </c>
    </row>
    <row r="2949" spans="1:14" ht="25.15" customHeight="1" x14ac:dyDescent="0.2">
      <c r="A2949" s="99" t="s">
        <v>3560</v>
      </c>
      <c r="B2949" s="100">
        <v>2023</v>
      </c>
      <c r="C2949" s="68" t="str">
        <f>IF(ISERROR(VLOOKUP(IF(RIGHT($A2949,1)=")",LEFT($A2949,FIND(" (",$A2949)-1),$A2949),[1]ACCS!$B$2:$B$5003, 1, FALSE)), "","1")</f>
        <v>1</v>
      </c>
      <c r="D2949" s="115" t="str">
        <f>IF($B2949="Unknown","",IF($B2949="","",IF(VALUE(LEFT($B2949,4))&lt;Calc!$J$2,"ANTIQUE","")))</f>
        <v/>
      </c>
      <c r="E2949" s="53" t="s">
        <v>35</v>
      </c>
      <c r="F2949" s="121"/>
      <c r="G2949" s="121"/>
      <c r="H2949" s="62" t="str">
        <f t="shared" si="325"/>
        <v>Japonica</v>
      </c>
      <c r="I2949" s="18">
        <f t="shared" si="322"/>
        <v>0</v>
      </c>
      <c r="J2949" s="18">
        <f t="shared" si="326"/>
        <v>0</v>
      </c>
      <c r="K2949" s="18">
        <f t="shared" si="327"/>
        <v>0</v>
      </c>
      <c r="L2949" s="57" t="str">
        <f t="shared" si="323"/>
        <v>Sandra Marie Grimm</v>
      </c>
      <c r="M2949" s="57" t="str">
        <f t="shared" si="328"/>
        <v>Sandra Marie Grimm</v>
      </c>
      <c r="N2949" s="61" t="str">
        <f t="shared" si="324"/>
        <v>Sandra Marie Grimm</v>
      </c>
    </row>
    <row r="2950" spans="1:14" ht="25.15" customHeight="1" x14ac:dyDescent="0.2">
      <c r="A2950" s="70" t="s">
        <v>2377</v>
      </c>
      <c r="B2950" s="71">
        <v>2005</v>
      </c>
      <c r="C2950" s="68" t="str">
        <f>IF(ISERROR(VLOOKUP(IF(RIGHT($A2950,1)=")",LEFT($A2950,FIND(" (",$A2950)-1),$A2950),[1]ACCS!$B$2:$B$5003, 1, FALSE)), "","1")</f>
        <v>1</v>
      </c>
      <c r="D2950" s="103" t="str">
        <f>IF($B2950="Unknown","",IF($B2950="","",IF(VALUE(LEFT($B2950,4))&lt;Calc!$J$2,"ANTIQUE","")))</f>
        <v/>
      </c>
      <c r="E2950" s="72" t="s">
        <v>47</v>
      </c>
      <c r="F2950" s="121"/>
      <c r="G2950" s="121"/>
      <c r="H2950" s="62" t="str">
        <f t="shared" si="325"/>
        <v>Japonica</v>
      </c>
      <c r="I2950" s="18">
        <f t="shared" si="322"/>
        <v>0</v>
      </c>
      <c r="J2950" s="18">
        <f t="shared" si="326"/>
        <v>0</v>
      </c>
      <c r="K2950" s="18">
        <f t="shared" si="327"/>
        <v>0</v>
      </c>
      <c r="L2950" s="57" t="str">
        <f t="shared" si="323"/>
        <v>Sandra Williams</v>
      </c>
      <c r="M2950" s="57" t="str">
        <f t="shared" si="328"/>
        <v>Sandra Williams</v>
      </c>
      <c r="N2950" s="61" t="str">
        <f t="shared" si="324"/>
        <v>Sandra Williams</v>
      </c>
    </row>
    <row r="2951" spans="1:14" ht="25.15" customHeight="1" x14ac:dyDescent="0.2">
      <c r="A2951" s="70" t="s">
        <v>2378</v>
      </c>
      <c r="B2951" s="71">
        <v>1900</v>
      </c>
      <c r="C2951" s="68" t="str">
        <f>IF(ISERROR(VLOOKUP(IF(RIGHT($A2951,1)=")",LEFT($A2951,FIND(" (",$A2951)-1),$A2951),[1]ACCS!$B$2:$B$5003, 1, FALSE)), "","1")</f>
        <v/>
      </c>
      <c r="D2951" s="103" t="str">
        <f>IF($B2951="Unknown","",IF($B2951="","",IF(VALUE(LEFT($B2951,4))&lt;Calc!$J$2,"ANTIQUE","")))</f>
        <v/>
      </c>
      <c r="E2951" s="72" t="s">
        <v>24</v>
      </c>
      <c r="F2951" s="121"/>
      <c r="G2951" s="121"/>
      <c r="H2951" s="62" t="str">
        <f t="shared" si="325"/>
        <v>Japonica</v>
      </c>
      <c r="I2951" s="18">
        <f t="shared" si="322"/>
        <v>0</v>
      </c>
      <c r="J2951" s="18">
        <f t="shared" si="326"/>
        <v>0</v>
      </c>
      <c r="K2951" s="18">
        <f t="shared" si="327"/>
        <v>0</v>
      </c>
      <c r="L2951" s="57" t="str">
        <f t="shared" si="323"/>
        <v>Sara C. Hastie (See Debutante)</v>
      </c>
      <c r="M2951" s="57" t="str">
        <f t="shared" si="328"/>
        <v>Sara C. Hastie (See Debutante)</v>
      </c>
      <c r="N2951" s="61" t="str">
        <f t="shared" si="324"/>
        <v>Sara C. Hastie (See Debutante)</v>
      </c>
    </row>
    <row r="2952" spans="1:14" ht="25.15" customHeight="1" x14ac:dyDescent="0.2">
      <c r="A2952" s="70" t="s">
        <v>2379</v>
      </c>
      <c r="B2952" s="71">
        <v>1983</v>
      </c>
      <c r="C2952" s="68" t="str">
        <f>IF(ISERROR(VLOOKUP(IF(RIGHT($A2952,1)=")",LEFT($A2952,FIND(" (",$A2952)-1),$A2952),[1]ACCS!$B$2:$B$5003, 1, FALSE)), "","1")</f>
        <v>1</v>
      </c>
      <c r="D2952" s="103" t="str">
        <f>IF($B2952="Unknown","",IF($B2952="","",IF(VALUE(LEFT($B2952,4))&lt;Calc!$J$2,"ANTIQUE","")))</f>
        <v/>
      </c>
      <c r="E2952" s="72" t="s">
        <v>21</v>
      </c>
      <c r="F2952" s="121"/>
      <c r="G2952" s="121"/>
      <c r="H2952" s="62" t="str">
        <f t="shared" si="325"/>
        <v>Reticulata</v>
      </c>
      <c r="I2952" s="18">
        <f t="shared" si="322"/>
        <v>1</v>
      </c>
      <c r="J2952" s="18">
        <f t="shared" si="326"/>
        <v>0</v>
      </c>
      <c r="K2952" s="18">
        <f t="shared" si="327"/>
        <v>0</v>
      </c>
      <c r="L2952" s="57" t="str">
        <f t="shared" si="323"/>
        <v>Sara Dunham</v>
      </c>
      <c r="M2952" s="57" t="str">
        <f t="shared" si="328"/>
        <v>Sara Dunham</v>
      </c>
      <c r="N2952" s="61" t="str">
        <f t="shared" si="324"/>
        <v>Sara Dunham</v>
      </c>
    </row>
    <row r="2953" spans="1:14" ht="25.15" customHeight="1" x14ac:dyDescent="0.2">
      <c r="A2953" s="70" t="s">
        <v>2380</v>
      </c>
      <c r="B2953" s="71">
        <v>1977</v>
      </c>
      <c r="C2953" s="68" t="str">
        <f>IF(ISERROR(VLOOKUP(IF(RIGHT($A2953,1)=")",LEFT($A2953,FIND(" (",$A2953)-1),$A2953),[1]ACCS!$B$2:$B$5003, 1, FALSE)), "","1")</f>
        <v>1</v>
      </c>
      <c r="D2953" s="103" t="str">
        <f>IF($B2953="Unknown","",IF($B2953="","",IF(VALUE(LEFT($B2953,4))&lt;Calc!$J$2,"ANTIQUE","")))</f>
        <v/>
      </c>
      <c r="E2953" s="72" t="s">
        <v>30</v>
      </c>
      <c r="F2953" s="121"/>
      <c r="G2953" s="121"/>
      <c r="H2953" s="62" t="str">
        <f t="shared" si="325"/>
        <v>Reticulata</v>
      </c>
      <c r="I2953" s="18">
        <f t="shared" si="322"/>
        <v>1</v>
      </c>
      <c r="J2953" s="18">
        <f t="shared" si="326"/>
        <v>0</v>
      </c>
      <c r="K2953" s="18">
        <f t="shared" si="327"/>
        <v>0</v>
      </c>
      <c r="L2953" s="57" t="str">
        <f t="shared" si="323"/>
        <v>Sara Oliver</v>
      </c>
      <c r="M2953" s="57" t="str">
        <f t="shared" si="328"/>
        <v>Sara Oliver</v>
      </c>
      <c r="N2953" s="61" t="str">
        <f t="shared" si="324"/>
        <v>Sara Oliver</v>
      </c>
    </row>
    <row r="2954" spans="1:14" ht="25.15" customHeight="1" x14ac:dyDescent="0.2">
      <c r="A2954" s="70" t="s">
        <v>2381</v>
      </c>
      <c r="B2954" s="71">
        <v>2007</v>
      </c>
      <c r="C2954" s="68" t="str">
        <f>IF(ISERROR(VLOOKUP(IF(RIGHT($A2954,1)=")",LEFT($A2954,FIND(" (",$A2954)-1),$A2954),[1]ACCS!$B$2:$B$5003, 1, FALSE)), "","1")</f>
        <v>1</v>
      </c>
      <c r="D2954" s="103" t="str">
        <f>IF($B2954="Unknown","",IF($B2954="","",IF(VALUE(LEFT($B2954,4))&lt;Calc!$J$2,"ANTIQUE","")))</f>
        <v/>
      </c>
      <c r="E2954" s="72" t="s">
        <v>29</v>
      </c>
      <c r="F2954" s="121"/>
      <c r="G2954" s="121"/>
      <c r="H2954" s="62" t="str">
        <f t="shared" si="325"/>
        <v>Reticulata</v>
      </c>
      <c r="I2954" s="18">
        <f t="shared" si="322"/>
        <v>1</v>
      </c>
      <c r="J2954" s="18">
        <f t="shared" si="326"/>
        <v>0</v>
      </c>
      <c r="K2954" s="18">
        <f t="shared" si="327"/>
        <v>0</v>
      </c>
      <c r="L2954" s="57" t="str">
        <f t="shared" si="323"/>
        <v>Sara Paul</v>
      </c>
      <c r="M2954" s="57" t="str">
        <f t="shared" si="328"/>
        <v>Sara Paul</v>
      </c>
      <c r="N2954" s="61" t="str">
        <f t="shared" si="324"/>
        <v>Sara Paul</v>
      </c>
    </row>
    <row r="2955" spans="1:14" ht="25.15" customHeight="1" x14ac:dyDescent="0.2">
      <c r="A2955" s="70" t="s">
        <v>2382</v>
      </c>
      <c r="B2955" s="71">
        <v>1978</v>
      </c>
      <c r="C2955" s="68" t="str">
        <f>IF(ISERROR(VLOOKUP(IF(RIGHT($A2955,1)=")",LEFT($A2955,FIND(" (",$A2955)-1),$A2955),[1]ACCS!$B$2:$B$5003, 1, FALSE)), "","1")</f>
        <v/>
      </c>
      <c r="D2955" s="103" t="str">
        <f>IF($B2955="Unknown","",IF($B2955="","",IF(VALUE(LEFT($B2955,4))&lt;Calc!$J$2,"ANTIQUE","")))</f>
        <v/>
      </c>
      <c r="E2955" s="72" t="s">
        <v>30</v>
      </c>
      <c r="F2955" s="121" t="s">
        <v>5</v>
      </c>
      <c r="G2955" s="121"/>
      <c r="H2955" s="62" t="str">
        <f t="shared" si="325"/>
        <v>Japonica</v>
      </c>
      <c r="I2955" s="18">
        <f t="shared" si="322"/>
        <v>0</v>
      </c>
      <c r="J2955" s="18">
        <f t="shared" si="326"/>
        <v>0</v>
      </c>
      <c r="K2955" s="18">
        <f t="shared" si="327"/>
        <v>0</v>
      </c>
      <c r="L2955" s="57" t="str">
        <f t="shared" si="323"/>
        <v>Sarah Alice Ruffin</v>
      </c>
      <c r="M2955" s="57" t="str">
        <f t="shared" si="328"/>
        <v>Sarah Alice Ruffin</v>
      </c>
      <c r="N2955" s="61" t="str">
        <f t="shared" si="324"/>
        <v>Sarah Alice Ruffin</v>
      </c>
    </row>
    <row r="2956" spans="1:14" ht="25.15" customHeight="1" x14ac:dyDescent="0.2">
      <c r="A2956" s="70" t="s">
        <v>2383</v>
      </c>
      <c r="B2956" s="71">
        <v>1900</v>
      </c>
      <c r="C2956" s="68" t="str">
        <f>IF(ISERROR(VLOOKUP(IF(RIGHT($A2956,1)=")",LEFT($A2956,FIND(" (",$A2956)-1),$A2956),[1]ACCS!$B$2:$B$5003, 1, FALSE)), "","1")</f>
        <v>1</v>
      </c>
      <c r="D2956" s="103" t="str">
        <f>IF($B2956="Unknown","",IF($B2956="","",IF(VALUE(LEFT($B2956,4))&lt;Calc!$J$2,"ANTIQUE","")))</f>
        <v/>
      </c>
      <c r="E2956" s="72" t="s">
        <v>24</v>
      </c>
      <c r="F2956" s="121"/>
      <c r="G2956" s="121"/>
      <c r="H2956" s="62" t="str">
        <f t="shared" si="325"/>
        <v>Japonica</v>
      </c>
      <c r="I2956" s="18">
        <f t="shared" si="322"/>
        <v>0</v>
      </c>
      <c r="J2956" s="18">
        <f t="shared" si="326"/>
        <v>0</v>
      </c>
      <c r="K2956" s="18">
        <f t="shared" si="327"/>
        <v>0</v>
      </c>
      <c r="L2956" s="57" t="str">
        <f t="shared" si="323"/>
        <v>Sarah Bernhardt</v>
      </c>
      <c r="M2956" s="57" t="str">
        <f t="shared" si="328"/>
        <v>Sarah Bernhardt</v>
      </c>
      <c r="N2956" s="61" t="str">
        <f t="shared" si="324"/>
        <v>Sarah Bernhardt</v>
      </c>
    </row>
    <row r="2957" spans="1:14" ht="25.15" customHeight="1" x14ac:dyDescent="0.2">
      <c r="A2957" s="70" t="s">
        <v>2384</v>
      </c>
      <c r="B2957" s="71" t="s">
        <v>56</v>
      </c>
      <c r="C2957" s="68" t="str">
        <f>IF(ISERROR(VLOOKUP(IF(RIGHT($A2957,1)=")",LEFT($A2957,FIND(" (",$A2957)-1),$A2957),[1]ACCS!$B$2:$B$5003, 1, FALSE)), "","1")</f>
        <v/>
      </c>
      <c r="D2957" s="103" t="str">
        <f>IF($B2957="Unknown","",IF($B2957="","",IF(VALUE(LEFT($B2957,4))&lt;Calc!$J$2,"ANTIQUE","")))</f>
        <v/>
      </c>
      <c r="E2957" s="72" t="s">
        <v>24</v>
      </c>
      <c r="F2957" s="121"/>
      <c r="G2957" s="121"/>
      <c r="H2957" s="62" t="str">
        <f t="shared" si="325"/>
        <v>Japonica</v>
      </c>
      <c r="I2957" s="18">
        <f t="shared" si="322"/>
        <v>0</v>
      </c>
      <c r="J2957" s="18">
        <f t="shared" si="326"/>
        <v>0</v>
      </c>
      <c r="K2957" s="18">
        <f t="shared" si="327"/>
        <v>0</v>
      </c>
      <c r="L2957" s="57" t="str">
        <f t="shared" si="323"/>
        <v>Sarah Catherine</v>
      </c>
      <c r="M2957" s="57" t="str">
        <f t="shared" si="328"/>
        <v>Sarah Catherine</v>
      </c>
      <c r="N2957" s="61" t="str">
        <f t="shared" si="324"/>
        <v>Sarah Catherine</v>
      </c>
    </row>
    <row r="2958" spans="1:14" ht="25.15" customHeight="1" x14ac:dyDescent="0.2">
      <c r="A2958" s="70" t="s">
        <v>2385</v>
      </c>
      <c r="B2958" s="71">
        <v>2001</v>
      </c>
      <c r="C2958" s="68" t="str">
        <f>IF(ISERROR(VLOOKUP(IF(RIGHT($A2958,1)=")",LEFT($A2958,FIND(" (",$A2958)-1),$A2958),[1]ACCS!$B$2:$B$5003, 1, FALSE)), "","1")</f>
        <v>1</v>
      </c>
      <c r="D2958" s="103" t="str">
        <f>IF($B2958="Unknown","",IF($B2958="","",IF(VALUE(LEFT($B2958,4))&lt;Calc!$J$2,"ANTIQUE","")))</f>
        <v/>
      </c>
      <c r="E2958" s="72" t="s">
        <v>24</v>
      </c>
      <c r="F2958" s="121"/>
      <c r="G2958" s="121"/>
      <c r="H2958" s="62" t="str">
        <f t="shared" si="325"/>
        <v>Japonica</v>
      </c>
      <c r="I2958" s="18">
        <f t="shared" si="322"/>
        <v>0</v>
      </c>
      <c r="J2958" s="18">
        <f t="shared" si="326"/>
        <v>0</v>
      </c>
      <c r="K2958" s="18">
        <f t="shared" si="327"/>
        <v>0</v>
      </c>
      <c r="L2958" s="57" t="str">
        <f t="shared" si="323"/>
        <v>Sarah Elizabeth</v>
      </c>
      <c r="M2958" s="57" t="str">
        <f t="shared" si="328"/>
        <v>Sarah Elizabeth</v>
      </c>
      <c r="N2958" s="61" t="str">
        <f t="shared" si="324"/>
        <v>Sarah Elizabeth</v>
      </c>
    </row>
    <row r="2959" spans="1:14" ht="25.15" customHeight="1" x14ac:dyDescent="0.2">
      <c r="A2959" s="70" t="s">
        <v>3471</v>
      </c>
      <c r="B2959" s="71">
        <v>1841</v>
      </c>
      <c r="C2959" s="68" t="str">
        <f>IF(ISERROR(VLOOKUP(IF(RIGHT($A2959,1)=")",LEFT($A2959,FIND(" (",$A2959)-1),$A2959),[1]ACCS!$B$2:$B$5003, 1, FALSE)), "","1")</f>
        <v>1</v>
      </c>
      <c r="D2959" s="103" t="str">
        <f>IF($B2959="Unknown","",IF($B2959="","",IF(VALUE(LEFT($B2959,4))&lt;Calc!$J$2,"ANTIQUE","")))</f>
        <v>ANTIQUE</v>
      </c>
      <c r="E2959" s="72" t="s">
        <v>24</v>
      </c>
      <c r="F2959" s="121"/>
      <c r="G2959" s="121" t="s">
        <v>26</v>
      </c>
      <c r="H2959" s="62" t="str">
        <f t="shared" si="325"/>
        <v>Japonica</v>
      </c>
      <c r="I2959" s="18">
        <f t="shared" si="322"/>
        <v>0</v>
      </c>
      <c r="J2959" s="18">
        <f t="shared" si="326"/>
        <v>0</v>
      </c>
      <c r="K2959" s="18">
        <f t="shared" si="327"/>
        <v>0</v>
      </c>
      <c r="L2959" s="57" t="str">
        <f t="shared" si="323"/>
        <v>Sarah Frost (Owl Face, Clark's Red)</v>
      </c>
      <c r="M2959" s="57" t="str">
        <f t="shared" si="328"/>
        <v>Sarah Frost (Owl Face, Clark's Red)</v>
      </c>
      <c r="N2959" s="61" t="str">
        <f t="shared" si="324"/>
        <v>Sarah Frost</v>
      </c>
    </row>
    <row r="2960" spans="1:14" ht="25.15" customHeight="1" x14ac:dyDescent="0.2">
      <c r="A2960" s="70" t="s">
        <v>2386</v>
      </c>
      <c r="B2960" s="71">
        <v>1980</v>
      </c>
      <c r="C2960" s="68" t="str">
        <f>IF(ISERROR(VLOOKUP(IF(RIGHT($A2960,1)=")",LEFT($A2960,FIND(" (",$A2960)-1),$A2960),[1]ACCS!$B$2:$B$5003, 1, FALSE)), "","1")</f>
        <v/>
      </c>
      <c r="D2960" s="103" t="str">
        <f>IF($B2960="Unknown","",IF($B2960="","",IF(VALUE(LEFT($B2960,4))&lt;Calc!$J$2,"ANTIQUE","")))</f>
        <v/>
      </c>
      <c r="E2960" s="72" t="s">
        <v>47</v>
      </c>
      <c r="F2960" s="121"/>
      <c r="G2960" s="121"/>
      <c r="H2960" s="62" t="str">
        <f t="shared" si="325"/>
        <v>Japonica</v>
      </c>
      <c r="I2960" s="18">
        <f t="shared" si="322"/>
        <v>0</v>
      </c>
      <c r="J2960" s="18">
        <f t="shared" si="326"/>
        <v>0</v>
      </c>
      <c r="K2960" s="18">
        <f t="shared" si="327"/>
        <v>0</v>
      </c>
      <c r="L2960" s="57" t="str">
        <f t="shared" si="323"/>
        <v>Sarah Hall</v>
      </c>
      <c r="M2960" s="57" t="str">
        <f t="shared" si="328"/>
        <v>Sarah Hall</v>
      </c>
      <c r="N2960" s="61" t="str">
        <f t="shared" si="324"/>
        <v>Sarah Hall</v>
      </c>
    </row>
    <row r="2961" spans="1:14" ht="25.15" customHeight="1" x14ac:dyDescent="0.2">
      <c r="A2961" s="70" t="s">
        <v>2387</v>
      </c>
      <c r="B2961" s="71">
        <v>1987</v>
      </c>
      <c r="C2961" s="68" t="str">
        <f>IF(ISERROR(VLOOKUP(IF(RIGHT($A2961,1)=")",LEFT($A2961,FIND(" (",$A2961)-1),$A2961),[1]ACCS!$B$2:$B$5003, 1, FALSE)), "","1")</f>
        <v>1</v>
      </c>
      <c r="D2961" s="103" t="str">
        <f>IF($B2961="Unknown","",IF($B2961="","",IF(VALUE(LEFT($B2961,4))&lt;Calc!$J$2,"ANTIQUE","")))</f>
        <v/>
      </c>
      <c r="E2961" s="72" t="s">
        <v>29</v>
      </c>
      <c r="F2961" s="121"/>
      <c r="G2961" s="121"/>
      <c r="H2961" s="62" t="str">
        <f t="shared" si="325"/>
        <v>Reticulata</v>
      </c>
      <c r="I2961" s="18">
        <f t="shared" si="322"/>
        <v>1</v>
      </c>
      <c r="J2961" s="18">
        <f t="shared" si="326"/>
        <v>0</v>
      </c>
      <c r="K2961" s="18">
        <f t="shared" si="327"/>
        <v>0</v>
      </c>
      <c r="L2961" s="57" t="str">
        <f t="shared" si="323"/>
        <v>Sarah Jane</v>
      </c>
      <c r="M2961" s="57" t="str">
        <f t="shared" si="328"/>
        <v>Sarah Jane</v>
      </c>
      <c r="N2961" s="61" t="str">
        <f t="shared" si="324"/>
        <v>Sarah Jane</v>
      </c>
    </row>
    <row r="2962" spans="1:14" ht="25.15" customHeight="1" x14ac:dyDescent="0.2">
      <c r="A2962" s="70" t="s">
        <v>2388</v>
      </c>
      <c r="B2962" s="71">
        <v>2013</v>
      </c>
      <c r="C2962" s="68" t="str">
        <f>IF(ISERROR(VLOOKUP(IF(RIGHT($A2962,1)=")",LEFT($A2962,FIND(" (",$A2962)-1),$A2962),[1]ACCS!$B$2:$B$5003, 1, FALSE)), "","1")</f>
        <v>1</v>
      </c>
      <c r="D2962" s="103" t="str">
        <f>IF($B2962="Unknown","",IF($B2962="","",IF(VALUE(LEFT($B2962,4))&lt;Calc!$J$2,"ANTIQUE","")))</f>
        <v/>
      </c>
      <c r="E2962" s="72" t="s">
        <v>47</v>
      </c>
      <c r="F2962" s="121"/>
      <c r="G2962" s="121"/>
      <c r="H2962" s="62" t="str">
        <f t="shared" si="325"/>
        <v>Japonica</v>
      </c>
      <c r="I2962" s="18">
        <f t="shared" si="322"/>
        <v>0</v>
      </c>
      <c r="J2962" s="18">
        <f t="shared" si="326"/>
        <v>0</v>
      </c>
      <c r="K2962" s="18">
        <f t="shared" si="327"/>
        <v>0</v>
      </c>
      <c r="L2962" s="57" t="str">
        <f t="shared" si="323"/>
        <v>Sarah Jean Toland</v>
      </c>
      <c r="M2962" s="57" t="str">
        <f t="shared" si="328"/>
        <v>Sarah Jean Toland</v>
      </c>
      <c r="N2962" s="61" t="str">
        <f t="shared" si="324"/>
        <v>Sarah Jean Toland</v>
      </c>
    </row>
    <row r="2963" spans="1:14" ht="25.15" customHeight="1" x14ac:dyDescent="0.2">
      <c r="A2963" s="70" t="s">
        <v>3514</v>
      </c>
      <c r="B2963" s="71">
        <v>1939</v>
      </c>
      <c r="C2963" s="68" t="str">
        <f>IF(ISERROR(VLOOKUP(IF(RIGHT($A2963,1)=")",LEFT($A2963,FIND(" (",$A2963)-1),$A2963),[1]ACCS!$B$2:$B$5003, 1, FALSE)), "","1")</f>
        <v/>
      </c>
      <c r="D2963" s="103" t="str">
        <f>IF($B2963="Unknown","",IF($B2963="","",IF(VALUE(LEFT($B2963,4))&lt;Calc!$J$2,"ANTIQUE","")))</f>
        <v/>
      </c>
      <c r="E2963" s="72" t="s">
        <v>21</v>
      </c>
      <c r="F2963" s="121"/>
      <c r="G2963" s="121"/>
      <c r="H2963" s="62" t="str">
        <f t="shared" si="325"/>
        <v>Japonica</v>
      </c>
      <c r="I2963" s="18">
        <f t="shared" si="322"/>
        <v>0</v>
      </c>
      <c r="J2963" s="18">
        <f t="shared" si="326"/>
        <v>0</v>
      </c>
      <c r="K2963" s="18">
        <f t="shared" si="327"/>
        <v>0</v>
      </c>
      <c r="L2963" s="57" t="str">
        <f t="shared" si="323"/>
        <v>Sarasa  [Sawada] (Chintz, Calico, Sawada)</v>
      </c>
      <c r="M2963" s="57" t="str">
        <f t="shared" si="328"/>
        <v>Sarasa  [Sawada] (Chintz, Calico, Sawada)</v>
      </c>
      <c r="N2963" s="61" t="str">
        <f t="shared" si="324"/>
        <v>Sarasa  [Sawada]</v>
      </c>
    </row>
    <row r="2964" spans="1:14" ht="25.15" customHeight="1" x14ac:dyDescent="0.2">
      <c r="A2964" s="70" t="s">
        <v>2389</v>
      </c>
      <c r="B2964" s="71">
        <v>1996</v>
      </c>
      <c r="C2964" s="68" t="str">
        <f>IF(ISERROR(VLOOKUP(IF(RIGHT($A2964,1)=")",LEFT($A2964,FIND(" (",$A2964)-1),$A2964),[1]ACCS!$B$2:$B$5003, 1, FALSE)), "","1")</f>
        <v/>
      </c>
      <c r="D2964" s="103" t="str">
        <f>IF($B2964="Unknown","",IF($B2964="","",IF(VALUE(LEFT($B2964,4))&lt;Calc!$J$2,"ANTIQUE","")))</f>
        <v/>
      </c>
      <c r="E2964" s="72" t="s">
        <v>37</v>
      </c>
      <c r="F2964" s="121"/>
      <c r="G2964" s="121"/>
      <c r="H2964" s="62" t="str">
        <f t="shared" si="325"/>
        <v>Japonica</v>
      </c>
      <c r="I2964" s="18">
        <f t="shared" si="322"/>
        <v>0</v>
      </c>
      <c r="J2964" s="18">
        <f t="shared" si="326"/>
        <v>0</v>
      </c>
      <c r="K2964" s="18">
        <f t="shared" si="327"/>
        <v>0</v>
      </c>
      <c r="L2964" s="57" t="str">
        <f t="shared" si="323"/>
        <v>Sarge Freeman</v>
      </c>
      <c r="M2964" s="57" t="str">
        <f t="shared" si="328"/>
        <v>Sarge Freeman</v>
      </c>
      <c r="N2964" s="61" t="str">
        <f t="shared" si="324"/>
        <v>Sarge Freeman</v>
      </c>
    </row>
    <row r="2965" spans="1:14" ht="25.15" customHeight="1" x14ac:dyDescent="0.2">
      <c r="A2965" s="70" t="s">
        <v>2390</v>
      </c>
      <c r="B2965" s="71">
        <v>1998</v>
      </c>
      <c r="C2965" s="68" t="str">
        <f>IF(ISERROR(VLOOKUP(IF(RIGHT($A2965,1)=")",LEFT($A2965,FIND(" (",$A2965)-1),$A2965),[1]ACCS!$B$2:$B$5003, 1, FALSE)), "","1")</f>
        <v>1</v>
      </c>
      <c r="D2965" s="103" t="str">
        <f>IF($B2965="Unknown","",IF($B2965="","",IF(VALUE(LEFT($B2965,4))&lt;Calc!$J$2,"ANTIQUE","")))</f>
        <v/>
      </c>
      <c r="E2965" s="72" t="s">
        <v>35</v>
      </c>
      <c r="F2965" s="121"/>
      <c r="G2965" s="121"/>
      <c r="H2965" s="62" t="str">
        <f t="shared" si="325"/>
        <v>Sasanqua</v>
      </c>
      <c r="I2965" s="18">
        <f t="shared" si="322"/>
        <v>3</v>
      </c>
      <c r="J2965" s="18">
        <f t="shared" si="326"/>
        <v>0</v>
      </c>
      <c r="K2965" s="18">
        <f t="shared" si="327"/>
        <v>0</v>
      </c>
      <c r="L2965" s="57" t="str">
        <f t="shared" si="323"/>
        <v>Sarrel</v>
      </c>
      <c r="M2965" s="57" t="str">
        <f t="shared" si="328"/>
        <v>Sarrel</v>
      </c>
      <c r="N2965" s="61" t="str">
        <f t="shared" si="324"/>
        <v>Sarrel</v>
      </c>
    </row>
    <row r="2966" spans="1:14" ht="25.15" customHeight="1" x14ac:dyDescent="0.2">
      <c r="A2966" s="70" t="s">
        <v>2391</v>
      </c>
      <c r="B2966" s="71">
        <v>2003</v>
      </c>
      <c r="C2966" s="68" t="str">
        <f>IF(ISERROR(VLOOKUP(IF(RIGHT($A2966,1)=")",LEFT($A2966,FIND(" (",$A2966)-1),$A2966),[1]ACCS!$B$2:$B$5003, 1, FALSE)), "","1")</f>
        <v/>
      </c>
      <c r="D2966" s="103" t="str">
        <f>IF($B2966="Unknown","",IF($B2966="","",IF(VALUE(LEFT($B2966,4))&lt;Calc!$J$2,"ANTIQUE","")))</f>
        <v/>
      </c>
      <c r="E2966" s="72" t="s">
        <v>24</v>
      </c>
      <c r="F2966" s="121"/>
      <c r="G2966" s="121"/>
      <c r="H2966" s="62" t="str">
        <f t="shared" si="325"/>
        <v>Japonica</v>
      </c>
      <c r="I2966" s="18">
        <f t="shared" si="322"/>
        <v>0</v>
      </c>
      <c r="J2966" s="18">
        <f t="shared" si="326"/>
        <v>0</v>
      </c>
      <c r="K2966" s="18">
        <f t="shared" si="327"/>
        <v>0</v>
      </c>
      <c r="L2966" s="57" t="str">
        <f t="shared" si="323"/>
        <v>Sassafras Zoe</v>
      </c>
      <c r="M2966" s="57" t="str">
        <f t="shared" si="328"/>
        <v>Sassafras Zoe</v>
      </c>
      <c r="N2966" s="61" t="str">
        <f t="shared" si="324"/>
        <v>Sassafras Zoe</v>
      </c>
    </row>
    <row r="2967" spans="1:14" ht="25.15" customHeight="1" x14ac:dyDescent="0.2">
      <c r="A2967" s="70" t="s">
        <v>2392</v>
      </c>
      <c r="B2967" s="71">
        <v>1965</v>
      </c>
      <c r="C2967" s="68" t="str">
        <f>IF(ISERROR(VLOOKUP(IF(RIGHT($A2967,1)=")",LEFT($A2967,FIND(" (",$A2967)-1),$A2967),[1]ACCS!$B$2:$B$5003, 1, FALSE)), "","1")</f>
        <v>1</v>
      </c>
      <c r="D2967" s="103" t="str">
        <f>IF($B2967="Unknown","",IF($B2967="","",IF(VALUE(LEFT($B2967,4))&lt;Calc!$J$2,"ANTIQUE","")))</f>
        <v/>
      </c>
      <c r="E2967" s="72" t="s">
        <v>37</v>
      </c>
      <c r="F2967" s="121"/>
      <c r="G2967" s="121"/>
      <c r="H2967" s="62" t="str">
        <f t="shared" si="325"/>
        <v>Reticulata</v>
      </c>
      <c r="I2967" s="18">
        <f t="shared" si="322"/>
        <v>1</v>
      </c>
      <c r="J2967" s="18">
        <f t="shared" si="326"/>
        <v>0</v>
      </c>
      <c r="K2967" s="18">
        <f t="shared" si="327"/>
        <v>0</v>
      </c>
      <c r="L2967" s="57" t="str">
        <f t="shared" si="323"/>
        <v>Satan's Robe</v>
      </c>
      <c r="M2967" s="57" t="str">
        <f t="shared" si="328"/>
        <v>Satan's Robe</v>
      </c>
      <c r="N2967" s="61" t="str">
        <f t="shared" si="324"/>
        <v>Satan's Robe</v>
      </c>
    </row>
    <row r="2968" spans="1:14" ht="25.15" customHeight="1" x14ac:dyDescent="0.2">
      <c r="A2968" s="70" t="s">
        <v>2393</v>
      </c>
      <c r="B2968" s="71">
        <v>1999</v>
      </c>
      <c r="C2968" s="68" t="str">
        <f>IF(ISERROR(VLOOKUP(IF(RIGHT($A2968,1)=")",LEFT($A2968,FIND(" (",$A2968)-1),$A2968),[1]ACCS!$B$2:$B$5003, 1, FALSE)), "","1")</f>
        <v/>
      </c>
      <c r="D2968" s="103" t="str">
        <f>IF($B2968="Unknown","",IF($B2968="","",IF(VALUE(LEFT($B2968,4))&lt;Calc!$J$2,"ANTIQUE","")))</f>
        <v/>
      </c>
      <c r="E2968" s="72" t="s">
        <v>21</v>
      </c>
      <c r="F2968" s="121"/>
      <c r="G2968" s="121"/>
      <c r="H2968" s="62" t="str">
        <f t="shared" si="325"/>
        <v>Japonica</v>
      </c>
      <c r="I2968" s="18">
        <f t="shared" si="322"/>
        <v>0</v>
      </c>
      <c r="J2968" s="18">
        <f t="shared" si="326"/>
        <v>0</v>
      </c>
      <c r="K2968" s="18">
        <f t="shared" si="327"/>
        <v>0</v>
      </c>
      <c r="L2968" s="57" t="str">
        <f t="shared" si="323"/>
        <v>Satin Doll</v>
      </c>
      <c r="M2968" s="57" t="str">
        <f t="shared" si="328"/>
        <v>Satin Doll</v>
      </c>
      <c r="N2968" s="61" t="str">
        <f t="shared" si="324"/>
        <v>Satin Doll</v>
      </c>
    </row>
    <row r="2969" spans="1:14" ht="25.15" customHeight="1" x14ac:dyDescent="0.2">
      <c r="A2969" s="70" t="s">
        <v>2394</v>
      </c>
      <c r="B2969" s="71">
        <v>2018</v>
      </c>
      <c r="C2969" s="68" t="str">
        <f>IF(ISERROR(VLOOKUP(IF(RIGHT($A2969,1)=")",LEFT($A2969,FIND(" (",$A2969)-1),$A2969),[1]ACCS!$B$2:$B$5003, 1, FALSE)), "","1")</f>
        <v>1</v>
      </c>
      <c r="D2969" s="103" t="str">
        <f>IF($B2969="Unknown","",IF($B2969="","",IF(VALUE(LEFT($B2969,4))&lt;Calc!$J$2,"ANTIQUE","")))</f>
        <v/>
      </c>
      <c r="E2969" s="72" t="s">
        <v>37</v>
      </c>
      <c r="F2969" s="121"/>
      <c r="G2969" s="121"/>
      <c r="H2969" s="62" t="str">
        <f t="shared" si="325"/>
        <v>Japonica</v>
      </c>
      <c r="I2969" s="18">
        <f t="shared" si="322"/>
        <v>0</v>
      </c>
      <c r="J2969" s="18">
        <f t="shared" si="326"/>
        <v>0</v>
      </c>
      <c r="K2969" s="18">
        <f t="shared" si="327"/>
        <v>0</v>
      </c>
      <c r="L2969" s="57" t="str">
        <f t="shared" si="323"/>
        <v>Satin Sheen</v>
      </c>
      <c r="M2969" s="57" t="str">
        <f t="shared" si="328"/>
        <v>Satin Sheen</v>
      </c>
      <c r="N2969" s="61" t="str">
        <f t="shared" si="324"/>
        <v>Satin Sheen</v>
      </c>
    </row>
    <row r="2970" spans="1:14" ht="25.15" customHeight="1" x14ac:dyDescent="0.2">
      <c r="A2970" s="70" t="s">
        <v>2395</v>
      </c>
      <c r="B2970" s="71">
        <v>1979</v>
      </c>
      <c r="C2970" s="68" t="str">
        <f>IF(ISERROR(VLOOKUP(IF(RIGHT($A2970,1)=")",LEFT($A2970,FIND(" (",$A2970)-1),$A2970),[1]ACCS!$B$2:$B$5003, 1, FALSE)), "","1")</f>
        <v>1</v>
      </c>
      <c r="D2970" s="103" t="str">
        <f>IF($B2970="Unknown","",IF($B2970="","",IF(VALUE(LEFT($B2970,4))&lt;Calc!$J$2,"ANTIQUE","")))</f>
        <v/>
      </c>
      <c r="E2970" s="72" t="s">
        <v>21</v>
      </c>
      <c r="F2970" s="121" t="s">
        <v>5</v>
      </c>
      <c r="G2970" s="121" t="s">
        <v>26</v>
      </c>
      <c r="H2970" s="62" t="str">
        <f t="shared" si="325"/>
        <v>Japonica</v>
      </c>
      <c r="I2970" s="18">
        <f t="shared" si="322"/>
        <v>0</v>
      </c>
      <c r="J2970" s="18">
        <f t="shared" si="326"/>
        <v>0</v>
      </c>
      <c r="K2970" s="18">
        <f t="shared" si="327"/>
        <v>0</v>
      </c>
      <c r="L2970" s="57" t="str">
        <f t="shared" si="323"/>
        <v>Satsuma</v>
      </c>
      <c r="M2970" s="57" t="str">
        <f t="shared" si="328"/>
        <v>Satsuma</v>
      </c>
      <c r="N2970" s="61" t="str">
        <f t="shared" si="324"/>
        <v>Satsuma</v>
      </c>
    </row>
    <row r="2971" spans="1:14" ht="25.15" customHeight="1" x14ac:dyDescent="0.2">
      <c r="A2971" s="70" t="s">
        <v>3653</v>
      </c>
      <c r="B2971" s="71">
        <v>1996</v>
      </c>
      <c r="C2971" s="68" t="str">
        <f>IF(ISERROR(VLOOKUP(IF(RIGHT($A2971,1)=")",LEFT($A2971,FIND(" (",$A2971)-1),$A2971),[1]ACCS!$B$2:$B$5003, 1, FALSE)), "","1")</f>
        <v>1</v>
      </c>
      <c r="D2971" s="103" t="str">
        <f>IF($B2971="Unknown","",IF($B2971="","",IF(VALUE(LEFT($B2971,4))&lt;Calc!$J$2,"ANTIQUE","")))</f>
        <v/>
      </c>
      <c r="E2971" s="72" t="s">
        <v>21</v>
      </c>
      <c r="F2971" s="121"/>
      <c r="G2971" s="121"/>
      <c r="H2971" s="62" t="str">
        <f t="shared" si="325"/>
        <v>Japonica</v>
      </c>
      <c r="I2971" s="18">
        <f t="shared" si="322"/>
        <v>0</v>
      </c>
      <c r="J2971" s="18">
        <f t="shared" si="326"/>
        <v>0</v>
      </c>
      <c r="K2971" s="18">
        <f t="shared" si="327"/>
        <v>0</v>
      </c>
      <c r="L2971" s="57" t="str">
        <f t="shared" si="323"/>
        <v>Satsuma-kurenai</v>
      </c>
      <c r="M2971" s="57" t="str">
        <f t="shared" si="328"/>
        <v>Satsuma-kurenai</v>
      </c>
      <c r="N2971" s="61" t="str">
        <f t="shared" si="324"/>
        <v>Satsuma-kurenai</v>
      </c>
    </row>
    <row r="2972" spans="1:14" ht="25.15" customHeight="1" x14ac:dyDescent="0.2">
      <c r="A2972" s="70" t="s">
        <v>2396</v>
      </c>
      <c r="B2972" s="71">
        <v>1986</v>
      </c>
      <c r="C2972" s="68" t="str">
        <f>IF(ISERROR(VLOOKUP(IF(RIGHT($A2972,1)=")",LEFT($A2972,FIND(" (",$A2972)-1),$A2972),[1]ACCS!$B$2:$B$5003, 1, FALSE)), "","1")</f>
        <v/>
      </c>
      <c r="D2972" s="103" t="str">
        <f>IF($B2972="Unknown","",IF($B2972="","",IF(VALUE(LEFT($B2972,4))&lt;Calc!$J$2,"ANTIQUE","")))</f>
        <v/>
      </c>
      <c r="E2972" s="72" t="s">
        <v>37</v>
      </c>
      <c r="F2972" s="121"/>
      <c r="G2972" s="121"/>
      <c r="H2972" s="62" t="str">
        <f t="shared" si="325"/>
        <v>Japonica</v>
      </c>
      <c r="I2972" s="18">
        <f t="shared" si="322"/>
        <v>0</v>
      </c>
      <c r="J2972" s="18">
        <f t="shared" si="326"/>
        <v>0</v>
      </c>
      <c r="K2972" s="18">
        <f t="shared" si="327"/>
        <v>0</v>
      </c>
      <c r="L2972" s="57" t="str">
        <f t="shared" si="323"/>
        <v>Satsuma-beni (Satsuma Red)</v>
      </c>
      <c r="M2972" s="57" t="str">
        <f t="shared" si="328"/>
        <v>Satsuma-beni (Satsuma Red)</v>
      </c>
      <c r="N2972" s="61" t="str">
        <f t="shared" si="324"/>
        <v>Satsuma-beni</v>
      </c>
    </row>
    <row r="2973" spans="1:14" ht="25.15" customHeight="1" x14ac:dyDescent="0.2">
      <c r="A2973" s="70" t="s">
        <v>2397</v>
      </c>
      <c r="B2973" s="71">
        <v>1920</v>
      </c>
      <c r="C2973" s="68" t="str">
        <f>IF(ISERROR(VLOOKUP(IF(RIGHT($A2973,1)=")",LEFT($A2973,FIND(" (",$A2973)-1),$A2973),[1]ACCS!$B$2:$B$5003, 1, FALSE)), "","1")</f>
        <v/>
      </c>
      <c r="D2973" s="103" t="str">
        <f>IF($B2973="Unknown","",IF($B2973="","",IF(VALUE(LEFT($B2973,4))&lt;Calc!$J$2,"ANTIQUE","")))</f>
        <v/>
      </c>
      <c r="E2973" s="72" t="s">
        <v>37</v>
      </c>
      <c r="F2973" s="121"/>
      <c r="G2973" s="121"/>
      <c r="H2973" s="62" t="str">
        <f t="shared" si="325"/>
        <v>Japonica</v>
      </c>
      <c r="I2973" s="18">
        <f t="shared" si="322"/>
        <v>0</v>
      </c>
      <c r="J2973" s="18">
        <f t="shared" si="326"/>
        <v>0</v>
      </c>
      <c r="K2973" s="18">
        <f t="shared" si="327"/>
        <v>0</v>
      </c>
      <c r="L2973" s="57" t="str">
        <f t="shared" si="323"/>
        <v>Saudade De Martins Branco</v>
      </c>
      <c r="M2973" s="57" t="str">
        <f t="shared" si="328"/>
        <v>Saudade De Martins Branco</v>
      </c>
      <c r="N2973" s="61" t="str">
        <f t="shared" si="324"/>
        <v>Saudade De Martins Branco</v>
      </c>
    </row>
    <row r="2974" spans="1:14" ht="25.15" customHeight="1" x14ac:dyDescent="0.2">
      <c r="A2974" s="70" t="s">
        <v>2398</v>
      </c>
      <c r="B2974" s="71">
        <v>1983</v>
      </c>
      <c r="C2974" s="68" t="str">
        <f>IF(ISERROR(VLOOKUP(IF(RIGHT($A2974,1)=")",LEFT($A2974,FIND(" (",$A2974)-1),$A2974),[1]ACCS!$B$2:$B$5003, 1, FALSE)), "","1")</f>
        <v/>
      </c>
      <c r="D2974" s="103" t="str">
        <f>IF($B2974="Unknown","",IF($B2974="","",IF(VALUE(LEFT($B2974,4))&lt;Calc!$J$2,"ANTIQUE","")))</f>
        <v/>
      </c>
      <c r="E2974" s="72" t="s">
        <v>30</v>
      </c>
      <c r="F2974" s="121"/>
      <c r="G2974" s="121"/>
      <c r="H2974" s="62" t="str">
        <f t="shared" si="325"/>
        <v>Japonica</v>
      </c>
      <c r="I2974" s="18">
        <f t="shared" si="322"/>
        <v>0</v>
      </c>
      <c r="J2974" s="18">
        <f t="shared" si="326"/>
        <v>0</v>
      </c>
      <c r="K2974" s="18">
        <f t="shared" si="327"/>
        <v>0</v>
      </c>
      <c r="L2974" s="57" t="str">
        <f t="shared" si="323"/>
        <v>Saul Habas</v>
      </c>
      <c r="M2974" s="57" t="str">
        <f t="shared" si="328"/>
        <v>Saul Habas</v>
      </c>
      <c r="N2974" s="61" t="str">
        <f t="shared" si="324"/>
        <v>Saul Habas</v>
      </c>
    </row>
    <row r="2975" spans="1:14" ht="25.15" customHeight="1" x14ac:dyDescent="0.2">
      <c r="A2975" s="70" t="s">
        <v>2399</v>
      </c>
      <c r="B2975" s="71">
        <v>1939</v>
      </c>
      <c r="C2975" s="68" t="str">
        <f>IF(ISERROR(VLOOKUP(IF(RIGHT($A2975,1)=")",LEFT($A2975,FIND(" (",$A2975)-1),$A2975),[1]ACCS!$B$2:$B$5003, 1, FALSE)), "","1")</f>
        <v/>
      </c>
      <c r="D2975" s="103" t="str">
        <f>IF($B2975="Unknown","",IF($B2975="","",IF(VALUE(LEFT($B2975,4))&lt;Calc!$J$2,"ANTIQUE","")))</f>
        <v/>
      </c>
      <c r="E2975" s="72" t="s">
        <v>21</v>
      </c>
      <c r="F2975" s="121"/>
      <c r="G2975" s="121"/>
      <c r="H2975" s="62" t="str">
        <f t="shared" si="325"/>
        <v>Japonica</v>
      </c>
      <c r="I2975" s="18">
        <f t="shared" si="322"/>
        <v>0</v>
      </c>
      <c r="J2975" s="18">
        <f t="shared" si="326"/>
        <v>0</v>
      </c>
      <c r="K2975" s="18">
        <f t="shared" si="327"/>
        <v>0</v>
      </c>
      <c r="L2975" s="57" t="str">
        <f t="shared" si="323"/>
        <v>Sawada (See Sarasa)</v>
      </c>
      <c r="M2975" s="57" t="str">
        <f t="shared" si="328"/>
        <v>Sawada (See Sarasa)</v>
      </c>
      <c r="N2975" s="61" t="str">
        <f t="shared" si="324"/>
        <v>Sawada (See Sarasa)</v>
      </c>
    </row>
    <row r="2976" spans="1:14" ht="25.15" customHeight="1" x14ac:dyDescent="0.2">
      <c r="A2976" s="70" t="s">
        <v>2400</v>
      </c>
      <c r="B2976" s="71">
        <v>1958</v>
      </c>
      <c r="C2976" s="68" t="str">
        <f>IF(ISERROR(VLOOKUP(IF(RIGHT($A2976,1)=")",LEFT($A2976,FIND(" (",$A2976)-1),$A2976),[1]ACCS!$B$2:$B$5003, 1, FALSE)), "","1")</f>
        <v>1</v>
      </c>
      <c r="D2976" s="103" t="str">
        <f>IF($B2976="Unknown","",IF($B2976="","",IF(VALUE(LEFT($B2976,4))&lt;Calc!$J$2,"ANTIQUE","")))</f>
        <v/>
      </c>
      <c r="E2976" s="72" t="s">
        <v>24</v>
      </c>
      <c r="F2976" s="121"/>
      <c r="G2976" s="121" t="s">
        <v>26</v>
      </c>
      <c r="H2976" s="62" t="str">
        <f t="shared" si="325"/>
        <v>Japonica</v>
      </c>
      <c r="I2976" s="18">
        <f t="shared" si="322"/>
        <v>0</v>
      </c>
      <c r="J2976" s="18">
        <f t="shared" si="326"/>
        <v>0</v>
      </c>
      <c r="K2976" s="18">
        <f t="shared" si="327"/>
        <v>0</v>
      </c>
      <c r="L2976" s="57" t="str">
        <f t="shared" si="323"/>
        <v>Sawada's Dream</v>
      </c>
      <c r="M2976" s="57" t="str">
        <f t="shared" si="328"/>
        <v>Sawada's Dream</v>
      </c>
      <c r="N2976" s="61" t="str">
        <f t="shared" si="324"/>
        <v>Sawada's Dream</v>
      </c>
    </row>
    <row r="2977" spans="1:14" ht="25.15" customHeight="1" x14ac:dyDescent="0.2">
      <c r="A2977" s="70" t="s">
        <v>2401</v>
      </c>
      <c r="B2977" s="71">
        <v>1971</v>
      </c>
      <c r="C2977" s="68" t="str">
        <f>IF(ISERROR(VLOOKUP(IF(RIGHT($A2977,1)=")",LEFT($A2977,FIND(" (",$A2977)-1),$A2977),[1]ACCS!$B$2:$B$5003, 1, FALSE)), "","1")</f>
        <v>1</v>
      </c>
      <c r="D2977" s="103" t="str">
        <f>IF($B2977="Unknown","",IF($B2977="","",IF(VALUE(LEFT($B2977,4))&lt;Calc!$J$2,"ANTIQUE","")))</f>
        <v/>
      </c>
      <c r="E2977" s="72" t="s">
        <v>21</v>
      </c>
      <c r="F2977" s="121"/>
      <c r="G2977" s="121"/>
      <c r="H2977" s="62" t="str">
        <f t="shared" si="325"/>
        <v>Japonica</v>
      </c>
      <c r="I2977" s="18">
        <f t="shared" si="322"/>
        <v>0</v>
      </c>
      <c r="J2977" s="18">
        <f t="shared" si="326"/>
        <v>0</v>
      </c>
      <c r="K2977" s="18">
        <f t="shared" si="327"/>
        <v>0</v>
      </c>
      <c r="L2977" s="57" t="str">
        <f t="shared" si="323"/>
        <v>Sawada's Mahogany</v>
      </c>
      <c r="M2977" s="57" t="str">
        <f t="shared" si="328"/>
        <v>Sawada's Mahogany</v>
      </c>
      <c r="N2977" s="61" t="str">
        <f t="shared" si="324"/>
        <v>Sawada's Mahogany</v>
      </c>
    </row>
    <row r="2978" spans="1:14" ht="25.15" customHeight="1" x14ac:dyDescent="0.2">
      <c r="A2978" s="70" t="s">
        <v>2402</v>
      </c>
      <c r="B2978" s="71">
        <v>1984</v>
      </c>
      <c r="C2978" s="68" t="str">
        <f>IF(ISERROR(VLOOKUP(IF(RIGHT($A2978,1)=")",LEFT($A2978,FIND(" (",$A2978)-1),$A2978),[1]ACCS!$B$2:$B$5003, 1, FALSE)), "","1")</f>
        <v>1</v>
      </c>
      <c r="D2978" s="103" t="str">
        <f>IF($B2978="Unknown","",IF($B2978="","",IF(VALUE(LEFT($B2978,4))&lt;Calc!$J$2,"ANTIQUE","")))</f>
        <v/>
      </c>
      <c r="E2978" s="72" t="s">
        <v>30</v>
      </c>
      <c r="F2978" s="121"/>
      <c r="G2978" s="121"/>
      <c r="H2978" s="62" t="str">
        <f t="shared" si="325"/>
        <v>Japonica</v>
      </c>
      <c r="I2978" s="18">
        <f t="shared" ref="I2978:I3041" si="329">IF(NOT(ISERROR(SEARCH("(R)",$A2978))),1,IF(NOT(ISERROR(SEARCH("(H)",$A2978))),2,IF(NOT(ISERROR(SEARCH("(Sasanqua)",$A2978))),3,IF(NOT(ISERROR(SEARCH("(Hiemalis)",$A2978))),4,IF(NOT(ISERROR(SEARCH("(Vernalis)",$A2978))),5,IF(NOT(ISERROR(SEARCH("(Higo)",$A2978))),6,))))))+$J2978+K2978</f>
        <v>0</v>
      </c>
      <c r="J2978" s="18">
        <f t="shared" si="326"/>
        <v>0</v>
      </c>
      <c r="K2978" s="18">
        <f t="shared" si="327"/>
        <v>0</v>
      </c>
      <c r="L2978" s="57" t="str">
        <f t="shared" ref="L2978:L3041" si="330">SUBSTITUTE(SUBSTITUTE(SUBSTITUTE(SUBSTITUTE(SUBSTITUTE(SUBSTITUTE(SUBSTITUTE(SUBSTITUTE(A2978," (A)","")," (R)","")," (H)","")," (Sasanqua)","")," (Hiemalis)","")," (Vernalis)","")," (Rusticana)",""),"(Wabisuke)","")</f>
        <v>Scarlet Glory</v>
      </c>
      <c r="M2978" s="57" t="str">
        <f t="shared" si="328"/>
        <v>Scarlet Glory</v>
      </c>
      <c r="N2978" s="61" t="str">
        <f t="shared" si="324"/>
        <v>Scarlet Glory</v>
      </c>
    </row>
    <row r="2979" spans="1:14" ht="25.15" customHeight="1" x14ac:dyDescent="0.2">
      <c r="A2979" s="70" t="s">
        <v>2403</v>
      </c>
      <c r="B2979" s="71" t="s">
        <v>1548</v>
      </c>
      <c r="C2979" s="68" t="str">
        <f>IF(ISERROR(VLOOKUP(IF(RIGHT($A2979,1)=")",LEFT($A2979,FIND(" (",$A2979)-1),$A2979),[1]ACCS!$B$2:$B$5003, 1, FALSE)), "","1")</f>
        <v>1</v>
      </c>
      <c r="D2979" s="103" t="str">
        <f>IF($B2979="Unknown","",IF($B2979="","",IF(VALUE(LEFT($B2979,4))&lt;Calc!$J$2,"ANTIQUE","")))</f>
        <v/>
      </c>
      <c r="E2979" s="72" t="s">
        <v>24</v>
      </c>
      <c r="F2979" s="121"/>
      <c r="G2979" s="121" t="s">
        <v>26</v>
      </c>
      <c r="H2979" s="62" t="str">
        <f t="shared" si="325"/>
        <v>Japonica</v>
      </c>
      <c r="I2979" s="18">
        <f t="shared" si="329"/>
        <v>0</v>
      </c>
      <c r="J2979" s="18">
        <f t="shared" si="326"/>
        <v>0</v>
      </c>
      <c r="K2979" s="18">
        <f t="shared" si="327"/>
        <v>0</v>
      </c>
      <c r="L2979" s="57" t="str">
        <f t="shared" si="330"/>
        <v>Scarlet O'Hara (C. M. Hovey Var.)</v>
      </c>
      <c r="M2979" s="57" t="str">
        <f t="shared" si="328"/>
        <v>Scarlet O'Hara (C. M. Hovey Var.)</v>
      </c>
      <c r="N2979" s="61" t="str">
        <f t="shared" si="324"/>
        <v>Scarlet O'Hara</v>
      </c>
    </row>
    <row r="2980" spans="1:14" ht="25.15" customHeight="1" x14ac:dyDescent="0.2">
      <c r="A2980" s="70" t="s">
        <v>2404</v>
      </c>
      <c r="B2980" s="71">
        <v>2013</v>
      </c>
      <c r="C2980" s="68" t="str">
        <f>IF(ISERROR(VLOOKUP(IF(RIGHT($A2980,1)=")",LEFT($A2980,FIND(" (",$A2980)-1),$A2980),[1]ACCS!$B$2:$B$5003, 1, FALSE)), "","1")</f>
        <v>1</v>
      </c>
      <c r="D2980" s="103" t="str">
        <f>IF($B2980="Unknown","",IF($B2980="","",IF(VALUE(LEFT($B2980,4))&lt;Calc!$J$2,"ANTIQUE","")))</f>
        <v/>
      </c>
      <c r="E2980" s="72" t="s">
        <v>24</v>
      </c>
      <c r="F2980" s="121"/>
      <c r="G2980" s="121"/>
      <c r="H2980" s="62" t="str">
        <f t="shared" si="325"/>
        <v>Japonica</v>
      </c>
      <c r="I2980" s="18">
        <f t="shared" si="329"/>
        <v>0</v>
      </c>
      <c r="J2980" s="18">
        <f t="shared" si="326"/>
        <v>0</v>
      </c>
      <c r="K2980" s="18">
        <f t="shared" si="327"/>
        <v>0</v>
      </c>
      <c r="L2980" s="57" t="str">
        <f t="shared" si="330"/>
        <v>Scarlet Ribbons</v>
      </c>
      <c r="M2980" s="57" t="str">
        <f t="shared" si="328"/>
        <v>Scarlet Ribbons</v>
      </c>
      <c r="N2980" s="61" t="str">
        <f t="shared" si="324"/>
        <v>Scarlet Ribbons</v>
      </c>
    </row>
    <row r="2981" spans="1:14" ht="25.15" customHeight="1" x14ac:dyDescent="0.2">
      <c r="A2981" s="70" t="s">
        <v>2405</v>
      </c>
      <c r="B2981" s="71">
        <v>2008</v>
      </c>
      <c r="C2981" s="68" t="str">
        <f>IF(ISERROR(VLOOKUP(IF(RIGHT($A2981,1)=")",LEFT($A2981,FIND(" (",$A2981)-1),$A2981),[1]ACCS!$B$2:$B$5003, 1, FALSE)), "","1")</f>
        <v>1</v>
      </c>
      <c r="D2981" s="103" t="str">
        <f>IF($B2981="Unknown","",IF($B2981="","",IF(VALUE(LEFT($B2981,4))&lt;Calc!$J$2,"ANTIQUE","")))</f>
        <v/>
      </c>
      <c r="E2981" s="72" t="s">
        <v>37</v>
      </c>
      <c r="F2981" s="121"/>
      <c r="G2981" s="121"/>
      <c r="H2981" s="62" t="str">
        <f t="shared" si="325"/>
        <v>Reticulata</v>
      </c>
      <c r="I2981" s="18">
        <f t="shared" si="329"/>
        <v>1</v>
      </c>
      <c r="J2981" s="18">
        <f t="shared" si="326"/>
        <v>0</v>
      </c>
      <c r="K2981" s="18">
        <f t="shared" si="327"/>
        <v>0</v>
      </c>
      <c r="L2981" s="57" t="str">
        <f t="shared" si="330"/>
        <v>Scarlet Temptation</v>
      </c>
      <c r="M2981" s="57" t="str">
        <f t="shared" si="328"/>
        <v>Scarlet Temptation</v>
      </c>
      <c r="N2981" s="61" t="str">
        <f t="shared" si="324"/>
        <v>Scarlet Temptation</v>
      </c>
    </row>
    <row r="2982" spans="1:14" ht="25.15" customHeight="1" x14ac:dyDescent="0.2">
      <c r="A2982" s="70" t="s">
        <v>2406</v>
      </c>
      <c r="B2982" s="71">
        <v>1994</v>
      </c>
      <c r="C2982" s="68" t="str">
        <f>IF(ISERROR(VLOOKUP(IF(RIGHT($A2982,1)=")",LEFT($A2982,FIND(" (",$A2982)-1),$A2982),[1]ACCS!$B$2:$B$5003, 1, FALSE)), "","1")</f>
        <v>1</v>
      </c>
      <c r="D2982" s="103" t="str">
        <f>IF($B2982="Unknown","",IF($B2982="","",IF(VALUE(LEFT($B2982,4))&lt;Calc!$J$2,"ANTIQUE","")))</f>
        <v/>
      </c>
      <c r="E2982" s="72" t="s">
        <v>24</v>
      </c>
      <c r="F2982" s="121"/>
      <c r="G2982" s="121"/>
      <c r="H2982" s="62" t="str">
        <f t="shared" si="325"/>
        <v>Japonica</v>
      </c>
      <c r="I2982" s="18">
        <f t="shared" si="329"/>
        <v>0</v>
      </c>
      <c r="J2982" s="18">
        <f t="shared" si="326"/>
        <v>0</v>
      </c>
      <c r="K2982" s="18">
        <f t="shared" si="327"/>
        <v>0</v>
      </c>
      <c r="L2982" s="57" t="str">
        <f t="shared" si="330"/>
        <v>Scented Fireglow</v>
      </c>
      <c r="M2982" s="57" t="str">
        <f t="shared" si="328"/>
        <v>Scented Fireglow</v>
      </c>
      <c r="N2982" s="61" t="str">
        <f t="shared" si="324"/>
        <v>Scented Fireglow</v>
      </c>
    </row>
    <row r="2983" spans="1:14" ht="25.15" customHeight="1" x14ac:dyDescent="0.2">
      <c r="A2983" s="70" t="s">
        <v>2407</v>
      </c>
      <c r="B2983" s="71">
        <v>1983</v>
      </c>
      <c r="C2983" s="68" t="str">
        <f>IF(ISERROR(VLOOKUP(IF(RIGHT($A2983,1)=")",LEFT($A2983,FIND(" (",$A2983)-1),$A2983),[1]ACCS!$B$2:$B$5003, 1, FALSE)), "","1")</f>
        <v>1</v>
      </c>
      <c r="D2983" s="103" t="str">
        <f>IF($B2983="Unknown","",IF($B2983="","",IF(VALUE(LEFT($B2983,4))&lt;Calc!$J$2,"ANTIQUE","")))</f>
        <v/>
      </c>
      <c r="E2983" s="72" t="s">
        <v>61</v>
      </c>
      <c r="F2983" s="121"/>
      <c r="G2983" s="121"/>
      <c r="H2983" s="62" t="str">
        <f t="shared" si="325"/>
        <v>NRH</v>
      </c>
      <c r="I2983" s="18">
        <f t="shared" si="329"/>
        <v>2</v>
      </c>
      <c r="J2983" s="18">
        <f t="shared" si="326"/>
        <v>0</v>
      </c>
      <c r="K2983" s="18">
        <f t="shared" si="327"/>
        <v>0</v>
      </c>
      <c r="L2983" s="57" t="str">
        <f t="shared" si="330"/>
        <v>Scented Gem</v>
      </c>
      <c r="M2983" s="57" t="str">
        <f t="shared" si="328"/>
        <v>Scented Gem</v>
      </c>
      <c r="N2983" s="61" t="str">
        <f t="shared" si="324"/>
        <v>Scented Gem</v>
      </c>
    </row>
    <row r="2984" spans="1:14" ht="25.15" customHeight="1" x14ac:dyDescent="0.2">
      <c r="A2984" s="70" t="s">
        <v>2408</v>
      </c>
      <c r="B2984" s="71">
        <v>2008</v>
      </c>
      <c r="C2984" s="68" t="str">
        <f>IF(ISERROR(VLOOKUP(IF(RIGHT($A2984,1)=")",LEFT($A2984,FIND(" (",$A2984)-1),$A2984),[1]ACCS!$B$2:$B$5003, 1, FALSE)), "","1")</f>
        <v>1</v>
      </c>
      <c r="D2984" s="103" t="str">
        <f>IF($B2984="Unknown","",IF($B2984="","",IF(VALUE(LEFT($B2984,4))&lt;Calc!$J$2,"ANTIQUE","")))</f>
        <v/>
      </c>
      <c r="E2984" s="72" t="s">
        <v>37</v>
      </c>
      <c r="F2984" s="121" t="s">
        <v>5</v>
      </c>
      <c r="G2984" s="121"/>
      <c r="H2984" s="62" t="str">
        <f t="shared" si="325"/>
        <v>NRH</v>
      </c>
      <c r="I2984" s="18">
        <f t="shared" si="329"/>
        <v>2</v>
      </c>
      <c r="J2984" s="18">
        <f t="shared" si="326"/>
        <v>0</v>
      </c>
      <c r="K2984" s="18">
        <f t="shared" si="327"/>
        <v>0</v>
      </c>
      <c r="L2984" s="57" t="str">
        <f t="shared" si="330"/>
        <v>Scented Snow</v>
      </c>
      <c r="M2984" s="57" t="str">
        <f t="shared" si="328"/>
        <v>Scented Snow</v>
      </c>
      <c r="N2984" s="61" t="str">
        <f t="shared" si="324"/>
        <v>Scented Snow</v>
      </c>
    </row>
    <row r="2985" spans="1:14" ht="25.15" customHeight="1" x14ac:dyDescent="0.2">
      <c r="A2985" s="70" t="s">
        <v>2409</v>
      </c>
      <c r="B2985" s="71">
        <v>1985</v>
      </c>
      <c r="C2985" s="68" t="str">
        <f>IF(ISERROR(VLOOKUP(IF(RIGHT($A2985,1)=")",LEFT($A2985,FIND(" (",$A2985)-1),$A2985),[1]ACCS!$B$2:$B$5003, 1, FALSE)), "","1")</f>
        <v>1</v>
      </c>
      <c r="D2985" s="103" t="str">
        <f>IF($B2985="Unknown","",IF($B2985="","",IF(VALUE(LEFT($B2985,4))&lt;Calc!$J$2,"ANTIQUE","")))</f>
        <v/>
      </c>
      <c r="E2985" s="72" t="s">
        <v>30</v>
      </c>
      <c r="F2985" s="121"/>
      <c r="G2985" s="121"/>
      <c r="H2985" s="62" t="str">
        <f t="shared" si="325"/>
        <v>NRH</v>
      </c>
      <c r="I2985" s="18">
        <f t="shared" si="329"/>
        <v>2</v>
      </c>
      <c r="J2985" s="18">
        <f t="shared" si="326"/>
        <v>0</v>
      </c>
      <c r="K2985" s="18">
        <f t="shared" si="327"/>
        <v>0</v>
      </c>
      <c r="L2985" s="57" t="str">
        <f t="shared" si="330"/>
        <v>Scented Sun</v>
      </c>
      <c r="M2985" s="57" t="str">
        <f t="shared" si="328"/>
        <v>Scented Sun</v>
      </c>
      <c r="N2985" s="61" t="str">
        <f t="shared" si="324"/>
        <v>Scented Sun</v>
      </c>
    </row>
    <row r="2986" spans="1:14" ht="25.15" customHeight="1" x14ac:dyDescent="0.2">
      <c r="A2986" s="70" t="s">
        <v>2410</v>
      </c>
      <c r="B2986" s="71">
        <v>1967</v>
      </c>
      <c r="C2986" s="68" t="str">
        <f>IF(ISERROR(VLOOKUP(IF(RIGHT($A2986,1)=")",LEFT($A2986,FIND(" (",$A2986)-1),$A2986),[1]ACCS!$B$2:$B$5003, 1, FALSE)), "","1")</f>
        <v>1</v>
      </c>
      <c r="D2986" s="103" t="str">
        <f>IF($B2986="Unknown","",IF($B2986="","",IF(VALUE(LEFT($B2986,4))&lt;Calc!$J$2,"ANTIQUE","")))</f>
        <v/>
      </c>
      <c r="E2986" s="72" t="s">
        <v>21</v>
      </c>
      <c r="F2986" s="121"/>
      <c r="G2986" s="121"/>
      <c r="H2986" s="62" t="str">
        <f t="shared" si="325"/>
        <v>Japonica</v>
      </c>
      <c r="I2986" s="18">
        <f t="shared" si="329"/>
        <v>0</v>
      </c>
      <c r="J2986" s="18">
        <f t="shared" si="326"/>
        <v>0</v>
      </c>
      <c r="K2986" s="18">
        <f t="shared" si="327"/>
        <v>0</v>
      </c>
      <c r="L2986" s="57" t="str">
        <f t="shared" si="330"/>
        <v>Scentsation</v>
      </c>
      <c r="M2986" s="57" t="str">
        <f t="shared" si="328"/>
        <v>Scentsation</v>
      </c>
      <c r="N2986" s="61" t="str">
        <f t="shared" si="324"/>
        <v>Scentsation</v>
      </c>
    </row>
    <row r="2987" spans="1:14" ht="25.15" customHeight="1" x14ac:dyDescent="0.2">
      <c r="A2987" s="70" t="s">
        <v>2411</v>
      </c>
      <c r="B2987" s="71">
        <v>1981</v>
      </c>
      <c r="C2987" s="68" t="str">
        <f>IF(ISERROR(VLOOKUP(IF(RIGHT($A2987,1)=")",LEFT($A2987,FIND(" (",$A2987)-1),$A2987),[1]ACCS!$B$2:$B$5003, 1, FALSE)), "","1")</f>
        <v>1</v>
      </c>
      <c r="D2987" s="103" t="str">
        <f>IF($B2987="Unknown","",IF($B2987="","",IF(VALUE(LEFT($B2987,4))&lt;Calc!$J$2,"ANTIQUE","")))</f>
        <v/>
      </c>
      <c r="E2987" s="72" t="s">
        <v>47</v>
      </c>
      <c r="F2987" s="121"/>
      <c r="G2987" s="121"/>
      <c r="H2987" s="62" t="str">
        <f t="shared" si="325"/>
        <v>NRH</v>
      </c>
      <c r="I2987" s="18">
        <f t="shared" si="329"/>
        <v>2</v>
      </c>
      <c r="J2987" s="18">
        <f t="shared" si="326"/>
        <v>0</v>
      </c>
      <c r="K2987" s="18">
        <f t="shared" si="327"/>
        <v>0</v>
      </c>
      <c r="L2987" s="57" t="str">
        <f t="shared" si="330"/>
        <v>Scentuous</v>
      </c>
      <c r="M2987" s="57" t="str">
        <f t="shared" si="328"/>
        <v>Scentuous</v>
      </c>
      <c r="N2987" s="61" t="str">
        <f t="shared" si="324"/>
        <v>Scentuous</v>
      </c>
    </row>
    <row r="2988" spans="1:14" ht="25.15" customHeight="1" x14ac:dyDescent="0.2">
      <c r="A2988" s="70" t="s">
        <v>2412</v>
      </c>
      <c r="B2988" s="71">
        <v>2002</v>
      </c>
      <c r="C2988" s="68" t="str">
        <f>IF(ISERROR(VLOOKUP(IF(RIGHT($A2988,1)=")",LEFT($A2988,FIND(" (",$A2988)-1),$A2988),[1]ACCS!$B$2:$B$5003, 1, FALSE)), "","1")</f>
        <v/>
      </c>
      <c r="D2988" s="103" t="str">
        <f>IF($B2988="Unknown","",IF($B2988="","",IF(VALUE(LEFT($B2988,4))&lt;Calc!$J$2,"ANTIQUE","")))</f>
        <v/>
      </c>
      <c r="E2988" s="72" t="s">
        <v>24</v>
      </c>
      <c r="F2988" s="121"/>
      <c r="G2988" s="121"/>
      <c r="H2988" s="62" t="str">
        <f t="shared" si="325"/>
        <v>NRH</v>
      </c>
      <c r="I2988" s="18">
        <f t="shared" si="329"/>
        <v>2</v>
      </c>
      <c r="J2988" s="18">
        <f t="shared" si="326"/>
        <v>0</v>
      </c>
      <c r="K2988" s="18">
        <f t="shared" si="327"/>
        <v>0</v>
      </c>
      <c r="L2988" s="57" t="str">
        <f t="shared" si="330"/>
        <v>Scintillating Fragrance</v>
      </c>
      <c r="M2988" s="57" t="str">
        <f t="shared" si="328"/>
        <v>Scintillating Fragrance</v>
      </c>
      <c r="N2988" s="61" t="str">
        <f t="shared" si="324"/>
        <v>Scintillating Fragrance</v>
      </c>
    </row>
    <row r="2989" spans="1:14" ht="25.15" customHeight="1" x14ac:dyDescent="0.2">
      <c r="A2989" s="70" t="s">
        <v>2413</v>
      </c>
      <c r="B2989" s="71">
        <v>2016</v>
      </c>
      <c r="C2989" s="68" t="str">
        <f>IF(ISERROR(VLOOKUP(IF(RIGHT($A2989,1)=")",LEFT($A2989,FIND(" (",$A2989)-1),$A2989),[1]ACCS!$B$2:$B$5003, 1, FALSE)), "","1")</f>
        <v>1</v>
      </c>
      <c r="D2989" s="103" t="str">
        <f>IF($B2989="Unknown","",IF($B2989="","",IF(VALUE(LEFT($B2989,4))&lt;Calc!$J$2,"ANTIQUE","")))</f>
        <v/>
      </c>
      <c r="E2989" s="72" t="s">
        <v>29</v>
      </c>
      <c r="F2989" s="121"/>
      <c r="G2989" s="121"/>
      <c r="H2989" s="62" t="str">
        <f t="shared" si="325"/>
        <v>Reticulata</v>
      </c>
      <c r="I2989" s="18">
        <f t="shared" si="329"/>
        <v>1</v>
      </c>
      <c r="J2989" s="18">
        <f t="shared" si="326"/>
        <v>0</v>
      </c>
      <c r="K2989" s="18">
        <f t="shared" si="327"/>
        <v>0</v>
      </c>
      <c r="L2989" s="57" t="str">
        <f t="shared" si="330"/>
        <v>Scott Lewis</v>
      </c>
      <c r="M2989" s="57" t="str">
        <f t="shared" si="328"/>
        <v>Scott Lewis</v>
      </c>
      <c r="N2989" s="61" t="str">
        <f t="shared" si="324"/>
        <v>Scott Lewis</v>
      </c>
    </row>
    <row r="2990" spans="1:14" ht="25.15" customHeight="1" x14ac:dyDescent="0.2">
      <c r="A2990" s="70" t="s">
        <v>2414</v>
      </c>
      <c r="B2990" s="71">
        <v>2015</v>
      </c>
      <c r="C2990" s="68" t="str">
        <f>IF(ISERROR(VLOOKUP(IF(RIGHT($A2990,1)=")",LEFT($A2990,FIND(" (",$A2990)-1),$A2990),[1]ACCS!$B$2:$B$5003, 1, FALSE)), "","1")</f>
        <v>1</v>
      </c>
      <c r="D2990" s="103" t="str">
        <f>IF($B2990="Unknown","",IF($B2990="","",IF(VALUE(LEFT($B2990,4))&lt;Calc!$J$2,"ANTIQUE","")))</f>
        <v/>
      </c>
      <c r="E2990" s="72" t="s">
        <v>29</v>
      </c>
      <c r="F2990" s="121"/>
      <c r="G2990" s="121"/>
      <c r="H2990" s="62" t="str">
        <f t="shared" si="325"/>
        <v>Reticulata</v>
      </c>
      <c r="I2990" s="18">
        <f t="shared" si="329"/>
        <v>1</v>
      </c>
      <c r="J2990" s="18">
        <f t="shared" si="326"/>
        <v>0</v>
      </c>
      <c r="K2990" s="18">
        <f t="shared" si="327"/>
        <v>0</v>
      </c>
      <c r="L2990" s="57" t="str">
        <f t="shared" si="330"/>
        <v>Scott Maphis</v>
      </c>
      <c r="M2990" s="57" t="str">
        <f t="shared" si="328"/>
        <v>Scott Maphis</v>
      </c>
      <c r="N2990" s="61" t="str">
        <f t="shared" si="324"/>
        <v>Scott Maphis</v>
      </c>
    </row>
    <row r="2991" spans="1:14" ht="25.15" customHeight="1" x14ac:dyDescent="0.2">
      <c r="A2991" s="70" t="s">
        <v>2415</v>
      </c>
      <c r="B2991" s="71">
        <v>2012</v>
      </c>
      <c r="C2991" s="68" t="str">
        <f>IF(ISERROR(VLOOKUP(IF(RIGHT($A2991,1)=")",LEFT($A2991,FIND(" (",$A2991)-1),$A2991),[1]ACCS!$B$2:$B$5003, 1, FALSE)), "","1")</f>
        <v/>
      </c>
      <c r="D2991" s="103" t="str">
        <f>IF($B2991="Unknown","",IF($B2991="","",IF(VALUE(LEFT($B2991,4))&lt;Calc!$J$2,"ANTIQUE","")))</f>
        <v/>
      </c>
      <c r="E2991" s="72" t="s">
        <v>37</v>
      </c>
      <c r="F2991" s="121"/>
      <c r="G2991" s="121"/>
      <c r="H2991" s="62" t="str">
        <f t="shared" si="325"/>
        <v>Reticulata</v>
      </c>
      <c r="I2991" s="18">
        <f t="shared" si="329"/>
        <v>1</v>
      </c>
      <c r="J2991" s="18">
        <f t="shared" si="326"/>
        <v>0</v>
      </c>
      <c r="K2991" s="18">
        <f t="shared" si="327"/>
        <v>0</v>
      </c>
      <c r="L2991" s="57" t="str">
        <f t="shared" si="330"/>
        <v>Se Ba Bian (See Eighten Year-Old Maiden)</v>
      </c>
      <c r="M2991" s="57" t="str">
        <f t="shared" si="328"/>
        <v>Se Ba Bian (See Eighten Year-Old Maiden)</v>
      </c>
      <c r="N2991" s="61" t="str">
        <f t="shared" si="324"/>
        <v>Se Ba Bian (See Eighten Year-Old Maiden)</v>
      </c>
    </row>
    <row r="2992" spans="1:14" ht="25.15" customHeight="1" x14ac:dyDescent="0.2">
      <c r="A2992" s="70" t="s">
        <v>2416</v>
      </c>
      <c r="B2992" s="71">
        <v>1959</v>
      </c>
      <c r="C2992" s="68" t="str">
        <f>IF(ISERROR(VLOOKUP(IF(RIGHT($A2992,1)=")",LEFT($A2992,FIND(" (",$A2992)-1),$A2992),[1]ACCS!$B$2:$B$5003, 1, FALSE)), "","1")</f>
        <v>1</v>
      </c>
      <c r="D2992" s="103" t="str">
        <f>IF($B2992="Unknown","",IF($B2992="","",IF(VALUE(LEFT($B2992,4))&lt;Calc!$J$2,"ANTIQUE","")))</f>
        <v/>
      </c>
      <c r="E2992" s="72" t="s">
        <v>21</v>
      </c>
      <c r="F2992" s="121" t="s">
        <v>5</v>
      </c>
      <c r="G2992" s="121" t="s">
        <v>26</v>
      </c>
      <c r="H2992" s="62" t="str">
        <f t="shared" si="325"/>
        <v>Japonica</v>
      </c>
      <c r="I2992" s="18">
        <f t="shared" si="329"/>
        <v>0</v>
      </c>
      <c r="J2992" s="18">
        <f t="shared" si="326"/>
        <v>0</v>
      </c>
      <c r="K2992" s="18">
        <f t="shared" si="327"/>
        <v>0</v>
      </c>
      <c r="L2992" s="57" t="str">
        <f t="shared" si="330"/>
        <v>Sea Foam</v>
      </c>
      <c r="M2992" s="57" t="str">
        <f t="shared" si="328"/>
        <v>Sea Foam</v>
      </c>
      <c r="N2992" s="61" t="str">
        <f t="shared" si="324"/>
        <v>Sea Foam</v>
      </c>
    </row>
    <row r="2993" spans="1:14" ht="25.15" customHeight="1" x14ac:dyDescent="0.2">
      <c r="A2993" s="70" t="s">
        <v>2417</v>
      </c>
      <c r="B2993" s="71">
        <v>1990</v>
      </c>
      <c r="C2993" s="68" t="str">
        <f>IF(ISERROR(VLOOKUP(IF(RIGHT($A2993,1)=")",LEFT($A2993,FIND(" (",$A2993)-1),$A2993),[1]ACCS!$B$2:$B$5003, 1, FALSE)), "","1")</f>
        <v>1</v>
      </c>
      <c r="D2993" s="103" t="str">
        <f>IF($B2993="Unknown","",IF($B2993="","",IF(VALUE(LEFT($B2993,4))&lt;Calc!$J$2,"ANTIQUE","")))</f>
        <v/>
      </c>
      <c r="E2993" s="72" t="s">
        <v>163</v>
      </c>
      <c r="F2993" s="121"/>
      <c r="G2993" s="121"/>
      <c r="H2993" s="62" t="str">
        <f t="shared" si="325"/>
        <v>Japonica</v>
      </c>
      <c r="I2993" s="18">
        <f t="shared" si="329"/>
        <v>0</v>
      </c>
      <c r="J2993" s="18">
        <f t="shared" si="326"/>
        <v>0</v>
      </c>
      <c r="K2993" s="18">
        <f t="shared" si="327"/>
        <v>0</v>
      </c>
      <c r="L2993" s="57" t="str">
        <f t="shared" si="330"/>
        <v>Sea Witch</v>
      </c>
      <c r="M2993" s="57" t="str">
        <f t="shared" si="328"/>
        <v>Sea Witch</v>
      </c>
      <c r="N2993" s="61" t="str">
        <f t="shared" si="324"/>
        <v>Sea Witch</v>
      </c>
    </row>
    <row r="2994" spans="1:14" ht="25.15" customHeight="1" x14ac:dyDescent="0.2">
      <c r="A2994" s="70" t="s">
        <v>2418</v>
      </c>
      <c r="B2994" s="71" t="s">
        <v>56</v>
      </c>
      <c r="C2994" s="68" t="str">
        <f>IF(ISERROR(VLOOKUP(IF(RIGHT($A2994,1)=")",LEFT($A2994,FIND(" (",$A2994)-1),$A2994),[1]ACCS!$B$2:$B$5003, 1, FALSE)), "","1")</f>
        <v>1</v>
      </c>
      <c r="D2994" s="103" t="str">
        <f>IF($B2994="Unknown","",IF($B2994="","",IF(VALUE(LEFT($B2994,4))&lt;Calc!$J$2,"ANTIQUE","")))</f>
        <v/>
      </c>
      <c r="E2994" s="72" t="s">
        <v>47</v>
      </c>
      <c r="F2994" s="121"/>
      <c r="G2994" s="121"/>
      <c r="H2994" s="62" t="str">
        <f t="shared" si="325"/>
        <v>Sasanqua</v>
      </c>
      <c r="I2994" s="18">
        <f t="shared" si="329"/>
        <v>3</v>
      </c>
      <c r="J2994" s="18">
        <f t="shared" si="326"/>
        <v>0</v>
      </c>
      <c r="K2994" s="18">
        <f t="shared" si="327"/>
        <v>0</v>
      </c>
      <c r="L2994" s="57" t="str">
        <f t="shared" si="330"/>
        <v>Sebe</v>
      </c>
      <c r="M2994" s="57" t="str">
        <f t="shared" si="328"/>
        <v>Sebe</v>
      </c>
      <c r="N2994" s="61" t="str">
        <f t="shared" si="324"/>
        <v>Sebe</v>
      </c>
    </row>
    <row r="2995" spans="1:14" ht="25.15" customHeight="1" x14ac:dyDescent="0.2">
      <c r="A2995" s="70" t="s">
        <v>2419</v>
      </c>
      <c r="B2995" s="71">
        <v>1971</v>
      </c>
      <c r="C2995" s="68" t="str">
        <f>IF(ISERROR(VLOOKUP(IF(RIGHT($A2995,1)=")",LEFT($A2995,FIND(" (",$A2995)-1),$A2995),[1]ACCS!$B$2:$B$5003, 1, FALSE)), "","1")</f>
        <v/>
      </c>
      <c r="D2995" s="103" t="str">
        <f>IF($B2995="Unknown","",IF($B2995="","",IF(VALUE(LEFT($B2995,4))&lt;Calc!$J$2,"ANTIQUE","")))</f>
        <v/>
      </c>
      <c r="E2995" s="72" t="s">
        <v>24</v>
      </c>
      <c r="F2995" s="121"/>
      <c r="G2995" s="121" t="s">
        <v>26</v>
      </c>
      <c r="H2995" s="62" t="str">
        <f t="shared" si="325"/>
        <v>Hiemalis</v>
      </c>
      <c r="I2995" s="18">
        <f t="shared" si="329"/>
        <v>4</v>
      </c>
      <c r="J2995" s="18">
        <f t="shared" si="326"/>
        <v>0</v>
      </c>
      <c r="K2995" s="18">
        <f t="shared" si="327"/>
        <v>0</v>
      </c>
      <c r="L2995" s="57" t="str">
        <f t="shared" si="330"/>
        <v>Seikaiha (Quiet Ocean Waves)</v>
      </c>
      <c r="M2995" s="57" t="str">
        <f t="shared" si="328"/>
        <v>Seikaiha (Quiet Ocean Waves)</v>
      </c>
      <c r="N2995" s="61" t="str">
        <f t="shared" si="324"/>
        <v>Seikaiha</v>
      </c>
    </row>
    <row r="2996" spans="1:14" ht="25.15" customHeight="1" x14ac:dyDescent="0.2">
      <c r="A2996" s="99" t="s">
        <v>3253</v>
      </c>
      <c r="B2996" s="100">
        <v>1956</v>
      </c>
      <c r="C2996" s="68" t="str">
        <f>IF(ISERROR(VLOOKUP(IF(RIGHT($A2996,1)=")",LEFT($A2996,FIND(" (",$A2996)-1),$A2996),[1]ACCS!$B$2:$B$5003, 1, FALSE)), "","1")</f>
        <v>1</v>
      </c>
      <c r="D2996" s="115" t="str">
        <f>IF($B2996="Unknown","",IF($B2996="","",IF(VALUE(LEFT($B2996,4))&lt;Calc!$J$2,"ANTIQUE","")))</f>
        <v/>
      </c>
      <c r="E2996" s="53" t="s">
        <v>37</v>
      </c>
      <c r="F2996" s="121"/>
      <c r="G2996" s="121"/>
      <c r="H2996" s="62" t="str">
        <f t="shared" si="325"/>
        <v>Japonica [Higo]</v>
      </c>
      <c r="I2996" s="18">
        <f t="shared" si="329"/>
        <v>6</v>
      </c>
      <c r="J2996" s="18">
        <f t="shared" si="326"/>
        <v>0</v>
      </c>
      <c r="K2996" s="18">
        <f t="shared" si="327"/>
        <v>0</v>
      </c>
      <c r="L2996" s="57" t="str">
        <f t="shared" si="330"/>
        <v>Sekiyo (Higo)</v>
      </c>
      <c r="M2996" s="57" t="str">
        <f t="shared" si="328"/>
        <v>Sekiyo (Higo)</v>
      </c>
      <c r="N2996" s="61" t="str">
        <f t="shared" si="324"/>
        <v>Sekiyo</v>
      </c>
    </row>
    <row r="2997" spans="1:14" ht="25.15" customHeight="1" x14ac:dyDescent="0.2">
      <c r="A2997" s="70" t="s">
        <v>2420</v>
      </c>
      <c r="B2997" s="71">
        <v>1957</v>
      </c>
      <c r="C2997" s="68" t="str">
        <f>IF(ISERROR(VLOOKUP(IF(RIGHT($A2997,1)=")",LEFT($A2997,FIND(" (",$A2997)-1),$A2997),[1]ACCS!$B$2:$B$5003, 1, FALSE)), "","1")</f>
        <v>1</v>
      </c>
      <c r="D2997" s="103" t="str">
        <f>IF($B2997="Unknown","",IF($B2997="","",IF(VALUE(LEFT($B2997,4))&lt;Calc!$J$2,"ANTIQUE","")))</f>
        <v/>
      </c>
      <c r="E2997" s="72" t="s">
        <v>37</v>
      </c>
      <c r="F2997" s="121"/>
      <c r="G2997" s="121"/>
      <c r="H2997" s="62" t="str">
        <f t="shared" si="325"/>
        <v>Sasanqua</v>
      </c>
      <c r="I2997" s="18">
        <f t="shared" si="329"/>
        <v>3</v>
      </c>
      <c r="J2997" s="18">
        <f t="shared" si="326"/>
        <v>0</v>
      </c>
      <c r="K2997" s="18">
        <f t="shared" si="327"/>
        <v>0</v>
      </c>
      <c r="L2997" s="57" t="str">
        <f t="shared" si="330"/>
        <v>Sekiyo (Setting Sun)</v>
      </c>
      <c r="M2997" s="57" t="str">
        <f t="shared" si="328"/>
        <v>Sekiyo (Setting Sun)</v>
      </c>
      <c r="N2997" s="61" t="str">
        <f t="shared" si="324"/>
        <v>Sekiyo</v>
      </c>
    </row>
    <row r="2998" spans="1:14" ht="25.15" customHeight="1" x14ac:dyDescent="0.2">
      <c r="A2998" s="70" t="s">
        <v>2421</v>
      </c>
      <c r="B2998" s="71">
        <v>1933</v>
      </c>
      <c r="C2998" s="68" t="str">
        <f>IF(ISERROR(VLOOKUP(IF(RIGHT($A2998,1)=")",LEFT($A2998,FIND(" (",$A2998)-1),$A2998),[1]ACCS!$B$2:$B$5003, 1, FALSE)), "","1")</f>
        <v/>
      </c>
      <c r="D2998" s="103" t="str">
        <f>IF($B2998="Unknown","",IF($B2998="","",IF(VALUE(LEFT($B2998,4))&lt;Calc!$J$2,"ANTIQUE","")))</f>
        <v/>
      </c>
      <c r="E2998" s="72" t="s">
        <v>24</v>
      </c>
      <c r="F2998" s="121"/>
      <c r="G2998" s="121"/>
      <c r="H2998" s="62" t="str">
        <f t="shared" si="325"/>
        <v>Japonica</v>
      </c>
      <c r="I2998" s="18">
        <f t="shared" si="329"/>
        <v>0</v>
      </c>
      <c r="J2998" s="18">
        <f t="shared" si="326"/>
        <v>0</v>
      </c>
      <c r="K2998" s="18">
        <f t="shared" si="327"/>
        <v>0</v>
      </c>
      <c r="L2998" s="57" t="str">
        <f t="shared" si="330"/>
        <v>Semidouble Blush</v>
      </c>
      <c r="M2998" s="57" t="str">
        <f t="shared" si="328"/>
        <v>Semidouble Blush</v>
      </c>
      <c r="N2998" s="61" t="str">
        <f t="shared" si="324"/>
        <v>Semidouble Blush</v>
      </c>
    </row>
    <row r="2999" spans="1:14" ht="25.15" customHeight="1" x14ac:dyDescent="0.2">
      <c r="A2999" s="70" t="s">
        <v>2422</v>
      </c>
      <c r="B2999" s="71">
        <v>1943</v>
      </c>
      <c r="C2999" s="68" t="str">
        <f>IF(ISERROR(VLOOKUP(IF(RIGHT($A2999,1)=")",LEFT($A2999,FIND(" (",$A2999)-1),$A2999),[1]ACCS!$B$2:$B$5003, 1, FALSE)), "","1")</f>
        <v/>
      </c>
      <c r="D2999" s="103" t="str">
        <f>IF($B2999="Unknown","",IF($B2999="","",IF(VALUE(LEFT($B2999,4))&lt;Calc!$J$2,"ANTIQUE","")))</f>
        <v/>
      </c>
      <c r="E2999" s="72" t="s">
        <v>24</v>
      </c>
      <c r="F2999" s="121"/>
      <c r="G2999" s="121"/>
      <c r="H2999" s="62" t="str">
        <f t="shared" si="325"/>
        <v>Japonica</v>
      </c>
      <c r="I2999" s="18">
        <f t="shared" si="329"/>
        <v>0</v>
      </c>
      <c r="J2999" s="18">
        <f t="shared" si="326"/>
        <v>0</v>
      </c>
      <c r="K2999" s="18">
        <f t="shared" si="327"/>
        <v>0</v>
      </c>
      <c r="L2999" s="57" t="str">
        <f t="shared" si="330"/>
        <v>Senator Duncan U. Fletcher</v>
      </c>
      <c r="M2999" s="57" t="str">
        <f t="shared" si="328"/>
        <v>Senator Duncan U. Fletcher</v>
      </c>
      <c r="N2999" s="61" t="str">
        <f t="shared" si="324"/>
        <v>Senator Duncan U. Fletcher</v>
      </c>
    </row>
    <row r="3000" spans="1:14" ht="25.15" customHeight="1" x14ac:dyDescent="0.2">
      <c r="A3000" s="99" t="s">
        <v>3543</v>
      </c>
      <c r="B3000" s="100">
        <v>1975</v>
      </c>
      <c r="C3000" s="68" t="str">
        <f>IF(ISERROR(VLOOKUP(IF(RIGHT($A3000,1)=")",LEFT($A3000,FIND(" (",$A3000)-1),$A3000),[1]ACCS!$B$2:$B$5003, 1, FALSE)), "","1")</f>
        <v>1</v>
      </c>
      <c r="D3000" s="115" t="str">
        <f>IF($B3000="Unknown","",IF($B3000="","",IF(VALUE(LEFT($B3000,4))&lt;Calc!$J$2,"ANTIQUE","")))</f>
        <v/>
      </c>
      <c r="E3000" s="53" t="s">
        <v>24</v>
      </c>
      <c r="F3000" s="121"/>
      <c r="G3000" s="121"/>
      <c r="H3000" s="62" t="str">
        <f t="shared" si="325"/>
        <v>NRH</v>
      </c>
      <c r="I3000" s="18">
        <f t="shared" si="329"/>
        <v>2</v>
      </c>
      <c r="J3000" s="18">
        <f t="shared" si="326"/>
        <v>0</v>
      </c>
      <c r="K3000" s="18">
        <f t="shared" si="327"/>
        <v>0</v>
      </c>
      <c r="L3000" s="57" t="str">
        <f t="shared" si="330"/>
        <v>Senorita</v>
      </c>
      <c r="M3000" s="57" t="str">
        <f t="shared" si="328"/>
        <v>Senorita</v>
      </c>
      <c r="N3000" s="61" t="str">
        <f t="shared" ref="N3000:N3063" si="331">IF(ISNUMBER(SEARCH("See",$M3000)),$M3000,IF(ISNUMBER(SEARCH("(",$M3000)),LEFT($M3000,SEARCH("(",$M3000)-2),$M3000))</f>
        <v>Senorita</v>
      </c>
    </row>
    <row r="3001" spans="1:14" ht="25.15" customHeight="1" x14ac:dyDescent="0.2">
      <c r="A3001" s="70" t="s">
        <v>2423</v>
      </c>
      <c r="B3001" s="71">
        <v>2007</v>
      </c>
      <c r="C3001" s="68" t="str">
        <f>IF(ISERROR(VLOOKUP(IF(RIGHT($A3001,1)=")",LEFT($A3001,FIND(" (",$A3001)-1),$A3001),[1]ACCS!$B$2:$B$5003, 1, FALSE)), "","1")</f>
        <v>1</v>
      </c>
      <c r="D3001" s="103" t="str">
        <f>IF($B3001="Unknown","",IF($B3001="","",IF(VALUE(LEFT($B3001,4))&lt;Calc!$J$2,"ANTIQUE","")))</f>
        <v/>
      </c>
      <c r="E3001" s="72" t="s">
        <v>35</v>
      </c>
      <c r="F3001" s="121"/>
      <c r="G3001" s="121"/>
      <c r="H3001" s="62" t="str">
        <f t="shared" si="325"/>
        <v>NRH</v>
      </c>
      <c r="I3001" s="18">
        <f t="shared" si="329"/>
        <v>2</v>
      </c>
      <c r="J3001" s="18">
        <f t="shared" si="326"/>
        <v>0</v>
      </c>
      <c r="K3001" s="18">
        <f t="shared" si="327"/>
        <v>0</v>
      </c>
      <c r="L3001" s="57" t="str">
        <f t="shared" si="330"/>
        <v>Senritsu-ko</v>
      </c>
      <c r="M3001" s="57" t="str">
        <f t="shared" si="328"/>
        <v>Senritsu-ko</v>
      </c>
      <c r="N3001" s="61" t="str">
        <f t="shared" si="331"/>
        <v>Senritsu-ko</v>
      </c>
    </row>
    <row r="3002" spans="1:14" ht="25.15" customHeight="1" x14ac:dyDescent="0.2">
      <c r="A3002" s="70" t="s">
        <v>2932</v>
      </c>
      <c r="B3002" s="71">
        <v>1936</v>
      </c>
      <c r="C3002" s="68" t="str">
        <f>IF(ISERROR(VLOOKUP(IF(RIGHT($A3002,1)=")",LEFT($A3002,FIND(" (",$A3002)-1),$A3002),[1]ACCS!$B$2:$B$5003, 1, FALSE)), "","1")</f>
        <v>1</v>
      </c>
      <c r="D3002" s="103" t="str">
        <f>IF($B3002="Unknown","",IF($B3002="","",IF(VALUE(LEFT($B3002,4))&lt;Calc!$J$2,"ANTIQUE","")))</f>
        <v/>
      </c>
      <c r="E3002" s="72" t="s">
        <v>24</v>
      </c>
      <c r="F3002" s="121"/>
      <c r="G3002" s="121"/>
      <c r="H3002" s="62" t="str">
        <f t="shared" si="325"/>
        <v>Japonica</v>
      </c>
      <c r="I3002" s="18">
        <f t="shared" si="329"/>
        <v>0</v>
      </c>
      <c r="J3002" s="18">
        <f t="shared" si="326"/>
        <v>0</v>
      </c>
      <c r="K3002" s="18">
        <f t="shared" si="327"/>
        <v>0</v>
      </c>
      <c r="L3002" s="57" t="str">
        <f t="shared" si="330"/>
        <v>September Morn (Shirabyôsh)</v>
      </c>
      <c r="M3002" s="57" t="str">
        <f t="shared" si="328"/>
        <v>September Morn (Shirabyôsh)</v>
      </c>
      <c r="N3002" s="61" t="str">
        <f t="shared" si="331"/>
        <v>September Morn</v>
      </c>
    </row>
    <row r="3003" spans="1:14" ht="25.15" customHeight="1" x14ac:dyDescent="0.2">
      <c r="A3003" s="70" t="s">
        <v>2424</v>
      </c>
      <c r="B3003" s="71">
        <v>1940</v>
      </c>
      <c r="C3003" s="68" t="str">
        <f>IF(ISERROR(VLOOKUP(IF(RIGHT($A3003,1)=")",LEFT($A3003,FIND(" (",$A3003)-1),$A3003),[1]ACCS!$B$2:$B$5003, 1, FALSE)), "","1")</f>
        <v>1</v>
      </c>
      <c r="D3003" s="103" t="str">
        <f>IF($B3003="Unknown","",IF($B3003="","",IF(VALUE(LEFT($B3003,4))&lt;Calc!$J$2,"ANTIQUE","")))</f>
        <v/>
      </c>
      <c r="E3003" s="72" t="s">
        <v>37</v>
      </c>
      <c r="F3003" s="121"/>
      <c r="G3003" s="121"/>
      <c r="H3003" s="62" t="str">
        <f t="shared" si="325"/>
        <v>Japonica</v>
      </c>
      <c r="I3003" s="18">
        <f t="shared" si="329"/>
        <v>0</v>
      </c>
      <c r="J3003" s="18">
        <f t="shared" si="326"/>
        <v>0</v>
      </c>
      <c r="K3003" s="18">
        <f t="shared" si="327"/>
        <v>0</v>
      </c>
      <c r="L3003" s="57" t="str">
        <f t="shared" si="330"/>
        <v>Sergeant Barrios (Semidouble Rosea)</v>
      </c>
      <c r="M3003" s="57" t="str">
        <f t="shared" si="328"/>
        <v>Sergeant Barrios (Semidouble Rosea)</v>
      </c>
      <c r="N3003" s="61" t="str">
        <f t="shared" si="331"/>
        <v>Sergeant Barrios</v>
      </c>
    </row>
    <row r="3004" spans="1:14" ht="25.15" customHeight="1" x14ac:dyDescent="0.2">
      <c r="A3004" s="70" t="s">
        <v>2425</v>
      </c>
      <c r="B3004" s="71" t="s">
        <v>56</v>
      </c>
      <c r="C3004" s="68" t="str">
        <f>IF(ISERROR(VLOOKUP(IF(RIGHT($A3004,1)=")",LEFT($A3004,FIND(" (",$A3004)-1),$A3004),[1]ACCS!$B$2:$B$5003, 1, FALSE)), "","1")</f>
        <v>1</v>
      </c>
      <c r="D3004" s="103" t="str">
        <f>IF($B3004="Unknown","",IF($B3004="","",IF(VALUE(LEFT($B3004,4))&lt;Calc!$J$2,"ANTIQUE","")))</f>
        <v/>
      </c>
      <c r="E3004" s="72" t="s">
        <v>21</v>
      </c>
      <c r="F3004" s="121" t="s">
        <v>5</v>
      </c>
      <c r="G3004" s="121"/>
      <c r="H3004" s="62" t="str">
        <f t="shared" si="325"/>
        <v>Sasanqua</v>
      </c>
      <c r="I3004" s="18">
        <f t="shared" si="329"/>
        <v>3</v>
      </c>
      <c r="J3004" s="18">
        <f t="shared" si="326"/>
        <v>0</v>
      </c>
      <c r="K3004" s="18">
        <f t="shared" si="327"/>
        <v>0</v>
      </c>
      <c r="L3004" s="57" t="str">
        <f t="shared" si="330"/>
        <v>Setsugekka</v>
      </c>
      <c r="M3004" s="57" t="str">
        <f t="shared" si="328"/>
        <v>Setsugekka</v>
      </c>
      <c r="N3004" s="61" t="str">
        <f t="shared" si="331"/>
        <v>Setsugekka</v>
      </c>
    </row>
    <row r="3005" spans="1:14" ht="25.15" customHeight="1" x14ac:dyDescent="0.2">
      <c r="A3005" s="70" t="s">
        <v>2426</v>
      </c>
      <c r="B3005" s="71">
        <v>1955</v>
      </c>
      <c r="C3005" s="68" t="str">
        <f>IF(ISERROR(VLOOKUP(IF(RIGHT($A3005,1)=")",LEFT($A3005,FIND(" (",$A3005)-1),$A3005),[1]ACCS!$B$2:$B$5003, 1, FALSE)), "","1")</f>
        <v>1</v>
      </c>
      <c r="D3005" s="103" t="str">
        <f>IF($B3005="Unknown","",IF($B3005="","",IF(VALUE(LEFT($B3005,4))&lt;Calc!$J$2,"ANTIQUE","")))</f>
        <v/>
      </c>
      <c r="E3005" s="72" t="s">
        <v>37</v>
      </c>
      <c r="F3005" s="121"/>
      <c r="G3005" s="121"/>
      <c r="H3005" s="62" t="str">
        <f t="shared" ref="H3005:H3068" si="332">IF($A3005="","",IF($I3005=0,"Japonica",IF($I3005=1,"Reticulata",IF($I3005=2,"NRH",IF($I3005=3,"Sasanqua",IF($I3005=4,"Hiemalis",IF($I3005=5,"Vernalis",IF($I3005=6,"Japonica [Higo]","Specie"))))))))</f>
        <v>Japonica</v>
      </c>
      <c r="I3005" s="18">
        <f t="shared" si="329"/>
        <v>0</v>
      </c>
      <c r="J3005" s="18">
        <f t="shared" ref="J3005:J3068" si="333">IF(NOT(ISERROR(SEARCH("(Rusticana)",$A3005))),7,IF(NOT(ISERROR(SEARCH("(Wabisuke)",$A3005))),8,IF(NOT(ISERROR(SEARCH("(Edithae)",$A3005))),9,IF(NOT(ISERROR(SEARCH("(Oleifera)",$A3005))),10,IF(NOT(ISERROR(SEARCH("(Saluenensis)",$A3005))),11,0)))))</f>
        <v>0</v>
      </c>
      <c r="K3005" s="18">
        <f t="shared" ref="K3005:K3068" si="334">IF(NOT(ISERROR(SEARCH("(Pitardii)",$A3005))),12,IF(NOT(ISERROR(SEARCH("(Specie)",$A3005))),13,0))</f>
        <v>0</v>
      </c>
      <c r="L3005" s="57" t="str">
        <f t="shared" si="330"/>
        <v>Seventh Heaven</v>
      </c>
      <c r="M3005" s="57" t="str">
        <f t="shared" ref="M3005:M3068" si="335">SUBSTITUTE(SUBSTITUTE(SUBSTITUTE(SUBSTITUTE(SUBSTITUTE($L3005," (Edithae)","")," (Oleifera)","")," (Saluenensis)","")," (Specie)","")," (Pitardii)","")</f>
        <v>Seventh Heaven</v>
      </c>
      <c r="N3005" s="61" t="str">
        <f t="shared" si="331"/>
        <v>Seventh Heaven</v>
      </c>
    </row>
    <row r="3006" spans="1:14" ht="25.15" customHeight="1" x14ac:dyDescent="0.2">
      <c r="A3006" s="70" t="s">
        <v>2427</v>
      </c>
      <c r="B3006" s="71">
        <v>1988</v>
      </c>
      <c r="C3006" s="68" t="str">
        <f>IF(ISERROR(VLOOKUP(IF(RIGHT($A3006,1)=")",LEFT($A3006,FIND(" (",$A3006)-1),$A3006),[1]ACCS!$B$2:$B$5003, 1, FALSE)), "","1")</f>
        <v>1</v>
      </c>
      <c r="D3006" s="103" t="str">
        <f>IF($B3006="Unknown","",IF($B3006="","",IF(VALUE(LEFT($B3006,4))&lt;Calc!$J$2,"ANTIQUE","")))</f>
        <v/>
      </c>
      <c r="E3006" s="72" t="s">
        <v>21</v>
      </c>
      <c r="F3006" s="121"/>
      <c r="G3006" s="121"/>
      <c r="H3006" s="62" t="str">
        <f t="shared" si="332"/>
        <v>Japonica</v>
      </c>
      <c r="I3006" s="18">
        <f t="shared" si="329"/>
        <v>0</v>
      </c>
      <c r="J3006" s="18">
        <f t="shared" si="333"/>
        <v>0</v>
      </c>
      <c r="K3006" s="18">
        <f t="shared" si="334"/>
        <v>0</v>
      </c>
      <c r="L3006" s="57" t="str">
        <f t="shared" si="330"/>
        <v>Shalimar Sunset</v>
      </c>
      <c r="M3006" s="57" t="str">
        <f t="shared" si="335"/>
        <v>Shalimar Sunset</v>
      </c>
      <c r="N3006" s="61" t="str">
        <f t="shared" si="331"/>
        <v>Shalimar Sunset</v>
      </c>
    </row>
    <row r="3007" spans="1:14" ht="25.15" customHeight="1" x14ac:dyDescent="0.2">
      <c r="A3007" s="70" t="s">
        <v>2428</v>
      </c>
      <c r="B3007" s="71">
        <v>1981</v>
      </c>
      <c r="C3007" s="68" t="str">
        <f>IF(ISERROR(VLOOKUP(IF(RIGHT($A3007,1)=")",LEFT($A3007,FIND(" (",$A3007)-1),$A3007),[1]ACCS!$B$2:$B$5003, 1, FALSE)), "","1")</f>
        <v>1</v>
      </c>
      <c r="D3007" s="103" t="str">
        <f>IF($B3007="Unknown","",IF($B3007="","",IF(VALUE(LEFT($B3007,4))&lt;Calc!$J$2,"ANTIQUE","")))</f>
        <v/>
      </c>
      <c r="E3007" s="72" t="s">
        <v>29</v>
      </c>
      <c r="F3007" s="121"/>
      <c r="G3007" s="121"/>
      <c r="H3007" s="62" t="str">
        <f t="shared" si="332"/>
        <v>Reticulata</v>
      </c>
      <c r="I3007" s="18">
        <f t="shared" si="329"/>
        <v>1</v>
      </c>
      <c r="J3007" s="18">
        <f t="shared" si="333"/>
        <v>0</v>
      </c>
      <c r="K3007" s="18">
        <f t="shared" si="334"/>
        <v>0</v>
      </c>
      <c r="L3007" s="57" t="str">
        <f t="shared" si="330"/>
        <v>Shanghai Lady</v>
      </c>
      <c r="M3007" s="57" t="str">
        <f t="shared" si="335"/>
        <v>Shanghai Lady</v>
      </c>
      <c r="N3007" s="61" t="str">
        <f t="shared" si="331"/>
        <v>Shanghai Lady</v>
      </c>
    </row>
    <row r="3008" spans="1:14" ht="25.15" customHeight="1" x14ac:dyDescent="0.2">
      <c r="A3008" s="70" t="s">
        <v>2429</v>
      </c>
      <c r="B3008" s="71">
        <v>2015</v>
      </c>
      <c r="C3008" s="68" t="str">
        <f>IF(ISERROR(VLOOKUP(IF(RIGHT($A3008,1)=")",LEFT($A3008,FIND(" (",$A3008)-1),$A3008),[1]ACCS!$B$2:$B$5003, 1, FALSE)), "","1")</f>
        <v>1</v>
      </c>
      <c r="D3008" s="103" t="str">
        <f>IF($B3008="Unknown","",IF($B3008="","",IF(VALUE(LEFT($B3008,4))&lt;Calc!$J$2,"ANTIQUE","")))</f>
        <v/>
      </c>
      <c r="E3008" s="72" t="s">
        <v>37</v>
      </c>
      <c r="F3008" s="121"/>
      <c r="G3008" s="121"/>
      <c r="H3008" s="62" t="str">
        <f t="shared" si="332"/>
        <v>Reticulata</v>
      </c>
      <c r="I3008" s="18">
        <f t="shared" si="329"/>
        <v>1</v>
      </c>
      <c r="J3008" s="18">
        <f t="shared" si="333"/>
        <v>0</v>
      </c>
      <c r="K3008" s="18">
        <f t="shared" si="334"/>
        <v>0</v>
      </c>
      <c r="L3008" s="57" t="str">
        <f t="shared" si="330"/>
        <v>Sharilyn Green</v>
      </c>
      <c r="M3008" s="57" t="str">
        <f t="shared" si="335"/>
        <v>Sharilyn Green</v>
      </c>
      <c r="N3008" s="61" t="str">
        <f t="shared" si="331"/>
        <v>Sharilyn Green</v>
      </c>
    </row>
    <row r="3009" spans="1:14" ht="25.15" customHeight="1" x14ac:dyDescent="0.2">
      <c r="A3009" s="70" t="s">
        <v>2430</v>
      </c>
      <c r="B3009" s="71">
        <v>2002</v>
      </c>
      <c r="C3009" s="68" t="str">
        <f>IF(ISERROR(VLOOKUP(IF(RIGHT($A3009,1)=")",LEFT($A3009,FIND(" (",$A3009)-1),$A3009),[1]ACCS!$B$2:$B$5003, 1, FALSE)), "","1")</f>
        <v>1</v>
      </c>
      <c r="D3009" s="103" t="str">
        <f>IF($B3009="Unknown","",IF($B3009="","",IF(VALUE(LEFT($B3009,4))&lt;Calc!$J$2,"ANTIQUE","")))</f>
        <v/>
      </c>
      <c r="E3009" s="72" t="s">
        <v>24</v>
      </c>
      <c r="F3009" s="121"/>
      <c r="G3009" s="121" t="s">
        <v>26</v>
      </c>
      <c r="H3009" s="62" t="str">
        <f t="shared" si="332"/>
        <v>Japonica</v>
      </c>
      <c r="I3009" s="18">
        <f t="shared" si="329"/>
        <v>0</v>
      </c>
      <c r="J3009" s="18">
        <f t="shared" si="333"/>
        <v>0</v>
      </c>
      <c r="K3009" s="18">
        <f t="shared" si="334"/>
        <v>0</v>
      </c>
      <c r="L3009" s="57" t="str">
        <f t="shared" si="330"/>
        <v>Sharon Shuman</v>
      </c>
      <c r="M3009" s="57" t="str">
        <f t="shared" si="335"/>
        <v>Sharon Shuman</v>
      </c>
      <c r="N3009" s="61" t="str">
        <f t="shared" si="331"/>
        <v>Sharon Shuman</v>
      </c>
    </row>
    <row r="3010" spans="1:14" ht="25.15" customHeight="1" x14ac:dyDescent="0.2">
      <c r="A3010" s="70" t="s">
        <v>2431</v>
      </c>
      <c r="B3010" s="71">
        <v>2019</v>
      </c>
      <c r="C3010" s="68" t="str">
        <f>IF(ISERROR(VLOOKUP(IF(RIGHT($A3010,1)=")",LEFT($A3010,FIND(" (",$A3010)-1),$A3010),[1]ACCS!$B$2:$B$5003, 1, FALSE)), "","1")</f>
        <v>1</v>
      </c>
      <c r="D3010" s="103" t="str">
        <f>IF($B3010="Unknown","",IF($B3010="","",IF(VALUE(LEFT($B3010,4))&lt;Calc!$J$2,"ANTIQUE","")))</f>
        <v/>
      </c>
      <c r="E3010" s="72" t="s">
        <v>21</v>
      </c>
      <c r="F3010" s="121"/>
      <c r="G3010" s="121"/>
      <c r="H3010" s="62" t="str">
        <f t="shared" si="332"/>
        <v>Japonica</v>
      </c>
      <c r="I3010" s="18">
        <f t="shared" si="329"/>
        <v>0</v>
      </c>
      <c r="J3010" s="18">
        <f t="shared" si="333"/>
        <v>0</v>
      </c>
      <c r="K3010" s="18">
        <f t="shared" si="334"/>
        <v>0</v>
      </c>
      <c r="L3010" s="57" t="str">
        <f t="shared" si="330"/>
        <v>Sharon Wilson</v>
      </c>
      <c r="M3010" s="57" t="str">
        <f t="shared" si="335"/>
        <v>Sharon Wilson</v>
      </c>
      <c r="N3010" s="61" t="str">
        <f t="shared" si="331"/>
        <v>Sharon Wilson</v>
      </c>
    </row>
    <row r="3011" spans="1:14" ht="25.15" customHeight="1" x14ac:dyDescent="0.2">
      <c r="A3011" s="70" t="s">
        <v>2432</v>
      </c>
      <c r="B3011" s="71">
        <v>1973</v>
      </c>
      <c r="C3011" s="68" t="str">
        <f>IF(ISERROR(VLOOKUP(IF(RIGHT($A3011,1)=")",LEFT($A3011,FIND(" (",$A3011)-1),$A3011),[1]ACCS!$B$2:$B$5003, 1, FALSE)), "","1")</f>
        <v>1</v>
      </c>
      <c r="D3011" s="103" t="str">
        <f>IF($B3011="Unknown","",IF($B3011="","",IF(VALUE(LEFT($B3011,4))&lt;Calc!$J$2,"ANTIQUE","")))</f>
        <v/>
      </c>
      <c r="E3011" s="72" t="s">
        <v>37</v>
      </c>
      <c r="F3011" s="121"/>
      <c r="G3011" s="121"/>
      <c r="H3011" s="62" t="str">
        <f t="shared" si="332"/>
        <v>Japonica</v>
      </c>
      <c r="I3011" s="18">
        <f t="shared" si="329"/>
        <v>0</v>
      </c>
      <c r="J3011" s="18">
        <f t="shared" si="333"/>
        <v>0</v>
      </c>
      <c r="K3011" s="18">
        <f t="shared" si="334"/>
        <v>0</v>
      </c>
      <c r="L3011" s="57" t="str">
        <f t="shared" si="330"/>
        <v>Sheila</v>
      </c>
      <c r="M3011" s="57" t="str">
        <f t="shared" si="335"/>
        <v>Sheila</v>
      </c>
      <c r="N3011" s="61" t="str">
        <f t="shared" si="331"/>
        <v>Sheila</v>
      </c>
    </row>
    <row r="3012" spans="1:14" ht="25.15" customHeight="1" x14ac:dyDescent="0.2">
      <c r="A3012" s="70" t="s">
        <v>2433</v>
      </c>
      <c r="B3012" s="71">
        <v>2005</v>
      </c>
      <c r="C3012" s="68" t="str">
        <f>IF(ISERROR(VLOOKUP(IF(RIGHT($A3012,1)=")",LEFT($A3012,FIND(" (",$A3012)-1),$A3012),[1]ACCS!$B$2:$B$5003, 1, FALSE)), "","1")</f>
        <v>1</v>
      </c>
      <c r="D3012" s="103" t="str">
        <f>IF($B3012="Unknown","",IF($B3012="","",IF(VALUE(LEFT($B3012,4))&lt;Calc!$J$2,"ANTIQUE","")))</f>
        <v/>
      </c>
      <c r="E3012" s="72" t="s">
        <v>37</v>
      </c>
      <c r="F3012" s="121"/>
      <c r="G3012" s="121"/>
      <c r="H3012" s="62" t="str">
        <f t="shared" si="332"/>
        <v>Reticulata</v>
      </c>
      <c r="I3012" s="18">
        <f t="shared" si="329"/>
        <v>1</v>
      </c>
      <c r="J3012" s="18">
        <f t="shared" si="333"/>
        <v>0</v>
      </c>
      <c r="K3012" s="18">
        <f t="shared" si="334"/>
        <v>0</v>
      </c>
      <c r="L3012" s="57" t="str">
        <f t="shared" si="330"/>
        <v>Shelter Cove</v>
      </c>
      <c r="M3012" s="57" t="str">
        <f t="shared" si="335"/>
        <v>Shelter Cove</v>
      </c>
      <c r="N3012" s="61" t="str">
        <f t="shared" si="331"/>
        <v>Shelter Cove</v>
      </c>
    </row>
    <row r="3013" spans="1:14" ht="25.15" customHeight="1" x14ac:dyDescent="0.2">
      <c r="A3013" s="70" t="s">
        <v>2434</v>
      </c>
      <c r="B3013" s="71">
        <v>2007</v>
      </c>
      <c r="C3013" s="68" t="str">
        <f>IF(ISERROR(VLOOKUP(IF(RIGHT($A3013,1)=")",LEFT($A3013,FIND(" (",$A3013)-1),$A3013),[1]ACCS!$B$2:$B$5003, 1, FALSE)), "","1")</f>
        <v>1</v>
      </c>
      <c r="D3013" s="103" t="str">
        <f>IF($B3013="Unknown","",IF($B3013="","",IF(VALUE(LEFT($B3013,4))&lt;Calc!$J$2,"ANTIQUE","")))</f>
        <v/>
      </c>
      <c r="E3013" s="72" t="s">
        <v>30</v>
      </c>
      <c r="F3013" s="121"/>
      <c r="G3013" s="121"/>
      <c r="H3013" s="62" t="str">
        <f t="shared" si="332"/>
        <v>Reticulata</v>
      </c>
      <c r="I3013" s="18">
        <f t="shared" si="329"/>
        <v>1</v>
      </c>
      <c r="J3013" s="18">
        <f t="shared" si="333"/>
        <v>0</v>
      </c>
      <c r="K3013" s="18">
        <f t="shared" si="334"/>
        <v>0</v>
      </c>
      <c r="L3013" s="57" t="str">
        <f t="shared" si="330"/>
        <v>Shengjie (See Holy Pure)</v>
      </c>
      <c r="M3013" s="57" t="str">
        <f t="shared" si="335"/>
        <v>Shengjie (See Holy Pure)</v>
      </c>
      <c r="N3013" s="61" t="str">
        <f t="shared" si="331"/>
        <v>Shengjie (See Holy Pure)</v>
      </c>
    </row>
    <row r="3014" spans="1:14" ht="25.15" customHeight="1" x14ac:dyDescent="0.2">
      <c r="A3014" s="70" t="s">
        <v>3472</v>
      </c>
      <c r="B3014" s="71">
        <v>1896</v>
      </c>
      <c r="C3014" s="68" t="str">
        <f>IF(ISERROR(VLOOKUP(IF(RIGHT($A3014,1)=")",LEFT($A3014,FIND(" (",$A3014)-1),$A3014),[1]ACCS!$B$2:$B$5003, 1, FALSE)), "","1")</f>
        <v/>
      </c>
      <c r="D3014" s="103" t="str">
        <f>IF($B3014="Unknown","",IF($B3014="","",IF(VALUE(LEFT($B3014,4))&lt;Calc!$J$2,"ANTIQUE","")))</f>
        <v>ANTIQUE</v>
      </c>
      <c r="E3014" s="72" t="s">
        <v>24</v>
      </c>
      <c r="F3014" s="121"/>
      <c r="G3014" s="121"/>
      <c r="H3014" s="62" t="str">
        <f t="shared" si="332"/>
        <v>Japonica</v>
      </c>
      <c r="I3014" s="18">
        <f t="shared" si="329"/>
        <v>0</v>
      </c>
      <c r="J3014" s="18">
        <f t="shared" si="333"/>
        <v>0</v>
      </c>
      <c r="K3014" s="18">
        <f t="shared" si="334"/>
        <v>0</v>
      </c>
      <c r="L3014" s="57" t="str">
        <f t="shared" si="330"/>
        <v>Sherbrooke (See Kumasaka)</v>
      </c>
      <c r="M3014" s="57" t="str">
        <f t="shared" si="335"/>
        <v>Sherbrooke (See Kumasaka)</v>
      </c>
      <c r="N3014" s="61" t="str">
        <f t="shared" si="331"/>
        <v>Sherbrooke (See Kumasaka)</v>
      </c>
    </row>
    <row r="3015" spans="1:14" ht="25.15" customHeight="1" x14ac:dyDescent="0.2">
      <c r="A3015" s="70" t="s">
        <v>2435</v>
      </c>
      <c r="B3015" s="71">
        <v>1989</v>
      </c>
      <c r="C3015" s="68" t="str">
        <f>IF(ISERROR(VLOOKUP(IF(RIGHT($A3015,1)=")",LEFT($A3015,FIND(" (",$A3015)-1),$A3015),[1]ACCS!$B$2:$B$5003, 1, FALSE)), "","1")</f>
        <v/>
      </c>
      <c r="D3015" s="103" t="str">
        <f>IF($B3015="Unknown","",IF($B3015="","",IF(VALUE(LEFT($B3015,4))&lt;Calc!$J$2,"ANTIQUE","")))</f>
        <v/>
      </c>
      <c r="E3015" s="72" t="s">
        <v>37</v>
      </c>
      <c r="F3015" s="121"/>
      <c r="G3015" s="121"/>
      <c r="H3015" s="62" t="str">
        <f t="shared" si="332"/>
        <v>Japonica</v>
      </c>
      <c r="I3015" s="18">
        <f t="shared" si="329"/>
        <v>0</v>
      </c>
      <c r="J3015" s="18">
        <f t="shared" si="333"/>
        <v>0</v>
      </c>
      <c r="K3015" s="18">
        <f t="shared" si="334"/>
        <v>0</v>
      </c>
      <c r="L3015" s="57" t="str">
        <f t="shared" si="330"/>
        <v>Sheridan Wilson</v>
      </c>
      <c r="M3015" s="57" t="str">
        <f t="shared" si="335"/>
        <v>Sheridan Wilson</v>
      </c>
      <c r="N3015" s="61" t="str">
        <f t="shared" si="331"/>
        <v>Sheridan Wilson</v>
      </c>
    </row>
    <row r="3016" spans="1:14" ht="25.15" customHeight="1" x14ac:dyDescent="0.2">
      <c r="A3016" s="70" t="s">
        <v>2436</v>
      </c>
      <c r="B3016" s="71">
        <v>2010</v>
      </c>
      <c r="C3016" s="68" t="str">
        <f>IF(ISERROR(VLOOKUP(IF(RIGHT($A3016,1)=")",LEFT($A3016,FIND(" (",$A3016)-1),$A3016),[1]ACCS!$B$2:$B$5003, 1, FALSE)), "","1")</f>
        <v>1</v>
      </c>
      <c r="D3016" s="103" t="str">
        <f>IF($B3016="Unknown","",IF($B3016="","",IF(VALUE(LEFT($B3016,4))&lt;Calc!$J$2,"ANTIQUE","")))</f>
        <v/>
      </c>
      <c r="E3016" s="72" t="s">
        <v>21</v>
      </c>
      <c r="F3016" s="121"/>
      <c r="G3016" s="121"/>
      <c r="H3016" s="62" t="str">
        <f t="shared" si="332"/>
        <v>Reticulata</v>
      </c>
      <c r="I3016" s="18">
        <f t="shared" si="329"/>
        <v>1</v>
      </c>
      <c r="J3016" s="18">
        <f t="shared" si="333"/>
        <v>0</v>
      </c>
      <c r="K3016" s="18">
        <f t="shared" si="334"/>
        <v>0</v>
      </c>
      <c r="L3016" s="57" t="str">
        <f t="shared" si="330"/>
        <v>Sherrida Crawford</v>
      </c>
      <c r="M3016" s="57" t="str">
        <f t="shared" si="335"/>
        <v>Sherrida Crawford</v>
      </c>
      <c r="N3016" s="61" t="str">
        <f t="shared" si="331"/>
        <v>Sherrida Crawford</v>
      </c>
    </row>
    <row r="3017" spans="1:14" ht="25.15" customHeight="1" x14ac:dyDescent="0.2">
      <c r="A3017" s="70" t="s">
        <v>2437</v>
      </c>
      <c r="B3017" s="71">
        <v>1998</v>
      </c>
      <c r="C3017" s="68" t="str">
        <f>IF(ISERROR(VLOOKUP(IF(RIGHT($A3017,1)=")",LEFT($A3017,FIND(" (",$A3017)-1),$A3017),[1]ACCS!$B$2:$B$5003, 1, FALSE)), "","1")</f>
        <v/>
      </c>
      <c r="D3017" s="103" t="str">
        <f>IF($B3017="Unknown","",IF($B3017="","",IF(VALUE(LEFT($B3017,4))&lt;Calc!$J$2,"ANTIQUE","")))</f>
        <v/>
      </c>
      <c r="E3017" s="72" t="s">
        <v>29</v>
      </c>
      <c r="F3017" s="121" t="s">
        <v>5</v>
      </c>
      <c r="G3017" s="121"/>
      <c r="H3017" s="62" t="str">
        <f t="shared" si="332"/>
        <v>Japonica</v>
      </c>
      <c r="I3017" s="18">
        <f t="shared" si="329"/>
        <v>0</v>
      </c>
      <c r="J3017" s="18">
        <f t="shared" si="333"/>
        <v>0</v>
      </c>
      <c r="K3017" s="18">
        <f t="shared" si="334"/>
        <v>0</v>
      </c>
      <c r="L3017" s="57" t="str">
        <f t="shared" si="330"/>
        <v>Sherrie N</v>
      </c>
      <c r="M3017" s="57" t="str">
        <f t="shared" si="335"/>
        <v>Sherrie N</v>
      </c>
      <c r="N3017" s="61" t="str">
        <f t="shared" si="331"/>
        <v>Sherrie N</v>
      </c>
    </row>
    <row r="3018" spans="1:14" ht="25.15" customHeight="1" x14ac:dyDescent="0.2">
      <c r="A3018" s="70" t="s">
        <v>2438</v>
      </c>
      <c r="B3018" s="71">
        <v>1993</v>
      </c>
      <c r="C3018" s="68" t="str">
        <f>IF(ISERROR(VLOOKUP(IF(RIGHT($A3018,1)=")",LEFT($A3018,FIND(" (",$A3018)-1),$A3018),[1]ACCS!$B$2:$B$5003, 1, FALSE)), "","1")</f>
        <v/>
      </c>
      <c r="D3018" s="103" t="str">
        <f>IF($B3018="Unknown","",IF($B3018="","",IF(VALUE(LEFT($B3018,4))&lt;Calc!$J$2,"ANTIQUE","")))</f>
        <v/>
      </c>
      <c r="E3018" s="72" t="s">
        <v>24</v>
      </c>
      <c r="F3018" s="121"/>
      <c r="G3018" s="121" t="s">
        <v>26</v>
      </c>
      <c r="H3018" s="62" t="str">
        <f t="shared" si="332"/>
        <v>Japonica</v>
      </c>
      <c r="I3018" s="18">
        <f t="shared" si="329"/>
        <v>0</v>
      </c>
      <c r="J3018" s="18">
        <f t="shared" si="333"/>
        <v>0</v>
      </c>
      <c r="K3018" s="18">
        <f t="shared" si="334"/>
        <v>0</v>
      </c>
      <c r="L3018" s="57" t="str">
        <f t="shared" si="330"/>
        <v>Sherry Lynn</v>
      </c>
      <c r="M3018" s="57" t="str">
        <f t="shared" si="335"/>
        <v>Sherry Lynn</v>
      </c>
      <c r="N3018" s="61" t="str">
        <f t="shared" si="331"/>
        <v>Sherry Lynn</v>
      </c>
    </row>
    <row r="3019" spans="1:14" ht="25.15" customHeight="1" x14ac:dyDescent="0.2">
      <c r="A3019" s="70" t="s">
        <v>2439</v>
      </c>
      <c r="B3019" s="71">
        <v>1974</v>
      </c>
      <c r="C3019" s="68" t="str">
        <f>IF(ISERROR(VLOOKUP(IF(RIGHT($A3019,1)=")",LEFT($A3019,FIND(" (",$A3019)-1),$A3019),[1]ACCS!$B$2:$B$5003, 1, FALSE)), "","1")</f>
        <v>1</v>
      </c>
      <c r="D3019" s="103" t="str">
        <f>IF($B3019="Unknown","",IF($B3019="","",IF(VALUE(LEFT($B3019,4))&lt;Calc!$J$2,"ANTIQUE","")))</f>
        <v/>
      </c>
      <c r="E3019" s="72" t="s">
        <v>24</v>
      </c>
      <c r="F3019" s="121"/>
      <c r="G3019" s="121"/>
      <c r="H3019" s="62" t="str">
        <f t="shared" si="332"/>
        <v>Vernalis</v>
      </c>
      <c r="I3019" s="18">
        <f t="shared" si="329"/>
        <v>5</v>
      </c>
      <c r="J3019" s="18">
        <f t="shared" si="333"/>
        <v>0</v>
      </c>
      <c r="K3019" s="18">
        <f t="shared" si="334"/>
        <v>0</v>
      </c>
      <c r="L3019" s="57" t="str">
        <f t="shared" si="330"/>
        <v>Shibori-egao</v>
      </c>
      <c r="M3019" s="57" t="str">
        <f t="shared" si="335"/>
        <v>Shibori-egao</v>
      </c>
      <c r="N3019" s="61" t="str">
        <f t="shared" si="331"/>
        <v>Shibori-egao</v>
      </c>
    </row>
    <row r="3020" spans="1:14" ht="25.15" customHeight="1" x14ac:dyDescent="0.2">
      <c r="A3020" s="70" t="s">
        <v>2953</v>
      </c>
      <c r="B3020" s="71">
        <v>2009</v>
      </c>
      <c r="C3020" s="68" t="str">
        <f>IF(ISERROR(VLOOKUP(IF(RIGHT($A3020,1)=")",LEFT($A3020,FIND(" (",$A3020)-1),$A3020),[1]ACCS!$B$2:$B$5003, 1, FALSE)), "","1")</f>
        <v>1</v>
      </c>
      <c r="D3020" s="103" t="str">
        <f>IF($B3020="Unknown","",IF($B3020="","",IF(VALUE(LEFT($B3020,4))&lt;Calc!$J$2,"ANTIQUE","")))</f>
        <v/>
      </c>
      <c r="E3020" s="72" t="s">
        <v>24</v>
      </c>
      <c r="F3020" s="121"/>
      <c r="G3020" s="121"/>
      <c r="H3020" s="62" t="str">
        <f t="shared" si="332"/>
        <v>Vernalis</v>
      </c>
      <c r="I3020" s="18">
        <f t="shared" si="329"/>
        <v>5</v>
      </c>
      <c r="J3020" s="18">
        <f t="shared" si="333"/>
        <v>0</v>
      </c>
      <c r="K3020" s="18">
        <f t="shared" si="334"/>
        <v>0</v>
      </c>
      <c r="L3020" s="57" t="str">
        <f t="shared" si="330"/>
        <v>Shibori-egao Corkscrew</v>
      </c>
      <c r="M3020" s="57" t="str">
        <f t="shared" si="335"/>
        <v>Shibori-egao Corkscrew</v>
      </c>
      <c r="N3020" s="61" t="str">
        <f t="shared" si="331"/>
        <v>Shibori-egao Corkscrew</v>
      </c>
    </row>
    <row r="3021" spans="1:14" ht="25.15" customHeight="1" x14ac:dyDescent="0.2">
      <c r="A3021" s="70" t="s">
        <v>2440</v>
      </c>
      <c r="B3021" s="71">
        <v>1981</v>
      </c>
      <c r="C3021" s="68" t="str">
        <f>IF(ISERROR(VLOOKUP(IF(RIGHT($A3021,1)=")",LEFT($A3021,FIND(" (",$A3021)-1),$A3021),[1]ACCS!$B$2:$B$5003, 1, FALSE)), "","1")</f>
        <v>1</v>
      </c>
      <c r="D3021" s="103" t="str">
        <f>IF($B3021="Unknown","",IF($B3021="","",IF(VALUE(LEFT($B3021,4))&lt;Calc!$J$2,"ANTIQUE","")))</f>
        <v/>
      </c>
      <c r="E3021" s="72" t="s">
        <v>61</v>
      </c>
      <c r="F3021" s="121"/>
      <c r="G3021" s="121"/>
      <c r="H3021" s="62" t="str">
        <f t="shared" si="332"/>
        <v>Japonica</v>
      </c>
      <c r="I3021" s="18">
        <f t="shared" si="329"/>
        <v>0</v>
      </c>
      <c r="J3021" s="18">
        <f t="shared" si="333"/>
        <v>0</v>
      </c>
      <c r="K3021" s="18">
        <f t="shared" si="334"/>
        <v>0</v>
      </c>
      <c r="L3021" s="57" t="str">
        <f t="shared" si="330"/>
        <v>Shikibu</v>
      </c>
      <c r="M3021" s="57" t="str">
        <f t="shared" si="335"/>
        <v>Shikibu</v>
      </c>
      <c r="N3021" s="61" t="str">
        <f t="shared" si="331"/>
        <v>Shikibu</v>
      </c>
    </row>
    <row r="3022" spans="1:14" ht="25.15" customHeight="1" x14ac:dyDescent="0.2">
      <c r="A3022" s="70" t="s">
        <v>2441</v>
      </c>
      <c r="B3022" s="71">
        <v>1937</v>
      </c>
      <c r="C3022" s="68" t="str">
        <f>IF(ISERROR(VLOOKUP(IF(RIGHT($A3022,1)=")",LEFT($A3022,FIND(" (",$A3022)-1),$A3022),[1]ACCS!$B$2:$B$5003, 1, FALSE)), "","1")</f>
        <v>1</v>
      </c>
      <c r="D3022" s="103" t="str">
        <f>IF($B3022="Unknown","",IF($B3022="","",IF(VALUE(LEFT($B3022,4))&lt;Calc!$J$2,"ANTIQUE","")))</f>
        <v/>
      </c>
      <c r="E3022" s="72" t="s">
        <v>24</v>
      </c>
      <c r="F3022" s="121"/>
      <c r="G3022" s="121"/>
      <c r="H3022" s="62" t="str">
        <f t="shared" si="332"/>
        <v>Hiemalis</v>
      </c>
      <c r="I3022" s="18">
        <f t="shared" si="329"/>
        <v>4</v>
      </c>
      <c r="J3022" s="18">
        <f t="shared" si="333"/>
        <v>0</v>
      </c>
      <c r="K3022" s="18">
        <f t="shared" si="334"/>
        <v>0</v>
      </c>
      <c r="L3022" s="57" t="str">
        <f t="shared" si="330"/>
        <v>Shikishima</v>
      </c>
      <c r="M3022" s="57" t="str">
        <f t="shared" si="335"/>
        <v>Shikishima</v>
      </c>
      <c r="N3022" s="61" t="str">
        <f t="shared" si="331"/>
        <v>Shikishima</v>
      </c>
    </row>
    <row r="3023" spans="1:14" ht="25.15" customHeight="1" x14ac:dyDescent="0.2">
      <c r="A3023" s="70" t="s">
        <v>2442</v>
      </c>
      <c r="B3023" s="71">
        <v>2011</v>
      </c>
      <c r="C3023" s="68" t="str">
        <f>IF(ISERROR(VLOOKUP(IF(RIGHT($A3023,1)=")",LEFT($A3023,FIND(" (",$A3023)-1),$A3023),[1]ACCS!$B$2:$B$5003, 1, FALSE)), "","1")</f>
        <v/>
      </c>
      <c r="D3023" s="103" t="str">
        <f>IF($B3023="Unknown","",IF($B3023="","",IF(VALUE(LEFT($B3023,4))&lt;Calc!$J$2,"ANTIQUE","")))</f>
        <v/>
      </c>
      <c r="E3023" s="72" t="s">
        <v>47</v>
      </c>
      <c r="F3023" s="121" t="s">
        <v>5</v>
      </c>
      <c r="G3023" s="121"/>
      <c r="H3023" s="62" t="str">
        <f t="shared" si="332"/>
        <v>Sasanqua</v>
      </c>
      <c r="I3023" s="18">
        <f t="shared" si="329"/>
        <v>3</v>
      </c>
      <c r="J3023" s="18">
        <f t="shared" si="333"/>
        <v>0</v>
      </c>
      <c r="K3023" s="18">
        <f t="shared" si="334"/>
        <v>0</v>
      </c>
      <c r="L3023" s="57" t="str">
        <f t="shared" si="330"/>
        <v>Shikoku Stars</v>
      </c>
      <c r="M3023" s="57" t="str">
        <f t="shared" si="335"/>
        <v>Shikoku Stars</v>
      </c>
      <c r="N3023" s="61" t="str">
        <f t="shared" si="331"/>
        <v>Shikoku Stars</v>
      </c>
    </row>
    <row r="3024" spans="1:14" ht="25.15" customHeight="1" x14ac:dyDescent="0.2">
      <c r="A3024" s="70" t="s">
        <v>2443</v>
      </c>
      <c r="B3024" s="71">
        <v>1989</v>
      </c>
      <c r="C3024" s="68" t="str">
        <f>IF(ISERROR(VLOOKUP(IF(RIGHT($A3024,1)=")",LEFT($A3024,FIND(" (",$A3024)-1),$A3024),[1]ACCS!$B$2:$B$5003, 1, FALSE)), "","1")</f>
        <v/>
      </c>
      <c r="D3024" s="103" t="str">
        <f>IF($B3024="Unknown","",IF($B3024="","",IF(VALUE(LEFT($B3024,4))&lt;Calc!$J$2,"ANTIQUE","")))</f>
        <v/>
      </c>
      <c r="E3024" s="72" t="s">
        <v>21</v>
      </c>
      <c r="F3024" s="121"/>
      <c r="G3024" s="121"/>
      <c r="H3024" s="62" t="str">
        <f t="shared" si="332"/>
        <v>Japonica</v>
      </c>
      <c r="I3024" s="18">
        <f t="shared" si="329"/>
        <v>0</v>
      </c>
      <c r="J3024" s="18">
        <f t="shared" si="333"/>
        <v>0</v>
      </c>
      <c r="K3024" s="18">
        <f t="shared" si="334"/>
        <v>0</v>
      </c>
      <c r="L3024" s="57" t="str">
        <f t="shared" si="330"/>
        <v>Shimmer</v>
      </c>
      <c r="M3024" s="57" t="str">
        <f t="shared" si="335"/>
        <v>Shimmer</v>
      </c>
      <c r="N3024" s="61" t="str">
        <f t="shared" si="331"/>
        <v>Shimmer</v>
      </c>
    </row>
    <row r="3025" spans="1:14" ht="25.15" customHeight="1" x14ac:dyDescent="0.2">
      <c r="A3025" s="70" t="s">
        <v>2444</v>
      </c>
      <c r="B3025" s="71">
        <v>2012</v>
      </c>
      <c r="C3025" s="68" t="str">
        <f>IF(ISERROR(VLOOKUP(IF(RIGHT($A3025,1)=")",LEFT($A3025,FIND(" (",$A3025)-1),$A3025),[1]ACCS!$B$2:$B$5003, 1, FALSE)), "","1")</f>
        <v>1</v>
      </c>
      <c r="D3025" s="103" t="str">
        <f>IF($B3025="Unknown","",IF($B3025="","",IF(VALUE(LEFT($B3025,4))&lt;Calc!$J$2,"ANTIQUE","")))</f>
        <v/>
      </c>
      <c r="E3025" s="72" t="s">
        <v>24</v>
      </c>
      <c r="F3025" s="121"/>
      <c r="G3025" s="121"/>
      <c r="H3025" s="62" t="str">
        <f t="shared" si="332"/>
        <v>Reticulata</v>
      </c>
      <c r="I3025" s="18">
        <f t="shared" si="329"/>
        <v>1</v>
      </c>
      <c r="J3025" s="18">
        <f t="shared" si="333"/>
        <v>0</v>
      </c>
      <c r="K3025" s="18">
        <f t="shared" si="334"/>
        <v>0</v>
      </c>
      <c r="L3025" s="57" t="str">
        <f t="shared" si="330"/>
        <v>Shining Jade</v>
      </c>
      <c r="M3025" s="57" t="str">
        <f t="shared" si="335"/>
        <v>Shining Jade</v>
      </c>
      <c r="N3025" s="61" t="str">
        <f t="shared" si="331"/>
        <v>Shining Jade</v>
      </c>
    </row>
    <row r="3026" spans="1:14" ht="25.15" customHeight="1" x14ac:dyDescent="0.2">
      <c r="A3026" s="70" t="s">
        <v>3473</v>
      </c>
      <c r="B3026" s="71">
        <v>1898</v>
      </c>
      <c r="C3026" s="68" t="str">
        <f>IF(ISERROR(VLOOKUP(IF(RIGHT($A3026,1)=")",LEFT($A3026,FIND(" (",$A3026)-1),$A3026),[1]ACCS!$B$2:$B$5003, 1, FALSE)), "","1")</f>
        <v/>
      </c>
      <c r="D3026" s="103" t="str">
        <f>IF($B3026="Unknown","",IF($B3026="","",IF(VALUE(LEFT($B3026,4))&lt;Calc!$J$2,"ANTIQUE","")))</f>
        <v>ANTIQUE</v>
      </c>
      <c r="E3026" s="72" t="s">
        <v>21</v>
      </c>
      <c r="F3026" s="121"/>
      <c r="G3026" s="121"/>
      <c r="H3026" s="62" t="str">
        <f t="shared" si="332"/>
        <v>Sasanqua</v>
      </c>
      <c r="I3026" s="18">
        <f t="shared" si="329"/>
        <v>3</v>
      </c>
      <c r="J3026" s="18">
        <f t="shared" si="333"/>
        <v>0</v>
      </c>
      <c r="K3026" s="18">
        <f t="shared" si="334"/>
        <v>0</v>
      </c>
      <c r="L3026" s="57" t="str">
        <f t="shared" si="330"/>
        <v>Shinonome</v>
      </c>
      <c r="M3026" s="57" t="str">
        <f t="shared" si="335"/>
        <v>Shinonome</v>
      </c>
      <c r="N3026" s="61" t="str">
        <f t="shared" si="331"/>
        <v>Shinonome</v>
      </c>
    </row>
    <row r="3027" spans="1:14" ht="25.15" customHeight="1" x14ac:dyDescent="0.2">
      <c r="A3027" s="99" t="s">
        <v>3230</v>
      </c>
      <c r="B3027" s="100">
        <v>1912</v>
      </c>
      <c r="C3027" s="68" t="str">
        <f>IF(ISERROR(VLOOKUP(IF(RIGHT($A3027,1)=")",LEFT($A3027,FIND(" (",$A3027)-1),$A3027),[1]ACCS!$B$2:$B$5003, 1, FALSE)), "","1")</f>
        <v>1</v>
      </c>
      <c r="D3027" s="115" t="str">
        <f>IF($B3027="Unknown","",IF($B3027="","",IF(VALUE(LEFT($B3027,4))&lt;Calc!$J$2,"ANTIQUE","")))</f>
        <v/>
      </c>
      <c r="E3027" s="53" t="s">
        <v>29</v>
      </c>
      <c r="F3027" s="121"/>
      <c r="G3027" s="121"/>
      <c r="H3027" s="62" t="str">
        <f t="shared" si="332"/>
        <v>Japonica [Higo]</v>
      </c>
      <c r="I3027" s="18">
        <f t="shared" si="329"/>
        <v>6</v>
      </c>
      <c r="J3027" s="18">
        <f t="shared" si="333"/>
        <v>0</v>
      </c>
      <c r="K3027" s="18">
        <f t="shared" si="334"/>
        <v>0</v>
      </c>
      <c r="L3027" s="57" t="str">
        <f t="shared" si="330"/>
        <v>Shin-tsukasa-nishiki (Higo)</v>
      </c>
      <c r="M3027" s="57" t="str">
        <f t="shared" si="335"/>
        <v>Shin-tsukasa-nishiki (Higo)</v>
      </c>
      <c r="N3027" s="61" t="str">
        <f t="shared" si="331"/>
        <v>Shin-tsukasa-nishiki</v>
      </c>
    </row>
    <row r="3028" spans="1:14" ht="25.15" customHeight="1" x14ac:dyDescent="0.2">
      <c r="A3028" s="99" t="s">
        <v>3233</v>
      </c>
      <c r="B3028" s="100">
        <v>1912</v>
      </c>
      <c r="C3028" s="68" t="str">
        <f>IF(ISERROR(VLOOKUP(IF(RIGHT($A3028,1)=")",LEFT($A3028,FIND(" (",$A3028)-1),$A3028),[1]ACCS!$B$2:$B$5003, 1, FALSE)), "","1")</f>
        <v>1</v>
      </c>
      <c r="D3028" s="115" t="str">
        <f>IF($B3028="Unknown","",IF($B3028="","",IF(VALUE(LEFT($B3028,4))&lt;Calc!$J$2,"ANTIQUE","")))</f>
        <v/>
      </c>
      <c r="E3028" s="53" t="s">
        <v>29</v>
      </c>
      <c r="F3028" s="121"/>
      <c r="G3028" s="121"/>
      <c r="H3028" s="62" t="str">
        <f t="shared" si="332"/>
        <v>Japonica [Higo]</v>
      </c>
      <c r="I3028" s="18">
        <f t="shared" si="329"/>
        <v>6</v>
      </c>
      <c r="J3028" s="18">
        <f t="shared" si="333"/>
        <v>0</v>
      </c>
      <c r="K3028" s="18">
        <f t="shared" si="334"/>
        <v>0</v>
      </c>
      <c r="L3028" s="57" t="str">
        <f t="shared" si="330"/>
        <v>Shiranui (Higo)</v>
      </c>
      <c r="M3028" s="57" t="str">
        <f t="shared" si="335"/>
        <v>Shiranui (Higo)</v>
      </c>
      <c r="N3028" s="61" t="str">
        <f t="shared" si="331"/>
        <v>Shiranui</v>
      </c>
    </row>
    <row r="3029" spans="1:14" ht="25.15" customHeight="1" x14ac:dyDescent="0.2">
      <c r="A3029" s="99" t="s">
        <v>3234</v>
      </c>
      <c r="B3029" s="100"/>
      <c r="C3029" s="68" t="str">
        <f>IF(ISERROR(VLOOKUP(IF(RIGHT($A3029,1)=")",LEFT($A3029,FIND(" (",$A3029)-1),$A3029),[1]ACCS!$B$2:$B$5003, 1, FALSE)), "","1")</f>
        <v/>
      </c>
      <c r="D3029" s="115" t="str">
        <f>IF($B3029="Unknown","",IF($B3029="","",IF(VALUE(LEFT($B3029,4))&lt;Calc!$J$2,"ANTIQUE","")))</f>
        <v/>
      </c>
      <c r="E3029" s="53" t="s">
        <v>24</v>
      </c>
      <c r="F3029" s="121"/>
      <c r="G3029" s="121"/>
      <c r="H3029" s="62" t="str">
        <f t="shared" si="332"/>
        <v>Japonica [Higo]</v>
      </c>
      <c r="I3029" s="18">
        <f t="shared" si="329"/>
        <v>6</v>
      </c>
      <c r="J3029" s="18">
        <f t="shared" si="333"/>
        <v>0</v>
      </c>
      <c r="K3029" s="18">
        <f t="shared" si="334"/>
        <v>0</v>
      </c>
      <c r="L3029" s="57" t="str">
        <f t="shared" si="330"/>
        <v>Shira-ogi (Higo)</v>
      </c>
      <c r="M3029" s="57" t="str">
        <f t="shared" si="335"/>
        <v>Shira-ogi (Higo)</v>
      </c>
      <c r="N3029" s="61" t="str">
        <f t="shared" si="331"/>
        <v>Shira-ogi</v>
      </c>
    </row>
    <row r="3030" spans="1:14" ht="25.15" customHeight="1" x14ac:dyDescent="0.2">
      <c r="A3030" s="99" t="s">
        <v>3231</v>
      </c>
      <c r="B3030" s="100"/>
      <c r="C3030" s="68" t="str">
        <f>IF(ISERROR(VLOOKUP(IF(RIGHT($A3030,1)=")",LEFT($A3030,FIND(" (",$A3030)-1),$A3030),[1]ACCS!$B$2:$B$5003, 1, FALSE)), "","1")</f>
        <v/>
      </c>
      <c r="D3030" s="115" t="str">
        <f>IF($B3030="Unknown","",IF($B3030="","",IF(VALUE(LEFT($B3030,4))&lt;Calc!$J$2,"ANTIQUE","")))</f>
        <v/>
      </c>
      <c r="E3030" s="53" t="s">
        <v>37</v>
      </c>
      <c r="F3030" s="121"/>
      <c r="G3030" s="121"/>
      <c r="H3030" s="62" t="str">
        <f t="shared" si="332"/>
        <v>Japonica [Higo]</v>
      </c>
      <c r="I3030" s="18">
        <f t="shared" si="329"/>
        <v>6</v>
      </c>
      <c r="J3030" s="18">
        <f t="shared" si="333"/>
        <v>0</v>
      </c>
      <c r="K3030" s="18">
        <f t="shared" si="334"/>
        <v>0</v>
      </c>
      <c r="L3030" s="57" t="str">
        <f t="shared" si="330"/>
        <v>Shira-saki (Higo)</v>
      </c>
      <c r="M3030" s="57" t="str">
        <f t="shared" si="335"/>
        <v>Shira-saki (Higo)</v>
      </c>
      <c r="N3030" s="61" t="str">
        <f t="shared" si="331"/>
        <v>Shira-saki</v>
      </c>
    </row>
    <row r="3031" spans="1:14" ht="25.15" customHeight="1" x14ac:dyDescent="0.2">
      <c r="A3031" s="70" t="s">
        <v>2942</v>
      </c>
      <c r="B3031" s="71">
        <v>1956</v>
      </c>
      <c r="C3031" s="68" t="str">
        <f>IF(ISERROR(VLOOKUP(IF(RIGHT($A3031,1)=")",LEFT($A3031,FIND(" (",$A3031)-1),$A3031),[1]ACCS!$B$2:$B$5003, 1, FALSE)), "","1")</f>
        <v>1</v>
      </c>
      <c r="D3031" s="103" t="str">
        <f>IF($B3031="Unknown","",IF($B3031="","",IF(VALUE(LEFT($B3031,4))&lt;Calc!$J$2,"ANTIQUE","")))</f>
        <v/>
      </c>
      <c r="E3031" s="72" t="s">
        <v>24</v>
      </c>
      <c r="F3031" s="121" t="s">
        <v>5</v>
      </c>
      <c r="G3031" s="121"/>
      <c r="H3031" s="62" t="str">
        <f t="shared" si="332"/>
        <v>Japonica</v>
      </c>
      <c r="I3031" s="18">
        <f t="shared" si="329"/>
        <v>0</v>
      </c>
      <c r="J3031" s="18">
        <f t="shared" si="333"/>
        <v>0</v>
      </c>
      <c r="K3031" s="18">
        <f t="shared" si="334"/>
        <v>0</v>
      </c>
      <c r="L3031" s="57" t="str">
        <f t="shared" si="330"/>
        <v>Shira-yuki</v>
      </c>
      <c r="M3031" s="57" t="str">
        <f t="shared" si="335"/>
        <v>Shira-yuki</v>
      </c>
      <c r="N3031" s="61" t="str">
        <f t="shared" si="331"/>
        <v>Shira-yuki</v>
      </c>
    </row>
    <row r="3032" spans="1:14" ht="25.15" customHeight="1" x14ac:dyDescent="0.2">
      <c r="A3032" s="99" t="s">
        <v>3232</v>
      </c>
      <c r="B3032" s="100"/>
      <c r="C3032" s="68" t="str">
        <f>IF(ISERROR(VLOOKUP(IF(RIGHT($A3032,1)=")",LEFT($A3032,FIND(" (",$A3032)-1),$A3032),[1]ACCS!$B$2:$B$5003, 1, FALSE)), "","1")</f>
        <v/>
      </c>
      <c r="D3032" s="115" t="str">
        <f>IF($B3032="Unknown","",IF($B3032="","",IF(VALUE(LEFT($B3032,4))&lt;Calc!$J$2,"ANTIQUE","")))</f>
        <v/>
      </c>
      <c r="E3032" s="53" t="s">
        <v>37</v>
      </c>
      <c r="F3032" s="121"/>
      <c r="G3032" s="121"/>
      <c r="H3032" s="62" t="str">
        <f t="shared" si="332"/>
        <v>Japonica [Higo]</v>
      </c>
      <c r="I3032" s="18">
        <f t="shared" si="329"/>
        <v>6</v>
      </c>
      <c r="J3032" s="18">
        <f t="shared" si="333"/>
        <v>0</v>
      </c>
      <c r="K3032" s="18">
        <f t="shared" si="334"/>
        <v>0</v>
      </c>
      <c r="L3032" s="57" t="str">
        <f t="shared" si="330"/>
        <v>Shira-yuli (Higo)</v>
      </c>
      <c r="M3032" s="57" t="str">
        <f t="shared" si="335"/>
        <v>Shira-yuli (Higo)</v>
      </c>
      <c r="N3032" s="61" t="str">
        <f t="shared" si="331"/>
        <v>Shira-yuli</v>
      </c>
    </row>
    <row r="3033" spans="1:14" ht="25.15" customHeight="1" x14ac:dyDescent="0.2">
      <c r="A3033" s="70" t="s">
        <v>2445</v>
      </c>
      <c r="B3033" s="71">
        <v>2002</v>
      </c>
      <c r="C3033" s="68" t="str">
        <f>IF(ISERROR(VLOOKUP(IF(RIGHT($A3033,1)=")",LEFT($A3033,FIND(" (",$A3033)-1),$A3033),[1]ACCS!$B$2:$B$5003, 1, FALSE)), "","1")</f>
        <v/>
      </c>
      <c r="D3033" s="103" t="str">
        <f>IF($B3033="Unknown","",IF($B3033="","",IF(VALUE(LEFT($B3033,4))&lt;Calc!$J$2,"ANTIQUE","")))</f>
        <v/>
      </c>
      <c r="E3033" s="72" t="s">
        <v>24</v>
      </c>
      <c r="F3033" s="121"/>
      <c r="G3033" s="121"/>
      <c r="H3033" s="62" t="str">
        <f t="shared" si="332"/>
        <v>Japonica</v>
      </c>
      <c r="I3033" s="18">
        <f t="shared" si="329"/>
        <v>0</v>
      </c>
      <c r="J3033" s="18">
        <f t="shared" si="333"/>
        <v>0</v>
      </c>
      <c r="K3033" s="18">
        <f t="shared" si="334"/>
        <v>0</v>
      </c>
      <c r="L3033" s="57" t="str">
        <f t="shared" si="330"/>
        <v>Shirley Anne</v>
      </c>
      <c r="M3033" s="57" t="str">
        <f t="shared" si="335"/>
        <v>Shirley Anne</v>
      </c>
      <c r="N3033" s="61" t="str">
        <f t="shared" si="331"/>
        <v>Shirley Anne</v>
      </c>
    </row>
    <row r="3034" spans="1:14" ht="25.15" customHeight="1" x14ac:dyDescent="0.2">
      <c r="A3034" s="70" t="s">
        <v>2446</v>
      </c>
      <c r="B3034" s="71">
        <v>2006</v>
      </c>
      <c r="C3034" s="68" t="str">
        <f>IF(ISERROR(VLOOKUP(IF(RIGHT($A3034,1)=")",LEFT($A3034,FIND(" (",$A3034)-1),$A3034),[1]ACCS!$B$2:$B$5003, 1, FALSE)), "","1")</f>
        <v>1</v>
      </c>
      <c r="D3034" s="103" t="str">
        <f>IF($B3034="Unknown","",IF($B3034="","",IF(VALUE(LEFT($B3034,4))&lt;Calc!$J$2,"ANTIQUE","")))</f>
        <v/>
      </c>
      <c r="E3034" s="72" t="s">
        <v>24</v>
      </c>
      <c r="F3034" s="121" t="s">
        <v>5</v>
      </c>
      <c r="G3034" s="121"/>
      <c r="H3034" s="62" t="str">
        <f t="shared" si="332"/>
        <v>NRH</v>
      </c>
      <c r="I3034" s="18">
        <f t="shared" si="329"/>
        <v>2</v>
      </c>
      <c r="J3034" s="18">
        <f t="shared" si="333"/>
        <v>0</v>
      </c>
      <c r="K3034" s="18">
        <f t="shared" si="334"/>
        <v>0</v>
      </c>
      <c r="L3034" s="57" t="str">
        <f t="shared" si="330"/>
        <v>Shirley Estes</v>
      </c>
      <c r="M3034" s="57" t="str">
        <f t="shared" si="335"/>
        <v>Shirley Estes</v>
      </c>
      <c r="N3034" s="61" t="str">
        <f t="shared" si="331"/>
        <v>Shirley Estes</v>
      </c>
    </row>
    <row r="3035" spans="1:14" ht="25.15" customHeight="1" x14ac:dyDescent="0.2">
      <c r="A3035" s="70" t="s">
        <v>2447</v>
      </c>
      <c r="B3035" s="71">
        <v>2004</v>
      </c>
      <c r="C3035" s="68" t="str">
        <f>IF(ISERROR(VLOOKUP(IF(RIGHT($A3035,1)=")",LEFT($A3035,FIND(" (",$A3035)-1),$A3035),[1]ACCS!$B$2:$B$5003, 1, FALSE)), "","1")</f>
        <v>1</v>
      </c>
      <c r="D3035" s="103" t="str">
        <f>IF($B3035="Unknown","",IF($B3035="","",IF(VALUE(LEFT($B3035,4))&lt;Calc!$J$2,"ANTIQUE","")))</f>
        <v/>
      </c>
      <c r="E3035" s="72" t="s">
        <v>24</v>
      </c>
      <c r="F3035" s="121"/>
      <c r="G3035" s="121"/>
      <c r="H3035" s="62" t="str">
        <f t="shared" si="332"/>
        <v>Japonica</v>
      </c>
      <c r="I3035" s="18">
        <f t="shared" si="329"/>
        <v>0</v>
      </c>
      <c r="J3035" s="18">
        <f t="shared" si="333"/>
        <v>0</v>
      </c>
      <c r="K3035" s="18">
        <f t="shared" si="334"/>
        <v>0</v>
      </c>
      <c r="L3035" s="57" t="str">
        <f t="shared" si="330"/>
        <v>Shirley Meneice</v>
      </c>
      <c r="M3035" s="57" t="str">
        <f t="shared" si="335"/>
        <v>Shirley Meneice</v>
      </c>
      <c r="N3035" s="61" t="str">
        <f t="shared" si="331"/>
        <v>Shirley Meneice</v>
      </c>
    </row>
    <row r="3036" spans="1:14" ht="25.15" customHeight="1" x14ac:dyDescent="0.2">
      <c r="A3036" s="70" t="s">
        <v>2448</v>
      </c>
      <c r="B3036" s="71">
        <v>2018</v>
      </c>
      <c r="C3036" s="68" t="str">
        <f>IF(ISERROR(VLOOKUP(IF(RIGHT($A3036,1)=")",LEFT($A3036,FIND(" (",$A3036)-1),$A3036),[1]ACCS!$B$2:$B$5003, 1, FALSE)), "","1")</f>
        <v>1</v>
      </c>
      <c r="D3036" s="103" t="str">
        <f>IF($B3036="Unknown","",IF($B3036="","",IF(VALUE(LEFT($B3036,4))&lt;Calc!$J$2,"ANTIQUE","")))</f>
        <v/>
      </c>
      <c r="E3036" s="72" t="s">
        <v>37</v>
      </c>
      <c r="F3036" s="121"/>
      <c r="G3036" s="121"/>
      <c r="H3036" s="62" t="str">
        <f t="shared" si="332"/>
        <v>Japonica</v>
      </c>
      <c r="I3036" s="18">
        <f t="shared" si="329"/>
        <v>0</v>
      </c>
      <c r="J3036" s="18">
        <f t="shared" si="333"/>
        <v>0</v>
      </c>
      <c r="K3036" s="18">
        <f t="shared" si="334"/>
        <v>0</v>
      </c>
      <c r="L3036" s="57" t="str">
        <f t="shared" si="330"/>
        <v>Shirley Miller</v>
      </c>
      <c r="M3036" s="57" t="str">
        <f t="shared" si="335"/>
        <v>Shirley Miller</v>
      </c>
      <c r="N3036" s="61" t="str">
        <f t="shared" si="331"/>
        <v>Shirley Miller</v>
      </c>
    </row>
    <row r="3037" spans="1:14" ht="25.15" customHeight="1" x14ac:dyDescent="0.2">
      <c r="A3037" s="70" t="s">
        <v>2449</v>
      </c>
      <c r="B3037" s="71">
        <v>2003</v>
      </c>
      <c r="C3037" s="68" t="str">
        <f>IF(ISERROR(VLOOKUP(IF(RIGHT($A3037,1)=")",LEFT($A3037,FIND(" (",$A3037)-1),$A3037),[1]ACCS!$B$2:$B$5003, 1, FALSE)), "","1")</f>
        <v/>
      </c>
      <c r="D3037" s="103" t="str">
        <f>IF($B3037="Unknown","",IF($B3037="","",IF(VALUE(LEFT($B3037,4))&lt;Calc!$J$2,"ANTIQUE","")))</f>
        <v/>
      </c>
      <c r="E3037" s="72" t="s">
        <v>24</v>
      </c>
      <c r="F3037" s="121"/>
      <c r="G3037" s="121" t="s">
        <v>26</v>
      </c>
      <c r="H3037" s="62" t="str">
        <f t="shared" si="332"/>
        <v>Japonica</v>
      </c>
      <c r="I3037" s="18">
        <f t="shared" si="329"/>
        <v>0</v>
      </c>
      <c r="J3037" s="18">
        <f t="shared" si="333"/>
        <v>0</v>
      </c>
      <c r="K3037" s="18">
        <f t="shared" si="334"/>
        <v>0</v>
      </c>
      <c r="L3037" s="57" t="str">
        <f t="shared" si="330"/>
        <v>Shirley Norup</v>
      </c>
      <c r="M3037" s="57" t="str">
        <f t="shared" si="335"/>
        <v>Shirley Norup</v>
      </c>
      <c r="N3037" s="61" t="str">
        <f t="shared" si="331"/>
        <v>Shirley Norup</v>
      </c>
    </row>
    <row r="3038" spans="1:14" ht="25.15" customHeight="1" x14ac:dyDescent="0.2">
      <c r="A3038" s="70" t="s">
        <v>2450</v>
      </c>
      <c r="B3038" s="71">
        <v>1953</v>
      </c>
      <c r="C3038" s="68" t="str">
        <f>IF(ISERROR(VLOOKUP(IF(RIGHT($A3038,1)=")",LEFT($A3038,FIND(" (",$A3038)-1),$A3038),[1]ACCS!$B$2:$B$5003, 1, FALSE)), "","1")</f>
        <v>1</v>
      </c>
      <c r="D3038" s="103" t="str">
        <f>IF($B3038="Unknown","",IF($B3038="","",IF(VALUE(LEFT($B3038,4))&lt;Calc!$J$2,"ANTIQUE","")))</f>
        <v/>
      </c>
      <c r="E3038" s="72" t="s">
        <v>30</v>
      </c>
      <c r="F3038" s="121"/>
      <c r="G3038" s="121"/>
      <c r="H3038" s="62" t="str">
        <f t="shared" si="332"/>
        <v>Japonica</v>
      </c>
      <c r="I3038" s="18">
        <f t="shared" si="329"/>
        <v>0</v>
      </c>
      <c r="J3038" s="18">
        <f t="shared" si="333"/>
        <v>0</v>
      </c>
      <c r="K3038" s="18">
        <f t="shared" si="334"/>
        <v>0</v>
      </c>
      <c r="L3038" s="57" t="str">
        <f t="shared" si="330"/>
        <v>Shiro Chan</v>
      </c>
      <c r="M3038" s="57" t="str">
        <f t="shared" si="335"/>
        <v>Shiro Chan</v>
      </c>
      <c r="N3038" s="61" t="str">
        <f t="shared" si="331"/>
        <v>Shiro Chan</v>
      </c>
    </row>
    <row r="3039" spans="1:14" ht="25.15" customHeight="1" x14ac:dyDescent="0.2">
      <c r="A3039" s="70" t="s">
        <v>2451</v>
      </c>
      <c r="B3039" s="71">
        <v>1975</v>
      </c>
      <c r="C3039" s="68" t="str">
        <f>IF(ISERROR(VLOOKUP(IF(RIGHT($A3039,1)=")",LEFT($A3039,FIND(" (",$A3039)-1),$A3039),[1]ACCS!$B$2:$B$5003, 1, FALSE)), "","1")</f>
        <v/>
      </c>
      <c r="D3039" s="103" t="str">
        <f>IF($B3039="Unknown","",IF($B3039="","",IF(VALUE(LEFT($B3039,4))&lt;Calc!$J$2,"ANTIQUE","")))</f>
        <v/>
      </c>
      <c r="E3039" s="72" t="s">
        <v>24</v>
      </c>
      <c r="F3039" s="121" t="s">
        <v>5</v>
      </c>
      <c r="G3039" s="121"/>
      <c r="H3039" s="62" t="str">
        <f t="shared" si="332"/>
        <v>Japonica</v>
      </c>
      <c r="I3039" s="18">
        <f t="shared" si="329"/>
        <v>0</v>
      </c>
      <c r="J3039" s="18">
        <f t="shared" si="333"/>
        <v>0</v>
      </c>
      <c r="K3039" s="18">
        <f t="shared" si="334"/>
        <v>0</v>
      </c>
      <c r="L3039" s="57" t="str">
        <f t="shared" si="330"/>
        <v>Shiro-Hagoromo (White Hagoromo)</v>
      </c>
      <c r="M3039" s="57" t="str">
        <f t="shared" si="335"/>
        <v>Shiro-Hagoromo (White Hagoromo)</v>
      </c>
      <c r="N3039" s="61" t="str">
        <f t="shared" si="331"/>
        <v>Shiro-Hagoromo</v>
      </c>
    </row>
    <row r="3040" spans="1:14" ht="25.15" customHeight="1" x14ac:dyDescent="0.2">
      <c r="A3040" s="70" t="s">
        <v>2452</v>
      </c>
      <c r="B3040" s="71">
        <v>1957</v>
      </c>
      <c r="C3040" s="68" t="str">
        <f>IF(ISERROR(VLOOKUP(IF(RIGHT($A3040,1)=")",LEFT($A3040,FIND(" (",$A3040)-1),$A3040),[1]ACCS!$B$2:$B$5003, 1, FALSE)), "","1")</f>
        <v/>
      </c>
      <c r="D3040" s="103" t="str">
        <f>IF($B3040="Unknown","",IF($B3040="","",IF(VALUE(LEFT($B3040,4))&lt;Calc!$J$2,"ANTIQUE","")))</f>
        <v/>
      </c>
      <c r="E3040" s="72" t="s">
        <v>24</v>
      </c>
      <c r="F3040" s="121"/>
      <c r="G3040" s="121"/>
      <c r="H3040" s="62" t="str">
        <f t="shared" si="332"/>
        <v>Japonica</v>
      </c>
      <c r="I3040" s="18">
        <f t="shared" si="329"/>
        <v>0</v>
      </c>
      <c r="J3040" s="18">
        <f t="shared" si="333"/>
        <v>0</v>
      </c>
      <c r="K3040" s="18">
        <f t="shared" si="334"/>
        <v>0</v>
      </c>
      <c r="L3040" s="57" t="str">
        <f t="shared" si="330"/>
        <v>Shirokingyoba-tsubaki</v>
      </c>
      <c r="M3040" s="57" t="str">
        <f t="shared" si="335"/>
        <v>Shirokingyoba-tsubaki</v>
      </c>
      <c r="N3040" s="61" t="str">
        <f t="shared" si="331"/>
        <v>Shirokingyoba-tsubaki</v>
      </c>
    </row>
    <row r="3041" spans="1:14" ht="25.15" customHeight="1" x14ac:dyDescent="0.2">
      <c r="A3041" s="70" t="s">
        <v>3652</v>
      </c>
      <c r="B3041" s="71">
        <v>1894</v>
      </c>
      <c r="C3041" s="68" t="str">
        <f>IF(ISERROR(VLOOKUP(IF(RIGHT($A3041,1)=")",LEFT($A3041,FIND(" (",$A3041)-1),$A3041),[1]ACCS!$B$2:$B$5003, 1, FALSE)), "","1")</f>
        <v>1</v>
      </c>
      <c r="D3041" s="103" t="str">
        <f>IF($B3041="Unknown","",IF($B3041="","",IF(VALUE(LEFT($B3041,4))&lt;Calc!$J$2,"ANTIQUE","")))</f>
        <v>ANTIQUE</v>
      </c>
      <c r="E3041" s="72" t="s">
        <v>47</v>
      </c>
      <c r="F3041" s="121"/>
      <c r="G3041" s="121"/>
      <c r="H3041" s="62" t="str">
        <f t="shared" si="332"/>
        <v>Hiemalis</v>
      </c>
      <c r="I3041" s="18">
        <f t="shared" si="329"/>
        <v>4</v>
      </c>
      <c r="J3041" s="18">
        <f t="shared" si="333"/>
        <v>0</v>
      </c>
      <c r="K3041" s="18">
        <f t="shared" si="334"/>
        <v>0</v>
      </c>
      <c r="L3041" s="57" t="str">
        <f t="shared" si="330"/>
        <v>Shishigashira</v>
      </c>
      <c r="M3041" s="57" t="str">
        <f t="shared" si="335"/>
        <v>Shishigashira</v>
      </c>
      <c r="N3041" s="61" t="str">
        <f t="shared" si="331"/>
        <v>Shishigashira</v>
      </c>
    </row>
    <row r="3042" spans="1:14" ht="25.15" customHeight="1" x14ac:dyDescent="0.2">
      <c r="A3042" s="70" t="s">
        <v>2453</v>
      </c>
      <c r="B3042" s="71">
        <v>2017</v>
      </c>
      <c r="C3042" s="68" t="str">
        <f>IF(ISERROR(VLOOKUP(IF(RIGHT($A3042,1)=")",LEFT($A3042,FIND(" (",$A3042)-1),$A3042),[1]ACCS!$B$2:$B$5003, 1, FALSE)), "","1")</f>
        <v>1</v>
      </c>
      <c r="D3042" s="103" t="str">
        <f>IF($B3042="Unknown","",IF($B3042="","",IF(VALUE(LEFT($B3042,4))&lt;Calc!$J$2,"ANTIQUE","")))</f>
        <v/>
      </c>
      <c r="E3042" s="72" t="s">
        <v>24</v>
      </c>
      <c r="F3042" s="121"/>
      <c r="G3042" s="121"/>
      <c r="H3042" s="62" t="str">
        <f t="shared" si="332"/>
        <v>NRH</v>
      </c>
      <c r="I3042" s="18">
        <f t="shared" ref="I3042:I3105" si="336">IF(NOT(ISERROR(SEARCH("(R)",$A3042))),1,IF(NOT(ISERROR(SEARCH("(H)",$A3042))),2,IF(NOT(ISERROR(SEARCH("(Sasanqua)",$A3042))),3,IF(NOT(ISERROR(SEARCH("(Hiemalis)",$A3042))),4,IF(NOT(ISERROR(SEARCH("(Vernalis)",$A3042))),5,IF(NOT(ISERROR(SEARCH("(Higo)",$A3042))),6,))))))+$J3042+K3042</f>
        <v>2</v>
      </c>
      <c r="J3042" s="18">
        <f t="shared" si="333"/>
        <v>0</v>
      </c>
      <c r="K3042" s="18">
        <f t="shared" si="334"/>
        <v>0</v>
      </c>
      <c r="L3042" s="57" t="str">
        <f t="shared" ref="L3042:L3105" si="337">SUBSTITUTE(SUBSTITUTE(SUBSTITUTE(SUBSTITUTE(SUBSTITUTE(SUBSTITUTE(SUBSTITUTE(SUBSTITUTE(A3042," (A)","")," (R)","")," (H)","")," (Sasanqua)","")," (Hiemalis)","")," (Vernalis)","")," (Rusticana)",""),"(Wabisuke)","")</f>
        <v>Shock Wave</v>
      </c>
      <c r="M3042" s="57" t="str">
        <f t="shared" si="335"/>
        <v>Shock Wave</v>
      </c>
      <c r="N3042" s="61" t="str">
        <f t="shared" si="331"/>
        <v>Shock Wave</v>
      </c>
    </row>
    <row r="3043" spans="1:14" ht="25.15" customHeight="1" x14ac:dyDescent="0.2">
      <c r="A3043" s="70" t="s">
        <v>3474</v>
      </c>
      <c r="B3043" s="71">
        <v>1841</v>
      </c>
      <c r="C3043" s="68" t="str">
        <f>IF(ISERROR(VLOOKUP(IF(RIGHT($A3043,1)=")",LEFT($A3043,FIND(" (",$A3043)-1),$A3043),[1]ACCS!$B$2:$B$5003, 1, FALSE)), "","1")</f>
        <v/>
      </c>
      <c r="D3043" s="103" t="str">
        <f>IF($B3043="Unknown","",IF($B3043="","",IF(VALUE(LEFT($B3043,4))&lt;Calc!$J$2,"ANTIQUE","")))</f>
        <v>ANTIQUE</v>
      </c>
      <c r="E3043" s="72" t="s">
        <v>37</v>
      </c>
      <c r="F3043" s="121"/>
      <c r="G3043" s="121"/>
      <c r="H3043" s="62" t="str">
        <f t="shared" si="332"/>
        <v>Japonica</v>
      </c>
      <c r="I3043" s="18">
        <f t="shared" si="336"/>
        <v>0</v>
      </c>
      <c r="J3043" s="18">
        <f t="shared" si="333"/>
        <v>0</v>
      </c>
      <c r="K3043" s="18">
        <f t="shared" si="334"/>
        <v>0</v>
      </c>
      <c r="L3043" s="57" t="str">
        <f t="shared" si="337"/>
        <v>Shokko-nishiki (Chinese Red Brocade , Yukari-no-iro)</v>
      </c>
      <c r="M3043" s="57" t="str">
        <f t="shared" si="335"/>
        <v>Shokko-nishiki (Chinese Red Brocade , Yukari-no-iro)</v>
      </c>
      <c r="N3043" s="61" t="str">
        <f t="shared" si="331"/>
        <v>Shokko-nishiki</v>
      </c>
    </row>
    <row r="3044" spans="1:14" ht="25.15" customHeight="1" x14ac:dyDescent="0.2">
      <c r="A3044" s="70" t="s">
        <v>2454</v>
      </c>
      <c r="B3044" s="71">
        <v>1968</v>
      </c>
      <c r="C3044" s="68" t="str">
        <f>IF(ISERROR(VLOOKUP(IF(RIGHT($A3044,1)=")",LEFT($A3044,FIND(" (",$A3044)-1),$A3044),[1]ACCS!$B$2:$B$5003, 1, FALSE)), "","1")</f>
        <v>1</v>
      </c>
      <c r="D3044" s="103" t="str">
        <f>IF($B3044="Unknown","",IF($B3044="","",IF(VALUE(LEFT($B3044,4))&lt;Calc!$J$2,"ANTIQUE","")))</f>
        <v/>
      </c>
      <c r="E3044" s="72" t="s">
        <v>24</v>
      </c>
      <c r="F3044" s="121" t="s">
        <v>5</v>
      </c>
      <c r="G3044" s="121"/>
      <c r="H3044" s="62" t="str">
        <f t="shared" si="332"/>
        <v>Specie</v>
      </c>
      <c r="I3044" s="18">
        <f t="shared" si="336"/>
        <v>7</v>
      </c>
      <c r="J3044" s="18">
        <f t="shared" si="333"/>
        <v>7</v>
      </c>
      <c r="K3044" s="18">
        <f t="shared" si="334"/>
        <v>0</v>
      </c>
      <c r="L3044" s="57" t="str">
        <f t="shared" si="337"/>
        <v>Shooting Star</v>
      </c>
      <c r="M3044" s="57" t="str">
        <f t="shared" si="335"/>
        <v>Shooting Star</v>
      </c>
      <c r="N3044" s="61" t="str">
        <f t="shared" si="331"/>
        <v>Shooting Star</v>
      </c>
    </row>
    <row r="3045" spans="1:14" ht="25.15" customHeight="1" x14ac:dyDescent="0.2">
      <c r="A3045" s="70" t="s">
        <v>2455</v>
      </c>
      <c r="B3045" s="71">
        <v>1980</v>
      </c>
      <c r="C3045" s="68" t="str">
        <f>IF(ISERROR(VLOOKUP(IF(RIGHT($A3045,1)=")",LEFT($A3045,FIND(" (",$A3045)-1),$A3045),[1]ACCS!$B$2:$B$5003, 1, FALSE)), "","1")</f>
        <v/>
      </c>
      <c r="D3045" s="103" t="str">
        <f>IF($B3045="Unknown","",IF($B3045="","",IF(VALUE(LEFT($B3045,4))&lt;Calc!$J$2,"ANTIQUE","")))</f>
        <v/>
      </c>
      <c r="E3045" s="72" t="s">
        <v>24</v>
      </c>
      <c r="F3045" s="121"/>
      <c r="G3045" s="121"/>
      <c r="H3045" s="62" t="str">
        <f t="shared" si="332"/>
        <v>Japonica</v>
      </c>
      <c r="I3045" s="18">
        <f t="shared" si="336"/>
        <v>0</v>
      </c>
      <c r="J3045" s="18">
        <f t="shared" si="333"/>
        <v>0</v>
      </c>
      <c r="K3045" s="18">
        <f t="shared" si="334"/>
        <v>0</v>
      </c>
      <c r="L3045" s="57" t="str">
        <f t="shared" si="337"/>
        <v>Shorty</v>
      </c>
      <c r="M3045" s="57" t="str">
        <f t="shared" si="335"/>
        <v>Shorty</v>
      </c>
      <c r="N3045" s="61" t="str">
        <f t="shared" si="331"/>
        <v>Shorty</v>
      </c>
    </row>
    <row r="3046" spans="1:14" ht="25.15" customHeight="1" x14ac:dyDescent="0.2">
      <c r="A3046" s="70" t="s">
        <v>2456</v>
      </c>
      <c r="B3046" s="71">
        <v>1948</v>
      </c>
      <c r="C3046" s="68" t="str">
        <f>IF(ISERROR(VLOOKUP(IF(RIGHT($A3046,1)=")",LEFT($A3046,FIND(" (",$A3046)-1),$A3046),[1]ACCS!$B$2:$B$5003, 1, FALSE)), "","1")</f>
        <v>1</v>
      </c>
      <c r="D3046" s="103" t="str">
        <f>IF($B3046="Unknown","",IF($B3046="","",IF(VALUE(LEFT($B3046,4))&lt;Calc!$J$2,"ANTIQUE","")))</f>
        <v/>
      </c>
      <c r="E3046" s="72" t="s">
        <v>37</v>
      </c>
      <c r="F3046" s="121"/>
      <c r="G3046" s="121"/>
      <c r="H3046" s="62" t="str">
        <f t="shared" si="332"/>
        <v>Reticulata</v>
      </c>
      <c r="I3046" s="18">
        <f t="shared" si="336"/>
        <v>1</v>
      </c>
      <c r="J3046" s="18">
        <f t="shared" si="333"/>
        <v>0</v>
      </c>
      <c r="K3046" s="18">
        <f t="shared" si="334"/>
        <v>0</v>
      </c>
      <c r="L3046" s="57" t="str">
        <f t="shared" si="337"/>
        <v>Shot Silk</v>
      </c>
      <c r="M3046" s="57" t="str">
        <f t="shared" si="335"/>
        <v>Shot Silk</v>
      </c>
      <c r="N3046" s="61" t="str">
        <f t="shared" si="331"/>
        <v>Shot Silk</v>
      </c>
    </row>
    <row r="3047" spans="1:14" ht="25.15" customHeight="1" x14ac:dyDescent="0.2">
      <c r="A3047" s="70" t="s">
        <v>2457</v>
      </c>
      <c r="B3047" s="71">
        <v>1965</v>
      </c>
      <c r="C3047" s="68" t="str">
        <f>IF(ISERROR(VLOOKUP(IF(RIGHT($A3047,1)=")",LEFT($A3047,FIND(" (",$A3047)-1),$A3047),[1]ACCS!$B$2:$B$5003, 1, FALSE)), "","1")</f>
        <v>1</v>
      </c>
      <c r="D3047" s="103" t="str">
        <f>IF($B3047="Unknown","",IF($B3047="","",IF(VALUE(LEFT($B3047,4))&lt;Calc!$J$2,"ANTIQUE","")))</f>
        <v/>
      </c>
      <c r="E3047" s="72" t="s">
        <v>30</v>
      </c>
      <c r="F3047" s="121"/>
      <c r="G3047" s="121"/>
      <c r="H3047" s="62" t="str">
        <f t="shared" si="332"/>
        <v>Reticulata</v>
      </c>
      <c r="I3047" s="18">
        <f t="shared" si="336"/>
        <v>1</v>
      </c>
      <c r="J3047" s="18">
        <f t="shared" si="333"/>
        <v>0</v>
      </c>
      <c r="K3047" s="18">
        <f t="shared" si="334"/>
        <v>0</v>
      </c>
      <c r="L3047" s="57" t="str">
        <f t="shared" si="337"/>
        <v>Show Girl</v>
      </c>
      <c r="M3047" s="57" t="str">
        <f t="shared" si="335"/>
        <v>Show Girl</v>
      </c>
      <c r="N3047" s="61" t="str">
        <f t="shared" si="331"/>
        <v>Show Girl</v>
      </c>
    </row>
    <row r="3048" spans="1:14" ht="25.15" customHeight="1" x14ac:dyDescent="0.2">
      <c r="A3048" s="70" t="s">
        <v>2458</v>
      </c>
      <c r="B3048" s="71">
        <v>1978</v>
      </c>
      <c r="C3048" s="68" t="str">
        <f>IF(ISERROR(VLOOKUP(IF(RIGHT($A3048,1)=")",LEFT($A3048,FIND(" (",$A3048)-1),$A3048),[1]ACCS!$B$2:$B$5003, 1, FALSE)), "","1")</f>
        <v>1</v>
      </c>
      <c r="D3048" s="103" t="str">
        <f>IF($B3048="Unknown","",IF($B3048="","",IF(VALUE(LEFT($B3048,4))&lt;Calc!$J$2,"ANTIQUE","")))</f>
        <v/>
      </c>
      <c r="E3048" s="72" t="s">
        <v>29</v>
      </c>
      <c r="F3048" s="121"/>
      <c r="G3048" s="121"/>
      <c r="H3048" s="62" t="str">
        <f t="shared" si="332"/>
        <v>Japonica</v>
      </c>
      <c r="I3048" s="18">
        <f t="shared" si="336"/>
        <v>0</v>
      </c>
      <c r="J3048" s="18">
        <f t="shared" si="333"/>
        <v>0</v>
      </c>
      <c r="K3048" s="18">
        <f t="shared" si="334"/>
        <v>0</v>
      </c>
      <c r="L3048" s="57" t="str">
        <f t="shared" si="337"/>
        <v>Show Time</v>
      </c>
      <c r="M3048" s="57" t="str">
        <f t="shared" si="335"/>
        <v>Show Time</v>
      </c>
      <c r="N3048" s="61" t="str">
        <f t="shared" si="331"/>
        <v>Show Time</v>
      </c>
    </row>
    <row r="3049" spans="1:14" ht="25.15" customHeight="1" x14ac:dyDescent="0.2">
      <c r="A3049" s="70" t="s">
        <v>2941</v>
      </c>
      <c r="B3049" s="71">
        <v>1960</v>
      </c>
      <c r="C3049" s="68" t="str">
        <f>IF(ISERROR(VLOOKUP(IF(RIGHT($A3049,1)=")",LEFT($A3049,FIND(" (",$A3049)-1),$A3049),[1]ACCS!$B$2:$B$5003, 1, FALSE)), "","1")</f>
        <v>1</v>
      </c>
      <c r="D3049" s="103" t="str">
        <f>IF($B3049="Unknown","",IF($B3049="","",IF(VALUE(LEFT($B3049,4))&lt;Calc!$J$2,"ANTIQUE","")))</f>
        <v/>
      </c>
      <c r="E3049" s="72" t="s">
        <v>24</v>
      </c>
      <c r="F3049" s="121"/>
      <c r="G3049" s="121"/>
      <c r="H3049" s="62" t="str">
        <f t="shared" si="332"/>
        <v>Japonica</v>
      </c>
      <c r="I3049" s="18">
        <f t="shared" si="336"/>
        <v>0</v>
      </c>
      <c r="J3049" s="18">
        <f t="shared" si="333"/>
        <v>0</v>
      </c>
      <c r="K3049" s="18">
        <f t="shared" si="334"/>
        <v>0</v>
      </c>
      <c r="L3049" s="57" t="str">
        <f t="shared" si="337"/>
        <v>Showa-no-hikari</v>
      </c>
      <c r="M3049" s="57" t="str">
        <f t="shared" si="335"/>
        <v>Showa-no-hikari</v>
      </c>
      <c r="N3049" s="61" t="str">
        <f t="shared" si="331"/>
        <v>Showa-no-hikari</v>
      </c>
    </row>
    <row r="3050" spans="1:14" ht="25.15" customHeight="1" x14ac:dyDescent="0.2">
      <c r="A3050" s="99" t="s">
        <v>3235</v>
      </c>
      <c r="B3050" s="100">
        <v>1960</v>
      </c>
      <c r="C3050" s="68" t="str">
        <f>IF(ISERROR(VLOOKUP(IF(RIGHT($A3050,1)=")",LEFT($A3050,FIND(" (",$A3050)-1),$A3050),[1]ACCS!$B$2:$B$5003, 1, FALSE)), "","1")</f>
        <v>1</v>
      </c>
      <c r="D3050" s="115" t="str">
        <f>IF($B3050="Unknown","",IF($B3050="","",IF(VALUE(LEFT($B3050,4))&lt;Calc!$J$2,"ANTIQUE","")))</f>
        <v/>
      </c>
      <c r="E3050" s="53" t="s">
        <v>24</v>
      </c>
      <c r="F3050" s="121"/>
      <c r="G3050" s="121"/>
      <c r="H3050" s="62" t="str">
        <f t="shared" si="332"/>
        <v>Japonica [Higo]</v>
      </c>
      <c r="I3050" s="18">
        <f t="shared" si="336"/>
        <v>6</v>
      </c>
      <c r="J3050" s="18">
        <f t="shared" si="333"/>
        <v>0</v>
      </c>
      <c r="K3050" s="18">
        <f t="shared" si="334"/>
        <v>0</v>
      </c>
      <c r="L3050" s="57" t="str">
        <f t="shared" si="337"/>
        <v>Showa-no-hikari (Higo)</v>
      </c>
      <c r="M3050" s="57" t="str">
        <f t="shared" si="335"/>
        <v>Showa-no-hikari (Higo)</v>
      </c>
      <c r="N3050" s="61" t="str">
        <f t="shared" si="331"/>
        <v>Showa-no-hikari</v>
      </c>
    </row>
    <row r="3051" spans="1:14" ht="25.15" customHeight="1" x14ac:dyDescent="0.2">
      <c r="A3051" s="70" t="s">
        <v>2459</v>
      </c>
      <c r="B3051" s="71">
        <v>2012</v>
      </c>
      <c r="C3051" s="68" t="str">
        <f>IF(ISERROR(VLOOKUP(IF(RIGHT($A3051,1)=")",LEFT($A3051,FIND(" (",$A3051)-1),$A3051),[1]ACCS!$B$2:$B$5003, 1, FALSE)), "","1")</f>
        <v>1</v>
      </c>
      <c r="D3051" s="103" t="str">
        <f>IF($B3051="Unknown","",IF($B3051="","",IF(VALUE(LEFT($B3051,4))&lt;Calc!$J$2,"ANTIQUE","")))</f>
        <v/>
      </c>
      <c r="E3051" s="72" t="s">
        <v>37</v>
      </c>
      <c r="F3051" s="121"/>
      <c r="G3051" s="121"/>
      <c r="H3051" s="62" t="str">
        <f t="shared" si="332"/>
        <v>NRH</v>
      </c>
      <c r="I3051" s="18">
        <f t="shared" si="336"/>
        <v>2</v>
      </c>
      <c r="J3051" s="18">
        <f t="shared" si="333"/>
        <v>0</v>
      </c>
      <c r="K3051" s="18">
        <f t="shared" si="334"/>
        <v>0</v>
      </c>
      <c r="L3051" s="57" t="str">
        <f t="shared" si="337"/>
        <v>Showboat</v>
      </c>
      <c r="M3051" s="57" t="str">
        <f t="shared" si="335"/>
        <v>Showboat</v>
      </c>
      <c r="N3051" s="61" t="str">
        <f t="shared" si="331"/>
        <v>Showboat</v>
      </c>
    </row>
    <row r="3052" spans="1:14" ht="25.15" customHeight="1" x14ac:dyDescent="0.2">
      <c r="A3052" s="70" t="s">
        <v>3475</v>
      </c>
      <c r="B3052" s="71">
        <v>1879</v>
      </c>
      <c r="C3052" s="68" t="str">
        <f>IF(ISERROR(VLOOKUP(IF(RIGHT($A3052,1)=")",LEFT($A3052,FIND(" (",$A3052)-1),$A3052),[1]ACCS!$B$2:$B$5003, 1, FALSE)), "","1")</f>
        <v>1</v>
      </c>
      <c r="D3052" s="103" t="str">
        <f>IF($B3052="Unknown","",IF($B3052="","",IF(VALUE(LEFT($B3052,4))&lt;Calc!$J$2,"ANTIQUE","")))</f>
        <v>ANTIQUE</v>
      </c>
      <c r="E3052" s="72" t="s">
        <v>163</v>
      </c>
      <c r="F3052" s="121"/>
      <c r="G3052" s="121"/>
      <c r="H3052" s="62" t="str">
        <f t="shared" si="332"/>
        <v>Japonica</v>
      </c>
      <c r="I3052" s="18">
        <f t="shared" si="336"/>
        <v>0</v>
      </c>
      <c r="J3052" s="18">
        <f t="shared" si="333"/>
        <v>0</v>
      </c>
      <c r="K3052" s="18">
        <f t="shared" si="334"/>
        <v>0</v>
      </c>
      <c r="L3052" s="57" t="str">
        <f t="shared" si="337"/>
        <v>Shuchuka</v>
      </c>
      <c r="M3052" s="57" t="str">
        <f t="shared" si="335"/>
        <v>Shuchuka</v>
      </c>
      <c r="N3052" s="61" t="str">
        <f t="shared" si="331"/>
        <v>Shuchuka</v>
      </c>
    </row>
    <row r="3053" spans="1:14" ht="25.15" customHeight="1" x14ac:dyDescent="0.2">
      <c r="A3053" s="70" t="s">
        <v>2460</v>
      </c>
      <c r="B3053" s="71">
        <v>1956</v>
      </c>
      <c r="C3053" s="68" t="str">
        <f>IF(ISERROR(VLOOKUP(IF(RIGHT($A3053,1)=")",LEFT($A3053,FIND(" (",$A3053)-1),$A3053),[1]ACCS!$B$2:$B$5003, 1, FALSE)), "","1")</f>
        <v/>
      </c>
      <c r="D3053" s="103" t="str">
        <f>IF($B3053="Unknown","",IF($B3053="","",IF(VALUE(LEFT($B3053,4))&lt;Calc!$J$2,"ANTIQUE","")))</f>
        <v/>
      </c>
      <c r="E3053" s="72" t="s">
        <v>37</v>
      </c>
      <c r="F3053" s="121"/>
      <c r="G3053" s="121"/>
      <c r="H3053" s="62" t="str">
        <f t="shared" si="332"/>
        <v>Japonica</v>
      </c>
      <c r="I3053" s="18">
        <f t="shared" si="336"/>
        <v>0</v>
      </c>
      <c r="J3053" s="18">
        <f t="shared" si="333"/>
        <v>0</v>
      </c>
      <c r="K3053" s="18">
        <f t="shared" si="334"/>
        <v>0</v>
      </c>
      <c r="L3053" s="57" t="str">
        <f t="shared" si="337"/>
        <v>Shusu-gasane</v>
      </c>
      <c r="M3053" s="57" t="str">
        <f t="shared" si="335"/>
        <v>Shusu-gasane</v>
      </c>
      <c r="N3053" s="61" t="str">
        <f t="shared" si="331"/>
        <v>Shusu-gasane</v>
      </c>
    </row>
    <row r="3054" spans="1:14" ht="25.15" customHeight="1" x14ac:dyDescent="0.2">
      <c r="A3054" s="70" t="s">
        <v>2461</v>
      </c>
      <c r="B3054" s="71">
        <v>2017</v>
      </c>
      <c r="C3054" s="68" t="str">
        <f>IF(ISERROR(VLOOKUP(IF(RIGHT($A3054,1)=")",LEFT($A3054,FIND(" (",$A3054)-1),$A3054),[1]ACCS!$B$2:$B$5003, 1, FALSE)), "","1")</f>
        <v>1</v>
      </c>
      <c r="D3054" s="103" t="str">
        <f>IF($B3054="Unknown","",IF($B3054="","",IF(VALUE(LEFT($B3054,4))&lt;Calc!$J$2,"ANTIQUE","")))</f>
        <v/>
      </c>
      <c r="E3054" s="72" t="s">
        <v>47</v>
      </c>
      <c r="F3054" s="121"/>
      <c r="G3054" s="121"/>
      <c r="H3054" s="62" t="str">
        <f t="shared" si="332"/>
        <v>Japonica</v>
      </c>
      <c r="I3054" s="18">
        <f t="shared" si="336"/>
        <v>0</v>
      </c>
      <c r="J3054" s="18">
        <f t="shared" si="333"/>
        <v>0</v>
      </c>
      <c r="K3054" s="18">
        <f t="shared" si="334"/>
        <v>0</v>
      </c>
      <c r="L3054" s="57" t="str">
        <f t="shared" si="337"/>
        <v>Siena Elizabeth</v>
      </c>
      <c r="M3054" s="57" t="str">
        <f t="shared" si="335"/>
        <v>Siena Elizabeth</v>
      </c>
      <c r="N3054" s="61" t="str">
        <f t="shared" si="331"/>
        <v>Siena Elizabeth</v>
      </c>
    </row>
    <row r="3055" spans="1:14" ht="25.15" customHeight="1" x14ac:dyDescent="0.2">
      <c r="A3055" s="70" t="s">
        <v>2462</v>
      </c>
      <c r="B3055" s="71">
        <v>1946</v>
      </c>
      <c r="C3055" s="68" t="str">
        <f>IF(ISERROR(VLOOKUP(IF(RIGHT($A3055,1)=")",LEFT($A3055,FIND(" (",$A3055)-1),$A3055),[1]ACCS!$B$2:$B$5003, 1, FALSE)), "","1")</f>
        <v>1</v>
      </c>
      <c r="D3055" s="103" t="str">
        <f>IF($B3055="Unknown","",IF($B3055="","",IF(VALUE(LEFT($B3055,4))&lt;Calc!$J$2,"ANTIQUE","")))</f>
        <v/>
      </c>
      <c r="E3055" s="72" t="s">
        <v>21</v>
      </c>
      <c r="F3055" s="121"/>
      <c r="G3055" s="121"/>
      <c r="H3055" s="62" t="str">
        <f t="shared" si="332"/>
        <v>Japonica</v>
      </c>
      <c r="I3055" s="18">
        <f t="shared" si="336"/>
        <v>0</v>
      </c>
      <c r="J3055" s="18">
        <f t="shared" si="333"/>
        <v>0</v>
      </c>
      <c r="K3055" s="18">
        <f t="shared" si="334"/>
        <v>0</v>
      </c>
      <c r="L3055" s="57" t="str">
        <f t="shared" si="337"/>
        <v>Sieur de Bienville</v>
      </c>
      <c r="M3055" s="57" t="str">
        <f t="shared" si="335"/>
        <v>Sieur de Bienville</v>
      </c>
      <c r="N3055" s="61" t="str">
        <f t="shared" si="331"/>
        <v>Sieur de Bienville</v>
      </c>
    </row>
    <row r="3056" spans="1:14" ht="25.15" customHeight="1" x14ac:dyDescent="0.2">
      <c r="A3056" s="70" t="s">
        <v>2960</v>
      </c>
      <c r="B3056" s="71">
        <v>2020</v>
      </c>
      <c r="C3056" s="68" t="str">
        <f>IF(ISERROR(VLOOKUP(IF(RIGHT($A3056,1)=")",LEFT($A3056,FIND(" (",$A3056)-1),$A3056),[1]ACCS!$B$2:$B$5003, 1, FALSE)), "","1")</f>
        <v>1</v>
      </c>
      <c r="D3056" s="103" t="str">
        <f>IF($B3056="Unknown","",IF($B3056="","",IF(VALUE(LEFT($B3056,4))&lt;Calc!$J$2,"ANTIQUE","")))</f>
        <v/>
      </c>
      <c r="E3056" s="73" t="s">
        <v>61</v>
      </c>
      <c r="F3056" s="121"/>
      <c r="G3056" s="121"/>
      <c r="H3056" s="62" t="str">
        <f t="shared" si="332"/>
        <v>Japonica</v>
      </c>
      <c r="I3056" s="18">
        <f t="shared" si="336"/>
        <v>0</v>
      </c>
      <c r="J3056" s="18">
        <f t="shared" si="333"/>
        <v>0</v>
      </c>
      <c r="K3056" s="18">
        <f t="shared" si="334"/>
        <v>0</v>
      </c>
      <c r="L3056" s="57" t="str">
        <f t="shared" si="337"/>
        <v>Silicon Valley</v>
      </c>
      <c r="M3056" s="57" t="str">
        <f t="shared" si="335"/>
        <v>Silicon Valley</v>
      </c>
      <c r="N3056" s="61" t="str">
        <f t="shared" si="331"/>
        <v>Silicon Valley</v>
      </c>
    </row>
    <row r="3057" spans="1:14" ht="25.15" customHeight="1" x14ac:dyDescent="0.2">
      <c r="A3057" s="70" t="s">
        <v>2463</v>
      </c>
      <c r="B3057" s="71">
        <v>2009</v>
      </c>
      <c r="C3057" s="68" t="str">
        <f>IF(ISERROR(VLOOKUP(IF(RIGHT($A3057,1)=")",LEFT($A3057,FIND(" (",$A3057)-1),$A3057),[1]ACCS!$B$2:$B$5003, 1, FALSE)), "","1")</f>
        <v/>
      </c>
      <c r="D3057" s="103" t="str">
        <f>IF($B3057="Unknown","",IF($B3057="","",IF(VALUE(LEFT($B3057,4))&lt;Calc!$J$2,"ANTIQUE","")))</f>
        <v/>
      </c>
      <c r="E3057" s="72" t="s">
        <v>24</v>
      </c>
      <c r="F3057" s="121"/>
      <c r="G3057" s="121" t="s">
        <v>26</v>
      </c>
      <c r="H3057" s="62" t="str">
        <f t="shared" si="332"/>
        <v>Reticulata</v>
      </c>
      <c r="I3057" s="18">
        <f t="shared" si="336"/>
        <v>1</v>
      </c>
      <c r="J3057" s="18">
        <f t="shared" si="333"/>
        <v>0</v>
      </c>
      <c r="K3057" s="18">
        <f t="shared" si="334"/>
        <v>0</v>
      </c>
      <c r="L3057" s="57" t="str">
        <f t="shared" si="337"/>
        <v>Silk Road</v>
      </c>
      <c r="M3057" s="57" t="str">
        <f t="shared" si="335"/>
        <v>Silk Road</v>
      </c>
      <c r="N3057" s="61" t="str">
        <f t="shared" si="331"/>
        <v>Silk Road</v>
      </c>
    </row>
    <row r="3058" spans="1:14" ht="25.15" customHeight="1" x14ac:dyDescent="0.2">
      <c r="A3058" s="70" t="s">
        <v>2464</v>
      </c>
      <c r="B3058" s="82">
        <v>1960</v>
      </c>
      <c r="C3058" s="68" t="str">
        <f>IF(ISERROR(VLOOKUP(IF(RIGHT($A3058,1)=")",LEFT($A3058,FIND(" (",$A3058)-1),$A3058),[1]ACCS!$B$2:$B$5003, 1, FALSE)), "","1")</f>
        <v>1</v>
      </c>
      <c r="D3058" s="103" t="str">
        <f>IF($B3058="Unknown","",IF($B3058="","",IF(VALUE(LEFT($B3058,4))&lt;Calc!$J$2,"ANTIQUE","")))</f>
        <v/>
      </c>
      <c r="E3058" s="72" t="s">
        <v>37</v>
      </c>
      <c r="F3058" s="121" t="s">
        <v>5</v>
      </c>
      <c r="G3058" s="121"/>
      <c r="H3058" s="62" t="str">
        <f t="shared" si="332"/>
        <v>Japonica</v>
      </c>
      <c r="I3058" s="18">
        <f t="shared" si="336"/>
        <v>0</v>
      </c>
      <c r="J3058" s="18">
        <f t="shared" si="333"/>
        <v>0</v>
      </c>
      <c r="K3058" s="18">
        <f t="shared" si="334"/>
        <v>0</v>
      </c>
      <c r="L3058" s="57" t="str">
        <f t="shared" si="337"/>
        <v>Silver Anniversary</v>
      </c>
      <c r="M3058" s="57" t="str">
        <f t="shared" si="335"/>
        <v>Silver Anniversary</v>
      </c>
      <c r="N3058" s="61" t="str">
        <f t="shared" si="331"/>
        <v>Silver Anniversary</v>
      </c>
    </row>
    <row r="3059" spans="1:14" ht="25.15" customHeight="1" x14ac:dyDescent="0.2">
      <c r="A3059" s="83" t="s">
        <v>2465</v>
      </c>
      <c r="B3059" s="82">
        <v>1963</v>
      </c>
      <c r="C3059" s="68" t="str">
        <f>IF(ISERROR(VLOOKUP(IF(RIGHT($A3059,1)=")",LEFT($A3059,FIND(" (",$A3059)-1),$A3059),[1]ACCS!$B$2:$B$5003, 1, FALSE)), "","1")</f>
        <v>1</v>
      </c>
      <c r="D3059" s="103" t="str">
        <f>IF($B3059="Unknown","",IF($B3059="","",IF(VALUE(LEFT($B3059,4))&lt;Calc!$J$2,"ANTIQUE","")))</f>
        <v/>
      </c>
      <c r="E3059" s="72" t="s">
        <v>21</v>
      </c>
      <c r="F3059" s="121" t="s">
        <v>5</v>
      </c>
      <c r="G3059" s="121"/>
      <c r="H3059" s="62" t="str">
        <f t="shared" si="332"/>
        <v>Japonica</v>
      </c>
      <c r="I3059" s="18">
        <f t="shared" si="336"/>
        <v>0</v>
      </c>
      <c r="J3059" s="18">
        <f t="shared" si="333"/>
        <v>0</v>
      </c>
      <c r="K3059" s="18">
        <f t="shared" si="334"/>
        <v>0</v>
      </c>
      <c r="L3059" s="57" t="str">
        <f t="shared" si="337"/>
        <v>Silver Chalice</v>
      </c>
      <c r="M3059" s="57" t="str">
        <f t="shared" si="335"/>
        <v>Silver Chalice</v>
      </c>
      <c r="N3059" s="61" t="str">
        <f t="shared" si="331"/>
        <v>Silver Chalice</v>
      </c>
    </row>
    <row r="3060" spans="1:14" ht="25.15" customHeight="1" x14ac:dyDescent="0.2">
      <c r="A3060" s="70" t="s">
        <v>3515</v>
      </c>
      <c r="B3060" s="82">
        <v>1980</v>
      </c>
      <c r="C3060" s="68" t="str">
        <f>IF(ISERROR(VLOOKUP(IF(RIGHT($A3060,1)=")",LEFT($A3060,FIND(" (",$A3060)-1),$A3060),[1]ACCS!$B$2:$B$5003, 1, FALSE)), "","1")</f>
        <v>1</v>
      </c>
      <c r="D3060" s="103" t="str">
        <f>IF($B3060="Unknown","",IF($B3060="","",IF(VALUE(LEFT($B3060,4))&lt;Calc!$J$2,"ANTIQUE","")))</f>
        <v/>
      </c>
      <c r="E3060" s="84" t="s">
        <v>29</v>
      </c>
      <c r="F3060" s="121" t="s">
        <v>5</v>
      </c>
      <c r="G3060" s="121"/>
      <c r="H3060" s="62" t="str">
        <f t="shared" si="332"/>
        <v>Japonica</v>
      </c>
      <c r="I3060" s="18">
        <f t="shared" si="336"/>
        <v>0</v>
      </c>
      <c r="J3060" s="18">
        <f t="shared" si="333"/>
        <v>0</v>
      </c>
      <c r="K3060" s="18">
        <f t="shared" si="334"/>
        <v>0</v>
      </c>
      <c r="L3060" s="57" t="str">
        <f t="shared" si="337"/>
        <v>Silver Cloud [Nuccio's]</v>
      </c>
      <c r="M3060" s="57" t="str">
        <f t="shared" si="335"/>
        <v>Silver Cloud [Nuccio's]</v>
      </c>
      <c r="N3060" s="61" t="str">
        <f t="shared" si="331"/>
        <v>Silver Cloud [Nuccio's]</v>
      </c>
    </row>
    <row r="3061" spans="1:14" ht="25.15" customHeight="1" x14ac:dyDescent="0.2">
      <c r="A3061" s="83" t="s">
        <v>2466</v>
      </c>
      <c r="B3061" s="82">
        <v>1966</v>
      </c>
      <c r="C3061" s="68" t="str">
        <f>IF(ISERROR(VLOOKUP(IF(RIGHT($A3061,1)=")",LEFT($A3061,FIND(" (",$A3061)-1),$A3061),[1]ACCS!$B$2:$B$5003, 1, FALSE)), "","1")</f>
        <v>1</v>
      </c>
      <c r="D3061" s="103" t="str">
        <f>IF($B3061="Unknown","",IF($B3061="","",IF(VALUE(LEFT($B3061,4))&lt;Calc!$J$2,"ANTIQUE","")))</f>
        <v/>
      </c>
      <c r="E3061" s="72" t="s">
        <v>37</v>
      </c>
      <c r="F3061" s="121"/>
      <c r="G3061" s="124"/>
      <c r="H3061" s="62" t="str">
        <f t="shared" si="332"/>
        <v>Japonica</v>
      </c>
      <c r="I3061" s="18">
        <f t="shared" si="336"/>
        <v>0</v>
      </c>
      <c r="J3061" s="18">
        <f t="shared" si="333"/>
        <v>0</v>
      </c>
      <c r="K3061" s="18">
        <f t="shared" si="334"/>
        <v>0</v>
      </c>
      <c r="L3061" s="57" t="str">
        <f t="shared" si="337"/>
        <v>Silver Etching</v>
      </c>
      <c r="M3061" s="57" t="str">
        <f t="shared" si="335"/>
        <v>Silver Etching</v>
      </c>
      <c r="N3061" s="61" t="str">
        <f t="shared" si="331"/>
        <v>Silver Etching</v>
      </c>
    </row>
    <row r="3062" spans="1:14" ht="25.15" customHeight="1" x14ac:dyDescent="0.2">
      <c r="A3062" s="83" t="s">
        <v>2467</v>
      </c>
      <c r="B3062" s="82">
        <v>1985</v>
      </c>
      <c r="C3062" s="68" t="str">
        <f>IF(ISERROR(VLOOKUP(IF(RIGHT($A3062,1)=")",LEFT($A3062,FIND(" (",$A3062)-1),$A3062),[1]ACCS!$B$2:$B$5003, 1, FALSE)), "","1")</f>
        <v>1</v>
      </c>
      <c r="D3062" s="103" t="str">
        <f>IF($B3062="Unknown","",IF($B3062="","",IF(VALUE(LEFT($B3062,4))&lt;Calc!$J$2,"ANTIQUE","")))</f>
        <v/>
      </c>
      <c r="E3062" s="72" t="s">
        <v>30</v>
      </c>
      <c r="F3062" s="121" t="s">
        <v>5</v>
      </c>
      <c r="G3062" s="124"/>
      <c r="H3062" s="62" t="str">
        <f t="shared" si="332"/>
        <v>Japonica</v>
      </c>
      <c r="I3062" s="18">
        <f t="shared" si="336"/>
        <v>0</v>
      </c>
      <c r="J3062" s="18">
        <f t="shared" si="333"/>
        <v>0</v>
      </c>
      <c r="K3062" s="18">
        <f t="shared" si="334"/>
        <v>0</v>
      </c>
      <c r="L3062" s="57" t="str">
        <f t="shared" si="337"/>
        <v>Silver Lace</v>
      </c>
      <c r="M3062" s="57" t="str">
        <f t="shared" si="335"/>
        <v>Silver Lace</v>
      </c>
      <c r="N3062" s="61" t="str">
        <f t="shared" si="331"/>
        <v>Silver Lace</v>
      </c>
    </row>
    <row r="3063" spans="1:14" ht="25.15" customHeight="1" x14ac:dyDescent="0.2">
      <c r="A3063" s="83" t="s">
        <v>2468</v>
      </c>
      <c r="B3063" s="82">
        <v>1965</v>
      </c>
      <c r="C3063" s="68" t="str">
        <f>IF(ISERROR(VLOOKUP(IF(RIGHT($A3063,1)=")",LEFT($A3063,FIND(" (",$A3063)-1),$A3063),[1]ACCS!$B$2:$B$5003, 1, FALSE)), "","1")</f>
        <v>1</v>
      </c>
      <c r="D3063" s="103" t="str">
        <f>IF($B3063="Unknown","",IF($B3063="","",IF(VALUE(LEFT($B3063,4))&lt;Calc!$J$2,"ANTIQUE","")))</f>
        <v/>
      </c>
      <c r="E3063" s="72" t="s">
        <v>30</v>
      </c>
      <c r="F3063" s="121" t="s">
        <v>5</v>
      </c>
      <c r="G3063" s="124"/>
      <c r="H3063" s="62" t="str">
        <f t="shared" si="332"/>
        <v>Japonica</v>
      </c>
      <c r="I3063" s="18">
        <f t="shared" si="336"/>
        <v>0</v>
      </c>
      <c r="J3063" s="18">
        <f t="shared" si="333"/>
        <v>0</v>
      </c>
      <c r="K3063" s="18">
        <f t="shared" si="334"/>
        <v>0</v>
      </c>
      <c r="L3063" s="57" t="str">
        <f t="shared" si="337"/>
        <v>Silver Ruffles</v>
      </c>
      <c r="M3063" s="57" t="str">
        <f t="shared" si="335"/>
        <v>Silver Ruffles</v>
      </c>
      <c r="N3063" s="61" t="str">
        <f t="shared" si="331"/>
        <v>Silver Ruffles</v>
      </c>
    </row>
    <row r="3064" spans="1:14" ht="25.15" customHeight="1" x14ac:dyDescent="0.2">
      <c r="A3064" s="83" t="s">
        <v>2469</v>
      </c>
      <c r="B3064" s="82">
        <v>1988</v>
      </c>
      <c r="C3064" s="68" t="str">
        <f>IF(ISERROR(VLOOKUP(IF(RIGHT($A3064,1)=")",LEFT($A3064,FIND(" (",$A3064)-1),$A3064),[1]ACCS!$B$2:$B$5003, 1, FALSE)), "","1")</f>
        <v>1</v>
      </c>
      <c r="D3064" s="103" t="str">
        <f>IF($B3064="Unknown","",IF($B3064="","",IF(VALUE(LEFT($B3064,4))&lt;Calc!$J$2,"ANTIQUE","")))</f>
        <v/>
      </c>
      <c r="E3064" s="72" t="s">
        <v>24</v>
      </c>
      <c r="F3064" s="121" t="s">
        <v>5</v>
      </c>
      <c r="G3064" s="124"/>
      <c r="H3064" s="62" t="str">
        <f t="shared" si="332"/>
        <v>Japonica</v>
      </c>
      <c r="I3064" s="18">
        <f t="shared" si="336"/>
        <v>0</v>
      </c>
      <c r="J3064" s="18">
        <f t="shared" si="333"/>
        <v>0</v>
      </c>
      <c r="K3064" s="18">
        <f t="shared" si="334"/>
        <v>0</v>
      </c>
      <c r="L3064" s="57" t="str">
        <f t="shared" si="337"/>
        <v>Silver Tower</v>
      </c>
      <c r="M3064" s="57" t="str">
        <f t="shared" si="335"/>
        <v>Silver Tower</v>
      </c>
      <c r="N3064" s="61" t="str">
        <f t="shared" ref="N3064:N3127" si="338">IF(ISNUMBER(SEARCH("See",$M3064)),$M3064,IF(ISNUMBER(SEARCH("(",$M3064)),LEFT($M3064,SEARCH("(",$M3064)-2),$M3064))</f>
        <v>Silver Tower</v>
      </c>
    </row>
    <row r="3065" spans="1:14" ht="25.15" customHeight="1" x14ac:dyDescent="0.2">
      <c r="A3065" s="83" t="s">
        <v>2470</v>
      </c>
      <c r="B3065" s="82">
        <v>1973</v>
      </c>
      <c r="C3065" s="68" t="str">
        <f>IF(ISERROR(VLOOKUP(IF(RIGHT($A3065,1)=")",LEFT($A3065,FIND(" (",$A3065)-1),$A3065),[1]ACCS!$B$2:$B$5003, 1, FALSE)), "","1")</f>
        <v>1</v>
      </c>
      <c r="D3065" s="103" t="str">
        <f>IF($B3065="Unknown","",IF($B3065="","",IF(VALUE(LEFT($B3065,4))&lt;Calc!$J$2,"ANTIQUE","")))</f>
        <v/>
      </c>
      <c r="E3065" s="72" t="s">
        <v>30</v>
      </c>
      <c r="F3065" s="121" t="s">
        <v>5</v>
      </c>
      <c r="G3065" s="124"/>
      <c r="H3065" s="62" t="str">
        <f t="shared" si="332"/>
        <v>Japonica</v>
      </c>
      <c r="I3065" s="18">
        <f t="shared" si="336"/>
        <v>0</v>
      </c>
      <c r="J3065" s="18">
        <f t="shared" si="333"/>
        <v>0</v>
      </c>
      <c r="K3065" s="18">
        <f t="shared" si="334"/>
        <v>0</v>
      </c>
      <c r="L3065" s="57" t="str">
        <f t="shared" si="337"/>
        <v>Silver Triumph</v>
      </c>
      <c r="M3065" s="57" t="str">
        <f t="shared" si="335"/>
        <v>Silver Triumph</v>
      </c>
      <c r="N3065" s="61" t="str">
        <f t="shared" si="338"/>
        <v>Silver Triumph</v>
      </c>
    </row>
    <row r="3066" spans="1:14" ht="25.15" customHeight="1" x14ac:dyDescent="0.2">
      <c r="A3066" s="83" t="s">
        <v>2471</v>
      </c>
      <c r="B3066" s="82">
        <v>1969</v>
      </c>
      <c r="C3066" s="68" t="str">
        <f>IF(ISERROR(VLOOKUP(IF(RIGHT($A3066,1)=")",LEFT($A3066,FIND(" (",$A3066)-1),$A3066),[1]ACCS!$B$2:$B$5003, 1, FALSE)), "","1")</f>
        <v>1</v>
      </c>
      <c r="D3066" s="103" t="str">
        <f>IF($B3066="Unknown","",IF($B3066="","",IF(VALUE(LEFT($B3066,4))&lt;Calc!$J$2,"ANTIQUE","")))</f>
        <v/>
      </c>
      <c r="E3066" s="72" t="s">
        <v>30</v>
      </c>
      <c r="F3066" s="121" t="s">
        <v>5</v>
      </c>
      <c r="G3066" s="124"/>
      <c r="H3066" s="62" t="str">
        <f t="shared" si="332"/>
        <v>Japonica</v>
      </c>
      <c r="I3066" s="18">
        <f t="shared" si="336"/>
        <v>0</v>
      </c>
      <c r="J3066" s="18">
        <f t="shared" si="333"/>
        <v>0</v>
      </c>
      <c r="K3066" s="18">
        <f t="shared" si="334"/>
        <v>0</v>
      </c>
      <c r="L3066" s="57" t="str">
        <f t="shared" si="337"/>
        <v>Silver Waves</v>
      </c>
      <c r="M3066" s="57" t="str">
        <f t="shared" si="335"/>
        <v>Silver Waves</v>
      </c>
      <c r="N3066" s="61" t="str">
        <f t="shared" si="338"/>
        <v>Silver Waves</v>
      </c>
    </row>
    <row r="3067" spans="1:14" ht="25.15" customHeight="1" x14ac:dyDescent="0.2">
      <c r="A3067" s="83" t="s">
        <v>2472</v>
      </c>
      <c r="B3067" s="82">
        <v>1949</v>
      </c>
      <c r="C3067" s="68" t="str">
        <f>IF(ISERROR(VLOOKUP(IF(RIGHT($A3067,1)=")",LEFT($A3067,FIND(" (",$A3067)-1),$A3067),[1]ACCS!$B$2:$B$5003, 1, FALSE)), "","1")</f>
        <v>1</v>
      </c>
      <c r="D3067" s="103" t="str">
        <f>IF($B3067="Unknown","",IF($B3067="","",IF(VALUE(LEFT($B3067,4))&lt;Calc!$J$2,"ANTIQUE","")))</f>
        <v/>
      </c>
      <c r="E3067" s="72" t="s">
        <v>37</v>
      </c>
      <c r="F3067" s="121"/>
      <c r="G3067" s="124"/>
      <c r="H3067" s="62" t="str">
        <f t="shared" si="332"/>
        <v>Japonica</v>
      </c>
      <c r="I3067" s="18">
        <f t="shared" si="336"/>
        <v>0</v>
      </c>
      <c r="J3067" s="18">
        <f t="shared" si="333"/>
        <v>0</v>
      </c>
      <c r="K3067" s="18">
        <f t="shared" si="334"/>
        <v>0</v>
      </c>
      <c r="L3067" s="57" t="str">
        <f t="shared" si="337"/>
        <v>Simeon</v>
      </c>
      <c r="M3067" s="57" t="str">
        <f t="shared" si="335"/>
        <v>Simeon</v>
      </c>
      <c r="N3067" s="61" t="str">
        <f t="shared" si="338"/>
        <v>Simeon</v>
      </c>
    </row>
    <row r="3068" spans="1:14" ht="25.15" customHeight="1" x14ac:dyDescent="0.2">
      <c r="A3068" s="110" t="s">
        <v>3561</v>
      </c>
      <c r="B3068" s="52">
        <v>2023</v>
      </c>
      <c r="C3068" s="68" t="str">
        <f>IF(ISERROR(VLOOKUP(IF(RIGHT($A3068,1)=")",LEFT($A3068,FIND(" (",$A3068)-1),$A3068),[1]ACCS!$B$2:$B$5003, 1, FALSE)), "","1")</f>
        <v>1</v>
      </c>
      <c r="D3068" s="115" t="str">
        <f>IF($B3068="Unknown","",IF($B3068="","",IF(VALUE(LEFT($B3068,4))&lt;Calc!$J$2,"ANTIQUE","")))</f>
        <v/>
      </c>
      <c r="E3068" s="53" t="s">
        <v>163</v>
      </c>
      <c r="F3068" s="121"/>
      <c r="G3068" s="124"/>
      <c r="H3068" s="62" t="str">
        <f t="shared" si="332"/>
        <v>Japonica</v>
      </c>
      <c r="I3068" s="18">
        <f t="shared" si="336"/>
        <v>0</v>
      </c>
      <c r="J3068" s="18">
        <f t="shared" si="333"/>
        <v>0</v>
      </c>
      <c r="K3068" s="18">
        <f t="shared" si="334"/>
        <v>0</v>
      </c>
      <c r="L3068" s="57" t="str">
        <f t="shared" si="337"/>
        <v>Sir Johnny's Stripes</v>
      </c>
      <c r="M3068" s="57" t="str">
        <f t="shared" si="335"/>
        <v>Sir Johnny's Stripes</v>
      </c>
      <c r="N3068" s="61" t="str">
        <f t="shared" si="338"/>
        <v>Sir Johnny's Stripes</v>
      </c>
    </row>
    <row r="3069" spans="1:14" ht="25.15" customHeight="1" x14ac:dyDescent="0.2">
      <c r="A3069" s="83" t="s">
        <v>2473</v>
      </c>
      <c r="B3069" s="82">
        <v>1991</v>
      </c>
      <c r="C3069" s="68" t="str">
        <f>IF(ISERROR(VLOOKUP(IF(RIGHT($A3069,1)=")",LEFT($A3069,FIND(" (",$A3069)-1),$A3069),[1]ACCS!$B$2:$B$5003, 1, FALSE)), "","1")</f>
        <v>1</v>
      </c>
      <c r="D3069" s="103" t="str">
        <f>IF($B3069="Unknown","",IF($B3069="","",IF(VALUE(LEFT($B3069,4))&lt;Calc!$J$2,"ANTIQUE","")))</f>
        <v/>
      </c>
      <c r="E3069" s="72" t="s">
        <v>37</v>
      </c>
      <c r="F3069" s="121"/>
      <c r="G3069" s="124"/>
      <c r="H3069" s="62" t="str">
        <f t="shared" ref="H3069:H3132" si="339">IF($A3069="","",IF($I3069=0,"Japonica",IF($I3069=1,"Reticulata",IF($I3069=2,"NRH",IF($I3069=3,"Sasanqua",IF($I3069=4,"Hiemalis",IF($I3069=5,"Vernalis",IF($I3069=6,"Japonica [Higo]","Specie"))))))))</f>
        <v>Reticulata</v>
      </c>
      <c r="I3069" s="18">
        <f t="shared" si="336"/>
        <v>1</v>
      </c>
      <c r="J3069" s="18">
        <f t="shared" ref="J3069:J3132" si="340">IF(NOT(ISERROR(SEARCH("(Rusticana)",$A3069))),7,IF(NOT(ISERROR(SEARCH("(Wabisuke)",$A3069))),8,IF(NOT(ISERROR(SEARCH("(Edithae)",$A3069))),9,IF(NOT(ISERROR(SEARCH("(Oleifera)",$A3069))),10,IF(NOT(ISERROR(SEARCH("(Saluenensis)",$A3069))),11,0)))))</f>
        <v>0</v>
      </c>
      <c r="K3069" s="18">
        <f t="shared" ref="K3069:K3132" si="341">IF(NOT(ISERROR(SEARCH("(Pitardii)",$A3069))),12,IF(NOT(ISERROR(SEARCH("(Specie)",$A3069))),13,0))</f>
        <v>0</v>
      </c>
      <c r="L3069" s="57" t="str">
        <f t="shared" si="337"/>
        <v>Sir Robert Muldoon</v>
      </c>
      <c r="M3069" s="57" t="str">
        <f t="shared" ref="M3069:M3132" si="342">SUBSTITUTE(SUBSTITUTE(SUBSTITUTE(SUBSTITUTE(SUBSTITUTE($L3069," (Edithae)","")," (Oleifera)","")," (Saluenensis)","")," (Specie)","")," (Pitardii)","")</f>
        <v>Sir Robert Muldoon</v>
      </c>
      <c r="N3069" s="61" t="str">
        <f t="shared" si="338"/>
        <v>Sir Robert Muldoon</v>
      </c>
    </row>
    <row r="3070" spans="1:14" s="64" customFormat="1" ht="25.15" customHeight="1" x14ac:dyDescent="0.2">
      <c r="A3070" s="70" t="s">
        <v>2973</v>
      </c>
      <c r="B3070" s="82">
        <v>2020</v>
      </c>
      <c r="C3070" s="68" t="str">
        <f>IF(ISERROR(VLOOKUP(IF(RIGHT($A3070,1)=")",LEFT($A3070,FIND(" (",$A3070)-1),$A3070),[1]ACCS!$B$2:$B$5003, 1, FALSE)), "","1")</f>
        <v>1</v>
      </c>
      <c r="D3070" s="103" t="str">
        <f>IF($B3070="Unknown","",IF($B3070="","",IF(VALUE(LEFT($B3070,4))&lt;Calc!$J$2,"ANTIQUE","")))</f>
        <v/>
      </c>
      <c r="E3070" s="117" t="s">
        <v>37</v>
      </c>
      <c r="F3070" s="120" t="s">
        <v>5</v>
      </c>
      <c r="G3070" s="121"/>
      <c r="H3070" s="62" t="str">
        <f t="shared" si="339"/>
        <v>Japonica</v>
      </c>
      <c r="I3070" s="18">
        <f t="shared" si="336"/>
        <v>0</v>
      </c>
      <c r="J3070" s="18">
        <f t="shared" si="340"/>
        <v>0</v>
      </c>
      <c r="K3070" s="18">
        <f t="shared" si="341"/>
        <v>0</v>
      </c>
      <c r="L3070" s="57" t="str">
        <f t="shared" si="337"/>
        <v>Skip Madsen</v>
      </c>
      <c r="M3070" s="57" t="str">
        <f t="shared" si="342"/>
        <v>Skip Madsen</v>
      </c>
      <c r="N3070" s="61" t="str">
        <f t="shared" si="338"/>
        <v>Skip Madsen</v>
      </c>
    </row>
    <row r="3071" spans="1:14" ht="25.15" customHeight="1" x14ac:dyDescent="0.2">
      <c r="A3071" s="83" t="s">
        <v>2474</v>
      </c>
      <c r="B3071" s="82">
        <v>2013</v>
      </c>
      <c r="C3071" s="68" t="str">
        <f>IF(ISERROR(VLOOKUP(IF(RIGHT($A3071,1)=")",LEFT($A3071,FIND(" (",$A3071)-1),$A3071),[1]ACCS!$B$2:$B$5003, 1, FALSE)), "","1")</f>
        <v>1</v>
      </c>
      <c r="D3071" s="103" t="str">
        <f>IF($B3071="Unknown","",IF($B3071="","",IF(VALUE(LEFT($B3071,4))&lt;Calc!$J$2,"ANTIQUE","")))</f>
        <v/>
      </c>
      <c r="E3071" s="72" t="s">
        <v>24</v>
      </c>
      <c r="F3071" s="121"/>
      <c r="G3071" s="121"/>
      <c r="H3071" s="62" t="str">
        <f t="shared" si="339"/>
        <v>Reticulata</v>
      </c>
      <c r="I3071" s="18">
        <f t="shared" si="336"/>
        <v>1</v>
      </c>
      <c r="J3071" s="18">
        <f t="shared" si="340"/>
        <v>0</v>
      </c>
      <c r="K3071" s="18">
        <f t="shared" si="341"/>
        <v>0</v>
      </c>
      <c r="L3071" s="57" t="str">
        <f t="shared" si="337"/>
        <v>Skip's Choice</v>
      </c>
      <c r="M3071" s="57" t="str">
        <f t="shared" si="342"/>
        <v>Skip's Choice</v>
      </c>
      <c r="N3071" s="61" t="str">
        <f t="shared" si="338"/>
        <v>Skip's Choice</v>
      </c>
    </row>
    <row r="3072" spans="1:14" ht="25.15" customHeight="1" x14ac:dyDescent="0.2">
      <c r="A3072" s="83" t="s">
        <v>2925</v>
      </c>
      <c r="B3072" s="82">
        <v>1996</v>
      </c>
      <c r="C3072" s="68" t="str">
        <f>IF(ISERROR(VLOOKUP(IF(RIGHT($A3072,1)=")",LEFT($A3072,FIND(" (",$A3072)-1),$A3072),[1]ACCS!$B$2:$B$5003, 1, FALSE)), "","1")</f>
        <v>1</v>
      </c>
      <c r="D3072" s="103" t="str">
        <f>IF($B3072="Unknown","",IF($B3072="","",IF(VALUE(LEFT($B3072,4))&lt;Calc!$J$2,"ANTIQUE","")))</f>
        <v/>
      </c>
      <c r="E3072" s="72" t="s">
        <v>37</v>
      </c>
      <c r="F3072" s="121"/>
      <c r="G3072" s="121"/>
      <c r="H3072" s="62" t="str">
        <f t="shared" si="339"/>
        <v>Japonica</v>
      </c>
      <c r="I3072" s="18">
        <f t="shared" si="336"/>
        <v>0</v>
      </c>
      <c r="J3072" s="18">
        <f t="shared" si="340"/>
        <v>0</v>
      </c>
      <c r="K3072" s="18">
        <f t="shared" si="341"/>
        <v>0</v>
      </c>
      <c r="L3072" s="57" t="str">
        <f t="shared" si="337"/>
        <v>Skyrocket</v>
      </c>
      <c r="M3072" s="57" t="str">
        <f t="shared" si="342"/>
        <v>Skyrocket</v>
      </c>
      <c r="N3072" s="61" t="str">
        <f t="shared" si="338"/>
        <v>Skyrocket</v>
      </c>
    </row>
    <row r="3073" spans="1:14" ht="25.15" customHeight="1" x14ac:dyDescent="0.2">
      <c r="A3073" s="85" t="s">
        <v>2475</v>
      </c>
      <c r="B3073" s="82">
        <v>2003</v>
      </c>
      <c r="C3073" s="68" t="str">
        <f>IF(ISERROR(VLOOKUP(IF(RIGHT($A3073,1)=")",LEFT($A3073,FIND(" (",$A3073)-1),$A3073),[1]ACCS!$B$2:$B$5003, 1, FALSE)), "","1")</f>
        <v/>
      </c>
      <c r="D3073" s="103" t="str">
        <f>IF($B3073="Unknown","",IF($B3073="","",IF(VALUE(LEFT($B3073,4))&lt;Calc!$J$2,"ANTIQUE","")))</f>
        <v/>
      </c>
      <c r="E3073" s="72" t="s">
        <v>37</v>
      </c>
      <c r="F3073" s="121"/>
      <c r="G3073" s="121"/>
      <c r="H3073" s="62" t="str">
        <f t="shared" si="339"/>
        <v>Reticulata</v>
      </c>
      <c r="I3073" s="18">
        <f t="shared" si="336"/>
        <v>1</v>
      </c>
      <c r="J3073" s="18">
        <f t="shared" si="340"/>
        <v>0</v>
      </c>
      <c r="K3073" s="18">
        <f t="shared" si="341"/>
        <v>0</v>
      </c>
      <c r="L3073" s="57" t="str">
        <f t="shared" si="337"/>
        <v>Sleeping Beauty</v>
      </c>
      <c r="M3073" s="57" t="str">
        <f t="shared" si="342"/>
        <v>Sleeping Beauty</v>
      </c>
      <c r="N3073" s="61" t="str">
        <f t="shared" si="338"/>
        <v>Sleeping Beauty</v>
      </c>
    </row>
    <row r="3074" spans="1:14" ht="25.15" customHeight="1" x14ac:dyDescent="0.2">
      <c r="A3074" s="85" t="s">
        <v>2476</v>
      </c>
      <c r="B3074" s="82">
        <v>2002</v>
      </c>
      <c r="C3074" s="68" t="str">
        <f>IF(ISERROR(VLOOKUP(IF(RIGHT($A3074,1)=")",LEFT($A3074,FIND(" (",$A3074)-1),$A3074),[1]ACCS!$B$2:$B$5003, 1, FALSE)), "","1")</f>
        <v/>
      </c>
      <c r="D3074" s="103" t="str">
        <f>IF($B3074="Unknown","",IF($B3074="","",IF(VALUE(LEFT($B3074,4))&lt;Calc!$J$2,"ANTIQUE","")))</f>
        <v/>
      </c>
      <c r="E3074" s="72" t="s">
        <v>24</v>
      </c>
      <c r="F3074" s="121"/>
      <c r="G3074" s="121"/>
      <c r="H3074" s="62" t="str">
        <f t="shared" si="339"/>
        <v>Sasanqua</v>
      </c>
      <c r="I3074" s="18">
        <f t="shared" si="336"/>
        <v>3</v>
      </c>
      <c r="J3074" s="18">
        <f t="shared" si="340"/>
        <v>0</v>
      </c>
      <c r="K3074" s="18">
        <f t="shared" si="341"/>
        <v>0</v>
      </c>
      <c r="L3074" s="57" t="str">
        <f t="shared" si="337"/>
        <v>Slim ‘n Trim</v>
      </c>
      <c r="M3074" s="57" t="str">
        <f t="shared" si="342"/>
        <v>Slim ‘n Trim</v>
      </c>
      <c r="N3074" s="61" t="str">
        <f t="shared" si="338"/>
        <v>Slim ‘n Trim</v>
      </c>
    </row>
    <row r="3075" spans="1:14" ht="25.15" customHeight="1" x14ac:dyDescent="0.2">
      <c r="A3075" s="85" t="s">
        <v>2477</v>
      </c>
      <c r="B3075" s="82">
        <v>1999</v>
      </c>
      <c r="C3075" s="68" t="str">
        <f>IF(ISERROR(VLOOKUP(IF(RIGHT($A3075,1)=")",LEFT($A3075,FIND(" (",$A3075)-1),$A3075),[1]ACCS!$B$2:$B$5003, 1, FALSE)), "","1")</f>
        <v>1</v>
      </c>
      <c r="D3075" s="103" t="str">
        <f>IF($B3075="Unknown","",IF($B3075="","",IF(VALUE(LEFT($B3075,4))&lt;Calc!$J$2,"ANTIQUE","")))</f>
        <v/>
      </c>
      <c r="E3075" s="72" t="s">
        <v>163</v>
      </c>
      <c r="F3075" s="121"/>
      <c r="G3075" s="121"/>
      <c r="H3075" s="62" t="str">
        <f t="shared" si="339"/>
        <v>Japonica</v>
      </c>
      <c r="I3075" s="18">
        <f t="shared" si="336"/>
        <v>0</v>
      </c>
      <c r="J3075" s="18">
        <f t="shared" si="340"/>
        <v>0</v>
      </c>
      <c r="K3075" s="18">
        <f t="shared" si="341"/>
        <v>0</v>
      </c>
      <c r="L3075" s="57" t="str">
        <f t="shared" si="337"/>
        <v>Small Slam</v>
      </c>
      <c r="M3075" s="57" t="str">
        <f t="shared" si="342"/>
        <v>Small Slam</v>
      </c>
      <c r="N3075" s="61" t="str">
        <f t="shared" si="338"/>
        <v>Small Slam</v>
      </c>
    </row>
    <row r="3076" spans="1:14" ht="25.15" customHeight="1" x14ac:dyDescent="0.2">
      <c r="A3076" s="85" t="s">
        <v>2478</v>
      </c>
      <c r="B3076" s="82">
        <v>2005</v>
      </c>
      <c r="C3076" s="68" t="str">
        <f>IF(ISERROR(VLOOKUP(IF(RIGHT($A3076,1)=")",LEFT($A3076,FIND(" (",$A3076)-1),$A3076),[1]ACCS!$B$2:$B$5003, 1, FALSE)), "","1")</f>
        <v/>
      </c>
      <c r="D3076" s="103" t="str">
        <f>IF($B3076="Unknown","",IF($B3076="","",IF(VALUE(LEFT($B3076,4))&lt;Calc!$J$2,"ANTIQUE","")))</f>
        <v/>
      </c>
      <c r="E3076" s="72" t="s">
        <v>24</v>
      </c>
      <c r="F3076" s="121"/>
      <c r="G3076" s="121"/>
      <c r="H3076" s="62" t="str">
        <f t="shared" si="339"/>
        <v>Japonica</v>
      </c>
      <c r="I3076" s="18">
        <f t="shared" si="336"/>
        <v>0</v>
      </c>
      <c r="J3076" s="18">
        <f t="shared" si="340"/>
        <v>0</v>
      </c>
      <c r="K3076" s="18">
        <f t="shared" si="341"/>
        <v>0</v>
      </c>
      <c r="L3076" s="57" t="str">
        <f t="shared" si="337"/>
        <v>Smoke Ring</v>
      </c>
      <c r="M3076" s="57" t="str">
        <f t="shared" si="342"/>
        <v>Smoke Ring</v>
      </c>
      <c r="N3076" s="61" t="str">
        <f t="shared" si="338"/>
        <v>Smoke Ring</v>
      </c>
    </row>
    <row r="3077" spans="1:14" ht="25.15" customHeight="1" x14ac:dyDescent="0.2">
      <c r="A3077" s="85" t="s">
        <v>2479</v>
      </c>
      <c r="B3077" s="82">
        <v>1957</v>
      </c>
      <c r="C3077" s="68" t="str">
        <f>IF(ISERROR(VLOOKUP(IF(RIGHT($A3077,1)=")",LEFT($A3077,FIND(" (",$A3077)-1),$A3077),[1]ACCS!$B$2:$B$5003, 1, FALSE)), "","1")</f>
        <v>1</v>
      </c>
      <c r="D3077" s="103" t="str">
        <f>IF($B3077="Unknown","",IF($B3077="","",IF(VALUE(LEFT($B3077,4))&lt;Calc!$J$2,"ANTIQUE","")))</f>
        <v/>
      </c>
      <c r="E3077" s="84" t="s">
        <v>30</v>
      </c>
      <c r="F3077" s="121" t="s">
        <v>5</v>
      </c>
      <c r="G3077" s="121"/>
      <c r="H3077" s="62" t="str">
        <f t="shared" si="339"/>
        <v>Japonica</v>
      </c>
      <c r="I3077" s="18">
        <f t="shared" si="336"/>
        <v>0</v>
      </c>
      <c r="J3077" s="18">
        <f t="shared" si="340"/>
        <v>0</v>
      </c>
      <c r="K3077" s="18">
        <f t="shared" si="341"/>
        <v>0</v>
      </c>
      <c r="L3077" s="57" t="str">
        <f t="shared" si="337"/>
        <v>Snow Chan (White Elegans)</v>
      </c>
      <c r="M3077" s="57" t="str">
        <f t="shared" si="342"/>
        <v>Snow Chan (White Elegans)</v>
      </c>
      <c r="N3077" s="61" t="str">
        <f t="shared" si="338"/>
        <v>Snow Chan</v>
      </c>
    </row>
    <row r="3078" spans="1:14" ht="25.15" customHeight="1" x14ac:dyDescent="0.2">
      <c r="A3078" s="85" t="s">
        <v>2480</v>
      </c>
      <c r="B3078" s="82">
        <v>2005</v>
      </c>
      <c r="C3078" s="68" t="str">
        <f>IF(ISERROR(VLOOKUP(IF(RIGHT($A3078,1)=")",LEFT($A3078,FIND(" (",$A3078)-1),$A3078),[1]ACCS!$B$2:$B$5003, 1, FALSE)), "","1")</f>
        <v/>
      </c>
      <c r="D3078" s="103" t="str">
        <f>IF($B3078="Unknown","",IF($B3078="","",IF(VALUE(LEFT($B3078,4))&lt;Calc!$J$2,"ANTIQUE","")))</f>
        <v/>
      </c>
      <c r="E3078" s="72" t="s">
        <v>61</v>
      </c>
      <c r="F3078" s="124"/>
      <c r="G3078" s="121"/>
      <c r="H3078" s="62" t="str">
        <f t="shared" si="339"/>
        <v>NRH</v>
      </c>
      <c r="I3078" s="18">
        <f t="shared" si="336"/>
        <v>2</v>
      </c>
      <c r="J3078" s="18">
        <f t="shared" si="340"/>
        <v>0</v>
      </c>
      <c r="K3078" s="18">
        <f t="shared" si="341"/>
        <v>0</v>
      </c>
      <c r="L3078" s="57" t="str">
        <f t="shared" si="337"/>
        <v>Snow Drop Cascade</v>
      </c>
      <c r="M3078" s="57" t="str">
        <f t="shared" si="342"/>
        <v>Snow Drop Cascade</v>
      </c>
      <c r="N3078" s="61" t="str">
        <f t="shared" si="338"/>
        <v>Snow Drop Cascade</v>
      </c>
    </row>
    <row r="3079" spans="1:14" ht="25.15" customHeight="1" x14ac:dyDescent="0.2">
      <c r="A3079" s="85" t="s">
        <v>2481</v>
      </c>
      <c r="B3079" s="82">
        <v>1963</v>
      </c>
      <c r="C3079" s="68" t="str">
        <f>IF(ISERROR(VLOOKUP(IF(RIGHT($A3079,1)=")",LEFT($A3079,FIND(" (",$A3079)-1),$A3079),[1]ACCS!$B$2:$B$5003, 1, FALSE)), "","1")</f>
        <v>1</v>
      </c>
      <c r="D3079" s="103" t="str">
        <f>IF($B3079="Unknown","",IF($B3079="","",IF(VALUE(LEFT($B3079,4))&lt;Calc!$J$2,"ANTIQUE","")))</f>
        <v/>
      </c>
      <c r="E3079" s="72" t="s">
        <v>47</v>
      </c>
      <c r="F3079" s="124" t="s">
        <v>5</v>
      </c>
      <c r="G3079" s="121"/>
      <c r="H3079" s="62" t="str">
        <f t="shared" si="339"/>
        <v>Japonica</v>
      </c>
      <c r="I3079" s="18">
        <f t="shared" si="336"/>
        <v>0</v>
      </c>
      <c r="J3079" s="18">
        <f t="shared" si="340"/>
        <v>0</v>
      </c>
      <c r="K3079" s="18">
        <f t="shared" si="341"/>
        <v>0</v>
      </c>
      <c r="L3079" s="57" t="str">
        <f t="shared" si="337"/>
        <v>Snow Fairy</v>
      </c>
      <c r="M3079" s="57" t="str">
        <f t="shared" si="342"/>
        <v>Snow Fairy</v>
      </c>
      <c r="N3079" s="61" t="str">
        <f t="shared" si="338"/>
        <v>Snow Fairy</v>
      </c>
    </row>
    <row r="3080" spans="1:14" ht="25.15" customHeight="1" x14ac:dyDescent="0.2">
      <c r="A3080" s="85" t="s">
        <v>2482</v>
      </c>
      <c r="B3080" s="82">
        <v>1986</v>
      </c>
      <c r="C3080" s="68" t="str">
        <f>IF(ISERROR(VLOOKUP(IF(RIGHT($A3080,1)=")",LEFT($A3080,FIND(" (",$A3080)-1),$A3080),[1]ACCS!$B$2:$B$5003, 1, FALSE)), "","1")</f>
        <v>1</v>
      </c>
      <c r="D3080" s="103" t="str">
        <f>IF($B3080="Unknown","",IF($B3080="","",IF(VALUE(LEFT($B3080,4))&lt;Calc!$J$2,"ANTIQUE","")))</f>
        <v/>
      </c>
      <c r="E3080" s="72" t="s">
        <v>47</v>
      </c>
      <c r="F3080" s="124" t="s">
        <v>5</v>
      </c>
      <c r="G3080" s="121"/>
      <c r="H3080" s="62" t="str">
        <f t="shared" si="339"/>
        <v>NRH</v>
      </c>
      <c r="I3080" s="18">
        <f t="shared" si="336"/>
        <v>2</v>
      </c>
      <c r="J3080" s="18">
        <f t="shared" si="340"/>
        <v>0</v>
      </c>
      <c r="K3080" s="18">
        <f t="shared" si="341"/>
        <v>0</v>
      </c>
      <c r="L3080" s="57" t="str">
        <f t="shared" si="337"/>
        <v>Snow Flurry</v>
      </c>
      <c r="M3080" s="57" t="str">
        <f t="shared" si="342"/>
        <v>Snow Flurry</v>
      </c>
      <c r="N3080" s="61" t="str">
        <f t="shared" si="338"/>
        <v>Snow Flurry</v>
      </c>
    </row>
    <row r="3081" spans="1:14" ht="25.15" customHeight="1" x14ac:dyDescent="0.2">
      <c r="A3081" s="85" t="s">
        <v>2483</v>
      </c>
      <c r="B3081" s="82">
        <v>1995</v>
      </c>
      <c r="C3081" s="68" t="str">
        <f>IF(ISERROR(VLOOKUP(IF(RIGHT($A3081,1)=")",LEFT($A3081,FIND(" (",$A3081)-1),$A3081),[1]ACCS!$B$2:$B$5003, 1, FALSE)), "","1")</f>
        <v>1</v>
      </c>
      <c r="D3081" s="103" t="str">
        <f>IF($B3081="Unknown","",IF($B3081="","",IF(VALUE(LEFT($B3081,4))&lt;Calc!$J$2,"ANTIQUE","")))</f>
        <v/>
      </c>
      <c r="E3081" s="72" t="s">
        <v>37</v>
      </c>
      <c r="F3081" s="124" t="s">
        <v>5</v>
      </c>
      <c r="G3081" s="121"/>
      <c r="H3081" s="62" t="str">
        <f t="shared" si="339"/>
        <v>Japonica</v>
      </c>
      <c r="I3081" s="18">
        <f t="shared" si="336"/>
        <v>0</v>
      </c>
      <c r="J3081" s="18">
        <f t="shared" si="340"/>
        <v>0</v>
      </c>
      <c r="K3081" s="18">
        <f t="shared" si="341"/>
        <v>0</v>
      </c>
      <c r="L3081" s="57" t="str">
        <f t="shared" si="337"/>
        <v>Snow Lady</v>
      </c>
      <c r="M3081" s="57" t="str">
        <f t="shared" si="342"/>
        <v>Snow Lady</v>
      </c>
      <c r="N3081" s="61" t="str">
        <f t="shared" si="338"/>
        <v>Snow Lady</v>
      </c>
    </row>
    <row r="3082" spans="1:14" ht="25.15" customHeight="1" x14ac:dyDescent="0.2">
      <c r="A3082" s="85" t="s">
        <v>2484</v>
      </c>
      <c r="B3082" s="82">
        <v>2005</v>
      </c>
      <c r="C3082" s="68" t="str">
        <f>IF(ISERROR(VLOOKUP(IF(RIGHT($A3082,1)=")",LEFT($A3082,FIND(" (",$A3082)-1),$A3082),[1]ACCS!$B$2:$B$5003, 1, FALSE)), "","1")</f>
        <v>1</v>
      </c>
      <c r="D3082" s="103" t="str">
        <f>IF($B3082="Unknown","",IF($B3082="","",IF(VALUE(LEFT($B3082,4))&lt;Calc!$J$2,"ANTIQUE","")))</f>
        <v/>
      </c>
      <c r="E3082" s="72" t="s">
        <v>21</v>
      </c>
      <c r="F3082" s="124" t="s">
        <v>5</v>
      </c>
      <c r="G3082" s="121"/>
      <c r="H3082" s="62" t="str">
        <f t="shared" si="339"/>
        <v>Japonica</v>
      </c>
      <c r="I3082" s="18">
        <f t="shared" si="336"/>
        <v>0</v>
      </c>
      <c r="J3082" s="18">
        <f t="shared" si="340"/>
        <v>0</v>
      </c>
      <c r="K3082" s="18">
        <f t="shared" si="341"/>
        <v>0</v>
      </c>
      <c r="L3082" s="57" t="str">
        <f t="shared" si="337"/>
        <v>Snow Swirl</v>
      </c>
      <c r="M3082" s="57" t="str">
        <f t="shared" si="342"/>
        <v>Snow Swirl</v>
      </c>
      <c r="N3082" s="61" t="str">
        <f t="shared" si="338"/>
        <v>Snow Swirl</v>
      </c>
    </row>
    <row r="3083" spans="1:14" ht="25.15" customHeight="1" x14ac:dyDescent="0.2">
      <c r="A3083" s="85" t="s">
        <v>2485</v>
      </c>
      <c r="B3083" s="82">
        <v>1932</v>
      </c>
      <c r="C3083" s="68" t="str">
        <f>IF(ISERROR(VLOOKUP(IF(RIGHT($A3083,1)=")",LEFT($A3083,FIND(" (",$A3083)-1),$A3083),[1]ACCS!$B$2:$B$5003, 1, FALSE)), "","1")</f>
        <v>1</v>
      </c>
      <c r="D3083" s="103" t="str">
        <f>IF($B3083="Unknown","",IF($B3083="","",IF(VALUE(LEFT($B3083,4))&lt;Calc!$J$2,"ANTIQUE","")))</f>
        <v/>
      </c>
      <c r="E3083" s="72" t="s">
        <v>24</v>
      </c>
      <c r="F3083" s="124" t="s">
        <v>5</v>
      </c>
      <c r="G3083" s="121" t="s">
        <v>26</v>
      </c>
      <c r="H3083" s="62" t="str">
        <f t="shared" si="339"/>
        <v>Japonica</v>
      </c>
      <c r="I3083" s="18">
        <f t="shared" si="336"/>
        <v>0</v>
      </c>
      <c r="J3083" s="18">
        <f t="shared" si="340"/>
        <v>0</v>
      </c>
      <c r="K3083" s="18">
        <f t="shared" si="341"/>
        <v>0</v>
      </c>
      <c r="L3083" s="57" t="str">
        <f t="shared" si="337"/>
        <v>Snowdrift</v>
      </c>
      <c r="M3083" s="57" t="str">
        <f t="shared" si="342"/>
        <v>Snowdrift</v>
      </c>
      <c r="N3083" s="61" t="str">
        <f t="shared" si="338"/>
        <v>Snowdrift</v>
      </c>
    </row>
    <row r="3084" spans="1:14" ht="25.15" customHeight="1" x14ac:dyDescent="0.2">
      <c r="A3084" s="85" t="s">
        <v>2486</v>
      </c>
      <c r="B3084" s="82">
        <v>1971</v>
      </c>
      <c r="C3084" s="68" t="str">
        <f>IF(ISERROR(VLOOKUP(IF(RIGHT($A3084,1)=")",LEFT($A3084,FIND(" (",$A3084)-1),$A3084),[1]ACCS!$B$2:$B$5003, 1, FALSE)), "","1")</f>
        <v>1</v>
      </c>
      <c r="D3084" s="103" t="str">
        <f>IF($B3084="Unknown","",IF($B3084="","",IF(VALUE(LEFT($B3084,4))&lt;Calc!$J$2,"ANTIQUE","")))</f>
        <v/>
      </c>
      <c r="E3084" s="72" t="s">
        <v>61</v>
      </c>
      <c r="F3084" s="124"/>
      <c r="G3084" s="121"/>
      <c r="H3084" s="62" t="str">
        <f t="shared" si="339"/>
        <v>Japonica</v>
      </c>
      <c r="I3084" s="18">
        <f t="shared" si="336"/>
        <v>0</v>
      </c>
      <c r="J3084" s="18">
        <f t="shared" si="340"/>
        <v>0</v>
      </c>
      <c r="K3084" s="18">
        <f t="shared" si="341"/>
        <v>0</v>
      </c>
      <c r="L3084" s="57" t="str">
        <f t="shared" si="337"/>
        <v>Snowie</v>
      </c>
      <c r="M3084" s="57" t="str">
        <f t="shared" si="342"/>
        <v>Snowie</v>
      </c>
      <c r="N3084" s="61" t="str">
        <f t="shared" si="338"/>
        <v>Snowie</v>
      </c>
    </row>
    <row r="3085" spans="1:14" ht="25.15" customHeight="1" x14ac:dyDescent="0.2">
      <c r="A3085" s="85" t="s">
        <v>2487</v>
      </c>
      <c r="B3085" s="82">
        <v>1964</v>
      </c>
      <c r="C3085" s="68" t="str">
        <f>IF(ISERROR(VLOOKUP(IF(RIGHT($A3085,1)=")",LEFT($A3085,FIND(" (",$A3085)-1),$A3085),[1]ACCS!$B$2:$B$5003, 1, FALSE)), "","1")</f>
        <v>1</v>
      </c>
      <c r="D3085" s="103" t="str">
        <f>IF($B3085="Unknown","",IF($B3085="","",IF(VALUE(LEFT($B3085,4))&lt;Calc!$J$2,"ANTIQUE","")))</f>
        <v/>
      </c>
      <c r="E3085" s="72" t="s">
        <v>37</v>
      </c>
      <c r="F3085" s="124" t="s">
        <v>5</v>
      </c>
      <c r="G3085" s="121"/>
      <c r="H3085" s="62" t="str">
        <f t="shared" si="339"/>
        <v>Japonica</v>
      </c>
      <c r="I3085" s="18">
        <f t="shared" si="336"/>
        <v>0</v>
      </c>
      <c r="J3085" s="18">
        <f t="shared" si="340"/>
        <v>0</v>
      </c>
      <c r="K3085" s="18">
        <f t="shared" si="341"/>
        <v>0</v>
      </c>
      <c r="L3085" s="57" t="str">
        <f t="shared" si="337"/>
        <v>Snowman</v>
      </c>
      <c r="M3085" s="57" t="str">
        <f t="shared" si="342"/>
        <v>Snowman</v>
      </c>
      <c r="N3085" s="61" t="str">
        <f t="shared" si="338"/>
        <v>Snowman</v>
      </c>
    </row>
    <row r="3086" spans="1:14" ht="25.15" customHeight="1" x14ac:dyDescent="0.2">
      <c r="A3086" s="85" t="s">
        <v>2488</v>
      </c>
      <c r="B3086" s="82">
        <v>1983</v>
      </c>
      <c r="C3086" s="68" t="str">
        <f>IF(ISERROR(VLOOKUP(IF(RIGHT($A3086,1)=")",LEFT($A3086,FIND(" (",$A3086)-1),$A3086),[1]ACCS!$B$2:$B$5003, 1, FALSE)), "","1")</f>
        <v>1</v>
      </c>
      <c r="D3086" s="103" t="str">
        <f>IF($B3086="Unknown","",IF($B3086="","",IF(VALUE(LEFT($B3086,4))&lt;Calc!$J$2,"ANTIQUE","")))</f>
        <v/>
      </c>
      <c r="E3086" s="72" t="s">
        <v>21</v>
      </c>
      <c r="F3086" s="124"/>
      <c r="G3086" s="121" t="s">
        <v>26</v>
      </c>
      <c r="H3086" s="62" t="str">
        <f t="shared" si="339"/>
        <v>NRH</v>
      </c>
      <c r="I3086" s="18">
        <f t="shared" si="336"/>
        <v>2</v>
      </c>
      <c r="J3086" s="18">
        <f t="shared" si="340"/>
        <v>0</v>
      </c>
      <c r="K3086" s="18">
        <f t="shared" si="341"/>
        <v>0</v>
      </c>
      <c r="L3086" s="57" t="str">
        <f t="shared" si="337"/>
        <v>Softly</v>
      </c>
      <c r="M3086" s="57" t="str">
        <f t="shared" si="342"/>
        <v>Softly</v>
      </c>
      <c r="N3086" s="61" t="str">
        <f t="shared" si="338"/>
        <v>Softly</v>
      </c>
    </row>
    <row r="3087" spans="1:14" ht="25.15" customHeight="1" x14ac:dyDescent="0.2">
      <c r="A3087" s="85" t="s">
        <v>2489</v>
      </c>
      <c r="B3087" s="82">
        <v>2002</v>
      </c>
      <c r="C3087" s="68" t="str">
        <f>IF(ISERROR(VLOOKUP(IF(RIGHT($A3087,1)=")",LEFT($A3087,FIND(" (",$A3087)-1),$A3087),[1]ACCS!$B$2:$B$5003, 1, FALSE)), "","1")</f>
        <v/>
      </c>
      <c r="D3087" s="103" t="str">
        <f>IF($B3087="Unknown","",IF($B3087="","",IF(VALUE(LEFT($B3087,4))&lt;Calc!$J$2,"ANTIQUE","")))</f>
        <v/>
      </c>
      <c r="E3087" s="72" t="s">
        <v>24</v>
      </c>
      <c r="F3087" s="124"/>
      <c r="G3087" s="121"/>
      <c r="H3087" s="62" t="str">
        <f t="shared" si="339"/>
        <v>NRH</v>
      </c>
      <c r="I3087" s="18">
        <f t="shared" si="336"/>
        <v>2</v>
      </c>
      <c r="J3087" s="18">
        <f t="shared" si="340"/>
        <v>0</v>
      </c>
      <c r="K3087" s="18">
        <f t="shared" si="341"/>
        <v>0</v>
      </c>
      <c r="L3087" s="57" t="str">
        <f t="shared" si="337"/>
        <v>Softly Fragrant</v>
      </c>
      <c r="M3087" s="57" t="str">
        <f t="shared" si="342"/>
        <v>Softly Fragrant</v>
      </c>
      <c r="N3087" s="61" t="str">
        <f t="shared" si="338"/>
        <v>Softly Fragrant</v>
      </c>
    </row>
    <row r="3088" spans="1:14" ht="25.15" customHeight="1" x14ac:dyDescent="0.2">
      <c r="A3088" s="85" t="s">
        <v>3476</v>
      </c>
      <c r="B3088" s="82">
        <v>1853</v>
      </c>
      <c r="C3088" s="68" t="str">
        <f>IF(ISERROR(VLOOKUP(IF(RIGHT($A3088,1)=")",LEFT($A3088,FIND(" (",$A3088)-1),$A3088),[1]ACCS!$B$2:$B$5003, 1, FALSE)), "","1")</f>
        <v/>
      </c>
      <c r="D3088" s="103" t="str">
        <f>IF($B3088="Unknown","",IF($B3088="","",IF(VALUE(LEFT($B3088,4))&lt;Calc!$J$2,"ANTIQUE","")))</f>
        <v>ANTIQUE</v>
      </c>
      <c r="E3088" s="72" t="s">
        <v>24</v>
      </c>
      <c r="F3088" s="124"/>
      <c r="G3088" s="121" t="s">
        <v>26</v>
      </c>
      <c r="H3088" s="62" t="str">
        <f t="shared" si="339"/>
        <v>Japonica</v>
      </c>
      <c r="I3088" s="18">
        <f t="shared" si="336"/>
        <v>0</v>
      </c>
      <c r="J3088" s="18">
        <f t="shared" si="340"/>
        <v>0</v>
      </c>
      <c r="K3088" s="18">
        <f t="shared" si="341"/>
        <v>0</v>
      </c>
      <c r="L3088" s="57" t="str">
        <f t="shared" si="337"/>
        <v>Solaris (See C. M. Hovey)</v>
      </c>
      <c r="M3088" s="57" t="str">
        <f t="shared" si="342"/>
        <v>Solaris (See C. M. Hovey)</v>
      </c>
      <c r="N3088" s="61" t="str">
        <f t="shared" si="338"/>
        <v>Solaris (See C. M. Hovey)</v>
      </c>
    </row>
    <row r="3089" spans="1:14" ht="25.15" customHeight="1" x14ac:dyDescent="0.2">
      <c r="A3089" s="85" t="s">
        <v>2490</v>
      </c>
      <c r="B3089" s="82">
        <v>2009</v>
      </c>
      <c r="C3089" s="68" t="str">
        <f>IF(ISERROR(VLOOKUP(IF(RIGHT($A3089,1)=")",LEFT($A3089,FIND(" (",$A3089)-1),$A3089),[1]ACCS!$B$2:$B$5003, 1, FALSE)), "","1")</f>
        <v>1</v>
      </c>
      <c r="D3089" s="103" t="str">
        <f>IF($B3089="Unknown","",IF($B3089="","",IF(VALUE(LEFT($B3089,4))&lt;Calc!$J$2,"ANTIQUE","")))</f>
        <v/>
      </c>
      <c r="E3089" s="72" t="s">
        <v>24</v>
      </c>
      <c r="F3089" s="124"/>
      <c r="G3089" s="121"/>
      <c r="H3089" s="62" t="str">
        <f t="shared" si="339"/>
        <v>NRH</v>
      </c>
      <c r="I3089" s="18">
        <f t="shared" si="336"/>
        <v>2</v>
      </c>
      <c r="J3089" s="18">
        <f t="shared" si="340"/>
        <v>0</v>
      </c>
      <c r="K3089" s="18">
        <f t="shared" si="341"/>
        <v>0</v>
      </c>
      <c r="L3089" s="57" t="str">
        <f t="shared" si="337"/>
        <v>Solstice</v>
      </c>
      <c r="M3089" s="57" t="str">
        <f t="shared" si="342"/>
        <v>Solstice</v>
      </c>
      <c r="N3089" s="61" t="str">
        <f t="shared" si="338"/>
        <v>Solstice</v>
      </c>
    </row>
    <row r="3090" spans="1:14" ht="25.15" customHeight="1" x14ac:dyDescent="0.2">
      <c r="A3090" s="85" t="s">
        <v>2491</v>
      </c>
      <c r="B3090" s="82">
        <v>1983</v>
      </c>
      <c r="C3090" s="68" t="str">
        <f>IF(ISERROR(VLOOKUP(IF(RIGHT($A3090,1)=")",LEFT($A3090,FIND(" (",$A3090)-1),$A3090),[1]ACCS!$B$2:$B$5003, 1, FALSE)), "","1")</f>
        <v>1</v>
      </c>
      <c r="D3090" s="103" t="str">
        <f>IF($B3090="Unknown","",IF($B3090="","",IF(VALUE(LEFT($B3090,4))&lt;Calc!$J$2,"ANTIQUE","")))</f>
        <v/>
      </c>
      <c r="E3090" s="72" t="s">
        <v>47</v>
      </c>
      <c r="F3090" s="124"/>
      <c r="G3090" s="121" t="s">
        <v>26</v>
      </c>
      <c r="H3090" s="62" t="str">
        <f t="shared" si="339"/>
        <v>Japonica</v>
      </c>
      <c r="I3090" s="18">
        <f t="shared" si="336"/>
        <v>0</v>
      </c>
      <c r="J3090" s="18">
        <f t="shared" si="340"/>
        <v>0</v>
      </c>
      <c r="K3090" s="18">
        <f t="shared" si="341"/>
        <v>0</v>
      </c>
      <c r="L3090" s="57" t="str">
        <f t="shared" si="337"/>
        <v>Something Beautiful</v>
      </c>
      <c r="M3090" s="57" t="str">
        <f t="shared" si="342"/>
        <v>Something Beautiful</v>
      </c>
      <c r="N3090" s="61" t="str">
        <f t="shared" si="338"/>
        <v>Something Beautiful</v>
      </c>
    </row>
    <row r="3091" spans="1:14" ht="25.15" customHeight="1" x14ac:dyDescent="0.2">
      <c r="A3091" s="85" t="s">
        <v>2492</v>
      </c>
      <c r="B3091" s="82">
        <v>1930</v>
      </c>
      <c r="C3091" s="68" t="str">
        <f>IF(ISERROR(VLOOKUP(IF(RIGHT($A3091,1)=")",LEFT($A3091,FIND(" (",$A3091)-1),$A3091),[1]ACCS!$B$2:$B$5003, 1, FALSE)), "","1")</f>
        <v>1</v>
      </c>
      <c r="D3091" s="103" t="str">
        <f>IF($B3091="Unknown","",IF($B3091="","",IF(VALUE(LEFT($B3091,4))&lt;Calc!$J$2,"ANTIQUE","")))</f>
        <v/>
      </c>
      <c r="E3091" s="72" t="s">
        <v>24</v>
      </c>
      <c r="F3091" s="124"/>
      <c r="G3091" s="121"/>
      <c r="H3091" s="62" t="str">
        <f t="shared" si="339"/>
        <v>Japonica</v>
      </c>
      <c r="I3091" s="18">
        <f t="shared" si="336"/>
        <v>0</v>
      </c>
      <c r="J3091" s="18">
        <f t="shared" si="340"/>
        <v>0</v>
      </c>
      <c r="K3091" s="18">
        <f t="shared" si="341"/>
        <v>0</v>
      </c>
      <c r="L3091" s="57" t="str">
        <f t="shared" si="337"/>
        <v>Soshi-arai</v>
      </c>
      <c r="M3091" s="57" t="str">
        <f t="shared" si="342"/>
        <v>Soshi-arai</v>
      </c>
      <c r="N3091" s="61" t="str">
        <f t="shared" si="338"/>
        <v>Soshi-arai</v>
      </c>
    </row>
    <row r="3092" spans="1:14" ht="25.15" customHeight="1" x14ac:dyDescent="0.2">
      <c r="A3092" s="85" t="s">
        <v>2493</v>
      </c>
      <c r="B3092" s="82">
        <v>1978</v>
      </c>
      <c r="C3092" s="68" t="str">
        <f>IF(ISERROR(VLOOKUP(IF(RIGHT($A3092,1)=")",LEFT($A3092,FIND(" (",$A3092)-1),$A3092),[1]ACCS!$B$2:$B$5003, 1, FALSE)), "","1")</f>
        <v>1</v>
      </c>
      <c r="D3092" s="103" t="str">
        <f>IF($B3092="Unknown","",IF($B3092="","",IF(VALUE(LEFT($B3092,4))&lt;Calc!$J$2,"ANTIQUE","")))</f>
        <v/>
      </c>
      <c r="E3092" s="72" t="s">
        <v>29</v>
      </c>
      <c r="F3092" s="124"/>
      <c r="G3092" s="121"/>
      <c r="H3092" s="62" t="str">
        <f t="shared" si="339"/>
        <v>Japonica</v>
      </c>
      <c r="I3092" s="18">
        <f t="shared" si="336"/>
        <v>0</v>
      </c>
      <c r="J3092" s="18">
        <f t="shared" si="340"/>
        <v>0</v>
      </c>
      <c r="K3092" s="18">
        <f t="shared" si="341"/>
        <v>0</v>
      </c>
      <c r="L3092" s="57" t="str">
        <f t="shared" si="337"/>
        <v>Sound of Music</v>
      </c>
      <c r="M3092" s="57" t="str">
        <f t="shared" si="342"/>
        <v>Sound of Music</v>
      </c>
      <c r="N3092" s="61" t="str">
        <f t="shared" si="338"/>
        <v>Sound of Music</v>
      </c>
    </row>
    <row r="3093" spans="1:14" ht="25.15" customHeight="1" x14ac:dyDescent="0.2">
      <c r="A3093" s="108" t="s">
        <v>3093</v>
      </c>
      <c r="B3093" s="82">
        <v>2021</v>
      </c>
      <c r="C3093" s="68" t="str">
        <f>IF(ISERROR(VLOOKUP(IF(RIGHT($A3093,1)=")",LEFT($A3093,FIND(" (",$A3093)-1),$A3093),[1]ACCS!$B$2:$B$5003, 1, FALSE)), "","1")</f>
        <v>1</v>
      </c>
      <c r="D3093" s="103" t="str">
        <f>IF($B3093="Unknown","",IF($B3093="","",IF(VALUE(LEFT($B3093,4))&lt;Calc!$J$2,"ANTIQUE","")))</f>
        <v/>
      </c>
      <c r="E3093" s="72" t="s">
        <v>29</v>
      </c>
      <c r="F3093" s="124"/>
      <c r="G3093" s="121"/>
      <c r="H3093" s="62" t="str">
        <f t="shared" si="339"/>
        <v>Japonica</v>
      </c>
      <c r="I3093" s="18">
        <f t="shared" si="336"/>
        <v>0</v>
      </c>
      <c r="J3093" s="18">
        <f t="shared" si="340"/>
        <v>0</v>
      </c>
      <c r="K3093" s="18">
        <f t="shared" si="341"/>
        <v>0</v>
      </c>
      <c r="L3093" s="57" t="str">
        <f t="shared" si="337"/>
        <v>South Georgia Ballet</v>
      </c>
      <c r="M3093" s="57" t="str">
        <f t="shared" si="342"/>
        <v>South Georgia Ballet</v>
      </c>
      <c r="N3093" s="61" t="str">
        <f t="shared" si="338"/>
        <v>South Georgia Ballet</v>
      </c>
    </row>
    <row r="3094" spans="1:14" ht="25.15" customHeight="1" x14ac:dyDescent="0.2">
      <c r="A3094" s="85" t="s">
        <v>2494</v>
      </c>
      <c r="B3094" s="82">
        <v>1967</v>
      </c>
      <c r="C3094" s="68" t="str">
        <f>IF(ISERROR(VLOOKUP(IF(RIGHT($A3094,1)=")",LEFT($A3094,FIND(" (",$A3094)-1),$A3094),[1]ACCS!$B$2:$B$5003, 1, FALSE)), "","1")</f>
        <v>1</v>
      </c>
      <c r="D3094" s="103" t="str">
        <f>IF($B3094="Unknown","",IF($B3094="","",IF(VALUE(LEFT($B3094,4))&lt;Calc!$J$2,"ANTIQUE","")))</f>
        <v/>
      </c>
      <c r="E3094" s="72" t="s">
        <v>24</v>
      </c>
      <c r="F3094" s="124"/>
      <c r="G3094" s="121"/>
      <c r="H3094" s="62" t="str">
        <f t="shared" si="339"/>
        <v>NRH</v>
      </c>
      <c r="I3094" s="18">
        <f t="shared" si="336"/>
        <v>2</v>
      </c>
      <c r="J3094" s="18">
        <f t="shared" si="340"/>
        <v>0</v>
      </c>
      <c r="K3094" s="18">
        <f t="shared" si="341"/>
        <v>0</v>
      </c>
      <c r="L3094" s="57" t="str">
        <f t="shared" si="337"/>
        <v>South Seas</v>
      </c>
      <c r="M3094" s="57" t="str">
        <f t="shared" si="342"/>
        <v>South Seas</v>
      </c>
      <c r="N3094" s="61" t="str">
        <f t="shared" si="338"/>
        <v>South Seas</v>
      </c>
    </row>
    <row r="3095" spans="1:14" ht="25.15" customHeight="1" x14ac:dyDescent="0.2">
      <c r="A3095" s="85" t="s">
        <v>2495</v>
      </c>
      <c r="B3095" s="82">
        <v>2011</v>
      </c>
      <c r="C3095" s="68" t="str">
        <f>IF(ISERROR(VLOOKUP(IF(RIGHT($A3095,1)=")",LEFT($A3095,FIND(" (",$A3095)-1),$A3095),[1]ACCS!$B$2:$B$5003, 1, FALSE)), "","1")</f>
        <v>1</v>
      </c>
      <c r="D3095" s="103" t="str">
        <f>IF($B3095="Unknown","",IF($B3095="","",IF(VALUE(LEFT($B3095,4))&lt;Calc!$J$2,"ANTIQUE","")))</f>
        <v/>
      </c>
      <c r="E3095" s="72" t="s">
        <v>29</v>
      </c>
      <c r="F3095" s="124"/>
      <c r="G3095" s="121"/>
      <c r="H3095" s="62" t="str">
        <f t="shared" si="339"/>
        <v>Japonica</v>
      </c>
      <c r="I3095" s="18">
        <f t="shared" si="336"/>
        <v>0</v>
      </c>
      <c r="J3095" s="18">
        <f t="shared" si="340"/>
        <v>0</v>
      </c>
      <c r="K3095" s="18">
        <f t="shared" si="341"/>
        <v>0</v>
      </c>
      <c r="L3095" s="57" t="str">
        <f t="shared" si="337"/>
        <v>Southeastern Flower Show</v>
      </c>
      <c r="M3095" s="57" t="str">
        <f t="shared" si="342"/>
        <v>Southeastern Flower Show</v>
      </c>
      <c r="N3095" s="61" t="str">
        <f t="shared" si="338"/>
        <v>Southeastern Flower Show</v>
      </c>
    </row>
    <row r="3096" spans="1:14" ht="25.15" customHeight="1" x14ac:dyDescent="0.2">
      <c r="A3096" s="85" t="s">
        <v>3130</v>
      </c>
      <c r="B3096" s="82">
        <v>1955</v>
      </c>
      <c r="C3096" s="68" t="str">
        <f>IF(ISERROR(VLOOKUP(IF(RIGHT($A3096,1)=")",LEFT($A3096,FIND(" (",$A3096)-1),$A3096),[1]ACCS!$B$2:$B$5003, 1, FALSE)), "","1")</f>
        <v>1</v>
      </c>
      <c r="D3096" s="103" t="str">
        <f>IF($B3096="Unknown","",IF($B3096="","",IF(VALUE(LEFT($B3096,4))&lt;Calc!$J$2,"ANTIQUE","")))</f>
        <v/>
      </c>
      <c r="E3096" s="72" t="s">
        <v>37</v>
      </c>
      <c r="F3096" s="124"/>
      <c r="G3096" s="121"/>
      <c r="H3096" s="62" t="str">
        <f t="shared" si="339"/>
        <v>Japonica</v>
      </c>
      <c r="I3096" s="18">
        <f t="shared" si="336"/>
        <v>0</v>
      </c>
      <c r="J3096" s="18">
        <f t="shared" si="340"/>
        <v>0</v>
      </c>
      <c r="K3096" s="18">
        <f t="shared" si="341"/>
        <v>0</v>
      </c>
      <c r="L3096" s="57" t="str">
        <f t="shared" si="337"/>
        <v>Southern Charm (Queen Juliana)</v>
      </c>
      <c r="M3096" s="57" t="str">
        <f t="shared" si="342"/>
        <v>Southern Charm (Queen Juliana)</v>
      </c>
      <c r="N3096" s="61" t="str">
        <f t="shared" si="338"/>
        <v>Southern Charm</v>
      </c>
    </row>
    <row r="3097" spans="1:14" ht="25.15" customHeight="1" x14ac:dyDescent="0.2">
      <c r="A3097" s="85" t="s">
        <v>2496</v>
      </c>
      <c r="B3097" s="82">
        <v>2012</v>
      </c>
      <c r="C3097" s="68" t="str">
        <f>IF(ISERROR(VLOOKUP(IF(RIGHT($A3097,1)=")",LEFT($A3097,FIND(" (",$A3097)-1),$A3097),[1]ACCS!$B$2:$B$5003, 1, FALSE)), "","1")</f>
        <v>1</v>
      </c>
      <c r="D3097" s="103" t="str">
        <f>IF($B3097="Unknown","",IF($B3097="","",IF(VALUE(LEFT($B3097,4))&lt;Calc!$J$2,"ANTIQUE","")))</f>
        <v/>
      </c>
      <c r="E3097" s="72" t="s">
        <v>30</v>
      </c>
      <c r="F3097" s="124"/>
      <c r="G3097" s="121"/>
      <c r="H3097" s="62" t="str">
        <f t="shared" si="339"/>
        <v>Japonica</v>
      </c>
      <c r="I3097" s="18">
        <f t="shared" si="336"/>
        <v>0</v>
      </c>
      <c r="J3097" s="18">
        <f t="shared" si="340"/>
        <v>0</v>
      </c>
      <c r="K3097" s="18">
        <f t="shared" si="341"/>
        <v>0</v>
      </c>
      <c r="L3097" s="57" t="str">
        <f t="shared" si="337"/>
        <v>Southern Secret</v>
      </c>
      <c r="M3097" s="57" t="str">
        <f t="shared" si="342"/>
        <v>Southern Secret</v>
      </c>
      <c r="N3097" s="61" t="str">
        <f t="shared" si="338"/>
        <v>Southern Secret</v>
      </c>
    </row>
    <row r="3098" spans="1:14" ht="25.15" customHeight="1" x14ac:dyDescent="0.2">
      <c r="A3098" s="85" t="s">
        <v>2497</v>
      </c>
      <c r="B3098" s="82">
        <v>2012</v>
      </c>
      <c r="C3098" s="68" t="str">
        <f>IF(ISERROR(VLOOKUP(IF(RIGHT($A3098,1)=")",LEFT($A3098,FIND(" (",$A3098)-1),$A3098),[1]ACCS!$B$2:$B$5003, 1, FALSE)), "","1")</f>
        <v>1</v>
      </c>
      <c r="D3098" s="103" t="str">
        <f>IF($B3098="Unknown","",IF($B3098="","",IF(VALUE(LEFT($B3098,4))&lt;Calc!$J$2,"ANTIQUE","")))</f>
        <v/>
      </c>
      <c r="E3098" s="72" t="s">
        <v>24</v>
      </c>
      <c r="F3098" s="124"/>
      <c r="G3098" s="121"/>
      <c r="H3098" s="62" t="str">
        <f t="shared" si="339"/>
        <v>Japonica</v>
      </c>
      <c r="I3098" s="18">
        <f t="shared" si="336"/>
        <v>0</v>
      </c>
      <c r="J3098" s="18">
        <f t="shared" si="340"/>
        <v>0</v>
      </c>
      <c r="K3098" s="18">
        <f t="shared" si="341"/>
        <v>0</v>
      </c>
      <c r="L3098" s="57" t="str">
        <f t="shared" si="337"/>
        <v>Southern Snowball</v>
      </c>
      <c r="M3098" s="57" t="str">
        <f t="shared" si="342"/>
        <v>Southern Snowball</v>
      </c>
      <c r="N3098" s="61" t="str">
        <f t="shared" si="338"/>
        <v>Southern Snowball</v>
      </c>
    </row>
    <row r="3099" spans="1:14" ht="25.15" customHeight="1" x14ac:dyDescent="0.2">
      <c r="A3099" s="85" t="s">
        <v>2498</v>
      </c>
      <c r="B3099" s="82">
        <v>2016</v>
      </c>
      <c r="C3099" s="68" t="str">
        <f>IF(ISERROR(VLOOKUP(IF(RIGHT($A3099,1)=")",LEFT($A3099,FIND(" (",$A3099)-1),$A3099),[1]ACCS!$B$2:$B$5003, 1, FALSE)), "","1")</f>
        <v>1</v>
      </c>
      <c r="D3099" s="103" t="str">
        <f>IF($B3099="Unknown","",IF($B3099="","",IF(VALUE(LEFT($B3099,4))&lt;Calc!$J$2,"ANTIQUE","")))</f>
        <v/>
      </c>
      <c r="E3099" s="72" t="s">
        <v>21</v>
      </c>
      <c r="F3099" s="124"/>
      <c r="G3099" s="121" t="s">
        <v>26</v>
      </c>
      <c r="H3099" s="62" t="str">
        <f t="shared" si="339"/>
        <v>Japonica</v>
      </c>
      <c r="I3099" s="18">
        <f t="shared" si="336"/>
        <v>0</v>
      </c>
      <c r="J3099" s="18">
        <f t="shared" si="340"/>
        <v>0</v>
      </c>
      <c r="K3099" s="18">
        <f t="shared" si="341"/>
        <v>0</v>
      </c>
      <c r="L3099" s="57" t="str">
        <f t="shared" si="337"/>
        <v>Southern Temptation</v>
      </c>
      <c r="M3099" s="57" t="str">
        <f t="shared" si="342"/>
        <v>Southern Temptation</v>
      </c>
      <c r="N3099" s="61" t="str">
        <f t="shared" si="338"/>
        <v>Southern Temptation</v>
      </c>
    </row>
    <row r="3100" spans="1:14" ht="25.15" customHeight="1" x14ac:dyDescent="0.2">
      <c r="A3100" s="85" t="s">
        <v>2499</v>
      </c>
      <c r="B3100" s="82">
        <v>2016</v>
      </c>
      <c r="C3100" s="68" t="str">
        <f>IF(ISERROR(VLOOKUP(IF(RIGHT($A3100,1)=")",LEFT($A3100,FIND(" (",$A3100)-1),$A3100),[1]ACCS!$B$2:$B$5003, 1, FALSE)), "","1")</f>
        <v>1</v>
      </c>
      <c r="D3100" s="103" t="str">
        <f>IF($B3100="Unknown","",IF($B3100="","",IF(VALUE(LEFT($B3100,4))&lt;Calc!$J$2,"ANTIQUE","")))</f>
        <v/>
      </c>
      <c r="E3100" s="72" t="s">
        <v>47</v>
      </c>
      <c r="F3100" s="124"/>
      <c r="G3100" s="121"/>
      <c r="H3100" s="62" t="str">
        <f t="shared" si="339"/>
        <v>Japonica</v>
      </c>
      <c r="I3100" s="18">
        <f t="shared" si="336"/>
        <v>0</v>
      </c>
      <c r="J3100" s="18">
        <f t="shared" si="340"/>
        <v>0</v>
      </c>
      <c r="K3100" s="18">
        <f t="shared" si="341"/>
        <v>0</v>
      </c>
      <c r="L3100" s="57" t="str">
        <f t="shared" si="337"/>
        <v>Spanish Ballerina</v>
      </c>
      <c r="M3100" s="57" t="str">
        <f t="shared" si="342"/>
        <v>Spanish Ballerina</v>
      </c>
      <c r="N3100" s="61" t="str">
        <f t="shared" si="338"/>
        <v>Spanish Ballerina</v>
      </c>
    </row>
    <row r="3101" spans="1:14" ht="25.15" customHeight="1" x14ac:dyDescent="0.2">
      <c r="A3101" s="85" t="s">
        <v>2500</v>
      </c>
      <c r="B3101" s="82">
        <v>1985</v>
      </c>
      <c r="C3101" s="68" t="str">
        <f>IF(ISERROR(VLOOKUP(IF(RIGHT($A3101,1)=")",LEFT($A3101,FIND(" (",$A3101)-1),$A3101),[1]ACCS!$B$2:$B$5003, 1, FALSE)), "","1")</f>
        <v>1</v>
      </c>
      <c r="D3101" s="103" t="str">
        <f>IF($B3101="Unknown","",IF($B3101="","",IF(VALUE(LEFT($B3101,4))&lt;Calc!$J$2,"ANTIQUE","")))</f>
        <v/>
      </c>
      <c r="E3101" s="72" t="s">
        <v>29</v>
      </c>
      <c r="F3101" s="124"/>
      <c r="G3101" s="121"/>
      <c r="H3101" s="62" t="str">
        <f t="shared" si="339"/>
        <v>Reticulata</v>
      </c>
      <c r="I3101" s="18">
        <f t="shared" si="336"/>
        <v>1</v>
      </c>
      <c r="J3101" s="18">
        <f t="shared" si="340"/>
        <v>0</v>
      </c>
      <c r="K3101" s="18">
        <f t="shared" si="341"/>
        <v>0</v>
      </c>
      <c r="L3101" s="57" t="str">
        <f t="shared" si="337"/>
        <v>Sparkler</v>
      </c>
      <c r="M3101" s="57" t="str">
        <f t="shared" si="342"/>
        <v>Sparkler</v>
      </c>
      <c r="N3101" s="61" t="str">
        <f t="shared" si="338"/>
        <v>Sparkler</v>
      </c>
    </row>
    <row r="3102" spans="1:14" ht="25.15" customHeight="1" x14ac:dyDescent="0.2">
      <c r="A3102" s="85" t="s">
        <v>2501</v>
      </c>
      <c r="B3102" s="82">
        <v>1957</v>
      </c>
      <c r="C3102" s="68" t="str">
        <f>IF(ISERROR(VLOOKUP(IF(RIGHT($A3102,1)=")",LEFT($A3102,FIND(" (",$A3102)-1),$A3102),[1]ACCS!$B$2:$B$5003, 1, FALSE)), "","1")</f>
        <v>1</v>
      </c>
      <c r="D3102" s="103" t="str">
        <f>IF($B3102="Unknown","",IF($B3102="","",IF(VALUE(LEFT($B3102,4))&lt;Calc!$J$2,"ANTIQUE","")))</f>
        <v/>
      </c>
      <c r="E3102" s="72" t="s">
        <v>35</v>
      </c>
      <c r="F3102" s="121"/>
      <c r="G3102" s="121"/>
      <c r="H3102" s="62" t="str">
        <f t="shared" si="339"/>
        <v>Sasanqua</v>
      </c>
      <c r="I3102" s="18">
        <f t="shared" si="336"/>
        <v>3</v>
      </c>
      <c r="J3102" s="18">
        <f t="shared" si="340"/>
        <v>0</v>
      </c>
      <c r="K3102" s="18">
        <f t="shared" si="341"/>
        <v>0</v>
      </c>
      <c r="L3102" s="57" t="str">
        <f t="shared" si="337"/>
        <v>Sparkling Burgundy</v>
      </c>
      <c r="M3102" s="57" t="str">
        <f t="shared" si="342"/>
        <v>Sparkling Burgundy</v>
      </c>
      <c r="N3102" s="61" t="str">
        <f t="shared" si="338"/>
        <v>Sparkling Burgundy</v>
      </c>
    </row>
    <row r="3103" spans="1:14" ht="25.15" customHeight="1" x14ac:dyDescent="0.2">
      <c r="A3103" s="85" t="s">
        <v>2502</v>
      </c>
      <c r="B3103" s="82">
        <v>1956</v>
      </c>
      <c r="C3103" s="68" t="str">
        <f>IF(ISERROR(VLOOKUP(IF(RIGHT($A3103,1)=")",LEFT($A3103,FIND(" (",$A3103)-1),$A3103),[1]ACCS!$B$2:$B$5003, 1, FALSE)), "","1")</f>
        <v>1</v>
      </c>
      <c r="D3103" s="103" t="str">
        <f>IF($B3103="Unknown","",IF($B3103="","",IF(VALUE(LEFT($B3103,4))&lt;Calc!$J$2,"ANTIQUE","")))</f>
        <v/>
      </c>
      <c r="E3103" s="72" t="s">
        <v>21</v>
      </c>
      <c r="F3103" s="121"/>
      <c r="G3103" s="121"/>
      <c r="H3103" s="62" t="str">
        <f t="shared" si="339"/>
        <v>Japonica</v>
      </c>
      <c r="I3103" s="18">
        <f t="shared" si="336"/>
        <v>0</v>
      </c>
      <c r="J3103" s="18">
        <f t="shared" si="340"/>
        <v>0</v>
      </c>
      <c r="K3103" s="18">
        <f t="shared" si="341"/>
        <v>0</v>
      </c>
      <c r="L3103" s="57" t="str">
        <f t="shared" si="337"/>
        <v>Special Tribute</v>
      </c>
      <c r="M3103" s="57" t="str">
        <f t="shared" si="342"/>
        <v>Special Tribute</v>
      </c>
      <c r="N3103" s="61" t="str">
        <f t="shared" si="338"/>
        <v>Special Tribute</v>
      </c>
    </row>
    <row r="3104" spans="1:14" ht="25.15" customHeight="1" x14ac:dyDescent="0.2">
      <c r="A3104" s="85" t="s">
        <v>2503</v>
      </c>
      <c r="B3104" s="82">
        <v>1910</v>
      </c>
      <c r="C3104" s="68" t="str">
        <f>IF(ISERROR(VLOOKUP(IF(RIGHT($A3104,1)=")",LEFT($A3104,FIND(" (",$A3104)-1),$A3104),[1]ACCS!$B$2:$B$5003, 1, FALSE)), "","1")</f>
        <v/>
      </c>
      <c r="D3104" s="103" t="str">
        <f>IF($B3104="Unknown","",IF($B3104="","",IF(VALUE(LEFT($B3104,4))&lt;Calc!$J$2,"ANTIQUE","")))</f>
        <v/>
      </c>
      <c r="E3104" s="72" t="s">
        <v>24</v>
      </c>
      <c r="F3104" s="121"/>
      <c r="G3104" s="121"/>
      <c r="H3104" s="62" t="str">
        <f t="shared" si="339"/>
        <v>Japonica</v>
      </c>
      <c r="I3104" s="18">
        <f t="shared" si="336"/>
        <v>0</v>
      </c>
      <c r="J3104" s="18">
        <f t="shared" si="340"/>
        <v>0</v>
      </c>
      <c r="K3104" s="18">
        <f t="shared" si="341"/>
        <v>0</v>
      </c>
      <c r="L3104" s="57" t="str">
        <f t="shared" si="337"/>
        <v>Speckles (See Findlandia Var.)</v>
      </c>
      <c r="M3104" s="57" t="str">
        <f t="shared" si="342"/>
        <v>Speckles (See Findlandia Var.)</v>
      </c>
      <c r="N3104" s="61" t="str">
        <f t="shared" si="338"/>
        <v>Speckles (See Findlandia Var.)</v>
      </c>
    </row>
    <row r="3105" spans="1:14" ht="25.15" customHeight="1" x14ac:dyDescent="0.2">
      <c r="A3105" s="85" t="s">
        <v>2504</v>
      </c>
      <c r="B3105" s="82">
        <v>1953</v>
      </c>
      <c r="C3105" s="68" t="str">
        <f>IF(ISERROR(VLOOKUP(IF(RIGHT($A3105,1)=")",LEFT($A3105,FIND(" (",$A3105)-1),$A3105),[1]ACCS!$B$2:$B$5003, 1, FALSE)), "","1")</f>
        <v/>
      </c>
      <c r="D3105" s="103" t="str">
        <f>IF($B3105="Unknown","",IF($B3105="","",IF(VALUE(LEFT($B3105,4))&lt;Calc!$J$2,"ANTIQUE","")))</f>
        <v/>
      </c>
      <c r="E3105" s="72" t="s">
        <v>37</v>
      </c>
      <c r="F3105" s="121"/>
      <c r="G3105" s="121"/>
      <c r="H3105" s="62" t="str">
        <f t="shared" si="339"/>
        <v>Japonica</v>
      </c>
      <c r="I3105" s="18">
        <f t="shared" si="336"/>
        <v>0</v>
      </c>
      <c r="J3105" s="18">
        <f t="shared" si="340"/>
        <v>0</v>
      </c>
      <c r="K3105" s="18">
        <f t="shared" si="341"/>
        <v>0</v>
      </c>
      <c r="L3105" s="57" t="str">
        <f t="shared" si="337"/>
        <v>Spellbound (See Marie Bracey)</v>
      </c>
      <c r="M3105" s="57" t="str">
        <f t="shared" si="342"/>
        <v>Spellbound (See Marie Bracey)</v>
      </c>
      <c r="N3105" s="61" t="str">
        <f t="shared" si="338"/>
        <v>Spellbound (See Marie Bracey)</v>
      </c>
    </row>
    <row r="3106" spans="1:14" ht="25.15" customHeight="1" x14ac:dyDescent="0.2">
      <c r="A3106" s="109" t="s">
        <v>3029</v>
      </c>
      <c r="B3106" s="82">
        <v>2021</v>
      </c>
      <c r="C3106" s="68" t="str">
        <f>IF(ISERROR(VLOOKUP(IF(RIGHT($A3106,1)=")",LEFT($A3106,FIND(" (",$A3106)-1),$A3106),[1]ACCS!$B$2:$B$5003, 1, FALSE)), "","1")</f>
        <v>1</v>
      </c>
      <c r="D3106" s="103" t="str">
        <f>IF($B3106="Unknown","",IF($B3106="","",IF(VALUE(LEFT($B3106,4))&lt;Calc!$J$2,"ANTIQUE","")))</f>
        <v/>
      </c>
      <c r="E3106" s="72" t="s">
        <v>35</v>
      </c>
      <c r="F3106" s="121"/>
      <c r="G3106" s="121"/>
      <c r="H3106" s="62" t="str">
        <f t="shared" si="339"/>
        <v>Japonica</v>
      </c>
      <c r="I3106" s="18">
        <f t="shared" ref="I3106:I3169" si="343">IF(NOT(ISERROR(SEARCH("(R)",$A3106))),1,IF(NOT(ISERROR(SEARCH("(H)",$A3106))),2,IF(NOT(ISERROR(SEARCH("(Sasanqua)",$A3106))),3,IF(NOT(ISERROR(SEARCH("(Hiemalis)",$A3106))),4,IF(NOT(ISERROR(SEARCH("(Vernalis)",$A3106))),5,IF(NOT(ISERROR(SEARCH("(Higo)",$A3106))),6,))))))+$J3106+K3106</f>
        <v>0</v>
      </c>
      <c r="J3106" s="18">
        <f t="shared" si="340"/>
        <v>0</v>
      </c>
      <c r="K3106" s="18">
        <f t="shared" si="341"/>
        <v>0</v>
      </c>
      <c r="L3106" s="57" t="str">
        <f t="shared" ref="L3106:L3169" si="344">SUBSTITUTE(SUBSTITUTE(SUBSTITUTE(SUBSTITUTE(SUBSTITUTE(SUBSTITUTE(SUBSTITUTE(SUBSTITUTE(A3106," (A)","")," (R)","")," (H)","")," (Sasanqua)","")," (Hiemalis)","")," (Vernalis)","")," (Rusticana)",""),"(Wabisuke)","")</f>
        <v>Spencer Sargent</v>
      </c>
      <c r="M3106" s="57" t="str">
        <f t="shared" si="342"/>
        <v>Spencer Sargent</v>
      </c>
      <c r="N3106" s="61" t="str">
        <f t="shared" si="338"/>
        <v>Spencer Sargent</v>
      </c>
    </row>
    <row r="3107" spans="1:14" ht="25.15" customHeight="1" x14ac:dyDescent="0.2">
      <c r="A3107" s="85" t="s">
        <v>2505</v>
      </c>
      <c r="B3107" s="82">
        <v>1999</v>
      </c>
      <c r="C3107" s="68" t="str">
        <f>IF(ISERROR(VLOOKUP(IF(RIGHT($A3107,1)=")",LEFT($A3107,FIND(" (",$A3107)-1),$A3107),[1]ACCS!$B$2:$B$5003, 1, FALSE)), "","1")</f>
        <v/>
      </c>
      <c r="D3107" s="103" t="str">
        <f>IF($B3107="Unknown","",IF($B3107="","",IF(VALUE(LEFT($B3107,4))&lt;Calc!$J$2,"ANTIQUE","")))</f>
        <v/>
      </c>
      <c r="E3107" s="72" t="s">
        <v>47</v>
      </c>
      <c r="F3107" s="121" t="s">
        <v>5</v>
      </c>
      <c r="G3107" s="121" t="s">
        <v>26</v>
      </c>
      <c r="H3107" s="62" t="str">
        <f t="shared" si="339"/>
        <v>NRH</v>
      </c>
      <c r="I3107" s="18">
        <f t="shared" si="343"/>
        <v>2</v>
      </c>
      <c r="J3107" s="18">
        <f t="shared" si="340"/>
        <v>0</v>
      </c>
      <c r="K3107" s="18">
        <f t="shared" si="341"/>
        <v>0</v>
      </c>
      <c r="L3107" s="57" t="str">
        <f t="shared" si="344"/>
        <v>Spindle Top Centenial</v>
      </c>
      <c r="M3107" s="57" t="str">
        <f t="shared" si="342"/>
        <v>Spindle Top Centenial</v>
      </c>
      <c r="N3107" s="61" t="str">
        <f t="shared" si="338"/>
        <v>Spindle Top Centenial</v>
      </c>
    </row>
    <row r="3108" spans="1:14" ht="25.15" customHeight="1" x14ac:dyDescent="0.2">
      <c r="A3108" s="85" t="s">
        <v>2506</v>
      </c>
      <c r="B3108" s="82">
        <v>1980</v>
      </c>
      <c r="C3108" s="68" t="str">
        <f>IF(ISERROR(VLOOKUP(IF(RIGHT($A3108,1)=")",LEFT($A3108,FIND(" (",$A3108)-1),$A3108),[1]ACCS!$B$2:$B$5003, 1, FALSE)), "","1")</f>
        <v>1</v>
      </c>
      <c r="D3108" s="103" t="str">
        <f>IF($B3108="Unknown","",IF($B3108="","",IF(VALUE(LEFT($B3108,4))&lt;Calc!$J$2,"ANTIQUE","")))</f>
        <v/>
      </c>
      <c r="E3108" s="72" t="s">
        <v>30</v>
      </c>
      <c r="F3108" s="121"/>
      <c r="G3108" s="121"/>
      <c r="H3108" s="62" t="str">
        <f t="shared" si="339"/>
        <v>Reticulata</v>
      </c>
      <c r="I3108" s="18">
        <f t="shared" si="343"/>
        <v>1</v>
      </c>
      <c r="J3108" s="18">
        <f t="shared" si="340"/>
        <v>0</v>
      </c>
      <c r="K3108" s="18">
        <f t="shared" si="341"/>
        <v>0</v>
      </c>
      <c r="L3108" s="57" t="str">
        <f t="shared" si="344"/>
        <v>Spinel Pink Peony</v>
      </c>
      <c r="M3108" s="57" t="str">
        <f t="shared" si="342"/>
        <v>Spinel Pink Peony</v>
      </c>
      <c r="N3108" s="61" t="str">
        <f t="shared" si="338"/>
        <v>Spinel Pink Peony</v>
      </c>
    </row>
    <row r="3109" spans="1:14" ht="25.15" customHeight="1" x14ac:dyDescent="0.2">
      <c r="A3109" s="111" t="s">
        <v>3040</v>
      </c>
      <c r="B3109" s="82">
        <v>2021</v>
      </c>
      <c r="C3109" s="68" t="str">
        <f>IF(ISERROR(VLOOKUP(IF(RIGHT($A3109,1)=")",LEFT($A3109,FIND(" (",$A3109)-1),$A3109),[1]ACCS!$B$2:$B$5003, 1, FALSE)), "","1")</f>
        <v>1</v>
      </c>
      <c r="D3109" s="103" t="str">
        <f>IF($B3109="Unknown","",IF($B3109="","",IF(VALUE(LEFT($B3109,4))&lt;Calc!$J$2,"ANTIQUE","")))</f>
        <v/>
      </c>
      <c r="E3109" s="72" t="s">
        <v>30</v>
      </c>
      <c r="F3109" s="121"/>
      <c r="G3109" s="121"/>
      <c r="H3109" s="62" t="str">
        <f t="shared" si="339"/>
        <v>Japonica</v>
      </c>
      <c r="I3109" s="18">
        <f t="shared" si="343"/>
        <v>0</v>
      </c>
      <c r="J3109" s="18">
        <f t="shared" si="340"/>
        <v>0</v>
      </c>
      <c r="K3109" s="18">
        <f t="shared" si="341"/>
        <v>0</v>
      </c>
      <c r="L3109" s="57" t="str">
        <f t="shared" si="344"/>
        <v>Splash</v>
      </c>
      <c r="M3109" s="57" t="str">
        <f t="shared" si="342"/>
        <v>Splash</v>
      </c>
      <c r="N3109" s="61" t="str">
        <f t="shared" si="338"/>
        <v>Splash</v>
      </c>
    </row>
    <row r="3110" spans="1:14" ht="25.15" customHeight="1" x14ac:dyDescent="0.2">
      <c r="A3110" s="85" t="s">
        <v>2507</v>
      </c>
      <c r="B3110" s="82">
        <v>1960</v>
      </c>
      <c r="C3110" s="68" t="str">
        <f>IF(ISERROR(VLOOKUP(IF(RIGHT($A3110,1)=")",LEFT($A3110,FIND(" (",$A3110)-1),$A3110),[1]ACCS!$B$2:$B$5003, 1, FALSE)), "","1")</f>
        <v>1</v>
      </c>
      <c r="D3110" s="103" t="str">
        <f>IF($B3110="Unknown","",IF($B3110="","",IF(VALUE(LEFT($B3110,4))&lt;Calc!$J$2,"ANTIQUE","")))</f>
        <v/>
      </c>
      <c r="E3110" s="72" t="s">
        <v>35</v>
      </c>
      <c r="F3110" s="121"/>
      <c r="G3110" s="121"/>
      <c r="H3110" s="62" t="str">
        <f t="shared" si="339"/>
        <v>Japonica</v>
      </c>
      <c r="I3110" s="18">
        <f t="shared" si="343"/>
        <v>0</v>
      </c>
      <c r="J3110" s="18">
        <f t="shared" si="340"/>
        <v>0</v>
      </c>
      <c r="K3110" s="18">
        <f t="shared" si="341"/>
        <v>0</v>
      </c>
      <c r="L3110" s="57" t="str">
        <f t="shared" si="344"/>
        <v>Splash-O-White</v>
      </c>
      <c r="M3110" s="57" t="str">
        <f t="shared" si="342"/>
        <v>Splash-O-White</v>
      </c>
      <c r="N3110" s="61" t="str">
        <f t="shared" si="338"/>
        <v>Splash-O-White</v>
      </c>
    </row>
    <row r="3111" spans="1:14" ht="25.15" customHeight="1" x14ac:dyDescent="0.2">
      <c r="A3111" s="85" t="s">
        <v>2508</v>
      </c>
      <c r="B3111" s="82">
        <v>1946</v>
      </c>
      <c r="C3111" s="68" t="str">
        <f>IF(ISERROR(VLOOKUP(IF(RIGHT($A3111,1)=")",LEFT($A3111,FIND(" (",$A3111)-1),$A3111),[1]ACCS!$B$2:$B$5003, 1, FALSE)), "","1")</f>
        <v/>
      </c>
      <c r="D3111" s="103" t="str">
        <f>IF($B3111="Unknown","",IF($B3111="","",IF(VALUE(LEFT($B3111,4))&lt;Calc!$J$2,"ANTIQUE","")))</f>
        <v/>
      </c>
      <c r="E3111" s="72" t="s">
        <v>37</v>
      </c>
      <c r="F3111" s="121"/>
      <c r="G3111" s="121"/>
      <c r="H3111" s="62" t="str">
        <f t="shared" si="339"/>
        <v>Japonica</v>
      </c>
      <c r="I3111" s="18">
        <f t="shared" si="343"/>
        <v>0</v>
      </c>
      <c r="J3111" s="18">
        <f t="shared" si="340"/>
        <v>0</v>
      </c>
      <c r="K3111" s="18">
        <f t="shared" si="341"/>
        <v>0</v>
      </c>
      <c r="L3111" s="57" t="str">
        <f t="shared" si="344"/>
        <v>Splendens</v>
      </c>
      <c r="M3111" s="57" t="str">
        <f t="shared" si="342"/>
        <v>Splendens</v>
      </c>
      <c r="N3111" s="61" t="str">
        <f t="shared" si="338"/>
        <v>Splendens</v>
      </c>
    </row>
    <row r="3112" spans="1:14" ht="25.15" customHeight="1" x14ac:dyDescent="0.2">
      <c r="A3112" s="85" t="s">
        <v>2509</v>
      </c>
      <c r="B3112" s="82">
        <v>2008</v>
      </c>
      <c r="C3112" s="68" t="str">
        <f>IF(ISERROR(VLOOKUP(IF(RIGHT($A3112,1)=")",LEFT($A3112,FIND(" (",$A3112)-1),$A3112),[1]ACCS!$B$2:$B$5003, 1, FALSE)), "","1")</f>
        <v>1</v>
      </c>
      <c r="D3112" s="103" t="str">
        <f>IF($B3112="Unknown","",IF($B3112="","",IF(VALUE(LEFT($B3112,4))&lt;Calc!$J$2,"ANTIQUE","")))</f>
        <v/>
      </c>
      <c r="E3112" s="72" t="s">
        <v>24</v>
      </c>
      <c r="F3112" s="121"/>
      <c r="G3112" s="121"/>
      <c r="H3112" s="62" t="str">
        <f t="shared" si="339"/>
        <v>Japonica</v>
      </c>
      <c r="I3112" s="18">
        <f t="shared" si="343"/>
        <v>0</v>
      </c>
      <c r="J3112" s="18">
        <f t="shared" si="340"/>
        <v>0</v>
      </c>
      <c r="K3112" s="18">
        <f t="shared" si="341"/>
        <v>0</v>
      </c>
      <c r="L3112" s="57" t="str">
        <f t="shared" si="344"/>
        <v>Sporting Class</v>
      </c>
      <c r="M3112" s="57" t="str">
        <f t="shared" si="342"/>
        <v>Sporting Class</v>
      </c>
      <c r="N3112" s="61" t="str">
        <f t="shared" si="338"/>
        <v>Sporting Class</v>
      </c>
    </row>
    <row r="3113" spans="1:14" ht="25.15" customHeight="1" x14ac:dyDescent="0.2">
      <c r="A3113" s="85" t="s">
        <v>2510</v>
      </c>
      <c r="B3113" s="82">
        <v>1990</v>
      </c>
      <c r="C3113" s="68" t="str">
        <f>IF(ISERROR(VLOOKUP(IF(RIGHT($A3113,1)=")",LEFT($A3113,FIND(" (",$A3113)-1),$A3113),[1]ACCS!$B$2:$B$5003, 1, FALSE)), "","1")</f>
        <v>1</v>
      </c>
      <c r="D3113" s="103" t="str">
        <f>IF($B3113="Unknown","",IF($B3113="","",IF(VALUE(LEFT($B3113,4))&lt;Calc!$J$2,"ANTIQUE","")))</f>
        <v/>
      </c>
      <c r="E3113" s="72" t="s">
        <v>61</v>
      </c>
      <c r="F3113" s="121"/>
      <c r="G3113" s="121"/>
      <c r="H3113" s="62" t="str">
        <f t="shared" si="339"/>
        <v>NRH</v>
      </c>
      <c r="I3113" s="18">
        <f t="shared" si="343"/>
        <v>2</v>
      </c>
      <c r="J3113" s="18">
        <f t="shared" si="340"/>
        <v>0</v>
      </c>
      <c r="K3113" s="18">
        <f t="shared" si="341"/>
        <v>0</v>
      </c>
      <c r="L3113" s="57" t="str">
        <f t="shared" si="344"/>
        <v>Spring Awakening</v>
      </c>
      <c r="M3113" s="57" t="str">
        <f t="shared" si="342"/>
        <v>Spring Awakening</v>
      </c>
      <c r="N3113" s="61" t="str">
        <f t="shared" si="338"/>
        <v>Spring Awakening</v>
      </c>
    </row>
    <row r="3114" spans="1:14" ht="25.15" customHeight="1" x14ac:dyDescent="0.2">
      <c r="A3114" s="85" t="s">
        <v>2511</v>
      </c>
      <c r="B3114" s="82">
        <v>1999</v>
      </c>
      <c r="C3114" s="68" t="str">
        <f>IF(ISERROR(VLOOKUP(IF(RIGHT($A3114,1)=")",LEFT($A3114,FIND(" (",$A3114)-1),$A3114),[1]ACCS!$B$2:$B$5003, 1, FALSE)), "","1")</f>
        <v>1</v>
      </c>
      <c r="D3114" s="103" t="str">
        <f>IF($B3114="Unknown","",IF($B3114="","",IF(VALUE(LEFT($B3114,4))&lt;Calc!$J$2,"ANTIQUE","")))</f>
        <v/>
      </c>
      <c r="E3114" s="72" t="s">
        <v>163</v>
      </c>
      <c r="F3114" s="121"/>
      <c r="G3114" s="121" t="s">
        <v>26</v>
      </c>
      <c r="H3114" s="62" t="str">
        <f t="shared" si="339"/>
        <v>NRH</v>
      </c>
      <c r="I3114" s="18">
        <f t="shared" si="343"/>
        <v>2</v>
      </c>
      <c r="J3114" s="18">
        <f t="shared" si="340"/>
        <v>0</v>
      </c>
      <c r="K3114" s="18">
        <f t="shared" si="341"/>
        <v>0</v>
      </c>
      <c r="L3114" s="57" t="str">
        <f t="shared" si="344"/>
        <v>Spring Cardinal</v>
      </c>
      <c r="M3114" s="57" t="str">
        <f t="shared" si="342"/>
        <v>Spring Cardinal</v>
      </c>
      <c r="N3114" s="61" t="str">
        <f t="shared" si="338"/>
        <v>Spring Cardinal</v>
      </c>
    </row>
    <row r="3115" spans="1:14" ht="25.15" customHeight="1" x14ac:dyDescent="0.2">
      <c r="A3115" s="85" t="s">
        <v>2512</v>
      </c>
      <c r="B3115" s="82">
        <v>1989</v>
      </c>
      <c r="C3115" s="68" t="str">
        <f>IF(ISERROR(VLOOKUP(IF(RIGHT($A3115,1)=")",LEFT($A3115,FIND(" (",$A3115)-1),$A3115),[1]ACCS!$B$2:$B$5003, 1, FALSE)), "","1")</f>
        <v>1</v>
      </c>
      <c r="D3115" s="103" t="str">
        <f>IF($B3115="Unknown","",IF($B3115="","",IF(VALUE(LEFT($B3115,4))&lt;Calc!$J$2,"ANTIQUE","")))</f>
        <v/>
      </c>
      <c r="E3115" s="72" t="s">
        <v>35</v>
      </c>
      <c r="F3115" s="121"/>
      <c r="G3115" s="121"/>
      <c r="H3115" s="62" t="str">
        <f t="shared" si="339"/>
        <v>NRH</v>
      </c>
      <c r="I3115" s="18">
        <f t="shared" si="343"/>
        <v>2</v>
      </c>
      <c r="J3115" s="18">
        <f t="shared" si="340"/>
        <v>0</v>
      </c>
      <c r="K3115" s="18">
        <f t="shared" si="341"/>
        <v>0</v>
      </c>
      <c r="L3115" s="57" t="str">
        <f t="shared" si="344"/>
        <v>Spring Daze</v>
      </c>
      <c r="M3115" s="57" t="str">
        <f t="shared" si="342"/>
        <v>Spring Daze</v>
      </c>
      <c r="N3115" s="61" t="str">
        <f t="shared" si="338"/>
        <v>Spring Daze</v>
      </c>
    </row>
    <row r="3116" spans="1:14" ht="25.15" customHeight="1" x14ac:dyDescent="0.2">
      <c r="A3116" s="85" t="s">
        <v>2513</v>
      </c>
      <c r="B3116" s="82">
        <v>1975</v>
      </c>
      <c r="C3116" s="68" t="str">
        <f>IF(ISERROR(VLOOKUP(IF(RIGHT($A3116,1)=")",LEFT($A3116,FIND(" (",$A3116)-1),$A3116),[1]ACCS!$B$2:$B$5003, 1, FALSE)), "","1")</f>
        <v>1</v>
      </c>
      <c r="D3116" s="103" t="str">
        <f>IF($B3116="Unknown","",IF($B3116="","",IF(VALUE(LEFT($B3116,4))&lt;Calc!$J$2,"ANTIQUE","")))</f>
        <v/>
      </c>
      <c r="E3116" s="72" t="s">
        <v>61</v>
      </c>
      <c r="F3116" s="121"/>
      <c r="G3116" s="121"/>
      <c r="H3116" s="62" t="str">
        <f t="shared" si="339"/>
        <v>NRH</v>
      </c>
      <c r="I3116" s="18">
        <f t="shared" si="343"/>
        <v>2</v>
      </c>
      <c r="J3116" s="18">
        <f t="shared" si="340"/>
        <v>0</v>
      </c>
      <c r="K3116" s="18">
        <f t="shared" si="341"/>
        <v>0</v>
      </c>
      <c r="L3116" s="57" t="str">
        <f t="shared" si="344"/>
        <v>Spring Festival</v>
      </c>
      <c r="M3116" s="57" t="str">
        <f t="shared" si="342"/>
        <v>Spring Festival</v>
      </c>
      <c r="N3116" s="61" t="str">
        <f t="shared" si="338"/>
        <v>Spring Festival</v>
      </c>
    </row>
    <row r="3117" spans="1:14" ht="25.15" customHeight="1" x14ac:dyDescent="0.2">
      <c r="A3117" s="85" t="s">
        <v>2514</v>
      </c>
      <c r="B3117" s="82">
        <v>1967</v>
      </c>
      <c r="C3117" s="68" t="str">
        <f>IF(ISERROR(VLOOKUP(IF(RIGHT($A3117,1)=")",LEFT($A3117,FIND(" (",$A3117)-1),$A3117),[1]ACCS!$B$2:$B$5003, 1, FALSE)), "","1")</f>
        <v>1</v>
      </c>
      <c r="D3117" s="103" t="str">
        <f>IF($B3117="Unknown","",IF($B3117="","",IF(VALUE(LEFT($B3117,4))&lt;Calc!$J$2,"ANTIQUE","")))</f>
        <v/>
      </c>
      <c r="E3117" s="72" t="s">
        <v>29</v>
      </c>
      <c r="F3117" s="121"/>
      <c r="G3117" s="121"/>
      <c r="H3117" s="62" t="str">
        <f t="shared" si="339"/>
        <v>Japonica</v>
      </c>
      <c r="I3117" s="18">
        <f t="shared" si="343"/>
        <v>0</v>
      </c>
      <c r="J3117" s="18">
        <f t="shared" si="340"/>
        <v>0</v>
      </c>
      <c r="K3117" s="18">
        <f t="shared" si="341"/>
        <v>0</v>
      </c>
      <c r="L3117" s="57" t="str">
        <f t="shared" si="344"/>
        <v>Spring Fever</v>
      </c>
      <c r="M3117" s="57" t="str">
        <f t="shared" si="342"/>
        <v>Spring Fever</v>
      </c>
      <c r="N3117" s="61" t="str">
        <f t="shared" si="338"/>
        <v>Spring Fever</v>
      </c>
    </row>
    <row r="3118" spans="1:14" ht="25.15" customHeight="1" x14ac:dyDescent="0.2">
      <c r="A3118" s="85" t="s">
        <v>2515</v>
      </c>
      <c r="B3118" s="82">
        <v>1992</v>
      </c>
      <c r="C3118" s="68" t="str">
        <f>IF(ISERROR(VLOOKUP(IF(RIGHT($A3118,1)=")",LEFT($A3118,FIND(" (",$A3118)-1),$A3118),[1]ACCS!$B$2:$B$5003, 1, FALSE)), "","1")</f>
        <v>1</v>
      </c>
      <c r="D3118" s="103" t="str">
        <f>IF($B3118="Unknown","",IF($B3118="","",IF(VALUE(LEFT($B3118,4))&lt;Calc!$J$2,"ANTIQUE","")))</f>
        <v/>
      </c>
      <c r="E3118" s="72" t="s">
        <v>24</v>
      </c>
      <c r="F3118" s="121"/>
      <c r="G3118" s="121" t="s">
        <v>26</v>
      </c>
      <c r="H3118" s="62" t="str">
        <f t="shared" si="339"/>
        <v>Japonica</v>
      </c>
      <c r="I3118" s="18">
        <f t="shared" si="343"/>
        <v>0</v>
      </c>
      <c r="J3118" s="18">
        <f t="shared" si="340"/>
        <v>0</v>
      </c>
      <c r="K3118" s="18">
        <f t="shared" si="341"/>
        <v>0</v>
      </c>
      <c r="L3118" s="57" t="str">
        <f t="shared" si="344"/>
        <v>Spring Fling</v>
      </c>
      <c r="M3118" s="57" t="str">
        <f t="shared" si="342"/>
        <v>Spring Fling</v>
      </c>
      <c r="N3118" s="61" t="str">
        <f t="shared" si="338"/>
        <v>Spring Fling</v>
      </c>
    </row>
    <row r="3119" spans="1:14" ht="25.15" customHeight="1" x14ac:dyDescent="0.2">
      <c r="A3119" s="85" t="s">
        <v>2516</v>
      </c>
      <c r="B3119" s="82">
        <v>1986</v>
      </c>
      <c r="C3119" s="68" t="str">
        <f>IF(ISERROR(VLOOKUP(IF(RIGHT($A3119,1)=")",LEFT($A3119,FIND(" (",$A3119)-1),$A3119),[1]ACCS!$B$2:$B$5003, 1, FALSE)), "","1")</f>
        <v>1</v>
      </c>
      <c r="D3119" s="103" t="str">
        <f>IF($B3119="Unknown","",IF($B3119="","",IF(VALUE(LEFT($B3119,4))&lt;Calc!$J$2,"ANTIQUE","")))</f>
        <v/>
      </c>
      <c r="E3119" s="72" t="s">
        <v>24</v>
      </c>
      <c r="F3119" s="121"/>
      <c r="G3119" s="121" t="s">
        <v>26</v>
      </c>
      <c r="H3119" s="62" t="str">
        <f t="shared" si="339"/>
        <v>Japonica</v>
      </c>
      <c r="I3119" s="18">
        <f t="shared" si="343"/>
        <v>0</v>
      </c>
      <c r="J3119" s="18">
        <f t="shared" si="340"/>
        <v>0</v>
      </c>
      <c r="K3119" s="18">
        <f t="shared" si="341"/>
        <v>0</v>
      </c>
      <c r="L3119" s="57" t="str">
        <f t="shared" si="344"/>
        <v>Spring Formal</v>
      </c>
      <c r="M3119" s="57" t="str">
        <f t="shared" si="342"/>
        <v>Spring Formal</v>
      </c>
      <c r="N3119" s="61" t="str">
        <f t="shared" si="338"/>
        <v>Spring Formal</v>
      </c>
    </row>
    <row r="3120" spans="1:14" ht="25.15" customHeight="1" x14ac:dyDescent="0.2">
      <c r="A3120" s="85" t="s">
        <v>2517</v>
      </c>
      <c r="B3120" s="82">
        <v>1982</v>
      </c>
      <c r="C3120" s="68" t="str">
        <f>IF(ISERROR(VLOOKUP(IF(RIGHT($A3120,1)=")",LEFT($A3120,FIND(" (",$A3120)-1),$A3120),[1]ACCS!$B$2:$B$5003, 1, FALSE)), "","1")</f>
        <v>1</v>
      </c>
      <c r="D3120" s="103" t="str">
        <f>IF($B3120="Unknown","",IF($B3120="","",IF(VALUE(LEFT($B3120,4))&lt;Calc!$J$2,"ANTIQUE","")))</f>
        <v/>
      </c>
      <c r="E3120" s="72" t="s">
        <v>61</v>
      </c>
      <c r="F3120" s="121"/>
      <c r="G3120" s="121"/>
      <c r="H3120" s="62" t="str">
        <f t="shared" si="339"/>
        <v>NRH</v>
      </c>
      <c r="I3120" s="18">
        <f t="shared" si="343"/>
        <v>2</v>
      </c>
      <c r="J3120" s="18">
        <f t="shared" si="340"/>
        <v>0</v>
      </c>
      <c r="K3120" s="18">
        <f t="shared" si="341"/>
        <v>0</v>
      </c>
      <c r="L3120" s="57" t="str">
        <f t="shared" si="344"/>
        <v>Spring Mist</v>
      </c>
      <c r="M3120" s="57" t="str">
        <f t="shared" si="342"/>
        <v>Spring Mist</v>
      </c>
      <c r="N3120" s="61" t="str">
        <f t="shared" si="338"/>
        <v>Spring Mist</v>
      </c>
    </row>
    <row r="3121" spans="1:14" ht="25.15" customHeight="1" x14ac:dyDescent="0.2">
      <c r="A3121" s="85" t="s">
        <v>2518</v>
      </c>
      <c r="B3121" s="82">
        <v>2014</v>
      </c>
      <c r="C3121" s="68" t="str">
        <f>IF(ISERROR(VLOOKUP(IF(RIGHT($A3121,1)=")",LEFT($A3121,FIND(" (",$A3121)-1),$A3121),[1]ACCS!$B$2:$B$5003, 1, FALSE)), "","1")</f>
        <v/>
      </c>
      <c r="D3121" s="103" t="str">
        <f>IF($B3121="Unknown","",IF($B3121="","",IF(VALUE(LEFT($B3121,4))&lt;Calc!$J$2,"ANTIQUE","")))</f>
        <v/>
      </c>
      <c r="E3121" s="72" t="s">
        <v>47</v>
      </c>
      <c r="F3121" s="121"/>
      <c r="G3121" s="121"/>
      <c r="H3121" s="62" t="str">
        <f t="shared" si="339"/>
        <v>Specie</v>
      </c>
      <c r="I3121" s="18">
        <f t="shared" si="343"/>
        <v>8</v>
      </c>
      <c r="J3121" s="18">
        <f t="shared" si="340"/>
        <v>8</v>
      </c>
      <c r="K3121" s="18">
        <f t="shared" si="341"/>
        <v>0</v>
      </c>
      <c r="L3121" s="57" t="str">
        <f t="shared" si="344"/>
        <v xml:space="preserve">Spring Song </v>
      </c>
      <c r="M3121" s="57" t="str">
        <f t="shared" si="342"/>
        <v xml:space="preserve">Spring Song </v>
      </c>
      <c r="N3121" s="61" t="str">
        <f t="shared" si="338"/>
        <v xml:space="preserve">Spring Song </v>
      </c>
    </row>
    <row r="3122" spans="1:14" ht="25.15" customHeight="1" x14ac:dyDescent="0.2">
      <c r="A3122" s="85" t="s">
        <v>2519</v>
      </c>
      <c r="B3122" s="82">
        <v>1952</v>
      </c>
      <c r="C3122" s="68" t="str">
        <f>IF(ISERROR(VLOOKUP(IF(RIGHT($A3122,1)=")",LEFT($A3122,FIND(" (",$A3122)-1),$A3122),[1]ACCS!$B$2:$B$5003, 1, FALSE)), "","1")</f>
        <v>1</v>
      </c>
      <c r="D3122" s="103" t="str">
        <f>IF($B3122="Unknown","",IF($B3122="","",IF(VALUE(LEFT($B3122,4))&lt;Calc!$J$2,"ANTIQUE","")))</f>
        <v/>
      </c>
      <c r="E3122" s="72" t="s">
        <v>24</v>
      </c>
      <c r="F3122" s="121"/>
      <c r="G3122" s="121"/>
      <c r="H3122" s="62" t="str">
        <f t="shared" si="339"/>
        <v>Japonica</v>
      </c>
      <c r="I3122" s="18">
        <f t="shared" si="343"/>
        <v>0</v>
      </c>
      <c r="J3122" s="18">
        <f t="shared" si="340"/>
        <v>0</v>
      </c>
      <c r="K3122" s="18">
        <f t="shared" si="341"/>
        <v>0</v>
      </c>
      <c r="L3122" s="57" t="str">
        <f t="shared" si="344"/>
        <v>Spring Sonnet</v>
      </c>
      <c r="M3122" s="57" t="str">
        <f t="shared" si="342"/>
        <v>Spring Sonnet</v>
      </c>
      <c r="N3122" s="61" t="str">
        <f t="shared" si="338"/>
        <v>Spring Sonnet</v>
      </c>
    </row>
    <row r="3123" spans="1:14" ht="25.15" customHeight="1" x14ac:dyDescent="0.2">
      <c r="A3123" s="85" t="s">
        <v>2520</v>
      </c>
      <c r="B3123" s="82">
        <v>1995</v>
      </c>
      <c r="C3123" s="68" t="str">
        <f>IF(ISERROR(VLOOKUP(IF(RIGHT($A3123,1)=")",LEFT($A3123,FIND(" (",$A3123)-1),$A3123),[1]ACCS!$B$2:$B$5003, 1, FALSE)), "","1")</f>
        <v>1</v>
      </c>
      <c r="D3123" s="103" t="str">
        <f>IF($B3123="Unknown","",IF($B3123="","",IF(VALUE(LEFT($B3123,4))&lt;Calc!$J$2,"ANTIQUE","")))</f>
        <v/>
      </c>
      <c r="E3123" s="72" t="s">
        <v>47</v>
      </c>
      <c r="F3123" s="121"/>
      <c r="G3123" s="121" t="s">
        <v>26</v>
      </c>
      <c r="H3123" s="62" t="str">
        <f t="shared" si="339"/>
        <v>Japonica</v>
      </c>
      <c r="I3123" s="18">
        <f t="shared" si="343"/>
        <v>0</v>
      </c>
      <c r="J3123" s="18">
        <f t="shared" si="340"/>
        <v>0</v>
      </c>
      <c r="K3123" s="18">
        <f t="shared" si="341"/>
        <v>0</v>
      </c>
      <c r="L3123" s="57" t="str">
        <f t="shared" si="344"/>
        <v>Springhead Gem</v>
      </c>
      <c r="M3123" s="57" t="str">
        <f t="shared" si="342"/>
        <v>Springhead Gem</v>
      </c>
      <c r="N3123" s="61" t="str">
        <f t="shared" si="338"/>
        <v>Springhead Gem</v>
      </c>
    </row>
    <row r="3124" spans="1:14" ht="25.15" customHeight="1" x14ac:dyDescent="0.2">
      <c r="A3124" s="85" t="s">
        <v>2521</v>
      </c>
      <c r="B3124" s="82">
        <v>1990</v>
      </c>
      <c r="C3124" s="68" t="str">
        <f>IF(ISERROR(VLOOKUP(IF(RIGHT($A3124,1)=")",LEFT($A3124,FIND(" (",$A3124)-1),$A3124),[1]ACCS!$B$2:$B$5003, 1, FALSE)), "","1")</f>
        <v>1</v>
      </c>
      <c r="D3124" s="103" t="str">
        <f>IF($B3124="Unknown","",IF($B3124="","",IF(VALUE(LEFT($B3124,4))&lt;Calc!$J$2,"ANTIQUE","")))</f>
        <v/>
      </c>
      <c r="E3124" s="72" t="s">
        <v>47</v>
      </c>
      <c r="F3124" s="121"/>
      <c r="G3124" s="121"/>
      <c r="H3124" s="62" t="str">
        <f t="shared" si="339"/>
        <v>Japonica</v>
      </c>
      <c r="I3124" s="18">
        <f t="shared" si="343"/>
        <v>0</v>
      </c>
      <c r="J3124" s="18">
        <f t="shared" si="340"/>
        <v>0</v>
      </c>
      <c r="K3124" s="18">
        <f t="shared" si="341"/>
        <v>0</v>
      </c>
      <c r="L3124" s="57" t="str">
        <f t="shared" si="344"/>
        <v>Spring's Promise</v>
      </c>
      <c r="M3124" s="57" t="str">
        <f t="shared" si="342"/>
        <v>Spring's Promise</v>
      </c>
      <c r="N3124" s="61" t="str">
        <f t="shared" si="338"/>
        <v>Spring's Promise</v>
      </c>
    </row>
    <row r="3125" spans="1:14" ht="25.15" customHeight="1" x14ac:dyDescent="0.2">
      <c r="A3125" s="85" t="s">
        <v>2522</v>
      </c>
      <c r="B3125" s="82">
        <v>1931</v>
      </c>
      <c r="C3125" s="68" t="str">
        <f>IF(ISERROR(VLOOKUP(IF(RIGHT($A3125,1)=")",LEFT($A3125,FIND(" (",$A3125)-1),$A3125),[1]ACCS!$B$2:$B$5003, 1, FALSE)), "","1")</f>
        <v>1</v>
      </c>
      <c r="D3125" s="103" t="str">
        <f>IF($B3125="Unknown","",IF($B3125="","",IF(VALUE(LEFT($B3125,4))&lt;Calc!$J$2,"ANTIQUE","")))</f>
        <v/>
      </c>
      <c r="E3125" s="72" t="s">
        <v>21</v>
      </c>
      <c r="F3125" s="121"/>
      <c r="G3125" s="121"/>
      <c r="H3125" s="62" t="str">
        <f t="shared" si="339"/>
        <v>Japonica</v>
      </c>
      <c r="I3125" s="18">
        <f t="shared" si="343"/>
        <v>0</v>
      </c>
      <c r="J3125" s="18">
        <f t="shared" si="340"/>
        <v>0</v>
      </c>
      <c r="K3125" s="18">
        <f t="shared" si="341"/>
        <v>0</v>
      </c>
      <c r="L3125" s="57" t="str">
        <f t="shared" si="344"/>
        <v>St. Andre (Rose Hill Rubra)</v>
      </c>
      <c r="M3125" s="57" t="str">
        <f t="shared" si="342"/>
        <v>St. Andre (Rose Hill Rubra)</v>
      </c>
      <c r="N3125" s="61" t="str">
        <f t="shared" si="338"/>
        <v>St. Andre</v>
      </c>
    </row>
    <row r="3126" spans="1:14" ht="25.15" customHeight="1" x14ac:dyDescent="0.2">
      <c r="A3126" s="85" t="s">
        <v>2523</v>
      </c>
      <c r="B3126" s="82">
        <v>1948</v>
      </c>
      <c r="C3126" s="68" t="str">
        <f>IF(ISERROR(VLOOKUP(IF(RIGHT($A3126,1)=")",LEFT($A3126,FIND(" (",$A3126)-1),$A3126),[1]ACCS!$B$2:$B$5003, 1, FALSE)), "","1")</f>
        <v/>
      </c>
      <c r="D3126" s="103" t="str">
        <f>IF($B3126="Unknown","",IF($B3126="","",IF(VALUE(LEFT($B3126,4))&lt;Calc!$J$2,"ANTIQUE","")))</f>
        <v/>
      </c>
      <c r="E3126" s="72" t="s">
        <v>24</v>
      </c>
      <c r="F3126" s="121" t="s">
        <v>5</v>
      </c>
      <c r="G3126" s="121" t="s">
        <v>26</v>
      </c>
      <c r="H3126" s="62" t="str">
        <f t="shared" si="339"/>
        <v>Japonica</v>
      </c>
      <c r="I3126" s="18">
        <f t="shared" si="343"/>
        <v>0</v>
      </c>
      <c r="J3126" s="18">
        <f t="shared" si="340"/>
        <v>0</v>
      </c>
      <c r="K3126" s="18">
        <f t="shared" si="341"/>
        <v>0</v>
      </c>
      <c r="L3126" s="57" t="str">
        <f t="shared" si="344"/>
        <v>St. Mary (See Morning Glow)</v>
      </c>
      <c r="M3126" s="57" t="str">
        <f t="shared" si="342"/>
        <v>St. Mary (See Morning Glow)</v>
      </c>
      <c r="N3126" s="61" t="str">
        <f t="shared" si="338"/>
        <v>St. Mary (See Morning Glow)</v>
      </c>
    </row>
    <row r="3127" spans="1:14" ht="25.15" customHeight="1" x14ac:dyDescent="0.2">
      <c r="A3127" s="85" t="s">
        <v>2524</v>
      </c>
      <c r="B3127" s="82">
        <v>1984</v>
      </c>
      <c r="C3127" s="68" t="str">
        <f>IF(ISERROR(VLOOKUP(IF(RIGHT($A3127,1)=")",LEFT($A3127,FIND(" (",$A3127)-1),$A3127),[1]ACCS!$B$2:$B$5003, 1, FALSE)), "","1")</f>
        <v>1</v>
      </c>
      <c r="D3127" s="103" t="str">
        <f>IF($B3127="Unknown","",IF($B3127="","",IF(VALUE(LEFT($B3127,4))&lt;Calc!$J$2,"ANTIQUE","")))</f>
        <v/>
      </c>
      <c r="E3127" s="72" t="s">
        <v>29</v>
      </c>
      <c r="F3127" s="121"/>
      <c r="G3127" s="121"/>
      <c r="H3127" s="62" t="str">
        <f t="shared" si="339"/>
        <v>Reticulata</v>
      </c>
      <c r="I3127" s="18">
        <f t="shared" si="343"/>
        <v>1</v>
      </c>
      <c r="J3127" s="18">
        <f t="shared" si="340"/>
        <v>0</v>
      </c>
      <c r="K3127" s="18">
        <f t="shared" si="341"/>
        <v>0</v>
      </c>
      <c r="L3127" s="57" t="str">
        <f t="shared" si="344"/>
        <v>Standing Ovation</v>
      </c>
      <c r="M3127" s="57" t="str">
        <f t="shared" si="342"/>
        <v>Standing Ovation</v>
      </c>
      <c r="N3127" s="61" t="str">
        <f t="shared" si="338"/>
        <v>Standing Ovation</v>
      </c>
    </row>
    <row r="3128" spans="1:14" ht="25.15" customHeight="1" x14ac:dyDescent="0.2">
      <c r="A3128" s="85" t="s">
        <v>2525</v>
      </c>
      <c r="B3128" s="82">
        <v>1964</v>
      </c>
      <c r="C3128" s="68" t="str">
        <f>IF(ISERROR(VLOOKUP(IF(RIGHT($A3128,1)=")",LEFT($A3128,FIND(" (",$A3128)-1),$A3128),[1]ACCS!$B$2:$B$5003, 1, FALSE)), "","1")</f>
        <v>1</v>
      </c>
      <c r="D3128" s="103" t="str">
        <f>IF($B3128="Unknown","",IF($B3128="","",IF(VALUE(LEFT($B3128,4))&lt;Calc!$J$2,"ANTIQUE","")))</f>
        <v/>
      </c>
      <c r="E3128" s="72" t="s">
        <v>24</v>
      </c>
      <c r="F3128" s="121"/>
      <c r="G3128" s="121"/>
      <c r="H3128" s="62" t="str">
        <f t="shared" si="339"/>
        <v>Vernalis</v>
      </c>
      <c r="I3128" s="18">
        <f t="shared" si="343"/>
        <v>5</v>
      </c>
      <c r="J3128" s="18">
        <f t="shared" si="340"/>
        <v>0</v>
      </c>
      <c r="K3128" s="18">
        <f t="shared" si="341"/>
        <v>0</v>
      </c>
      <c r="L3128" s="57" t="str">
        <f t="shared" si="344"/>
        <v>Star Above Star</v>
      </c>
      <c r="M3128" s="57" t="str">
        <f t="shared" si="342"/>
        <v>Star Above Star</v>
      </c>
      <c r="N3128" s="61" t="str">
        <f t="shared" ref="N3128:N3191" si="345">IF(ISNUMBER(SEARCH("See",$M3128)),$M3128,IF(ISNUMBER(SEARCH("(",$M3128)),LEFT($M3128,SEARCH("(",$M3128)-2),$M3128))</f>
        <v>Star Above Star</v>
      </c>
    </row>
    <row r="3129" spans="1:14" ht="25.15" customHeight="1" x14ac:dyDescent="0.2">
      <c r="A3129" s="85" t="s">
        <v>2526</v>
      </c>
      <c r="B3129" s="82">
        <v>1986</v>
      </c>
      <c r="C3129" s="68" t="str">
        <f>IF(ISERROR(VLOOKUP(IF(RIGHT($A3129,1)=")",LEFT($A3129,FIND(" (",$A3129)-1),$A3129),[1]ACCS!$B$2:$B$5003, 1, FALSE)), "","1")</f>
        <v>1</v>
      </c>
      <c r="D3129" s="103" t="str">
        <f>IF($B3129="Unknown","",IF($B3129="","",IF(VALUE(LEFT($B3129,4))&lt;Calc!$J$2,"ANTIQUE","")))</f>
        <v/>
      </c>
      <c r="E3129" s="72" t="s">
        <v>29</v>
      </c>
      <c r="F3129" s="121"/>
      <c r="G3129" s="121"/>
      <c r="H3129" s="62" t="str">
        <f t="shared" si="339"/>
        <v>Reticulata</v>
      </c>
      <c r="I3129" s="18">
        <f t="shared" si="343"/>
        <v>1</v>
      </c>
      <c r="J3129" s="18">
        <f t="shared" si="340"/>
        <v>0</v>
      </c>
      <c r="K3129" s="18">
        <f t="shared" si="341"/>
        <v>0</v>
      </c>
      <c r="L3129" s="57" t="str">
        <f t="shared" si="344"/>
        <v>Star is Born</v>
      </c>
      <c r="M3129" s="57" t="str">
        <f t="shared" si="342"/>
        <v>Star is Born</v>
      </c>
      <c r="N3129" s="61" t="str">
        <f t="shared" si="345"/>
        <v>Star is Born</v>
      </c>
    </row>
    <row r="3130" spans="1:14" ht="25.15" customHeight="1" x14ac:dyDescent="0.2">
      <c r="A3130" s="85" t="s">
        <v>2527</v>
      </c>
      <c r="B3130" s="82">
        <v>1943</v>
      </c>
      <c r="C3130" s="68" t="str">
        <f>IF(ISERROR(VLOOKUP(IF(RIGHT($A3130,1)=")",LEFT($A3130,FIND(" (",$A3130)-1),$A3130),[1]ACCS!$B$2:$B$5003, 1, FALSE)), "","1")</f>
        <v/>
      </c>
      <c r="D3130" s="103" t="str">
        <f>IF($B3130="Unknown","",IF($B3130="","",IF(VALUE(LEFT($B3130,4))&lt;Calc!$J$2,"ANTIQUE","")))</f>
        <v/>
      </c>
      <c r="E3130" s="72" t="s">
        <v>24</v>
      </c>
      <c r="F3130" s="121" t="s">
        <v>5</v>
      </c>
      <c r="G3130" s="121"/>
      <c r="H3130" s="62" t="str">
        <f t="shared" si="339"/>
        <v>Japonica</v>
      </c>
      <c r="I3130" s="18">
        <f t="shared" si="343"/>
        <v>0</v>
      </c>
      <c r="J3130" s="18">
        <f t="shared" si="340"/>
        <v>0</v>
      </c>
      <c r="K3130" s="18">
        <f t="shared" si="341"/>
        <v>0</v>
      </c>
      <c r="L3130" s="57" t="str">
        <f t="shared" si="344"/>
        <v>Star of Bethlehem</v>
      </c>
      <c r="M3130" s="57" t="str">
        <f t="shared" si="342"/>
        <v>Star of Bethlehem</v>
      </c>
      <c r="N3130" s="61" t="str">
        <f t="shared" si="345"/>
        <v>Star of Bethlehem</v>
      </c>
    </row>
    <row r="3131" spans="1:14" ht="25.15" customHeight="1" x14ac:dyDescent="0.2">
      <c r="A3131" s="85" t="s">
        <v>2528</v>
      </c>
      <c r="B3131" s="82">
        <v>1980</v>
      </c>
      <c r="C3131" s="68" t="str">
        <f>IF(ISERROR(VLOOKUP(IF(RIGHT($A3131,1)=")",LEFT($A3131,FIND(" (",$A3131)-1),$A3131),[1]ACCS!$B$2:$B$5003, 1, FALSE)), "","1")</f>
        <v/>
      </c>
      <c r="D3131" s="103" t="str">
        <f>IF($B3131="Unknown","",IF($B3131="","",IF(VALUE(LEFT($B3131,4))&lt;Calc!$J$2,"ANTIQUE","")))</f>
        <v/>
      </c>
      <c r="E3131" s="72" t="s">
        <v>37</v>
      </c>
      <c r="F3131" s="121"/>
      <c r="G3131" s="121"/>
      <c r="H3131" s="62" t="str">
        <f t="shared" si="339"/>
        <v>Japonica</v>
      </c>
      <c r="I3131" s="18">
        <f t="shared" si="343"/>
        <v>0</v>
      </c>
      <c r="J3131" s="18">
        <f t="shared" si="340"/>
        <v>0</v>
      </c>
      <c r="K3131" s="18">
        <f t="shared" si="341"/>
        <v>0</v>
      </c>
      <c r="L3131" s="57" t="str">
        <f t="shared" si="344"/>
        <v>Star of David</v>
      </c>
      <c r="M3131" s="57" t="str">
        <f t="shared" si="342"/>
        <v>Star of David</v>
      </c>
      <c r="N3131" s="61" t="str">
        <f t="shared" si="345"/>
        <v>Star of David</v>
      </c>
    </row>
    <row r="3132" spans="1:14" ht="25.15" customHeight="1" x14ac:dyDescent="0.2">
      <c r="A3132" s="85" t="s">
        <v>2529</v>
      </c>
      <c r="B3132" s="82">
        <v>2003</v>
      </c>
      <c r="C3132" s="68" t="str">
        <f>IF(ISERROR(VLOOKUP(IF(RIGHT($A3132,1)=")",LEFT($A3132,FIND(" (",$A3132)-1),$A3132),[1]ACCS!$B$2:$B$5003, 1, FALSE)), "","1")</f>
        <v/>
      </c>
      <c r="D3132" s="103" t="str">
        <f>IF($B3132="Unknown","",IF($B3132="","",IF(VALUE(LEFT($B3132,4))&lt;Calc!$J$2,"ANTIQUE","")))</f>
        <v/>
      </c>
      <c r="E3132" s="72" t="s">
        <v>29</v>
      </c>
      <c r="F3132" s="121"/>
      <c r="G3132" s="121"/>
      <c r="H3132" s="62" t="str">
        <f t="shared" si="339"/>
        <v>Reticulata</v>
      </c>
      <c r="I3132" s="18">
        <f t="shared" si="343"/>
        <v>1</v>
      </c>
      <c r="J3132" s="18">
        <f t="shared" si="340"/>
        <v>0</v>
      </c>
      <c r="K3132" s="18">
        <f t="shared" si="341"/>
        <v>0</v>
      </c>
      <c r="L3132" s="57" t="str">
        <f t="shared" si="344"/>
        <v>Star of Toowoomba</v>
      </c>
      <c r="M3132" s="57" t="str">
        <f t="shared" si="342"/>
        <v>Star of Toowoomba</v>
      </c>
      <c r="N3132" s="61" t="str">
        <f t="shared" si="345"/>
        <v>Star of Toowoomba</v>
      </c>
    </row>
    <row r="3133" spans="1:14" ht="25.15" customHeight="1" x14ac:dyDescent="0.2">
      <c r="A3133" s="85" t="s">
        <v>2530</v>
      </c>
      <c r="B3133" s="82">
        <v>1934</v>
      </c>
      <c r="C3133" s="68" t="str">
        <f>IF(ISERROR(VLOOKUP(IF(RIGHT($A3133,1)=")",LEFT($A3133,FIND(" (",$A3133)-1),$A3133),[1]ACCS!$B$2:$B$5003, 1, FALSE)), "","1")</f>
        <v>1</v>
      </c>
      <c r="D3133" s="103" t="str">
        <f>IF($B3133="Unknown","",IF($B3133="","",IF(VALUE(LEFT($B3133,4))&lt;Calc!$J$2,"ANTIQUE","")))</f>
        <v/>
      </c>
      <c r="E3133" s="72" t="s">
        <v>24</v>
      </c>
      <c r="F3133" s="121"/>
      <c r="G3133" s="121"/>
      <c r="H3133" s="62" t="str">
        <f t="shared" ref="H3133:H3196" si="346">IF($A3133="","",IF($I3133=0,"Japonica",IF($I3133=1,"Reticulata",IF($I3133=2,"NRH",IF($I3133=3,"Sasanqua",IF($I3133=4,"Hiemalis",IF($I3133=5,"Vernalis",IF($I3133=6,"Japonica [Higo]","Specie"))))))))</f>
        <v>Japonica</v>
      </c>
      <c r="I3133" s="18">
        <f t="shared" si="343"/>
        <v>0</v>
      </c>
      <c r="J3133" s="18">
        <f t="shared" ref="J3133:J3196" si="347">IF(NOT(ISERROR(SEARCH("(Rusticana)",$A3133))),7,IF(NOT(ISERROR(SEARCH("(Wabisuke)",$A3133))),8,IF(NOT(ISERROR(SEARCH("(Edithae)",$A3133))),9,IF(NOT(ISERROR(SEARCH("(Oleifera)",$A3133))),10,IF(NOT(ISERROR(SEARCH("(Saluenensis)",$A3133))),11,0)))))</f>
        <v>0</v>
      </c>
      <c r="K3133" s="18">
        <f t="shared" ref="K3133:K3196" si="348">IF(NOT(ISERROR(SEARCH("(Pitardii)",$A3133))),12,IF(NOT(ISERROR(SEARCH("(Specie)",$A3133))),13,0))</f>
        <v>0</v>
      </c>
      <c r="L3133" s="57" t="str">
        <f t="shared" si="344"/>
        <v>Stardust</v>
      </c>
      <c r="M3133" s="57" t="str">
        <f t="shared" ref="M3133:M3196" si="349">SUBSTITUTE(SUBSTITUTE(SUBSTITUTE(SUBSTITUTE(SUBSTITUTE($L3133," (Edithae)","")," (Oleifera)","")," (Saluenensis)","")," (Specie)","")," (Pitardii)","")</f>
        <v>Stardust</v>
      </c>
      <c r="N3133" s="61" t="str">
        <f t="shared" si="345"/>
        <v>Stardust</v>
      </c>
    </row>
    <row r="3134" spans="1:14" ht="25.15" customHeight="1" x14ac:dyDescent="0.2">
      <c r="A3134" s="85" t="s">
        <v>2531</v>
      </c>
      <c r="B3134" s="82">
        <v>1958</v>
      </c>
      <c r="C3134" s="68" t="str">
        <f>IF(ISERROR(VLOOKUP(IF(RIGHT($A3134,1)=")",LEFT($A3134,FIND(" (",$A3134)-1),$A3134),[1]ACCS!$B$2:$B$5003, 1, FALSE)), "","1")</f>
        <v>1</v>
      </c>
      <c r="D3134" s="103" t="str">
        <f>IF($B3134="Unknown","",IF($B3134="","",IF(VALUE(LEFT($B3134,4))&lt;Calc!$J$2,"ANTIQUE","")))</f>
        <v/>
      </c>
      <c r="E3134" s="72" t="s">
        <v>163</v>
      </c>
      <c r="F3134" s="121"/>
      <c r="G3134" s="121" t="s">
        <v>26</v>
      </c>
      <c r="H3134" s="62" t="str">
        <f t="shared" si="346"/>
        <v>Japonica</v>
      </c>
      <c r="I3134" s="18">
        <f t="shared" si="343"/>
        <v>0</v>
      </c>
      <c r="J3134" s="18">
        <f t="shared" si="347"/>
        <v>0</v>
      </c>
      <c r="K3134" s="18">
        <f t="shared" si="348"/>
        <v>0</v>
      </c>
      <c r="L3134" s="57" t="str">
        <f t="shared" si="344"/>
        <v>Starlet</v>
      </c>
      <c r="M3134" s="57" t="str">
        <f t="shared" si="349"/>
        <v>Starlet</v>
      </c>
      <c r="N3134" s="61" t="str">
        <f t="shared" si="345"/>
        <v>Starlet</v>
      </c>
    </row>
    <row r="3135" spans="1:14" ht="25.15" customHeight="1" x14ac:dyDescent="0.2">
      <c r="A3135" s="85" t="s">
        <v>2532</v>
      </c>
      <c r="B3135" s="82">
        <v>1999</v>
      </c>
      <c r="C3135" s="68" t="str">
        <f>IF(ISERROR(VLOOKUP(IF(RIGHT($A3135,1)=")",LEFT($A3135,FIND(" (",$A3135)-1),$A3135),[1]ACCS!$B$2:$B$5003, 1, FALSE)), "","1")</f>
        <v/>
      </c>
      <c r="D3135" s="103" t="str">
        <f>IF($B3135="Unknown","",IF($B3135="","",IF(VALUE(LEFT($B3135,4))&lt;Calc!$J$2,"ANTIQUE","")))</f>
        <v/>
      </c>
      <c r="E3135" s="72" t="s">
        <v>24</v>
      </c>
      <c r="F3135" s="121"/>
      <c r="G3135" s="121"/>
      <c r="H3135" s="62" t="str">
        <f t="shared" si="346"/>
        <v>NRH</v>
      </c>
      <c r="I3135" s="18">
        <f t="shared" si="343"/>
        <v>2</v>
      </c>
      <c r="J3135" s="18">
        <f t="shared" si="347"/>
        <v>0</v>
      </c>
      <c r="K3135" s="18">
        <f t="shared" si="348"/>
        <v>0</v>
      </c>
      <c r="L3135" s="57" t="str">
        <f t="shared" si="344"/>
        <v>Stars ‘n Stripes</v>
      </c>
      <c r="M3135" s="57" t="str">
        <f t="shared" si="349"/>
        <v>Stars ‘n Stripes</v>
      </c>
      <c r="N3135" s="61" t="str">
        <f t="shared" si="345"/>
        <v>Stars ‘n Stripes</v>
      </c>
    </row>
    <row r="3136" spans="1:14" ht="25.15" customHeight="1" x14ac:dyDescent="0.2">
      <c r="A3136" s="85" t="s">
        <v>2533</v>
      </c>
      <c r="B3136" s="82">
        <v>1954</v>
      </c>
      <c r="C3136" s="68" t="str">
        <f>IF(ISERROR(VLOOKUP(IF(RIGHT($A3136,1)=")",LEFT($A3136,FIND(" (",$A3136)-1),$A3136),[1]ACCS!$B$2:$B$5003, 1, FALSE)), "","1")</f>
        <v>1</v>
      </c>
      <c r="D3136" s="103" t="str">
        <f>IF($B3136="Unknown","",IF($B3136="","",IF(VALUE(LEFT($B3136,4))&lt;Calc!$J$2,"ANTIQUE","")))</f>
        <v/>
      </c>
      <c r="E3136" s="72" t="s">
        <v>37</v>
      </c>
      <c r="F3136" s="121" t="s">
        <v>5</v>
      </c>
      <c r="G3136" s="121"/>
      <c r="H3136" s="62" t="str">
        <f t="shared" si="346"/>
        <v>Japonica</v>
      </c>
      <c r="I3136" s="18">
        <f t="shared" si="343"/>
        <v>0</v>
      </c>
      <c r="J3136" s="18">
        <f t="shared" si="347"/>
        <v>0</v>
      </c>
      <c r="K3136" s="18">
        <f t="shared" si="348"/>
        <v>0</v>
      </c>
      <c r="L3136" s="57" t="str">
        <f t="shared" si="344"/>
        <v>Stella Sewell</v>
      </c>
      <c r="M3136" s="57" t="str">
        <f t="shared" si="349"/>
        <v>Stella Sewell</v>
      </c>
      <c r="N3136" s="61" t="str">
        <f t="shared" si="345"/>
        <v>Stella Sewell</v>
      </c>
    </row>
    <row r="3137" spans="1:14" ht="25.15" customHeight="1" x14ac:dyDescent="0.2">
      <c r="A3137" s="105" t="s">
        <v>3535</v>
      </c>
      <c r="B3137" s="52">
        <v>2008</v>
      </c>
      <c r="C3137" s="68" t="str">
        <f>IF(ISERROR(VLOOKUP(IF(RIGHT($A3137,1)=")",LEFT($A3137,FIND(" (",$A3137)-1),$A3137),[1]ACCS!$B$2:$B$5003, 1, FALSE)), "","1")</f>
        <v>1</v>
      </c>
      <c r="D3137" s="115"/>
      <c r="E3137" s="53" t="s">
        <v>35</v>
      </c>
      <c r="F3137" s="121"/>
      <c r="G3137" s="121" t="s">
        <v>26</v>
      </c>
      <c r="H3137" s="62" t="str">
        <f t="shared" si="346"/>
        <v>Japonica</v>
      </c>
      <c r="I3137" s="18">
        <f t="shared" si="343"/>
        <v>0</v>
      </c>
      <c r="J3137" s="18">
        <f t="shared" si="347"/>
        <v>0</v>
      </c>
      <c r="K3137" s="18">
        <f t="shared" si="348"/>
        <v>0</v>
      </c>
      <c r="L3137" s="57" t="str">
        <f t="shared" si="344"/>
        <v>Stellar Sunrise</v>
      </c>
      <c r="M3137" s="57" t="str">
        <f t="shared" si="349"/>
        <v>Stellar Sunrise</v>
      </c>
      <c r="N3137" s="61" t="str">
        <f t="shared" si="345"/>
        <v>Stellar Sunrise</v>
      </c>
    </row>
    <row r="3138" spans="1:14" ht="25.15" customHeight="1" x14ac:dyDescent="0.2">
      <c r="A3138" s="85" t="s">
        <v>2534</v>
      </c>
      <c r="B3138" s="82">
        <v>2019</v>
      </c>
      <c r="C3138" s="68" t="str">
        <f>IF(ISERROR(VLOOKUP(IF(RIGHT($A3138,1)=")",LEFT($A3138,FIND(" (",$A3138)-1),$A3138),[1]ACCS!$B$2:$B$5003, 1, FALSE)), "","1")</f>
        <v>1</v>
      </c>
      <c r="D3138" s="103" t="str">
        <f>IF($B3138="Unknown","",IF($B3138="","",IF(VALUE(LEFT($B3138,4))&lt;Calc!$J$2,"ANTIQUE","")))</f>
        <v/>
      </c>
      <c r="E3138" s="72" t="s">
        <v>24</v>
      </c>
      <c r="F3138" s="121"/>
      <c r="G3138" s="121"/>
      <c r="H3138" s="62" t="str">
        <f t="shared" si="346"/>
        <v>Japonica</v>
      </c>
      <c r="I3138" s="18">
        <f t="shared" si="343"/>
        <v>0</v>
      </c>
      <c r="J3138" s="18">
        <f t="shared" si="347"/>
        <v>0</v>
      </c>
      <c r="K3138" s="18">
        <f t="shared" si="348"/>
        <v>0</v>
      </c>
      <c r="L3138" s="57" t="str">
        <f t="shared" si="344"/>
        <v>Stephanie Cassagne Grimm</v>
      </c>
      <c r="M3138" s="57" t="str">
        <f t="shared" si="349"/>
        <v>Stephanie Cassagne Grimm</v>
      </c>
      <c r="N3138" s="61" t="str">
        <f t="shared" si="345"/>
        <v>Stephanie Cassagne Grimm</v>
      </c>
    </row>
    <row r="3139" spans="1:14" ht="25.15" customHeight="1" x14ac:dyDescent="0.2">
      <c r="A3139" s="85" t="s">
        <v>2535</v>
      </c>
      <c r="B3139" s="82">
        <v>2019</v>
      </c>
      <c r="C3139" s="68" t="str">
        <f>IF(ISERROR(VLOOKUP(IF(RIGHT($A3139,1)=")",LEFT($A3139,FIND(" (",$A3139)-1),$A3139),[1]ACCS!$B$2:$B$5003, 1, FALSE)), "","1")</f>
        <v/>
      </c>
      <c r="D3139" s="103" t="str">
        <f>IF($B3139="Unknown","",IF($B3139="","",IF(VALUE(LEFT($B3139,4))&lt;Calc!$J$2,"ANTIQUE","")))</f>
        <v/>
      </c>
      <c r="E3139" s="72" t="s">
        <v>24</v>
      </c>
      <c r="F3139" s="121"/>
      <c r="G3139" s="121"/>
      <c r="H3139" s="62" t="str">
        <f t="shared" si="346"/>
        <v>Japonica</v>
      </c>
      <c r="I3139" s="18">
        <f t="shared" si="343"/>
        <v>0</v>
      </c>
      <c r="J3139" s="18">
        <f t="shared" si="347"/>
        <v>0</v>
      </c>
      <c r="K3139" s="18">
        <f t="shared" si="348"/>
        <v>0</v>
      </c>
      <c r="L3139" s="57" t="str">
        <f t="shared" si="344"/>
        <v>Stephanie Cassagne Grimm Var.</v>
      </c>
      <c r="M3139" s="57" t="str">
        <f t="shared" si="349"/>
        <v>Stephanie Cassagne Grimm Var.</v>
      </c>
      <c r="N3139" s="61" t="str">
        <f t="shared" si="345"/>
        <v>Stephanie Cassagne Grimm Var.</v>
      </c>
    </row>
    <row r="3140" spans="1:14" ht="25.15" customHeight="1" x14ac:dyDescent="0.2">
      <c r="A3140" s="85" t="s">
        <v>2536</v>
      </c>
      <c r="B3140" s="82">
        <v>1998</v>
      </c>
      <c r="C3140" s="68" t="str">
        <f>IF(ISERROR(VLOOKUP(IF(RIGHT($A3140,1)=")",LEFT($A3140,FIND(" (",$A3140)-1),$A3140),[1]ACCS!$B$2:$B$5003, 1, FALSE)), "","1")</f>
        <v>1</v>
      </c>
      <c r="D3140" s="103" t="str">
        <f>IF($B3140="Unknown","",IF($B3140="","",IF(VALUE(LEFT($B3140,4))&lt;Calc!$J$2,"ANTIQUE","")))</f>
        <v/>
      </c>
      <c r="E3140" s="72" t="s">
        <v>24</v>
      </c>
      <c r="F3140" s="121"/>
      <c r="G3140" s="121"/>
      <c r="H3140" s="62" t="str">
        <f t="shared" si="346"/>
        <v>Sasanqua</v>
      </c>
      <c r="I3140" s="18">
        <f t="shared" si="343"/>
        <v>3</v>
      </c>
      <c r="J3140" s="18">
        <f t="shared" si="347"/>
        <v>0</v>
      </c>
      <c r="K3140" s="18">
        <f t="shared" si="348"/>
        <v>0</v>
      </c>
      <c r="L3140" s="57" t="str">
        <f t="shared" si="344"/>
        <v>Stephanie Golden</v>
      </c>
      <c r="M3140" s="57" t="str">
        <f t="shared" si="349"/>
        <v>Stephanie Golden</v>
      </c>
      <c r="N3140" s="61" t="str">
        <f t="shared" si="345"/>
        <v>Stephanie Golden</v>
      </c>
    </row>
    <row r="3141" spans="1:14" ht="25.15" customHeight="1" x14ac:dyDescent="0.2">
      <c r="A3141" s="85" t="s">
        <v>2537</v>
      </c>
      <c r="B3141" s="82">
        <v>1995</v>
      </c>
      <c r="C3141" s="68" t="str">
        <f>IF(ISERROR(VLOOKUP(IF(RIGHT($A3141,1)=")",LEFT($A3141,FIND(" (",$A3141)-1),$A3141),[1]ACCS!$B$2:$B$5003, 1, FALSE)), "","1")</f>
        <v>1</v>
      </c>
      <c r="D3141" s="103" t="str">
        <f>IF($B3141="Unknown","",IF($B3141="","",IF(VALUE(LEFT($B3141,4))&lt;Calc!$J$2,"ANTIQUE","")))</f>
        <v/>
      </c>
      <c r="E3141" s="72" t="s">
        <v>30</v>
      </c>
      <c r="F3141" s="121"/>
      <c r="G3141" s="121"/>
      <c r="H3141" s="62" t="str">
        <f t="shared" si="346"/>
        <v>Japonica</v>
      </c>
      <c r="I3141" s="18">
        <f t="shared" si="343"/>
        <v>0</v>
      </c>
      <c r="J3141" s="18">
        <f t="shared" si="347"/>
        <v>0</v>
      </c>
      <c r="K3141" s="18">
        <f t="shared" si="348"/>
        <v>0</v>
      </c>
      <c r="L3141" s="57" t="str">
        <f t="shared" si="344"/>
        <v>Stephanie Stanley</v>
      </c>
      <c r="M3141" s="57" t="str">
        <f t="shared" si="349"/>
        <v>Stephanie Stanley</v>
      </c>
      <c r="N3141" s="61" t="str">
        <f t="shared" si="345"/>
        <v>Stephanie Stanley</v>
      </c>
    </row>
    <row r="3142" spans="1:14" ht="25.15" customHeight="1" x14ac:dyDescent="0.2">
      <c r="A3142" s="85" t="s">
        <v>2538</v>
      </c>
      <c r="B3142" s="82">
        <v>2017</v>
      </c>
      <c r="C3142" s="68" t="str">
        <f>IF(ISERROR(VLOOKUP(IF(RIGHT($A3142,1)=")",LEFT($A3142,FIND(" (",$A3142)-1),$A3142),[1]ACCS!$B$2:$B$5003, 1, FALSE)), "","1")</f>
        <v>1</v>
      </c>
      <c r="D3142" s="103" t="str">
        <f>IF($B3142="Unknown","",IF($B3142="","",IF(VALUE(LEFT($B3142,4))&lt;Calc!$J$2,"ANTIQUE","")))</f>
        <v/>
      </c>
      <c r="E3142" s="72" t="s">
        <v>47</v>
      </c>
      <c r="F3142" s="121"/>
      <c r="G3142" s="121" t="s">
        <v>26</v>
      </c>
      <c r="H3142" s="62" t="str">
        <f t="shared" si="346"/>
        <v>Japonica</v>
      </c>
      <c r="I3142" s="18">
        <f t="shared" si="343"/>
        <v>0</v>
      </c>
      <c r="J3142" s="18">
        <f t="shared" si="347"/>
        <v>0</v>
      </c>
      <c r="K3142" s="18">
        <f t="shared" si="348"/>
        <v>0</v>
      </c>
      <c r="L3142" s="57" t="str">
        <f t="shared" si="344"/>
        <v>Stephanie's Heavenly Star</v>
      </c>
      <c r="M3142" s="57" t="str">
        <f t="shared" si="349"/>
        <v>Stephanie's Heavenly Star</v>
      </c>
      <c r="N3142" s="61" t="str">
        <f t="shared" si="345"/>
        <v>Stephanie's Heavenly Star</v>
      </c>
    </row>
    <row r="3143" spans="1:14" ht="25.15" customHeight="1" x14ac:dyDescent="0.2">
      <c r="A3143" s="85" t="s">
        <v>2539</v>
      </c>
      <c r="B3143" s="82">
        <v>2013</v>
      </c>
      <c r="C3143" s="68" t="str">
        <f>IF(ISERROR(VLOOKUP(IF(RIGHT($A3143,1)=")",LEFT($A3143,FIND(" (",$A3143)-1),$A3143),[1]ACCS!$B$2:$B$5003, 1, FALSE)), "","1")</f>
        <v>1</v>
      </c>
      <c r="D3143" s="103" t="str">
        <f>IF($B3143="Unknown","",IF($B3143="","",IF(VALUE(LEFT($B3143,4))&lt;Calc!$J$2,"ANTIQUE","")))</f>
        <v/>
      </c>
      <c r="E3143" s="72" t="s">
        <v>24</v>
      </c>
      <c r="F3143" s="121"/>
      <c r="G3143" s="121"/>
      <c r="H3143" s="62" t="str">
        <f t="shared" si="346"/>
        <v>Japonica</v>
      </c>
      <c r="I3143" s="18">
        <f t="shared" si="343"/>
        <v>0</v>
      </c>
      <c r="J3143" s="18">
        <f t="shared" si="347"/>
        <v>0</v>
      </c>
      <c r="K3143" s="18">
        <f t="shared" si="348"/>
        <v>0</v>
      </c>
      <c r="L3143" s="57" t="str">
        <f t="shared" si="344"/>
        <v>Stephen Gordy</v>
      </c>
      <c r="M3143" s="57" t="str">
        <f t="shared" si="349"/>
        <v>Stephen Gordy</v>
      </c>
      <c r="N3143" s="61" t="str">
        <f t="shared" si="345"/>
        <v>Stephen Gordy</v>
      </c>
    </row>
    <row r="3144" spans="1:14" ht="25.15" customHeight="1" x14ac:dyDescent="0.2">
      <c r="A3144" s="85" t="s">
        <v>2540</v>
      </c>
      <c r="B3144" s="82">
        <v>2008</v>
      </c>
      <c r="C3144" s="68" t="str">
        <f>IF(ISERROR(VLOOKUP(IF(RIGHT($A3144,1)=")",LEFT($A3144,FIND(" (",$A3144)-1),$A3144),[1]ACCS!$B$2:$B$5003, 1, FALSE)), "","1")</f>
        <v>1</v>
      </c>
      <c r="D3144" s="103" t="str">
        <f>IF($B3144="Unknown","",IF($B3144="","",IF(VALUE(LEFT($B3144,4))&lt;Calc!$J$2,"ANTIQUE","")))</f>
        <v/>
      </c>
      <c r="E3144" s="72" t="s">
        <v>47</v>
      </c>
      <c r="F3144" s="121"/>
      <c r="G3144" s="121" t="s">
        <v>26</v>
      </c>
      <c r="H3144" s="62" t="str">
        <f t="shared" si="346"/>
        <v>Japonica</v>
      </c>
      <c r="I3144" s="18">
        <f t="shared" si="343"/>
        <v>0</v>
      </c>
      <c r="J3144" s="18">
        <f t="shared" si="347"/>
        <v>0</v>
      </c>
      <c r="K3144" s="18">
        <f t="shared" si="348"/>
        <v>0</v>
      </c>
      <c r="L3144" s="57" t="str">
        <f t="shared" si="344"/>
        <v>Stephens Garden</v>
      </c>
      <c r="M3144" s="57" t="str">
        <f t="shared" si="349"/>
        <v>Stephens Garden</v>
      </c>
      <c r="N3144" s="61" t="str">
        <f t="shared" si="345"/>
        <v>Stephens Garden</v>
      </c>
    </row>
    <row r="3145" spans="1:14" ht="25.15" customHeight="1" x14ac:dyDescent="0.2">
      <c r="A3145" s="85" t="s">
        <v>2541</v>
      </c>
      <c r="B3145" s="82">
        <v>1974</v>
      </c>
      <c r="C3145" s="68" t="str">
        <f>IF(ISERROR(VLOOKUP(IF(RIGHT($A3145,1)=")",LEFT($A3145,FIND(" (",$A3145)-1),$A3145),[1]ACCS!$B$2:$B$5003, 1, FALSE)), "","1")</f>
        <v>1</v>
      </c>
      <c r="D3145" s="103" t="str">
        <f>IF($B3145="Unknown","",IF($B3145="","",IF(VALUE(LEFT($B3145,4))&lt;Calc!$J$2,"ANTIQUE","")))</f>
        <v/>
      </c>
      <c r="E3145" s="72" t="s">
        <v>37</v>
      </c>
      <c r="F3145" s="121"/>
      <c r="G3145" s="121"/>
      <c r="H3145" s="62" t="str">
        <f t="shared" si="346"/>
        <v>Japonica</v>
      </c>
      <c r="I3145" s="18">
        <f t="shared" si="343"/>
        <v>0</v>
      </c>
      <c r="J3145" s="18">
        <f t="shared" si="347"/>
        <v>0</v>
      </c>
      <c r="K3145" s="18">
        <f t="shared" si="348"/>
        <v>0</v>
      </c>
      <c r="L3145" s="57" t="str">
        <f t="shared" si="344"/>
        <v>Steve Blount</v>
      </c>
      <c r="M3145" s="57" t="str">
        <f t="shared" si="349"/>
        <v>Steve Blount</v>
      </c>
      <c r="N3145" s="61" t="str">
        <f t="shared" si="345"/>
        <v>Steve Blount</v>
      </c>
    </row>
    <row r="3146" spans="1:14" ht="25.15" customHeight="1" x14ac:dyDescent="0.2">
      <c r="A3146" s="85" t="s">
        <v>3003</v>
      </c>
      <c r="B3146" s="82">
        <v>2020</v>
      </c>
      <c r="C3146" s="68" t="str">
        <f>IF(ISERROR(VLOOKUP(IF(RIGHT($A3146,1)=")",LEFT($A3146,FIND(" (",$A3146)-1),$A3146),[1]ACCS!$B$2:$B$5003, 1, FALSE)), "","1")</f>
        <v>1</v>
      </c>
      <c r="D3146" s="103" t="str">
        <f>IF($B3146="Unknown","",IF($B3146="","",IF(VALUE(LEFT($B3146,4))&lt;Calc!$J$2,"ANTIQUE","")))</f>
        <v/>
      </c>
      <c r="E3146" s="72" t="s">
        <v>37</v>
      </c>
      <c r="F3146" s="121"/>
      <c r="G3146" s="121"/>
      <c r="H3146" s="62" t="str">
        <f t="shared" si="346"/>
        <v>Reticulata</v>
      </c>
      <c r="I3146" s="18">
        <f t="shared" si="343"/>
        <v>1</v>
      </c>
      <c r="J3146" s="18">
        <f t="shared" si="347"/>
        <v>0</v>
      </c>
      <c r="K3146" s="18">
        <f t="shared" si="348"/>
        <v>0</v>
      </c>
      <c r="L3146" s="57" t="str">
        <f t="shared" si="344"/>
        <v>Steve Lawrence</v>
      </c>
      <c r="M3146" s="57" t="str">
        <f t="shared" si="349"/>
        <v>Steve Lawrence</v>
      </c>
      <c r="N3146" s="61" t="str">
        <f t="shared" si="345"/>
        <v>Steve Lawrence</v>
      </c>
    </row>
    <row r="3147" spans="1:14" ht="25.15" customHeight="1" x14ac:dyDescent="0.2">
      <c r="A3147" s="85" t="s">
        <v>2542</v>
      </c>
      <c r="B3147" s="82">
        <v>2007</v>
      </c>
      <c r="C3147" s="68" t="str">
        <f>IF(ISERROR(VLOOKUP(IF(RIGHT($A3147,1)=")",LEFT($A3147,FIND(" (",$A3147)-1),$A3147),[1]ACCS!$B$2:$B$5003, 1, FALSE)), "","1")</f>
        <v>1</v>
      </c>
      <c r="D3147" s="103" t="str">
        <f>IF($B3147="Unknown","",IF($B3147="","",IF(VALUE(LEFT($B3147,4))&lt;Calc!$J$2,"ANTIQUE","")))</f>
        <v/>
      </c>
      <c r="E3147" s="72" t="s">
        <v>21</v>
      </c>
      <c r="F3147" s="121"/>
      <c r="G3147" s="121"/>
      <c r="H3147" s="62" t="str">
        <f t="shared" si="346"/>
        <v>Japonica</v>
      </c>
      <c r="I3147" s="18">
        <f t="shared" si="343"/>
        <v>0</v>
      </c>
      <c r="J3147" s="18">
        <f t="shared" si="347"/>
        <v>0</v>
      </c>
      <c r="K3147" s="18">
        <f t="shared" si="348"/>
        <v>0</v>
      </c>
      <c r="L3147" s="57" t="str">
        <f t="shared" si="344"/>
        <v>Steven Sawada</v>
      </c>
      <c r="M3147" s="57" t="str">
        <f t="shared" si="349"/>
        <v>Steven Sawada</v>
      </c>
      <c r="N3147" s="61" t="str">
        <f t="shared" si="345"/>
        <v>Steven Sawada</v>
      </c>
    </row>
    <row r="3148" spans="1:14" ht="25.15" customHeight="1" x14ac:dyDescent="0.2">
      <c r="A3148" s="85" t="s">
        <v>2543</v>
      </c>
      <c r="B3148" s="82">
        <v>1960</v>
      </c>
      <c r="C3148" s="68" t="str">
        <f>IF(ISERROR(VLOOKUP(IF(RIGHT($A3148,1)=")",LEFT($A3148,FIND(" (",$A3148)-1),$A3148),[1]ACCS!$B$2:$B$5003, 1, FALSE)), "","1")</f>
        <v>1</v>
      </c>
      <c r="D3148" s="103" t="str">
        <f>IF($B3148="Unknown","",IF($B3148="","",IF(VALUE(LEFT($B3148,4))&lt;Calc!$J$2,"ANTIQUE","")))</f>
        <v/>
      </c>
      <c r="E3148" s="72" t="s">
        <v>37</v>
      </c>
      <c r="F3148" s="121" t="s">
        <v>5</v>
      </c>
      <c r="G3148" s="121"/>
      <c r="H3148" s="62" t="str">
        <f t="shared" si="346"/>
        <v>Japonica</v>
      </c>
      <c r="I3148" s="18">
        <f t="shared" si="343"/>
        <v>0</v>
      </c>
      <c r="J3148" s="18">
        <f t="shared" si="347"/>
        <v>0</v>
      </c>
      <c r="K3148" s="18">
        <f t="shared" si="348"/>
        <v>0</v>
      </c>
      <c r="L3148" s="57" t="str">
        <f t="shared" si="344"/>
        <v>Stewart's White Supreme</v>
      </c>
      <c r="M3148" s="57" t="str">
        <f t="shared" si="349"/>
        <v>Stewart's White Supreme</v>
      </c>
      <c r="N3148" s="61" t="str">
        <f t="shared" si="345"/>
        <v>Stewart's White Supreme</v>
      </c>
    </row>
    <row r="3149" spans="1:14" ht="25.15" customHeight="1" x14ac:dyDescent="0.2">
      <c r="A3149" s="105" t="s">
        <v>3537</v>
      </c>
      <c r="B3149" s="52">
        <v>1961</v>
      </c>
      <c r="C3149" s="68" t="str">
        <f>IF(ISERROR(VLOOKUP(IF(RIGHT($A3149,1)=")",LEFT($A3149,FIND(" (",$A3149)-1),$A3149),[1]ACCS!$B$2:$B$5003, 1, FALSE)), "","1")</f>
        <v>1</v>
      </c>
      <c r="D3149" s="115" t="str">
        <f>IF($B3149="Unknown","",IF($B3149="","",IF(VALUE(LEFT($B3149,4))&lt;Calc!$J$2,"ANTIQUE","")))</f>
        <v/>
      </c>
      <c r="E3149" s="53" t="s">
        <v>61</v>
      </c>
      <c r="F3149" s="121"/>
      <c r="G3149" s="121"/>
      <c r="H3149" s="62" t="str">
        <f t="shared" si="346"/>
        <v>Japonica</v>
      </c>
      <c r="I3149" s="18">
        <f t="shared" si="343"/>
        <v>0</v>
      </c>
      <c r="J3149" s="18">
        <f t="shared" si="347"/>
        <v>0</v>
      </c>
      <c r="K3149" s="18">
        <f t="shared" si="348"/>
        <v>0</v>
      </c>
      <c r="L3149" s="57" t="str">
        <f t="shared" si="344"/>
        <v>Still Hope</v>
      </c>
      <c r="M3149" s="57" t="str">
        <f t="shared" si="349"/>
        <v>Still Hope</v>
      </c>
      <c r="N3149" s="61" t="str">
        <f t="shared" si="345"/>
        <v>Still Hope</v>
      </c>
    </row>
    <row r="3150" spans="1:14" ht="25.15" customHeight="1" x14ac:dyDescent="0.2">
      <c r="A3150" s="85" t="s">
        <v>2920</v>
      </c>
      <c r="B3150" s="82">
        <v>2018</v>
      </c>
      <c r="C3150" s="68" t="str">
        <f>IF(ISERROR(VLOOKUP(IF(RIGHT($A3150,1)=")",LEFT($A3150,FIND(" (",$A3150)-1),$A3150),[1]ACCS!$B$2:$B$5003, 1, FALSE)), "","1")</f>
        <v>1</v>
      </c>
      <c r="D3150" s="103" t="str">
        <f>IF($B3150="Unknown","",IF($B3150="","",IF(VALUE(LEFT($B3150,4))&lt;Calc!$J$2,"ANTIQUE","")))</f>
        <v/>
      </c>
      <c r="E3150" s="72" t="s">
        <v>37</v>
      </c>
      <c r="F3150" s="121"/>
      <c r="G3150" s="121"/>
      <c r="H3150" s="62" t="str">
        <f t="shared" si="346"/>
        <v>Japonica</v>
      </c>
      <c r="I3150" s="18">
        <f t="shared" si="343"/>
        <v>0</v>
      </c>
      <c r="J3150" s="18">
        <f t="shared" si="347"/>
        <v>0</v>
      </c>
      <c r="K3150" s="18">
        <f t="shared" si="348"/>
        <v>0</v>
      </c>
      <c r="L3150" s="57" t="str">
        <f t="shared" si="344"/>
        <v>Stop!</v>
      </c>
      <c r="M3150" s="57" t="str">
        <f t="shared" si="349"/>
        <v>Stop!</v>
      </c>
      <c r="N3150" s="61" t="str">
        <f t="shared" si="345"/>
        <v>Stop!</v>
      </c>
    </row>
    <row r="3151" spans="1:14" ht="25.15" customHeight="1" x14ac:dyDescent="0.2">
      <c r="A3151" s="85" t="s">
        <v>2544</v>
      </c>
      <c r="B3151" s="82">
        <v>1949</v>
      </c>
      <c r="C3151" s="68" t="str">
        <f>IF(ISERROR(VLOOKUP(IF(RIGHT($A3151,1)=")",LEFT($A3151,FIND(" (",$A3151)-1),$A3151),[1]ACCS!$B$2:$B$5003, 1, FALSE)), "","1")</f>
        <v>1</v>
      </c>
      <c r="D3151" s="103" t="str">
        <f>IF($B3151="Unknown","",IF($B3151="","",IF(VALUE(LEFT($B3151,4))&lt;Calc!$J$2,"ANTIQUE","")))</f>
        <v/>
      </c>
      <c r="E3151" s="72" t="s">
        <v>24</v>
      </c>
      <c r="F3151" s="121"/>
      <c r="G3151" s="121"/>
      <c r="H3151" s="62" t="str">
        <f t="shared" si="346"/>
        <v>Japonica</v>
      </c>
      <c r="I3151" s="18">
        <f t="shared" si="343"/>
        <v>0</v>
      </c>
      <c r="J3151" s="18">
        <f t="shared" si="347"/>
        <v>0</v>
      </c>
      <c r="K3151" s="18">
        <f t="shared" si="348"/>
        <v>0</v>
      </c>
      <c r="L3151" s="57" t="str">
        <f t="shared" si="344"/>
        <v>Strawberry Blonde</v>
      </c>
      <c r="M3151" s="57" t="str">
        <f t="shared" si="349"/>
        <v>Strawberry Blonde</v>
      </c>
      <c r="N3151" s="61" t="str">
        <f t="shared" si="345"/>
        <v>Strawberry Blonde</v>
      </c>
    </row>
    <row r="3152" spans="1:14" ht="25.15" customHeight="1" x14ac:dyDescent="0.2">
      <c r="A3152" s="85" t="s">
        <v>2545</v>
      </c>
      <c r="B3152" s="82">
        <v>1999</v>
      </c>
      <c r="C3152" s="68" t="str">
        <f>IF(ISERROR(VLOOKUP(IF(RIGHT($A3152,1)=")",LEFT($A3152,FIND(" (",$A3152)-1),$A3152),[1]ACCS!$B$2:$B$5003, 1, FALSE)), "","1")</f>
        <v>1</v>
      </c>
      <c r="D3152" s="103" t="str">
        <f>IF($B3152="Unknown","",IF($B3152="","",IF(VALUE(LEFT($B3152,4))&lt;Calc!$J$2,"ANTIQUE","")))</f>
        <v/>
      </c>
      <c r="E3152" s="72" t="s">
        <v>37</v>
      </c>
      <c r="F3152" s="121"/>
      <c r="G3152" s="121"/>
      <c r="H3152" s="62" t="str">
        <f t="shared" si="346"/>
        <v>Japonica</v>
      </c>
      <c r="I3152" s="18">
        <f t="shared" si="343"/>
        <v>0</v>
      </c>
      <c r="J3152" s="18">
        <f t="shared" si="347"/>
        <v>0</v>
      </c>
      <c r="K3152" s="18">
        <f t="shared" si="348"/>
        <v>0</v>
      </c>
      <c r="L3152" s="57" t="str">
        <f t="shared" si="344"/>
        <v>Strawberry Cream</v>
      </c>
      <c r="M3152" s="57" t="str">
        <f t="shared" si="349"/>
        <v>Strawberry Cream</v>
      </c>
      <c r="N3152" s="61" t="str">
        <f t="shared" si="345"/>
        <v>Strawberry Cream</v>
      </c>
    </row>
    <row r="3153" spans="1:14" ht="25.15" customHeight="1" x14ac:dyDescent="0.2">
      <c r="A3153" s="85" t="s">
        <v>2546</v>
      </c>
      <c r="B3153" s="82">
        <v>2012</v>
      </c>
      <c r="C3153" s="68" t="str">
        <f>IF(ISERROR(VLOOKUP(IF(RIGHT($A3153,1)=")",LEFT($A3153,FIND(" (",$A3153)-1),$A3153),[1]ACCS!$B$2:$B$5003, 1, FALSE)), "","1")</f>
        <v>1</v>
      </c>
      <c r="D3153" s="103" t="str">
        <f>IF($B3153="Unknown","",IF($B3153="","",IF(VALUE(LEFT($B3153,4))&lt;Calc!$J$2,"ANTIQUE","")))</f>
        <v/>
      </c>
      <c r="E3153" s="72" t="s">
        <v>61</v>
      </c>
      <c r="F3153" s="121"/>
      <c r="G3153" s="121" t="s">
        <v>26</v>
      </c>
      <c r="H3153" s="62" t="str">
        <f t="shared" si="346"/>
        <v>Sasanqua</v>
      </c>
      <c r="I3153" s="18">
        <f t="shared" si="343"/>
        <v>3</v>
      </c>
      <c r="J3153" s="18">
        <f t="shared" si="347"/>
        <v>0</v>
      </c>
      <c r="K3153" s="18">
        <f t="shared" si="348"/>
        <v>0</v>
      </c>
      <c r="L3153" s="57" t="str">
        <f t="shared" si="344"/>
        <v>Strawberry Limeade</v>
      </c>
      <c r="M3153" s="57" t="str">
        <f t="shared" si="349"/>
        <v>Strawberry Limeade</v>
      </c>
      <c r="N3153" s="61" t="str">
        <f t="shared" si="345"/>
        <v>Strawberry Limeade</v>
      </c>
    </row>
    <row r="3154" spans="1:14" ht="25.15" customHeight="1" x14ac:dyDescent="0.2">
      <c r="A3154" s="85" t="s">
        <v>2547</v>
      </c>
      <c r="B3154" s="82">
        <v>2016</v>
      </c>
      <c r="C3154" s="68" t="str">
        <f>IF(ISERROR(VLOOKUP(IF(RIGHT($A3154,1)=")",LEFT($A3154,FIND(" (",$A3154)-1),$A3154),[1]ACCS!$B$2:$B$5003, 1, FALSE)), "","1")</f>
        <v/>
      </c>
      <c r="D3154" s="103" t="str">
        <f>IF($B3154="Unknown","",IF($B3154="","",IF(VALUE(LEFT($B3154,4))&lt;Calc!$J$2,"ANTIQUE","")))</f>
        <v/>
      </c>
      <c r="E3154" s="72" t="s">
        <v>47</v>
      </c>
      <c r="F3154" s="121"/>
      <c r="G3154" s="121"/>
      <c r="H3154" s="62" t="str">
        <f t="shared" si="346"/>
        <v>NRH</v>
      </c>
      <c r="I3154" s="18">
        <f t="shared" si="343"/>
        <v>2</v>
      </c>
      <c r="J3154" s="18">
        <f t="shared" si="347"/>
        <v>0</v>
      </c>
      <c r="K3154" s="18">
        <f t="shared" si="348"/>
        <v>0</v>
      </c>
      <c r="L3154" s="57" t="str">
        <f t="shared" si="344"/>
        <v>Strawberry Moon</v>
      </c>
      <c r="M3154" s="57" t="str">
        <f t="shared" si="349"/>
        <v>Strawberry Moon</v>
      </c>
      <c r="N3154" s="61" t="str">
        <f t="shared" si="345"/>
        <v>Strawberry Moon</v>
      </c>
    </row>
    <row r="3155" spans="1:14" ht="25.15" customHeight="1" x14ac:dyDescent="0.2">
      <c r="A3155" s="54" t="s">
        <v>2548</v>
      </c>
      <c r="B3155" s="82">
        <v>1989</v>
      </c>
      <c r="C3155" s="68" t="str">
        <f>IF(ISERROR(VLOOKUP(IF(RIGHT($A3155,1)=")",LEFT($A3155,FIND(" (",$A3155)-1),$A3155),[1]ACCS!$B$2:$B$5003, 1, FALSE)), "","1")</f>
        <v/>
      </c>
      <c r="D3155" s="103" t="str">
        <f>IF($B3155="Unknown","",IF($B3155="","",IF(VALUE(LEFT($B3155,4))&lt;Calc!$J$2,"ANTIQUE","")))</f>
        <v/>
      </c>
      <c r="E3155" s="72" t="s">
        <v>21</v>
      </c>
      <c r="F3155" s="121"/>
      <c r="G3155" s="121"/>
      <c r="H3155" s="62" t="str">
        <f t="shared" si="346"/>
        <v>Japonica</v>
      </c>
      <c r="I3155" s="18">
        <f t="shared" si="343"/>
        <v>0</v>
      </c>
      <c r="J3155" s="18">
        <f t="shared" si="347"/>
        <v>0</v>
      </c>
      <c r="K3155" s="18">
        <f t="shared" si="348"/>
        <v>0</v>
      </c>
      <c r="L3155" s="57" t="str">
        <f t="shared" si="344"/>
        <v>Strawberry Swirl</v>
      </c>
      <c r="M3155" s="57" t="str">
        <f t="shared" si="349"/>
        <v>Strawberry Swirl</v>
      </c>
      <c r="N3155" s="61" t="str">
        <f t="shared" si="345"/>
        <v>Strawberry Swirl</v>
      </c>
    </row>
    <row r="3156" spans="1:14" ht="25.15" customHeight="1" x14ac:dyDescent="0.2">
      <c r="A3156" s="54" t="s">
        <v>2549</v>
      </c>
      <c r="B3156" s="82">
        <v>2018</v>
      </c>
      <c r="C3156" s="68" t="str">
        <f>IF(ISERROR(VLOOKUP(IF(RIGHT($A3156,1)=")",LEFT($A3156,FIND(" (",$A3156)-1),$A3156),[1]ACCS!$B$2:$B$5003, 1, FALSE)), "","1")</f>
        <v>1</v>
      </c>
      <c r="D3156" s="103" t="str">
        <f>IF($B3156="Unknown","",IF($B3156="","",IF(VALUE(LEFT($B3156,4))&lt;Calc!$J$2,"ANTIQUE","")))</f>
        <v/>
      </c>
      <c r="E3156" s="72" t="s">
        <v>21</v>
      </c>
      <c r="F3156" s="121"/>
      <c r="G3156" s="121"/>
      <c r="H3156" s="62" t="str">
        <f t="shared" si="346"/>
        <v>Japonica</v>
      </c>
      <c r="I3156" s="18">
        <f t="shared" si="343"/>
        <v>0</v>
      </c>
      <c r="J3156" s="18">
        <f t="shared" si="347"/>
        <v>0</v>
      </c>
      <c r="K3156" s="18">
        <f t="shared" si="348"/>
        <v>0</v>
      </c>
      <c r="L3156" s="57" t="str">
        <f t="shared" si="344"/>
        <v>Strawberry Vanilla</v>
      </c>
      <c r="M3156" s="57" t="str">
        <f t="shared" si="349"/>
        <v>Strawberry Vanilla</v>
      </c>
      <c r="N3156" s="61" t="str">
        <f t="shared" si="345"/>
        <v>Strawberry Vanilla</v>
      </c>
    </row>
    <row r="3157" spans="1:14" ht="25.15" customHeight="1" x14ac:dyDescent="0.2">
      <c r="A3157" s="54" t="s">
        <v>2550</v>
      </c>
      <c r="B3157" s="82">
        <v>1972</v>
      </c>
      <c r="C3157" s="68" t="str">
        <f>IF(ISERROR(VLOOKUP(IF(RIGHT($A3157,1)=")",LEFT($A3157,FIND(" (",$A3157)-1),$A3157),[1]ACCS!$B$2:$B$5003, 1, FALSE)), "","1")</f>
        <v>1</v>
      </c>
      <c r="D3157" s="103" t="str">
        <f>IF($B3157="Unknown","",IF($B3157="","",IF(VALUE(LEFT($B3157,4))&lt;Calc!$J$2,"ANTIQUE","")))</f>
        <v/>
      </c>
      <c r="E3157" s="72" t="s">
        <v>29</v>
      </c>
      <c r="F3157" s="121"/>
      <c r="G3157" s="121"/>
      <c r="H3157" s="62" t="str">
        <f t="shared" si="346"/>
        <v>Reticulata</v>
      </c>
      <c r="I3157" s="18">
        <f t="shared" si="343"/>
        <v>1</v>
      </c>
      <c r="J3157" s="18">
        <f t="shared" si="347"/>
        <v>0</v>
      </c>
      <c r="K3157" s="18">
        <f t="shared" si="348"/>
        <v>0</v>
      </c>
      <c r="L3157" s="57" t="str">
        <f t="shared" si="344"/>
        <v>Strike It Rich</v>
      </c>
      <c r="M3157" s="57" t="str">
        <f t="shared" si="349"/>
        <v>Strike It Rich</v>
      </c>
      <c r="N3157" s="61" t="str">
        <f t="shared" si="345"/>
        <v>Strike It Rich</v>
      </c>
    </row>
    <row r="3158" spans="1:14" ht="25.15" customHeight="1" x14ac:dyDescent="0.2">
      <c r="A3158" s="54" t="s">
        <v>2551</v>
      </c>
      <c r="B3158" s="82">
        <v>1979</v>
      </c>
      <c r="C3158" s="68" t="str">
        <f>IF(ISERROR(VLOOKUP(IF(RIGHT($A3158,1)=")",LEFT($A3158,FIND(" (",$A3158)-1),$A3158),[1]ACCS!$B$2:$B$5003, 1, FALSE)), "","1")</f>
        <v>1</v>
      </c>
      <c r="D3158" s="103" t="str">
        <f>IF($B3158="Unknown","",IF($B3158="","",IF(VALUE(LEFT($B3158,4))&lt;Calc!$J$2,"ANTIQUE","")))</f>
        <v/>
      </c>
      <c r="E3158" s="72" t="s">
        <v>24</v>
      </c>
      <c r="F3158" s="121"/>
      <c r="G3158" s="121" t="s">
        <v>26</v>
      </c>
      <c r="H3158" s="62" t="str">
        <f t="shared" si="346"/>
        <v>NRH</v>
      </c>
      <c r="I3158" s="18">
        <f t="shared" si="343"/>
        <v>2</v>
      </c>
      <c r="J3158" s="18">
        <f t="shared" si="347"/>
        <v>0</v>
      </c>
      <c r="K3158" s="18">
        <f t="shared" si="348"/>
        <v>0</v>
      </c>
      <c r="L3158" s="57" t="str">
        <f t="shared" si="344"/>
        <v>String of Pearls</v>
      </c>
      <c r="M3158" s="57" t="str">
        <f t="shared" si="349"/>
        <v>String of Pearls</v>
      </c>
      <c r="N3158" s="61" t="str">
        <f t="shared" si="345"/>
        <v>String of Pearls</v>
      </c>
    </row>
    <row r="3159" spans="1:14" ht="25.15" customHeight="1" x14ac:dyDescent="0.2">
      <c r="A3159" s="54" t="s">
        <v>2552</v>
      </c>
      <c r="B3159" s="82">
        <v>1981</v>
      </c>
      <c r="C3159" s="68" t="str">
        <f>IF(ISERROR(VLOOKUP(IF(RIGHT($A3159,1)=")",LEFT($A3159,FIND(" (",$A3159)-1),$A3159),[1]ACCS!$B$2:$B$5003, 1, FALSE)), "","1")</f>
        <v/>
      </c>
      <c r="D3159" s="103" t="str">
        <f>IF($B3159="Unknown","",IF($B3159="","",IF(VALUE(LEFT($B3159,4))&lt;Calc!$J$2,"ANTIQUE","")))</f>
        <v/>
      </c>
      <c r="E3159" s="72" t="s">
        <v>30</v>
      </c>
      <c r="F3159" s="121"/>
      <c r="G3159" s="121"/>
      <c r="H3159" s="62" t="str">
        <f t="shared" si="346"/>
        <v>Reticulata</v>
      </c>
      <c r="I3159" s="18">
        <f t="shared" si="343"/>
        <v>1</v>
      </c>
      <c r="J3159" s="18">
        <f t="shared" si="347"/>
        <v>0</v>
      </c>
      <c r="K3159" s="18">
        <f t="shared" si="348"/>
        <v>0</v>
      </c>
      <c r="L3159" s="57" t="str">
        <f t="shared" si="344"/>
        <v>Stuart Watson</v>
      </c>
      <c r="M3159" s="57" t="str">
        <f t="shared" si="349"/>
        <v>Stuart Watson</v>
      </c>
      <c r="N3159" s="61" t="str">
        <f t="shared" si="345"/>
        <v>Stuart Watson</v>
      </c>
    </row>
    <row r="3160" spans="1:14" ht="25.15" customHeight="1" x14ac:dyDescent="0.2">
      <c r="A3160" s="54" t="s">
        <v>2553</v>
      </c>
      <c r="B3160" s="82">
        <v>1989</v>
      </c>
      <c r="C3160" s="68" t="str">
        <f>IF(ISERROR(VLOOKUP(IF(RIGHT($A3160,1)=")",LEFT($A3160,FIND(" (",$A3160)-1),$A3160),[1]ACCS!$B$2:$B$5003, 1, FALSE)), "","1")</f>
        <v>1</v>
      </c>
      <c r="D3160" s="103" t="str">
        <f>IF($B3160="Unknown","",IF($B3160="","",IF(VALUE(LEFT($B3160,4))&lt;Calc!$J$2,"ANTIQUE","")))</f>
        <v/>
      </c>
      <c r="E3160" s="72" t="s">
        <v>37</v>
      </c>
      <c r="F3160" s="121" t="s">
        <v>5</v>
      </c>
      <c r="G3160" s="121"/>
      <c r="H3160" s="62" t="str">
        <f t="shared" si="346"/>
        <v>Japonica</v>
      </c>
      <c r="I3160" s="18">
        <f t="shared" si="343"/>
        <v>0</v>
      </c>
      <c r="J3160" s="18">
        <f t="shared" si="347"/>
        <v>0</v>
      </c>
      <c r="K3160" s="18">
        <f t="shared" si="348"/>
        <v>0</v>
      </c>
      <c r="L3160" s="57" t="str">
        <f t="shared" si="344"/>
        <v>Sudie Blanchard</v>
      </c>
      <c r="M3160" s="57" t="str">
        <f t="shared" si="349"/>
        <v>Sudie Blanchard</v>
      </c>
      <c r="N3160" s="61" t="str">
        <f t="shared" si="345"/>
        <v>Sudie Blanchard</v>
      </c>
    </row>
    <row r="3161" spans="1:14" ht="25.15" customHeight="1" x14ac:dyDescent="0.2">
      <c r="A3161" s="54" t="s">
        <v>2554</v>
      </c>
      <c r="B3161" s="82">
        <v>1997</v>
      </c>
      <c r="C3161" s="68" t="str">
        <f>IF(ISERROR(VLOOKUP(IF(RIGHT($A3161,1)=")",LEFT($A3161,FIND(" (",$A3161)-1),$A3161),[1]ACCS!$B$2:$B$5003, 1, FALSE)), "","1")</f>
        <v/>
      </c>
      <c r="D3161" s="103" t="str">
        <f>IF($B3161="Unknown","",IF($B3161="","",IF(VALUE(LEFT($B3161,4))&lt;Calc!$J$2,"ANTIQUE","")))</f>
        <v/>
      </c>
      <c r="E3161" s="72" t="s">
        <v>21</v>
      </c>
      <c r="F3161" s="121"/>
      <c r="G3161" s="121"/>
      <c r="H3161" s="62" t="str">
        <f t="shared" si="346"/>
        <v>Japonica</v>
      </c>
      <c r="I3161" s="18">
        <f t="shared" si="343"/>
        <v>0</v>
      </c>
      <c r="J3161" s="18">
        <f t="shared" si="347"/>
        <v>0</v>
      </c>
      <c r="K3161" s="18">
        <f t="shared" si="348"/>
        <v>0</v>
      </c>
      <c r="L3161" s="57" t="str">
        <f t="shared" si="344"/>
        <v>Sue Green</v>
      </c>
      <c r="M3161" s="57" t="str">
        <f t="shared" si="349"/>
        <v>Sue Green</v>
      </c>
      <c r="N3161" s="61" t="str">
        <f t="shared" si="345"/>
        <v>Sue Green</v>
      </c>
    </row>
    <row r="3162" spans="1:14" ht="25.15" customHeight="1" x14ac:dyDescent="0.2">
      <c r="A3162" s="54" t="s">
        <v>2555</v>
      </c>
      <c r="B3162" s="82">
        <v>1998</v>
      </c>
      <c r="C3162" s="68" t="str">
        <f>IF(ISERROR(VLOOKUP(IF(RIGHT($A3162,1)=")",LEFT($A3162,FIND(" (",$A3162)-1),$A3162),[1]ACCS!$B$2:$B$5003, 1, FALSE)), "","1")</f>
        <v>1</v>
      </c>
      <c r="D3162" s="103" t="str">
        <f>IF($B3162="Unknown","",IF($B3162="","",IF(VALUE(LEFT($B3162,4))&lt;Calc!$J$2,"ANTIQUE","")))</f>
        <v/>
      </c>
      <c r="E3162" s="72" t="s">
        <v>61</v>
      </c>
      <c r="F3162" s="121"/>
      <c r="G3162" s="121" t="s">
        <v>26</v>
      </c>
      <c r="H3162" s="62" t="str">
        <f t="shared" si="346"/>
        <v>Japonica</v>
      </c>
      <c r="I3162" s="18">
        <f t="shared" si="343"/>
        <v>0</v>
      </c>
      <c r="J3162" s="18">
        <f t="shared" si="347"/>
        <v>0</v>
      </c>
      <c r="K3162" s="18">
        <f t="shared" si="348"/>
        <v>0</v>
      </c>
      <c r="L3162" s="57" t="str">
        <f t="shared" si="344"/>
        <v>Sue Kendall</v>
      </c>
      <c r="M3162" s="57" t="str">
        <f t="shared" si="349"/>
        <v>Sue Kendall</v>
      </c>
      <c r="N3162" s="61" t="str">
        <f t="shared" si="345"/>
        <v>Sue Kendall</v>
      </c>
    </row>
    <row r="3163" spans="1:14" ht="25.15" customHeight="1" x14ac:dyDescent="0.2">
      <c r="A3163" s="54" t="s">
        <v>2556</v>
      </c>
      <c r="B3163" s="82">
        <v>1959</v>
      </c>
      <c r="C3163" s="68" t="str">
        <f>IF(ISERROR(VLOOKUP(IF(RIGHT($A3163,1)=")",LEFT($A3163,FIND(" (",$A3163)-1),$A3163),[1]ACCS!$B$2:$B$5003, 1, FALSE)), "","1")</f>
        <v>1</v>
      </c>
      <c r="D3163" s="103" t="str">
        <f>IF($B3163="Unknown","",IF($B3163="","",IF(VALUE(LEFT($B3163,4))&lt;Calc!$J$2,"ANTIQUE","")))</f>
        <v/>
      </c>
      <c r="E3163" s="72" t="s">
        <v>61</v>
      </c>
      <c r="F3163" s="121"/>
      <c r="G3163" s="121" t="s">
        <v>26</v>
      </c>
      <c r="H3163" s="62" t="str">
        <f t="shared" si="346"/>
        <v>Japonica</v>
      </c>
      <c r="I3163" s="18">
        <f t="shared" si="343"/>
        <v>0</v>
      </c>
      <c r="J3163" s="18">
        <f t="shared" si="347"/>
        <v>0</v>
      </c>
      <c r="K3163" s="18">
        <f t="shared" si="348"/>
        <v>0</v>
      </c>
      <c r="L3163" s="57" t="str">
        <f t="shared" si="344"/>
        <v>Sugar Babe</v>
      </c>
      <c r="M3163" s="57" t="str">
        <f t="shared" si="349"/>
        <v>Sugar Babe</v>
      </c>
      <c r="N3163" s="61" t="str">
        <f t="shared" si="345"/>
        <v>Sugar Babe</v>
      </c>
    </row>
    <row r="3164" spans="1:14" ht="25.15" customHeight="1" x14ac:dyDescent="0.2">
      <c r="A3164" s="54" t="s">
        <v>2557</v>
      </c>
      <c r="B3164" s="82">
        <v>1968</v>
      </c>
      <c r="C3164" s="68" t="str">
        <f>IF(ISERROR(VLOOKUP(IF(RIGHT($A3164,1)=")",LEFT($A3164,FIND(" (",$A3164)-1),$A3164),[1]ACCS!$B$2:$B$5003, 1, FALSE)), "","1")</f>
        <v/>
      </c>
      <c r="D3164" s="103" t="str">
        <f>IF($B3164="Unknown","",IF($B3164="","",IF(VALUE(LEFT($B3164,4))&lt;Calc!$J$2,"ANTIQUE","")))</f>
        <v/>
      </c>
      <c r="E3164" s="72" t="s">
        <v>37</v>
      </c>
      <c r="F3164" s="121"/>
      <c r="G3164" s="121"/>
      <c r="H3164" s="62" t="str">
        <f t="shared" si="346"/>
        <v>Japonica</v>
      </c>
      <c r="I3164" s="18">
        <f t="shared" si="343"/>
        <v>0</v>
      </c>
      <c r="J3164" s="18">
        <f t="shared" si="347"/>
        <v>0</v>
      </c>
      <c r="K3164" s="18">
        <f t="shared" si="348"/>
        <v>0</v>
      </c>
      <c r="L3164" s="57" t="str">
        <f t="shared" si="344"/>
        <v>Sugar Daddy</v>
      </c>
      <c r="M3164" s="57" t="str">
        <f t="shared" si="349"/>
        <v>Sugar Daddy</v>
      </c>
      <c r="N3164" s="61" t="str">
        <f t="shared" si="345"/>
        <v>Sugar Daddy</v>
      </c>
    </row>
    <row r="3165" spans="1:14" ht="25.15" customHeight="1" x14ac:dyDescent="0.2">
      <c r="A3165" s="54" t="s">
        <v>2558</v>
      </c>
      <c r="B3165" s="82">
        <v>2018</v>
      </c>
      <c r="C3165" s="68" t="str">
        <f>IF(ISERROR(VLOOKUP(IF(RIGHT($A3165,1)=")",LEFT($A3165,FIND(" (",$A3165)-1),$A3165),[1]ACCS!$B$2:$B$5003, 1, FALSE)), "","1")</f>
        <v>1</v>
      </c>
      <c r="D3165" s="103" t="str">
        <f>IF($B3165="Unknown","",IF($B3165="","",IF(VALUE(LEFT($B3165,4))&lt;Calc!$J$2,"ANTIQUE","")))</f>
        <v/>
      </c>
      <c r="E3165" s="72" t="s">
        <v>61</v>
      </c>
      <c r="F3165" s="121"/>
      <c r="G3165" s="121" t="s">
        <v>26</v>
      </c>
      <c r="H3165" s="62" t="str">
        <f t="shared" si="346"/>
        <v>Japonica</v>
      </c>
      <c r="I3165" s="18">
        <f t="shared" si="343"/>
        <v>0</v>
      </c>
      <c r="J3165" s="18">
        <f t="shared" si="347"/>
        <v>0</v>
      </c>
      <c r="K3165" s="18">
        <f t="shared" si="348"/>
        <v>0</v>
      </c>
      <c r="L3165" s="57" t="str">
        <f t="shared" si="344"/>
        <v>Sugar Plum Fairy</v>
      </c>
      <c r="M3165" s="57" t="str">
        <f t="shared" si="349"/>
        <v>Sugar Plum Fairy</v>
      </c>
      <c r="N3165" s="61" t="str">
        <f t="shared" si="345"/>
        <v>Sugar Plum Fairy</v>
      </c>
    </row>
    <row r="3166" spans="1:14" ht="25.15" customHeight="1" x14ac:dyDescent="0.2">
      <c r="A3166" s="54" t="s">
        <v>2951</v>
      </c>
      <c r="B3166" s="82"/>
      <c r="C3166" s="68" t="str">
        <f>IF(ISERROR(VLOOKUP(IF(RIGHT($A3166,1)=")",LEFT($A3166,FIND(" (",$A3166)-1),$A3166),[1]ACCS!$B$2:$B$5003, 1, FALSE)), "","1")</f>
        <v>1</v>
      </c>
      <c r="D3166" s="103" t="str">
        <f>IF($B3166="Unknown","",IF($B3166="","",IF(VALUE(LEFT($B3166,4))&lt;Calc!$J$2,"ANTIQUE","")))</f>
        <v/>
      </c>
      <c r="E3166" s="72" t="s">
        <v>47</v>
      </c>
      <c r="F3166" s="121"/>
      <c r="G3166" s="121"/>
      <c r="H3166" s="62" t="str">
        <f t="shared" si="346"/>
        <v>Specie</v>
      </c>
      <c r="I3166" s="18">
        <f t="shared" si="343"/>
        <v>8</v>
      </c>
      <c r="J3166" s="18">
        <f t="shared" si="347"/>
        <v>8</v>
      </c>
      <c r="K3166" s="18">
        <f t="shared" si="348"/>
        <v>0</v>
      </c>
      <c r="L3166" s="57" t="str">
        <f t="shared" si="344"/>
        <v xml:space="preserve">Sukiya </v>
      </c>
      <c r="M3166" s="57" t="str">
        <f t="shared" si="349"/>
        <v xml:space="preserve">Sukiya </v>
      </c>
      <c r="N3166" s="61" t="str">
        <f t="shared" si="345"/>
        <v xml:space="preserve">Sukiya </v>
      </c>
    </row>
    <row r="3167" spans="1:14" ht="25.15" customHeight="1" x14ac:dyDescent="0.2">
      <c r="A3167" s="54" t="s">
        <v>2559</v>
      </c>
      <c r="B3167" s="82">
        <v>1955</v>
      </c>
      <c r="C3167" s="68" t="str">
        <f>IF(ISERROR(VLOOKUP(IF(RIGHT($A3167,1)=")",LEFT($A3167,FIND(" (",$A3167)-1),$A3167),[1]ACCS!$B$2:$B$5003, 1, FALSE)), "","1")</f>
        <v>1</v>
      </c>
      <c r="D3167" s="103" t="str">
        <f>IF($B3167="Unknown","",IF($B3167="","",IF(VALUE(LEFT($B3167,4))&lt;Calc!$J$2,"ANTIQUE","")))</f>
        <v/>
      </c>
      <c r="E3167" s="72" t="s">
        <v>30</v>
      </c>
      <c r="F3167" s="121"/>
      <c r="G3167" s="121"/>
      <c r="H3167" s="62" t="str">
        <f t="shared" si="346"/>
        <v>Japonica</v>
      </c>
      <c r="I3167" s="18">
        <f t="shared" si="343"/>
        <v>0</v>
      </c>
      <c r="J3167" s="18">
        <f t="shared" si="347"/>
        <v>0</v>
      </c>
      <c r="K3167" s="18">
        <f t="shared" si="348"/>
        <v>0</v>
      </c>
      <c r="L3167" s="57" t="str">
        <f t="shared" si="344"/>
        <v>Sultana</v>
      </c>
      <c r="M3167" s="57" t="str">
        <f t="shared" si="349"/>
        <v>Sultana</v>
      </c>
      <c r="N3167" s="61" t="str">
        <f t="shared" si="345"/>
        <v>Sultana</v>
      </c>
    </row>
    <row r="3168" spans="1:14" ht="25.15" customHeight="1" x14ac:dyDescent="0.2">
      <c r="A3168" s="54" t="s">
        <v>2560</v>
      </c>
      <c r="B3168" s="82">
        <v>2013</v>
      </c>
      <c r="C3168" s="68" t="str">
        <f>IF(ISERROR(VLOOKUP(IF(RIGHT($A3168,1)=")",LEFT($A3168,FIND(" (",$A3168)-1),$A3168),[1]ACCS!$B$2:$B$5003, 1, FALSE)), "","1")</f>
        <v>1</v>
      </c>
      <c r="D3168" s="103" t="str">
        <f>IF($B3168="Unknown","",IF($B3168="","",IF(VALUE(LEFT($B3168,4))&lt;Calc!$J$2,"ANTIQUE","")))</f>
        <v/>
      </c>
      <c r="E3168" s="72" t="s">
        <v>35</v>
      </c>
      <c r="F3168" s="121"/>
      <c r="G3168" s="121"/>
      <c r="H3168" s="62" t="str">
        <f t="shared" si="346"/>
        <v>Japonica</v>
      </c>
      <c r="I3168" s="18">
        <f t="shared" si="343"/>
        <v>0</v>
      </c>
      <c r="J3168" s="18">
        <f t="shared" si="347"/>
        <v>0</v>
      </c>
      <c r="K3168" s="18">
        <f t="shared" si="348"/>
        <v>0</v>
      </c>
      <c r="L3168" s="57" t="str">
        <f t="shared" si="344"/>
        <v>Summer Pearl</v>
      </c>
      <c r="M3168" s="57" t="str">
        <f t="shared" si="349"/>
        <v>Summer Pearl</v>
      </c>
      <c r="N3168" s="61" t="str">
        <f t="shared" si="345"/>
        <v>Summer Pearl</v>
      </c>
    </row>
    <row r="3169" spans="1:14" ht="25.15" customHeight="1" x14ac:dyDescent="0.2">
      <c r="A3169" s="86" t="s">
        <v>3254</v>
      </c>
      <c r="B3169" s="82">
        <v>2021</v>
      </c>
      <c r="C3169" s="68" t="str">
        <f>IF(ISERROR(VLOOKUP(IF(RIGHT($A3169,1)=")",LEFT($A3169,FIND(" (",$A3169)-1),$A3169),[1]ACCS!$B$2:$B$5003, 1, FALSE)), "","1")</f>
        <v>1</v>
      </c>
      <c r="D3169" s="103" t="str">
        <f>IF($B3169="Unknown","",IF($B3169="","",IF(VALUE(LEFT($B3169,4))&lt;Calc!$J$2,"ANTIQUE","")))</f>
        <v/>
      </c>
      <c r="E3169" s="72" t="s">
        <v>37</v>
      </c>
      <c r="F3169" s="121"/>
      <c r="G3169" s="121"/>
      <c r="H3169" s="62" t="str">
        <f t="shared" si="346"/>
        <v>NRH</v>
      </c>
      <c r="I3169" s="18">
        <f t="shared" si="343"/>
        <v>2</v>
      </c>
      <c r="J3169" s="18">
        <f t="shared" si="347"/>
        <v>0</v>
      </c>
      <c r="K3169" s="18">
        <f t="shared" si="348"/>
        <v>0</v>
      </c>
      <c r="L3169" s="57" t="str">
        <f t="shared" si="344"/>
        <v>Summer Wind 'n Waves</v>
      </c>
      <c r="M3169" s="57" t="str">
        <f t="shared" si="349"/>
        <v>Summer Wind 'n Waves</v>
      </c>
      <c r="N3169" s="61" t="str">
        <f t="shared" si="345"/>
        <v>Summer Wind 'n Waves</v>
      </c>
    </row>
    <row r="3170" spans="1:14" ht="25.15" customHeight="1" x14ac:dyDescent="0.2">
      <c r="A3170" s="54" t="s">
        <v>2561</v>
      </c>
      <c r="B3170" s="82">
        <v>1980</v>
      </c>
      <c r="C3170" s="68" t="str">
        <f>IF(ISERROR(VLOOKUP(IF(RIGHT($A3170,1)=")",LEFT($A3170,FIND(" (",$A3170)-1),$A3170),[1]ACCS!$B$2:$B$5003, 1, FALSE)), "","1")</f>
        <v>1</v>
      </c>
      <c r="D3170" s="103" t="str">
        <f>IF($B3170="Unknown","",IF($B3170="","",IF(VALUE(LEFT($B3170,4))&lt;Calc!$J$2,"ANTIQUE","")))</f>
        <v/>
      </c>
      <c r="E3170" s="72" t="s">
        <v>37</v>
      </c>
      <c r="F3170" s="121"/>
      <c r="G3170" s="121" t="s">
        <v>26</v>
      </c>
      <c r="H3170" s="62" t="str">
        <f t="shared" si="346"/>
        <v>NRH</v>
      </c>
      <c r="I3170" s="18">
        <f t="shared" ref="I3170:I3233" si="350">IF(NOT(ISERROR(SEARCH("(R)",$A3170))),1,IF(NOT(ISERROR(SEARCH("(H)",$A3170))),2,IF(NOT(ISERROR(SEARCH("(Sasanqua)",$A3170))),3,IF(NOT(ISERROR(SEARCH("(Hiemalis)",$A3170))),4,IF(NOT(ISERROR(SEARCH("(Vernalis)",$A3170))),5,IF(NOT(ISERROR(SEARCH("(Higo)",$A3170))),6,))))))+$J3170+K3170</f>
        <v>2</v>
      </c>
      <c r="J3170" s="18">
        <f t="shared" si="347"/>
        <v>0</v>
      </c>
      <c r="K3170" s="18">
        <f t="shared" si="348"/>
        <v>0</v>
      </c>
      <c r="L3170" s="57" t="str">
        <f t="shared" ref="L3170:L3233" si="351">SUBSTITUTE(SUBSTITUTE(SUBSTITUTE(SUBSTITUTE(SUBSTITUTE(SUBSTITUTE(SUBSTITUTE(SUBSTITUTE(A3170," (A)","")," (R)","")," (H)","")," (Sasanqua)","")," (Hiemalis)","")," (Vernalis)","")," (Rusticana)",""),"(Wabisuke)","")</f>
        <v>Sun Song</v>
      </c>
      <c r="M3170" s="57" t="str">
        <f t="shared" si="349"/>
        <v>Sun Song</v>
      </c>
      <c r="N3170" s="61" t="str">
        <f t="shared" si="345"/>
        <v>Sun Song</v>
      </c>
    </row>
    <row r="3171" spans="1:14" ht="25.15" customHeight="1" x14ac:dyDescent="0.2">
      <c r="A3171" s="54" t="s">
        <v>2562</v>
      </c>
      <c r="B3171" s="82">
        <v>2005</v>
      </c>
      <c r="C3171" s="68" t="str">
        <f>IF(ISERROR(VLOOKUP(IF(RIGHT($A3171,1)=")",LEFT($A3171,FIND(" (",$A3171)-1),$A3171),[1]ACCS!$B$2:$B$5003, 1, FALSE)), "","1")</f>
        <v/>
      </c>
      <c r="D3171" s="103" t="str">
        <f>IF($B3171="Unknown","",IF($B3171="","",IF(VALUE(LEFT($B3171,4))&lt;Calc!$J$2,"ANTIQUE","")))</f>
        <v/>
      </c>
      <c r="E3171" s="72" t="s">
        <v>61</v>
      </c>
      <c r="F3171" s="121"/>
      <c r="G3171" s="121"/>
      <c r="H3171" s="62" t="str">
        <f t="shared" si="346"/>
        <v>Japonica</v>
      </c>
      <c r="I3171" s="18">
        <f t="shared" si="350"/>
        <v>0</v>
      </c>
      <c r="J3171" s="18">
        <f t="shared" si="347"/>
        <v>0</v>
      </c>
      <c r="K3171" s="18">
        <f t="shared" si="348"/>
        <v>0</v>
      </c>
      <c r="L3171" s="57" t="str">
        <f t="shared" si="351"/>
        <v>Sun Storm</v>
      </c>
      <c r="M3171" s="57" t="str">
        <f t="shared" si="349"/>
        <v>Sun Storm</v>
      </c>
      <c r="N3171" s="61" t="str">
        <f t="shared" si="345"/>
        <v>Sun Storm</v>
      </c>
    </row>
    <row r="3172" spans="1:14" ht="25.15" customHeight="1" x14ac:dyDescent="0.2">
      <c r="A3172" s="54" t="s">
        <v>2563</v>
      </c>
      <c r="B3172" s="82">
        <v>1983</v>
      </c>
      <c r="C3172" s="68" t="str">
        <f>IF(ISERROR(VLOOKUP(IF(RIGHT($A3172,1)=")",LEFT($A3172,FIND(" (",$A3172)-1),$A3172),[1]ACCS!$B$2:$B$5003, 1, FALSE)), "","1")</f>
        <v>1</v>
      </c>
      <c r="D3172" s="103" t="str">
        <f>IF($B3172="Unknown","",IF($B3172="","",IF(VALUE(LEFT($B3172,4))&lt;Calc!$J$2,"ANTIQUE","")))</f>
        <v/>
      </c>
      <c r="E3172" s="72" t="s">
        <v>24</v>
      </c>
      <c r="F3172" s="121"/>
      <c r="G3172" s="121"/>
      <c r="H3172" s="62" t="str">
        <f t="shared" si="346"/>
        <v>NRH</v>
      </c>
      <c r="I3172" s="18">
        <f t="shared" si="350"/>
        <v>2</v>
      </c>
      <c r="J3172" s="18">
        <f t="shared" si="347"/>
        <v>0</v>
      </c>
      <c r="K3172" s="18">
        <f t="shared" si="348"/>
        <v>0</v>
      </c>
      <c r="L3172" s="57" t="str">
        <f t="shared" si="351"/>
        <v>Sun Worshiper</v>
      </c>
      <c r="M3172" s="57" t="str">
        <f t="shared" si="349"/>
        <v>Sun Worshiper</v>
      </c>
      <c r="N3172" s="61" t="str">
        <f t="shared" si="345"/>
        <v>Sun Worshiper</v>
      </c>
    </row>
    <row r="3173" spans="1:14" ht="25.15" customHeight="1" x14ac:dyDescent="0.2">
      <c r="A3173" s="54" t="s">
        <v>2564</v>
      </c>
      <c r="B3173" s="82">
        <v>1959</v>
      </c>
      <c r="C3173" s="68" t="str">
        <f>IF(ISERROR(VLOOKUP(IF(RIGHT($A3173,1)=")",LEFT($A3173,FIND(" (",$A3173)-1),$A3173),[1]ACCS!$B$2:$B$5003, 1, FALSE)), "","1")</f>
        <v>1</v>
      </c>
      <c r="D3173" s="103" t="str">
        <f>IF($B3173="Unknown","",IF($B3173="","",IF(VALUE(LEFT($B3173,4))&lt;Calc!$J$2,"ANTIQUE","")))</f>
        <v/>
      </c>
      <c r="E3173" s="72" t="s">
        <v>37</v>
      </c>
      <c r="F3173" s="121"/>
      <c r="G3173" s="121"/>
      <c r="H3173" s="62" t="str">
        <f t="shared" si="346"/>
        <v>Japonica</v>
      </c>
      <c r="I3173" s="18">
        <f t="shared" si="350"/>
        <v>0</v>
      </c>
      <c r="J3173" s="18">
        <f t="shared" si="347"/>
        <v>0</v>
      </c>
      <c r="K3173" s="18">
        <f t="shared" si="348"/>
        <v>0</v>
      </c>
      <c r="L3173" s="57" t="str">
        <f t="shared" si="351"/>
        <v>Sunday Morning</v>
      </c>
      <c r="M3173" s="57" t="str">
        <f t="shared" si="349"/>
        <v>Sunday Morning</v>
      </c>
      <c r="N3173" s="61" t="str">
        <f t="shared" si="345"/>
        <v>Sunday Morning</v>
      </c>
    </row>
    <row r="3174" spans="1:14" ht="25.15" customHeight="1" x14ac:dyDescent="0.2">
      <c r="A3174" s="54" t="s">
        <v>2565</v>
      </c>
      <c r="B3174" s="82">
        <v>1988</v>
      </c>
      <c r="C3174" s="68" t="str">
        <f>IF(ISERROR(VLOOKUP(IF(RIGHT($A3174,1)=")",LEFT($A3174,FIND(" (",$A3174)-1),$A3174),[1]ACCS!$B$2:$B$5003, 1, FALSE)), "","1")</f>
        <v>1</v>
      </c>
      <c r="D3174" s="103" t="str">
        <f>IF($B3174="Unknown","",IF($B3174="","",IF(VALUE(LEFT($B3174,4))&lt;Calc!$J$2,"ANTIQUE","")))</f>
        <v/>
      </c>
      <c r="E3174" s="72" t="s">
        <v>29</v>
      </c>
      <c r="F3174" s="121"/>
      <c r="G3174" s="121"/>
      <c r="H3174" s="62" t="str">
        <f t="shared" si="346"/>
        <v>Japonica</v>
      </c>
      <c r="I3174" s="18">
        <f t="shared" si="350"/>
        <v>0</v>
      </c>
      <c r="J3174" s="18">
        <f t="shared" si="347"/>
        <v>0</v>
      </c>
      <c r="K3174" s="18">
        <f t="shared" si="348"/>
        <v>0</v>
      </c>
      <c r="L3174" s="57" t="str">
        <f t="shared" si="351"/>
        <v>Sundowner</v>
      </c>
      <c r="M3174" s="57" t="str">
        <f t="shared" si="349"/>
        <v>Sundowner</v>
      </c>
      <c r="N3174" s="61" t="str">
        <f t="shared" si="345"/>
        <v>Sundowner</v>
      </c>
    </row>
    <row r="3175" spans="1:14" ht="25.15" customHeight="1" x14ac:dyDescent="0.2">
      <c r="A3175" s="54" t="s">
        <v>2566</v>
      </c>
      <c r="B3175" s="82">
        <v>1990</v>
      </c>
      <c r="C3175" s="68" t="str">
        <f>IF(ISERROR(VLOOKUP(IF(RIGHT($A3175,1)=")",LEFT($A3175,FIND(" (",$A3175)-1),$A3175),[1]ACCS!$B$2:$B$5003, 1, FALSE)), "","1")</f>
        <v>1</v>
      </c>
      <c r="D3175" s="103" t="str">
        <f>IF($B3175="Unknown","",IF($B3175="","",IF(VALUE(LEFT($B3175,4))&lt;Calc!$J$2,"ANTIQUE","")))</f>
        <v/>
      </c>
      <c r="E3175" s="72" t="s">
        <v>35</v>
      </c>
      <c r="F3175" s="121"/>
      <c r="G3175" s="121"/>
      <c r="H3175" s="62" t="str">
        <f t="shared" si="346"/>
        <v>Japonica</v>
      </c>
      <c r="I3175" s="18">
        <f t="shared" si="350"/>
        <v>0</v>
      </c>
      <c r="J3175" s="18">
        <f t="shared" si="347"/>
        <v>0</v>
      </c>
      <c r="K3175" s="18">
        <f t="shared" si="348"/>
        <v>0</v>
      </c>
      <c r="L3175" s="57" t="str">
        <f t="shared" si="351"/>
        <v>Sunny Side</v>
      </c>
      <c r="M3175" s="57" t="str">
        <f t="shared" si="349"/>
        <v>Sunny Side</v>
      </c>
      <c r="N3175" s="61" t="str">
        <f t="shared" si="345"/>
        <v>Sunny Side</v>
      </c>
    </row>
    <row r="3176" spans="1:14" ht="25.15" customHeight="1" x14ac:dyDescent="0.2">
      <c r="A3176" s="54" t="s">
        <v>2959</v>
      </c>
      <c r="B3176" s="82">
        <v>2020</v>
      </c>
      <c r="C3176" s="68" t="str">
        <f>IF(ISERROR(VLOOKUP(IF(RIGHT($A3176,1)=")",LEFT($A3176,FIND(" (",$A3176)-1),$A3176),[1]ACCS!$B$2:$B$5003, 1, FALSE)), "","1")</f>
        <v>1</v>
      </c>
      <c r="D3176" s="103" t="str">
        <f>IF($B3176="Unknown","",IF($B3176="","",IF(VALUE(LEFT($B3176,4))&lt;Calc!$J$2,"ANTIQUE","")))</f>
        <v/>
      </c>
      <c r="E3176" s="73" t="s">
        <v>24</v>
      </c>
      <c r="F3176" s="121"/>
      <c r="G3176" s="121"/>
      <c r="H3176" s="62" t="str">
        <f t="shared" si="346"/>
        <v>Japonica</v>
      </c>
      <c r="I3176" s="18">
        <f t="shared" si="350"/>
        <v>0</v>
      </c>
      <c r="J3176" s="18">
        <f t="shared" si="347"/>
        <v>0</v>
      </c>
      <c r="K3176" s="18">
        <f t="shared" si="348"/>
        <v>0</v>
      </c>
      <c r="L3176" s="57" t="str">
        <f t="shared" si="351"/>
        <v>Sunnyvale Carnival</v>
      </c>
      <c r="M3176" s="57" t="str">
        <f t="shared" si="349"/>
        <v>Sunnyvale Carnival</v>
      </c>
      <c r="N3176" s="61" t="str">
        <f t="shared" si="345"/>
        <v>Sunnyvale Carnival</v>
      </c>
    </row>
    <row r="3177" spans="1:14" ht="25.15" customHeight="1" x14ac:dyDescent="0.2">
      <c r="A3177" s="54" t="s">
        <v>2567</v>
      </c>
      <c r="B3177" s="82">
        <v>1951</v>
      </c>
      <c r="C3177" s="68" t="str">
        <f>IF(ISERROR(VLOOKUP(IF(RIGHT($A3177,1)=")",LEFT($A3177,FIND(" (",$A3177)-1),$A3177),[1]ACCS!$B$2:$B$5003, 1, FALSE)), "","1")</f>
        <v>1</v>
      </c>
      <c r="D3177" s="103" t="str">
        <f>IF($B3177="Unknown","",IF($B3177="","",IF(VALUE(LEFT($B3177,4))&lt;Calc!$J$2,"ANTIQUE","")))</f>
        <v/>
      </c>
      <c r="E3177" s="72" t="s">
        <v>37</v>
      </c>
      <c r="F3177" s="121"/>
      <c r="G3177" s="121"/>
      <c r="H3177" s="62" t="str">
        <f t="shared" si="346"/>
        <v>Japonica</v>
      </c>
      <c r="I3177" s="18">
        <f t="shared" si="350"/>
        <v>0</v>
      </c>
      <c r="J3177" s="18">
        <f t="shared" si="347"/>
        <v>0</v>
      </c>
      <c r="K3177" s="18">
        <f t="shared" si="348"/>
        <v>0</v>
      </c>
      <c r="L3177" s="57" t="str">
        <f t="shared" si="351"/>
        <v>Sunset Glory</v>
      </c>
      <c r="M3177" s="57" t="str">
        <f t="shared" si="349"/>
        <v>Sunset Glory</v>
      </c>
      <c r="N3177" s="61" t="str">
        <f t="shared" si="345"/>
        <v>Sunset Glory</v>
      </c>
    </row>
    <row r="3178" spans="1:14" ht="25.15" customHeight="1" x14ac:dyDescent="0.2">
      <c r="A3178" s="54" t="s">
        <v>2568</v>
      </c>
      <c r="B3178" s="82">
        <v>1965</v>
      </c>
      <c r="C3178" s="68" t="str">
        <f>IF(ISERROR(VLOOKUP(IF(RIGHT($A3178,1)=")",LEFT($A3178,FIND(" (",$A3178)-1),$A3178),[1]ACCS!$B$2:$B$5003, 1, FALSE)), "","1")</f>
        <v>1</v>
      </c>
      <c r="D3178" s="103" t="str">
        <f>IF($B3178="Unknown","",IF($B3178="","",IF(VALUE(LEFT($B3178,4))&lt;Calc!$J$2,"ANTIQUE","")))</f>
        <v/>
      </c>
      <c r="E3178" s="72" t="s">
        <v>24</v>
      </c>
      <c r="F3178" s="121"/>
      <c r="G3178" s="121"/>
      <c r="H3178" s="62" t="str">
        <f t="shared" si="346"/>
        <v>Japonica</v>
      </c>
      <c r="I3178" s="18">
        <f t="shared" si="350"/>
        <v>0</v>
      </c>
      <c r="J3178" s="18">
        <f t="shared" si="347"/>
        <v>0</v>
      </c>
      <c r="K3178" s="18">
        <f t="shared" si="348"/>
        <v>0</v>
      </c>
      <c r="L3178" s="57" t="str">
        <f t="shared" si="351"/>
        <v>Sunset Oaks</v>
      </c>
      <c r="M3178" s="57" t="str">
        <f t="shared" si="349"/>
        <v>Sunset Oaks</v>
      </c>
      <c r="N3178" s="61" t="str">
        <f t="shared" si="345"/>
        <v>Sunset Oaks</v>
      </c>
    </row>
    <row r="3179" spans="1:14" ht="25.15" customHeight="1" x14ac:dyDescent="0.2">
      <c r="A3179" s="54" t="s">
        <v>2569</v>
      </c>
      <c r="B3179" s="82">
        <v>1984</v>
      </c>
      <c r="C3179" s="68" t="str">
        <f>IF(ISERROR(VLOOKUP(IF(RIGHT($A3179,1)=")",LEFT($A3179,FIND(" (",$A3179)-1),$A3179),[1]ACCS!$B$2:$B$5003, 1, FALSE)), "","1")</f>
        <v>1</v>
      </c>
      <c r="D3179" s="103" t="str">
        <f>IF($B3179="Unknown","",IF($B3179="","",IF(VALUE(LEFT($B3179,4))&lt;Calc!$J$2,"ANTIQUE","")))</f>
        <v/>
      </c>
      <c r="E3179" s="72" t="s">
        <v>37</v>
      </c>
      <c r="F3179" s="121" t="s">
        <v>5</v>
      </c>
      <c r="G3179" s="121"/>
      <c r="H3179" s="62" t="str">
        <f t="shared" si="346"/>
        <v>NRH</v>
      </c>
      <c r="I3179" s="18">
        <f t="shared" si="350"/>
        <v>2</v>
      </c>
      <c r="J3179" s="18">
        <f t="shared" si="347"/>
        <v>0</v>
      </c>
      <c r="K3179" s="18">
        <f t="shared" si="348"/>
        <v>0</v>
      </c>
      <c r="L3179" s="57" t="str">
        <f t="shared" si="351"/>
        <v>Super Star</v>
      </c>
      <c r="M3179" s="57" t="str">
        <f t="shared" si="349"/>
        <v>Super Star</v>
      </c>
      <c r="N3179" s="61" t="str">
        <f t="shared" si="345"/>
        <v>Super Star</v>
      </c>
    </row>
    <row r="3180" spans="1:14" ht="25.15" customHeight="1" x14ac:dyDescent="0.2">
      <c r="A3180" s="54" t="s">
        <v>3516</v>
      </c>
      <c r="B3180" s="82">
        <v>1900</v>
      </c>
      <c r="C3180" s="68" t="str">
        <f>IF(ISERROR(VLOOKUP(IF(RIGHT($A3180,1)=")",LEFT($A3180,FIND(" (",$A3180)-1),$A3180),[1]ACCS!$B$2:$B$5003, 1, FALSE)), "","1")</f>
        <v>1</v>
      </c>
      <c r="D3180" s="103" t="str">
        <f>IF($B3180="Unknown","",IF($B3180="","",IF(VALUE(LEFT($B3180,4))&lt;Calc!$J$2,"ANTIQUE","")))</f>
        <v/>
      </c>
      <c r="E3180" s="72" t="s">
        <v>24</v>
      </c>
      <c r="F3180" s="121"/>
      <c r="G3180" s="121"/>
      <c r="H3180" s="62" t="str">
        <f t="shared" si="346"/>
        <v>Japonica</v>
      </c>
      <c r="I3180" s="18">
        <f t="shared" si="350"/>
        <v>0</v>
      </c>
      <c r="J3180" s="18">
        <f t="shared" si="347"/>
        <v>0</v>
      </c>
      <c r="K3180" s="18">
        <f t="shared" si="348"/>
        <v>0</v>
      </c>
      <c r="L3180" s="57" t="str">
        <f t="shared" si="351"/>
        <v>Surprise [Magnolia Gardens]</v>
      </c>
      <c r="M3180" s="57" t="str">
        <f t="shared" si="349"/>
        <v>Surprise [Magnolia Gardens]</v>
      </c>
      <c r="N3180" s="61" t="str">
        <f t="shared" si="345"/>
        <v>Surprise [Magnolia Gardens]</v>
      </c>
    </row>
    <row r="3181" spans="1:14" ht="25.15" customHeight="1" x14ac:dyDescent="0.2">
      <c r="A3181" s="106" t="s">
        <v>3166</v>
      </c>
      <c r="B3181" s="52">
        <v>1945</v>
      </c>
      <c r="C3181" s="68" t="str">
        <f>IF(ISERROR(VLOOKUP(IF(RIGHT($A3181,1)=")",LEFT($A3181,FIND(" (",$A3181)-1),$A3181),[1]ACCS!$B$2:$B$5003, 1, FALSE)), "","1")</f>
        <v>1</v>
      </c>
      <c r="D3181" s="115" t="str">
        <f>IF($B3181="Unknown","",IF($B3181="","",IF(VALUE(LEFT($B3181,4))&lt;Calc!$J$2,"ANTIQUE","")))</f>
        <v/>
      </c>
      <c r="E3181" s="53" t="s">
        <v>37</v>
      </c>
      <c r="F3181" s="121"/>
      <c r="G3181" s="121"/>
      <c r="H3181" s="62" t="str">
        <f t="shared" si="346"/>
        <v>Japonica</v>
      </c>
      <c r="I3181" s="18">
        <f t="shared" si="350"/>
        <v>0</v>
      </c>
      <c r="J3181" s="18">
        <f t="shared" si="347"/>
        <v>0</v>
      </c>
      <c r="K3181" s="18">
        <f t="shared" si="348"/>
        <v>0</v>
      </c>
      <c r="L3181" s="57" t="str">
        <f t="shared" si="351"/>
        <v>Surusumi</v>
      </c>
      <c r="M3181" s="57" t="str">
        <f t="shared" si="349"/>
        <v>Surusumi</v>
      </c>
      <c r="N3181" s="61" t="str">
        <f t="shared" si="345"/>
        <v>Surusumi</v>
      </c>
    </row>
    <row r="3182" spans="1:14" ht="25.15" customHeight="1" x14ac:dyDescent="0.2">
      <c r="A3182" s="54" t="s">
        <v>3517</v>
      </c>
      <c r="B3182" s="82">
        <v>1988</v>
      </c>
      <c r="C3182" s="68" t="str">
        <f>IF(ISERROR(VLOOKUP(IF(RIGHT($A3182,1)=")",LEFT($A3182,FIND(" (",$A3182)-1),$A3182),[1]ACCS!$B$2:$B$5003, 1, FALSE)), "","1")</f>
        <v>1</v>
      </c>
      <c r="D3182" s="103" t="str">
        <f>IF($B3182="Unknown","",IF($B3182="","",IF(VALUE(LEFT($B3182,4))&lt;Calc!$J$2,"ANTIQUE","")))</f>
        <v/>
      </c>
      <c r="E3182" s="72" t="s">
        <v>37</v>
      </c>
      <c r="F3182" s="121" t="s">
        <v>5</v>
      </c>
      <c r="G3182" s="121"/>
      <c r="H3182" s="62" t="str">
        <f t="shared" si="346"/>
        <v>NRH</v>
      </c>
      <c r="I3182" s="18">
        <f t="shared" si="350"/>
        <v>2</v>
      </c>
      <c r="J3182" s="18">
        <f t="shared" si="347"/>
        <v>0</v>
      </c>
      <c r="K3182" s="18">
        <f t="shared" si="348"/>
        <v>0</v>
      </c>
      <c r="L3182" s="57" t="str">
        <f t="shared" si="351"/>
        <v>Survivor [Parks]</v>
      </c>
      <c r="M3182" s="57" t="str">
        <f t="shared" si="349"/>
        <v>Survivor [Parks]</v>
      </c>
      <c r="N3182" s="61" t="str">
        <f t="shared" si="345"/>
        <v>Survivor [Parks]</v>
      </c>
    </row>
    <row r="3183" spans="1:14" ht="25.15" customHeight="1" x14ac:dyDescent="0.2">
      <c r="A3183" s="54" t="s">
        <v>2570</v>
      </c>
      <c r="B3183" s="82">
        <v>1935</v>
      </c>
      <c r="C3183" s="68" t="str">
        <f>IF(ISERROR(VLOOKUP(IF(RIGHT($A3183,1)=")",LEFT($A3183,FIND(" (",$A3183)-1),$A3183),[1]ACCS!$B$2:$B$5003, 1, FALSE)), "","1")</f>
        <v/>
      </c>
      <c r="D3183" s="103" t="str">
        <f>IF($B3183="Unknown","",IF($B3183="","",IF(VALUE(LEFT($B3183,4))&lt;Calc!$J$2,"ANTIQUE","")))</f>
        <v/>
      </c>
      <c r="E3183" s="72" t="s">
        <v>37</v>
      </c>
      <c r="F3183" s="121" t="s">
        <v>5</v>
      </c>
      <c r="G3183" s="121"/>
      <c r="H3183" s="62" t="str">
        <f t="shared" si="346"/>
        <v>Japonica</v>
      </c>
      <c r="I3183" s="18">
        <f t="shared" si="350"/>
        <v>0</v>
      </c>
      <c r="J3183" s="18">
        <f t="shared" si="347"/>
        <v>0</v>
      </c>
      <c r="K3183" s="18">
        <f t="shared" si="348"/>
        <v>0</v>
      </c>
      <c r="L3183" s="57" t="str">
        <f t="shared" si="351"/>
        <v>Susan Carter (See Frizzle White)</v>
      </c>
      <c r="M3183" s="57" t="str">
        <f t="shared" si="349"/>
        <v>Susan Carter (See Frizzle White)</v>
      </c>
      <c r="N3183" s="61" t="str">
        <f t="shared" si="345"/>
        <v>Susan Carter (See Frizzle White)</v>
      </c>
    </row>
    <row r="3184" spans="1:14" ht="25.15" customHeight="1" x14ac:dyDescent="0.2">
      <c r="A3184" s="54" t="s">
        <v>2571</v>
      </c>
      <c r="B3184" s="82">
        <v>1989</v>
      </c>
      <c r="C3184" s="68" t="str">
        <f>IF(ISERROR(VLOOKUP(IF(RIGHT($A3184,1)=")",LEFT($A3184,FIND(" (",$A3184)-1),$A3184),[1]ACCS!$B$2:$B$5003, 1, FALSE)), "","1")</f>
        <v>1</v>
      </c>
      <c r="D3184" s="103" t="str">
        <f>IF($B3184="Unknown","",IF($B3184="","",IF(VALUE(LEFT($B3184,4))&lt;Calc!$J$2,"ANTIQUE","")))</f>
        <v/>
      </c>
      <c r="E3184" s="72" t="s">
        <v>29</v>
      </c>
      <c r="F3184" s="121"/>
      <c r="G3184" s="121"/>
      <c r="H3184" s="62" t="str">
        <f t="shared" si="346"/>
        <v>Reticulata</v>
      </c>
      <c r="I3184" s="18">
        <f t="shared" si="350"/>
        <v>1</v>
      </c>
      <c r="J3184" s="18">
        <f t="shared" si="347"/>
        <v>0</v>
      </c>
      <c r="K3184" s="18">
        <f t="shared" si="348"/>
        <v>0</v>
      </c>
      <c r="L3184" s="57" t="str">
        <f t="shared" si="351"/>
        <v>Susan Golombiewski</v>
      </c>
      <c r="M3184" s="57" t="str">
        <f t="shared" si="349"/>
        <v>Susan Golombiewski</v>
      </c>
      <c r="N3184" s="61" t="str">
        <f t="shared" si="345"/>
        <v>Susan Golombiewski</v>
      </c>
    </row>
    <row r="3185" spans="1:14" ht="25.15" customHeight="1" x14ac:dyDescent="0.2">
      <c r="A3185" s="107" t="s">
        <v>3032</v>
      </c>
      <c r="B3185" s="82">
        <v>2021</v>
      </c>
      <c r="C3185" s="68" t="str">
        <f>IF(ISERROR(VLOOKUP(IF(RIGHT($A3185,1)=")",LEFT($A3185,FIND(" (",$A3185)-1),$A3185),[1]ACCS!$B$2:$B$5003, 1, FALSE)), "","1")</f>
        <v>1</v>
      </c>
      <c r="D3185" s="103" t="str">
        <f>IF($B3185="Unknown","",IF($B3185="","",IF(VALUE(LEFT($B3185,4))&lt;Calc!$J$2,"ANTIQUE","")))</f>
        <v/>
      </c>
      <c r="E3185" s="72" t="s">
        <v>21</v>
      </c>
      <c r="F3185" s="121"/>
      <c r="G3185" s="121"/>
      <c r="H3185" s="62" t="str">
        <f t="shared" si="346"/>
        <v>Japonica</v>
      </c>
      <c r="I3185" s="18">
        <f t="shared" si="350"/>
        <v>0</v>
      </c>
      <c r="J3185" s="18">
        <f t="shared" si="347"/>
        <v>0</v>
      </c>
      <c r="K3185" s="18">
        <f t="shared" si="348"/>
        <v>0</v>
      </c>
      <c r="L3185" s="57" t="str">
        <f t="shared" si="351"/>
        <v>Susan Grooms</v>
      </c>
      <c r="M3185" s="57" t="str">
        <f t="shared" si="349"/>
        <v>Susan Grooms</v>
      </c>
      <c r="N3185" s="61" t="str">
        <f t="shared" si="345"/>
        <v>Susan Grooms</v>
      </c>
    </row>
    <row r="3186" spans="1:14" ht="25.15" customHeight="1" x14ac:dyDescent="0.2">
      <c r="A3186" s="54" t="s">
        <v>2572</v>
      </c>
      <c r="B3186" s="82">
        <v>1981</v>
      </c>
      <c r="C3186" s="68" t="str">
        <f>IF(ISERROR(VLOOKUP(IF(RIGHT($A3186,1)=")",LEFT($A3186,FIND(" (",$A3186)-1),$A3186),[1]ACCS!$B$2:$B$5003, 1, FALSE)), "","1")</f>
        <v>1</v>
      </c>
      <c r="D3186" s="103" t="str">
        <f>IF($B3186="Unknown","",IF($B3186="","",IF(VALUE(LEFT($B3186,4))&lt;Calc!$J$2,"ANTIQUE","")))</f>
        <v/>
      </c>
      <c r="E3186" s="72" t="s">
        <v>37</v>
      </c>
      <c r="F3186" s="121"/>
      <c r="G3186" s="121" t="s">
        <v>26</v>
      </c>
      <c r="H3186" s="62" t="str">
        <f t="shared" si="346"/>
        <v>Japonica</v>
      </c>
      <c r="I3186" s="18">
        <f t="shared" si="350"/>
        <v>0</v>
      </c>
      <c r="J3186" s="18">
        <f t="shared" si="347"/>
        <v>0</v>
      </c>
      <c r="K3186" s="18">
        <f t="shared" si="348"/>
        <v>0</v>
      </c>
      <c r="L3186" s="57" t="str">
        <f t="shared" si="351"/>
        <v>Susan Shackelford</v>
      </c>
      <c r="M3186" s="57" t="str">
        <f t="shared" si="349"/>
        <v>Susan Shackelford</v>
      </c>
      <c r="N3186" s="61" t="str">
        <f t="shared" si="345"/>
        <v>Susan Shackelford</v>
      </c>
    </row>
    <row r="3187" spans="1:14" ht="25.15" customHeight="1" x14ac:dyDescent="0.2">
      <c r="A3187" s="54" t="s">
        <v>2573</v>
      </c>
      <c r="B3187" s="82">
        <v>1953</v>
      </c>
      <c r="C3187" s="68" t="str">
        <f>IF(ISERROR(VLOOKUP(IF(RIGHT($A3187,1)=")",LEFT($A3187,FIND(" (",$A3187)-1),$A3187),[1]ACCS!$B$2:$B$5003, 1, FALSE)), "","1")</f>
        <v>1</v>
      </c>
      <c r="D3187" s="103" t="str">
        <f>IF($B3187="Unknown","",IF($B3187="","",IF(VALUE(LEFT($B3187,4))&lt;Calc!$J$2,"ANTIQUE","")))</f>
        <v/>
      </c>
      <c r="E3187" s="72" t="s">
        <v>24</v>
      </c>
      <c r="F3187" s="121"/>
      <c r="G3187" s="121"/>
      <c r="H3187" s="62" t="str">
        <f t="shared" si="346"/>
        <v>Japonica</v>
      </c>
      <c r="I3187" s="18">
        <f t="shared" si="350"/>
        <v>0</v>
      </c>
      <c r="J3187" s="18">
        <f t="shared" si="347"/>
        <v>0</v>
      </c>
      <c r="K3187" s="18">
        <f t="shared" si="348"/>
        <v>0</v>
      </c>
      <c r="L3187" s="57" t="str">
        <f t="shared" si="351"/>
        <v>Susan Stone</v>
      </c>
      <c r="M3187" s="57" t="str">
        <f t="shared" si="349"/>
        <v>Susan Stone</v>
      </c>
      <c r="N3187" s="61" t="str">
        <f t="shared" si="345"/>
        <v>Susan Stone</v>
      </c>
    </row>
    <row r="3188" spans="1:14" ht="25.15" customHeight="1" x14ac:dyDescent="0.2">
      <c r="A3188" s="54" t="s">
        <v>2574</v>
      </c>
      <c r="B3188" s="82">
        <v>1996</v>
      </c>
      <c r="C3188" s="68" t="str">
        <f>IF(ISERROR(VLOOKUP(IF(RIGHT($A3188,1)=")",LEFT($A3188,FIND(" (",$A3188)-1),$A3188),[1]ACCS!$B$2:$B$5003, 1, FALSE)), "","1")</f>
        <v/>
      </c>
      <c r="D3188" s="103" t="str">
        <f>IF($B3188="Unknown","",IF($B3188="","",IF(VALUE(LEFT($B3188,4))&lt;Calc!$J$2,"ANTIQUE","")))</f>
        <v/>
      </c>
      <c r="E3188" s="72" t="s">
        <v>30</v>
      </c>
      <c r="F3188" s="121"/>
      <c r="G3188" s="121"/>
      <c r="H3188" s="62" t="str">
        <f t="shared" si="346"/>
        <v>Japonica</v>
      </c>
      <c r="I3188" s="18">
        <f t="shared" si="350"/>
        <v>0</v>
      </c>
      <c r="J3188" s="18">
        <f t="shared" si="347"/>
        <v>0</v>
      </c>
      <c r="K3188" s="18">
        <f t="shared" si="348"/>
        <v>0</v>
      </c>
      <c r="L3188" s="57" t="str">
        <f t="shared" si="351"/>
        <v>Susanna Beard</v>
      </c>
      <c r="M3188" s="57" t="str">
        <f t="shared" si="349"/>
        <v>Susanna Beard</v>
      </c>
      <c r="N3188" s="61" t="str">
        <f t="shared" si="345"/>
        <v>Susanna Beard</v>
      </c>
    </row>
    <row r="3189" spans="1:14" ht="25.15" customHeight="1" x14ac:dyDescent="0.2">
      <c r="A3189" s="54" t="s">
        <v>2575</v>
      </c>
      <c r="B3189" s="82">
        <v>2002</v>
      </c>
      <c r="C3189" s="68" t="str">
        <f>IF(ISERROR(VLOOKUP(IF(RIGHT($A3189,1)=")",LEFT($A3189,FIND(" (",$A3189)-1),$A3189),[1]ACCS!$B$2:$B$5003, 1, FALSE)), "","1")</f>
        <v>1</v>
      </c>
      <c r="D3189" s="103" t="str">
        <f>IF($B3189="Unknown","",IF($B3189="","",IF(VALUE(LEFT($B3189,4))&lt;Calc!$J$2,"ANTIQUE","")))</f>
        <v/>
      </c>
      <c r="E3189" s="72" t="s">
        <v>29</v>
      </c>
      <c r="F3189" s="121"/>
      <c r="G3189" s="121"/>
      <c r="H3189" s="62" t="str">
        <f t="shared" si="346"/>
        <v>Reticulata</v>
      </c>
      <c r="I3189" s="18">
        <f t="shared" si="350"/>
        <v>1</v>
      </c>
      <c r="J3189" s="18">
        <f t="shared" si="347"/>
        <v>0</v>
      </c>
      <c r="K3189" s="18">
        <f t="shared" si="348"/>
        <v>0</v>
      </c>
      <c r="L3189" s="57" t="str">
        <f t="shared" si="351"/>
        <v>Susie O'Neill</v>
      </c>
      <c r="M3189" s="57" t="str">
        <f t="shared" si="349"/>
        <v>Susie O'Neill</v>
      </c>
      <c r="N3189" s="61" t="str">
        <f t="shared" si="345"/>
        <v>Susie O'Neill</v>
      </c>
    </row>
    <row r="3190" spans="1:14" ht="25.15" customHeight="1" x14ac:dyDescent="0.2">
      <c r="A3190" s="54" t="s">
        <v>2576</v>
      </c>
      <c r="B3190" s="82">
        <v>1960</v>
      </c>
      <c r="C3190" s="68" t="str">
        <f>IF(ISERROR(VLOOKUP(IF(RIGHT($A3190,1)=")",LEFT($A3190,FIND(" (",$A3190)-1),$A3190),[1]ACCS!$B$2:$B$5003, 1, FALSE)), "","1")</f>
        <v/>
      </c>
      <c r="D3190" s="103" t="str">
        <f>IF($B3190="Unknown","",IF($B3190="","",IF(VALUE(LEFT($B3190,4))&lt;Calc!$J$2,"ANTIQUE","")))</f>
        <v/>
      </c>
      <c r="E3190" s="72" t="s">
        <v>21</v>
      </c>
      <c r="F3190" s="121"/>
      <c r="G3190" s="121"/>
      <c r="H3190" s="62" t="str">
        <f t="shared" si="346"/>
        <v>Japonica</v>
      </c>
      <c r="I3190" s="18">
        <f t="shared" si="350"/>
        <v>0</v>
      </c>
      <c r="J3190" s="18">
        <f t="shared" si="347"/>
        <v>0</v>
      </c>
      <c r="K3190" s="18">
        <f t="shared" si="348"/>
        <v>0</v>
      </c>
      <c r="L3190" s="57" t="str">
        <f t="shared" si="351"/>
        <v>Susie Q.</v>
      </c>
      <c r="M3190" s="57" t="str">
        <f t="shared" si="349"/>
        <v>Susie Q.</v>
      </c>
      <c r="N3190" s="61" t="str">
        <f t="shared" si="345"/>
        <v>Susie Q.</v>
      </c>
    </row>
    <row r="3191" spans="1:14" ht="25.15" customHeight="1" x14ac:dyDescent="0.2">
      <c r="A3191" s="54" t="s">
        <v>2577</v>
      </c>
      <c r="B3191" s="82">
        <v>1999</v>
      </c>
      <c r="C3191" s="68" t="str">
        <f>IF(ISERROR(VLOOKUP(IF(RIGHT($A3191,1)=")",LEFT($A3191,FIND(" (",$A3191)-1),$A3191),[1]ACCS!$B$2:$B$5003, 1, FALSE)), "","1")</f>
        <v>1</v>
      </c>
      <c r="D3191" s="103" t="str">
        <f>IF($B3191="Unknown","",IF($B3191="","",IF(VALUE(LEFT($B3191,4))&lt;Calc!$J$2,"ANTIQUE","")))</f>
        <v/>
      </c>
      <c r="E3191" s="72" t="s">
        <v>37</v>
      </c>
      <c r="F3191" s="121"/>
      <c r="G3191" s="121" t="s">
        <v>26</v>
      </c>
      <c r="H3191" s="62" t="str">
        <f t="shared" si="346"/>
        <v>Sasanqua</v>
      </c>
      <c r="I3191" s="18">
        <f t="shared" si="350"/>
        <v>3</v>
      </c>
      <c r="J3191" s="18">
        <f t="shared" si="347"/>
        <v>0</v>
      </c>
      <c r="K3191" s="18">
        <f t="shared" si="348"/>
        <v>0</v>
      </c>
      <c r="L3191" s="57" t="str">
        <f t="shared" si="351"/>
        <v>Susy Dirr</v>
      </c>
      <c r="M3191" s="57" t="str">
        <f t="shared" si="349"/>
        <v>Susy Dirr</v>
      </c>
      <c r="N3191" s="61" t="str">
        <f t="shared" si="345"/>
        <v>Susy Dirr</v>
      </c>
    </row>
    <row r="3192" spans="1:14" ht="25.15" customHeight="1" x14ac:dyDescent="0.2">
      <c r="A3192" s="54" t="s">
        <v>2578</v>
      </c>
      <c r="B3192" s="87">
        <v>1982</v>
      </c>
      <c r="C3192" s="68" t="str">
        <f>IF(ISERROR(VLOOKUP(IF(RIGHT($A3192,1)=")",LEFT($A3192,FIND(" (",$A3192)-1),$A3192),[1]ACCS!$B$2:$B$5003, 1, FALSE)), "","1")</f>
        <v>1</v>
      </c>
      <c r="D3192" s="103" t="str">
        <f>IF($B3192="Unknown","",IF($B3192="","",IF(VALUE(LEFT($B3192,4))&lt;Calc!$J$2,"ANTIQUE","")))</f>
        <v/>
      </c>
      <c r="E3192" s="84" t="s">
        <v>29</v>
      </c>
      <c r="F3192" s="125"/>
      <c r="G3192" s="125"/>
      <c r="H3192" s="62" t="str">
        <f t="shared" si="346"/>
        <v>Reticulata</v>
      </c>
      <c r="I3192" s="18">
        <f t="shared" si="350"/>
        <v>1</v>
      </c>
      <c r="J3192" s="18">
        <f t="shared" si="347"/>
        <v>0</v>
      </c>
      <c r="K3192" s="18">
        <f t="shared" si="348"/>
        <v>0</v>
      </c>
      <c r="L3192" s="57" t="str">
        <f t="shared" si="351"/>
        <v>Sutherland Rotary</v>
      </c>
      <c r="M3192" s="57" t="str">
        <f t="shared" si="349"/>
        <v>Sutherland Rotary</v>
      </c>
      <c r="N3192" s="61" t="str">
        <f t="shared" ref="N3192:N3255" si="352">IF(ISNUMBER(SEARCH("See",$M3192)),$M3192,IF(ISNUMBER(SEARCH("(",$M3192)),LEFT($M3192,SEARCH("(",$M3192)-2),$M3192))</f>
        <v>Sutherland Rotary</v>
      </c>
    </row>
    <row r="3193" spans="1:14" ht="25.15" customHeight="1" x14ac:dyDescent="0.2">
      <c r="A3193" s="54" t="s">
        <v>2579</v>
      </c>
      <c r="B3193" s="82">
        <v>1979</v>
      </c>
      <c r="C3193" s="68" t="str">
        <f>IF(ISERROR(VLOOKUP(IF(RIGHT($A3193,1)=")",LEFT($A3193,FIND(" (",$A3193)-1),$A3193),[1]ACCS!$B$2:$B$5003, 1, FALSE)), "","1")</f>
        <v>1</v>
      </c>
      <c r="D3193" s="103" t="str">
        <f>IF($B3193="Unknown","",IF($B3193="","",IF(VALUE(LEFT($B3193,4))&lt;Calc!$J$2,"ANTIQUE","")))</f>
        <v/>
      </c>
      <c r="E3193" s="72" t="s">
        <v>37</v>
      </c>
      <c r="F3193" s="121"/>
      <c r="G3193" s="121"/>
      <c r="H3193" s="62" t="str">
        <f t="shared" si="346"/>
        <v>Reticulata</v>
      </c>
      <c r="I3193" s="18">
        <f t="shared" si="350"/>
        <v>1</v>
      </c>
      <c r="J3193" s="18">
        <f t="shared" si="347"/>
        <v>0</v>
      </c>
      <c r="K3193" s="18">
        <f t="shared" si="348"/>
        <v>0</v>
      </c>
      <c r="L3193" s="57" t="str">
        <f t="shared" si="351"/>
        <v>Suzanne Withers</v>
      </c>
      <c r="M3193" s="57" t="str">
        <f t="shared" si="349"/>
        <v>Suzanne Withers</v>
      </c>
      <c r="N3193" s="61" t="str">
        <f t="shared" si="352"/>
        <v>Suzanne Withers</v>
      </c>
    </row>
    <row r="3194" spans="1:14" ht="25.15" customHeight="1" x14ac:dyDescent="0.2">
      <c r="A3194" s="86" t="s">
        <v>3081</v>
      </c>
      <c r="B3194" s="82">
        <v>2021</v>
      </c>
      <c r="C3194" s="68" t="str">
        <f>IF(ISERROR(VLOOKUP(IF(RIGHT($A3194,1)=")",LEFT($A3194,FIND(" (",$A3194)-1),$A3194),[1]ACCS!$B$2:$B$5003, 1, FALSE)), "","1")</f>
        <v>1</v>
      </c>
      <c r="D3194" s="103" t="str">
        <f>IF($B3194="Unknown","",IF($B3194="","",IF(VALUE(LEFT($B3194,4))&lt;Calc!$J$2,"ANTIQUE","")))</f>
        <v/>
      </c>
      <c r="E3194" s="72" t="s">
        <v>21</v>
      </c>
      <c r="F3194" s="121"/>
      <c r="G3194" s="121"/>
      <c r="H3194" s="62" t="str">
        <f t="shared" si="346"/>
        <v>Japonica</v>
      </c>
      <c r="I3194" s="18">
        <f t="shared" si="350"/>
        <v>0</v>
      </c>
      <c r="J3194" s="18">
        <f t="shared" si="347"/>
        <v>0</v>
      </c>
      <c r="K3194" s="18">
        <f t="shared" si="348"/>
        <v>0</v>
      </c>
      <c r="L3194" s="57" t="str">
        <f t="shared" si="351"/>
        <v>Suzy Edge</v>
      </c>
      <c r="M3194" s="57" t="str">
        <f t="shared" si="349"/>
        <v>Suzy Edge</v>
      </c>
      <c r="N3194" s="61" t="str">
        <f t="shared" si="352"/>
        <v>Suzy Edge</v>
      </c>
    </row>
    <row r="3195" spans="1:14" ht="25.15" customHeight="1" x14ac:dyDescent="0.2">
      <c r="A3195" s="54" t="s">
        <v>2580</v>
      </c>
      <c r="B3195" s="82">
        <v>1970</v>
      </c>
      <c r="C3195" s="68" t="str">
        <f>IF(ISERROR(VLOOKUP(IF(RIGHT($A3195,1)=")",LEFT($A3195,FIND(" (",$A3195)-1),$A3195),[1]ACCS!$B$2:$B$5003, 1, FALSE)), "","1")</f>
        <v>1</v>
      </c>
      <c r="D3195" s="103" t="str">
        <f>IF($B3195="Unknown","",IF($B3195="","",IF(VALUE(LEFT($B3195,4))&lt;Calc!$J$2,"ANTIQUE","")))</f>
        <v/>
      </c>
      <c r="E3195" s="72" t="s">
        <v>37</v>
      </c>
      <c r="F3195" s="121"/>
      <c r="G3195" s="121"/>
      <c r="H3195" s="62" t="str">
        <f t="shared" si="346"/>
        <v>Japonica</v>
      </c>
      <c r="I3195" s="18">
        <f t="shared" si="350"/>
        <v>0</v>
      </c>
      <c r="J3195" s="18">
        <f t="shared" si="347"/>
        <v>0</v>
      </c>
      <c r="K3195" s="18">
        <f t="shared" si="348"/>
        <v>0</v>
      </c>
      <c r="L3195" s="57" t="str">
        <f t="shared" si="351"/>
        <v>Suzy Wong</v>
      </c>
      <c r="M3195" s="57" t="str">
        <f t="shared" si="349"/>
        <v>Suzy Wong</v>
      </c>
      <c r="N3195" s="61" t="str">
        <f t="shared" si="352"/>
        <v>Suzy Wong</v>
      </c>
    </row>
    <row r="3196" spans="1:14" ht="25.15" customHeight="1" x14ac:dyDescent="0.2">
      <c r="A3196" s="54" t="s">
        <v>2581</v>
      </c>
      <c r="B3196" s="82">
        <v>1968</v>
      </c>
      <c r="C3196" s="68" t="str">
        <f>IF(ISERROR(VLOOKUP(IF(RIGHT($A3196,1)=")",LEFT($A3196,FIND(" (",$A3196)-1),$A3196),[1]ACCS!$B$2:$B$5003, 1, FALSE)), "","1")</f>
        <v>1</v>
      </c>
      <c r="D3196" s="103" t="str">
        <f>IF($B3196="Unknown","",IF($B3196="","",IF(VALUE(LEFT($B3196,4))&lt;Calc!$J$2,"ANTIQUE","")))</f>
        <v/>
      </c>
      <c r="E3196" s="72" t="s">
        <v>24</v>
      </c>
      <c r="F3196" s="121" t="s">
        <v>5</v>
      </c>
      <c r="G3196" s="121"/>
      <c r="H3196" s="62" t="str">
        <f t="shared" si="346"/>
        <v>NRH</v>
      </c>
      <c r="I3196" s="18">
        <f t="shared" si="350"/>
        <v>2</v>
      </c>
      <c r="J3196" s="18">
        <f t="shared" si="347"/>
        <v>0</v>
      </c>
      <c r="K3196" s="18">
        <f t="shared" si="348"/>
        <v>0</v>
      </c>
      <c r="L3196" s="57" t="str">
        <f t="shared" si="351"/>
        <v>Swan Lake</v>
      </c>
      <c r="M3196" s="57" t="str">
        <f t="shared" si="349"/>
        <v>Swan Lake</v>
      </c>
      <c r="N3196" s="61" t="str">
        <f t="shared" si="352"/>
        <v>Swan Lake</v>
      </c>
    </row>
    <row r="3197" spans="1:14" ht="25.15" customHeight="1" x14ac:dyDescent="0.2">
      <c r="A3197" s="54" t="s">
        <v>3009</v>
      </c>
      <c r="B3197" s="82">
        <v>1971</v>
      </c>
      <c r="C3197" s="68" t="str">
        <f>IF(ISERROR(VLOOKUP(IF(RIGHT($A3197,1)=")",LEFT($A3197,FIND(" (",$A3197)-1),$A3197),[1]ACCS!$B$2:$B$5003, 1, FALSE)), "","1")</f>
        <v>1</v>
      </c>
      <c r="D3197" s="103" t="str">
        <f>IF($B3197="Unknown","",IF($B3197="","",IF(VALUE(LEFT($B3197,4))&lt;Calc!$J$2,"ANTIQUE","")))</f>
        <v/>
      </c>
      <c r="E3197" s="72" t="s">
        <v>37</v>
      </c>
      <c r="F3197" s="121" t="s">
        <v>5</v>
      </c>
      <c r="G3197" s="121"/>
      <c r="H3197" s="62" t="str">
        <f t="shared" ref="H3197:H3260" si="353">IF($A3197="","",IF($I3197=0,"Japonica",IF($I3197=1,"Reticulata",IF($I3197=2,"NRH",IF($I3197=3,"Sasanqua",IF($I3197=4,"Hiemalis",IF($I3197=5,"Vernalis",IF($I3197=6,"Japonica [Higo]","Specie"))))))))</f>
        <v>Japonica</v>
      </c>
      <c r="I3197" s="18">
        <f t="shared" si="350"/>
        <v>0</v>
      </c>
      <c r="J3197" s="18">
        <f t="shared" ref="J3197:J3260" si="354">IF(NOT(ISERROR(SEARCH("(Rusticana)",$A3197))),7,IF(NOT(ISERROR(SEARCH("(Wabisuke)",$A3197))),8,IF(NOT(ISERROR(SEARCH("(Edithae)",$A3197))),9,IF(NOT(ISERROR(SEARCH("(Oleifera)",$A3197))),10,IF(NOT(ISERROR(SEARCH("(Saluenensis)",$A3197))),11,0)))))</f>
        <v>0</v>
      </c>
      <c r="K3197" s="18">
        <f t="shared" ref="K3197:K3260" si="355">IF(NOT(ISERROR(SEARCH("(Pitardii)",$A3197))),12,IF(NOT(ISERROR(SEARCH("(Specie)",$A3197))),13,0))</f>
        <v>0</v>
      </c>
      <c r="L3197" s="57" t="str">
        <f t="shared" si="351"/>
        <v>Swan Lake [Monrovia]</v>
      </c>
      <c r="M3197" s="57" t="str">
        <f t="shared" ref="M3197:M3260" si="356">SUBSTITUTE(SUBSTITUTE(SUBSTITUTE(SUBSTITUTE(SUBSTITUTE($L3197," (Edithae)","")," (Oleifera)","")," (Saluenensis)","")," (Specie)","")," (Pitardii)","")</f>
        <v>Swan Lake [Monrovia]</v>
      </c>
      <c r="N3197" s="61" t="str">
        <f t="shared" si="352"/>
        <v>Swan Lake [Monrovia]</v>
      </c>
    </row>
    <row r="3198" spans="1:14" ht="25.15" customHeight="1" x14ac:dyDescent="0.2">
      <c r="A3198" s="54" t="s">
        <v>2582</v>
      </c>
      <c r="B3198" s="87">
        <v>2014</v>
      </c>
      <c r="C3198" s="68" t="str">
        <f>IF(ISERROR(VLOOKUP(IF(RIGHT($A3198,1)=")",LEFT($A3198,FIND(" (",$A3198)-1),$A3198),[1]ACCS!$B$2:$B$5003, 1, FALSE)), "","1")</f>
        <v>1</v>
      </c>
      <c r="D3198" s="103" t="str">
        <f>IF($B3198="Unknown","",IF($B3198="","",IF(VALUE(LEFT($B3198,4))&lt;Calc!$J$2,"ANTIQUE","")))</f>
        <v/>
      </c>
      <c r="E3198" s="84" t="s">
        <v>29</v>
      </c>
      <c r="F3198" s="125"/>
      <c r="G3198" s="125"/>
      <c r="H3198" s="62" t="str">
        <f t="shared" si="353"/>
        <v>Japonica</v>
      </c>
      <c r="I3198" s="18">
        <f t="shared" si="350"/>
        <v>0</v>
      </c>
      <c r="J3198" s="18">
        <f t="shared" si="354"/>
        <v>0</v>
      </c>
      <c r="K3198" s="18">
        <f t="shared" si="355"/>
        <v>0</v>
      </c>
      <c r="L3198" s="57" t="str">
        <f t="shared" si="351"/>
        <v>Sweet Auburn</v>
      </c>
      <c r="M3198" s="57" t="str">
        <f t="shared" si="356"/>
        <v>Sweet Auburn</v>
      </c>
      <c r="N3198" s="61" t="str">
        <f t="shared" si="352"/>
        <v>Sweet Auburn</v>
      </c>
    </row>
    <row r="3199" spans="1:14" ht="25.15" customHeight="1" x14ac:dyDescent="0.2">
      <c r="A3199" s="54" t="s">
        <v>2583</v>
      </c>
      <c r="B3199" s="82">
        <v>2002</v>
      </c>
      <c r="C3199" s="68" t="str">
        <f>IF(ISERROR(VLOOKUP(IF(RIGHT($A3199,1)=")",LEFT($A3199,FIND(" (",$A3199)-1),$A3199),[1]ACCS!$B$2:$B$5003, 1, FALSE)), "","1")</f>
        <v/>
      </c>
      <c r="D3199" s="103" t="str">
        <f>IF($B3199="Unknown","",IF($B3199="","",IF(VALUE(LEFT($B3199,4))&lt;Calc!$J$2,"ANTIQUE","")))</f>
        <v/>
      </c>
      <c r="E3199" s="72" t="s">
        <v>37</v>
      </c>
      <c r="F3199" s="121"/>
      <c r="G3199" s="121"/>
      <c r="H3199" s="62" t="str">
        <f t="shared" si="353"/>
        <v>NRH</v>
      </c>
      <c r="I3199" s="18">
        <f t="shared" si="350"/>
        <v>2</v>
      </c>
      <c r="J3199" s="18">
        <f t="shared" si="354"/>
        <v>0</v>
      </c>
      <c r="K3199" s="18">
        <f t="shared" si="355"/>
        <v>0</v>
      </c>
      <c r="L3199" s="57" t="str">
        <f t="shared" si="351"/>
        <v>Sweet Deborah Jane</v>
      </c>
      <c r="M3199" s="57" t="str">
        <f t="shared" si="356"/>
        <v>Sweet Deborah Jane</v>
      </c>
      <c r="N3199" s="61" t="str">
        <f t="shared" si="352"/>
        <v>Sweet Deborah Jane</v>
      </c>
    </row>
    <row r="3200" spans="1:14" ht="25.15" customHeight="1" x14ac:dyDescent="0.2">
      <c r="A3200" s="54" t="s">
        <v>2584</v>
      </c>
      <c r="B3200" s="82">
        <v>1984</v>
      </c>
      <c r="C3200" s="68" t="str">
        <f>IF(ISERROR(VLOOKUP(IF(RIGHT($A3200,1)=")",LEFT($A3200,FIND(" (",$A3200)-1),$A3200),[1]ACCS!$B$2:$B$5003, 1, FALSE)), "","1")</f>
        <v>1</v>
      </c>
      <c r="D3200" s="103" t="str">
        <f>IF($B3200="Unknown","",IF($B3200="","",IF(VALUE(LEFT($B3200,4))&lt;Calc!$J$2,"ANTIQUE","")))</f>
        <v/>
      </c>
      <c r="E3200" s="72" t="s">
        <v>24</v>
      </c>
      <c r="F3200" s="121"/>
      <c r="G3200" s="121" t="s">
        <v>26</v>
      </c>
      <c r="H3200" s="62" t="str">
        <f t="shared" si="353"/>
        <v>Japonica</v>
      </c>
      <c r="I3200" s="18">
        <f t="shared" si="350"/>
        <v>0</v>
      </c>
      <c r="J3200" s="18">
        <f t="shared" si="354"/>
        <v>0</v>
      </c>
      <c r="K3200" s="18">
        <f t="shared" si="355"/>
        <v>0</v>
      </c>
      <c r="L3200" s="57" t="str">
        <f t="shared" si="351"/>
        <v>Sweet Dreams</v>
      </c>
      <c r="M3200" s="57" t="str">
        <f t="shared" si="356"/>
        <v>Sweet Dreams</v>
      </c>
      <c r="N3200" s="61" t="str">
        <f t="shared" si="352"/>
        <v>Sweet Dreams</v>
      </c>
    </row>
    <row r="3201" spans="1:14" ht="25.15" customHeight="1" x14ac:dyDescent="0.2">
      <c r="A3201" s="54" t="s">
        <v>2585</v>
      </c>
      <c r="B3201" s="87">
        <v>1987</v>
      </c>
      <c r="C3201" s="68" t="str">
        <f>IF(ISERROR(VLOOKUP(IF(RIGHT($A3201,1)=")",LEFT($A3201,FIND(" (",$A3201)-1),$A3201),[1]ACCS!$B$2:$B$5003, 1, FALSE)), "","1")</f>
        <v>1</v>
      </c>
      <c r="D3201" s="103" t="str">
        <f>IF($B3201="Unknown","",IF($B3201="","",IF(VALUE(LEFT($B3201,4))&lt;Calc!$J$2,"ANTIQUE","")))</f>
        <v/>
      </c>
      <c r="E3201" s="84" t="s">
        <v>35</v>
      </c>
      <c r="F3201" s="125"/>
      <c r="G3201" s="125"/>
      <c r="H3201" s="62" t="str">
        <f t="shared" si="353"/>
        <v>NRH</v>
      </c>
      <c r="I3201" s="18">
        <f t="shared" si="350"/>
        <v>2</v>
      </c>
      <c r="J3201" s="18">
        <f t="shared" si="354"/>
        <v>0</v>
      </c>
      <c r="K3201" s="18">
        <f t="shared" si="355"/>
        <v>0</v>
      </c>
      <c r="L3201" s="57" t="str">
        <f t="shared" si="351"/>
        <v>Sweet Emily Kate</v>
      </c>
      <c r="M3201" s="57" t="str">
        <f t="shared" si="356"/>
        <v>Sweet Emily Kate</v>
      </c>
      <c r="N3201" s="61" t="str">
        <f t="shared" si="352"/>
        <v>Sweet Emily Kate</v>
      </c>
    </row>
    <row r="3202" spans="1:14" ht="25.15" customHeight="1" x14ac:dyDescent="0.2">
      <c r="A3202" s="54" t="s">
        <v>2586</v>
      </c>
      <c r="B3202" s="82">
        <v>2009</v>
      </c>
      <c r="C3202" s="68" t="str">
        <f>IF(ISERROR(VLOOKUP(IF(RIGHT($A3202,1)=")",LEFT($A3202,FIND(" (",$A3202)-1),$A3202),[1]ACCS!$B$2:$B$5003, 1, FALSE)), "","1")</f>
        <v>1</v>
      </c>
      <c r="D3202" s="103" t="str">
        <f>IF($B3202="Unknown","",IF($B3202="","",IF(VALUE(LEFT($B3202,4))&lt;Calc!$J$2,"ANTIQUE","")))</f>
        <v/>
      </c>
      <c r="E3202" s="72" t="s">
        <v>61</v>
      </c>
      <c r="F3202" s="121"/>
      <c r="G3202" s="121"/>
      <c r="H3202" s="62" t="str">
        <f t="shared" si="353"/>
        <v>NRH</v>
      </c>
      <c r="I3202" s="18">
        <f t="shared" si="350"/>
        <v>2</v>
      </c>
      <c r="J3202" s="18">
        <f t="shared" si="354"/>
        <v>0</v>
      </c>
      <c r="K3202" s="18">
        <f t="shared" si="355"/>
        <v>0</v>
      </c>
      <c r="L3202" s="57" t="str">
        <f t="shared" si="351"/>
        <v>Sweet Gem</v>
      </c>
      <c r="M3202" s="57" t="str">
        <f t="shared" si="356"/>
        <v>Sweet Gem</v>
      </c>
      <c r="N3202" s="61" t="str">
        <f t="shared" si="352"/>
        <v>Sweet Gem</v>
      </c>
    </row>
    <row r="3203" spans="1:14" ht="25.15" customHeight="1" x14ac:dyDescent="0.2">
      <c r="A3203" s="54" t="s">
        <v>2587</v>
      </c>
      <c r="B3203" s="87">
        <v>1992</v>
      </c>
      <c r="C3203" s="68" t="str">
        <f>IF(ISERROR(VLOOKUP(IF(RIGHT($A3203,1)=")",LEFT($A3203,FIND(" (",$A3203)-1),$A3203),[1]ACCS!$B$2:$B$5003, 1, FALSE)), "","1")</f>
        <v>1</v>
      </c>
      <c r="D3203" s="103" t="str">
        <f>IF($B3203="Unknown","",IF($B3203="","",IF(VALUE(LEFT($B3203,4))&lt;Calc!$J$2,"ANTIQUE","")))</f>
        <v/>
      </c>
      <c r="E3203" s="84" t="s">
        <v>61</v>
      </c>
      <c r="F3203" s="125"/>
      <c r="G3203" s="125"/>
      <c r="H3203" s="62" t="str">
        <f t="shared" si="353"/>
        <v>NRH</v>
      </c>
      <c r="I3203" s="18">
        <f t="shared" si="350"/>
        <v>2</v>
      </c>
      <c r="J3203" s="18">
        <f t="shared" si="354"/>
        <v>0</v>
      </c>
      <c r="K3203" s="18">
        <f t="shared" si="355"/>
        <v>0</v>
      </c>
      <c r="L3203" s="57" t="str">
        <f t="shared" si="351"/>
        <v>Sweet Jane</v>
      </c>
      <c r="M3203" s="57" t="str">
        <f t="shared" si="356"/>
        <v>Sweet Jane</v>
      </c>
      <c r="N3203" s="61" t="str">
        <f t="shared" si="352"/>
        <v>Sweet Jane</v>
      </c>
    </row>
    <row r="3204" spans="1:14" ht="25.15" customHeight="1" x14ac:dyDescent="0.2">
      <c r="A3204" s="54" t="s">
        <v>2588</v>
      </c>
      <c r="B3204" s="87">
        <v>2000</v>
      </c>
      <c r="C3204" s="68" t="str">
        <f>IF(ISERROR(VLOOKUP(IF(RIGHT($A3204,1)=")",LEFT($A3204,FIND(" (",$A3204)-1),$A3204),[1]ACCS!$B$2:$B$5003, 1, FALSE)), "","1")</f>
        <v>1</v>
      </c>
      <c r="D3204" s="103" t="str">
        <f>IF($B3204="Unknown","",IF($B3204="","",IF(VALUE(LEFT($B3204,4))&lt;Calc!$J$2,"ANTIQUE","")))</f>
        <v/>
      </c>
      <c r="E3204" s="84" t="s">
        <v>24</v>
      </c>
      <c r="F3204" s="125"/>
      <c r="G3204" s="125" t="s">
        <v>26</v>
      </c>
      <c r="H3204" s="62" t="str">
        <f t="shared" si="353"/>
        <v>Japonica</v>
      </c>
      <c r="I3204" s="18">
        <f t="shared" si="350"/>
        <v>0</v>
      </c>
      <c r="J3204" s="18">
        <f t="shared" si="354"/>
        <v>0</v>
      </c>
      <c r="K3204" s="18">
        <f t="shared" si="355"/>
        <v>0</v>
      </c>
      <c r="L3204" s="57" t="str">
        <f t="shared" si="351"/>
        <v>Sweet Lara</v>
      </c>
      <c r="M3204" s="57" t="str">
        <f t="shared" si="356"/>
        <v>Sweet Lara</v>
      </c>
      <c r="N3204" s="61" t="str">
        <f t="shared" si="352"/>
        <v>Sweet Lara</v>
      </c>
    </row>
    <row r="3205" spans="1:14" ht="25.15" customHeight="1" x14ac:dyDescent="0.2">
      <c r="A3205" s="54" t="s">
        <v>2589</v>
      </c>
      <c r="B3205" s="82">
        <v>2019</v>
      </c>
      <c r="C3205" s="68" t="str">
        <f>IF(ISERROR(VLOOKUP(IF(RIGHT($A3205,1)=")",LEFT($A3205,FIND(" (",$A3205)-1),$A3205),[1]ACCS!$B$2:$B$5003, 1, FALSE)), "","1")</f>
        <v>1</v>
      </c>
      <c r="D3205" s="103" t="str">
        <f>IF($B3205="Unknown","",IF($B3205="","",IF(VALUE(LEFT($B3205,4))&lt;Calc!$J$2,"ANTIQUE","")))</f>
        <v/>
      </c>
      <c r="E3205" s="72" t="s">
        <v>24</v>
      </c>
      <c r="F3205" s="121"/>
      <c r="G3205" s="121" t="s">
        <v>26</v>
      </c>
      <c r="H3205" s="62" t="str">
        <f t="shared" si="353"/>
        <v>Japonica</v>
      </c>
      <c r="I3205" s="18">
        <f t="shared" si="350"/>
        <v>0</v>
      </c>
      <c r="J3205" s="18">
        <f t="shared" si="354"/>
        <v>0</v>
      </c>
      <c r="K3205" s="18">
        <f t="shared" si="355"/>
        <v>0</v>
      </c>
      <c r="L3205" s="57" t="str">
        <f t="shared" si="351"/>
        <v>Sweet Mary</v>
      </c>
      <c r="M3205" s="57" t="str">
        <f t="shared" si="356"/>
        <v>Sweet Mary</v>
      </c>
      <c r="N3205" s="61" t="str">
        <f t="shared" si="352"/>
        <v>Sweet Mary</v>
      </c>
    </row>
    <row r="3206" spans="1:14" ht="25.15" customHeight="1" x14ac:dyDescent="0.2">
      <c r="A3206" s="54" t="s">
        <v>2590</v>
      </c>
      <c r="B3206" s="82">
        <v>2009</v>
      </c>
      <c r="C3206" s="68" t="str">
        <f>IF(ISERROR(VLOOKUP(IF(RIGHT($A3206,1)=")",LEFT($A3206,FIND(" (",$A3206)-1),$A3206),[1]ACCS!$B$2:$B$5003, 1, FALSE)), "","1")</f>
        <v>1</v>
      </c>
      <c r="D3206" s="103" t="str">
        <f>IF($B3206="Unknown","",IF($B3206="","",IF(VALUE(LEFT($B3206,4))&lt;Calc!$J$2,"ANTIQUE","")))</f>
        <v/>
      </c>
      <c r="E3206" s="72" t="s">
        <v>35</v>
      </c>
      <c r="F3206" s="121"/>
      <c r="G3206" s="121"/>
      <c r="H3206" s="62" t="str">
        <f t="shared" si="353"/>
        <v>NRH</v>
      </c>
      <c r="I3206" s="18">
        <f t="shared" si="350"/>
        <v>2</v>
      </c>
      <c r="J3206" s="18">
        <f t="shared" si="354"/>
        <v>0</v>
      </c>
      <c r="K3206" s="18">
        <f t="shared" si="355"/>
        <v>0</v>
      </c>
      <c r="L3206" s="57" t="str">
        <f t="shared" si="351"/>
        <v>Sweet October</v>
      </c>
      <c r="M3206" s="57" t="str">
        <f t="shared" si="356"/>
        <v>Sweet October</v>
      </c>
      <c r="N3206" s="61" t="str">
        <f t="shared" si="352"/>
        <v>Sweet October</v>
      </c>
    </row>
    <row r="3207" spans="1:14" ht="25.15" customHeight="1" x14ac:dyDescent="0.2">
      <c r="A3207" s="54" t="s">
        <v>2591</v>
      </c>
      <c r="B3207" s="82">
        <v>2002</v>
      </c>
      <c r="C3207" s="68" t="str">
        <f>IF(ISERROR(VLOOKUP(IF(RIGHT($A3207,1)=")",LEFT($A3207,FIND(" (",$A3207)-1),$A3207),[1]ACCS!$B$2:$B$5003, 1, FALSE)), "","1")</f>
        <v/>
      </c>
      <c r="D3207" s="103" t="str">
        <f>IF($B3207="Unknown","",IF($B3207="","",IF(VALUE(LEFT($B3207,4))&lt;Calc!$J$2,"ANTIQUE","")))</f>
        <v/>
      </c>
      <c r="E3207" s="72" t="s">
        <v>24</v>
      </c>
      <c r="F3207" s="121"/>
      <c r="G3207" s="121"/>
      <c r="H3207" s="62" t="str">
        <f t="shared" si="353"/>
        <v>NRH</v>
      </c>
      <c r="I3207" s="18">
        <f t="shared" si="350"/>
        <v>2</v>
      </c>
      <c r="J3207" s="18">
        <f t="shared" si="354"/>
        <v>0</v>
      </c>
      <c r="K3207" s="18">
        <f t="shared" si="355"/>
        <v>0</v>
      </c>
      <c r="L3207" s="57" t="str">
        <f t="shared" si="351"/>
        <v>Sweet Scented</v>
      </c>
      <c r="M3207" s="57" t="str">
        <f t="shared" si="356"/>
        <v>Sweet Scented</v>
      </c>
      <c r="N3207" s="61" t="str">
        <f t="shared" si="352"/>
        <v>Sweet Scented</v>
      </c>
    </row>
    <row r="3208" spans="1:14" ht="25.15" customHeight="1" x14ac:dyDescent="0.2">
      <c r="A3208" s="106" t="s">
        <v>3236</v>
      </c>
      <c r="B3208" s="113"/>
      <c r="C3208" s="68" t="str">
        <f>IF(ISERROR(VLOOKUP(IF(RIGHT($A3208,1)=")",LEFT($A3208,FIND(" (",$A3208)-1),$A3208),[1]ACCS!$B$2:$B$5003, 1, FALSE)), "","1")</f>
        <v/>
      </c>
      <c r="D3208" s="115" t="str">
        <f>IF($B3208="Unknown","",IF($B3208="","",IF(VALUE(LEFT($B3208,4))&lt;Calc!$J$2,"ANTIQUE","")))</f>
        <v/>
      </c>
      <c r="E3208" s="114" t="s">
        <v>24</v>
      </c>
      <c r="F3208" s="125"/>
      <c r="G3208" s="125"/>
      <c r="H3208" s="62" t="str">
        <f t="shared" si="353"/>
        <v>Japonica [Higo]</v>
      </c>
      <c r="I3208" s="18">
        <f t="shared" si="350"/>
        <v>6</v>
      </c>
      <c r="J3208" s="18">
        <f t="shared" si="354"/>
        <v>0</v>
      </c>
      <c r="K3208" s="18">
        <f t="shared" si="355"/>
        <v>0</v>
      </c>
      <c r="L3208" s="57" t="str">
        <f t="shared" si="351"/>
        <v>Sweet Scented (Higo)</v>
      </c>
      <c r="M3208" s="57" t="str">
        <f t="shared" si="356"/>
        <v>Sweet Scented (Higo)</v>
      </c>
      <c r="N3208" s="61" t="str">
        <f t="shared" si="352"/>
        <v>Sweet Scented</v>
      </c>
    </row>
    <row r="3209" spans="1:14" ht="25.15" customHeight="1" x14ac:dyDescent="0.2">
      <c r="A3209" s="54" t="s">
        <v>2592</v>
      </c>
      <c r="B3209" s="87">
        <v>2016</v>
      </c>
      <c r="C3209" s="68" t="str">
        <f>IF(ISERROR(VLOOKUP(IF(RIGHT($A3209,1)=")",LEFT($A3209,FIND(" (",$A3209)-1),$A3209),[1]ACCS!$B$2:$B$5003, 1, FALSE)), "","1")</f>
        <v>1</v>
      </c>
      <c r="D3209" s="103" t="str">
        <f>IF($B3209="Unknown","",IF($B3209="","",IF(VALUE(LEFT($B3209,4))&lt;Calc!$J$2,"ANTIQUE","")))</f>
        <v/>
      </c>
      <c r="E3209" s="84" t="s">
        <v>37</v>
      </c>
      <c r="F3209" s="125"/>
      <c r="G3209" s="125"/>
      <c r="H3209" s="62" t="str">
        <f t="shared" si="353"/>
        <v>NRH</v>
      </c>
      <c r="I3209" s="18">
        <f t="shared" si="350"/>
        <v>2</v>
      </c>
      <c r="J3209" s="18">
        <f t="shared" si="354"/>
        <v>0</v>
      </c>
      <c r="K3209" s="18">
        <f t="shared" si="355"/>
        <v>0</v>
      </c>
      <c r="L3209" s="57" t="str">
        <f t="shared" si="351"/>
        <v>Sweet Scentsation</v>
      </c>
      <c r="M3209" s="57" t="str">
        <f t="shared" si="356"/>
        <v>Sweet Scentsation</v>
      </c>
      <c r="N3209" s="61" t="str">
        <f t="shared" si="352"/>
        <v>Sweet Scentsation</v>
      </c>
    </row>
    <row r="3210" spans="1:14" ht="25.15" customHeight="1" x14ac:dyDescent="0.2">
      <c r="A3210" s="54" t="s">
        <v>3518</v>
      </c>
      <c r="B3210" s="89">
        <v>1958</v>
      </c>
      <c r="C3210" s="68" t="str">
        <f>IF(ISERROR(VLOOKUP(IF(RIGHT($A3210,1)=")",LEFT($A3210,FIND(" (",$A3210)-1),$A3210),[1]ACCS!$B$2:$B$5003, 1, FALSE)), "","1")</f>
        <v>1</v>
      </c>
      <c r="D3210" s="103" t="str">
        <f>IF($B3210="Unknown","",IF($B3210="","",IF(VALUE(LEFT($B3210,4))&lt;Calc!$J$2,"ANTIQUE","")))</f>
        <v/>
      </c>
      <c r="E3210" s="90" t="s">
        <v>24</v>
      </c>
      <c r="F3210" s="126"/>
      <c r="G3210" s="126"/>
      <c r="H3210" s="62" t="str">
        <f t="shared" si="353"/>
        <v>Japonica</v>
      </c>
      <c r="I3210" s="18">
        <f t="shared" si="350"/>
        <v>0</v>
      </c>
      <c r="J3210" s="18">
        <f t="shared" si="354"/>
        <v>0</v>
      </c>
      <c r="K3210" s="18">
        <f t="shared" si="355"/>
        <v>0</v>
      </c>
      <c r="L3210" s="57" t="str">
        <f t="shared" si="351"/>
        <v>Sweetheart [Huntington]</v>
      </c>
      <c r="M3210" s="57" t="str">
        <f t="shared" si="356"/>
        <v>Sweetheart [Huntington]</v>
      </c>
      <c r="N3210" s="61" t="str">
        <f t="shared" si="352"/>
        <v>Sweetheart [Huntington]</v>
      </c>
    </row>
    <row r="3211" spans="1:14" ht="25.15" customHeight="1" x14ac:dyDescent="0.2">
      <c r="A3211" s="54" t="s">
        <v>3477</v>
      </c>
      <c r="B3211" s="89">
        <v>1832</v>
      </c>
      <c r="C3211" s="68" t="str">
        <f>IF(ISERROR(VLOOKUP(IF(RIGHT($A3211,1)=")",LEFT($A3211,FIND(" (",$A3211)-1),$A3211),[1]ACCS!$B$2:$B$5003, 1, FALSE)), "","1")</f>
        <v/>
      </c>
      <c r="D3211" s="103" t="str">
        <f>IF($B3211="Unknown","",IF($B3211="","",IF(VALUE(LEFT($B3211,4))&lt;Calc!$J$2,"ANTIQUE","")))</f>
        <v>ANTIQUE</v>
      </c>
      <c r="E3211" s="90" t="s">
        <v>21</v>
      </c>
      <c r="F3211" s="126"/>
      <c r="G3211" s="126"/>
      <c r="H3211" s="62" t="str">
        <f t="shared" si="353"/>
        <v>Japonica</v>
      </c>
      <c r="I3211" s="18">
        <f t="shared" si="350"/>
        <v>0</v>
      </c>
      <c r="J3211" s="18">
        <f t="shared" si="354"/>
        <v>0</v>
      </c>
      <c r="K3211" s="18">
        <f t="shared" si="355"/>
        <v>0</v>
      </c>
      <c r="L3211" s="57" t="str">
        <f t="shared" si="351"/>
        <v>Sweeti Vera (Lewellyn Var.)</v>
      </c>
      <c r="M3211" s="57" t="str">
        <f t="shared" si="356"/>
        <v>Sweeti Vera (Lewellyn Var.)</v>
      </c>
      <c r="N3211" s="61" t="str">
        <f t="shared" si="352"/>
        <v>Sweeti Vera</v>
      </c>
    </row>
    <row r="3212" spans="1:14" ht="25.15" customHeight="1" x14ac:dyDescent="0.2">
      <c r="A3212" s="54" t="s">
        <v>2593</v>
      </c>
      <c r="B3212" s="89">
        <v>1997</v>
      </c>
      <c r="C3212" s="68" t="str">
        <f>IF(ISERROR(VLOOKUP(IF(RIGHT($A3212,1)=")",LEFT($A3212,FIND(" (",$A3212)-1),$A3212),[1]ACCS!$B$2:$B$5003, 1, FALSE)), "","1")</f>
        <v>1</v>
      </c>
      <c r="D3212" s="103" t="str">
        <f>IF($B3212="Unknown","",IF($B3212="","",IF(VALUE(LEFT($B3212,4))&lt;Calc!$J$2,"ANTIQUE","")))</f>
        <v/>
      </c>
      <c r="E3212" s="90" t="s">
        <v>30</v>
      </c>
      <c r="F3212" s="126"/>
      <c r="G3212" s="126"/>
      <c r="H3212" s="62" t="str">
        <f t="shared" si="353"/>
        <v>Japonica</v>
      </c>
      <c r="I3212" s="18">
        <f t="shared" si="350"/>
        <v>0</v>
      </c>
      <c r="J3212" s="18">
        <f t="shared" si="354"/>
        <v>0</v>
      </c>
      <c r="K3212" s="18">
        <f t="shared" si="355"/>
        <v>0</v>
      </c>
      <c r="L3212" s="57" t="str">
        <f t="shared" si="351"/>
        <v>Sweetie Pie</v>
      </c>
      <c r="M3212" s="57" t="str">
        <f t="shared" si="356"/>
        <v>Sweetie Pie</v>
      </c>
      <c r="N3212" s="61" t="str">
        <f t="shared" si="352"/>
        <v>Sweetie Pie</v>
      </c>
    </row>
    <row r="3213" spans="1:14" ht="25.15" customHeight="1" x14ac:dyDescent="0.2">
      <c r="A3213" s="54" t="s">
        <v>2594</v>
      </c>
      <c r="B3213" s="89">
        <v>2005</v>
      </c>
      <c r="C3213" s="68" t="str">
        <f>IF(ISERROR(VLOOKUP(IF(RIGHT($A3213,1)=")",LEFT($A3213,FIND(" (",$A3213)-1),$A3213),[1]ACCS!$B$2:$B$5003, 1, FALSE)), "","1")</f>
        <v>1</v>
      </c>
      <c r="D3213" s="103" t="str">
        <f>IF($B3213="Unknown","",IF($B3213="","",IF(VALUE(LEFT($B3213,4))&lt;Calc!$J$2,"ANTIQUE","")))</f>
        <v/>
      </c>
      <c r="E3213" s="90" t="s">
        <v>30</v>
      </c>
      <c r="F3213" s="126"/>
      <c r="G3213" s="126"/>
      <c r="H3213" s="62" t="str">
        <f t="shared" si="353"/>
        <v>Japonica</v>
      </c>
      <c r="I3213" s="18">
        <f t="shared" si="350"/>
        <v>0</v>
      </c>
      <c r="J3213" s="18">
        <f t="shared" si="354"/>
        <v>0</v>
      </c>
      <c r="K3213" s="18">
        <f t="shared" si="355"/>
        <v>0</v>
      </c>
      <c r="L3213" s="57" t="str">
        <f t="shared" si="351"/>
        <v>Sweetie Pie Red</v>
      </c>
      <c r="M3213" s="57" t="str">
        <f t="shared" si="356"/>
        <v>Sweetie Pie Red</v>
      </c>
      <c r="N3213" s="61" t="str">
        <f t="shared" si="352"/>
        <v>Sweetie Pie Red</v>
      </c>
    </row>
    <row r="3214" spans="1:14" ht="25.15" customHeight="1" x14ac:dyDescent="0.2">
      <c r="A3214" s="54" t="s">
        <v>2595</v>
      </c>
      <c r="B3214" s="89">
        <v>1966</v>
      </c>
      <c r="C3214" s="68" t="str">
        <f>IF(ISERROR(VLOOKUP(IF(RIGHT($A3214,1)=")",LEFT($A3214,FIND(" (",$A3214)-1),$A3214),[1]ACCS!$B$2:$B$5003, 1, FALSE)), "","1")</f>
        <v>1</v>
      </c>
      <c r="D3214" s="103" t="str">
        <f>IF($B3214="Unknown","",IF($B3214="","",IF(VALUE(LEFT($B3214,4))&lt;Calc!$J$2,"ANTIQUE","")))</f>
        <v/>
      </c>
      <c r="E3214" s="90" t="s">
        <v>37</v>
      </c>
      <c r="F3214" s="126"/>
      <c r="G3214" s="126"/>
      <c r="H3214" s="62" t="str">
        <f t="shared" si="353"/>
        <v>NRH</v>
      </c>
      <c r="I3214" s="18">
        <f t="shared" si="350"/>
        <v>2</v>
      </c>
      <c r="J3214" s="18">
        <f t="shared" si="354"/>
        <v>0</v>
      </c>
      <c r="K3214" s="18">
        <f t="shared" si="355"/>
        <v>0</v>
      </c>
      <c r="L3214" s="57" t="str">
        <f t="shared" si="351"/>
        <v>Sylvia May Wells</v>
      </c>
      <c r="M3214" s="57" t="str">
        <f t="shared" si="356"/>
        <v>Sylvia May Wells</v>
      </c>
      <c r="N3214" s="61" t="str">
        <f t="shared" si="352"/>
        <v>Sylvia May Wells</v>
      </c>
    </row>
    <row r="3215" spans="1:14" ht="25.15" customHeight="1" x14ac:dyDescent="0.2">
      <c r="A3215" s="54" t="s">
        <v>2596</v>
      </c>
      <c r="B3215" s="91">
        <v>1937</v>
      </c>
      <c r="C3215" s="68" t="str">
        <f>IF(ISERROR(VLOOKUP(IF(RIGHT($A3215,1)=")",LEFT($A3215,FIND(" (",$A3215)-1),$A3215),[1]ACCS!$B$2:$B$5003, 1, FALSE)), "","1")</f>
        <v>1</v>
      </c>
      <c r="D3215" s="103" t="str">
        <f>IF($B3215="Unknown","",IF($B3215="","",IF(VALUE(LEFT($B3215,4))&lt;Calc!$J$2,"ANTIQUE","")))</f>
        <v/>
      </c>
      <c r="E3215" s="92" t="s">
        <v>24</v>
      </c>
      <c r="F3215" s="127"/>
      <c r="G3215" s="127"/>
      <c r="H3215" s="62" t="str">
        <f t="shared" si="353"/>
        <v>Japonica</v>
      </c>
      <c r="I3215" s="18">
        <f t="shared" si="350"/>
        <v>0</v>
      </c>
      <c r="J3215" s="18">
        <f t="shared" si="354"/>
        <v>0</v>
      </c>
      <c r="K3215" s="18">
        <f t="shared" si="355"/>
        <v>0</v>
      </c>
      <c r="L3215" s="57" t="str">
        <f t="shared" si="351"/>
        <v>T. K. Variegated</v>
      </c>
      <c r="M3215" s="57" t="str">
        <f t="shared" si="356"/>
        <v>T. K. Variegated</v>
      </c>
      <c r="N3215" s="61" t="str">
        <f t="shared" si="352"/>
        <v>T. K. Variegated</v>
      </c>
    </row>
    <row r="3216" spans="1:14" ht="25.15" customHeight="1" x14ac:dyDescent="0.2">
      <c r="A3216" s="106" t="s">
        <v>3176</v>
      </c>
      <c r="B3216" s="113">
        <v>2023</v>
      </c>
      <c r="C3216" s="68" t="str">
        <f>IF(ISERROR(VLOOKUP(IF(RIGHT($A3216,1)=")",LEFT($A3216,FIND(" (",$A3216)-1),$A3216),[1]ACCS!$B$2:$B$5003, 1, FALSE)), "","1")</f>
        <v>1</v>
      </c>
      <c r="D3216" s="115" t="str">
        <f>IF($B3216="Unknown","",IF($B3216="","",IF(VALUE(LEFT($B3216,4))&lt;Calc!$J$2,"ANTIQUE","")))</f>
        <v/>
      </c>
      <c r="E3216" s="114" t="s">
        <v>24</v>
      </c>
      <c r="F3216" s="125"/>
      <c r="G3216" s="125"/>
      <c r="H3216" s="62" t="str">
        <f t="shared" si="353"/>
        <v>Reticulata</v>
      </c>
      <c r="I3216" s="18">
        <f t="shared" si="350"/>
        <v>1</v>
      </c>
      <c r="J3216" s="18">
        <f t="shared" si="354"/>
        <v>0</v>
      </c>
      <c r="K3216" s="18">
        <f t="shared" si="355"/>
        <v>0</v>
      </c>
      <c r="L3216" s="57" t="str">
        <f t="shared" si="351"/>
        <v>T. Morris</v>
      </c>
      <c r="M3216" s="57" t="str">
        <f t="shared" si="356"/>
        <v>T. Morris</v>
      </c>
      <c r="N3216" s="61" t="str">
        <f t="shared" si="352"/>
        <v>T. Morris</v>
      </c>
    </row>
    <row r="3217" spans="1:14" ht="25.15" customHeight="1" x14ac:dyDescent="0.2">
      <c r="A3217" s="54" t="s">
        <v>3478</v>
      </c>
      <c r="B3217" s="87">
        <v>1856</v>
      </c>
      <c r="C3217" s="68" t="str">
        <f>IF(ISERROR(VLOOKUP(IF(RIGHT($A3217,1)=")",LEFT($A3217,FIND(" (",$A3217)-1),$A3217),[1]ACCS!$B$2:$B$5003, 1, FALSE)), "","1")</f>
        <v>1</v>
      </c>
      <c r="D3217" s="103" t="str">
        <f>IF($B3217="Unknown","",IF($B3217="","",IF(VALUE(LEFT($B3217,4))&lt;Calc!$J$2,"ANTIQUE","")))</f>
        <v>ANTIQUE</v>
      </c>
      <c r="E3217" s="84" t="s">
        <v>21</v>
      </c>
      <c r="F3217" s="125"/>
      <c r="G3217" s="125"/>
      <c r="H3217" s="62" t="str">
        <f t="shared" si="353"/>
        <v>Japonica</v>
      </c>
      <c r="I3217" s="18">
        <f t="shared" si="350"/>
        <v>0</v>
      </c>
      <c r="J3217" s="18">
        <f t="shared" si="354"/>
        <v>0</v>
      </c>
      <c r="K3217" s="18">
        <f t="shared" si="355"/>
        <v>0</v>
      </c>
      <c r="L3217" s="57" t="str">
        <f t="shared" si="351"/>
        <v>Tabbs</v>
      </c>
      <c r="M3217" s="57" t="str">
        <f t="shared" si="356"/>
        <v>Tabbs</v>
      </c>
      <c r="N3217" s="61" t="str">
        <f t="shared" si="352"/>
        <v>Tabbs</v>
      </c>
    </row>
    <row r="3218" spans="1:14" ht="25.15" customHeight="1" x14ac:dyDescent="0.2">
      <c r="A3218" s="54" t="s">
        <v>2597</v>
      </c>
      <c r="B3218" s="82">
        <v>1963</v>
      </c>
      <c r="C3218" s="68" t="str">
        <f>IF(ISERROR(VLOOKUP(IF(RIGHT($A3218,1)=")",LEFT($A3218,FIND(" (",$A3218)-1),$A3218),[1]ACCS!$B$2:$B$5003, 1, FALSE)), "","1")</f>
        <v/>
      </c>
      <c r="D3218" s="103" t="str">
        <f>IF($B3218="Unknown","",IF($B3218="","",IF(VALUE(LEFT($B3218,4))&lt;Calc!$J$2,"ANTIQUE","")))</f>
        <v/>
      </c>
      <c r="E3218" s="72" t="s">
        <v>37</v>
      </c>
      <c r="F3218" s="121"/>
      <c r="G3218" s="121"/>
      <c r="H3218" s="62" t="str">
        <f t="shared" si="353"/>
        <v>Japonica</v>
      </c>
      <c r="I3218" s="18">
        <f t="shared" si="350"/>
        <v>0</v>
      </c>
      <c r="J3218" s="18">
        <f t="shared" si="354"/>
        <v>0</v>
      </c>
      <c r="K3218" s="18">
        <f t="shared" si="355"/>
        <v>0</v>
      </c>
      <c r="L3218" s="57" t="str">
        <f t="shared" si="351"/>
        <v>Tabitha</v>
      </c>
      <c r="M3218" s="57" t="str">
        <f t="shared" si="356"/>
        <v>Tabitha</v>
      </c>
      <c r="N3218" s="61" t="str">
        <f t="shared" si="352"/>
        <v>Tabitha</v>
      </c>
    </row>
    <row r="3219" spans="1:14" ht="25.15" customHeight="1" x14ac:dyDescent="0.2">
      <c r="A3219" s="54" t="s">
        <v>2598</v>
      </c>
      <c r="B3219" s="87">
        <v>1986</v>
      </c>
      <c r="C3219" s="68" t="str">
        <f>IF(ISERROR(VLOOKUP(IF(RIGHT($A3219,1)=")",LEFT($A3219,FIND(" (",$A3219)-1),$A3219),[1]ACCS!$B$2:$B$5003, 1, FALSE)), "","1")</f>
        <v>1</v>
      </c>
      <c r="D3219" s="103" t="str">
        <f>IF($B3219="Unknown","",IF($B3219="","",IF(VALUE(LEFT($B3219,4))&lt;Calc!$J$2,"ANTIQUE","")))</f>
        <v/>
      </c>
      <c r="E3219" s="72" t="s">
        <v>61</v>
      </c>
      <c r="F3219" s="125"/>
      <c r="G3219" s="125" t="s">
        <v>26</v>
      </c>
      <c r="H3219" s="62" t="str">
        <f t="shared" si="353"/>
        <v>Japonica</v>
      </c>
      <c r="I3219" s="18">
        <f t="shared" si="350"/>
        <v>0</v>
      </c>
      <c r="J3219" s="18">
        <f t="shared" si="354"/>
        <v>0</v>
      </c>
      <c r="K3219" s="18">
        <f t="shared" si="355"/>
        <v>0</v>
      </c>
      <c r="L3219" s="57" t="str">
        <f t="shared" si="351"/>
        <v>Tada Meibi</v>
      </c>
      <c r="M3219" s="57" t="str">
        <f t="shared" si="356"/>
        <v>Tada Meibi</v>
      </c>
      <c r="N3219" s="61" t="str">
        <f t="shared" si="352"/>
        <v>Tada Meibi</v>
      </c>
    </row>
    <row r="3220" spans="1:14" ht="25.15" customHeight="1" x14ac:dyDescent="0.2">
      <c r="A3220" s="106" t="s">
        <v>3237</v>
      </c>
      <c r="B3220" s="52"/>
      <c r="C3220" s="68" t="str">
        <f>IF(ISERROR(VLOOKUP(IF(RIGHT($A3220,1)=")",LEFT($A3220,FIND(" (",$A3220)-1),$A3220),[1]ACCS!$B$2:$B$5003, 1, FALSE)), "","1")</f>
        <v/>
      </c>
      <c r="D3220" s="115" t="str">
        <f>IF($B3220="Unknown","",IF($B3220="","",IF(VALUE(LEFT($B3220,4))&lt;Calc!$J$2,"ANTIQUE","")))</f>
        <v/>
      </c>
      <c r="E3220" s="53" t="s">
        <v>21</v>
      </c>
      <c r="F3220" s="121"/>
      <c r="G3220" s="121"/>
      <c r="H3220" s="62" t="str">
        <f t="shared" si="353"/>
        <v>Japonica [Higo]</v>
      </c>
      <c r="I3220" s="18">
        <f t="shared" si="350"/>
        <v>6</v>
      </c>
      <c r="J3220" s="18">
        <f t="shared" si="354"/>
        <v>0</v>
      </c>
      <c r="K3220" s="18">
        <f t="shared" si="355"/>
        <v>0</v>
      </c>
      <c r="L3220" s="57" t="str">
        <f t="shared" si="351"/>
        <v>Tai-hei-raku (Higo)</v>
      </c>
      <c r="M3220" s="57" t="str">
        <f t="shared" si="356"/>
        <v>Tai-hei-raku (Higo)</v>
      </c>
      <c r="N3220" s="61" t="str">
        <f t="shared" si="352"/>
        <v>Tai-hei-raku</v>
      </c>
    </row>
    <row r="3221" spans="1:14" ht="25.15" customHeight="1" x14ac:dyDescent="0.2">
      <c r="A3221" s="54" t="s">
        <v>2599</v>
      </c>
      <c r="B3221" s="82">
        <v>1966</v>
      </c>
      <c r="C3221" s="68" t="str">
        <f>IF(ISERROR(VLOOKUP(IF(RIGHT($A3221,1)=")",LEFT($A3221,FIND(" (",$A3221)-1),$A3221),[1]ACCS!$B$2:$B$5003, 1, FALSE)), "","1")</f>
        <v>1</v>
      </c>
      <c r="D3221" s="103" t="str">
        <f>IF($B3221="Unknown","",IF($B3221="","",IF(VALUE(LEFT($B3221,4))&lt;Calc!$J$2,"ANTIQUE","")))</f>
        <v/>
      </c>
      <c r="E3221" s="72" t="s">
        <v>47</v>
      </c>
      <c r="F3221" s="121"/>
      <c r="G3221" s="121"/>
      <c r="H3221" s="62" t="str">
        <f t="shared" si="353"/>
        <v>Specie</v>
      </c>
      <c r="I3221" s="18">
        <f t="shared" si="350"/>
        <v>7</v>
      </c>
      <c r="J3221" s="18">
        <f t="shared" si="354"/>
        <v>7</v>
      </c>
      <c r="K3221" s="18">
        <f t="shared" si="355"/>
        <v>0</v>
      </c>
      <c r="L3221" s="57" t="str">
        <f t="shared" si="351"/>
        <v>Taiyo (The Sun)</v>
      </c>
      <c r="M3221" s="57" t="str">
        <f t="shared" si="356"/>
        <v>Taiyo (The Sun)</v>
      </c>
      <c r="N3221" s="61" t="str">
        <f t="shared" si="352"/>
        <v>Taiyo</v>
      </c>
    </row>
    <row r="3222" spans="1:14" ht="25.15" customHeight="1" x14ac:dyDescent="0.2">
      <c r="A3222" s="54" t="s">
        <v>2600</v>
      </c>
      <c r="B3222" s="82">
        <v>1989</v>
      </c>
      <c r="C3222" s="68" t="str">
        <f>IF(ISERROR(VLOOKUP(IF(RIGHT($A3222,1)=")",LEFT($A3222,FIND(" (",$A3222)-1),$A3222),[1]ACCS!$B$2:$B$5003, 1, FALSE)), "","1")</f>
        <v>1</v>
      </c>
      <c r="D3222" s="103" t="str">
        <f>IF($B3222="Unknown","",IF($B3222="","",IF(VALUE(LEFT($B3222,4))&lt;Calc!$J$2,"ANTIQUE","")))</f>
        <v/>
      </c>
      <c r="E3222" s="72" t="s">
        <v>35</v>
      </c>
      <c r="F3222" s="121"/>
      <c r="G3222" s="121"/>
      <c r="H3222" s="62" t="str">
        <f t="shared" si="353"/>
        <v>Japonica</v>
      </c>
      <c r="I3222" s="18">
        <f t="shared" si="350"/>
        <v>0</v>
      </c>
      <c r="J3222" s="18">
        <f t="shared" si="354"/>
        <v>0</v>
      </c>
      <c r="K3222" s="18">
        <f t="shared" si="355"/>
        <v>0</v>
      </c>
      <c r="L3222" s="57" t="str">
        <f t="shared" si="351"/>
        <v>Takanini</v>
      </c>
      <c r="M3222" s="57" t="str">
        <f t="shared" si="356"/>
        <v>Takanini</v>
      </c>
      <c r="N3222" s="61" t="str">
        <f t="shared" si="352"/>
        <v>Takanini</v>
      </c>
    </row>
    <row r="3223" spans="1:14" ht="25.15" customHeight="1" x14ac:dyDescent="0.2">
      <c r="A3223" s="54" t="s">
        <v>2601</v>
      </c>
      <c r="B3223" s="82">
        <v>1948</v>
      </c>
      <c r="C3223" s="68" t="str">
        <f>IF(ISERROR(VLOOKUP(IF(RIGHT($A3223,1)=")",LEFT($A3223,FIND(" (",$A3223)-1),$A3223),[1]ACCS!$B$2:$B$5003, 1, FALSE)), "","1")</f>
        <v>1</v>
      </c>
      <c r="D3223" s="103" t="str">
        <f>IF($B3223="Unknown","",IF($B3223="","",IF(VALUE(LEFT($B3223,4))&lt;Calc!$J$2,"ANTIQUE","")))</f>
        <v/>
      </c>
      <c r="E3223" s="72" t="s">
        <v>29</v>
      </c>
      <c r="F3223" s="121"/>
      <c r="G3223" s="121"/>
      <c r="H3223" s="62" t="str">
        <f t="shared" si="353"/>
        <v>Reticulata</v>
      </c>
      <c r="I3223" s="18">
        <f t="shared" si="350"/>
        <v>1</v>
      </c>
      <c r="J3223" s="18">
        <f t="shared" si="354"/>
        <v>0</v>
      </c>
      <c r="K3223" s="18">
        <f t="shared" si="355"/>
        <v>0</v>
      </c>
      <c r="L3223" s="57" t="str">
        <f t="shared" si="351"/>
        <v>Tali Queen</v>
      </c>
      <c r="M3223" s="57" t="str">
        <f t="shared" si="356"/>
        <v>Tali Queen</v>
      </c>
      <c r="N3223" s="61" t="str">
        <f t="shared" si="352"/>
        <v>Tali Queen</v>
      </c>
    </row>
    <row r="3224" spans="1:14" ht="25.15" customHeight="1" x14ac:dyDescent="0.2">
      <c r="A3224" s="54" t="s">
        <v>2602</v>
      </c>
      <c r="B3224" s="82">
        <v>1967</v>
      </c>
      <c r="C3224" s="68" t="str">
        <f>IF(ISERROR(VLOOKUP(IF(RIGHT($A3224,1)=")",LEFT($A3224,FIND(" (",$A3224)-1),$A3224),[1]ACCS!$B$2:$B$5003, 1, FALSE)), "","1")</f>
        <v>1</v>
      </c>
      <c r="D3224" s="103" t="str">
        <f>IF($B3224="Unknown","",IF($B3224="","",IF(VALUE(LEFT($B3224,4))&lt;Calc!$J$2,"ANTIQUE","")))</f>
        <v/>
      </c>
      <c r="E3224" s="72" t="s">
        <v>21</v>
      </c>
      <c r="F3224" s="121"/>
      <c r="G3224" s="121"/>
      <c r="H3224" s="62" t="str">
        <f t="shared" si="353"/>
        <v>Japonica</v>
      </c>
      <c r="I3224" s="18">
        <f t="shared" si="350"/>
        <v>0</v>
      </c>
      <c r="J3224" s="18">
        <f t="shared" si="354"/>
        <v>0</v>
      </c>
      <c r="K3224" s="18">
        <f t="shared" si="355"/>
        <v>0</v>
      </c>
      <c r="L3224" s="57" t="str">
        <f t="shared" si="351"/>
        <v>Tam O'Shanter</v>
      </c>
      <c r="M3224" s="57" t="str">
        <f t="shared" si="356"/>
        <v>Tam O'Shanter</v>
      </c>
      <c r="N3224" s="61" t="str">
        <f t="shared" si="352"/>
        <v>Tam O'Shanter</v>
      </c>
    </row>
    <row r="3225" spans="1:14" ht="25.15" customHeight="1" x14ac:dyDescent="0.2">
      <c r="A3225" s="54" t="s">
        <v>2603</v>
      </c>
      <c r="B3225" s="82">
        <v>1993</v>
      </c>
      <c r="C3225" s="68" t="str">
        <f>IF(ISERROR(VLOOKUP(IF(RIGHT($A3225,1)=")",LEFT($A3225,FIND(" (",$A3225)-1),$A3225),[1]ACCS!$B$2:$B$5003, 1, FALSE)), "","1")</f>
        <v>1</v>
      </c>
      <c r="D3225" s="103" t="str">
        <f>IF($B3225="Unknown","",IF($B3225="","",IF(VALUE(LEFT($B3225,4))&lt;Calc!$J$2,"ANTIQUE","")))</f>
        <v/>
      </c>
      <c r="E3225" s="72" t="s">
        <v>24</v>
      </c>
      <c r="F3225" s="121"/>
      <c r="G3225" s="121"/>
      <c r="H3225" s="62" t="str">
        <f t="shared" si="353"/>
        <v>Japonica</v>
      </c>
      <c r="I3225" s="18">
        <f t="shared" si="350"/>
        <v>0</v>
      </c>
      <c r="J3225" s="18">
        <f t="shared" si="354"/>
        <v>0</v>
      </c>
      <c r="K3225" s="18">
        <f t="shared" si="355"/>
        <v>0</v>
      </c>
      <c r="L3225" s="57" t="str">
        <f t="shared" si="351"/>
        <v>Tama Americana</v>
      </c>
      <c r="M3225" s="57" t="str">
        <f t="shared" si="356"/>
        <v>Tama Americana</v>
      </c>
      <c r="N3225" s="61" t="str">
        <f t="shared" si="352"/>
        <v>Tama Americana</v>
      </c>
    </row>
    <row r="3226" spans="1:14" ht="25.15" customHeight="1" x14ac:dyDescent="0.2">
      <c r="A3226" s="54" t="s">
        <v>2604</v>
      </c>
      <c r="B3226" s="82">
        <v>1993</v>
      </c>
      <c r="C3226" s="68" t="str">
        <f>IF(ISERROR(VLOOKUP(IF(RIGHT($A3226,1)=")",LEFT($A3226,FIND(" (",$A3226)-1),$A3226),[1]ACCS!$B$2:$B$5003, 1, FALSE)), "","1")</f>
        <v>1</v>
      </c>
      <c r="D3226" s="103" t="str">
        <f>IF($B3226="Unknown","",IF($B3226="","",IF(VALUE(LEFT($B3226,4))&lt;Calc!$J$2,"ANTIQUE","")))</f>
        <v/>
      </c>
      <c r="E3226" s="72" t="s">
        <v>163</v>
      </c>
      <c r="F3226" s="121"/>
      <c r="G3226" s="121"/>
      <c r="H3226" s="62" t="str">
        <f t="shared" si="353"/>
        <v>Japonica</v>
      </c>
      <c r="I3226" s="18">
        <f t="shared" si="350"/>
        <v>0</v>
      </c>
      <c r="J3226" s="18">
        <f t="shared" si="354"/>
        <v>0</v>
      </c>
      <c r="K3226" s="18">
        <f t="shared" si="355"/>
        <v>0</v>
      </c>
      <c r="L3226" s="57" t="str">
        <f t="shared" si="351"/>
        <v>Tama Bambino</v>
      </c>
      <c r="M3226" s="57" t="str">
        <f t="shared" si="356"/>
        <v>Tama Bambino</v>
      </c>
      <c r="N3226" s="61" t="str">
        <f t="shared" si="352"/>
        <v>Tama Bambino</v>
      </c>
    </row>
    <row r="3227" spans="1:14" ht="25.15" customHeight="1" x14ac:dyDescent="0.2">
      <c r="A3227" s="54" t="s">
        <v>2605</v>
      </c>
      <c r="B3227" s="82">
        <v>1993</v>
      </c>
      <c r="C3227" s="68" t="str">
        <f>IF(ISERROR(VLOOKUP(IF(RIGHT($A3227,1)=")",LEFT($A3227,FIND(" (",$A3227)-1),$A3227),[1]ACCS!$B$2:$B$5003, 1, FALSE)), "","1")</f>
        <v>1</v>
      </c>
      <c r="D3227" s="103" t="str">
        <f>IF($B3227="Unknown","",IF($B3227="","",IF(VALUE(LEFT($B3227,4))&lt;Calc!$J$2,"ANTIQUE","")))</f>
        <v/>
      </c>
      <c r="E3227" s="72" t="s">
        <v>21</v>
      </c>
      <c r="F3227" s="121"/>
      <c r="G3227" s="121"/>
      <c r="H3227" s="62" t="str">
        <f t="shared" si="353"/>
        <v>Japonica</v>
      </c>
      <c r="I3227" s="18">
        <f t="shared" si="350"/>
        <v>0</v>
      </c>
      <c r="J3227" s="18">
        <f t="shared" si="354"/>
        <v>0</v>
      </c>
      <c r="K3227" s="18">
        <f t="shared" si="355"/>
        <v>0</v>
      </c>
      <c r="L3227" s="57" t="str">
        <f t="shared" si="351"/>
        <v>Tama Beauty</v>
      </c>
      <c r="M3227" s="57" t="str">
        <f t="shared" si="356"/>
        <v>Tama Beauty</v>
      </c>
      <c r="N3227" s="61" t="str">
        <f t="shared" si="352"/>
        <v>Tama Beauty</v>
      </c>
    </row>
    <row r="3228" spans="1:14" ht="25.15" customHeight="1" x14ac:dyDescent="0.2">
      <c r="A3228" s="54" t="s">
        <v>2606</v>
      </c>
      <c r="B3228" s="82">
        <v>2014</v>
      </c>
      <c r="C3228" s="68" t="str">
        <f>IF(ISERROR(VLOOKUP(IF(RIGHT($A3228,1)=")",LEFT($A3228,FIND(" (",$A3228)-1),$A3228),[1]ACCS!$B$2:$B$5003, 1, FALSE)), "","1")</f>
        <v>1</v>
      </c>
      <c r="D3228" s="103" t="str">
        <f>IF($B3228="Unknown","",IF($B3228="","",IF(VALUE(LEFT($B3228,4))&lt;Calc!$J$2,"ANTIQUE","")))</f>
        <v/>
      </c>
      <c r="E3228" s="72" t="s">
        <v>24</v>
      </c>
      <c r="F3228" s="121"/>
      <c r="G3228" s="122"/>
      <c r="H3228" s="62" t="str">
        <f t="shared" si="353"/>
        <v>Japonica</v>
      </c>
      <c r="I3228" s="18">
        <f t="shared" si="350"/>
        <v>0</v>
      </c>
      <c r="J3228" s="18">
        <f t="shared" si="354"/>
        <v>0</v>
      </c>
      <c r="K3228" s="18">
        <f t="shared" si="355"/>
        <v>0</v>
      </c>
      <c r="L3228" s="57" t="str">
        <f t="shared" si="351"/>
        <v>Tama Carousel</v>
      </c>
      <c r="M3228" s="57" t="str">
        <f t="shared" si="356"/>
        <v>Tama Carousel</v>
      </c>
      <c r="N3228" s="61" t="str">
        <f t="shared" si="352"/>
        <v>Tama Carousel</v>
      </c>
    </row>
    <row r="3229" spans="1:14" ht="25.15" customHeight="1" x14ac:dyDescent="0.2">
      <c r="A3229" s="54" t="s">
        <v>2607</v>
      </c>
      <c r="B3229" s="82">
        <v>1993</v>
      </c>
      <c r="C3229" s="68" t="str">
        <f>IF(ISERROR(VLOOKUP(IF(RIGHT($A3229,1)=")",LEFT($A3229,FIND(" (",$A3229)-1),$A3229),[1]ACCS!$B$2:$B$5003, 1, FALSE)), "","1")</f>
        <v>1</v>
      </c>
      <c r="D3229" s="103" t="str">
        <f>IF($B3229="Unknown","",IF($B3229="","",IF(VALUE(LEFT($B3229,4))&lt;Calc!$J$2,"ANTIQUE","")))</f>
        <v/>
      </c>
      <c r="E3229" s="72" t="s">
        <v>35</v>
      </c>
      <c r="F3229" s="121"/>
      <c r="G3229" s="121"/>
      <c r="H3229" s="62" t="str">
        <f t="shared" si="353"/>
        <v>Japonica</v>
      </c>
      <c r="I3229" s="18">
        <f t="shared" si="350"/>
        <v>0</v>
      </c>
      <c r="J3229" s="18">
        <f t="shared" si="354"/>
        <v>0</v>
      </c>
      <c r="K3229" s="18">
        <f t="shared" si="355"/>
        <v>0</v>
      </c>
      <c r="L3229" s="57" t="str">
        <f t="shared" si="351"/>
        <v>Tama Electra</v>
      </c>
      <c r="M3229" s="57" t="str">
        <f t="shared" si="356"/>
        <v>Tama Electra</v>
      </c>
      <c r="N3229" s="61" t="str">
        <f t="shared" si="352"/>
        <v>Tama Electra</v>
      </c>
    </row>
    <row r="3230" spans="1:14" ht="25.15" customHeight="1" x14ac:dyDescent="0.2">
      <c r="A3230" s="54" t="s">
        <v>2608</v>
      </c>
      <c r="B3230" s="82">
        <v>1993</v>
      </c>
      <c r="C3230" s="68" t="str">
        <f>IF(ISERROR(VLOOKUP(IF(RIGHT($A3230,1)=")",LEFT($A3230,FIND(" (",$A3230)-1),$A3230),[1]ACCS!$B$2:$B$5003, 1, FALSE)), "","1")</f>
        <v>1</v>
      </c>
      <c r="D3230" s="103" t="str">
        <f>IF($B3230="Unknown","",IF($B3230="","",IF(VALUE(LEFT($B3230,4))&lt;Calc!$J$2,"ANTIQUE","")))</f>
        <v/>
      </c>
      <c r="E3230" s="72" t="s">
        <v>21</v>
      </c>
      <c r="F3230" s="121"/>
      <c r="G3230" s="121"/>
      <c r="H3230" s="62" t="str">
        <f t="shared" si="353"/>
        <v>Japonica</v>
      </c>
      <c r="I3230" s="18">
        <f t="shared" si="350"/>
        <v>0</v>
      </c>
      <c r="J3230" s="18">
        <f t="shared" si="354"/>
        <v>0</v>
      </c>
      <c r="K3230" s="18">
        <f t="shared" si="355"/>
        <v>0</v>
      </c>
      <c r="L3230" s="57" t="str">
        <f t="shared" si="351"/>
        <v>Tama Glitters</v>
      </c>
      <c r="M3230" s="57" t="str">
        <f t="shared" si="356"/>
        <v>Tama Glitters</v>
      </c>
      <c r="N3230" s="61" t="str">
        <f t="shared" si="352"/>
        <v>Tama Glitters</v>
      </c>
    </row>
    <row r="3231" spans="1:14" ht="25.15" customHeight="1" x14ac:dyDescent="0.2">
      <c r="A3231" s="54" t="s">
        <v>2609</v>
      </c>
      <c r="B3231" s="82">
        <v>2016</v>
      </c>
      <c r="C3231" s="68" t="str">
        <f>IF(ISERROR(VLOOKUP(IF(RIGHT($A3231,1)=")",LEFT($A3231,FIND(" (",$A3231)-1),$A3231),[1]ACCS!$B$2:$B$5003, 1, FALSE)), "","1")</f>
        <v>1</v>
      </c>
      <c r="D3231" s="103" t="str">
        <f>IF($B3231="Unknown","",IF($B3231="","",IF(VALUE(LEFT($B3231,4))&lt;Calc!$J$2,"ANTIQUE","")))</f>
        <v/>
      </c>
      <c r="E3231" s="72" t="s">
        <v>24</v>
      </c>
      <c r="F3231" s="121"/>
      <c r="G3231" s="121"/>
      <c r="H3231" s="62" t="str">
        <f t="shared" si="353"/>
        <v>Japonica</v>
      </c>
      <c r="I3231" s="18">
        <f t="shared" si="350"/>
        <v>0</v>
      </c>
      <c r="J3231" s="18">
        <f t="shared" si="354"/>
        <v>0</v>
      </c>
      <c r="K3231" s="18">
        <f t="shared" si="355"/>
        <v>0</v>
      </c>
      <c r="L3231" s="57" t="str">
        <f t="shared" si="351"/>
        <v>Tama Loch Laurel</v>
      </c>
      <c r="M3231" s="57" t="str">
        <f t="shared" si="356"/>
        <v>Tama Loch Laurel</v>
      </c>
      <c r="N3231" s="61" t="str">
        <f t="shared" si="352"/>
        <v>Tama Loch Laurel</v>
      </c>
    </row>
    <row r="3232" spans="1:14" ht="25.15" customHeight="1" x14ac:dyDescent="0.2">
      <c r="A3232" s="54" t="s">
        <v>2610</v>
      </c>
      <c r="B3232" s="82">
        <v>2000</v>
      </c>
      <c r="C3232" s="68" t="str">
        <f>IF(ISERROR(VLOOKUP(IF(RIGHT($A3232,1)=")",LEFT($A3232,FIND(" (",$A3232)-1),$A3232),[1]ACCS!$B$2:$B$5003, 1, FALSE)), "","1")</f>
        <v>1</v>
      </c>
      <c r="D3232" s="103" t="str">
        <f>IF($B3232="Unknown","",IF($B3232="","",IF(VALUE(LEFT($B3232,4))&lt;Calc!$J$2,"ANTIQUE","")))</f>
        <v/>
      </c>
      <c r="E3232" s="72" t="s">
        <v>35</v>
      </c>
      <c r="F3232" s="121"/>
      <c r="G3232" s="121"/>
      <c r="H3232" s="62" t="str">
        <f t="shared" si="353"/>
        <v>Japonica</v>
      </c>
      <c r="I3232" s="18">
        <f t="shared" si="350"/>
        <v>0</v>
      </c>
      <c r="J3232" s="18">
        <f t="shared" si="354"/>
        <v>0</v>
      </c>
      <c r="K3232" s="18">
        <f t="shared" si="355"/>
        <v>0</v>
      </c>
      <c r="L3232" s="57" t="str">
        <f t="shared" si="351"/>
        <v>Tama Peacock</v>
      </c>
      <c r="M3232" s="57" t="str">
        <f t="shared" si="356"/>
        <v>Tama Peacock</v>
      </c>
      <c r="N3232" s="61" t="str">
        <f t="shared" si="352"/>
        <v>Tama Peacock</v>
      </c>
    </row>
    <row r="3233" spans="1:14" ht="25.15" customHeight="1" x14ac:dyDescent="0.2">
      <c r="A3233" s="54" t="s">
        <v>2939</v>
      </c>
      <c r="B3233" s="82">
        <v>2018</v>
      </c>
      <c r="C3233" s="68" t="str">
        <f>IF(ISERROR(VLOOKUP(IF(RIGHT($A3233,1)=")",LEFT($A3233,FIND(" (",$A3233)-1),$A3233),[1]ACCS!$B$2:$B$5003, 1, FALSE)), "","1")</f>
        <v>1</v>
      </c>
      <c r="D3233" s="103" t="str">
        <f>IF($B3233="Unknown","",IF($B3233="","",IF(VALUE(LEFT($B3233,4))&lt;Calc!$J$2,"ANTIQUE","")))</f>
        <v/>
      </c>
      <c r="E3233" s="72" t="s">
        <v>24</v>
      </c>
      <c r="F3233" s="121"/>
      <c r="G3233" s="121"/>
      <c r="H3233" s="62" t="str">
        <f t="shared" si="353"/>
        <v>Japonica</v>
      </c>
      <c r="I3233" s="18">
        <f t="shared" si="350"/>
        <v>0</v>
      </c>
      <c r="J3233" s="18">
        <f t="shared" si="354"/>
        <v>0</v>
      </c>
      <c r="K3233" s="18">
        <f t="shared" si="355"/>
        <v>0</v>
      </c>
      <c r="L3233" s="57" t="str">
        <f t="shared" si="351"/>
        <v>Tama Velvet</v>
      </c>
      <c r="M3233" s="57" t="str">
        <f t="shared" si="356"/>
        <v>Tama Velvet</v>
      </c>
      <c r="N3233" s="61" t="str">
        <f t="shared" si="352"/>
        <v>Tama Velvet</v>
      </c>
    </row>
    <row r="3234" spans="1:14" ht="25.15" customHeight="1" x14ac:dyDescent="0.2">
      <c r="A3234" s="54" t="s">
        <v>2611</v>
      </c>
      <c r="B3234" s="82">
        <v>1993</v>
      </c>
      <c r="C3234" s="68" t="str">
        <f>IF(ISERROR(VLOOKUP(IF(RIGHT($A3234,1)=")",LEFT($A3234,FIND(" (",$A3234)-1),$A3234),[1]ACCS!$B$2:$B$5003, 1, FALSE)), "","1")</f>
        <v>1</v>
      </c>
      <c r="D3234" s="103" t="str">
        <f>IF($B3234="Unknown","",IF($B3234="","",IF(VALUE(LEFT($B3234,4))&lt;Calc!$J$2,"ANTIQUE","")))</f>
        <v/>
      </c>
      <c r="E3234" s="72" t="s">
        <v>35</v>
      </c>
      <c r="F3234" s="121"/>
      <c r="G3234" s="121"/>
      <c r="H3234" s="62" t="str">
        <f t="shared" si="353"/>
        <v>Japonica</v>
      </c>
      <c r="I3234" s="18">
        <f t="shared" ref="I3234:I3297" si="357">IF(NOT(ISERROR(SEARCH("(R)",$A3234))),1,IF(NOT(ISERROR(SEARCH("(H)",$A3234))),2,IF(NOT(ISERROR(SEARCH("(Sasanqua)",$A3234))),3,IF(NOT(ISERROR(SEARCH("(Hiemalis)",$A3234))),4,IF(NOT(ISERROR(SEARCH("(Vernalis)",$A3234))),5,IF(NOT(ISERROR(SEARCH("(Higo)",$A3234))),6,))))))+$J3234+K3234</f>
        <v>0</v>
      </c>
      <c r="J3234" s="18">
        <f t="shared" si="354"/>
        <v>0</v>
      </c>
      <c r="K3234" s="18">
        <f t="shared" si="355"/>
        <v>0</v>
      </c>
      <c r="L3234" s="57" t="str">
        <f t="shared" ref="L3234:L3297" si="358">SUBSTITUTE(SUBSTITUTE(SUBSTITUTE(SUBSTITUTE(SUBSTITUTE(SUBSTITUTE(SUBSTITUTE(SUBSTITUTE(A3234," (A)","")," (R)","")," (H)","")," (Sasanqua)","")," (Hiemalis)","")," (Vernalis)","")," (Rusticana)",""),"(Wabisuke)","")</f>
        <v>Tama Vino</v>
      </c>
      <c r="M3234" s="57" t="str">
        <f t="shared" si="356"/>
        <v>Tama Vino</v>
      </c>
      <c r="N3234" s="61" t="str">
        <f t="shared" si="352"/>
        <v>Tama Vino</v>
      </c>
    </row>
    <row r="3235" spans="1:14" ht="25.15" customHeight="1" x14ac:dyDescent="0.2">
      <c r="A3235" s="106" t="s">
        <v>3238</v>
      </c>
      <c r="B3235" s="52"/>
      <c r="C3235" s="68" t="str">
        <f>IF(ISERROR(VLOOKUP(IF(RIGHT($A3235,1)=")",LEFT($A3235,FIND(" (",$A3235)-1),$A3235),[1]ACCS!$B$2:$B$5003, 1, FALSE)), "","1")</f>
        <v>1</v>
      </c>
      <c r="D3235" s="115" t="str">
        <f>IF($B3235="Unknown","",IF($B3235="","",IF(VALUE(LEFT($B3235,4))&lt;Calc!$J$2,"ANTIQUE","")))</f>
        <v/>
      </c>
      <c r="E3235" s="53" t="s">
        <v>24</v>
      </c>
      <c r="F3235" s="121"/>
      <c r="G3235" s="121"/>
      <c r="H3235" s="62" t="str">
        <f t="shared" si="353"/>
        <v>Japonica [Higo]</v>
      </c>
      <c r="I3235" s="18">
        <f t="shared" si="357"/>
        <v>6</v>
      </c>
      <c r="J3235" s="18">
        <f t="shared" si="354"/>
        <v>0</v>
      </c>
      <c r="K3235" s="18">
        <f t="shared" si="355"/>
        <v>0</v>
      </c>
      <c r="L3235" s="57" t="str">
        <f t="shared" si="358"/>
        <v>Tama-ikari (Higo)</v>
      </c>
      <c r="M3235" s="57" t="str">
        <f t="shared" si="356"/>
        <v>Tama-ikari (Higo)</v>
      </c>
      <c r="N3235" s="61" t="str">
        <f t="shared" si="352"/>
        <v>Tama-ikari</v>
      </c>
    </row>
    <row r="3236" spans="1:14" ht="25.15" customHeight="1" x14ac:dyDescent="0.2">
      <c r="A3236" s="54" t="s">
        <v>2612</v>
      </c>
      <c r="B3236" s="82">
        <v>1973</v>
      </c>
      <c r="C3236" s="68" t="str">
        <f>IF(ISERROR(VLOOKUP(IF(RIGHT($A3236,1)=")",LEFT($A3236,FIND(" (",$A3236)-1),$A3236),[1]ACCS!$B$2:$B$5003, 1, FALSE)), "","1")</f>
        <v>1</v>
      </c>
      <c r="D3236" s="103" t="str">
        <f>IF($B3236="Unknown","",IF($B3236="","",IF(VALUE(LEFT($B3236,4))&lt;Calc!$J$2,"ANTIQUE","")))</f>
        <v/>
      </c>
      <c r="E3236" s="72" t="s">
        <v>35</v>
      </c>
      <c r="F3236" s="121"/>
      <c r="G3236" s="121"/>
      <c r="H3236" s="62" t="str">
        <f t="shared" si="353"/>
        <v>Japonica</v>
      </c>
      <c r="I3236" s="18">
        <f t="shared" si="357"/>
        <v>0</v>
      </c>
      <c r="J3236" s="18">
        <f t="shared" si="354"/>
        <v>0</v>
      </c>
      <c r="K3236" s="18">
        <f t="shared" si="355"/>
        <v>0</v>
      </c>
      <c r="L3236" s="57" t="str">
        <f t="shared" si="358"/>
        <v>Tama-no-ura</v>
      </c>
      <c r="M3236" s="57" t="str">
        <f t="shared" si="356"/>
        <v>Tama-no-ura</v>
      </c>
      <c r="N3236" s="61" t="str">
        <f t="shared" si="352"/>
        <v>Tama-no-ura</v>
      </c>
    </row>
    <row r="3237" spans="1:14" ht="25.15" customHeight="1" x14ac:dyDescent="0.2">
      <c r="A3237" s="54" t="s">
        <v>2613</v>
      </c>
      <c r="B3237" s="82">
        <v>2017</v>
      </c>
      <c r="C3237" s="68" t="str">
        <f>IF(ISERROR(VLOOKUP(IF(RIGHT($A3237,1)=")",LEFT($A3237,FIND(" (",$A3237)-1),$A3237),[1]ACCS!$B$2:$B$5003, 1, FALSE)), "","1")</f>
        <v>1</v>
      </c>
      <c r="D3237" s="103" t="str">
        <f>IF($B3237="Unknown","",IF($B3237="","",IF(VALUE(LEFT($B3237,4))&lt;Calc!$J$2,"ANTIQUE","")))</f>
        <v/>
      </c>
      <c r="E3237" s="72" t="s">
        <v>30</v>
      </c>
      <c r="F3237" s="121"/>
      <c r="G3237" s="121"/>
      <c r="H3237" s="62" t="str">
        <f t="shared" si="353"/>
        <v>Japonica</v>
      </c>
      <c r="I3237" s="18">
        <f t="shared" si="357"/>
        <v>0</v>
      </c>
      <c r="J3237" s="18">
        <f t="shared" si="354"/>
        <v>0</v>
      </c>
      <c r="K3237" s="18">
        <f t="shared" si="355"/>
        <v>0</v>
      </c>
      <c r="L3237" s="57" t="str">
        <f t="shared" si="358"/>
        <v>Tamlin Fortner</v>
      </c>
      <c r="M3237" s="57" t="str">
        <f t="shared" si="356"/>
        <v>Tamlin Fortner</v>
      </c>
      <c r="N3237" s="61" t="str">
        <f t="shared" si="352"/>
        <v>Tamlin Fortner</v>
      </c>
    </row>
    <row r="3238" spans="1:14" ht="25.15" customHeight="1" x14ac:dyDescent="0.2">
      <c r="A3238" s="54" t="s">
        <v>2614</v>
      </c>
      <c r="B3238" s="82">
        <v>1971</v>
      </c>
      <c r="C3238" s="68" t="str">
        <f>IF(ISERROR(VLOOKUP(IF(RIGHT($A3238,1)=")",LEFT($A3238,FIND(" (",$A3238)-1),$A3238),[1]ACCS!$B$2:$B$5003, 1, FALSE)), "","1")</f>
        <v>1</v>
      </c>
      <c r="D3238" s="103" t="str">
        <f>IF($B3238="Unknown","",IF($B3238="","",IF(VALUE(LEFT($B3238,4))&lt;Calc!$J$2,"ANTIQUE","")))</f>
        <v/>
      </c>
      <c r="E3238" s="72" t="s">
        <v>163</v>
      </c>
      <c r="F3238" s="121"/>
      <c r="G3238" s="121" t="s">
        <v>26</v>
      </c>
      <c r="H3238" s="62" t="str">
        <f t="shared" si="353"/>
        <v>Japonica</v>
      </c>
      <c r="I3238" s="18">
        <f t="shared" si="357"/>
        <v>0</v>
      </c>
      <c r="J3238" s="18">
        <f t="shared" si="354"/>
        <v>0</v>
      </c>
      <c r="K3238" s="18">
        <f t="shared" si="355"/>
        <v>0</v>
      </c>
      <c r="L3238" s="57" t="str">
        <f t="shared" si="358"/>
        <v>Tammia</v>
      </c>
      <c r="M3238" s="57" t="str">
        <f t="shared" si="356"/>
        <v>Tammia</v>
      </c>
      <c r="N3238" s="61" t="str">
        <f t="shared" si="352"/>
        <v>Tammia</v>
      </c>
    </row>
    <row r="3239" spans="1:14" ht="25.15" customHeight="1" x14ac:dyDescent="0.2">
      <c r="A3239" s="54" t="s">
        <v>2615</v>
      </c>
      <c r="B3239" s="82">
        <v>2013</v>
      </c>
      <c r="C3239" s="68" t="str">
        <f>IF(ISERROR(VLOOKUP(IF(RIGHT($A3239,1)=")",LEFT($A3239,FIND(" (",$A3239)-1),$A3239),[1]ACCS!$B$2:$B$5003, 1, FALSE)), "","1")</f>
        <v>1</v>
      </c>
      <c r="D3239" s="103" t="str">
        <f>IF($B3239="Unknown","",IF($B3239="","",IF(VALUE(LEFT($B3239,4))&lt;Calc!$J$2,"ANTIQUE","")))</f>
        <v/>
      </c>
      <c r="E3239" s="72" t="s">
        <v>37</v>
      </c>
      <c r="F3239" s="121"/>
      <c r="G3239" s="121" t="s">
        <v>26</v>
      </c>
      <c r="H3239" s="62" t="str">
        <f t="shared" si="353"/>
        <v>Japonica</v>
      </c>
      <c r="I3239" s="18">
        <f t="shared" si="357"/>
        <v>0</v>
      </c>
      <c r="J3239" s="18">
        <f t="shared" si="354"/>
        <v>0</v>
      </c>
      <c r="K3239" s="18">
        <f t="shared" si="355"/>
        <v>0</v>
      </c>
      <c r="L3239" s="57" t="str">
        <f t="shared" si="358"/>
        <v>Tammy</v>
      </c>
      <c r="M3239" s="57" t="str">
        <f t="shared" si="356"/>
        <v>Tammy</v>
      </c>
      <c r="N3239" s="61" t="str">
        <f t="shared" si="352"/>
        <v>Tammy</v>
      </c>
    </row>
    <row r="3240" spans="1:14" ht="25.15" customHeight="1" x14ac:dyDescent="0.2">
      <c r="A3240" s="54" t="s">
        <v>2616</v>
      </c>
      <c r="B3240" s="82">
        <v>1980</v>
      </c>
      <c r="C3240" s="68" t="str">
        <f>IF(ISERROR(VLOOKUP(IF(RIGHT($A3240,1)=")",LEFT($A3240,FIND(" (",$A3240)-1),$A3240),[1]ACCS!$B$2:$B$5003, 1, FALSE)), "","1")</f>
        <v>1</v>
      </c>
      <c r="D3240" s="103" t="str">
        <f>IF($B3240="Unknown","",IF($B3240="","",IF(VALUE(LEFT($B3240,4))&lt;Calc!$J$2,"ANTIQUE","")))</f>
        <v/>
      </c>
      <c r="E3240" s="72" t="s">
        <v>37</v>
      </c>
      <c r="F3240" s="121"/>
      <c r="G3240" s="121"/>
      <c r="H3240" s="62" t="str">
        <f t="shared" si="353"/>
        <v>NRH</v>
      </c>
      <c r="I3240" s="18">
        <f t="shared" si="357"/>
        <v>2</v>
      </c>
      <c r="J3240" s="18">
        <f t="shared" si="354"/>
        <v>0</v>
      </c>
      <c r="K3240" s="18">
        <f t="shared" si="355"/>
        <v>0</v>
      </c>
      <c r="L3240" s="57" t="str">
        <f t="shared" si="358"/>
        <v>Tamzin Coull</v>
      </c>
      <c r="M3240" s="57" t="str">
        <f t="shared" si="356"/>
        <v>Tamzin Coull</v>
      </c>
      <c r="N3240" s="61" t="str">
        <f t="shared" si="352"/>
        <v>Tamzin Coull</v>
      </c>
    </row>
    <row r="3241" spans="1:14" ht="25.15" customHeight="1" x14ac:dyDescent="0.2">
      <c r="A3241" s="106" t="s">
        <v>3239</v>
      </c>
      <c r="B3241" s="52">
        <v>1912</v>
      </c>
      <c r="C3241" s="68" t="str">
        <f>IF(ISERROR(VLOOKUP(IF(RIGHT($A3241,1)=")",LEFT($A3241,FIND(" (",$A3241)-1),$A3241),[1]ACCS!$B$2:$B$5003, 1, FALSE)), "","1")</f>
        <v>1</v>
      </c>
      <c r="D3241" s="115" t="str">
        <f>IF($B3241="Unknown","",IF($B3241="","",IF(VALUE(LEFT($B3241,4))&lt;Calc!$J$2,"ANTIQUE","")))</f>
        <v/>
      </c>
      <c r="E3241" s="53" t="s">
        <v>24</v>
      </c>
      <c r="F3241" s="121"/>
      <c r="G3241" s="121"/>
      <c r="H3241" s="62" t="str">
        <f t="shared" si="353"/>
        <v>Japonica [Higo]</v>
      </c>
      <c r="I3241" s="18">
        <f t="shared" si="357"/>
        <v>6</v>
      </c>
      <c r="J3241" s="18">
        <f t="shared" si="354"/>
        <v>0</v>
      </c>
      <c r="K3241" s="18">
        <f t="shared" si="355"/>
        <v>0</v>
      </c>
      <c r="L3241" s="57" t="str">
        <f t="shared" si="358"/>
        <v>Tancho (Higo)</v>
      </c>
      <c r="M3241" s="57" t="str">
        <f t="shared" si="356"/>
        <v>Tancho (Higo)</v>
      </c>
      <c r="N3241" s="61" t="str">
        <f t="shared" si="352"/>
        <v>Tancho</v>
      </c>
    </row>
    <row r="3242" spans="1:14" ht="25.15" customHeight="1" x14ac:dyDescent="0.2">
      <c r="A3242" s="54" t="s">
        <v>2617</v>
      </c>
      <c r="B3242" s="82">
        <v>1996</v>
      </c>
      <c r="C3242" s="68" t="str">
        <f>IF(ISERROR(VLOOKUP(IF(RIGHT($A3242,1)=")",LEFT($A3242,FIND(" (",$A3242)-1),$A3242),[1]ACCS!$B$2:$B$5003, 1, FALSE)), "","1")</f>
        <v>1</v>
      </c>
      <c r="D3242" s="103" t="str">
        <f>IF($B3242="Unknown","",IF($B3242="","",IF(VALUE(LEFT($B3242,4))&lt;Calc!$J$2,"ANTIQUE","")))</f>
        <v/>
      </c>
      <c r="E3242" s="72" t="s">
        <v>30</v>
      </c>
      <c r="F3242" s="121"/>
      <c r="G3242" s="121" t="s">
        <v>26</v>
      </c>
      <c r="H3242" s="62" t="str">
        <f t="shared" si="353"/>
        <v>Reticulata</v>
      </c>
      <c r="I3242" s="18">
        <f t="shared" si="357"/>
        <v>1</v>
      </c>
      <c r="J3242" s="18">
        <f t="shared" si="354"/>
        <v>0</v>
      </c>
      <c r="K3242" s="18">
        <f t="shared" si="355"/>
        <v>0</v>
      </c>
      <c r="L3242" s="57" t="str">
        <f t="shared" si="358"/>
        <v>Tango</v>
      </c>
      <c r="M3242" s="57" t="str">
        <f t="shared" si="356"/>
        <v>Tango</v>
      </c>
      <c r="N3242" s="61" t="str">
        <f t="shared" si="352"/>
        <v>Tango</v>
      </c>
    </row>
    <row r="3243" spans="1:14" ht="25.15" customHeight="1" x14ac:dyDescent="0.2">
      <c r="A3243" s="54" t="s">
        <v>2618</v>
      </c>
      <c r="B3243" s="82">
        <v>1985</v>
      </c>
      <c r="C3243" s="68" t="str">
        <f>IF(ISERROR(VLOOKUP(IF(RIGHT($A3243,1)=")",LEFT($A3243,FIND(" (",$A3243)-1),$A3243),[1]ACCS!$B$2:$B$5003, 1, FALSE)), "","1")</f>
        <v>1</v>
      </c>
      <c r="D3243" s="103" t="str">
        <f>IF($B3243="Unknown","",IF($B3243="","",IF(VALUE(LEFT($B3243,4))&lt;Calc!$J$2,"ANTIQUE","")))</f>
        <v/>
      </c>
      <c r="E3243" s="72" t="s">
        <v>24</v>
      </c>
      <c r="F3243" s="121"/>
      <c r="G3243" s="121"/>
      <c r="H3243" s="62" t="str">
        <f t="shared" si="353"/>
        <v>Japonica</v>
      </c>
      <c r="I3243" s="18">
        <f t="shared" si="357"/>
        <v>0</v>
      </c>
      <c r="J3243" s="18">
        <f t="shared" si="354"/>
        <v>0</v>
      </c>
      <c r="K3243" s="18">
        <f t="shared" si="355"/>
        <v>0</v>
      </c>
      <c r="L3243" s="57" t="str">
        <f t="shared" si="358"/>
        <v>Tar Baby</v>
      </c>
      <c r="M3243" s="57" t="str">
        <f t="shared" si="356"/>
        <v>Tar Baby</v>
      </c>
      <c r="N3243" s="61" t="str">
        <f t="shared" si="352"/>
        <v>Tar Baby</v>
      </c>
    </row>
    <row r="3244" spans="1:14" ht="25.15" customHeight="1" x14ac:dyDescent="0.2">
      <c r="A3244" s="106" t="s">
        <v>3240</v>
      </c>
      <c r="B3244" s="52"/>
      <c r="C3244" s="68" t="str">
        <f>IF(ISERROR(VLOOKUP(IF(RIGHT($A3244,1)=")",LEFT($A3244,FIND(" (",$A3244)-1),$A3244),[1]ACCS!$B$2:$B$5003, 1, FALSE)), "","1")</f>
        <v/>
      </c>
      <c r="D3244" s="115" t="str">
        <f>IF($B3244="Unknown","",IF($B3244="","",IF(VALUE(LEFT($B3244,4))&lt;Calc!$J$2,"ANTIQUE","")))</f>
        <v/>
      </c>
      <c r="E3244" s="53" t="s">
        <v>24</v>
      </c>
      <c r="F3244" s="121"/>
      <c r="G3244" s="121"/>
      <c r="H3244" s="62" t="str">
        <f t="shared" si="353"/>
        <v>Japonica [Higo]</v>
      </c>
      <c r="I3244" s="18">
        <f t="shared" si="357"/>
        <v>6</v>
      </c>
      <c r="J3244" s="18">
        <f t="shared" si="354"/>
        <v>0</v>
      </c>
      <c r="K3244" s="18">
        <f t="shared" si="355"/>
        <v>0</v>
      </c>
      <c r="L3244" s="57" t="str">
        <f t="shared" si="358"/>
        <v>Tasasago (Higo)</v>
      </c>
      <c r="M3244" s="57" t="str">
        <f t="shared" si="356"/>
        <v>Tasasago (Higo)</v>
      </c>
      <c r="N3244" s="61" t="str">
        <f t="shared" si="352"/>
        <v>Tasasago</v>
      </c>
    </row>
    <row r="3245" spans="1:14" ht="25.15" customHeight="1" x14ac:dyDescent="0.2">
      <c r="A3245" s="54" t="s">
        <v>2619</v>
      </c>
      <c r="B3245" s="82">
        <v>1991</v>
      </c>
      <c r="C3245" s="68" t="str">
        <f>IF(ISERROR(VLOOKUP(IF(RIGHT($A3245,1)=")",LEFT($A3245,FIND(" (",$A3245)-1),$A3245),[1]ACCS!$B$2:$B$5003, 1, FALSE)), "","1")</f>
        <v>1</v>
      </c>
      <c r="D3245" s="103" t="str">
        <f>IF($B3245="Unknown","",IF($B3245="","",IF(VALUE(LEFT($B3245,4))&lt;Calc!$J$2,"ANTIQUE","")))</f>
        <v/>
      </c>
      <c r="E3245" s="72" t="s">
        <v>30</v>
      </c>
      <c r="F3245" s="121" t="s">
        <v>5</v>
      </c>
      <c r="G3245" s="121"/>
      <c r="H3245" s="62" t="str">
        <f t="shared" si="353"/>
        <v>Japonica</v>
      </c>
      <c r="I3245" s="18">
        <f t="shared" si="357"/>
        <v>0</v>
      </c>
      <c r="J3245" s="18">
        <f t="shared" si="354"/>
        <v>0</v>
      </c>
      <c r="K3245" s="18">
        <f t="shared" si="355"/>
        <v>0</v>
      </c>
      <c r="L3245" s="57" t="str">
        <f t="shared" si="358"/>
        <v>Tata</v>
      </c>
      <c r="M3245" s="57" t="str">
        <f t="shared" si="356"/>
        <v>Tata</v>
      </c>
      <c r="N3245" s="61" t="str">
        <f t="shared" si="352"/>
        <v>Tata</v>
      </c>
    </row>
    <row r="3246" spans="1:14" ht="25.15" customHeight="1" x14ac:dyDescent="0.2">
      <c r="A3246" s="54" t="s">
        <v>2620</v>
      </c>
      <c r="B3246" s="82">
        <v>1975</v>
      </c>
      <c r="C3246" s="68" t="str">
        <f>IF(ISERROR(VLOOKUP(IF(RIGHT($A3246,1)=")",LEFT($A3246,FIND(" (",$A3246)-1),$A3246),[1]ACCS!$B$2:$B$5003, 1, FALSE)), "","1")</f>
        <v>1</v>
      </c>
      <c r="D3246" s="103" t="str">
        <f>IF($B3246="Unknown","",IF($B3246="","",IF(VALUE(LEFT($B3246,4))&lt;Calc!$J$2,"ANTIQUE","")))</f>
        <v/>
      </c>
      <c r="E3246" s="72" t="s">
        <v>37</v>
      </c>
      <c r="F3246" s="121"/>
      <c r="G3246" s="121"/>
      <c r="H3246" s="62" t="str">
        <f t="shared" si="353"/>
        <v>NRH</v>
      </c>
      <c r="I3246" s="18">
        <f t="shared" si="357"/>
        <v>2</v>
      </c>
      <c r="J3246" s="18">
        <f t="shared" si="354"/>
        <v>0</v>
      </c>
      <c r="K3246" s="18">
        <f t="shared" si="355"/>
        <v>0</v>
      </c>
      <c r="L3246" s="57" t="str">
        <f t="shared" si="358"/>
        <v>Taylor's Perfection</v>
      </c>
      <c r="M3246" s="57" t="str">
        <f t="shared" si="356"/>
        <v>Taylor's Perfection</v>
      </c>
      <c r="N3246" s="61" t="str">
        <f t="shared" si="352"/>
        <v>Taylor's Perfection</v>
      </c>
    </row>
    <row r="3247" spans="1:14" ht="25.15" customHeight="1" x14ac:dyDescent="0.2">
      <c r="A3247" s="54" t="s">
        <v>3479</v>
      </c>
      <c r="B3247" s="82">
        <v>1890</v>
      </c>
      <c r="C3247" s="68" t="str">
        <f>IF(ISERROR(VLOOKUP(IF(RIGHT($A3247,1)=")",LEFT($A3247,FIND(" (",$A3247)-1),$A3247),[1]ACCS!$B$2:$B$5003, 1, FALSE)), "","1")</f>
        <v>1</v>
      </c>
      <c r="D3247" s="103" t="str">
        <f>IF($B3247="Unknown","",IF($B3247="","",IF(VALUE(LEFT($B3247,4))&lt;Calc!$J$2,"ANTIQUE","")))</f>
        <v>ANTIQUE</v>
      </c>
      <c r="E3247" s="72" t="s">
        <v>37</v>
      </c>
      <c r="F3247" s="121"/>
      <c r="G3247" s="121"/>
      <c r="H3247" s="62" t="str">
        <f t="shared" si="353"/>
        <v>Japonica</v>
      </c>
      <c r="I3247" s="18">
        <f t="shared" si="357"/>
        <v>0</v>
      </c>
      <c r="J3247" s="18">
        <f t="shared" si="354"/>
        <v>0</v>
      </c>
      <c r="K3247" s="18">
        <f t="shared" si="355"/>
        <v>0</v>
      </c>
      <c r="L3247" s="57" t="str">
        <f t="shared" si="358"/>
        <v>Te Deum</v>
      </c>
      <c r="M3247" s="57" t="str">
        <f t="shared" si="356"/>
        <v>Te Deum</v>
      </c>
      <c r="N3247" s="61" t="str">
        <f t="shared" si="352"/>
        <v>Te Deum</v>
      </c>
    </row>
    <row r="3248" spans="1:14" ht="25.15" customHeight="1" x14ac:dyDescent="0.2">
      <c r="A3248" s="54" t="s">
        <v>2621</v>
      </c>
      <c r="B3248" s="82">
        <v>1972</v>
      </c>
      <c r="C3248" s="68" t="str">
        <f>IF(ISERROR(VLOOKUP(IF(RIGHT($A3248,1)=")",LEFT($A3248,FIND(" (",$A3248)-1),$A3248),[1]ACCS!$B$2:$B$5003, 1, FALSE)), "","1")</f>
        <v/>
      </c>
      <c r="D3248" s="103" t="str">
        <f>IF($B3248="Unknown","",IF($B3248="","",IF(VALUE(LEFT($B3248,4))&lt;Calc!$J$2,"ANTIQUE","")))</f>
        <v/>
      </c>
      <c r="E3248" s="72" t="s">
        <v>21</v>
      </c>
      <c r="F3248" s="121"/>
      <c r="G3248" s="121"/>
      <c r="H3248" s="62" t="str">
        <f t="shared" si="353"/>
        <v>Japonica</v>
      </c>
      <c r="I3248" s="18">
        <f t="shared" si="357"/>
        <v>0</v>
      </c>
      <c r="J3248" s="18">
        <f t="shared" si="354"/>
        <v>0</v>
      </c>
      <c r="K3248" s="18">
        <f t="shared" si="355"/>
        <v>0</v>
      </c>
      <c r="L3248" s="57" t="str">
        <f t="shared" si="358"/>
        <v>Teddie Ulmer</v>
      </c>
      <c r="M3248" s="57" t="str">
        <f t="shared" si="356"/>
        <v>Teddie Ulmer</v>
      </c>
      <c r="N3248" s="61" t="str">
        <f t="shared" si="352"/>
        <v>Teddie Ulmer</v>
      </c>
    </row>
    <row r="3249" spans="1:14" ht="25.15" customHeight="1" x14ac:dyDescent="0.2">
      <c r="A3249" s="54" t="s">
        <v>2622</v>
      </c>
      <c r="B3249" s="82">
        <v>2016</v>
      </c>
      <c r="C3249" s="68" t="str">
        <f>IF(ISERROR(VLOOKUP(IF(RIGHT($A3249,1)=")",LEFT($A3249,FIND(" (",$A3249)-1),$A3249),[1]ACCS!$B$2:$B$5003, 1, FALSE)), "","1")</f>
        <v/>
      </c>
      <c r="D3249" s="103" t="str">
        <f>IF($B3249="Unknown","",IF($B3249="","",IF(VALUE(LEFT($B3249,4))&lt;Calc!$J$2,"ANTIQUE","")))</f>
        <v/>
      </c>
      <c r="E3249" s="72" t="s">
        <v>47</v>
      </c>
      <c r="F3249" s="121"/>
      <c r="G3249" s="121" t="s">
        <v>26</v>
      </c>
      <c r="H3249" s="62" t="str">
        <f t="shared" si="353"/>
        <v>Japonica</v>
      </c>
      <c r="I3249" s="18">
        <f t="shared" si="357"/>
        <v>0</v>
      </c>
      <c r="J3249" s="18">
        <f t="shared" si="354"/>
        <v>0</v>
      </c>
      <c r="K3249" s="18">
        <f t="shared" si="355"/>
        <v>0</v>
      </c>
      <c r="L3249" s="57" t="str">
        <f t="shared" si="358"/>
        <v>Tee Bird</v>
      </c>
      <c r="M3249" s="57" t="str">
        <f t="shared" si="356"/>
        <v>Tee Bird</v>
      </c>
      <c r="N3249" s="61" t="str">
        <f t="shared" si="352"/>
        <v>Tee Bird</v>
      </c>
    </row>
    <row r="3250" spans="1:14" ht="25.15" customHeight="1" x14ac:dyDescent="0.2">
      <c r="A3250" s="54" t="s">
        <v>2623</v>
      </c>
      <c r="B3250" s="82">
        <v>1969</v>
      </c>
      <c r="C3250" s="68" t="str">
        <f>IF(ISERROR(VLOOKUP(IF(RIGHT($A3250,1)=")",LEFT($A3250,FIND(" (",$A3250)-1),$A3250),[1]ACCS!$B$2:$B$5003, 1, FALSE)), "","1")</f>
        <v>1</v>
      </c>
      <c r="D3250" s="103" t="str">
        <f>IF($B3250="Unknown","",IF($B3250="","",IF(VALUE(LEFT($B3250,4))&lt;Calc!$J$2,"ANTIQUE","")))</f>
        <v/>
      </c>
      <c r="E3250" s="72" t="s">
        <v>37</v>
      </c>
      <c r="F3250" s="121"/>
      <c r="G3250" s="121"/>
      <c r="H3250" s="62" t="str">
        <f t="shared" si="353"/>
        <v>Japonica</v>
      </c>
      <c r="I3250" s="18">
        <f t="shared" si="357"/>
        <v>0</v>
      </c>
      <c r="J3250" s="18">
        <f t="shared" si="354"/>
        <v>0</v>
      </c>
      <c r="K3250" s="18">
        <f t="shared" si="355"/>
        <v>0</v>
      </c>
      <c r="L3250" s="57" t="str">
        <f t="shared" si="358"/>
        <v>Teen Age Queen</v>
      </c>
      <c r="M3250" s="57" t="str">
        <f t="shared" si="356"/>
        <v>Teen Age Queen</v>
      </c>
      <c r="N3250" s="61" t="str">
        <f t="shared" si="352"/>
        <v>Teen Age Queen</v>
      </c>
    </row>
    <row r="3251" spans="1:14" ht="25.15" customHeight="1" x14ac:dyDescent="0.2">
      <c r="A3251" s="54" t="s">
        <v>2624</v>
      </c>
      <c r="B3251" s="82">
        <v>1967</v>
      </c>
      <c r="C3251" s="68" t="str">
        <f>IF(ISERROR(VLOOKUP(IF(RIGHT($A3251,1)=")",LEFT($A3251,FIND(" (",$A3251)-1),$A3251),[1]ACCS!$B$2:$B$5003, 1, FALSE)), "","1")</f>
        <v>1</v>
      </c>
      <c r="D3251" s="103" t="str">
        <f>IF($B3251="Unknown","",IF($B3251="","",IF(VALUE(LEFT($B3251,4))&lt;Calc!$J$2,"ANTIQUE","")))</f>
        <v/>
      </c>
      <c r="E3251" s="72" t="s">
        <v>30</v>
      </c>
      <c r="F3251" s="121"/>
      <c r="G3251" s="121"/>
      <c r="H3251" s="62" t="str">
        <f t="shared" si="353"/>
        <v>Reticulata</v>
      </c>
      <c r="I3251" s="18">
        <f t="shared" si="357"/>
        <v>1</v>
      </c>
      <c r="J3251" s="18">
        <f t="shared" si="354"/>
        <v>0</v>
      </c>
      <c r="K3251" s="18">
        <f t="shared" si="355"/>
        <v>0</v>
      </c>
      <c r="L3251" s="57" t="str">
        <f t="shared" si="358"/>
        <v>Temple Mist</v>
      </c>
      <c r="M3251" s="57" t="str">
        <f t="shared" si="356"/>
        <v>Temple Mist</v>
      </c>
      <c r="N3251" s="61" t="str">
        <f t="shared" si="352"/>
        <v>Temple Mist</v>
      </c>
    </row>
    <row r="3252" spans="1:14" ht="25.15" customHeight="1" x14ac:dyDescent="0.2">
      <c r="A3252" s="106" t="s">
        <v>3241</v>
      </c>
      <c r="B3252" s="52"/>
      <c r="C3252" s="68" t="str">
        <f>IF(ISERROR(VLOOKUP(IF(RIGHT($A3252,1)=")",LEFT($A3252,FIND(" (",$A3252)-1),$A3252),[1]ACCS!$B$2:$B$5003, 1, FALSE)), "","1")</f>
        <v>1</v>
      </c>
      <c r="D3252" s="115" t="str">
        <f>IF($B3252="Unknown","",IF($B3252="","",IF(VALUE(LEFT($B3252,4))&lt;Calc!$J$2,"ANTIQUE","")))</f>
        <v/>
      </c>
      <c r="E3252" s="53" t="s">
        <v>21</v>
      </c>
      <c r="F3252" s="121"/>
      <c r="G3252" s="121"/>
      <c r="H3252" s="62" t="str">
        <f t="shared" si="353"/>
        <v>Japonica [Higo]</v>
      </c>
      <c r="I3252" s="18">
        <f t="shared" si="357"/>
        <v>6</v>
      </c>
      <c r="J3252" s="18">
        <f t="shared" si="354"/>
        <v>0</v>
      </c>
      <c r="K3252" s="18">
        <f t="shared" si="355"/>
        <v>0</v>
      </c>
      <c r="L3252" s="57" t="str">
        <f t="shared" si="358"/>
        <v>Tenju (Higo)</v>
      </c>
      <c r="M3252" s="57" t="str">
        <f t="shared" si="356"/>
        <v>Tenju (Higo)</v>
      </c>
      <c r="N3252" s="61" t="str">
        <f t="shared" si="352"/>
        <v>Tenju</v>
      </c>
    </row>
    <row r="3253" spans="1:14" ht="25.15" customHeight="1" x14ac:dyDescent="0.2">
      <c r="A3253" s="54" t="s">
        <v>2625</v>
      </c>
      <c r="B3253" s="82">
        <v>1974</v>
      </c>
      <c r="C3253" s="68" t="str">
        <f>IF(ISERROR(VLOOKUP(IF(RIGHT($A3253,1)=")",LEFT($A3253,FIND(" (",$A3253)-1),$A3253),[1]ACCS!$B$2:$B$5003, 1, FALSE)), "","1")</f>
        <v>1</v>
      </c>
      <c r="D3253" s="103" t="str">
        <f>IF($B3253="Unknown","",IF($B3253="","",IF(VALUE(LEFT($B3253,4))&lt;Calc!$J$2,"ANTIQUE","")))</f>
        <v/>
      </c>
      <c r="E3253" s="72" t="s">
        <v>30</v>
      </c>
      <c r="F3253" s="121"/>
      <c r="G3253" s="121"/>
      <c r="H3253" s="62" t="str">
        <f t="shared" si="353"/>
        <v>Reticulata</v>
      </c>
      <c r="I3253" s="18">
        <f t="shared" si="357"/>
        <v>1</v>
      </c>
      <c r="J3253" s="18">
        <f t="shared" si="354"/>
        <v>0</v>
      </c>
      <c r="K3253" s="18">
        <f t="shared" si="355"/>
        <v>0</v>
      </c>
      <c r="L3253" s="57" t="str">
        <f t="shared" si="358"/>
        <v>Terrell Weaver</v>
      </c>
      <c r="M3253" s="57" t="str">
        <f t="shared" si="356"/>
        <v>Terrell Weaver</v>
      </c>
      <c r="N3253" s="61" t="str">
        <f t="shared" si="352"/>
        <v>Terrell Weaver</v>
      </c>
    </row>
    <row r="3254" spans="1:14" ht="25.15" customHeight="1" x14ac:dyDescent="0.2">
      <c r="A3254" s="54" t="s">
        <v>2626</v>
      </c>
      <c r="B3254" s="82">
        <v>1974</v>
      </c>
      <c r="C3254" s="68" t="str">
        <f>IF(ISERROR(VLOOKUP(IF(RIGHT($A3254,1)=")",LEFT($A3254,FIND(" (",$A3254)-1),$A3254),[1]ACCS!$B$2:$B$5003, 1, FALSE)), "","1")</f>
        <v>1</v>
      </c>
      <c r="D3254" s="103" t="str">
        <f>IF($B3254="Unknown","",IF($B3254="","",IF(VALUE(LEFT($B3254,4))&lt;Calc!$J$2,"ANTIQUE","")))</f>
        <v/>
      </c>
      <c r="E3254" s="72" t="s">
        <v>37</v>
      </c>
      <c r="F3254" s="121"/>
      <c r="G3254" s="121"/>
      <c r="H3254" s="62" t="str">
        <f t="shared" si="353"/>
        <v>Japonica</v>
      </c>
      <c r="I3254" s="18">
        <f t="shared" si="357"/>
        <v>0</v>
      </c>
      <c r="J3254" s="18">
        <f t="shared" si="354"/>
        <v>0</v>
      </c>
      <c r="K3254" s="18">
        <f t="shared" si="355"/>
        <v>0</v>
      </c>
      <c r="L3254" s="57" t="str">
        <f t="shared" si="358"/>
        <v>Terry Gilley</v>
      </c>
      <c r="M3254" s="57" t="str">
        <f t="shared" si="356"/>
        <v>Terry Gilley</v>
      </c>
      <c r="N3254" s="61" t="str">
        <f t="shared" si="352"/>
        <v>Terry Gilley</v>
      </c>
    </row>
    <row r="3255" spans="1:14" ht="25.15" customHeight="1" x14ac:dyDescent="0.2">
      <c r="A3255" s="54" t="s">
        <v>2627</v>
      </c>
      <c r="B3255" s="82">
        <v>1951</v>
      </c>
      <c r="C3255" s="68" t="str">
        <f>IF(ISERROR(VLOOKUP(IF(RIGHT($A3255,1)=")",LEFT($A3255,FIND(" (",$A3255)-1),$A3255),[1]ACCS!$B$2:$B$5003, 1, FALSE)), "","1")</f>
        <v/>
      </c>
      <c r="D3255" s="103" t="str">
        <f>IF($B3255="Unknown","",IF($B3255="","",IF(VALUE(LEFT($B3255,4))&lt;Calc!$J$2,"ANTIQUE","")))</f>
        <v/>
      </c>
      <c r="E3255" s="72" t="s">
        <v>47</v>
      </c>
      <c r="F3255" s="121"/>
      <c r="G3255" s="121"/>
      <c r="H3255" s="62" t="str">
        <f t="shared" si="353"/>
        <v>Sasanqua</v>
      </c>
      <c r="I3255" s="18">
        <f t="shared" si="357"/>
        <v>3</v>
      </c>
      <c r="J3255" s="18">
        <f t="shared" si="354"/>
        <v>0</v>
      </c>
      <c r="K3255" s="18">
        <f t="shared" si="355"/>
        <v>0</v>
      </c>
      <c r="L3255" s="57" t="str">
        <f t="shared" si="358"/>
        <v>Texas Star</v>
      </c>
      <c r="M3255" s="57" t="str">
        <f t="shared" si="356"/>
        <v>Texas Star</v>
      </c>
      <c r="N3255" s="61" t="str">
        <f t="shared" si="352"/>
        <v>Texas Star</v>
      </c>
    </row>
    <row r="3256" spans="1:14" ht="25.15" customHeight="1" x14ac:dyDescent="0.2">
      <c r="A3256" s="54" t="s">
        <v>2628</v>
      </c>
      <c r="B3256" s="82">
        <v>1996</v>
      </c>
      <c r="C3256" s="68" t="str">
        <f>IF(ISERROR(VLOOKUP(IF(RIGHT($A3256,1)=")",LEFT($A3256,FIND(" (",$A3256)-1),$A3256),[1]ACCS!$B$2:$B$5003, 1, FALSE)), "","1")</f>
        <v>1</v>
      </c>
      <c r="D3256" s="103" t="str">
        <f>IF($B3256="Unknown","",IF($B3256="","",IF(VALUE(LEFT($B3256,4))&lt;Calc!$J$2,"ANTIQUE","")))</f>
        <v/>
      </c>
      <c r="E3256" s="72" t="s">
        <v>61</v>
      </c>
      <c r="F3256" s="121"/>
      <c r="G3256" s="121"/>
      <c r="H3256" s="62" t="str">
        <f t="shared" si="353"/>
        <v>Sasanqua</v>
      </c>
      <c r="I3256" s="18">
        <f t="shared" si="357"/>
        <v>3</v>
      </c>
      <c r="J3256" s="18">
        <f t="shared" si="354"/>
        <v>0</v>
      </c>
      <c r="K3256" s="18">
        <f t="shared" si="355"/>
        <v>0</v>
      </c>
      <c r="L3256" s="57" t="str">
        <f t="shared" si="358"/>
        <v>Thalia</v>
      </c>
      <c r="M3256" s="57" t="str">
        <f t="shared" si="356"/>
        <v>Thalia</v>
      </c>
      <c r="N3256" s="61" t="str">
        <f t="shared" ref="N3256:N3319" si="359">IF(ISNUMBER(SEARCH("See",$M3256)),$M3256,IF(ISNUMBER(SEARCH("(",$M3256)),LEFT($M3256,SEARCH("(",$M3256)-2),$M3256))</f>
        <v>Thalia</v>
      </c>
    </row>
    <row r="3257" spans="1:14" ht="25.15" customHeight="1" x14ac:dyDescent="0.2">
      <c r="A3257" s="54" t="s">
        <v>2629</v>
      </c>
      <c r="B3257" s="82">
        <v>1913</v>
      </c>
      <c r="C3257" s="68" t="str">
        <f>IF(ISERROR(VLOOKUP(IF(RIGHT($A3257,1)=")",LEFT($A3257,FIND(" (",$A3257)-1),$A3257),[1]ACCS!$B$2:$B$5003, 1, FALSE)), "","1")</f>
        <v>1</v>
      </c>
      <c r="D3257" s="103" t="str">
        <f>IF($B3257="Unknown","",IF($B3257="","",IF(VALUE(LEFT($B3257,4))&lt;Calc!$J$2,"ANTIQUE","")))</f>
        <v/>
      </c>
      <c r="E3257" s="72" t="s">
        <v>37</v>
      </c>
      <c r="F3257" s="121"/>
      <c r="G3257" s="121"/>
      <c r="H3257" s="62" t="str">
        <f t="shared" si="353"/>
        <v>Japonica</v>
      </c>
      <c r="I3257" s="18">
        <f t="shared" si="357"/>
        <v>0</v>
      </c>
      <c r="J3257" s="18">
        <f t="shared" si="354"/>
        <v>0</v>
      </c>
      <c r="K3257" s="18">
        <f t="shared" si="355"/>
        <v>0</v>
      </c>
      <c r="L3257" s="57" t="str">
        <f t="shared" si="358"/>
        <v>The Czar</v>
      </c>
      <c r="M3257" s="57" t="str">
        <f t="shared" si="356"/>
        <v>The Czar</v>
      </c>
      <c r="N3257" s="61" t="str">
        <f t="shared" si="359"/>
        <v>The Czar</v>
      </c>
    </row>
    <row r="3258" spans="1:14" ht="25.15" customHeight="1" x14ac:dyDescent="0.2">
      <c r="A3258" s="54" t="s">
        <v>2630</v>
      </c>
      <c r="B3258" s="82">
        <v>2015</v>
      </c>
      <c r="C3258" s="68" t="str">
        <f>IF(ISERROR(VLOOKUP(IF(RIGHT($A3258,1)=")",LEFT($A3258,FIND(" (",$A3258)-1),$A3258),[1]ACCS!$B$2:$B$5003, 1, FALSE)), "","1")</f>
        <v/>
      </c>
      <c r="D3258" s="103" t="str">
        <f>IF($B3258="Unknown","",IF($B3258="","",IF(VALUE(LEFT($B3258,4))&lt;Calc!$J$2,"ANTIQUE","")))</f>
        <v/>
      </c>
      <c r="E3258" s="72" t="s">
        <v>37</v>
      </c>
      <c r="F3258" s="121"/>
      <c r="G3258" s="121"/>
      <c r="H3258" s="62" t="str">
        <f t="shared" si="353"/>
        <v>Sasanqua</v>
      </c>
      <c r="I3258" s="18">
        <f t="shared" si="357"/>
        <v>3</v>
      </c>
      <c r="J3258" s="18">
        <f t="shared" si="354"/>
        <v>0</v>
      </c>
      <c r="K3258" s="18">
        <f t="shared" si="355"/>
        <v>0</v>
      </c>
      <c r="L3258" s="57" t="str">
        <f t="shared" si="358"/>
        <v>The Surrealist</v>
      </c>
      <c r="M3258" s="57" t="str">
        <f t="shared" si="356"/>
        <v>The Surrealist</v>
      </c>
      <c r="N3258" s="61" t="str">
        <f t="shared" si="359"/>
        <v>The Surrealist</v>
      </c>
    </row>
    <row r="3259" spans="1:14" ht="25.15" customHeight="1" x14ac:dyDescent="0.2">
      <c r="A3259" s="54" t="s">
        <v>2631</v>
      </c>
      <c r="B3259" s="82">
        <v>1948</v>
      </c>
      <c r="C3259" s="68" t="str">
        <f>IF(ISERROR(VLOOKUP(IF(RIGHT($A3259,1)=")",LEFT($A3259,FIND(" (",$A3259)-1),$A3259),[1]ACCS!$B$2:$B$5003, 1, FALSE)), "","1")</f>
        <v>1</v>
      </c>
      <c r="D3259" s="103" t="str">
        <f>IF($B3259="Unknown","",IF($B3259="","",IF(VALUE(LEFT($B3259,4))&lt;Calc!$J$2,"ANTIQUE","")))</f>
        <v/>
      </c>
      <c r="E3259" s="72" t="s">
        <v>24</v>
      </c>
      <c r="F3259" s="121"/>
      <c r="G3259" s="121"/>
      <c r="H3259" s="62" t="str">
        <f t="shared" si="353"/>
        <v>Japonica</v>
      </c>
      <c r="I3259" s="18">
        <f t="shared" si="357"/>
        <v>0</v>
      </c>
      <c r="J3259" s="18">
        <f t="shared" si="354"/>
        <v>0</v>
      </c>
      <c r="K3259" s="18">
        <f t="shared" si="355"/>
        <v>0</v>
      </c>
      <c r="L3259" s="57" t="str">
        <f t="shared" si="358"/>
        <v>Thelma Dale</v>
      </c>
      <c r="M3259" s="57" t="str">
        <f t="shared" si="356"/>
        <v>Thelma Dale</v>
      </c>
      <c r="N3259" s="61" t="str">
        <f t="shared" si="359"/>
        <v>Thelma Dale</v>
      </c>
    </row>
    <row r="3260" spans="1:14" ht="25.15" customHeight="1" x14ac:dyDescent="0.2">
      <c r="A3260" s="54" t="s">
        <v>2632</v>
      </c>
      <c r="B3260" s="82">
        <v>2013</v>
      </c>
      <c r="C3260" s="68" t="str">
        <f>IF(ISERROR(VLOOKUP(IF(RIGHT($A3260,1)=")",LEFT($A3260,FIND(" (",$A3260)-1),$A3260),[1]ACCS!$B$2:$B$5003, 1, FALSE)), "","1")</f>
        <v>1</v>
      </c>
      <c r="D3260" s="103" t="str">
        <f>IF($B3260="Unknown","",IF($B3260="","",IF(VALUE(LEFT($B3260,4))&lt;Calc!$J$2,"ANTIQUE","")))</f>
        <v/>
      </c>
      <c r="E3260" s="72" t="s">
        <v>24</v>
      </c>
      <c r="F3260" s="121"/>
      <c r="G3260" s="121" t="s">
        <v>26</v>
      </c>
      <c r="H3260" s="62" t="str">
        <f t="shared" si="353"/>
        <v>Japonica</v>
      </c>
      <c r="I3260" s="18">
        <f t="shared" si="357"/>
        <v>0</v>
      </c>
      <c r="J3260" s="18">
        <f t="shared" si="354"/>
        <v>0</v>
      </c>
      <c r="K3260" s="18">
        <f t="shared" si="355"/>
        <v>0</v>
      </c>
      <c r="L3260" s="57" t="str">
        <f t="shared" si="358"/>
        <v>Theresa Burnham</v>
      </c>
      <c r="M3260" s="57" t="str">
        <f t="shared" si="356"/>
        <v>Theresa Burnham</v>
      </c>
      <c r="N3260" s="61" t="str">
        <f t="shared" si="359"/>
        <v>Theresa Burnham</v>
      </c>
    </row>
    <row r="3261" spans="1:14" ht="25.15" customHeight="1" x14ac:dyDescent="0.2">
      <c r="A3261" s="54" t="s">
        <v>2633</v>
      </c>
      <c r="B3261" s="82">
        <v>1951</v>
      </c>
      <c r="C3261" s="68" t="str">
        <f>IF(ISERROR(VLOOKUP(IF(RIGHT($A3261,1)=")",LEFT($A3261,FIND(" (",$A3261)-1),$A3261),[1]ACCS!$B$2:$B$5003, 1, FALSE)), "","1")</f>
        <v>1</v>
      </c>
      <c r="D3261" s="103" t="str">
        <f>IF($B3261="Unknown","",IF($B3261="","",IF(VALUE(LEFT($B3261,4))&lt;Calc!$J$2,"ANTIQUE","")))</f>
        <v/>
      </c>
      <c r="E3261" s="72" t="s">
        <v>24</v>
      </c>
      <c r="F3261" s="121"/>
      <c r="G3261" s="121"/>
      <c r="H3261" s="62" t="str">
        <f t="shared" ref="H3261:H3324" si="360">IF($A3261="","",IF($I3261=0,"Japonica",IF($I3261=1,"Reticulata",IF($I3261=2,"NRH",IF($I3261=3,"Sasanqua",IF($I3261=4,"Hiemalis",IF($I3261=5,"Vernalis",IF($I3261=6,"Japonica [Higo]","Specie"))))))))</f>
        <v>Japonica</v>
      </c>
      <c r="I3261" s="18">
        <f t="shared" si="357"/>
        <v>0</v>
      </c>
      <c r="J3261" s="18">
        <f t="shared" ref="J3261:J3324" si="361">IF(NOT(ISERROR(SEARCH("(Rusticana)",$A3261))),7,IF(NOT(ISERROR(SEARCH("(Wabisuke)",$A3261))),8,IF(NOT(ISERROR(SEARCH("(Edithae)",$A3261))),9,IF(NOT(ISERROR(SEARCH("(Oleifera)",$A3261))),10,IF(NOT(ISERROR(SEARCH("(Saluenensis)",$A3261))),11,0)))))</f>
        <v>0</v>
      </c>
      <c r="K3261" s="18">
        <f t="shared" ref="K3261:K3324" si="362">IF(NOT(ISERROR(SEARCH("(Pitardii)",$A3261))),12,IF(NOT(ISERROR(SEARCH("(Specie)",$A3261))),13,0))</f>
        <v>0</v>
      </c>
      <c r="L3261" s="57" t="str">
        <f t="shared" si="358"/>
        <v>Theresa Marie</v>
      </c>
      <c r="M3261" s="57" t="str">
        <f t="shared" ref="M3261:M3324" si="363">SUBSTITUTE(SUBSTITUTE(SUBSTITUTE(SUBSTITUTE(SUBSTITUTE($L3261," (Edithae)","")," (Oleifera)","")," (Saluenensis)","")," (Specie)","")," (Pitardii)","")</f>
        <v>Theresa Marie</v>
      </c>
      <c r="N3261" s="61" t="str">
        <f t="shared" si="359"/>
        <v>Theresa Marie</v>
      </c>
    </row>
    <row r="3262" spans="1:14" ht="25.15" customHeight="1" x14ac:dyDescent="0.2">
      <c r="A3262" s="54" t="s">
        <v>2634</v>
      </c>
      <c r="B3262" s="82">
        <v>1971</v>
      </c>
      <c r="C3262" s="68" t="str">
        <f>IF(ISERROR(VLOOKUP(IF(RIGHT($A3262,1)=")",LEFT($A3262,FIND(" (",$A3262)-1),$A3262),[1]ACCS!$B$2:$B$5003, 1, FALSE)), "","1")</f>
        <v>1</v>
      </c>
      <c r="D3262" s="103" t="str">
        <f>IF($B3262="Unknown","",IF($B3262="","",IF(VALUE(LEFT($B3262,4))&lt;Calc!$J$2,"ANTIQUE","")))</f>
        <v/>
      </c>
      <c r="E3262" s="72" t="s">
        <v>61</v>
      </c>
      <c r="F3262" s="121"/>
      <c r="G3262" s="121"/>
      <c r="H3262" s="62" t="str">
        <f t="shared" si="360"/>
        <v>Japonica</v>
      </c>
      <c r="I3262" s="18">
        <f t="shared" si="357"/>
        <v>0</v>
      </c>
      <c r="J3262" s="18">
        <f t="shared" si="361"/>
        <v>0</v>
      </c>
      <c r="K3262" s="18">
        <f t="shared" si="362"/>
        <v>0</v>
      </c>
      <c r="L3262" s="57" t="str">
        <f t="shared" si="358"/>
        <v>Thirty Drops</v>
      </c>
      <c r="M3262" s="57" t="str">
        <f t="shared" si="363"/>
        <v>Thirty Drops</v>
      </c>
      <c r="N3262" s="61" t="str">
        <f t="shared" si="359"/>
        <v>Thirty Drops</v>
      </c>
    </row>
    <row r="3263" spans="1:14" ht="25.15" customHeight="1" x14ac:dyDescent="0.2">
      <c r="A3263" s="54" t="s">
        <v>2635</v>
      </c>
      <c r="B3263" s="82">
        <v>1995</v>
      </c>
      <c r="C3263" s="68" t="str">
        <f>IF(ISERROR(VLOOKUP(IF(RIGHT($A3263,1)=")",LEFT($A3263,FIND(" (",$A3263)-1),$A3263),[1]ACCS!$B$2:$B$5003, 1, FALSE)), "","1")</f>
        <v>1</v>
      </c>
      <c r="D3263" s="103" t="str">
        <f>IF($B3263="Unknown","",IF($B3263="","",IF(VALUE(LEFT($B3263,4))&lt;Calc!$J$2,"ANTIQUE","")))</f>
        <v/>
      </c>
      <c r="E3263" s="72" t="s">
        <v>37</v>
      </c>
      <c r="F3263" s="121"/>
      <c r="G3263" s="121"/>
      <c r="H3263" s="62" t="str">
        <f t="shared" si="360"/>
        <v>Japonica</v>
      </c>
      <c r="I3263" s="18">
        <f t="shared" si="357"/>
        <v>0</v>
      </c>
      <c r="J3263" s="18">
        <f t="shared" si="361"/>
        <v>0</v>
      </c>
      <c r="K3263" s="18">
        <f t="shared" si="362"/>
        <v>0</v>
      </c>
      <c r="L3263" s="57" t="str">
        <f t="shared" si="358"/>
        <v>Thomas Walter Savige</v>
      </c>
      <c r="M3263" s="57" t="str">
        <f t="shared" si="363"/>
        <v>Thomas Walter Savige</v>
      </c>
      <c r="N3263" s="61" t="str">
        <f t="shared" si="359"/>
        <v>Thomas Walter Savige</v>
      </c>
    </row>
    <row r="3264" spans="1:14" ht="25.15" customHeight="1" x14ac:dyDescent="0.2">
      <c r="A3264" s="54" t="s">
        <v>3480</v>
      </c>
      <c r="B3264" s="82">
        <v>1890</v>
      </c>
      <c r="C3264" s="68" t="str">
        <f>IF(ISERROR(VLOOKUP(IF(RIGHT($A3264,1)=")",LEFT($A3264,FIND(" (",$A3264)-1),$A3264),[1]ACCS!$B$2:$B$5003, 1, FALSE)), "","1")</f>
        <v>1</v>
      </c>
      <c r="D3264" s="103" t="str">
        <f>IF($B3264="Unknown","",IF($B3264="","",IF(VALUE(LEFT($B3264,4))&lt;Calc!$J$2,"ANTIQUE","")))</f>
        <v>ANTIQUE</v>
      </c>
      <c r="E3264" s="72" t="s">
        <v>24</v>
      </c>
      <c r="F3264" s="121"/>
      <c r="G3264" s="121"/>
      <c r="H3264" s="62" t="str">
        <f t="shared" si="360"/>
        <v>Japonica</v>
      </c>
      <c r="I3264" s="18">
        <f t="shared" si="357"/>
        <v>0</v>
      </c>
      <c r="J3264" s="18">
        <f t="shared" si="361"/>
        <v>0</v>
      </c>
      <c r="K3264" s="18">
        <f t="shared" si="362"/>
        <v>0</v>
      </c>
      <c r="L3264" s="57" t="str">
        <f t="shared" si="358"/>
        <v>Thompsonii</v>
      </c>
      <c r="M3264" s="57" t="str">
        <f t="shared" si="363"/>
        <v>Thompsonii</v>
      </c>
      <c r="N3264" s="61" t="str">
        <f t="shared" si="359"/>
        <v>Thompsonii</v>
      </c>
    </row>
    <row r="3265" spans="1:14" ht="25.15" customHeight="1" x14ac:dyDescent="0.2">
      <c r="A3265" s="54" t="s">
        <v>2636</v>
      </c>
      <c r="B3265" s="82">
        <v>1934</v>
      </c>
      <c r="C3265" s="68" t="str">
        <f>IF(ISERROR(VLOOKUP(IF(RIGHT($A3265,1)=")",LEFT($A3265,FIND(" (",$A3265)-1),$A3265),[1]ACCS!$B$2:$B$5003, 1, FALSE)), "","1")</f>
        <v/>
      </c>
      <c r="D3265" s="103" t="str">
        <f>IF($B3265="Unknown","",IF($B3265="","",IF(VALUE(LEFT($B3265,4))&lt;Calc!$J$2,"ANTIQUE","")))</f>
        <v/>
      </c>
      <c r="E3265" s="72" t="s">
        <v>35</v>
      </c>
      <c r="F3265" s="121"/>
      <c r="G3265" s="121"/>
      <c r="H3265" s="62" t="str">
        <f t="shared" si="360"/>
        <v>Japonica</v>
      </c>
      <c r="I3265" s="18">
        <f t="shared" si="357"/>
        <v>0</v>
      </c>
      <c r="J3265" s="18">
        <f t="shared" si="361"/>
        <v>0</v>
      </c>
      <c r="K3265" s="18">
        <f t="shared" si="362"/>
        <v>0</v>
      </c>
      <c r="L3265" s="57" t="str">
        <f t="shared" si="358"/>
        <v>Thread of Diamonds (See Hishi-karaito)</v>
      </c>
      <c r="M3265" s="57" t="str">
        <f t="shared" si="363"/>
        <v>Thread of Diamonds (See Hishi-karaito)</v>
      </c>
      <c r="N3265" s="61" t="str">
        <f t="shared" si="359"/>
        <v>Thread of Diamonds (See Hishi-karaito)</v>
      </c>
    </row>
    <row r="3266" spans="1:14" ht="25.15" customHeight="1" x14ac:dyDescent="0.2">
      <c r="A3266" s="54" t="s">
        <v>2637</v>
      </c>
      <c r="B3266" s="82">
        <v>1970</v>
      </c>
      <c r="C3266" s="68" t="str">
        <f>IF(ISERROR(VLOOKUP(IF(RIGHT($A3266,1)=")",LEFT($A3266,FIND(" (",$A3266)-1),$A3266),[1]ACCS!$B$2:$B$5003, 1, FALSE)), "","1")</f>
        <v>1</v>
      </c>
      <c r="D3266" s="103" t="str">
        <f>IF($B3266="Unknown","",IF($B3266="","",IF(VALUE(LEFT($B3266,4))&lt;Calc!$J$2,"ANTIQUE","")))</f>
        <v/>
      </c>
      <c r="E3266" s="72" t="s">
        <v>30</v>
      </c>
      <c r="F3266" s="121"/>
      <c r="G3266" s="121"/>
      <c r="H3266" s="62" t="str">
        <f t="shared" si="360"/>
        <v>Reticulata</v>
      </c>
      <c r="I3266" s="18">
        <f t="shared" si="357"/>
        <v>1</v>
      </c>
      <c r="J3266" s="18">
        <f t="shared" si="361"/>
        <v>0</v>
      </c>
      <c r="K3266" s="18">
        <f t="shared" si="362"/>
        <v>0</v>
      </c>
      <c r="L3266" s="57" t="str">
        <f t="shared" si="358"/>
        <v>Three Dreams</v>
      </c>
      <c r="M3266" s="57" t="str">
        <f t="shared" si="363"/>
        <v>Three Dreams</v>
      </c>
      <c r="N3266" s="61" t="str">
        <f t="shared" si="359"/>
        <v>Three Dreams</v>
      </c>
    </row>
    <row r="3267" spans="1:14" ht="25.15" customHeight="1" x14ac:dyDescent="0.2">
      <c r="A3267" s="54" t="s">
        <v>2638</v>
      </c>
      <c r="B3267" s="82">
        <v>1941</v>
      </c>
      <c r="C3267" s="68" t="str">
        <f>IF(ISERROR(VLOOKUP(IF(RIGHT($A3267,1)=")",LEFT($A3267,FIND(" (",$A3267)-1),$A3267),[1]ACCS!$B$2:$B$5003, 1, FALSE)), "","1")</f>
        <v/>
      </c>
      <c r="D3267" s="103" t="str">
        <f>IF($B3267="Unknown","",IF($B3267="","",IF(VALUE(LEFT($B3267,4))&lt;Calc!$J$2,"ANTIQUE","")))</f>
        <v/>
      </c>
      <c r="E3267" s="72" t="s">
        <v>24</v>
      </c>
      <c r="F3267" s="121"/>
      <c r="G3267" s="121"/>
      <c r="H3267" s="62" t="str">
        <f t="shared" si="360"/>
        <v>Japonica</v>
      </c>
      <c r="I3267" s="18">
        <f t="shared" si="357"/>
        <v>0</v>
      </c>
      <c r="J3267" s="18">
        <f t="shared" si="361"/>
        <v>0</v>
      </c>
      <c r="K3267" s="18">
        <f t="shared" si="362"/>
        <v>0</v>
      </c>
      <c r="L3267" s="57" t="str">
        <f t="shared" si="358"/>
        <v>Three-in-one (See Fairhope)</v>
      </c>
      <c r="M3267" s="57" t="str">
        <f t="shared" si="363"/>
        <v>Three-in-one (See Fairhope)</v>
      </c>
      <c r="N3267" s="61" t="str">
        <f t="shared" si="359"/>
        <v>Three-in-one (See Fairhope)</v>
      </c>
    </row>
    <row r="3268" spans="1:14" ht="25.15" customHeight="1" x14ac:dyDescent="0.2">
      <c r="A3268" s="54" t="s">
        <v>2639</v>
      </c>
      <c r="B3268" s="82">
        <v>1977</v>
      </c>
      <c r="C3268" s="68" t="str">
        <f>IF(ISERROR(VLOOKUP(IF(RIGHT($A3268,1)=")",LEFT($A3268,FIND(" (",$A3268)-1),$A3268),[1]ACCS!$B$2:$B$5003, 1, FALSE)), "","1")</f>
        <v>1</v>
      </c>
      <c r="D3268" s="103" t="str">
        <f>IF($B3268="Unknown","",IF($B3268="","",IF(VALUE(LEFT($B3268,4))&lt;Calc!$J$2,"ANTIQUE","")))</f>
        <v/>
      </c>
      <c r="E3268" s="72" t="s">
        <v>35</v>
      </c>
      <c r="F3268" s="121"/>
      <c r="G3268" s="121"/>
      <c r="H3268" s="62" t="str">
        <f t="shared" si="360"/>
        <v>Japonica</v>
      </c>
      <c r="I3268" s="18">
        <f t="shared" si="357"/>
        <v>0</v>
      </c>
      <c r="J3268" s="18">
        <f t="shared" si="361"/>
        <v>0</v>
      </c>
      <c r="K3268" s="18">
        <f t="shared" si="362"/>
        <v>0</v>
      </c>
      <c r="L3268" s="57" t="str">
        <f t="shared" si="358"/>
        <v>Thumbellina</v>
      </c>
      <c r="M3268" s="57" t="str">
        <f t="shared" si="363"/>
        <v>Thumbellina</v>
      </c>
      <c r="N3268" s="61" t="str">
        <f t="shared" si="359"/>
        <v>Thumbellina</v>
      </c>
    </row>
    <row r="3269" spans="1:14" ht="25.15" customHeight="1" x14ac:dyDescent="0.2">
      <c r="A3269" s="54" t="s">
        <v>2640</v>
      </c>
      <c r="B3269" s="82" t="s">
        <v>56</v>
      </c>
      <c r="C3269" s="68" t="str">
        <f>IF(ISERROR(VLOOKUP(IF(RIGHT($A3269,1)=")",LEFT($A3269,FIND(" (",$A3269)-1),$A3269),[1]ACCS!$B$2:$B$5003, 1, FALSE)), "","1")</f>
        <v/>
      </c>
      <c r="D3269" s="103" t="str">
        <f>IF($B3269="Unknown","",IF($B3269="","",IF(VALUE(LEFT($B3269,4))&lt;Calc!$J$2,"ANTIQUE","")))</f>
        <v/>
      </c>
      <c r="E3269" s="72" t="s">
        <v>24</v>
      </c>
      <c r="F3269" s="121"/>
      <c r="G3269" s="121"/>
      <c r="H3269" s="62" t="str">
        <f t="shared" si="360"/>
        <v>Japonica</v>
      </c>
      <c r="I3269" s="18">
        <f t="shared" si="357"/>
        <v>0</v>
      </c>
      <c r="J3269" s="18">
        <f t="shared" si="361"/>
        <v>0</v>
      </c>
      <c r="K3269" s="18">
        <f t="shared" si="362"/>
        <v>0</v>
      </c>
      <c r="L3269" s="57" t="str">
        <f t="shared" si="358"/>
        <v>Thunderbolt (See Glen 40 Var.)</v>
      </c>
      <c r="M3269" s="57" t="str">
        <f t="shared" si="363"/>
        <v>Thunderbolt (See Glen 40 Var.)</v>
      </c>
      <c r="N3269" s="61" t="str">
        <f t="shared" si="359"/>
        <v>Thunderbolt (See Glen 40 Var.)</v>
      </c>
    </row>
    <row r="3270" spans="1:14" ht="25.15" customHeight="1" x14ac:dyDescent="0.2">
      <c r="A3270" s="54" t="s">
        <v>2641</v>
      </c>
      <c r="B3270" s="82">
        <v>1900</v>
      </c>
      <c r="C3270" s="68" t="str">
        <f>IF(ISERROR(VLOOKUP(IF(RIGHT($A3270,1)=")",LEFT($A3270,FIND(" (",$A3270)-1),$A3270),[1]ACCS!$B$2:$B$5003, 1, FALSE)), "","1")</f>
        <v>1</v>
      </c>
      <c r="D3270" s="103" t="str">
        <f>IF($B3270="Unknown","",IF($B3270="","",IF(VALUE(LEFT($B3270,4))&lt;Calc!$J$2,"ANTIQUE","")))</f>
        <v/>
      </c>
      <c r="E3270" s="72" t="s">
        <v>24</v>
      </c>
      <c r="F3270" s="121"/>
      <c r="G3270" s="121"/>
      <c r="H3270" s="62" t="str">
        <f t="shared" si="360"/>
        <v>Japonica</v>
      </c>
      <c r="I3270" s="18">
        <f t="shared" si="357"/>
        <v>0</v>
      </c>
      <c r="J3270" s="18">
        <f t="shared" si="361"/>
        <v>0</v>
      </c>
      <c r="K3270" s="18">
        <f t="shared" si="362"/>
        <v>0</v>
      </c>
      <c r="L3270" s="57" t="str">
        <f t="shared" si="358"/>
        <v>Tiara</v>
      </c>
      <c r="M3270" s="57" t="str">
        <f t="shared" si="363"/>
        <v>Tiara</v>
      </c>
      <c r="N3270" s="61" t="str">
        <f t="shared" si="359"/>
        <v>Tiara</v>
      </c>
    </row>
    <row r="3271" spans="1:14" ht="25.15" customHeight="1" x14ac:dyDescent="0.2">
      <c r="A3271" s="54" t="s">
        <v>2642</v>
      </c>
      <c r="B3271" s="82">
        <v>1955</v>
      </c>
      <c r="C3271" s="68" t="str">
        <f>IF(ISERROR(VLOOKUP(IF(RIGHT($A3271,1)=")",LEFT($A3271,FIND(" (",$A3271)-1),$A3271),[1]ACCS!$B$2:$B$5003, 1, FALSE)), "","1")</f>
        <v>1</v>
      </c>
      <c r="D3271" s="103" t="str">
        <f>IF($B3271="Unknown","",IF($B3271="","",IF(VALUE(LEFT($B3271,4))&lt;Calc!$J$2,"ANTIQUE","")))</f>
        <v/>
      </c>
      <c r="E3271" s="72" t="s">
        <v>37</v>
      </c>
      <c r="F3271" s="121"/>
      <c r="G3271" s="121"/>
      <c r="H3271" s="62" t="str">
        <f t="shared" si="360"/>
        <v>Japonica</v>
      </c>
      <c r="I3271" s="18">
        <f t="shared" si="357"/>
        <v>0</v>
      </c>
      <c r="J3271" s="18">
        <f t="shared" si="361"/>
        <v>0</v>
      </c>
      <c r="K3271" s="18">
        <f t="shared" si="362"/>
        <v>0</v>
      </c>
      <c r="L3271" s="57" t="str">
        <f t="shared" si="358"/>
        <v>Tick Tock</v>
      </c>
      <c r="M3271" s="57" t="str">
        <f t="shared" si="363"/>
        <v>Tick Tock</v>
      </c>
      <c r="N3271" s="61" t="str">
        <f t="shared" si="359"/>
        <v>Tick Tock</v>
      </c>
    </row>
    <row r="3272" spans="1:14" ht="25.15" customHeight="1" x14ac:dyDescent="0.2">
      <c r="A3272" s="54" t="s">
        <v>2643</v>
      </c>
      <c r="B3272" s="82">
        <v>1959</v>
      </c>
      <c r="C3272" s="68" t="str">
        <f>IF(ISERROR(VLOOKUP(IF(RIGHT($A3272,1)=")",LEFT($A3272,FIND(" (",$A3272)-1),$A3272),[1]ACCS!$B$2:$B$5003, 1, FALSE)), "","1")</f>
        <v/>
      </c>
      <c r="D3272" s="103" t="str">
        <f>IF($B3272="Unknown","",IF($B3272="","",IF(VALUE(LEFT($B3272,4))&lt;Calc!$J$2,"ANTIQUE","")))</f>
        <v/>
      </c>
      <c r="E3272" s="72" t="s">
        <v>37</v>
      </c>
      <c r="F3272" s="121"/>
      <c r="G3272" s="121"/>
      <c r="H3272" s="62" t="str">
        <f t="shared" si="360"/>
        <v>Japonica</v>
      </c>
      <c r="I3272" s="18">
        <f t="shared" si="357"/>
        <v>0</v>
      </c>
      <c r="J3272" s="18">
        <f t="shared" si="361"/>
        <v>0</v>
      </c>
      <c r="K3272" s="18">
        <f t="shared" si="362"/>
        <v>0</v>
      </c>
      <c r="L3272" s="57" t="str">
        <f t="shared" si="358"/>
        <v>Tick Tock Red</v>
      </c>
      <c r="M3272" s="57" t="str">
        <f t="shared" si="363"/>
        <v>Tick Tock Red</v>
      </c>
      <c r="N3272" s="61" t="str">
        <f t="shared" si="359"/>
        <v>Tick Tock Red</v>
      </c>
    </row>
    <row r="3273" spans="1:14" ht="25.15" customHeight="1" x14ac:dyDescent="0.2">
      <c r="A3273" s="54" t="s">
        <v>2644</v>
      </c>
      <c r="B3273" s="82">
        <v>1959</v>
      </c>
      <c r="C3273" s="68" t="str">
        <f>IF(ISERROR(VLOOKUP(IF(RIGHT($A3273,1)=")",LEFT($A3273,FIND(" (",$A3273)-1),$A3273),[1]ACCS!$B$2:$B$5003, 1, FALSE)), "","1")</f>
        <v>1</v>
      </c>
      <c r="D3273" s="103" t="str">
        <f>IF($B3273="Unknown","",IF($B3273="","",IF(VALUE(LEFT($B3273,4))&lt;Calc!$J$2,"ANTIQUE","")))</f>
        <v/>
      </c>
      <c r="E3273" s="72" t="s">
        <v>21</v>
      </c>
      <c r="F3273" s="121"/>
      <c r="G3273" s="121"/>
      <c r="H3273" s="62" t="str">
        <f t="shared" si="360"/>
        <v>Japonica</v>
      </c>
      <c r="I3273" s="18">
        <f t="shared" si="357"/>
        <v>0</v>
      </c>
      <c r="J3273" s="18">
        <f t="shared" si="361"/>
        <v>0</v>
      </c>
      <c r="K3273" s="18">
        <f t="shared" si="362"/>
        <v>0</v>
      </c>
      <c r="L3273" s="57" t="str">
        <f t="shared" si="358"/>
        <v>Tickled Pink</v>
      </c>
      <c r="M3273" s="57" t="str">
        <f t="shared" si="363"/>
        <v>Tickled Pink</v>
      </c>
      <c r="N3273" s="61" t="str">
        <f t="shared" si="359"/>
        <v>Tickled Pink</v>
      </c>
    </row>
    <row r="3274" spans="1:14" ht="25.15" customHeight="1" x14ac:dyDescent="0.2">
      <c r="A3274" s="54" t="s">
        <v>2645</v>
      </c>
      <c r="B3274" s="87">
        <v>1981</v>
      </c>
      <c r="C3274" s="68" t="str">
        <f>IF(ISERROR(VLOOKUP(IF(RIGHT($A3274,1)=")",LEFT($A3274,FIND(" (",$A3274)-1),$A3274),[1]ACCS!$B$2:$B$5003, 1, FALSE)), "","1")</f>
        <v>1</v>
      </c>
      <c r="D3274" s="103" t="str">
        <f>IF($B3274="Unknown","",IF($B3274="","",IF(VALUE(LEFT($B3274,4))&lt;Calc!$J$2,"ANTIQUE","")))</f>
        <v/>
      </c>
      <c r="E3274" s="84" t="s">
        <v>61</v>
      </c>
      <c r="F3274" s="125"/>
      <c r="G3274" s="125" t="s">
        <v>26</v>
      </c>
      <c r="H3274" s="62" t="str">
        <f t="shared" si="360"/>
        <v>Japonica</v>
      </c>
      <c r="I3274" s="18">
        <f t="shared" si="357"/>
        <v>0</v>
      </c>
      <c r="J3274" s="18">
        <f t="shared" si="361"/>
        <v>0</v>
      </c>
      <c r="K3274" s="18">
        <f t="shared" si="362"/>
        <v>0</v>
      </c>
      <c r="L3274" s="57" t="str">
        <f t="shared" si="358"/>
        <v>Tiddlywinks</v>
      </c>
      <c r="M3274" s="57" t="str">
        <f t="shared" si="363"/>
        <v>Tiddlywinks</v>
      </c>
      <c r="N3274" s="61" t="str">
        <f t="shared" si="359"/>
        <v>Tiddlywinks</v>
      </c>
    </row>
    <row r="3275" spans="1:14" ht="25.15" customHeight="1" x14ac:dyDescent="0.2">
      <c r="A3275" s="54" t="s">
        <v>2646</v>
      </c>
      <c r="B3275" s="82">
        <v>1962</v>
      </c>
      <c r="C3275" s="68" t="str">
        <f>IF(ISERROR(VLOOKUP(IF(RIGHT($A3275,1)=")",LEFT($A3275,FIND(" (",$A3275)-1),$A3275),[1]ACCS!$B$2:$B$5003, 1, FALSE)), "","1")</f>
        <v>1</v>
      </c>
      <c r="D3275" s="103" t="str">
        <f>IF($B3275="Unknown","",IF($B3275="","",IF(VALUE(LEFT($B3275,4))&lt;Calc!$J$2,"ANTIQUE","")))</f>
        <v/>
      </c>
      <c r="E3275" s="72" t="s">
        <v>30</v>
      </c>
      <c r="F3275" s="121"/>
      <c r="G3275" s="121"/>
      <c r="H3275" s="62" t="str">
        <f t="shared" si="360"/>
        <v>Japonica</v>
      </c>
      <c r="I3275" s="18">
        <f t="shared" si="357"/>
        <v>0</v>
      </c>
      <c r="J3275" s="18">
        <f t="shared" si="361"/>
        <v>0</v>
      </c>
      <c r="K3275" s="18">
        <f t="shared" si="362"/>
        <v>0</v>
      </c>
      <c r="L3275" s="57" t="str">
        <f t="shared" si="358"/>
        <v>Tiffany</v>
      </c>
      <c r="M3275" s="57" t="str">
        <f t="shared" si="363"/>
        <v>Tiffany</v>
      </c>
      <c r="N3275" s="61" t="str">
        <f t="shared" si="359"/>
        <v>Tiffany</v>
      </c>
    </row>
    <row r="3276" spans="1:14" ht="25.15" customHeight="1" x14ac:dyDescent="0.2">
      <c r="A3276" s="54" t="s">
        <v>2647</v>
      </c>
      <c r="B3276" s="82">
        <v>2002</v>
      </c>
      <c r="C3276" s="68" t="str">
        <f>IF(ISERROR(VLOOKUP(IF(RIGHT($A3276,1)=")",LEFT($A3276,FIND(" (",$A3276)-1),$A3276),[1]ACCS!$B$2:$B$5003, 1, FALSE)), "","1")</f>
        <v/>
      </c>
      <c r="D3276" s="103" t="str">
        <f>IF($B3276="Unknown","",IF($B3276="","",IF(VALUE(LEFT($B3276,4))&lt;Calc!$J$2,"ANTIQUE","")))</f>
        <v/>
      </c>
      <c r="E3276" s="72" t="s">
        <v>24</v>
      </c>
      <c r="F3276" s="121"/>
      <c r="G3276" s="121"/>
      <c r="H3276" s="62" t="str">
        <f t="shared" si="360"/>
        <v>Japonica</v>
      </c>
      <c r="I3276" s="18">
        <f t="shared" si="357"/>
        <v>0</v>
      </c>
      <c r="J3276" s="18">
        <f t="shared" si="361"/>
        <v>0</v>
      </c>
      <c r="K3276" s="18">
        <f t="shared" si="362"/>
        <v>0</v>
      </c>
      <c r="L3276" s="57" t="str">
        <f t="shared" si="358"/>
        <v>Tiffany's Dawn</v>
      </c>
      <c r="M3276" s="57" t="str">
        <f t="shared" si="363"/>
        <v>Tiffany's Dawn</v>
      </c>
      <c r="N3276" s="61" t="str">
        <f t="shared" si="359"/>
        <v>Tiffany's Dawn</v>
      </c>
    </row>
    <row r="3277" spans="1:14" ht="25.15" customHeight="1" x14ac:dyDescent="0.2">
      <c r="A3277" s="54" t="s">
        <v>2969</v>
      </c>
      <c r="B3277" s="82">
        <v>2020</v>
      </c>
      <c r="C3277" s="68" t="str">
        <f>IF(ISERROR(VLOOKUP(IF(RIGHT($A3277,1)=")",LEFT($A3277,FIND(" (",$A3277)-1),$A3277),[1]ACCS!$B$2:$B$5003, 1, FALSE)), "","1")</f>
        <v>1</v>
      </c>
      <c r="D3277" s="103" t="str">
        <f>IF($B3277="Unknown","",IF($B3277="","",IF(VALUE(LEFT($B3277,4))&lt;Calc!$J$2,"ANTIQUE","")))</f>
        <v/>
      </c>
      <c r="E3277" s="73" t="s">
        <v>61</v>
      </c>
      <c r="F3277" s="121"/>
      <c r="G3277" s="121" t="s">
        <v>26</v>
      </c>
      <c r="H3277" s="62" t="str">
        <f t="shared" si="360"/>
        <v>Japonica</v>
      </c>
      <c r="I3277" s="18">
        <f t="shared" si="357"/>
        <v>0</v>
      </c>
      <c r="J3277" s="18">
        <f t="shared" si="361"/>
        <v>0</v>
      </c>
      <c r="K3277" s="18">
        <f t="shared" si="362"/>
        <v>0</v>
      </c>
      <c r="L3277" s="57" t="str">
        <f t="shared" si="358"/>
        <v>Tiger Eyes</v>
      </c>
      <c r="M3277" s="57" t="str">
        <f t="shared" si="363"/>
        <v>Tiger Eyes</v>
      </c>
      <c r="N3277" s="61" t="str">
        <f t="shared" si="359"/>
        <v>Tiger Eyes</v>
      </c>
    </row>
    <row r="3278" spans="1:14" ht="25.15" customHeight="1" x14ac:dyDescent="0.2">
      <c r="A3278" s="54" t="s">
        <v>2648</v>
      </c>
      <c r="B3278" s="82">
        <v>1948</v>
      </c>
      <c r="C3278" s="68" t="str">
        <f>IF(ISERROR(VLOOKUP(IF(RIGHT($A3278,1)=")",LEFT($A3278,FIND(" (",$A3278)-1),$A3278),[1]ACCS!$B$2:$B$5003, 1, FALSE)), "","1")</f>
        <v/>
      </c>
      <c r="D3278" s="103" t="str">
        <f>IF($B3278="Unknown","",IF($B3278="","",IF(VALUE(LEFT($B3278,4))&lt;Calc!$J$2,"ANTIQUE","")))</f>
        <v/>
      </c>
      <c r="E3278" s="72" t="s">
        <v>37</v>
      </c>
      <c r="F3278" s="121"/>
      <c r="G3278" s="121"/>
      <c r="H3278" s="62" t="str">
        <f t="shared" si="360"/>
        <v>Japonica</v>
      </c>
      <c r="I3278" s="18">
        <f t="shared" si="357"/>
        <v>0</v>
      </c>
      <c r="J3278" s="18">
        <f t="shared" si="361"/>
        <v>0</v>
      </c>
      <c r="K3278" s="18">
        <f t="shared" si="362"/>
        <v>0</v>
      </c>
      <c r="L3278" s="57" t="str">
        <f t="shared" si="358"/>
        <v>Tillie Rice (See Claudia Phelps)</v>
      </c>
      <c r="M3278" s="57" t="str">
        <f t="shared" si="363"/>
        <v>Tillie Rice (See Claudia Phelps)</v>
      </c>
      <c r="N3278" s="61" t="str">
        <f t="shared" si="359"/>
        <v>Tillie Rice (See Claudia Phelps)</v>
      </c>
    </row>
    <row r="3279" spans="1:14" ht="25.15" customHeight="1" x14ac:dyDescent="0.2">
      <c r="A3279" s="54" t="s">
        <v>2649</v>
      </c>
      <c r="B3279" s="82">
        <v>2001</v>
      </c>
      <c r="C3279" s="68" t="str">
        <f>IF(ISERROR(VLOOKUP(IF(RIGHT($A3279,1)=")",LEFT($A3279,FIND(" (",$A3279)-1),$A3279),[1]ACCS!$B$2:$B$5003, 1, FALSE)), "","1")</f>
        <v>1</v>
      </c>
      <c r="D3279" s="103" t="str">
        <f>IF($B3279="Unknown","",IF($B3279="","",IF(VALUE(LEFT($B3279,4))&lt;Calc!$J$2,"ANTIQUE","")))</f>
        <v/>
      </c>
      <c r="E3279" s="72" t="s">
        <v>35</v>
      </c>
      <c r="F3279" s="121"/>
      <c r="G3279" s="121" t="s">
        <v>26</v>
      </c>
      <c r="H3279" s="62" t="str">
        <f t="shared" si="360"/>
        <v>Japonica</v>
      </c>
      <c r="I3279" s="18">
        <f t="shared" si="357"/>
        <v>0</v>
      </c>
      <c r="J3279" s="18">
        <f t="shared" si="361"/>
        <v>0</v>
      </c>
      <c r="K3279" s="18">
        <f t="shared" si="362"/>
        <v>0</v>
      </c>
      <c r="L3279" s="57" t="str">
        <f t="shared" si="358"/>
        <v>Tim Crocker's Pink</v>
      </c>
      <c r="M3279" s="57" t="str">
        <f t="shared" si="363"/>
        <v>Tim Crocker's Pink</v>
      </c>
      <c r="N3279" s="61" t="str">
        <f t="shared" si="359"/>
        <v>Tim Crocker's Pink</v>
      </c>
    </row>
    <row r="3280" spans="1:14" ht="25.15" customHeight="1" x14ac:dyDescent="0.2">
      <c r="A3280" s="54" t="s">
        <v>2650</v>
      </c>
      <c r="B3280" s="82">
        <v>1982</v>
      </c>
      <c r="C3280" s="68" t="str">
        <f>IF(ISERROR(VLOOKUP(IF(RIGHT($A3280,1)=")",LEFT($A3280,FIND(" (",$A3280)-1),$A3280),[1]ACCS!$B$2:$B$5003, 1, FALSE)), "","1")</f>
        <v/>
      </c>
      <c r="D3280" s="103" t="str">
        <f>IF($B3280="Unknown","",IF($B3280="","",IF(VALUE(LEFT($B3280,4))&lt;Calc!$J$2,"ANTIQUE","")))</f>
        <v/>
      </c>
      <c r="E3280" s="72" t="s">
        <v>37</v>
      </c>
      <c r="F3280" s="121"/>
      <c r="G3280" s="121"/>
      <c r="H3280" s="62" t="str">
        <f t="shared" si="360"/>
        <v>Japonica</v>
      </c>
      <c r="I3280" s="18">
        <f t="shared" si="357"/>
        <v>0</v>
      </c>
      <c r="J3280" s="18">
        <f t="shared" si="361"/>
        <v>0</v>
      </c>
      <c r="K3280" s="18">
        <f t="shared" si="362"/>
        <v>0</v>
      </c>
      <c r="L3280" s="57" t="str">
        <f t="shared" si="358"/>
        <v>Timothy Gilley</v>
      </c>
      <c r="M3280" s="57" t="str">
        <f t="shared" si="363"/>
        <v>Timothy Gilley</v>
      </c>
      <c r="N3280" s="61" t="str">
        <f t="shared" si="359"/>
        <v>Timothy Gilley</v>
      </c>
    </row>
    <row r="3281" spans="1:14" ht="25.15" customHeight="1" x14ac:dyDescent="0.2">
      <c r="A3281" s="54" t="s">
        <v>2651</v>
      </c>
      <c r="B3281" s="82" t="s">
        <v>3156</v>
      </c>
      <c r="C3281" s="68" t="str">
        <f>IF(ISERROR(VLOOKUP(IF(RIGHT($A3281,1)=")",LEFT($A3281,FIND(" (",$A3281)-1),$A3281),[1]ACCS!$B$2:$B$5003, 1, FALSE)), "","1")</f>
        <v>1</v>
      </c>
      <c r="D3281" s="103" t="str">
        <f>IF($B3281="Unknown","",IF($B3281="","",IF(VALUE(LEFT($B3281,4))&lt;Calc!$J$2,"ANTIQUE","")))</f>
        <v/>
      </c>
      <c r="E3281" s="72" t="s">
        <v>24</v>
      </c>
      <c r="F3281" s="121"/>
      <c r="G3281" s="121"/>
      <c r="H3281" s="62" t="str">
        <f t="shared" si="360"/>
        <v>Japonica</v>
      </c>
      <c r="I3281" s="18">
        <f t="shared" si="357"/>
        <v>0</v>
      </c>
      <c r="J3281" s="18">
        <f t="shared" si="361"/>
        <v>0</v>
      </c>
      <c r="K3281" s="18">
        <f t="shared" si="362"/>
        <v>0</v>
      </c>
      <c r="L3281" s="57" t="str">
        <f t="shared" si="358"/>
        <v>Tina Gilliard</v>
      </c>
      <c r="M3281" s="57" t="str">
        <f t="shared" si="363"/>
        <v>Tina Gilliard</v>
      </c>
      <c r="N3281" s="61" t="str">
        <f t="shared" si="359"/>
        <v>Tina Gilliard</v>
      </c>
    </row>
    <row r="3282" spans="1:14" ht="25.15" customHeight="1" x14ac:dyDescent="0.2">
      <c r="A3282" s="54" t="s">
        <v>2652</v>
      </c>
      <c r="B3282" s="82">
        <v>1958</v>
      </c>
      <c r="C3282" s="68" t="str">
        <f>IF(ISERROR(VLOOKUP(IF(RIGHT($A3282,1)=")",LEFT($A3282,FIND(" (",$A3282)-1),$A3282),[1]ACCS!$B$2:$B$5003, 1, FALSE)), "","1")</f>
        <v>1</v>
      </c>
      <c r="D3282" s="103" t="str">
        <f>IF($B3282="Unknown","",IF($B3282="","",IF(VALUE(LEFT($B3282,4))&lt;Calc!$J$2,"ANTIQUE","")))</f>
        <v/>
      </c>
      <c r="E3282" s="72" t="s">
        <v>47</v>
      </c>
      <c r="F3282" s="121"/>
      <c r="G3282" s="121"/>
      <c r="H3282" s="62" t="str">
        <f t="shared" si="360"/>
        <v>Japonica</v>
      </c>
      <c r="I3282" s="18">
        <f t="shared" si="357"/>
        <v>0</v>
      </c>
      <c r="J3282" s="18">
        <f t="shared" si="361"/>
        <v>0</v>
      </c>
      <c r="K3282" s="18">
        <f t="shared" si="362"/>
        <v>0</v>
      </c>
      <c r="L3282" s="57" t="str">
        <f t="shared" si="358"/>
        <v>Tinker Bell</v>
      </c>
      <c r="M3282" s="57" t="str">
        <f t="shared" si="363"/>
        <v>Tinker Bell</v>
      </c>
      <c r="N3282" s="61" t="str">
        <f t="shared" si="359"/>
        <v>Tinker Bell</v>
      </c>
    </row>
    <row r="3283" spans="1:14" ht="25.15" customHeight="1" x14ac:dyDescent="0.2">
      <c r="A3283" s="54" t="s">
        <v>3049</v>
      </c>
      <c r="B3283" s="82">
        <v>1981</v>
      </c>
      <c r="C3283" s="68" t="str">
        <f>IF(ISERROR(VLOOKUP(IF(RIGHT($A3283,1)=")",LEFT($A3283,FIND(" (",$A3283)-1),$A3283),[1]ACCS!$B$2:$B$5003, 1, FALSE)), "","1")</f>
        <v>1</v>
      </c>
      <c r="D3283" s="103" t="str">
        <f>IF($B3283="Unknown","",IF($B3283="","",IF(VALUE(LEFT($B3283,4))&lt;Calc!$J$2,"ANTIQUE","")))</f>
        <v/>
      </c>
      <c r="E3283" s="72" t="s">
        <v>61</v>
      </c>
      <c r="F3283" s="121"/>
      <c r="G3283" s="121"/>
      <c r="H3283" s="62" t="str">
        <f t="shared" si="360"/>
        <v>Japonica</v>
      </c>
      <c r="I3283" s="18">
        <f t="shared" si="357"/>
        <v>0</v>
      </c>
      <c r="J3283" s="18">
        <f t="shared" si="361"/>
        <v>0</v>
      </c>
      <c r="K3283" s="18">
        <f t="shared" si="362"/>
        <v>0</v>
      </c>
      <c r="L3283" s="57" t="str">
        <f t="shared" si="358"/>
        <v>Tinker Toy</v>
      </c>
      <c r="M3283" s="57" t="str">
        <f t="shared" si="363"/>
        <v>Tinker Toy</v>
      </c>
      <c r="N3283" s="61" t="str">
        <f t="shared" si="359"/>
        <v>Tinker Toy</v>
      </c>
    </row>
    <row r="3284" spans="1:14" ht="25.15" customHeight="1" x14ac:dyDescent="0.2">
      <c r="A3284" s="54" t="s">
        <v>2653</v>
      </c>
      <c r="B3284" s="82">
        <v>1947</v>
      </c>
      <c r="C3284" s="68" t="str">
        <f>IF(ISERROR(VLOOKUP(IF(RIGHT($A3284,1)=")",LEFT($A3284,FIND(" (",$A3284)-1),$A3284),[1]ACCS!$B$2:$B$5003, 1, FALSE)), "","1")</f>
        <v>1</v>
      </c>
      <c r="D3284" s="103" t="str">
        <f>IF($B3284="Unknown","",IF($B3284="","",IF(VALUE(LEFT($B3284,4))&lt;Calc!$J$2,"ANTIQUE","")))</f>
        <v/>
      </c>
      <c r="E3284" s="72" t="s">
        <v>24</v>
      </c>
      <c r="F3284" s="121"/>
      <c r="G3284" s="121"/>
      <c r="H3284" s="62" t="str">
        <f t="shared" si="360"/>
        <v>Japonica</v>
      </c>
      <c r="I3284" s="18">
        <f t="shared" si="357"/>
        <v>0</v>
      </c>
      <c r="J3284" s="18">
        <f t="shared" si="361"/>
        <v>0</v>
      </c>
      <c r="K3284" s="18">
        <f t="shared" si="362"/>
        <v>0</v>
      </c>
      <c r="L3284" s="57" t="str">
        <f t="shared" si="358"/>
        <v>Tinky Lee</v>
      </c>
      <c r="M3284" s="57" t="str">
        <f t="shared" si="363"/>
        <v>Tinky Lee</v>
      </c>
      <c r="N3284" s="61" t="str">
        <f t="shared" si="359"/>
        <v>Tinky Lee</v>
      </c>
    </row>
    <row r="3285" spans="1:14" ht="25.15" customHeight="1" x14ac:dyDescent="0.2">
      <c r="A3285" s="54" t="s">
        <v>2654</v>
      </c>
      <c r="B3285" s="82">
        <v>1930</v>
      </c>
      <c r="C3285" s="68" t="str">
        <f>IF(ISERROR(VLOOKUP(IF(RIGHT($A3285,1)=")",LEFT($A3285,FIND(" (",$A3285)-1),$A3285),[1]ACCS!$B$2:$B$5003, 1, FALSE)), "","1")</f>
        <v>1</v>
      </c>
      <c r="D3285" s="103" t="str">
        <f>IF($B3285="Unknown","",IF($B3285="","",IF(VALUE(LEFT($B3285,4))&lt;Calc!$J$2,"ANTIQUE","")))</f>
        <v/>
      </c>
      <c r="E3285" s="72" t="s">
        <v>61</v>
      </c>
      <c r="F3285" s="121"/>
      <c r="G3285" s="121"/>
      <c r="H3285" s="62" t="str">
        <f t="shared" si="360"/>
        <v>Japonica</v>
      </c>
      <c r="I3285" s="18">
        <f t="shared" si="357"/>
        <v>0</v>
      </c>
      <c r="J3285" s="18">
        <f t="shared" si="361"/>
        <v>0</v>
      </c>
      <c r="K3285" s="18">
        <f t="shared" si="362"/>
        <v>0</v>
      </c>
      <c r="L3285" s="57" t="str">
        <f t="shared" si="358"/>
        <v>Tinsie (Bokuhan)</v>
      </c>
      <c r="M3285" s="57" t="str">
        <f t="shared" si="363"/>
        <v>Tinsie (Bokuhan)</v>
      </c>
      <c r="N3285" s="61" t="str">
        <f t="shared" si="359"/>
        <v>Tinsie</v>
      </c>
    </row>
    <row r="3286" spans="1:14" ht="25.15" customHeight="1" x14ac:dyDescent="0.2">
      <c r="A3286" s="54" t="s">
        <v>2943</v>
      </c>
      <c r="B3286" s="82">
        <v>2009</v>
      </c>
      <c r="C3286" s="68" t="str">
        <f>IF(ISERROR(VLOOKUP(IF(RIGHT($A3286,1)=")",LEFT($A3286,FIND(" (",$A3286)-1),$A3286),[1]ACCS!$B$2:$B$5003, 1, FALSE)), "","1")</f>
        <v>1</v>
      </c>
      <c r="D3286" s="103" t="str">
        <f>IF($B3286="Unknown","",IF($B3286="","",IF(VALUE(LEFT($B3286,4))&lt;Calc!$J$2,"ANTIQUE","")))</f>
        <v/>
      </c>
      <c r="E3286" s="72" t="s">
        <v>47</v>
      </c>
      <c r="F3286" s="121"/>
      <c r="G3286" s="121"/>
      <c r="H3286" s="62" t="str">
        <f t="shared" si="360"/>
        <v>Japonica</v>
      </c>
      <c r="I3286" s="18">
        <f t="shared" si="357"/>
        <v>0</v>
      </c>
      <c r="J3286" s="18">
        <f t="shared" si="361"/>
        <v>0</v>
      </c>
      <c r="K3286" s="18">
        <f t="shared" si="362"/>
        <v>0</v>
      </c>
      <c r="L3286" s="57" t="str">
        <f t="shared" si="358"/>
        <v>Tinsie Grande</v>
      </c>
      <c r="M3286" s="57" t="str">
        <f t="shared" si="363"/>
        <v>Tinsie Grande</v>
      </c>
      <c r="N3286" s="61" t="str">
        <f t="shared" si="359"/>
        <v>Tinsie Grande</v>
      </c>
    </row>
    <row r="3287" spans="1:14" ht="25.15" customHeight="1" x14ac:dyDescent="0.2">
      <c r="A3287" s="54" t="s">
        <v>2655</v>
      </c>
      <c r="B3287" s="82">
        <v>1959</v>
      </c>
      <c r="C3287" s="68" t="str">
        <f>IF(ISERROR(VLOOKUP(IF(RIGHT($A3287,1)=")",LEFT($A3287,FIND(" (",$A3287)-1),$A3287),[1]ACCS!$B$2:$B$5003, 1, FALSE)), "","1")</f>
        <v>1</v>
      </c>
      <c r="D3287" s="103" t="str">
        <f>IF($B3287="Unknown","",IF($B3287="","",IF(VALUE(LEFT($B3287,4))&lt;Calc!$J$2,"ANTIQUE","")))</f>
        <v/>
      </c>
      <c r="E3287" s="72" t="s">
        <v>47</v>
      </c>
      <c r="F3287" s="121"/>
      <c r="G3287" s="121"/>
      <c r="H3287" s="62" t="str">
        <f t="shared" si="360"/>
        <v>Japonica</v>
      </c>
      <c r="I3287" s="18">
        <f t="shared" si="357"/>
        <v>0</v>
      </c>
      <c r="J3287" s="18">
        <f t="shared" si="361"/>
        <v>0</v>
      </c>
      <c r="K3287" s="18">
        <f t="shared" si="362"/>
        <v>0</v>
      </c>
      <c r="L3287" s="57" t="str">
        <f t="shared" si="358"/>
        <v>Tinsie Two</v>
      </c>
      <c r="M3287" s="57" t="str">
        <f t="shared" si="363"/>
        <v>Tinsie Two</v>
      </c>
      <c r="N3287" s="61" t="str">
        <f t="shared" si="359"/>
        <v>Tinsie Two</v>
      </c>
    </row>
    <row r="3288" spans="1:14" ht="25.15" customHeight="1" x14ac:dyDescent="0.2">
      <c r="A3288" s="54" t="s">
        <v>2656</v>
      </c>
      <c r="B3288" s="82">
        <v>1952</v>
      </c>
      <c r="C3288" s="68" t="str">
        <f>IF(ISERROR(VLOOKUP(IF(RIGHT($A3288,1)=")",LEFT($A3288,FIND(" (",$A3288)-1),$A3288),[1]ACCS!$B$2:$B$5003, 1, FALSE)), "","1")</f>
        <v/>
      </c>
      <c r="D3288" s="103" t="str">
        <f>IF($B3288="Unknown","",IF($B3288="","",IF(VALUE(LEFT($B3288,4))&lt;Calc!$J$2,"ANTIQUE","")))</f>
        <v/>
      </c>
      <c r="E3288" s="72" t="s">
        <v>37</v>
      </c>
      <c r="F3288" s="121"/>
      <c r="G3288" s="121"/>
      <c r="H3288" s="62" t="str">
        <f t="shared" si="360"/>
        <v>Japonica</v>
      </c>
      <c r="I3288" s="18">
        <f t="shared" si="357"/>
        <v>0</v>
      </c>
      <c r="J3288" s="18">
        <f t="shared" si="361"/>
        <v>0</v>
      </c>
      <c r="K3288" s="18">
        <f t="shared" si="362"/>
        <v>0</v>
      </c>
      <c r="L3288" s="57" t="str">
        <f t="shared" si="358"/>
        <v>Tinsley Smith</v>
      </c>
      <c r="M3288" s="57" t="str">
        <f t="shared" si="363"/>
        <v>Tinsley Smith</v>
      </c>
      <c r="N3288" s="61" t="str">
        <f t="shared" si="359"/>
        <v>Tinsley Smith</v>
      </c>
    </row>
    <row r="3289" spans="1:14" ht="25.15" customHeight="1" x14ac:dyDescent="0.2">
      <c r="A3289" s="54" t="s">
        <v>2657</v>
      </c>
      <c r="B3289" s="82">
        <v>1961</v>
      </c>
      <c r="C3289" s="68" t="str">
        <f>IF(ISERROR(VLOOKUP(IF(RIGHT($A3289,1)=")",LEFT($A3289,FIND(" (",$A3289)-1),$A3289),[1]ACCS!$B$2:$B$5003, 1, FALSE)), "","1")</f>
        <v>1</v>
      </c>
      <c r="D3289" s="103" t="str">
        <f>IF($B3289="Unknown","",IF($B3289="","",IF(VALUE(LEFT($B3289,4))&lt;Calc!$J$2,"ANTIQUE","")))</f>
        <v/>
      </c>
      <c r="E3289" s="72" t="s">
        <v>61</v>
      </c>
      <c r="F3289" s="121"/>
      <c r="G3289" s="121"/>
      <c r="H3289" s="62" t="str">
        <f t="shared" si="360"/>
        <v>NRH</v>
      </c>
      <c r="I3289" s="18">
        <f t="shared" si="357"/>
        <v>2</v>
      </c>
      <c r="J3289" s="18">
        <f t="shared" si="361"/>
        <v>0</v>
      </c>
      <c r="K3289" s="18">
        <f t="shared" si="362"/>
        <v>0</v>
      </c>
      <c r="L3289" s="57" t="str">
        <f t="shared" si="358"/>
        <v>Tiny Princess</v>
      </c>
      <c r="M3289" s="57" t="str">
        <f t="shared" si="363"/>
        <v>Tiny Princess</v>
      </c>
      <c r="N3289" s="61" t="str">
        <f t="shared" si="359"/>
        <v>Tiny Princess</v>
      </c>
    </row>
    <row r="3290" spans="1:14" ht="25.15" customHeight="1" x14ac:dyDescent="0.2">
      <c r="A3290" s="54" t="s">
        <v>2658</v>
      </c>
      <c r="B3290" s="82">
        <v>1978</v>
      </c>
      <c r="C3290" s="68" t="str">
        <f>IF(ISERROR(VLOOKUP(IF(RIGHT($A3290,1)=")",LEFT($A3290,FIND(" (",$A3290)-1),$A3290),[1]ACCS!$B$2:$B$5003, 1, FALSE)), "","1")</f>
        <v>1</v>
      </c>
      <c r="D3290" s="103" t="str">
        <f>IF($B3290="Unknown","",IF($B3290="","",IF(VALUE(LEFT($B3290,4))&lt;Calc!$J$2,"ANTIQUE","")))</f>
        <v/>
      </c>
      <c r="E3290" s="72" t="s">
        <v>61</v>
      </c>
      <c r="F3290" s="121"/>
      <c r="G3290" s="121"/>
      <c r="H3290" s="62" t="str">
        <f t="shared" si="360"/>
        <v>NRH</v>
      </c>
      <c r="I3290" s="18">
        <f t="shared" si="357"/>
        <v>2</v>
      </c>
      <c r="J3290" s="18">
        <f t="shared" si="361"/>
        <v>0</v>
      </c>
      <c r="K3290" s="18">
        <f t="shared" si="362"/>
        <v>0</v>
      </c>
      <c r="L3290" s="57" t="str">
        <f t="shared" si="358"/>
        <v>Tiny Star</v>
      </c>
      <c r="M3290" s="57" t="str">
        <f t="shared" si="363"/>
        <v>Tiny Star</v>
      </c>
      <c r="N3290" s="61" t="str">
        <f t="shared" si="359"/>
        <v>Tiny Star</v>
      </c>
    </row>
    <row r="3291" spans="1:14" ht="25.15" customHeight="1" x14ac:dyDescent="0.2">
      <c r="A3291" s="54" t="s">
        <v>2659</v>
      </c>
      <c r="B3291" s="82">
        <v>1961</v>
      </c>
      <c r="C3291" s="68" t="str">
        <f>IF(ISERROR(VLOOKUP(IF(RIGHT($A3291,1)=")",LEFT($A3291,FIND(" (",$A3291)-1),$A3291),[1]ACCS!$B$2:$B$5003, 1, FALSE)), "","1")</f>
        <v>1</v>
      </c>
      <c r="D3291" s="103" t="str">
        <f>IF($B3291="Unknown","",IF($B3291="","",IF(VALUE(LEFT($B3291,4))&lt;Calc!$J$2,"ANTIQUE","")))</f>
        <v/>
      </c>
      <c r="E3291" s="72" t="s">
        <v>61</v>
      </c>
      <c r="F3291" s="121"/>
      <c r="G3291" s="121" t="s">
        <v>26</v>
      </c>
      <c r="H3291" s="62" t="str">
        <f t="shared" si="360"/>
        <v>Japonica</v>
      </c>
      <c r="I3291" s="18">
        <f t="shared" si="357"/>
        <v>0</v>
      </c>
      <c r="J3291" s="18">
        <f t="shared" si="361"/>
        <v>0</v>
      </c>
      <c r="K3291" s="18">
        <f t="shared" si="362"/>
        <v>0</v>
      </c>
      <c r="L3291" s="57" t="str">
        <f t="shared" si="358"/>
        <v>Tiny Tot</v>
      </c>
      <c r="M3291" s="57" t="str">
        <f t="shared" si="363"/>
        <v>Tiny Tot</v>
      </c>
      <c r="N3291" s="61" t="str">
        <f t="shared" si="359"/>
        <v>Tiny Tot</v>
      </c>
    </row>
    <row r="3292" spans="1:14" ht="25.15" customHeight="1" x14ac:dyDescent="0.2">
      <c r="A3292" s="54" t="s">
        <v>2660</v>
      </c>
      <c r="B3292" s="82">
        <v>1963</v>
      </c>
      <c r="C3292" s="68" t="str">
        <f>IF(ISERROR(VLOOKUP(IF(RIGHT($A3292,1)=")",LEFT($A3292,FIND(" (",$A3292)-1),$A3292),[1]ACCS!$B$2:$B$5003, 1, FALSE)), "","1")</f>
        <v/>
      </c>
      <c r="D3292" s="103" t="str">
        <f>IF($B3292="Unknown","",IF($B3292="","",IF(VALUE(LEFT($B3292,4))&lt;Calc!$J$2,"ANTIQUE","")))</f>
        <v/>
      </c>
      <c r="E3292" s="72" t="s">
        <v>21</v>
      </c>
      <c r="F3292" s="121"/>
      <c r="G3292" s="121"/>
      <c r="H3292" s="62" t="str">
        <f t="shared" si="360"/>
        <v>Japonica</v>
      </c>
      <c r="I3292" s="18">
        <f t="shared" si="357"/>
        <v>0</v>
      </c>
      <c r="J3292" s="18">
        <f t="shared" si="361"/>
        <v>0</v>
      </c>
      <c r="K3292" s="18">
        <f t="shared" si="362"/>
        <v>0</v>
      </c>
      <c r="L3292" s="57" t="str">
        <f t="shared" si="358"/>
        <v>Tip Tipton</v>
      </c>
      <c r="M3292" s="57" t="str">
        <f t="shared" si="363"/>
        <v>Tip Tipton</v>
      </c>
      <c r="N3292" s="61" t="str">
        <f t="shared" si="359"/>
        <v>Tip Tipton</v>
      </c>
    </row>
    <row r="3293" spans="1:14" ht="25.15" customHeight="1" x14ac:dyDescent="0.2">
      <c r="A3293" s="54" t="s">
        <v>2661</v>
      </c>
      <c r="B3293" s="82">
        <v>1965</v>
      </c>
      <c r="C3293" s="68" t="str">
        <f>IF(ISERROR(VLOOKUP(IF(RIGHT($A3293,1)=")",LEFT($A3293,FIND(" (",$A3293)-1),$A3293),[1]ACCS!$B$2:$B$5003, 1, FALSE)), "","1")</f>
        <v>1</v>
      </c>
      <c r="D3293" s="103" t="str">
        <f>IF($B3293="Unknown","",IF($B3293="","",IF(VALUE(LEFT($B3293,4))&lt;Calc!$J$2,"ANTIQUE","")))</f>
        <v/>
      </c>
      <c r="E3293" s="72" t="s">
        <v>24</v>
      </c>
      <c r="F3293" s="121"/>
      <c r="G3293" s="121"/>
      <c r="H3293" s="62" t="str">
        <f t="shared" si="360"/>
        <v>NRH</v>
      </c>
      <c r="I3293" s="18">
        <f t="shared" si="357"/>
        <v>2</v>
      </c>
      <c r="J3293" s="18">
        <f t="shared" si="361"/>
        <v>0</v>
      </c>
      <c r="K3293" s="18">
        <f t="shared" si="362"/>
        <v>0</v>
      </c>
      <c r="L3293" s="57" t="str">
        <f t="shared" si="358"/>
        <v>Tiptoe</v>
      </c>
      <c r="M3293" s="57" t="str">
        <f t="shared" si="363"/>
        <v>Tiptoe</v>
      </c>
      <c r="N3293" s="61" t="str">
        <f t="shared" si="359"/>
        <v>Tiptoe</v>
      </c>
    </row>
    <row r="3294" spans="1:14" ht="25.15" customHeight="1" x14ac:dyDescent="0.2">
      <c r="A3294" s="54" t="s">
        <v>2662</v>
      </c>
      <c r="B3294" s="82">
        <v>2009</v>
      </c>
      <c r="C3294" s="68" t="str">
        <f>IF(ISERROR(VLOOKUP(IF(RIGHT($A3294,1)=")",LEFT($A3294,FIND(" (",$A3294)-1),$A3294),[1]ACCS!$B$2:$B$5003, 1, FALSE)), "","1")</f>
        <v>1</v>
      </c>
      <c r="D3294" s="103" t="str">
        <f>IF($B3294="Unknown","",IF($B3294="","",IF(VALUE(LEFT($B3294,4))&lt;Calc!$J$2,"ANTIQUE","")))</f>
        <v/>
      </c>
      <c r="E3294" s="72" t="s">
        <v>21</v>
      </c>
      <c r="F3294" s="121"/>
      <c r="G3294" s="121"/>
      <c r="H3294" s="62" t="str">
        <f t="shared" si="360"/>
        <v>Reticulata</v>
      </c>
      <c r="I3294" s="18">
        <f t="shared" si="357"/>
        <v>1</v>
      </c>
      <c r="J3294" s="18">
        <f t="shared" si="361"/>
        <v>0</v>
      </c>
      <c r="K3294" s="18">
        <f t="shared" si="362"/>
        <v>0</v>
      </c>
      <c r="L3294" s="57" t="str">
        <f t="shared" si="358"/>
        <v>TitleTown USA</v>
      </c>
      <c r="M3294" s="57" t="str">
        <f t="shared" si="363"/>
        <v>TitleTown USA</v>
      </c>
      <c r="N3294" s="61" t="str">
        <f t="shared" si="359"/>
        <v>TitleTown USA</v>
      </c>
    </row>
    <row r="3295" spans="1:14" ht="25.15" customHeight="1" x14ac:dyDescent="0.2">
      <c r="A3295" s="54" t="s">
        <v>2663</v>
      </c>
      <c r="B3295" s="82">
        <v>1998</v>
      </c>
      <c r="C3295" s="68" t="str">
        <f>IF(ISERROR(VLOOKUP(IF(RIGHT($A3295,1)=")",LEFT($A3295,FIND(" (",$A3295)-1),$A3295),[1]ACCS!$B$2:$B$5003, 1, FALSE)), "","1")</f>
        <v/>
      </c>
      <c r="D3295" s="103" t="str">
        <f>IF($B3295="Unknown","",IF($B3295="","",IF(VALUE(LEFT($B3295,4))&lt;Calc!$J$2,"ANTIQUE","")))</f>
        <v/>
      </c>
      <c r="E3295" s="72" t="s">
        <v>37</v>
      </c>
      <c r="F3295" s="121"/>
      <c r="G3295" s="121"/>
      <c r="H3295" s="62" t="str">
        <f t="shared" si="360"/>
        <v>Japonica</v>
      </c>
      <c r="I3295" s="18">
        <f t="shared" si="357"/>
        <v>0</v>
      </c>
      <c r="J3295" s="18">
        <f t="shared" si="361"/>
        <v>0</v>
      </c>
      <c r="K3295" s="18">
        <f t="shared" si="362"/>
        <v>0</v>
      </c>
      <c r="L3295" s="57" t="str">
        <f t="shared" si="358"/>
        <v>Toby</v>
      </c>
      <c r="M3295" s="57" t="str">
        <f t="shared" si="363"/>
        <v>Toby</v>
      </c>
      <c r="N3295" s="61" t="str">
        <f t="shared" si="359"/>
        <v>Toby</v>
      </c>
    </row>
    <row r="3296" spans="1:14" ht="25.15" customHeight="1" x14ac:dyDescent="0.2">
      <c r="A3296" s="54" t="s">
        <v>2664</v>
      </c>
      <c r="B3296" s="82">
        <v>1974</v>
      </c>
      <c r="C3296" s="68" t="str">
        <f>IF(ISERROR(VLOOKUP(IF(RIGHT($A3296,1)=")",LEFT($A3296,FIND(" (",$A3296)-1),$A3296),[1]ACCS!$B$2:$B$5003, 1, FALSE)), "","1")</f>
        <v>1</v>
      </c>
      <c r="D3296" s="103" t="str">
        <f>IF($B3296="Unknown","",IF($B3296="","",IF(VALUE(LEFT($B3296,4))&lt;Calc!$J$2,"ANTIQUE","")))</f>
        <v/>
      </c>
      <c r="E3296" s="72" t="s">
        <v>37</v>
      </c>
      <c r="F3296" s="121"/>
      <c r="G3296" s="121"/>
      <c r="H3296" s="62" t="str">
        <f t="shared" si="360"/>
        <v>Japonica</v>
      </c>
      <c r="I3296" s="18">
        <f t="shared" si="357"/>
        <v>0</v>
      </c>
      <c r="J3296" s="18">
        <f t="shared" si="361"/>
        <v>0</v>
      </c>
      <c r="K3296" s="18">
        <f t="shared" si="362"/>
        <v>0</v>
      </c>
      <c r="L3296" s="57" t="str">
        <f t="shared" si="358"/>
        <v>Todd Gilley</v>
      </c>
      <c r="M3296" s="57" t="str">
        <f t="shared" si="363"/>
        <v>Todd Gilley</v>
      </c>
      <c r="N3296" s="61" t="str">
        <f t="shared" si="359"/>
        <v>Todd Gilley</v>
      </c>
    </row>
    <row r="3297" spans="1:14" ht="25.15" customHeight="1" x14ac:dyDescent="0.2">
      <c r="A3297" s="54" t="s">
        <v>2665</v>
      </c>
      <c r="B3297" s="82">
        <v>2006</v>
      </c>
      <c r="C3297" s="68" t="str">
        <f>IF(ISERROR(VLOOKUP(IF(RIGHT($A3297,1)=")",LEFT($A3297,FIND(" (",$A3297)-1),$A3297),[1]ACCS!$B$2:$B$5003, 1, FALSE)), "","1")</f>
        <v>1</v>
      </c>
      <c r="D3297" s="103" t="str">
        <f>IF($B3297="Unknown","",IF($B3297="","",IF(VALUE(LEFT($B3297,4))&lt;Calc!$J$2,"ANTIQUE","")))</f>
        <v/>
      </c>
      <c r="E3297" s="72" t="s">
        <v>24</v>
      </c>
      <c r="F3297" s="121"/>
      <c r="G3297" s="121"/>
      <c r="H3297" s="62" t="str">
        <f t="shared" si="360"/>
        <v>Japonica</v>
      </c>
      <c r="I3297" s="18">
        <f t="shared" si="357"/>
        <v>0</v>
      </c>
      <c r="J3297" s="18">
        <f t="shared" si="361"/>
        <v>0</v>
      </c>
      <c r="K3297" s="18">
        <f t="shared" si="362"/>
        <v>0</v>
      </c>
      <c r="L3297" s="57" t="str">
        <f t="shared" si="358"/>
        <v>Toichi Domoto</v>
      </c>
      <c r="M3297" s="57" t="str">
        <f t="shared" si="363"/>
        <v>Toichi Domoto</v>
      </c>
      <c r="N3297" s="61" t="str">
        <f t="shared" si="359"/>
        <v>Toichi Domoto</v>
      </c>
    </row>
    <row r="3298" spans="1:14" ht="25.15" customHeight="1" x14ac:dyDescent="0.2">
      <c r="A3298" s="54" t="s">
        <v>2666</v>
      </c>
      <c r="B3298" s="82">
        <v>1934</v>
      </c>
      <c r="C3298" s="68" t="str">
        <f>IF(ISERROR(VLOOKUP(IF(RIGHT($A3298,1)=")",LEFT($A3298,FIND(" (",$A3298)-1),$A3298),[1]ACCS!$B$2:$B$5003, 1, FALSE)), "","1")</f>
        <v>1</v>
      </c>
      <c r="D3298" s="103" t="str">
        <f>IF($B3298="Unknown","",IF($B3298="","",IF(VALUE(LEFT($B3298,4))&lt;Calc!$J$2,"ANTIQUE","")))</f>
        <v/>
      </c>
      <c r="E3298" s="72" t="s">
        <v>24</v>
      </c>
      <c r="F3298" s="121"/>
      <c r="G3298" s="121"/>
      <c r="H3298" s="62" t="str">
        <f t="shared" si="360"/>
        <v>Japonica</v>
      </c>
      <c r="I3298" s="18">
        <f t="shared" ref="I3298:I3361" si="364">IF(NOT(ISERROR(SEARCH("(R)",$A3298))),1,IF(NOT(ISERROR(SEARCH("(H)",$A3298))),2,IF(NOT(ISERROR(SEARCH("(Sasanqua)",$A3298))),3,IF(NOT(ISERROR(SEARCH("(Hiemalis)",$A3298))),4,IF(NOT(ISERROR(SEARCH("(Vernalis)",$A3298))),5,IF(NOT(ISERROR(SEARCH("(Higo)",$A3298))),6,))))))+$J3298+K3298</f>
        <v>0</v>
      </c>
      <c r="J3298" s="18">
        <f t="shared" si="361"/>
        <v>0</v>
      </c>
      <c r="K3298" s="18">
        <f t="shared" si="362"/>
        <v>0</v>
      </c>
      <c r="L3298" s="57" t="str">
        <f t="shared" ref="L3298:L3361" si="365">SUBSTITUTE(SUBSTITUTE(SUBSTITUTE(SUBSTITUTE(SUBSTITUTE(SUBSTITUTE(SUBSTITUTE(SUBSTITUTE(A3298," (A)","")," (R)","")," (H)","")," (Sasanqua)","")," (Hiemalis)","")," (Vernalis)","")," (Rusticana)",""),"(Wabisuke)","")</f>
        <v>Toki-no-hagasane (Bessie Morse Bellingrath)</v>
      </c>
      <c r="M3298" s="57" t="str">
        <f t="shared" si="363"/>
        <v>Toki-no-hagasane (Bessie Morse Bellingrath)</v>
      </c>
      <c r="N3298" s="61" t="str">
        <f t="shared" si="359"/>
        <v>Toki-no-hagasane</v>
      </c>
    </row>
    <row r="3299" spans="1:14" ht="25.15" customHeight="1" x14ac:dyDescent="0.2">
      <c r="A3299" s="54" t="s">
        <v>2667</v>
      </c>
      <c r="B3299" s="82">
        <v>1964</v>
      </c>
      <c r="C3299" s="68" t="str">
        <f>IF(ISERROR(VLOOKUP(IF(RIGHT($A3299,1)=")",LEFT($A3299,FIND(" (",$A3299)-1),$A3299),[1]ACCS!$B$2:$B$5003, 1, FALSE)), "","1")</f>
        <v>1</v>
      </c>
      <c r="D3299" s="103" t="str">
        <f>IF($B3299="Unknown","",IF($B3299="","",IF(VALUE(LEFT($B3299,4))&lt;Calc!$J$2,"ANTIQUE","")))</f>
        <v/>
      </c>
      <c r="E3299" s="72" t="s">
        <v>37</v>
      </c>
      <c r="F3299" s="121"/>
      <c r="G3299" s="121"/>
      <c r="H3299" s="62" t="str">
        <f t="shared" si="360"/>
        <v>Japonica</v>
      </c>
      <c r="I3299" s="18">
        <f t="shared" si="364"/>
        <v>0</v>
      </c>
      <c r="J3299" s="18">
        <f t="shared" si="361"/>
        <v>0</v>
      </c>
      <c r="K3299" s="18">
        <f t="shared" si="362"/>
        <v>0</v>
      </c>
      <c r="L3299" s="57" t="str">
        <f t="shared" si="365"/>
        <v>Tom Cat</v>
      </c>
      <c r="M3299" s="57" t="str">
        <f t="shared" si="363"/>
        <v>Tom Cat</v>
      </c>
      <c r="N3299" s="61" t="str">
        <f t="shared" si="359"/>
        <v>Tom Cat</v>
      </c>
    </row>
    <row r="3300" spans="1:14" ht="25.35" customHeight="1" x14ac:dyDescent="0.2">
      <c r="A3300" s="54" t="s">
        <v>2668</v>
      </c>
      <c r="B3300" s="82">
        <v>1973</v>
      </c>
      <c r="C3300" s="68" t="str">
        <f>IF(ISERROR(VLOOKUP(IF(RIGHT($A3300,1)=")",LEFT($A3300,FIND(" (",$A3300)-1),$A3300),[1]ACCS!$B$2:$B$5003, 1, FALSE)), "","1")</f>
        <v>1</v>
      </c>
      <c r="D3300" s="103" t="str">
        <f>IF($B3300="Unknown","",IF($B3300="","",IF(VALUE(LEFT($B3300,4))&lt;Calc!$J$2,"ANTIQUE","")))</f>
        <v/>
      </c>
      <c r="E3300" s="72" t="s">
        <v>21</v>
      </c>
      <c r="F3300" s="121"/>
      <c r="G3300" s="121"/>
      <c r="H3300" s="62" t="str">
        <f t="shared" si="360"/>
        <v>Japonica</v>
      </c>
      <c r="I3300" s="18">
        <f t="shared" si="364"/>
        <v>0</v>
      </c>
      <c r="J3300" s="18">
        <f t="shared" si="361"/>
        <v>0</v>
      </c>
      <c r="K3300" s="18">
        <f t="shared" si="362"/>
        <v>0</v>
      </c>
      <c r="L3300" s="57" t="str">
        <f t="shared" si="365"/>
        <v>Tom Eagleson</v>
      </c>
      <c r="M3300" s="57" t="str">
        <f t="shared" si="363"/>
        <v>Tom Eagleson</v>
      </c>
      <c r="N3300" s="61" t="str">
        <f t="shared" si="359"/>
        <v>Tom Eagleson</v>
      </c>
    </row>
    <row r="3301" spans="1:14" ht="25.35" customHeight="1" x14ac:dyDescent="0.2">
      <c r="A3301" s="54" t="s">
        <v>2669</v>
      </c>
      <c r="B3301" s="82">
        <v>2011</v>
      </c>
      <c r="C3301" s="68" t="str">
        <f>IF(ISERROR(VLOOKUP(IF(RIGHT($A3301,1)=")",LEFT($A3301,FIND(" (",$A3301)-1),$A3301),[1]ACCS!$B$2:$B$5003, 1, FALSE)), "","1")</f>
        <v>1</v>
      </c>
      <c r="D3301" s="103" t="str">
        <f>IF($B3301="Unknown","",IF($B3301="","",IF(VALUE(LEFT($B3301,4))&lt;Calc!$J$2,"ANTIQUE","")))</f>
        <v/>
      </c>
      <c r="E3301" s="72" t="s">
        <v>21</v>
      </c>
      <c r="F3301" s="121"/>
      <c r="G3301" s="121"/>
      <c r="H3301" s="62" t="str">
        <f t="shared" si="360"/>
        <v>Japonica</v>
      </c>
      <c r="I3301" s="18">
        <f t="shared" si="364"/>
        <v>0</v>
      </c>
      <c r="J3301" s="18">
        <f t="shared" si="361"/>
        <v>0</v>
      </c>
      <c r="K3301" s="18">
        <f t="shared" si="362"/>
        <v>0</v>
      </c>
      <c r="L3301" s="57" t="str">
        <f t="shared" si="365"/>
        <v>Tom Hatley</v>
      </c>
      <c r="M3301" s="57" t="str">
        <f t="shared" si="363"/>
        <v>Tom Hatley</v>
      </c>
      <c r="N3301" s="61" t="str">
        <f t="shared" si="359"/>
        <v>Tom Hatley</v>
      </c>
    </row>
    <row r="3302" spans="1:14" ht="25.35" customHeight="1" x14ac:dyDescent="0.2">
      <c r="A3302" s="54" t="s">
        <v>2670</v>
      </c>
      <c r="B3302" s="82">
        <v>1962</v>
      </c>
      <c r="C3302" s="68" t="str">
        <f>IF(ISERROR(VLOOKUP(IF(RIGHT($A3302,1)=")",LEFT($A3302,FIND(" (",$A3302)-1),$A3302),[1]ACCS!$B$2:$B$5003, 1, FALSE)), "","1")</f>
        <v>1</v>
      </c>
      <c r="D3302" s="103" t="str">
        <f>IF($B3302="Unknown","",IF($B3302="","",IF(VALUE(LEFT($B3302,4))&lt;Calc!$J$2,"ANTIQUE","")))</f>
        <v/>
      </c>
      <c r="E3302" s="72" t="s">
        <v>37</v>
      </c>
      <c r="F3302" s="121"/>
      <c r="G3302" s="121"/>
      <c r="H3302" s="62" t="str">
        <f t="shared" si="360"/>
        <v>Japonica</v>
      </c>
      <c r="I3302" s="18">
        <f t="shared" si="364"/>
        <v>0</v>
      </c>
      <c r="J3302" s="18">
        <f t="shared" si="361"/>
        <v>0</v>
      </c>
      <c r="K3302" s="18">
        <f t="shared" si="362"/>
        <v>0</v>
      </c>
      <c r="L3302" s="57" t="str">
        <f t="shared" si="365"/>
        <v>Tom Herrin</v>
      </c>
      <c r="M3302" s="57" t="str">
        <f t="shared" si="363"/>
        <v>Tom Herrin</v>
      </c>
      <c r="N3302" s="61" t="str">
        <f t="shared" si="359"/>
        <v>Tom Herrin</v>
      </c>
    </row>
    <row r="3303" spans="1:14" ht="25.35" customHeight="1" x14ac:dyDescent="0.2">
      <c r="A3303" s="54" t="s">
        <v>2671</v>
      </c>
      <c r="B3303" s="82">
        <v>1965</v>
      </c>
      <c r="C3303" s="68" t="str">
        <f>IF(ISERROR(VLOOKUP(IF(RIGHT($A3303,1)=")",LEFT($A3303,FIND(" (",$A3303)-1),$A3303),[1]ACCS!$B$2:$B$5003, 1, FALSE)), "","1")</f>
        <v>1</v>
      </c>
      <c r="D3303" s="103" t="str">
        <f>IF($B3303="Unknown","",IF($B3303="","",IF(VALUE(LEFT($B3303,4))&lt;Calc!$J$2,"ANTIQUE","")))</f>
        <v/>
      </c>
      <c r="E3303" s="72" t="s">
        <v>24</v>
      </c>
      <c r="F3303" s="121"/>
      <c r="G3303" s="121"/>
      <c r="H3303" s="62" t="str">
        <f t="shared" si="360"/>
        <v>Japonica</v>
      </c>
      <c r="I3303" s="18">
        <f t="shared" si="364"/>
        <v>0</v>
      </c>
      <c r="J3303" s="18">
        <f t="shared" si="361"/>
        <v>0</v>
      </c>
      <c r="K3303" s="18">
        <f t="shared" si="362"/>
        <v>0</v>
      </c>
      <c r="L3303" s="57" t="str">
        <f t="shared" si="365"/>
        <v>Tom Knudsen</v>
      </c>
      <c r="M3303" s="57" t="str">
        <f t="shared" si="363"/>
        <v>Tom Knudsen</v>
      </c>
      <c r="N3303" s="61" t="str">
        <f t="shared" si="359"/>
        <v>Tom Knudsen</v>
      </c>
    </row>
    <row r="3304" spans="1:14" ht="25.35" customHeight="1" x14ac:dyDescent="0.2">
      <c r="A3304" s="54" t="s">
        <v>2672</v>
      </c>
      <c r="B3304" s="82">
        <v>1994</v>
      </c>
      <c r="C3304" s="68" t="str">
        <f>IF(ISERROR(VLOOKUP(IF(RIGHT($A3304,1)=")",LEFT($A3304,FIND(" (",$A3304)-1),$A3304),[1]ACCS!$B$2:$B$5003, 1, FALSE)), "","1")</f>
        <v>1</v>
      </c>
      <c r="D3304" s="103" t="str">
        <f>IF($B3304="Unknown","",IF($B3304="","",IF(VALUE(LEFT($B3304,4))&lt;Calc!$J$2,"ANTIQUE","")))</f>
        <v/>
      </c>
      <c r="E3304" s="72" t="s">
        <v>37</v>
      </c>
      <c r="F3304" s="121"/>
      <c r="G3304" s="121" t="s">
        <v>26</v>
      </c>
      <c r="H3304" s="62" t="str">
        <f t="shared" si="360"/>
        <v>NRH</v>
      </c>
      <c r="I3304" s="18">
        <f t="shared" si="364"/>
        <v>2</v>
      </c>
      <c r="J3304" s="18">
        <f t="shared" si="361"/>
        <v>0</v>
      </c>
      <c r="K3304" s="18">
        <f t="shared" si="362"/>
        <v>0</v>
      </c>
      <c r="L3304" s="57" t="str">
        <f t="shared" si="365"/>
        <v>Tom Perkins</v>
      </c>
      <c r="M3304" s="57" t="str">
        <f t="shared" si="363"/>
        <v>Tom Perkins</v>
      </c>
      <c r="N3304" s="61" t="str">
        <f t="shared" si="359"/>
        <v>Tom Perkins</v>
      </c>
    </row>
    <row r="3305" spans="1:14" ht="25.35" customHeight="1" x14ac:dyDescent="0.2">
      <c r="A3305" s="54" t="s">
        <v>2673</v>
      </c>
      <c r="B3305" s="82">
        <v>1957</v>
      </c>
      <c r="C3305" s="68" t="str">
        <f>IF(ISERROR(VLOOKUP(IF(RIGHT($A3305,1)=")",LEFT($A3305,FIND(" (",$A3305)-1),$A3305),[1]ACCS!$B$2:$B$5003, 1, FALSE)), "","1")</f>
        <v>1</v>
      </c>
      <c r="D3305" s="103" t="str">
        <f>IF($B3305="Unknown","",IF($B3305="","",IF(VALUE(LEFT($B3305,4))&lt;Calc!$J$2,"ANTIQUE","")))</f>
        <v/>
      </c>
      <c r="E3305" s="72" t="s">
        <v>35</v>
      </c>
      <c r="F3305" s="121"/>
      <c r="G3305" s="121" t="s">
        <v>26</v>
      </c>
      <c r="H3305" s="62" t="str">
        <f t="shared" si="360"/>
        <v>Japonica</v>
      </c>
      <c r="I3305" s="18">
        <f t="shared" si="364"/>
        <v>0</v>
      </c>
      <c r="J3305" s="18">
        <f t="shared" si="361"/>
        <v>0</v>
      </c>
      <c r="K3305" s="18">
        <f t="shared" si="362"/>
        <v>0</v>
      </c>
      <c r="L3305" s="57" t="str">
        <f t="shared" si="365"/>
        <v>Tom Thumb</v>
      </c>
      <c r="M3305" s="57" t="str">
        <f t="shared" si="363"/>
        <v>Tom Thumb</v>
      </c>
      <c r="N3305" s="61" t="str">
        <f t="shared" si="359"/>
        <v>Tom Thumb</v>
      </c>
    </row>
    <row r="3306" spans="1:14" ht="25.35" customHeight="1" x14ac:dyDescent="0.2">
      <c r="A3306" s="54" t="s">
        <v>2674</v>
      </c>
      <c r="B3306" s="82">
        <v>2000</v>
      </c>
      <c r="C3306" s="68" t="str">
        <f>IF(ISERROR(VLOOKUP(IF(RIGHT($A3306,1)=")",LEFT($A3306,FIND(" (",$A3306)-1),$A3306),[1]ACCS!$B$2:$B$5003, 1, FALSE)), "","1")</f>
        <v>1</v>
      </c>
      <c r="D3306" s="103" t="str">
        <f>IF($B3306="Unknown","",IF($B3306="","",IF(VALUE(LEFT($B3306,4))&lt;Calc!$J$2,"ANTIQUE","")))</f>
        <v/>
      </c>
      <c r="E3306" s="72" t="s">
        <v>24</v>
      </c>
      <c r="F3306" s="121"/>
      <c r="G3306" s="121"/>
      <c r="H3306" s="62" t="str">
        <f t="shared" si="360"/>
        <v>Japonica</v>
      </c>
      <c r="I3306" s="18">
        <f t="shared" si="364"/>
        <v>0</v>
      </c>
      <c r="J3306" s="18">
        <f t="shared" si="361"/>
        <v>0</v>
      </c>
      <c r="K3306" s="18">
        <f t="shared" si="362"/>
        <v>0</v>
      </c>
      <c r="L3306" s="57" t="str">
        <f t="shared" si="365"/>
        <v>Tommie Bowman</v>
      </c>
      <c r="M3306" s="57" t="str">
        <f t="shared" si="363"/>
        <v>Tommie Bowman</v>
      </c>
      <c r="N3306" s="61" t="str">
        <f t="shared" si="359"/>
        <v>Tommie Bowman</v>
      </c>
    </row>
    <row r="3307" spans="1:14" ht="25.35" customHeight="1" x14ac:dyDescent="0.2">
      <c r="A3307" s="54" t="s">
        <v>2675</v>
      </c>
      <c r="B3307" s="82">
        <v>1991</v>
      </c>
      <c r="C3307" s="68" t="str">
        <f>IF(ISERROR(VLOOKUP(IF(RIGHT($A3307,1)=")",LEFT($A3307,FIND(" (",$A3307)-1),$A3307),[1]ACCS!$B$2:$B$5003, 1, FALSE)), "","1")</f>
        <v>1</v>
      </c>
      <c r="D3307" s="103" t="str">
        <f>IF($B3307="Unknown","",IF($B3307="","",IF(VALUE(LEFT($B3307,4))&lt;Calc!$J$2,"ANTIQUE","")))</f>
        <v/>
      </c>
      <c r="E3307" s="72" t="s">
        <v>29</v>
      </c>
      <c r="F3307" s="121"/>
      <c r="G3307" s="121"/>
      <c r="H3307" s="62" t="str">
        <f t="shared" si="360"/>
        <v>Reticulata</v>
      </c>
      <c r="I3307" s="18">
        <f t="shared" si="364"/>
        <v>1</v>
      </c>
      <c r="J3307" s="18">
        <f t="shared" si="361"/>
        <v>0</v>
      </c>
      <c r="K3307" s="18">
        <f t="shared" si="362"/>
        <v>0</v>
      </c>
      <c r="L3307" s="57" t="str">
        <f t="shared" si="365"/>
        <v>Tommy Land</v>
      </c>
      <c r="M3307" s="57" t="str">
        <f t="shared" si="363"/>
        <v>Tommy Land</v>
      </c>
      <c r="N3307" s="61" t="str">
        <f t="shared" si="359"/>
        <v>Tommy Land</v>
      </c>
    </row>
    <row r="3308" spans="1:14" ht="25.35" customHeight="1" x14ac:dyDescent="0.2">
      <c r="A3308" s="54" t="s">
        <v>3011</v>
      </c>
      <c r="B3308" s="82">
        <v>1983</v>
      </c>
      <c r="C3308" s="68" t="str">
        <f>IF(ISERROR(VLOOKUP(IF(RIGHT($A3308,1)=")",LEFT($A3308,FIND(" (",$A3308)-1),$A3308),[1]ACCS!$B$2:$B$5003, 1, FALSE)), "","1")</f>
        <v/>
      </c>
      <c r="D3308" s="103" t="str">
        <f>IF($B3308="Unknown","",IF($B3308="","",IF(VALUE(LEFT($B3308,4))&lt;Calc!$J$2,"ANTIQUE","")))</f>
        <v/>
      </c>
      <c r="E3308" s="72" t="s">
        <v>37</v>
      </c>
      <c r="F3308" s="121"/>
      <c r="G3308" s="121"/>
      <c r="H3308" s="62" t="str">
        <f t="shared" si="360"/>
        <v>Reticulata</v>
      </c>
      <c r="I3308" s="18">
        <f t="shared" si="364"/>
        <v>1</v>
      </c>
      <c r="J3308" s="18">
        <f t="shared" si="361"/>
        <v>0</v>
      </c>
      <c r="K3308" s="18">
        <f t="shared" si="362"/>
        <v>0</v>
      </c>
      <c r="L3308" s="57" t="str">
        <f t="shared" si="365"/>
        <v>Tommy Weeks</v>
      </c>
      <c r="M3308" s="57" t="str">
        <f t="shared" si="363"/>
        <v>Tommy Weeks</v>
      </c>
      <c r="N3308" s="61" t="str">
        <f t="shared" si="359"/>
        <v>Tommy Weeks</v>
      </c>
    </row>
    <row r="3309" spans="1:14" ht="25.35" customHeight="1" x14ac:dyDescent="0.2">
      <c r="A3309" s="54" t="s">
        <v>2676</v>
      </c>
      <c r="B3309" s="82">
        <v>1953</v>
      </c>
      <c r="C3309" s="68" t="str">
        <f>IF(ISERROR(VLOOKUP(IF(RIGHT($A3309,1)=")",LEFT($A3309,FIND(" (",$A3309)-1),$A3309),[1]ACCS!$B$2:$B$5003, 1, FALSE)), "","1")</f>
        <v>1</v>
      </c>
      <c r="D3309" s="103" t="str">
        <f>IF($B3309="Unknown","",IF($B3309="","",IF(VALUE(LEFT($B3309,4))&lt;Calc!$J$2,"ANTIQUE","")))</f>
        <v/>
      </c>
      <c r="E3309" s="72" t="s">
        <v>30</v>
      </c>
      <c r="F3309" s="121"/>
      <c r="G3309" s="121"/>
      <c r="H3309" s="62" t="str">
        <f t="shared" si="360"/>
        <v>Japonica</v>
      </c>
      <c r="I3309" s="18">
        <f t="shared" si="364"/>
        <v>0</v>
      </c>
      <c r="J3309" s="18">
        <f t="shared" si="361"/>
        <v>0</v>
      </c>
      <c r="K3309" s="18">
        <f t="shared" si="362"/>
        <v>0</v>
      </c>
      <c r="L3309" s="57" t="str">
        <f t="shared" si="365"/>
        <v>Tomorrow</v>
      </c>
      <c r="M3309" s="57" t="str">
        <f t="shared" si="363"/>
        <v>Tomorrow</v>
      </c>
      <c r="N3309" s="61" t="str">
        <f t="shared" si="359"/>
        <v>Tomorrow</v>
      </c>
    </row>
    <row r="3310" spans="1:14" ht="25.35" customHeight="1" x14ac:dyDescent="0.2">
      <c r="A3310" s="54" t="s">
        <v>2677</v>
      </c>
      <c r="B3310" s="82">
        <v>1967</v>
      </c>
      <c r="C3310" s="68" t="str">
        <f>IF(ISERROR(VLOOKUP(IF(RIGHT($A3310,1)=")",LEFT($A3310,FIND(" (",$A3310)-1),$A3310),[1]ACCS!$B$2:$B$5003, 1, FALSE)), "","1")</f>
        <v>1</v>
      </c>
      <c r="D3310" s="103" t="str">
        <f>IF($B3310="Unknown","",IF($B3310="","",IF(VALUE(LEFT($B3310,4))&lt;Calc!$J$2,"ANTIQUE","")))</f>
        <v/>
      </c>
      <c r="E3310" s="72" t="s">
        <v>30</v>
      </c>
      <c r="F3310" s="121"/>
      <c r="G3310" s="121"/>
      <c r="H3310" s="62" t="str">
        <f t="shared" si="360"/>
        <v>Japonica</v>
      </c>
      <c r="I3310" s="18">
        <f t="shared" si="364"/>
        <v>0</v>
      </c>
      <c r="J3310" s="18">
        <f t="shared" si="361"/>
        <v>0</v>
      </c>
      <c r="K3310" s="18">
        <f t="shared" si="362"/>
        <v>0</v>
      </c>
      <c r="L3310" s="57" t="str">
        <f t="shared" si="365"/>
        <v>Tomorrow Crown Jewel</v>
      </c>
      <c r="M3310" s="57" t="str">
        <f t="shared" si="363"/>
        <v>Tomorrow Crown Jewel</v>
      </c>
      <c r="N3310" s="61" t="str">
        <f t="shared" si="359"/>
        <v>Tomorrow Crown Jewel</v>
      </c>
    </row>
    <row r="3311" spans="1:14" ht="25.35" customHeight="1" x14ac:dyDescent="0.2">
      <c r="A3311" s="54" t="s">
        <v>2678</v>
      </c>
      <c r="B3311" s="82">
        <v>1964</v>
      </c>
      <c r="C3311" s="68" t="str">
        <f>IF(ISERROR(VLOOKUP(IF(RIGHT($A3311,1)=")",LEFT($A3311,FIND(" (",$A3311)-1),$A3311),[1]ACCS!$B$2:$B$5003, 1, FALSE)), "","1")</f>
        <v>1</v>
      </c>
      <c r="D3311" s="103" t="str">
        <f>IF($B3311="Unknown","",IF($B3311="","",IF(VALUE(LEFT($B3311,4))&lt;Calc!$J$2,"ANTIQUE","")))</f>
        <v/>
      </c>
      <c r="E3311" s="72" t="s">
        <v>30</v>
      </c>
      <c r="F3311" s="121"/>
      <c r="G3311" s="121"/>
      <c r="H3311" s="62" t="str">
        <f t="shared" si="360"/>
        <v>Japonica</v>
      </c>
      <c r="I3311" s="18">
        <f t="shared" si="364"/>
        <v>0</v>
      </c>
      <c r="J3311" s="18">
        <f t="shared" si="361"/>
        <v>0</v>
      </c>
      <c r="K3311" s="18">
        <f t="shared" si="362"/>
        <v>0</v>
      </c>
      <c r="L3311" s="57" t="str">
        <f t="shared" si="365"/>
        <v>Tomorrow Park Hill</v>
      </c>
      <c r="M3311" s="57" t="str">
        <f t="shared" si="363"/>
        <v>Tomorrow Park Hill</v>
      </c>
      <c r="N3311" s="61" t="str">
        <f t="shared" si="359"/>
        <v>Tomorrow Park Hill</v>
      </c>
    </row>
    <row r="3312" spans="1:14" ht="25.35" customHeight="1" x14ac:dyDescent="0.2">
      <c r="A3312" s="54" t="s">
        <v>2679</v>
      </c>
      <c r="B3312" s="82">
        <v>1979</v>
      </c>
      <c r="C3312" s="68" t="str">
        <f>IF(ISERROR(VLOOKUP(IF(RIGHT($A3312,1)=")",LEFT($A3312,FIND(" (",$A3312)-1),$A3312),[1]ACCS!$B$2:$B$5003, 1, FALSE)), "","1")</f>
        <v>1</v>
      </c>
      <c r="D3312" s="103" t="str">
        <f>IF($B3312="Unknown","",IF($B3312="","",IF(VALUE(LEFT($B3312,4))&lt;Calc!$J$2,"ANTIQUE","")))</f>
        <v/>
      </c>
      <c r="E3312" s="72" t="s">
        <v>30</v>
      </c>
      <c r="F3312" s="121"/>
      <c r="G3312" s="121"/>
      <c r="H3312" s="62" t="str">
        <f t="shared" si="360"/>
        <v>Japonica</v>
      </c>
      <c r="I3312" s="18">
        <f t="shared" si="364"/>
        <v>0</v>
      </c>
      <c r="J3312" s="18">
        <f t="shared" si="361"/>
        <v>0</v>
      </c>
      <c r="K3312" s="18">
        <f t="shared" si="362"/>
        <v>0</v>
      </c>
      <c r="L3312" s="57" t="str">
        <f t="shared" si="365"/>
        <v>Tomorrow Park Hill Blush</v>
      </c>
      <c r="M3312" s="57" t="str">
        <f t="shared" si="363"/>
        <v>Tomorrow Park Hill Blush</v>
      </c>
      <c r="N3312" s="61" t="str">
        <f t="shared" si="359"/>
        <v>Tomorrow Park Hill Blush</v>
      </c>
    </row>
    <row r="3313" spans="1:14" ht="25.35" customHeight="1" x14ac:dyDescent="0.2">
      <c r="A3313" s="54" t="s">
        <v>2680</v>
      </c>
      <c r="B3313" s="82">
        <v>2016</v>
      </c>
      <c r="C3313" s="68" t="str">
        <f>IF(ISERROR(VLOOKUP(IF(RIGHT($A3313,1)=")",LEFT($A3313,FIND(" (",$A3313)-1),$A3313),[1]ACCS!$B$2:$B$5003, 1, FALSE)), "","1")</f>
        <v>1</v>
      </c>
      <c r="D3313" s="103" t="str">
        <f>IF($B3313="Unknown","",IF($B3313="","",IF(VALUE(LEFT($B3313,4))&lt;Calc!$J$2,"ANTIQUE","")))</f>
        <v/>
      </c>
      <c r="E3313" s="72" t="s">
        <v>37</v>
      </c>
      <c r="F3313" s="121"/>
      <c r="G3313" s="121"/>
      <c r="H3313" s="62" t="str">
        <f t="shared" si="360"/>
        <v>Japonica</v>
      </c>
      <c r="I3313" s="18">
        <f t="shared" si="364"/>
        <v>0</v>
      </c>
      <c r="J3313" s="18">
        <f t="shared" si="361"/>
        <v>0</v>
      </c>
      <c r="K3313" s="18">
        <f t="shared" si="362"/>
        <v>0</v>
      </c>
      <c r="L3313" s="57" t="str">
        <f t="shared" si="365"/>
        <v>Tomorrow Park Hill Fimbriated</v>
      </c>
      <c r="M3313" s="57" t="str">
        <f t="shared" si="363"/>
        <v>Tomorrow Park Hill Fimbriated</v>
      </c>
      <c r="N3313" s="61" t="str">
        <f t="shared" si="359"/>
        <v>Tomorrow Park Hill Fimbriated</v>
      </c>
    </row>
    <row r="3314" spans="1:14" ht="25.35" customHeight="1" x14ac:dyDescent="0.2">
      <c r="A3314" s="54" t="s">
        <v>2681</v>
      </c>
      <c r="B3314" s="82">
        <v>1974</v>
      </c>
      <c r="C3314" s="68" t="str">
        <f>IF(ISERROR(VLOOKUP(IF(RIGHT($A3314,1)=")",LEFT($A3314,FIND(" (",$A3314)-1),$A3314),[1]ACCS!$B$2:$B$5003, 1, FALSE)), "","1")</f>
        <v>1</v>
      </c>
      <c r="D3314" s="103" t="str">
        <f>IF($B3314="Unknown","",IF($B3314="","",IF(VALUE(LEFT($B3314,4))&lt;Calc!$J$2,"ANTIQUE","")))</f>
        <v/>
      </c>
      <c r="E3314" s="72" t="s">
        <v>30</v>
      </c>
      <c r="F3314" s="121"/>
      <c r="G3314" s="121"/>
      <c r="H3314" s="62" t="str">
        <f t="shared" si="360"/>
        <v>Japonica</v>
      </c>
      <c r="I3314" s="18">
        <f t="shared" si="364"/>
        <v>0</v>
      </c>
      <c r="J3314" s="18">
        <f t="shared" si="361"/>
        <v>0</v>
      </c>
      <c r="K3314" s="18">
        <f t="shared" si="362"/>
        <v>0</v>
      </c>
      <c r="L3314" s="57" t="str">
        <f t="shared" si="365"/>
        <v>Tomorrow Park Hill Pink</v>
      </c>
      <c r="M3314" s="57" t="str">
        <f t="shared" si="363"/>
        <v>Tomorrow Park Hill Pink</v>
      </c>
      <c r="N3314" s="61" t="str">
        <f t="shared" si="359"/>
        <v>Tomorrow Park Hill Pink</v>
      </c>
    </row>
    <row r="3315" spans="1:14" ht="25.35" customHeight="1" x14ac:dyDescent="0.2">
      <c r="A3315" s="54" t="s">
        <v>2682</v>
      </c>
      <c r="B3315" s="82">
        <v>1966</v>
      </c>
      <c r="C3315" s="68" t="str">
        <f>IF(ISERROR(VLOOKUP(IF(RIGHT($A3315,1)=")",LEFT($A3315,FIND(" (",$A3315)-1),$A3315),[1]ACCS!$B$2:$B$5003, 1, FALSE)), "","1")</f>
        <v/>
      </c>
      <c r="D3315" s="103" t="str">
        <f>IF($B3315="Unknown","",IF($B3315="","",IF(VALUE(LEFT($B3315,4))&lt;Calc!$J$2,"ANTIQUE","")))</f>
        <v/>
      </c>
      <c r="E3315" s="72" t="s">
        <v>30</v>
      </c>
      <c r="F3315" s="121"/>
      <c r="G3315" s="121"/>
      <c r="H3315" s="62" t="str">
        <f t="shared" si="360"/>
        <v>Japonica</v>
      </c>
      <c r="I3315" s="18">
        <f t="shared" si="364"/>
        <v>0</v>
      </c>
      <c r="J3315" s="18">
        <f t="shared" si="361"/>
        <v>0</v>
      </c>
      <c r="K3315" s="18">
        <f t="shared" si="362"/>
        <v>0</v>
      </c>
      <c r="L3315" s="57" t="str">
        <f t="shared" si="365"/>
        <v>Tomorrow Peony Var.</v>
      </c>
      <c r="M3315" s="57" t="str">
        <f t="shared" si="363"/>
        <v>Tomorrow Peony Var.</v>
      </c>
      <c r="N3315" s="61" t="str">
        <f t="shared" si="359"/>
        <v>Tomorrow Peony Var.</v>
      </c>
    </row>
    <row r="3316" spans="1:14" ht="25.35" customHeight="1" x14ac:dyDescent="0.2">
      <c r="A3316" s="54" t="s">
        <v>2683</v>
      </c>
      <c r="B3316" s="87">
        <v>1957</v>
      </c>
      <c r="C3316" s="68" t="str">
        <f>IF(ISERROR(VLOOKUP(IF(RIGHT($A3316,1)=")",LEFT($A3316,FIND(" (",$A3316)-1),$A3316),[1]ACCS!$B$2:$B$5003, 1, FALSE)), "","1")</f>
        <v/>
      </c>
      <c r="D3316" s="103" t="str">
        <f>IF($B3316="Unknown","",IF($B3316="","",IF(VALUE(LEFT($B3316,4))&lt;Calc!$J$2,"ANTIQUE","")))</f>
        <v/>
      </c>
      <c r="E3316" s="84" t="s">
        <v>30</v>
      </c>
      <c r="F3316" s="125"/>
      <c r="G3316" s="125"/>
      <c r="H3316" s="62" t="str">
        <f t="shared" si="360"/>
        <v>Japonica</v>
      </c>
      <c r="I3316" s="18">
        <f t="shared" si="364"/>
        <v>0</v>
      </c>
      <c r="J3316" s="18">
        <f t="shared" si="361"/>
        <v>0</v>
      </c>
      <c r="K3316" s="18">
        <f t="shared" si="362"/>
        <v>0</v>
      </c>
      <c r="L3316" s="57" t="str">
        <f t="shared" si="365"/>
        <v>Tomorrow Supreme</v>
      </c>
      <c r="M3316" s="57" t="str">
        <f t="shared" si="363"/>
        <v>Tomorrow Supreme</v>
      </c>
      <c r="N3316" s="61" t="str">
        <f t="shared" si="359"/>
        <v>Tomorrow Supreme</v>
      </c>
    </row>
    <row r="3317" spans="1:14" ht="25.35" customHeight="1" x14ac:dyDescent="0.2">
      <c r="A3317" s="54" t="s">
        <v>2684</v>
      </c>
      <c r="B3317" s="89">
        <v>1957</v>
      </c>
      <c r="C3317" s="68" t="str">
        <f>IF(ISERROR(VLOOKUP(IF(RIGHT($A3317,1)=")",LEFT($A3317,FIND(" (",$A3317)-1),$A3317),[1]ACCS!$B$2:$B$5003, 1, FALSE)), "","1")</f>
        <v/>
      </c>
      <c r="D3317" s="103" t="str">
        <f>IF($B3317="Unknown","",IF($B3317="","",IF(VALUE(LEFT($B3317,4))&lt;Calc!$J$2,"ANTIQUE","")))</f>
        <v/>
      </c>
      <c r="E3317" s="90" t="s">
        <v>30</v>
      </c>
      <c r="F3317" s="126"/>
      <c r="G3317" s="126"/>
      <c r="H3317" s="62" t="str">
        <f t="shared" si="360"/>
        <v>Japonica</v>
      </c>
      <c r="I3317" s="18">
        <f t="shared" si="364"/>
        <v>0</v>
      </c>
      <c r="J3317" s="18">
        <f t="shared" si="361"/>
        <v>0</v>
      </c>
      <c r="K3317" s="18">
        <f t="shared" si="362"/>
        <v>0</v>
      </c>
      <c r="L3317" s="57" t="str">
        <f t="shared" si="365"/>
        <v>Tomorrow Var.</v>
      </c>
      <c r="M3317" s="57" t="str">
        <f t="shared" si="363"/>
        <v>Tomorrow Var.</v>
      </c>
      <c r="N3317" s="61" t="str">
        <f t="shared" si="359"/>
        <v>Tomorrow Var.</v>
      </c>
    </row>
    <row r="3318" spans="1:14" ht="25.35" customHeight="1" x14ac:dyDescent="0.2">
      <c r="A3318" s="54" t="s">
        <v>2685</v>
      </c>
      <c r="B3318" s="89">
        <v>1984</v>
      </c>
      <c r="C3318" s="68" t="str">
        <f>IF(ISERROR(VLOOKUP(IF(RIGHT($A3318,1)=")",LEFT($A3318,FIND(" (",$A3318)-1),$A3318),[1]ACCS!$B$2:$B$5003, 1, FALSE)), "","1")</f>
        <v>1</v>
      </c>
      <c r="D3318" s="103" t="str">
        <f>IF($B3318="Unknown","",IF($B3318="","",IF(VALUE(LEFT($B3318,4))&lt;Calc!$J$2,"ANTIQUE","")))</f>
        <v/>
      </c>
      <c r="E3318" s="90" t="s">
        <v>30</v>
      </c>
      <c r="F3318" s="126" t="s">
        <v>5</v>
      </c>
      <c r="G3318" s="126"/>
      <c r="H3318" s="62" t="str">
        <f t="shared" si="360"/>
        <v>Japonica</v>
      </c>
      <c r="I3318" s="18">
        <f t="shared" si="364"/>
        <v>0</v>
      </c>
      <c r="J3318" s="18">
        <f t="shared" si="361"/>
        <v>0</v>
      </c>
      <c r="K3318" s="18">
        <f t="shared" si="362"/>
        <v>0</v>
      </c>
      <c r="L3318" s="57" t="str">
        <f t="shared" si="365"/>
        <v>Tomorrow White</v>
      </c>
      <c r="M3318" s="57" t="str">
        <f t="shared" si="363"/>
        <v>Tomorrow White</v>
      </c>
      <c r="N3318" s="61" t="str">
        <f t="shared" si="359"/>
        <v>Tomorrow White</v>
      </c>
    </row>
    <row r="3319" spans="1:14" ht="25.35" customHeight="1" x14ac:dyDescent="0.2">
      <c r="A3319" s="54" t="s">
        <v>2686</v>
      </c>
      <c r="B3319" s="89">
        <v>1964</v>
      </c>
      <c r="C3319" s="68" t="str">
        <f>IF(ISERROR(VLOOKUP(IF(RIGHT($A3319,1)=")",LEFT($A3319,FIND(" (",$A3319)-1),$A3319),[1]ACCS!$B$2:$B$5003, 1, FALSE)), "","1")</f>
        <v/>
      </c>
      <c r="D3319" s="103" t="str">
        <f>IF($B3319="Unknown","",IF($B3319="","",IF(VALUE(LEFT($B3319,4))&lt;Calc!$J$2,"ANTIQUE","")))</f>
        <v/>
      </c>
      <c r="E3319" s="90" t="s">
        <v>30</v>
      </c>
      <c r="F3319" s="126"/>
      <c r="G3319" s="126"/>
      <c r="H3319" s="62" t="str">
        <f t="shared" si="360"/>
        <v>Japonica</v>
      </c>
      <c r="I3319" s="18">
        <f t="shared" si="364"/>
        <v>0</v>
      </c>
      <c r="J3319" s="18">
        <f t="shared" si="361"/>
        <v>0</v>
      </c>
      <c r="K3319" s="18">
        <f t="shared" si="362"/>
        <v>0</v>
      </c>
      <c r="L3319" s="57" t="str">
        <f t="shared" si="365"/>
        <v>Tomorrow, Leanne's</v>
      </c>
      <c r="M3319" s="57" t="str">
        <f t="shared" si="363"/>
        <v>Tomorrow, Leanne's</v>
      </c>
      <c r="N3319" s="61" t="str">
        <f t="shared" si="359"/>
        <v>Tomorrow, Leanne's</v>
      </c>
    </row>
    <row r="3320" spans="1:14" ht="25.35" customHeight="1" x14ac:dyDescent="0.2">
      <c r="A3320" s="54" t="s">
        <v>2687</v>
      </c>
      <c r="B3320" s="89">
        <v>1977</v>
      </c>
      <c r="C3320" s="68" t="str">
        <f>IF(ISERROR(VLOOKUP(IF(RIGHT($A3320,1)=")",LEFT($A3320,FIND(" (",$A3320)-1),$A3320),[1]ACCS!$B$2:$B$5003, 1, FALSE)), "","1")</f>
        <v/>
      </c>
      <c r="D3320" s="103" t="str">
        <f>IF($B3320="Unknown","",IF($B3320="","",IF(VALUE(LEFT($B3320,4))&lt;Calc!$J$2,"ANTIQUE","")))</f>
        <v/>
      </c>
      <c r="E3320" s="90" t="s">
        <v>30</v>
      </c>
      <c r="F3320" s="126"/>
      <c r="G3320" s="126"/>
      <c r="H3320" s="62" t="str">
        <f t="shared" si="360"/>
        <v>Japonica</v>
      </c>
      <c r="I3320" s="18">
        <f t="shared" si="364"/>
        <v>0</v>
      </c>
      <c r="J3320" s="18">
        <f t="shared" si="361"/>
        <v>0</v>
      </c>
      <c r="K3320" s="18">
        <f t="shared" si="362"/>
        <v>0</v>
      </c>
      <c r="L3320" s="57" t="str">
        <f t="shared" si="365"/>
        <v>Tomorrow, Marbury's Light Pink</v>
      </c>
      <c r="M3320" s="57" t="str">
        <f t="shared" si="363"/>
        <v>Tomorrow, Marbury's Light Pink</v>
      </c>
      <c r="N3320" s="61" t="str">
        <f t="shared" ref="N3320:N3383" si="366">IF(ISNUMBER(SEARCH("See",$M3320)),$M3320,IF(ISNUMBER(SEARCH("(",$M3320)),LEFT($M3320,SEARCH("(",$M3320)-2),$M3320))</f>
        <v>Tomorrow, Marbury's Light Pink</v>
      </c>
    </row>
    <row r="3321" spans="1:14" ht="25.35" customHeight="1" x14ac:dyDescent="0.2">
      <c r="A3321" s="54" t="s">
        <v>2688</v>
      </c>
      <c r="B3321" s="89">
        <v>1960</v>
      </c>
      <c r="C3321" s="68" t="str">
        <f>IF(ISERROR(VLOOKUP(IF(RIGHT($A3321,1)=")",LEFT($A3321,FIND(" (",$A3321)-1),$A3321),[1]ACCS!$B$2:$B$5003, 1, FALSE)), "","1")</f>
        <v>1</v>
      </c>
      <c r="D3321" s="103" t="str">
        <f>IF($B3321="Unknown","",IF($B3321="","",IF(VALUE(LEFT($B3321,4))&lt;Calc!$J$2,"ANTIQUE","")))</f>
        <v/>
      </c>
      <c r="E3321" s="90" t="s">
        <v>30</v>
      </c>
      <c r="F3321" s="126"/>
      <c r="G3321" s="126"/>
      <c r="H3321" s="62" t="str">
        <f t="shared" si="360"/>
        <v>Japonica</v>
      </c>
      <c r="I3321" s="18">
        <f t="shared" si="364"/>
        <v>0</v>
      </c>
      <c r="J3321" s="18">
        <f t="shared" si="361"/>
        <v>0</v>
      </c>
      <c r="K3321" s="18">
        <f t="shared" si="362"/>
        <v>0</v>
      </c>
      <c r="L3321" s="57" t="str">
        <f t="shared" si="365"/>
        <v>Tomorrow's Dawn</v>
      </c>
      <c r="M3321" s="57" t="str">
        <f t="shared" si="363"/>
        <v>Tomorrow's Dawn</v>
      </c>
      <c r="N3321" s="61" t="str">
        <f t="shared" si="366"/>
        <v>Tomorrow's Dawn</v>
      </c>
    </row>
    <row r="3322" spans="1:14" ht="25.35" customHeight="1" x14ac:dyDescent="0.2">
      <c r="A3322" s="54" t="s">
        <v>2689</v>
      </c>
      <c r="B3322" s="40">
        <v>1979</v>
      </c>
      <c r="C3322" s="68" t="str">
        <f>IF(ISERROR(VLOOKUP(IF(RIGHT($A3322,1)=")",LEFT($A3322,FIND(" (",$A3322)-1),$A3322),[1]ACCS!$B$2:$B$5003, 1, FALSE)), "","1")</f>
        <v>1</v>
      </c>
      <c r="D3322" s="103" t="str">
        <f>IF($B3322="Unknown","",IF($B3322="","",IF(VALUE(LEFT($B3322,4))&lt;Calc!$J$2,"ANTIQUE","")))</f>
        <v/>
      </c>
      <c r="E3322" s="94" t="s">
        <v>30</v>
      </c>
      <c r="F3322" s="128"/>
      <c r="G3322" s="129"/>
      <c r="H3322" s="62" t="str">
        <f t="shared" si="360"/>
        <v>Japonica</v>
      </c>
      <c r="I3322" s="18">
        <f t="shared" si="364"/>
        <v>0</v>
      </c>
      <c r="J3322" s="18">
        <f t="shared" si="361"/>
        <v>0</v>
      </c>
      <c r="K3322" s="18">
        <f t="shared" si="362"/>
        <v>0</v>
      </c>
      <c r="L3322" s="57" t="str">
        <f t="shared" si="365"/>
        <v>Tomorrow's Dawn Bessie</v>
      </c>
      <c r="M3322" s="57" t="str">
        <f t="shared" si="363"/>
        <v>Tomorrow's Dawn Bessie</v>
      </c>
      <c r="N3322" s="61" t="str">
        <f t="shared" si="366"/>
        <v>Tomorrow's Dawn Bessie</v>
      </c>
    </row>
    <row r="3323" spans="1:14" ht="25.35" customHeight="1" x14ac:dyDescent="0.2">
      <c r="A3323" s="54" t="s">
        <v>2690</v>
      </c>
      <c r="B3323" s="89">
        <v>1982</v>
      </c>
      <c r="C3323" s="68" t="str">
        <f>IF(ISERROR(VLOOKUP(IF(RIGHT($A3323,1)=")",LEFT($A3323,FIND(" (",$A3323)-1),$A3323),[1]ACCS!$B$2:$B$5003, 1, FALSE)), "","1")</f>
        <v>1</v>
      </c>
      <c r="D3323" s="103" t="str">
        <f>IF($B3323="Unknown","",IF($B3323="","",IF(VALUE(LEFT($B3323,4))&lt;Calc!$J$2,"ANTIQUE","")))</f>
        <v/>
      </c>
      <c r="E3323" s="90" t="s">
        <v>30</v>
      </c>
      <c r="F3323" s="126"/>
      <c r="G3323" s="126"/>
      <c r="H3323" s="62" t="str">
        <f t="shared" si="360"/>
        <v>Japonica</v>
      </c>
      <c r="I3323" s="18">
        <f t="shared" si="364"/>
        <v>0</v>
      </c>
      <c r="J3323" s="18">
        <f t="shared" si="361"/>
        <v>0</v>
      </c>
      <c r="K3323" s="18">
        <f t="shared" si="362"/>
        <v>0</v>
      </c>
      <c r="L3323" s="57" t="str">
        <f t="shared" si="365"/>
        <v>Tomorrow's Dawn Blush</v>
      </c>
      <c r="M3323" s="57" t="str">
        <f t="shared" si="363"/>
        <v>Tomorrow's Dawn Blush</v>
      </c>
      <c r="N3323" s="61" t="str">
        <f t="shared" si="366"/>
        <v>Tomorrow's Dawn Blush</v>
      </c>
    </row>
    <row r="3324" spans="1:14" ht="25.35" customHeight="1" x14ac:dyDescent="0.2">
      <c r="A3324" s="54" t="s">
        <v>2691</v>
      </c>
      <c r="B3324" s="89">
        <v>1971</v>
      </c>
      <c r="C3324" s="68" t="str">
        <f>IF(ISERROR(VLOOKUP(IF(RIGHT($A3324,1)=")",LEFT($A3324,FIND(" (",$A3324)-1),$A3324),[1]ACCS!$B$2:$B$5003, 1, FALSE)), "","1")</f>
        <v/>
      </c>
      <c r="D3324" s="103" t="str">
        <f>IF($B3324="Unknown","",IF($B3324="","",IF(VALUE(LEFT($B3324,4))&lt;Calc!$J$2,"ANTIQUE","")))</f>
        <v/>
      </c>
      <c r="E3324" s="90" t="s">
        <v>30</v>
      </c>
      <c r="F3324" s="126"/>
      <c r="G3324" s="126"/>
      <c r="H3324" s="62" t="str">
        <f t="shared" si="360"/>
        <v>Japonica</v>
      </c>
      <c r="I3324" s="18">
        <f t="shared" si="364"/>
        <v>0</v>
      </c>
      <c r="J3324" s="18">
        <f t="shared" si="361"/>
        <v>0</v>
      </c>
      <c r="K3324" s="18">
        <f t="shared" si="362"/>
        <v>0</v>
      </c>
      <c r="L3324" s="57" t="str">
        <f t="shared" si="365"/>
        <v>Tomorrow's Delight</v>
      </c>
      <c r="M3324" s="57" t="str">
        <f t="shared" si="363"/>
        <v>Tomorrow's Delight</v>
      </c>
      <c r="N3324" s="61" t="str">
        <f t="shared" si="366"/>
        <v>Tomorrow's Delight</v>
      </c>
    </row>
    <row r="3325" spans="1:14" ht="25.35" customHeight="1" x14ac:dyDescent="0.2">
      <c r="A3325" s="54" t="s">
        <v>2692</v>
      </c>
      <c r="B3325" s="89">
        <v>1977</v>
      </c>
      <c r="C3325" s="68" t="str">
        <f>IF(ISERROR(VLOOKUP(IF(RIGHT($A3325,1)=")",LEFT($A3325,FIND(" (",$A3325)-1),$A3325),[1]ACCS!$B$2:$B$5003, 1, FALSE)), "","1")</f>
        <v/>
      </c>
      <c r="D3325" s="103" t="str">
        <f>IF($B3325="Unknown","",IF($B3325="","",IF(VALUE(LEFT($B3325,4))&lt;Calc!$J$2,"ANTIQUE","")))</f>
        <v/>
      </c>
      <c r="E3325" s="90" t="s">
        <v>30</v>
      </c>
      <c r="F3325" s="126"/>
      <c r="G3325" s="126"/>
      <c r="H3325" s="62" t="str">
        <f t="shared" ref="H3325:H3388" si="367">IF($A3325="","",IF($I3325=0,"Japonica",IF($I3325=1,"Reticulata",IF($I3325=2,"NRH",IF($I3325=3,"Sasanqua",IF($I3325=4,"Hiemalis",IF($I3325=5,"Vernalis",IF($I3325=6,"Japonica [Higo]","Specie"))))))))</f>
        <v>Japonica</v>
      </c>
      <c r="I3325" s="18">
        <f t="shared" si="364"/>
        <v>0</v>
      </c>
      <c r="J3325" s="18">
        <f t="shared" ref="J3325:J3388" si="368">IF(NOT(ISERROR(SEARCH("(Rusticana)",$A3325))),7,IF(NOT(ISERROR(SEARCH("(Wabisuke)",$A3325))),8,IF(NOT(ISERROR(SEARCH("(Edithae)",$A3325))),9,IF(NOT(ISERROR(SEARCH("(Oleifera)",$A3325))),10,IF(NOT(ISERROR(SEARCH("(Saluenensis)",$A3325))),11,0)))))</f>
        <v>0</v>
      </c>
      <c r="K3325" s="18">
        <f t="shared" ref="K3325:K3388" si="369">IF(NOT(ISERROR(SEARCH("(Pitardii)",$A3325))),12,IF(NOT(ISERROR(SEARCH("(Specie)",$A3325))),13,0))</f>
        <v>0</v>
      </c>
      <c r="L3325" s="57" t="str">
        <f t="shared" si="365"/>
        <v>Tomorrow's Lisa</v>
      </c>
      <c r="M3325" s="57" t="str">
        <f t="shared" ref="M3325:M3388" si="370">SUBSTITUTE(SUBSTITUTE(SUBSTITUTE(SUBSTITUTE(SUBSTITUTE($L3325," (Edithae)","")," (Oleifera)","")," (Saluenensis)","")," (Specie)","")," (Pitardii)","")</f>
        <v>Tomorrow's Lisa</v>
      </c>
      <c r="N3325" s="61" t="str">
        <f t="shared" si="366"/>
        <v>Tomorrow's Lisa</v>
      </c>
    </row>
    <row r="3326" spans="1:14" ht="25.35" customHeight="1" x14ac:dyDescent="0.2">
      <c r="A3326" s="54" t="s">
        <v>2693</v>
      </c>
      <c r="B3326" s="89">
        <v>1972</v>
      </c>
      <c r="C3326" s="68" t="str">
        <f>IF(ISERROR(VLOOKUP(IF(RIGHT($A3326,1)=")",LEFT($A3326,FIND(" (",$A3326)-1),$A3326),[1]ACCS!$B$2:$B$5003, 1, FALSE)), "","1")</f>
        <v>1</v>
      </c>
      <c r="D3326" s="103" t="str">
        <f>IF($B3326="Unknown","",IF($B3326="","",IF(VALUE(LEFT($B3326,4))&lt;Calc!$J$2,"ANTIQUE","")))</f>
        <v/>
      </c>
      <c r="E3326" s="90" t="s">
        <v>30</v>
      </c>
      <c r="F3326" s="126"/>
      <c r="G3326" s="126"/>
      <c r="H3326" s="62" t="str">
        <f t="shared" si="367"/>
        <v>Japonica</v>
      </c>
      <c r="I3326" s="18">
        <f t="shared" si="364"/>
        <v>0</v>
      </c>
      <c r="J3326" s="18">
        <f t="shared" si="368"/>
        <v>0</v>
      </c>
      <c r="K3326" s="18">
        <f t="shared" si="369"/>
        <v>0</v>
      </c>
      <c r="L3326" s="57" t="str">
        <f t="shared" si="365"/>
        <v>Tomorrow's Sweet Image</v>
      </c>
      <c r="M3326" s="57" t="str">
        <f t="shared" si="370"/>
        <v>Tomorrow's Sweet Image</v>
      </c>
      <c r="N3326" s="61" t="str">
        <f t="shared" si="366"/>
        <v>Tomorrow's Sweet Image</v>
      </c>
    </row>
    <row r="3327" spans="1:14" ht="25.35" customHeight="1" x14ac:dyDescent="0.2">
      <c r="A3327" s="54" t="s">
        <v>2694</v>
      </c>
      <c r="B3327" s="89">
        <v>1967</v>
      </c>
      <c r="C3327" s="68" t="str">
        <f>IF(ISERROR(VLOOKUP(IF(RIGHT($A3327,1)=")",LEFT($A3327,FIND(" (",$A3327)-1),$A3327),[1]ACCS!$B$2:$B$5003, 1, FALSE)), "","1")</f>
        <v>1</v>
      </c>
      <c r="D3327" s="103" t="str">
        <f>IF($B3327="Unknown","",IF($B3327="","",IF(VALUE(LEFT($B3327,4))&lt;Calc!$J$2,"ANTIQUE","")))</f>
        <v/>
      </c>
      <c r="E3327" s="90" t="s">
        <v>30</v>
      </c>
      <c r="F3327" s="126"/>
      <c r="G3327" s="126"/>
      <c r="H3327" s="62" t="str">
        <f t="shared" si="367"/>
        <v>Japonica</v>
      </c>
      <c r="I3327" s="18">
        <f t="shared" si="364"/>
        <v>0</v>
      </c>
      <c r="J3327" s="18">
        <f t="shared" si="368"/>
        <v>0</v>
      </c>
      <c r="K3327" s="18">
        <f t="shared" si="369"/>
        <v>0</v>
      </c>
      <c r="L3327" s="57" t="str">
        <f t="shared" si="365"/>
        <v>Tomorrow's Tropic Dawn</v>
      </c>
      <c r="M3327" s="57" t="str">
        <f t="shared" si="370"/>
        <v>Tomorrow's Tropic Dawn</v>
      </c>
      <c r="N3327" s="61" t="str">
        <f t="shared" si="366"/>
        <v>Tomorrow's Tropic Dawn</v>
      </c>
    </row>
    <row r="3328" spans="1:14" ht="25.35" customHeight="1" x14ac:dyDescent="0.2">
      <c r="A3328" s="54" t="s">
        <v>2695</v>
      </c>
      <c r="B3328" s="89">
        <v>1957</v>
      </c>
      <c r="C3328" s="68" t="str">
        <f>IF(ISERROR(VLOOKUP(IF(RIGHT($A3328,1)=")",LEFT($A3328,FIND(" (",$A3328)-1),$A3328),[1]ACCS!$B$2:$B$5003, 1, FALSE)), "","1")</f>
        <v/>
      </c>
      <c r="D3328" s="103" t="str">
        <f>IF($B3328="Unknown","",IF($B3328="","",IF(VALUE(LEFT($B3328,4))&lt;Calc!$J$2,"ANTIQUE","")))</f>
        <v/>
      </c>
      <c r="E3328" s="90" t="s">
        <v>30</v>
      </c>
      <c r="F3328" s="126"/>
      <c r="G3328" s="126"/>
      <c r="H3328" s="62" t="str">
        <f t="shared" si="367"/>
        <v>Japonica</v>
      </c>
      <c r="I3328" s="18">
        <f t="shared" si="364"/>
        <v>0</v>
      </c>
      <c r="J3328" s="18">
        <f t="shared" si="368"/>
        <v>0</v>
      </c>
      <c r="K3328" s="18">
        <f t="shared" si="369"/>
        <v>0</v>
      </c>
      <c r="L3328" s="57" t="str">
        <f t="shared" si="365"/>
        <v>Tomorrow's Tuxedo (See Tomorrow Var.)</v>
      </c>
      <c r="M3328" s="57" t="str">
        <f t="shared" si="370"/>
        <v>Tomorrow's Tuxedo (See Tomorrow Var.)</v>
      </c>
      <c r="N3328" s="61" t="str">
        <f t="shared" si="366"/>
        <v>Tomorrow's Tuxedo (See Tomorrow Var.)</v>
      </c>
    </row>
    <row r="3329" spans="1:14" ht="25.35" customHeight="1" x14ac:dyDescent="0.2">
      <c r="A3329" s="54" t="s">
        <v>2696</v>
      </c>
      <c r="B3329" s="89">
        <v>2000</v>
      </c>
      <c r="C3329" s="68" t="str">
        <f>IF(ISERROR(VLOOKUP(IF(RIGHT($A3329,1)=")",LEFT($A3329,FIND(" (",$A3329)-1),$A3329),[1]ACCS!$B$2:$B$5003, 1, FALSE)), "","1")</f>
        <v>1</v>
      </c>
      <c r="D3329" s="103" t="str">
        <f>IF($B3329="Unknown","",IF($B3329="","",IF(VALUE(LEFT($B3329,4))&lt;Calc!$J$2,"ANTIQUE","")))</f>
        <v/>
      </c>
      <c r="E3329" s="90" t="s">
        <v>29</v>
      </c>
      <c r="F3329" s="126"/>
      <c r="G3329" s="126"/>
      <c r="H3329" s="62" t="str">
        <f t="shared" si="367"/>
        <v>Reticulata</v>
      </c>
      <c r="I3329" s="18">
        <f t="shared" si="364"/>
        <v>1</v>
      </c>
      <c r="J3329" s="18">
        <f t="shared" si="368"/>
        <v>0</v>
      </c>
      <c r="K3329" s="18">
        <f t="shared" si="369"/>
        <v>0</v>
      </c>
      <c r="L3329" s="57" t="str">
        <f t="shared" si="365"/>
        <v>Tony Pinheiro</v>
      </c>
      <c r="M3329" s="57" t="str">
        <f t="shared" si="370"/>
        <v>Tony Pinheiro</v>
      </c>
      <c r="N3329" s="61" t="str">
        <f t="shared" si="366"/>
        <v>Tony Pinheiro</v>
      </c>
    </row>
    <row r="3330" spans="1:14" ht="25.35" customHeight="1" x14ac:dyDescent="0.2">
      <c r="A3330" s="54" t="s">
        <v>2697</v>
      </c>
      <c r="B3330" s="89">
        <v>1976</v>
      </c>
      <c r="C3330" s="68" t="str">
        <f>IF(ISERROR(VLOOKUP(IF(RIGHT($A3330,1)=")",LEFT($A3330,FIND(" (",$A3330)-1),$A3330),[1]ACCS!$B$2:$B$5003, 1, FALSE)), "","1")</f>
        <v/>
      </c>
      <c r="D3330" s="103" t="str">
        <f>IF($B3330="Unknown","",IF($B3330="","",IF(VALUE(LEFT($B3330,4))&lt;Calc!$J$2,"ANTIQUE","")))</f>
        <v/>
      </c>
      <c r="E3330" s="90" t="s">
        <v>37</v>
      </c>
      <c r="F3330" s="126"/>
      <c r="G3330" s="126"/>
      <c r="H3330" s="62" t="str">
        <f t="shared" si="367"/>
        <v>Japonica</v>
      </c>
      <c r="I3330" s="18">
        <f t="shared" si="364"/>
        <v>0</v>
      </c>
      <c r="J3330" s="18">
        <f t="shared" si="368"/>
        <v>0</v>
      </c>
      <c r="K3330" s="18">
        <f t="shared" si="369"/>
        <v>0</v>
      </c>
      <c r="L3330" s="57" t="str">
        <f t="shared" si="365"/>
        <v>Tonya</v>
      </c>
      <c r="M3330" s="57" t="str">
        <f t="shared" si="370"/>
        <v>Tonya</v>
      </c>
      <c r="N3330" s="61" t="str">
        <f t="shared" si="366"/>
        <v>Tonya</v>
      </c>
    </row>
    <row r="3331" spans="1:14" ht="25.35" customHeight="1" x14ac:dyDescent="0.2">
      <c r="A3331" s="54" t="s">
        <v>2698</v>
      </c>
      <c r="B3331" s="89">
        <v>1975</v>
      </c>
      <c r="C3331" s="68" t="str">
        <f>IF(ISERROR(VLOOKUP(IF(RIGHT($A3331,1)=")",LEFT($A3331,FIND(" (",$A3331)-1),$A3331),[1]ACCS!$B$2:$B$5003, 1, FALSE)), "","1")</f>
        <v/>
      </c>
      <c r="D3331" s="103" t="str">
        <f>IF($B3331="Unknown","",IF($B3331="","",IF(VALUE(LEFT($B3331,4))&lt;Calc!$J$2,"ANTIQUE","")))</f>
        <v/>
      </c>
      <c r="E3331" s="90" t="s">
        <v>30</v>
      </c>
      <c r="F3331" s="126"/>
      <c r="G3331" s="126"/>
      <c r="H3331" s="62" t="str">
        <f t="shared" si="367"/>
        <v>Reticulata</v>
      </c>
      <c r="I3331" s="18">
        <f t="shared" si="364"/>
        <v>1</v>
      </c>
      <c r="J3331" s="18">
        <f t="shared" si="368"/>
        <v>0</v>
      </c>
      <c r="K3331" s="18">
        <f t="shared" si="369"/>
        <v>0</v>
      </c>
      <c r="L3331" s="57" t="str">
        <f t="shared" si="365"/>
        <v>Tony's Joy</v>
      </c>
      <c r="M3331" s="57" t="str">
        <f t="shared" si="370"/>
        <v>Tony's Joy</v>
      </c>
      <c r="N3331" s="61" t="str">
        <f t="shared" si="366"/>
        <v>Tony's Joy</v>
      </c>
    </row>
    <row r="3332" spans="1:14" ht="25.35" customHeight="1" x14ac:dyDescent="0.2">
      <c r="A3332" s="54" t="s">
        <v>2699</v>
      </c>
      <c r="B3332" s="89">
        <v>1967</v>
      </c>
      <c r="C3332" s="68" t="str">
        <f>IF(ISERROR(VLOOKUP(IF(RIGHT($A3332,1)=")",LEFT($A3332,FIND(" (",$A3332)-1),$A3332),[1]ACCS!$B$2:$B$5003, 1, FALSE)), "","1")</f>
        <v>1</v>
      </c>
      <c r="D3332" s="103" t="str">
        <f>IF($B3332="Unknown","",IF($B3332="","",IF(VALUE(LEFT($B3332,4))&lt;Calc!$J$2,"ANTIQUE","")))</f>
        <v/>
      </c>
      <c r="E3332" s="90" t="s">
        <v>61</v>
      </c>
      <c r="F3332" s="126" t="s">
        <v>5</v>
      </c>
      <c r="G3332" s="126" t="s">
        <v>26</v>
      </c>
      <c r="H3332" s="62" t="str">
        <f t="shared" si="367"/>
        <v>Japonica</v>
      </c>
      <c r="I3332" s="18">
        <f t="shared" si="364"/>
        <v>0</v>
      </c>
      <c r="J3332" s="18">
        <f t="shared" si="368"/>
        <v>0</v>
      </c>
      <c r="K3332" s="18">
        <f t="shared" si="369"/>
        <v>0</v>
      </c>
      <c r="L3332" s="57" t="str">
        <f t="shared" si="365"/>
        <v>Tootsie</v>
      </c>
      <c r="M3332" s="57" t="str">
        <f t="shared" si="370"/>
        <v>Tootsie</v>
      </c>
      <c r="N3332" s="61" t="str">
        <f t="shared" si="366"/>
        <v>Tootsie</v>
      </c>
    </row>
    <row r="3333" spans="1:14" ht="25.35" customHeight="1" x14ac:dyDescent="0.2">
      <c r="A3333" s="54" t="s">
        <v>2700</v>
      </c>
      <c r="B3333" s="89">
        <v>2003</v>
      </c>
      <c r="C3333" s="68" t="str">
        <f>IF(ISERROR(VLOOKUP(IF(RIGHT($A3333,1)=")",LEFT($A3333,FIND(" (",$A3333)-1),$A3333),[1]ACCS!$B$2:$B$5003, 1, FALSE)), "","1")</f>
        <v/>
      </c>
      <c r="D3333" s="103" t="str">
        <f>IF($B3333="Unknown","",IF($B3333="","",IF(VALUE(LEFT($B3333,4))&lt;Calc!$J$2,"ANTIQUE","")))</f>
        <v/>
      </c>
      <c r="E3333" s="90" t="s">
        <v>61</v>
      </c>
      <c r="F3333" s="126"/>
      <c r="G3333" s="126" t="s">
        <v>26</v>
      </c>
      <c r="H3333" s="62" t="str">
        <f t="shared" si="367"/>
        <v>NRH</v>
      </c>
      <c r="I3333" s="18">
        <f t="shared" si="364"/>
        <v>2</v>
      </c>
      <c r="J3333" s="18">
        <f t="shared" si="368"/>
        <v>0</v>
      </c>
      <c r="K3333" s="18">
        <f t="shared" si="369"/>
        <v>0</v>
      </c>
      <c r="L3333" s="57" t="str">
        <f t="shared" si="365"/>
        <v>Topiary Pink</v>
      </c>
      <c r="M3333" s="57" t="str">
        <f t="shared" si="370"/>
        <v>Topiary Pink</v>
      </c>
      <c r="N3333" s="61" t="str">
        <f t="shared" si="366"/>
        <v>Topiary Pink</v>
      </c>
    </row>
    <row r="3334" spans="1:14" ht="25.35" customHeight="1" x14ac:dyDescent="0.2">
      <c r="A3334" s="54" t="s">
        <v>2701</v>
      </c>
      <c r="B3334" s="89">
        <v>1977</v>
      </c>
      <c r="C3334" s="68" t="str">
        <f>IF(ISERROR(VLOOKUP(IF(RIGHT($A3334,1)=")",LEFT($A3334,FIND(" (",$A3334)-1),$A3334),[1]ACCS!$B$2:$B$5003, 1, FALSE)), "","1")</f>
        <v>1</v>
      </c>
      <c r="D3334" s="103" t="str">
        <f>IF($B3334="Unknown","",IF($B3334="","",IF(VALUE(LEFT($B3334,4))&lt;Calc!$J$2,"ANTIQUE","")))</f>
        <v/>
      </c>
      <c r="E3334" s="90" t="s">
        <v>30</v>
      </c>
      <c r="F3334" s="126"/>
      <c r="G3334" s="126"/>
      <c r="H3334" s="62" t="str">
        <f t="shared" si="367"/>
        <v>Japonica</v>
      </c>
      <c r="I3334" s="18">
        <f t="shared" si="364"/>
        <v>0</v>
      </c>
      <c r="J3334" s="18">
        <f t="shared" si="368"/>
        <v>0</v>
      </c>
      <c r="K3334" s="18">
        <f t="shared" si="369"/>
        <v>0</v>
      </c>
      <c r="L3334" s="57" t="str">
        <f t="shared" si="365"/>
        <v>Touch of Pink</v>
      </c>
      <c r="M3334" s="57" t="str">
        <f t="shared" si="370"/>
        <v>Touch of Pink</v>
      </c>
      <c r="N3334" s="61" t="str">
        <f t="shared" si="366"/>
        <v>Touch of Pink</v>
      </c>
    </row>
    <row r="3335" spans="1:14" ht="25.35" customHeight="1" x14ac:dyDescent="0.2">
      <c r="A3335" s="54" t="s">
        <v>2702</v>
      </c>
      <c r="B3335" s="89">
        <v>1962</v>
      </c>
      <c r="C3335" s="68" t="str">
        <f>IF(ISERROR(VLOOKUP(IF(RIGHT($A3335,1)=")",LEFT($A3335,FIND(" (",$A3335)-1),$A3335),[1]ACCS!$B$2:$B$5003, 1, FALSE)), "","1")</f>
        <v>1</v>
      </c>
      <c r="D3335" s="103" t="str">
        <f>IF($B3335="Unknown","",IF($B3335="","",IF(VALUE(LEFT($B3335,4))&lt;Calc!$J$2,"ANTIQUE","")))</f>
        <v/>
      </c>
      <c r="E3335" s="92" t="s">
        <v>30</v>
      </c>
      <c r="F3335" s="127"/>
      <c r="G3335" s="127"/>
      <c r="H3335" s="62" t="str">
        <f t="shared" si="367"/>
        <v>Japonica</v>
      </c>
      <c r="I3335" s="18">
        <f t="shared" si="364"/>
        <v>0</v>
      </c>
      <c r="J3335" s="18">
        <f t="shared" si="368"/>
        <v>0</v>
      </c>
      <c r="K3335" s="18">
        <f t="shared" si="369"/>
        <v>0</v>
      </c>
      <c r="L3335" s="57" t="str">
        <f t="shared" si="365"/>
        <v>Touchdown</v>
      </c>
      <c r="M3335" s="57" t="str">
        <f t="shared" si="370"/>
        <v>Touchdown</v>
      </c>
      <c r="N3335" s="61" t="str">
        <f t="shared" si="366"/>
        <v>Touchdown</v>
      </c>
    </row>
    <row r="3336" spans="1:14" ht="25.35" customHeight="1" x14ac:dyDescent="0.2">
      <c r="A3336" s="54" t="s">
        <v>2703</v>
      </c>
      <c r="B3336" s="89">
        <v>2004</v>
      </c>
      <c r="C3336" s="68" t="str">
        <f>IF(ISERROR(VLOOKUP(IF(RIGHT($A3336,1)=")",LEFT($A3336,FIND(" (",$A3336)-1),$A3336),[1]ACCS!$B$2:$B$5003, 1, FALSE)), "","1")</f>
        <v>1</v>
      </c>
      <c r="D3336" s="103" t="str">
        <f>IF($B3336="Unknown","",IF($B3336="","",IF(VALUE(LEFT($B3336,4))&lt;Calc!$J$2,"ANTIQUE","")))</f>
        <v/>
      </c>
      <c r="E3336" s="72" t="s">
        <v>61</v>
      </c>
      <c r="F3336" s="121"/>
      <c r="G3336" s="121"/>
      <c r="H3336" s="62" t="str">
        <f t="shared" si="367"/>
        <v>NRH</v>
      </c>
      <c r="I3336" s="18">
        <f t="shared" si="364"/>
        <v>2</v>
      </c>
      <c r="J3336" s="18">
        <f t="shared" si="368"/>
        <v>0</v>
      </c>
      <c r="K3336" s="18">
        <f t="shared" si="369"/>
        <v>0</v>
      </c>
      <c r="L3336" s="57" t="str">
        <f t="shared" si="365"/>
        <v>Transpink</v>
      </c>
      <c r="M3336" s="57" t="str">
        <f t="shared" si="370"/>
        <v>Transpink</v>
      </c>
      <c r="N3336" s="61" t="str">
        <f t="shared" si="366"/>
        <v>Transpink</v>
      </c>
    </row>
    <row r="3337" spans="1:14" ht="25.35" customHeight="1" x14ac:dyDescent="0.2">
      <c r="A3337" s="54" t="s">
        <v>3519</v>
      </c>
      <c r="B3337" s="89">
        <v>1832</v>
      </c>
      <c r="C3337" s="68" t="str">
        <f>IF(ISERROR(VLOOKUP(IF(RIGHT($A3337,1)=")",LEFT($A3337,FIND(" (",$A3337)-1),$A3337),[1]ACCS!$B$2:$B$5003, 1, FALSE)), "","1")</f>
        <v>1</v>
      </c>
      <c r="D3337" s="103" t="str">
        <f>IF($B3337="Unknown","",IF($B3337="","",IF(VALUE(LEFT($B3337,4))&lt;Calc!$J$2,"ANTIQUE","")))</f>
        <v>ANTIQUE</v>
      </c>
      <c r="E3337" s="72" t="s">
        <v>24</v>
      </c>
      <c r="F3337" s="121"/>
      <c r="G3337" s="121"/>
      <c r="H3337" s="62" t="str">
        <f t="shared" si="367"/>
        <v>Japonica</v>
      </c>
      <c r="I3337" s="18">
        <f t="shared" si="364"/>
        <v>0</v>
      </c>
      <c r="J3337" s="18">
        <f t="shared" si="368"/>
        <v>0</v>
      </c>
      <c r="K3337" s="18">
        <f t="shared" si="369"/>
        <v>0</v>
      </c>
      <c r="L3337" s="57" t="str">
        <f t="shared" si="365"/>
        <v>Tricolor [Siebold] (Wakanoura Var.)</v>
      </c>
      <c r="M3337" s="57" t="str">
        <f t="shared" si="370"/>
        <v>Tricolor [Siebold] (Wakanoura Var.)</v>
      </c>
      <c r="N3337" s="61" t="str">
        <f t="shared" si="366"/>
        <v>Tricolor [Siebold]</v>
      </c>
    </row>
    <row r="3338" spans="1:14" ht="25.35" customHeight="1" x14ac:dyDescent="0.2">
      <c r="A3338" s="106" t="s">
        <v>3167</v>
      </c>
      <c r="B3338" s="112">
        <v>1956</v>
      </c>
      <c r="C3338" s="68" t="str">
        <f>IF(ISERROR(VLOOKUP(IF(RIGHT($A3338,1)=")",LEFT($A3338,FIND(" (",$A3338)-1),$A3338),[1]ACCS!$B$2:$B$5003, 1, FALSE)), "","1")</f>
        <v>1</v>
      </c>
      <c r="D3338" s="115" t="str">
        <f>IF($B3338="Unknown","",IF($B3338="","",IF(VALUE(LEFT($B3338,4))&lt;Calc!$J$2,"ANTIQUE","")))</f>
        <v/>
      </c>
      <c r="E3338" s="53" t="s">
        <v>24</v>
      </c>
      <c r="F3338" s="121"/>
      <c r="G3338" s="121"/>
      <c r="H3338" s="62" t="str">
        <f t="shared" si="367"/>
        <v>Japonica</v>
      </c>
      <c r="I3338" s="18">
        <f t="shared" si="364"/>
        <v>0</v>
      </c>
      <c r="J3338" s="18">
        <f t="shared" si="368"/>
        <v>0</v>
      </c>
      <c r="K3338" s="18">
        <f t="shared" si="369"/>
        <v>0</v>
      </c>
      <c r="L3338" s="57" t="str">
        <f t="shared" si="365"/>
        <v>Tricolor [Siebold] Red</v>
      </c>
      <c r="M3338" s="57" t="str">
        <f t="shared" si="370"/>
        <v>Tricolor [Siebold] Red</v>
      </c>
      <c r="N3338" s="61" t="str">
        <f t="shared" si="366"/>
        <v>Tricolor [Siebold] Red</v>
      </c>
    </row>
    <row r="3339" spans="1:14" ht="25.35" customHeight="1" x14ac:dyDescent="0.2">
      <c r="A3339" s="106" t="s">
        <v>3173</v>
      </c>
      <c r="B3339" s="112">
        <v>1937</v>
      </c>
      <c r="C3339" s="68" t="str">
        <f>IF(ISERROR(VLOOKUP(IF(RIGHT($A3339,1)=")",LEFT($A3339,FIND(" (",$A3339)-1),$A3339),[1]ACCS!$B$2:$B$5003, 1, FALSE)), "","1")</f>
        <v>1</v>
      </c>
      <c r="D3339" s="115" t="str">
        <f>IF($B3339="Unknown","",IF($B3339="","",IF(VALUE(LEFT($B3339,4))&lt;Calc!$J$2,"ANTIQUE","")))</f>
        <v/>
      </c>
      <c r="E3339" s="53" t="s">
        <v>24</v>
      </c>
      <c r="F3339" s="121"/>
      <c r="G3339" s="121"/>
      <c r="H3339" s="62" t="str">
        <f t="shared" si="367"/>
        <v>Japonica</v>
      </c>
      <c r="I3339" s="18">
        <f t="shared" si="364"/>
        <v>0</v>
      </c>
      <c r="J3339" s="18">
        <f t="shared" si="368"/>
        <v>0</v>
      </c>
      <c r="K3339" s="18">
        <f t="shared" si="369"/>
        <v>0</v>
      </c>
      <c r="L3339" s="57" t="str">
        <f t="shared" si="365"/>
        <v>Tricolor Pink</v>
      </c>
      <c r="M3339" s="57" t="str">
        <f t="shared" si="370"/>
        <v>Tricolor Pink</v>
      </c>
      <c r="N3339" s="61" t="str">
        <f t="shared" si="366"/>
        <v>Tricolor Pink</v>
      </c>
    </row>
    <row r="3340" spans="1:14" ht="25.35" customHeight="1" x14ac:dyDescent="0.2">
      <c r="A3340" s="54" t="s">
        <v>2704</v>
      </c>
      <c r="B3340" s="89">
        <v>1945</v>
      </c>
      <c r="C3340" s="68" t="str">
        <f>IF(ISERROR(VLOOKUP(IF(RIGHT($A3340,1)=")",LEFT($A3340,FIND(" (",$A3340)-1),$A3340),[1]ACCS!$B$2:$B$5003, 1, FALSE)), "","1")</f>
        <v>1</v>
      </c>
      <c r="D3340" s="103" t="str">
        <f>IF($B3340="Unknown","",IF($B3340="","",IF(VALUE(LEFT($B3340,4))&lt;Calc!$J$2,"ANTIQUE","")))</f>
        <v/>
      </c>
      <c r="E3340" s="72" t="s">
        <v>37</v>
      </c>
      <c r="F3340" s="121"/>
      <c r="G3340" s="121"/>
      <c r="H3340" s="62" t="str">
        <f t="shared" si="367"/>
        <v>Japonica</v>
      </c>
      <c r="I3340" s="18">
        <f t="shared" si="364"/>
        <v>0</v>
      </c>
      <c r="J3340" s="18">
        <f t="shared" si="368"/>
        <v>0</v>
      </c>
      <c r="K3340" s="18">
        <f t="shared" si="369"/>
        <v>0</v>
      </c>
      <c r="L3340" s="57" t="str">
        <f t="shared" si="365"/>
        <v>Tricolor Superba</v>
      </c>
      <c r="M3340" s="57" t="str">
        <f t="shared" si="370"/>
        <v>Tricolor Superba</v>
      </c>
      <c r="N3340" s="61" t="str">
        <f t="shared" si="366"/>
        <v>Tricolor Superba</v>
      </c>
    </row>
    <row r="3341" spans="1:14" ht="25.35" customHeight="1" x14ac:dyDescent="0.2">
      <c r="A3341" s="54" t="s">
        <v>2705</v>
      </c>
      <c r="B3341" s="89">
        <v>1944</v>
      </c>
      <c r="C3341" s="68" t="str">
        <f>IF(ISERROR(VLOOKUP(IF(RIGHT($A3341,1)=")",LEFT($A3341,FIND(" (",$A3341)-1),$A3341),[1]ACCS!$B$2:$B$5003, 1, FALSE)), "","1")</f>
        <v/>
      </c>
      <c r="D3341" s="103" t="str">
        <f>IF($B3341="Unknown","",IF($B3341="","",IF(VALUE(LEFT($B3341,4))&lt;Calc!$J$2,"ANTIQUE","")))</f>
        <v/>
      </c>
      <c r="E3341" s="72" t="s">
        <v>24</v>
      </c>
      <c r="F3341" s="121"/>
      <c r="G3341" s="121"/>
      <c r="H3341" s="62" t="str">
        <f t="shared" si="367"/>
        <v>Japonica</v>
      </c>
      <c r="I3341" s="18">
        <f t="shared" si="364"/>
        <v>0</v>
      </c>
      <c r="J3341" s="18">
        <f t="shared" si="368"/>
        <v>0</v>
      </c>
      <c r="K3341" s="18">
        <f t="shared" si="369"/>
        <v>0</v>
      </c>
      <c r="L3341" s="57" t="str">
        <f t="shared" si="365"/>
        <v>Trilby</v>
      </c>
      <c r="M3341" s="57" t="str">
        <f t="shared" si="370"/>
        <v>Trilby</v>
      </c>
      <c r="N3341" s="61" t="str">
        <f t="shared" si="366"/>
        <v>Trilby</v>
      </c>
    </row>
    <row r="3342" spans="1:14" ht="25.35" customHeight="1" x14ac:dyDescent="0.2">
      <c r="A3342" s="54" t="s">
        <v>3481</v>
      </c>
      <c r="B3342" s="89" t="s">
        <v>90</v>
      </c>
      <c r="C3342" s="68" t="str">
        <f>IF(ISERROR(VLOOKUP(IF(RIGHT($A3342,1)=")",LEFT($A3342,FIND(" (",$A3342)-1),$A3342),[1]ACCS!$B$2:$B$5003, 1, FALSE)), "","1")</f>
        <v/>
      </c>
      <c r="D3342" s="103" t="str">
        <f>IF($B3342="Unknown","",IF($B3342="","",IF(VALUE(LEFT($B3342,4))&lt;Calc!$J$2,"ANTIQUE","")))</f>
        <v>ANTIQUE</v>
      </c>
      <c r="E3342" s="72" t="s">
        <v>24</v>
      </c>
      <c r="F3342" s="121" t="s">
        <v>5</v>
      </c>
      <c r="G3342" s="121"/>
      <c r="H3342" s="62" t="str">
        <f t="shared" si="367"/>
        <v>Japonica</v>
      </c>
      <c r="I3342" s="18">
        <f t="shared" si="364"/>
        <v>0</v>
      </c>
      <c r="J3342" s="18">
        <f t="shared" si="368"/>
        <v>0</v>
      </c>
      <c r="K3342" s="18">
        <f t="shared" si="369"/>
        <v>0</v>
      </c>
      <c r="L3342" s="57" t="str">
        <f t="shared" si="365"/>
        <v>Triposa (Mrs. Fritz Saunders, May Watson)</v>
      </c>
      <c r="M3342" s="57" t="str">
        <f t="shared" si="370"/>
        <v>Triposa (Mrs. Fritz Saunders, May Watson)</v>
      </c>
      <c r="N3342" s="61" t="str">
        <f t="shared" si="366"/>
        <v>Triposa</v>
      </c>
    </row>
    <row r="3343" spans="1:14" ht="25.35" customHeight="1" x14ac:dyDescent="0.2">
      <c r="A3343" s="54" t="s">
        <v>2706</v>
      </c>
      <c r="B3343" s="89">
        <v>1942</v>
      </c>
      <c r="C3343" s="68" t="str">
        <f>IF(ISERROR(VLOOKUP(IF(RIGHT($A3343,1)=")",LEFT($A3343,FIND(" (",$A3343)-1),$A3343),[1]ACCS!$B$2:$B$5003, 1, FALSE)), "","1")</f>
        <v>1</v>
      </c>
      <c r="D3343" s="103" t="str">
        <f>IF($B3343="Unknown","",IF($B3343="","",IF(VALUE(LEFT($B3343,4))&lt;Calc!$J$2,"ANTIQUE","")))</f>
        <v/>
      </c>
      <c r="E3343" s="72" t="s">
        <v>47</v>
      </c>
      <c r="F3343" s="121"/>
      <c r="G3343" s="121"/>
      <c r="H3343" s="62" t="str">
        <f t="shared" si="367"/>
        <v>Japonica</v>
      </c>
      <c r="I3343" s="18">
        <f t="shared" si="364"/>
        <v>0</v>
      </c>
      <c r="J3343" s="18">
        <f t="shared" si="368"/>
        <v>0</v>
      </c>
      <c r="K3343" s="18">
        <f t="shared" si="369"/>
        <v>0</v>
      </c>
      <c r="L3343" s="57" t="str">
        <f t="shared" si="365"/>
        <v>Triumph</v>
      </c>
      <c r="M3343" s="57" t="str">
        <f t="shared" si="370"/>
        <v>Triumph</v>
      </c>
      <c r="N3343" s="61" t="str">
        <f t="shared" si="366"/>
        <v>Triumph</v>
      </c>
    </row>
    <row r="3344" spans="1:14" ht="25.35" customHeight="1" x14ac:dyDescent="0.2">
      <c r="A3344" s="54" t="s">
        <v>2707</v>
      </c>
      <c r="B3344" s="89">
        <v>1988</v>
      </c>
      <c r="C3344" s="68" t="str">
        <f>IF(ISERROR(VLOOKUP(IF(RIGHT($A3344,1)=")",LEFT($A3344,FIND(" (",$A3344)-1),$A3344),[1]ACCS!$B$2:$B$5003, 1, FALSE)), "","1")</f>
        <v>1</v>
      </c>
      <c r="D3344" s="103" t="str">
        <f>IF($B3344="Unknown","",IF($B3344="","",IF(VALUE(LEFT($B3344,4))&lt;Calc!$J$2,"ANTIQUE","")))</f>
        <v/>
      </c>
      <c r="E3344" s="72" t="s">
        <v>37</v>
      </c>
      <c r="F3344" s="121"/>
      <c r="G3344" s="121"/>
      <c r="H3344" s="62" t="str">
        <f t="shared" si="367"/>
        <v>Reticulata</v>
      </c>
      <c r="I3344" s="18">
        <f t="shared" si="364"/>
        <v>1</v>
      </c>
      <c r="J3344" s="18">
        <f t="shared" si="368"/>
        <v>0</v>
      </c>
      <c r="K3344" s="18">
        <f t="shared" si="369"/>
        <v>0</v>
      </c>
      <c r="L3344" s="57" t="str">
        <f t="shared" si="365"/>
        <v>Trophy</v>
      </c>
      <c r="M3344" s="57" t="str">
        <f t="shared" si="370"/>
        <v>Trophy</v>
      </c>
      <c r="N3344" s="61" t="str">
        <f t="shared" si="366"/>
        <v>Trophy</v>
      </c>
    </row>
    <row r="3345" spans="1:14" ht="25.35" customHeight="1" x14ac:dyDescent="0.2">
      <c r="A3345" s="54" t="s">
        <v>2708</v>
      </c>
      <c r="B3345" s="89">
        <v>2008</v>
      </c>
      <c r="C3345" s="68" t="str">
        <f>IF(ISERROR(VLOOKUP(IF(RIGHT($A3345,1)=")",LEFT($A3345,FIND(" (",$A3345)-1),$A3345),[1]ACCS!$B$2:$B$5003, 1, FALSE)), "","1")</f>
        <v>1</v>
      </c>
      <c r="D3345" s="103" t="str">
        <f>IF($B3345="Unknown","",IF($B3345="","",IF(VALUE(LEFT($B3345,4))&lt;Calc!$J$2,"ANTIQUE","")))</f>
        <v/>
      </c>
      <c r="E3345" s="72" t="s">
        <v>29</v>
      </c>
      <c r="F3345" s="121"/>
      <c r="G3345" s="121"/>
      <c r="H3345" s="62" t="str">
        <f t="shared" si="367"/>
        <v>Japonica</v>
      </c>
      <c r="I3345" s="18">
        <f t="shared" si="364"/>
        <v>0</v>
      </c>
      <c r="J3345" s="18">
        <f t="shared" si="368"/>
        <v>0</v>
      </c>
      <c r="K3345" s="18">
        <f t="shared" si="369"/>
        <v>0</v>
      </c>
      <c r="L3345" s="57" t="str">
        <f t="shared" si="365"/>
        <v>Trudy George</v>
      </c>
      <c r="M3345" s="57" t="str">
        <f t="shared" si="370"/>
        <v>Trudy George</v>
      </c>
      <c r="N3345" s="61" t="str">
        <f t="shared" si="366"/>
        <v>Trudy George</v>
      </c>
    </row>
    <row r="3346" spans="1:14" ht="25.35" customHeight="1" x14ac:dyDescent="0.2">
      <c r="A3346" s="54" t="s">
        <v>2709</v>
      </c>
      <c r="B3346" s="89">
        <v>1980</v>
      </c>
      <c r="C3346" s="68" t="str">
        <f>IF(ISERROR(VLOOKUP(IF(RIGHT($A3346,1)=")",LEFT($A3346,FIND(" (",$A3346)-1),$A3346),[1]ACCS!$B$2:$B$5003, 1, FALSE)), "","1")</f>
        <v/>
      </c>
      <c r="D3346" s="103" t="str">
        <f>IF($B3346="Unknown","",IF($B3346="","",IF(VALUE(LEFT($B3346,4))&lt;Calc!$J$2,"ANTIQUE","")))</f>
        <v/>
      </c>
      <c r="E3346" s="72" t="s">
        <v>37</v>
      </c>
      <c r="F3346" s="121"/>
      <c r="G3346" s="121"/>
      <c r="H3346" s="62" t="str">
        <f t="shared" si="367"/>
        <v>Japonica</v>
      </c>
      <c r="I3346" s="18">
        <f t="shared" si="364"/>
        <v>0</v>
      </c>
      <c r="J3346" s="18">
        <f t="shared" si="368"/>
        <v>0</v>
      </c>
      <c r="K3346" s="18">
        <f t="shared" si="369"/>
        <v>0</v>
      </c>
      <c r="L3346" s="57" t="str">
        <f t="shared" si="365"/>
        <v>True Echols</v>
      </c>
      <c r="M3346" s="57" t="str">
        <f t="shared" si="370"/>
        <v>True Echols</v>
      </c>
      <c r="N3346" s="61" t="str">
        <f t="shared" si="366"/>
        <v>True Echols</v>
      </c>
    </row>
    <row r="3347" spans="1:14" ht="25.35" customHeight="1" x14ac:dyDescent="0.2">
      <c r="A3347" s="54" t="s">
        <v>2710</v>
      </c>
      <c r="B3347" s="89">
        <v>2003</v>
      </c>
      <c r="C3347" s="68" t="str">
        <f>IF(ISERROR(VLOOKUP(IF(RIGHT($A3347,1)=")",LEFT($A3347,FIND(" (",$A3347)-1),$A3347),[1]ACCS!$B$2:$B$5003, 1, FALSE)), "","1")</f>
        <v/>
      </c>
      <c r="D3347" s="103" t="str">
        <f>IF($B3347="Unknown","",IF($B3347="","",IF(VALUE(LEFT($B3347,4))&lt;Calc!$J$2,"ANTIQUE","")))</f>
        <v/>
      </c>
      <c r="E3347" s="72" t="s">
        <v>24</v>
      </c>
      <c r="F3347" s="121"/>
      <c r="G3347" s="121"/>
      <c r="H3347" s="62" t="str">
        <f t="shared" si="367"/>
        <v>Reticulata</v>
      </c>
      <c r="I3347" s="18">
        <f t="shared" si="364"/>
        <v>1</v>
      </c>
      <c r="J3347" s="18">
        <f t="shared" si="368"/>
        <v>0</v>
      </c>
      <c r="K3347" s="18">
        <f t="shared" si="369"/>
        <v>0</v>
      </c>
      <c r="L3347" s="57" t="str">
        <f t="shared" si="365"/>
        <v>Trumpet Fanfare</v>
      </c>
      <c r="M3347" s="57" t="str">
        <f t="shared" si="370"/>
        <v>Trumpet Fanfare</v>
      </c>
      <c r="N3347" s="61" t="str">
        <f t="shared" si="366"/>
        <v>Trumpet Fanfare</v>
      </c>
    </row>
    <row r="3348" spans="1:14" ht="25.35" customHeight="1" x14ac:dyDescent="0.2">
      <c r="A3348" s="86" t="s">
        <v>3106</v>
      </c>
      <c r="B3348" s="89">
        <v>2022</v>
      </c>
      <c r="C3348" s="68" t="str">
        <f>IF(ISERROR(VLOOKUP(IF(RIGHT($A3348,1)=")",LEFT($A3348,FIND(" (",$A3348)-1),$A3348),[1]ACCS!$B$2:$B$5003, 1, FALSE)), "","1")</f>
        <v>1</v>
      </c>
      <c r="D3348" s="103" t="str">
        <f>IF($B3348="Unknown","",IF($B3348="","",IF(VALUE(LEFT($B3348,4))&lt;Calc!$J$2,"ANTIQUE","")))</f>
        <v/>
      </c>
      <c r="E3348" s="72" t="s">
        <v>61</v>
      </c>
      <c r="F3348" s="121"/>
      <c r="G3348" s="121"/>
      <c r="H3348" s="62" t="str">
        <f t="shared" si="367"/>
        <v>Japonica</v>
      </c>
      <c r="I3348" s="18">
        <f t="shared" si="364"/>
        <v>0</v>
      </c>
      <c r="J3348" s="18">
        <f t="shared" si="368"/>
        <v>0</v>
      </c>
      <c r="K3348" s="18">
        <f t="shared" si="369"/>
        <v>0</v>
      </c>
      <c r="L3348" s="57" t="str">
        <f t="shared" si="365"/>
        <v>T's Rose</v>
      </c>
      <c r="M3348" s="57" t="str">
        <f t="shared" si="370"/>
        <v>T's Rose</v>
      </c>
      <c r="N3348" s="61" t="str">
        <f t="shared" si="366"/>
        <v>T's Rose</v>
      </c>
    </row>
    <row r="3349" spans="1:14" ht="25.35" customHeight="1" x14ac:dyDescent="0.2">
      <c r="A3349" s="54" t="s">
        <v>2711</v>
      </c>
      <c r="B3349" s="89">
        <v>2013</v>
      </c>
      <c r="C3349" s="68" t="str">
        <f>IF(ISERROR(VLOOKUP(IF(RIGHT($A3349,1)=")",LEFT($A3349,FIND(" (",$A3349)-1),$A3349),[1]ACCS!$B$2:$B$5003, 1, FALSE)), "","1")</f>
        <v>1</v>
      </c>
      <c r="D3349" s="103" t="str">
        <f>IF($B3349="Unknown","",IF($B3349="","",IF(VALUE(LEFT($B3349,4))&lt;Calc!$J$2,"ANTIQUE","")))</f>
        <v/>
      </c>
      <c r="E3349" s="72" t="s">
        <v>21</v>
      </c>
      <c r="F3349" s="121"/>
      <c r="G3349" s="121" t="s">
        <v>26</v>
      </c>
      <c r="H3349" s="62" t="str">
        <f t="shared" si="367"/>
        <v>Japonica</v>
      </c>
      <c r="I3349" s="18">
        <f t="shared" si="364"/>
        <v>0</v>
      </c>
      <c r="J3349" s="18">
        <f t="shared" si="368"/>
        <v>0</v>
      </c>
      <c r="K3349" s="18">
        <f t="shared" si="369"/>
        <v>0</v>
      </c>
      <c r="L3349" s="57" t="str">
        <f t="shared" si="365"/>
        <v>Tsubaki's Bona Bella</v>
      </c>
      <c r="M3349" s="57" t="str">
        <f t="shared" si="370"/>
        <v>Tsubaki's Bona Bella</v>
      </c>
      <c r="N3349" s="61" t="str">
        <f t="shared" si="366"/>
        <v>Tsubaki's Bona Bella</v>
      </c>
    </row>
    <row r="3350" spans="1:14" ht="25.35" customHeight="1" x14ac:dyDescent="0.2">
      <c r="A3350" s="106" t="s">
        <v>3242</v>
      </c>
      <c r="B3350" s="112"/>
      <c r="C3350" s="68" t="str">
        <f>IF(ISERROR(VLOOKUP(IF(RIGHT($A3350,1)=")",LEFT($A3350,FIND(" (",$A3350)-1),$A3350),[1]ACCS!$B$2:$B$5003, 1, FALSE)), "","1")</f>
        <v/>
      </c>
      <c r="D3350" s="115" t="str">
        <f>IF($B3350="Unknown","",IF($B3350="","",IF(VALUE(LEFT($B3350,4))&lt;Calc!$J$2,"ANTIQUE","")))</f>
        <v/>
      </c>
      <c r="E3350" s="53" t="s">
        <v>24</v>
      </c>
      <c r="F3350" s="121"/>
      <c r="G3350" s="121"/>
      <c r="H3350" s="62" t="str">
        <f t="shared" si="367"/>
        <v>Japonica [Higo]</v>
      </c>
      <c r="I3350" s="18">
        <f t="shared" si="364"/>
        <v>6</v>
      </c>
      <c r="J3350" s="18">
        <f t="shared" si="368"/>
        <v>0</v>
      </c>
      <c r="K3350" s="18">
        <f t="shared" si="369"/>
        <v>0</v>
      </c>
      <c r="L3350" s="57" t="str">
        <f t="shared" si="365"/>
        <v>Tsukasa-nishiki (Higo)</v>
      </c>
      <c r="M3350" s="57" t="str">
        <f t="shared" si="370"/>
        <v>Tsukasa-nishiki (Higo)</v>
      </c>
      <c r="N3350" s="61" t="str">
        <f t="shared" si="366"/>
        <v>Tsukasa-nishiki</v>
      </c>
    </row>
    <row r="3351" spans="1:14" ht="25.35" customHeight="1" x14ac:dyDescent="0.2">
      <c r="A3351" s="54" t="s">
        <v>2712</v>
      </c>
      <c r="B3351" s="89">
        <v>1997</v>
      </c>
      <c r="C3351" s="68" t="str">
        <f>IF(ISERROR(VLOOKUP(IF(RIGHT($A3351,1)=")",LEFT($A3351,FIND(" (",$A3351)-1),$A3351),[1]ACCS!$B$2:$B$5003, 1, FALSE)), "","1")</f>
        <v/>
      </c>
      <c r="D3351" s="103" t="str">
        <f>IF($B3351="Unknown","",IF($B3351="","",IF(VALUE(LEFT($B3351,4))&lt;Calc!$J$2,"ANTIQUE","")))</f>
        <v/>
      </c>
      <c r="E3351" s="72" t="s">
        <v>21</v>
      </c>
      <c r="F3351" s="121"/>
      <c r="G3351" s="121"/>
      <c r="H3351" s="62" t="str">
        <f t="shared" si="367"/>
        <v>Japonica</v>
      </c>
      <c r="I3351" s="18">
        <f t="shared" si="364"/>
        <v>0</v>
      </c>
      <c r="J3351" s="18">
        <f t="shared" si="368"/>
        <v>0</v>
      </c>
      <c r="K3351" s="18">
        <f t="shared" si="369"/>
        <v>0</v>
      </c>
      <c r="L3351" s="57" t="str">
        <f t="shared" si="365"/>
        <v>Tubby Habel</v>
      </c>
      <c r="M3351" s="57" t="str">
        <f t="shared" si="370"/>
        <v>Tubby Habel</v>
      </c>
      <c r="N3351" s="61" t="str">
        <f t="shared" si="366"/>
        <v>Tubby Habel</v>
      </c>
    </row>
    <row r="3352" spans="1:14" ht="25.35" customHeight="1" x14ac:dyDescent="0.2">
      <c r="A3352" s="54" t="s">
        <v>2713</v>
      </c>
      <c r="B3352" s="89">
        <v>2001</v>
      </c>
      <c r="C3352" s="68" t="str">
        <f>IF(ISERROR(VLOOKUP(IF(RIGHT($A3352,1)=")",LEFT($A3352,FIND(" (",$A3352)-1),$A3352),[1]ACCS!$B$2:$B$5003, 1, FALSE)), "","1")</f>
        <v>1</v>
      </c>
      <c r="D3352" s="103" t="str">
        <f>IF($B3352="Unknown","",IF($B3352="","",IF(VALUE(LEFT($B3352,4))&lt;Calc!$J$2,"ANTIQUE","")))</f>
        <v/>
      </c>
      <c r="E3352" s="72" t="s">
        <v>47</v>
      </c>
      <c r="F3352" s="121"/>
      <c r="G3352" s="121" t="s">
        <v>26</v>
      </c>
      <c r="H3352" s="62" t="str">
        <f t="shared" si="367"/>
        <v>Japonica</v>
      </c>
      <c r="I3352" s="18">
        <f t="shared" si="364"/>
        <v>0</v>
      </c>
      <c r="J3352" s="18">
        <f t="shared" si="368"/>
        <v>0</v>
      </c>
      <c r="K3352" s="18">
        <f t="shared" si="369"/>
        <v>0</v>
      </c>
      <c r="L3352" s="57" t="str">
        <f t="shared" si="365"/>
        <v>Tudor Baby</v>
      </c>
      <c r="M3352" s="57" t="str">
        <f t="shared" si="370"/>
        <v>Tudor Baby</v>
      </c>
      <c r="N3352" s="61" t="str">
        <f t="shared" si="366"/>
        <v>Tudor Baby</v>
      </c>
    </row>
    <row r="3353" spans="1:14" ht="25.35" customHeight="1" x14ac:dyDescent="0.2">
      <c r="A3353" s="54" t="s">
        <v>2714</v>
      </c>
      <c r="B3353" s="89">
        <v>1978</v>
      </c>
      <c r="C3353" s="68" t="str">
        <f>IF(ISERROR(VLOOKUP(IF(RIGHT($A3353,1)=")",LEFT($A3353,FIND(" (",$A3353)-1),$A3353),[1]ACCS!$B$2:$B$5003, 1, FALSE)), "","1")</f>
        <v>1</v>
      </c>
      <c r="D3353" s="103" t="str">
        <f>IF($B3353="Unknown","",IF($B3353="","",IF(VALUE(LEFT($B3353,4))&lt;Calc!$J$2,"ANTIQUE","")))</f>
        <v/>
      </c>
      <c r="E3353" s="72" t="s">
        <v>24</v>
      </c>
      <c r="F3353" s="121"/>
      <c r="G3353" s="121"/>
      <c r="H3353" s="62" t="str">
        <f t="shared" si="367"/>
        <v>NRH</v>
      </c>
      <c r="I3353" s="18">
        <f t="shared" si="364"/>
        <v>2</v>
      </c>
      <c r="J3353" s="18">
        <f t="shared" si="368"/>
        <v>0</v>
      </c>
      <c r="K3353" s="18">
        <f t="shared" si="369"/>
        <v>0</v>
      </c>
      <c r="L3353" s="57" t="str">
        <f t="shared" si="365"/>
        <v>Tulip Time</v>
      </c>
      <c r="M3353" s="57" t="str">
        <f t="shared" si="370"/>
        <v>Tulip Time</v>
      </c>
      <c r="N3353" s="61" t="str">
        <f t="shared" si="366"/>
        <v>Tulip Time</v>
      </c>
    </row>
    <row r="3354" spans="1:14" ht="25.35" customHeight="1" x14ac:dyDescent="0.2">
      <c r="A3354" s="54" t="s">
        <v>2715</v>
      </c>
      <c r="B3354" s="89">
        <v>2008</v>
      </c>
      <c r="C3354" s="68" t="str">
        <f>IF(ISERROR(VLOOKUP(IF(RIGHT($A3354,1)=")",LEFT($A3354,FIND(" (",$A3354)-1),$A3354),[1]ACCS!$B$2:$B$5003, 1, FALSE)), "","1")</f>
        <v>1</v>
      </c>
      <c r="D3354" s="103" t="str">
        <f>IF($B3354="Unknown","",IF($B3354="","",IF(VALUE(LEFT($B3354,4))&lt;Calc!$J$2,"ANTIQUE","")))</f>
        <v/>
      </c>
      <c r="E3354" s="72" t="s">
        <v>37</v>
      </c>
      <c r="F3354" s="121"/>
      <c r="G3354" s="121"/>
      <c r="H3354" s="62" t="str">
        <f t="shared" si="367"/>
        <v>Japonica</v>
      </c>
      <c r="I3354" s="18">
        <f t="shared" si="364"/>
        <v>0</v>
      </c>
      <c r="J3354" s="18">
        <f t="shared" si="368"/>
        <v>0</v>
      </c>
      <c r="K3354" s="18">
        <f t="shared" si="369"/>
        <v>0</v>
      </c>
      <c r="L3354" s="57" t="str">
        <f t="shared" si="365"/>
        <v>Turandot</v>
      </c>
      <c r="M3354" s="57" t="str">
        <f t="shared" si="370"/>
        <v>Turandot</v>
      </c>
      <c r="N3354" s="61" t="str">
        <f t="shared" si="366"/>
        <v>Turandot</v>
      </c>
    </row>
    <row r="3355" spans="1:14" ht="25.35" customHeight="1" x14ac:dyDescent="0.2">
      <c r="A3355" s="54" t="s">
        <v>2983</v>
      </c>
      <c r="B3355" s="89">
        <v>2020</v>
      </c>
      <c r="C3355" s="68" t="str">
        <f>IF(ISERROR(VLOOKUP(IF(RIGHT($A3355,1)=")",LEFT($A3355,FIND(" (",$A3355)-1),$A3355),[1]ACCS!$B$2:$B$5003, 1, FALSE)), "","1")</f>
        <v>1</v>
      </c>
      <c r="D3355" s="103" t="str">
        <f>IF($B3355="Unknown","",IF($B3355="","",IF(VALUE(LEFT($B3355,4))&lt;Calc!$J$2,"ANTIQUE","")))</f>
        <v/>
      </c>
      <c r="E3355" s="73" t="s">
        <v>24</v>
      </c>
      <c r="F3355" s="121"/>
      <c r="G3355" s="121"/>
      <c r="H3355" s="62" t="str">
        <f t="shared" si="367"/>
        <v>Japonica</v>
      </c>
      <c r="I3355" s="18">
        <f t="shared" si="364"/>
        <v>0</v>
      </c>
      <c r="J3355" s="18">
        <f t="shared" si="368"/>
        <v>0</v>
      </c>
      <c r="K3355" s="18">
        <f t="shared" si="369"/>
        <v>0</v>
      </c>
      <c r="L3355" s="57" t="str">
        <f t="shared" si="365"/>
        <v>Tutti Frutti</v>
      </c>
      <c r="M3355" s="57" t="str">
        <f t="shared" si="370"/>
        <v>Tutti Frutti</v>
      </c>
      <c r="N3355" s="61" t="str">
        <f t="shared" si="366"/>
        <v>Tutti Frutti</v>
      </c>
    </row>
    <row r="3356" spans="1:14" ht="25.35" customHeight="1" x14ac:dyDescent="0.2">
      <c r="A3356" s="54" t="s">
        <v>2716</v>
      </c>
      <c r="B3356" s="89">
        <v>1964</v>
      </c>
      <c r="C3356" s="68" t="str">
        <f>IF(ISERROR(VLOOKUP(IF(RIGHT($A3356,1)=")",LEFT($A3356,FIND(" (",$A3356)-1),$A3356),[1]ACCS!$B$2:$B$5003, 1, FALSE)), "","1")</f>
        <v>1</v>
      </c>
      <c r="D3356" s="103" t="str">
        <f>IF($B3356="Unknown","",IF($B3356="","",IF(VALUE(LEFT($B3356,4))&lt;Calc!$J$2,"ANTIQUE","")))</f>
        <v/>
      </c>
      <c r="E3356" s="72" t="s">
        <v>21</v>
      </c>
      <c r="F3356" s="121"/>
      <c r="G3356" s="121" t="s">
        <v>26</v>
      </c>
      <c r="H3356" s="62" t="str">
        <f t="shared" si="367"/>
        <v>Japonica</v>
      </c>
      <c r="I3356" s="18">
        <f t="shared" si="364"/>
        <v>0</v>
      </c>
      <c r="J3356" s="18">
        <f t="shared" si="368"/>
        <v>0</v>
      </c>
      <c r="K3356" s="18">
        <f t="shared" si="369"/>
        <v>0</v>
      </c>
      <c r="L3356" s="57" t="str">
        <f t="shared" si="365"/>
        <v>Twilight</v>
      </c>
      <c r="M3356" s="57" t="str">
        <f t="shared" si="370"/>
        <v>Twilight</v>
      </c>
      <c r="N3356" s="61" t="str">
        <f t="shared" si="366"/>
        <v>Twilight</v>
      </c>
    </row>
    <row r="3357" spans="1:14" ht="25.35" customHeight="1" x14ac:dyDescent="0.2">
      <c r="A3357" s="54" t="s">
        <v>2717</v>
      </c>
      <c r="B3357" s="89">
        <v>1989</v>
      </c>
      <c r="C3357" s="68" t="str">
        <f>IF(ISERROR(VLOOKUP(IF(RIGHT($A3357,1)=")",LEFT($A3357,FIND(" (",$A3357)-1),$A3357),[1]ACCS!$B$2:$B$5003, 1, FALSE)), "","1")</f>
        <v/>
      </c>
      <c r="D3357" s="103" t="str">
        <f>IF($B3357="Unknown","",IF($B3357="","",IF(VALUE(LEFT($B3357,4))&lt;Calc!$J$2,"ANTIQUE","")))</f>
        <v/>
      </c>
      <c r="E3357" s="72" t="s">
        <v>47</v>
      </c>
      <c r="F3357" s="121"/>
      <c r="G3357" s="121"/>
      <c r="H3357" s="62" t="str">
        <f t="shared" si="367"/>
        <v>NRH</v>
      </c>
      <c r="I3357" s="18">
        <f t="shared" si="364"/>
        <v>2</v>
      </c>
      <c r="J3357" s="18">
        <f t="shared" si="368"/>
        <v>0</v>
      </c>
      <c r="K3357" s="18">
        <f t="shared" si="369"/>
        <v>0</v>
      </c>
      <c r="L3357" s="57" t="str">
        <f t="shared" si="365"/>
        <v>Twinkle Star</v>
      </c>
      <c r="M3357" s="57" t="str">
        <f t="shared" si="370"/>
        <v>Twinkle Star</v>
      </c>
      <c r="N3357" s="61" t="str">
        <f t="shared" si="366"/>
        <v>Twinkle Star</v>
      </c>
    </row>
    <row r="3358" spans="1:14" ht="25.35" customHeight="1" x14ac:dyDescent="0.2">
      <c r="A3358" s="54" t="s">
        <v>2718</v>
      </c>
      <c r="B3358" s="89">
        <v>2002</v>
      </c>
      <c r="C3358" s="68" t="str">
        <f>IF(ISERROR(VLOOKUP(IF(RIGHT($A3358,1)=")",LEFT($A3358,FIND(" (",$A3358)-1),$A3358),[1]ACCS!$B$2:$B$5003, 1, FALSE)), "","1")</f>
        <v>1</v>
      </c>
      <c r="D3358" s="103" t="str">
        <f>IF($B3358="Unknown","",IF($B3358="","",IF(VALUE(LEFT($B3358,4))&lt;Calc!$J$2,"ANTIQUE","")))</f>
        <v/>
      </c>
      <c r="E3358" s="72" t="s">
        <v>61</v>
      </c>
      <c r="F3358" s="121"/>
      <c r="G3358" s="121"/>
      <c r="H3358" s="62" t="str">
        <f t="shared" si="367"/>
        <v>Sasanqua</v>
      </c>
      <c r="I3358" s="18">
        <f t="shared" si="364"/>
        <v>3</v>
      </c>
      <c r="J3358" s="18">
        <f t="shared" si="368"/>
        <v>0</v>
      </c>
      <c r="K3358" s="18">
        <f t="shared" si="369"/>
        <v>0</v>
      </c>
      <c r="L3358" s="57" t="str">
        <f t="shared" si="365"/>
        <v>Twinkle Twinkle</v>
      </c>
      <c r="M3358" s="57" t="str">
        <f t="shared" si="370"/>
        <v>Twinkle Twinkle</v>
      </c>
      <c r="N3358" s="61" t="str">
        <f t="shared" si="366"/>
        <v>Twinkle Twinkle</v>
      </c>
    </row>
    <row r="3359" spans="1:14" ht="25.35" customHeight="1" x14ac:dyDescent="0.2">
      <c r="A3359" s="54" t="s">
        <v>2719</v>
      </c>
      <c r="B3359" s="89">
        <v>1981</v>
      </c>
      <c r="C3359" s="68" t="str">
        <f>IF(ISERROR(VLOOKUP(IF(RIGHT($A3359,1)=")",LEFT($A3359,FIND(" (",$A3359)-1),$A3359),[1]ACCS!$B$2:$B$5003, 1, FALSE)), "","1")</f>
        <v>1</v>
      </c>
      <c r="D3359" s="103" t="str">
        <f>IF($B3359="Unknown","",IF($B3359="","",IF(VALUE(LEFT($B3359,4))&lt;Calc!$J$2,"ANTIQUE","")))</f>
        <v/>
      </c>
      <c r="E3359" s="72" t="s">
        <v>24</v>
      </c>
      <c r="F3359" s="121"/>
      <c r="G3359" s="121"/>
      <c r="H3359" s="62" t="str">
        <f t="shared" si="367"/>
        <v>NRH</v>
      </c>
      <c r="I3359" s="18">
        <f t="shared" si="364"/>
        <v>2</v>
      </c>
      <c r="J3359" s="18">
        <f t="shared" si="368"/>
        <v>0</v>
      </c>
      <c r="K3359" s="18">
        <f t="shared" si="369"/>
        <v>0</v>
      </c>
      <c r="L3359" s="57" t="str">
        <f t="shared" si="365"/>
        <v>Two Marthas</v>
      </c>
      <c r="M3359" s="57" t="str">
        <f t="shared" si="370"/>
        <v>Two Marthas</v>
      </c>
      <c r="N3359" s="61" t="str">
        <f t="shared" si="366"/>
        <v>Two Marthas</v>
      </c>
    </row>
    <row r="3360" spans="1:14" ht="25.35" customHeight="1" x14ac:dyDescent="0.2">
      <c r="A3360" s="54" t="s">
        <v>2720</v>
      </c>
      <c r="B3360" s="89">
        <v>1912</v>
      </c>
      <c r="C3360" s="68" t="str">
        <f>IF(ISERROR(VLOOKUP(IF(RIGHT($A3360,1)=")",LEFT($A3360,FIND(" (",$A3360)-1),$A3360),[1]ACCS!$B$2:$B$5003, 1, FALSE)), "","1")</f>
        <v>1</v>
      </c>
      <c r="D3360" s="103" t="str">
        <f>IF($B3360="Unknown","",IF($B3360="","",IF(VALUE(LEFT($B3360,4))&lt;Calc!$J$2,"ANTIQUE","")))</f>
        <v/>
      </c>
      <c r="E3360" s="72" t="s">
        <v>37</v>
      </c>
      <c r="F3360" s="121"/>
      <c r="G3360" s="121"/>
      <c r="H3360" s="62" t="str">
        <f t="shared" si="367"/>
        <v>Japonica [Higo]</v>
      </c>
      <c r="I3360" s="18">
        <f t="shared" si="364"/>
        <v>6</v>
      </c>
      <c r="J3360" s="18">
        <f t="shared" si="368"/>
        <v>0</v>
      </c>
      <c r="K3360" s="18">
        <f t="shared" si="369"/>
        <v>0</v>
      </c>
      <c r="L3360" s="57" t="str">
        <f t="shared" si="365"/>
        <v>Ume-gaki (Higo)</v>
      </c>
      <c r="M3360" s="57" t="str">
        <f t="shared" si="370"/>
        <v>Ume-gaki (Higo)</v>
      </c>
      <c r="N3360" s="61" t="str">
        <f t="shared" si="366"/>
        <v>Ume-gaki</v>
      </c>
    </row>
    <row r="3361" spans="1:14" ht="25.35" customHeight="1" x14ac:dyDescent="0.2">
      <c r="A3361" s="54" t="s">
        <v>2721</v>
      </c>
      <c r="B3361" s="89">
        <v>1987</v>
      </c>
      <c r="C3361" s="68" t="str">
        <f>IF(ISERROR(VLOOKUP(IF(RIGHT($A3361,1)=")",LEFT($A3361,FIND(" (",$A3361)-1),$A3361),[1]ACCS!$B$2:$B$5003, 1, FALSE)), "","1")</f>
        <v>1</v>
      </c>
      <c r="D3361" s="103" t="str">
        <f>IF($B3361="Unknown","",IF($B3361="","",IF(VALUE(LEFT($B3361,4))&lt;Calc!$J$2,"ANTIQUE","")))</f>
        <v/>
      </c>
      <c r="E3361" s="72" t="s">
        <v>37</v>
      </c>
      <c r="F3361" s="121"/>
      <c r="G3361" s="121"/>
      <c r="H3361" s="62" t="str">
        <f t="shared" si="367"/>
        <v>Japonica</v>
      </c>
      <c r="I3361" s="18">
        <f t="shared" si="364"/>
        <v>0</v>
      </c>
      <c r="J3361" s="18">
        <f t="shared" si="368"/>
        <v>0</v>
      </c>
      <c r="K3361" s="18">
        <f t="shared" si="369"/>
        <v>0</v>
      </c>
      <c r="L3361" s="57" t="str">
        <f t="shared" si="365"/>
        <v>Unforgettable</v>
      </c>
      <c r="M3361" s="57" t="str">
        <f t="shared" si="370"/>
        <v>Unforgettable</v>
      </c>
      <c r="N3361" s="61" t="str">
        <f t="shared" si="366"/>
        <v>Unforgettable</v>
      </c>
    </row>
    <row r="3362" spans="1:14" ht="25.35" customHeight="1" x14ac:dyDescent="0.2">
      <c r="A3362" s="54" t="s">
        <v>2722</v>
      </c>
      <c r="B3362" s="89">
        <v>1967</v>
      </c>
      <c r="C3362" s="68" t="str">
        <f>IF(ISERROR(VLOOKUP(IF(RIGHT($A3362,1)=")",LEFT($A3362,FIND(" (",$A3362)-1),$A3362),[1]ACCS!$B$2:$B$5003, 1, FALSE)), "","1")</f>
        <v>1</v>
      </c>
      <c r="D3362" s="103" t="str">
        <f>IF($B3362="Unknown","",IF($B3362="","",IF(VALUE(LEFT($B3362,4))&lt;Calc!$J$2,"ANTIQUE","")))</f>
        <v/>
      </c>
      <c r="E3362" s="72" t="s">
        <v>47</v>
      </c>
      <c r="F3362" s="121"/>
      <c r="G3362" s="121"/>
      <c r="H3362" s="62" t="str">
        <f t="shared" si="367"/>
        <v>Japonica</v>
      </c>
      <c r="I3362" s="18">
        <f t="shared" ref="I3362:I3425" si="371">IF(NOT(ISERROR(SEARCH("(R)",$A3362))),1,IF(NOT(ISERROR(SEARCH("(H)",$A3362))),2,IF(NOT(ISERROR(SEARCH("(Sasanqua)",$A3362))),3,IF(NOT(ISERROR(SEARCH("(Hiemalis)",$A3362))),4,IF(NOT(ISERROR(SEARCH("(Vernalis)",$A3362))),5,IF(NOT(ISERROR(SEARCH("(Higo)",$A3362))),6,))))))+$J3362+K3362</f>
        <v>0</v>
      </c>
      <c r="J3362" s="18">
        <f t="shared" si="368"/>
        <v>0</v>
      </c>
      <c r="K3362" s="18">
        <f t="shared" si="369"/>
        <v>0</v>
      </c>
      <c r="L3362" s="57" t="str">
        <f t="shared" ref="L3362:L3425" si="372">SUBSTITUTE(SUBSTITUTE(SUBSTITUTE(SUBSTITUTE(SUBSTITUTE(SUBSTITUTE(SUBSTITUTE(SUBSTITUTE(A3362," (A)","")," (R)","")," (H)","")," (Sasanqua)","")," (Hiemalis)","")," (Vernalis)","")," (Rusticana)",""),"(Wabisuke)","")</f>
        <v>Unryu</v>
      </c>
      <c r="M3362" s="57" t="str">
        <f t="shared" si="370"/>
        <v>Unryu</v>
      </c>
      <c r="N3362" s="61" t="str">
        <f t="shared" si="366"/>
        <v>Unryu</v>
      </c>
    </row>
    <row r="3363" spans="1:14" ht="25.35" customHeight="1" x14ac:dyDescent="0.2">
      <c r="A3363" s="54" t="s">
        <v>3482</v>
      </c>
      <c r="B3363" s="89" t="s">
        <v>1016</v>
      </c>
      <c r="C3363" s="68" t="str">
        <f>IF(ISERROR(VLOOKUP(IF(RIGHT($A3363,1)=")",LEFT($A3363,FIND(" (",$A3363)-1),$A3363),[1]ACCS!$B$2:$B$5003, 1, FALSE)), "","1")</f>
        <v/>
      </c>
      <c r="D3363" s="103" t="str">
        <f>IF($B3363="Unknown","",IF($B3363="","",IF(VALUE(LEFT($B3363,4))&lt;Calc!$J$2,"ANTIQUE","")))</f>
        <v>ANTIQUE</v>
      </c>
      <c r="E3363" s="72" t="s">
        <v>47</v>
      </c>
      <c r="F3363" s="121"/>
      <c r="G3363" s="121" t="s">
        <v>26</v>
      </c>
      <c r="H3363" s="62" t="str">
        <f t="shared" si="367"/>
        <v>Japonica</v>
      </c>
      <c r="I3363" s="18">
        <f t="shared" si="371"/>
        <v>0</v>
      </c>
      <c r="J3363" s="18">
        <f t="shared" si="368"/>
        <v>0</v>
      </c>
      <c r="K3363" s="18">
        <f t="shared" si="369"/>
        <v>0</v>
      </c>
      <c r="L3363" s="57" t="str">
        <f t="shared" si="372"/>
        <v>Usu-otome (See Pink Perfection)</v>
      </c>
      <c r="M3363" s="57" t="str">
        <f t="shared" si="370"/>
        <v>Usu-otome (See Pink Perfection)</v>
      </c>
      <c r="N3363" s="61" t="str">
        <f t="shared" si="366"/>
        <v>Usu-otome (See Pink Perfection)</v>
      </c>
    </row>
    <row r="3364" spans="1:14" ht="25.35" customHeight="1" x14ac:dyDescent="0.2">
      <c r="A3364" s="54" t="s">
        <v>2723</v>
      </c>
      <c r="B3364" s="89">
        <v>1979</v>
      </c>
      <c r="C3364" s="68" t="str">
        <f>IF(ISERROR(VLOOKUP(IF(RIGHT($A3364,1)=")",LEFT($A3364,FIND(" (",$A3364)-1),$A3364),[1]ACCS!$B$2:$B$5003, 1, FALSE)), "","1")</f>
        <v>1</v>
      </c>
      <c r="D3364" s="103" t="str">
        <f>IF($B3364="Unknown","",IF($B3364="","",IF(VALUE(LEFT($B3364,4))&lt;Calc!$J$2,"ANTIQUE","")))</f>
        <v/>
      </c>
      <c r="E3364" s="72" t="s">
        <v>24</v>
      </c>
      <c r="F3364" s="121"/>
      <c r="G3364" s="121"/>
      <c r="H3364" s="62" t="str">
        <f t="shared" si="367"/>
        <v>NRH</v>
      </c>
      <c r="I3364" s="18">
        <f t="shared" si="371"/>
        <v>2</v>
      </c>
      <c r="J3364" s="18">
        <f t="shared" si="368"/>
        <v>0</v>
      </c>
      <c r="K3364" s="18">
        <f t="shared" si="369"/>
        <v>0</v>
      </c>
      <c r="L3364" s="57" t="str">
        <f t="shared" si="372"/>
        <v>Utsukushi-asaye</v>
      </c>
      <c r="M3364" s="57" t="str">
        <f t="shared" si="370"/>
        <v>Utsukushi-asaye</v>
      </c>
      <c r="N3364" s="61" t="str">
        <f t="shared" si="366"/>
        <v>Utsukushi-asaye</v>
      </c>
    </row>
    <row r="3365" spans="1:14" ht="25.35" customHeight="1" x14ac:dyDescent="0.2">
      <c r="A3365" s="54" t="s">
        <v>2724</v>
      </c>
      <c r="B3365" s="89">
        <v>2000</v>
      </c>
      <c r="C3365" s="68" t="str">
        <f>IF(ISERROR(VLOOKUP(IF(RIGHT($A3365,1)=")",LEFT($A3365,FIND(" (",$A3365)-1),$A3365),[1]ACCS!$B$2:$B$5003, 1, FALSE)), "","1")</f>
        <v>1</v>
      </c>
      <c r="D3365" s="103" t="str">
        <f>IF($B3365="Unknown","",IF($B3365="","",IF(VALUE(LEFT($B3365,4))&lt;Calc!$J$2,"ANTIQUE","")))</f>
        <v/>
      </c>
      <c r="E3365" s="72" t="s">
        <v>29</v>
      </c>
      <c r="F3365" s="121"/>
      <c r="G3365" s="121"/>
      <c r="H3365" s="62" t="str">
        <f t="shared" si="367"/>
        <v>Reticulata</v>
      </c>
      <c r="I3365" s="18">
        <f t="shared" si="371"/>
        <v>1</v>
      </c>
      <c r="J3365" s="18">
        <f t="shared" si="368"/>
        <v>0</v>
      </c>
      <c r="K3365" s="18">
        <f t="shared" si="369"/>
        <v>0</v>
      </c>
      <c r="L3365" s="57" t="str">
        <f t="shared" si="372"/>
        <v>Val Bieleski</v>
      </c>
      <c r="M3365" s="57" t="str">
        <f t="shared" si="370"/>
        <v>Val Bieleski</v>
      </c>
      <c r="N3365" s="61" t="str">
        <f t="shared" si="366"/>
        <v>Val Bieleski</v>
      </c>
    </row>
    <row r="3366" spans="1:14" ht="25.35" customHeight="1" x14ac:dyDescent="0.2">
      <c r="A3366" s="54" t="s">
        <v>2725</v>
      </c>
      <c r="B3366" s="89">
        <v>1971</v>
      </c>
      <c r="C3366" s="68" t="str">
        <f>IF(ISERROR(VLOOKUP(IF(RIGHT($A3366,1)=")",LEFT($A3366,FIND(" (",$A3366)-1),$A3366),[1]ACCS!$B$2:$B$5003, 1, FALSE)), "","1")</f>
        <v/>
      </c>
      <c r="D3366" s="103" t="str">
        <f>IF($B3366="Unknown","",IF($B3366="","",IF(VALUE(LEFT($B3366,4))&lt;Calc!$J$2,"ANTIQUE","")))</f>
        <v/>
      </c>
      <c r="E3366" s="72" t="s">
        <v>37</v>
      </c>
      <c r="F3366" s="121"/>
      <c r="G3366" s="121"/>
      <c r="H3366" s="62" t="str">
        <f t="shared" si="367"/>
        <v>Japonica</v>
      </c>
      <c r="I3366" s="18">
        <f t="shared" si="371"/>
        <v>0</v>
      </c>
      <c r="J3366" s="18">
        <f t="shared" si="368"/>
        <v>0</v>
      </c>
      <c r="K3366" s="18">
        <f t="shared" si="369"/>
        <v>0</v>
      </c>
      <c r="L3366" s="57" t="str">
        <f t="shared" si="372"/>
        <v>Val Parker</v>
      </c>
      <c r="M3366" s="57" t="str">
        <f t="shared" si="370"/>
        <v>Val Parker</v>
      </c>
      <c r="N3366" s="61" t="str">
        <f t="shared" si="366"/>
        <v>Val Parker</v>
      </c>
    </row>
    <row r="3367" spans="1:14" ht="25.35" customHeight="1" x14ac:dyDescent="0.2">
      <c r="A3367" s="54" t="s">
        <v>2726</v>
      </c>
      <c r="B3367" s="89">
        <v>1977</v>
      </c>
      <c r="C3367" s="68" t="str">
        <f>IF(ISERROR(VLOOKUP(IF(RIGHT($A3367,1)=")",LEFT($A3367,FIND(" (",$A3367)-1),$A3367),[1]ACCS!$B$2:$B$5003, 1, FALSE)), "","1")</f>
        <v/>
      </c>
      <c r="D3367" s="103" t="str">
        <f>IF($B3367="Unknown","",IF($B3367="","",IF(VALUE(LEFT($B3367,4))&lt;Calc!$J$2,"ANTIQUE","")))</f>
        <v/>
      </c>
      <c r="E3367" s="72" t="s">
        <v>24</v>
      </c>
      <c r="F3367" s="121"/>
      <c r="G3367" s="121" t="s">
        <v>26</v>
      </c>
      <c r="H3367" s="62" t="str">
        <f t="shared" si="367"/>
        <v>Japonica</v>
      </c>
      <c r="I3367" s="18">
        <f t="shared" si="371"/>
        <v>0</v>
      </c>
      <c r="J3367" s="18">
        <f t="shared" si="368"/>
        <v>0</v>
      </c>
      <c r="K3367" s="18">
        <f t="shared" si="369"/>
        <v>0</v>
      </c>
      <c r="L3367" s="57" t="str">
        <f t="shared" si="372"/>
        <v>Vale Beauty</v>
      </c>
      <c r="M3367" s="57" t="str">
        <f t="shared" si="370"/>
        <v>Vale Beauty</v>
      </c>
      <c r="N3367" s="61" t="str">
        <f t="shared" si="366"/>
        <v>Vale Beauty</v>
      </c>
    </row>
    <row r="3368" spans="1:14" ht="25.35" customHeight="1" x14ac:dyDescent="0.2">
      <c r="A3368" s="88" t="s">
        <v>2907</v>
      </c>
      <c r="B3368" s="89">
        <v>2019</v>
      </c>
      <c r="C3368" s="68" t="str">
        <f>IF(ISERROR(VLOOKUP(IF(RIGHT($A3368,1)=")",LEFT($A3368,FIND(" (",$A3368)-1),$A3368),[1]ACCS!$B$2:$B$5003, 1, FALSE)), "","1")</f>
        <v>1</v>
      </c>
      <c r="D3368" s="103" t="str">
        <f>IF($B3368="Unknown","",IF($B3368="","",IF(VALUE(LEFT($B3368,4))&lt;Calc!$J$2,"ANTIQUE","")))</f>
        <v/>
      </c>
      <c r="E3368" s="72" t="s">
        <v>21</v>
      </c>
      <c r="F3368" s="121"/>
      <c r="G3368" s="121"/>
      <c r="H3368" s="62" t="str">
        <f t="shared" si="367"/>
        <v>Japonica</v>
      </c>
      <c r="I3368" s="18">
        <f t="shared" si="371"/>
        <v>0</v>
      </c>
      <c r="J3368" s="18">
        <f t="shared" si="368"/>
        <v>0</v>
      </c>
      <c r="K3368" s="18">
        <f t="shared" si="369"/>
        <v>0</v>
      </c>
      <c r="L3368" s="57" t="str">
        <f t="shared" si="372"/>
        <v>Valentine Ball</v>
      </c>
      <c r="M3368" s="57" t="str">
        <f t="shared" si="370"/>
        <v>Valentine Ball</v>
      </c>
      <c r="N3368" s="61" t="str">
        <f t="shared" si="366"/>
        <v>Valentine Ball</v>
      </c>
    </row>
    <row r="3369" spans="1:14" ht="25.35" customHeight="1" x14ac:dyDescent="0.2">
      <c r="A3369" s="54" t="s">
        <v>2727</v>
      </c>
      <c r="B3369" s="89">
        <v>1969</v>
      </c>
      <c r="C3369" s="68" t="str">
        <f>IF(ISERROR(VLOOKUP(IF(RIGHT($A3369,1)=")",LEFT($A3369,FIND(" (",$A3369)-1),$A3369),[1]ACCS!$B$2:$B$5003, 1, FALSE)), "","1")</f>
        <v>1</v>
      </c>
      <c r="D3369" s="103" t="str">
        <f>IF($B3369="Unknown","",IF($B3369="","",IF(VALUE(LEFT($B3369,4))&lt;Calc!$J$2,"ANTIQUE","")))</f>
        <v/>
      </c>
      <c r="E3369" s="72" t="s">
        <v>30</v>
      </c>
      <c r="F3369" s="121"/>
      <c r="G3369" s="121" t="s">
        <v>26</v>
      </c>
      <c r="H3369" s="62" t="str">
        <f t="shared" si="367"/>
        <v>Reticulata</v>
      </c>
      <c r="I3369" s="18">
        <f t="shared" si="371"/>
        <v>1</v>
      </c>
      <c r="J3369" s="18">
        <f t="shared" si="368"/>
        <v>0</v>
      </c>
      <c r="K3369" s="18">
        <f t="shared" si="369"/>
        <v>0</v>
      </c>
      <c r="L3369" s="57" t="str">
        <f t="shared" si="372"/>
        <v>Valentine Day</v>
      </c>
      <c r="M3369" s="57" t="str">
        <f t="shared" si="370"/>
        <v>Valentine Day</v>
      </c>
      <c r="N3369" s="61" t="str">
        <f t="shared" si="366"/>
        <v>Valentine Day</v>
      </c>
    </row>
    <row r="3370" spans="1:14" ht="25.35" customHeight="1" x14ac:dyDescent="0.2">
      <c r="A3370" s="54" t="s">
        <v>2728</v>
      </c>
      <c r="B3370" s="89">
        <v>1959</v>
      </c>
      <c r="C3370" s="68" t="str">
        <f>IF(ISERROR(VLOOKUP(IF(RIGHT($A3370,1)=")",LEFT($A3370,FIND(" (",$A3370)-1),$A3370),[1]ACCS!$B$2:$B$5003, 1, FALSE)), "","1")</f>
        <v>1</v>
      </c>
      <c r="D3370" s="103" t="str">
        <f>IF($B3370="Unknown","",IF($B3370="","",IF(VALUE(LEFT($B3370,4))&lt;Calc!$J$2,"ANTIQUE","")))</f>
        <v/>
      </c>
      <c r="E3370" s="72" t="s">
        <v>24</v>
      </c>
      <c r="F3370" s="121"/>
      <c r="G3370" s="121"/>
      <c r="H3370" s="62" t="str">
        <f t="shared" si="367"/>
        <v>Japonica</v>
      </c>
      <c r="I3370" s="18">
        <f t="shared" si="371"/>
        <v>0</v>
      </c>
      <c r="J3370" s="18">
        <f t="shared" si="368"/>
        <v>0</v>
      </c>
      <c r="K3370" s="18">
        <f t="shared" si="369"/>
        <v>0</v>
      </c>
      <c r="L3370" s="57" t="str">
        <f t="shared" si="372"/>
        <v>Valerie</v>
      </c>
      <c r="M3370" s="57" t="str">
        <f t="shared" si="370"/>
        <v>Valerie</v>
      </c>
      <c r="N3370" s="61" t="str">
        <f t="shared" si="366"/>
        <v>Valerie</v>
      </c>
    </row>
    <row r="3371" spans="1:14" ht="25.35" customHeight="1" x14ac:dyDescent="0.2">
      <c r="A3371" s="54" t="s">
        <v>2729</v>
      </c>
      <c r="B3371" s="89">
        <v>1959</v>
      </c>
      <c r="C3371" s="68" t="str">
        <f>IF(ISERROR(VLOOKUP(IF(RIGHT($A3371,1)=")",LEFT($A3371,FIND(" (",$A3371)-1),$A3371),[1]ACCS!$B$2:$B$5003, 1, FALSE)), "","1")</f>
        <v>1</v>
      </c>
      <c r="D3371" s="103" t="str">
        <f>IF($B3371="Unknown","",IF($B3371="","",IF(VALUE(LEFT($B3371,4))&lt;Calc!$J$2,"ANTIQUE","")))</f>
        <v/>
      </c>
      <c r="E3371" s="72" t="s">
        <v>24</v>
      </c>
      <c r="F3371" s="121"/>
      <c r="G3371" s="121"/>
      <c r="H3371" s="62" t="str">
        <f t="shared" si="367"/>
        <v>Japonica</v>
      </c>
      <c r="I3371" s="18">
        <f t="shared" si="371"/>
        <v>0</v>
      </c>
      <c r="J3371" s="18">
        <f t="shared" si="368"/>
        <v>0</v>
      </c>
      <c r="K3371" s="18">
        <f t="shared" si="369"/>
        <v>0</v>
      </c>
      <c r="L3371" s="57" t="str">
        <f t="shared" si="372"/>
        <v>Valley Dee</v>
      </c>
      <c r="M3371" s="57" t="str">
        <f t="shared" si="370"/>
        <v>Valley Dee</v>
      </c>
      <c r="N3371" s="61" t="str">
        <f t="shared" si="366"/>
        <v>Valley Dee</v>
      </c>
    </row>
    <row r="3372" spans="1:14" ht="25.35" customHeight="1" x14ac:dyDescent="0.2">
      <c r="A3372" s="54" t="s">
        <v>2730</v>
      </c>
      <c r="B3372" s="89">
        <v>1958</v>
      </c>
      <c r="C3372" s="68" t="str">
        <f>IF(ISERROR(VLOOKUP(IF(RIGHT($A3372,1)=")",LEFT($A3372,FIND(" (",$A3372)-1),$A3372),[1]ACCS!$B$2:$B$5003, 1, FALSE)), "","1")</f>
        <v>1</v>
      </c>
      <c r="D3372" s="103" t="str">
        <f>IF($B3372="Unknown","",IF($B3372="","",IF(VALUE(LEFT($B3372,4))&lt;Calc!$J$2,"ANTIQUE","")))</f>
        <v/>
      </c>
      <c r="E3372" s="72" t="s">
        <v>21</v>
      </c>
      <c r="F3372" s="121"/>
      <c r="G3372" s="121"/>
      <c r="H3372" s="62" t="str">
        <f t="shared" si="367"/>
        <v>Reticulata</v>
      </c>
      <c r="I3372" s="18">
        <f t="shared" si="371"/>
        <v>1</v>
      </c>
      <c r="J3372" s="18">
        <f t="shared" si="368"/>
        <v>0</v>
      </c>
      <c r="K3372" s="18">
        <f t="shared" si="369"/>
        <v>0</v>
      </c>
      <c r="L3372" s="57" t="str">
        <f t="shared" si="372"/>
        <v>Valley Knudsen</v>
      </c>
      <c r="M3372" s="57" t="str">
        <f t="shared" si="370"/>
        <v>Valley Knudsen</v>
      </c>
      <c r="N3372" s="61" t="str">
        <f t="shared" si="366"/>
        <v>Valley Knudsen</v>
      </c>
    </row>
    <row r="3373" spans="1:14" ht="25.35" customHeight="1" x14ac:dyDescent="0.2">
      <c r="A3373" s="54" t="s">
        <v>3483</v>
      </c>
      <c r="B3373" s="89" t="s">
        <v>3155</v>
      </c>
      <c r="C3373" s="68" t="str">
        <f>IF(ISERROR(VLOOKUP(IF(RIGHT($A3373,1)=")",LEFT($A3373,FIND(" (",$A3373)-1),$A3373),[1]ACCS!$B$2:$B$5003, 1, FALSE)), "","1")</f>
        <v/>
      </c>
      <c r="D3373" s="103" t="str">
        <f>IF($B3373="Unknown","",IF($B3373="","",IF(VALUE(LEFT($B3373,4))&lt;Calc!$J$2,"ANTIQUE","")))</f>
        <v>ANTIQUE</v>
      </c>
      <c r="E3373" s="72" t="s">
        <v>24</v>
      </c>
      <c r="F3373" s="121"/>
      <c r="G3373" s="121"/>
      <c r="H3373" s="62" t="str">
        <f t="shared" si="367"/>
        <v>Japonica</v>
      </c>
      <c r="I3373" s="18">
        <f t="shared" si="371"/>
        <v>0</v>
      </c>
      <c r="J3373" s="18">
        <f t="shared" si="368"/>
        <v>0</v>
      </c>
      <c r="K3373" s="18">
        <f t="shared" si="369"/>
        <v>0</v>
      </c>
      <c r="L3373" s="57" t="str">
        <f t="shared" si="372"/>
        <v>Valonia</v>
      </c>
      <c r="M3373" s="57" t="str">
        <f t="shared" si="370"/>
        <v>Valonia</v>
      </c>
      <c r="N3373" s="61" t="str">
        <f t="shared" si="366"/>
        <v>Valonia</v>
      </c>
    </row>
    <row r="3374" spans="1:14" ht="25.35" customHeight="1" x14ac:dyDescent="0.2">
      <c r="A3374" s="93" t="s">
        <v>3021</v>
      </c>
      <c r="B3374" s="89">
        <v>2021</v>
      </c>
      <c r="C3374" s="68" t="str">
        <f>IF(ISERROR(VLOOKUP(IF(RIGHT($A3374,1)=")",LEFT($A3374,FIND(" (",$A3374)-1),$A3374),[1]ACCS!$B$2:$B$5003, 1, FALSE)), "","1")</f>
        <v>1</v>
      </c>
      <c r="D3374" s="103" t="str">
        <f>IF($B3374="Unknown","",IF($B3374="","",IF(VALUE(LEFT($B3374,4))&lt;Calc!$J$2,"ANTIQUE","")))</f>
        <v/>
      </c>
      <c r="E3374" s="72" t="s">
        <v>21</v>
      </c>
      <c r="F3374" s="121" t="s">
        <v>5</v>
      </c>
      <c r="G3374" s="121"/>
      <c r="H3374" s="62" t="str">
        <f t="shared" si="367"/>
        <v>Japonica</v>
      </c>
      <c r="I3374" s="18">
        <f t="shared" si="371"/>
        <v>0</v>
      </c>
      <c r="J3374" s="18">
        <f t="shared" si="368"/>
        <v>0</v>
      </c>
      <c r="K3374" s="18">
        <f t="shared" si="369"/>
        <v>0</v>
      </c>
      <c r="L3374" s="57" t="str">
        <f t="shared" si="372"/>
        <v>Vanilla Cream</v>
      </c>
      <c r="M3374" s="57" t="str">
        <f t="shared" si="370"/>
        <v>Vanilla Cream</v>
      </c>
      <c r="N3374" s="61" t="str">
        <f t="shared" si="366"/>
        <v>Vanilla Cream</v>
      </c>
    </row>
    <row r="3375" spans="1:14" ht="25.35" customHeight="1" x14ac:dyDescent="0.2">
      <c r="A3375" s="54" t="s">
        <v>2731</v>
      </c>
      <c r="B3375" s="89">
        <v>2016</v>
      </c>
      <c r="C3375" s="68" t="str">
        <f>IF(ISERROR(VLOOKUP(IF(RIGHT($A3375,1)=")",LEFT($A3375,FIND(" (",$A3375)-1),$A3375),[1]ACCS!$B$2:$B$5003, 1, FALSE)), "","1")</f>
        <v>1</v>
      </c>
      <c r="D3375" s="103" t="str">
        <f>IF($B3375="Unknown","",IF($B3375="","",IF(VALUE(LEFT($B3375,4))&lt;Calc!$J$2,"ANTIQUE","")))</f>
        <v/>
      </c>
      <c r="E3375" s="72" t="s">
        <v>47</v>
      </c>
      <c r="F3375" s="121"/>
      <c r="G3375" s="121"/>
      <c r="H3375" s="62" t="str">
        <f t="shared" si="367"/>
        <v>NRH</v>
      </c>
      <c r="I3375" s="18">
        <f t="shared" si="371"/>
        <v>2</v>
      </c>
      <c r="J3375" s="18">
        <f t="shared" si="368"/>
        <v>0</v>
      </c>
      <c r="K3375" s="18">
        <f t="shared" si="369"/>
        <v>0</v>
      </c>
      <c r="L3375" s="57" t="str">
        <f t="shared" si="372"/>
        <v>Vanilla Moon</v>
      </c>
      <c r="M3375" s="57" t="str">
        <f t="shared" si="370"/>
        <v>Vanilla Moon</v>
      </c>
      <c r="N3375" s="61" t="str">
        <f t="shared" si="366"/>
        <v>Vanilla Moon</v>
      </c>
    </row>
    <row r="3376" spans="1:14" ht="25.35" customHeight="1" x14ac:dyDescent="0.2">
      <c r="A3376" s="54" t="s">
        <v>2732</v>
      </c>
      <c r="B3376" s="89">
        <v>1942</v>
      </c>
      <c r="C3376" s="68" t="str">
        <f>IF(ISERROR(VLOOKUP(IF(RIGHT($A3376,1)=")",LEFT($A3376,FIND(" (",$A3376)-1),$A3376),[1]ACCS!$B$2:$B$5003, 1, FALSE)), "","1")</f>
        <v/>
      </c>
      <c r="D3376" s="103" t="str">
        <f>IF($B3376="Unknown","",IF($B3376="","",IF(VALUE(LEFT($B3376,4))&lt;Calc!$J$2,"ANTIQUE","")))</f>
        <v/>
      </c>
      <c r="E3376" s="72" t="s">
        <v>24</v>
      </c>
      <c r="F3376" s="121"/>
      <c r="G3376" s="121"/>
      <c r="H3376" s="62" t="str">
        <f t="shared" si="367"/>
        <v>Japonica</v>
      </c>
      <c r="I3376" s="18">
        <f t="shared" si="371"/>
        <v>0</v>
      </c>
      <c r="J3376" s="18">
        <f t="shared" si="368"/>
        <v>0</v>
      </c>
      <c r="K3376" s="18">
        <f t="shared" si="369"/>
        <v>0</v>
      </c>
      <c r="L3376" s="57" t="str">
        <f t="shared" si="372"/>
        <v>Vanity Fair (South)</v>
      </c>
      <c r="M3376" s="57" t="str">
        <f t="shared" si="370"/>
        <v>Vanity Fair (South)</v>
      </c>
      <c r="N3376" s="61" t="str">
        <f t="shared" si="366"/>
        <v>Vanity Fair</v>
      </c>
    </row>
    <row r="3377" spans="1:14" ht="25.35" customHeight="1" x14ac:dyDescent="0.2">
      <c r="A3377" s="54" t="s">
        <v>2733</v>
      </c>
      <c r="B3377" s="89">
        <v>1968</v>
      </c>
      <c r="C3377" s="68" t="str">
        <f>IF(ISERROR(VLOOKUP(IF(RIGHT($A3377,1)=")",LEFT($A3377,FIND(" (",$A3377)-1),$A3377),[1]ACCS!$B$2:$B$5003, 1, FALSE)), "","1")</f>
        <v>1</v>
      </c>
      <c r="D3377" s="103" t="str">
        <f>IF($B3377="Unknown","",IF($B3377="","",IF(VALUE(LEFT($B3377,4))&lt;Calc!$J$2,"ANTIQUE","")))</f>
        <v/>
      </c>
      <c r="E3377" s="72" t="s">
        <v>21</v>
      </c>
      <c r="F3377" s="121"/>
      <c r="G3377" s="121"/>
      <c r="H3377" s="62" t="str">
        <f t="shared" si="367"/>
        <v>Reticulata</v>
      </c>
      <c r="I3377" s="18">
        <f t="shared" si="371"/>
        <v>1</v>
      </c>
      <c r="J3377" s="18">
        <f t="shared" si="368"/>
        <v>0</v>
      </c>
      <c r="K3377" s="18">
        <f t="shared" si="369"/>
        <v>0</v>
      </c>
      <c r="L3377" s="57" t="str">
        <f t="shared" si="372"/>
        <v>Vannine</v>
      </c>
      <c r="M3377" s="57" t="str">
        <f t="shared" si="370"/>
        <v>Vannine</v>
      </c>
      <c r="N3377" s="61" t="str">
        <f t="shared" si="366"/>
        <v>Vannine</v>
      </c>
    </row>
    <row r="3378" spans="1:14" ht="25.35" customHeight="1" x14ac:dyDescent="0.2">
      <c r="A3378" s="54" t="s">
        <v>2734</v>
      </c>
      <c r="B3378" s="89">
        <v>2009</v>
      </c>
      <c r="C3378" s="68" t="str">
        <f>IF(ISERROR(VLOOKUP(IF(RIGHT($A3378,1)=")",LEFT($A3378,FIND(" (",$A3378)-1),$A3378),[1]ACCS!$B$2:$B$5003, 1, FALSE)), "","1")</f>
        <v>1</v>
      </c>
      <c r="D3378" s="103" t="str">
        <f>IF($B3378="Unknown","",IF($B3378="","",IF(VALUE(LEFT($B3378,4))&lt;Calc!$J$2,"ANTIQUE","")))</f>
        <v/>
      </c>
      <c r="E3378" s="72" t="s">
        <v>24</v>
      </c>
      <c r="F3378" s="121"/>
      <c r="G3378" s="121"/>
      <c r="H3378" s="62" t="str">
        <f t="shared" si="367"/>
        <v>Japonica</v>
      </c>
      <c r="I3378" s="18">
        <f t="shared" si="371"/>
        <v>0</v>
      </c>
      <c r="J3378" s="18">
        <f t="shared" si="368"/>
        <v>0</v>
      </c>
      <c r="K3378" s="18">
        <f t="shared" si="369"/>
        <v>0</v>
      </c>
      <c r="L3378" s="57" t="str">
        <f t="shared" si="372"/>
        <v>Variety Z</v>
      </c>
      <c r="M3378" s="57" t="str">
        <f t="shared" si="370"/>
        <v>Variety Z</v>
      </c>
      <c r="N3378" s="61" t="str">
        <f t="shared" si="366"/>
        <v>Variety Z</v>
      </c>
    </row>
    <row r="3379" spans="1:14" ht="25.35" customHeight="1" x14ac:dyDescent="0.2">
      <c r="A3379" s="54" t="s">
        <v>2735</v>
      </c>
      <c r="B3379" s="89">
        <v>1945</v>
      </c>
      <c r="C3379" s="68" t="str">
        <f>IF(ISERROR(VLOOKUP(IF(RIGHT($A3379,1)=")",LEFT($A3379,FIND(" (",$A3379)-1),$A3379),[1]ACCS!$B$2:$B$5003, 1, FALSE)), "","1")</f>
        <v>1</v>
      </c>
      <c r="D3379" s="103" t="str">
        <f>IF($B3379="Unknown","",IF($B3379="","",IF(VALUE(LEFT($B3379,4))&lt;Calc!$J$2,"ANTIQUE","")))</f>
        <v/>
      </c>
      <c r="E3379" s="72" t="s">
        <v>24</v>
      </c>
      <c r="F3379" s="121"/>
      <c r="G3379" s="121"/>
      <c r="H3379" s="62" t="str">
        <f t="shared" si="367"/>
        <v>Japonica</v>
      </c>
      <c r="I3379" s="18">
        <f t="shared" si="371"/>
        <v>0</v>
      </c>
      <c r="J3379" s="18">
        <f t="shared" si="368"/>
        <v>0</v>
      </c>
      <c r="K3379" s="18">
        <f t="shared" si="369"/>
        <v>0</v>
      </c>
      <c r="L3379" s="57" t="str">
        <f t="shared" si="372"/>
        <v>Vashti</v>
      </c>
      <c r="M3379" s="57" t="str">
        <f t="shared" si="370"/>
        <v>Vashti</v>
      </c>
      <c r="N3379" s="61" t="str">
        <f t="shared" si="366"/>
        <v>Vashti</v>
      </c>
    </row>
    <row r="3380" spans="1:14" ht="25.35" customHeight="1" x14ac:dyDescent="0.2">
      <c r="A3380" s="54" t="s">
        <v>2736</v>
      </c>
      <c r="B3380" s="89">
        <v>1900</v>
      </c>
      <c r="C3380" s="68" t="str">
        <f>IF(ISERROR(VLOOKUP(IF(RIGHT($A3380,1)=")",LEFT($A3380,FIND(" (",$A3380)-1),$A3380),[1]ACCS!$B$2:$B$5003, 1, FALSE)), "","1")</f>
        <v>1</v>
      </c>
      <c r="D3380" s="103" t="str">
        <f>IF($B3380="Unknown","",IF($B3380="","",IF(VALUE(LEFT($B3380,4))&lt;Calc!$J$2,"ANTIQUE","")))</f>
        <v/>
      </c>
      <c r="E3380" s="72" t="s">
        <v>21</v>
      </c>
      <c r="F3380" s="121"/>
      <c r="G3380" s="121"/>
      <c r="H3380" s="62" t="str">
        <f t="shared" si="367"/>
        <v>Japonica</v>
      </c>
      <c r="I3380" s="18">
        <f t="shared" si="371"/>
        <v>0</v>
      </c>
      <c r="J3380" s="18">
        <f t="shared" si="368"/>
        <v>0</v>
      </c>
      <c r="K3380" s="18">
        <f t="shared" si="369"/>
        <v>0</v>
      </c>
      <c r="L3380" s="57" t="str">
        <f t="shared" si="372"/>
        <v>Vedrine (Ruby Glow, Cleo Wittie, Bolen's Pride)</v>
      </c>
      <c r="M3380" s="57" t="str">
        <f t="shared" si="370"/>
        <v>Vedrine (Ruby Glow, Cleo Wittie, Bolen's Pride)</v>
      </c>
      <c r="N3380" s="61" t="str">
        <f t="shared" si="366"/>
        <v>Vedrine</v>
      </c>
    </row>
    <row r="3381" spans="1:14" ht="25.35" customHeight="1" x14ac:dyDescent="0.2">
      <c r="A3381" s="54" t="s">
        <v>2737</v>
      </c>
      <c r="B3381" s="89">
        <v>1968</v>
      </c>
      <c r="C3381" s="68" t="str">
        <f>IF(ISERROR(VLOOKUP(IF(RIGHT($A3381,1)=")",LEFT($A3381,FIND(" (",$A3381)-1),$A3381),[1]ACCS!$B$2:$B$5003, 1, FALSE)), "","1")</f>
        <v>1</v>
      </c>
      <c r="D3381" s="103" t="str">
        <f>IF($B3381="Unknown","",IF($B3381="","",IF(VALUE(LEFT($B3381,4))&lt;Calc!$J$2,"ANTIQUE","")))</f>
        <v/>
      </c>
      <c r="E3381" s="72" t="s">
        <v>37</v>
      </c>
      <c r="F3381" s="121"/>
      <c r="G3381" s="121"/>
      <c r="H3381" s="62" t="str">
        <f t="shared" si="367"/>
        <v>Japonica</v>
      </c>
      <c r="I3381" s="18">
        <f t="shared" si="371"/>
        <v>0</v>
      </c>
      <c r="J3381" s="18">
        <f t="shared" si="368"/>
        <v>0</v>
      </c>
      <c r="K3381" s="18">
        <f t="shared" si="369"/>
        <v>0</v>
      </c>
      <c r="L3381" s="57" t="str">
        <f t="shared" si="372"/>
        <v>Veiled Beauty</v>
      </c>
      <c r="M3381" s="57" t="str">
        <f t="shared" si="370"/>
        <v>Veiled Beauty</v>
      </c>
      <c r="N3381" s="61" t="str">
        <f t="shared" si="366"/>
        <v>Veiled Beauty</v>
      </c>
    </row>
    <row r="3382" spans="1:14" ht="25.35" customHeight="1" x14ac:dyDescent="0.2">
      <c r="A3382" s="54" t="s">
        <v>2738</v>
      </c>
      <c r="B3382" s="89">
        <v>1962</v>
      </c>
      <c r="C3382" s="68" t="str">
        <f>IF(ISERROR(VLOOKUP(IF(RIGHT($A3382,1)=")",LEFT($A3382,FIND(" (",$A3382)-1),$A3382),[1]ACCS!$B$2:$B$5003, 1, FALSE)), "","1")</f>
        <v>1</v>
      </c>
      <c r="D3382" s="103" t="str">
        <f>IF($B3382="Unknown","",IF($B3382="","",IF(VALUE(LEFT($B3382,4))&lt;Calc!$J$2,"ANTIQUE","")))</f>
        <v/>
      </c>
      <c r="E3382" s="72" t="s">
        <v>21</v>
      </c>
      <c r="F3382" s="121"/>
      <c r="G3382" s="121"/>
      <c r="H3382" s="62" t="str">
        <f t="shared" si="367"/>
        <v>Japonica</v>
      </c>
      <c r="I3382" s="18">
        <f t="shared" si="371"/>
        <v>0</v>
      </c>
      <c r="J3382" s="18">
        <f t="shared" si="368"/>
        <v>0</v>
      </c>
      <c r="K3382" s="18">
        <f t="shared" si="369"/>
        <v>0</v>
      </c>
      <c r="L3382" s="57" t="str">
        <f t="shared" si="372"/>
        <v>Velma Grantham</v>
      </c>
      <c r="M3382" s="57" t="str">
        <f t="shared" si="370"/>
        <v>Velma Grantham</v>
      </c>
      <c r="N3382" s="61" t="str">
        <f t="shared" si="366"/>
        <v>Velma Grantham</v>
      </c>
    </row>
    <row r="3383" spans="1:14" ht="25.35" customHeight="1" x14ac:dyDescent="0.2">
      <c r="A3383" s="54" t="s">
        <v>2979</v>
      </c>
      <c r="B3383" s="89">
        <v>2020</v>
      </c>
      <c r="C3383" s="68" t="str">
        <f>IF(ISERROR(VLOOKUP(IF(RIGHT($A3383,1)=")",LEFT($A3383,FIND(" (",$A3383)-1),$A3383),[1]ACCS!$B$2:$B$5003, 1, FALSE)), "","1")</f>
        <v>1</v>
      </c>
      <c r="D3383" s="103" t="str">
        <f>IF($B3383="Unknown","",IF($B3383="","",IF(VALUE(LEFT($B3383,4))&lt;Calc!$J$2,"ANTIQUE","")))</f>
        <v/>
      </c>
      <c r="E3383" s="73" t="s">
        <v>24</v>
      </c>
      <c r="F3383" s="121"/>
      <c r="G3383" s="121" t="s">
        <v>26</v>
      </c>
      <c r="H3383" s="62" t="str">
        <f t="shared" si="367"/>
        <v>Japonica</v>
      </c>
      <c r="I3383" s="18">
        <f t="shared" si="371"/>
        <v>0</v>
      </c>
      <c r="J3383" s="18">
        <f t="shared" si="368"/>
        <v>0</v>
      </c>
      <c r="K3383" s="18">
        <f t="shared" si="369"/>
        <v>0</v>
      </c>
      <c r="L3383" s="57" t="str">
        <f t="shared" si="372"/>
        <v>Velvet Brocade</v>
      </c>
      <c r="M3383" s="57" t="str">
        <f t="shared" si="370"/>
        <v>Velvet Brocade</v>
      </c>
      <c r="N3383" s="61" t="str">
        <f t="shared" si="366"/>
        <v>Velvet Brocade</v>
      </c>
    </row>
    <row r="3384" spans="1:14" ht="25.35" customHeight="1" x14ac:dyDescent="0.2">
      <c r="A3384" s="106" t="s">
        <v>3581</v>
      </c>
      <c r="B3384" s="112">
        <v>2024</v>
      </c>
      <c r="C3384" s="68" t="str">
        <f>IF(ISERROR(VLOOKUP(IF(RIGHT($A3384,1)=")",LEFT($A3384,FIND(" (",$A3384)-1),$A3384),[1]ACCS!$B$2:$B$5003, 1, FALSE)), "","1")</f>
        <v>1</v>
      </c>
      <c r="D3384" s="115" t="str">
        <f>IF($B3384="Unknown","",IF($B3384="","",IF(VALUE(LEFT($B3384,4))&lt;Calc!$J$2,"ANTIQUE","")))</f>
        <v/>
      </c>
      <c r="E3384" s="53" t="s">
        <v>24</v>
      </c>
      <c r="F3384" s="121"/>
      <c r="G3384" s="121"/>
      <c r="H3384" s="62" t="str">
        <f t="shared" si="367"/>
        <v>Japonica</v>
      </c>
      <c r="I3384" s="18">
        <f t="shared" si="371"/>
        <v>0</v>
      </c>
      <c r="J3384" s="18">
        <f t="shared" si="368"/>
        <v>0</v>
      </c>
      <c r="K3384" s="18">
        <f t="shared" si="369"/>
        <v>0</v>
      </c>
      <c r="L3384" s="57" t="str">
        <f t="shared" si="372"/>
        <v>Velvet Daze</v>
      </c>
      <c r="M3384" s="57" t="str">
        <f t="shared" si="370"/>
        <v>Velvet Daze</v>
      </c>
      <c r="N3384" s="61" t="str">
        <f t="shared" ref="N3384:N3447" si="373">IF(ISNUMBER(SEARCH("See",$M3384)),$M3384,IF(ISNUMBER(SEARCH("(",$M3384)),LEFT($M3384,SEARCH("(",$M3384)-2),$M3384))</f>
        <v>Velvet Daze</v>
      </c>
    </row>
    <row r="3385" spans="1:14" ht="25.35" customHeight="1" x14ac:dyDescent="0.2">
      <c r="A3385" s="54" t="s">
        <v>2739</v>
      </c>
      <c r="B3385" s="89">
        <v>2019</v>
      </c>
      <c r="C3385" s="68" t="str">
        <f>IF(ISERROR(VLOOKUP(IF(RIGHT($A3385,1)=")",LEFT($A3385,FIND(" (",$A3385)-1),$A3385),[1]ACCS!$B$2:$B$5003, 1, FALSE)), "","1")</f>
        <v>1</v>
      </c>
      <c r="D3385" s="103" t="str">
        <f>IF($B3385="Unknown","",IF($B3385="","",IF(VALUE(LEFT($B3385,4))&lt;Calc!$J$2,"ANTIQUE","")))</f>
        <v/>
      </c>
      <c r="E3385" s="72" t="s">
        <v>47</v>
      </c>
      <c r="F3385" s="121"/>
      <c r="G3385" s="121" t="s">
        <v>26</v>
      </c>
      <c r="H3385" s="62" t="str">
        <f t="shared" si="367"/>
        <v>Japonica</v>
      </c>
      <c r="I3385" s="18">
        <f t="shared" si="371"/>
        <v>0</v>
      </c>
      <c r="J3385" s="18">
        <f t="shared" si="368"/>
        <v>0</v>
      </c>
      <c r="K3385" s="18">
        <f t="shared" si="369"/>
        <v>0</v>
      </c>
      <c r="L3385" s="57" t="str">
        <f t="shared" si="372"/>
        <v>Vera Curry</v>
      </c>
      <c r="M3385" s="57" t="str">
        <f t="shared" si="370"/>
        <v>Vera Curry</v>
      </c>
      <c r="N3385" s="61" t="str">
        <f t="shared" si="373"/>
        <v>Vera Curry</v>
      </c>
    </row>
    <row r="3386" spans="1:14" ht="25.35" customHeight="1" x14ac:dyDescent="0.2">
      <c r="A3386" s="54" t="s">
        <v>2740</v>
      </c>
      <c r="B3386" s="89">
        <v>2005</v>
      </c>
      <c r="C3386" s="68" t="str">
        <f>IF(ISERROR(VLOOKUP(IF(RIGHT($A3386,1)=")",LEFT($A3386,FIND(" (",$A3386)-1),$A3386),[1]ACCS!$B$2:$B$5003, 1, FALSE)), "","1")</f>
        <v>1</v>
      </c>
      <c r="D3386" s="103" t="str">
        <f>IF($B3386="Unknown","",IF($B3386="","",IF(VALUE(LEFT($B3386,4))&lt;Calc!$J$2,"ANTIQUE","")))</f>
        <v/>
      </c>
      <c r="E3386" s="72" t="s">
        <v>24</v>
      </c>
      <c r="F3386" s="121"/>
      <c r="G3386" s="121" t="s">
        <v>26</v>
      </c>
      <c r="H3386" s="62" t="str">
        <f t="shared" si="367"/>
        <v>Japonica</v>
      </c>
      <c r="I3386" s="18">
        <f t="shared" si="371"/>
        <v>0</v>
      </c>
      <c r="J3386" s="18">
        <f t="shared" si="368"/>
        <v>0</v>
      </c>
      <c r="K3386" s="18">
        <f t="shared" si="369"/>
        <v>0</v>
      </c>
      <c r="L3386" s="57" t="str">
        <f t="shared" si="372"/>
        <v>Vera Harper</v>
      </c>
      <c r="M3386" s="57" t="str">
        <f t="shared" si="370"/>
        <v>Vera Harper</v>
      </c>
      <c r="N3386" s="61" t="str">
        <f t="shared" si="373"/>
        <v>Vera Harper</v>
      </c>
    </row>
    <row r="3387" spans="1:14" ht="25.35" customHeight="1" x14ac:dyDescent="0.2">
      <c r="A3387" s="54" t="s">
        <v>3484</v>
      </c>
      <c r="B3387" s="89">
        <v>1857</v>
      </c>
      <c r="C3387" s="68" t="str">
        <f>IF(ISERROR(VLOOKUP(IF(RIGHT($A3387,1)=")",LEFT($A3387,FIND(" (",$A3387)-1),$A3387),[1]ACCS!$B$2:$B$5003, 1, FALSE)), "","1")</f>
        <v/>
      </c>
      <c r="D3387" s="103" t="str">
        <f>IF($B3387="Unknown","",IF($B3387="","",IF(VALUE(LEFT($B3387,4))&lt;Calc!$J$2,"ANTIQUE","")))</f>
        <v>ANTIQUE</v>
      </c>
      <c r="E3387" s="72" t="s">
        <v>24</v>
      </c>
      <c r="F3387" s="121" t="s">
        <v>5</v>
      </c>
      <c r="G3387" s="121" t="s">
        <v>26</v>
      </c>
      <c r="H3387" s="62" t="str">
        <f t="shared" si="367"/>
        <v>Japonica</v>
      </c>
      <c r="I3387" s="18">
        <f t="shared" si="371"/>
        <v>0</v>
      </c>
      <c r="J3387" s="18">
        <f t="shared" si="368"/>
        <v>0</v>
      </c>
      <c r="K3387" s="18">
        <f t="shared" si="369"/>
        <v>0</v>
      </c>
      <c r="L3387" s="57" t="str">
        <f t="shared" si="372"/>
        <v>Vergine Di Colle Beato (Virgine Calubini)</v>
      </c>
      <c r="M3387" s="57" t="str">
        <f t="shared" si="370"/>
        <v>Vergine Di Colle Beato (Virgine Calubini)</v>
      </c>
      <c r="N3387" s="61" t="str">
        <f t="shared" si="373"/>
        <v>Vergine Di Colle Beato</v>
      </c>
    </row>
    <row r="3388" spans="1:14" ht="25.35" customHeight="1" x14ac:dyDescent="0.2">
      <c r="A3388" s="54" t="s">
        <v>2741</v>
      </c>
      <c r="B3388" s="89">
        <v>2014</v>
      </c>
      <c r="C3388" s="68" t="str">
        <f>IF(ISERROR(VLOOKUP(IF(RIGHT($A3388,1)=")",LEFT($A3388,FIND(" (",$A3388)-1),$A3388),[1]ACCS!$B$2:$B$5003, 1, FALSE)), "","1")</f>
        <v/>
      </c>
      <c r="D3388" s="103" t="str">
        <f>IF($B3388="Unknown","",IF($B3388="","",IF(VALUE(LEFT($B3388,4))&lt;Calc!$J$2,"ANTIQUE","")))</f>
        <v/>
      </c>
      <c r="E3388" s="72" t="s">
        <v>47</v>
      </c>
      <c r="F3388" s="121" t="s">
        <v>5</v>
      </c>
      <c r="G3388" s="121"/>
      <c r="H3388" s="62" t="str">
        <f t="shared" si="367"/>
        <v>NRH</v>
      </c>
      <c r="I3388" s="18">
        <f t="shared" si="371"/>
        <v>2</v>
      </c>
      <c r="J3388" s="18">
        <f t="shared" si="368"/>
        <v>0</v>
      </c>
      <c r="K3388" s="18">
        <f t="shared" si="369"/>
        <v>0</v>
      </c>
      <c r="L3388" s="57" t="str">
        <f t="shared" si="372"/>
        <v>Vernal Breeze</v>
      </c>
      <c r="M3388" s="57" t="str">
        <f t="shared" si="370"/>
        <v>Vernal Breeze</v>
      </c>
      <c r="N3388" s="61" t="str">
        <f t="shared" si="373"/>
        <v>Vernal Breeze</v>
      </c>
    </row>
    <row r="3389" spans="1:14" ht="25.35" customHeight="1" x14ac:dyDescent="0.2">
      <c r="A3389" s="54" t="s">
        <v>2742</v>
      </c>
      <c r="B3389" s="89">
        <v>2003</v>
      </c>
      <c r="C3389" s="68" t="str">
        <f>IF(ISERROR(VLOOKUP(IF(RIGHT($A3389,1)=")",LEFT($A3389,FIND(" (",$A3389)-1),$A3389),[1]ACCS!$B$2:$B$5003, 1, FALSE)), "","1")</f>
        <v>1</v>
      </c>
      <c r="D3389" s="103" t="str">
        <f>IF($B3389="Unknown","",IF($B3389="","",IF(VALUE(LEFT($B3389,4))&lt;Calc!$J$2,"ANTIQUE","")))</f>
        <v/>
      </c>
      <c r="E3389" s="72" t="s">
        <v>37</v>
      </c>
      <c r="F3389" s="121"/>
      <c r="G3389" s="121"/>
      <c r="H3389" s="62" t="str">
        <f t="shared" ref="H3389:H3452" si="374">IF($A3389="","",IF($I3389=0,"Japonica",IF($I3389=1,"Reticulata",IF($I3389=2,"NRH",IF($I3389=3,"Sasanqua",IF($I3389=4,"Hiemalis",IF($I3389=5,"Vernalis",IF($I3389=6,"Japonica [Higo]","Specie"))))))))</f>
        <v>Japonica</v>
      </c>
      <c r="I3389" s="18">
        <f t="shared" si="371"/>
        <v>0</v>
      </c>
      <c r="J3389" s="18">
        <f t="shared" ref="J3389:J3452" si="375">IF(NOT(ISERROR(SEARCH("(Rusticana)",$A3389))),7,IF(NOT(ISERROR(SEARCH("(Wabisuke)",$A3389))),8,IF(NOT(ISERROR(SEARCH("(Edithae)",$A3389))),9,IF(NOT(ISERROR(SEARCH("(Oleifera)",$A3389))),10,IF(NOT(ISERROR(SEARCH("(Saluenensis)",$A3389))),11,0)))))</f>
        <v>0</v>
      </c>
      <c r="K3389" s="18">
        <f t="shared" ref="K3389:K3452" si="376">IF(NOT(ISERROR(SEARCH("(Pitardii)",$A3389))),12,IF(NOT(ISERROR(SEARCH("(Specie)",$A3389))),13,0))</f>
        <v>0</v>
      </c>
      <c r="L3389" s="57" t="str">
        <f t="shared" si="372"/>
        <v>Vernon E. Howell</v>
      </c>
      <c r="M3389" s="57" t="str">
        <f t="shared" ref="M3389:M3452" si="377">SUBSTITUTE(SUBSTITUTE(SUBSTITUTE(SUBSTITUTE(SUBSTITUTE($L3389," (Edithae)","")," (Oleifera)","")," (Saluenensis)","")," (Specie)","")," (Pitardii)","")</f>
        <v>Vernon E. Howell</v>
      </c>
      <c r="N3389" s="61" t="str">
        <f t="shared" si="373"/>
        <v>Vernon E. Howell</v>
      </c>
    </row>
    <row r="3390" spans="1:14" ht="25.35" customHeight="1" x14ac:dyDescent="0.2">
      <c r="A3390" s="54" t="s">
        <v>2743</v>
      </c>
      <c r="B3390" s="89">
        <v>1965</v>
      </c>
      <c r="C3390" s="68" t="str">
        <f>IF(ISERROR(VLOOKUP(IF(RIGHT($A3390,1)=")",LEFT($A3390,FIND(" (",$A3390)-1),$A3390),[1]ACCS!$B$2:$B$5003, 1, FALSE)), "","1")</f>
        <v/>
      </c>
      <c r="D3390" s="103" t="str">
        <f>IF($B3390="Unknown","",IF($B3390="","",IF(VALUE(LEFT($B3390,4))&lt;Calc!$J$2,"ANTIQUE","")))</f>
        <v/>
      </c>
      <c r="E3390" s="72" t="s">
        <v>37</v>
      </c>
      <c r="F3390" s="121"/>
      <c r="G3390" s="121"/>
      <c r="H3390" s="62" t="str">
        <f t="shared" si="374"/>
        <v>Japonica</v>
      </c>
      <c r="I3390" s="18">
        <f t="shared" si="371"/>
        <v>0</v>
      </c>
      <c r="J3390" s="18">
        <f t="shared" si="375"/>
        <v>0</v>
      </c>
      <c r="K3390" s="18">
        <f t="shared" si="376"/>
        <v>0</v>
      </c>
      <c r="L3390" s="57" t="str">
        <f t="shared" si="372"/>
        <v>Vernon Mayo</v>
      </c>
      <c r="M3390" s="57" t="str">
        <f t="shared" si="377"/>
        <v>Vernon Mayo</v>
      </c>
      <c r="N3390" s="61" t="str">
        <f t="shared" si="373"/>
        <v>Vernon Mayo</v>
      </c>
    </row>
    <row r="3391" spans="1:14" ht="25.35" customHeight="1" x14ac:dyDescent="0.2">
      <c r="A3391" s="54" t="s">
        <v>2992</v>
      </c>
      <c r="B3391" s="82">
        <v>2020</v>
      </c>
      <c r="C3391" s="68" t="str">
        <f>IF(ISERROR(VLOOKUP(IF(RIGHT($A3391,1)=")",LEFT($A3391,FIND(" (",$A3391)-1),$A3391),[1]ACCS!$B$2:$B$5003, 1, FALSE)), "","1")</f>
        <v>1</v>
      </c>
      <c r="D3391" s="103" t="str">
        <f>IF($B3391="Unknown","",IF($B3391="","",IF(VALUE(LEFT($B3391,4))&lt;Calc!$J$2,"ANTIQUE","")))</f>
        <v/>
      </c>
      <c r="E3391" s="72" t="s">
        <v>35</v>
      </c>
      <c r="F3391" s="121"/>
      <c r="G3391" s="121" t="s">
        <v>26</v>
      </c>
      <c r="H3391" s="62" t="str">
        <f t="shared" si="374"/>
        <v>Japonica</v>
      </c>
      <c r="I3391" s="18">
        <f t="shared" si="371"/>
        <v>0</v>
      </c>
      <c r="J3391" s="18">
        <f t="shared" si="375"/>
        <v>0</v>
      </c>
      <c r="K3391" s="18">
        <f t="shared" si="376"/>
        <v>0</v>
      </c>
      <c r="L3391" s="57" t="str">
        <f t="shared" si="372"/>
        <v>Vertie LeBlanc</v>
      </c>
      <c r="M3391" s="57" t="str">
        <f t="shared" si="377"/>
        <v>Vertie LeBlanc</v>
      </c>
      <c r="N3391" s="61" t="str">
        <f t="shared" si="373"/>
        <v>Vertie LeBlanc</v>
      </c>
    </row>
    <row r="3392" spans="1:14" ht="25.35" customHeight="1" x14ac:dyDescent="0.2">
      <c r="A3392" s="54" t="s">
        <v>2744</v>
      </c>
      <c r="B3392" s="82">
        <v>1980</v>
      </c>
      <c r="C3392" s="68" t="str">
        <f>IF(ISERROR(VLOOKUP(IF(RIGHT($A3392,1)=")",LEFT($A3392,FIND(" (",$A3392)-1),$A3392),[1]ACCS!$B$2:$B$5003, 1, FALSE)), "","1")</f>
        <v>1</v>
      </c>
      <c r="D3392" s="103" t="str">
        <f>IF($B3392="Unknown","",IF($B3392="","",IF(VALUE(LEFT($B3392,4))&lt;Calc!$J$2,"ANTIQUE","")))</f>
        <v/>
      </c>
      <c r="E3392" s="72" t="s">
        <v>37</v>
      </c>
      <c r="F3392" s="121"/>
      <c r="G3392" s="121"/>
      <c r="H3392" s="62" t="str">
        <f t="shared" si="374"/>
        <v>NRH</v>
      </c>
      <c r="I3392" s="18">
        <f t="shared" si="371"/>
        <v>2</v>
      </c>
      <c r="J3392" s="18">
        <f t="shared" si="375"/>
        <v>0</v>
      </c>
      <c r="K3392" s="18">
        <f t="shared" si="376"/>
        <v>0</v>
      </c>
      <c r="L3392" s="57" t="str">
        <f t="shared" si="372"/>
        <v>Vicki Galvin</v>
      </c>
      <c r="M3392" s="57" t="str">
        <f t="shared" si="377"/>
        <v>Vicki Galvin</v>
      </c>
      <c r="N3392" s="61" t="str">
        <f t="shared" si="373"/>
        <v>Vicki Galvin</v>
      </c>
    </row>
    <row r="3393" spans="1:14" ht="25.35" customHeight="1" x14ac:dyDescent="0.2">
      <c r="A3393" s="54" t="s">
        <v>2745</v>
      </c>
      <c r="B3393" s="82">
        <v>1928</v>
      </c>
      <c r="C3393" s="68" t="str">
        <f>IF(ISERROR(VLOOKUP(IF(RIGHT($A3393,1)=")",LEFT($A3393,FIND(" (",$A3393)-1),$A3393),[1]ACCS!$B$2:$B$5003, 1, FALSE)), "","1")</f>
        <v/>
      </c>
      <c r="D3393" s="103" t="str">
        <f>IF($B3393="Unknown","",IF($B3393="","",IF(VALUE(LEFT($B3393,4))&lt;Calc!$J$2,"ANTIQUE","")))</f>
        <v/>
      </c>
      <c r="E3393" s="72" t="s">
        <v>24</v>
      </c>
      <c r="F3393" s="121"/>
      <c r="G3393" s="121"/>
      <c r="H3393" s="62" t="str">
        <f t="shared" si="374"/>
        <v>Japonica</v>
      </c>
      <c r="I3393" s="18">
        <f t="shared" si="371"/>
        <v>0</v>
      </c>
      <c r="J3393" s="18">
        <f t="shared" si="375"/>
        <v>0</v>
      </c>
      <c r="K3393" s="18">
        <f t="shared" si="376"/>
        <v>0</v>
      </c>
      <c r="L3393" s="57" t="str">
        <f t="shared" si="372"/>
        <v>Victor Emmanuel (See Blood of China)</v>
      </c>
      <c r="M3393" s="57" t="str">
        <f t="shared" si="377"/>
        <v>Victor Emmanuel (See Blood of China)</v>
      </c>
      <c r="N3393" s="61" t="str">
        <f t="shared" si="373"/>
        <v>Victor Emmanuel (See Blood of China)</v>
      </c>
    </row>
    <row r="3394" spans="1:14" ht="25.35" customHeight="1" x14ac:dyDescent="0.2">
      <c r="A3394" s="54" t="s">
        <v>2746</v>
      </c>
      <c r="B3394" s="82">
        <v>2000</v>
      </c>
      <c r="C3394" s="68" t="str">
        <f>IF(ISERROR(VLOOKUP(IF(RIGHT($A3394,1)=")",LEFT($A3394,FIND(" (",$A3394)-1),$A3394),[1]ACCS!$B$2:$B$5003, 1, FALSE)), "","1")</f>
        <v>1</v>
      </c>
      <c r="D3394" s="103" t="str">
        <f>IF($B3394="Unknown","",IF($B3394="","",IF(VALUE(LEFT($B3394,4))&lt;Calc!$J$2,"ANTIQUE","")))</f>
        <v/>
      </c>
      <c r="E3394" s="72" t="s">
        <v>21</v>
      </c>
      <c r="F3394" s="121"/>
      <c r="G3394" s="121"/>
      <c r="H3394" s="62" t="str">
        <f t="shared" si="374"/>
        <v>Japonica</v>
      </c>
      <c r="I3394" s="18">
        <f t="shared" si="371"/>
        <v>0</v>
      </c>
      <c r="J3394" s="18">
        <f t="shared" si="375"/>
        <v>0</v>
      </c>
      <c r="K3394" s="18">
        <f t="shared" si="376"/>
        <v>0</v>
      </c>
      <c r="L3394" s="57" t="str">
        <f t="shared" si="372"/>
        <v>Victoria Martin</v>
      </c>
      <c r="M3394" s="57" t="str">
        <f t="shared" si="377"/>
        <v>Victoria Martin</v>
      </c>
      <c r="N3394" s="61" t="str">
        <f t="shared" si="373"/>
        <v>Victoria Martin</v>
      </c>
    </row>
    <row r="3395" spans="1:14" ht="25.35" customHeight="1" x14ac:dyDescent="0.2">
      <c r="A3395" s="70" t="s">
        <v>2747</v>
      </c>
      <c r="B3395" s="71">
        <v>2009</v>
      </c>
      <c r="C3395" s="68" t="str">
        <f>IF(ISERROR(VLOOKUP(IF(RIGHT($A3395,1)=")",LEFT($A3395,FIND(" (",$A3395)-1),$A3395),[1]ACCS!$B$2:$B$5003, 1, FALSE)), "","1")</f>
        <v>1</v>
      </c>
      <c r="D3395" s="116" t="str">
        <f>IF($B3395="Unknown","",IF($B3395="","",IF(VALUE(LEFT($B3395,4))&lt;Calc!$J$2,"ANTIQUE","")))</f>
        <v/>
      </c>
      <c r="E3395" s="72" t="s">
        <v>24</v>
      </c>
      <c r="F3395" s="121"/>
      <c r="G3395" s="121"/>
      <c r="H3395" s="62" t="str">
        <f t="shared" si="374"/>
        <v>Japonica</v>
      </c>
      <c r="I3395" s="18">
        <f t="shared" si="371"/>
        <v>0</v>
      </c>
      <c r="J3395" s="18">
        <f t="shared" si="375"/>
        <v>0</v>
      </c>
      <c r="K3395" s="18">
        <f t="shared" si="376"/>
        <v>0</v>
      </c>
      <c r="L3395" s="57" t="str">
        <f t="shared" si="372"/>
        <v>Victoria Vanis</v>
      </c>
      <c r="M3395" s="57" t="str">
        <f t="shared" si="377"/>
        <v>Victoria Vanis</v>
      </c>
      <c r="N3395" s="61" t="str">
        <f t="shared" si="373"/>
        <v>Victoria Vanis</v>
      </c>
    </row>
    <row r="3396" spans="1:14" ht="25.35" customHeight="1" x14ac:dyDescent="0.2">
      <c r="A3396" s="70" t="s">
        <v>2748</v>
      </c>
      <c r="B3396" s="71">
        <v>2009</v>
      </c>
      <c r="C3396" s="68" t="str">
        <f>IF(ISERROR(VLOOKUP(IF(RIGHT($A3396,1)=")",LEFT($A3396,FIND(" (",$A3396)-1),$A3396),[1]ACCS!$B$2:$B$5003, 1, FALSE)), "","1")</f>
        <v>1</v>
      </c>
      <c r="D3396" s="116" t="str">
        <f>IF($B3396="Unknown","",IF($B3396="","",IF(VALUE(LEFT($B3396,4))&lt;Calc!$J$2,"ANTIQUE","")))</f>
        <v/>
      </c>
      <c r="E3396" s="72" t="s">
        <v>30</v>
      </c>
      <c r="F3396" s="121"/>
      <c r="G3396" s="121"/>
      <c r="H3396" s="62" t="str">
        <f t="shared" si="374"/>
        <v>Reticulata</v>
      </c>
      <c r="I3396" s="18">
        <f t="shared" si="371"/>
        <v>1</v>
      </c>
      <c r="J3396" s="18">
        <f t="shared" si="375"/>
        <v>0</v>
      </c>
      <c r="K3396" s="18">
        <f t="shared" si="376"/>
        <v>0</v>
      </c>
      <c r="L3396" s="57" t="str">
        <f t="shared" si="372"/>
        <v>Victoria Whiddon</v>
      </c>
      <c r="M3396" s="57" t="str">
        <f t="shared" si="377"/>
        <v>Victoria Whiddon</v>
      </c>
      <c r="N3396" s="61" t="str">
        <f t="shared" si="373"/>
        <v>Victoria Whiddon</v>
      </c>
    </row>
    <row r="3397" spans="1:14" ht="25.35" customHeight="1" x14ac:dyDescent="0.2">
      <c r="A3397" s="70" t="s">
        <v>2749</v>
      </c>
      <c r="B3397" s="71">
        <v>1939</v>
      </c>
      <c r="C3397" s="68" t="str">
        <f>IF(ISERROR(VLOOKUP(IF(RIGHT($A3397,1)=")",LEFT($A3397,FIND(" (",$A3397)-1),$A3397),[1]ACCS!$B$2:$B$5003, 1, FALSE)), "","1")</f>
        <v>1</v>
      </c>
      <c r="D3397" s="116" t="str">
        <f>IF($B3397="Unknown","",IF($B3397="","",IF(VALUE(LEFT($B3397,4))&lt;Calc!$J$2,"ANTIQUE","")))</f>
        <v/>
      </c>
      <c r="E3397" s="72" t="s">
        <v>24</v>
      </c>
      <c r="F3397" s="121" t="s">
        <v>5</v>
      </c>
      <c r="G3397" s="121"/>
      <c r="H3397" s="62" t="str">
        <f t="shared" si="374"/>
        <v>Japonica</v>
      </c>
      <c r="I3397" s="18">
        <f t="shared" si="371"/>
        <v>0</v>
      </c>
      <c r="J3397" s="18">
        <f t="shared" si="375"/>
        <v>0</v>
      </c>
      <c r="K3397" s="18">
        <f t="shared" si="376"/>
        <v>0</v>
      </c>
      <c r="L3397" s="57" t="str">
        <f t="shared" si="372"/>
        <v>Victory White</v>
      </c>
      <c r="M3397" s="57" t="str">
        <f t="shared" si="377"/>
        <v>Victory White</v>
      </c>
      <c r="N3397" s="61" t="str">
        <f t="shared" si="373"/>
        <v>Victory White</v>
      </c>
    </row>
    <row r="3398" spans="1:14" ht="25.35" customHeight="1" x14ac:dyDescent="0.2">
      <c r="A3398" s="70" t="s">
        <v>2750</v>
      </c>
      <c r="B3398" s="71">
        <v>1910</v>
      </c>
      <c r="C3398" s="68" t="str">
        <f>IF(ISERROR(VLOOKUP(IF(RIGHT($A3398,1)=")",LEFT($A3398,FIND(" (",$A3398)-1),$A3398),[1]ACCS!$B$2:$B$5003, 1, FALSE)), "","1")</f>
        <v>1</v>
      </c>
      <c r="D3398" s="116" t="str">
        <f>IF($B3398="Unknown","",IF($B3398="","",IF(VALUE(LEFT($B3398,4))&lt;Calc!$J$2,"ANTIQUE","")))</f>
        <v/>
      </c>
      <c r="E3398" s="72" t="s">
        <v>21</v>
      </c>
      <c r="F3398" s="121"/>
      <c r="G3398" s="121"/>
      <c r="H3398" s="62" t="str">
        <f t="shared" si="374"/>
        <v>Japonica</v>
      </c>
      <c r="I3398" s="18">
        <f t="shared" si="371"/>
        <v>0</v>
      </c>
      <c r="J3398" s="18">
        <f t="shared" si="375"/>
        <v>0</v>
      </c>
      <c r="K3398" s="18">
        <f t="shared" si="376"/>
        <v>0</v>
      </c>
      <c r="L3398" s="57" t="str">
        <f t="shared" si="372"/>
        <v>Ville de Nantes</v>
      </c>
      <c r="M3398" s="57" t="str">
        <f t="shared" si="377"/>
        <v>Ville de Nantes</v>
      </c>
      <c r="N3398" s="61" t="str">
        <f t="shared" si="373"/>
        <v>Ville de Nantes</v>
      </c>
    </row>
    <row r="3399" spans="1:14" ht="25.35" customHeight="1" x14ac:dyDescent="0.2">
      <c r="A3399" s="70" t="s">
        <v>2751</v>
      </c>
      <c r="B3399" s="71" t="s">
        <v>56</v>
      </c>
      <c r="C3399" s="68" t="str">
        <f>IF(ISERROR(VLOOKUP(IF(RIGHT($A3399,1)=")",LEFT($A3399,FIND(" (",$A3399)-1),$A3399),[1]ACCS!$B$2:$B$5003, 1, FALSE)), "","1")</f>
        <v>1</v>
      </c>
      <c r="D3399" s="116" t="str">
        <f>IF($B3399="Unknown","",IF($B3399="","",IF(VALUE(LEFT($B3399,4))&lt;Calc!$J$2,"ANTIQUE","")))</f>
        <v/>
      </c>
      <c r="E3399" s="72" t="s">
        <v>21</v>
      </c>
      <c r="F3399" s="121"/>
      <c r="G3399" s="121"/>
      <c r="H3399" s="62" t="str">
        <f t="shared" si="374"/>
        <v>Japonica</v>
      </c>
      <c r="I3399" s="18">
        <f t="shared" si="371"/>
        <v>0</v>
      </c>
      <c r="J3399" s="18">
        <f t="shared" si="375"/>
        <v>0</v>
      </c>
      <c r="K3399" s="18">
        <f t="shared" si="376"/>
        <v>0</v>
      </c>
      <c r="L3399" s="57" t="str">
        <f t="shared" si="372"/>
        <v>Ville de Nantes Red</v>
      </c>
      <c r="M3399" s="57" t="str">
        <f t="shared" si="377"/>
        <v>Ville de Nantes Red</v>
      </c>
      <c r="N3399" s="61" t="str">
        <f t="shared" si="373"/>
        <v>Ville de Nantes Red</v>
      </c>
    </row>
    <row r="3400" spans="1:14" ht="25.35" customHeight="1" x14ac:dyDescent="0.2">
      <c r="A3400" s="70" t="s">
        <v>2752</v>
      </c>
      <c r="B3400" s="71">
        <v>2004</v>
      </c>
      <c r="C3400" s="68" t="str">
        <f>IF(ISERROR(VLOOKUP(IF(RIGHT($A3400,1)=")",LEFT($A3400,FIND(" (",$A3400)-1),$A3400),[1]ACCS!$B$2:$B$5003, 1, FALSE)), "","1")</f>
        <v>1</v>
      </c>
      <c r="D3400" s="116" t="str">
        <f>IF($B3400="Unknown","",IF($B3400="","",IF(VALUE(LEFT($B3400,4))&lt;Calc!$J$2,"ANTIQUE","")))</f>
        <v/>
      </c>
      <c r="E3400" s="72" t="s">
        <v>29</v>
      </c>
      <c r="F3400" s="121"/>
      <c r="G3400" s="121"/>
      <c r="H3400" s="62" t="str">
        <f t="shared" si="374"/>
        <v>Reticulata</v>
      </c>
      <c r="I3400" s="18">
        <f t="shared" si="371"/>
        <v>1</v>
      </c>
      <c r="J3400" s="18">
        <f t="shared" si="375"/>
        <v>0</v>
      </c>
      <c r="K3400" s="18">
        <f t="shared" si="376"/>
        <v>0</v>
      </c>
      <c r="L3400" s="57" t="str">
        <f t="shared" si="372"/>
        <v>Vince Dooley</v>
      </c>
      <c r="M3400" s="57" t="str">
        <f t="shared" si="377"/>
        <v>Vince Dooley</v>
      </c>
      <c r="N3400" s="61" t="str">
        <f t="shared" si="373"/>
        <v>Vince Dooley</v>
      </c>
    </row>
    <row r="3401" spans="1:14" ht="25.35" customHeight="1" x14ac:dyDescent="0.2">
      <c r="A3401" s="70" t="s">
        <v>2753</v>
      </c>
      <c r="B3401" s="71">
        <v>2014</v>
      </c>
      <c r="C3401" s="68" t="str">
        <f>IF(ISERROR(VLOOKUP(IF(RIGHT($A3401,1)=")",LEFT($A3401,FIND(" (",$A3401)-1),$A3401),[1]ACCS!$B$2:$B$5003, 1, FALSE)), "","1")</f>
        <v>1</v>
      </c>
      <c r="D3401" s="116" t="str">
        <f>IF($B3401="Unknown","",IF($B3401="","",IF(VALUE(LEFT($B3401,4))&lt;Calc!$J$2,"ANTIQUE","")))</f>
        <v/>
      </c>
      <c r="E3401" s="72" t="s">
        <v>24</v>
      </c>
      <c r="F3401" s="121"/>
      <c r="G3401" s="121"/>
      <c r="H3401" s="62" t="str">
        <f t="shared" si="374"/>
        <v>Japonica</v>
      </c>
      <c r="I3401" s="18">
        <f t="shared" si="371"/>
        <v>0</v>
      </c>
      <c r="J3401" s="18">
        <f t="shared" si="375"/>
        <v>0</v>
      </c>
      <c r="K3401" s="18">
        <f t="shared" si="376"/>
        <v>0</v>
      </c>
      <c r="L3401" s="57" t="str">
        <f t="shared" si="372"/>
        <v>Virgie's Eden</v>
      </c>
      <c r="M3401" s="57" t="str">
        <f t="shared" si="377"/>
        <v>Virgie's Eden</v>
      </c>
      <c r="N3401" s="61" t="str">
        <f t="shared" si="373"/>
        <v>Virgie's Eden</v>
      </c>
    </row>
    <row r="3402" spans="1:14" ht="25.35" customHeight="1" x14ac:dyDescent="0.2">
      <c r="A3402" s="70" t="s">
        <v>2754</v>
      </c>
      <c r="B3402" s="71">
        <v>1945</v>
      </c>
      <c r="C3402" s="68" t="str">
        <f>IF(ISERROR(VLOOKUP(IF(RIGHT($A3402,1)=")",LEFT($A3402,FIND(" (",$A3402)-1),$A3402),[1]ACCS!$B$2:$B$5003, 1, FALSE)), "","1")</f>
        <v>1</v>
      </c>
      <c r="D3402" s="116" t="str">
        <f>IF($B3402="Unknown","",IF($B3402="","",IF(VALUE(LEFT($B3402,4))&lt;Calc!$J$2,"ANTIQUE","")))</f>
        <v/>
      </c>
      <c r="E3402" s="72" t="s">
        <v>24</v>
      </c>
      <c r="F3402" s="121"/>
      <c r="G3402" s="121"/>
      <c r="H3402" s="62" t="str">
        <f t="shared" si="374"/>
        <v>Japonica</v>
      </c>
      <c r="I3402" s="18">
        <f t="shared" si="371"/>
        <v>0</v>
      </c>
      <c r="J3402" s="18">
        <f t="shared" si="375"/>
        <v>0</v>
      </c>
      <c r="K3402" s="18">
        <f t="shared" si="376"/>
        <v>0</v>
      </c>
      <c r="L3402" s="57" t="str">
        <f t="shared" si="372"/>
        <v>Virginal</v>
      </c>
      <c r="M3402" s="57" t="str">
        <f t="shared" si="377"/>
        <v>Virginal</v>
      </c>
      <c r="N3402" s="61" t="str">
        <f t="shared" si="373"/>
        <v>Virginal</v>
      </c>
    </row>
    <row r="3403" spans="1:14" ht="25.35" customHeight="1" x14ac:dyDescent="0.2">
      <c r="A3403" s="74" t="s">
        <v>3094</v>
      </c>
      <c r="B3403" s="71">
        <v>2022</v>
      </c>
      <c r="C3403" s="68" t="str">
        <f>IF(ISERROR(VLOOKUP(IF(RIGHT($A3403,1)=")",LEFT($A3403,FIND(" (",$A3403)-1),$A3403),[1]ACCS!$B$2:$B$5003, 1, FALSE)), "","1")</f>
        <v>1</v>
      </c>
      <c r="D3403" s="116" t="str">
        <f>IF($B3403="Unknown","",IF($B3403="","",IF(VALUE(LEFT($B3403,4))&lt;Calc!$J$2,"ANTIQUE","")))</f>
        <v/>
      </c>
      <c r="E3403" s="72" t="s">
        <v>24</v>
      </c>
      <c r="F3403" s="121"/>
      <c r="G3403" s="121"/>
      <c r="H3403" s="62" t="str">
        <f t="shared" si="374"/>
        <v>Japonica</v>
      </c>
      <c r="I3403" s="18">
        <f t="shared" si="371"/>
        <v>0</v>
      </c>
      <c r="J3403" s="18">
        <f t="shared" si="375"/>
        <v>0</v>
      </c>
      <c r="K3403" s="18">
        <f t="shared" si="376"/>
        <v>0</v>
      </c>
      <c r="L3403" s="57" t="str">
        <f t="shared" si="372"/>
        <v>Virginia Alexander Stangle</v>
      </c>
      <c r="M3403" s="57" t="str">
        <f t="shared" si="377"/>
        <v>Virginia Alexander Stangle</v>
      </c>
      <c r="N3403" s="61" t="str">
        <f t="shared" si="373"/>
        <v>Virginia Alexander Stangle</v>
      </c>
    </row>
    <row r="3404" spans="1:14" ht="25.35" customHeight="1" x14ac:dyDescent="0.2">
      <c r="A3404" s="70" t="s">
        <v>3485</v>
      </c>
      <c r="B3404" s="71">
        <v>1856</v>
      </c>
      <c r="C3404" s="68" t="str">
        <f>IF(ISERROR(VLOOKUP(IF(RIGHT($A3404,1)=")",LEFT($A3404,FIND(" (",$A3404)-1),$A3404),[1]ACCS!$B$2:$B$5003, 1, FALSE)), "","1")</f>
        <v/>
      </c>
      <c r="D3404" s="116" t="str">
        <f>IF($B3404="Unknown","",IF($B3404="","",IF(VALUE(LEFT($B3404,4))&lt;Calc!$J$2,"ANTIQUE","")))</f>
        <v>ANTIQUE</v>
      </c>
      <c r="E3404" s="72" t="s">
        <v>47</v>
      </c>
      <c r="F3404" s="121"/>
      <c r="G3404" s="121" t="s">
        <v>26</v>
      </c>
      <c r="H3404" s="62" t="str">
        <f t="shared" si="374"/>
        <v>Japonica</v>
      </c>
      <c r="I3404" s="18">
        <f t="shared" si="371"/>
        <v>0</v>
      </c>
      <c r="J3404" s="18">
        <f t="shared" si="375"/>
        <v>0</v>
      </c>
      <c r="K3404" s="18">
        <f t="shared" si="376"/>
        <v>0</v>
      </c>
      <c r="L3404" s="57" t="str">
        <f t="shared" si="372"/>
        <v>Virginia Franco</v>
      </c>
      <c r="M3404" s="57" t="str">
        <f t="shared" si="377"/>
        <v>Virginia Franco</v>
      </c>
      <c r="N3404" s="61" t="str">
        <f t="shared" si="373"/>
        <v>Virginia Franco</v>
      </c>
    </row>
    <row r="3405" spans="1:14" ht="25.35" customHeight="1" x14ac:dyDescent="0.2">
      <c r="A3405" s="70" t="s">
        <v>2755</v>
      </c>
      <c r="B3405" s="71">
        <v>2017</v>
      </c>
      <c r="C3405" s="68" t="str">
        <f>IF(ISERROR(VLOOKUP(IF(RIGHT($A3405,1)=")",LEFT($A3405,FIND(" (",$A3405)-1),$A3405),[1]ACCS!$B$2:$B$5003, 1, FALSE)), "","1")</f>
        <v>1</v>
      </c>
      <c r="D3405" s="116" t="str">
        <f>IF($B3405="Unknown","",IF($B3405="","",IF(VALUE(LEFT($B3405,4))&lt;Calc!$J$2,"ANTIQUE","")))</f>
        <v/>
      </c>
      <c r="E3405" s="72" t="s">
        <v>21</v>
      </c>
      <c r="F3405" s="121"/>
      <c r="G3405" s="121" t="s">
        <v>26</v>
      </c>
      <c r="H3405" s="62" t="str">
        <f t="shared" si="374"/>
        <v>Japonica</v>
      </c>
      <c r="I3405" s="18">
        <f t="shared" si="371"/>
        <v>0</v>
      </c>
      <c r="J3405" s="18">
        <f t="shared" si="375"/>
        <v>0</v>
      </c>
      <c r="K3405" s="18">
        <f t="shared" si="376"/>
        <v>0</v>
      </c>
      <c r="L3405" s="57" t="str">
        <f t="shared" si="372"/>
        <v>Virginia Lynn</v>
      </c>
      <c r="M3405" s="57" t="str">
        <f t="shared" si="377"/>
        <v>Virginia Lynn</v>
      </c>
      <c r="N3405" s="61" t="str">
        <f t="shared" si="373"/>
        <v>Virginia Lynn</v>
      </c>
    </row>
    <row r="3406" spans="1:14" ht="25.35" customHeight="1" x14ac:dyDescent="0.2">
      <c r="A3406" s="70" t="s">
        <v>2756</v>
      </c>
      <c r="B3406" s="71">
        <v>2018</v>
      </c>
      <c r="C3406" s="68" t="str">
        <f>IF(ISERROR(VLOOKUP(IF(RIGHT($A3406,1)=")",LEFT($A3406,FIND(" (",$A3406)-1),$A3406),[1]ACCS!$B$2:$B$5003, 1, FALSE)), "","1")</f>
        <v>1</v>
      </c>
      <c r="D3406" s="116" t="str">
        <f>IF($B3406="Unknown","",IF($B3406="","",IF(VALUE(LEFT($B3406,4))&lt;Calc!$J$2,"ANTIQUE","")))</f>
        <v/>
      </c>
      <c r="E3406" s="72" t="s">
        <v>37</v>
      </c>
      <c r="F3406" s="121"/>
      <c r="G3406" s="121"/>
      <c r="H3406" s="62" t="str">
        <f t="shared" si="374"/>
        <v>Japonica</v>
      </c>
      <c r="I3406" s="18">
        <f t="shared" si="371"/>
        <v>0</v>
      </c>
      <c r="J3406" s="18">
        <f t="shared" si="375"/>
        <v>0</v>
      </c>
      <c r="K3406" s="18">
        <f t="shared" si="376"/>
        <v>0</v>
      </c>
      <c r="L3406" s="57" t="str">
        <f t="shared" si="372"/>
        <v>Virginia Maddox</v>
      </c>
      <c r="M3406" s="57" t="str">
        <f t="shared" si="377"/>
        <v>Virginia Maddox</v>
      </c>
      <c r="N3406" s="61" t="str">
        <f t="shared" si="373"/>
        <v>Virginia Maddox</v>
      </c>
    </row>
    <row r="3407" spans="1:14" ht="25.35" customHeight="1" x14ac:dyDescent="0.2">
      <c r="A3407" s="70" t="s">
        <v>2757</v>
      </c>
      <c r="B3407" s="71">
        <v>1963</v>
      </c>
      <c r="C3407" s="68" t="str">
        <f>IF(ISERROR(VLOOKUP(IF(RIGHT($A3407,1)=")",LEFT($A3407,FIND(" (",$A3407)-1),$A3407),[1]ACCS!$B$2:$B$5003, 1, FALSE)), "","1")</f>
        <v>1</v>
      </c>
      <c r="D3407" s="116" t="str">
        <f>IF($B3407="Unknown","",IF($B3407="","",IF(VALUE(LEFT($B3407,4))&lt;Calc!$J$2,"ANTIQUE","")))</f>
        <v/>
      </c>
      <c r="E3407" s="72" t="s">
        <v>21</v>
      </c>
      <c r="F3407" s="121"/>
      <c r="G3407" s="121"/>
      <c r="H3407" s="62" t="str">
        <f t="shared" si="374"/>
        <v>Japonica</v>
      </c>
      <c r="I3407" s="18">
        <f t="shared" si="371"/>
        <v>0</v>
      </c>
      <c r="J3407" s="18">
        <f t="shared" si="375"/>
        <v>0</v>
      </c>
      <c r="K3407" s="18">
        <f t="shared" si="376"/>
        <v>0</v>
      </c>
      <c r="L3407" s="57" t="str">
        <f t="shared" si="372"/>
        <v>Virginia Parrish</v>
      </c>
      <c r="M3407" s="57" t="str">
        <f t="shared" si="377"/>
        <v>Virginia Parrish</v>
      </c>
      <c r="N3407" s="61" t="str">
        <f t="shared" si="373"/>
        <v>Virginia Parrish</v>
      </c>
    </row>
    <row r="3408" spans="1:14" ht="25.35" customHeight="1" x14ac:dyDescent="0.2">
      <c r="A3408" s="70" t="s">
        <v>2758</v>
      </c>
      <c r="B3408" s="71">
        <v>1983</v>
      </c>
      <c r="C3408" s="68" t="str">
        <f>IF(ISERROR(VLOOKUP(IF(RIGHT($A3408,1)=")",LEFT($A3408,FIND(" (",$A3408)-1),$A3408),[1]ACCS!$B$2:$B$5003, 1, FALSE)), "","1")</f>
        <v>1</v>
      </c>
      <c r="D3408" s="116" t="str">
        <f>IF($B3408="Unknown","",IF($B3408="","",IF(VALUE(LEFT($B3408,4))&lt;Calc!$J$2,"ANTIQUE","")))</f>
        <v/>
      </c>
      <c r="E3408" s="72" t="s">
        <v>47</v>
      </c>
      <c r="F3408" s="121"/>
      <c r="G3408" s="121" t="s">
        <v>26</v>
      </c>
      <c r="H3408" s="62" t="str">
        <f t="shared" si="374"/>
        <v>NRH</v>
      </c>
      <c r="I3408" s="18">
        <f t="shared" si="371"/>
        <v>2</v>
      </c>
      <c r="J3408" s="18">
        <f t="shared" si="375"/>
        <v>0</v>
      </c>
      <c r="K3408" s="18">
        <f t="shared" si="376"/>
        <v>0</v>
      </c>
      <c r="L3408" s="57" t="str">
        <f t="shared" si="372"/>
        <v>Virginia R.</v>
      </c>
      <c r="M3408" s="57" t="str">
        <f t="shared" si="377"/>
        <v>Virginia R.</v>
      </c>
      <c r="N3408" s="61" t="str">
        <f t="shared" si="373"/>
        <v>Virginia R.</v>
      </c>
    </row>
    <row r="3409" spans="1:14" ht="25.35" customHeight="1" x14ac:dyDescent="0.2">
      <c r="A3409" s="70" t="s">
        <v>2759</v>
      </c>
      <c r="B3409" s="71">
        <v>1957</v>
      </c>
      <c r="C3409" s="68" t="str">
        <f>IF(ISERROR(VLOOKUP(IF(RIGHT($A3409,1)=")",LEFT($A3409,FIND(" (",$A3409)-1),$A3409),[1]ACCS!$B$2:$B$5003, 1, FALSE)), "","1")</f>
        <v>1</v>
      </c>
      <c r="D3409" s="116" t="str">
        <f>IF($B3409="Unknown","",IF($B3409="","",IF(VALUE(LEFT($B3409,4))&lt;Calc!$J$2,"ANTIQUE","")))</f>
        <v/>
      </c>
      <c r="E3409" s="72" t="s">
        <v>37</v>
      </c>
      <c r="F3409" s="121"/>
      <c r="G3409" s="121"/>
      <c r="H3409" s="62" t="str">
        <f t="shared" si="374"/>
        <v>Japonica</v>
      </c>
      <c r="I3409" s="18">
        <f t="shared" si="371"/>
        <v>0</v>
      </c>
      <c r="J3409" s="18">
        <f t="shared" si="375"/>
        <v>0</v>
      </c>
      <c r="K3409" s="18">
        <f t="shared" si="376"/>
        <v>0</v>
      </c>
      <c r="L3409" s="57" t="str">
        <f t="shared" si="372"/>
        <v>Virginia Robinson</v>
      </c>
      <c r="M3409" s="57" t="str">
        <f t="shared" si="377"/>
        <v>Virginia Robinson</v>
      </c>
      <c r="N3409" s="61" t="str">
        <f t="shared" si="373"/>
        <v>Virginia Robinson</v>
      </c>
    </row>
    <row r="3410" spans="1:14" ht="25.35" customHeight="1" x14ac:dyDescent="0.2">
      <c r="A3410" s="70" t="s">
        <v>2760</v>
      </c>
      <c r="B3410" s="71">
        <v>2012</v>
      </c>
      <c r="C3410" s="68" t="str">
        <f>IF(ISERROR(VLOOKUP(IF(RIGHT($A3410,1)=")",LEFT($A3410,FIND(" (",$A3410)-1),$A3410),[1]ACCS!$B$2:$B$5003, 1, FALSE)), "","1")</f>
        <v>1</v>
      </c>
      <c r="D3410" s="116" t="str">
        <f>IF($B3410="Unknown","",IF($B3410="","",IF(VALUE(LEFT($B3410,4))&lt;Calc!$J$2,"ANTIQUE","")))</f>
        <v/>
      </c>
      <c r="E3410" s="72" t="s">
        <v>21</v>
      </c>
      <c r="F3410" s="121"/>
      <c r="G3410" s="121"/>
      <c r="H3410" s="62" t="str">
        <f t="shared" si="374"/>
        <v>Japonica</v>
      </c>
      <c r="I3410" s="18">
        <f t="shared" si="371"/>
        <v>0</v>
      </c>
      <c r="J3410" s="18">
        <f t="shared" si="375"/>
        <v>0</v>
      </c>
      <c r="K3410" s="18">
        <f t="shared" si="376"/>
        <v>0</v>
      </c>
      <c r="L3410" s="57" t="str">
        <f t="shared" si="372"/>
        <v>Virginia Sunrise</v>
      </c>
      <c r="M3410" s="57" t="str">
        <f t="shared" si="377"/>
        <v>Virginia Sunrise</v>
      </c>
      <c r="N3410" s="61" t="str">
        <f t="shared" si="373"/>
        <v>Virginia Sunrise</v>
      </c>
    </row>
    <row r="3411" spans="1:14" ht="25.35" customHeight="1" x14ac:dyDescent="0.2">
      <c r="A3411" s="70" t="s">
        <v>2761</v>
      </c>
      <c r="B3411" s="71">
        <v>1976</v>
      </c>
      <c r="C3411" s="68" t="str">
        <f>IF(ISERROR(VLOOKUP(IF(RIGHT($A3411,1)=")",LEFT($A3411,FIND(" (",$A3411)-1),$A3411),[1]ACCS!$B$2:$B$5003, 1, FALSE)), "","1")</f>
        <v/>
      </c>
      <c r="D3411" s="116" t="str">
        <f>IF($B3411="Unknown","",IF($B3411="","",IF(VALUE(LEFT($B3411,4))&lt;Calc!$J$2,"ANTIQUE","")))</f>
        <v/>
      </c>
      <c r="E3411" s="72" t="s">
        <v>24</v>
      </c>
      <c r="F3411" s="121"/>
      <c r="G3411" s="121" t="s">
        <v>26</v>
      </c>
      <c r="H3411" s="62" t="str">
        <f t="shared" si="374"/>
        <v>NRH</v>
      </c>
      <c r="I3411" s="18">
        <f t="shared" si="371"/>
        <v>2</v>
      </c>
      <c r="J3411" s="18">
        <f t="shared" si="375"/>
        <v>0</v>
      </c>
      <c r="K3411" s="18">
        <f t="shared" si="376"/>
        <v>0</v>
      </c>
      <c r="L3411" s="57" t="str">
        <f t="shared" si="372"/>
        <v>Virginia Womack</v>
      </c>
      <c r="M3411" s="57" t="str">
        <f t="shared" si="377"/>
        <v>Virginia Womack</v>
      </c>
      <c r="N3411" s="61" t="str">
        <f t="shared" si="373"/>
        <v>Virginia Womack</v>
      </c>
    </row>
    <row r="3412" spans="1:14" ht="25.35" customHeight="1" x14ac:dyDescent="0.2">
      <c r="A3412" s="70" t="s">
        <v>2762</v>
      </c>
      <c r="B3412" s="71">
        <v>1944</v>
      </c>
      <c r="C3412" s="68" t="str">
        <f>IF(ISERROR(VLOOKUP(IF(RIGHT($A3412,1)=")",LEFT($A3412,FIND(" (",$A3412)-1),$A3412),[1]ACCS!$B$2:$B$5003, 1, FALSE)), "","1")</f>
        <v>1</v>
      </c>
      <c r="D3412" s="116" t="str">
        <f>IF($B3412="Unknown","",IF($B3412="","",IF(VALUE(LEFT($B3412,4))&lt;Calc!$J$2,"ANTIQUE","")))</f>
        <v/>
      </c>
      <c r="E3412" s="72" t="s">
        <v>24</v>
      </c>
      <c r="F3412" s="121"/>
      <c r="G3412" s="121"/>
      <c r="H3412" s="62" t="str">
        <f t="shared" si="374"/>
        <v>Japonica</v>
      </c>
      <c r="I3412" s="18">
        <f t="shared" si="371"/>
        <v>0</v>
      </c>
      <c r="J3412" s="18">
        <f t="shared" si="375"/>
        <v>0</v>
      </c>
      <c r="K3412" s="18">
        <f t="shared" si="376"/>
        <v>0</v>
      </c>
      <c r="L3412" s="57" t="str">
        <f t="shared" si="372"/>
        <v>Virgin's Blush</v>
      </c>
      <c r="M3412" s="57" t="str">
        <f t="shared" si="377"/>
        <v>Virgin's Blush</v>
      </c>
      <c r="N3412" s="61" t="str">
        <f t="shared" si="373"/>
        <v>Virgin's Blush</v>
      </c>
    </row>
    <row r="3413" spans="1:14" ht="25.35" customHeight="1" x14ac:dyDescent="0.2">
      <c r="A3413" s="70" t="s">
        <v>2763</v>
      </c>
      <c r="B3413" s="71">
        <v>2015</v>
      </c>
      <c r="C3413" s="68" t="str">
        <f>IF(ISERROR(VLOOKUP(IF(RIGHT($A3413,1)=")",LEFT($A3413,FIND(" (",$A3413)-1),$A3413),[1]ACCS!$B$2:$B$5003, 1, FALSE)), "","1")</f>
        <v>1</v>
      </c>
      <c r="D3413" s="116" t="str">
        <f>IF($B3413="Unknown","",IF($B3413="","",IF(VALUE(LEFT($B3413,4))&lt;Calc!$J$2,"ANTIQUE","")))</f>
        <v/>
      </c>
      <c r="E3413" s="72" t="s">
        <v>35</v>
      </c>
      <c r="F3413" s="121"/>
      <c r="G3413" s="121" t="s">
        <v>26</v>
      </c>
      <c r="H3413" s="62" t="str">
        <f t="shared" si="374"/>
        <v>Japonica</v>
      </c>
      <c r="I3413" s="18">
        <f t="shared" si="371"/>
        <v>0</v>
      </c>
      <c r="J3413" s="18">
        <f t="shared" si="375"/>
        <v>0</v>
      </c>
      <c r="K3413" s="18">
        <f t="shared" si="376"/>
        <v>0</v>
      </c>
      <c r="L3413" s="57" t="str">
        <f t="shared" si="372"/>
        <v>Vogthorstar</v>
      </c>
      <c r="M3413" s="57" t="str">
        <f t="shared" si="377"/>
        <v>Vogthorstar</v>
      </c>
      <c r="N3413" s="61" t="str">
        <f t="shared" si="373"/>
        <v>Vogthorstar</v>
      </c>
    </row>
    <row r="3414" spans="1:14" ht="25.35" customHeight="1" x14ac:dyDescent="0.2">
      <c r="A3414" s="70" t="s">
        <v>2764</v>
      </c>
      <c r="B3414" s="71">
        <v>1992</v>
      </c>
      <c r="C3414" s="68" t="str">
        <f>IF(ISERROR(VLOOKUP(IF(RIGHT($A3414,1)=")",LEFT($A3414,FIND(" (",$A3414)-1),$A3414),[1]ACCS!$B$2:$B$5003, 1, FALSE)), "","1")</f>
        <v>1</v>
      </c>
      <c r="D3414" s="116" t="str">
        <f>IF($B3414="Unknown","",IF($B3414="","",IF(VALUE(LEFT($B3414,4))&lt;Calc!$J$2,"ANTIQUE","")))</f>
        <v/>
      </c>
      <c r="E3414" s="72" t="s">
        <v>37</v>
      </c>
      <c r="F3414" s="121"/>
      <c r="G3414" s="121"/>
      <c r="H3414" s="62" t="str">
        <f t="shared" si="374"/>
        <v>Japonica</v>
      </c>
      <c r="I3414" s="18">
        <f t="shared" si="371"/>
        <v>0</v>
      </c>
      <c r="J3414" s="18">
        <f t="shared" si="375"/>
        <v>0</v>
      </c>
      <c r="K3414" s="18">
        <f t="shared" si="376"/>
        <v>0</v>
      </c>
      <c r="L3414" s="57" t="str">
        <f t="shared" si="372"/>
        <v>Volcano</v>
      </c>
      <c r="M3414" s="57" t="str">
        <f t="shared" si="377"/>
        <v>Volcano</v>
      </c>
      <c r="N3414" s="61" t="str">
        <f t="shared" si="373"/>
        <v>Volcano</v>
      </c>
    </row>
    <row r="3415" spans="1:14" ht="25.35" customHeight="1" x14ac:dyDescent="0.2">
      <c r="A3415" s="70" t="s">
        <v>2765</v>
      </c>
      <c r="B3415" s="71">
        <v>2003</v>
      </c>
      <c r="C3415" s="68" t="str">
        <f>IF(ISERROR(VLOOKUP(IF(RIGHT($A3415,1)=")",LEFT($A3415,FIND(" (",$A3415)-1),$A3415),[1]ACCS!$B$2:$B$5003, 1, FALSE)), "","1")</f>
        <v>1</v>
      </c>
      <c r="D3415" s="116" t="str">
        <f>IF($B3415="Unknown","",IF($B3415="","",IF(VALUE(LEFT($B3415,4))&lt;Calc!$J$2,"ANTIQUE","")))</f>
        <v/>
      </c>
      <c r="E3415" s="72" t="s">
        <v>24</v>
      </c>
      <c r="F3415" s="121" t="s">
        <v>5</v>
      </c>
      <c r="G3415" s="121" t="s">
        <v>26</v>
      </c>
      <c r="H3415" s="62" t="str">
        <f t="shared" si="374"/>
        <v>Japonica</v>
      </c>
      <c r="I3415" s="18">
        <f t="shared" si="371"/>
        <v>0</v>
      </c>
      <c r="J3415" s="18">
        <f t="shared" si="375"/>
        <v>0</v>
      </c>
      <c r="K3415" s="18">
        <f t="shared" si="376"/>
        <v>0</v>
      </c>
      <c r="L3415" s="57" t="str">
        <f t="shared" si="372"/>
        <v>Volunteer</v>
      </c>
      <c r="M3415" s="57" t="str">
        <f t="shared" si="377"/>
        <v>Volunteer</v>
      </c>
      <c r="N3415" s="61" t="str">
        <f t="shared" si="373"/>
        <v>Volunteer</v>
      </c>
    </row>
    <row r="3416" spans="1:14" ht="25.35" customHeight="1" x14ac:dyDescent="0.2">
      <c r="A3416" s="70" t="s">
        <v>2766</v>
      </c>
      <c r="B3416" s="71">
        <v>2004</v>
      </c>
      <c r="C3416" s="68" t="str">
        <f>IF(ISERROR(VLOOKUP(IF(RIGHT($A3416,1)=")",LEFT($A3416,FIND(" (",$A3416)-1),$A3416),[1]ACCS!$B$2:$B$5003, 1, FALSE)), "","1")</f>
        <v/>
      </c>
      <c r="D3416" s="116" t="str">
        <f>IF($B3416="Unknown","",IF($B3416="","",IF(VALUE(LEFT($B3416,4))&lt;Calc!$J$2,"ANTIQUE","")))</f>
        <v/>
      </c>
      <c r="E3416" s="72" t="s">
        <v>61</v>
      </c>
      <c r="F3416" s="121"/>
      <c r="G3416" s="121"/>
      <c r="H3416" s="62" t="str">
        <f t="shared" si="374"/>
        <v>NRH</v>
      </c>
      <c r="I3416" s="18">
        <f t="shared" si="371"/>
        <v>2</v>
      </c>
      <c r="J3416" s="18">
        <f t="shared" si="375"/>
        <v>0</v>
      </c>
      <c r="K3416" s="18">
        <f t="shared" si="376"/>
        <v>0</v>
      </c>
      <c r="L3416" s="57" t="str">
        <f t="shared" si="372"/>
        <v>Vonnie Cave</v>
      </c>
      <c r="M3416" s="57" t="str">
        <f t="shared" si="377"/>
        <v>Vonnie Cave</v>
      </c>
      <c r="N3416" s="61" t="str">
        <f t="shared" si="373"/>
        <v>Vonnie Cave</v>
      </c>
    </row>
    <row r="3417" spans="1:14" ht="25.35" customHeight="1" x14ac:dyDescent="0.2">
      <c r="A3417" s="70" t="s">
        <v>2767</v>
      </c>
      <c r="B3417" s="71">
        <v>1958</v>
      </c>
      <c r="C3417" s="68" t="str">
        <f>IF(ISERROR(VLOOKUP(IF(RIGHT($A3417,1)=")",LEFT($A3417,FIND(" (",$A3417)-1),$A3417),[1]ACCS!$B$2:$B$5003, 1, FALSE)), "","1")</f>
        <v>1</v>
      </c>
      <c r="D3417" s="116" t="str">
        <f>IF($B3417="Unknown","",IF($B3417="","",IF(VALUE(LEFT($B3417,4))&lt;Calc!$J$2,"ANTIQUE","")))</f>
        <v/>
      </c>
      <c r="E3417" s="72" t="s">
        <v>30</v>
      </c>
      <c r="F3417" s="121"/>
      <c r="G3417" s="121"/>
      <c r="H3417" s="62" t="str">
        <f t="shared" si="374"/>
        <v>Japonica</v>
      </c>
      <c r="I3417" s="18">
        <f t="shared" si="371"/>
        <v>0</v>
      </c>
      <c r="J3417" s="18">
        <f t="shared" si="375"/>
        <v>0</v>
      </c>
      <c r="K3417" s="18">
        <f t="shared" si="376"/>
        <v>0</v>
      </c>
      <c r="L3417" s="57" t="str">
        <f t="shared" si="372"/>
        <v>Vulcan</v>
      </c>
      <c r="M3417" s="57" t="str">
        <f t="shared" si="377"/>
        <v>Vulcan</v>
      </c>
      <c r="N3417" s="61" t="str">
        <f t="shared" si="373"/>
        <v>Vulcan</v>
      </c>
    </row>
    <row r="3418" spans="1:14" ht="25.35" customHeight="1" x14ac:dyDescent="0.2">
      <c r="A3418" s="70" t="s">
        <v>2768</v>
      </c>
      <c r="B3418" s="71">
        <v>1998</v>
      </c>
      <c r="C3418" s="68" t="str">
        <f>IF(ISERROR(VLOOKUP(IF(RIGHT($A3418,1)=")",LEFT($A3418,FIND(" (",$A3418)-1),$A3418),[1]ACCS!$B$2:$B$5003, 1, FALSE)), "","1")</f>
        <v>1</v>
      </c>
      <c r="D3418" s="116" t="str">
        <f>IF($B3418="Unknown","",IF($B3418="","",IF(VALUE(LEFT($B3418,4))&lt;Calc!$J$2,"ANTIQUE","")))</f>
        <v/>
      </c>
      <c r="E3418" s="72" t="s">
        <v>37</v>
      </c>
      <c r="F3418" s="121"/>
      <c r="G3418" s="121"/>
      <c r="H3418" s="62" t="str">
        <f t="shared" si="374"/>
        <v>NRH</v>
      </c>
      <c r="I3418" s="18">
        <f t="shared" si="371"/>
        <v>2</v>
      </c>
      <c r="J3418" s="18">
        <f t="shared" si="375"/>
        <v>0</v>
      </c>
      <c r="K3418" s="18">
        <f t="shared" si="376"/>
        <v>0</v>
      </c>
      <c r="L3418" s="57" t="str">
        <f t="shared" si="372"/>
        <v>W. C. Wyatt</v>
      </c>
      <c r="M3418" s="57" t="str">
        <f t="shared" si="377"/>
        <v>W. C. Wyatt</v>
      </c>
      <c r="N3418" s="61" t="str">
        <f t="shared" si="373"/>
        <v>W. C. Wyatt</v>
      </c>
    </row>
    <row r="3419" spans="1:14" ht="25.35" customHeight="1" x14ac:dyDescent="0.2">
      <c r="A3419" s="70" t="s">
        <v>2769</v>
      </c>
      <c r="B3419" s="71">
        <v>1998</v>
      </c>
      <c r="C3419" s="68" t="str">
        <f>IF(ISERROR(VLOOKUP(IF(RIGHT($A3419,1)=")",LEFT($A3419,FIND(" (",$A3419)-1),$A3419),[1]ACCS!$B$2:$B$5003, 1, FALSE)), "","1")</f>
        <v/>
      </c>
      <c r="D3419" s="116" t="str">
        <f>IF($B3419="Unknown","",IF($B3419="","",IF(VALUE(LEFT($B3419,4))&lt;Calc!$J$2,"ANTIQUE","")))</f>
        <v/>
      </c>
      <c r="E3419" s="72" t="s">
        <v>29</v>
      </c>
      <c r="F3419" s="121"/>
      <c r="G3419" s="121"/>
      <c r="H3419" s="62" t="str">
        <f t="shared" si="374"/>
        <v>Reticulata</v>
      </c>
      <c r="I3419" s="18">
        <f t="shared" si="371"/>
        <v>1</v>
      </c>
      <c r="J3419" s="18">
        <f t="shared" si="375"/>
        <v>0</v>
      </c>
      <c r="K3419" s="18">
        <f t="shared" si="376"/>
        <v>0</v>
      </c>
      <c r="L3419" s="57" t="str">
        <f t="shared" si="372"/>
        <v>W. M. Jernigan</v>
      </c>
      <c r="M3419" s="57" t="str">
        <f t="shared" si="377"/>
        <v>W. M. Jernigan</v>
      </c>
      <c r="N3419" s="61" t="str">
        <f t="shared" si="373"/>
        <v>W. M. Jernigan</v>
      </c>
    </row>
    <row r="3420" spans="1:14" ht="25.35" customHeight="1" x14ac:dyDescent="0.2">
      <c r="A3420" s="70" t="s">
        <v>2770</v>
      </c>
      <c r="B3420" s="71">
        <v>1983</v>
      </c>
      <c r="C3420" s="68" t="str">
        <f>IF(ISERROR(VLOOKUP(IF(RIGHT($A3420,1)=")",LEFT($A3420,FIND(" (",$A3420)-1),$A3420),[1]ACCS!$B$2:$B$5003, 1, FALSE)), "","1")</f>
        <v>1</v>
      </c>
      <c r="D3420" s="116" t="str">
        <f>IF($B3420="Unknown","",IF($B3420="","",IF(VALUE(LEFT($B3420,4))&lt;Calc!$J$2,"ANTIQUE","")))</f>
        <v/>
      </c>
      <c r="E3420" s="72" t="s">
        <v>37</v>
      </c>
      <c r="F3420" s="121"/>
      <c r="G3420" s="121"/>
      <c r="H3420" s="62" t="str">
        <f t="shared" si="374"/>
        <v>Reticulata</v>
      </c>
      <c r="I3420" s="18">
        <f t="shared" si="371"/>
        <v>1</v>
      </c>
      <c r="J3420" s="18">
        <f t="shared" si="375"/>
        <v>0</v>
      </c>
      <c r="K3420" s="18">
        <f t="shared" si="376"/>
        <v>0</v>
      </c>
      <c r="L3420" s="57" t="str">
        <f t="shared" si="372"/>
        <v>W. P. Gilley</v>
      </c>
      <c r="M3420" s="57" t="str">
        <f t="shared" si="377"/>
        <v>W. P. Gilley</v>
      </c>
      <c r="N3420" s="61" t="str">
        <f t="shared" si="373"/>
        <v>W. P. Gilley</v>
      </c>
    </row>
    <row r="3421" spans="1:14" ht="25.35" customHeight="1" x14ac:dyDescent="0.2">
      <c r="A3421" s="70" t="s">
        <v>3486</v>
      </c>
      <c r="B3421" s="71">
        <v>1832</v>
      </c>
      <c r="C3421" s="68" t="str">
        <f>IF(ISERROR(VLOOKUP(IF(RIGHT($A3421,1)=")",LEFT($A3421,FIND(" (",$A3421)-1),$A3421),[1]ACCS!$B$2:$B$5003, 1, FALSE)), "","1")</f>
        <v/>
      </c>
      <c r="D3421" s="116" t="str">
        <f>IF($B3421="Unknown","",IF($B3421="","",IF(VALUE(LEFT($B3421,4))&lt;Calc!$J$2,"ANTIQUE","")))</f>
        <v>ANTIQUE</v>
      </c>
      <c r="E3421" s="72" t="s">
        <v>24</v>
      </c>
      <c r="F3421" s="121" t="s">
        <v>5</v>
      </c>
      <c r="G3421" s="121"/>
      <c r="H3421" s="62" t="str">
        <f t="shared" si="374"/>
        <v>Japonica</v>
      </c>
      <c r="I3421" s="18">
        <f t="shared" si="371"/>
        <v>0</v>
      </c>
      <c r="J3421" s="18">
        <f t="shared" si="375"/>
        <v>0</v>
      </c>
      <c r="K3421" s="18">
        <f t="shared" si="376"/>
        <v>0</v>
      </c>
      <c r="L3421" s="57" t="str">
        <f t="shared" si="372"/>
        <v>Wakanoura Var. (See Tricolor (Siebold))</v>
      </c>
      <c r="M3421" s="57" t="str">
        <f t="shared" si="377"/>
        <v>Wakanoura Var. (See Tricolor (Siebold))</v>
      </c>
      <c r="N3421" s="61" t="str">
        <f t="shared" si="373"/>
        <v>Wakanoura Var. (See Tricolor (Siebold))</v>
      </c>
    </row>
    <row r="3422" spans="1:14" ht="25.35" customHeight="1" x14ac:dyDescent="0.2">
      <c r="A3422" s="70" t="s">
        <v>2771</v>
      </c>
      <c r="B3422" s="71">
        <v>2010</v>
      </c>
      <c r="C3422" s="68" t="str">
        <f>IF(ISERROR(VLOOKUP(IF(RIGHT($A3422,1)=")",LEFT($A3422,FIND(" (",$A3422)-1),$A3422),[1]ACCS!$B$2:$B$5003, 1, FALSE)), "","1")</f>
        <v>1</v>
      </c>
      <c r="D3422" s="116" t="str">
        <f>IF($B3422="Unknown","",IF($B3422="","",IF(VALUE(LEFT($B3422,4))&lt;Calc!$J$2,"ANTIQUE","")))</f>
        <v/>
      </c>
      <c r="E3422" s="72" t="s">
        <v>24</v>
      </c>
      <c r="F3422" s="121"/>
      <c r="G3422" s="121"/>
      <c r="H3422" s="62" t="str">
        <f t="shared" si="374"/>
        <v>Japonica</v>
      </c>
      <c r="I3422" s="18">
        <f t="shared" si="371"/>
        <v>0</v>
      </c>
      <c r="J3422" s="18">
        <f t="shared" si="375"/>
        <v>0</v>
      </c>
      <c r="K3422" s="18">
        <f t="shared" si="376"/>
        <v>0</v>
      </c>
      <c r="L3422" s="57" t="str">
        <f t="shared" si="372"/>
        <v>Walker Lewis</v>
      </c>
      <c r="M3422" s="57" t="str">
        <f t="shared" si="377"/>
        <v>Walker Lewis</v>
      </c>
      <c r="N3422" s="61" t="str">
        <f t="shared" si="373"/>
        <v>Walker Lewis</v>
      </c>
    </row>
    <row r="3423" spans="1:14" ht="25.35" customHeight="1" x14ac:dyDescent="0.2">
      <c r="A3423" s="70" t="s">
        <v>2772</v>
      </c>
      <c r="B3423" s="71">
        <v>1960</v>
      </c>
      <c r="C3423" s="68" t="str">
        <f>IF(ISERROR(VLOOKUP(IF(RIGHT($A3423,1)=")",LEFT($A3423,FIND(" (",$A3423)-1),$A3423),[1]ACCS!$B$2:$B$5003, 1, FALSE)), "","1")</f>
        <v>1</v>
      </c>
      <c r="D3423" s="116" t="str">
        <f>IF($B3423="Unknown","",IF($B3423="","",IF(VALUE(LEFT($B3423,4))&lt;Calc!$J$2,"ANTIQUE","")))</f>
        <v/>
      </c>
      <c r="E3423" s="72" t="s">
        <v>61</v>
      </c>
      <c r="F3423" s="121"/>
      <c r="G3423" s="121" t="s">
        <v>26</v>
      </c>
      <c r="H3423" s="62" t="str">
        <f t="shared" si="374"/>
        <v>Japonica</v>
      </c>
      <c r="I3423" s="18">
        <f t="shared" si="371"/>
        <v>0</v>
      </c>
      <c r="J3423" s="18">
        <f t="shared" si="375"/>
        <v>0</v>
      </c>
      <c r="K3423" s="18">
        <f t="shared" si="376"/>
        <v>0</v>
      </c>
      <c r="L3423" s="57" t="str">
        <f t="shared" si="372"/>
        <v>Walker's Pink</v>
      </c>
      <c r="M3423" s="57" t="str">
        <f t="shared" si="377"/>
        <v>Walker's Pink</v>
      </c>
      <c r="N3423" s="61" t="str">
        <f t="shared" si="373"/>
        <v>Walker's Pink</v>
      </c>
    </row>
    <row r="3424" spans="1:14" ht="25.35" customHeight="1" x14ac:dyDescent="0.2">
      <c r="A3424" s="70" t="s">
        <v>3487</v>
      </c>
      <c r="B3424" s="71" t="s">
        <v>90</v>
      </c>
      <c r="C3424" s="68" t="str">
        <f>IF(ISERROR(VLOOKUP(IF(RIGHT($A3424,1)=")",LEFT($A3424,FIND(" (",$A3424)-1),$A3424),[1]ACCS!$B$2:$B$5003, 1, FALSE)), "","1")</f>
        <v>1</v>
      </c>
      <c r="D3424" s="116" t="str">
        <f>IF($B3424="Unknown","",IF($B3424="","",IF(VALUE(LEFT($B3424,4))&lt;Calc!$J$2,"ANTIQUE","")))</f>
        <v>ANTIQUE</v>
      </c>
      <c r="E3424" s="72" t="s">
        <v>47</v>
      </c>
      <c r="F3424" s="121"/>
      <c r="G3424" s="121"/>
      <c r="H3424" s="62" t="str">
        <f t="shared" si="374"/>
        <v>Japonica</v>
      </c>
      <c r="I3424" s="18">
        <f t="shared" si="371"/>
        <v>0</v>
      </c>
      <c r="J3424" s="18">
        <f t="shared" si="375"/>
        <v>0</v>
      </c>
      <c r="K3424" s="18">
        <f t="shared" si="376"/>
        <v>0</v>
      </c>
      <c r="L3424" s="57" t="str">
        <f t="shared" si="372"/>
        <v>Wall Street Red</v>
      </c>
      <c r="M3424" s="57" t="str">
        <f t="shared" si="377"/>
        <v>Wall Street Red</v>
      </c>
      <c r="N3424" s="61" t="str">
        <f t="shared" si="373"/>
        <v>Wall Street Red</v>
      </c>
    </row>
    <row r="3425" spans="1:14" ht="25.35" customHeight="1" x14ac:dyDescent="0.2">
      <c r="A3425" s="70" t="s">
        <v>2773</v>
      </c>
      <c r="B3425" s="71">
        <v>2017</v>
      </c>
      <c r="C3425" s="68" t="str">
        <f>IF(ISERROR(VLOOKUP(IF(RIGHT($A3425,1)=")",LEFT($A3425,FIND(" (",$A3425)-1),$A3425),[1]ACCS!$B$2:$B$5003, 1, FALSE)), "","1")</f>
        <v>1</v>
      </c>
      <c r="D3425" s="116" t="str">
        <f>IF($B3425="Unknown","",IF($B3425="","",IF(VALUE(LEFT($B3425,4))&lt;Calc!$J$2,"ANTIQUE","")))</f>
        <v/>
      </c>
      <c r="E3425" s="72" t="s">
        <v>24</v>
      </c>
      <c r="F3425" s="121"/>
      <c r="G3425" s="121"/>
      <c r="H3425" s="62" t="str">
        <f t="shared" si="374"/>
        <v>Japonica</v>
      </c>
      <c r="I3425" s="18">
        <f t="shared" si="371"/>
        <v>0</v>
      </c>
      <c r="J3425" s="18">
        <f t="shared" si="375"/>
        <v>0</v>
      </c>
      <c r="K3425" s="18">
        <f t="shared" si="376"/>
        <v>0</v>
      </c>
      <c r="L3425" s="57" t="str">
        <f t="shared" si="372"/>
        <v>Wally B</v>
      </c>
      <c r="M3425" s="57" t="str">
        <f t="shared" si="377"/>
        <v>Wally B</v>
      </c>
      <c r="N3425" s="61" t="str">
        <f t="shared" si="373"/>
        <v>Wally B</v>
      </c>
    </row>
    <row r="3426" spans="1:14" ht="25.35" customHeight="1" x14ac:dyDescent="0.2">
      <c r="A3426" s="70" t="s">
        <v>2774</v>
      </c>
      <c r="B3426" s="71">
        <v>1980</v>
      </c>
      <c r="C3426" s="68" t="str">
        <f>IF(ISERROR(VLOOKUP(IF(RIGHT($A3426,1)=")",LEFT($A3426,FIND(" (",$A3426)-1),$A3426),[1]ACCS!$B$2:$B$5003, 1, FALSE)), "","1")</f>
        <v>1</v>
      </c>
      <c r="D3426" s="116" t="str">
        <f>IF($B3426="Unknown","",IF($B3426="","",IF(VALUE(LEFT($B3426,4))&lt;Calc!$J$2,"ANTIQUE","")))</f>
        <v/>
      </c>
      <c r="E3426" s="72" t="s">
        <v>37</v>
      </c>
      <c r="F3426" s="121" t="s">
        <v>5</v>
      </c>
      <c r="G3426" s="121" t="s">
        <v>26</v>
      </c>
      <c r="H3426" s="62" t="str">
        <f t="shared" si="374"/>
        <v>Japonica</v>
      </c>
      <c r="I3426" s="18">
        <f t="shared" ref="I3426:I3489" si="378">IF(NOT(ISERROR(SEARCH("(R)",$A3426))),1,IF(NOT(ISERROR(SEARCH("(H)",$A3426))),2,IF(NOT(ISERROR(SEARCH("(Sasanqua)",$A3426))),3,IF(NOT(ISERROR(SEARCH("(Hiemalis)",$A3426))),4,IF(NOT(ISERROR(SEARCH("(Vernalis)",$A3426))),5,IF(NOT(ISERROR(SEARCH("(Higo)",$A3426))),6,))))))+$J3426+K3426</f>
        <v>0</v>
      </c>
      <c r="J3426" s="18">
        <f t="shared" si="375"/>
        <v>0</v>
      </c>
      <c r="K3426" s="18">
        <f t="shared" si="376"/>
        <v>0</v>
      </c>
      <c r="L3426" s="57" t="str">
        <f t="shared" ref="L3426:L3489" si="379">SUBSTITUTE(SUBSTITUTE(SUBSTITUTE(SUBSTITUTE(SUBSTITUTE(SUBSTITUTE(SUBSTITUTE(SUBSTITUTE(A3426," (A)","")," (R)","")," (H)","")," (Sasanqua)","")," (Hiemalis)","")," (Vernalis)","")," (Rusticana)",""),"(Wabisuke)","")</f>
        <v>Walter A. Wilson</v>
      </c>
      <c r="M3426" s="57" t="str">
        <f t="shared" si="377"/>
        <v>Walter A. Wilson</v>
      </c>
      <c r="N3426" s="61" t="str">
        <f t="shared" si="373"/>
        <v>Walter A. Wilson</v>
      </c>
    </row>
    <row r="3427" spans="1:14" ht="25.35" customHeight="1" x14ac:dyDescent="0.2">
      <c r="A3427" s="70" t="s">
        <v>2775</v>
      </c>
      <c r="B3427" s="71">
        <v>1955</v>
      </c>
      <c r="C3427" s="68" t="str">
        <f>IF(ISERROR(VLOOKUP(IF(RIGHT($A3427,1)=")",LEFT($A3427,FIND(" (",$A3427)-1),$A3427),[1]ACCS!$B$2:$B$5003, 1, FALSE)), "","1")</f>
        <v>1</v>
      </c>
      <c r="D3427" s="116" t="str">
        <f>IF($B3427="Unknown","",IF($B3427="","",IF(VALUE(LEFT($B3427,4))&lt;Calc!$J$2,"ANTIQUE","")))</f>
        <v/>
      </c>
      <c r="E3427" s="72" t="s">
        <v>37</v>
      </c>
      <c r="F3427" s="121"/>
      <c r="G3427" s="121"/>
      <c r="H3427" s="62" t="str">
        <f t="shared" si="374"/>
        <v>Japonica</v>
      </c>
      <c r="I3427" s="18">
        <f t="shared" si="378"/>
        <v>0</v>
      </c>
      <c r="J3427" s="18">
        <f t="shared" si="375"/>
        <v>0</v>
      </c>
      <c r="K3427" s="18">
        <f t="shared" si="376"/>
        <v>0</v>
      </c>
      <c r="L3427" s="57" t="str">
        <f t="shared" si="379"/>
        <v>Walter D. Bellingrath</v>
      </c>
      <c r="M3427" s="57" t="str">
        <f t="shared" si="377"/>
        <v>Walter D. Bellingrath</v>
      </c>
      <c r="N3427" s="61" t="str">
        <f t="shared" si="373"/>
        <v>Walter D. Bellingrath</v>
      </c>
    </row>
    <row r="3428" spans="1:14" ht="25.35" customHeight="1" x14ac:dyDescent="0.2">
      <c r="A3428" s="70" t="s">
        <v>2776</v>
      </c>
      <c r="B3428" s="71">
        <v>2004</v>
      </c>
      <c r="C3428" s="68" t="str">
        <f>IF(ISERROR(VLOOKUP(IF(RIGHT($A3428,1)=")",LEFT($A3428,FIND(" (",$A3428)-1),$A3428),[1]ACCS!$B$2:$B$5003, 1, FALSE)), "","1")</f>
        <v>1</v>
      </c>
      <c r="D3428" s="116" t="str">
        <f>IF($B3428="Unknown","",IF($B3428="","",IF(VALUE(LEFT($B3428,4))&lt;Calc!$J$2,"ANTIQUE","")))</f>
        <v/>
      </c>
      <c r="E3428" s="72" t="s">
        <v>29</v>
      </c>
      <c r="F3428" s="121"/>
      <c r="G3428" s="121"/>
      <c r="H3428" s="62" t="str">
        <f t="shared" si="374"/>
        <v>Reticulata</v>
      </c>
      <c r="I3428" s="18">
        <f t="shared" si="378"/>
        <v>1</v>
      </c>
      <c r="J3428" s="18">
        <f t="shared" si="375"/>
        <v>0</v>
      </c>
      <c r="K3428" s="18">
        <f t="shared" si="376"/>
        <v>0</v>
      </c>
      <c r="L3428" s="57" t="str">
        <f t="shared" si="379"/>
        <v>Walter Homeyer</v>
      </c>
      <c r="M3428" s="57" t="str">
        <f t="shared" si="377"/>
        <v>Walter Homeyer</v>
      </c>
      <c r="N3428" s="61" t="str">
        <f t="shared" si="373"/>
        <v>Walter Homeyer</v>
      </c>
    </row>
    <row r="3429" spans="1:14" ht="25.35" customHeight="1" x14ac:dyDescent="0.2">
      <c r="A3429" s="70" t="s">
        <v>2777</v>
      </c>
      <c r="B3429" s="71">
        <v>2017</v>
      </c>
      <c r="C3429" s="68" t="str">
        <f>IF(ISERROR(VLOOKUP(IF(RIGHT($A3429,1)=")",LEFT($A3429,FIND(" (",$A3429)-1),$A3429),[1]ACCS!$B$2:$B$5003, 1, FALSE)), "","1")</f>
        <v>1</v>
      </c>
      <c r="D3429" s="116" t="str">
        <f>IF($B3429="Unknown","",IF($B3429="","",IF(VALUE(LEFT($B3429,4))&lt;Calc!$J$2,"ANTIQUE","")))</f>
        <v/>
      </c>
      <c r="E3429" s="72" t="s">
        <v>37</v>
      </c>
      <c r="F3429" s="121"/>
      <c r="G3429" s="121" t="s">
        <v>26</v>
      </c>
      <c r="H3429" s="62" t="str">
        <f t="shared" si="374"/>
        <v>Japonica</v>
      </c>
      <c r="I3429" s="18">
        <f t="shared" si="378"/>
        <v>0</v>
      </c>
      <c r="J3429" s="18">
        <f t="shared" si="375"/>
        <v>0</v>
      </c>
      <c r="K3429" s="18">
        <f t="shared" si="376"/>
        <v>0</v>
      </c>
      <c r="L3429" s="57" t="str">
        <f t="shared" si="379"/>
        <v>Walter's Pretty One</v>
      </c>
      <c r="M3429" s="57" t="str">
        <f t="shared" si="377"/>
        <v>Walter's Pretty One</v>
      </c>
      <c r="N3429" s="61" t="str">
        <f t="shared" si="373"/>
        <v>Walter's Pretty One</v>
      </c>
    </row>
    <row r="3430" spans="1:14" ht="25.35" customHeight="1" x14ac:dyDescent="0.2">
      <c r="A3430" s="70" t="s">
        <v>2778</v>
      </c>
      <c r="B3430" s="71">
        <v>1961</v>
      </c>
      <c r="C3430" s="68" t="str">
        <f>IF(ISERROR(VLOOKUP(IF(RIGHT($A3430,1)=")",LEFT($A3430,FIND(" (",$A3430)-1),$A3430),[1]ACCS!$B$2:$B$5003, 1, FALSE)), "","1")</f>
        <v>1</v>
      </c>
      <c r="D3430" s="116" t="str">
        <f>IF($B3430="Unknown","",IF($B3430="","",IF(VALUE(LEFT($B3430,4))&lt;Calc!$J$2,"ANTIQUE","")))</f>
        <v/>
      </c>
      <c r="E3430" s="72" t="s">
        <v>29</v>
      </c>
      <c r="F3430" s="121"/>
      <c r="G3430" s="121"/>
      <c r="H3430" s="62" t="str">
        <f t="shared" si="374"/>
        <v>NRH</v>
      </c>
      <c r="I3430" s="18">
        <f t="shared" si="378"/>
        <v>2</v>
      </c>
      <c r="J3430" s="18">
        <f t="shared" si="375"/>
        <v>0</v>
      </c>
      <c r="K3430" s="18">
        <f t="shared" si="376"/>
        <v>0</v>
      </c>
      <c r="L3430" s="57" t="str">
        <f t="shared" si="379"/>
        <v>Waltz Dream</v>
      </c>
      <c r="M3430" s="57" t="str">
        <f t="shared" si="377"/>
        <v>Waltz Dream</v>
      </c>
      <c r="N3430" s="61" t="str">
        <f t="shared" si="373"/>
        <v>Waltz Dream</v>
      </c>
    </row>
    <row r="3431" spans="1:14" ht="25.35" customHeight="1" x14ac:dyDescent="0.2">
      <c r="A3431" s="70" t="s">
        <v>2779</v>
      </c>
      <c r="B3431" s="71">
        <v>1960</v>
      </c>
      <c r="C3431" s="68" t="str">
        <f>IF(ISERROR(VLOOKUP(IF(RIGHT($A3431,1)=")",LEFT($A3431,FIND(" (",$A3431)-1),$A3431),[1]ACCS!$B$2:$B$5003, 1, FALSE)), "","1")</f>
        <v>1</v>
      </c>
      <c r="D3431" s="116" t="str">
        <f>IF($B3431="Unknown","",IF($B3431="","",IF(VALUE(LEFT($B3431,4))&lt;Calc!$J$2,"ANTIQUE","")))</f>
        <v/>
      </c>
      <c r="E3431" s="72" t="s">
        <v>24</v>
      </c>
      <c r="F3431" s="121"/>
      <c r="G3431" s="121"/>
      <c r="H3431" s="62" t="str">
        <f t="shared" si="374"/>
        <v>NRH</v>
      </c>
      <c r="I3431" s="18">
        <f t="shared" si="378"/>
        <v>2</v>
      </c>
      <c r="J3431" s="18">
        <f t="shared" si="375"/>
        <v>0</v>
      </c>
      <c r="K3431" s="18">
        <f t="shared" si="376"/>
        <v>0</v>
      </c>
      <c r="L3431" s="57" t="str">
        <f t="shared" si="379"/>
        <v>Waltz Time</v>
      </c>
      <c r="M3431" s="57" t="str">
        <f t="shared" si="377"/>
        <v>Waltz Time</v>
      </c>
      <c r="N3431" s="61" t="str">
        <f t="shared" si="373"/>
        <v>Waltz Time</v>
      </c>
    </row>
    <row r="3432" spans="1:14" ht="25.35" customHeight="1" x14ac:dyDescent="0.2">
      <c r="A3432" s="70" t="s">
        <v>2780</v>
      </c>
      <c r="B3432" s="71">
        <v>1981</v>
      </c>
      <c r="C3432" s="68" t="str">
        <f>IF(ISERROR(VLOOKUP(IF(RIGHT($A3432,1)=")",LEFT($A3432,FIND(" (",$A3432)-1),$A3432),[1]ACCS!$B$2:$B$5003, 1, FALSE)), "","1")</f>
        <v/>
      </c>
      <c r="D3432" s="116" t="str">
        <f>IF($B3432="Unknown","",IF($B3432="","",IF(VALUE(LEFT($B3432,4))&lt;Calc!$J$2,"ANTIQUE","")))</f>
        <v/>
      </c>
      <c r="E3432" s="72" t="s">
        <v>24</v>
      </c>
      <c r="F3432" s="121"/>
      <c r="G3432" s="121"/>
      <c r="H3432" s="62" t="str">
        <f t="shared" si="374"/>
        <v>NRH</v>
      </c>
      <c r="I3432" s="18">
        <f t="shared" si="378"/>
        <v>2</v>
      </c>
      <c r="J3432" s="18">
        <f t="shared" si="375"/>
        <v>0</v>
      </c>
      <c r="K3432" s="18">
        <f t="shared" si="376"/>
        <v>0</v>
      </c>
      <c r="L3432" s="57" t="str">
        <f t="shared" si="379"/>
        <v>Waltz Time Supreme</v>
      </c>
      <c r="M3432" s="57" t="str">
        <f t="shared" si="377"/>
        <v>Waltz Time Supreme</v>
      </c>
      <c r="N3432" s="61" t="str">
        <f t="shared" si="373"/>
        <v>Waltz Time Supreme</v>
      </c>
    </row>
    <row r="3433" spans="1:14" ht="25.35" customHeight="1" x14ac:dyDescent="0.2">
      <c r="A3433" s="99" t="s">
        <v>3582</v>
      </c>
      <c r="B3433" s="100">
        <v>2024</v>
      </c>
      <c r="C3433" s="68" t="str">
        <f>IF(ISERROR(VLOOKUP(IF(RIGHT($A3433,1)=")",LEFT($A3433,FIND(" (",$A3433)-1),$A3433),[1]ACCS!$B$2:$B$5003, 1, FALSE)), "","1")</f>
        <v/>
      </c>
      <c r="D3433" s="104" t="str">
        <f>IF($B3433="Unknown","",IF($B3433="","",IF(VALUE(LEFT($B3433,4))&lt;Calc!$J$2,"ANTIQUE","")))</f>
        <v/>
      </c>
      <c r="E3433" s="53" t="s">
        <v>30</v>
      </c>
      <c r="F3433" s="121"/>
      <c r="G3433" s="121"/>
      <c r="H3433" s="62" t="str">
        <f t="shared" si="374"/>
        <v>Japonica</v>
      </c>
      <c r="I3433" s="18">
        <f t="shared" si="378"/>
        <v>0</v>
      </c>
      <c r="J3433" s="18">
        <f t="shared" si="375"/>
        <v>0</v>
      </c>
      <c r="K3433" s="18">
        <f t="shared" si="376"/>
        <v>0</v>
      </c>
      <c r="L3433" s="57" t="str">
        <f t="shared" si="379"/>
        <v>Wang's JJ Hong</v>
      </c>
      <c r="M3433" s="57" t="str">
        <f t="shared" si="377"/>
        <v>Wang's JJ Hong</v>
      </c>
      <c r="N3433" s="61" t="str">
        <f t="shared" si="373"/>
        <v>Wang's JJ Hong</v>
      </c>
    </row>
    <row r="3434" spans="1:14" ht="25.35" customHeight="1" x14ac:dyDescent="0.2">
      <c r="A3434" s="70" t="s">
        <v>3488</v>
      </c>
      <c r="B3434" s="71">
        <v>1825</v>
      </c>
      <c r="C3434" s="68" t="str">
        <f>IF(ISERROR(VLOOKUP(IF(RIGHT($A3434,1)=")",LEFT($A3434,FIND(" (",$A3434)-1),$A3434),[1]ACCS!$B$2:$B$5003, 1, FALSE)), "","1")</f>
        <v/>
      </c>
      <c r="D3434" s="116" t="str">
        <f>IF($B3434="Unknown","",IF($B3434="","",IF(VALUE(LEFT($B3434,4))&lt;Calc!$J$2,"ANTIQUE","")))</f>
        <v>ANTIQUE</v>
      </c>
      <c r="E3434" s="72" t="s">
        <v>24</v>
      </c>
      <c r="F3434" s="121"/>
      <c r="G3434" s="121"/>
      <c r="H3434" s="62" t="str">
        <f t="shared" si="374"/>
        <v>Japonica</v>
      </c>
      <c r="I3434" s="18">
        <f t="shared" si="378"/>
        <v>0</v>
      </c>
      <c r="J3434" s="18">
        <f t="shared" si="375"/>
        <v>0</v>
      </c>
      <c r="K3434" s="18">
        <f t="shared" si="376"/>
        <v>0</v>
      </c>
      <c r="L3434" s="57" t="str">
        <f t="shared" si="379"/>
        <v>Warratah (See Anemonaeflora Alba)</v>
      </c>
      <c r="M3434" s="57" t="str">
        <f t="shared" si="377"/>
        <v>Warratah (See Anemonaeflora Alba)</v>
      </c>
      <c r="N3434" s="61" t="str">
        <f t="shared" si="373"/>
        <v>Warratah (See Anemonaeflora Alba)</v>
      </c>
    </row>
    <row r="3435" spans="1:14" ht="25.35" customHeight="1" x14ac:dyDescent="0.2">
      <c r="A3435" s="70" t="s">
        <v>2781</v>
      </c>
      <c r="B3435" s="71">
        <v>2014</v>
      </c>
      <c r="C3435" s="68" t="str">
        <f>IF(ISERROR(VLOOKUP(IF(RIGHT($A3435,1)=")",LEFT($A3435,FIND(" (",$A3435)-1),$A3435),[1]ACCS!$B$2:$B$5003, 1, FALSE)), "","1")</f>
        <v>1</v>
      </c>
      <c r="D3435" s="116" t="str">
        <f>IF($B3435="Unknown","",IF($B3435="","",IF(VALUE(LEFT($B3435,4))&lt;Calc!$J$2,"ANTIQUE","")))</f>
        <v/>
      </c>
      <c r="E3435" s="72" t="s">
        <v>37</v>
      </c>
      <c r="F3435" s="121"/>
      <c r="G3435" s="121"/>
      <c r="H3435" s="62" t="str">
        <f t="shared" si="374"/>
        <v>Japonica</v>
      </c>
      <c r="I3435" s="18">
        <f t="shared" si="378"/>
        <v>0</v>
      </c>
      <c r="J3435" s="18">
        <f t="shared" si="375"/>
        <v>0</v>
      </c>
      <c r="K3435" s="18">
        <f t="shared" si="376"/>
        <v>0</v>
      </c>
      <c r="L3435" s="57" t="str">
        <f t="shared" si="379"/>
        <v>Warren Thompson</v>
      </c>
      <c r="M3435" s="57" t="str">
        <f t="shared" si="377"/>
        <v>Warren Thompson</v>
      </c>
      <c r="N3435" s="61" t="str">
        <f t="shared" si="373"/>
        <v>Warren Thompson</v>
      </c>
    </row>
    <row r="3436" spans="1:14" ht="25.35" customHeight="1" x14ac:dyDescent="0.2">
      <c r="A3436" s="70" t="s">
        <v>2782</v>
      </c>
      <c r="B3436" s="71">
        <v>1978</v>
      </c>
      <c r="C3436" s="68" t="str">
        <f>IF(ISERROR(VLOOKUP(IF(RIGHT($A3436,1)=")",LEFT($A3436,FIND(" (",$A3436)-1),$A3436),[1]ACCS!$B$2:$B$5003, 1, FALSE)), "","1")</f>
        <v>1</v>
      </c>
      <c r="D3436" s="116" t="str">
        <f>IF($B3436="Unknown","",IF($B3436="","",IF(VALUE(LEFT($B3436,4))&lt;Calc!$J$2,"ANTIQUE","")))</f>
        <v/>
      </c>
      <c r="E3436" s="72" t="s">
        <v>29</v>
      </c>
      <c r="F3436" s="121"/>
      <c r="G3436" s="121" t="s">
        <v>26</v>
      </c>
      <c r="H3436" s="62" t="str">
        <f t="shared" si="374"/>
        <v>Reticulata</v>
      </c>
      <c r="I3436" s="18">
        <f t="shared" si="378"/>
        <v>1</v>
      </c>
      <c r="J3436" s="18">
        <f t="shared" si="375"/>
        <v>0</v>
      </c>
      <c r="K3436" s="18">
        <f t="shared" si="376"/>
        <v>0</v>
      </c>
      <c r="L3436" s="57" t="str">
        <f t="shared" si="379"/>
        <v>Warwick Berg</v>
      </c>
      <c r="M3436" s="57" t="str">
        <f t="shared" si="377"/>
        <v>Warwick Berg</v>
      </c>
      <c r="N3436" s="61" t="str">
        <f t="shared" si="373"/>
        <v>Warwick Berg</v>
      </c>
    </row>
    <row r="3437" spans="1:14" ht="25.35" customHeight="1" x14ac:dyDescent="0.2">
      <c r="A3437" s="70" t="s">
        <v>2783</v>
      </c>
      <c r="B3437" s="71">
        <v>1967</v>
      </c>
      <c r="C3437" s="68" t="str">
        <f>IF(ISERROR(VLOOKUP(IF(RIGHT($A3437,1)=")",LEFT($A3437,FIND(" (",$A3437)-1),$A3437),[1]ACCS!$B$2:$B$5003, 1, FALSE)), "","1")</f>
        <v>1</v>
      </c>
      <c r="D3437" s="116" t="str">
        <f>IF($B3437="Unknown","",IF($B3437="","",IF(VALUE(LEFT($B3437,4))&lt;Calc!$J$2,"ANTIQUE","")))</f>
        <v/>
      </c>
      <c r="E3437" s="72" t="s">
        <v>24</v>
      </c>
      <c r="F3437" s="121"/>
      <c r="G3437" s="121" t="s">
        <v>26</v>
      </c>
      <c r="H3437" s="62" t="str">
        <f t="shared" si="374"/>
        <v>NRH</v>
      </c>
      <c r="I3437" s="18">
        <f t="shared" si="378"/>
        <v>2</v>
      </c>
      <c r="J3437" s="18">
        <f t="shared" si="375"/>
        <v>0</v>
      </c>
      <c r="K3437" s="18">
        <f t="shared" si="376"/>
        <v>0</v>
      </c>
      <c r="L3437" s="57" t="str">
        <f t="shared" si="379"/>
        <v>Water Lily</v>
      </c>
      <c r="M3437" s="57" t="str">
        <f t="shared" si="377"/>
        <v>Water Lily</v>
      </c>
      <c r="N3437" s="61" t="str">
        <f t="shared" si="373"/>
        <v>Water Lily</v>
      </c>
    </row>
    <row r="3438" spans="1:14" ht="25.35" customHeight="1" x14ac:dyDescent="0.2">
      <c r="A3438" s="70" t="s">
        <v>2784</v>
      </c>
      <c r="B3438" s="71">
        <v>1985</v>
      </c>
      <c r="C3438" s="68" t="str">
        <f>IF(ISERROR(VLOOKUP(IF(RIGHT($A3438,1)=")",LEFT($A3438,FIND(" (",$A3438)-1),$A3438),[1]ACCS!$B$2:$B$5003, 1, FALSE)), "","1")</f>
        <v>1</v>
      </c>
      <c r="D3438" s="116" t="str">
        <f>IF($B3438="Unknown","",IF($B3438="","",IF(VALUE(LEFT($B3438,4))&lt;Calc!$J$2,"ANTIQUE","")))</f>
        <v/>
      </c>
      <c r="E3438" s="72" t="s">
        <v>24</v>
      </c>
      <c r="F3438" s="121" t="s">
        <v>3604</v>
      </c>
      <c r="G3438" s="121" t="s">
        <v>26</v>
      </c>
      <c r="H3438" s="62" t="str">
        <f t="shared" si="374"/>
        <v>Japonica</v>
      </c>
      <c r="I3438" s="18">
        <f t="shared" si="378"/>
        <v>0</v>
      </c>
      <c r="J3438" s="18">
        <f t="shared" si="375"/>
        <v>0</v>
      </c>
      <c r="K3438" s="18">
        <f t="shared" si="376"/>
        <v>0</v>
      </c>
      <c r="L3438" s="57" t="str">
        <f t="shared" si="379"/>
        <v>Webb's White</v>
      </c>
      <c r="M3438" s="57" t="str">
        <f t="shared" si="377"/>
        <v>Webb's White</v>
      </c>
      <c r="N3438" s="61" t="str">
        <f t="shared" si="373"/>
        <v>Webb's White</v>
      </c>
    </row>
    <row r="3439" spans="1:14" ht="25.35" customHeight="1" x14ac:dyDescent="0.2">
      <c r="A3439" s="74" t="s">
        <v>3125</v>
      </c>
      <c r="B3439" s="71">
        <v>2022</v>
      </c>
      <c r="C3439" s="68" t="str">
        <f>IF(ISERROR(VLOOKUP(IF(RIGHT($A3439,1)=")",LEFT($A3439,FIND(" (",$A3439)-1),$A3439),[1]ACCS!$B$2:$B$5003, 1, FALSE)), "","1")</f>
        <v>1</v>
      </c>
      <c r="D3439" s="116" t="str">
        <f>IF($B3439="Unknown","",IF($B3439="","",IF(VALUE(LEFT($B3439,4))&lt;Calc!$J$2,"ANTIQUE","")))</f>
        <v/>
      </c>
      <c r="E3439" s="72" t="s">
        <v>24</v>
      </c>
      <c r="F3439" s="121"/>
      <c r="G3439" s="121"/>
      <c r="H3439" s="62" t="str">
        <f t="shared" si="374"/>
        <v>NRH</v>
      </c>
      <c r="I3439" s="18">
        <f t="shared" si="378"/>
        <v>2</v>
      </c>
      <c r="J3439" s="18">
        <f t="shared" si="375"/>
        <v>0</v>
      </c>
      <c r="K3439" s="18">
        <f t="shared" si="376"/>
        <v>0</v>
      </c>
      <c r="L3439" s="57" t="str">
        <f t="shared" si="379"/>
        <v>Wedding Dress</v>
      </c>
      <c r="M3439" s="57" t="str">
        <f t="shared" si="377"/>
        <v>Wedding Dress</v>
      </c>
      <c r="N3439" s="61" t="str">
        <f t="shared" si="373"/>
        <v>Wedding Dress</v>
      </c>
    </row>
    <row r="3440" spans="1:14" ht="25.35" customHeight="1" x14ac:dyDescent="0.2">
      <c r="A3440" s="70" t="s">
        <v>2785</v>
      </c>
      <c r="B3440" s="71">
        <v>1948</v>
      </c>
      <c r="C3440" s="68" t="str">
        <f>IF(ISERROR(VLOOKUP(IF(RIGHT($A3440,1)=")",LEFT($A3440,FIND(" (",$A3440)-1),$A3440),[1]ACCS!$B$2:$B$5003, 1, FALSE)), "","1")</f>
        <v>1</v>
      </c>
      <c r="D3440" s="116" t="str">
        <f>IF($B3440="Unknown","",IF($B3440="","",IF(VALUE(LEFT($B3440,4))&lt;Calc!$J$2,"ANTIQUE","")))</f>
        <v/>
      </c>
      <c r="E3440" s="72" t="s">
        <v>24</v>
      </c>
      <c r="F3440" s="121"/>
      <c r="G3440" s="121"/>
      <c r="H3440" s="62" t="str">
        <f t="shared" si="374"/>
        <v>Japonica</v>
      </c>
      <c r="I3440" s="18">
        <f t="shared" si="378"/>
        <v>0</v>
      </c>
      <c r="J3440" s="18">
        <f t="shared" si="375"/>
        <v>0</v>
      </c>
      <c r="K3440" s="18">
        <f t="shared" si="376"/>
        <v>0</v>
      </c>
      <c r="L3440" s="57" t="str">
        <f t="shared" si="379"/>
        <v>Weelaunee</v>
      </c>
      <c r="M3440" s="57" t="str">
        <f t="shared" si="377"/>
        <v>Weelaunee</v>
      </c>
      <c r="N3440" s="61" t="str">
        <f t="shared" si="373"/>
        <v>Weelaunee</v>
      </c>
    </row>
    <row r="3441" spans="1:14" ht="25.35" customHeight="1" x14ac:dyDescent="0.2">
      <c r="A3441" s="70" t="s">
        <v>2786</v>
      </c>
      <c r="B3441" s="71">
        <v>2013</v>
      </c>
      <c r="C3441" s="68" t="str">
        <f>IF(ISERROR(VLOOKUP(IF(RIGHT($A3441,1)=")",LEFT($A3441,FIND(" (",$A3441)-1),$A3441),[1]ACCS!$B$2:$B$5003, 1, FALSE)), "","1")</f>
        <v>1</v>
      </c>
      <c r="D3441" s="116" t="str">
        <f>IF($B3441="Unknown","",IF($B3441="","",IF(VALUE(LEFT($B3441,4))&lt;Calc!$J$2,"ANTIQUE","")))</f>
        <v/>
      </c>
      <c r="E3441" s="72" t="s">
        <v>37</v>
      </c>
      <c r="F3441" s="121"/>
      <c r="G3441" s="121" t="s">
        <v>26</v>
      </c>
      <c r="H3441" s="62" t="str">
        <f t="shared" si="374"/>
        <v>Japonica</v>
      </c>
      <c r="I3441" s="18">
        <f t="shared" si="378"/>
        <v>0</v>
      </c>
      <c r="J3441" s="18">
        <f t="shared" si="375"/>
        <v>0</v>
      </c>
      <c r="K3441" s="18">
        <f t="shared" si="376"/>
        <v>0</v>
      </c>
      <c r="L3441" s="57" t="str">
        <f t="shared" si="379"/>
        <v>Wendell's Dream</v>
      </c>
      <c r="M3441" s="57" t="str">
        <f t="shared" si="377"/>
        <v>Wendell's Dream</v>
      </c>
      <c r="N3441" s="61" t="str">
        <f t="shared" si="373"/>
        <v>Wendell's Dream</v>
      </c>
    </row>
    <row r="3442" spans="1:14" ht="25.35" customHeight="1" x14ac:dyDescent="0.2">
      <c r="A3442" s="70" t="s">
        <v>2787</v>
      </c>
      <c r="B3442" s="71">
        <v>1976</v>
      </c>
      <c r="C3442" s="68" t="str">
        <f>IF(ISERROR(VLOOKUP(IF(RIGHT($A3442,1)=")",LEFT($A3442,FIND(" (",$A3442)-1),$A3442),[1]ACCS!$B$2:$B$5003, 1, FALSE)), "","1")</f>
        <v>1</v>
      </c>
      <c r="D3442" s="116" t="str">
        <f>IF($B3442="Unknown","",IF($B3442="","",IF(VALUE(LEFT($B3442,4))&lt;Calc!$J$2,"ANTIQUE","")))</f>
        <v/>
      </c>
      <c r="E3442" s="72" t="s">
        <v>37</v>
      </c>
      <c r="F3442" s="121"/>
      <c r="G3442" s="121"/>
      <c r="H3442" s="62" t="str">
        <f t="shared" si="374"/>
        <v>Japonica</v>
      </c>
      <c r="I3442" s="18">
        <f t="shared" si="378"/>
        <v>0</v>
      </c>
      <c r="J3442" s="18">
        <f t="shared" si="375"/>
        <v>0</v>
      </c>
      <c r="K3442" s="18">
        <f t="shared" si="376"/>
        <v>0</v>
      </c>
      <c r="L3442" s="57" t="str">
        <f t="shared" si="379"/>
        <v>Wendy</v>
      </c>
      <c r="M3442" s="57" t="str">
        <f t="shared" si="377"/>
        <v>Wendy</v>
      </c>
      <c r="N3442" s="61" t="str">
        <f t="shared" si="373"/>
        <v>Wendy</v>
      </c>
    </row>
    <row r="3443" spans="1:14" ht="25.35" customHeight="1" x14ac:dyDescent="0.2">
      <c r="A3443" s="70" t="s">
        <v>2788</v>
      </c>
      <c r="B3443" s="71">
        <v>1976</v>
      </c>
      <c r="C3443" s="68" t="str">
        <f>IF(ISERROR(VLOOKUP(IF(RIGHT($A3443,1)=")",LEFT($A3443,FIND(" (",$A3443)-1),$A3443),[1]ACCS!$B$2:$B$5003, 1, FALSE)), "","1")</f>
        <v>1</v>
      </c>
      <c r="D3443" s="116" t="str">
        <f>IF($B3443="Unknown","",IF($B3443="","",IF(VALUE(LEFT($B3443,4))&lt;Calc!$J$2,"ANTIQUE","")))</f>
        <v/>
      </c>
      <c r="E3443" s="72" t="s">
        <v>37</v>
      </c>
      <c r="F3443" s="121"/>
      <c r="G3443" s="121"/>
      <c r="H3443" s="62" t="str">
        <f t="shared" si="374"/>
        <v>Japonica</v>
      </c>
      <c r="I3443" s="18">
        <f t="shared" si="378"/>
        <v>0</v>
      </c>
      <c r="J3443" s="18">
        <f t="shared" si="375"/>
        <v>0</v>
      </c>
      <c r="K3443" s="18">
        <f t="shared" si="376"/>
        <v>0</v>
      </c>
      <c r="L3443" s="57" t="str">
        <f t="shared" si="379"/>
        <v>Wendy Red</v>
      </c>
      <c r="M3443" s="57" t="str">
        <f t="shared" si="377"/>
        <v>Wendy Red</v>
      </c>
      <c r="N3443" s="61" t="str">
        <f t="shared" si="373"/>
        <v>Wendy Red</v>
      </c>
    </row>
    <row r="3444" spans="1:14" ht="25.35" customHeight="1" x14ac:dyDescent="0.2">
      <c r="A3444" s="70" t="s">
        <v>2789</v>
      </c>
      <c r="B3444" s="71">
        <v>2009</v>
      </c>
      <c r="C3444" s="68" t="str">
        <f>IF(ISERROR(VLOOKUP(IF(RIGHT($A3444,1)=")",LEFT($A3444,FIND(" (",$A3444)-1),$A3444),[1]ACCS!$B$2:$B$5003, 1, FALSE)), "","1")</f>
        <v>1</v>
      </c>
      <c r="D3444" s="116" t="str">
        <f>IF($B3444="Unknown","",IF($B3444="","",IF(VALUE(LEFT($B3444,4))&lt;Calc!$J$2,"ANTIQUE","")))</f>
        <v/>
      </c>
      <c r="E3444" s="72" t="s">
        <v>24</v>
      </c>
      <c r="F3444" s="121"/>
      <c r="G3444" s="121"/>
      <c r="H3444" s="62" t="str">
        <f t="shared" si="374"/>
        <v>NRH</v>
      </c>
      <c r="I3444" s="18">
        <f t="shared" si="378"/>
        <v>2</v>
      </c>
      <c r="J3444" s="18">
        <f t="shared" si="375"/>
        <v>0</v>
      </c>
      <c r="K3444" s="18">
        <f t="shared" si="376"/>
        <v>0</v>
      </c>
      <c r="L3444" s="57" t="str">
        <f t="shared" si="379"/>
        <v>Wendzalea</v>
      </c>
      <c r="M3444" s="57" t="str">
        <f t="shared" si="377"/>
        <v>Wendzalea</v>
      </c>
      <c r="N3444" s="61" t="str">
        <f t="shared" si="373"/>
        <v>Wendzalea</v>
      </c>
    </row>
    <row r="3445" spans="1:14" ht="25.35" customHeight="1" x14ac:dyDescent="0.2">
      <c r="A3445" s="74" t="s">
        <v>3121</v>
      </c>
      <c r="B3445" s="71">
        <v>2021</v>
      </c>
      <c r="C3445" s="68" t="str">
        <f>IF(ISERROR(VLOOKUP(IF(RIGHT($A3445,1)=")",LEFT($A3445,FIND(" (",$A3445)-1),$A3445),[1]ACCS!$B$2:$B$5003, 1, FALSE)), "","1")</f>
        <v>1</v>
      </c>
      <c r="D3445" s="116" t="str">
        <f>IF($B3445="Unknown","",IF($B3445="","",IF(VALUE(LEFT($B3445,4))&lt;Calc!$J$2,"ANTIQUE","")))</f>
        <v/>
      </c>
      <c r="E3445" s="72" t="s">
        <v>21</v>
      </c>
      <c r="F3445" s="121"/>
      <c r="G3445" s="121"/>
      <c r="H3445" s="62" t="str">
        <f t="shared" si="374"/>
        <v>Reticulata</v>
      </c>
      <c r="I3445" s="18">
        <f t="shared" si="378"/>
        <v>1</v>
      </c>
      <c r="J3445" s="18">
        <f t="shared" si="375"/>
        <v>0</v>
      </c>
      <c r="K3445" s="18">
        <f t="shared" si="376"/>
        <v>0</v>
      </c>
      <c r="L3445" s="57" t="str">
        <f t="shared" si="379"/>
        <v>Wenqing's Summer Dream</v>
      </c>
      <c r="M3445" s="57" t="str">
        <f t="shared" si="377"/>
        <v>Wenqing's Summer Dream</v>
      </c>
      <c r="N3445" s="61" t="str">
        <f t="shared" si="373"/>
        <v>Wenqing's Summer Dream</v>
      </c>
    </row>
    <row r="3446" spans="1:14" ht="25.35" customHeight="1" x14ac:dyDescent="0.2">
      <c r="A3446" s="70" t="s">
        <v>2790</v>
      </c>
      <c r="B3446" s="71">
        <v>1979</v>
      </c>
      <c r="C3446" s="68" t="str">
        <f>IF(ISERROR(VLOOKUP(IF(RIGHT($A3446,1)=")",LEFT($A3446,FIND(" (",$A3446)-1),$A3446),[1]ACCS!$B$2:$B$5003, 1, FALSE)), "","1")</f>
        <v>1</v>
      </c>
      <c r="D3446" s="116" t="str">
        <f>IF($B3446="Unknown","",IF($B3446="","",IF(VALUE(LEFT($B3446,4))&lt;Calc!$J$2,"ANTIQUE","")))</f>
        <v/>
      </c>
      <c r="E3446" s="72" t="s">
        <v>29</v>
      </c>
      <c r="F3446" s="121"/>
      <c r="G3446" s="121"/>
      <c r="H3446" s="62" t="str">
        <f t="shared" si="374"/>
        <v>Reticulata</v>
      </c>
      <c r="I3446" s="18">
        <f t="shared" si="378"/>
        <v>1</v>
      </c>
      <c r="J3446" s="18">
        <f t="shared" si="375"/>
        <v>0</v>
      </c>
      <c r="K3446" s="18">
        <f t="shared" si="376"/>
        <v>0</v>
      </c>
      <c r="L3446" s="57" t="str">
        <f t="shared" si="379"/>
        <v>Westfield</v>
      </c>
      <c r="M3446" s="57" t="str">
        <f t="shared" si="377"/>
        <v>Westfield</v>
      </c>
      <c r="N3446" s="61" t="str">
        <f t="shared" si="373"/>
        <v>Westfield</v>
      </c>
    </row>
    <row r="3447" spans="1:14" ht="25.35" customHeight="1" x14ac:dyDescent="0.2">
      <c r="A3447" s="70" t="s">
        <v>2791</v>
      </c>
      <c r="B3447" s="71">
        <v>1997</v>
      </c>
      <c r="C3447" s="68" t="str">
        <f>IF(ISERROR(VLOOKUP(IF(RIGHT($A3447,1)=")",LEFT($A3447,FIND(" (",$A3447)-1),$A3447),[1]ACCS!$B$2:$B$5003, 1, FALSE)), "","1")</f>
        <v>1</v>
      </c>
      <c r="D3447" s="116" t="str">
        <f>IF($B3447="Unknown","",IF($B3447="","",IF(VALUE(LEFT($B3447,4))&lt;Calc!$J$2,"ANTIQUE","")))</f>
        <v/>
      </c>
      <c r="E3447" s="72" t="s">
        <v>35</v>
      </c>
      <c r="F3447" s="121"/>
      <c r="G3447" s="121"/>
      <c r="H3447" s="62" t="str">
        <f t="shared" si="374"/>
        <v>Japonica</v>
      </c>
      <c r="I3447" s="18">
        <f t="shared" si="378"/>
        <v>0</v>
      </c>
      <c r="J3447" s="18">
        <f t="shared" si="375"/>
        <v>0</v>
      </c>
      <c r="K3447" s="18">
        <f t="shared" si="376"/>
        <v>0</v>
      </c>
      <c r="L3447" s="57" t="str">
        <f t="shared" si="379"/>
        <v>Westlake Fragrant Lotus</v>
      </c>
      <c r="M3447" s="57" t="str">
        <f t="shared" si="377"/>
        <v>Westlake Fragrant Lotus</v>
      </c>
      <c r="N3447" s="61" t="str">
        <f t="shared" si="373"/>
        <v>Westlake Fragrant Lotus</v>
      </c>
    </row>
    <row r="3448" spans="1:14" ht="25.35" customHeight="1" x14ac:dyDescent="0.2">
      <c r="A3448" s="70" t="s">
        <v>2900</v>
      </c>
      <c r="B3448" s="71">
        <v>2019</v>
      </c>
      <c r="C3448" s="68" t="str">
        <f>IF(ISERROR(VLOOKUP(IF(RIGHT($A3448,1)=")",LEFT($A3448,FIND(" (",$A3448)-1),$A3448),[1]ACCS!$B$2:$B$5003, 1, FALSE)), "","1")</f>
        <v>1</v>
      </c>
      <c r="D3448" s="116" t="str">
        <f>IF($B3448="Unknown","",IF($B3448="","",IF(VALUE(LEFT($B3448,4))&lt;Calc!$J$2,"ANTIQUE","")))</f>
        <v/>
      </c>
      <c r="E3448" s="72" t="s">
        <v>21</v>
      </c>
      <c r="F3448" s="121"/>
      <c r="G3448" s="121"/>
      <c r="H3448" s="62" t="str">
        <f t="shared" si="374"/>
        <v>Japonica</v>
      </c>
      <c r="I3448" s="18">
        <f t="shared" si="378"/>
        <v>0</v>
      </c>
      <c r="J3448" s="18">
        <f t="shared" si="375"/>
        <v>0</v>
      </c>
      <c r="K3448" s="18">
        <f t="shared" si="376"/>
        <v>0</v>
      </c>
      <c r="L3448" s="57" t="str">
        <f t="shared" si="379"/>
        <v>White and Gold</v>
      </c>
      <c r="M3448" s="57" t="str">
        <f t="shared" si="377"/>
        <v>White and Gold</v>
      </c>
      <c r="N3448" s="61" t="str">
        <f t="shared" ref="N3448:N3511" si="380">IF(ISNUMBER(SEARCH("See",$M3448)),$M3448,IF(ISNUMBER(SEARCH("(",$M3448)),LEFT($M3448,SEARCH("(",$M3448)-2),$M3448))</f>
        <v>White and Gold</v>
      </c>
    </row>
    <row r="3449" spans="1:14" ht="25.35" customHeight="1" x14ac:dyDescent="0.2">
      <c r="A3449" s="70" t="s">
        <v>2792</v>
      </c>
      <c r="B3449" s="71">
        <v>1958</v>
      </c>
      <c r="C3449" s="68" t="str">
        <f>IF(ISERROR(VLOOKUP(IF(RIGHT($A3449,1)=")",LEFT($A3449,FIND(" (",$A3449)-1),$A3449),[1]ACCS!$B$2:$B$5003, 1, FALSE)), "","1")</f>
        <v/>
      </c>
      <c r="D3449" s="116" t="str">
        <f>IF($B3449="Unknown","",IF($B3449="","",IF(VALUE(LEFT($B3449,4))&lt;Calc!$J$2,"ANTIQUE","")))</f>
        <v/>
      </c>
      <c r="E3449" s="72" t="s">
        <v>24</v>
      </c>
      <c r="F3449" s="121" t="s">
        <v>5</v>
      </c>
      <c r="G3449" s="121"/>
      <c r="H3449" s="62" t="str">
        <f t="shared" si="374"/>
        <v>Japonica</v>
      </c>
      <c r="I3449" s="18">
        <f t="shared" si="378"/>
        <v>0</v>
      </c>
      <c r="J3449" s="18">
        <f t="shared" si="375"/>
        <v>0</v>
      </c>
      <c r="K3449" s="18">
        <f t="shared" si="376"/>
        <v>0</v>
      </c>
      <c r="L3449" s="57" t="str">
        <f t="shared" si="379"/>
        <v>White Anita</v>
      </c>
      <c r="M3449" s="57" t="str">
        <f t="shared" si="377"/>
        <v>White Anita</v>
      </c>
      <c r="N3449" s="61" t="str">
        <f t="shared" si="380"/>
        <v>White Anita</v>
      </c>
    </row>
    <row r="3450" spans="1:14" ht="25.35" customHeight="1" x14ac:dyDescent="0.2">
      <c r="A3450" s="70" t="s">
        <v>2918</v>
      </c>
      <c r="B3450" s="71">
        <v>2006</v>
      </c>
      <c r="C3450" s="68" t="str">
        <f>IF(ISERROR(VLOOKUP(IF(RIGHT($A3450,1)=")",LEFT($A3450,FIND(" (",$A3450)-1),$A3450),[1]ACCS!$B$2:$B$5003, 1, FALSE)), "","1")</f>
        <v>1</v>
      </c>
      <c r="D3450" s="116" t="str">
        <f>IF($B3450="Unknown","",IF($B3450="","",IF(VALUE(LEFT($B3450,4))&lt;Calc!$J$2,"ANTIQUE","")))</f>
        <v/>
      </c>
      <c r="E3450" s="72" t="s">
        <v>21</v>
      </c>
      <c r="F3450" s="121" t="s">
        <v>5</v>
      </c>
      <c r="G3450" s="121"/>
      <c r="H3450" s="62" t="str">
        <f t="shared" si="374"/>
        <v>Japonica</v>
      </c>
      <c r="I3450" s="18">
        <f t="shared" si="378"/>
        <v>0</v>
      </c>
      <c r="J3450" s="18">
        <f t="shared" si="375"/>
        <v>0</v>
      </c>
      <c r="K3450" s="18">
        <f t="shared" si="376"/>
        <v>0</v>
      </c>
      <c r="L3450" s="57" t="str">
        <f t="shared" si="379"/>
        <v>White Bouquet</v>
      </c>
      <c r="M3450" s="57" t="str">
        <f t="shared" si="377"/>
        <v>White Bouquet</v>
      </c>
      <c r="N3450" s="61" t="str">
        <f t="shared" si="380"/>
        <v>White Bouquet</v>
      </c>
    </row>
    <row r="3451" spans="1:14" ht="25.35" customHeight="1" x14ac:dyDescent="0.2">
      <c r="A3451" s="70" t="s">
        <v>2793</v>
      </c>
      <c r="B3451" s="71">
        <v>1955</v>
      </c>
      <c r="C3451" s="68" t="str">
        <f>IF(ISERROR(VLOOKUP(IF(RIGHT($A3451,1)=")",LEFT($A3451,FIND(" (",$A3451)-1),$A3451),[1]ACCS!$B$2:$B$5003, 1, FALSE)), "","1")</f>
        <v>1</v>
      </c>
      <c r="D3451" s="116" t="str">
        <f>IF($B3451="Unknown","",IF($B3451="","",IF(VALUE(LEFT($B3451,4))&lt;Calc!$J$2,"ANTIQUE","")))</f>
        <v/>
      </c>
      <c r="E3451" s="72" t="s">
        <v>24</v>
      </c>
      <c r="F3451" s="121" t="s">
        <v>5</v>
      </c>
      <c r="G3451" s="121" t="s">
        <v>26</v>
      </c>
      <c r="H3451" s="62" t="str">
        <f t="shared" si="374"/>
        <v>Japonica</v>
      </c>
      <c r="I3451" s="18">
        <f t="shared" si="378"/>
        <v>0</v>
      </c>
      <c r="J3451" s="18">
        <f t="shared" si="375"/>
        <v>0</v>
      </c>
      <c r="K3451" s="18">
        <f t="shared" si="376"/>
        <v>0</v>
      </c>
      <c r="L3451" s="57" t="str">
        <f t="shared" si="379"/>
        <v>White by the Gate</v>
      </c>
      <c r="M3451" s="57" t="str">
        <f t="shared" si="377"/>
        <v>White by the Gate</v>
      </c>
      <c r="N3451" s="61" t="str">
        <f t="shared" si="380"/>
        <v>White by the Gate</v>
      </c>
    </row>
    <row r="3452" spans="1:14" ht="25.35" customHeight="1" x14ac:dyDescent="0.2">
      <c r="A3452" s="70" t="s">
        <v>2794</v>
      </c>
      <c r="B3452" s="71">
        <v>1915</v>
      </c>
      <c r="C3452" s="68" t="str">
        <f>IF(ISERROR(VLOOKUP(IF(RIGHT($A3452,1)=")",LEFT($A3452,FIND(" (",$A3452)-1),$A3452),[1]ACCS!$B$2:$B$5003, 1, FALSE)), "","1")</f>
        <v/>
      </c>
      <c r="D3452" s="116" t="str">
        <f>IF($B3452="Unknown","",IF($B3452="","",IF(VALUE(LEFT($B3452,4))&lt;Calc!$J$2,"ANTIQUE","")))</f>
        <v/>
      </c>
      <c r="E3452" s="72" t="s">
        <v>37</v>
      </c>
      <c r="F3452" s="121" t="s">
        <v>5</v>
      </c>
      <c r="G3452" s="121"/>
      <c r="H3452" s="62" t="str">
        <f t="shared" si="374"/>
        <v>Japonica</v>
      </c>
      <c r="I3452" s="18">
        <f t="shared" si="378"/>
        <v>0</v>
      </c>
      <c r="J3452" s="18">
        <f t="shared" si="375"/>
        <v>0</v>
      </c>
      <c r="K3452" s="18">
        <f t="shared" si="376"/>
        <v>0</v>
      </c>
      <c r="L3452" s="57" t="str">
        <f t="shared" si="379"/>
        <v>White Daikagura (See Joshua Youtz)</v>
      </c>
      <c r="M3452" s="57" t="str">
        <f t="shared" si="377"/>
        <v>White Daikagura (See Joshua Youtz)</v>
      </c>
      <c r="N3452" s="61" t="str">
        <f t="shared" si="380"/>
        <v>White Daikagura (See Joshua Youtz)</v>
      </c>
    </row>
    <row r="3453" spans="1:14" ht="25.35" customHeight="1" x14ac:dyDescent="0.2">
      <c r="A3453" s="70" t="s">
        <v>2795</v>
      </c>
      <c r="B3453" s="71">
        <v>1965</v>
      </c>
      <c r="C3453" s="68" t="str">
        <f>IF(ISERROR(VLOOKUP(IF(RIGHT($A3453,1)=")",LEFT($A3453,FIND(" (",$A3453)-1),$A3453),[1]ACCS!$B$2:$B$5003, 1, FALSE)), "","1")</f>
        <v>1</v>
      </c>
      <c r="D3453" s="116" t="str">
        <f>IF($B3453="Unknown","",IF($B3453="","",IF(VALUE(LEFT($B3453,4))&lt;Calc!$J$2,"ANTIQUE","")))</f>
        <v/>
      </c>
      <c r="E3453" s="72" t="s">
        <v>24</v>
      </c>
      <c r="F3453" s="121" t="s">
        <v>5</v>
      </c>
      <c r="G3453" s="121"/>
      <c r="H3453" s="62" t="str">
        <f t="shared" ref="H3453:H3516" si="381">IF($A3453="","",IF($I3453=0,"Japonica",IF($I3453=1,"Reticulata",IF($I3453=2,"NRH",IF($I3453=3,"Sasanqua",IF($I3453=4,"Hiemalis",IF($I3453=5,"Vernalis",IF($I3453=6,"Japonica [Higo]","Specie"))))))))</f>
        <v>Japonica</v>
      </c>
      <c r="I3453" s="18">
        <f t="shared" si="378"/>
        <v>0</v>
      </c>
      <c r="J3453" s="18">
        <f t="shared" ref="J3453:J3516" si="382">IF(NOT(ISERROR(SEARCH("(Rusticana)",$A3453))),7,IF(NOT(ISERROR(SEARCH("(Wabisuke)",$A3453))),8,IF(NOT(ISERROR(SEARCH("(Edithae)",$A3453))),9,IF(NOT(ISERROR(SEARCH("(Oleifera)",$A3453))),10,IF(NOT(ISERROR(SEARCH("(Saluenensis)",$A3453))),11,0)))))</f>
        <v>0</v>
      </c>
      <c r="K3453" s="18">
        <f t="shared" ref="K3453:K3516" si="383">IF(NOT(ISERROR(SEARCH("(Pitardii)",$A3453))),12,IF(NOT(ISERROR(SEARCH("(Specie)",$A3453))),13,0))</f>
        <v>0</v>
      </c>
      <c r="L3453" s="57" t="str">
        <f t="shared" si="379"/>
        <v>White Deb</v>
      </c>
      <c r="M3453" s="57" t="str">
        <f t="shared" ref="M3453:M3516" si="384">SUBSTITUTE(SUBSTITUTE(SUBSTITUTE(SUBSTITUTE(SUBSTITUTE($L3453," (Edithae)","")," (Oleifera)","")," (Saluenensis)","")," (Specie)","")," (Pitardii)","")</f>
        <v>White Deb</v>
      </c>
      <c r="N3453" s="61" t="str">
        <f t="shared" si="380"/>
        <v>White Deb</v>
      </c>
    </row>
    <row r="3454" spans="1:14" ht="25.35" customHeight="1" x14ac:dyDescent="0.2">
      <c r="A3454" s="70" t="s">
        <v>2796</v>
      </c>
      <c r="B3454" s="71">
        <v>1986</v>
      </c>
      <c r="C3454" s="68" t="str">
        <f>IF(ISERROR(VLOOKUP(IF(RIGHT($A3454,1)=")",LEFT($A3454,FIND(" (",$A3454)-1),$A3454),[1]ACCS!$B$2:$B$5003, 1, FALSE)), "","1")</f>
        <v>1</v>
      </c>
      <c r="D3454" s="116" t="str">
        <f>IF($B3454="Unknown","",IF($B3454="","",IF(VALUE(LEFT($B3454,4))&lt;Calc!$J$2,"ANTIQUE","")))</f>
        <v/>
      </c>
      <c r="E3454" s="72" t="s">
        <v>37</v>
      </c>
      <c r="F3454" s="121" t="s">
        <v>5</v>
      </c>
      <c r="G3454" s="121"/>
      <c r="H3454" s="62" t="str">
        <f t="shared" si="381"/>
        <v>Japonica</v>
      </c>
      <c r="I3454" s="18">
        <f t="shared" si="378"/>
        <v>0</v>
      </c>
      <c r="J3454" s="18">
        <f t="shared" si="382"/>
        <v>0</v>
      </c>
      <c r="K3454" s="18">
        <f t="shared" si="383"/>
        <v>0</v>
      </c>
      <c r="L3454" s="57" t="str">
        <f t="shared" si="379"/>
        <v>White Dragon</v>
      </c>
      <c r="M3454" s="57" t="str">
        <f t="shared" si="384"/>
        <v>White Dragon</v>
      </c>
      <c r="N3454" s="61" t="str">
        <f t="shared" si="380"/>
        <v>White Dragon</v>
      </c>
    </row>
    <row r="3455" spans="1:14" ht="25.35" customHeight="1" x14ac:dyDescent="0.2">
      <c r="A3455" s="70" t="s">
        <v>2797</v>
      </c>
      <c r="B3455" s="71">
        <v>1957</v>
      </c>
      <c r="C3455" s="68" t="str">
        <f>IF(ISERROR(VLOOKUP(IF(RIGHT($A3455,1)=")",LEFT($A3455,FIND(" (",$A3455)-1),$A3455),[1]ACCS!$B$2:$B$5003, 1, FALSE)), "","1")</f>
        <v/>
      </c>
      <c r="D3455" s="116" t="str">
        <f>IF($B3455="Unknown","",IF($B3455="","",IF(VALUE(LEFT($B3455,4))&lt;Calc!$J$2,"ANTIQUE","")))</f>
        <v/>
      </c>
      <c r="E3455" s="72" t="s">
        <v>30</v>
      </c>
      <c r="F3455" s="121" t="s">
        <v>5</v>
      </c>
      <c r="G3455" s="121"/>
      <c r="H3455" s="62" t="str">
        <f t="shared" si="381"/>
        <v>Japonica</v>
      </c>
      <c r="I3455" s="18">
        <f t="shared" si="378"/>
        <v>0</v>
      </c>
      <c r="J3455" s="18">
        <f t="shared" si="382"/>
        <v>0</v>
      </c>
      <c r="K3455" s="18">
        <f t="shared" si="383"/>
        <v>0</v>
      </c>
      <c r="L3455" s="57" t="str">
        <f t="shared" si="379"/>
        <v>White Elegans (See Snow Chan)</v>
      </c>
      <c r="M3455" s="57" t="str">
        <f t="shared" si="384"/>
        <v>White Elegans (See Snow Chan)</v>
      </c>
      <c r="N3455" s="61" t="str">
        <f t="shared" si="380"/>
        <v>White Elegans (See Snow Chan)</v>
      </c>
    </row>
    <row r="3456" spans="1:14" ht="25.35" customHeight="1" x14ac:dyDescent="0.2">
      <c r="A3456" s="70" t="s">
        <v>2798</v>
      </c>
      <c r="B3456" s="71">
        <v>1939</v>
      </c>
      <c r="C3456" s="68" t="str">
        <f>IF(ISERROR(VLOOKUP(IF(RIGHT($A3456,1)=")",LEFT($A3456,FIND(" (",$A3456)-1),$A3456),[1]ACCS!$B$2:$B$5003, 1, FALSE)), "","1")</f>
        <v>1</v>
      </c>
      <c r="D3456" s="116" t="str">
        <f>IF($B3456="Unknown","",IF($B3456="","",IF(VALUE(LEFT($B3456,4))&lt;Calc!$J$2,"ANTIQUE","")))</f>
        <v/>
      </c>
      <c r="E3456" s="72" t="s">
        <v>37</v>
      </c>
      <c r="F3456" s="121" t="s">
        <v>5</v>
      </c>
      <c r="G3456" s="121"/>
      <c r="H3456" s="62" t="str">
        <f t="shared" si="381"/>
        <v>Japonica</v>
      </c>
      <c r="I3456" s="18">
        <f t="shared" si="378"/>
        <v>0</v>
      </c>
      <c r="J3456" s="18">
        <f t="shared" si="382"/>
        <v>0</v>
      </c>
      <c r="K3456" s="18">
        <f t="shared" si="383"/>
        <v>0</v>
      </c>
      <c r="L3456" s="57" t="str">
        <f t="shared" si="379"/>
        <v>White Empress</v>
      </c>
      <c r="M3456" s="57" t="str">
        <f t="shared" si="384"/>
        <v>White Empress</v>
      </c>
      <c r="N3456" s="61" t="str">
        <f t="shared" si="380"/>
        <v>White Empress</v>
      </c>
    </row>
    <row r="3457" spans="1:14" ht="25.35" customHeight="1" x14ac:dyDescent="0.2">
      <c r="A3457" s="70" t="s">
        <v>2799</v>
      </c>
      <c r="B3457" s="71">
        <v>1944</v>
      </c>
      <c r="C3457" s="68" t="str">
        <f>IF(ISERROR(VLOOKUP(IF(RIGHT($A3457,1)=")",LEFT($A3457,FIND(" (",$A3457)-1),$A3457),[1]ACCS!$B$2:$B$5003, 1, FALSE)), "","1")</f>
        <v>1</v>
      </c>
      <c r="D3457" s="116" t="str">
        <f>IF($B3457="Unknown","",IF($B3457="","",IF(VALUE(LEFT($B3457,4))&lt;Calc!$J$2,"ANTIQUE","")))</f>
        <v/>
      </c>
      <c r="E3457" s="72" t="s">
        <v>37</v>
      </c>
      <c r="F3457" s="121" t="s">
        <v>5</v>
      </c>
      <c r="G3457" s="121"/>
      <c r="H3457" s="62" t="str">
        <f t="shared" si="381"/>
        <v>Japonica</v>
      </c>
      <c r="I3457" s="18">
        <f t="shared" si="378"/>
        <v>0</v>
      </c>
      <c r="J3457" s="18">
        <f t="shared" si="382"/>
        <v>0</v>
      </c>
      <c r="K3457" s="18">
        <f t="shared" si="383"/>
        <v>0</v>
      </c>
      <c r="L3457" s="57" t="str">
        <f t="shared" si="379"/>
        <v>White Giant</v>
      </c>
      <c r="M3457" s="57" t="str">
        <f t="shared" si="384"/>
        <v>White Giant</v>
      </c>
      <c r="N3457" s="61" t="str">
        <f t="shared" si="380"/>
        <v>White Giant</v>
      </c>
    </row>
    <row r="3458" spans="1:14" ht="25.35" customHeight="1" x14ac:dyDescent="0.2">
      <c r="A3458" s="70" t="s">
        <v>2800</v>
      </c>
      <c r="B3458" s="71">
        <v>1938</v>
      </c>
      <c r="C3458" s="68" t="str">
        <f>IF(ISERROR(VLOOKUP(IF(RIGHT($A3458,1)=")",LEFT($A3458,FIND(" (",$A3458)-1),$A3458),[1]ACCS!$B$2:$B$5003, 1, FALSE)), "","1")</f>
        <v/>
      </c>
      <c r="D3458" s="116" t="str">
        <f>IF($B3458="Unknown","",IF($B3458="","",IF(VALUE(LEFT($B3458,4))&lt;Calc!$J$2,"ANTIQUE","")))</f>
        <v/>
      </c>
      <c r="E3458" s="72" t="s">
        <v>24</v>
      </c>
      <c r="F3458" s="121"/>
      <c r="G3458" s="121"/>
      <c r="H3458" s="62" t="str">
        <f t="shared" si="381"/>
        <v>Japonica</v>
      </c>
      <c r="I3458" s="18">
        <f t="shared" si="378"/>
        <v>0</v>
      </c>
      <c r="J3458" s="18">
        <f t="shared" si="382"/>
        <v>0</v>
      </c>
      <c r="K3458" s="18">
        <f t="shared" si="383"/>
        <v>0</v>
      </c>
      <c r="L3458" s="57" t="str">
        <f t="shared" si="379"/>
        <v>White Jordan's Pride (See Colonial Lady)</v>
      </c>
      <c r="M3458" s="57" t="str">
        <f t="shared" si="384"/>
        <v>White Jordan's Pride (See Colonial Lady)</v>
      </c>
      <c r="N3458" s="61" t="str">
        <f t="shared" si="380"/>
        <v>White Jordan's Pride (See Colonial Lady)</v>
      </c>
    </row>
    <row r="3459" spans="1:14" ht="25.35" customHeight="1" x14ac:dyDescent="0.2">
      <c r="A3459" s="70" t="s">
        <v>2801</v>
      </c>
      <c r="B3459" s="71">
        <v>1990</v>
      </c>
      <c r="C3459" s="68" t="str">
        <f>IF(ISERROR(VLOOKUP(IF(RIGHT($A3459,1)=")",LEFT($A3459,FIND(" (",$A3459)-1),$A3459),[1]ACCS!$B$2:$B$5003, 1, FALSE)), "","1")</f>
        <v/>
      </c>
      <c r="D3459" s="116" t="str">
        <f>IF($B3459="Unknown","",IF($B3459="","",IF(VALUE(LEFT($B3459,4))&lt;Calc!$J$2,"ANTIQUE","")))</f>
        <v/>
      </c>
      <c r="E3459" s="72" t="s">
        <v>21</v>
      </c>
      <c r="F3459" s="121"/>
      <c r="G3459" s="121" t="s">
        <v>26</v>
      </c>
      <c r="H3459" s="62" t="str">
        <f t="shared" si="381"/>
        <v>NRH</v>
      </c>
      <c r="I3459" s="18">
        <f t="shared" si="378"/>
        <v>2</v>
      </c>
      <c r="J3459" s="18">
        <f t="shared" si="382"/>
        <v>0</v>
      </c>
      <c r="K3459" s="18">
        <f t="shared" si="383"/>
        <v>0</v>
      </c>
      <c r="L3459" s="57" t="str">
        <f t="shared" si="379"/>
        <v>White Lightning</v>
      </c>
      <c r="M3459" s="57" t="str">
        <f t="shared" si="384"/>
        <v>White Lightning</v>
      </c>
      <c r="N3459" s="61" t="str">
        <f t="shared" si="380"/>
        <v>White Lightning</v>
      </c>
    </row>
    <row r="3460" spans="1:14" ht="25.35" customHeight="1" x14ac:dyDescent="0.2">
      <c r="A3460" s="70" t="s">
        <v>2802</v>
      </c>
      <c r="B3460" s="71">
        <v>1994</v>
      </c>
      <c r="C3460" s="68" t="str">
        <f>IF(ISERROR(VLOOKUP(IF(RIGHT($A3460,1)=")",LEFT($A3460,FIND(" (",$A3460)-1),$A3460),[1]ACCS!$B$2:$B$5003, 1, FALSE)), "","1")</f>
        <v>1</v>
      </c>
      <c r="D3460" s="116" t="str">
        <f>IF($B3460="Unknown","",IF($B3460="","",IF(VALUE(LEFT($B3460,4))&lt;Calc!$J$2,"ANTIQUE","")))</f>
        <v/>
      </c>
      <c r="E3460" s="72" t="s">
        <v>24</v>
      </c>
      <c r="F3460" s="121" t="s">
        <v>5</v>
      </c>
      <c r="G3460" s="121"/>
      <c r="H3460" s="62" t="str">
        <f t="shared" si="381"/>
        <v>Japonica</v>
      </c>
      <c r="I3460" s="18">
        <f t="shared" si="378"/>
        <v>0</v>
      </c>
      <c r="J3460" s="18">
        <f t="shared" si="382"/>
        <v>0</v>
      </c>
      <c r="K3460" s="18">
        <f t="shared" si="383"/>
        <v>0</v>
      </c>
      <c r="L3460" s="57" t="str">
        <f t="shared" si="379"/>
        <v>White Mermaid</v>
      </c>
      <c r="M3460" s="57" t="str">
        <f t="shared" si="384"/>
        <v>White Mermaid</v>
      </c>
      <c r="N3460" s="61" t="str">
        <f t="shared" si="380"/>
        <v>White Mermaid</v>
      </c>
    </row>
    <row r="3461" spans="1:14" ht="25.35" customHeight="1" x14ac:dyDescent="0.2">
      <c r="A3461" s="70" t="s">
        <v>2803</v>
      </c>
      <c r="B3461" s="71">
        <v>1959</v>
      </c>
      <c r="C3461" s="68" t="str">
        <f>IF(ISERROR(VLOOKUP(IF(RIGHT($A3461,1)=")",LEFT($A3461,FIND(" (",$A3461)-1),$A3461),[1]ACCS!$B$2:$B$5003, 1, FALSE)), "","1")</f>
        <v>1</v>
      </c>
      <c r="D3461" s="116" t="str">
        <f>IF($B3461="Unknown","",IF($B3461="","",IF(VALUE(LEFT($B3461,4))&lt;Calc!$J$2,"ANTIQUE","")))</f>
        <v/>
      </c>
      <c r="E3461" s="72" t="s">
        <v>29</v>
      </c>
      <c r="F3461" s="121" t="s">
        <v>5</v>
      </c>
      <c r="G3461" s="121"/>
      <c r="H3461" s="62" t="str">
        <f t="shared" si="381"/>
        <v>Japonica</v>
      </c>
      <c r="I3461" s="18">
        <f t="shared" si="378"/>
        <v>0</v>
      </c>
      <c r="J3461" s="18">
        <f t="shared" si="382"/>
        <v>0</v>
      </c>
      <c r="K3461" s="18">
        <f t="shared" si="383"/>
        <v>0</v>
      </c>
      <c r="L3461" s="57" t="str">
        <f t="shared" si="379"/>
        <v>White Nun</v>
      </c>
      <c r="M3461" s="57" t="str">
        <f t="shared" si="384"/>
        <v>White Nun</v>
      </c>
      <c r="N3461" s="61" t="str">
        <f t="shared" si="380"/>
        <v>White Nun</v>
      </c>
    </row>
    <row r="3462" spans="1:14" ht="25.35" customHeight="1" x14ac:dyDescent="0.2">
      <c r="A3462" s="70" t="s">
        <v>2804</v>
      </c>
      <c r="B3462" s="71">
        <v>1945</v>
      </c>
      <c r="C3462" s="68" t="str">
        <f>IF(ISERROR(VLOOKUP(IF(RIGHT($A3462,1)=")",LEFT($A3462,FIND(" (",$A3462)-1),$A3462),[1]ACCS!$B$2:$B$5003, 1, FALSE)), "","1")</f>
        <v/>
      </c>
      <c r="D3462" s="116" t="str">
        <f>IF($B3462="Unknown","",IF($B3462="","",IF(VALUE(LEFT($B3462,4))&lt;Calc!$J$2,"ANTIQUE","")))</f>
        <v/>
      </c>
      <c r="E3462" s="72" t="s">
        <v>24</v>
      </c>
      <c r="F3462" s="121" t="s">
        <v>5</v>
      </c>
      <c r="G3462" s="121" t="s">
        <v>26</v>
      </c>
      <c r="H3462" s="62" t="str">
        <f t="shared" si="381"/>
        <v>Japonica</v>
      </c>
      <c r="I3462" s="18">
        <f t="shared" si="378"/>
        <v>0</v>
      </c>
      <c r="J3462" s="18">
        <f t="shared" si="382"/>
        <v>0</v>
      </c>
      <c r="K3462" s="18">
        <f t="shared" si="383"/>
        <v>0</v>
      </c>
      <c r="L3462" s="57" t="str">
        <f t="shared" si="379"/>
        <v>White Pagoda</v>
      </c>
      <c r="M3462" s="57" t="str">
        <f t="shared" si="384"/>
        <v>White Pagoda</v>
      </c>
      <c r="N3462" s="61" t="str">
        <f t="shared" si="380"/>
        <v>White Pagoda</v>
      </c>
    </row>
    <row r="3463" spans="1:14" ht="25.35" customHeight="1" x14ac:dyDescent="0.2">
      <c r="A3463" s="70" t="s">
        <v>2805</v>
      </c>
      <c r="B3463" s="71">
        <v>1938</v>
      </c>
      <c r="C3463" s="68" t="str">
        <f>IF(ISERROR(VLOOKUP(IF(RIGHT($A3463,1)=")",LEFT($A3463,FIND(" (",$A3463)-1),$A3463),[1]ACCS!$B$2:$B$5003, 1, FALSE)), "","1")</f>
        <v>1</v>
      </c>
      <c r="D3463" s="116" t="str">
        <f>IF($B3463="Unknown","",IF($B3463="","",IF(VALUE(LEFT($B3463,4))&lt;Calc!$J$2,"ANTIQUE","")))</f>
        <v/>
      </c>
      <c r="E3463" s="72" t="s">
        <v>24</v>
      </c>
      <c r="F3463" s="121" t="s">
        <v>5</v>
      </c>
      <c r="G3463" s="121"/>
      <c r="H3463" s="62" t="str">
        <f t="shared" si="381"/>
        <v>Japonica</v>
      </c>
      <c r="I3463" s="18">
        <f t="shared" si="378"/>
        <v>0</v>
      </c>
      <c r="J3463" s="18">
        <f t="shared" si="382"/>
        <v>0</v>
      </c>
      <c r="K3463" s="18">
        <f t="shared" si="383"/>
        <v>0</v>
      </c>
      <c r="L3463" s="57" t="str">
        <f t="shared" si="379"/>
        <v>White Peony</v>
      </c>
      <c r="M3463" s="57" t="str">
        <f t="shared" si="384"/>
        <v>White Peony</v>
      </c>
      <c r="N3463" s="61" t="str">
        <f t="shared" si="380"/>
        <v>White Peony</v>
      </c>
    </row>
    <row r="3464" spans="1:14" ht="25.35" customHeight="1" x14ac:dyDescent="0.2">
      <c r="A3464" s="70" t="s">
        <v>2806</v>
      </c>
      <c r="B3464" s="71">
        <v>1958</v>
      </c>
      <c r="C3464" s="68" t="str">
        <f>IF(ISERROR(VLOOKUP(IF(RIGHT($A3464,1)=")",LEFT($A3464,FIND(" (",$A3464)-1),$A3464),[1]ACCS!$B$2:$B$5003, 1, FALSE)), "","1")</f>
        <v/>
      </c>
      <c r="D3464" s="116" t="str">
        <f>IF($B3464="Unknown","",IF($B3464="","",IF(VALUE(LEFT($B3464,4))&lt;Calc!$J$2,"ANTIQUE","")))</f>
        <v/>
      </c>
      <c r="E3464" s="72" t="s">
        <v>24</v>
      </c>
      <c r="F3464" s="121" t="s">
        <v>5</v>
      </c>
      <c r="G3464" s="121"/>
      <c r="H3464" s="62" t="str">
        <f t="shared" si="381"/>
        <v>Japonica</v>
      </c>
      <c r="I3464" s="18">
        <f t="shared" si="378"/>
        <v>0</v>
      </c>
      <c r="J3464" s="18">
        <f t="shared" si="382"/>
        <v>0</v>
      </c>
      <c r="K3464" s="18">
        <f t="shared" si="383"/>
        <v>0</v>
      </c>
      <c r="L3464" s="57" t="str">
        <f t="shared" si="379"/>
        <v>White Pin Cushion</v>
      </c>
      <c r="M3464" s="57" t="str">
        <f t="shared" si="384"/>
        <v>White Pin Cushion</v>
      </c>
      <c r="N3464" s="61" t="str">
        <f t="shared" si="380"/>
        <v>White Pin Cushion</v>
      </c>
    </row>
    <row r="3465" spans="1:14" ht="25.35" customHeight="1" x14ac:dyDescent="0.2">
      <c r="A3465" s="70" t="s">
        <v>3489</v>
      </c>
      <c r="B3465" s="71">
        <v>1893</v>
      </c>
      <c r="C3465" s="68" t="str">
        <f>IF(ISERROR(VLOOKUP(IF(RIGHT($A3465,1)=")",LEFT($A3465,FIND(" (",$A3465)-1),$A3465),[1]ACCS!$B$2:$B$5003, 1, FALSE)), "","1")</f>
        <v/>
      </c>
      <c r="D3465" s="116" t="str">
        <f>IF($B3465="Unknown","",IF($B3465="","",IF(VALUE(LEFT($B3465,4))&lt;Calc!$J$2,"ANTIQUE","")))</f>
        <v>ANTIQUE</v>
      </c>
      <c r="E3465" s="72" t="s">
        <v>24</v>
      </c>
      <c r="F3465" s="121"/>
      <c r="G3465" s="121"/>
      <c r="H3465" s="62" t="str">
        <f t="shared" si="381"/>
        <v>Japonica</v>
      </c>
      <c r="I3465" s="18">
        <f t="shared" si="378"/>
        <v>0</v>
      </c>
      <c r="J3465" s="18">
        <f t="shared" si="382"/>
        <v>0</v>
      </c>
      <c r="K3465" s="18">
        <f t="shared" si="383"/>
        <v>0</v>
      </c>
      <c r="L3465" s="57" t="str">
        <f t="shared" si="379"/>
        <v xml:space="preserve">White Poppy (See Amabilis) </v>
      </c>
      <c r="M3465" s="57" t="str">
        <f t="shared" si="384"/>
        <v xml:space="preserve">White Poppy (See Amabilis) </v>
      </c>
      <c r="N3465" s="61" t="str">
        <f t="shared" si="380"/>
        <v xml:space="preserve">White Poppy (See Amabilis) </v>
      </c>
    </row>
    <row r="3466" spans="1:14" ht="25.35" customHeight="1" x14ac:dyDescent="0.2">
      <c r="A3466" s="70" t="s">
        <v>2807</v>
      </c>
      <c r="B3466" s="71">
        <v>2006</v>
      </c>
      <c r="C3466" s="68" t="str">
        <f>IF(ISERROR(VLOOKUP(IF(RIGHT($A3466,1)=")",LEFT($A3466,FIND(" (",$A3466)-1),$A3466),[1]ACCS!$B$2:$B$5003, 1, FALSE)), "","1")</f>
        <v>1</v>
      </c>
      <c r="D3466" s="116" t="str">
        <f>IF($B3466="Unknown","",IF($B3466="","",IF(VALUE(LEFT($B3466,4))&lt;Calc!$J$2,"ANTIQUE","")))</f>
        <v/>
      </c>
      <c r="E3466" s="72" t="s">
        <v>37</v>
      </c>
      <c r="F3466" s="121" t="s">
        <v>5</v>
      </c>
      <c r="G3466" s="121" t="s">
        <v>26</v>
      </c>
      <c r="H3466" s="62" t="str">
        <f t="shared" si="381"/>
        <v>Japonica</v>
      </c>
      <c r="I3466" s="18">
        <f t="shared" si="378"/>
        <v>0</v>
      </c>
      <c r="J3466" s="18">
        <f t="shared" si="382"/>
        <v>0</v>
      </c>
      <c r="K3466" s="18">
        <f t="shared" si="383"/>
        <v>0</v>
      </c>
      <c r="L3466" s="57" t="str">
        <f t="shared" si="379"/>
        <v>White Porcelain</v>
      </c>
      <c r="M3466" s="57" t="str">
        <f t="shared" si="384"/>
        <v>White Porcelain</v>
      </c>
      <c r="N3466" s="61" t="str">
        <f t="shared" si="380"/>
        <v>White Porcelain</v>
      </c>
    </row>
    <row r="3467" spans="1:14" ht="25.35" customHeight="1" x14ac:dyDescent="0.2">
      <c r="A3467" s="70" t="s">
        <v>3027</v>
      </c>
      <c r="B3467" s="71">
        <v>2021</v>
      </c>
      <c r="C3467" s="68" t="str">
        <f>IF(ISERROR(VLOOKUP(IF(RIGHT($A3467,1)=")",LEFT($A3467,FIND(" (",$A3467)-1),$A3467),[1]ACCS!$B$2:$B$5003, 1, FALSE)), "","1")</f>
        <v>1</v>
      </c>
      <c r="D3467" s="116" t="str">
        <f>IF($B3467="Unknown","",IF($B3467="","",IF(VALUE(LEFT($B3467,4))&lt;Calc!$J$2,"ANTIQUE","")))</f>
        <v/>
      </c>
      <c r="E3467" s="72" t="s">
        <v>37</v>
      </c>
      <c r="F3467" s="121" t="s">
        <v>5</v>
      </c>
      <c r="G3467" s="121"/>
      <c r="H3467" s="62" t="str">
        <f t="shared" si="381"/>
        <v>Japonica</v>
      </c>
      <c r="I3467" s="18">
        <f t="shared" si="378"/>
        <v>0</v>
      </c>
      <c r="J3467" s="18">
        <f t="shared" si="382"/>
        <v>0</v>
      </c>
      <c r="K3467" s="18">
        <f t="shared" si="383"/>
        <v>0</v>
      </c>
      <c r="L3467" s="57" t="str">
        <f t="shared" si="379"/>
        <v>White Prize</v>
      </c>
      <c r="M3467" s="57" t="str">
        <f t="shared" si="384"/>
        <v>White Prize</v>
      </c>
      <c r="N3467" s="61" t="str">
        <f t="shared" si="380"/>
        <v>White Prize</v>
      </c>
    </row>
    <row r="3468" spans="1:14" ht="25.35" customHeight="1" x14ac:dyDescent="0.2">
      <c r="A3468" s="70" t="s">
        <v>2808</v>
      </c>
      <c r="B3468" s="71">
        <v>1943</v>
      </c>
      <c r="C3468" s="68" t="str">
        <f>IF(ISERROR(VLOOKUP(IF(RIGHT($A3468,1)=")",LEFT($A3468,FIND(" (",$A3468)-1),$A3468),[1]ACCS!$B$2:$B$5003, 1, FALSE)), "","1")</f>
        <v>1</v>
      </c>
      <c r="D3468" s="116" t="str">
        <f>IF($B3468="Unknown","",IF($B3468="","",IF(VALUE(LEFT($B3468,4))&lt;Calc!$J$2,"ANTIQUE","")))</f>
        <v/>
      </c>
      <c r="E3468" s="72" t="s">
        <v>24</v>
      </c>
      <c r="F3468" s="121" t="s">
        <v>5</v>
      </c>
      <c r="G3468" s="121"/>
      <c r="H3468" s="62" t="str">
        <f t="shared" si="381"/>
        <v>Japonica</v>
      </c>
      <c r="I3468" s="18">
        <f t="shared" si="378"/>
        <v>0</v>
      </c>
      <c r="J3468" s="18">
        <f t="shared" si="382"/>
        <v>0</v>
      </c>
      <c r="K3468" s="18">
        <f t="shared" si="383"/>
        <v>0</v>
      </c>
      <c r="L3468" s="57" t="str">
        <f t="shared" si="379"/>
        <v>White Queen</v>
      </c>
      <c r="M3468" s="57" t="str">
        <f t="shared" si="384"/>
        <v>White Queen</v>
      </c>
      <c r="N3468" s="61" t="str">
        <f t="shared" si="380"/>
        <v>White Queen</v>
      </c>
    </row>
    <row r="3469" spans="1:14" ht="25.35" customHeight="1" x14ac:dyDescent="0.2">
      <c r="A3469" s="70" t="s">
        <v>2809</v>
      </c>
      <c r="B3469" s="71">
        <v>1977</v>
      </c>
      <c r="C3469" s="68" t="str">
        <f>IF(ISERROR(VLOOKUP(IF(RIGHT($A3469,1)=")",LEFT($A3469,FIND(" (",$A3469)-1),$A3469),[1]ACCS!$B$2:$B$5003, 1, FALSE)), "","1")</f>
        <v>1</v>
      </c>
      <c r="D3469" s="116" t="str">
        <f>IF($B3469="Unknown","",IF($B3469="","",IF(VALUE(LEFT($B3469,4))&lt;Calc!$J$2,"ANTIQUE","")))</f>
        <v/>
      </c>
      <c r="E3469" s="72" t="s">
        <v>37</v>
      </c>
      <c r="F3469" s="121"/>
      <c r="G3469" s="121"/>
      <c r="H3469" s="62" t="str">
        <f t="shared" si="381"/>
        <v>Reticulata</v>
      </c>
      <c r="I3469" s="18">
        <f t="shared" si="378"/>
        <v>1</v>
      </c>
      <c r="J3469" s="18">
        <f t="shared" si="382"/>
        <v>0</v>
      </c>
      <c r="K3469" s="18">
        <f t="shared" si="383"/>
        <v>0</v>
      </c>
      <c r="L3469" s="57" t="str">
        <f t="shared" si="379"/>
        <v>White Retic</v>
      </c>
      <c r="M3469" s="57" t="str">
        <f t="shared" si="384"/>
        <v>White Retic</v>
      </c>
      <c r="N3469" s="61" t="str">
        <f t="shared" si="380"/>
        <v>White Retic</v>
      </c>
    </row>
    <row r="3470" spans="1:14" ht="25.35" customHeight="1" x14ac:dyDescent="0.2">
      <c r="A3470" s="70" t="s">
        <v>2810</v>
      </c>
      <c r="B3470" s="71">
        <v>1960</v>
      </c>
      <c r="C3470" s="68" t="str">
        <f>IF(ISERROR(VLOOKUP(IF(RIGHT($A3470,1)=")",LEFT($A3470,FIND(" (",$A3470)-1),$A3470),[1]ACCS!$B$2:$B$5003, 1, FALSE)), "","1")</f>
        <v/>
      </c>
      <c r="D3470" s="116" t="str">
        <f>IF($B3470="Unknown","",IF($B3470="","",IF(VALUE(LEFT($B3470,4))&lt;Calc!$J$2,"ANTIQUE","")))</f>
        <v/>
      </c>
      <c r="E3470" s="72" t="s">
        <v>21</v>
      </c>
      <c r="F3470" s="121" t="s">
        <v>5</v>
      </c>
      <c r="G3470" s="121"/>
      <c r="H3470" s="62" t="str">
        <f t="shared" si="381"/>
        <v>Japonica</v>
      </c>
      <c r="I3470" s="18">
        <f t="shared" si="378"/>
        <v>0</v>
      </c>
      <c r="J3470" s="18">
        <f t="shared" si="382"/>
        <v>0</v>
      </c>
      <c r="K3470" s="18">
        <f t="shared" si="383"/>
        <v>0</v>
      </c>
      <c r="L3470" s="57" t="str">
        <f t="shared" si="379"/>
        <v>White Velvet</v>
      </c>
      <c r="M3470" s="57" t="str">
        <f t="shared" si="384"/>
        <v>White Velvet</v>
      </c>
      <c r="N3470" s="61" t="str">
        <f t="shared" si="380"/>
        <v>White Velvet</v>
      </c>
    </row>
    <row r="3471" spans="1:14" ht="25.35" customHeight="1" x14ac:dyDescent="0.2">
      <c r="A3471" s="70" t="s">
        <v>2811</v>
      </c>
      <c r="B3471" s="71">
        <v>2000</v>
      </c>
      <c r="C3471" s="68" t="str">
        <f>IF(ISERROR(VLOOKUP(IF(RIGHT($A3471,1)=")",LEFT($A3471,FIND(" (",$A3471)-1),$A3471),[1]ACCS!$B$2:$B$5003, 1, FALSE)), "","1")</f>
        <v>1</v>
      </c>
      <c r="D3471" s="116" t="str">
        <f>IF($B3471="Unknown","",IF($B3471="","",IF(VALUE(LEFT($B3471,4))&lt;Calc!$J$2,"ANTIQUE","")))</f>
        <v/>
      </c>
      <c r="E3471" s="72" t="s">
        <v>35</v>
      </c>
      <c r="F3471" s="121"/>
      <c r="G3471" s="121"/>
      <c r="H3471" s="62" t="str">
        <f t="shared" si="381"/>
        <v>Japonica</v>
      </c>
      <c r="I3471" s="18">
        <f t="shared" si="378"/>
        <v>0</v>
      </c>
      <c r="J3471" s="18">
        <f t="shared" si="382"/>
        <v>0</v>
      </c>
      <c r="K3471" s="18">
        <f t="shared" si="383"/>
        <v>0</v>
      </c>
      <c r="L3471" s="57" t="str">
        <f t="shared" si="379"/>
        <v>Whoopee</v>
      </c>
      <c r="M3471" s="57" t="str">
        <f t="shared" si="384"/>
        <v>Whoopee</v>
      </c>
      <c r="N3471" s="61" t="str">
        <f t="shared" si="380"/>
        <v>Whoopee</v>
      </c>
    </row>
    <row r="3472" spans="1:14" ht="25.35" customHeight="1" x14ac:dyDescent="0.2">
      <c r="A3472" s="70" t="s">
        <v>2812</v>
      </c>
      <c r="B3472" s="71">
        <v>2011</v>
      </c>
      <c r="C3472" s="68" t="str">
        <f>IF(ISERROR(VLOOKUP(IF(RIGHT($A3472,1)=")",LEFT($A3472,FIND(" (",$A3472)-1),$A3472),[1]ACCS!$B$2:$B$5003, 1, FALSE)), "","1")</f>
        <v/>
      </c>
      <c r="D3472" s="116" t="str">
        <f>IF($B3472="Unknown","",IF($B3472="","",IF(VALUE(LEFT($B3472,4))&lt;Calc!$J$2,"ANTIQUE","")))</f>
        <v/>
      </c>
      <c r="E3472" s="72" t="s">
        <v>35</v>
      </c>
      <c r="F3472" s="121"/>
      <c r="G3472" s="121"/>
      <c r="H3472" s="62" t="str">
        <f t="shared" si="381"/>
        <v>Japonica</v>
      </c>
      <c r="I3472" s="18">
        <f t="shared" si="378"/>
        <v>0</v>
      </c>
      <c r="J3472" s="18">
        <f t="shared" si="382"/>
        <v>0</v>
      </c>
      <c r="K3472" s="18">
        <f t="shared" si="383"/>
        <v>0</v>
      </c>
      <c r="L3472" s="57" t="str">
        <f t="shared" si="379"/>
        <v>Whoopee Red</v>
      </c>
      <c r="M3472" s="57" t="str">
        <f t="shared" si="384"/>
        <v>Whoopee Red</v>
      </c>
      <c r="N3472" s="61" t="str">
        <f t="shared" si="380"/>
        <v>Whoopee Red</v>
      </c>
    </row>
    <row r="3473" spans="1:14" ht="25.35" customHeight="1" x14ac:dyDescent="0.2">
      <c r="A3473" s="70" t="s">
        <v>2813</v>
      </c>
      <c r="B3473" s="71">
        <v>1950</v>
      </c>
      <c r="C3473" s="68" t="str">
        <f>IF(ISERROR(VLOOKUP(IF(RIGHT($A3473,1)=")",LEFT($A3473,FIND(" (",$A3473)-1),$A3473),[1]ACCS!$B$2:$B$5003, 1, FALSE)), "","1")</f>
        <v>1</v>
      </c>
      <c r="D3473" s="116" t="str">
        <f>IF($B3473="Unknown","",IF($B3473="","",IF(VALUE(LEFT($B3473,4))&lt;Calc!$J$2,"ANTIQUE","")))</f>
        <v/>
      </c>
      <c r="E3473" s="72" t="s">
        <v>47</v>
      </c>
      <c r="F3473" s="121"/>
      <c r="G3473" s="121"/>
      <c r="H3473" s="62" t="str">
        <f t="shared" si="381"/>
        <v>Japonica</v>
      </c>
      <c r="I3473" s="18">
        <f t="shared" si="378"/>
        <v>0</v>
      </c>
      <c r="J3473" s="18">
        <f t="shared" si="382"/>
        <v>0</v>
      </c>
      <c r="K3473" s="18">
        <f t="shared" si="383"/>
        <v>0</v>
      </c>
      <c r="L3473" s="57" t="str">
        <f t="shared" si="379"/>
        <v>Wicke</v>
      </c>
      <c r="M3473" s="57" t="str">
        <f t="shared" si="384"/>
        <v>Wicke</v>
      </c>
      <c r="N3473" s="61" t="str">
        <f t="shared" si="380"/>
        <v>Wicke</v>
      </c>
    </row>
    <row r="3474" spans="1:14" ht="25.35" customHeight="1" x14ac:dyDescent="0.2">
      <c r="A3474" s="70" t="s">
        <v>2814</v>
      </c>
      <c r="B3474" s="71">
        <v>1951</v>
      </c>
      <c r="C3474" s="68" t="str">
        <f>IF(ISERROR(VLOOKUP(IF(RIGHT($A3474,1)=")",LEFT($A3474,FIND(" (",$A3474)-1),$A3474),[1]ACCS!$B$2:$B$5003, 1, FALSE)), "","1")</f>
        <v>1</v>
      </c>
      <c r="D3474" s="116" t="str">
        <f>IF($B3474="Unknown","",IF($B3474="","",IF(VALUE(LEFT($B3474,4))&lt;Calc!$J$2,"ANTIQUE","")))</f>
        <v/>
      </c>
      <c r="E3474" s="72" t="s">
        <v>47</v>
      </c>
      <c r="F3474" s="121"/>
      <c r="G3474" s="121" t="s">
        <v>26</v>
      </c>
      <c r="H3474" s="62" t="str">
        <f t="shared" si="381"/>
        <v>Japonica</v>
      </c>
      <c r="I3474" s="18">
        <f t="shared" si="378"/>
        <v>0</v>
      </c>
      <c r="J3474" s="18">
        <f t="shared" si="382"/>
        <v>0</v>
      </c>
      <c r="K3474" s="18">
        <f t="shared" si="383"/>
        <v>0</v>
      </c>
      <c r="L3474" s="57" t="str">
        <f t="shared" si="379"/>
        <v>Wilamina</v>
      </c>
      <c r="M3474" s="57" t="str">
        <f t="shared" si="384"/>
        <v>Wilamina</v>
      </c>
      <c r="N3474" s="61" t="str">
        <f t="shared" si="380"/>
        <v>Wilamina</v>
      </c>
    </row>
    <row r="3475" spans="1:14" ht="25.35" customHeight="1" x14ac:dyDescent="0.2">
      <c r="A3475" s="70" t="s">
        <v>2815</v>
      </c>
      <c r="B3475" s="71">
        <v>1971</v>
      </c>
      <c r="C3475" s="68" t="str">
        <f>IF(ISERROR(VLOOKUP(IF(RIGHT($A3475,1)=")",LEFT($A3475,FIND(" (",$A3475)-1),$A3475),[1]ACCS!$B$2:$B$5003, 1, FALSE)), "","1")</f>
        <v>1</v>
      </c>
      <c r="D3475" s="116" t="str">
        <f>IF($B3475="Unknown","",IF($B3475="","",IF(VALUE(LEFT($B3475,4))&lt;Calc!$J$2,"ANTIQUE","")))</f>
        <v/>
      </c>
      <c r="E3475" s="72" t="s">
        <v>37</v>
      </c>
      <c r="F3475" s="121"/>
      <c r="G3475" s="121"/>
      <c r="H3475" s="62" t="str">
        <f t="shared" si="381"/>
        <v>NRH</v>
      </c>
      <c r="I3475" s="18">
        <f t="shared" si="378"/>
        <v>2</v>
      </c>
      <c r="J3475" s="18">
        <f t="shared" si="382"/>
        <v>0</v>
      </c>
      <c r="K3475" s="18">
        <f t="shared" si="383"/>
        <v>0</v>
      </c>
      <c r="L3475" s="57" t="str">
        <f t="shared" si="379"/>
        <v>Wilber Foss</v>
      </c>
      <c r="M3475" s="57" t="str">
        <f t="shared" si="384"/>
        <v>Wilber Foss</v>
      </c>
      <c r="N3475" s="61" t="str">
        <f t="shared" si="380"/>
        <v>Wilber Foss</v>
      </c>
    </row>
    <row r="3476" spans="1:14" ht="25.35" customHeight="1" x14ac:dyDescent="0.2">
      <c r="A3476" s="70" t="s">
        <v>2816</v>
      </c>
      <c r="B3476" s="71">
        <v>2016</v>
      </c>
      <c r="C3476" s="68" t="str">
        <f>IF(ISERROR(VLOOKUP(IF(RIGHT($A3476,1)=")",LEFT($A3476,FIND(" (",$A3476)-1),$A3476),[1]ACCS!$B$2:$B$5003, 1, FALSE)), "","1")</f>
        <v>1</v>
      </c>
      <c r="D3476" s="116" t="str">
        <f>IF($B3476="Unknown","",IF($B3476="","",IF(VALUE(LEFT($B3476,4))&lt;Calc!$J$2,"ANTIQUE","")))</f>
        <v/>
      </c>
      <c r="E3476" s="72" t="s">
        <v>35</v>
      </c>
      <c r="F3476" s="121"/>
      <c r="G3476" s="121"/>
      <c r="H3476" s="62" t="str">
        <f t="shared" si="381"/>
        <v>Hiemalis</v>
      </c>
      <c r="I3476" s="18">
        <f t="shared" si="378"/>
        <v>4</v>
      </c>
      <c r="J3476" s="18">
        <f t="shared" si="382"/>
        <v>0</v>
      </c>
      <c r="K3476" s="18">
        <f t="shared" si="383"/>
        <v>0</v>
      </c>
      <c r="L3476" s="57" t="str">
        <f t="shared" si="379"/>
        <v>Wild Heart</v>
      </c>
      <c r="M3476" s="57" t="str">
        <f t="shared" si="384"/>
        <v>Wild Heart</v>
      </c>
      <c r="N3476" s="61" t="str">
        <f t="shared" si="380"/>
        <v>Wild Heart</v>
      </c>
    </row>
    <row r="3477" spans="1:14" ht="25.35" customHeight="1" x14ac:dyDescent="0.2">
      <c r="A3477" s="70" t="s">
        <v>2817</v>
      </c>
      <c r="B3477" s="71">
        <v>1963</v>
      </c>
      <c r="C3477" s="68" t="str">
        <f>IF(ISERROR(VLOOKUP(IF(RIGHT($A3477,1)=")",LEFT($A3477,FIND(" (",$A3477)-1),$A3477),[1]ACCS!$B$2:$B$5003, 1, FALSE)), "","1")</f>
        <v>1</v>
      </c>
      <c r="D3477" s="116" t="str">
        <f>IF($B3477="Unknown","",IF($B3477="","",IF(VALUE(LEFT($B3477,4))&lt;Calc!$J$2,"ANTIQUE","")))</f>
        <v/>
      </c>
      <c r="E3477" s="72" t="s">
        <v>24</v>
      </c>
      <c r="F3477" s="121"/>
      <c r="G3477" s="121"/>
      <c r="H3477" s="62" t="str">
        <f t="shared" si="381"/>
        <v>Japonica</v>
      </c>
      <c r="I3477" s="18">
        <f t="shared" si="378"/>
        <v>0</v>
      </c>
      <c r="J3477" s="18">
        <f t="shared" si="382"/>
        <v>0</v>
      </c>
      <c r="K3477" s="18">
        <f t="shared" si="383"/>
        <v>0</v>
      </c>
      <c r="L3477" s="57" t="str">
        <f t="shared" si="379"/>
        <v>Wildfire</v>
      </c>
      <c r="M3477" s="57" t="str">
        <f t="shared" si="384"/>
        <v>Wildfire</v>
      </c>
      <c r="N3477" s="61" t="str">
        <f t="shared" si="380"/>
        <v>Wildfire</v>
      </c>
    </row>
    <row r="3478" spans="1:14" ht="25.35" customHeight="1" x14ac:dyDescent="0.2">
      <c r="A3478" s="70" t="s">
        <v>2818</v>
      </c>
      <c r="B3478" s="71">
        <v>1953</v>
      </c>
      <c r="C3478" s="68" t="str">
        <f>IF(ISERROR(VLOOKUP(IF(RIGHT($A3478,1)=")",LEFT($A3478,FIND(" (",$A3478)-1),$A3478),[1]ACCS!$B$2:$B$5003, 1, FALSE)), "","1")</f>
        <v>1</v>
      </c>
      <c r="D3478" s="116" t="str">
        <f>IF($B3478="Unknown","",IF($B3478="","",IF(VALUE(LEFT($B3478,4))&lt;Calc!$J$2,"ANTIQUE","")))</f>
        <v/>
      </c>
      <c r="E3478" s="72" t="s">
        <v>37</v>
      </c>
      <c r="F3478" s="121"/>
      <c r="G3478" s="121"/>
      <c r="H3478" s="62" t="str">
        <f t="shared" si="381"/>
        <v>Japonica</v>
      </c>
      <c r="I3478" s="18">
        <f t="shared" si="378"/>
        <v>0</v>
      </c>
      <c r="J3478" s="18">
        <f t="shared" si="382"/>
        <v>0</v>
      </c>
      <c r="K3478" s="18">
        <f t="shared" si="383"/>
        <v>0</v>
      </c>
      <c r="L3478" s="57" t="str">
        <f t="shared" si="379"/>
        <v>Wildwood</v>
      </c>
      <c r="M3478" s="57" t="str">
        <f t="shared" si="384"/>
        <v>Wildwood</v>
      </c>
      <c r="N3478" s="61" t="str">
        <f t="shared" si="380"/>
        <v>Wildwood</v>
      </c>
    </row>
    <row r="3479" spans="1:14" ht="25.35" customHeight="1" x14ac:dyDescent="0.2">
      <c r="A3479" s="70" t="s">
        <v>2819</v>
      </c>
      <c r="B3479" s="71">
        <v>1963</v>
      </c>
      <c r="C3479" s="68" t="str">
        <f>IF(ISERROR(VLOOKUP(IF(RIGHT($A3479,1)=")",LEFT($A3479,FIND(" (",$A3479)-1),$A3479),[1]ACCS!$B$2:$B$5003, 1, FALSE)), "","1")</f>
        <v/>
      </c>
      <c r="D3479" s="116" t="str">
        <f>IF($B3479="Unknown","",IF($B3479="","",IF(VALUE(LEFT($B3479,4))&lt;Calc!$J$2,"ANTIQUE","")))</f>
        <v/>
      </c>
      <c r="E3479" s="72" t="s">
        <v>37</v>
      </c>
      <c r="F3479" s="121"/>
      <c r="G3479" s="121"/>
      <c r="H3479" s="62" t="str">
        <f t="shared" si="381"/>
        <v>Japonica</v>
      </c>
      <c r="I3479" s="18">
        <f t="shared" si="378"/>
        <v>0</v>
      </c>
      <c r="J3479" s="18">
        <f t="shared" si="382"/>
        <v>0</v>
      </c>
      <c r="K3479" s="18">
        <f t="shared" si="383"/>
        <v>0</v>
      </c>
      <c r="L3479" s="57" t="str">
        <f t="shared" si="379"/>
        <v>Will Rehder</v>
      </c>
      <c r="M3479" s="57" t="str">
        <f t="shared" si="384"/>
        <v>Will Rehder</v>
      </c>
      <c r="N3479" s="61" t="str">
        <f t="shared" si="380"/>
        <v>Will Rehder</v>
      </c>
    </row>
    <row r="3480" spans="1:14" ht="25.35" customHeight="1" x14ac:dyDescent="0.2">
      <c r="A3480" s="70" t="s">
        <v>2820</v>
      </c>
      <c r="B3480" s="71">
        <v>2018</v>
      </c>
      <c r="C3480" s="68" t="str">
        <f>IF(ISERROR(VLOOKUP(IF(RIGHT($A3480,1)=")",LEFT($A3480,FIND(" (",$A3480)-1),$A3480),[1]ACCS!$B$2:$B$5003, 1, FALSE)), "","1")</f>
        <v>1</v>
      </c>
      <c r="D3480" s="116" t="str">
        <f>IF($B3480="Unknown","",IF($B3480="","",IF(VALUE(LEFT($B3480,4))&lt;Calc!$J$2,"ANTIQUE","")))</f>
        <v/>
      </c>
      <c r="E3480" s="72" t="s">
        <v>35</v>
      </c>
      <c r="F3480" s="121"/>
      <c r="G3480" s="121"/>
      <c r="H3480" s="62" t="str">
        <f t="shared" si="381"/>
        <v>Japonica</v>
      </c>
      <c r="I3480" s="18">
        <f t="shared" si="378"/>
        <v>0</v>
      </c>
      <c r="J3480" s="18">
        <f t="shared" si="382"/>
        <v>0</v>
      </c>
      <c r="K3480" s="18">
        <f t="shared" si="383"/>
        <v>0</v>
      </c>
      <c r="L3480" s="57" t="str">
        <f t="shared" si="379"/>
        <v>Will Sargent</v>
      </c>
      <c r="M3480" s="57" t="str">
        <f t="shared" si="384"/>
        <v>Will Sargent</v>
      </c>
      <c r="N3480" s="61" t="str">
        <f t="shared" si="380"/>
        <v>Will Sargent</v>
      </c>
    </row>
    <row r="3481" spans="1:14" ht="25.35" customHeight="1" x14ac:dyDescent="0.2">
      <c r="A3481" s="70" t="s">
        <v>2821</v>
      </c>
      <c r="B3481" s="71">
        <v>1986</v>
      </c>
      <c r="C3481" s="68" t="str">
        <f>IF(ISERROR(VLOOKUP(IF(RIGHT($A3481,1)=")",LEFT($A3481,FIND(" (",$A3481)-1),$A3481),[1]ACCS!$B$2:$B$5003, 1, FALSE)), "","1")</f>
        <v>1</v>
      </c>
      <c r="D3481" s="116" t="str">
        <f>IF($B3481="Unknown","",IF($B3481="","",IF(VALUE(LEFT($B3481,4))&lt;Calc!$J$2,"ANTIQUE","")))</f>
        <v/>
      </c>
      <c r="E3481" s="72" t="s">
        <v>24</v>
      </c>
      <c r="F3481" s="121"/>
      <c r="G3481" s="121"/>
      <c r="H3481" s="62" t="str">
        <f t="shared" si="381"/>
        <v>Japonica</v>
      </c>
      <c r="I3481" s="18">
        <f t="shared" si="378"/>
        <v>0</v>
      </c>
      <c r="J3481" s="18">
        <f t="shared" si="382"/>
        <v>0</v>
      </c>
      <c r="K3481" s="18">
        <f t="shared" si="383"/>
        <v>0</v>
      </c>
      <c r="L3481" s="57" t="str">
        <f t="shared" si="379"/>
        <v>Willard Scott</v>
      </c>
      <c r="M3481" s="57" t="str">
        <f t="shared" si="384"/>
        <v>Willard Scott</v>
      </c>
      <c r="N3481" s="61" t="str">
        <f t="shared" si="380"/>
        <v>Willard Scott</v>
      </c>
    </row>
    <row r="3482" spans="1:14" ht="25.35" customHeight="1" x14ac:dyDescent="0.2">
      <c r="A3482" s="70" t="s">
        <v>2822</v>
      </c>
      <c r="B3482" s="71">
        <v>1972</v>
      </c>
      <c r="C3482" s="68" t="str">
        <f>IF(ISERROR(VLOOKUP(IF(RIGHT($A3482,1)=")",LEFT($A3482,FIND(" (",$A3482)-1),$A3482),[1]ACCS!$B$2:$B$5003, 1, FALSE)), "","1")</f>
        <v>1</v>
      </c>
      <c r="D3482" s="116" t="str">
        <f>IF($B3482="Unknown","",IF($B3482="","",IF(VALUE(LEFT($B3482,4))&lt;Calc!$J$2,"ANTIQUE","")))</f>
        <v/>
      </c>
      <c r="E3482" s="72" t="s">
        <v>163</v>
      </c>
      <c r="F3482" s="121"/>
      <c r="G3482" s="121" t="s">
        <v>26</v>
      </c>
      <c r="H3482" s="62" t="str">
        <f t="shared" si="381"/>
        <v>Japonica</v>
      </c>
      <c r="I3482" s="18">
        <f t="shared" si="378"/>
        <v>0</v>
      </c>
      <c r="J3482" s="18">
        <f t="shared" si="382"/>
        <v>0</v>
      </c>
      <c r="K3482" s="18">
        <f t="shared" si="383"/>
        <v>0</v>
      </c>
      <c r="L3482" s="57" t="str">
        <f t="shared" si="379"/>
        <v>William C. Noell</v>
      </c>
      <c r="M3482" s="57" t="str">
        <f t="shared" si="384"/>
        <v>William C. Noell</v>
      </c>
      <c r="N3482" s="61" t="str">
        <f t="shared" si="380"/>
        <v>William C. Noell</v>
      </c>
    </row>
    <row r="3483" spans="1:14" ht="25.35" customHeight="1" x14ac:dyDescent="0.2">
      <c r="A3483" s="70" t="s">
        <v>2823</v>
      </c>
      <c r="B3483" s="71">
        <v>1966</v>
      </c>
      <c r="C3483" s="68" t="str">
        <f>IF(ISERROR(VLOOKUP(IF(RIGHT($A3483,1)=")",LEFT($A3483,FIND(" (",$A3483)-1),$A3483),[1]ACCS!$B$2:$B$5003, 1, FALSE)), "","1")</f>
        <v>1</v>
      </c>
      <c r="D3483" s="116" t="str">
        <f>IF($B3483="Unknown","",IF($B3483="","",IF(VALUE(LEFT($B3483,4))&lt;Calc!$J$2,"ANTIQUE","")))</f>
        <v/>
      </c>
      <c r="E3483" s="72" t="s">
        <v>37</v>
      </c>
      <c r="F3483" s="121"/>
      <c r="G3483" s="121" t="s">
        <v>26</v>
      </c>
      <c r="H3483" s="62" t="str">
        <f t="shared" si="381"/>
        <v>Japonica</v>
      </c>
      <c r="I3483" s="18">
        <f t="shared" si="378"/>
        <v>0</v>
      </c>
      <c r="J3483" s="18">
        <f t="shared" si="382"/>
        <v>0</v>
      </c>
      <c r="K3483" s="18">
        <f t="shared" si="383"/>
        <v>0</v>
      </c>
      <c r="L3483" s="57" t="str">
        <f t="shared" si="379"/>
        <v>William Forrest Bray</v>
      </c>
      <c r="M3483" s="57" t="str">
        <f t="shared" si="384"/>
        <v>William Forrest Bray</v>
      </c>
      <c r="N3483" s="61" t="str">
        <f t="shared" si="380"/>
        <v>William Forrest Bray</v>
      </c>
    </row>
    <row r="3484" spans="1:14" ht="25.35" customHeight="1" x14ac:dyDescent="0.2">
      <c r="A3484" s="70" t="s">
        <v>2824</v>
      </c>
      <c r="B3484" s="71">
        <v>1962</v>
      </c>
      <c r="C3484" s="68" t="str">
        <f>IF(ISERROR(VLOOKUP(IF(RIGHT($A3484,1)=")",LEFT($A3484,FIND(" (",$A3484)-1),$A3484),[1]ACCS!$B$2:$B$5003, 1, FALSE)), "","1")</f>
        <v>1</v>
      </c>
      <c r="D3484" s="116" t="str">
        <f>IF($B3484="Unknown","",IF($B3484="","",IF(VALUE(LEFT($B3484,4))&lt;Calc!$J$2,"ANTIQUE","")))</f>
        <v/>
      </c>
      <c r="E3484" s="72" t="s">
        <v>29</v>
      </c>
      <c r="F3484" s="121"/>
      <c r="G3484" s="121"/>
      <c r="H3484" s="62" t="str">
        <f t="shared" si="381"/>
        <v>Reticulata</v>
      </c>
      <c r="I3484" s="18">
        <f t="shared" si="378"/>
        <v>1</v>
      </c>
      <c r="J3484" s="18">
        <f t="shared" si="382"/>
        <v>0</v>
      </c>
      <c r="K3484" s="18">
        <f t="shared" si="383"/>
        <v>0</v>
      </c>
      <c r="L3484" s="57" t="str">
        <f t="shared" si="379"/>
        <v>William Hertrich</v>
      </c>
      <c r="M3484" s="57" t="str">
        <f t="shared" si="384"/>
        <v>William Hertrich</v>
      </c>
      <c r="N3484" s="61" t="str">
        <f t="shared" si="380"/>
        <v>William Hertrich</v>
      </c>
    </row>
    <row r="3485" spans="1:14" ht="25.35" customHeight="1" x14ac:dyDescent="0.2">
      <c r="A3485" s="70" t="s">
        <v>2825</v>
      </c>
      <c r="B3485" s="71">
        <v>1972</v>
      </c>
      <c r="C3485" s="68" t="str">
        <f>IF(ISERROR(VLOOKUP(IF(RIGHT($A3485,1)=")",LEFT($A3485,FIND(" (",$A3485)-1),$A3485),[1]ACCS!$B$2:$B$5003, 1, FALSE)), "","1")</f>
        <v/>
      </c>
      <c r="D3485" s="116" t="str">
        <f>IF($B3485="Unknown","",IF($B3485="","",IF(VALUE(LEFT($B3485,4))&lt;Calc!$J$2,"ANTIQUE","")))</f>
        <v/>
      </c>
      <c r="E3485" s="72" t="s">
        <v>30</v>
      </c>
      <c r="F3485" s="121"/>
      <c r="G3485" s="121"/>
      <c r="H3485" s="62" t="str">
        <f t="shared" si="381"/>
        <v>Japonica</v>
      </c>
      <c r="I3485" s="18">
        <f t="shared" si="378"/>
        <v>0</v>
      </c>
      <c r="J3485" s="18">
        <f t="shared" si="382"/>
        <v>0</v>
      </c>
      <c r="K3485" s="18">
        <f t="shared" si="383"/>
        <v>0</v>
      </c>
      <c r="L3485" s="57" t="str">
        <f t="shared" si="379"/>
        <v>William Jackson</v>
      </c>
      <c r="M3485" s="57" t="str">
        <f t="shared" si="384"/>
        <v>William Jackson</v>
      </c>
      <c r="N3485" s="61" t="str">
        <f t="shared" si="380"/>
        <v>William Jackson</v>
      </c>
    </row>
    <row r="3486" spans="1:14" ht="25.35" customHeight="1" x14ac:dyDescent="0.2">
      <c r="A3486" s="70" t="s">
        <v>2826</v>
      </c>
      <c r="B3486" s="71">
        <v>2019</v>
      </c>
      <c r="C3486" s="68" t="str">
        <f>IF(ISERROR(VLOOKUP(IF(RIGHT($A3486,1)=")",LEFT($A3486,FIND(" (",$A3486)-1),$A3486),[1]ACCS!$B$2:$B$5003, 1, FALSE)), "","1")</f>
        <v>1</v>
      </c>
      <c r="D3486" s="116" t="str">
        <f>IF($B3486="Unknown","",IF($B3486="","",IF(VALUE(LEFT($B3486,4))&lt;Calc!$J$2,"ANTIQUE","")))</f>
        <v/>
      </c>
      <c r="E3486" s="72" t="s">
        <v>30</v>
      </c>
      <c r="F3486" s="121"/>
      <c r="G3486" s="121"/>
      <c r="H3486" s="62" t="str">
        <f t="shared" si="381"/>
        <v>Japonica</v>
      </c>
      <c r="I3486" s="18">
        <f t="shared" si="378"/>
        <v>0</v>
      </c>
      <c r="J3486" s="18">
        <f t="shared" si="382"/>
        <v>0</v>
      </c>
      <c r="K3486" s="18">
        <f t="shared" si="383"/>
        <v>0</v>
      </c>
      <c r="L3486" s="57" t="str">
        <f t="shared" si="379"/>
        <v>William Jackson Pink</v>
      </c>
      <c r="M3486" s="57" t="str">
        <f t="shared" si="384"/>
        <v>William Jackson Pink</v>
      </c>
      <c r="N3486" s="61" t="str">
        <f t="shared" si="380"/>
        <v>William Jackson Pink</v>
      </c>
    </row>
    <row r="3487" spans="1:14" ht="25.35" customHeight="1" x14ac:dyDescent="0.2">
      <c r="A3487" s="70" t="s">
        <v>2827</v>
      </c>
      <c r="B3487" s="71">
        <v>1942</v>
      </c>
      <c r="C3487" s="68" t="str">
        <f>IF(ISERROR(VLOOKUP(IF(RIGHT($A3487,1)=")",LEFT($A3487,FIND(" (",$A3487)-1),$A3487),[1]ACCS!$B$2:$B$5003, 1, FALSE)), "","1")</f>
        <v/>
      </c>
      <c r="D3487" s="116" t="str">
        <f>IF($B3487="Unknown","",IF($B3487="","",IF(VALUE(LEFT($B3487,4))&lt;Calc!$J$2,"ANTIQUE","")))</f>
        <v/>
      </c>
      <c r="E3487" s="72" t="s">
        <v>37</v>
      </c>
      <c r="F3487" s="121"/>
      <c r="G3487" s="121"/>
      <c r="H3487" s="62" t="str">
        <f t="shared" si="381"/>
        <v>Japonica</v>
      </c>
      <c r="I3487" s="18">
        <f t="shared" si="378"/>
        <v>0</v>
      </c>
      <c r="J3487" s="18">
        <f t="shared" si="382"/>
        <v>0</v>
      </c>
      <c r="K3487" s="18">
        <f t="shared" si="383"/>
        <v>0</v>
      </c>
      <c r="L3487" s="57" t="str">
        <f t="shared" si="379"/>
        <v>William Kendall</v>
      </c>
      <c r="M3487" s="57" t="str">
        <f t="shared" si="384"/>
        <v>William Kendall</v>
      </c>
      <c r="N3487" s="61" t="str">
        <f t="shared" si="380"/>
        <v>William Kendall</v>
      </c>
    </row>
    <row r="3488" spans="1:14" ht="25.35" customHeight="1" x14ac:dyDescent="0.2">
      <c r="A3488" s="79" t="s">
        <v>3043</v>
      </c>
      <c r="B3488" s="71">
        <v>2021</v>
      </c>
      <c r="C3488" s="68" t="str">
        <f>IF(ISERROR(VLOOKUP(IF(RIGHT($A3488,1)=")",LEFT($A3488,FIND(" (",$A3488)-1),$A3488),[1]ACCS!$B$2:$B$5003, 1, FALSE)), "","1")</f>
        <v>1</v>
      </c>
      <c r="D3488" s="116" t="str">
        <f>IF($B3488="Unknown","",IF($B3488="","",IF(VALUE(LEFT($B3488,4))&lt;Calc!$J$2,"ANTIQUE","")))</f>
        <v/>
      </c>
      <c r="E3488" s="72" t="s">
        <v>24</v>
      </c>
      <c r="F3488" s="121"/>
      <c r="G3488" s="121"/>
      <c r="H3488" s="62" t="str">
        <f t="shared" si="381"/>
        <v>NRH</v>
      </c>
      <c r="I3488" s="18">
        <f t="shared" si="378"/>
        <v>2</v>
      </c>
      <c r="J3488" s="18">
        <f t="shared" si="382"/>
        <v>0</v>
      </c>
      <c r="K3488" s="18">
        <f t="shared" si="383"/>
        <v>0</v>
      </c>
      <c r="L3488" s="57" t="str">
        <f t="shared" si="379"/>
        <v>William Khoury</v>
      </c>
      <c r="M3488" s="57" t="str">
        <f t="shared" si="384"/>
        <v>William Khoury</v>
      </c>
      <c r="N3488" s="61" t="str">
        <f t="shared" si="380"/>
        <v>William Khoury</v>
      </c>
    </row>
    <row r="3489" spans="1:14" ht="25.35" customHeight="1" x14ac:dyDescent="0.2">
      <c r="A3489" s="70" t="s">
        <v>2828</v>
      </c>
      <c r="B3489" s="71">
        <v>1986</v>
      </c>
      <c r="C3489" s="68" t="str">
        <f>IF(ISERROR(VLOOKUP(IF(RIGHT($A3489,1)=")",LEFT($A3489,FIND(" (",$A3489)-1),$A3489),[1]ACCS!$B$2:$B$5003, 1, FALSE)), "","1")</f>
        <v>1</v>
      </c>
      <c r="D3489" s="116" t="str">
        <f>IF($B3489="Unknown","",IF($B3489="","",IF(VALUE(LEFT($B3489,4))&lt;Calc!$J$2,"ANTIQUE","")))</f>
        <v/>
      </c>
      <c r="E3489" s="72" t="s">
        <v>24</v>
      </c>
      <c r="F3489" s="121"/>
      <c r="G3489" s="121"/>
      <c r="H3489" s="62" t="str">
        <f t="shared" si="381"/>
        <v>Sasanqua</v>
      </c>
      <c r="I3489" s="18">
        <f t="shared" si="378"/>
        <v>3</v>
      </c>
      <c r="J3489" s="18">
        <f t="shared" si="382"/>
        <v>0</v>
      </c>
      <c r="K3489" s="18">
        <f t="shared" si="383"/>
        <v>0</v>
      </c>
      <c r="L3489" s="57" t="str">
        <f t="shared" si="379"/>
        <v>William Lanier Hunt</v>
      </c>
      <c r="M3489" s="57" t="str">
        <f t="shared" si="384"/>
        <v>William Lanier Hunt</v>
      </c>
      <c r="N3489" s="61" t="str">
        <f t="shared" si="380"/>
        <v>William Lanier Hunt</v>
      </c>
    </row>
    <row r="3490" spans="1:14" ht="25.35" customHeight="1" x14ac:dyDescent="0.2">
      <c r="A3490" s="70" t="s">
        <v>2829</v>
      </c>
      <c r="B3490" s="71">
        <v>1989</v>
      </c>
      <c r="C3490" s="68" t="str">
        <f>IF(ISERROR(VLOOKUP(IF(RIGHT($A3490,1)=")",LEFT($A3490,FIND(" (",$A3490)-1),$A3490),[1]ACCS!$B$2:$B$5003, 1, FALSE)), "","1")</f>
        <v>1</v>
      </c>
      <c r="D3490" s="116" t="str">
        <f>IF($B3490="Unknown","",IF($B3490="","",IF(VALUE(LEFT($B3490,4))&lt;Calc!$J$2,"ANTIQUE","")))</f>
        <v/>
      </c>
      <c r="E3490" s="72" t="s">
        <v>37</v>
      </c>
      <c r="F3490" s="121"/>
      <c r="G3490" s="121"/>
      <c r="H3490" s="62" t="str">
        <f t="shared" si="381"/>
        <v>Japonica</v>
      </c>
      <c r="I3490" s="18">
        <f t="shared" ref="I3490:I3553" si="385">IF(NOT(ISERROR(SEARCH("(R)",$A3490))),1,IF(NOT(ISERROR(SEARCH("(H)",$A3490))),2,IF(NOT(ISERROR(SEARCH("(Sasanqua)",$A3490))),3,IF(NOT(ISERROR(SEARCH("(Hiemalis)",$A3490))),4,IF(NOT(ISERROR(SEARCH("(Vernalis)",$A3490))),5,IF(NOT(ISERROR(SEARCH("(Higo)",$A3490))),6,))))))+$J3490+K3490</f>
        <v>0</v>
      </c>
      <c r="J3490" s="18">
        <f t="shared" si="382"/>
        <v>0</v>
      </c>
      <c r="K3490" s="18">
        <f t="shared" si="383"/>
        <v>0</v>
      </c>
      <c r="L3490" s="57" t="str">
        <f t="shared" ref="L3490:L3553" si="386">SUBSTITUTE(SUBSTITUTE(SUBSTITUTE(SUBSTITUTE(SUBSTITUTE(SUBSTITUTE(SUBSTITUTE(SUBSTITUTE(A3490," (A)","")," (R)","")," (H)","")," (Sasanqua)","")," (Hiemalis)","")," (Vernalis)","")," (Rusticana)",""),"(Wabisuke)","")</f>
        <v>William Paulk</v>
      </c>
      <c r="M3490" s="57" t="str">
        <f t="shared" si="384"/>
        <v>William Paulk</v>
      </c>
      <c r="N3490" s="61" t="str">
        <f t="shared" si="380"/>
        <v>William Paulk</v>
      </c>
    </row>
    <row r="3491" spans="1:14" ht="25.35" customHeight="1" x14ac:dyDescent="0.2">
      <c r="A3491" s="70" t="s">
        <v>2830</v>
      </c>
      <c r="B3491" s="71">
        <v>2008</v>
      </c>
      <c r="C3491" s="68" t="str">
        <f>IF(ISERROR(VLOOKUP(IF(RIGHT($A3491,1)=")",LEFT($A3491,FIND(" (",$A3491)-1),$A3491),[1]ACCS!$B$2:$B$5003, 1, FALSE)), "","1")</f>
        <v>1</v>
      </c>
      <c r="D3491" s="116" t="str">
        <f>IF($B3491="Unknown","",IF($B3491="","",IF(VALUE(LEFT($B3491,4))&lt;Calc!$J$2,"ANTIQUE","")))</f>
        <v/>
      </c>
      <c r="E3491" s="72" t="s">
        <v>24</v>
      </c>
      <c r="F3491" s="121"/>
      <c r="G3491" s="121"/>
      <c r="H3491" s="62" t="str">
        <f t="shared" si="381"/>
        <v>Japonica</v>
      </c>
      <c r="I3491" s="18">
        <f t="shared" si="385"/>
        <v>0</v>
      </c>
      <c r="J3491" s="18">
        <f t="shared" si="382"/>
        <v>0</v>
      </c>
      <c r="K3491" s="18">
        <f t="shared" si="383"/>
        <v>0</v>
      </c>
      <c r="L3491" s="57" t="str">
        <f t="shared" si="386"/>
        <v>William Paulk Lavender</v>
      </c>
      <c r="M3491" s="57" t="str">
        <f t="shared" si="384"/>
        <v>William Paulk Lavender</v>
      </c>
      <c r="N3491" s="61" t="str">
        <f t="shared" si="380"/>
        <v>William Paulk Lavender</v>
      </c>
    </row>
    <row r="3492" spans="1:14" ht="25.35" customHeight="1" x14ac:dyDescent="0.2">
      <c r="A3492" s="70" t="s">
        <v>3490</v>
      </c>
      <c r="B3492" s="71">
        <v>1854</v>
      </c>
      <c r="C3492" s="68" t="str">
        <f>IF(ISERROR(VLOOKUP(IF(RIGHT($A3492,1)=")",LEFT($A3492,FIND(" (",$A3492)-1),$A3492),[1]ACCS!$B$2:$B$5003, 1, FALSE)), "","1")</f>
        <v>1</v>
      </c>
      <c r="D3492" s="116" t="str">
        <f>IF($B3492="Unknown","",IF($B3492="","",IF(VALUE(LEFT($B3492,4))&lt;Calc!$J$2,"ANTIQUE","")))</f>
        <v>ANTIQUE</v>
      </c>
      <c r="E3492" s="72" t="s">
        <v>35</v>
      </c>
      <c r="F3492" s="121"/>
      <c r="G3492" s="121"/>
      <c r="H3492" s="62" t="str">
        <f t="shared" si="381"/>
        <v>Japonica</v>
      </c>
      <c r="I3492" s="18">
        <f t="shared" si="385"/>
        <v>0</v>
      </c>
      <c r="J3492" s="18">
        <f t="shared" si="382"/>
        <v>0</v>
      </c>
      <c r="K3492" s="18">
        <f t="shared" si="383"/>
        <v>0</v>
      </c>
      <c r="L3492" s="57" t="str">
        <f t="shared" si="386"/>
        <v>William Penn (Bell Camp, Purple Peony)</v>
      </c>
      <c r="M3492" s="57" t="str">
        <f t="shared" si="384"/>
        <v>William Penn (Bell Camp, Purple Peony)</v>
      </c>
      <c r="N3492" s="61" t="str">
        <f t="shared" si="380"/>
        <v>William Penn</v>
      </c>
    </row>
    <row r="3493" spans="1:14" ht="25.35" customHeight="1" x14ac:dyDescent="0.2">
      <c r="A3493" s="70" t="s">
        <v>3491</v>
      </c>
      <c r="B3493" s="71">
        <v>1840</v>
      </c>
      <c r="C3493" s="68" t="str">
        <f>IF(ISERROR(VLOOKUP(IF(RIGHT($A3493,1)=")",LEFT($A3493,FIND(" (",$A3493)-1),$A3493),[1]ACCS!$B$2:$B$5003, 1, FALSE)), "","1")</f>
        <v/>
      </c>
      <c r="D3493" s="116" t="str">
        <f>IF($B3493="Unknown","",IF($B3493="","",IF(VALUE(LEFT($B3493,4))&lt;Calc!$J$2,"ANTIQUE","")))</f>
        <v>ANTIQUE</v>
      </c>
      <c r="E3493" s="72" t="s">
        <v>30</v>
      </c>
      <c r="F3493" s="121"/>
      <c r="G3493" s="121"/>
      <c r="H3493" s="62" t="str">
        <f t="shared" si="381"/>
        <v>Japonica</v>
      </c>
      <c r="I3493" s="18">
        <f t="shared" si="385"/>
        <v>0</v>
      </c>
      <c r="J3493" s="18">
        <f t="shared" si="382"/>
        <v>0</v>
      </c>
      <c r="K3493" s="18">
        <f t="shared" si="383"/>
        <v>0</v>
      </c>
      <c r="L3493" s="57" t="str">
        <f t="shared" si="386"/>
        <v>William S. Hastie (See Mathotiana)</v>
      </c>
      <c r="M3493" s="57" t="str">
        <f t="shared" si="384"/>
        <v>William S. Hastie (See Mathotiana)</v>
      </c>
      <c r="N3493" s="61" t="str">
        <f t="shared" si="380"/>
        <v>William S. Hastie (See Mathotiana)</v>
      </c>
    </row>
    <row r="3494" spans="1:14" ht="25.35" customHeight="1" x14ac:dyDescent="0.2">
      <c r="A3494" s="70" t="s">
        <v>2831</v>
      </c>
      <c r="B3494" s="71">
        <v>1976</v>
      </c>
      <c r="C3494" s="68" t="str">
        <f>IF(ISERROR(VLOOKUP(IF(RIGHT($A3494,1)=")",LEFT($A3494,FIND(" (",$A3494)-1),$A3494),[1]ACCS!$B$2:$B$5003, 1, FALSE)), "","1")</f>
        <v>1</v>
      </c>
      <c r="D3494" s="116" t="str">
        <f>IF($B3494="Unknown","",IF($B3494="","",IF(VALUE(LEFT($B3494,4))&lt;Calc!$J$2,"ANTIQUE","")))</f>
        <v/>
      </c>
      <c r="E3494" s="72" t="s">
        <v>29</v>
      </c>
      <c r="F3494" s="121"/>
      <c r="G3494" s="121"/>
      <c r="H3494" s="62" t="str">
        <f t="shared" si="381"/>
        <v>Reticulata</v>
      </c>
      <c r="I3494" s="18">
        <f t="shared" si="385"/>
        <v>1</v>
      </c>
      <c r="J3494" s="18">
        <f t="shared" si="382"/>
        <v>0</v>
      </c>
      <c r="K3494" s="18">
        <f t="shared" si="383"/>
        <v>0</v>
      </c>
      <c r="L3494" s="57" t="str">
        <f t="shared" si="386"/>
        <v>William Sellers</v>
      </c>
      <c r="M3494" s="57" t="str">
        <f t="shared" si="384"/>
        <v>William Sellers</v>
      </c>
      <c r="N3494" s="61" t="str">
        <f t="shared" si="380"/>
        <v>William Sellers</v>
      </c>
    </row>
    <row r="3495" spans="1:14" ht="25.35" customHeight="1" x14ac:dyDescent="0.2">
      <c r="A3495" s="70" t="s">
        <v>2832</v>
      </c>
      <c r="B3495" s="71">
        <v>1956</v>
      </c>
      <c r="C3495" s="68" t="str">
        <f>IF(ISERROR(VLOOKUP(IF(RIGHT($A3495,1)=")",LEFT($A3495,FIND(" (",$A3495)-1),$A3495),[1]ACCS!$B$2:$B$5003, 1, FALSE)), "","1")</f>
        <v/>
      </c>
      <c r="D3495" s="116" t="str">
        <f>IF($B3495="Unknown","",IF($B3495="","",IF(VALUE(LEFT($B3495,4))&lt;Calc!$J$2,"ANTIQUE","")))</f>
        <v/>
      </c>
      <c r="E3495" s="72" t="s">
        <v>24</v>
      </c>
      <c r="F3495" s="121"/>
      <c r="G3495" s="121"/>
      <c r="H3495" s="62" t="str">
        <f t="shared" si="381"/>
        <v>Japonica</v>
      </c>
      <c r="I3495" s="18">
        <f t="shared" si="385"/>
        <v>0</v>
      </c>
      <c r="J3495" s="18">
        <f t="shared" si="382"/>
        <v>0</v>
      </c>
      <c r="K3495" s="18">
        <f t="shared" si="383"/>
        <v>0</v>
      </c>
      <c r="L3495" s="57" t="str">
        <f t="shared" si="386"/>
        <v>Willie Hite</v>
      </c>
      <c r="M3495" s="57" t="str">
        <f t="shared" si="384"/>
        <v>Willie Hite</v>
      </c>
      <c r="N3495" s="61" t="str">
        <f t="shared" si="380"/>
        <v>Willie Hite</v>
      </c>
    </row>
    <row r="3496" spans="1:14" ht="25.35" customHeight="1" x14ac:dyDescent="0.2">
      <c r="A3496" s="70" t="s">
        <v>2833</v>
      </c>
      <c r="B3496" s="71">
        <v>1950</v>
      </c>
      <c r="C3496" s="68" t="str">
        <f>IF(ISERROR(VLOOKUP(IF(RIGHT($A3496,1)=")",LEFT($A3496,FIND(" (",$A3496)-1),$A3496),[1]ACCS!$B$2:$B$5003, 1, FALSE)), "","1")</f>
        <v>1</v>
      </c>
      <c r="D3496" s="116" t="str">
        <f>IF($B3496="Unknown","",IF($B3496="","",IF(VALUE(LEFT($B3496,4))&lt;Calc!$J$2,"ANTIQUE","")))</f>
        <v/>
      </c>
      <c r="E3496" s="72" t="s">
        <v>47</v>
      </c>
      <c r="F3496" s="121"/>
      <c r="G3496" s="121"/>
      <c r="H3496" s="62" t="str">
        <f t="shared" si="381"/>
        <v>Japonica</v>
      </c>
      <c r="I3496" s="18">
        <f t="shared" si="385"/>
        <v>0</v>
      </c>
      <c r="J3496" s="18">
        <f t="shared" si="382"/>
        <v>0</v>
      </c>
      <c r="K3496" s="18">
        <f t="shared" si="383"/>
        <v>0</v>
      </c>
      <c r="L3496" s="57" t="str">
        <f t="shared" si="386"/>
        <v>Willmetta</v>
      </c>
      <c r="M3496" s="57" t="str">
        <f t="shared" si="384"/>
        <v>Willmetta</v>
      </c>
      <c r="N3496" s="61" t="str">
        <f t="shared" si="380"/>
        <v>Willmetta</v>
      </c>
    </row>
    <row r="3497" spans="1:14" ht="25.35" customHeight="1" x14ac:dyDescent="0.2">
      <c r="A3497" s="70" t="s">
        <v>2834</v>
      </c>
      <c r="B3497" s="71">
        <v>1948</v>
      </c>
      <c r="C3497" s="68" t="str">
        <f>IF(ISERROR(VLOOKUP(IF(RIGHT($A3497,1)=")",LEFT($A3497,FIND(" (",$A3497)-1),$A3497),[1]ACCS!$B$2:$B$5003, 1, FALSE)), "","1")</f>
        <v>1</v>
      </c>
      <c r="D3497" s="116" t="str">
        <f>IF($B3497="Unknown","",IF($B3497="","",IF(VALUE(LEFT($B3497,4))&lt;Calc!$J$2,"ANTIQUE","")))</f>
        <v/>
      </c>
      <c r="E3497" s="72" t="s">
        <v>37</v>
      </c>
      <c r="F3497" s="121"/>
      <c r="G3497" s="121"/>
      <c r="H3497" s="62" t="str">
        <f t="shared" si="381"/>
        <v>Reticulata</v>
      </c>
      <c r="I3497" s="18">
        <f t="shared" si="385"/>
        <v>1</v>
      </c>
      <c r="J3497" s="18">
        <f t="shared" si="382"/>
        <v>0</v>
      </c>
      <c r="K3497" s="18">
        <f t="shared" si="383"/>
        <v>0</v>
      </c>
      <c r="L3497" s="57" t="str">
        <f t="shared" si="386"/>
        <v>Willow Wand</v>
      </c>
      <c r="M3497" s="57" t="str">
        <f t="shared" si="384"/>
        <v>Willow Wand</v>
      </c>
      <c r="N3497" s="61" t="str">
        <f t="shared" si="380"/>
        <v>Willow Wand</v>
      </c>
    </row>
    <row r="3498" spans="1:14" ht="25.35" customHeight="1" x14ac:dyDescent="0.2">
      <c r="A3498" s="70" t="s">
        <v>2835</v>
      </c>
      <c r="B3498" s="71">
        <v>1955</v>
      </c>
      <c r="C3498" s="68" t="str">
        <f>IF(ISERROR(VLOOKUP(IF(RIGHT($A3498,1)=")",LEFT($A3498,FIND(" (",$A3498)-1),$A3498),[1]ACCS!$B$2:$B$5003, 1, FALSE)), "","1")</f>
        <v>1</v>
      </c>
      <c r="D3498" s="116" t="str">
        <f>IF($B3498="Unknown","",IF($B3498="","",IF(VALUE(LEFT($B3498,4))&lt;Calc!$J$2,"ANTIQUE","")))</f>
        <v/>
      </c>
      <c r="E3498" s="72" t="s">
        <v>24</v>
      </c>
      <c r="F3498" s="121"/>
      <c r="G3498" s="121"/>
      <c r="H3498" s="62" t="str">
        <f t="shared" si="381"/>
        <v>Japonica</v>
      </c>
      <c r="I3498" s="18">
        <f t="shared" si="385"/>
        <v>0</v>
      </c>
      <c r="J3498" s="18">
        <f t="shared" si="382"/>
        <v>0</v>
      </c>
      <c r="K3498" s="18">
        <f t="shared" si="383"/>
        <v>0</v>
      </c>
      <c r="L3498" s="57" t="str">
        <f t="shared" si="386"/>
        <v>Winifred Womack (Bobby Guillot)</v>
      </c>
      <c r="M3498" s="57" t="str">
        <f t="shared" si="384"/>
        <v>Winifred Womack (Bobby Guillot)</v>
      </c>
      <c r="N3498" s="61" t="str">
        <f t="shared" si="380"/>
        <v>Winifred Womack</v>
      </c>
    </row>
    <row r="3499" spans="1:14" ht="25.35" customHeight="1" x14ac:dyDescent="0.2">
      <c r="A3499" s="70" t="s">
        <v>2836</v>
      </c>
      <c r="B3499" s="71">
        <v>1984</v>
      </c>
      <c r="C3499" s="68" t="str">
        <f>IF(ISERROR(VLOOKUP(IF(RIGHT($A3499,1)=")",LEFT($A3499,FIND(" (",$A3499)-1),$A3499),[1]ACCS!$B$2:$B$5003, 1, FALSE)), "","1")</f>
        <v>1</v>
      </c>
      <c r="D3499" s="116" t="str">
        <f>IF($B3499="Unknown","",IF($B3499="","",IF(VALUE(LEFT($B3499,4))&lt;Calc!$J$2,"ANTIQUE","")))</f>
        <v/>
      </c>
      <c r="E3499" s="72" t="s">
        <v>29</v>
      </c>
      <c r="F3499" s="121"/>
      <c r="G3499" s="121"/>
      <c r="H3499" s="62" t="str">
        <f t="shared" si="381"/>
        <v>Reticulata</v>
      </c>
      <c r="I3499" s="18">
        <f t="shared" si="385"/>
        <v>1</v>
      </c>
      <c r="J3499" s="18">
        <f t="shared" si="382"/>
        <v>0</v>
      </c>
      <c r="K3499" s="18">
        <f t="shared" si="383"/>
        <v>0</v>
      </c>
      <c r="L3499" s="57" t="str">
        <f t="shared" si="386"/>
        <v>Winner's Circle</v>
      </c>
      <c r="M3499" s="57" t="str">
        <f t="shared" si="384"/>
        <v>Winner's Circle</v>
      </c>
      <c r="N3499" s="61" t="str">
        <f t="shared" si="380"/>
        <v>Winner's Circle</v>
      </c>
    </row>
    <row r="3500" spans="1:14" ht="25.35" customHeight="1" x14ac:dyDescent="0.2">
      <c r="A3500" s="70" t="s">
        <v>2837</v>
      </c>
      <c r="B3500" s="71">
        <v>1955</v>
      </c>
      <c r="C3500" s="68" t="str">
        <f>IF(ISERROR(VLOOKUP(IF(RIGHT($A3500,1)=")",LEFT($A3500,FIND(" (",$A3500)-1),$A3500),[1]ACCS!$B$2:$B$5003, 1, FALSE)), "","1")</f>
        <v>1</v>
      </c>
      <c r="D3500" s="116" t="str">
        <f>IF($B3500="Unknown","",IF($B3500="","",IF(VALUE(LEFT($B3500,4))&lt;Calc!$J$2,"ANTIQUE","")))</f>
        <v/>
      </c>
      <c r="E3500" s="72" t="s">
        <v>24</v>
      </c>
      <c r="F3500" s="121"/>
      <c r="G3500" s="121"/>
      <c r="H3500" s="62" t="str">
        <f t="shared" si="381"/>
        <v>Hiemalis</v>
      </c>
      <c r="I3500" s="18">
        <f t="shared" si="385"/>
        <v>4</v>
      </c>
      <c r="J3500" s="18">
        <f t="shared" si="382"/>
        <v>0</v>
      </c>
      <c r="K3500" s="18">
        <f t="shared" si="383"/>
        <v>0</v>
      </c>
      <c r="L3500" s="57" t="str">
        <f t="shared" si="386"/>
        <v>Winsome</v>
      </c>
      <c r="M3500" s="57" t="str">
        <f t="shared" si="384"/>
        <v>Winsome</v>
      </c>
      <c r="N3500" s="61" t="str">
        <f t="shared" si="380"/>
        <v>Winsome</v>
      </c>
    </row>
    <row r="3501" spans="1:14" ht="25.35" customHeight="1" x14ac:dyDescent="0.2">
      <c r="A3501" s="70" t="s">
        <v>2838</v>
      </c>
      <c r="B3501" s="71" t="s">
        <v>56</v>
      </c>
      <c r="C3501" s="68" t="str">
        <f>IF(ISERROR(VLOOKUP(IF(RIGHT($A3501,1)=")",LEFT($A3501,FIND(" (",$A3501)-1),$A3501),[1]ACCS!$B$2:$B$5003, 1, FALSE)), "","1")</f>
        <v>1</v>
      </c>
      <c r="D3501" s="116" t="str">
        <f>IF($B3501="Unknown","",IF($B3501="","",IF(VALUE(LEFT($B3501,4))&lt;Calc!$J$2,"ANTIQUE","")))</f>
        <v/>
      </c>
      <c r="E3501" s="72" t="s">
        <v>47</v>
      </c>
      <c r="F3501" s="121"/>
      <c r="G3501" s="121"/>
      <c r="H3501" s="62" t="str">
        <f t="shared" si="381"/>
        <v>NRH</v>
      </c>
      <c r="I3501" s="18">
        <f t="shared" si="385"/>
        <v>2</v>
      </c>
      <c r="J3501" s="18">
        <f t="shared" si="382"/>
        <v>0</v>
      </c>
      <c r="K3501" s="18">
        <f t="shared" si="383"/>
        <v>0</v>
      </c>
      <c r="L3501" s="57" t="str">
        <f t="shared" si="386"/>
        <v>Winter's Beauty Chartreuse</v>
      </c>
      <c r="M3501" s="57" t="str">
        <f t="shared" si="384"/>
        <v>Winter's Beauty Chartreuse</v>
      </c>
      <c r="N3501" s="61" t="str">
        <f t="shared" si="380"/>
        <v>Winter's Beauty Chartreuse</v>
      </c>
    </row>
    <row r="3502" spans="1:14" ht="25.35" customHeight="1" x14ac:dyDescent="0.2">
      <c r="A3502" s="70" t="s">
        <v>2839</v>
      </c>
      <c r="B3502" s="71">
        <v>1992</v>
      </c>
      <c r="C3502" s="68" t="str">
        <f>IF(ISERROR(VLOOKUP(IF(RIGHT($A3502,1)=")",LEFT($A3502,FIND(" (",$A3502)-1),$A3502),[1]ACCS!$B$2:$B$5003, 1, FALSE)), "","1")</f>
        <v>1</v>
      </c>
      <c r="D3502" s="116" t="str">
        <f>IF($B3502="Unknown","",IF($B3502="","",IF(VALUE(LEFT($B3502,4))&lt;Calc!$J$2,"ANTIQUE","")))</f>
        <v/>
      </c>
      <c r="E3502" s="72" t="s">
        <v>24</v>
      </c>
      <c r="F3502" s="121"/>
      <c r="G3502" s="121"/>
      <c r="H3502" s="62" t="str">
        <f t="shared" si="381"/>
        <v>NRH</v>
      </c>
      <c r="I3502" s="18">
        <f t="shared" si="385"/>
        <v>2</v>
      </c>
      <c r="J3502" s="18">
        <f t="shared" si="382"/>
        <v>0</v>
      </c>
      <c r="K3502" s="18">
        <f t="shared" si="383"/>
        <v>0</v>
      </c>
      <c r="L3502" s="57" t="str">
        <f t="shared" si="386"/>
        <v>Winter's Fire</v>
      </c>
      <c r="M3502" s="57" t="str">
        <f t="shared" si="384"/>
        <v>Winter's Fire</v>
      </c>
      <c r="N3502" s="61" t="str">
        <f t="shared" si="380"/>
        <v>Winter's Fire</v>
      </c>
    </row>
    <row r="3503" spans="1:14" ht="25.35" customHeight="1" x14ac:dyDescent="0.2">
      <c r="A3503" s="70" t="s">
        <v>2840</v>
      </c>
      <c r="B3503" s="71">
        <v>1977</v>
      </c>
      <c r="C3503" s="68" t="str">
        <f>IF(ISERROR(VLOOKUP(IF(RIGHT($A3503,1)=")",LEFT($A3503,FIND(" (",$A3503)-1),$A3503),[1]ACCS!$B$2:$B$5003, 1, FALSE)), "","1")</f>
        <v>1</v>
      </c>
      <c r="D3503" s="116" t="str">
        <f>IF($B3503="Unknown","",IF($B3503="","",IF(VALUE(LEFT($B3503,4))&lt;Calc!$J$2,"ANTIQUE","")))</f>
        <v/>
      </c>
      <c r="E3503" s="72" t="s">
        <v>24</v>
      </c>
      <c r="F3503" s="121"/>
      <c r="G3503" s="121"/>
      <c r="H3503" s="62" t="str">
        <f t="shared" si="381"/>
        <v>NRH</v>
      </c>
      <c r="I3503" s="18">
        <f t="shared" si="385"/>
        <v>2</v>
      </c>
      <c r="J3503" s="18">
        <f t="shared" si="382"/>
        <v>0</v>
      </c>
      <c r="K3503" s="18">
        <f t="shared" si="383"/>
        <v>0</v>
      </c>
      <c r="L3503" s="57" t="str">
        <f t="shared" si="386"/>
        <v>Winter's Joy</v>
      </c>
      <c r="M3503" s="57" t="str">
        <f t="shared" si="384"/>
        <v>Winter's Joy</v>
      </c>
      <c r="N3503" s="61" t="str">
        <f t="shared" si="380"/>
        <v>Winter's Joy</v>
      </c>
    </row>
    <row r="3504" spans="1:14" ht="25.35" customHeight="1" x14ac:dyDescent="0.2">
      <c r="A3504" s="70" t="s">
        <v>2841</v>
      </c>
      <c r="B3504" s="71">
        <v>1999</v>
      </c>
      <c r="C3504" s="68" t="str">
        <f>IF(ISERROR(VLOOKUP(IF(RIGHT($A3504,1)=")",LEFT($A3504,FIND(" (",$A3504)-1),$A3504),[1]ACCS!$B$2:$B$5003, 1, FALSE)), "","1")</f>
        <v>1</v>
      </c>
      <c r="D3504" s="116" t="str">
        <f>IF($B3504="Unknown","",IF($B3504="","",IF(VALUE(LEFT($B3504,4))&lt;Calc!$J$2,"ANTIQUE","")))</f>
        <v/>
      </c>
      <c r="E3504" s="72" t="s">
        <v>47</v>
      </c>
      <c r="F3504" s="121"/>
      <c r="G3504" s="121"/>
      <c r="H3504" s="62" t="str">
        <f t="shared" si="381"/>
        <v>NRH</v>
      </c>
      <c r="I3504" s="18">
        <f t="shared" si="385"/>
        <v>2</v>
      </c>
      <c r="J3504" s="18">
        <f t="shared" si="382"/>
        <v>0</v>
      </c>
      <c r="K3504" s="18">
        <f t="shared" si="383"/>
        <v>0</v>
      </c>
      <c r="L3504" s="57" t="str">
        <f t="shared" si="386"/>
        <v>Winter's Peony</v>
      </c>
      <c r="M3504" s="57" t="str">
        <f t="shared" si="384"/>
        <v>Winter's Peony</v>
      </c>
      <c r="N3504" s="61" t="str">
        <f t="shared" si="380"/>
        <v>Winter's Peony</v>
      </c>
    </row>
    <row r="3505" spans="1:14" ht="25.35" customHeight="1" x14ac:dyDescent="0.2">
      <c r="A3505" s="70" t="s">
        <v>2842</v>
      </c>
      <c r="B3505" s="71">
        <v>2000</v>
      </c>
      <c r="C3505" s="68" t="str">
        <f>IF(ISERROR(VLOOKUP(IF(RIGHT($A3505,1)=")",LEFT($A3505,FIND(" (",$A3505)-1),$A3505),[1]ACCS!$B$2:$B$5003, 1, FALSE)), "","1")</f>
        <v>1</v>
      </c>
      <c r="D3505" s="116" t="str">
        <f>IF($B3505="Unknown","",IF($B3505="","",IF(VALUE(LEFT($B3505,4))&lt;Calc!$J$2,"ANTIQUE","")))</f>
        <v/>
      </c>
      <c r="E3505" s="72" t="s">
        <v>163</v>
      </c>
      <c r="F3505" s="121"/>
      <c r="G3505" s="121"/>
      <c r="H3505" s="62" t="str">
        <f t="shared" si="381"/>
        <v>NRH</v>
      </c>
      <c r="I3505" s="18">
        <f t="shared" si="385"/>
        <v>2</v>
      </c>
      <c r="J3505" s="18">
        <f t="shared" si="382"/>
        <v>0</v>
      </c>
      <c r="K3505" s="18">
        <f t="shared" si="383"/>
        <v>0</v>
      </c>
      <c r="L3505" s="57" t="str">
        <f t="shared" si="386"/>
        <v>Winter's Red Rider</v>
      </c>
      <c r="M3505" s="57" t="str">
        <f t="shared" si="384"/>
        <v>Winter's Red Rider</v>
      </c>
      <c r="N3505" s="61" t="str">
        <f t="shared" si="380"/>
        <v>Winter's Red Rider</v>
      </c>
    </row>
    <row r="3506" spans="1:14" ht="25.35" customHeight="1" x14ac:dyDescent="0.2">
      <c r="A3506" s="70" t="s">
        <v>2843</v>
      </c>
      <c r="B3506" s="71">
        <v>1988</v>
      </c>
      <c r="C3506" s="68" t="str">
        <f>IF(ISERROR(VLOOKUP(IF(RIGHT($A3506,1)=")",LEFT($A3506,FIND(" (",$A3506)-1),$A3506),[1]ACCS!$B$2:$B$5003, 1, FALSE)), "","1")</f>
        <v>1</v>
      </c>
      <c r="D3506" s="116" t="str">
        <f>IF($B3506="Unknown","",IF($B3506="","",IF(VALUE(LEFT($B3506,4))&lt;Calc!$J$2,"ANTIQUE","")))</f>
        <v/>
      </c>
      <c r="E3506" s="72" t="s">
        <v>61</v>
      </c>
      <c r="F3506" s="121"/>
      <c r="G3506" s="121" t="s">
        <v>26</v>
      </c>
      <c r="H3506" s="62" t="str">
        <f t="shared" si="381"/>
        <v>NRH</v>
      </c>
      <c r="I3506" s="18">
        <f t="shared" si="385"/>
        <v>2</v>
      </c>
      <c r="J3506" s="18">
        <f t="shared" si="382"/>
        <v>0</v>
      </c>
      <c r="K3506" s="18">
        <f t="shared" si="383"/>
        <v>0</v>
      </c>
      <c r="L3506" s="57" t="str">
        <f t="shared" si="386"/>
        <v>Winter's Rose</v>
      </c>
      <c r="M3506" s="57" t="str">
        <f t="shared" si="384"/>
        <v>Winter's Rose</v>
      </c>
      <c r="N3506" s="61" t="str">
        <f t="shared" si="380"/>
        <v>Winter's Rose</v>
      </c>
    </row>
    <row r="3507" spans="1:14" ht="25.35" customHeight="1" x14ac:dyDescent="0.2">
      <c r="A3507" s="70" t="s">
        <v>2844</v>
      </c>
      <c r="B3507" s="71">
        <v>1997</v>
      </c>
      <c r="C3507" s="68" t="str">
        <f>IF(ISERROR(VLOOKUP(IF(RIGHT($A3507,1)=")",LEFT($A3507,FIND(" (",$A3507)-1),$A3507),[1]ACCS!$B$2:$B$5003, 1, FALSE)), "","1")</f>
        <v>1</v>
      </c>
      <c r="D3507" s="116" t="str">
        <f>IF($B3507="Unknown","",IF($B3507="","",IF(VALUE(LEFT($B3507,4))&lt;Calc!$J$2,"ANTIQUE","")))</f>
        <v/>
      </c>
      <c r="E3507" s="72" t="s">
        <v>47</v>
      </c>
      <c r="F3507" s="121"/>
      <c r="G3507" s="121"/>
      <c r="H3507" s="62" t="str">
        <f t="shared" si="381"/>
        <v>NRH</v>
      </c>
      <c r="I3507" s="18">
        <f t="shared" si="385"/>
        <v>2</v>
      </c>
      <c r="J3507" s="18">
        <f t="shared" si="382"/>
        <v>0</v>
      </c>
      <c r="K3507" s="18">
        <f t="shared" si="383"/>
        <v>0</v>
      </c>
      <c r="L3507" s="57" t="str">
        <f t="shared" si="386"/>
        <v>Winter's Snowman</v>
      </c>
      <c r="M3507" s="57" t="str">
        <f t="shared" si="384"/>
        <v>Winter's Snowman</v>
      </c>
      <c r="N3507" s="61" t="str">
        <f t="shared" si="380"/>
        <v>Winter's Snowman</v>
      </c>
    </row>
    <row r="3508" spans="1:14" ht="25.35" customHeight="1" x14ac:dyDescent="0.2">
      <c r="A3508" s="70" t="s">
        <v>2845</v>
      </c>
      <c r="B3508" s="71">
        <v>1988</v>
      </c>
      <c r="C3508" s="68" t="str">
        <f>IF(ISERROR(VLOOKUP(IF(RIGHT($A3508,1)=")",LEFT($A3508,FIND(" (",$A3508)-1),$A3508),[1]ACCS!$B$2:$B$5003, 1, FALSE)), "","1")</f>
        <v>1</v>
      </c>
      <c r="D3508" s="116" t="str">
        <f>IF($B3508="Unknown","",IF($B3508="","",IF(VALUE(LEFT($B3508,4))&lt;Calc!$J$2,"ANTIQUE","")))</f>
        <v/>
      </c>
      <c r="E3508" s="72" t="s">
        <v>37</v>
      </c>
      <c r="F3508" s="121"/>
      <c r="G3508" s="121"/>
      <c r="H3508" s="62" t="str">
        <f t="shared" si="381"/>
        <v>NRH</v>
      </c>
      <c r="I3508" s="18">
        <f t="shared" si="385"/>
        <v>2</v>
      </c>
      <c r="J3508" s="18">
        <f t="shared" si="382"/>
        <v>0</v>
      </c>
      <c r="K3508" s="18">
        <f t="shared" si="383"/>
        <v>0</v>
      </c>
      <c r="L3508" s="57" t="str">
        <f t="shared" si="386"/>
        <v>Winter's Star</v>
      </c>
      <c r="M3508" s="57" t="str">
        <f t="shared" si="384"/>
        <v>Winter's Star</v>
      </c>
      <c r="N3508" s="61" t="str">
        <f t="shared" si="380"/>
        <v>Winter's Star</v>
      </c>
    </row>
    <row r="3509" spans="1:14" ht="25.35" customHeight="1" x14ac:dyDescent="0.2">
      <c r="A3509" s="70" t="s">
        <v>2846</v>
      </c>
      <c r="B3509" s="71">
        <v>1992</v>
      </c>
      <c r="C3509" s="68" t="str">
        <f>IF(ISERROR(VLOOKUP(IF(RIGHT($A3509,1)=")",LEFT($A3509,FIND(" (",$A3509)-1),$A3509),[1]ACCS!$B$2:$B$5003, 1, FALSE)), "","1")</f>
        <v/>
      </c>
      <c r="D3509" s="116" t="str">
        <f>IF($B3509="Unknown","",IF($B3509="","",IF(VALUE(LEFT($B3509,4))&lt;Calc!$J$2,"ANTIQUE","")))</f>
        <v/>
      </c>
      <c r="E3509" s="72" t="s">
        <v>24</v>
      </c>
      <c r="F3509" s="121"/>
      <c r="G3509" s="121"/>
      <c r="H3509" s="62" t="str">
        <f t="shared" si="381"/>
        <v>NRH</v>
      </c>
      <c r="I3509" s="18">
        <f t="shared" si="385"/>
        <v>2</v>
      </c>
      <c r="J3509" s="18">
        <f t="shared" si="382"/>
        <v>0</v>
      </c>
      <c r="K3509" s="18">
        <f t="shared" si="383"/>
        <v>0</v>
      </c>
      <c r="L3509" s="57" t="str">
        <f t="shared" si="386"/>
        <v>Winter's Sunset</v>
      </c>
      <c r="M3509" s="57" t="str">
        <f t="shared" si="384"/>
        <v>Winter's Sunset</v>
      </c>
      <c r="N3509" s="61" t="str">
        <f t="shared" si="380"/>
        <v>Winter's Sunset</v>
      </c>
    </row>
    <row r="3510" spans="1:14" ht="25.35" customHeight="1" x14ac:dyDescent="0.2">
      <c r="A3510" s="70" t="s">
        <v>2847</v>
      </c>
      <c r="B3510" s="71">
        <v>1958</v>
      </c>
      <c r="C3510" s="68" t="str">
        <f>IF(ISERROR(VLOOKUP(IF(RIGHT($A3510,1)=")",LEFT($A3510,FIND(" (",$A3510)-1),$A3510),[1]ACCS!$B$2:$B$5003, 1, FALSE)), "","1")</f>
        <v>1</v>
      </c>
      <c r="D3510" s="116" t="str">
        <f>IF($B3510="Unknown","",IF($B3510="","",IF(VALUE(LEFT($B3510,4))&lt;Calc!$J$2,"ANTIQUE","")))</f>
        <v/>
      </c>
      <c r="E3510" s="72" t="s">
        <v>21</v>
      </c>
      <c r="F3510" s="121"/>
      <c r="G3510" s="121"/>
      <c r="H3510" s="62" t="str">
        <f t="shared" si="381"/>
        <v>Japonica</v>
      </c>
      <c r="I3510" s="18">
        <f t="shared" si="385"/>
        <v>0</v>
      </c>
      <c r="J3510" s="18">
        <f t="shared" si="382"/>
        <v>0</v>
      </c>
      <c r="K3510" s="18">
        <f t="shared" si="383"/>
        <v>0</v>
      </c>
      <c r="L3510" s="57" t="str">
        <f t="shared" si="386"/>
        <v>Wishing Star</v>
      </c>
      <c r="M3510" s="57" t="str">
        <f t="shared" si="384"/>
        <v>Wishing Star</v>
      </c>
      <c r="N3510" s="61" t="str">
        <f t="shared" si="380"/>
        <v>Wishing Star</v>
      </c>
    </row>
    <row r="3511" spans="1:14" ht="25.35" customHeight="1" x14ac:dyDescent="0.2">
      <c r="A3511" s="70" t="s">
        <v>2848</v>
      </c>
      <c r="B3511" s="71">
        <v>1960</v>
      </c>
      <c r="C3511" s="68" t="str">
        <f>IF(ISERROR(VLOOKUP(IF(RIGHT($A3511,1)=")",LEFT($A3511,FIND(" (",$A3511)-1),$A3511),[1]ACCS!$B$2:$B$5003, 1, FALSE)), "","1")</f>
        <v>1</v>
      </c>
      <c r="D3511" s="116" t="str">
        <f>IF($B3511="Unknown","",IF($B3511="","",IF(VALUE(LEFT($B3511,4))&lt;Calc!$J$2,"ANTIQUE","")))</f>
        <v/>
      </c>
      <c r="E3511" s="72" t="s">
        <v>37</v>
      </c>
      <c r="F3511" s="121"/>
      <c r="G3511" s="121"/>
      <c r="H3511" s="62" t="str">
        <f t="shared" si="381"/>
        <v>Japonica</v>
      </c>
      <c r="I3511" s="18">
        <f t="shared" si="385"/>
        <v>0</v>
      </c>
      <c r="J3511" s="18">
        <f t="shared" si="382"/>
        <v>0</v>
      </c>
      <c r="K3511" s="18">
        <f t="shared" si="383"/>
        <v>0</v>
      </c>
      <c r="L3511" s="57" t="str">
        <f t="shared" si="386"/>
        <v>Witch Doctor</v>
      </c>
      <c r="M3511" s="57" t="str">
        <f t="shared" si="384"/>
        <v>Witch Doctor</v>
      </c>
      <c r="N3511" s="61" t="str">
        <f t="shared" si="380"/>
        <v>Witch Doctor</v>
      </c>
    </row>
    <row r="3512" spans="1:14" ht="25.35" customHeight="1" x14ac:dyDescent="0.2">
      <c r="A3512" s="70" t="s">
        <v>2849</v>
      </c>
      <c r="B3512" s="71">
        <v>1963</v>
      </c>
      <c r="C3512" s="68" t="str">
        <f>IF(ISERROR(VLOOKUP(IF(RIGHT($A3512,1)=")",LEFT($A3512,FIND(" (",$A3512)-1),$A3512),[1]ACCS!$B$2:$B$5003, 1, FALSE)), "","1")</f>
        <v>1</v>
      </c>
      <c r="D3512" s="116" t="str">
        <f>IF($B3512="Unknown","",IF($B3512="","",IF(VALUE(LEFT($B3512,4))&lt;Calc!$J$2,"ANTIQUE","")))</f>
        <v/>
      </c>
      <c r="E3512" s="72" t="s">
        <v>24</v>
      </c>
      <c r="F3512" s="121"/>
      <c r="G3512" s="121"/>
      <c r="H3512" s="62" t="str">
        <f t="shared" si="381"/>
        <v>Japonica</v>
      </c>
      <c r="I3512" s="18">
        <f t="shared" si="385"/>
        <v>0</v>
      </c>
      <c r="J3512" s="18">
        <f t="shared" si="382"/>
        <v>0</v>
      </c>
      <c r="K3512" s="18">
        <f t="shared" si="383"/>
        <v>0</v>
      </c>
      <c r="L3512" s="57" t="str">
        <f t="shared" si="386"/>
        <v>Witman Yellow</v>
      </c>
      <c r="M3512" s="57" t="str">
        <f t="shared" si="384"/>
        <v>Witman Yellow</v>
      </c>
      <c r="N3512" s="61" t="str">
        <f t="shared" ref="N3512:N3575" si="387">IF(ISNUMBER(SEARCH("See",$M3512)),$M3512,IF(ISNUMBER(SEARCH("(",$M3512)),LEFT($M3512,SEARCH("(",$M3512)-2),$M3512))</f>
        <v>Witman Yellow</v>
      </c>
    </row>
    <row r="3513" spans="1:14" ht="25.35" customHeight="1" x14ac:dyDescent="0.2">
      <c r="A3513" s="70" t="s">
        <v>2850</v>
      </c>
      <c r="B3513" s="71">
        <v>1983</v>
      </c>
      <c r="C3513" s="68" t="str">
        <f>IF(ISERROR(VLOOKUP(IF(RIGHT($A3513,1)=")",LEFT($A3513,FIND(" (",$A3513)-1),$A3513),[1]ACCS!$B$2:$B$5003, 1, FALSE)), "","1")</f>
        <v>1</v>
      </c>
      <c r="D3513" s="116" t="str">
        <f>IF($B3513="Unknown","",IF($B3513="","",IF(VALUE(LEFT($B3513,4))&lt;Calc!$J$2,"ANTIQUE","")))</f>
        <v/>
      </c>
      <c r="E3513" s="72" t="s">
        <v>24</v>
      </c>
      <c r="F3513" s="121"/>
      <c r="G3513" s="121"/>
      <c r="H3513" s="62" t="str">
        <f t="shared" si="381"/>
        <v>Japonica</v>
      </c>
      <c r="I3513" s="18">
        <f t="shared" si="385"/>
        <v>0</v>
      </c>
      <c r="J3513" s="18">
        <f t="shared" si="382"/>
        <v>0</v>
      </c>
      <c r="K3513" s="18">
        <f t="shared" si="383"/>
        <v>0</v>
      </c>
      <c r="L3513" s="57" t="str">
        <f t="shared" si="386"/>
        <v>Wobby Boy</v>
      </c>
      <c r="M3513" s="57" t="str">
        <f t="shared" si="384"/>
        <v>Wobby Boy</v>
      </c>
      <c r="N3513" s="61" t="str">
        <f t="shared" si="387"/>
        <v>Wobby Boy</v>
      </c>
    </row>
    <row r="3514" spans="1:14" ht="25.35" customHeight="1" x14ac:dyDescent="0.2">
      <c r="A3514" s="70" t="s">
        <v>2851</v>
      </c>
      <c r="B3514" s="71">
        <v>1958</v>
      </c>
      <c r="C3514" s="68" t="str">
        <f>IF(ISERROR(VLOOKUP(IF(RIGHT($A3514,1)=")",LEFT($A3514,FIND(" (",$A3514)-1),$A3514),[1]ACCS!$B$2:$B$5003, 1, FALSE)), "","1")</f>
        <v/>
      </c>
      <c r="D3514" s="116" t="str">
        <f>IF($B3514="Unknown","",IF($B3514="","",IF(VALUE(LEFT($B3514,4))&lt;Calc!$J$2,"ANTIQUE","")))</f>
        <v/>
      </c>
      <c r="E3514" s="72" t="s">
        <v>21</v>
      </c>
      <c r="F3514" s="121"/>
      <c r="G3514" s="121"/>
      <c r="H3514" s="62" t="str">
        <f t="shared" si="381"/>
        <v>Japonica</v>
      </c>
      <c r="I3514" s="18">
        <f t="shared" si="385"/>
        <v>0</v>
      </c>
      <c r="J3514" s="18">
        <f t="shared" si="382"/>
        <v>0</v>
      </c>
      <c r="K3514" s="18">
        <f t="shared" si="383"/>
        <v>0</v>
      </c>
      <c r="L3514" s="57" t="str">
        <f t="shared" si="386"/>
        <v>Wonder Child (See Betty Sheffield Blush)</v>
      </c>
      <c r="M3514" s="57" t="str">
        <f t="shared" si="384"/>
        <v>Wonder Child (See Betty Sheffield Blush)</v>
      </c>
      <c r="N3514" s="61" t="str">
        <f t="shared" si="387"/>
        <v>Wonder Child (See Betty Sheffield Blush)</v>
      </c>
    </row>
    <row r="3515" spans="1:14" ht="25.35" customHeight="1" x14ac:dyDescent="0.2">
      <c r="A3515" s="70" t="s">
        <v>2852</v>
      </c>
      <c r="B3515" s="71">
        <v>2002</v>
      </c>
      <c r="C3515" s="68" t="str">
        <f>IF(ISERROR(VLOOKUP(IF(RIGHT($A3515,1)=")",LEFT($A3515,FIND(" (",$A3515)-1),$A3515),[1]ACCS!$B$2:$B$5003, 1, FALSE)), "","1")</f>
        <v>1</v>
      </c>
      <c r="D3515" s="116" t="str">
        <f>IF($B3515="Unknown","",IF($B3515="","",IF(VALUE(LEFT($B3515,4))&lt;Calc!$J$2,"ANTIQUE","")))</f>
        <v/>
      </c>
      <c r="E3515" s="72" t="s">
        <v>24</v>
      </c>
      <c r="F3515" s="121" t="s">
        <v>5</v>
      </c>
      <c r="G3515" s="121" t="s">
        <v>26</v>
      </c>
      <c r="H3515" s="62" t="str">
        <f t="shared" si="381"/>
        <v>Japonica</v>
      </c>
      <c r="I3515" s="18">
        <f t="shared" si="385"/>
        <v>0</v>
      </c>
      <c r="J3515" s="18">
        <f t="shared" si="382"/>
        <v>0</v>
      </c>
      <c r="K3515" s="18">
        <f t="shared" si="383"/>
        <v>0</v>
      </c>
      <c r="L3515" s="57" t="str">
        <f t="shared" si="386"/>
        <v>Wonder of White</v>
      </c>
      <c r="M3515" s="57" t="str">
        <f t="shared" si="384"/>
        <v>Wonder of White</v>
      </c>
      <c r="N3515" s="61" t="str">
        <f t="shared" si="387"/>
        <v>Wonder of White</v>
      </c>
    </row>
    <row r="3516" spans="1:14" ht="25.35" customHeight="1" x14ac:dyDescent="0.2">
      <c r="A3516" s="70" t="s">
        <v>2853</v>
      </c>
      <c r="B3516" s="71">
        <v>1960</v>
      </c>
      <c r="C3516" s="68" t="str">
        <f>IF(ISERROR(VLOOKUP(IF(RIGHT($A3516,1)=")",LEFT($A3516,FIND(" (",$A3516)-1),$A3516),[1]ACCS!$B$2:$B$5003, 1, FALSE)), "","1")</f>
        <v>1</v>
      </c>
      <c r="D3516" s="116" t="str">
        <f>IF($B3516="Unknown","",IF($B3516="","",IF(VALUE(LEFT($B3516,4))&lt;Calc!$J$2,"ANTIQUE","")))</f>
        <v/>
      </c>
      <c r="E3516" s="72" t="s">
        <v>37</v>
      </c>
      <c r="F3516" s="121"/>
      <c r="G3516" s="121"/>
      <c r="H3516" s="62" t="str">
        <f t="shared" si="381"/>
        <v>Japonica</v>
      </c>
      <c r="I3516" s="18">
        <f t="shared" si="385"/>
        <v>0</v>
      </c>
      <c r="J3516" s="18">
        <f t="shared" si="382"/>
        <v>0</v>
      </c>
      <c r="K3516" s="18">
        <f t="shared" si="383"/>
        <v>0</v>
      </c>
      <c r="L3516" s="57" t="str">
        <f t="shared" si="386"/>
        <v>Wonderland</v>
      </c>
      <c r="M3516" s="57" t="str">
        <f t="shared" si="384"/>
        <v>Wonderland</v>
      </c>
      <c r="N3516" s="61" t="str">
        <f t="shared" si="387"/>
        <v>Wonderland</v>
      </c>
    </row>
    <row r="3517" spans="1:14" ht="25.35" customHeight="1" x14ac:dyDescent="0.2">
      <c r="A3517" s="70" t="s">
        <v>2854</v>
      </c>
      <c r="B3517" s="71">
        <v>1959</v>
      </c>
      <c r="C3517" s="68" t="str">
        <f>IF(ISERROR(VLOOKUP(IF(RIGHT($A3517,1)=")",LEFT($A3517,FIND(" (",$A3517)-1),$A3517),[1]ACCS!$B$2:$B$5003, 1, FALSE)), "","1")</f>
        <v/>
      </c>
      <c r="D3517" s="116" t="str">
        <f>IF($B3517="Unknown","",IF($B3517="","",IF(VALUE(LEFT($B3517,4))&lt;Calc!$J$2,"ANTIQUE","")))</f>
        <v/>
      </c>
      <c r="E3517" s="72" t="s">
        <v>47</v>
      </c>
      <c r="F3517" s="121"/>
      <c r="G3517" s="121"/>
      <c r="H3517" s="62" t="str">
        <f t="shared" ref="H3517:H3580" si="388">IF($A3517="","",IF($I3517=0,"Japonica",IF($I3517=1,"Reticulata",IF($I3517=2,"NRH",IF($I3517=3,"Sasanqua",IF($I3517=4,"Hiemalis",IF($I3517=5,"Vernalis",IF($I3517=6,"Japonica [Higo]","Specie"))))))))</f>
        <v>Japonica</v>
      </c>
      <c r="I3517" s="18">
        <f t="shared" si="385"/>
        <v>0</v>
      </c>
      <c r="J3517" s="18">
        <f t="shared" ref="J3517:J3580" si="389">IF(NOT(ISERROR(SEARCH("(Rusticana)",$A3517))),7,IF(NOT(ISERROR(SEARCH("(Wabisuke)",$A3517))),8,IF(NOT(ISERROR(SEARCH("(Edithae)",$A3517))),9,IF(NOT(ISERROR(SEARCH("(Oleifera)",$A3517))),10,IF(NOT(ISERROR(SEARCH("(Saluenensis)",$A3517))),11,0)))))</f>
        <v>0</v>
      </c>
      <c r="K3517" s="18">
        <f t="shared" ref="K3517:K3580" si="390">IF(NOT(ISERROR(SEARCH("(Pitardii)",$A3517))),12,IF(NOT(ISERROR(SEARCH("(Specie)",$A3517))),13,0))</f>
        <v>0</v>
      </c>
      <c r="L3517" s="57" t="str">
        <f t="shared" si="386"/>
        <v>Wood Sprite</v>
      </c>
      <c r="M3517" s="57" t="str">
        <f t="shared" ref="M3517:M3580" si="391">SUBSTITUTE(SUBSTITUTE(SUBSTITUTE(SUBSTITUTE(SUBSTITUTE($L3517," (Edithae)","")," (Oleifera)","")," (Saluenensis)","")," (Specie)","")," (Pitardii)","")</f>
        <v>Wood Sprite</v>
      </c>
      <c r="N3517" s="61" t="str">
        <f t="shared" si="387"/>
        <v>Wood Sprite</v>
      </c>
    </row>
    <row r="3518" spans="1:14" ht="25.35" customHeight="1" x14ac:dyDescent="0.2">
      <c r="A3518" s="70" t="s">
        <v>2855</v>
      </c>
      <c r="B3518" s="71">
        <v>1980</v>
      </c>
      <c r="C3518" s="68" t="str">
        <f>IF(ISERROR(VLOOKUP(IF(RIGHT($A3518,1)=")",LEFT($A3518,FIND(" (",$A3518)-1),$A3518),[1]ACCS!$B$2:$B$5003, 1, FALSE)), "","1")</f>
        <v>1</v>
      </c>
      <c r="D3518" s="116" t="str">
        <f>IF($B3518="Unknown","",IF($B3518="","",IF(VALUE(LEFT($B3518,4))&lt;Calc!$J$2,"ANTIQUE","")))</f>
        <v/>
      </c>
      <c r="E3518" s="72" t="s">
        <v>29</v>
      </c>
      <c r="F3518" s="121"/>
      <c r="G3518" s="121"/>
      <c r="H3518" s="62" t="str">
        <f t="shared" si="388"/>
        <v>Reticulata</v>
      </c>
      <c r="I3518" s="18">
        <f t="shared" si="385"/>
        <v>1</v>
      </c>
      <c r="J3518" s="18">
        <f t="shared" si="389"/>
        <v>0</v>
      </c>
      <c r="K3518" s="18">
        <f t="shared" si="390"/>
        <v>0</v>
      </c>
      <c r="L3518" s="57" t="str">
        <f t="shared" si="386"/>
        <v>Woodford Harrison</v>
      </c>
      <c r="M3518" s="57" t="str">
        <f t="shared" si="391"/>
        <v>Woodford Harrison</v>
      </c>
      <c r="N3518" s="61" t="str">
        <f t="shared" si="387"/>
        <v>Woodford Harrison</v>
      </c>
    </row>
    <row r="3519" spans="1:14" ht="25.35" customHeight="1" x14ac:dyDescent="0.2">
      <c r="A3519" s="70" t="s">
        <v>2856</v>
      </c>
      <c r="B3519" s="71">
        <v>2016</v>
      </c>
      <c r="C3519" s="68" t="str">
        <f>IF(ISERROR(VLOOKUP(IF(RIGHT($A3519,1)=")",LEFT($A3519,FIND(" (",$A3519)-1),$A3519),[1]ACCS!$B$2:$B$5003, 1, FALSE)), "","1")</f>
        <v>1</v>
      </c>
      <c r="D3519" s="116" t="str">
        <f>IF($B3519="Unknown","",IF($B3519="","",IF(VALUE(LEFT($B3519,4))&lt;Calc!$J$2,"ANTIQUE","")))</f>
        <v/>
      </c>
      <c r="E3519" s="72" t="s">
        <v>29</v>
      </c>
      <c r="F3519" s="121"/>
      <c r="G3519" s="121"/>
      <c r="H3519" s="62" t="str">
        <f t="shared" si="388"/>
        <v>Japonica</v>
      </c>
      <c r="I3519" s="18">
        <f t="shared" si="385"/>
        <v>0</v>
      </c>
      <c r="J3519" s="18">
        <f t="shared" si="389"/>
        <v>0</v>
      </c>
      <c r="K3519" s="18">
        <f t="shared" si="390"/>
        <v>0</v>
      </c>
      <c r="L3519" s="57" t="str">
        <f t="shared" si="386"/>
        <v>Woodland Manor</v>
      </c>
      <c r="M3519" s="57" t="str">
        <f t="shared" si="391"/>
        <v>Woodland Manor</v>
      </c>
      <c r="N3519" s="61" t="str">
        <f t="shared" si="387"/>
        <v>Woodland Manor</v>
      </c>
    </row>
    <row r="3520" spans="1:14" ht="25.35" customHeight="1" x14ac:dyDescent="0.2">
      <c r="A3520" s="70" t="s">
        <v>2901</v>
      </c>
      <c r="B3520" s="71">
        <v>2019</v>
      </c>
      <c r="C3520" s="68" t="str">
        <f>IF(ISERROR(VLOOKUP(IF(RIGHT($A3520,1)=")",LEFT($A3520,FIND(" (",$A3520)-1),$A3520),[1]ACCS!$B$2:$B$5003, 1, FALSE)), "","1")</f>
        <v>1</v>
      </c>
      <c r="D3520" s="116" t="str">
        <f>IF($B3520="Unknown","",IF($B3520="","",IF(VALUE(LEFT($B3520,4))&lt;Calc!$J$2,"ANTIQUE","")))</f>
        <v/>
      </c>
      <c r="E3520" s="72" t="s">
        <v>21</v>
      </c>
      <c r="F3520" s="121"/>
      <c r="G3520" s="121" t="s">
        <v>26</v>
      </c>
      <c r="H3520" s="62" t="str">
        <f t="shared" si="388"/>
        <v>Reticulata</v>
      </c>
      <c r="I3520" s="18">
        <f t="shared" si="385"/>
        <v>1</v>
      </c>
      <c r="J3520" s="18">
        <f t="shared" si="389"/>
        <v>0</v>
      </c>
      <c r="K3520" s="18">
        <f t="shared" si="390"/>
        <v>0</v>
      </c>
      <c r="L3520" s="57" t="str">
        <f t="shared" si="386"/>
        <v>Woodland Manor Ruffles</v>
      </c>
      <c r="M3520" s="57" t="str">
        <f t="shared" si="391"/>
        <v>Woodland Manor Ruffles</v>
      </c>
      <c r="N3520" s="61" t="str">
        <f t="shared" si="387"/>
        <v>Woodland Manor Ruffles</v>
      </c>
    </row>
    <row r="3521" spans="1:14" ht="25.35" customHeight="1" x14ac:dyDescent="0.2">
      <c r="A3521" s="70" t="s">
        <v>2902</v>
      </c>
      <c r="B3521" s="71">
        <v>2019</v>
      </c>
      <c r="C3521" s="68" t="str">
        <f>IF(ISERROR(VLOOKUP(IF(RIGHT($A3521,1)=")",LEFT($A3521,FIND(" (",$A3521)-1),$A3521),[1]ACCS!$B$2:$B$5003, 1, FALSE)), "","1")</f>
        <v/>
      </c>
      <c r="D3521" s="116" t="str">
        <f>IF($B3521="Unknown","",IF($B3521="","",IF(VALUE(LEFT($B3521,4))&lt;Calc!$J$2,"ANTIQUE","")))</f>
        <v/>
      </c>
      <c r="E3521" s="72" t="s">
        <v>24</v>
      </c>
      <c r="F3521" s="121"/>
      <c r="G3521" s="121"/>
      <c r="H3521" s="62" t="str">
        <f t="shared" si="388"/>
        <v>Japonica</v>
      </c>
      <c r="I3521" s="18">
        <f t="shared" si="385"/>
        <v>0</v>
      </c>
      <c r="J3521" s="18">
        <f t="shared" si="389"/>
        <v>0</v>
      </c>
      <c r="K3521" s="18">
        <f t="shared" si="390"/>
        <v>0</v>
      </c>
      <c r="L3521" s="57" t="str">
        <f t="shared" si="386"/>
        <v>Woodland's Pearl Pink</v>
      </c>
      <c r="M3521" s="57" t="str">
        <f t="shared" si="391"/>
        <v>Woodland's Pearl Pink</v>
      </c>
      <c r="N3521" s="61" t="str">
        <f t="shared" si="387"/>
        <v>Woodland's Pearl Pink</v>
      </c>
    </row>
    <row r="3522" spans="1:14" ht="25.35" customHeight="1" x14ac:dyDescent="0.2">
      <c r="A3522" s="70" t="s">
        <v>2903</v>
      </c>
      <c r="B3522" s="71">
        <v>2019</v>
      </c>
      <c r="C3522" s="68" t="str">
        <f>IF(ISERROR(VLOOKUP(IF(RIGHT($A3522,1)=")",LEFT($A3522,FIND(" (",$A3522)-1),$A3522),[1]ACCS!$B$2:$B$5003, 1, FALSE)), "","1")</f>
        <v/>
      </c>
      <c r="D3522" s="116" t="str">
        <f>IF($B3522="Unknown","",IF($B3522="","",IF(VALUE(LEFT($B3522,4))&lt;Calc!$J$2,"ANTIQUE","")))</f>
        <v/>
      </c>
      <c r="E3522" s="72" t="s">
        <v>37</v>
      </c>
      <c r="F3522" s="121"/>
      <c r="G3522" s="121"/>
      <c r="H3522" s="62" t="str">
        <f t="shared" si="388"/>
        <v>Japonica</v>
      </c>
      <c r="I3522" s="18">
        <f t="shared" si="385"/>
        <v>0</v>
      </c>
      <c r="J3522" s="18">
        <f t="shared" si="389"/>
        <v>0</v>
      </c>
      <c r="K3522" s="18">
        <f t="shared" si="390"/>
        <v>0</v>
      </c>
      <c r="L3522" s="57" t="str">
        <f t="shared" si="386"/>
        <v>Woodland's Red Star</v>
      </c>
      <c r="M3522" s="57" t="str">
        <f t="shared" si="391"/>
        <v>Woodland's Red Star</v>
      </c>
      <c r="N3522" s="61" t="str">
        <f t="shared" si="387"/>
        <v>Woodland's Red Star</v>
      </c>
    </row>
    <row r="3523" spans="1:14" ht="25.35" customHeight="1" x14ac:dyDescent="0.2">
      <c r="A3523" s="70" t="s">
        <v>3492</v>
      </c>
      <c r="B3523" s="71">
        <v>1822</v>
      </c>
      <c r="C3523" s="68" t="str">
        <f>IF(ISERROR(VLOOKUP(IF(RIGHT($A3523,1)=")",LEFT($A3523,FIND(" (",$A3523)-1),$A3523),[1]ACCS!$B$2:$B$5003, 1, FALSE)), "","1")</f>
        <v>1</v>
      </c>
      <c r="D3523" s="116" t="str">
        <f>IF($B3523="Unknown","",IF($B3523="","",IF(VALUE(LEFT($B3523,4))&lt;Calc!$J$2,"ANTIQUE","")))</f>
        <v>ANTIQUE</v>
      </c>
      <c r="E3523" s="72" t="s">
        <v>37</v>
      </c>
      <c r="F3523" s="121"/>
      <c r="G3523" s="121"/>
      <c r="H3523" s="62" t="str">
        <f t="shared" si="388"/>
        <v>Japonica</v>
      </c>
      <c r="I3523" s="18">
        <f t="shared" si="385"/>
        <v>0</v>
      </c>
      <c r="J3523" s="18">
        <f t="shared" si="389"/>
        <v>0</v>
      </c>
      <c r="K3523" s="18">
        <f t="shared" si="390"/>
        <v>0</v>
      </c>
      <c r="L3523" s="57" t="str">
        <f t="shared" si="386"/>
        <v>Woodville Red (Mrs. White, Gruenwald Red)</v>
      </c>
      <c r="M3523" s="57" t="str">
        <f t="shared" si="391"/>
        <v>Woodville Red (Mrs. White, Gruenwald Red)</v>
      </c>
      <c r="N3523" s="61" t="str">
        <f t="shared" si="387"/>
        <v>Woodville Red</v>
      </c>
    </row>
    <row r="3524" spans="1:14" ht="25.35" customHeight="1" x14ac:dyDescent="0.2">
      <c r="A3524" s="70" t="s">
        <v>2857</v>
      </c>
      <c r="B3524" s="71">
        <v>1956</v>
      </c>
      <c r="C3524" s="68" t="str">
        <f>IF(ISERROR(VLOOKUP(IF(RIGHT($A3524,1)=")",LEFT($A3524,FIND(" (",$A3524)-1),$A3524),[1]ACCS!$B$2:$B$5003, 1, FALSE)), "","1")</f>
        <v>1</v>
      </c>
      <c r="D3524" s="116" t="str">
        <f>IF($B3524="Unknown","",IF($B3524="","",IF(VALUE(LEFT($B3524,4))&lt;Calc!$J$2,"ANTIQUE","")))</f>
        <v/>
      </c>
      <c r="E3524" s="72" t="s">
        <v>24</v>
      </c>
      <c r="F3524" s="121"/>
      <c r="G3524" s="121"/>
      <c r="H3524" s="62" t="str">
        <f t="shared" si="388"/>
        <v>Japonica</v>
      </c>
      <c r="I3524" s="18">
        <f t="shared" si="385"/>
        <v>0</v>
      </c>
      <c r="J3524" s="18">
        <f t="shared" si="389"/>
        <v>0</v>
      </c>
      <c r="K3524" s="18">
        <f t="shared" si="390"/>
        <v>0</v>
      </c>
      <c r="L3524" s="57" t="str">
        <f t="shared" si="386"/>
        <v>Woody Estes</v>
      </c>
      <c r="M3524" s="57" t="str">
        <f t="shared" si="391"/>
        <v>Woody Estes</v>
      </c>
      <c r="N3524" s="61" t="str">
        <f t="shared" si="387"/>
        <v>Woody Estes</v>
      </c>
    </row>
    <row r="3525" spans="1:14" ht="25.35" customHeight="1" x14ac:dyDescent="0.2">
      <c r="A3525" s="70" t="s">
        <v>2858</v>
      </c>
      <c r="B3525" s="71">
        <v>1991</v>
      </c>
      <c r="C3525" s="68" t="str">
        <f>IF(ISERROR(VLOOKUP(IF(RIGHT($A3525,1)=")",LEFT($A3525,FIND(" (",$A3525)-1),$A3525),[1]ACCS!$B$2:$B$5003, 1, FALSE)), "","1")</f>
        <v/>
      </c>
      <c r="D3525" s="116" t="str">
        <f>IF($B3525="Unknown","",IF($B3525="","",IF(VALUE(LEFT($B3525,4))&lt;Calc!$J$2,"ANTIQUE","")))</f>
        <v/>
      </c>
      <c r="E3525" s="72" t="s">
        <v>24</v>
      </c>
      <c r="F3525" s="121"/>
      <c r="G3525" s="121"/>
      <c r="H3525" s="62" t="str">
        <f t="shared" si="388"/>
        <v>Japonica</v>
      </c>
      <c r="I3525" s="18">
        <f t="shared" si="385"/>
        <v>0</v>
      </c>
      <c r="J3525" s="18">
        <f t="shared" si="389"/>
        <v>0</v>
      </c>
      <c r="K3525" s="18">
        <f t="shared" si="390"/>
        <v>0</v>
      </c>
      <c r="L3525" s="57" t="str">
        <f t="shared" si="386"/>
        <v>Wyn Carter</v>
      </c>
      <c r="M3525" s="57" t="str">
        <f t="shared" si="391"/>
        <v>Wyn Carter</v>
      </c>
      <c r="N3525" s="61" t="str">
        <f t="shared" si="387"/>
        <v>Wyn Carter</v>
      </c>
    </row>
    <row r="3526" spans="1:14" ht="25.35" customHeight="1" x14ac:dyDescent="0.2">
      <c r="A3526" s="70" t="s">
        <v>2859</v>
      </c>
      <c r="B3526" s="71">
        <v>2018</v>
      </c>
      <c r="C3526" s="68" t="str">
        <f>IF(ISERROR(VLOOKUP(IF(RIGHT($A3526,1)=")",LEFT($A3526,FIND(" (",$A3526)-1),$A3526),[1]ACCS!$B$2:$B$5003, 1, FALSE)), "","1")</f>
        <v>1</v>
      </c>
      <c r="D3526" s="116" t="str">
        <f>IF($B3526="Unknown","",IF($B3526="","",IF(VALUE(LEFT($B3526,4))&lt;Calc!$J$2,"ANTIQUE","")))</f>
        <v/>
      </c>
      <c r="E3526" s="72" t="s">
        <v>24</v>
      </c>
      <c r="F3526" s="121"/>
      <c r="G3526" s="121"/>
      <c r="H3526" s="62" t="str">
        <f t="shared" si="388"/>
        <v>Japonica</v>
      </c>
      <c r="I3526" s="18">
        <f t="shared" si="385"/>
        <v>0</v>
      </c>
      <c r="J3526" s="18">
        <f t="shared" si="389"/>
        <v>0</v>
      </c>
      <c r="K3526" s="18">
        <f t="shared" si="390"/>
        <v>0</v>
      </c>
      <c r="L3526" s="57" t="str">
        <f t="shared" si="386"/>
        <v>Wynelle Greenway</v>
      </c>
      <c r="M3526" s="57" t="str">
        <f t="shared" si="391"/>
        <v>Wynelle Greenway</v>
      </c>
      <c r="N3526" s="61" t="str">
        <f t="shared" si="387"/>
        <v>Wynelle Greenway</v>
      </c>
    </row>
    <row r="3527" spans="1:14" ht="25.35" customHeight="1" x14ac:dyDescent="0.2">
      <c r="A3527" s="70" t="s">
        <v>2860</v>
      </c>
      <c r="B3527" s="71">
        <v>1967</v>
      </c>
      <c r="C3527" s="68" t="str">
        <f>IF(ISERROR(VLOOKUP(IF(RIGHT($A3527,1)=")",LEFT($A3527,FIND(" (",$A3527)-1),$A3527),[1]ACCS!$B$2:$B$5003, 1, FALSE)), "","1")</f>
        <v>1</v>
      </c>
      <c r="D3527" s="116" t="str">
        <f>IF($B3527="Unknown","",IF($B3527="","",IF(VALUE(LEFT($B3527,4))&lt;Calc!$J$2,"ANTIQUE","")))</f>
        <v/>
      </c>
      <c r="E3527" s="72" t="s">
        <v>21</v>
      </c>
      <c r="F3527" s="121"/>
      <c r="G3527" s="121"/>
      <c r="H3527" s="62" t="str">
        <f t="shared" si="388"/>
        <v>NRH</v>
      </c>
      <c r="I3527" s="18">
        <f t="shared" si="385"/>
        <v>2</v>
      </c>
      <c r="J3527" s="18">
        <f t="shared" si="389"/>
        <v>0</v>
      </c>
      <c r="K3527" s="18">
        <f t="shared" si="390"/>
        <v>0</v>
      </c>
      <c r="L3527" s="57" t="str">
        <f t="shared" si="386"/>
        <v>Wynne Rayner</v>
      </c>
      <c r="M3527" s="57" t="str">
        <f t="shared" si="391"/>
        <v>Wynne Rayner</v>
      </c>
      <c r="N3527" s="61" t="str">
        <f t="shared" si="387"/>
        <v>Wynne Rayner</v>
      </c>
    </row>
    <row r="3528" spans="1:14" ht="25.35" customHeight="1" x14ac:dyDescent="0.2">
      <c r="A3528" s="70" t="s">
        <v>2861</v>
      </c>
      <c r="B3528" s="71">
        <v>1998</v>
      </c>
      <c r="C3528" s="68" t="str">
        <f>IF(ISERROR(VLOOKUP(IF(RIGHT($A3528,1)=")",LEFT($A3528,FIND(" (",$A3528)-1),$A3528),[1]ACCS!$B$2:$B$5003, 1, FALSE)), "","1")</f>
        <v/>
      </c>
      <c r="D3528" s="116" t="str">
        <f>IF($B3528="Unknown","",IF($B3528="","",IF(VALUE(LEFT($B3528,4))&lt;Calc!$J$2,"ANTIQUE","")))</f>
        <v/>
      </c>
      <c r="E3528" s="72" t="s">
        <v>37</v>
      </c>
      <c r="F3528" s="121"/>
      <c r="G3528" s="121"/>
      <c r="H3528" s="62" t="str">
        <f t="shared" si="388"/>
        <v>Japonica</v>
      </c>
      <c r="I3528" s="18">
        <f t="shared" si="385"/>
        <v>0</v>
      </c>
      <c r="J3528" s="18">
        <f t="shared" si="389"/>
        <v>0</v>
      </c>
      <c r="K3528" s="18">
        <f t="shared" si="390"/>
        <v>0</v>
      </c>
      <c r="L3528" s="57" t="str">
        <f t="shared" si="386"/>
        <v>X-tra Pink</v>
      </c>
      <c r="M3528" s="57" t="str">
        <f t="shared" si="391"/>
        <v>X-tra Pink</v>
      </c>
      <c r="N3528" s="61" t="str">
        <f t="shared" si="387"/>
        <v>X-tra Pink</v>
      </c>
    </row>
    <row r="3529" spans="1:14" ht="25.35" customHeight="1" x14ac:dyDescent="0.2">
      <c r="A3529" s="70" t="s">
        <v>3493</v>
      </c>
      <c r="B3529" s="71">
        <v>1789</v>
      </c>
      <c r="C3529" s="68" t="str">
        <f>IF(ISERROR(VLOOKUP(IF(RIGHT($A3529,1)=")",LEFT($A3529,FIND(" (",$A3529)-1),$A3529),[1]ACCS!$B$2:$B$5003, 1, FALSE)), "","1")</f>
        <v>1</v>
      </c>
      <c r="D3529" s="116" t="str">
        <f>IF($B3529="Unknown","",IF($B3529="","",IF(VALUE(LEFT($B3529,4))&lt;Calc!$J$2,"ANTIQUE","")))</f>
        <v>ANTIQUE</v>
      </c>
      <c r="E3529" s="72" t="s">
        <v>24</v>
      </c>
      <c r="F3529" s="121"/>
      <c r="G3529" s="121"/>
      <c r="H3529" s="62" t="str">
        <f t="shared" si="388"/>
        <v>Japonica</v>
      </c>
      <c r="I3529" s="18">
        <f t="shared" si="385"/>
        <v>0</v>
      </c>
      <c r="J3529" s="18">
        <f t="shared" si="389"/>
        <v>0</v>
      </c>
      <c r="K3529" s="18">
        <f t="shared" si="390"/>
        <v>0</v>
      </c>
      <c r="L3529" s="57" t="str">
        <f t="shared" si="386"/>
        <v>Yamato-nishiki</v>
      </c>
      <c r="M3529" s="57" t="str">
        <f t="shared" si="391"/>
        <v>Yamato-nishiki</v>
      </c>
      <c r="N3529" s="61" t="str">
        <f t="shared" si="387"/>
        <v>Yamato-nishiki</v>
      </c>
    </row>
    <row r="3530" spans="1:14" ht="25.35" customHeight="1" x14ac:dyDescent="0.2">
      <c r="A3530" s="99" t="s">
        <v>3243</v>
      </c>
      <c r="B3530" s="100"/>
      <c r="C3530" s="68" t="str">
        <f>IF(ISERROR(VLOOKUP(IF(RIGHT($A3530,1)=")",LEFT($A3530,FIND(" (",$A3530)-1),$A3530),[1]ACCS!$B$2:$B$5003, 1, FALSE)), "","1")</f>
        <v>1</v>
      </c>
      <c r="D3530" s="104" t="str">
        <f>IF($B3530="Unknown","",IF($B3530="","",IF(VALUE(LEFT($B3530,4))&lt;Calc!$J$2,"ANTIQUE","")))</f>
        <v/>
      </c>
      <c r="E3530" s="53" t="s">
        <v>24</v>
      </c>
      <c r="F3530" s="121"/>
      <c r="G3530" s="121"/>
      <c r="H3530" s="62" t="str">
        <f t="shared" si="388"/>
        <v>Japonica [Higo]</v>
      </c>
      <c r="I3530" s="18">
        <f t="shared" si="385"/>
        <v>6</v>
      </c>
      <c r="J3530" s="18">
        <f t="shared" si="389"/>
        <v>0</v>
      </c>
      <c r="K3530" s="18">
        <f t="shared" si="390"/>
        <v>0</v>
      </c>
      <c r="L3530" s="57" t="str">
        <f t="shared" si="386"/>
        <v>Yamato-nishiki (Higo)</v>
      </c>
      <c r="M3530" s="57" t="str">
        <f t="shared" si="391"/>
        <v>Yamato-nishiki (Higo)</v>
      </c>
      <c r="N3530" s="61" t="str">
        <f t="shared" si="387"/>
        <v>Yamato-nishiki</v>
      </c>
    </row>
    <row r="3531" spans="1:14" ht="25.35" customHeight="1" x14ac:dyDescent="0.2">
      <c r="A3531" s="70" t="s">
        <v>2862</v>
      </c>
      <c r="B3531" s="71">
        <v>2009</v>
      </c>
      <c r="C3531" s="68" t="str">
        <f>IF(ISERROR(VLOOKUP(IF(RIGHT($A3531,1)=")",LEFT($A3531,FIND(" (",$A3531)-1),$A3531),[1]ACCS!$B$2:$B$5003, 1, FALSE)), "","1")</f>
        <v>1</v>
      </c>
      <c r="D3531" s="116" t="str">
        <f>IF($B3531="Unknown","",IF($B3531="","",IF(VALUE(LEFT($B3531,4))&lt;Calc!$J$2,"ANTIQUE","")))</f>
        <v/>
      </c>
      <c r="E3531" s="72" t="s">
        <v>47</v>
      </c>
      <c r="F3531" s="121"/>
      <c r="G3531" s="121"/>
      <c r="H3531" s="62" t="str">
        <f t="shared" si="388"/>
        <v>Sasanqua</v>
      </c>
      <c r="I3531" s="18">
        <f t="shared" si="385"/>
        <v>3</v>
      </c>
      <c r="J3531" s="18">
        <f t="shared" si="389"/>
        <v>0</v>
      </c>
      <c r="K3531" s="18">
        <f t="shared" si="390"/>
        <v>0</v>
      </c>
      <c r="L3531" s="57" t="str">
        <f t="shared" si="386"/>
        <v>Yanhong</v>
      </c>
      <c r="M3531" s="57" t="str">
        <f t="shared" si="391"/>
        <v>Yanhong</v>
      </c>
      <c r="N3531" s="61" t="str">
        <f t="shared" si="387"/>
        <v>Yanhong</v>
      </c>
    </row>
    <row r="3532" spans="1:14" ht="25.35" customHeight="1" x14ac:dyDescent="0.2">
      <c r="A3532" s="70" t="s">
        <v>2863</v>
      </c>
      <c r="B3532" s="71">
        <v>1993</v>
      </c>
      <c r="C3532" s="68" t="str">
        <f>IF(ISERROR(VLOOKUP(IF(RIGHT($A3532,1)=")",LEFT($A3532,FIND(" (",$A3532)-1),$A3532),[1]ACCS!$B$2:$B$5003, 1, FALSE)), "","1")</f>
        <v/>
      </c>
      <c r="D3532" s="116" t="str">
        <f>IF($B3532="Unknown","",IF($B3532="","",IF(VALUE(LEFT($B3532,4))&lt;Calc!$J$2,"ANTIQUE","")))</f>
        <v/>
      </c>
      <c r="E3532" s="72" t="s">
        <v>30</v>
      </c>
      <c r="F3532" s="121"/>
      <c r="G3532" s="121" t="s">
        <v>26</v>
      </c>
      <c r="H3532" s="62" t="str">
        <f t="shared" si="388"/>
        <v>Reticulata</v>
      </c>
      <c r="I3532" s="18">
        <f t="shared" si="385"/>
        <v>1</v>
      </c>
      <c r="J3532" s="18">
        <f t="shared" si="389"/>
        <v>0</v>
      </c>
      <c r="K3532" s="18">
        <f t="shared" si="390"/>
        <v>0</v>
      </c>
      <c r="L3532" s="57" t="str">
        <f t="shared" si="386"/>
        <v>Ye Ming Zu (See Evening Glow Pearl)</v>
      </c>
      <c r="M3532" s="57" t="str">
        <f t="shared" si="391"/>
        <v>Ye Ming Zu (See Evening Glow Pearl)</v>
      </c>
      <c r="N3532" s="61" t="str">
        <f t="shared" si="387"/>
        <v>Ye Ming Zu (See Evening Glow Pearl)</v>
      </c>
    </row>
    <row r="3533" spans="1:14" ht="25.35" customHeight="1" x14ac:dyDescent="0.2">
      <c r="A3533" s="70" t="s">
        <v>2864</v>
      </c>
      <c r="B3533" s="71">
        <v>2006</v>
      </c>
      <c r="C3533" s="68" t="str">
        <f>IF(ISERROR(VLOOKUP(IF(RIGHT($A3533,1)=")",LEFT($A3533,FIND(" (",$A3533)-1),$A3533),[1]ACCS!$B$2:$B$5003, 1, FALSE)), "","1")</f>
        <v>1</v>
      </c>
      <c r="D3533" s="116" t="str">
        <f>IF($B3533="Unknown","",IF($B3533="","",IF(VALUE(LEFT($B3533,4))&lt;Calc!$J$2,"ANTIQUE","")))</f>
        <v/>
      </c>
      <c r="E3533" s="72" t="s">
        <v>24</v>
      </c>
      <c r="F3533" s="121"/>
      <c r="G3533" s="121" t="s">
        <v>26</v>
      </c>
      <c r="H3533" s="62" t="str">
        <f t="shared" si="388"/>
        <v>Japonica</v>
      </c>
      <c r="I3533" s="18">
        <f t="shared" si="385"/>
        <v>0</v>
      </c>
      <c r="J3533" s="18">
        <f t="shared" si="389"/>
        <v>0</v>
      </c>
      <c r="K3533" s="18">
        <f t="shared" si="390"/>
        <v>0</v>
      </c>
      <c r="L3533" s="57" t="str">
        <f t="shared" si="386"/>
        <v>Yeamans Hall</v>
      </c>
      <c r="M3533" s="57" t="str">
        <f t="shared" si="391"/>
        <v>Yeamans Hall</v>
      </c>
      <c r="N3533" s="61" t="str">
        <f t="shared" si="387"/>
        <v>Yeamans Hall</v>
      </c>
    </row>
    <row r="3534" spans="1:14" ht="25.35" customHeight="1" x14ac:dyDescent="0.2">
      <c r="A3534" s="70" t="s">
        <v>2865</v>
      </c>
      <c r="B3534" s="71">
        <v>2012</v>
      </c>
      <c r="C3534" s="68" t="str">
        <f>IF(ISERROR(VLOOKUP(IF(RIGHT($A3534,1)=")",LEFT($A3534,FIND(" (",$A3534)-1),$A3534),[1]ACCS!$B$2:$B$5003, 1, FALSE)), "","1")</f>
        <v>1</v>
      </c>
      <c r="D3534" s="116" t="str">
        <f>IF($B3534="Unknown","",IF($B3534="","",IF(VALUE(LEFT($B3534,4))&lt;Calc!$J$2,"ANTIQUE","")))</f>
        <v/>
      </c>
      <c r="E3534" s="72" t="s">
        <v>24</v>
      </c>
      <c r="F3534" s="121"/>
      <c r="G3534" s="121" t="s">
        <v>26</v>
      </c>
      <c r="H3534" s="62" t="str">
        <f t="shared" si="388"/>
        <v>Reticulata</v>
      </c>
      <c r="I3534" s="18">
        <f t="shared" si="385"/>
        <v>1</v>
      </c>
      <c r="J3534" s="18">
        <f t="shared" si="389"/>
        <v>0</v>
      </c>
      <c r="K3534" s="18">
        <f t="shared" si="390"/>
        <v>0</v>
      </c>
      <c r="L3534" s="57" t="str">
        <f t="shared" si="386"/>
        <v>Yellow and Purple (Yiao Huang Wei Zi)</v>
      </c>
      <c r="M3534" s="57" t="str">
        <f t="shared" si="391"/>
        <v>Yellow and Purple (Yiao Huang Wei Zi)</v>
      </c>
      <c r="N3534" s="61" t="str">
        <f t="shared" si="387"/>
        <v>Yellow and Purple</v>
      </c>
    </row>
    <row r="3535" spans="1:14" ht="25.35" customHeight="1" x14ac:dyDescent="0.2">
      <c r="A3535" s="70" t="s">
        <v>2866</v>
      </c>
      <c r="B3535" s="71">
        <v>2012</v>
      </c>
      <c r="C3535" s="68" t="str">
        <f>IF(ISERROR(VLOOKUP(IF(RIGHT($A3535,1)=")",LEFT($A3535,FIND(" (",$A3535)-1),$A3535),[1]ACCS!$B$2:$B$5003, 1, FALSE)), "","1")</f>
        <v/>
      </c>
      <c r="D3535" s="116" t="str">
        <f>IF($B3535="Unknown","",IF($B3535="","",IF(VALUE(LEFT($B3535,4))&lt;Calc!$J$2,"ANTIQUE","")))</f>
        <v/>
      </c>
      <c r="E3535" s="72" t="s">
        <v>24</v>
      </c>
      <c r="F3535" s="121"/>
      <c r="G3535" s="121"/>
      <c r="H3535" s="62" t="str">
        <f t="shared" si="388"/>
        <v>Reticulata</v>
      </c>
      <c r="I3535" s="18">
        <f t="shared" si="385"/>
        <v>1</v>
      </c>
      <c r="J3535" s="18">
        <f t="shared" si="389"/>
        <v>0</v>
      </c>
      <c r="K3535" s="18">
        <f t="shared" si="390"/>
        <v>0</v>
      </c>
      <c r="L3535" s="57" t="str">
        <f t="shared" si="386"/>
        <v>Yiao Huang Wei Zi (See Yellow and Purple)</v>
      </c>
      <c r="M3535" s="57" t="str">
        <f t="shared" si="391"/>
        <v>Yiao Huang Wei Zi (See Yellow and Purple)</v>
      </c>
      <c r="N3535" s="61" t="str">
        <f t="shared" si="387"/>
        <v>Yiao Huang Wei Zi (See Yellow and Purple)</v>
      </c>
    </row>
    <row r="3536" spans="1:14" ht="25.35" customHeight="1" x14ac:dyDescent="0.2">
      <c r="A3536" s="70" t="s">
        <v>2867</v>
      </c>
      <c r="B3536" s="71">
        <v>1934</v>
      </c>
      <c r="C3536" s="68" t="str">
        <f>IF(ISERROR(VLOOKUP(IF(RIGHT($A3536,1)=")",LEFT($A3536,FIND(" (",$A3536)-1),$A3536),[1]ACCS!$B$2:$B$5003, 1, FALSE)), "","1")</f>
        <v/>
      </c>
      <c r="D3536" s="116" t="str">
        <f>IF($B3536="Unknown","",IF($B3536="","",IF(VALUE(LEFT($B3536,4))&lt;Calc!$J$2,"ANTIQUE","")))</f>
        <v/>
      </c>
      <c r="E3536" s="72" t="s">
        <v>24</v>
      </c>
      <c r="F3536" s="121"/>
      <c r="G3536" s="121"/>
      <c r="H3536" s="62" t="str">
        <f t="shared" si="388"/>
        <v>Japonica</v>
      </c>
      <c r="I3536" s="18">
        <f t="shared" si="385"/>
        <v>0</v>
      </c>
      <c r="J3536" s="18">
        <f t="shared" si="389"/>
        <v>0</v>
      </c>
      <c r="K3536" s="18">
        <f t="shared" si="390"/>
        <v>0</v>
      </c>
      <c r="L3536" s="57" t="str">
        <f t="shared" si="386"/>
        <v>Yobeki Dori (The Swan)</v>
      </c>
      <c r="M3536" s="57" t="str">
        <f t="shared" si="391"/>
        <v>Yobeki Dori (The Swan)</v>
      </c>
      <c r="N3536" s="61" t="str">
        <f t="shared" si="387"/>
        <v>Yobeki Dori</v>
      </c>
    </row>
    <row r="3537" spans="1:14" ht="25.35" customHeight="1" x14ac:dyDescent="0.2">
      <c r="A3537" s="70" t="s">
        <v>2868</v>
      </c>
      <c r="B3537" s="71">
        <v>1956</v>
      </c>
      <c r="C3537" s="68" t="str">
        <f>IF(ISERROR(VLOOKUP(IF(RIGHT($A3537,1)=")",LEFT($A3537,FIND(" (",$A3537)-1),$A3537),[1]ACCS!$B$2:$B$5003, 1, FALSE)), "","1")</f>
        <v>1</v>
      </c>
      <c r="D3537" s="116" t="str">
        <f>IF($B3537="Unknown","",IF($B3537="","",IF(VALUE(LEFT($B3537,4))&lt;Calc!$J$2,"ANTIQUE","")))</f>
        <v/>
      </c>
      <c r="E3537" s="72" t="s">
        <v>47</v>
      </c>
      <c r="F3537" s="121"/>
      <c r="G3537" s="121"/>
      <c r="H3537" s="62" t="str">
        <f t="shared" si="388"/>
        <v>Japonica</v>
      </c>
      <c r="I3537" s="18">
        <f t="shared" si="385"/>
        <v>0</v>
      </c>
      <c r="J3537" s="18">
        <f t="shared" si="389"/>
        <v>0</v>
      </c>
      <c r="K3537" s="18">
        <f t="shared" si="390"/>
        <v>0</v>
      </c>
      <c r="L3537" s="57" t="str">
        <f t="shared" si="386"/>
        <v>Yobuko-dori</v>
      </c>
      <c r="M3537" s="57" t="str">
        <f t="shared" si="391"/>
        <v>Yobuko-dori</v>
      </c>
      <c r="N3537" s="61" t="str">
        <f t="shared" si="387"/>
        <v>Yobuko-dori</v>
      </c>
    </row>
    <row r="3538" spans="1:14" ht="25.35" customHeight="1" x14ac:dyDescent="0.2">
      <c r="A3538" s="70" t="s">
        <v>2869</v>
      </c>
      <c r="B3538" s="71">
        <v>1936</v>
      </c>
      <c r="C3538" s="68" t="str">
        <f>IF(ISERROR(VLOOKUP(IF(RIGHT($A3538,1)=")",LEFT($A3538,FIND(" (",$A3538)-1),$A3538),[1]ACCS!$B$2:$B$5003, 1, FALSE)), "","1")</f>
        <v>1</v>
      </c>
      <c r="D3538" s="116" t="str">
        <f>IF($B3538="Unknown","",IF($B3538="","",IF(VALUE(LEFT($B3538,4))&lt;Calc!$J$2,"ANTIQUE","")))</f>
        <v/>
      </c>
      <c r="E3538" s="72" t="s">
        <v>24</v>
      </c>
      <c r="F3538" s="121"/>
      <c r="G3538" s="121"/>
      <c r="H3538" s="62" t="str">
        <f t="shared" si="388"/>
        <v>Japonica</v>
      </c>
      <c r="I3538" s="18">
        <f t="shared" si="385"/>
        <v>0</v>
      </c>
      <c r="J3538" s="18">
        <f t="shared" si="389"/>
        <v>0</v>
      </c>
      <c r="K3538" s="18">
        <f t="shared" si="390"/>
        <v>0</v>
      </c>
      <c r="L3538" s="57" t="str">
        <f t="shared" si="386"/>
        <v>Yohei-haku (September Morn, Albatross, Yohei-shiro)</v>
      </c>
      <c r="M3538" s="57" t="str">
        <f t="shared" si="391"/>
        <v>Yohei-haku (September Morn, Albatross, Yohei-shiro)</v>
      </c>
      <c r="N3538" s="61" t="str">
        <f t="shared" si="387"/>
        <v>Yohei-haku</v>
      </c>
    </row>
    <row r="3539" spans="1:14" ht="25.35" customHeight="1" x14ac:dyDescent="0.2">
      <c r="A3539" s="70" t="s">
        <v>2870</v>
      </c>
      <c r="B3539" s="71">
        <v>1981</v>
      </c>
      <c r="C3539" s="68" t="str">
        <f>IF(ISERROR(VLOOKUP(IF(RIGHT($A3539,1)=")",LEFT($A3539,FIND(" (",$A3539)-1),$A3539),[1]ACCS!$B$2:$B$5003, 1, FALSE)), "","1")</f>
        <v>1</v>
      </c>
      <c r="D3539" s="116" t="str">
        <f>IF($B3539="Unknown","",IF($B3539="","",IF(VALUE(LEFT($B3539,4))&lt;Calc!$J$2,"ANTIQUE","")))</f>
        <v/>
      </c>
      <c r="E3539" s="72" t="s">
        <v>61</v>
      </c>
      <c r="F3539" s="121"/>
      <c r="G3539" s="121"/>
      <c r="H3539" s="62" t="str">
        <f t="shared" si="388"/>
        <v>NRH</v>
      </c>
      <c r="I3539" s="18">
        <f t="shared" si="385"/>
        <v>2</v>
      </c>
      <c r="J3539" s="18">
        <f t="shared" si="389"/>
        <v>0</v>
      </c>
      <c r="K3539" s="18">
        <f t="shared" si="390"/>
        <v>0</v>
      </c>
      <c r="L3539" s="57" t="str">
        <f t="shared" si="386"/>
        <v>Yoi Machi</v>
      </c>
      <c r="M3539" s="57" t="str">
        <f t="shared" si="391"/>
        <v>Yoi Machi</v>
      </c>
      <c r="N3539" s="61" t="str">
        <f t="shared" si="387"/>
        <v>Yoi Machi</v>
      </c>
    </row>
    <row r="3540" spans="1:14" ht="25.35" customHeight="1" x14ac:dyDescent="0.2">
      <c r="A3540" s="70" t="s">
        <v>2871</v>
      </c>
      <c r="B3540" s="71">
        <v>1909</v>
      </c>
      <c r="C3540" s="68" t="str">
        <f>IF(ISERROR(VLOOKUP(IF(RIGHT($A3540,1)=")",LEFT($A3540,FIND(" (",$A3540)-1),$A3540),[1]ACCS!$B$2:$B$5003, 1, FALSE)), "","1")</f>
        <v/>
      </c>
      <c r="D3540" s="116" t="str">
        <f>IF($B3540="Unknown","",IF($B3540="","",IF(VALUE(LEFT($B3540,4))&lt;Calc!$J$2,"ANTIQUE","")))</f>
        <v/>
      </c>
      <c r="E3540" s="72" t="s">
        <v>29</v>
      </c>
      <c r="F3540" s="121" t="s">
        <v>5</v>
      </c>
      <c r="G3540" s="121"/>
      <c r="H3540" s="62" t="str">
        <f t="shared" si="388"/>
        <v>Japonica</v>
      </c>
      <c r="I3540" s="18">
        <f t="shared" si="385"/>
        <v>0</v>
      </c>
      <c r="J3540" s="18">
        <f t="shared" si="389"/>
        <v>0</v>
      </c>
      <c r="K3540" s="18">
        <f t="shared" si="390"/>
        <v>0</v>
      </c>
      <c r="L3540" s="57" t="str">
        <f t="shared" si="386"/>
        <v>Yokohama (See Lotus)</v>
      </c>
      <c r="M3540" s="57" t="str">
        <f t="shared" si="391"/>
        <v>Yokohama (See Lotus)</v>
      </c>
      <c r="N3540" s="61" t="str">
        <f t="shared" si="387"/>
        <v>Yokohama (See Lotus)</v>
      </c>
    </row>
    <row r="3541" spans="1:14" ht="25.35" customHeight="1" x14ac:dyDescent="0.2">
      <c r="A3541" s="70" t="s">
        <v>2872</v>
      </c>
      <c r="B3541" s="71">
        <v>1949</v>
      </c>
      <c r="C3541" s="68" t="str">
        <f>IF(ISERROR(VLOOKUP(IF(RIGHT($A3541,1)=")",LEFT($A3541,FIND(" (",$A3541)-1),$A3541),[1]ACCS!$B$2:$B$5003, 1, FALSE)), "","1")</f>
        <v>1</v>
      </c>
      <c r="D3541" s="116" t="str">
        <f>IF($B3541="Unknown","",IF($B3541="","",IF(VALUE(LEFT($B3541,4))&lt;Calc!$J$2,"ANTIQUE","")))</f>
        <v/>
      </c>
      <c r="E3541" s="72" t="s">
        <v>24</v>
      </c>
      <c r="F3541" s="121"/>
      <c r="G3541" s="121"/>
      <c r="H3541" s="62" t="str">
        <f t="shared" si="388"/>
        <v>Japonica</v>
      </c>
      <c r="I3541" s="18">
        <f t="shared" si="385"/>
        <v>0</v>
      </c>
      <c r="J3541" s="18">
        <f t="shared" si="389"/>
        <v>0</v>
      </c>
      <c r="K3541" s="18">
        <f t="shared" si="390"/>
        <v>0</v>
      </c>
      <c r="L3541" s="57" t="str">
        <f t="shared" si="386"/>
        <v>Yours Truly (Lady Vansittart Shell)</v>
      </c>
      <c r="M3541" s="57" t="str">
        <f t="shared" si="391"/>
        <v>Yours Truly (Lady Vansittart Shell)</v>
      </c>
      <c r="N3541" s="61" t="str">
        <f t="shared" si="387"/>
        <v>Yours Truly</v>
      </c>
    </row>
    <row r="3542" spans="1:14" ht="25.35" customHeight="1" x14ac:dyDescent="0.2">
      <c r="A3542" s="70" t="s">
        <v>3494</v>
      </c>
      <c r="B3542" s="71">
        <v>1895</v>
      </c>
      <c r="C3542" s="68" t="str">
        <f>IF(ISERROR(VLOOKUP(IF(RIGHT($A3542,1)=")",LEFT($A3542,FIND(" (",$A3542)-1),$A3542),[1]ACCS!$B$2:$B$5003, 1, FALSE)), "","1")</f>
        <v>1</v>
      </c>
      <c r="D3542" s="116" t="str">
        <f>IF($B3542="Unknown","",IF($B3542="","",IF(VALUE(LEFT($B3542,4))&lt;Calc!$J$2,"ANTIQUE","")))</f>
        <v>ANTIQUE</v>
      </c>
      <c r="E3542" s="72" t="s">
        <v>37</v>
      </c>
      <c r="F3542" s="121" t="s">
        <v>5</v>
      </c>
      <c r="G3542" s="121"/>
      <c r="H3542" s="62" t="str">
        <f t="shared" si="388"/>
        <v>Japonica</v>
      </c>
      <c r="I3542" s="18">
        <f t="shared" si="385"/>
        <v>0</v>
      </c>
      <c r="J3542" s="18">
        <f t="shared" si="389"/>
        <v>0</v>
      </c>
      <c r="K3542" s="18">
        <f t="shared" si="390"/>
        <v>0</v>
      </c>
      <c r="L3542" s="57" t="str">
        <f t="shared" si="386"/>
        <v>Yukibotan (Pride of Descanso, Snowish Peony)</v>
      </c>
      <c r="M3542" s="57" t="str">
        <f t="shared" si="391"/>
        <v>Yukibotan (Pride of Descanso, Snowish Peony)</v>
      </c>
      <c r="N3542" s="61" t="str">
        <f t="shared" si="387"/>
        <v>Yukibotan</v>
      </c>
    </row>
    <row r="3543" spans="1:14" ht="25.35" customHeight="1" x14ac:dyDescent="0.2">
      <c r="A3543" s="70" t="s">
        <v>2873</v>
      </c>
      <c r="B3543" s="71">
        <v>1967</v>
      </c>
      <c r="C3543" s="68" t="str">
        <f>IF(ISERROR(VLOOKUP(IF(RIGHT($A3543,1)=")",LEFT($A3543,FIND(" (",$A3543)-1),$A3543),[1]ACCS!$B$2:$B$5003, 1, FALSE)), "","1")</f>
        <v>1</v>
      </c>
      <c r="D3543" s="116" t="str">
        <f>IF($B3543="Unknown","",IF($B3543="","",IF(VALUE(LEFT($B3543,4))&lt;Calc!$J$2,"ANTIQUE","")))</f>
        <v/>
      </c>
      <c r="E3543" s="72" t="s">
        <v>35</v>
      </c>
      <c r="F3543" s="121"/>
      <c r="G3543" s="121"/>
      <c r="H3543" s="62" t="str">
        <f t="shared" si="388"/>
        <v>Specie</v>
      </c>
      <c r="I3543" s="18">
        <f t="shared" si="385"/>
        <v>7</v>
      </c>
      <c r="J3543" s="18">
        <f t="shared" si="389"/>
        <v>7</v>
      </c>
      <c r="K3543" s="18">
        <f t="shared" si="390"/>
        <v>0</v>
      </c>
      <c r="L3543" s="57" t="str">
        <f t="shared" si="386"/>
        <v>Yuki-geshiki</v>
      </c>
      <c r="M3543" s="57" t="str">
        <f t="shared" si="391"/>
        <v>Yuki-geshiki</v>
      </c>
      <c r="N3543" s="61" t="str">
        <f t="shared" si="387"/>
        <v>Yuki-geshiki</v>
      </c>
    </row>
    <row r="3544" spans="1:14" ht="25.35" customHeight="1" x14ac:dyDescent="0.2">
      <c r="A3544" s="99" t="s">
        <v>3244</v>
      </c>
      <c r="B3544" s="100">
        <v>1960</v>
      </c>
      <c r="C3544" s="68" t="str">
        <f>IF(ISERROR(VLOOKUP(IF(RIGHT($A3544,1)=")",LEFT($A3544,FIND(" (",$A3544)-1),$A3544),[1]ACCS!$B$2:$B$5003, 1, FALSE)), "","1")</f>
        <v>1</v>
      </c>
      <c r="D3544" s="104" t="str">
        <f>IF($B3544="Unknown","",IF($B3544="","",IF(VALUE(LEFT($B3544,4))&lt;Calc!$J$2,"ANTIQUE","")))</f>
        <v/>
      </c>
      <c r="E3544" s="53" t="s">
        <v>24</v>
      </c>
      <c r="F3544" s="121"/>
      <c r="G3544" s="121"/>
      <c r="H3544" s="62" t="str">
        <f t="shared" si="388"/>
        <v>Japonica [Higo]</v>
      </c>
      <c r="I3544" s="18">
        <f t="shared" si="385"/>
        <v>6</v>
      </c>
      <c r="J3544" s="18">
        <f t="shared" si="389"/>
        <v>0</v>
      </c>
      <c r="K3544" s="18">
        <f t="shared" si="390"/>
        <v>0</v>
      </c>
      <c r="L3544" s="57" t="str">
        <f t="shared" si="386"/>
        <v>Yuki-komachi (Higo)</v>
      </c>
      <c r="M3544" s="57" t="str">
        <f t="shared" si="391"/>
        <v>Yuki-komachi (Higo)</v>
      </c>
      <c r="N3544" s="61" t="str">
        <f t="shared" si="387"/>
        <v>Yuki-komachi</v>
      </c>
    </row>
    <row r="3545" spans="1:14" ht="25.35" customHeight="1" x14ac:dyDescent="0.2">
      <c r="A3545" s="99" t="s">
        <v>3245</v>
      </c>
      <c r="B3545" s="100"/>
      <c r="C3545" s="68" t="str">
        <f>IF(ISERROR(VLOOKUP(IF(RIGHT($A3545,1)=")",LEFT($A3545,FIND(" (",$A3545)-1),$A3545),[1]ACCS!$B$2:$B$5003, 1, FALSE)), "","1")</f>
        <v/>
      </c>
      <c r="D3545" s="104" t="str">
        <f>IF($B3545="Unknown","",IF($B3545="","",IF(VALUE(LEFT($B3545,4))&lt;Calc!$J$2,"ANTIQUE","")))</f>
        <v/>
      </c>
      <c r="E3545" s="53" t="s">
        <v>24</v>
      </c>
      <c r="F3545" s="121"/>
      <c r="G3545" s="121"/>
      <c r="H3545" s="62" t="str">
        <f t="shared" si="388"/>
        <v>Japonica [Higo]</v>
      </c>
      <c r="I3545" s="18">
        <f t="shared" si="385"/>
        <v>6</v>
      </c>
      <c r="J3545" s="18">
        <f t="shared" si="389"/>
        <v>0</v>
      </c>
      <c r="K3545" s="18">
        <f t="shared" si="390"/>
        <v>0</v>
      </c>
      <c r="L3545" s="57" t="str">
        <f t="shared" si="386"/>
        <v>Yuki-sugata (Higo)</v>
      </c>
      <c r="M3545" s="57" t="str">
        <f t="shared" si="391"/>
        <v>Yuki-sugata (Higo)</v>
      </c>
      <c r="N3545" s="61" t="str">
        <f t="shared" si="387"/>
        <v>Yuki-sugata</v>
      </c>
    </row>
    <row r="3546" spans="1:14" ht="25.35" customHeight="1" x14ac:dyDescent="0.2">
      <c r="A3546" s="74" t="s">
        <v>3115</v>
      </c>
      <c r="B3546" s="71">
        <v>2021</v>
      </c>
      <c r="C3546" s="68" t="str">
        <f>IF(ISERROR(VLOOKUP(IF(RIGHT($A3546,1)=")",LEFT($A3546,FIND(" (",$A3546)-1),$A3546),[1]ACCS!$B$2:$B$5003, 1, FALSE)), "","1")</f>
        <v>1</v>
      </c>
      <c r="D3546" s="116" t="str">
        <f>IF($B3546="Unknown","",IF($B3546="","",IF(VALUE(LEFT($B3546,4))&lt;Calc!$J$2,"ANTIQUE","")))</f>
        <v/>
      </c>
      <c r="E3546" s="72" t="s">
        <v>24</v>
      </c>
      <c r="F3546" s="121"/>
      <c r="G3546" s="121"/>
      <c r="H3546" s="62" t="str">
        <f t="shared" si="388"/>
        <v>NRH</v>
      </c>
      <c r="I3546" s="18">
        <f t="shared" si="385"/>
        <v>2</v>
      </c>
      <c r="J3546" s="18">
        <f t="shared" si="389"/>
        <v>0</v>
      </c>
      <c r="K3546" s="18">
        <f t="shared" si="390"/>
        <v>0</v>
      </c>
      <c r="L3546" s="57" t="str">
        <f t="shared" si="386"/>
        <v>Yulan's Summer Dream</v>
      </c>
      <c r="M3546" s="57" t="str">
        <f t="shared" si="391"/>
        <v>Yulan's Summer Dream</v>
      </c>
      <c r="N3546" s="61" t="str">
        <f t="shared" si="387"/>
        <v>Yulan's Summer Dream</v>
      </c>
    </row>
    <row r="3547" spans="1:14" ht="25.35" customHeight="1" x14ac:dyDescent="0.2">
      <c r="A3547" s="70" t="s">
        <v>2874</v>
      </c>
      <c r="B3547" s="71">
        <v>1963</v>
      </c>
      <c r="C3547" s="68" t="str">
        <f>IF(ISERROR(VLOOKUP(IF(RIGHT($A3547,1)=")",LEFT($A3547,FIND(" (",$A3547)-1),$A3547),[1]ACCS!$B$2:$B$5003, 1, FALSE)), "","1")</f>
        <v>1</v>
      </c>
      <c r="D3547" s="116" t="str">
        <f>IF($B3547="Unknown","",IF($B3547="","",IF(VALUE(LEFT($B3547,4))&lt;Calc!$J$2,"ANTIQUE","")))</f>
        <v/>
      </c>
      <c r="E3547" s="72" t="s">
        <v>47</v>
      </c>
      <c r="F3547" s="121"/>
      <c r="G3547" s="121"/>
      <c r="H3547" s="62" t="str">
        <f t="shared" si="388"/>
        <v>Vernalis</v>
      </c>
      <c r="I3547" s="18">
        <f t="shared" si="385"/>
        <v>5</v>
      </c>
      <c r="J3547" s="18">
        <f t="shared" si="389"/>
        <v>0</v>
      </c>
      <c r="K3547" s="18">
        <f t="shared" si="390"/>
        <v>0</v>
      </c>
      <c r="L3547" s="57" t="str">
        <f t="shared" si="386"/>
        <v>Yuletide</v>
      </c>
      <c r="M3547" s="57" t="str">
        <f t="shared" si="391"/>
        <v>Yuletide</v>
      </c>
      <c r="N3547" s="61" t="str">
        <f t="shared" si="387"/>
        <v>Yuletide</v>
      </c>
    </row>
    <row r="3548" spans="1:14" ht="25.35" customHeight="1" x14ac:dyDescent="0.2">
      <c r="A3548" s="70" t="s">
        <v>3622</v>
      </c>
      <c r="B3548" s="71">
        <v>2014</v>
      </c>
      <c r="C3548" s="68" t="str">
        <f>IF(ISERROR(VLOOKUP(IF(RIGHT($A3548,1)=")",LEFT($A3548,FIND(" (",$A3548)-1),$A3548),[1]ACCS!$B$2:$B$5003, 1, FALSE)), "","1")</f>
        <v>1</v>
      </c>
      <c r="D3548" s="116" t="str">
        <f>IF($B3548="Unknown","",IF($B3548="","",IF(VALUE(LEFT($B3548,4))&lt;Calc!$J$2,"ANTIQUE","")))</f>
        <v/>
      </c>
      <c r="E3548" s="72" t="s">
        <v>37</v>
      </c>
      <c r="F3548" s="121"/>
      <c r="G3548" s="121"/>
      <c r="H3548" s="62" t="str">
        <f t="shared" si="388"/>
        <v>Japonica</v>
      </c>
      <c r="I3548" s="18">
        <f t="shared" si="385"/>
        <v>0</v>
      </c>
      <c r="J3548" s="18">
        <f t="shared" si="389"/>
        <v>0</v>
      </c>
      <c r="K3548" s="18">
        <f t="shared" si="390"/>
        <v>0</v>
      </c>
      <c r="L3548" s="57" t="str">
        <f t="shared" si="386"/>
        <v>sweet Mary</v>
      </c>
      <c r="M3548" s="57" t="str">
        <f t="shared" si="391"/>
        <v>sweet Mary</v>
      </c>
      <c r="N3548" s="61" t="str">
        <f t="shared" si="387"/>
        <v>sweet Mary</v>
      </c>
    </row>
    <row r="3549" spans="1:14" ht="25.35" customHeight="1" x14ac:dyDescent="0.2">
      <c r="A3549" s="70" t="s">
        <v>2875</v>
      </c>
      <c r="B3549" s="71">
        <v>2000</v>
      </c>
      <c r="C3549" s="68" t="str">
        <f>IF(ISERROR(VLOOKUP(IF(RIGHT($A3549,1)=")",LEFT($A3549,FIND(" (",$A3549)-1),$A3549),[1]ACCS!$B$2:$B$5003, 1, FALSE)), "","1")</f>
        <v/>
      </c>
      <c r="D3549" s="116" t="str">
        <f>IF($B3549="Unknown","",IF($B3549="","",IF(VALUE(LEFT($B3549,4))&lt;Calc!$J$2,"ANTIQUE","")))</f>
        <v/>
      </c>
      <c r="E3549" s="72" t="s">
        <v>37</v>
      </c>
      <c r="F3549" s="121"/>
      <c r="G3549" s="121"/>
      <c r="H3549" s="62" t="str">
        <f t="shared" si="388"/>
        <v>Vernalis</v>
      </c>
      <c r="I3549" s="18">
        <f t="shared" si="385"/>
        <v>5</v>
      </c>
      <c r="J3549" s="18">
        <f t="shared" si="389"/>
        <v>0</v>
      </c>
      <c r="K3549" s="18">
        <f t="shared" si="390"/>
        <v>0</v>
      </c>
      <c r="L3549" s="57" t="str">
        <f t="shared" si="386"/>
        <v>Yuletide Spirit</v>
      </c>
      <c r="M3549" s="57" t="str">
        <f t="shared" si="391"/>
        <v>Yuletide Spirit</v>
      </c>
      <c r="N3549" s="61" t="str">
        <f t="shared" si="387"/>
        <v>Yuletide Spirit</v>
      </c>
    </row>
    <row r="3550" spans="1:14" ht="25.35" customHeight="1" x14ac:dyDescent="0.2">
      <c r="A3550" s="70" t="s">
        <v>2876</v>
      </c>
      <c r="B3550" s="71">
        <v>1992</v>
      </c>
      <c r="C3550" s="68" t="str">
        <f>IF(ISERROR(VLOOKUP(IF(RIGHT($A3550,1)=")",LEFT($A3550,FIND(" (",$A3550)-1),$A3550),[1]ACCS!$B$2:$B$5003, 1, FALSE)), "","1")</f>
        <v>1</v>
      </c>
      <c r="D3550" s="116" t="str">
        <f>IF($B3550="Unknown","",IF($B3550="","",IF(VALUE(LEFT($B3550,4))&lt;Calc!$J$2,"ANTIQUE","")))</f>
        <v/>
      </c>
      <c r="E3550" s="72" t="s">
        <v>47</v>
      </c>
      <c r="F3550" s="121"/>
      <c r="G3550" s="121"/>
      <c r="H3550" s="62" t="str">
        <f t="shared" si="388"/>
        <v>NRH</v>
      </c>
      <c r="I3550" s="18">
        <f t="shared" si="385"/>
        <v>2</v>
      </c>
      <c r="J3550" s="18">
        <f t="shared" si="389"/>
        <v>0</v>
      </c>
      <c r="K3550" s="18">
        <f t="shared" si="390"/>
        <v>0</v>
      </c>
      <c r="L3550" s="57" t="str">
        <f t="shared" si="386"/>
        <v>Yume</v>
      </c>
      <c r="M3550" s="57" t="str">
        <f t="shared" si="391"/>
        <v>Yume</v>
      </c>
      <c r="N3550" s="61" t="str">
        <f t="shared" si="387"/>
        <v>Yume</v>
      </c>
    </row>
    <row r="3551" spans="1:14" ht="25.35" customHeight="1" x14ac:dyDescent="0.2">
      <c r="A3551" s="70" t="s">
        <v>2877</v>
      </c>
      <c r="B3551" s="71">
        <v>2007</v>
      </c>
      <c r="C3551" s="68" t="str">
        <f>IF(ISERROR(VLOOKUP(IF(RIGHT($A3551,1)=")",LEFT($A3551,FIND(" (",$A3551)-1),$A3551),[1]ACCS!$B$2:$B$5003, 1, FALSE)), "","1")</f>
        <v/>
      </c>
      <c r="D3551" s="116" t="str">
        <f>IF($B3551="Unknown","",IF($B3551="","",IF(VALUE(LEFT($B3551,4))&lt;Calc!$J$2,"ANTIQUE","")))</f>
        <v/>
      </c>
      <c r="E3551" s="72" t="s">
        <v>30</v>
      </c>
      <c r="F3551" s="121"/>
      <c r="G3551" s="121"/>
      <c r="H3551" s="62" t="str">
        <f t="shared" si="388"/>
        <v>NRH</v>
      </c>
      <c r="I3551" s="18">
        <f t="shared" si="385"/>
        <v>2</v>
      </c>
      <c r="J3551" s="18">
        <f t="shared" si="389"/>
        <v>0</v>
      </c>
      <c r="K3551" s="18">
        <f t="shared" si="390"/>
        <v>0</v>
      </c>
      <c r="L3551" s="57" t="str">
        <f t="shared" si="386"/>
        <v>Yupan Jinhua (See Jinhua's Jade Tray)</v>
      </c>
      <c r="M3551" s="57" t="str">
        <f t="shared" si="391"/>
        <v>Yupan Jinhua (See Jinhua's Jade Tray)</v>
      </c>
      <c r="N3551" s="61" t="str">
        <f t="shared" si="387"/>
        <v>Yupan Jinhua (See Jinhua's Jade Tray)</v>
      </c>
    </row>
    <row r="3552" spans="1:14" ht="25.35" customHeight="1" x14ac:dyDescent="0.2">
      <c r="A3552" s="70" t="s">
        <v>2878</v>
      </c>
      <c r="B3552" s="71">
        <v>2014</v>
      </c>
      <c r="C3552" s="68" t="str">
        <f>IF(ISERROR(VLOOKUP(IF(RIGHT($A3552,1)=")",LEFT($A3552,FIND(" (",$A3552)-1),$A3552),[1]ACCS!$B$2:$B$5003, 1, FALSE)), "","1")</f>
        <v>1</v>
      </c>
      <c r="D3552" s="116" t="str">
        <f>IF($B3552="Unknown","",IF($B3552="","",IF(VALUE(LEFT($B3552,4))&lt;Calc!$J$2,"ANTIQUE","")))</f>
        <v/>
      </c>
      <c r="E3552" s="72" t="s">
        <v>37</v>
      </c>
      <c r="F3552" s="121"/>
      <c r="G3552" s="121"/>
      <c r="H3552" s="62" t="str">
        <f t="shared" si="388"/>
        <v>Japonica</v>
      </c>
      <c r="I3552" s="18">
        <f t="shared" si="385"/>
        <v>0</v>
      </c>
      <c r="J3552" s="18">
        <f t="shared" si="389"/>
        <v>0</v>
      </c>
      <c r="K3552" s="18">
        <f t="shared" si="390"/>
        <v>0</v>
      </c>
      <c r="L3552" s="57" t="str">
        <f t="shared" si="386"/>
        <v>Zebulon</v>
      </c>
      <c r="M3552" s="57" t="str">
        <f t="shared" si="391"/>
        <v>Zebulon</v>
      </c>
      <c r="N3552" s="61" t="str">
        <f t="shared" si="387"/>
        <v>Zebulon</v>
      </c>
    </row>
    <row r="3553" spans="1:14" ht="25.35" customHeight="1" x14ac:dyDescent="0.2">
      <c r="A3553" s="70" t="s">
        <v>2879</v>
      </c>
      <c r="B3553" s="71">
        <v>2008</v>
      </c>
      <c r="C3553" s="68" t="str">
        <f>IF(ISERROR(VLOOKUP(IF(RIGHT($A3553,1)=")",LEFT($A3553,FIND(" (",$A3553)-1),$A3553),[1]ACCS!$B$2:$B$5003, 1, FALSE)), "","1")</f>
        <v>1</v>
      </c>
      <c r="D3553" s="116" t="str">
        <f>IF($B3553="Unknown","",IF($B3553="","",IF(VALUE(LEFT($B3553,4))&lt;Calc!$J$2,"ANTIQUE","")))</f>
        <v/>
      </c>
      <c r="E3553" s="72" t="s">
        <v>24</v>
      </c>
      <c r="F3553" s="121"/>
      <c r="G3553" s="121"/>
      <c r="H3553" s="62" t="str">
        <f t="shared" si="388"/>
        <v>Japonica</v>
      </c>
      <c r="I3553" s="18">
        <f t="shared" si="385"/>
        <v>0</v>
      </c>
      <c r="J3553" s="18">
        <f t="shared" si="389"/>
        <v>0</v>
      </c>
      <c r="K3553" s="18">
        <f t="shared" si="390"/>
        <v>0</v>
      </c>
      <c r="L3553" s="57" t="str">
        <f t="shared" si="386"/>
        <v>Zelda Fitzgerald</v>
      </c>
      <c r="M3553" s="57" t="str">
        <f t="shared" si="391"/>
        <v>Zelda Fitzgerald</v>
      </c>
      <c r="N3553" s="61" t="str">
        <f t="shared" si="387"/>
        <v>Zelda Fitzgerald</v>
      </c>
    </row>
    <row r="3554" spans="1:14" ht="25.35" customHeight="1" x14ac:dyDescent="0.2">
      <c r="A3554" s="70" t="s">
        <v>2880</v>
      </c>
      <c r="B3554" s="71">
        <v>2003</v>
      </c>
      <c r="C3554" s="68" t="str">
        <f>IF(ISERROR(VLOOKUP(IF(RIGHT($A3554,1)=")",LEFT($A3554,FIND(" (",$A3554)-1),$A3554),[1]ACCS!$B$2:$B$5003, 1, FALSE)), "","1")</f>
        <v>1</v>
      </c>
      <c r="D3554" s="116" t="str">
        <f>IF($B3554="Unknown","",IF($B3554="","",IF(VALUE(LEFT($B3554,4))&lt;Calc!$J$2,"ANTIQUE","")))</f>
        <v/>
      </c>
      <c r="E3554" s="72" t="s">
        <v>21</v>
      </c>
      <c r="F3554" s="121"/>
      <c r="G3554" s="121"/>
      <c r="H3554" s="62" t="str">
        <f t="shared" si="388"/>
        <v>Japonica</v>
      </c>
      <c r="I3554" s="18">
        <f t="shared" ref="I3554:I3582" si="392">IF(NOT(ISERROR(SEARCH("(R)",$A3554))),1,IF(NOT(ISERROR(SEARCH("(H)",$A3554))),2,IF(NOT(ISERROR(SEARCH("(Sasanqua)",$A3554))),3,IF(NOT(ISERROR(SEARCH("(Hiemalis)",$A3554))),4,IF(NOT(ISERROR(SEARCH("(Vernalis)",$A3554))),5,IF(NOT(ISERROR(SEARCH("(Higo)",$A3554))),6,))))))+$J3554+K3554</f>
        <v>0</v>
      </c>
      <c r="J3554" s="18">
        <f t="shared" si="389"/>
        <v>0</v>
      </c>
      <c r="K3554" s="18">
        <f t="shared" si="390"/>
        <v>0</v>
      </c>
      <c r="L3554" s="57" t="str">
        <f t="shared" ref="L3554:L3582" si="393">SUBSTITUTE(SUBSTITUTE(SUBSTITUTE(SUBSTITUTE(SUBSTITUTE(SUBSTITUTE(SUBSTITUTE(SUBSTITUTE(A3554," (A)","")," (R)","")," (H)","")," (Sasanqua)","")," (Hiemalis)","")," (Vernalis)","")," (Rusticana)",""),"(Wabisuke)","")</f>
        <v>Zelma Crockett</v>
      </c>
      <c r="M3554" s="57" t="str">
        <f t="shared" si="391"/>
        <v>Zelma Crockett</v>
      </c>
      <c r="N3554" s="61" t="str">
        <f t="shared" si="387"/>
        <v>Zelma Crockett</v>
      </c>
    </row>
    <row r="3555" spans="1:14" ht="25.35" customHeight="1" x14ac:dyDescent="0.2">
      <c r="A3555" s="70" t="s">
        <v>2881</v>
      </c>
      <c r="B3555" s="71">
        <v>1945</v>
      </c>
      <c r="C3555" s="68" t="str">
        <f>IF(ISERROR(VLOOKUP(IF(RIGHT($A3555,1)=")",LEFT($A3555,FIND(" (",$A3555)-1),$A3555),[1]ACCS!$B$2:$B$5003, 1, FALSE)), "","1")</f>
        <v/>
      </c>
      <c r="D3555" s="116" t="str">
        <f>IF($B3555="Unknown","",IF($B3555="","",IF(VALUE(LEFT($B3555,4))&lt;Calc!$J$2,"ANTIQUE","")))</f>
        <v/>
      </c>
      <c r="E3555" s="72" t="s">
        <v>24</v>
      </c>
      <c r="F3555" s="121"/>
      <c r="G3555" s="121" t="s">
        <v>26</v>
      </c>
      <c r="H3555" s="62" t="str">
        <f t="shared" si="388"/>
        <v>Japonica</v>
      </c>
      <c r="I3555" s="18">
        <f t="shared" si="392"/>
        <v>0</v>
      </c>
      <c r="J3555" s="18">
        <f t="shared" si="389"/>
        <v>0</v>
      </c>
      <c r="K3555" s="18">
        <f t="shared" si="390"/>
        <v>0</v>
      </c>
      <c r="L3555" s="57" t="str">
        <f t="shared" si="393"/>
        <v>Zenith</v>
      </c>
      <c r="M3555" s="57" t="str">
        <f t="shared" si="391"/>
        <v>Zenith</v>
      </c>
      <c r="N3555" s="61" t="str">
        <f t="shared" si="387"/>
        <v>Zenith</v>
      </c>
    </row>
    <row r="3556" spans="1:14" ht="25.35" customHeight="1" x14ac:dyDescent="0.2">
      <c r="A3556" s="70" t="s">
        <v>2882</v>
      </c>
      <c r="B3556" s="71">
        <v>2012</v>
      </c>
      <c r="C3556" s="68" t="str">
        <f>IF(ISERROR(VLOOKUP(IF(RIGHT($A3556,1)=")",LEFT($A3556,FIND(" (",$A3556)-1),$A3556),[1]ACCS!$B$2:$B$5003, 1, FALSE)), "","1")</f>
        <v>1</v>
      </c>
      <c r="D3556" s="116" t="str">
        <f>IF($B3556="Unknown","",IF($B3556="","",IF(VALUE(LEFT($B3556,4))&lt;Calc!$J$2,"ANTIQUE","")))</f>
        <v/>
      </c>
      <c r="E3556" s="72" t="s">
        <v>30</v>
      </c>
      <c r="F3556" s="121"/>
      <c r="G3556" s="121"/>
      <c r="H3556" s="62" t="str">
        <f t="shared" si="388"/>
        <v>Reticulata</v>
      </c>
      <c r="I3556" s="18">
        <f t="shared" si="392"/>
        <v>1</v>
      </c>
      <c r="J3556" s="18">
        <f t="shared" si="389"/>
        <v>0</v>
      </c>
      <c r="K3556" s="18">
        <f t="shared" si="390"/>
        <v>0</v>
      </c>
      <c r="L3556" s="57" t="str">
        <f t="shared" si="393"/>
        <v>Zhanqun Lady (Da Qio)</v>
      </c>
      <c r="M3556" s="57" t="str">
        <f t="shared" si="391"/>
        <v>Zhanqun Lady (Da Qio)</v>
      </c>
      <c r="N3556" s="61" t="str">
        <f t="shared" si="387"/>
        <v>Zhanqun Lady</v>
      </c>
    </row>
    <row r="3557" spans="1:14" ht="25.35" customHeight="1" x14ac:dyDescent="0.2">
      <c r="A3557" s="70" t="s">
        <v>2883</v>
      </c>
      <c r="B3557" s="71">
        <v>2012</v>
      </c>
      <c r="C3557" s="68" t="str">
        <f>IF(ISERROR(VLOOKUP(IF(RIGHT($A3557,1)=")",LEFT($A3557,FIND(" (",$A3557)-1),$A3557),[1]ACCS!$B$2:$B$5003, 1, FALSE)), "","1")</f>
        <v/>
      </c>
      <c r="D3557" s="116" t="str">
        <f>IF($B3557="Unknown","",IF($B3557="","",IF(VALUE(LEFT($B3557,4))&lt;Calc!$J$2,"ANTIQUE","")))</f>
        <v/>
      </c>
      <c r="E3557" s="72" t="s">
        <v>24</v>
      </c>
      <c r="F3557" s="121"/>
      <c r="G3557" s="121"/>
      <c r="H3557" s="62" t="str">
        <f t="shared" si="388"/>
        <v>Reticulata</v>
      </c>
      <c r="I3557" s="18">
        <f t="shared" si="392"/>
        <v>1</v>
      </c>
      <c r="J3557" s="18">
        <f t="shared" si="389"/>
        <v>0</v>
      </c>
      <c r="K3557" s="18">
        <f t="shared" si="390"/>
        <v>0</v>
      </c>
      <c r="L3557" s="57" t="str">
        <f t="shared" si="393"/>
        <v>Zi Pian (See Purple Petal)</v>
      </c>
      <c r="M3557" s="57" t="str">
        <f t="shared" si="391"/>
        <v>Zi Pian (See Purple Petal)</v>
      </c>
      <c r="N3557" s="61" t="str">
        <f t="shared" si="387"/>
        <v>Zi Pian (See Purple Petal)</v>
      </c>
    </row>
    <row r="3558" spans="1:14" ht="25.35" customHeight="1" x14ac:dyDescent="0.2">
      <c r="A3558" s="130" t="s">
        <v>3246</v>
      </c>
      <c r="B3558" s="131"/>
      <c r="C3558" s="132" t="str">
        <f>IF(ISERROR(VLOOKUP(IF(RIGHT($A3558,1)=")",LEFT($A3558,FIND(" (",$A3558)-1),$A3558),[1]ACCS!$B$2:$B$5003, 1, FALSE)), "","1")</f>
        <v/>
      </c>
      <c r="D3558" s="133" t="str">
        <f>IF($B3558="Unknown","",IF($B3558="","",IF(VALUE(LEFT($B3558,4))&lt;Calc!$J$2,"ANTIQUE","")))</f>
        <v/>
      </c>
      <c r="E3558" s="134" t="s">
        <v>24</v>
      </c>
      <c r="F3558" s="134"/>
      <c r="G3558" s="134"/>
      <c r="H3558" s="62" t="str">
        <f t="shared" si="388"/>
        <v>Japonica [Higo]</v>
      </c>
      <c r="I3558" s="18">
        <f t="shared" si="392"/>
        <v>6</v>
      </c>
      <c r="J3558" s="18">
        <f t="shared" si="389"/>
        <v>0</v>
      </c>
      <c r="K3558" s="18">
        <f t="shared" si="390"/>
        <v>0</v>
      </c>
      <c r="L3558" s="57" t="str">
        <f t="shared" si="393"/>
        <v>Zuiko-nishiki (Higo)</v>
      </c>
      <c r="M3558" s="57" t="str">
        <f t="shared" si="391"/>
        <v>Zuiko-nishiki (Higo)</v>
      </c>
      <c r="N3558" s="61" t="str">
        <f t="shared" si="387"/>
        <v>Zuiko-nishiki</v>
      </c>
    </row>
    <row r="3559" spans="1:14" ht="25.35" customHeight="1" x14ac:dyDescent="0.2">
      <c r="A3559" s="130" t="s">
        <v>3597</v>
      </c>
      <c r="B3559" s="131">
        <v>1974</v>
      </c>
      <c r="C3559" s="132" t="str">
        <f>IF(ISERROR(VLOOKUP(IF(RIGHT($A3559,1)=")",LEFT($A3559,FIND(" (",$A3559)-1),$A3559),[1]ACCS!$B$2:$B$5003, 1, FALSE)), "","1")</f>
        <v/>
      </c>
      <c r="D3559" s="133" t="str">
        <f>IF($B3559="Unknown","",IF($B3559="","",IF(VALUE(LEFT($B3559,4))&lt;Calc!$J$2,"ANTIQUE","")))</f>
        <v/>
      </c>
      <c r="E3559" s="134" t="s">
        <v>29</v>
      </c>
      <c r="F3559" s="134"/>
      <c r="G3559" s="134"/>
      <c r="H3559" s="62" t="str">
        <f t="shared" si="388"/>
        <v>Reticulata</v>
      </c>
      <c r="I3559" s="18">
        <f t="shared" si="392"/>
        <v>1</v>
      </c>
      <c r="J3559" s="18">
        <f t="shared" si="389"/>
        <v>0</v>
      </c>
      <c r="K3559" s="18">
        <f t="shared" si="390"/>
        <v>0</v>
      </c>
      <c r="L3559" s="57" t="str">
        <f t="shared" si="393"/>
        <v>Pop Gee</v>
      </c>
      <c r="M3559" s="57" t="str">
        <f t="shared" si="391"/>
        <v>Pop Gee</v>
      </c>
      <c r="N3559" s="61" t="str">
        <f t="shared" si="387"/>
        <v>Pop Gee</v>
      </c>
    </row>
    <row r="3560" spans="1:14" ht="25.35" customHeight="1" x14ac:dyDescent="0.2">
      <c r="A3560" s="130" t="s">
        <v>3598</v>
      </c>
      <c r="B3560" s="131">
        <v>1975</v>
      </c>
      <c r="C3560" s="132" t="str">
        <f>IF(ISERROR(VLOOKUP(IF(RIGHT($A3560,1)=")",LEFT($A3560,FIND(" (",$A3560)-1),$A3560),[1]ACCS!$B$2:$B$5003, 1, FALSE)), "","1")</f>
        <v/>
      </c>
      <c r="D3560" s="133" t="str">
        <f>IF($B3560="Unknown","",IF($B3560="","",IF(VALUE(LEFT($B3560,4))&lt;Calc!$J$2,"ANTIQUE","")))</f>
        <v/>
      </c>
      <c r="E3560" s="134" t="s">
        <v>37</v>
      </c>
      <c r="F3560" s="134"/>
      <c r="G3560" s="134" t="s">
        <v>26</v>
      </c>
      <c r="H3560" s="62" t="str">
        <f t="shared" si="388"/>
        <v>Japonica</v>
      </c>
      <c r="I3560" s="18">
        <f t="shared" si="392"/>
        <v>0</v>
      </c>
      <c r="J3560" s="18">
        <f t="shared" si="389"/>
        <v>0</v>
      </c>
      <c r="K3560" s="18">
        <f t="shared" si="390"/>
        <v>0</v>
      </c>
      <c r="L3560" s="57" t="str">
        <f t="shared" si="393"/>
        <v>Kathryn Funari</v>
      </c>
      <c r="M3560" s="57" t="str">
        <f t="shared" si="391"/>
        <v>Kathryn Funari</v>
      </c>
      <c r="N3560" s="61" t="str">
        <f t="shared" si="387"/>
        <v>Kathryn Funari</v>
      </c>
    </row>
    <row r="3561" spans="1:14" ht="25.35" customHeight="1" x14ac:dyDescent="0.2">
      <c r="A3561" s="130" t="s">
        <v>3599</v>
      </c>
      <c r="B3561" s="131">
        <v>1989</v>
      </c>
      <c r="C3561" s="132" t="str">
        <f>IF(ISERROR(VLOOKUP(IF(RIGHT($A3561,1)=")",LEFT($A3561,FIND(" (",$A3561)-1),$A3561),[1]ACCS!$B$2:$B$5003, 1, FALSE)), "","1")</f>
        <v>1</v>
      </c>
      <c r="D3561" s="133" t="str">
        <f>IF($B3561="Unknown","",IF($B3561="","",IF(VALUE(LEFT($B3561,4))&lt;Calc!$J$2,"ANTIQUE","")))</f>
        <v/>
      </c>
      <c r="E3561" s="134" t="s">
        <v>24</v>
      </c>
      <c r="F3561" s="134"/>
      <c r="G3561" s="134"/>
      <c r="H3561" s="62" t="str">
        <f t="shared" si="388"/>
        <v>Japonica</v>
      </c>
      <c r="I3561" s="18">
        <f t="shared" si="392"/>
        <v>0</v>
      </c>
      <c r="J3561" s="18">
        <f t="shared" si="389"/>
        <v>0</v>
      </c>
      <c r="K3561" s="18">
        <f t="shared" si="390"/>
        <v>0</v>
      </c>
      <c r="L3561" s="57" t="str">
        <f t="shared" si="393"/>
        <v>Meiren Cha</v>
      </c>
      <c r="M3561" s="57" t="str">
        <f t="shared" si="391"/>
        <v>Meiren Cha</v>
      </c>
      <c r="N3561" s="61" t="str">
        <f t="shared" si="387"/>
        <v>Meiren Cha</v>
      </c>
    </row>
    <row r="3562" spans="1:14" ht="25.35" customHeight="1" x14ac:dyDescent="0.2">
      <c r="A3562" s="130" t="s">
        <v>3600</v>
      </c>
      <c r="B3562" s="131">
        <v>1985</v>
      </c>
      <c r="C3562" s="132" t="str">
        <f>IF(ISERROR(VLOOKUP(IF(RIGHT($A3562,1)=")",LEFT($A3562,FIND(" (",$A3562)-1),$A3562),[1]ACCS!$B$2:$B$5003, 1, FALSE)), "","1")</f>
        <v>1</v>
      </c>
      <c r="D3562" s="133" t="str">
        <f>IF($B3562="Unknown","",IF($B3562="","",IF(VALUE(LEFT($B3562,4))&lt;Calc!$J$2,"ANTIQUE","")))</f>
        <v/>
      </c>
      <c r="E3562" s="134" t="s">
        <v>24</v>
      </c>
      <c r="F3562" s="134"/>
      <c r="G3562" s="134"/>
      <c r="H3562" s="62" t="str">
        <f t="shared" si="388"/>
        <v>Japonica</v>
      </c>
      <c r="I3562" s="18">
        <f t="shared" si="392"/>
        <v>0</v>
      </c>
      <c r="J3562" s="18">
        <f t="shared" si="389"/>
        <v>0</v>
      </c>
      <c r="K3562" s="18">
        <f t="shared" si="390"/>
        <v>0</v>
      </c>
      <c r="L3562" s="57" t="str">
        <f t="shared" si="393"/>
        <v>Mitt Carter</v>
      </c>
      <c r="M3562" s="57" t="str">
        <f t="shared" si="391"/>
        <v>Mitt Carter</v>
      </c>
      <c r="N3562" s="61" t="str">
        <f t="shared" si="387"/>
        <v>Mitt Carter</v>
      </c>
    </row>
    <row r="3563" spans="1:14" ht="25.35" customHeight="1" x14ac:dyDescent="0.2">
      <c r="A3563" s="130" t="s">
        <v>3601</v>
      </c>
      <c r="B3563" s="131">
        <v>1989</v>
      </c>
      <c r="C3563" s="132" t="str">
        <f>IF(ISERROR(VLOOKUP(IF(RIGHT($A3563,1)=")",LEFT($A3563,FIND(" (",$A3563)-1),$A3563),[1]ACCS!$B$2:$B$5003, 1, FALSE)), "","1")</f>
        <v>1</v>
      </c>
      <c r="D3563" s="133" t="str">
        <f>IF($B3563="Unknown","",IF($B3563="","",IF(VALUE(LEFT($B3563,4))&lt;Calc!$J$2,"ANTIQUE","")))</f>
        <v/>
      </c>
      <c r="E3563" s="134" t="s">
        <v>37</v>
      </c>
      <c r="F3563" s="134"/>
      <c r="G3563" s="134"/>
      <c r="H3563" s="62" t="str">
        <f t="shared" si="388"/>
        <v>Japonica</v>
      </c>
      <c r="I3563" s="18">
        <f t="shared" si="392"/>
        <v>0</v>
      </c>
      <c r="J3563" s="18">
        <f t="shared" si="389"/>
        <v>0</v>
      </c>
      <c r="K3563" s="18">
        <f t="shared" si="390"/>
        <v>0</v>
      </c>
      <c r="L3563" s="57" t="str">
        <f t="shared" si="393"/>
        <v>Jules Verne</v>
      </c>
      <c r="M3563" s="57" t="str">
        <f t="shared" si="391"/>
        <v>Jules Verne</v>
      </c>
      <c r="N3563" s="61" t="str">
        <f t="shared" si="387"/>
        <v>Jules Verne</v>
      </c>
    </row>
    <row r="3564" spans="1:14" ht="25.35" customHeight="1" x14ac:dyDescent="0.2">
      <c r="A3564" s="130" t="s">
        <v>3602</v>
      </c>
      <c r="B3564" s="131">
        <v>2025</v>
      </c>
      <c r="C3564" s="132" t="str">
        <f>IF(ISERROR(VLOOKUP(IF(RIGHT($A3564,1)=")",LEFT($A3564,FIND(" (",$A3564)-1),$A3564),[1]ACCS!$B$2:$B$5003, 1, FALSE)), "","1")</f>
        <v>1</v>
      </c>
      <c r="D3564" s="133" t="str">
        <f>IF($B3564="Unknown","",IF($B3564="","",IF(VALUE(LEFT($B3564,4))&lt;Calc!$J$2,"ANTIQUE","")))</f>
        <v/>
      </c>
      <c r="E3564" s="134" t="s">
        <v>37</v>
      </c>
      <c r="F3564" s="134"/>
      <c r="G3564" s="134"/>
      <c r="H3564" s="62" t="str">
        <f t="shared" si="388"/>
        <v>NRH</v>
      </c>
      <c r="I3564" s="18">
        <f t="shared" si="392"/>
        <v>2</v>
      </c>
      <c r="J3564" s="18">
        <f t="shared" si="389"/>
        <v>0</v>
      </c>
      <c r="K3564" s="18">
        <f t="shared" si="390"/>
        <v>0</v>
      </c>
      <c r="L3564" s="57" t="str">
        <f t="shared" si="393"/>
        <v>Wang's Fragrant</v>
      </c>
      <c r="M3564" s="57" t="str">
        <f t="shared" si="391"/>
        <v>Wang's Fragrant</v>
      </c>
      <c r="N3564" s="61" t="str">
        <f t="shared" si="387"/>
        <v>Wang's Fragrant</v>
      </c>
    </row>
    <row r="3565" spans="1:14" ht="25.35" customHeight="1" x14ac:dyDescent="0.2">
      <c r="A3565" s="130" t="s">
        <v>3603</v>
      </c>
      <c r="B3565" s="131">
        <v>1968</v>
      </c>
      <c r="C3565" s="132" t="str">
        <f>IF(ISERROR(VLOOKUP(IF(RIGHT($A3565,1)=")",LEFT($A3565,FIND(" (",$A3565)-1),$A3565),[1]ACCS!$B$2:$B$5003, 1, FALSE)), "","1")</f>
        <v/>
      </c>
      <c r="D3565" s="133" t="str">
        <f>IF($B3565="Unknown","",IF($B3565="","",IF(VALUE(LEFT($B3565,4))&lt;Calc!$J$2,"ANTIQUE","")))</f>
        <v/>
      </c>
      <c r="E3565" s="134" t="s">
        <v>37</v>
      </c>
      <c r="F3565" s="134"/>
      <c r="G3565" s="134" t="s">
        <v>26</v>
      </c>
      <c r="H3565" s="62" t="str">
        <f t="shared" si="388"/>
        <v>Japonica</v>
      </c>
      <c r="I3565" s="18">
        <f t="shared" si="392"/>
        <v>0</v>
      </c>
      <c r="J3565" s="18">
        <f t="shared" si="389"/>
        <v>0</v>
      </c>
      <c r="K3565" s="18">
        <f t="shared" si="390"/>
        <v>0</v>
      </c>
      <c r="L3565" s="57" t="str">
        <f t="shared" si="393"/>
        <v>Miyako-dori-nagoya</v>
      </c>
      <c r="M3565" s="57" t="str">
        <f t="shared" si="391"/>
        <v>Miyako-dori-nagoya</v>
      </c>
      <c r="N3565" s="61" t="str">
        <f t="shared" si="387"/>
        <v>Miyako-dori-nagoya</v>
      </c>
    </row>
    <row r="3566" spans="1:14" ht="25.35" customHeight="1" x14ac:dyDescent="0.2">
      <c r="A3566" s="130" t="s">
        <v>3605</v>
      </c>
      <c r="B3566" s="131">
        <v>2020</v>
      </c>
      <c r="C3566" s="132" t="str">
        <f>IF(ISERROR(VLOOKUP(IF(RIGHT($A3566,1)=")",LEFT($A3566,FIND(" (",$A3566)-1),$A3566),[1]ACCS!$B$2:$B$5003, 1, FALSE)), "","1")</f>
        <v>1</v>
      </c>
      <c r="D3566" s="133" t="str">
        <f>IF($B3566="Unknown","",IF($B3566="","",IF(VALUE(LEFT($B3566,4))&lt;Calc!$J$2,"ANTIQUE","")))</f>
        <v/>
      </c>
      <c r="E3566" s="134" t="s">
        <v>30</v>
      </c>
      <c r="F3566" s="134"/>
      <c r="G3566" s="134"/>
      <c r="H3566" s="62" t="str">
        <f t="shared" si="388"/>
        <v>Japonica</v>
      </c>
      <c r="I3566" s="18">
        <f t="shared" si="392"/>
        <v>0</v>
      </c>
      <c r="J3566" s="18">
        <f t="shared" si="389"/>
        <v>0</v>
      </c>
      <c r="K3566" s="18">
        <f t="shared" si="390"/>
        <v>0</v>
      </c>
      <c r="L3566" s="57" t="str">
        <f t="shared" si="393"/>
        <v>Jerry Rice</v>
      </c>
      <c r="M3566" s="57" t="str">
        <f t="shared" si="391"/>
        <v>Jerry Rice</v>
      </c>
      <c r="N3566" s="61" t="str">
        <f t="shared" si="387"/>
        <v>Jerry Rice</v>
      </c>
    </row>
    <row r="3567" spans="1:14" ht="25.35" customHeight="1" x14ac:dyDescent="0.2">
      <c r="A3567" s="130" t="s">
        <v>3607</v>
      </c>
      <c r="B3567" s="131">
        <v>1896</v>
      </c>
      <c r="C3567" s="132" t="str">
        <f>IF(ISERROR(VLOOKUP(IF(RIGHT($A3567,1)=")",LEFT($A3567,FIND(" (",$A3567)-1),$A3567),[1]ACCS!$B$2:$B$5003, 1, FALSE)), "","1")</f>
        <v/>
      </c>
      <c r="D3567" s="133" t="str">
        <f>IF($B3567="Unknown","",IF($B3567="","",IF(VALUE(LEFT($B3567,4))&lt;Calc!$J$2,"ANTIQUE","")))</f>
        <v>ANTIQUE</v>
      </c>
      <c r="E3567" s="134" t="s">
        <v>35</v>
      </c>
      <c r="F3567" s="134"/>
      <c r="G3567" s="134"/>
      <c r="H3567" s="62" t="str">
        <f t="shared" si="388"/>
        <v>Vernalis</v>
      </c>
      <c r="I3567" s="18">
        <f t="shared" si="392"/>
        <v>5</v>
      </c>
      <c r="J3567" s="18">
        <f t="shared" si="389"/>
        <v>0</v>
      </c>
      <c r="K3567" s="18">
        <f t="shared" si="390"/>
        <v>0</v>
      </c>
      <c r="L3567" s="57" t="str">
        <f t="shared" si="393"/>
        <v>Rokukasen</v>
      </c>
      <c r="M3567" s="57" t="str">
        <f t="shared" si="391"/>
        <v>Rokukasen</v>
      </c>
      <c r="N3567" s="61" t="str">
        <f t="shared" si="387"/>
        <v>Rokukasen</v>
      </c>
    </row>
    <row r="3568" spans="1:14" ht="25.35" customHeight="1" x14ac:dyDescent="0.2">
      <c r="A3568" s="130" t="s">
        <v>3609</v>
      </c>
      <c r="B3568" s="131">
        <v>2001</v>
      </c>
      <c r="C3568" s="132" t="str">
        <f>IF(ISERROR(VLOOKUP(IF(RIGHT($A3568,1)=")",LEFT($A3568,FIND(" (",$A3568)-1),$A3568),[1]ACCS!$B$2:$B$5003, 1, FALSE)), "","1")</f>
        <v>1</v>
      </c>
      <c r="D3568" s="133" t="str">
        <f>IF($B3568="Unknown","",IF($B3568="","",IF(VALUE(LEFT($B3568,4))&lt;Calc!$J$2,"ANTIQUE","")))</f>
        <v/>
      </c>
      <c r="E3568" s="134" t="s">
        <v>21</v>
      </c>
      <c r="F3568" s="134"/>
      <c r="G3568" s="134"/>
      <c r="H3568" s="62" t="str">
        <f t="shared" si="388"/>
        <v>NRH</v>
      </c>
      <c r="I3568" s="18">
        <f t="shared" si="392"/>
        <v>2</v>
      </c>
      <c r="J3568" s="18">
        <f t="shared" si="389"/>
        <v>0</v>
      </c>
      <c r="K3568" s="18">
        <f t="shared" si="390"/>
        <v>0</v>
      </c>
      <c r="L3568" s="57" t="str">
        <f t="shared" si="393"/>
        <v>Good Fragrance</v>
      </c>
      <c r="M3568" s="57" t="str">
        <f t="shared" si="391"/>
        <v>Good Fragrance</v>
      </c>
      <c r="N3568" s="61" t="str">
        <f t="shared" si="387"/>
        <v>Good Fragrance</v>
      </c>
    </row>
    <row r="3569" spans="1:14" ht="25.35" customHeight="1" x14ac:dyDescent="0.2">
      <c r="A3569" s="130" t="s">
        <v>3610</v>
      </c>
      <c r="B3569" s="131">
        <v>1950</v>
      </c>
      <c r="C3569" s="132" t="str">
        <f>IF(ISERROR(VLOOKUP(IF(RIGHT($A3569,1)=")",LEFT($A3569,FIND(" (",$A3569)-1),$A3569),[1]ACCS!$B$2:$B$5003, 1, FALSE)), "","1")</f>
        <v/>
      </c>
      <c r="D3569" s="133" t="str">
        <f>IF($B3569="Unknown","",IF($B3569="","",IF(VALUE(LEFT($B3569,4))&lt;Calc!$J$2,"ANTIQUE","")))</f>
        <v/>
      </c>
      <c r="E3569" s="134" t="s">
        <v>24</v>
      </c>
      <c r="F3569" s="134"/>
      <c r="G3569" s="134"/>
      <c r="H3569" s="62" t="str">
        <f t="shared" si="388"/>
        <v>Japonica</v>
      </c>
      <c r="I3569" s="18">
        <f t="shared" si="392"/>
        <v>0</v>
      </c>
      <c r="J3569" s="18">
        <f t="shared" si="389"/>
        <v>0</v>
      </c>
      <c r="K3569" s="18">
        <f t="shared" si="390"/>
        <v>0</v>
      </c>
      <c r="L3569" s="57" t="str">
        <f t="shared" si="393"/>
        <v>Mon Louis Pink</v>
      </c>
      <c r="M3569" s="57" t="str">
        <f t="shared" si="391"/>
        <v>Mon Louis Pink</v>
      </c>
      <c r="N3569" s="61" t="str">
        <f t="shared" si="387"/>
        <v>Mon Louis Pink</v>
      </c>
    </row>
    <row r="3570" spans="1:14" ht="25.35" customHeight="1" x14ac:dyDescent="0.2">
      <c r="A3570" s="130" t="s">
        <v>3611</v>
      </c>
      <c r="B3570" s="131">
        <v>1969</v>
      </c>
      <c r="C3570" s="132" t="str">
        <f>IF(ISERROR(VLOOKUP(IF(RIGHT($A3570,1)=")",LEFT($A3570,FIND(" (",$A3570)-1),$A3570),[1]ACCS!$B$2:$B$5003, 1, FALSE)), "","1")</f>
        <v>1</v>
      </c>
      <c r="D3570" s="133" t="str">
        <f>IF($B3570="Unknown","",IF($B3570="","",IF(VALUE(LEFT($B3570,4))&lt;Calc!$J$2,"ANTIQUE","")))</f>
        <v/>
      </c>
      <c r="E3570" s="134" t="s">
        <v>61</v>
      </c>
      <c r="F3570" s="134"/>
      <c r="G3570" s="134"/>
      <c r="H3570" s="62" t="str">
        <f t="shared" si="388"/>
        <v>Japonica</v>
      </c>
      <c r="I3570" s="18">
        <f t="shared" si="392"/>
        <v>0</v>
      </c>
      <c r="J3570" s="18">
        <f t="shared" si="389"/>
        <v>0</v>
      </c>
      <c r="K3570" s="18">
        <f t="shared" si="390"/>
        <v>0</v>
      </c>
      <c r="L3570" s="57" t="str">
        <f t="shared" si="393"/>
        <v>Tiny Me</v>
      </c>
      <c r="M3570" s="57" t="str">
        <f t="shared" si="391"/>
        <v>Tiny Me</v>
      </c>
      <c r="N3570" s="61" t="str">
        <f t="shared" si="387"/>
        <v>Tiny Me</v>
      </c>
    </row>
    <row r="3571" spans="1:14" ht="25.35" customHeight="1" x14ac:dyDescent="0.2">
      <c r="A3571" s="130" t="s">
        <v>3612</v>
      </c>
      <c r="B3571" s="131">
        <v>2025</v>
      </c>
      <c r="C3571" s="132" t="str">
        <f>IF(ISERROR(VLOOKUP(IF(RIGHT($A3571,1)=")",LEFT($A3571,FIND(" (",$A3571)-1),$A3571),[1]ACCS!$B$2:$B$5003, 1, FALSE)), "","1")</f>
        <v>1</v>
      </c>
      <c r="D3571" s="133" t="str">
        <f>IF($B3571="Unknown","",IF($B3571="","",IF(VALUE(LEFT($B3571,4))&lt;Calc!$J$2,"ANTIQUE","")))</f>
        <v/>
      </c>
      <c r="E3571" s="134" t="s">
        <v>37</v>
      </c>
      <c r="F3571" s="134"/>
      <c r="G3571" s="134"/>
      <c r="H3571" s="62" t="str">
        <f t="shared" si="388"/>
        <v>Reticulata</v>
      </c>
      <c r="I3571" s="18">
        <f t="shared" si="392"/>
        <v>1</v>
      </c>
      <c r="J3571" s="18">
        <f t="shared" si="389"/>
        <v>0</v>
      </c>
      <c r="K3571" s="18">
        <f t="shared" si="390"/>
        <v>0</v>
      </c>
      <c r="L3571" s="57" t="str">
        <f t="shared" si="393"/>
        <v>Frost on Fire</v>
      </c>
      <c r="M3571" s="57" t="str">
        <f t="shared" si="391"/>
        <v>Frost on Fire</v>
      </c>
      <c r="N3571" s="61" t="str">
        <f t="shared" si="387"/>
        <v>Frost on Fire</v>
      </c>
    </row>
    <row r="3572" spans="1:14" ht="25.35" customHeight="1" x14ac:dyDescent="0.2">
      <c r="A3572" s="130" t="s">
        <v>3617</v>
      </c>
      <c r="B3572" s="131">
        <v>2025</v>
      </c>
      <c r="C3572" s="132" t="str">
        <f>IF(ISERROR(VLOOKUP(IF(RIGHT($A3572,1)=")",LEFT($A3572,FIND(" (",$A3572)-1),$A3572),[1]ACCS!$B$2:$B$5003, 1, FALSE)), "","1")</f>
        <v>1</v>
      </c>
      <c r="D3572" s="133" t="str">
        <f>IF($B3572="Unknown","",IF($B3572="","",IF(VALUE(LEFT($B3572,4))&lt;Calc!$J$2,"ANTIQUE","")))</f>
        <v/>
      </c>
      <c r="E3572" s="134" t="s">
        <v>37</v>
      </c>
      <c r="F3572" s="134"/>
      <c r="G3572" s="134"/>
      <c r="H3572" s="62" t="str">
        <f t="shared" si="388"/>
        <v>NRH</v>
      </c>
      <c r="I3572" s="18">
        <f t="shared" si="392"/>
        <v>2</v>
      </c>
      <c r="J3572" s="18">
        <f t="shared" si="389"/>
        <v>0</v>
      </c>
      <c r="K3572" s="18">
        <f t="shared" si="390"/>
        <v>0</v>
      </c>
      <c r="L3572" s="57" t="str">
        <f t="shared" si="393"/>
        <v>Katie Thomerson</v>
      </c>
      <c r="M3572" s="57" t="str">
        <f t="shared" si="391"/>
        <v>Katie Thomerson</v>
      </c>
      <c r="N3572" s="61" t="str">
        <f t="shared" si="387"/>
        <v>Katie Thomerson</v>
      </c>
    </row>
    <row r="3573" spans="1:14" ht="25.35" customHeight="1" x14ac:dyDescent="0.2">
      <c r="A3573" s="130" t="s">
        <v>3616</v>
      </c>
      <c r="B3573" s="131">
        <v>2025</v>
      </c>
      <c r="C3573" s="132" t="str">
        <f>IF(ISERROR(VLOOKUP(IF(RIGHT($A3573,1)=")",LEFT($A3573,FIND(" (",$A3573)-1),$A3573),[1]ACCS!$B$2:$B$5003, 1, FALSE)), "","1")</f>
        <v>1</v>
      </c>
      <c r="D3573" s="133" t="str">
        <f>IF($B3573="Unknown","",IF($B3573="","",IF(VALUE(LEFT($B3573,4))&lt;Calc!$J$2,"ANTIQUE","")))</f>
        <v/>
      </c>
      <c r="E3573" s="134" t="s">
        <v>21</v>
      </c>
      <c r="F3573" s="134"/>
      <c r="G3573" s="134"/>
      <c r="H3573" s="62" t="str">
        <f t="shared" si="388"/>
        <v>Reticulata</v>
      </c>
      <c r="I3573" s="18">
        <f t="shared" si="392"/>
        <v>1</v>
      </c>
      <c r="J3573" s="18">
        <f t="shared" si="389"/>
        <v>0</v>
      </c>
      <c r="K3573" s="18">
        <f t="shared" si="390"/>
        <v>0</v>
      </c>
      <c r="L3573" s="57" t="str">
        <f t="shared" si="393"/>
        <v>Geary Serpas</v>
      </c>
      <c r="M3573" s="57" t="str">
        <f t="shared" si="391"/>
        <v>Geary Serpas</v>
      </c>
      <c r="N3573" s="61" t="str">
        <f t="shared" si="387"/>
        <v>Geary Serpas</v>
      </c>
    </row>
    <row r="3574" spans="1:14" ht="25.35" customHeight="1" x14ac:dyDescent="0.2">
      <c r="A3574" s="130" t="s">
        <v>3618</v>
      </c>
      <c r="B3574" s="131">
        <v>2025</v>
      </c>
      <c r="C3574" s="132" t="str">
        <f>IF(ISERROR(VLOOKUP(IF(RIGHT($A3574,1)=")",LEFT($A3574,FIND(" (",$A3574)-1),$A3574),[1]ACCS!$B$2:$B$5003, 1, FALSE)), "","1")</f>
        <v>1</v>
      </c>
      <c r="D3574" s="133" t="str">
        <f>IF($B3574="Unknown","",IF($B3574="","",IF(VALUE(LEFT($B3574,4))&lt;Calc!$J$2,"ANTIQUE","")))</f>
        <v/>
      </c>
      <c r="E3574" s="134" t="s">
        <v>24</v>
      </c>
      <c r="F3574" s="134"/>
      <c r="G3574" s="134"/>
      <c r="H3574" s="62" t="str">
        <f t="shared" si="388"/>
        <v>Reticulata</v>
      </c>
      <c r="I3574" s="18">
        <f t="shared" si="392"/>
        <v>1</v>
      </c>
      <c r="J3574" s="18">
        <f t="shared" si="389"/>
        <v>0</v>
      </c>
      <c r="K3574" s="18">
        <f t="shared" si="390"/>
        <v>0</v>
      </c>
      <c r="L3574" s="57" t="str">
        <f t="shared" si="393"/>
        <v>Bonnie Serpas</v>
      </c>
      <c r="M3574" s="57" t="str">
        <f t="shared" si="391"/>
        <v>Bonnie Serpas</v>
      </c>
      <c r="N3574" s="61" t="str">
        <f t="shared" si="387"/>
        <v>Bonnie Serpas</v>
      </c>
    </row>
    <row r="3575" spans="1:14" ht="25.35" customHeight="1" x14ac:dyDescent="0.2">
      <c r="A3575" s="130" t="s">
        <v>3619</v>
      </c>
      <c r="B3575" s="131">
        <v>2025</v>
      </c>
      <c r="C3575" s="132" t="str">
        <f>IF(ISERROR(VLOOKUP(IF(RIGHT($A3575,1)=")",LEFT($A3575,FIND(" (",$A3575)-1),$A3575),[1]ACCS!$B$2:$B$5003, 1, FALSE)), "","1")</f>
        <v>1</v>
      </c>
      <c r="D3575" s="133" t="str">
        <f>IF($B3575="Unknown","",IF($B3575="","",IF(VALUE(LEFT($B3575,4))&lt;Calc!$J$2,"ANTIQUE","")))</f>
        <v/>
      </c>
      <c r="E3575" s="134" t="s">
        <v>37</v>
      </c>
      <c r="F3575" s="134"/>
      <c r="G3575" s="134"/>
      <c r="H3575" s="62" t="str">
        <f t="shared" si="388"/>
        <v>Reticulata</v>
      </c>
      <c r="I3575" s="18">
        <f t="shared" si="392"/>
        <v>1</v>
      </c>
      <c r="J3575" s="18">
        <f t="shared" si="389"/>
        <v>0</v>
      </c>
      <c r="K3575" s="18">
        <f t="shared" si="390"/>
        <v>0</v>
      </c>
      <c r="L3575" s="57" t="str">
        <f t="shared" si="393"/>
        <v>Eastern Purple Heart</v>
      </c>
      <c r="M3575" s="57" t="str">
        <f t="shared" si="391"/>
        <v>Eastern Purple Heart</v>
      </c>
      <c r="N3575" s="61" t="str">
        <f t="shared" si="387"/>
        <v>Eastern Purple Heart</v>
      </c>
    </row>
    <row r="3576" spans="1:14" ht="25.35" customHeight="1" x14ac:dyDescent="0.2">
      <c r="A3576" s="130" t="s">
        <v>3620</v>
      </c>
      <c r="B3576" s="131">
        <v>2025</v>
      </c>
      <c r="C3576" s="132" t="str">
        <f>IF(ISERROR(VLOOKUP(IF(RIGHT($A3576,1)=")",LEFT($A3576,FIND(" (",$A3576)-1),$A3576),[1]ACCS!$B$2:$B$5003, 1, FALSE)), "","1")</f>
        <v>1</v>
      </c>
      <c r="D3576" s="133" t="str">
        <f>IF($B3576="Unknown","",IF($B3576="","",IF(VALUE(LEFT($B3576,4))&lt;Calc!$J$2,"ANTIQUE","")))</f>
        <v/>
      </c>
      <c r="E3576" s="134" t="s">
        <v>21</v>
      </c>
      <c r="F3576" s="134"/>
      <c r="G3576" s="134"/>
      <c r="H3576" s="62" t="str">
        <f t="shared" si="388"/>
        <v>Reticulata</v>
      </c>
      <c r="I3576" s="18">
        <f t="shared" si="392"/>
        <v>1</v>
      </c>
      <c r="J3576" s="18">
        <f t="shared" si="389"/>
        <v>0</v>
      </c>
      <c r="K3576" s="18">
        <f t="shared" si="390"/>
        <v>0</v>
      </c>
      <c r="L3576" s="57" t="str">
        <f t="shared" si="393"/>
        <v>Nancy Hooper</v>
      </c>
      <c r="M3576" s="57" t="str">
        <f t="shared" si="391"/>
        <v>Nancy Hooper</v>
      </c>
      <c r="N3576" s="61" t="str">
        <f t="shared" ref="N3576:N3582" si="394">IF(ISNUMBER(SEARCH("See",$M3576)),$M3576,IF(ISNUMBER(SEARCH("(",$M3576)),LEFT($M3576,SEARCH("(",$M3576)-2),$M3576))</f>
        <v>Nancy Hooper</v>
      </c>
    </row>
    <row r="3577" spans="1:14" ht="25.35" customHeight="1" x14ac:dyDescent="0.2">
      <c r="A3577" s="130" t="s">
        <v>3621</v>
      </c>
      <c r="B3577" s="131">
        <v>2025</v>
      </c>
      <c r="C3577" s="132" t="str">
        <f>IF(ISERROR(VLOOKUP(IF(RIGHT($A3577,1)=")",LEFT($A3577,FIND(" (",$A3577)-1),$A3577),[1]ACCS!$B$2:$B$5003, 1, FALSE)), "","1")</f>
        <v>1</v>
      </c>
      <c r="D3577" s="133" t="str">
        <f>IF($B3577="Unknown","",IF($B3577="","",IF(VALUE(LEFT($B3577,4))&lt;Calc!$J$2,"ANTIQUE","")))</f>
        <v/>
      </c>
      <c r="E3577" s="134" t="s">
        <v>21</v>
      </c>
      <c r="F3577" s="134"/>
      <c r="G3577" s="134"/>
      <c r="H3577" s="62" t="str">
        <f t="shared" si="388"/>
        <v>NRH</v>
      </c>
      <c r="I3577" s="18">
        <f t="shared" si="392"/>
        <v>2</v>
      </c>
      <c r="J3577" s="18">
        <f t="shared" si="389"/>
        <v>0</v>
      </c>
      <c r="K3577" s="18">
        <f t="shared" si="390"/>
        <v>0</v>
      </c>
      <c r="L3577" s="57" t="str">
        <f t="shared" si="393"/>
        <v>Sally B. Hatcher</v>
      </c>
      <c r="M3577" s="57" t="str">
        <f t="shared" si="391"/>
        <v>Sally B. Hatcher</v>
      </c>
      <c r="N3577" s="61" t="str">
        <f t="shared" si="394"/>
        <v>Sally B. Hatcher</v>
      </c>
    </row>
    <row r="3578" spans="1:14" ht="25.35" customHeight="1" x14ac:dyDescent="0.2">
      <c r="A3578" s="130" t="s">
        <v>3613</v>
      </c>
      <c r="B3578" s="131">
        <v>2025</v>
      </c>
      <c r="C3578" s="132" t="str">
        <f>IF(ISERROR(VLOOKUP(IF(RIGHT($A3578,1)=")",LEFT($A3578,FIND(" (",$A3578)-1),$A3578),[1]ACCS!$B$2:$B$5003, 1, FALSE)), "","1")</f>
        <v>1</v>
      </c>
      <c r="D3578" s="133" t="str">
        <f>IF($B3578="Unknown","",IF($B3578="","",IF(VALUE(LEFT($B3578,4))&lt;Calc!$J$2,"ANTIQUE","")))</f>
        <v/>
      </c>
      <c r="E3578" s="134" t="s">
        <v>37</v>
      </c>
      <c r="F3578" s="134"/>
      <c r="G3578" s="134"/>
      <c r="H3578" s="62" t="str">
        <f t="shared" si="388"/>
        <v>Japonica</v>
      </c>
      <c r="I3578" s="18">
        <f t="shared" si="392"/>
        <v>0</v>
      </c>
      <c r="J3578" s="18">
        <f t="shared" si="389"/>
        <v>0</v>
      </c>
      <c r="K3578" s="18">
        <f t="shared" si="390"/>
        <v>0</v>
      </c>
      <c r="L3578" s="57" t="str">
        <f t="shared" si="393"/>
        <v>Dennis Hart</v>
      </c>
      <c r="M3578" s="57" t="str">
        <f t="shared" si="391"/>
        <v>Dennis Hart</v>
      </c>
      <c r="N3578" s="61" t="str">
        <f t="shared" si="394"/>
        <v>Dennis Hart</v>
      </c>
    </row>
    <row r="3579" spans="1:14" ht="25.35" customHeight="1" x14ac:dyDescent="0.2">
      <c r="A3579" s="130" t="s">
        <v>3614</v>
      </c>
      <c r="B3579" s="131">
        <v>2025</v>
      </c>
      <c r="C3579" s="132" t="str">
        <f>IF(ISERROR(VLOOKUP(IF(RIGHT($A3579,1)=")",LEFT($A3579,FIND(" (",$A3579)-1),$A3579),[1]ACCS!$B$2:$B$5003, 1, FALSE)), "","1")</f>
        <v>1</v>
      </c>
      <c r="D3579" s="133" t="str">
        <f>IF($B3579="Unknown","",IF($B3579="","",IF(VALUE(LEFT($B3579,4))&lt;Calc!$J$2,"ANTIQUE","")))</f>
        <v/>
      </c>
      <c r="E3579" s="134" t="s">
        <v>37</v>
      </c>
      <c r="F3579" s="134"/>
      <c r="G3579" s="134"/>
      <c r="H3579" s="62" t="str">
        <f t="shared" si="388"/>
        <v>Japonica</v>
      </c>
      <c r="I3579" s="18">
        <f t="shared" si="392"/>
        <v>0</v>
      </c>
      <c r="J3579" s="18">
        <f t="shared" si="389"/>
        <v>0</v>
      </c>
      <c r="K3579" s="18">
        <f t="shared" si="390"/>
        <v>0</v>
      </c>
      <c r="L3579" s="57" t="str">
        <f t="shared" si="393"/>
        <v>Preston</v>
      </c>
      <c r="M3579" s="57" t="str">
        <f t="shared" si="391"/>
        <v>Preston</v>
      </c>
      <c r="N3579" s="61" t="str">
        <f t="shared" si="394"/>
        <v>Preston</v>
      </c>
    </row>
    <row r="3580" spans="1:14" ht="25.35" customHeight="1" x14ac:dyDescent="0.2">
      <c r="A3580" s="130" t="s">
        <v>3615</v>
      </c>
      <c r="B3580" s="131">
        <v>2025</v>
      </c>
      <c r="C3580" s="132" t="str">
        <f>IF(ISERROR(VLOOKUP(IF(RIGHT($A3580,1)=")",LEFT($A3580,FIND(" (",$A3580)-1),$A3580),[1]ACCS!$B$2:$B$5003, 1, FALSE)), "","1")</f>
        <v>1</v>
      </c>
      <c r="D3580" s="133" t="str">
        <f>IF($B3580="Unknown","",IF($B3580="","",IF(VALUE(LEFT($B3580,4))&lt;Calc!$J$2,"ANTIQUE","")))</f>
        <v/>
      </c>
      <c r="E3580" s="134" t="s">
        <v>30</v>
      </c>
      <c r="F3580" s="134"/>
      <c r="G3580" s="134"/>
      <c r="H3580" s="62" t="str">
        <f t="shared" si="388"/>
        <v>Japonica</v>
      </c>
      <c r="I3580" s="18">
        <f t="shared" si="392"/>
        <v>0</v>
      </c>
      <c r="J3580" s="18">
        <f t="shared" si="389"/>
        <v>0</v>
      </c>
      <c r="K3580" s="18">
        <f t="shared" si="390"/>
        <v>0</v>
      </c>
      <c r="L3580" s="57" t="str">
        <f t="shared" si="393"/>
        <v>Old Town Garden</v>
      </c>
      <c r="M3580" s="57" t="str">
        <f t="shared" si="391"/>
        <v>Old Town Garden</v>
      </c>
      <c r="N3580" s="61" t="str">
        <f t="shared" si="394"/>
        <v>Old Town Garden</v>
      </c>
    </row>
    <row r="3581" spans="1:14" ht="25.35" customHeight="1" x14ac:dyDescent="0.2">
      <c r="A3581" s="130" t="s">
        <v>3656</v>
      </c>
      <c r="B3581" s="131">
        <v>2004</v>
      </c>
      <c r="C3581" s="132" t="str">
        <f>IF(ISERROR(VLOOKUP(IF(RIGHT($A3581,1)=")",LEFT($A3581,FIND(" (",$A3581)-1),$A3581),[1]ACCS!$B$2:$B$5003, 1, FALSE)), "","1")</f>
        <v>1</v>
      </c>
      <c r="D3581" s="133" t="str">
        <f>IF($B3581="Unknown","",IF($B3581="","",IF(VALUE(LEFT($B3581,4))&lt;Calc!$J$2,"ANTIQUE","")))</f>
        <v/>
      </c>
      <c r="E3581" s="134" t="s">
        <v>21</v>
      </c>
      <c r="F3581" s="134"/>
      <c r="G3581" s="134"/>
      <c r="H3581" s="62" t="str">
        <f t="shared" ref="H3581:H3582" si="395">IF($A3581="","",IF($I3581=0,"Japonica",IF($I3581=1,"Reticulata",IF($I3581=2,"NRH",IF($I3581=3,"Sasanqua",IF($I3581=4,"Hiemalis",IF($I3581=5,"Vernalis",IF($I3581=6,"Japonica [Higo]","Specie"))))))))</f>
        <v>NRH</v>
      </c>
      <c r="I3581" s="18">
        <f t="shared" si="392"/>
        <v>2</v>
      </c>
      <c r="J3581" s="18">
        <f t="shared" ref="J3581:J3582" si="396">IF(NOT(ISERROR(SEARCH("(Rusticana)",$A3581))),7,IF(NOT(ISERROR(SEARCH("(Wabisuke)",$A3581))),8,IF(NOT(ISERROR(SEARCH("(Edithae)",$A3581))),9,IF(NOT(ISERROR(SEARCH("(Oleifera)",$A3581))),10,IF(NOT(ISERROR(SEARCH("(Saluenensis)",$A3581))),11,0)))))</f>
        <v>0</v>
      </c>
      <c r="K3581" s="18">
        <f t="shared" ref="K3581:K3582" si="397">IF(NOT(ISERROR(SEARCH("(Pitardii)",$A3581))),12,IF(NOT(ISERROR(SEARCH("(Specie)",$A3581))),13,0))</f>
        <v>0</v>
      </c>
      <c r="L3581" s="57" t="str">
        <f t="shared" si="393"/>
        <v>Ki-renge</v>
      </c>
      <c r="M3581" s="57" t="str">
        <f t="shared" ref="M3581:M3582" si="398">SUBSTITUTE(SUBSTITUTE(SUBSTITUTE(SUBSTITUTE(SUBSTITUTE($L3581," (Edithae)","")," (Oleifera)","")," (Saluenensis)","")," (Specie)","")," (Pitardii)","")</f>
        <v>Ki-renge</v>
      </c>
      <c r="N3581" s="61" t="str">
        <f t="shared" si="394"/>
        <v>Ki-renge</v>
      </c>
    </row>
    <row r="3582" spans="1:14" ht="25.35" customHeight="1" x14ac:dyDescent="0.2">
      <c r="A3582" s="130" t="s">
        <v>3657</v>
      </c>
      <c r="B3582" s="131">
        <v>1989</v>
      </c>
      <c r="C3582" s="132" t="str">
        <f>IF(ISERROR(VLOOKUP(IF(RIGHT($A3582,1)=")",LEFT($A3582,FIND(" (",$A3582)-1),$A3582),[1]ACCS!$B$2:$B$5003, 1, FALSE)), "","1")</f>
        <v>1</v>
      </c>
      <c r="D3582" s="133" t="str">
        <f>IF($B3582="Unknown","",IF($B3582="","",IF(VALUE(LEFT($B3582,4))&lt;Calc!$J$2,"ANTIQUE","")))</f>
        <v/>
      </c>
      <c r="E3582" s="134" t="s">
        <v>163</v>
      </c>
      <c r="F3582" s="134"/>
      <c r="G3582" s="134" t="s">
        <v>26</v>
      </c>
      <c r="H3582" s="62" t="str">
        <f t="shared" si="395"/>
        <v>Japonica</v>
      </c>
      <c r="I3582" s="18">
        <f t="shared" si="392"/>
        <v>0</v>
      </c>
      <c r="J3582" s="18">
        <f t="shared" si="396"/>
        <v>0</v>
      </c>
      <c r="K3582" s="18">
        <f t="shared" si="397"/>
        <v>0</v>
      </c>
      <c r="L3582" s="57" t="str">
        <f t="shared" si="393"/>
        <v>Jared</v>
      </c>
      <c r="M3582" s="57" t="str">
        <f t="shared" si="398"/>
        <v>Jared</v>
      </c>
      <c r="N3582" s="61" t="str">
        <f t="shared" si="394"/>
        <v>Jared</v>
      </c>
    </row>
    <row r="3583" spans="1:14" ht="25.35" customHeight="1" x14ac:dyDescent="0.2">
      <c r="A3583" s="130" t="s">
        <v>3658</v>
      </c>
      <c r="B3583" s="131">
        <v>2025</v>
      </c>
      <c r="C3583" s="132" t="str">
        <f>IF(ISERROR(VLOOKUP(IF(RIGHT($A3583,1)=")",LEFT($A3583,FIND(" (",$A3583)-1),$A3583),[1]ACCS!$B$2:$B$5003, 1, FALSE)), "","1")</f>
        <v>1</v>
      </c>
      <c r="D3583" s="133"/>
      <c r="E3583" s="134" t="s">
        <v>24</v>
      </c>
      <c r="F3583" s="134"/>
      <c r="G3583" s="134"/>
      <c r="H3583" s="62" t="str">
        <f t="shared" ref="H3583:H3632" si="399">IF($A3583="","",IF($I3583=0,"Japonica",IF($I3583=1,"Reticulata",IF($I3583=2,"NRH",IF($I3583=3,"Sasanqua",IF($I3583=4,"Hiemalis",IF($I3583=5,"Vernalis",IF($I3583=6,"Japonica [Higo]","Specie"))))))))</f>
        <v>Japonica</v>
      </c>
      <c r="I3583" s="18">
        <f t="shared" ref="I3583:I3612" si="400">IF(NOT(ISERROR(SEARCH("(R)",$A3583))),1,IF(NOT(ISERROR(SEARCH("(H)",$A3583))),2,IF(NOT(ISERROR(SEARCH("(Sasanqua)",$A3583))),3,IF(NOT(ISERROR(SEARCH("(Hiemalis)",$A3583))),4,IF(NOT(ISERROR(SEARCH("(Vernalis)",$A3583))),5,IF(NOT(ISERROR(SEARCH("(Higo)",$A3583))),6,))))))+$J3583+K3583</f>
        <v>0</v>
      </c>
      <c r="J3583" s="18">
        <f t="shared" ref="J3583:J3632" si="401">IF(NOT(ISERROR(SEARCH("(Rusticana)",$A3583))),7,IF(NOT(ISERROR(SEARCH("(Wabisuke)",$A3583))),8,IF(NOT(ISERROR(SEARCH("(Edithae)",$A3583))),9,IF(NOT(ISERROR(SEARCH("(Oleifera)",$A3583))),10,IF(NOT(ISERROR(SEARCH("(Saluenensis)",$A3583))),11,0)))))</f>
        <v>0</v>
      </c>
      <c r="K3583" s="18">
        <f t="shared" ref="K3583:K3632" si="402">IF(NOT(ISERROR(SEARCH("(Pitardii)",$A3583))),12,IF(NOT(ISERROR(SEARCH("(Specie)",$A3583))),13,0))</f>
        <v>0</v>
      </c>
      <c r="L3583" s="57" t="str">
        <f t="shared" ref="L3583:L3612" si="403">SUBSTITUTE(SUBSTITUTE(SUBSTITUTE(SUBSTITUTE(SUBSTITUTE(SUBSTITUTE(SUBSTITUTE(SUBSTITUTE(A3583," (A)","")," (R)","")," (H)","")," (Sasanqua)","")," (Hiemalis)","")," (Vernalis)","")," (Rusticana)",""),"(Wabisuke)","")</f>
        <v>Beth Burch</v>
      </c>
      <c r="M3583" s="57" t="str">
        <f t="shared" ref="M3583:M3634" si="404">SUBSTITUTE(SUBSTITUTE(SUBSTITUTE(SUBSTITUTE(SUBSTITUTE($L3583," (Edithae)","")," (Oleifera)","")," (Saluenensis)","")," (Specie)","")," (Pitardii)","")</f>
        <v>Beth Burch</v>
      </c>
      <c r="N3583" s="61" t="str">
        <f t="shared" ref="N3583:N3621" si="405">IF(ISNUMBER(SEARCH("See",$M3583)),$M3583,IF(ISNUMBER(SEARCH("(",$M3583)),LEFT($M3583,SEARCH("(",$M3583)-2),$M3583))</f>
        <v>Beth Burch</v>
      </c>
    </row>
    <row r="3584" spans="1:14" ht="25.35" customHeight="1" x14ac:dyDescent="0.2">
      <c r="A3584" s="135" t="s">
        <v>3659</v>
      </c>
      <c r="B3584" s="131">
        <v>2025</v>
      </c>
      <c r="C3584" s="132" t="str">
        <f>IF(ISERROR(VLOOKUP(IF(RIGHT($A3584,1)=")",LEFT($A3584,FIND(" (",$A3584)-1),$A3584),[1]ACCS!$B$2:$B$5003, 1, FALSE)), "","1")</f>
        <v>1</v>
      </c>
      <c r="D3584" s="133"/>
      <c r="E3584" s="134" t="s">
        <v>47</v>
      </c>
      <c r="F3584" s="134"/>
      <c r="G3584" s="134" t="s">
        <v>26</v>
      </c>
      <c r="H3584" s="62" t="str">
        <f t="shared" si="399"/>
        <v>Japonica</v>
      </c>
      <c r="I3584" s="18">
        <f t="shared" si="400"/>
        <v>0</v>
      </c>
      <c r="J3584" s="18">
        <f t="shared" si="401"/>
        <v>0</v>
      </c>
      <c r="K3584" s="18">
        <f t="shared" si="402"/>
        <v>0</v>
      </c>
      <c r="L3584" s="57" t="str">
        <f t="shared" si="403"/>
        <v>Michelle Burch</v>
      </c>
      <c r="M3584" s="57" t="str">
        <f t="shared" si="404"/>
        <v>Michelle Burch</v>
      </c>
      <c r="N3584" s="61" t="str">
        <f t="shared" si="405"/>
        <v>Michelle Burch</v>
      </c>
    </row>
    <row r="3585" spans="1:14" ht="25.35" customHeight="1" x14ac:dyDescent="0.2">
      <c r="A3585" s="130" t="s">
        <v>3660</v>
      </c>
      <c r="B3585" s="131">
        <v>1957</v>
      </c>
      <c r="C3585" s="132" t="str">
        <f>IF(ISERROR(VLOOKUP(IF(RIGHT($A3585,1)=")",LEFT($A3585,FIND(" (",$A3585)-1),$A3585),[1]ACCS!$B$2:$B$5003, 1, FALSE)), "","1")</f>
        <v>1</v>
      </c>
      <c r="D3585" s="133"/>
      <c r="E3585" s="134" t="s">
        <v>24</v>
      </c>
      <c r="F3585" s="134"/>
      <c r="G3585" s="134"/>
      <c r="H3585" s="62" t="str">
        <f t="shared" si="399"/>
        <v>Japonica</v>
      </c>
      <c r="I3585" s="18">
        <f t="shared" si="400"/>
        <v>0</v>
      </c>
      <c r="J3585" s="18">
        <f t="shared" si="401"/>
        <v>0</v>
      </c>
      <c r="K3585" s="18">
        <f t="shared" si="402"/>
        <v>0</v>
      </c>
      <c r="L3585" s="57" t="str">
        <f t="shared" si="403"/>
        <v>Serenade</v>
      </c>
      <c r="M3585" s="57" t="str">
        <f t="shared" si="404"/>
        <v>Serenade</v>
      </c>
      <c r="N3585" s="61" t="str">
        <f t="shared" si="405"/>
        <v>Serenade</v>
      </c>
    </row>
    <row r="3586" spans="1:14" ht="25.35" customHeight="1" x14ac:dyDescent="0.2">
      <c r="A3586" s="136" t="s">
        <v>3661</v>
      </c>
      <c r="B3586" s="131"/>
      <c r="C3586" s="132" t="str">
        <f>IF(ISERROR(VLOOKUP(IF(RIGHT($A3586,1)=")",LEFT($A3586,FIND(" (",$A3586)-1),$A3586),[1]ACCS!$B$2:$B$5003, 1, FALSE)), "","1")</f>
        <v>1</v>
      </c>
      <c r="D3586" s="133"/>
      <c r="E3586" s="134" t="s">
        <v>61</v>
      </c>
      <c r="F3586" s="134"/>
      <c r="G3586" s="134"/>
      <c r="H3586" s="62" t="str">
        <f t="shared" si="399"/>
        <v>Specie</v>
      </c>
      <c r="I3586" s="18">
        <f t="shared" si="400"/>
        <v>13</v>
      </c>
      <c r="J3586" s="18">
        <f t="shared" si="401"/>
        <v>0</v>
      </c>
      <c r="K3586" s="18">
        <f t="shared" si="402"/>
        <v>13</v>
      </c>
      <c r="L3586" s="57" t="str">
        <f t="shared" si="403"/>
        <v>Camellia transnokoensis (SPECIE)</v>
      </c>
      <c r="M3586" s="57" t="str">
        <f t="shared" si="404"/>
        <v>Camellia transnokoensis (SPECIE)</v>
      </c>
      <c r="N3586" s="61" t="str">
        <f t="shared" si="405"/>
        <v>Camellia transnokoensis</v>
      </c>
    </row>
    <row r="3587" spans="1:14" ht="25.35" customHeight="1" x14ac:dyDescent="0.2">
      <c r="A3587" s="137" t="s">
        <v>3662</v>
      </c>
      <c r="B3587" s="138">
        <v>2025</v>
      </c>
      <c r="C3587" s="132" t="str">
        <f>IF(ISERROR(VLOOKUP(IF(RIGHT($A3587,1)=")",LEFT($A3587,FIND(" (",$A3587)-1),$A3587),[1]ACCS!$B$2:$B$5003, 1, FALSE)), "","1")</f>
        <v>1</v>
      </c>
      <c r="D3587" s="133"/>
      <c r="E3587" s="134" t="s">
        <v>24</v>
      </c>
      <c r="F3587" s="134"/>
      <c r="G3587" s="134"/>
      <c r="H3587" s="62" t="str">
        <f t="shared" si="399"/>
        <v>Japonica</v>
      </c>
      <c r="I3587" s="18">
        <f t="shared" si="400"/>
        <v>0</v>
      </c>
      <c r="J3587" s="18">
        <f t="shared" si="401"/>
        <v>0</v>
      </c>
      <c r="K3587" s="18">
        <f t="shared" si="402"/>
        <v>0</v>
      </c>
      <c r="L3587" s="57" t="str">
        <f t="shared" si="403"/>
        <v>Nancy Hardison</v>
      </c>
      <c r="M3587" s="57" t="str">
        <f t="shared" si="404"/>
        <v>Nancy Hardison</v>
      </c>
      <c r="N3587" s="61" t="str">
        <f t="shared" si="405"/>
        <v>Nancy Hardison</v>
      </c>
    </row>
    <row r="3588" spans="1:14" ht="25.35" customHeight="1" x14ac:dyDescent="0.2">
      <c r="A3588" s="139" t="s">
        <v>3663</v>
      </c>
      <c r="B3588" s="138">
        <v>2025</v>
      </c>
      <c r="C3588" s="132" t="str">
        <f>IF(ISERROR(VLOOKUP(IF(RIGHT($A3588,1)=")",LEFT($A3588,FIND(" (",$A3588)-1),$A3588),[1]ACCS!$B$2:$B$5003, 1, FALSE)), "","1")</f>
        <v>1</v>
      </c>
      <c r="D3588" s="133"/>
      <c r="E3588" s="134" t="s">
        <v>37</v>
      </c>
      <c r="F3588" s="134"/>
      <c r="G3588" s="134"/>
      <c r="H3588" s="62" t="str">
        <f t="shared" si="399"/>
        <v>Japonica</v>
      </c>
      <c r="I3588" s="18">
        <f t="shared" si="400"/>
        <v>0</v>
      </c>
      <c r="J3588" s="18">
        <f t="shared" si="401"/>
        <v>0</v>
      </c>
      <c r="K3588" s="18">
        <f t="shared" si="402"/>
        <v>0</v>
      </c>
      <c r="L3588" s="57" t="str">
        <f t="shared" si="403"/>
        <v>Heather Cooksey</v>
      </c>
      <c r="M3588" s="57" t="str">
        <f t="shared" si="404"/>
        <v>Heather Cooksey</v>
      </c>
      <c r="N3588" s="61" t="str">
        <f t="shared" si="405"/>
        <v>Heather Cooksey</v>
      </c>
    </row>
    <row r="3589" spans="1:14" ht="25.35" customHeight="1" x14ac:dyDescent="0.2">
      <c r="A3589" s="140" t="s">
        <v>3664</v>
      </c>
      <c r="B3589" s="138">
        <v>2025</v>
      </c>
      <c r="C3589" s="132" t="str">
        <f>IF(ISERROR(VLOOKUP(IF(RIGHT($A3589,1)=")",LEFT($A3589,FIND(" (",$A3589)-1),$A3589),[1]ACCS!$B$2:$B$5003, 1, FALSE)), "","1")</f>
        <v>1</v>
      </c>
      <c r="D3589" s="133"/>
      <c r="E3589" s="134" t="s">
        <v>47</v>
      </c>
      <c r="F3589" s="134"/>
      <c r="G3589" s="134" t="s">
        <v>26</v>
      </c>
      <c r="H3589" s="62" t="str">
        <f t="shared" si="399"/>
        <v>Japonica</v>
      </c>
      <c r="I3589" s="18">
        <f t="shared" si="400"/>
        <v>0</v>
      </c>
      <c r="J3589" s="18">
        <f t="shared" si="401"/>
        <v>0</v>
      </c>
      <c r="K3589" s="18">
        <f t="shared" si="402"/>
        <v>0</v>
      </c>
      <c r="L3589" s="57" t="str">
        <f t="shared" si="403"/>
        <v>Brenda Buchan</v>
      </c>
      <c r="M3589" s="57" t="str">
        <f t="shared" si="404"/>
        <v>Brenda Buchan</v>
      </c>
      <c r="N3589" s="61" t="str">
        <f t="shared" si="405"/>
        <v>Brenda Buchan</v>
      </c>
    </row>
    <row r="3590" spans="1:14" ht="25.35" customHeight="1" x14ac:dyDescent="0.2">
      <c r="A3590" s="140" t="s">
        <v>3674</v>
      </c>
      <c r="B3590" s="138">
        <v>2025</v>
      </c>
      <c r="C3590" s="132" t="str">
        <f>IF(ISERROR(VLOOKUP(IF(RIGHT($A3590,1)=")",LEFT($A3590,FIND(" (",$A3590)-1),$A3590),[1]ACCS!$B$2:$B$5003, 1, FALSE)), "","1")</f>
        <v>1</v>
      </c>
      <c r="D3590" s="133"/>
      <c r="E3590" s="134" t="s">
        <v>37</v>
      </c>
      <c r="F3590" s="134"/>
      <c r="G3590" s="134"/>
      <c r="H3590" s="62" t="str">
        <f t="shared" si="399"/>
        <v>Reticulata</v>
      </c>
      <c r="I3590" s="18">
        <f t="shared" si="400"/>
        <v>1</v>
      </c>
      <c r="J3590" s="18">
        <f t="shared" si="401"/>
        <v>0</v>
      </c>
      <c r="K3590" s="18">
        <f t="shared" si="402"/>
        <v>0</v>
      </c>
      <c r="L3590" s="57" t="str">
        <f t="shared" si="403"/>
        <v>Tommy Alden</v>
      </c>
      <c r="M3590" s="57" t="str">
        <f t="shared" si="404"/>
        <v>Tommy Alden</v>
      </c>
      <c r="N3590" s="61" t="str">
        <f t="shared" si="405"/>
        <v>Tommy Alden</v>
      </c>
    </row>
    <row r="3591" spans="1:14" ht="25.35" customHeight="1" x14ac:dyDescent="0.2">
      <c r="A3591" s="140" t="s">
        <v>3675</v>
      </c>
      <c r="B3591" s="138">
        <v>2025</v>
      </c>
      <c r="C3591" s="132" t="str">
        <f>IF(ISERROR(VLOOKUP(IF(RIGHT($A3591,1)=")",LEFT($A3591,FIND(" (",$A3591)-1),$A3591),[1]ACCS!$B$2:$B$5003, 1, FALSE)), "","1")</f>
        <v>1</v>
      </c>
      <c r="D3591" s="133"/>
      <c r="E3591" s="134" t="s">
        <v>37</v>
      </c>
      <c r="F3591" s="134"/>
      <c r="G3591" s="134"/>
      <c r="H3591" s="62" t="str">
        <f t="shared" si="399"/>
        <v>Reticulata</v>
      </c>
      <c r="I3591" s="18">
        <f t="shared" si="400"/>
        <v>1</v>
      </c>
      <c r="J3591" s="18">
        <f t="shared" si="401"/>
        <v>0</v>
      </c>
      <c r="K3591" s="18">
        <f t="shared" si="402"/>
        <v>0</v>
      </c>
      <c r="L3591" s="57" t="str">
        <f t="shared" si="403"/>
        <v>Tyler Mizzell</v>
      </c>
      <c r="M3591" s="57" t="str">
        <f t="shared" si="404"/>
        <v>Tyler Mizzell</v>
      </c>
      <c r="N3591" s="61" t="str">
        <f t="shared" si="405"/>
        <v>Tyler Mizzell</v>
      </c>
    </row>
    <row r="3592" spans="1:14" ht="25.35" customHeight="1" x14ac:dyDescent="0.2">
      <c r="A3592" s="140" t="s">
        <v>3676</v>
      </c>
      <c r="B3592" s="138">
        <v>2025</v>
      </c>
      <c r="C3592" s="132" t="str">
        <f>IF(ISERROR(VLOOKUP(IF(RIGHT($A3592,1)=")",LEFT($A3592,FIND(" (",$A3592)-1),$A3592),[1]ACCS!$B$2:$B$5003, 1, FALSE)), "","1")</f>
        <v>1</v>
      </c>
      <c r="D3592" s="133"/>
      <c r="E3592" s="134" t="s">
        <v>37</v>
      </c>
      <c r="F3592" s="134"/>
      <c r="G3592" s="134"/>
      <c r="H3592" s="62" t="str">
        <f t="shared" si="399"/>
        <v>Reticulata</v>
      </c>
      <c r="I3592" s="18">
        <f t="shared" si="400"/>
        <v>1</v>
      </c>
      <c r="J3592" s="18">
        <f t="shared" si="401"/>
        <v>0</v>
      </c>
      <c r="K3592" s="18">
        <f t="shared" si="402"/>
        <v>0</v>
      </c>
      <c r="L3592" s="57" t="str">
        <f t="shared" si="403"/>
        <v>Buck Mizzell</v>
      </c>
      <c r="M3592" s="57" t="str">
        <f t="shared" si="404"/>
        <v>Buck Mizzell</v>
      </c>
      <c r="N3592" s="61" t="str">
        <f t="shared" si="405"/>
        <v>Buck Mizzell</v>
      </c>
    </row>
    <row r="3593" spans="1:14" ht="25.35" customHeight="1" x14ac:dyDescent="0.2">
      <c r="A3593" s="140" t="s">
        <v>3665</v>
      </c>
      <c r="B3593" s="138">
        <v>2025</v>
      </c>
      <c r="C3593" s="132" t="str">
        <f>IF(ISERROR(VLOOKUP(IF(RIGHT($A3593,1)=")",LEFT($A3593,FIND(" (",$A3593)-1),$A3593),[1]ACCS!$B$2:$B$5003, 1, FALSE)), "","1")</f>
        <v>1</v>
      </c>
      <c r="D3593" s="133"/>
      <c r="E3593" s="134" t="s">
        <v>35</v>
      </c>
      <c r="F3593" s="134"/>
      <c r="G3593" s="134" t="s">
        <v>26</v>
      </c>
      <c r="H3593" s="62" t="str">
        <f t="shared" si="399"/>
        <v>Japonica</v>
      </c>
      <c r="I3593" s="18">
        <f t="shared" si="400"/>
        <v>0</v>
      </c>
      <c r="J3593" s="18">
        <f t="shared" si="401"/>
        <v>0</v>
      </c>
      <c r="K3593" s="18">
        <f t="shared" si="402"/>
        <v>0</v>
      </c>
      <c r="L3593" s="57" t="str">
        <f t="shared" si="403"/>
        <v>Monica Burch</v>
      </c>
      <c r="M3593" s="57" t="str">
        <f t="shared" si="404"/>
        <v>Monica Burch</v>
      </c>
      <c r="N3593" s="61" t="str">
        <f t="shared" si="405"/>
        <v>Monica Burch</v>
      </c>
    </row>
    <row r="3594" spans="1:14" ht="25.35" customHeight="1" x14ac:dyDescent="0.2">
      <c r="A3594" s="140" t="s">
        <v>3666</v>
      </c>
      <c r="B3594" s="138">
        <v>2025</v>
      </c>
      <c r="C3594" s="132" t="str">
        <f>IF(ISERROR(VLOOKUP(IF(RIGHT($A3594,1)=")",LEFT($A3594,FIND(" (",$A3594)-1),$A3594),[1]ACCS!$B$2:$B$5003, 1, FALSE)), "","1")</f>
        <v>1</v>
      </c>
      <c r="D3594" s="133"/>
      <c r="E3594" s="134" t="s">
        <v>24</v>
      </c>
      <c r="F3594" s="134"/>
      <c r="G3594" s="134" t="s">
        <v>26</v>
      </c>
      <c r="H3594" s="62" t="str">
        <f t="shared" si="399"/>
        <v>Japonica</v>
      </c>
      <c r="I3594" s="18">
        <f t="shared" si="400"/>
        <v>0</v>
      </c>
      <c r="J3594" s="18">
        <f t="shared" si="401"/>
        <v>0</v>
      </c>
      <c r="K3594" s="18">
        <f t="shared" si="402"/>
        <v>0</v>
      </c>
      <c r="L3594" s="57" t="str">
        <f t="shared" si="403"/>
        <v>Spiky</v>
      </c>
      <c r="M3594" s="57" t="str">
        <f t="shared" si="404"/>
        <v>Spiky</v>
      </c>
      <c r="N3594" s="61" t="str">
        <f t="shared" si="405"/>
        <v>Spiky</v>
      </c>
    </row>
    <row r="3595" spans="1:14" ht="25.35" customHeight="1" x14ac:dyDescent="0.2">
      <c r="A3595" s="140" t="s">
        <v>3667</v>
      </c>
      <c r="B3595" s="138">
        <v>2025</v>
      </c>
      <c r="C3595" s="132" t="str">
        <f>IF(ISERROR(VLOOKUP(IF(RIGHT($A3595,1)=")",LEFT($A3595,FIND(" (",$A3595)-1),$A3595),[1]ACCS!$B$2:$B$5003, 1, FALSE)), "","1")</f>
        <v>1</v>
      </c>
      <c r="D3595" s="133"/>
      <c r="E3595" s="134" t="s">
        <v>29</v>
      </c>
      <c r="F3595" s="134"/>
      <c r="G3595" s="134"/>
      <c r="H3595" s="62" t="str">
        <f t="shared" si="399"/>
        <v>Japonica</v>
      </c>
      <c r="I3595" s="18">
        <f t="shared" si="400"/>
        <v>0</v>
      </c>
      <c r="J3595" s="18">
        <f t="shared" si="401"/>
        <v>0</v>
      </c>
      <c r="K3595" s="18">
        <f t="shared" si="402"/>
        <v>0</v>
      </c>
      <c r="L3595" s="57" t="str">
        <f t="shared" si="403"/>
        <v>True Gris</v>
      </c>
      <c r="M3595" s="57" t="str">
        <f t="shared" si="404"/>
        <v>True Gris</v>
      </c>
      <c r="N3595" s="61" t="str">
        <f t="shared" si="405"/>
        <v>True Gris</v>
      </c>
    </row>
    <row r="3596" spans="1:14" ht="25.35" customHeight="1" x14ac:dyDescent="0.2">
      <c r="A3596" s="140" t="s">
        <v>3677</v>
      </c>
      <c r="B3596" s="138">
        <v>2025</v>
      </c>
      <c r="C3596" s="132" t="str">
        <f>IF(ISERROR(VLOOKUP(IF(RIGHT($A3596,1)=")",LEFT($A3596,FIND(" (",$A3596)-1),$A3596),[1]ACCS!$B$2:$B$5003, 1, FALSE)), "","1")</f>
        <v>1</v>
      </c>
      <c r="D3596" s="133"/>
      <c r="E3596" s="134" t="s">
        <v>37</v>
      </c>
      <c r="F3596" s="134"/>
      <c r="G3596" s="134" t="s">
        <v>26</v>
      </c>
      <c r="H3596" s="62" t="str">
        <f t="shared" si="399"/>
        <v>NRH</v>
      </c>
      <c r="I3596" s="18">
        <f t="shared" si="400"/>
        <v>2</v>
      </c>
      <c r="J3596" s="18">
        <f t="shared" si="401"/>
        <v>0</v>
      </c>
      <c r="K3596" s="18">
        <f t="shared" si="402"/>
        <v>0</v>
      </c>
      <c r="L3596" s="57" t="str">
        <f t="shared" si="403"/>
        <v>Debbie Ellis</v>
      </c>
      <c r="M3596" s="57" t="str">
        <f t="shared" si="404"/>
        <v>Debbie Ellis</v>
      </c>
      <c r="N3596" s="61" t="str">
        <f t="shared" si="405"/>
        <v>Debbie Ellis</v>
      </c>
    </row>
    <row r="3597" spans="1:14" ht="25.35" customHeight="1" x14ac:dyDescent="0.2">
      <c r="A3597" s="140" t="s">
        <v>3668</v>
      </c>
      <c r="B3597" s="138">
        <v>2025</v>
      </c>
      <c r="C3597" s="132" t="str">
        <f>IF(ISERROR(VLOOKUP(IF(RIGHT($A3597,1)=")",LEFT($A3597,FIND(" (",$A3597)-1),$A3597),[1]ACCS!$B$2:$B$5003, 1, FALSE)), "","1")</f>
        <v>1</v>
      </c>
      <c r="D3597" s="133"/>
      <c r="E3597" s="134" t="s">
        <v>24</v>
      </c>
      <c r="F3597" s="134"/>
      <c r="G3597" s="134" t="s">
        <v>26</v>
      </c>
      <c r="H3597" s="62" t="str">
        <f t="shared" si="399"/>
        <v>Japonica</v>
      </c>
      <c r="I3597" s="18">
        <f t="shared" si="400"/>
        <v>0</v>
      </c>
      <c r="J3597" s="18">
        <f t="shared" si="401"/>
        <v>0</v>
      </c>
      <c r="K3597" s="18">
        <f t="shared" si="402"/>
        <v>0</v>
      </c>
      <c r="L3597" s="57" t="str">
        <f t="shared" si="403"/>
        <v>Cassia Wagner</v>
      </c>
      <c r="M3597" s="57" t="str">
        <f t="shared" si="404"/>
        <v>Cassia Wagner</v>
      </c>
      <c r="N3597" s="61" t="str">
        <f t="shared" si="405"/>
        <v>Cassia Wagner</v>
      </c>
    </row>
    <row r="3598" spans="1:14" ht="25.35" customHeight="1" x14ac:dyDescent="0.2">
      <c r="A3598" s="140" t="s">
        <v>3678</v>
      </c>
      <c r="B3598" s="138">
        <v>2025</v>
      </c>
      <c r="C3598" s="132" t="str">
        <f>IF(ISERROR(VLOOKUP(IF(RIGHT($A3598,1)=")",LEFT($A3598,FIND(" (",$A3598)-1),$A3598),[1]ACCS!$B$2:$B$5003, 1, FALSE)), "","1")</f>
        <v>1</v>
      </c>
      <c r="D3598" s="133"/>
      <c r="E3598" s="134" t="s">
        <v>163</v>
      </c>
      <c r="F3598" s="134"/>
      <c r="G3598" s="134" t="s">
        <v>26</v>
      </c>
      <c r="H3598" s="62" t="str">
        <f t="shared" si="399"/>
        <v>Reticulata</v>
      </c>
      <c r="I3598" s="18">
        <f t="shared" si="400"/>
        <v>1</v>
      </c>
      <c r="J3598" s="18">
        <f t="shared" si="401"/>
        <v>0</v>
      </c>
      <c r="K3598" s="18">
        <f t="shared" si="402"/>
        <v>0</v>
      </c>
      <c r="L3598" s="57" t="str">
        <f t="shared" si="403"/>
        <v>Sara Van Beck</v>
      </c>
      <c r="M3598" s="57" t="str">
        <f t="shared" si="404"/>
        <v>Sara Van Beck</v>
      </c>
      <c r="N3598" s="61" t="str">
        <f t="shared" si="405"/>
        <v>Sara Van Beck</v>
      </c>
    </row>
    <row r="3599" spans="1:14" ht="25.35" customHeight="1" x14ac:dyDescent="0.2">
      <c r="A3599" s="140" t="s">
        <v>3669</v>
      </c>
      <c r="B3599" s="138">
        <v>2025</v>
      </c>
      <c r="C3599" s="132" t="str">
        <f>IF(ISERROR(VLOOKUP(IF(RIGHT($A3599,1)=")",LEFT($A3599,FIND(" (",$A3599)-1),$A3599),[1]ACCS!$B$2:$B$5003, 1, FALSE)), "","1")</f>
        <v>1</v>
      </c>
      <c r="D3599" s="133"/>
      <c r="E3599" s="134" t="s">
        <v>37</v>
      </c>
      <c r="F3599" s="134"/>
      <c r="G3599" s="134"/>
      <c r="H3599" s="62" t="str">
        <f t="shared" si="399"/>
        <v>Japonica</v>
      </c>
      <c r="I3599" s="18">
        <f t="shared" si="400"/>
        <v>0</v>
      </c>
      <c r="J3599" s="18">
        <f t="shared" si="401"/>
        <v>0</v>
      </c>
      <c r="K3599" s="18">
        <f t="shared" si="402"/>
        <v>0</v>
      </c>
      <c r="L3599" s="57" t="str">
        <f t="shared" si="403"/>
        <v>My Marine</v>
      </c>
      <c r="M3599" s="57" t="str">
        <f t="shared" si="404"/>
        <v>My Marine</v>
      </c>
      <c r="N3599" s="61" t="str">
        <f t="shared" si="405"/>
        <v>My Marine</v>
      </c>
    </row>
    <row r="3600" spans="1:14" ht="25.35" customHeight="1" x14ac:dyDescent="0.2">
      <c r="A3600" s="140" t="s">
        <v>3670</v>
      </c>
      <c r="B3600" s="138">
        <v>2025</v>
      </c>
      <c r="C3600" s="132" t="str">
        <f>IF(ISERROR(VLOOKUP(IF(RIGHT($A3600,1)=")",LEFT($A3600,FIND(" (",$A3600)-1),$A3600),[1]ACCS!$B$2:$B$5003, 1, FALSE)), "","1")</f>
        <v>1</v>
      </c>
      <c r="D3600" s="133"/>
      <c r="E3600" s="134" t="s">
        <v>47</v>
      </c>
      <c r="F3600" s="134"/>
      <c r="G3600" s="134" t="s">
        <v>26</v>
      </c>
      <c r="H3600" s="62" t="str">
        <f t="shared" si="399"/>
        <v>Japonica</v>
      </c>
      <c r="I3600" s="18">
        <f t="shared" si="400"/>
        <v>0</v>
      </c>
      <c r="J3600" s="18">
        <f t="shared" si="401"/>
        <v>0</v>
      </c>
      <c r="K3600" s="18">
        <f t="shared" si="402"/>
        <v>0</v>
      </c>
      <c r="L3600" s="57" t="str">
        <f t="shared" si="403"/>
        <v>Patricia</v>
      </c>
      <c r="M3600" s="57" t="str">
        <f t="shared" si="404"/>
        <v>Patricia</v>
      </c>
      <c r="N3600" s="61" t="str">
        <f t="shared" si="405"/>
        <v>Patricia</v>
      </c>
    </row>
    <row r="3601" spans="1:14" ht="25.35" customHeight="1" x14ac:dyDescent="0.2">
      <c r="A3601" s="140" t="s">
        <v>3671</v>
      </c>
      <c r="B3601" s="138">
        <v>2025</v>
      </c>
      <c r="C3601" s="132" t="str">
        <f>IF(ISERROR(VLOOKUP(IF(RIGHT($A3601,1)=")",LEFT($A3601,FIND(" (",$A3601)-1),$A3601),[1]ACCS!$B$2:$B$5003, 1, FALSE)), "","1")</f>
        <v>1</v>
      </c>
      <c r="D3601" s="133"/>
      <c r="E3601" s="134" t="s">
        <v>24</v>
      </c>
      <c r="F3601" s="134"/>
      <c r="G3601" s="134"/>
      <c r="H3601" s="62" t="str">
        <f t="shared" si="399"/>
        <v>Japonica</v>
      </c>
      <c r="I3601" s="18">
        <f t="shared" si="400"/>
        <v>0</v>
      </c>
      <c r="J3601" s="18">
        <f t="shared" si="401"/>
        <v>0</v>
      </c>
      <c r="K3601" s="18">
        <f t="shared" si="402"/>
        <v>0</v>
      </c>
      <c r="L3601" s="57" t="str">
        <f t="shared" si="403"/>
        <v>Caroline Krei</v>
      </c>
      <c r="M3601" s="57" t="str">
        <f t="shared" si="404"/>
        <v>Caroline Krei</v>
      </c>
      <c r="N3601" s="61" t="str">
        <f t="shared" si="405"/>
        <v>Caroline Krei</v>
      </c>
    </row>
    <row r="3602" spans="1:14" ht="25.35" customHeight="1" x14ac:dyDescent="0.2">
      <c r="A3602" s="140" t="s">
        <v>3672</v>
      </c>
      <c r="B3602" s="138">
        <v>2025</v>
      </c>
      <c r="C3602" s="132" t="str">
        <f>IF(ISERROR(VLOOKUP(IF(RIGHT($A3602,1)=")",LEFT($A3602,FIND(" (",$A3602)-1),$A3602),[1]ACCS!$B$2:$B$5003, 1, FALSE)), "","1")</f>
        <v>1</v>
      </c>
      <c r="D3602" s="133"/>
      <c r="E3602" s="134" t="s">
        <v>37</v>
      </c>
      <c r="F3602" s="134"/>
      <c r="G3602" s="134"/>
      <c r="H3602" s="62" t="str">
        <f t="shared" si="399"/>
        <v>Japonica</v>
      </c>
      <c r="I3602" s="18">
        <f t="shared" si="400"/>
        <v>0</v>
      </c>
      <c r="J3602" s="18">
        <f t="shared" si="401"/>
        <v>0</v>
      </c>
      <c r="K3602" s="18">
        <f t="shared" si="402"/>
        <v>0</v>
      </c>
      <c r="L3602" s="57" t="str">
        <f t="shared" si="403"/>
        <v>Show Me</v>
      </c>
      <c r="M3602" s="57" t="str">
        <f t="shared" si="404"/>
        <v>Show Me</v>
      </c>
      <c r="N3602" s="61" t="str">
        <f t="shared" si="405"/>
        <v>Show Me</v>
      </c>
    </row>
    <row r="3603" spans="1:14" ht="25.35" customHeight="1" x14ac:dyDescent="0.2">
      <c r="A3603" s="140" t="s">
        <v>3673</v>
      </c>
      <c r="B3603" s="138">
        <v>2025</v>
      </c>
      <c r="C3603" s="132" t="str">
        <f>IF(ISERROR(VLOOKUP(IF(RIGHT($A3603,1)=")",LEFT($A3603,FIND(" (",$A3603)-1),$A3603),[1]ACCS!$B$2:$B$5003, 1, FALSE)), "","1")</f>
        <v>1</v>
      </c>
      <c r="D3603" s="133"/>
      <c r="E3603" s="134" t="s">
        <v>24</v>
      </c>
      <c r="F3603" s="134"/>
      <c r="G3603" s="134"/>
      <c r="H3603" s="62" t="str">
        <f t="shared" si="399"/>
        <v>Japonica</v>
      </c>
      <c r="I3603" s="18">
        <f t="shared" si="400"/>
        <v>0</v>
      </c>
      <c r="J3603" s="18">
        <f t="shared" si="401"/>
        <v>0</v>
      </c>
      <c r="K3603" s="18">
        <f t="shared" si="402"/>
        <v>0</v>
      </c>
      <c r="L3603" s="57" t="str">
        <f t="shared" si="403"/>
        <v>Fall's First Treat</v>
      </c>
      <c r="M3603" s="57" t="str">
        <f t="shared" si="404"/>
        <v>Fall's First Treat</v>
      </c>
      <c r="N3603" s="61" t="str">
        <f t="shared" si="405"/>
        <v>Fall's First Treat</v>
      </c>
    </row>
    <row r="3604" spans="1:14" ht="25.35" customHeight="1" x14ac:dyDescent="0.2">
      <c r="A3604" s="141" t="s">
        <v>3681</v>
      </c>
      <c r="B3604" s="131">
        <v>2025</v>
      </c>
      <c r="C3604" s="132">
        <v>1</v>
      </c>
      <c r="D3604" s="133"/>
      <c r="E3604" s="134" t="s">
        <v>37</v>
      </c>
      <c r="F3604" s="134"/>
      <c r="G3604" s="134"/>
      <c r="H3604" s="62" t="str">
        <f t="shared" si="399"/>
        <v>Japonica</v>
      </c>
      <c r="I3604" s="18">
        <f t="shared" si="400"/>
        <v>0</v>
      </c>
      <c r="J3604" s="18">
        <f t="shared" si="401"/>
        <v>0</v>
      </c>
      <c r="K3604" s="18">
        <f t="shared" si="402"/>
        <v>0</v>
      </c>
      <c r="L3604" s="57" t="str">
        <f t="shared" si="403"/>
        <v>Jenny Pruitt</v>
      </c>
      <c r="M3604" s="57" t="str">
        <f t="shared" si="404"/>
        <v>Jenny Pruitt</v>
      </c>
      <c r="N3604" s="61" t="str">
        <f t="shared" si="405"/>
        <v>Jenny Pruitt</v>
      </c>
    </row>
    <row r="3605" spans="1:14" ht="25.35" customHeight="1" x14ac:dyDescent="0.2">
      <c r="A3605" s="70" t="s">
        <v>3682</v>
      </c>
      <c r="B3605" s="71">
        <v>2023</v>
      </c>
      <c r="C3605" s="68" t="str">
        <f>IF(ISERROR(VLOOKUP(IF(RIGHT($A3605,1)=")",LEFT($A3605,FIND(" (",$A3605)-1),$A3605),[1]ACCS!$B$2:$B$5003, 1, FALSE)), "","1")</f>
        <v>1</v>
      </c>
      <c r="D3605" s="116"/>
      <c r="E3605" s="72" t="s">
        <v>37</v>
      </c>
      <c r="F3605" s="121"/>
      <c r="G3605" s="121"/>
      <c r="H3605" s="62" t="str">
        <f t="shared" si="399"/>
        <v>Japonica</v>
      </c>
      <c r="I3605" s="18">
        <f t="shared" si="400"/>
        <v>0</v>
      </c>
      <c r="J3605" s="18">
        <f t="shared" si="401"/>
        <v>0</v>
      </c>
      <c r="K3605" s="18">
        <f t="shared" si="402"/>
        <v>0</v>
      </c>
      <c r="L3605" s="57" t="str">
        <f t="shared" si="403"/>
        <v>Eye Candy</v>
      </c>
      <c r="M3605" s="57" t="str">
        <f t="shared" si="404"/>
        <v>Eye Candy</v>
      </c>
      <c r="N3605" s="61" t="str">
        <f t="shared" si="405"/>
        <v>Eye Candy</v>
      </c>
    </row>
    <row r="3606" spans="1:14" ht="25.35" customHeight="1" x14ac:dyDescent="0.2">
      <c r="A3606" s="70"/>
      <c r="B3606" s="71"/>
      <c r="C3606" s="68" t="str">
        <f>IF(ISERROR(VLOOKUP(IF(RIGHT($A3606,1)=")",LEFT($A3606,FIND(" (",$A3606)-1),$A3606),[1]ACCS!$B$2:$B$5003, 1, FALSE)), "","1")</f>
        <v/>
      </c>
      <c r="D3606" s="116"/>
      <c r="E3606" s="72"/>
      <c r="F3606" s="121"/>
      <c r="G3606" s="121"/>
      <c r="H3606" s="62" t="str">
        <f t="shared" si="399"/>
        <v/>
      </c>
      <c r="I3606" s="18">
        <f t="shared" si="400"/>
        <v>0</v>
      </c>
      <c r="J3606" s="18">
        <f t="shared" si="401"/>
        <v>0</v>
      </c>
      <c r="K3606" s="18">
        <f t="shared" si="402"/>
        <v>0</v>
      </c>
      <c r="L3606" s="57" t="str">
        <f t="shared" si="403"/>
        <v/>
      </c>
      <c r="M3606" s="57" t="str">
        <f t="shared" si="404"/>
        <v/>
      </c>
      <c r="N3606" s="61" t="str">
        <f t="shared" si="405"/>
        <v/>
      </c>
    </row>
    <row r="3607" spans="1:14" ht="25.35" customHeight="1" x14ac:dyDescent="0.2">
      <c r="A3607" s="70"/>
      <c r="B3607" s="71"/>
      <c r="C3607" s="68" t="str">
        <f>IF(ISERROR(VLOOKUP(IF(RIGHT($A3607,1)=")",LEFT($A3607,FIND(" (",$A3607)-1),$A3607),[1]ACCS!$B$2:$B$5003, 1, FALSE)), "","1")</f>
        <v/>
      </c>
      <c r="D3607" s="116"/>
      <c r="E3607" s="72"/>
      <c r="F3607" s="121"/>
      <c r="G3607" s="121"/>
      <c r="H3607" s="62" t="str">
        <f t="shared" si="399"/>
        <v/>
      </c>
      <c r="I3607" s="18">
        <f t="shared" si="400"/>
        <v>0</v>
      </c>
      <c r="J3607" s="18">
        <f t="shared" si="401"/>
        <v>0</v>
      </c>
      <c r="K3607" s="18">
        <f t="shared" si="402"/>
        <v>0</v>
      </c>
      <c r="L3607" s="57" t="str">
        <f t="shared" si="403"/>
        <v/>
      </c>
      <c r="M3607" s="57" t="str">
        <f t="shared" si="404"/>
        <v/>
      </c>
      <c r="N3607" s="61" t="str">
        <f t="shared" si="405"/>
        <v/>
      </c>
    </row>
    <row r="3608" spans="1:14" ht="25.35" customHeight="1" x14ac:dyDescent="0.2">
      <c r="A3608" s="70"/>
      <c r="B3608" s="71"/>
      <c r="C3608" s="68" t="str">
        <f>IF(ISERROR(VLOOKUP(IF(RIGHT($A3608,1)=")",LEFT($A3608,FIND(" (",$A3608)-1),$A3608),[1]ACCS!$B$2:$B$5003, 1, FALSE)), "","1")</f>
        <v/>
      </c>
      <c r="D3608" s="116"/>
      <c r="E3608" s="72"/>
      <c r="F3608" s="121"/>
      <c r="G3608" s="121"/>
      <c r="H3608" s="62" t="str">
        <f t="shared" si="399"/>
        <v/>
      </c>
      <c r="I3608" s="18">
        <f t="shared" si="400"/>
        <v>0</v>
      </c>
      <c r="J3608" s="18">
        <f t="shared" si="401"/>
        <v>0</v>
      </c>
      <c r="K3608" s="18">
        <f t="shared" si="402"/>
        <v>0</v>
      </c>
      <c r="L3608" s="57" t="str">
        <f t="shared" si="403"/>
        <v/>
      </c>
      <c r="M3608" s="57" t="str">
        <f t="shared" si="404"/>
        <v/>
      </c>
      <c r="N3608" s="61" t="str">
        <f t="shared" si="405"/>
        <v/>
      </c>
    </row>
    <row r="3609" spans="1:14" ht="25.35" customHeight="1" x14ac:dyDescent="0.2">
      <c r="A3609" s="70"/>
      <c r="B3609" s="71"/>
      <c r="C3609" s="68" t="str">
        <f>IF(ISERROR(VLOOKUP(IF(RIGHT($A3609,1)=")",LEFT($A3609,FIND(" (",$A3609)-1),$A3609),[1]ACCS!$B$2:$B$5003, 1, FALSE)), "","1")</f>
        <v/>
      </c>
      <c r="D3609" s="116"/>
      <c r="E3609" s="72"/>
      <c r="F3609" s="121"/>
      <c r="G3609" s="121"/>
      <c r="H3609" s="62" t="str">
        <f t="shared" si="399"/>
        <v/>
      </c>
      <c r="I3609" s="18">
        <f t="shared" si="400"/>
        <v>0</v>
      </c>
      <c r="J3609" s="18">
        <f t="shared" si="401"/>
        <v>0</v>
      </c>
      <c r="K3609" s="18">
        <f t="shared" si="402"/>
        <v>0</v>
      </c>
      <c r="L3609" s="57" t="str">
        <f t="shared" si="403"/>
        <v/>
      </c>
      <c r="M3609" s="57" t="str">
        <f t="shared" si="404"/>
        <v/>
      </c>
      <c r="N3609" s="61" t="str">
        <f t="shared" si="405"/>
        <v/>
      </c>
    </row>
    <row r="3610" spans="1:14" ht="25.35" customHeight="1" x14ac:dyDescent="0.2">
      <c r="A3610" s="70"/>
      <c r="B3610" s="71"/>
      <c r="C3610" s="68" t="str">
        <f>IF(ISERROR(VLOOKUP(IF(RIGHT($A3610,1)=")",LEFT($A3610,FIND(" (",$A3610)-1),$A3610),[1]ACCS!$B$2:$B$5003, 1, FALSE)), "","1")</f>
        <v/>
      </c>
      <c r="D3610" s="116"/>
      <c r="E3610" s="72"/>
      <c r="F3610" s="121"/>
      <c r="G3610" s="121"/>
      <c r="H3610" s="62" t="str">
        <f t="shared" si="399"/>
        <v/>
      </c>
      <c r="I3610" s="18">
        <f t="shared" si="400"/>
        <v>0</v>
      </c>
      <c r="J3610" s="18">
        <f t="shared" si="401"/>
        <v>0</v>
      </c>
      <c r="K3610" s="18">
        <f t="shared" si="402"/>
        <v>0</v>
      </c>
      <c r="L3610" s="57" t="str">
        <f t="shared" si="403"/>
        <v/>
      </c>
      <c r="M3610" s="57" t="str">
        <f t="shared" si="404"/>
        <v/>
      </c>
      <c r="N3610" s="61" t="str">
        <f t="shared" si="405"/>
        <v/>
      </c>
    </row>
    <row r="3611" spans="1:14" ht="25.35" customHeight="1" x14ac:dyDescent="0.2">
      <c r="A3611" s="70"/>
      <c r="B3611" s="71"/>
      <c r="C3611" s="68" t="str">
        <f>IF(ISERROR(VLOOKUP(IF(RIGHT($A3611,1)=")",LEFT($A3611,FIND(" (",$A3611)-1),$A3611),[1]ACCS!$B$2:$B$5003, 1, FALSE)), "","1")</f>
        <v/>
      </c>
      <c r="D3611" s="116"/>
      <c r="E3611" s="72"/>
      <c r="F3611" s="121"/>
      <c r="G3611" s="121"/>
      <c r="H3611" s="62" t="str">
        <f t="shared" si="399"/>
        <v/>
      </c>
      <c r="I3611" s="18">
        <f t="shared" si="400"/>
        <v>0</v>
      </c>
      <c r="J3611" s="18">
        <f t="shared" si="401"/>
        <v>0</v>
      </c>
      <c r="K3611" s="18">
        <f t="shared" si="402"/>
        <v>0</v>
      </c>
      <c r="L3611" s="57" t="str">
        <f t="shared" si="403"/>
        <v/>
      </c>
      <c r="M3611" s="57" t="str">
        <f t="shared" si="404"/>
        <v/>
      </c>
      <c r="N3611" s="61" t="str">
        <f t="shared" si="405"/>
        <v/>
      </c>
    </row>
    <row r="3612" spans="1:14" ht="25.35" customHeight="1" x14ac:dyDescent="0.2">
      <c r="A3612" s="70"/>
      <c r="B3612" s="71"/>
      <c r="C3612" s="68" t="str">
        <f>IF(ISERROR(VLOOKUP(IF(RIGHT($A3612,1)=")",LEFT($A3612,FIND(" (",$A3612)-1),$A3612),[1]ACCS!$B$2:$B$5003, 1, FALSE)), "","1")</f>
        <v/>
      </c>
      <c r="D3612" s="116"/>
      <c r="E3612" s="72"/>
      <c r="F3612" s="121"/>
      <c r="G3612" s="121"/>
      <c r="H3612" s="62" t="str">
        <f t="shared" si="399"/>
        <v/>
      </c>
      <c r="I3612" s="18">
        <f t="shared" si="400"/>
        <v>0</v>
      </c>
      <c r="J3612" s="18">
        <f t="shared" si="401"/>
        <v>0</v>
      </c>
      <c r="K3612" s="18">
        <f t="shared" si="402"/>
        <v>0</v>
      </c>
      <c r="L3612" s="57" t="str">
        <f t="shared" si="403"/>
        <v/>
      </c>
      <c r="M3612" s="57" t="str">
        <f t="shared" si="404"/>
        <v/>
      </c>
      <c r="N3612" s="61" t="str">
        <f t="shared" si="405"/>
        <v/>
      </c>
    </row>
    <row r="3613" spans="1:14" ht="25.35" customHeight="1" x14ac:dyDescent="0.2">
      <c r="A3613" s="70"/>
      <c r="B3613" s="71"/>
      <c r="C3613" s="68" t="str">
        <f>IF(ISERROR(VLOOKUP(IF(RIGHT($A3613,1)=")",LEFT($A3613,FIND(" (",$A3613)-1),$A3613),[1]ACCS!$B$2:$B$5003, 1, FALSE)), "","1")</f>
        <v/>
      </c>
      <c r="D3613" s="116"/>
      <c r="E3613" s="72"/>
      <c r="F3613" s="121"/>
      <c r="G3613" s="121"/>
      <c r="H3613" s="62" t="str">
        <f t="shared" si="399"/>
        <v/>
      </c>
      <c r="I3613" s="18">
        <f t="shared" ref="I3613:I3676" si="406">IF(NOT(ISERROR(SEARCH("(R)",$A3613))),1,IF(NOT(ISERROR(SEARCH("(H)",$A3613))),2,IF(NOT(ISERROR(SEARCH("(Sasanqua)",$A3613))),3,IF(NOT(ISERROR(SEARCH("(Hiemalis)",$A3613))),4,IF(NOT(ISERROR(SEARCH("(Vernalis)",$A3613))),5,IF(NOT(ISERROR(SEARCH("(Higo)",$A3613))),6,))))))+$J3613+K3613</f>
        <v>0</v>
      </c>
      <c r="J3613" s="18">
        <f t="shared" si="401"/>
        <v>0</v>
      </c>
      <c r="K3613" s="18">
        <f t="shared" si="402"/>
        <v>0</v>
      </c>
      <c r="L3613" s="57" t="str">
        <f t="shared" ref="L3613:L3676" si="407">SUBSTITUTE(SUBSTITUTE(SUBSTITUTE(SUBSTITUTE(SUBSTITUTE(SUBSTITUTE(SUBSTITUTE(SUBSTITUTE(A3613," (A)","")," (R)","")," (H)","")," (Sasanqua)","")," (Hiemalis)","")," (Vernalis)","")," (Rusticana)",""),"(Wabisuke)","")</f>
        <v/>
      </c>
      <c r="M3613" s="57" t="str">
        <f t="shared" si="404"/>
        <v/>
      </c>
      <c r="N3613" s="61" t="str">
        <f t="shared" si="405"/>
        <v/>
      </c>
    </row>
    <row r="3614" spans="1:14" ht="25.35" customHeight="1" x14ac:dyDescent="0.2">
      <c r="A3614" s="70"/>
      <c r="B3614" s="71"/>
      <c r="C3614" s="68" t="str">
        <f>IF(ISERROR(VLOOKUP(IF(RIGHT($A3614,1)=")",LEFT($A3614,FIND(" (",$A3614)-1),$A3614),[1]ACCS!$B$2:$B$5003, 1, FALSE)), "","1")</f>
        <v/>
      </c>
      <c r="D3614" s="116"/>
      <c r="E3614" s="72"/>
      <c r="F3614" s="121"/>
      <c r="G3614" s="121"/>
      <c r="H3614" s="62" t="str">
        <f t="shared" si="399"/>
        <v/>
      </c>
      <c r="I3614" s="18">
        <f t="shared" si="406"/>
        <v>0</v>
      </c>
      <c r="J3614" s="18">
        <f t="shared" si="401"/>
        <v>0</v>
      </c>
      <c r="K3614" s="18">
        <f t="shared" si="402"/>
        <v>0</v>
      </c>
      <c r="L3614" s="57" t="str">
        <f t="shared" si="407"/>
        <v/>
      </c>
      <c r="M3614" s="57" t="str">
        <f t="shared" si="404"/>
        <v/>
      </c>
      <c r="N3614" s="61" t="str">
        <f t="shared" si="405"/>
        <v/>
      </c>
    </row>
    <row r="3615" spans="1:14" ht="25.35" customHeight="1" x14ac:dyDescent="0.2">
      <c r="A3615" s="70"/>
      <c r="B3615" s="71"/>
      <c r="C3615" s="68" t="str">
        <f>IF(ISERROR(VLOOKUP(IF(RIGHT($A3615,1)=")",LEFT($A3615,FIND(" (",$A3615)-1),$A3615),[1]ACCS!$B$2:$B$5003, 1, FALSE)), "","1")</f>
        <v/>
      </c>
      <c r="D3615" s="116"/>
      <c r="E3615" s="72"/>
      <c r="F3615" s="121"/>
      <c r="G3615" s="121"/>
      <c r="H3615" s="62" t="str">
        <f t="shared" si="399"/>
        <v/>
      </c>
      <c r="I3615" s="18">
        <f t="shared" si="406"/>
        <v>0</v>
      </c>
      <c r="J3615" s="18">
        <f t="shared" si="401"/>
        <v>0</v>
      </c>
      <c r="K3615" s="18">
        <f t="shared" si="402"/>
        <v>0</v>
      </c>
      <c r="L3615" s="57" t="str">
        <f t="shared" si="407"/>
        <v/>
      </c>
      <c r="M3615" s="57" t="str">
        <f t="shared" si="404"/>
        <v/>
      </c>
      <c r="N3615" s="61" t="str">
        <f t="shared" si="405"/>
        <v/>
      </c>
    </row>
    <row r="3616" spans="1:14" ht="25.35" customHeight="1" x14ac:dyDescent="0.2">
      <c r="A3616" s="70"/>
      <c r="B3616" s="71"/>
      <c r="C3616" s="68" t="str">
        <f>IF(ISERROR(VLOOKUP(IF(RIGHT($A3616,1)=")",LEFT($A3616,FIND(" (",$A3616)-1),$A3616),[1]ACCS!$B$2:$B$5003, 1, FALSE)), "","1")</f>
        <v/>
      </c>
      <c r="D3616" s="116"/>
      <c r="E3616" s="72"/>
      <c r="F3616" s="121"/>
      <c r="G3616" s="121"/>
      <c r="H3616" s="62" t="str">
        <f t="shared" si="399"/>
        <v/>
      </c>
      <c r="I3616" s="18">
        <f t="shared" si="406"/>
        <v>0</v>
      </c>
      <c r="J3616" s="18">
        <f t="shared" si="401"/>
        <v>0</v>
      </c>
      <c r="K3616" s="18">
        <f t="shared" si="402"/>
        <v>0</v>
      </c>
      <c r="L3616" s="57" t="str">
        <f t="shared" si="407"/>
        <v/>
      </c>
      <c r="M3616" s="57" t="str">
        <f t="shared" si="404"/>
        <v/>
      </c>
      <c r="N3616" s="61" t="str">
        <f t="shared" si="405"/>
        <v/>
      </c>
    </row>
    <row r="3617" spans="1:14" ht="25.35" customHeight="1" x14ac:dyDescent="0.2">
      <c r="A3617" s="70"/>
      <c r="B3617" s="71"/>
      <c r="C3617" s="68" t="str">
        <f>IF(ISERROR(VLOOKUP(IF(RIGHT($A3617,1)=")",LEFT($A3617,FIND(" (",$A3617)-1),$A3617),[1]ACCS!$B$2:$B$5003, 1, FALSE)), "","1")</f>
        <v/>
      </c>
      <c r="D3617" s="116"/>
      <c r="E3617" s="72"/>
      <c r="F3617" s="121"/>
      <c r="G3617" s="121"/>
      <c r="H3617" s="62" t="str">
        <f t="shared" si="399"/>
        <v/>
      </c>
      <c r="I3617" s="18">
        <f t="shared" si="406"/>
        <v>0</v>
      </c>
      <c r="J3617" s="18">
        <f t="shared" si="401"/>
        <v>0</v>
      </c>
      <c r="K3617" s="18">
        <f t="shared" si="402"/>
        <v>0</v>
      </c>
      <c r="L3617" s="57" t="str">
        <f t="shared" si="407"/>
        <v/>
      </c>
      <c r="M3617" s="57" t="str">
        <f t="shared" si="404"/>
        <v/>
      </c>
      <c r="N3617" s="61" t="str">
        <f t="shared" si="405"/>
        <v/>
      </c>
    </row>
    <row r="3618" spans="1:14" ht="25.35" customHeight="1" x14ac:dyDescent="0.2">
      <c r="A3618" s="70"/>
      <c r="B3618" s="71"/>
      <c r="C3618" s="68" t="str">
        <f>IF(ISERROR(VLOOKUP(IF(RIGHT($A3618,1)=")",LEFT($A3618,FIND(" (",$A3618)-1),$A3618),[1]ACCS!$B$2:$B$5003, 1, FALSE)), "","1")</f>
        <v/>
      </c>
      <c r="D3618" s="116"/>
      <c r="E3618" s="72"/>
      <c r="F3618" s="121"/>
      <c r="G3618" s="121"/>
      <c r="H3618" s="62" t="str">
        <f t="shared" si="399"/>
        <v/>
      </c>
      <c r="I3618" s="18">
        <f t="shared" si="406"/>
        <v>0</v>
      </c>
      <c r="J3618" s="18">
        <f t="shared" si="401"/>
        <v>0</v>
      </c>
      <c r="K3618" s="18">
        <f t="shared" si="402"/>
        <v>0</v>
      </c>
      <c r="L3618" s="57" t="str">
        <f t="shared" si="407"/>
        <v/>
      </c>
      <c r="M3618" s="57" t="str">
        <f t="shared" si="404"/>
        <v/>
      </c>
      <c r="N3618" s="61" t="str">
        <f t="shared" si="405"/>
        <v/>
      </c>
    </row>
    <row r="3619" spans="1:14" ht="25.35" customHeight="1" x14ac:dyDescent="0.2">
      <c r="A3619" s="70"/>
      <c r="B3619" s="71"/>
      <c r="C3619" s="68" t="str">
        <f>IF(ISERROR(VLOOKUP(IF(RIGHT($A3619,1)=")",LEFT($A3619,FIND(" (",$A3619)-1),$A3619),[1]ACCS!$B$2:$B$5003, 1, FALSE)), "","1")</f>
        <v/>
      </c>
      <c r="D3619" s="116"/>
      <c r="E3619" s="72"/>
      <c r="F3619" s="121"/>
      <c r="G3619" s="121"/>
      <c r="H3619" s="62" t="str">
        <f t="shared" si="399"/>
        <v/>
      </c>
      <c r="I3619" s="18">
        <f t="shared" si="406"/>
        <v>0</v>
      </c>
      <c r="J3619" s="18">
        <f t="shared" si="401"/>
        <v>0</v>
      </c>
      <c r="K3619" s="18">
        <f t="shared" si="402"/>
        <v>0</v>
      </c>
      <c r="L3619" s="57" t="str">
        <f t="shared" si="407"/>
        <v/>
      </c>
      <c r="M3619" s="57" t="str">
        <f t="shared" si="404"/>
        <v/>
      </c>
      <c r="N3619" s="61" t="str">
        <f t="shared" si="405"/>
        <v/>
      </c>
    </row>
    <row r="3620" spans="1:14" ht="25.35" customHeight="1" x14ac:dyDescent="0.2">
      <c r="A3620" s="70"/>
      <c r="B3620" s="71"/>
      <c r="C3620" s="68" t="str">
        <f>IF(ISERROR(VLOOKUP(IF(RIGHT($A3620,1)=")",LEFT($A3620,FIND(" (",$A3620)-1),$A3620),[1]ACCS!$B$2:$B$5003, 1, FALSE)), "","1")</f>
        <v/>
      </c>
      <c r="D3620" s="116"/>
      <c r="E3620" s="72"/>
      <c r="F3620" s="121"/>
      <c r="G3620" s="121"/>
      <c r="H3620" s="62" t="str">
        <f t="shared" si="399"/>
        <v/>
      </c>
      <c r="I3620" s="18">
        <f t="shared" si="406"/>
        <v>0</v>
      </c>
      <c r="J3620" s="18">
        <f t="shared" si="401"/>
        <v>0</v>
      </c>
      <c r="K3620" s="18">
        <f t="shared" si="402"/>
        <v>0</v>
      </c>
      <c r="L3620" s="57" t="str">
        <f t="shared" si="407"/>
        <v/>
      </c>
      <c r="M3620" s="57" t="str">
        <f t="shared" si="404"/>
        <v/>
      </c>
      <c r="N3620" s="61" t="str">
        <f t="shared" si="405"/>
        <v/>
      </c>
    </row>
    <row r="3621" spans="1:14" ht="25.35" customHeight="1" x14ac:dyDescent="0.2">
      <c r="A3621" s="70"/>
      <c r="B3621" s="71"/>
      <c r="C3621" s="68" t="str">
        <f>IF(ISERROR(VLOOKUP(IF(RIGHT($A3621,1)=")",LEFT($A3621,FIND(" (",$A3621)-1),$A3621),[1]ACCS!$B$2:$B$5003, 1, FALSE)), "","1")</f>
        <v/>
      </c>
      <c r="D3621" s="116"/>
      <c r="E3621" s="72"/>
      <c r="F3621" s="121"/>
      <c r="G3621" s="121"/>
      <c r="H3621" s="62" t="str">
        <f t="shared" si="399"/>
        <v/>
      </c>
      <c r="I3621" s="18">
        <f t="shared" si="406"/>
        <v>0</v>
      </c>
      <c r="J3621" s="18">
        <f t="shared" si="401"/>
        <v>0</v>
      </c>
      <c r="K3621" s="18">
        <f t="shared" si="402"/>
        <v>0</v>
      </c>
      <c r="L3621" s="57" t="str">
        <f t="shared" si="407"/>
        <v/>
      </c>
      <c r="M3621" s="57" t="str">
        <f t="shared" si="404"/>
        <v/>
      </c>
      <c r="N3621" s="61" t="str">
        <f t="shared" si="405"/>
        <v/>
      </c>
    </row>
    <row r="3622" spans="1:14" ht="25.35" customHeight="1" x14ac:dyDescent="0.2">
      <c r="A3622" s="70"/>
      <c r="B3622" s="71"/>
      <c r="C3622" s="68" t="str">
        <f>IF(ISERROR(VLOOKUP(IF(RIGHT($A3622,1)=")",LEFT($A3622,FIND(" (",$A3622)-1),$A3622),[1]ACCS!$B$2:$B$5003, 1, FALSE)), "","1")</f>
        <v/>
      </c>
      <c r="D3622" s="116"/>
      <c r="E3622" s="72"/>
      <c r="F3622" s="121"/>
      <c r="G3622" s="121"/>
      <c r="H3622" s="62" t="str">
        <f t="shared" si="399"/>
        <v/>
      </c>
      <c r="I3622" s="18">
        <f t="shared" si="406"/>
        <v>0</v>
      </c>
      <c r="J3622" s="18">
        <f t="shared" si="401"/>
        <v>0</v>
      </c>
      <c r="K3622" s="18">
        <f t="shared" si="402"/>
        <v>0</v>
      </c>
      <c r="L3622" s="57" t="str">
        <f t="shared" si="407"/>
        <v/>
      </c>
      <c r="M3622" s="57" t="str">
        <f t="shared" si="404"/>
        <v/>
      </c>
      <c r="N3622" s="61" t="str">
        <f t="shared" ref="N3622:N3685" si="408">IF(ISNUMBER(SEARCH("See",$M3622)),$M3622,IF(ISNUMBER(SEARCH("(",$M3622)),LEFT($M3622,SEARCH("(",$M3622)-2),$M3622))</f>
        <v/>
      </c>
    </row>
    <row r="3623" spans="1:14" ht="25.35" customHeight="1" x14ac:dyDescent="0.2">
      <c r="A3623" s="70"/>
      <c r="B3623" s="71"/>
      <c r="C3623" s="68" t="str">
        <f>IF(ISERROR(VLOOKUP(IF(RIGHT($A3623,1)=")",LEFT($A3623,FIND(" (",$A3623)-1),$A3623),[1]ACCS!$B$2:$B$5003, 1, FALSE)), "","1")</f>
        <v/>
      </c>
      <c r="D3623" s="116"/>
      <c r="E3623" s="72"/>
      <c r="F3623" s="121"/>
      <c r="G3623" s="121"/>
      <c r="H3623" s="62" t="str">
        <f t="shared" si="399"/>
        <v/>
      </c>
      <c r="I3623" s="18">
        <f t="shared" si="406"/>
        <v>0</v>
      </c>
      <c r="J3623" s="18">
        <f t="shared" si="401"/>
        <v>0</v>
      </c>
      <c r="K3623" s="18">
        <f t="shared" si="402"/>
        <v>0</v>
      </c>
      <c r="L3623" s="57" t="str">
        <f t="shared" si="407"/>
        <v/>
      </c>
      <c r="M3623" s="57" t="str">
        <f t="shared" si="404"/>
        <v/>
      </c>
      <c r="N3623" s="61" t="str">
        <f t="shared" si="408"/>
        <v/>
      </c>
    </row>
    <row r="3624" spans="1:14" ht="25.35" customHeight="1" x14ac:dyDescent="0.2">
      <c r="A3624" s="70"/>
      <c r="B3624" s="71"/>
      <c r="C3624" s="68" t="str">
        <f>IF(ISERROR(VLOOKUP(IF(RIGHT($A3624,1)=")",LEFT($A3624,FIND(" (",$A3624)-1),$A3624),[1]ACCS!$B$2:$B$5003, 1, FALSE)), "","1")</f>
        <v/>
      </c>
      <c r="D3624" s="116"/>
      <c r="E3624" s="72"/>
      <c r="F3624" s="121"/>
      <c r="G3624" s="121"/>
      <c r="H3624" s="62" t="str">
        <f t="shared" si="399"/>
        <v/>
      </c>
      <c r="I3624" s="18">
        <f t="shared" si="406"/>
        <v>0</v>
      </c>
      <c r="J3624" s="18">
        <f t="shared" si="401"/>
        <v>0</v>
      </c>
      <c r="K3624" s="18">
        <f t="shared" si="402"/>
        <v>0</v>
      </c>
      <c r="L3624" s="57" t="str">
        <f t="shared" si="407"/>
        <v/>
      </c>
      <c r="M3624" s="57" t="str">
        <f t="shared" si="404"/>
        <v/>
      </c>
      <c r="N3624" s="61" t="str">
        <f t="shared" si="408"/>
        <v/>
      </c>
    </row>
    <row r="3625" spans="1:14" ht="25.35" customHeight="1" x14ac:dyDescent="0.2">
      <c r="A3625" s="70"/>
      <c r="B3625" s="71"/>
      <c r="C3625" s="68" t="str">
        <f>IF(ISERROR(VLOOKUP(IF(RIGHT($A3625,1)=")",LEFT($A3625,FIND(" (",$A3625)-1),$A3625),[1]ACCS!$B$2:$B$5003, 1, FALSE)), "","1")</f>
        <v/>
      </c>
      <c r="D3625" s="116"/>
      <c r="E3625" s="72"/>
      <c r="F3625" s="121"/>
      <c r="G3625" s="121"/>
      <c r="H3625" s="62" t="str">
        <f t="shared" si="399"/>
        <v/>
      </c>
      <c r="I3625" s="18">
        <f t="shared" si="406"/>
        <v>0</v>
      </c>
      <c r="J3625" s="18">
        <f t="shared" si="401"/>
        <v>0</v>
      </c>
      <c r="K3625" s="18">
        <f t="shared" si="402"/>
        <v>0</v>
      </c>
      <c r="L3625" s="57" t="str">
        <f t="shared" si="407"/>
        <v/>
      </c>
      <c r="M3625" s="57" t="str">
        <f t="shared" si="404"/>
        <v/>
      </c>
      <c r="N3625" s="61" t="str">
        <f t="shared" si="408"/>
        <v/>
      </c>
    </row>
    <row r="3626" spans="1:14" ht="25.35" customHeight="1" x14ac:dyDescent="0.2">
      <c r="A3626" s="70"/>
      <c r="B3626" s="71"/>
      <c r="C3626" s="68" t="str">
        <f>IF(ISERROR(VLOOKUP(IF(RIGHT($A3626,1)=")",LEFT($A3626,FIND(" (",$A3626)-1),$A3626),[1]ACCS!$B$2:$B$5003, 1, FALSE)), "","1")</f>
        <v/>
      </c>
      <c r="D3626" s="116"/>
      <c r="E3626" s="72"/>
      <c r="F3626" s="121"/>
      <c r="G3626" s="121"/>
      <c r="H3626" s="62" t="str">
        <f t="shared" si="399"/>
        <v/>
      </c>
      <c r="I3626" s="18">
        <f t="shared" si="406"/>
        <v>0</v>
      </c>
      <c r="J3626" s="18">
        <f t="shared" si="401"/>
        <v>0</v>
      </c>
      <c r="K3626" s="18">
        <f t="shared" si="402"/>
        <v>0</v>
      </c>
      <c r="L3626" s="57" t="str">
        <f t="shared" si="407"/>
        <v/>
      </c>
      <c r="M3626" s="57" t="str">
        <f t="shared" si="404"/>
        <v/>
      </c>
      <c r="N3626" s="61" t="str">
        <f t="shared" si="408"/>
        <v/>
      </c>
    </row>
    <row r="3627" spans="1:14" ht="25.35" customHeight="1" x14ac:dyDescent="0.2">
      <c r="A3627" s="70"/>
      <c r="B3627" s="71"/>
      <c r="C3627" s="68" t="str">
        <f>IF(ISERROR(VLOOKUP(IF(RIGHT($A3627,1)=")",LEFT($A3627,FIND(" (",$A3627)-1),$A3627),[1]ACCS!$B$2:$B$5003, 1, FALSE)), "","1")</f>
        <v/>
      </c>
      <c r="D3627" s="116"/>
      <c r="E3627" s="72"/>
      <c r="F3627" s="121"/>
      <c r="G3627" s="121"/>
      <c r="H3627" s="62" t="str">
        <f t="shared" si="399"/>
        <v/>
      </c>
      <c r="I3627" s="18">
        <f t="shared" si="406"/>
        <v>0</v>
      </c>
      <c r="J3627" s="18">
        <f t="shared" si="401"/>
        <v>0</v>
      </c>
      <c r="K3627" s="18">
        <f t="shared" si="402"/>
        <v>0</v>
      </c>
      <c r="L3627" s="57" t="str">
        <f t="shared" si="407"/>
        <v/>
      </c>
      <c r="M3627" s="57" t="str">
        <f t="shared" si="404"/>
        <v/>
      </c>
      <c r="N3627" s="61" t="str">
        <f t="shared" si="408"/>
        <v/>
      </c>
    </row>
    <row r="3628" spans="1:14" ht="25.35" customHeight="1" x14ac:dyDescent="0.2">
      <c r="A3628" s="70"/>
      <c r="B3628" s="71"/>
      <c r="C3628" s="68" t="str">
        <f>IF(ISERROR(VLOOKUP(IF(RIGHT($A3628,1)=")",LEFT($A3628,FIND(" (",$A3628)-1),$A3628),[1]ACCS!$B$2:$B$5003, 1, FALSE)), "","1")</f>
        <v/>
      </c>
      <c r="D3628" s="116"/>
      <c r="E3628" s="72"/>
      <c r="F3628" s="121"/>
      <c r="G3628" s="121"/>
      <c r="H3628" s="62" t="str">
        <f t="shared" si="399"/>
        <v/>
      </c>
      <c r="I3628" s="18">
        <f t="shared" si="406"/>
        <v>0</v>
      </c>
      <c r="J3628" s="18">
        <f t="shared" si="401"/>
        <v>0</v>
      </c>
      <c r="K3628" s="18">
        <f t="shared" si="402"/>
        <v>0</v>
      </c>
      <c r="L3628" s="57" t="str">
        <f t="shared" si="407"/>
        <v/>
      </c>
      <c r="M3628" s="57" t="str">
        <f t="shared" si="404"/>
        <v/>
      </c>
      <c r="N3628" s="61" t="str">
        <f t="shared" si="408"/>
        <v/>
      </c>
    </row>
    <row r="3629" spans="1:14" ht="25.35" customHeight="1" x14ac:dyDescent="0.2">
      <c r="A3629" s="70"/>
      <c r="B3629" s="71"/>
      <c r="C3629" s="68" t="str">
        <f>IF(ISERROR(VLOOKUP(IF(RIGHT($A3629,1)=")",LEFT($A3629,FIND(" (",$A3629)-1),$A3629),[1]ACCS!$B$2:$B$5003, 1, FALSE)), "","1")</f>
        <v/>
      </c>
      <c r="D3629" s="116"/>
      <c r="E3629" s="72"/>
      <c r="F3629" s="121"/>
      <c r="G3629" s="121"/>
      <c r="H3629" s="62" t="str">
        <f t="shared" si="399"/>
        <v/>
      </c>
      <c r="I3629" s="18">
        <f t="shared" si="406"/>
        <v>0</v>
      </c>
      <c r="J3629" s="18">
        <f t="shared" si="401"/>
        <v>0</v>
      </c>
      <c r="K3629" s="18">
        <f t="shared" si="402"/>
        <v>0</v>
      </c>
      <c r="L3629" s="57" t="str">
        <f t="shared" si="407"/>
        <v/>
      </c>
      <c r="M3629" s="57" t="str">
        <f t="shared" si="404"/>
        <v/>
      </c>
      <c r="N3629" s="61" t="str">
        <f t="shared" si="408"/>
        <v/>
      </c>
    </row>
    <row r="3630" spans="1:14" ht="25.35" customHeight="1" x14ac:dyDescent="0.2">
      <c r="A3630" s="70"/>
      <c r="B3630" s="71"/>
      <c r="C3630" s="68" t="str">
        <f>IF(ISERROR(VLOOKUP(IF(RIGHT($A3630,1)=")",LEFT($A3630,FIND(" (",$A3630)-1),$A3630),[1]ACCS!$B$2:$B$5003, 1, FALSE)), "","1")</f>
        <v/>
      </c>
      <c r="D3630" s="116"/>
      <c r="E3630" s="72"/>
      <c r="F3630" s="121"/>
      <c r="G3630" s="121"/>
      <c r="H3630" s="62" t="str">
        <f t="shared" si="399"/>
        <v/>
      </c>
      <c r="I3630" s="18">
        <f t="shared" si="406"/>
        <v>0</v>
      </c>
      <c r="J3630" s="18">
        <f t="shared" si="401"/>
        <v>0</v>
      </c>
      <c r="K3630" s="18">
        <f t="shared" si="402"/>
        <v>0</v>
      </c>
      <c r="L3630" s="57" t="str">
        <f t="shared" si="407"/>
        <v/>
      </c>
      <c r="M3630" s="57" t="str">
        <f t="shared" si="404"/>
        <v/>
      </c>
      <c r="N3630" s="61" t="str">
        <f t="shared" si="408"/>
        <v/>
      </c>
    </row>
    <row r="3631" spans="1:14" ht="25.35" customHeight="1" x14ac:dyDescent="0.2">
      <c r="A3631" s="70"/>
      <c r="B3631" s="71"/>
      <c r="C3631" s="68" t="str">
        <f>IF(ISERROR(VLOOKUP(IF(RIGHT($A3631,1)=")",LEFT($A3631,FIND(" (",$A3631)-1),$A3631),[1]ACCS!$B$2:$B$5003, 1, FALSE)), "","1")</f>
        <v/>
      </c>
      <c r="D3631" s="116"/>
      <c r="E3631" s="72"/>
      <c r="F3631" s="121"/>
      <c r="G3631" s="121"/>
      <c r="H3631" s="62" t="str">
        <f t="shared" si="399"/>
        <v/>
      </c>
      <c r="I3631" s="18">
        <f t="shared" si="406"/>
        <v>0</v>
      </c>
      <c r="J3631" s="18">
        <f t="shared" si="401"/>
        <v>0</v>
      </c>
      <c r="K3631" s="18">
        <f t="shared" si="402"/>
        <v>0</v>
      </c>
      <c r="L3631" s="57" t="str">
        <f t="shared" si="407"/>
        <v/>
      </c>
      <c r="M3631" s="57" t="str">
        <f t="shared" si="404"/>
        <v/>
      </c>
      <c r="N3631" s="61" t="str">
        <f t="shared" si="408"/>
        <v/>
      </c>
    </row>
    <row r="3632" spans="1:14" ht="25.35" customHeight="1" x14ac:dyDescent="0.2">
      <c r="A3632" s="70"/>
      <c r="B3632" s="71"/>
      <c r="C3632" s="68" t="str">
        <f>IF(ISERROR(VLOOKUP(IF(RIGHT($A3632,1)=")",LEFT($A3632,FIND(" (",$A3632)-1),$A3632),[1]ACCS!$B$2:$B$5003, 1, FALSE)), "","1")</f>
        <v/>
      </c>
      <c r="D3632" s="116"/>
      <c r="E3632" s="72"/>
      <c r="F3632" s="121"/>
      <c r="G3632" s="121"/>
      <c r="H3632" s="62" t="str">
        <f t="shared" si="399"/>
        <v/>
      </c>
      <c r="I3632" s="18">
        <f t="shared" si="406"/>
        <v>0</v>
      </c>
      <c r="J3632" s="18">
        <f t="shared" si="401"/>
        <v>0</v>
      </c>
      <c r="K3632" s="18">
        <f t="shared" si="402"/>
        <v>0</v>
      </c>
      <c r="L3632" s="57" t="str">
        <f t="shared" si="407"/>
        <v/>
      </c>
      <c r="M3632" s="57" t="str">
        <f t="shared" si="404"/>
        <v/>
      </c>
      <c r="N3632" s="61" t="str">
        <f t="shared" si="408"/>
        <v/>
      </c>
    </row>
    <row r="3633" spans="1:14" ht="25.35" customHeight="1" x14ac:dyDescent="0.2">
      <c r="A3633" s="70"/>
      <c r="B3633" s="71"/>
      <c r="C3633" s="68" t="str">
        <f>IF(ISERROR(VLOOKUP(IF(RIGHT($A3633,1)=")",LEFT($A3633,FIND(" (",$A3633)-1),$A3633),[1]ACCS!$B$2:$B$5003, 1, FALSE)), "","1")</f>
        <v/>
      </c>
      <c r="D3633" s="116"/>
      <c r="E3633" s="72"/>
      <c r="F3633" s="121"/>
      <c r="G3633" s="121"/>
      <c r="H3633" s="62" t="str">
        <f t="shared" ref="H3633:H3696" si="409">IF($A3633="","",IF($I3633=0,"Japonica",IF($I3633=1,"Reticulata",IF($I3633=2,"NRH",IF($I3633=3,"Sasanqua",IF($I3633=4,"Hiemalis",IF($I3633=5,"Vernalis",IF($I3633=6,"Japonica [Higo]","Specie"))))))))</f>
        <v/>
      </c>
      <c r="I3633" s="18">
        <f t="shared" si="406"/>
        <v>0</v>
      </c>
      <c r="J3633" s="18">
        <f t="shared" ref="J3633:J3696" si="410">IF(NOT(ISERROR(SEARCH("(Rusticana)",$A3633))),7,IF(NOT(ISERROR(SEARCH("(Wabisuke)",$A3633))),8,IF(NOT(ISERROR(SEARCH("(Edithae)",$A3633))),9,IF(NOT(ISERROR(SEARCH("(Oleifera)",$A3633))),10,IF(NOT(ISERROR(SEARCH("(Saluenensis)",$A3633))),11,0)))))</f>
        <v>0</v>
      </c>
      <c r="K3633" s="18">
        <f t="shared" ref="K3633:K3696" si="411">IF(NOT(ISERROR(SEARCH("(Pitardii)",$A3633))),12,IF(NOT(ISERROR(SEARCH("(Specie)",$A3633))),13,0))</f>
        <v>0</v>
      </c>
      <c r="L3633" s="57" t="str">
        <f t="shared" si="407"/>
        <v/>
      </c>
      <c r="M3633" s="57" t="str">
        <f t="shared" si="404"/>
        <v/>
      </c>
      <c r="N3633" s="61" t="str">
        <f t="shared" si="408"/>
        <v/>
      </c>
    </row>
    <row r="3634" spans="1:14" ht="25.35" customHeight="1" x14ac:dyDescent="0.2">
      <c r="A3634" s="70"/>
      <c r="B3634" s="71"/>
      <c r="C3634" s="68" t="str">
        <f>IF(ISERROR(VLOOKUP(IF(RIGHT($A3634,1)=")",LEFT($A3634,FIND(" (",$A3634)-1),$A3634),[1]ACCS!$B$2:$B$5003, 1, FALSE)), "","1")</f>
        <v/>
      </c>
      <c r="D3634" s="116"/>
      <c r="E3634" s="72"/>
      <c r="F3634" s="121"/>
      <c r="G3634" s="121"/>
      <c r="H3634" s="62" t="str">
        <f t="shared" si="409"/>
        <v/>
      </c>
      <c r="I3634" s="18">
        <f t="shared" si="406"/>
        <v>0</v>
      </c>
      <c r="J3634" s="18">
        <f t="shared" si="410"/>
        <v>0</v>
      </c>
      <c r="K3634" s="18">
        <f t="shared" si="411"/>
        <v>0</v>
      </c>
      <c r="L3634" s="57" t="str">
        <f t="shared" si="407"/>
        <v/>
      </c>
      <c r="M3634" s="57" t="str">
        <f t="shared" si="404"/>
        <v/>
      </c>
      <c r="N3634" s="61" t="str">
        <f t="shared" si="408"/>
        <v/>
      </c>
    </row>
    <row r="3635" spans="1:14" ht="25.35" customHeight="1" x14ac:dyDescent="0.2">
      <c r="A3635" s="70"/>
      <c r="B3635" s="71"/>
      <c r="C3635" s="68" t="str">
        <f>IF(ISERROR(VLOOKUP(IF(RIGHT($A3635,1)=")",LEFT($A3635,FIND(" (",$A3635)-1),$A3635),[1]ACCS!$B$2:$B$5003, 1, FALSE)), "","1")</f>
        <v/>
      </c>
      <c r="D3635" s="116"/>
      <c r="E3635" s="72"/>
      <c r="F3635" s="121"/>
      <c r="G3635" s="121"/>
      <c r="H3635" s="62" t="str">
        <f t="shared" si="409"/>
        <v/>
      </c>
      <c r="I3635" s="18">
        <f t="shared" si="406"/>
        <v>0</v>
      </c>
      <c r="J3635" s="18">
        <f t="shared" si="410"/>
        <v>0</v>
      </c>
      <c r="K3635" s="18">
        <f t="shared" si="411"/>
        <v>0</v>
      </c>
      <c r="L3635" s="57" t="str">
        <f t="shared" si="407"/>
        <v/>
      </c>
      <c r="M3635" s="57" t="str">
        <f t="shared" ref="M3635:M3698" si="412">SUBSTITUTE(SUBSTITUTE(SUBSTITUTE(SUBSTITUTE(SUBSTITUTE($L3635," (Edithae)","")," (Oleifera)","")," (Saluenensis)","")," (Specie)","")," (Pitardii)","")</f>
        <v/>
      </c>
      <c r="N3635" s="61" t="str">
        <f t="shared" si="408"/>
        <v/>
      </c>
    </row>
    <row r="3636" spans="1:14" ht="25.35" customHeight="1" x14ac:dyDescent="0.2">
      <c r="A3636" s="70"/>
      <c r="B3636" s="71"/>
      <c r="C3636" s="68" t="str">
        <f>IF(ISERROR(VLOOKUP(IF(RIGHT($A3636,1)=")",LEFT($A3636,FIND(" (",$A3636)-1),$A3636),[1]ACCS!$B$2:$B$5003, 1, FALSE)), "","1")</f>
        <v/>
      </c>
      <c r="D3636" s="116"/>
      <c r="E3636" s="72"/>
      <c r="F3636" s="121"/>
      <c r="G3636" s="121"/>
      <c r="H3636" s="62" t="str">
        <f t="shared" si="409"/>
        <v/>
      </c>
      <c r="I3636" s="18">
        <f t="shared" si="406"/>
        <v>0</v>
      </c>
      <c r="J3636" s="18">
        <f t="shared" si="410"/>
        <v>0</v>
      </c>
      <c r="K3636" s="18">
        <f t="shared" si="411"/>
        <v>0</v>
      </c>
      <c r="L3636" s="57" t="str">
        <f t="shared" si="407"/>
        <v/>
      </c>
      <c r="M3636" s="57" t="str">
        <f t="shared" si="412"/>
        <v/>
      </c>
      <c r="N3636" s="61" t="str">
        <f t="shared" si="408"/>
        <v/>
      </c>
    </row>
    <row r="3637" spans="1:14" ht="25.35" customHeight="1" x14ac:dyDescent="0.2">
      <c r="A3637" s="70"/>
      <c r="B3637" s="71"/>
      <c r="C3637" s="68" t="str">
        <f>IF(ISERROR(VLOOKUP(IF(RIGHT($A3637,1)=")",LEFT($A3637,FIND(" (",$A3637)-1),$A3637),[1]ACCS!$B$2:$B$5003, 1, FALSE)), "","1")</f>
        <v/>
      </c>
      <c r="D3637" s="116"/>
      <c r="E3637" s="72"/>
      <c r="F3637" s="121"/>
      <c r="G3637" s="121"/>
      <c r="H3637" s="62" t="str">
        <f t="shared" si="409"/>
        <v/>
      </c>
      <c r="I3637" s="18">
        <f t="shared" si="406"/>
        <v>0</v>
      </c>
      <c r="J3637" s="18">
        <f t="shared" si="410"/>
        <v>0</v>
      </c>
      <c r="K3637" s="18">
        <f t="shared" si="411"/>
        <v>0</v>
      </c>
      <c r="L3637" s="57" t="str">
        <f t="shared" si="407"/>
        <v/>
      </c>
      <c r="M3637" s="57" t="str">
        <f t="shared" si="412"/>
        <v/>
      </c>
      <c r="N3637" s="61" t="str">
        <f t="shared" si="408"/>
        <v/>
      </c>
    </row>
    <row r="3638" spans="1:14" ht="25.35" customHeight="1" x14ac:dyDescent="0.2">
      <c r="A3638" s="70"/>
      <c r="B3638" s="71"/>
      <c r="C3638" s="68" t="str">
        <f>IF(ISERROR(VLOOKUP(IF(RIGHT($A3638,1)=")",LEFT($A3638,FIND(" (",$A3638)-1),$A3638),[1]ACCS!$B$2:$B$5003, 1, FALSE)), "","1")</f>
        <v/>
      </c>
      <c r="D3638" s="116"/>
      <c r="E3638" s="72"/>
      <c r="F3638" s="121"/>
      <c r="G3638" s="121"/>
      <c r="H3638" s="62" t="str">
        <f t="shared" si="409"/>
        <v/>
      </c>
      <c r="I3638" s="18">
        <f t="shared" si="406"/>
        <v>0</v>
      </c>
      <c r="J3638" s="18">
        <f t="shared" si="410"/>
        <v>0</v>
      </c>
      <c r="K3638" s="18">
        <f t="shared" si="411"/>
        <v>0</v>
      </c>
      <c r="L3638" s="57" t="str">
        <f t="shared" si="407"/>
        <v/>
      </c>
      <c r="M3638" s="57" t="str">
        <f t="shared" si="412"/>
        <v/>
      </c>
      <c r="N3638" s="61" t="str">
        <f t="shared" si="408"/>
        <v/>
      </c>
    </row>
    <row r="3639" spans="1:14" ht="25.35" customHeight="1" x14ac:dyDescent="0.2">
      <c r="A3639" s="70"/>
      <c r="B3639" s="71"/>
      <c r="C3639" s="68" t="str">
        <f>IF(ISERROR(VLOOKUP(IF(RIGHT($A3639,1)=")",LEFT($A3639,FIND(" (",$A3639)-1),$A3639),[1]ACCS!$B$2:$B$5003, 1, FALSE)), "","1")</f>
        <v/>
      </c>
      <c r="D3639" s="116"/>
      <c r="E3639" s="72"/>
      <c r="F3639" s="121"/>
      <c r="G3639" s="121"/>
      <c r="H3639" s="62" t="str">
        <f t="shared" si="409"/>
        <v/>
      </c>
      <c r="I3639" s="18">
        <f t="shared" si="406"/>
        <v>0</v>
      </c>
      <c r="J3639" s="18">
        <f t="shared" si="410"/>
        <v>0</v>
      </c>
      <c r="K3639" s="18">
        <f t="shared" si="411"/>
        <v>0</v>
      </c>
      <c r="L3639" s="57" t="str">
        <f t="shared" si="407"/>
        <v/>
      </c>
      <c r="M3639" s="57" t="str">
        <f t="shared" si="412"/>
        <v/>
      </c>
      <c r="N3639" s="61" t="str">
        <f t="shared" si="408"/>
        <v/>
      </c>
    </row>
    <row r="3640" spans="1:14" ht="25.35" customHeight="1" x14ac:dyDescent="0.2">
      <c r="A3640" s="70"/>
      <c r="B3640" s="71"/>
      <c r="C3640" s="68" t="str">
        <f>IF(ISERROR(VLOOKUP(IF(RIGHT($A3640,1)=")",LEFT($A3640,FIND(" (",$A3640)-1),$A3640),[1]ACCS!$B$2:$B$5003, 1, FALSE)), "","1")</f>
        <v/>
      </c>
      <c r="D3640" s="116"/>
      <c r="E3640" s="72"/>
      <c r="F3640" s="121"/>
      <c r="G3640" s="121"/>
      <c r="H3640" s="62" t="str">
        <f t="shared" si="409"/>
        <v/>
      </c>
      <c r="I3640" s="18">
        <f t="shared" si="406"/>
        <v>0</v>
      </c>
      <c r="J3640" s="18">
        <f t="shared" si="410"/>
        <v>0</v>
      </c>
      <c r="K3640" s="18">
        <f t="shared" si="411"/>
        <v>0</v>
      </c>
      <c r="L3640" s="57" t="str">
        <f t="shared" si="407"/>
        <v/>
      </c>
      <c r="M3640" s="57" t="str">
        <f t="shared" si="412"/>
        <v/>
      </c>
      <c r="N3640" s="61" t="str">
        <f t="shared" si="408"/>
        <v/>
      </c>
    </row>
    <row r="3641" spans="1:14" ht="25.35" customHeight="1" x14ac:dyDescent="0.2">
      <c r="A3641" s="70"/>
      <c r="B3641" s="71"/>
      <c r="C3641" s="68" t="str">
        <f>IF(ISERROR(VLOOKUP(IF(RIGHT($A3641,1)=")",LEFT($A3641,FIND(" (",$A3641)-1),$A3641),[1]ACCS!$B$2:$B$5003, 1, FALSE)), "","1")</f>
        <v/>
      </c>
      <c r="D3641" s="116"/>
      <c r="E3641" s="72"/>
      <c r="F3641" s="121"/>
      <c r="G3641" s="121"/>
      <c r="H3641" s="62" t="str">
        <f t="shared" si="409"/>
        <v/>
      </c>
      <c r="I3641" s="18">
        <f t="shared" si="406"/>
        <v>0</v>
      </c>
      <c r="J3641" s="18">
        <f t="shared" si="410"/>
        <v>0</v>
      </c>
      <c r="K3641" s="18">
        <f t="shared" si="411"/>
        <v>0</v>
      </c>
      <c r="L3641" s="57" t="str">
        <f t="shared" si="407"/>
        <v/>
      </c>
      <c r="M3641" s="57" t="str">
        <f t="shared" si="412"/>
        <v/>
      </c>
      <c r="N3641" s="61" t="str">
        <f t="shared" si="408"/>
        <v/>
      </c>
    </row>
    <row r="3642" spans="1:14" ht="25.35" customHeight="1" x14ac:dyDescent="0.2">
      <c r="A3642" s="70"/>
      <c r="B3642" s="71"/>
      <c r="C3642" s="68" t="str">
        <f>IF(ISERROR(VLOOKUP(IF(RIGHT($A3642,1)=")",LEFT($A3642,FIND(" (",$A3642)-1),$A3642),[1]ACCS!$B$2:$B$5003, 1, FALSE)), "","1")</f>
        <v/>
      </c>
      <c r="D3642" s="116"/>
      <c r="E3642" s="72"/>
      <c r="F3642" s="121"/>
      <c r="G3642" s="121"/>
      <c r="H3642" s="62" t="str">
        <f t="shared" si="409"/>
        <v/>
      </c>
      <c r="I3642" s="18">
        <f t="shared" si="406"/>
        <v>0</v>
      </c>
      <c r="J3642" s="18">
        <f t="shared" si="410"/>
        <v>0</v>
      </c>
      <c r="K3642" s="18">
        <f t="shared" si="411"/>
        <v>0</v>
      </c>
      <c r="L3642" s="57" t="str">
        <f t="shared" si="407"/>
        <v/>
      </c>
      <c r="M3642" s="57" t="str">
        <f t="shared" si="412"/>
        <v/>
      </c>
      <c r="N3642" s="61" t="str">
        <f t="shared" si="408"/>
        <v/>
      </c>
    </row>
    <row r="3643" spans="1:14" ht="25.35" customHeight="1" x14ac:dyDescent="0.2">
      <c r="A3643" s="70"/>
      <c r="B3643" s="71"/>
      <c r="C3643" s="68" t="str">
        <f>IF(ISERROR(VLOOKUP(IF(RIGHT($A3643,1)=")",LEFT($A3643,FIND(" (",$A3643)-1),$A3643),[1]ACCS!$B$2:$B$5003, 1, FALSE)), "","1")</f>
        <v/>
      </c>
      <c r="D3643" s="116"/>
      <c r="E3643" s="72"/>
      <c r="F3643" s="121"/>
      <c r="G3643" s="121"/>
      <c r="H3643" s="62" t="str">
        <f t="shared" si="409"/>
        <v/>
      </c>
      <c r="I3643" s="18">
        <f t="shared" si="406"/>
        <v>0</v>
      </c>
      <c r="J3643" s="18">
        <f t="shared" si="410"/>
        <v>0</v>
      </c>
      <c r="K3643" s="18">
        <f t="shared" si="411"/>
        <v>0</v>
      </c>
      <c r="L3643" s="57" t="str">
        <f t="shared" si="407"/>
        <v/>
      </c>
      <c r="M3643" s="57" t="str">
        <f t="shared" si="412"/>
        <v/>
      </c>
      <c r="N3643" s="61" t="str">
        <f t="shared" si="408"/>
        <v/>
      </c>
    </row>
    <row r="3644" spans="1:14" ht="25.35" customHeight="1" x14ac:dyDescent="0.2">
      <c r="A3644" s="70"/>
      <c r="B3644" s="71"/>
      <c r="C3644" s="68" t="str">
        <f>IF(ISERROR(VLOOKUP(IF(RIGHT($A3644,1)=")",LEFT($A3644,FIND(" (",$A3644)-1),$A3644),[1]ACCS!$B$2:$B$5003, 1, FALSE)), "","1")</f>
        <v/>
      </c>
      <c r="D3644" s="116"/>
      <c r="E3644" s="72"/>
      <c r="F3644" s="121"/>
      <c r="G3644" s="121"/>
      <c r="H3644" s="62" t="str">
        <f t="shared" si="409"/>
        <v/>
      </c>
      <c r="I3644" s="18">
        <f t="shared" si="406"/>
        <v>0</v>
      </c>
      <c r="J3644" s="18">
        <f t="shared" si="410"/>
        <v>0</v>
      </c>
      <c r="K3644" s="18">
        <f t="shared" si="411"/>
        <v>0</v>
      </c>
      <c r="L3644" s="57" t="str">
        <f t="shared" si="407"/>
        <v/>
      </c>
      <c r="M3644" s="57" t="str">
        <f t="shared" si="412"/>
        <v/>
      </c>
      <c r="N3644" s="61" t="str">
        <f t="shared" si="408"/>
        <v/>
      </c>
    </row>
    <row r="3645" spans="1:14" ht="25.35" customHeight="1" x14ac:dyDescent="0.2">
      <c r="A3645" s="70"/>
      <c r="B3645" s="71"/>
      <c r="C3645" s="68" t="str">
        <f>IF(ISERROR(VLOOKUP(IF(RIGHT($A3645,1)=")",LEFT($A3645,FIND(" (",$A3645)-1),$A3645),[1]ACCS!$B$2:$B$5003, 1, FALSE)), "","1")</f>
        <v/>
      </c>
      <c r="D3645" s="116"/>
      <c r="E3645" s="72"/>
      <c r="F3645" s="121"/>
      <c r="G3645" s="121"/>
      <c r="H3645" s="62" t="str">
        <f t="shared" si="409"/>
        <v/>
      </c>
      <c r="I3645" s="18">
        <f t="shared" si="406"/>
        <v>0</v>
      </c>
      <c r="J3645" s="18">
        <f t="shared" si="410"/>
        <v>0</v>
      </c>
      <c r="K3645" s="18">
        <f t="shared" si="411"/>
        <v>0</v>
      </c>
      <c r="L3645" s="57" t="str">
        <f t="shared" si="407"/>
        <v/>
      </c>
      <c r="M3645" s="57" t="str">
        <f t="shared" si="412"/>
        <v/>
      </c>
      <c r="N3645" s="61" t="str">
        <f t="shared" si="408"/>
        <v/>
      </c>
    </row>
    <row r="3646" spans="1:14" ht="25.35" customHeight="1" x14ac:dyDescent="0.2">
      <c r="A3646" s="70"/>
      <c r="B3646" s="71"/>
      <c r="C3646" s="68" t="str">
        <f>IF(ISERROR(VLOOKUP(IF(RIGHT($A3646,1)=")",LEFT($A3646,FIND(" (",$A3646)-1),$A3646),[1]ACCS!$B$2:$B$5003, 1, FALSE)), "","1")</f>
        <v/>
      </c>
      <c r="D3646" s="116"/>
      <c r="E3646" s="72"/>
      <c r="F3646" s="121"/>
      <c r="G3646" s="121"/>
      <c r="H3646" s="62" t="str">
        <f t="shared" si="409"/>
        <v/>
      </c>
      <c r="I3646" s="18">
        <f t="shared" si="406"/>
        <v>0</v>
      </c>
      <c r="J3646" s="18">
        <f t="shared" si="410"/>
        <v>0</v>
      </c>
      <c r="K3646" s="18">
        <f t="shared" si="411"/>
        <v>0</v>
      </c>
      <c r="L3646" s="57" t="str">
        <f t="shared" si="407"/>
        <v/>
      </c>
      <c r="M3646" s="57" t="str">
        <f t="shared" si="412"/>
        <v/>
      </c>
      <c r="N3646" s="61" t="str">
        <f t="shared" si="408"/>
        <v/>
      </c>
    </row>
    <row r="3647" spans="1:14" ht="25.35" customHeight="1" x14ac:dyDescent="0.2">
      <c r="A3647" s="70"/>
      <c r="B3647" s="71"/>
      <c r="C3647" s="68" t="str">
        <f>IF(ISERROR(VLOOKUP(IF(RIGHT($A3647,1)=")",LEFT($A3647,FIND(" (",$A3647)-1),$A3647),[1]ACCS!$B$2:$B$5003, 1, FALSE)), "","1")</f>
        <v/>
      </c>
      <c r="D3647" s="116"/>
      <c r="E3647" s="72"/>
      <c r="F3647" s="121"/>
      <c r="G3647" s="121"/>
      <c r="H3647" s="62" t="str">
        <f t="shared" si="409"/>
        <v/>
      </c>
      <c r="I3647" s="18">
        <f t="shared" si="406"/>
        <v>0</v>
      </c>
      <c r="J3647" s="18">
        <f t="shared" si="410"/>
        <v>0</v>
      </c>
      <c r="K3647" s="18">
        <f t="shared" si="411"/>
        <v>0</v>
      </c>
      <c r="L3647" s="57" t="str">
        <f t="shared" si="407"/>
        <v/>
      </c>
      <c r="M3647" s="57" t="str">
        <f t="shared" si="412"/>
        <v/>
      </c>
      <c r="N3647" s="61" t="str">
        <f t="shared" si="408"/>
        <v/>
      </c>
    </row>
    <row r="3648" spans="1:14" ht="25.35" customHeight="1" x14ac:dyDescent="0.2">
      <c r="A3648" s="70"/>
      <c r="B3648" s="71"/>
      <c r="C3648" s="68" t="str">
        <f>IF(ISERROR(VLOOKUP(IF(RIGHT($A3648,1)=")",LEFT($A3648,FIND(" (",$A3648)-1),$A3648),[1]ACCS!$B$2:$B$5003, 1, FALSE)), "","1")</f>
        <v/>
      </c>
      <c r="D3648" s="116"/>
      <c r="E3648" s="72"/>
      <c r="F3648" s="121"/>
      <c r="G3648" s="121"/>
      <c r="H3648" s="62" t="str">
        <f t="shared" si="409"/>
        <v/>
      </c>
      <c r="I3648" s="18">
        <f t="shared" si="406"/>
        <v>0</v>
      </c>
      <c r="J3648" s="18">
        <f t="shared" si="410"/>
        <v>0</v>
      </c>
      <c r="K3648" s="18">
        <f t="shared" si="411"/>
        <v>0</v>
      </c>
      <c r="L3648" s="57" t="str">
        <f t="shared" si="407"/>
        <v/>
      </c>
      <c r="M3648" s="57" t="str">
        <f t="shared" si="412"/>
        <v/>
      </c>
      <c r="N3648" s="61" t="str">
        <f t="shared" si="408"/>
        <v/>
      </c>
    </row>
    <row r="3649" spans="1:14" ht="25.35" customHeight="1" x14ac:dyDescent="0.2">
      <c r="A3649" s="70"/>
      <c r="B3649" s="71"/>
      <c r="C3649" s="68" t="str">
        <f>IF(ISERROR(VLOOKUP(IF(RIGHT($A3649,1)=")",LEFT($A3649,FIND(" (",$A3649)-1),$A3649),[1]ACCS!$B$2:$B$5003, 1, FALSE)), "","1")</f>
        <v/>
      </c>
      <c r="D3649" s="116"/>
      <c r="E3649" s="72"/>
      <c r="F3649" s="121"/>
      <c r="G3649" s="121"/>
      <c r="H3649" s="62" t="str">
        <f t="shared" si="409"/>
        <v/>
      </c>
      <c r="I3649" s="18">
        <f t="shared" si="406"/>
        <v>0</v>
      </c>
      <c r="J3649" s="18">
        <f t="shared" si="410"/>
        <v>0</v>
      </c>
      <c r="K3649" s="18">
        <f t="shared" si="411"/>
        <v>0</v>
      </c>
      <c r="L3649" s="57" t="str">
        <f t="shared" si="407"/>
        <v/>
      </c>
      <c r="M3649" s="57" t="str">
        <f t="shared" si="412"/>
        <v/>
      </c>
      <c r="N3649" s="61" t="str">
        <f t="shared" si="408"/>
        <v/>
      </c>
    </row>
    <row r="3650" spans="1:14" ht="25.35" customHeight="1" x14ac:dyDescent="0.2">
      <c r="A3650" s="70"/>
      <c r="B3650" s="71"/>
      <c r="C3650" s="68" t="str">
        <f>IF(ISERROR(VLOOKUP(IF(RIGHT($A3650,1)=")",LEFT($A3650,FIND(" (",$A3650)-1),$A3650),[1]ACCS!$B$2:$B$5003, 1, FALSE)), "","1")</f>
        <v/>
      </c>
      <c r="D3650" s="116"/>
      <c r="E3650" s="72"/>
      <c r="F3650" s="121"/>
      <c r="G3650" s="121"/>
      <c r="H3650" s="62" t="str">
        <f t="shared" si="409"/>
        <v/>
      </c>
      <c r="I3650" s="18">
        <f t="shared" si="406"/>
        <v>0</v>
      </c>
      <c r="J3650" s="18">
        <f t="shared" si="410"/>
        <v>0</v>
      </c>
      <c r="K3650" s="18">
        <f t="shared" si="411"/>
        <v>0</v>
      </c>
      <c r="L3650" s="57" t="str">
        <f t="shared" si="407"/>
        <v/>
      </c>
      <c r="M3650" s="57" t="str">
        <f t="shared" si="412"/>
        <v/>
      </c>
      <c r="N3650" s="61" t="str">
        <f t="shared" si="408"/>
        <v/>
      </c>
    </row>
    <row r="3651" spans="1:14" ht="25.35" customHeight="1" x14ac:dyDescent="0.2">
      <c r="A3651" s="70"/>
      <c r="B3651" s="71"/>
      <c r="C3651" s="68" t="str">
        <f>IF(ISERROR(VLOOKUP(IF(RIGHT($A3651,1)=")",LEFT($A3651,FIND(" (",$A3651)-1),$A3651),[1]ACCS!$B$2:$B$5003, 1, FALSE)), "","1")</f>
        <v/>
      </c>
      <c r="D3651" s="116"/>
      <c r="E3651" s="72"/>
      <c r="F3651" s="121"/>
      <c r="G3651" s="121"/>
      <c r="H3651" s="62" t="str">
        <f t="shared" si="409"/>
        <v/>
      </c>
      <c r="I3651" s="18">
        <f t="shared" si="406"/>
        <v>0</v>
      </c>
      <c r="J3651" s="18">
        <f t="shared" si="410"/>
        <v>0</v>
      </c>
      <c r="K3651" s="18">
        <f t="shared" si="411"/>
        <v>0</v>
      </c>
      <c r="L3651" s="57" t="str">
        <f t="shared" si="407"/>
        <v/>
      </c>
      <c r="M3651" s="57" t="str">
        <f t="shared" si="412"/>
        <v/>
      </c>
      <c r="N3651" s="61" t="str">
        <f t="shared" si="408"/>
        <v/>
      </c>
    </row>
    <row r="3652" spans="1:14" ht="25.35" customHeight="1" x14ac:dyDescent="0.2">
      <c r="A3652" s="70"/>
      <c r="B3652" s="71"/>
      <c r="C3652" s="68" t="str">
        <f>IF(ISERROR(VLOOKUP(IF(RIGHT($A3652,1)=")",LEFT($A3652,FIND(" (",$A3652)-1),$A3652),[1]ACCS!$B$2:$B$5003, 1, FALSE)), "","1")</f>
        <v/>
      </c>
      <c r="D3652" s="116"/>
      <c r="E3652" s="72"/>
      <c r="F3652" s="121"/>
      <c r="G3652" s="121"/>
      <c r="H3652" s="62" t="str">
        <f t="shared" si="409"/>
        <v/>
      </c>
      <c r="I3652" s="18">
        <f t="shared" si="406"/>
        <v>0</v>
      </c>
      <c r="J3652" s="18">
        <f t="shared" si="410"/>
        <v>0</v>
      </c>
      <c r="K3652" s="18">
        <f t="shared" si="411"/>
        <v>0</v>
      </c>
      <c r="L3652" s="57" t="str">
        <f t="shared" si="407"/>
        <v/>
      </c>
      <c r="M3652" s="57" t="str">
        <f t="shared" si="412"/>
        <v/>
      </c>
      <c r="N3652" s="61" t="str">
        <f t="shared" si="408"/>
        <v/>
      </c>
    </row>
    <row r="3653" spans="1:14" ht="25.35" customHeight="1" x14ac:dyDescent="0.2">
      <c r="A3653" s="70"/>
      <c r="B3653" s="71"/>
      <c r="C3653" s="68" t="str">
        <f>IF(ISERROR(VLOOKUP(IF(RIGHT($A3653,1)=")",LEFT($A3653,FIND(" (",$A3653)-1),$A3653),[1]ACCS!$B$2:$B$5003, 1, FALSE)), "","1")</f>
        <v/>
      </c>
      <c r="D3653" s="116"/>
      <c r="E3653" s="72"/>
      <c r="F3653" s="121"/>
      <c r="G3653" s="121"/>
      <c r="H3653" s="62" t="str">
        <f t="shared" si="409"/>
        <v/>
      </c>
      <c r="I3653" s="18">
        <f t="shared" si="406"/>
        <v>0</v>
      </c>
      <c r="J3653" s="18">
        <f t="shared" si="410"/>
        <v>0</v>
      </c>
      <c r="K3653" s="18">
        <f t="shared" si="411"/>
        <v>0</v>
      </c>
      <c r="L3653" s="57" t="str">
        <f t="shared" si="407"/>
        <v/>
      </c>
      <c r="M3653" s="57" t="str">
        <f t="shared" si="412"/>
        <v/>
      </c>
      <c r="N3653" s="61" t="str">
        <f t="shared" si="408"/>
        <v/>
      </c>
    </row>
    <row r="3654" spans="1:14" ht="25.35" customHeight="1" x14ac:dyDescent="0.2">
      <c r="A3654" s="70"/>
      <c r="B3654" s="71"/>
      <c r="C3654" s="68" t="str">
        <f>IF(ISERROR(VLOOKUP(IF(RIGHT($A3654,1)=")",LEFT($A3654,FIND(" (",$A3654)-1),$A3654),[1]ACCS!$B$2:$B$5003, 1, FALSE)), "","1")</f>
        <v/>
      </c>
      <c r="D3654" s="116"/>
      <c r="E3654" s="72"/>
      <c r="F3654" s="121"/>
      <c r="G3654" s="121"/>
      <c r="H3654" s="62" t="str">
        <f t="shared" si="409"/>
        <v/>
      </c>
      <c r="I3654" s="18">
        <f t="shared" si="406"/>
        <v>0</v>
      </c>
      <c r="J3654" s="18">
        <f t="shared" si="410"/>
        <v>0</v>
      </c>
      <c r="K3654" s="18">
        <f t="shared" si="411"/>
        <v>0</v>
      </c>
      <c r="L3654" s="57" t="str">
        <f t="shared" si="407"/>
        <v/>
      </c>
      <c r="M3654" s="57" t="str">
        <f t="shared" si="412"/>
        <v/>
      </c>
      <c r="N3654" s="61" t="str">
        <f t="shared" si="408"/>
        <v/>
      </c>
    </row>
    <row r="3655" spans="1:14" ht="25.35" customHeight="1" x14ac:dyDescent="0.2">
      <c r="A3655" s="70"/>
      <c r="B3655" s="71"/>
      <c r="C3655" s="68" t="str">
        <f>IF(ISERROR(VLOOKUP(IF(RIGHT($A3655,1)=")",LEFT($A3655,FIND(" (",$A3655)-1),$A3655),[1]ACCS!$B$2:$B$5003, 1, FALSE)), "","1")</f>
        <v/>
      </c>
      <c r="D3655" s="116"/>
      <c r="E3655" s="72"/>
      <c r="F3655" s="121"/>
      <c r="G3655" s="121"/>
      <c r="H3655" s="62" t="str">
        <f t="shared" si="409"/>
        <v/>
      </c>
      <c r="I3655" s="18">
        <f t="shared" si="406"/>
        <v>0</v>
      </c>
      <c r="J3655" s="18">
        <f t="shared" si="410"/>
        <v>0</v>
      </c>
      <c r="K3655" s="18">
        <f t="shared" si="411"/>
        <v>0</v>
      </c>
      <c r="L3655" s="57" t="str">
        <f t="shared" si="407"/>
        <v/>
      </c>
      <c r="M3655" s="57" t="str">
        <f t="shared" si="412"/>
        <v/>
      </c>
      <c r="N3655" s="61" t="str">
        <f t="shared" si="408"/>
        <v/>
      </c>
    </row>
    <row r="3656" spans="1:14" ht="25.35" customHeight="1" x14ac:dyDescent="0.2">
      <c r="A3656" s="70"/>
      <c r="B3656" s="71"/>
      <c r="C3656" s="68" t="str">
        <f>IF(ISERROR(VLOOKUP(IF(RIGHT($A3656,1)=")",LEFT($A3656,FIND(" (",$A3656)-1),$A3656),[1]ACCS!$B$2:$B$5003, 1, FALSE)), "","1")</f>
        <v/>
      </c>
      <c r="D3656" s="116"/>
      <c r="E3656" s="72"/>
      <c r="F3656" s="121"/>
      <c r="G3656" s="121"/>
      <c r="H3656" s="62" t="str">
        <f t="shared" si="409"/>
        <v/>
      </c>
      <c r="I3656" s="18">
        <f t="shared" si="406"/>
        <v>0</v>
      </c>
      <c r="J3656" s="18">
        <f t="shared" si="410"/>
        <v>0</v>
      </c>
      <c r="K3656" s="18">
        <f t="shared" si="411"/>
        <v>0</v>
      </c>
      <c r="L3656" s="57" t="str">
        <f t="shared" si="407"/>
        <v/>
      </c>
      <c r="M3656" s="57" t="str">
        <f t="shared" si="412"/>
        <v/>
      </c>
      <c r="N3656" s="61" t="str">
        <f t="shared" si="408"/>
        <v/>
      </c>
    </row>
    <row r="3657" spans="1:14" ht="25.35" customHeight="1" x14ac:dyDescent="0.2">
      <c r="A3657" s="70"/>
      <c r="B3657" s="71"/>
      <c r="C3657" s="68" t="str">
        <f>IF(ISERROR(VLOOKUP(IF(RIGHT($A3657,1)=")",LEFT($A3657,FIND(" (",$A3657)-1),$A3657),[1]ACCS!$B$2:$B$5003, 1, FALSE)), "","1")</f>
        <v/>
      </c>
      <c r="D3657" s="116"/>
      <c r="E3657" s="72"/>
      <c r="F3657" s="121"/>
      <c r="G3657" s="121"/>
      <c r="H3657" s="62" t="str">
        <f t="shared" si="409"/>
        <v/>
      </c>
      <c r="I3657" s="18">
        <f t="shared" si="406"/>
        <v>0</v>
      </c>
      <c r="J3657" s="18">
        <f t="shared" si="410"/>
        <v>0</v>
      </c>
      <c r="K3657" s="18">
        <f t="shared" si="411"/>
        <v>0</v>
      </c>
      <c r="L3657" s="57" t="str">
        <f t="shared" si="407"/>
        <v/>
      </c>
      <c r="M3657" s="57" t="str">
        <f t="shared" si="412"/>
        <v/>
      </c>
      <c r="N3657" s="61" t="str">
        <f t="shared" si="408"/>
        <v/>
      </c>
    </row>
    <row r="3658" spans="1:14" ht="25.35" customHeight="1" x14ac:dyDescent="0.2">
      <c r="A3658" s="70"/>
      <c r="B3658" s="71"/>
      <c r="C3658" s="68" t="str">
        <f>IF(ISERROR(VLOOKUP(IF(RIGHT($A3658,1)=")",LEFT($A3658,FIND(" (",$A3658)-1),$A3658),[1]ACCS!$B$2:$B$5003, 1, FALSE)), "","1")</f>
        <v/>
      </c>
      <c r="D3658" s="116"/>
      <c r="E3658" s="72"/>
      <c r="F3658" s="121"/>
      <c r="G3658" s="121"/>
      <c r="H3658" s="62" t="str">
        <f t="shared" si="409"/>
        <v/>
      </c>
      <c r="I3658" s="18">
        <f t="shared" si="406"/>
        <v>0</v>
      </c>
      <c r="J3658" s="18">
        <f t="shared" si="410"/>
        <v>0</v>
      </c>
      <c r="K3658" s="18">
        <f t="shared" si="411"/>
        <v>0</v>
      </c>
      <c r="L3658" s="57" t="str">
        <f t="shared" si="407"/>
        <v/>
      </c>
      <c r="M3658" s="57" t="str">
        <f t="shared" si="412"/>
        <v/>
      </c>
      <c r="N3658" s="61" t="str">
        <f t="shared" si="408"/>
        <v/>
      </c>
    </row>
    <row r="3659" spans="1:14" ht="25.35" customHeight="1" x14ac:dyDescent="0.2">
      <c r="A3659" s="70"/>
      <c r="B3659" s="71"/>
      <c r="C3659" s="68" t="str">
        <f>IF(ISERROR(VLOOKUP(IF(RIGHT($A3659,1)=")",LEFT($A3659,FIND(" (",$A3659)-1),$A3659),[1]ACCS!$B$2:$B$5003, 1, FALSE)), "","1")</f>
        <v/>
      </c>
      <c r="D3659" s="116"/>
      <c r="E3659" s="72"/>
      <c r="F3659" s="121"/>
      <c r="G3659" s="121"/>
      <c r="H3659" s="62" t="str">
        <f t="shared" si="409"/>
        <v/>
      </c>
      <c r="I3659" s="18">
        <f t="shared" si="406"/>
        <v>0</v>
      </c>
      <c r="J3659" s="18">
        <f t="shared" si="410"/>
        <v>0</v>
      </c>
      <c r="K3659" s="18">
        <f t="shared" si="411"/>
        <v>0</v>
      </c>
      <c r="L3659" s="57" t="str">
        <f t="shared" si="407"/>
        <v/>
      </c>
      <c r="M3659" s="57" t="str">
        <f t="shared" si="412"/>
        <v/>
      </c>
      <c r="N3659" s="61" t="str">
        <f t="shared" si="408"/>
        <v/>
      </c>
    </row>
    <row r="3660" spans="1:14" ht="25.35" customHeight="1" x14ac:dyDescent="0.2">
      <c r="A3660" s="70"/>
      <c r="B3660" s="71"/>
      <c r="C3660" s="68" t="str">
        <f>IF(ISERROR(VLOOKUP(IF(RIGHT($A3660,1)=")",LEFT($A3660,FIND(" (",$A3660)-1),$A3660),[1]ACCS!$B$2:$B$5003, 1, FALSE)), "","1")</f>
        <v/>
      </c>
      <c r="D3660" s="116"/>
      <c r="E3660" s="72"/>
      <c r="F3660" s="121"/>
      <c r="G3660" s="121"/>
      <c r="H3660" s="62" t="str">
        <f t="shared" si="409"/>
        <v/>
      </c>
      <c r="I3660" s="18">
        <f t="shared" si="406"/>
        <v>0</v>
      </c>
      <c r="J3660" s="18">
        <f t="shared" si="410"/>
        <v>0</v>
      </c>
      <c r="K3660" s="18">
        <f t="shared" si="411"/>
        <v>0</v>
      </c>
      <c r="L3660" s="57" t="str">
        <f t="shared" si="407"/>
        <v/>
      </c>
      <c r="M3660" s="57" t="str">
        <f t="shared" si="412"/>
        <v/>
      </c>
      <c r="N3660" s="61" t="str">
        <f t="shared" si="408"/>
        <v/>
      </c>
    </row>
    <row r="3661" spans="1:14" ht="25.35" customHeight="1" x14ac:dyDescent="0.2">
      <c r="A3661" s="70"/>
      <c r="B3661" s="71"/>
      <c r="C3661" s="68" t="str">
        <f>IF(ISERROR(VLOOKUP(IF(RIGHT($A3661,1)=")",LEFT($A3661,FIND(" (",$A3661)-1),$A3661),[1]ACCS!$B$2:$B$5003, 1, FALSE)), "","1")</f>
        <v/>
      </c>
      <c r="D3661" s="116"/>
      <c r="E3661" s="72"/>
      <c r="F3661" s="121"/>
      <c r="G3661" s="121"/>
      <c r="H3661" s="62" t="str">
        <f t="shared" si="409"/>
        <v/>
      </c>
      <c r="I3661" s="18">
        <f t="shared" si="406"/>
        <v>0</v>
      </c>
      <c r="J3661" s="18">
        <f t="shared" si="410"/>
        <v>0</v>
      </c>
      <c r="K3661" s="18">
        <f t="shared" si="411"/>
        <v>0</v>
      </c>
      <c r="L3661" s="57" t="str">
        <f t="shared" si="407"/>
        <v/>
      </c>
      <c r="M3661" s="57" t="str">
        <f t="shared" si="412"/>
        <v/>
      </c>
      <c r="N3661" s="61" t="str">
        <f t="shared" si="408"/>
        <v/>
      </c>
    </row>
    <row r="3662" spans="1:14" ht="25.35" customHeight="1" x14ac:dyDescent="0.2">
      <c r="A3662" s="70"/>
      <c r="B3662" s="71"/>
      <c r="C3662" s="68" t="str">
        <f>IF(ISERROR(VLOOKUP(IF(RIGHT($A3662,1)=")",LEFT($A3662,FIND(" (",$A3662)-1),$A3662),[1]ACCS!$B$2:$B$5003, 1, FALSE)), "","1")</f>
        <v/>
      </c>
      <c r="D3662" s="116"/>
      <c r="E3662" s="72"/>
      <c r="F3662" s="121"/>
      <c r="G3662" s="121"/>
      <c r="H3662" s="62" t="str">
        <f t="shared" si="409"/>
        <v/>
      </c>
      <c r="I3662" s="18">
        <f t="shared" si="406"/>
        <v>0</v>
      </c>
      <c r="J3662" s="18">
        <f t="shared" si="410"/>
        <v>0</v>
      </c>
      <c r="K3662" s="18">
        <f t="shared" si="411"/>
        <v>0</v>
      </c>
      <c r="L3662" s="57" t="str">
        <f t="shared" si="407"/>
        <v/>
      </c>
      <c r="M3662" s="57" t="str">
        <f t="shared" si="412"/>
        <v/>
      </c>
      <c r="N3662" s="61" t="str">
        <f t="shared" si="408"/>
        <v/>
      </c>
    </row>
    <row r="3663" spans="1:14" ht="25.35" customHeight="1" x14ac:dyDescent="0.2">
      <c r="A3663" s="70"/>
      <c r="B3663" s="71"/>
      <c r="C3663" s="68" t="str">
        <f>IF(ISERROR(VLOOKUP(IF(RIGHT($A3663,1)=")",LEFT($A3663,FIND(" (",$A3663)-1),$A3663),[1]ACCS!$B$2:$B$5003, 1, FALSE)), "","1")</f>
        <v/>
      </c>
      <c r="D3663" s="116"/>
      <c r="E3663" s="72"/>
      <c r="F3663" s="121"/>
      <c r="G3663" s="121"/>
      <c r="H3663" s="62" t="str">
        <f t="shared" si="409"/>
        <v/>
      </c>
      <c r="I3663" s="18">
        <f t="shared" si="406"/>
        <v>0</v>
      </c>
      <c r="J3663" s="18">
        <f t="shared" si="410"/>
        <v>0</v>
      </c>
      <c r="K3663" s="18">
        <f t="shared" si="411"/>
        <v>0</v>
      </c>
      <c r="L3663" s="57" t="str">
        <f t="shared" si="407"/>
        <v/>
      </c>
      <c r="M3663" s="57" t="str">
        <f t="shared" si="412"/>
        <v/>
      </c>
      <c r="N3663" s="61" t="str">
        <f t="shared" si="408"/>
        <v/>
      </c>
    </row>
    <row r="3664" spans="1:14" ht="25.35" customHeight="1" x14ac:dyDescent="0.2">
      <c r="A3664" s="70"/>
      <c r="B3664" s="71"/>
      <c r="C3664" s="68" t="str">
        <f>IF(ISERROR(VLOOKUP(IF(RIGHT($A3664,1)=")",LEFT($A3664,FIND(" (",$A3664)-1),$A3664),[1]ACCS!$B$2:$B$5003, 1, FALSE)), "","1")</f>
        <v/>
      </c>
      <c r="D3664" s="116"/>
      <c r="E3664" s="72"/>
      <c r="F3664" s="121"/>
      <c r="G3664" s="121"/>
      <c r="H3664" s="62" t="str">
        <f t="shared" si="409"/>
        <v/>
      </c>
      <c r="I3664" s="18">
        <f t="shared" si="406"/>
        <v>0</v>
      </c>
      <c r="J3664" s="18">
        <f t="shared" si="410"/>
        <v>0</v>
      </c>
      <c r="K3664" s="18">
        <f t="shared" si="411"/>
        <v>0</v>
      </c>
      <c r="L3664" s="57" t="str">
        <f t="shared" si="407"/>
        <v/>
      </c>
      <c r="M3664" s="57" t="str">
        <f t="shared" si="412"/>
        <v/>
      </c>
      <c r="N3664" s="61" t="str">
        <f t="shared" si="408"/>
        <v/>
      </c>
    </row>
    <row r="3665" spans="1:14" ht="25.35" customHeight="1" x14ac:dyDescent="0.2">
      <c r="A3665" s="70"/>
      <c r="B3665" s="71"/>
      <c r="C3665" s="68" t="str">
        <f>IF(ISERROR(VLOOKUP(IF(RIGHT($A3665,1)=")",LEFT($A3665,FIND(" (",$A3665)-1),$A3665),[1]ACCS!$B$2:$B$5003, 1, FALSE)), "","1")</f>
        <v/>
      </c>
      <c r="D3665" s="116"/>
      <c r="E3665" s="72"/>
      <c r="F3665" s="121"/>
      <c r="G3665" s="121"/>
      <c r="H3665" s="62" t="str">
        <f t="shared" si="409"/>
        <v/>
      </c>
      <c r="I3665" s="18">
        <f t="shared" si="406"/>
        <v>0</v>
      </c>
      <c r="J3665" s="18">
        <f t="shared" si="410"/>
        <v>0</v>
      </c>
      <c r="K3665" s="18">
        <f t="shared" si="411"/>
        <v>0</v>
      </c>
      <c r="L3665" s="57" t="str">
        <f t="shared" si="407"/>
        <v/>
      </c>
      <c r="M3665" s="57" t="str">
        <f t="shared" si="412"/>
        <v/>
      </c>
      <c r="N3665" s="61" t="str">
        <f t="shared" si="408"/>
        <v/>
      </c>
    </row>
    <row r="3666" spans="1:14" ht="25.35" customHeight="1" x14ac:dyDescent="0.2">
      <c r="A3666" s="70"/>
      <c r="B3666" s="71"/>
      <c r="C3666" s="68" t="str">
        <f>IF(ISERROR(VLOOKUP(IF(RIGHT($A3666,1)=")",LEFT($A3666,FIND(" (",$A3666)-1),$A3666),[1]ACCS!$B$2:$B$5003, 1, FALSE)), "","1")</f>
        <v/>
      </c>
      <c r="D3666" s="116"/>
      <c r="E3666" s="72"/>
      <c r="F3666" s="121"/>
      <c r="G3666" s="121"/>
      <c r="H3666" s="62" t="str">
        <f t="shared" si="409"/>
        <v/>
      </c>
      <c r="I3666" s="18">
        <f t="shared" si="406"/>
        <v>0</v>
      </c>
      <c r="J3666" s="18">
        <f t="shared" si="410"/>
        <v>0</v>
      </c>
      <c r="K3666" s="18">
        <f t="shared" si="411"/>
        <v>0</v>
      </c>
      <c r="L3666" s="57" t="str">
        <f t="shared" si="407"/>
        <v/>
      </c>
      <c r="M3666" s="57" t="str">
        <f t="shared" si="412"/>
        <v/>
      </c>
      <c r="N3666" s="61" t="str">
        <f t="shared" si="408"/>
        <v/>
      </c>
    </row>
    <row r="3667" spans="1:14" ht="25.35" customHeight="1" x14ac:dyDescent="0.2">
      <c r="A3667" s="70"/>
      <c r="B3667" s="71"/>
      <c r="C3667" s="68" t="str">
        <f>IF(ISERROR(VLOOKUP(IF(RIGHT($A3667,1)=")",LEFT($A3667,FIND(" (",$A3667)-1),$A3667),[1]ACCS!$B$2:$B$5003, 1, FALSE)), "","1")</f>
        <v/>
      </c>
      <c r="D3667" s="116"/>
      <c r="E3667" s="72"/>
      <c r="F3667" s="121"/>
      <c r="G3667" s="121"/>
      <c r="H3667" s="62" t="str">
        <f t="shared" si="409"/>
        <v/>
      </c>
      <c r="I3667" s="18">
        <f t="shared" si="406"/>
        <v>0</v>
      </c>
      <c r="J3667" s="18">
        <f t="shared" si="410"/>
        <v>0</v>
      </c>
      <c r="K3667" s="18">
        <f t="shared" si="411"/>
        <v>0</v>
      </c>
      <c r="L3667" s="57" t="str">
        <f t="shared" si="407"/>
        <v/>
      </c>
      <c r="M3667" s="57" t="str">
        <f t="shared" si="412"/>
        <v/>
      </c>
      <c r="N3667" s="61" t="str">
        <f t="shared" si="408"/>
        <v/>
      </c>
    </row>
    <row r="3668" spans="1:14" ht="25.35" customHeight="1" x14ac:dyDescent="0.2">
      <c r="A3668" s="70"/>
      <c r="B3668" s="71"/>
      <c r="C3668" s="68" t="str">
        <f>IF(ISERROR(VLOOKUP(IF(RIGHT($A3668,1)=")",LEFT($A3668,FIND(" (",$A3668)-1),$A3668),[1]ACCS!$B$2:$B$5003, 1, FALSE)), "","1")</f>
        <v/>
      </c>
      <c r="D3668" s="116"/>
      <c r="E3668" s="72"/>
      <c r="F3668" s="121"/>
      <c r="G3668" s="121"/>
      <c r="H3668" s="62" t="str">
        <f t="shared" si="409"/>
        <v/>
      </c>
      <c r="I3668" s="18">
        <f t="shared" si="406"/>
        <v>0</v>
      </c>
      <c r="J3668" s="18">
        <f t="shared" si="410"/>
        <v>0</v>
      </c>
      <c r="K3668" s="18">
        <f t="shared" si="411"/>
        <v>0</v>
      </c>
      <c r="L3668" s="57" t="str">
        <f t="shared" si="407"/>
        <v/>
      </c>
      <c r="M3668" s="57" t="str">
        <f t="shared" si="412"/>
        <v/>
      </c>
      <c r="N3668" s="61" t="str">
        <f t="shared" si="408"/>
        <v/>
      </c>
    </row>
    <row r="3669" spans="1:14" ht="25.35" customHeight="1" x14ac:dyDescent="0.2">
      <c r="A3669" s="70"/>
      <c r="B3669" s="71"/>
      <c r="C3669" s="68" t="str">
        <f>IF(ISERROR(VLOOKUP(IF(RIGHT($A3669,1)=")",LEFT($A3669,FIND(" (",$A3669)-1),$A3669),[1]ACCS!$B$2:$B$5003, 1, FALSE)), "","1")</f>
        <v/>
      </c>
      <c r="D3669" s="116"/>
      <c r="E3669" s="72"/>
      <c r="F3669" s="121"/>
      <c r="G3669" s="121"/>
      <c r="H3669" s="62" t="str">
        <f t="shared" si="409"/>
        <v/>
      </c>
      <c r="I3669" s="18">
        <f t="shared" si="406"/>
        <v>0</v>
      </c>
      <c r="J3669" s="18">
        <f t="shared" si="410"/>
        <v>0</v>
      </c>
      <c r="K3669" s="18">
        <f t="shared" si="411"/>
        <v>0</v>
      </c>
      <c r="L3669" s="57" t="str">
        <f t="shared" si="407"/>
        <v/>
      </c>
      <c r="M3669" s="57" t="str">
        <f t="shared" si="412"/>
        <v/>
      </c>
      <c r="N3669" s="61" t="str">
        <f t="shared" si="408"/>
        <v/>
      </c>
    </row>
    <row r="3670" spans="1:14" ht="25.35" customHeight="1" x14ac:dyDescent="0.2">
      <c r="A3670" s="70"/>
      <c r="B3670" s="71"/>
      <c r="C3670" s="68" t="str">
        <f>IF(ISERROR(VLOOKUP(IF(RIGHT($A3670,1)=")",LEFT($A3670,FIND(" (",$A3670)-1),$A3670),[1]ACCS!$B$2:$B$5003, 1, FALSE)), "","1")</f>
        <v/>
      </c>
      <c r="D3670" s="116"/>
      <c r="E3670" s="72"/>
      <c r="F3670" s="121"/>
      <c r="G3670" s="121"/>
      <c r="H3670" s="62" t="str">
        <f t="shared" si="409"/>
        <v/>
      </c>
      <c r="I3670" s="18">
        <f t="shared" si="406"/>
        <v>0</v>
      </c>
      <c r="J3670" s="18">
        <f t="shared" si="410"/>
        <v>0</v>
      </c>
      <c r="K3670" s="18">
        <f t="shared" si="411"/>
        <v>0</v>
      </c>
      <c r="L3670" s="57" t="str">
        <f t="shared" si="407"/>
        <v/>
      </c>
      <c r="M3670" s="57" t="str">
        <f t="shared" si="412"/>
        <v/>
      </c>
      <c r="N3670" s="61" t="str">
        <f t="shared" si="408"/>
        <v/>
      </c>
    </row>
    <row r="3671" spans="1:14" ht="25.35" customHeight="1" x14ac:dyDescent="0.2">
      <c r="A3671" s="70"/>
      <c r="B3671" s="71"/>
      <c r="C3671" s="68" t="str">
        <f>IF(ISERROR(VLOOKUP(IF(RIGHT($A3671,1)=")",LEFT($A3671,FIND(" (",$A3671)-1),$A3671),[1]ACCS!$B$2:$B$5003, 1, FALSE)), "","1")</f>
        <v/>
      </c>
      <c r="D3671" s="116"/>
      <c r="E3671" s="72"/>
      <c r="F3671" s="121"/>
      <c r="G3671" s="121"/>
      <c r="H3671" s="62" t="str">
        <f t="shared" si="409"/>
        <v/>
      </c>
      <c r="I3671" s="18">
        <f t="shared" si="406"/>
        <v>0</v>
      </c>
      <c r="J3671" s="18">
        <f t="shared" si="410"/>
        <v>0</v>
      </c>
      <c r="K3671" s="18">
        <f t="shared" si="411"/>
        <v>0</v>
      </c>
      <c r="L3671" s="57" t="str">
        <f t="shared" si="407"/>
        <v/>
      </c>
      <c r="M3671" s="57" t="str">
        <f t="shared" si="412"/>
        <v/>
      </c>
      <c r="N3671" s="61" t="str">
        <f t="shared" si="408"/>
        <v/>
      </c>
    </row>
    <row r="3672" spans="1:14" ht="25.35" customHeight="1" x14ac:dyDescent="0.2">
      <c r="A3672" s="70"/>
      <c r="B3672" s="71"/>
      <c r="C3672" s="68" t="str">
        <f>IF(ISERROR(VLOOKUP(IF(RIGHT($A3672,1)=")",LEFT($A3672,FIND(" (",$A3672)-1),$A3672),[1]ACCS!$B$2:$B$5003, 1, FALSE)), "","1")</f>
        <v/>
      </c>
      <c r="D3672" s="116"/>
      <c r="E3672" s="72"/>
      <c r="F3672" s="121"/>
      <c r="G3672" s="121"/>
      <c r="H3672" s="62" t="str">
        <f t="shared" si="409"/>
        <v/>
      </c>
      <c r="I3672" s="18">
        <f t="shared" si="406"/>
        <v>0</v>
      </c>
      <c r="J3672" s="18">
        <f t="shared" si="410"/>
        <v>0</v>
      </c>
      <c r="K3672" s="18">
        <f t="shared" si="411"/>
        <v>0</v>
      </c>
      <c r="L3672" s="57" t="str">
        <f t="shared" si="407"/>
        <v/>
      </c>
      <c r="M3672" s="57" t="str">
        <f t="shared" si="412"/>
        <v/>
      </c>
      <c r="N3672" s="61" t="str">
        <f t="shared" si="408"/>
        <v/>
      </c>
    </row>
    <row r="3673" spans="1:14" ht="25.35" customHeight="1" x14ac:dyDescent="0.2">
      <c r="A3673" s="70"/>
      <c r="B3673" s="71"/>
      <c r="C3673" s="68" t="str">
        <f>IF(ISERROR(VLOOKUP(IF(RIGHT($A3673,1)=")",LEFT($A3673,FIND(" (",$A3673)-1),$A3673),[1]ACCS!$B$2:$B$5003, 1, FALSE)), "","1")</f>
        <v/>
      </c>
      <c r="D3673" s="116"/>
      <c r="E3673" s="72"/>
      <c r="F3673" s="121"/>
      <c r="G3673" s="121"/>
      <c r="H3673" s="62" t="str">
        <f t="shared" si="409"/>
        <v/>
      </c>
      <c r="I3673" s="18">
        <f t="shared" si="406"/>
        <v>0</v>
      </c>
      <c r="J3673" s="18">
        <f t="shared" si="410"/>
        <v>0</v>
      </c>
      <c r="K3673" s="18">
        <f t="shared" si="411"/>
        <v>0</v>
      </c>
      <c r="L3673" s="57" t="str">
        <f t="shared" si="407"/>
        <v/>
      </c>
      <c r="M3673" s="57" t="str">
        <f t="shared" si="412"/>
        <v/>
      </c>
      <c r="N3673" s="61" t="str">
        <f t="shared" si="408"/>
        <v/>
      </c>
    </row>
    <row r="3674" spans="1:14" ht="25.35" customHeight="1" x14ac:dyDescent="0.2">
      <c r="A3674" s="70"/>
      <c r="B3674" s="71"/>
      <c r="C3674" s="68" t="str">
        <f>IF(ISERROR(VLOOKUP(IF(RIGHT($A3674,1)=")",LEFT($A3674,FIND(" (",$A3674)-1),$A3674),[1]ACCS!$B$2:$B$5003, 1, FALSE)), "","1")</f>
        <v/>
      </c>
      <c r="D3674" s="116"/>
      <c r="E3674" s="72"/>
      <c r="F3674" s="121"/>
      <c r="G3674" s="121"/>
      <c r="H3674" s="62" t="str">
        <f t="shared" si="409"/>
        <v/>
      </c>
      <c r="I3674" s="18">
        <f t="shared" si="406"/>
        <v>0</v>
      </c>
      <c r="J3674" s="18">
        <f t="shared" si="410"/>
        <v>0</v>
      </c>
      <c r="K3674" s="18">
        <f t="shared" si="411"/>
        <v>0</v>
      </c>
      <c r="L3674" s="57" t="str">
        <f t="shared" si="407"/>
        <v/>
      </c>
      <c r="M3674" s="57" t="str">
        <f t="shared" si="412"/>
        <v/>
      </c>
      <c r="N3674" s="61" t="str">
        <f t="shared" si="408"/>
        <v/>
      </c>
    </row>
    <row r="3675" spans="1:14" ht="25.35" customHeight="1" x14ac:dyDescent="0.2">
      <c r="A3675" s="70"/>
      <c r="B3675" s="71"/>
      <c r="C3675" s="68" t="str">
        <f>IF(ISERROR(VLOOKUP(IF(RIGHT($A3675,1)=")",LEFT($A3675,FIND(" (",$A3675)-1),$A3675),[1]ACCS!$B$2:$B$5003, 1, FALSE)), "","1")</f>
        <v/>
      </c>
      <c r="D3675" s="116"/>
      <c r="E3675" s="72"/>
      <c r="F3675" s="121"/>
      <c r="G3675" s="121"/>
      <c r="H3675" s="62" t="str">
        <f t="shared" si="409"/>
        <v/>
      </c>
      <c r="I3675" s="18">
        <f t="shared" si="406"/>
        <v>0</v>
      </c>
      <c r="J3675" s="18">
        <f t="shared" si="410"/>
        <v>0</v>
      </c>
      <c r="K3675" s="18">
        <f t="shared" si="411"/>
        <v>0</v>
      </c>
      <c r="L3675" s="57" t="str">
        <f t="shared" si="407"/>
        <v/>
      </c>
      <c r="M3675" s="57" t="str">
        <f t="shared" si="412"/>
        <v/>
      </c>
      <c r="N3675" s="61" t="str">
        <f t="shared" si="408"/>
        <v/>
      </c>
    </row>
    <row r="3676" spans="1:14" ht="25.35" customHeight="1" x14ac:dyDescent="0.2">
      <c r="A3676" s="70"/>
      <c r="B3676" s="71"/>
      <c r="C3676" s="68" t="str">
        <f>IF(ISERROR(VLOOKUP(IF(RIGHT($A3676,1)=")",LEFT($A3676,FIND(" (",$A3676)-1),$A3676),[1]ACCS!$B$2:$B$5003, 1, FALSE)), "","1")</f>
        <v/>
      </c>
      <c r="D3676" s="116"/>
      <c r="E3676" s="72"/>
      <c r="F3676" s="121"/>
      <c r="G3676" s="121"/>
      <c r="H3676" s="62" t="str">
        <f t="shared" si="409"/>
        <v/>
      </c>
      <c r="I3676" s="18">
        <f t="shared" si="406"/>
        <v>0</v>
      </c>
      <c r="J3676" s="18">
        <f t="shared" si="410"/>
        <v>0</v>
      </c>
      <c r="K3676" s="18">
        <f t="shared" si="411"/>
        <v>0</v>
      </c>
      <c r="L3676" s="57" t="str">
        <f t="shared" si="407"/>
        <v/>
      </c>
      <c r="M3676" s="57" t="str">
        <f t="shared" si="412"/>
        <v/>
      </c>
      <c r="N3676" s="61" t="str">
        <f t="shared" si="408"/>
        <v/>
      </c>
    </row>
    <row r="3677" spans="1:14" ht="25.35" customHeight="1" x14ac:dyDescent="0.2">
      <c r="A3677" s="70"/>
      <c r="B3677" s="71"/>
      <c r="C3677" s="68" t="str">
        <f>IF(ISERROR(VLOOKUP(IF(RIGHT($A3677,1)=")",LEFT($A3677,FIND(" (",$A3677)-1),$A3677),[1]ACCS!$B$2:$B$5003, 1, FALSE)), "","1")</f>
        <v/>
      </c>
      <c r="D3677" s="116"/>
      <c r="E3677" s="72"/>
      <c r="F3677" s="121"/>
      <c r="G3677" s="121"/>
      <c r="H3677" s="62" t="str">
        <f t="shared" si="409"/>
        <v/>
      </c>
      <c r="I3677" s="18">
        <f t="shared" ref="I3677:I3740" si="413">IF(NOT(ISERROR(SEARCH("(R)",$A3677))),1,IF(NOT(ISERROR(SEARCH("(H)",$A3677))),2,IF(NOT(ISERROR(SEARCH("(Sasanqua)",$A3677))),3,IF(NOT(ISERROR(SEARCH("(Hiemalis)",$A3677))),4,IF(NOT(ISERROR(SEARCH("(Vernalis)",$A3677))),5,IF(NOT(ISERROR(SEARCH("(Higo)",$A3677))),6,))))))+$J3677+K3677</f>
        <v>0</v>
      </c>
      <c r="J3677" s="18">
        <f t="shared" si="410"/>
        <v>0</v>
      </c>
      <c r="K3677" s="18">
        <f t="shared" si="411"/>
        <v>0</v>
      </c>
      <c r="L3677" s="57" t="str">
        <f t="shared" ref="L3677:L3740" si="414">SUBSTITUTE(SUBSTITUTE(SUBSTITUTE(SUBSTITUTE(SUBSTITUTE(SUBSTITUTE(SUBSTITUTE(SUBSTITUTE(A3677," (A)","")," (R)","")," (H)","")," (Sasanqua)","")," (Hiemalis)","")," (Vernalis)","")," (Rusticana)",""),"(Wabisuke)","")</f>
        <v/>
      </c>
      <c r="M3677" s="57" t="str">
        <f t="shared" si="412"/>
        <v/>
      </c>
      <c r="N3677" s="61" t="str">
        <f t="shared" si="408"/>
        <v/>
      </c>
    </row>
    <row r="3678" spans="1:14" ht="25.35" customHeight="1" x14ac:dyDescent="0.2">
      <c r="A3678" s="70"/>
      <c r="B3678" s="71"/>
      <c r="C3678" s="68" t="str">
        <f>IF(ISERROR(VLOOKUP(IF(RIGHT($A3678,1)=")",LEFT($A3678,FIND(" (",$A3678)-1),$A3678),[1]ACCS!$B$2:$B$5003, 1, FALSE)), "","1")</f>
        <v/>
      </c>
      <c r="D3678" s="116"/>
      <c r="E3678" s="72"/>
      <c r="F3678" s="121"/>
      <c r="G3678" s="121"/>
      <c r="H3678" s="62" t="str">
        <f t="shared" si="409"/>
        <v/>
      </c>
      <c r="I3678" s="18">
        <f t="shared" si="413"/>
        <v>0</v>
      </c>
      <c r="J3678" s="18">
        <f t="shared" si="410"/>
        <v>0</v>
      </c>
      <c r="K3678" s="18">
        <f t="shared" si="411"/>
        <v>0</v>
      </c>
      <c r="L3678" s="57" t="str">
        <f t="shared" si="414"/>
        <v/>
      </c>
      <c r="M3678" s="57" t="str">
        <f t="shared" si="412"/>
        <v/>
      </c>
      <c r="N3678" s="61" t="str">
        <f t="shared" si="408"/>
        <v/>
      </c>
    </row>
    <row r="3679" spans="1:14" ht="25.35" customHeight="1" x14ac:dyDescent="0.2">
      <c r="A3679" s="70"/>
      <c r="B3679" s="71"/>
      <c r="C3679" s="68" t="str">
        <f>IF(ISERROR(VLOOKUP(IF(RIGHT($A3679,1)=")",LEFT($A3679,FIND(" (",$A3679)-1),$A3679),[1]ACCS!$B$2:$B$5003, 1, FALSE)), "","1")</f>
        <v/>
      </c>
      <c r="D3679" s="116"/>
      <c r="E3679" s="72"/>
      <c r="F3679" s="121"/>
      <c r="G3679" s="121"/>
      <c r="H3679" s="62" t="str">
        <f t="shared" si="409"/>
        <v/>
      </c>
      <c r="I3679" s="18">
        <f t="shared" si="413"/>
        <v>0</v>
      </c>
      <c r="J3679" s="18">
        <f t="shared" si="410"/>
        <v>0</v>
      </c>
      <c r="K3679" s="18">
        <f t="shared" si="411"/>
        <v>0</v>
      </c>
      <c r="L3679" s="57" t="str">
        <f t="shared" si="414"/>
        <v/>
      </c>
      <c r="M3679" s="57" t="str">
        <f t="shared" si="412"/>
        <v/>
      </c>
      <c r="N3679" s="61" t="str">
        <f t="shared" si="408"/>
        <v/>
      </c>
    </row>
    <row r="3680" spans="1:14" ht="25.35" customHeight="1" x14ac:dyDescent="0.2">
      <c r="A3680" s="70"/>
      <c r="B3680" s="71"/>
      <c r="C3680" s="68" t="str">
        <f>IF(ISERROR(VLOOKUP(IF(RIGHT($A3680,1)=")",LEFT($A3680,FIND(" (",$A3680)-1),$A3680),[1]ACCS!$B$2:$B$5003, 1, FALSE)), "","1")</f>
        <v/>
      </c>
      <c r="D3680" s="116"/>
      <c r="E3680" s="72"/>
      <c r="F3680" s="121"/>
      <c r="G3680" s="121"/>
      <c r="H3680" s="62" t="str">
        <f t="shared" si="409"/>
        <v/>
      </c>
      <c r="I3680" s="18">
        <f t="shared" si="413"/>
        <v>0</v>
      </c>
      <c r="J3680" s="18">
        <f t="shared" si="410"/>
        <v>0</v>
      </c>
      <c r="K3680" s="18">
        <f t="shared" si="411"/>
        <v>0</v>
      </c>
      <c r="L3680" s="57" t="str">
        <f t="shared" si="414"/>
        <v/>
      </c>
      <c r="M3680" s="57" t="str">
        <f t="shared" si="412"/>
        <v/>
      </c>
      <c r="N3680" s="61" t="str">
        <f t="shared" si="408"/>
        <v/>
      </c>
    </row>
    <row r="3681" spans="1:14" ht="25.35" customHeight="1" x14ac:dyDescent="0.2">
      <c r="A3681" s="70"/>
      <c r="B3681" s="71"/>
      <c r="C3681" s="68" t="str">
        <f>IF(ISERROR(VLOOKUP(IF(RIGHT($A3681,1)=")",LEFT($A3681,FIND(" (",$A3681)-1),$A3681),[1]ACCS!$B$2:$B$5003, 1, FALSE)), "","1")</f>
        <v/>
      </c>
      <c r="D3681" s="116"/>
      <c r="E3681" s="72"/>
      <c r="F3681" s="121"/>
      <c r="G3681" s="121"/>
      <c r="H3681" s="62" t="str">
        <f t="shared" si="409"/>
        <v/>
      </c>
      <c r="I3681" s="18">
        <f t="shared" si="413"/>
        <v>0</v>
      </c>
      <c r="J3681" s="18">
        <f t="shared" si="410"/>
        <v>0</v>
      </c>
      <c r="K3681" s="18">
        <f t="shared" si="411"/>
        <v>0</v>
      </c>
      <c r="L3681" s="57" t="str">
        <f t="shared" si="414"/>
        <v/>
      </c>
      <c r="M3681" s="57" t="str">
        <f t="shared" si="412"/>
        <v/>
      </c>
      <c r="N3681" s="61" t="str">
        <f t="shared" si="408"/>
        <v/>
      </c>
    </row>
    <row r="3682" spans="1:14" ht="25.35" customHeight="1" x14ac:dyDescent="0.2">
      <c r="A3682" s="70"/>
      <c r="B3682" s="71"/>
      <c r="C3682" s="68" t="str">
        <f>IF(ISERROR(VLOOKUP(IF(RIGHT($A3682,1)=")",LEFT($A3682,FIND(" (",$A3682)-1),$A3682),[1]ACCS!$B$2:$B$5003, 1, FALSE)), "","1")</f>
        <v/>
      </c>
      <c r="D3682" s="116"/>
      <c r="E3682" s="72"/>
      <c r="F3682" s="121"/>
      <c r="G3682" s="121"/>
      <c r="H3682" s="62" t="str">
        <f t="shared" si="409"/>
        <v/>
      </c>
      <c r="I3682" s="18">
        <f t="shared" si="413"/>
        <v>0</v>
      </c>
      <c r="J3682" s="18">
        <f t="shared" si="410"/>
        <v>0</v>
      </c>
      <c r="K3682" s="18">
        <f t="shared" si="411"/>
        <v>0</v>
      </c>
      <c r="L3682" s="57" t="str">
        <f t="shared" si="414"/>
        <v/>
      </c>
      <c r="M3682" s="57" t="str">
        <f t="shared" si="412"/>
        <v/>
      </c>
      <c r="N3682" s="61" t="str">
        <f t="shared" si="408"/>
        <v/>
      </c>
    </row>
    <row r="3683" spans="1:14" ht="25.35" customHeight="1" x14ac:dyDescent="0.2">
      <c r="A3683" s="70"/>
      <c r="B3683" s="71"/>
      <c r="C3683" s="68" t="str">
        <f>IF(ISERROR(VLOOKUP(IF(RIGHT($A3683,1)=")",LEFT($A3683,FIND(" (",$A3683)-1),$A3683),[1]ACCS!$B$2:$B$5003, 1, FALSE)), "","1")</f>
        <v/>
      </c>
      <c r="D3683" s="116"/>
      <c r="E3683" s="72"/>
      <c r="F3683" s="121"/>
      <c r="G3683" s="121"/>
      <c r="H3683" s="62" t="str">
        <f t="shared" si="409"/>
        <v/>
      </c>
      <c r="I3683" s="18">
        <f t="shared" si="413"/>
        <v>0</v>
      </c>
      <c r="J3683" s="18">
        <f t="shared" si="410"/>
        <v>0</v>
      </c>
      <c r="K3683" s="18">
        <f t="shared" si="411"/>
        <v>0</v>
      </c>
      <c r="L3683" s="57" t="str">
        <f t="shared" si="414"/>
        <v/>
      </c>
      <c r="M3683" s="57" t="str">
        <f t="shared" si="412"/>
        <v/>
      </c>
      <c r="N3683" s="61" t="str">
        <f t="shared" si="408"/>
        <v/>
      </c>
    </row>
    <row r="3684" spans="1:14" ht="25.35" customHeight="1" x14ac:dyDescent="0.2">
      <c r="A3684" s="70"/>
      <c r="B3684" s="71"/>
      <c r="C3684" s="68" t="str">
        <f>IF(ISERROR(VLOOKUP(IF(RIGHT($A3684,1)=")",LEFT($A3684,FIND(" (",$A3684)-1),$A3684),[1]ACCS!$B$2:$B$5003, 1, FALSE)), "","1")</f>
        <v/>
      </c>
      <c r="D3684" s="116"/>
      <c r="E3684" s="72"/>
      <c r="F3684" s="121"/>
      <c r="G3684" s="121"/>
      <c r="H3684" s="62" t="str">
        <f t="shared" si="409"/>
        <v/>
      </c>
      <c r="I3684" s="18">
        <f t="shared" si="413"/>
        <v>0</v>
      </c>
      <c r="J3684" s="18">
        <f t="shared" si="410"/>
        <v>0</v>
      </c>
      <c r="K3684" s="18">
        <f t="shared" si="411"/>
        <v>0</v>
      </c>
      <c r="L3684" s="57" t="str">
        <f t="shared" si="414"/>
        <v/>
      </c>
      <c r="M3684" s="57" t="str">
        <f t="shared" si="412"/>
        <v/>
      </c>
      <c r="N3684" s="61" t="str">
        <f t="shared" si="408"/>
        <v/>
      </c>
    </row>
    <row r="3685" spans="1:14" ht="25.35" customHeight="1" x14ac:dyDescent="0.2">
      <c r="A3685" s="70"/>
      <c r="B3685" s="71"/>
      <c r="C3685" s="68" t="str">
        <f>IF(ISERROR(VLOOKUP(IF(RIGHT($A3685,1)=")",LEFT($A3685,FIND(" (",$A3685)-1),$A3685),[1]ACCS!$B$2:$B$5003, 1, FALSE)), "","1")</f>
        <v/>
      </c>
      <c r="D3685" s="116"/>
      <c r="E3685" s="72"/>
      <c r="F3685" s="121"/>
      <c r="G3685" s="121"/>
      <c r="H3685" s="62" t="str">
        <f t="shared" si="409"/>
        <v/>
      </c>
      <c r="I3685" s="18">
        <f t="shared" si="413"/>
        <v>0</v>
      </c>
      <c r="J3685" s="18">
        <f t="shared" si="410"/>
        <v>0</v>
      </c>
      <c r="K3685" s="18">
        <f t="shared" si="411"/>
        <v>0</v>
      </c>
      <c r="L3685" s="57" t="str">
        <f t="shared" si="414"/>
        <v/>
      </c>
      <c r="M3685" s="57" t="str">
        <f t="shared" si="412"/>
        <v/>
      </c>
      <c r="N3685" s="61" t="str">
        <f t="shared" si="408"/>
        <v/>
      </c>
    </row>
    <row r="3686" spans="1:14" ht="25.35" customHeight="1" x14ac:dyDescent="0.2">
      <c r="A3686" s="70"/>
      <c r="B3686" s="71"/>
      <c r="C3686" s="68" t="str">
        <f>IF(ISERROR(VLOOKUP(IF(RIGHT($A3686,1)=")",LEFT($A3686,FIND(" (",$A3686)-1),$A3686),[1]ACCS!$B$2:$B$5003, 1, FALSE)), "","1")</f>
        <v/>
      </c>
      <c r="D3686" s="116"/>
      <c r="E3686" s="72"/>
      <c r="F3686" s="121"/>
      <c r="G3686" s="121"/>
      <c r="H3686" s="62" t="str">
        <f t="shared" si="409"/>
        <v/>
      </c>
      <c r="I3686" s="18">
        <f t="shared" si="413"/>
        <v>0</v>
      </c>
      <c r="J3686" s="18">
        <f t="shared" si="410"/>
        <v>0</v>
      </c>
      <c r="K3686" s="18">
        <f t="shared" si="411"/>
        <v>0</v>
      </c>
      <c r="L3686" s="57" t="str">
        <f t="shared" si="414"/>
        <v/>
      </c>
      <c r="M3686" s="57" t="str">
        <f t="shared" si="412"/>
        <v/>
      </c>
      <c r="N3686" s="61" t="str">
        <f t="shared" ref="N3686:N3749" si="415">IF(ISNUMBER(SEARCH("See",$M3686)),$M3686,IF(ISNUMBER(SEARCH("(",$M3686)),LEFT($M3686,SEARCH("(",$M3686)-2),$M3686))</f>
        <v/>
      </c>
    </row>
    <row r="3687" spans="1:14" ht="25.35" customHeight="1" x14ac:dyDescent="0.2">
      <c r="A3687" s="70"/>
      <c r="B3687" s="71"/>
      <c r="C3687" s="68" t="str">
        <f>IF(ISERROR(VLOOKUP(IF(RIGHT($A3687,1)=")",LEFT($A3687,FIND(" (",$A3687)-1),$A3687),[1]ACCS!$B$2:$B$5003, 1, FALSE)), "","1")</f>
        <v/>
      </c>
      <c r="D3687" s="116"/>
      <c r="E3687" s="72"/>
      <c r="F3687" s="121"/>
      <c r="G3687" s="121"/>
      <c r="H3687" s="62" t="str">
        <f t="shared" si="409"/>
        <v/>
      </c>
      <c r="I3687" s="18">
        <f t="shared" si="413"/>
        <v>0</v>
      </c>
      <c r="J3687" s="18">
        <f t="shared" si="410"/>
        <v>0</v>
      </c>
      <c r="K3687" s="18">
        <f t="shared" si="411"/>
        <v>0</v>
      </c>
      <c r="L3687" s="57" t="str">
        <f t="shared" si="414"/>
        <v/>
      </c>
      <c r="M3687" s="57" t="str">
        <f t="shared" si="412"/>
        <v/>
      </c>
      <c r="N3687" s="61" t="str">
        <f t="shared" si="415"/>
        <v/>
      </c>
    </row>
    <row r="3688" spans="1:14" ht="25.35" customHeight="1" x14ac:dyDescent="0.2">
      <c r="A3688" s="70"/>
      <c r="B3688" s="71"/>
      <c r="C3688" s="68" t="str">
        <f>IF(ISERROR(VLOOKUP(IF(RIGHT($A3688,1)=")",LEFT($A3688,FIND(" (",$A3688)-1),$A3688),[1]ACCS!$B$2:$B$5003, 1, FALSE)), "","1")</f>
        <v/>
      </c>
      <c r="D3688" s="116"/>
      <c r="E3688" s="72"/>
      <c r="F3688" s="121"/>
      <c r="G3688" s="121"/>
      <c r="H3688" s="62" t="str">
        <f t="shared" si="409"/>
        <v/>
      </c>
      <c r="I3688" s="18">
        <f t="shared" si="413"/>
        <v>0</v>
      </c>
      <c r="J3688" s="18">
        <f t="shared" si="410"/>
        <v>0</v>
      </c>
      <c r="K3688" s="18">
        <f t="shared" si="411"/>
        <v>0</v>
      </c>
      <c r="L3688" s="57" t="str">
        <f t="shared" si="414"/>
        <v/>
      </c>
      <c r="M3688" s="57" t="str">
        <f t="shared" si="412"/>
        <v/>
      </c>
      <c r="N3688" s="61" t="str">
        <f t="shared" si="415"/>
        <v/>
      </c>
    </row>
    <row r="3689" spans="1:14" ht="25.35" customHeight="1" x14ac:dyDescent="0.2">
      <c r="A3689" s="70"/>
      <c r="B3689" s="71"/>
      <c r="C3689" s="68" t="str">
        <f>IF(ISERROR(VLOOKUP(IF(RIGHT($A3689,1)=")",LEFT($A3689,FIND(" (",$A3689)-1),$A3689),[1]ACCS!$B$2:$B$5003, 1, FALSE)), "","1")</f>
        <v/>
      </c>
      <c r="D3689" s="116"/>
      <c r="E3689" s="72"/>
      <c r="F3689" s="121"/>
      <c r="G3689" s="121"/>
      <c r="H3689" s="62" t="str">
        <f t="shared" si="409"/>
        <v/>
      </c>
      <c r="I3689" s="18">
        <f t="shared" si="413"/>
        <v>0</v>
      </c>
      <c r="J3689" s="18">
        <f t="shared" si="410"/>
        <v>0</v>
      </c>
      <c r="K3689" s="18">
        <f t="shared" si="411"/>
        <v>0</v>
      </c>
      <c r="L3689" s="57" t="str">
        <f t="shared" si="414"/>
        <v/>
      </c>
      <c r="M3689" s="57" t="str">
        <f t="shared" si="412"/>
        <v/>
      </c>
      <c r="N3689" s="61" t="str">
        <f t="shared" si="415"/>
        <v/>
      </c>
    </row>
    <row r="3690" spans="1:14" ht="25.35" customHeight="1" x14ac:dyDescent="0.2">
      <c r="A3690" s="70"/>
      <c r="B3690" s="71"/>
      <c r="C3690" s="68" t="str">
        <f>IF(ISERROR(VLOOKUP(IF(RIGHT($A3690,1)=")",LEFT($A3690,FIND(" (",$A3690)-1),$A3690),[1]ACCS!$B$2:$B$5003, 1, FALSE)), "","1")</f>
        <v/>
      </c>
      <c r="D3690" s="116"/>
      <c r="E3690" s="72"/>
      <c r="F3690" s="121"/>
      <c r="G3690" s="121"/>
      <c r="H3690" s="62" t="str">
        <f t="shared" si="409"/>
        <v/>
      </c>
      <c r="I3690" s="18">
        <f t="shared" si="413"/>
        <v>0</v>
      </c>
      <c r="J3690" s="18">
        <f t="shared" si="410"/>
        <v>0</v>
      </c>
      <c r="K3690" s="18">
        <f t="shared" si="411"/>
        <v>0</v>
      </c>
      <c r="L3690" s="57" t="str">
        <f t="shared" si="414"/>
        <v/>
      </c>
      <c r="M3690" s="57" t="str">
        <f t="shared" si="412"/>
        <v/>
      </c>
      <c r="N3690" s="61" t="str">
        <f t="shared" si="415"/>
        <v/>
      </c>
    </row>
    <row r="3691" spans="1:14" ht="25.35" customHeight="1" x14ac:dyDescent="0.2">
      <c r="A3691" s="70"/>
      <c r="B3691" s="71"/>
      <c r="C3691" s="68" t="str">
        <f>IF(ISERROR(VLOOKUP(IF(RIGHT($A3691,1)=")",LEFT($A3691,FIND(" (",$A3691)-1),$A3691),[1]ACCS!$B$2:$B$5003, 1, FALSE)), "","1")</f>
        <v/>
      </c>
      <c r="D3691" s="116"/>
      <c r="E3691" s="72"/>
      <c r="F3691" s="121"/>
      <c r="G3691" s="121"/>
      <c r="H3691" s="62" t="str">
        <f t="shared" si="409"/>
        <v/>
      </c>
      <c r="I3691" s="18">
        <f t="shared" si="413"/>
        <v>0</v>
      </c>
      <c r="J3691" s="18">
        <f t="shared" si="410"/>
        <v>0</v>
      </c>
      <c r="K3691" s="18">
        <f t="shared" si="411"/>
        <v>0</v>
      </c>
      <c r="L3691" s="57" t="str">
        <f t="shared" si="414"/>
        <v/>
      </c>
      <c r="M3691" s="57" t="str">
        <f t="shared" si="412"/>
        <v/>
      </c>
      <c r="N3691" s="61" t="str">
        <f t="shared" si="415"/>
        <v/>
      </c>
    </row>
    <row r="3692" spans="1:14" ht="25.35" customHeight="1" x14ac:dyDescent="0.2">
      <c r="A3692" s="70"/>
      <c r="B3692" s="71"/>
      <c r="C3692" s="68" t="str">
        <f>IF(ISERROR(VLOOKUP(IF(RIGHT($A3692,1)=")",LEFT($A3692,FIND(" (",$A3692)-1),$A3692),[1]ACCS!$B$2:$B$5003, 1, FALSE)), "","1")</f>
        <v/>
      </c>
      <c r="D3692" s="116"/>
      <c r="E3692" s="72"/>
      <c r="F3692" s="121"/>
      <c r="G3692" s="121"/>
      <c r="H3692" s="62" t="str">
        <f t="shared" si="409"/>
        <v/>
      </c>
      <c r="I3692" s="18">
        <f t="shared" si="413"/>
        <v>0</v>
      </c>
      <c r="J3692" s="18">
        <f t="shared" si="410"/>
        <v>0</v>
      </c>
      <c r="K3692" s="18">
        <f t="shared" si="411"/>
        <v>0</v>
      </c>
      <c r="L3692" s="57" t="str">
        <f t="shared" si="414"/>
        <v/>
      </c>
      <c r="M3692" s="57" t="str">
        <f t="shared" si="412"/>
        <v/>
      </c>
      <c r="N3692" s="61" t="str">
        <f t="shared" si="415"/>
        <v/>
      </c>
    </row>
    <row r="3693" spans="1:14" ht="25.35" customHeight="1" x14ac:dyDescent="0.2">
      <c r="A3693" s="70"/>
      <c r="B3693" s="71"/>
      <c r="C3693" s="68" t="str">
        <f>IF(ISERROR(VLOOKUP(IF(RIGHT($A3693,1)=")",LEFT($A3693,FIND(" (",$A3693)-1),$A3693),[1]ACCS!$B$2:$B$5003, 1, FALSE)), "","1")</f>
        <v/>
      </c>
      <c r="D3693" s="116"/>
      <c r="E3693" s="72"/>
      <c r="F3693" s="121"/>
      <c r="G3693" s="121"/>
      <c r="H3693" s="62" t="str">
        <f t="shared" si="409"/>
        <v/>
      </c>
      <c r="I3693" s="18">
        <f t="shared" si="413"/>
        <v>0</v>
      </c>
      <c r="J3693" s="18">
        <f t="shared" si="410"/>
        <v>0</v>
      </c>
      <c r="K3693" s="18">
        <f t="shared" si="411"/>
        <v>0</v>
      </c>
      <c r="L3693" s="57" t="str">
        <f t="shared" si="414"/>
        <v/>
      </c>
      <c r="M3693" s="57" t="str">
        <f t="shared" si="412"/>
        <v/>
      </c>
      <c r="N3693" s="61" t="str">
        <f t="shared" si="415"/>
        <v/>
      </c>
    </row>
    <row r="3694" spans="1:14" ht="25.35" customHeight="1" x14ac:dyDescent="0.2">
      <c r="A3694" s="70"/>
      <c r="B3694" s="71"/>
      <c r="C3694" s="68" t="str">
        <f>IF(ISERROR(VLOOKUP(IF(RIGHT($A3694,1)=")",LEFT($A3694,FIND(" (",$A3694)-1),$A3694),[1]ACCS!$B$2:$B$5003, 1, FALSE)), "","1")</f>
        <v/>
      </c>
      <c r="D3694" s="116"/>
      <c r="E3694" s="72"/>
      <c r="F3694" s="121"/>
      <c r="G3694" s="121"/>
      <c r="H3694" s="62" t="str">
        <f t="shared" si="409"/>
        <v/>
      </c>
      <c r="I3694" s="18">
        <f t="shared" si="413"/>
        <v>0</v>
      </c>
      <c r="J3694" s="18">
        <f t="shared" si="410"/>
        <v>0</v>
      </c>
      <c r="K3694" s="18">
        <f t="shared" si="411"/>
        <v>0</v>
      </c>
      <c r="L3694" s="57" t="str">
        <f t="shared" si="414"/>
        <v/>
      </c>
      <c r="M3694" s="57" t="str">
        <f t="shared" si="412"/>
        <v/>
      </c>
      <c r="N3694" s="61" t="str">
        <f t="shared" si="415"/>
        <v/>
      </c>
    </row>
    <row r="3695" spans="1:14" ht="25.35" customHeight="1" x14ac:dyDescent="0.2">
      <c r="A3695" s="70"/>
      <c r="B3695" s="71"/>
      <c r="C3695" s="68" t="str">
        <f>IF(ISERROR(VLOOKUP(IF(RIGHT($A3695,1)=")",LEFT($A3695,FIND(" (",$A3695)-1),$A3695),[1]ACCS!$B$2:$B$5003, 1, FALSE)), "","1")</f>
        <v/>
      </c>
      <c r="D3695" s="116"/>
      <c r="E3695" s="72"/>
      <c r="F3695" s="121"/>
      <c r="G3695" s="121"/>
      <c r="H3695" s="62" t="str">
        <f t="shared" si="409"/>
        <v/>
      </c>
      <c r="I3695" s="18">
        <f t="shared" si="413"/>
        <v>0</v>
      </c>
      <c r="J3695" s="18">
        <f t="shared" si="410"/>
        <v>0</v>
      </c>
      <c r="K3695" s="18">
        <f t="shared" si="411"/>
        <v>0</v>
      </c>
      <c r="L3695" s="57" t="str">
        <f t="shared" si="414"/>
        <v/>
      </c>
      <c r="M3695" s="57" t="str">
        <f t="shared" si="412"/>
        <v/>
      </c>
      <c r="N3695" s="61" t="str">
        <f t="shared" si="415"/>
        <v/>
      </c>
    </row>
    <row r="3696" spans="1:14" ht="25.35" customHeight="1" x14ac:dyDescent="0.2">
      <c r="A3696" s="70"/>
      <c r="B3696" s="71"/>
      <c r="C3696" s="68" t="str">
        <f>IF(ISERROR(VLOOKUP(IF(RIGHT($A3696,1)=")",LEFT($A3696,FIND(" (",$A3696)-1),$A3696),[1]ACCS!$B$2:$B$5003, 1, FALSE)), "","1")</f>
        <v/>
      </c>
      <c r="D3696" s="116"/>
      <c r="E3696" s="72"/>
      <c r="F3696" s="121"/>
      <c r="G3696" s="121"/>
      <c r="H3696" s="62" t="str">
        <f t="shared" si="409"/>
        <v/>
      </c>
      <c r="I3696" s="18">
        <f t="shared" si="413"/>
        <v>0</v>
      </c>
      <c r="J3696" s="18">
        <f t="shared" si="410"/>
        <v>0</v>
      </c>
      <c r="K3696" s="18">
        <f t="shared" si="411"/>
        <v>0</v>
      </c>
      <c r="L3696" s="57" t="str">
        <f t="shared" si="414"/>
        <v/>
      </c>
      <c r="M3696" s="57" t="str">
        <f t="shared" si="412"/>
        <v/>
      </c>
      <c r="N3696" s="61" t="str">
        <f t="shared" si="415"/>
        <v/>
      </c>
    </row>
    <row r="3697" spans="1:14" ht="25.35" customHeight="1" x14ac:dyDescent="0.2">
      <c r="A3697" s="70"/>
      <c r="B3697" s="71"/>
      <c r="C3697" s="68" t="str">
        <f>IF(ISERROR(VLOOKUP(IF(RIGHT($A3697,1)=")",LEFT($A3697,FIND(" (",$A3697)-1),$A3697),[1]ACCS!$B$2:$B$5003, 1, FALSE)), "","1")</f>
        <v/>
      </c>
      <c r="D3697" s="116"/>
      <c r="E3697" s="72"/>
      <c r="F3697" s="121"/>
      <c r="G3697" s="121"/>
      <c r="H3697" s="62" t="str">
        <f t="shared" ref="H3697:H3760" si="416">IF($A3697="","",IF($I3697=0,"Japonica",IF($I3697=1,"Reticulata",IF($I3697=2,"NRH",IF($I3697=3,"Sasanqua",IF($I3697=4,"Hiemalis",IF($I3697=5,"Vernalis",IF($I3697=6,"Japonica [Higo]","Specie"))))))))</f>
        <v/>
      </c>
      <c r="I3697" s="18">
        <f t="shared" si="413"/>
        <v>0</v>
      </c>
      <c r="J3697" s="18">
        <f t="shared" ref="J3697:J3760" si="417">IF(NOT(ISERROR(SEARCH("(Rusticana)",$A3697))),7,IF(NOT(ISERROR(SEARCH("(Wabisuke)",$A3697))),8,IF(NOT(ISERROR(SEARCH("(Edithae)",$A3697))),9,IF(NOT(ISERROR(SEARCH("(Oleifera)",$A3697))),10,IF(NOT(ISERROR(SEARCH("(Saluenensis)",$A3697))),11,0)))))</f>
        <v>0</v>
      </c>
      <c r="K3697" s="18">
        <f t="shared" ref="K3697:K3760" si="418">IF(NOT(ISERROR(SEARCH("(Pitardii)",$A3697))),12,IF(NOT(ISERROR(SEARCH("(Specie)",$A3697))),13,0))</f>
        <v>0</v>
      </c>
      <c r="L3697" s="57" t="str">
        <f t="shared" si="414"/>
        <v/>
      </c>
      <c r="M3697" s="57" t="str">
        <f t="shared" si="412"/>
        <v/>
      </c>
      <c r="N3697" s="61" t="str">
        <f t="shared" si="415"/>
        <v/>
      </c>
    </row>
    <row r="3698" spans="1:14" ht="25.35" customHeight="1" x14ac:dyDescent="0.2">
      <c r="A3698" s="70"/>
      <c r="B3698" s="71"/>
      <c r="C3698" s="68" t="str">
        <f>IF(ISERROR(VLOOKUP(IF(RIGHT($A3698,1)=")",LEFT($A3698,FIND(" (",$A3698)-1),$A3698),[1]ACCS!$B$2:$B$5003, 1, FALSE)), "","1")</f>
        <v/>
      </c>
      <c r="D3698" s="116"/>
      <c r="E3698" s="72"/>
      <c r="F3698" s="121"/>
      <c r="G3698" s="121"/>
      <c r="H3698" s="62" t="str">
        <f t="shared" si="416"/>
        <v/>
      </c>
      <c r="I3698" s="18">
        <f t="shared" si="413"/>
        <v>0</v>
      </c>
      <c r="J3698" s="18">
        <f t="shared" si="417"/>
        <v>0</v>
      </c>
      <c r="K3698" s="18">
        <f t="shared" si="418"/>
        <v>0</v>
      </c>
      <c r="L3698" s="57" t="str">
        <f t="shared" si="414"/>
        <v/>
      </c>
      <c r="M3698" s="57" t="str">
        <f t="shared" si="412"/>
        <v/>
      </c>
      <c r="N3698" s="61" t="str">
        <f t="shared" si="415"/>
        <v/>
      </c>
    </row>
    <row r="3699" spans="1:14" ht="25.35" customHeight="1" x14ac:dyDescent="0.2">
      <c r="A3699" s="70"/>
      <c r="B3699" s="71"/>
      <c r="C3699" s="68" t="str">
        <f>IF(ISERROR(VLOOKUP(IF(RIGHT($A3699,1)=")",LEFT($A3699,FIND(" (",$A3699)-1),$A3699),[1]ACCS!$B$2:$B$5003, 1, FALSE)), "","1")</f>
        <v/>
      </c>
      <c r="D3699" s="116"/>
      <c r="E3699" s="72"/>
      <c r="F3699" s="121"/>
      <c r="G3699" s="121"/>
      <c r="H3699" s="62" t="str">
        <f t="shared" si="416"/>
        <v/>
      </c>
      <c r="I3699" s="18">
        <f t="shared" si="413"/>
        <v>0</v>
      </c>
      <c r="J3699" s="18">
        <f t="shared" si="417"/>
        <v>0</v>
      </c>
      <c r="K3699" s="18">
        <f t="shared" si="418"/>
        <v>0</v>
      </c>
      <c r="L3699" s="57" t="str">
        <f t="shared" si="414"/>
        <v/>
      </c>
      <c r="M3699" s="57" t="str">
        <f t="shared" ref="M3699:M3762" si="419">SUBSTITUTE(SUBSTITUTE(SUBSTITUTE(SUBSTITUTE(SUBSTITUTE($L3699," (Edithae)","")," (Oleifera)","")," (Saluenensis)","")," (Specie)","")," (Pitardii)","")</f>
        <v/>
      </c>
      <c r="N3699" s="61" t="str">
        <f t="shared" si="415"/>
        <v/>
      </c>
    </row>
    <row r="3700" spans="1:14" ht="25.35" customHeight="1" x14ac:dyDescent="0.2">
      <c r="A3700" s="70"/>
      <c r="B3700" s="71"/>
      <c r="C3700" s="68" t="str">
        <f>IF(ISERROR(VLOOKUP(IF(RIGHT($A3700,1)=")",LEFT($A3700,FIND(" (",$A3700)-1),$A3700),[1]ACCS!$B$2:$B$5003, 1, FALSE)), "","1")</f>
        <v/>
      </c>
      <c r="D3700" s="116"/>
      <c r="E3700" s="72"/>
      <c r="F3700" s="121"/>
      <c r="G3700" s="121"/>
      <c r="H3700" s="62" t="str">
        <f t="shared" si="416"/>
        <v/>
      </c>
      <c r="I3700" s="18">
        <f t="shared" si="413"/>
        <v>0</v>
      </c>
      <c r="J3700" s="18">
        <f t="shared" si="417"/>
        <v>0</v>
      </c>
      <c r="K3700" s="18">
        <f t="shared" si="418"/>
        <v>0</v>
      </c>
      <c r="L3700" s="57" t="str">
        <f t="shared" si="414"/>
        <v/>
      </c>
      <c r="M3700" s="57" t="str">
        <f t="shared" si="419"/>
        <v/>
      </c>
      <c r="N3700" s="61" t="str">
        <f t="shared" si="415"/>
        <v/>
      </c>
    </row>
    <row r="3701" spans="1:14" ht="25.35" customHeight="1" x14ac:dyDescent="0.2">
      <c r="A3701" s="70"/>
      <c r="B3701" s="71"/>
      <c r="C3701" s="68" t="str">
        <f>IF(ISERROR(VLOOKUP(IF(RIGHT($A3701,1)=")",LEFT($A3701,FIND(" (",$A3701)-1),$A3701),[1]ACCS!$B$2:$B$5003, 1, FALSE)), "","1")</f>
        <v/>
      </c>
      <c r="D3701" s="116"/>
      <c r="E3701" s="72"/>
      <c r="F3701" s="121"/>
      <c r="G3701" s="121"/>
      <c r="H3701" s="62" t="str">
        <f t="shared" si="416"/>
        <v/>
      </c>
      <c r="I3701" s="18">
        <f t="shared" si="413"/>
        <v>0</v>
      </c>
      <c r="J3701" s="18">
        <f t="shared" si="417"/>
        <v>0</v>
      </c>
      <c r="K3701" s="18">
        <f t="shared" si="418"/>
        <v>0</v>
      </c>
      <c r="L3701" s="57" t="str">
        <f t="shared" si="414"/>
        <v/>
      </c>
      <c r="M3701" s="57" t="str">
        <f t="shared" si="419"/>
        <v/>
      </c>
      <c r="N3701" s="61" t="str">
        <f t="shared" si="415"/>
        <v/>
      </c>
    </row>
    <row r="3702" spans="1:14" ht="25.35" customHeight="1" x14ac:dyDescent="0.2">
      <c r="A3702" s="70"/>
      <c r="B3702" s="71"/>
      <c r="C3702" s="68" t="str">
        <f>IF(ISERROR(VLOOKUP(IF(RIGHT($A3702,1)=")",LEFT($A3702,FIND(" (",$A3702)-1),$A3702),[1]ACCS!$B$2:$B$5003, 1, FALSE)), "","1")</f>
        <v/>
      </c>
      <c r="D3702" s="116"/>
      <c r="E3702" s="72"/>
      <c r="F3702" s="121"/>
      <c r="G3702" s="121"/>
      <c r="H3702" s="62" t="str">
        <f t="shared" si="416"/>
        <v/>
      </c>
      <c r="I3702" s="18">
        <f t="shared" si="413"/>
        <v>0</v>
      </c>
      <c r="J3702" s="18">
        <f t="shared" si="417"/>
        <v>0</v>
      </c>
      <c r="K3702" s="18">
        <f t="shared" si="418"/>
        <v>0</v>
      </c>
      <c r="L3702" s="57" t="str">
        <f t="shared" si="414"/>
        <v/>
      </c>
      <c r="M3702" s="57" t="str">
        <f t="shared" si="419"/>
        <v/>
      </c>
      <c r="N3702" s="61" t="str">
        <f t="shared" si="415"/>
        <v/>
      </c>
    </row>
    <row r="3703" spans="1:14" ht="25.35" customHeight="1" x14ac:dyDescent="0.2">
      <c r="A3703" s="70"/>
      <c r="B3703" s="71"/>
      <c r="C3703" s="68" t="str">
        <f>IF(ISERROR(VLOOKUP(IF(RIGHT($A3703,1)=")",LEFT($A3703,FIND(" (",$A3703)-1),$A3703),[1]ACCS!$B$2:$B$5003, 1, FALSE)), "","1")</f>
        <v/>
      </c>
      <c r="D3703" s="116"/>
      <c r="E3703" s="72"/>
      <c r="F3703" s="121"/>
      <c r="G3703" s="121"/>
      <c r="H3703" s="62" t="str">
        <f t="shared" si="416"/>
        <v/>
      </c>
      <c r="I3703" s="18">
        <f t="shared" si="413"/>
        <v>0</v>
      </c>
      <c r="J3703" s="18">
        <f t="shared" si="417"/>
        <v>0</v>
      </c>
      <c r="K3703" s="18">
        <f t="shared" si="418"/>
        <v>0</v>
      </c>
      <c r="L3703" s="57" t="str">
        <f t="shared" si="414"/>
        <v/>
      </c>
      <c r="M3703" s="57" t="str">
        <f t="shared" si="419"/>
        <v/>
      </c>
      <c r="N3703" s="61" t="str">
        <f t="shared" si="415"/>
        <v/>
      </c>
    </row>
    <row r="3704" spans="1:14" ht="25.35" customHeight="1" x14ac:dyDescent="0.2">
      <c r="A3704" s="70"/>
      <c r="B3704" s="71"/>
      <c r="C3704" s="68" t="str">
        <f>IF(ISERROR(VLOOKUP(IF(RIGHT($A3704,1)=")",LEFT($A3704,FIND(" (",$A3704)-1),$A3704),[1]ACCS!$B$2:$B$5003, 1, FALSE)), "","1")</f>
        <v/>
      </c>
      <c r="D3704" s="116"/>
      <c r="E3704" s="72"/>
      <c r="F3704" s="121"/>
      <c r="G3704" s="121"/>
      <c r="H3704" s="62" t="str">
        <f t="shared" si="416"/>
        <v/>
      </c>
      <c r="I3704" s="18">
        <f t="shared" si="413"/>
        <v>0</v>
      </c>
      <c r="J3704" s="18">
        <f t="shared" si="417"/>
        <v>0</v>
      </c>
      <c r="K3704" s="18">
        <f t="shared" si="418"/>
        <v>0</v>
      </c>
      <c r="L3704" s="57" t="str">
        <f t="shared" si="414"/>
        <v/>
      </c>
      <c r="M3704" s="57" t="str">
        <f t="shared" si="419"/>
        <v/>
      </c>
      <c r="N3704" s="61" t="str">
        <f t="shared" si="415"/>
        <v/>
      </c>
    </row>
    <row r="3705" spans="1:14" ht="25.35" customHeight="1" x14ac:dyDescent="0.2">
      <c r="A3705" s="70"/>
      <c r="B3705" s="71"/>
      <c r="C3705" s="68" t="str">
        <f>IF(ISERROR(VLOOKUP(IF(RIGHT($A3705,1)=")",LEFT($A3705,FIND(" (",$A3705)-1),$A3705),[1]ACCS!$B$2:$B$5003, 1, FALSE)), "","1")</f>
        <v/>
      </c>
      <c r="D3705" s="116"/>
      <c r="E3705" s="72"/>
      <c r="F3705" s="121"/>
      <c r="G3705" s="121"/>
      <c r="H3705" s="62" t="str">
        <f t="shared" si="416"/>
        <v/>
      </c>
      <c r="I3705" s="18">
        <f t="shared" si="413"/>
        <v>0</v>
      </c>
      <c r="J3705" s="18">
        <f t="shared" si="417"/>
        <v>0</v>
      </c>
      <c r="K3705" s="18">
        <f t="shared" si="418"/>
        <v>0</v>
      </c>
      <c r="L3705" s="57" t="str">
        <f t="shared" si="414"/>
        <v/>
      </c>
      <c r="M3705" s="57" t="str">
        <f t="shared" si="419"/>
        <v/>
      </c>
      <c r="N3705" s="61" t="str">
        <f t="shared" si="415"/>
        <v/>
      </c>
    </row>
    <row r="3706" spans="1:14" ht="25.35" customHeight="1" x14ac:dyDescent="0.2">
      <c r="A3706" s="70"/>
      <c r="B3706" s="71"/>
      <c r="C3706" s="68" t="str">
        <f>IF(ISERROR(VLOOKUP(IF(RIGHT($A3706,1)=")",LEFT($A3706,FIND(" (",$A3706)-1),$A3706),[1]ACCS!$B$2:$B$5003, 1, FALSE)), "","1")</f>
        <v/>
      </c>
      <c r="D3706" s="116"/>
      <c r="E3706" s="72"/>
      <c r="F3706" s="121"/>
      <c r="G3706" s="121"/>
      <c r="H3706" s="62" t="str">
        <f t="shared" si="416"/>
        <v/>
      </c>
      <c r="I3706" s="18">
        <f t="shared" si="413"/>
        <v>0</v>
      </c>
      <c r="J3706" s="18">
        <f t="shared" si="417"/>
        <v>0</v>
      </c>
      <c r="K3706" s="18">
        <f t="shared" si="418"/>
        <v>0</v>
      </c>
      <c r="L3706" s="57" t="str">
        <f t="shared" si="414"/>
        <v/>
      </c>
      <c r="M3706" s="57" t="str">
        <f t="shared" si="419"/>
        <v/>
      </c>
      <c r="N3706" s="61" t="str">
        <f t="shared" si="415"/>
        <v/>
      </c>
    </row>
    <row r="3707" spans="1:14" ht="25.35" customHeight="1" x14ac:dyDescent="0.2">
      <c r="A3707" s="70"/>
      <c r="B3707" s="71"/>
      <c r="C3707" s="68" t="str">
        <f>IF(ISERROR(VLOOKUP(IF(RIGHT($A3707,1)=")",LEFT($A3707,FIND(" (",$A3707)-1),$A3707),[1]ACCS!$B$2:$B$5003, 1, FALSE)), "","1")</f>
        <v/>
      </c>
      <c r="D3707" s="116"/>
      <c r="E3707" s="72"/>
      <c r="F3707" s="121"/>
      <c r="G3707" s="121"/>
      <c r="H3707" s="62" t="str">
        <f t="shared" si="416"/>
        <v/>
      </c>
      <c r="I3707" s="18">
        <f t="shared" si="413"/>
        <v>0</v>
      </c>
      <c r="J3707" s="18">
        <f t="shared" si="417"/>
        <v>0</v>
      </c>
      <c r="K3707" s="18">
        <f t="shared" si="418"/>
        <v>0</v>
      </c>
      <c r="L3707" s="57" t="str">
        <f t="shared" si="414"/>
        <v/>
      </c>
      <c r="M3707" s="57" t="str">
        <f t="shared" si="419"/>
        <v/>
      </c>
      <c r="N3707" s="61" t="str">
        <f t="shared" si="415"/>
        <v/>
      </c>
    </row>
    <row r="3708" spans="1:14" ht="25.35" customHeight="1" x14ac:dyDescent="0.2">
      <c r="A3708" s="70"/>
      <c r="B3708" s="71"/>
      <c r="C3708" s="68" t="str">
        <f>IF(ISERROR(VLOOKUP(IF(RIGHT($A3708,1)=")",LEFT($A3708,FIND(" (",$A3708)-1),$A3708),[1]ACCS!$B$2:$B$5003, 1, FALSE)), "","1")</f>
        <v/>
      </c>
      <c r="D3708" s="116"/>
      <c r="E3708" s="72"/>
      <c r="F3708" s="121"/>
      <c r="G3708" s="121"/>
      <c r="H3708" s="62" t="str">
        <f t="shared" si="416"/>
        <v/>
      </c>
      <c r="I3708" s="18">
        <f t="shared" si="413"/>
        <v>0</v>
      </c>
      <c r="J3708" s="18">
        <f t="shared" si="417"/>
        <v>0</v>
      </c>
      <c r="K3708" s="18">
        <f t="shared" si="418"/>
        <v>0</v>
      </c>
      <c r="L3708" s="57" t="str">
        <f t="shared" si="414"/>
        <v/>
      </c>
      <c r="M3708" s="57" t="str">
        <f t="shared" si="419"/>
        <v/>
      </c>
      <c r="N3708" s="61" t="str">
        <f t="shared" si="415"/>
        <v/>
      </c>
    </row>
    <row r="3709" spans="1:14" ht="25.35" customHeight="1" x14ac:dyDescent="0.2">
      <c r="A3709" s="70"/>
      <c r="B3709" s="71"/>
      <c r="C3709" s="68" t="str">
        <f>IF(ISERROR(VLOOKUP(IF(RIGHT($A3709,1)=")",LEFT($A3709,FIND(" (",$A3709)-1),$A3709),[1]ACCS!$B$2:$B$5003, 1, FALSE)), "","1")</f>
        <v/>
      </c>
      <c r="D3709" s="116"/>
      <c r="E3709" s="72"/>
      <c r="F3709" s="121"/>
      <c r="G3709" s="121"/>
      <c r="H3709" s="62" t="str">
        <f t="shared" si="416"/>
        <v/>
      </c>
      <c r="I3709" s="18">
        <f t="shared" si="413"/>
        <v>0</v>
      </c>
      <c r="J3709" s="18">
        <f t="shared" si="417"/>
        <v>0</v>
      </c>
      <c r="K3709" s="18">
        <f t="shared" si="418"/>
        <v>0</v>
      </c>
      <c r="L3709" s="57" t="str">
        <f t="shared" si="414"/>
        <v/>
      </c>
      <c r="M3709" s="57" t="str">
        <f t="shared" si="419"/>
        <v/>
      </c>
      <c r="N3709" s="61" t="str">
        <f t="shared" si="415"/>
        <v/>
      </c>
    </row>
    <row r="3710" spans="1:14" ht="25.35" customHeight="1" x14ac:dyDescent="0.2">
      <c r="A3710" s="70"/>
      <c r="B3710" s="71"/>
      <c r="C3710" s="68" t="str">
        <f>IF(ISERROR(VLOOKUP(IF(RIGHT($A3710,1)=")",LEFT($A3710,FIND(" (",$A3710)-1),$A3710),[1]ACCS!$B$2:$B$5003, 1, FALSE)), "","1")</f>
        <v/>
      </c>
      <c r="D3710" s="116"/>
      <c r="E3710" s="72"/>
      <c r="F3710" s="121"/>
      <c r="G3710" s="121"/>
      <c r="H3710" s="62" t="str">
        <f t="shared" si="416"/>
        <v/>
      </c>
      <c r="I3710" s="18">
        <f t="shared" si="413"/>
        <v>0</v>
      </c>
      <c r="J3710" s="18">
        <f t="shared" si="417"/>
        <v>0</v>
      </c>
      <c r="K3710" s="18">
        <f t="shared" si="418"/>
        <v>0</v>
      </c>
      <c r="L3710" s="57" t="str">
        <f t="shared" si="414"/>
        <v/>
      </c>
      <c r="M3710" s="57" t="str">
        <f t="shared" si="419"/>
        <v/>
      </c>
      <c r="N3710" s="61" t="str">
        <f t="shared" si="415"/>
        <v/>
      </c>
    </row>
    <row r="3711" spans="1:14" ht="25.35" customHeight="1" x14ac:dyDescent="0.2">
      <c r="A3711" s="70"/>
      <c r="B3711" s="71"/>
      <c r="C3711" s="68" t="str">
        <f>IF(ISERROR(VLOOKUP(IF(RIGHT($A3711,1)=")",LEFT($A3711,FIND(" (",$A3711)-1),$A3711),[1]ACCS!$B$2:$B$5003, 1, FALSE)), "","1")</f>
        <v/>
      </c>
      <c r="D3711" s="116"/>
      <c r="E3711" s="72"/>
      <c r="F3711" s="121"/>
      <c r="G3711" s="121"/>
      <c r="H3711" s="62" t="str">
        <f t="shared" si="416"/>
        <v/>
      </c>
      <c r="I3711" s="18">
        <f t="shared" si="413"/>
        <v>0</v>
      </c>
      <c r="J3711" s="18">
        <f t="shared" si="417"/>
        <v>0</v>
      </c>
      <c r="K3711" s="18">
        <f t="shared" si="418"/>
        <v>0</v>
      </c>
      <c r="L3711" s="57" t="str">
        <f t="shared" si="414"/>
        <v/>
      </c>
      <c r="M3711" s="57" t="str">
        <f t="shared" si="419"/>
        <v/>
      </c>
      <c r="N3711" s="61" t="str">
        <f t="shared" si="415"/>
        <v/>
      </c>
    </row>
    <row r="3712" spans="1:14" ht="25.35" customHeight="1" x14ac:dyDescent="0.2">
      <c r="A3712" s="70"/>
      <c r="B3712" s="71"/>
      <c r="C3712" s="68" t="str">
        <f>IF(ISERROR(VLOOKUP(IF(RIGHT($A3712,1)=")",LEFT($A3712,FIND(" (",$A3712)-1),$A3712),[1]ACCS!$B$2:$B$5003, 1, FALSE)), "","1")</f>
        <v/>
      </c>
      <c r="D3712" s="116"/>
      <c r="E3712" s="72"/>
      <c r="F3712" s="121"/>
      <c r="G3712" s="121"/>
      <c r="H3712" s="62" t="str">
        <f t="shared" si="416"/>
        <v/>
      </c>
      <c r="I3712" s="18">
        <f t="shared" si="413"/>
        <v>0</v>
      </c>
      <c r="J3712" s="18">
        <f t="shared" si="417"/>
        <v>0</v>
      </c>
      <c r="K3712" s="18">
        <f t="shared" si="418"/>
        <v>0</v>
      </c>
      <c r="L3712" s="57" t="str">
        <f t="shared" si="414"/>
        <v/>
      </c>
      <c r="M3712" s="57" t="str">
        <f t="shared" si="419"/>
        <v/>
      </c>
      <c r="N3712" s="61" t="str">
        <f t="shared" si="415"/>
        <v/>
      </c>
    </row>
    <row r="3713" spans="1:14" ht="25.35" customHeight="1" x14ac:dyDescent="0.2">
      <c r="A3713" s="70"/>
      <c r="B3713" s="71"/>
      <c r="C3713" s="68" t="str">
        <f>IF(ISERROR(VLOOKUP(IF(RIGHT($A3713,1)=")",LEFT($A3713,FIND(" (",$A3713)-1),$A3713),[1]ACCS!$B$2:$B$5003, 1, FALSE)), "","1")</f>
        <v/>
      </c>
      <c r="D3713" s="116"/>
      <c r="E3713" s="72"/>
      <c r="F3713" s="121"/>
      <c r="G3713" s="121"/>
      <c r="H3713" s="62" t="str">
        <f t="shared" si="416"/>
        <v/>
      </c>
      <c r="I3713" s="18">
        <f t="shared" si="413"/>
        <v>0</v>
      </c>
      <c r="J3713" s="18">
        <f t="shared" si="417"/>
        <v>0</v>
      </c>
      <c r="K3713" s="18">
        <f t="shared" si="418"/>
        <v>0</v>
      </c>
      <c r="L3713" s="57" t="str">
        <f t="shared" si="414"/>
        <v/>
      </c>
      <c r="M3713" s="57" t="str">
        <f t="shared" si="419"/>
        <v/>
      </c>
      <c r="N3713" s="61" t="str">
        <f t="shared" si="415"/>
        <v/>
      </c>
    </row>
    <row r="3714" spans="1:14" ht="25.35" customHeight="1" x14ac:dyDescent="0.2">
      <c r="A3714" s="70"/>
      <c r="B3714" s="71"/>
      <c r="C3714" s="68" t="str">
        <f>IF(ISERROR(VLOOKUP(IF(RIGHT($A3714,1)=")",LEFT($A3714,FIND(" (",$A3714)-1),$A3714),[1]ACCS!$B$2:$B$5003, 1, FALSE)), "","1")</f>
        <v/>
      </c>
      <c r="D3714" s="116"/>
      <c r="E3714" s="72"/>
      <c r="F3714" s="121"/>
      <c r="G3714" s="121"/>
      <c r="H3714" s="62" t="str">
        <f t="shared" si="416"/>
        <v/>
      </c>
      <c r="I3714" s="18">
        <f t="shared" si="413"/>
        <v>0</v>
      </c>
      <c r="J3714" s="18">
        <f t="shared" si="417"/>
        <v>0</v>
      </c>
      <c r="K3714" s="18">
        <f t="shared" si="418"/>
        <v>0</v>
      </c>
      <c r="L3714" s="57" t="str">
        <f t="shared" si="414"/>
        <v/>
      </c>
      <c r="M3714" s="57" t="str">
        <f t="shared" si="419"/>
        <v/>
      </c>
      <c r="N3714" s="61" t="str">
        <f t="shared" si="415"/>
        <v/>
      </c>
    </row>
    <row r="3715" spans="1:14" ht="25.35" customHeight="1" x14ac:dyDescent="0.2">
      <c r="A3715" s="70"/>
      <c r="B3715" s="71"/>
      <c r="C3715" s="68" t="str">
        <f>IF(ISERROR(VLOOKUP(IF(RIGHT($A3715,1)=")",LEFT($A3715,FIND(" (",$A3715)-1),$A3715),[1]ACCS!$B$2:$B$5003, 1, FALSE)), "","1")</f>
        <v/>
      </c>
      <c r="D3715" s="116"/>
      <c r="E3715" s="72"/>
      <c r="F3715" s="121"/>
      <c r="G3715" s="121"/>
      <c r="H3715" s="62" t="str">
        <f t="shared" si="416"/>
        <v/>
      </c>
      <c r="I3715" s="18">
        <f t="shared" si="413"/>
        <v>0</v>
      </c>
      <c r="J3715" s="18">
        <f t="shared" si="417"/>
        <v>0</v>
      </c>
      <c r="K3715" s="18">
        <f t="shared" si="418"/>
        <v>0</v>
      </c>
      <c r="L3715" s="57" t="str">
        <f t="shared" si="414"/>
        <v/>
      </c>
      <c r="M3715" s="57" t="str">
        <f t="shared" si="419"/>
        <v/>
      </c>
      <c r="N3715" s="61" t="str">
        <f t="shared" si="415"/>
        <v/>
      </c>
    </row>
    <row r="3716" spans="1:14" ht="25.35" customHeight="1" x14ac:dyDescent="0.2">
      <c r="A3716" s="70"/>
      <c r="B3716" s="71"/>
      <c r="C3716" s="68" t="str">
        <f>IF(ISERROR(VLOOKUP(IF(RIGHT($A3716,1)=")",LEFT($A3716,FIND(" (",$A3716)-1),$A3716),[1]ACCS!$B$2:$B$5003, 1, FALSE)), "","1")</f>
        <v/>
      </c>
      <c r="D3716" s="116"/>
      <c r="E3716" s="72"/>
      <c r="F3716" s="121"/>
      <c r="G3716" s="121"/>
      <c r="H3716" s="62" t="str">
        <f t="shared" si="416"/>
        <v/>
      </c>
      <c r="I3716" s="18">
        <f t="shared" si="413"/>
        <v>0</v>
      </c>
      <c r="J3716" s="18">
        <f t="shared" si="417"/>
        <v>0</v>
      </c>
      <c r="K3716" s="18">
        <f t="shared" si="418"/>
        <v>0</v>
      </c>
      <c r="L3716" s="57" t="str">
        <f t="shared" si="414"/>
        <v/>
      </c>
      <c r="M3716" s="57" t="str">
        <f t="shared" si="419"/>
        <v/>
      </c>
      <c r="N3716" s="61" t="str">
        <f t="shared" si="415"/>
        <v/>
      </c>
    </row>
    <row r="3717" spans="1:14" ht="25.35" customHeight="1" x14ac:dyDescent="0.2">
      <c r="A3717" s="70"/>
      <c r="B3717" s="71"/>
      <c r="C3717" s="68" t="str">
        <f>IF(ISERROR(VLOOKUP(IF(RIGHT($A3717,1)=")",LEFT($A3717,FIND(" (",$A3717)-1),$A3717),[1]ACCS!$B$2:$B$5003, 1, FALSE)), "","1")</f>
        <v/>
      </c>
      <c r="D3717" s="116"/>
      <c r="E3717" s="72"/>
      <c r="F3717" s="121"/>
      <c r="G3717" s="121"/>
      <c r="H3717" s="62" t="str">
        <f t="shared" si="416"/>
        <v/>
      </c>
      <c r="I3717" s="18">
        <f t="shared" si="413"/>
        <v>0</v>
      </c>
      <c r="J3717" s="18">
        <f t="shared" si="417"/>
        <v>0</v>
      </c>
      <c r="K3717" s="18">
        <f t="shared" si="418"/>
        <v>0</v>
      </c>
      <c r="L3717" s="57" t="str">
        <f t="shared" si="414"/>
        <v/>
      </c>
      <c r="M3717" s="57" t="str">
        <f t="shared" si="419"/>
        <v/>
      </c>
      <c r="N3717" s="61" t="str">
        <f t="shared" si="415"/>
        <v/>
      </c>
    </row>
    <row r="3718" spans="1:14" ht="25.35" customHeight="1" x14ac:dyDescent="0.2">
      <c r="A3718" s="70"/>
      <c r="B3718" s="71"/>
      <c r="C3718" s="68" t="str">
        <f>IF(ISERROR(VLOOKUP(IF(RIGHT($A3718,1)=")",LEFT($A3718,FIND(" (",$A3718)-1),$A3718),[1]ACCS!$B$2:$B$5003, 1, FALSE)), "","1")</f>
        <v/>
      </c>
      <c r="D3718" s="116"/>
      <c r="E3718" s="72"/>
      <c r="F3718" s="121"/>
      <c r="G3718" s="121"/>
      <c r="H3718" s="62" t="str">
        <f t="shared" si="416"/>
        <v/>
      </c>
      <c r="I3718" s="18">
        <f t="shared" si="413"/>
        <v>0</v>
      </c>
      <c r="J3718" s="18">
        <f t="shared" si="417"/>
        <v>0</v>
      </c>
      <c r="K3718" s="18">
        <f t="shared" si="418"/>
        <v>0</v>
      </c>
      <c r="L3718" s="57" t="str">
        <f t="shared" si="414"/>
        <v/>
      </c>
      <c r="M3718" s="57" t="str">
        <f t="shared" si="419"/>
        <v/>
      </c>
      <c r="N3718" s="61" t="str">
        <f t="shared" si="415"/>
        <v/>
      </c>
    </row>
    <row r="3719" spans="1:14" ht="25.35" customHeight="1" x14ac:dyDescent="0.2">
      <c r="A3719" s="70"/>
      <c r="B3719" s="71"/>
      <c r="C3719" s="68" t="str">
        <f>IF(ISERROR(VLOOKUP(IF(RIGHT($A3719,1)=")",LEFT($A3719,FIND(" (",$A3719)-1),$A3719),[1]ACCS!$B$2:$B$5003, 1, FALSE)), "","1")</f>
        <v/>
      </c>
      <c r="D3719" s="116"/>
      <c r="E3719" s="72"/>
      <c r="F3719" s="121"/>
      <c r="G3719" s="121"/>
      <c r="H3719" s="62" t="str">
        <f t="shared" si="416"/>
        <v/>
      </c>
      <c r="I3719" s="18">
        <f t="shared" si="413"/>
        <v>0</v>
      </c>
      <c r="J3719" s="18">
        <f t="shared" si="417"/>
        <v>0</v>
      </c>
      <c r="K3719" s="18">
        <f t="shared" si="418"/>
        <v>0</v>
      </c>
      <c r="L3719" s="57" t="str">
        <f t="shared" si="414"/>
        <v/>
      </c>
      <c r="M3719" s="57" t="str">
        <f t="shared" si="419"/>
        <v/>
      </c>
      <c r="N3719" s="61" t="str">
        <f t="shared" si="415"/>
        <v/>
      </c>
    </row>
    <row r="3720" spans="1:14" ht="25.35" customHeight="1" x14ac:dyDescent="0.2">
      <c r="A3720" s="70"/>
      <c r="B3720" s="71"/>
      <c r="C3720" s="68" t="str">
        <f>IF(ISERROR(VLOOKUP(IF(RIGHT($A3720,1)=")",LEFT($A3720,FIND(" (",$A3720)-1),$A3720),[1]ACCS!$B$2:$B$5003, 1, FALSE)), "","1")</f>
        <v/>
      </c>
      <c r="D3720" s="116"/>
      <c r="E3720" s="72"/>
      <c r="F3720" s="121"/>
      <c r="G3720" s="121"/>
      <c r="H3720" s="62" t="str">
        <f t="shared" si="416"/>
        <v/>
      </c>
      <c r="I3720" s="18">
        <f t="shared" si="413"/>
        <v>0</v>
      </c>
      <c r="J3720" s="18">
        <f t="shared" si="417"/>
        <v>0</v>
      </c>
      <c r="K3720" s="18">
        <f t="shared" si="418"/>
        <v>0</v>
      </c>
      <c r="L3720" s="57" t="str">
        <f t="shared" si="414"/>
        <v/>
      </c>
      <c r="M3720" s="57" t="str">
        <f t="shared" si="419"/>
        <v/>
      </c>
      <c r="N3720" s="61" t="str">
        <f t="shared" si="415"/>
        <v/>
      </c>
    </row>
    <row r="3721" spans="1:14" ht="25.35" customHeight="1" x14ac:dyDescent="0.2">
      <c r="A3721" s="70"/>
      <c r="B3721" s="71"/>
      <c r="C3721" s="68" t="str">
        <f>IF(ISERROR(VLOOKUP(IF(RIGHT($A3721,1)=")",LEFT($A3721,FIND(" (",$A3721)-1),$A3721),[1]ACCS!$B$2:$B$5003, 1, FALSE)), "","1")</f>
        <v/>
      </c>
      <c r="D3721" s="116"/>
      <c r="E3721" s="72"/>
      <c r="F3721" s="121"/>
      <c r="G3721" s="121"/>
      <c r="H3721" s="62" t="str">
        <f t="shared" si="416"/>
        <v/>
      </c>
      <c r="I3721" s="18">
        <f t="shared" si="413"/>
        <v>0</v>
      </c>
      <c r="J3721" s="18">
        <f t="shared" si="417"/>
        <v>0</v>
      </c>
      <c r="K3721" s="18">
        <f t="shared" si="418"/>
        <v>0</v>
      </c>
      <c r="L3721" s="57" t="str">
        <f t="shared" si="414"/>
        <v/>
      </c>
      <c r="M3721" s="57" t="str">
        <f t="shared" si="419"/>
        <v/>
      </c>
      <c r="N3721" s="61" t="str">
        <f t="shared" si="415"/>
        <v/>
      </c>
    </row>
    <row r="3722" spans="1:14" ht="25.35" customHeight="1" x14ac:dyDescent="0.2">
      <c r="A3722" s="70"/>
      <c r="B3722" s="71"/>
      <c r="C3722" s="68" t="str">
        <f>IF(ISERROR(VLOOKUP(IF(RIGHT($A3722,1)=")",LEFT($A3722,FIND(" (",$A3722)-1),$A3722),[1]ACCS!$B$2:$B$5003, 1, FALSE)), "","1")</f>
        <v/>
      </c>
      <c r="D3722" s="116"/>
      <c r="E3722" s="72"/>
      <c r="F3722" s="121"/>
      <c r="G3722" s="121"/>
      <c r="H3722" s="62" t="str">
        <f t="shared" si="416"/>
        <v/>
      </c>
      <c r="I3722" s="18">
        <f t="shared" si="413"/>
        <v>0</v>
      </c>
      <c r="J3722" s="18">
        <f t="shared" si="417"/>
        <v>0</v>
      </c>
      <c r="K3722" s="18">
        <f t="shared" si="418"/>
        <v>0</v>
      </c>
      <c r="L3722" s="57" t="str">
        <f t="shared" si="414"/>
        <v/>
      </c>
      <c r="M3722" s="57" t="str">
        <f t="shared" si="419"/>
        <v/>
      </c>
      <c r="N3722" s="61" t="str">
        <f t="shared" si="415"/>
        <v/>
      </c>
    </row>
    <row r="3723" spans="1:14" ht="25.35" customHeight="1" x14ac:dyDescent="0.2">
      <c r="A3723" s="70"/>
      <c r="B3723" s="71"/>
      <c r="C3723" s="72"/>
      <c r="D3723" s="116"/>
      <c r="E3723" s="72"/>
      <c r="F3723" s="121"/>
      <c r="G3723" s="121"/>
      <c r="H3723" s="62" t="str">
        <f t="shared" si="416"/>
        <v/>
      </c>
      <c r="I3723" s="18">
        <f t="shared" si="413"/>
        <v>0</v>
      </c>
      <c r="J3723" s="18">
        <f t="shared" si="417"/>
        <v>0</v>
      </c>
      <c r="K3723" s="18">
        <f t="shared" si="418"/>
        <v>0</v>
      </c>
      <c r="L3723" s="57" t="str">
        <f t="shared" si="414"/>
        <v/>
      </c>
      <c r="M3723" s="57" t="str">
        <f t="shared" si="419"/>
        <v/>
      </c>
      <c r="N3723" s="61" t="str">
        <f t="shared" si="415"/>
        <v/>
      </c>
    </row>
    <row r="3724" spans="1:14" ht="25.35" customHeight="1" x14ac:dyDescent="0.2">
      <c r="A3724" s="70"/>
      <c r="B3724" s="71"/>
      <c r="C3724" s="72"/>
      <c r="D3724" s="116"/>
      <c r="E3724" s="72"/>
      <c r="F3724" s="121"/>
      <c r="G3724" s="121"/>
      <c r="H3724" s="62" t="str">
        <f t="shared" si="416"/>
        <v/>
      </c>
      <c r="I3724" s="18">
        <f t="shared" si="413"/>
        <v>0</v>
      </c>
      <c r="J3724" s="18">
        <f t="shared" si="417"/>
        <v>0</v>
      </c>
      <c r="K3724" s="18">
        <f t="shared" si="418"/>
        <v>0</v>
      </c>
      <c r="L3724" s="57" t="str">
        <f t="shared" si="414"/>
        <v/>
      </c>
      <c r="M3724" s="57" t="str">
        <f t="shared" si="419"/>
        <v/>
      </c>
      <c r="N3724" s="61" t="str">
        <f t="shared" si="415"/>
        <v/>
      </c>
    </row>
    <row r="3725" spans="1:14" ht="25.35" customHeight="1" x14ac:dyDescent="0.2">
      <c r="A3725" s="70"/>
      <c r="B3725" s="71"/>
      <c r="C3725" s="72"/>
      <c r="D3725" s="116"/>
      <c r="E3725" s="72"/>
      <c r="F3725" s="121"/>
      <c r="G3725" s="121"/>
      <c r="H3725" s="62" t="str">
        <f t="shared" si="416"/>
        <v/>
      </c>
      <c r="I3725" s="18">
        <f t="shared" si="413"/>
        <v>0</v>
      </c>
      <c r="J3725" s="18">
        <f t="shared" si="417"/>
        <v>0</v>
      </c>
      <c r="K3725" s="18">
        <f t="shared" si="418"/>
        <v>0</v>
      </c>
      <c r="L3725" s="57" t="str">
        <f t="shared" si="414"/>
        <v/>
      </c>
      <c r="M3725" s="57" t="str">
        <f t="shared" si="419"/>
        <v/>
      </c>
      <c r="N3725" s="61" t="str">
        <f t="shared" si="415"/>
        <v/>
      </c>
    </row>
    <row r="3726" spans="1:14" ht="25.35" customHeight="1" x14ac:dyDescent="0.2">
      <c r="A3726" s="70"/>
      <c r="B3726" s="71"/>
      <c r="C3726" s="72"/>
      <c r="D3726" s="116"/>
      <c r="E3726" s="72"/>
      <c r="F3726" s="121"/>
      <c r="G3726" s="121"/>
      <c r="H3726" s="62" t="str">
        <f t="shared" si="416"/>
        <v/>
      </c>
      <c r="I3726" s="18">
        <f t="shared" si="413"/>
        <v>0</v>
      </c>
      <c r="J3726" s="18">
        <f t="shared" si="417"/>
        <v>0</v>
      </c>
      <c r="K3726" s="18">
        <f t="shared" si="418"/>
        <v>0</v>
      </c>
      <c r="L3726" s="57" t="str">
        <f t="shared" si="414"/>
        <v/>
      </c>
      <c r="M3726" s="57" t="str">
        <f t="shared" si="419"/>
        <v/>
      </c>
      <c r="N3726" s="61" t="str">
        <f t="shared" si="415"/>
        <v/>
      </c>
    </row>
    <row r="3727" spans="1:14" ht="25.35" customHeight="1" x14ac:dyDescent="0.2">
      <c r="A3727" s="70"/>
      <c r="B3727" s="71"/>
      <c r="C3727" s="72"/>
      <c r="D3727" s="116"/>
      <c r="E3727" s="72"/>
      <c r="F3727" s="121"/>
      <c r="G3727" s="121"/>
      <c r="H3727" s="62" t="str">
        <f t="shared" si="416"/>
        <v/>
      </c>
      <c r="I3727" s="18">
        <f t="shared" si="413"/>
        <v>0</v>
      </c>
      <c r="J3727" s="18">
        <f t="shared" si="417"/>
        <v>0</v>
      </c>
      <c r="K3727" s="18">
        <f t="shared" si="418"/>
        <v>0</v>
      </c>
      <c r="L3727" s="57" t="str">
        <f t="shared" si="414"/>
        <v/>
      </c>
      <c r="M3727" s="57" t="str">
        <f t="shared" si="419"/>
        <v/>
      </c>
      <c r="N3727" s="61" t="str">
        <f t="shared" si="415"/>
        <v/>
      </c>
    </row>
    <row r="3728" spans="1:14" ht="25.35" customHeight="1" x14ac:dyDescent="0.2">
      <c r="A3728" s="70"/>
      <c r="B3728" s="71"/>
      <c r="C3728" s="72"/>
      <c r="D3728" s="116"/>
      <c r="E3728" s="72"/>
      <c r="F3728" s="121"/>
      <c r="G3728" s="121"/>
      <c r="H3728" s="62" t="str">
        <f t="shared" si="416"/>
        <v/>
      </c>
      <c r="I3728" s="18">
        <f t="shared" si="413"/>
        <v>0</v>
      </c>
      <c r="J3728" s="18">
        <f t="shared" si="417"/>
        <v>0</v>
      </c>
      <c r="K3728" s="18">
        <f t="shared" si="418"/>
        <v>0</v>
      </c>
      <c r="L3728" s="57" t="str">
        <f t="shared" si="414"/>
        <v/>
      </c>
      <c r="M3728" s="57" t="str">
        <f t="shared" si="419"/>
        <v/>
      </c>
      <c r="N3728" s="61" t="str">
        <f t="shared" si="415"/>
        <v/>
      </c>
    </row>
    <row r="3729" spans="1:14" ht="25.35" customHeight="1" x14ac:dyDescent="0.2">
      <c r="A3729" s="70"/>
      <c r="B3729" s="71"/>
      <c r="C3729" s="72"/>
      <c r="D3729" s="116"/>
      <c r="E3729" s="72"/>
      <c r="F3729" s="121"/>
      <c r="G3729" s="121"/>
      <c r="H3729" s="62" t="str">
        <f t="shared" si="416"/>
        <v/>
      </c>
      <c r="I3729" s="18">
        <f t="shared" si="413"/>
        <v>0</v>
      </c>
      <c r="J3729" s="18">
        <f t="shared" si="417"/>
        <v>0</v>
      </c>
      <c r="K3729" s="18">
        <f t="shared" si="418"/>
        <v>0</v>
      </c>
      <c r="L3729" s="57" t="str">
        <f t="shared" si="414"/>
        <v/>
      </c>
      <c r="M3729" s="57" t="str">
        <f t="shared" si="419"/>
        <v/>
      </c>
      <c r="N3729" s="61" t="str">
        <f t="shared" si="415"/>
        <v/>
      </c>
    </row>
    <row r="3730" spans="1:14" ht="25.35" customHeight="1" x14ac:dyDescent="0.2">
      <c r="A3730" s="70"/>
      <c r="B3730" s="71"/>
      <c r="C3730" s="72"/>
      <c r="D3730" s="116"/>
      <c r="E3730" s="72"/>
      <c r="F3730" s="121"/>
      <c r="G3730" s="121"/>
      <c r="H3730" s="62" t="str">
        <f t="shared" si="416"/>
        <v/>
      </c>
      <c r="I3730" s="18">
        <f t="shared" si="413"/>
        <v>0</v>
      </c>
      <c r="J3730" s="18">
        <f t="shared" si="417"/>
        <v>0</v>
      </c>
      <c r="K3730" s="18">
        <f t="shared" si="418"/>
        <v>0</v>
      </c>
      <c r="L3730" s="57" t="str">
        <f t="shared" si="414"/>
        <v/>
      </c>
      <c r="M3730" s="57" t="str">
        <f t="shared" si="419"/>
        <v/>
      </c>
      <c r="N3730" s="61" t="str">
        <f t="shared" si="415"/>
        <v/>
      </c>
    </row>
    <row r="3731" spans="1:14" ht="25.35" customHeight="1" x14ac:dyDescent="0.2">
      <c r="A3731" s="70"/>
      <c r="B3731" s="71"/>
      <c r="C3731" s="72"/>
      <c r="D3731" s="116"/>
      <c r="E3731" s="72"/>
      <c r="F3731" s="121"/>
      <c r="G3731" s="121"/>
      <c r="H3731" s="62" t="str">
        <f t="shared" si="416"/>
        <v/>
      </c>
      <c r="I3731" s="18">
        <f t="shared" si="413"/>
        <v>0</v>
      </c>
      <c r="J3731" s="18">
        <f t="shared" si="417"/>
        <v>0</v>
      </c>
      <c r="K3731" s="18">
        <f t="shared" si="418"/>
        <v>0</v>
      </c>
      <c r="L3731" s="57" t="str">
        <f t="shared" si="414"/>
        <v/>
      </c>
      <c r="M3731" s="57" t="str">
        <f t="shared" si="419"/>
        <v/>
      </c>
      <c r="N3731" s="61" t="str">
        <f t="shared" si="415"/>
        <v/>
      </c>
    </row>
    <row r="3732" spans="1:14" ht="25.35" customHeight="1" x14ac:dyDescent="0.2">
      <c r="A3732" s="70"/>
      <c r="B3732" s="71"/>
      <c r="C3732" s="72"/>
      <c r="D3732" s="116"/>
      <c r="E3732" s="72"/>
      <c r="F3732" s="121"/>
      <c r="G3732" s="121"/>
      <c r="H3732" s="62" t="str">
        <f t="shared" si="416"/>
        <v/>
      </c>
      <c r="I3732" s="18">
        <f t="shared" si="413"/>
        <v>0</v>
      </c>
      <c r="J3732" s="18">
        <f t="shared" si="417"/>
        <v>0</v>
      </c>
      <c r="K3732" s="18">
        <f t="shared" si="418"/>
        <v>0</v>
      </c>
      <c r="L3732" s="57" t="str">
        <f t="shared" si="414"/>
        <v/>
      </c>
      <c r="M3732" s="57" t="str">
        <f t="shared" si="419"/>
        <v/>
      </c>
      <c r="N3732" s="61" t="str">
        <f t="shared" si="415"/>
        <v/>
      </c>
    </row>
    <row r="3733" spans="1:14" ht="25.35" customHeight="1" x14ac:dyDescent="0.2">
      <c r="A3733" s="70"/>
      <c r="B3733" s="71"/>
      <c r="C3733" s="72"/>
      <c r="D3733" s="116"/>
      <c r="E3733" s="72"/>
      <c r="F3733" s="121"/>
      <c r="G3733" s="121"/>
      <c r="H3733" s="62" t="str">
        <f t="shared" si="416"/>
        <v/>
      </c>
      <c r="I3733" s="18">
        <f t="shared" si="413"/>
        <v>0</v>
      </c>
      <c r="J3733" s="18">
        <f t="shared" si="417"/>
        <v>0</v>
      </c>
      <c r="K3733" s="18">
        <f t="shared" si="418"/>
        <v>0</v>
      </c>
      <c r="L3733" s="57" t="str">
        <f t="shared" si="414"/>
        <v/>
      </c>
      <c r="M3733" s="57" t="str">
        <f t="shared" si="419"/>
        <v/>
      </c>
      <c r="N3733" s="61" t="str">
        <f t="shared" si="415"/>
        <v/>
      </c>
    </row>
    <row r="3734" spans="1:14" ht="25.35" customHeight="1" x14ac:dyDescent="0.2">
      <c r="A3734" s="70"/>
      <c r="B3734" s="71"/>
      <c r="C3734" s="72"/>
      <c r="D3734" s="116"/>
      <c r="E3734" s="72"/>
      <c r="F3734" s="121"/>
      <c r="G3734" s="121"/>
      <c r="H3734" s="62" t="str">
        <f t="shared" si="416"/>
        <v/>
      </c>
      <c r="I3734" s="18">
        <f t="shared" si="413"/>
        <v>0</v>
      </c>
      <c r="J3734" s="18">
        <f t="shared" si="417"/>
        <v>0</v>
      </c>
      <c r="K3734" s="18">
        <f t="shared" si="418"/>
        <v>0</v>
      </c>
      <c r="L3734" s="57" t="str">
        <f t="shared" si="414"/>
        <v/>
      </c>
      <c r="M3734" s="57" t="str">
        <f t="shared" si="419"/>
        <v/>
      </c>
      <c r="N3734" s="61" t="str">
        <f t="shared" si="415"/>
        <v/>
      </c>
    </row>
    <row r="3735" spans="1:14" ht="25.35" customHeight="1" x14ac:dyDescent="0.2">
      <c r="A3735" s="70"/>
      <c r="B3735" s="71"/>
      <c r="C3735" s="72"/>
      <c r="D3735" s="116"/>
      <c r="E3735" s="72"/>
      <c r="F3735" s="121"/>
      <c r="G3735" s="121"/>
      <c r="H3735" s="62" t="str">
        <f t="shared" si="416"/>
        <v/>
      </c>
      <c r="I3735" s="18">
        <f t="shared" si="413"/>
        <v>0</v>
      </c>
      <c r="J3735" s="18">
        <f t="shared" si="417"/>
        <v>0</v>
      </c>
      <c r="K3735" s="18">
        <f t="shared" si="418"/>
        <v>0</v>
      </c>
      <c r="L3735" s="57" t="str">
        <f t="shared" si="414"/>
        <v/>
      </c>
      <c r="M3735" s="57" t="str">
        <f t="shared" si="419"/>
        <v/>
      </c>
      <c r="N3735" s="61" t="str">
        <f t="shared" si="415"/>
        <v/>
      </c>
    </row>
    <row r="3736" spans="1:14" ht="25.35" customHeight="1" x14ac:dyDescent="0.2">
      <c r="A3736" s="70"/>
      <c r="B3736" s="71"/>
      <c r="C3736" s="72"/>
      <c r="D3736" s="116"/>
      <c r="E3736" s="72"/>
      <c r="F3736" s="121"/>
      <c r="G3736" s="121"/>
      <c r="H3736" s="62" t="str">
        <f t="shared" si="416"/>
        <v/>
      </c>
      <c r="I3736" s="18">
        <f t="shared" si="413"/>
        <v>0</v>
      </c>
      <c r="J3736" s="18">
        <f t="shared" si="417"/>
        <v>0</v>
      </c>
      <c r="K3736" s="18">
        <f t="shared" si="418"/>
        <v>0</v>
      </c>
      <c r="L3736" s="57" t="str">
        <f t="shared" si="414"/>
        <v/>
      </c>
      <c r="M3736" s="57" t="str">
        <f t="shared" si="419"/>
        <v/>
      </c>
      <c r="N3736" s="61" t="str">
        <f t="shared" si="415"/>
        <v/>
      </c>
    </row>
    <row r="3737" spans="1:14" ht="25.35" customHeight="1" x14ac:dyDescent="0.2">
      <c r="A3737" s="70"/>
      <c r="B3737" s="71"/>
      <c r="C3737" s="72"/>
      <c r="D3737" s="116"/>
      <c r="E3737" s="72"/>
      <c r="F3737" s="121"/>
      <c r="G3737" s="121"/>
      <c r="H3737" s="62" t="str">
        <f t="shared" si="416"/>
        <v/>
      </c>
      <c r="I3737" s="18">
        <f t="shared" si="413"/>
        <v>0</v>
      </c>
      <c r="J3737" s="18">
        <f t="shared" si="417"/>
        <v>0</v>
      </c>
      <c r="K3737" s="18">
        <f t="shared" si="418"/>
        <v>0</v>
      </c>
      <c r="L3737" s="57" t="str">
        <f t="shared" si="414"/>
        <v/>
      </c>
      <c r="M3737" s="57" t="str">
        <f t="shared" si="419"/>
        <v/>
      </c>
      <c r="N3737" s="61" t="str">
        <f t="shared" si="415"/>
        <v/>
      </c>
    </row>
    <row r="3738" spans="1:14" ht="25.35" customHeight="1" x14ac:dyDescent="0.2">
      <c r="A3738" s="70"/>
      <c r="B3738" s="71"/>
      <c r="C3738" s="72"/>
      <c r="D3738" s="116"/>
      <c r="E3738" s="72"/>
      <c r="F3738" s="121"/>
      <c r="G3738" s="121"/>
      <c r="H3738" s="62" t="str">
        <f t="shared" si="416"/>
        <v/>
      </c>
      <c r="I3738" s="18">
        <f t="shared" si="413"/>
        <v>0</v>
      </c>
      <c r="J3738" s="18">
        <f t="shared" si="417"/>
        <v>0</v>
      </c>
      <c r="K3738" s="18">
        <f t="shared" si="418"/>
        <v>0</v>
      </c>
      <c r="L3738" s="57" t="str">
        <f t="shared" si="414"/>
        <v/>
      </c>
      <c r="M3738" s="57" t="str">
        <f t="shared" si="419"/>
        <v/>
      </c>
      <c r="N3738" s="61" t="str">
        <f t="shared" si="415"/>
        <v/>
      </c>
    </row>
    <row r="3739" spans="1:14" ht="25.35" customHeight="1" x14ac:dyDescent="0.2">
      <c r="A3739" s="70"/>
      <c r="B3739" s="71"/>
      <c r="C3739" s="72"/>
      <c r="D3739" s="116"/>
      <c r="E3739" s="72"/>
      <c r="F3739" s="121"/>
      <c r="G3739" s="121"/>
      <c r="H3739" s="62" t="str">
        <f t="shared" si="416"/>
        <v/>
      </c>
      <c r="I3739" s="18">
        <f t="shared" si="413"/>
        <v>0</v>
      </c>
      <c r="J3739" s="18">
        <f t="shared" si="417"/>
        <v>0</v>
      </c>
      <c r="K3739" s="18">
        <f t="shared" si="418"/>
        <v>0</v>
      </c>
      <c r="L3739" s="57" t="str">
        <f t="shared" si="414"/>
        <v/>
      </c>
      <c r="M3739" s="57" t="str">
        <f t="shared" si="419"/>
        <v/>
      </c>
      <c r="N3739" s="61" t="str">
        <f t="shared" si="415"/>
        <v/>
      </c>
    </row>
    <row r="3740" spans="1:14" ht="25.35" customHeight="1" x14ac:dyDescent="0.2">
      <c r="A3740" s="70"/>
      <c r="B3740" s="71"/>
      <c r="C3740" s="72"/>
      <c r="D3740" s="116"/>
      <c r="E3740" s="72"/>
      <c r="F3740" s="121"/>
      <c r="G3740" s="121"/>
      <c r="H3740" s="62" t="str">
        <f t="shared" si="416"/>
        <v/>
      </c>
      <c r="I3740" s="18">
        <f t="shared" si="413"/>
        <v>0</v>
      </c>
      <c r="J3740" s="18">
        <f t="shared" si="417"/>
        <v>0</v>
      </c>
      <c r="K3740" s="18">
        <f t="shared" si="418"/>
        <v>0</v>
      </c>
      <c r="L3740" s="57" t="str">
        <f t="shared" si="414"/>
        <v/>
      </c>
      <c r="M3740" s="57" t="str">
        <f t="shared" si="419"/>
        <v/>
      </c>
      <c r="N3740" s="61" t="str">
        <f t="shared" si="415"/>
        <v/>
      </c>
    </row>
    <row r="3741" spans="1:14" ht="25.35" customHeight="1" x14ac:dyDescent="0.2">
      <c r="A3741" s="70"/>
      <c r="B3741" s="71"/>
      <c r="C3741" s="72"/>
      <c r="D3741" s="116"/>
      <c r="E3741" s="72"/>
      <c r="F3741" s="121"/>
      <c r="G3741" s="121"/>
      <c r="H3741" s="62" t="str">
        <f t="shared" si="416"/>
        <v/>
      </c>
      <c r="I3741" s="18">
        <f t="shared" ref="I3741:I3804" si="420">IF(NOT(ISERROR(SEARCH("(R)",$A3741))),1,IF(NOT(ISERROR(SEARCH("(H)",$A3741))),2,IF(NOT(ISERROR(SEARCH("(Sasanqua)",$A3741))),3,IF(NOT(ISERROR(SEARCH("(Hiemalis)",$A3741))),4,IF(NOT(ISERROR(SEARCH("(Vernalis)",$A3741))),5,IF(NOT(ISERROR(SEARCH("(Higo)",$A3741))),6,))))))+$J3741+K3741</f>
        <v>0</v>
      </c>
      <c r="J3741" s="18">
        <f t="shared" si="417"/>
        <v>0</v>
      </c>
      <c r="K3741" s="18">
        <f t="shared" si="418"/>
        <v>0</v>
      </c>
      <c r="L3741" s="57" t="str">
        <f t="shared" ref="L3741:L3804" si="421">SUBSTITUTE(SUBSTITUTE(SUBSTITUTE(SUBSTITUTE(SUBSTITUTE(SUBSTITUTE(SUBSTITUTE(SUBSTITUTE(A3741," (A)","")," (R)","")," (H)","")," (Sasanqua)","")," (Hiemalis)","")," (Vernalis)","")," (Rusticana)",""),"(Wabisuke)","")</f>
        <v/>
      </c>
      <c r="M3741" s="57" t="str">
        <f t="shared" si="419"/>
        <v/>
      </c>
      <c r="N3741" s="61" t="str">
        <f t="shared" si="415"/>
        <v/>
      </c>
    </row>
    <row r="3742" spans="1:14" ht="25.35" customHeight="1" x14ac:dyDescent="0.2">
      <c r="A3742" s="70"/>
      <c r="B3742" s="71"/>
      <c r="C3742" s="72"/>
      <c r="D3742" s="116"/>
      <c r="E3742" s="72"/>
      <c r="F3742" s="121"/>
      <c r="G3742" s="121"/>
      <c r="H3742" s="62" t="str">
        <f t="shared" si="416"/>
        <v/>
      </c>
      <c r="I3742" s="18">
        <f t="shared" si="420"/>
        <v>0</v>
      </c>
      <c r="J3742" s="18">
        <f t="shared" si="417"/>
        <v>0</v>
      </c>
      <c r="K3742" s="18">
        <f t="shared" si="418"/>
        <v>0</v>
      </c>
      <c r="L3742" s="57" t="str">
        <f t="shared" si="421"/>
        <v/>
      </c>
      <c r="M3742" s="57" t="str">
        <f t="shared" si="419"/>
        <v/>
      </c>
      <c r="N3742" s="61" t="str">
        <f t="shared" si="415"/>
        <v/>
      </c>
    </row>
    <row r="3743" spans="1:14" ht="25.35" customHeight="1" x14ac:dyDescent="0.2">
      <c r="A3743" s="70"/>
      <c r="B3743" s="71"/>
      <c r="C3743" s="72"/>
      <c r="D3743" s="116"/>
      <c r="E3743" s="72"/>
      <c r="F3743" s="121"/>
      <c r="G3743" s="121"/>
      <c r="H3743" s="62" t="str">
        <f t="shared" si="416"/>
        <v/>
      </c>
      <c r="I3743" s="18">
        <f t="shared" si="420"/>
        <v>0</v>
      </c>
      <c r="J3743" s="18">
        <f t="shared" si="417"/>
        <v>0</v>
      </c>
      <c r="K3743" s="18">
        <f t="shared" si="418"/>
        <v>0</v>
      </c>
      <c r="L3743" s="57" t="str">
        <f t="shared" si="421"/>
        <v/>
      </c>
      <c r="M3743" s="57" t="str">
        <f t="shared" si="419"/>
        <v/>
      </c>
      <c r="N3743" s="61" t="str">
        <f t="shared" si="415"/>
        <v/>
      </c>
    </row>
    <row r="3744" spans="1:14" ht="25.35" customHeight="1" x14ac:dyDescent="0.2">
      <c r="A3744" s="70"/>
      <c r="B3744" s="71"/>
      <c r="C3744" s="72"/>
      <c r="D3744" s="116"/>
      <c r="E3744" s="72"/>
      <c r="F3744" s="121"/>
      <c r="G3744" s="121"/>
      <c r="H3744" s="62" t="str">
        <f t="shared" si="416"/>
        <v/>
      </c>
      <c r="I3744" s="18">
        <f t="shared" si="420"/>
        <v>0</v>
      </c>
      <c r="J3744" s="18">
        <f t="shared" si="417"/>
        <v>0</v>
      </c>
      <c r="K3744" s="18">
        <f t="shared" si="418"/>
        <v>0</v>
      </c>
      <c r="L3744" s="57" t="str">
        <f t="shared" si="421"/>
        <v/>
      </c>
      <c r="M3744" s="57" t="str">
        <f t="shared" si="419"/>
        <v/>
      </c>
      <c r="N3744" s="61" t="str">
        <f t="shared" si="415"/>
        <v/>
      </c>
    </row>
    <row r="3745" spans="1:14" ht="25.35" customHeight="1" x14ac:dyDescent="0.2">
      <c r="A3745" s="70"/>
      <c r="B3745" s="71"/>
      <c r="C3745" s="72"/>
      <c r="D3745" s="116"/>
      <c r="E3745" s="72"/>
      <c r="F3745" s="121"/>
      <c r="G3745" s="121"/>
      <c r="H3745" s="62" t="str">
        <f t="shared" si="416"/>
        <v/>
      </c>
      <c r="I3745" s="18">
        <f t="shared" si="420"/>
        <v>0</v>
      </c>
      <c r="J3745" s="18">
        <f t="shared" si="417"/>
        <v>0</v>
      </c>
      <c r="K3745" s="18">
        <f t="shared" si="418"/>
        <v>0</v>
      </c>
      <c r="L3745" s="57" t="str">
        <f t="shared" si="421"/>
        <v/>
      </c>
      <c r="M3745" s="57" t="str">
        <f t="shared" si="419"/>
        <v/>
      </c>
      <c r="N3745" s="61" t="str">
        <f t="shared" si="415"/>
        <v/>
      </c>
    </row>
    <row r="3746" spans="1:14" ht="25.35" customHeight="1" x14ac:dyDescent="0.2">
      <c r="A3746" s="70"/>
      <c r="B3746" s="71"/>
      <c r="C3746" s="72"/>
      <c r="D3746" s="116"/>
      <c r="E3746" s="72"/>
      <c r="F3746" s="121"/>
      <c r="G3746" s="121"/>
      <c r="H3746" s="62" t="str">
        <f t="shared" si="416"/>
        <v/>
      </c>
      <c r="I3746" s="18">
        <f t="shared" si="420"/>
        <v>0</v>
      </c>
      <c r="J3746" s="18">
        <f t="shared" si="417"/>
        <v>0</v>
      </c>
      <c r="K3746" s="18">
        <f t="shared" si="418"/>
        <v>0</v>
      </c>
      <c r="L3746" s="57" t="str">
        <f t="shared" si="421"/>
        <v/>
      </c>
      <c r="M3746" s="57" t="str">
        <f t="shared" si="419"/>
        <v/>
      </c>
      <c r="N3746" s="61" t="str">
        <f t="shared" si="415"/>
        <v/>
      </c>
    </row>
    <row r="3747" spans="1:14" ht="25.35" customHeight="1" x14ac:dyDescent="0.2">
      <c r="A3747" s="70"/>
      <c r="B3747" s="71"/>
      <c r="C3747" s="72"/>
      <c r="D3747" s="116"/>
      <c r="E3747" s="72"/>
      <c r="F3747" s="121"/>
      <c r="G3747" s="121"/>
      <c r="H3747" s="62" t="str">
        <f t="shared" si="416"/>
        <v/>
      </c>
      <c r="I3747" s="18">
        <f t="shared" si="420"/>
        <v>0</v>
      </c>
      <c r="J3747" s="18">
        <f t="shared" si="417"/>
        <v>0</v>
      </c>
      <c r="K3747" s="18">
        <f t="shared" si="418"/>
        <v>0</v>
      </c>
      <c r="L3747" s="57" t="str">
        <f t="shared" si="421"/>
        <v/>
      </c>
      <c r="M3747" s="57" t="str">
        <f t="shared" si="419"/>
        <v/>
      </c>
      <c r="N3747" s="61" t="str">
        <f t="shared" si="415"/>
        <v/>
      </c>
    </row>
    <row r="3748" spans="1:14" ht="25.35" customHeight="1" x14ac:dyDescent="0.2">
      <c r="A3748" s="70"/>
      <c r="B3748" s="71"/>
      <c r="C3748" s="72"/>
      <c r="D3748" s="116"/>
      <c r="E3748" s="72"/>
      <c r="F3748" s="121"/>
      <c r="G3748" s="121"/>
      <c r="H3748" s="62" t="str">
        <f t="shared" si="416"/>
        <v/>
      </c>
      <c r="I3748" s="18">
        <f t="shared" si="420"/>
        <v>0</v>
      </c>
      <c r="J3748" s="18">
        <f t="shared" si="417"/>
        <v>0</v>
      </c>
      <c r="K3748" s="18">
        <f t="shared" si="418"/>
        <v>0</v>
      </c>
      <c r="L3748" s="57" t="str">
        <f t="shared" si="421"/>
        <v/>
      </c>
      <c r="M3748" s="57" t="str">
        <f t="shared" si="419"/>
        <v/>
      </c>
      <c r="N3748" s="61" t="str">
        <f t="shared" si="415"/>
        <v/>
      </c>
    </row>
    <row r="3749" spans="1:14" ht="25.35" customHeight="1" x14ac:dyDescent="0.2">
      <c r="A3749" s="70"/>
      <c r="B3749" s="71"/>
      <c r="C3749" s="72"/>
      <c r="D3749" s="116"/>
      <c r="E3749" s="72"/>
      <c r="F3749" s="121"/>
      <c r="G3749" s="121"/>
      <c r="H3749" s="62" t="str">
        <f t="shared" si="416"/>
        <v/>
      </c>
      <c r="I3749" s="18">
        <f t="shared" si="420"/>
        <v>0</v>
      </c>
      <c r="J3749" s="18">
        <f t="shared" si="417"/>
        <v>0</v>
      </c>
      <c r="K3749" s="18">
        <f t="shared" si="418"/>
        <v>0</v>
      </c>
      <c r="L3749" s="57" t="str">
        <f t="shared" si="421"/>
        <v/>
      </c>
      <c r="M3749" s="57" t="str">
        <f t="shared" si="419"/>
        <v/>
      </c>
      <c r="N3749" s="61" t="str">
        <f t="shared" si="415"/>
        <v/>
      </c>
    </row>
    <row r="3750" spans="1:14" ht="25.35" customHeight="1" x14ac:dyDescent="0.2">
      <c r="A3750" s="70"/>
      <c r="B3750" s="71"/>
      <c r="C3750" s="72"/>
      <c r="D3750" s="116"/>
      <c r="E3750" s="72"/>
      <c r="F3750" s="121"/>
      <c r="G3750" s="121"/>
      <c r="H3750" s="62" t="str">
        <f t="shared" si="416"/>
        <v/>
      </c>
      <c r="I3750" s="18">
        <f t="shared" si="420"/>
        <v>0</v>
      </c>
      <c r="J3750" s="18">
        <f t="shared" si="417"/>
        <v>0</v>
      </c>
      <c r="K3750" s="18">
        <f t="shared" si="418"/>
        <v>0</v>
      </c>
      <c r="L3750" s="57" t="str">
        <f t="shared" si="421"/>
        <v/>
      </c>
      <c r="M3750" s="57" t="str">
        <f t="shared" si="419"/>
        <v/>
      </c>
      <c r="N3750" s="61" t="str">
        <f t="shared" ref="N3750:N3813" si="422">IF(ISNUMBER(SEARCH("See",$M3750)),$M3750,IF(ISNUMBER(SEARCH("(",$M3750)),LEFT($M3750,SEARCH("(",$M3750)-2),$M3750))</f>
        <v/>
      </c>
    </row>
    <row r="3751" spans="1:14" ht="25.35" customHeight="1" x14ac:dyDescent="0.2">
      <c r="A3751" s="70"/>
      <c r="B3751" s="71"/>
      <c r="C3751" s="72"/>
      <c r="D3751" s="116"/>
      <c r="E3751" s="72"/>
      <c r="F3751" s="121"/>
      <c r="G3751" s="121"/>
      <c r="H3751" s="62" t="str">
        <f t="shared" si="416"/>
        <v/>
      </c>
      <c r="I3751" s="18">
        <f t="shared" si="420"/>
        <v>0</v>
      </c>
      <c r="J3751" s="18">
        <f t="shared" si="417"/>
        <v>0</v>
      </c>
      <c r="K3751" s="18">
        <f t="shared" si="418"/>
        <v>0</v>
      </c>
      <c r="L3751" s="57" t="str">
        <f t="shared" si="421"/>
        <v/>
      </c>
      <c r="M3751" s="57" t="str">
        <f t="shared" si="419"/>
        <v/>
      </c>
      <c r="N3751" s="61" t="str">
        <f t="shared" si="422"/>
        <v/>
      </c>
    </row>
    <row r="3752" spans="1:14" ht="25.35" customHeight="1" x14ac:dyDescent="0.2">
      <c r="A3752" s="70"/>
      <c r="B3752" s="71"/>
      <c r="C3752" s="72"/>
      <c r="D3752" s="116"/>
      <c r="E3752" s="72"/>
      <c r="F3752" s="121"/>
      <c r="G3752" s="121"/>
      <c r="H3752" s="62" t="str">
        <f t="shared" si="416"/>
        <v/>
      </c>
      <c r="I3752" s="18">
        <f t="shared" si="420"/>
        <v>0</v>
      </c>
      <c r="J3752" s="18">
        <f t="shared" si="417"/>
        <v>0</v>
      </c>
      <c r="K3752" s="18">
        <f t="shared" si="418"/>
        <v>0</v>
      </c>
      <c r="L3752" s="57" t="str">
        <f t="shared" si="421"/>
        <v/>
      </c>
      <c r="M3752" s="57" t="str">
        <f t="shared" si="419"/>
        <v/>
      </c>
      <c r="N3752" s="61" t="str">
        <f t="shared" si="422"/>
        <v/>
      </c>
    </row>
    <row r="3753" spans="1:14" ht="25.35" customHeight="1" x14ac:dyDescent="0.2">
      <c r="A3753" s="70"/>
      <c r="B3753" s="71"/>
      <c r="C3753" s="72"/>
      <c r="D3753" s="116"/>
      <c r="E3753" s="72"/>
      <c r="F3753" s="121"/>
      <c r="G3753" s="121"/>
      <c r="H3753" s="62" t="str">
        <f t="shared" si="416"/>
        <v/>
      </c>
      <c r="I3753" s="18">
        <f t="shared" si="420"/>
        <v>0</v>
      </c>
      <c r="J3753" s="18">
        <f t="shared" si="417"/>
        <v>0</v>
      </c>
      <c r="K3753" s="18">
        <f t="shared" si="418"/>
        <v>0</v>
      </c>
      <c r="L3753" s="57" t="str">
        <f t="shared" si="421"/>
        <v/>
      </c>
      <c r="M3753" s="57" t="str">
        <f t="shared" si="419"/>
        <v/>
      </c>
      <c r="N3753" s="61" t="str">
        <f t="shared" si="422"/>
        <v/>
      </c>
    </row>
    <row r="3754" spans="1:14" ht="25.35" customHeight="1" x14ac:dyDescent="0.2">
      <c r="A3754" s="70"/>
      <c r="B3754" s="71"/>
      <c r="C3754" s="72"/>
      <c r="D3754" s="116"/>
      <c r="E3754" s="72"/>
      <c r="F3754" s="121"/>
      <c r="G3754" s="121"/>
      <c r="H3754" s="62" t="str">
        <f t="shared" si="416"/>
        <v/>
      </c>
      <c r="I3754" s="18">
        <f t="shared" si="420"/>
        <v>0</v>
      </c>
      <c r="J3754" s="18">
        <f t="shared" si="417"/>
        <v>0</v>
      </c>
      <c r="K3754" s="18">
        <f t="shared" si="418"/>
        <v>0</v>
      </c>
      <c r="L3754" s="57" t="str">
        <f t="shared" si="421"/>
        <v/>
      </c>
      <c r="M3754" s="57" t="str">
        <f t="shared" si="419"/>
        <v/>
      </c>
      <c r="N3754" s="61" t="str">
        <f t="shared" si="422"/>
        <v/>
      </c>
    </row>
    <row r="3755" spans="1:14" ht="25.35" customHeight="1" x14ac:dyDescent="0.2">
      <c r="A3755" s="70"/>
      <c r="B3755" s="71"/>
      <c r="C3755" s="72"/>
      <c r="D3755" s="116"/>
      <c r="E3755" s="72"/>
      <c r="F3755" s="121"/>
      <c r="G3755" s="121"/>
      <c r="H3755" s="62" t="str">
        <f t="shared" si="416"/>
        <v/>
      </c>
      <c r="I3755" s="18">
        <f t="shared" si="420"/>
        <v>0</v>
      </c>
      <c r="J3755" s="18">
        <f t="shared" si="417"/>
        <v>0</v>
      </c>
      <c r="K3755" s="18">
        <f t="shared" si="418"/>
        <v>0</v>
      </c>
      <c r="L3755" s="57" t="str">
        <f t="shared" si="421"/>
        <v/>
      </c>
      <c r="M3755" s="57" t="str">
        <f t="shared" si="419"/>
        <v/>
      </c>
      <c r="N3755" s="61" t="str">
        <f t="shared" si="422"/>
        <v/>
      </c>
    </row>
    <row r="3756" spans="1:14" ht="25.35" customHeight="1" x14ac:dyDescent="0.2">
      <c r="A3756" s="70"/>
      <c r="B3756" s="71"/>
      <c r="C3756" s="72"/>
      <c r="D3756" s="116"/>
      <c r="E3756" s="72"/>
      <c r="F3756" s="121"/>
      <c r="G3756" s="121"/>
      <c r="H3756" s="62" t="str">
        <f t="shared" si="416"/>
        <v/>
      </c>
      <c r="I3756" s="18">
        <f t="shared" si="420"/>
        <v>0</v>
      </c>
      <c r="J3756" s="18">
        <f t="shared" si="417"/>
        <v>0</v>
      </c>
      <c r="K3756" s="18">
        <f t="shared" si="418"/>
        <v>0</v>
      </c>
      <c r="L3756" s="57" t="str">
        <f t="shared" si="421"/>
        <v/>
      </c>
      <c r="M3756" s="57" t="str">
        <f t="shared" si="419"/>
        <v/>
      </c>
      <c r="N3756" s="61" t="str">
        <f t="shared" si="422"/>
        <v/>
      </c>
    </row>
    <row r="3757" spans="1:14" ht="25.35" customHeight="1" x14ac:dyDescent="0.2">
      <c r="A3757" s="70"/>
      <c r="B3757" s="71"/>
      <c r="C3757" s="72"/>
      <c r="D3757" s="116"/>
      <c r="E3757" s="72"/>
      <c r="F3757" s="121"/>
      <c r="G3757" s="121"/>
      <c r="H3757" s="62" t="str">
        <f t="shared" si="416"/>
        <v/>
      </c>
      <c r="I3757" s="18">
        <f t="shared" si="420"/>
        <v>0</v>
      </c>
      <c r="J3757" s="18">
        <f t="shared" si="417"/>
        <v>0</v>
      </c>
      <c r="K3757" s="18">
        <f t="shared" si="418"/>
        <v>0</v>
      </c>
      <c r="L3757" s="57" t="str">
        <f t="shared" si="421"/>
        <v/>
      </c>
      <c r="M3757" s="57" t="str">
        <f t="shared" si="419"/>
        <v/>
      </c>
      <c r="N3757" s="61" t="str">
        <f t="shared" si="422"/>
        <v/>
      </c>
    </row>
    <row r="3758" spans="1:14" ht="25.35" customHeight="1" x14ac:dyDescent="0.2">
      <c r="A3758" s="70"/>
      <c r="B3758" s="71"/>
      <c r="C3758" s="72"/>
      <c r="D3758" s="116"/>
      <c r="E3758" s="72"/>
      <c r="F3758" s="121"/>
      <c r="G3758" s="121"/>
      <c r="H3758" s="62" t="str">
        <f t="shared" si="416"/>
        <v/>
      </c>
      <c r="I3758" s="18">
        <f t="shared" si="420"/>
        <v>0</v>
      </c>
      <c r="J3758" s="18">
        <f t="shared" si="417"/>
        <v>0</v>
      </c>
      <c r="K3758" s="18">
        <f t="shared" si="418"/>
        <v>0</v>
      </c>
      <c r="L3758" s="57" t="str">
        <f t="shared" si="421"/>
        <v/>
      </c>
      <c r="M3758" s="57" t="str">
        <f t="shared" si="419"/>
        <v/>
      </c>
      <c r="N3758" s="61" t="str">
        <f t="shared" si="422"/>
        <v/>
      </c>
    </row>
    <row r="3759" spans="1:14" ht="25.35" customHeight="1" x14ac:dyDescent="0.2">
      <c r="A3759" s="70"/>
      <c r="B3759" s="71"/>
      <c r="C3759" s="72"/>
      <c r="D3759" s="116"/>
      <c r="E3759" s="72"/>
      <c r="F3759" s="121"/>
      <c r="G3759" s="121"/>
      <c r="H3759" s="62" t="str">
        <f t="shared" si="416"/>
        <v/>
      </c>
      <c r="I3759" s="18">
        <f t="shared" si="420"/>
        <v>0</v>
      </c>
      <c r="J3759" s="18">
        <f t="shared" si="417"/>
        <v>0</v>
      </c>
      <c r="K3759" s="18">
        <f t="shared" si="418"/>
        <v>0</v>
      </c>
      <c r="L3759" s="57" t="str">
        <f t="shared" si="421"/>
        <v/>
      </c>
      <c r="M3759" s="57" t="str">
        <f t="shared" si="419"/>
        <v/>
      </c>
      <c r="N3759" s="61" t="str">
        <f t="shared" si="422"/>
        <v/>
      </c>
    </row>
    <row r="3760" spans="1:14" ht="25.35" customHeight="1" x14ac:dyDescent="0.2">
      <c r="A3760" s="70"/>
      <c r="B3760" s="71"/>
      <c r="C3760" s="72"/>
      <c r="D3760" s="116"/>
      <c r="E3760" s="72"/>
      <c r="F3760" s="121"/>
      <c r="G3760" s="121"/>
      <c r="H3760" s="62" t="str">
        <f t="shared" si="416"/>
        <v/>
      </c>
      <c r="I3760" s="18">
        <f t="shared" si="420"/>
        <v>0</v>
      </c>
      <c r="J3760" s="18">
        <f t="shared" si="417"/>
        <v>0</v>
      </c>
      <c r="K3760" s="18">
        <f t="shared" si="418"/>
        <v>0</v>
      </c>
      <c r="L3760" s="57" t="str">
        <f t="shared" si="421"/>
        <v/>
      </c>
      <c r="M3760" s="57" t="str">
        <f t="shared" si="419"/>
        <v/>
      </c>
      <c r="N3760" s="61" t="str">
        <f t="shared" si="422"/>
        <v/>
      </c>
    </row>
    <row r="3761" spans="1:14" ht="25.35" customHeight="1" x14ac:dyDescent="0.2">
      <c r="A3761" s="70"/>
      <c r="B3761" s="71"/>
      <c r="C3761" s="72"/>
      <c r="D3761" s="116"/>
      <c r="E3761" s="72"/>
      <c r="F3761" s="121"/>
      <c r="G3761" s="121"/>
      <c r="H3761" s="62" t="str">
        <f t="shared" ref="H3761:H3824" si="423">IF($A3761="","",IF($I3761=0,"Japonica",IF($I3761=1,"Reticulata",IF($I3761=2,"NRH",IF($I3761=3,"Sasanqua",IF($I3761=4,"Hiemalis",IF($I3761=5,"Vernalis",IF($I3761=6,"Japonica [Higo]","Specie"))))))))</f>
        <v/>
      </c>
      <c r="I3761" s="18">
        <f t="shared" si="420"/>
        <v>0</v>
      </c>
      <c r="J3761" s="18">
        <f t="shared" ref="J3761:J3824" si="424">IF(NOT(ISERROR(SEARCH("(Rusticana)",$A3761))),7,IF(NOT(ISERROR(SEARCH("(Wabisuke)",$A3761))),8,IF(NOT(ISERROR(SEARCH("(Edithae)",$A3761))),9,IF(NOT(ISERROR(SEARCH("(Oleifera)",$A3761))),10,IF(NOT(ISERROR(SEARCH("(Saluenensis)",$A3761))),11,0)))))</f>
        <v>0</v>
      </c>
      <c r="K3761" s="18">
        <f t="shared" ref="K3761:K3824" si="425">IF(NOT(ISERROR(SEARCH("(Pitardii)",$A3761))),12,IF(NOT(ISERROR(SEARCH("(Specie)",$A3761))),13,0))</f>
        <v>0</v>
      </c>
      <c r="L3761" s="57" t="str">
        <f t="shared" si="421"/>
        <v/>
      </c>
      <c r="M3761" s="57" t="str">
        <f t="shared" si="419"/>
        <v/>
      </c>
      <c r="N3761" s="61" t="str">
        <f t="shared" si="422"/>
        <v/>
      </c>
    </row>
    <row r="3762" spans="1:14" ht="25.35" customHeight="1" x14ac:dyDescent="0.2">
      <c r="A3762" s="70"/>
      <c r="B3762" s="71"/>
      <c r="C3762" s="72"/>
      <c r="D3762" s="116"/>
      <c r="E3762" s="72"/>
      <c r="F3762" s="121"/>
      <c r="G3762" s="121"/>
      <c r="H3762" s="62" t="str">
        <f t="shared" si="423"/>
        <v/>
      </c>
      <c r="I3762" s="18">
        <f t="shared" si="420"/>
        <v>0</v>
      </c>
      <c r="J3762" s="18">
        <f t="shared" si="424"/>
        <v>0</v>
      </c>
      <c r="K3762" s="18">
        <f t="shared" si="425"/>
        <v>0</v>
      </c>
      <c r="L3762" s="57" t="str">
        <f t="shared" si="421"/>
        <v/>
      </c>
      <c r="M3762" s="57" t="str">
        <f t="shared" si="419"/>
        <v/>
      </c>
      <c r="N3762" s="61" t="str">
        <f t="shared" si="422"/>
        <v/>
      </c>
    </row>
    <row r="3763" spans="1:14" ht="25.35" customHeight="1" x14ac:dyDescent="0.2">
      <c r="A3763" s="70"/>
      <c r="B3763" s="71"/>
      <c r="C3763" s="72"/>
      <c r="D3763" s="116"/>
      <c r="E3763" s="72"/>
      <c r="F3763" s="121"/>
      <c r="G3763" s="121"/>
      <c r="H3763" s="62" t="str">
        <f t="shared" si="423"/>
        <v/>
      </c>
      <c r="I3763" s="18">
        <f t="shared" si="420"/>
        <v>0</v>
      </c>
      <c r="J3763" s="18">
        <f t="shared" si="424"/>
        <v>0</v>
      </c>
      <c r="K3763" s="18">
        <f t="shared" si="425"/>
        <v>0</v>
      </c>
      <c r="L3763" s="57" t="str">
        <f t="shared" si="421"/>
        <v/>
      </c>
      <c r="M3763" s="57" t="str">
        <f t="shared" ref="M3763:M3826" si="426">SUBSTITUTE(SUBSTITUTE(SUBSTITUTE(SUBSTITUTE(SUBSTITUTE($L3763," (Edithae)","")," (Oleifera)","")," (Saluenensis)","")," (Specie)","")," (Pitardii)","")</f>
        <v/>
      </c>
      <c r="N3763" s="61" t="str">
        <f t="shared" si="422"/>
        <v/>
      </c>
    </row>
    <row r="3764" spans="1:14" ht="25.35" customHeight="1" x14ac:dyDescent="0.2">
      <c r="A3764" s="70"/>
      <c r="B3764" s="71"/>
      <c r="C3764" s="72"/>
      <c r="D3764" s="116"/>
      <c r="E3764" s="72"/>
      <c r="F3764" s="121"/>
      <c r="G3764" s="121"/>
      <c r="H3764" s="62" t="str">
        <f t="shared" si="423"/>
        <v/>
      </c>
      <c r="I3764" s="18">
        <f t="shared" si="420"/>
        <v>0</v>
      </c>
      <c r="J3764" s="18">
        <f t="shared" si="424"/>
        <v>0</v>
      </c>
      <c r="K3764" s="18">
        <f t="shared" si="425"/>
        <v>0</v>
      </c>
      <c r="L3764" s="57" t="str">
        <f t="shared" si="421"/>
        <v/>
      </c>
      <c r="M3764" s="57" t="str">
        <f t="shared" si="426"/>
        <v/>
      </c>
      <c r="N3764" s="61" t="str">
        <f t="shared" si="422"/>
        <v/>
      </c>
    </row>
    <row r="3765" spans="1:14" ht="25.35" customHeight="1" x14ac:dyDescent="0.2">
      <c r="A3765" s="70"/>
      <c r="B3765" s="71"/>
      <c r="C3765" s="72"/>
      <c r="D3765" s="116"/>
      <c r="E3765" s="72"/>
      <c r="F3765" s="121"/>
      <c r="G3765" s="121"/>
      <c r="H3765" s="62" t="str">
        <f t="shared" si="423"/>
        <v/>
      </c>
      <c r="I3765" s="18">
        <f t="shared" si="420"/>
        <v>0</v>
      </c>
      <c r="J3765" s="18">
        <f t="shared" si="424"/>
        <v>0</v>
      </c>
      <c r="K3765" s="18">
        <f t="shared" si="425"/>
        <v>0</v>
      </c>
      <c r="L3765" s="57" t="str">
        <f t="shared" si="421"/>
        <v/>
      </c>
      <c r="M3765" s="57" t="str">
        <f t="shared" si="426"/>
        <v/>
      </c>
      <c r="N3765" s="61" t="str">
        <f t="shared" si="422"/>
        <v/>
      </c>
    </row>
    <row r="3766" spans="1:14" ht="25.35" customHeight="1" x14ac:dyDescent="0.2">
      <c r="A3766" s="70"/>
      <c r="B3766" s="71"/>
      <c r="C3766" s="72"/>
      <c r="D3766" s="116"/>
      <c r="E3766" s="72"/>
      <c r="F3766" s="121"/>
      <c r="G3766" s="121"/>
      <c r="H3766" s="62" t="str">
        <f t="shared" si="423"/>
        <v/>
      </c>
      <c r="I3766" s="18">
        <f t="shared" si="420"/>
        <v>0</v>
      </c>
      <c r="J3766" s="18">
        <f t="shared" si="424"/>
        <v>0</v>
      </c>
      <c r="K3766" s="18">
        <f t="shared" si="425"/>
        <v>0</v>
      </c>
      <c r="L3766" s="57" t="str">
        <f t="shared" si="421"/>
        <v/>
      </c>
      <c r="M3766" s="57" t="str">
        <f t="shared" si="426"/>
        <v/>
      </c>
      <c r="N3766" s="61" t="str">
        <f t="shared" si="422"/>
        <v/>
      </c>
    </row>
    <row r="3767" spans="1:14" ht="25.35" customHeight="1" x14ac:dyDescent="0.2">
      <c r="A3767" s="70"/>
      <c r="B3767" s="71"/>
      <c r="C3767" s="72"/>
      <c r="D3767" s="116"/>
      <c r="E3767" s="72"/>
      <c r="F3767" s="121"/>
      <c r="G3767" s="121"/>
      <c r="H3767" s="62" t="str">
        <f t="shared" si="423"/>
        <v/>
      </c>
      <c r="I3767" s="18">
        <f t="shared" si="420"/>
        <v>0</v>
      </c>
      <c r="J3767" s="18">
        <f t="shared" si="424"/>
        <v>0</v>
      </c>
      <c r="K3767" s="18">
        <f t="shared" si="425"/>
        <v>0</v>
      </c>
      <c r="L3767" s="57" t="str">
        <f t="shared" si="421"/>
        <v/>
      </c>
      <c r="M3767" s="57" t="str">
        <f t="shared" si="426"/>
        <v/>
      </c>
      <c r="N3767" s="61" t="str">
        <f t="shared" si="422"/>
        <v/>
      </c>
    </row>
    <row r="3768" spans="1:14" ht="25.35" customHeight="1" x14ac:dyDescent="0.2">
      <c r="A3768" s="70"/>
      <c r="B3768" s="71"/>
      <c r="C3768" s="72"/>
      <c r="D3768" s="116"/>
      <c r="E3768" s="72"/>
      <c r="F3768" s="121"/>
      <c r="G3768" s="121"/>
      <c r="H3768" s="62" t="str">
        <f t="shared" si="423"/>
        <v/>
      </c>
      <c r="I3768" s="18">
        <f t="shared" si="420"/>
        <v>0</v>
      </c>
      <c r="J3768" s="18">
        <f t="shared" si="424"/>
        <v>0</v>
      </c>
      <c r="K3768" s="18">
        <f t="shared" si="425"/>
        <v>0</v>
      </c>
      <c r="L3768" s="57" t="str">
        <f t="shared" si="421"/>
        <v/>
      </c>
      <c r="M3768" s="57" t="str">
        <f t="shared" si="426"/>
        <v/>
      </c>
      <c r="N3768" s="61" t="str">
        <f t="shared" si="422"/>
        <v/>
      </c>
    </row>
    <row r="3769" spans="1:14" ht="25.35" customHeight="1" x14ac:dyDescent="0.2">
      <c r="A3769" s="70"/>
      <c r="B3769" s="71"/>
      <c r="C3769" s="72"/>
      <c r="D3769" s="116"/>
      <c r="E3769" s="72"/>
      <c r="F3769" s="121"/>
      <c r="G3769" s="121"/>
      <c r="H3769" s="62" t="str">
        <f t="shared" si="423"/>
        <v/>
      </c>
      <c r="I3769" s="18">
        <f t="shared" si="420"/>
        <v>0</v>
      </c>
      <c r="J3769" s="18">
        <f t="shared" si="424"/>
        <v>0</v>
      </c>
      <c r="K3769" s="18">
        <f t="shared" si="425"/>
        <v>0</v>
      </c>
      <c r="L3769" s="57" t="str">
        <f t="shared" si="421"/>
        <v/>
      </c>
      <c r="M3769" s="57" t="str">
        <f t="shared" si="426"/>
        <v/>
      </c>
      <c r="N3769" s="61" t="str">
        <f t="shared" si="422"/>
        <v/>
      </c>
    </row>
    <row r="3770" spans="1:14" ht="25.35" customHeight="1" x14ac:dyDescent="0.2">
      <c r="A3770" s="70"/>
      <c r="B3770" s="71"/>
      <c r="C3770" s="72"/>
      <c r="D3770" s="116"/>
      <c r="E3770" s="72"/>
      <c r="F3770" s="121"/>
      <c r="G3770" s="121"/>
      <c r="H3770" s="62" t="str">
        <f t="shared" si="423"/>
        <v/>
      </c>
      <c r="I3770" s="18">
        <f t="shared" si="420"/>
        <v>0</v>
      </c>
      <c r="J3770" s="18">
        <f t="shared" si="424"/>
        <v>0</v>
      </c>
      <c r="K3770" s="18">
        <f t="shared" si="425"/>
        <v>0</v>
      </c>
      <c r="L3770" s="57" t="str">
        <f t="shared" si="421"/>
        <v/>
      </c>
      <c r="M3770" s="57" t="str">
        <f t="shared" si="426"/>
        <v/>
      </c>
      <c r="N3770" s="61" t="str">
        <f t="shared" si="422"/>
        <v/>
      </c>
    </row>
    <row r="3771" spans="1:14" ht="25.35" customHeight="1" x14ac:dyDescent="0.2">
      <c r="A3771" s="70"/>
      <c r="B3771" s="71"/>
      <c r="C3771" s="72"/>
      <c r="D3771" s="116"/>
      <c r="E3771" s="72"/>
      <c r="F3771" s="121"/>
      <c r="G3771" s="121"/>
      <c r="H3771" s="62" t="str">
        <f t="shared" si="423"/>
        <v/>
      </c>
      <c r="I3771" s="18">
        <f t="shared" si="420"/>
        <v>0</v>
      </c>
      <c r="J3771" s="18">
        <f t="shared" si="424"/>
        <v>0</v>
      </c>
      <c r="K3771" s="18">
        <f t="shared" si="425"/>
        <v>0</v>
      </c>
      <c r="L3771" s="57" t="str">
        <f t="shared" si="421"/>
        <v/>
      </c>
      <c r="M3771" s="57" t="str">
        <f t="shared" si="426"/>
        <v/>
      </c>
      <c r="N3771" s="61" t="str">
        <f t="shared" si="422"/>
        <v/>
      </c>
    </row>
    <row r="3772" spans="1:14" ht="25.35" customHeight="1" x14ac:dyDescent="0.2">
      <c r="A3772" s="70"/>
      <c r="B3772" s="71"/>
      <c r="C3772" s="72"/>
      <c r="D3772" s="116"/>
      <c r="E3772" s="72"/>
      <c r="F3772" s="121"/>
      <c r="G3772" s="121"/>
      <c r="H3772" s="62" t="str">
        <f t="shared" si="423"/>
        <v/>
      </c>
      <c r="I3772" s="18">
        <f t="shared" si="420"/>
        <v>0</v>
      </c>
      <c r="J3772" s="18">
        <f t="shared" si="424"/>
        <v>0</v>
      </c>
      <c r="K3772" s="18">
        <f t="shared" si="425"/>
        <v>0</v>
      </c>
      <c r="L3772" s="57" t="str">
        <f t="shared" si="421"/>
        <v/>
      </c>
      <c r="M3772" s="57" t="str">
        <f t="shared" si="426"/>
        <v/>
      </c>
      <c r="N3772" s="61" t="str">
        <f t="shared" si="422"/>
        <v/>
      </c>
    </row>
    <row r="3773" spans="1:14" ht="25.35" customHeight="1" x14ac:dyDescent="0.2">
      <c r="A3773" s="70"/>
      <c r="B3773" s="71"/>
      <c r="C3773" s="72"/>
      <c r="D3773" s="116"/>
      <c r="E3773" s="72"/>
      <c r="F3773" s="121"/>
      <c r="G3773" s="121"/>
      <c r="H3773" s="62" t="str">
        <f t="shared" si="423"/>
        <v/>
      </c>
      <c r="I3773" s="18">
        <f t="shared" si="420"/>
        <v>0</v>
      </c>
      <c r="J3773" s="18">
        <f t="shared" si="424"/>
        <v>0</v>
      </c>
      <c r="K3773" s="18">
        <f t="shared" si="425"/>
        <v>0</v>
      </c>
      <c r="L3773" s="57" t="str">
        <f t="shared" si="421"/>
        <v/>
      </c>
      <c r="M3773" s="57" t="str">
        <f t="shared" si="426"/>
        <v/>
      </c>
      <c r="N3773" s="61" t="str">
        <f t="shared" si="422"/>
        <v/>
      </c>
    </row>
    <row r="3774" spans="1:14" ht="25.35" customHeight="1" x14ac:dyDescent="0.2">
      <c r="A3774" s="70"/>
      <c r="B3774" s="71"/>
      <c r="C3774" s="72"/>
      <c r="D3774" s="116"/>
      <c r="E3774" s="72"/>
      <c r="F3774" s="121"/>
      <c r="G3774" s="121"/>
      <c r="H3774" s="62" t="str">
        <f t="shared" si="423"/>
        <v/>
      </c>
      <c r="I3774" s="18">
        <f t="shared" si="420"/>
        <v>0</v>
      </c>
      <c r="J3774" s="18">
        <f t="shared" si="424"/>
        <v>0</v>
      </c>
      <c r="K3774" s="18">
        <f t="shared" si="425"/>
        <v>0</v>
      </c>
      <c r="L3774" s="57" t="str">
        <f t="shared" si="421"/>
        <v/>
      </c>
      <c r="M3774" s="57" t="str">
        <f t="shared" si="426"/>
        <v/>
      </c>
      <c r="N3774" s="61" t="str">
        <f t="shared" si="422"/>
        <v/>
      </c>
    </row>
    <row r="3775" spans="1:14" ht="25.35" customHeight="1" x14ac:dyDescent="0.2">
      <c r="A3775" s="70"/>
      <c r="B3775" s="71"/>
      <c r="C3775" s="72"/>
      <c r="D3775" s="116"/>
      <c r="E3775" s="72"/>
      <c r="F3775" s="121"/>
      <c r="G3775" s="121"/>
      <c r="H3775" s="62" t="str">
        <f t="shared" si="423"/>
        <v/>
      </c>
      <c r="I3775" s="18">
        <f t="shared" si="420"/>
        <v>0</v>
      </c>
      <c r="J3775" s="18">
        <f t="shared" si="424"/>
        <v>0</v>
      </c>
      <c r="K3775" s="18">
        <f t="shared" si="425"/>
        <v>0</v>
      </c>
      <c r="L3775" s="57" t="str">
        <f t="shared" si="421"/>
        <v/>
      </c>
      <c r="M3775" s="57" t="str">
        <f t="shared" si="426"/>
        <v/>
      </c>
      <c r="N3775" s="61" t="str">
        <f t="shared" si="422"/>
        <v/>
      </c>
    </row>
    <row r="3776" spans="1:14" ht="25.35" customHeight="1" x14ac:dyDescent="0.2">
      <c r="A3776" s="70"/>
      <c r="B3776" s="71"/>
      <c r="C3776" s="72"/>
      <c r="D3776" s="116"/>
      <c r="E3776" s="72"/>
      <c r="F3776" s="121"/>
      <c r="G3776" s="121"/>
      <c r="H3776" s="62" t="str">
        <f t="shared" si="423"/>
        <v/>
      </c>
      <c r="I3776" s="18">
        <f t="shared" si="420"/>
        <v>0</v>
      </c>
      <c r="J3776" s="18">
        <f t="shared" si="424"/>
        <v>0</v>
      </c>
      <c r="K3776" s="18">
        <f t="shared" si="425"/>
        <v>0</v>
      </c>
      <c r="L3776" s="57" t="str">
        <f t="shared" si="421"/>
        <v/>
      </c>
      <c r="M3776" s="57" t="str">
        <f t="shared" si="426"/>
        <v/>
      </c>
      <c r="N3776" s="61" t="str">
        <f t="shared" si="422"/>
        <v/>
      </c>
    </row>
    <row r="3777" spans="1:14" ht="25.35" customHeight="1" x14ac:dyDescent="0.2">
      <c r="A3777" s="70"/>
      <c r="B3777" s="71"/>
      <c r="C3777" s="72"/>
      <c r="D3777" s="116"/>
      <c r="E3777" s="72"/>
      <c r="F3777" s="121"/>
      <c r="G3777" s="121"/>
      <c r="H3777" s="62" t="str">
        <f t="shared" si="423"/>
        <v/>
      </c>
      <c r="I3777" s="18">
        <f t="shared" si="420"/>
        <v>0</v>
      </c>
      <c r="J3777" s="18">
        <f t="shared" si="424"/>
        <v>0</v>
      </c>
      <c r="K3777" s="18">
        <f t="shared" si="425"/>
        <v>0</v>
      </c>
      <c r="L3777" s="57" t="str">
        <f t="shared" si="421"/>
        <v/>
      </c>
      <c r="M3777" s="57" t="str">
        <f t="shared" si="426"/>
        <v/>
      </c>
      <c r="N3777" s="61" t="str">
        <f t="shared" si="422"/>
        <v/>
      </c>
    </row>
    <row r="3778" spans="1:14" ht="25.35" customHeight="1" x14ac:dyDescent="0.2">
      <c r="A3778" s="70"/>
      <c r="B3778" s="71"/>
      <c r="C3778" s="72"/>
      <c r="D3778" s="116"/>
      <c r="E3778" s="72"/>
      <c r="F3778" s="121"/>
      <c r="G3778" s="121"/>
      <c r="H3778" s="62" t="str">
        <f t="shared" si="423"/>
        <v/>
      </c>
      <c r="I3778" s="18">
        <f t="shared" si="420"/>
        <v>0</v>
      </c>
      <c r="J3778" s="18">
        <f t="shared" si="424"/>
        <v>0</v>
      </c>
      <c r="K3778" s="18">
        <f t="shared" si="425"/>
        <v>0</v>
      </c>
      <c r="L3778" s="57" t="str">
        <f t="shared" si="421"/>
        <v/>
      </c>
      <c r="M3778" s="57" t="str">
        <f t="shared" si="426"/>
        <v/>
      </c>
      <c r="N3778" s="61" t="str">
        <f t="shared" si="422"/>
        <v/>
      </c>
    </row>
    <row r="3779" spans="1:14" ht="25.35" customHeight="1" x14ac:dyDescent="0.2">
      <c r="A3779" s="70"/>
      <c r="B3779" s="71"/>
      <c r="C3779" s="72"/>
      <c r="D3779" s="116"/>
      <c r="E3779" s="72"/>
      <c r="F3779" s="121"/>
      <c r="G3779" s="121"/>
      <c r="H3779" s="62" t="str">
        <f t="shared" si="423"/>
        <v/>
      </c>
      <c r="I3779" s="18">
        <f t="shared" si="420"/>
        <v>0</v>
      </c>
      <c r="J3779" s="18">
        <f t="shared" si="424"/>
        <v>0</v>
      </c>
      <c r="K3779" s="18">
        <f t="shared" si="425"/>
        <v>0</v>
      </c>
      <c r="L3779" s="57" t="str">
        <f t="shared" si="421"/>
        <v/>
      </c>
      <c r="M3779" s="57" t="str">
        <f t="shared" si="426"/>
        <v/>
      </c>
      <c r="N3779" s="61" t="str">
        <f t="shared" si="422"/>
        <v/>
      </c>
    </row>
    <row r="3780" spans="1:14" ht="25.35" customHeight="1" x14ac:dyDescent="0.2">
      <c r="A3780" s="70"/>
      <c r="B3780" s="71"/>
      <c r="C3780" s="72"/>
      <c r="D3780" s="116"/>
      <c r="E3780" s="72"/>
      <c r="F3780" s="121"/>
      <c r="G3780" s="121"/>
      <c r="H3780" s="62" t="str">
        <f t="shared" si="423"/>
        <v/>
      </c>
      <c r="I3780" s="18">
        <f t="shared" si="420"/>
        <v>0</v>
      </c>
      <c r="J3780" s="18">
        <f t="shared" si="424"/>
        <v>0</v>
      </c>
      <c r="K3780" s="18">
        <f t="shared" si="425"/>
        <v>0</v>
      </c>
      <c r="L3780" s="57" t="str">
        <f t="shared" si="421"/>
        <v/>
      </c>
      <c r="M3780" s="57" t="str">
        <f t="shared" si="426"/>
        <v/>
      </c>
      <c r="N3780" s="61" t="str">
        <f t="shared" si="422"/>
        <v/>
      </c>
    </row>
    <row r="3781" spans="1:14" ht="25.35" customHeight="1" x14ac:dyDescent="0.2">
      <c r="A3781" s="70"/>
      <c r="B3781" s="71"/>
      <c r="C3781" s="72"/>
      <c r="D3781" s="116"/>
      <c r="E3781" s="72"/>
      <c r="F3781" s="121"/>
      <c r="G3781" s="121"/>
      <c r="H3781" s="62" t="str">
        <f t="shared" si="423"/>
        <v/>
      </c>
      <c r="I3781" s="18">
        <f t="shared" si="420"/>
        <v>0</v>
      </c>
      <c r="J3781" s="18">
        <f t="shared" si="424"/>
        <v>0</v>
      </c>
      <c r="K3781" s="18">
        <f t="shared" si="425"/>
        <v>0</v>
      </c>
      <c r="L3781" s="57" t="str">
        <f t="shared" si="421"/>
        <v/>
      </c>
      <c r="M3781" s="57" t="str">
        <f t="shared" si="426"/>
        <v/>
      </c>
      <c r="N3781" s="61" t="str">
        <f t="shared" si="422"/>
        <v/>
      </c>
    </row>
    <row r="3782" spans="1:14" ht="25.35" customHeight="1" x14ac:dyDescent="0.2">
      <c r="A3782" s="70"/>
      <c r="B3782" s="71"/>
      <c r="C3782" s="72"/>
      <c r="D3782" s="116"/>
      <c r="E3782" s="72"/>
      <c r="F3782" s="121"/>
      <c r="G3782" s="121"/>
      <c r="H3782" s="62" t="str">
        <f t="shared" si="423"/>
        <v/>
      </c>
      <c r="I3782" s="18">
        <f t="shared" si="420"/>
        <v>0</v>
      </c>
      <c r="J3782" s="18">
        <f t="shared" si="424"/>
        <v>0</v>
      </c>
      <c r="K3782" s="18">
        <f t="shared" si="425"/>
        <v>0</v>
      </c>
      <c r="L3782" s="57" t="str">
        <f t="shared" si="421"/>
        <v/>
      </c>
      <c r="M3782" s="57" t="str">
        <f t="shared" si="426"/>
        <v/>
      </c>
      <c r="N3782" s="61" t="str">
        <f t="shared" si="422"/>
        <v/>
      </c>
    </row>
    <row r="3783" spans="1:14" ht="25.35" customHeight="1" x14ac:dyDescent="0.2">
      <c r="A3783" s="70"/>
      <c r="B3783" s="71"/>
      <c r="C3783" s="72"/>
      <c r="D3783" s="116"/>
      <c r="E3783" s="72"/>
      <c r="F3783" s="121"/>
      <c r="G3783" s="121"/>
      <c r="H3783" s="62" t="str">
        <f t="shared" si="423"/>
        <v/>
      </c>
      <c r="I3783" s="18">
        <f t="shared" si="420"/>
        <v>0</v>
      </c>
      <c r="J3783" s="18">
        <f t="shared" si="424"/>
        <v>0</v>
      </c>
      <c r="K3783" s="18">
        <f t="shared" si="425"/>
        <v>0</v>
      </c>
      <c r="L3783" s="57" t="str">
        <f t="shared" si="421"/>
        <v/>
      </c>
      <c r="M3783" s="57" t="str">
        <f t="shared" si="426"/>
        <v/>
      </c>
      <c r="N3783" s="61" t="str">
        <f t="shared" si="422"/>
        <v/>
      </c>
    </row>
    <row r="3784" spans="1:14" ht="25.35" customHeight="1" x14ac:dyDescent="0.2">
      <c r="A3784" s="70"/>
      <c r="B3784" s="71"/>
      <c r="C3784" s="72"/>
      <c r="D3784" s="116"/>
      <c r="E3784" s="72"/>
      <c r="F3784" s="121"/>
      <c r="G3784" s="121"/>
      <c r="H3784" s="62" t="str">
        <f t="shared" si="423"/>
        <v/>
      </c>
      <c r="I3784" s="18">
        <f t="shared" si="420"/>
        <v>0</v>
      </c>
      <c r="J3784" s="18">
        <f t="shared" si="424"/>
        <v>0</v>
      </c>
      <c r="K3784" s="18">
        <f t="shared" si="425"/>
        <v>0</v>
      </c>
      <c r="L3784" s="57" t="str">
        <f t="shared" si="421"/>
        <v/>
      </c>
      <c r="M3784" s="57" t="str">
        <f t="shared" si="426"/>
        <v/>
      </c>
      <c r="N3784" s="61" t="str">
        <f t="shared" si="422"/>
        <v/>
      </c>
    </row>
    <row r="3785" spans="1:14" ht="25.35" customHeight="1" x14ac:dyDescent="0.2">
      <c r="A3785" s="70"/>
      <c r="B3785" s="71"/>
      <c r="C3785" s="72"/>
      <c r="D3785" s="116"/>
      <c r="E3785" s="72"/>
      <c r="F3785" s="121"/>
      <c r="G3785" s="121"/>
      <c r="H3785" s="62" t="str">
        <f t="shared" si="423"/>
        <v/>
      </c>
      <c r="I3785" s="18">
        <f t="shared" si="420"/>
        <v>0</v>
      </c>
      <c r="J3785" s="18">
        <f t="shared" si="424"/>
        <v>0</v>
      </c>
      <c r="K3785" s="18">
        <f t="shared" si="425"/>
        <v>0</v>
      </c>
      <c r="L3785" s="57" t="str">
        <f t="shared" si="421"/>
        <v/>
      </c>
      <c r="M3785" s="57" t="str">
        <f t="shared" si="426"/>
        <v/>
      </c>
      <c r="N3785" s="61" t="str">
        <f t="shared" si="422"/>
        <v/>
      </c>
    </row>
    <row r="3786" spans="1:14" ht="25.35" customHeight="1" x14ac:dyDescent="0.2">
      <c r="A3786" s="70"/>
      <c r="B3786" s="71"/>
      <c r="C3786" s="72"/>
      <c r="D3786" s="116"/>
      <c r="E3786" s="72"/>
      <c r="F3786" s="121"/>
      <c r="G3786" s="121"/>
      <c r="H3786" s="62" t="str">
        <f t="shared" si="423"/>
        <v/>
      </c>
      <c r="I3786" s="18">
        <f t="shared" si="420"/>
        <v>0</v>
      </c>
      <c r="J3786" s="18">
        <f t="shared" si="424"/>
        <v>0</v>
      </c>
      <c r="K3786" s="18">
        <f t="shared" si="425"/>
        <v>0</v>
      </c>
      <c r="L3786" s="57" t="str">
        <f t="shared" si="421"/>
        <v/>
      </c>
      <c r="M3786" s="57" t="str">
        <f t="shared" si="426"/>
        <v/>
      </c>
      <c r="N3786" s="61" t="str">
        <f t="shared" si="422"/>
        <v/>
      </c>
    </row>
    <row r="3787" spans="1:14" ht="25.35" customHeight="1" x14ac:dyDescent="0.2">
      <c r="A3787" s="70"/>
      <c r="B3787" s="71"/>
      <c r="C3787" s="72"/>
      <c r="D3787" s="116"/>
      <c r="E3787" s="72"/>
      <c r="F3787" s="121"/>
      <c r="G3787" s="121"/>
      <c r="H3787" s="62" t="str">
        <f t="shared" si="423"/>
        <v/>
      </c>
      <c r="I3787" s="18">
        <f t="shared" si="420"/>
        <v>0</v>
      </c>
      <c r="J3787" s="18">
        <f t="shared" si="424"/>
        <v>0</v>
      </c>
      <c r="K3787" s="18">
        <f t="shared" si="425"/>
        <v>0</v>
      </c>
      <c r="L3787" s="57" t="str">
        <f t="shared" si="421"/>
        <v/>
      </c>
      <c r="M3787" s="57" t="str">
        <f t="shared" si="426"/>
        <v/>
      </c>
      <c r="N3787" s="61" t="str">
        <f t="shared" si="422"/>
        <v/>
      </c>
    </row>
    <row r="3788" spans="1:14" ht="25.35" customHeight="1" x14ac:dyDescent="0.2">
      <c r="A3788" s="70"/>
      <c r="B3788" s="71"/>
      <c r="C3788" s="72"/>
      <c r="D3788" s="116"/>
      <c r="E3788" s="72"/>
      <c r="F3788" s="121"/>
      <c r="G3788" s="121"/>
      <c r="H3788" s="62" t="str">
        <f t="shared" si="423"/>
        <v/>
      </c>
      <c r="I3788" s="18">
        <f t="shared" si="420"/>
        <v>0</v>
      </c>
      <c r="J3788" s="18">
        <f t="shared" si="424"/>
        <v>0</v>
      </c>
      <c r="K3788" s="18">
        <f t="shared" si="425"/>
        <v>0</v>
      </c>
      <c r="L3788" s="57" t="str">
        <f t="shared" si="421"/>
        <v/>
      </c>
      <c r="M3788" s="57" t="str">
        <f t="shared" si="426"/>
        <v/>
      </c>
      <c r="N3788" s="61" t="str">
        <f t="shared" si="422"/>
        <v/>
      </c>
    </row>
    <row r="3789" spans="1:14" ht="25.35" customHeight="1" x14ac:dyDescent="0.2">
      <c r="A3789" s="70"/>
      <c r="B3789" s="71"/>
      <c r="C3789" s="72"/>
      <c r="D3789" s="116"/>
      <c r="E3789" s="72"/>
      <c r="F3789" s="121"/>
      <c r="G3789" s="121"/>
      <c r="H3789" s="62" t="str">
        <f t="shared" si="423"/>
        <v/>
      </c>
      <c r="I3789" s="18">
        <f t="shared" si="420"/>
        <v>0</v>
      </c>
      <c r="J3789" s="18">
        <f t="shared" si="424"/>
        <v>0</v>
      </c>
      <c r="K3789" s="18">
        <f t="shared" si="425"/>
        <v>0</v>
      </c>
      <c r="L3789" s="57" t="str">
        <f t="shared" si="421"/>
        <v/>
      </c>
      <c r="M3789" s="57" t="str">
        <f t="shared" si="426"/>
        <v/>
      </c>
      <c r="N3789" s="61" t="str">
        <f t="shared" si="422"/>
        <v/>
      </c>
    </row>
    <row r="3790" spans="1:14" ht="25.35" customHeight="1" x14ac:dyDescent="0.2">
      <c r="A3790" s="70"/>
      <c r="B3790" s="71"/>
      <c r="C3790" s="72"/>
      <c r="D3790" s="116"/>
      <c r="E3790" s="72"/>
      <c r="F3790" s="121"/>
      <c r="G3790" s="121"/>
      <c r="H3790" s="62" t="str">
        <f t="shared" si="423"/>
        <v/>
      </c>
      <c r="I3790" s="18">
        <f t="shared" si="420"/>
        <v>0</v>
      </c>
      <c r="J3790" s="18">
        <f t="shared" si="424"/>
        <v>0</v>
      </c>
      <c r="K3790" s="18">
        <f t="shared" si="425"/>
        <v>0</v>
      </c>
      <c r="L3790" s="57" t="str">
        <f t="shared" si="421"/>
        <v/>
      </c>
      <c r="M3790" s="57" t="str">
        <f t="shared" si="426"/>
        <v/>
      </c>
      <c r="N3790" s="61" t="str">
        <f t="shared" si="422"/>
        <v/>
      </c>
    </row>
    <row r="3791" spans="1:14" ht="25.35" customHeight="1" x14ac:dyDescent="0.2">
      <c r="A3791" s="70"/>
      <c r="B3791" s="71"/>
      <c r="C3791" s="72"/>
      <c r="D3791" s="116"/>
      <c r="E3791" s="72"/>
      <c r="F3791" s="121"/>
      <c r="G3791" s="121"/>
      <c r="H3791" s="62" t="str">
        <f t="shared" si="423"/>
        <v/>
      </c>
      <c r="I3791" s="18">
        <f t="shared" si="420"/>
        <v>0</v>
      </c>
      <c r="J3791" s="18">
        <f t="shared" si="424"/>
        <v>0</v>
      </c>
      <c r="K3791" s="18">
        <f t="shared" si="425"/>
        <v>0</v>
      </c>
      <c r="L3791" s="57" t="str">
        <f t="shared" si="421"/>
        <v/>
      </c>
      <c r="M3791" s="57" t="str">
        <f t="shared" si="426"/>
        <v/>
      </c>
      <c r="N3791" s="61" t="str">
        <f t="shared" si="422"/>
        <v/>
      </c>
    </row>
    <row r="3792" spans="1:14" ht="25.35" customHeight="1" x14ac:dyDescent="0.2">
      <c r="A3792" s="70"/>
      <c r="B3792" s="71"/>
      <c r="C3792" s="72"/>
      <c r="D3792" s="116"/>
      <c r="E3792" s="72"/>
      <c r="F3792" s="121"/>
      <c r="G3792" s="121"/>
      <c r="H3792" s="62" t="str">
        <f t="shared" si="423"/>
        <v/>
      </c>
      <c r="I3792" s="18">
        <f t="shared" si="420"/>
        <v>0</v>
      </c>
      <c r="J3792" s="18">
        <f t="shared" si="424"/>
        <v>0</v>
      </c>
      <c r="K3792" s="18">
        <f t="shared" si="425"/>
        <v>0</v>
      </c>
      <c r="L3792" s="57" t="str">
        <f t="shared" si="421"/>
        <v/>
      </c>
      <c r="M3792" s="57" t="str">
        <f t="shared" si="426"/>
        <v/>
      </c>
      <c r="N3792" s="61" t="str">
        <f t="shared" si="422"/>
        <v/>
      </c>
    </row>
    <row r="3793" spans="1:14" ht="25.35" customHeight="1" x14ac:dyDescent="0.2">
      <c r="A3793" s="70"/>
      <c r="B3793" s="71"/>
      <c r="C3793" s="72"/>
      <c r="D3793" s="116"/>
      <c r="E3793" s="72"/>
      <c r="F3793" s="121"/>
      <c r="G3793" s="121"/>
      <c r="H3793" s="62" t="str">
        <f t="shared" si="423"/>
        <v/>
      </c>
      <c r="I3793" s="18">
        <f t="shared" si="420"/>
        <v>0</v>
      </c>
      <c r="J3793" s="18">
        <f t="shared" si="424"/>
        <v>0</v>
      </c>
      <c r="K3793" s="18">
        <f t="shared" si="425"/>
        <v>0</v>
      </c>
      <c r="L3793" s="57" t="str">
        <f t="shared" si="421"/>
        <v/>
      </c>
      <c r="M3793" s="57" t="str">
        <f t="shared" si="426"/>
        <v/>
      </c>
      <c r="N3793" s="61" t="str">
        <f t="shared" si="422"/>
        <v/>
      </c>
    </row>
    <row r="3794" spans="1:14" ht="25.35" customHeight="1" x14ac:dyDescent="0.2">
      <c r="A3794" s="70"/>
      <c r="B3794" s="71"/>
      <c r="C3794" s="72"/>
      <c r="D3794" s="116"/>
      <c r="E3794" s="72"/>
      <c r="F3794" s="121"/>
      <c r="G3794" s="121"/>
      <c r="H3794" s="62" t="str">
        <f t="shared" si="423"/>
        <v/>
      </c>
      <c r="I3794" s="18">
        <f t="shared" si="420"/>
        <v>0</v>
      </c>
      <c r="J3794" s="18">
        <f t="shared" si="424"/>
        <v>0</v>
      </c>
      <c r="K3794" s="18">
        <f t="shared" si="425"/>
        <v>0</v>
      </c>
      <c r="L3794" s="57" t="str">
        <f t="shared" si="421"/>
        <v/>
      </c>
      <c r="M3794" s="57" t="str">
        <f t="shared" si="426"/>
        <v/>
      </c>
      <c r="N3794" s="61" t="str">
        <f t="shared" si="422"/>
        <v/>
      </c>
    </row>
    <row r="3795" spans="1:14" ht="25.35" customHeight="1" x14ac:dyDescent="0.2">
      <c r="A3795" s="70"/>
      <c r="B3795" s="71"/>
      <c r="C3795" s="72"/>
      <c r="D3795" s="116"/>
      <c r="E3795" s="72"/>
      <c r="F3795" s="121"/>
      <c r="G3795" s="121"/>
      <c r="H3795" s="62" t="str">
        <f t="shared" si="423"/>
        <v/>
      </c>
      <c r="I3795" s="18">
        <f t="shared" si="420"/>
        <v>0</v>
      </c>
      <c r="J3795" s="18">
        <f t="shared" si="424"/>
        <v>0</v>
      </c>
      <c r="K3795" s="18">
        <f t="shared" si="425"/>
        <v>0</v>
      </c>
      <c r="L3795" s="57" t="str">
        <f t="shared" si="421"/>
        <v/>
      </c>
      <c r="M3795" s="57" t="str">
        <f t="shared" si="426"/>
        <v/>
      </c>
      <c r="N3795" s="61" t="str">
        <f t="shared" si="422"/>
        <v/>
      </c>
    </row>
    <row r="3796" spans="1:14" ht="25.35" customHeight="1" x14ac:dyDescent="0.2">
      <c r="A3796" s="70"/>
      <c r="B3796" s="71"/>
      <c r="C3796" s="72"/>
      <c r="D3796" s="116"/>
      <c r="E3796" s="72"/>
      <c r="F3796" s="121"/>
      <c r="G3796" s="121"/>
      <c r="H3796" s="62" t="str">
        <f t="shared" si="423"/>
        <v/>
      </c>
      <c r="I3796" s="18">
        <f t="shared" si="420"/>
        <v>0</v>
      </c>
      <c r="J3796" s="18">
        <f t="shared" si="424"/>
        <v>0</v>
      </c>
      <c r="K3796" s="18">
        <f t="shared" si="425"/>
        <v>0</v>
      </c>
      <c r="L3796" s="57" t="str">
        <f t="shared" si="421"/>
        <v/>
      </c>
      <c r="M3796" s="57" t="str">
        <f t="shared" si="426"/>
        <v/>
      </c>
      <c r="N3796" s="61" t="str">
        <f t="shared" si="422"/>
        <v/>
      </c>
    </row>
    <row r="3797" spans="1:14" ht="25.35" customHeight="1" x14ac:dyDescent="0.2">
      <c r="A3797" s="70"/>
      <c r="B3797" s="71"/>
      <c r="C3797" s="72"/>
      <c r="D3797" s="116"/>
      <c r="E3797" s="72"/>
      <c r="F3797" s="121"/>
      <c r="G3797" s="121"/>
      <c r="H3797" s="62" t="str">
        <f t="shared" si="423"/>
        <v/>
      </c>
      <c r="I3797" s="18">
        <f t="shared" si="420"/>
        <v>0</v>
      </c>
      <c r="J3797" s="18">
        <f t="shared" si="424"/>
        <v>0</v>
      </c>
      <c r="K3797" s="18">
        <f t="shared" si="425"/>
        <v>0</v>
      </c>
      <c r="L3797" s="57" t="str">
        <f t="shared" si="421"/>
        <v/>
      </c>
      <c r="M3797" s="57" t="str">
        <f t="shared" si="426"/>
        <v/>
      </c>
      <c r="N3797" s="61" t="str">
        <f t="shared" si="422"/>
        <v/>
      </c>
    </row>
    <row r="3798" spans="1:14" ht="25.35" customHeight="1" x14ac:dyDescent="0.2">
      <c r="A3798" s="70"/>
      <c r="B3798" s="71"/>
      <c r="C3798" s="72"/>
      <c r="D3798" s="116"/>
      <c r="E3798" s="72"/>
      <c r="F3798" s="121"/>
      <c r="G3798" s="121"/>
      <c r="H3798" s="62" t="str">
        <f t="shared" si="423"/>
        <v/>
      </c>
      <c r="I3798" s="18">
        <f t="shared" si="420"/>
        <v>0</v>
      </c>
      <c r="J3798" s="18">
        <f t="shared" si="424"/>
        <v>0</v>
      </c>
      <c r="K3798" s="18">
        <f t="shared" si="425"/>
        <v>0</v>
      </c>
      <c r="L3798" s="57" t="str">
        <f t="shared" si="421"/>
        <v/>
      </c>
      <c r="M3798" s="57" t="str">
        <f t="shared" si="426"/>
        <v/>
      </c>
      <c r="N3798" s="61" t="str">
        <f t="shared" si="422"/>
        <v/>
      </c>
    </row>
    <row r="3799" spans="1:14" ht="25.35" customHeight="1" x14ac:dyDescent="0.2">
      <c r="A3799" s="70"/>
      <c r="B3799" s="71"/>
      <c r="C3799" s="72"/>
      <c r="D3799" s="116"/>
      <c r="E3799" s="72"/>
      <c r="F3799" s="121"/>
      <c r="G3799" s="121"/>
      <c r="H3799" s="62" t="str">
        <f t="shared" si="423"/>
        <v/>
      </c>
      <c r="I3799" s="18">
        <f t="shared" si="420"/>
        <v>0</v>
      </c>
      <c r="J3799" s="18">
        <f t="shared" si="424"/>
        <v>0</v>
      </c>
      <c r="K3799" s="18">
        <f t="shared" si="425"/>
        <v>0</v>
      </c>
      <c r="L3799" s="57" t="str">
        <f t="shared" si="421"/>
        <v/>
      </c>
      <c r="M3799" s="57" t="str">
        <f t="shared" si="426"/>
        <v/>
      </c>
      <c r="N3799" s="61" t="str">
        <f t="shared" si="422"/>
        <v/>
      </c>
    </row>
    <row r="3800" spans="1:14" ht="25.35" customHeight="1" x14ac:dyDescent="0.2">
      <c r="A3800" s="70"/>
      <c r="B3800" s="71"/>
      <c r="C3800" s="72"/>
      <c r="D3800" s="116"/>
      <c r="E3800" s="72"/>
      <c r="F3800" s="121"/>
      <c r="G3800" s="121"/>
      <c r="H3800" s="62" t="str">
        <f t="shared" si="423"/>
        <v/>
      </c>
      <c r="I3800" s="18">
        <f t="shared" si="420"/>
        <v>0</v>
      </c>
      <c r="J3800" s="18">
        <f t="shared" si="424"/>
        <v>0</v>
      </c>
      <c r="K3800" s="18">
        <f t="shared" si="425"/>
        <v>0</v>
      </c>
      <c r="L3800" s="57" t="str">
        <f t="shared" si="421"/>
        <v/>
      </c>
      <c r="M3800" s="57" t="str">
        <f t="shared" si="426"/>
        <v/>
      </c>
      <c r="N3800" s="61" t="str">
        <f t="shared" si="422"/>
        <v/>
      </c>
    </row>
    <row r="3801" spans="1:14" ht="25.35" customHeight="1" x14ac:dyDescent="0.2">
      <c r="A3801" s="70"/>
      <c r="B3801" s="71"/>
      <c r="C3801" s="72"/>
      <c r="D3801" s="116"/>
      <c r="E3801" s="72"/>
      <c r="F3801" s="121"/>
      <c r="G3801" s="121"/>
      <c r="H3801" s="62" t="str">
        <f t="shared" si="423"/>
        <v/>
      </c>
      <c r="I3801" s="18">
        <f t="shared" si="420"/>
        <v>0</v>
      </c>
      <c r="J3801" s="18">
        <f t="shared" si="424"/>
        <v>0</v>
      </c>
      <c r="K3801" s="18">
        <f t="shared" si="425"/>
        <v>0</v>
      </c>
      <c r="L3801" s="57" t="str">
        <f t="shared" si="421"/>
        <v/>
      </c>
      <c r="M3801" s="57" t="str">
        <f t="shared" si="426"/>
        <v/>
      </c>
      <c r="N3801" s="61" t="str">
        <f t="shared" si="422"/>
        <v/>
      </c>
    </row>
    <row r="3802" spans="1:14" ht="25.35" customHeight="1" x14ac:dyDescent="0.2">
      <c r="A3802" s="70"/>
      <c r="B3802" s="71"/>
      <c r="C3802" s="72"/>
      <c r="D3802" s="116"/>
      <c r="E3802" s="72"/>
      <c r="F3802" s="121"/>
      <c r="G3802" s="121"/>
      <c r="H3802" s="62" t="str">
        <f t="shared" si="423"/>
        <v/>
      </c>
      <c r="I3802" s="18">
        <f t="shared" si="420"/>
        <v>0</v>
      </c>
      <c r="J3802" s="18">
        <f t="shared" si="424"/>
        <v>0</v>
      </c>
      <c r="K3802" s="18">
        <f t="shared" si="425"/>
        <v>0</v>
      </c>
      <c r="L3802" s="57" t="str">
        <f t="shared" si="421"/>
        <v/>
      </c>
      <c r="M3802" s="57" t="str">
        <f t="shared" si="426"/>
        <v/>
      </c>
      <c r="N3802" s="61" t="str">
        <f t="shared" si="422"/>
        <v/>
      </c>
    </row>
    <row r="3803" spans="1:14" ht="25.35" customHeight="1" x14ac:dyDescent="0.2">
      <c r="A3803" s="70"/>
      <c r="B3803" s="71"/>
      <c r="C3803" s="72"/>
      <c r="D3803" s="116"/>
      <c r="E3803" s="72"/>
      <c r="F3803" s="121"/>
      <c r="G3803" s="121"/>
      <c r="H3803" s="62" t="str">
        <f t="shared" si="423"/>
        <v/>
      </c>
      <c r="I3803" s="18">
        <f t="shared" si="420"/>
        <v>0</v>
      </c>
      <c r="J3803" s="18">
        <f t="shared" si="424"/>
        <v>0</v>
      </c>
      <c r="K3803" s="18">
        <f t="shared" si="425"/>
        <v>0</v>
      </c>
      <c r="L3803" s="57" t="str">
        <f t="shared" si="421"/>
        <v/>
      </c>
      <c r="M3803" s="57" t="str">
        <f t="shared" si="426"/>
        <v/>
      </c>
      <c r="N3803" s="61" t="str">
        <f t="shared" si="422"/>
        <v/>
      </c>
    </row>
    <row r="3804" spans="1:14" ht="25.35" customHeight="1" x14ac:dyDescent="0.2">
      <c r="A3804" s="70"/>
      <c r="B3804" s="71"/>
      <c r="C3804" s="72"/>
      <c r="D3804" s="116"/>
      <c r="E3804" s="72"/>
      <c r="F3804" s="121"/>
      <c r="G3804" s="121"/>
      <c r="H3804" s="62" t="str">
        <f t="shared" si="423"/>
        <v/>
      </c>
      <c r="I3804" s="18">
        <f t="shared" si="420"/>
        <v>0</v>
      </c>
      <c r="J3804" s="18">
        <f t="shared" si="424"/>
        <v>0</v>
      </c>
      <c r="K3804" s="18">
        <f t="shared" si="425"/>
        <v>0</v>
      </c>
      <c r="L3804" s="57" t="str">
        <f t="shared" si="421"/>
        <v/>
      </c>
      <c r="M3804" s="57" t="str">
        <f t="shared" si="426"/>
        <v/>
      </c>
      <c r="N3804" s="61" t="str">
        <f t="shared" si="422"/>
        <v/>
      </c>
    </row>
    <row r="3805" spans="1:14" ht="25.35" customHeight="1" x14ac:dyDescent="0.2">
      <c r="A3805" s="70"/>
      <c r="B3805" s="71"/>
      <c r="C3805" s="72"/>
      <c r="D3805" s="116"/>
      <c r="E3805" s="72"/>
      <c r="F3805" s="121"/>
      <c r="G3805" s="121"/>
      <c r="H3805" s="62" t="str">
        <f t="shared" si="423"/>
        <v/>
      </c>
      <c r="I3805" s="18">
        <f t="shared" ref="I3805:I3868" si="427">IF(NOT(ISERROR(SEARCH("(R)",$A3805))),1,IF(NOT(ISERROR(SEARCH("(H)",$A3805))),2,IF(NOT(ISERROR(SEARCH("(Sasanqua)",$A3805))),3,IF(NOT(ISERROR(SEARCH("(Hiemalis)",$A3805))),4,IF(NOT(ISERROR(SEARCH("(Vernalis)",$A3805))),5,IF(NOT(ISERROR(SEARCH("(Higo)",$A3805))),6,))))))+$J3805+K3805</f>
        <v>0</v>
      </c>
      <c r="J3805" s="18">
        <f t="shared" si="424"/>
        <v>0</v>
      </c>
      <c r="K3805" s="18">
        <f t="shared" si="425"/>
        <v>0</v>
      </c>
      <c r="L3805" s="57" t="str">
        <f t="shared" ref="L3805:L3868" si="428">SUBSTITUTE(SUBSTITUTE(SUBSTITUTE(SUBSTITUTE(SUBSTITUTE(SUBSTITUTE(SUBSTITUTE(SUBSTITUTE(A3805," (A)","")," (R)","")," (H)","")," (Sasanqua)","")," (Hiemalis)","")," (Vernalis)","")," (Rusticana)",""),"(Wabisuke)","")</f>
        <v/>
      </c>
      <c r="M3805" s="57" t="str">
        <f t="shared" si="426"/>
        <v/>
      </c>
      <c r="N3805" s="61" t="str">
        <f t="shared" si="422"/>
        <v/>
      </c>
    </row>
    <row r="3806" spans="1:14" ht="25.35" customHeight="1" x14ac:dyDescent="0.2">
      <c r="A3806" s="70"/>
      <c r="B3806" s="71"/>
      <c r="C3806" s="72"/>
      <c r="D3806" s="116"/>
      <c r="E3806" s="72"/>
      <c r="F3806" s="121"/>
      <c r="G3806" s="121"/>
      <c r="H3806" s="62" t="str">
        <f t="shared" si="423"/>
        <v/>
      </c>
      <c r="I3806" s="18">
        <f t="shared" si="427"/>
        <v>0</v>
      </c>
      <c r="J3806" s="18">
        <f t="shared" si="424"/>
        <v>0</v>
      </c>
      <c r="K3806" s="18">
        <f t="shared" si="425"/>
        <v>0</v>
      </c>
      <c r="L3806" s="57" t="str">
        <f t="shared" si="428"/>
        <v/>
      </c>
      <c r="M3806" s="57" t="str">
        <f t="shared" si="426"/>
        <v/>
      </c>
      <c r="N3806" s="61" t="str">
        <f t="shared" si="422"/>
        <v/>
      </c>
    </row>
    <row r="3807" spans="1:14" ht="25.35" customHeight="1" x14ac:dyDescent="0.2">
      <c r="A3807" s="70"/>
      <c r="B3807" s="71"/>
      <c r="C3807" s="72"/>
      <c r="D3807" s="116"/>
      <c r="E3807" s="72"/>
      <c r="F3807" s="121"/>
      <c r="G3807" s="121"/>
      <c r="H3807" s="62" t="str">
        <f t="shared" si="423"/>
        <v/>
      </c>
      <c r="I3807" s="18">
        <f t="shared" si="427"/>
        <v>0</v>
      </c>
      <c r="J3807" s="18">
        <f t="shared" si="424"/>
        <v>0</v>
      </c>
      <c r="K3807" s="18">
        <f t="shared" si="425"/>
        <v>0</v>
      </c>
      <c r="L3807" s="57" t="str">
        <f t="shared" si="428"/>
        <v/>
      </c>
      <c r="M3807" s="57" t="str">
        <f t="shared" si="426"/>
        <v/>
      </c>
      <c r="N3807" s="61" t="str">
        <f t="shared" si="422"/>
        <v/>
      </c>
    </row>
    <row r="3808" spans="1:14" ht="25.35" customHeight="1" x14ac:dyDescent="0.2">
      <c r="A3808" s="70"/>
      <c r="B3808" s="71"/>
      <c r="C3808" s="72"/>
      <c r="D3808" s="116"/>
      <c r="E3808" s="72"/>
      <c r="F3808" s="121"/>
      <c r="G3808" s="121"/>
      <c r="H3808" s="62" t="str">
        <f t="shared" si="423"/>
        <v/>
      </c>
      <c r="I3808" s="18">
        <f t="shared" si="427"/>
        <v>0</v>
      </c>
      <c r="J3808" s="18">
        <f t="shared" si="424"/>
        <v>0</v>
      </c>
      <c r="K3808" s="18">
        <f t="shared" si="425"/>
        <v>0</v>
      </c>
      <c r="L3808" s="57" t="str">
        <f t="shared" si="428"/>
        <v/>
      </c>
      <c r="M3808" s="57" t="str">
        <f t="shared" si="426"/>
        <v/>
      </c>
      <c r="N3808" s="61" t="str">
        <f t="shared" si="422"/>
        <v/>
      </c>
    </row>
    <row r="3809" spans="1:14" ht="25.35" customHeight="1" x14ac:dyDescent="0.2">
      <c r="A3809" s="70"/>
      <c r="B3809" s="71"/>
      <c r="C3809" s="72"/>
      <c r="D3809" s="116"/>
      <c r="E3809" s="72"/>
      <c r="F3809" s="121"/>
      <c r="G3809" s="121"/>
      <c r="H3809" s="62" t="str">
        <f t="shared" si="423"/>
        <v/>
      </c>
      <c r="I3809" s="18">
        <f t="shared" si="427"/>
        <v>0</v>
      </c>
      <c r="J3809" s="18">
        <f t="shared" si="424"/>
        <v>0</v>
      </c>
      <c r="K3809" s="18">
        <f t="shared" si="425"/>
        <v>0</v>
      </c>
      <c r="L3809" s="57" t="str">
        <f t="shared" si="428"/>
        <v/>
      </c>
      <c r="M3809" s="57" t="str">
        <f t="shared" si="426"/>
        <v/>
      </c>
      <c r="N3809" s="61" t="str">
        <f t="shared" si="422"/>
        <v/>
      </c>
    </row>
    <row r="3810" spans="1:14" ht="25.35" customHeight="1" x14ac:dyDescent="0.2">
      <c r="A3810" s="70"/>
      <c r="B3810" s="71"/>
      <c r="C3810" s="72"/>
      <c r="D3810" s="116"/>
      <c r="E3810" s="72"/>
      <c r="F3810" s="121"/>
      <c r="G3810" s="121"/>
      <c r="H3810" s="62" t="str">
        <f t="shared" si="423"/>
        <v/>
      </c>
      <c r="I3810" s="18">
        <f t="shared" si="427"/>
        <v>0</v>
      </c>
      <c r="J3810" s="18">
        <f t="shared" si="424"/>
        <v>0</v>
      </c>
      <c r="K3810" s="18">
        <f t="shared" si="425"/>
        <v>0</v>
      </c>
      <c r="L3810" s="57" t="str">
        <f t="shared" si="428"/>
        <v/>
      </c>
      <c r="M3810" s="57" t="str">
        <f t="shared" si="426"/>
        <v/>
      </c>
      <c r="N3810" s="61" t="str">
        <f t="shared" si="422"/>
        <v/>
      </c>
    </row>
    <row r="3811" spans="1:14" ht="25.35" customHeight="1" x14ac:dyDescent="0.2">
      <c r="A3811" s="70"/>
      <c r="B3811" s="71"/>
      <c r="C3811" s="72"/>
      <c r="D3811" s="116"/>
      <c r="E3811" s="72"/>
      <c r="F3811" s="121"/>
      <c r="G3811" s="121"/>
      <c r="H3811" s="62" t="str">
        <f t="shared" si="423"/>
        <v/>
      </c>
      <c r="I3811" s="18">
        <f t="shared" si="427"/>
        <v>0</v>
      </c>
      <c r="J3811" s="18">
        <f t="shared" si="424"/>
        <v>0</v>
      </c>
      <c r="K3811" s="18">
        <f t="shared" si="425"/>
        <v>0</v>
      </c>
      <c r="L3811" s="57" t="str">
        <f t="shared" si="428"/>
        <v/>
      </c>
      <c r="M3811" s="57" t="str">
        <f t="shared" si="426"/>
        <v/>
      </c>
      <c r="N3811" s="61" t="str">
        <f t="shared" si="422"/>
        <v/>
      </c>
    </row>
    <row r="3812" spans="1:14" ht="25.35" customHeight="1" x14ac:dyDescent="0.2">
      <c r="A3812" s="70"/>
      <c r="B3812" s="71"/>
      <c r="C3812" s="72"/>
      <c r="D3812" s="116"/>
      <c r="E3812" s="72"/>
      <c r="F3812" s="121"/>
      <c r="G3812" s="121"/>
      <c r="H3812" s="62" t="str">
        <f t="shared" si="423"/>
        <v/>
      </c>
      <c r="I3812" s="18">
        <f t="shared" si="427"/>
        <v>0</v>
      </c>
      <c r="J3812" s="18">
        <f t="shared" si="424"/>
        <v>0</v>
      </c>
      <c r="K3812" s="18">
        <f t="shared" si="425"/>
        <v>0</v>
      </c>
      <c r="L3812" s="57" t="str">
        <f t="shared" si="428"/>
        <v/>
      </c>
      <c r="M3812" s="57" t="str">
        <f t="shared" si="426"/>
        <v/>
      </c>
      <c r="N3812" s="61" t="str">
        <f t="shared" si="422"/>
        <v/>
      </c>
    </row>
    <row r="3813" spans="1:14" ht="25.35" customHeight="1" x14ac:dyDescent="0.2">
      <c r="A3813" s="70"/>
      <c r="B3813" s="71"/>
      <c r="C3813" s="72"/>
      <c r="D3813" s="116"/>
      <c r="E3813" s="72"/>
      <c r="F3813" s="121"/>
      <c r="G3813" s="121"/>
      <c r="H3813" s="62" t="str">
        <f t="shared" si="423"/>
        <v/>
      </c>
      <c r="I3813" s="18">
        <f t="shared" si="427"/>
        <v>0</v>
      </c>
      <c r="J3813" s="18">
        <f t="shared" si="424"/>
        <v>0</v>
      </c>
      <c r="K3813" s="18">
        <f t="shared" si="425"/>
        <v>0</v>
      </c>
      <c r="L3813" s="57" t="str">
        <f t="shared" si="428"/>
        <v/>
      </c>
      <c r="M3813" s="57" t="str">
        <f t="shared" si="426"/>
        <v/>
      </c>
      <c r="N3813" s="61" t="str">
        <f t="shared" si="422"/>
        <v/>
      </c>
    </row>
    <row r="3814" spans="1:14" ht="25.35" customHeight="1" x14ac:dyDescent="0.2">
      <c r="A3814" s="70"/>
      <c r="B3814" s="71"/>
      <c r="C3814" s="72"/>
      <c r="D3814" s="116"/>
      <c r="E3814" s="72"/>
      <c r="F3814" s="121"/>
      <c r="G3814" s="121"/>
      <c r="H3814" s="62" t="str">
        <f t="shared" si="423"/>
        <v/>
      </c>
      <c r="I3814" s="18">
        <f t="shared" si="427"/>
        <v>0</v>
      </c>
      <c r="J3814" s="18">
        <f t="shared" si="424"/>
        <v>0</v>
      </c>
      <c r="K3814" s="18">
        <f t="shared" si="425"/>
        <v>0</v>
      </c>
      <c r="L3814" s="57" t="str">
        <f t="shared" si="428"/>
        <v/>
      </c>
      <c r="M3814" s="57" t="str">
        <f t="shared" si="426"/>
        <v/>
      </c>
      <c r="N3814" s="61" t="str">
        <f t="shared" ref="N3814:N3877" si="429">IF(ISNUMBER(SEARCH("See",$M3814)),$M3814,IF(ISNUMBER(SEARCH("(",$M3814)),LEFT($M3814,SEARCH("(",$M3814)-2),$M3814))</f>
        <v/>
      </c>
    </row>
    <row r="3815" spans="1:14" ht="25.35" customHeight="1" x14ac:dyDescent="0.2">
      <c r="A3815" s="70"/>
      <c r="B3815" s="71"/>
      <c r="C3815" s="72"/>
      <c r="D3815" s="116"/>
      <c r="E3815" s="72"/>
      <c r="F3815" s="121"/>
      <c r="G3815" s="121"/>
      <c r="H3815" s="62" t="str">
        <f t="shared" si="423"/>
        <v/>
      </c>
      <c r="I3815" s="18">
        <f t="shared" si="427"/>
        <v>0</v>
      </c>
      <c r="J3815" s="18">
        <f t="shared" si="424"/>
        <v>0</v>
      </c>
      <c r="K3815" s="18">
        <f t="shared" si="425"/>
        <v>0</v>
      </c>
      <c r="L3815" s="57" t="str">
        <f t="shared" si="428"/>
        <v/>
      </c>
      <c r="M3815" s="57" t="str">
        <f t="shared" si="426"/>
        <v/>
      </c>
      <c r="N3815" s="61" t="str">
        <f t="shared" si="429"/>
        <v/>
      </c>
    </row>
    <row r="3816" spans="1:14" ht="25.35" customHeight="1" x14ac:dyDescent="0.2">
      <c r="A3816" s="70"/>
      <c r="B3816" s="71"/>
      <c r="C3816" s="72"/>
      <c r="D3816" s="116"/>
      <c r="E3816" s="72"/>
      <c r="F3816" s="121"/>
      <c r="G3816" s="121"/>
      <c r="H3816" s="62" t="str">
        <f t="shared" si="423"/>
        <v/>
      </c>
      <c r="I3816" s="18">
        <f t="shared" si="427"/>
        <v>0</v>
      </c>
      <c r="J3816" s="18">
        <f t="shared" si="424"/>
        <v>0</v>
      </c>
      <c r="K3816" s="18">
        <f t="shared" si="425"/>
        <v>0</v>
      </c>
      <c r="L3816" s="57" t="str">
        <f t="shared" si="428"/>
        <v/>
      </c>
      <c r="M3816" s="57" t="str">
        <f t="shared" si="426"/>
        <v/>
      </c>
      <c r="N3816" s="61" t="str">
        <f t="shared" si="429"/>
        <v/>
      </c>
    </row>
    <row r="3817" spans="1:14" ht="25.35" customHeight="1" x14ac:dyDescent="0.2">
      <c r="A3817" s="70"/>
      <c r="B3817" s="71"/>
      <c r="C3817" s="72"/>
      <c r="D3817" s="116"/>
      <c r="E3817" s="72"/>
      <c r="F3817" s="121"/>
      <c r="G3817" s="121"/>
      <c r="H3817" s="62" t="str">
        <f t="shared" si="423"/>
        <v/>
      </c>
      <c r="I3817" s="18">
        <f t="shared" si="427"/>
        <v>0</v>
      </c>
      <c r="J3817" s="18">
        <f t="shared" si="424"/>
        <v>0</v>
      </c>
      <c r="K3817" s="18">
        <f t="shared" si="425"/>
        <v>0</v>
      </c>
      <c r="L3817" s="57" t="str">
        <f t="shared" si="428"/>
        <v/>
      </c>
      <c r="M3817" s="57" t="str">
        <f t="shared" si="426"/>
        <v/>
      </c>
      <c r="N3817" s="61" t="str">
        <f t="shared" si="429"/>
        <v/>
      </c>
    </row>
    <row r="3818" spans="1:14" ht="25.35" customHeight="1" x14ac:dyDescent="0.2">
      <c r="A3818" s="70"/>
      <c r="B3818" s="71"/>
      <c r="C3818" s="72"/>
      <c r="D3818" s="116"/>
      <c r="E3818" s="72"/>
      <c r="F3818" s="121"/>
      <c r="G3818" s="121"/>
      <c r="H3818" s="62" t="str">
        <f t="shared" si="423"/>
        <v/>
      </c>
      <c r="I3818" s="18">
        <f t="shared" si="427"/>
        <v>0</v>
      </c>
      <c r="J3818" s="18">
        <f t="shared" si="424"/>
        <v>0</v>
      </c>
      <c r="K3818" s="18">
        <f t="shared" si="425"/>
        <v>0</v>
      </c>
      <c r="L3818" s="57" t="str">
        <f t="shared" si="428"/>
        <v/>
      </c>
      <c r="M3818" s="57" t="str">
        <f t="shared" si="426"/>
        <v/>
      </c>
      <c r="N3818" s="61" t="str">
        <f t="shared" si="429"/>
        <v/>
      </c>
    </row>
    <row r="3819" spans="1:14" ht="25.35" customHeight="1" x14ac:dyDescent="0.2">
      <c r="A3819" s="70"/>
      <c r="B3819" s="71"/>
      <c r="C3819" s="72"/>
      <c r="D3819" s="116"/>
      <c r="E3819" s="72"/>
      <c r="F3819" s="121"/>
      <c r="G3819" s="121"/>
      <c r="H3819" s="62" t="str">
        <f t="shared" si="423"/>
        <v/>
      </c>
      <c r="I3819" s="18">
        <f t="shared" si="427"/>
        <v>0</v>
      </c>
      <c r="J3819" s="18">
        <f t="shared" si="424"/>
        <v>0</v>
      </c>
      <c r="K3819" s="18">
        <f t="shared" si="425"/>
        <v>0</v>
      </c>
      <c r="L3819" s="57" t="str">
        <f t="shared" si="428"/>
        <v/>
      </c>
      <c r="M3819" s="57" t="str">
        <f t="shared" si="426"/>
        <v/>
      </c>
      <c r="N3819" s="61" t="str">
        <f t="shared" si="429"/>
        <v/>
      </c>
    </row>
    <row r="3820" spans="1:14" ht="25.35" customHeight="1" x14ac:dyDescent="0.2">
      <c r="A3820" s="70"/>
      <c r="B3820" s="71"/>
      <c r="C3820" s="72"/>
      <c r="D3820" s="116"/>
      <c r="E3820" s="72"/>
      <c r="F3820" s="121"/>
      <c r="G3820" s="121"/>
      <c r="H3820" s="62" t="str">
        <f t="shared" si="423"/>
        <v/>
      </c>
      <c r="I3820" s="18">
        <f t="shared" si="427"/>
        <v>0</v>
      </c>
      <c r="J3820" s="18">
        <f t="shared" si="424"/>
        <v>0</v>
      </c>
      <c r="K3820" s="18">
        <f t="shared" si="425"/>
        <v>0</v>
      </c>
      <c r="L3820" s="57" t="str">
        <f t="shared" si="428"/>
        <v/>
      </c>
      <c r="M3820" s="57" t="str">
        <f t="shared" si="426"/>
        <v/>
      </c>
      <c r="N3820" s="61" t="str">
        <f t="shared" si="429"/>
        <v/>
      </c>
    </row>
    <row r="3821" spans="1:14" ht="25.35" customHeight="1" x14ac:dyDescent="0.2">
      <c r="A3821" s="70"/>
      <c r="B3821" s="71"/>
      <c r="C3821" s="72"/>
      <c r="D3821" s="116"/>
      <c r="E3821" s="72"/>
      <c r="F3821" s="121"/>
      <c r="G3821" s="121"/>
      <c r="H3821" s="62" t="str">
        <f t="shared" si="423"/>
        <v/>
      </c>
      <c r="I3821" s="18">
        <f t="shared" si="427"/>
        <v>0</v>
      </c>
      <c r="J3821" s="18">
        <f t="shared" si="424"/>
        <v>0</v>
      </c>
      <c r="K3821" s="18">
        <f t="shared" si="425"/>
        <v>0</v>
      </c>
      <c r="L3821" s="57" t="str">
        <f t="shared" si="428"/>
        <v/>
      </c>
      <c r="M3821" s="57" t="str">
        <f t="shared" si="426"/>
        <v/>
      </c>
      <c r="N3821" s="61" t="str">
        <f t="shared" si="429"/>
        <v/>
      </c>
    </row>
    <row r="3822" spans="1:14" ht="25.35" customHeight="1" x14ac:dyDescent="0.2">
      <c r="A3822" s="70"/>
      <c r="B3822" s="71"/>
      <c r="C3822" s="72"/>
      <c r="D3822" s="116"/>
      <c r="E3822" s="72"/>
      <c r="F3822" s="121"/>
      <c r="G3822" s="121"/>
      <c r="H3822" s="62" t="str">
        <f t="shared" si="423"/>
        <v/>
      </c>
      <c r="I3822" s="18">
        <f t="shared" si="427"/>
        <v>0</v>
      </c>
      <c r="J3822" s="18">
        <f t="shared" si="424"/>
        <v>0</v>
      </c>
      <c r="K3822" s="18">
        <f t="shared" si="425"/>
        <v>0</v>
      </c>
      <c r="L3822" s="57" t="str">
        <f t="shared" si="428"/>
        <v/>
      </c>
      <c r="M3822" s="57" t="str">
        <f t="shared" si="426"/>
        <v/>
      </c>
      <c r="N3822" s="61" t="str">
        <f t="shared" si="429"/>
        <v/>
      </c>
    </row>
    <row r="3823" spans="1:14" ht="25.35" customHeight="1" x14ac:dyDescent="0.2">
      <c r="A3823" s="70"/>
      <c r="B3823" s="71"/>
      <c r="C3823" s="72"/>
      <c r="D3823" s="116"/>
      <c r="E3823" s="72"/>
      <c r="F3823" s="121"/>
      <c r="G3823" s="121"/>
      <c r="H3823" s="62" t="str">
        <f t="shared" si="423"/>
        <v/>
      </c>
      <c r="I3823" s="18">
        <f t="shared" si="427"/>
        <v>0</v>
      </c>
      <c r="J3823" s="18">
        <f t="shared" si="424"/>
        <v>0</v>
      </c>
      <c r="K3823" s="18">
        <f t="shared" si="425"/>
        <v>0</v>
      </c>
      <c r="L3823" s="57" t="str">
        <f t="shared" si="428"/>
        <v/>
      </c>
      <c r="M3823" s="57" t="str">
        <f t="shared" si="426"/>
        <v/>
      </c>
      <c r="N3823" s="61" t="str">
        <f t="shared" si="429"/>
        <v/>
      </c>
    </row>
    <row r="3824" spans="1:14" ht="25.35" customHeight="1" x14ac:dyDescent="0.2">
      <c r="A3824" s="70"/>
      <c r="B3824" s="71"/>
      <c r="C3824" s="72"/>
      <c r="D3824" s="116"/>
      <c r="E3824" s="72"/>
      <c r="F3824" s="121"/>
      <c r="G3824" s="121"/>
      <c r="H3824" s="62" t="str">
        <f t="shared" si="423"/>
        <v/>
      </c>
      <c r="I3824" s="18">
        <f t="shared" si="427"/>
        <v>0</v>
      </c>
      <c r="J3824" s="18">
        <f t="shared" si="424"/>
        <v>0</v>
      </c>
      <c r="K3824" s="18">
        <f t="shared" si="425"/>
        <v>0</v>
      </c>
      <c r="L3824" s="57" t="str">
        <f t="shared" si="428"/>
        <v/>
      </c>
      <c r="M3824" s="57" t="str">
        <f t="shared" si="426"/>
        <v/>
      </c>
      <c r="N3824" s="61" t="str">
        <f t="shared" si="429"/>
        <v/>
      </c>
    </row>
    <row r="3825" spans="1:14" ht="25.35" customHeight="1" x14ac:dyDescent="0.2">
      <c r="A3825" s="70"/>
      <c r="B3825" s="71"/>
      <c r="C3825" s="72"/>
      <c r="D3825" s="116"/>
      <c r="E3825" s="72"/>
      <c r="F3825" s="121"/>
      <c r="G3825" s="121"/>
      <c r="H3825" s="62" t="str">
        <f t="shared" ref="H3825:H3888" si="430">IF($A3825="","",IF($I3825=0,"Japonica",IF($I3825=1,"Reticulata",IF($I3825=2,"NRH",IF($I3825=3,"Sasanqua",IF($I3825=4,"Hiemalis",IF($I3825=5,"Vernalis",IF($I3825=6,"Japonica [Higo]","Specie"))))))))</f>
        <v/>
      </c>
      <c r="I3825" s="18">
        <f t="shared" si="427"/>
        <v>0</v>
      </c>
      <c r="J3825" s="18">
        <f t="shared" ref="J3825:J3888" si="431">IF(NOT(ISERROR(SEARCH("(Rusticana)",$A3825))),7,IF(NOT(ISERROR(SEARCH("(Wabisuke)",$A3825))),8,IF(NOT(ISERROR(SEARCH("(Edithae)",$A3825))),9,IF(NOT(ISERROR(SEARCH("(Oleifera)",$A3825))),10,IF(NOT(ISERROR(SEARCH("(Saluenensis)",$A3825))),11,0)))))</f>
        <v>0</v>
      </c>
      <c r="K3825" s="18">
        <f t="shared" ref="K3825:K3888" si="432">IF(NOT(ISERROR(SEARCH("(Pitardii)",$A3825))),12,IF(NOT(ISERROR(SEARCH("(Specie)",$A3825))),13,0))</f>
        <v>0</v>
      </c>
      <c r="L3825" s="57" t="str">
        <f t="shared" si="428"/>
        <v/>
      </c>
      <c r="M3825" s="57" t="str">
        <f t="shared" si="426"/>
        <v/>
      </c>
      <c r="N3825" s="61" t="str">
        <f t="shared" si="429"/>
        <v/>
      </c>
    </row>
    <row r="3826" spans="1:14" ht="25.35" customHeight="1" x14ac:dyDescent="0.2">
      <c r="A3826" s="70"/>
      <c r="B3826" s="71"/>
      <c r="C3826" s="72"/>
      <c r="D3826" s="116"/>
      <c r="E3826" s="72"/>
      <c r="F3826" s="121"/>
      <c r="G3826" s="121"/>
      <c r="H3826" s="62" t="str">
        <f t="shared" si="430"/>
        <v/>
      </c>
      <c r="I3826" s="18">
        <f t="shared" si="427"/>
        <v>0</v>
      </c>
      <c r="J3826" s="18">
        <f t="shared" si="431"/>
        <v>0</v>
      </c>
      <c r="K3826" s="18">
        <f t="shared" si="432"/>
        <v>0</v>
      </c>
      <c r="L3826" s="57" t="str">
        <f t="shared" si="428"/>
        <v/>
      </c>
      <c r="M3826" s="57" t="str">
        <f t="shared" si="426"/>
        <v/>
      </c>
      <c r="N3826" s="61" t="str">
        <f t="shared" si="429"/>
        <v/>
      </c>
    </row>
    <row r="3827" spans="1:14" ht="25.35" customHeight="1" x14ac:dyDescent="0.2">
      <c r="A3827" s="70"/>
      <c r="B3827" s="71"/>
      <c r="C3827" s="72"/>
      <c r="D3827" s="116"/>
      <c r="E3827" s="72"/>
      <c r="F3827" s="121"/>
      <c r="G3827" s="121"/>
      <c r="H3827" s="62" t="str">
        <f t="shared" si="430"/>
        <v/>
      </c>
      <c r="I3827" s="18">
        <f t="shared" si="427"/>
        <v>0</v>
      </c>
      <c r="J3827" s="18">
        <f t="shared" si="431"/>
        <v>0</v>
      </c>
      <c r="K3827" s="18">
        <f t="shared" si="432"/>
        <v>0</v>
      </c>
      <c r="L3827" s="57" t="str">
        <f t="shared" si="428"/>
        <v/>
      </c>
      <c r="M3827" s="57" t="str">
        <f t="shared" ref="M3827:M3890" si="433">SUBSTITUTE(SUBSTITUTE(SUBSTITUTE(SUBSTITUTE(SUBSTITUTE($L3827," (Edithae)","")," (Oleifera)","")," (Saluenensis)","")," (Specie)","")," (Pitardii)","")</f>
        <v/>
      </c>
      <c r="N3827" s="61" t="str">
        <f t="shared" si="429"/>
        <v/>
      </c>
    </row>
    <row r="3828" spans="1:14" ht="25.35" customHeight="1" x14ac:dyDescent="0.2">
      <c r="A3828" s="70"/>
      <c r="B3828" s="71"/>
      <c r="C3828" s="72"/>
      <c r="D3828" s="116"/>
      <c r="E3828" s="72"/>
      <c r="F3828" s="121"/>
      <c r="G3828" s="121"/>
      <c r="H3828" s="62" t="str">
        <f t="shared" si="430"/>
        <v/>
      </c>
      <c r="I3828" s="18">
        <f t="shared" si="427"/>
        <v>0</v>
      </c>
      <c r="J3828" s="18">
        <f t="shared" si="431"/>
        <v>0</v>
      </c>
      <c r="K3828" s="18">
        <f t="shared" si="432"/>
        <v>0</v>
      </c>
      <c r="L3828" s="57" t="str">
        <f t="shared" si="428"/>
        <v/>
      </c>
      <c r="M3828" s="57" t="str">
        <f t="shared" si="433"/>
        <v/>
      </c>
      <c r="N3828" s="61" t="str">
        <f t="shared" si="429"/>
        <v/>
      </c>
    </row>
    <row r="3829" spans="1:14" ht="25.35" customHeight="1" x14ac:dyDescent="0.2">
      <c r="A3829" s="70"/>
      <c r="B3829" s="71"/>
      <c r="C3829" s="72"/>
      <c r="D3829" s="116"/>
      <c r="E3829" s="72"/>
      <c r="F3829" s="121"/>
      <c r="G3829" s="121"/>
      <c r="H3829" s="62" t="str">
        <f t="shared" si="430"/>
        <v/>
      </c>
      <c r="I3829" s="18">
        <f t="shared" si="427"/>
        <v>0</v>
      </c>
      <c r="J3829" s="18">
        <f t="shared" si="431"/>
        <v>0</v>
      </c>
      <c r="K3829" s="18">
        <f t="shared" si="432"/>
        <v>0</v>
      </c>
      <c r="L3829" s="57" t="str">
        <f t="shared" si="428"/>
        <v/>
      </c>
      <c r="M3829" s="57" t="str">
        <f t="shared" si="433"/>
        <v/>
      </c>
      <c r="N3829" s="61" t="str">
        <f t="shared" si="429"/>
        <v/>
      </c>
    </row>
    <row r="3830" spans="1:14" ht="25.35" customHeight="1" x14ac:dyDescent="0.2">
      <c r="A3830" s="70"/>
      <c r="B3830" s="71"/>
      <c r="C3830" s="72"/>
      <c r="D3830" s="116"/>
      <c r="E3830" s="72"/>
      <c r="F3830" s="121"/>
      <c r="G3830" s="121"/>
      <c r="H3830" s="62" t="str">
        <f t="shared" si="430"/>
        <v/>
      </c>
      <c r="I3830" s="18">
        <f t="shared" si="427"/>
        <v>0</v>
      </c>
      <c r="J3830" s="18">
        <f t="shared" si="431"/>
        <v>0</v>
      </c>
      <c r="K3830" s="18">
        <f t="shared" si="432"/>
        <v>0</v>
      </c>
      <c r="L3830" s="57" t="str">
        <f t="shared" si="428"/>
        <v/>
      </c>
      <c r="M3830" s="57" t="str">
        <f t="shared" si="433"/>
        <v/>
      </c>
      <c r="N3830" s="61" t="str">
        <f t="shared" si="429"/>
        <v/>
      </c>
    </row>
    <row r="3831" spans="1:14" ht="25.35" customHeight="1" x14ac:dyDescent="0.2">
      <c r="A3831" s="70"/>
      <c r="B3831" s="71"/>
      <c r="C3831" s="72"/>
      <c r="D3831" s="116"/>
      <c r="E3831" s="72"/>
      <c r="F3831" s="121"/>
      <c r="G3831" s="121"/>
      <c r="H3831" s="62" t="str">
        <f t="shared" si="430"/>
        <v/>
      </c>
      <c r="I3831" s="18">
        <f t="shared" si="427"/>
        <v>0</v>
      </c>
      <c r="J3831" s="18">
        <f t="shared" si="431"/>
        <v>0</v>
      </c>
      <c r="K3831" s="18">
        <f t="shared" si="432"/>
        <v>0</v>
      </c>
      <c r="L3831" s="57" t="str">
        <f t="shared" si="428"/>
        <v/>
      </c>
      <c r="M3831" s="57" t="str">
        <f t="shared" si="433"/>
        <v/>
      </c>
      <c r="N3831" s="61" t="str">
        <f t="shared" si="429"/>
        <v/>
      </c>
    </row>
    <row r="3832" spans="1:14" ht="25.35" customHeight="1" x14ac:dyDescent="0.2">
      <c r="A3832" s="70"/>
      <c r="B3832" s="71"/>
      <c r="C3832" s="72"/>
      <c r="D3832" s="116"/>
      <c r="E3832" s="72"/>
      <c r="F3832" s="121"/>
      <c r="G3832" s="121"/>
      <c r="H3832" s="62" t="str">
        <f t="shared" si="430"/>
        <v/>
      </c>
      <c r="I3832" s="18">
        <f t="shared" si="427"/>
        <v>0</v>
      </c>
      <c r="J3832" s="18">
        <f t="shared" si="431"/>
        <v>0</v>
      </c>
      <c r="K3832" s="18">
        <f t="shared" si="432"/>
        <v>0</v>
      </c>
      <c r="L3832" s="57" t="str">
        <f t="shared" si="428"/>
        <v/>
      </c>
      <c r="M3832" s="57" t="str">
        <f t="shared" si="433"/>
        <v/>
      </c>
      <c r="N3832" s="61" t="str">
        <f t="shared" si="429"/>
        <v/>
      </c>
    </row>
    <row r="3833" spans="1:14" ht="25.35" customHeight="1" x14ac:dyDescent="0.2">
      <c r="A3833" s="70"/>
      <c r="B3833" s="71"/>
      <c r="C3833" s="72"/>
      <c r="D3833" s="116"/>
      <c r="E3833" s="72"/>
      <c r="F3833" s="121"/>
      <c r="G3833" s="121"/>
      <c r="H3833" s="62" t="str">
        <f t="shared" si="430"/>
        <v/>
      </c>
      <c r="I3833" s="18">
        <f t="shared" si="427"/>
        <v>0</v>
      </c>
      <c r="J3833" s="18">
        <f t="shared" si="431"/>
        <v>0</v>
      </c>
      <c r="K3833" s="18">
        <f t="shared" si="432"/>
        <v>0</v>
      </c>
      <c r="L3833" s="57" t="str">
        <f t="shared" si="428"/>
        <v/>
      </c>
      <c r="M3833" s="57" t="str">
        <f t="shared" si="433"/>
        <v/>
      </c>
      <c r="N3833" s="61" t="str">
        <f t="shared" si="429"/>
        <v/>
      </c>
    </row>
    <row r="3834" spans="1:14" ht="25.35" customHeight="1" x14ac:dyDescent="0.2">
      <c r="A3834" s="70"/>
      <c r="B3834" s="71"/>
      <c r="C3834" s="72"/>
      <c r="D3834" s="116"/>
      <c r="E3834" s="72"/>
      <c r="F3834" s="121"/>
      <c r="G3834" s="121"/>
      <c r="H3834" s="62" t="str">
        <f t="shared" si="430"/>
        <v/>
      </c>
      <c r="I3834" s="18">
        <f t="shared" si="427"/>
        <v>0</v>
      </c>
      <c r="J3834" s="18">
        <f t="shared" si="431"/>
        <v>0</v>
      </c>
      <c r="K3834" s="18">
        <f t="shared" si="432"/>
        <v>0</v>
      </c>
      <c r="L3834" s="57" t="str">
        <f t="shared" si="428"/>
        <v/>
      </c>
      <c r="M3834" s="57" t="str">
        <f t="shared" si="433"/>
        <v/>
      </c>
      <c r="N3834" s="61" t="str">
        <f t="shared" si="429"/>
        <v/>
      </c>
    </row>
    <row r="3835" spans="1:14" ht="25.35" customHeight="1" x14ac:dyDescent="0.2">
      <c r="A3835" s="70"/>
      <c r="B3835" s="71"/>
      <c r="C3835" s="72"/>
      <c r="D3835" s="116"/>
      <c r="E3835" s="72"/>
      <c r="F3835" s="121"/>
      <c r="G3835" s="121"/>
      <c r="H3835" s="62" t="str">
        <f t="shared" si="430"/>
        <v/>
      </c>
      <c r="I3835" s="18">
        <f t="shared" si="427"/>
        <v>0</v>
      </c>
      <c r="J3835" s="18">
        <f t="shared" si="431"/>
        <v>0</v>
      </c>
      <c r="K3835" s="18">
        <f t="shared" si="432"/>
        <v>0</v>
      </c>
      <c r="L3835" s="57" t="str">
        <f t="shared" si="428"/>
        <v/>
      </c>
      <c r="M3835" s="57" t="str">
        <f t="shared" si="433"/>
        <v/>
      </c>
      <c r="N3835" s="61" t="str">
        <f t="shared" si="429"/>
        <v/>
      </c>
    </row>
    <row r="3836" spans="1:14" ht="25.35" customHeight="1" x14ac:dyDescent="0.2">
      <c r="A3836" s="70"/>
      <c r="B3836" s="71"/>
      <c r="C3836" s="72"/>
      <c r="D3836" s="116"/>
      <c r="E3836" s="72"/>
      <c r="F3836" s="121"/>
      <c r="G3836" s="121"/>
      <c r="H3836" s="62" t="str">
        <f t="shared" si="430"/>
        <v/>
      </c>
      <c r="I3836" s="18">
        <f t="shared" si="427"/>
        <v>0</v>
      </c>
      <c r="J3836" s="18">
        <f t="shared" si="431"/>
        <v>0</v>
      </c>
      <c r="K3836" s="18">
        <f t="shared" si="432"/>
        <v>0</v>
      </c>
      <c r="L3836" s="57" t="str">
        <f t="shared" si="428"/>
        <v/>
      </c>
      <c r="M3836" s="57" t="str">
        <f t="shared" si="433"/>
        <v/>
      </c>
      <c r="N3836" s="61" t="str">
        <f t="shared" si="429"/>
        <v/>
      </c>
    </row>
    <row r="3837" spans="1:14" ht="25.35" customHeight="1" x14ac:dyDescent="0.2">
      <c r="A3837" s="70"/>
      <c r="B3837" s="71"/>
      <c r="C3837" s="72"/>
      <c r="D3837" s="116"/>
      <c r="E3837" s="72"/>
      <c r="F3837" s="121"/>
      <c r="G3837" s="121"/>
      <c r="H3837" s="62" t="str">
        <f t="shared" si="430"/>
        <v/>
      </c>
      <c r="I3837" s="18">
        <f t="shared" si="427"/>
        <v>0</v>
      </c>
      <c r="J3837" s="18">
        <f t="shared" si="431"/>
        <v>0</v>
      </c>
      <c r="K3837" s="18">
        <f t="shared" si="432"/>
        <v>0</v>
      </c>
      <c r="L3837" s="57" t="str">
        <f t="shared" si="428"/>
        <v/>
      </c>
      <c r="M3837" s="57" t="str">
        <f t="shared" si="433"/>
        <v/>
      </c>
      <c r="N3837" s="61" t="str">
        <f t="shared" si="429"/>
        <v/>
      </c>
    </row>
    <row r="3838" spans="1:14" ht="25.35" customHeight="1" x14ac:dyDescent="0.2">
      <c r="A3838" s="70"/>
      <c r="B3838" s="71"/>
      <c r="C3838" s="72"/>
      <c r="D3838" s="116"/>
      <c r="E3838" s="72"/>
      <c r="F3838" s="121"/>
      <c r="G3838" s="121"/>
      <c r="H3838" s="62" t="str">
        <f t="shared" si="430"/>
        <v/>
      </c>
      <c r="I3838" s="18">
        <f t="shared" si="427"/>
        <v>0</v>
      </c>
      <c r="J3838" s="18">
        <f t="shared" si="431"/>
        <v>0</v>
      </c>
      <c r="K3838" s="18">
        <f t="shared" si="432"/>
        <v>0</v>
      </c>
      <c r="L3838" s="57" t="str">
        <f t="shared" si="428"/>
        <v/>
      </c>
      <c r="M3838" s="57" t="str">
        <f t="shared" si="433"/>
        <v/>
      </c>
      <c r="N3838" s="61" t="str">
        <f t="shared" si="429"/>
        <v/>
      </c>
    </row>
    <row r="3839" spans="1:14" ht="25.35" customHeight="1" x14ac:dyDescent="0.2">
      <c r="A3839" s="70"/>
      <c r="B3839" s="71"/>
      <c r="C3839" s="72"/>
      <c r="D3839" s="116"/>
      <c r="E3839" s="72"/>
      <c r="F3839" s="121"/>
      <c r="G3839" s="121"/>
      <c r="H3839" s="62" t="str">
        <f t="shared" si="430"/>
        <v/>
      </c>
      <c r="I3839" s="18">
        <f t="shared" si="427"/>
        <v>0</v>
      </c>
      <c r="J3839" s="18">
        <f t="shared" si="431"/>
        <v>0</v>
      </c>
      <c r="K3839" s="18">
        <f t="shared" si="432"/>
        <v>0</v>
      </c>
      <c r="L3839" s="57" t="str">
        <f t="shared" si="428"/>
        <v/>
      </c>
      <c r="M3839" s="57" t="str">
        <f t="shared" si="433"/>
        <v/>
      </c>
      <c r="N3839" s="61" t="str">
        <f t="shared" si="429"/>
        <v/>
      </c>
    </row>
    <row r="3840" spans="1:14" ht="25.35" customHeight="1" x14ac:dyDescent="0.2">
      <c r="A3840" s="70"/>
      <c r="B3840" s="71"/>
      <c r="C3840" s="72"/>
      <c r="D3840" s="116"/>
      <c r="E3840" s="72"/>
      <c r="F3840" s="121"/>
      <c r="G3840" s="121"/>
      <c r="H3840" s="62" t="str">
        <f t="shared" si="430"/>
        <v/>
      </c>
      <c r="I3840" s="18">
        <f t="shared" si="427"/>
        <v>0</v>
      </c>
      <c r="J3840" s="18">
        <f t="shared" si="431"/>
        <v>0</v>
      </c>
      <c r="K3840" s="18">
        <f t="shared" si="432"/>
        <v>0</v>
      </c>
      <c r="L3840" s="57" t="str">
        <f t="shared" si="428"/>
        <v/>
      </c>
      <c r="M3840" s="57" t="str">
        <f t="shared" si="433"/>
        <v/>
      </c>
      <c r="N3840" s="61" t="str">
        <f t="shared" si="429"/>
        <v/>
      </c>
    </row>
    <row r="3841" spans="1:14" ht="25.35" customHeight="1" x14ac:dyDescent="0.2">
      <c r="A3841" s="70"/>
      <c r="B3841" s="71"/>
      <c r="C3841" s="72"/>
      <c r="D3841" s="116"/>
      <c r="E3841" s="72"/>
      <c r="F3841" s="121"/>
      <c r="G3841" s="121"/>
      <c r="H3841" s="62" t="str">
        <f t="shared" si="430"/>
        <v/>
      </c>
      <c r="I3841" s="18">
        <f t="shared" si="427"/>
        <v>0</v>
      </c>
      <c r="J3841" s="18">
        <f t="shared" si="431"/>
        <v>0</v>
      </c>
      <c r="K3841" s="18">
        <f t="shared" si="432"/>
        <v>0</v>
      </c>
      <c r="L3841" s="57" t="str">
        <f t="shared" si="428"/>
        <v/>
      </c>
      <c r="M3841" s="57" t="str">
        <f t="shared" si="433"/>
        <v/>
      </c>
      <c r="N3841" s="61" t="str">
        <f t="shared" si="429"/>
        <v/>
      </c>
    </row>
    <row r="3842" spans="1:14" ht="25.35" customHeight="1" x14ac:dyDescent="0.2">
      <c r="A3842" s="70"/>
      <c r="B3842" s="71"/>
      <c r="C3842" s="72"/>
      <c r="D3842" s="116"/>
      <c r="E3842" s="72"/>
      <c r="F3842" s="121"/>
      <c r="G3842" s="121"/>
      <c r="H3842" s="62" t="str">
        <f t="shared" si="430"/>
        <v/>
      </c>
      <c r="I3842" s="18">
        <f t="shared" si="427"/>
        <v>0</v>
      </c>
      <c r="J3842" s="18">
        <f t="shared" si="431"/>
        <v>0</v>
      </c>
      <c r="K3842" s="18">
        <f t="shared" si="432"/>
        <v>0</v>
      </c>
      <c r="L3842" s="57" t="str">
        <f t="shared" si="428"/>
        <v/>
      </c>
      <c r="M3842" s="57" t="str">
        <f t="shared" si="433"/>
        <v/>
      </c>
      <c r="N3842" s="61" t="str">
        <f t="shared" si="429"/>
        <v/>
      </c>
    </row>
    <row r="3843" spans="1:14" ht="25.35" customHeight="1" x14ac:dyDescent="0.2">
      <c r="A3843" s="70"/>
      <c r="B3843" s="71"/>
      <c r="C3843" s="72"/>
      <c r="D3843" s="116"/>
      <c r="E3843" s="72"/>
      <c r="F3843" s="121"/>
      <c r="G3843" s="121"/>
      <c r="H3843" s="62" t="str">
        <f t="shared" si="430"/>
        <v/>
      </c>
      <c r="I3843" s="18">
        <f t="shared" si="427"/>
        <v>0</v>
      </c>
      <c r="J3843" s="18">
        <f t="shared" si="431"/>
        <v>0</v>
      </c>
      <c r="K3843" s="18">
        <f t="shared" si="432"/>
        <v>0</v>
      </c>
      <c r="L3843" s="57" t="str">
        <f t="shared" si="428"/>
        <v/>
      </c>
      <c r="M3843" s="57" t="str">
        <f t="shared" si="433"/>
        <v/>
      </c>
      <c r="N3843" s="61" t="str">
        <f t="shared" si="429"/>
        <v/>
      </c>
    </row>
    <row r="3844" spans="1:14" ht="25.35" customHeight="1" x14ac:dyDescent="0.2">
      <c r="A3844" s="70"/>
      <c r="B3844" s="71"/>
      <c r="C3844" s="72"/>
      <c r="D3844" s="116"/>
      <c r="E3844" s="72"/>
      <c r="F3844" s="121"/>
      <c r="G3844" s="121"/>
      <c r="H3844" s="62" t="str">
        <f t="shared" si="430"/>
        <v/>
      </c>
      <c r="I3844" s="18">
        <f t="shared" si="427"/>
        <v>0</v>
      </c>
      <c r="J3844" s="18">
        <f t="shared" si="431"/>
        <v>0</v>
      </c>
      <c r="K3844" s="18">
        <f t="shared" si="432"/>
        <v>0</v>
      </c>
      <c r="L3844" s="57" t="str">
        <f t="shared" si="428"/>
        <v/>
      </c>
      <c r="M3844" s="57" t="str">
        <f t="shared" si="433"/>
        <v/>
      </c>
      <c r="N3844" s="61" t="str">
        <f t="shared" si="429"/>
        <v/>
      </c>
    </row>
    <row r="3845" spans="1:14" ht="25.35" customHeight="1" x14ac:dyDescent="0.2">
      <c r="A3845" s="70"/>
      <c r="B3845" s="71"/>
      <c r="C3845" s="72"/>
      <c r="D3845" s="116"/>
      <c r="E3845" s="72"/>
      <c r="F3845" s="121"/>
      <c r="G3845" s="121"/>
      <c r="H3845" s="62" t="str">
        <f t="shared" si="430"/>
        <v/>
      </c>
      <c r="I3845" s="18">
        <f t="shared" si="427"/>
        <v>0</v>
      </c>
      <c r="J3845" s="18">
        <f t="shared" si="431"/>
        <v>0</v>
      </c>
      <c r="K3845" s="18">
        <f t="shared" si="432"/>
        <v>0</v>
      </c>
      <c r="L3845" s="57" t="str">
        <f t="shared" si="428"/>
        <v/>
      </c>
      <c r="M3845" s="57" t="str">
        <f t="shared" si="433"/>
        <v/>
      </c>
      <c r="N3845" s="61" t="str">
        <f t="shared" si="429"/>
        <v/>
      </c>
    </row>
    <row r="3846" spans="1:14" ht="25.35" customHeight="1" x14ac:dyDescent="0.2">
      <c r="A3846" s="70"/>
      <c r="B3846" s="71"/>
      <c r="C3846" s="72"/>
      <c r="D3846" s="116"/>
      <c r="E3846" s="72"/>
      <c r="F3846" s="121"/>
      <c r="G3846" s="121"/>
      <c r="H3846" s="62" t="str">
        <f t="shared" si="430"/>
        <v/>
      </c>
      <c r="I3846" s="18">
        <f t="shared" si="427"/>
        <v>0</v>
      </c>
      <c r="J3846" s="18">
        <f t="shared" si="431"/>
        <v>0</v>
      </c>
      <c r="K3846" s="18">
        <f t="shared" si="432"/>
        <v>0</v>
      </c>
      <c r="L3846" s="57" t="str">
        <f t="shared" si="428"/>
        <v/>
      </c>
      <c r="M3846" s="57" t="str">
        <f t="shared" si="433"/>
        <v/>
      </c>
      <c r="N3846" s="61" t="str">
        <f t="shared" si="429"/>
        <v/>
      </c>
    </row>
    <row r="3847" spans="1:14" ht="25.35" customHeight="1" x14ac:dyDescent="0.2">
      <c r="A3847" s="70"/>
      <c r="B3847" s="71"/>
      <c r="C3847" s="72"/>
      <c r="D3847" s="116"/>
      <c r="E3847" s="72"/>
      <c r="F3847" s="121"/>
      <c r="G3847" s="121"/>
      <c r="H3847" s="62" t="str">
        <f t="shared" si="430"/>
        <v/>
      </c>
      <c r="I3847" s="18">
        <f t="shared" si="427"/>
        <v>0</v>
      </c>
      <c r="J3847" s="18">
        <f t="shared" si="431"/>
        <v>0</v>
      </c>
      <c r="K3847" s="18">
        <f t="shared" si="432"/>
        <v>0</v>
      </c>
      <c r="L3847" s="57" t="str">
        <f t="shared" si="428"/>
        <v/>
      </c>
      <c r="M3847" s="57" t="str">
        <f t="shared" si="433"/>
        <v/>
      </c>
      <c r="N3847" s="61" t="str">
        <f t="shared" si="429"/>
        <v/>
      </c>
    </row>
    <row r="3848" spans="1:14" ht="25.35" customHeight="1" x14ac:dyDescent="0.2">
      <c r="A3848" s="70"/>
      <c r="B3848" s="71"/>
      <c r="C3848" s="72"/>
      <c r="D3848" s="116"/>
      <c r="E3848" s="72"/>
      <c r="F3848" s="121"/>
      <c r="G3848" s="121"/>
      <c r="H3848" s="62" t="str">
        <f t="shared" si="430"/>
        <v/>
      </c>
      <c r="I3848" s="18">
        <f t="shared" si="427"/>
        <v>0</v>
      </c>
      <c r="J3848" s="18">
        <f t="shared" si="431"/>
        <v>0</v>
      </c>
      <c r="K3848" s="18">
        <f t="shared" si="432"/>
        <v>0</v>
      </c>
      <c r="L3848" s="57" t="str">
        <f t="shared" si="428"/>
        <v/>
      </c>
      <c r="M3848" s="57" t="str">
        <f t="shared" si="433"/>
        <v/>
      </c>
      <c r="N3848" s="61" t="str">
        <f t="shared" si="429"/>
        <v/>
      </c>
    </row>
    <row r="3849" spans="1:14" ht="25.35" customHeight="1" x14ac:dyDescent="0.2">
      <c r="A3849" s="70"/>
      <c r="B3849" s="71"/>
      <c r="C3849" s="72"/>
      <c r="D3849" s="116"/>
      <c r="E3849" s="72"/>
      <c r="F3849" s="121"/>
      <c r="G3849" s="121"/>
      <c r="H3849" s="62" t="str">
        <f t="shared" si="430"/>
        <v/>
      </c>
      <c r="I3849" s="18">
        <f t="shared" si="427"/>
        <v>0</v>
      </c>
      <c r="J3849" s="18">
        <f t="shared" si="431"/>
        <v>0</v>
      </c>
      <c r="K3849" s="18">
        <f t="shared" si="432"/>
        <v>0</v>
      </c>
      <c r="L3849" s="57" t="str">
        <f t="shared" si="428"/>
        <v/>
      </c>
      <c r="M3849" s="57" t="str">
        <f t="shared" si="433"/>
        <v/>
      </c>
      <c r="N3849" s="61" t="str">
        <f t="shared" si="429"/>
        <v/>
      </c>
    </row>
    <row r="3850" spans="1:14" ht="25.35" customHeight="1" x14ac:dyDescent="0.2">
      <c r="A3850" s="70"/>
      <c r="B3850" s="71"/>
      <c r="C3850" s="72"/>
      <c r="D3850" s="116"/>
      <c r="E3850" s="72"/>
      <c r="F3850" s="121"/>
      <c r="G3850" s="121"/>
      <c r="H3850" s="62" t="str">
        <f t="shared" si="430"/>
        <v/>
      </c>
      <c r="I3850" s="18">
        <f t="shared" si="427"/>
        <v>0</v>
      </c>
      <c r="J3850" s="18">
        <f t="shared" si="431"/>
        <v>0</v>
      </c>
      <c r="K3850" s="18">
        <f t="shared" si="432"/>
        <v>0</v>
      </c>
      <c r="L3850" s="57" t="str">
        <f t="shared" si="428"/>
        <v/>
      </c>
      <c r="M3850" s="57" t="str">
        <f t="shared" si="433"/>
        <v/>
      </c>
      <c r="N3850" s="61" t="str">
        <f t="shared" si="429"/>
        <v/>
      </c>
    </row>
    <row r="3851" spans="1:14" ht="25.35" customHeight="1" x14ac:dyDescent="0.2">
      <c r="A3851" s="70"/>
      <c r="B3851" s="71"/>
      <c r="C3851" s="72"/>
      <c r="D3851" s="116"/>
      <c r="E3851" s="72"/>
      <c r="F3851" s="121"/>
      <c r="G3851" s="121"/>
      <c r="H3851" s="62" t="str">
        <f t="shared" si="430"/>
        <v/>
      </c>
      <c r="I3851" s="18">
        <f t="shared" si="427"/>
        <v>0</v>
      </c>
      <c r="J3851" s="18">
        <f t="shared" si="431"/>
        <v>0</v>
      </c>
      <c r="K3851" s="18">
        <f t="shared" si="432"/>
        <v>0</v>
      </c>
      <c r="L3851" s="57" t="str">
        <f t="shared" si="428"/>
        <v/>
      </c>
      <c r="M3851" s="57" t="str">
        <f t="shared" si="433"/>
        <v/>
      </c>
      <c r="N3851" s="61" t="str">
        <f t="shared" si="429"/>
        <v/>
      </c>
    </row>
    <row r="3852" spans="1:14" ht="25.35" customHeight="1" x14ac:dyDescent="0.2">
      <c r="A3852" s="70"/>
      <c r="B3852" s="71"/>
      <c r="C3852" s="72"/>
      <c r="D3852" s="116"/>
      <c r="E3852" s="72"/>
      <c r="F3852" s="121"/>
      <c r="G3852" s="121"/>
      <c r="H3852" s="62" t="str">
        <f t="shared" si="430"/>
        <v/>
      </c>
      <c r="I3852" s="18">
        <f t="shared" si="427"/>
        <v>0</v>
      </c>
      <c r="J3852" s="18">
        <f t="shared" si="431"/>
        <v>0</v>
      </c>
      <c r="K3852" s="18">
        <f t="shared" si="432"/>
        <v>0</v>
      </c>
      <c r="L3852" s="57" t="str">
        <f t="shared" si="428"/>
        <v/>
      </c>
      <c r="M3852" s="57" t="str">
        <f t="shared" si="433"/>
        <v/>
      </c>
      <c r="N3852" s="61" t="str">
        <f t="shared" si="429"/>
        <v/>
      </c>
    </row>
    <row r="3853" spans="1:14" ht="25.35" customHeight="1" x14ac:dyDescent="0.2">
      <c r="A3853" s="70"/>
      <c r="B3853" s="71"/>
      <c r="C3853" s="72"/>
      <c r="D3853" s="116"/>
      <c r="E3853" s="72"/>
      <c r="F3853" s="121"/>
      <c r="G3853" s="121"/>
      <c r="H3853" s="62" t="str">
        <f t="shared" si="430"/>
        <v/>
      </c>
      <c r="I3853" s="18">
        <f t="shared" si="427"/>
        <v>0</v>
      </c>
      <c r="J3853" s="18">
        <f t="shared" si="431"/>
        <v>0</v>
      </c>
      <c r="K3853" s="18">
        <f t="shared" si="432"/>
        <v>0</v>
      </c>
      <c r="L3853" s="57" t="str">
        <f t="shared" si="428"/>
        <v/>
      </c>
      <c r="M3853" s="57" t="str">
        <f t="shared" si="433"/>
        <v/>
      </c>
      <c r="N3853" s="61" t="str">
        <f t="shared" si="429"/>
        <v/>
      </c>
    </row>
    <row r="3854" spans="1:14" ht="25.35" customHeight="1" x14ac:dyDescent="0.2">
      <c r="A3854" s="70"/>
      <c r="B3854" s="71"/>
      <c r="C3854" s="72"/>
      <c r="D3854" s="116"/>
      <c r="E3854" s="72"/>
      <c r="F3854" s="121"/>
      <c r="G3854" s="121"/>
      <c r="H3854" s="62" t="str">
        <f t="shared" si="430"/>
        <v/>
      </c>
      <c r="I3854" s="18">
        <f t="shared" si="427"/>
        <v>0</v>
      </c>
      <c r="J3854" s="18">
        <f t="shared" si="431"/>
        <v>0</v>
      </c>
      <c r="K3854" s="18">
        <f t="shared" si="432"/>
        <v>0</v>
      </c>
      <c r="L3854" s="57" t="str">
        <f t="shared" si="428"/>
        <v/>
      </c>
      <c r="M3854" s="57" t="str">
        <f t="shared" si="433"/>
        <v/>
      </c>
      <c r="N3854" s="61" t="str">
        <f t="shared" si="429"/>
        <v/>
      </c>
    </row>
    <row r="3855" spans="1:14" ht="25.35" customHeight="1" x14ac:dyDescent="0.2">
      <c r="A3855" s="70"/>
      <c r="B3855" s="71"/>
      <c r="C3855" s="72"/>
      <c r="D3855" s="116"/>
      <c r="E3855" s="72"/>
      <c r="F3855" s="121"/>
      <c r="G3855" s="121"/>
      <c r="H3855" s="62" t="str">
        <f t="shared" si="430"/>
        <v/>
      </c>
      <c r="I3855" s="18">
        <f t="shared" si="427"/>
        <v>0</v>
      </c>
      <c r="J3855" s="18">
        <f t="shared" si="431"/>
        <v>0</v>
      </c>
      <c r="K3855" s="18">
        <f t="shared" si="432"/>
        <v>0</v>
      </c>
      <c r="L3855" s="57" t="str">
        <f t="shared" si="428"/>
        <v/>
      </c>
      <c r="M3855" s="57" t="str">
        <f t="shared" si="433"/>
        <v/>
      </c>
      <c r="N3855" s="61" t="str">
        <f t="shared" si="429"/>
        <v/>
      </c>
    </row>
    <row r="3856" spans="1:14" ht="25.35" customHeight="1" x14ac:dyDescent="0.2">
      <c r="A3856" s="70"/>
      <c r="B3856" s="71"/>
      <c r="C3856" s="72"/>
      <c r="D3856" s="116"/>
      <c r="E3856" s="72"/>
      <c r="F3856" s="121"/>
      <c r="G3856" s="121"/>
      <c r="H3856" s="62" t="str">
        <f t="shared" si="430"/>
        <v/>
      </c>
      <c r="I3856" s="18">
        <f t="shared" si="427"/>
        <v>0</v>
      </c>
      <c r="J3856" s="18">
        <f t="shared" si="431"/>
        <v>0</v>
      </c>
      <c r="K3856" s="18">
        <f t="shared" si="432"/>
        <v>0</v>
      </c>
      <c r="L3856" s="57" t="str">
        <f t="shared" si="428"/>
        <v/>
      </c>
      <c r="M3856" s="57" t="str">
        <f t="shared" si="433"/>
        <v/>
      </c>
      <c r="N3856" s="61" t="str">
        <f t="shared" si="429"/>
        <v/>
      </c>
    </row>
    <row r="3857" spans="1:14" ht="25.35" customHeight="1" x14ac:dyDescent="0.2">
      <c r="A3857" s="70"/>
      <c r="B3857" s="71"/>
      <c r="C3857" s="72"/>
      <c r="D3857" s="116"/>
      <c r="E3857" s="72"/>
      <c r="F3857" s="121"/>
      <c r="G3857" s="121"/>
      <c r="H3857" s="62" t="str">
        <f t="shared" si="430"/>
        <v/>
      </c>
      <c r="I3857" s="18">
        <f t="shared" si="427"/>
        <v>0</v>
      </c>
      <c r="J3857" s="18">
        <f t="shared" si="431"/>
        <v>0</v>
      </c>
      <c r="K3857" s="18">
        <f t="shared" si="432"/>
        <v>0</v>
      </c>
      <c r="L3857" s="57" t="str">
        <f t="shared" si="428"/>
        <v/>
      </c>
      <c r="M3857" s="57" t="str">
        <f t="shared" si="433"/>
        <v/>
      </c>
      <c r="N3857" s="61" t="str">
        <f t="shared" si="429"/>
        <v/>
      </c>
    </row>
    <row r="3858" spans="1:14" ht="25.35" customHeight="1" x14ac:dyDescent="0.2">
      <c r="A3858" s="70"/>
      <c r="B3858" s="71"/>
      <c r="C3858" s="72"/>
      <c r="D3858" s="116"/>
      <c r="E3858" s="72"/>
      <c r="F3858" s="121"/>
      <c r="G3858" s="121"/>
      <c r="H3858" s="62" t="str">
        <f t="shared" si="430"/>
        <v/>
      </c>
      <c r="I3858" s="18">
        <f t="shared" si="427"/>
        <v>0</v>
      </c>
      <c r="J3858" s="18">
        <f t="shared" si="431"/>
        <v>0</v>
      </c>
      <c r="K3858" s="18">
        <f t="shared" si="432"/>
        <v>0</v>
      </c>
      <c r="L3858" s="57" t="str">
        <f t="shared" si="428"/>
        <v/>
      </c>
      <c r="M3858" s="57" t="str">
        <f t="shared" si="433"/>
        <v/>
      </c>
      <c r="N3858" s="61" t="str">
        <f t="shared" si="429"/>
        <v/>
      </c>
    </row>
    <row r="3859" spans="1:14" ht="25.35" customHeight="1" x14ac:dyDescent="0.2">
      <c r="A3859" s="70"/>
      <c r="B3859" s="71"/>
      <c r="C3859" s="72"/>
      <c r="D3859" s="116"/>
      <c r="E3859" s="72"/>
      <c r="F3859" s="121"/>
      <c r="G3859" s="121"/>
      <c r="H3859" s="62" t="str">
        <f t="shared" si="430"/>
        <v/>
      </c>
      <c r="I3859" s="18">
        <f t="shared" si="427"/>
        <v>0</v>
      </c>
      <c r="J3859" s="18">
        <f t="shared" si="431"/>
        <v>0</v>
      </c>
      <c r="K3859" s="18">
        <f t="shared" si="432"/>
        <v>0</v>
      </c>
      <c r="L3859" s="57" t="str">
        <f t="shared" si="428"/>
        <v/>
      </c>
      <c r="M3859" s="57" t="str">
        <f t="shared" si="433"/>
        <v/>
      </c>
      <c r="N3859" s="61" t="str">
        <f t="shared" si="429"/>
        <v/>
      </c>
    </row>
    <row r="3860" spans="1:14" ht="25.35" customHeight="1" x14ac:dyDescent="0.2">
      <c r="A3860" s="70"/>
      <c r="B3860" s="71"/>
      <c r="C3860" s="72"/>
      <c r="D3860" s="116"/>
      <c r="E3860" s="72"/>
      <c r="F3860" s="121"/>
      <c r="G3860" s="121"/>
      <c r="H3860" s="62" t="str">
        <f t="shared" si="430"/>
        <v/>
      </c>
      <c r="I3860" s="18">
        <f t="shared" si="427"/>
        <v>0</v>
      </c>
      <c r="J3860" s="18">
        <f t="shared" si="431"/>
        <v>0</v>
      </c>
      <c r="K3860" s="18">
        <f t="shared" si="432"/>
        <v>0</v>
      </c>
      <c r="L3860" s="57" t="str">
        <f t="shared" si="428"/>
        <v/>
      </c>
      <c r="M3860" s="57" t="str">
        <f t="shared" si="433"/>
        <v/>
      </c>
      <c r="N3860" s="61" t="str">
        <f t="shared" si="429"/>
        <v/>
      </c>
    </row>
    <row r="3861" spans="1:14" ht="25.35" customHeight="1" x14ac:dyDescent="0.2">
      <c r="A3861" s="70"/>
      <c r="B3861" s="71"/>
      <c r="C3861" s="72"/>
      <c r="D3861" s="116"/>
      <c r="E3861" s="72"/>
      <c r="F3861" s="121"/>
      <c r="G3861" s="121"/>
      <c r="H3861" s="62" t="str">
        <f t="shared" si="430"/>
        <v/>
      </c>
      <c r="I3861" s="18">
        <f t="shared" si="427"/>
        <v>0</v>
      </c>
      <c r="J3861" s="18">
        <f t="shared" si="431"/>
        <v>0</v>
      </c>
      <c r="K3861" s="18">
        <f t="shared" si="432"/>
        <v>0</v>
      </c>
      <c r="L3861" s="57" t="str">
        <f t="shared" si="428"/>
        <v/>
      </c>
      <c r="M3861" s="57" t="str">
        <f t="shared" si="433"/>
        <v/>
      </c>
      <c r="N3861" s="61" t="str">
        <f t="shared" si="429"/>
        <v/>
      </c>
    </row>
    <row r="3862" spans="1:14" ht="25.35" customHeight="1" x14ac:dyDescent="0.2">
      <c r="A3862" s="70"/>
      <c r="B3862" s="71"/>
      <c r="C3862" s="72"/>
      <c r="D3862" s="116"/>
      <c r="E3862" s="72"/>
      <c r="F3862" s="121"/>
      <c r="G3862" s="121"/>
      <c r="H3862" s="62" t="str">
        <f t="shared" si="430"/>
        <v/>
      </c>
      <c r="I3862" s="18">
        <f t="shared" si="427"/>
        <v>0</v>
      </c>
      <c r="J3862" s="18">
        <f t="shared" si="431"/>
        <v>0</v>
      </c>
      <c r="K3862" s="18">
        <f t="shared" si="432"/>
        <v>0</v>
      </c>
      <c r="L3862" s="57" t="str">
        <f t="shared" si="428"/>
        <v/>
      </c>
      <c r="M3862" s="57" t="str">
        <f t="shared" si="433"/>
        <v/>
      </c>
      <c r="N3862" s="61" t="str">
        <f t="shared" si="429"/>
        <v/>
      </c>
    </row>
    <row r="3863" spans="1:14" ht="25.35" customHeight="1" x14ac:dyDescent="0.2">
      <c r="A3863" s="70"/>
      <c r="B3863" s="71"/>
      <c r="C3863" s="72"/>
      <c r="D3863" s="116"/>
      <c r="E3863" s="72"/>
      <c r="F3863" s="121"/>
      <c r="G3863" s="121"/>
      <c r="H3863" s="62" t="str">
        <f t="shared" si="430"/>
        <v/>
      </c>
      <c r="I3863" s="18">
        <f t="shared" si="427"/>
        <v>0</v>
      </c>
      <c r="J3863" s="18">
        <f t="shared" si="431"/>
        <v>0</v>
      </c>
      <c r="K3863" s="18">
        <f t="shared" si="432"/>
        <v>0</v>
      </c>
      <c r="L3863" s="57" t="str">
        <f t="shared" si="428"/>
        <v/>
      </c>
      <c r="M3863" s="57" t="str">
        <f t="shared" si="433"/>
        <v/>
      </c>
      <c r="N3863" s="61" t="str">
        <f t="shared" si="429"/>
        <v/>
      </c>
    </row>
    <row r="3864" spans="1:14" ht="25.35" customHeight="1" x14ac:dyDescent="0.2">
      <c r="A3864" s="70"/>
      <c r="B3864" s="71"/>
      <c r="C3864" s="72"/>
      <c r="D3864" s="116"/>
      <c r="E3864" s="72"/>
      <c r="F3864" s="121"/>
      <c r="G3864" s="121"/>
      <c r="H3864" s="62" t="str">
        <f t="shared" si="430"/>
        <v/>
      </c>
      <c r="I3864" s="18">
        <f t="shared" si="427"/>
        <v>0</v>
      </c>
      <c r="J3864" s="18">
        <f t="shared" si="431"/>
        <v>0</v>
      </c>
      <c r="K3864" s="18">
        <f t="shared" si="432"/>
        <v>0</v>
      </c>
      <c r="L3864" s="57" t="str">
        <f t="shared" si="428"/>
        <v/>
      </c>
      <c r="M3864" s="57" t="str">
        <f t="shared" si="433"/>
        <v/>
      </c>
      <c r="N3864" s="61" t="str">
        <f t="shared" si="429"/>
        <v/>
      </c>
    </row>
    <row r="3865" spans="1:14" ht="25.35" customHeight="1" x14ac:dyDescent="0.2">
      <c r="A3865" s="70"/>
      <c r="B3865" s="71"/>
      <c r="C3865" s="72"/>
      <c r="D3865" s="116"/>
      <c r="E3865" s="72"/>
      <c r="F3865" s="121"/>
      <c r="G3865" s="121"/>
      <c r="H3865" s="62" t="str">
        <f t="shared" si="430"/>
        <v/>
      </c>
      <c r="I3865" s="18">
        <f t="shared" si="427"/>
        <v>0</v>
      </c>
      <c r="J3865" s="18">
        <f t="shared" si="431"/>
        <v>0</v>
      </c>
      <c r="K3865" s="18">
        <f t="shared" si="432"/>
        <v>0</v>
      </c>
      <c r="L3865" s="57" t="str">
        <f t="shared" si="428"/>
        <v/>
      </c>
      <c r="M3865" s="57" t="str">
        <f t="shared" si="433"/>
        <v/>
      </c>
      <c r="N3865" s="61" t="str">
        <f t="shared" si="429"/>
        <v/>
      </c>
    </row>
    <row r="3866" spans="1:14" ht="25.35" customHeight="1" x14ac:dyDescent="0.2">
      <c r="A3866" s="70"/>
      <c r="B3866" s="71"/>
      <c r="C3866" s="72"/>
      <c r="D3866" s="116"/>
      <c r="E3866" s="72"/>
      <c r="F3866" s="121"/>
      <c r="G3866" s="121"/>
      <c r="H3866" s="62" t="str">
        <f t="shared" si="430"/>
        <v/>
      </c>
      <c r="I3866" s="18">
        <f t="shared" si="427"/>
        <v>0</v>
      </c>
      <c r="J3866" s="18">
        <f t="shared" si="431"/>
        <v>0</v>
      </c>
      <c r="K3866" s="18">
        <f t="shared" si="432"/>
        <v>0</v>
      </c>
      <c r="L3866" s="57" t="str">
        <f t="shared" si="428"/>
        <v/>
      </c>
      <c r="M3866" s="57" t="str">
        <f t="shared" si="433"/>
        <v/>
      </c>
      <c r="N3866" s="61" t="str">
        <f t="shared" si="429"/>
        <v/>
      </c>
    </row>
    <row r="3867" spans="1:14" ht="25.35" customHeight="1" x14ac:dyDescent="0.2">
      <c r="A3867" s="70"/>
      <c r="B3867" s="71"/>
      <c r="C3867" s="72"/>
      <c r="D3867" s="116"/>
      <c r="E3867" s="72"/>
      <c r="F3867" s="121"/>
      <c r="G3867" s="121"/>
      <c r="H3867" s="62" t="str">
        <f t="shared" si="430"/>
        <v/>
      </c>
      <c r="I3867" s="18">
        <f t="shared" si="427"/>
        <v>0</v>
      </c>
      <c r="J3867" s="18">
        <f t="shared" si="431"/>
        <v>0</v>
      </c>
      <c r="K3867" s="18">
        <f t="shared" si="432"/>
        <v>0</v>
      </c>
      <c r="L3867" s="57" t="str">
        <f t="shared" si="428"/>
        <v/>
      </c>
      <c r="M3867" s="57" t="str">
        <f t="shared" si="433"/>
        <v/>
      </c>
      <c r="N3867" s="61" t="str">
        <f t="shared" si="429"/>
        <v/>
      </c>
    </row>
    <row r="3868" spans="1:14" ht="25.35" customHeight="1" x14ac:dyDescent="0.2">
      <c r="A3868" s="70"/>
      <c r="B3868" s="71"/>
      <c r="C3868" s="72"/>
      <c r="D3868" s="116"/>
      <c r="E3868" s="72"/>
      <c r="F3868" s="121"/>
      <c r="G3868" s="121"/>
      <c r="H3868" s="62" t="str">
        <f t="shared" si="430"/>
        <v/>
      </c>
      <c r="I3868" s="18">
        <f t="shared" si="427"/>
        <v>0</v>
      </c>
      <c r="J3868" s="18">
        <f t="shared" si="431"/>
        <v>0</v>
      </c>
      <c r="K3868" s="18">
        <f t="shared" si="432"/>
        <v>0</v>
      </c>
      <c r="L3868" s="57" t="str">
        <f t="shared" si="428"/>
        <v/>
      </c>
      <c r="M3868" s="57" t="str">
        <f t="shared" si="433"/>
        <v/>
      </c>
      <c r="N3868" s="61" t="str">
        <f t="shared" si="429"/>
        <v/>
      </c>
    </row>
    <row r="3869" spans="1:14" ht="25.35" customHeight="1" x14ac:dyDescent="0.2">
      <c r="A3869" s="70"/>
      <c r="B3869" s="71"/>
      <c r="C3869" s="72"/>
      <c r="D3869" s="116"/>
      <c r="E3869" s="72"/>
      <c r="F3869" s="121"/>
      <c r="G3869" s="121"/>
      <c r="H3869" s="62" t="str">
        <f t="shared" si="430"/>
        <v/>
      </c>
      <c r="I3869" s="18">
        <f t="shared" ref="I3869:I3932" si="434">IF(NOT(ISERROR(SEARCH("(R)",$A3869))),1,IF(NOT(ISERROR(SEARCH("(H)",$A3869))),2,IF(NOT(ISERROR(SEARCH("(Sasanqua)",$A3869))),3,IF(NOT(ISERROR(SEARCH("(Hiemalis)",$A3869))),4,IF(NOT(ISERROR(SEARCH("(Vernalis)",$A3869))),5,IF(NOT(ISERROR(SEARCH("(Higo)",$A3869))),6,))))))+$J3869+K3869</f>
        <v>0</v>
      </c>
      <c r="J3869" s="18">
        <f t="shared" si="431"/>
        <v>0</v>
      </c>
      <c r="K3869" s="18">
        <f t="shared" si="432"/>
        <v>0</v>
      </c>
      <c r="L3869" s="57" t="str">
        <f t="shared" ref="L3869:L3932" si="435">SUBSTITUTE(SUBSTITUTE(SUBSTITUTE(SUBSTITUTE(SUBSTITUTE(SUBSTITUTE(SUBSTITUTE(SUBSTITUTE(A3869," (A)","")," (R)","")," (H)","")," (Sasanqua)","")," (Hiemalis)","")," (Vernalis)","")," (Rusticana)",""),"(Wabisuke)","")</f>
        <v/>
      </c>
      <c r="M3869" s="57" t="str">
        <f t="shared" si="433"/>
        <v/>
      </c>
      <c r="N3869" s="61" t="str">
        <f t="shared" si="429"/>
        <v/>
      </c>
    </row>
    <row r="3870" spans="1:14" ht="25.35" customHeight="1" x14ac:dyDescent="0.2">
      <c r="A3870" s="70"/>
      <c r="B3870" s="71"/>
      <c r="C3870" s="72"/>
      <c r="D3870" s="116"/>
      <c r="E3870" s="72"/>
      <c r="F3870" s="121"/>
      <c r="G3870" s="121"/>
      <c r="H3870" s="62" t="str">
        <f t="shared" si="430"/>
        <v/>
      </c>
      <c r="I3870" s="18">
        <f t="shared" si="434"/>
        <v>0</v>
      </c>
      <c r="J3870" s="18">
        <f t="shared" si="431"/>
        <v>0</v>
      </c>
      <c r="K3870" s="18">
        <f t="shared" si="432"/>
        <v>0</v>
      </c>
      <c r="L3870" s="57" t="str">
        <f t="shared" si="435"/>
        <v/>
      </c>
      <c r="M3870" s="57" t="str">
        <f t="shared" si="433"/>
        <v/>
      </c>
      <c r="N3870" s="61" t="str">
        <f t="shared" si="429"/>
        <v/>
      </c>
    </row>
    <row r="3871" spans="1:14" ht="25.35" customHeight="1" x14ac:dyDescent="0.2">
      <c r="A3871" s="70"/>
      <c r="B3871" s="71"/>
      <c r="C3871" s="72"/>
      <c r="D3871" s="116"/>
      <c r="E3871" s="72"/>
      <c r="F3871" s="121"/>
      <c r="G3871" s="121"/>
      <c r="H3871" s="62" t="str">
        <f t="shared" si="430"/>
        <v/>
      </c>
      <c r="I3871" s="18">
        <f t="shared" si="434"/>
        <v>0</v>
      </c>
      <c r="J3871" s="18">
        <f t="shared" si="431"/>
        <v>0</v>
      </c>
      <c r="K3871" s="18">
        <f t="shared" si="432"/>
        <v>0</v>
      </c>
      <c r="L3871" s="57" t="str">
        <f t="shared" si="435"/>
        <v/>
      </c>
      <c r="M3871" s="57" t="str">
        <f t="shared" si="433"/>
        <v/>
      </c>
      <c r="N3871" s="61" t="str">
        <f t="shared" si="429"/>
        <v/>
      </c>
    </row>
    <row r="3872" spans="1:14" ht="25.35" customHeight="1" x14ac:dyDescent="0.2">
      <c r="A3872" s="70"/>
      <c r="B3872" s="71"/>
      <c r="C3872" s="72"/>
      <c r="D3872" s="116"/>
      <c r="E3872" s="72"/>
      <c r="F3872" s="121"/>
      <c r="G3872" s="121"/>
      <c r="H3872" s="62" t="str">
        <f t="shared" si="430"/>
        <v/>
      </c>
      <c r="I3872" s="18">
        <f t="shared" si="434"/>
        <v>0</v>
      </c>
      <c r="J3872" s="18">
        <f t="shared" si="431"/>
        <v>0</v>
      </c>
      <c r="K3872" s="18">
        <f t="shared" si="432"/>
        <v>0</v>
      </c>
      <c r="L3872" s="57" t="str">
        <f t="shared" si="435"/>
        <v/>
      </c>
      <c r="M3872" s="57" t="str">
        <f t="shared" si="433"/>
        <v/>
      </c>
      <c r="N3872" s="61" t="str">
        <f t="shared" si="429"/>
        <v/>
      </c>
    </row>
    <row r="3873" spans="1:14" ht="25.35" customHeight="1" x14ac:dyDescent="0.2">
      <c r="A3873" s="70"/>
      <c r="B3873" s="71"/>
      <c r="C3873" s="72"/>
      <c r="D3873" s="116"/>
      <c r="E3873" s="72"/>
      <c r="F3873" s="121"/>
      <c r="G3873" s="121"/>
      <c r="H3873" s="62" t="str">
        <f t="shared" si="430"/>
        <v/>
      </c>
      <c r="I3873" s="18">
        <f t="shared" si="434"/>
        <v>0</v>
      </c>
      <c r="J3873" s="18">
        <f t="shared" si="431"/>
        <v>0</v>
      </c>
      <c r="K3873" s="18">
        <f t="shared" si="432"/>
        <v>0</v>
      </c>
      <c r="L3873" s="57" t="str">
        <f t="shared" si="435"/>
        <v/>
      </c>
      <c r="M3873" s="57" t="str">
        <f t="shared" si="433"/>
        <v/>
      </c>
      <c r="N3873" s="61" t="str">
        <f t="shared" si="429"/>
        <v/>
      </c>
    </row>
    <row r="3874" spans="1:14" ht="25.35" customHeight="1" x14ac:dyDescent="0.2">
      <c r="A3874" s="70"/>
      <c r="B3874" s="71"/>
      <c r="C3874" s="72"/>
      <c r="D3874" s="116"/>
      <c r="E3874" s="72"/>
      <c r="F3874" s="121"/>
      <c r="G3874" s="121"/>
      <c r="H3874" s="62" t="str">
        <f t="shared" si="430"/>
        <v/>
      </c>
      <c r="I3874" s="18">
        <f t="shared" si="434"/>
        <v>0</v>
      </c>
      <c r="J3874" s="18">
        <f t="shared" si="431"/>
        <v>0</v>
      </c>
      <c r="K3874" s="18">
        <f t="shared" si="432"/>
        <v>0</v>
      </c>
      <c r="L3874" s="57" t="str">
        <f t="shared" si="435"/>
        <v/>
      </c>
      <c r="M3874" s="57" t="str">
        <f t="shared" si="433"/>
        <v/>
      </c>
      <c r="N3874" s="61" t="str">
        <f t="shared" si="429"/>
        <v/>
      </c>
    </row>
    <row r="3875" spans="1:14" ht="25.35" customHeight="1" x14ac:dyDescent="0.2">
      <c r="A3875" s="70"/>
      <c r="B3875" s="71"/>
      <c r="C3875" s="72"/>
      <c r="D3875" s="116"/>
      <c r="E3875" s="72"/>
      <c r="F3875" s="121"/>
      <c r="G3875" s="121"/>
      <c r="H3875" s="62" t="str">
        <f t="shared" si="430"/>
        <v/>
      </c>
      <c r="I3875" s="18">
        <f t="shared" si="434"/>
        <v>0</v>
      </c>
      <c r="J3875" s="18">
        <f t="shared" si="431"/>
        <v>0</v>
      </c>
      <c r="K3875" s="18">
        <f t="shared" si="432"/>
        <v>0</v>
      </c>
      <c r="L3875" s="57" t="str">
        <f t="shared" si="435"/>
        <v/>
      </c>
      <c r="M3875" s="57" t="str">
        <f t="shared" si="433"/>
        <v/>
      </c>
      <c r="N3875" s="61" t="str">
        <f t="shared" si="429"/>
        <v/>
      </c>
    </row>
    <row r="3876" spans="1:14" ht="25.35" customHeight="1" x14ac:dyDescent="0.2">
      <c r="A3876" s="70"/>
      <c r="B3876" s="71"/>
      <c r="C3876" s="72"/>
      <c r="D3876" s="116"/>
      <c r="E3876" s="72"/>
      <c r="F3876" s="121"/>
      <c r="G3876" s="121"/>
      <c r="H3876" s="62" t="str">
        <f t="shared" si="430"/>
        <v/>
      </c>
      <c r="I3876" s="18">
        <f t="shared" si="434"/>
        <v>0</v>
      </c>
      <c r="J3876" s="18">
        <f t="shared" si="431"/>
        <v>0</v>
      </c>
      <c r="K3876" s="18">
        <f t="shared" si="432"/>
        <v>0</v>
      </c>
      <c r="L3876" s="57" t="str">
        <f t="shared" si="435"/>
        <v/>
      </c>
      <c r="M3876" s="57" t="str">
        <f t="shared" si="433"/>
        <v/>
      </c>
      <c r="N3876" s="61" t="str">
        <f t="shared" si="429"/>
        <v/>
      </c>
    </row>
    <row r="3877" spans="1:14" ht="25.35" customHeight="1" x14ac:dyDescent="0.2">
      <c r="A3877" s="70"/>
      <c r="B3877" s="71"/>
      <c r="C3877" s="72"/>
      <c r="D3877" s="116"/>
      <c r="E3877" s="72"/>
      <c r="F3877" s="121"/>
      <c r="G3877" s="121"/>
      <c r="H3877" s="62" t="str">
        <f t="shared" si="430"/>
        <v/>
      </c>
      <c r="I3877" s="18">
        <f t="shared" si="434"/>
        <v>0</v>
      </c>
      <c r="J3877" s="18">
        <f t="shared" si="431"/>
        <v>0</v>
      </c>
      <c r="K3877" s="18">
        <f t="shared" si="432"/>
        <v>0</v>
      </c>
      <c r="L3877" s="57" t="str">
        <f t="shared" si="435"/>
        <v/>
      </c>
      <c r="M3877" s="57" t="str">
        <f t="shared" si="433"/>
        <v/>
      </c>
      <c r="N3877" s="61" t="str">
        <f t="shared" si="429"/>
        <v/>
      </c>
    </row>
    <row r="3878" spans="1:14" ht="25.35" customHeight="1" x14ac:dyDescent="0.2">
      <c r="A3878" s="70"/>
      <c r="B3878" s="71"/>
      <c r="C3878" s="72"/>
      <c r="D3878" s="116"/>
      <c r="E3878" s="72"/>
      <c r="F3878" s="121"/>
      <c r="G3878" s="121"/>
      <c r="H3878" s="62" t="str">
        <f t="shared" si="430"/>
        <v/>
      </c>
      <c r="I3878" s="18">
        <f t="shared" si="434"/>
        <v>0</v>
      </c>
      <c r="J3878" s="18">
        <f t="shared" si="431"/>
        <v>0</v>
      </c>
      <c r="K3878" s="18">
        <f t="shared" si="432"/>
        <v>0</v>
      </c>
      <c r="L3878" s="57" t="str">
        <f t="shared" si="435"/>
        <v/>
      </c>
      <c r="M3878" s="57" t="str">
        <f t="shared" si="433"/>
        <v/>
      </c>
      <c r="N3878" s="61" t="str">
        <f t="shared" ref="N3878:N3941" si="436">IF(ISNUMBER(SEARCH("See",$M3878)),$M3878,IF(ISNUMBER(SEARCH("(",$M3878)),LEFT($M3878,SEARCH("(",$M3878)-2),$M3878))</f>
        <v/>
      </c>
    </row>
    <row r="3879" spans="1:14" ht="25.35" customHeight="1" x14ac:dyDescent="0.2">
      <c r="A3879" s="70"/>
      <c r="B3879" s="71"/>
      <c r="C3879" s="72"/>
      <c r="D3879" s="116"/>
      <c r="E3879" s="72"/>
      <c r="F3879" s="121"/>
      <c r="G3879" s="121"/>
      <c r="H3879" s="62" t="str">
        <f t="shared" si="430"/>
        <v/>
      </c>
      <c r="I3879" s="18">
        <f t="shared" si="434"/>
        <v>0</v>
      </c>
      <c r="J3879" s="18">
        <f t="shared" si="431"/>
        <v>0</v>
      </c>
      <c r="K3879" s="18">
        <f t="shared" si="432"/>
        <v>0</v>
      </c>
      <c r="L3879" s="57" t="str">
        <f t="shared" si="435"/>
        <v/>
      </c>
      <c r="M3879" s="57" t="str">
        <f t="shared" si="433"/>
        <v/>
      </c>
      <c r="N3879" s="61" t="str">
        <f t="shared" si="436"/>
        <v/>
      </c>
    </row>
    <row r="3880" spans="1:14" ht="25.35" customHeight="1" x14ac:dyDescent="0.2">
      <c r="A3880" s="70"/>
      <c r="B3880" s="71"/>
      <c r="C3880" s="72"/>
      <c r="D3880" s="116"/>
      <c r="E3880" s="72"/>
      <c r="F3880" s="121"/>
      <c r="G3880" s="121"/>
      <c r="H3880" s="62" t="str">
        <f t="shared" si="430"/>
        <v/>
      </c>
      <c r="I3880" s="18">
        <f t="shared" si="434"/>
        <v>0</v>
      </c>
      <c r="J3880" s="18">
        <f t="shared" si="431"/>
        <v>0</v>
      </c>
      <c r="K3880" s="18">
        <f t="shared" si="432"/>
        <v>0</v>
      </c>
      <c r="L3880" s="57" t="str">
        <f t="shared" si="435"/>
        <v/>
      </c>
      <c r="M3880" s="57" t="str">
        <f t="shared" si="433"/>
        <v/>
      </c>
      <c r="N3880" s="61" t="str">
        <f t="shared" si="436"/>
        <v/>
      </c>
    </row>
    <row r="3881" spans="1:14" ht="25.35" customHeight="1" x14ac:dyDescent="0.2">
      <c r="A3881" s="70"/>
      <c r="B3881" s="71"/>
      <c r="C3881" s="72"/>
      <c r="D3881" s="116"/>
      <c r="E3881" s="72"/>
      <c r="F3881" s="121"/>
      <c r="G3881" s="121"/>
      <c r="H3881" s="62" t="str">
        <f t="shared" si="430"/>
        <v/>
      </c>
      <c r="I3881" s="18">
        <f t="shared" si="434"/>
        <v>0</v>
      </c>
      <c r="J3881" s="18">
        <f t="shared" si="431"/>
        <v>0</v>
      </c>
      <c r="K3881" s="18">
        <f t="shared" si="432"/>
        <v>0</v>
      </c>
      <c r="L3881" s="57" t="str">
        <f t="shared" si="435"/>
        <v/>
      </c>
      <c r="M3881" s="57" t="str">
        <f t="shared" si="433"/>
        <v/>
      </c>
      <c r="N3881" s="61" t="str">
        <f t="shared" si="436"/>
        <v/>
      </c>
    </row>
    <row r="3882" spans="1:14" ht="25.35" customHeight="1" x14ac:dyDescent="0.2">
      <c r="A3882" s="70"/>
      <c r="B3882" s="71"/>
      <c r="C3882" s="72"/>
      <c r="D3882" s="116"/>
      <c r="E3882" s="72"/>
      <c r="F3882" s="121"/>
      <c r="G3882" s="121"/>
      <c r="H3882" s="62" t="str">
        <f t="shared" si="430"/>
        <v/>
      </c>
      <c r="I3882" s="18">
        <f t="shared" si="434"/>
        <v>0</v>
      </c>
      <c r="J3882" s="18">
        <f t="shared" si="431"/>
        <v>0</v>
      </c>
      <c r="K3882" s="18">
        <f t="shared" si="432"/>
        <v>0</v>
      </c>
      <c r="L3882" s="57" t="str">
        <f t="shared" si="435"/>
        <v/>
      </c>
      <c r="M3882" s="57" t="str">
        <f t="shared" si="433"/>
        <v/>
      </c>
      <c r="N3882" s="61" t="str">
        <f t="shared" si="436"/>
        <v/>
      </c>
    </row>
    <row r="3883" spans="1:14" ht="25.35" customHeight="1" x14ac:dyDescent="0.2">
      <c r="A3883" s="70"/>
      <c r="B3883" s="71"/>
      <c r="C3883" s="72"/>
      <c r="D3883" s="116"/>
      <c r="E3883" s="72"/>
      <c r="F3883" s="121"/>
      <c r="G3883" s="121"/>
      <c r="H3883" s="62" t="str">
        <f t="shared" si="430"/>
        <v/>
      </c>
      <c r="I3883" s="18">
        <f t="shared" si="434"/>
        <v>0</v>
      </c>
      <c r="J3883" s="18">
        <f t="shared" si="431"/>
        <v>0</v>
      </c>
      <c r="K3883" s="18">
        <f t="shared" si="432"/>
        <v>0</v>
      </c>
      <c r="L3883" s="57" t="str">
        <f t="shared" si="435"/>
        <v/>
      </c>
      <c r="M3883" s="57" t="str">
        <f t="shared" si="433"/>
        <v/>
      </c>
      <c r="N3883" s="61" t="str">
        <f t="shared" si="436"/>
        <v/>
      </c>
    </row>
    <row r="3884" spans="1:14" ht="25.35" customHeight="1" x14ac:dyDescent="0.2">
      <c r="A3884" s="70"/>
      <c r="B3884" s="71"/>
      <c r="C3884" s="72"/>
      <c r="D3884" s="116"/>
      <c r="E3884" s="72"/>
      <c r="F3884" s="121"/>
      <c r="G3884" s="121"/>
      <c r="H3884" s="62" t="str">
        <f t="shared" si="430"/>
        <v/>
      </c>
      <c r="I3884" s="18">
        <f t="shared" si="434"/>
        <v>0</v>
      </c>
      <c r="J3884" s="18">
        <f t="shared" si="431"/>
        <v>0</v>
      </c>
      <c r="K3884" s="18">
        <f t="shared" si="432"/>
        <v>0</v>
      </c>
      <c r="L3884" s="57" t="str">
        <f t="shared" si="435"/>
        <v/>
      </c>
      <c r="M3884" s="57" t="str">
        <f t="shared" si="433"/>
        <v/>
      </c>
      <c r="N3884" s="61" t="str">
        <f t="shared" si="436"/>
        <v/>
      </c>
    </row>
    <row r="3885" spans="1:14" ht="25.35" customHeight="1" x14ac:dyDescent="0.2">
      <c r="A3885" s="70"/>
      <c r="B3885" s="71"/>
      <c r="C3885" s="72"/>
      <c r="D3885" s="116"/>
      <c r="E3885" s="72"/>
      <c r="F3885" s="121"/>
      <c r="G3885" s="121"/>
      <c r="H3885" s="62" t="str">
        <f t="shared" si="430"/>
        <v/>
      </c>
      <c r="I3885" s="18">
        <f t="shared" si="434"/>
        <v>0</v>
      </c>
      <c r="J3885" s="18">
        <f t="shared" si="431"/>
        <v>0</v>
      </c>
      <c r="K3885" s="18">
        <f t="shared" si="432"/>
        <v>0</v>
      </c>
      <c r="L3885" s="57" t="str">
        <f t="shared" si="435"/>
        <v/>
      </c>
      <c r="M3885" s="57" t="str">
        <f t="shared" si="433"/>
        <v/>
      </c>
      <c r="N3885" s="61" t="str">
        <f t="shared" si="436"/>
        <v/>
      </c>
    </row>
    <row r="3886" spans="1:14" ht="25.35" customHeight="1" x14ac:dyDescent="0.2">
      <c r="A3886" s="70"/>
      <c r="B3886" s="71"/>
      <c r="C3886" s="72"/>
      <c r="D3886" s="116"/>
      <c r="E3886" s="72"/>
      <c r="F3886" s="121"/>
      <c r="G3886" s="121"/>
      <c r="H3886" s="62" t="str">
        <f t="shared" si="430"/>
        <v/>
      </c>
      <c r="I3886" s="18">
        <f t="shared" si="434"/>
        <v>0</v>
      </c>
      <c r="J3886" s="18">
        <f t="shared" si="431"/>
        <v>0</v>
      </c>
      <c r="K3886" s="18">
        <f t="shared" si="432"/>
        <v>0</v>
      </c>
      <c r="L3886" s="57" t="str">
        <f t="shared" si="435"/>
        <v/>
      </c>
      <c r="M3886" s="57" t="str">
        <f t="shared" si="433"/>
        <v/>
      </c>
      <c r="N3886" s="61" t="str">
        <f t="shared" si="436"/>
        <v/>
      </c>
    </row>
    <row r="3887" spans="1:14" ht="25.35" customHeight="1" x14ac:dyDescent="0.2">
      <c r="A3887" s="70"/>
      <c r="B3887" s="71"/>
      <c r="C3887" s="72"/>
      <c r="D3887" s="116"/>
      <c r="E3887" s="72"/>
      <c r="F3887" s="121"/>
      <c r="G3887" s="121"/>
      <c r="H3887" s="62" t="str">
        <f t="shared" si="430"/>
        <v/>
      </c>
      <c r="I3887" s="18">
        <f t="shared" si="434"/>
        <v>0</v>
      </c>
      <c r="J3887" s="18">
        <f t="shared" si="431"/>
        <v>0</v>
      </c>
      <c r="K3887" s="18">
        <f t="shared" si="432"/>
        <v>0</v>
      </c>
      <c r="L3887" s="57" t="str">
        <f t="shared" si="435"/>
        <v/>
      </c>
      <c r="M3887" s="57" t="str">
        <f t="shared" si="433"/>
        <v/>
      </c>
      <c r="N3887" s="61" t="str">
        <f t="shared" si="436"/>
        <v/>
      </c>
    </row>
    <row r="3888" spans="1:14" ht="25.35" customHeight="1" x14ac:dyDescent="0.2">
      <c r="A3888" s="70"/>
      <c r="B3888" s="71"/>
      <c r="C3888" s="72"/>
      <c r="D3888" s="116"/>
      <c r="E3888" s="72"/>
      <c r="F3888" s="121"/>
      <c r="G3888" s="121"/>
      <c r="H3888" s="62" t="str">
        <f t="shared" si="430"/>
        <v/>
      </c>
      <c r="I3888" s="18">
        <f t="shared" si="434"/>
        <v>0</v>
      </c>
      <c r="J3888" s="18">
        <f t="shared" si="431"/>
        <v>0</v>
      </c>
      <c r="K3888" s="18">
        <f t="shared" si="432"/>
        <v>0</v>
      </c>
      <c r="L3888" s="57" t="str">
        <f t="shared" si="435"/>
        <v/>
      </c>
      <c r="M3888" s="57" t="str">
        <f t="shared" si="433"/>
        <v/>
      </c>
      <c r="N3888" s="61" t="str">
        <f t="shared" si="436"/>
        <v/>
      </c>
    </row>
    <row r="3889" spans="1:14" ht="25.35" customHeight="1" x14ac:dyDescent="0.2">
      <c r="A3889" s="70"/>
      <c r="B3889" s="71"/>
      <c r="C3889" s="72"/>
      <c r="D3889" s="116"/>
      <c r="E3889" s="72"/>
      <c r="F3889" s="121"/>
      <c r="G3889" s="121"/>
      <c r="H3889" s="62" t="str">
        <f t="shared" ref="H3889:H3952" si="437">IF($A3889="","",IF($I3889=0,"Japonica",IF($I3889=1,"Reticulata",IF($I3889=2,"NRH",IF($I3889=3,"Sasanqua",IF($I3889=4,"Hiemalis",IF($I3889=5,"Vernalis",IF($I3889=6,"Japonica [Higo]","Specie"))))))))</f>
        <v/>
      </c>
      <c r="I3889" s="18">
        <f t="shared" si="434"/>
        <v>0</v>
      </c>
      <c r="J3889" s="18">
        <f t="shared" ref="J3889:J3952" si="438">IF(NOT(ISERROR(SEARCH("(Rusticana)",$A3889))),7,IF(NOT(ISERROR(SEARCH("(Wabisuke)",$A3889))),8,IF(NOT(ISERROR(SEARCH("(Edithae)",$A3889))),9,IF(NOT(ISERROR(SEARCH("(Oleifera)",$A3889))),10,IF(NOT(ISERROR(SEARCH("(Saluenensis)",$A3889))),11,0)))))</f>
        <v>0</v>
      </c>
      <c r="K3889" s="18">
        <f t="shared" ref="K3889:K3952" si="439">IF(NOT(ISERROR(SEARCH("(Pitardii)",$A3889))),12,IF(NOT(ISERROR(SEARCH("(Specie)",$A3889))),13,0))</f>
        <v>0</v>
      </c>
      <c r="L3889" s="57" t="str">
        <f t="shared" si="435"/>
        <v/>
      </c>
      <c r="M3889" s="57" t="str">
        <f t="shared" si="433"/>
        <v/>
      </c>
      <c r="N3889" s="61" t="str">
        <f t="shared" si="436"/>
        <v/>
      </c>
    </row>
    <row r="3890" spans="1:14" ht="25.35" customHeight="1" x14ac:dyDescent="0.2">
      <c r="A3890" s="70"/>
      <c r="B3890" s="71"/>
      <c r="C3890" s="72"/>
      <c r="D3890" s="116"/>
      <c r="E3890" s="72"/>
      <c r="F3890" s="121"/>
      <c r="G3890" s="121"/>
      <c r="H3890" s="62" t="str">
        <f t="shared" si="437"/>
        <v/>
      </c>
      <c r="I3890" s="18">
        <f t="shared" si="434"/>
        <v>0</v>
      </c>
      <c r="J3890" s="18">
        <f t="shared" si="438"/>
        <v>0</v>
      </c>
      <c r="K3890" s="18">
        <f t="shared" si="439"/>
        <v>0</v>
      </c>
      <c r="L3890" s="57" t="str">
        <f t="shared" si="435"/>
        <v/>
      </c>
      <c r="M3890" s="57" t="str">
        <f t="shared" si="433"/>
        <v/>
      </c>
      <c r="N3890" s="61" t="str">
        <f t="shared" si="436"/>
        <v/>
      </c>
    </row>
    <row r="3891" spans="1:14" ht="25.35" customHeight="1" x14ac:dyDescent="0.2">
      <c r="A3891" s="70"/>
      <c r="B3891" s="71"/>
      <c r="C3891" s="72"/>
      <c r="D3891" s="116"/>
      <c r="E3891" s="72"/>
      <c r="F3891" s="121"/>
      <c r="G3891" s="121"/>
      <c r="H3891" s="62" t="str">
        <f t="shared" si="437"/>
        <v/>
      </c>
      <c r="I3891" s="18">
        <f t="shared" si="434"/>
        <v>0</v>
      </c>
      <c r="J3891" s="18">
        <f t="shared" si="438"/>
        <v>0</v>
      </c>
      <c r="K3891" s="18">
        <f t="shared" si="439"/>
        <v>0</v>
      </c>
      <c r="L3891" s="57" t="str">
        <f t="shared" si="435"/>
        <v/>
      </c>
      <c r="M3891" s="57" t="str">
        <f t="shared" ref="M3891:M3954" si="440">SUBSTITUTE(SUBSTITUTE(SUBSTITUTE(SUBSTITUTE(SUBSTITUTE($L3891," (Edithae)","")," (Oleifera)","")," (Saluenensis)","")," (Specie)","")," (Pitardii)","")</f>
        <v/>
      </c>
      <c r="N3891" s="61" t="str">
        <f t="shared" si="436"/>
        <v/>
      </c>
    </row>
    <row r="3892" spans="1:14" ht="25.35" customHeight="1" x14ac:dyDescent="0.2">
      <c r="A3892" s="70"/>
      <c r="B3892" s="71"/>
      <c r="C3892" s="72"/>
      <c r="D3892" s="116"/>
      <c r="E3892" s="72"/>
      <c r="F3892" s="121"/>
      <c r="G3892" s="121"/>
      <c r="H3892" s="62" t="str">
        <f t="shared" si="437"/>
        <v/>
      </c>
      <c r="I3892" s="18">
        <f t="shared" si="434"/>
        <v>0</v>
      </c>
      <c r="J3892" s="18">
        <f t="shared" si="438"/>
        <v>0</v>
      </c>
      <c r="K3892" s="18">
        <f t="shared" si="439"/>
        <v>0</v>
      </c>
      <c r="L3892" s="57" t="str">
        <f t="shared" si="435"/>
        <v/>
      </c>
      <c r="M3892" s="57" t="str">
        <f t="shared" si="440"/>
        <v/>
      </c>
      <c r="N3892" s="61" t="str">
        <f t="shared" si="436"/>
        <v/>
      </c>
    </row>
    <row r="3893" spans="1:14" ht="25.35" customHeight="1" x14ac:dyDescent="0.2">
      <c r="A3893" s="70"/>
      <c r="B3893" s="71"/>
      <c r="C3893" s="72"/>
      <c r="D3893" s="116"/>
      <c r="E3893" s="72"/>
      <c r="F3893" s="121"/>
      <c r="G3893" s="121"/>
      <c r="H3893" s="62" t="str">
        <f t="shared" si="437"/>
        <v/>
      </c>
      <c r="I3893" s="18">
        <f t="shared" si="434"/>
        <v>0</v>
      </c>
      <c r="J3893" s="18">
        <f t="shared" si="438"/>
        <v>0</v>
      </c>
      <c r="K3893" s="18">
        <f t="shared" si="439"/>
        <v>0</v>
      </c>
      <c r="L3893" s="57" t="str">
        <f t="shared" si="435"/>
        <v/>
      </c>
      <c r="M3893" s="57" t="str">
        <f t="shared" si="440"/>
        <v/>
      </c>
      <c r="N3893" s="61" t="str">
        <f t="shared" si="436"/>
        <v/>
      </c>
    </row>
    <row r="3894" spans="1:14" ht="25.35" customHeight="1" x14ac:dyDescent="0.2">
      <c r="A3894" s="70"/>
      <c r="B3894" s="71"/>
      <c r="C3894" s="72"/>
      <c r="D3894" s="116"/>
      <c r="E3894" s="72"/>
      <c r="F3894" s="121"/>
      <c r="G3894" s="121"/>
      <c r="H3894" s="62" t="str">
        <f t="shared" si="437"/>
        <v/>
      </c>
      <c r="I3894" s="18">
        <f t="shared" si="434"/>
        <v>0</v>
      </c>
      <c r="J3894" s="18">
        <f t="shared" si="438"/>
        <v>0</v>
      </c>
      <c r="K3894" s="18">
        <f t="shared" si="439"/>
        <v>0</v>
      </c>
      <c r="L3894" s="57" t="str">
        <f t="shared" si="435"/>
        <v/>
      </c>
      <c r="M3894" s="57" t="str">
        <f t="shared" si="440"/>
        <v/>
      </c>
      <c r="N3894" s="61" t="str">
        <f t="shared" si="436"/>
        <v/>
      </c>
    </row>
    <row r="3895" spans="1:14" ht="25.35" customHeight="1" x14ac:dyDescent="0.2">
      <c r="A3895" s="70"/>
      <c r="B3895" s="71"/>
      <c r="C3895" s="72"/>
      <c r="D3895" s="116"/>
      <c r="E3895" s="72"/>
      <c r="F3895" s="121"/>
      <c r="G3895" s="121"/>
      <c r="H3895" s="62" t="str">
        <f t="shared" si="437"/>
        <v/>
      </c>
      <c r="I3895" s="18">
        <f t="shared" si="434"/>
        <v>0</v>
      </c>
      <c r="J3895" s="18">
        <f t="shared" si="438"/>
        <v>0</v>
      </c>
      <c r="K3895" s="18">
        <f t="shared" si="439"/>
        <v>0</v>
      </c>
      <c r="L3895" s="57" t="str">
        <f t="shared" si="435"/>
        <v/>
      </c>
      <c r="M3895" s="57" t="str">
        <f t="shared" si="440"/>
        <v/>
      </c>
      <c r="N3895" s="61" t="str">
        <f t="shared" si="436"/>
        <v/>
      </c>
    </row>
    <row r="3896" spans="1:14" ht="25.35" customHeight="1" x14ac:dyDescent="0.2">
      <c r="A3896" s="70"/>
      <c r="B3896" s="71"/>
      <c r="C3896" s="72"/>
      <c r="D3896" s="116"/>
      <c r="E3896" s="72"/>
      <c r="F3896" s="121"/>
      <c r="G3896" s="121"/>
      <c r="H3896" s="62" t="str">
        <f t="shared" si="437"/>
        <v/>
      </c>
      <c r="I3896" s="18">
        <f t="shared" si="434"/>
        <v>0</v>
      </c>
      <c r="J3896" s="18">
        <f t="shared" si="438"/>
        <v>0</v>
      </c>
      <c r="K3896" s="18">
        <f t="shared" si="439"/>
        <v>0</v>
      </c>
      <c r="L3896" s="57" t="str">
        <f t="shared" si="435"/>
        <v/>
      </c>
      <c r="M3896" s="57" t="str">
        <f t="shared" si="440"/>
        <v/>
      </c>
      <c r="N3896" s="61" t="str">
        <f t="shared" si="436"/>
        <v/>
      </c>
    </row>
    <row r="3897" spans="1:14" ht="25.35" customHeight="1" x14ac:dyDescent="0.2">
      <c r="A3897" s="70"/>
      <c r="B3897" s="71"/>
      <c r="C3897" s="72"/>
      <c r="D3897" s="116"/>
      <c r="E3897" s="72"/>
      <c r="F3897" s="121"/>
      <c r="G3897" s="121"/>
      <c r="H3897" s="62" t="str">
        <f t="shared" si="437"/>
        <v/>
      </c>
      <c r="I3897" s="18">
        <f t="shared" si="434"/>
        <v>0</v>
      </c>
      <c r="J3897" s="18">
        <f t="shared" si="438"/>
        <v>0</v>
      </c>
      <c r="K3897" s="18">
        <f t="shared" si="439"/>
        <v>0</v>
      </c>
      <c r="L3897" s="57" t="str">
        <f t="shared" si="435"/>
        <v/>
      </c>
      <c r="M3897" s="57" t="str">
        <f t="shared" si="440"/>
        <v/>
      </c>
      <c r="N3897" s="61" t="str">
        <f t="shared" si="436"/>
        <v/>
      </c>
    </row>
    <row r="3898" spans="1:14" ht="25.35" customHeight="1" x14ac:dyDescent="0.2">
      <c r="A3898" s="70"/>
      <c r="B3898" s="71"/>
      <c r="C3898" s="72"/>
      <c r="D3898" s="116"/>
      <c r="E3898" s="72"/>
      <c r="F3898" s="121"/>
      <c r="G3898" s="121"/>
      <c r="H3898" s="62" t="str">
        <f t="shared" si="437"/>
        <v/>
      </c>
      <c r="I3898" s="18">
        <f t="shared" si="434"/>
        <v>0</v>
      </c>
      <c r="J3898" s="18">
        <f t="shared" si="438"/>
        <v>0</v>
      </c>
      <c r="K3898" s="18">
        <f t="shared" si="439"/>
        <v>0</v>
      </c>
      <c r="L3898" s="57" t="str">
        <f t="shared" si="435"/>
        <v/>
      </c>
      <c r="M3898" s="57" t="str">
        <f t="shared" si="440"/>
        <v/>
      </c>
      <c r="N3898" s="61" t="str">
        <f t="shared" si="436"/>
        <v/>
      </c>
    </row>
    <row r="3899" spans="1:14" ht="25.35" customHeight="1" x14ac:dyDescent="0.2">
      <c r="A3899" s="70"/>
      <c r="B3899" s="71"/>
      <c r="C3899" s="72"/>
      <c r="D3899" s="116"/>
      <c r="E3899" s="72"/>
      <c r="F3899" s="121"/>
      <c r="G3899" s="121"/>
      <c r="H3899" s="62" t="str">
        <f t="shared" si="437"/>
        <v/>
      </c>
      <c r="I3899" s="18">
        <f t="shared" si="434"/>
        <v>0</v>
      </c>
      <c r="J3899" s="18">
        <f t="shared" si="438"/>
        <v>0</v>
      </c>
      <c r="K3899" s="18">
        <f t="shared" si="439"/>
        <v>0</v>
      </c>
      <c r="L3899" s="57" t="str">
        <f t="shared" si="435"/>
        <v/>
      </c>
      <c r="M3899" s="57" t="str">
        <f t="shared" si="440"/>
        <v/>
      </c>
      <c r="N3899" s="61" t="str">
        <f t="shared" si="436"/>
        <v/>
      </c>
    </row>
    <row r="3900" spans="1:14" ht="25.35" customHeight="1" x14ac:dyDescent="0.2">
      <c r="A3900" s="70"/>
      <c r="B3900" s="71"/>
      <c r="C3900" s="72"/>
      <c r="D3900" s="116"/>
      <c r="E3900" s="72"/>
      <c r="F3900" s="121"/>
      <c r="G3900" s="121"/>
      <c r="H3900" s="62" t="str">
        <f t="shared" si="437"/>
        <v/>
      </c>
      <c r="I3900" s="18">
        <f t="shared" si="434"/>
        <v>0</v>
      </c>
      <c r="J3900" s="18">
        <f t="shared" si="438"/>
        <v>0</v>
      </c>
      <c r="K3900" s="18">
        <f t="shared" si="439"/>
        <v>0</v>
      </c>
      <c r="L3900" s="57" t="str">
        <f t="shared" si="435"/>
        <v/>
      </c>
      <c r="M3900" s="57" t="str">
        <f t="shared" si="440"/>
        <v/>
      </c>
      <c r="N3900" s="61" t="str">
        <f t="shared" si="436"/>
        <v/>
      </c>
    </row>
    <row r="3901" spans="1:14" ht="25.35" customHeight="1" x14ac:dyDescent="0.2">
      <c r="A3901" s="70"/>
      <c r="B3901" s="71"/>
      <c r="C3901" s="72"/>
      <c r="D3901" s="116"/>
      <c r="E3901" s="72"/>
      <c r="F3901" s="121"/>
      <c r="G3901" s="121"/>
      <c r="H3901" s="62" t="str">
        <f t="shared" si="437"/>
        <v/>
      </c>
      <c r="I3901" s="18">
        <f t="shared" si="434"/>
        <v>0</v>
      </c>
      <c r="J3901" s="18">
        <f t="shared" si="438"/>
        <v>0</v>
      </c>
      <c r="K3901" s="18">
        <f t="shared" si="439"/>
        <v>0</v>
      </c>
      <c r="L3901" s="57" t="str">
        <f t="shared" si="435"/>
        <v/>
      </c>
      <c r="M3901" s="57" t="str">
        <f t="shared" si="440"/>
        <v/>
      </c>
      <c r="N3901" s="61" t="str">
        <f t="shared" si="436"/>
        <v/>
      </c>
    </row>
    <row r="3902" spans="1:14" ht="25.35" customHeight="1" x14ac:dyDescent="0.2">
      <c r="A3902" s="70"/>
      <c r="B3902" s="71"/>
      <c r="C3902" s="72"/>
      <c r="D3902" s="116"/>
      <c r="E3902" s="72"/>
      <c r="F3902" s="121"/>
      <c r="G3902" s="121"/>
      <c r="H3902" s="62" t="str">
        <f t="shared" si="437"/>
        <v/>
      </c>
      <c r="I3902" s="18">
        <f t="shared" si="434"/>
        <v>0</v>
      </c>
      <c r="J3902" s="18">
        <f t="shared" si="438"/>
        <v>0</v>
      </c>
      <c r="K3902" s="18">
        <f t="shared" si="439"/>
        <v>0</v>
      </c>
      <c r="L3902" s="57" t="str">
        <f t="shared" si="435"/>
        <v/>
      </c>
      <c r="M3902" s="57" t="str">
        <f t="shared" si="440"/>
        <v/>
      </c>
      <c r="N3902" s="61" t="str">
        <f t="shared" si="436"/>
        <v/>
      </c>
    </row>
    <row r="3903" spans="1:14" ht="25.35" customHeight="1" x14ac:dyDescent="0.2">
      <c r="A3903" s="70"/>
      <c r="B3903" s="71"/>
      <c r="C3903" s="72"/>
      <c r="D3903" s="116"/>
      <c r="E3903" s="72"/>
      <c r="F3903" s="121"/>
      <c r="G3903" s="121"/>
      <c r="H3903" s="62" t="str">
        <f t="shared" si="437"/>
        <v/>
      </c>
      <c r="I3903" s="18">
        <f t="shared" si="434"/>
        <v>0</v>
      </c>
      <c r="J3903" s="18">
        <f t="shared" si="438"/>
        <v>0</v>
      </c>
      <c r="K3903" s="18">
        <f t="shared" si="439"/>
        <v>0</v>
      </c>
      <c r="L3903" s="57" t="str">
        <f t="shared" si="435"/>
        <v/>
      </c>
      <c r="M3903" s="57" t="str">
        <f t="shared" si="440"/>
        <v/>
      </c>
      <c r="N3903" s="61" t="str">
        <f t="shared" si="436"/>
        <v/>
      </c>
    </row>
    <row r="3904" spans="1:14" ht="25.35" customHeight="1" x14ac:dyDescent="0.2">
      <c r="A3904" s="70"/>
      <c r="B3904" s="71"/>
      <c r="C3904" s="72"/>
      <c r="D3904" s="116"/>
      <c r="E3904" s="72"/>
      <c r="F3904" s="121"/>
      <c r="G3904" s="121"/>
      <c r="H3904" s="62" t="str">
        <f t="shared" si="437"/>
        <v/>
      </c>
      <c r="I3904" s="18">
        <f t="shared" si="434"/>
        <v>0</v>
      </c>
      <c r="J3904" s="18">
        <f t="shared" si="438"/>
        <v>0</v>
      </c>
      <c r="K3904" s="18">
        <f t="shared" si="439"/>
        <v>0</v>
      </c>
      <c r="L3904" s="57" t="str">
        <f t="shared" si="435"/>
        <v/>
      </c>
      <c r="M3904" s="57" t="str">
        <f t="shared" si="440"/>
        <v/>
      </c>
      <c r="N3904" s="61" t="str">
        <f t="shared" si="436"/>
        <v/>
      </c>
    </row>
    <row r="3905" spans="1:14" ht="25.35" customHeight="1" x14ac:dyDescent="0.2">
      <c r="A3905" s="70"/>
      <c r="B3905" s="71"/>
      <c r="C3905" s="72"/>
      <c r="D3905" s="116"/>
      <c r="E3905" s="72"/>
      <c r="F3905" s="121"/>
      <c r="G3905" s="121"/>
      <c r="H3905" s="62" t="str">
        <f t="shared" si="437"/>
        <v/>
      </c>
      <c r="I3905" s="18">
        <f t="shared" si="434"/>
        <v>0</v>
      </c>
      <c r="J3905" s="18">
        <f t="shared" si="438"/>
        <v>0</v>
      </c>
      <c r="K3905" s="18">
        <f t="shared" si="439"/>
        <v>0</v>
      </c>
      <c r="L3905" s="57" t="str">
        <f t="shared" si="435"/>
        <v/>
      </c>
      <c r="M3905" s="57" t="str">
        <f t="shared" si="440"/>
        <v/>
      </c>
      <c r="N3905" s="61" t="str">
        <f t="shared" si="436"/>
        <v/>
      </c>
    </row>
    <row r="3906" spans="1:14" ht="25.35" customHeight="1" x14ac:dyDescent="0.2">
      <c r="A3906" s="70"/>
      <c r="B3906" s="71"/>
      <c r="C3906" s="72"/>
      <c r="D3906" s="116"/>
      <c r="E3906" s="72"/>
      <c r="F3906" s="121"/>
      <c r="G3906" s="121"/>
      <c r="H3906" s="62" t="str">
        <f t="shared" si="437"/>
        <v/>
      </c>
      <c r="I3906" s="18">
        <f t="shared" si="434"/>
        <v>0</v>
      </c>
      <c r="J3906" s="18">
        <f t="shared" si="438"/>
        <v>0</v>
      </c>
      <c r="K3906" s="18">
        <f t="shared" si="439"/>
        <v>0</v>
      </c>
      <c r="L3906" s="57" t="str">
        <f t="shared" si="435"/>
        <v/>
      </c>
      <c r="M3906" s="57" t="str">
        <f t="shared" si="440"/>
        <v/>
      </c>
      <c r="N3906" s="61" t="str">
        <f t="shared" si="436"/>
        <v/>
      </c>
    </row>
    <row r="3907" spans="1:14" ht="25.35" customHeight="1" x14ac:dyDescent="0.2">
      <c r="A3907" s="70"/>
      <c r="B3907" s="71"/>
      <c r="C3907" s="72"/>
      <c r="D3907" s="116"/>
      <c r="E3907" s="72"/>
      <c r="F3907" s="121"/>
      <c r="G3907" s="121"/>
      <c r="H3907" s="62" t="str">
        <f t="shared" si="437"/>
        <v/>
      </c>
      <c r="I3907" s="18">
        <f t="shared" si="434"/>
        <v>0</v>
      </c>
      <c r="J3907" s="18">
        <f t="shared" si="438"/>
        <v>0</v>
      </c>
      <c r="K3907" s="18">
        <f t="shared" si="439"/>
        <v>0</v>
      </c>
      <c r="L3907" s="57" t="str">
        <f t="shared" si="435"/>
        <v/>
      </c>
      <c r="M3907" s="57" t="str">
        <f t="shared" si="440"/>
        <v/>
      </c>
      <c r="N3907" s="61" t="str">
        <f t="shared" si="436"/>
        <v/>
      </c>
    </row>
    <row r="3908" spans="1:14" ht="25.35" customHeight="1" x14ac:dyDescent="0.2">
      <c r="A3908" s="70"/>
      <c r="B3908" s="71"/>
      <c r="C3908" s="72"/>
      <c r="D3908" s="116"/>
      <c r="E3908" s="72"/>
      <c r="F3908" s="121"/>
      <c r="G3908" s="121"/>
      <c r="H3908" s="62" t="str">
        <f t="shared" si="437"/>
        <v/>
      </c>
      <c r="I3908" s="18">
        <f t="shared" si="434"/>
        <v>0</v>
      </c>
      <c r="J3908" s="18">
        <f t="shared" si="438"/>
        <v>0</v>
      </c>
      <c r="K3908" s="18">
        <f t="shared" si="439"/>
        <v>0</v>
      </c>
      <c r="L3908" s="57" t="str">
        <f t="shared" si="435"/>
        <v/>
      </c>
      <c r="M3908" s="57" t="str">
        <f t="shared" si="440"/>
        <v/>
      </c>
      <c r="N3908" s="61" t="str">
        <f t="shared" si="436"/>
        <v/>
      </c>
    </row>
    <row r="3909" spans="1:14" ht="25.35" customHeight="1" x14ac:dyDescent="0.2">
      <c r="A3909" s="70"/>
      <c r="B3909" s="71"/>
      <c r="C3909" s="72"/>
      <c r="D3909" s="116"/>
      <c r="E3909" s="72"/>
      <c r="F3909" s="121"/>
      <c r="G3909" s="121"/>
      <c r="H3909" s="62" t="str">
        <f t="shared" si="437"/>
        <v/>
      </c>
      <c r="I3909" s="18">
        <f t="shared" si="434"/>
        <v>0</v>
      </c>
      <c r="J3909" s="18">
        <f t="shared" si="438"/>
        <v>0</v>
      </c>
      <c r="K3909" s="18">
        <f t="shared" si="439"/>
        <v>0</v>
      </c>
      <c r="L3909" s="57" t="str">
        <f t="shared" si="435"/>
        <v/>
      </c>
      <c r="M3909" s="57" t="str">
        <f t="shared" si="440"/>
        <v/>
      </c>
      <c r="N3909" s="61" t="str">
        <f t="shared" si="436"/>
        <v/>
      </c>
    </row>
    <row r="3910" spans="1:14" ht="25.35" customHeight="1" x14ac:dyDescent="0.2">
      <c r="A3910" s="70"/>
      <c r="B3910" s="71"/>
      <c r="C3910" s="72"/>
      <c r="D3910" s="116"/>
      <c r="E3910" s="72"/>
      <c r="F3910" s="121"/>
      <c r="G3910" s="121"/>
      <c r="H3910" s="62" t="str">
        <f t="shared" si="437"/>
        <v/>
      </c>
      <c r="I3910" s="18">
        <f t="shared" si="434"/>
        <v>0</v>
      </c>
      <c r="J3910" s="18">
        <f t="shared" si="438"/>
        <v>0</v>
      </c>
      <c r="K3910" s="18">
        <f t="shared" si="439"/>
        <v>0</v>
      </c>
      <c r="L3910" s="57" t="str">
        <f t="shared" si="435"/>
        <v/>
      </c>
      <c r="M3910" s="57" t="str">
        <f t="shared" si="440"/>
        <v/>
      </c>
      <c r="N3910" s="61" t="str">
        <f t="shared" si="436"/>
        <v/>
      </c>
    </row>
    <row r="3911" spans="1:14" ht="25.35" customHeight="1" x14ac:dyDescent="0.2">
      <c r="A3911" s="70"/>
      <c r="B3911" s="71"/>
      <c r="C3911" s="72"/>
      <c r="D3911" s="116"/>
      <c r="E3911" s="72"/>
      <c r="F3911" s="121"/>
      <c r="G3911" s="121"/>
      <c r="H3911" s="62" t="str">
        <f t="shared" si="437"/>
        <v/>
      </c>
      <c r="I3911" s="18">
        <f t="shared" si="434"/>
        <v>0</v>
      </c>
      <c r="J3911" s="18">
        <f t="shared" si="438"/>
        <v>0</v>
      </c>
      <c r="K3911" s="18">
        <f t="shared" si="439"/>
        <v>0</v>
      </c>
      <c r="L3911" s="57" t="str">
        <f t="shared" si="435"/>
        <v/>
      </c>
      <c r="M3911" s="57" t="str">
        <f t="shared" si="440"/>
        <v/>
      </c>
      <c r="N3911" s="61" t="str">
        <f t="shared" si="436"/>
        <v/>
      </c>
    </row>
    <row r="3912" spans="1:14" ht="25.35" customHeight="1" x14ac:dyDescent="0.2">
      <c r="A3912" s="70"/>
      <c r="B3912" s="71"/>
      <c r="C3912" s="72"/>
      <c r="D3912" s="116"/>
      <c r="E3912" s="72"/>
      <c r="F3912" s="121"/>
      <c r="G3912" s="121"/>
      <c r="H3912" s="62" t="str">
        <f t="shared" si="437"/>
        <v/>
      </c>
      <c r="I3912" s="18">
        <f t="shared" si="434"/>
        <v>0</v>
      </c>
      <c r="J3912" s="18">
        <f t="shared" si="438"/>
        <v>0</v>
      </c>
      <c r="K3912" s="18">
        <f t="shared" si="439"/>
        <v>0</v>
      </c>
      <c r="L3912" s="57" t="str">
        <f t="shared" si="435"/>
        <v/>
      </c>
      <c r="M3912" s="57" t="str">
        <f t="shared" si="440"/>
        <v/>
      </c>
      <c r="N3912" s="61" t="str">
        <f t="shared" si="436"/>
        <v/>
      </c>
    </row>
    <row r="3913" spans="1:14" ht="25.35" customHeight="1" x14ac:dyDescent="0.2">
      <c r="A3913" s="70"/>
      <c r="B3913" s="71"/>
      <c r="C3913" s="72"/>
      <c r="D3913" s="116"/>
      <c r="E3913" s="72"/>
      <c r="F3913" s="121"/>
      <c r="G3913" s="121"/>
      <c r="H3913" s="62" t="str">
        <f t="shared" si="437"/>
        <v/>
      </c>
      <c r="I3913" s="18">
        <f t="shared" si="434"/>
        <v>0</v>
      </c>
      <c r="J3913" s="18">
        <f t="shared" si="438"/>
        <v>0</v>
      </c>
      <c r="K3913" s="18">
        <f t="shared" si="439"/>
        <v>0</v>
      </c>
      <c r="L3913" s="57" t="str">
        <f t="shared" si="435"/>
        <v/>
      </c>
      <c r="M3913" s="57" t="str">
        <f t="shared" si="440"/>
        <v/>
      </c>
      <c r="N3913" s="61" t="str">
        <f t="shared" si="436"/>
        <v/>
      </c>
    </row>
    <row r="3914" spans="1:14" ht="25.35" customHeight="1" x14ac:dyDescent="0.2">
      <c r="A3914" s="70"/>
      <c r="B3914" s="71"/>
      <c r="C3914" s="72"/>
      <c r="D3914" s="116"/>
      <c r="E3914" s="72"/>
      <c r="F3914" s="121"/>
      <c r="G3914" s="121"/>
      <c r="H3914" s="62" t="str">
        <f t="shared" si="437"/>
        <v/>
      </c>
      <c r="I3914" s="18">
        <f t="shared" si="434"/>
        <v>0</v>
      </c>
      <c r="J3914" s="18">
        <f t="shared" si="438"/>
        <v>0</v>
      </c>
      <c r="K3914" s="18">
        <f t="shared" si="439"/>
        <v>0</v>
      </c>
      <c r="L3914" s="57" t="str">
        <f t="shared" si="435"/>
        <v/>
      </c>
      <c r="M3914" s="57" t="str">
        <f t="shared" si="440"/>
        <v/>
      </c>
      <c r="N3914" s="61" t="str">
        <f t="shared" si="436"/>
        <v/>
      </c>
    </row>
    <row r="3915" spans="1:14" ht="25.35" customHeight="1" x14ac:dyDescent="0.2">
      <c r="A3915" s="70"/>
      <c r="B3915" s="71"/>
      <c r="C3915" s="72"/>
      <c r="D3915" s="116"/>
      <c r="E3915" s="72"/>
      <c r="F3915" s="121"/>
      <c r="G3915" s="121"/>
      <c r="H3915" s="62" t="str">
        <f t="shared" si="437"/>
        <v/>
      </c>
      <c r="I3915" s="18">
        <f t="shared" si="434"/>
        <v>0</v>
      </c>
      <c r="J3915" s="18">
        <f t="shared" si="438"/>
        <v>0</v>
      </c>
      <c r="K3915" s="18">
        <f t="shared" si="439"/>
        <v>0</v>
      </c>
      <c r="L3915" s="57" t="str">
        <f t="shared" si="435"/>
        <v/>
      </c>
      <c r="M3915" s="57" t="str">
        <f t="shared" si="440"/>
        <v/>
      </c>
      <c r="N3915" s="61" t="str">
        <f t="shared" si="436"/>
        <v/>
      </c>
    </row>
    <row r="3916" spans="1:14" ht="25.35" customHeight="1" x14ac:dyDescent="0.2">
      <c r="A3916" s="70"/>
      <c r="B3916" s="71"/>
      <c r="C3916" s="72"/>
      <c r="D3916" s="116"/>
      <c r="E3916" s="72"/>
      <c r="F3916" s="121"/>
      <c r="G3916" s="121"/>
      <c r="H3916" s="62" t="str">
        <f t="shared" si="437"/>
        <v/>
      </c>
      <c r="I3916" s="18">
        <f t="shared" si="434"/>
        <v>0</v>
      </c>
      <c r="J3916" s="18">
        <f t="shared" si="438"/>
        <v>0</v>
      </c>
      <c r="K3916" s="18">
        <f t="shared" si="439"/>
        <v>0</v>
      </c>
      <c r="L3916" s="57" t="str">
        <f t="shared" si="435"/>
        <v/>
      </c>
      <c r="M3916" s="57" t="str">
        <f t="shared" si="440"/>
        <v/>
      </c>
      <c r="N3916" s="61" t="str">
        <f t="shared" si="436"/>
        <v/>
      </c>
    </row>
    <row r="3917" spans="1:14" ht="25.35" customHeight="1" x14ac:dyDescent="0.2">
      <c r="A3917" s="70"/>
      <c r="B3917" s="71"/>
      <c r="C3917" s="72"/>
      <c r="D3917" s="116"/>
      <c r="E3917" s="72"/>
      <c r="F3917" s="121"/>
      <c r="G3917" s="121"/>
      <c r="H3917" s="62" t="str">
        <f t="shared" si="437"/>
        <v/>
      </c>
      <c r="I3917" s="18">
        <f t="shared" si="434"/>
        <v>0</v>
      </c>
      <c r="J3917" s="18">
        <f t="shared" si="438"/>
        <v>0</v>
      </c>
      <c r="K3917" s="18">
        <f t="shared" si="439"/>
        <v>0</v>
      </c>
      <c r="L3917" s="57" t="str">
        <f t="shared" si="435"/>
        <v/>
      </c>
      <c r="M3917" s="57" t="str">
        <f t="shared" si="440"/>
        <v/>
      </c>
      <c r="N3917" s="61" t="str">
        <f t="shared" si="436"/>
        <v/>
      </c>
    </row>
    <row r="3918" spans="1:14" ht="25.35" customHeight="1" x14ac:dyDescent="0.2">
      <c r="A3918" s="70"/>
      <c r="B3918" s="71"/>
      <c r="C3918" s="72"/>
      <c r="D3918" s="116"/>
      <c r="E3918" s="72"/>
      <c r="F3918" s="121"/>
      <c r="G3918" s="121"/>
      <c r="H3918" s="62" t="str">
        <f t="shared" si="437"/>
        <v/>
      </c>
      <c r="I3918" s="18">
        <f t="shared" si="434"/>
        <v>0</v>
      </c>
      <c r="J3918" s="18">
        <f t="shared" si="438"/>
        <v>0</v>
      </c>
      <c r="K3918" s="18">
        <f t="shared" si="439"/>
        <v>0</v>
      </c>
      <c r="L3918" s="57" t="str">
        <f t="shared" si="435"/>
        <v/>
      </c>
      <c r="M3918" s="57" t="str">
        <f t="shared" si="440"/>
        <v/>
      </c>
      <c r="N3918" s="61" t="str">
        <f t="shared" si="436"/>
        <v/>
      </c>
    </row>
    <row r="3919" spans="1:14" ht="25.35" customHeight="1" x14ac:dyDescent="0.2">
      <c r="A3919" s="70"/>
      <c r="B3919" s="71"/>
      <c r="C3919" s="72"/>
      <c r="D3919" s="116"/>
      <c r="E3919" s="72"/>
      <c r="F3919" s="121"/>
      <c r="G3919" s="121"/>
      <c r="H3919" s="62" t="str">
        <f t="shared" si="437"/>
        <v/>
      </c>
      <c r="I3919" s="18">
        <f t="shared" si="434"/>
        <v>0</v>
      </c>
      <c r="J3919" s="18">
        <f t="shared" si="438"/>
        <v>0</v>
      </c>
      <c r="K3919" s="18">
        <f t="shared" si="439"/>
        <v>0</v>
      </c>
      <c r="L3919" s="57" t="str">
        <f t="shared" si="435"/>
        <v/>
      </c>
      <c r="M3919" s="57" t="str">
        <f t="shared" si="440"/>
        <v/>
      </c>
      <c r="N3919" s="61" t="str">
        <f t="shared" si="436"/>
        <v/>
      </c>
    </row>
    <row r="3920" spans="1:14" ht="25.35" customHeight="1" x14ac:dyDescent="0.2">
      <c r="A3920" s="70"/>
      <c r="B3920" s="71"/>
      <c r="C3920" s="72"/>
      <c r="D3920" s="116"/>
      <c r="E3920" s="72"/>
      <c r="F3920" s="121"/>
      <c r="G3920" s="121"/>
      <c r="H3920" s="62" t="str">
        <f t="shared" si="437"/>
        <v/>
      </c>
      <c r="I3920" s="18">
        <f t="shared" si="434"/>
        <v>0</v>
      </c>
      <c r="J3920" s="18">
        <f t="shared" si="438"/>
        <v>0</v>
      </c>
      <c r="K3920" s="18">
        <f t="shared" si="439"/>
        <v>0</v>
      </c>
      <c r="L3920" s="57" t="str">
        <f t="shared" si="435"/>
        <v/>
      </c>
      <c r="M3920" s="57" t="str">
        <f t="shared" si="440"/>
        <v/>
      </c>
      <c r="N3920" s="61" t="str">
        <f t="shared" si="436"/>
        <v/>
      </c>
    </row>
    <row r="3921" spans="1:14" ht="25.35" customHeight="1" x14ac:dyDescent="0.2">
      <c r="A3921" s="70"/>
      <c r="B3921" s="71"/>
      <c r="C3921" s="72"/>
      <c r="D3921" s="116"/>
      <c r="E3921" s="72"/>
      <c r="F3921" s="121"/>
      <c r="G3921" s="121"/>
      <c r="H3921" s="62" t="str">
        <f t="shared" si="437"/>
        <v/>
      </c>
      <c r="I3921" s="18">
        <f t="shared" si="434"/>
        <v>0</v>
      </c>
      <c r="J3921" s="18">
        <f t="shared" si="438"/>
        <v>0</v>
      </c>
      <c r="K3921" s="18">
        <f t="shared" si="439"/>
        <v>0</v>
      </c>
      <c r="L3921" s="57" t="str">
        <f t="shared" si="435"/>
        <v/>
      </c>
      <c r="M3921" s="57" t="str">
        <f t="shared" si="440"/>
        <v/>
      </c>
      <c r="N3921" s="61" t="str">
        <f t="shared" si="436"/>
        <v/>
      </c>
    </row>
    <row r="3922" spans="1:14" ht="25.35" customHeight="1" x14ac:dyDescent="0.2">
      <c r="A3922" s="70"/>
      <c r="B3922" s="71"/>
      <c r="C3922" s="72"/>
      <c r="D3922" s="116"/>
      <c r="E3922" s="72"/>
      <c r="F3922" s="121"/>
      <c r="G3922" s="121"/>
      <c r="H3922" s="62" t="str">
        <f t="shared" si="437"/>
        <v/>
      </c>
      <c r="I3922" s="18">
        <f t="shared" si="434"/>
        <v>0</v>
      </c>
      <c r="J3922" s="18">
        <f t="shared" si="438"/>
        <v>0</v>
      </c>
      <c r="K3922" s="18">
        <f t="shared" si="439"/>
        <v>0</v>
      </c>
      <c r="L3922" s="57" t="str">
        <f t="shared" si="435"/>
        <v/>
      </c>
      <c r="M3922" s="57" t="str">
        <f t="shared" si="440"/>
        <v/>
      </c>
      <c r="N3922" s="61" t="str">
        <f t="shared" si="436"/>
        <v/>
      </c>
    </row>
    <row r="3923" spans="1:14" ht="25.35" customHeight="1" x14ac:dyDescent="0.2">
      <c r="A3923" s="70"/>
      <c r="B3923" s="71"/>
      <c r="C3923" s="72"/>
      <c r="D3923" s="116"/>
      <c r="E3923" s="72"/>
      <c r="F3923" s="121"/>
      <c r="G3923" s="121"/>
      <c r="H3923" s="62" t="str">
        <f t="shared" si="437"/>
        <v/>
      </c>
      <c r="I3923" s="18">
        <f t="shared" si="434"/>
        <v>0</v>
      </c>
      <c r="J3923" s="18">
        <f t="shared" si="438"/>
        <v>0</v>
      </c>
      <c r="K3923" s="18">
        <f t="shared" si="439"/>
        <v>0</v>
      </c>
      <c r="L3923" s="57" t="str">
        <f t="shared" si="435"/>
        <v/>
      </c>
      <c r="M3923" s="57" t="str">
        <f t="shared" si="440"/>
        <v/>
      </c>
      <c r="N3923" s="61" t="str">
        <f t="shared" si="436"/>
        <v/>
      </c>
    </row>
    <row r="3924" spans="1:14" ht="25.35" customHeight="1" x14ac:dyDescent="0.2">
      <c r="A3924" s="70"/>
      <c r="B3924" s="71"/>
      <c r="C3924" s="72"/>
      <c r="D3924" s="116"/>
      <c r="E3924" s="72"/>
      <c r="F3924" s="121"/>
      <c r="G3924" s="121"/>
      <c r="H3924" s="62" t="str">
        <f t="shared" si="437"/>
        <v/>
      </c>
      <c r="I3924" s="18">
        <f t="shared" si="434"/>
        <v>0</v>
      </c>
      <c r="J3924" s="18">
        <f t="shared" si="438"/>
        <v>0</v>
      </c>
      <c r="K3924" s="18">
        <f t="shared" si="439"/>
        <v>0</v>
      </c>
      <c r="L3924" s="57" t="str">
        <f t="shared" si="435"/>
        <v/>
      </c>
      <c r="M3924" s="57" t="str">
        <f t="shared" si="440"/>
        <v/>
      </c>
      <c r="N3924" s="61" t="str">
        <f t="shared" si="436"/>
        <v/>
      </c>
    </row>
    <row r="3925" spans="1:14" ht="25.35" customHeight="1" x14ac:dyDescent="0.2">
      <c r="A3925" s="70"/>
      <c r="B3925" s="71"/>
      <c r="C3925" s="72"/>
      <c r="D3925" s="116"/>
      <c r="E3925" s="72"/>
      <c r="F3925" s="121"/>
      <c r="G3925" s="121"/>
      <c r="H3925" s="62" t="str">
        <f t="shared" si="437"/>
        <v/>
      </c>
      <c r="I3925" s="18">
        <f t="shared" si="434"/>
        <v>0</v>
      </c>
      <c r="J3925" s="18">
        <f t="shared" si="438"/>
        <v>0</v>
      </c>
      <c r="K3925" s="18">
        <f t="shared" si="439"/>
        <v>0</v>
      </c>
      <c r="L3925" s="57" t="str">
        <f t="shared" si="435"/>
        <v/>
      </c>
      <c r="M3925" s="57" t="str">
        <f t="shared" si="440"/>
        <v/>
      </c>
      <c r="N3925" s="61" t="str">
        <f t="shared" si="436"/>
        <v/>
      </c>
    </row>
    <row r="3926" spans="1:14" ht="25.35" customHeight="1" x14ac:dyDescent="0.2">
      <c r="A3926" s="70"/>
      <c r="B3926" s="71"/>
      <c r="C3926" s="72"/>
      <c r="D3926" s="116"/>
      <c r="E3926" s="72"/>
      <c r="F3926" s="121"/>
      <c r="G3926" s="121"/>
      <c r="H3926" s="62" t="str">
        <f t="shared" si="437"/>
        <v/>
      </c>
      <c r="I3926" s="18">
        <f t="shared" si="434"/>
        <v>0</v>
      </c>
      <c r="J3926" s="18">
        <f t="shared" si="438"/>
        <v>0</v>
      </c>
      <c r="K3926" s="18">
        <f t="shared" si="439"/>
        <v>0</v>
      </c>
      <c r="L3926" s="57" t="str">
        <f t="shared" si="435"/>
        <v/>
      </c>
      <c r="M3926" s="57" t="str">
        <f t="shared" si="440"/>
        <v/>
      </c>
      <c r="N3926" s="61" t="str">
        <f t="shared" si="436"/>
        <v/>
      </c>
    </row>
    <row r="3927" spans="1:14" ht="25.35" customHeight="1" x14ac:dyDescent="0.2">
      <c r="A3927" s="70"/>
      <c r="B3927" s="71"/>
      <c r="C3927" s="72"/>
      <c r="D3927" s="116"/>
      <c r="E3927" s="72"/>
      <c r="F3927" s="121"/>
      <c r="G3927" s="121"/>
      <c r="H3927" s="62" t="str">
        <f t="shared" si="437"/>
        <v/>
      </c>
      <c r="I3927" s="18">
        <f t="shared" si="434"/>
        <v>0</v>
      </c>
      <c r="J3927" s="18">
        <f t="shared" si="438"/>
        <v>0</v>
      </c>
      <c r="K3927" s="18">
        <f t="shared" si="439"/>
        <v>0</v>
      </c>
      <c r="L3927" s="57" t="str">
        <f t="shared" si="435"/>
        <v/>
      </c>
      <c r="M3927" s="57" t="str">
        <f t="shared" si="440"/>
        <v/>
      </c>
      <c r="N3927" s="61" t="str">
        <f t="shared" si="436"/>
        <v/>
      </c>
    </row>
    <row r="3928" spans="1:14" ht="25.35" customHeight="1" x14ac:dyDescent="0.2">
      <c r="A3928" s="70"/>
      <c r="B3928" s="71"/>
      <c r="C3928" s="72"/>
      <c r="D3928" s="116"/>
      <c r="E3928" s="72"/>
      <c r="F3928" s="121"/>
      <c r="G3928" s="121"/>
      <c r="H3928" s="62" t="str">
        <f t="shared" si="437"/>
        <v/>
      </c>
      <c r="I3928" s="18">
        <f t="shared" si="434"/>
        <v>0</v>
      </c>
      <c r="J3928" s="18">
        <f t="shared" si="438"/>
        <v>0</v>
      </c>
      <c r="K3928" s="18">
        <f t="shared" si="439"/>
        <v>0</v>
      </c>
      <c r="L3928" s="57" t="str">
        <f t="shared" si="435"/>
        <v/>
      </c>
      <c r="M3928" s="57" t="str">
        <f t="shared" si="440"/>
        <v/>
      </c>
      <c r="N3928" s="61" t="str">
        <f t="shared" si="436"/>
        <v/>
      </c>
    </row>
    <row r="3929" spans="1:14" ht="25.35" customHeight="1" x14ac:dyDescent="0.2">
      <c r="A3929" s="70"/>
      <c r="B3929" s="71"/>
      <c r="C3929" s="72"/>
      <c r="D3929" s="116"/>
      <c r="E3929" s="72"/>
      <c r="F3929" s="121"/>
      <c r="G3929" s="121"/>
      <c r="H3929" s="62" t="str">
        <f t="shared" si="437"/>
        <v/>
      </c>
      <c r="I3929" s="18">
        <f t="shared" si="434"/>
        <v>0</v>
      </c>
      <c r="J3929" s="18">
        <f t="shared" si="438"/>
        <v>0</v>
      </c>
      <c r="K3929" s="18">
        <f t="shared" si="439"/>
        <v>0</v>
      </c>
      <c r="L3929" s="57" t="str">
        <f t="shared" si="435"/>
        <v/>
      </c>
      <c r="M3929" s="57" t="str">
        <f t="shared" si="440"/>
        <v/>
      </c>
      <c r="N3929" s="61" t="str">
        <f t="shared" si="436"/>
        <v/>
      </c>
    </row>
    <row r="3930" spans="1:14" ht="25.35" customHeight="1" x14ac:dyDescent="0.2">
      <c r="A3930" s="70"/>
      <c r="B3930" s="71"/>
      <c r="C3930" s="72"/>
      <c r="D3930" s="116"/>
      <c r="E3930" s="72"/>
      <c r="F3930" s="121"/>
      <c r="G3930" s="121"/>
      <c r="H3930" s="62" t="str">
        <f t="shared" si="437"/>
        <v/>
      </c>
      <c r="I3930" s="18">
        <f t="shared" si="434"/>
        <v>0</v>
      </c>
      <c r="J3930" s="18">
        <f t="shared" si="438"/>
        <v>0</v>
      </c>
      <c r="K3930" s="18">
        <f t="shared" si="439"/>
        <v>0</v>
      </c>
      <c r="L3930" s="57" t="str">
        <f t="shared" si="435"/>
        <v/>
      </c>
      <c r="M3930" s="57" t="str">
        <f t="shared" si="440"/>
        <v/>
      </c>
      <c r="N3930" s="61" t="str">
        <f t="shared" si="436"/>
        <v/>
      </c>
    </row>
    <row r="3931" spans="1:14" ht="25.35" customHeight="1" x14ac:dyDescent="0.2">
      <c r="A3931" s="70"/>
      <c r="B3931" s="71"/>
      <c r="C3931" s="72"/>
      <c r="D3931" s="116"/>
      <c r="E3931" s="72"/>
      <c r="F3931" s="121"/>
      <c r="G3931" s="121"/>
      <c r="H3931" s="62" t="str">
        <f t="shared" si="437"/>
        <v/>
      </c>
      <c r="I3931" s="18">
        <f t="shared" si="434"/>
        <v>0</v>
      </c>
      <c r="J3931" s="18">
        <f t="shared" si="438"/>
        <v>0</v>
      </c>
      <c r="K3931" s="18">
        <f t="shared" si="439"/>
        <v>0</v>
      </c>
      <c r="L3931" s="57" t="str">
        <f t="shared" si="435"/>
        <v/>
      </c>
      <c r="M3931" s="57" t="str">
        <f t="shared" si="440"/>
        <v/>
      </c>
      <c r="N3931" s="61" t="str">
        <f t="shared" si="436"/>
        <v/>
      </c>
    </row>
    <row r="3932" spans="1:14" ht="25.35" customHeight="1" x14ac:dyDescent="0.2">
      <c r="A3932" s="70"/>
      <c r="B3932" s="71"/>
      <c r="C3932" s="72"/>
      <c r="D3932" s="116"/>
      <c r="E3932" s="72"/>
      <c r="F3932" s="121"/>
      <c r="G3932" s="121"/>
      <c r="H3932" s="62" t="str">
        <f t="shared" si="437"/>
        <v/>
      </c>
      <c r="I3932" s="18">
        <f t="shared" si="434"/>
        <v>0</v>
      </c>
      <c r="J3932" s="18">
        <f t="shared" si="438"/>
        <v>0</v>
      </c>
      <c r="K3932" s="18">
        <f t="shared" si="439"/>
        <v>0</v>
      </c>
      <c r="L3932" s="57" t="str">
        <f t="shared" si="435"/>
        <v/>
      </c>
      <c r="M3932" s="57" t="str">
        <f t="shared" si="440"/>
        <v/>
      </c>
      <c r="N3932" s="61" t="str">
        <f t="shared" si="436"/>
        <v/>
      </c>
    </row>
    <row r="3933" spans="1:14" ht="25.35" customHeight="1" x14ac:dyDescent="0.2">
      <c r="A3933" s="70"/>
      <c r="B3933" s="71"/>
      <c r="C3933" s="72"/>
      <c r="D3933" s="116"/>
      <c r="E3933" s="72"/>
      <c r="F3933" s="121"/>
      <c r="G3933" s="121"/>
      <c r="H3933" s="62" t="str">
        <f t="shared" si="437"/>
        <v/>
      </c>
      <c r="I3933" s="18">
        <f t="shared" ref="I3933:I3985" si="441">IF(NOT(ISERROR(SEARCH("(R)",$A3933))),1,IF(NOT(ISERROR(SEARCH("(H)",$A3933))),2,IF(NOT(ISERROR(SEARCH("(Sasanqua)",$A3933))),3,IF(NOT(ISERROR(SEARCH("(Hiemalis)",$A3933))),4,IF(NOT(ISERROR(SEARCH("(Vernalis)",$A3933))),5,IF(NOT(ISERROR(SEARCH("(Higo)",$A3933))),6,))))))+$J3933+K3933</f>
        <v>0</v>
      </c>
      <c r="J3933" s="18">
        <f t="shared" si="438"/>
        <v>0</v>
      </c>
      <c r="K3933" s="18">
        <f t="shared" si="439"/>
        <v>0</v>
      </c>
      <c r="L3933" s="57" t="str">
        <f t="shared" ref="L3933:L3985" si="442">SUBSTITUTE(SUBSTITUTE(SUBSTITUTE(SUBSTITUTE(SUBSTITUTE(SUBSTITUTE(SUBSTITUTE(SUBSTITUTE(A3933," (A)","")," (R)","")," (H)","")," (Sasanqua)","")," (Hiemalis)","")," (Vernalis)","")," (Rusticana)",""),"(Wabisuke)","")</f>
        <v/>
      </c>
      <c r="M3933" s="57" t="str">
        <f t="shared" si="440"/>
        <v/>
      </c>
      <c r="N3933" s="61" t="str">
        <f t="shared" si="436"/>
        <v/>
      </c>
    </row>
    <row r="3934" spans="1:14" ht="25.35" customHeight="1" x14ac:dyDescent="0.2">
      <c r="A3934" s="70"/>
      <c r="B3934" s="71"/>
      <c r="C3934" s="72"/>
      <c r="D3934" s="116"/>
      <c r="E3934" s="72"/>
      <c r="F3934" s="121"/>
      <c r="G3934" s="121"/>
      <c r="H3934" s="62" t="str">
        <f t="shared" si="437"/>
        <v/>
      </c>
      <c r="I3934" s="18">
        <f t="shared" si="441"/>
        <v>0</v>
      </c>
      <c r="J3934" s="18">
        <f t="shared" si="438"/>
        <v>0</v>
      </c>
      <c r="K3934" s="18">
        <f t="shared" si="439"/>
        <v>0</v>
      </c>
      <c r="L3934" s="57" t="str">
        <f t="shared" si="442"/>
        <v/>
      </c>
      <c r="M3934" s="57" t="str">
        <f t="shared" si="440"/>
        <v/>
      </c>
      <c r="N3934" s="61" t="str">
        <f t="shared" si="436"/>
        <v/>
      </c>
    </row>
    <row r="3935" spans="1:14" ht="25.35" customHeight="1" x14ac:dyDescent="0.2">
      <c r="A3935" s="70"/>
      <c r="B3935" s="71"/>
      <c r="C3935" s="72"/>
      <c r="D3935" s="116"/>
      <c r="E3935" s="72"/>
      <c r="F3935" s="121"/>
      <c r="G3935" s="121"/>
      <c r="H3935" s="62" t="str">
        <f t="shared" si="437"/>
        <v/>
      </c>
      <c r="I3935" s="18">
        <f t="shared" si="441"/>
        <v>0</v>
      </c>
      <c r="J3935" s="18">
        <f t="shared" si="438"/>
        <v>0</v>
      </c>
      <c r="K3935" s="18">
        <f t="shared" si="439"/>
        <v>0</v>
      </c>
      <c r="L3935" s="57" t="str">
        <f t="shared" si="442"/>
        <v/>
      </c>
      <c r="M3935" s="57" t="str">
        <f t="shared" si="440"/>
        <v/>
      </c>
      <c r="N3935" s="61" t="str">
        <f t="shared" si="436"/>
        <v/>
      </c>
    </row>
    <row r="3936" spans="1:14" ht="25.35" customHeight="1" x14ac:dyDescent="0.2">
      <c r="A3936" s="70"/>
      <c r="B3936" s="71"/>
      <c r="C3936" s="72"/>
      <c r="D3936" s="116"/>
      <c r="E3936" s="72"/>
      <c r="F3936" s="121"/>
      <c r="G3936" s="121"/>
      <c r="H3936" s="62" t="str">
        <f t="shared" si="437"/>
        <v/>
      </c>
      <c r="I3936" s="18">
        <f t="shared" si="441"/>
        <v>0</v>
      </c>
      <c r="J3936" s="18">
        <f t="shared" si="438"/>
        <v>0</v>
      </c>
      <c r="K3936" s="18">
        <f t="shared" si="439"/>
        <v>0</v>
      </c>
      <c r="L3936" s="57" t="str">
        <f t="shared" si="442"/>
        <v/>
      </c>
      <c r="M3936" s="57" t="str">
        <f t="shared" si="440"/>
        <v/>
      </c>
      <c r="N3936" s="61" t="str">
        <f t="shared" si="436"/>
        <v/>
      </c>
    </row>
    <row r="3937" spans="1:14" ht="25.35" customHeight="1" x14ac:dyDescent="0.2">
      <c r="A3937" s="70"/>
      <c r="B3937" s="71"/>
      <c r="C3937" s="72"/>
      <c r="D3937" s="116"/>
      <c r="E3937" s="72"/>
      <c r="F3937" s="121"/>
      <c r="G3937" s="121"/>
      <c r="H3937" s="62" t="str">
        <f t="shared" si="437"/>
        <v/>
      </c>
      <c r="I3937" s="18">
        <f t="shared" si="441"/>
        <v>0</v>
      </c>
      <c r="J3937" s="18">
        <f t="shared" si="438"/>
        <v>0</v>
      </c>
      <c r="K3937" s="18">
        <f t="shared" si="439"/>
        <v>0</v>
      </c>
      <c r="L3937" s="57" t="str">
        <f t="shared" si="442"/>
        <v/>
      </c>
      <c r="M3937" s="57" t="str">
        <f t="shared" si="440"/>
        <v/>
      </c>
      <c r="N3937" s="61" t="str">
        <f t="shared" si="436"/>
        <v/>
      </c>
    </row>
    <row r="3938" spans="1:14" ht="25.35" customHeight="1" x14ac:dyDescent="0.2">
      <c r="A3938" s="70"/>
      <c r="B3938" s="71"/>
      <c r="C3938" s="72"/>
      <c r="D3938" s="116"/>
      <c r="E3938" s="72"/>
      <c r="F3938" s="121"/>
      <c r="G3938" s="121"/>
      <c r="H3938" s="62" t="str">
        <f t="shared" si="437"/>
        <v/>
      </c>
      <c r="I3938" s="18">
        <f t="shared" si="441"/>
        <v>0</v>
      </c>
      <c r="J3938" s="18">
        <f t="shared" si="438"/>
        <v>0</v>
      </c>
      <c r="K3938" s="18">
        <f t="shared" si="439"/>
        <v>0</v>
      </c>
      <c r="L3938" s="57" t="str">
        <f t="shared" si="442"/>
        <v/>
      </c>
      <c r="M3938" s="57" t="str">
        <f t="shared" si="440"/>
        <v/>
      </c>
      <c r="N3938" s="61" t="str">
        <f t="shared" si="436"/>
        <v/>
      </c>
    </row>
    <row r="3939" spans="1:14" ht="25.35" customHeight="1" x14ac:dyDescent="0.2">
      <c r="A3939" s="70"/>
      <c r="B3939" s="71"/>
      <c r="C3939" s="72"/>
      <c r="D3939" s="116"/>
      <c r="E3939" s="72"/>
      <c r="F3939" s="121"/>
      <c r="G3939" s="121"/>
      <c r="H3939" s="62" t="str">
        <f t="shared" si="437"/>
        <v/>
      </c>
      <c r="I3939" s="18">
        <f t="shared" si="441"/>
        <v>0</v>
      </c>
      <c r="J3939" s="18">
        <f t="shared" si="438"/>
        <v>0</v>
      </c>
      <c r="K3939" s="18">
        <f t="shared" si="439"/>
        <v>0</v>
      </c>
      <c r="L3939" s="57" t="str">
        <f t="shared" si="442"/>
        <v/>
      </c>
      <c r="M3939" s="57" t="str">
        <f t="shared" si="440"/>
        <v/>
      </c>
      <c r="N3939" s="61" t="str">
        <f t="shared" si="436"/>
        <v/>
      </c>
    </row>
    <row r="3940" spans="1:14" ht="25.35" customHeight="1" x14ac:dyDescent="0.2">
      <c r="A3940" s="70"/>
      <c r="B3940" s="71"/>
      <c r="C3940" s="72"/>
      <c r="D3940" s="116"/>
      <c r="E3940" s="72"/>
      <c r="F3940" s="121"/>
      <c r="G3940" s="121"/>
      <c r="H3940" s="62" t="str">
        <f t="shared" si="437"/>
        <v/>
      </c>
      <c r="I3940" s="18">
        <f t="shared" si="441"/>
        <v>0</v>
      </c>
      <c r="J3940" s="18">
        <f t="shared" si="438"/>
        <v>0</v>
      </c>
      <c r="K3940" s="18">
        <f t="shared" si="439"/>
        <v>0</v>
      </c>
      <c r="L3940" s="57" t="str">
        <f t="shared" si="442"/>
        <v/>
      </c>
      <c r="M3940" s="57" t="str">
        <f t="shared" si="440"/>
        <v/>
      </c>
      <c r="N3940" s="61" t="str">
        <f t="shared" si="436"/>
        <v/>
      </c>
    </row>
    <row r="3941" spans="1:14" ht="25.35" customHeight="1" x14ac:dyDescent="0.2">
      <c r="A3941" s="70"/>
      <c r="B3941" s="71"/>
      <c r="C3941" s="72"/>
      <c r="D3941" s="116"/>
      <c r="E3941" s="72"/>
      <c r="F3941" s="121"/>
      <c r="G3941" s="121"/>
      <c r="H3941" s="62" t="str">
        <f t="shared" si="437"/>
        <v/>
      </c>
      <c r="I3941" s="18">
        <f t="shared" si="441"/>
        <v>0</v>
      </c>
      <c r="J3941" s="18">
        <f t="shared" si="438"/>
        <v>0</v>
      </c>
      <c r="K3941" s="18">
        <f t="shared" si="439"/>
        <v>0</v>
      </c>
      <c r="L3941" s="57" t="str">
        <f t="shared" si="442"/>
        <v/>
      </c>
      <c r="M3941" s="57" t="str">
        <f t="shared" si="440"/>
        <v/>
      </c>
      <c r="N3941" s="61" t="str">
        <f t="shared" si="436"/>
        <v/>
      </c>
    </row>
    <row r="3942" spans="1:14" ht="25.35" customHeight="1" x14ac:dyDescent="0.2">
      <c r="A3942" s="70"/>
      <c r="B3942" s="71"/>
      <c r="C3942" s="72"/>
      <c r="D3942" s="116"/>
      <c r="E3942" s="72"/>
      <c r="F3942" s="121"/>
      <c r="G3942" s="121"/>
      <c r="H3942" s="62" t="str">
        <f t="shared" si="437"/>
        <v/>
      </c>
      <c r="I3942" s="18">
        <f t="shared" si="441"/>
        <v>0</v>
      </c>
      <c r="J3942" s="18">
        <f t="shared" si="438"/>
        <v>0</v>
      </c>
      <c r="K3942" s="18">
        <f t="shared" si="439"/>
        <v>0</v>
      </c>
      <c r="L3942" s="57" t="str">
        <f t="shared" si="442"/>
        <v/>
      </c>
      <c r="M3942" s="57" t="str">
        <f t="shared" si="440"/>
        <v/>
      </c>
      <c r="N3942" s="61" t="str">
        <f t="shared" ref="N3942:N3985" si="443">IF(ISNUMBER(SEARCH("See",$M3942)),$M3942,IF(ISNUMBER(SEARCH("(",$M3942)),LEFT($M3942,SEARCH("(",$M3942)-2),$M3942))</f>
        <v/>
      </c>
    </row>
    <row r="3943" spans="1:14" ht="25.35" customHeight="1" x14ac:dyDescent="0.2">
      <c r="A3943" s="70"/>
      <c r="B3943" s="71"/>
      <c r="C3943" s="72"/>
      <c r="D3943" s="116"/>
      <c r="E3943" s="72"/>
      <c r="F3943" s="121"/>
      <c r="G3943" s="121"/>
      <c r="H3943" s="62" t="str">
        <f t="shared" si="437"/>
        <v/>
      </c>
      <c r="I3943" s="18">
        <f t="shared" si="441"/>
        <v>0</v>
      </c>
      <c r="J3943" s="18">
        <f t="shared" si="438"/>
        <v>0</v>
      </c>
      <c r="K3943" s="18">
        <f t="shared" si="439"/>
        <v>0</v>
      </c>
      <c r="L3943" s="57" t="str">
        <f t="shared" si="442"/>
        <v/>
      </c>
      <c r="M3943" s="57" t="str">
        <f t="shared" si="440"/>
        <v/>
      </c>
      <c r="N3943" s="61" t="str">
        <f t="shared" si="443"/>
        <v/>
      </c>
    </row>
    <row r="3944" spans="1:14" ht="25.35" customHeight="1" x14ac:dyDescent="0.2">
      <c r="A3944" s="70"/>
      <c r="B3944" s="71"/>
      <c r="C3944" s="72"/>
      <c r="D3944" s="116"/>
      <c r="E3944" s="72"/>
      <c r="F3944" s="121"/>
      <c r="G3944" s="121"/>
      <c r="H3944" s="62" t="str">
        <f t="shared" si="437"/>
        <v/>
      </c>
      <c r="I3944" s="18">
        <f t="shared" si="441"/>
        <v>0</v>
      </c>
      <c r="J3944" s="18">
        <f t="shared" si="438"/>
        <v>0</v>
      </c>
      <c r="K3944" s="18">
        <f t="shared" si="439"/>
        <v>0</v>
      </c>
      <c r="L3944" s="57" t="str">
        <f t="shared" si="442"/>
        <v/>
      </c>
      <c r="M3944" s="57" t="str">
        <f t="shared" si="440"/>
        <v/>
      </c>
      <c r="N3944" s="61" t="str">
        <f t="shared" si="443"/>
        <v/>
      </c>
    </row>
    <row r="3945" spans="1:14" ht="25.35" customHeight="1" x14ac:dyDescent="0.2">
      <c r="A3945" s="70"/>
      <c r="B3945" s="71"/>
      <c r="C3945" s="72"/>
      <c r="D3945" s="116"/>
      <c r="E3945" s="72"/>
      <c r="F3945" s="121"/>
      <c r="G3945" s="121"/>
      <c r="H3945" s="62" t="str">
        <f t="shared" si="437"/>
        <v/>
      </c>
      <c r="I3945" s="18">
        <f t="shared" si="441"/>
        <v>0</v>
      </c>
      <c r="J3945" s="18">
        <f t="shared" si="438"/>
        <v>0</v>
      </c>
      <c r="K3945" s="18">
        <f t="shared" si="439"/>
        <v>0</v>
      </c>
      <c r="L3945" s="57" t="str">
        <f t="shared" si="442"/>
        <v/>
      </c>
      <c r="M3945" s="57" t="str">
        <f t="shared" si="440"/>
        <v/>
      </c>
      <c r="N3945" s="61" t="str">
        <f t="shared" si="443"/>
        <v/>
      </c>
    </row>
    <row r="3946" spans="1:14" ht="25.35" customHeight="1" x14ac:dyDescent="0.2">
      <c r="A3946" s="70"/>
      <c r="B3946" s="71"/>
      <c r="C3946" s="72"/>
      <c r="D3946" s="116"/>
      <c r="E3946" s="72"/>
      <c r="F3946" s="121"/>
      <c r="G3946" s="121"/>
      <c r="H3946" s="62" t="str">
        <f t="shared" si="437"/>
        <v/>
      </c>
      <c r="I3946" s="18">
        <f t="shared" si="441"/>
        <v>0</v>
      </c>
      <c r="J3946" s="18">
        <f t="shared" si="438"/>
        <v>0</v>
      </c>
      <c r="K3946" s="18">
        <f t="shared" si="439"/>
        <v>0</v>
      </c>
      <c r="L3946" s="57" t="str">
        <f t="shared" si="442"/>
        <v/>
      </c>
      <c r="M3946" s="57" t="str">
        <f t="shared" si="440"/>
        <v/>
      </c>
      <c r="N3946" s="61" t="str">
        <f t="shared" si="443"/>
        <v/>
      </c>
    </row>
    <row r="3947" spans="1:14" ht="25.35" customHeight="1" x14ac:dyDescent="0.2">
      <c r="A3947" s="70"/>
      <c r="B3947" s="71"/>
      <c r="C3947" s="72"/>
      <c r="D3947" s="116"/>
      <c r="E3947" s="72"/>
      <c r="F3947" s="121"/>
      <c r="G3947" s="121"/>
      <c r="H3947" s="62" t="str">
        <f t="shared" si="437"/>
        <v/>
      </c>
      <c r="I3947" s="18">
        <f t="shared" si="441"/>
        <v>0</v>
      </c>
      <c r="J3947" s="18">
        <f t="shared" si="438"/>
        <v>0</v>
      </c>
      <c r="K3947" s="18">
        <f t="shared" si="439"/>
        <v>0</v>
      </c>
      <c r="L3947" s="57" t="str">
        <f t="shared" si="442"/>
        <v/>
      </c>
      <c r="M3947" s="57" t="str">
        <f t="shared" si="440"/>
        <v/>
      </c>
      <c r="N3947" s="61" t="str">
        <f t="shared" si="443"/>
        <v/>
      </c>
    </row>
    <row r="3948" spans="1:14" ht="25.35" customHeight="1" x14ac:dyDescent="0.2">
      <c r="A3948" s="70"/>
      <c r="B3948" s="71"/>
      <c r="C3948" s="72"/>
      <c r="D3948" s="116"/>
      <c r="E3948" s="72"/>
      <c r="F3948" s="121"/>
      <c r="G3948" s="121"/>
      <c r="H3948" s="62" t="str">
        <f t="shared" si="437"/>
        <v/>
      </c>
      <c r="I3948" s="18">
        <f t="shared" si="441"/>
        <v>0</v>
      </c>
      <c r="J3948" s="18">
        <f t="shared" si="438"/>
        <v>0</v>
      </c>
      <c r="K3948" s="18">
        <f t="shared" si="439"/>
        <v>0</v>
      </c>
      <c r="L3948" s="57" t="str">
        <f t="shared" si="442"/>
        <v/>
      </c>
      <c r="M3948" s="57" t="str">
        <f t="shared" si="440"/>
        <v/>
      </c>
      <c r="N3948" s="61" t="str">
        <f t="shared" si="443"/>
        <v/>
      </c>
    </row>
    <row r="3949" spans="1:14" ht="25.35" customHeight="1" x14ac:dyDescent="0.2">
      <c r="A3949" s="70"/>
      <c r="B3949" s="71"/>
      <c r="C3949" s="72"/>
      <c r="D3949" s="116"/>
      <c r="E3949" s="72"/>
      <c r="F3949" s="121"/>
      <c r="G3949" s="121"/>
      <c r="H3949" s="62" t="str">
        <f t="shared" si="437"/>
        <v/>
      </c>
      <c r="I3949" s="18">
        <f t="shared" si="441"/>
        <v>0</v>
      </c>
      <c r="J3949" s="18">
        <f t="shared" si="438"/>
        <v>0</v>
      </c>
      <c r="K3949" s="18">
        <f t="shared" si="439"/>
        <v>0</v>
      </c>
      <c r="L3949" s="57" t="str">
        <f t="shared" si="442"/>
        <v/>
      </c>
      <c r="M3949" s="57" t="str">
        <f t="shared" si="440"/>
        <v/>
      </c>
      <c r="N3949" s="61" t="str">
        <f t="shared" si="443"/>
        <v/>
      </c>
    </row>
    <row r="3950" spans="1:14" ht="25.35" customHeight="1" x14ac:dyDescent="0.2">
      <c r="A3950" s="70"/>
      <c r="B3950" s="71"/>
      <c r="C3950" s="72"/>
      <c r="D3950" s="116"/>
      <c r="E3950" s="72"/>
      <c r="F3950" s="121"/>
      <c r="G3950" s="121"/>
      <c r="H3950" s="62" t="str">
        <f t="shared" si="437"/>
        <v/>
      </c>
      <c r="I3950" s="18">
        <f t="shared" si="441"/>
        <v>0</v>
      </c>
      <c r="J3950" s="18">
        <f t="shared" si="438"/>
        <v>0</v>
      </c>
      <c r="K3950" s="18">
        <f t="shared" si="439"/>
        <v>0</v>
      </c>
      <c r="L3950" s="57" t="str">
        <f t="shared" si="442"/>
        <v/>
      </c>
      <c r="M3950" s="57" t="str">
        <f t="shared" si="440"/>
        <v/>
      </c>
      <c r="N3950" s="61" t="str">
        <f t="shared" si="443"/>
        <v/>
      </c>
    </row>
    <row r="3951" spans="1:14" ht="25.35" customHeight="1" x14ac:dyDescent="0.2">
      <c r="A3951" s="70"/>
      <c r="B3951" s="71"/>
      <c r="C3951" s="72"/>
      <c r="D3951" s="116"/>
      <c r="E3951" s="72"/>
      <c r="F3951" s="121"/>
      <c r="G3951" s="121"/>
      <c r="H3951" s="62" t="str">
        <f t="shared" si="437"/>
        <v/>
      </c>
      <c r="I3951" s="18">
        <f t="shared" si="441"/>
        <v>0</v>
      </c>
      <c r="J3951" s="18">
        <f t="shared" si="438"/>
        <v>0</v>
      </c>
      <c r="K3951" s="18">
        <f t="shared" si="439"/>
        <v>0</v>
      </c>
      <c r="L3951" s="57" t="str">
        <f t="shared" si="442"/>
        <v/>
      </c>
      <c r="M3951" s="57" t="str">
        <f t="shared" si="440"/>
        <v/>
      </c>
      <c r="N3951" s="61" t="str">
        <f t="shared" si="443"/>
        <v/>
      </c>
    </row>
    <row r="3952" spans="1:14" ht="25.35" customHeight="1" x14ac:dyDescent="0.2">
      <c r="A3952" s="70"/>
      <c r="B3952" s="71"/>
      <c r="C3952" s="72"/>
      <c r="D3952" s="116"/>
      <c r="E3952" s="72"/>
      <c r="F3952" s="121"/>
      <c r="G3952" s="121"/>
      <c r="H3952" s="62" t="str">
        <f t="shared" si="437"/>
        <v/>
      </c>
      <c r="I3952" s="18">
        <f t="shared" si="441"/>
        <v>0</v>
      </c>
      <c r="J3952" s="18">
        <f t="shared" si="438"/>
        <v>0</v>
      </c>
      <c r="K3952" s="18">
        <f t="shared" si="439"/>
        <v>0</v>
      </c>
      <c r="L3952" s="57" t="str">
        <f t="shared" si="442"/>
        <v/>
      </c>
      <c r="M3952" s="57" t="str">
        <f t="shared" si="440"/>
        <v/>
      </c>
      <c r="N3952" s="61" t="str">
        <f t="shared" si="443"/>
        <v/>
      </c>
    </row>
    <row r="3953" spans="1:14" ht="25.35" customHeight="1" x14ac:dyDescent="0.2">
      <c r="A3953" s="70"/>
      <c r="B3953" s="71"/>
      <c r="C3953" s="72"/>
      <c r="D3953" s="116"/>
      <c r="E3953" s="72"/>
      <c r="F3953" s="121"/>
      <c r="G3953" s="121"/>
      <c r="H3953" s="62" t="str">
        <f t="shared" ref="H3953:H4001" si="444">IF($A3953="","",IF($I3953=0,"Japonica",IF($I3953=1,"Reticulata",IF($I3953=2,"NRH",IF($I3953=3,"Sasanqua",IF($I3953=4,"Hiemalis",IF($I3953=5,"Vernalis",IF($I3953=6,"Japonica [Higo]","Specie"))))))))</f>
        <v/>
      </c>
      <c r="I3953" s="18">
        <f t="shared" si="441"/>
        <v>0</v>
      </c>
      <c r="J3953" s="18">
        <f t="shared" ref="J3953:J4001" si="445">IF(NOT(ISERROR(SEARCH("(Rusticana)",$A3953))),7,IF(NOT(ISERROR(SEARCH("(Wabisuke)",$A3953))),8,IF(NOT(ISERROR(SEARCH("(Edithae)",$A3953))),9,IF(NOT(ISERROR(SEARCH("(Oleifera)",$A3953))),10,IF(NOT(ISERROR(SEARCH("(Saluenensis)",$A3953))),11,0)))))</f>
        <v>0</v>
      </c>
      <c r="K3953" s="18">
        <f t="shared" ref="K3953:K4001" si="446">IF(NOT(ISERROR(SEARCH("(Pitardii)",$A3953))),12,IF(NOT(ISERROR(SEARCH("(Specie)",$A3953))),13,0))</f>
        <v>0</v>
      </c>
      <c r="L3953" s="57" t="str">
        <f t="shared" si="442"/>
        <v/>
      </c>
      <c r="M3953" s="57" t="str">
        <f t="shared" si="440"/>
        <v/>
      </c>
      <c r="N3953" s="61" t="str">
        <f t="shared" si="443"/>
        <v/>
      </c>
    </row>
    <row r="3954" spans="1:14" ht="25.35" customHeight="1" x14ac:dyDescent="0.2">
      <c r="A3954" s="70"/>
      <c r="B3954" s="71"/>
      <c r="C3954" s="72"/>
      <c r="D3954" s="116"/>
      <c r="E3954" s="72"/>
      <c r="F3954" s="121"/>
      <c r="G3954" s="121"/>
      <c r="H3954" s="62" t="str">
        <f t="shared" si="444"/>
        <v/>
      </c>
      <c r="I3954" s="18">
        <f t="shared" si="441"/>
        <v>0</v>
      </c>
      <c r="J3954" s="18">
        <f t="shared" si="445"/>
        <v>0</v>
      </c>
      <c r="K3954" s="18">
        <f t="shared" si="446"/>
        <v>0</v>
      </c>
      <c r="L3954" s="57" t="str">
        <f t="shared" si="442"/>
        <v/>
      </c>
      <c r="M3954" s="57" t="str">
        <f t="shared" si="440"/>
        <v/>
      </c>
      <c r="N3954" s="61" t="str">
        <f t="shared" si="443"/>
        <v/>
      </c>
    </row>
    <row r="3955" spans="1:14" ht="25.35" customHeight="1" x14ac:dyDescent="0.2">
      <c r="A3955" s="70"/>
      <c r="B3955" s="71"/>
      <c r="C3955" s="72"/>
      <c r="D3955" s="116"/>
      <c r="E3955" s="72"/>
      <c r="F3955" s="121"/>
      <c r="G3955" s="121"/>
      <c r="H3955" s="62" t="str">
        <f t="shared" si="444"/>
        <v/>
      </c>
      <c r="I3955" s="18">
        <f t="shared" si="441"/>
        <v>0</v>
      </c>
      <c r="J3955" s="18">
        <f t="shared" si="445"/>
        <v>0</v>
      </c>
      <c r="K3955" s="18">
        <f t="shared" si="446"/>
        <v>0</v>
      </c>
      <c r="L3955" s="57" t="str">
        <f t="shared" si="442"/>
        <v/>
      </c>
      <c r="M3955" s="57" t="str">
        <f t="shared" ref="M3955:M3985" si="447">SUBSTITUTE(SUBSTITUTE(SUBSTITUTE(SUBSTITUTE(SUBSTITUTE($L3955," (Edithae)","")," (Oleifera)","")," (Saluenensis)","")," (Specie)","")," (Pitardii)","")</f>
        <v/>
      </c>
      <c r="N3955" s="61" t="str">
        <f t="shared" si="443"/>
        <v/>
      </c>
    </row>
    <row r="3956" spans="1:14" ht="25.35" customHeight="1" x14ac:dyDescent="0.2">
      <c r="A3956" s="70"/>
      <c r="B3956" s="71"/>
      <c r="C3956" s="72"/>
      <c r="D3956" s="116"/>
      <c r="E3956" s="72"/>
      <c r="F3956" s="121"/>
      <c r="G3956" s="121"/>
      <c r="H3956" s="62" t="str">
        <f t="shared" si="444"/>
        <v/>
      </c>
      <c r="I3956" s="18">
        <f t="shared" si="441"/>
        <v>0</v>
      </c>
      <c r="J3956" s="18">
        <f t="shared" si="445"/>
        <v>0</v>
      </c>
      <c r="K3956" s="18">
        <f t="shared" si="446"/>
        <v>0</v>
      </c>
      <c r="L3956" s="57" t="str">
        <f t="shared" si="442"/>
        <v/>
      </c>
      <c r="M3956" s="57" t="str">
        <f t="shared" si="447"/>
        <v/>
      </c>
      <c r="N3956" s="61" t="str">
        <f t="shared" si="443"/>
        <v/>
      </c>
    </row>
    <row r="3957" spans="1:14" ht="25.35" customHeight="1" x14ac:dyDescent="0.2">
      <c r="A3957" s="70"/>
      <c r="B3957" s="71"/>
      <c r="C3957" s="72"/>
      <c r="D3957" s="116"/>
      <c r="E3957" s="72"/>
      <c r="F3957" s="121"/>
      <c r="G3957" s="121"/>
      <c r="H3957" s="62" t="str">
        <f t="shared" si="444"/>
        <v/>
      </c>
      <c r="I3957" s="18">
        <f t="shared" si="441"/>
        <v>0</v>
      </c>
      <c r="J3957" s="18">
        <f t="shared" si="445"/>
        <v>0</v>
      </c>
      <c r="K3957" s="18">
        <f t="shared" si="446"/>
        <v>0</v>
      </c>
      <c r="L3957" s="57" t="str">
        <f t="shared" si="442"/>
        <v/>
      </c>
      <c r="M3957" s="57" t="str">
        <f t="shared" si="447"/>
        <v/>
      </c>
      <c r="N3957" s="61" t="str">
        <f t="shared" si="443"/>
        <v/>
      </c>
    </row>
    <row r="3958" spans="1:14" ht="25.35" customHeight="1" x14ac:dyDescent="0.2">
      <c r="A3958" s="70"/>
      <c r="B3958" s="71"/>
      <c r="C3958" s="72"/>
      <c r="D3958" s="116"/>
      <c r="E3958" s="72"/>
      <c r="F3958" s="121"/>
      <c r="G3958" s="121"/>
      <c r="H3958" s="62" t="str">
        <f t="shared" si="444"/>
        <v/>
      </c>
      <c r="I3958" s="18">
        <f t="shared" si="441"/>
        <v>0</v>
      </c>
      <c r="J3958" s="18">
        <f t="shared" si="445"/>
        <v>0</v>
      </c>
      <c r="K3958" s="18">
        <f t="shared" si="446"/>
        <v>0</v>
      </c>
      <c r="L3958" s="57" t="str">
        <f t="shared" si="442"/>
        <v/>
      </c>
      <c r="M3958" s="57" t="str">
        <f t="shared" si="447"/>
        <v/>
      </c>
      <c r="N3958" s="61" t="str">
        <f t="shared" si="443"/>
        <v/>
      </c>
    </row>
    <row r="3959" spans="1:14" ht="25.35" customHeight="1" x14ac:dyDescent="0.2">
      <c r="A3959" s="70"/>
      <c r="B3959" s="71"/>
      <c r="C3959" s="72"/>
      <c r="D3959" s="116"/>
      <c r="E3959" s="72"/>
      <c r="F3959" s="121"/>
      <c r="G3959" s="121"/>
      <c r="H3959" s="62" t="str">
        <f t="shared" si="444"/>
        <v/>
      </c>
      <c r="I3959" s="18">
        <f t="shared" si="441"/>
        <v>0</v>
      </c>
      <c r="J3959" s="18">
        <f t="shared" si="445"/>
        <v>0</v>
      </c>
      <c r="K3959" s="18">
        <f t="shared" si="446"/>
        <v>0</v>
      </c>
      <c r="L3959" s="57" t="str">
        <f t="shared" si="442"/>
        <v/>
      </c>
      <c r="M3959" s="57" t="str">
        <f t="shared" si="447"/>
        <v/>
      </c>
      <c r="N3959" s="61" t="str">
        <f t="shared" si="443"/>
        <v/>
      </c>
    </row>
    <row r="3960" spans="1:14" ht="25.35" customHeight="1" x14ac:dyDescent="0.2">
      <c r="A3960" s="70"/>
      <c r="B3960" s="71"/>
      <c r="C3960" s="72"/>
      <c r="D3960" s="116"/>
      <c r="E3960" s="72"/>
      <c r="F3960" s="121"/>
      <c r="G3960" s="121"/>
      <c r="H3960" s="62" t="str">
        <f t="shared" si="444"/>
        <v/>
      </c>
      <c r="I3960" s="18">
        <f t="shared" si="441"/>
        <v>0</v>
      </c>
      <c r="J3960" s="18">
        <f t="shared" si="445"/>
        <v>0</v>
      </c>
      <c r="K3960" s="18">
        <f t="shared" si="446"/>
        <v>0</v>
      </c>
      <c r="L3960" s="57" t="str">
        <f t="shared" si="442"/>
        <v/>
      </c>
      <c r="M3960" s="57" t="str">
        <f t="shared" si="447"/>
        <v/>
      </c>
      <c r="N3960" s="61" t="str">
        <f t="shared" si="443"/>
        <v/>
      </c>
    </row>
    <row r="3961" spans="1:14" ht="25.35" customHeight="1" x14ac:dyDescent="0.2">
      <c r="A3961" s="70"/>
      <c r="B3961" s="71"/>
      <c r="C3961" s="72"/>
      <c r="D3961" s="116"/>
      <c r="E3961" s="72"/>
      <c r="F3961" s="121"/>
      <c r="G3961" s="121"/>
      <c r="H3961" s="62" t="str">
        <f t="shared" si="444"/>
        <v/>
      </c>
      <c r="I3961" s="18">
        <f t="shared" si="441"/>
        <v>0</v>
      </c>
      <c r="J3961" s="18">
        <f t="shared" si="445"/>
        <v>0</v>
      </c>
      <c r="K3961" s="18">
        <f t="shared" si="446"/>
        <v>0</v>
      </c>
      <c r="L3961" s="57" t="str">
        <f t="shared" si="442"/>
        <v/>
      </c>
      <c r="M3961" s="57" t="str">
        <f t="shared" si="447"/>
        <v/>
      </c>
      <c r="N3961" s="61" t="str">
        <f t="shared" si="443"/>
        <v/>
      </c>
    </row>
    <row r="3962" spans="1:14" ht="25.35" customHeight="1" x14ac:dyDescent="0.2">
      <c r="A3962" s="70"/>
      <c r="B3962" s="71"/>
      <c r="C3962" s="72"/>
      <c r="D3962" s="116"/>
      <c r="E3962" s="72"/>
      <c r="F3962" s="121"/>
      <c r="G3962" s="121"/>
      <c r="H3962" s="62" t="str">
        <f t="shared" si="444"/>
        <v/>
      </c>
      <c r="I3962" s="18">
        <f t="shared" si="441"/>
        <v>0</v>
      </c>
      <c r="J3962" s="18">
        <f t="shared" si="445"/>
        <v>0</v>
      </c>
      <c r="K3962" s="18">
        <f t="shared" si="446"/>
        <v>0</v>
      </c>
      <c r="L3962" s="57" t="str">
        <f t="shared" si="442"/>
        <v/>
      </c>
      <c r="M3962" s="57" t="str">
        <f t="shared" si="447"/>
        <v/>
      </c>
      <c r="N3962" s="61" t="str">
        <f t="shared" si="443"/>
        <v/>
      </c>
    </row>
    <row r="3963" spans="1:14" ht="25.35" customHeight="1" x14ac:dyDescent="0.2">
      <c r="A3963" s="70"/>
      <c r="B3963" s="71"/>
      <c r="C3963" s="72"/>
      <c r="D3963" s="116"/>
      <c r="E3963" s="72"/>
      <c r="F3963" s="121"/>
      <c r="G3963" s="121"/>
      <c r="H3963" s="62" t="str">
        <f t="shared" si="444"/>
        <v/>
      </c>
      <c r="I3963" s="18">
        <f t="shared" si="441"/>
        <v>0</v>
      </c>
      <c r="J3963" s="18">
        <f t="shared" si="445"/>
        <v>0</v>
      </c>
      <c r="K3963" s="18">
        <f t="shared" si="446"/>
        <v>0</v>
      </c>
      <c r="L3963" s="57" t="str">
        <f t="shared" si="442"/>
        <v/>
      </c>
      <c r="M3963" s="57" t="str">
        <f t="shared" si="447"/>
        <v/>
      </c>
      <c r="N3963" s="61" t="str">
        <f t="shared" si="443"/>
        <v/>
      </c>
    </row>
    <row r="3964" spans="1:14" ht="25.35" customHeight="1" x14ac:dyDescent="0.2">
      <c r="A3964" s="70"/>
      <c r="B3964" s="71"/>
      <c r="C3964" s="72"/>
      <c r="D3964" s="116"/>
      <c r="E3964" s="72"/>
      <c r="F3964" s="121"/>
      <c r="G3964" s="121"/>
      <c r="H3964" s="62" t="str">
        <f t="shared" si="444"/>
        <v/>
      </c>
      <c r="I3964" s="18">
        <f t="shared" si="441"/>
        <v>0</v>
      </c>
      <c r="J3964" s="18">
        <f t="shared" si="445"/>
        <v>0</v>
      </c>
      <c r="K3964" s="18">
        <f t="shared" si="446"/>
        <v>0</v>
      </c>
      <c r="L3964" s="57" t="str">
        <f t="shared" si="442"/>
        <v/>
      </c>
      <c r="M3964" s="57" t="str">
        <f t="shared" si="447"/>
        <v/>
      </c>
      <c r="N3964" s="61" t="str">
        <f t="shared" si="443"/>
        <v/>
      </c>
    </row>
    <row r="3965" spans="1:14" ht="25.35" customHeight="1" x14ac:dyDescent="0.2">
      <c r="A3965" s="70"/>
      <c r="B3965" s="71"/>
      <c r="C3965" s="72"/>
      <c r="D3965" s="116"/>
      <c r="E3965" s="72"/>
      <c r="F3965" s="121"/>
      <c r="G3965" s="121"/>
      <c r="H3965" s="62" t="str">
        <f t="shared" si="444"/>
        <v/>
      </c>
      <c r="I3965" s="18">
        <f t="shared" si="441"/>
        <v>0</v>
      </c>
      <c r="J3965" s="18">
        <f t="shared" si="445"/>
        <v>0</v>
      </c>
      <c r="K3965" s="18">
        <f t="shared" si="446"/>
        <v>0</v>
      </c>
      <c r="L3965" s="57" t="str">
        <f t="shared" si="442"/>
        <v/>
      </c>
      <c r="M3965" s="57" t="str">
        <f t="shared" si="447"/>
        <v/>
      </c>
      <c r="N3965" s="61" t="str">
        <f t="shared" si="443"/>
        <v/>
      </c>
    </row>
    <row r="3966" spans="1:14" ht="25.35" customHeight="1" x14ac:dyDescent="0.2">
      <c r="A3966" s="70"/>
      <c r="B3966" s="71"/>
      <c r="C3966" s="72"/>
      <c r="D3966" s="116"/>
      <c r="E3966" s="72"/>
      <c r="F3966" s="121"/>
      <c r="G3966" s="121"/>
      <c r="H3966" s="62" t="str">
        <f t="shared" si="444"/>
        <v/>
      </c>
      <c r="I3966" s="18">
        <f t="shared" si="441"/>
        <v>0</v>
      </c>
      <c r="J3966" s="18">
        <f t="shared" si="445"/>
        <v>0</v>
      </c>
      <c r="K3966" s="18">
        <f t="shared" si="446"/>
        <v>0</v>
      </c>
      <c r="L3966" s="57" t="str">
        <f t="shared" si="442"/>
        <v/>
      </c>
      <c r="M3966" s="57" t="str">
        <f t="shared" si="447"/>
        <v/>
      </c>
      <c r="N3966" s="61" t="str">
        <f t="shared" si="443"/>
        <v/>
      </c>
    </row>
    <row r="3967" spans="1:14" ht="25.35" customHeight="1" x14ac:dyDescent="0.2">
      <c r="A3967" s="70"/>
      <c r="B3967" s="71"/>
      <c r="C3967" s="72"/>
      <c r="D3967" s="116"/>
      <c r="E3967" s="72"/>
      <c r="F3967" s="121"/>
      <c r="G3967" s="121"/>
      <c r="H3967" s="62" t="str">
        <f t="shared" si="444"/>
        <v/>
      </c>
      <c r="I3967" s="18">
        <f t="shared" si="441"/>
        <v>0</v>
      </c>
      <c r="J3967" s="18">
        <f t="shared" si="445"/>
        <v>0</v>
      </c>
      <c r="K3967" s="18">
        <f t="shared" si="446"/>
        <v>0</v>
      </c>
      <c r="L3967" s="57" t="str">
        <f t="shared" si="442"/>
        <v/>
      </c>
      <c r="M3967" s="57" t="str">
        <f t="shared" si="447"/>
        <v/>
      </c>
      <c r="N3967" s="61" t="str">
        <f t="shared" si="443"/>
        <v/>
      </c>
    </row>
    <row r="3968" spans="1:14" ht="25.35" customHeight="1" x14ac:dyDescent="0.2">
      <c r="A3968" s="70"/>
      <c r="B3968" s="71"/>
      <c r="C3968" s="72"/>
      <c r="D3968" s="116"/>
      <c r="E3968" s="72"/>
      <c r="F3968" s="121"/>
      <c r="G3968" s="121"/>
      <c r="H3968" s="62" t="str">
        <f t="shared" si="444"/>
        <v/>
      </c>
      <c r="I3968" s="18">
        <f t="shared" si="441"/>
        <v>0</v>
      </c>
      <c r="J3968" s="18">
        <f t="shared" si="445"/>
        <v>0</v>
      </c>
      <c r="K3968" s="18">
        <f t="shared" si="446"/>
        <v>0</v>
      </c>
      <c r="L3968" s="57" t="str">
        <f t="shared" si="442"/>
        <v/>
      </c>
      <c r="M3968" s="57" t="str">
        <f t="shared" si="447"/>
        <v/>
      </c>
      <c r="N3968" s="61" t="str">
        <f t="shared" si="443"/>
        <v/>
      </c>
    </row>
    <row r="3969" spans="1:14" ht="25.35" customHeight="1" x14ac:dyDescent="0.2">
      <c r="A3969" s="70"/>
      <c r="B3969" s="71"/>
      <c r="C3969" s="72"/>
      <c r="D3969" s="116"/>
      <c r="E3969" s="72"/>
      <c r="F3969" s="121"/>
      <c r="G3969" s="121"/>
      <c r="H3969" s="62" t="str">
        <f t="shared" si="444"/>
        <v/>
      </c>
      <c r="I3969" s="18">
        <f t="shared" si="441"/>
        <v>0</v>
      </c>
      <c r="J3969" s="18">
        <f t="shared" si="445"/>
        <v>0</v>
      </c>
      <c r="K3969" s="18">
        <f t="shared" si="446"/>
        <v>0</v>
      </c>
      <c r="L3969" s="57" t="str">
        <f t="shared" si="442"/>
        <v/>
      </c>
      <c r="M3969" s="57" t="str">
        <f t="shared" si="447"/>
        <v/>
      </c>
      <c r="N3969" s="61" t="str">
        <f t="shared" si="443"/>
        <v/>
      </c>
    </row>
    <row r="3970" spans="1:14" ht="25.35" customHeight="1" x14ac:dyDescent="0.2">
      <c r="A3970" s="70"/>
      <c r="B3970" s="71"/>
      <c r="C3970" s="72"/>
      <c r="D3970" s="116"/>
      <c r="E3970" s="72"/>
      <c r="F3970" s="121"/>
      <c r="G3970" s="121"/>
      <c r="H3970" s="62" t="str">
        <f t="shared" si="444"/>
        <v/>
      </c>
      <c r="I3970" s="18">
        <f t="shared" si="441"/>
        <v>0</v>
      </c>
      <c r="J3970" s="18">
        <f t="shared" si="445"/>
        <v>0</v>
      </c>
      <c r="K3970" s="18">
        <f t="shared" si="446"/>
        <v>0</v>
      </c>
      <c r="L3970" s="57" t="str">
        <f t="shared" si="442"/>
        <v/>
      </c>
      <c r="M3970" s="57" t="str">
        <f t="shared" si="447"/>
        <v/>
      </c>
      <c r="N3970" s="61" t="str">
        <f t="shared" si="443"/>
        <v/>
      </c>
    </row>
    <row r="3971" spans="1:14" ht="25.35" customHeight="1" x14ac:dyDescent="0.2">
      <c r="A3971" s="70"/>
      <c r="B3971" s="71"/>
      <c r="C3971" s="72"/>
      <c r="D3971" s="116"/>
      <c r="E3971" s="72"/>
      <c r="F3971" s="121"/>
      <c r="G3971" s="121"/>
      <c r="H3971" s="62" t="str">
        <f t="shared" si="444"/>
        <v/>
      </c>
      <c r="I3971" s="18">
        <f t="shared" si="441"/>
        <v>0</v>
      </c>
      <c r="J3971" s="18">
        <f t="shared" si="445"/>
        <v>0</v>
      </c>
      <c r="K3971" s="18">
        <f t="shared" si="446"/>
        <v>0</v>
      </c>
      <c r="L3971" s="57" t="str">
        <f t="shared" si="442"/>
        <v/>
      </c>
      <c r="M3971" s="57" t="str">
        <f t="shared" si="447"/>
        <v/>
      </c>
      <c r="N3971" s="61" t="str">
        <f t="shared" si="443"/>
        <v/>
      </c>
    </row>
    <row r="3972" spans="1:14" ht="25.35" customHeight="1" x14ac:dyDescent="0.2">
      <c r="A3972" s="70"/>
      <c r="B3972" s="71"/>
      <c r="C3972" s="72"/>
      <c r="D3972" s="116"/>
      <c r="E3972" s="72"/>
      <c r="F3972" s="121"/>
      <c r="G3972" s="121"/>
      <c r="H3972" s="62" t="str">
        <f t="shared" si="444"/>
        <v/>
      </c>
      <c r="I3972" s="18">
        <f t="shared" si="441"/>
        <v>0</v>
      </c>
      <c r="J3972" s="18">
        <f t="shared" si="445"/>
        <v>0</v>
      </c>
      <c r="K3972" s="18">
        <f t="shared" si="446"/>
        <v>0</v>
      </c>
      <c r="L3972" s="57" t="str">
        <f t="shared" si="442"/>
        <v/>
      </c>
      <c r="M3972" s="57" t="str">
        <f t="shared" si="447"/>
        <v/>
      </c>
      <c r="N3972" s="61" t="str">
        <f t="shared" si="443"/>
        <v/>
      </c>
    </row>
    <row r="3973" spans="1:14" ht="25.35" customHeight="1" x14ac:dyDescent="0.2">
      <c r="A3973" s="70"/>
      <c r="B3973" s="71"/>
      <c r="C3973" s="72"/>
      <c r="D3973" s="116"/>
      <c r="E3973" s="72"/>
      <c r="F3973" s="121"/>
      <c r="G3973" s="121"/>
      <c r="H3973" s="62" t="str">
        <f t="shared" si="444"/>
        <v/>
      </c>
      <c r="I3973" s="18">
        <f t="shared" si="441"/>
        <v>0</v>
      </c>
      <c r="J3973" s="18">
        <f t="shared" si="445"/>
        <v>0</v>
      </c>
      <c r="K3973" s="18">
        <f t="shared" si="446"/>
        <v>0</v>
      </c>
      <c r="L3973" s="57" t="str">
        <f t="shared" si="442"/>
        <v/>
      </c>
      <c r="M3973" s="57" t="str">
        <f t="shared" si="447"/>
        <v/>
      </c>
      <c r="N3973" s="61" t="str">
        <f t="shared" si="443"/>
        <v/>
      </c>
    </row>
    <row r="3974" spans="1:14" ht="25.35" customHeight="1" x14ac:dyDescent="0.2">
      <c r="A3974" s="70"/>
      <c r="B3974" s="71"/>
      <c r="C3974" s="72"/>
      <c r="D3974" s="116"/>
      <c r="E3974" s="72"/>
      <c r="F3974" s="121"/>
      <c r="G3974" s="121"/>
      <c r="H3974" s="62" t="str">
        <f t="shared" si="444"/>
        <v/>
      </c>
      <c r="I3974" s="18">
        <f t="shared" si="441"/>
        <v>0</v>
      </c>
      <c r="J3974" s="18">
        <f t="shared" si="445"/>
        <v>0</v>
      </c>
      <c r="K3974" s="18">
        <f t="shared" si="446"/>
        <v>0</v>
      </c>
      <c r="L3974" s="57" t="str">
        <f t="shared" si="442"/>
        <v/>
      </c>
      <c r="M3974" s="57" t="str">
        <f t="shared" si="447"/>
        <v/>
      </c>
      <c r="N3974" s="61" t="str">
        <f t="shared" si="443"/>
        <v/>
      </c>
    </row>
    <row r="3975" spans="1:14" ht="25.35" customHeight="1" x14ac:dyDescent="0.2">
      <c r="A3975" s="70"/>
      <c r="B3975" s="71"/>
      <c r="C3975" s="72"/>
      <c r="D3975" s="116"/>
      <c r="E3975" s="72"/>
      <c r="F3975" s="121"/>
      <c r="G3975" s="121"/>
      <c r="H3975" s="62" t="str">
        <f t="shared" si="444"/>
        <v/>
      </c>
      <c r="I3975" s="18">
        <f t="shared" si="441"/>
        <v>0</v>
      </c>
      <c r="J3975" s="18">
        <f t="shared" si="445"/>
        <v>0</v>
      </c>
      <c r="K3975" s="18">
        <f t="shared" si="446"/>
        <v>0</v>
      </c>
      <c r="L3975" s="57" t="str">
        <f t="shared" si="442"/>
        <v/>
      </c>
      <c r="M3975" s="57" t="str">
        <f t="shared" si="447"/>
        <v/>
      </c>
      <c r="N3975" s="61" t="str">
        <f t="shared" si="443"/>
        <v/>
      </c>
    </row>
    <row r="3976" spans="1:14" ht="25.35" customHeight="1" x14ac:dyDescent="0.2">
      <c r="A3976" s="70"/>
      <c r="B3976" s="71"/>
      <c r="C3976" s="72"/>
      <c r="D3976" s="116"/>
      <c r="E3976" s="72"/>
      <c r="F3976" s="121"/>
      <c r="G3976" s="121"/>
      <c r="H3976" s="62" t="str">
        <f t="shared" si="444"/>
        <v/>
      </c>
      <c r="I3976" s="18">
        <f t="shared" si="441"/>
        <v>0</v>
      </c>
      <c r="J3976" s="18">
        <f t="shared" si="445"/>
        <v>0</v>
      </c>
      <c r="K3976" s="18">
        <f t="shared" si="446"/>
        <v>0</v>
      </c>
      <c r="L3976" s="57" t="str">
        <f t="shared" si="442"/>
        <v/>
      </c>
      <c r="M3976" s="57" t="str">
        <f t="shared" si="447"/>
        <v/>
      </c>
      <c r="N3976" s="61" t="str">
        <f t="shared" si="443"/>
        <v/>
      </c>
    </row>
    <row r="3977" spans="1:14" ht="25.35" customHeight="1" x14ac:dyDescent="0.2">
      <c r="A3977" s="70"/>
      <c r="B3977" s="71"/>
      <c r="C3977" s="72"/>
      <c r="D3977" s="116"/>
      <c r="E3977" s="72"/>
      <c r="F3977" s="121"/>
      <c r="G3977" s="121"/>
      <c r="H3977" s="62" t="str">
        <f t="shared" si="444"/>
        <v/>
      </c>
      <c r="I3977" s="18">
        <f t="shared" si="441"/>
        <v>0</v>
      </c>
      <c r="J3977" s="18">
        <f t="shared" si="445"/>
        <v>0</v>
      </c>
      <c r="K3977" s="18">
        <f t="shared" si="446"/>
        <v>0</v>
      </c>
      <c r="L3977" s="57" t="str">
        <f t="shared" si="442"/>
        <v/>
      </c>
      <c r="M3977" s="57" t="str">
        <f t="shared" si="447"/>
        <v/>
      </c>
      <c r="N3977" s="61" t="str">
        <f t="shared" si="443"/>
        <v/>
      </c>
    </row>
    <row r="3978" spans="1:14" ht="25.35" customHeight="1" x14ac:dyDescent="0.2">
      <c r="A3978" s="70"/>
      <c r="B3978" s="71"/>
      <c r="C3978" s="72"/>
      <c r="D3978" s="116"/>
      <c r="E3978" s="72"/>
      <c r="F3978" s="121"/>
      <c r="G3978" s="121"/>
      <c r="H3978" s="62" t="str">
        <f t="shared" si="444"/>
        <v/>
      </c>
      <c r="I3978" s="18">
        <f t="shared" si="441"/>
        <v>0</v>
      </c>
      <c r="J3978" s="18">
        <f t="shared" si="445"/>
        <v>0</v>
      </c>
      <c r="K3978" s="18">
        <f t="shared" si="446"/>
        <v>0</v>
      </c>
      <c r="L3978" s="57" t="str">
        <f t="shared" si="442"/>
        <v/>
      </c>
      <c r="M3978" s="57" t="str">
        <f t="shared" si="447"/>
        <v/>
      </c>
      <c r="N3978" s="61" t="str">
        <f t="shared" si="443"/>
        <v/>
      </c>
    </row>
    <row r="3979" spans="1:14" ht="25.35" customHeight="1" x14ac:dyDescent="0.2">
      <c r="A3979" s="70"/>
      <c r="B3979" s="71"/>
      <c r="C3979" s="72"/>
      <c r="D3979" s="116"/>
      <c r="E3979" s="72"/>
      <c r="F3979" s="121"/>
      <c r="G3979" s="121"/>
      <c r="H3979" s="62" t="str">
        <f t="shared" si="444"/>
        <v/>
      </c>
      <c r="I3979" s="18">
        <f t="shared" si="441"/>
        <v>0</v>
      </c>
      <c r="J3979" s="18">
        <f t="shared" si="445"/>
        <v>0</v>
      </c>
      <c r="K3979" s="18">
        <f t="shared" si="446"/>
        <v>0</v>
      </c>
      <c r="L3979" s="57" t="str">
        <f t="shared" si="442"/>
        <v/>
      </c>
      <c r="M3979" s="57" t="str">
        <f t="shared" si="447"/>
        <v/>
      </c>
      <c r="N3979" s="61" t="str">
        <f t="shared" si="443"/>
        <v/>
      </c>
    </row>
    <row r="3980" spans="1:14" ht="25.35" customHeight="1" x14ac:dyDescent="0.2">
      <c r="A3980" s="70"/>
      <c r="B3980" s="71"/>
      <c r="C3980" s="72"/>
      <c r="D3980" s="116"/>
      <c r="E3980" s="72"/>
      <c r="F3980" s="121"/>
      <c r="G3980" s="121"/>
      <c r="H3980" s="62" t="str">
        <f t="shared" si="444"/>
        <v/>
      </c>
      <c r="I3980" s="18">
        <f t="shared" si="441"/>
        <v>0</v>
      </c>
      <c r="J3980" s="18">
        <f t="shared" si="445"/>
        <v>0</v>
      </c>
      <c r="K3980" s="18">
        <f t="shared" si="446"/>
        <v>0</v>
      </c>
      <c r="L3980" s="57" t="str">
        <f t="shared" si="442"/>
        <v/>
      </c>
      <c r="M3980" s="57" t="str">
        <f t="shared" si="447"/>
        <v/>
      </c>
      <c r="N3980" s="61" t="str">
        <f t="shared" si="443"/>
        <v/>
      </c>
    </row>
    <row r="3981" spans="1:14" ht="25.35" customHeight="1" x14ac:dyDescent="0.2">
      <c r="A3981" s="118"/>
      <c r="B3981" s="119"/>
      <c r="C3981" s="116"/>
      <c r="D3981" s="116"/>
      <c r="E3981" s="116"/>
      <c r="F3981" s="62"/>
      <c r="G3981" s="62"/>
      <c r="H3981" s="62" t="str">
        <f t="shared" si="444"/>
        <v/>
      </c>
      <c r="I3981" s="18">
        <f t="shared" si="441"/>
        <v>0</v>
      </c>
      <c r="J3981" s="18">
        <f t="shared" si="445"/>
        <v>0</v>
      </c>
      <c r="K3981" s="18">
        <f t="shared" si="446"/>
        <v>0</v>
      </c>
      <c r="L3981" s="57" t="str">
        <f t="shared" si="442"/>
        <v/>
      </c>
      <c r="M3981" s="57" t="str">
        <f t="shared" si="447"/>
        <v/>
      </c>
      <c r="N3981" s="61" t="str">
        <f t="shared" si="443"/>
        <v/>
      </c>
    </row>
    <row r="3982" spans="1:14" ht="25.35" customHeight="1" x14ac:dyDescent="0.2">
      <c r="A3982" s="118"/>
      <c r="B3982" s="119"/>
      <c r="C3982" s="116"/>
      <c r="D3982" s="116"/>
      <c r="E3982" s="116"/>
      <c r="F3982" s="62"/>
      <c r="G3982" s="62"/>
      <c r="H3982" s="62" t="str">
        <f t="shared" si="444"/>
        <v/>
      </c>
      <c r="I3982" s="18">
        <f t="shared" si="441"/>
        <v>0</v>
      </c>
      <c r="J3982" s="18">
        <f t="shared" si="445"/>
        <v>0</v>
      </c>
      <c r="K3982" s="18">
        <f t="shared" si="446"/>
        <v>0</v>
      </c>
      <c r="L3982" s="57" t="str">
        <f t="shared" si="442"/>
        <v/>
      </c>
      <c r="M3982" s="57" t="str">
        <f t="shared" si="447"/>
        <v/>
      </c>
      <c r="N3982" s="61" t="str">
        <f t="shared" si="443"/>
        <v/>
      </c>
    </row>
    <row r="3983" spans="1:14" ht="25.35" customHeight="1" x14ac:dyDescent="0.2">
      <c r="A3983" s="118"/>
      <c r="B3983" s="119"/>
      <c r="C3983" s="116"/>
      <c r="D3983" s="116"/>
      <c r="E3983" s="116"/>
      <c r="F3983" s="62"/>
      <c r="G3983" s="62"/>
      <c r="H3983" s="62" t="str">
        <f t="shared" si="444"/>
        <v/>
      </c>
      <c r="I3983" s="18">
        <f t="shared" si="441"/>
        <v>0</v>
      </c>
      <c r="J3983" s="18">
        <f t="shared" si="445"/>
        <v>0</v>
      </c>
      <c r="K3983" s="18">
        <f t="shared" si="446"/>
        <v>0</v>
      </c>
      <c r="L3983" s="57" t="str">
        <f t="shared" si="442"/>
        <v/>
      </c>
      <c r="M3983" s="57" t="str">
        <f t="shared" si="447"/>
        <v/>
      </c>
      <c r="N3983" s="61" t="str">
        <f t="shared" si="443"/>
        <v/>
      </c>
    </row>
    <row r="3984" spans="1:14" ht="25.35" customHeight="1" x14ac:dyDescent="0.2">
      <c r="A3984" s="118"/>
      <c r="B3984" s="119"/>
      <c r="C3984" s="116"/>
      <c r="D3984" s="116"/>
      <c r="E3984" s="116"/>
      <c r="F3984" s="62"/>
      <c r="G3984" s="62"/>
      <c r="H3984" s="62" t="str">
        <f t="shared" si="444"/>
        <v/>
      </c>
      <c r="I3984" s="18">
        <f t="shared" si="441"/>
        <v>0</v>
      </c>
      <c r="J3984" s="18">
        <f t="shared" si="445"/>
        <v>0</v>
      </c>
      <c r="K3984" s="18">
        <f t="shared" si="446"/>
        <v>0</v>
      </c>
      <c r="L3984" s="57" t="str">
        <f t="shared" si="442"/>
        <v/>
      </c>
      <c r="M3984" s="57" t="str">
        <f t="shared" si="447"/>
        <v/>
      </c>
      <c r="N3984" s="61" t="str">
        <f t="shared" si="443"/>
        <v/>
      </c>
    </row>
    <row r="3985" spans="1:14" ht="25.35" customHeight="1" x14ac:dyDescent="0.2">
      <c r="A3985" s="118"/>
      <c r="B3985" s="119"/>
      <c r="C3985" s="116"/>
      <c r="D3985" s="116"/>
      <c r="E3985" s="116"/>
      <c r="F3985" s="62"/>
      <c r="G3985" s="62"/>
      <c r="H3985" s="62" t="str">
        <f t="shared" si="444"/>
        <v/>
      </c>
      <c r="I3985" s="18">
        <f t="shared" si="441"/>
        <v>0</v>
      </c>
      <c r="J3985" s="18">
        <f t="shared" si="445"/>
        <v>0</v>
      </c>
      <c r="K3985" s="18">
        <f t="shared" si="446"/>
        <v>0</v>
      </c>
      <c r="L3985" s="57" t="str">
        <f t="shared" si="442"/>
        <v/>
      </c>
      <c r="M3985" s="57" t="str">
        <f t="shared" si="447"/>
        <v/>
      </c>
      <c r="N3985" s="61" t="str">
        <f t="shared" si="443"/>
        <v/>
      </c>
    </row>
    <row r="3986" spans="1:14" ht="25.35" customHeight="1" x14ac:dyDescent="0.2">
      <c r="A3986" s="118"/>
      <c r="B3986" s="119"/>
      <c r="C3986" s="116"/>
      <c r="D3986" s="116"/>
      <c r="E3986" s="116"/>
      <c r="F3986" s="62"/>
      <c r="G3986" s="62"/>
      <c r="H3986" s="62" t="str">
        <f t="shared" si="444"/>
        <v/>
      </c>
      <c r="I3986" s="18">
        <f t="shared" ref="I3986:I3987" si="448">IF(NOT(ISERROR(SEARCH("(R)",$A3986))),1,IF(NOT(ISERROR(SEARCH("(H)",$A3986))),2,IF(NOT(ISERROR(SEARCH("(Sasanqua)",$A3986))),3,IF(NOT(ISERROR(SEARCH("(Hiemalis)",$A3986))),4,IF(NOT(ISERROR(SEARCH("(Vernalis)",$A3986))),5,IF(NOT(ISERROR(SEARCH("(Higo)",$A3986))),6,))))))+$J3986+K3986</f>
        <v>0</v>
      </c>
      <c r="J3986" s="18">
        <f t="shared" si="445"/>
        <v>0</v>
      </c>
      <c r="K3986" s="18">
        <f t="shared" si="446"/>
        <v>0</v>
      </c>
    </row>
    <row r="3987" spans="1:14" ht="25.35" customHeight="1" x14ac:dyDescent="0.2">
      <c r="A3987" s="118"/>
      <c r="B3987" s="119"/>
      <c r="C3987" s="116"/>
      <c r="D3987" s="116"/>
      <c r="E3987" s="116"/>
      <c r="F3987" s="62"/>
      <c r="G3987" s="62"/>
      <c r="H3987" s="62" t="str">
        <f t="shared" si="444"/>
        <v/>
      </c>
      <c r="I3987" s="18">
        <f t="shared" si="448"/>
        <v>0</v>
      </c>
      <c r="J3987" s="18">
        <f t="shared" si="445"/>
        <v>0</v>
      </c>
      <c r="K3987" s="18">
        <f t="shared" si="446"/>
        <v>0</v>
      </c>
    </row>
    <row r="3988" spans="1:14" ht="25.35" customHeight="1" x14ac:dyDescent="0.2">
      <c r="A3988" s="118"/>
      <c r="B3988" s="119"/>
      <c r="C3988" s="116"/>
      <c r="D3988" s="116"/>
      <c r="E3988" s="116"/>
      <c r="F3988" s="62"/>
      <c r="G3988" s="62"/>
      <c r="H3988" s="62" t="str">
        <f t="shared" si="444"/>
        <v/>
      </c>
      <c r="I3988" s="18">
        <f t="shared" ref="I3988:I4000" si="449">IF(NOT(ISERROR(SEARCH("(R)",$A3988))),1,IF(NOT(ISERROR(SEARCH("(H)",$A3988))),2,IF(NOT(ISERROR(SEARCH("(Sasanqua)",$A3988))),3,IF(NOT(ISERROR(SEARCH("(Hiemalis)",$A3988))),4,IF(NOT(ISERROR(SEARCH("(Vernalis)",$A3988))),5,IF(NOT(ISERROR(SEARCH("(Higo)",$A3988))),6,))))))+$J3988+K3988</f>
        <v>0</v>
      </c>
      <c r="J3988" s="18">
        <f t="shared" si="445"/>
        <v>0</v>
      </c>
      <c r="K3988" s="18">
        <f t="shared" si="446"/>
        <v>0</v>
      </c>
    </row>
    <row r="3989" spans="1:14" ht="25.35" customHeight="1" x14ac:dyDescent="0.2">
      <c r="A3989" s="118"/>
      <c r="B3989" s="119"/>
      <c r="C3989" s="116"/>
      <c r="D3989" s="116"/>
      <c r="E3989" s="116"/>
      <c r="F3989" s="62"/>
      <c r="G3989" s="62"/>
      <c r="H3989" s="62" t="str">
        <f t="shared" si="444"/>
        <v/>
      </c>
      <c r="I3989" s="18">
        <f t="shared" si="449"/>
        <v>0</v>
      </c>
      <c r="J3989" s="18">
        <f t="shared" si="445"/>
        <v>0</v>
      </c>
      <c r="K3989" s="18">
        <f t="shared" si="446"/>
        <v>0</v>
      </c>
    </row>
    <row r="3990" spans="1:14" ht="25.35" customHeight="1" x14ac:dyDescent="0.2">
      <c r="A3990" s="118"/>
      <c r="B3990" s="119"/>
      <c r="C3990" s="116"/>
      <c r="D3990" s="116"/>
      <c r="E3990" s="116"/>
      <c r="F3990" s="62"/>
      <c r="G3990" s="62"/>
      <c r="H3990" s="62" t="str">
        <f t="shared" si="444"/>
        <v/>
      </c>
      <c r="I3990" s="18">
        <f t="shared" si="449"/>
        <v>0</v>
      </c>
      <c r="J3990" s="18">
        <f t="shared" si="445"/>
        <v>0</v>
      </c>
      <c r="K3990" s="18">
        <f t="shared" si="446"/>
        <v>0</v>
      </c>
    </row>
    <row r="3991" spans="1:14" ht="25.35" customHeight="1" x14ac:dyDescent="0.2">
      <c r="A3991" s="118"/>
      <c r="B3991" s="119"/>
      <c r="C3991" s="116"/>
      <c r="D3991" s="116"/>
      <c r="E3991" s="116"/>
      <c r="F3991" s="62"/>
      <c r="G3991" s="62"/>
      <c r="H3991" s="62" t="str">
        <f t="shared" si="444"/>
        <v/>
      </c>
      <c r="I3991" s="18">
        <f t="shared" si="449"/>
        <v>0</v>
      </c>
      <c r="J3991" s="18">
        <f t="shared" si="445"/>
        <v>0</v>
      </c>
      <c r="K3991" s="18">
        <f t="shared" si="446"/>
        <v>0</v>
      </c>
    </row>
    <row r="3992" spans="1:14" ht="25.35" customHeight="1" x14ac:dyDescent="0.2">
      <c r="A3992" s="118"/>
      <c r="B3992" s="119"/>
      <c r="C3992" s="116"/>
      <c r="D3992" s="116"/>
      <c r="E3992" s="116"/>
      <c r="F3992" s="62"/>
      <c r="G3992" s="62"/>
      <c r="H3992" s="62" t="str">
        <f t="shared" si="444"/>
        <v/>
      </c>
      <c r="I3992" s="18">
        <f t="shared" si="449"/>
        <v>0</v>
      </c>
      <c r="J3992" s="18">
        <f t="shared" si="445"/>
        <v>0</v>
      </c>
      <c r="K3992" s="18">
        <f t="shared" si="446"/>
        <v>0</v>
      </c>
    </row>
    <row r="3993" spans="1:14" ht="25.35" customHeight="1" x14ac:dyDescent="0.2">
      <c r="A3993" s="118"/>
      <c r="B3993" s="119"/>
      <c r="C3993" s="116"/>
      <c r="D3993" s="116"/>
      <c r="E3993" s="116"/>
      <c r="F3993" s="62"/>
      <c r="G3993" s="62"/>
      <c r="H3993" s="62" t="str">
        <f t="shared" si="444"/>
        <v/>
      </c>
      <c r="I3993" s="18">
        <f t="shared" si="449"/>
        <v>0</v>
      </c>
      <c r="J3993" s="18">
        <f t="shared" si="445"/>
        <v>0</v>
      </c>
      <c r="K3993" s="18">
        <f t="shared" si="446"/>
        <v>0</v>
      </c>
    </row>
    <row r="3994" spans="1:14" ht="25.35" customHeight="1" x14ac:dyDescent="0.2">
      <c r="A3994" s="118"/>
      <c r="B3994" s="119"/>
      <c r="C3994" s="116"/>
      <c r="D3994" s="116"/>
      <c r="E3994" s="116"/>
      <c r="F3994" s="62"/>
      <c r="G3994" s="62"/>
      <c r="H3994" s="62" t="str">
        <f t="shared" si="444"/>
        <v/>
      </c>
      <c r="I3994" s="18">
        <f t="shared" si="449"/>
        <v>0</v>
      </c>
      <c r="J3994" s="18">
        <f t="shared" si="445"/>
        <v>0</v>
      </c>
      <c r="K3994" s="18">
        <f t="shared" si="446"/>
        <v>0</v>
      </c>
    </row>
    <row r="3995" spans="1:14" ht="25.35" customHeight="1" x14ac:dyDescent="0.2">
      <c r="A3995" s="118"/>
      <c r="B3995" s="119"/>
      <c r="C3995" s="116"/>
      <c r="D3995" s="116"/>
      <c r="E3995" s="116"/>
      <c r="F3995" s="62"/>
      <c r="G3995" s="62"/>
      <c r="H3995" s="62" t="str">
        <f t="shared" si="444"/>
        <v/>
      </c>
      <c r="I3995" s="18">
        <f t="shared" si="449"/>
        <v>0</v>
      </c>
      <c r="J3995" s="18">
        <f t="shared" si="445"/>
        <v>0</v>
      </c>
      <c r="K3995" s="18">
        <f t="shared" si="446"/>
        <v>0</v>
      </c>
    </row>
    <row r="3996" spans="1:14" ht="25.35" customHeight="1" x14ac:dyDescent="0.2">
      <c r="A3996" s="118"/>
      <c r="B3996" s="119"/>
      <c r="C3996" s="116"/>
      <c r="D3996" s="116"/>
      <c r="E3996" s="116"/>
      <c r="F3996" s="62"/>
      <c r="G3996" s="62"/>
      <c r="H3996" s="62" t="str">
        <f t="shared" si="444"/>
        <v/>
      </c>
      <c r="I3996" s="18">
        <f t="shared" si="449"/>
        <v>0</v>
      </c>
      <c r="J3996" s="18">
        <f t="shared" si="445"/>
        <v>0</v>
      </c>
      <c r="K3996" s="18">
        <f t="shared" si="446"/>
        <v>0</v>
      </c>
    </row>
    <row r="3997" spans="1:14" ht="25.35" customHeight="1" x14ac:dyDescent="0.2">
      <c r="A3997" s="118"/>
      <c r="B3997" s="119"/>
      <c r="C3997" s="116"/>
      <c r="D3997" s="116"/>
      <c r="E3997" s="116"/>
      <c r="F3997" s="62"/>
      <c r="G3997" s="62"/>
      <c r="H3997" s="62" t="str">
        <f t="shared" si="444"/>
        <v/>
      </c>
      <c r="I3997" s="18">
        <f t="shared" si="449"/>
        <v>0</v>
      </c>
      <c r="J3997" s="18">
        <f t="shared" si="445"/>
        <v>0</v>
      </c>
      <c r="K3997" s="18">
        <f t="shared" si="446"/>
        <v>0</v>
      </c>
    </row>
    <row r="3998" spans="1:14" ht="25.35" customHeight="1" x14ac:dyDescent="0.2">
      <c r="A3998" s="118"/>
      <c r="B3998" s="119"/>
      <c r="C3998" s="116"/>
      <c r="D3998" s="116"/>
      <c r="E3998" s="116"/>
      <c r="F3998" s="62"/>
      <c r="G3998" s="62"/>
      <c r="H3998" s="62" t="str">
        <f t="shared" si="444"/>
        <v/>
      </c>
      <c r="I3998" s="18">
        <f t="shared" si="449"/>
        <v>0</v>
      </c>
      <c r="J3998" s="18">
        <f t="shared" si="445"/>
        <v>0</v>
      </c>
      <c r="K3998" s="18">
        <f t="shared" si="446"/>
        <v>0</v>
      </c>
    </row>
    <row r="3999" spans="1:14" ht="25.35" customHeight="1" x14ac:dyDescent="0.2">
      <c r="A3999" s="118"/>
      <c r="B3999" s="119"/>
      <c r="C3999" s="116"/>
      <c r="D3999" s="116"/>
      <c r="E3999" s="116"/>
      <c r="F3999" s="62"/>
      <c r="G3999" s="62"/>
      <c r="H3999" s="62" t="str">
        <f t="shared" si="444"/>
        <v/>
      </c>
      <c r="I3999" s="18">
        <f t="shared" si="449"/>
        <v>0</v>
      </c>
      <c r="J3999" s="18">
        <f t="shared" si="445"/>
        <v>0</v>
      </c>
      <c r="K3999" s="18">
        <f t="shared" si="446"/>
        <v>0</v>
      </c>
    </row>
    <row r="4000" spans="1:14" ht="25.35" customHeight="1" x14ac:dyDescent="0.2">
      <c r="A4000" s="118"/>
      <c r="B4000" s="119"/>
      <c r="C4000" s="116"/>
      <c r="D4000" s="116"/>
      <c r="E4000" s="116"/>
      <c r="F4000" s="62"/>
      <c r="G4000" s="62"/>
      <c r="H4000" s="62" t="str">
        <f t="shared" si="444"/>
        <v/>
      </c>
      <c r="I4000" s="18">
        <f t="shared" si="449"/>
        <v>0</v>
      </c>
      <c r="J4000" s="18">
        <f t="shared" si="445"/>
        <v>0</v>
      </c>
      <c r="K4000" s="18">
        <f t="shared" si="446"/>
        <v>0</v>
      </c>
    </row>
    <row r="4001" spans="1:11" ht="25.35" customHeight="1" x14ac:dyDescent="0.2">
      <c r="A4001" s="118"/>
      <c r="B4001" s="119"/>
      <c r="C4001" s="116"/>
      <c r="D4001" s="116"/>
      <c r="E4001" s="116"/>
      <c r="F4001" s="62"/>
      <c r="G4001" s="62"/>
      <c r="H4001" s="62" t="str">
        <f t="shared" si="444"/>
        <v/>
      </c>
      <c r="I4001" s="18">
        <f t="shared" ref="I4001" si="450">IF(NOT(ISERROR(SEARCH("(R)",$A4001))),1,IF(NOT(ISERROR(SEARCH("(H)",$A4001))),2,IF(NOT(ISERROR(SEARCH("(Sasanqua)",$A4001))),3,IF(NOT(ISERROR(SEARCH("(Hiemalis)",$A4001))),4,IF(NOT(ISERROR(SEARCH("(Vernalis)",$A4001))),5,IF(NOT(ISERROR(SEARCH("(Higo)",$A4001))),6,))))))+$J4001+K4001</f>
        <v>0</v>
      </c>
      <c r="J4001" s="18">
        <f t="shared" si="445"/>
        <v>0</v>
      </c>
      <c r="K4001" s="18">
        <f t="shared" si="446"/>
        <v>0</v>
      </c>
    </row>
  </sheetData>
  <sheetProtection sheet="1" objects="1" scenarios="1"/>
  <sortState xmlns:xlrd2="http://schemas.microsoft.com/office/spreadsheetml/2017/richdata2" ref="A4:E3559">
    <sortCondition ref="A2"/>
  </sortState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 r:id="rId1"/>
  <headerFooter alignWithMargins="0"/>
  <rowBreaks count="25" manualBreakCount="25">
    <brk id="215" max="16383" man="1"/>
    <brk id="449" max="16383" man="1"/>
    <brk id="734" max="16383" man="1"/>
    <brk id="948" max="16383" man="1"/>
    <brk id="1117" max="16383" man="1"/>
    <brk id="1246" max="16383" man="1"/>
    <brk id="1373" max="16383" man="1"/>
    <brk id="1497" max="16383" man="1"/>
    <brk id="1533" max="16383" man="1"/>
    <brk id="1714" max="16383" man="1"/>
    <brk id="1823" max="16383" man="1"/>
    <brk id="2045" max="16383" man="1"/>
    <brk id="2402" max="16383" man="1"/>
    <brk id="2463" max="16383" man="1"/>
    <brk id="2532" max="16383" man="1"/>
    <brk id="2735" max="16383" man="1"/>
    <brk id="2744" max="16383" man="1"/>
    <brk id="2922" max="16383" man="1"/>
    <brk id="3211" max="16383" man="1"/>
    <brk id="3356" max="16383" man="1"/>
    <brk id="3361" max="16383" man="1"/>
    <brk id="3414" max="16383" man="1"/>
    <brk id="3524" max="16383" man="1"/>
    <brk id="3525" max="16383" man="1"/>
    <brk id="354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7F144-7D1E-4297-B662-2DDF719712C5}">
  <sheetPr codeName="Sheet8"/>
  <dimension ref="A1:AG5321"/>
  <sheetViews>
    <sheetView zoomScaleNormal="100" workbookViewId="0">
      <selection sqref="A1:E1"/>
    </sheetView>
  </sheetViews>
  <sheetFormatPr defaultColWidth="8.7109375" defaultRowHeight="18" x14ac:dyDescent="0.25"/>
  <cols>
    <col min="1" max="1" width="65.5703125" style="29" customWidth="1"/>
    <col min="2" max="3" width="13.7109375" style="30" customWidth="1"/>
    <col min="4" max="4" width="13.7109375" style="31" customWidth="1"/>
    <col min="5" max="5" width="13.7109375" style="32" customWidth="1"/>
    <col min="6" max="6" width="11.28515625" style="36" customWidth="1"/>
    <col min="7" max="33" width="8.7109375" style="36"/>
    <col min="34" max="16384" width="8.7109375" style="33"/>
  </cols>
  <sheetData>
    <row r="1" spans="1:5" ht="44.1" customHeight="1" thickTop="1" thickBot="1" x14ac:dyDescent="0.3">
      <c r="A1" s="147" t="str">
        <f>CONCATENATE("ACCS Sizing List - ",Calc!$L$1)</f>
        <v>ACCS Sizing List - 2025/2026 Camellia Season</v>
      </c>
      <c r="B1" s="148"/>
      <c r="C1" s="148"/>
      <c r="D1" s="148"/>
      <c r="E1" s="149"/>
    </row>
    <row r="2" spans="1:5" ht="40.35" customHeight="1" thickTop="1" thickBot="1" x14ac:dyDescent="0.3">
      <c r="A2" s="34" t="s">
        <v>2</v>
      </c>
      <c r="B2" s="13" t="s">
        <v>4</v>
      </c>
      <c r="C2" s="13" t="s">
        <v>5</v>
      </c>
      <c r="D2" s="35" t="s">
        <v>13</v>
      </c>
      <c r="E2" s="13" t="s">
        <v>6</v>
      </c>
    </row>
    <row r="3" spans="1:5" s="36" customFormat="1" ht="25.35" customHeight="1" thickTop="1" thickBot="1" x14ac:dyDescent="0.3">
      <c r="A3" s="37" t="s">
        <v>20</v>
      </c>
      <c r="B3" s="13" t="s">
        <v>24</v>
      </c>
      <c r="C3" s="13" t="s">
        <v>3143</v>
      </c>
      <c r="D3" s="13" t="s">
        <v>3143</v>
      </c>
      <c r="E3" s="13" t="s">
        <v>3143</v>
      </c>
    </row>
    <row r="4" spans="1:5" ht="25.15" customHeight="1" thickTop="1" thickBot="1" x14ac:dyDescent="0.3">
      <c r="A4" s="37" t="s">
        <v>2947</v>
      </c>
      <c r="B4" s="13" t="s">
        <v>24</v>
      </c>
      <c r="C4" s="13" t="s">
        <v>5</v>
      </c>
      <c r="D4" s="13" t="s">
        <v>3143</v>
      </c>
      <c r="E4" s="13" t="s">
        <v>3143</v>
      </c>
    </row>
    <row r="5" spans="1:5" ht="25.15" customHeight="1" thickTop="1" thickBot="1" x14ac:dyDescent="0.3">
      <c r="A5" s="37" t="s">
        <v>22</v>
      </c>
      <c r="B5" s="13" t="s">
        <v>24</v>
      </c>
      <c r="C5" s="13" t="s">
        <v>3143</v>
      </c>
      <c r="D5" s="13" t="s">
        <v>3143</v>
      </c>
      <c r="E5" s="13" t="s">
        <v>3143</v>
      </c>
    </row>
    <row r="6" spans="1:5" ht="25.15" customHeight="1" thickTop="1" thickBot="1" x14ac:dyDescent="0.3">
      <c r="A6" s="37" t="s">
        <v>23</v>
      </c>
      <c r="B6" s="13" t="s">
        <v>24</v>
      </c>
      <c r="C6" s="13" t="s">
        <v>3143</v>
      </c>
      <c r="D6" s="13" t="s">
        <v>3143</v>
      </c>
      <c r="E6" s="13" t="s">
        <v>3143</v>
      </c>
    </row>
    <row r="7" spans="1:5" ht="25.15" customHeight="1" thickTop="1" thickBot="1" x14ac:dyDescent="0.3">
      <c r="A7" s="37" t="s">
        <v>25</v>
      </c>
      <c r="B7" s="13" t="s">
        <v>24</v>
      </c>
      <c r="C7" s="13" t="s">
        <v>3143</v>
      </c>
      <c r="D7" s="13" t="s">
        <v>26</v>
      </c>
      <c r="E7" s="13" t="s">
        <v>3143</v>
      </c>
    </row>
    <row r="8" spans="1:5" ht="25.15" customHeight="1" thickTop="1" thickBot="1" x14ac:dyDescent="0.3">
      <c r="A8" s="37" t="s">
        <v>2972</v>
      </c>
      <c r="B8" s="13" t="s">
        <v>37</v>
      </c>
      <c r="C8" s="13" t="s">
        <v>3143</v>
      </c>
      <c r="D8" s="13" t="s">
        <v>3143</v>
      </c>
      <c r="E8" s="13" t="s">
        <v>3143</v>
      </c>
    </row>
    <row r="9" spans="1:5" ht="25.15" customHeight="1" thickTop="1" thickBot="1" x14ac:dyDescent="0.3">
      <c r="A9" s="37" t="s">
        <v>27</v>
      </c>
      <c r="B9" s="13" t="s">
        <v>24</v>
      </c>
      <c r="C9" s="13" t="s">
        <v>3143</v>
      </c>
      <c r="D9" s="13" t="s">
        <v>3143</v>
      </c>
      <c r="E9" s="13" t="s">
        <v>3143</v>
      </c>
    </row>
    <row r="10" spans="1:5" ht="25.15" customHeight="1" thickTop="1" thickBot="1" x14ac:dyDescent="0.3">
      <c r="A10" s="37" t="s">
        <v>28</v>
      </c>
      <c r="B10" s="13" t="s">
        <v>29</v>
      </c>
      <c r="C10" s="13" t="s">
        <v>3143</v>
      </c>
      <c r="D10" s="13" t="s">
        <v>3143</v>
      </c>
      <c r="E10" s="13" t="s">
        <v>3143</v>
      </c>
    </row>
    <row r="11" spans="1:5" ht="25.15" customHeight="1" thickTop="1" thickBot="1" x14ac:dyDescent="0.3">
      <c r="A11" s="37" t="s">
        <v>3257</v>
      </c>
      <c r="B11" s="13" t="s">
        <v>37</v>
      </c>
      <c r="C11" s="13" t="s">
        <v>3143</v>
      </c>
      <c r="D11" s="13" t="s">
        <v>3143</v>
      </c>
      <c r="E11" s="13" t="s">
        <v>6</v>
      </c>
    </row>
    <row r="12" spans="1:5" ht="25.15" customHeight="1" thickTop="1" thickBot="1" x14ac:dyDescent="0.3">
      <c r="A12" s="37" t="s">
        <v>31</v>
      </c>
      <c r="B12" s="13" t="s">
        <v>24</v>
      </c>
      <c r="C12" s="13" t="s">
        <v>3143</v>
      </c>
      <c r="D12" s="13" t="s">
        <v>3143</v>
      </c>
      <c r="E12" s="13" t="s">
        <v>3143</v>
      </c>
    </row>
    <row r="13" spans="1:5" ht="25.15" customHeight="1" thickTop="1" thickBot="1" x14ac:dyDescent="0.3">
      <c r="A13" s="37" t="s">
        <v>32</v>
      </c>
      <c r="B13" s="13" t="s">
        <v>24</v>
      </c>
      <c r="C13" s="13" t="s">
        <v>3143</v>
      </c>
      <c r="D13" s="13" t="s">
        <v>26</v>
      </c>
      <c r="E13" s="13" t="s">
        <v>3143</v>
      </c>
    </row>
    <row r="14" spans="1:5" ht="25.15" customHeight="1" thickTop="1" thickBot="1" x14ac:dyDescent="0.3">
      <c r="A14" s="37" t="s">
        <v>33</v>
      </c>
      <c r="B14" s="13" t="s">
        <v>29</v>
      </c>
      <c r="C14" s="13" t="s">
        <v>3143</v>
      </c>
      <c r="D14" s="13" t="s">
        <v>3143</v>
      </c>
      <c r="E14" s="13" t="s">
        <v>3143</v>
      </c>
    </row>
    <row r="15" spans="1:5" ht="25.15" customHeight="1" thickTop="1" thickBot="1" x14ac:dyDescent="0.3">
      <c r="A15" s="37" t="s">
        <v>34</v>
      </c>
      <c r="B15" s="13" t="s">
        <v>47</v>
      </c>
      <c r="C15" s="13" t="s">
        <v>3143</v>
      </c>
      <c r="D15" s="13" t="s">
        <v>3143</v>
      </c>
      <c r="E15" s="13" t="s">
        <v>3143</v>
      </c>
    </row>
    <row r="16" spans="1:5" ht="25.15" customHeight="1" thickTop="1" thickBot="1" x14ac:dyDescent="0.3">
      <c r="A16" s="37" t="s">
        <v>36</v>
      </c>
      <c r="B16" s="13" t="s">
        <v>24</v>
      </c>
      <c r="C16" s="13" t="s">
        <v>3143</v>
      </c>
      <c r="D16" s="13" t="s">
        <v>26</v>
      </c>
      <c r="E16" s="13" t="s">
        <v>3143</v>
      </c>
    </row>
    <row r="17" spans="1:5" ht="25.15" customHeight="1" thickTop="1" thickBot="1" x14ac:dyDescent="0.3">
      <c r="A17" s="37" t="s">
        <v>3569</v>
      </c>
      <c r="B17" s="13" t="s">
        <v>37</v>
      </c>
      <c r="C17" s="13" t="s">
        <v>3143</v>
      </c>
      <c r="D17" s="13" t="s">
        <v>3143</v>
      </c>
      <c r="E17" s="13" t="s">
        <v>6</v>
      </c>
    </row>
    <row r="18" spans="1:5" ht="25.15" customHeight="1" thickTop="1" thickBot="1" x14ac:dyDescent="0.3">
      <c r="A18" s="37" t="s">
        <v>38</v>
      </c>
      <c r="B18" s="13" t="s">
        <v>37</v>
      </c>
      <c r="C18" s="13" t="s">
        <v>3143</v>
      </c>
      <c r="D18" s="13" t="s">
        <v>3143</v>
      </c>
      <c r="E18" s="13" t="s">
        <v>3143</v>
      </c>
    </row>
    <row r="19" spans="1:5" ht="25.15" customHeight="1" thickTop="1" thickBot="1" x14ac:dyDescent="0.3">
      <c r="A19" s="37" t="s">
        <v>39</v>
      </c>
      <c r="B19" s="13" t="s">
        <v>47</v>
      </c>
      <c r="C19" s="13" t="s">
        <v>3143</v>
      </c>
      <c r="D19" s="13" t="s">
        <v>26</v>
      </c>
      <c r="E19" s="13" t="s">
        <v>3143</v>
      </c>
    </row>
    <row r="20" spans="1:5" ht="25.15" customHeight="1" thickTop="1" thickBot="1" x14ac:dyDescent="0.3">
      <c r="A20" s="37" t="s">
        <v>40</v>
      </c>
      <c r="B20" s="13" t="s">
        <v>37</v>
      </c>
      <c r="C20" s="13" t="s">
        <v>3143</v>
      </c>
      <c r="D20" s="13" t="s">
        <v>3143</v>
      </c>
      <c r="E20" s="13" t="s">
        <v>3143</v>
      </c>
    </row>
    <row r="21" spans="1:5" ht="25.15" customHeight="1" thickTop="1" thickBot="1" x14ac:dyDescent="0.3">
      <c r="A21" s="37" t="s">
        <v>41</v>
      </c>
      <c r="B21" s="13" t="s">
        <v>29</v>
      </c>
      <c r="C21" s="13" t="s">
        <v>3143</v>
      </c>
      <c r="D21" s="13" t="s">
        <v>3143</v>
      </c>
      <c r="E21" s="13" t="s">
        <v>3143</v>
      </c>
    </row>
    <row r="22" spans="1:5" ht="25.15" customHeight="1" thickTop="1" thickBot="1" x14ac:dyDescent="0.3">
      <c r="A22" s="37" t="s">
        <v>42</v>
      </c>
      <c r="B22" s="13" t="s">
        <v>24</v>
      </c>
      <c r="C22" s="13" t="s">
        <v>3143</v>
      </c>
      <c r="D22" s="13" t="s">
        <v>3143</v>
      </c>
      <c r="E22" s="13" t="s">
        <v>3143</v>
      </c>
    </row>
    <row r="23" spans="1:5" ht="25.15" customHeight="1" thickTop="1" thickBot="1" x14ac:dyDescent="0.3">
      <c r="A23" s="37" t="s">
        <v>43</v>
      </c>
      <c r="B23" s="13" t="s">
        <v>29</v>
      </c>
      <c r="C23" s="13" t="s">
        <v>3143</v>
      </c>
      <c r="D23" s="13" t="s">
        <v>3143</v>
      </c>
      <c r="E23" s="13" t="s">
        <v>3143</v>
      </c>
    </row>
    <row r="24" spans="1:5" ht="25.15" customHeight="1" thickTop="1" thickBot="1" x14ac:dyDescent="0.3">
      <c r="A24" s="37" t="s">
        <v>44</v>
      </c>
      <c r="B24" s="13" t="s">
        <v>24</v>
      </c>
      <c r="C24" s="13" t="s">
        <v>3143</v>
      </c>
      <c r="D24" s="13" t="s">
        <v>3143</v>
      </c>
      <c r="E24" s="13" t="s">
        <v>3143</v>
      </c>
    </row>
    <row r="25" spans="1:5" ht="25.15" customHeight="1" thickTop="1" thickBot="1" x14ac:dyDescent="0.3">
      <c r="A25" s="37" t="s">
        <v>45</v>
      </c>
      <c r="B25" s="13" t="s">
        <v>24</v>
      </c>
      <c r="C25" s="13" t="s">
        <v>3143</v>
      </c>
      <c r="D25" s="13" t="s">
        <v>3143</v>
      </c>
      <c r="E25" s="13" t="s">
        <v>3143</v>
      </c>
    </row>
    <row r="26" spans="1:5" ht="25.15" customHeight="1" thickTop="1" thickBot="1" x14ac:dyDescent="0.3">
      <c r="A26" s="37" t="s">
        <v>46</v>
      </c>
      <c r="B26" s="13" t="s">
        <v>47</v>
      </c>
      <c r="C26" s="13" t="s">
        <v>3143</v>
      </c>
      <c r="D26" s="13" t="s">
        <v>3143</v>
      </c>
      <c r="E26" s="13" t="s">
        <v>3143</v>
      </c>
    </row>
    <row r="27" spans="1:5" ht="25.15" customHeight="1" thickTop="1" thickBot="1" x14ac:dyDescent="0.3">
      <c r="A27" s="37" t="s">
        <v>48</v>
      </c>
      <c r="B27" s="13" t="s">
        <v>47</v>
      </c>
      <c r="C27" s="13" t="s">
        <v>3143</v>
      </c>
      <c r="D27" s="13" t="s">
        <v>3143</v>
      </c>
      <c r="E27" s="13" t="s">
        <v>3143</v>
      </c>
    </row>
    <row r="28" spans="1:5" ht="25.15" customHeight="1" thickTop="1" thickBot="1" x14ac:dyDescent="0.3">
      <c r="A28" s="37" t="s">
        <v>49</v>
      </c>
      <c r="B28" s="13" t="s">
        <v>37</v>
      </c>
      <c r="C28" s="13" t="s">
        <v>3143</v>
      </c>
      <c r="D28" s="13" t="s">
        <v>3143</v>
      </c>
      <c r="E28" s="13" t="s">
        <v>3143</v>
      </c>
    </row>
    <row r="29" spans="1:5" ht="25.15" customHeight="1" thickTop="1" thickBot="1" x14ac:dyDescent="0.3">
      <c r="A29" s="37" t="s">
        <v>2977</v>
      </c>
      <c r="B29" s="13" t="s">
        <v>24</v>
      </c>
      <c r="C29" s="13" t="s">
        <v>3143</v>
      </c>
      <c r="D29" s="13" t="s">
        <v>26</v>
      </c>
      <c r="E29" s="13" t="s">
        <v>3143</v>
      </c>
    </row>
    <row r="30" spans="1:5" ht="25.15" customHeight="1" thickTop="1" thickBot="1" x14ac:dyDescent="0.3">
      <c r="A30" s="37" t="s">
        <v>50</v>
      </c>
      <c r="B30" s="13" t="s">
        <v>29</v>
      </c>
      <c r="C30" s="13" t="s">
        <v>3143</v>
      </c>
      <c r="D30" s="13" t="s">
        <v>3143</v>
      </c>
      <c r="E30" s="13" t="s">
        <v>3143</v>
      </c>
    </row>
    <row r="31" spans="1:5" ht="25.15" customHeight="1" thickTop="1" thickBot="1" x14ac:dyDescent="0.3">
      <c r="A31" s="37" t="s">
        <v>3144</v>
      </c>
      <c r="B31" s="13" t="s">
        <v>47</v>
      </c>
      <c r="C31" s="13" t="s">
        <v>3143</v>
      </c>
      <c r="D31" s="13" t="s">
        <v>26</v>
      </c>
      <c r="E31" s="13" t="s">
        <v>3143</v>
      </c>
    </row>
    <row r="32" spans="1:5" ht="25.15" customHeight="1" thickTop="1" thickBot="1" x14ac:dyDescent="0.3">
      <c r="A32" s="37" t="s">
        <v>3495</v>
      </c>
      <c r="B32" s="13" t="s">
        <v>24</v>
      </c>
      <c r="C32" s="13" t="s">
        <v>3143</v>
      </c>
      <c r="D32" s="13" t="s">
        <v>3143</v>
      </c>
      <c r="E32" s="13" t="s">
        <v>6</v>
      </c>
    </row>
    <row r="33" spans="1:5" ht="25.15" customHeight="1" thickTop="1" thickBot="1" x14ac:dyDescent="0.3">
      <c r="A33" s="37" t="s">
        <v>3258</v>
      </c>
      <c r="B33" s="13" t="s">
        <v>24</v>
      </c>
      <c r="C33" s="13" t="s">
        <v>3143</v>
      </c>
      <c r="D33" s="13" t="s">
        <v>3143</v>
      </c>
      <c r="E33" s="13" t="s">
        <v>6</v>
      </c>
    </row>
    <row r="34" spans="1:5" ht="25.15" customHeight="1" thickTop="1" thickBot="1" x14ac:dyDescent="0.3">
      <c r="A34" s="37" t="s">
        <v>3177</v>
      </c>
      <c r="B34" s="13" t="s">
        <v>37</v>
      </c>
      <c r="C34" s="13" t="s">
        <v>3143</v>
      </c>
      <c r="D34" s="13" t="s">
        <v>3143</v>
      </c>
      <c r="E34" s="13" t="s">
        <v>3143</v>
      </c>
    </row>
    <row r="35" spans="1:5" ht="25.15" customHeight="1" thickTop="1" thickBot="1" x14ac:dyDescent="0.3">
      <c r="A35" s="37" t="s">
        <v>52</v>
      </c>
      <c r="B35" s="13" t="s">
        <v>24</v>
      </c>
      <c r="C35" s="13" t="s">
        <v>3143</v>
      </c>
      <c r="D35" s="13" t="s">
        <v>3143</v>
      </c>
      <c r="E35" s="13" t="s">
        <v>3143</v>
      </c>
    </row>
    <row r="36" spans="1:5" ht="25.15" customHeight="1" thickTop="1" thickBot="1" x14ac:dyDescent="0.3">
      <c r="A36" s="37" t="s">
        <v>53</v>
      </c>
      <c r="B36" s="13" t="s">
        <v>37</v>
      </c>
      <c r="C36" s="13" t="s">
        <v>3143</v>
      </c>
      <c r="D36" s="13" t="s">
        <v>3143</v>
      </c>
      <c r="E36" s="13" t="s">
        <v>3143</v>
      </c>
    </row>
    <row r="37" spans="1:5" ht="25.15" customHeight="1" thickTop="1" thickBot="1" x14ac:dyDescent="0.3">
      <c r="A37" s="37" t="s">
        <v>54</v>
      </c>
      <c r="B37" s="13" t="s">
        <v>29</v>
      </c>
      <c r="C37" s="13" t="s">
        <v>3143</v>
      </c>
      <c r="D37" s="13" t="s">
        <v>3143</v>
      </c>
      <c r="E37" s="13" t="s">
        <v>3143</v>
      </c>
    </row>
    <row r="38" spans="1:5" ht="25.15" customHeight="1" thickTop="1" thickBot="1" x14ac:dyDescent="0.3">
      <c r="A38" s="37" t="s">
        <v>55</v>
      </c>
      <c r="B38" s="13" t="s">
        <v>47</v>
      </c>
      <c r="C38" s="13" t="s">
        <v>3143</v>
      </c>
      <c r="D38" s="13" t="s">
        <v>3143</v>
      </c>
      <c r="E38" s="13" t="s">
        <v>3143</v>
      </c>
    </row>
    <row r="39" spans="1:5" ht="25.15" customHeight="1" thickTop="1" thickBot="1" x14ac:dyDescent="0.3">
      <c r="A39" s="37" t="s">
        <v>57</v>
      </c>
      <c r="B39" s="13" t="s">
        <v>37</v>
      </c>
      <c r="C39" s="13" t="s">
        <v>3143</v>
      </c>
      <c r="D39" s="13" t="s">
        <v>3143</v>
      </c>
      <c r="E39" s="13" t="s">
        <v>3143</v>
      </c>
    </row>
    <row r="40" spans="1:5" ht="25.15" customHeight="1" thickTop="1" thickBot="1" x14ac:dyDescent="0.3">
      <c r="A40" s="37" t="s">
        <v>58</v>
      </c>
      <c r="B40" s="13" t="s">
        <v>24</v>
      </c>
      <c r="C40" s="13" t="s">
        <v>5</v>
      </c>
      <c r="D40" s="13" t="s">
        <v>3143</v>
      </c>
      <c r="E40" s="13" t="s">
        <v>3143</v>
      </c>
    </row>
    <row r="41" spans="1:5" ht="25.15" customHeight="1" thickTop="1" thickBot="1" x14ac:dyDescent="0.3">
      <c r="A41" s="37" t="s">
        <v>59</v>
      </c>
      <c r="B41" s="101" t="s">
        <v>29</v>
      </c>
      <c r="C41" s="101" t="s">
        <v>3143</v>
      </c>
      <c r="D41" s="101" t="s">
        <v>3143</v>
      </c>
      <c r="E41" s="102" t="s">
        <v>3143</v>
      </c>
    </row>
    <row r="42" spans="1:5" ht="25.15" customHeight="1" thickTop="1" thickBot="1" x14ac:dyDescent="0.3">
      <c r="A42" s="37" t="s">
        <v>3259</v>
      </c>
      <c r="B42" s="13" t="s">
        <v>24</v>
      </c>
      <c r="C42" s="13" t="s">
        <v>5</v>
      </c>
      <c r="D42" s="13" t="s">
        <v>26</v>
      </c>
      <c r="E42" s="13" t="s">
        <v>6</v>
      </c>
    </row>
    <row r="43" spans="1:5" ht="25.15" customHeight="1" thickTop="1" thickBot="1" x14ac:dyDescent="0.3">
      <c r="A43" s="37" t="s">
        <v>3260</v>
      </c>
      <c r="B43" s="13" t="s">
        <v>24</v>
      </c>
      <c r="C43" s="13" t="s">
        <v>5</v>
      </c>
      <c r="D43" s="13" t="s">
        <v>26</v>
      </c>
      <c r="E43" s="13" t="s">
        <v>6</v>
      </c>
    </row>
    <row r="44" spans="1:5" ht="25.15" customHeight="1" thickTop="1" thickBot="1" x14ac:dyDescent="0.3">
      <c r="A44" s="37" t="s">
        <v>3261</v>
      </c>
      <c r="B44" s="13" t="s">
        <v>24</v>
      </c>
      <c r="C44" s="13" t="s">
        <v>5</v>
      </c>
      <c r="D44" s="13" t="s">
        <v>3143</v>
      </c>
      <c r="E44" s="13" t="s">
        <v>6</v>
      </c>
    </row>
    <row r="45" spans="1:5" ht="25.15" customHeight="1" thickTop="1" thickBot="1" x14ac:dyDescent="0.3">
      <c r="A45" s="37" t="s">
        <v>3262</v>
      </c>
      <c r="B45" s="13" t="s">
        <v>24</v>
      </c>
      <c r="C45" s="13" t="s">
        <v>5</v>
      </c>
      <c r="D45" s="13" t="s">
        <v>3143</v>
      </c>
      <c r="E45" s="13" t="s">
        <v>6</v>
      </c>
    </row>
    <row r="46" spans="1:5" ht="25.15" customHeight="1" thickTop="1" thickBot="1" x14ac:dyDescent="0.3">
      <c r="A46" s="37" t="s">
        <v>60</v>
      </c>
      <c r="B46" s="13" t="s">
        <v>61</v>
      </c>
      <c r="C46" s="13" t="s">
        <v>5</v>
      </c>
      <c r="D46" s="13" t="s">
        <v>26</v>
      </c>
      <c r="E46" s="13" t="s">
        <v>3143</v>
      </c>
    </row>
    <row r="47" spans="1:5" ht="25.15" customHeight="1" thickTop="1" thickBot="1" x14ac:dyDescent="0.3">
      <c r="A47" s="37" t="s">
        <v>62</v>
      </c>
      <c r="B47" s="13" t="s">
        <v>37</v>
      </c>
      <c r="C47" s="13" t="s">
        <v>3143</v>
      </c>
      <c r="D47" s="13" t="s">
        <v>3143</v>
      </c>
      <c r="E47" s="13" t="s">
        <v>3143</v>
      </c>
    </row>
    <row r="48" spans="1:5" ht="25.15" customHeight="1" thickTop="1" thickBot="1" x14ac:dyDescent="0.3">
      <c r="A48" s="37" t="s">
        <v>63</v>
      </c>
      <c r="B48" s="13" t="s">
        <v>37</v>
      </c>
      <c r="C48" s="13" t="s">
        <v>3143</v>
      </c>
      <c r="D48" s="13" t="s">
        <v>3143</v>
      </c>
      <c r="E48" s="13" t="s">
        <v>3143</v>
      </c>
    </row>
    <row r="49" spans="1:5" ht="25.15" customHeight="1" thickTop="1" thickBot="1" x14ac:dyDescent="0.3">
      <c r="A49" s="37" t="s">
        <v>3001</v>
      </c>
      <c r="B49" s="13" t="s">
        <v>29</v>
      </c>
      <c r="C49" s="13" t="s">
        <v>3143</v>
      </c>
      <c r="D49" s="13" t="s">
        <v>3143</v>
      </c>
      <c r="E49" s="13" t="s">
        <v>3143</v>
      </c>
    </row>
    <row r="50" spans="1:5" ht="25.15" customHeight="1" thickTop="1" thickBot="1" x14ac:dyDescent="0.3">
      <c r="A50" s="37" t="s">
        <v>3263</v>
      </c>
      <c r="B50" s="13" t="s">
        <v>24</v>
      </c>
      <c r="C50" s="13" t="s">
        <v>3143</v>
      </c>
      <c r="D50" s="13" t="s">
        <v>26</v>
      </c>
      <c r="E50" s="13" t="s">
        <v>6</v>
      </c>
    </row>
    <row r="51" spans="1:5" ht="25.15" customHeight="1" thickTop="1" thickBot="1" x14ac:dyDescent="0.3">
      <c r="A51" s="37" t="s">
        <v>64</v>
      </c>
      <c r="B51" s="13" t="s">
        <v>24</v>
      </c>
      <c r="C51" s="13" t="s">
        <v>3143</v>
      </c>
      <c r="D51" s="13" t="s">
        <v>3143</v>
      </c>
      <c r="E51" s="13" t="s">
        <v>3143</v>
      </c>
    </row>
    <row r="52" spans="1:5" ht="25.15" customHeight="1" thickTop="1" thickBot="1" x14ac:dyDescent="0.3">
      <c r="A52" s="37" t="s">
        <v>65</v>
      </c>
      <c r="B52" s="13" t="s">
        <v>24</v>
      </c>
      <c r="C52" s="13" t="s">
        <v>3143</v>
      </c>
      <c r="D52" s="13" t="s">
        <v>3143</v>
      </c>
      <c r="E52" s="13" t="s">
        <v>3143</v>
      </c>
    </row>
    <row r="53" spans="1:5" ht="25.15" customHeight="1" thickTop="1" thickBot="1" x14ac:dyDescent="0.3">
      <c r="A53" s="37" t="s">
        <v>66</v>
      </c>
      <c r="B53" s="13" t="s">
        <v>24</v>
      </c>
      <c r="C53" s="13" t="s">
        <v>3143</v>
      </c>
      <c r="D53" s="13" t="s">
        <v>26</v>
      </c>
      <c r="E53" s="13" t="s">
        <v>3143</v>
      </c>
    </row>
    <row r="54" spans="1:5" ht="25.15" customHeight="1" thickTop="1" thickBot="1" x14ac:dyDescent="0.3">
      <c r="A54" s="37" t="s">
        <v>67</v>
      </c>
      <c r="B54" s="13" t="s">
        <v>37</v>
      </c>
      <c r="C54" s="13" t="s">
        <v>3143</v>
      </c>
      <c r="D54" s="13" t="s">
        <v>3143</v>
      </c>
      <c r="E54" s="13" t="s">
        <v>3143</v>
      </c>
    </row>
    <row r="55" spans="1:5" ht="25.15" customHeight="1" thickTop="1" thickBot="1" x14ac:dyDescent="0.3">
      <c r="A55" s="37" t="s">
        <v>68</v>
      </c>
      <c r="B55" s="13" t="s">
        <v>37</v>
      </c>
      <c r="C55" s="13" t="s">
        <v>3143</v>
      </c>
      <c r="D55" s="13" t="s">
        <v>3143</v>
      </c>
      <c r="E55" s="13" t="s">
        <v>3143</v>
      </c>
    </row>
    <row r="56" spans="1:5" ht="25.15" customHeight="1" thickTop="1" thickBot="1" x14ac:dyDescent="0.3">
      <c r="A56" s="37" t="s">
        <v>69</v>
      </c>
      <c r="B56" s="13" t="s">
        <v>24</v>
      </c>
      <c r="C56" s="13" t="s">
        <v>3143</v>
      </c>
      <c r="D56" s="13" t="s">
        <v>3143</v>
      </c>
      <c r="E56" s="13" t="s">
        <v>3143</v>
      </c>
    </row>
    <row r="57" spans="1:5" ht="25.15" customHeight="1" thickTop="1" thickBot="1" x14ac:dyDescent="0.3">
      <c r="A57" s="37" t="s">
        <v>70</v>
      </c>
      <c r="B57" s="13" t="s">
        <v>37</v>
      </c>
      <c r="C57" s="13" t="s">
        <v>3143</v>
      </c>
      <c r="D57" s="13" t="s">
        <v>26</v>
      </c>
      <c r="E57" s="13" t="s">
        <v>3143</v>
      </c>
    </row>
    <row r="58" spans="1:5" ht="25.15" customHeight="1" thickTop="1" thickBot="1" x14ac:dyDescent="0.3">
      <c r="A58" s="37" t="s">
        <v>71</v>
      </c>
      <c r="B58" s="13" t="s">
        <v>47</v>
      </c>
      <c r="C58" s="13" t="s">
        <v>3143</v>
      </c>
      <c r="D58" s="13" t="s">
        <v>3143</v>
      </c>
      <c r="E58" s="13" t="s">
        <v>3143</v>
      </c>
    </row>
    <row r="59" spans="1:5" ht="25.15" customHeight="1" thickTop="1" thickBot="1" x14ac:dyDescent="0.3">
      <c r="A59" s="37" t="s">
        <v>72</v>
      </c>
      <c r="B59" s="13" t="s">
        <v>47</v>
      </c>
      <c r="C59" s="13" t="s">
        <v>3143</v>
      </c>
      <c r="D59" s="13" t="s">
        <v>3143</v>
      </c>
      <c r="E59" s="13" t="s">
        <v>3143</v>
      </c>
    </row>
    <row r="60" spans="1:5" ht="25.15" customHeight="1" thickTop="1" thickBot="1" x14ac:dyDescent="0.3">
      <c r="A60" s="37" t="s">
        <v>73</v>
      </c>
      <c r="B60" s="13" t="s">
        <v>24</v>
      </c>
      <c r="C60" s="13" t="s">
        <v>3143</v>
      </c>
      <c r="D60" s="13" t="s">
        <v>3143</v>
      </c>
      <c r="E60" s="13" t="s">
        <v>3143</v>
      </c>
    </row>
    <row r="61" spans="1:5" ht="25.15" customHeight="1" thickTop="1" thickBot="1" x14ac:dyDescent="0.3">
      <c r="A61" s="37" t="s">
        <v>74</v>
      </c>
      <c r="B61" s="13" t="s">
        <v>61</v>
      </c>
      <c r="C61" s="13" t="s">
        <v>3143</v>
      </c>
      <c r="D61" s="13" t="s">
        <v>3143</v>
      </c>
      <c r="E61" s="13" t="s">
        <v>3143</v>
      </c>
    </row>
    <row r="62" spans="1:5" ht="25.15" customHeight="1" thickTop="1" thickBot="1" x14ac:dyDescent="0.3">
      <c r="A62" s="37" t="s">
        <v>75</v>
      </c>
      <c r="B62" s="13" t="s">
        <v>24</v>
      </c>
      <c r="C62" s="13" t="s">
        <v>3143</v>
      </c>
      <c r="D62" s="13" t="s">
        <v>3143</v>
      </c>
      <c r="E62" s="13" t="s">
        <v>3143</v>
      </c>
    </row>
    <row r="63" spans="1:5" ht="25.15" customHeight="1" thickTop="1" thickBot="1" x14ac:dyDescent="0.3">
      <c r="A63" s="37" t="s">
        <v>76</v>
      </c>
      <c r="B63" s="13" t="s">
        <v>24</v>
      </c>
      <c r="C63" s="13" t="s">
        <v>3143</v>
      </c>
      <c r="D63" s="13" t="s">
        <v>3143</v>
      </c>
      <c r="E63" s="13" t="s">
        <v>3143</v>
      </c>
    </row>
    <row r="64" spans="1:5" ht="25.15" customHeight="1" thickTop="1" thickBot="1" x14ac:dyDescent="0.3">
      <c r="A64" s="37" t="s">
        <v>77</v>
      </c>
      <c r="B64" s="13" t="s">
        <v>24</v>
      </c>
      <c r="C64" s="13" t="s">
        <v>3143</v>
      </c>
      <c r="D64" s="13" t="s">
        <v>3143</v>
      </c>
      <c r="E64" s="13" t="s">
        <v>3143</v>
      </c>
    </row>
    <row r="65" spans="1:5" ht="25.15" customHeight="1" thickTop="1" thickBot="1" x14ac:dyDescent="0.3">
      <c r="A65" s="37" t="s">
        <v>78</v>
      </c>
      <c r="B65" s="13" t="s">
        <v>24</v>
      </c>
      <c r="C65" s="13" t="s">
        <v>3143</v>
      </c>
      <c r="D65" s="13" t="s">
        <v>3143</v>
      </c>
      <c r="E65" s="13" t="s">
        <v>3143</v>
      </c>
    </row>
    <row r="66" spans="1:5" ht="25.15" customHeight="1" thickTop="1" thickBot="1" x14ac:dyDescent="0.3">
      <c r="A66" s="37" t="s">
        <v>79</v>
      </c>
      <c r="B66" s="13" t="s">
        <v>24</v>
      </c>
      <c r="C66" s="13" t="s">
        <v>3143</v>
      </c>
      <c r="D66" s="13" t="s">
        <v>26</v>
      </c>
      <c r="E66" s="13" t="s">
        <v>3143</v>
      </c>
    </row>
    <row r="67" spans="1:5" ht="25.15" customHeight="1" thickTop="1" thickBot="1" x14ac:dyDescent="0.3">
      <c r="A67" s="37" t="s">
        <v>80</v>
      </c>
      <c r="B67" s="13" t="s">
        <v>24</v>
      </c>
      <c r="C67" s="13" t="s">
        <v>3143</v>
      </c>
      <c r="D67" s="13" t="s">
        <v>3143</v>
      </c>
      <c r="E67" s="13" t="s">
        <v>3143</v>
      </c>
    </row>
    <row r="68" spans="1:5" ht="25.15" customHeight="1" thickTop="1" thickBot="1" x14ac:dyDescent="0.3">
      <c r="A68" s="37" t="s">
        <v>81</v>
      </c>
      <c r="B68" s="13" t="s">
        <v>24</v>
      </c>
      <c r="C68" s="13" t="s">
        <v>3143</v>
      </c>
      <c r="D68" s="13" t="s">
        <v>26</v>
      </c>
      <c r="E68" s="13" t="s">
        <v>3143</v>
      </c>
    </row>
    <row r="69" spans="1:5" ht="25.15" customHeight="1" thickTop="1" thickBot="1" x14ac:dyDescent="0.3">
      <c r="A69" s="37" t="s">
        <v>2978</v>
      </c>
      <c r="B69" s="13" t="s">
        <v>37</v>
      </c>
      <c r="C69" s="13" t="s">
        <v>3143</v>
      </c>
      <c r="D69" s="13" t="s">
        <v>3143</v>
      </c>
      <c r="E69" s="13" t="s">
        <v>3143</v>
      </c>
    </row>
    <row r="70" spans="1:5" ht="25.15" customHeight="1" thickTop="1" thickBot="1" x14ac:dyDescent="0.3">
      <c r="A70" s="37" t="s">
        <v>3264</v>
      </c>
      <c r="B70" s="13" t="s">
        <v>24</v>
      </c>
      <c r="C70" s="13" t="s">
        <v>3143</v>
      </c>
      <c r="D70" s="13" t="s">
        <v>3143</v>
      </c>
      <c r="E70" s="13" t="s">
        <v>6</v>
      </c>
    </row>
    <row r="71" spans="1:5" ht="25.15" customHeight="1" thickTop="1" thickBot="1" x14ac:dyDescent="0.3">
      <c r="A71" s="37" t="s">
        <v>82</v>
      </c>
      <c r="B71" s="13" t="s">
        <v>24</v>
      </c>
      <c r="C71" s="13" t="s">
        <v>3143</v>
      </c>
      <c r="D71" s="13" t="s">
        <v>3143</v>
      </c>
      <c r="E71" s="13" t="s">
        <v>3143</v>
      </c>
    </row>
    <row r="72" spans="1:5" ht="25.15" customHeight="1" thickTop="1" thickBot="1" x14ac:dyDescent="0.3">
      <c r="A72" s="37" t="s">
        <v>3265</v>
      </c>
      <c r="B72" s="13" t="s">
        <v>24</v>
      </c>
      <c r="C72" s="13" t="s">
        <v>3143</v>
      </c>
      <c r="D72" s="13" t="s">
        <v>3143</v>
      </c>
      <c r="E72" s="13" t="s">
        <v>6</v>
      </c>
    </row>
    <row r="73" spans="1:5" ht="25.15" customHeight="1" thickTop="1" thickBot="1" x14ac:dyDescent="0.3">
      <c r="A73" s="37" t="s">
        <v>83</v>
      </c>
      <c r="B73" s="13" t="s">
        <v>24</v>
      </c>
      <c r="C73" s="13" t="s">
        <v>3143</v>
      </c>
      <c r="D73" s="13" t="s">
        <v>3143</v>
      </c>
      <c r="E73" s="13" t="s">
        <v>3143</v>
      </c>
    </row>
    <row r="74" spans="1:5" ht="25.15" customHeight="1" thickTop="1" thickBot="1" x14ac:dyDescent="0.3">
      <c r="A74" s="37" t="s">
        <v>84</v>
      </c>
      <c r="B74" s="13" t="s">
        <v>24</v>
      </c>
      <c r="C74" s="13" t="s">
        <v>3143</v>
      </c>
      <c r="D74" s="13" t="s">
        <v>26</v>
      </c>
      <c r="E74" s="13" t="s">
        <v>3143</v>
      </c>
    </row>
    <row r="75" spans="1:5" ht="25.15" customHeight="1" thickTop="1" thickBot="1" x14ac:dyDescent="0.3">
      <c r="A75" s="37" t="s">
        <v>85</v>
      </c>
      <c r="B75" s="13" t="s">
        <v>37</v>
      </c>
      <c r="C75" s="13" t="s">
        <v>3143</v>
      </c>
      <c r="D75" s="13" t="s">
        <v>3143</v>
      </c>
      <c r="E75" s="13" t="s">
        <v>3143</v>
      </c>
    </row>
    <row r="76" spans="1:5" ht="25.15" customHeight="1" thickTop="1" thickBot="1" x14ac:dyDescent="0.3">
      <c r="A76" s="37" t="s">
        <v>3266</v>
      </c>
      <c r="B76" s="13" t="s">
        <v>24</v>
      </c>
      <c r="C76" s="13" t="s">
        <v>5</v>
      </c>
      <c r="D76" s="13" t="s">
        <v>3143</v>
      </c>
      <c r="E76" s="13" t="s">
        <v>6</v>
      </c>
    </row>
    <row r="77" spans="1:5" ht="25.15" customHeight="1" thickTop="1" thickBot="1" x14ac:dyDescent="0.3">
      <c r="A77" s="37" t="s">
        <v>86</v>
      </c>
      <c r="B77" s="13" t="s">
        <v>24</v>
      </c>
      <c r="C77" s="13" t="s">
        <v>3143</v>
      </c>
      <c r="D77" s="13" t="s">
        <v>26</v>
      </c>
      <c r="E77" s="13" t="s">
        <v>3143</v>
      </c>
    </row>
    <row r="78" spans="1:5" ht="25.15" customHeight="1" thickTop="1" thickBot="1" x14ac:dyDescent="0.3">
      <c r="A78" s="37" t="s">
        <v>87</v>
      </c>
      <c r="B78" s="13" t="s">
        <v>29</v>
      </c>
      <c r="C78" s="13" t="s">
        <v>3143</v>
      </c>
      <c r="D78" s="13" t="s">
        <v>3143</v>
      </c>
      <c r="E78" s="13" t="s">
        <v>3143</v>
      </c>
    </row>
    <row r="79" spans="1:5" ht="25.15" customHeight="1" thickTop="1" thickBot="1" x14ac:dyDescent="0.3">
      <c r="A79" s="37" t="s">
        <v>88</v>
      </c>
      <c r="B79" s="13" t="s">
        <v>47</v>
      </c>
      <c r="C79" s="13" t="s">
        <v>3143</v>
      </c>
      <c r="D79" s="13" t="s">
        <v>26</v>
      </c>
      <c r="E79" s="13" t="s">
        <v>3143</v>
      </c>
    </row>
    <row r="80" spans="1:5" ht="25.15" customHeight="1" thickTop="1" thickBot="1" x14ac:dyDescent="0.3">
      <c r="A80" s="37" t="s">
        <v>89</v>
      </c>
      <c r="B80" s="13" t="s">
        <v>24</v>
      </c>
      <c r="C80" s="13" t="s">
        <v>3143</v>
      </c>
      <c r="D80" s="13" t="s">
        <v>3143</v>
      </c>
      <c r="E80" s="13" t="s">
        <v>3143</v>
      </c>
    </row>
    <row r="81" spans="1:5" ht="25.15" customHeight="1" thickTop="1" thickBot="1" x14ac:dyDescent="0.3">
      <c r="A81" s="37" t="s">
        <v>3267</v>
      </c>
      <c r="B81" s="13" t="s">
        <v>24</v>
      </c>
      <c r="C81" s="13" t="s">
        <v>3143</v>
      </c>
      <c r="D81" s="13" t="s">
        <v>3143</v>
      </c>
      <c r="E81" s="13" t="s">
        <v>6</v>
      </c>
    </row>
    <row r="82" spans="1:5" ht="25.15" customHeight="1" thickTop="1" thickBot="1" x14ac:dyDescent="0.3">
      <c r="A82" s="37" t="s">
        <v>91</v>
      </c>
      <c r="B82" s="13" t="s">
        <v>24</v>
      </c>
      <c r="C82" s="13" t="s">
        <v>3143</v>
      </c>
      <c r="D82" s="13" t="s">
        <v>3143</v>
      </c>
      <c r="E82" s="13" t="s">
        <v>3143</v>
      </c>
    </row>
    <row r="83" spans="1:5" ht="25.15" customHeight="1" thickTop="1" thickBot="1" x14ac:dyDescent="0.3">
      <c r="A83" s="37" t="s">
        <v>92</v>
      </c>
      <c r="B83" s="13" t="s">
        <v>37</v>
      </c>
      <c r="C83" s="13" t="s">
        <v>3143</v>
      </c>
      <c r="D83" s="13" t="s">
        <v>3143</v>
      </c>
      <c r="E83" s="13" t="s">
        <v>3143</v>
      </c>
    </row>
    <row r="84" spans="1:5" ht="25.15" customHeight="1" thickTop="1" thickBot="1" x14ac:dyDescent="0.3">
      <c r="A84" s="37" t="s">
        <v>93</v>
      </c>
      <c r="B84" s="13" t="s">
        <v>24</v>
      </c>
      <c r="C84" s="13" t="s">
        <v>3143</v>
      </c>
      <c r="D84" s="13" t="s">
        <v>3143</v>
      </c>
      <c r="E84" s="13" t="s">
        <v>3143</v>
      </c>
    </row>
    <row r="85" spans="1:5" ht="25.15" customHeight="1" thickTop="1" thickBot="1" x14ac:dyDescent="0.3">
      <c r="A85" s="37" t="s">
        <v>94</v>
      </c>
      <c r="B85" s="13" t="s">
        <v>24</v>
      </c>
      <c r="C85" s="13" t="s">
        <v>3143</v>
      </c>
      <c r="D85" s="13" t="s">
        <v>3143</v>
      </c>
      <c r="E85" s="13" t="s">
        <v>3143</v>
      </c>
    </row>
    <row r="86" spans="1:5" ht="25.15" customHeight="1" thickTop="1" thickBot="1" x14ac:dyDescent="0.3">
      <c r="A86" s="37" t="s">
        <v>95</v>
      </c>
      <c r="B86" s="13" t="s">
        <v>47</v>
      </c>
      <c r="C86" s="13" t="s">
        <v>3143</v>
      </c>
      <c r="D86" s="13" t="s">
        <v>26</v>
      </c>
      <c r="E86" s="13" t="s">
        <v>3143</v>
      </c>
    </row>
    <row r="87" spans="1:5" ht="25.15" customHeight="1" thickTop="1" thickBot="1" x14ac:dyDescent="0.3">
      <c r="A87" s="37" t="s">
        <v>96</v>
      </c>
      <c r="B87" s="13" t="s">
        <v>29</v>
      </c>
      <c r="C87" s="13" t="s">
        <v>3143</v>
      </c>
      <c r="D87" s="13" t="s">
        <v>3143</v>
      </c>
      <c r="E87" s="13" t="s">
        <v>3143</v>
      </c>
    </row>
    <row r="88" spans="1:5" ht="25.15" customHeight="1" thickTop="1" thickBot="1" x14ac:dyDescent="0.3">
      <c r="A88" s="37" t="s">
        <v>3268</v>
      </c>
      <c r="B88" s="13" t="s">
        <v>24</v>
      </c>
      <c r="C88" s="13" t="s">
        <v>3143</v>
      </c>
      <c r="D88" s="13" t="s">
        <v>3143</v>
      </c>
      <c r="E88" s="13" t="s">
        <v>6</v>
      </c>
    </row>
    <row r="89" spans="1:5" ht="25.15" customHeight="1" thickTop="1" thickBot="1" x14ac:dyDescent="0.3">
      <c r="A89" s="37" t="s">
        <v>3496</v>
      </c>
      <c r="B89" s="13" t="s">
        <v>24</v>
      </c>
      <c r="C89" s="13" t="s">
        <v>5</v>
      </c>
      <c r="D89" s="13" t="s">
        <v>3143</v>
      </c>
      <c r="E89" s="13" t="s">
        <v>6</v>
      </c>
    </row>
    <row r="90" spans="1:5" ht="25.15" customHeight="1" thickTop="1" thickBot="1" x14ac:dyDescent="0.3">
      <c r="A90" s="37" t="s">
        <v>3012</v>
      </c>
      <c r="B90" s="13" t="s">
        <v>37</v>
      </c>
      <c r="C90" s="13" t="s">
        <v>5</v>
      </c>
      <c r="D90" s="13" t="s">
        <v>3143</v>
      </c>
      <c r="E90" s="13" t="s">
        <v>3143</v>
      </c>
    </row>
    <row r="91" spans="1:5" ht="25.15" customHeight="1" thickTop="1" thickBot="1" x14ac:dyDescent="0.3">
      <c r="A91" s="37" t="s">
        <v>97</v>
      </c>
      <c r="B91" s="13" t="s">
        <v>37</v>
      </c>
      <c r="C91" s="13" t="s">
        <v>3128</v>
      </c>
      <c r="D91" s="13" t="s">
        <v>26</v>
      </c>
      <c r="E91" s="13" t="s">
        <v>3143</v>
      </c>
    </row>
    <row r="92" spans="1:5" ht="25.15" customHeight="1" thickTop="1" thickBot="1" x14ac:dyDescent="0.3">
      <c r="A92" s="37" t="s">
        <v>98</v>
      </c>
      <c r="B92" s="13" t="s">
        <v>24</v>
      </c>
      <c r="C92" s="13" t="s">
        <v>3143</v>
      </c>
      <c r="D92" s="13" t="s">
        <v>3143</v>
      </c>
      <c r="E92" s="13" t="s">
        <v>3143</v>
      </c>
    </row>
    <row r="93" spans="1:5" ht="25.15" customHeight="1" thickTop="1" thickBot="1" x14ac:dyDescent="0.3">
      <c r="A93" s="37" t="s">
        <v>99</v>
      </c>
      <c r="B93" s="13" t="s">
        <v>24</v>
      </c>
      <c r="C93" s="13" t="s">
        <v>3143</v>
      </c>
      <c r="D93" s="13" t="s">
        <v>3143</v>
      </c>
      <c r="E93" s="13" t="s">
        <v>3143</v>
      </c>
    </row>
    <row r="94" spans="1:5" ht="25.15" customHeight="1" thickTop="1" thickBot="1" x14ac:dyDescent="0.3">
      <c r="A94" s="37" t="s">
        <v>100</v>
      </c>
      <c r="B94" s="13" t="s">
        <v>24</v>
      </c>
      <c r="C94" s="13" t="s">
        <v>5</v>
      </c>
      <c r="D94" s="13" t="s">
        <v>26</v>
      </c>
      <c r="E94" s="13" t="s">
        <v>3143</v>
      </c>
    </row>
    <row r="95" spans="1:5" ht="25.15" customHeight="1" thickTop="1" thickBot="1" x14ac:dyDescent="0.3">
      <c r="A95" s="37" t="s">
        <v>101</v>
      </c>
      <c r="B95" s="13" t="s">
        <v>24</v>
      </c>
      <c r="C95" s="13" t="s">
        <v>3143</v>
      </c>
      <c r="D95" s="13" t="s">
        <v>3143</v>
      </c>
      <c r="E95" s="13" t="s">
        <v>3143</v>
      </c>
    </row>
    <row r="96" spans="1:5" ht="25.15" customHeight="1" thickTop="1" thickBot="1" x14ac:dyDescent="0.3">
      <c r="A96" s="37" t="s">
        <v>103</v>
      </c>
      <c r="B96" s="13" t="s">
        <v>61</v>
      </c>
      <c r="C96" s="13" t="s">
        <v>5</v>
      </c>
      <c r="D96" s="13" t="s">
        <v>26</v>
      </c>
      <c r="E96" s="13" t="s">
        <v>3143</v>
      </c>
    </row>
    <row r="97" spans="1:5" ht="25.15" customHeight="1" thickTop="1" thickBot="1" x14ac:dyDescent="0.3">
      <c r="A97" s="37" t="s">
        <v>104</v>
      </c>
      <c r="B97" s="13" t="s">
        <v>61</v>
      </c>
      <c r="C97" s="13" t="s">
        <v>3143</v>
      </c>
      <c r="D97" s="13" t="s">
        <v>3143</v>
      </c>
      <c r="E97" s="13" t="s">
        <v>3143</v>
      </c>
    </row>
    <row r="98" spans="1:5" ht="25.15" customHeight="1" thickTop="1" thickBot="1" x14ac:dyDescent="0.3">
      <c r="A98" s="37" t="s">
        <v>105</v>
      </c>
      <c r="B98" s="13" t="s">
        <v>24</v>
      </c>
      <c r="C98" s="13" t="s">
        <v>3143</v>
      </c>
      <c r="D98" s="13" t="s">
        <v>3143</v>
      </c>
      <c r="E98" s="13" t="s">
        <v>3143</v>
      </c>
    </row>
    <row r="99" spans="1:5" ht="25.15" customHeight="1" thickTop="1" thickBot="1" x14ac:dyDescent="0.3">
      <c r="A99" s="37" t="s">
        <v>106</v>
      </c>
      <c r="B99" s="13" t="s">
        <v>24</v>
      </c>
      <c r="C99" s="13" t="s">
        <v>3143</v>
      </c>
      <c r="D99" s="13" t="s">
        <v>3143</v>
      </c>
      <c r="E99" s="13" t="s">
        <v>3143</v>
      </c>
    </row>
    <row r="100" spans="1:5" ht="25.15" customHeight="1" thickTop="1" thickBot="1" x14ac:dyDescent="0.3">
      <c r="A100" s="37" t="s">
        <v>107</v>
      </c>
      <c r="B100" s="13" t="s">
        <v>37</v>
      </c>
      <c r="C100" s="13" t="s">
        <v>3143</v>
      </c>
      <c r="D100" s="13" t="s">
        <v>3143</v>
      </c>
      <c r="E100" s="13" t="s">
        <v>3143</v>
      </c>
    </row>
    <row r="101" spans="1:5" ht="25.15" customHeight="1" thickTop="1" thickBot="1" x14ac:dyDescent="0.3">
      <c r="A101" s="37" t="s">
        <v>108</v>
      </c>
      <c r="B101" s="13" t="s">
        <v>37</v>
      </c>
      <c r="C101" s="13" t="s">
        <v>3143</v>
      </c>
      <c r="D101" s="13" t="s">
        <v>3143</v>
      </c>
      <c r="E101" s="13" t="s">
        <v>3143</v>
      </c>
    </row>
    <row r="102" spans="1:5" ht="25.15" customHeight="1" thickTop="1" thickBot="1" x14ac:dyDescent="0.3">
      <c r="A102" s="37" t="s">
        <v>109</v>
      </c>
      <c r="B102" s="13" t="s">
        <v>61</v>
      </c>
      <c r="C102" s="13" t="s">
        <v>3143</v>
      </c>
      <c r="D102" s="13" t="s">
        <v>26</v>
      </c>
      <c r="E102" s="13" t="s">
        <v>3143</v>
      </c>
    </row>
    <row r="103" spans="1:5" ht="25.15" customHeight="1" thickTop="1" thickBot="1" x14ac:dyDescent="0.3">
      <c r="A103" s="37" t="s">
        <v>110</v>
      </c>
      <c r="B103" s="13" t="s">
        <v>24</v>
      </c>
      <c r="C103" s="13" t="s">
        <v>3143</v>
      </c>
      <c r="D103" s="13" t="s">
        <v>3143</v>
      </c>
      <c r="E103" s="13" t="s">
        <v>3143</v>
      </c>
    </row>
    <row r="104" spans="1:5" ht="25.15" customHeight="1" thickTop="1" thickBot="1" x14ac:dyDescent="0.3">
      <c r="A104" s="37" t="s">
        <v>111</v>
      </c>
      <c r="B104" s="13" t="s">
        <v>29</v>
      </c>
      <c r="C104" s="13" t="s">
        <v>3143</v>
      </c>
      <c r="D104" s="13" t="s">
        <v>3143</v>
      </c>
      <c r="E104" s="13" t="s">
        <v>3143</v>
      </c>
    </row>
    <row r="105" spans="1:5" ht="25.15" customHeight="1" thickTop="1" thickBot="1" x14ac:dyDescent="0.3">
      <c r="A105" s="37" t="s">
        <v>112</v>
      </c>
      <c r="B105" s="13" t="s">
        <v>24</v>
      </c>
      <c r="C105" s="13" t="s">
        <v>3143</v>
      </c>
      <c r="D105" s="13" t="s">
        <v>3143</v>
      </c>
      <c r="E105" s="13" t="s">
        <v>3143</v>
      </c>
    </row>
    <row r="106" spans="1:5" ht="25.15" customHeight="1" thickTop="1" thickBot="1" x14ac:dyDescent="0.3">
      <c r="A106" s="37" t="s">
        <v>113</v>
      </c>
      <c r="B106" s="13" t="s">
        <v>47</v>
      </c>
      <c r="C106" s="13" t="s">
        <v>3143</v>
      </c>
      <c r="D106" s="13" t="s">
        <v>3143</v>
      </c>
      <c r="E106" s="13" t="s">
        <v>3143</v>
      </c>
    </row>
    <row r="107" spans="1:5" ht="25.15" customHeight="1" thickTop="1" thickBot="1" x14ac:dyDescent="0.3">
      <c r="A107" s="37" t="s">
        <v>3269</v>
      </c>
      <c r="B107" s="13" t="s">
        <v>24</v>
      </c>
      <c r="C107" s="13" t="s">
        <v>3143</v>
      </c>
      <c r="D107" s="13" t="s">
        <v>3143</v>
      </c>
      <c r="E107" s="13" t="s">
        <v>6</v>
      </c>
    </row>
    <row r="108" spans="1:5" ht="25.15" customHeight="1" thickTop="1" thickBot="1" x14ac:dyDescent="0.3">
      <c r="A108" s="37" t="s">
        <v>114</v>
      </c>
      <c r="B108" s="13" t="s">
        <v>37</v>
      </c>
      <c r="C108" s="13" t="s">
        <v>3143</v>
      </c>
      <c r="D108" s="13" t="s">
        <v>3143</v>
      </c>
      <c r="E108" s="13" t="s">
        <v>3143</v>
      </c>
    </row>
    <row r="109" spans="1:5" ht="25.15" customHeight="1" thickTop="1" thickBot="1" x14ac:dyDescent="0.3">
      <c r="A109" s="37" t="s">
        <v>115</v>
      </c>
      <c r="B109" s="13" t="s">
        <v>37</v>
      </c>
      <c r="C109" s="13" t="s">
        <v>5</v>
      </c>
      <c r="D109" s="13" t="s">
        <v>26</v>
      </c>
      <c r="E109" s="13" t="s">
        <v>3143</v>
      </c>
    </row>
    <row r="110" spans="1:5" ht="25.15" customHeight="1" thickTop="1" thickBot="1" x14ac:dyDescent="0.3">
      <c r="A110" s="37" t="s">
        <v>3097</v>
      </c>
      <c r="B110" s="13" t="s">
        <v>24</v>
      </c>
      <c r="C110" s="13" t="s">
        <v>3143</v>
      </c>
      <c r="D110" s="13" t="s">
        <v>3143</v>
      </c>
      <c r="E110" s="13" t="s">
        <v>3143</v>
      </c>
    </row>
    <row r="111" spans="1:5" ht="25.15" customHeight="1" thickTop="1" thickBot="1" x14ac:dyDescent="0.3">
      <c r="A111" s="37" t="s">
        <v>116</v>
      </c>
      <c r="B111" s="13" t="s">
        <v>37</v>
      </c>
      <c r="C111" s="13" t="s">
        <v>3143</v>
      </c>
      <c r="D111" s="13" t="s">
        <v>3143</v>
      </c>
      <c r="E111" s="13" t="s">
        <v>3143</v>
      </c>
    </row>
    <row r="112" spans="1:5" ht="25.15" customHeight="1" thickTop="1" thickBot="1" x14ac:dyDescent="0.3">
      <c r="A112" s="37" t="s">
        <v>117</v>
      </c>
      <c r="B112" s="13" t="s">
        <v>37</v>
      </c>
      <c r="C112" s="13" t="s">
        <v>3143</v>
      </c>
      <c r="D112" s="13" t="s">
        <v>3143</v>
      </c>
      <c r="E112" s="13" t="s">
        <v>3143</v>
      </c>
    </row>
    <row r="113" spans="1:5" ht="25.15" customHeight="1" thickTop="1" thickBot="1" x14ac:dyDescent="0.3">
      <c r="A113" s="37" t="s">
        <v>118</v>
      </c>
      <c r="B113" s="13" t="s">
        <v>47</v>
      </c>
      <c r="C113" s="13" t="s">
        <v>3143</v>
      </c>
      <c r="D113" s="13" t="s">
        <v>3143</v>
      </c>
      <c r="E113" s="13" t="s">
        <v>3143</v>
      </c>
    </row>
    <row r="114" spans="1:5" ht="25.15" customHeight="1" thickTop="1" thickBot="1" x14ac:dyDescent="0.3">
      <c r="A114" s="37" t="s">
        <v>2974</v>
      </c>
      <c r="B114" s="13" t="s">
        <v>24</v>
      </c>
      <c r="C114" s="13" t="s">
        <v>3143</v>
      </c>
      <c r="D114" s="13" t="s">
        <v>26</v>
      </c>
      <c r="E114" s="13" t="s">
        <v>3143</v>
      </c>
    </row>
    <row r="115" spans="1:5" ht="25.15" customHeight="1" thickTop="1" thickBot="1" x14ac:dyDescent="0.3">
      <c r="A115" s="37" t="s">
        <v>119</v>
      </c>
      <c r="B115" s="13" t="s">
        <v>37</v>
      </c>
      <c r="C115" s="13" t="s">
        <v>3143</v>
      </c>
      <c r="D115" s="13" t="s">
        <v>3143</v>
      </c>
      <c r="E115" s="13" t="s">
        <v>3143</v>
      </c>
    </row>
    <row r="116" spans="1:5" ht="25.15" customHeight="1" thickTop="1" thickBot="1" x14ac:dyDescent="0.3">
      <c r="A116" s="37" t="s">
        <v>120</v>
      </c>
      <c r="B116" s="13" t="s">
        <v>29</v>
      </c>
      <c r="C116" s="13" t="s">
        <v>3143</v>
      </c>
      <c r="D116" s="13" t="s">
        <v>3143</v>
      </c>
      <c r="E116" s="13" t="s">
        <v>3143</v>
      </c>
    </row>
    <row r="117" spans="1:5" ht="25.15" customHeight="1" thickTop="1" thickBot="1" x14ac:dyDescent="0.3">
      <c r="A117" s="37" t="s">
        <v>121</v>
      </c>
      <c r="B117" s="13" t="s">
        <v>24</v>
      </c>
      <c r="C117" s="13" t="s">
        <v>3143</v>
      </c>
      <c r="D117" s="13" t="s">
        <v>3143</v>
      </c>
      <c r="E117" s="13" t="s">
        <v>3143</v>
      </c>
    </row>
    <row r="118" spans="1:5" ht="25.15" customHeight="1" thickTop="1" thickBot="1" x14ac:dyDescent="0.3">
      <c r="A118" s="37" t="s">
        <v>122</v>
      </c>
      <c r="B118" s="13" t="s">
        <v>24</v>
      </c>
      <c r="C118" s="13" t="s">
        <v>3143</v>
      </c>
      <c r="D118" s="13" t="s">
        <v>3143</v>
      </c>
      <c r="E118" s="13" t="s">
        <v>3143</v>
      </c>
    </row>
    <row r="119" spans="1:5" ht="25.15" customHeight="1" thickTop="1" thickBot="1" x14ac:dyDescent="0.3">
      <c r="A119" s="37" t="s">
        <v>123</v>
      </c>
      <c r="B119" s="13" t="s">
        <v>24</v>
      </c>
      <c r="C119" s="13" t="s">
        <v>3143</v>
      </c>
      <c r="D119" s="13" t="s">
        <v>3143</v>
      </c>
      <c r="E119" s="13" t="s">
        <v>3143</v>
      </c>
    </row>
    <row r="120" spans="1:5" ht="25.15" customHeight="1" thickTop="1" thickBot="1" x14ac:dyDescent="0.3">
      <c r="A120" s="37" t="s">
        <v>124</v>
      </c>
      <c r="B120" s="13" t="s">
        <v>24</v>
      </c>
      <c r="C120" s="13" t="s">
        <v>3143</v>
      </c>
      <c r="D120" s="13" t="s">
        <v>3143</v>
      </c>
      <c r="E120" s="13" t="s">
        <v>3143</v>
      </c>
    </row>
    <row r="121" spans="1:5" ht="25.15" customHeight="1" thickTop="1" thickBot="1" x14ac:dyDescent="0.3">
      <c r="A121" s="37" t="s">
        <v>125</v>
      </c>
      <c r="B121" s="13" t="s">
        <v>24</v>
      </c>
      <c r="C121" s="13" t="s">
        <v>3143</v>
      </c>
      <c r="D121" s="13" t="s">
        <v>3143</v>
      </c>
      <c r="E121" s="13" t="s">
        <v>3143</v>
      </c>
    </row>
    <row r="122" spans="1:5" ht="25.15" customHeight="1" thickTop="1" thickBot="1" x14ac:dyDescent="0.3">
      <c r="A122" s="37" t="s">
        <v>126</v>
      </c>
      <c r="B122" s="13" t="s">
        <v>37</v>
      </c>
      <c r="C122" s="13" t="s">
        <v>3143</v>
      </c>
      <c r="D122" s="13" t="s">
        <v>3143</v>
      </c>
      <c r="E122" s="13" t="s">
        <v>3143</v>
      </c>
    </row>
    <row r="123" spans="1:5" ht="25.15" customHeight="1" thickTop="1" thickBot="1" x14ac:dyDescent="0.3">
      <c r="A123" s="37" t="s">
        <v>127</v>
      </c>
      <c r="B123" s="13" t="s">
        <v>29</v>
      </c>
      <c r="C123" s="13" t="s">
        <v>3143</v>
      </c>
      <c r="D123" s="13" t="s">
        <v>3143</v>
      </c>
      <c r="E123" s="13" t="s">
        <v>3143</v>
      </c>
    </row>
    <row r="124" spans="1:5" ht="25.15" customHeight="1" thickTop="1" thickBot="1" x14ac:dyDescent="0.3">
      <c r="A124" s="37" t="s">
        <v>3549</v>
      </c>
      <c r="B124" s="13" t="s">
        <v>37</v>
      </c>
      <c r="C124" s="13" t="s">
        <v>3143</v>
      </c>
      <c r="D124" s="13" t="s">
        <v>3143</v>
      </c>
      <c r="E124" s="13" t="s">
        <v>3143</v>
      </c>
    </row>
    <row r="125" spans="1:5" ht="25.15" customHeight="1" thickTop="1" thickBot="1" x14ac:dyDescent="0.3">
      <c r="A125" s="37" t="s">
        <v>128</v>
      </c>
      <c r="B125" s="13" t="s">
        <v>37</v>
      </c>
      <c r="C125" s="13" t="s">
        <v>3143</v>
      </c>
      <c r="D125" s="13" t="s">
        <v>3143</v>
      </c>
      <c r="E125" s="13" t="s">
        <v>3143</v>
      </c>
    </row>
    <row r="126" spans="1:5" ht="25.15" customHeight="1" thickTop="1" thickBot="1" x14ac:dyDescent="0.3">
      <c r="A126" s="37" t="s">
        <v>129</v>
      </c>
      <c r="B126" s="13" t="s">
        <v>24</v>
      </c>
      <c r="C126" s="13" t="s">
        <v>3143</v>
      </c>
      <c r="D126" s="13" t="s">
        <v>26</v>
      </c>
      <c r="E126" s="13" t="s">
        <v>3143</v>
      </c>
    </row>
    <row r="127" spans="1:5" ht="25.15" customHeight="1" thickTop="1" thickBot="1" x14ac:dyDescent="0.3">
      <c r="A127" s="37" t="s">
        <v>130</v>
      </c>
      <c r="B127" s="13" t="s">
        <v>61</v>
      </c>
      <c r="C127" s="13" t="s">
        <v>3143</v>
      </c>
      <c r="D127" s="13" t="s">
        <v>3143</v>
      </c>
      <c r="E127" s="13" t="s">
        <v>3143</v>
      </c>
    </row>
    <row r="128" spans="1:5" ht="25.15" customHeight="1" thickTop="1" thickBot="1" x14ac:dyDescent="0.3">
      <c r="A128" s="37" t="s">
        <v>131</v>
      </c>
      <c r="B128" s="13" t="s">
        <v>37</v>
      </c>
      <c r="C128" s="13" t="s">
        <v>3143</v>
      </c>
      <c r="D128" s="13" t="s">
        <v>3143</v>
      </c>
      <c r="E128" s="13" t="s">
        <v>3143</v>
      </c>
    </row>
    <row r="129" spans="1:5" ht="25.15" customHeight="1" thickTop="1" thickBot="1" x14ac:dyDescent="0.3">
      <c r="A129" s="37" t="s">
        <v>132</v>
      </c>
      <c r="B129" s="13" t="s">
        <v>24</v>
      </c>
      <c r="C129" s="13" t="s">
        <v>3143</v>
      </c>
      <c r="D129" s="13" t="s">
        <v>3143</v>
      </c>
      <c r="E129" s="13" t="s">
        <v>3143</v>
      </c>
    </row>
    <row r="130" spans="1:5" ht="25.15" customHeight="1" thickTop="1" thickBot="1" x14ac:dyDescent="0.3">
      <c r="A130" s="37" t="s">
        <v>133</v>
      </c>
      <c r="B130" s="13" t="s">
        <v>24</v>
      </c>
      <c r="C130" s="13" t="s">
        <v>3143</v>
      </c>
      <c r="D130" s="13" t="s">
        <v>26</v>
      </c>
      <c r="E130" s="13" t="s">
        <v>3143</v>
      </c>
    </row>
    <row r="131" spans="1:5" ht="25.15" customHeight="1" thickTop="1" thickBot="1" x14ac:dyDescent="0.3">
      <c r="A131" s="37" t="s">
        <v>134</v>
      </c>
      <c r="B131" s="13" t="s">
        <v>37</v>
      </c>
      <c r="C131" s="13" t="s">
        <v>3143</v>
      </c>
      <c r="D131" s="13" t="s">
        <v>3143</v>
      </c>
      <c r="E131" s="13" t="s">
        <v>3143</v>
      </c>
    </row>
    <row r="132" spans="1:5" ht="25.15" customHeight="1" thickTop="1" thickBot="1" x14ac:dyDescent="0.3">
      <c r="A132" s="37" t="s">
        <v>135</v>
      </c>
      <c r="B132" s="13" t="s">
        <v>24</v>
      </c>
      <c r="C132" s="13" t="s">
        <v>3143</v>
      </c>
      <c r="D132" s="13" t="s">
        <v>3143</v>
      </c>
      <c r="E132" s="13" t="s">
        <v>3143</v>
      </c>
    </row>
    <row r="133" spans="1:5" ht="25.15" customHeight="1" thickTop="1" thickBot="1" x14ac:dyDescent="0.3">
      <c r="A133" s="37" t="s">
        <v>136</v>
      </c>
      <c r="B133" s="13" t="s">
        <v>47</v>
      </c>
      <c r="C133" s="13" t="s">
        <v>3143</v>
      </c>
      <c r="D133" s="13" t="s">
        <v>3143</v>
      </c>
      <c r="E133" s="13" t="s">
        <v>3143</v>
      </c>
    </row>
    <row r="134" spans="1:5" ht="25.15" customHeight="1" thickTop="1" thickBot="1" x14ac:dyDescent="0.3">
      <c r="A134" s="37" t="s">
        <v>137</v>
      </c>
      <c r="B134" s="13" t="s">
        <v>24</v>
      </c>
      <c r="C134" s="13" t="s">
        <v>3143</v>
      </c>
      <c r="D134" s="13" t="s">
        <v>3143</v>
      </c>
      <c r="E134" s="13" t="s">
        <v>3143</v>
      </c>
    </row>
    <row r="135" spans="1:5" ht="25.15" customHeight="1" thickTop="1" thickBot="1" x14ac:dyDescent="0.3">
      <c r="A135" s="37" t="s">
        <v>138</v>
      </c>
      <c r="B135" s="13" t="s">
        <v>37</v>
      </c>
      <c r="C135" s="13" t="s">
        <v>3143</v>
      </c>
      <c r="D135" s="13" t="s">
        <v>3143</v>
      </c>
      <c r="E135" s="13" t="s">
        <v>3143</v>
      </c>
    </row>
    <row r="136" spans="1:5" ht="25.15" customHeight="1" thickTop="1" thickBot="1" x14ac:dyDescent="0.3">
      <c r="A136" s="37" t="s">
        <v>139</v>
      </c>
      <c r="B136" s="13" t="s">
        <v>24</v>
      </c>
      <c r="C136" s="13" t="s">
        <v>3143</v>
      </c>
      <c r="D136" s="13" t="s">
        <v>26</v>
      </c>
      <c r="E136" s="13" t="s">
        <v>3143</v>
      </c>
    </row>
    <row r="137" spans="1:5" ht="25.15" customHeight="1" thickTop="1" thickBot="1" x14ac:dyDescent="0.3">
      <c r="A137" s="37" t="s">
        <v>140</v>
      </c>
      <c r="B137" s="13" t="s">
        <v>47</v>
      </c>
      <c r="C137" s="13" t="s">
        <v>3143</v>
      </c>
      <c r="D137" s="13" t="s">
        <v>26</v>
      </c>
      <c r="E137" s="13" t="s">
        <v>3143</v>
      </c>
    </row>
    <row r="138" spans="1:5" ht="25.15" customHeight="1" thickTop="1" thickBot="1" x14ac:dyDescent="0.3">
      <c r="A138" s="37" t="s">
        <v>141</v>
      </c>
      <c r="B138" s="13" t="s">
        <v>47</v>
      </c>
      <c r="C138" s="13" t="s">
        <v>3143</v>
      </c>
      <c r="D138" s="13" t="s">
        <v>26</v>
      </c>
      <c r="E138" s="13" t="s">
        <v>3143</v>
      </c>
    </row>
    <row r="139" spans="1:5" ht="25.15" customHeight="1" thickTop="1" thickBot="1" x14ac:dyDescent="0.3">
      <c r="A139" s="37" t="s">
        <v>142</v>
      </c>
      <c r="B139" s="13" t="s">
        <v>47</v>
      </c>
      <c r="C139" s="13" t="s">
        <v>3143</v>
      </c>
      <c r="D139" s="13" t="s">
        <v>26</v>
      </c>
      <c r="E139" s="13" t="s">
        <v>3143</v>
      </c>
    </row>
    <row r="140" spans="1:5" ht="25.15" customHeight="1" thickTop="1" thickBot="1" x14ac:dyDescent="0.3">
      <c r="A140" s="37" t="s">
        <v>143</v>
      </c>
      <c r="B140" s="13" t="s">
        <v>47</v>
      </c>
      <c r="C140" s="13" t="s">
        <v>3143</v>
      </c>
      <c r="D140" s="13" t="s">
        <v>26</v>
      </c>
      <c r="E140" s="13" t="s">
        <v>3143</v>
      </c>
    </row>
    <row r="141" spans="1:5" ht="25.15" customHeight="1" thickTop="1" thickBot="1" x14ac:dyDescent="0.3">
      <c r="A141" s="37" t="s">
        <v>144</v>
      </c>
      <c r="B141" s="13" t="s">
        <v>37</v>
      </c>
      <c r="C141" s="13" t="s">
        <v>3143</v>
      </c>
      <c r="D141" s="13" t="s">
        <v>3143</v>
      </c>
      <c r="E141" s="13" t="s">
        <v>3143</v>
      </c>
    </row>
    <row r="142" spans="1:5" ht="25.15" customHeight="1" thickTop="1" thickBot="1" x14ac:dyDescent="0.3">
      <c r="A142" s="37" t="s">
        <v>145</v>
      </c>
      <c r="B142" s="13" t="s">
        <v>24</v>
      </c>
      <c r="C142" s="13" t="s">
        <v>3143</v>
      </c>
      <c r="D142" s="13" t="s">
        <v>3143</v>
      </c>
      <c r="E142" s="13" t="s">
        <v>3143</v>
      </c>
    </row>
    <row r="143" spans="1:5" ht="25.15" customHeight="1" thickTop="1" thickBot="1" x14ac:dyDescent="0.3">
      <c r="A143" s="37" t="s">
        <v>146</v>
      </c>
      <c r="B143" s="13" t="s">
        <v>24</v>
      </c>
      <c r="C143" s="13" t="s">
        <v>3143</v>
      </c>
      <c r="D143" s="13" t="s">
        <v>3143</v>
      </c>
      <c r="E143" s="13" t="s">
        <v>3143</v>
      </c>
    </row>
    <row r="144" spans="1:5" ht="25.15" customHeight="1" thickTop="1" thickBot="1" x14ac:dyDescent="0.3">
      <c r="A144" s="37" t="s">
        <v>147</v>
      </c>
      <c r="B144" s="13" t="s">
        <v>37</v>
      </c>
      <c r="C144" s="13" t="s">
        <v>3143</v>
      </c>
      <c r="D144" s="13" t="s">
        <v>3143</v>
      </c>
      <c r="E144" s="13" t="s">
        <v>3143</v>
      </c>
    </row>
    <row r="145" spans="1:5" ht="25.15" customHeight="1" thickTop="1" thickBot="1" x14ac:dyDescent="0.3">
      <c r="A145" s="37" t="s">
        <v>148</v>
      </c>
      <c r="B145" s="13" t="s">
        <v>24</v>
      </c>
      <c r="C145" s="13" t="s">
        <v>3143</v>
      </c>
      <c r="D145" s="13" t="s">
        <v>3143</v>
      </c>
      <c r="E145" s="13" t="s">
        <v>3143</v>
      </c>
    </row>
    <row r="146" spans="1:5" ht="25.15" customHeight="1" thickTop="1" thickBot="1" x14ac:dyDescent="0.3">
      <c r="A146" s="37" t="s">
        <v>149</v>
      </c>
      <c r="B146" s="13" t="s">
        <v>37</v>
      </c>
      <c r="C146" s="13" t="s">
        <v>3143</v>
      </c>
      <c r="D146" s="13" t="s">
        <v>3143</v>
      </c>
      <c r="E146" s="13" t="s">
        <v>3143</v>
      </c>
    </row>
    <row r="147" spans="1:5" ht="25.15" customHeight="1" thickTop="1" thickBot="1" x14ac:dyDescent="0.3">
      <c r="A147" s="37" t="s">
        <v>3270</v>
      </c>
      <c r="B147" s="13" t="s">
        <v>24</v>
      </c>
      <c r="C147" s="13" t="s">
        <v>3143</v>
      </c>
      <c r="D147" s="13" t="s">
        <v>3143</v>
      </c>
      <c r="E147" s="13" t="s">
        <v>6</v>
      </c>
    </row>
    <row r="148" spans="1:5" ht="25.15" customHeight="1" thickTop="1" thickBot="1" x14ac:dyDescent="0.3">
      <c r="A148" s="37" t="s">
        <v>150</v>
      </c>
      <c r="B148" s="13" t="s">
        <v>24</v>
      </c>
      <c r="C148" s="13" t="s">
        <v>3143</v>
      </c>
      <c r="D148" s="13" t="s">
        <v>3143</v>
      </c>
      <c r="E148" s="13" t="s">
        <v>3143</v>
      </c>
    </row>
    <row r="149" spans="1:5" ht="25.15" customHeight="1" thickTop="1" thickBot="1" x14ac:dyDescent="0.3">
      <c r="A149" s="37" t="s">
        <v>151</v>
      </c>
      <c r="B149" s="13" t="s">
        <v>24</v>
      </c>
      <c r="C149" s="13" t="s">
        <v>3143</v>
      </c>
      <c r="D149" s="13" t="s">
        <v>3143</v>
      </c>
      <c r="E149" s="13" t="s">
        <v>3143</v>
      </c>
    </row>
    <row r="150" spans="1:5" ht="25.15" customHeight="1" thickTop="1" thickBot="1" x14ac:dyDescent="0.3">
      <c r="A150" s="37" t="s">
        <v>152</v>
      </c>
      <c r="B150" s="13" t="s">
        <v>29</v>
      </c>
      <c r="C150" s="13" t="s">
        <v>3143</v>
      </c>
      <c r="D150" s="13" t="s">
        <v>3143</v>
      </c>
      <c r="E150" s="13" t="s">
        <v>3143</v>
      </c>
    </row>
    <row r="151" spans="1:5" ht="25.15" customHeight="1" thickTop="1" thickBot="1" x14ac:dyDescent="0.3">
      <c r="A151" s="37" t="s">
        <v>153</v>
      </c>
      <c r="B151" s="13" t="s">
        <v>29</v>
      </c>
      <c r="C151" s="13" t="s">
        <v>3143</v>
      </c>
      <c r="D151" s="13" t="s">
        <v>3143</v>
      </c>
      <c r="E151" s="13" t="s">
        <v>3143</v>
      </c>
    </row>
    <row r="152" spans="1:5" ht="25.15" customHeight="1" thickTop="1" thickBot="1" x14ac:dyDescent="0.3">
      <c r="A152" s="37" t="s">
        <v>154</v>
      </c>
      <c r="B152" s="13" t="s">
        <v>24</v>
      </c>
      <c r="C152" s="13" t="s">
        <v>3143</v>
      </c>
      <c r="D152" s="13" t="s">
        <v>3143</v>
      </c>
      <c r="E152" s="13" t="s">
        <v>3143</v>
      </c>
    </row>
    <row r="153" spans="1:5" ht="25.15" customHeight="1" thickTop="1" thickBot="1" x14ac:dyDescent="0.3">
      <c r="A153" s="37" t="s">
        <v>155</v>
      </c>
      <c r="B153" s="13" t="s">
        <v>37</v>
      </c>
      <c r="C153" s="13" t="s">
        <v>3143</v>
      </c>
      <c r="D153" s="13" t="s">
        <v>3143</v>
      </c>
      <c r="E153" s="13" t="s">
        <v>3143</v>
      </c>
    </row>
    <row r="154" spans="1:5" ht="25.15" customHeight="1" thickTop="1" thickBot="1" x14ac:dyDescent="0.3">
      <c r="A154" s="37" t="s">
        <v>156</v>
      </c>
      <c r="B154" s="13" t="s">
        <v>37</v>
      </c>
      <c r="C154" s="13" t="s">
        <v>3143</v>
      </c>
      <c r="D154" s="13" t="s">
        <v>3143</v>
      </c>
      <c r="E154" s="13" t="s">
        <v>3143</v>
      </c>
    </row>
    <row r="155" spans="1:5" ht="25.15" customHeight="1" thickTop="1" thickBot="1" x14ac:dyDescent="0.3">
      <c r="A155" s="37" t="s">
        <v>157</v>
      </c>
      <c r="B155" s="13" t="s">
        <v>29</v>
      </c>
      <c r="C155" s="13" t="s">
        <v>3143</v>
      </c>
      <c r="D155" s="13" t="s">
        <v>3143</v>
      </c>
      <c r="E155" s="13" t="s">
        <v>3143</v>
      </c>
    </row>
    <row r="156" spans="1:5" ht="25.15" customHeight="1" thickTop="1" thickBot="1" x14ac:dyDescent="0.3">
      <c r="A156" s="37" t="s">
        <v>158</v>
      </c>
      <c r="B156" s="13" t="s">
        <v>37</v>
      </c>
      <c r="C156" s="13" t="s">
        <v>3143</v>
      </c>
      <c r="D156" s="13" t="s">
        <v>3143</v>
      </c>
      <c r="E156" s="13" t="s">
        <v>3143</v>
      </c>
    </row>
    <row r="157" spans="1:5" ht="25.15" customHeight="1" thickTop="1" thickBot="1" x14ac:dyDescent="0.3">
      <c r="A157" s="37" t="s">
        <v>159</v>
      </c>
      <c r="B157" s="13" t="s">
        <v>24</v>
      </c>
      <c r="C157" s="13" t="s">
        <v>3143</v>
      </c>
      <c r="D157" s="13" t="s">
        <v>3143</v>
      </c>
      <c r="E157" s="13" t="s">
        <v>3143</v>
      </c>
    </row>
    <row r="158" spans="1:5" ht="25.15" customHeight="1" thickTop="1" thickBot="1" x14ac:dyDescent="0.3">
      <c r="A158" s="37" t="s">
        <v>160</v>
      </c>
      <c r="B158" s="13" t="s">
        <v>24</v>
      </c>
      <c r="C158" s="13" t="s">
        <v>3143</v>
      </c>
      <c r="D158" s="13" t="s">
        <v>3143</v>
      </c>
      <c r="E158" s="13" t="s">
        <v>3143</v>
      </c>
    </row>
    <row r="159" spans="1:5" ht="25.15" customHeight="1" thickTop="1" thickBot="1" x14ac:dyDescent="0.3">
      <c r="A159" s="37" t="s">
        <v>161</v>
      </c>
      <c r="B159" s="101" t="s">
        <v>47</v>
      </c>
      <c r="C159" s="101" t="s">
        <v>3143</v>
      </c>
      <c r="D159" s="101" t="s">
        <v>3143</v>
      </c>
      <c r="E159" s="102" t="s">
        <v>3143</v>
      </c>
    </row>
    <row r="160" spans="1:5" ht="25.15" customHeight="1" thickTop="1" thickBot="1" x14ac:dyDescent="0.3">
      <c r="A160" s="37" t="s">
        <v>3178</v>
      </c>
      <c r="B160" s="13" t="s">
        <v>24</v>
      </c>
      <c r="C160" s="13" t="s">
        <v>3143</v>
      </c>
      <c r="D160" s="13" t="s">
        <v>3143</v>
      </c>
      <c r="E160" s="13" t="s">
        <v>3143</v>
      </c>
    </row>
    <row r="161" spans="1:5" ht="25.15" customHeight="1" thickTop="1" thickBot="1" x14ac:dyDescent="0.3">
      <c r="A161" s="37" t="s">
        <v>162</v>
      </c>
      <c r="B161" s="13" t="s">
        <v>47</v>
      </c>
      <c r="C161" s="13" t="s">
        <v>3143</v>
      </c>
      <c r="D161" s="13" t="s">
        <v>26</v>
      </c>
      <c r="E161" s="13" t="s">
        <v>3143</v>
      </c>
    </row>
    <row r="162" spans="1:5" ht="25.15" customHeight="1" thickTop="1" thickBot="1" x14ac:dyDescent="0.3">
      <c r="A162" s="37" t="s">
        <v>164</v>
      </c>
      <c r="B162" s="13" t="s">
        <v>37</v>
      </c>
      <c r="C162" s="13" t="s">
        <v>3143</v>
      </c>
      <c r="D162" s="13" t="s">
        <v>3143</v>
      </c>
      <c r="E162" s="13" t="s">
        <v>3143</v>
      </c>
    </row>
    <row r="163" spans="1:5" ht="25.15" customHeight="1" thickTop="1" thickBot="1" x14ac:dyDescent="0.3">
      <c r="A163" s="37" t="s">
        <v>165</v>
      </c>
      <c r="B163" s="13" t="s">
        <v>24</v>
      </c>
      <c r="C163" s="13" t="s">
        <v>3143</v>
      </c>
      <c r="D163" s="13" t="s">
        <v>3143</v>
      </c>
      <c r="E163" s="13" t="s">
        <v>3143</v>
      </c>
    </row>
    <row r="164" spans="1:5" ht="25.15" customHeight="1" thickTop="1" thickBot="1" x14ac:dyDescent="0.3">
      <c r="A164" s="37" t="s">
        <v>166</v>
      </c>
      <c r="B164" s="13" t="s">
        <v>24</v>
      </c>
      <c r="C164" s="13" t="s">
        <v>3143</v>
      </c>
      <c r="D164" s="13" t="s">
        <v>3143</v>
      </c>
      <c r="E164" s="13" t="s">
        <v>3143</v>
      </c>
    </row>
    <row r="165" spans="1:5" ht="25.15" customHeight="1" thickTop="1" thickBot="1" x14ac:dyDescent="0.3">
      <c r="A165" s="37" t="s">
        <v>167</v>
      </c>
      <c r="B165" s="13" t="s">
        <v>61</v>
      </c>
      <c r="C165" s="13" t="s">
        <v>3143</v>
      </c>
      <c r="D165" s="13" t="s">
        <v>3143</v>
      </c>
      <c r="E165" s="13" t="s">
        <v>3143</v>
      </c>
    </row>
    <row r="166" spans="1:5" ht="25.15" customHeight="1" thickTop="1" thickBot="1" x14ac:dyDescent="0.3">
      <c r="A166" s="37" t="s">
        <v>168</v>
      </c>
      <c r="B166" s="13" t="s">
        <v>24</v>
      </c>
      <c r="C166" s="13" t="s">
        <v>3143</v>
      </c>
      <c r="D166" s="13" t="s">
        <v>3143</v>
      </c>
      <c r="E166" s="13" t="s">
        <v>3143</v>
      </c>
    </row>
    <row r="167" spans="1:5" ht="25.15" customHeight="1" thickTop="1" thickBot="1" x14ac:dyDescent="0.3">
      <c r="A167" s="37" t="s">
        <v>169</v>
      </c>
      <c r="B167" s="13" t="s">
        <v>24</v>
      </c>
      <c r="C167" s="13" t="s">
        <v>3143</v>
      </c>
      <c r="D167" s="13" t="s">
        <v>3143</v>
      </c>
      <c r="E167" s="13" t="s">
        <v>3143</v>
      </c>
    </row>
    <row r="168" spans="1:5" ht="25.15" customHeight="1" thickTop="1" thickBot="1" x14ac:dyDescent="0.3">
      <c r="A168" s="37" t="s">
        <v>170</v>
      </c>
      <c r="B168" s="13" t="s">
        <v>47</v>
      </c>
      <c r="C168" s="13" t="s">
        <v>3143</v>
      </c>
      <c r="D168" s="13" t="s">
        <v>3143</v>
      </c>
      <c r="E168" s="13" t="s">
        <v>3143</v>
      </c>
    </row>
    <row r="169" spans="1:5" ht="25.15" customHeight="1" thickTop="1" thickBot="1" x14ac:dyDescent="0.3">
      <c r="A169" s="37" t="s">
        <v>171</v>
      </c>
      <c r="B169" s="13" t="s">
        <v>24</v>
      </c>
      <c r="C169" s="13" t="s">
        <v>3143</v>
      </c>
      <c r="D169" s="13" t="s">
        <v>3143</v>
      </c>
      <c r="E169" s="13" t="s">
        <v>3143</v>
      </c>
    </row>
    <row r="170" spans="1:5" ht="25.15" customHeight="1" thickTop="1" thickBot="1" x14ac:dyDescent="0.3">
      <c r="A170" s="37" t="s">
        <v>172</v>
      </c>
      <c r="B170" s="13" t="s">
        <v>24</v>
      </c>
      <c r="C170" s="13" t="s">
        <v>3143</v>
      </c>
      <c r="D170" s="13" t="s">
        <v>3143</v>
      </c>
      <c r="E170" s="13" t="s">
        <v>3143</v>
      </c>
    </row>
    <row r="171" spans="1:5" ht="25.15" customHeight="1" thickTop="1" thickBot="1" x14ac:dyDescent="0.3">
      <c r="A171" s="37" t="s">
        <v>173</v>
      </c>
      <c r="B171" s="13" t="s">
        <v>24</v>
      </c>
      <c r="C171" s="13" t="s">
        <v>3143</v>
      </c>
      <c r="D171" s="13" t="s">
        <v>3143</v>
      </c>
      <c r="E171" s="13" t="s">
        <v>3143</v>
      </c>
    </row>
    <row r="172" spans="1:5" ht="25.15" customHeight="1" thickTop="1" thickBot="1" x14ac:dyDescent="0.3">
      <c r="A172" s="37" t="s">
        <v>174</v>
      </c>
      <c r="B172" s="13" t="s">
        <v>37</v>
      </c>
      <c r="C172" s="13" t="s">
        <v>3143</v>
      </c>
      <c r="D172" s="13" t="s">
        <v>3143</v>
      </c>
      <c r="E172" s="13" t="s">
        <v>3143</v>
      </c>
    </row>
    <row r="173" spans="1:5" ht="25.15" customHeight="1" thickTop="1" thickBot="1" x14ac:dyDescent="0.3">
      <c r="A173" s="37" t="s">
        <v>175</v>
      </c>
      <c r="B173" s="13" t="s">
        <v>24</v>
      </c>
      <c r="C173" s="13" t="s">
        <v>5</v>
      </c>
      <c r="D173" s="13" t="s">
        <v>3143</v>
      </c>
      <c r="E173" s="13" t="s">
        <v>3143</v>
      </c>
    </row>
    <row r="174" spans="1:5" ht="25.15" customHeight="1" thickTop="1" thickBot="1" x14ac:dyDescent="0.3">
      <c r="A174" s="37" t="s">
        <v>176</v>
      </c>
      <c r="B174" s="13" t="s">
        <v>47</v>
      </c>
      <c r="C174" s="13" t="s">
        <v>3143</v>
      </c>
      <c r="D174" s="13" t="s">
        <v>3143</v>
      </c>
      <c r="E174" s="13" t="s">
        <v>3143</v>
      </c>
    </row>
    <row r="175" spans="1:5" ht="25.15" customHeight="1" thickTop="1" thickBot="1" x14ac:dyDescent="0.3">
      <c r="A175" s="37" t="s">
        <v>3271</v>
      </c>
      <c r="B175" s="13" t="s">
        <v>24</v>
      </c>
      <c r="C175" s="13" t="s">
        <v>3143</v>
      </c>
      <c r="D175" s="13" t="s">
        <v>3143</v>
      </c>
      <c r="E175" s="13" t="s">
        <v>6</v>
      </c>
    </row>
    <row r="176" spans="1:5" ht="25.15" customHeight="1" thickTop="1" thickBot="1" x14ac:dyDescent="0.3">
      <c r="A176" s="37" t="s">
        <v>177</v>
      </c>
      <c r="B176" s="13" t="s">
        <v>24</v>
      </c>
      <c r="C176" s="13" t="s">
        <v>3143</v>
      </c>
      <c r="D176" s="13" t="s">
        <v>3143</v>
      </c>
      <c r="E176" s="13" t="s">
        <v>3143</v>
      </c>
    </row>
    <row r="177" spans="1:5" ht="25.15" customHeight="1" thickTop="1" thickBot="1" x14ac:dyDescent="0.3">
      <c r="A177" s="37" t="s">
        <v>178</v>
      </c>
      <c r="B177" s="13" t="s">
        <v>37</v>
      </c>
      <c r="C177" s="13" t="s">
        <v>3143</v>
      </c>
      <c r="D177" s="13" t="s">
        <v>3143</v>
      </c>
      <c r="E177" s="13" t="s">
        <v>3143</v>
      </c>
    </row>
    <row r="178" spans="1:5" ht="25.15" customHeight="1" thickTop="1" thickBot="1" x14ac:dyDescent="0.3">
      <c r="A178" s="37" t="s">
        <v>179</v>
      </c>
      <c r="B178" s="13" t="s">
        <v>24</v>
      </c>
      <c r="C178" s="13" t="s">
        <v>3143</v>
      </c>
      <c r="D178" s="13" t="s">
        <v>3143</v>
      </c>
      <c r="E178" s="13" t="s">
        <v>3143</v>
      </c>
    </row>
    <row r="179" spans="1:5" ht="25.15" customHeight="1" thickTop="1" thickBot="1" x14ac:dyDescent="0.3">
      <c r="A179" s="37" t="s">
        <v>180</v>
      </c>
      <c r="B179" s="13" t="s">
        <v>37</v>
      </c>
      <c r="C179" s="13" t="s">
        <v>3143</v>
      </c>
      <c r="D179" s="13" t="s">
        <v>26</v>
      </c>
      <c r="E179" s="13" t="s">
        <v>3143</v>
      </c>
    </row>
    <row r="180" spans="1:5" ht="25.15" customHeight="1" thickTop="1" thickBot="1" x14ac:dyDescent="0.3">
      <c r="A180" s="37" t="s">
        <v>181</v>
      </c>
      <c r="B180" s="13" t="s">
        <v>24</v>
      </c>
      <c r="C180" s="13" t="s">
        <v>3143</v>
      </c>
      <c r="D180" s="13" t="s">
        <v>3143</v>
      </c>
      <c r="E180" s="13" t="s">
        <v>3143</v>
      </c>
    </row>
    <row r="181" spans="1:5" ht="25.15" customHeight="1" thickTop="1" thickBot="1" x14ac:dyDescent="0.3">
      <c r="A181" s="37" t="s">
        <v>182</v>
      </c>
      <c r="B181" s="13" t="s">
        <v>37</v>
      </c>
      <c r="C181" s="13" t="s">
        <v>3143</v>
      </c>
      <c r="D181" s="13" t="s">
        <v>3143</v>
      </c>
      <c r="E181" s="13" t="s">
        <v>3143</v>
      </c>
    </row>
    <row r="182" spans="1:5" ht="25.15" customHeight="1" thickTop="1" thickBot="1" x14ac:dyDescent="0.3">
      <c r="A182" s="37" t="s">
        <v>183</v>
      </c>
      <c r="B182" s="13" t="s">
        <v>29</v>
      </c>
      <c r="C182" s="13" t="s">
        <v>5</v>
      </c>
      <c r="D182" s="13" t="s">
        <v>3143</v>
      </c>
      <c r="E182" s="13" t="s">
        <v>3143</v>
      </c>
    </row>
    <row r="183" spans="1:5" ht="25.15" customHeight="1" thickTop="1" thickBot="1" x14ac:dyDescent="0.3">
      <c r="A183" s="37" t="s">
        <v>2997</v>
      </c>
      <c r="B183" s="13" t="s">
        <v>37</v>
      </c>
      <c r="C183" s="13" t="s">
        <v>3143</v>
      </c>
      <c r="D183" s="13" t="s">
        <v>3143</v>
      </c>
      <c r="E183" s="13" t="s">
        <v>3143</v>
      </c>
    </row>
    <row r="184" spans="1:5" ht="25.15" customHeight="1" thickTop="1" thickBot="1" x14ac:dyDescent="0.3">
      <c r="A184" s="37" t="s">
        <v>2998</v>
      </c>
      <c r="B184" s="13" t="s">
        <v>37</v>
      </c>
      <c r="C184" s="13" t="s">
        <v>3143</v>
      </c>
      <c r="D184" s="13" t="s">
        <v>3143</v>
      </c>
      <c r="E184" s="13" t="s">
        <v>3143</v>
      </c>
    </row>
    <row r="185" spans="1:5" ht="25.15" customHeight="1" thickTop="1" thickBot="1" x14ac:dyDescent="0.3">
      <c r="A185" s="37" t="s">
        <v>184</v>
      </c>
      <c r="B185" s="13" t="s">
        <v>37</v>
      </c>
      <c r="C185" s="13" t="s">
        <v>5</v>
      </c>
      <c r="D185" s="13" t="s">
        <v>3143</v>
      </c>
      <c r="E185" s="13" t="s">
        <v>3143</v>
      </c>
    </row>
    <row r="186" spans="1:5" ht="25.15" customHeight="1" thickTop="1" thickBot="1" x14ac:dyDescent="0.3">
      <c r="A186" s="37" t="s">
        <v>185</v>
      </c>
      <c r="B186" s="13" t="s">
        <v>24</v>
      </c>
      <c r="C186" s="13" t="s">
        <v>3143</v>
      </c>
      <c r="D186" s="13" t="s">
        <v>26</v>
      </c>
      <c r="E186" s="13" t="s">
        <v>3143</v>
      </c>
    </row>
    <row r="187" spans="1:5" ht="25.15" customHeight="1" thickTop="1" thickBot="1" x14ac:dyDescent="0.3">
      <c r="A187" s="37" t="s">
        <v>186</v>
      </c>
      <c r="B187" s="13" t="s">
        <v>37</v>
      </c>
      <c r="C187" s="13" t="s">
        <v>5</v>
      </c>
      <c r="D187" s="13" t="s">
        <v>26</v>
      </c>
      <c r="E187" s="13" t="s">
        <v>3143</v>
      </c>
    </row>
    <row r="188" spans="1:5" ht="25.15" customHeight="1" thickTop="1" thickBot="1" x14ac:dyDescent="0.3">
      <c r="A188" s="37" t="s">
        <v>3272</v>
      </c>
      <c r="B188" s="13" t="s">
        <v>37</v>
      </c>
      <c r="C188" s="13" t="s">
        <v>3143</v>
      </c>
      <c r="D188" s="13" t="s">
        <v>3143</v>
      </c>
      <c r="E188" s="13" t="s">
        <v>6</v>
      </c>
    </row>
    <row r="189" spans="1:5" ht="25.15" customHeight="1" thickTop="1" thickBot="1" x14ac:dyDescent="0.3">
      <c r="A189" s="37" t="s">
        <v>187</v>
      </c>
      <c r="B189" s="13" t="s">
        <v>24</v>
      </c>
      <c r="C189" s="13" t="s">
        <v>3143</v>
      </c>
      <c r="D189" s="13" t="s">
        <v>3143</v>
      </c>
      <c r="E189" s="13" t="s">
        <v>3143</v>
      </c>
    </row>
    <row r="190" spans="1:5" ht="25.15" customHeight="1" thickTop="1" thickBot="1" x14ac:dyDescent="0.3">
      <c r="A190" s="37" t="s">
        <v>3497</v>
      </c>
      <c r="B190" s="13" t="s">
        <v>37</v>
      </c>
      <c r="C190" s="13" t="s">
        <v>3143</v>
      </c>
      <c r="D190" s="13" t="s">
        <v>26</v>
      </c>
      <c r="E190" s="13" t="s">
        <v>6</v>
      </c>
    </row>
    <row r="191" spans="1:5" ht="25.15" customHeight="1" thickTop="1" thickBot="1" x14ac:dyDescent="0.3">
      <c r="A191" s="37" t="s">
        <v>3273</v>
      </c>
      <c r="B191" s="13" t="s">
        <v>24</v>
      </c>
      <c r="C191" s="13" t="s">
        <v>3143</v>
      </c>
      <c r="D191" s="13" t="s">
        <v>3143</v>
      </c>
      <c r="E191" s="13" t="s">
        <v>6</v>
      </c>
    </row>
    <row r="192" spans="1:5" ht="25.15" customHeight="1" thickTop="1" thickBot="1" x14ac:dyDescent="0.3">
      <c r="A192" s="37" t="s">
        <v>188</v>
      </c>
      <c r="B192" s="13" t="s">
        <v>24</v>
      </c>
      <c r="C192" s="13" t="s">
        <v>3143</v>
      </c>
      <c r="D192" s="13" t="s">
        <v>3143</v>
      </c>
      <c r="E192" s="13" t="s">
        <v>3143</v>
      </c>
    </row>
    <row r="193" spans="1:5" ht="25.15" customHeight="1" thickTop="1" thickBot="1" x14ac:dyDescent="0.3">
      <c r="A193" s="37" t="s">
        <v>189</v>
      </c>
      <c r="B193" s="13" t="s">
        <v>47</v>
      </c>
      <c r="C193" s="13" t="s">
        <v>3143</v>
      </c>
      <c r="D193" s="13" t="s">
        <v>3143</v>
      </c>
      <c r="E193" s="13" t="s">
        <v>3143</v>
      </c>
    </row>
    <row r="194" spans="1:5" ht="25.15" customHeight="1" thickTop="1" thickBot="1" x14ac:dyDescent="0.3">
      <c r="A194" s="37" t="s">
        <v>3103</v>
      </c>
      <c r="B194" s="13" t="s">
        <v>37</v>
      </c>
      <c r="C194" s="13" t="s">
        <v>3143</v>
      </c>
      <c r="D194" s="13" t="s">
        <v>26</v>
      </c>
      <c r="E194" s="13" t="s">
        <v>3143</v>
      </c>
    </row>
    <row r="195" spans="1:5" ht="25.15" customHeight="1" thickTop="1" thickBot="1" x14ac:dyDescent="0.3">
      <c r="A195" s="37" t="s">
        <v>190</v>
      </c>
      <c r="B195" s="13" t="s">
        <v>24</v>
      </c>
      <c r="C195" s="13" t="s">
        <v>3143</v>
      </c>
      <c r="D195" s="13" t="s">
        <v>3143</v>
      </c>
      <c r="E195" s="13" t="s">
        <v>3143</v>
      </c>
    </row>
    <row r="196" spans="1:5" ht="25.15" customHeight="1" thickTop="1" thickBot="1" x14ac:dyDescent="0.3">
      <c r="A196" s="37" t="s">
        <v>191</v>
      </c>
      <c r="B196" s="13" t="s">
        <v>24</v>
      </c>
      <c r="C196" s="13" t="s">
        <v>3143</v>
      </c>
      <c r="D196" s="13" t="s">
        <v>3143</v>
      </c>
      <c r="E196" s="13" t="s">
        <v>3143</v>
      </c>
    </row>
    <row r="197" spans="1:5" ht="25.15" customHeight="1" thickTop="1" thickBot="1" x14ac:dyDescent="0.3">
      <c r="A197" s="37" t="s">
        <v>192</v>
      </c>
      <c r="B197" s="13" t="s">
        <v>24</v>
      </c>
      <c r="C197" s="13" t="s">
        <v>3143</v>
      </c>
      <c r="D197" s="13" t="s">
        <v>26</v>
      </c>
      <c r="E197" s="13" t="s">
        <v>3143</v>
      </c>
    </row>
    <row r="198" spans="1:5" ht="25.15" customHeight="1" thickTop="1" thickBot="1" x14ac:dyDescent="0.3">
      <c r="A198" s="37" t="s">
        <v>193</v>
      </c>
      <c r="B198" s="13" t="s">
        <v>24</v>
      </c>
      <c r="C198" s="13" t="s">
        <v>3143</v>
      </c>
      <c r="D198" s="13" t="s">
        <v>3143</v>
      </c>
      <c r="E198" s="13" t="s">
        <v>3143</v>
      </c>
    </row>
    <row r="199" spans="1:5" ht="25.15" customHeight="1" thickTop="1" thickBot="1" x14ac:dyDescent="0.3">
      <c r="A199" s="37" t="s">
        <v>194</v>
      </c>
      <c r="B199" s="13" t="s">
        <v>24</v>
      </c>
      <c r="C199" s="13" t="s">
        <v>3143</v>
      </c>
      <c r="D199" s="13" t="s">
        <v>3143</v>
      </c>
      <c r="E199" s="13" t="s">
        <v>3143</v>
      </c>
    </row>
    <row r="200" spans="1:5" ht="25.15" customHeight="1" thickTop="1" thickBot="1" x14ac:dyDescent="0.3">
      <c r="A200" s="37" t="s">
        <v>195</v>
      </c>
      <c r="B200" s="13" t="s">
        <v>47</v>
      </c>
      <c r="C200" s="13" t="s">
        <v>3143</v>
      </c>
      <c r="D200" s="13" t="s">
        <v>26</v>
      </c>
      <c r="E200" s="13" t="s">
        <v>3143</v>
      </c>
    </row>
    <row r="201" spans="1:5" ht="25.15" customHeight="1" thickTop="1" thickBot="1" x14ac:dyDescent="0.3">
      <c r="A201" s="37" t="s">
        <v>196</v>
      </c>
      <c r="B201" s="13" t="s">
        <v>24</v>
      </c>
      <c r="C201" s="13" t="s">
        <v>3143</v>
      </c>
      <c r="D201" s="13" t="s">
        <v>3143</v>
      </c>
      <c r="E201" s="13" t="s">
        <v>3143</v>
      </c>
    </row>
    <row r="202" spans="1:5" ht="25.15" customHeight="1" thickTop="1" thickBot="1" x14ac:dyDescent="0.3">
      <c r="A202" s="37" t="s">
        <v>197</v>
      </c>
      <c r="B202" s="13" t="s">
        <v>24</v>
      </c>
      <c r="C202" s="13" t="s">
        <v>3143</v>
      </c>
      <c r="D202" s="13" t="s">
        <v>3143</v>
      </c>
      <c r="E202" s="13" t="s">
        <v>3143</v>
      </c>
    </row>
    <row r="203" spans="1:5" ht="25.15" customHeight="1" thickTop="1" thickBot="1" x14ac:dyDescent="0.3">
      <c r="A203" s="37" t="s">
        <v>198</v>
      </c>
      <c r="B203" s="13" t="s">
        <v>61</v>
      </c>
      <c r="C203" s="13" t="s">
        <v>3143</v>
      </c>
      <c r="D203" s="13" t="s">
        <v>3143</v>
      </c>
      <c r="E203" s="13" t="s">
        <v>3143</v>
      </c>
    </row>
    <row r="204" spans="1:5" ht="25.15" customHeight="1" thickTop="1" thickBot="1" x14ac:dyDescent="0.3">
      <c r="A204" s="37" t="s">
        <v>199</v>
      </c>
      <c r="B204" s="13" t="s">
        <v>47</v>
      </c>
      <c r="C204" s="13" t="s">
        <v>3143</v>
      </c>
      <c r="D204" s="13" t="s">
        <v>3143</v>
      </c>
      <c r="E204" s="13" t="s">
        <v>3143</v>
      </c>
    </row>
    <row r="205" spans="1:5" ht="25.15" customHeight="1" thickTop="1" thickBot="1" x14ac:dyDescent="0.3">
      <c r="A205" s="37" t="s">
        <v>200</v>
      </c>
      <c r="B205" s="13" t="s">
        <v>37</v>
      </c>
      <c r="C205" s="13" t="s">
        <v>3143</v>
      </c>
      <c r="D205" s="13" t="s">
        <v>3143</v>
      </c>
      <c r="E205" s="13" t="s">
        <v>3143</v>
      </c>
    </row>
    <row r="206" spans="1:5" ht="25.15" customHeight="1" thickTop="1" thickBot="1" x14ac:dyDescent="0.3">
      <c r="A206" s="37" t="s">
        <v>201</v>
      </c>
      <c r="B206" s="13" t="s">
        <v>61</v>
      </c>
      <c r="C206" s="13" t="s">
        <v>3143</v>
      </c>
      <c r="D206" s="13" t="s">
        <v>3143</v>
      </c>
      <c r="E206" s="13" t="s">
        <v>3143</v>
      </c>
    </row>
    <row r="207" spans="1:5" ht="25.15" customHeight="1" thickTop="1" thickBot="1" x14ac:dyDescent="0.3">
      <c r="A207" s="37" t="s">
        <v>202</v>
      </c>
      <c r="B207" s="13" t="s">
        <v>37</v>
      </c>
      <c r="C207" s="13" t="s">
        <v>3143</v>
      </c>
      <c r="D207" s="13" t="s">
        <v>26</v>
      </c>
      <c r="E207" s="13" t="s">
        <v>3143</v>
      </c>
    </row>
    <row r="208" spans="1:5" ht="25.15" customHeight="1" thickTop="1" thickBot="1" x14ac:dyDescent="0.3">
      <c r="A208" s="37" t="s">
        <v>203</v>
      </c>
      <c r="B208" s="13" t="s">
        <v>47</v>
      </c>
      <c r="C208" s="13" t="s">
        <v>3143</v>
      </c>
      <c r="D208" s="13" t="s">
        <v>3143</v>
      </c>
      <c r="E208" s="13" t="s">
        <v>3143</v>
      </c>
    </row>
    <row r="209" spans="1:5" ht="25.15" customHeight="1" thickTop="1" thickBot="1" x14ac:dyDescent="0.3">
      <c r="A209" s="37" t="s">
        <v>204</v>
      </c>
      <c r="B209" s="13" t="s">
        <v>47</v>
      </c>
      <c r="C209" s="13" t="s">
        <v>3143</v>
      </c>
      <c r="D209" s="13" t="s">
        <v>26</v>
      </c>
      <c r="E209" s="13" t="s">
        <v>3143</v>
      </c>
    </row>
    <row r="210" spans="1:5" ht="25.15" customHeight="1" thickTop="1" thickBot="1" x14ac:dyDescent="0.3">
      <c r="A210" s="37" t="s">
        <v>205</v>
      </c>
      <c r="B210" s="13" t="s">
        <v>29</v>
      </c>
      <c r="C210" s="13" t="s">
        <v>3143</v>
      </c>
      <c r="D210" s="13" t="s">
        <v>3143</v>
      </c>
      <c r="E210" s="13" t="s">
        <v>3143</v>
      </c>
    </row>
    <row r="211" spans="1:5" ht="25.15" customHeight="1" thickTop="1" thickBot="1" x14ac:dyDescent="0.3">
      <c r="A211" s="37" t="s">
        <v>206</v>
      </c>
      <c r="B211" s="13" t="s">
        <v>47</v>
      </c>
      <c r="C211" s="13" t="s">
        <v>3143</v>
      </c>
      <c r="D211" s="13" t="s">
        <v>3143</v>
      </c>
      <c r="E211" s="13" t="s">
        <v>3143</v>
      </c>
    </row>
    <row r="212" spans="1:5" ht="25.15" customHeight="1" thickTop="1" thickBot="1" x14ac:dyDescent="0.3">
      <c r="A212" s="37" t="s">
        <v>207</v>
      </c>
      <c r="B212" s="13" t="s">
        <v>47</v>
      </c>
      <c r="C212" s="13" t="s">
        <v>3143</v>
      </c>
      <c r="D212" s="13" t="s">
        <v>26</v>
      </c>
      <c r="E212" s="13" t="s">
        <v>3143</v>
      </c>
    </row>
    <row r="213" spans="1:5" ht="25.15" customHeight="1" thickTop="1" thickBot="1" x14ac:dyDescent="0.3">
      <c r="A213" s="37" t="s">
        <v>208</v>
      </c>
      <c r="B213" s="13" t="s">
        <v>24</v>
      </c>
      <c r="C213" s="13" t="s">
        <v>3143</v>
      </c>
      <c r="D213" s="13" t="s">
        <v>3143</v>
      </c>
      <c r="E213" s="13" t="s">
        <v>3143</v>
      </c>
    </row>
    <row r="214" spans="1:5" ht="25.15" customHeight="1" thickTop="1" thickBot="1" x14ac:dyDescent="0.3">
      <c r="A214" s="37" t="s">
        <v>3179</v>
      </c>
      <c r="B214" s="13" t="s">
        <v>24</v>
      </c>
      <c r="C214" s="13" t="s">
        <v>3143</v>
      </c>
      <c r="D214" s="13" t="s">
        <v>3143</v>
      </c>
      <c r="E214" s="13" t="s">
        <v>3143</v>
      </c>
    </row>
    <row r="215" spans="1:5" ht="25.15" customHeight="1" thickTop="1" thickBot="1" x14ac:dyDescent="0.3">
      <c r="A215" s="37" t="s">
        <v>209</v>
      </c>
      <c r="B215" s="13" t="s">
        <v>29</v>
      </c>
      <c r="C215" s="13" t="s">
        <v>3143</v>
      </c>
      <c r="D215" s="13" t="s">
        <v>3143</v>
      </c>
      <c r="E215" s="13" t="s">
        <v>3143</v>
      </c>
    </row>
    <row r="216" spans="1:5" ht="25.15" customHeight="1" thickTop="1" thickBot="1" x14ac:dyDescent="0.3">
      <c r="A216" s="37" t="s">
        <v>210</v>
      </c>
      <c r="B216" s="13" t="s">
        <v>37</v>
      </c>
      <c r="C216" s="13" t="s">
        <v>3143</v>
      </c>
      <c r="D216" s="13" t="s">
        <v>3143</v>
      </c>
      <c r="E216" s="13" t="s">
        <v>3143</v>
      </c>
    </row>
    <row r="217" spans="1:5" ht="25.15" customHeight="1" thickTop="1" thickBot="1" x14ac:dyDescent="0.3">
      <c r="A217" s="37" t="s">
        <v>3274</v>
      </c>
      <c r="B217" s="13" t="s">
        <v>24</v>
      </c>
      <c r="C217" s="13" t="s">
        <v>3143</v>
      </c>
      <c r="D217" s="13" t="s">
        <v>3143</v>
      </c>
      <c r="E217" s="13" t="s">
        <v>6</v>
      </c>
    </row>
    <row r="218" spans="1:5" ht="25.15" customHeight="1" thickTop="1" thickBot="1" x14ac:dyDescent="0.3">
      <c r="A218" s="37" t="s">
        <v>3591</v>
      </c>
      <c r="B218" s="13" t="s">
        <v>24</v>
      </c>
      <c r="C218" s="13" t="s">
        <v>3143</v>
      </c>
      <c r="D218" s="13" t="s">
        <v>3143</v>
      </c>
      <c r="E218" s="13" t="s">
        <v>3143</v>
      </c>
    </row>
    <row r="219" spans="1:5" ht="25.15" customHeight="1" thickTop="1" thickBot="1" x14ac:dyDescent="0.3">
      <c r="A219" s="37" t="s">
        <v>211</v>
      </c>
      <c r="B219" s="13" t="s">
        <v>37</v>
      </c>
      <c r="C219" s="13" t="s">
        <v>5</v>
      </c>
      <c r="D219" s="13" t="s">
        <v>3143</v>
      </c>
      <c r="E219" s="13" t="s">
        <v>3143</v>
      </c>
    </row>
    <row r="220" spans="1:5" ht="25.15" customHeight="1" thickTop="1" thickBot="1" x14ac:dyDescent="0.3">
      <c r="A220" s="37" t="s">
        <v>212</v>
      </c>
      <c r="B220" s="13" t="s">
        <v>47</v>
      </c>
      <c r="C220" s="13" t="s">
        <v>3143</v>
      </c>
      <c r="D220" s="13" t="s">
        <v>26</v>
      </c>
      <c r="E220" s="13" t="s">
        <v>3143</v>
      </c>
    </row>
    <row r="221" spans="1:5" ht="25.15" customHeight="1" thickTop="1" thickBot="1" x14ac:dyDescent="0.3">
      <c r="A221" s="37" t="s">
        <v>213</v>
      </c>
      <c r="B221" s="13" t="s">
        <v>61</v>
      </c>
      <c r="C221" s="13" t="s">
        <v>3143</v>
      </c>
      <c r="D221" s="13" t="s">
        <v>3143</v>
      </c>
      <c r="E221" s="13" t="s">
        <v>3143</v>
      </c>
    </row>
    <row r="222" spans="1:5" ht="25.15" customHeight="1" thickTop="1" thickBot="1" x14ac:dyDescent="0.3">
      <c r="A222" s="37" t="s">
        <v>214</v>
      </c>
      <c r="B222" s="13" t="s">
        <v>61</v>
      </c>
      <c r="C222" s="13" t="s">
        <v>3143</v>
      </c>
      <c r="D222" s="13" t="s">
        <v>3143</v>
      </c>
      <c r="E222" s="13" t="s">
        <v>3143</v>
      </c>
    </row>
    <row r="223" spans="1:5" ht="25.15" customHeight="1" thickTop="1" thickBot="1" x14ac:dyDescent="0.3">
      <c r="A223" s="37" t="s">
        <v>215</v>
      </c>
      <c r="B223" s="13" t="s">
        <v>47</v>
      </c>
      <c r="C223" s="13" t="s">
        <v>3143</v>
      </c>
      <c r="D223" s="13" t="s">
        <v>26</v>
      </c>
      <c r="E223" s="13" t="s">
        <v>3143</v>
      </c>
    </row>
    <row r="224" spans="1:5" ht="25.15" customHeight="1" thickTop="1" thickBot="1" x14ac:dyDescent="0.3">
      <c r="A224" s="37" t="s">
        <v>3170</v>
      </c>
      <c r="B224" s="13" t="s">
        <v>61</v>
      </c>
      <c r="C224" s="13" t="s">
        <v>3143</v>
      </c>
      <c r="D224" s="13" t="s">
        <v>3143</v>
      </c>
      <c r="E224" s="13" t="s">
        <v>3143</v>
      </c>
    </row>
    <row r="225" spans="1:5" ht="25.15" customHeight="1" thickTop="1" thickBot="1" x14ac:dyDescent="0.3">
      <c r="A225" s="37" t="s">
        <v>216</v>
      </c>
      <c r="B225" s="13" t="s">
        <v>61</v>
      </c>
      <c r="C225" s="13" t="s">
        <v>3143</v>
      </c>
      <c r="D225" s="13" t="s">
        <v>3143</v>
      </c>
      <c r="E225" s="13" t="s">
        <v>3143</v>
      </c>
    </row>
    <row r="226" spans="1:5" ht="25.15" customHeight="1" thickTop="1" thickBot="1" x14ac:dyDescent="0.3">
      <c r="A226" s="37" t="s">
        <v>217</v>
      </c>
      <c r="B226" s="13" t="s">
        <v>61</v>
      </c>
      <c r="C226" s="13" t="s">
        <v>3143</v>
      </c>
      <c r="D226" s="13" t="s">
        <v>3143</v>
      </c>
      <c r="E226" s="13" t="s">
        <v>3143</v>
      </c>
    </row>
    <row r="227" spans="1:5" ht="25.15" customHeight="1" thickTop="1" thickBot="1" x14ac:dyDescent="0.3">
      <c r="A227" s="37" t="s">
        <v>218</v>
      </c>
      <c r="B227" s="13" t="s">
        <v>61</v>
      </c>
      <c r="C227" s="13" t="s">
        <v>3143</v>
      </c>
      <c r="D227" s="13" t="s">
        <v>3143</v>
      </c>
      <c r="E227" s="13" t="s">
        <v>3143</v>
      </c>
    </row>
    <row r="228" spans="1:5" ht="25.15" customHeight="1" thickTop="1" thickBot="1" x14ac:dyDescent="0.3">
      <c r="A228" s="37" t="s">
        <v>3548</v>
      </c>
      <c r="B228" s="13" t="s">
        <v>61</v>
      </c>
      <c r="C228" s="13" t="s">
        <v>3143</v>
      </c>
      <c r="D228" s="13" t="s">
        <v>3143</v>
      </c>
      <c r="E228" s="13" t="s">
        <v>3143</v>
      </c>
    </row>
    <row r="229" spans="1:5" ht="25.15" customHeight="1" thickTop="1" thickBot="1" x14ac:dyDescent="0.3">
      <c r="A229" s="37" t="s">
        <v>219</v>
      </c>
      <c r="B229" s="13" t="s">
        <v>24</v>
      </c>
      <c r="C229" s="13" t="s">
        <v>3143</v>
      </c>
      <c r="D229" s="13" t="s">
        <v>3143</v>
      </c>
      <c r="E229" s="13" t="s">
        <v>3143</v>
      </c>
    </row>
    <row r="230" spans="1:5" ht="25.15" customHeight="1" thickTop="1" thickBot="1" x14ac:dyDescent="0.3">
      <c r="A230" s="37" t="s">
        <v>220</v>
      </c>
      <c r="B230" s="13" t="s">
        <v>24</v>
      </c>
      <c r="C230" s="13" t="s">
        <v>3143</v>
      </c>
      <c r="D230" s="13" t="s">
        <v>3143</v>
      </c>
      <c r="E230" s="13" t="s">
        <v>3143</v>
      </c>
    </row>
    <row r="231" spans="1:5" ht="25.15" customHeight="1" thickTop="1" thickBot="1" x14ac:dyDescent="0.3">
      <c r="A231" s="37" t="s">
        <v>221</v>
      </c>
      <c r="B231" s="13" t="s">
        <v>24</v>
      </c>
      <c r="C231" s="13" t="s">
        <v>3143</v>
      </c>
      <c r="D231" s="13" t="s">
        <v>3143</v>
      </c>
      <c r="E231" s="13" t="s">
        <v>3143</v>
      </c>
    </row>
    <row r="232" spans="1:5" ht="25.15" customHeight="1" thickTop="1" thickBot="1" x14ac:dyDescent="0.3">
      <c r="A232" s="37" t="s">
        <v>222</v>
      </c>
      <c r="B232" s="13" t="s">
        <v>37</v>
      </c>
      <c r="C232" s="13" t="s">
        <v>3143</v>
      </c>
      <c r="D232" s="13" t="s">
        <v>3143</v>
      </c>
      <c r="E232" s="13" t="s">
        <v>3143</v>
      </c>
    </row>
    <row r="233" spans="1:5" ht="25.15" customHeight="1" thickTop="1" thickBot="1" x14ac:dyDescent="0.3">
      <c r="A233" s="37" t="s">
        <v>223</v>
      </c>
      <c r="B233" s="13" t="s">
        <v>37</v>
      </c>
      <c r="C233" s="13" t="s">
        <v>3143</v>
      </c>
      <c r="D233" s="13" t="s">
        <v>3143</v>
      </c>
      <c r="E233" s="13" t="s">
        <v>3143</v>
      </c>
    </row>
    <row r="234" spans="1:5" ht="25.15" customHeight="1" thickTop="1" thickBot="1" x14ac:dyDescent="0.3">
      <c r="A234" s="37" t="s">
        <v>224</v>
      </c>
      <c r="B234" s="13" t="s">
        <v>47</v>
      </c>
      <c r="C234" s="13" t="s">
        <v>3143</v>
      </c>
      <c r="D234" s="13" t="s">
        <v>3143</v>
      </c>
      <c r="E234" s="13" t="s">
        <v>3143</v>
      </c>
    </row>
    <row r="235" spans="1:5" ht="25.15" customHeight="1" thickTop="1" thickBot="1" x14ac:dyDescent="0.3">
      <c r="A235" s="37" t="s">
        <v>225</v>
      </c>
      <c r="B235" s="13" t="s">
        <v>47</v>
      </c>
      <c r="C235" s="13" t="s">
        <v>3143</v>
      </c>
      <c r="D235" s="13" t="s">
        <v>3143</v>
      </c>
      <c r="E235" s="13" t="s">
        <v>3143</v>
      </c>
    </row>
    <row r="236" spans="1:5" ht="25.15" customHeight="1" thickTop="1" thickBot="1" x14ac:dyDescent="0.3">
      <c r="A236" s="37" t="s">
        <v>3180</v>
      </c>
      <c r="B236" s="13" t="s">
        <v>37</v>
      </c>
      <c r="C236" s="13" t="s">
        <v>3143</v>
      </c>
      <c r="D236" s="13" t="s">
        <v>3143</v>
      </c>
      <c r="E236" s="13" t="s">
        <v>3143</v>
      </c>
    </row>
    <row r="237" spans="1:5" ht="25.15" customHeight="1" thickTop="1" thickBot="1" x14ac:dyDescent="0.3">
      <c r="A237" s="37" t="s">
        <v>226</v>
      </c>
      <c r="B237" s="13" t="s">
        <v>29</v>
      </c>
      <c r="C237" s="13" t="s">
        <v>3143</v>
      </c>
      <c r="D237" s="13" t="s">
        <v>3143</v>
      </c>
      <c r="E237" s="13" t="s">
        <v>3143</v>
      </c>
    </row>
    <row r="238" spans="1:5" ht="25.15" customHeight="1" thickTop="1" thickBot="1" x14ac:dyDescent="0.3">
      <c r="A238" s="37" t="s">
        <v>2928</v>
      </c>
      <c r="B238" s="13" t="s">
        <v>24</v>
      </c>
      <c r="C238" s="13" t="s">
        <v>3143</v>
      </c>
      <c r="D238" s="13" t="s">
        <v>3143</v>
      </c>
      <c r="E238" s="13" t="s">
        <v>3143</v>
      </c>
    </row>
    <row r="239" spans="1:5" ht="25.15" customHeight="1" thickTop="1" thickBot="1" x14ac:dyDescent="0.3">
      <c r="A239" s="37" t="s">
        <v>227</v>
      </c>
      <c r="B239" s="13" t="s">
        <v>37</v>
      </c>
      <c r="C239" s="13" t="s">
        <v>3143</v>
      </c>
      <c r="D239" s="13" t="s">
        <v>3143</v>
      </c>
      <c r="E239" s="13" t="s">
        <v>3143</v>
      </c>
    </row>
    <row r="240" spans="1:5" ht="25.15" customHeight="1" thickTop="1" thickBot="1" x14ac:dyDescent="0.3">
      <c r="A240" s="37" t="s">
        <v>3562</v>
      </c>
      <c r="B240" s="13" t="s">
        <v>37</v>
      </c>
      <c r="C240" s="13" t="s">
        <v>3143</v>
      </c>
      <c r="D240" s="13" t="s">
        <v>3143</v>
      </c>
      <c r="E240" s="13" t="s">
        <v>3143</v>
      </c>
    </row>
    <row r="241" spans="1:5" ht="25.15" customHeight="1" thickTop="1" thickBot="1" x14ac:dyDescent="0.3">
      <c r="A241" s="37" t="s">
        <v>228</v>
      </c>
      <c r="B241" s="13" t="s">
        <v>29</v>
      </c>
      <c r="C241" s="13" t="s">
        <v>3143</v>
      </c>
      <c r="D241" s="13" t="s">
        <v>3143</v>
      </c>
      <c r="E241" s="13" t="s">
        <v>3143</v>
      </c>
    </row>
    <row r="242" spans="1:5" ht="25.15" customHeight="1" thickTop="1" thickBot="1" x14ac:dyDescent="0.3">
      <c r="A242" s="37" t="s">
        <v>229</v>
      </c>
      <c r="B242" s="13" t="s">
        <v>37</v>
      </c>
      <c r="C242" s="13" t="s">
        <v>3143</v>
      </c>
      <c r="D242" s="13" t="s">
        <v>3143</v>
      </c>
      <c r="E242" s="13" t="s">
        <v>3143</v>
      </c>
    </row>
    <row r="243" spans="1:5" ht="25.15" customHeight="1" thickTop="1" thickBot="1" x14ac:dyDescent="0.3">
      <c r="A243" s="37" t="s">
        <v>3275</v>
      </c>
      <c r="B243" s="13" t="s">
        <v>24</v>
      </c>
      <c r="C243" s="13" t="s">
        <v>3143</v>
      </c>
      <c r="D243" s="13" t="s">
        <v>3143</v>
      </c>
      <c r="E243" s="13" t="s">
        <v>6</v>
      </c>
    </row>
    <row r="244" spans="1:5" ht="25.15" customHeight="1" thickTop="1" thickBot="1" x14ac:dyDescent="0.3">
      <c r="A244" s="37" t="s">
        <v>230</v>
      </c>
      <c r="B244" s="13" t="s">
        <v>29</v>
      </c>
      <c r="C244" s="13" t="s">
        <v>3143</v>
      </c>
      <c r="D244" s="13" t="s">
        <v>3143</v>
      </c>
      <c r="E244" s="13" t="s">
        <v>3143</v>
      </c>
    </row>
    <row r="245" spans="1:5" ht="25.15" customHeight="1" thickTop="1" thickBot="1" x14ac:dyDescent="0.3">
      <c r="A245" s="37" t="s">
        <v>231</v>
      </c>
      <c r="B245" s="13" t="s">
        <v>37</v>
      </c>
      <c r="C245" s="13" t="s">
        <v>3143</v>
      </c>
      <c r="D245" s="13" t="s">
        <v>3143</v>
      </c>
      <c r="E245" s="13" t="s">
        <v>3143</v>
      </c>
    </row>
    <row r="246" spans="1:5" ht="25.15" customHeight="1" thickTop="1" thickBot="1" x14ac:dyDescent="0.3">
      <c r="A246" s="37" t="s">
        <v>2964</v>
      </c>
      <c r="B246" s="13" t="s">
        <v>24</v>
      </c>
      <c r="C246" s="13" t="s">
        <v>3143</v>
      </c>
      <c r="D246" s="13" t="s">
        <v>26</v>
      </c>
      <c r="E246" s="13" t="s">
        <v>3143</v>
      </c>
    </row>
    <row r="247" spans="1:5" ht="25.15" customHeight="1" thickTop="1" thickBot="1" x14ac:dyDescent="0.3">
      <c r="A247" s="37" t="s">
        <v>2955</v>
      </c>
      <c r="B247" s="13" t="s">
        <v>37</v>
      </c>
      <c r="C247" s="13" t="s">
        <v>3143</v>
      </c>
      <c r="D247" s="13" t="s">
        <v>3143</v>
      </c>
      <c r="E247" s="13" t="s">
        <v>3143</v>
      </c>
    </row>
    <row r="248" spans="1:5" ht="25.15" customHeight="1" thickTop="1" thickBot="1" x14ac:dyDescent="0.3">
      <c r="A248" s="37" t="s">
        <v>2956</v>
      </c>
      <c r="B248" s="13" t="s">
        <v>37</v>
      </c>
      <c r="C248" s="13" t="s">
        <v>3143</v>
      </c>
      <c r="D248" s="13" t="s">
        <v>3143</v>
      </c>
      <c r="E248" s="13" t="s">
        <v>3143</v>
      </c>
    </row>
    <row r="249" spans="1:5" ht="25.15" customHeight="1" thickTop="1" thickBot="1" x14ac:dyDescent="0.3">
      <c r="A249" s="37" t="s">
        <v>2963</v>
      </c>
      <c r="B249" s="13" t="s">
        <v>24</v>
      </c>
      <c r="C249" s="13" t="s">
        <v>3143</v>
      </c>
      <c r="D249" s="13" t="s">
        <v>3143</v>
      </c>
      <c r="E249" s="13" t="s">
        <v>3143</v>
      </c>
    </row>
    <row r="250" spans="1:5" ht="25.15" customHeight="1" thickTop="1" thickBot="1" x14ac:dyDescent="0.3">
      <c r="A250" s="37" t="s">
        <v>2965</v>
      </c>
      <c r="B250" s="13" t="s">
        <v>47</v>
      </c>
      <c r="C250" s="13" t="s">
        <v>3143</v>
      </c>
      <c r="D250" s="13" t="s">
        <v>26</v>
      </c>
      <c r="E250" s="13" t="s">
        <v>3143</v>
      </c>
    </row>
    <row r="251" spans="1:5" ht="25.15" customHeight="1" thickTop="1" thickBot="1" x14ac:dyDescent="0.3">
      <c r="A251" s="37" t="s">
        <v>2962</v>
      </c>
      <c r="B251" s="13" t="s">
        <v>47</v>
      </c>
      <c r="C251" s="13" t="s">
        <v>3143</v>
      </c>
      <c r="D251" s="13" t="s">
        <v>26</v>
      </c>
      <c r="E251" s="13" t="s">
        <v>3143</v>
      </c>
    </row>
    <row r="252" spans="1:5" ht="25.15" customHeight="1" thickTop="1" thickBot="1" x14ac:dyDescent="0.3">
      <c r="A252" s="37" t="s">
        <v>3596</v>
      </c>
      <c r="B252" s="13" t="s">
        <v>24</v>
      </c>
      <c r="C252" s="13" t="s">
        <v>3143</v>
      </c>
      <c r="D252" s="13" t="s">
        <v>3143</v>
      </c>
      <c r="E252" s="13" t="s">
        <v>6</v>
      </c>
    </row>
    <row r="253" spans="1:5" ht="25.15" customHeight="1" thickTop="1" thickBot="1" x14ac:dyDescent="0.3">
      <c r="A253" s="37" t="s">
        <v>232</v>
      </c>
      <c r="B253" s="13" t="s">
        <v>37</v>
      </c>
      <c r="C253" s="13" t="s">
        <v>3143</v>
      </c>
      <c r="D253" s="13" t="s">
        <v>3143</v>
      </c>
      <c r="E253" s="13" t="s">
        <v>3143</v>
      </c>
    </row>
    <row r="254" spans="1:5" ht="25.15" customHeight="1" thickTop="1" thickBot="1" x14ac:dyDescent="0.3">
      <c r="A254" s="37" t="s">
        <v>233</v>
      </c>
      <c r="B254" s="13" t="s">
        <v>37</v>
      </c>
      <c r="C254" s="13" t="s">
        <v>3143</v>
      </c>
      <c r="D254" s="13" t="s">
        <v>3143</v>
      </c>
      <c r="E254" s="13" t="s">
        <v>3143</v>
      </c>
    </row>
    <row r="255" spans="1:5" ht="25.15" customHeight="1" thickTop="1" thickBot="1" x14ac:dyDescent="0.3">
      <c r="A255" s="37" t="s">
        <v>234</v>
      </c>
      <c r="B255" s="13" t="s">
        <v>37</v>
      </c>
      <c r="C255" s="13" t="s">
        <v>5</v>
      </c>
      <c r="D255" s="13" t="s">
        <v>3143</v>
      </c>
      <c r="E255" s="13" t="s">
        <v>3143</v>
      </c>
    </row>
    <row r="256" spans="1:5" ht="25.15" customHeight="1" thickTop="1" thickBot="1" x14ac:dyDescent="0.3">
      <c r="A256" s="37" t="s">
        <v>235</v>
      </c>
      <c r="B256" s="13" t="s">
        <v>37</v>
      </c>
      <c r="C256" s="13" t="s">
        <v>3143</v>
      </c>
      <c r="D256" s="13" t="s">
        <v>3143</v>
      </c>
      <c r="E256" s="13" t="s">
        <v>3143</v>
      </c>
    </row>
    <row r="257" spans="1:5" ht="25.15" customHeight="1" thickTop="1" thickBot="1" x14ac:dyDescent="0.3">
      <c r="A257" s="37" t="s">
        <v>236</v>
      </c>
      <c r="B257" s="13" t="s">
        <v>37</v>
      </c>
      <c r="C257" s="13" t="s">
        <v>3143</v>
      </c>
      <c r="D257" s="13" t="s">
        <v>3143</v>
      </c>
      <c r="E257" s="13" t="s">
        <v>3143</v>
      </c>
    </row>
    <row r="258" spans="1:5" ht="25.15" customHeight="1" thickTop="1" thickBot="1" x14ac:dyDescent="0.3">
      <c r="A258" s="37" t="s">
        <v>237</v>
      </c>
      <c r="B258" s="13" t="s">
        <v>37</v>
      </c>
      <c r="C258" s="13" t="s">
        <v>3143</v>
      </c>
      <c r="D258" s="13" t="s">
        <v>3143</v>
      </c>
      <c r="E258" s="13" t="s">
        <v>3143</v>
      </c>
    </row>
    <row r="259" spans="1:5" ht="25.15" customHeight="1" thickTop="1" thickBot="1" x14ac:dyDescent="0.3">
      <c r="A259" s="37" t="s">
        <v>238</v>
      </c>
      <c r="B259" s="13" t="s">
        <v>24</v>
      </c>
      <c r="C259" s="13" t="s">
        <v>3143</v>
      </c>
      <c r="D259" s="13" t="s">
        <v>3143</v>
      </c>
      <c r="E259" s="13" t="s">
        <v>3143</v>
      </c>
    </row>
    <row r="260" spans="1:5" ht="25.15" customHeight="1" thickTop="1" thickBot="1" x14ac:dyDescent="0.3">
      <c r="A260" s="37" t="s">
        <v>239</v>
      </c>
      <c r="B260" s="13" t="s">
        <v>24</v>
      </c>
      <c r="C260" s="13" t="s">
        <v>3143</v>
      </c>
      <c r="D260" s="13" t="s">
        <v>3143</v>
      </c>
      <c r="E260" s="13" t="s">
        <v>3143</v>
      </c>
    </row>
    <row r="261" spans="1:5" ht="25.15" customHeight="1" thickTop="1" thickBot="1" x14ac:dyDescent="0.3">
      <c r="A261" s="37" t="s">
        <v>240</v>
      </c>
      <c r="B261" s="13" t="s">
        <v>24</v>
      </c>
      <c r="C261" s="13" t="s">
        <v>3143</v>
      </c>
      <c r="D261" s="13" t="s">
        <v>26</v>
      </c>
      <c r="E261" s="13" t="s">
        <v>3143</v>
      </c>
    </row>
    <row r="262" spans="1:5" ht="25.15" customHeight="1" thickTop="1" thickBot="1" x14ac:dyDescent="0.3">
      <c r="A262" s="37" t="s">
        <v>241</v>
      </c>
      <c r="B262" s="13" t="s">
        <v>24</v>
      </c>
      <c r="C262" s="13" t="s">
        <v>3143</v>
      </c>
      <c r="D262" s="13" t="s">
        <v>3143</v>
      </c>
      <c r="E262" s="13" t="s">
        <v>3143</v>
      </c>
    </row>
    <row r="263" spans="1:5" ht="25.15" customHeight="1" thickTop="1" thickBot="1" x14ac:dyDescent="0.3">
      <c r="A263" s="37" t="s">
        <v>2888</v>
      </c>
      <c r="B263" s="13" t="s">
        <v>37</v>
      </c>
      <c r="C263" s="13" t="s">
        <v>3143</v>
      </c>
      <c r="D263" s="13" t="s">
        <v>3143</v>
      </c>
      <c r="E263" s="13" t="s">
        <v>3143</v>
      </c>
    </row>
    <row r="264" spans="1:5" ht="25.15" customHeight="1" thickTop="1" thickBot="1" x14ac:dyDescent="0.3">
      <c r="A264" s="37" t="s">
        <v>242</v>
      </c>
      <c r="B264" s="13" t="s">
        <v>24</v>
      </c>
      <c r="C264" s="13" t="s">
        <v>3143</v>
      </c>
      <c r="D264" s="13" t="s">
        <v>3143</v>
      </c>
      <c r="E264" s="13" t="s">
        <v>3143</v>
      </c>
    </row>
    <row r="265" spans="1:5" ht="25.15" customHeight="1" thickTop="1" thickBot="1" x14ac:dyDescent="0.3">
      <c r="A265" s="37" t="s">
        <v>243</v>
      </c>
      <c r="B265" s="13" t="s">
        <v>29</v>
      </c>
      <c r="C265" s="13" t="s">
        <v>3143</v>
      </c>
      <c r="D265" s="13" t="s">
        <v>3143</v>
      </c>
      <c r="E265" s="13" t="s">
        <v>3143</v>
      </c>
    </row>
    <row r="266" spans="1:5" ht="25.15" customHeight="1" thickTop="1" thickBot="1" x14ac:dyDescent="0.3">
      <c r="A266" s="37" t="s">
        <v>244</v>
      </c>
      <c r="B266" s="13" t="s">
        <v>24</v>
      </c>
      <c r="C266" s="13" t="s">
        <v>3143</v>
      </c>
      <c r="D266" s="13" t="s">
        <v>26</v>
      </c>
      <c r="E266" s="13" t="s">
        <v>3143</v>
      </c>
    </row>
    <row r="267" spans="1:5" ht="25.15" customHeight="1" thickTop="1" thickBot="1" x14ac:dyDescent="0.3">
      <c r="A267" s="37" t="s">
        <v>245</v>
      </c>
      <c r="B267" s="13" t="s">
        <v>24</v>
      </c>
      <c r="C267" s="13" t="s">
        <v>3143</v>
      </c>
      <c r="D267" s="13" t="s">
        <v>3143</v>
      </c>
      <c r="E267" s="13" t="s">
        <v>3143</v>
      </c>
    </row>
    <row r="268" spans="1:5" ht="25.15" customHeight="1" thickTop="1" thickBot="1" x14ac:dyDescent="0.3">
      <c r="A268" s="37" t="s">
        <v>246</v>
      </c>
      <c r="B268" s="13" t="s">
        <v>24</v>
      </c>
      <c r="C268" s="13" t="s">
        <v>3143</v>
      </c>
      <c r="D268" s="13" t="s">
        <v>26</v>
      </c>
      <c r="E268" s="13" t="s">
        <v>3143</v>
      </c>
    </row>
    <row r="269" spans="1:5" ht="25.15" customHeight="1" thickTop="1" thickBot="1" x14ac:dyDescent="0.3">
      <c r="A269" s="37" t="s">
        <v>3276</v>
      </c>
      <c r="B269" s="13" t="s">
        <v>24</v>
      </c>
      <c r="C269" s="13" t="s">
        <v>3143</v>
      </c>
      <c r="D269" s="13" t="s">
        <v>3143</v>
      </c>
      <c r="E269" s="13" t="s">
        <v>6</v>
      </c>
    </row>
    <row r="270" spans="1:5" ht="25.15" customHeight="1" thickTop="1" thickBot="1" x14ac:dyDescent="0.3">
      <c r="A270" s="37" t="s">
        <v>3277</v>
      </c>
      <c r="B270" s="13" t="s">
        <v>24</v>
      </c>
      <c r="C270" s="13" t="s">
        <v>5</v>
      </c>
      <c r="D270" s="13" t="s">
        <v>3143</v>
      </c>
      <c r="E270" s="13" t="s">
        <v>6</v>
      </c>
    </row>
    <row r="271" spans="1:5" ht="25.15" customHeight="1" thickTop="1" thickBot="1" x14ac:dyDescent="0.3">
      <c r="A271" s="37" t="s">
        <v>247</v>
      </c>
      <c r="B271" s="13" t="s">
        <v>37</v>
      </c>
      <c r="C271" s="13" t="s">
        <v>3143</v>
      </c>
      <c r="D271" s="13" t="s">
        <v>3143</v>
      </c>
      <c r="E271" s="13" t="s">
        <v>3143</v>
      </c>
    </row>
    <row r="272" spans="1:5" ht="25.15" customHeight="1" thickTop="1" thickBot="1" x14ac:dyDescent="0.3">
      <c r="A272" s="37" t="s">
        <v>248</v>
      </c>
      <c r="B272" s="13" t="s">
        <v>61</v>
      </c>
      <c r="C272" s="13" t="s">
        <v>3143</v>
      </c>
      <c r="D272" s="13" t="s">
        <v>3143</v>
      </c>
      <c r="E272" s="13" t="s">
        <v>3143</v>
      </c>
    </row>
    <row r="273" spans="1:5" ht="25.15" customHeight="1" thickTop="1" thickBot="1" x14ac:dyDescent="0.3">
      <c r="A273" s="37" t="s">
        <v>2909</v>
      </c>
      <c r="B273" s="13" t="s">
        <v>24</v>
      </c>
      <c r="C273" s="13" t="s">
        <v>3143</v>
      </c>
      <c r="D273" s="13" t="s">
        <v>3143</v>
      </c>
      <c r="E273" s="13" t="s">
        <v>3143</v>
      </c>
    </row>
    <row r="274" spans="1:5" ht="25.15" customHeight="1" thickTop="1" thickBot="1" x14ac:dyDescent="0.3">
      <c r="A274" s="37" t="s">
        <v>249</v>
      </c>
      <c r="B274" s="13" t="s">
        <v>37</v>
      </c>
      <c r="C274" s="13" t="s">
        <v>3143</v>
      </c>
      <c r="D274" s="13" t="s">
        <v>3143</v>
      </c>
      <c r="E274" s="13" t="s">
        <v>3143</v>
      </c>
    </row>
    <row r="275" spans="1:5" ht="25.15" customHeight="1" thickTop="1" thickBot="1" x14ac:dyDescent="0.3">
      <c r="A275" s="37" t="s">
        <v>250</v>
      </c>
      <c r="B275" s="13" t="s">
        <v>29</v>
      </c>
      <c r="C275" s="13" t="s">
        <v>3143</v>
      </c>
      <c r="D275" s="13" t="s">
        <v>3143</v>
      </c>
      <c r="E275" s="13" t="s">
        <v>3143</v>
      </c>
    </row>
    <row r="276" spans="1:5" ht="25.15" customHeight="1" thickTop="1" thickBot="1" x14ac:dyDescent="0.3">
      <c r="A276" s="37" t="s">
        <v>251</v>
      </c>
      <c r="B276" s="13" t="s">
        <v>24</v>
      </c>
      <c r="C276" s="13" t="s">
        <v>3143</v>
      </c>
      <c r="D276" s="13" t="s">
        <v>3143</v>
      </c>
      <c r="E276" s="13" t="s">
        <v>3143</v>
      </c>
    </row>
    <row r="277" spans="1:5" ht="25.15" customHeight="1" thickTop="1" thickBot="1" x14ac:dyDescent="0.3">
      <c r="A277" s="37" t="s">
        <v>3278</v>
      </c>
      <c r="B277" s="13" t="s">
        <v>24</v>
      </c>
      <c r="C277" s="13" t="s">
        <v>3143</v>
      </c>
      <c r="D277" s="13" t="s">
        <v>3143</v>
      </c>
      <c r="E277" s="13" t="s">
        <v>6</v>
      </c>
    </row>
    <row r="278" spans="1:5" ht="25.15" customHeight="1" thickTop="1" thickBot="1" x14ac:dyDescent="0.3">
      <c r="A278" s="37" t="s">
        <v>3181</v>
      </c>
      <c r="B278" s="13" t="s">
        <v>24</v>
      </c>
      <c r="C278" s="13" t="s">
        <v>3143</v>
      </c>
      <c r="D278" s="13" t="s">
        <v>3143</v>
      </c>
      <c r="E278" s="13" t="s">
        <v>3143</v>
      </c>
    </row>
    <row r="279" spans="1:5" ht="25.15" customHeight="1" thickTop="1" thickBot="1" x14ac:dyDescent="0.3">
      <c r="A279" s="37" t="s">
        <v>252</v>
      </c>
      <c r="B279" s="13" t="s">
        <v>37</v>
      </c>
      <c r="C279" s="13" t="s">
        <v>3143</v>
      </c>
      <c r="D279" s="13" t="s">
        <v>3143</v>
      </c>
      <c r="E279" s="13" t="s">
        <v>3143</v>
      </c>
    </row>
    <row r="280" spans="1:5" ht="25.15" customHeight="1" thickTop="1" thickBot="1" x14ac:dyDescent="0.3">
      <c r="A280" s="37" t="s">
        <v>253</v>
      </c>
      <c r="B280" s="13" t="s">
        <v>24</v>
      </c>
      <c r="C280" s="13" t="s">
        <v>3143</v>
      </c>
      <c r="D280" s="13" t="s">
        <v>26</v>
      </c>
      <c r="E280" s="13" t="s">
        <v>3143</v>
      </c>
    </row>
    <row r="281" spans="1:5" ht="25.15" customHeight="1" thickTop="1" thickBot="1" x14ac:dyDescent="0.3">
      <c r="A281" s="37" t="s">
        <v>254</v>
      </c>
      <c r="B281" s="13" t="s">
        <v>24</v>
      </c>
      <c r="C281" s="13" t="s">
        <v>3143</v>
      </c>
      <c r="D281" s="13" t="s">
        <v>3143</v>
      </c>
      <c r="E281" s="13" t="s">
        <v>3143</v>
      </c>
    </row>
    <row r="282" spans="1:5" ht="25.15" customHeight="1" thickTop="1" thickBot="1" x14ac:dyDescent="0.3">
      <c r="A282" s="37" t="s">
        <v>255</v>
      </c>
      <c r="B282" s="13" t="s">
        <v>24</v>
      </c>
      <c r="C282" s="13" t="s">
        <v>3143</v>
      </c>
      <c r="D282" s="13" t="s">
        <v>3143</v>
      </c>
      <c r="E282" s="13" t="s">
        <v>3143</v>
      </c>
    </row>
    <row r="283" spans="1:5" ht="25.15" customHeight="1" thickTop="1" thickBot="1" x14ac:dyDescent="0.3">
      <c r="A283" s="37" t="s">
        <v>256</v>
      </c>
      <c r="B283" s="13" t="s">
        <v>24</v>
      </c>
      <c r="C283" s="13" t="s">
        <v>3143</v>
      </c>
      <c r="D283" s="13" t="s">
        <v>3143</v>
      </c>
      <c r="E283" s="13" t="s">
        <v>3143</v>
      </c>
    </row>
    <row r="284" spans="1:5" ht="25.15" customHeight="1" thickTop="1" thickBot="1" x14ac:dyDescent="0.3">
      <c r="A284" s="37" t="s">
        <v>257</v>
      </c>
      <c r="B284" s="13" t="s">
        <v>37</v>
      </c>
      <c r="C284" s="13" t="s">
        <v>3143</v>
      </c>
      <c r="D284" s="13" t="s">
        <v>3143</v>
      </c>
      <c r="E284" s="13" t="s">
        <v>3143</v>
      </c>
    </row>
    <row r="285" spans="1:5" ht="25.15" customHeight="1" thickTop="1" thickBot="1" x14ac:dyDescent="0.3">
      <c r="A285" s="37" t="s">
        <v>258</v>
      </c>
      <c r="B285" s="13" t="s">
        <v>47</v>
      </c>
      <c r="C285" s="13" t="s">
        <v>3143</v>
      </c>
      <c r="D285" s="13" t="s">
        <v>3143</v>
      </c>
      <c r="E285" s="13" t="s">
        <v>3143</v>
      </c>
    </row>
    <row r="286" spans="1:5" ht="25.15" customHeight="1" thickTop="1" thickBot="1" x14ac:dyDescent="0.3">
      <c r="A286" s="37" t="s">
        <v>3152</v>
      </c>
      <c r="B286" s="13" t="s">
        <v>24</v>
      </c>
      <c r="C286" s="13" t="s">
        <v>3143</v>
      </c>
      <c r="D286" s="13" t="s">
        <v>3143</v>
      </c>
      <c r="E286" s="13" t="s">
        <v>3143</v>
      </c>
    </row>
    <row r="287" spans="1:5" ht="25.15" customHeight="1" thickTop="1" thickBot="1" x14ac:dyDescent="0.3">
      <c r="A287" s="37" t="s">
        <v>259</v>
      </c>
      <c r="B287" s="13" t="s">
        <v>37</v>
      </c>
      <c r="C287" s="13" t="s">
        <v>3143</v>
      </c>
      <c r="D287" s="13" t="s">
        <v>3143</v>
      </c>
      <c r="E287" s="13" t="s">
        <v>3143</v>
      </c>
    </row>
    <row r="288" spans="1:5" ht="25.15" customHeight="1" thickTop="1" thickBot="1" x14ac:dyDescent="0.3">
      <c r="A288" s="37" t="s">
        <v>260</v>
      </c>
      <c r="B288" s="13" t="s">
        <v>24</v>
      </c>
      <c r="C288" s="13" t="s">
        <v>5</v>
      </c>
      <c r="D288" s="13" t="s">
        <v>3143</v>
      </c>
      <c r="E288" s="13" t="s">
        <v>3143</v>
      </c>
    </row>
    <row r="289" spans="1:5" ht="25.15" customHeight="1" thickTop="1" thickBot="1" x14ac:dyDescent="0.3">
      <c r="A289" s="37" t="s">
        <v>3058</v>
      </c>
      <c r="B289" s="13" t="s">
        <v>24</v>
      </c>
      <c r="C289" s="13" t="s">
        <v>3143</v>
      </c>
      <c r="D289" s="13" t="s">
        <v>3143</v>
      </c>
      <c r="E289" s="13" t="s">
        <v>3143</v>
      </c>
    </row>
    <row r="290" spans="1:5" ht="25.15" customHeight="1" thickTop="1" thickBot="1" x14ac:dyDescent="0.3">
      <c r="A290" s="37" t="s">
        <v>2944</v>
      </c>
      <c r="B290" s="13" t="s">
        <v>24</v>
      </c>
      <c r="C290" s="13" t="s">
        <v>5</v>
      </c>
      <c r="D290" s="13" t="s">
        <v>3143</v>
      </c>
      <c r="E290" s="13" t="s">
        <v>3143</v>
      </c>
    </row>
    <row r="291" spans="1:5" ht="25.15" customHeight="1" thickTop="1" thickBot="1" x14ac:dyDescent="0.3">
      <c r="A291" s="37" t="s">
        <v>261</v>
      </c>
      <c r="B291" s="13" t="s">
        <v>24</v>
      </c>
      <c r="C291" s="13" t="s">
        <v>3143</v>
      </c>
      <c r="D291" s="13" t="s">
        <v>3143</v>
      </c>
      <c r="E291" s="13" t="s">
        <v>3143</v>
      </c>
    </row>
    <row r="292" spans="1:5" ht="25.15" customHeight="1" thickTop="1" thickBot="1" x14ac:dyDescent="0.3">
      <c r="A292" s="37" t="s">
        <v>262</v>
      </c>
      <c r="B292" s="13" t="s">
        <v>24</v>
      </c>
      <c r="C292" s="13" t="s">
        <v>3143</v>
      </c>
      <c r="D292" s="13" t="s">
        <v>3143</v>
      </c>
      <c r="E292" s="13" t="s">
        <v>3143</v>
      </c>
    </row>
    <row r="293" spans="1:5" ht="25.15" customHeight="1" thickTop="1" thickBot="1" x14ac:dyDescent="0.3">
      <c r="A293" s="37" t="s">
        <v>263</v>
      </c>
      <c r="B293" s="13" t="s">
        <v>24</v>
      </c>
      <c r="C293" s="13" t="s">
        <v>3143</v>
      </c>
      <c r="D293" s="13" t="s">
        <v>3143</v>
      </c>
      <c r="E293" s="13" t="s">
        <v>3143</v>
      </c>
    </row>
    <row r="294" spans="1:5" ht="25.15" customHeight="1" thickTop="1" thickBot="1" x14ac:dyDescent="0.3">
      <c r="A294" s="37" t="s">
        <v>264</v>
      </c>
      <c r="B294" s="13" t="s">
        <v>47</v>
      </c>
      <c r="C294" s="13" t="s">
        <v>3143</v>
      </c>
      <c r="D294" s="13" t="s">
        <v>3143</v>
      </c>
      <c r="E294" s="13" t="s">
        <v>3143</v>
      </c>
    </row>
    <row r="295" spans="1:5" ht="25.15" customHeight="1" thickTop="1" thickBot="1" x14ac:dyDescent="0.3">
      <c r="A295" s="37" t="s">
        <v>3658</v>
      </c>
      <c r="B295" s="13" t="s">
        <v>24</v>
      </c>
      <c r="C295" s="13" t="s">
        <v>3143</v>
      </c>
      <c r="D295" s="13" t="s">
        <v>3143</v>
      </c>
      <c r="E295" s="13" t="s">
        <v>3143</v>
      </c>
    </row>
    <row r="296" spans="1:5" ht="25.15" customHeight="1" thickTop="1" thickBot="1" x14ac:dyDescent="0.3">
      <c r="A296" s="37" t="s">
        <v>265</v>
      </c>
      <c r="B296" s="13" t="s">
        <v>29</v>
      </c>
      <c r="C296" s="13" t="s">
        <v>3143</v>
      </c>
      <c r="D296" s="13" t="s">
        <v>3143</v>
      </c>
      <c r="E296" s="13" t="s">
        <v>3143</v>
      </c>
    </row>
    <row r="297" spans="1:5" ht="25.15" customHeight="1" thickTop="1" thickBot="1" x14ac:dyDescent="0.3">
      <c r="A297" s="37" t="s">
        <v>266</v>
      </c>
      <c r="B297" s="13" t="s">
        <v>29</v>
      </c>
      <c r="C297" s="13" t="s">
        <v>3143</v>
      </c>
      <c r="D297" s="13" t="s">
        <v>3143</v>
      </c>
      <c r="E297" s="13" t="s">
        <v>3143</v>
      </c>
    </row>
    <row r="298" spans="1:5" ht="25.15" customHeight="1" thickTop="1" thickBot="1" x14ac:dyDescent="0.3">
      <c r="A298" s="37" t="s">
        <v>267</v>
      </c>
      <c r="B298" s="13" t="s">
        <v>37</v>
      </c>
      <c r="C298" s="13" t="s">
        <v>5</v>
      </c>
      <c r="D298" s="13" t="s">
        <v>3143</v>
      </c>
      <c r="E298" s="13" t="s">
        <v>3143</v>
      </c>
    </row>
    <row r="299" spans="1:5" ht="25.15" customHeight="1" thickTop="1" thickBot="1" x14ac:dyDescent="0.3">
      <c r="A299" s="37" t="s">
        <v>268</v>
      </c>
      <c r="B299" s="13" t="s">
        <v>47</v>
      </c>
      <c r="C299" s="13" t="s">
        <v>3143</v>
      </c>
      <c r="D299" s="13" t="s">
        <v>3143</v>
      </c>
      <c r="E299" s="13" t="s">
        <v>3143</v>
      </c>
    </row>
    <row r="300" spans="1:5" ht="25.15" customHeight="1" thickTop="1" thickBot="1" x14ac:dyDescent="0.3">
      <c r="A300" s="37" t="s">
        <v>269</v>
      </c>
      <c r="B300" s="13" t="s">
        <v>47</v>
      </c>
      <c r="C300" s="13" t="s">
        <v>3143</v>
      </c>
      <c r="D300" s="13" t="s">
        <v>3143</v>
      </c>
      <c r="E300" s="13" t="s">
        <v>3143</v>
      </c>
    </row>
    <row r="301" spans="1:5" ht="25.15" customHeight="1" thickTop="1" thickBot="1" x14ac:dyDescent="0.3">
      <c r="A301" s="37" t="s">
        <v>270</v>
      </c>
      <c r="B301" s="13" t="s">
        <v>24</v>
      </c>
      <c r="C301" s="13" t="s">
        <v>3143</v>
      </c>
      <c r="D301" s="13" t="s">
        <v>3143</v>
      </c>
      <c r="E301" s="13" t="s">
        <v>3143</v>
      </c>
    </row>
    <row r="302" spans="1:5" ht="25.15" customHeight="1" thickTop="1" thickBot="1" x14ac:dyDescent="0.3">
      <c r="A302" s="37" t="s">
        <v>271</v>
      </c>
      <c r="B302" s="13" t="s">
        <v>29</v>
      </c>
      <c r="C302" s="13" t="s">
        <v>3143</v>
      </c>
      <c r="D302" s="13" t="s">
        <v>3143</v>
      </c>
      <c r="E302" s="13" t="s">
        <v>3143</v>
      </c>
    </row>
    <row r="303" spans="1:5" ht="25.15" customHeight="1" thickTop="1" thickBot="1" x14ac:dyDescent="0.3">
      <c r="A303" s="37" t="s">
        <v>272</v>
      </c>
      <c r="B303" s="13" t="s">
        <v>37</v>
      </c>
      <c r="C303" s="13" t="s">
        <v>3143</v>
      </c>
      <c r="D303" s="13" t="s">
        <v>3143</v>
      </c>
      <c r="E303" s="13" t="s">
        <v>3143</v>
      </c>
    </row>
    <row r="304" spans="1:5" ht="25.15" customHeight="1" thickTop="1" thickBot="1" x14ac:dyDescent="0.3">
      <c r="A304" s="37" t="s">
        <v>273</v>
      </c>
      <c r="B304" s="13" t="s">
        <v>37</v>
      </c>
      <c r="C304" s="13" t="s">
        <v>3143</v>
      </c>
      <c r="D304" s="13" t="s">
        <v>3143</v>
      </c>
      <c r="E304" s="13" t="s">
        <v>3143</v>
      </c>
    </row>
    <row r="305" spans="1:5" ht="25.15" customHeight="1" thickTop="1" thickBot="1" x14ac:dyDescent="0.3">
      <c r="A305" s="37" t="s">
        <v>3046</v>
      </c>
      <c r="B305" s="13" t="s">
        <v>37</v>
      </c>
      <c r="C305" s="13" t="s">
        <v>3143</v>
      </c>
      <c r="D305" s="13" t="s">
        <v>3143</v>
      </c>
      <c r="E305" s="13" t="s">
        <v>3143</v>
      </c>
    </row>
    <row r="306" spans="1:5" ht="25.15" customHeight="1" thickTop="1" thickBot="1" x14ac:dyDescent="0.3">
      <c r="A306" s="37" t="s">
        <v>274</v>
      </c>
      <c r="B306" s="13" t="s">
        <v>61</v>
      </c>
      <c r="C306" s="13" t="s">
        <v>3143</v>
      </c>
      <c r="D306" s="13" t="s">
        <v>26</v>
      </c>
      <c r="E306" s="13" t="s">
        <v>3143</v>
      </c>
    </row>
    <row r="307" spans="1:5" ht="25.15" customHeight="1" thickTop="1" thickBot="1" x14ac:dyDescent="0.3">
      <c r="A307" s="37" t="s">
        <v>275</v>
      </c>
      <c r="B307" s="13" t="s">
        <v>24</v>
      </c>
      <c r="C307" s="13" t="s">
        <v>3143</v>
      </c>
      <c r="D307" s="13" t="s">
        <v>3143</v>
      </c>
      <c r="E307" s="13" t="s">
        <v>3143</v>
      </c>
    </row>
    <row r="308" spans="1:5" ht="25.15" customHeight="1" thickTop="1" thickBot="1" x14ac:dyDescent="0.3">
      <c r="A308" s="37" t="s">
        <v>276</v>
      </c>
      <c r="B308" s="101" t="s">
        <v>24</v>
      </c>
      <c r="C308" s="101" t="s">
        <v>3143</v>
      </c>
      <c r="D308" s="101" t="s">
        <v>3143</v>
      </c>
      <c r="E308" s="102" t="s">
        <v>3143</v>
      </c>
    </row>
    <row r="309" spans="1:5" ht="25.15" customHeight="1" thickTop="1" thickBot="1" x14ac:dyDescent="0.3">
      <c r="A309" s="37" t="s">
        <v>2884</v>
      </c>
      <c r="B309" s="13" t="s">
        <v>37</v>
      </c>
      <c r="C309" s="13" t="s">
        <v>3143</v>
      </c>
      <c r="D309" s="13" t="s">
        <v>26</v>
      </c>
      <c r="E309" s="13" t="s">
        <v>3143</v>
      </c>
    </row>
    <row r="310" spans="1:5" ht="25.15" customHeight="1" thickTop="1" thickBot="1" x14ac:dyDescent="0.3">
      <c r="A310" s="37" t="s">
        <v>277</v>
      </c>
      <c r="B310" s="13" t="s">
        <v>24</v>
      </c>
      <c r="C310" s="13" t="s">
        <v>3143</v>
      </c>
      <c r="D310" s="13" t="s">
        <v>26</v>
      </c>
      <c r="E310" s="13" t="s">
        <v>3143</v>
      </c>
    </row>
    <row r="311" spans="1:5" ht="25.15" customHeight="1" thickTop="1" thickBot="1" x14ac:dyDescent="0.3">
      <c r="A311" s="37" t="s">
        <v>278</v>
      </c>
      <c r="B311" s="13" t="s">
        <v>24</v>
      </c>
      <c r="C311" s="13" t="s">
        <v>3143</v>
      </c>
      <c r="D311" s="13" t="s">
        <v>3143</v>
      </c>
      <c r="E311" s="13" t="s">
        <v>3143</v>
      </c>
    </row>
    <row r="312" spans="1:5" ht="25.15" customHeight="1" thickTop="1" thickBot="1" x14ac:dyDescent="0.3">
      <c r="A312" s="37" t="s">
        <v>279</v>
      </c>
      <c r="B312" s="13" t="s">
        <v>24</v>
      </c>
      <c r="C312" s="13" t="s">
        <v>3143</v>
      </c>
      <c r="D312" s="13" t="s">
        <v>3143</v>
      </c>
      <c r="E312" s="13" t="s">
        <v>3143</v>
      </c>
    </row>
    <row r="313" spans="1:5" ht="25.15" customHeight="1" thickTop="1" thickBot="1" x14ac:dyDescent="0.3">
      <c r="A313" s="37" t="s">
        <v>280</v>
      </c>
      <c r="B313" s="13" t="s">
        <v>24</v>
      </c>
      <c r="C313" s="13" t="s">
        <v>3143</v>
      </c>
      <c r="D313" s="13" t="s">
        <v>3143</v>
      </c>
      <c r="E313" s="13" t="s">
        <v>3143</v>
      </c>
    </row>
    <row r="314" spans="1:5" ht="25.15" customHeight="1" thickTop="1" thickBot="1" x14ac:dyDescent="0.3">
      <c r="A314" s="37" t="s">
        <v>281</v>
      </c>
      <c r="B314" s="13" t="s">
        <v>24</v>
      </c>
      <c r="C314" s="13" t="s">
        <v>3143</v>
      </c>
      <c r="D314" s="13" t="s">
        <v>3143</v>
      </c>
      <c r="E314" s="13" t="s">
        <v>3143</v>
      </c>
    </row>
    <row r="315" spans="1:5" ht="25.15" customHeight="1" thickTop="1" thickBot="1" x14ac:dyDescent="0.3">
      <c r="A315" s="37" t="s">
        <v>282</v>
      </c>
      <c r="B315" s="13" t="s">
        <v>24</v>
      </c>
      <c r="C315" s="13" t="s">
        <v>3143</v>
      </c>
      <c r="D315" s="13" t="s">
        <v>3143</v>
      </c>
      <c r="E315" s="13" t="s">
        <v>3143</v>
      </c>
    </row>
    <row r="316" spans="1:5" ht="25.15" customHeight="1" thickTop="1" thickBot="1" x14ac:dyDescent="0.3">
      <c r="A316" s="37" t="s">
        <v>283</v>
      </c>
      <c r="B316" s="13" t="s">
        <v>24</v>
      </c>
      <c r="C316" s="13" t="s">
        <v>3143</v>
      </c>
      <c r="D316" s="13" t="s">
        <v>3143</v>
      </c>
      <c r="E316" s="13" t="s">
        <v>3143</v>
      </c>
    </row>
    <row r="317" spans="1:5" ht="25.15" customHeight="1" thickTop="1" thickBot="1" x14ac:dyDescent="0.3">
      <c r="A317" s="37" t="s">
        <v>284</v>
      </c>
      <c r="B317" s="13" t="s">
        <v>24</v>
      </c>
      <c r="C317" s="13" t="s">
        <v>3143</v>
      </c>
      <c r="D317" s="13" t="s">
        <v>3143</v>
      </c>
      <c r="E317" s="13" t="s">
        <v>3143</v>
      </c>
    </row>
    <row r="318" spans="1:5" ht="25.15" customHeight="1" thickTop="1" thickBot="1" x14ac:dyDescent="0.3">
      <c r="A318" s="37" t="s">
        <v>285</v>
      </c>
      <c r="B318" s="13" t="s">
        <v>24</v>
      </c>
      <c r="C318" s="13" t="s">
        <v>3143</v>
      </c>
      <c r="D318" s="13" t="s">
        <v>3143</v>
      </c>
      <c r="E318" s="13" t="s">
        <v>3143</v>
      </c>
    </row>
    <row r="319" spans="1:5" ht="25.15" customHeight="1" thickTop="1" thickBot="1" x14ac:dyDescent="0.3">
      <c r="A319" s="37" t="s">
        <v>286</v>
      </c>
      <c r="B319" s="13" t="s">
        <v>24</v>
      </c>
      <c r="C319" s="13" t="s">
        <v>3143</v>
      </c>
      <c r="D319" s="13" t="s">
        <v>3143</v>
      </c>
      <c r="E319" s="13" t="s">
        <v>3143</v>
      </c>
    </row>
    <row r="320" spans="1:5" ht="25.15" customHeight="1" thickTop="1" thickBot="1" x14ac:dyDescent="0.3">
      <c r="A320" s="37" t="s">
        <v>287</v>
      </c>
      <c r="B320" s="13" t="s">
        <v>24</v>
      </c>
      <c r="C320" s="13" t="s">
        <v>3143</v>
      </c>
      <c r="D320" s="13" t="s">
        <v>3143</v>
      </c>
      <c r="E320" s="13" t="s">
        <v>3143</v>
      </c>
    </row>
    <row r="321" spans="1:5" ht="25.15" customHeight="1" thickTop="1" thickBot="1" x14ac:dyDescent="0.3">
      <c r="A321" s="37" t="s">
        <v>288</v>
      </c>
      <c r="B321" s="13" t="s">
        <v>24</v>
      </c>
      <c r="C321" s="13" t="s">
        <v>3143</v>
      </c>
      <c r="D321" s="13" t="s">
        <v>3143</v>
      </c>
      <c r="E321" s="13" t="s">
        <v>3143</v>
      </c>
    </row>
    <row r="322" spans="1:5" ht="25.15" customHeight="1" thickTop="1" thickBot="1" x14ac:dyDescent="0.3">
      <c r="A322" s="37" t="s">
        <v>289</v>
      </c>
      <c r="B322" s="13" t="s">
        <v>24</v>
      </c>
      <c r="C322" s="13" t="s">
        <v>5</v>
      </c>
      <c r="D322" s="13" t="s">
        <v>3143</v>
      </c>
      <c r="E322" s="13" t="s">
        <v>3143</v>
      </c>
    </row>
    <row r="323" spans="1:5" ht="25.15" customHeight="1" thickTop="1" thickBot="1" x14ac:dyDescent="0.3">
      <c r="A323" s="37" t="s">
        <v>290</v>
      </c>
      <c r="B323" s="13" t="s">
        <v>24</v>
      </c>
      <c r="C323" s="13" t="s">
        <v>3143</v>
      </c>
      <c r="D323" s="13" t="s">
        <v>3143</v>
      </c>
      <c r="E323" s="13" t="s">
        <v>3143</v>
      </c>
    </row>
    <row r="324" spans="1:5" ht="25.15" customHeight="1" thickTop="1" thickBot="1" x14ac:dyDescent="0.3">
      <c r="A324" s="37" t="s">
        <v>291</v>
      </c>
      <c r="B324" s="13" t="s">
        <v>24</v>
      </c>
      <c r="C324" s="13" t="s">
        <v>3143</v>
      </c>
      <c r="D324" s="13" t="s">
        <v>3143</v>
      </c>
      <c r="E324" s="13" t="s">
        <v>3143</v>
      </c>
    </row>
    <row r="325" spans="1:5" ht="25.15" customHeight="1" thickTop="1" thickBot="1" x14ac:dyDescent="0.3">
      <c r="A325" s="37" t="s">
        <v>292</v>
      </c>
      <c r="B325" s="13" t="s">
        <v>37</v>
      </c>
      <c r="C325" s="13" t="s">
        <v>3143</v>
      </c>
      <c r="D325" s="13" t="s">
        <v>3143</v>
      </c>
      <c r="E325" s="13" t="s">
        <v>3143</v>
      </c>
    </row>
    <row r="326" spans="1:5" ht="25.15" customHeight="1" thickTop="1" thickBot="1" x14ac:dyDescent="0.3">
      <c r="A326" s="37" t="s">
        <v>293</v>
      </c>
      <c r="B326" s="13" t="s">
        <v>37</v>
      </c>
      <c r="C326" s="13" t="s">
        <v>3143</v>
      </c>
      <c r="D326" s="13" t="s">
        <v>3143</v>
      </c>
      <c r="E326" s="13" t="s">
        <v>3143</v>
      </c>
    </row>
    <row r="327" spans="1:5" ht="25.15" customHeight="1" thickTop="1" thickBot="1" x14ac:dyDescent="0.3">
      <c r="A327" s="37" t="s">
        <v>294</v>
      </c>
      <c r="B327" s="13" t="s">
        <v>24</v>
      </c>
      <c r="C327" s="13" t="s">
        <v>3143</v>
      </c>
      <c r="D327" s="13" t="s">
        <v>3143</v>
      </c>
      <c r="E327" s="13" t="s">
        <v>3143</v>
      </c>
    </row>
    <row r="328" spans="1:5" ht="25.15" customHeight="1" thickTop="1" thickBot="1" x14ac:dyDescent="0.3">
      <c r="A328" s="37" t="s">
        <v>295</v>
      </c>
      <c r="B328" s="13" t="s">
        <v>24</v>
      </c>
      <c r="C328" s="13" t="s">
        <v>3143</v>
      </c>
      <c r="D328" s="13" t="s">
        <v>3143</v>
      </c>
      <c r="E328" s="13" t="s">
        <v>3143</v>
      </c>
    </row>
    <row r="329" spans="1:5" ht="25.15" customHeight="1" thickTop="1" thickBot="1" x14ac:dyDescent="0.3">
      <c r="A329" s="37" t="s">
        <v>296</v>
      </c>
      <c r="B329" s="13" t="s">
        <v>24</v>
      </c>
      <c r="C329" s="13" t="s">
        <v>3143</v>
      </c>
      <c r="D329" s="13" t="s">
        <v>26</v>
      </c>
      <c r="E329" s="13" t="s">
        <v>3143</v>
      </c>
    </row>
    <row r="330" spans="1:5" ht="25.15" customHeight="1" thickTop="1" thickBot="1" x14ac:dyDescent="0.3">
      <c r="A330" s="37" t="s">
        <v>3052</v>
      </c>
      <c r="B330" s="13" t="s">
        <v>24</v>
      </c>
      <c r="C330" s="13" t="s">
        <v>3143</v>
      </c>
      <c r="D330" s="13" t="s">
        <v>3143</v>
      </c>
      <c r="E330" s="13" t="s">
        <v>3143</v>
      </c>
    </row>
    <row r="331" spans="1:5" ht="25.15" customHeight="1" thickTop="1" thickBot="1" x14ac:dyDescent="0.3">
      <c r="A331" s="37" t="s">
        <v>297</v>
      </c>
      <c r="B331" s="13" t="s">
        <v>24</v>
      </c>
      <c r="C331" s="13" t="s">
        <v>5</v>
      </c>
      <c r="D331" s="13" t="s">
        <v>26</v>
      </c>
      <c r="E331" s="13" t="s">
        <v>3143</v>
      </c>
    </row>
    <row r="332" spans="1:5" ht="25.15" customHeight="1" thickTop="1" thickBot="1" x14ac:dyDescent="0.3">
      <c r="A332" s="37" t="s">
        <v>298</v>
      </c>
      <c r="B332" s="13" t="s">
        <v>37</v>
      </c>
      <c r="C332" s="13" t="s">
        <v>3143</v>
      </c>
      <c r="D332" s="13" t="s">
        <v>3143</v>
      </c>
      <c r="E332" s="13" t="s">
        <v>3143</v>
      </c>
    </row>
    <row r="333" spans="1:5" ht="25.15" customHeight="1" thickTop="1" thickBot="1" x14ac:dyDescent="0.3">
      <c r="A333" s="37" t="s">
        <v>299</v>
      </c>
      <c r="B333" s="13" t="s">
        <v>37</v>
      </c>
      <c r="C333" s="13" t="s">
        <v>3143</v>
      </c>
      <c r="D333" s="13" t="s">
        <v>3143</v>
      </c>
      <c r="E333" s="13" t="s">
        <v>3143</v>
      </c>
    </row>
    <row r="334" spans="1:5" ht="25.15" customHeight="1" thickTop="1" thickBot="1" x14ac:dyDescent="0.3">
      <c r="A334" s="37" t="s">
        <v>300</v>
      </c>
      <c r="B334" s="13" t="s">
        <v>37</v>
      </c>
      <c r="C334" s="13" t="s">
        <v>3143</v>
      </c>
      <c r="D334" s="13" t="s">
        <v>3143</v>
      </c>
      <c r="E334" s="13" t="s">
        <v>3143</v>
      </c>
    </row>
    <row r="335" spans="1:5" ht="25.15" customHeight="1" thickTop="1" thickBot="1" x14ac:dyDescent="0.3">
      <c r="A335" s="37" t="s">
        <v>301</v>
      </c>
      <c r="B335" s="13" t="s">
        <v>24</v>
      </c>
      <c r="C335" s="13" t="s">
        <v>3143</v>
      </c>
      <c r="D335" s="13" t="s">
        <v>3143</v>
      </c>
      <c r="E335" s="13" t="s">
        <v>3143</v>
      </c>
    </row>
    <row r="336" spans="1:5" ht="25.15" customHeight="1" thickTop="1" thickBot="1" x14ac:dyDescent="0.3">
      <c r="A336" s="37" t="s">
        <v>302</v>
      </c>
      <c r="B336" s="13" t="s">
        <v>24</v>
      </c>
      <c r="C336" s="13" t="s">
        <v>3143</v>
      </c>
      <c r="D336" s="13" t="s">
        <v>3143</v>
      </c>
      <c r="E336" s="13" t="s">
        <v>3143</v>
      </c>
    </row>
    <row r="337" spans="1:5" ht="25.15" customHeight="1" thickTop="1" thickBot="1" x14ac:dyDescent="0.3">
      <c r="A337" s="37" t="s">
        <v>303</v>
      </c>
      <c r="B337" s="13" t="s">
        <v>29</v>
      </c>
      <c r="C337" s="13" t="s">
        <v>3143</v>
      </c>
      <c r="D337" s="13" t="s">
        <v>3143</v>
      </c>
      <c r="E337" s="13" t="s">
        <v>3143</v>
      </c>
    </row>
    <row r="338" spans="1:5" ht="25.15" customHeight="1" thickTop="1" thickBot="1" x14ac:dyDescent="0.3">
      <c r="A338" s="37" t="s">
        <v>304</v>
      </c>
      <c r="B338" s="13" t="s">
        <v>61</v>
      </c>
      <c r="C338" s="13" t="s">
        <v>3143</v>
      </c>
      <c r="D338" s="13" t="s">
        <v>3143</v>
      </c>
      <c r="E338" s="13" t="s">
        <v>3143</v>
      </c>
    </row>
    <row r="339" spans="1:5" ht="25.15" customHeight="1" thickTop="1" thickBot="1" x14ac:dyDescent="0.3">
      <c r="A339" s="37" t="s">
        <v>305</v>
      </c>
      <c r="B339" s="13" t="s">
        <v>29</v>
      </c>
      <c r="C339" s="13" t="s">
        <v>3143</v>
      </c>
      <c r="D339" s="13" t="s">
        <v>3143</v>
      </c>
      <c r="E339" s="13" t="s">
        <v>3143</v>
      </c>
    </row>
    <row r="340" spans="1:5" ht="25.15" customHeight="1" thickTop="1" thickBot="1" x14ac:dyDescent="0.3">
      <c r="A340" s="37" t="s">
        <v>306</v>
      </c>
      <c r="B340" s="13" t="s">
        <v>37</v>
      </c>
      <c r="C340" s="13" t="s">
        <v>3143</v>
      </c>
      <c r="D340" s="13" t="s">
        <v>3143</v>
      </c>
      <c r="E340" s="13" t="s">
        <v>3143</v>
      </c>
    </row>
    <row r="341" spans="1:5" ht="25.15" customHeight="1" thickTop="1" thickBot="1" x14ac:dyDescent="0.3">
      <c r="A341" s="37" t="s">
        <v>307</v>
      </c>
      <c r="B341" s="13" t="s">
        <v>37</v>
      </c>
      <c r="C341" s="13" t="s">
        <v>5</v>
      </c>
      <c r="D341" s="13" t="s">
        <v>3143</v>
      </c>
      <c r="E341" s="13" t="s">
        <v>3143</v>
      </c>
    </row>
    <row r="342" spans="1:5" ht="25.15" customHeight="1" thickTop="1" thickBot="1" x14ac:dyDescent="0.3">
      <c r="A342" s="37" t="s">
        <v>308</v>
      </c>
      <c r="B342" s="13" t="s">
        <v>37</v>
      </c>
      <c r="C342" s="13" t="s">
        <v>3143</v>
      </c>
      <c r="D342" s="13" t="s">
        <v>3143</v>
      </c>
      <c r="E342" s="13" t="s">
        <v>3143</v>
      </c>
    </row>
    <row r="343" spans="1:5" ht="25.15" customHeight="1" thickTop="1" thickBot="1" x14ac:dyDescent="0.3">
      <c r="A343" s="37" t="s">
        <v>3566</v>
      </c>
      <c r="B343" s="13" t="s">
        <v>24</v>
      </c>
      <c r="C343" s="13" t="s">
        <v>3143</v>
      </c>
      <c r="D343" s="13" t="s">
        <v>3143</v>
      </c>
      <c r="E343" s="13" t="s">
        <v>3143</v>
      </c>
    </row>
    <row r="344" spans="1:5" ht="25.15" customHeight="1" thickTop="1" thickBot="1" x14ac:dyDescent="0.3">
      <c r="A344" s="37" t="s">
        <v>309</v>
      </c>
      <c r="B344" s="13" t="s">
        <v>24</v>
      </c>
      <c r="C344" s="13" t="s">
        <v>3143</v>
      </c>
      <c r="D344" s="13" t="s">
        <v>3143</v>
      </c>
      <c r="E344" s="13" t="s">
        <v>3143</v>
      </c>
    </row>
    <row r="345" spans="1:5" ht="25.15" customHeight="1" thickTop="1" thickBot="1" x14ac:dyDescent="0.3">
      <c r="A345" s="37" t="s">
        <v>310</v>
      </c>
      <c r="B345" s="13" t="s">
        <v>37</v>
      </c>
      <c r="C345" s="13" t="s">
        <v>3143</v>
      </c>
      <c r="D345" s="13" t="s">
        <v>3143</v>
      </c>
      <c r="E345" s="13" t="s">
        <v>3143</v>
      </c>
    </row>
    <row r="346" spans="1:5" ht="25.15" customHeight="1" thickTop="1" thickBot="1" x14ac:dyDescent="0.3">
      <c r="A346" s="37" t="s">
        <v>311</v>
      </c>
      <c r="B346" s="13" t="s">
        <v>37</v>
      </c>
      <c r="C346" s="13" t="s">
        <v>3143</v>
      </c>
      <c r="D346" s="13" t="s">
        <v>3143</v>
      </c>
      <c r="E346" s="13" t="s">
        <v>3143</v>
      </c>
    </row>
    <row r="347" spans="1:5" ht="25.15" customHeight="1" thickTop="1" thickBot="1" x14ac:dyDescent="0.3">
      <c r="A347" s="37" t="s">
        <v>3002</v>
      </c>
      <c r="B347" s="13" t="s">
        <v>37</v>
      </c>
      <c r="C347" s="13" t="s">
        <v>3143</v>
      </c>
      <c r="D347" s="13" t="s">
        <v>3143</v>
      </c>
      <c r="E347" s="13" t="s">
        <v>3143</v>
      </c>
    </row>
    <row r="348" spans="1:5" ht="25.15" customHeight="1" thickTop="1" thickBot="1" x14ac:dyDescent="0.3">
      <c r="A348" s="37" t="s">
        <v>2971</v>
      </c>
      <c r="B348" s="13" t="s">
        <v>24</v>
      </c>
      <c r="C348" s="13" t="s">
        <v>3143</v>
      </c>
      <c r="D348" s="13" t="s">
        <v>3143</v>
      </c>
      <c r="E348" s="13" t="s">
        <v>3143</v>
      </c>
    </row>
    <row r="349" spans="1:5" ht="25.15" customHeight="1" thickTop="1" thickBot="1" x14ac:dyDescent="0.3">
      <c r="A349" s="37" t="s">
        <v>312</v>
      </c>
      <c r="B349" s="13" t="s">
        <v>37</v>
      </c>
      <c r="C349" s="13" t="s">
        <v>3143</v>
      </c>
      <c r="D349" s="13" t="s">
        <v>3143</v>
      </c>
      <c r="E349" s="13" t="s">
        <v>3143</v>
      </c>
    </row>
    <row r="350" spans="1:5" ht="25.15" customHeight="1" thickTop="1" thickBot="1" x14ac:dyDescent="0.3">
      <c r="A350" s="37" t="s">
        <v>313</v>
      </c>
      <c r="B350" s="13" t="s">
        <v>29</v>
      </c>
      <c r="C350" s="13" t="s">
        <v>3143</v>
      </c>
      <c r="D350" s="13" t="s">
        <v>3143</v>
      </c>
      <c r="E350" s="13" t="s">
        <v>3143</v>
      </c>
    </row>
    <row r="351" spans="1:5" ht="25.15" customHeight="1" thickTop="1" thickBot="1" x14ac:dyDescent="0.3">
      <c r="A351" s="37" t="s">
        <v>314</v>
      </c>
      <c r="B351" s="13" t="s">
        <v>24</v>
      </c>
      <c r="C351" s="13" t="s">
        <v>3143</v>
      </c>
      <c r="D351" s="13" t="s">
        <v>3143</v>
      </c>
      <c r="E351" s="13" t="s">
        <v>3143</v>
      </c>
    </row>
    <row r="352" spans="1:5" ht="25.15" customHeight="1" thickTop="1" thickBot="1" x14ac:dyDescent="0.3">
      <c r="A352" s="37" t="s">
        <v>315</v>
      </c>
      <c r="B352" s="13" t="s">
        <v>47</v>
      </c>
      <c r="C352" s="13" t="s">
        <v>3143</v>
      </c>
      <c r="D352" s="13" t="s">
        <v>3143</v>
      </c>
      <c r="E352" s="13" t="s">
        <v>3143</v>
      </c>
    </row>
    <row r="353" spans="1:5" ht="25.15" customHeight="1" thickTop="1" thickBot="1" x14ac:dyDescent="0.3">
      <c r="A353" s="37" t="s">
        <v>316</v>
      </c>
      <c r="B353" s="13" t="s">
        <v>29</v>
      </c>
      <c r="C353" s="13" t="s">
        <v>3143</v>
      </c>
      <c r="D353" s="13" t="s">
        <v>3143</v>
      </c>
      <c r="E353" s="13" t="s">
        <v>3143</v>
      </c>
    </row>
    <row r="354" spans="1:5" ht="25.15" customHeight="1" thickTop="1" thickBot="1" x14ac:dyDescent="0.3">
      <c r="A354" s="37" t="s">
        <v>317</v>
      </c>
      <c r="B354" s="13" t="s">
        <v>37</v>
      </c>
      <c r="C354" s="13" t="s">
        <v>3143</v>
      </c>
      <c r="D354" s="13" t="s">
        <v>3143</v>
      </c>
      <c r="E354" s="13" t="s">
        <v>3143</v>
      </c>
    </row>
    <row r="355" spans="1:5" ht="25.15" customHeight="1" thickTop="1" thickBot="1" x14ac:dyDescent="0.3">
      <c r="A355" s="37" t="s">
        <v>3182</v>
      </c>
      <c r="B355" s="13" t="s">
        <v>37</v>
      </c>
      <c r="C355" s="13" t="s">
        <v>3143</v>
      </c>
      <c r="D355" s="13" t="s">
        <v>3143</v>
      </c>
      <c r="E355" s="13" t="s">
        <v>3143</v>
      </c>
    </row>
    <row r="356" spans="1:5" ht="25.15" customHeight="1" thickTop="1" thickBot="1" x14ac:dyDescent="0.3">
      <c r="A356" s="37" t="s">
        <v>318</v>
      </c>
      <c r="B356" s="13" t="s">
        <v>37</v>
      </c>
      <c r="C356" s="13" t="s">
        <v>3143</v>
      </c>
      <c r="D356" s="13" t="s">
        <v>3143</v>
      </c>
      <c r="E356" s="13" t="s">
        <v>3143</v>
      </c>
    </row>
    <row r="357" spans="1:5" ht="25.15" customHeight="1" thickTop="1" thickBot="1" x14ac:dyDescent="0.3">
      <c r="A357" s="37" t="s">
        <v>319</v>
      </c>
      <c r="B357" s="13" t="s">
        <v>24</v>
      </c>
      <c r="C357" s="13" t="s">
        <v>3143</v>
      </c>
      <c r="D357" s="13" t="s">
        <v>3143</v>
      </c>
      <c r="E357" s="13" t="s">
        <v>3143</v>
      </c>
    </row>
    <row r="358" spans="1:5" ht="25.15" customHeight="1" thickTop="1" thickBot="1" x14ac:dyDescent="0.3">
      <c r="A358" s="37" t="s">
        <v>320</v>
      </c>
      <c r="B358" s="13" t="s">
        <v>47</v>
      </c>
      <c r="C358" s="13" t="s">
        <v>3143</v>
      </c>
      <c r="D358" s="13" t="s">
        <v>3143</v>
      </c>
      <c r="E358" s="13" t="s">
        <v>3143</v>
      </c>
    </row>
    <row r="359" spans="1:5" ht="25.15" customHeight="1" thickTop="1" thickBot="1" x14ac:dyDescent="0.3">
      <c r="A359" s="37" t="s">
        <v>321</v>
      </c>
      <c r="B359" s="13" t="s">
        <v>37</v>
      </c>
      <c r="C359" s="13" t="s">
        <v>3143</v>
      </c>
      <c r="D359" s="13" t="s">
        <v>3143</v>
      </c>
      <c r="E359" s="13" t="s">
        <v>3143</v>
      </c>
    </row>
    <row r="360" spans="1:5" ht="25.15" customHeight="1" thickTop="1" thickBot="1" x14ac:dyDescent="0.3">
      <c r="A360" s="37" t="s">
        <v>322</v>
      </c>
      <c r="B360" s="13" t="s">
        <v>24</v>
      </c>
      <c r="C360" s="13" t="s">
        <v>3143</v>
      </c>
      <c r="D360" s="13" t="s">
        <v>3143</v>
      </c>
      <c r="E360" s="13" t="s">
        <v>3143</v>
      </c>
    </row>
    <row r="361" spans="1:5" ht="25.15" customHeight="1" thickTop="1" thickBot="1" x14ac:dyDescent="0.3">
      <c r="A361" s="37" t="s">
        <v>323</v>
      </c>
      <c r="B361" s="13" t="s">
        <v>24</v>
      </c>
      <c r="C361" s="13" t="s">
        <v>3143</v>
      </c>
      <c r="D361" s="13" t="s">
        <v>3143</v>
      </c>
      <c r="E361" s="13" t="s">
        <v>3143</v>
      </c>
    </row>
    <row r="362" spans="1:5" ht="25.15" customHeight="1" thickTop="1" thickBot="1" x14ac:dyDescent="0.3">
      <c r="A362" s="37" t="s">
        <v>324</v>
      </c>
      <c r="B362" s="13" t="s">
        <v>24</v>
      </c>
      <c r="C362" s="13" t="s">
        <v>3143</v>
      </c>
      <c r="D362" s="13" t="s">
        <v>3143</v>
      </c>
      <c r="E362" s="13" t="s">
        <v>3143</v>
      </c>
    </row>
    <row r="363" spans="1:5" ht="25.15" customHeight="1" thickTop="1" thickBot="1" x14ac:dyDescent="0.3">
      <c r="A363" s="37" t="s">
        <v>325</v>
      </c>
      <c r="B363" s="13" t="s">
        <v>47</v>
      </c>
      <c r="C363" s="13" t="s">
        <v>3143</v>
      </c>
      <c r="D363" s="13" t="s">
        <v>3143</v>
      </c>
      <c r="E363" s="13" t="s">
        <v>3143</v>
      </c>
    </row>
    <row r="364" spans="1:5" ht="25.15" customHeight="1" thickTop="1" thickBot="1" x14ac:dyDescent="0.3">
      <c r="A364" s="37" t="s">
        <v>326</v>
      </c>
      <c r="B364" s="13" t="s">
        <v>24</v>
      </c>
      <c r="C364" s="13" t="s">
        <v>3143</v>
      </c>
      <c r="D364" s="13" t="s">
        <v>3143</v>
      </c>
      <c r="E364" s="13" t="s">
        <v>3143</v>
      </c>
    </row>
    <row r="365" spans="1:5" ht="25.15" customHeight="1" thickTop="1" thickBot="1" x14ac:dyDescent="0.3">
      <c r="A365" s="37" t="s">
        <v>327</v>
      </c>
      <c r="B365" s="13" t="s">
        <v>29</v>
      </c>
      <c r="C365" s="13" t="s">
        <v>3143</v>
      </c>
      <c r="D365" s="13" t="s">
        <v>3143</v>
      </c>
      <c r="E365" s="13" t="s">
        <v>3143</v>
      </c>
    </row>
    <row r="366" spans="1:5" ht="25.15" customHeight="1" thickTop="1" thickBot="1" x14ac:dyDescent="0.3">
      <c r="A366" s="37" t="s">
        <v>328</v>
      </c>
      <c r="B366" s="13" t="s">
        <v>47</v>
      </c>
      <c r="C366" s="13" t="s">
        <v>3143</v>
      </c>
      <c r="D366" s="13" t="s">
        <v>26</v>
      </c>
      <c r="E366" s="13" t="s">
        <v>3143</v>
      </c>
    </row>
    <row r="367" spans="1:5" ht="25.15" customHeight="1" thickTop="1" thickBot="1" x14ac:dyDescent="0.3">
      <c r="A367" s="37" t="s">
        <v>329</v>
      </c>
      <c r="B367" s="13" t="s">
        <v>24</v>
      </c>
      <c r="C367" s="13" t="s">
        <v>3143</v>
      </c>
      <c r="D367" s="13" t="s">
        <v>3143</v>
      </c>
      <c r="E367" s="13" t="s">
        <v>3143</v>
      </c>
    </row>
    <row r="368" spans="1:5" ht="25.15" customHeight="1" thickTop="1" thickBot="1" x14ac:dyDescent="0.3">
      <c r="A368" s="37" t="s">
        <v>330</v>
      </c>
      <c r="B368" s="13" t="s">
        <v>37</v>
      </c>
      <c r="C368" s="13" t="s">
        <v>3143</v>
      </c>
      <c r="D368" s="13" t="s">
        <v>3143</v>
      </c>
      <c r="E368" s="13" t="s">
        <v>3143</v>
      </c>
    </row>
    <row r="369" spans="1:5" ht="25.15" customHeight="1" thickTop="1" thickBot="1" x14ac:dyDescent="0.3">
      <c r="A369" s="37" t="s">
        <v>2950</v>
      </c>
      <c r="B369" s="13" t="s">
        <v>24</v>
      </c>
      <c r="C369" s="13" t="s">
        <v>3143</v>
      </c>
      <c r="D369" s="13" t="s">
        <v>26</v>
      </c>
      <c r="E369" s="13" t="s">
        <v>3143</v>
      </c>
    </row>
    <row r="370" spans="1:5" ht="25.15" customHeight="1" thickTop="1" thickBot="1" x14ac:dyDescent="0.3">
      <c r="A370" s="37" t="s">
        <v>331</v>
      </c>
      <c r="B370" s="13" t="s">
        <v>24</v>
      </c>
      <c r="C370" s="13" t="s">
        <v>3143</v>
      </c>
      <c r="D370" s="13" t="s">
        <v>3143</v>
      </c>
      <c r="E370" s="13" t="s">
        <v>3143</v>
      </c>
    </row>
    <row r="371" spans="1:5" ht="25.15" customHeight="1" thickTop="1" thickBot="1" x14ac:dyDescent="0.3">
      <c r="A371" s="37" t="s">
        <v>332</v>
      </c>
      <c r="B371" s="13" t="s">
        <v>61</v>
      </c>
      <c r="C371" s="13" t="s">
        <v>5</v>
      </c>
      <c r="D371" s="13" t="s">
        <v>3143</v>
      </c>
      <c r="E371" s="13" t="s">
        <v>3143</v>
      </c>
    </row>
    <row r="372" spans="1:5" ht="25.15" customHeight="1" thickTop="1" thickBot="1" x14ac:dyDescent="0.3">
      <c r="A372" s="37" t="s">
        <v>333</v>
      </c>
      <c r="B372" s="13" t="s">
        <v>24</v>
      </c>
      <c r="C372" s="13" t="s">
        <v>3143</v>
      </c>
      <c r="D372" s="13" t="s">
        <v>3143</v>
      </c>
      <c r="E372" s="13" t="s">
        <v>3143</v>
      </c>
    </row>
    <row r="373" spans="1:5" ht="25.15" customHeight="1" thickTop="1" thickBot="1" x14ac:dyDescent="0.3">
      <c r="A373" s="37" t="s">
        <v>3279</v>
      </c>
      <c r="B373" s="13" t="s">
        <v>37</v>
      </c>
      <c r="C373" s="13" t="s">
        <v>3143</v>
      </c>
      <c r="D373" s="13" t="s">
        <v>3143</v>
      </c>
      <c r="E373" s="13" t="s">
        <v>6</v>
      </c>
    </row>
    <row r="374" spans="1:5" ht="25.15" customHeight="1" thickTop="1" thickBot="1" x14ac:dyDescent="0.3">
      <c r="A374" s="37" t="s">
        <v>334</v>
      </c>
      <c r="B374" s="13" t="s">
        <v>47</v>
      </c>
      <c r="C374" s="13" t="s">
        <v>3143</v>
      </c>
      <c r="D374" s="13" t="s">
        <v>3143</v>
      </c>
      <c r="E374" s="13" t="s">
        <v>3143</v>
      </c>
    </row>
    <row r="375" spans="1:5" ht="25.15" customHeight="1" thickTop="1" thickBot="1" x14ac:dyDescent="0.3">
      <c r="A375" s="37" t="s">
        <v>335</v>
      </c>
      <c r="B375" s="13" t="s">
        <v>37</v>
      </c>
      <c r="C375" s="13" t="s">
        <v>3143</v>
      </c>
      <c r="D375" s="13" t="s">
        <v>3143</v>
      </c>
      <c r="E375" s="13" t="s">
        <v>3143</v>
      </c>
    </row>
    <row r="376" spans="1:5" ht="25.15" customHeight="1" thickTop="1" thickBot="1" x14ac:dyDescent="0.3">
      <c r="A376" s="37" t="s">
        <v>336</v>
      </c>
      <c r="B376" s="13" t="s">
        <v>24</v>
      </c>
      <c r="C376" s="13" t="s">
        <v>3143</v>
      </c>
      <c r="D376" s="13" t="s">
        <v>3143</v>
      </c>
      <c r="E376" s="13" t="s">
        <v>3143</v>
      </c>
    </row>
    <row r="377" spans="1:5" ht="25.15" customHeight="1" thickTop="1" thickBot="1" x14ac:dyDescent="0.3">
      <c r="A377" s="37" t="s">
        <v>337</v>
      </c>
      <c r="B377" s="13" t="s">
        <v>24</v>
      </c>
      <c r="C377" s="13" t="s">
        <v>3143</v>
      </c>
      <c r="D377" s="13" t="s">
        <v>3143</v>
      </c>
      <c r="E377" s="13" t="s">
        <v>3143</v>
      </c>
    </row>
    <row r="378" spans="1:5" ht="25.15" customHeight="1" thickTop="1" thickBot="1" x14ac:dyDescent="0.3">
      <c r="A378" s="37" t="s">
        <v>338</v>
      </c>
      <c r="B378" s="13" t="s">
        <v>24</v>
      </c>
      <c r="C378" s="13" t="s">
        <v>3143</v>
      </c>
      <c r="D378" s="13" t="s">
        <v>3143</v>
      </c>
      <c r="E378" s="13" t="s">
        <v>3143</v>
      </c>
    </row>
    <row r="379" spans="1:5" ht="25.15" customHeight="1" thickTop="1" thickBot="1" x14ac:dyDescent="0.3">
      <c r="A379" s="37" t="s">
        <v>339</v>
      </c>
      <c r="B379" s="13" t="s">
        <v>37</v>
      </c>
      <c r="C379" s="13" t="s">
        <v>3143</v>
      </c>
      <c r="D379" s="13" t="s">
        <v>3143</v>
      </c>
      <c r="E379" s="13" t="s">
        <v>3143</v>
      </c>
    </row>
    <row r="380" spans="1:5" ht="25.15" customHeight="1" thickTop="1" thickBot="1" x14ac:dyDescent="0.3">
      <c r="A380" s="37" t="s">
        <v>340</v>
      </c>
      <c r="B380" s="13" t="s">
        <v>24</v>
      </c>
      <c r="C380" s="13" t="s">
        <v>3143</v>
      </c>
      <c r="D380" s="13" t="s">
        <v>3143</v>
      </c>
      <c r="E380" s="13" t="s">
        <v>3143</v>
      </c>
    </row>
    <row r="381" spans="1:5" ht="25.15" customHeight="1" thickTop="1" thickBot="1" x14ac:dyDescent="0.3">
      <c r="A381" s="37" t="s">
        <v>341</v>
      </c>
      <c r="B381" s="13" t="s">
        <v>24</v>
      </c>
      <c r="C381" s="13" t="s">
        <v>3143</v>
      </c>
      <c r="D381" s="13" t="s">
        <v>3143</v>
      </c>
      <c r="E381" s="13" t="s">
        <v>3143</v>
      </c>
    </row>
    <row r="382" spans="1:5" ht="25.15" customHeight="1" thickTop="1" thickBot="1" x14ac:dyDescent="0.3">
      <c r="A382" s="37" t="s">
        <v>3169</v>
      </c>
      <c r="B382" s="13" t="s">
        <v>24</v>
      </c>
      <c r="C382" s="13" t="s">
        <v>3143</v>
      </c>
      <c r="D382" s="13" t="s">
        <v>3143</v>
      </c>
      <c r="E382" s="13" t="s">
        <v>3143</v>
      </c>
    </row>
    <row r="383" spans="1:5" ht="25.15" customHeight="1" thickTop="1" thickBot="1" x14ac:dyDescent="0.3">
      <c r="A383" s="37" t="s">
        <v>342</v>
      </c>
      <c r="B383" s="13" t="s">
        <v>24</v>
      </c>
      <c r="C383" s="13" t="s">
        <v>3143</v>
      </c>
      <c r="D383" s="13" t="s">
        <v>3143</v>
      </c>
      <c r="E383" s="13" t="s">
        <v>3143</v>
      </c>
    </row>
    <row r="384" spans="1:5" ht="25.15" customHeight="1" thickTop="1" thickBot="1" x14ac:dyDescent="0.3">
      <c r="A384" s="37" t="s">
        <v>343</v>
      </c>
      <c r="B384" s="13" t="s">
        <v>47</v>
      </c>
      <c r="C384" s="13" t="s">
        <v>3143</v>
      </c>
      <c r="D384" s="13" t="s">
        <v>26</v>
      </c>
      <c r="E384" s="13" t="s">
        <v>3143</v>
      </c>
    </row>
    <row r="385" spans="1:5" ht="25.15" customHeight="1" thickTop="1" thickBot="1" x14ac:dyDescent="0.3">
      <c r="A385" s="37" t="s">
        <v>344</v>
      </c>
      <c r="B385" s="13" t="s">
        <v>37</v>
      </c>
      <c r="C385" s="13" t="s">
        <v>3143</v>
      </c>
      <c r="D385" s="13" t="s">
        <v>3143</v>
      </c>
      <c r="E385" s="13" t="s">
        <v>3143</v>
      </c>
    </row>
    <row r="386" spans="1:5" ht="25.15" customHeight="1" thickTop="1" thickBot="1" x14ac:dyDescent="0.3">
      <c r="A386" s="37" t="s">
        <v>345</v>
      </c>
      <c r="B386" s="13" t="s">
        <v>37</v>
      </c>
      <c r="C386" s="13" t="s">
        <v>3143</v>
      </c>
      <c r="D386" s="13" t="s">
        <v>3143</v>
      </c>
      <c r="E386" s="13" t="s">
        <v>3143</v>
      </c>
    </row>
    <row r="387" spans="1:5" ht="25.15" customHeight="1" thickTop="1" thickBot="1" x14ac:dyDescent="0.3">
      <c r="A387" s="37" t="s">
        <v>346</v>
      </c>
      <c r="B387" s="13" t="s">
        <v>24</v>
      </c>
      <c r="C387" s="13" t="s">
        <v>3143</v>
      </c>
      <c r="D387" s="13" t="s">
        <v>3143</v>
      </c>
      <c r="E387" s="13" t="s">
        <v>3143</v>
      </c>
    </row>
    <row r="388" spans="1:5" ht="25.15" customHeight="1" thickTop="1" thickBot="1" x14ac:dyDescent="0.3">
      <c r="A388" s="37" t="s">
        <v>347</v>
      </c>
      <c r="B388" s="13" t="s">
        <v>24</v>
      </c>
      <c r="C388" s="13" t="s">
        <v>3143</v>
      </c>
      <c r="D388" s="13" t="s">
        <v>3143</v>
      </c>
      <c r="E388" s="13" t="s">
        <v>3143</v>
      </c>
    </row>
    <row r="389" spans="1:5" ht="25.15" customHeight="1" thickTop="1" thickBot="1" x14ac:dyDescent="0.3">
      <c r="A389" s="37" t="s">
        <v>2995</v>
      </c>
      <c r="B389" s="13" t="s">
        <v>47</v>
      </c>
      <c r="C389" s="13" t="s">
        <v>3143</v>
      </c>
      <c r="D389" s="13" t="s">
        <v>3143</v>
      </c>
      <c r="E389" s="13" t="s">
        <v>3143</v>
      </c>
    </row>
    <row r="390" spans="1:5" ht="25.15" customHeight="1" thickTop="1" thickBot="1" x14ac:dyDescent="0.3">
      <c r="A390" s="37" t="s">
        <v>348</v>
      </c>
      <c r="B390" s="13" t="s">
        <v>47</v>
      </c>
      <c r="C390" s="13" t="s">
        <v>3143</v>
      </c>
      <c r="D390" s="13" t="s">
        <v>3143</v>
      </c>
      <c r="E390" s="13" t="s">
        <v>3143</v>
      </c>
    </row>
    <row r="391" spans="1:5" ht="25.15" customHeight="1" thickTop="1" thickBot="1" x14ac:dyDescent="0.3">
      <c r="A391" s="37" t="s">
        <v>349</v>
      </c>
      <c r="B391" s="13" t="s">
        <v>24</v>
      </c>
      <c r="C391" s="13" t="s">
        <v>3143</v>
      </c>
      <c r="D391" s="13" t="s">
        <v>26</v>
      </c>
      <c r="E391" s="13" t="s">
        <v>3143</v>
      </c>
    </row>
    <row r="392" spans="1:5" ht="25.15" customHeight="1" thickTop="1" thickBot="1" x14ac:dyDescent="0.3">
      <c r="A392" s="37" t="s">
        <v>350</v>
      </c>
      <c r="B392" s="13" t="s">
        <v>61</v>
      </c>
      <c r="C392" s="13" t="s">
        <v>3143</v>
      </c>
      <c r="D392" s="13" t="s">
        <v>3143</v>
      </c>
      <c r="E392" s="13" t="s">
        <v>3143</v>
      </c>
    </row>
    <row r="393" spans="1:5" ht="25.15" customHeight="1" thickTop="1" thickBot="1" x14ac:dyDescent="0.3">
      <c r="A393" s="37" t="s">
        <v>351</v>
      </c>
      <c r="B393" s="13" t="s">
        <v>24</v>
      </c>
      <c r="C393" s="13" t="s">
        <v>3143</v>
      </c>
      <c r="D393" s="13" t="s">
        <v>3143</v>
      </c>
      <c r="E393" s="13" t="s">
        <v>3143</v>
      </c>
    </row>
    <row r="394" spans="1:5" ht="25.15" customHeight="1" thickTop="1" thickBot="1" x14ac:dyDescent="0.3">
      <c r="A394" s="37" t="s">
        <v>3145</v>
      </c>
      <c r="B394" s="13" t="s">
        <v>24</v>
      </c>
      <c r="C394" s="13" t="s">
        <v>3143</v>
      </c>
      <c r="D394" s="13" t="s">
        <v>26</v>
      </c>
      <c r="E394" s="13" t="s">
        <v>3143</v>
      </c>
    </row>
    <row r="395" spans="1:5" ht="25.15" customHeight="1" thickTop="1" thickBot="1" x14ac:dyDescent="0.3">
      <c r="A395" s="37" t="s">
        <v>353</v>
      </c>
      <c r="B395" s="13" t="s">
        <v>37</v>
      </c>
      <c r="C395" s="13" t="s">
        <v>3143</v>
      </c>
      <c r="D395" s="13" t="s">
        <v>3143</v>
      </c>
      <c r="E395" s="13" t="s">
        <v>3143</v>
      </c>
    </row>
    <row r="396" spans="1:5" ht="25.15" customHeight="1" thickTop="1" thickBot="1" x14ac:dyDescent="0.3">
      <c r="A396" s="37" t="s">
        <v>354</v>
      </c>
      <c r="B396" s="13" t="s">
        <v>47</v>
      </c>
      <c r="C396" s="13" t="s">
        <v>3143</v>
      </c>
      <c r="D396" s="13" t="s">
        <v>3143</v>
      </c>
      <c r="E396" s="13" t="s">
        <v>3143</v>
      </c>
    </row>
    <row r="397" spans="1:5" ht="25.15" customHeight="1" thickTop="1" thickBot="1" x14ac:dyDescent="0.3">
      <c r="A397" s="37" t="s">
        <v>355</v>
      </c>
      <c r="B397" s="13" t="s">
        <v>47</v>
      </c>
      <c r="C397" s="13" t="s">
        <v>3143</v>
      </c>
      <c r="D397" s="13" t="s">
        <v>3143</v>
      </c>
      <c r="E397" s="13" t="s">
        <v>3143</v>
      </c>
    </row>
    <row r="398" spans="1:5" ht="25.15" customHeight="1" thickTop="1" thickBot="1" x14ac:dyDescent="0.3">
      <c r="A398" s="37" t="s">
        <v>357</v>
      </c>
      <c r="B398" s="13" t="s">
        <v>24</v>
      </c>
      <c r="C398" s="13" t="s">
        <v>3143</v>
      </c>
      <c r="D398" s="13" t="s">
        <v>3143</v>
      </c>
      <c r="E398" s="13" t="s">
        <v>3143</v>
      </c>
    </row>
    <row r="399" spans="1:5" ht="25.15" customHeight="1" thickTop="1" thickBot="1" x14ac:dyDescent="0.3">
      <c r="A399" s="37" t="s">
        <v>3618</v>
      </c>
      <c r="B399" s="13" t="s">
        <v>24</v>
      </c>
      <c r="C399" s="13" t="s">
        <v>3143</v>
      </c>
      <c r="D399" s="13" t="s">
        <v>3143</v>
      </c>
      <c r="E399" s="13" t="s">
        <v>3143</v>
      </c>
    </row>
    <row r="400" spans="1:5" ht="25.15" customHeight="1" thickTop="1" thickBot="1" x14ac:dyDescent="0.3">
      <c r="A400" s="37" t="s">
        <v>358</v>
      </c>
      <c r="B400" s="13" t="s">
        <v>37</v>
      </c>
      <c r="C400" s="13" t="s">
        <v>3143</v>
      </c>
      <c r="D400" s="13" t="s">
        <v>3143</v>
      </c>
      <c r="E400" s="13" t="s">
        <v>3143</v>
      </c>
    </row>
    <row r="401" spans="1:5" ht="25.15" customHeight="1" thickTop="1" thickBot="1" x14ac:dyDescent="0.3">
      <c r="A401" s="37" t="s">
        <v>359</v>
      </c>
      <c r="B401" s="13" t="s">
        <v>61</v>
      </c>
      <c r="C401" s="13" t="s">
        <v>3143</v>
      </c>
      <c r="D401" s="13" t="s">
        <v>3143</v>
      </c>
      <c r="E401" s="13" t="s">
        <v>3143</v>
      </c>
    </row>
    <row r="402" spans="1:5" ht="25.15" customHeight="1" thickTop="1" thickBot="1" x14ac:dyDescent="0.3">
      <c r="A402" s="37" t="s">
        <v>360</v>
      </c>
      <c r="B402" s="13" t="s">
        <v>24</v>
      </c>
      <c r="C402" s="13" t="s">
        <v>3143</v>
      </c>
      <c r="D402" s="13" t="s">
        <v>3143</v>
      </c>
      <c r="E402" s="13" t="s">
        <v>3143</v>
      </c>
    </row>
    <row r="403" spans="1:5" ht="25.15" customHeight="1" thickTop="1" thickBot="1" x14ac:dyDescent="0.3">
      <c r="A403" s="37" t="s">
        <v>361</v>
      </c>
      <c r="B403" s="13" t="s">
        <v>24</v>
      </c>
      <c r="C403" s="13" t="s">
        <v>3143</v>
      </c>
      <c r="D403" s="13" t="s">
        <v>3143</v>
      </c>
      <c r="E403" s="13" t="s">
        <v>3143</v>
      </c>
    </row>
    <row r="404" spans="1:5" ht="25.15" customHeight="1" thickTop="1" thickBot="1" x14ac:dyDescent="0.3">
      <c r="A404" s="37" t="s">
        <v>362</v>
      </c>
      <c r="B404" s="13" t="s">
        <v>37</v>
      </c>
      <c r="C404" s="13" t="s">
        <v>3143</v>
      </c>
      <c r="D404" s="13" t="s">
        <v>3143</v>
      </c>
      <c r="E404" s="13" t="s">
        <v>3143</v>
      </c>
    </row>
    <row r="405" spans="1:5" ht="25.15" customHeight="1" thickTop="1" thickBot="1" x14ac:dyDescent="0.3">
      <c r="A405" s="37" t="s">
        <v>363</v>
      </c>
      <c r="B405" s="13" t="s">
        <v>61</v>
      </c>
      <c r="C405" s="13" t="s">
        <v>3143</v>
      </c>
      <c r="D405" s="13" t="s">
        <v>3143</v>
      </c>
      <c r="E405" s="13" t="s">
        <v>3143</v>
      </c>
    </row>
    <row r="406" spans="1:5" ht="25.15" customHeight="1" thickTop="1" thickBot="1" x14ac:dyDescent="0.3">
      <c r="A406" s="37" t="s">
        <v>364</v>
      </c>
      <c r="B406" s="13" t="s">
        <v>61</v>
      </c>
      <c r="C406" s="13" t="s">
        <v>3143</v>
      </c>
      <c r="D406" s="13" t="s">
        <v>3143</v>
      </c>
      <c r="E406" s="13" t="s">
        <v>3143</v>
      </c>
    </row>
    <row r="407" spans="1:5" ht="25.15" customHeight="1" thickTop="1" thickBot="1" x14ac:dyDescent="0.3">
      <c r="A407" s="37" t="s">
        <v>365</v>
      </c>
      <c r="B407" s="13" t="s">
        <v>47</v>
      </c>
      <c r="C407" s="13" t="s">
        <v>3143</v>
      </c>
      <c r="D407" s="13" t="s">
        <v>3143</v>
      </c>
      <c r="E407" s="13" t="s">
        <v>3143</v>
      </c>
    </row>
    <row r="408" spans="1:5" ht="25.15" customHeight="1" thickTop="1" thickBot="1" x14ac:dyDescent="0.3">
      <c r="A408" s="37" t="s">
        <v>366</v>
      </c>
      <c r="B408" s="13" t="s">
        <v>24</v>
      </c>
      <c r="C408" s="13" t="s">
        <v>3143</v>
      </c>
      <c r="D408" s="13" t="s">
        <v>3143</v>
      </c>
      <c r="E408" s="13" t="s">
        <v>3143</v>
      </c>
    </row>
    <row r="409" spans="1:5" ht="25.15" customHeight="1" thickTop="1" thickBot="1" x14ac:dyDescent="0.3">
      <c r="A409" s="37" t="s">
        <v>367</v>
      </c>
      <c r="B409" s="13" t="s">
        <v>37</v>
      </c>
      <c r="C409" s="13" t="s">
        <v>3143</v>
      </c>
      <c r="D409" s="13" t="s">
        <v>3143</v>
      </c>
      <c r="E409" s="13" t="s">
        <v>3143</v>
      </c>
    </row>
    <row r="410" spans="1:5" ht="25.15" customHeight="1" thickTop="1" thickBot="1" x14ac:dyDescent="0.3">
      <c r="A410" s="37" t="s">
        <v>368</v>
      </c>
      <c r="B410" s="13" t="s">
        <v>37</v>
      </c>
      <c r="C410" s="13" t="s">
        <v>3143</v>
      </c>
      <c r="D410" s="13" t="s">
        <v>3143</v>
      </c>
      <c r="E410" s="13" t="s">
        <v>3143</v>
      </c>
    </row>
    <row r="411" spans="1:5" ht="25.15" customHeight="1" thickTop="1" thickBot="1" x14ac:dyDescent="0.3">
      <c r="A411" s="37" t="s">
        <v>3119</v>
      </c>
      <c r="B411" s="13" t="s">
        <v>24</v>
      </c>
      <c r="C411" s="13" t="s">
        <v>3143</v>
      </c>
      <c r="D411" s="13" t="s">
        <v>3143</v>
      </c>
      <c r="E411" s="13" t="s">
        <v>3143</v>
      </c>
    </row>
    <row r="412" spans="1:5" ht="25.15" customHeight="1" thickTop="1" thickBot="1" x14ac:dyDescent="0.3">
      <c r="A412" s="37" t="s">
        <v>369</v>
      </c>
      <c r="B412" s="13" t="s">
        <v>24</v>
      </c>
      <c r="C412" s="13" t="s">
        <v>3143</v>
      </c>
      <c r="D412" s="13" t="s">
        <v>26</v>
      </c>
      <c r="E412" s="13" t="s">
        <v>3143</v>
      </c>
    </row>
    <row r="413" spans="1:5" ht="25.15" customHeight="1" thickTop="1" thickBot="1" x14ac:dyDescent="0.3">
      <c r="A413" s="37" t="s">
        <v>370</v>
      </c>
      <c r="B413" s="13" t="s">
        <v>37</v>
      </c>
      <c r="C413" s="13" t="s">
        <v>3143</v>
      </c>
      <c r="D413" s="13" t="s">
        <v>3143</v>
      </c>
      <c r="E413" s="13" t="s">
        <v>3143</v>
      </c>
    </row>
    <row r="414" spans="1:5" ht="25.15" customHeight="1" thickTop="1" thickBot="1" x14ac:dyDescent="0.3">
      <c r="A414" s="37" t="s">
        <v>3664</v>
      </c>
      <c r="B414" s="13" t="s">
        <v>47</v>
      </c>
      <c r="C414" s="13" t="s">
        <v>3143</v>
      </c>
      <c r="D414" s="13" t="s">
        <v>26</v>
      </c>
      <c r="E414" s="13" t="s">
        <v>3143</v>
      </c>
    </row>
    <row r="415" spans="1:5" ht="25.15" customHeight="1" thickTop="1" thickBot="1" x14ac:dyDescent="0.3">
      <c r="A415" s="37" t="s">
        <v>371</v>
      </c>
      <c r="B415" s="13" t="s">
        <v>37</v>
      </c>
      <c r="C415" s="13" t="s">
        <v>3143</v>
      </c>
      <c r="D415" s="13" t="s">
        <v>3143</v>
      </c>
      <c r="E415" s="13" t="s">
        <v>3143</v>
      </c>
    </row>
    <row r="416" spans="1:5" ht="25.15" customHeight="1" thickTop="1" thickBot="1" x14ac:dyDescent="0.3">
      <c r="A416" s="37" t="s">
        <v>372</v>
      </c>
      <c r="B416" s="13" t="s">
        <v>24</v>
      </c>
      <c r="C416" s="13" t="s">
        <v>3143</v>
      </c>
      <c r="D416" s="13" t="s">
        <v>3143</v>
      </c>
      <c r="E416" s="13" t="s">
        <v>3143</v>
      </c>
    </row>
    <row r="417" spans="1:5" ht="25.15" customHeight="1" thickTop="1" thickBot="1" x14ac:dyDescent="0.3">
      <c r="A417" s="37" t="s">
        <v>373</v>
      </c>
      <c r="B417" s="13" t="s">
        <v>24</v>
      </c>
      <c r="C417" s="13" t="s">
        <v>3143</v>
      </c>
      <c r="D417" s="13" t="s">
        <v>3143</v>
      </c>
      <c r="E417" s="13" t="s">
        <v>3143</v>
      </c>
    </row>
    <row r="418" spans="1:5" ht="25.15" customHeight="1" thickTop="1" thickBot="1" x14ac:dyDescent="0.3">
      <c r="A418" s="37" t="s">
        <v>374</v>
      </c>
      <c r="B418" s="13" t="s">
        <v>24</v>
      </c>
      <c r="C418" s="13" t="s">
        <v>3143</v>
      </c>
      <c r="D418" s="13" t="s">
        <v>3143</v>
      </c>
      <c r="E418" s="13" t="s">
        <v>3143</v>
      </c>
    </row>
    <row r="419" spans="1:5" ht="25.15" customHeight="1" thickTop="1" thickBot="1" x14ac:dyDescent="0.3">
      <c r="A419" s="37" t="s">
        <v>375</v>
      </c>
      <c r="B419" s="13" t="s">
        <v>37</v>
      </c>
      <c r="C419" s="13" t="s">
        <v>3143</v>
      </c>
      <c r="D419" s="13" t="s">
        <v>3143</v>
      </c>
      <c r="E419" s="13" t="s">
        <v>3143</v>
      </c>
    </row>
    <row r="420" spans="1:5" ht="25.15" customHeight="1" thickTop="1" thickBot="1" x14ac:dyDescent="0.3">
      <c r="A420" s="37" t="s">
        <v>376</v>
      </c>
      <c r="B420" s="13" t="s">
        <v>47</v>
      </c>
      <c r="C420" s="13" t="s">
        <v>3143</v>
      </c>
      <c r="D420" s="13" t="s">
        <v>3143</v>
      </c>
      <c r="E420" s="13" t="s">
        <v>3143</v>
      </c>
    </row>
    <row r="421" spans="1:5" ht="25.15" customHeight="1" thickTop="1" thickBot="1" x14ac:dyDescent="0.3">
      <c r="A421" s="37" t="s">
        <v>377</v>
      </c>
      <c r="B421" s="13" t="s">
        <v>24</v>
      </c>
      <c r="C421" s="13" t="s">
        <v>3143</v>
      </c>
      <c r="D421" s="13" t="s">
        <v>3143</v>
      </c>
      <c r="E421" s="13" t="s">
        <v>3143</v>
      </c>
    </row>
    <row r="422" spans="1:5" ht="25.15" customHeight="1" thickTop="1" thickBot="1" x14ac:dyDescent="0.3">
      <c r="A422" s="37" t="s">
        <v>378</v>
      </c>
      <c r="B422" s="13" t="s">
        <v>24</v>
      </c>
      <c r="C422" s="13" t="s">
        <v>3143</v>
      </c>
      <c r="D422" s="13" t="s">
        <v>3143</v>
      </c>
      <c r="E422" s="13" t="s">
        <v>3143</v>
      </c>
    </row>
    <row r="423" spans="1:5" ht="25.15" customHeight="1" thickTop="1" thickBot="1" x14ac:dyDescent="0.3">
      <c r="A423" s="37" t="s">
        <v>379</v>
      </c>
      <c r="B423" s="13" t="s">
        <v>24</v>
      </c>
      <c r="C423" s="13" t="s">
        <v>3143</v>
      </c>
      <c r="D423" s="13" t="s">
        <v>3143</v>
      </c>
      <c r="E423" s="13" t="s">
        <v>3143</v>
      </c>
    </row>
    <row r="424" spans="1:5" ht="25.15" customHeight="1" thickTop="1" thickBot="1" x14ac:dyDescent="0.3">
      <c r="A424" s="37" t="s">
        <v>3174</v>
      </c>
      <c r="B424" s="13" t="s">
        <v>24</v>
      </c>
      <c r="C424" s="13" t="s">
        <v>3143</v>
      </c>
      <c r="D424" s="13" t="s">
        <v>3143</v>
      </c>
      <c r="E424" s="13" t="s">
        <v>3143</v>
      </c>
    </row>
    <row r="425" spans="1:5" ht="25.15" customHeight="1" thickTop="1" thickBot="1" x14ac:dyDescent="0.3">
      <c r="A425" s="37" t="s">
        <v>380</v>
      </c>
      <c r="B425" s="13" t="s">
        <v>47</v>
      </c>
      <c r="C425" s="13" t="s">
        <v>3143</v>
      </c>
      <c r="D425" s="13" t="s">
        <v>26</v>
      </c>
      <c r="E425" s="13" t="s">
        <v>3143</v>
      </c>
    </row>
    <row r="426" spans="1:5" ht="25.15" customHeight="1" thickTop="1" thickBot="1" x14ac:dyDescent="0.3">
      <c r="A426" s="37" t="s">
        <v>381</v>
      </c>
      <c r="B426" s="13" t="s">
        <v>37</v>
      </c>
      <c r="C426" s="13" t="s">
        <v>3143</v>
      </c>
      <c r="D426" s="13" t="s">
        <v>3143</v>
      </c>
      <c r="E426" s="13" t="s">
        <v>3143</v>
      </c>
    </row>
    <row r="427" spans="1:5" ht="25.15" customHeight="1" thickTop="1" thickBot="1" x14ac:dyDescent="0.3">
      <c r="A427" s="37" t="s">
        <v>3280</v>
      </c>
      <c r="B427" s="13" t="s">
        <v>24</v>
      </c>
      <c r="C427" s="13" t="s">
        <v>3143</v>
      </c>
      <c r="D427" s="13" t="s">
        <v>26</v>
      </c>
      <c r="E427" s="13" t="s">
        <v>6</v>
      </c>
    </row>
    <row r="428" spans="1:5" ht="25.15" customHeight="1" thickTop="1" thickBot="1" x14ac:dyDescent="0.3">
      <c r="A428" s="37" t="s">
        <v>382</v>
      </c>
      <c r="B428" s="13" t="s">
        <v>37</v>
      </c>
      <c r="C428" s="13" t="s">
        <v>3143</v>
      </c>
      <c r="D428" s="13" t="s">
        <v>26</v>
      </c>
      <c r="E428" s="13" t="s">
        <v>3143</v>
      </c>
    </row>
    <row r="429" spans="1:5" ht="25.15" customHeight="1" thickTop="1" thickBot="1" x14ac:dyDescent="0.3">
      <c r="A429" s="37" t="s">
        <v>383</v>
      </c>
      <c r="B429" s="13" t="s">
        <v>37</v>
      </c>
      <c r="C429" s="13" t="s">
        <v>3143</v>
      </c>
      <c r="D429" s="13" t="s">
        <v>3143</v>
      </c>
      <c r="E429" s="13" t="s">
        <v>3143</v>
      </c>
    </row>
    <row r="430" spans="1:5" ht="25.15" customHeight="1" thickTop="1" thickBot="1" x14ac:dyDescent="0.3">
      <c r="A430" s="37" t="s">
        <v>384</v>
      </c>
      <c r="B430" s="13" t="s">
        <v>37</v>
      </c>
      <c r="C430" s="13" t="s">
        <v>3143</v>
      </c>
      <c r="D430" s="13" t="s">
        <v>3143</v>
      </c>
      <c r="E430" s="13" t="s">
        <v>3143</v>
      </c>
    </row>
    <row r="431" spans="1:5" ht="25.15" customHeight="1" thickTop="1" thickBot="1" x14ac:dyDescent="0.3">
      <c r="A431" s="37" t="s">
        <v>3281</v>
      </c>
      <c r="B431" s="13" t="s">
        <v>61</v>
      </c>
      <c r="C431" s="13" t="s">
        <v>3143</v>
      </c>
      <c r="D431" s="13" t="s">
        <v>26</v>
      </c>
      <c r="E431" s="13" t="s">
        <v>6</v>
      </c>
    </row>
    <row r="432" spans="1:5" ht="25.15" customHeight="1" thickTop="1" thickBot="1" x14ac:dyDescent="0.3">
      <c r="A432" s="37" t="s">
        <v>385</v>
      </c>
      <c r="B432" s="13" t="s">
        <v>37</v>
      </c>
      <c r="C432" s="13" t="s">
        <v>3143</v>
      </c>
      <c r="D432" s="13" t="s">
        <v>3143</v>
      </c>
      <c r="E432" s="13" t="s">
        <v>3143</v>
      </c>
    </row>
    <row r="433" spans="1:5" ht="25.15" customHeight="1" thickTop="1" thickBot="1" x14ac:dyDescent="0.3">
      <c r="A433" s="37" t="s">
        <v>3080</v>
      </c>
      <c r="B433" s="13" t="s">
        <v>37</v>
      </c>
      <c r="C433" s="13" t="s">
        <v>3143</v>
      </c>
      <c r="D433" s="13" t="s">
        <v>3143</v>
      </c>
      <c r="E433" s="13" t="s">
        <v>3143</v>
      </c>
    </row>
    <row r="434" spans="1:5" ht="25.15" customHeight="1" thickTop="1" thickBot="1" x14ac:dyDescent="0.3">
      <c r="A434" s="37" t="s">
        <v>386</v>
      </c>
      <c r="B434" s="13" t="s">
        <v>24</v>
      </c>
      <c r="C434" s="13" t="s">
        <v>3143</v>
      </c>
      <c r="D434" s="13" t="s">
        <v>3143</v>
      </c>
      <c r="E434" s="13" t="s">
        <v>3143</v>
      </c>
    </row>
    <row r="435" spans="1:5" ht="25.15" customHeight="1" thickTop="1" thickBot="1" x14ac:dyDescent="0.3">
      <c r="A435" s="37" t="s">
        <v>387</v>
      </c>
      <c r="B435" s="101" t="s">
        <v>24</v>
      </c>
      <c r="C435" s="101" t="s">
        <v>3143</v>
      </c>
      <c r="D435" s="101" t="s">
        <v>3143</v>
      </c>
      <c r="E435" s="102" t="s">
        <v>3143</v>
      </c>
    </row>
    <row r="436" spans="1:5" ht="25.15" customHeight="1" thickTop="1" thickBot="1" x14ac:dyDescent="0.3">
      <c r="A436" s="37" t="s">
        <v>388</v>
      </c>
      <c r="B436" s="13" t="s">
        <v>47</v>
      </c>
      <c r="C436" s="13" t="s">
        <v>3143</v>
      </c>
      <c r="D436" s="13" t="s">
        <v>3143</v>
      </c>
      <c r="E436" s="13" t="s">
        <v>3143</v>
      </c>
    </row>
    <row r="437" spans="1:5" ht="25.15" customHeight="1" thickTop="1" thickBot="1" x14ac:dyDescent="0.3">
      <c r="A437" s="37" t="s">
        <v>389</v>
      </c>
      <c r="B437" s="13" t="s">
        <v>37</v>
      </c>
      <c r="C437" s="13" t="s">
        <v>3143</v>
      </c>
      <c r="D437" s="13" t="s">
        <v>3143</v>
      </c>
      <c r="E437" s="13" t="s">
        <v>3143</v>
      </c>
    </row>
    <row r="438" spans="1:5" ht="25.15" customHeight="1" thickTop="1" thickBot="1" x14ac:dyDescent="0.3">
      <c r="A438" s="37" t="s">
        <v>390</v>
      </c>
      <c r="B438" s="13" t="s">
        <v>24</v>
      </c>
      <c r="C438" s="13" t="s">
        <v>3143</v>
      </c>
      <c r="D438" s="13" t="s">
        <v>3143</v>
      </c>
      <c r="E438" s="13" t="s">
        <v>3143</v>
      </c>
    </row>
    <row r="439" spans="1:5" ht="25.15" customHeight="1" thickTop="1" thickBot="1" x14ac:dyDescent="0.3">
      <c r="A439" s="37" t="s">
        <v>3676</v>
      </c>
      <c r="B439" s="13" t="s">
        <v>37</v>
      </c>
      <c r="C439" s="13" t="s">
        <v>3143</v>
      </c>
      <c r="D439" s="13" t="s">
        <v>3143</v>
      </c>
      <c r="E439" s="13" t="s">
        <v>3143</v>
      </c>
    </row>
    <row r="440" spans="1:5" ht="25.15" customHeight="1" thickTop="1" thickBot="1" x14ac:dyDescent="0.3">
      <c r="A440" s="37" t="s">
        <v>391</v>
      </c>
      <c r="B440" s="13" t="s">
        <v>29</v>
      </c>
      <c r="C440" s="13" t="s">
        <v>3143</v>
      </c>
      <c r="D440" s="13" t="s">
        <v>3143</v>
      </c>
      <c r="E440" s="13" t="s">
        <v>3143</v>
      </c>
    </row>
    <row r="441" spans="1:5" ht="25.15" customHeight="1" thickTop="1" thickBot="1" x14ac:dyDescent="0.3">
      <c r="A441" s="37" t="s">
        <v>392</v>
      </c>
      <c r="B441" s="13" t="s">
        <v>37</v>
      </c>
      <c r="C441" s="13" t="s">
        <v>3143</v>
      </c>
      <c r="D441" s="13" t="s">
        <v>3143</v>
      </c>
      <c r="E441" s="13" t="s">
        <v>3143</v>
      </c>
    </row>
    <row r="442" spans="1:5" ht="25.15" customHeight="1" thickTop="1" thickBot="1" x14ac:dyDescent="0.3">
      <c r="A442" s="37" t="s">
        <v>393</v>
      </c>
      <c r="B442" s="13" t="s">
        <v>47</v>
      </c>
      <c r="C442" s="13" t="s">
        <v>3143</v>
      </c>
      <c r="D442" s="13" t="s">
        <v>3143</v>
      </c>
      <c r="E442" s="13" t="s">
        <v>3143</v>
      </c>
    </row>
    <row r="443" spans="1:5" ht="25.15" customHeight="1" thickTop="1" thickBot="1" x14ac:dyDescent="0.3">
      <c r="A443" s="37" t="s">
        <v>394</v>
      </c>
      <c r="B443" s="13" t="s">
        <v>37</v>
      </c>
      <c r="C443" s="13" t="s">
        <v>3143</v>
      </c>
      <c r="D443" s="13" t="s">
        <v>3143</v>
      </c>
      <c r="E443" s="13" t="s">
        <v>3143</v>
      </c>
    </row>
    <row r="444" spans="1:5" ht="25.15" customHeight="1" thickTop="1" thickBot="1" x14ac:dyDescent="0.3">
      <c r="A444" s="37" t="s">
        <v>395</v>
      </c>
      <c r="B444" s="13" t="s">
        <v>29</v>
      </c>
      <c r="C444" s="13" t="s">
        <v>3143</v>
      </c>
      <c r="D444" s="13" t="s">
        <v>3143</v>
      </c>
      <c r="E444" s="13" t="s">
        <v>3143</v>
      </c>
    </row>
    <row r="445" spans="1:5" ht="25.15" customHeight="1" thickTop="1" thickBot="1" x14ac:dyDescent="0.3">
      <c r="A445" s="37" t="s">
        <v>3282</v>
      </c>
      <c r="B445" s="13" t="s">
        <v>47</v>
      </c>
      <c r="C445" s="13" t="s">
        <v>3143</v>
      </c>
      <c r="D445" s="13" t="s">
        <v>26</v>
      </c>
      <c r="E445" s="13" t="s">
        <v>6</v>
      </c>
    </row>
    <row r="446" spans="1:5" ht="25.15" customHeight="1" thickTop="1" thickBot="1" x14ac:dyDescent="0.3">
      <c r="A446" s="37" t="s">
        <v>2931</v>
      </c>
      <c r="B446" s="13" t="s">
        <v>47</v>
      </c>
      <c r="C446" s="13" t="s">
        <v>3143</v>
      </c>
      <c r="D446" s="13" t="s">
        <v>3143</v>
      </c>
      <c r="E446" s="13" t="s">
        <v>3143</v>
      </c>
    </row>
    <row r="447" spans="1:5" ht="25.15" customHeight="1" thickTop="1" thickBot="1" x14ac:dyDescent="0.3">
      <c r="A447" s="37" t="s">
        <v>396</v>
      </c>
      <c r="B447" s="13" t="s">
        <v>24</v>
      </c>
      <c r="C447" s="13" t="s">
        <v>3143</v>
      </c>
      <c r="D447" s="13" t="s">
        <v>3143</v>
      </c>
      <c r="E447" s="13" t="s">
        <v>3143</v>
      </c>
    </row>
    <row r="448" spans="1:5" ht="25.15" customHeight="1" thickTop="1" thickBot="1" x14ac:dyDescent="0.3">
      <c r="A448" s="37" t="s">
        <v>2985</v>
      </c>
      <c r="B448" s="13" t="s">
        <v>24</v>
      </c>
      <c r="C448" s="13" t="s">
        <v>3143</v>
      </c>
      <c r="D448" s="13" t="s">
        <v>3143</v>
      </c>
      <c r="E448" s="13" t="s">
        <v>3143</v>
      </c>
    </row>
    <row r="449" spans="1:5" ht="25.15" customHeight="1" thickTop="1" thickBot="1" x14ac:dyDescent="0.3">
      <c r="A449" s="37" t="s">
        <v>397</v>
      </c>
      <c r="B449" s="13" t="s">
        <v>24</v>
      </c>
      <c r="C449" s="13" t="s">
        <v>3143</v>
      </c>
      <c r="D449" s="13" t="s">
        <v>3143</v>
      </c>
      <c r="E449" s="13" t="s">
        <v>3143</v>
      </c>
    </row>
    <row r="450" spans="1:5" ht="25.15" customHeight="1" thickTop="1" thickBot="1" x14ac:dyDescent="0.3">
      <c r="A450" s="37" t="s">
        <v>398</v>
      </c>
      <c r="B450" s="13" t="s">
        <v>37</v>
      </c>
      <c r="C450" s="13" t="s">
        <v>3143</v>
      </c>
      <c r="D450" s="13" t="s">
        <v>3143</v>
      </c>
      <c r="E450" s="13" t="s">
        <v>3143</v>
      </c>
    </row>
    <row r="451" spans="1:5" ht="25.15" customHeight="1" thickTop="1" thickBot="1" x14ac:dyDescent="0.3">
      <c r="A451" s="37" t="s">
        <v>399</v>
      </c>
      <c r="B451" s="13" t="s">
        <v>29</v>
      </c>
      <c r="C451" s="13" t="s">
        <v>3143</v>
      </c>
      <c r="D451" s="13" t="s">
        <v>3143</v>
      </c>
      <c r="E451" s="13" t="s">
        <v>3143</v>
      </c>
    </row>
    <row r="452" spans="1:5" ht="25.15" customHeight="1" thickTop="1" thickBot="1" x14ac:dyDescent="0.3">
      <c r="A452" s="37" t="s">
        <v>400</v>
      </c>
      <c r="B452" s="13" t="s">
        <v>47</v>
      </c>
      <c r="C452" s="13" t="s">
        <v>3143</v>
      </c>
      <c r="D452" s="13" t="s">
        <v>3143</v>
      </c>
      <c r="E452" s="13" t="s">
        <v>3143</v>
      </c>
    </row>
    <row r="453" spans="1:5" ht="25.15" customHeight="1" thickTop="1" thickBot="1" x14ac:dyDescent="0.3">
      <c r="A453" s="37" t="s">
        <v>401</v>
      </c>
      <c r="B453" s="101" t="s">
        <v>37</v>
      </c>
      <c r="C453" s="101" t="s">
        <v>3143</v>
      </c>
      <c r="D453" s="101" t="s">
        <v>26</v>
      </c>
      <c r="E453" s="102" t="s">
        <v>3143</v>
      </c>
    </row>
    <row r="454" spans="1:5" ht="25.15" customHeight="1" thickTop="1" thickBot="1" x14ac:dyDescent="0.3">
      <c r="A454" s="37" t="s">
        <v>402</v>
      </c>
      <c r="B454" s="13" t="s">
        <v>61</v>
      </c>
      <c r="C454" s="13" t="s">
        <v>3143</v>
      </c>
      <c r="D454" s="13" t="s">
        <v>3143</v>
      </c>
      <c r="E454" s="13" t="s">
        <v>3143</v>
      </c>
    </row>
    <row r="455" spans="1:5" ht="25.15" customHeight="1" thickTop="1" thickBot="1" x14ac:dyDescent="0.3">
      <c r="A455" s="37" t="s">
        <v>2921</v>
      </c>
      <c r="B455" s="13" t="s">
        <v>47</v>
      </c>
      <c r="C455" s="13" t="s">
        <v>3143</v>
      </c>
      <c r="D455" s="13" t="s">
        <v>26</v>
      </c>
      <c r="E455" s="13" t="s">
        <v>3143</v>
      </c>
    </row>
    <row r="456" spans="1:5" ht="25.15" customHeight="1" thickTop="1" thickBot="1" x14ac:dyDescent="0.3">
      <c r="A456" s="37"/>
      <c r="B456" s="13"/>
      <c r="C456" s="13"/>
      <c r="D456" s="13"/>
      <c r="E456" s="13"/>
    </row>
    <row r="457" spans="1:5" ht="25.15" customHeight="1" thickTop="1" thickBot="1" x14ac:dyDescent="0.3">
      <c r="A457" s="37" t="s">
        <v>403</v>
      </c>
      <c r="B457" s="13" t="s">
        <v>37</v>
      </c>
      <c r="C457" s="13" t="s">
        <v>3143</v>
      </c>
      <c r="D457" s="13" t="s">
        <v>3143</v>
      </c>
      <c r="E457" s="13" t="s">
        <v>3143</v>
      </c>
    </row>
    <row r="458" spans="1:5" ht="25.15" customHeight="1" thickTop="1" thickBot="1" x14ac:dyDescent="0.3">
      <c r="A458" s="37" t="s">
        <v>404</v>
      </c>
      <c r="B458" s="13" t="s">
        <v>37</v>
      </c>
      <c r="C458" s="13" t="s">
        <v>3143</v>
      </c>
      <c r="D458" s="13" t="s">
        <v>3143</v>
      </c>
      <c r="E458" s="13" t="s">
        <v>3143</v>
      </c>
    </row>
    <row r="459" spans="1:5" ht="25.15" customHeight="1" thickTop="1" thickBot="1" x14ac:dyDescent="0.3">
      <c r="A459" s="37" t="s">
        <v>405</v>
      </c>
      <c r="B459" s="13" t="s">
        <v>37</v>
      </c>
      <c r="C459" s="13" t="s">
        <v>3143</v>
      </c>
      <c r="D459" s="13" t="s">
        <v>3143</v>
      </c>
      <c r="E459" s="13" t="s">
        <v>3143</v>
      </c>
    </row>
    <row r="460" spans="1:5" ht="25.15" customHeight="1" thickTop="1" thickBot="1" x14ac:dyDescent="0.3">
      <c r="A460" s="37" t="s">
        <v>3283</v>
      </c>
      <c r="B460" s="13" t="s">
        <v>24</v>
      </c>
      <c r="C460" s="13" t="s">
        <v>3143</v>
      </c>
      <c r="D460" s="13" t="s">
        <v>26</v>
      </c>
      <c r="E460" s="13" t="s">
        <v>6</v>
      </c>
    </row>
    <row r="461" spans="1:5" ht="25.15" customHeight="1" thickTop="1" thickBot="1" x14ac:dyDescent="0.3">
      <c r="A461" s="37" t="s">
        <v>406</v>
      </c>
      <c r="B461" s="13" t="s">
        <v>37</v>
      </c>
      <c r="C461" s="13" t="s">
        <v>3143</v>
      </c>
      <c r="D461" s="13" t="s">
        <v>3143</v>
      </c>
      <c r="E461" s="13" t="s">
        <v>3143</v>
      </c>
    </row>
    <row r="462" spans="1:5" ht="25.15" customHeight="1" thickTop="1" thickBot="1" x14ac:dyDescent="0.3">
      <c r="A462" s="37" t="s">
        <v>3284</v>
      </c>
      <c r="B462" s="13" t="s">
        <v>24</v>
      </c>
      <c r="C462" s="13" t="s">
        <v>3143</v>
      </c>
      <c r="D462" s="13" t="s">
        <v>3143</v>
      </c>
      <c r="E462" s="13" t="s">
        <v>6</v>
      </c>
    </row>
    <row r="463" spans="1:5" ht="25.15" customHeight="1" thickTop="1" thickBot="1" x14ac:dyDescent="0.3">
      <c r="A463" s="37" t="s">
        <v>407</v>
      </c>
      <c r="B463" s="13" t="s">
        <v>24</v>
      </c>
      <c r="C463" s="13" t="s">
        <v>3143</v>
      </c>
      <c r="D463" s="13" t="s">
        <v>3143</v>
      </c>
      <c r="E463" s="13" t="s">
        <v>3143</v>
      </c>
    </row>
    <row r="464" spans="1:5" ht="25.15" customHeight="1" thickTop="1" thickBot="1" x14ac:dyDescent="0.3">
      <c r="A464" s="37" t="s">
        <v>3161</v>
      </c>
      <c r="B464" s="13" t="s">
        <v>24</v>
      </c>
      <c r="C464" s="13" t="s">
        <v>3143</v>
      </c>
      <c r="D464" s="13" t="s">
        <v>3143</v>
      </c>
      <c r="E464" s="13" t="s">
        <v>3143</v>
      </c>
    </row>
    <row r="465" spans="1:5" ht="25.15" customHeight="1" thickTop="1" thickBot="1" x14ac:dyDescent="0.3">
      <c r="A465" s="37" t="s">
        <v>408</v>
      </c>
      <c r="B465" s="13" t="s">
        <v>24</v>
      </c>
      <c r="C465" s="13" t="s">
        <v>3143</v>
      </c>
      <c r="D465" s="13" t="s">
        <v>3143</v>
      </c>
      <c r="E465" s="13" t="s">
        <v>3143</v>
      </c>
    </row>
    <row r="466" spans="1:5" ht="25.15" customHeight="1" thickTop="1" thickBot="1" x14ac:dyDescent="0.3">
      <c r="A466" s="37" t="s">
        <v>409</v>
      </c>
      <c r="B466" s="13" t="s">
        <v>47</v>
      </c>
      <c r="C466" s="13" t="s">
        <v>3143</v>
      </c>
      <c r="D466" s="13" t="s">
        <v>26</v>
      </c>
      <c r="E466" s="13" t="s">
        <v>3143</v>
      </c>
    </row>
    <row r="467" spans="1:5" ht="25.15" customHeight="1" thickTop="1" thickBot="1" x14ac:dyDescent="0.3">
      <c r="A467" s="37" t="s">
        <v>410</v>
      </c>
      <c r="B467" s="13" t="s">
        <v>24</v>
      </c>
      <c r="C467" s="13" t="s">
        <v>3143</v>
      </c>
      <c r="D467" s="13" t="s">
        <v>3143</v>
      </c>
      <c r="E467" s="13" t="s">
        <v>3143</v>
      </c>
    </row>
    <row r="468" spans="1:5" ht="25.15" customHeight="1" thickTop="1" thickBot="1" x14ac:dyDescent="0.3">
      <c r="A468" s="37" t="s">
        <v>411</v>
      </c>
      <c r="B468" s="13" t="s">
        <v>29</v>
      </c>
      <c r="C468" s="13" t="s">
        <v>3143</v>
      </c>
      <c r="D468" s="13" t="s">
        <v>3143</v>
      </c>
      <c r="E468" s="13" t="s">
        <v>3143</v>
      </c>
    </row>
    <row r="469" spans="1:5" ht="25.15" customHeight="1" thickTop="1" thickBot="1" x14ac:dyDescent="0.3">
      <c r="A469" s="37" t="s">
        <v>412</v>
      </c>
      <c r="B469" s="13" t="s">
        <v>37</v>
      </c>
      <c r="C469" s="13" t="s">
        <v>3143</v>
      </c>
      <c r="D469" s="13" t="s">
        <v>3143</v>
      </c>
      <c r="E469" s="13" t="s">
        <v>3143</v>
      </c>
    </row>
    <row r="470" spans="1:5" ht="25.15" customHeight="1" thickTop="1" thickBot="1" x14ac:dyDescent="0.3">
      <c r="A470" s="37" t="s">
        <v>413</v>
      </c>
      <c r="B470" s="13" t="s">
        <v>24</v>
      </c>
      <c r="C470" s="13" t="s">
        <v>3143</v>
      </c>
      <c r="D470" s="13" t="s">
        <v>26</v>
      </c>
      <c r="E470" s="13" t="s">
        <v>3143</v>
      </c>
    </row>
    <row r="471" spans="1:5" ht="25.15" customHeight="1" thickTop="1" thickBot="1" x14ac:dyDescent="0.3">
      <c r="A471" s="37" t="s">
        <v>414</v>
      </c>
      <c r="B471" s="13" t="s">
        <v>24</v>
      </c>
      <c r="C471" s="13" t="s">
        <v>3143</v>
      </c>
      <c r="D471" s="13" t="s">
        <v>3143</v>
      </c>
      <c r="E471" s="13" t="s">
        <v>3143</v>
      </c>
    </row>
    <row r="472" spans="1:5" ht="25.15" customHeight="1" thickTop="1" thickBot="1" x14ac:dyDescent="0.3">
      <c r="A472" s="37" t="s">
        <v>3285</v>
      </c>
      <c r="B472" s="13" t="s">
        <v>37</v>
      </c>
      <c r="C472" s="13" t="s">
        <v>3143</v>
      </c>
      <c r="D472" s="13" t="s">
        <v>3143</v>
      </c>
      <c r="E472" s="13" t="s">
        <v>6</v>
      </c>
    </row>
    <row r="473" spans="1:5" ht="25.15" customHeight="1" thickTop="1" thickBot="1" x14ac:dyDescent="0.3">
      <c r="A473" s="37" t="s">
        <v>415</v>
      </c>
      <c r="B473" s="13" t="s">
        <v>37</v>
      </c>
      <c r="C473" s="13" t="s">
        <v>3143</v>
      </c>
      <c r="D473" s="13" t="s">
        <v>3143</v>
      </c>
      <c r="E473" s="13" t="s">
        <v>3143</v>
      </c>
    </row>
    <row r="474" spans="1:5" ht="25.15" customHeight="1" thickTop="1" thickBot="1" x14ac:dyDescent="0.3">
      <c r="A474" s="37" t="s">
        <v>416</v>
      </c>
      <c r="B474" s="13" t="s">
        <v>29</v>
      </c>
      <c r="C474" s="13" t="s">
        <v>3143</v>
      </c>
      <c r="D474" s="13" t="s">
        <v>3143</v>
      </c>
      <c r="E474" s="13" t="s">
        <v>3143</v>
      </c>
    </row>
    <row r="475" spans="1:5" ht="25.15" customHeight="1" thickTop="1" thickBot="1" x14ac:dyDescent="0.3">
      <c r="A475" s="37" t="s">
        <v>417</v>
      </c>
      <c r="B475" s="13" t="s">
        <v>24</v>
      </c>
      <c r="C475" s="13" t="s">
        <v>3143</v>
      </c>
      <c r="D475" s="13" t="s">
        <v>3143</v>
      </c>
      <c r="E475" s="13" t="s">
        <v>3143</v>
      </c>
    </row>
    <row r="476" spans="1:5" ht="25.15" customHeight="1" thickTop="1" thickBot="1" x14ac:dyDescent="0.3">
      <c r="A476" s="37" t="s">
        <v>418</v>
      </c>
      <c r="B476" s="13" t="s">
        <v>37</v>
      </c>
      <c r="C476" s="13" t="s">
        <v>3143</v>
      </c>
      <c r="D476" s="13" t="s">
        <v>3143</v>
      </c>
      <c r="E476" s="13" t="s">
        <v>3143</v>
      </c>
    </row>
    <row r="477" spans="1:5" ht="25.15" customHeight="1" thickTop="1" thickBot="1" x14ac:dyDescent="0.3">
      <c r="A477" s="37" t="s">
        <v>3286</v>
      </c>
      <c r="B477" s="13" t="s">
        <v>24</v>
      </c>
      <c r="C477" s="13" t="s">
        <v>3143</v>
      </c>
      <c r="D477" s="13" t="s">
        <v>3143</v>
      </c>
      <c r="E477" s="13" t="s">
        <v>6</v>
      </c>
    </row>
    <row r="478" spans="1:5" ht="25.15" customHeight="1" thickTop="1" thickBot="1" x14ac:dyDescent="0.3">
      <c r="A478" s="37" t="s">
        <v>3088</v>
      </c>
      <c r="B478" s="13" t="s">
        <v>24</v>
      </c>
      <c r="C478" s="13" t="s">
        <v>3143</v>
      </c>
      <c r="D478" s="13" t="s">
        <v>3143</v>
      </c>
      <c r="E478" s="13" t="s">
        <v>3143</v>
      </c>
    </row>
    <row r="479" spans="1:5" ht="25.15" customHeight="1" thickTop="1" thickBot="1" x14ac:dyDescent="0.3">
      <c r="A479" s="37" t="s">
        <v>419</v>
      </c>
      <c r="B479" s="13" t="s">
        <v>24</v>
      </c>
      <c r="C479" s="13" t="s">
        <v>3143</v>
      </c>
      <c r="D479" s="13" t="s">
        <v>3143</v>
      </c>
      <c r="E479" s="13" t="s">
        <v>3143</v>
      </c>
    </row>
    <row r="480" spans="1:5" ht="25.15" customHeight="1" thickTop="1" thickBot="1" x14ac:dyDescent="0.3">
      <c r="A480" s="37" t="s">
        <v>3648</v>
      </c>
      <c r="B480" s="13" t="s">
        <v>47</v>
      </c>
      <c r="C480" s="13" t="s">
        <v>3143</v>
      </c>
      <c r="D480" s="13" t="s">
        <v>3143</v>
      </c>
      <c r="E480" s="13" t="s">
        <v>3143</v>
      </c>
    </row>
    <row r="481" spans="1:5" ht="25.15" customHeight="1" thickTop="1" thickBot="1" x14ac:dyDescent="0.3">
      <c r="A481" s="37" t="s">
        <v>3647</v>
      </c>
      <c r="B481" s="13" t="s">
        <v>24</v>
      </c>
      <c r="C481" s="13" t="s">
        <v>3143</v>
      </c>
      <c r="D481" s="13" t="s">
        <v>3143</v>
      </c>
      <c r="E481" s="13" t="s">
        <v>3143</v>
      </c>
    </row>
    <row r="482" spans="1:5" ht="25.15" customHeight="1" thickTop="1" thickBot="1" x14ac:dyDescent="0.3">
      <c r="A482" s="37" t="s">
        <v>3646</v>
      </c>
      <c r="B482" s="13" t="s">
        <v>47</v>
      </c>
      <c r="C482" s="13" t="s">
        <v>3143</v>
      </c>
      <c r="D482" s="13" t="s">
        <v>3143</v>
      </c>
      <c r="E482" s="13" t="s">
        <v>3143</v>
      </c>
    </row>
    <row r="483" spans="1:5" ht="25.15" customHeight="1" thickTop="1" thickBot="1" x14ac:dyDescent="0.3">
      <c r="A483" s="37" t="s">
        <v>3649</v>
      </c>
      <c r="B483" s="13" t="s">
        <v>37</v>
      </c>
      <c r="C483" s="13" t="s">
        <v>3143</v>
      </c>
      <c r="D483" s="13" t="s">
        <v>3143</v>
      </c>
      <c r="E483" s="13" t="s">
        <v>3143</v>
      </c>
    </row>
    <row r="484" spans="1:5" ht="25.15" customHeight="1" thickTop="1" thickBot="1" x14ac:dyDescent="0.3">
      <c r="A484" s="37" t="s">
        <v>3680</v>
      </c>
      <c r="B484" s="13" t="s">
        <v>47</v>
      </c>
      <c r="C484" s="13" t="s">
        <v>3143</v>
      </c>
      <c r="D484" s="13" t="s">
        <v>3143</v>
      </c>
      <c r="E484" s="13" t="s">
        <v>3143</v>
      </c>
    </row>
    <row r="485" spans="1:5" ht="25.15" customHeight="1" thickTop="1" thickBot="1" x14ac:dyDescent="0.3">
      <c r="A485" s="37" t="s">
        <v>3645</v>
      </c>
      <c r="B485" s="13" t="s">
        <v>61</v>
      </c>
      <c r="C485" s="13" t="s">
        <v>3143</v>
      </c>
      <c r="D485" s="13" t="s">
        <v>3143</v>
      </c>
      <c r="E485" s="13" t="s">
        <v>3143</v>
      </c>
    </row>
    <row r="486" spans="1:5" ht="25.15" customHeight="1" thickTop="1" thickBot="1" x14ac:dyDescent="0.3">
      <c r="A486" s="37" t="s">
        <v>3644</v>
      </c>
      <c r="B486" s="13" t="s">
        <v>47</v>
      </c>
      <c r="C486" s="13" t="s">
        <v>3143</v>
      </c>
      <c r="D486" s="13" t="s">
        <v>3143</v>
      </c>
      <c r="E486" s="13" t="s">
        <v>3143</v>
      </c>
    </row>
    <row r="487" spans="1:5" ht="25.15" customHeight="1" thickTop="1" thickBot="1" x14ac:dyDescent="0.3">
      <c r="A487" s="37" t="s">
        <v>3643</v>
      </c>
      <c r="B487" s="13" t="s">
        <v>61</v>
      </c>
      <c r="C487" s="13" t="s">
        <v>3143</v>
      </c>
      <c r="D487" s="13" t="s">
        <v>3143</v>
      </c>
      <c r="E487" s="13" t="s">
        <v>3143</v>
      </c>
    </row>
    <row r="488" spans="1:5" ht="25.15" customHeight="1" thickTop="1" thickBot="1" x14ac:dyDescent="0.3">
      <c r="A488" s="37" t="s">
        <v>3642</v>
      </c>
      <c r="B488" s="13" t="s">
        <v>61</v>
      </c>
      <c r="C488" s="13" t="s">
        <v>3143</v>
      </c>
      <c r="D488" s="13" t="s">
        <v>3143</v>
      </c>
      <c r="E488" s="13" t="s">
        <v>3143</v>
      </c>
    </row>
    <row r="489" spans="1:5" ht="25.15" customHeight="1" thickTop="1" thickBot="1" x14ac:dyDescent="0.3">
      <c r="A489" s="37" t="s">
        <v>3641</v>
      </c>
      <c r="B489" s="13" t="s">
        <v>24</v>
      </c>
      <c r="C489" s="13" t="s">
        <v>3143</v>
      </c>
      <c r="D489" s="13" t="s">
        <v>3143</v>
      </c>
      <c r="E489" s="13" t="s">
        <v>3143</v>
      </c>
    </row>
    <row r="490" spans="1:5" ht="25.15" customHeight="1" thickTop="1" thickBot="1" x14ac:dyDescent="0.3">
      <c r="A490" s="37" t="s">
        <v>3640</v>
      </c>
      <c r="B490" s="13" t="s">
        <v>47</v>
      </c>
      <c r="C490" s="13" t="s">
        <v>3143</v>
      </c>
      <c r="D490" s="13" t="s">
        <v>3143</v>
      </c>
      <c r="E490" s="13" t="s">
        <v>3143</v>
      </c>
    </row>
    <row r="491" spans="1:5" ht="25.15" customHeight="1" thickTop="1" thickBot="1" x14ac:dyDescent="0.3">
      <c r="A491" s="37" t="s">
        <v>3639</v>
      </c>
      <c r="B491" s="13" t="s">
        <v>47</v>
      </c>
      <c r="C491" s="13" t="s">
        <v>3143</v>
      </c>
      <c r="D491" s="13" t="s">
        <v>3143</v>
      </c>
      <c r="E491" s="13" t="s">
        <v>3143</v>
      </c>
    </row>
    <row r="492" spans="1:5" ht="25.15" customHeight="1" thickTop="1" thickBot="1" x14ac:dyDescent="0.3">
      <c r="A492" s="37" t="s">
        <v>3638</v>
      </c>
      <c r="B492" s="13" t="s">
        <v>37</v>
      </c>
      <c r="C492" s="13" t="s">
        <v>3143</v>
      </c>
      <c r="D492" s="13" t="s">
        <v>3143</v>
      </c>
      <c r="E492" s="13" t="s">
        <v>3143</v>
      </c>
    </row>
    <row r="493" spans="1:5" ht="25.15" customHeight="1" thickTop="1" thickBot="1" x14ac:dyDescent="0.3">
      <c r="A493" s="37" t="s">
        <v>3637</v>
      </c>
      <c r="B493" s="13" t="s">
        <v>29</v>
      </c>
      <c r="C493" s="13" t="s">
        <v>3143</v>
      </c>
      <c r="D493" s="13" t="s">
        <v>3143</v>
      </c>
      <c r="E493" s="13" t="s">
        <v>3143</v>
      </c>
    </row>
    <row r="494" spans="1:5" ht="25.15" customHeight="1" thickTop="1" thickBot="1" x14ac:dyDescent="0.3">
      <c r="A494" s="37" t="s">
        <v>3636</v>
      </c>
      <c r="B494" s="13" t="s">
        <v>61</v>
      </c>
      <c r="C494" s="13" t="s">
        <v>3143</v>
      </c>
      <c r="D494" s="13" t="s">
        <v>3143</v>
      </c>
      <c r="E494" s="13" t="s">
        <v>3143</v>
      </c>
    </row>
    <row r="495" spans="1:5" ht="25.15" customHeight="1" thickTop="1" thickBot="1" x14ac:dyDescent="0.3">
      <c r="A495" s="37" t="s">
        <v>3635</v>
      </c>
      <c r="B495" s="13" t="s">
        <v>24</v>
      </c>
      <c r="C495" s="13" t="s">
        <v>3143</v>
      </c>
      <c r="D495" s="13" t="s">
        <v>3143</v>
      </c>
      <c r="E495" s="13" t="s">
        <v>3143</v>
      </c>
    </row>
    <row r="496" spans="1:5" ht="25.15" customHeight="1" thickTop="1" thickBot="1" x14ac:dyDescent="0.3">
      <c r="A496" s="37" t="s">
        <v>3634</v>
      </c>
      <c r="B496" s="13" t="s">
        <v>61</v>
      </c>
      <c r="C496" s="13" t="s">
        <v>5</v>
      </c>
      <c r="D496" s="13" t="s">
        <v>3143</v>
      </c>
      <c r="E496" s="13" t="s">
        <v>3143</v>
      </c>
    </row>
    <row r="497" spans="1:5" ht="25.15" customHeight="1" thickTop="1" thickBot="1" x14ac:dyDescent="0.3">
      <c r="A497" s="37" t="s">
        <v>3633</v>
      </c>
      <c r="B497" s="13" t="s">
        <v>47</v>
      </c>
      <c r="C497" s="13" t="s">
        <v>3143</v>
      </c>
      <c r="D497" s="13" t="s">
        <v>3143</v>
      </c>
      <c r="E497" s="13" t="s">
        <v>3143</v>
      </c>
    </row>
    <row r="498" spans="1:5" ht="25.15" customHeight="1" thickTop="1" thickBot="1" x14ac:dyDescent="0.3">
      <c r="A498" s="37" t="s">
        <v>3632</v>
      </c>
      <c r="B498" s="13" t="s">
        <v>47</v>
      </c>
      <c r="C498" s="13" t="s">
        <v>3143</v>
      </c>
      <c r="D498" s="13" t="s">
        <v>3143</v>
      </c>
      <c r="E498" s="13" t="s">
        <v>3143</v>
      </c>
    </row>
    <row r="499" spans="1:5" ht="25.15" customHeight="1" thickTop="1" thickBot="1" x14ac:dyDescent="0.3">
      <c r="A499" s="37" t="s">
        <v>3631</v>
      </c>
      <c r="B499" s="13" t="s">
        <v>47</v>
      </c>
      <c r="C499" s="13" t="s">
        <v>3143</v>
      </c>
      <c r="D499" s="13" t="s">
        <v>3143</v>
      </c>
      <c r="E499" s="13" t="s">
        <v>3143</v>
      </c>
    </row>
    <row r="500" spans="1:5" ht="25.15" customHeight="1" thickTop="1" thickBot="1" x14ac:dyDescent="0.3">
      <c r="A500" s="37" t="s">
        <v>3630</v>
      </c>
      <c r="B500" s="13" t="s">
        <v>61</v>
      </c>
      <c r="C500" s="13" t="s">
        <v>3143</v>
      </c>
      <c r="D500" s="13" t="s">
        <v>3143</v>
      </c>
      <c r="E500" s="13" t="s">
        <v>3143</v>
      </c>
    </row>
    <row r="501" spans="1:5" ht="25.15" customHeight="1" thickTop="1" thickBot="1" x14ac:dyDescent="0.3">
      <c r="A501" s="37" t="s">
        <v>3651</v>
      </c>
      <c r="B501" s="13" t="s">
        <v>61</v>
      </c>
      <c r="C501" s="13" t="s">
        <v>3143</v>
      </c>
      <c r="D501" s="13" t="s">
        <v>3143</v>
      </c>
      <c r="E501" s="13" t="s">
        <v>3143</v>
      </c>
    </row>
    <row r="502" spans="1:5" ht="25.15" customHeight="1" thickTop="1" thickBot="1" x14ac:dyDescent="0.3">
      <c r="A502" s="37" t="s">
        <v>3629</v>
      </c>
      <c r="B502" s="13" t="s">
        <v>61</v>
      </c>
      <c r="C502" s="13" t="s">
        <v>3143</v>
      </c>
      <c r="D502" s="13" t="s">
        <v>3143</v>
      </c>
      <c r="E502" s="13" t="s">
        <v>3143</v>
      </c>
    </row>
    <row r="503" spans="1:5" ht="25.15" customHeight="1" thickTop="1" thickBot="1" x14ac:dyDescent="0.3">
      <c r="A503" s="37" t="s">
        <v>3628</v>
      </c>
      <c r="B503" s="13" t="s">
        <v>61</v>
      </c>
      <c r="C503" s="13" t="s">
        <v>3143</v>
      </c>
      <c r="D503" s="13" t="s">
        <v>3143</v>
      </c>
      <c r="E503" s="13" t="s">
        <v>3143</v>
      </c>
    </row>
    <row r="504" spans="1:5" ht="25.15" customHeight="1" thickTop="1" thickBot="1" x14ac:dyDescent="0.3">
      <c r="A504" s="37" t="s">
        <v>3627</v>
      </c>
      <c r="B504" s="13" t="s">
        <v>47</v>
      </c>
      <c r="C504" s="13" t="s">
        <v>3143</v>
      </c>
      <c r="D504" s="13" t="s">
        <v>3143</v>
      </c>
      <c r="E504" s="13" t="s">
        <v>3143</v>
      </c>
    </row>
    <row r="505" spans="1:5" ht="25.15" customHeight="1" thickTop="1" thickBot="1" x14ac:dyDescent="0.3">
      <c r="A505" s="37" t="s">
        <v>3626</v>
      </c>
      <c r="B505" s="13" t="s">
        <v>24</v>
      </c>
      <c r="C505" s="13" t="s">
        <v>3143</v>
      </c>
      <c r="D505" s="13" t="s">
        <v>3143</v>
      </c>
      <c r="E505" s="13" t="s">
        <v>3143</v>
      </c>
    </row>
    <row r="506" spans="1:5" ht="25.15" customHeight="1" thickTop="1" thickBot="1" x14ac:dyDescent="0.3">
      <c r="A506" s="37" t="s">
        <v>3661</v>
      </c>
      <c r="B506" s="13" t="s">
        <v>61</v>
      </c>
      <c r="C506" s="13" t="s">
        <v>3143</v>
      </c>
      <c r="D506" s="13" t="s">
        <v>3143</v>
      </c>
      <c r="E506" s="13" t="s">
        <v>3143</v>
      </c>
    </row>
    <row r="507" spans="1:5" ht="25.15" customHeight="1" thickTop="1" thickBot="1" x14ac:dyDescent="0.3">
      <c r="A507" s="37" t="s">
        <v>3625</v>
      </c>
      <c r="B507" s="13" t="s">
        <v>47</v>
      </c>
      <c r="C507" s="13" t="s">
        <v>3143</v>
      </c>
      <c r="D507" s="13" t="s">
        <v>3143</v>
      </c>
      <c r="E507" s="13" t="s">
        <v>3143</v>
      </c>
    </row>
    <row r="508" spans="1:5" ht="25.15" customHeight="1" thickTop="1" thickBot="1" x14ac:dyDescent="0.3">
      <c r="A508" s="37" t="s">
        <v>3624</v>
      </c>
      <c r="B508" s="13" t="s">
        <v>47</v>
      </c>
      <c r="C508" s="13" t="s">
        <v>3143</v>
      </c>
      <c r="D508" s="13" t="s">
        <v>3143</v>
      </c>
      <c r="E508" s="13" t="s">
        <v>3143</v>
      </c>
    </row>
    <row r="509" spans="1:5" ht="25.15" customHeight="1" thickTop="1" thickBot="1" x14ac:dyDescent="0.3">
      <c r="A509" s="37" t="s">
        <v>3623</v>
      </c>
      <c r="B509" s="13" t="s">
        <v>47</v>
      </c>
      <c r="C509" s="13" t="s">
        <v>3143</v>
      </c>
      <c r="D509" s="13" t="s">
        <v>3143</v>
      </c>
      <c r="E509" s="13" t="s">
        <v>3143</v>
      </c>
    </row>
    <row r="510" spans="1:5" ht="25.15" customHeight="1" thickTop="1" thickBot="1" x14ac:dyDescent="0.3">
      <c r="A510" s="37" t="s">
        <v>420</v>
      </c>
      <c r="B510" s="13" t="s">
        <v>37</v>
      </c>
      <c r="C510" s="13" t="s">
        <v>3143</v>
      </c>
      <c r="D510" s="13" t="s">
        <v>3143</v>
      </c>
      <c r="E510" s="13" t="s">
        <v>3143</v>
      </c>
    </row>
    <row r="511" spans="1:5" ht="25.15" customHeight="1" thickTop="1" thickBot="1" x14ac:dyDescent="0.3">
      <c r="A511" s="37" t="s">
        <v>421</v>
      </c>
      <c r="B511" s="13" t="s">
        <v>37</v>
      </c>
      <c r="C511" s="13" t="s">
        <v>3143</v>
      </c>
      <c r="D511" s="13" t="s">
        <v>3143</v>
      </c>
      <c r="E511" s="13" t="s">
        <v>3143</v>
      </c>
    </row>
    <row r="512" spans="1:5" ht="25.15" customHeight="1" thickTop="1" thickBot="1" x14ac:dyDescent="0.3">
      <c r="A512" s="37" t="s">
        <v>422</v>
      </c>
      <c r="B512" s="13" t="s">
        <v>24</v>
      </c>
      <c r="C512" s="13" t="s">
        <v>3143</v>
      </c>
      <c r="D512" s="13" t="s">
        <v>3143</v>
      </c>
      <c r="E512" s="13" t="s">
        <v>3143</v>
      </c>
    </row>
    <row r="513" spans="1:5" ht="25.15" customHeight="1" thickTop="1" thickBot="1" x14ac:dyDescent="0.3">
      <c r="A513" s="37" t="s">
        <v>3082</v>
      </c>
      <c r="B513" s="13" t="s">
        <v>37</v>
      </c>
      <c r="C513" s="13" t="s">
        <v>3143</v>
      </c>
      <c r="D513" s="13" t="s">
        <v>3143</v>
      </c>
      <c r="E513" s="13" t="s">
        <v>3143</v>
      </c>
    </row>
    <row r="514" spans="1:5" ht="25.15" customHeight="1" thickTop="1" thickBot="1" x14ac:dyDescent="0.3">
      <c r="A514" s="37" t="s">
        <v>423</v>
      </c>
      <c r="B514" s="13" t="s">
        <v>37</v>
      </c>
      <c r="C514" s="13" t="s">
        <v>3143</v>
      </c>
      <c r="D514" s="13" t="s">
        <v>3143</v>
      </c>
      <c r="E514" s="13" t="s">
        <v>3143</v>
      </c>
    </row>
    <row r="515" spans="1:5" ht="25.15" customHeight="1" thickTop="1" thickBot="1" x14ac:dyDescent="0.3">
      <c r="A515" s="37" t="s">
        <v>424</v>
      </c>
      <c r="B515" s="13" t="s">
        <v>37</v>
      </c>
      <c r="C515" s="13" t="s">
        <v>3143</v>
      </c>
      <c r="D515" s="13" t="s">
        <v>26</v>
      </c>
      <c r="E515" s="13" t="s">
        <v>3143</v>
      </c>
    </row>
    <row r="516" spans="1:5" ht="25.15" customHeight="1" thickTop="1" thickBot="1" x14ac:dyDescent="0.3">
      <c r="A516" s="37" t="s">
        <v>425</v>
      </c>
      <c r="B516" s="13" t="s">
        <v>24</v>
      </c>
      <c r="C516" s="13" t="s">
        <v>3143</v>
      </c>
      <c r="D516" s="13" t="s">
        <v>26</v>
      </c>
      <c r="E516" s="13" t="s">
        <v>3143</v>
      </c>
    </row>
    <row r="517" spans="1:5" ht="25.15" customHeight="1" thickTop="1" thickBot="1" x14ac:dyDescent="0.3">
      <c r="A517" s="37" t="s">
        <v>426</v>
      </c>
      <c r="B517" s="13" t="s">
        <v>24</v>
      </c>
      <c r="C517" s="13" t="s">
        <v>3143</v>
      </c>
      <c r="D517" s="13" t="s">
        <v>3143</v>
      </c>
      <c r="E517" s="13" t="s">
        <v>3143</v>
      </c>
    </row>
    <row r="518" spans="1:5" ht="25.15" customHeight="1" thickTop="1" thickBot="1" x14ac:dyDescent="0.3">
      <c r="A518" s="37" t="s">
        <v>427</v>
      </c>
      <c r="B518" s="13" t="s">
        <v>24</v>
      </c>
      <c r="C518" s="13" t="s">
        <v>5</v>
      </c>
      <c r="D518" s="13" t="s">
        <v>26</v>
      </c>
      <c r="E518" s="13" t="s">
        <v>3143</v>
      </c>
    </row>
    <row r="519" spans="1:5" ht="25.15" customHeight="1" thickTop="1" thickBot="1" x14ac:dyDescent="0.3">
      <c r="A519" s="37" t="s">
        <v>3153</v>
      </c>
      <c r="B519" s="13" t="s">
        <v>24</v>
      </c>
      <c r="C519" s="13" t="s">
        <v>3143</v>
      </c>
      <c r="D519" s="13" t="s">
        <v>3143</v>
      </c>
      <c r="E519" s="13" t="s">
        <v>3143</v>
      </c>
    </row>
    <row r="520" spans="1:5" ht="25.15" customHeight="1" thickTop="1" thickBot="1" x14ac:dyDescent="0.3">
      <c r="A520" s="37" t="s">
        <v>3287</v>
      </c>
      <c r="B520" s="13" t="s">
        <v>24</v>
      </c>
      <c r="C520" s="13" t="s">
        <v>3143</v>
      </c>
      <c r="D520" s="13" t="s">
        <v>3143</v>
      </c>
      <c r="E520" s="13" t="s">
        <v>6</v>
      </c>
    </row>
    <row r="521" spans="1:5" ht="25.15" customHeight="1" thickTop="1" thickBot="1" x14ac:dyDescent="0.3">
      <c r="A521" s="37" t="s">
        <v>428</v>
      </c>
      <c r="B521" s="13" t="s">
        <v>24</v>
      </c>
      <c r="C521" s="13" t="s">
        <v>3143</v>
      </c>
      <c r="D521" s="13" t="s">
        <v>3143</v>
      </c>
      <c r="E521" s="13" t="s">
        <v>3143</v>
      </c>
    </row>
    <row r="522" spans="1:5" ht="25.15" customHeight="1" thickTop="1" thickBot="1" x14ac:dyDescent="0.3">
      <c r="A522" s="37" t="s">
        <v>429</v>
      </c>
      <c r="B522" s="13" t="s">
        <v>24</v>
      </c>
      <c r="C522" s="13" t="s">
        <v>5</v>
      </c>
      <c r="D522" s="13" t="s">
        <v>26</v>
      </c>
      <c r="E522" s="13" t="s">
        <v>3143</v>
      </c>
    </row>
    <row r="523" spans="1:5" ht="25.15" customHeight="1" thickTop="1" thickBot="1" x14ac:dyDescent="0.3">
      <c r="A523" s="37" t="s">
        <v>430</v>
      </c>
      <c r="B523" s="13" t="s">
        <v>24</v>
      </c>
      <c r="C523" s="13" t="s">
        <v>3143</v>
      </c>
      <c r="D523" s="13" t="s">
        <v>3143</v>
      </c>
      <c r="E523" s="13" t="s">
        <v>3143</v>
      </c>
    </row>
    <row r="524" spans="1:5" ht="25.15" customHeight="1" thickTop="1" thickBot="1" x14ac:dyDescent="0.3">
      <c r="A524" s="37" t="s">
        <v>431</v>
      </c>
      <c r="B524" s="13" t="s">
        <v>24</v>
      </c>
      <c r="C524" s="13" t="s">
        <v>3143</v>
      </c>
      <c r="D524" s="13" t="s">
        <v>3143</v>
      </c>
      <c r="E524" s="13" t="s">
        <v>3143</v>
      </c>
    </row>
    <row r="525" spans="1:5" ht="25.15" customHeight="1" thickTop="1" thickBot="1" x14ac:dyDescent="0.3">
      <c r="A525" s="37" t="s">
        <v>432</v>
      </c>
      <c r="B525" s="13" t="s">
        <v>47</v>
      </c>
      <c r="C525" s="13" t="s">
        <v>3143</v>
      </c>
      <c r="D525" s="13" t="s">
        <v>3143</v>
      </c>
      <c r="E525" s="13" t="s">
        <v>3143</v>
      </c>
    </row>
    <row r="526" spans="1:5" ht="25.15" customHeight="1" thickTop="1" thickBot="1" x14ac:dyDescent="0.3">
      <c r="A526" s="37" t="s">
        <v>433</v>
      </c>
      <c r="B526" s="13" t="s">
        <v>24</v>
      </c>
      <c r="C526" s="13" t="s">
        <v>3143</v>
      </c>
      <c r="D526" s="13" t="s">
        <v>3143</v>
      </c>
      <c r="E526" s="13" t="s">
        <v>3143</v>
      </c>
    </row>
    <row r="527" spans="1:5" ht="25.15" customHeight="1" thickTop="1" thickBot="1" x14ac:dyDescent="0.3">
      <c r="A527" s="37" t="s">
        <v>434</v>
      </c>
      <c r="B527" s="13" t="s">
        <v>37</v>
      </c>
      <c r="C527" s="13" t="s">
        <v>3143</v>
      </c>
      <c r="D527" s="13" t="s">
        <v>3143</v>
      </c>
      <c r="E527" s="13" t="s">
        <v>3143</v>
      </c>
    </row>
    <row r="528" spans="1:5" ht="25.15" customHeight="1" thickTop="1" thickBot="1" x14ac:dyDescent="0.3">
      <c r="A528" s="37" t="s">
        <v>435</v>
      </c>
      <c r="B528" s="13" t="s">
        <v>24</v>
      </c>
      <c r="C528" s="13" t="s">
        <v>3143</v>
      </c>
      <c r="D528" s="13" t="s">
        <v>3143</v>
      </c>
      <c r="E528" s="13" t="s">
        <v>3143</v>
      </c>
    </row>
    <row r="529" spans="1:5" ht="25.15" customHeight="1" thickTop="1" thickBot="1" x14ac:dyDescent="0.3">
      <c r="A529" s="37" t="s">
        <v>436</v>
      </c>
      <c r="B529" s="13" t="s">
        <v>24</v>
      </c>
      <c r="C529" s="13" t="s">
        <v>3143</v>
      </c>
      <c r="D529" s="13" t="s">
        <v>3143</v>
      </c>
      <c r="E529" s="13" t="s">
        <v>3143</v>
      </c>
    </row>
    <row r="530" spans="1:5" ht="25.15" customHeight="1" thickTop="1" thickBot="1" x14ac:dyDescent="0.3">
      <c r="A530" s="37" t="s">
        <v>437</v>
      </c>
      <c r="B530" s="13" t="s">
        <v>24</v>
      </c>
      <c r="C530" s="13" t="s">
        <v>3143</v>
      </c>
      <c r="D530" s="13" t="s">
        <v>3143</v>
      </c>
      <c r="E530" s="13" t="s">
        <v>3143</v>
      </c>
    </row>
    <row r="531" spans="1:5" ht="25.15" customHeight="1" thickTop="1" thickBot="1" x14ac:dyDescent="0.3">
      <c r="A531" s="37" t="s">
        <v>438</v>
      </c>
      <c r="B531" s="13" t="s">
        <v>24</v>
      </c>
      <c r="C531" s="13" t="s">
        <v>3143</v>
      </c>
      <c r="D531" s="13" t="s">
        <v>3143</v>
      </c>
      <c r="E531" s="13" t="s">
        <v>3143</v>
      </c>
    </row>
    <row r="532" spans="1:5" ht="25.15" customHeight="1" thickTop="1" thickBot="1" x14ac:dyDescent="0.3">
      <c r="A532" s="37" t="s">
        <v>3288</v>
      </c>
      <c r="B532" s="13" t="s">
        <v>24</v>
      </c>
      <c r="C532" s="13" t="s">
        <v>3143</v>
      </c>
      <c r="D532" s="13" t="s">
        <v>3143</v>
      </c>
      <c r="E532" s="13" t="s">
        <v>6</v>
      </c>
    </row>
    <row r="533" spans="1:5" ht="25.15" customHeight="1" thickTop="1" thickBot="1" x14ac:dyDescent="0.3">
      <c r="A533" s="37" t="s">
        <v>3289</v>
      </c>
      <c r="B533" s="13" t="s">
        <v>29</v>
      </c>
      <c r="C533" s="13" t="s">
        <v>3143</v>
      </c>
      <c r="D533" s="13" t="s">
        <v>3143</v>
      </c>
      <c r="E533" s="13" t="s">
        <v>6</v>
      </c>
    </row>
    <row r="534" spans="1:5" ht="25.15" customHeight="1" thickTop="1" thickBot="1" x14ac:dyDescent="0.3">
      <c r="A534" s="37" t="s">
        <v>439</v>
      </c>
      <c r="B534" s="13" t="s">
        <v>61</v>
      </c>
      <c r="C534" s="13" t="s">
        <v>3143</v>
      </c>
      <c r="D534" s="13" t="s">
        <v>3143</v>
      </c>
      <c r="E534" s="13" t="s">
        <v>3143</v>
      </c>
    </row>
    <row r="535" spans="1:5" ht="25.15" customHeight="1" thickTop="1" thickBot="1" x14ac:dyDescent="0.3">
      <c r="A535" s="37" t="s">
        <v>440</v>
      </c>
      <c r="B535" s="13" t="s">
        <v>24</v>
      </c>
      <c r="C535" s="13" t="s">
        <v>3143</v>
      </c>
      <c r="D535" s="13" t="s">
        <v>3143</v>
      </c>
      <c r="E535" s="13" t="s">
        <v>3143</v>
      </c>
    </row>
    <row r="536" spans="1:5" ht="25.15" customHeight="1" thickTop="1" thickBot="1" x14ac:dyDescent="0.3">
      <c r="A536" s="37" t="s">
        <v>3290</v>
      </c>
      <c r="B536" s="13" t="s">
        <v>24</v>
      </c>
      <c r="C536" s="13" t="s">
        <v>3143</v>
      </c>
      <c r="D536" s="13" t="s">
        <v>3143</v>
      </c>
      <c r="E536" s="13" t="s">
        <v>6</v>
      </c>
    </row>
    <row r="537" spans="1:5" ht="25.15" customHeight="1" thickTop="1" thickBot="1" x14ac:dyDescent="0.3">
      <c r="A537" s="37" t="s">
        <v>441</v>
      </c>
      <c r="B537" s="13" t="s">
        <v>47</v>
      </c>
      <c r="C537" s="13" t="s">
        <v>3143</v>
      </c>
      <c r="D537" s="13" t="s">
        <v>3143</v>
      </c>
      <c r="E537" s="13" t="s">
        <v>3143</v>
      </c>
    </row>
    <row r="538" spans="1:5" ht="25.15" customHeight="1" thickTop="1" thickBot="1" x14ac:dyDescent="0.3">
      <c r="A538" s="37" t="s">
        <v>442</v>
      </c>
      <c r="B538" s="13" t="s">
        <v>24</v>
      </c>
      <c r="C538" s="13" t="s">
        <v>3143</v>
      </c>
      <c r="D538" s="13" t="s">
        <v>3143</v>
      </c>
      <c r="E538" s="13" t="s">
        <v>3143</v>
      </c>
    </row>
    <row r="539" spans="1:5" ht="25.15" customHeight="1" thickTop="1" thickBot="1" x14ac:dyDescent="0.3">
      <c r="A539" s="37" t="s">
        <v>3000</v>
      </c>
      <c r="B539" s="13" t="s">
        <v>29</v>
      </c>
      <c r="C539" s="13" t="s">
        <v>3143</v>
      </c>
      <c r="D539" s="13" t="s">
        <v>3143</v>
      </c>
      <c r="E539" s="13" t="s">
        <v>3143</v>
      </c>
    </row>
    <row r="540" spans="1:5" ht="25.15" customHeight="1" thickTop="1" thickBot="1" x14ac:dyDescent="0.3">
      <c r="A540" s="37" t="s">
        <v>443</v>
      </c>
      <c r="B540" s="13" t="s">
        <v>37</v>
      </c>
      <c r="C540" s="13" t="s">
        <v>3143</v>
      </c>
      <c r="D540" s="13" t="s">
        <v>3143</v>
      </c>
      <c r="E540" s="13" t="s">
        <v>3143</v>
      </c>
    </row>
    <row r="541" spans="1:5" ht="25.15" customHeight="1" thickTop="1" thickBot="1" x14ac:dyDescent="0.3">
      <c r="A541" s="37" t="s">
        <v>444</v>
      </c>
      <c r="B541" s="13" t="s">
        <v>24</v>
      </c>
      <c r="C541" s="13" t="s">
        <v>3143</v>
      </c>
      <c r="D541" s="13" t="s">
        <v>3143</v>
      </c>
      <c r="E541" s="13" t="s">
        <v>3143</v>
      </c>
    </row>
    <row r="542" spans="1:5" ht="25.15" customHeight="1" thickTop="1" thickBot="1" x14ac:dyDescent="0.3">
      <c r="A542" s="37" t="s">
        <v>445</v>
      </c>
      <c r="B542" s="13" t="s">
        <v>24</v>
      </c>
      <c r="C542" s="13" t="s">
        <v>3143</v>
      </c>
      <c r="D542" s="13" t="s">
        <v>3143</v>
      </c>
      <c r="E542" s="13" t="s">
        <v>3143</v>
      </c>
    </row>
    <row r="543" spans="1:5" ht="25.15" customHeight="1" thickTop="1" thickBot="1" x14ac:dyDescent="0.3">
      <c r="A543" s="37" t="s">
        <v>3291</v>
      </c>
      <c r="B543" s="13" t="s">
        <v>47</v>
      </c>
      <c r="C543" s="13" t="s">
        <v>3143</v>
      </c>
      <c r="D543" s="13" t="s">
        <v>3143</v>
      </c>
      <c r="E543" s="13" t="s">
        <v>6</v>
      </c>
    </row>
    <row r="544" spans="1:5" ht="25.15" customHeight="1" thickTop="1" thickBot="1" x14ac:dyDescent="0.3">
      <c r="A544" s="37" t="s">
        <v>446</v>
      </c>
      <c r="B544" s="13" t="s">
        <v>37</v>
      </c>
      <c r="C544" s="13" t="s">
        <v>3143</v>
      </c>
      <c r="D544" s="13" t="s">
        <v>3143</v>
      </c>
      <c r="E544" s="13" t="s">
        <v>3143</v>
      </c>
    </row>
    <row r="545" spans="1:5" ht="25.15" customHeight="1" thickTop="1" thickBot="1" x14ac:dyDescent="0.3">
      <c r="A545" s="37" t="s">
        <v>3530</v>
      </c>
      <c r="B545" s="13" t="s">
        <v>24</v>
      </c>
      <c r="C545" s="13" t="s">
        <v>3143</v>
      </c>
      <c r="D545" s="13" t="s">
        <v>3143</v>
      </c>
      <c r="E545" s="13" t="s">
        <v>3143</v>
      </c>
    </row>
    <row r="546" spans="1:5" ht="25.15" customHeight="1" thickTop="1" thickBot="1" x14ac:dyDescent="0.3">
      <c r="A546" s="37" t="s">
        <v>447</v>
      </c>
      <c r="B546" s="13" t="s">
        <v>37</v>
      </c>
      <c r="C546" s="13" t="s">
        <v>3143</v>
      </c>
      <c r="D546" s="13" t="s">
        <v>3143</v>
      </c>
      <c r="E546" s="13" t="s">
        <v>3143</v>
      </c>
    </row>
    <row r="547" spans="1:5" ht="25.15" customHeight="1" thickTop="1" thickBot="1" x14ac:dyDescent="0.3">
      <c r="A547" s="37" t="s">
        <v>448</v>
      </c>
      <c r="B547" s="13" t="s">
        <v>24</v>
      </c>
      <c r="C547" s="13" t="s">
        <v>3143</v>
      </c>
      <c r="D547" s="13" t="s">
        <v>3143</v>
      </c>
      <c r="E547" s="13" t="s">
        <v>3143</v>
      </c>
    </row>
    <row r="548" spans="1:5" ht="25.15" customHeight="1" thickTop="1" thickBot="1" x14ac:dyDescent="0.3">
      <c r="A548" s="37" t="s">
        <v>3552</v>
      </c>
      <c r="B548" s="13" t="s">
        <v>29</v>
      </c>
      <c r="C548" s="13" t="s">
        <v>3143</v>
      </c>
      <c r="D548" s="13" t="s">
        <v>3143</v>
      </c>
      <c r="E548" s="13" t="s">
        <v>3143</v>
      </c>
    </row>
    <row r="549" spans="1:5" ht="25.15" customHeight="1" thickTop="1" thickBot="1" x14ac:dyDescent="0.3">
      <c r="A549" s="37" t="s">
        <v>449</v>
      </c>
      <c r="B549" s="13" t="s">
        <v>24</v>
      </c>
      <c r="C549" s="13" t="s">
        <v>3143</v>
      </c>
      <c r="D549" s="13" t="s">
        <v>26</v>
      </c>
      <c r="E549" s="13" t="s">
        <v>3143</v>
      </c>
    </row>
    <row r="550" spans="1:5" ht="25.15" customHeight="1" thickTop="1" thickBot="1" x14ac:dyDescent="0.3">
      <c r="A550" s="37" t="s">
        <v>3534</v>
      </c>
      <c r="B550" s="13" t="s">
        <v>37</v>
      </c>
      <c r="C550" s="13" t="s">
        <v>3143</v>
      </c>
      <c r="D550" s="13" t="s">
        <v>3143</v>
      </c>
      <c r="E550" s="13" t="s">
        <v>3143</v>
      </c>
    </row>
    <row r="551" spans="1:5" ht="25.15" customHeight="1" thickTop="1" thickBot="1" x14ac:dyDescent="0.3">
      <c r="A551" s="37" t="s">
        <v>3671</v>
      </c>
      <c r="B551" s="13" t="s">
        <v>24</v>
      </c>
      <c r="C551" s="13" t="s">
        <v>3143</v>
      </c>
      <c r="D551" s="13" t="s">
        <v>3143</v>
      </c>
      <c r="E551" s="13" t="s">
        <v>3143</v>
      </c>
    </row>
    <row r="552" spans="1:5" ht="25.15" customHeight="1" thickTop="1" thickBot="1" x14ac:dyDescent="0.3">
      <c r="A552" s="37" t="s">
        <v>450</v>
      </c>
      <c r="B552" s="13" t="s">
        <v>24</v>
      </c>
      <c r="C552" s="13" t="s">
        <v>3143</v>
      </c>
      <c r="D552" s="13" t="s">
        <v>3143</v>
      </c>
      <c r="E552" s="13" t="s">
        <v>3143</v>
      </c>
    </row>
    <row r="553" spans="1:5" ht="25.15" customHeight="1" thickTop="1" thickBot="1" x14ac:dyDescent="0.3">
      <c r="A553" s="37" t="s">
        <v>2966</v>
      </c>
      <c r="B553" s="13" t="s">
        <v>47</v>
      </c>
      <c r="C553" s="13" t="s">
        <v>3143</v>
      </c>
      <c r="D553" s="13" t="s">
        <v>3143</v>
      </c>
      <c r="E553" s="13" t="s">
        <v>3143</v>
      </c>
    </row>
    <row r="554" spans="1:5" ht="25.15" customHeight="1" thickTop="1" thickBot="1" x14ac:dyDescent="0.3">
      <c r="A554" s="37" t="s">
        <v>451</v>
      </c>
      <c r="B554" s="13" t="s">
        <v>24</v>
      </c>
      <c r="C554" s="13" t="s">
        <v>3143</v>
      </c>
      <c r="D554" s="13" t="s">
        <v>3143</v>
      </c>
      <c r="E554" s="13" t="s">
        <v>3143</v>
      </c>
    </row>
    <row r="555" spans="1:5" ht="25.15" customHeight="1" thickTop="1" thickBot="1" x14ac:dyDescent="0.3">
      <c r="A555" s="37" t="s">
        <v>452</v>
      </c>
      <c r="B555" s="13" t="s">
        <v>24</v>
      </c>
      <c r="C555" s="13" t="s">
        <v>3143</v>
      </c>
      <c r="D555" s="13" t="s">
        <v>3143</v>
      </c>
      <c r="E555" s="13" t="s">
        <v>3143</v>
      </c>
    </row>
    <row r="556" spans="1:5" ht="25.15" customHeight="1" thickTop="1" thickBot="1" x14ac:dyDescent="0.3">
      <c r="A556" s="37" t="s">
        <v>453</v>
      </c>
      <c r="B556" s="13" t="s">
        <v>37</v>
      </c>
      <c r="C556" s="13" t="s">
        <v>3143</v>
      </c>
      <c r="D556" s="13" t="s">
        <v>3143</v>
      </c>
      <c r="E556" s="13" t="s">
        <v>3143</v>
      </c>
    </row>
    <row r="557" spans="1:5" ht="25.15" customHeight="1" thickTop="1" thickBot="1" x14ac:dyDescent="0.3">
      <c r="A557" s="37" t="s">
        <v>454</v>
      </c>
      <c r="B557" s="13" t="s">
        <v>29</v>
      </c>
      <c r="C557" s="13" t="s">
        <v>3143</v>
      </c>
      <c r="D557" s="13" t="s">
        <v>3143</v>
      </c>
      <c r="E557" s="13" t="s">
        <v>3143</v>
      </c>
    </row>
    <row r="558" spans="1:5" ht="25.15" customHeight="1" thickTop="1" thickBot="1" x14ac:dyDescent="0.3">
      <c r="A558" s="37" t="s">
        <v>455</v>
      </c>
      <c r="B558" s="13" t="s">
        <v>37</v>
      </c>
      <c r="C558" s="13" t="s">
        <v>3143</v>
      </c>
      <c r="D558" s="13" t="s">
        <v>3143</v>
      </c>
      <c r="E558" s="13" t="s">
        <v>3143</v>
      </c>
    </row>
    <row r="559" spans="1:5" ht="25.15" customHeight="1" thickTop="1" thickBot="1" x14ac:dyDescent="0.3">
      <c r="A559" s="37" t="s">
        <v>456</v>
      </c>
      <c r="B559" s="13" t="s">
        <v>37</v>
      </c>
      <c r="C559" s="13" t="s">
        <v>3143</v>
      </c>
      <c r="D559" s="13" t="s">
        <v>3143</v>
      </c>
      <c r="E559" s="13" t="s">
        <v>3143</v>
      </c>
    </row>
    <row r="560" spans="1:5" ht="25.15" customHeight="1" thickTop="1" thickBot="1" x14ac:dyDescent="0.3">
      <c r="A560" s="37" t="s">
        <v>3532</v>
      </c>
      <c r="B560" s="13" t="s">
        <v>24</v>
      </c>
      <c r="C560" s="13" t="s">
        <v>3143</v>
      </c>
      <c r="D560" s="13" t="s">
        <v>3143</v>
      </c>
      <c r="E560" s="13" t="s">
        <v>3143</v>
      </c>
    </row>
    <row r="561" spans="1:5" ht="25.15" customHeight="1" thickTop="1" thickBot="1" x14ac:dyDescent="0.3">
      <c r="A561" s="37" t="s">
        <v>457</v>
      </c>
      <c r="B561" s="13" t="s">
        <v>37</v>
      </c>
      <c r="C561" s="13" t="s">
        <v>3143</v>
      </c>
      <c r="D561" s="13" t="s">
        <v>3143</v>
      </c>
      <c r="E561" s="13" t="s">
        <v>3143</v>
      </c>
    </row>
    <row r="562" spans="1:5" ht="25.15" customHeight="1" thickTop="1" thickBot="1" x14ac:dyDescent="0.3">
      <c r="A562" s="37" t="s">
        <v>458</v>
      </c>
      <c r="B562" s="13" t="s">
        <v>37</v>
      </c>
      <c r="C562" s="13" t="s">
        <v>3143</v>
      </c>
      <c r="D562" s="13" t="s">
        <v>3143</v>
      </c>
      <c r="E562" s="13" t="s">
        <v>3143</v>
      </c>
    </row>
    <row r="563" spans="1:5" ht="25.15" customHeight="1" thickTop="1" thickBot="1" x14ac:dyDescent="0.3">
      <c r="A563" s="37" t="s">
        <v>459</v>
      </c>
      <c r="B563" s="13" t="s">
        <v>37</v>
      </c>
      <c r="C563" s="13" t="s">
        <v>3143</v>
      </c>
      <c r="D563" s="13" t="s">
        <v>3143</v>
      </c>
      <c r="E563" s="13" t="s">
        <v>3143</v>
      </c>
    </row>
    <row r="564" spans="1:5" ht="25.15" customHeight="1" thickTop="1" thickBot="1" x14ac:dyDescent="0.3">
      <c r="A564" s="37" t="s">
        <v>460</v>
      </c>
      <c r="B564" s="13" t="s">
        <v>37</v>
      </c>
      <c r="C564" s="13" t="s">
        <v>3143</v>
      </c>
      <c r="D564" s="13" t="s">
        <v>3143</v>
      </c>
      <c r="E564" s="13" t="s">
        <v>3143</v>
      </c>
    </row>
    <row r="565" spans="1:5" ht="25.15" customHeight="1" thickTop="1" thickBot="1" x14ac:dyDescent="0.3">
      <c r="A565" s="37" t="s">
        <v>461</v>
      </c>
      <c r="B565" s="13" t="s">
        <v>37</v>
      </c>
      <c r="C565" s="13" t="s">
        <v>3143</v>
      </c>
      <c r="D565" s="13" t="s">
        <v>3143</v>
      </c>
      <c r="E565" s="13" t="s">
        <v>3143</v>
      </c>
    </row>
    <row r="566" spans="1:5" ht="25.15" customHeight="1" thickTop="1" thickBot="1" x14ac:dyDescent="0.3">
      <c r="A566" s="37" t="s">
        <v>462</v>
      </c>
      <c r="B566" s="13" t="s">
        <v>24</v>
      </c>
      <c r="C566" s="13" t="s">
        <v>3143</v>
      </c>
      <c r="D566" s="13" t="s">
        <v>3143</v>
      </c>
      <c r="E566" s="13" t="s">
        <v>3143</v>
      </c>
    </row>
    <row r="567" spans="1:5" ht="25.15" customHeight="1" thickTop="1" thickBot="1" x14ac:dyDescent="0.3">
      <c r="A567" s="37" t="s">
        <v>3292</v>
      </c>
      <c r="B567" s="13" t="s">
        <v>37</v>
      </c>
      <c r="C567" s="13" t="s">
        <v>3143</v>
      </c>
      <c r="D567" s="13" t="s">
        <v>3143</v>
      </c>
      <c r="E567" s="13" t="s">
        <v>6</v>
      </c>
    </row>
    <row r="568" spans="1:5" ht="25.15" customHeight="1" thickTop="1" thickBot="1" x14ac:dyDescent="0.3">
      <c r="A568" s="37" t="s">
        <v>3668</v>
      </c>
      <c r="B568" s="13" t="s">
        <v>24</v>
      </c>
      <c r="C568" s="13" t="s">
        <v>3143</v>
      </c>
      <c r="D568" s="13" t="s">
        <v>26</v>
      </c>
      <c r="E568" s="13" t="s">
        <v>3143</v>
      </c>
    </row>
    <row r="569" spans="1:5" ht="25.15" customHeight="1" thickTop="1" thickBot="1" x14ac:dyDescent="0.3">
      <c r="A569" s="37" t="s">
        <v>463</v>
      </c>
      <c r="B569" s="13" t="s">
        <v>24</v>
      </c>
      <c r="C569" s="13" t="s">
        <v>3143</v>
      </c>
      <c r="D569" s="13" t="s">
        <v>26</v>
      </c>
      <c r="E569" s="13" t="s">
        <v>3143</v>
      </c>
    </row>
    <row r="570" spans="1:5" ht="25.15" customHeight="1" thickTop="1" thickBot="1" x14ac:dyDescent="0.3">
      <c r="A570" s="37" t="s">
        <v>464</v>
      </c>
      <c r="B570" s="13" t="s">
        <v>37</v>
      </c>
      <c r="C570" s="13" t="s">
        <v>3143</v>
      </c>
      <c r="D570" s="13" t="s">
        <v>3143</v>
      </c>
      <c r="E570" s="13" t="s">
        <v>3143</v>
      </c>
    </row>
    <row r="571" spans="1:5" ht="25.15" customHeight="1" thickTop="1" thickBot="1" x14ac:dyDescent="0.3">
      <c r="A571" s="37" t="s">
        <v>3015</v>
      </c>
      <c r="B571" s="13" t="s">
        <v>37</v>
      </c>
      <c r="C571" s="13" t="s">
        <v>3143</v>
      </c>
      <c r="D571" s="13" t="s">
        <v>3143</v>
      </c>
      <c r="E571" s="13" t="s">
        <v>3143</v>
      </c>
    </row>
    <row r="572" spans="1:5" ht="25.15" customHeight="1" thickTop="1" thickBot="1" x14ac:dyDescent="0.3">
      <c r="A572" s="37" t="s">
        <v>465</v>
      </c>
      <c r="B572" s="13" t="s">
        <v>24</v>
      </c>
      <c r="C572" s="13" t="s">
        <v>3143</v>
      </c>
      <c r="D572" s="13" t="s">
        <v>26</v>
      </c>
      <c r="E572" s="13" t="s">
        <v>3143</v>
      </c>
    </row>
    <row r="573" spans="1:5" ht="25.15" customHeight="1" thickTop="1" thickBot="1" x14ac:dyDescent="0.3">
      <c r="A573" s="37" t="s">
        <v>466</v>
      </c>
      <c r="B573" s="13" t="s">
        <v>37</v>
      </c>
      <c r="C573" s="13" t="s">
        <v>3143</v>
      </c>
      <c r="D573" s="13" t="s">
        <v>3143</v>
      </c>
      <c r="E573" s="13" t="s">
        <v>3143</v>
      </c>
    </row>
    <row r="574" spans="1:5" ht="25.15" customHeight="1" thickTop="1" thickBot="1" x14ac:dyDescent="0.3">
      <c r="A574" s="37" t="s">
        <v>3538</v>
      </c>
      <c r="B574" s="13" t="s">
        <v>24</v>
      </c>
      <c r="C574" s="13" t="s">
        <v>3143</v>
      </c>
      <c r="D574" s="13" t="s">
        <v>3143</v>
      </c>
      <c r="E574" s="13" t="s">
        <v>3143</v>
      </c>
    </row>
    <row r="575" spans="1:5" ht="25.15" customHeight="1" thickTop="1" thickBot="1" x14ac:dyDescent="0.3">
      <c r="A575" s="37" t="s">
        <v>467</v>
      </c>
      <c r="B575" s="13" t="s">
        <v>24</v>
      </c>
      <c r="C575" s="13" t="s">
        <v>3143</v>
      </c>
      <c r="D575" s="13" t="s">
        <v>3143</v>
      </c>
      <c r="E575" s="13" t="s">
        <v>3143</v>
      </c>
    </row>
    <row r="576" spans="1:5" ht="25.15" customHeight="1" thickTop="1" thickBot="1" x14ac:dyDescent="0.3">
      <c r="A576" s="37" t="s">
        <v>468</v>
      </c>
      <c r="B576" s="13" t="s">
        <v>37</v>
      </c>
      <c r="C576" s="13" t="s">
        <v>3143</v>
      </c>
      <c r="D576" s="13" t="s">
        <v>3143</v>
      </c>
      <c r="E576" s="13" t="s">
        <v>3143</v>
      </c>
    </row>
    <row r="577" spans="1:5" ht="25.15" customHeight="1" thickTop="1" thickBot="1" x14ac:dyDescent="0.3">
      <c r="A577" s="37" t="s">
        <v>469</v>
      </c>
      <c r="B577" s="13" t="s">
        <v>24</v>
      </c>
      <c r="C577" s="13" t="s">
        <v>3143</v>
      </c>
      <c r="D577" s="13" t="s">
        <v>3143</v>
      </c>
      <c r="E577" s="13" t="s">
        <v>3143</v>
      </c>
    </row>
    <row r="578" spans="1:5" ht="25.15" customHeight="1" thickTop="1" thickBot="1" x14ac:dyDescent="0.3">
      <c r="A578" s="37" t="s">
        <v>470</v>
      </c>
      <c r="B578" s="13" t="s">
        <v>24</v>
      </c>
      <c r="C578" s="13" t="s">
        <v>3143</v>
      </c>
      <c r="D578" s="13" t="s">
        <v>3143</v>
      </c>
      <c r="E578" s="13" t="s">
        <v>3143</v>
      </c>
    </row>
    <row r="579" spans="1:5" ht="25.15" customHeight="1" thickTop="1" thickBot="1" x14ac:dyDescent="0.3">
      <c r="A579" s="37" t="s">
        <v>3520</v>
      </c>
      <c r="B579" s="13" t="s">
        <v>37</v>
      </c>
      <c r="C579" s="13" t="s">
        <v>3143</v>
      </c>
      <c r="D579" s="13" t="s">
        <v>3143</v>
      </c>
      <c r="E579" s="13" t="s">
        <v>3143</v>
      </c>
    </row>
    <row r="580" spans="1:5" ht="25.15" customHeight="1" thickTop="1" thickBot="1" x14ac:dyDescent="0.3">
      <c r="A580" s="37" t="s">
        <v>471</v>
      </c>
      <c r="B580" s="13" t="s">
        <v>24</v>
      </c>
      <c r="C580" s="13" t="s">
        <v>3143</v>
      </c>
      <c r="D580" s="13" t="s">
        <v>3143</v>
      </c>
      <c r="E580" s="13" t="s">
        <v>3143</v>
      </c>
    </row>
    <row r="581" spans="1:5" ht="25.15" customHeight="1" thickTop="1" thickBot="1" x14ac:dyDescent="0.3">
      <c r="A581" s="37" t="s">
        <v>2989</v>
      </c>
      <c r="B581" s="13" t="s">
        <v>37</v>
      </c>
      <c r="C581" s="13" t="s">
        <v>3143</v>
      </c>
      <c r="D581" s="13" t="s">
        <v>3143</v>
      </c>
      <c r="E581" s="13" t="s">
        <v>3143</v>
      </c>
    </row>
    <row r="582" spans="1:5" ht="25.15" customHeight="1" thickTop="1" thickBot="1" x14ac:dyDescent="0.3">
      <c r="A582" s="37" t="s">
        <v>472</v>
      </c>
      <c r="B582" s="13" t="s">
        <v>24</v>
      </c>
      <c r="C582" s="13" t="s">
        <v>3143</v>
      </c>
      <c r="D582" s="13" t="s">
        <v>26</v>
      </c>
      <c r="E582" s="13" t="s">
        <v>3143</v>
      </c>
    </row>
    <row r="583" spans="1:5" ht="25.15" customHeight="1" thickTop="1" thickBot="1" x14ac:dyDescent="0.3">
      <c r="A583" s="37" t="s">
        <v>473</v>
      </c>
      <c r="B583" s="13" t="s">
        <v>24</v>
      </c>
      <c r="C583" s="13" t="s">
        <v>3143</v>
      </c>
      <c r="D583" s="13" t="s">
        <v>3143</v>
      </c>
      <c r="E583" s="13" t="s">
        <v>3143</v>
      </c>
    </row>
    <row r="584" spans="1:5" ht="25.15" customHeight="1" thickTop="1" thickBot="1" x14ac:dyDescent="0.3">
      <c r="A584" s="37" t="s">
        <v>474</v>
      </c>
      <c r="B584" s="13" t="s">
        <v>37</v>
      </c>
      <c r="C584" s="13" t="s">
        <v>3143</v>
      </c>
      <c r="D584" s="13" t="s">
        <v>3143</v>
      </c>
      <c r="E584" s="13" t="s">
        <v>3143</v>
      </c>
    </row>
    <row r="585" spans="1:5" ht="25.15" customHeight="1" thickTop="1" thickBot="1" x14ac:dyDescent="0.3">
      <c r="A585" s="37" t="s">
        <v>475</v>
      </c>
      <c r="B585" s="13" t="s">
        <v>29</v>
      </c>
      <c r="C585" s="13" t="s">
        <v>3143</v>
      </c>
      <c r="D585" s="13" t="s">
        <v>3143</v>
      </c>
      <c r="E585" s="13" t="s">
        <v>3143</v>
      </c>
    </row>
    <row r="586" spans="1:5" ht="25.15" customHeight="1" thickTop="1" thickBot="1" x14ac:dyDescent="0.3">
      <c r="A586" s="37" t="s">
        <v>476</v>
      </c>
      <c r="B586" s="13" t="s">
        <v>24</v>
      </c>
      <c r="C586" s="13" t="s">
        <v>3143</v>
      </c>
      <c r="D586" s="13" t="s">
        <v>3143</v>
      </c>
      <c r="E586" s="13" t="s">
        <v>3143</v>
      </c>
    </row>
    <row r="587" spans="1:5" ht="25.15" customHeight="1" thickTop="1" thickBot="1" x14ac:dyDescent="0.3">
      <c r="A587" s="37" t="s">
        <v>477</v>
      </c>
      <c r="B587" s="13" t="s">
        <v>24</v>
      </c>
      <c r="C587" s="13" t="s">
        <v>5</v>
      </c>
      <c r="D587" s="13" t="s">
        <v>3143</v>
      </c>
      <c r="E587" s="13" t="s">
        <v>3143</v>
      </c>
    </row>
    <row r="588" spans="1:5" ht="25.15" customHeight="1" thickTop="1" thickBot="1" x14ac:dyDescent="0.3">
      <c r="A588" s="37" t="s">
        <v>478</v>
      </c>
      <c r="B588" s="13" t="s">
        <v>37</v>
      </c>
      <c r="C588" s="13" t="s">
        <v>3143</v>
      </c>
      <c r="D588" s="13" t="s">
        <v>3143</v>
      </c>
      <c r="E588" s="13" t="s">
        <v>3143</v>
      </c>
    </row>
    <row r="589" spans="1:5" ht="25.15" customHeight="1" thickTop="1" thickBot="1" x14ac:dyDescent="0.3">
      <c r="A589" s="37" t="s">
        <v>3072</v>
      </c>
      <c r="B589" s="13" t="s">
        <v>37</v>
      </c>
      <c r="C589" s="13" t="s">
        <v>3143</v>
      </c>
      <c r="D589" s="13" t="s">
        <v>3143</v>
      </c>
      <c r="E589" s="13" t="s">
        <v>3143</v>
      </c>
    </row>
    <row r="590" spans="1:5" ht="25.15" customHeight="1" thickTop="1" thickBot="1" x14ac:dyDescent="0.3">
      <c r="A590" s="37" t="s">
        <v>3077</v>
      </c>
      <c r="B590" s="13" t="s">
        <v>29</v>
      </c>
      <c r="C590" s="13" t="s">
        <v>3143</v>
      </c>
      <c r="D590" s="13" t="s">
        <v>3143</v>
      </c>
      <c r="E590" s="13" t="s">
        <v>3143</v>
      </c>
    </row>
    <row r="591" spans="1:5" ht="25.15" customHeight="1" thickTop="1" thickBot="1" x14ac:dyDescent="0.3">
      <c r="A591" s="37" t="s">
        <v>479</v>
      </c>
      <c r="B591" s="13" t="s">
        <v>24</v>
      </c>
      <c r="C591" s="13" t="s">
        <v>3143</v>
      </c>
      <c r="D591" s="13" t="s">
        <v>3143</v>
      </c>
      <c r="E591" s="13" t="s">
        <v>3143</v>
      </c>
    </row>
    <row r="592" spans="1:5" ht="25.15" customHeight="1" thickTop="1" thickBot="1" x14ac:dyDescent="0.3">
      <c r="A592" s="37" t="s">
        <v>480</v>
      </c>
      <c r="B592" s="13" t="s">
        <v>37</v>
      </c>
      <c r="C592" s="13" t="s">
        <v>3143</v>
      </c>
      <c r="D592" s="13" t="s">
        <v>26</v>
      </c>
      <c r="E592" s="13" t="s">
        <v>3143</v>
      </c>
    </row>
    <row r="593" spans="1:5" ht="25.15" customHeight="1" thickTop="1" thickBot="1" x14ac:dyDescent="0.3">
      <c r="A593" s="37" t="s">
        <v>481</v>
      </c>
      <c r="B593" s="13" t="s">
        <v>47</v>
      </c>
      <c r="C593" s="13" t="s">
        <v>3143</v>
      </c>
      <c r="D593" s="13" t="s">
        <v>3143</v>
      </c>
      <c r="E593" s="13" t="s">
        <v>3143</v>
      </c>
    </row>
    <row r="594" spans="1:5" ht="25.15" customHeight="1" thickTop="1" thickBot="1" x14ac:dyDescent="0.3">
      <c r="A594" s="37" t="s">
        <v>482</v>
      </c>
      <c r="B594" s="13" t="s">
        <v>37</v>
      </c>
      <c r="C594" s="13" t="s">
        <v>3143</v>
      </c>
      <c r="D594" s="13" t="s">
        <v>3143</v>
      </c>
      <c r="E594" s="13" t="s">
        <v>3143</v>
      </c>
    </row>
    <row r="595" spans="1:5" ht="25.15" customHeight="1" thickTop="1" thickBot="1" x14ac:dyDescent="0.3">
      <c r="A595" s="37" t="s">
        <v>483</v>
      </c>
      <c r="B595" s="13" t="s">
        <v>37</v>
      </c>
      <c r="C595" s="13" t="s">
        <v>3143</v>
      </c>
      <c r="D595" s="13" t="s">
        <v>3143</v>
      </c>
      <c r="E595" s="13" t="s">
        <v>3143</v>
      </c>
    </row>
    <row r="596" spans="1:5" ht="25.15" customHeight="1" thickTop="1" thickBot="1" x14ac:dyDescent="0.3">
      <c r="A596" s="37" t="s">
        <v>484</v>
      </c>
      <c r="B596" s="13" t="s">
        <v>37</v>
      </c>
      <c r="C596" s="13" t="s">
        <v>5</v>
      </c>
      <c r="D596" s="13" t="s">
        <v>3143</v>
      </c>
      <c r="E596" s="13" t="s">
        <v>3143</v>
      </c>
    </row>
    <row r="597" spans="1:5" ht="25.15" customHeight="1" thickTop="1" thickBot="1" x14ac:dyDescent="0.3">
      <c r="A597" s="37" t="s">
        <v>485</v>
      </c>
      <c r="B597" s="13" t="s">
        <v>29</v>
      </c>
      <c r="C597" s="13" t="s">
        <v>3143</v>
      </c>
      <c r="D597" s="13" t="s">
        <v>3143</v>
      </c>
      <c r="E597" s="13" t="s">
        <v>3143</v>
      </c>
    </row>
    <row r="598" spans="1:5" ht="25.15" customHeight="1" thickTop="1" thickBot="1" x14ac:dyDescent="0.3">
      <c r="A598" s="37" t="s">
        <v>486</v>
      </c>
      <c r="B598" s="13" t="s">
        <v>37</v>
      </c>
      <c r="C598" s="13" t="s">
        <v>3143</v>
      </c>
      <c r="D598" s="13" t="s">
        <v>3143</v>
      </c>
      <c r="E598" s="13" t="s">
        <v>3143</v>
      </c>
    </row>
    <row r="599" spans="1:5" ht="25.15" customHeight="1" thickTop="1" thickBot="1" x14ac:dyDescent="0.3">
      <c r="A599" s="37" t="s">
        <v>487</v>
      </c>
      <c r="B599" s="13" t="s">
        <v>24</v>
      </c>
      <c r="C599" s="13" t="s">
        <v>3143</v>
      </c>
      <c r="D599" s="13" t="s">
        <v>3143</v>
      </c>
      <c r="E599" s="13" t="s">
        <v>3143</v>
      </c>
    </row>
    <row r="600" spans="1:5" ht="25.15" customHeight="1" thickTop="1" thickBot="1" x14ac:dyDescent="0.3">
      <c r="A600" s="37" t="s">
        <v>488</v>
      </c>
      <c r="B600" s="13" t="s">
        <v>29</v>
      </c>
      <c r="C600" s="13" t="s">
        <v>3143</v>
      </c>
      <c r="D600" s="13" t="s">
        <v>3143</v>
      </c>
      <c r="E600" s="13" t="s">
        <v>3143</v>
      </c>
    </row>
    <row r="601" spans="1:5" ht="25.15" customHeight="1" thickTop="1" thickBot="1" x14ac:dyDescent="0.3">
      <c r="A601" s="37" t="s">
        <v>489</v>
      </c>
      <c r="B601" s="13" t="s">
        <v>37</v>
      </c>
      <c r="C601" s="13" t="s">
        <v>3143</v>
      </c>
      <c r="D601" s="13" t="s">
        <v>3143</v>
      </c>
      <c r="E601" s="13" t="s">
        <v>3143</v>
      </c>
    </row>
    <row r="602" spans="1:5" ht="25.15" customHeight="1" thickTop="1" thickBot="1" x14ac:dyDescent="0.3">
      <c r="A602" s="37" t="s">
        <v>490</v>
      </c>
      <c r="B602" s="13" t="s">
        <v>24</v>
      </c>
      <c r="C602" s="13" t="s">
        <v>3143</v>
      </c>
      <c r="D602" s="13" t="s">
        <v>3143</v>
      </c>
      <c r="E602" s="13" t="s">
        <v>3143</v>
      </c>
    </row>
    <row r="603" spans="1:5" ht="25.15" customHeight="1" thickTop="1" thickBot="1" x14ac:dyDescent="0.3">
      <c r="A603" s="37" t="s">
        <v>2957</v>
      </c>
      <c r="B603" s="13" t="s">
        <v>47</v>
      </c>
      <c r="C603" s="13" t="s">
        <v>3143</v>
      </c>
      <c r="D603" s="13" t="s">
        <v>3143</v>
      </c>
      <c r="E603" s="13" t="s">
        <v>3143</v>
      </c>
    </row>
    <row r="604" spans="1:5" ht="25.15" customHeight="1" thickTop="1" thickBot="1" x14ac:dyDescent="0.3">
      <c r="A604" s="37" t="s">
        <v>491</v>
      </c>
      <c r="B604" s="13" t="s">
        <v>37</v>
      </c>
      <c r="C604" s="13" t="s">
        <v>3143</v>
      </c>
      <c r="D604" s="13" t="s">
        <v>3143</v>
      </c>
      <c r="E604" s="13" t="s">
        <v>3143</v>
      </c>
    </row>
    <row r="605" spans="1:5" ht="25.15" customHeight="1" thickTop="1" thickBot="1" x14ac:dyDescent="0.3">
      <c r="A605" s="37" t="s">
        <v>492</v>
      </c>
      <c r="B605" s="13" t="s">
        <v>37</v>
      </c>
      <c r="C605" s="13" t="s">
        <v>3143</v>
      </c>
      <c r="D605" s="13" t="s">
        <v>3143</v>
      </c>
      <c r="E605" s="13" t="s">
        <v>3143</v>
      </c>
    </row>
    <row r="606" spans="1:5" ht="25.15" customHeight="1" thickTop="1" thickBot="1" x14ac:dyDescent="0.3">
      <c r="A606" s="37" t="s">
        <v>493</v>
      </c>
      <c r="B606" s="13" t="s">
        <v>47</v>
      </c>
      <c r="C606" s="13" t="s">
        <v>3143</v>
      </c>
      <c r="D606" s="13" t="s">
        <v>3143</v>
      </c>
      <c r="E606" s="13" t="s">
        <v>3143</v>
      </c>
    </row>
    <row r="607" spans="1:5" ht="25.15" customHeight="1" thickTop="1" thickBot="1" x14ac:dyDescent="0.3">
      <c r="A607" s="37" t="s">
        <v>494</v>
      </c>
      <c r="B607" s="13" t="s">
        <v>24</v>
      </c>
      <c r="C607" s="13" t="s">
        <v>3143</v>
      </c>
      <c r="D607" s="13" t="s">
        <v>3143</v>
      </c>
      <c r="E607" s="13" t="s">
        <v>3143</v>
      </c>
    </row>
    <row r="608" spans="1:5" ht="25.15" customHeight="1" thickTop="1" thickBot="1" x14ac:dyDescent="0.3">
      <c r="A608" s="37" t="s">
        <v>3293</v>
      </c>
      <c r="B608" s="13" t="s">
        <v>24</v>
      </c>
      <c r="C608" s="13" t="s">
        <v>3143</v>
      </c>
      <c r="D608" s="13" t="s">
        <v>3143</v>
      </c>
      <c r="E608" s="13" t="s">
        <v>6</v>
      </c>
    </row>
    <row r="609" spans="1:5" ht="25.15" customHeight="1" thickTop="1" thickBot="1" x14ac:dyDescent="0.3">
      <c r="A609" s="37" t="s">
        <v>3294</v>
      </c>
      <c r="B609" s="13" t="s">
        <v>24</v>
      </c>
      <c r="C609" s="13" t="s">
        <v>3143</v>
      </c>
      <c r="D609" s="13" t="s">
        <v>3143</v>
      </c>
      <c r="E609" s="13" t="s">
        <v>6</v>
      </c>
    </row>
    <row r="610" spans="1:5" ht="25.15" customHeight="1" thickTop="1" thickBot="1" x14ac:dyDescent="0.3">
      <c r="A610" s="37" t="s">
        <v>495</v>
      </c>
      <c r="B610" s="13" t="s">
        <v>37</v>
      </c>
      <c r="C610" s="13" t="s">
        <v>3143</v>
      </c>
      <c r="D610" s="13" t="s">
        <v>3143</v>
      </c>
      <c r="E610" s="13" t="s">
        <v>3143</v>
      </c>
    </row>
    <row r="611" spans="1:5" ht="25.15" customHeight="1" thickTop="1" thickBot="1" x14ac:dyDescent="0.3">
      <c r="A611" s="37" t="s">
        <v>496</v>
      </c>
      <c r="B611" s="13" t="s">
        <v>24</v>
      </c>
      <c r="C611" s="13" t="s">
        <v>3143</v>
      </c>
      <c r="D611" s="13" t="s">
        <v>26</v>
      </c>
      <c r="E611" s="13" t="s">
        <v>3143</v>
      </c>
    </row>
    <row r="612" spans="1:5" ht="25.15" customHeight="1" thickTop="1" thickBot="1" x14ac:dyDescent="0.3">
      <c r="A612" s="37" t="s">
        <v>497</v>
      </c>
      <c r="B612" s="13" t="s">
        <v>24</v>
      </c>
      <c r="C612" s="13" t="s">
        <v>3143</v>
      </c>
      <c r="D612" s="13" t="s">
        <v>3143</v>
      </c>
      <c r="E612" s="13" t="s">
        <v>3143</v>
      </c>
    </row>
    <row r="613" spans="1:5" ht="25.15" customHeight="1" thickTop="1" thickBot="1" x14ac:dyDescent="0.3">
      <c r="A613" s="37" t="s">
        <v>498</v>
      </c>
      <c r="B613" s="13" t="s">
        <v>29</v>
      </c>
      <c r="C613" s="13" t="s">
        <v>3143</v>
      </c>
      <c r="D613" s="13" t="s">
        <v>3143</v>
      </c>
      <c r="E613" s="13" t="s">
        <v>3143</v>
      </c>
    </row>
    <row r="614" spans="1:5" ht="25.15" customHeight="1" thickTop="1" thickBot="1" x14ac:dyDescent="0.3">
      <c r="A614" s="37" t="s">
        <v>499</v>
      </c>
      <c r="B614" s="13" t="s">
        <v>37</v>
      </c>
      <c r="C614" s="13" t="s">
        <v>3143</v>
      </c>
      <c r="D614" s="13" t="s">
        <v>3143</v>
      </c>
      <c r="E614" s="13" t="s">
        <v>3143</v>
      </c>
    </row>
    <row r="615" spans="1:5" ht="25.15" customHeight="1" thickTop="1" thickBot="1" x14ac:dyDescent="0.3">
      <c r="A615" s="37" t="s">
        <v>500</v>
      </c>
      <c r="B615" s="13" t="s">
        <v>24</v>
      </c>
      <c r="C615" s="13" t="s">
        <v>3143</v>
      </c>
      <c r="D615" s="13" t="s">
        <v>26</v>
      </c>
      <c r="E615" s="13" t="s">
        <v>3143</v>
      </c>
    </row>
    <row r="616" spans="1:5" ht="25.15" customHeight="1" thickTop="1" thickBot="1" x14ac:dyDescent="0.3">
      <c r="A616" s="37" t="s">
        <v>501</v>
      </c>
      <c r="B616" s="13" t="s">
        <v>37</v>
      </c>
      <c r="C616" s="13" t="s">
        <v>3143</v>
      </c>
      <c r="D616" s="13" t="s">
        <v>3143</v>
      </c>
      <c r="E616" s="13" t="s">
        <v>3143</v>
      </c>
    </row>
    <row r="617" spans="1:5" ht="25.15" customHeight="1" thickTop="1" thickBot="1" x14ac:dyDescent="0.3">
      <c r="A617" s="37" t="s">
        <v>502</v>
      </c>
      <c r="B617" s="13" t="s">
        <v>24</v>
      </c>
      <c r="C617" s="13" t="s">
        <v>3143</v>
      </c>
      <c r="D617" s="13" t="s">
        <v>26</v>
      </c>
      <c r="E617" s="13" t="s">
        <v>3143</v>
      </c>
    </row>
    <row r="618" spans="1:5" ht="25.15" customHeight="1" thickTop="1" thickBot="1" x14ac:dyDescent="0.3">
      <c r="A618" s="37" t="s">
        <v>503</v>
      </c>
      <c r="B618" s="13" t="s">
        <v>37</v>
      </c>
      <c r="C618" s="13" t="s">
        <v>3143</v>
      </c>
      <c r="D618" s="13" t="s">
        <v>3143</v>
      </c>
      <c r="E618" s="13" t="s">
        <v>3143</v>
      </c>
    </row>
    <row r="619" spans="1:5" ht="25.15" customHeight="1" thickTop="1" thickBot="1" x14ac:dyDescent="0.3">
      <c r="A619" s="37" t="s">
        <v>504</v>
      </c>
      <c r="B619" s="13" t="s">
        <v>37</v>
      </c>
      <c r="C619" s="13" t="s">
        <v>3143</v>
      </c>
      <c r="D619" s="13" t="s">
        <v>3143</v>
      </c>
      <c r="E619" s="13" t="s">
        <v>3143</v>
      </c>
    </row>
    <row r="620" spans="1:5" ht="25.15" customHeight="1" thickTop="1" thickBot="1" x14ac:dyDescent="0.3">
      <c r="A620" s="37" t="s">
        <v>505</v>
      </c>
      <c r="B620" s="13" t="s">
        <v>24</v>
      </c>
      <c r="C620" s="13" t="s">
        <v>3143</v>
      </c>
      <c r="D620" s="13" t="s">
        <v>3143</v>
      </c>
      <c r="E620" s="13" t="s">
        <v>3143</v>
      </c>
    </row>
    <row r="621" spans="1:5" ht="25.15" customHeight="1" thickTop="1" thickBot="1" x14ac:dyDescent="0.3">
      <c r="A621" s="37" t="s">
        <v>506</v>
      </c>
      <c r="B621" s="13" t="s">
        <v>29</v>
      </c>
      <c r="C621" s="13" t="s">
        <v>3143</v>
      </c>
      <c r="D621" s="13" t="s">
        <v>3143</v>
      </c>
      <c r="E621" s="13" t="s">
        <v>3143</v>
      </c>
    </row>
    <row r="622" spans="1:5" ht="25.15" customHeight="1" thickTop="1" thickBot="1" x14ac:dyDescent="0.3">
      <c r="A622" s="37" t="s">
        <v>507</v>
      </c>
      <c r="B622" s="13" t="s">
        <v>24</v>
      </c>
      <c r="C622" s="13" t="s">
        <v>3143</v>
      </c>
      <c r="D622" s="13" t="s">
        <v>3143</v>
      </c>
      <c r="E622" s="13" t="s">
        <v>3143</v>
      </c>
    </row>
    <row r="623" spans="1:5" ht="25.15" customHeight="1" thickTop="1" thickBot="1" x14ac:dyDescent="0.3">
      <c r="A623" s="37" t="s">
        <v>508</v>
      </c>
      <c r="B623" s="13" t="s">
        <v>47</v>
      </c>
      <c r="C623" s="13" t="s">
        <v>3143</v>
      </c>
      <c r="D623" s="13" t="s">
        <v>3143</v>
      </c>
      <c r="E623" s="13" t="s">
        <v>3143</v>
      </c>
    </row>
    <row r="624" spans="1:5" ht="25.15" customHeight="1" thickTop="1" thickBot="1" x14ac:dyDescent="0.3">
      <c r="A624" s="37" t="s">
        <v>509</v>
      </c>
      <c r="B624" s="13" t="s">
        <v>24</v>
      </c>
      <c r="C624" s="13" t="s">
        <v>3143</v>
      </c>
      <c r="D624" s="13" t="s">
        <v>3143</v>
      </c>
      <c r="E624" s="13" t="s">
        <v>3143</v>
      </c>
    </row>
    <row r="625" spans="1:5" ht="25.15" customHeight="1" thickTop="1" thickBot="1" x14ac:dyDescent="0.3">
      <c r="A625" s="37" t="s">
        <v>510</v>
      </c>
      <c r="B625" s="13" t="s">
        <v>24</v>
      </c>
      <c r="C625" s="13" t="s">
        <v>3143</v>
      </c>
      <c r="D625" s="13" t="s">
        <v>3143</v>
      </c>
      <c r="E625" s="13" t="s">
        <v>3143</v>
      </c>
    </row>
    <row r="626" spans="1:5" ht="25.15" customHeight="1" thickTop="1" thickBot="1" x14ac:dyDescent="0.3">
      <c r="A626" s="37" t="s">
        <v>3295</v>
      </c>
      <c r="B626" s="13" t="s">
        <v>61</v>
      </c>
      <c r="C626" s="13" t="s">
        <v>3143</v>
      </c>
      <c r="D626" s="13" t="s">
        <v>3143</v>
      </c>
      <c r="E626" s="13" t="s">
        <v>6</v>
      </c>
    </row>
    <row r="627" spans="1:5" ht="25.15" customHeight="1" thickTop="1" thickBot="1" x14ac:dyDescent="0.3">
      <c r="A627" s="37" t="s">
        <v>3183</v>
      </c>
      <c r="B627" s="13" t="s">
        <v>24</v>
      </c>
      <c r="C627" s="13" t="s">
        <v>3143</v>
      </c>
      <c r="D627" s="13" t="s">
        <v>3143</v>
      </c>
      <c r="E627" s="13" t="s">
        <v>3143</v>
      </c>
    </row>
    <row r="628" spans="1:5" ht="25.15" customHeight="1" thickTop="1" thickBot="1" x14ac:dyDescent="0.3">
      <c r="A628" s="37" t="s">
        <v>511</v>
      </c>
      <c r="B628" s="13" t="s">
        <v>29</v>
      </c>
      <c r="C628" s="13" t="s">
        <v>3143</v>
      </c>
      <c r="D628" s="13" t="s">
        <v>3143</v>
      </c>
      <c r="E628" s="13" t="s">
        <v>3143</v>
      </c>
    </row>
    <row r="629" spans="1:5" ht="25.15" customHeight="1" thickTop="1" thickBot="1" x14ac:dyDescent="0.3">
      <c r="A629" s="37" t="s">
        <v>512</v>
      </c>
      <c r="B629" s="13" t="s">
        <v>37</v>
      </c>
      <c r="C629" s="13" t="s">
        <v>3143</v>
      </c>
      <c r="D629" s="13" t="s">
        <v>3143</v>
      </c>
      <c r="E629" s="13" t="s">
        <v>3143</v>
      </c>
    </row>
    <row r="630" spans="1:5" ht="25.15" customHeight="1" thickTop="1" thickBot="1" x14ac:dyDescent="0.3">
      <c r="A630" s="37" t="s">
        <v>513</v>
      </c>
      <c r="B630" s="13" t="s">
        <v>47</v>
      </c>
      <c r="C630" s="13" t="s">
        <v>3143</v>
      </c>
      <c r="D630" s="13" t="s">
        <v>3143</v>
      </c>
      <c r="E630" s="13" t="s">
        <v>3143</v>
      </c>
    </row>
    <row r="631" spans="1:5" ht="25.15" customHeight="1" thickTop="1" thickBot="1" x14ac:dyDescent="0.3">
      <c r="A631" s="37" t="s">
        <v>514</v>
      </c>
      <c r="B631" s="101" t="s">
        <v>47</v>
      </c>
      <c r="C631" s="101" t="s">
        <v>3143</v>
      </c>
      <c r="D631" s="101" t="s">
        <v>3143</v>
      </c>
      <c r="E631" s="102" t="s">
        <v>3143</v>
      </c>
    </row>
    <row r="632" spans="1:5" ht="25.15" customHeight="1" thickTop="1" thickBot="1" x14ac:dyDescent="0.3">
      <c r="A632" s="37" t="s">
        <v>515</v>
      </c>
      <c r="B632" s="13" t="s">
        <v>24</v>
      </c>
      <c r="C632" s="13" t="s">
        <v>3143</v>
      </c>
      <c r="D632" s="13" t="s">
        <v>3143</v>
      </c>
      <c r="E632" s="13" t="s">
        <v>3143</v>
      </c>
    </row>
    <row r="633" spans="1:5" ht="25.15" customHeight="1" thickTop="1" thickBot="1" x14ac:dyDescent="0.3">
      <c r="A633" s="37" t="s">
        <v>3028</v>
      </c>
      <c r="B633" s="13" t="s">
        <v>37</v>
      </c>
      <c r="C633" s="13" t="s">
        <v>3143</v>
      </c>
      <c r="D633" s="13" t="s">
        <v>3143</v>
      </c>
      <c r="E633" s="13" t="s">
        <v>3143</v>
      </c>
    </row>
    <row r="634" spans="1:5" ht="25.15" customHeight="1" thickTop="1" thickBot="1" x14ac:dyDescent="0.3">
      <c r="A634" s="37" t="s">
        <v>516</v>
      </c>
      <c r="B634" s="13" t="s">
        <v>24</v>
      </c>
      <c r="C634" s="13" t="s">
        <v>5</v>
      </c>
      <c r="D634" s="13" t="s">
        <v>3143</v>
      </c>
      <c r="E634" s="13" t="s">
        <v>3143</v>
      </c>
    </row>
    <row r="635" spans="1:5" ht="25.15" customHeight="1" thickTop="1" thickBot="1" x14ac:dyDescent="0.3">
      <c r="A635" s="37" t="s">
        <v>517</v>
      </c>
      <c r="B635" s="13" t="s">
        <v>29</v>
      </c>
      <c r="C635" s="13" t="s">
        <v>3143</v>
      </c>
      <c r="D635" s="13" t="s">
        <v>3143</v>
      </c>
      <c r="E635" s="13" t="s">
        <v>3143</v>
      </c>
    </row>
    <row r="636" spans="1:5" ht="25.15" customHeight="1" thickTop="1" thickBot="1" x14ac:dyDescent="0.3">
      <c r="A636" s="37" t="s">
        <v>518</v>
      </c>
      <c r="B636" s="13" t="s">
        <v>24</v>
      </c>
      <c r="C636" s="13" t="s">
        <v>3143</v>
      </c>
      <c r="D636" s="13" t="s">
        <v>3143</v>
      </c>
      <c r="E636" s="13" t="s">
        <v>3143</v>
      </c>
    </row>
    <row r="637" spans="1:5" ht="25.15" customHeight="1" thickTop="1" thickBot="1" x14ac:dyDescent="0.3">
      <c r="A637" s="37" t="s">
        <v>519</v>
      </c>
      <c r="B637" s="13" t="s">
        <v>24</v>
      </c>
      <c r="C637" s="13" t="s">
        <v>3143</v>
      </c>
      <c r="D637" s="13" t="s">
        <v>3143</v>
      </c>
      <c r="E637" s="13" t="s">
        <v>3143</v>
      </c>
    </row>
    <row r="638" spans="1:5" ht="25.15" customHeight="1" thickTop="1" thickBot="1" x14ac:dyDescent="0.3">
      <c r="A638" s="37" t="s">
        <v>520</v>
      </c>
      <c r="B638" s="13" t="s">
        <v>29</v>
      </c>
      <c r="C638" s="13" t="s">
        <v>3143</v>
      </c>
      <c r="D638" s="13" t="s">
        <v>3143</v>
      </c>
      <c r="E638" s="13" t="s">
        <v>3143</v>
      </c>
    </row>
    <row r="639" spans="1:5" ht="25.15" customHeight="1" thickTop="1" thickBot="1" x14ac:dyDescent="0.3">
      <c r="A639" s="37" t="s">
        <v>521</v>
      </c>
      <c r="B639" s="13" t="s">
        <v>37</v>
      </c>
      <c r="C639" s="13" t="s">
        <v>3143</v>
      </c>
      <c r="D639" s="13" t="s">
        <v>3143</v>
      </c>
      <c r="E639" s="13" t="s">
        <v>3143</v>
      </c>
    </row>
    <row r="640" spans="1:5" ht="25.15" customHeight="1" thickTop="1" thickBot="1" x14ac:dyDescent="0.3">
      <c r="A640" s="37" t="s">
        <v>522</v>
      </c>
      <c r="B640" s="13" t="s">
        <v>37</v>
      </c>
      <c r="C640" s="13" t="s">
        <v>3143</v>
      </c>
      <c r="D640" s="13" t="s">
        <v>3143</v>
      </c>
      <c r="E640" s="13" t="s">
        <v>3143</v>
      </c>
    </row>
    <row r="641" spans="1:5" ht="25.15" customHeight="1" thickTop="1" thickBot="1" x14ac:dyDescent="0.3">
      <c r="A641" s="37" t="s">
        <v>523</v>
      </c>
      <c r="B641" s="13" t="s">
        <v>24</v>
      </c>
      <c r="C641" s="13" t="s">
        <v>3143</v>
      </c>
      <c r="D641" s="13" t="s">
        <v>3143</v>
      </c>
      <c r="E641" s="13" t="s">
        <v>3143</v>
      </c>
    </row>
    <row r="642" spans="1:5" ht="25.15" customHeight="1" thickTop="1" thickBot="1" x14ac:dyDescent="0.3">
      <c r="A642" s="37" t="s">
        <v>524</v>
      </c>
      <c r="B642" s="13" t="s">
        <v>37</v>
      </c>
      <c r="C642" s="13" t="s">
        <v>3143</v>
      </c>
      <c r="D642" s="13" t="s">
        <v>3143</v>
      </c>
      <c r="E642" s="13" t="s">
        <v>3143</v>
      </c>
    </row>
    <row r="643" spans="1:5" ht="25.15" customHeight="1" thickTop="1" thickBot="1" x14ac:dyDescent="0.3">
      <c r="A643" s="37" t="s">
        <v>3068</v>
      </c>
      <c r="B643" s="13" t="s">
        <v>24</v>
      </c>
      <c r="C643" s="13" t="s">
        <v>3143</v>
      </c>
      <c r="D643" s="13" t="s">
        <v>3143</v>
      </c>
      <c r="E643" s="13" t="s">
        <v>3143</v>
      </c>
    </row>
    <row r="644" spans="1:5" ht="25.15" customHeight="1" thickTop="1" thickBot="1" x14ac:dyDescent="0.3">
      <c r="A644" s="37" t="s">
        <v>525</v>
      </c>
      <c r="B644" s="13" t="s">
        <v>24</v>
      </c>
      <c r="C644" s="13" t="s">
        <v>3143</v>
      </c>
      <c r="D644" s="13" t="s">
        <v>3143</v>
      </c>
      <c r="E644" s="13" t="s">
        <v>3143</v>
      </c>
    </row>
    <row r="645" spans="1:5" ht="25.15" customHeight="1" thickTop="1" thickBot="1" x14ac:dyDescent="0.3">
      <c r="A645" s="37" t="s">
        <v>2911</v>
      </c>
      <c r="B645" s="13" t="s">
        <v>24</v>
      </c>
      <c r="C645" s="13" t="s">
        <v>3143</v>
      </c>
      <c r="D645" s="13" t="s">
        <v>3143</v>
      </c>
      <c r="E645" s="13" t="s">
        <v>3143</v>
      </c>
    </row>
    <row r="646" spans="1:5" ht="25.15" customHeight="1" thickTop="1" thickBot="1" x14ac:dyDescent="0.3">
      <c r="A646" s="37" t="s">
        <v>526</v>
      </c>
      <c r="B646" s="13" t="s">
        <v>37</v>
      </c>
      <c r="C646" s="13" t="s">
        <v>3143</v>
      </c>
      <c r="D646" s="13" t="s">
        <v>3143</v>
      </c>
      <c r="E646" s="13" t="s">
        <v>3143</v>
      </c>
    </row>
    <row r="647" spans="1:5" ht="25.15" customHeight="1" thickTop="1" thickBot="1" x14ac:dyDescent="0.3">
      <c r="A647" s="37" t="s">
        <v>527</v>
      </c>
      <c r="B647" s="13" t="s">
        <v>24</v>
      </c>
      <c r="C647" s="13" t="s">
        <v>3143</v>
      </c>
      <c r="D647" s="13" t="s">
        <v>3143</v>
      </c>
      <c r="E647" s="13" t="s">
        <v>3143</v>
      </c>
    </row>
    <row r="648" spans="1:5" ht="25.15" customHeight="1" thickTop="1" thickBot="1" x14ac:dyDescent="0.3">
      <c r="A648" s="37" t="s">
        <v>528</v>
      </c>
      <c r="B648" s="13" t="s">
        <v>24</v>
      </c>
      <c r="C648" s="13" t="s">
        <v>3143</v>
      </c>
      <c r="D648" s="13" t="s">
        <v>3143</v>
      </c>
      <c r="E648" s="13" t="s">
        <v>3143</v>
      </c>
    </row>
    <row r="649" spans="1:5" ht="25.15" customHeight="1" thickTop="1" thickBot="1" x14ac:dyDescent="0.3">
      <c r="A649" s="37" t="s">
        <v>529</v>
      </c>
      <c r="B649" s="13" t="s">
        <v>24</v>
      </c>
      <c r="C649" s="13" t="s">
        <v>3143</v>
      </c>
      <c r="D649" s="13" t="s">
        <v>3143</v>
      </c>
      <c r="E649" s="13" t="s">
        <v>3143</v>
      </c>
    </row>
    <row r="650" spans="1:5" ht="25.15" customHeight="1" thickTop="1" thickBot="1" x14ac:dyDescent="0.3">
      <c r="A650" s="37" t="s">
        <v>530</v>
      </c>
      <c r="B650" s="13" t="s">
        <v>37</v>
      </c>
      <c r="C650" s="13" t="s">
        <v>3143</v>
      </c>
      <c r="D650" s="13" t="s">
        <v>3143</v>
      </c>
      <c r="E650" s="13" t="s">
        <v>3143</v>
      </c>
    </row>
    <row r="651" spans="1:5" ht="25.15" customHeight="1" thickTop="1" thickBot="1" x14ac:dyDescent="0.3">
      <c r="A651" s="37" t="s">
        <v>531</v>
      </c>
      <c r="B651" s="13" t="s">
        <v>24</v>
      </c>
      <c r="C651" s="13" t="s">
        <v>3143</v>
      </c>
      <c r="D651" s="13" t="s">
        <v>3143</v>
      </c>
      <c r="E651" s="13" t="s">
        <v>3143</v>
      </c>
    </row>
    <row r="652" spans="1:5" ht="25.15" customHeight="1" thickTop="1" thickBot="1" x14ac:dyDescent="0.3">
      <c r="A652" s="37" t="s">
        <v>532</v>
      </c>
      <c r="B652" s="13" t="s">
        <v>37</v>
      </c>
      <c r="C652" s="13" t="s">
        <v>5</v>
      </c>
      <c r="D652" s="13" t="s">
        <v>3143</v>
      </c>
      <c r="E652" s="13" t="s">
        <v>3143</v>
      </c>
    </row>
    <row r="653" spans="1:5" ht="25.15" customHeight="1" thickTop="1" thickBot="1" x14ac:dyDescent="0.3">
      <c r="A653" s="37" t="s">
        <v>3184</v>
      </c>
      <c r="B653" s="13" t="s">
        <v>24</v>
      </c>
      <c r="C653" s="13" t="s">
        <v>3143</v>
      </c>
      <c r="D653" s="13" t="s">
        <v>3143</v>
      </c>
      <c r="E653" s="13" t="s">
        <v>3143</v>
      </c>
    </row>
    <row r="654" spans="1:5" ht="25.15" customHeight="1" thickTop="1" thickBot="1" x14ac:dyDescent="0.3">
      <c r="A654" s="37" t="s">
        <v>533</v>
      </c>
      <c r="B654" s="13" t="s">
        <v>29</v>
      </c>
      <c r="C654" s="13" t="s">
        <v>3143</v>
      </c>
      <c r="D654" s="13" t="s">
        <v>3143</v>
      </c>
      <c r="E654" s="13" t="s">
        <v>3143</v>
      </c>
    </row>
    <row r="655" spans="1:5" ht="25.15" customHeight="1" thickTop="1" thickBot="1" x14ac:dyDescent="0.3">
      <c r="A655" s="37" t="s">
        <v>534</v>
      </c>
      <c r="B655" s="13" t="s">
        <v>37</v>
      </c>
      <c r="C655" s="13" t="s">
        <v>3143</v>
      </c>
      <c r="D655" s="13" t="s">
        <v>3143</v>
      </c>
      <c r="E655" s="13" t="s">
        <v>3143</v>
      </c>
    </row>
    <row r="656" spans="1:5" ht="25.15" customHeight="1" thickTop="1" thickBot="1" x14ac:dyDescent="0.3">
      <c r="A656" s="37" t="s">
        <v>535</v>
      </c>
      <c r="B656" s="13" t="s">
        <v>24</v>
      </c>
      <c r="C656" s="13" t="s">
        <v>5</v>
      </c>
      <c r="D656" s="13" t="s">
        <v>3143</v>
      </c>
      <c r="E656" s="13" t="s">
        <v>3143</v>
      </c>
    </row>
    <row r="657" spans="1:5" ht="25.15" customHeight="1" thickTop="1" thickBot="1" x14ac:dyDescent="0.3">
      <c r="A657" s="37" t="s">
        <v>536</v>
      </c>
      <c r="B657" s="13" t="s">
        <v>24</v>
      </c>
      <c r="C657" s="13" t="s">
        <v>3143</v>
      </c>
      <c r="D657" s="13" t="s">
        <v>3143</v>
      </c>
      <c r="E657" s="13" t="s">
        <v>3143</v>
      </c>
    </row>
    <row r="658" spans="1:5" ht="25.15" customHeight="1" thickTop="1" thickBot="1" x14ac:dyDescent="0.3">
      <c r="A658" s="37" t="s">
        <v>537</v>
      </c>
      <c r="B658" s="13" t="s">
        <v>29</v>
      </c>
      <c r="C658" s="13" t="s">
        <v>3143</v>
      </c>
      <c r="D658" s="13" t="s">
        <v>3143</v>
      </c>
      <c r="E658" s="13" t="s">
        <v>3143</v>
      </c>
    </row>
    <row r="659" spans="1:5" ht="25.15" customHeight="1" thickTop="1" thickBot="1" x14ac:dyDescent="0.3">
      <c r="A659" s="37" t="s">
        <v>538</v>
      </c>
      <c r="B659" s="13" t="s">
        <v>61</v>
      </c>
      <c r="C659" s="13" t="s">
        <v>3143</v>
      </c>
      <c r="D659" s="13" t="s">
        <v>3143</v>
      </c>
      <c r="E659" s="13" t="s">
        <v>3143</v>
      </c>
    </row>
    <row r="660" spans="1:5" ht="25.15" customHeight="1" thickTop="1" thickBot="1" x14ac:dyDescent="0.3">
      <c r="A660" s="37" t="s">
        <v>539</v>
      </c>
      <c r="B660" s="13" t="s">
        <v>47</v>
      </c>
      <c r="C660" s="13" t="s">
        <v>3143</v>
      </c>
      <c r="D660" s="13" t="s">
        <v>3143</v>
      </c>
      <c r="E660" s="13" t="s">
        <v>3143</v>
      </c>
    </row>
    <row r="661" spans="1:5" ht="25.15" customHeight="1" thickTop="1" thickBot="1" x14ac:dyDescent="0.3">
      <c r="A661" s="37" t="s">
        <v>3527</v>
      </c>
      <c r="B661" s="13" t="s">
        <v>37</v>
      </c>
      <c r="C661" s="13" t="s">
        <v>3143</v>
      </c>
      <c r="D661" s="13" t="s">
        <v>3143</v>
      </c>
      <c r="E661" s="13" t="s">
        <v>3143</v>
      </c>
    </row>
    <row r="662" spans="1:5" ht="25.15" customHeight="1" thickTop="1" thickBot="1" x14ac:dyDescent="0.3">
      <c r="A662" s="37" t="s">
        <v>540</v>
      </c>
      <c r="B662" s="13" t="s">
        <v>37</v>
      </c>
      <c r="C662" s="13" t="s">
        <v>3143</v>
      </c>
      <c r="D662" s="13" t="s">
        <v>3143</v>
      </c>
      <c r="E662" s="13" t="s">
        <v>3143</v>
      </c>
    </row>
    <row r="663" spans="1:5" ht="25.15" customHeight="1" thickTop="1" thickBot="1" x14ac:dyDescent="0.3">
      <c r="A663" s="37" t="s">
        <v>541</v>
      </c>
      <c r="B663" s="13" t="s">
        <v>37</v>
      </c>
      <c r="C663" s="13" t="s">
        <v>3143</v>
      </c>
      <c r="D663" s="13" t="s">
        <v>3143</v>
      </c>
      <c r="E663" s="13" t="s">
        <v>3143</v>
      </c>
    </row>
    <row r="664" spans="1:5" ht="25.15" customHeight="1" thickTop="1" thickBot="1" x14ac:dyDescent="0.3">
      <c r="A664" s="37" t="s">
        <v>542</v>
      </c>
      <c r="B664" s="13" t="s">
        <v>29</v>
      </c>
      <c r="C664" s="13" t="s">
        <v>3143</v>
      </c>
      <c r="D664" s="13" t="s">
        <v>3143</v>
      </c>
      <c r="E664" s="13" t="s">
        <v>3143</v>
      </c>
    </row>
    <row r="665" spans="1:5" ht="25.15" customHeight="1" thickTop="1" thickBot="1" x14ac:dyDescent="0.3">
      <c r="A665" s="37" t="s">
        <v>543</v>
      </c>
      <c r="B665" s="13" t="s">
        <v>24</v>
      </c>
      <c r="C665" s="13" t="s">
        <v>3143</v>
      </c>
      <c r="D665" s="13" t="s">
        <v>26</v>
      </c>
      <c r="E665" s="13" t="s">
        <v>3143</v>
      </c>
    </row>
    <row r="666" spans="1:5" ht="25.15" customHeight="1" thickTop="1" thickBot="1" x14ac:dyDescent="0.3">
      <c r="A666" s="37" t="s">
        <v>544</v>
      </c>
      <c r="B666" s="13" t="s">
        <v>37</v>
      </c>
      <c r="C666" s="13" t="s">
        <v>3143</v>
      </c>
      <c r="D666" s="13" t="s">
        <v>3143</v>
      </c>
      <c r="E666" s="13" t="s">
        <v>3143</v>
      </c>
    </row>
    <row r="667" spans="1:5" ht="25.15" customHeight="1" thickTop="1" thickBot="1" x14ac:dyDescent="0.3">
      <c r="A667" s="37" t="s">
        <v>545</v>
      </c>
      <c r="B667" s="13" t="s">
        <v>37</v>
      </c>
      <c r="C667" s="13" t="s">
        <v>3143</v>
      </c>
      <c r="D667" s="13" t="s">
        <v>3143</v>
      </c>
      <c r="E667" s="13" t="s">
        <v>3143</v>
      </c>
    </row>
    <row r="668" spans="1:5" ht="25.15" customHeight="1" thickTop="1" thickBot="1" x14ac:dyDescent="0.3">
      <c r="A668" s="37" t="s">
        <v>3296</v>
      </c>
      <c r="B668" s="13" t="s">
        <v>24</v>
      </c>
      <c r="C668" s="13" t="s">
        <v>5</v>
      </c>
      <c r="D668" s="13" t="s">
        <v>3143</v>
      </c>
      <c r="E668" s="13" t="s">
        <v>6</v>
      </c>
    </row>
    <row r="669" spans="1:5" ht="25.15" customHeight="1" thickTop="1" thickBot="1" x14ac:dyDescent="0.3">
      <c r="A669" s="37" t="s">
        <v>546</v>
      </c>
      <c r="B669" s="13" t="s">
        <v>37</v>
      </c>
      <c r="C669" s="13" t="s">
        <v>3143</v>
      </c>
      <c r="D669" s="13" t="s">
        <v>3143</v>
      </c>
      <c r="E669" s="13" t="s">
        <v>3143</v>
      </c>
    </row>
    <row r="670" spans="1:5" ht="25.15" customHeight="1" thickTop="1" thickBot="1" x14ac:dyDescent="0.3">
      <c r="A670" s="37" t="s">
        <v>3297</v>
      </c>
      <c r="B670" s="13" t="s">
        <v>24</v>
      </c>
      <c r="C670" s="13" t="s">
        <v>3143</v>
      </c>
      <c r="D670" s="13" t="s">
        <v>26</v>
      </c>
      <c r="E670" s="13" t="s">
        <v>6</v>
      </c>
    </row>
    <row r="671" spans="1:5" ht="25.15" customHeight="1" thickTop="1" thickBot="1" x14ac:dyDescent="0.3">
      <c r="A671" s="37" t="s">
        <v>2906</v>
      </c>
      <c r="B671" s="13" t="s">
        <v>37</v>
      </c>
      <c r="C671" s="13" t="s">
        <v>3143</v>
      </c>
      <c r="D671" s="13" t="s">
        <v>3143</v>
      </c>
      <c r="E671" s="13" t="s">
        <v>3143</v>
      </c>
    </row>
    <row r="672" spans="1:5" ht="25.15" customHeight="1" thickTop="1" thickBot="1" x14ac:dyDescent="0.3">
      <c r="A672" s="37" t="s">
        <v>547</v>
      </c>
      <c r="B672" s="13" t="s">
        <v>24</v>
      </c>
      <c r="C672" s="13" t="s">
        <v>3143</v>
      </c>
      <c r="D672" s="13" t="s">
        <v>26</v>
      </c>
      <c r="E672" s="13" t="s">
        <v>3143</v>
      </c>
    </row>
    <row r="673" spans="1:5" ht="25.15" customHeight="1" thickTop="1" thickBot="1" x14ac:dyDescent="0.3">
      <c r="A673" s="37" t="s">
        <v>3104</v>
      </c>
      <c r="B673" s="13" t="s">
        <v>24</v>
      </c>
      <c r="C673" s="13" t="s">
        <v>3143</v>
      </c>
      <c r="D673" s="13" t="s">
        <v>3143</v>
      </c>
      <c r="E673" s="13" t="s">
        <v>3143</v>
      </c>
    </row>
    <row r="674" spans="1:5" ht="25.15" customHeight="1" thickTop="1" thickBot="1" x14ac:dyDescent="0.3">
      <c r="A674" s="37" t="s">
        <v>548</v>
      </c>
      <c r="B674" s="13" t="s">
        <v>37</v>
      </c>
      <c r="C674" s="13" t="s">
        <v>3143</v>
      </c>
      <c r="D674" s="13" t="s">
        <v>3143</v>
      </c>
      <c r="E674" s="13" t="s">
        <v>3143</v>
      </c>
    </row>
    <row r="675" spans="1:5" ht="25.15" customHeight="1" thickTop="1" thickBot="1" x14ac:dyDescent="0.3">
      <c r="A675" s="37" t="s">
        <v>549</v>
      </c>
      <c r="B675" s="13" t="s">
        <v>37</v>
      </c>
      <c r="C675" s="13" t="s">
        <v>3143</v>
      </c>
      <c r="D675" s="13" t="s">
        <v>3143</v>
      </c>
      <c r="E675" s="13" t="s">
        <v>3143</v>
      </c>
    </row>
    <row r="676" spans="1:5" ht="25.15" customHeight="1" thickTop="1" thickBot="1" x14ac:dyDescent="0.3">
      <c r="A676" s="37" t="s">
        <v>550</v>
      </c>
      <c r="B676" s="13" t="s">
        <v>37</v>
      </c>
      <c r="C676" s="13" t="s">
        <v>3143</v>
      </c>
      <c r="D676" s="13" t="s">
        <v>26</v>
      </c>
      <c r="E676" s="13" t="s">
        <v>3143</v>
      </c>
    </row>
    <row r="677" spans="1:5" ht="25.15" customHeight="1" thickTop="1" thickBot="1" x14ac:dyDescent="0.3">
      <c r="A677" s="37" t="s">
        <v>3127</v>
      </c>
      <c r="B677" s="13" t="s">
        <v>37</v>
      </c>
      <c r="C677" s="13" t="s">
        <v>3143</v>
      </c>
      <c r="D677" s="13" t="s">
        <v>3143</v>
      </c>
      <c r="E677" s="13" t="s">
        <v>3143</v>
      </c>
    </row>
    <row r="678" spans="1:5" ht="25.15" customHeight="1" thickTop="1" thickBot="1" x14ac:dyDescent="0.3">
      <c r="A678" s="37" t="s">
        <v>551</v>
      </c>
      <c r="B678" s="13" t="s">
        <v>37</v>
      </c>
      <c r="C678" s="13" t="s">
        <v>3143</v>
      </c>
      <c r="D678" s="13" t="s">
        <v>3143</v>
      </c>
      <c r="E678" s="13" t="s">
        <v>3143</v>
      </c>
    </row>
    <row r="679" spans="1:5" ht="25.15" customHeight="1" thickTop="1" thickBot="1" x14ac:dyDescent="0.3">
      <c r="A679" s="37" t="s">
        <v>552</v>
      </c>
      <c r="B679" s="13" t="s">
        <v>24</v>
      </c>
      <c r="C679" s="13" t="s">
        <v>3143</v>
      </c>
      <c r="D679" s="13" t="s">
        <v>26</v>
      </c>
      <c r="E679" s="13" t="s">
        <v>3143</v>
      </c>
    </row>
    <row r="680" spans="1:5" ht="25.15" customHeight="1" thickTop="1" thickBot="1" x14ac:dyDescent="0.3">
      <c r="A680" s="37" t="s">
        <v>553</v>
      </c>
      <c r="B680" s="13" t="s">
        <v>24</v>
      </c>
      <c r="C680" s="13" t="s">
        <v>3143</v>
      </c>
      <c r="D680" s="13" t="s">
        <v>3143</v>
      </c>
      <c r="E680" s="13" t="s">
        <v>3143</v>
      </c>
    </row>
    <row r="681" spans="1:5" ht="25.15" customHeight="1" thickTop="1" thickBot="1" x14ac:dyDescent="0.3">
      <c r="A681" s="37" t="s">
        <v>554</v>
      </c>
      <c r="B681" s="13" t="s">
        <v>24</v>
      </c>
      <c r="C681" s="13" t="s">
        <v>3143</v>
      </c>
      <c r="D681" s="13" t="s">
        <v>3143</v>
      </c>
      <c r="E681" s="13" t="s">
        <v>3143</v>
      </c>
    </row>
    <row r="682" spans="1:5" ht="25.15" customHeight="1" thickTop="1" thickBot="1" x14ac:dyDescent="0.3">
      <c r="A682" s="37" t="s">
        <v>555</v>
      </c>
      <c r="B682" s="13" t="s">
        <v>37</v>
      </c>
      <c r="C682" s="13" t="s">
        <v>3143</v>
      </c>
      <c r="D682" s="13" t="s">
        <v>3143</v>
      </c>
      <c r="E682" s="13" t="s">
        <v>3143</v>
      </c>
    </row>
    <row r="683" spans="1:5" ht="25.15" customHeight="1" thickTop="1" thickBot="1" x14ac:dyDescent="0.3">
      <c r="A683" s="37" t="s">
        <v>556</v>
      </c>
      <c r="B683" s="13" t="s">
        <v>24</v>
      </c>
      <c r="C683" s="13" t="s">
        <v>3143</v>
      </c>
      <c r="D683" s="13" t="s">
        <v>3143</v>
      </c>
      <c r="E683" s="13" t="s">
        <v>3143</v>
      </c>
    </row>
    <row r="684" spans="1:5" ht="25.15" customHeight="1" thickTop="1" thickBot="1" x14ac:dyDescent="0.3">
      <c r="A684" s="37" t="s">
        <v>557</v>
      </c>
      <c r="B684" s="13" t="s">
        <v>24</v>
      </c>
      <c r="C684" s="13" t="s">
        <v>3143</v>
      </c>
      <c r="D684" s="13" t="s">
        <v>3143</v>
      </c>
      <c r="E684" s="13" t="s">
        <v>3143</v>
      </c>
    </row>
    <row r="685" spans="1:5" ht="25.15" customHeight="1" thickTop="1" thickBot="1" x14ac:dyDescent="0.3">
      <c r="A685" s="37" t="s">
        <v>2952</v>
      </c>
      <c r="B685" s="13" t="s">
        <v>24</v>
      </c>
      <c r="C685" s="13" t="s">
        <v>3143</v>
      </c>
      <c r="D685" s="13" t="s">
        <v>3143</v>
      </c>
      <c r="E685" s="13" t="s">
        <v>3143</v>
      </c>
    </row>
    <row r="686" spans="1:5" ht="25.15" customHeight="1" thickTop="1" thickBot="1" x14ac:dyDescent="0.3">
      <c r="A686" s="37" t="s">
        <v>558</v>
      </c>
      <c r="B686" s="13" t="s">
        <v>24</v>
      </c>
      <c r="C686" s="13" t="s">
        <v>5</v>
      </c>
      <c r="D686" s="13" t="s">
        <v>3143</v>
      </c>
      <c r="E686" s="13" t="s">
        <v>3143</v>
      </c>
    </row>
    <row r="687" spans="1:5" ht="25.15" customHeight="1" thickTop="1" thickBot="1" x14ac:dyDescent="0.3">
      <c r="A687" s="37" t="s">
        <v>559</v>
      </c>
      <c r="B687" s="13" t="s">
        <v>24</v>
      </c>
      <c r="C687" s="13" t="s">
        <v>3143</v>
      </c>
      <c r="D687" s="13" t="s">
        <v>3143</v>
      </c>
      <c r="E687" s="13" t="s">
        <v>3143</v>
      </c>
    </row>
    <row r="688" spans="1:5" ht="25.15" customHeight="1" thickTop="1" thickBot="1" x14ac:dyDescent="0.3">
      <c r="A688" s="37" t="s">
        <v>560</v>
      </c>
      <c r="B688" s="13" t="s">
        <v>24</v>
      </c>
      <c r="C688" s="13" t="s">
        <v>3143</v>
      </c>
      <c r="D688" s="13" t="s">
        <v>3143</v>
      </c>
      <c r="E688" s="13" t="s">
        <v>3143</v>
      </c>
    </row>
    <row r="689" spans="1:5" ht="25.15" customHeight="1" thickTop="1" thickBot="1" x14ac:dyDescent="0.3">
      <c r="A689" s="37" t="s">
        <v>561</v>
      </c>
      <c r="B689" s="13" t="s">
        <v>24</v>
      </c>
      <c r="C689" s="13" t="s">
        <v>3143</v>
      </c>
      <c r="D689" s="13" t="s">
        <v>3143</v>
      </c>
      <c r="E689" s="13" t="s">
        <v>3143</v>
      </c>
    </row>
    <row r="690" spans="1:5" ht="25.15" customHeight="1" thickTop="1" thickBot="1" x14ac:dyDescent="0.3">
      <c r="A690" s="37" t="s">
        <v>562</v>
      </c>
      <c r="B690" s="13" t="s">
        <v>24</v>
      </c>
      <c r="C690" s="13" t="s">
        <v>3143</v>
      </c>
      <c r="D690" s="13" t="s">
        <v>3143</v>
      </c>
      <c r="E690" s="13" t="s">
        <v>3143</v>
      </c>
    </row>
    <row r="691" spans="1:5" ht="25.15" customHeight="1" thickTop="1" thickBot="1" x14ac:dyDescent="0.3">
      <c r="A691" s="37" t="s">
        <v>563</v>
      </c>
      <c r="B691" s="13" t="s">
        <v>37</v>
      </c>
      <c r="C691" s="13" t="s">
        <v>3143</v>
      </c>
      <c r="D691" s="13" t="s">
        <v>3143</v>
      </c>
      <c r="E691" s="13" t="s">
        <v>3143</v>
      </c>
    </row>
    <row r="692" spans="1:5" ht="25.15" customHeight="1" thickTop="1" thickBot="1" x14ac:dyDescent="0.3">
      <c r="A692" s="37" t="s">
        <v>3298</v>
      </c>
      <c r="B692" s="13" t="s">
        <v>47</v>
      </c>
      <c r="C692" s="13" t="s">
        <v>3143</v>
      </c>
      <c r="D692" s="13" t="s">
        <v>3143</v>
      </c>
      <c r="E692" s="13" t="s">
        <v>6</v>
      </c>
    </row>
    <row r="693" spans="1:5" ht="25.15" customHeight="1" thickTop="1" thickBot="1" x14ac:dyDescent="0.3">
      <c r="A693" s="37" t="s">
        <v>3299</v>
      </c>
      <c r="B693" s="13" t="s">
        <v>24</v>
      </c>
      <c r="C693" s="13" t="s">
        <v>3143</v>
      </c>
      <c r="D693" s="13" t="s">
        <v>26</v>
      </c>
      <c r="E693" s="13" t="s">
        <v>6</v>
      </c>
    </row>
    <row r="694" spans="1:5" ht="25.15" customHeight="1" thickTop="1" thickBot="1" x14ac:dyDescent="0.3">
      <c r="A694" s="37" t="s">
        <v>3551</v>
      </c>
      <c r="B694" s="13" t="s">
        <v>37</v>
      </c>
      <c r="C694" s="13" t="s">
        <v>3143</v>
      </c>
      <c r="D694" s="13" t="s">
        <v>3143</v>
      </c>
      <c r="E694" s="13" t="s">
        <v>3143</v>
      </c>
    </row>
    <row r="695" spans="1:5" ht="25.15" customHeight="1" thickTop="1" thickBot="1" x14ac:dyDescent="0.3">
      <c r="A695" s="37" t="s">
        <v>564</v>
      </c>
      <c r="B695" s="13" t="s">
        <v>24</v>
      </c>
      <c r="C695" s="13" t="s">
        <v>3143</v>
      </c>
      <c r="D695" s="13" t="s">
        <v>3143</v>
      </c>
      <c r="E695" s="13" t="s">
        <v>3143</v>
      </c>
    </row>
    <row r="696" spans="1:5" ht="25.15" customHeight="1" thickTop="1" thickBot="1" x14ac:dyDescent="0.3">
      <c r="A696" s="37" t="s">
        <v>565</v>
      </c>
      <c r="B696" s="13" t="s">
        <v>29</v>
      </c>
      <c r="C696" s="13" t="s">
        <v>3143</v>
      </c>
      <c r="D696" s="13" t="s">
        <v>3143</v>
      </c>
      <c r="E696" s="13" t="s">
        <v>3143</v>
      </c>
    </row>
    <row r="697" spans="1:5" ht="25.15" customHeight="1" thickTop="1" thickBot="1" x14ac:dyDescent="0.3">
      <c r="A697" s="37" t="s">
        <v>566</v>
      </c>
      <c r="B697" s="13" t="s">
        <v>61</v>
      </c>
      <c r="C697" s="13" t="s">
        <v>3143</v>
      </c>
      <c r="D697" s="13" t="s">
        <v>3143</v>
      </c>
      <c r="E697" s="13" t="s">
        <v>3143</v>
      </c>
    </row>
    <row r="698" spans="1:5" ht="25.15" customHeight="1" thickTop="1" thickBot="1" x14ac:dyDescent="0.3">
      <c r="A698" s="37" t="s">
        <v>567</v>
      </c>
      <c r="B698" s="13" t="s">
        <v>24</v>
      </c>
      <c r="C698" s="13" t="s">
        <v>3143</v>
      </c>
      <c r="D698" s="13" t="s">
        <v>26</v>
      </c>
      <c r="E698" s="13" t="s">
        <v>3143</v>
      </c>
    </row>
    <row r="699" spans="1:5" ht="25.15" customHeight="1" thickTop="1" thickBot="1" x14ac:dyDescent="0.3">
      <c r="A699" s="37" t="s">
        <v>568</v>
      </c>
      <c r="B699" s="13" t="s">
        <v>47</v>
      </c>
      <c r="C699" s="13" t="s">
        <v>3143</v>
      </c>
      <c r="D699" s="13" t="s">
        <v>3143</v>
      </c>
      <c r="E699" s="13" t="s">
        <v>3143</v>
      </c>
    </row>
    <row r="700" spans="1:5" ht="25.15" customHeight="1" thickTop="1" thickBot="1" x14ac:dyDescent="0.3">
      <c r="A700" s="37" t="s">
        <v>3498</v>
      </c>
      <c r="B700" s="13" t="s">
        <v>24</v>
      </c>
      <c r="C700" s="13" t="s">
        <v>3143</v>
      </c>
      <c r="D700" s="13" t="s">
        <v>3143</v>
      </c>
      <c r="E700" s="13" t="s">
        <v>3143</v>
      </c>
    </row>
    <row r="701" spans="1:5" ht="25.15" customHeight="1" thickTop="1" thickBot="1" x14ac:dyDescent="0.3">
      <c r="A701" s="37" t="s">
        <v>569</v>
      </c>
      <c r="B701" s="13" t="s">
        <v>47</v>
      </c>
      <c r="C701" s="13" t="s">
        <v>3143</v>
      </c>
      <c r="D701" s="13" t="s">
        <v>3143</v>
      </c>
      <c r="E701" s="13" t="s">
        <v>3143</v>
      </c>
    </row>
    <row r="702" spans="1:5" ht="25.15" customHeight="1" thickTop="1" thickBot="1" x14ac:dyDescent="0.3">
      <c r="A702" s="37" t="s">
        <v>570</v>
      </c>
      <c r="B702" s="13" t="s">
        <v>47</v>
      </c>
      <c r="C702" s="13" t="s">
        <v>3143</v>
      </c>
      <c r="D702" s="13" t="s">
        <v>3143</v>
      </c>
      <c r="E702" s="13" t="s">
        <v>3143</v>
      </c>
    </row>
    <row r="703" spans="1:5" ht="25.15" customHeight="1" thickTop="1" thickBot="1" x14ac:dyDescent="0.3">
      <c r="A703" s="37" t="s">
        <v>571</v>
      </c>
      <c r="B703" s="13" t="s">
        <v>37</v>
      </c>
      <c r="C703" s="13" t="s">
        <v>3143</v>
      </c>
      <c r="D703" s="13" t="s">
        <v>3143</v>
      </c>
      <c r="E703" s="13" t="s">
        <v>3143</v>
      </c>
    </row>
    <row r="704" spans="1:5" ht="25.15" customHeight="1" thickTop="1" thickBot="1" x14ac:dyDescent="0.3">
      <c r="A704" s="37" t="s">
        <v>572</v>
      </c>
      <c r="B704" s="13" t="s">
        <v>24</v>
      </c>
      <c r="C704" s="13" t="s">
        <v>5</v>
      </c>
      <c r="D704" s="13" t="s">
        <v>3143</v>
      </c>
      <c r="E704" s="13" t="s">
        <v>3143</v>
      </c>
    </row>
    <row r="705" spans="1:5" ht="25.15" customHeight="1" thickTop="1" thickBot="1" x14ac:dyDescent="0.3">
      <c r="A705" s="37" t="s">
        <v>3300</v>
      </c>
      <c r="B705" s="13" t="s">
        <v>24</v>
      </c>
      <c r="C705" s="13" t="s">
        <v>3143</v>
      </c>
      <c r="D705" s="13" t="s">
        <v>26</v>
      </c>
      <c r="E705" s="13" t="s">
        <v>6</v>
      </c>
    </row>
    <row r="706" spans="1:5" ht="25.15" customHeight="1" thickTop="1" thickBot="1" x14ac:dyDescent="0.3">
      <c r="A706" s="37" t="s">
        <v>3301</v>
      </c>
      <c r="B706" s="13" t="s">
        <v>24</v>
      </c>
      <c r="C706" s="13" t="s">
        <v>3143</v>
      </c>
      <c r="D706" s="13" t="s">
        <v>26</v>
      </c>
      <c r="E706" s="13" t="s">
        <v>6</v>
      </c>
    </row>
    <row r="707" spans="1:5" ht="25.15" customHeight="1" thickTop="1" thickBot="1" x14ac:dyDescent="0.3">
      <c r="A707" s="37" t="s">
        <v>573</v>
      </c>
      <c r="B707" s="13" t="s">
        <v>24</v>
      </c>
      <c r="C707" s="13" t="s">
        <v>5</v>
      </c>
      <c r="D707" s="13" t="s">
        <v>3143</v>
      </c>
      <c r="E707" s="13" t="s">
        <v>3143</v>
      </c>
    </row>
    <row r="708" spans="1:5" ht="25.15" customHeight="1" thickTop="1" thickBot="1" x14ac:dyDescent="0.3">
      <c r="A708" s="37" t="s">
        <v>574</v>
      </c>
      <c r="B708" s="13" t="s">
        <v>37</v>
      </c>
      <c r="C708" s="13" t="s">
        <v>3143</v>
      </c>
      <c r="D708" s="13" t="s">
        <v>3143</v>
      </c>
      <c r="E708" s="13" t="s">
        <v>3143</v>
      </c>
    </row>
    <row r="709" spans="1:5" ht="25.15" customHeight="1" thickTop="1" thickBot="1" x14ac:dyDescent="0.3">
      <c r="A709" s="37" t="s">
        <v>575</v>
      </c>
      <c r="B709" s="13" t="s">
        <v>24</v>
      </c>
      <c r="C709" s="13" t="s">
        <v>3143</v>
      </c>
      <c r="D709" s="13" t="s">
        <v>3143</v>
      </c>
      <c r="E709" s="13" t="s">
        <v>3143</v>
      </c>
    </row>
    <row r="710" spans="1:5" ht="25.15" customHeight="1" thickTop="1" thickBot="1" x14ac:dyDescent="0.3">
      <c r="A710" s="37" t="s">
        <v>576</v>
      </c>
      <c r="B710" s="13" t="s">
        <v>47</v>
      </c>
      <c r="C710" s="13" t="s">
        <v>3143</v>
      </c>
      <c r="D710" s="13" t="s">
        <v>3143</v>
      </c>
      <c r="E710" s="13" t="s">
        <v>3143</v>
      </c>
    </row>
    <row r="711" spans="1:5" ht="25.15" customHeight="1" thickTop="1" thickBot="1" x14ac:dyDescent="0.3">
      <c r="A711" s="37" t="s">
        <v>577</v>
      </c>
      <c r="B711" s="13" t="s">
        <v>37</v>
      </c>
      <c r="C711" s="13" t="s">
        <v>3143</v>
      </c>
      <c r="D711" s="13" t="s">
        <v>3143</v>
      </c>
      <c r="E711" s="13" t="s">
        <v>3143</v>
      </c>
    </row>
    <row r="712" spans="1:5" ht="25.15" customHeight="1" thickTop="1" thickBot="1" x14ac:dyDescent="0.3">
      <c r="A712" s="37" t="s">
        <v>578</v>
      </c>
      <c r="B712" s="13" t="s">
        <v>29</v>
      </c>
      <c r="C712" s="13" t="s">
        <v>3143</v>
      </c>
      <c r="D712" s="13" t="s">
        <v>3143</v>
      </c>
      <c r="E712" s="13" t="s">
        <v>3143</v>
      </c>
    </row>
    <row r="713" spans="1:5" ht="25.15" customHeight="1" thickTop="1" thickBot="1" x14ac:dyDescent="0.3">
      <c r="A713" s="37" t="s">
        <v>579</v>
      </c>
      <c r="B713" s="13" t="s">
        <v>24</v>
      </c>
      <c r="C713" s="13" t="s">
        <v>3143</v>
      </c>
      <c r="D713" s="13" t="s">
        <v>3143</v>
      </c>
      <c r="E713" s="13" t="s">
        <v>3143</v>
      </c>
    </row>
    <row r="714" spans="1:5" ht="25.15" customHeight="1" thickTop="1" thickBot="1" x14ac:dyDescent="0.3">
      <c r="A714" s="37" t="s">
        <v>580</v>
      </c>
      <c r="B714" s="13" t="s">
        <v>29</v>
      </c>
      <c r="C714" s="13" t="s">
        <v>3143</v>
      </c>
      <c r="D714" s="13" t="s">
        <v>3143</v>
      </c>
      <c r="E714" s="13" t="s">
        <v>3143</v>
      </c>
    </row>
    <row r="715" spans="1:5" ht="25.15" customHeight="1" thickTop="1" thickBot="1" x14ac:dyDescent="0.3">
      <c r="A715" s="37" t="s">
        <v>581</v>
      </c>
      <c r="B715" s="13" t="s">
        <v>37</v>
      </c>
      <c r="C715" s="13" t="s">
        <v>3143</v>
      </c>
      <c r="D715" s="13" t="s">
        <v>3143</v>
      </c>
      <c r="E715" s="13" t="s">
        <v>3143</v>
      </c>
    </row>
    <row r="716" spans="1:5" ht="25.15" customHeight="1" thickTop="1" thickBot="1" x14ac:dyDescent="0.3">
      <c r="A716" s="37" t="s">
        <v>582</v>
      </c>
      <c r="B716" s="13" t="s">
        <v>37</v>
      </c>
      <c r="C716" s="13" t="s">
        <v>3143</v>
      </c>
      <c r="D716" s="13" t="s">
        <v>3143</v>
      </c>
      <c r="E716" s="13" t="s">
        <v>3143</v>
      </c>
    </row>
    <row r="717" spans="1:5" ht="25.15" customHeight="1" thickTop="1" thickBot="1" x14ac:dyDescent="0.3">
      <c r="A717" s="37" t="s">
        <v>583</v>
      </c>
      <c r="B717" s="13" t="s">
        <v>37</v>
      </c>
      <c r="C717" s="13" t="s">
        <v>3143</v>
      </c>
      <c r="D717" s="13" t="s">
        <v>3143</v>
      </c>
      <c r="E717" s="13" t="s">
        <v>3143</v>
      </c>
    </row>
    <row r="718" spans="1:5" ht="25.15" customHeight="1" thickTop="1" thickBot="1" x14ac:dyDescent="0.3">
      <c r="A718" s="37" t="s">
        <v>3499</v>
      </c>
      <c r="B718" s="13" t="s">
        <v>29</v>
      </c>
      <c r="C718" s="13" t="s">
        <v>5</v>
      </c>
      <c r="D718" s="13" t="s">
        <v>3143</v>
      </c>
      <c r="E718" s="13" t="s">
        <v>3143</v>
      </c>
    </row>
    <row r="719" spans="1:5" ht="25.15" customHeight="1" thickTop="1" thickBot="1" x14ac:dyDescent="0.3">
      <c r="A719" s="37" t="s">
        <v>584</v>
      </c>
      <c r="B719" s="13" t="s">
        <v>37</v>
      </c>
      <c r="C719" s="13" t="s">
        <v>3143</v>
      </c>
      <c r="D719" s="13" t="s">
        <v>3143</v>
      </c>
      <c r="E719" s="13" t="s">
        <v>3143</v>
      </c>
    </row>
    <row r="720" spans="1:5" ht="25.15" customHeight="1" thickTop="1" thickBot="1" x14ac:dyDescent="0.3">
      <c r="A720" s="37" t="s">
        <v>585</v>
      </c>
      <c r="B720" s="13" t="s">
        <v>24</v>
      </c>
      <c r="C720" s="13" t="s">
        <v>3143</v>
      </c>
      <c r="D720" s="13" t="s">
        <v>3143</v>
      </c>
      <c r="E720" s="13" t="s">
        <v>3143</v>
      </c>
    </row>
    <row r="721" spans="1:5" ht="25.15" customHeight="1" thickTop="1" thickBot="1" x14ac:dyDescent="0.3">
      <c r="A721" s="37" t="s">
        <v>586</v>
      </c>
      <c r="B721" s="13" t="s">
        <v>24</v>
      </c>
      <c r="C721" s="13" t="s">
        <v>3143</v>
      </c>
      <c r="D721" s="13" t="s">
        <v>3143</v>
      </c>
      <c r="E721" s="13" t="s">
        <v>3143</v>
      </c>
    </row>
    <row r="722" spans="1:5" ht="25.15" customHeight="1" thickTop="1" thickBot="1" x14ac:dyDescent="0.3">
      <c r="A722" s="37" t="s">
        <v>587</v>
      </c>
      <c r="B722" s="13" t="s">
        <v>37</v>
      </c>
      <c r="C722" s="13" t="s">
        <v>3143</v>
      </c>
      <c r="D722" s="13" t="s">
        <v>3143</v>
      </c>
      <c r="E722" s="13" t="s">
        <v>3143</v>
      </c>
    </row>
    <row r="723" spans="1:5" ht="25.15" customHeight="1" thickTop="1" thickBot="1" x14ac:dyDescent="0.3">
      <c r="A723" s="37" t="s">
        <v>588</v>
      </c>
      <c r="B723" s="13" t="s">
        <v>61</v>
      </c>
      <c r="C723" s="13" t="s">
        <v>5</v>
      </c>
      <c r="D723" s="13" t="s">
        <v>26</v>
      </c>
      <c r="E723" s="13" t="s">
        <v>3143</v>
      </c>
    </row>
    <row r="724" spans="1:5" ht="25.15" customHeight="1" thickTop="1" thickBot="1" x14ac:dyDescent="0.3">
      <c r="A724" s="37" t="s">
        <v>589</v>
      </c>
      <c r="B724" s="13" t="s">
        <v>24</v>
      </c>
      <c r="C724" s="13" t="s">
        <v>5</v>
      </c>
      <c r="D724" s="13" t="s">
        <v>26</v>
      </c>
      <c r="E724" s="13" t="s">
        <v>3143</v>
      </c>
    </row>
    <row r="725" spans="1:5" ht="25.15" customHeight="1" thickTop="1" thickBot="1" x14ac:dyDescent="0.3">
      <c r="A725" s="37" t="s">
        <v>590</v>
      </c>
      <c r="B725" s="13" t="s">
        <v>24</v>
      </c>
      <c r="C725" s="13" t="s">
        <v>3143</v>
      </c>
      <c r="D725" s="13" t="s">
        <v>3143</v>
      </c>
      <c r="E725" s="13" t="s">
        <v>3143</v>
      </c>
    </row>
    <row r="726" spans="1:5" ht="25.15" customHeight="1" thickTop="1" thickBot="1" x14ac:dyDescent="0.3">
      <c r="A726" s="37" t="s">
        <v>3302</v>
      </c>
      <c r="B726" s="13" t="s">
        <v>47</v>
      </c>
      <c r="C726" s="13" t="s">
        <v>3143</v>
      </c>
      <c r="D726" s="13" t="s">
        <v>3143</v>
      </c>
      <c r="E726" s="13" t="s">
        <v>6</v>
      </c>
    </row>
    <row r="727" spans="1:5" ht="25.15" customHeight="1" thickTop="1" thickBot="1" x14ac:dyDescent="0.3">
      <c r="A727" s="37" t="s">
        <v>3135</v>
      </c>
      <c r="B727" s="13" t="s">
        <v>24</v>
      </c>
      <c r="C727" s="13" t="s">
        <v>3143</v>
      </c>
      <c r="D727" s="13" t="s">
        <v>3143</v>
      </c>
      <c r="E727" s="13" t="s">
        <v>3143</v>
      </c>
    </row>
    <row r="728" spans="1:5" ht="25.15" customHeight="1" thickTop="1" thickBot="1" x14ac:dyDescent="0.3">
      <c r="A728" s="37" t="s">
        <v>591</v>
      </c>
      <c r="B728" s="13" t="s">
        <v>24</v>
      </c>
      <c r="C728" s="13" t="s">
        <v>3143</v>
      </c>
      <c r="D728" s="13" t="s">
        <v>3143</v>
      </c>
      <c r="E728" s="13" t="s">
        <v>3143</v>
      </c>
    </row>
    <row r="729" spans="1:5" ht="25.15" customHeight="1" thickTop="1" thickBot="1" x14ac:dyDescent="0.3">
      <c r="A729" s="37" t="s">
        <v>592</v>
      </c>
      <c r="B729" s="13" t="s">
        <v>24</v>
      </c>
      <c r="C729" s="13" t="s">
        <v>5</v>
      </c>
      <c r="D729" s="13" t="s">
        <v>3143</v>
      </c>
      <c r="E729" s="13" t="s">
        <v>3143</v>
      </c>
    </row>
    <row r="730" spans="1:5" ht="25.15" customHeight="1" thickTop="1" thickBot="1" x14ac:dyDescent="0.3">
      <c r="A730" s="37" t="s">
        <v>593</v>
      </c>
      <c r="B730" s="13" t="s">
        <v>29</v>
      </c>
      <c r="C730" s="13" t="s">
        <v>3143</v>
      </c>
      <c r="D730" s="13" t="s">
        <v>3143</v>
      </c>
      <c r="E730" s="13" t="s">
        <v>3143</v>
      </c>
    </row>
    <row r="731" spans="1:5" ht="25.15" customHeight="1" thickTop="1" thickBot="1" x14ac:dyDescent="0.3">
      <c r="A731" s="37" t="s">
        <v>594</v>
      </c>
      <c r="B731" s="13" t="s">
        <v>47</v>
      </c>
      <c r="C731" s="13" t="s">
        <v>3143</v>
      </c>
      <c r="D731" s="13" t="s">
        <v>3143</v>
      </c>
      <c r="E731" s="13" t="s">
        <v>3143</v>
      </c>
    </row>
    <row r="732" spans="1:5" ht="25.15" customHeight="1" thickTop="1" thickBot="1" x14ac:dyDescent="0.3">
      <c r="A732" s="37" t="s">
        <v>595</v>
      </c>
      <c r="B732" s="13" t="s">
        <v>37</v>
      </c>
      <c r="C732" s="13" t="s">
        <v>3143</v>
      </c>
      <c r="D732" s="13" t="s">
        <v>3143</v>
      </c>
      <c r="E732" s="13" t="s">
        <v>3143</v>
      </c>
    </row>
    <row r="733" spans="1:5" ht="25.15" customHeight="1" thickTop="1" thickBot="1" x14ac:dyDescent="0.3">
      <c r="A733" s="37" t="s">
        <v>596</v>
      </c>
      <c r="B733" s="13" t="s">
        <v>29</v>
      </c>
      <c r="C733" s="13" t="s">
        <v>3143</v>
      </c>
      <c r="D733" s="13" t="s">
        <v>3143</v>
      </c>
      <c r="E733" s="13" t="s">
        <v>3143</v>
      </c>
    </row>
    <row r="734" spans="1:5" ht="25.15" customHeight="1" thickTop="1" thickBot="1" x14ac:dyDescent="0.3">
      <c r="A734" s="37" t="s">
        <v>597</v>
      </c>
      <c r="B734" s="13" t="s">
        <v>37</v>
      </c>
      <c r="C734" s="13" t="s">
        <v>3143</v>
      </c>
      <c r="D734" s="13" t="s">
        <v>3143</v>
      </c>
      <c r="E734" s="13" t="s">
        <v>3143</v>
      </c>
    </row>
    <row r="735" spans="1:5" ht="25.15" customHeight="1" thickTop="1" thickBot="1" x14ac:dyDescent="0.3">
      <c r="A735" s="37" t="s">
        <v>598</v>
      </c>
      <c r="B735" s="13" t="s">
        <v>24</v>
      </c>
      <c r="C735" s="13" t="s">
        <v>3143</v>
      </c>
      <c r="D735" s="13" t="s">
        <v>3143</v>
      </c>
      <c r="E735" s="13" t="s">
        <v>3143</v>
      </c>
    </row>
    <row r="736" spans="1:5" ht="25.15" customHeight="1" thickTop="1" thickBot="1" x14ac:dyDescent="0.3">
      <c r="A736" s="37" t="s">
        <v>599</v>
      </c>
      <c r="B736" s="13" t="s">
        <v>37</v>
      </c>
      <c r="C736" s="13" t="s">
        <v>3143</v>
      </c>
      <c r="D736" s="13" t="s">
        <v>3143</v>
      </c>
      <c r="E736" s="13" t="s">
        <v>3143</v>
      </c>
    </row>
    <row r="737" spans="1:5" ht="25.15" customHeight="1" thickTop="1" thickBot="1" x14ac:dyDescent="0.3">
      <c r="A737" s="37" t="s">
        <v>600</v>
      </c>
      <c r="B737" s="13" t="s">
        <v>24</v>
      </c>
      <c r="C737" s="13" t="s">
        <v>3143</v>
      </c>
      <c r="D737" s="13" t="s">
        <v>3143</v>
      </c>
      <c r="E737" s="13" t="s">
        <v>3143</v>
      </c>
    </row>
    <row r="738" spans="1:5" ht="25.15" customHeight="1" thickTop="1" thickBot="1" x14ac:dyDescent="0.3">
      <c r="A738" s="37" t="s">
        <v>601</v>
      </c>
      <c r="B738" s="13" t="s">
        <v>37</v>
      </c>
      <c r="C738" s="13" t="s">
        <v>3143</v>
      </c>
      <c r="D738" s="13" t="s">
        <v>3143</v>
      </c>
      <c r="E738" s="13" t="s">
        <v>3143</v>
      </c>
    </row>
    <row r="739" spans="1:5" ht="25.15" customHeight="1" thickTop="1" thickBot="1" x14ac:dyDescent="0.3">
      <c r="A739" s="37" t="s">
        <v>3500</v>
      </c>
      <c r="B739" s="13" t="s">
        <v>37</v>
      </c>
      <c r="C739" s="13" t="s">
        <v>3143</v>
      </c>
      <c r="D739" s="13" t="s">
        <v>26</v>
      </c>
      <c r="E739" s="13" t="s">
        <v>6</v>
      </c>
    </row>
    <row r="740" spans="1:5" ht="25.15" customHeight="1" thickTop="1" thickBot="1" x14ac:dyDescent="0.3">
      <c r="A740" s="37" t="s">
        <v>2986</v>
      </c>
      <c r="B740" s="13" t="s">
        <v>47</v>
      </c>
      <c r="C740" s="13" t="s">
        <v>3143</v>
      </c>
      <c r="D740" s="13" t="s">
        <v>3143</v>
      </c>
      <c r="E740" s="13" t="s">
        <v>3143</v>
      </c>
    </row>
    <row r="741" spans="1:5" ht="25.15" customHeight="1" thickTop="1" thickBot="1" x14ac:dyDescent="0.3">
      <c r="A741" s="37" t="s">
        <v>602</v>
      </c>
      <c r="B741" s="13" t="s">
        <v>47</v>
      </c>
      <c r="C741" s="13" t="s">
        <v>3143</v>
      </c>
      <c r="D741" s="13" t="s">
        <v>3143</v>
      </c>
      <c r="E741" s="13" t="s">
        <v>3143</v>
      </c>
    </row>
    <row r="742" spans="1:5" ht="25.15" customHeight="1" thickTop="1" thickBot="1" x14ac:dyDescent="0.3">
      <c r="A742" s="37" t="s">
        <v>603</v>
      </c>
      <c r="B742" s="13" t="s">
        <v>24</v>
      </c>
      <c r="C742" s="13" t="s">
        <v>3143</v>
      </c>
      <c r="D742" s="13" t="s">
        <v>3143</v>
      </c>
      <c r="E742" s="13" t="s">
        <v>3143</v>
      </c>
    </row>
    <row r="743" spans="1:5" ht="25.15" customHeight="1" thickTop="1" thickBot="1" x14ac:dyDescent="0.3">
      <c r="A743" s="37" t="s">
        <v>604</v>
      </c>
      <c r="B743" s="13" t="s">
        <v>29</v>
      </c>
      <c r="C743" s="13" t="s">
        <v>3143</v>
      </c>
      <c r="D743" s="13" t="s">
        <v>3143</v>
      </c>
      <c r="E743" s="13" t="s">
        <v>3143</v>
      </c>
    </row>
    <row r="744" spans="1:5" ht="25.15" customHeight="1" thickTop="1" thickBot="1" x14ac:dyDescent="0.3">
      <c r="A744" s="37" t="s">
        <v>605</v>
      </c>
      <c r="B744" s="13" t="s">
        <v>61</v>
      </c>
      <c r="C744" s="13" t="s">
        <v>3143</v>
      </c>
      <c r="D744" s="13" t="s">
        <v>3143</v>
      </c>
      <c r="E744" s="13" t="s">
        <v>3143</v>
      </c>
    </row>
    <row r="745" spans="1:5" ht="25.15" customHeight="1" thickTop="1" thickBot="1" x14ac:dyDescent="0.3">
      <c r="A745" s="37" t="s">
        <v>606</v>
      </c>
      <c r="B745" s="13" t="s">
        <v>47</v>
      </c>
      <c r="C745" s="13" t="s">
        <v>5</v>
      </c>
      <c r="D745" s="13" t="s">
        <v>3143</v>
      </c>
      <c r="E745" s="13" t="s">
        <v>3143</v>
      </c>
    </row>
    <row r="746" spans="1:5" ht="25.15" customHeight="1" thickTop="1" thickBot="1" x14ac:dyDescent="0.3">
      <c r="A746" s="37" t="s">
        <v>607</v>
      </c>
      <c r="B746" s="13" t="s">
        <v>37</v>
      </c>
      <c r="C746" s="13" t="s">
        <v>3143</v>
      </c>
      <c r="D746" s="13" t="s">
        <v>3143</v>
      </c>
      <c r="E746" s="13" t="s">
        <v>3143</v>
      </c>
    </row>
    <row r="747" spans="1:5" ht="25.15" customHeight="1" thickTop="1" thickBot="1" x14ac:dyDescent="0.3">
      <c r="A747" s="37" t="s">
        <v>608</v>
      </c>
      <c r="B747" s="13" t="s">
        <v>37</v>
      </c>
      <c r="C747" s="13" t="s">
        <v>3143</v>
      </c>
      <c r="D747" s="13" t="s">
        <v>3143</v>
      </c>
      <c r="E747" s="13" t="s">
        <v>3143</v>
      </c>
    </row>
    <row r="748" spans="1:5" ht="25.15" customHeight="1" thickTop="1" thickBot="1" x14ac:dyDescent="0.3">
      <c r="A748" s="37" t="s">
        <v>609</v>
      </c>
      <c r="B748" s="13" t="s">
        <v>37</v>
      </c>
      <c r="C748" s="13" t="s">
        <v>3143</v>
      </c>
      <c r="D748" s="13" t="s">
        <v>3143</v>
      </c>
      <c r="E748" s="13" t="s">
        <v>3143</v>
      </c>
    </row>
    <row r="749" spans="1:5" ht="25.15" customHeight="1" thickTop="1" thickBot="1" x14ac:dyDescent="0.3">
      <c r="A749" s="37" t="s">
        <v>2889</v>
      </c>
      <c r="B749" s="13" t="s">
        <v>24</v>
      </c>
      <c r="C749" s="13" t="s">
        <v>3143</v>
      </c>
      <c r="D749" s="13" t="s">
        <v>3143</v>
      </c>
      <c r="E749" s="13" t="s">
        <v>3143</v>
      </c>
    </row>
    <row r="750" spans="1:5" ht="25.15" customHeight="1" thickTop="1" thickBot="1" x14ac:dyDescent="0.3">
      <c r="A750" s="37" t="s">
        <v>610</v>
      </c>
      <c r="B750" s="13" t="s">
        <v>24</v>
      </c>
      <c r="C750" s="13" t="s">
        <v>3143</v>
      </c>
      <c r="D750" s="13" t="s">
        <v>26</v>
      </c>
      <c r="E750" s="13" t="s">
        <v>3143</v>
      </c>
    </row>
    <row r="751" spans="1:5" ht="25.15" customHeight="1" thickTop="1" thickBot="1" x14ac:dyDescent="0.3">
      <c r="A751" s="37" t="s">
        <v>611</v>
      </c>
      <c r="B751" s="13" t="s">
        <v>47</v>
      </c>
      <c r="C751" s="13" t="s">
        <v>3143</v>
      </c>
      <c r="D751" s="13" t="s">
        <v>26</v>
      </c>
      <c r="E751" s="13" t="s">
        <v>3143</v>
      </c>
    </row>
    <row r="752" spans="1:5" ht="25.15" customHeight="1" thickTop="1" thickBot="1" x14ac:dyDescent="0.3">
      <c r="A752" s="37" t="s">
        <v>612</v>
      </c>
      <c r="B752" s="13" t="s">
        <v>37</v>
      </c>
      <c r="C752" s="13" t="s">
        <v>5</v>
      </c>
      <c r="D752" s="13" t="s">
        <v>3143</v>
      </c>
      <c r="E752" s="13" t="s">
        <v>3143</v>
      </c>
    </row>
    <row r="753" spans="1:5" ht="25.15" customHeight="1" thickTop="1" thickBot="1" x14ac:dyDescent="0.3">
      <c r="A753" s="37" t="s">
        <v>3303</v>
      </c>
      <c r="B753" s="13" t="s">
        <v>24</v>
      </c>
      <c r="C753" s="13" t="s">
        <v>3143</v>
      </c>
      <c r="D753" s="13" t="s">
        <v>3143</v>
      </c>
      <c r="E753" s="13" t="s">
        <v>6</v>
      </c>
    </row>
    <row r="754" spans="1:5" ht="25.15" customHeight="1" thickTop="1" thickBot="1" x14ac:dyDescent="0.3">
      <c r="A754" s="37" t="s">
        <v>613</v>
      </c>
      <c r="B754" s="13" t="s">
        <v>37</v>
      </c>
      <c r="C754" s="13" t="s">
        <v>3143</v>
      </c>
      <c r="D754" s="13" t="s">
        <v>3143</v>
      </c>
      <c r="E754" s="13" t="s">
        <v>3143</v>
      </c>
    </row>
    <row r="755" spans="1:5" ht="25.15" customHeight="1" thickTop="1" thickBot="1" x14ac:dyDescent="0.3">
      <c r="A755" s="37" t="s">
        <v>614</v>
      </c>
      <c r="B755" s="13" t="s">
        <v>24</v>
      </c>
      <c r="C755" s="13" t="s">
        <v>3143</v>
      </c>
      <c r="D755" s="13" t="s">
        <v>3143</v>
      </c>
      <c r="E755" s="13" t="s">
        <v>3143</v>
      </c>
    </row>
    <row r="756" spans="1:5" ht="25.15" customHeight="1" thickTop="1" thickBot="1" x14ac:dyDescent="0.3">
      <c r="A756" s="37" t="s">
        <v>2890</v>
      </c>
      <c r="B756" s="13" t="s">
        <v>47</v>
      </c>
      <c r="C756" s="13" t="s">
        <v>3143</v>
      </c>
      <c r="D756" s="13" t="s">
        <v>3143</v>
      </c>
      <c r="E756" s="13" t="s">
        <v>3143</v>
      </c>
    </row>
    <row r="757" spans="1:5" ht="25.15" customHeight="1" thickTop="1" thickBot="1" x14ac:dyDescent="0.3">
      <c r="A757" s="37" t="s">
        <v>615</v>
      </c>
      <c r="B757" s="13" t="s">
        <v>61</v>
      </c>
      <c r="C757" s="13" t="s">
        <v>3143</v>
      </c>
      <c r="D757" s="13" t="s">
        <v>3143</v>
      </c>
      <c r="E757" s="13" t="s">
        <v>3143</v>
      </c>
    </row>
    <row r="758" spans="1:5" ht="25.15" customHeight="1" thickTop="1" thickBot="1" x14ac:dyDescent="0.3">
      <c r="A758" s="37" t="s">
        <v>3185</v>
      </c>
      <c r="B758" s="13" t="s">
        <v>37</v>
      </c>
      <c r="C758" s="13" t="s">
        <v>3143</v>
      </c>
      <c r="D758" s="13" t="s">
        <v>3143</v>
      </c>
      <c r="E758" s="13" t="s">
        <v>3143</v>
      </c>
    </row>
    <row r="759" spans="1:5" ht="25.15" customHeight="1" thickTop="1" thickBot="1" x14ac:dyDescent="0.3">
      <c r="A759" s="37" t="s">
        <v>616</v>
      </c>
      <c r="B759" s="13" t="s">
        <v>24</v>
      </c>
      <c r="C759" s="13" t="s">
        <v>3143</v>
      </c>
      <c r="D759" s="13" t="s">
        <v>3143</v>
      </c>
      <c r="E759" s="13" t="s">
        <v>3143</v>
      </c>
    </row>
    <row r="760" spans="1:5" ht="25.15" customHeight="1" thickTop="1" thickBot="1" x14ac:dyDescent="0.3">
      <c r="A760" s="37" t="s">
        <v>617</v>
      </c>
      <c r="B760" s="13" t="s">
        <v>37</v>
      </c>
      <c r="C760" s="13" t="s">
        <v>3143</v>
      </c>
      <c r="D760" s="13" t="s">
        <v>3143</v>
      </c>
      <c r="E760" s="13" t="s">
        <v>3143</v>
      </c>
    </row>
    <row r="761" spans="1:5" ht="25.15" customHeight="1" thickTop="1" thickBot="1" x14ac:dyDescent="0.3">
      <c r="A761" s="37" t="s">
        <v>618</v>
      </c>
      <c r="B761" s="13" t="s">
        <v>47</v>
      </c>
      <c r="C761" s="13" t="s">
        <v>3143</v>
      </c>
      <c r="D761" s="13" t="s">
        <v>26</v>
      </c>
      <c r="E761" s="13" t="s">
        <v>3143</v>
      </c>
    </row>
    <row r="762" spans="1:5" ht="25.15" customHeight="1" thickTop="1" thickBot="1" x14ac:dyDescent="0.3">
      <c r="A762" s="37" t="s">
        <v>619</v>
      </c>
      <c r="B762" s="13" t="s">
        <v>47</v>
      </c>
      <c r="C762" s="13" t="s">
        <v>3143</v>
      </c>
      <c r="D762" s="13" t="s">
        <v>26</v>
      </c>
      <c r="E762" s="13" t="s">
        <v>3143</v>
      </c>
    </row>
    <row r="763" spans="1:5" ht="25.15" customHeight="1" thickTop="1" thickBot="1" x14ac:dyDescent="0.3">
      <c r="A763" s="37" t="s">
        <v>620</v>
      </c>
      <c r="B763" s="13" t="s">
        <v>24</v>
      </c>
      <c r="C763" s="13" t="s">
        <v>3143</v>
      </c>
      <c r="D763" s="13" t="s">
        <v>3143</v>
      </c>
      <c r="E763" s="13" t="s">
        <v>3143</v>
      </c>
    </row>
    <row r="764" spans="1:5" ht="25.15" customHeight="1" thickTop="1" thickBot="1" x14ac:dyDescent="0.3">
      <c r="A764" s="37" t="s">
        <v>3304</v>
      </c>
      <c r="B764" s="13" t="s">
        <v>24</v>
      </c>
      <c r="C764" s="13" t="s">
        <v>3143</v>
      </c>
      <c r="D764" s="13" t="s">
        <v>3143</v>
      </c>
      <c r="E764" s="13" t="s">
        <v>6</v>
      </c>
    </row>
    <row r="765" spans="1:5" ht="25.15" customHeight="1" thickTop="1" thickBot="1" x14ac:dyDescent="0.3">
      <c r="A765" s="37" t="s">
        <v>621</v>
      </c>
      <c r="B765" s="13" t="s">
        <v>37</v>
      </c>
      <c r="C765" s="13" t="s">
        <v>3143</v>
      </c>
      <c r="D765" s="13" t="s">
        <v>3143</v>
      </c>
      <c r="E765" s="13" t="s">
        <v>3143</v>
      </c>
    </row>
    <row r="766" spans="1:5" ht="25.15" customHeight="1" thickTop="1" thickBot="1" x14ac:dyDescent="0.3">
      <c r="A766" s="37" t="s">
        <v>622</v>
      </c>
      <c r="B766" s="13" t="s">
        <v>24</v>
      </c>
      <c r="C766" s="13" t="s">
        <v>3143</v>
      </c>
      <c r="D766" s="13" t="s">
        <v>3143</v>
      </c>
      <c r="E766" s="13" t="s">
        <v>3143</v>
      </c>
    </row>
    <row r="767" spans="1:5" ht="25.15" customHeight="1" thickTop="1" thickBot="1" x14ac:dyDescent="0.3">
      <c r="A767" s="37" t="s">
        <v>623</v>
      </c>
      <c r="B767" s="13" t="s">
        <v>24</v>
      </c>
      <c r="C767" s="13" t="s">
        <v>3143</v>
      </c>
      <c r="D767" s="13" t="s">
        <v>3143</v>
      </c>
      <c r="E767" s="13" t="s">
        <v>3143</v>
      </c>
    </row>
    <row r="768" spans="1:5" ht="25.15" customHeight="1" thickTop="1" thickBot="1" x14ac:dyDescent="0.3">
      <c r="A768" s="37" t="s">
        <v>3154</v>
      </c>
      <c r="B768" s="13" t="s">
        <v>24</v>
      </c>
      <c r="C768" s="13" t="s">
        <v>3143</v>
      </c>
      <c r="D768" s="13" t="s">
        <v>3143</v>
      </c>
      <c r="E768" s="13" t="s">
        <v>3143</v>
      </c>
    </row>
    <row r="769" spans="1:5" ht="25.15" customHeight="1" thickTop="1" thickBot="1" x14ac:dyDescent="0.3">
      <c r="A769" s="37" t="s">
        <v>3305</v>
      </c>
      <c r="B769" s="13" t="s">
        <v>24</v>
      </c>
      <c r="C769" s="13" t="s">
        <v>5</v>
      </c>
      <c r="D769" s="13" t="s">
        <v>3143</v>
      </c>
      <c r="E769" s="13" t="s">
        <v>6</v>
      </c>
    </row>
    <row r="770" spans="1:5" ht="25.15" customHeight="1" thickTop="1" thickBot="1" x14ac:dyDescent="0.3">
      <c r="A770" s="37" t="s">
        <v>624</v>
      </c>
      <c r="B770" s="13" t="s">
        <v>24</v>
      </c>
      <c r="C770" s="13" t="s">
        <v>3143</v>
      </c>
      <c r="D770" s="13" t="s">
        <v>3143</v>
      </c>
      <c r="E770" s="13" t="s">
        <v>3143</v>
      </c>
    </row>
    <row r="771" spans="1:5" ht="25.15" customHeight="1" thickTop="1" thickBot="1" x14ac:dyDescent="0.3">
      <c r="A771" s="37" t="s">
        <v>625</v>
      </c>
      <c r="B771" s="101" t="s">
        <v>24</v>
      </c>
      <c r="C771" s="101" t="s">
        <v>3143</v>
      </c>
      <c r="D771" s="101" t="s">
        <v>3143</v>
      </c>
      <c r="E771" s="102" t="s">
        <v>3143</v>
      </c>
    </row>
    <row r="772" spans="1:5" ht="25.15" customHeight="1" thickTop="1" thickBot="1" x14ac:dyDescent="0.3">
      <c r="A772" s="37" t="s">
        <v>626</v>
      </c>
      <c r="B772" s="13" t="s">
        <v>24</v>
      </c>
      <c r="C772" s="13" t="s">
        <v>3143</v>
      </c>
      <c r="D772" s="13" t="s">
        <v>3143</v>
      </c>
      <c r="E772" s="13" t="s">
        <v>3143</v>
      </c>
    </row>
    <row r="773" spans="1:5" ht="25.15" customHeight="1" thickTop="1" thickBot="1" x14ac:dyDescent="0.3">
      <c r="A773" s="37" t="s">
        <v>627</v>
      </c>
      <c r="B773" s="13" t="s">
        <v>24</v>
      </c>
      <c r="C773" s="13" t="s">
        <v>3143</v>
      </c>
      <c r="D773" s="13" t="s">
        <v>3143</v>
      </c>
      <c r="E773" s="13" t="s">
        <v>3143</v>
      </c>
    </row>
    <row r="774" spans="1:5" ht="25.15" customHeight="1" thickTop="1" thickBot="1" x14ac:dyDescent="0.3">
      <c r="A774" s="37" t="s">
        <v>628</v>
      </c>
      <c r="B774" s="13" t="s">
        <v>24</v>
      </c>
      <c r="C774" s="13" t="s">
        <v>3143</v>
      </c>
      <c r="D774" s="13" t="s">
        <v>3143</v>
      </c>
      <c r="E774" s="13" t="s">
        <v>3143</v>
      </c>
    </row>
    <row r="775" spans="1:5" ht="25.15" customHeight="1" thickTop="1" thickBot="1" x14ac:dyDescent="0.3">
      <c r="A775" s="37" t="s">
        <v>629</v>
      </c>
      <c r="B775" s="13" t="s">
        <v>37</v>
      </c>
      <c r="C775" s="13" t="s">
        <v>3143</v>
      </c>
      <c r="D775" s="13" t="s">
        <v>3143</v>
      </c>
      <c r="E775" s="13" t="s">
        <v>3143</v>
      </c>
    </row>
    <row r="776" spans="1:5" ht="25.15" customHeight="1" thickTop="1" thickBot="1" x14ac:dyDescent="0.3">
      <c r="A776" s="37" t="s">
        <v>630</v>
      </c>
      <c r="B776" s="13" t="s">
        <v>37</v>
      </c>
      <c r="C776" s="13" t="s">
        <v>3143</v>
      </c>
      <c r="D776" s="13" t="s">
        <v>3143</v>
      </c>
      <c r="E776" s="13" t="s">
        <v>3143</v>
      </c>
    </row>
    <row r="777" spans="1:5" ht="25.15" customHeight="1" thickTop="1" thickBot="1" x14ac:dyDescent="0.3">
      <c r="A777" s="37" t="s">
        <v>631</v>
      </c>
      <c r="B777" s="13" t="s">
        <v>61</v>
      </c>
      <c r="C777" s="13" t="s">
        <v>3143</v>
      </c>
      <c r="D777" s="13" t="s">
        <v>3143</v>
      </c>
      <c r="E777" s="13" t="s">
        <v>3143</v>
      </c>
    </row>
    <row r="778" spans="1:5" ht="25.15" customHeight="1" thickTop="1" thickBot="1" x14ac:dyDescent="0.3">
      <c r="A778" s="37" t="s">
        <v>632</v>
      </c>
      <c r="B778" s="13" t="s">
        <v>37</v>
      </c>
      <c r="C778" s="13" t="s">
        <v>3143</v>
      </c>
      <c r="D778" s="13" t="s">
        <v>3143</v>
      </c>
      <c r="E778" s="13" t="s">
        <v>3143</v>
      </c>
    </row>
    <row r="779" spans="1:5" ht="25.15" customHeight="1" thickTop="1" thickBot="1" x14ac:dyDescent="0.3">
      <c r="A779" s="37" t="s">
        <v>633</v>
      </c>
      <c r="B779" s="13" t="s">
        <v>37</v>
      </c>
      <c r="C779" s="13" t="s">
        <v>3143</v>
      </c>
      <c r="D779" s="13" t="s">
        <v>3143</v>
      </c>
      <c r="E779" s="13" t="s">
        <v>3143</v>
      </c>
    </row>
    <row r="780" spans="1:5" ht="25.15" customHeight="1" thickTop="1" thickBot="1" x14ac:dyDescent="0.3">
      <c r="A780" s="37" t="s">
        <v>634</v>
      </c>
      <c r="B780" s="13" t="s">
        <v>24</v>
      </c>
      <c r="C780" s="13" t="s">
        <v>3143</v>
      </c>
      <c r="D780" s="13" t="s">
        <v>3143</v>
      </c>
      <c r="E780" s="13" t="s">
        <v>3143</v>
      </c>
    </row>
    <row r="781" spans="1:5" ht="25.15" customHeight="1" thickTop="1" thickBot="1" x14ac:dyDescent="0.3">
      <c r="A781" s="37" t="s">
        <v>635</v>
      </c>
      <c r="B781" s="13" t="s">
        <v>37</v>
      </c>
      <c r="C781" s="13" t="s">
        <v>3143</v>
      </c>
      <c r="D781" s="13" t="s">
        <v>3143</v>
      </c>
      <c r="E781" s="13" t="s">
        <v>3143</v>
      </c>
    </row>
    <row r="782" spans="1:5" ht="25.15" customHeight="1" thickTop="1" thickBot="1" x14ac:dyDescent="0.3">
      <c r="A782" s="37" t="s">
        <v>636</v>
      </c>
      <c r="B782" s="13" t="s">
        <v>37</v>
      </c>
      <c r="C782" s="13" t="s">
        <v>3143</v>
      </c>
      <c r="D782" s="13" t="s">
        <v>3143</v>
      </c>
      <c r="E782" s="13" t="s">
        <v>3143</v>
      </c>
    </row>
    <row r="783" spans="1:5" ht="25.15" customHeight="1" thickTop="1" thickBot="1" x14ac:dyDescent="0.3">
      <c r="A783" s="37" t="s">
        <v>637</v>
      </c>
      <c r="B783" s="13" t="s">
        <v>24</v>
      </c>
      <c r="C783" s="13" t="s">
        <v>3143</v>
      </c>
      <c r="D783" s="13" t="s">
        <v>3143</v>
      </c>
      <c r="E783" s="13" t="s">
        <v>3143</v>
      </c>
    </row>
    <row r="784" spans="1:5" ht="25.15" customHeight="1" thickTop="1" thickBot="1" x14ac:dyDescent="0.3">
      <c r="A784" s="37" t="s">
        <v>638</v>
      </c>
      <c r="B784" s="13" t="s">
        <v>24</v>
      </c>
      <c r="C784" s="13" t="s">
        <v>3143</v>
      </c>
      <c r="D784" s="13" t="s">
        <v>3143</v>
      </c>
      <c r="E784" s="13" t="s">
        <v>3143</v>
      </c>
    </row>
    <row r="785" spans="1:5" ht="25.15" customHeight="1" thickTop="1" thickBot="1" x14ac:dyDescent="0.3">
      <c r="A785" s="37" t="s">
        <v>639</v>
      </c>
      <c r="B785" s="13" t="s">
        <v>37</v>
      </c>
      <c r="C785" s="13" t="s">
        <v>3143</v>
      </c>
      <c r="D785" s="13" t="s">
        <v>3143</v>
      </c>
      <c r="E785" s="13" t="s">
        <v>3143</v>
      </c>
    </row>
    <row r="786" spans="1:5" ht="25.15" customHeight="1" thickTop="1" thickBot="1" x14ac:dyDescent="0.3">
      <c r="A786" s="37" t="s">
        <v>640</v>
      </c>
      <c r="B786" s="13" t="s">
        <v>24</v>
      </c>
      <c r="C786" s="13" t="s">
        <v>3143</v>
      </c>
      <c r="D786" s="13" t="s">
        <v>3143</v>
      </c>
      <c r="E786" s="13" t="s">
        <v>3143</v>
      </c>
    </row>
    <row r="787" spans="1:5" ht="25.15" customHeight="1" thickTop="1" thickBot="1" x14ac:dyDescent="0.3">
      <c r="A787" s="37" t="s">
        <v>3306</v>
      </c>
      <c r="B787" s="13" t="s">
        <v>24</v>
      </c>
      <c r="C787" s="13" t="s">
        <v>3143</v>
      </c>
      <c r="D787" s="13" t="s">
        <v>3143</v>
      </c>
      <c r="E787" s="13" t="s">
        <v>6</v>
      </c>
    </row>
    <row r="788" spans="1:5" ht="25.15" customHeight="1" thickTop="1" thickBot="1" x14ac:dyDescent="0.3">
      <c r="A788" s="37" t="s">
        <v>2933</v>
      </c>
      <c r="B788" s="13" t="s">
        <v>24</v>
      </c>
      <c r="C788" s="13" t="s">
        <v>3143</v>
      </c>
      <c r="D788" s="13" t="s">
        <v>3143</v>
      </c>
      <c r="E788" s="13" t="s">
        <v>3143</v>
      </c>
    </row>
    <row r="789" spans="1:5" ht="25.15" customHeight="1" thickTop="1" thickBot="1" x14ac:dyDescent="0.3">
      <c r="A789" s="37" t="s">
        <v>641</v>
      </c>
      <c r="B789" s="13" t="s">
        <v>24</v>
      </c>
      <c r="C789" s="13" t="s">
        <v>3143</v>
      </c>
      <c r="D789" s="13" t="s">
        <v>3143</v>
      </c>
      <c r="E789" s="13" t="s">
        <v>3143</v>
      </c>
    </row>
    <row r="790" spans="1:5" ht="25.15" customHeight="1" thickTop="1" thickBot="1" x14ac:dyDescent="0.3">
      <c r="A790" s="37" t="s">
        <v>642</v>
      </c>
      <c r="B790" s="13" t="s">
        <v>37</v>
      </c>
      <c r="C790" s="13" t="s">
        <v>3143</v>
      </c>
      <c r="D790" s="13" t="s">
        <v>3143</v>
      </c>
      <c r="E790" s="13" t="s">
        <v>3143</v>
      </c>
    </row>
    <row r="791" spans="1:5" ht="25.15" customHeight="1" thickTop="1" thickBot="1" x14ac:dyDescent="0.3">
      <c r="A791" s="37" t="s">
        <v>643</v>
      </c>
      <c r="B791" s="13" t="s">
        <v>24</v>
      </c>
      <c r="C791" s="13" t="s">
        <v>3143</v>
      </c>
      <c r="D791" s="13" t="s">
        <v>3143</v>
      </c>
      <c r="E791" s="13" t="s">
        <v>3143</v>
      </c>
    </row>
    <row r="792" spans="1:5" ht="25.15" customHeight="1" thickTop="1" thickBot="1" x14ac:dyDescent="0.3">
      <c r="A792" s="37" t="s">
        <v>3307</v>
      </c>
      <c r="B792" s="13" t="s">
        <v>24</v>
      </c>
      <c r="C792" s="13" t="s">
        <v>3143</v>
      </c>
      <c r="D792" s="13" t="s">
        <v>3143</v>
      </c>
      <c r="E792" s="13" t="s">
        <v>6</v>
      </c>
    </row>
    <row r="793" spans="1:5" ht="25.15" customHeight="1" thickTop="1" thickBot="1" x14ac:dyDescent="0.3">
      <c r="A793" s="37" t="s">
        <v>2961</v>
      </c>
      <c r="B793" s="13" t="s">
        <v>24</v>
      </c>
      <c r="C793" s="13" t="s">
        <v>3143</v>
      </c>
      <c r="D793" s="13" t="s">
        <v>3143</v>
      </c>
      <c r="E793" s="13" t="s">
        <v>3143</v>
      </c>
    </row>
    <row r="794" spans="1:5" ht="25.15" customHeight="1" thickTop="1" thickBot="1" x14ac:dyDescent="0.3">
      <c r="A794" s="37" t="s">
        <v>644</v>
      </c>
      <c r="B794" s="13" t="s">
        <v>47</v>
      </c>
      <c r="C794" s="13" t="s">
        <v>3143</v>
      </c>
      <c r="D794" s="13" t="s">
        <v>3143</v>
      </c>
      <c r="E794" s="13" t="s">
        <v>3143</v>
      </c>
    </row>
    <row r="795" spans="1:5" ht="25.15" customHeight="1" thickTop="1" thickBot="1" x14ac:dyDescent="0.3">
      <c r="A795" s="37" t="s">
        <v>645</v>
      </c>
      <c r="B795" s="13" t="s">
        <v>37</v>
      </c>
      <c r="C795" s="13" t="s">
        <v>3143</v>
      </c>
      <c r="D795" s="13" t="s">
        <v>3143</v>
      </c>
      <c r="E795" s="13" t="s">
        <v>3143</v>
      </c>
    </row>
    <row r="796" spans="1:5" ht="25.15" customHeight="1" thickTop="1" thickBot="1" x14ac:dyDescent="0.3">
      <c r="A796" s="37" t="s">
        <v>646</v>
      </c>
      <c r="B796" s="13" t="s">
        <v>37</v>
      </c>
      <c r="C796" s="13" t="s">
        <v>5</v>
      </c>
      <c r="D796" s="13" t="s">
        <v>3143</v>
      </c>
      <c r="E796" s="13" t="s">
        <v>3143</v>
      </c>
    </row>
    <row r="797" spans="1:5" ht="25.15" customHeight="1" thickTop="1" thickBot="1" x14ac:dyDescent="0.3">
      <c r="A797" s="37" t="s">
        <v>647</v>
      </c>
      <c r="B797" s="13" t="s">
        <v>24</v>
      </c>
      <c r="C797" s="13" t="s">
        <v>5</v>
      </c>
      <c r="D797" s="13" t="s">
        <v>3143</v>
      </c>
      <c r="E797" s="13" t="s">
        <v>3143</v>
      </c>
    </row>
    <row r="798" spans="1:5" ht="25.15" customHeight="1" thickTop="1" thickBot="1" x14ac:dyDescent="0.3">
      <c r="A798" s="37" t="s">
        <v>648</v>
      </c>
      <c r="B798" s="13" t="s">
        <v>24</v>
      </c>
      <c r="C798" s="13" t="s">
        <v>3143</v>
      </c>
      <c r="D798" s="13" t="s">
        <v>3143</v>
      </c>
      <c r="E798" s="13" t="s">
        <v>3143</v>
      </c>
    </row>
    <row r="799" spans="1:5" ht="25.15" customHeight="1" thickTop="1" thickBot="1" x14ac:dyDescent="0.3">
      <c r="A799" s="37" t="s">
        <v>3677</v>
      </c>
      <c r="B799" s="13" t="s">
        <v>37</v>
      </c>
      <c r="C799" s="13" t="s">
        <v>3143</v>
      </c>
      <c r="D799" s="13" t="s">
        <v>26</v>
      </c>
      <c r="E799" s="13" t="s">
        <v>3143</v>
      </c>
    </row>
    <row r="800" spans="1:5" ht="25.15" customHeight="1" thickTop="1" thickBot="1" x14ac:dyDescent="0.3">
      <c r="A800" s="37" t="s">
        <v>3550</v>
      </c>
      <c r="B800" s="13" t="s">
        <v>29</v>
      </c>
      <c r="C800" s="13" t="s">
        <v>3143</v>
      </c>
      <c r="D800" s="13" t="s">
        <v>3143</v>
      </c>
      <c r="E800" s="13" t="s">
        <v>3143</v>
      </c>
    </row>
    <row r="801" spans="1:5" ht="25.15" customHeight="1" thickTop="1" thickBot="1" x14ac:dyDescent="0.3">
      <c r="A801" s="37" t="s">
        <v>3168</v>
      </c>
      <c r="B801" s="13" t="s">
        <v>24</v>
      </c>
      <c r="C801" s="13" t="s">
        <v>3143</v>
      </c>
      <c r="D801" s="13" t="s">
        <v>3143</v>
      </c>
      <c r="E801" s="13" t="s">
        <v>3143</v>
      </c>
    </row>
    <row r="802" spans="1:5" ht="25.15" customHeight="1" thickTop="1" thickBot="1" x14ac:dyDescent="0.3">
      <c r="A802" s="37" t="s">
        <v>649</v>
      </c>
      <c r="B802" s="13" t="s">
        <v>24</v>
      </c>
      <c r="C802" s="13" t="s">
        <v>3143</v>
      </c>
      <c r="D802" s="13" t="s">
        <v>3143</v>
      </c>
      <c r="E802" s="13" t="s">
        <v>3143</v>
      </c>
    </row>
    <row r="803" spans="1:5" ht="25.15" customHeight="1" thickTop="1" thickBot="1" x14ac:dyDescent="0.3">
      <c r="A803" s="37" t="s">
        <v>3308</v>
      </c>
      <c r="B803" s="13" t="s">
        <v>47</v>
      </c>
      <c r="C803" s="13" t="s">
        <v>3143</v>
      </c>
      <c r="D803" s="13" t="s">
        <v>3143</v>
      </c>
      <c r="E803" s="13" t="s">
        <v>6</v>
      </c>
    </row>
    <row r="804" spans="1:5" ht="25.15" customHeight="1" thickTop="1" thickBot="1" x14ac:dyDescent="0.3">
      <c r="A804" s="37" t="s">
        <v>650</v>
      </c>
      <c r="B804" s="13" t="s">
        <v>29</v>
      </c>
      <c r="C804" s="13" t="s">
        <v>3143</v>
      </c>
      <c r="D804" s="13" t="s">
        <v>3143</v>
      </c>
      <c r="E804" s="13" t="s">
        <v>3143</v>
      </c>
    </row>
    <row r="805" spans="1:5" ht="25.15" customHeight="1" thickTop="1" thickBot="1" x14ac:dyDescent="0.3">
      <c r="A805" s="37" t="s">
        <v>651</v>
      </c>
      <c r="B805" s="13" t="s">
        <v>24</v>
      </c>
      <c r="C805" s="13" t="s">
        <v>3143</v>
      </c>
      <c r="D805" s="13" t="s">
        <v>3143</v>
      </c>
      <c r="E805" s="13" t="s">
        <v>3143</v>
      </c>
    </row>
    <row r="806" spans="1:5" ht="25.15" customHeight="1" thickTop="1" thickBot="1" x14ac:dyDescent="0.3">
      <c r="A806" s="37" t="s">
        <v>652</v>
      </c>
      <c r="B806" s="13" t="s">
        <v>47</v>
      </c>
      <c r="C806" s="13" t="s">
        <v>3143</v>
      </c>
      <c r="D806" s="13" t="s">
        <v>3143</v>
      </c>
      <c r="E806" s="13" t="s">
        <v>3143</v>
      </c>
    </row>
    <row r="807" spans="1:5" ht="25.15" customHeight="1" thickTop="1" thickBot="1" x14ac:dyDescent="0.3">
      <c r="A807" s="37" t="s">
        <v>653</v>
      </c>
      <c r="B807" s="13" t="s">
        <v>24</v>
      </c>
      <c r="C807" s="13" t="s">
        <v>3143</v>
      </c>
      <c r="D807" s="13" t="s">
        <v>3143</v>
      </c>
      <c r="E807" s="13" t="s">
        <v>3143</v>
      </c>
    </row>
    <row r="808" spans="1:5" ht="25.15" customHeight="1" thickTop="1" thickBot="1" x14ac:dyDescent="0.3">
      <c r="A808" s="37" t="s">
        <v>654</v>
      </c>
      <c r="B808" s="13" t="s">
        <v>24</v>
      </c>
      <c r="C808" s="13" t="s">
        <v>3143</v>
      </c>
      <c r="D808" s="13" t="s">
        <v>3143</v>
      </c>
      <c r="E808" s="13" t="s">
        <v>3143</v>
      </c>
    </row>
    <row r="809" spans="1:5" ht="25.15" customHeight="1" thickTop="1" thickBot="1" x14ac:dyDescent="0.3">
      <c r="A809" s="37" t="s">
        <v>3608</v>
      </c>
      <c r="B809" s="13" t="s">
        <v>37</v>
      </c>
      <c r="C809" s="13" t="s">
        <v>5</v>
      </c>
      <c r="D809" s="13" t="s">
        <v>3143</v>
      </c>
      <c r="E809" s="13" t="s">
        <v>3143</v>
      </c>
    </row>
    <row r="810" spans="1:5" ht="25.15" customHeight="1" thickTop="1" thickBot="1" x14ac:dyDescent="0.3">
      <c r="A810" s="37" t="s">
        <v>655</v>
      </c>
      <c r="B810" s="13" t="s">
        <v>24</v>
      </c>
      <c r="C810" s="13" t="s">
        <v>3143</v>
      </c>
      <c r="D810" s="13" t="s">
        <v>3143</v>
      </c>
      <c r="E810" s="13" t="s">
        <v>3143</v>
      </c>
    </row>
    <row r="811" spans="1:5" ht="25.15" customHeight="1" thickTop="1" thickBot="1" x14ac:dyDescent="0.3">
      <c r="A811" s="37" t="s">
        <v>656</v>
      </c>
      <c r="B811" s="13" t="s">
        <v>24</v>
      </c>
      <c r="C811" s="13" t="s">
        <v>3143</v>
      </c>
      <c r="D811" s="13" t="s">
        <v>3143</v>
      </c>
      <c r="E811" s="13" t="s">
        <v>3143</v>
      </c>
    </row>
    <row r="812" spans="1:5" ht="25.15" customHeight="1" thickTop="1" thickBot="1" x14ac:dyDescent="0.3">
      <c r="A812" s="37" t="s">
        <v>3501</v>
      </c>
      <c r="B812" s="13" t="s">
        <v>24</v>
      </c>
      <c r="C812" s="13" t="s">
        <v>3143</v>
      </c>
      <c r="D812" s="13" t="s">
        <v>3143</v>
      </c>
      <c r="E812" s="13" t="s">
        <v>3143</v>
      </c>
    </row>
    <row r="813" spans="1:5" ht="25.15" customHeight="1" thickTop="1" thickBot="1" x14ac:dyDescent="0.3">
      <c r="A813" s="37" t="s">
        <v>3112</v>
      </c>
      <c r="B813" s="13" t="s">
        <v>24</v>
      </c>
      <c r="C813" s="13" t="s">
        <v>3143</v>
      </c>
      <c r="D813" s="13" t="s">
        <v>3143</v>
      </c>
      <c r="E813" s="13" t="s">
        <v>3143</v>
      </c>
    </row>
    <row r="814" spans="1:5" ht="25.15" customHeight="1" thickTop="1" thickBot="1" x14ac:dyDescent="0.3">
      <c r="A814" s="37" t="s">
        <v>657</v>
      </c>
      <c r="B814" s="13" t="s">
        <v>37</v>
      </c>
      <c r="C814" s="13" t="s">
        <v>3143</v>
      </c>
      <c r="D814" s="13" t="s">
        <v>3143</v>
      </c>
      <c r="E814" s="13" t="s">
        <v>3143</v>
      </c>
    </row>
    <row r="815" spans="1:5" ht="25.15" customHeight="1" thickTop="1" thickBot="1" x14ac:dyDescent="0.3">
      <c r="A815" s="37" t="s">
        <v>658</v>
      </c>
      <c r="B815" s="13" t="s">
        <v>47</v>
      </c>
      <c r="C815" s="13" t="s">
        <v>3143</v>
      </c>
      <c r="D815" s="13" t="s">
        <v>3143</v>
      </c>
      <c r="E815" s="13" t="s">
        <v>3143</v>
      </c>
    </row>
    <row r="816" spans="1:5" ht="25.15" customHeight="1" thickTop="1" thickBot="1" x14ac:dyDescent="0.3">
      <c r="A816" s="37" t="s">
        <v>3309</v>
      </c>
      <c r="B816" s="13" t="s">
        <v>37</v>
      </c>
      <c r="C816" s="13" t="s">
        <v>3143</v>
      </c>
      <c r="D816" s="13" t="s">
        <v>3143</v>
      </c>
      <c r="E816" s="13" t="s">
        <v>6</v>
      </c>
    </row>
    <row r="817" spans="1:5" ht="25.15" customHeight="1" thickTop="1" thickBot="1" x14ac:dyDescent="0.3">
      <c r="A817" s="37" t="s">
        <v>659</v>
      </c>
      <c r="B817" s="13" t="s">
        <v>24</v>
      </c>
      <c r="C817" s="13" t="s">
        <v>3143</v>
      </c>
      <c r="D817" s="13" t="s">
        <v>26</v>
      </c>
      <c r="E817" s="13" t="s">
        <v>3143</v>
      </c>
    </row>
    <row r="818" spans="1:5" ht="25.15" customHeight="1" thickTop="1" thickBot="1" x14ac:dyDescent="0.3">
      <c r="A818" s="37" t="s">
        <v>660</v>
      </c>
      <c r="B818" s="13" t="s">
        <v>29</v>
      </c>
      <c r="C818" s="13" t="s">
        <v>3143</v>
      </c>
      <c r="D818" s="13" t="s">
        <v>3143</v>
      </c>
      <c r="E818" s="13" t="s">
        <v>3143</v>
      </c>
    </row>
    <row r="819" spans="1:5" ht="25.15" customHeight="1" thickTop="1" thickBot="1" x14ac:dyDescent="0.3">
      <c r="A819" s="37" t="s">
        <v>3545</v>
      </c>
      <c r="B819" s="13" t="s">
        <v>47</v>
      </c>
      <c r="C819" s="13" t="s">
        <v>3143</v>
      </c>
      <c r="D819" s="13" t="s">
        <v>3143</v>
      </c>
      <c r="E819" s="13" t="s">
        <v>3143</v>
      </c>
    </row>
    <row r="820" spans="1:5" ht="25.15" customHeight="1" thickTop="1" thickBot="1" x14ac:dyDescent="0.3">
      <c r="A820" s="37" t="s">
        <v>661</v>
      </c>
      <c r="B820" s="13" t="s">
        <v>47</v>
      </c>
      <c r="C820" s="13" t="s">
        <v>3143</v>
      </c>
      <c r="D820" s="13" t="s">
        <v>3143</v>
      </c>
      <c r="E820" s="13" t="s">
        <v>3143</v>
      </c>
    </row>
    <row r="821" spans="1:5" ht="25.15" customHeight="1" thickTop="1" thickBot="1" x14ac:dyDescent="0.3">
      <c r="A821" s="37" t="s">
        <v>662</v>
      </c>
      <c r="B821" s="13" t="s">
        <v>29</v>
      </c>
      <c r="C821" s="13" t="s">
        <v>3143</v>
      </c>
      <c r="D821" s="13" t="s">
        <v>3143</v>
      </c>
      <c r="E821" s="13" t="s">
        <v>3143</v>
      </c>
    </row>
    <row r="822" spans="1:5" ht="25.15" customHeight="1" thickTop="1" thickBot="1" x14ac:dyDescent="0.3">
      <c r="A822" s="37" t="s">
        <v>3613</v>
      </c>
      <c r="B822" s="13" t="s">
        <v>37</v>
      </c>
      <c r="C822" s="13" t="s">
        <v>3143</v>
      </c>
      <c r="D822" s="13" t="s">
        <v>3143</v>
      </c>
      <c r="E822" s="13" t="s">
        <v>3143</v>
      </c>
    </row>
    <row r="823" spans="1:5" ht="25.15" customHeight="1" thickTop="1" thickBot="1" x14ac:dyDescent="0.3">
      <c r="A823" s="37" t="s">
        <v>663</v>
      </c>
      <c r="B823" s="13" t="s">
        <v>37</v>
      </c>
      <c r="C823" s="13" t="s">
        <v>3143</v>
      </c>
      <c r="D823" s="13" t="s">
        <v>26</v>
      </c>
      <c r="E823" s="13" t="s">
        <v>3143</v>
      </c>
    </row>
    <row r="824" spans="1:5" ht="25.15" customHeight="1" thickTop="1" thickBot="1" x14ac:dyDescent="0.3">
      <c r="A824" s="37" t="s">
        <v>3310</v>
      </c>
      <c r="B824" s="13" t="s">
        <v>24</v>
      </c>
      <c r="C824" s="13" t="s">
        <v>3143</v>
      </c>
      <c r="D824" s="13" t="s">
        <v>3143</v>
      </c>
      <c r="E824" s="13" t="s">
        <v>6</v>
      </c>
    </row>
    <row r="825" spans="1:5" ht="25.15" customHeight="1" thickTop="1" thickBot="1" x14ac:dyDescent="0.3">
      <c r="A825" s="37" t="s">
        <v>664</v>
      </c>
      <c r="B825" s="13" t="s">
        <v>37</v>
      </c>
      <c r="C825" s="13" t="s">
        <v>3143</v>
      </c>
      <c r="D825" s="13" t="s">
        <v>3143</v>
      </c>
      <c r="E825" s="13" t="s">
        <v>3143</v>
      </c>
    </row>
    <row r="826" spans="1:5" ht="25.15" customHeight="1" thickTop="1" thickBot="1" x14ac:dyDescent="0.3">
      <c r="A826" s="37" t="s">
        <v>665</v>
      </c>
      <c r="B826" s="13" t="s">
        <v>37</v>
      </c>
      <c r="C826" s="13" t="s">
        <v>3143</v>
      </c>
      <c r="D826" s="13" t="s">
        <v>3143</v>
      </c>
      <c r="E826" s="13" t="s">
        <v>3143</v>
      </c>
    </row>
    <row r="827" spans="1:5" ht="25.15" customHeight="1" thickTop="1" thickBot="1" x14ac:dyDescent="0.3">
      <c r="A827" s="37" t="s">
        <v>666</v>
      </c>
      <c r="B827" s="13" t="s">
        <v>24</v>
      </c>
      <c r="C827" s="13" t="s">
        <v>3143</v>
      </c>
      <c r="D827" s="13" t="s">
        <v>26</v>
      </c>
      <c r="E827" s="13" t="s">
        <v>3143</v>
      </c>
    </row>
    <row r="828" spans="1:5" ht="25.15" customHeight="1" thickTop="1" thickBot="1" x14ac:dyDescent="0.3">
      <c r="A828" s="37" t="s">
        <v>667</v>
      </c>
      <c r="B828" s="13" t="s">
        <v>37</v>
      </c>
      <c r="C828" s="13" t="s">
        <v>3143</v>
      </c>
      <c r="D828" s="13" t="s">
        <v>3143</v>
      </c>
      <c r="E828" s="13" t="s">
        <v>3143</v>
      </c>
    </row>
    <row r="829" spans="1:5" ht="25.15" customHeight="1" thickTop="1" thickBot="1" x14ac:dyDescent="0.3">
      <c r="A829" s="37" t="s">
        <v>3247</v>
      </c>
      <c r="B829" s="13" t="s">
        <v>37</v>
      </c>
      <c r="C829" s="13" t="s">
        <v>3143</v>
      </c>
      <c r="D829" s="13" t="s">
        <v>3143</v>
      </c>
      <c r="E829" s="13" t="s">
        <v>3143</v>
      </c>
    </row>
    <row r="830" spans="1:5" ht="25.15" customHeight="1" thickTop="1" thickBot="1" x14ac:dyDescent="0.3">
      <c r="A830" s="37" t="s">
        <v>668</v>
      </c>
      <c r="B830" s="13" t="s">
        <v>37</v>
      </c>
      <c r="C830" s="13" t="s">
        <v>3143</v>
      </c>
      <c r="D830" s="13" t="s">
        <v>3143</v>
      </c>
      <c r="E830" s="13" t="s">
        <v>3143</v>
      </c>
    </row>
    <row r="831" spans="1:5" ht="25.15" customHeight="1" thickTop="1" thickBot="1" x14ac:dyDescent="0.3">
      <c r="A831" s="37" t="s">
        <v>669</v>
      </c>
      <c r="B831" s="13" t="s">
        <v>37</v>
      </c>
      <c r="C831" s="13" t="s">
        <v>3143</v>
      </c>
      <c r="D831" s="13" t="s">
        <v>26</v>
      </c>
      <c r="E831" s="13" t="s">
        <v>3143</v>
      </c>
    </row>
    <row r="832" spans="1:5" ht="25.15" customHeight="1" thickTop="1" thickBot="1" x14ac:dyDescent="0.3">
      <c r="A832" s="37" t="s">
        <v>670</v>
      </c>
      <c r="B832" s="13" t="s">
        <v>37</v>
      </c>
      <c r="C832" s="13" t="s">
        <v>3143</v>
      </c>
      <c r="D832" s="13" t="s">
        <v>3143</v>
      </c>
      <c r="E832" s="13" t="s">
        <v>3143</v>
      </c>
    </row>
    <row r="833" spans="1:5" ht="25.15" customHeight="1" thickTop="1" thickBot="1" x14ac:dyDescent="0.3">
      <c r="A833" s="37" t="s">
        <v>671</v>
      </c>
      <c r="B833" s="13" t="s">
        <v>37</v>
      </c>
      <c r="C833" s="13" t="s">
        <v>3143</v>
      </c>
      <c r="D833" s="13" t="s">
        <v>3143</v>
      </c>
      <c r="E833" s="13" t="s">
        <v>3143</v>
      </c>
    </row>
    <row r="834" spans="1:5" ht="25.15" customHeight="1" thickTop="1" thickBot="1" x14ac:dyDescent="0.3">
      <c r="A834" s="37" t="s">
        <v>672</v>
      </c>
      <c r="B834" s="13" t="s">
        <v>24</v>
      </c>
      <c r="C834" s="13" t="s">
        <v>3143</v>
      </c>
      <c r="D834" s="13" t="s">
        <v>26</v>
      </c>
      <c r="E834" s="13" t="s">
        <v>3143</v>
      </c>
    </row>
    <row r="835" spans="1:5" ht="25.15" customHeight="1" thickTop="1" thickBot="1" x14ac:dyDescent="0.3">
      <c r="A835" s="37" t="s">
        <v>673</v>
      </c>
      <c r="B835" s="13" t="s">
        <v>24</v>
      </c>
      <c r="C835" s="13" t="s">
        <v>3143</v>
      </c>
      <c r="D835" s="13" t="s">
        <v>3143</v>
      </c>
      <c r="E835" s="13" t="s">
        <v>3143</v>
      </c>
    </row>
    <row r="836" spans="1:5" ht="25.15" customHeight="1" thickTop="1" thickBot="1" x14ac:dyDescent="0.3">
      <c r="A836" s="37" t="s">
        <v>674</v>
      </c>
      <c r="B836" s="13" t="s">
        <v>24</v>
      </c>
      <c r="C836" s="13" t="s">
        <v>3143</v>
      </c>
      <c r="D836" s="13" t="s">
        <v>3143</v>
      </c>
      <c r="E836" s="13" t="s">
        <v>3143</v>
      </c>
    </row>
    <row r="837" spans="1:5" ht="25.15" customHeight="1" thickTop="1" thickBot="1" x14ac:dyDescent="0.3">
      <c r="A837" s="37" t="s">
        <v>675</v>
      </c>
      <c r="B837" s="13" t="s">
        <v>24</v>
      </c>
      <c r="C837" s="13" t="s">
        <v>3143</v>
      </c>
      <c r="D837" s="13" t="s">
        <v>3143</v>
      </c>
      <c r="E837" s="13" t="s">
        <v>3143</v>
      </c>
    </row>
    <row r="838" spans="1:5" ht="25.15" customHeight="1" thickTop="1" thickBot="1" x14ac:dyDescent="0.3">
      <c r="A838" s="37" t="s">
        <v>3311</v>
      </c>
      <c r="B838" s="13" t="s">
        <v>24</v>
      </c>
      <c r="C838" s="13" t="s">
        <v>5</v>
      </c>
      <c r="D838" s="13" t="s">
        <v>3143</v>
      </c>
      <c r="E838" s="13" t="s">
        <v>6</v>
      </c>
    </row>
    <row r="839" spans="1:5" ht="25.15" customHeight="1" thickTop="1" thickBot="1" x14ac:dyDescent="0.3">
      <c r="A839" s="37" t="s">
        <v>3034</v>
      </c>
      <c r="B839" s="13" t="s">
        <v>37</v>
      </c>
      <c r="C839" s="13" t="s">
        <v>3143</v>
      </c>
      <c r="D839" s="13" t="s">
        <v>3143</v>
      </c>
      <c r="E839" s="13" t="s">
        <v>3143</v>
      </c>
    </row>
    <row r="840" spans="1:5" ht="25.15" customHeight="1" thickTop="1" thickBot="1" x14ac:dyDescent="0.3">
      <c r="A840" s="37" t="s">
        <v>3557</v>
      </c>
      <c r="B840" s="13" t="s">
        <v>24</v>
      </c>
      <c r="C840" s="13" t="s">
        <v>3143</v>
      </c>
      <c r="D840" s="13" t="s">
        <v>3143</v>
      </c>
      <c r="E840" s="13" t="s">
        <v>3143</v>
      </c>
    </row>
    <row r="841" spans="1:5" ht="25.15" customHeight="1" thickTop="1" thickBot="1" x14ac:dyDescent="0.3">
      <c r="A841" s="37" t="s">
        <v>676</v>
      </c>
      <c r="B841" s="13" t="s">
        <v>37</v>
      </c>
      <c r="C841" s="13" t="s">
        <v>3143</v>
      </c>
      <c r="D841" s="13" t="s">
        <v>3143</v>
      </c>
      <c r="E841" s="13" t="s">
        <v>3143</v>
      </c>
    </row>
    <row r="842" spans="1:5" ht="25.15" customHeight="1" thickTop="1" thickBot="1" x14ac:dyDescent="0.3">
      <c r="A842" s="37" t="s">
        <v>677</v>
      </c>
      <c r="B842" s="13" t="s">
        <v>24</v>
      </c>
      <c r="C842" s="13" t="s">
        <v>3143</v>
      </c>
      <c r="D842" s="13" t="s">
        <v>3143</v>
      </c>
      <c r="E842" s="13" t="s">
        <v>3143</v>
      </c>
    </row>
    <row r="843" spans="1:5" ht="25.15" customHeight="1" thickTop="1" thickBot="1" x14ac:dyDescent="0.3">
      <c r="A843" s="37" t="s">
        <v>678</v>
      </c>
      <c r="B843" s="13" t="s">
        <v>24</v>
      </c>
      <c r="C843" s="13" t="s">
        <v>3143</v>
      </c>
      <c r="D843" s="13" t="s">
        <v>3143</v>
      </c>
      <c r="E843" s="13" t="s">
        <v>3143</v>
      </c>
    </row>
    <row r="844" spans="1:5" ht="25.15" customHeight="1" thickTop="1" thickBot="1" x14ac:dyDescent="0.3">
      <c r="A844" s="37" t="s">
        <v>679</v>
      </c>
      <c r="B844" s="13" t="s">
        <v>37</v>
      </c>
      <c r="C844" s="13" t="s">
        <v>3143</v>
      </c>
      <c r="D844" s="13" t="s">
        <v>3143</v>
      </c>
      <c r="E844" s="13" t="s">
        <v>3143</v>
      </c>
    </row>
    <row r="845" spans="1:5" ht="25.15" customHeight="1" thickTop="1" thickBot="1" x14ac:dyDescent="0.3">
      <c r="A845" s="37" t="s">
        <v>680</v>
      </c>
      <c r="B845" s="13" t="s">
        <v>29</v>
      </c>
      <c r="C845" s="13" t="s">
        <v>3143</v>
      </c>
      <c r="D845" s="13" t="s">
        <v>3143</v>
      </c>
      <c r="E845" s="13" t="s">
        <v>3143</v>
      </c>
    </row>
    <row r="846" spans="1:5" ht="25.15" customHeight="1" thickTop="1" thickBot="1" x14ac:dyDescent="0.3">
      <c r="A846" s="37" t="s">
        <v>681</v>
      </c>
      <c r="B846" s="13" t="s">
        <v>47</v>
      </c>
      <c r="C846" s="13" t="s">
        <v>3143</v>
      </c>
      <c r="D846" s="13" t="s">
        <v>3143</v>
      </c>
      <c r="E846" s="13" t="s">
        <v>3143</v>
      </c>
    </row>
    <row r="847" spans="1:5" ht="25.15" customHeight="1" thickTop="1" thickBot="1" x14ac:dyDescent="0.3">
      <c r="A847" s="37" t="s">
        <v>682</v>
      </c>
      <c r="B847" s="13" t="s">
        <v>29</v>
      </c>
      <c r="C847" s="13" t="s">
        <v>3143</v>
      </c>
      <c r="D847" s="13" t="s">
        <v>3143</v>
      </c>
      <c r="E847" s="13" t="s">
        <v>3143</v>
      </c>
    </row>
    <row r="848" spans="1:5" ht="25.15" customHeight="1" thickTop="1" thickBot="1" x14ac:dyDescent="0.3">
      <c r="A848" s="37" t="s">
        <v>683</v>
      </c>
      <c r="B848" s="13" t="s">
        <v>37</v>
      </c>
      <c r="C848" s="13" t="s">
        <v>3143</v>
      </c>
      <c r="D848" s="13" t="s">
        <v>3143</v>
      </c>
      <c r="E848" s="13" t="s">
        <v>3143</v>
      </c>
    </row>
    <row r="849" spans="1:5" ht="25.15" customHeight="1" thickTop="1" thickBot="1" x14ac:dyDescent="0.3">
      <c r="A849" s="37" t="s">
        <v>684</v>
      </c>
      <c r="B849" s="13" t="s">
        <v>61</v>
      </c>
      <c r="C849" s="13" t="s">
        <v>3143</v>
      </c>
      <c r="D849" s="13" t="s">
        <v>3143</v>
      </c>
      <c r="E849" s="13" t="s">
        <v>3143</v>
      </c>
    </row>
    <row r="850" spans="1:5" ht="25.15" customHeight="1" thickTop="1" thickBot="1" x14ac:dyDescent="0.3">
      <c r="A850" s="37" t="s">
        <v>685</v>
      </c>
      <c r="B850" s="13" t="s">
        <v>37</v>
      </c>
      <c r="C850" s="13" t="s">
        <v>3143</v>
      </c>
      <c r="D850" s="13" t="s">
        <v>3143</v>
      </c>
      <c r="E850" s="13" t="s">
        <v>3143</v>
      </c>
    </row>
    <row r="851" spans="1:5" ht="25.15" customHeight="1" thickTop="1" thickBot="1" x14ac:dyDescent="0.3">
      <c r="A851" s="37" t="s">
        <v>686</v>
      </c>
      <c r="B851" s="13" t="s">
        <v>29</v>
      </c>
      <c r="C851" s="13" t="s">
        <v>3143</v>
      </c>
      <c r="D851" s="13" t="s">
        <v>3143</v>
      </c>
      <c r="E851" s="13" t="s">
        <v>3143</v>
      </c>
    </row>
    <row r="852" spans="1:5" ht="25.15" customHeight="1" thickTop="1" thickBot="1" x14ac:dyDescent="0.3">
      <c r="A852" s="37" t="s">
        <v>687</v>
      </c>
      <c r="B852" s="13" t="s">
        <v>24</v>
      </c>
      <c r="C852" s="13" t="s">
        <v>3143</v>
      </c>
      <c r="D852" s="13" t="s">
        <v>3143</v>
      </c>
      <c r="E852" s="13" t="s">
        <v>3143</v>
      </c>
    </row>
    <row r="853" spans="1:5" ht="25.15" customHeight="1" thickTop="1" thickBot="1" x14ac:dyDescent="0.3">
      <c r="A853" s="37" t="s">
        <v>688</v>
      </c>
      <c r="B853" s="13" t="s">
        <v>61</v>
      </c>
      <c r="C853" s="13" t="s">
        <v>3143</v>
      </c>
      <c r="D853" s="13" t="s">
        <v>3143</v>
      </c>
      <c r="E853" s="13" t="s">
        <v>3143</v>
      </c>
    </row>
    <row r="854" spans="1:5" ht="25.15" customHeight="1" thickTop="1" thickBot="1" x14ac:dyDescent="0.3">
      <c r="A854" s="37" t="s">
        <v>3006</v>
      </c>
      <c r="B854" s="13" t="s">
        <v>24</v>
      </c>
      <c r="C854" s="13" t="s">
        <v>3143</v>
      </c>
      <c r="D854" s="13" t="s">
        <v>3143</v>
      </c>
      <c r="E854" s="13" t="s">
        <v>3143</v>
      </c>
    </row>
    <row r="855" spans="1:5" ht="25.15" customHeight="1" thickTop="1" thickBot="1" x14ac:dyDescent="0.3">
      <c r="A855" s="37" t="s">
        <v>689</v>
      </c>
      <c r="B855" s="13" t="s">
        <v>24</v>
      </c>
      <c r="C855" s="13" t="s">
        <v>3143</v>
      </c>
      <c r="D855" s="13" t="s">
        <v>26</v>
      </c>
      <c r="E855" s="13" t="s">
        <v>3143</v>
      </c>
    </row>
    <row r="856" spans="1:5" ht="25.15" customHeight="1" thickTop="1" thickBot="1" x14ac:dyDescent="0.3">
      <c r="A856" s="37" t="s">
        <v>690</v>
      </c>
      <c r="B856" s="13" t="s">
        <v>24</v>
      </c>
      <c r="C856" s="13" t="s">
        <v>3143</v>
      </c>
      <c r="D856" s="13" t="s">
        <v>3143</v>
      </c>
      <c r="E856" s="13" t="s">
        <v>3143</v>
      </c>
    </row>
    <row r="857" spans="1:5" ht="25.15" customHeight="1" thickTop="1" thickBot="1" x14ac:dyDescent="0.3">
      <c r="A857" s="37" t="s">
        <v>691</v>
      </c>
      <c r="B857" s="13" t="s">
        <v>24</v>
      </c>
      <c r="C857" s="13" t="s">
        <v>3143</v>
      </c>
      <c r="D857" s="13" t="s">
        <v>3143</v>
      </c>
      <c r="E857" s="13" t="s">
        <v>3143</v>
      </c>
    </row>
    <row r="858" spans="1:5" ht="25.15" customHeight="1" thickTop="1" thickBot="1" x14ac:dyDescent="0.3">
      <c r="A858" s="37" t="s">
        <v>3312</v>
      </c>
      <c r="B858" s="13" t="s">
        <v>24</v>
      </c>
      <c r="C858" s="13" t="s">
        <v>3143</v>
      </c>
      <c r="D858" s="13" t="s">
        <v>3143</v>
      </c>
      <c r="E858" s="13" t="s">
        <v>6</v>
      </c>
    </row>
    <row r="859" spans="1:5" ht="25.15" customHeight="1" thickTop="1" thickBot="1" x14ac:dyDescent="0.3">
      <c r="A859" s="37" t="s">
        <v>692</v>
      </c>
      <c r="B859" s="13" t="s">
        <v>37</v>
      </c>
      <c r="C859" s="13" t="s">
        <v>3143</v>
      </c>
      <c r="D859" s="13" t="s">
        <v>3143</v>
      </c>
      <c r="E859" s="13" t="s">
        <v>3143</v>
      </c>
    </row>
    <row r="860" spans="1:5" ht="25.15" customHeight="1" thickTop="1" thickBot="1" x14ac:dyDescent="0.3">
      <c r="A860" s="37" t="s">
        <v>693</v>
      </c>
      <c r="B860" s="13" t="s">
        <v>24</v>
      </c>
      <c r="C860" s="13" t="s">
        <v>3143</v>
      </c>
      <c r="D860" s="13" t="s">
        <v>3143</v>
      </c>
      <c r="E860" s="13" t="s">
        <v>3143</v>
      </c>
    </row>
    <row r="861" spans="1:5" ht="25.15" customHeight="1" thickTop="1" thickBot="1" x14ac:dyDescent="0.3">
      <c r="A861" s="37" t="s">
        <v>694</v>
      </c>
      <c r="B861" s="13" t="s">
        <v>29</v>
      </c>
      <c r="C861" s="13" t="s">
        <v>3143</v>
      </c>
      <c r="D861" s="13" t="s">
        <v>3143</v>
      </c>
      <c r="E861" s="13" t="s">
        <v>3143</v>
      </c>
    </row>
    <row r="862" spans="1:5" ht="25.15" customHeight="1" thickTop="1" thickBot="1" x14ac:dyDescent="0.3">
      <c r="A862" s="37" t="s">
        <v>695</v>
      </c>
      <c r="B862" s="13" t="s">
        <v>24</v>
      </c>
      <c r="C862" s="13" t="s">
        <v>3143</v>
      </c>
      <c r="D862" s="13" t="s">
        <v>3143</v>
      </c>
      <c r="E862" s="13" t="s">
        <v>3143</v>
      </c>
    </row>
    <row r="863" spans="1:5" ht="25.15" customHeight="1" thickTop="1" thickBot="1" x14ac:dyDescent="0.3">
      <c r="A863" s="37" t="s">
        <v>3131</v>
      </c>
      <c r="B863" s="13" t="s">
        <v>24</v>
      </c>
      <c r="C863" s="13" t="s">
        <v>3143</v>
      </c>
      <c r="D863" s="13" t="s">
        <v>3143</v>
      </c>
      <c r="E863" s="13" t="s">
        <v>3143</v>
      </c>
    </row>
    <row r="864" spans="1:5" ht="25.15" customHeight="1" thickTop="1" thickBot="1" x14ac:dyDescent="0.3">
      <c r="A864" s="37" t="s">
        <v>696</v>
      </c>
      <c r="B864" s="13" t="s">
        <v>37</v>
      </c>
      <c r="C864" s="13" t="s">
        <v>5</v>
      </c>
      <c r="D864" s="13" t="s">
        <v>3143</v>
      </c>
      <c r="E864" s="13" t="s">
        <v>3143</v>
      </c>
    </row>
    <row r="865" spans="1:5" ht="25.15" customHeight="1" thickTop="1" thickBot="1" x14ac:dyDescent="0.3">
      <c r="A865" s="37" t="s">
        <v>3593</v>
      </c>
      <c r="B865" s="13" t="s">
        <v>47</v>
      </c>
      <c r="C865" s="13" t="s">
        <v>3143</v>
      </c>
      <c r="D865" s="13" t="s">
        <v>3143</v>
      </c>
      <c r="E865" s="13" t="s">
        <v>3143</v>
      </c>
    </row>
    <row r="866" spans="1:5" ht="25.15" customHeight="1" thickTop="1" thickBot="1" x14ac:dyDescent="0.3">
      <c r="A866" s="37" t="s">
        <v>697</v>
      </c>
      <c r="B866" s="13" t="s">
        <v>24</v>
      </c>
      <c r="C866" s="13" t="s">
        <v>3143</v>
      </c>
      <c r="D866" s="13" t="s">
        <v>26</v>
      </c>
      <c r="E866" s="13" t="s">
        <v>3143</v>
      </c>
    </row>
    <row r="867" spans="1:5" ht="25.15" customHeight="1" thickTop="1" thickBot="1" x14ac:dyDescent="0.3">
      <c r="A867" s="37" t="s">
        <v>698</v>
      </c>
      <c r="B867" s="13" t="s">
        <v>37</v>
      </c>
      <c r="C867" s="13" t="s">
        <v>3143</v>
      </c>
      <c r="D867" s="13" t="s">
        <v>3143</v>
      </c>
      <c r="E867" s="13" t="s">
        <v>3143</v>
      </c>
    </row>
    <row r="868" spans="1:5" ht="25.15" customHeight="1" thickTop="1" thickBot="1" x14ac:dyDescent="0.3">
      <c r="A868" s="37" t="s">
        <v>699</v>
      </c>
      <c r="B868" s="13" t="s">
        <v>29</v>
      </c>
      <c r="C868" s="13" t="s">
        <v>3143</v>
      </c>
      <c r="D868" s="13" t="s">
        <v>3143</v>
      </c>
      <c r="E868" s="13" t="s">
        <v>3143</v>
      </c>
    </row>
    <row r="869" spans="1:5" ht="25.15" customHeight="1" thickTop="1" thickBot="1" x14ac:dyDescent="0.3">
      <c r="A869" s="37" t="s">
        <v>700</v>
      </c>
      <c r="B869" s="13" t="s">
        <v>24</v>
      </c>
      <c r="C869" s="13" t="s">
        <v>3143</v>
      </c>
      <c r="D869" s="13" t="s">
        <v>26</v>
      </c>
      <c r="E869" s="13" t="s">
        <v>3143</v>
      </c>
    </row>
    <row r="870" spans="1:5" ht="25.15" customHeight="1" thickTop="1" thickBot="1" x14ac:dyDescent="0.3">
      <c r="A870" s="37" t="s">
        <v>701</v>
      </c>
      <c r="B870" s="13" t="s">
        <v>24</v>
      </c>
      <c r="C870" s="13" t="s">
        <v>3143</v>
      </c>
      <c r="D870" s="13" t="s">
        <v>3143</v>
      </c>
      <c r="E870" s="13" t="s">
        <v>3143</v>
      </c>
    </row>
    <row r="871" spans="1:5" ht="25.15" customHeight="1" thickTop="1" thickBot="1" x14ac:dyDescent="0.3">
      <c r="A871" s="37" t="s">
        <v>702</v>
      </c>
      <c r="B871" s="13" t="s">
        <v>37</v>
      </c>
      <c r="C871" s="13" t="s">
        <v>3143</v>
      </c>
      <c r="D871" s="13" t="s">
        <v>3143</v>
      </c>
      <c r="E871" s="13" t="s">
        <v>3143</v>
      </c>
    </row>
    <row r="872" spans="1:5" ht="25.15" customHeight="1" thickTop="1" thickBot="1" x14ac:dyDescent="0.3">
      <c r="A872" s="37" t="s">
        <v>703</v>
      </c>
      <c r="B872" s="13" t="s">
        <v>24</v>
      </c>
      <c r="C872" s="13" t="s">
        <v>3143</v>
      </c>
      <c r="D872" s="13" t="s">
        <v>3143</v>
      </c>
      <c r="E872" s="13" t="s">
        <v>3143</v>
      </c>
    </row>
    <row r="873" spans="1:5" ht="25.15" customHeight="1" thickTop="1" thickBot="1" x14ac:dyDescent="0.3">
      <c r="A873" s="37" t="s">
        <v>704</v>
      </c>
      <c r="B873" s="13" t="s">
        <v>24</v>
      </c>
      <c r="C873" s="13" t="s">
        <v>3143</v>
      </c>
      <c r="D873" s="13" t="s">
        <v>3143</v>
      </c>
      <c r="E873" s="13" t="s">
        <v>3143</v>
      </c>
    </row>
    <row r="874" spans="1:5" ht="25.15" customHeight="1" thickTop="1" thickBot="1" x14ac:dyDescent="0.3">
      <c r="A874" s="37" t="s">
        <v>705</v>
      </c>
      <c r="B874" s="13" t="s">
        <v>37</v>
      </c>
      <c r="C874" s="13" t="s">
        <v>3143</v>
      </c>
      <c r="D874" s="13" t="s">
        <v>3143</v>
      </c>
      <c r="E874" s="13" t="s">
        <v>3143</v>
      </c>
    </row>
    <row r="875" spans="1:5" ht="25.15" customHeight="1" thickTop="1" thickBot="1" x14ac:dyDescent="0.3">
      <c r="A875" s="37" t="s">
        <v>706</v>
      </c>
      <c r="B875" s="13" t="s">
        <v>61</v>
      </c>
      <c r="C875" s="13" t="s">
        <v>3143</v>
      </c>
      <c r="D875" s="13" t="s">
        <v>3143</v>
      </c>
      <c r="E875" s="13" t="s">
        <v>3143</v>
      </c>
    </row>
    <row r="876" spans="1:5" ht="25.15" customHeight="1" thickTop="1" thickBot="1" x14ac:dyDescent="0.3">
      <c r="A876" s="37" t="s">
        <v>707</v>
      </c>
      <c r="B876" s="13" t="s">
        <v>37</v>
      </c>
      <c r="C876" s="13" t="s">
        <v>3143</v>
      </c>
      <c r="D876" s="13" t="s">
        <v>3143</v>
      </c>
      <c r="E876" s="13" t="s">
        <v>3143</v>
      </c>
    </row>
    <row r="877" spans="1:5" ht="25.15" customHeight="1" thickTop="1" thickBot="1" x14ac:dyDescent="0.3">
      <c r="A877" s="37" t="s">
        <v>708</v>
      </c>
      <c r="B877" s="13" t="s">
        <v>24</v>
      </c>
      <c r="C877" s="13" t="s">
        <v>3143</v>
      </c>
      <c r="D877" s="13" t="s">
        <v>3143</v>
      </c>
      <c r="E877" s="13" t="s">
        <v>3143</v>
      </c>
    </row>
    <row r="878" spans="1:5" ht="25.15" customHeight="1" thickTop="1" thickBot="1" x14ac:dyDescent="0.3">
      <c r="A878" s="37" t="s">
        <v>709</v>
      </c>
      <c r="B878" s="13" t="s">
        <v>37</v>
      </c>
      <c r="C878" s="13" t="s">
        <v>5</v>
      </c>
      <c r="D878" s="13" t="s">
        <v>3143</v>
      </c>
      <c r="E878" s="13" t="s">
        <v>3143</v>
      </c>
    </row>
    <row r="879" spans="1:5" ht="25.15" customHeight="1" thickTop="1" thickBot="1" x14ac:dyDescent="0.3">
      <c r="A879" s="37" t="s">
        <v>710</v>
      </c>
      <c r="B879" s="13" t="s">
        <v>24</v>
      </c>
      <c r="C879" s="13" t="s">
        <v>5</v>
      </c>
      <c r="D879" s="13" t="s">
        <v>3143</v>
      </c>
      <c r="E879" s="13" t="s">
        <v>3143</v>
      </c>
    </row>
    <row r="880" spans="1:5" ht="25.15" customHeight="1" thickTop="1" thickBot="1" x14ac:dyDescent="0.3">
      <c r="A880" s="37" t="s">
        <v>711</v>
      </c>
      <c r="B880" s="13" t="s">
        <v>24</v>
      </c>
      <c r="C880" s="13" t="s">
        <v>3143</v>
      </c>
      <c r="D880" s="13" t="s">
        <v>26</v>
      </c>
      <c r="E880" s="13" t="s">
        <v>3143</v>
      </c>
    </row>
    <row r="881" spans="1:5" ht="25.15" customHeight="1" thickTop="1" thickBot="1" x14ac:dyDescent="0.3">
      <c r="A881" s="37" t="s">
        <v>712</v>
      </c>
      <c r="B881" s="13" t="s">
        <v>24</v>
      </c>
      <c r="C881" s="13" t="s">
        <v>3143</v>
      </c>
      <c r="D881" s="13" t="s">
        <v>26</v>
      </c>
      <c r="E881" s="13" t="s">
        <v>3143</v>
      </c>
    </row>
    <row r="882" spans="1:5" ht="25.15" customHeight="1" thickTop="1" thickBot="1" x14ac:dyDescent="0.3">
      <c r="A882" s="37" t="s">
        <v>713</v>
      </c>
      <c r="B882" s="13" t="s">
        <v>24</v>
      </c>
      <c r="C882" s="13" t="s">
        <v>5</v>
      </c>
      <c r="D882" s="13" t="s">
        <v>3143</v>
      </c>
      <c r="E882" s="13" t="s">
        <v>3143</v>
      </c>
    </row>
    <row r="883" spans="1:5" ht="25.15" customHeight="1" thickTop="1" thickBot="1" x14ac:dyDescent="0.3">
      <c r="A883" s="37" t="s">
        <v>714</v>
      </c>
      <c r="B883" s="13" t="s">
        <v>24</v>
      </c>
      <c r="C883" s="13" t="s">
        <v>3143</v>
      </c>
      <c r="D883" s="13" t="s">
        <v>3143</v>
      </c>
      <c r="E883" s="13" t="s">
        <v>3143</v>
      </c>
    </row>
    <row r="884" spans="1:5" ht="25.15" customHeight="1" thickTop="1" thickBot="1" x14ac:dyDescent="0.3">
      <c r="A884" s="37" t="s">
        <v>715</v>
      </c>
      <c r="B884" s="13" t="s">
        <v>24</v>
      </c>
      <c r="C884" s="13" t="s">
        <v>3143</v>
      </c>
      <c r="D884" s="13" t="s">
        <v>3143</v>
      </c>
      <c r="E884" s="13" t="s">
        <v>3143</v>
      </c>
    </row>
    <row r="885" spans="1:5" ht="25.15" customHeight="1" thickTop="1" thickBot="1" x14ac:dyDescent="0.3">
      <c r="A885" s="37" t="s">
        <v>716</v>
      </c>
      <c r="B885" s="13" t="s">
        <v>47</v>
      </c>
      <c r="C885" s="13" t="s">
        <v>5</v>
      </c>
      <c r="D885" s="13" t="s">
        <v>26</v>
      </c>
      <c r="E885" s="13" t="s">
        <v>3143</v>
      </c>
    </row>
    <row r="886" spans="1:5" ht="25.15" customHeight="1" thickTop="1" thickBot="1" x14ac:dyDescent="0.3">
      <c r="A886" s="37" t="s">
        <v>717</v>
      </c>
      <c r="B886" s="13" t="s">
        <v>37</v>
      </c>
      <c r="C886" s="13" t="s">
        <v>3143</v>
      </c>
      <c r="D886" s="13" t="s">
        <v>3143</v>
      </c>
      <c r="E886" s="13" t="s">
        <v>3143</v>
      </c>
    </row>
    <row r="887" spans="1:5" ht="25.15" customHeight="1" thickTop="1" thickBot="1" x14ac:dyDescent="0.3">
      <c r="A887" s="37" t="s">
        <v>718</v>
      </c>
      <c r="B887" s="13" t="s">
        <v>24</v>
      </c>
      <c r="C887" s="13" t="s">
        <v>3143</v>
      </c>
      <c r="D887" s="13" t="s">
        <v>3143</v>
      </c>
      <c r="E887" s="13" t="s">
        <v>3143</v>
      </c>
    </row>
    <row r="888" spans="1:5" ht="25.15" customHeight="1" thickTop="1" thickBot="1" x14ac:dyDescent="0.3">
      <c r="A888" s="37" t="s">
        <v>719</v>
      </c>
      <c r="B888" s="13" t="s">
        <v>47</v>
      </c>
      <c r="C888" s="13" t="s">
        <v>3143</v>
      </c>
      <c r="D888" s="13" t="s">
        <v>3143</v>
      </c>
      <c r="E888" s="13" t="s">
        <v>3143</v>
      </c>
    </row>
    <row r="889" spans="1:5" ht="25.15" customHeight="1" thickTop="1" thickBot="1" x14ac:dyDescent="0.3">
      <c r="A889" s="37" t="s">
        <v>2915</v>
      </c>
      <c r="B889" s="13" t="s">
        <v>47</v>
      </c>
      <c r="C889" s="13" t="s">
        <v>3143</v>
      </c>
      <c r="D889" s="13" t="s">
        <v>3143</v>
      </c>
      <c r="E889" s="13" t="s">
        <v>3143</v>
      </c>
    </row>
    <row r="890" spans="1:5" ht="25.15" customHeight="1" thickTop="1" thickBot="1" x14ac:dyDescent="0.3">
      <c r="A890" s="37" t="s">
        <v>720</v>
      </c>
      <c r="B890" s="13" t="s">
        <v>37</v>
      </c>
      <c r="C890" s="13" t="s">
        <v>3143</v>
      </c>
      <c r="D890" s="13" t="s">
        <v>3143</v>
      </c>
      <c r="E890" s="13" t="s">
        <v>3143</v>
      </c>
    </row>
    <row r="891" spans="1:5" ht="25.15" customHeight="1" thickTop="1" thickBot="1" x14ac:dyDescent="0.3">
      <c r="A891" s="37" t="s">
        <v>721</v>
      </c>
      <c r="B891" s="13" t="s">
        <v>29</v>
      </c>
      <c r="C891" s="13" t="s">
        <v>3143</v>
      </c>
      <c r="D891" s="13" t="s">
        <v>3143</v>
      </c>
      <c r="E891" s="13" t="s">
        <v>3143</v>
      </c>
    </row>
    <row r="892" spans="1:5" ht="25.15" customHeight="1" thickTop="1" thickBot="1" x14ac:dyDescent="0.3">
      <c r="A892" s="37" t="s">
        <v>722</v>
      </c>
      <c r="B892" s="13" t="s">
        <v>37</v>
      </c>
      <c r="C892" s="13" t="s">
        <v>3143</v>
      </c>
      <c r="D892" s="13" t="s">
        <v>3143</v>
      </c>
      <c r="E892" s="13" t="s">
        <v>3143</v>
      </c>
    </row>
    <row r="893" spans="1:5" ht="25.15" customHeight="1" thickTop="1" thickBot="1" x14ac:dyDescent="0.3">
      <c r="A893" s="37" t="s">
        <v>723</v>
      </c>
      <c r="B893" s="13" t="s">
        <v>29</v>
      </c>
      <c r="C893" s="13" t="s">
        <v>3143</v>
      </c>
      <c r="D893" s="13" t="s">
        <v>3143</v>
      </c>
      <c r="E893" s="13" t="s">
        <v>3143</v>
      </c>
    </row>
    <row r="894" spans="1:5" ht="25.15" customHeight="1" thickTop="1" thickBot="1" x14ac:dyDescent="0.3">
      <c r="A894" s="37" t="s">
        <v>724</v>
      </c>
      <c r="B894" s="13" t="s">
        <v>29</v>
      </c>
      <c r="C894" s="13" t="s">
        <v>3143</v>
      </c>
      <c r="D894" s="13" t="s">
        <v>3143</v>
      </c>
      <c r="E894" s="13" t="s">
        <v>3143</v>
      </c>
    </row>
    <row r="895" spans="1:5" ht="25.15" customHeight="1" thickTop="1" thickBot="1" x14ac:dyDescent="0.3">
      <c r="A895" s="37" t="s">
        <v>725</v>
      </c>
      <c r="B895" s="13" t="s">
        <v>24</v>
      </c>
      <c r="C895" s="13" t="s">
        <v>3143</v>
      </c>
      <c r="D895" s="13" t="s">
        <v>3143</v>
      </c>
      <c r="E895" s="13" t="s">
        <v>3143</v>
      </c>
    </row>
    <row r="896" spans="1:5" ht="25.15" customHeight="1" thickTop="1" thickBot="1" x14ac:dyDescent="0.3">
      <c r="A896" s="37" t="s">
        <v>726</v>
      </c>
      <c r="B896" s="13" t="s">
        <v>37</v>
      </c>
      <c r="C896" s="13" t="s">
        <v>3143</v>
      </c>
      <c r="D896" s="13" t="s">
        <v>3143</v>
      </c>
      <c r="E896" s="13" t="s">
        <v>3143</v>
      </c>
    </row>
    <row r="897" spans="1:5" ht="25.15" customHeight="1" thickTop="1" thickBot="1" x14ac:dyDescent="0.3">
      <c r="A897" s="37" t="s">
        <v>727</v>
      </c>
      <c r="B897" s="13" t="s">
        <v>29</v>
      </c>
      <c r="C897" s="13" t="s">
        <v>3143</v>
      </c>
      <c r="D897" s="13" t="s">
        <v>3143</v>
      </c>
      <c r="E897" s="13" t="s">
        <v>3143</v>
      </c>
    </row>
    <row r="898" spans="1:5" ht="25.15" customHeight="1" thickTop="1" thickBot="1" x14ac:dyDescent="0.3">
      <c r="A898" s="37" t="s">
        <v>728</v>
      </c>
      <c r="B898" s="13" t="s">
        <v>37</v>
      </c>
      <c r="C898" s="13" t="s">
        <v>3143</v>
      </c>
      <c r="D898" s="13" t="s">
        <v>3143</v>
      </c>
      <c r="E898" s="13" t="s">
        <v>3143</v>
      </c>
    </row>
    <row r="899" spans="1:5" ht="25.15" customHeight="1" thickTop="1" thickBot="1" x14ac:dyDescent="0.3">
      <c r="A899" s="37" t="s">
        <v>729</v>
      </c>
      <c r="B899" s="13" t="s">
        <v>37</v>
      </c>
      <c r="C899" s="13" t="s">
        <v>3143</v>
      </c>
      <c r="D899" s="13" t="s">
        <v>3143</v>
      </c>
      <c r="E899" s="13" t="s">
        <v>3143</v>
      </c>
    </row>
    <row r="900" spans="1:5" ht="25.15" customHeight="1" thickTop="1" thickBot="1" x14ac:dyDescent="0.3">
      <c r="A900" s="37" t="s">
        <v>730</v>
      </c>
      <c r="B900" s="13" t="s">
        <v>37</v>
      </c>
      <c r="C900" s="13" t="s">
        <v>3143</v>
      </c>
      <c r="D900" s="13" t="s">
        <v>3143</v>
      </c>
      <c r="E900" s="13" t="s">
        <v>3143</v>
      </c>
    </row>
    <row r="901" spans="1:5" ht="25.15" customHeight="1" thickTop="1" thickBot="1" x14ac:dyDescent="0.3">
      <c r="A901" s="37" t="s">
        <v>731</v>
      </c>
      <c r="B901" s="13" t="s">
        <v>24</v>
      </c>
      <c r="C901" s="13" t="s">
        <v>5</v>
      </c>
      <c r="D901" s="13" t="s">
        <v>26</v>
      </c>
      <c r="E901" s="13" t="s">
        <v>3143</v>
      </c>
    </row>
    <row r="902" spans="1:5" ht="25.15" customHeight="1" thickTop="1" thickBot="1" x14ac:dyDescent="0.3">
      <c r="A902" s="37" t="s">
        <v>732</v>
      </c>
      <c r="B902" s="13" t="s">
        <v>29</v>
      </c>
      <c r="C902" s="13" t="s">
        <v>3143</v>
      </c>
      <c r="D902" s="13" t="s">
        <v>3143</v>
      </c>
      <c r="E902" s="13" t="s">
        <v>3143</v>
      </c>
    </row>
    <row r="903" spans="1:5" ht="25.15" customHeight="1" thickTop="1" thickBot="1" x14ac:dyDescent="0.3">
      <c r="A903" s="37" t="s">
        <v>733</v>
      </c>
      <c r="B903" s="13" t="s">
        <v>29</v>
      </c>
      <c r="C903" s="13" t="s">
        <v>3143</v>
      </c>
      <c r="D903" s="13" t="s">
        <v>3143</v>
      </c>
      <c r="E903" s="13" t="s">
        <v>3143</v>
      </c>
    </row>
    <row r="904" spans="1:5" ht="25.15" customHeight="1" thickTop="1" thickBot="1" x14ac:dyDescent="0.3">
      <c r="A904" s="37" t="s">
        <v>734</v>
      </c>
      <c r="B904" s="13" t="s">
        <v>37</v>
      </c>
      <c r="C904" s="13" t="s">
        <v>3143</v>
      </c>
      <c r="D904" s="13" t="s">
        <v>3143</v>
      </c>
      <c r="E904" s="13" t="s">
        <v>3143</v>
      </c>
    </row>
    <row r="905" spans="1:5" ht="25.15" customHeight="1" thickTop="1" thickBot="1" x14ac:dyDescent="0.3">
      <c r="A905" s="37" t="s">
        <v>735</v>
      </c>
      <c r="B905" s="13" t="s">
        <v>47</v>
      </c>
      <c r="C905" s="13" t="s">
        <v>3143</v>
      </c>
      <c r="D905" s="13" t="s">
        <v>26</v>
      </c>
      <c r="E905" s="13" t="s">
        <v>3143</v>
      </c>
    </row>
    <row r="906" spans="1:5" ht="25.15" customHeight="1" thickTop="1" thickBot="1" x14ac:dyDescent="0.3">
      <c r="A906" s="37" t="s">
        <v>736</v>
      </c>
      <c r="B906" s="13" t="s">
        <v>29</v>
      </c>
      <c r="C906" s="13" t="s">
        <v>3143</v>
      </c>
      <c r="D906" s="13" t="s">
        <v>3143</v>
      </c>
      <c r="E906" s="13" t="s">
        <v>3143</v>
      </c>
    </row>
    <row r="907" spans="1:5" ht="25.15" customHeight="1" thickTop="1" thickBot="1" x14ac:dyDescent="0.3">
      <c r="A907" s="37" t="s">
        <v>737</v>
      </c>
      <c r="B907" s="13" t="s">
        <v>29</v>
      </c>
      <c r="C907" s="13" t="s">
        <v>3143</v>
      </c>
      <c r="D907" s="13" t="s">
        <v>3143</v>
      </c>
      <c r="E907" s="13" t="s">
        <v>3143</v>
      </c>
    </row>
    <row r="908" spans="1:5" ht="25.15" customHeight="1" thickTop="1" thickBot="1" x14ac:dyDescent="0.3">
      <c r="A908" s="37" t="s">
        <v>738</v>
      </c>
      <c r="B908" s="13" t="s">
        <v>47</v>
      </c>
      <c r="C908" s="13" t="s">
        <v>3143</v>
      </c>
      <c r="D908" s="13" t="s">
        <v>26</v>
      </c>
      <c r="E908" s="13" t="s">
        <v>3143</v>
      </c>
    </row>
    <row r="909" spans="1:5" ht="25.15" customHeight="1" thickTop="1" thickBot="1" x14ac:dyDescent="0.3">
      <c r="A909" s="37" t="s">
        <v>739</v>
      </c>
      <c r="B909" s="13" t="s">
        <v>37</v>
      </c>
      <c r="C909" s="13" t="s">
        <v>3143</v>
      </c>
      <c r="D909" s="13" t="s">
        <v>3143</v>
      </c>
      <c r="E909" s="13" t="s">
        <v>3143</v>
      </c>
    </row>
    <row r="910" spans="1:5" ht="25.15" customHeight="1" thickTop="1" thickBot="1" x14ac:dyDescent="0.3">
      <c r="A910" s="37" t="s">
        <v>740</v>
      </c>
      <c r="B910" s="13" t="s">
        <v>29</v>
      </c>
      <c r="C910" s="13" t="s">
        <v>3143</v>
      </c>
      <c r="D910" s="13" t="s">
        <v>3143</v>
      </c>
      <c r="E910" s="13" t="s">
        <v>3143</v>
      </c>
    </row>
    <row r="911" spans="1:5" ht="25.15" customHeight="1" thickTop="1" thickBot="1" x14ac:dyDescent="0.3">
      <c r="A911" s="37" t="s">
        <v>741</v>
      </c>
      <c r="B911" s="13" t="s">
        <v>37</v>
      </c>
      <c r="C911" s="13" t="s">
        <v>5</v>
      </c>
      <c r="D911" s="13" t="s">
        <v>3143</v>
      </c>
      <c r="E911" s="13" t="s">
        <v>3143</v>
      </c>
    </row>
    <row r="912" spans="1:5" ht="25.15" customHeight="1" thickTop="1" thickBot="1" x14ac:dyDescent="0.3">
      <c r="A912" s="37" t="s">
        <v>742</v>
      </c>
      <c r="B912" s="13" t="s">
        <v>24</v>
      </c>
      <c r="C912" s="13" t="s">
        <v>3143</v>
      </c>
      <c r="D912" s="13" t="s">
        <v>3143</v>
      </c>
      <c r="E912" s="13" t="s">
        <v>3143</v>
      </c>
    </row>
    <row r="913" spans="1:5" ht="25.15" customHeight="1" thickTop="1" thickBot="1" x14ac:dyDescent="0.3">
      <c r="A913" s="37" t="s">
        <v>743</v>
      </c>
      <c r="B913" s="13" t="s">
        <v>24</v>
      </c>
      <c r="C913" s="13" t="s">
        <v>3143</v>
      </c>
      <c r="D913" s="13" t="s">
        <v>3143</v>
      </c>
      <c r="E913" s="13" t="s">
        <v>3143</v>
      </c>
    </row>
    <row r="914" spans="1:5" ht="25.15" customHeight="1" thickTop="1" thickBot="1" x14ac:dyDescent="0.3">
      <c r="A914" s="37" t="s">
        <v>3124</v>
      </c>
      <c r="B914" s="13" t="s">
        <v>37</v>
      </c>
      <c r="C914" s="13" t="s">
        <v>3143</v>
      </c>
      <c r="D914" s="13" t="s">
        <v>3143</v>
      </c>
      <c r="E914" s="13" t="s">
        <v>3143</v>
      </c>
    </row>
    <row r="915" spans="1:5" ht="25.15" customHeight="1" thickTop="1" thickBot="1" x14ac:dyDescent="0.3">
      <c r="A915" s="37" t="s">
        <v>744</v>
      </c>
      <c r="B915" s="13" t="s">
        <v>37</v>
      </c>
      <c r="C915" s="13" t="s">
        <v>3143</v>
      </c>
      <c r="D915" s="13" t="s">
        <v>3143</v>
      </c>
      <c r="E915" s="13" t="s">
        <v>3143</v>
      </c>
    </row>
    <row r="916" spans="1:5" ht="25.15" customHeight="1" thickTop="1" thickBot="1" x14ac:dyDescent="0.3">
      <c r="A916" s="37" t="s">
        <v>745</v>
      </c>
      <c r="B916" s="13" t="s">
        <v>24</v>
      </c>
      <c r="C916" s="13" t="s">
        <v>3143</v>
      </c>
      <c r="D916" s="13" t="s">
        <v>3143</v>
      </c>
      <c r="E916" s="13" t="s">
        <v>3143</v>
      </c>
    </row>
    <row r="917" spans="1:5" ht="25.15" customHeight="1" thickTop="1" thickBot="1" x14ac:dyDescent="0.3">
      <c r="A917" s="37" t="s">
        <v>746</v>
      </c>
      <c r="B917" s="13" t="s">
        <v>24</v>
      </c>
      <c r="C917" s="13" t="s">
        <v>5</v>
      </c>
      <c r="D917" s="13" t="s">
        <v>26</v>
      </c>
      <c r="E917" s="13" t="s">
        <v>3143</v>
      </c>
    </row>
    <row r="918" spans="1:5" ht="25.15" customHeight="1" thickTop="1" thickBot="1" x14ac:dyDescent="0.3">
      <c r="A918" s="37" t="s">
        <v>747</v>
      </c>
      <c r="B918" s="13" t="s">
        <v>37</v>
      </c>
      <c r="C918" s="13" t="s">
        <v>3143</v>
      </c>
      <c r="D918" s="13" t="s">
        <v>3143</v>
      </c>
      <c r="E918" s="13" t="s">
        <v>3143</v>
      </c>
    </row>
    <row r="919" spans="1:5" ht="25.15" customHeight="1" thickTop="1" thickBot="1" x14ac:dyDescent="0.3">
      <c r="A919" s="37" t="s">
        <v>748</v>
      </c>
      <c r="B919" s="13" t="s">
        <v>24</v>
      </c>
      <c r="C919" s="13" t="s">
        <v>3143</v>
      </c>
      <c r="D919" s="13" t="s">
        <v>26</v>
      </c>
      <c r="E919" s="13" t="s">
        <v>3143</v>
      </c>
    </row>
    <row r="920" spans="1:5" ht="25.15" customHeight="1" thickTop="1" thickBot="1" x14ac:dyDescent="0.3">
      <c r="A920" s="37" t="s">
        <v>749</v>
      </c>
      <c r="B920" s="13" t="s">
        <v>24</v>
      </c>
      <c r="C920" s="13" t="s">
        <v>3143</v>
      </c>
      <c r="D920" s="13" t="s">
        <v>3143</v>
      </c>
      <c r="E920" s="13" t="s">
        <v>3143</v>
      </c>
    </row>
    <row r="921" spans="1:5" ht="25.15" customHeight="1" thickTop="1" thickBot="1" x14ac:dyDescent="0.3">
      <c r="A921" s="37" t="s">
        <v>750</v>
      </c>
      <c r="B921" s="13" t="s">
        <v>37</v>
      </c>
      <c r="C921" s="13" t="s">
        <v>5</v>
      </c>
      <c r="D921" s="13" t="s">
        <v>3143</v>
      </c>
      <c r="E921" s="13" t="s">
        <v>3143</v>
      </c>
    </row>
    <row r="922" spans="1:5" ht="25.15" customHeight="1" thickTop="1" thickBot="1" x14ac:dyDescent="0.3">
      <c r="A922" s="37" t="s">
        <v>3025</v>
      </c>
      <c r="B922" s="13" t="s">
        <v>37</v>
      </c>
      <c r="C922" s="13" t="s">
        <v>3143</v>
      </c>
      <c r="D922" s="13" t="s">
        <v>3143</v>
      </c>
      <c r="E922" s="13" t="s">
        <v>3143</v>
      </c>
    </row>
    <row r="923" spans="1:5" ht="25.15" customHeight="1" thickTop="1" thickBot="1" x14ac:dyDescent="0.3">
      <c r="A923" s="37" t="s">
        <v>751</v>
      </c>
      <c r="B923" s="13" t="s">
        <v>37</v>
      </c>
      <c r="C923" s="13" t="s">
        <v>3143</v>
      </c>
      <c r="D923" s="13" t="s">
        <v>3143</v>
      </c>
      <c r="E923" s="13" t="s">
        <v>3143</v>
      </c>
    </row>
    <row r="924" spans="1:5" ht="25.15" customHeight="1" thickTop="1" thickBot="1" x14ac:dyDescent="0.3">
      <c r="A924" s="37" t="s">
        <v>752</v>
      </c>
      <c r="B924" s="13" t="s">
        <v>37</v>
      </c>
      <c r="C924" s="13" t="s">
        <v>3143</v>
      </c>
      <c r="D924" s="13" t="s">
        <v>3143</v>
      </c>
      <c r="E924" s="13" t="s">
        <v>3143</v>
      </c>
    </row>
    <row r="925" spans="1:5" ht="25.15" customHeight="1" thickTop="1" thickBot="1" x14ac:dyDescent="0.3">
      <c r="A925" s="37" t="s">
        <v>753</v>
      </c>
      <c r="B925" s="13" t="s">
        <v>24</v>
      </c>
      <c r="C925" s="13" t="s">
        <v>3143</v>
      </c>
      <c r="D925" s="13" t="s">
        <v>3143</v>
      </c>
      <c r="E925" s="13" t="s">
        <v>3143</v>
      </c>
    </row>
    <row r="926" spans="1:5" ht="25.15" customHeight="1" thickTop="1" thickBot="1" x14ac:dyDescent="0.3">
      <c r="A926" s="37" t="s">
        <v>754</v>
      </c>
      <c r="B926" s="13" t="s">
        <v>29</v>
      </c>
      <c r="C926" s="13" t="s">
        <v>3143</v>
      </c>
      <c r="D926" s="13" t="s">
        <v>3143</v>
      </c>
      <c r="E926" s="13" t="s">
        <v>3143</v>
      </c>
    </row>
    <row r="927" spans="1:5" ht="25.15" customHeight="1" thickTop="1" thickBot="1" x14ac:dyDescent="0.3">
      <c r="A927" s="37" t="s">
        <v>755</v>
      </c>
      <c r="B927" s="13" t="s">
        <v>24</v>
      </c>
      <c r="C927" s="13" t="s">
        <v>3143</v>
      </c>
      <c r="D927" s="13" t="s">
        <v>3143</v>
      </c>
      <c r="E927" s="13" t="s">
        <v>3143</v>
      </c>
    </row>
    <row r="928" spans="1:5" ht="25.15" customHeight="1" thickTop="1" thickBot="1" x14ac:dyDescent="0.3">
      <c r="A928" s="37" t="s">
        <v>2946</v>
      </c>
      <c r="B928" s="13" t="s">
        <v>24</v>
      </c>
      <c r="C928" s="13" t="s">
        <v>3143</v>
      </c>
      <c r="D928" s="13" t="s">
        <v>3143</v>
      </c>
      <c r="E928" s="13" t="s">
        <v>3143</v>
      </c>
    </row>
    <row r="929" spans="1:5" ht="25.15" customHeight="1" thickTop="1" thickBot="1" x14ac:dyDescent="0.3">
      <c r="A929" s="37" t="s">
        <v>756</v>
      </c>
      <c r="B929" s="13" t="s">
        <v>24</v>
      </c>
      <c r="C929" s="13" t="s">
        <v>3143</v>
      </c>
      <c r="D929" s="13" t="s">
        <v>3143</v>
      </c>
      <c r="E929" s="13" t="s">
        <v>3143</v>
      </c>
    </row>
    <row r="930" spans="1:5" ht="25.15" customHeight="1" thickTop="1" thickBot="1" x14ac:dyDescent="0.3">
      <c r="A930" s="37" t="s">
        <v>2891</v>
      </c>
      <c r="B930" s="13" t="s">
        <v>37</v>
      </c>
      <c r="C930" s="13" t="s">
        <v>3143</v>
      </c>
      <c r="D930" s="13" t="s">
        <v>3143</v>
      </c>
      <c r="E930" s="13" t="s">
        <v>3143</v>
      </c>
    </row>
    <row r="931" spans="1:5" ht="25.15" customHeight="1" thickTop="1" thickBot="1" x14ac:dyDescent="0.3">
      <c r="A931" s="37" t="s">
        <v>757</v>
      </c>
      <c r="B931" s="13" t="s">
        <v>47</v>
      </c>
      <c r="C931" s="13" t="s">
        <v>3143</v>
      </c>
      <c r="D931" s="13" t="s">
        <v>3143</v>
      </c>
      <c r="E931" s="13" t="s">
        <v>3143</v>
      </c>
    </row>
    <row r="932" spans="1:5" ht="25.15" customHeight="1" thickTop="1" thickBot="1" x14ac:dyDescent="0.3">
      <c r="A932" s="37" t="s">
        <v>758</v>
      </c>
      <c r="B932" s="13" t="s">
        <v>29</v>
      </c>
      <c r="C932" s="13" t="s">
        <v>3143</v>
      </c>
      <c r="D932" s="13" t="s">
        <v>3143</v>
      </c>
      <c r="E932" s="13" t="s">
        <v>3143</v>
      </c>
    </row>
    <row r="933" spans="1:5" ht="25.15" customHeight="1" thickTop="1" thickBot="1" x14ac:dyDescent="0.3">
      <c r="A933" s="37" t="s">
        <v>759</v>
      </c>
      <c r="B933" s="13" t="s">
        <v>29</v>
      </c>
      <c r="C933" s="13" t="s">
        <v>3143</v>
      </c>
      <c r="D933" s="13" t="s">
        <v>3143</v>
      </c>
      <c r="E933" s="13" t="s">
        <v>3143</v>
      </c>
    </row>
    <row r="934" spans="1:5" ht="25.15" customHeight="1" thickTop="1" thickBot="1" x14ac:dyDescent="0.3">
      <c r="A934" s="37" t="s">
        <v>760</v>
      </c>
      <c r="B934" s="13" t="s">
        <v>47</v>
      </c>
      <c r="C934" s="13" t="s">
        <v>3143</v>
      </c>
      <c r="D934" s="13" t="s">
        <v>3143</v>
      </c>
      <c r="E934" s="13" t="s">
        <v>3143</v>
      </c>
    </row>
    <row r="935" spans="1:5" ht="25.15" customHeight="1" thickTop="1" thickBot="1" x14ac:dyDescent="0.3">
      <c r="A935" s="37" t="s">
        <v>761</v>
      </c>
      <c r="B935" s="13" t="s">
        <v>24</v>
      </c>
      <c r="C935" s="13" t="s">
        <v>3143</v>
      </c>
      <c r="D935" s="13" t="s">
        <v>26</v>
      </c>
      <c r="E935" s="13" t="s">
        <v>3143</v>
      </c>
    </row>
    <row r="936" spans="1:5" ht="25.15" customHeight="1" thickTop="1" thickBot="1" x14ac:dyDescent="0.3">
      <c r="A936" s="37" t="s">
        <v>762</v>
      </c>
      <c r="B936" s="13" t="s">
        <v>29</v>
      </c>
      <c r="C936" s="13" t="s">
        <v>3143</v>
      </c>
      <c r="D936" s="13" t="s">
        <v>3143</v>
      </c>
      <c r="E936" s="13" t="s">
        <v>3143</v>
      </c>
    </row>
    <row r="937" spans="1:5" ht="25.15" customHeight="1" thickTop="1" thickBot="1" x14ac:dyDescent="0.3">
      <c r="A937" s="37" t="s">
        <v>763</v>
      </c>
      <c r="B937" s="13" t="s">
        <v>37</v>
      </c>
      <c r="C937" s="13" t="s">
        <v>3143</v>
      </c>
      <c r="D937" s="13" t="s">
        <v>3143</v>
      </c>
      <c r="E937" s="13" t="s">
        <v>3143</v>
      </c>
    </row>
    <row r="938" spans="1:5" ht="25.15" customHeight="1" thickTop="1" thickBot="1" x14ac:dyDescent="0.3">
      <c r="A938" s="37" t="s">
        <v>764</v>
      </c>
      <c r="B938" s="13" t="s">
        <v>24</v>
      </c>
      <c r="C938" s="13" t="s">
        <v>3143</v>
      </c>
      <c r="D938" s="13" t="s">
        <v>3143</v>
      </c>
      <c r="E938" s="13" t="s">
        <v>3143</v>
      </c>
    </row>
    <row r="939" spans="1:5" ht="25.15" customHeight="1" thickTop="1" thickBot="1" x14ac:dyDescent="0.3">
      <c r="A939" s="37" t="s">
        <v>765</v>
      </c>
      <c r="B939" s="13" t="s">
        <v>24</v>
      </c>
      <c r="C939" s="13" t="s">
        <v>3143</v>
      </c>
      <c r="D939" s="13" t="s">
        <v>3143</v>
      </c>
      <c r="E939" s="13" t="s">
        <v>3143</v>
      </c>
    </row>
    <row r="940" spans="1:5" ht="25.15" customHeight="1" thickTop="1" thickBot="1" x14ac:dyDescent="0.3">
      <c r="A940" s="37" t="s">
        <v>766</v>
      </c>
      <c r="B940" s="13" t="s">
        <v>24</v>
      </c>
      <c r="C940" s="13" t="s">
        <v>3143</v>
      </c>
      <c r="D940" s="13" t="s">
        <v>3143</v>
      </c>
      <c r="E940" s="13" t="s">
        <v>3143</v>
      </c>
    </row>
    <row r="941" spans="1:5" ht="25.15" customHeight="1" thickTop="1" thickBot="1" x14ac:dyDescent="0.3">
      <c r="A941" s="37" t="s">
        <v>767</v>
      </c>
      <c r="B941" s="13" t="s">
        <v>37</v>
      </c>
      <c r="C941" s="13" t="s">
        <v>3143</v>
      </c>
      <c r="D941" s="13" t="s">
        <v>3143</v>
      </c>
      <c r="E941" s="13" t="s">
        <v>3143</v>
      </c>
    </row>
    <row r="942" spans="1:5" ht="25.15" customHeight="1" thickTop="1" thickBot="1" x14ac:dyDescent="0.3">
      <c r="A942" s="37" t="s">
        <v>768</v>
      </c>
      <c r="B942" s="13" t="s">
        <v>24</v>
      </c>
      <c r="C942" s="13" t="s">
        <v>3143</v>
      </c>
      <c r="D942" s="13" t="s">
        <v>3143</v>
      </c>
      <c r="E942" s="13" t="s">
        <v>3143</v>
      </c>
    </row>
    <row r="943" spans="1:5" ht="25.15" customHeight="1" thickTop="1" thickBot="1" x14ac:dyDescent="0.3">
      <c r="A943" s="37" t="s">
        <v>3313</v>
      </c>
      <c r="B943" s="13" t="s">
        <v>61</v>
      </c>
      <c r="C943" s="13" t="s">
        <v>3143</v>
      </c>
      <c r="D943" s="13" t="s">
        <v>26</v>
      </c>
      <c r="E943" s="13" t="s">
        <v>6</v>
      </c>
    </row>
    <row r="944" spans="1:5" ht="25.15" customHeight="1" thickTop="1" thickBot="1" x14ac:dyDescent="0.3">
      <c r="A944" s="37" t="s">
        <v>3541</v>
      </c>
      <c r="B944" s="13" t="s">
        <v>24</v>
      </c>
      <c r="C944" s="13" t="s">
        <v>3143</v>
      </c>
      <c r="D944" s="13" t="s">
        <v>3143</v>
      </c>
      <c r="E944" s="13" t="s">
        <v>3143</v>
      </c>
    </row>
    <row r="945" spans="1:5" ht="25.15" customHeight="1" thickTop="1" thickBot="1" x14ac:dyDescent="0.3">
      <c r="A945" s="37" t="s">
        <v>3314</v>
      </c>
      <c r="B945" s="13" t="s">
        <v>24</v>
      </c>
      <c r="C945" s="13" t="s">
        <v>3143</v>
      </c>
      <c r="D945" s="13" t="s">
        <v>3143</v>
      </c>
      <c r="E945" s="13" t="s">
        <v>6</v>
      </c>
    </row>
    <row r="946" spans="1:5" ht="25.15" customHeight="1" thickTop="1" thickBot="1" x14ac:dyDescent="0.3">
      <c r="A946" s="37" t="s">
        <v>3315</v>
      </c>
      <c r="B946" s="13" t="s">
        <v>24</v>
      </c>
      <c r="C946" s="13" t="s">
        <v>3143</v>
      </c>
      <c r="D946" s="13" t="s">
        <v>3143</v>
      </c>
      <c r="E946" s="13" t="s">
        <v>6</v>
      </c>
    </row>
    <row r="947" spans="1:5" ht="25.15" customHeight="1" thickTop="1" thickBot="1" x14ac:dyDescent="0.3">
      <c r="A947" s="37" t="s">
        <v>769</v>
      </c>
      <c r="B947" s="13" t="s">
        <v>37</v>
      </c>
      <c r="C947" s="13" t="s">
        <v>3143</v>
      </c>
      <c r="D947" s="13" t="s">
        <v>3143</v>
      </c>
      <c r="E947" s="13" t="s">
        <v>3143</v>
      </c>
    </row>
    <row r="948" spans="1:5" ht="25.15" customHeight="1" thickTop="1" thickBot="1" x14ac:dyDescent="0.3">
      <c r="A948" s="37" t="s">
        <v>3316</v>
      </c>
      <c r="B948" s="13" t="s">
        <v>37</v>
      </c>
      <c r="C948" s="13" t="s">
        <v>3143</v>
      </c>
      <c r="D948" s="13" t="s">
        <v>3143</v>
      </c>
      <c r="E948" s="13" t="s">
        <v>6</v>
      </c>
    </row>
    <row r="949" spans="1:5" ht="25.15" customHeight="1" thickTop="1" thickBot="1" x14ac:dyDescent="0.3">
      <c r="A949" s="37" t="s">
        <v>770</v>
      </c>
      <c r="B949" s="13" t="s">
        <v>24</v>
      </c>
      <c r="C949" s="13" t="s">
        <v>5</v>
      </c>
      <c r="D949" s="13" t="s">
        <v>3143</v>
      </c>
      <c r="E949" s="13" t="s">
        <v>3143</v>
      </c>
    </row>
    <row r="950" spans="1:5" ht="25.15" customHeight="1" thickTop="1" thickBot="1" x14ac:dyDescent="0.3">
      <c r="A950" s="37" t="s">
        <v>3317</v>
      </c>
      <c r="B950" s="13" t="s">
        <v>24</v>
      </c>
      <c r="C950" s="13" t="s">
        <v>3143</v>
      </c>
      <c r="D950" s="13" t="s">
        <v>3143</v>
      </c>
      <c r="E950" s="13" t="s">
        <v>6</v>
      </c>
    </row>
    <row r="951" spans="1:5" ht="25.15" customHeight="1" thickTop="1" thickBot="1" x14ac:dyDescent="0.3">
      <c r="A951" s="37" t="s">
        <v>3318</v>
      </c>
      <c r="B951" s="13" t="s">
        <v>24</v>
      </c>
      <c r="C951" s="13" t="s">
        <v>3143</v>
      </c>
      <c r="D951" s="13" t="s">
        <v>3143</v>
      </c>
      <c r="E951" s="13" t="s">
        <v>6</v>
      </c>
    </row>
    <row r="952" spans="1:5" ht="25.15" customHeight="1" thickTop="1" thickBot="1" x14ac:dyDescent="0.3">
      <c r="A952" s="37" t="s">
        <v>771</v>
      </c>
      <c r="B952" s="13" t="s">
        <v>24</v>
      </c>
      <c r="C952" s="13" t="s">
        <v>3143</v>
      </c>
      <c r="D952" s="13" t="s">
        <v>3143</v>
      </c>
      <c r="E952" s="13" t="s">
        <v>3143</v>
      </c>
    </row>
    <row r="953" spans="1:5" ht="25.15" customHeight="1" thickTop="1" thickBot="1" x14ac:dyDescent="0.3">
      <c r="A953" s="37" t="s">
        <v>3319</v>
      </c>
      <c r="B953" s="13" t="s">
        <v>24</v>
      </c>
      <c r="C953" s="13" t="s">
        <v>3143</v>
      </c>
      <c r="D953" s="13" t="s">
        <v>3143</v>
      </c>
      <c r="E953" s="13" t="s">
        <v>6</v>
      </c>
    </row>
    <row r="954" spans="1:5" ht="25.15" customHeight="1" thickTop="1" thickBot="1" x14ac:dyDescent="0.3">
      <c r="A954" s="37" t="s">
        <v>772</v>
      </c>
      <c r="B954" s="13" t="s">
        <v>24</v>
      </c>
      <c r="C954" s="13" t="s">
        <v>5</v>
      </c>
      <c r="D954" s="13" t="s">
        <v>3143</v>
      </c>
      <c r="E954" s="13" t="s">
        <v>3143</v>
      </c>
    </row>
    <row r="955" spans="1:5" ht="25.15" customHeight="1" thickTop="1" thickBot="1" x14ac:dyDescent="0.3">
      <c r="A955" s="37" t="s">
        <v>773</v>
      </c>
      <c r="B955" s="13" t="s">
        <v>37</v>
      </c>
      <c r="C955" s="13" t="s">
        <v>3143</v>
      </c>
      <c r="D955" s="13" t="s">
        <v>3143</v>
      </c>
      <c r="E955" s="13" t="s">
        <v>3143</v>
      </c>
    </row>
    <row r="956" spans="1:5" ht="25.15" customHeight="1" thickTop="1" thickBot="1" x14ac:dyDescent="0.3">
      <c r="A956" s="37" t="s">
        <v>3320</v>
      </c>
      <c r="B956" s="13" t="s">
        <v>37</v>
      </c>
      <c r="C956" s="13" t="s">
        <v>3143</v>
      </c>
      <c r="D956" s="13" t="s">
        <v>3143</v>
      </c>
      <c r="E956" s="13" t="s">
        <v>6</v>
      </c>
    </row>
    <row r="957" spans="1:5" ht="25.15" customHeight="1" thickTop="1" thickBot="1" x14ac:dyDescent="0.3">
      <c r="A957" s="37" t="s">
        <v>774</v>
      </c>
      <c r="B957" s="13" t="s">
        <v>24</v>
      </c>
      <c r="C957" s="13" t="s">
        <v>3143</v>
      </c>
      <c r="D957" s="13" t="s">
        <v>3143</v>
      </c>
      <c r="E957" s="13" t="s">
        <v>3143</v>
      </c>
    </row>
    <row r="958" spans="1:5" ht="25.15" customHeight="1" thickTop="1" thickBot="1" x14ac:dyDescent="0.3">
      <c r="A958" s="37" t="s">
        <v>775</v>
      </c>
      <c r="B958" s="13" t="s">
        <v>37</v>
      </c>
      <c r="C958" s="13" t="s">
        <v>3143</v>
      </c>
      <c r="D958" s="13" t="s">
        <v>26</v>
      </c>
      <c r="E958" s="13" t="s">
        <v>3143</v>
      </c>
    </row>
    <row r="959" spans="1:5" ht="25.15" customHeight="1" thickTop="1" thickBot="1" x14ac:dyDescent="0.3">
      <c r="A959" s="37" t="s">
        <v>776</v>
      </c>
      <c r="B959" s="13" t="s">
        <v>24</v>
      </c>
      <c r="C959" s="13" t="s">
        <v>3143</v>
      </c>
      <c r="D959" s="13" t="s">
        <v>3143</v>
      </c>
      <c r="E959" s="13" t="s">
        <v>3143</v>
      </c>
    </row>
    <row r="960" spans="1:5" ht="25.15" customHeight="1" thickTop="1" thickBot="1" x14ac:dyDescent="0.3">
      <c r="A960" s="37" t="s">
        <v>3159</v>
      </c>
      <c r="B960" s="13" t="s">
        <v>61</v>
      </c>
      <c r="C960" s="13" t="s">
        <v>3143</v>
      </c>
      <c r="D960" s="13" t="s">
        <v>3143</v>
      </c>
      <c r="E960" s="13" t="s">
        <v>3143</v>
      </c>
    </row>
    <row r="961" spans="1:5" ht="25.15" customHeight="1" thickTop="1" thickBot="1" x14ac:dyDescent="0.3">
      <c r="A961" s="37" t="s">
        <v>3010</v>
      </c>
      <c r="B961" s="13" t="s">
        <v>61</v>
      </c>
      <c r="C961" s="13" t="s">
        <v>3143</v>
      </c>
      <c r="D961" s="13" t="s">
        <v>3143</v>
      </c>
      <c r="E961" s="13" t="s">
        <v>3143</v>
      </c>
    </row>
    <row r="962" spans="1:5" ht="25.15" customHeight="1" thickTop="1" thickBot="1" x14ac:dyDescent="0.3">
      <c r="A962" s="37" t="s">
        <v>777</v>
      </c>
      <c r="B962" s="13" t="s">
        <v>29</v>
      </c>
      <c r="C962" s="13" t="s">
        <v>3143</v>
      </c>
      <c r="D962" s="13" t="s">
        <v>3143</v>
      </c>
      <c r="E962" s="13" t="s">
        <v>3143</v>
      </c>
    </row>
    <row r="963" spans="1:5" ht="25.15" customHeight="1" thickTop="1" thickBot="1" x14ac:dyDescent="0.3">
      <c r="A963" s="37" t="s">
        <v>778</v>
      </c>
      <c r="B963" s="13" t="s">
        <v>24</v>
      </c>
      <c r="C963" s="13" t="s">
        <v>3143</v>
      </c>
      <c r="D963" s="13" t="s">
        <v>26</v>
      </c>
      <c r="E963" s="13" t="s">
        <v>3143</v>
      </c>
    </row>
    <row r="964" spans="1:5" ht="25.15" customHeight="1" thickTop="1" thickBot="1" x14ac:dyDescent="0.3">
      <c r="A964" s="37" t="s">
        <v>779</v>
      </c>
      <c r="B964" s="13" t="s">
        <v>24</v>
      </c>
      <c r="C964" s="13" t="s">
        <v>3143</v>
      </c>
      <c r="D964" s="13" t="s">
        <v>26</v>
      </c>
      <c r="E964" s="13" t="s">
        <v>3143</v>
      </c>
    </row>
    <row r="965" spans="1:5" ht="25.15" customHeight="1" thickTop="1" thickBot="1" x14ac:dyDescent="0.3">
      <c r="A965" s="37" t="s">
        <v>780</v>
      </c>
      <c r="B965" s="13" t="s">
        <v>37</v>
      </c>
      <c r="C965" s="13" t="s">
        <v>3143</v>
      </c>
      <c r="D965" s="13" t="s">
        <v>3143</v>
      </c>
      <c r="E965" s="13" t="s">
        <v>3143</v>
      </c>
    </row>
    <row r="966" spans="1:5" ht="25.15" customHeight="1" thickTop="1" thickBot="1" x14ac:dyDescent="0.3">
      <c r="A966" s="37" t="s">
        <v>781</v>
      </c>
      <c r="B966" s="13" t="s">
        <v>29</v>
      </c>
      <c r="C966" s="13" t="s">
        <v>3143</v>
      </c>
      <c r="D966" s="13" t="s">
        <v>3143</v>
      </c>
      <c r="E966" s="13" t="s">
        <v>3143</v>
      </c>
    </row>
    <row r="967" spans="1:5" ht="25.15" customHeight="1" thickTop="1" thickBot="1" x14ac:dyDescent="0.3">
      <c r="A967" s="37" t="s">
        <v>782</v>
      </c>
      <c r="B967" s="13" t="s">
        <v>47</v>
      </c>
      <c r="C967" s="13" t="s">
        <v>3143</v>
      </c>
      <c r="D967" s="13" t="s">
        <v>26</v>
      </c>
      <c r="E967" s="13" t="s">
        <v>3143</v>
      </c>
    </row>
    <row r="968" spans="1:5" ht="25.15" customHeight="1" thickTop="1" thickBot="1" x14ac:dyDescent="0.3">
      <c r="A968" s="37" t="s">
        <v>783</v>
      </c>
      <c r="B968" s="13" t="s">
        <v>37</v>
      </c>
      <c r="C968" s="13" t="s">
        <v>3143</v>
      </c>
      <c r="D968" s="13" t="s">
        <v>3143</v>
      </c>
      <c r="E968" s="13" t="s">
        <v>3143</v>
      </c>
    </row>
    <row r="969" spans="1:5" ht="25.15" customHeight="1" thickTop="1" thickBot="1" x14ac:dyDescent="0.3">
      <c r="A969" s="37" t="s">
        <v>784</v>
      </c>
      <c r="B969" s="13" t="s">
        <v>47</v>
      </c>
      <c r="C969" s="13" t="s">
        <v>3143</v>
      </c>
      <c r="D969" s="13" t="s">
        <v>3143</v>
      </c>
      <c r="E969" s="13" t="s">
        <v>3143</v>
      </c>
    </row>
    <row r="970" spans="1:5" ht="25.15" customHeight="1" thickTop="1" thickBot="1" x14ac:dyDescent="0.3">
      <c r="A970" s="37" t="s">
        <v>785</v>
      </c>
      <c r="B970" s="13" t="s">
        <v>29</v>
      </c>
      <c r="C970" s="13" t="s">
        <v>3143</v>
      </c>
      <c r="D970" s="13" t="s">
        <v>3143</v>
      </c>
      <c r="E970" s="13" t="s">
        <v>3143</v>
      </c>
    </row>
    <row r="971" spans="1:5" ht="25.15" customHeight="1" thickTop="1" thickBot="1" x14ac:dyDescent="0.3">
      <c r="A971" s="37" t="s">
        <v>786</v>
      </c>
      <c r="B971" s="13" t="s">
        <v>24</v>
      </c>
      <c r="C971" s="13" t="s">
        <v>3143</v>
      </c>
      <c r="D971" s="13" t="s">
        <v>26</v>
      </c>
      <c r="E971" s="13" t="s">
        <v>3143</v>
      </c>
    </row>
    <row r="972" spans="1:5" ht="25.15" customHeight="1" thickTop="1" thickBot="1" x14ac:dyDescent="0.3">
      <c r="A972" s="37" t="s">
        <v>3619</v>
      </c>
      <c r="B972" s="13" t="s">
        <v>37</v>
      </c>
      <c r="C972" s="13" t="s">
        <v>3143</v>
      </c>
      <c r="D972" s="13" t="s">
        <v>3143</v>
      </c>
      <c r="E972" s="13" t="s">
        <v>3143</v>
      </c>
    </row>
    <row r="973" spans="1:5" ht="25.15" customHeight="1" thickTop="1" thickBot="1" x14ac:dyDescent="0.3">
      <c r="A973" s="37" t="s">
        <v>787</v>
      </c>
      <c r="B973" s="13" t="s">
        <v>24</v>
      </c>
      <c r="C973" s="13" t="s">
        <v>5</v>
      </c>
      <c r="D973" s="13" t="s">
        <v>3143</v>
      </c>
      <c r="E973" s="13" t="s">
        <v>3143</v>
      </c>
    </row>
    <row r="974" spans="1:5" ht="25.15" customHeight="1" thickTop="1" thickBot="1" x14ac:dyDescent="0.3">
      <c r="A974" s="37" t="s">
        <v>788</v>
      </c>
      <c r="B974" s="13" t="s">
        <v>37</v>
      </c>
      <c r="C974" s="13" t="s">
        <v>5</v>
      </c>
      <c r="D974" s="13" t="s">
        <v>3143</v>
      </c>
      <c r="E974" s="13" t="s">
        <v>3143</v>
      </c>
    </row>
    <row r="975" spans="1:5" ht="25.15" customHeight="1" thickTop="1" thickBot="1" x14ac:dyDescent="0.3">
      <c r="A975" s="37" t="s">
        <v>789</v>
      </c>
      <c r="B975" s="13" t="s">
        <v>47</v>
      </c>
      <c r="C975" s="13" t="s">
        <v>3143</v>
      </c>
      <c r="D975" s="13" t="s">
        <v>26</v>
      </c>
      <c r="E975" s="13" t="s">
        <v>3143</v>
      </c>
    </row>
    <row r="976" spans="1:5" ht="25.15" customHeight="1" thickTop="1" thickBot="1" x14ac:dyDescent="0.3">
      <c r="A976" s="37" t="s">
        <v>790</v>
      </c>
      <c r="B976" s="13" t="s">
        <v>24</v>
      </c>
      <c r="C976" s="13" t="s">
        <v>3143</v>
      </c>
      <c r="D976" s="13" t="s">
        <v>26</v>
      </c>
      <c r="E976" s="13" t="s">
        <v>3143</v>
      </c>
    </row>
    <row r="977" spans="1:5" ht="25.15" customHeight="1" thickTop="1" thickBot="1" x14ac:dyDescent="0.3">
      <c r="A977" s="37" t="s">
        <v>791</v>
      </c>
      <c r="B977" s="13" t="s">
        <v>37</v>
      </c>
      <c r="C977" s="13" t="s">
        <v>3143</v>
      </c>
      <c r="D977" s="13" t="s">
        <v>3143</v>
      </c>
      <c r="E977" s="13" t="s">
        <v>3143</v>
      </c>
    </row>
    <row r="978" spans="1:5" ht="25.15" customHeight="1" thickTop="1" thickBot="1" x14ac:dyDescent="0.3">
      <c r="A978" s="37" t="s">
        <v>792</v>
      </c>
      <c r="B978" s="13" t="s">
        <v>37</v>
      </c>
      <c r="C978" s="13" t="s">
        <v>3143</v>
      </c>
      <c r="D978" s="13" t="s">
        <v>3143</v>
      </c>
      <c r="E978" s="13" t="s">
        <v>3143</v>
      </c>
    </row>
    <row r="979" spans="1:5" ht="25.15" customHeight="1" thickTop="1" thickBot="1" x14ac:dyDescent="0.3">
      <c r="A979" s="37" t="s">
        <v>793</v>
      </c>
      <c r="B979" s="13" t="s">
        <v>37</v>
      </c>
      <c r="C979" s="13" t="s">
        <v>5</v>
      </c>
      <c r="D979" s="13" t="s">
        <v>3143</v>
      </c>
      <c r="E979" s="13" t="s">
        <v>3143</v>
      </c>
    </row>
    <row r="980" spans="1:5" ht="25.15" customHeight="1" thickTop="1" thickBot="1" x14ac:dyDescent="0.3">
      <c r="A980" s="37" t="s">
        <v>3321</v>
      </c>
      <c r="B980" s="13" t="s">
        <v>37</v>
      </c>
      <c r="C980" s="13" t="s">
        <v>3143</v>
      </c>
      <c r="D980" s="13" t="s">
        <v>3143</v>
      </c>
      <c r="E980" s="13" t="s">
        <v>6</v>
      </c>
    </row>
    <row r="981" spans="1:5" ht="25.15" customHeight="1" thickTop="1" thickBot="1" x14ac:dyDescent="0.3">
      <c r="A981" s="37" t="s">
        <v>3584</v>
      </c>
      <c r="B981" s="13" t="s">
        <v>47</v>
      </c>
      <c r="C981" s="13" t="s">
        <v>3143</v>
      </c>
      <c r="D981" s="13" t="s">
        <v>3143</v>
      </c>
      <c r="E981" s="13" t="s">
        <v>3143</v>
      </c>
    </row>
    <row r="982" spans="1:5" ht="25.15" customHeight="1" thickTop="1" thickBot="1" x14ac:dyDescent="0.3">
      <c r="A982" s="37" t="s">
        <v>794</v>
      </c>
      <c r="B982" s="13" t="s">
        <v>37</v>
      </c>
      <c r="C982" s="13" t="s">
        <v>3143</v>
      </c>
      <c r="D982" s="13" t="s">
        <v>3143</v>
      </c>
      <c r="E982" s="13" t="s">
        <v>3143</v>
      </c>
    </row>
    <row r="983" spans="1:5" ht="25.15" customHeight="1" thickTop="1" thickBot="1" x14ac:dyDescent="0.3">
      <c r="A983" s="37" t="s">
        <v>795</v>
      </c>
      <c r="B983" s="13" t="s">
        <v>37</v>
      </c>
      <c r="C983" s="13" t="s">
        <v>3143</v>
      </c>
      <c r="D983" s="13" t="s">
        <v>3143</v>
      </c>
      <c r="E983" s="13" t="s">
        <v>3143</v>
      </c>
    </row>
    <row r="984" spans="1:5" ht="25.15" customHeight="1" thickTop="1" thickBot="1" x14ac:dyDescent="0.3">
      <c r="A984" s="37" t="s">
        <v>796</v>
      </c>
      <c r="B984" s="13" t="s">
        <v>37</v>
      </c>
      <c r="C984" s="13" t="s">
        <v>3143</v>
      </c>
      <c r="D984" s="13" t="s">
        <v>3143</v>
      </c>
      <c r="E984" s="13" t="s">
        <v>3143</v>
      </c>
    </row>
    <row r="985" spans="1:5" ht="25.15" customHeight="1" thickTop="1" thickBot="1" x14ac:dyDescent="0.3">
      <c r="A985" s="37" t="s">
        <v>797</v>
      </c>
      <c r="B985" s="13" t="s">
        <v>29</v>
      </c>
      <c r="C985" s="13" t="s">
        <v>3143</v>
      </c>
      <c r="D985" s="13" t="s">
        <v>3143</v>
      </c>
      <c r="E985" s="13" t="s">
        <v>3143</v>
      </c>
    </row>
    <row r="986" spans="1:5" ht="25.15" customHeight="1" thickTop="1" thickBot="1" x14ac:dyDescent="0.3">
      <c r="A986" s="37" t="s">
        <v>798</v>
      </c>
      <c r="B986" s="13" t="s">
        <v>24</v>
      </c>
      <c r="C986" s="13" t="s">
        <v>3143</v>
      </c>
      <c r="D986" s="13" t="s">
        <v>3143</v>
      </c>
      <c r="E986" s="13" t="s">
        <v>3143</v>
      </c>
    </row>
    <row r="987" spans="1:5" ht="25.15" customHeight="1" thickTop="1" thickBot="1" x14ac:dyDescent="0.3">
      <c r="A987" s="37" t="s">
        <v>799</v>
      </c>
      <c r="B987" s="13" t="s">
        <v>24</v>
      </c>
      <c r="C987" s="13" t="s">
        <v>3143</v>
      </c>
      <c r="D987" s="13" t="s">
        <v>3143</v>
      </c>
      <c r="E987" s="13" t="s">
        <v>3143</v>
      </c>
    </row>
    <row r="988" spans="1:5" ht="25.15" customHeight="1" thickTop="1" thickBot="1" x14ac:dyDescent="0.3">
      <c r="A988" s="37" t="s">
        <v>800</v>
      </c>
      <c r="B988" s="13" t="s">
        <v>37</v>
      </c>
      <c r="C988" s="13" t="s">
        <v>3143</v>
      </c>
      <c r="D988" s="13" t="s">
        <v>3143</v>
      </c>
      <c r="E988" s="13" t="s">
        <v>3143</v>
      </c>
    </row>
    <row r="989" spans="1:5" ht="25.15" customHeight="1" thickTop="1" thickBot="1" x14ac:dyDescent="0.3">
      <c r="A989" s="37" t="s">
        <v>3322</v>
      </c>
      <c r="B989" s="13" t="s">
        <v>24</v>
      </c>
      <c r="C989" s="13" t="s">
        <v>3143</v>
      </c>
      <c r="D989" s="13" t="s">
        <v>3143</v>
      </c>
      <c r="E989" s="13" t="s">
        <v>6</v>
      </c>
    </row>
    <row r="990" spans="1:5" ht="25.15" customHeight="1" thickTop="1" thickBot="1" x14ac:dyDescent="0.3">
      <c r="A990" s="37" t="s">
        <v>801</v>
      </c>
      <c r="B990" s="13" t="s">
        <v>24</v>
      </c>
      <c r="C990" s="13" t="s">
        <v>3143</v>
      </c>
      <c r="D990" s="13" t="s">
        <v>3143</v>
      </c>
      <c r="E990" s="13" t="s">
        <v>3143</v>
      </c>
    </row>
    <row r="991" spans="1:5" ht="25.15" customHeight="1" thickTop="1" thickBot="1" x14ac:dyDescent="0.3">
      <c r="A991" s="37" t="s">
        <v>802</v>
      </c>
      <c r="B991" s="13" t="s">
        <v>37</v>
      </c>
      <c r="C991" s="13" t="s">
        <v>3143</v>
      </c>
      <c r="D991" s="13" t="s">
        <v>3143</v>
      </c>
      <c r="E991" s="13" t="s">
        <v>3143</v>
      </c>
    </row>
    <row r="992" spans="1:5" ht="25.15" customHeight="1" thickTop="1" thickBot="1" x14ac:dyDescent="0.3">
      <c r="A992" s="37" t="s">
        <v>803</v>
      </c>
      <c r="B992" s="13" t="s">
        <v>37</v>
      </c>
      <c r="C992" s="13" t="s">
        <v>3143</v>
      </c>
      <c r="D992" s="13" t="s">
        <v>3143</v>
      </c>
      <c r="E992" s="13" t="s">
        <v>3143</v>
      </c>
    </row>
    <row r="993" spans="1:5" ht="25.15" customHeight="1" thickTop="1" thickBot="1" x14ac:dyDescent="0.3">
      <c r="A993" s="37" t="s">
        <v>804</v>
      </c>
      <c r="B993" s="13" t="s">
        <v>37</v>
      </c>
      <c r="C993" s="13" t="s">
        <v>5</v>
      </c>
      <c r="D993" s="13" t="s">
        <v>3143</v>
      </c>
      <c r="E993" s="13" t="s">
        <v>3143</v>
      </c>
    </row>
    <row r="994" spans="1:5" ht="25.15" customHeight="1" thickTop="1" thickBot="1" x14ac:dyDescent="0.3">
      <c r="A994" s="37" t="s">
        <v>3186</v>
      </c>
      <c r="B994" s="13" t="s">
        <v>37</v>
      </c>
      <c r="C994" s="13" t="s">
        <v>3143</v>
      </c>
      <c r="D994" s="13" t="s">
        <v>3143</v>
      </c>
      <c r="E994" s="13" t="s">
        <v>3143</v>
      </c>
    </row>
    <row r="995" spans="1:5" ht="25.15" customHeight="1" thickTop="1" thickBot="1" x14ac:dyDescent="0.3">
      <c r="A995" s="37" t="s">
        <v>805</v>
      </c>
      <c r="B995" s="13" t="s">
        <v>24</v>
      </c>
      <c r="C995" s="13" t="s">
        <v>3143</v>
      </c>
      <c r="D995" s="13" t="s">
        <v>3143</v>
      </c>
      <c r="E995" s="13" t="s">
        <v>3143</v>
      </c>
    </row>
    <row r="996" spans="1:5" ht="25.15" customHeight="1" thickTop="1" thickBot="1" x14ac:dyDescent="0.3">
      <c r="A996" s="37" t="s">
        <v>806</v>
      </c>
      <c r="B996" s="13" t="s">
        <v>47</v>
      </c>
      <c r="C996" s="13" t="s">
        <v>3143</v>
      </c>
      <c r="D996" s="13" t="s">
        <v>3143</v>
      </c>
      <c r="E996" s="13" t="s">
        <v>3143</v>
      </c>
    </row>
    <row r="997" spans="1:5" ht="25.15" customHeight="1" thickTop="1" thickBot="1" x14ac:dyDescent="0.3">
      <c r="A997" s="37" t="s">
        <v>807</v>
      </c>
      <c r="B997" s="13" t="s">
        <v>24</v>
      </c>
      <c r="C997" s="13" t="s">
        <v>3143</v>
      </c>
      <c r="D997" s="13" t="s">
        <v>26</v>
      </c>
      <c r="E997" s="13" t="s">
        <v>3143</v>
      </c>
    </row>
    <row r="998" spans="1:5" ht="25.15" customHeight="1" thickTop="1" thickBot="1" x14ac:dyDescent="0.3">
      <c r="A998" s="37" t="s">
        <v>808</v>
      </c>
      <c r="B998" s="13" t="s">
        <v>37</v>
      </c>
      <c r="C998" s="13" t="s">
        <v>3143</v>
      </c>
      <c r="D998" s="13" t="s">
        <v>3143</v>
      </c>
      <c r="E998" s="13" t="s">
        <v>3143</v>
      </c>
    </row>
    <row r="999" spans="1:5" ht="25.15" customHeight="1" thickTop="1" thickBot="1" x14ac:dyDescent="0.3">
      <c r="A999" s="37" t="s">
        <v>809</v>
      </c>
      <c r="B999" s="13" t="s">
        <v>24</v>
      </c>
      <c r="C999" s="13" t="s">
        <v>3143</v>
      </c>
      <c r="D999" s="13" t="s">
        <v>26</v>
      </c>
      <c r="E999" s="13" t="s">
        <v>3143</v>
      </c>
    </row>
    <row r="1000" spans="1:5" ht="25.15" customHeight="1" thickTop="1" thickBot="1" x14ac:dyDescent="0.3">
      <c r="A1000" s="37" t="s">
        <v>810</v>
      </c>
      <c r="B1000" s="13" t="s">
        <v>37</v>
      </c>
      <c r="C1000" s="13" t="s">
        <v>3143</v>
      </c>
      <c r="D1000" s="13" t="s">
        <v>3143</v>
      </c>
      <c r="E1000" s="13" t="s">
        <v>3143</v>
      </c>
    </row>
    <row r="1001" spans="1:5" ht="25.15" customHeight="1" thickTop="1" thickBot="1" x14ac:dyDescent="0.3">
      <c r="A1001" s="37" t="s">
        <v>3096</v>
      </c>
      <c r="B1001" s="13" t="s">
        <v>37</v>
      </c>
      <c r="C1001" s="13" t="s">
        <v>3143</v>
      </c>
      <c r="D1001" s="13" t="s">
        <v>3143</v>
      </c>
      <c r="E1001" s="13" t="s">
        <v>3143</v>
      </c>
    </row>
    <row r="1002" spans="1:5" ht="25.15" customHeight="1" thickTop="1" thickBot="1" x14ac:dyDescent="0.3">
      <c r="A1002" s="37" t="s">
        <v>811</v>
      </c>
      <c r="B1002" s="13" t="s">
        <v>37</v>
      </c>
      <c r="C1002" s="13" t="s">
        <v>3143</v>
      </c>
      <c r="D1002" s="13" t="s">
        <v>3143</v>
      </c>
      <c r="E1002" s="13" t="s">
        <v>3143</v>
      </c>
    </row>
    <row r="1003" spans="1:5" ht="25.15" customHeight="1" thickTop="1" thickBot="1" x14ac:dyDescent="0.3">
      <c r="A1003" s="37" t="s">
        <v>3116</v>
      </c>
      <c r="B1003" s="13" t="s">
        <v>37</v>
      </c>
      <c r="C1003" s="13" t="s">
        <v>3143</v>
      </c>
      <c r="D1003" s="13" t="s">
        <v>3143</v>
      </c>
      <c r="E1003" s="13" t="s">
        <v>3143</v>
      </c>
    </row>
    <row r="1004" spans="1:5" ht="25.15" customHeight="1" thickTop="1" thickBot="1" x14ac:dyDescent="0.3">
      <c r="A1004" s="37" t="s">
        <v>812</v>
      </c>
      <c r="B1004" s="13" t="s">
        <v>37</v>
      </c>
      <c r="C1004" s="13" t="s">
        <v>3143</v>
      </c>
      <c r="D1004" s="13" t="s">
        <v>3143</v>
      </c>
      <c r="E1004" s="13" t="s">
        <v>3143</v>
      </c>
    </row>
    <row r="1005" spans="1:5" ht="25.15" customHeight="1" thickTop="1" thickBot="1" x14ac:dyDescent="0.3">
      <c r="A1005" s="37" t="s">
        <v>813</v>
      </c>
      <c r="B1005" s="13" t="s">
        <v>37</v>
      </c>
      <c r="C1005" s="13" t="s">
        <v>3143</v>
      </c>
      <c r="D1005" s="13" t="s">
        <v>3143</v>
      </c>
      <c r="E1005" s="13" t="s">
        <v>3143</v>
      </c>
    </row>
    <row r="1006" spans="1:5" ht="25.15" customHeight="1" thickTop="1" thickBot="1" x14ac:dyDescent="0.3">
      <c r="A1006" s="37" t="s">
        <v>814</v>
      </c>
      <c r="B1006" s="13" t="s">
        <v>37</v>
      </c>
      <c r="C1006" s="13" t="s">
        <v>3143</v>
      </c>
      <c r="D1006" s="13" t="s">
        <v>3143</v>
      </c>
      <c r="E1006" s="13" t="s">
        <v>3143</v>
      </c>
    </row>
    <row r="1007" spans="1:5" ht="25.15" customHeight="1" thickTop="1" thickBot="1" x14ac:dyDescent="0.3">
      <c r="A1007" s="37" t="s">
        <v>815</v>
      </c>
      <c r="B1007" s="13" t="s">
        <v>24</v>
      </c>
      <c r="C1007" s="13" t="s">
        <v>3143</v>
      </c>
      <c r="D1007" s="13" t="s">
        <v>3143</v>
      </c>
      <c r="E1007" s="13" t="s">
        <v>3143</v>
      </c>
    </row>
    <row r="1008" spans="1:5" ht="25.15" customHeight="1" thickTop="1" thickBot="1" x14ac:dyDescent="0.3">
      <c r="A1008" s="37" t="s">
        <v>816</v>
      </c>
      <c r="B1008" s="13" t="s">
        <v>29</v>
      </c>
      <c r="C1008" s="13" t="s">
        <v>3143</v>
      </c>
      <c r="D1008" s="13" t="s">
        <v>3143</v>
      </c>
      <c r="E1008" s="13" t="s">
        <v>3143</v>
      </c>
    </row>
    <row r="1009" spans="1:5" ht="25.15" customHeight="1" thickTop="1" thickBot="1" x14ac:dyDescent="0.3">
      <c r="A1009" s="37" t="s">
        <v>817</v>
      </c>
      <c r="B1009" s="13" t="s">
        <v>24</v>
      </c>
      <c r="C1009" s="13" t="s">
        <v>5</v>
      </c>
      <c r="D1009" s="13" t="s">
        <v>3143</v>
      </c>
      <c r="E1009" s="13" t="s">
        <v>3143</v>
      </c>
    </row>
    <row r="1010" spans="1:5" ht="25.15" customHeight="1" thickTop="1" thickBot="1" x14ac:dyDescent="0.3">
      <c r="A1010" s="37" t="s">
        <v>818</v>
      </c>
      <c r="B1010" s="101" t="s">
        <v>24</v>
      </c>
      <c r="C1010" s="101" t="s">
        <v>3143</v>
      </c>
      <c r="D1010" s="101" t="s">
        <v>26</v>
      </c>
      <c r="E1010" s="102" t="s">
        <v>3143</v>
      </c>
    </row>
    <row r="1011" spans="1:5" ht="25.15" customHeight="1" thickTop="1" thickBot="1" x14ac:dyDescent="0.3">
      <c r="A1011" s="37" t="s">
        <v>819</v>
      </c>
      <c r="B1011" s="13" t="s">
        <v>24</v>
      </c>
      <c r="C1011" s="13" t="s">
        <v>3143</v>
      </c>
      <c r="D1011" s="13" t="s">
        <v>3143</v>
      </c>
      <c r="E1011" s="13" t="s">
        <v>3143</v>
      </c>
    </row>
    <row r="1012" spans="1:5" ht="25.15" customHeight="1" thickTop="1" thickBot="1" x14ac:dyDescent="0.3">
      <c r="A1012" s="37" t="s">
        <v>820</v>
      </c>
      <c r="B1012" s="13" t="s">
        <v>24</v>
      </c>
      <c r="C1012" s="13" t="s">
        <v>3143</v>
      </c>
      <c r="D1012" s="13" t="s">
        <v>3143</v>
      </c>
      <c r="E1012" s="13" t="s">
        <v>3143</v>
      </c>
    </row>
    <row r="1013" spans="1:5" ht="25.15" customHeight="1" thickTop="1" thickBot="1" x14ac:dyDescent="0.3">
      <c r="A1013" s="37" t="s">
        <v>821</v>
      </c>
      <c r="B1013" s="101" t="s">
        <v>24</v>
      </c>
      <c r="C1013" s="101" t="s">
        <v>3143</v>
      </c>
      <c r="D1013" s="101" t="s">
        <v>3143</v>
      </c>
      <c r="E1013" s="102" t="s">
        <v>3143</v>
      </c>
    </row>
    <row r="1014" spans="1:5" ht="25.15" customHeight="1" thickTop="1" thickBot="1" x14ac:dyDescent="0.3">
      <c r="A1014" s="37" t="s">
        <v>822</v>
      </c>
      <c r="B1014" s="13" t="s">
        <v>24</v>
      </c>
      <c r="C1014" s="13" t="s">
        <v>3143</v>
      </c>
      <c r="D1014" s="13" t="s">
        <v>3143</v>
      </c>
      <c r="E1014" s="13" t="s">
        <v>3143</v>
      </c>
    </row>
    <row r="1015" spans="1:5" ht="25.15" customHeight="1" thickTop="1" thickBot="1" x14ac:dyDescent="0.3">
      <c r="A1015" s="37" t="s">
        <v>823</v>
      </c>
      <c r="B1015" s="101" t="s">
        <v>24</v>
      </c>
      <c r="C1015" s="101" t="s">
        <v>3128</v>
      </c>
      <c r="D1015" s="101" t="s">
        <v>3143</v>
      </c>
      <c r="E1015" s="102" t="s">
        <v>3143</v>
      </c>
    </row>
    <row r="1016" spans="1:5" ht="25.15" customHeight="1" thickTop="1" thickBot="1" x14ac:dyDescent="0.3">
      <c r="A1016" s="37" t="s">
        <v>824</v>
      </c>
      <c r="B1016" s="13" t="s">
        <v>24</v>
      </c>
      <c r="C1016" s="13" t="s">
        <v>3143</v>
      </c>
      <c r="D1016" s="13" t="s">
        <v>3143</v>
      </c>
      <c r="E1016" s="13" t="s">
        <v>3143</v>
      </c>
    </row>
    <row r="1017" spans="1:5" ht="25.15" customHeight="1" thickTop="1" thickBot="1" x14ac:dyDescent="0.3">
      <c r="A1017" s="37" t="s">
        <v>3570</v>
      </c>
      <c r="B1017" s="13" t="s">
        <v>24</v>
      </c>
      <c r="C1017" s="13" t="s">
        <v>3143</v>
      </c>
      <c r="D1017" s="13" t="s">
        <v>3143</v>
      </c>
      <c r="E1017" s="13" t="s">
        <v>6</v>
      </c>
    </row>
    <row r="1018" spans="1:5" ht="25.15" customHeight="1" thickTop="1" thickBot="1" x14ac:dyDescent="0.3">
      <c r="A1018" s="37" t="s">
        <v>825</v>
      </c>
      <c r="B1018" s="13" t="s">
        <v>37</v>
      </c>
      <c r="C1018" s="13" t="s">
        <v>3143</v>
      </c>
      <c r="D1018" s="13" t="s">
        <v>3143</v>
      </c>
      <c r="E1018" s="13" t="s">
        <v>3143</v>
      </c>
    </row>
    <row r="1019" spans="1:5" ht="25.15" customHeight="1" thickTop="1" thickBot="1" x14ac:dyDescent="0.3">
      <c r="A1019" s="37" t="s">
        <v>826</v>
      </c>
      <c r="B1019" s="13" t="s">
        <v>37</v>
      </c>
      <c r="C1019" s="13" t="s">
        <v>3143</v>
      </c>
      <c r="D1019" s="13" t="s">
        <v>3143</v>
      </c>
      <c r="E1019" s="13" t="s">
        <v>3143</v>
      </c>
    </row>
    <row r="1020" spans="1:5" ht="25.15" customHeight="1" thickTop="1" thickBot="1" x14ac:dyDescent="0.3">
      <c r="A1020" s="37" t="s">
        <v>827</v>
      </c>
      <c r="B1020" s="13" t="s">
        <v>24</v>
      </c>
      <c r="C1020" s="13" t="s">
        <v>3143</v>
      </c>
      <c r="D1020" s="13" t="s">
        <v>26</v>
      </c>
      <c r="E1020" s="13" t="s">
        <v>3143</v>
      </c>
    </row>
    <row r="1021" spans="1:5" ht="25.15" customHeight="1" thickTop="1" thickBot="1" x14ac:dyDescent="0.3">
      <c r="A1021" s="37" t="s">
        <v>828</v>
      </c>
      <c r="B1021" s="13" t="s">
        <v>24</v>
      </c>
      <c r="C1021" s="13" t="s">
        <v>3143</v>
      </c>
      <c r="D1021" s="13" t="s">
        <v>26</v>
      </c>
      <c r="E1021" s="13" t="s">
        <v>3143</v>
      </c>
    </row>
    <row r="1022" spans="1:5" ht="25.15" customHeight="1" thickTop="1" thickBot="1" x14ac:dyDescent="0.3">
      <c r="A1022" s="37" t="s">
        <v>829</v>
      </c>
      <c r="B1022" s="13" t="s">
        <v>24</v>
      </c>
      <c r="C1022" s="13" t="s">
        <v>3143</v>
      </c>
      <c r="D1022" s="13" t="s">
        <v>3143</v>
      </c>
      <c r="E1022" s="13" t="s">
        <v>3143</v>
      </c>
    </row>
    <row r="1023" spans="1:5" ht="25.15" customHeight="1" thickTop="1" thickBot="1" x14ac:dyDescent="0.3">
      <c r="A1023" s="37" t="s">
        <v>830</v>
      </c>
      <c r="B1023" s="13" t="s">
        <v>24</v>
      </c>
      <c r="C1023" s="13" t="s">
        <v>3143</v>
      </c>
      <c r="D1023" s="13" t="s">
        <v>3143</v>
      </c>
      <c r="E1023" s="13" t="s">
        <v>3143</v>
      </c>
    </row>
    <row r="1024" spans="1:5" ht="25.15" customHeight="1" thickTop="1" thickBot="1" x14ac:dyDescent="0.3">
      <c r="A1024" s="37" t="s">
        <v>831</v>
      </c>
      <c r="B1024" s="13" t="s">
        <v>24</v>
      </c>
      <c r="C1024" s="13" t="s">
        <v>3143</v>
      </c>
      <c r="D1024" s="13" t="s">
        <v>3143</v>
      </c>
      <c r="E1024" s="13" t="s">
        <v>3143</v>
      </c>
    </row>
    <row r="1025" spans="1:5" ht="25.15" customHeight="1" thickTop="1" thickBot="1" x14ac:dyDescent="0.3">
      <c r="A1025" s="37" t="s">
        <v>832</v>
      </c>
      <c r="B1025" s="13" t="s">
        <v>37</v>
      </c>
      <c r="C1025" s="13" t="s">
        <v>3143</v>
      </c>
      <c r="D1025" s="13" t="s">
        <v>3143</v>
      </c>
      <c r="E1025" s="13" t="s">
        <v>3143</v>
      </c>
    </row>
    <row r="1026" spans="1:5" ht="25.15" customHeight="1" thickTop="1" thickBot="1" x14ac:dyDescent="0.3">
      <c r="A1026" s="37" t="s">
        <v>3146</v>
      </c>
      <c r="B1026" s="13" t="s">
        <v>24</v>
      </c>
      <c r="C1026" s="13" t="s">
        <v>3143</v>
      </c>
      <c r="D1026" s="13" t="s">
        <v>3143</v>
      </c>
      <c r="E1026" s="13" t="s">
        <v>3143</v>
      </c>
    </row>
    <row r="1027" spans="1:5" ht="25.15" customHeight="1" thickTop="1" thickBot="1" x14ac:dyDescent="0.3">
      <c r="A1027" s="37" t="s">
        <v>834</v>
      </c>
      <c r="B1027" s="101" t="s">
        <v>24</v>
      </c>
      <c r="C1027" s="101" t="s">
        <v>5</v>
      </c>
      <c r="D1027" s="101" t="s">
        <v>26</v>
      </c>
      <c r="E1027" s="102" t="s">
        <v>3143</v>
      </c>
    </row>
    <row r="1028" spans="1:5" ht="25.15" customHeight="1" thickTop="1" thickBot="1" x14ac:dyDescent="0.3">
      <c r="A1028" s="37" t="s">
        <v>3067</v>
      </c>
      <c r="B1028" s="13" t="s">
        <v>37</v>
      </c>
      <c r="C1028" s="13" t="s">
        <v>3143</v>
      </c>
      <c r="D1028" s="13" t="s">
        <v>3143</v>
      </c>
      <c r="E1028" s="13" t="s">
        <v>6</v>
      </c>
    </row>
    <row r="1029" spans="1:5" ht="25.15" customHeight="1" thickTop="1" thickBot="1" x14ac:dyDescent="0.3">
      <c r="A1029" s="37" t="s">
        <v>835</v>
      </c>
      <c r="B1029" s="13" t="s">
        <v>37</v>
      </c>
      <c r="C1029" s="13" t="s">
        <v>3128</v>
      </c>
      <c r="D1029" s="13" t="s">
        <v>3143</v>
      </c>
      <c r="E1029" s="13" t="s">
        <v>3143</v>
      </c>
    </row>
    <row r="1030" spans="1:5" ht="25.15" customHeight="1" thickTop="1" thickBot="1" x14ac:dyDescent="0.3">
      <c r="A1030" s="37" t="s">
        <v>836</v>
      </c>
      <c r="B1030" s="13" t="s">
        <v>37</v>
      </c>
      <c r="C1030" s="13" t="s">
        <v>3143</v>
      </c>
      <c r="D1030" s="13" t="s">
        <v>3143</v>
      </c>
      <c r="E1030" s="13" t="s">
        <v>3143</v>
      </c>
    </row>
    <row r="1031" spans="1:5" ht="25.15" customHeight="1" thickTop="1" thickBot="1" x14ac:dyDescent="0.3">
      <c r="A1031" s="37" t="s">
        <v>837</v>
      </c>
      <c r="B1031" s="13" t="s">
        <v>37</v>
      </c>
      <c r="C1031" s="13" t="s">
        <v>3143</v>
      </c>
      <c r="D1031" s="13" t="s">
        <v>3143</v>
      </c>
      <c r="E1031" s="13" t="s">
        <v>3143</v>
      </c>
    </row>
    <row r="1032" spans="1:5" ht="25.15" customHeight="1" thickTop="1" thickBot="1" x14ac:dyDescent="0.3">
      <c r="A1032" s="37" t="s">
        <v>838</v>
      </c>
      <c r="B1032" s="13" t="s">
        <v>37</v>
      </c>
      <c r="C1032" s="13" t="s">
        <v>3143</v>
      </c>
      <c r="D1032" s="13" t="s">
        <v>3143</v>
      </c>
      <c r="E1032" s="13" t="s">
        <v>3143</v>
      </c>
    </row>
    <row r="1033" spans="1:5" ht="25.15" customHeight="1" thickTop="1" thickBot="1" x14ac:dyDescent="0.3">
      <c r="A1033" s="37" t="s">
        <v>3324</v>
      </c>
      <c r="B1033" s="13" t="s">
        <v>24</v>
      </c>
      <c r="C1033" s="13" t="s">
        <v>3143</v>
      </c>
      <c r="D1033" s="13" t="s">
        <v>26</v>
      </c>
      <c r="E1033" s="13" t="s">
        <v>6</v>
      </c>
    </row>
    <row r="1034" spans="1:5" ht="25.15" customHeight="1" thickTop="1" thickBot="1" x14ac:dyDescent="0.3">
      <c r="A1034" s="37" t="s">
        <v>839</v>
      </c>
      <c r="B1034" s="13" t="s">
        <v>61</v>
      </c>
      <c r="C1034" s="13" t="s">
        <v>3143</v>
      </c>
      <c r="D1034" s="13" t="s">
        <v>26</v>
      </c>
      <c r="E1034" s="13" t="s">
        <v>3143</v>
      </c>
    </row>
    <row r="1035" spans="1:5" ht="25.15" customHeight="1" thickTop="1" thickBot="1" x14ac:dyDescent="0.3">
      <c r="A1035" s="37" t="s">
        <v>3325</v>
      </c>
      <c r="B1035" s="13" t="s">
        <v>24</v>
      </c>
      <c r="C1035" s="13" t="s">
        <v>3143</v>
      </c>
      <c r="D1035" s="13" t="s">
        <v>26</v>
      </c>
      <c r="E1035" s="13" t="s">
        <v>6</v>
      </c>
    </row>
    <row r="1036" spans="1:5" ht="25.15" customHeight="1" thickTop="1" thickBot="1" x14ac:dyDescent="0.3">
      <c r="A1036" s="37" t="s">
        <v>840</v>
      </c>
      <c r="B1036" s="13" t="s">
        <v>24</v>
      </c>
      <c r="C1036" s="13" t="s">
        <v>3143</v>
      </c>
      <c r="D1036" s="13" t="s">
        <v>26</v>
      </c>
      <c r="E1036" s="13" t="s">
        <v>3143</v>
      </c>
    </row>
    <row r="1037" spans="1:5" ht="25.15" customHeight="1" thickTop="1" thickBot="1" x14ac:dyDescent="0.3">
      <c r="A1037" s="37" t="s">
        <v>841</v>
      </c>
      <c r="B1037" s="13" t="s">
        <v>37</v>
      </c>
      <c r="C1037" s="13" t="s">
        <v>3143</v>
      </c>
      <c r="D1037" s="13" t="s">
        <v>3143</v>
      </c>
      <c r="E1037" s="13" t="s">
        <v>3143</v>
      </c>
    </row>
    <row r="1038" spans="1:5" ht="25.15" customHeight="1" thickTop="1" thickBot="1" x14ac:dyDescent="0.3">
      <c r="A1038" s="37" t="s">
        <v>842</v>
      </c>
      <c r="B1038" s="13" t="s">
        <v>24</v>
      </c>
      <c r="C1038" s="13" t="s">
        <v>3143</v>
      </c>
      <c r="D1038" s="13" t="s">
        <v>3143</v>
      </c>
      <c r="E1038" s="13" t="s">
        <v>3143</v>
      </c>
    </row>
    <row r="1039" spans="1:5" ht="25.15" customHeight="1" thickTop="1" thickBot="1" x14ac:dyDescent="0.3">
      <c r="A1039" s="37" t="s">
        <v>843</v>
      </c>
      <c r="B1039" s="13" t="s">
        <v>29</v>
      </c>
      <c r="C1039" s="13" t="s">
        <v>3143</v>
      </c>
      <c r="D1039" s="13" t="s">
        <v>3143</v>
      </c>
      <c r="E1039" s="13" t="s">
        <v>3143</v>
      </c>
    </row>
    <row r="1040" spans="1:5" ht="25.15" customHeight="1" thickTop="1" thickBot="1" x14ac:dyDescent="0.3">
      <c r="A1040" s="37" t="s">
        <v>844</v>
      </c>
      <c r="B1040" s="13" t="s">
        <v>24</v>
      </c>
      <c r="C1040" s="13" t="s">
        <v>3143</v>
      </c>
      <c r="D1040" s="13" t="s">
        <v>3143</v>
      </c>
      <c r="E1040" s="13" t="s">
        <v>3143</v>
      </c>
    </row>
    <row r="1041" spans="1:5" ht="25.15" customHeight="1" thickTop="1" thickBot="1" x14ac:dyDescent="0.3">
      <c r="A1041" s="37" t="s">
        <v>845</v>
      </c>
      <c r="B1041" s="13" t="s">
        <v>37</v>
      </c>
      <c r="C1041" s="13" t="s">
        <v>5</v>
      </c>
      <c r="D1041" s="13" t="s">
        <v>3143</v>
      </c>
      <c r="E1041" s="13" t="s">
        <v>3143</v>
      </c>
    </row>
    <row r="1042" spans="1:5" ht="25.15" customHeight="1" thickTop="1" thickBot="1" x14ac:dyDescent="0.3">
      <c r="A1042" s="37" t="s">
        <v>3078</v>
      </c>
      <c r="B1042" s="13" t="s">
        <v>37</v>
      </c>
      <c r="C1042" s="13" t="s">
        <v>3143</v>
      </c>
      <c r="D1042" s="13" t="s">
        <v>3143</v>
      </c>
      <c r="E1042" s="13" t="s">
        <v>3143</v>
      </c>
    </row>
    <row r="1043" spans="1:5" ht="25.15" customHeight="1" thickTop="1" thickBot="1" x14ac:dyDescent="0.3">
      <c r="A1043" s="37" t="s">
        <v>3521</v>
      </c>
      <c r="B1043" s="13" t="s">
        <v>24</v>
      </c>
      <c r="C1043" s="13" t="s">
        <v>3143</v>
      </c>
      <c r="D1043" s="13" t="s">
        <v>3143</v>
      </c>
      <c r="E1043" s="13" t="s">
        <v>3143</v>
      </c>
    </row>
    <row r="1044" spans="1:5" ht="25.15" customHeight="1" thickTop="1" thickBot="1" x14ac:dyDescent="0.3">
      <c r="A1044" s="37" t="s">
        <v>846</v>
      </c>
      <c r="B1044" s="13" t="s">
        <v>37</v>
      </c>
      <c r="C1044" s="13" t="s">
        <v>3143</v>
      </c>
      <c r="D1044" s="13" t="s">
        <v>3143</v>
      </c>
      <c r="E1044" s="13" t="s">
        <v>3143</v>
      </c>
    </row>
    <row r="1045" spans="1:5" ht="25.15" customHeight="1" thickTop="1" thickBot="1" x14ac:dyDescent="0.3">
      <c r="A1045" s="37" t="s">
        <v>847</v>
      </c>
      <c r="B1045" s="13" t="s">
        <v>24</v>
      </c>
      <c r="C1045" s="13" t="s">
        <v>3143</v>
      </c>
      <c r="D1045" s="13" t="s">
        <v>3143</v>
      </c>
      <c r="E1045" s="13" t="s">
        <v>3143</v>
      </c>
    </row>
    <row r="1046" spans="1:5" ht="25.15" customHeight="1" thickTop="1" thickBot="1" x14ac:dyDescent="0.3">
      <c r="A1046" s="37" t="s">
        <v>848</v>
      </c>
      <c r="B1046" s="13" t="s">
        <v>37</v>
      </c>
      <c r="C1046" s="13" t="s">
        <v>3143</v>
      </c>
      <c r="D1046" s="13" t="s">
        <v>3143</v>
      </c>
      <c r="E1046" s="13" t="s">
        <v>3143</v>
      </c>
    </row>
    <row r="1047" spans="1:5" ht="25.15" customHeight="1" thickTop="1" thickBot="1" x14ac:dyDescent="0.3">
      <c r="A1047" s="37" t="s">
        <v>849</v>
      </c>
      <c r="B1047" s="13" t="s">
        <v>24</v>
      </c>
      <c r="C1047" s="13" t="s">
        <v>3143</v>
      </c>
      <c r="D1047" s="13" t="s">
        <v>3143</v>
      </c>
      <c r="E1047" s="13" t="s">
        <v>3143</v>
      </c>
    </row>
    <row r="1048" spans="1:5" ht="25.15" customHeight="1" thickTop="1" thickBot="1" x14ac:dyDescent="0.3">
      <c r="A1048" s="37" t="s">
        <v>850</v>
      </c>
      <c r="B1048" s="13" t="s">
        <v>24</v>
      </c>
      <c r="C1048" s="13" t="s">
        <v>3143</v>
      </c>
      <c r="D1048" s="13" t="s">
        <v>3143</v>
      </c>
      <c r="E1048" s="13" t="s">
        <v>3143</v>
      </c>
    </row>
    <row r="1049" spans="1:5" ht="25.15" customHeight="1" thickTop="1" thickBot="1" x14ac:dyDescent="0.3">
      <c r="A1049" s="37" t="s">
        <v>851</v>
      </c>
      <c r="B1049" s="13" t="s">
        <v>24</v>
      </c>
      <c r="C1049" s="13" t="s">
        <v>3143</v>
      </c>
      <c r="D1049" s="13" t="s">
        <v>3143</v>
      </c>
      <c r="E1049" s="13" t="s">
        <v>3143</v>
      </c>
    </row>
    <row r="1050" spans="1:5" ht="25.15" customHeight="1" thickTop="1" thickBot="1" x14ac:dyDescent="0.3">
      <c r="A1050" s="37" t="s">
        <v>3326</v>
      </c>
      <c r="B1050" s="13" t="s">
        <v>24</v>
      </c>
      <c r="C1050" s="13" t="s">
        <v>3143</v>
      </c>
      <c r="D1050" s="13" t="s">
        <v>3143</v>
      </c>
      <c r="E1050" s="13" t="s">
        <v>6</v>
      </c>
    </row>
    <row r="1051" spans="1:5" ht="25.15" customHeight="1" thickTop="1" thickBot="1" x14ac:dyDescent="0.3">
      <c r="A1051" s="37" t="s">
        <v>852</v>
      </c>
      <c r="B1051" s="13" t="s">
        <v>37</v>
      </c>
      <c r="C1051" s="13" t="s">
        <v>3143</v>
      </c>
      <c r="D1051" s="13" t="s">
        <v>3143</v>
      </c>
      <c r="E1051" s="13" t="s">
        <v>3143</v>
      </c>
    </row>
    <row r="1052" spans="1:5" ht="25.15" customHeight="1" thickTop="1" thickBot="1" x14ac:dyDescent="0.3">
      <c r="A1052" s="37" t="s">
        <v>853</v>
      </c>
      <c r="B1052" s="13" t="s">
        <v>37</v>
      </c>
      <c r="C1052" s="13" t="s">
        <v>3143</v>
      </c>
      <c r="D1052" s="13" t="s">
        <v>3143</v>
      </c>
      <c r="E1052" s="13" t="s">
        <v>3143</v>
      </c>
    </row>
    <row r="1053" spans="1:5" ht="25.15" customHeight="1" thickTop="1" thickBot="1" x14ac:dyDescent="0.3">
      <c r="A1053" s="37" t="s">
        <v>854</v>
      </c>
      <c r="B1053" s="13" t="s">
        <v>37</v>
      </c>
      <c r="C1053" s="13" t="s">
        <v>3143</v>
      </c>
      <c r="D1053" s="13" t="s">
        <v>3143</v>
      </c>
      <c r="E1053" s="13" t="s">
        <v>3143</v>
      </c>
    </row>
    <row r="1054" spans="1:5" ht="25.15" customHeight="1" thickTop="1" thickBot="1" x14ac:dyDescent="0.3">
      <c r="A1054" s="37" t="s">
        <v>855</v>
      </c>
      <c r="B1054" s="13" t="s">
        <v>29</v>
      </c>
      <c r="C1054" s="13" t="s">
        <v>3143</v>
      </c>
      <c r="D1054" s="13" t="s">
        <v>3143</v>
      </c>
      <c r="E1054" s="13" t="s">
        <v>3143</v>
      </c>
    </row>
    <row r="1055" spans="1:5" ht="25.15" customHeight="1" thickTop="1" thickBot="1" x14ac:dyDescent="0.3">
      <c r="A1055" s="37" t="s">
        <v>856</v>
      </c>
      <c r="B1055" s="13" t="s">
        <v>24</v>
      </c>
      <c r="C1055" s="13" t="s">
        <v>3143</v>
      </c>
      <c r="D1055" s="13" t="s">
        <v>26</v>
      </c>
      <c r="E1055" s="13" t="s">
        <v>3143</v>
      </c>
    </row>
    <row r="1056" spans="1:5" ht="25.15" customHeight="1" thickTop="1" thickBot="1" x14ac:dyDescent="0.3">
      <c r="A1056" s="37" t="s">
        <v>3327</v>
      </c>
      <c r="B1056" s="13" t="s">
        <v>24</v>
      </c>
      <c r="C1056" s="13" t="s">
        <v>3143</v>
      </c>
      <c r="D1056" s="13" t="s">
        <v>26</v>
      </c>
      <c r="E1056" s="13" t="s">
        <v>6</v>
      </c>
    </row>
    <row r="1057" spans="1:5" ht="25.15" customHeight="1" thickTop="1" thickBot="1" x14ac:dyDescent="0.3">
      <c r="A1057" s="37" t="s">
        <v>3502</v>
      </c>
      <c r="B1057" s="13" t="s">
        <v>47</v>
      </c>
      <c r="C1057" s="13" t="s">
        <v>3143</v>
      </c>
      <c r="D1057" s="13" t="s">
        <v>26</v>
      </c>
      <c r="E1057" s="13" t="s">
        <v>6</v>
      </c>
    </row>
    <row r="1058" spans="1:5" ht="25.15" customHeight="1" thickTop="1" thickBot="1" x14ac:dyDescent="0.3">
      <c r="A1058" s="37" t="s">
        <v>857</v>
      </c>
      <c r="B1058" s="13" t="s">
        <v>24</v>
      </c>
      <c r="C1058" s="13" t="s">
        <v>3143</v>
      </c>
      <c r="D1058" s="13" t="s">
        <v>26</v>
      </c>
      <c r="E1058" s="13" t="s">
        <v>3143</v>
      </c>
    </row>
    <row r="1059" spans="1:5" ht="25.15" customHeight="1" thickTop="1" thickBot="1" x14ac:dyDescent="0.3">
      <c r="A1059" s="37" t="s">
        <v>3558</v>
      </c>
      <c r="B1059" s="13" t="s">
        <v>24</v>
      </c>
      <c r="C1059" s="13" t="s">
        <v>3143</v>
      </c>
      <c r="D1059" s="13" t="s">
        <v>3143</v>
      </c>
      <c r="E1059" s="13" t="s">
        <v>3143</v>
      </c>
    </row>
    <row r="1060" spans="1:5" ht="25.15" customHeight="1" thickTop="1" thickBot="1" x14ac:dyDescent="0.3">
      <c r="A1060" s="37" t="s">
        <v>858</v>
      </c>
      <c r="B1060" s="13" t="s">
        <v>24</v>
      </c>
      <c r="C1060" s="13" t="s">
        <v>3143</v>
      </c>
      <c r="D1060" s="13" t="s">
        <v>3143</v>
      </c>
      <c r="E1060" s="13" t="s">
        <v>3143</v>
      </c>
    </row>
    <row r="1061" spans="1:5" ht="25.15" customHeight="1" thickTop="1" thickBot="1" x14ac:dyDescent="0.3">
      <c r="A1061" s="37" t="s">
        <v>859</v>
      </c>
      <c r="B1061" s="13" t="s">
        <v>37</v>
      </c>
      <c r="C1061" s="13" t="s">
        <v>3143</v>
      </c>
      <c r="D1061" s="13" t="s">
        <v>3143</v>
      </c>
      <c r="E1061" s="13" t="s">
        <v>3143</v>
      </c>
    </row>
    <row r="1062" spans="1:5" ht="25.15" customHeight="1" thickTop="1" thickBot="1" x14ac:dyDescent="0.3">
      <c r="A1062" s="37" t="s">
        <v>2892</v>
      </c>
      <c r="B1062" s="13" t="s">
        <v>47</v>
      </c>
      <c r="C1062" s="13" t="s">
        <v>3143</v>
      </c>
      <c r="D1062" s="13" t="s">
        <v>3143</v>
      </c>
      <c r="E1062" s="13" t="s">
        <v>3143</v>
      </c>
    </row>
    <row r="1063" spans="1:5" ht="25.15" customHeight="1" thickTop="1" thickBot="1" x14ac:dyDescent="0.3">
      <c r="A1063" s="37" t="s">
        <v>860</v>
      </c>
      <c r="B1063" s="13" t="s">
        <v>47</v>
      </c>
      <c r="C1063" s="13" t="s">
        <v>3143</v>
      </c>
      <c r="D1063" s="13" t="s">
        <v>26</v>
      </c>
      <c r="E1063" s="13" t="s">
        <v>3143</v>
      </c>
    </row>
    <row r="1064" spans="1:5" ht="25.15" customHeight="1" thickTop="1" thickBot="1" x14ac:dyDescent="0.3">
      <c r="A1064" s="37" t="s">
        <v>861</v>
      </c>
      <c r="B1064" s="13" t="s">
        <v>47</v>
      </c>
      <c r="C1064" s="13" t="s">
        <v>3143</v>
      </c>
      <c r="D1064" s="13" t="s">
        <v>26</v>
      </c>
      <c r="E1064" s="13" t="s">
        <v>3143</v>
      </c>
    </row>
    <row r="1065" spans="1:5" ht="25.15" customHeight="1" thickTop="1" thickBot="1" x14ac:dyDescent="0.3">
      <c r="A1065" s="37" t="s">
        <v>862</v>
      </c>
      <c r="B1065" s="13" t="s">
        <v>24</v>
      </c>
      <c r="C1065" s="13" t="s">
        <v>3143</v>
      </c>
      <c r="D1065" s="13" t="s">
        <v>3143</v>
      </c>
      <c r="E1065" s="13" t="s">
        <v>3143</v>
      </c>
    </row>
    <row r="1066" spans="1:5" ht="25.15" customHeight="1" thickTop="1" thickBot="1" x14ac:dyDescent="0.3">
      <c r="A1066" s="37" t="s">
        <v>863</v>
      </c>
      <c r="B1066" s="13" t="s">
        <v>37</v>
      </c>
      <c r="C1066" s="13" t="s">
        <v>3143</v>
      </c>
      <c r="D1066" s="13" t="s">
        <v>3143</v>
      </c>
      <c r="E1066" s="13" t="s">
        <v>3143</v>
      </c>
    </row>
    <row r="1067" spans="1:5" ht="25.15" customHeight="1" thickTop="1" thickBot="1" x14ac:dyDescent="0.3">
      <c r="A1067" s="37" t="s">
        <v>3074</v>
      </c>
      <c r="B1067" s="13" t="s">
        <v>47</v>
      </c>
      <c r="C1067" s="13" t="s">
        <v>3143</v>
      </c>
      <c r="D1067" s="13" t="s">
        <v>3143</v>
      </c>
      <c r="E1067" s="13" t="s">
        <v>3143</v>
      </c>
    </row>
    <row r="1068" spans="1:5" ht="25.15" customHeight="1" thickTop="1" thickBot="1" x14ac:dyDescent="0.3">
      <c r="A1068" s="37" t="s">
        <v>864</v>
      </c>
      <c r="B1068" s="13" t="s">
        <v>37</v>
      </c>
      <c r="C1068" s="13" t="s">
        <v>3143</v>
      </c>
      <c r="D1068" s="13" t="s">
        <v>3143</v>
      </c>
      <c r="E1068" s="13" t="s">
        <v>3143</v>
      </c>
    </row>
    <row r="1069" spans="1:5" ht="25.15" customHeight="1" thickTop="1" thickBot="1" x14ac:dyDescent="0.3">
      <c r="A1069" s="37" t="s">
        <v>865</v>
      </c>
      <c r="B1069" s="13" t="s">
        <v>24</v>
      </c>
      <c r="C1069" s="13" t="s">
        <v>3143</v>
      </c>
      <c r="D1069" s="13" t="s">
        <v>3143</v>
      </c>
      <c r="E1069" s="13" t="s">
        <v>3143</v>
      </c>
    </row>
    <row r="1070" spans="1:5" ht="25.15" customHeight="1" thickTop="1" thickBot="1" x14ac:dyDescent="0.3">
      <c r="A1070" s="37" t="s">
        <v>866</v>
      </c>
      <c r="B1070" s="13" t="s">
        <v>29</v>
      </c>
      <c r="C1070" s="13" t="s">
        <v>3143</v>
      </c>
      <c r="D1070" s="13" t="s">
        <v>3143</v>
      </c>
      <c r="E1070" s="13" t="s">
        <v>3143</v>
      </c>
    </row>
    <row r="1071" spans="1:5" ht="25.15" customHeight="1" thickTop="1" thickBot="1" x14ac:dyDescent="0.3">
      <c r="A1071" s="37" t="s">
        <v>867</v>
      </c>
      <c r="B1071" s="13" t="s">
        <v>47</v>
      </c>
      <c r="C1071" s="13" t="s">
        <v>3143</v>
      </c>
      <c r="D1071" s="13" t="s">
        <v>3143</v>
      </c>
      <c r="E1071" s="13" t="s">
        <v>3143</v>
      </c>
    </row>
    <row r="1072" spans="1:5" ht="25.15" customHeight="1" thickTop="1" thickBot="1" x14ac:dyDescent="0.3">
      <c r="A1072" s="37" t="s">
        <v>868</v>
      </c>
      <c r="B1072" s="13" t="s">
        <v>47</v>
      </c>
      <c r="C1072" s="13" t="s">
        <v>3143</v>
      </c>
      <c r="D1072" s="13" t="s">
        <v>3143</v>
      </c>
      <c r="E1072" s="13" t="s">
        <v>3143</v>
      </c>
    </row>
    <row r="1073" spans="1:5" ht="25.15" customHeight="1" thickTop="1" thickBot="1" x14ac:dyDescent="0.3">
      <c r="A1073" s="37" t="s">
        <v>869</v>
      </c>
      <c r="B1073" s="13" t="s">
        <v>61</v>
      </c>
      <c r="C1073" s="13" t="s">
        <v>3143</v>
      </c>
      <c r="D1073" s="13" t="s">
        <v>3143</v>
      </c>
      <c r="E1073" s="13" t="s">
        <v>3143</v>
      </c>
    </row>
    <row r="1074" spans="1:5" ht="25.15" customHeight="1" thickTop="1" thickBot="1" x14ac:dyDescent="0.3">
      <c r="A1074" s="37" t="s">
        <v>870</v>
      </c>
      <c r="B1074" s="13" t="s">
        <v>47</v>
      </c>
      <c r="C1074" s="13" t="s">
        <v>3143</v>
      </c>
      <c r="D1074" s="13" t="s">
        <v>3143</v>
      </c>
      <c r="E1074" s="13" t="s">
        <v>3143</v>
      </c>
    </row>
    <row r="1075" spans="1:5" ht="25.15" customHeight="1" thickTop="1" thickBot="1" x14ac:dyDescent="0.3">
      <c r="A1075" s="37" t="s">
        <v>871</v>
      </c>
      <c r="B1075" s="13" t="s">
        <v>24</v>
      </c>
      <c r="C1075" s="13" t="s">
        <v>3143</v>
      </c>
      <c r="D1075" s="13" t="s">
        <v>3143</v>
      </c>
      <c r="E1075" s="13" t="s">
        <v>3143</v>
      </c>
    </row>
    <row r="1076" spans="1:5" ht="25.15" customHeight="1" thickTop="1" thickBot="1" x14ac:dyDescent="0.3">
      <c r="A1076" s="37" t="s">
        <v>872</v>
      </c>
      <c r="B1076" s="13" t="s">
        <v>24</v>
      </c>
      <c r="C1076" s="13" t="s">
        <v>3143</v>
      </c>
      <c r="D1076" s="13" t="s">
        <v>3143</v>
      </c>
      <c r="E1076" s="13" t="s">
        <v>3143</v>
      </c>
    </row>
    <row r="1077" spans="1:5" ht="25.15" customHeight="1" thickTop="1" thickBot="1" x14ac:dyDescent="0.3">
      <c r="A1077" s="37" t="s">
        <v>873</v>
      </c>
      <c r="B1077" s="13" t="s">
        <v>37</v>
      </c>
      <c r="C1077" s="13" t="s">
        <v>3143</v>
      </c>
      <c r="D1077" s="13" t="s">
        <v>26</v>
      </c>
      <c r="E1077" s="13" t="s">
        <v>3143</v>
      </c>
    </row>
    <row r="1078" spans="1:5" ht="25.15" customHeight="1" thickTop="1" thickBot="1" x14ac:dyDescent="0.3">
      <c r="A1078" s="37" t="s">
        <v>874</v>
      </c>
      <c r="B1078" s="13" t="s">
        <v>29</v>
      </c>
      <c r="C1078" s="13" t="s">
        <v>3143</v>
      </c>
      <c r="D1078" s="13" t="s">
        <v>3143</v>
      </c>
      <c r="E1078" s="13" t="s">
        <v>3143</v>
      </c>
    </row>
    <row r="1079" spans="1:5" ht="25.15" customHeight="1" thickTop="1" thickBot="1" x14ac:dyDescent="0.3">
      <c r="A1079" s="37" t="s">
        <v>875</v>
      </c>
      <c r="B1079" s="13" t="s">
        <v>29</v>
      </c>
      <c r="C1079" s="13" t="s">
        <v>3143</v>
      </c>
      <c r="D1079" s="13" t="s">
        <v>3143</v>
      </c>
      <c r="E1079" s="13" t="s">
        <v>3143</v>
      </c>
    </row>
    <row r="1080" spans="1:5" ht="25.15" customHeight="1" thickTop="1" thickBot="1" x14ac:dyDescent="0.3">
      <c r="A1080" s="37" t="s">
        <v>876</v>
      </c>
      <c r="B1080" s="13" t="s">
        <v>29</v>
      </c>
      <c r="C1080" s="13" t="s">
        <v>5</v>
      </c>
      <c r="D1080" s="13" t="s">
        <v>3143</v>
      </c>
      <c r="E1080" s="13" t="s">
        <v>3143</v>
      </c>
    </row>
    <row r="1081" spans="1:5" ht="25.15" customHeight="1" thickTop="1" thickBot="1" x14ac:dyDescent="0.3">
      <c r="A1081" s="37" t="s">
        <v>877</v>
      </c>
      <c r="B1081" s="13" t="s">
        <v>37</v>
      </c>
      <c r="C1081" s="13" t="s">
        <v>3143</v>
      </c>
      <c r="D1081" s="13" t="s">
        <v>3143</v>
      </c>
      <c r="E1081" s="13" t="s">
        <v>3143</v>
      </c>
    </row>
    <row r="1082" spans="1:5" ht="25.15" customHeight="1" thickTop="1" thickBot="1" x14ac:dyDescent="0.3">
      <c r="A1082" s="37" t="s">
        <v>878</v>
      </c>
      <c r="B1082" s="13" t="s">
        <v>37</v>
      </c>
      <c r="C1082" s="13" t="s">
        <v>5</v>
      </c>
      <c r="D1082" s="13" t="s">
        <v>3143</v>
      </c>
      <c r="E1082" s="13" t="s">
        <v>3143</v>
      </c>
    </row>
    <row r="1083" spans="1:5" ht="25.15" customHeight="1" thickTop="1" thickBot="1" x14ac:dyDescent="0.3">
      <c r="A1083" s="37" t="s">
        <v>879</v>
      </c>
      <c r="B1083" s="13" t="s">
        <v>24</v>
      </c>
      <c r="C1083" s="13" t="s">
        <v>3143</v>
      </c>
      <c r="D1083" s="13" t="s">
        <v>3143</v>
      </c>
      <c r="E1083" s="13" t="s">
        <v>3143</v>
      </c>
    </row>
    <row r="1084" spans="1:5" ht="25.15" customHeight="1" thickTop="1" thickBot="1" x14ac:dyDescent="0.3">
      <c r="A1084" s="37" t="s">
        <v>3328</v>
      </c>
      <c r="B1084" s="13" t="s">
        <v>37</v>
      </c>
      <c r="C1084" s="13" t="s">
        <v>3143</v>
      </c>
      <c r="D1084" s="13" t="s">
        <v>3143</v>
      </c>
      <c r="E1084" s="13" t="s">
        <v>6</v>
      </c>
    </row>
    <row r="1085" spans="1:5" ht="25.15" customHeight="1" thickTop="1" thickBot="1" x14ac:dyDescent="0.3">
      <c r="A1085" s="37" t="s">
        <v>3329</v>
      </c>
      <c r="B1085" s="13" t="s">
        <v>24</v>
      </c>
      <c r="C1085" s="13" t="s">
        <v>3143</v>
      </c>
      <c r="D1085" s="13" t="s">
        <v>3143</v>
      </c>
      <c r="E1085" s="13" t="s">
        <v>6</v>
      </c>
    </row>
    <row r="1086" spans="1:5" ht="25.15" customHeight="1" thickTop="1" thickBot="1" x14ac:dyDescent="0.3">
      <c r="A1086" s="37" t="s">
        <v>3330</v>
      </c>
      <c r="B1086" s="13" t="s">
        <v>37</v>
      </c>
      <c r="C1086" s="13" t="s">
        <v>3143</v>
      </c>
      <c r="D1086" s="13" t="s">
        <v>3143</v>
      </c>
      <c r="E1086" s="13" t="s">
        <v>6</v>
      </c>
    </row>
    <row r="1087" spans="1:5" ht="25.15" customHeight="1" thickTop="1" thickBot="1" x14ac:dyDescent="0.3">
      <c r="A1087" s="37" t="s">
        <v>3331</v>
      </c>
      <c r="B1087" s="13" t="s">
        <v>37</v>
      </c>
      <c r="C1087" s="13" t="s">
        <v>3143</v>
      </c>
      <c r="D1087" s="13" t="s">
        <v>3143</v>
      </c>
      <c r="E1087" s="13" t="s">
        <v>6</v>
      </c>
    </row>
    <row r="1088" spans="1:5" ht="25.15" customHeight="1" thickTop="1" thickBot="1" x14ac:dyDescent="0.3">
      <c r="A1088" s="37" t="s">
        <v>880</v>
      </c>
      <c r="B1088" s="13" t="s">
        <v>24</v>
      </c>
      <c r="C1088" s="13" t="s">
        <v>3143</v>
      </c>
      <c r="D1088" s="13" t="s">
        <v>3143</v>
      </c>
      <c r="E1088" s="13" t="s">
        <v>3143</v>
      </c>
    </row>
    <row r="1089" spans="1:5" ht="25.15" customHeight="1" thickTop="1" thickBot="1" x14ac:dyDescent="0.3">
      <c r="A1089" s="37" t="s">
        <v>881</v>
      </c>
      <c r="B1089" s="13" t="s">
        <v>24</v>
      </c>
      <c r="C1089" s="13" t="s">
        <v>3143</v>
      </c>
      <c r="D1089" s="13" t="s">
        <v>3143</v>
      </c>
      <c r="E1089" s="13" t="s">
        <v>3143</v>
      </c>
    </row>
    <row r="1090" spans="1:5" ht="25.15" customHeight="1" thickTop="1" thickBot="1" x14ac:dyDescent="0.3">
      <c r="A1090" s="37" t="s">
        <v>3503</v>
      </c>
      <c r="B1090" s="13" t="s">
        <v>24</v>
      </c>
      <c r="C1090" s="13" t="s">
        <v>3143</v>
      </c>
      <c r="D1090" s="13" t="s">
        <v>3143</v>
      </c>
      <c r="E1090" s="13" t="s">
        <v>6</v>
      </c>
    </row>
    <row r="1091" spans="1:5" ht="25.15" customHeight="1" thickTop="1" thickBot="1" x14ac:dyDescent="0.3">
      <c r="A1091" s="37" t="s">
        <v>882</v>
      </c>
      <c r="B1091" s="13" t="s">
        <v>24</v>
      </c>
      <c r="C1091" s="13" t="s">
        <v>3143</v>
      </c>
      <c r="D1091" s="13" t="s">
        <v>3143</v>
      </c>
      <c r="E1091" s="13" t="s">
        <v>3143</v>
      </c>
    </row>
    <row r="1092" spans="1:5" ht="25.15" customHeight="1" thickTop="1" thickBot="1" x14ac:dyDescent="0.3">
      <c r="A1092" s="37" t="s">
        <v>883</v>
      </c>
      <c r="B1092" s="13" t="s">
        <v>24</v>
      </c>
      <c r="C1092" s="13" t="s">
        <v>3143</v>
      </c>
      <c r="D1092" s="13" t="s">
        <v>3143</v>
      </c>
      <c r="E1092" s="13" t="s">
        <v>3143</v>
      </c>
    </row>
    <row r="1093" spans="1:5" ht="25.15" customHeight="1" thickTop="1" thickBot="1" x14ac:dyDescent="0.3">
      <c r="A1093" s="37" t="s">
        <v>884</v>
      </c>
      <c r="B1093" s="13" t="s">
        <v>24</v>
      </c>
      <c r="C1093" s="13" t="s">
        <v>3143</v>
      </c>
      <c r="D1093" s="13" t="s">
        <v>3143</v>
      </c>
      <c r="E1093" s="13" t="s">
        <v>3143</v>
      </c>
    </row>
    <row r="1094" spans="1:5" ht="25.15" customHeight="1" thickTop="1" thickBot="1" x14ac:dyDescent="0.3">
      <c r="A1094" s="37" t="s">
        <v>885</v>
      </c>
      <c r="B1094" s="13" t="s">
        <v>37</v>
      </c>
      <c r="C1094" s="13" t="s">
        <v>3143</v>
      </c>
      <c r="D1094" s="13" t="s">
        <v>3143</v>
      </c>
      <c r="E1094" s="13" t="s">
        <v>3143</v>
      </c>
    </row>
    <row r="1095" spans="1:5" ht="25.15" customHeight="1" thickTop="1" thickBot="1" x14ac:dyDescent="0.3">
      <c r="A1095" s="37" t="s">
        <v>886</v>
      </c>
      <c r="B1095" s="13" t="s">
        <v>47</v>
      </c>
      <c r="C1095" s="13" t="s">
        <v>3143</v>
      </c>
      <c r="D1095" s="13" t="s">
        <v>26</v>
      </c>
      <c r="E1095" s="13" t="s">
        <v>3143</v>
      </c>
    </row>
    <row r="1096" spans="1:5" ht="25.15" customHeight="1" thickTop="1" thickBot="1" x14ac:dyDescent="0.3">
      <c r="A1096" s="37" t="s">
        <v>887</v>
      </c>
      <c r="B1096" s="13" t="s">
        <v>37</v>
      </c>
      <c r="C1096" s="13" t="s">
        <v>3143</v>
      </c>
      <c r="D1096" s="13" t="s">
        <v>3143</v>
      </c>
      <c r="E1096" s="13" t="s">
        <v>3143</v>
      </c>
    </row>
    <row r="1097" spans="1:5" ht="25.15" customHeight="1" thickTop="1" thickBot="1" x14ac:dyDescent="0.3">
      <c r="A1097" s="37" t="s">
        <v>888</v>
      </c>
      <c r="B1097" s="13" t="s">
        <v>29</v>
      </c>
      <c r="C1097" s="13" t="s">
        <v>3143</v>
      </c>
      <c r="D1097" s="13" t="s">
        <v>3143</v>
      </c>
      <c r="E1097" s="13" t="s">
        <v>3143</v>
      </c>
    </row>
    <row r="1098" spans="1:5" ht="25.15" customHeight="1" thickTop="1" thickBot="1" x14ac:dyDescent="0.3">
      <c r="A1098" s="37" t="s">
        <v>889</v>
      </c>
      <c r="B1098" s="13" t="s">
        <v>24</v>
      </c>
      <c r="C1098" s="13" t="s">
        <v>3143</v>
      </c>
      <c r="D1098" s="13" t="s">
        <v>3143</v>
      </c>
      <c r="E1098" s="13" t="s">
        <v>3143</v>
      </c>
    </row>
    <row r="1099" spans="1:5" ht="25.15" customHeight="1" thickTop="1" thickBot="1" x14ac:dyDescent="0.3">
      <c r="A1099" s="37" t="s">
        <v>890</v>
      </c>
      <c r="B1099" s="13" t="s">
        <v>37</v>
      </c>
      <c r="C1099" s="13" t="s">
        <v>3143</v>
      </c>
      <c r="D1099" s="13" t="s">
        <v>3143</v>
      </c>
      <c r="E1099" s="13" t="s">
        <v>3143</v>
      </c>
    </row>
    <row r="1100" spans="1:5" ht="25.15" customHeight="1" thickTop="1" thickBot="1" x14ac:dyDescent="0.3">
      <c r="A1100" s="37" t="s">
        <v>891</v>
      </c>
      <c r="B1100" s="13" t="s">
        <v>37</v>
      </c>
      <c r="C1100" s="13" t="s">
        <v>3143</v>
      </c>
      <c r="D1100" s="13" t="s">
        <v>3143</v>
      </c>
      <c r="E1100" s="13" t="s">
        <v>3143</v>
      </c>
    </row>
    <row r="1101" spans="1:5" ht="25.15" customHeight="1" thickTop="1" thickBot="1" x14ac:dyDescent="0.3">
      <c r="A1101" s="37" t="s">
        <v>892</v>
      </c>
      <c r="B1101" s="13" t="s">
        <v>37</v>
      </c>
      <c r="C1101" s="13" t="s">
        <v>3143</v>
      </c>
      <c r="D1101" s="13" t="s">
        <v>3143</v>
      </c>
      <c r="E1101" s="13" t="s">
        <v>3143</v>
      </c>
    </row>
    <row r="1102" spans="1:5" ht="25.15" customHeight="1" thickTop="1" thickBot="1" x14ac:dyDescent="0.3">
      <c r="A1102" s="37" t="s">
        <v>893</v>
      </c>
      <c r="B1102" s="13" t="s">
        <v>24</v>
      </c>
      <c r="C1102" s="13" t="s">
        <v>3143</v>
      </c>
      <c r="D1102" s="13" t="s">
        <v>3143</v>
      </c>
      <c r="E1102" s="13" t="s">
        <v>3143</v>
      </c>
    </row>
    <row r="1103" spans="1:5" ht="25.15" customHeight="1" thickTop="1" thickBot="1" x14ac:dyDescent="0.3">
      <c r="A1103" s="37" t="s">
        <v>894</v>
      </c>
      <c r="B1103" s="13" t="s">
        <v>24</v>
      </c>
      <c r="C1103" s="13" t="s">
        <v>3143</v>
      </c>
      <c r="D1103" s="13" t="s">
        <v>3143</v>
      </c>
      <c r="E1103" s="13" t="s">
        <v>3143</v>
      </c>
    </row>
    <row r="1104" spans="1:5" ht="25.15" customHeight="1" thickTop="1" thickBot="1" x14ac:dyDescent="0.3">
      <c r="A1104" s="37" t="s">
        <v>895</v>
      </c>
      <c r="B1104" s="13" t="s">
        <v>37</v>
      </c>
      <c r="C1104" s="13" t="s">
        <v>5</v>
      </c>
      <c r="D1104" s="13" t="s">
        <v>26</v>
      </c>
      <c r="E1104" s="13" t="s">
        <v>3143</v>
      </c>
    </row>
    <row r="1105" spans="1:5" ht="25.15" customHeight="1" thickTop="1" thickBot="1" x14ac:dyDescent="0.3">
      <c r="A1105" s="37" t="s">
        <v>896</v>
      </c>
      <c r="B1105" s="13" t="s">
        <v>37</v>
      </c>
      <c r="C1105" s="13" t="s">
        <v>3143</v>
      </c>
      <c r="D1105" s="13" t="s">
        <v>26</v>
      </c>
      <c r="E1105" s="13" t="s">
        <v>3143</v>
      </c>
    </row>
    <row r="1106" spans="1:5" ht="25.15" customHeight="1" thickTop="1" thickBot="1" x14ac:dyDescent="0.3">
      <c r="A1106" s="37" t="s">
        <v>2996</v>
      </c>
      <c r="B1106" s="13" t="s">
        <v>24</v>
      </c>
      <c r="C1106" s="13" t="s">
        <v>3143</v>
      </c>
      <c r="D1106" s="13" t="s">
        <v>3143</v>
      </c>
      <c r="E1106" s="13" t="s">
        <v>3143</v>
      </c>
    </row>
    <row r="1107" spans="1:5" ht="25.15" customHeight="1" thickTop="1" thickBot="1" x14ac:dyDescent="0.3">
      <c r="A1107" s="37" t="s">
        <v>897</v>
      </c>
      <c r="B1107" s="13" t="s">
        <v>24</v>
      </c>
      <c r="C1107" s="13" t="s">
        <v>3143</v>
      </c>
      <c r="D1107" s="13" t="s">
        <v>3143</v>
      </c>
      <c r="E1107" s="13" t="s">
        <v>3143</v>
      </c>
    </row>
    <row r="1108" spans="1:5" ht="25.15" customHeight="1" thickTop="1" thickBot="1" x14ac:dyDescent="0.3">
      <c r="A1108" s="37" t="s">
        <v>898</v>
      </c>
      <c r="B1108" s="13" t="s">
        <v>24</v>
      </c>
      <c r="C1108" s="13" t="s">
        <v>3143</v>
      </c>
      <c r="D1108" s="13" t="s">
        <v>3143</v>
      </c>
      <c r="E1108" s="13" t="s">
        <v>3143</v>
      </c>
    </row>
    <row r="1109" spans="1:5" ht="25.15" customHeight="1" thickTop="1" thickBot="1" x14ac:dyDescent="0.3">
      <c r="A1109" s="37" t="s">
        <v>899</v>
      </c>
      <c r="B1109" s="13" t="s">
        <v>47</v>
      </c>
      <c r="C1109" s="13" t="s">
        <v>3143</v>
      </c>
      <c r="D1109" s="13" t="s">
        <v>26</v>
      </c>
      <c r="E1109" s="13" t="s">
        <v>3143</v>
      </c>
    </row>
    <row r="1110" spans="1:5" ht="25.15" customHeight="1" thickTop="1" thickBot="1" x14ac:dyDescent="0.3">
      <c r="A1110" s="37" t="s">
        <v>900</v>
      </c>
      <c r="B1110" s="13" t="s">
        <v>24</v>
      </c>
      <c r="C1110" s="13" t="s">
        <v>3143</v>
      </c>
      <c r="D1110" s="13" t="s">
        <v>3143</v>
      </c>
      <c r="E1110" s="13" t="s">
        <v>3143</v>
      </c>
    </row>
    <row r="1111" spans="1:5" ht="25.15" customHeight="1" thickTop="1" thickBot="1" x14ac:dyDescent="0.3">
      <c r="A1111" s="37" t="s">
        <v>901</v>
      </c>
      <c r="B1111" s="13" t="s">
        <v>24</v>
      </c>
      <c r="C1111" s="13" t="s">
        <v>3143</v>
      </c>
      <c r="D1111" s="13" t="s">
        <v>3143</v>
      </c>
      <c r="E1111" s="13" t="s">
        <v>3143</v>
      </c>
    </row>
    <row r="1112" spans="1:5" ht="25.15" customHeight="1" thickTop="1" thickBot="1" x14ac:dyDescent="0.3">
      <c r="A1112" s="37" t="s">
        <v>902</v>
      </c>
      <c r="B1112" s="13" t="s">
        <v>24</v>
      </c>
      <c r="C1112" s="13" t="s">
        <v>3143</v>
      </c>
      <c r="D1112" s="13" t="s">
        <v>3143</v>
      </c>
      <c r="E1112" s="13" t="s">
        <v>3143</v>
      </c>
    </row>
    <row r="1113" spans="1:5" ht="25.15" customHeight="1" thickTop="1" thickBot="1" x14ac:dyDescent="0.3">
      <c r="A1113" s="37" t="s">
        <v>903</v>
      </c>
      <c r="B1113" s="13" t="s">
        <v>24</v>
      </c>
      <c r="C1113" s="13" t="s">
        <v>3143</v>
      </c>
      <c r="D1113" s="13" t="s">
        <v>26</v>
      </c>
      <c r="E1113" s="13" t="s">
        <v>3143</v>
      </c>
    </row>
    <row r="1114" spans="1:5" ht="25.15" customHeight="1" thickTop="1" thickBot="1" x14ac:dyDescent="0.3">
      <c r="A1114" s="37" t="s">
        <v>904</v>
      </c>
      <c r="B1114" s="13" t="s">
        <v>24</v>
      </c>
      <c r="C1114" s="13" t="s">
        <v>3143</v>
      </c>
      <c r="D1114" s="13" t="s">
        <v>26</v>
      </c>
      <c r="E1114" s="13" t="s">
        <v>3143</v>
      </c>
    </row>
    <row r="1115" spans="1:5" ht="25.15" customHeight="1" thickTop="1" thickBot="1" x14ac:dyDescent="0.3">
      <c r="A1115" s="37" t="s">
        <v>905</v>
      </c>
      <c r="B1115" s="13" t="s">
        <v>47</v>
      </c>
      <c r="C1115" s="13" t="s">
        <v>3143</v>
      </c>
      <c r="D1115" s="13" t="s">
        <v>3143</v>
      </c>
      <c r="E1115" s="13" t="s">
        <v>3143</v>
      </c>
    </row>
    <row r="1116" spans="1:5" ht="25.15" customHeight="1" thickTop="1" thickBot="1" x14ac:dyDescent="0.3">
      <c r="A1116" s="37" t="s">
        <v>906</v>
      </c>
      <c r="B1116" s="13" t="s">
        <v>37</v>
      </c>
      <c r="C1116" s="13" t="s">
        <v>3143</v>
      </c>
      <c r="D1116" s="13" t="s">
        <v>3143</v>
      </c>
      <c r="E1116" s="13" t="s">
        <v>3143</v>
      </c>
    </row>
    <row r="1117" spans="1:5" ht="25.15" customHeight="1" thickTop="1" thickBot="1" x14ac:dyDescent="0.3">
      <c r="A1117" s="37" t="s">
        <v>907</v>
      </c>
      <c r="B1117" s="13" t="s">
        <v>37</v>
      </c>
      <c r="C1117" s="13" t="s">
        <v>3143</v>
      </c>
      <c r="D1117" s="13" t="s">
        <v>3143</v>
      </c>
      <c r="E1117" s="13" t="s">
        <v>3143</v>
      </c>
    </row>
    <row r="1118" spans="1:5" ht="25.15" customHeight="1" thickTop="1" thickBot="1" x14ac:dyDescent="0.3">
      <c r="A1118" s="37" t="s">
        <v>908</v>
      </c>
      <c r="B1118" s="13" t="s">
        <v>24</v>
      </c>
      <c r="C1118" s="13" t="s">
        <v>3143</v>
      </c>
      <c r="D1118" s="13" t="s">
        <v>3143</v>
      </c>
      <c r="E1118" s="13" t="s">
        <v>3143</v>
      </c>
    </row>
    <row r="1119" spans="1:5" ht="25.15" customHeight="1" thickTop="1" thickBot="1" x14ac:dyDescent="0.3">
      <c r="A1119" s="37" t="s">
        <v>909</v>
      </c>
      <c r="B1119" s="13" t="s">
        <v>29</v>
      </c>
      <c r="C1119" s="13" t="s">
        <v>3143</v>
      </c>
      <c r="D1119" s="13" t="s">
        <v>3143</v>
      </c>
      <c r="E1119" s="13" t="s">
        <v>3143</v>
      </c>
    </row>
    <row r="1120" spans="1:5" ht="25.15" customHeight="1" thickTop="1" thickBot="1" x14ac:dyDescent="0.3">
      <c r="A1120" s="37" t="s">
        <v>910</v>
      </c>
      <c r="B1120" s="13" t="s">
        <v>24</v>
      </c>
      <c r="C1120" s="13" t="s">
        <v>3143</v>
      </c>
      <c r="D1120" s="13" t="s">
        <v>3143</v>
      </c>
      <c r="E1120" s="13" t="s">
        <v>3143</v>
      </c>
    </row>
    <row r="1121" spans="1:5" ht="25.15" customHeight="1" thickTop="1" thickBot="1" x14ac:dyDescent="0.3">
      <c r="A1121" s="37" t="s">
        <v>911</v>
      </c>
      <c r="B1121" s="13" t="s">
        <v>37</v>
      </c>
      <c r="C1121" s="13" t="s">
        <v>3143</v>
      </c>
      <c r="D1121" s="13" t="s">
        <v>3143</v>
      </c>
      <c r="E1121" s="13" t="s">
        <v>3143</v>
      </c>
    </row>
    <row r="1122" spans="1:5" ht="25.15" customHeight="1" thickTop="1" thickBot="1" x14ac:dyDescent="0.3">
      <c r="A1122" s="37" t="s">
        <v>912</v>
      </c>
      <c r="B1122" s="13" t="s">
        <v>37</v>
      </c>
      <c r="C1122" s="13" t="s">
        <v>5</v>
      </c>
      <c r="D1122" s="13" t="s">
        <v>3143</v>
      </c>
      <c r="E1122" s="13" t="s">
        <v>3143</v>
      </c>
    </row>
    <row r="1123" spans="1:5" ht="25.15" customHeight="1" thickTop="1" thickBot="1" x14ac:dyDescent="0.3">
      <c r="A1123" s="37" t="s">
        <v>913</v>
      </c>
      <c r="B1123" s="13" t="s">
        <v>37</v>
      </c>
      <c r="C1123" s="13" t="s">
        <v>3143</v>
      </c>
      <c r="D1123" s="13" t="s">
        <v>3143</v>
      </c>
      <c r="E1123" s="13" t="s">
        <v>3143</v>
      </c>
    </row>
    <row r="1124" spans="1:5" ht="25.15" customHeight="1" thickTop="1" thickBot="1" x14ac:dyDescent="0.3">
      <c r="A1124" s="37" t="s">
        <v>914</v>
      </c>
      <c r="B1124" s="13" t="s">
        <v>24</v>
      </c>
      <c r="C1124" s="13" t="s">
        <v>3143</v>
      </c>
      <c r="D1124" s="13" t="s">
        <v>3143</v>
      </c>
      <c r="E1124" s="13" t="s">
        <v>3143</v>
      </c>
    </row>
    <row r="1125" spans="1:5" ht="25.15" customHeight="1" thickTop="1" thickBot="1" x14ac:dyDescent="0.3">
      <c r="A1125" s="37" t="s">
        <v>915</v>
      </c>
      <c r="B1125" s="13" t="s">
        <v>24</v>
      </c>
      <c r="C1125" s="13" t="s">
        <v>3143</v>
      </c>
      <c r="D1125" s="13" t="s">
        <v>3143</v>
      </c>
      <c r="E1125" s="13" t="s">
        <v>3143</v>
      </c>
    </row>
    <row r="1126" spans="1:5" ht="25.15" customHeight="1" thickTop="1" thickBot="1" x14ac:dyDescent="0.3">
      <c r="A1126" s="37" t="s">
        <v>916</v>
      </c>
      <c r="B1126" s="13" t="s">
        <v>37</v>
      </c>
      <c r="C1126" s="13" t="s">
        <v>3143</v>
      </c>
      <c r="D1126" s="13" t="s">
        <v>3143</v>
      </c>
      <c r="E1126" s="13" t="s">
        <v>3143</v>
      </c>
    </row>
    <row r="1127" spans="1:5" ht="25.15" customHeight="1" thickTop="1" thickBot="1" x14ac:dyDescent="0.3">
      <c r="A1127" s="37" t="s">
        <v>917</v>
      </c>
      <c r="B1127" s="13" t="s">
        <v>24</v>
      </c>
      <c r="C1127" s="13" t="s">
        <v>3143</v>
      </c>
      <c r="D1127" s="13" t="s">
        <v>3143</v>
      </c>
      <c r="E1127" s="13" t="s">
        <v>3143</v>
      </c>
    </row>
    <row r="1128" spans="1:5" ht="25.15" customHeight="1" thickTop="1" thickBot="1" x14ac:dyDescent="0.3">
      <c r="A1128" s="37" t="s">
        <v>918</v>
      </c>
      <c r="B1128" s="13" t="s">
        <v>24</v>
      </c>
      <c r="C1128" s="13" t="s">
        <v>3143</v>
      </c>
      <c r="D1128" s="13" t="s">
        <v>26</v>
      </c>
      <c r="E1128" s="13" t="s">
        <v>3143</v>
      </c>
    </row>
    <row r="1129" spans="1:5" ht="25.15" customHeight="1" thickTop="1" thickBot="1" x14ac:dyDescent="0.3">
      <c r="A1129" s="37" t="s">
        <v>919</v>
      </c>
      <c r="B1129" s="13" t="s">
        <v>37</v>
      </c>
      <c r="C1129" s="13" t="s">
        <v>3143</v>
      </c>
      <c r="D1129" s="13" t="s">
        <v>3143</v>
      </c>
      <c r="E1129" s="13" t="s">
        <v>3143</v>
      </c>
    </row>
    <row r="1130" spans="1:5" ht="25.15" customHeight="1" thickTop="1" thickBot="1" x14ac:dyDescent="0.3">
      <c r="A1130" s="37" t="s">
        <v>920</v>
      </c>
      <c r="B1130" s="13" t="s">
        <v>37</v>
      </c>
      <c r="C1130" s="13" t="s">
        <v>3143</v>
      </c>
      <c r="D1130" s="13" t="s">
        <v>3143</v>
      </c>
      <c r="E1130" s="13" t="s">
        <v>3143</v>
      </c>
    </row>
    <row r="1131" spans="1:5" ht="25.15" customHeight="1" thickTop="1" thickBot="1" x14ac:dyDescent="0.3">
      <c r="A1131" s="37" t="s">
        <v>3187</v>
      </c>
      <c r="B1131" s="13" t="s">
        <v>37</v>
      </c>
      <c r="C1131" s="13" t="s">
        <v>3143</v>
      </c>
      <c r="D1131" s="13" t="s">
        <v>3143</v>
      </c>
      <c r="E1131" s="13" t="s">
        <v>3143</v>
      </c>
    </row>
    <row r="1132" spans="1:5" ht="25.15" customHeight="1" thickTop="1" thickBot="1" x14ac:dyDescent="0.3">
      <c r="A1132" s="37" t="s">
        <v>3188</v>
      </c>
      <c r="B1132" s="13" t="s">
        <v>37</v>
      </c>
      <c r="C1132" s="13" t="s">
        <v>3143</v>
      </c>
      <c r="D1132" s="13" t="s">
        <v>3143</v>
      </c>
      <c r="E1132" s="13" t="s">
        <v>3143</v>
      </c>
    </row>
    <row r="1133" spans="1:5" ht="25.15" customHeight="1" thickTop="1" thickBot="1" x14ac:dyDescent="0.3">
      <c r="A1133" s="37"/>
      <c r="B1133" s="13"/>
      <c r="C1133" s="13"/>
      <c r="D1133" s="13"/>
      <c r="E1133" s="13"/>
    </row>
    <row r="1134" spans="1:5" ht="25.15" customHeight="1" thickTop="1" thickBot="1" x14ac:dyDescent="0.3">
      <c r="A1134" s="37" t="s">
        <v>921</v>
      </c>
      <c r="B1134" s="13" t="s">
        <v>37</v>
      </c>
      <c r="C1134" s="13" t="s">
        <v>3143</v>
      </c>
      <c r="D1134" s="13" t="s">
        <v>3143</v>
      </c>
      <c r="E1134" s="13" t="s">
        <v>3143</v>
      </c>
    </row>
    <row r="1135" spans="1:5" ht="25.15" customHeight="1" thickTop="1" thickBot="1" x14ac:dyDescent="0.3">
      <c r="A1135" s="37" t="s">
        <v>922</v>
      </c>
      <c r="B1135" s="13" t="s">
        <v>24</v>
      </c>
      <c r="C1135" s="13" t="s">
        <v>3143</v>
      </c>
      <c r="D1135" s="13" t="s">
        <v>3143</v>
      </c>
      <c r="E1135" s="13" t="s">
        <v>3143</v>
      </c>
    </row>
    <row r="1136" spans="1:5" ht="25.15" customHeight="1" thickTop="1" thickBot="1" x14ac:dyDescent="0.3">
      <c r="A1136" s="37" t="s">
        <v>923</v>
      </c>
      <c r="B1136" s="13" t="s">
        <v>47</v>
      </c>
      <c r="C1136" s="13" t="s">
        <v>3143</v>
      </c>
      <c r="D1136" s="13" t="s">
        <v>3143</v>
      </c>
      <c r="E1136" s="13" t="s">
        <v>3143</v>
      </c>
    </row>
    <row r="1137" spans="1:5" ht="25.15" customHeight="1" thickTop="1" thickBot="1" x14ac:dyDescent="0.3">
      <c r="A1137" s="37" t="s">
        <v>3526</v>
      </c>
      <c r="B1137" s="13" t="s">
        <v>61</v>
      </c>
      <c r="C1137" s="13" t="s">
        <v>3143</v>
      </c>
      <c r="D1137" s="13" t="s">
        <v>3143</v>
      </c>
      <c r="E1137" s="13" t="s">
        <v>3143</v>
      </c>
    </row>
    <row r="1138" spans="1:5" ht="25.15" customHeight="1" thickTop="1" thickBot="1" x14ac:dyDescent="0.3">
      <c r="A1138" s="37" t="s">
        <v>924</v>
      </c>
      <c r="B1138" s="13" t="s">
        <v>24</v>
      </c>
      <c r="C1138" s="13" t="s">
        <v>3143</v>
      </c>
      <c r="D1138" s="13" t="s">
        <v>3143</v>
      </c>
      <c r="E1138" s="13" t="s">
        <v>3143</v>
      </c>
    </row>
    <row r="1139" spans="1:5" ht="25.15" customHeight="1" thickTop="1" thickBot="1" x14ac:dyDescent="0.3">
      <c r="A1139" s="37" t="s">
        <v>925</v>
      </c>
      <c r="B1139" s="13" t="s">
        <v>47</v>
      </c>
      <c r="C1139" s="13" t="s">
        <v>5</v>
      </c>
      <c r="D1139" s="13" t="s">
        <v>3143</v>
      </c>
      <c r="E1139" s="13" t="s">
        <v>3143</v>
      </c>
    </row>
    <row r="1140" spans="1:5" ht="25.15" customHeight="1" thickTop="1" thickBot="1" x14ac:dyDescent="0.3">
      <c r="A1140" s="37" t="s">
        <v>2912</v>
      </c>
      <c r="B1140" s="13" t="s">
        <v>24</v>
      </c>
      <c r="C1140" s="13" t="s">
        <v>3143</v>
      </c>
      <c r="D1140" s="13" t="s">
        <v>26</v>
      </c>
      <c r="E1140" s="13" t="s">
        <v>3143</v>
      </c>
    </row>
    <row r="1141" spans="1:5" ht="25.15" customHeight="1" thickTop="1" thickBot="1" x14ac:dyDescent="0.3">
      <c r="A1141" s="37" t="s">
        <v>926</v>
      </c>
      <c r="B1141" s="13" t="s">
        <v>37</v>
      </c>
      <c r="C1141" s="13" t="s">
        <v>3143</v>
      </c>
      <c r="D1141" s="13" t="s">
        <v>3143</v>
      </c>
      <c r="E1141" s="13" t="s">
        <v>3143</v>
      </c>
    </row>
    <row r="1142" spans="1:5" ht="25.15" customHeight="1" thickTop="1" thickBot="1" x14ac:dyDescent="0.3">
      <c r="A1142" s="37" t="s">
        <v>927</v>
      </c>
      <c r="B1142" s="13" t="s">
        <v>37</v>
      </c>
      <c r="C1142" s="13" t="s">
        <v>3143</v>
      </c>
      <c r="D1142" s="13" t="s">
        <v>3143</v>
      </c>
      <c r="E1142" s="13" t="s">
        <v>3143</v>
      </c>
    </row>
    <row r="1143" spans="1:5" ht="25.15" customHeight="1" thickTop="1" thickBot="1" x14ac:dyDescent="0.3">
      <c r="A1143" s="37" t="s">
        <v>928</v>
      </c>
      <c r="B1143" s="13" t="s">
        <v>24</v>
      </c>
      <c r="C1143" s="13" t="s">
        <v>3143</v>
      </c>
      <c r="D1143" s="13" t="s">
        <v>3143</v>
      </c>
      <c r="E1143" s="13" t="s">
        <v>3143</v>
      </c>
    </row>
    <row r="1144" spans="1:5" ht="25.15" customHeight="1" thickTop="1" thickBot="1" x14ac:dyDescent="0.3">
      <c r="A1144" s="37" t="s">
        <v>929</v>
      </c>
      <c r="B1144" s="13" t="s">
        <v>61</v>
      </c>
      <c r="C1144" s="13" t="s">
        <v>3143</v>
      </c>
      <c r="D1144" s="13" t="s">
        <v>3143</v>
      </c>
      <c r="E1144" s="13" t="s">
        <v>3143</v>
      </c>
    </row>
    <row r="1145" spans="1:5" ht="25.15" customHeight="1" thickTop="1" thickBot="1" x14ac:dyDescent="0.3">
      <c r="A1145" s="37" t="s">
        <v>3673</v>
      </c>
      <c r="B1145" s="13" t="s">
        <v>24</v>
      </c>
      <c r="C1145" s="13" t="s">
        <v>3143</v>
      </c>
      <c r="D1145" s="13" t="s">
        <v>3143</v>
      </c>
      <c r="E1145" s="13" t="s">
        <v>3143</v>
      </c>
    </row>
    <row r="1146" spans="1:5" ht="25.15" customHeight="1" thickTop="1" thickBot="1" x14ac:dyDescent="0.3">
      <c r="A1146" s="37" t="s">
        <v>930</v>
      </c>
      <c r="B1146" s="13" t="s">
        <v>37</v>
      </c>
      <c r="C1146" s="13" t="s">
        <v>3143</v>
      </c>
      <c r="D1146" s="13" t="s">
        <v>3143</v>
      </c>
      <c r="E1146" s="13" t="s">
        <v>3143</v>
      </c>
    </row>
    <row r="1147" spans="1:5" ht="25.15" customHeight="1" thickTop="1" thickBot="1" x14ac:dyDescent="0.3">
      <c r="A1147" s="37" t="s">
        <v>931</v>
      </c>
      <c r="B1147" s="13" t="s">
        <v>37</v>
      </c>
      <c r="C1147" s="13" t="s">
        <v>3143</v>
      </c>
      <c r="D1147" s="13" t="s">
        <v>3143</v>
      </c>
      <c r="E1147" s="13" t="s">
        <v>3143</v>
      </c>
    </row>
    <row r="1148" spans="1:5" ht="25.15" customHeight="1" thickTop="1" thickBot="1" x14ac:dyDescent="0.3">
      <c r="A1148" s="37" t="s">
        <v>932</v>
      </c>
      <c r="B1148" s="13" t="s">
        <v>37</v>
      </c>
      <c r="C1148" s="13" t="s">
        <v>3143</v>
      </c>
      <c r="D1148" s="13" t="s">
        <v>3143</v>
      </c>
      <c r="E1148" s="13" t="s">
        <v>3143</v>
      </c>
    </row>
    <row r="1149" spans="1:5" ht="25.15" customHeight="1" thickTop="1" thickBot="1" x14ac:dyDescent="0.3">
      <c r="A1149" s="37" t="s">
        <v>933</v>
      </c>
      <c r="B1149" s="13" t="s">
        <v>29</v>
      </c>
      <c r="C1149" s="13" t="s">
        <v>3143</v>
      </c>
      <c r="D1149" s="13" t="s">
        <v>3143</v>
      </c>
      <c r="E1149" s="13" t="s">
        <v>3143</v>
      </c>
    </row>
    <row r="1150" spans="1:5" ht="25.15" customHeight="1" thickTop="1" thickBot="1" x14ac:dyDescent="0.3">
      <c r="A1150" s="37" t="s">
        <v>3332</v>
      </c>
      <c r="B1150" s="13" t="s">
        <v>37</v>
      </c>
      <c r="C1150" s="13" t="s">
        <v>3143</v>
      </c>
      <c r="D1150" s="13" t="s">
        <v>3143</v>
      </c>
      <c r="E1150" s="13" t="s">
        <v>6</v>
      </c>
    </row>
    <row r="1151" spans="1:5" ht="25.15" customHeight="1" thickTop="1" thickBot="1" x14ac:dyDescent="0.3">
      <c r="A1151" s="37" t="s">
        <v>934</v>
      </c>
      <c r="B1151" s="13" t="s">
        <v>47</v>
      </c>
      <c r="C1151" s="13" t="s">
        <v>3143</v>
      </c>
      <c r="D1151" s="13" t="s">
        <v>3143</v>
      </c>
      <c r="E1151" s="13" t="s">
        <v>3143</v>
      </c>
    </row>
    <row r="1152" spans="1:5" ht="25.15" customHeight="1" thickTop="1" thickBot="1" x14ac:dyDescent="0.3">
      <c r="A1152" s="37" t="s">
        <v>3333</v>
      </c>
      <c r="B1152" s="13" t="s">
        <v>47</v>
      </c>
      <c r="C1152" s="13" t="s">
        <v>3143</v>
      </c>
      <c r="D1152" s="13" t="s">
        <v>3143</v>
      </c>
      <c r="E1152" s="13" t="s">
        <v>6</v>
      </c>
    </row>
    <row r="1153" spans="1:5" ht="25.15" customHeight="1" thickTop="1" thickBot="1" x14ac:dyDescent="0.3">
      <c r="A1153" s="37" t="s">
        <v>935</v>
      </c>
      <c r="B1153" s="13" t="s">
        <v>37</v>
      </c>
      <c r="C1153" s="13" t="s">
        <v>3143</v>
      </c>
      <c r="D1153" s="13" t="s">
        <v>3143</v>
      </c>
      <c r="E1153" s="13" t="s">
        <v>3143</v>
      </c>
    </row>
    <row r="1154" spans="1:5" ht="25.15" customHeight="1" thickTop="1" thickBot="1" x14ac:dyDescent="0.3">
      <c r="A1154" s="37" t="s">
        <v>936</v>
      </c>
      <c r="B1154" s="13" t="s">
        <v>61</v>
      </c>
      <c r="C1154" s="13" t="s">
        <v>3143</v>
      </c>
      <c r="D1154" s="13" t="s">
        <v>3143</v>
      </c>
      <c r="E1154" s="13" t="s">
        <v>3143</v>
      </c>
    </row>
    <row r="1155" spans="1:5" ht="25.15" customHeight="1" thickTop="1" thickBot="1" x14ac:dyDescent="0.3">
      <c r="A1155" s="37" t="s">
        <v>937</v>
      </c>
      <c r="B1155" s="13" t="s">
        <v>24</v>
      </c>
      <c r="C1155" s="13" t="s">
        <v>3143</v>
      </c>
      <c r="D1155" s="13" t="s">
        <v>3143</v>
      </c>
      <c r="E1155" s="13" t="s">
        <v>3143</v>
      </c>
    </row>
    <row r="1156" spans="1:5" ht="25.15" customHeight="1" thickTop="1" thickBot="1" x14ac:dyDescent="0.3">
      <c r="A1156" s="37" t="s">
        <v>938</v>
      </c>
      <c r="B1156" s="13" t="s">
        <v>24</v>
      </c>
      <c r="C1156" s="13" t="s">
        <v>3143</v>
      </c>
      <c r="D1156" s="13" t="s">
        <v>3143</v>
      </c>
      <c r="E1156" s="13" t="s">
        <v>3143</v>
      </c>
    </row>
    <row r="1157" spans="1:5" ht="25.15" customHeight="1" thickTop="1" thickBot="1" x14ac:dyDescent="0.3">
      <c r="A1157" s="37" t="s">
        <v>939</v>
      </c>
      <c r="B1157" s="13" t="s">
        <v>37</v>
      </c>
      <c r="C1157" s="13" t="s">
        <v>3143</v>
      </c>
      <c r="D1157" s="13" t="s">
        <v>3143</v>
      </c>
      <c r="E1157" s="13" t="s">
        <v>3143</v>
      </c>
    </row>
    <row r="1158" spans="1:5" ht="25.15" customHeight="1" thickTop="1" thickBot="1" x14ac:dyDescent="0.3">
      <c r="A1158" s="37" t="s">
        <v>940</v>
      </c>
      <c r="B1158" s="13" t="s">
        <v>37</v>
      </c>
      <c r="C1158" s="13" t="s">
        <v>3143</v>
      </c>
      <c r="D1158" s="13" t="s">
        <v>3143</v>
      </c>
      <c r="E1158" s="13" t="s">
        <v>3143</v>
      </c>
    </row>
    <row r="1159" spans="1:5" ht="25.15" customHeight="1" thickTop="1" thickBot="1" x14ac:dyDescent="0.3">
      <c r="A1159" s="37" t="s">
        <v>941</v>
      </c>
      <c r="B1159" s="13" t="s">
        <v>24</v>
      </c>
      <c r="C1159" s="13" t="s">
        <v>3143</v>
      </c>
      <c r="D1159" s="13" t="s">
        <v>26</v>
      </c>
      <c r="E1159" s="13" t="s">
        <v>3143</v>
      </c>
    </row>
    <row r="1160" spans="1:5" ht="25.15" customHeight="1" thickTop="1" thickBot="1" x14ac:dyDescent="0.3">
      <c r="A1160" s="37" t="s">
        <v>943</v>
      </c>
      <c r="B1160" s="13" t="s">
        <v>47</v>
      </c>
      <c r="C1160" s="13" t="s">
        <v>3143</v>
      </c>
      <c r="D1160" s="13" t="s">
        <v>3143</v>
      </c>
      <c r="E1160" s="13" t="s">
        <v>3143</v>
      </c>
    </row>
    <row r="1161" spans="1:5" ht="25.15" customHeight="1" thickTop="1" thickBot="1" x14ac:dyDescent="0.3">
      <c r="A1161" s="37" t="s">
        <v>944</v>
      </c>
      <c r="B1161" s="13" t="s">
        <v>24</v>
      </c>
      <c r="C1161" s="13" t="s">
        <v>5</v>
      </c>
      <c r="D1161" s="13" t="s">
        <v>26</v>
      </c>
      <c r="E1161" s="13" t="s">
        <v>3143</v>
      </c>
    </row>
    <row r="1162" spans="1:5" ht="25.15" customHeight="1" thickTop="1" thickBot="1" x14ac:dyDescent="0.3">
      <c r="A1162" s="37" t="s">
        <v>945</v>
      </c>
      <c r="B1162" s="13" t="s">
        <v>37</v>
      </c>
      <c r="C1162" s="13" t="s">
        <v>3143</v>
      </c>
      <c r="D1162" s="13" t="s">
        <v>3143</v>
      </c>
      <c r="E1162" s="13" t="s">
        <v>3143</v>
      </c>
    </row>
    <row r="1163" spans="1:5" ht="25.15" customHeight="1" thickTop="1" thickBot="1" x14ac:dyDescent="0.3">
      <c r="A1163" s="37" t="s">
        <v>946</v>
      </c>
      <c r="B1163" s="13" t="s">
        <v>37</v>
      </c>
      <c r="C1163" s="13" t="s">
        <v>3143</v>
      </c>
      <c r="D1163" s="13" t="s">
        <v>3143</v>
      </c>
      <c r="E1163" s="13" t="s">
        <v>3143</v>
      </c>
    </row>
    <row r="1164" spans="1:5" ht="25.15" customHeight="1" thickTop="1" thickBot="1" x14ac:dyDescent="0.3">
      <c r="A1164" s="37" t="s">
        <v>947</v>
      </c>
      <c r="B1164" s="13" t="s">
        <v>24</v>
      </c>
      <c r="C1164" s="13" t="s">
        <v>3143</v>
      </c>
      <c r="D1164" s="13" t="s">
        <v>3143</v>
      </c>
      <c r="E1164" s="13" t="s">
        <v>3143</v>
      </c>
    </row>
    <row r="1165" spans="1:5" ht="25.15" customHeight="1" thickTop="1" thickBot="1" x14ac:dyDescent="0.3">
      <c r="A1165" s="37" t="s">
        <v>948</v>
      </c>
      <c r="B1165" s="13" t="s">
        <v>24</v>
      </c>
      <c r="C1165" s="13" t="s">
        <v>5</v>
      </c>
      <c r="D1165" s="13" t="s">
        <v>3143</v>
      </c>
      <c r="E1165" s="13" t="s">
        <v>3143</v>
      </c>
    </row>
    <row r="1166" spans="1:5" ht="25.15" customHeight="1" thickTop="1" thickBot="1" x14ac:dyDescent="0.3">
      <c r="A1166" s="37" t="s">
        <v>3334</v>
      </c>
      <c r="B1166" s="13" t="s">
        <v>24</v>
      </c>
      <c r="C1166" s="13" t="s">
        <v>5</v>
      </c>
      <c r="D1166" s="13" t="s">
        <v>3143</v>
      </c>
      <c r="E1166" s="13" t="s">
        <v>6</v>
      </c>
    </row>
    <row r="1167" spans="1:5" ht="25.15" customHeight="1" thickTop="1" thickBot="1" x14ac:dyDescent="0.3">
      <c r="A1167" s="37" t="s">
        <v>949</v>
      </c>
      <c r="B1167" s="13" t="s">
        <v>24</v>
      </c>
      <c r="C1167" s="13" t="s">
        <v>3143</v>
      </c>
      <c r="D1167" s="13" t="s">
        <v>3143</v>
      </c>
      <c r="E1167" s="13" t="s">
        <v>3143</v>
      </c>
    </row>
    <row r="1168" spans="1:5" ht="25.15" customHeight="1" thickTop="1" thickBot="1" x14ac:dyDescent="0.3">
      <c r="A1168" s="37" t="s">
        <v>950</v>
      </c>
      <c r="B1168" s="101" t="s">
        <v>24</v>
      </c>
      <c r="C1168" s="101" t="s">
        <v>3143</v>
      </c>
      <c r="D1168" s="101" t="s">
        <v>3143</v>
      </c>
      <c r="E1168" s="102" t="s">
        <v>3143</v>
      </c>
    </row>
    <row r="1169" spans="1:5" ht="25.15" customHeight="1" thickTop="1" thickBot="1" x14ac:dyDescent="0.3">
      <c r="A1169" s="37" t="s">
        <v>951</v>
      </c>
      <c r="B1169" s="13" t="s">
        <v>29</v>
      </c>
      <c r="C1169" s="13" t="s">
        <v>3143</v>
      </c>
      <c r="D1169" s="13" t="s">
        <v>3143</v>
      </c>
      <c r="E1169" s="13" t="s">
        <v>3143</v>
      </c>
    </row>
    <row r="1170" spans="1:5" ht="25.15" customHeight="1" thickTop="1" thickBot="1" x14ac:dyDescent="0.3">
      <c r="A1170" s="37" t="s">
        <v>952</v>
      </c>
      <c r="B1170" s="13" t="s">
        <v>24</v>
      </c>
      <c r="C1170" s="13" t="s">
        <v>3143</v>
      </c>
      <c r="D1170" s="13" t="s">
        <v>3143</v>
      </c>
      <c r="E1170" s="13" t="s">
        <v>3143</v>
      </c>
    </row>
    <row r="1171" spans="1:5" ht="25.15" customHeight="1" thickTop="1" thickBot="1" x14ac:dyDescent="0.3">
      <c r="A1171" s="37" t="s">
        <v>953</v>
      </c>
      <c r="B1171" s="13" t="s">
        <v>24</v>
      </c>
      <c r="C1171" s="13" t="s">
        <v>3143</v>
      </c>
      <c r="D1171" s="13" t="s">
        <v>3143</v>
      </c>
      <c r="E1171" s="13" t="s">
        <v>3143</v>
      </c>
    </row>
    <row r="1172" spans="1:5" ht="25.15" customHeight="1" thickTop="1" thickBot="1" x14ac:dyDescent="0.3">
      <c r="A1172" s="37" t="s">
        <v>954</v>
      </c>
      <c r="B1172" s="13" t="s">
        <v>61</v>
      </c>
      <c r="C1172" s="13" t="s">
        <v>3143</v>
      </c>
      <c r="D1172" s="13" t="s">
        <v>3143</v>
      </c>
      <c r="E1172" s="13" t="s">
        <v>3143</v>
      </c>
    </row>
    <row r="1173" spans="1:5" ht="25.15" customHeight="1" thickTop="1" thickBot="1" x14ac:dyDescent="0.3">
      <c r="A1173" s="37" t="s">
        <v>955</v>
      </c>
      <c r="B1173" s="13" t="s">
        <v>37</v>
      </c>
      <c r="C1173" s="13" t="s">
        <v>3143</v>
      </c>
      <c r="D1173" s="13" t="s">
        <v>3143</v>
      </c>
      <c r="E1173" s="13" t="s">
        <v>3143</v>
      </c>
    </row>
    <row r="1174" spans="1:5" ht="25.15" customHeight="1" thickTop="1" thickBot="1" x14ac:dyDescent="0.3">
      <c r="A1174" s="37" t="s">
        <v>956</v>
      </c>
      <c r="B1174" s="13" t="s">
        <v>24</v>
      </c>
      <c r="C1174" s="13" t="s">
        <v>3143</v>
      </c>
      <c r="D1174" s="13" t="s">
        <v>3143</v>
      </c>
      <c r="E1174" s="13" t="s">
        <v>3143</v>
      </c>
    </row>
    <row r="1175" spans="1:5" ht="25.15" customHeight="1" thickTop="1" thickBot="1" x14ac:dyDescent="0.3">
      <c r="A1175" s="37" t="s">
        <v>957</v>
      </c>
      <c r="B1175" s="13" t="s">
        <v>24</v>
      </c>
      <c r="C1175" s="13" t="s">
        <v>3143</v>
      </c>
      <c r="D1175" s="13" t="s">
        <v>3143</v>
      </c>
      <c r="E1175" s="13" t="s">
        <v>3143</v>
      </c>
    </row>
    <row r="1176" spans="1:5" ht="25.15" customHeight="1" thickTop="1" thickBot="1" x14ac:dyDescent="0.3">
      <c r="A1176" s="37" t="s">
        <v>958</v>
      </c>
      <c r="B1176" s="13" t="s">
        <v>47</v>
      </c>
      <c r="C1176" s="13" t="s">
        <v>3143</v>
      </c>
      <c r="D1176" s="13" t="s">
        <v>3143</v>
      </c>
      <c r="E1176" s="13" t="s">
        <v>3143</v>
      </c>
    </row>
    <row r="1177" spans="1:5" ht="25.15" customHeight="1" thickTop="1" thickBot="1" x14ac:dyDescent="0.3">
      <c r="A1177" s="37" t="s">
        <v>3147</v>
      </c>
      <c r="B1177" s="13" t="s">
        <v>24</v>
      </c>
      <c r="C1177" s="13" t="s">
        <v>3143</v>
      </c>
      <c r="D1177" s="13" t="s">
        <v>3143</v>
      </c>
      <c r="E1177" s="13" t="s">
        <v>3143</v>
      </c>
    </row>
    <row r="1178" spans="1:5" ht="25.15" customHeight="1" thickTop="1" thickBot="1" x14ac:dyDescent="0.3">
      <c r="A1178" s="37" t="s">
        <v>3335</v>
      </c>
      <c r="B1178" s="13" t="s">
        <v>24</v>
      </c>
      <c r="C1178" s="13" t="s">
        <v>3143</v>
      </c>
      <c r="D1178" s="13" t="s">
        <v>3143</v>
      </c>
      <c r="E1178" s="13" t="s">
        <v>6</v>
      </c>
    </row>
    <row r="1179" spans="1:5" ht="25.15" customHeight="1" thickTop="1" thickBot="1" x14ac:dyDescent="0.3">
      <c r="A1179" s="37" t="s">
        <v>3336</v>
      </c>
      <c r="B1179" s="13" t="s">
        <v>24</v>
      </c>
      <c r="C1179" s="13" t="s">
        <v>3143</v>
      </c>
      <c r="D1179" s="13" t="s">
        <v>3143</v>
      </c>
      <c r="E1179" s="13" t="s">
        <v>6</v>
      </c>
    </row>
    <row r="1180" spans="1:5" ht="25.15" customHeight="1" thickTop="1" thickBot="1" x14ac:dyDescent="0.3">
      <c r="A1180" s="37" t="s">
        <v>959</v>
      </c>
      <c r="B1180" s="13" t="s">
        <v>24</v>
      </c>
      <c r="C1180" s="13" t="s">
        <v>3143</v>
      </c>
      <c r="D1180" s="13" t="s">
        <v>3143</v>
      </c>
      <c r="E1180" s="13" t="s">
        <v>3143</v>
      </c>
    </row>
    <row r="1181" spans="1:5" ht="25.15" customHeight="1" thickTop="1" thickBot="1" x14ac:dyDescent="0.3">
      <c r="A1181" s="37" t="s">
        <v>960</v>
      </c>
      <c r="B1181" s="13" t="s">
        <v>37</v>
      </c>
      <c r="C1181" s="13" t="s">
        <v>3143</v>
      </c>
      <c r="D1181" s="13" t="s">
        <v>3143</v>
      </c>
      <c r="E1181" s="13" t="s">
        <v>3143</v>
      </c>
    </row>
    <row r="1182" spans="1:5" ht="25.15" customHeight="1" thickTop="1" thickBot="1" x14ac:dyDescent="0.3">
      <c r="A1182" s="37" t="s">
        <v>961</v>
      </c>
      <c r="B1182" s="13" t="s">
        <v>37</v>
      </c>
      <c r="C1182" s="13" t="s">
        <v>3143</v>
      </c>
      <c r="D1182" s="13" t="s">
        <v>3143</v>
      </c>
      <c r="E1182" s="13" t="s">
        <v>3143</v>
      </c>
    </row>
    <row r="1183" spans="1:5" ht="25.15" customHeight="1" thickTop="1" thickBot="1" x14ac:dyDescent="0.3">
      <c r="A1183" s="37" t="s">
        <v>962</v>
      </c>
      <c r="B1183" s="13" t="s">
        <v>24</v>
      </c>
      <c r="C1183" s="13" t="s">
        <v>3143</v>
      </c>
      <c r="D1183" s="13" t="s">
        <v>3143</v>
      </c>
      <c r="E1183" s="13" t="s">
        <v>3143</v>
      </c>
    </row>
    <row r="1184" spans="1:5" ht="25.15" customHeight="1" thickTop="1" thickBot="1" x14ac:dyDescent="0.3">
      <c r="A1184" s="37" t="s">
        <v>963</v>
      </c>
      <c r="B1184" s="13" t="s">
        <v>24</v>
      </c>
      <c r="C1184" s="13" t="s">
        <v>3143</v>
      </c>
      <c r="D1184" s="13" t="s">
        <v>3143</v>
      </c>
      <c r="E1184" s="13" t="s">
        <v>3143</v>
      </c>
    </row>
    <row r="1185" spans="1:5" ht="25.15" customHeight="1" thickTop="1" thickBot="1" x14ac:dyDescent="0.3">
      <c r="A1185" s="37" t="s">
        <v>964</v>
      </c>
      <c r="B1185" s="13" t="s">
        <v>24</v>
      </c>
      <c r="C1185" s="13" t="s">
        <v>3143</v>
      </c>
      <c r="D1185" s="13" t="s">
        <v>3143</v>
      </c>
      <c r="E1185" s="13" t="s">
        <v>3143</v>
      </c>
    </row>
    <row r="1186" spans="1:5" ht="25.15" customHeight="1" thickTop="1" thickBot="1" x14ac:dyDescent="0.3">
      <c r="A1186" s="37" t="s">
        <v>965</v>
      </c>
      <c r="B1186" s="13" t="s">
        <v>24</v>
      </c>
      <c r="C1186" s="13" t="s">
        <v>3143</v>
      </c>
      <c r="D1186" s="13" t="s">
        <v>3143</v>
      </c>
      <c r="E1186" s="13" t="s">
        <v>3143</v>
      </c>
    </row>
    <row r="1187" spans="1:5" ht="25.15" customHeight="1" thickTop="1" thickBot="1" x14ac:dyDescent="0.3">
      <c r="A1187" s="37" t="s">
        <v>966</v>
      </c>
      <c r="B1187" s="13" t="s">
        <v>37</v>
      </c>
      <c r="C1187" s="13" t="s">
        <v>3143</v>
      </c>
      <c r="D1187" s="13" t="s">
        <v>3143</v>
      </c>
      <c r="E1187" s="13" t="s">
        <v>3143</v>
      </c>
    </row>
    <row r="1188" spans="1:5" ht="25.15" customHeight="1" thickTop="1" thickBot="1" x14ac:dyDescent="0.3">
      <c r="A1188" s="37" t="s">
        <v>3533</v>
      </c>
      <c r="B1188" s="13" t="s">
        <v>37</v>
      </c>
      <c r="C1188" s="13" t="s">
        <v>3143</v>
      </c>
      <c r="D1188" s="13" t="s">
        <v>3143</v>
      </c>
      <c r="E1188" s="13" t="s">
        <v>3143</v>
      </c>
    </row>
    <row r="1189" spans="1:5" ht="25.15" customHeight="1" thickTop="1" thickBot="1" x14ac:dyDescent="0.3">
      <c r="A1189" s="37" t="s">
        <v>967</v>
      </c>
      <c r="B1189" s="13" t="s">
        <v>61</v>
      </c>
      <c r="C1189" s="13" t="s">
        <v>3143</v>
      </c>
      <c r="D1189" s="13" t="s">
        <v>26</v>
      </c>
      <c r="E1189" s="13" t="s">
        <v>3143</v>
      </c>
    </row>
    <row r="1190" spans="1:5" ht="25.15" customHeight="1" thickTop="1" thickBot="1" x14ac:dyDescent="0.3">
      <c r="A1190" s="37" t="s">
        <v>968</v>
      </c>
      <c r="B1190" s="13" t="s">
        <v>47</v>
      </c>
      <c r="C1190" s="13" t="s">
        <v>3143</v>
      </c>
      <c r="D1190" s="13" t="s">
        <v>26</v>
      </c>
      <c r="E1190" s="13" t="s">
        <v>3143</v>
      </c>
    </row>
    <row r="1191" spans="1:5" ht="25.15" customHeight="1" thickTop="1" thickBot="1" x14ac:dyDescent="0.3">
      <c r="A1191" s="37" t="s">
        <v>969</v>
      </c>
      <c r="B1191" s="13" t="s">
        <v>37</v>
      </c>
      <c r="C1191" s="13" t="s">
        <v>3143</v>
      </c>
      <c r="D1191" s="13" t="s">
        <v>3143</v>
      </c>
      <c r="E1191" s="13" t="s">
        <v>3143</v>
      </c>
    </row>
    <row r="1192" spans="1:5" ht="25.15" customHeight="1" thickTop="1" thickBot="1" x14ac:dyDescent="0.3">
      <c r="A1192" s="37" t="s">
        <v>3337</v>
      </c>
      <c r="B1192" s="13" t="s">
        <v>24</v>
      </c>
      <c r="C1192" s="13" t="s">
        <v>5</v>
      </c>
      <c r="D1192" s="13" t="s">
        <v>26</v>
      </c>
      <c r="E1192" s="13" t="s">
        <v>6</v>
      </c>
    </row>
    <row r="1193" spans="1:5" ht="25.15" customHeight="1" thickTop="1" thickBot="1" x14ac:dyDescent="0.3">
      <c r="A1193" s="37" t="s">
        <v>970</v>
      </c>
      <c r="B1193" s="13" t="s">
        <v>24</v>
      </c>
      <c r="C1193" s="13" t="s">
        <v>3143</v>
      </c>
      <c r="D1193" s="13" t="s">
        <v>3143</v>
      </c>
      <c r="E1193" s="13" t="s">
        <v>3143</v>
      </c>
    </row>
    <row r="1194" spans="1:5" ht="25.15" customHeight="1" thickTop="1" thickBot="1" x14ac:dyDescent="0.3">
      <c r="A1194" s="37" t="s">
        <v>971</v>
      </c>
      <c r="B1194" s="13" t="s">
        <v>47</v>
      </c>
      <c r="C1194" s="13" t="s">
        <v>3143</v>
      </c>
      <c r="D1194" s="13" t="s">
        <v>3143</v>
      </c>
      <c r="E1194" s="13" t="s">
        <v>3143</v>
      </c>
    </row>
    <row r="1195" spans="1:5" ht="25.15" customHeight="1" thickTop="1" thickBot="1" x14ac:dyDescent="0.3">
      <c r="A1195" s="37" t="s">
        <v>972</v>
      </c>
      <c r="B1195" s="13" t="s">
        <v>24</v>
      </c>
      <c r="C1195" s="13" t="s">
        <v>5</v>
      </c>
      <c r="D1195" s="13" t="s">
        <v>3143</v>
      </c>
      <c r="E1195" s="13" t="s">
        <v>3143</v>
      </c>
    </row>
    <row r="1196" spans="1:5" ht="25.15" customHeight="1" thickTop="1" thickBot="1" x14ac:dyDescent="0.3">
      <c r="A1196" s="37" t="s">
        <v>973</v>
      </c>
      <c r="B1196" s="13" t="s">
        <v>24</v>
      </c>
      <c r="C1196" s="13" t="s">
        <v>3143</v>
      </c>
      <c r="D1196" s="13" t="s">
        <v>3143</v>
      </c>
      <c r="E1196" s="13" t="s">
        <v>3143</v>
      </c>
    </row>
    <row r="1197" spans="1:5" ht="25.15" customHeight="1" thickTop="1" thickBot="1" x14ac:dyDescent="0.3">
      <c r="A1197" s="37" t="s">
        <v>974</v>
      </c>
      <c r="B1197" s="13" t="s">
        <v>24</v>
      </c>
      <c r="C1197" s="13" t="s">
        <v>3143</v>
      </c>
      <c r="D1197" s="13" t="s">
        <v>3143</v>
      </c>
      <c r="E1197" s="13" t="s">
        <v>3143</v>
      </c>
    </row>
    <row r="1198" spans="1:5" ht="25.15" customHeight="1" thickTop="1" thickBot="1" x14ac:dyDescent="0.3">
      <c r="A1198" s="37" t="s">
        <v>2993</v>
      </c>
      <c r="B1198" s="13" t="s">
        <v>24</v>
      </c>
      <c r="C1198" s="13" t="s">
        <v>3143</v>
      </c>
      <c r="D1198" s="13" t="s">
        <v>26</v>
      </c>
      <c r="E1198" s="13" t="s">
        <v>3143</v>
      </c>
    </row>
    <row r="1199" spans="1:5" ht="25.15" customHeight="1" thickTop="1" thickBot="1" x14ac:dyDescent="0.3">
      <c r="A1199" s="37" t="s">
        <v>975</v>
      </c>
      <c r="B1199" s="13" t="s">
        <v>37</v>
      </c>
      <c r="C1199" s="13" t="s">
        <v>3143</v>
      </c>
      <c r="D1199" s="13" t="s">
        <v>3143</v>
      </c>
      <c r="E1199" s="13" t="s">
        <v>3143</v>
      </c>
    </row>
    <row r="1200" spans="1:5" ht="25.15" customHeight="1" thickTop="1" thickBot="1" x14ac:dyDescent="0.3">
      <c r="A1200" s="37" t="s">
        <v>976</v>
      </c>
      <c r="B1200" s="13" t="s">
        <v>37</v>
      </c>
      <c r="C1200" s="13" t="s">
        <v>3143</v>
      </c>
      <c r="D1200" s="13" t="s">
        <v>3143</v>
      </c>
      <c r="E1200" s="13" t="s">
        <v>3143</v>
      </c>
    </row>
    <row r="1201" spans="1:5" ht="25.15" customHeight="1" thickTop="1" thickBot="1" x14ac:dyDescent="0.3">
      <c r="A1201" s="37" t="s">
        <v>977</v>
      </c>
      <c r="B1201" s="13" t="s">
        <v>37</v>
      </c>
      <c r="C1201" s="13" t="s">
        <v>3143</v>
      </c>
      <c r="D1201" s="13" t="s">
        <v>3143</v>
      </c>
      <c r="E1201" s="13" t="s">
        <v>3143</v>
      </c>
    </row>
    <row r="1202" spans="1:5" ht="25.15" customHeight="1" thickTop="1" thickBot="1" x14ac:dyDescent="0.3">
      <c r="A1202" s="37" t="s">
        <v>978</v>
      </c>
      <c r="B1202" s="13" t="s">
        <v>37</v>
      </c>
      <c r="C1202" s="13" t="s">
        <v>3143</v>
      </c>
      <c r="D1202" s="13" t="s">
        <v>3143</v>
      </c>
      <c r="E1202" s="13" t="s">
        <v>3143</v>
      </c>
    </row>
    <row r="1203" spans="1:5" ht="25.15" customHeight="1" thickTop="1" thickBot="1" x14ac:dyDescent="0.3">
      <c r="A1203" s="37" t="s">
        <v>979</v>
      </c>
      <c r="B1203" s="13" t="s">
        <v>37</v>
      </c>
      <c r="C1203" s="13" t="s">
        <v>3143</v>
      </c>
      <c r="D1203" s="13" t="s">
        <v>3143</v>
      </c>
      <c r="E1203" s="13" t="s">
        <v>3143</v>
      </c>
    </row>
    <row r="1204" spans="1:5" ht="25.15" customHeight="1" thickTop="1" thickBot="1" x14ac:dyDescent="0.3">
      <c r="A1204" s="37" t="s">
        <v>980</v>
      </c>
      <c r="B1204" s="13" t="s">
        <v>61</v>
      </c>
      <c r="C1204" s="13" t="s">
        <v>3143</v>
      </c>
      <c r="D1204" s="13" t="s">
        <v>3143</v>
      </c>
      <c r="E1204" s="13" t="s">
        <v>3143</v>
      </c>
    </row>
    <row r="1205" spans="1:5" ht="25.15" customHeight="1" thickTop="1" thickBot="1" x14ac:dyDescent="0.3">
      <c r="A1205" s="37" t="s">
        <v>3554</v>
      </c>
      <c r="B1205" s="13" t="s">
        <v>37</v>
      </c>
      <c r="C1205" s="13" t="s">
        <v>3143</v>
      </c>
      <c r="D1205" s="13" t="s">
        <v>3143</v>
      </c>
      <c r="E1205" s="13" t="s">
        <v>3143</v>
      </c>
    </row>
    <row r="1206" spans="1:5" ht="25.15" customHeight="1" thickTop="1" thickBot="1" x14ac:dyDescent="0.3">
      <c r="A1206" s="37" t="s">
        <v>981</v>
      </c>
      <c r="B1206" s="13" t="s">
        <v>37</v>
      </c>
      <c r="C1206" s="13" t="s">
        <v>3143</v>
      </c>
      <c r="D1206" s="13" t="s">
        <v>3143</v>
      </c>
      <c r="E1206" s="13" t="s">
        <v>3143</v>
      </c>
    </row>
    <row r="1207" spans="1:5" ht="25.15" customHeight="1" thickTop="1" thickBot="1" x14ac:dyDescent="0.3">
      <c r="A1207" s="37" t="s">
        <v>982</v>
      </c>
      <c r="B1207" s="13" t="s">
        <v>29</v>
      </c>
      <c r="C1207" s="13" t="s">
        <v>3143</v>
      </c>
      <c r="D1207" s="13" t="s">
        <v>3143</v>
      </c>
      <c r="E1207" s="13" t="s">
        <v>3143</v>
      </c>
    </row>
    <row r="1208" spans="1:5" ht="25.15" customHeight="1" thickTop="1" thickBot="1" x14ac:dyDescent="0.3">
      <c r="A1208" s="37" t="s">
        <v>983</v>
      </c>
      <c r="B1208" s="13" t="s">
        <v>24</v>
      </c>
      <c r="C1208" s="13" t="s">
        <v>3143</v>
      </c>
      <c r="D1208" s="13" t="s">
        <v>3143</v>
      </c>
      <c r="E1208" s="13" t="s">
        <v>3143</v>
      </c>
    </row>
    <row r="1209" spans="1:5" ht="25.15" customHeight="1" thickTop="1" thickBot="1" x14ac:dyDescent="0.3">
      <c r="A1209" s="37" t="s">
        <v>984</v>
      </c>
      <c r="B1209" s="13" t="s">
        <v>37</v>
      </c>
      <c r="C1209" s="13" t="s">
        <v>3143</v>
      </c>
      <c r="D1209" s="13" t="s">
        <v>3143</v>
      </c>
      <c r="E1209" s="13" t="s">
        <v>3143</v>
      </c>
    </row>
    <row r="1210" spans="1:5" ht="25.15" customHeight="1" thickTop="1" thickBot="1" x14ac:dyDescent="0.3">
      <c r="A1210" s="37" t="s">
        <v>985</v>
      </c>
      <c r="B1210" s="13" t="s">
        <v>24</v>
      </c>
      <c r="C1210" s="13" t="s">
        <v>3143</v>
      </c>
      <c r="D1210" s="13" t="s">
        <v>3143</v>
      </c>
      <c r="E1210" s="13" t="s">
        <v>3143</v>
      </c>
    </row>
    <row r="1211" spans="1:5" ht="25.15" customHeight="1" thickTop="1" thickBot="1" x14ac:dyDescent="0.3">
      <c r="A1211" s="37" t="s">
        <v>986</v>
      </c>
      <c r="B1211" s="13" t="s">
        <v>24</v>
      </c>
      <c r="C1211" s="13" t="s">
        <v>3143</v>
      </c>
      <c r="D1211" s="13" t="s">
        <v>3143</v>
      </c>
      <c r="E1211" s="13" t="s">
        <v>3143</v>
      </c>
    </row>
    <row r="1212" spans="1:5" ht="25.15" customHeight="1" thickTop="1" thickBot="1" x14ac:dyDescent="0.3">
      <c r="A1212" s="37" t="s">
        <v>987</v>
      </c>
      <c r="B1212" s="13" t="s">
        <v>24</v>
      </c>
      <c r="C1212" s="13" t="s">
        <v>3143</v>
      </c>
      <c r="D1212" s="13" t="s">
        <v>3143</v>
      </c>
      <c r="E1212" s="13" t="s">
        <v>3143</v>
      </c>
    </row>
    <row r="1213" spans="1:5" ht="25.15" customHeight="1" thickTop="1" thickBot="1" x14ac:dyDescent="0.3">
      <c r="A1213" s="37" t="s">
        <v>988</v>
      </c>
      <c r="B1213" s="13" t="s">
        <v>61</v>
      </c>
      <c r="C1213" s="13" t="s">
        <v>3143</v>
      </c>
      <c r="D1213" s="13" t="s">
        <v>3143</v>
      </c>
      <c r="E1213" s="13" t="s">
        <v>3143</v>
      </c>
    </row>
    <row r="1214" spans="1:5" ht="25.15" customHeight="1" thickTop="1" thickBot="1" x14ac:dyDescent="0.3">
      <c r="A1214" s="37" t="s">
        <v>3047</v>
      </c>
      <c r="B1214" s="13" t="s">
        <v>61</v>
      </c>
      <c r="C1214" s="13" t="s">
        <v>3143</v>
      </c>
      <c r="D1214" s="13" t="s">
        <v>3143</v>
      </c>
      <c r="E1214" s="13" t="s">
        <v>3143</v>
      </c>
    </row>
    <row r="1215" spans="1:5" ht="25.15" customHeight="1" thickTop="1" thickBot="1" x14ac:dyDescent="0.3">
      <c r="A1215" s="37" t="s">
        <v>989</v>
      </c>
      <c r="B1215" s="13" t="s">
        <v>24</v>
      </c>
      <c r="C1215" s="13" t="s">
        <v>3143</v>
      </c>
      <c r="D1215" s="13" t="s">
        <v>3143</v>
      </c>
      <c r="E1215" s="13" t="s">
        <v>3143</v>
      </c>
    </row>
    <row r="1216" spans="1:5" ht="25.15" customHeight="1" thickTop="1" thickBot="1" x14ac:dyDescent="0.3">
      <c r="A1216" s="37" t="s">
        <v>990</v>
      </c>
      <c r="B1216" s="13" t="s">
        <v>61</v>
      </c>
      <c r="C1216" s="13" t="s">
        <v>3143</v>
      </c>
      <c r="D1216" s="13" t="s">
        <v>3143</v>
      </c>
      <c r="E1216" s="13" t="s">
        <v>3143</v>
      </c>
    </row>
    <row r="1217" spans="1:5" ht="25.15" customHeight="1" thickTop="1" thickBot="1" x14ac:dyDescent="0.3">
      <c r="A1217" s="37" t="s">
        <v>991</v>
      </c>
      <c r="B1217" s="13" t="s">
        <v>37</v>
      </c>
      <c r="C1217" s="13" t="s">
        <v>3143</v>
      </c>
      <c r="D1217" s="13" t="s">
        <v>3143</v>
      </c>
      <c r="E1217" s="13" t="s">
        <v>3143</v>
      </c>
    </row>
    <row r="1218" spans="1:5" ht="25.15" customHeight="1" thickTop="1" thickBot="1" x14ac:dyDescent="0.3">
      <c r="A1218" s="37" t="s">
        <v>3059</v>
      </c>
      <c r="B1218" s="13" t="s">
        <v>37</v>
      </c>
      <c r="C1218" s="13" t="s">
        <v>3143</v>
      </c>
      <c r="D1218" s="13" t="s">
        <v>3143</v>
      </c>
      <c r="E1218" s="13" t="s">
        <v>3143</v>
      </c>
    </row>
    <row r="1219" spans="1:5" ht="25.15" customHeight="1" thickTop="1" thickBot="1" x14ac:dyDescent="0.3">
      <c r="A1219" s="37" t="s">
        <v>992</v>
      </c>
      <c r="B1219" s="13" t="s">
        <v>61</v>
      </c>
      <c r="C1219" s="13" t="s">
        <v>3143</v>
      </c>
      <c r="D1219" s="13" t="s">
        <v>3143</v>
      </c>
      <c r="E1219" s="13" t="s">
        <v>3143</v>
      </c>
    </row>
    <row r="1220" spans="1:5" ht="25.15" customHeight="1" thickTop="1" thickBot="1" x14ac:dyDescent="0.3">
      <c r="A1220" s="37" t="s">
        <v>993</v>
      </c>
      <c r="B1220" s="13" t="s">
        <v>37</v>
      </c>
      <c r="C1220" s="13" t="s">
        <v>3143</v>
      </c>
      <c r="D1220" s="13" t="s">
        <v>3143</v>
      </c>
      <c r="E1220" s="13" t="s">
        <v>3143</v>
      </c>
    </row>
    <row r="1221" spans="1:5" ht="25.15" customHeight="1" thickTop="1" thickBot="1" x14ac:dyDescent="0.3">
      <c r="A1221" s="37" t="s">
        <v>994</v>
      </c>
      <c r="B1221" s="101" t="s">
        <v>24</v>
      </c>
      <c r="C1221" s="101" t="s">
        <v>3143</v>
      </c>
      <c r="D1221" s="101" t="s">
        <v>3143</v>
      </c>
      <c r="E1221" s="102" t="s">
        <v>3143</v>
      </c>
    </row>
    <row r="1222" spans="1:5" ht="25.15" customHeight="1" thickTop="1" thickBot="1" x14ac:dyDescent="0.3">
      <c r="A1222" s="37" t="s">
        <v>995</v>
      </c>
      <c r="B1222" s="101" t="s">
        <v>61</v>
      </c>
      <c r="C1222" s="101" t="s">
        <v>3143</v>
      </c>
      <c r="D1222" s="101" t="s">
        <v>26</v>
      </c>
      <c r="E1222" s="102" t="s">
        <v>3143</v>
      </c>
    </row>
    <row r="1223" spans="1:5" ht="25.15" customHeight="1" thickTop="1" thickBot="1" x14ac:dyDescent="0.3">
      <c r="A1223" s="37" t="s">
        <v>996</v>
      </c>
      <c r="B1223" s="101" t="s">
        <v>37</v>
      </c>
      <c r="C1223" s="101" t="s">
        <v>3143</v>
      </c>
      <c r="D1223" s="101" t="s">
        <v>26</v>
      </c>
      <c r="E1223" s="102" t="s">
        <v>3143</v>
      </c>
    </row>
    <row r="1224" spans="1:5" ht="25.15" customHeight="1" thickTop="1" thickBot="1" x14ac:dyDescent="0.3">
      <c r="A1224" s="37" t="s">
        <v>997</v>
      </c>
      <c r="B1224" s="13" t="s">
        <v>24</v>
      </c>
      <c r="C1224" s="13" t="s">
        <v>3143</v>
      </c>
      <c r="D1224" s="13" t="s">
        <v>3143</v>
      </c>
      <c r="E1224" s="13" t="s">
        <v>3143</v>
      </c>
    </row>
    <row r="1225" spans="1:5" ht="25.15" customHeight="1" thickTop="1" thickBot="1" x14ac:dyDescent="0.3">
      <c r="A1225" s="37" t="s">
        <v>998</v>
      </c>
      <c r="B1225" s="13" t="s">
        <v>37</v>
      </c>
      <c r="C1225" s="13" t="s">
        <v>3143</v>
      </c>
      <c r="D1225" s="13" t="s">
        <v>3143</v>
      </c>
      <c r="E1225" s="13" t="s">
        <v>3143</v>
      </c>
    </row>
    <row r="1226" spans="1:5" ht="25.15" customHeight="1" thickTop="1" thickBot="1" x14ac:dyDescent="0.3">
      <c r="A1226" s="37" t="s">
        <v>999</v>
      </c>
      <c r="B1226" s="13" t="s">
        <v>47</v>
      </c>
      <c r="C1226" s="13" t="s">
        <v>3143</v>
      </c>
      <c r="D1226" s="13" t="s">
        <v>3143</v>
      </c>
      <c r="E1226" s="13" t="s">
        <v>3143</v>
      </c>
    </row>
    <row r="1227" spans="1:5" ht="25.15" customHeight="1" thickTop="1" thickBot="1" x14ac:dyDescent="0.3">
      <c r="A1227" s="37" t="s">
        <v>1000</v>
      </c>
      <c r="B1227" s="13" t="s">
        <v>37</v>
      </c>
      <c r="C1227" s="13" t="s">
        <v>3143</v>
      </c>
      <c r="D1227" s="13" t="s">
        <v>3143</v>
      </c>
      <c r="E1227" s="13" t="s">
        <v>3143</v>
      </c>
    </row>
    <row r="1228" spans="1:5" ht="25.15" customHeight="1" thickTop="1" thickBot="1" x14ac:dyDescent="0.3">
      <c r="A1228" s="37" t="s">
        <v>1001</v>
      </c>
      <c r="B1228" s="13" t="s">
        <v>47</v>
      </c>
      <c r="C1228" s="13" t="s">
        <v>5</v>
      </c>
      <c r="D1228" s="13" t="s">
        <v>26</v>
      </c>
      <c r="E1228" s="13" t="s">
        <v>3143</v>
      </c>
    </row>
    <row r="1229" spans="1:5" ht="25.15" customHeight="1" thickTop="1" thickBot="1" x14ac:dyDescent="0.3">
      <c r="A1229" s="37" t="s">
        <v>1002</v>
      </c>
      <c r="B1229" s="13" t="s">
        <v>37</v>
      </c>
      <c r="C1229" s="13" t="s">
        <v>3143</v>
      </c>
      <c r="D1229" s="13" t="s">
        <v>3143</v>
      </c>
      <c r="E1229" s="13" t="s">
        <v>3143</v>
      </c>
    </row>
    <row r="1230" spans="1:5" ht="25.15" customHeight="1" thickTop="1" thickBot="1" x14ac:dyDescent="0.3">
      <c r="A1230" s="37" t="s">
        <v>1003</v>
      </c>
      <c r="B1230" s="13" t="s">
        <v>24</v>
      </c>
      <c r="C1230" s="13" t="s">
        <v>3143</v>
      </c>
      <c r="D1230" s="13" t="s">
        <v>3143</v>
      </c>
      <c r="E1230" s="13" t="s">
        <v>3143</v>
      </c>
    </row>
    <row r="1231" spans="1:5" ht="25.15" customHeight="1" thickTop="1" thickBot="1" x14ac:dyDescent="0.3">
      <c r="A1231" s="37" t="s">
        <v>1004</v>
      </c>
      <c r="B1231" s="13" t="s">
        <v>37</v>
      </c>
      <c r="C1231" s="13" t="s">
        <v>5</v>
      </c>
      <c r="D1231" s="13" t="s">
        <v>3143</v>
      </c>
      <c r="E1231" s="13" t="s">
        <v>3143</v>
      </c>
    </row>
    <row r="1232" spans="1:5" ht="25.15" customHeight="1" thickTop="1" thickBot="1" x14ac:dyDescent="0.3">
      <c r="A1232" s="37" t="s">
        <v>1005</v>
      </c>
      <c r="B1232" s="13" t="s">
        <v>37</v>
      </c>
      <c r="C1232" s="13" t="s">
        <v>3143</v>
      </c>
      <c r="D1232" s="13" t="s">
        <v>3143</v>
      </c>
      <c r="E1232" s="13" t="s">
        <v>3143</v>
      </c>
    </row>
    <row r="1233" spans="1:5" ht="25.15" customHeight="1" thickTop="1" thickBot="1" x14ac:dyDescent="0.3">
      <c r="A1233" s="37" t="s">
        <v>1006</v>
      </c>
      <c r="B1233" s="13" t="s">
        <v>37</v>
      </c>
      <c r="C1233" s="13" t="s">
        <v>5</v>
      </c>
      <c r="D1233" s="13" t="s">
        <v>3143</v>
      </c>
      <c r="E1233" s="13" t="s">
        <v>3143</v>
      </c>
    </row>
    <row r="1234" spans="1:5" ht="25.15" customHeight="1" thickTop="1" thickBot="1" x14ac:dyDescent="0.3">
      <c r="A1234" s="37" t="s">
        <v>1007</v>
      </c>
      <c r="B1234" s="13" t="s">
        <v>37</v>
      </c>
      <c r="C1234" s="13" t="s">
        <v>3143</v>
      </c>
      <c r="D1234" s="13" t="s">
        <v>3143</v>
      </c>
      <c r="E1234" s="13" t="s">
        <v>3143</v>
      </c>
    </row>
    <row r="1235" spans="1:5" ht="25.15" customHeight="1" thickTop="1" thickBot="1" x14ac:dyDescent="0.3">
      <c r="A1235" s="37" t="s">
        <v>1008</v>
      </c>
      <c r="B1235" s="13" t="s">
        <v>24</v>
      </c>
      <c r="C1235" s="13" t="s">
        <v>5</v>
      </c>
      <c r="D1235" s="13" t="s">
        <v>3143</v>
      </c>
      <c r="E1235" s="13" t="s">
        <v>3143</v>
      </c>
    </row>
    <row r="1236" spans="1:5" ht="25.15" customHeight="1" thickTop="1" thickBot="1" x14ac:dyDescent="0.3">
      <c r="A1236" s="37" t="s">
        <v>1009</v>
      </c>
      <c r="B1236" s="13" t="s">
        <v>37</v>
      </c>
      <c r="C1236" s="13" t="s">
        <v>3143</v>
      </c>
      <c r="D1236" s="13" t="s">
        <v>3143</v>
      </c>
      <c r="E1236" s="13" t="s">
        <v>3143</v>
      </c>
    </row>
    <row r="1237" spans="1:5" ht="25.15" customHeight="1" thickTop="1" thickBot="1" x14ac:dyDescent="0.3">
      <c r="A1237" s="37" t="s">
        <v>1010</v>
      </c>
      <c r="B1237" s="13" t="s">
        <v>24</v>
      </c>
      <c r="C1237" s="13" t="s">
        <v>3143</v>
      </c>
      <c r="D1237" s="13" t="s">
        <v>3143</v>
      </c>
      <c r="E1237" s="13" t="s">
        <v>3143</v>
      </c>
    </row>
    <row r="1238" spans="1:5" ht="25.15" customHeight="1" thickTop="1" thickBot="1" x14ac:dyDescent="0.3">
      <c r="A1238" s="37" t="s">
        <v>1011</v>
      </c>
      <c r="B1238" s="13" t="s">
        <v>29</v>
      </c>
      <c r="C1238" s="13" t="s">
        <v>3143</v>
      </c>
      <c r="D1238" s="13" t="s">
        <v>3143</v>
      </c>
      <c r="E1238" s="13" t="s">
        <v>3143</v>
      </c>
    </row>
    <row r="1239" spans="1:5" ht="25.15" customHeight="1" thickTop="1" thickBot="1" x14ac:dyDescent="0.3">
      <c r="A1239" s="37" t="s">
        <v>1012</v>
      </c>
      <c r="B1239" s="13" t="s">
        <v>29</v>
      </c>
      <c r="C1239" s="13" t="s">
        <v>3143</v>
      </c>
      <c r="D1239" s="13" t="s">
        <v>3143</v>
      </c>
      <c r="E1239" s="13" t="s">
        <v>3143</v>
      </c>
    </row>
    <row r="1240" spans="1:5" ht="25.15" customHeight="1" thickTop="1" thickBot="1" x14ac:dyDescent="0.3">
      <c r="A1240" s="37" t="s">
        <v>1013</v>
      </c>
      <c r="B1240" s="13" t="s">
        <v>24</v>
      </c>
      <c r="C1240" s="13" t="s">
        <v>3143</v>
      </c>
      <c r="D1240" s="13" t="s">
        <v>3143</v>
      </c>
      <c r="E1240" s="13" t="s">
        <v>3143</v>
      </c>
    </row>
    <row r="1241" spans="1:5" ht="25.15" customHeight="1" thickTop="1" thickBot="1" x14ac:dyDescent="0.3">
      <c r="A1241" s="37" t="s">
        <v>1014</v>
      </c>
      <c r="B1241" s="13" t="s">
        <v>37</v>
      </c>
      <c r="C1241" s="13" t="s">
        <v>3143</v>
      </c>
      <c r="D1241" s="13" t="s">
        <v>3143</v>
      </c>
      <c r="E1241" s="13" t="s">
        <v>3143</v>
      </c>
    </row>
    <row r="1242" spans="1:5" ht="25.15" customHeight="1" thickTop="1" thickBot="1" x14ac:dyDescent="0.3">
      <c r="A1242" s="37" t="s">
        <v>1015</v>
      </c>
      <c r="B1242" s="13" t="s">
        <v>24</v>
      </c>
      <c r="C1242" s="13" t="s">
        <v>3143</v>
      </c>
      <c r="D1242" s="13" t="s">
        <v>3143</v>
      </c>
      <c r="E1242" s="13" t="s">
        <v>3143</v>
      </c>
    </row>
    <row r="1243" spans="1:5" ht="25.15" customHeight="1" thickTop="1" thickBot="1" x14ac:dyDescent="0.3">
      <c r="A1243" s="37" t="s">
        <v>3338</v>
      </c>
      <c r="B1243" s="13" t="s">
        <v>47</v>
      </c>
      <c r="C1243" s="13" t="s">
        <v>3143</v>
      </c>
      <c r="D1243" s="13" t="s">
        <v>26</v>
      </c>
      <c r="E1243" s="13" t="s">
        <v>6</v>
      </c>
    </row>
    <row r="1244" spans="1:5" ht="25.15" customHeight="1" thickTop="1" thickBot="1" x14ac:dyDescent="0.3">
      <c r="A1244" s="37" t="s">
        <v>1017</v>
      </c>
      <c r="B1244" s="13" t="s">
        <v>61</v>
      </c>
      <c r="C1244" s="13" t="s">
        <v>3143</v>
      </c>
      <c r="D1244" s="13" t="s">
        <v>26</v>
      </c>
      <c r="E1244" s="13" t="s">
        <v>3143</v>
      </c>
    </row>
    <row r="1245" spans="1:5" ht="25.15" customHeight="1" thickTop="1" thickBot="1" x14ac:dyDescent="0.3">
      <c r="A1245" s="37" t="s">
        <v>1018</v>
      </c>
      <c r="B1245" s="13" t="s">
        <v>37</v>
      </c>
      <c r="C1245" s="13" t="s">
        <v>3143</v>
      </c>
      <c r="D1245" s="13" t="s">
        <v>3143</v>
      </c>
      <c r="E1245" s="13" t="s">
        <v>3143</v>
      </c>
    </row>
    <row r="1246" spans="1:5" ht="25.15" customHeight="1" thickTop="1" thickBot="1" x14ac:dyDescent="0.3">
      <c r="A1246" s="37" t="s">
        <v>1019</v>
      </c>
      <c r="B1246" s="13" t="s">
        <v>24</v>
      </c>
      <c r="C1246" s="13" t="s">
        <v>3143</v>
      </c>
      <c r="D1246" s="13" t="s">
        <v>26</v>
      </c>
      <c r="E1246" s="13" t="s">
        <v>3143</v>
      </c>
    </row>
    <row r="1247" spans="1:5" ht="25.15" customHeight="1" thickTop="1" thickBot="1" x14ac:dyDescent="0.3">
      <c r="A1247" s="37" t="s">
        <v>1020</v>
      </c>
      <c r="B1247" s="13" t="s">
        <v>24</v>
      </c>
      <c r="C1247" s="13" t="s">
        <v>3143</v>
      </c>
      <c r="D1247" s="13" t="s">
        <v>3143</v>
      </c>
      <c r="E1247" s="13" t="s">
        <v>3143</v>
      </c>
    </row>
    <row r="1248" spans="1:5" ht="25.15" customHeight="1" thickTop="1" thickBot="1" x14ac:dyDescent="0.3">
      <c r="A1248" s="37" t="s">
        <v>1021</v>
      </c>
      <c r="B1248" s="13" t="s">
        <v>24</v>
      </c>
      <c r="C1248" s="13" t="s">
        <v>3143</v>
      </c>
      <c r="D1248" s="13" t="s">
        <v>3143</v>
      </c>
      <c r="E1248" s="13" t="s">
        <v>3143</v>
      </c>
    </row>
    <row r="1249" spans="1:5" ht="25.15" customHeight="1" thickTop="1" thickBot="1" x14ac:dyDescent="0.3">
      <c r="A1249" s="37" t="s">
        <v>3071</v>
      </c>
      <c r="B1249" s="13" t="s">
        <v>24</v>
      </c>
      <c r="C1249" s="13" t="s">
        <v>3143</v>
      </c>
      <c r="D1249" s="13" t="s">
        <v>3143</v>
      </c>
      <c r="E1249" s="13" t="s">
        <v>3143</v>
      </c>
    </row>
    <row r="1250" spans="1:5" ht="25.15" customHeight="1" thickTop="1" thickBot="1" x14ac:dyDescent="0.3">
      <c r="A1250" s="37" t="s">
        <v>1022</v>
      </c>
      <c r="B1250" s="13" t="s">
        <v>47</v>
      </c>
      <c r="C1250" s="13" t="s">
        <v>3143</v>
      </c>
      <c r="D1250" s="13" t="s">
        <v>3143</v>
      </c>
      <c r="E1250" s="13" t="s">
        <v>3143</v>
      </c>
    </row>
    <row r="1251" spans="1:5" ht="25.15" customHeight="1" thickTop="1" thickBot="1" x14ac:dyDescent="0.3">
      <c r="A1251" s="37" t="s">
        <v>1023</v>
      </c>
      <c r="B1251" s="13" t="s">
        <v>24</v>
      </c>
      <c r="C1251" s="13" t="s">
        <v>3143</v>
      </c>
      <c r="D1251" s="13" t="s">
        <v>3143</v>
      </c>
      <c r="E1251" s="13" t="s">
        <v>3143</v>
      </c>
    </row>
    <row r="1252" spans="1:5" ht="25.15" customHeight="1" thickTop="1" thickBot="1" x14ac:dyDescent="0.3">
      <c r="A1252" s="37" t="s">
        <v>2917</v>
      </c>
      <c r="B1252" s="13" t="s">
        <v>24</v>
      </c>
      <c r="C1252" s="13" t="s">
        <v>3143</v>
      </c>
      <c r="D1252" s="13" t="s">
        <v>3143</v>
      </c>
      <c r="E1252" s="13" t="s">
        <v>3143</v>
      </c>
    </row>
    <row r="1253" spans="1:5" ht="25.15" customHeight="1" thickTop="1" thickBot="1" x14ac:dyDescent="0.3">
      <c r="A1253" s="37" t="s">
        <v>1024</v>
      </c>
      <c r="B1253" s="13" t="s">
        <v>37</v>
      </c>
      <c r="C1253" s="13" t="s">
        <v>5</v>
      </c>
      <c r="D1253" s="13" t="s">
        <v>3143</v>
      </c>
      <c r="E1253" s="13" t="s">
        <v>3143</v>
      </c>
    </row>
    <row r="1254" spans="1:5" ht="25.15" customHeight="1" thickTop="1" thickBot="1" x14ac:dyDescent="0.3">
      <c r="A1254" s="37" t="s">
        <v>3612</v>
      </c>
      <c r="B1254" s="13" t="s">
        <v>37</v>
      </c>
      <c r="C1254" s="13" t="s">
        <v>3143</v>
      </c>
      <c r="D1254" s="13" t="s">
        <v>3143</v>
      </c>
      <c r="E1254" s="13" t="s">
        <v>3143</v>
      </c>
    </row>
    <row r="1255" spans="1:5" ht="25.15" customHeight="1" thickTop="1" thickBot="1" x14ac:dyDescent="0.3">
      <c r="A1255" s="37" t="s">
        <v>1025</v>
      </c>
      <c r="B1255" s="13" t="s">
        <v>37</v>
      </c>
      <c r="C1255" s="13" t="s">
        <v>5</v>
      </c>
      <c r="D1255" s="13" t="s">
        <v>3143</v>
      </c>
      <c r="E1255" s="13" t="s">
        <v>3143</v>
      </c>
    </row>
    <row r="1256" spans="1:5" ht="25.15" customHeight="1" thickTop="1" thickBot="1" x14ac:dyDescent="0.3">
      <c r="A1256" s="37" t="s">
        <v>1026</v>
      </c>
      <c r="B1256" s="13" t="s">
        <v>37</v>
      </c>
      <c r="C1256" s="13" t="s">
        <v>5</v>
      </c>
      <c r="D1256" s="13" t="s">
        <v>3143</v>
      </c>
      <c r="E1256" s="13" t="s">
        <v>3143</v>
      </c>
    </row>
    <row r="1257" spans="1:5" ht="25.15" customHeight="1" thickTop="1" thickBot="1" x14ac:dyDescent="0.3">
      <c r="A1257" s="37" t="s">
        <v>1027</v>
      </c>
      <c r="B1257" s="13" t="s">
        <v>37</v>
      </c>
      <c r="C1257" s="13" t="s">
        <v>3143</v>
      </c>
      <c r="D1257" s="13" t="s">
        <v>26</v>
      </c>
      <c r="E1257" s="13" t="s">
        <v>3143</v>
      </c>
    </row>
    <row r="1258" spans="1:5" ht="25.15" customHeight="1" thickTop="1" thickBot="1" x14ac:dyDescent="0.3">
      <c r="A1258" s="37" t="s">
        <v>1028</v>
      </c>
      <c r="B1258" s="13" t="s">
        <v>24</v>
      </c>
      <c r="C1258" s="13" t="s">
        <v>3143</v>
      </c>
      <c r="D1258" s="13" t="s">
        <v>3143</v>
      </c>
      <c r="E1258" s="13" t="s">
        <v>3143</v>
      </c>
    </row>
    <row r="1259" spans="1:5" ht="25.15" customHeight="1" thickTop="1" thickBot="1" x14ac:dyDescent="0.3">
      <c r="A1259" s="37" t="s">
        <v>3189</v>
      </c>
      <c r="B1259" s="13" t="s">
        <v>37</v>
      </c>
      <c r="C1259" s="13" t="s">
        <v>3143</v>
      </c>
      <c r="D1259" s="13" t="s">
        <v>3143</v>
      </c>
      <c r="E1259" s="13" t="s">
        <v>3143</v>
      </c>
    </row>
    <row r="1260" spans="1:5" ht="25.15" customHeight="1" thickTop="1" thickBot="1" x14ac:dyDescent="0.3">
      <c r="A1260" s="37" t="s">
        <v>3190</v>
      </c>
      <c r="B1260" s="13" t="s">
        <v>24</v>
      </c>
      <c r="C1260" s="13" t="s">
        <v>3143</v>
      </c>
      <c r="D1260" s="13" t="s">
        <v>3143</v>
      </c>
      <c r="E1260" s="13" t="s">
        <v>3143</v>
      </c>
    </row>
    <row r="1261" spans="1:5" ht="25.15" customHeight="1" thickTop="1" thickBot="1" x14ac:dyDescent="0.3">
      <c r="A1261" s="37" t="s">
        <v>3191</v>
      </c>
      <c r="B1261" s="13" t="s">
        <v>24</v>
      </c>
      <c r="C1261" s="13" t="s">
        <v>3143</v>
      </c>
      <c r="D1261" s="13" t="s">
        <v>3143</v>
      </c>
      <c r="E1261" s="13" t="s">
        <v>3143</v>
      </c>
    </row>
    <row r="1262" spans="1:5" ht="25.15" customHeight="1" thickTop="1" thickBot="1" x14ac:dyDescent="0.3">
      <c r="A1262" s="37" t="s">
        <v>3339</v>
      </c>
      <c r="B1262" s="13" t="s">
        <v>61</v>
      </c>
      <c r="C1262" s="13" t="s">
        <v>3143</v>
      </c>
      <c r="D1262" s="13" t="s">
        <v>3143</v>
      </c>
      <c r="E1262" s="13" t="s">
        <v>6</v>
      </c>
    </row>
    <row r="1263" spans="1:5" ht="25.15" customHeight="1" thickTop="1" thickBot="1" x14ac:dyDescent="0.3">
      <c r="A1263" s="37" t="s">
        <v>1029</v>
      </c>
      <c r="B1263" s="13" t="s">
        <v>47</v>
      </c>
      <c r="C1263" s="13" t="s">
        <v>3143</v>
      </c>
      <c r="D1263" s="13" t="s">
        <v>3143</v>
      </c>
      <c r="E1263" s="13" t="s">
        <v>3143</v>
      </c>
    </row>
    <row r="1264" spans="1:5" ht="25.15" customHeight="1" thickTop="1" thickBot="1" x14ac:dyDescent="0.3">
      <c r="A1264" s="37" t="s">
        <v>1030</v>
      </c>
      <c r="B1264" s="13" t="s">
        <v>24</v>
      </c>
      <c r="C1264" s="13" t="s">
        <v>3143</v>
      </c>
      <c r="D1264" s="13" t="s">
        <v>3143</v>
      </c>
      <c r="E1264" s="13" t="s">
        <v>3143</v>
      </c>
    </row>
    <row r="1265" spans="1:5" ht="25.15" customHeight="1" thickTop="1" thickBot="1" x14ac:dyDescent="0.3">
      <c r="A1265" s="37" t="s">
        <v>1031</v>
      </c>
      <c r="B1265" s="13" t="s">
        <v>37</v>
      </c>
      <c r="C1265" s="13" t="s">
        <v>3143</v>
      </c>
      <c r="D1265" s="13" t="s">
        <v>3143</v>
      </c>
      <c r="E1265" s="13" t="s">
        <v>3143</v>
      </c>
    </row>
    <row r="1266" spans="1:5" ht="25.15" customHeight="1" thickTop="1" thickBot="1" x14ac:dyDescent="0.3">
      <c r="A1266" s="37" t="s">
        <v>2999</v>
      </c>
      <c r="B1266" s="13" t="s">
        <v>37</v>
      </c>
      <c r="C1266" s="13" t="s">
        <v>3143</v>
      </c>
      <c r="D1266" s="13" t="s">
        <v>3143</v>
      </c>
      <c r="E1266" s="13" t="s">
        <v>3143</v>
      </c>
    </row>
    <row r="1267" spans="1:5" ht="25.15" customHeight="1" thickTop="1" thickBot="1" x14ac:dyDescent="0.3">
      <c r="A1267" s="37" t="s">
        <v>1032</v>
      </c>
      <c r="B1267" s="13" t="s">
        <v>37</v>
      </c>
      <c r="C1267" s="13" t="s">
        <v>3143</v>
      </c>
      <c r="D1267" s="13" t="s">
        <v>3143</v>
      </c>
      <c r="E1267" s="13" t="s">
        <v>3143</v>
      </c>
    </row>
    <row r="1268" spans="1:5" ht="25.15" customHeight="1" thickTop="1" thickBot="1" x14ac:dyDescent="0.3">
      <c r="A1268" s="37" t="s">
        <v>1033</v>
      </c>
      <c r="B1268" s="13" t="s">
        <v>29</v>
      </c>
      <c r="C1268" s="13" t="s">
        <v>3143</v>
      </c>
      <c r="D1268" s="13" t="s">
        <v>3143</v>
      </c>
      <c r="E1268" s="13" t="s">
        <v>3143</v>
      </c>
    </row>
    <row r="1269" spans="1:5" ht="25.15" customHeight="1" thickTop="1" thickBot="1" x14ac:dyDescent="0.3">
      <c r="A1269" s="37" t="s">
        <v>3340</v>
      </c>
      <c r="B1269" s="13" t="s">
        <v>37</v>
      </c>
      <c r="C1269" s="13" t="s">
        <v>3143</v>
      </c>
      <c r="D1269" s="13" t="s">
        <v>3143</v>
      </c>
      <c r="E1269" s="13" t="s">
        <v>6</v>
      </c>
    </row>
    <row r="1270" spans="1:5" ht="25.15" customHeight="1" thickTop="1" thickBot="1" x14ac:dyDescent="0.3">
      <c r="A1270" s="37" t="s">
        <v>1034</v>
      </c>
      <c r="B1270" s="13" t="s">
        <v>24</v>
      </c>
      <c r="C1270" s="13" t="s">
        <v>3143</v>
      </c>
      <c r="D1270" s="13" t="s">
        <v>26</v>
      </c>
      <c r="E1270" s="13" t="s">
        <v>3143</v>
      </c>
    </row>
    <row r="1271" spans="1:5" ht="25.15" customHeight="1" thickTop="1" thickBot="1" x14ac:dyDescent="0.3">
      <c r="A1271" s="37" t="s">
        <v>1035</v>
      </c>
      <c r="B1271" s="13" t="s">
        <v>24</v>
      </c>
      <c r="C1271" s="13" t="s">
        <v>3143</v>
      </c>
      <c r="D1271" s="13" t="s">
        <v>3143</v>
      </c>
      <c r="E1271" s="13" t="s">
        <v>3143</v>
      </c>
    </row>
    <row r="1272" spans="1:5" ht="25.15" customHeight="1" thickTop="1" thickBot="1" x14ac:dyDescent="0.3">
      <c r="A1272" s="37" t="s">
        <v>1036</v>
      </c>
      <c r="B1272" s="13" t="s">
        <v>24</v>
      </c>
      <c r="C1272" s="13" t="s">
        <v>3143</v>
      </c>
      <c r="D1272" s="13" t="s">
        <v>3143</v>
      </c>
      <c r="E1272" s="13" t="s">
        <v>3143</v>
      </c>
    </row>
    <row r="1273" spans="1:5" ht="25.15" customHeight="1" thickTop="1" thickBot="1" x14ac:dyDescent="0.3">
      <c r="A1273" s="37" t="s">
        <v>2893</v>
      </c>
      <c r="B1273" s="13" t="s">
        <v>37</v>
      </c>
      <c r="C1273" s="13" t="s">
        <v>3143</v>
      </c>
      <c r="D1273" s="13" t="s">
        <v>3143</v>
      </c>
      <c r="E1273" s="13" t="s">
        <v>3143</v>
      </c>
    </row>
    <row r="1274" spans="1:5" ht="25.15" customHeight="1" thickTop="1" thickBot="1" x14ac:dyDescent="0.3">
      <c r="A1274" s="37" t="s">
        <v>2987</v>
      </c>
      <c r="B1274" s="13" t="s">
        <v>37</v>
      </c>
      <c r="C1274" s="13" t="s">
        <v>3143</v>
      </c>
      <c r="D1274" s="13" t="s">
        <v>3143</v>
      </c>
      <c r="E1274" s="13" t="s">
        <v>3143</v>
      </c>
    </row>
    <row r="1275" spans="1:5" ht="25.15" customHeight="1" thickTop="1" thickBot="1" x14ac:dyDescent="0.3">
      <c r="A1275" s="37" t="s">
        <v>1037</v>
      </c>
      <c r="B1275" s="13" t="s">
        <v>24</v>
      </c>
      <c r="C1275" s="13" t="s">
        <v>5</v>
      </c>
      <c r="D1275" s="13" t="s">
        <v>26</v>
      </c>
      <c r="E1275" s="13" t="s">
        <v>3143</v>
      </c>
    </row>
    <row r="1276" spans="1:5" ht="25.15" customHeight="1" thickTop="1" thickBot="1" x14ac:dyDescent="0.3">
      <c r="A1276" s="37" t="s">
        <v>1038</v>
      </c>
      <c r="B1276" s="13" t="s">
        <v>61</v>
      </c>
      <c r="C1276" s="13" t="s">
        <v>5</v>
      </c>
      <c r="D1276" s="13" t="s">
        <v>3143</v>
      </c>
      <c r="E1276" s="13" t="s">
        <v>3143</v>
      </c>
    </row>
    <row r="1277" spans="1:5" ht="25.15" customHeight="1" thickTop="1" thickBot="1" x14ac:dyDescent="0.3">
      <c r="A1277" s="37" t="s">
        <v>1039</v>
      </c>
      <c r="B1277" s="13" t="s">
        <v>24</v>
      </c>
      <c r="C1277" s="13" t="s">
        <v>5</v>
      </c>
      <c r="D1277" s="13" t="s">
        <v>26</v>
      </c>
      <c r="E1277" s="13" t="s">
        <v>3143</v>
      </c>
    </row>
    <row r="1278" spans="1:5" ht="25.15" customHeight="1" thickTop="1" thickBot="1" x14ac:dyDescent="0.3">
      <c r="A1278" s="37" t="s">
        <v>1040</v>
      </c>
      <c r="B1278" s="13" t="s">
        <v>24</v>
      </c>
      <c r="C1278" s="13" t="s">
        <v>3143</v>
      </c>
      <c r="D1278" s="13" t="s">
        <v>3143</v>
      </c>
      <c r="E1278" s="13" t="s">
        <v>3143</v>
      </c>
    </row>
    <row r="1279" spans="1:5" ht="25.15" customHeight="1" thickTop="1" thickBot="1" x14ac:dyDescent="0.3">
      <c r="A1279" s="37" t="s">
        <v>1041</v>
      </c>
      <c r="B1279" s="13" t="s">
        <v>24</v>
      </c>
      <c r="C1279" s="13" t="s">
        <v>3143</v>
      </c>
      <c r="D1279" s="13" t="s">
        <v>3143</v>
      </c>
      <c r="E1279" s="13" t="s">
        <v>3143</v>
      </c>
    </row>
    <row r="1280" spans="1:5" ht="25.15" customHeight="1" thickTop="1" thickBot="1" x14ac:dyDescent="0.3">
      <c r="A1280" s="37" t="s">
        <v>1042</v>
      </c>
      <c r="B1280" s="13" t="s">
        <v>61</v>
      </c>
      <c r="C1280" s="13" t="s">
        <v>3143</v>
      </c>
      <c r="D1280" s="13" t="s">
        <v>3143</v>
      </c>
      <c r="E1280" s="13" t="s">
        <v>3143</v>
      </c>
    </row>
    <row r="1281" spans="1:5" ht="25.15" customHeight="1" thickTop="1" thickBot="1" x14ac:dyDescent="0.3">
      <c r="A1281" s="37" t="s">
        <v>1043</v>
      </c>
      <c r="B1281" s="13" t="s">
        <v>24</v>
      </c>
      <c r="C1281" s="13" t="s">
        <v>3143</v>
      </c>
      <c r="D1281" s="13" t="s">
        <v>3143</v>
      </c>
      <c r="E1281" s="13" t="s">
        <v>3143</v>
      </c>
    </row>
    <row r="1282" spans="1:5" ht="25.15" customHeight="1" thickTop="1" thickBot="1" x14ac:dyDescent="0.3">
      <c r="A1282" s="37" t="s">
        <v>1044</v>
      </c>
      <c r="B1282" s="13" t="s">
        <v>61</v>
      </c>
      <c r="C1282" s="13" t="s">
        <v>3143</v>
      </c>
      <c r="D1282" s="13" t="s">
        <v>3143</v>
      </c>
      <c r="E1282" s="13" t="s">
        <v>3143</v>
      </c>
    </row>
    <row r="1283" spans="1:5" ht="25.15" customHeight="1" thickTop="1" thickBot="1" x14ac:dyDescent="0.3">
      <c r="A1283" s="37" t="s">
        <v>1045</v>
      </c>
      <c r="B1283" s="13" t="s">
        <v>37</v>
      </c>
      <c r="C1283" s="13" t="s">
        <v>3143</v>
      </c>
      <c r="D1283" s="13" t="s">
        <v>3143</v>
      </c>
      <c r="E1283" s="13" t="s">
        <v>3143</v>
      </c>
    </row>
    <row r="1284" spans="1:5" ht="25.15" customHeight="1" thickTop="1" thickBot="1" x14ac:dyDescent="0.3">
      <c r="A1284" s="37" t="s">
        <v>1046</v>
      </c>
      <c r="B1284" s="13" t="s">
        <v>37</v>
      </c>
      <c r="C1284" s="13" t="s">
        <v>3143</v>
      </c>
      <c r="D1284" s="13" t="s">
        <v>3143</v>
      </c>
      <c r="E1284" s="13" t="s">
        <v>3143</v>
      </c>
    </row>
    <row r="1285" spans="1:5" ht="25.15" customHeight="1" thickTop="1" thickBot="1" x14ac:dyDescent="0.3">
      <c r="A1285" s="37" t="s">
        <v>1047</v>
      </c>
      <c r="B1285" s="101" t="s">
        <v>24</v>
      </c>
      <c r="C1285" s="101" t="s">
        <v>3143</v>
      </c>
      <c r="D1285" s="101" t="s">
        <v>3143</v>
      </c>
      <c r="E1285" s="102" t="s">
        <v>3143</v>
      </c>
    </row>
    <row r="1286" spans="1:5" ht="25.15" customHeight="1" thickTop="1" thickBot="1" x14ac:dyDescent="0.3">
      <c r="A1286" s="37" t="s">
        <v>1048</v>
      </c>
      <c r="B1286" s="13" t="s">
        <v>37</v>
      </c>
      <c r="C1286" s="13" t="s">
        <v>3143</v>
      </c>
      <c r="D1286" s="13" t="s">
        <v>3143</v>
      </c>
      <c r="E1286" s="13" t="s">
        <v>3143</v>
      </c>
    </row>
    <row r="1287" spans="1:5" ht="25.15" customHeight="1" thickTop="1" thickBot="1" x14ac:dyDescent="0.3">
      <c r="A1287" s="37" t="s">
        <v>3004</v>
      </c>
      <c r="B1287" s="13" t="s">
        <v>29</v>
      </c>
      <c r="C1287" s="13" t="s">
        <v>3143</v>
      </c>
      <c r="D1287" s="13" t="s">
        <v>3143</v>
      </c>
      <c r="E1287" s="13" t="s">
        <v>3143</v>
      </c>
    </row>
    <row r="1288" spans="1:5" ht="25.15" customHeight="1" thickTop="1" thickBot="1" x14ac:dyDescent="0.3">
      <c r="A1288" s="37" t="s">
        <v>3129</v>
      </c>
      <c r="B1288" s="13" t="s">
        <v>37</v>
      </c>
      <c r="C1288" s="13" t="s">
        <v>3143</v>
      </c>
      <c r="D1288" s="13" t="s">
        <v>3143</v>
      </c>
      <c r="E1288" s="13" t="s">
        <v>3143</v>
      </c>
    </row>
    <row r="1289" spans="1:5" ht="25.15" customHeight="1" thickTop="1" thickBot="1" x14ac:dyDescent="0.3">
      <c r="A1289" s="37" t="s">
        <v>3098</v>
      </c>
      <c r="B1289" s="13" t="s">
        <v>47</v>
      </c>
      <c r="C1289" s="13" t="s">
        <v>3143</v>
      </c>
      <c r="D1289" s="13" t="s">
        <v>3143</v>
      </c>
      <c r="E1289" s="13" t="s">
        <v>3143</v>
      </c>
    </row>
    <row r="1290" spans="1:5" ht="25.15" customHeight="1" thickTop="1" thickBot="1" x14ac:dyDescent="0.3">
      <c r="A1290" s="37" t="s">
        <v>3616</v>
      </c>
      <c r="B1290" s="13" t="s">
        <v>24</v>
      </c>
      <c r="C1290" s="13" t="s">
        <v>3143</v>
      </c>
      <c r="D1290" s="13" t="s">
        <v>3143</v>
      </c>
      <c r="E1290" s="13" t="s">
        <v>3143</v>
      </c>
    </row>
    <row r="1291" spans="1:5" ht="25.15" customHeight="1" thickTop="1" thickBot="1" x14ac:dyDescent="0.3">
      <c r="A1291" s="37" t="s">
        <v>1049</v>
      </c>
      <c r="B1291" s="13" t="s">
        <v>24</v>
      </c>
      <c r="C1291" s="13" t="s">
        <v>3143</v>
      </c>
      <c r="D1291" s="13" t="s">
        <v>26</v>
      </c>
      <c r="E1291" s="13" t="s">
        <v>3143</v>
      </c>
    </row>
    <row r="1292" spans="1:5" ht="25.15" customHeight="1" thickTop="1" thickBot="1" x14ac:dyDescent="0.3">
      <c r="A1292" s="37" t="s">
        <v>1050</v>
      </c>
      <c r="B1292" s="13" t="s">
        <v>37</v>
      </c>
      <c r="C1292" s="13" t="s">
        <v>3143</v>
      </c>
      <c r="D1292" s="13" t="s">
        <v>3143</v>
      </c>
      <c r="E1292" s="13" t="s">
        <v>3143</v>
      </c>
    </row>
    <row r="1293" spans="1:5" ht="25.15" customHeight="1" thickTop="1" thickBot="1" x14ac:dyDescent="0.3">
      <c r="A1293" s="37" t="s">
        <v>1051</v>
      </c>
      <c r="B1293" s="13" t="s">
        <v>24</v>
      </c>
      <c r="C1293" s="13" t="s">
        <v>3143</v>
      </c>
      <c r="D1293" s="13" t="s">
        <v>3143</v>
      </c>
      <c r="E1293" s="13" t="s">
        <v>3143</v>
      </c>
    </row>
    <row r="1294" spans="1:5" ht="25.15" customHeight="1" thickTop="1" thickBot="1" x14ac:dyDescent="0.3">
      <c r="A1294" s="37" t="s">
        <v>3085</v>
      </c>
      <c r="B1294" s="13" t="s">
        <v>24</v>
      </c>
      <c r="C1294" s="13" t="s">
        <v>3143</v>
      </c>
      <c r="D1294" s="13" t="s">
        <v>3143</v>
      </c>
      <c r="E1294" s="13" t="s">
        <v>3143</v>
      </c>
    </row>
    <row r="1295" spans="1:5" ht="25.15" customHeight="1" thickTop="1" thickBot="1" x14ac:dyDescent="0.3">
      <c r="A1295" s="37" t="s">
        <v>3341</v>
      </c>
      <c r="B1295" s="13" t="s">
        <v>24</v>
      </c>
      <c r="C1295" s="13" t="s">
        <v>3143</v>
      </c>
      <c r="D1295" s="13" t="s">
        <v>3143</v>
      </c>
      <c r="E1295" s="13" t="s">
        <v>6</v>
      </c>
    </row>
    <row r="1296" spans="1:5" ht="25.15" customHeight="1" thickTop="1" thickBot="1" x14ac:dyDescent="0.3">
      <c r="A1296" s="37" t="s">
        <v>1052</v>
      </c>
      <c r="B1296" s="13" t="s">
        <v>37</v>
      </c>
      <c r="C1296" s="13" t="s">
        <v>3143</v>
      </c>
      <c r="D1296" s="13" t="s">
        <v>3143</v>
      </c>
      <c r="E1296" s="13" t="s">
        <v>3143</v>
      </c>
    </row>
    <row r="1297" spans="1:5" ht="25.15" customHeight="1" thickTop="1" thickBot="1" x14ac:dyDescent="0.3">
      <c r="A1297" s="37" t="s">
        <v>1053</v>
      </c>
      <c r="B1297" s="13" t="s">
        <v>24</v>
      </c>
      <c r="C1297" s="13" t="s">
        <v>3143</v>
      </c>
      <c r="D1297" s="13" t="s">
        <v>3143</v>
      </c>
      <c r="E1297" s="13" t="s">
        <v>3143</v>
      </c>
    </row>
    <row r="1298" spans="1:5" ht="25.15" customHeight="1" thickTop="1" thickBot="1" x14ac:dyDescent="0.3">
      <c r="A1298" s="37" t="s">
        <v>1054</v>
      </c>
      <c r="B1298" s="13" t="s">
        <v>24</v>
      </c>
      <c r="C1298" s="13" t="s">
        <v>3143</v>
      </c>
      <c r="D1298" s="13" t="s">
        <v>3143</v>
      </c>
      <c r="E1298" s="13" t="s">
        <v>3143</v>
      </c>
    </row>
    <row r="1299" spans="1:5" ht="25.15" customHeight="1" thickTop="1" thickBot="1" x14ac:dyDescent="0.3">
      <c r="A1299" s="37" t="s">
        <v>1055</v>
      </c>
      <c r="B1299" s="13" t="s">
        <v>24</v>
      </c>
      <c r="C1299" s="13" t="s">
        <v>3143</v>
      </c>
      <c r="D1299" s="13" t="s">
        <v>3143</v>
      </c>
      <c r="E1299" s="13" t="s">
        <v>3143</v>
      </c>
    </row>
    <row r="1300" spans="1:5" ht="25.15" customHeight="1" thickTop="1" thickBot="1" x14ac:dyDescent="0.3">
      <c r="A1300" s="37" t="s">
        <v>3525</v>
      </c>
      <c r="B1300" s="13" t="s">
        <v>37</v>
      </c>
      <c r="C1300" s="13" t="s">
        <v>3143</v>
      </c>
      <c r="D1300" s="13" t="s">
        <v>3143</v>
      </c>
      <c r="E1300" s="13" t="s">
        <v>3143</v>
      </c>
    </row>
    <row r="1301" spans="1:5" ht="25.15" customHeight="1" thickTop="1" thickBot="1" x14ac:dyDescent="0.3">
      <c r="A1301" s="37" t="s">
        <v>1056</v>
      </c>
      <c r="B1301" s="13" t="s">
        <v>24</v>
      </c>
      <c r="C1301" s="13" t="s">
        <v>5</v>
      </c>
      <c r="D1301" s="13" t="s">
        <v>3143</v>
      </c>
      <c r="E1301" s="13" t="s">
        <v>3143</v>
      </c>
    </row>
    <row r="1302" spans="1:5" ht="25.15" customHeight="1" thickTop="1" thickBot="1" x14ac:dyDescent="0.3">
      <c r="A1302" s="37" t="s">
        <v>1057</v>
      </c>
      <c r="B1302" s="13" t="s">
        <v>61</v>
      </c>
      <c r="C1302" s="13" t="s">
        <v>3143</v>
      </c>
      <c r="D1302" s="13" t="s">
        <v>26</v>
      </c>
      <c r="E1302" s="13" t="s">
        <v>3143</v>
      </c>
    </row>
    <row r="1303" spans="1:5" ht="25.15" customHeight="1" thickTop="1" thickBot="1" x14ac:dyDescent="0.3">
      <c r="A1303" s="37" t="s">
        <v>1058</v>
      </c>
      <c r="B1303" s="13" t="s">
        <v>37</v>
      </c>
      <c r="C1303" s="13" t="s">
        <v>3143</v>
      </c>
      <c r="D1303" s="13" t="s">
        <v>3143</v>
      </c>
      <c r="E1303" s="13" t="s">
        <v>3143</v>
      </c>
    </row>
    <row r="1304" spans="1:5" ht="25.15" customHeight="1" thickTop="1" thickBot="1" x14ac:dyDescent="0.3">
      <c r="A1304" s="37" t="s">
        <v>1059</v>
      </c>
      <c r="B1304" s="13" t="s">
        <v>37</v>
      </c>
      <c r="C1304" s="13" t="s">
        <v>3143</v>
      </c>
      <c r="D1304" s="13" t="s">
        <v>3143</v>
      </c>
      <c r="E1304" s="13" t="s">
        <v>3143</v>
      </c>
    </row>
    <row r="1305" spans="1:5" ht="25.15" customHeight="1" thickTop="1" thickBot="1" x14ac:dyDescent="0.3">
      <c r="A1305" s="37" t="s">
        <v>1060</v>
      </c>
      <c r="B1305" s="13" t="s">
        <v>47</v>
      </c>
      <c r="C1305" s="13" t="s">
        <v>3143</v>
      </c>
      <c r="D1305" s="13" t="s">
        <v>3143</v>
      </c>
      <c r="E1305" s="13" t="s">
        <v>3143</v>
      </c>
    </row>
    <row r="1306" spans="1:5" ht="25.15" customHeight="1" thickTop="1" thickBot="1" x14ac:dyDescent="0.3">
      <c r="A1306" s="37" t="s">
        <v>1061</v>
      </c>
      <c r="B1306" s="13" t="s">
        <v>37</v>
      </c>
      <c r="C1306" s="13" t="s">
        <v>3143</v>
      </c>
      <c r="D1306" s="13" t="s">
        <v>3143</v>
      </c>
      <c r="E1306" s="13" t="s">
        <v>3143</v>
      </c>
    </row>
    <row r="1307" spans="1:5" ht="25.15" customHeight="1" thickTop="1" thickBot="1" x14ac:dyDescent="0.3">
      <c r="A1307" s="37" t="s">
        <v>1062</v>
      </c>
      <c r="B1307" s="13" t="s">
        <v>37</v>
      </c>
      <c r="C1307" s="13" t="s">
        <v>3143</v>
      </c>
      <c r="D1307" s="13" t="s">
        <v>3143</v>
      </c>
      <c r="E1307" s="13" t="s">
        <v>3143</v>
      </c>
    </row>
    <row r="1308" spans="1:5" ht="25.15" customHeight="1" thickTop="1" thickBot="1" x14ac:dyDescent="0.3">
      <c r="A1308" s="37" t="s">
        <v>1063</v>
      </c>
      <c r="B1308" s="13" t="s">
        <v>24</v>
      </c>
      <c r="C1308" s="13" t="s">
        <v>3143</v>
      </c>
      <c r="D1308" s="13" t="s">
        <v>3143</v>
      </c>
      <c r="E1308" s="13" t="s">
        <v>3143</v>
      </c>
    </row>
    <row r="1309" spans="1:5" ht="25.15" customHeight="1" thickTop="1" thickBot="1" x14ac:dyDescent="0.3">
      <c r="A1309" s="37" t="s">
        <v>1064</v>
      </c>
      <c r="B1309" s="13" t="s">
        <v>37</v>
      </c>
      <c r="C1309" s="13" t="s">
        <v>3143</v>
      </c>
      <c r="D1309" s="13" t="s">
        <v>3143</v>
      </c>
      <c r="E1309" s="13" t="s">
        <v>3143</v>
      </c>
    </row>
    <row r="1310" spans="1:5" ht="25.15" customHeight="1" thickTop="1" thickBot="1" x14ac:dyDescent="0.3">
      <c r="A1310" s="37" t="s">
        <v>1065</v>
      </c>
      <c r="B1310" s="13" t="s">
        <v>37</v>
      </c>
      <c r="C1310" s="13" t="s">
        <v>3143</v>
      </c>
      <c r="D1310" s="13" t="s">
        <v>3143</v>
      </c>
      <c r="E1310" s="13" t="s">
        <v>3143</v>
      </c>
    </row>
    <row r="1311" spans="1:5" ht="25.15" customHeight="1" thickTop="1" thickBot="1" x14ac:dyDescent="0.3">
      <c r="A1311" s="37" t="s">
        <v>1066</v>
      </c>
      <c r="B1311" s="13" t="s">
        <v>24</v>
      </c>
      <c r="C1311" s="13" t="s">
        <v>3143</v>
      </c>
      <c r="D1311" s="13" t="s">
        <v>3143</v>
      </c>
      <c r="E1311" s="13" t="s">
        <v>3143</v>
      </c>
    </row>
    <row r="1312" spans="1:5" ht="25.15" customHeight="1" thickTop="1" thickBot="1" x14ac:dyDescent="0.3">
      <c r="A1312" s="37" t="s">
        <v>3091</v>
      </c>
      <c r="B1312" s="13" t="s">
        <v>37</v>
      </c>
      <c r="C1312" s="13" t="s">
        <v>3143</v>
      </c>
      <c r="D1312" s="13" t="s">
        <v>3143</v>
      </c>
      <c r="E1312" s="13" t="s">
        <v>3143</v>
      </c>
    </row>
    <row r="1313" spans="1:5" ht="25.15" customHeight="1" thickTop="1" thickBot="1" x14ac:dyDescent="0.3">
      <c r="A1313" s="37" t="s">
        <v>1067</v>
      </c>
      <c r="B1313" s="13" t="s">
        <v>37</v>
      </c>
      <c r="C1313" s="13" t="s">
        <v>3143</v>
      </c>
      <c r="D1313" s="13" t="s">
        <v>3143</v>
      </c>
      <c r="E1313" s="13" t="s">
        <v>3143</v>
      </c>
    </row>
    <row r="1314" spans="1:5" ht="25.15" customHeight="1" thickTop="1" thickBot="1" x14ac:dyDescent="0.3">
      <c r="A1314" s="37" t="s">
        <v>1068</v>
      </c>
      <c r="B1314" s="13" t="s">
        <v>24</v>
      </c>
      <c r="C1314" s="13" t="s">
        <v>3143</v>
      </c>
      <c r="D1314" s="13" t="s">
        <v>3143</v>
      </c>
      <c r="E1314" s="13" t="s">
        <v>3143</v>
      </c>
    </row>
    <row r="1315" spans="1:5" ht="25.15" customHeight="1" thickTop="1" thickBot="1" x14ac:dyDescent="0.3">
      <c r="A1315" s="37" t="s">
        <v>3342</v>
      </c>
      <c r="B1315" s="13" t="s">
        <v>37</v>
      </c>
      <c r="C1315" s="13" t="s">
        <v>3143</v>
      </c>
      <c r="D1315" s="13" t="s">
        <v>3143</v>
      </c>
      <c r="E1315" s="13" t="s">
        <v>6</v>
      </c>
    </row>
    <row r="1316" spans="1:5" ht="25.15" customHeight="1" thickTop="1" thickBot="1" x14ac:dyDescent="0.3">
      <c r="A1316" s="37" t="s">
        <v>1069</v>
      </c>
      <c r="B1316" s="13" t="s">
        <v>37</v>
      </c>
      <c r="C1316" s="13" t="s">
        <v>3143</v>
      </c>
      <c r="D1316" s="13" t="s">
        <v>3143</v>
      </c>
      <c r="E1316" s="13" t="s">
        <v>3143</v>
      </c>
    </row>
    <row r="1317" spans="1:5" ht="25.15" customHeight="1" thickTop="1" thickBot="1" x14ac:dyDescent="0.3">
      <c r="A1317" s="37" t="s">
        <v>1070</v>
      </c>
      <c r="B1317" s="13" t="s">
        <v>37</v>
      </c>
      <c r="C1317" s="13" t="s">
        <v>3143</v>
      </c>
      <c r="D1317" s="13" t="s">
        <v>3143</v>
      </c>
      <c r="E1317" s="13" t="s">
        <v>3143</v>
      </c>
    </row>
    <row r="1318" spans="1:5" ht="25.15" customHeight="1" thickTop="1" thickBot="1" x14ac:dyDescent="0.3">
      <c r="A1318" s="37" t="s">
        <v>3192</v>
      </c>
      <c r="B1318" s="13" t="s">
        <v>24</v>
      </c>
      <c r="C1318" s="13" t="s">
        <v>3143</v>
      </c>
      <c r="D1318" s="13" t="s">
        <v>3143</v>
      </c>
      <c r="E1318" s="13" t="s">
        <v>3143</v>
      </c>
    </row>
    <row r="1319" spans="1:5" ht="25.15" customHeight="1" thickTop="1" thickBot="1" x14ac:dyDescent="0.3">
      <c r="A1319" s="37" t="s">
        <v>1071</v>
      </c>
      <c r="B1319" s="13" t="s">
        <v>37</v>
      </c>
      <c r="C1319" s="13" t="s">
        <v>3143</v>
      </c>
      <c r="D1319" s="13" t="s">
        <v>3143</v>
      </c>
      <c r="E1319" s="13" t="s">
        <v>3143</v>
      </c>
    </row>
    <row r="1320" spans="1:5" ht="25.15" customHeight="1" thickTop="1" thickBot="1" x14ac:dyDescent="0.3">
      <c r="A1320" s="37" t="s">
        <v>1072</v>
      </c>
      <c r="B1320" s="13" t="s">
        <v>37</v>
      </c>
      <c r="C1320" s="13" t="s">
        <v>3143</v>
      </c>
      <c r="D1320" s="13" t="s">
        <v>3143</v>
      </c>
      <c r="E1320" s="13" t="s">
        <v>3143</v>
      </c>
    </row>
    <row r="1321" spans="1:5" ht="25.15" customHeight="1" thickTop="1" thickBot="1" x14ac:dyDescent="0.3">
      <c r="A1321" s="37" t="s">
        <v>3036</v>
      </c>
      <c r="B1321" s="13" t="s">
        <v>24</v>
      </c>
      <c r="C1321" s="13" t="s">
        <v>3143</v>
      </c>
      <c r="D1321" s="13" t="s">
        <v>3143</v>
      </c>
      <c r="E1321" s="13" t="s">
        <v>3143</v>
      </c>
    </row>
    <row r="1322" spans="1:5" ht="25.15" customHeight="1" thickTop="1" thickBot="1" x14ac:dyDescent="0.3">
      <c r="A1322" s="37" t="s">
        <v>1073</v>
      </c>
      <c r="B1322" s="13" t="s">
        <v>37</v>
      </c>
      <c r="C1322" s="13" t="s">
        <v>3143</v>
      </c>
      <c r="D1322" s="13" t="s">
        <v>3143</v>
      </c>
      <c r="E1322" s="13" t="s">
        <v>3143</v>
      </c>
    </row>
    <row r="1323" spans="1:5" ht="25.15" customHeight="1" thickTop="1" thickBot="1" x14ac:dyDescent="0.3">
      <c r="A1323" s="37" t="s">
        <v>1074</v>
      </c>
      <c r="B1323" s="13" t="s">
        <v>37</v>
      </c>
      <c r="C1323" s="13" t="s">
        <v>3143</v>
      </c>
      <c r="D1323" s="13" t="s">
        <v>3143</v>
      </c>
      <c r="E1323" s="13" t="s">
        <v>3143</v>
      </c>
    </row>
    <row r="1324" spans="1:5" ht="25.15" customHeight="1" thickTop="1" thickBot="1" x14ac:dyDescent="0.3">
      <c r="A1324" s="37" t="s">
        <v>1075</v>
      </c>
      <c r="B1324" s="13" t="s">
        <v>29</v>
      </c>
      <c r="C1324" s="13" t="s">
        <v>3143</v>
      </c>
      <c r="D1324" s="13" t="s">
        <v>3143</v>
      </c>
      <c r="E1324" s="13" t="s">
        <v>3143</v>
      </c>
    </row>
    <row r="1325" spans="1:5" ht="25.15" customHeight="1" thickTop="1" thickBot="1" x14ac:dyDescent="0.3">
      <c r="A1325" s="37" t="s">
        <v>1076</v>
      </c>
      <c r="B1325" s="13" t="s">
        <v>24</v>
      </c>
      <c r="C1325" s="13" t="s">
        <v>3143</v>
      </c>
      <c r="D1325" s="13" t="s">
        <v>3143</v>
      </c>
      <c r="E1325" s="13" t="s">
        <v>3143</v>
      </c>
    </row>
    <row r="1326" spans="1:5" ht="25.15" customHeight="1" thickTop="1" thickBot="1" x14ac:dyDescent="0.3">
      <c r="A1326" s="37" t="s">
        <v>1077</v>
      </c>
      <c r="B1326" s="13" t="s">
        <v>24</v>
      </c>
      <c r="C1326" s="13" t="s">
        <v>3143</v>
      </c>
      <c r="D1326" s="13" t="s">
        <v>3143</v>
      </c>
      <c r="E1326" s="13" t="s">
        <v>3143</v>
      </c>
    </row>
    <row r="1327" spans="1:5" ht="25.15" customHeight="1" thickTop="1" thickBot="1" x14ac:dyDescent="0.3">
      <c r="A1327" s="37" t="s">
        <v>1078</v>
      </c>
      <c r="B1327" s="13" t="s">
        <v>37</v>
      </c>
      <c r="C1327" s="13" t="s">
        <v>3143</v>
      </c>
      <c r="D1327" s="13" t="s">
        <v>3143</v>
      </c>
      <c r="E1327" s="13" t="s">
        <v>3143</v>
      </c>
    </row>
    <row r="1328" spans="1:5" ht="25.15" customHeight="1" thickTop="1" thickBot="1" x14ac:dyDescent="0.3">
      <c r="A1328" s="37" t="s">
        <v>1079</v>
      </c>
      <c r="B1328" s="13" t="s">
        <v>24</v>
      </c>
      <c r="C1328" s="13" t="s">
        <v>3143</v>
      </c>
      <c r="D1328" s="13" t="s">
        <v>3143</v>
      </c>
      <c r="E1328" s="13" t="s">
        <v>3143</v>
      </c>
    </row>
    <row r="1329" spans="1:5" ht="25.15" customHeight="1" thickTop="1" thickBot="1" x14ac:dyDescent="0.3">
      <c r="A1329" s="37" t="s">
        <v>3013</v>
      </c>
      <c r="B1329" s="13" t="s">
        <v>47</v>
      </c>
      <c r="C1329" s="13" t="s">
        <v>3143</v>
      </c>
      <c r="D1329" s="13" t="s">
        <v>3143</v>
      </c>
      <c r="E1329" s="13" t="s">
        <v>3143</v>
      </c>
    </row>
    <row r="1330" spans="1:5" ht="25.15" customHeight="1" thickTop="1" thickBot="1" x14ac:dyDescent="0.3">
      <c r="A1330" s="37" t="s">
        <v>1080</v>
      </c>
      <c r="B1330" s="13" t="s">
        <v>24</v>
      </c>
      <c r="C1330" s="13" t="s">
        <v>3143</v>
      </c>
      <c r="D1330" s="13" t="s">
        <v>3143</v>
      </c>
      <c r="E1330" s="13" t="s">
        <v>3143</v>
      </c>
    </row>
    <row r="1331" spans="1:5" ht="25.15" customHeight="1" thickTop="1" thickBot="1" x14ac:dyDescent="0.3">
      <c r="A1331" s="37" t="s">
        <v>1081</v>
      </c>
      <c r="B1331" s="13" t="s">
        <v>24</v>
      </c>
      <c r="C1331" s="13" t="s">
        <v>3143</v>
      </c>
      <c r="D1331" s="13" t="s">
        <v>3143</v>
      </c>
      <c r="E1331" s="13" t="s">
        <v>3143</v>
      </c>
    </row>
    <row r="1332" spans="1:5" ht="25.15" customHeight="1" thickTop="1" thickBot="1" x14ac:dyDescent="0.3">
      <c r="A1332" s="37" t="s">
        <v>1082</v>
      </c>
      <c r="B1332" s="13" t="s">
        <v>29</v>
      </c>
      <c r="C1332" s="13" t="s">
        <v>3143</v>
      </c>
      <c r="D1332" s="13" t="s">
        <v>3143</v>
      </c>
      <c r="E1332" s="13" t="s">
        <v>3143</v>
      </c>
    </row>
    <row r="1333" spans="1:5" ht="25.15" customHeight="1" thickTop="1" thickBot="1" x14ac:dyDescent="0.3">
      <c r="A1333" s="37" t="s">
        <v>1083</v>
      </c>
      <c r="B1333" s="13" t="s">
        <v>29</v>
      </c>
      <c r="C1333" s="13" t="s">
        <v>3143</v>
      </c>
      <c r="D1333" s="13" t="s">
        <v>3143</v>
      </c>
      <c r="E1333" s="13" t="s">
        <v>3143</v>
      </c>
    </row>
    <row r="1334" spans="1:5" ht="25.15" customHeight="1" thickTop="1" thickBot="1" x14ac:dyDescent="0.3">
      <c r="A1334" s="37" t="s">
        <v>1084</v>
      </c>
      <c r="B1334" s="13" t="s">
        <v>24</v>
      </c>
      <c r="C1334" s="13" t="s">
        <v>3143</v>
      </c>
      <c r="D1334" s="13" t="s">
        <v>26</v>
      </c>
      <c r="E1334" s="13" t="s">
        <v>3143</v>
      </c>
    </row>
    <row r="1335" spans="1:5" ht="25.15" customHeight="1" thickTop="1" thickBot="1" x14ac:dyDescent="0.3">
      <c r="A1335" s="37" t="s">
        <v>1085</v>
      </c>
      <c r="B1335" s="13" t="s">
        <v>37</v>
      </c>
      <c r="C1335" s="13" t="s">
        <v>5</v>
      </c>
      <c r="D1335" s="13" t="s">
        <v>3143</v>
      </c>
      <c r="E1335" s="13" t="s">
        <v>3143</v>
      </c>
    </row>
    <row r="1336" spans="1:5" ht="25.15" customHeight="1" thickTop="1" thickBot="1" x14ac:dyDescent="0.3">
      <c r="A1336" s="37" t="s">
        <v>1086</v>
      </c>
      <c r="B1336" s="13" t="s">
        <v>37</v>
      </c>
      <c r="C1336" s="13" t="s">
        <v>3143</v>
      </c>
      <c r="D1336" s="13" t="s">
        <v>3143</v>
      </c>
      <c r="E1336" s="13" t="s">
        <v>3143</v>
      </c>
    </row>
    <row r="1337" spans="1:5" ht="25.15" customHeight="1" thickTop="1" thickBot="1" x14ac:dyDescent="0.3">
      <c r="A1337" s="37" t="s">
        <v>1087</v>
      </c>
      <c r="B1337" s="13" t="s">
        <v>37</v>
      </c>
      <c r="C1337" s="13" t="s">
        <v>3143</v>
      </c>
      <c r="D1337" s="13" t="s">
        <v>3143</v>
      </c>
      <c r="E1337" s="13" t="s">
        <v>3143</v>
      </c>
    </row>
    <row r="1338" spans="1:5" ht="25.15" customHeight="1" thickTop="1" thickBot="1" x14ac:dyDescent="0.3">
      <c r="A1338" s="37" t="s">
        <v>1088</v>
      </c>
      <c r="B1338" s="13" t="s">
        <v>29</v>
      </c>
      <c r="C1338" s="13" t="s">
        <v>3143</v>
      </c>
      <c r="D1338" s="13" t="s">
        <v>3143</v>
      </c>
      <c r="E1338" s="13" t="s">
        <v>3143</v>
      </c>
    </row>
    <row r="1339" spans="1:5" ht="25.15" customHeight="1" thickTop="1" thickBot="1" x14ac:dyDescent="0.3">
      <c r="A1339" s="37" t="s">
        <v>1089</v>
      </c>
      <c r="B1339" s="13" t="s">
        <v>24</v>
      </c>
      <c r="C1339" s="13" t="s">
        <v>3143</v>
      </c>
      <c r="D1339" s="13" t="s">
        <v>3143</v>
      </c>
      <c r="E1339" s="13" t="s">
        <v>3143</v>
      </c>
    </row>
    <row r="1340" spans="1:5" ht="25.15" customHeight="1" thickTop="1" thickBot="1" x14ac:dyDescent="0.3">
      <c r="A1340" s="37" t="s">
        <v>1090</v>
      </c>
      <c r="B1340" s="13" t="s">
        <v>24</v>
      </c>
      <c r="C1340" s="13" t="s">
        <v>3143</v>
      </c>
      <c r="D1340" s="13" t="s">
        <v>3143</v>
      </c>
      <c r="E1340" s="13" t="s">
        <v>3143</v>
      </c>
    </row>
    <row r="1341" spans="1:5" ht="25.15" customHeight="1" thickTop="1" thickBot="1" x14ac:dyDescent="0.3">
      <c r="A1341" s="37" t="s">
        <v>3175</v>
      </c>
      <c r="B1341" s="13" t="s">
        <v>47</v>
      </c>
      <c r="C1341" s="13" t="s">
        <v>3143</v>
      </c>
      <c r="D1341" s="13" t="s">
        <v>3143</v>
      </c>
      <c r="E1341" s="13" t="s">
        <v>3143</v>
      </c>
    </row>
    <row r="1342" spans="1:5" ht="25.15" customHeight="1" thickTop="1" thickBot="1" x14ac:dyDescent="0.3">
      <c r="A1342" s="37" t="s">
        <v>1091</v>
      </c>
      <c r="B1342" s="13" t="s">
        <v>37</v>
      </c>
      <c r="C1342" s="13" t="s">
        <v>3143</v>
      </c>
      <c r="D1342" s="13" t="s">
        <v>3143</v>
      </c>
      <c r="E1342" s="13" t="s">
        <v>3143</v>
      </c>
    </row>
    <row r="1343" spans="1:5" ht="25.15" customHeight="1" thickTop="1" thickBot="1" x14ac:dyDescent="0.3">
      <c r="A1343" s="37" t="s">
        <v>1092</v>
      </c>
      <c r="B1343" s="13" t="s">
        <v>24</v>
      </c>
      <c r="C1343" s="13" t="s">
        <v>3143</v>
      </c>
      <c r="D1343" s="13" t="s">
        <v>26</v>
      </c>
      <c r="E1343" s="13" t="s">
        <v>3143</v>
      </c>
    </row>
    <row r="1344" spans="1:5" ht="25.15" customHeight="1" thickTop="1" thickBot="1" x14ac:dyDescent="0.3">
      <c r="A1344" s="37" t="s">
        <v>1093</v>
      </c>
      <c r="B1344" s="13" t="s">
        <v>24</v>
      </c>
      <c r="C1344" s="13" t="s">
        <v>3143</v>
      </c>
      <c r="D1344" s="13" t="s">
        <v>26</v>
      </c>
      <c r="E1344" s="13" t="s">
        <v>3143</v>
      </c>
    </row>
    <row r="1345" spans="1:5" ht="25.15" customHeight="1" thickTop="1" thickBot="1" x14ac:dyDescent="0.3">
      <c r="A1345" s="37" t="s">
        <v>3609</v>
      </c>
      <c r="B1345" s="13" t="s">
        <v>24</v>
      </c>
      <c r="C1345" s="13" t="s">
        <v>3143</v>
      </c>
      <c r="D1345" s="13" t="s">
        <v>3143</v>
      </c>
      <c r="E1345" s="13" t="s">
        <v>3143</v>
      </c>
    </row>
    <row r="1346" spans="1:5" ht="25.15" customHeight="1" thickTop="1" thickBot="1" x14ac:dyDescent="0.3">
      <c r="A1346" s="37" t="s">
        <v>2967</v>
      </c>
      <c r="B1346" s="13" t="s">
        <v>61</v>
      </c>
      <c r="C1346" s="13" t="s">
        <v>3143</v>
      </c>
      <c r="D1346" s="13" t="s">
        <v>26</v>
      </c>
      <c r="E1346" s="13" t="s">
        <v>3143</v>
      </c>
    </row>
    <row r="1347" spans="1:5" ht="25.15" customHeight="1" thickTop="1" thickBot="1" x14ac:dyDescent="0.3">
      <c r="A1347" s="37" t="s">
        <v>1094</v>
      </c>
      <c r="B1347" s="13" t="s">
        <v>37</v>
      </c>
      <c r="C1347" s="13" t="s">
        <v>3143</v>
      </c>
      <c r="D1347" s="13" t="s">
        <v>3143</v>
      </c>
      <c r="E1347" s="13" t="s">
        <v>3143</v>
      </c>
    </row>
    <row r="1348" spans="1:5" ht="25.15" customHeight="1" thickTop="1" thickBot="1" x14ac:dyDescent="0.3">
      <c r="A1348" s="37" t="s">
        <v>3193</v>
      </c>
      <c r="B1348" s="13" t="s">
        <v>24</v>
      </c>
      <c r="C1348" s="13" t="s">
        <v>3143</v>
      </c>
      <c r="D1348" s="13" t="s">
        <v>3143</v>
      </c>
      <c r="E1348" s="13" t="s">
        <v>3143</v>
      </c>
    </row>
    <row r="1349" spans="1:5" ht="25.15" customHeight="1" thickTop="1" thickBot="1" x14ac:dyDescent="0.3">
      <c r="A1349" s="37" t="s">
        <v>1095</v>
      </c>
      <c r="B1349" s="13" t="s">
        <v>24</v>
      </c>
      <c r="C1349" s="13" t="s">
        <v>3143</v>
      </c>
      <c r="D1349" s="13" t="s">
        <v>3143</v>
      </c>
      <c r="E1349" s="13" t="s">
        <v>3143</v>
      </c>
    </row>
    <row r="1350" spans="1:5" ht="25.15" customHeight="1" thickTop="1" thickBot="1" x14ac:dyDescent="0.3">
      <c r="A1350" s="37" t="s">
        <v>1096</v>
      </c>
      <c r="B1350" s="13" t="s">
        <v>24</v>
      </c>
      <c r="C1350" s="13" t="s">
        <v>3143</v>
      </c>
      <c r="D1350" s="13" t="s">
        <v>3143</v>
      </c>
      <c r="E1350" s="13" t="s">
        <v>3143</v>
      </c>
    </row>
    <row r="1351" spans="1:5" ht="25.15" customHeight="1" thickTop="1" thickBot="1" x14ac:dyDescent="0.3">
      <c r="A1351" s="37" t="s">
        <v>1097</v>
      </c>
      <c r="B1351" s="13" t="s">
        <v>24</v>
      </c>
      <c r="C1351" s="13" t="s">
        <v>3143</v>
      </c>
      <c r="D1351" s="13" t="s">
        <v>3143</v>
      </c>
      <c r="E1351" s="13" t="s">
        <v>3143</v>
      </c>
    </row>
    <row r="1352" spans="1:5" ht="25.15" customHeight="1" thickTop="1" thickBot="1" x14ac:dyDescent="0.3">
      <c r="A1352" s="37" t="s">
        <v>1098</v>
      </c>
      <c r="B1352" s="13" t="s">
        <v>47</v>
      </c>
      <c r="C1352" s="13" t="s">
        <v>3143</v>
      </c>
      <c r="D1352" s="13" t="s">
        <v>26</v>
      </c>
      <c r="E1352" s="13" t="s">
        <v>3143</v>
      </c>
    </row>
    <row r="1353" spans="1:5" ht="25.15" customHeight="1" thickTop="1" thickBot="1" x14ac:dyDescent="0.3">
      <c r="A1353" s="37" t="s">
        <v>1099</v>
      </c>
      <c r="B1353" s="13" t="s">
        <v>47</v>
      </c>
      <c r="C1353" s="13" t="s">
        <v>3143</v>
      </c>
      <c r="D1353" s="13" t="s">
        <v>26</v>
      </c>
      <c r="E1353" s="13" t="s">
        <v>3143</v>
      </c>
    </row>
    <row r="1354" spans="1:5" ht="25.15" customHeight="1" thickTop="1" thickBot="1" x14ac:dyDescent="0.3">
      <c r="A1354" s="37" t="s">
        <v>3054</v>
      </c>
      <c r="B1354" s="13" t="s">
        <v>47</v>
      </c>
      <c r="C1354" s="13" t="s">
        <v>3143</v>
      </c>
      <c r="D1354" s="13" t="s">
        <v>26</v>
      </c>
      <c r="E1354" s="13" t="s">
        <v>3143</v>
      </c>
    </row>
    <row r="1355" spans="1:5" ht="25.15" customHeight="1" thickTop="1" thickBot="1" x14ac:dyDescent="0.3">
      <c r="A1355" s="37" t="s">
        <v>2905</v>
      </c>
      <c r="B1355" s="13" t="s">
        <v>47</v>
      </c>
      <c r="C1355" s="13" t="s">
        <v>3143</v>
      </c>
      <c r="D1355" s="13" t="s">
        <v>26</v>
      </c>
      <c r="E1355" s="13" t="s">
        <v>3143</v>
      </c>
    </row>
    <row r="1356" spans="1:5" ht="25.15" customHeight="1" thickTop="1" thickBot="1" x14ac:dyDescent="0.3">
      <c r="A1356" s="37" t="s">
        <v>1100</v>
      </c>
      <c r="B1356" s="13" t="s">
        <v>24</v>
      </c>
      <c r="C1356" s="13" t="s">
        <v>3143</v>
      </c>
      <c r="D1356" s="13" t="s">
        <v>3143</v>
      </c>
      <c r="E1356" s="13" t="s">
        <v>3143</v>
      </c>
    </row>
    <row r="1357" spans="1:5" ht="25.15" customHeight="1" thickTop="1" thickBot="1" x14ac:dyDescent="0.3">
      <c r="A1357" s="37" t="s">
        <v>1101</v>
      </c>
      <c r="B1357" s="13" t="s">
        <v>37</v>
      </c>
      <c r="C1357" s="13" t="s">
        <v>3143</v>
      </c>
      <c r="D1357" s="13" t="s">
        <v>3143</v>
      </c>
      <c r="E1357" s="13" t="s">
        <v>3143</v>
      </c>
    </row>
    <row r="1358" spans="1:5" ht="25.15" customHeight="1" thickTop="1" thickBot="1" x14ac:dyDescent="0.3">
      <c r="A1358" s="37" t="s">
        <v>1102</v>
      </c>
      <c r="B1358" s="13" t="s">
        <v>37</v>
      </c>
      <c r="C1358" s="13" t="s">
        <v>3143</v>
      </c>
      <c r="D1358" s="13" t="s">
        <v>3143</v>
      </c>
      <c r="E1358" s="13" t="s">
        <v>3143</v>
      </c>
    </row>
    <row r="1359" spans="1:5" ht="25.15" customHeight="1" thickTop="1" thickBot="1" x14ac:dyDescent="0.3">
      <c r="A1359" s="37" t="s">
        <v>1103</v>
      </c>
      <c r="B1359" s="13" t="s">
        <v>37</v>
      </c>
      <c r="C1359" s="13" t="s">
        <v>3143</v>
      </c>
      <c r="D1359" s="13" t="s">
        <v>3143</v>
      </c>
      <c r="E1359" s="13" t="s">
        <v>3143</v>
      </c>
    </row>
    <row r="1360" spans="1:5" ht="25.15" customHeight="1" thickTop="1" thickBot="1" x14ac:dyDescent="0.3">
      <c r="A1360" s="37" t="s">
        <v>1104</v>
      </c>
      <c r="B1360" s="13" t="s">
        <v>37</v>
      </c>
      <c r="C1360" s="13" t="s">
        <v>3143</v>
      </c>
      <c r="D1360" s="13" t="s">
        <v>3143</v>
      </c>
      <c r="E1360" s="13" t="s">
        <v>3143</v>
      </c>
    </row>
    <row r="1361" spans="1:5" ht="25.15" customHeight="1" thickTop="1" thickBot="1" x14ac:dyDescent="0.3">
      <c r="A1361" s="37" t="s">
        <v>1105</v>
      </c>
      <c r="B1361" s="13" t="s">
        <v>24</v>
      </c>
      <c r="C1361" s="13" t="s">
        <v>3143</v>
      </c>
      <c r="D1361" s="13" t="s">
        <v>3143</v>
      </c>
      <c r="E1361" s="13" t="s">
        <v>3143</v>
      </c>
    </row>
    <row r="1362" spans="1:5" ht="25.15" customHeight="1" thickTop="1" thickBot="1" x14ac:dyDescent="0.3">
      <c r="A1362" s="37" t="s">
        <v>1106</v>
      </c>
      <c r="B1362" s="13" t="s">
        <v>29</v>
      </c>
      <c r="C1362" s="13" t="s">
        <v>3143</v>
      </c>
      <c r="D1362" s="13" t="s">
        <v>3143</v>
      </c>
      <c r="E1362" s="13" t="s">
        <v>3143</v>
      </c>
    </row>
    <row r="1363" spans="1:5" ht="25.15" customHeight="1" thickTop="1" thickBot="1" x14ac:dyDescent="0.3">
      <c r="A1363" s="37" t="s">
        <v>1107</v>
      </c>
      <c r="B1363" s="13" t="s">
        <v>37</v>
      </c>
      <c r="C1363" s="13" t="s">
        <v>3143</v>
      </c>
      <c r="D1363" s="13" t="s">
        <v>3143</v>
      </c>
      <c r="E1363" s="13" t="s">
        <v>3143</v>
      </c>
    </row>
    <row r="1364" spans="1:5" ht="25.15" customHeight="1" thickTop="1" thickBot="1" x14ac:dyDescent="0.3">
      <c r="A1364" s="37" t="s">
        <v>1108</v>
      </c>
      <c r="B1364" s="13" t="s">
        <v>24</v>
      </c>
      <c r="C1364" s="13" t="s">
        <v>3143</v>
      </c>
      <c r="D1364" s="13" t="s">
        <v>3143</v>
      </c>
      <c r="E1364" s="13" t="s">
        <v>3143</v>
      </c>
    </row>
    <row r="1365" spans="1:5" ht="25.15" customHeight="1" thickTop="1" thickBot="1" x14ac:dyDescent="0.3">
      <c r="A1365" s="37" t="s">
        <v>1109</v>
      </c>
      <c r="B1365" s="13" t="s">
        <v>29</v>
      </c>
      <c r="C1365" s="13" t="s">
        <v>3143</v>
      </c>
      <c r="D1365" s="13" t="s">
        <v>3143</v>
      </c>
      <c r="E1365" s="13" t="s">
        <v>3143</v>
      </c>
    </row>
    <row r="1366" spans="1:5" ht="25.15" customHeight="1" thickTop="1" thickBot="1" x14ac:dyDescent="0.3">
      <c r="A1366" s="37" t="s">
        <v>1110</v>
      </c>
      <c r="B1366" s="13" t="s">
        <v>37</v>
      </c>
      <c r="C1366" s="13" t="s">
        <v>3143</v>
      </c>
      <c r="D1366" s="13" t="s">
        <v>3143</v>
      </c>
      <c r="E1366" s="13" t="s">
        <v>3143</v>
      </c>
    </row>
    <row r="1367" spans="1:5" ht="25.15" customHeight="1" thickTop="1" thickBot="1" x14ac:dyDescent="0.3">
      <c r="A1367" s="37" t="s">
        <v>1111</v>
      </c>
      <c r="B1367" s="13" t="s">
        <v>29</v>
      </c>
      <c r="C1367" s="13" t="s">
        <v>3143</v>
      </c>
      <c r="D1367" s="13" t="s">
        <v>3143</v>
      </c>
      <c r="E1367" s="13" t="s">
        <v>3143</v>
      </c>
    </row>
    <row r="1368" spans="1:5" ht="25.15" customHeight="1" thickTop="1" thickBot="1" x14ac:dyDescent="0.3">
      <c r="A1368" s="37" t="s">
        <v>1112</v>
      </c>
      <c r="B1368" s="13" t="s">
        <v>29</v>
      </c>
      <c r="C1368" s="13" t="s">
        <v>5</v>
      </c>
      <c r="D1368" s="13" t="s">
        <v>3143</v>
      </c>
      <c r="E1368" s="13" t="s">
        <v>3143</v>
      </c>
    </row>
    <row r="1369" spans="1:5" ht="25.15" customHeight="1" thickTop="1" thickBot="1" x14ac:dyDescent="0.3">
      <c r="A1369" s="37" t="s">
        <v>3343</v>
      </c>
      <c r="B1369" s="13" t="s">
        <v>37</v>
      </c>
      <c r="C1369" s="13" t="s">
        <v>3143</v>
      </c>
      <c r="D1369" s="13" t="s">
        <v>3143</v>
      </c>
      <c r="E1369" s="13" t="s">
        <v>6</v>
      </c>
    </row>
    <row r="1370" spans="1:5" ht="25.15" customHeight="1" thickTop="1" thickBot="1" x14ac:dyDescent="0.3">
      <c r="A1370" s="37" t="s">
        <v>1113</v>
      </c>
      <c r="B1370" s="13" t="s">
        <v>37</v>
      </c>
      <c r="C1370" s="13" t="s">
        <v>3143</v>
      </c>
      <c r="D1370" s="13" t="s">
        <v>3143</v>
      </c>
      <c r="E1370" s="13" t="s">
        <v>3143</v>
      </c>
    </row>
    <row r="1371" spans="1:5" ht="25.15" customHeight="1" thickTop="1" thickBot="1" x14ac:dyDescent="0.3">
      <c r="A1371" s="37" t="s">
        <v>1114</v>
      </c>
      <c r="B1371" s="13" t="s">
        <v>24</v>
      </c>
      <c r="C1371" s="13" t="s">
        <v>3143</v>
      </c>
      <c r="D1371" s="13" t="s">
        <v>3143</v>
      </c>
      <c r="E1371" s="13" t="s">
        <v>3143</v>
      </c>
    </row>
    <row r="1372" spans="1:5" ht="25.15" customHeight="1" thickTop="1" thickBot="1" x14ac:dyDescent="0.3">
      <c r="A1372" s="37" t="s">
        <v>3586</v>
      </c>
      <c r="B1372" s="13" t="s">
        <v>37</v>
      </c>
      <c r="C1372" s="13" t="s">
        <v>3143</v>
      </c>
      <c r="D1372" s="13" t="s">
        <v>3143</v>
      </c>
      <c r="E1372" s="13" t="s">
        <v>3143</v>
      </c>
    </row>
    <row r="1373" spans="1:5" ht="25.15" customHeight="1" thickTop="1" thickBot="1" x14ac:dyDescent="0.3">
      <c r="A1373" s="37" t="s">
        <v>1115</v>
      </c>
      <c r="B1373" s="13" t="s">
        <v>47</v>
      </c>
      <c r="C1373" s="13" t="s">
        <v>3143</v>
      </c>
      <c r="D1373" s="13" t="s">
        <v>3143</v>
      </c>
      <c r="E1373" s="13" t="s">
        <v>3143</v>
      </c>
    </row>
    <row r="1374" spans="1:5" ht="25.15" customHeight="1" thickTop="1" thickBot="1" x14ac:dyDescent="0.3">
      <c r="A1374" s="37" t="s">
        <v>1116</v>
      </c>
      <c r="B1374" s="13" t="s">
        <v>37</v>
      </c>
      <c r="C1374" s="13" t="s">
        <v>3143</v>
      </c>
      <c r="D1374" s="13" t="s">
        <v>3143</v>
      </c>
      <c r="E1374" s="13" t="s">
        <v>3143</v>
      </c>
    </row>
    <row r="1375" spans="1:5" ht="25.15" customHeight="1" thickTop="1" thickBot="1" x14ac:dyDescent="0.3">
      <c r="A1375" s="37" t="s">
        <v>1117</v>
      </c>
      <c r="B1375" s="13" t="s">
        <v>24</v>
      </c>
      <c r="C1375" s="13" t="s">
        <v>3143</v>
      </c>
      <c r="D1375" s="13" t="s">
        <v>3143</v>
      </c>
      <c r="E1375" s="13" t="s">
        <v>3143</v>
      </c>
    </row>
    <row r="1376" spans="1:5" ht="25.15" customHeight="1" thickTop="1" thickBot="1" x14ac:dyDescent="0.3">
      <c r="A1376" s="37" t="s">
        <v>1118</v>
      </c>
      <c r="B1376" s="13" t="s">
        <v>47</v>
      </c>
      <c r="C1376" s="13" t="s">
        <v>3143</v>
      </c>
      <c r="D1376" s="13" t="s">
        <v>3143</v>
      </c>
      <c r="E1376" s="13" t="s">
        <v>3143</v>
      </c>
    </row>
    <row r="1377" spans="1:5" ht="25.15" customHeight="1" thickTop="1" thickBot="1" x14ac:dyDescent="0.3">
      <c r="A1377" s="37" t="s">
        <v>1119</v>
      </c>
      <c r="B1377" s="13" t="s">
        <v>24</v>
      </c>
      <c r="C1377" s="13" t="s">
        <v>3143</v>
      </c>
      <c r="D1377" s="13" t="s">
        <v>3143</v>
      </c>
      <c r="E1377" s="13" t="s">
        <v>3143</v>
      </c>
    </row>
    <row r="1378" spans="1:5" ht="25.15" customHeight="1" thickTop="1" thickBot="1" x14ac:dyDescent="0.3">
      <c r="A1378" s="37" t="s">
        <v>1120</v>
      </c>
      <c r="B1378" s="13" t="s">
        <v>37</v>
      </c>
      <c r="C1378" s="13" t="s">
        <v>3143</v>
      </c>
      <c r="D1378" s="13" t="s">
        <v>3143</v>
      </c>
      <c r="E1378" s="13" t="s">
        <v>3143</v>
      </c>
    </row>
    <row r="1379" spans="1:5" ht="25.15" customHeight="1" thickTop="1" thickBot="1" x14ac:dyDescent="0.3">
      <c r="A1379" s="37" t="s">
        <v>1121</v>
      </c>
      <c r="B1379" s="13" t="s">
        <v>47</v>
      </c>
      <c r="C1379" s="13" t="s">
        <v>5</v>
      </c>
      <c r="D1379" s="13" t="s">
        <v>3143</v>
      </c>
      <c r="E1379" s="13" t="s">
        <v>3143</v>
      </c>
    </row>
    <row r="1380" spans="1:5" ht="25.15" customHeight="1" thickTop="1" thickBot="1" x14ac:dyDescent="0.3">
      <c r="A1380" s="37" t="s">
        <v>1122</v>
      </c>
      <c r="B1380" s="13" t="s">
        <v>37</v>
      </c>
      <c r="C1380" s="13" t="s">
        <v>3143</v>
      </c>
      <c r="D1380" s="13" t="s">
        <v>3143</v>
      </c>
      <c r="E1380" s="13" t="s">
        <v>3143</v>
      </c>
    </row>
    <row r="1381" spans="1:5" ht="25.15" customHeight="1" thickTop="1" thickBot="1" x14ac:dyDescent="0.3">
      <c r="A1381" s="37" t="s">
        <v>1123</v>
      </c>
      <c r="B1381" s="13" t="s">
        <v>37</v>
      </c>
      <c r="C1381" s="13" t="s">
        <v>3143</v>
      </c>
      <c r="D1381" s="13" t="s">
        <v>3143</v>
      </c>
      <c r="E1381" s="13" t="s">
        <v>3143</v>
      </c>
    </row>
    <row r="1382" spans="1:5" ht="25.15" customHeight="1" thickTop="1" thickBot="1" x14ac:dyDescent="0.3">
      <c r="A1382" s="37" t="s">
        <v>3344</v>
      </c>
      <c r="B1382" s="13" t="s">
        <v>37</v>
      </c>
      <c r="C1382" s="13" t="s">
        <v>3143</v>
      </c>
      <c r="D1382" s="13" t="s">
        <v>3143</v>
      </c>
      <c r="E1382" s="13" t="s">
        <v>6</v>
      </c>
    </row>
    <row r="1383" spans="1:5" ht="25.15" customHeight="1" thickTop="1" thickBot="1" x14ac:dyDescent="0.3">
      <c r="A1383" s="37" t="s">
        <v>1124</v>
      </c>
      <c r="B1383" s="13" t="s">
        <v>29</v>
      </c>
      <c r="C1383" s="13" t="s">
        <v>3143</v>
      </c>
      <c r="D1383" s="13" t="s">
        <v>3143</v>
      </c>
      <c r="E1383" s="13" t="s">
        <v>3143</v>
      </c>
    </row>
    <row r="1384" spans="1:5" ht="25.15" customHeight="1" thickTop="1" thickBot="1" x14ac:dyDescent="0.3">
      <c r="A1384" s="37" t="s">
        <v>1125</v>
      </c>
      <c r="B1384" s="13" t="s">
        <v>37</v>
      </c>
      <c r="C1384" s="13" t="s">
        <v>3143</v>
      </c>
      <c r="D1384" s="13" t="s">
        <v>3143</v>
      </c>
      <c r="E1384" s="13" t="s">
        <v>3143</v>
      </c>
    </row>
    <row r="1385" spans="1:5" ht="25.15" customHeight="1" thickTop="1" thickBot="1" x14ac:dyDescent="0.3">
      <c r="A1385" s="37" t="s">
        <v>1126</v>
      </c>
      <c r="B1385" s="13" t="s">
        <v>24</v>
      </c>
      <c r="C1385" s="13" t="s">
        <v>3143</v>
      </c>
      <c r="D1385" s="13" t="s">
        <v>26</v>
      </c>
      <c r="E1385" s="13" t="s">
        <v>3143</v>
      </c>
    </row>
    <row r="1386" spans="1:5" ht="25.15" customHeight="1" thickTop="1" thickBot="1" x14ac:dyDescent="0.3">
      <c r="A1386" s="37" t="s">
        <v>1127</v>
      </c>
      <c r="B1386" s="13" t="s">
        <v>37</v>
      </c>
      <c r="C1386" s="13" t="s">
        <v>3143</v>
      </c>
      <c r="D1386" s="13" t="s">
        <v>3143</v>
      </c>
      <c r="E1386" s="13" t="s">
        <v>3143</v>
      </c>
    </row>
    <row r="1387" spans="1:5" ht="25.15" customHeight="1" thickTop="1" thickBot="1" x14ac:dyDescent="0.3">
      <c r="A1387" s="37" t="s">
        <v>1128</v>
      </c>
      <c r="B1387" s="13" t="s">
        <v>24</v>
      </c>
      <c r="C1387" s="13" t="s">
        <v>3143</v>
      </c>
      <c r="D1387" s="13" t="s">
        <v>3143</v>
      </c>
      <c r="E1387" s="13" t="s">
        <v>3143</v>
      </c>
    </row>
    <row r="1388" spans="1:5" ht="25.15" customHeight="1" thickTop="1" thickBot="1" x14ac:dyDescent="0.3">
      <c r="A1388" s="37" t="s">
        <v>1129</v>
      </c>
      <c r="B1388" s="13" t="s">
        <v>37</v>
      </c>
      <c r="C1388" s="13" t="s">
        <v>3143</v>
      </c>
      <c r="D1388" s="13" t="s">
        <v>3143</v>
      </c>
      <c r="E1388" s="13" t="s">
        <v>3143</v>
      </c>
    </row>
    <row r="1389" spans="1:5" ht="25.15" customHeight="1" thickTop="1" thickBot="1" x14ac:dyDescent="0.3">
      <c r="A1389" s="37" t="s">
        <v>1130</v>
      </c>
      <c r="B1389" s="13" t="s">
        <v>37</v>
      </c>
      <c r="C1389" s="13" t="s">
        <v>5</v>
      </c>
      <c r="D1389" s="13" t="s">
        <v>3143</v>
      </c>
      <c r="E1389" s="13" t="s">
        <v>3143</v>
      </c>
    </row>
    <row r="1390" spans="1:5" ht="25.15" customHeight="1" thickTop="1" thickBot="1" x14ac:dyDescent="0.3">
      <c r="A1390" s="37" t="s">
        <v>1131</v>
      </c>
      <c r="B1390" s="13" t="s">
        <v>24</v>
      </c>
      <c r="C1390" s="13" t="s">
        <v>3143</v>
      </c>
      <c r="D1390" s="13" t="s">
        <v>3143</v>
      </c>
      <c r="E1390" s="13" t="s">
        <v>3143</v>
      </c>
    </row>
    <row r="1391" spans="1:5" ht="25.15" customHeight="1" thickTop="1" thickBot="1" x14ac:dyDescent="0.3">
      <c r="A1391" s="37" t="s">
        <v>1132</v>
      </c>
      <c r="B1391" s="13" t="s">
        <v>24</v>
      </c>
      <c r="C1391" s="13" t="s">
        <v>3143</v>
      </c>
      <c r="D1391" s="13" t="s">
        <v>3143</v>
      </c>
      <c r="E1391" s="13" t="s">
        <v>3143</v>
      </c>
    </row>
    <row r="1392" spans="1:5" ht="25.15" customHeight="1" thickTop="1" thickBot="1" x14ac:dyDescent="0.3">
      <c r="A1392" s="37" t="s">
        <v>1133</v>
      </c>
      <c r="B1392" s="13" t="s">
        <v>47</v>
      </c>
      <c r="C1392" s="13" t="s">
        <v>3143</v>
      </c>
      <c r="D1392" s="13" t="s">
        <v>3143</v>
      </c>
      <c r="E1392" s="13" t="s">
        <v>3143</v>
      </c>
    </row>
    <row r="1393" spans="1:5" ht="25.15" customHeight="1" thickTop="1" thickBot="1" x14ac:dyDescent="0.3">
      <c r="A1393" s="37" t="s">
        <v>1134</v>
      </c>
      <c r="B1393" s="13" t="s">
        <v>24</v>
      </c>
      <c r="C1393" s="13" t="s">
        <v>3143</v>
      </c>
      <c r="D1393" s="13" t="s">
        <v>26</v>
      </c>
      <c r="E1393" s="13" t="s">
        <v>3143</v>
      </c>
    </row>
    <row r="1394" spans="1:5" ht="25.15" customHeight="1" thickTop="1" thickBot="1" x14ac:dyDescent="0.3">
      <c r="A1394" s="37" t="s">
        <v>3345</v>
      </c>
      <c r="B1394" s="13" t="s">
        <v>24</v>
      </c>
      <c r="C1394" s="13" t="s">
        <v>3143</v>
      </c>
      <c r="D1394" s="13" t="s">
        <v>3143</v>
      </c>
      <c r="E1394" s="13" t="s">
        <v>6</v>
      </c>
    </row>
    <row r="1395" spans="1:5" ht="25.15" customHeight="1" thickTop="1" thickBot="1" x14ac:dyDescent="0.3">
      <c r="A1395" s="37" t="s">
        <v>1135</v>
      </c>
      <c r="B1395" s="13" t="s">
        <v>24</v>
      </c>
      <c r="C1395" s="13" t="s">
        <v>3143</v>
      </c>
      <c r="D1395" s="13" t="s">
        <v>26</v>
      </c>
      <c r="E1395" s="13" t="s">
        <v>3143</v>
      </c>
    </row>
    <row r="1396" spans="1:5" ht="25.15" customHeight="1" thickTop="1" thickBot="1" x14ac:dyDescent="0.3">
      <c r="A1396" s="37" t="s">
        <v>1136</v>
      </c>
      <c r="B1396" s="13" t="s">
        <v>24</v>
      </c>
      <c r="C1396" s="13" t="s">
        <v>3143</v>
      </c>
      <c r="D1396" s="13" t="s">
        <v>3143</v>
      </c>
      <c r="E1396" s="13" t="s">
        <v>3143</v>
      </c>
    </row>
    <row r="1397" spans="1:5" ht="25.15" customHeight="1" thickTop="1" thickBot="1" x14ac:dyDescent="0.3">
      <c r="A1397" s="37" t="s">
        <v>3194</v>
      </c>
      <c r="B1397" s="101" t="s">
        <v>24</v>
      </c>
      <c r="C1397" s="101" t="s">
        <v>3143</v>
      </c>
      <c r="D1397" s="101" t="s">
        <v>3143</v>
      </c>
      <c r="E1397" s="102" t="s">
        <v>3143</v>
      </c>
    </row>
    <row r="1398" spans="1:5" ht="25.15" customHeight="1" thickTop="1" thickBot="1" x14ac:dyDescent="0.3">
      <c r="A1398" s="37" t="s">
        <v>1137</v>
      </c>
      <c r="B1398" s="13" t="s">
        <v>24</v>
      </c>
      <c r="C1398" s="13" t="s">
        <v>5</v>
      </c>
      <c r="D1398" s="13" t="s">
        <v>3143</v>
      </c>
      <c r="E1398" s="13" t="s">
        <v>3143</v>
      </c>
    </row>
    <row r="1399" spans="1:5" ht="25.15" customHeight="1" thickTop="1" thickBot="1" x14ac:dyDescent="0.3">
      <c r="A1399" s="37" t="s">
        <v>3252</v>
      </c>
      <c r="B1399" s="13" t="s">
        <v>37</v>
      </c>
      <c r="C1399" s="13" t="s">
        <v>3143</v>
      </c>
      <c r="D1399" s="13" t="s">
        <v>3143</v>
      </c>
      <c r="E1399" s="13" t="s">
        <v>3143</v>
      </c>
    </row>
    <row r="1400" spans="1:5" ht="25.15" customHeight="1" thickTop="1" thickBot="1" x14ac:dyDescent="0.3">
      <c r="A1400" s="37" t="s">
        <v>3195</v>
      </c>
      <c r="B1400" s="13" t="s">
        <v>37</v>
      </c>
      <c r="C1400" s="13" t="s">
        <v>3143</v>
      </c>
      <c r="D1400" s="13" t="s">
        <v>3143</v>
      </c>
      <c r="E1400" s="13" t="s">
        <v>6</v>
      </c>
    </row>
    <row r="1401" spans="1:5" ht="25.15" customHeight="1" thickTop="1" thickBot="1" x14ac:dyDescent="0.3">
      <c r="A1401" s="37" t="s">
        <v>1138</v>
      </c>
      <c r="B1401" s="13" t="s">
        <v>24</v>
      </c>
      <c r="C1401" s="13" t="s">
        <v>5</v>
      </c>
      <c r="D1401" s="13" t="s">
        <v>3143</v>
      </c>
      <c r="E1401" s="13" t="s">
        <v>3143</v>
      </c>
    </row>
    <row r="1402" spans="1:5" ht="25.15" customHeight="1" thickTop="1" thickBot="1" x14ac:dyDescent="0.3">
      <c r="A1402" s="37" t="s">
        <v>3571</v>
      </c>
      <c r="B1402" s="13" t="s">
        <v>24</v>
      </c>
      <c r="C1402" s="13" t="s">
        <v>3143</v>
      </c>
      <c r="D1402" s="13" t="s">
        <v>3143</v>
      </c>
      <c r="E1402" s="13" t="s">
        <v>6</v>
      </c>
    </row>
    <row r="1403" spans="1:5" ht="25.15" customHeight="1" thickTop="1" thickBot="1" x14ac:dyDescent="0.3">
      <c r="A1403" s="37" t="s">
        <v>1139</v>
      </c>
      <c r="B1403" s="13" t="s">
        <v>29</v>
      </c>
      <c r="C1403" s="13" t="s">
        <v>5</v>
      </c>
      <c r="D1403" s="13" t="s">
        <v>3143</v>
      </c>
      <c r="E1403" s="13" t="s">
        <v>3143</v>
      </c>
    </row>
    <row r="1404" spans="1:5" ht="25.15" customHeight="1" thickTop="1" thickBot="1" x14ac:dyDescent="0.3">
      <c r="A1404" s="37" t="s">
        <v>1140</v>
      </c>
      <c r="B1404" s="13" t="s">
        <v>37</v>
      </c>
      <c r="C1404" s="13" t="s">
        <v>3143</v>
      </c>
      <c r="D1404" s="13" t="s">
        <v>3143</v>
      </c>
      <c r="E1404" s="13" t="s">
        <v>3143</v>
      </c>
    </row>
    <row r="1405" spans="1:5" ht="25.15" customHeight="1" thickTop="1" thickBot="1" x14ac:dyDescent="0.3">
      <c r="A1405" s="37" t="s">
        <v>1141</v>
      </c>
      <c r="B1405" s="13" t="s">
        <v>37</v>
      </c>
      <c r="C1405" s="13" t="s">
        <v>5</v>
      </c>
      <c r="D1405" s="13" t="s">
        <v>3143</v>
      </c>
      <c r="E1405" s="13" t="s">
        <v>3143</v>
      </c>
    </row>
    <row r="1406" spans="1:5" ht="25.15" customHeight="1" thickTop="1" thickBot="1" x14ac:dyDescent="0.3">
      <c r="A1406" s="37" t="s">
        <v>1142</v>
      </c>
      <c r="B1406" s="13" t="s">
        <v>29</v>
      </c>
      <c r="C1406" s="13" t="s">
        <v>3143</v>
      </c>
      <c r="D1406" s="13" t="s">
        <v>3143</v>
      </c>
      <c r="E1406" s="13" t="s">
        <v>3143</v>
      </c>
    </row>
    <row r="1407" spans="1:5" ht="25.15" customHeight="1" thickTop="1" thickBot="1" x14ac:dyDescent="0.3">
      <c r="A1407" s="37" t="s">
        <v>1143</v>
      </c>
      <c r="B1407" s="13" t="s">
        <v>47</v>
      </c>
      <c r="C1407" s="13" t="s">
        <v>3143</v>
      </c>
      <c r="D1407" s="13" t="s">
        <v>3143</v>
      </c>
      <c r="E1407" s="13" t="s">
        <v>3143</v>
      </c>
    </row>
    <row r="1408" spans="1:5" ht="25.15" customHeight="1" thickTop="1" thickBot="1" x14ac:dyDescent="0.3">
      <c r="A1408" s="37" t="s">
        <v>1144</v>
      </c>
      <c r="B1408" s="13" t="s">
        <v>24</v>
      </c>
      <c r="C1408" s="13" t="s">
        <v>3143</v>
      </c>
      <c r="D1408" s="13" t="s">
        <v>3143</v>
      </c>
      <c r="E1408" s="13" t="s">
        <v>3143</v>
      </c>
    </row>
    <row r="1409" spans="1:5" ht="25.15" customHeight="1" thickTop="1" thickBot="1" x14ac:dyDescent="0.3">
      <c r="A1409" s="37" t="s">
        <v>1145</v>
      </c>
      <c r="B1409" s="13" t="s">
        <v>24</v>
      </c>
      <c r="C1409" s="13" t="s">
        <v>3143</v>
      </c>
      <c r="D1409" s="13" t="s">
        <v>3143</v>
      </c>
      <c r="E1409" s="13" t="s">
        <v>3143</v>
      </c>
    </row>
    <row r="1410" spans="1:5" ht="25.15" customHeight="1" thickTop="1" thickBot="1" x14ac:dyDescent="0.3">
      <c r="A1410" s="37" t="s">
        <v>3655</v>
      </c>
      <c r="B1410" s="13" t="s">
        <v>24</v>
      </c>
      <c r="C1410" s="13" t="s">
        <v>3143</v>
      </c>
      <c r="D1410" s="13" t="s">
        <v>3143</v>
      </c>
      <c r="E1410" s="13" t="s">
        <v>3143</v>
      </c>
    </row>
    <row r="1411" spans="1:5" ht="25.15" customHeight="1" thickTop="1" thickBot="1" x14ac:dyDescent="0.3">
      <c r="A1411" s="37" t="s">
        <v>1146</v>
      </c>
      <c r="B1411" s="13" t="s">
        <v>24</v>
      </c>
      <c r="C1411" s="13" t="s">
        <v>3143</v>
      </c>
      <c r="D1411" s="13" t="s">
        <v>3143</v>
      </c>
      <c r="E1411" s="13" t="s">
        <v>3143</v>
      </c>
    </row>
    <row r="1412" spans="1:5" ht="25.15" customHeight="1" thickTop="1" thickBot="1" x14ac:dyDescent="0.3">
      <c r="A1412" s="37" t="s">
        <v>1147</v>
      </c>
      <c r="B1412" s="13" t="s">
        <v>37</v>
      </c>
      <c r="C1412" s="13" t="s">
        <v>3143</v>
      </c>
      <c r="D1412" s="13" t="s">
        <v>3143</v>
      </c>
      <c r="E1412" s="13" t="s">
        <v>3143</v>
      </c>
    </row>
    <row r="1413" spans="1:5" ht="25.15" customHeight="1" thickTop="1" thickBot="1" x14ac:dyDescent="0.3">
      <c r="A1413" s="37" t="s">
        <v>1148</v>
      </c>
      <c r="B1413" s="13" t="s">
        <v>37</v>
      </c>
      <c r="C1413" s="13" t="s">
        <v>3143</v>
      </c>
      <c r="D1413" s="13" t="s">
        <v>3143</v>
      </c>
      <c r="E1413" s="13" t="s">
        <v>3143</v>
      </c>
    </row>
    <row r="1414" spans="1:5" ht="25.15" customHeight="1" thickTop="1" thickBot="1" x14ac:dyDescent="0.3">
      <c r="A1414" s="37" t="s">
        <v>1149</v>
      </c>
      <c r="B1414" s="13" t="s">
        <v>37</v>
      </c>
      <c r="C1414" s="13" t="s">
        <v>3143</v>
      </c>
      <c r="D1414" s="13" t="s">
        <v>3143</v>
      </c>
      <c r="E1414" s="13" t="s">
        <v>3143</v>
      </c>
    </row>
    <row r="1415" spans="1:5" ht="25.15" customHeight="1" thickTop="1" thickBot="1" x14ac:dyDescent="0.3">
      <c r="A1415" s="37" t="s">
        <v>1150</v>
      </c>
      <c r="B1415" s="13" t="s">
        <v>37</v>
      </c>
      <c r="C1415" s="13" t="s">
        <v>5</v>
      </c>
      <c r="D1415" s="13" t="s">
        <v>3143</v>
      </c>
      <c r="E1415" s="13" t="s">
        <v>3143</v>
      </c>
    </row>
    <row r="1416" spans="1:5" ht="25.15" customHeight="1" thickTop="1" thickBot="1" x14ac:dyDescent="0.3">
      <c r="A1416" s="37" t="s">
        <v>1151</v>
      </c>
      <c r="B1416" s="13" t="s">
        <v>37</v>
      </c>
      <c r="C1416" s="13" t="s">
        <v>3143</v>
      </c>
      <c r="D1416" s="13" t="s">
        <v>3143</v>
      </c>
      <c r="E1416" s="13" t="s">
        <v>3143</v>
      </c>
    </row>
    <row r="1417" spans="1:5" ht="25.15" customHeight="1" thickTop="1" thickBot="1" x14ac:dyDescent="0.3">
      <c r="A1417" s="37" t="s">
        <v>1152</v>
      </c>
      <c r="B1417" s="13" t="s">
        <v>24</v>
      </c>
      <c r="C1417" s="13" t="s">
        <v>3143</v>
      </c>
      <c r="D1417" s="13" t="s">
        <v>3143</v>
      </c>
      <c r="E1417" s="13" t="s">
        <v>3143</v>
      </c>
    </row>
    <row r="1418" spans="1:5" ht="25.15" customHeight="1" thickTop="1" thickBot="1" x14ac:dyDescent="0.3">
      <c r="A1418" s="37" t="s">
        <v>3171</v>
      </c>
      <c r="B1418" s="13" t="s">
        <v>37</v>
      </c>
      <c r="C1418" s="13" t="s">
        <v>3143</v>
      </c>
      <c r="D1418" s="13" t="s">
        <v>3143</v>
      </c>
      <c r="E1418" s="13" t="s">
        <v>3143</v>
      </c>
    </row>
    <row r="1419" spans="1:5" ht="25.15" customHeight="1" thickTop="1" thickBot="1" x14ac:dyDescent="0.3">
      <c r="A1419" s="37" t="s">
        <v>1153</v>
      </c>
      <c r="B1419" s="13" t="s">
        <v>24</v>
      </c>
      <c r="C1419" s="13" t="s">
        <v>3143</v>
      </c>
      <c r="D1419" s="13" t="s">
        <v>26</v>
      </c>
      <c r="E1419" s="13" t="s">
        <v>3143</v>
      </c>
    </row>
    <row r="1420" spans="1:5" ht="25.15" customHeight="1" thickTop="1" thickBot="1" x14ac:dyDescent="0.3">
      <c r="A1420" s="37" t="s">
        <v>1154</v>
      </c>
      <c r="B1420" s="13" t="s">
        <v>24</v>
      </c>
      <c r="C1420" s="13" t="s">
        <v>3143</v>
      </c>
      <c r="D1420" s="13" t="s">
        <v>3143</v>
      </c>
      <c r="E1420" s="13" t="s">
        <v>3143</v>
      </c>
    </row>
    <row r="1421" spans="1:5" ht="25.15" customHeight="1" thickTop="1" thickBot="1" x14ac:dyDescent="0.3">
      <c r="A1421" s="37" t="s">
        <v>1155</v>
      </c>
      <c r="B1421" s="13" t="s">
        <v>47</v>
      </c>
      <c r="C1421" s="13" t="s">
        <v>3143</v>
      </c>
      <c r="D1421" s="13" t="s">
        <v>3143</v>
      </c>
      <c r="E1421" s="13" t="s">
        <v>3143</v>
      </c>
    </row>
    <row r="1422" spans="1:5" ht="25.15" customHeight="1" thickTop="1" thickBot="1" x14ac:dyDescent="0.3">
      <c r="A1422" s="37" t="s">
        <v>1156</v>
      </c>
      <c r="B1422" s="13" t="s">
        <v>24</v>
      </c>
      <c r="C1422" s="13" t="s">
        <v>3143</v>
      </c>
      <c r="D1422" s="13" t="s">
        <v>3143</v>
      </c>
      <c r="E1422" s="13" t="s">
        <v>3143</v>
      </c>
    </row>
    <row r="1423" spans="1:5" ht="25.15" customHeight="1" thickTop="1" thickBot="1" x14ac:dyDescent="0.3">
      <c r="A1423" s="37" t="s">
        <v>1157</v>
      </c>
      <c r="B1423" s="13" t="s">
        <v>24</v>
      </c>
      <c r="C1423" s="13" t="s">
        <v>3143</v>
      </c>
      <c r="D1423" s="13" t="s">
        <v>26</v>
      </c>
      <c r="E1423" s="13" t="s">
        <v>3143</v>
      </c>
    </row>
    <row r="1424" spans="1:5" ht="25.15" customHeight="1" thickTop="1" thickBot="1" x14ac:dyDescent="0.3">
      <c r="A1424" s="37" t="s">
        <v>1158</v>
      </c>
      <c r="B1424" s="13" t="s">
        <v>29</v>
      </c>
      <c r="C1424" s="13" t="s">
        <v>3143</v>
      </c>
      <c r="D1424" s="13" t="s">
        <v>3143</v>
      </c>
      <c r="E1424" s="13" t="s">
        <v>3143</v>
      </c>
    </row>
    <row r="1425" spans="1:5" ht="25.15" customHeight="1" thickTop="1" thickBot="1" x14ac:dyDescent="0.3">
      <c r="A1425" s="37" t="s">
        <v>1159</v>
      </c>
      <c r="B1425" s="13" t="s">
        <v>24</v>
      </c>
      <c r="C1425" s="13" t="s">
        <v>3143</v>
      </c>
      <c r="D1425" s="13" t="s">
        <v>3143</v>
      </c>
      <c r="E1425" s="13" t="s">
        <v>3143</v>
      </c>
    </row>
    <row r="1426" spans="1:5" ht="25.15" customHeight="1" thickTop="1" thickBot="1" x14ac:dyDescent="0.3">
      <c r="A1426" s="37" t="s">
        <v>3347</v>
      </c>
      <c r="B1426" s="13" t="s">
        <v>24</v>
      </c>
      <c r="C1426" s="13" t="s">
        <v>3143</v>
      </c>
      <c r="D1426" s="13" t="s">
        <v>26</v>
      </c>
      <c r="E1426" s="13" t="s">
        <v>6</v>
      </c>
    </row>
    <row r="1427" spans="1:5" ht="25.15" customHeight="1" thickTop="1" thickBot="1" x14ac:dyDescent="0.3">
      <c r="A1427" s="37" t="s">
        <v>1160</v>
      </c>
      <c r="B1427" s="13" t="s">
        <v>24</v>
      </c>
      <c r="C1427" s="13" t="s">
        <v>3143</v>
      </c>
      <c r="D1427" s="13" t="s">
        <v>26</v>
      </c>
      <c r="E1427" s="13" t="s">
        <v>3143</v>
      </c>
    </row>
    <row r="1428" spans="1:5" ht="25.15" customHeight="1" thickTop="1" thickBot="1" x14ac:dyDescent="0.3">
      <c r="A1428" s="37" t="s">
        <v>3348</v>
      </c>
      <c r="B1428" s="13" t="s">
        <v>24</v>
      </c>
      <c r="C1428" s="13" t="s">
        <v>5</v>
      </c>
      <c r="D1428" s="13" t="s">
        <v>3143</v>
      </c>
      <c r="E1428" s="13" t="s">
        <v>6</v>
      </c>
    </row>
    <row r="1429" spans="1:5" ht="25.15" customHeight="1" thickTop="1" thickBot="1" x14ac:dyDescent="0.3">
      <c r="A1429" s="37" t="s">
        <v>2885</v>
      </c>
      <c r="B1429" s="13" t="s">
        <v>24</v>
      </c>
      <c r="C1429" s="13" t="s">
        <v>3143</v>
      </c>
      <c r="D1429" s="13" t="s">
        <v>26</v>
      </c>
      <c r="E1429" s="13" t="s">
        <v>3143</v>
      </c>
    </row>
    <row r="1430" spans="1:5" ht="25.15" customHeight="1" thickTop="1" thickBot="1" x14ac:dyDescent="0.3">
      <c r="A1430" s="37" t="s">
        <v>1161</v>
      </c>
      <c r="B1430" s="101" t="s">
        <v>24</v>
      </c>
      <c r="C1430" s="101" t="s">
        <v>3143</v>
      </c>
      <c r="D1430" s="101" t="s">
        <v>3143</v>
      </c>
      <c r="E1430" s="102" t="s">
        <v>3143</v>
      </c>
    </row>
    <row r="1431" spans="1:5" ht="25.15" customHeight="1" thickTop="1" thickBot="1" x14ac:dyDescent="0.3">
      <c r="A1431" s="37" t="s">
        <v>1162</v>
      </c>
      <c r="B1431" s="13" t="s">
        <v>24</v>
      </c>
      <c r="C1431" s="13" t="s">
        <v>3143</v>
      </c>
      <c r="D1431" s="13" t="s">
        <v>3143</v>
      </c>
      <c r="E1431" s="13" t="s">
        <v>3143</v>
      </c>
    </row>
    <row r="1432" spans="1:5" ht="25.15" customHeight="1" thickTop="1" thickBot="1" x14ac:dyDescent="0.3">
      <c r="A1432" s="37" t="s">
        <v>3196</v>
      </c>
      <c r="B1432" s="13" t="s">
        <v>24</v>
      </c>
      <c r="C1432" s="13" t="s">
        <v>3143</v>
      </c>
      <c r="D1432" s="13" t="s">
        <v>3143</v>
      </c>
      <c r="E1432" s="13" t="s">
        <v>3143</v>
      </c>
    </row>
    <row r="1433" spans="1:5" ht="25.15" customHeight="1" thickTop="1" thickBot="1" x14ac:dyDescent="0.3">
      <c r="A1433" s="37" t="s">
        <v>1163</v>
      </c>
      <c r="B1433" s="13" t="s">
        <v>24</v>
      </c>
      <c r="C1433" s="13" t="s">
        <v>3143</v>
      </c>
      <c r="D1433" s="13" t="s">
        <v>3143</v>
      </c>
      <c r="E1433" s="13" t="s">
        <v>3143</v>
      </c>
    </row>
    <row r="1434" spans="1:5" ht="25.15" customHeight="1" thickTop="1" thickBot="1" x14ac:dyDescent="0.3">
      <c r="A1434" s="37" t="s">
        <v>1164</v>
      </c>
      <c r="B1434" s="13" t="s">
        <v>37</v>
      </c>
      <c r="C1434" s="13" t="s">
        <v>3143</v>
      </c>
      <c r="D1434" s="13" t="s">
        <v>3143</v>
      </c>
      <c r="E1434" s="13" t="s">
        <v>3143</v>
      </c>
    </row>
    <row r="1435" spans="1:5" ht="25.15" customHeight="1" thickTop="1" thickBot="1" x14ac:dyDescent="0.3">
      <c r="A1435" s="37" t="s">
        <v>1165</v>
      </c>
      <c r="B1435" s="13" t="s">
        <v>24</v>
      </c>
      <c r="C1435" s="13" t="s">
        <v>3143</v>
      </c>
      <c r="D1435" s="13" t="s">
        <v>3143</v>
      </c>
      <c r="E1435" s="13" t="s">
        <v>3143</v>
      </c>
    </row>
    <row r="1436" spans="1:5" ht="25.15" customHeight="1" thickTop="1" thickBot="1" x14ac:dyDescent="0.3">
      <c r="A1436" s="37" t="s">
        <v>1166</v>
      </c>
      <c r="B1436" s="13" t="s">
        <v>37</v>
      </c>
      <c r="C1436" s="13" t="s">
        <v>3143</v>
      </c>
      <c r="D1436" s="13" t="s">
        <v>3143</v>
      </c>
      <c r="E1436" s="13" t="s">
        <v>3143</v>
      </c>
    </row>
    <row r="1437" spans="1:5" ht="25.15" customHeight="1" thickTop="1" thickBot="1" x14ac:dyDescent="0.3">
      <c r="A1437" s="37" t="s">
        <v>1167</v>
      </c>
      <c r="B1437" s="13" t="s">
        <v>37</v>
      </c>
      <c r="C1437" s="13" t="s">
        <v>3143</v>
      </c>
      <c r="D1437" s="13" t="s">
        <v>3143</v>
      </c>
      <c r="E1437" s="13" t="s">
        <v>3143</v>
      </c>
    </row>
    <row r="1438" spans="1:5" ht="25.15" customHeight="1" thickTop="1" thickBot="1" x14ac:dyDescent="0.3">
      <c r="A1438" s="37" t="s">
        <v>1168</v>
      </c>
      <c r="B1438" s="13" t="s">
        <v>24</v>
      </c>
      <c r="C1438" s="13" t="s">
        <v>3143</v>
      </c>
      <c r="D1438" s="13" t="s">
        <v>3143</v>
      </c>
      <c r="E1438" s="13" t="s">
        <v>3143</v>
      </c>
    </row>
    <row r="1439" spans="1:5" ht="25.15" customHeight="1" thickTop="1" thickBot="1" x14ac:dyDescent="0.3">
      <c r="A1439" s="37" t="s">
        <v>1169</v>
      </c>
      <c r="B1439" s="13" t="s">
        <v>47</v>
      </c>
      <c r="C1439" s="13" t="s">
        <v>3143</v>
      </c>
      <c r="D1439" s="13" t="s">
        <v>3143</v>
      </c>
      <c r="E1439" s="13" t="s">
        <v>3143</v>
      </c>
    </row>
    <row r="1440" spans="1:5" ht="25.15" customHeight="1" thickTop="1" thickBot="1" x14ac:dyDescent="0.3">
      <c r="A1440" s="37" t="s">
        <v>3663</v>
      </c>
      <c r="B1440" s="13" t="s">
        <v>37</v>
      </c>
      <c r="C1440" s="13" t="s">
        <v>3143</v>
      </c>
      <c r="D1440" s="13" t="s">
        <v>3143</v>
      </c>
      <c r="E1440" s="13" t="s">
        <v>3143</v>
      </c>
    </row>
    <row r="1441" spans="1:5" ht="25.15" customHeight="1" thickTop="1" thickBot="1" x14ac:dyDescent="0.3">
      <c r="A1441" s="37" t="s">
        <v>1170</v>
      </c>
      <c r="B1441" s="13" t="s">
        <v>37</v>
      </c>
      <c r="C1441" s="13" t="s">
        <v>5</v>
      </c>
      <c r="D1441" s="13" t="s">
        <v>3143</v>
      </c>
      <c r="E1441" s="13" t="s">
        <v>3143</v>
      </c>
    </row>
    <row r="1442" spans="1:5" ht="25.15" customHeight="1" thickTop="1" thickBot="1" x14ac:dyDescent="0.3">
      <c r="A1442" s="37" t="s">
        <v>3108</v>
      </c>
      <c r="B1442" s="13" t="s">
        <v>24</v>
      </c>
      <c r="C1442" s="13" t="s">
        <v>3143</v>
      </c>
      <c r="D1442" s="13" t="s">
        <v>3143</v>
      </c>
      <c r="E1442" s="13" t="s">
        <v>3143</v>
      </c>
    </row>
    <row r="1443" spans="1:5" ht="25.15" customHeight="1" thickTop="1" thickBot="1" x14ac:dyDescent="0.3">
      <c r="A1443" s="37" t="s">
        <v>1171</v>
      </c>
      <c r="B1443" s="101" t="s">
        <v>24</v>
      </c>
      <c r="C1443" s="101" t="s">
        <v>3143</v>
      </c>
      <c r="D1443" s="101" t="s">
        <v>3143</v>
      </c>
      <c r="E1443" s="102" t="s">
        <v>3143</v>
      </c>
    </row>
    <row r="1444" spans="1:5" ht="25.15" customHeight="1" thickTop="1" thickBot="1" x14ac:dyDescent="0.3">
      <c r="A1444" s="37" t="s">
        <v>1172</v>
      </c>
      <c r="B1444" s="13" t="s">
        <v>61</v>
      </c>
      <c r="C1444" s="13" t="s">
        <v>3143</v>
      </c>
      <c r="D1444" s="13" t="s">
        <v>3143</v>
      </c>
      <c r="E1444" s="13" t="s">
        <v>3143</v>
      </c>
    </row>
    <row r="1445" spans="1:5" ht="25.15" customHeight="1" thickTop="1" thickBot="1" x14ac:dyDescent="0.3">
      <c r="A1445" s="37" t="s">
        <v>1173</v>
      </c>
      <c r="B1445" s="13" t="s">
        <v>24</v>
      </c>
      <c r="C1445" s="13" t="s">
        <v>3143</v>
      </c>
      <c r="D1445" s="13" t="s">
        <v>3143</v>
      </c>
      <c r="E1445" s="13" t="s">
        <v>3143</v>
      </c>
    </row>
    <row r="1446" spans="1:5" ht="25.15" customHeight="1" thickTop="1" thickBot="1" x14ac:dyDescent="0.3">
      <c r="A1446" s="37" t="s">
        <v>1174</v>
      </c>
      <c r="B1446" s="13" t="s">
        <v>37</v>
      </c>
      <c r="C1446" s="13" t="s">
        <v>3143</v>
      </c>
      <c r="D1446" s="13" t="s">
        <v>3143</v>
      </c>
      <c r="E1446" s="13" t="s">
        <v>3143</v>
      </c>
    </row>
    <row r="1447" spans="1:5" ht="25.15" customHeight="1" thickTop="1" thickBot="1" x14ac:dyDescent="0.3">
      <c r="A1447" s="37" t="s">
        <v>1175</v>
      </c>
      <c r="B1447" s="13" t="s">
        <v>37</v>
      </c>
      <c r="C1447" s="13" t="s">
        <v>3143</v>
      </c>
      <c r="D1447" s="13" t="s">
        <v>3143</v>
      </c>
      <c r="E1447" s="13" t="s">
        <v>3143</v>
      </c>
    </row>
    <row r="1448" spans="1:5" ht="25.15" customHeight="1" thickTop="1" thickBot="1" x14ac:dyDescent="0.3">
      <c r="A1448" s="37" t="s">
        <v>1176</v>
      </c>
      <c r="B1448" s="13" t="s">
        <v>37</v>
      </c>
      <c r="C1448" s="13" t="s">
        <v>3143</v>
      </c>
      <c r="D1448" s="13" t="s">
        <v>3143</v>
      </c>
      <c r="E1448" s="13" t="s">
        <v>3143</v>
      </c>
    </row>
    <row r="1449" spans="1:5" ht="25.15" customHeight="1" thickTop="1" thickBot="1" x14ac:dyDescent="0.3">
      <c r="A1449" s="37" t="s">
        <v>1177</v>
      </c>
      <c r="B1449" s="13" t="s">
        <v>37</v>
      </c>
      <c r="C1449" s="13" t="s">
        <v>3143</v>
      </c>
      <c r="D1449" s="13" t="s">
        <v>3143</v>
      </c>
      <c r="E1449" s="13" t="s">
        <v>3143</v>
      </c>
    </row>
    <row r="1450" spans="1:5" ht="25.15" customHeight="1" thickTop="1" thickBot="1" x14ac:dyDescent="0.3">
      <c r="A1450" s="37" t="s">
        <v>1178</v>
      </c>
      <c r="B1450" s="13" t="s">
        <v>24</v>
      </c>
      <c r="C1450" s="13" t="s">
        <v>3143</v>
      </c>
      <c r="D1450" s="13" t="s">
        <v>3143</v>
      </c>
      <c r="E1450" s="13" t="s">
        <v>3143</v>
      </c>
    </row>
    <row r="1451" spans="1:5" ht="25.15" customHeight="1" thickTop="1" thickBot="1" x14ac:dyDescent="0.3">
      <c r="A1451" s="37" t="s">
        <v>1179</v>
      </c>
      <c r="B1451" s="13" t="s">
        <v>24</v>
      </c>
      <c r="C1451" s="13" t="s">
        <v>3143</v>
      </c>
      <c r="D1451" s="13" t="s">
        <v>3143</v>
      </c>
      <c r="E1451" s="13" t="s">
        <v>3143</v>
      </c>
    </row>
    <row r="1452" spans="1:5" ht="25.15" customHeight="1" thickTop="1" thickBot="1" x14ac:dyDescent="0.3">
      <c r="A1452" s="37" t="s">
        <v>1180</v>
      </c>
      <c r="B1452" s="13" t="s">
        <v>24</v>
      </c>
      <c r="C1452" s="13" t="s">
        <v>3143</v>
      </c>
      <c r="D1452" s="13" t="s">
        <v>3143</v>
      </c>
      <c r="E1452" s="13" t="s">
        <v>3143</v>
      </c>
    </row>
    <row r="1453" spans="1:5" ht="25.15" customHeight="1" thickTop="1" thickBot="1" x14ac:dyDescent="0.3">
      <c r="A1453" s="37" t="s">
        <v>3349</v>
      </c>
      <c r="B1453" s="13" t="s">
        <v>24</v>
      </c>
      <c r="C1453" s="13" t="s">
        <v>5</v>
      </c>
      <c r="D1453" s="13" t="s">
        <v>3143</v>
      </c>
      <c r="E1453" s="13" t="s">
        <v>6</v>
      </c>
    </row>
    <row r="1454" spans="1:5" ht="25.15" customHeight="1" thickTop="1" thickBot="1" x14ac:dyDescent="0.3">
      <c r="A1454" s="37" t="s">
        <v>3350</v>
      </c>
      <c r="B1454" s="13" t="s">
        <v>24</v>
      </c>
      <c r="C1454" s="13" t="s">
        <v>3143</v>
      </c>
      <c r="D1454" s="13" t="s">
        <v>3143</v>
      </c>
      <c r="E1454" s="13" t="s">
        <v>6</v>
      </c>
    </row>
    <row r="1455" spans="1:5" ht="25.15" customHeight="1" thickTop="1" thickBot="1" x14ac:dyDescent="0.3">
      <c r="A1455" s="37" t="s">
        <v>1181</v>
      </c>
      <c r="B1455" s="13" t="s">
        <v>24</v>
      </c>
      <c r="C1455" s="13" t="s">
        <v>3143</v>
      </c>
      <c r="D1455" s="13" t="s">
        <v>3143</v>
      </c>
      <c r="E1455" s="13" t="s">
        <v>3143</v>
      </c>
    </row>
    <row r="1456" spans="1:5" ht="25.15" customHeight="1" thickTop="1" thickBot="1" x14ac:dyDescent="0.3">
      <c r="A1456" s="37" t="s">
        <v>3351</v>
      </c>
      <c r="B1456" s="13" t="s">
        <v>37</v>
      </c>
      <c r="C1456" s="13" t="s">
        <v>3143</v>
      </c>
      <c r="D1456" s="13" t="s">
        <v>3143</v>
      </c>
      <c r="E1456" s="13" t="s">
        <v>6</v>
      </c>
    </row>
    <row r="1457" spans="1:5" ht="25.15" customHeight="1" thickTop="1" thickBot="1" x14ac:dyDescent="0.3">
      <c r="A1457" s="37" t="s">
        <v>1182</v>
      </c>
      <c r="B1457" s="13" t="s">
        <v>37</v>
      </c>
      <c r="C1457" s="13" t="s">
        <v>3143</v>
      </c>
      <c r="D1457" s="13" t="s">
        <v>3143</v>
      </c>
      <c r="E1457" s="13" t="s">
        <v>3143</v>
      </c>
    </row>
    <row r="1458" spans="1:5" ht="25.15" customHeight="1" thickTop="1" thickBot="1" x14ac:dyDescent="0.3">
      <c r="A1458" s="37" t="s">
        <v>1183</v>
      </c>
      <c r="B1458" s="13" t="s">
        <v>37</v>
      </c>
      <c r="C1458" s="13" t="s">
        <v>3143</v>
      </c>
      <c r="D1458" s="13" t="s">
        <v>3143</v>
      </c>
      <c r="E1458" s="13" t="s">
        <v>3143</v>
      </c>
    </row>
    <row r="1459" spans="1:5" ht="25.15" customHeight="1" thickTop="1" thickBot="1" x14ac:dyDescent="0.3">
      <c r="A1459" s="37" t="s">
        <v>1184</v>
      </c>
      <c r="B1459" s="13" t="s">
        <v>24</v>
      </c>
      <c r="C1459" s="13" t="s">
        <v>3143</v>
      </c>
      <c r="D1459" s="13" t="s">
        <v>3143</v>
      </c>
      <c r="E1459" s="13" t="s">
        <v>3143</v>
      </c>
    </row>
    <row r="1460" spans="1:5" ht="25.15" customHeight="1" thickTop="1" thickBot="1" x14ac:dyDescent="0.3">
      <c r="A1460" s="37" t="s">
        <v>1185</v>
      </c>
      <c r="B1460" s="13" t="s">
        <v>24</v>
      </c>
      <c r="C1460" s="13" t="s">
        <v>3143</v>
      </c>
      <c r="D1460" s="13" t="s">
        <v>3143</v>
      </c>
      <c r="E1460" s="13" t="s">
        <v>3143</v>
      </c>
    </row>
    <row r="1461" spans="1:5" ht="25.15" customHeight="1" thickTop="1" thickBot="1" x14ac:dyDescent="0.3">
      <c r="A1461" s="37" t="s">
        <v>1186</v>
      </c>
      <c r="B1461" s="13" t="s">
        <v>24</v>
      </c>
      <c r="C1461" s="13" t="s">
        <v>3143</v>
      </c>
      <c r="D1461" s="13" t="s">
        <v>3143</v>
      </c>
      <c r="E1461" s="13" t="s">
        <v>3143</v>
      </c>
    </row>
    <row r="1462" spans="1:5" ht="25.15" customHeight="1" thickTop="1" thickBot="1" x14ac:dyDescent="0.3">
      <c r="A1462" s="37" t="s">
        <v>1187</v>
      </c>
      <c r="B1462" s="13" t="s">
        <v>24</v>
      </c>
      <c r="C1462" s="13" t="s">
        <v>3143</v>
      </c>
      <c r="D1462" s="13" t="s">
        <v>3143</v>
      </c>
      <c r="E1462" s="13" t="s">
        <v>3143</v>
      </c>
    </row>
    <row r="1463" spans="1:5" ht="25.15" customHeight="1" thickTop="1" thickBot="1" x14ac:dyDescent="0.3">
      <c r="A1463" s="37" t="s">
        <v>1188</v>
      </c>
      <c r="B1463" s="13" t="s">
        <v>37</v>
      </c>
      <c r="C1463" s="13" t="s">
        <v>3143</v>
      </c>
      <c r="D1463" s="13" t="s">
        <v>3143</v>
      </c>
      <c r="E1463" s="13" t="s">
        <v>3143</v>
      </c>
    </row>
    <row r="1464" spans="1:5" ht="25.15" customHeight="1" thickTop="1" thickBot="1" x14ac:dyDescent="0.3">
      <c r="A1464" s="37" t="s">
        <v>3352</v>
      </c>
      <c r="B1464" s="13" t="s">
        <v>24</v>
      </c>
      <c r="C1464" s="13" t="s">
        <v>3143</v>
      </c>
      <c r="D1464" s="13" t="s">
        <v>3143</v>
      </c>
      <c r="E1464" s="13" t="s">
        <v>6</v>
      </c>
    </row>
    <row r="1465" spans="1:5" ht="25.15" customHeight="1" thickTop="1" thickBot="1" x14ac:dyDescent="0.3">
      <c r="A1465" s="37" t="s">
        <v>1189</v>
      </c>
      <c r="B1465" s="13" t="s">
        <v>24</v>
      </c>
      <c r="C1465" s="13" t="s">
        <v>3143</v>
      </c>
      <c r="D1465" s="13" t="s">
        <v>3143</v>
      </c>
      <c r="E1465" s="13" t="s">
        <v>3143</v>
      </c>
    </row>
    <row r="1466" spans="1:5" ht="25.15" customHeight="1" thickTop="1" thickBot="1" x14ac:dyDescent="0.3">
      <c r="A1466" s="37" t="s">
        <v>1190</v>
      </c>
      <c r="B1466" s="13" t="s">
        <v>24</v>
      </c>
      <c r="C1466" s="13" t="s">
        <v>3143</v>
      </c>
      <c r="D1466" s="13" t="s">
        <v>3143</v>
      </c>
      <c r="E1466" s="13" t="s">
        <v>3143</v>
      </c>
    </row>
    <row r="1467" spans="1:5" ht="25.15" customHeight="1" thickTop="1" thickBot="1" x14ac:dyDescent="0.3">
      <c r="A1467" s="37" t="s">
        <v>1191</v>
      </c>
      <c r="B1467" s="13" t="s">
        <v>37</v>
      </c>
      <c r="C1467" s="13" t="s">
        <v>3143</v>
      </c>
      <c r="D1467" s="13" t="s">
        <v>3143</v>
      </c>
      <c r="E1467" s="13" t="s">
        <v>3143</v>
      </c>
    </row>
    <row r="1468" spans="1:5" ht="25.15" customHeight="1" thickTop="1" thickBot="1" x14ac:dyDescent="0.3">
      <c r="A1468" s="37" t="s">
        <v>3353</v>
      </c>
      <c r="B1468" s="13" t="s">
        <v>24</v>
      </c>
      <c r="C1468" s="13" t="s">
        <v>3143</v>
      </c>
      <c r="D1468" s="13" t="s">
        <v>3143</v>
      </c>
      <c r="E1468" s="13" t="s">
        <v>6</v>
      </c>
    </row>
    <row r="1469" spans="1:5" ht="25.15" customHeight="1" thickTop="1" thickBot="1" x14ac:dyDescent="0.3">
      <c r="A1469" s="37" t="s">
        <v>1192</v>
      </c>
      <c r="B1469" s="13" t="s">
        <v>24</v>
      </c>
      <c r="C1469" s="13" t="s">
        <v>3143</v>
      </c>
      <c r="D1469" s="13" t="s">
        <v>3143</v>
      </c>
      <c r="E1469" s="13" t="s">
        <v>3143</v>
      </c>
    </row>
    <row r="1470" spans="1:5" ht="25.15" customHeight="1" thickTop="1" thickBot="1" x14ac:dyDescent="0.3">
      <c r="A1470" s="37" t="s">
        <v>1193</v>
      </c>
      <c r="B1470" s="13" t="s">
        <v>24</v>
      </c>
      <c r="C1470" s="13" t="s">
        <v>3143</v>
      </c>
      <c r="D1470" s="13" t="s">
        <v>3143</v>
      </c>
      <c r="E1470" s="13" t="s">
        <v>3143</v>
      </c>
    </row>
    <row r="1471" spans="1:5" ht="25.15" customHeight="1" thickTop="1" thickBot="1" x14ac:dyDescent="0.3">
      <c r="A1471" s="37" t="s">
        <v>1194</v>
      </c>
      <c r="B1471" s="13" t="s">
        <v>24</v>
      </c>
      <c r="C1471" s="13" t="s">
        <v>3143</v>
      </c>
      <c r="D1471" s="13" t="s">
        <v>3143</v>
      </c>
      <c r="E1471" s="13" t="s">
        <v>3143</v>
      </c>
    </row>
    <row r="1472" spans="1:5" ht="25.15" customHeight="1" thickTop="1" thickBot="1" x14ac:dyDescent="0.3">
      <c r="A1472" s="37" t="s">
        <v>1195</v>
      </c>
      <c r="B1472" s="13" t="s">
        <v>37</v>
      </c>
      <c r="C1472" s="13" t="s">
        <v>3143</v>
      </c>
      <c r="D1472" s="13" t="s">
        <v>3143</v>
      </c>
      <c r="E1472" s="13" t="s">
        <v>3143</v>
      </c>
    </row>
    <row r="1473" spans="1:5" ht="25.15" customHeight="1" thickTop="1" thickBot="1" x14ac:dyDescent="0.3">
      <c r="A1473" s="37" t="s">
        <v>1196</v>
      </c>
      <c r="B1473" s="13" t="s">
        <v>37</v>
      </c>
      <c r="C1473" s="13" t="s">
        <v>3143</v>
      </c>
      <c r="D1473" s="13" t="s">
        <v>3143</v>
      </c>
      <c r="E1473" s="13" t="s">
        <v>3143</v>
      </c>
    </row>
    <row r="1474" spans="1:5" ht="25.15" customHeight="1" thickTop="1" thickBot="1" x14ac:dyDescent="0.3">
      <c r="A1474" s="37" t="s">
        <v>1197</v>
      </c>
      <c r="B1474" s="13" t="s">
        <v>29</v>
      </c>
      <c r="C1474" s="13" t="s">
        <v>3143</v>
      </c>
      <c r="D1474" s="13" t="s">
        <v>3143</v>
      </c>
      <c r="E1474" s="13" t="s">
        <v>3143</v>
      </c>
    </row>
    <row r="1475" spans="1:5" ht="25.15" customHeight="1" thickTop="1" thickBot="1" x14ac:dyDescent="0.3">
      <c r="A1475" s="37" t="s">
        <v>3208</v>
      </c>
      <c r="B1475" s="13" t="s">
        <v>24</v>
      </c>
      <c r="C1475" s="13" t="s">
        <v>3143</v>
      </c>
      <c r="D1475" s="13" t="s">
        <v>3143</v>
      </c>
      <c r="E1475" s="13" t="s">
        <v>3143</v>
      </c>
    </row>
    <row r="1476" spans="1:5" ht="25.15" customHeight="1" thickTop="1" thickBot="1" x14ac:dyDescent="0.3">
      <c r="A1476" s="37" t="s">
        <v>3172</v>
      </c>
      <c r="B1476" s="13" t="s">
        <v>37</v>
      </c>
      <c r="C1476" s="13" t="s">
        <v>3143</v>
      </c>
      <c r="D1476" s="13" t="s">
        <v>3143</v>
      </c>
      <c r="E1476" s="13" t="s">
        <v>3143</v>
      </c>
    </row>
    <row r="1477" spans="1:5" ht="25.15" customHeight="1" thickTop="1" thickBot="1" x14ac:dyDescent="0.3">
      <c r="A1477" s="37" t="s">
        <v>1198</v>
      </c>
      <c r="B1477" s="13" t="s">
        <v>24</v>
      </c>
      <c r="C1477" s="13" t="s">
        <v>3143</v>
      </c>
      <c r="D1477" s="13" t="s">
        <v>3143</v>
      </c>
      <c r="E1477" s="13" t="s">
        <v>3143</v>
      </c>
    </row>
    <row r="1478" spans="1:5" ht="25.15" customHeight="1" thickTop="1" thickBot="1" x14ac:dyDescent="0.3">
      <c r="A1478" s="37" t="s">
        <v>1199</v>
      </c>
      <c r="B1478" s="13" t="s">
        <v>37</v>
      </c>
      <c r="C1478" s="13" t="s">
        <v>3143</v>
      </c>
      <c r="D1478" s="13" t="s">
        <v>3143</v>
      </c>
      <c r="E1478" s="13" t="s">
        <v>3143</v>
      </c>
    </row>
    <row r="1479" spans="1:5" ht="25.15" customHeight="1" thickTop="1" thickBot="1" x14ac:dyDescent="0.3">
      <c r="A1479" s="37" t="s">
        <v>1200</v>
      </c>
      <c r="B1479" s="13" t="s">
        <v>29</v>
      </c>
      <c r="C1479" s="13" t="s">
        <v>3143</v>
      </c>
      <c r="D1479" s="13" t="s">
        <v>3143</v>
      </c>
      <c r="E1479" s="13" t="s">
        <v>3143</v>
      </c>
    </row>
    <row r="1480" spans="1:5" ht="25.15" customHeight="1" thickTop="1" thickBot="1" x14ac:dyDescent="0.3">
      <c r="A1480" s="37" t="s">
        <v>1201</v>
      </c>
      <c r="B1480" s="13" t="s">
        <v>61</v>
      </c>
      <c r="C1480" s="13" t="s">
        <v>5</v>
      </c>
      <c r="D1480" s="13" t="s">
        <v>3143</v>
      </c>
      <c r="E1480" s="13" t="s">
        <v>3143</v>
      </c>
    </row>
    <row r="1481" spans="1:5" ht="25.15" customHeight="1" thickTop="1" thickBot="1" x14ac:dyDescent="0.3">
      <c r="A1481" s="37" t="s">
        <v>3197</v>
      </c>
      <c r="B1481" s="13" t="s">
        <v>37</v>
      </c>
      <c r="C1481" s="13" t="s">
        <v>3143</v>
      </c>
      <c r="D1481" s="13" t="s">
        <v>3143</v>
      </c>
      <c r="E1481" s="13" t="s">
        <v>3143</v>
      </c>
    </row>
    <row r="1482" spans="1:5" ht="25.15" customHeight="1" thickTop="1" thickBot="1" x14ac:dyDescent="0.3">
      <c r="A1482" s="37" t="s">
        <v>1202</v>
      </c>
      <c r="B1482" s="13" t="s">
        <v>24</v>
      </c>
      <c r="C1482" s="13" t="s">
        <v>3143</v>
      </c>
      <c r="D1482" s="13" t="s">
        <v>3143</v>
      </c>
      <c r="E1482" s="13" t="s">
        <v>3143</v>
      </c>
    </row>
    <row r="1483" spans="1:5" ht="25.15" customHeight="1" thickTop="1" thickBot="1" x14ac:dyDescent="0.3">
      <c r="A1483" s="37" t="s">
        <v>3198</v>
      </c>
      <c r="B1483" s="13" t="s">
        <v>24</v>
      </c>
      <c r="C1483" s="13" t="s">
        <v>3143</v>
      </c>
      <c r="D1483" s="13" t="s">
        <v>3143</v>
      </c>
      <c r="E1483" s="13" t="s">
        <v>3143</v>
      </c>
    </row>
    <row r="1484" spans="1:5" ht="25.15" customHeight="1" thickTop="1" thickBot="1" x14ac:dyDescent="0.3">
      <c r="A1484" s="37" t="s">
        <v>3199</v>
      </c>
      <c r="B1484" s="13" t="s">
        <v>24</v>
      </c>
      <c r="C1484" s="13" t="s">
        <v>3143</v>
      </c>
      <c r="D1484" s="13" t="s">
        <v>3143</v>
      </c>
      <c r="E1484" s="13" t="s">
        <v>3143</v>
      </c>
    </row>
    <row r="1485" spans="1:5" ht="25.15" customHeight="1" thickTop="1" thickBot="1" x14ac:dyDescent="0.3">
      <c r="A1485" s="37" t="s">
        <v>3200</v>
      </c>
      <c r="B1485" s="13" t="s">
        <v>24</v>
      </c>
      <c r="C1485" s="13" t="s">
        <v>3143</v>
      </c>
      <c r="D1485" s="13" t="s">
        <v>3143</v>
      </c>
      <c r="E1485" s="13" t="s">
        <v>3143</v>
      </c>
    </row>
    <row r="1486" spans="1:5" ht="25.15" customHeight="1" thickTop="1" thickBot="1" x14ac:dyDescent="0.3">
      <c r="A1486" s="37" t="s">
        <v>3354</v>
      </c>
      <c r="B1486" s="13" t="s">
        <v>24</v>
      </c>
      <c r="C1486" s="13" t="s">
        <v>3143</v>
      </c>
      <c r="D1486" s="13" t="s">
        <v>3143</v>
      </c>
      <c r="E1486" s="13" t="s">
        <v>6</v>
      </c>
    </row>
    <row r="1487" spans="1:5" ht="25.15" customHeight="1" thickTop="1" thickBot="1" x14ac:dyDescent="0.3">
      <c r="A1487" s="37" t="s">
        <v>3355</v>
      </c>
      <c r="B1487" s="13" t="s">
        <v>47</v>
      </c>
      <c r="C1487" s="13" t="s">
        <v>3143</v>
      </c>
      <c r="D1487" s="13" t="s">
        <v>3143</v>
      </c>
      <c r="E1487" s="13" t="s">
        <v>6</v>
      </c>
    </row>
    <row r="1488" spans="1:5" ht="25.15" customHeight="1" thickTop="1" thickBot="1" x14ac:dyDescent="0.3">
      <c r="A1488" s="37" t="s">
        <v>1203</v>
      </c>
      <c r="B1488" s="13" t="s">
        <v>47</v>
      </c>
      <c r="C1488" s="13" t="s">
        <v>3143</v>
      </c>
      <c r="D1488" s="13" t="s">
        <v>3143</v>
      </c>
      <c r="E1488" s="13" t="s">
        <v>3143</v>
      </c>
    </row>
    <row r="1489" spans="1:5" ht="25.15" customHeight="1" thickTop="1" thickBot="1" x14ac:dyDescent="0.3">
      <c r="A1489" s="37" t="s">
        <v>1204</v>
      </c>
      <c r="B1489" s="13" t="s">
        <v>29</v>
      </c>
      <c r="C1489" s="13" t="s">
        <v>3143</v>
      </c>
      <c r="D1489" s="13" t="s">
        <v>3143</v>
      </c>
      <c r="E1489" s="13" t="s">
        <v>3143</v>
      </c>
    </row>
    <row r="1490" spans="1:5" ht="25.15" customHeight="1" thickTop="1" thickBot="1" x14ac:dyDescent="0.3">
      <c r="A1490" s="37" t="s">
        <v>3528</v>
      </c>
      <c r="B1490" s="13" t="s">
        <v>24</v>
      </c>
      <c r="C1490" s="13" t="s">
        <v>3143</v>
      </c>
      <c r="D1490" s="13" t="s">
        <v>3143</v>
      </c>
      <c r="E1490" s="13" t="s">
        <v>3143</v>
      </c>
    </row>
    <row r="1491" spans="1:5" ht="25.15" customHeight="1" thickTop="1" thickBot="1" x14ac:dyDescent="0.3">
      <c r="A1491" s="37" t="s">
        <v>1205</v>
      </c>
      <c r="B1491" s="13" t="s">
        <v>24</v>
      </c>
      <c r="C1491" s="13" t="s">
        <v>3143</v>
      </c>
      <c r="D1491" s="13" t="s">
        <v>3143</v>
      </c>
      <c r="E1491" s="13" t="s">
        <v>3143</v>
      </c>
    </row>
    <row r="1492" spans="1:5" ht="25.15" customHeight="1" thickTop="1" thickBot="1" x14ac:dyDescent="0.3">
      <c r="A1492" s="37" t="s">
        <v>1206</v>
      </c>
      <c r="B1492" s="13" t="s">
        <v>37</v>
      </c>
      <c r="C1492" s="13" t="s">
        <v>3143</v>
      </c>
      <c r="D1492" s="13" t="s">
        <v>3143</v>
      </c>
      <c r="E1492" s="13" t="s">
        <v>3143</v>
      </c>
    </row>
    <row r="1493" spans="1:5" ht="25.15" customHeight="1" thickTop="1" thickBot="1" x14ac:dyDescent="0.3">
      <c r="A1493" s="37" t="s">
        <v>3356</v>
      </c>
      <c r="B1493" s="13" t="s">
        <v>24</v>
      </c>
      <c r="C1493" s="13" t="s">
        <v>3143</v>
      </c>
      <c r="D1493" s="13" t="s">
        <v>3143</v>
      </c>
      <c r="E1493" s="13" t="s">
        <v>6</v>
      </c>
    </row>
    <row r="1494" spans="1:5" ht="25.15" customHeight="1" thickTop="1" thickBot="1" x14ac:dyDescent="0.3">
      <c r="A1494" s="37" t="s">
        <v>1207</v>
      </c>
      <c r="B1494" s="13" t="s">
        <v>37</v>
      </c>
      <c r="C1494" s="13" t="s">
        <v>3143</v>
      </c>
      <c r="D1494" s="13" t="s">
        <v>3143</v>
      </c>
      <c r="E1494" s="13" t="s">
        <v>3143</v>
      </c>
    </row>
    <row r="1495" spans="1:5" ht="25.15" customHeight="1" thickTop="1" thickBot="1" x14ac:dyDescent="0.3">
      <c r="A1495" s="37" t="s">
        <v>1208</v>
      </c>
      <c r="B1495" s="13" t="s">
        <v>37</v>
      </c>
      <c r="C1495" s="13" t="s">
        <v>5</v>
      </c>
      <c r="D1495" s="13" t="s">
        <v>3143</v>
      </c>
      <c r="E1495" s="13" t="s">
        <v>3143</v>
      </c>
    </row>
    <row r="1496" spans="1:5" ht="25.15" customHeight="1" thickTop="1" thickBot="1" x14ac:dyDescent="0.3">
      <c r="A1496" s="37" t="s">
        <v>3357</v>
      </c>
      <c r="B1496" s="13" t="s">
        <v>24</v>
      </c>
      <c r="C1496" s="13" t="s">
        <v>3143</v>
      </c>
      <c r="D1496" s="13" t="s">
        <v>3143</v>
      </c>
      <c r="E1496" s="13" t="s">
        <v>6</v>
      </c>
    </row>
    <row r="1497" spans="1:5" ht="25.15" customHeight="1" thickTop="1" thickBot="1" x14ac:dyDescent="0.3">
      <c r="A1497" s="37" t="s">
        <v>1209</v>
      </c>
      <c r="B1497" s="13" t="s">
        <v>24</v>
      </c>
      <c r="C1497" s="13" t="s">
        <v>3143</v>
      </c>
      <c r="D1497" s="13" t="s">
        <v>26</v>
      </c>
      <c r="E1497" s="13" t="s">
        <v>3143</v>
      </c>
    </row>
    <row r="1498" spans="1:5" ht="25.15" customHeight="1" thickTop="1" thickBot="1" x14ac:dyDescent="0.3">
      <c r="A1498" s="37" t="s">
        <v>1210</v>
      </c>
      <c r="B1498" s="13" t="s">
        <v>24</v>
      </c>
      <c r="C1498" s="13" t="s">
        <v>3143</v>
      </c>
      <c r="D1498" s="13" t="s">
        <v>3143</v>
      </c>
      <c r="E1498" s="13" t="s">
        <v>3143</v>
      </c>
    </row>
    <row r="1499" spans="1:5" ht="25.15" customHeight="1" thickTop="1" thickBot="1" x14ac:dyDescent="0.3">
      <c r="A1499" s="37" t="s">
        <v>1211</v>
      </c>
      <c r="B1499" s="13" t="s">
        <v>37</v>
      </c>
      <c r="C1499" s="13" t="s">
        <v>3143</v>
      </c>
      <c r="D1499" s="13" t="s">
        <v>3143</v>
      </c>
      <c r="E1499" s="13" t="s">
        <v>3143</v>
      </c>
    </row>
    <row r="1500" spans="1:5" ht="25.15" customHeight="1" thickTop="1" thickBot="1" x14ac:dyDescent="0.3">
      <c r="A1500" s="37" t="s">
        <v>1212</v>
      </c>
      <c r="B1500" s="13" t="s">
        <v>37</v>
      </c>
      <c r="C1500" s="13" t="s">
        <v>5</v>
      </c>
      <c r="D1500" s="13" t="s">
        <v>3143</v>
      </c>
      <c r="E1500" s="13" t="s">
        <v>3143</v>
      </c>
    </row>
    <row r="1501" spans="1:5" ht="25.15" customHeight="1" thickTop="1" thickBot="1" x14ac:dyDescent="0.3">
      <c r="A1501" s="37" t="s">
        <v>1213</v>
      </c>
      <c r="B1501" s="13" t="s">
        <v>61</v>
      </c>
      <c r="C1501" s="13" t="s">
        <v>3143</v>
      </c>
      <c r="D1501" s="13" t="s">
        <v>3143</v>
      </c>
      <c r="E1501" s="13" t="s">
        <v>3143</v>
      </c>
    </row>
    <row r="1502" spans="1:5" ht="25.15" customHeight="1" thickTop="1" thickBot="1" x14ac:dyDescent="0.3">
      <c r="A1502" s="37" t="s">
        <v>1214</v>
      </c>
      <c r="B1502" s="13" t="s">
        <v>61</v>
      </c>
      <c r="C1502" s="13" t="s">
        <v>3143</v>
      </c>
      <c r="D1502" s="13" t="s">
        <v>3143</v>
      </c>
      <c r="E1502" s="13" t="s">
        <v>3143</v>
      </c>
    </row>
    <row r="1503" spans="1:5" ht="25.15" customHeight="1" thickTop="1" thickBot="1" x14ac:dyDescent="0.3">
      <c r="A1503" s="37" t="s">
        <v>3358</v>
      </c>
      <c r="B1503" s="13" t="s">
        <v>24</v>
      </c>
      <c r="C1503" s="13" t="s">
        <v>3143</v>
      </c>
      <c r="D1503" s="13" t="s">
        <v>3143</v>
      </c>
      <c r="E1503" s="13" t="s">
        <v>6</v>
      </c>
    </row>
    <row r="1504" spans="1:5" ht="25.15" customHeight="1" thickTop="1" thickBot="1" x14ac:dyDescent="0.3">
      <c r="A1504" s="37" t="s">
        <v>1215</v>
      </c>
      <c r="B1504" s="13" t="s">
        <v>47</v>
      </c>
      <c r="C1504" s="13" t="s">
        <v>3143</v>
      </c>
      <c r="D1504" s="13" t="s">
        <v>26</v>
      </c>
      <c r="E1504" s="13" t="s">
        <v>3143</v>
      </c>
    </row>
    <row r="1505" spans="1:5" ht="25.15" customHeight="1" thickTop="1" thickBot="1" x14ac:dyDescent="0.3">
      <c r="A1505" s="37" t="s">
        <v>1216</v>
      </c>
      <c r="B1505" s="13" t="s">
        <v>47</v>
      </c>
      <c r="C1505" s="13" t="s">
        <v>3143</v>
      </c>
      <c r="D1505" s="13" t="s">
        <v>3143</v>
      </c>
      <c r="E1505" s="13" t="s">
        <v>3143</v>
      </c>
    </row>
    <row r="1506" spans="1:5" ht="25.15" customHeight="1" thickTop="1" thickBot="1" x14ac:dyDescent="0.3">
      <c r="A1506" s="37" t="s">
        <v>1217</v>
      </c>
      <c r="B1506" s="13" t="s">
        <v>24</v>
      </c>
      <c r="C1506" s="13" t="s">
        <v>3143</v>
      </c>
      <c r="D1506" s="13" t="s">
        <v>3143</v>
      </c>
      <c r="E1506" s="13" t="s">
        <v>3143</v>
      </c>
    </row>
    <row r="1507" spans="1:5" ht="25.15" customHeight="1" thickTop="1" thickBot="1" x14ac:dyDescent="0.3">
      <c r="A1507" s="37" t="s">
        <v>1218</v>
      </c>
      <c r="B1507" s="13" t="s">
        <v>24</v>
      </c>
      <c r="C1507" s="13" t="s">
        <v>3143</v>
      </c>
      <c r="D1507" s="13" t="s">
        <v>3143</v>
      </c>
      <c r="E1507" s="13" t="s">
        <v>3143</v>
      </c>
    </row>
    <row r="1508" spans="1:5" ht="25.15" customHeight="1" thickTop="1" thickBot="1" x14ac:dyDescent="0.3">
      <c r="A1508" s="37" t="s">
        <v>1219</v>
      </c>
      <c r="B1508" s="13" t="s">
        <v>24</v>
      </c>
      <c r="C1508" s="13" t="s">
        <v>3143</v>
      </c>
      <c r="D1508" s="13" t="s">
        <v>3143</v>
      </c>
      <c r="E1508" s="13" t="s">
        <v>3143</v>
      </c>
    </row>
    <row r="1509" spans="1:5" ht="25.15" customHeight="1" thickTop="1" thickBot="1" x14ac:dyDescent="0.3">
      <c r="A1509" s="37" t="s">
        <v>1220</v>
      </c>
      <c r="B1509" s="13" t="s">
        <v>61</v>
      </c>
      <c r="C1509" s="13" t="s">
        <v>3143</v>
      </c>
      <c r="D1509" s="13" t="s">
        <v>26</v>
      </c>
      <c r="E1509" s="13" t="s">
        <v>3143</v>
      </c>
    </row>
    <row r="1510" spans="1:5" ht="25.15" customHeight="1" thickTop="1" thickBot="1" x14ac:dyDescent="0.3">
      <c r="A1510" s="37" t="s">
        <v>1221</v>
      </c>
      <c r="B1510" s="13" t="s">
        <v>37</v>
      </c>
      <c r="C1510" s="13" t="s">
        <v>3143</v>
      </c>
      <c r="D1510" s="13" t="s">
        <v>3143</v>
      </c>
      <c r="E1510" s="13" t="s">
        <v>3143</v>
      </c>
    </row>
    <row r="1511" spans="1:5" ht="25.15" customHeight="1" thickTop="1" thickBot="1" x14ac:dyDescent="0.3">
      <c r="A1511" s="37" t="s">
        <v>1222</v>
      </c>
      <c r="B1511" s="13" t="s">
        <v>29</v>
      </c>
      <c r="C1511" s="13" t="s">
        <v>3143</v>
      </c>
      <c r="D1511" s="13" t="s">
        <v>3143</v>
      </c>
      <c r="E1511" s="13" t="s">
        <v>3143</v>
      </c>
    </row>
    <row r="1512" spans="1:5" ht="25.15" customHeight="1" thickTop="1" thickBot="1" x14ac:dyDescent="0.3">
      <c r="A1512" s="37" t="s">
        <v>1223</v>
      </c>
      <c r="B1512" s="13" t="s">
        <v>29</v>
      </c>
      <c r="C1512" s="13" t="s">
        <v>3143</v>
      </c>
      <c r="D1512" s="13" t="s">
        <v>3143</v>
      </c>
      <c r="E1512" s="13" t="s">
        <v>3143</v>
      </c>
    </row>
    <row r="1513" spans="1:5" ht="25.15" customHeight="1" thickTop="1" thickBot="1" x14ac:dyDescent="0.3">
      <c r="A1513" s="37" t="s">
        <v>1224</v>
      </c>
      <c r="B1513" s="13" t="s">
        <v>37</v>
      </c>
      <c r="C1513" s="13" t="s">
        <v>3143</v>
      </c>
      <c r="D1513" s="13" t="s">
        <v>3143</v>
      </c>
      <c r="E1513" s="13" t="s">
        <v>3143</v>
      </c>
    </row>
    <row r="1514" spans="1:5" ht="25.15" customHeight="1" thickTop="1" thickBot="1" x14ac:dyDescent="0.3">
      <c r="A1514" s="37" t="s">
        <v>1225</v>
      </c>
      <c r="B1514" s="13" t="s">
        <v>37</v>
      </c>
      <c r="C1514" s="13" t="s">
        <v>3143</v>
      </c>
      <c r="D1514" s="13" t="s">
        <v>3143</v>
      </c>
      <c r="E1514" s="13" t="s">
        <v>3143</v>
      </c>
    </row>
    <row r="1515" spans="1:5" ht="25.15" customHeight="1" thickTop="1" thickBot="1" x14ac:dyDescent="0.3">
      <c r="A1515" s="37" t="s">
        <v>1226</v>
      </c>
      <c r="B1515" s="13" t="s">
        <v>29</v>
      </c>
      <c r="C1515" s="13" t="s">
        <v>3143</v>
      </c>
      <c r="D1515" s="13" t="s">
        <v>3143</v>
      </c>
      <c r="E1515" s="13" t="s">
        <v>3143</v>
      </c>
    </row>
    <row r="1516" spans="1:5" ht="25.15" customHeight="1" thickTop="1" thickBot="1" x14ac:dyDescent="0.3">
      <c r="A1516" s="37" t="s">
        <v>1227</v>
      </c>
      <c r="B1516" s="13" t="s">
        <v>29</v>
      </c>
      <c r="C1516" s="13" t="s">
        <v>3143</v>
      </c>
      <c r="D1516" s="13" t="s">
        <v>3143</v>
      </c>
      <c r="E1516" s="13" t="s">
        <v>3143</v>
      </c>
    </row>
    <row r="1517" spans="1:5" ht="25.15" customHeight="1" thickTop="1" thickBot="1" x14ac:dyDescent="0.3">
      <c r="A1517" s="37" t="s">
        <v>1228</v>
      </c>
      <c r="B1517" s="13" t="s">
        <v>37</v>
      </c>
      <c r="C1517" s="13" t="s">
        <v>3143</v>
      </c>
      <c r="D1517" s="13" t="s">
        <v>3143</v>
      </c>
      <c r="E1517" s="13" t="s">
        <v>3143</v>
      </c>
    </row>
    <row r="1518" spans="1:5" ht="25.15" customHeight="1" thickTop="1" thickBot="1" x14ac:dyDescent="0.3">
      <c r="A1518" s="37" t="s">
        <v>1229</v>
      </c>
      <c r="B1518" s="13" t="s">
        <v>29</v>
      </c>
      <c r="C1518" s="13" t="s">
        <v>3143</v>
      </c>
      <c r="D1518" s="13" t="s">
        <v>3143</v>
      </c>
      <c r="E1518" s="13" t="s">
        <v>3143</v>
      </c>
    </row>
    <row r="1519" spans="1:5" ht="25.15" customHeight="1" thickTop="1" thickBot="1" x14ac:dyDescent="0.3">
      <c r="A1519" s="37" t="s">
        <v>1230</v>
      </c>
      <c r="B1519" s="13" t="s">
        <v>37</v>
      </c>
      <c r="C1519" s="13" t="s">
        <v>3143</v>
      </c>
      <c r="D1519" s="13" t="s">
        <v>3143</v>
      </c>
      <c r="E1519" s="13" t="s">
        <v>3143</v>
      </c>
    </row>
    <row r="1520" spans="1:5" ht="25.15" customHeight="1" thickTop="1" thickBot="1" x14ac:dyDescent="0.3">
      <c r="A1520" s="37" t="s">
        <v>1231</v>
      </c>
      <c r="B1520" s="13" t="s">
        <v>37</v>
      </c>
      <c r="C1520" s="13" t="s">
        <v>3143</v>
      </c>
      <c r="D1520" s="13" t="s">
        <v>3143</v>
      </c>
      <c r="E1520" s="13" t="s">
        <v>3143</v>
      </c>
    </row>
    <row r="1521" spans="1:5" ht="25.15" customHeight="1" thickTop="1" thickBot="1" x14ac:dyDescent="0.3">
      <c r="A1521" s="37" t="s">
        <v>1232</v>
      </c>
      <c r="B1521" s="13" t="s">
        <v>24</v>
      </c>
      <c r="C1521" s="13" t="s">
        <v>3143</v>
      </c>
      <c r="D1521" s="13" t="s">
        <v>3143</v>
      </c>
      <c r="E1521" s="13" t="s">
        <v>3143</v>
      </c>
    </row>
    <row r="1522" spans="1:5" ht="25.15" customHeight="1" thickTop="1" thickBot="1" x14ac:dyDescent="0.3">
      <c r="A1522" s="37" t="s">
        <v>1233</v>
      </c>
      <c r="B1522" s="13" t="s">
        <v>29</v>
      </c>
      <c r="C1522" s="13" t="s">
        <v>3143</v>
      </c>
      <c r="D1522" s="13" t="s">
        <v>3143</v>
      </c>
      <c r="E1522" s="13" t="s">
        <v>3143</v>
      </c>
    </row>
    <row r="1523" spans="1:5" ht="25.15" customHeight="1" thickTop="1" thickBot="1" x14ac:dyDescent="0.3">
      <c r="A1523" s="37" t="s">
        <v>1234</v>
      </c>
      <c r="B1523" s="13" t="s">
        <v>24</v>
      </c>
      <c r="C1523" s="13" t="s">
        <v>5</v>
      </c>
      <c r="D1523" s="13" t="s">
        <v>3143</v>
      </c>
      <c r="E1523" s="13" t="s">
        <v>3143</v>
      </c>
    </row>
    <row r="1524" spans="1:5" ht="25.15" customHeight="1" thickTop="1" thickBot="1" x14ac:dyDescent="0.3">
      <c r="A1524" s="37" t="s">
        <v>3201</v>
      </c>
      <c r="B1524" s="13" t="s">
        <v>24</v>
      </c>
      <c r="C1524" s="13" t="s">
        <v>3143</v>
      </c>
      <c r="D1524" s="13" t="s">
        <v>3143</v>
      </c>
      <c r="E1524" s="13" t="s">
        <v>3143</v>
      </c>
    </row>
    <row r="1525" spans="1:5" ht="25.15" customHeight="1" thickTop="1" thickBot="1" x14ac:dyDescent="0.3">
      <c r="A1525" s="37" t="s">
        <v>3359</v>
      </c>
      <c r="B1525" s="13" t="s">
        <v>24</v>
      </c>
      <c r="C1525" s="13" t="s">
        <v>3143</v>
      </c>
      <c r="D1525" s="13" t="s">
        <v>26</v>
      </c>
      <c r="E1525" s="13" t="s">
        <v>6</v>
      </c>
    </row>
    <row r="1526" spans="1:5" ht="25.15" customHeight="1" thickTop="1" thickBot="1" x14ac:dyDescent="0.3">
      <c r="A1526" s="37" t="s">
        <v>3505</v>
      </c>
      <c r="B1526" s="13" t="s">
        <v>24</v>
      </c>
      <c r="C1526" s="13" t="s">
        <v>3143</v>
      </c>
      <c r="D1526" s="13" t="s">
        <v>3143</v>
      </c>
      <c r="E1526" s="13" t="s">
        <v>6</v>
      </c>
    </row>
    <row r="1527" spans="1:5" ht="25.15" customHeight="1" thickTop="1" thickBot="1" x14ac:dyDescent="0.3">
      <c r="A1527" s="37" t="s">
        <v>3504</v>
      </c>
      <c r="B1527" s="13" t="s">
        <v>47</v>
      </c>
      <c r="C1527" s="13" t="s">
        <v>3143</v>
      </c>
      <c r="D1527" s="13" t="s">
        <v>3143</v>
      </c>
      <c r="E1527" s="13" t="s">
        <v>3143</v>
      </c>
    </row>
    <row r="1528" spans="1:5" ht="25.15" customHeight="1" thickTop="1" thickBot="1" x14ac:dyDescent="0.3">
      <c r="A1528" s="37" t="s">
        <v>1235</v>
      </c>
      <c r="B1528" s="13" t="s">
        <v>24</v>
      </c>
      <c r="C1528" s="13" t="s">
        <v>5</v>
      </c>
      <c r="D1528" s="13" t="s">
        <v>3143</v>
      </c>
      <c r="E1528" s="13" t="s">
        <v>3143</v>
      </c>
    </row>
    <row r="1529" spans="1:5" ht="25.15" customHeight="1" thickTop="1" thickBot="1" x14ac:dyDescent="0.3">
      <c r="A1529" s="37" t="s">
        <v>1236</v>
      </c>
      <c r="B1529" s="13" t="s">
        <v>24</v>
      </c>
      <c r="C1529" s="13" t="s">
        <v>3143</v>
      </c>
      <c r="D1529" s="13" t="s">
        <v>3143</v>
      </c>
      <c r="E1529" s="13" t="s">
        <v>3143</v>
      </c>
    </row>
    <row r="1530" spans="1:5" ht="25.15" customHeight="1" thickTop="1" thickBot="1" x14ac:dyDescent="0.3">
      <c r="A1530" s="37" t="s">
        <v>1237</v>
      </c>
      <c r="B1530" s="13" t="s">
        <v>24</v>
      </c>
      <c r="C1530" s="13" t="s">
        <v>3143</v>
      </c>
      <c r="D1530" s="13" t="s">
        <v>3143</v>
      </c>
      <c r="E1530" s="13" t="s">
        <v>3143</v>
      </c>
    </row>
    <row r="1531" spans="1:5" ht="25.15" customHeight="1" thickTop="1" thickBot="1" x14ac:dyDescent="0.3">
      <c r="A1531" s="37" t="s">
        <v>3062</v>
      </c>
      <c r="B1531" s="13" t="s">
        <v>24</v>
      </c>
      <c r="C1531" s="13" t="s">
        <v>3143</v>
      </c>
      <c r="D1531" s="13" t="s">
        <v>3143</v>
      </c>
      <c r="E1531" s="13" t="s">
        <v>3143</v>
      </c>
    </row>
    <row r="1532" spans="1:5" ht="25.15" customHeight="1" thickTop="1" thickBot="1" x14ac:dyDescent="0.3">
      <c r="A1532" s="37" t="s">
        <v>3360</v>
      </c>
      <c r="B1532" s="13" t="s">
        <v>37</v>
      </c>
      <c r="C1532" s="13" t="s">
        <v>3143</v>
      </c>
      <c r="D1532" s="13" t="s">
        <v>26</v>
      </c>
      <c r="E1532" s="13" t="s">
        <v>6</v>
      </c>
    </row>
    <row r="1533" spans="1:5" ht="25.15" customHeight="1" thickTop="1" thickBot="1" x14ac:dyDescent="0.3">
      <c r="A1533" s="37" t="s">
        <v>1238</v>
      </c>
      <c r="B1533" s="13" t="s">
        <v>47</v>
      </c>
      <c r="C1533" s="13" t="s">
        <v>3143</v>
      </c>
      <c r="D1533" s="13" t="s">
        <v>3143</v>
      </c>
      <c r="E1533" s="13" t="s">
        <v>3143</v>
      </c>
    </row>
    <row r="1534" spans="1:5" ht="25.15" customHeight="1" thickTop="1" thickBot="1" x14ac:dyDescent="0.3">
      <c r="A1534" s="37" t="s">
        <v>1239</v>
      </c>
      <c r="B1534" s="13" t="s">
        <v>37</v>
      </c>
      <c r="C1534" s="13" t="s">
        <v>3143</v>
      </c>
      <c r="D1534" s="13" t="s">
        <v>3143</v>
      </c>
      <c r="E1534" s="13" t="s">
        <v>3143</v>
      </c>
    </row>
    <row r="1535" spans="1:5" ht="25.15" customHeight="1" thickTop="1" thickBot="1" x14ac:dyDescent="0.3">
      <c r="A1535" s="37" t="s">
        <v>1240</v>
      </c>
      <c r="B1535" s="13" t="s">
        <v>37</v>
      </c>
      <c r="C1535" s="13" t="s">
        <v>3143</v>
      </c>
      <c r="D1535" s="13" t="s">
        <v>3143</v>
      </c>
      <c r="E1535" s="13" t="s">
        <v>3143</v>
      </c>
    </row>
    <row r="1536" spans="1:5" ht="25.15" customHeight="1" thickTop="1" thickBot="1" x14ac:dyDescent="0.3">
      <c r="A1536" s="37" t="s">
        <v>1241</v>
      </c>
      <c r="B1536" s="13" t="s">
        <v>47</v>
      </c>
      <c r="C1536" s="13" t="s">
        <v>3143</v>
      </c>
      <c r="D1536" s="13" t="s">
        <v>26</v>
      </c>
      <c r="E1536" s="13" t="s">
        <v>3143</v>
      </c>
    </row>
    <row r="1537" spans="1:5" ht="25.15" customHeight="1" thickTop="1" thickBot="1" x14ac:dyDescent="0.3">
      <c r="A1537" s="37" t="s">
        <v>1242</v>
      </c>
      <c r="B1537" s="13" t="s">
        <v>24</v>
      </c>
      <c r="C1537" s="13" t="s">
        <v>3143</v>
      </c>
      <c r="D1537" s="13" t="s">
        <v>3143</v>
      </c>
      <c r="E1537" s="13" t="s">
        <v>3143</v>
      </c>
    </row>
    <row r="1538" spans="1:5" ht="25.15" customHeight="1" thickTop="1" thickBot="1" x14ac:dyDescent="0.3">
      <c r="A1538" s="37" t="s">
        <v>3361</v>
      </c>
      <c r="B1538" s="13" t="s">
        <v>61</v>
      </c>
      <c r="C1538" s="13" t="s">
        <v>3143</v>
      </c>
      <c r="D1538" s="13" t="s">
        <v>26</v>
      </c>
      <c r="E1538" s="13" t="s">
        <v>6</v>
      </c>
    </row>
    <row r="1539" spans="1:5" ht="25.15" customHeight="1" thickTop="1" thickBot="1" x14ac:dyDescent="0.3">
      <c r="A1539" s="37" t="s">
        <v>1243</v>
      </c>
      <c r="B1539" s="13" t="s">
        <v>37</v>
      </c>
      <c r="C1539" s="13" t="s">
        <v>3143</v>
      </c>
      <c r="D1539" s="13" t="s">
        <v>3143</v>
      </c>
      <c r="E1539" s="13" t="s">
        <v>3143</v>
      </c>
    </row>
    <row r="1540" spans="1:5" ht="25.15" customHeight="1" thickTop="1" thickBot="1" x14ac:dyDescent="0.3">
      <c r="A1540" s="37" t="s">
        <v>1244</v>
      </c>
      <c r="B1540" s="13" t="s">
        <v>24</v>
      </c>
      <c r="C1540" s="13" t="s">
        <v>3143</v>
      </c>
      <c r="D1540" s="13" t="s">
        <v>3143</v>
      </c>
      <c r="E1540" s="13" t="s">
        <v>3143</v>
      </c>
    </row>
    <row r="1541" spans="1:5" ht="25.15" customHeight="1" thickTop="1" thickBot="1" x14ac:dyDescent="0.3">
      <c r="A1541" s="37" t="s">
        <v>3019</v>
      </c>
      <c r="B1541" s="13" t="s">
        <v>29</v>
      </c>
      <c r="C1541" s="13" t="s">
        <v>3143</v>
      </c>
      <c r="D1541" s="13" t="s">
        <v>3143</v>
      </c>
      <c r="E1541" s="13" t="s">
        <v>3143</v>
      </c>
    </row>
    <row r="1542" spans="1:5" ht="25.15" customHeight="1" thickTop="1" thickBot="1" x14ac:dyDescent="0.3">
      <c r="A1542" s="37" t="s">
        <v>1245</v>
      </c>
      <c r="B1542" s="13" t="s">
        <v>61</v>
      </c>
      <c r="C1542" s="13" t="s">
        <v>3143</v>
      </c>
      <c r="D1542" s="13" t="s">
        <v>3143</v>
      </c>
      <c r="E1542" s="13" t="s">
        <v>3143</v>
      </c>
    </row>
    <row r="1543" spans="1:5" ht="25.15" customHeight="1" thickTop="1" thickBot="1" x14ac:dyDescent="0.3">
      <c r="A1543" s="37" t="s">
        <v>1246</v>
      </c>
      <c r="B1543" s="13" t="s">
        <v>37</v>
      </c>
      <c r="C1543" s="13" t="s">
        <v>3143</v>
      </c>
      <c r="D1543" s="13" t="s">
        <v>3143</v>
      </c>
      <c r="E1543" s="13" t="s">
        <v>3143</v>
      </c>
    </row>
    <row r="1544" spans="1:5" ht="25.15" customHeight="1" thickTop="1" thickBot="1" x14ac:dyDescent="0.3">
      <c r="A1544" s="37" t="s">
        <v>3102</v>
      </c>
      <c r="B1544" s="13" t="s">
        <v>24</v>
      </c>
      <c r="C1544" s="13" t="s">
        <v>3143</v>
      </c>
      <c r="D1544" s="13" t="s">
        <v>3143</v>
      </c>
      <c r="E1544" s="13" t="s">
        <v>3143</v>
      </c>
    </row>
    <row r="1545" spans="1:5" ht="25.15" customHeight="1" thickTop="1" thickBot="1" x14ac:dyDescent="0.3">
      <c r="A1545" s="37" t="s">
        <v>3122</v>
      </c>
      <c r="B1545" s="13" t="s">
        <v>24</v>
      </c>
      <c r="C1545" s="13" t="s">
        <v>3143</v>
      </c>
      <c r="D1545" s="13" t="s">
        <v>3143</v>
      </c>
      <c r="E1545" s="13" t="s">
        <v>3143</v>
      </c>
    </row>
    <row r="1546" spans="1:5" ht="25.15" customHeight="1" thickTop="1" thickBot="1" x14ac:dyDescent="0.3">
      <c r="A1546" s="37" t="s">
        <v>1247</v>
      </c>
      <c r="B1546" s="13" t="s">
        <v>61</v>
      </c>
      <c r="C1546" s="13" t="s">
        <v>3143</v>
      </c>
      <c r="D1546" s="13" t="s">
        <v>3143</v>
      </c>
      <c r="E1546" s="13" t="s">
        <v>3143</v>
      </c>
    </row>
    <row r="1547" spans="1:5" ht="25.15" customHeight="1" thickTop="1" thickBot="1" x14ac:dyDescent="0.3">
      <c r="A1547" s="37" t="s">
        <v>3105</v>
      </c>
      <c r="B1547" s="13" t="s">
        <v>24</v>
      </c>
      <c r="C1547" s="13" t="s">
        <v>3143</v>
      </c>
      <c r="D1547" s="13" t="s">
        <v>3143</v>
      </c>
      <c r="E1547" s="13" t="s">
        <v>3143</v>
      </c>
    </row>
    <row r="1548" spans="1:5" ht="25.15" customHeight="1" thickTop="1" thickBot="1" x14ac:dyDescent="0.3">
      <c r="A1548" s="37" t="s">
        <v>1248</v>
      </c>
      <c r="B1548" s="13" t="s">
        <v>24</v>
      </c>
      <c r="C1548" s="13" t="s">
        <v>3143</v>
      </c>
      <c r="D1548" s="13" t="s">
        <v>3143</v>
      </c>
      <c r="E1548" s="13" t="s">
        <v>3143</v>
      </c>
    </row>
    <row r="1549" spans="1:5" ht="25.15" customHeight="1" thickTop="1" thickBot="1" x14ac:dyDescent="0.3">
      <c r="A1549" s="37" t="s">
        <v>1249</v>
      </c>
      <c r="B1549" s="13" t="s">
        <v>37</v>
      </c>
      <c r="C1549" s="13" t="s">
        <v>5</v>
      </c>
      <c r="D1549" s="13" t="s">
        <v>3143</v>
      </c>
      <c r="E1549" s="13" t="s">
        <v>3143</v>
      </c>
    </row>
    <row r="1550" spans="1:5" ht="25.15" customHeight="1" thickTop="1" thickBot="1" x14ac:dyDescent="0.3">
      <c r="A1550" s="37" t="s">
        <v>1250</v>
      </c>
      <c r="B1550" s="13" t="s">
        <v>37</v>
      </c>
      <c r="C1550" s="13" t="s">
        <v>3143</v>
      </c>
      <c r="D1550" s="13" t="s">
        <v>3143</v>
      </c>
      <c r="E1550" s="13" t="s">
        <v>3143</v>
      </c>
    </row>
    <row r="1551" spans="1:5" ht="25.15" customHeight="1" thickTop="1" thickBot="1" x14ac:dyDescent="0.3">
      <c r="A1551" s="37" t="s">
        <v>1251</v>
      </c>
      <c r="B1551" s="13" t="s">
        <v>37</v>
      </c>
      <c r="C1551" s="13" t="s">
        <v>5</v>
      </c>
      <c r="D1551" s="13" t="s">
        <v>3143</v>
      </c>
      <c r="E1551" s="13" t="s">
        <v>3143</v>
      </c>
    </row>
    <row r="1552" spans="1:5" ht="25.15" customHeight="1" thickTop="1" thickBot="1" x14ac:dyDescent="0.3">
      <c r="A1552" s="37" t="s">
        <v>3362</v>
      </c>
      <c r="B1552" s="13" t="s">
        <v>24</v>
      </c>
      <c r="C1552" s="13" t="s">
        <v>3143</v>
      </c>
      <c r="D1552" s="13" t="s">
        <v>3143</v>
      </c>
      <c r="E1552" s="13" t="s">
        <v>6</v>
      </c>
    </row>
    <row r="1553" spans="1:5" ht="25.15" customHeight="1" thickTop="1" thickBot="1" x14ac:dyDescent="0.3">
      <c r="A1553" s="37" t="s">
        <v>3363</v>
      </c>
      <c r="B1553" s="13" t="s">
        <v>24</v>
      </c>
      <c r="C1553" s="13" t="s">
        <v>3143</v>
      </c>
      <c r="D1553" s="13" t="s">
        <v>3143</v>
      </c>
      <c r="E1553" s="13" t="s">
        <v>6</v>
      </c>
    </row>
    <row r="1554" spans="1:5" ht="25.15" customHeight="1" thickTop="1" thickBot="1" x14ac:dyDescent="0.3">
      <c r="A1554" s="37" t="s">
        <v>1252</v>
      </c>
      <c r="B1554" s="13" t="s">
        <v>37</v>
      </c>
      <c r="C1554" s="13" t="s">
        <v>3143</v>
      </c>
      <c r="D1554" s="13" t="s">
        <v>3143</v>
      </c>
      <c r="E1554" s="13" t="s">
        <v>3143</v>
      </c>
    </row>
    <row r="1555" spans="1:5" ht="25.15" customHeight="1" thickTop="1" thickBot="1" x14ac:dyDescent="0.3">
      <c r="A1555" s="37"/>
      <c r="B1555" s="13"/>
      <c r="C1555" s="13"/>
      <c r="D1555" s="13"/>
      <c r="E1555" s="13"/>
    </row>
    <row r="1556" spans="1:5" ht="25.15" customHeight="1" thickTop="1" thickBot="1" x14ac:dyDescent="0.3">
      <c r="A1556" s="37" t="s">
        <v>1253</v>
      </c>
      <c r="B1556" s="13" t="s">
        <v>37</v>
      </c>
      <c r="C1556" s="13" t="s">
        <v>3143</v>
      </c>
      <c r="D1556" s="13" t="s">
        <v>3143</v>
      </c>
      <c r="E1556" s="13" t="s">
        <v>3143</v>
      </c>
    </row>
    <row r="1557" spans="1:5" ht="25.15" customHeight="1" thickTop="1" thickBot="1" x14ac:dyDescent="0.3">
      <c r="A1557" s="37" t="s">
        <v>1254</v>
      </c>
      <c r="B1557" s="13" t="s">
        <v>37</v>
      </c>
      <c r="C1557" s="13" t="s">
        <v>3143</v>
      </c>
      <c r="D1557" s="13" t="s">
        <v>3143</v>
      </c>
      <c r="E1557" s="13" t="s">
        <v>3143</v>
      </c>
    </row>
    <row r="1558" spans="1:5" ht="25.15" customHeight="1" thickTop="1" thickBot="1" x14ac:dyDescent="0.3">
      <c r="A1558" s="37" t="s">
        <v>1255</v>
      </c>
      <c r="B1558" s="13" t="s">
        <v>29</v>
      </c>
      <c r="C1558" s="13" t="s">
        <v>3143</v>
      </c>
      <c r="D1558" s="13" t="s">
        <v>3143</v>
      </c>
      <c r="E1558" s="13" t="s">
        <v>3143</v>
      </c>
    </row>
    <row r="1559" spans="1:5" ht="25.15" customHeight="1" thickTop="1" thickBot="1" x14ac:dyDescent="0.3">
      <c r="A1559" s="37" t="s">
        <v>1256</v>
      </c>
      <c r="B1559" s="13" t="s">
        <v>24</v>
      </c>
      <c r="C1559" s="13" t="s">
        <v>3143</v>
      </c>
      <c r="D1559" s="13" t="s">
        <v>3143</v>
      </c>
      <c r="E1559" s="13" t="s">
        <v>3143</v>
      </c>
    </row>
    <row r="1560" spans="1:5" ht="25.15" customHeight="1" thickTop="1" thickBot="1" x14ac:dyDescent="0.3">
      <c r="A1560" s="37" t="s">
        <v>1257</v>
      </c>
      <c r="B1560" s="13" t="s">
        <v>37</v>
      </c>
      <c r="C1560" s="13" t="s">
        <v>3143</v>
      </c>
      <c r="D1560" s="13" t="s">
        <v>3143</v>
      </c>
      <c r="E1560" s="13" t="s">
        <v>3143</v>
      </c>
    </row>
    <row r="1561" spans="1:5" ht="25.15" customHeight="1" thickTop="1" thickBot="1" x14ac:dyDescent="0.3">
      <c r="A1561" s="37" t="s">
        <v>1258</v>
      </c>
      <c r="B1561" s="13" t="s">
        <v>37</v>
      </c>
      <c r="C1561" s="13" t="s">
        <v>3143</v>
      </c>
      <c r="D1561" s="13" t="s">
        <v>3143</v>
      </c>
      <c r="E1561" s="13" t="s">
        <v>3143</v>
      </c>
    </row>
    <row r="1562" spans="1:5" ht="25.15" customHeight="1" thickTop="1" thickBot="1" x14ac:dyDescent="0.3">
      <c r="A1562" s="37" t="s">
        <v>1259</v>
      </c>
      <c r="B1562" s="13" t="s">
        <v>37</v>
      </c>
      <c r="C1562" s="13" t="s">
        <v>3143</v>
      </c>
      <c r="D1562" s="13" t="s">
        <v>3143</v>
      </c>
      <c r="E1562" s="13" t="s">
        <v>3143</v>
      </c>
    </row>
    <row r="1563" spans="1:5" ht="25.15" customHeight="1" thickTop="1" thickBot="1" x14ac:dyDescent="0.3">
      <c r="A1563" s="37" t="s">
        <v>1260</v>
      </c>
      <c r="B1563" s="13" t="s">
        <v>37</v>
      </c>
      <c r="C1563" s="13" t="s">
        <v>3143</v>
      </c>
      <c r="D1563" s="13" t="s">
        <v>3143</v>
      </c>
      <c r="E1563" s="13" t="s">
        <v>3143</v>
      </c>
    </row>
    <row r="1564" spans="1:5" ht="25.15" customHeight="1" thickTop="1" thickBot="1" x14ac:dyDescent="0.3">
      <c r="A1564" s="37" t="s">
        <v>1261</v>
      </c>
      <c r="B1564" s="13" t="s">
        <v>47</v>
      </c>
      <c r="C1564" s="13" t="s">
        <v>3143</v>
      </c>
      <c r="D1564" s="13" t="s">
        <v>3143</v>
      </c>
      <c r="E1564" s="13" t="s">
        <v>3143</v>
      </c>
    </row>
    <row r="1565" spans="1:5" ht="25.15" customHeight="1" thickTop="1" thickBot="1" x14ac:dyDescent="0.3">
      <c r="A1565" s="37" t="s">
        <v>1262</v>
      </c>
      <c r="B1565" s="13" t="s">
        <v>24</v>
      </c>
      <c r="C1565" s="13" t="s">
        <v>3143</v>
      </c>
      <c r="D1565" s="13" t="s">
        <v>3143</v>
      </c>
      <c r="E1565" s="13" t="s">
        <v>3143</v>
      </c>
    </row>
    <row r="1566" spans="1:5" ht="25.15" customHeight="1" thickTop="1" thickBot="1" x14ac:dyDescent="0.3">
      <c r="A1566" s="37" t="s">
        <v>1263</v>
      </c>
      <c r="B1566" s="13" t="s">
        <v>37</v>
      </c>
      <c r="C1566" s="13" t="s">
        <v>3143</v>
      </c>
      <c r="D1566" s="13" t="s">
        <v>3143</v>
      </c>
      <c r="E1566" s="13" t="s">
        <v>3143</v>
      </c>
    </row>
    <row r="1567" spans="1:5" ht="25.15" customHeight="1" thickTop="1" thickBot="1" x14ac:dyDescent="0.3">
      <c r="A1567" s="37" t="s">
        <v>1264</v>
      </c>
      <c r="B1567" s="13" t="s">
        <v>47</v>
      </c>
      <c r="C1567" s="13" t="s">
        <v>3143</v>
      </c>
      <c r="D1567" s="13" t="s">
        <v>26</v>
      </c>
      <c r="E1567" s="13" t="s">
        <v>3143</v>
      </c>
    </row>
    <row r="1568" spans="1:5" ht="25.15" customHeight="1" thickTop="1" thickBot="1" x14ac:dyDescent="0.3">
      <c r="A1568" s="37" t="s">
        <v>1265</v>
      </c>
      <c r="B1568" s="13" t="s">
        <v>47</v>
      </c>
      <c r="C1568" s="13" t="s">
        <v>3143</v>
      </c>
      <c r="D1568" s="13" t="s">
        <v>3143</v>
      </c>
      <c r="E1568" s="13" t="s">
        <v>3143</v>
      </c>
    </row>
    <row r="1569" spans="1:5" ht="25.15" customHeight="1" thickTop="1" thickBot="1" x14ac:dyDescent="0.3">
      <c r="A1569" s="37" t="s">
        <v>1266</v>
      </c>
      <c r="B1569" s="13" t="s">
        <v>24</v>
      </c>
      <c r="C1569" s="13" t="s">
        <v>3143</v>
      </c>
      <c r="D1569" s="13" t="s">
        <v>3143</v>
      </c>
      <c r="E1569" s="13" t="s">
        <v>3143</v>
      </c>
    </row>
    <row r="1570" spans="1:5" ht="25.15" customHeight="1" thickTop="1" thickBot="1" x14ac:dyDescent="0.3">
      <c r="A1570" s="37" t="s">
        <v>3148</v>
      </c>
      <c r="B1570" s="13" t="s">
        <v>37</v>
      </c>
      <c r="C1570" s="13" t="s">
        <v>3143</v>
      </c>
      <c r="D1570" s="13" t="s">
        <v>3143</v>
      </c>
      <c r="E1570" s="13" t="s">
        <v>3143</v>
      </c>
    </row>
    <row r="1571" spans="1:5" ht="25.15" customHeight="1" thickTop="1" thickBot="1" x14ac:dyDescent="0.3">
      <c r="A1571" s="37" t="s">
        <v>1268</v>
      </c>
      <c r="B1571" s="13" t="s">
        <v>37</v>
      </c>
      <c r="C1571" s="13" t="s">
        <v>3143</v>
      </c>
      <c r="D1571" s="13" t="s">
        <v>3143</v>
      </c>
      <c r="E1571" s="13" t="s">
        <v>3143</v>
      </c>
    </row>
    <row r="1572" spans="1:5" ht="25.15" customHeight="1" thickTop="1" thickBot="1" x14ac:dyDescent="0.3">
      <c r="A1572" s="37" t="s">
        <v>1269</v>
      </c>
      <c r="B1572" s="13" t="s">
        <v>24</v>
      </c>
      <c r="C1572" s="13" t="s">
        <v>3143</v>
      </c>
      <c r="D1572" s="13" t="s">
        <v>3143</v>
      </c>
      <c r="E1572" s="13" t="s">
        <v>3143</v>
      </c>
    </row>
    <row r="1573" spans="1:5" ht="25.15" customHeight="1" thickTop="1" thickBot="1" x14ac:dyDescent="0.3">
      <c r="A1573" s="37" t="s">
        <v>1270</v>
      </c>
      <c r="B1573" s="13" t="s">
        <v>24</v>
      </c>
      <c r="C1573" s="13" t="s">
        <v>3143</v>
      </c>
      <c r="D1573" s="13" t="s">
        <v>3143</v>
      </c>
      <c r="E1573" s="13" t="s">
        <v>3143</v>
      </c>
    </row>
    <row r="1574" spans="1:5" ht="25.15" customHeight="1" thickTop="1" thickBot="1" x14ac:dyDescent="0.3">
      <c r="A1574" s="37" t="s">
        <v>1271</v>
      </c>
      <c r="B1574" s="13" t="s">
        <v>24</v>
      </c>
      <c r="C1574" s="13" t="s">
        <v>3143</v>
      </c>
      <c r="D1574" s="13" t="s">
        <v>3143</v>
      </c>
      <c r="E1574" s="13" t="s">
        <v>3143</v>
      </c>
    </row>
    <row r="1575" spans="1:5" ht="25.15" customHeight="1" thickTop="1" thickBot="1" x14ac:dyDescent="0.3">
      <c r="A1575" s="37" t="s">
        <v>1272</v>
      </c>
      <c r="B1575" s="13" t="s">
        <v>37</v>
      </c>
      <c r="C1575" s="13" t="s">
        <v>3143</v>
      </c>
      <c r="D1575" s="13" t="s">
        <v>3143</v>
      </c>
      <c r="E1575" s="13" t="s">
        <v>3143</v>
      </c>
    </row>
    <row r="1576" spans="1:5" ht="25.15" customHeight="1" thickTop="1" thickBot="1" x14ac:dyDescent="0.3">
      <c r="A1576" s="37" t="s">
        <v>1273</v>
      </c>
      <c r="B1576" s="13" t="s">
        <v>37</v>
      </c>
      <c r="C1576" s="13" t="s">
        <v>3143</v>
      </c>
      <c r="D1576" s="13" t="s">
        <v>3143</v>
      </c>
      <c r="E1576" s="13" t="s">
        <v>3143</v>
      </c>
    </row>
    <row r="1577" spans="1:5" ht="25.15" customHeight="1" thickTop="1" thickBot="1" x14ac:dyDescent="0.3">
      <c r="A1577" s="37" t="s">
        <v>1274</v>
      </c>
      <c r="B1577" s="13" t="s">
        <v>29</v>
      </c>
      <c r="C1577" s="13" t="s">
        <v>3143</v>
      </c>
      <c r="D1577" s="13" t="s">
        <v>3143</v>
      </c>
      <c r="E1577" s="13" t="s">
        <v>3143</v>
      </c>
    </row>
    <row r="1578" spans="1:5" ht="25.15" customHeight="1" thickTop="1" thickBot="1" x14ac:dyDescent="0.3">
      <c r="A1578" s="37" t="s">
        <v>1275</v>
      </c>
      <c r="B1578" s="13" t="s">
        <v>24</v>
      </c>
      <c r="C1578" s="13" t="s">
        <v>3143</v>
      </c>
      <c r="D1578" s="13" t="s">
        <v>3143</v>
      </c>
      <c r="E1578" s="13" t="s">
        <v>3143</v>
      </c>
    </row>
    <row r="1579" spans="1:5" ht="25.15" customHeight="1" thickTop="1" thickBot="1" x14ac:dyDescent="0.3">
      <c r="A1579" s="37" t="s">
        <v>1276</v>
      </c>
      <c r="B1579" s="13" t="s">
        <v>37</v>
      </c>
      <c r="C1579" s="13" t="s">
        <v>3143</v>
      </c>
      <c r="D1579" s="13" t="s">
        <v>3143</v>
      </c>
      <c r="E1579" s="13" t="s">
        <v>3143</v>
      </c>
    </row>
    <row r="1580" spans="1:5" ht="25.15" customHeight="1" thickTop="1" thickBot="1" x14ac:dyDescent="0.3">
      <c r="A1580" s="37" t="s">
        <v>1277</v>
      </c>
      <c r="B1580" s="13" t="s">
        <v>29</v>
      </c>
      <c r="C1580" s="13" t="s">
        <v>3143</v>
      </c>
      <c r="D1580" s="13" t="s">
        <v>3143</v>
      </c>
      <c r="E1580" s="13" t="s">
        <v>3143</v>
      </c>
    </row>
    <row r="1581" spans="1:5" ht="25.15" customHeight="1" thickTop="1" thickBot="1" x14ac:dyDescent="0.3">
      <c r="A1581" s="37" t="s">
        <v>3149</v>
      </c>
      <c r="B1581" s="13" t="s">
        <v>37</v>
      </c>
      <c r="C1581" s="13" t="s">
        <v>3143</v>
      </c>
      <c r="D1581" s="13" t="s">
        <v>3143</v>
      </c>
      <c r="E1581" s="13" t="s">
        <v>3143</v>
      </c>
    </row>
    <row r="1582" spans="1:5" ht="25.15" customHeight="1" thickTop="1" thickBot="1" x14ac:dyDescent="0.3">
      <c r="A1582" s="37" t="s">
        <v>1278</v>
      </c>
      <c r="B1582" s="13" t="s">
        <v>47</v>
      </c>
      <c r="C1582" s="13" t="s">
        <v>3143</v>
      </c>
      <c r="D1582" s="13" t="s">
        <v>3143</v>
      </c>
      <c r="E1582" s="13" t="s">
        <v>3143</v>
      </c>
    </row>
    <row r="1583" spans="1:5" ht="25.15" customHeight="1" thickTop="1" thickBot="1" x14ac:dyDescent="0.3">
      <c r="A1583" s="37" t="s">
        <v>1279</v>
      </c>
      <c r="B1583" s="13" t="s">
        <v>29</v>
      </c>
      <c r="C1583" s="13" t="s">
        <v>3143</v>
      </c>
      <c r="D1583" s="13" t="s">
        <v>3143</v>
      </c>
      <c r="E1583" s="13" t="s">
        <v>3143</v>
      </c>
    </row>
    <row r="1584" spans="1:5" ht="25.15" customHeight="1" thickTop="1" thickBot="1" x14ac:dyDescent="0.3">
      <c r="A1584" s="37" t="s">
        <v>1280</v>
      </c>
      <c r="B1584" s="13" t="s">
        <v>37</v>
      </c>
      <c r="C1584" s="13" t="s">
        <v>3143</v>
      </c>
      <c r="D1584" s="13" t="s">
        <v>3143</v>
      </c>
      <c r="E1584" s="13" t="s">
        <v>3143</v>
      </c>
    </row>
    <row r="1585" spans="1:5" ht="25.15" customHeight="1" thickTop="1" thickBot="1" x14ac:dyDescent="0.3">
      <c r="A1585" s="37" t="s">
        <v>1281</v>
      </c>
      <c r="B1585" s="13" t="s">
        <v>37</v>
      </c>
      <c r="C1585" s="13" t="s">
        <v>5</v>
      </c>
      <c r="D1585" s="13" t="s">
        <v>3143</v>
      </c>
      <c r="E1585" s="13" t="s">
        <v>3143</v>
      </c>
    </row>
    <row r="1586" spans="1:5" ht="25.15" customHeight="1" thickTop="1" thickBot="1" x14ac:dyDescent="0.3">
      <c r="A1586" s="37" t="s">
        <v>3587</v>
      </c>
      <c r="B1586" s="13" t="s">
        <v>37</v>
      </c>
      <c r="C1586" s="13" t="s">
        <v>3143</v>
      </c>
      <c r="D1586" s="13" t="s">
        <v>3143</v>
      </c>
      <c r="E1586" s="13" t="s">
        <v>3143</v>
      </c>
    </row>
    <row r="1587" spans="1:5" ht="25.15" customHeight="1" thickTop="1" thickBot="1" x14ac:dyDescent="0.3">
      <c r="A1587" s="37" t="s">
        <v>1282</v>
      </c>
      <c r="B1587" s="13" t="s">
        <v>47</v>
      </c>
      <c r="C1587" s="13" t="s">
        <v>3143</v>
      </c>
      <c r="D1587" s="13" t="s">
        <v>26</v>
      </c>
      <c r="E1587" s="13" t="s">
        <v>3143</v>
      </c>
    </row>
    <row r="1588" spans="1:5" ht="25.15" customHeight="1" thickTop="1" thickBot="1" x14ac:dyDescent="0.3">
      <c r="A1588" s="37" t="s">
        <v>1283</v>
      </c>
      <c r="B1588" s="13" t="s">
        <v>29</v>
      </c>
      <c r="C1588" s="13" t="s">
        <v>3143</v>
      </c>
      <c r="D1588" s="13" t="s">
        <v>3143</v>
      </c>
      <c r="E1588" s="13" t="s">
        <v>3143</v>
      </c>
    </row>
    <row r="1589" spans="1:5" ht="25.15" customHeight="1" thickTop="1" thickBot="1" x14ac:dyDescent="0.3">
      <c r="A1589" s="37" t="s">
        <v>1284</v>
      </c>
      <c r="B1589" s="13" t="s">
        <v>61</v>
      </c>
      <c r="C1589" s="13" t="s">
        <v>3143</v>
      </c>
      <c r="D1589" s="13" t="s">
        <v>3143</v>
      </c>
      <c r="E1589" s="13" t="s">
        <v>3143</v>
      </c>
    </row>
    <row r="1590" spans="1:5" ht="25.15" customHeight="1" thickTop="1" thickBot="1" x14ac:dyDescent="0.3">
      <c r="A1590" s="37" t="s">
        <v>3657</v>
      </c>
      <c r="B1590" s="13" t="s">
        <v>47</v>
      </c>
      <c r="C1590" s="13" t="s">
        <v>3143</v>
      </c>
      <c r="D1590" s="13" t="s">
        <v>26</v>
      </c>
      <c r="E1590" s="13" t="s">
        <v>3143</v>
      </c>
    </row>
    <row r="1591" spans="1:5" ht="25.15" customHeight="1" thickTop="1" thickBot="1" x14ac:dyDescent="0.3">
      <c r="A1591" s="37" t="s">
        <v>1285</v>
      </c>
      <c r="B1591" s="13" t="s">
        <v>47</v>
      </c>
      <c r="C1591" s="13" t="s">
        <v>3143</v>
      </c>
      <c r="D1591" s="13" t="s">
        <v>3143</v>
      </c>
      <c r="E1591" s="13" t="s">
        <v>3143</v>
      </c>
    </row>
    <row r="1592" spans="1:5" ht="25.15" customHeight="1" thickTop="1" thickBot="1" x14ac:dyDescent="0.3">
      <c r="A1592" s="37" t="s">
        <v>2988</v>
      </c>
      <c r="B1592" s="13" t="s">
        <v>37</v>
      </c>
      <c r="C1592" s="13" t="s">
        <v>3143</v>
      </c>
      <c r="D1592" s="13" t="s">
        <v>3143</v>
      </c>
      <c r="E1592" s="13" t="s">
        <v>3143</v>
      </c>
    </row>
    <row r="1593" spans="1:5" ht="25.15" customHeight="1" thickTop="1" thickBot="1" x14ac:dyDescent="0.3">
      <c r="A1593" s="37" t="s">
        <v>1286</v>
      </c>
      <c r="B1593" s="13" t="s">
        <v>37</v>
      </c>
      <c r="C1593" s="13" t="s">
        <v>3143</v>
      </c>
      <c r="D1593" s="13" t="s">
        <v>3143</v>
      </c>
      <c r="E1593" s="13" t="s">
        <v>3143</v>
      </c>
    </row>
    <row r="1594" spans="1:5" ht="25.15" customHeight="1" thickTop="1" thickBot="1" x14ac:dyDescent="0.3">
      <c r="A1594" s="37" t="s">
        <v>1287</v>
      </c>
      <c r="B1594" s="13" t="s">
        <v>37</v>
      </c>
      <c r="C1594" s="13" t="s">
        <v>3143</v>
      </c>
      <c r="D1594" s="13" t="s">
        <v>3143</v>
      </c>
      <c r="E1594" s="13" t="s">
        <v>3143</v>
      </c>
    </row>
    <row r="1595" spans="1:5" ht="25.15" customHeight="1" thickTop="1" thickBot="1" x14ac:dyDescent="0.3">
      <c r="A1595" s="37" t="s">
        <v>1288</v>
      </c>
      <c r="B1595" s="13" t="s">
        <v>37</v>
      </c>
      <c r="C1595" s="13" t="s">
        <v>3143</v>
      </c>
      <c r="D1595" s="13" t="s">
        <v>3143</v>
      </c>
      <c r="E1595" s="13" t="s">
        <v>3143</v>
      </c>
    </row>
    <row r="1596" spans="1:5" ht="25.15" customHeight="1" thickTop="1" thickBot="1" x14ac:dyDescent="0.3">
      <c r="A1596" s="37" t="s">
        <v>3563</v>
      </c>
      <c r="B1596" s="13" t="s">
        <v>37</v>
      </c>
      <c r="C1596" s="13" t="s">
        <v>3143</v>
      </c>
      <c r="D1596" s="13" t="s">
        <v>3143</v>
      </c>
      <c r="E1596" s="13" t="s">
        <v>3143</v>
      </c>
    </row>
    <row r="1597" spans="1:5" ht="25.15" customHeight="1" thickTop="1" thickBot="1" x14ac:dyDescent="0.3">
      <c r="A1597" s="37" t="s">
        <v>1289</v>
      </c>
      <c r="B1597" s="13" t="s">
        <v>24</v>
      </c>
      <c r="C1597" s="13" t="s">
        <v>3143</v>
      </c>
      <c r="D1597" s="13" t="s">
        <v>3143</v>
      </c>
      <c r="E1597" s="13" t="s">
        <v>3143</v>
      </c>
    </row>
    <row r="1598" spans="1:5" ht="25.15" customHeight="1" thickTop="1" thickBot="1" x14ac:dyDescent="0.3">
      <c r="A1598" s="37" t="s">
        <v>1290</v>
      </c>
      <c r="B1598" s="13" t="s">
        <v>37</v>
      </c>
      <c r="C1598" s="13" t="s">
        <v>3143</v>
      </c>
      <c r="D1598" s="13" t="s">
        <v>3143</v>
      </c>
      <c r="E1598" s="13" t="s">
        <v>3143</v>
      </c>
    </row>
    <row r="1599" spans="1:5" ht="25.15" customHeight="1" thickTop="1" thickBot="1" x14ac:dyDescent="0.3">
      <c r="A1599" s="37" t="s">
        <v>1291</v>
      </c>
      <c r="B1599" s="13" t="s">
        <v>24</v>
      </c>
      <c r="C1599" s="13" t="s">
        <v>3143</v>
      </c>
      <c r="D1599" s="13" t="s">
        <v>3143</v>
      </c>
      <c r="E1599" s="13" t="s">
        <v>3143</v>
      </c>
    </row>
    <row r="1600" spans="1:5" ht="25.15" customHeight="1" thickTop="1" thickBot="1" x14ac:dyDescent="0.3">
      <c r="A1600" s="37" t="s">
        <v>2887</v>
      </c>
      <c r="B1600" s="13" t="s">
        <v>37</v>
      </c>
      <c r="C1600" s="13" t="s">
        <v>3143</v>
      </c>
      <c r="D1600" s="13" t="s">
        <v>3143</v>
      </c>
      <c r="E1600" s="13" t="s">
        <v>3143</v>
      </c>
    </row>
    <row r="1601" spans="1:5" ht="25.15" customHeight="1" thickTop="1" thickBot="1" x14ac:dyDescent="0.3">
      <c r="A1601" s="37" t="s">
        <v>1292</v>
      </c>
      <c r="B1601" s="13" t="s">
        <v>24</v>
      </c>
      <c r="C1601" s="13" t="s">
        <v>3143</v>
      </c>
      <c r="D1601" s="13" t="s">
        <v>26</v>
      </c>
      <c r="E1601" s="13" t="s">
        <v>3143</v>
      </c>
    </row>
    <row r="1602" spans="1:5" ht="25.15" customHeight="1" thickTop="1" thickBot="1" x14ac:dyDescent="0.3">
      <c r="A1602" s="37" t="s">
        <v>1293</v>
      </c>
      <c r="B1602" s="13" t="s">
        <v>24</v>
      </c>
      <c r="C1602" s="13" t="s">
        <v>3143</v>
      </c>
      <c r="D1602" s="13" t="s">
        <v>3143</v>
      </c>
      <c r="E1602" s="13" t="s">
        <v>3143</v>
      </c>
    </row>
    <row r="1603" spans="1:5" ht="25.15" customHeight="1" thickTop="1" thickBot="1" x14ac:dyDescent="0.3">
      <c r="A1603" s="37" t="s">
        <v>1294</v>
      </c>
      <c r="B1603" s="13" t="s">
        <v>29</v>
      </c>
      <c r="C1603" s="13" t="s">
        <v>3143</v>
      </c>
      <c r="D1603" s="13" t="s">
        <v>3143</v>
      </c>
      <c r="E1603" s="13" t="s">
        <v>3143</v>
      </c>
    </row>
    <row r="1604" spans="1:5" ht="25.15" customHeight="1" thickTop="1" thickBot="1" x14ac:dyDescent="0.3">
      <c r="A1604" s="37" t="s">
        <v>1295</v>
      </c>
      <c r="B1604" s="13" t="s">
        <v>37</v>
      </c>
      <c r="C1604" s="13" t="s">
        <v>3143</v>
      </c>
      <c r="D1604" s="13" t="s">
        <v>3143</v>
      </c>
      <c r="E1604" s="13" t="s">
        <v>3143</v>
      </c>
    </row>
    <row r="1605" spans="1:5" ht="25.15" customHeight="1" thickTop="1" thickBot="1" x14ac:dyDescent="0.3">
      <c r="A1605" s="37" t="s">
        <v>3364</v>
      </c>
      <c r="B1605" s="13" t="s">
        <v>24</v>
      </c>
      <c r="C1605" s="13" t="s">
        <v>3143</v>
      </c>
      <c r="D1605" s="13" t="s">
        <v>3143</v>
      </c>
      <c r="E1605" s="13" t="s">
        <v>6</v>
      </c>
    </row>
    <row r="1606" spans="1:5" ht="25.15" customHeight="1" thickTop="1" thickBot="1" x14ac:dyDescent="0.3">
      <c r="A1606" s="37" t="s">
        <v>1296</v>
      </c>
      <c r="B1606" s="13" t="s">
        <v>24</v>
      </c>
      <c r="C1606" s="13" t="s">
        <v>3143</v>
      </c>
      <c r="D1606" s="13" t="s">
        <v>3143</v>
      </c>
      <c r="E1606" s="13" t="s">
        <v>3143</v>
      </c>
    </row>
    <row r="1607" spans="1:5" ht="25.15" customHeight="1" thickTop="1" thickBot="1" x14ac:dyDescent="0.3">
      <c r="A1607" s="37" t="s">
        <v>1297</v>
      </c>
      <c r="B1607" s="13" t="s">
        <v>37</v>
      </c>
      <c r="C1607" s="13" t="s">
        <v>3143</v>
      </c>
      <c r="D1607" s="13" t="s">
        <v>3143</v>
      </c>
      <c r="E1607" s="13" t="s">
        <v>3143</v>
      </c>
    </row>
    <row r="1608" spans="1:5" ht="25.15" customHeight="1" thickTop="1" thickBot="1" x14ac:dyDescent="0.3">
      <c r="A1608" s="37" t="s">
        <v>1298</v>
      </c>
      <c r="B1608" s="13" t="s">
        <v>37</v>
      </c>
      <c r="C1608" s="13" t="s">
        <v>3143</v>
      </c>
      <c r="D1608" s="13" t="s">
        <v>3143</v>
      </c>
      <c r="E1608" s="13" t="s">
        <v>3143</v>
      </c>
    </row>
    <row r="1609" spans="1:5" ht="25.15" customHeight="1" thickTop="1" thickBot="1" x14ac:dyDescent="0.3">
      <c r="A1609" s="37" t="s">
        <v>1299</v>
      </c>
      <c r="B1609" s="13" t="s">
        <v>37</v>
      </c>
      <c r="C1609" s="13" t="s">
        <v>3143</v>
      </c>
      <c r="D1609" s="13" t="s">
        <v>3143</v>
      </c>
      <c r="E1609" s="13" t="s">
        <v>3143</v>
      </c>
    </row>
    <row r="1610" spans="1:5" ht="25.15" customHeight="1" thickTop="1" thickBot="1" x14ac:dyDescent="0.3">
      <c r="A1610" s="37" t="s">
        <v>1300</v>
      </c>
      <c r="B1610" s="13" t="s">
        <v>24</v>
      </c>
      <c r="C1610" s="13" t="s">
        <v>3143</v>
      </c>
      <c r="D1610" s="13" t="s">
        <v>3143</v>
      </c>
      <c r="E1610" s="13" t="s">
        <v>3143</v>
      </c>
    </row>
    <row r="1611" spans="1:5" ht="25.15" customHeight="1" thickTop="1" thickBot="1" x14ac:dyDescent="0.3">
      <c r="A1611" s="37" t="s">
        <v>1301</v>
      </c>
      <c r="B1611" s="13" t="s">
        <v>37</v>
      </c>
      <c r="C1611" s="13" t="s">
        <v>3143</v>
      </c>
      <c r="D1611" s="13" t="s">
        <v>3143</v>
      </c>
      <c r="E1611" s="13" t="s">
        <v>3143</v>
      </c>
    </row>
    <row r="1612" spans="1:5" ht="25.15" customHeight="1" thickTop="1" thickBot="1" x14ac:dyDescent="0.3">
      <c r="A1612" s="37" t="s">
        <v>1302</v>
      </c>
      <c r="B1612" s="13" t="s">
        <v>24</v>
      </c>
      <c r="C1612" s="13" t="s">
        <v>3143</v>
      </c>
      <c r="D1612" s="13" t="s">
        <v>3143</v>
      </c>
      <c r="E1612" s="13" t="s">
        <v>3143</v>
      </c>
    </row>
    <row r="1613" spans="1:5" ht="25.15" customHeight="1" thickTop="1" thickBot="1" x14ac:dyDescent="0.3">
      <c r="A1613" s="37" t="s">
        <v>3114</v>
      </c>
      <c r="B1613" s="13" t="s">
        <v>61</v>
      </c>
      <c r="C1613" s="13" t="s">
        <v>3143</v>
      </c>
      <c r="D1613" s="13" t="s">
        <v>3143</v>
      </c>
      <c r="E1613" s="13" t="s">
        <v>3143</v>
      </c>
    </row>
    <row r="1614" spans="1:5" ht="25.15" customHeight="1" thickTop="1" thickBot="1" x14ac:dyDescent="0.3">
      <c r="A1614" s="37" t="s">
        <v>1303</v>
      </c>
      <c r="B1614" s="13" t="s">
        <v>24</v>
      </c>
      <c r="C1614" s="13" t="s">
        <v>3143</v>
      </c>
      <c r="D1614" s="13" t="s">
        <v>26</v>
      </c>
      <c r="E1614" s="13" t="s">
        <v>3143</v>
      </c>
    </row>
    <row r="1615" spans="1:5" ht="25.15" customHeight="1" thickTop="1" thickBot="1" x14ac:dyDescent="0.3">
      <c r="A1615" s="37" t="s">
        <v>1304</v>
      </c>
      <c r="B1615" s="13" t="s">
        <v>24</v>
      </c>
      <c r="C1615" s="13" t="s">
        <v>5</v>
      </c>
      <c r="D1615" s="13" t="s">
        <v>3143</v>
      </c>
      <c r="E1615" s="13" t="s">
        <v>3143</v>
      </c>
    </row>
    <row r="1616" spans="1:5" ht="25.15" customHeight="1" thickTop="1" thickBot="1" x14ac:dyDescent="0.3">
      <c r="A1616" s="37" t="s">
        <v>3572</v>
      </c>
      <c r="B1616" s="13" t="s">
        <v>24</v>
      </c>
      <c r="C1616" s="13" t="s">
        <v>3143</v>
      </c>
      <c r="D1616" s="13" t="s">
        <v>26</v>
      </c>
      <c r="E1616" s="13" t="s">
        <v>6</v>
      </c>
    </row>
    <row r="1617" spans="1:5" ht="25.15" customHeight="1" thickTop="1" thickBot="1" x14ac:dyDescent="0.3">
      <c r="A1617" s="37" t="s">
        <v>1305</v>
      </c>
      <c r="B1617" s="13" t="s">
        <v>24</v>
      </c>
      <c r="C1617" s="13" t="s">
        <v>3143</v>
      </c>
      <c r="D1617" s="13" t="s">
        <v>3143</v>
      </c>
      <c r="E1617" s="13" t="s">
        <v>3143</v>
      </c>
    </row>
    <row r="1618" spans="1:5" ht="25.15" customHeight="1" thickTop="1" thickBot="1" x14ac:dyDescent="0.3">
      <c r="A1618" s="37" t="s">
        <v>3681</v>
      </c>
      <c r="B1618" s="13" t="s">
        <v>37</v>
      </c>
      <c r="C1618" s="13" t="s">
        <v>3143</v>
      </c>
      <c r="D1618" s="13" t="s">
        <v>3143</v>
      </c>
      <c r="E1618" s="13" t="s">
        <v>3143</v>
      </c>
    </row>
    <row r="1619" spans="1:5" ht="25.15" customHeight="1" thickTop="1" thickBot="1" x14ac:dyDescent="0.3">
      <c r="A1619" s="37" t="s">
        <v>1306</v>
      </c>
      <c r="B1619" s="13" t="s">
        <v>37</v>
      </c>
      <c r="C1619" s="13" t="s">
        <v>3143</v>
      </c>
      <c r="D1619" s="13" t="s">
        <v>3143</v>
      </c>
      <c r="E1619" s="13" t="s">
        <v>3143</v>
      </c>
    </row>
    <row r="1620" spans="1:5" ht="25.15" customHeight="1" thickTop="1" thickBot="1" x14ac:dyDescent="0.3">
      <c r="A1620" s="37" t="s">
        <v>1307</v>
      </c>
      <c r="B1620" s="13" t="s">
        <v>24</v>
      </c>
      <c r="C1620" s="13" t="s">
        <v>3143</v>
      </c>
      <c r="D1620" s="13" t="s">
        <v>26</v>
      </c>
      <c r="E1620" s="13" t="s">
        <v>3143</v>
      </c>
    </row>
    <row r="1621" spans="1:5" ht="25.15" customHeight="1" thickTop="1" thickBot="1" x14ac:dyDescent="0.3">
      <c r="A1621" s="37" t="s">
        <v>1308</v>
      </c>
      <c r="B1621" s="13" t="s">
        <v>24</v>
      </c>
      <c r="C1621" s="13" t="s">
        <v>3143</v>
      </c>
      <c r="D1621" s="13" t="s">
        <v>26</v>
      </c>
      <c r="E1621" s="13" t="s">
        <v>3143</v>
      </c>
    </row>
    <row r="1622" spans="1:5" ht="25.15" customHeight="1" thickTop="1" thickBot="1" x14ac:dyDescent="0.3">
      <c r="A1622" s="37" t="s">
        <v>3605</v>
      </c>
      <c r="B1622" s="13" t="s">
        <v>37</v>
      </c>
      <c r="C1622" s="13" t="s">
        <v>3143</v>
      </c>
      <c r="D1622" s="13" t="s">
        <v>3143</v>
      </c>
      <c r="E1622" s="13" t="s">
        <v>3143</v>
      </c>
    </row>
    <row r="1623" spans="1:5" ht="25.15" customHeight="1" thickTop="1" thickBot="1" x14ac:dyDescent="0.3">
      <c r="A1623" s="37" t="s">
        <v>1309</v>
      </c>
      <c r="B1623" s="13" t="s">
        <v>37</v>
      </c>
      <c r="C1623" s="13" t="s">
        <v>3143</v>
      </c>
      <c r="D1623" s="13" t="s">
        <v>26</v>
      </c>
      <c r="E1623" s="13" t="s">
        <v>3143</v>
      </c>
    </row>
    <row r="1624" spans="1:5" ht="25.15" customHeight="1" thickTop="1" thickBot="1" x14ac:dyDescent="0.3">
      <c r="A1624" s="37" t="s">
        <v>3026</v>
      </c>
      <c r="B1624" s="13" t="s">
        <v>47</v>
      </c>
      <c r="C1624" s="13" t="s">
        <v>3143</v>
      </c>
      <c r="D1624" s="13" t="s">
        <v>3143</v>
      </c>
      <c r="E1624" s="13" t="s">
        <v>3143</v>
      </c>
    </row>
    <row r="1625" spans="1:5" ht="25.15" customHeight="1" thickTop="1" thickBot="1" x14ac:dyDescent="0.3">
      <c r="A1625" s="37" t="s">
        <v>3150</v>
      </c>
      <c r="B1625" s="13" t="s">
        <v>24</v>
      </c>
      <c r="C1625" s="13" t="s">
        <v>3143</v>
      </c>
      <c r="D1625" s="13" t="s">
        <v>3143</v>
      </c>
      <c r="E1625" s="13" t="s">
        <v>3143</v>
      </c>
    </row>
    <row r="1626" spans="1:5" ht="25.15" customHeight="1" thickTop="1" thickBot="1" x14ac:dyDescent="0.3">
      <c r="A1626" s="37" t="s">
        <v>1311</v>
      </c>
      <c r="B1626" s="13" t="s">
        <v>24</v>
      </c>
      <c r="C1626" s="13" t="s">
        <v>3143</v>
      </c>
      <c r="D1626" s="13" t="s">
        <v>3143</v>
      </c>
      <c r="E1626" s="13" t="s">
        <v>3143</v>
      </c>
    </row>
    <row r="1627" spans="1:5" ht="25.15" customHeight="1" thickTop="1" thickBot="1" x14ac:dyDescent="0.3">
      <c r="A1627" s="37" t="s">
        <v>1312</v>
      </c>
      <c r="B1627" s="101" t="s">
        <v>37</v>
      </c>
      <c r="C1627" s="101" t="s">
        <v>3143</v>
      </c>
      <c r="D1627" s="101" t="s">
        <v>26</v>
      </c>
      <c r="E1627" s="102" t="s">
        <v>3143</v>
      </c>
    </row>
    <row r="1628" spans="1:5" ht="25.15" customHeight="1" thickTop="1" thickBot="1" x14ac:dyDescent="0.3">
      <c r="A1628" s="37" t="s">
        <v>1313</v>
      </c>
      <c r="B1628" s="101" t="s">
        <v>24</v>
      </c>
      <c r="C1628" s="101" t="s">
        <v>3143</v>
      </c>
      <c r="D1628" s="101" t="s">
        <v>3143</v>
      </c>
      <c r="E1628" s="102" t="s">
        <v>3143</v>
      </c>
    </row>
    <row r="1629" spans="1:5" ht="25.15" customHeight="1" thickTop="1" thickBot="1" x14ac:dyDescent="0.3">
      <c r="A1629" s="37" t="s">
        <v>1314</v>
      </c>
      <c r="B1629" s="13" t="s">
        <v>37</v>
      </c>
      <c r="C1629" s="13" t="s">
        <v>3143</v>
      </c>
      <c r="D1629" s="13" t="s">
        <v>3143</v>
      </c>
      <c r="E1629" s="13" t="s">
        <v>3143</v>
      </c>
    </row>
    <row r="1630" spans="1:5" ht="25.15" customHeight="1" thickTop="1" thickBot="1" x14ac:dyDescent="0.3">
      <c r="A1630" s="37" t="s">
        <v>1315</v>
      </c>
      <c r="B1630" s="13" t="s">
        <v>37</v>
      </c>
      <c r="C1630" s="13" t="s">
        <v>3143</v>
      </c>
      <c r="D1630" s="13" t="s">
        <v>3143</v>
      </c>
      <c r="E1630" s="13" t="s">
        <v>3143</v>
      </c>
    </row>
    <row r="1631" spans="1:5" ht="25.15" customHeight="1" thickTop="1" thickBot="1" x14ac:dyDescent="0.3">
      <c r="A1631" s="37" t="s">
        <v>1316</v>
      </c>
      <c r="B1631" s="13" t="s">
        <v>37</v>
      </c>
      <c r="C1631" s="13" t="s">
        <v>3143</v>
      </c>
      <c r="D1631" s="13" t="s">
        <v>3143</v>
      </c>
      <c r="E1631" s="13" t="s">
        <v>3143</v>
      </c>
    </row>
    <row r="1632" spans="1:5" ht="25.15" customHeight="1" thickTop="1" thickBot="1" x14ac:dyDescent="0.3">
      <c r="A1632" s="37" t="s">
        <v>1317</v>
      </c>
      <c r="B1632" s="13" t="s">
        <v>37</v>
      </c>
      <c r="C1632" s="13" t="s">
        <v>3143</v>
      </c>
      <c r="D1632" s="13" t="s">
        <v>3143</v>
      </c>
      <c r="E1632" s="13" t="s">
        <v>3143</v>
      </c>
    </row>
    <row r="1633" spans="1:5" ht="25.15" customHeight="1" thickTop="1" thickBot="1" x14ac:dyDescent="0.3">
      <c r="A1633" s="37" t="s">
        <v>1318</v>
      </c>
      <c r="B1633" s="13" t="s">
        <v>37</v>
      </c>
      <c r="C1633" s="13" t="s">
        <v>3143</v>
      </c>
      <c r="D1633" s="13" t="s">
        <v>3143</v>
      </c>
      <c r="E1633" s="13" t="s">
        <v>3143</v>
      </c>
    </row>
    <row r="1634" spans="1:5" ht="25.15" customHeight="1" thickTop="1" thickBot="1" x14ac:dyDescent="0.3">
      <c r="A1634" s="37" t="s">
        <v>2916</v>
      </c>
      <c r="B1634" s="13" t="s">
        <v>29</v>
      </c>
      <c r="C1634" s="13" t="s">
        <v>3143</v>
      </c>
      <c r="D1634" s="13" t="s">
        <v>3143</v>
      </c>
      <c r="E1634" s="13" t="s">
        <v>3143</v>
      </c>
    </row>
    <row r="1635" spans="1:5" ht="25.15" customHeight="1" thickTop="1" thickBot="1" x14ac:dyDescent="0.3">
      <c r="A1635" s="37" t="s">
        <v>1319</v>
      </c>
      <c r="B1635" s="13" t="s">
        <v>61</v>
      </c>
      <c r="C1635" s="13" t="s">
        <v>5</v>
      </c>
      <c r="D1635" s="13" t="s">
        <v>3143</v>
      </c>
      <c r="E1635" s="13" t="s">
        <v>3143</v>
      </c>
    </row>
    <row r="1636" spans="1:5" ht="25.15" customHeight="1" thickTop="1" thickBot="1" x14ac:dyDescent="0.3">
      <c r="A1636" s="37" t="s">
        <v>1320</v>
      </c>
      <c r="B1636" s="13" t="s">
        <v>29</v>
      </c>
      <c r="C1636" s="13" t="s">
        <v>3143</v>
      </c>
      <c r="D1636" s="13" t="s">
        <v>3143</v>
      </c>
      <c r="E1636" s="13" t="s">
        <v>3143</v>
      </c>
    </row>
    <row r="1637" spans="1:5" ht="25.15" customHeight="1" thickTop="1" thickBot="1" x14ac:dyDescent="0.3">
      <c r="A1637" s="37" t="s">
        <v>3005</v>
      </c>
      <c r="B1637" s="13" t="s">
        <v>24</v>
      </c>
      <c r="C1637" s="13" t="s">
        <v>3143</v>
      </c>
      <c r="D1637" s="13" t="s">
        <v>26</v>
      </c>
      <c r="E1637" s="13" t="s">
        <v>3143</v>
      </c>
    </row>
    <row r="1638" spans="1:5" ht="25.15" customHeight="1" thickTop="1" thickBot="1" x14ac:dyDescent="0.3">
      <c r="A1638" s="37" t="s">
        <v>1321</v>
      </c>
      <c r="B1638" s="13" t="s">
        <v>37</v>
      </c>
      <c r="C1638" s="13" t="s">
        <v>3143</v>
      </c>
      <c r="D1638" s="13" t="s">
        <v>3143</v>
      </c>
      <c r="E1638" s="13" t="s">
        <v>3143</v>
      </c>
    </row>
    <row r="1639" spans="1:5" ht="25.15" customHeight="1" thickTop="1" thickBot="1" x14ac:dyDescent="0.3">
      <c r="A1639" s="37" t="s">
        <v>3087</v>
      </c>
      <c r="B1639" s="13" t="s">
        <v>29</v>
      </c>
      <c r="C1639" s="13" t="s">
        <v>3143</v>
      </c>
      <c r="D1639" s="13" t="s">
        <v>3143</v>
      </c>
      <c r="E1639" s="13" t="s">
        <v>3143</v>
      </c>
    </row>
    <row r="1640" spans="1:5" ht="25.15" customHeight="1" thickTop="1" thickBot="1" x14ac:dyDescent="0.3">
      <c r="A1640" s="37" t="s">
        <v>1322</v>
      </c>
      <c r="B1640" s="13" t="s">
        <v>24</v>
      </c>
      <c r="C1640" s="13" t="s">
        <v>3143</v>
      </c>
      <c r="D1640" s="13" t="s">
        <v>3143</v>
      </c>
      <c r="E1640" s="13" t="s">
        <v>3143</v>
      </c>
    </row>
    <row r="1641" spans="1:5" ht="25.15" customHeight="1" thickTop="1" thickBot="1" x14ac:dyDescent="0.3">
      <c r="A1641" s="37" t="s">
        <v>1323</v>
      </c>
      <c r="B1641" s="13" t="s">
        <v>37</v>
      </c>
      <c r="C1641" s="13" t="s">
        <v>3143</v>
      </c>
      <c r="D1641" s="13" t="s">
        <v>3143</v>
      </c>
      <c r="E1641" s="13" t="s">
        <v>3143</v>
      </c>
    </row>
    <row r="1642" spans="1:5" ht="25.15" customHeight="1" thickTop="1" thickBot="1" x14ac:dyDescent="0.3">
      <c r="A1642" s="37" t="s">
        <v>1324</v>
      </c>
      <c r="B1642" s="13" t="s">
        <v>24</v>
      </c>
      <c r="C1642" s="13" t="s">
        <v>3143</v>
      </c>
      <c r="D1642" s="13" t="s">
        <v>3143</v>
      </c>
      <c r="E1642" s="13" t="s">
        <v>3143</v>
      </c>
    </row>
    <row r="1643" spans="1:5" ht="25.15" customHeight="1" thickTop="1" thickBot="1" x14ac:dyDescent="0.3">
      <c r="A1643" s="37" t="s">
        <v>1325</v>
      </c>
      <c r="B1643" s="13" t="s">
        <v>29</v>
      </c>
      <c r="C1643" s="13" t="s">
        <v>3143</v>
      </c>
      <c r="D1643" s="13" t="s">
        <v>3143</v>
      </c>
      <c r="E1643" s="13" t="s">
        <v>3143</v>
      </c>
    </row>
    <row r="1644" spans="1:5" ht="25.15" customHeight="1" thickTop="1" thickBot="1" x14ac:dyDescent="0.3">
      <c r="A1644" s="37" t="s">
        <v>1326</v>
      </c>
      <c r="B1644" s="13" t="s">
        <v>29</v>
      </c>
      <c r="C1644" s="13" t="s">
        <v>3143</v>
      </c>
      <c r="D1644" s="13" t="s">
        <v>3143</v>
      </c>
      <c r="E1644" s="13" t="s">
        <v>3143</v>
      </c>
    </row>
    <row r="1645" spans="1:5" ht="25.15" customHeight="1" thickTop="1" thickBot="1" x14ac:dyDescent="0.3">
      <c r="A1645" s="37" t="s">
        <v>1327</v>
      </c>
      <c r="B1645" s="13" t="s">
        <v>37</v>
      </c>
      <c r="C1645" s="13" t="s">
        <v>3143</v>
      </c>
      <c r="D1645" s="13" t="s">
        <v>3143</v>
      </c>
      <c r="E1645" s="13" t="s">
        <v>3143</v>
      </c>
    </row>
    <row r="1646" spans="1:5" ht="25.15" customHeight="1" thickTop="1" thickBot="1" x14ac:dyDescent="0.3">
      <c r="A1646" s="37" t="s">
        <v>1328</v>
      </c>
      <c r="B1646" s="13" t="s">
        <v>47</v>
      </c>
      <c r="C1646" s="13" t="s">
        <v>3143</v>
      </c>
      <c r="D1646" s="13" t="s">
        <v>26</v>
      </c>
      <c r="E1646" s="13" t="s">
        <v>3143</v>
      </c>
    </row>
    <row r="1647" spans="1:5" ht="25.15" customHeight="1" thickTop="1" thickBot="1" x14ac:dyDescent="0.3">
      <c r="A1647" s="37" t="s">
        <v>3039</v>
      </c>
      <c r="B1647" s="13" t="s">
        <v>37</v>
      </c>
      <c r="C1647" s="13" t="s">
        <v>3143</v>
      </c>
      <c r="D1647" s="13" t="s">
        <v>3143</v>
      </c>
      <c r="E1647" s="13" t="s">
        <v>3143</v>
      </c>
    </row>
    <row r="1648" spans="1:5" ht="25.15" customHeight="1" thickTop="1" thickBot="1" x14ac:dyDescent="0.3">
      <c r="A1648" s="37" t="s">
        <v>1329</v>
      </c>
      <c r="B1648" s="13" t="s">
        <v>24</v>
      </c>
      <c r="C1648" s="13" t="s">
        <v>3143</v>
      </c>
      <c r="D1648" s="13" t="s">
        <v>3143</v>
      </c>
      <c r="E1648" s="13" t="s">
        <v>3143</v>
      </c>
    </row>
    <row r="1649" spans="1:5" ht="25.15" customHeight="1" thickTop="1" thickBot="1" x14ac:dyDescent="0.3">
      <c r="A1649" s="37" t="s">
        <v>1330</v>
      </c>
      <c r="B1649" s="13" t="s">
        <v>37</v>
      </c>
      <c r="C1649" s="13" t="s">
        <v>3143</v>
      </c>
      <c r="D1649" s="13" t="s">
        <v>3143</v>
      </c>
      <c r="E1649" s="13" t="s">
        <v>3143</v>
      </c>
    </row>
    <row r="1650" spans="1:5" ht="25.15" customHeight="1" thickTop="1" thickBot="1" x14ac:dyDescent="0.3">
      <c r="A1650" s="37" t="s">
        <v>1331</v>
      </c>
      <c r="B1650" s="13" t="s">
        <v>24</v>
      </c>
      <c r="C1650" s="13" t="s">
        <v>3143</v>
      </c>
      <c r="D1650" s="13" t="s">
        <v>3143</v>
      </c>
      <c r="E1650" s="13" t="s">
        <v>3143</v>
      </c>
    </row>
    <row r="1651" spans="1:5" ht="25.15" customHeight="1" thickTop="1" thickBot="1" x14ac:dyDescent="0.3">
      <c r="A1651" s="37" t="s">
        <v>1332</v>
      </c>
      <c r="B1651" s="13" t="s">
        <v>29</v>
      </c>
      <c r="C1651" s="13" t="s">
        <v>3143</v>
      </c>
      <c r="D1651" s="13" t="s">
        <v>3143</v>
      </c>
      <c r="E1651" s="13" t="s">
        <v>3143</v>
      </c>
    </row>
    <row r="1652" spans="1:5" ht="25.15" customHeight="1" thickTop="1" thickBot="1" x14ac:dyDescent="0.3">
      <c r="A1652" s="37" t="s">
        <v>1333</v>
      </c>
      <c r="B1652" s="13" t="s">
        <v>47</v>
      </c>
      <c r="C1652" s="13" t="s">
        <v>3143</v>
      </c>
      <c r="D1652" s="13" t="s">
        <v>3143</v>
      </c>
      <c r="E1652" s="13" t="s">
        <v>3143</v>
      </c>
    </row>
    <row r="1653" spans="1:5" ht="25.15" customHeight="1" thickTop="1" thickBot="1" x14ac:dyDescent="0.3">
      <c r="A1653" s="37" t="s">
        <v>2922</v>
      </c>
      <c r="B1653" s="13" t="s">
        <v>37</v>
      </c>
      <c r="C1653" s="13" t="s">
        <v>3143</v>
      </c>
      <c r="D1653" s="13" t="s">
        <v>3143</v>
      </c>
      <c r="E1653" s="13" t="s">
        <v>3143</v>
      </c>
    </row>
    <row r="1654" spans="1:5" ht="25.15" customHeight="1" thickTop="1" thickBot="1" x14ac:dyDescent="0.3">
      <c r="A1654" s="37" t="s">
        <v>3202</v>
      </c>
      <c r="B1654" s="13" t="s">
        <v>47</v>
      </c>
      <c r="C1654" s="13" t="s">
        <v>3143</v>
      </c>
      <c r="D1654" s="13" t="s">
        <v>3143</v>
      </c>
      <c r="E1654" s="13" t="s">
        <v>3143</v>
      </c>
    </row>
    <row r="1655" spans="1:5" ht="25.15" customHeight="1" thickTop="1" thickBot="1" x14ac:dyDescent="0.3">
      <c r="A1655" s="37" t="s">
        <v>3203</v>
      </c>
      <c r="B1655" s="13" t="s">
        <v>24</v>
      </c>
      <c r="C1655" s="13" t="s">
        <v>3143</v>
      </c>
      <c r="D1655" s="13" t="s">
        <v>3143</v>
      </c>
      <c r="E1655" s="13" t="s">
        <v>3143</v>
      </c>
    </row>
    <row r="1656" spans="1:5" ht="25.15" customHeight="1" thickTop="1" thickBot="1" x14ac:dyDescent="0.3">
      <c r="A1656" s="37" t="s">
        <v>1334</v>
      </c>
      <c r="B1656" s="13" t="s">
        <v>47</v>
      </c>
      <c r="C1656" s="13" t="s">
        <v>3143</v>
      </c>
      <c r="D1656" s="13" t="s">
        <v>26</v>
      </c>
      <c r="E1656" s="13" t="s">
        <v>3143</v>
      </c>
    </row>
    <row r="1657" spans="1:5" ht="25.15" customHeight="1" thickTop="1" thickBot="1" x14ac:dyDescent="0.3">
      <c r="A1657" s="37" t="s">
        <v>1335</v>
      </c>
      <c r="B1657" s="13" t="s">
        <v>24</v>
      </c>
      <c r="C1657" s="13" t="s">
        <v>3143</v>
      </c>
      <c r="D1657" s="13" t="s">
        <v>3143</v>
      </c>
      <c r="E1657" s="13" t="s">
        <v>3143</v>
      </c>
    </row>
    <row r="1658" spans="1:5" ht="25.15" customHeight="1" thickTop="1" thickBot="1" x14ac:dyDescent="0.3">
      <c r="A1658" s="37" t="s">
        <v>3008</v>
      </c>
      <c r="B1658" s="13" t="s">
        <v>37</v>
      </c>
      <c r="C1658" s="13" t="s">
        <v>3143</v>
      </c>
      <c r="D1658" s="13" t="s">
        <v>3143</v>
      </c>
      <c r="E1658" s="13" t="s">
        <v>3143</v>
      </c>
    </row>
    <row r="1659" spans="1:5" ht="25.15" customHeight="1" thickTop="1" thickBot="1" x14ac:dyDescent="0.3">
      <c r="A1659" s="37" t="s">
        <v>1336</v>
      </c>
      <c r="B1659" s="13" t="s">
        <v>37</v>
      </c>
      <c r="C1659" s="13" t="s">
        <v>3143</v>
      </c>
      <c r="D1659" s="13" t="s">
        <v>3143</v>
      </c>
      <c r="E1659" s="13" t="s">
        <v>3143</v>
      </c>
    </row>
    <row r="1660" spans="1:5" ht="25.15" customHeight="1" thickTop="1" thickBot="1" x14ac:dyDescent="0.3">
      <c r="A1660" s="37" t="s">
        <v>3048</v>
      </c>
      <c r="B1660" s="13" t="s">
        <v>24</v>
      </c>
      <c r="C1660" s="13" t="s">
        <v>3143</v>
      </c>
      <c r="D1660" s="13" t="s">
        <v>3143</v>
      </c>
      <c r="E1660" s="13" t="s">
        <v>3143</v>
      </c>
    </row>
    <row r="1661" spans="1:5" ht="25.15" customHeight="1" thickTop="1" thickBot="1" x14ac:dyDescent="0.3">
      <c r="A1661" s="37" t="s">
        <v>3048</v>
      </c>
      <c r="B1661" s="13" t="s">
        <v>24</v>
      </c>
      <c r="C1661" s="13" t="s">
        <v>3143</v>
      </c>
      <c r="D1661" s="13" t="s">
        <v>3143</v>
      </c>
      <c r="E1661" s="13" t="s">
        <v>3143</v>
      </c>
    </row>
    <row r="1662" spans="1:5" ht="25.15" customHeight="1" thickTop="1" thickBot="1" x14ac:dyDescent="0.3">
      <c r="A1662" s="37" t="s">
        <v>1337</v>
      </c>
      <c r="B1662" s="13" t="s">
        <v>37</v>
      </c>
      <c r="C1662" s="13" t="s">
        <v>3143</v>
      </c>
      <c r="D1662" s="13" t="s">
        <v>3143</v>
      </c>
      <c r="E1662" s="13" t="s">
        <v>3143</v>
      </c>
    </row>
    <row r="1663" spans="1:5" ht="25.15" customHeight="1" thickTop="1" thickBot="1" x14ac:dyDescent="0.3">
      <c r="A1663" s="37" t="s">
        <v>1338</v>
      </c>
      <c r="B1663" s="13" t="s">
        <v>24</v>
      </c>
      <c r="C1663" s="13" t="s">
        <v>3143</v>
      </c>
      <c r="D1663" s="13" t="s">
        <v>26</v>
      </c>
      <c r="E1663" s="13" t="s">
        <v>3143</v>
      </c>
    </row>
    <row r="1664" spans="1:5" ht="25.15" customHeight="1" thickTop="1" thickBot="1" x14ac:dyDescent="0.3">
      <c r="A1664" s="37" t="s">
        <v>1339</v>
      </c>
      <c r="B1664" s="13" t="s">
        <v>24</v>
      </c>
      <c r="C1664" s="13" t="s">
        <v>3143</v>
      </c>
      <c r="D1664" s="13" t="s">
        <v>3143</v>
      </c>
      <c r="E1664" s="13" t="s">
        <v>3143</v>
      </c>
    </row>
    <row r="1665" spans="1:5" ht="25.15" customHeight="1" thickTop="1" thickBot="1" x14ac:dyDescent="0.3">
      <c r="A1665" s="37" t="s">
        <v>3044</v>
      </c>
      <c r="B1665" s="13" t="s">
        <v>24</v>
      </c>
      <c r="C1665" s="13" t="s">
        <v>3143</v>
      </c>
      <c r="D1665" s="13" t="s">
        <v>3143</v>
      </c>
      <c r="E1665" s="13" t="s">
        <v>3143</v>
      </c>
    </row>
    <row r="1666" spans="1:5" ht="25.15" customHeight="1" thickTop="1" thickBot="1" x14ac:dyDescent="0.3">
      <c r="A1666" s="37" t="s">
        <v>1340</v>
      </c>
      <c r="B1666" s="13" t="s">
        <v>47</v>
      </c>
      <c r="C1666" s="13" t="s">
        <v>3143</v>
      </c>
      <c r="D1666" s="13" t="s">
        <v>3143</v>
      </c>
      <c r="E1666" s="13" t="s">
        <v>3143</v>
      </c>
    </row>
    <row r="1667" spans="1:5" ht="25.15" customHeight="1" thickTop="1" thickBot="1" x14ac:dyDescent="0.3">
      <c r="A1667" s="37" t="s">
        <v>1341</v>
      </c>
      <c r="B1667" s="13" t="s">
        <v>24</v>
      </c>
      <c r="C1667" s="13" t="s">
        <v>3143</v>
      </c>
      <c r="D1667" s="13" t="s">
        <v>3143</v>
      </c>
      <c r="E1667" s="13" t="s">
        <v>3143</v>
      </c>
    </row>
    <row r="1668" spans="1:5" ht="25.15" customHeight="1" thickTop="1" thickBot="1" x14ac:dyDescent="0.3">
      <c r="A1668" s="37" t="s">
        <v>1342</v>
      </c>
      <c r="B1668" s="13" t="s">
        <v>24</v>
      </c>
      <c r="C1668" s="13" t="s">
        <v>3143</v>
      </c>
      <c r="D1668" s="13" t="s">
        <v>3143</v>
      </c>
      <c r="E1668" s="13" t="s">
        <v>3143</v>
      </c>
    </row>
    <row r="1669" spans="1:5" ht="25.15" customHeight="1" thickTop="1" thickBot="1" x14ac:dyDescent="0.3">
      <c r="A1669" s="37" t="s">
        <v>1343</v>
      </c>
      <c r="B1669" s="13" t="s">
        <v>29</v>
      </c>
      <c r="C1669" s="13" t="s">
        <v>3143</v>
      </c>
      <c r="D1669" s="13" t="s">
        <v>3143</v>
      </c>
      <c r="E1669" s="13" t="s">
        <v>3143</v>
      </c>
    </row>
    <row r="1670" spans="1:5" ht="25.15" customHeight="1" thickTop="1" thickBot="1" x14ac:dyDescent="0.3">
      <c r="A1670" s="37" t="s">
        <v>1344</v>
      </c>
      <c r="B1670" s="13" t="s">
        <v>37</v>
      </c>
      <c r="C1670" s="13" t="s">
        <v>3143</v>
      </c>
      <c r="D1670" s="13" t="s">
        <v>3143</v>
      </c>
      <c r="E1670" s="13" t="s">
        <v>3143</v>
      </c>
    </row>
    <row r="1671" spans="1:5" ht="25.15" customHeight="1" thickTop="1" thickBot="1" x14ac:dyDescent="0.3">
      <c r="A1671" s="37" t="s">
        <v>1345</v>
      </c>
      <c r="B1671" s="13" t="s">
        <v>29</v>
      </c>
      <c r="C1671" s="13" t="s">
        <v>3143</v>
      </c>
      <c r="D1671" s="13" t="s">
        <v>3143</v>
      </c>
      <c r="E1671" s="13" t="s">
        <v>3143</v>
      </c>
    </row>
    <row r="1672" spans="1:5" ht="25.15" customHeight="1" thickTop="1" thickBot="1" x14ac:dyDescent="0.3">
      <c r="A1672" s="37" t="s">
        <v>1346</v>
      </c>
      <c r="B1672" s="13" t="s">
        <v>24</v>
      </c>
      <c r="C1672" s="13" t="s">
        <v>3143</v>
      </c>
      <c r="D1672" s="13" t="s">
        <v>3143</v>
      </c>
      <c r="E1672" s="13" t="s">
        <v>3143</v>
      </c>
    </row>
    <row r="1673" spans="1:5" ht="25.15" customHeight="1" thickTop="1" thickBot="1" x14ac:dyDescent="0.3">
      <c r="A1673" s="37" t="s">
        <v>1347</v>
      </c>
      <c r="B1673" s="13" t="s">
        <v>24</v>
      </c>
      <c r="C1673" s="13" t="s">
        <v>3143</v>
      </c>
      <c r="D1673" s="13" t="s">
        <v>3143</v>
      </c>
      <c r="E1673" s="13" t="s">
        <v>3143</v>
      </c>
    </row>
    <row r="1674" spans="1:5" ht="25.15" customHeight="1" thickTop="1" thickBot="1" x14ac:dyDescent="0.3">
      <c r="A1674" s="37" t="s">
        <v>1348</v>
      </c>
      <c r="B1674" s="13" t="s">
        <v>29</v>
      </c>
      <c r="C1674" s="13" t="s">
        <v>3143</v>
      </c>
      <c r="D1674" s="13" t="s">
        <v>3143</v>
      </c>
      <c r="E1674" s="13" t="s">
        <v>3143</v>
      </c>
    </row>
    <row r="1675" spans="1:5" ht="25.15" customHeight="1" thickTop="1" thickBot="1" x14ac:dyDescent="0.3">
      <c r="A1675" s="37" t="s">
        <v>3366</v>
      </c>
      <c r="B1675" s="13" t="s">
        <v>24</v>
      </c>
      <c r="C1675" s="13" t="s">
        <v>3143</v>
      </c>
      <c r="D1675" s="13" t="s">
        <v>3143</v>
      </c>
      <c r="E1675" s="13" t="s">
        <v>6</v>
      </c>
    </row>
    <row r="1676" spans="1:5" ht="25.15" customHeight="1" thickTop="1" thickBot="1" x14ac:dyDescent="0.3">
      <c r="A1676" s="37" t="s">
        <v>1349</v>
      </c>
      <c r="B1676" s="13" t="s">
        <v>24</v>
      </c>
      <c r="C1676" s="13" t="s">
        <v>3143</v>
      </c>
      <c r="D1676" s="13" t="s">
        <v>26</v>
      </c>
      <c r="E1676" s="13" t="s">
        <v>3143</v>
      </c>
    </row>
    <row r="1677" spans="1:5" ht="25.15" customHeight="1" thickTop="1" thickBot="1" x14ac:dyDescent="0.3">
      <c r="A1677" s="37" t="s">
        <v>1350</v>
      </c>
      <c r="B1677" s="13" t="s">
        <v>24</v>
      </c>
      <c r="C1677" s="13" t="s">
        <v>3143</v>
      </c>
      <c r="D1677" s="13" t="s">
        <v>26</v>
      </c>
      <c r="E1677" s="13" t="s">
        <v>3143</v>
      </c>
    </row>
    <row r="1678" spans="1:5" ht="25.15" customHeight="1" thickTop="1" thickBot="1" x14ac:dyDescent="0.3">
      <c r="A1678" s="37" t="s">
        <v>1351</v>
      </c>
      <c r="B1678" s="13" t="s">
        <v>29</v>
      </c>
      <c r="C1678" s="13" t="s">
        <v>3143</v>
      </c>
      <c r="D1678" s="13" t="s">
        <v>3143</v>
      </c>
      <c r="E1678" s="13" t="s">
        <v>3143</v>
      </c>
    </row>
    <row r="1679" spans="1:5" ht="25.15" customHeight="1" thickTop="1" thickBot="1" x14ac:dyDescent="0.3">
      <c r="A1679" s="37" t="s">
        <v>1352</v>
      </c>
      <c r="B1679" s="13" t="s">
        <v>37</v>
      </c>
      <c r="C1679" s="13" t="s">
        <v>3143</v>
      </c>
      <c r="D1679" s="13" t="s">
        <v>3143</v>
      </c>
      <c r="E1679" s="13" t="s">
        <v>3143</v>
      </c>
    </row>
    <row r="1680" spans="1:5" ht="25.15" customHeight="1" thickTop="1" thickBot="1" x14ac:dyDescent="0.3">
      <c r="A1680" s="37" t="s">
        <v>1353</v>
      </c>
      <c r="B1680" s="13" t="s">
        <v>37</v>
      </c>
      <c r="C1680" s="13" t="s">
        <v>3143</v>
      </c>
      <c r="D1680" s="13" t="s">
        <v>3143</v>
      </c>
      <c r="E1680" s="13" t="s">
        <v>3143</v>
      </c>
    </row>
    <row r="1681" spans="1:5" ht="25.15" customHeight="1" thickTop="1" thickBot="1" x14ac:dyDescent="0.3">
      <c r="A1681" s="37" t="s">
        <v>1354</v>
      </c>
      <c r="B1681" s="13" t="s">
        <v>29</v>
      </c>
      <c r="C1681" s="13" t="s">
        <v>3143</v>
      </c>
      <c r="D1681" s="13" t="s">
        <v>3143</v>
      </c>
      <c r="E1681" s="13" t="s">
        <v>3143</v>
      </c>
    </row>
    <row r="1682" spans="1:5" ht="25.15" customHeight="1" thickTop="1" thickBot="1" x14ac:dyDescent="0.3">
      <c r="A1682" s="37" t="s">
        <v>1355</v>
      </c>
      <c r="B1682" s="13" t="s">
        <v>29</v>
      </c>
      <c r="C1682" s="13" t="s">
        <v>3143</v>
      </c>
      <c r="D1682" s="13" t="s">
        <v>3143</v>
      </c>
      <c r="E1682" s="13" t="s">
        <v>3143</v>
      </c>
    </row>
    <row r="1683" spans="1:5" ht="25.15" customHeight="1" thickTop="1" thickBot="1" x14ac:dyDescent="0.3">
      <c r="A1683" s="37" t="s">
        <v>3589</v>
      </c>
      <c r="B1683" s="13" t="s">
        <v>24</v>
      </c>
      <c r="C1683" s="13" t="s">
        <v>3143</v>
      </c>
      <c r="D1683" s="13" t="s">
        <v>3143</v>
      </c>
      <c r="E1683" s="13" t="s">
        <v>3143</v>
      </c>
    </row>
    <row r="1684" spans="1:5" ht="25.15" customHeight="1" thickTop="1" thickBot="1" x14ac:dyDescent="0.3">
      <c r="A1684" s="37" t="s">
        <v>1356</v>
      </c>
      <c r="B1684" s="13" t="s">
        <v>37</v>
      </c>
      <c r="C1684" s="13" t="s">
        <v>3143</v>
      </c>
      <c r="D1684" s="13" t="s">
        <v>3143</v>
      </c>
      <c r="E1684" s="13" t="s">
        <v>3143</v>
      </c>
    </row>
    <row r="1685" spans="1:5" ht="25.15" customHeight="1" thickTop="1" thickBot="1" x14ac:dyDescent="0.3">
      <c r="A1685" s="37" t="s">
        <v>3064</v>
      </c>
      <c r="B1685" s="13" t="s">
        <v>47</v>
      </c>
      <c r="C1685" s="13" t="s">
        <v>3143</v>
      </c>
      <c r="D1685" s="13" t="s">
        <v>3143</v>
      </c>
      <c r="E1685" s="13" t="s">
        <v>3143</v>
      </c>
    </row>
    <row r="1686" spans="1:5" ht="25.15" customHeight="1" thickTop="1" thickBot="1" x14ac:dyDescent="0.3">
      <c r="A1686" s="37" t="s">
        <v>1357</v>
      </c>
      <c r="B1686" s="13" t="s">
        <v>24</v>
      </c>
      <c r="C1686" s="13" t="s">
        <v>3143</v>
      </c>
      <c r="D1686" s="13" t="s">
        <v>3143</v>
      </c>
      <c r="E1686" s="13" t="s">
        <v>3143</v>
      </c>
    </row>
    <row r="1687" spans="1:5" ht="25.15" customHeight="1" thickTop="1" thickBot="1" x14ac:dyDescent="0.3">
      <c r="A1687" s="37" t="s">
        <v>3367</v>
      </c>
      <c r="B1687" s="13" t="s">
        <v>37</v>
      </c>
      <c r="C1687" s="13" t="s">
        <v>3143</v>
      </c>
      <c r="D1687" s="13" t="s">
        <v>3143</v>
      </c>
      <c r="E1687" s="13" t="s">
        <v>6</v>
      </c>
    </row>
    <row r="1688" spans="1:5" ht="25.15" customHeight="1" thickTop="1" thickBot="1" x14ac:dyDescent="0.3">
      <c r="A1688" s="37" t="s">
        <v>1358</v>
      </c>
      <c r="B1688" s="13" t="s">
        <v>37</v>
      </c>
      <c r="C1688" s="13" t="s">
        <v>3143</v>
      </c>
      <c r="D1688" s="13" t="s">
        <v>3143</v>
      </c>
      <c r="E1688" s="13" t="s">
        <v>3143</v>
      </c>
    </row>
    <row r="1689" spans="1:5" ht="25.15" customHeight="1" thickTop="1" thickBot="1" x14ac:dyDescent="0.3">
      <c r="A1689" s="37" t="s">
        <v>1359</v>
      </c>
      <c r="B1689" s="13" t="s">
        <v>24</v>
      </c>
      <c r="C1689" s="13" t="s">
        <v>5</v>
      </c>
      <c r="D1689" s="13" t="s">
        <v>3143</v>
      </c>
      <c r="E1689" s="13" t="s">
        <v>3143</v>
      </c>
    </row>
    <row r="1690" spans="1:5" ht="25.15" customHeight="1" thickTop="1" thickBot="1" x14ac:dyDescent="0.3">
      <c r="A1690" s="37" t="s">
        <v>1360</v>
      </c>
      <c r="B1690" s="13" t="s">
        <v>47</v>
      </c>
      <c r="C1690" s="13" t="s">
        <v>3143</v>
      </c>
      <c r="D1690" s="13" t="s">
        <v>26</v>
      </c>
      <c r="E1690" s="13" t="s">
        <v>3143</v>
      </c>
    </row>
    <row r="1691" spans="1:5" ht="25.15" customHeight="1" thickTop="1" thickBot="1" x14ac:dyDescent="0.3">
      <c r="A1691" s="37" t="s">
        <v>3368</v>
      </c>
      <c r="B1691" s="13" t="s">
        <v>24</v>
      </c>
      <c r="C1691" s="13" t="s">
        <v>3143</v>
      </c>
      <c r="D1691" s="13" t="s">
        <v>3143</v>
      </c>
      <c r="E1691" s="13" t="s">
        <v>6</v>
      </c>
    </row>
    <row r="1692" spans="1:5" ht="25.15" customHeight="1" thickTop="1" thickBot="1" x14ac:dyDescent="0.3">
      <c r="A1692" s="37" t="s">
        <v>1361</v>
      </c>
      <c r="B1692" s="13" t="s">
        <v>24</v>
      </c>
      <c r="C1692" s="13" t="s">
        <v>3143</v>
      </c>
      <c r="D1692" s="13" t="s">
        <v>3143</v>
      </c>
      <c r="E1692" s="13" t="s">
        <v>3143</v>
      </c>
    </row>
    <row r="1693" spans="1:5" ht="25.15" customHeight="1" thickTop="1" thickBot="1" x14ac:dyDescent="0.3">
      <c r="A1693" s="37" t="s">
        <v>1362</v>
      </c>
      <c r="B1693" s="13" t="s">
        <v>24</v>
      </c>
      <c r="C1693" s="13" t="s">
        <v>3143</v>
      </c>
      <c r="D1693" s="13" t="s">
        <v>3143</v>
      </c>
      <c r="E1693" s="13" t="s">
        <v>3143</v>
      </c>
    </row>
    <row r="1694" spans="1:5" ht="25.15" customHeight="1" thickTop="1" thickBot="1" x14ac:dyDescent="0.3">
      <c r="A1694" s="37" t="s">
        <v>1363</v>
      </c>
      <c r="B1694" s="13" t="s">
        <v>37</v>
      </c>
      <c r="C1694" s="13" t="s">
        <v>5</v>
      </c>
      <c r="D1694" s="13" t="s">
        <v>3143</v>
      </c>
      <c r="E1694" s="13" t="s">
        <v>3143</v>
      </c>
    </row>
    <row r="1695" spans="1:5" ht="25.15" customHeight="1" thickTop="1" thickBot="1" x14ac:dyDescent="0.3">
      <c r="A1695" s="37" t="s">
        <v>1364</v>
      </c>
      <c r="B1695" s="13" t="s">
        <v>47</v>
      </c>
      <c r="C1695" s="13" t="s">
        <v>3143</v>
      </c>
      <c r="D1695" s="13" t="s">
        <v>26</v>
      </c>
      <c r="E1695" s="13" t="s">
        <v>3143</v>
      </c>
    </row>
    <row r="1696" spans="1:5" ht="25.15" customHeight="1" thickTop="1" thickBot="1" x14ac:dyDescent="0.3">
      <c r="A1696" s="37" t="s">
        <v>1365</v>
      </c>
      <c r="B1696" s="13" t="s">
        <v>24</v>
      </c>
      <c r="C1696" s="13" t="s">
        <v>3143</v>
      </c>
      <c r="D1696" s="13" t="s">
        <v>26</v>
      </c>
      <c r="E1696" s="13" t="s">
        <v>3143</v>
      </c>
    </row>
    <row r="1697" spans="1:5" ht="25.15" customHeight="1" thickTop="1" thickBot="1" x14ac:dyDescent="0.3">
      <c r="A1697" s="37" t="s">
        <v>1366</v>
      </c>
      <c r="B1697" s="13" t="s">
        <v>37</v>
      </c>
      <c r="C1697" s="13" t="s">
        <v>3143</v>
      </c>
      <c r="D1697" s="13" t="s">
        <v>26</v>
      </c>
      <c r="E1697" s="13" t="s">
        <v>3143</v>
      </c>
    </row>
    <row r="1698" spans="1:5" ht="25.15" customHeight="1" thickTop="1" thickBot="1" x14ac:dyDescent="0.3">
      <c r="A1698" s="37" t="s">
        <v>1367</v>
      </c>
      <c r="B1698" s="13" t="s">
        <v>29</v>
      </c>
      <c r="C1698" s="13" t="s">
        <v>3143</v>
      </c>
      <c r="D1698" s="13" t="s">
        <v>3143</v>
      </c>
      <c r="E1698" s="13" t="s">
        <v>3143</v>
      </c>
    </row>
    <row r="1699" spans="1:5" ht="25.15" customHeight="1" thickTop="1" thickBot="1" x14ac:dyDescent="0.3">
      <c r="A1699" s="37" t="s">
        <v>1368</v>
      </c>
      <c r="B1699" s="13" t="s">
        <v>24</v>
      </c>
      <c r="C1699" s="13" t="s">
        <v>3143</v>
      </c>
      <c r="D1699" s="13" t="s">
        <v>3143</v>
      </c>
      <c r="E1699" s="13" t="s">
        <v>3143</v>
      </c>
    </row>
    <row r="1700" spans="1:5" ht="25.15" customHeight="1" thickTop="1" thickBot="1" x14ac:dyDescent="0.3">
      <c r="A1700" s="37" t="s">
        <v>1369</v>
      </c>
      <c r="B1700" s="13" t="s">
        <v>37</v>
      </c>
      <c r="C1700" s="13" t="s">
        <v>3143</v>
      </c>
      <c r="D1700" s="13" t="s">
        <v>3143</v>
      </c>
      <c r="E1700" s="13" t="s">
        <v>3143</v>
      </c>
    </row>
    <row r="1701" spans="1:5" ht="25.15" customHeight="1" thickTop="1" thickBot="1" x14ac:dyDescent="0.3">
      <c r="A1701" s="37" t="s">
        <v>1370</v>
      </c>
      <c r="B1701" s="13" t="s">
        <v>37</v>
      </c>
      <c r="C1701" s="13" t="s">
        <v>3143</v>
      </c>
      <c r="D1701" s="13" t="s">
        <v>3143</v>
      </c>
      <c r="E1701" s="13" t="s">
        <v>3143</v>
      </c>
    </row>
    <row r="1702" spans="1:5" ht="25.15" customHeight="1" thickTop="1" thickBot="1" x14ac:dyDescent="0.3">
      <c r="A1702" s="37" t="s">
        <v>3073</v>
      </c>
      <c r="B1702" s="13" t="s">
        <v>24</v>
      </c>
      <c r="C1702" s="13" t="s">
        <v>3143</v>
      </c>
      <c r="D1702" s="13" t="s">
        <v>3143</v>
      </c>
      <c r="E1702" s="13" t="s">
        <v>3143</v>
      </c>
    </row>
    <row r="1703" spans="1:5" ht="25.15" customHeight="1" thickTop="1" thickBot="1" x14ac:dyDescent="0.3">
      <c r="A1703" s="37" t="s">
        <v>1371</v>
      </c>
      <c r="B1703" s="13" t="s">
        <v>24</v>
      </c>
      <c r="C1703" s="13" t="s">
        <v>3143</v>
      </c>
      <c r="D1703" s="13" t="s">
        <v>3143</v>
      </c>
      <c r="E1703" s="13" t="s">
        <v>3143</v>
      </c>
    </row>
    <row r="1704" spans="1:5" ht="25.15" customHeight="1" thickTop="1" thickBot="1" x14ac:dyDescent="0.3">
      <c r="A1704" s="37" t="s">
        <v>1372</v>
      </c>
      <c r="B1704" s="13" t="s">
        <v>37</v>
      </c>
      <c r="C1704" s="13" t="s">
        <v>3143</v>
      </c>
      <c r="D1704" s="13" t="s">
        <v>26</v>
      </c>
      <c r="E1704" s="13" t="s">
        <v>3143</v>
      </c>
    </row>
    <row r="1705" spans="1:5" ht="25.15" customHeight="1" thickTop="1" thickBot="1" x14ac:dyDescent="0.3">
      <c r="A1705" s="37" t="s">
        <v>1373</v>
      </c>
      <c r="B1705" s="13" t="s">
        <v>37</v>
      </c>
      <c r="C1705" s="13" t="s">
        <v>3143</v>
      </c>
      <c r="D1705" s="13" t="s">
        <v>3143</v>
      </c>
      <c r="E1705" s="13" t="s">
        <v>3143</v>
      </c>
    </row>
    <row r="1706" spans="1:5" ht="25.15" customHeight="1" thickTop="1" thickBot="1" x14ac:dyDescent="0.3">
      <c r="A1706" s="37" t="s">
        <v>3007</v>
      </c>
      <c r="B1706" s="13" t="s">
        <v>37</v>
      </c>
      <c r="C1706" s="13" t="s">
        <v>3143</v>
      </c>
      <c r="D1706" s="13" t="s">
        <v>3143</v>
      </c>
      <c r="E1706" s="13" t="s">
        <v>3143</v>
      </c>
    </row>
    <row r="1707" spans="1:5" ht="25.15" customHeight="1" thickTop="1" thickBot="1" x14ac:dyDescent="0.3">
      <c r="A1707" s="37" t="s">
        <v>1374</v>
      </c>
      <c r="B1707" s="13" t="s">
        <v>24</v>
      </c>
      <c r="C1707" s="13" t="s">
        <v>3143</v>
      </c>
      <c r="D1707" s="13" t="s">
        <v>3143</v>
      </c>
      <c r="E1707" s="13" t="s">
        <v>3143</v>
      </c>
    </row>
    <row r="1708" spans="1:5" ht="25.15" customHeight="1" thickTop="1" thickBot="1" x14ac:dyDescent="0.3">
      <c r="A1708" s="37" t="s">
        <v>3601</v>
      </c>
      <c r="B1708" s="13" t="s">
        <v>37</v>
      </c>
      <c r="C1708" s="13" t="s">
        <v>3143</v>
      </c>
      <c r="D1708" s="13" t="s">
        <v>3143</v>
      </c>
      <c r="E1708" s="13" t="s">
        <v>3143</v>
      </c>
    </row>
    <row r="1709" spans="1:5" ht="25.15" customHeight="1" thickTop="1" thickBot="1" x14ac:dyDescent="0.3">
      <c r="A1709" s="37" t="s">
        <v>1375</v>
      </c>
      <c r="B1709" s="13" t="s">
        <v>24</v>
      </c>
      <c r="C1709" s="13" t="s">
        <v>3143</v>
      </c>
      <c r="D1709" s="13" t="s">
        <v>3143</v>
      </c>
      <c r="E1709" s="13" t="s">
        <v>3143</v>
      </c>
    </row>
    <row r="1710" spans="1:5" ht="25.15" customHeight="1" thickTop="1" thickBot="1" x14ac:dyDescent="0.3">
      <c r="A1710" s="37" t="s">
        <v>1376</v>
      </c>
      <c r="B1710" s="13" t="s">
        <v>37</v>
      </c>
      <c r="C1710" s="13" t="s">
        <v>5</v>
      </c>
      <c r="D1710" s="13" t="s">
        <v>3143</v>
      </c>
      <c r="E1710" s="13" t="s">
        <v>3143</v>
      </c>
    </row>
    <row r="1711" spans="1:5" ht="25.15" customHeight="1" thickTop="1" thickBot="1" x14ac:dyDescent="0.3">
      <c r="A1711" s="37" t="s">
        <v>3369</v>
      </c>
      <c r="B1711" s="13" t="s">
        <v>37</v>
      </c>
      <c r="C1711" s="13" t="s">
        <v>3143</v>
      </c>
      <c r="D1711" s="13" t="s">
        <v>3143</v>
      </c>
      <c r="E1711" s="13" t="s">
        <v>6</v>
      </c>
    </row>
    <row r="1712" spans="1:5" ht="25.15" customHeight="1" thickTop="1" thickBot="1" x14ac:dyDescent="0.3">
      <c r="A1712" s="37" t="s">
        <v>1377</v>
      </c>
      <c r="B1712" s="13" t="s">
        <v>37</v>
      </c>
      <c r="C1712" s="13" t="s">
        <v>3143</v>
      </c>
      <c r="D1712" s="13" t="s">
        <v>3143</v>
      </c>
      <c r="E1712" s="13" t="s">
        <v>3143</v>
      </c>
    </row>
    <row r="1713" spans="1:5" ht="25.15" customHeight="1" thickTop="1" thickBot="1" x14ac:dyDescent="0.3">
      <c r="A1713" s="37" t="s">
        <v>1378</v>
      </c>
      <c r="B1713" s="13" t="s">
        <v>24</v>
      </c>
      <c r="C1713" s="13" t="s">
        <v>3143</v>
      </c>
      <c r="D1713" s="13" t="s">
        <v>3143</v>
      </c>
      <c r="E1713" s="13" t="s">
        <v>3143</v>
      </c>
    </row>
    <row r="1714" spans="1:5" ht="25.15" customHeight="1" thickTop="1" thickBot="1" x14ac:dyDescent="0.3">
      <c r="A1714" s="37" t="s">
        <v>1379</v>
      </c>
      <c r="B1714" s="13" t="s">
        <v>24</v>
      </c>
      <c r="C1714" s="13" t="s">
        <v>3143</v>
      </c>
      <c r="D1714" s="13" t="s">
        <v>3143</v>
      </c>
      <c r="E1714" s="13" t="s">
        <v>3143</v>
      </c>
    </row>
    <row r="1715" spans="1:5" ht="25.15" customHeight="1" thickTop="1" thickBot="1" x14ac:dyDescent="0.3">
      <c r="A1715" s="37" t="s">
        <v>1380</v>
      </c>
      <c r="B1715" s="13" t="s">
        <v>24</v>
      </c>
      <c r="C1715" s="13" t="s">
        <v>3143</v>
      </c>
      <c r="D1715" s="13" t="s">
        <v>3143</v>
      </c>
      <c r="E1715" s="13" t="s">
        <v>3143</v>
      </c>
    </row>
    <row r="1716" spans="1:5" ht="25.15" customHeight="1" thickTop="1" thickBot="1" x14ac:dyDescent="0.3">
      <c r="A1716" s="37" t="s">
        <v>1381</v>
      </c>
      <c r="B1716" s="13" t="s">
        <v>24</v>
      </c>
      <c r="C1716" s="13" t="s">
        <v>3143</v>
      </c>
      <c r="D1716" s="13" t="s">
        <v>3143</v>
      </c>
      <c r="E1716" s="13" t="s">
        <v>3143</v>
      </c>
    </row>
    <row r="1717" spans="1:5" ht="25.15" customHeight="1" thickTop="1" thickBot="1" x14ac:dyDescent="0.3">
      <c r="A1717" s="37" t="s">
        <v>1382</v>
      </c>
      <c r="B1717" s="13" t="s">
        <v>37</v>
      </c>
      <c r="C1717" s="13" t="s">
        <v>3143</v>
      </c>
      <c r="D1717" s="13" t="s">
        <v>3143</v>
      </c>
      <c r="E1717" s="13" t="s">
        <v>3143</v>
      </c>
    </row>
    <row r="1718" spans="1:5" ht="25.15" customHeight="1" thickTop="1" thickBot="1" x14ac:dyDescent="0.3">
      <c r="A1718" s="37" t="s">
        <v>1383</v>
      </c>
      <c r="B1718" s="13" t="s">
        <v>29</v>
      </c>
      <c r="C1718" s="13" t="s">
        <v>3143</v>
      </c>
      <c r="D1718" s="13" t="s">
        <v>3143</v>
      </c>
      <c r="E1718" s="13" t="s">
        <v>3143</v>
      </c>
    </row>
    <row r="1719" spans="1:5" ht="25.15" customHeight="1" thickTop="1" thickBot="1" x14ac:dyDescent="0.3">
      <c r="A1719" s="37" t="s">
        <v>1384</v>
      </c>
      <c r="B1719" s="13" t="s">
        <v>37</v>
      </c>
      <c r="C1719" s="13" t="s">
        <v>3143</v>
      </c>
      <c r="D1719" s="13" t="s">
        <v>26</v>
      </c>
      <c r="E1719" s="13" t="s">
        <v>3143</v>
      </c>
    </row>
    <row r="1720" spans="1:5" ht="25.15" customHeight="1" thickTop="1" thickBot="1" x14ac:dyDescent="0.3">
      <c r="A1720" s="37" t="s">
        <v>1385</v>
      </c>
      <c r="B1720" s="13" t="s">
        <v>37</v>
      </c>
      <c r="C1720" s="13" t="s">
        <v>3143</v>
      </c>
      <c r="D1720" s="13" t="s">
        <v>3143</v>
      </c>
      <c r="E1720" s="13" t="s">
        <v>3143</v>
      </c>
    </row>
    <row r="1721" spans="1:5" ht="25.15" customHeight="1" thickTop="1" thickBot="1" x14ac:dyDescent="0.3">
      <c r="A1721" s="37" t="s">
        <v>3370</v>
      </c>
      <c r="B1721" s="13" t="s">
        <v>24</v>
      </c>
      <c r="C1721" s="13" t="s">
        <v>3143</v>
      </c>
      <c r="D1721" s="13" t="s">
        <v>3143</v>
      </c>
      <c r="E1721" s="13" t="s">
        <v>6</v>
      </c>
    </row>
    <row r="1722" spans="1:5" ht="25.15" customHeight="1" thickTop="1" thickBot="1" x14ac:dyDescent="0.3">
      <c r="A1722" s="37" t="s">
        <v>1386</v>
      </c>
      <c r="B1722" s="13" t="s">
        <v>24</v>
      </c>
      <c r="C1722" s="13" t="s">
        <v>3143</v>
      </c>
      <c r="D1722" s="13" t="s">
        <v>3143</v>
      </c>
      <c r="E1722" s="13" t="s">
        <v>3143</v>
      </c>
    </row>
    <row r="1723" spans="1:5" ht="25.15" customHeight="1" thickTop="1" thickBot="1" x14ac:dyDescent="0.3">
      <c r="A1723" s="37" t="s">
        <v>1387</v>
      </c>
      <c r="B1723" s="13" t="s">
        <v>24</v>
      </c>
      <c r="C1723" s="13" t="s">
        <v>3143</v>
      </c>
      <c r="D1723" s="13" t="s">
        <v>3143</v>
      </c>
      <c r="E1723" s="13" t="s">
        <v>3143</v>
      </c>
    </row>
    <row r="1724" spans="1:5" ht="25.15" customHeight="1" thickTop="1" thickBot="1" x14ac:dyDescent="0.3">
      <c r="A1724" s="37" t="s">
        <v>1388</v>
      </c>
      <c r="B1724" s="13" t="s">
        <v>24</v>
      </c>
      <c r="C1724" s="13" t="s">
        <v>3143</v>
      </c>
      <c r="D1724" s="13" t="s">
        <v>3143</v>
      </c>
      <c r="E1724" s="13" t="s">
        <v>3143</v>
      </c>
    </row>
    <row r="1725" spans="1:5" ht="25.15" customHeight="1" thickTop="1" thickBot="1" x14ac:dyDescent="0.3">
      <c r="A1725" s="37" t="s">
        <v>1389</v>
      </c>
      <c r="B1725" s="13" t="s">
        <v>37</v>
      </c>
      <c r="C1725" s="13" t="s">
        <v>3143</v>
      </c>
      <c r="D1725" s="13" t="s">
        <v>3143</v>
      </c>
      <c r="E1725" s="13" t="s">
        <v>3143</v>
      </c>
    </row>
    <row r="1726" spans="1:5" ht="25.15" customHeight="1" thickTop="1" thickBot="1" x14ac:dyDescent="0.3">
      <c r="A1726" s="37" t="s">
        <v>3590</v>
      </c>
      <c r="B1726" s="13" t="s">
        <v>37</v>
      </c>
      <c r="C1726" s="13" t="s">
        <v>3143</v>
      </c>
      <c r="D1726" s="13" t="s">
        <v>3143</v>
      </c>
      <c r="E1726" s="13" t="s">
        <v>3143</v>
      </c>
    </row>
    <row r="1727" spans="1:5" ht="25.15" customHeight="1" thickTop="1" thickBot="1" x14ac:dyDescent="0.3">
      <c r="A1727" s="37" t="s">
        <v>1390</v>
      </c>
      <c r="B1727" s="13" t="s">
        <v>29</v>
      </c>
      <c r="C1727" s="13" t="s">
        <v>3143</v>
      </c>
      <c r="D1727" s="13" t="s">
        <v>3143</v>
      </c>
      <c r="E1727" s="13" t="s">
        <v>3143</v>
      </c>
    </row>
    <row r="1728" spans="1:5" ht="25.15" customHeight="1" thickTop="1" thickBot="1" x14ac:dyDescent="0.3">
      <c r="A1728" s="37" t="s">
        <v>1391</v>
      </c>
      <c r="B1728" s="13" t="s">
        <v>24</v>
      </c>
      <c r="C1728" s="13" t="s">
        <v>3143</v>
      </c>
      <c r="D1728" s="13" t="s">
        <v>3143</v>
      </c>
      <c r="E1728" s="13" t="s">
        <v>3143</v>
      </c>
    </row>
    <row r="1729" spans="1:5" ht="25.15" customHeight="1" thickTop="1" thickBot="1" x14ac:dyDescent="0.3">
      <c r="A1729" s="37" t="s">
        <v>1392</v>
      </c>
      <c r="B1729" s="13" t="s">
        <v>24</v>
      </c>
      <c r="C1729" s="13" t="s">
        <v>3143</v>
      </c>
      <c r="D1729" s="13" t="s">
        <v>3143</v>
      </c>
      <c r="E1729" s="13" t="s">
        <v>3143</v>
      </c>
    </row>
    <row r="1730" spans="1:5" ht="25.15" customHeight="1" thickTop="1" thickBot="1" x14ac:dyDescent="0.3">
      <c r="A1730" s="37" t="s">
        <v>1393</v>
      </c>
      <c r="B1730" s="13" t="s">
        <v>37</v>
      </c>
      <c r="C1730" s="13" t="s">
        <v>3128</v>
      </c>
      <c r="D1730" s="13" t="s">
        <v>3143</v>
      </c>
      <c r="E1730" s="13" t="s">
        <v>3143</v>
      </c>
    </row>
    <row r="1731" spans="1:5" ht="25.15" customHeight="1" thickTop="1" thickBot="1" x14ac:dyDescent="0.3">
      <c r="A1731" s="37" t="s">
        <v>1394</v>
      </c>
      <c r="B1731" s="13" t="s">
        <v>24</v>
      </c>
      <c r="C1731" s="13" t="s">
        <v>3143</v>
      </c>
      <c r="D1731" s="13" t="s">
        <v>3143</v>
      </c>
      <c r="E1731" s="13" t="s">
        <v>3143</v>
      </c>
    </row>
    <row r="1732" spans="1:5" ht="25.15" customHeight="1" thickTop="1" thickBot="1" x14ac:dyDescent="0.3">
      <c r="A1732" s="37" t="s">
        <v>1395</v>
      </c>
      <c r="B1732" s="13" t="s">
        <v>37</v>
      </c>
      <c r="C1732" s="13" t="s">
        <v>3143</v>
      </c>
      <c r="D1732" s="13" t="s">
        <v>3143</v>
      </c>
      <c r="E1732" s="13" t="s">
        <v>3143</v>
      </c>
    </row>
    <row r="1733" spans="1:5" ht="25.15" customHeight="1" thickTop="1" thickBot="1" x14ac:dyDescent="0.3">
      <c r="A1733" s="37" t="s">
        <v>1396</v>
      </c>
      <c r="B1733" s="13" t="s">
        <v>37</v>
      </c>
      <c r="C1733" s="13" t="s">
        <v>3143</v>
      </c>
      <c r="D1733" s="13" t="s">
        <v>3143</v>
      </c>
      <c r="E1733" s="13" t="s">
        <v>3143</v>
      </c>
    </row>
    <row r="1734" spans="1:5" ht="25.15" customHeight="1" thickTop="1" thickBot="1" x14ac:dyDescent="0.3">
      <c r="A1734" s="37" t="s">
        <v>1397</v>
      </c>
      <c r="B1734" s="13" t="s">
        <v>24</v>
      </c>
      <c r="C1734" s="13" t="s">
        <v>3143</v>
      </c>
      <c r="D1734" s="13" t="s">
        <v>3143</v>
      </c>
      <c r="E1734" s="13" t="s">
        <v>3143</v>
      </c>
    </row>
    <row r="1735" spans="1:5" ht="25.15" customHeight="1" thickTop="1" thickBot="1" x14ac:dyDescent="0.3">
      <c r="A1735" s="37" t="s">
        <v>1398</v>
      </c>
      <c r="B1735" s="13" t="s">
        <v>61</v>
      </c>
      <c r="C1735" s="13" t="s">
        <v>3143</v>
      </c>
      <c r="D1735" s="13" t="s">
        <v>26</v>
      </c>
      <c r="E1735" s="13" t="s">
        <v>3143</v>
      </c>
    </row>
    <row r="1736" spans="1:5" ht="25.15" customHeight="1" thickTop="1" thickBot="1" x14ac:dyDescent="0.3">
      <c r="A1736" s="37" t="s">
        <v>1399</v>
      </c>
      <c r="B1736" s="13" t="s">
        <v>24</v>
      </c>
      <c r="C1736" s="13" t="s">
        <v>3143</v>
      </c>
      <c r="D1736" s="13" t="s">
        <v>3143</v>
      </c>
      <c r="E1736" s="13" t="s">
        <v>3143</v>
      </c>
    </row>
    <row r="1737" spans="1:5" ht="25.15" customHeight="1" thickTop="1" thickBot="1" x14ac:dyDescent="0.3">
      <c r="A1737" s="37" t="s">
        <v>1400</v>
      </c>
      <c r="B1737" s="13" t="s">
        <v>24</v>
      </c>
      <c r="C1737" s="13" t="s">
        <v>3143</v>
      </c>
      <c r="D1737" s="13" t="s">
        <v>3143</v>
      </c>
      <c r="E1737" s="13" t="s">
        <v>3143</v>
      </c>
    </row>
    <row r="1738" spans="1:5" ht="25.15" customHeight="1" thickTop="1" thickBot="1" x14ac:dyDescent="0.3">
      <c r="A1738" s="37" t="s">
        <v>1401</v>
      </c>
      <c r="B1738" s="13" t="s">
        <v>24</v>
      </c>
      <c r="C1738" s="13" t="s">
        <v>3143</v>
      </c>
      <c r="D1738" s="13" t="s">
        <v>26</v>
      </c>
      <c r="E1738" s="13" t="s">
        <v>3143</v>
      </c>
    </row>
    <row r="1739" spans="1:5" ht="25.15" customHeight="1" thickTop="1" thickBot="1" x14ac:dyDescent="0.3">
      <c r="A1739" s="37" t="s">
        <v>1402</v>
      </c>
      <c r="B1739" s="13" t="s">
        <v>24</v>
      </c>
      <c r="C1739" s="13" t="s">
        <v>3143</v>
      </c>
      <c r="D1739" s="13" t="s">
        <v>3143</v>
      </c>
      <c r="E1739" s="13" t="s">
        <v>3143</v>
      </c>
    </row>
    <row r="1740" spans="1:5" ht="25.15" customHeight="1" thickTop="1" thickBot="1" x14ac:dyDescent="0.3">
      <c r="A1740" s="37" t="s">
        <v>1403</v>
      </c>
      <c r="B1740" s="13" t="s">
        <v>37</v>
      </c>
      <c r="C1740" s="13" t="s">
        <v>3143</v>
      </c>
      <c r="D1740" s="13" t="s">
        <v>26</v>
      </c>
      <c r="E1740" s="13" t="s">
        <v>3143</v>
      </c>
    </row>
    <row r="1741" spans="1:5" ht="25.15" customHeight="1" thickTop="1" thickBot="1" x14ac:dyDescent="0.3">
      <c r="A1741" s="37"/>
      <c r="B1741" s="13"/>
      <c r="C1741" s="13"/>
      <c r="D1741" s="13"/>
      <c r="E1741" s="13"/>
    </row>
    <row r="1742" spans="1:5" ht="25.15" customHeight="1" thickTop="1" thickBot="1" x14ac:dyDescent="0.3">
      <c r="A1742" s="37" t="s">
        <v>1404</v>
      </c>
      <c r="B1742" s="13" t="s">
        <v>37</v>
      </c>
      <c r="C1742" s="13" t="s">
        <v>3143</v>
      </c>
      <c r="D1742" s="13" t="s">
        <v>3143</v>
      </c>
      <c r="E1742" s="13" t="s">
        <v>3143</v>
      </c>
    </row>
    <row r="1743" spans="1:5" ht="25.15" customHeight="1" thickTop="1" thickBot="1" x14ac:dyDescent="0.3">
      <c r="A1743" s="37" t="s">
        <v>1405</v>
      </c>
      <c r="B1743" s="13" t="s">
        <v>24</v>
      </c>
      <c r="C1743" s="13" t="s">
        <v>5</v>
      </c>
      <c r="D1743" s="13" t="s">
        <v>3143</v>
      </c>
      <c r="E1743" s="13" t="s">
        <v>3143</v>
      </c>
    </row>
    <row r="1744" spans="1:5" ht="25.15" customHeight="1" thickTop="1" thickBot="1" x14ac:dyDescent="0.3">
      <c r="A1744" s="37" t="s">
        <v>1406</v>
      </c>
      <c r="B1744" s="13" t="s">
        <v>37</v>
      </c>
      <c r="C1744" s="13" t="s">
        <v>5</v>
      </c>
      <c r="D1744" s="13" t="s">
        <v>3143</v>
      </c>
      <c r="E1744" s="13" t="s">
        <v>3143</v>
      </c>
    </row>
    <row r="1745" spans="1:5" ht="25.15" customHeight="1" thickTop="1" thickBot="1" x14ac:dyDescent="0.3">
      <c r="A1745" s="37" t="s">
        <v>3371</v>
      </c>
      <c r="B1745" s="13" t="s">
        <v>24</v>
      </c>
      <c r="C1745" s="13" t="s">
        <v>3143</v>
      </c>
      <c r="D1745" s="13" t="s">
        <v>3143</v>
      </c>
      <c r="E1745" s="13" t="s">
        <v>6</v>
      </c>
    </row>
    <row r="1746" spans="1:5" ht="25.15" customHeight="1" thickTop="1" thickBot="1" x14ac:dyDescent="0.3">
      <c r="A1746" s="37" t="s">
        <v>1407</v>
      </c>
      <c r="B1746" s="13" t="s">
        <v>47</v>
      </c>
      <c r="C1746" s="13" t="s">
        <v>3143</v>
      </c>
      <c r="D1746" s="13" t="s">
        <v>26</v>
      </c>
      <c r="E1746" s="13" t="s">
        <v>3143</v>
      </c>
    </row>
    <row r="1747" spans="1:5" ht="25.15" customHeight="1" thickTop="1" thickBot="1" x14ac:dyDescent="0.3">
      <c r="A1747" s="37" t="s">
        <v>3251</v>
      </c>
      <c r="B1747" s="13" t="s">
        <v>24</v>
      </c>
      <c r="C1747" s="13" t="s">
        <v>3143</v>
      </c>
      <c r="D1747" s="13" t="s">
        <v>3143</v>
      </c>
      <c r="E1747" s="13" t="s">
        <v>3143</v>
      </c>
    </row>
    <row r="1748" spans="1:5" ht="25.15" customHeight="1" thickTop="1" thickBot="1" x14ac:dyDescent="0.3">
      <c r="A1748" s="37" t="s">
        <v>1408</v>
      </c>
      <c r="B1748" s="13" t="s">
        <v>37</v>
      </c>
      <c r="C1748" s="13" t="s">
        <v>3143</v>
      </c>
      <c r="D1748" s="13" t="s">
        <v>3143</v>
      </c>
      <c r="E1748" s="13" t="s">
        <v>3143</v>
      </c>
    </row>
    <row r="1749" spans="1:5" ht="25.15" customHeight="1" thickTop="1" thickBot="1" x14ac:dyDescent="0.3">
      <c r="A1749" s="37" t="s">
        <v>1409</v>
      </c>
      <c r="B1749" s="13" t="s">
        <v>47</v>
      </c>
      <c r="C1749" s="13" t="s">
        <v>3143</v>
      </c>
      <c r="D1749" s="13" t="s">
        <v>3143</v>
      </c>
      <c r="E1749" s="13" t="s">
        <v>3143</v>
      </c>
    </row>
    <row r="1750" spans="1:5" ht="25.15" customHeight="1" thickTop="1" thickBot="1" x14ac:dyDescent="0.3">
      <c r="A1750" s="37" t="s">
        <v>2930</v>
      </c>
      <c r="B1750" s="13" t="s">
        <v>24</v>
      </c>
      <c r="C1750" s="13" t="s">
        <v>3143</v>
      </c>
      <c r="D1750" s="13" t="s">
        <v>3143</v>
      </c>
      <c r="E1750" s="13" t="s">
        <v>3143</v>
      </c>
    </row>
    <row r="1751" spans="1:5" ht="25.15" customHeight="1" thickTop="1" thickBot="1" x14ac:dyDescent="0.3">
      <c r="A1751" s="37" t="s">
        <v>1410</v>
      </c>
      <c r="B1751" s="13" t="s">
        <v>37</v>
      </c>
      <c r="C1751" s="13" t="s">
        <v>3143</v>
      </c>
      <c r="D1751" s="13" t="s">
        <v>3143</v>
      </c>
      <c r="E1751" s="13" t="s">
        <v>3143</v>
      </c>
    </row>
    <row r="1752" spans="1:5" ht="25.15" customHeight="1" thickTop="1" thickBot="1" x14ac:dyDescent="0.3">
      <c r="A1752" s="37" t="s">
        <v>1411</v>
      </c>
      <c r="B1752" s="13" t="s">
        <v>47</v>
      </c>
      <c r="C1752" s="13" t="s">
        <v>3143</v>
      </c>
      <c r="D1752" s="13" t="s">
        <v>3143</v>
      </c>
      <c r="E1752" s="13" t="s">
        <v>3143</v>
      </c>
    </row>
    <row r="1753" spans="1:5" ht="25.15" customHeight="1" thickTop="1" thickBot="1" x14ac:dyDescent="0.3">
      <c r="A1753" s="37" t="s">
        <v>1412</v>
      </c>
      <c r="B1753" s="13" t="s">
        <v>24</v>
      </c>
      <c r="C1753" s="13" t="s">
        <v>3143</v>
      </c>
      <c r="D1753" s="13" t="s">
        <v>3143</v>
      </c>
      <c r="E1753" s="13" t="s">
        <v>3143</v>
      </c>
    </row>
    <row r="1754" spans="1:5" ht="25.15" customHeight="1" thickTop="1" thickBot="1" x14ac:dyDescent="0.3">
      <c r="A1754" s="37" t="s">
        <v>1413</v>
      </c>
      <c r="B1754" s="13" t="s">
        <v>37</v>
      </c>
      <c r="C1754" s="13" t="s">
        <v>3143</v>
      </c>
      <c r="D1754" s="13" t="s">
        <v>3143</v>
      </c>
      <c r="E1754" s="13" t="s">
        <v>3143</v>
      </c>
    </row>
    <row r="1755" spans="1:5" ht="25.15" customHeight="1" thickTop="1" thickBot="1" x14ac:dyDescent="0.3">
      <c r="A1755" s="37" t="s">
        <v>1414</v>
      </c>
      <c r="B1755" s="13" t="s">
        <v>47</v>
      </c>
      <c r="C1755" s="13" t="s">
        <v>5</v>
      </c>
      <c r="D1755" s="13" t="s">
        <v>3143</v>
      </c>
      <c r="E1755" s="13" t="s">
        <v>3143</v>
      </c>
    </row>
    <row r="1756" spans="1:5" ht="25.15" customHeight="1" thickTop="1" thickBot="1" x14ac:dyDescent="0.3">
      <c r="A1756" s="37" t="s">
        <v>3070</v>
      </c>
      <c r="B1756" s="13" t="s">
        <v>47</v>
      </c>
      <c r="C1756" s="13" t="s">
        <v>3143</v>
      </c>
      <c r="D1756" s="13" t="s">
        <v>3143</v>
      </c>
      <c r="E1756" s="13" t="s">
        <v>3143</v>
      </c>
    </row>
    <row r="1757" spans="1:5" ht="25.15" customHeight="1" thickTop="1" thickBot="1" x14ac:dyDescent="0.3">
      <c r="A1757" s="37" t="s">
        <v>1415</v>
      </c>
      <c r="B1757" s="13" t="s">
        <v>24</v>
      </c>
      <c r="C1757" s="13" t="s">
        <v>3143</v>
      </c>
      <c r="D1757" s="13" t="s">
        <v>26</v>
      </c>
      <c r="E1757" s="13" t="s">
        <v>3143</v>
      </c>
    </row>
    <row r="1758" spans="1:5" ht="25.15" customHeight="1" thickTop="1" thickBot="1" x14ac:dyDescent="0.3">
      <c r="A1758" s="37" t="s">
        <v>1416</v>
      </c>
      <c r="B1758" s="13" t="s">
        <v>29</v>
      </c>
      <c r="C1758" s="13" t="s">
        <v>3143</v>
      </c>
      <c r="D1758" s="13" t="s">
        <v>3143</v>
      </c>
      <c r="E1758" s="13" t="s">
        <v>3143</v>
      </c>
    </row>
    <row r="1759" spans="1:5" ht="25.15" customHeight="1" thickTop="1" thickBot="1" x14ac:dyDescent="0.3">
      <c r="A1759" s="37" t="s">
        <v>1417</v>
      </c>
      <c r="B1759" s="13" t="s">
        <v>24</v>
      </c>
      <c r="C1759" s="13" t="s">
        <v>3143</v>
      </c>
      <c r="D1759" s="13" t="s">
        <v>3143</v>
      </c>
      <c r="E1759" s="13" t="s">
        <v>3143</v>
      </c>
    </row>
    <row r="1760" spans="1:5" ht="25.15" customHeight="1" thickTop="1" thickBot="1" x14ac:dyDescent="0.3">
      <c r="A1760" s="37" t="s">
        <v>3050</v>
      </c>
      <c r="B1760" s="13" t="s">
        <v>37</v>
      </c>
      <c r="C1760" s="13" t="s">
        <v>3143</v>
      </c>
      <c r="D1760" s="13" t="s">
        <v>3143</v>
      </c>
      <c r="E1760" s="13" t="s">
        <v>3143</v>
      </c>
    </row>
    <row r="1761" spans="1:5" ht="25.15" customHeight="1" thickTop="1" thickBot="1" x14ac:dyDescent="0.3">
      <c r="A1761" s="37" t="s">
        <v>1418</v>
      </c>
      <c r="B1761" s="13" t="s">
        <v>24</v>
      </c>
      <c r="C1761" s="13" t="s">
        <v>3143</v>
      </c>
      <c r="D1761" s="13" t="s">
        <v>26</v>
      </c>
      <c r="E1761" s="13" t="s">
        <v>3143</v>
      </c>
    </row>
    <row r="1762" spans="1:5" ht="25.15" customHeight="1" thickTop="1" thickBot="1" x14ac:dyDescent="0.3">
      <c r="A1762" s="37" t="s">
        <v>1419</v>
      </c>
      <c r="B1762" s="13" t="s">
        <v>47</v>
      </c>
      <c r="C1762" s="13" t="s">
        <v>3143</v>
      </c>
      <c r="D1762" s="13" t="s">
        <v>3143</v>
      </c>
      <c r="E1762" s="13" t="s">
        <v>3143</v>
      </c>
    </row>
    <row r="1763" spans="1:5" ht="25.15" customHeight="1" thickTop="1" thickBot="1" x14ac:dyDescent="0.3">
      <c r="A1763" s="37" t="s">
        <v>1420</v>
      </c>
      <c r="B1763" s="13" t="s">
        <v>24</v>
      </c>
      <c r="C1763" s="13" t="s">
        <v>3143</v>
      </c>
      <c r="D1763" s="13" t="s">
        <v>3143</v>
      </c>
      <c r="E1763" s="13" t="s">
        <v>3143</v>
      </c>
    </row>
    <row r="1764" spans="1:5" ht="25.15" customHeight="1" thickTop="1" thickBot="1" x14ac:dyDescent="0.3">
      <c r="A1764" s="37" t="s">
        <v>3598</v>
      </c>
      <c r="B1764" s="13" t="s">
        <v>37</v>
      </c>
      <c r="C1764" s="13" t="s">
        <v>3143</v>
      </c>
      <c r="D1764" s="13" t="s">
        <v>26</v>
      </c>
      <c r="E1764" s="13" t="s">
        <v>3143</v>
      </c>
    </row>
    <row r="1765" spans="1:5" ht="25.15" customHeight="1" thickTop="1" thickBot="1" x14ac:dyDescent="0.3">
      <c r="A1765" s="37" t="s">
        <v>1421</v>
      </c>
      <c r="B1765" s="13" t="s">
        <v>37</v>
      </c>
      <c r="C1765" s="13" t="s">
        <v>3143</v>
      </c>
      <c r="D1765" s="13" t="s">
        <v>3143</v>
      </c>
      <c r="E1765" s="13" t="s">
        <v>3143</v>
      </c>
    </row>
    <row r="1766" spans="1:5" ht="25.15" customHeight="1" thickTop="1" thickBot="1" x14ac:dyDescent="0.3">
      <c r="A1766" s="37" t="s">
        <v>1422</v>
      </c>
      <c r="B1766" s="13" t="s">
        <v>24</v>
      </c>
      <c r="C1766" s="13" t="s">
        <v>3143</v>
      </c>
      <c r="D1766" s="13" t="s">
        <v>3143</v>
      </c>
      <c r="E1766" s="13" t="s">
        <v>3143</v>
      </c>
    </row>
    <row r="1767" spans="1:5" ht="25.15" customHeight="1" thickTop="1" thickBot="1" x14ac:dyDescent="0.3">
      <c r="A1767" s="37" t="s">
        <v>1423</v>
      </c>
      <c r="B1767" s="13" t="s">
        <v>24</v>
      </c>
      <c r="C1767" s="13" t="s">
        <v>3143</v>
      </c>
      <c r="D1767" s="13" t="s">
        <v>3143</v>
      </c>
      <c r="E1767" s="13" t="s">
        <v>3143</v>
      </c>
    </row>
    <row r="1768" spans="1:5" ht="25.15" customHeight="1" thickTop="1" thickBot="1" x14ac:dyDescent="0.3">
      <c r="A1768" s="37" t="s">
        <v>1424</v>
      </c>
      <c r="B1768" s="13" t="s">
        <v>37</v>
      </c>
      <c r="C1768" s="13" t="s">
        <v>5</v>
      </c>
      <c r="D1768" s="13" t="s">
        <v>3143</v>
      </c>
      <c r="E1768" s="13" t="s">
        <v>3143</v>
      </c>
    </row>
    <row r="1769" spans="1:5" ht="25.15" customHeight="1" thickTop="1" thickBot="1" x14ac:dyDescent="0.3">
      <c r="A1769" s="37" t="s">
        <v>1425</v>
      </c>
      <c r="B1769" s="13" t="s">
        <v>29</v>
      </c>
      <c r="C1769" s="13" t="s">
        <v>3143</v>
      </c>
      <c r="D1769" s="13" t="s">
        <v>3143</v>
      </c>
      <c r="E1769" s="13" t="s">
        <v>3143</v>
      </c>
    </row>
    <row r="1770" spans="1:5" ht="25.15" customHeight="1" thickTop="1" thickBot="1" x14ac:dyDescent="0.3">
      <c r="A1770" s="37" t="s">
        <v>1426</v>
      </c>
      <c r="B1770" s="13" t="s">
        <v>29</v>
      </c>
      <c r="C1770" s="13" t="s">
        <v>3143</v>
      </c>
      <c r="D1770" s="13" t="s">
        <v>3143</v>
      </c>
      <c r="E1770" s="13" t="s">
        <v>3143</v>
      </c>
    </row>
    <row r="1771" spans="1:5" ht="25.15" customHeight="1" thickTop="1" thickBot="1" x14ac:dyDescent="0.3">
      <c r="A1771" s="37" t="s">
        <v>1427</v>
      </c>
      <c r="B1771" s="13" t="s">
        <v>37</v>
      </c>
      <c r="C1771" s="13" t="s">
        <v>3143</v>
      </c>
      <c r="D1771" s="13" t="s">
        <v>3143</v>
      </c>
      <c r="E1771" s="13" t="s">
        <v>3143</v>
      </c>
    </row>
    <row r="1772" spans="1:5" ht="25.15" customHeight="1" thickTop="1" thickBot="1" x14ac:dyDescent="0.3">
      <c r="A1772" s="37" t="s">
        <v>3617</v>
      </c>
      <c r="B1772" s="13" t="s">
        <v>37</v>
      </c>
      <c r="C1772" s="13" t="s">
        <v>3143</v>
      </c>
      <c r="D1772" s="13" t="s">
        <v>3143</v>
      </c>
      <c r="E1772" s="13" t="s">
        <v>3143</v>
      </c>
    </row>
    <row r="1773" spans="1:5" ht="25.15" customHeight="1" thickTop="1" thickBot="1" x14ac:dyDescent="0.3">
      <c r="A1773" s="37" t="s">
        <v>1428</v>
      </c>
      <c r="B1773" s="13" t="s">
        <v>29</v>
      </c>
      <c r="C1773" s="13" t="s">
        <v>3143</v>
      </c>
      <c r="D1773" s="13" t="s">
        <v>3143</v>
      </c>
      <c r="E1773" s="13" t="s">
        <v>3143</v>
      </c>
    </row>
    <row r="1774" spans="1:5" ht="25.15" customHeight="1" thickTop="1" thickBot="1" x14ac:dyDescent="0.3">
      <c r="A1774" s="37" t="s">
        <v>1429</v>
      </c>
      <c r="B1774" s="13" t="s">
        <v>47</v>
      </c>
      <c r="C1774" s="13" t="s">
        <v>3143</v>
      </c>
      <c r="D1774" s="13" t="s">
        <v>3143</v>
      </c>
      <c r="E1774" s="13" t="s">
        <v>3143</v>
      </c>
    </row>
    <row r="1775" spans="1:5" ht="25.15" customHeight="1" thickTop="1" thickBot="1" x14ac:dyDescent="0.3">
      <c r="A1775" s="37" t="s">
        <v>1430</v>
      </c>
      <c r="B1775" s="13" t="s">
        <v>24</v>
      </c>
      <c r="C1775" s="13" t="s">
        <v>3143</v>
      </c>
      <c r="D1775" s="13" t="s">
        <v>26</v>
      </c>
      <c r="E1775" s="13" t="s">
        <v>3143</v>
      </c>
    </row>
    <row r="1776" spans="1:5" ht="25.15" customHeight="1" thickTop="1" thickBot="1" x14ac:dyDescent="0.3">
      <c r="A1776" s="37" t="s">
        <v>1431</v>
      </c>
      <c r="B1776" s="13" t="s">
        <v>47</v>
      </c>
      <c r="C1776" s="13" t="s">
        <v>3143</v>
      </c>
      <c r="D1776" s="13" t="s">
        <v>26</v>
      </c>
      <c r="E1776" s="13" t="s">
        <v>3143</v>
      </c>
    </row>
    <row r="1777" spans="1:5" ht="25.15" customHeight="1" thickTop="1" thickBot="1" x14ac:dyDescent="0.3">
      <c r="A1777" s="37" t="s">
        <v>1432</v>
      </c>
      <c r="B1777" s="13" t="s">
        <v>47</v>
      </c>
      <c r="C1777" s="13" t="s">
        <v>3143</v>
      </c>
      <c r="D1777" s="13" t="s">
        <v>26</v>
      </c>
      <c r="E1777" s="13" t="s">
        <v>3143</v>
      </c>
    </row>
    <row r="1778" spans="1:5" ht="25.15" customHeight="1" thickTop="1" thickBot="1" x14ac:dyDescent="0.3">
      <c r="A1778" s="37" t="s">
        <v>1433</v>
      </c>
      <c r="B1778" s="13" t="s">
        <v>29</v>
      </c>
      <c r="C1778" s="13" t="s">
        <v>3143</v>
      </c>
      <c r="D1778" s="13" t="s">
        <v>3143</v>
      </c>
      <c r="E1778" s="13" t="s">
        <v>3143</v>
      </c>
    </row>
    <row r="1779" spans="1:5" ht="25.15" customHeight="1" thickTop="1" thickBot="1" x14ac:dyDescent="0.3">
      <c r="A1779" s="37" t="s">
        <v>1434</v>
      </c>
      <c r="B1779" s="13" t="s">
        <v>37</v>
      </c>
      <c r="C1779" s="13" t="s">
        <v>3143</v>
      </c>
      <c r="D1779" s="13" t="s">
        <v>3143</v>
      </c>
      <c r="E1779" s="13" t="s">
        <v>3143</v>
      </c>
    </row>
    <row r="1780" spans="1:5" ht="25.15" customHeight="1" thickTop="1" thickBot="1" x14ac:dyDescent="0.3">
      <c r="A1780" s="37" t="s">
        <v>1435</v>
      </c>
      <c r="B1780" s="13" t="s">
        <v>37</v>
      </c>
      <c r="C1780" s="13" t="s">
        <v>3143</v>
      </c>
      <c r="D1780" s="13" t="s">
        <v>3143</v>
      </c>
      <c r="E1780" s="13" t="s">
        <v>3143</v>
      </c>
    </row>
    <row r="1781" spans="1:5" ht="25.15" customHeight="1" thickTop="1" thickBot="1" x14ac:dyDescent="0.3">
      <c r="A1781" s="37" t="s">
        <v>3372</v>
      </c>
      <c r="B1781" s="13" t="s">
        <v>37</v>
      </c>
      <c r="C1781" s="13" t="s">
        <v>3143</v>
      </c>
      <c r="D1781" s="13" t="s">
        <v>3143</v>
      </c>
      <c r="E1781" s="13" t="s">
        <v>6</v>
      </c>
    </row>
    <row r="1782" spans="1:5" ht="25.15" customHeight="1" thickTop="1" thickBot="1" x14ac:dyDescent="0.3">
      <c r="A1782" s="37" t="s">
        <v>1436</v>
      </c>
      <c r="B1782" s="13" t="s">
        <v>24</v>
      </c>
      <c r="C1782" s="13" t="s">
        <v>3143</v>
      </c>
      <c r="D1782" s="13" t="s">
        <v>3143</v>
      </c>
      <c r="E1782" s="13" t="s">
        <v>3143</v>
      </c>
    </row>
    <row r="1783" spans="1:5" ht="25.15" customHeight="1" thickTop="1" thickBot="1" x14ac:dyDescent="0.3">
      <c r="A1783" s="37" t="s">
        <v>1437</v>
      </c>
      <c r="B1783" s="13" t="s">
        <v>37</v>
      </c>
      <c r="C1783" s="13" t="s">
        <v>3143</v>
      </c>
      <c r="D1783" s="13" t="s">
        <v>3143</v>
      </c>
      <c r="E1783" s="13" t="s">
        <v>3143</v>
      </c>
    </row>
    <row r="1784" spans="1:5" ht="25.15" customHeight="1" thickTop="1" thickBot="1" x14ac:dyDescent="0.3">
      <c r="A1784" s="37" t="s">
        <v>1438</v>
      </c>
      <c r="B1784" s="13" t="s">
        <v>24</v>
      </c>
      <c r="C1784" s="13" t="s">
        <v>3143</v>
      </c>
      <c r="D1784" s="13" t="s">
        <v>3143</v>
      </c>
      <c r="E1784" s="13" t="s">
        <v>3143</v>
      </c>
    </row>
    <row r="1785" spans="1:5" ht="25.15" customHeight="1" thickTop="1" thickBot="1" x14ac:dyDescent="0.3">
      <c r="A1785" s="37" t="s">
        <v>1439</v>
      </c>
      <c r="B1785" s="13" t="s">
        <v>37</v>
      </c>
      <c r="C1785" s="13" t="s">
        <v>3143</v>
      </c>
      <c r="D1785" s="13" t="s">
        <v>3143</v>
      </c>
      <c r="E1785" s="13" t="s">
        <v>3143</v>
      </c>
    </row>
    <row r="1786" spans="1:5" ht="25.15" customHeight="1" thickTop="1" thickBot="1" x14ac:dyDescent="0.3">
      <c r="A1786" s="37" t="s">
        <v>1440</v>
      </c>
      <c r="B1786" s="13" t="s">
        <v>29</v>
      </c>
      <c r="C1786" s="13" t="s">
        <v>3143</v>
      </c>
      <c r="D1786" s="13" t="s">
        <v>3143</v>
      </c>
      <c r="E1786" s="13" t="s">
        <v>3143</v>
      </c>
    </row>
    <row r="1787" spans="1:5" ht="25.15" customHeight="1" thickTop="1" thickBot="1" x14ac:dyDescent="0.3">
      <c r="A1787" s="37" t="s">
        <v>1441</v>
      </c>
      <c r="B1787" s="13" t="s">
        <v>61</v>
      </c>
      <c r="C1787" s="13" t="s">
        <v>3143</v>
      </c>
      <c r="D1787" s="13" t="s">
        <v>3143</v>
      </c>
      <c r="E1787" s="13" t="s">
        <v>3143</v>
      </c>
    </row>
    <row r="1788" spans="1:5" ht="25.15" customHeight="1" thickTop="1" thickBot="1" x14ac:dyDescent="0.3">
      <c r="A1788" s="37" t="s">
        <v>1442</v>
      </c>
      <c r="B1788" s="13" t="s">
        <v>47</v>
      </c>
      <c r="C1788" s="13" t="s">
        <v>3143</v>
      </c>
      <c r="D1788" s="13" t="s">
        <v>3143</v>
      </c>
      <c r="E1788" s="13" t="s">
        <v>3143</v>
      </c>
    </row>
    <row r="1789" spans="1:5" ht="25.15" customHeight="1" thickTop="1" thickBot="1" x14ac:dyDescent="0.3">
      <c r="A1789" s="37" t="s">
        <v>1443</v>
      </c>
      <c r="B1789" s="13" t="s">
        <v>37</v>
      </c>
      <c r="C1789" s="13" t="s">
        <v>3143</v>
      </c>
      <c r="D1789" s="13" t="s">
        <v>3143</v>
      </c>
      <c r="E1789" s="13" t="s">
        <v>3143</v>
      </c>
    </row>
    <row r="1790" spans="1:5" ht="25.15" customHeight="1" thickTop="1" thickBot="1" x14ac:dyDescent="0.3">
      <c r="A1790" s="37" t="s">
        <v>3373</v>
      </c>
      <c r="B1790" s="101" t="s">
        <v>47</v>
      </c>
      <c r="C1790" s="101" t="s">
        <v>3143</v>
      </c>
      <c r="D1790" s="101" t="s">
        <v>3143</v>
      </c>
      <c r="E1790" s="102" t="s">
        <v>6</v>
      </c>
    </row>
    <row r="1791" spans="1:5" ht="25.15" customHeight="1" thickTop="1" thickBot="1" x14ac:dyDescent="0.3">
      <c r="A1791" s="37" t="s">
        <v>1444</v>
      </c>
      <c r="B1791" s="13" t="s">
        <v>47</v>
      </c>
      <c r="C1791" s="13" t="s">
        <v>3143</v>
      </c>
      <c r="D1791" s="13" t="s">
        <v>3143</v>
      </c>
      <c r="E1791" s="13" t="s">
        <v>3143</v>
      </c>
    </row>
    <row r="1792" spans="1:5" ht="25.15" customHeight="1" thickTop="1" thickBot="1" x14ac:dyDescent="0.3">
      <c r="A1792" s="37" t="s">
        <v>3204</v>
      </c>
      <c r="B1792" s="13" t="s">
        <v>24</v>
      </c>
      <c r="C1792" s="13" t="s">
        <v>3143</v>
      </c>
      <c r="D1792" s="13" t="s">
        <v>3143</v>
      </c>
      <c r="E1792" s="13" t="s">
        <v>3143</v>
      </c>
    </row>
    <row r="1793" spans="1:5" ht="25.15" customHeight="1" thickTop="1" thickBot="1" x14ac:dyDescent="0.3">
      <c r="A1793" s="37" t="s">
        <v>3544</v>
      </c>
      <c r="B1793" s="13" t="s">
        <v>47</v>
      </c>
      <c r="C1793" s="13" t="s">
        <v>3143</v>
      </c>
      <c r="D1793" s="13" t="s">
        <v>26</v>
      </c>
      <c r="E1793" s="13" t="s">
        <v>6</v>
      </c>
    </row>
    <row r="1794" spans="1:5" ht="25.15" customHeight="1" thickTop="1" thickBot="1" x14ac:dyDescent="0.3">
      <c r="A1794" s="37" t="s">
        <v>1445</v>
      </c>
      <c r="B1794" s="13" t="s">
        <v>47</v>
      </c>
      <c r="C1794" s="13" t="s">
        <v>3143</v>
      </c>
      <c r="D1794" s="13" t="s">
        <v>26</v>
      </c>
      <c r="E1794" s="13" t="s">
        <v>3143</v>
      </c>
    </row>
    <row r="1795" spans="1:5" ht="25.15" customHeight="1" thickTop="1" thickBot="1" x14ac:dyDescent="0.3">
      <c r="A1795" s="37" t="s">
        <v>1446</v>
      </c>
      <c r="B1795" s="13" t="s">
        <v>47</v>
      </c>
      <c r="C1795" s="13" t="s">
        <v>3143</v>
      </c>
      <c r="D1795" s="13" t="s">
        <v>26</v>
      </c>
      <c r="E1795" s="13" t="s">
        <v>3143</v>
      </c>
    </row>
    <row r="1796" spans="1:5" ht="25.15" customHeight="1" thickTop="1" thickBot="1" x14ac:dyDescent="0.3">
      <c r="A1796" s="37" t="s">
        <v>1447</v>
      </c>
      <c r="B1796" s="13" t="s">
        <v>24</v>
      </c>
      <c r="C1796" s="13" t="s">
        <v>3143</v>
      </c>
      <c r="D1796" s="13" t="s">
        <v>3143</v>
      </c>
      <c r="E1796" s="13" t="s">
        <v>3143</v>
      </c>
    </row>
    <row r="1797" spans="1:5" ht="25.15" customHeight="1" thickTop="1" thickBot="1" x14ac:dyDescent="0.3">
      <c r="A1797" s="37" t="s">
        <v>1448</v>
      </c>
      <c r="B1797" s="13" t="s">
        <v>37</v>
      </c>
      <c r="C1797" s="13" t="s">
        <v>5</v>
      </c>
      <c r="D1797" s="13" t="s">
        <v>3143</v>
      </c>
      <c r="E1797" s="13" t="s">
        <v>3143</v>
      </c>
    </row>
    <row r="1798" spans="1:5" ht="25.15" customHeight="1" thickTop="1" thickBot="1" x14ac:dyDescent="0.3">
      <c r="A1798" s="37" t="s">
        <v>1449</v>
      </c>
      <c r="B1798" s="13" t="s">
        <v>24</v>
      </c>
      <c r="C1798" s="13" t="s">
        <v>3143</v>
      </c>
      <c r="D1798" s="13" t="s">
        <v>3143</v>
      </c>
      <c r="E1798" s="13" t="s">
        <v>3143</v>
      </c>
    </row>
    <row r="1799" spans="1:5" ht="25.15" customHeight="1" thickTop="1" thickBot="1" x14ac:dyDescent="0.3">
      <c r="A1799" s="37" t="s">
        <v>1450</v>
      </c>
      <c r="B1799" s="13" t="s">
        <v>37</v>
      </c>
      <c r="C1799" s="13" t="s">
        <v>3143</v>
      </c>
      <c r="D1799" s="13" t="s">
        <v>3143</v>
      </c>
      <c r="E1799" s="13" t="s">
        <v>3143</v>
      </c>
    </row>
    <row r="1800" spans="1:5" ht="25.15" customHeight="1" thickTop="1" thickBot="1" x14ac:dyDescent="0.3">
      <c r="A1800" s="37" t="s">
        <v>1451</v>
      </c>
      <c r="B1800" s="13" t="s">
        <v>37</v>
      </c>
      <c r="C1800" s="13" t="s">
        <v>3143</v>
      </c>
      <c r="D1800" s="13" t="s">
        <v>26</v>
      </c>
      <c r="E1800" s="13" t="s">
        <v>3143</v>
      </c>
    </row>
    <row r="1801" spans="1:5" ht="25.15" customHeight="1" thickTop="1" thickBot="1" x14ac:dyDescent="0.3">
      <c r="A1801" s="37" t="s">
        <v>1452</v>
      </c>
      <c r="B1801" s="13" t="s">
        <v>24</v>
      </c>
      <c r="C1801" s="13" t="s">
        <v>3143</v>
      </c>
      <c r="D1801" s="13" t="s">
        <v>3143</v>
      </c>
      <c r="E1801" s="13" t="s">
        <v>3143</v>
      </c>
    </row>
    <row r="1802" spans="1:5" ht="25.15" customHeight="1" thickTop="1" thickBot="1" x14ac:dyDescent="0.3">
      <c r="A1802" s="37" t="s">
        <v>1453</v>
      </c>
      <c r="B1802" s="13" t="s">
        <v>24</v>
      </c>
      <c r="C1802" s="13" t="s">
        <v>3143</v>
      </c>
      <c r="D1802" s="13" t="s">
        <v>3143</v>
      </c>
      <c r="E1802" s="13" t="s">
        <v>3143</v>
      </c>
    </row>
    <row r="1803" spans="1:5" ht="25.15" customHeight="1" thickTop="1" thickBot="1" x14ac:dyDescent="0.3">
      <c r="A1803" s="37" t="s">
        <v>1454</v>
      </c>
      <c r="B1803" s="13" t="s">
        <v>37</v>
      </c>
      <c r="C1803" s="13" t="s">
        <v>3143</v>
      </c>
      <c r="D1803" s="13" t="s">
        <v>3143</v>
      </c>
      <c r="E1803" s="13" t="s">
        <v>3143</v>
      </c>
    </row>
    <row r="1804" spans="1:5" ht="25.15" customHeight="1" thickTop="1" thickBot="1" x14ac:dyDescent="0.3">
      <c r="A1804" s="37" t="s">
        <v>1455</v>
      </c>
      <c r="B1804" s="13" t="s">
        <v>47</v>
      </c>
      <c r="C1804" s="13" t="s">
        <v>5</v>
      </c>
      <c r="D1804" s="13" t="s">
        <v>3143</v>
      </c>
      <c r="E1804" s="13" t="s">
        <v>3143</v>
      </c>
    </row>
    <row r="1805" spans="1:5" ht="25.15" customHeight="1" thickTop="1" thickBot="1" x14ac:dyDescent="0.3">
      <c r="A1805" s="37" t="s">
        <v>1456</v>
      </c>
      <c r="B1805" s="13" t="s">
        <v>24</v>
      </c>
      <c r="C1805" s="13" t="s">
        <v>3143</v>
      </c>
      <c r="D1805" s="13" t="s">
        <v>3143</v>
      </c>
      <c r="E1805" s="13" t="s">
        <v>3143</v>
      </c>
    </row>
    <row r="1806" spans="1:5" ht="25.15" customHeight="1" thickTop="1" thickBot="1" x14ac:dyDescent="0.3">
      <c r="A1806" s="37" t="s">
        <v>1457</v>
      </c>
      <c r="B1806" s="13" t="s">
        <v>47</v>
      </c>
      <c r="C1806" s="13" t="s">
        <v>3143</v>
      </c>
      <c r="D1806" s="13" t="s">
        <v>3143</v>
      </c>
      <c r="E1806" s="13" t="s">
        <v>3143</v>
      </c>
    </row>
    <row r="1807" spans="1:5" ht="25.15" customHeight="1" thickTop="1" thickBot="1" x14ac:dyDescent="0.3">
      <c r="A1807" s="37" t="s">
        <v>1458</v>
      </c>
      <c r="B1807" s="13" t="s">
        <v>47</v>
      </c>
      <c r="C1807" s="13" t="s">
        <v>3143</v>
      </c>
      <c r="D1807" s="13" t="s">
        <v>3143</v>
      </c>
      <c r="E1807" s="13" t="s">
        <v>3143</v>
      </c>
    </row>
    <row r="1808" spans="1:5" ht="25.15" customHeight="1" thickTop="1" thickBot="1" x14ac:dyDescent="0.3">
      <c r="A1808" s="37" t="s">
        <v>1459</v>
      </c>
      <c r="B1808" s="13" t="s">
        <v>37</v>
      </c>
      <c r="C1808" s="13" t="s">
        <v>3143</v>
      </c>
      <c r="D1808" s="13" t="s">
        <v>3143</v>
      </c>
      <c r="E1808" s="13" t="s">
        <v>3143</v>
      </c>
    </row>
    <row r="1809" spans="1:5" ht="25.15" customHeight="1" thickTop="1" thickBot="1" x14ac:dyDescent="0.3">
      <c r="A1809" s="37" t="s">
        <v>1460</v>
      </c>
      <c r="B1809" s="13" t="s">
        <v>47</v>
      </c>
      <c r="C1809" s="13" t="s">
        <v>3143</v>
      </c>
      <c r="D1809" s="13" t="s">
        <v>3143</v>
      </c>
      <c r="E1809" s="13" t="s">
        <v>3143</v>
      </c>
    </row>
    <row r="1810" spans="1:5" ht="25.15" customHeight="1" thickTop="1" thickBot="1" x14ac:dyDescent="0.3">
      <c r="A1810" s="37" t="s">
        <v>3656</v>
      </c>
      <c r="B1810" s="13" t="s">
        <v>24</v>
      </c>
      <c r="C1810" s="13" t="s">
        <v>3143</v>
      </c>
      <c r="D1810" s="13" t="s">
        <v>3143</v>
      </c>
      <c r="E1810" s="13" t="s">
        <v>3143</v>
      </c>
    </row>
    <row r="1811" spans="1:5" ht="25.15" customHeight="1" thickTop="1" thickBot="1" x14ac:dyDescent="0.3">
      <c r="A1811" s="37" t="s">
        <v>1461</v>
      </c>
      <c r="B1811" s="13" t="s">
        <v>37</v>
      </c>
      <c r="C1811" s="13" t="s">
        <v>3143</v>
      </c>
      <c r="D1811" s="13" t="s">
        <v>3143</v>
      </c>
      <c r="E1811" s="13" t="s">
        <v>3143</v>
      </c>
    </row>
    <row r="1812" spans="1:5" ht="25.15" customHeight="1" thickTop="1" thickBot="1" x14ac:dyDescent="0.3">
      <c r="A1812" s="37" t="s">
        <v>3083</v>
      </c>
      <c r="B1812" s="13" t="s">
        <v>24</v>
      </c>
      <c r="C1812" s="13" t="s">
        <v>3143</v>
      </c>
      <c r="D1812" s="13" t="s">
        <v>3143</v>
      </c>
      <c r="E1812" s="13" t="s">
        <v>3143</v>
      </c>
    </row>
    <row r="1813" spans="1:5" ht="25.15" customHeight="1" thickTop="1" thickBot="1" x14ac:dyDescent="0.3">
      <c r="A1813" s="37" t="s">
        <v>1462</v>
      </c>
      <c r="B1813" s="13" t="s">
        <v>24</v>
      </c>
      <c r="C1813" s="13" t="s">
        <v>3143</v>
      </c>
      <c r="D1813" s="13" t="s">
        <v>26</v>
      </c>
      <c r="E1813" s="13" t="s">
        <v>3143</v>
      </c>
    </row>
    <row r="1814" spans="1:5" ht="25.15" customHeight="1" thickTop="1" thickBot="1" x14ac:dyDescent="0.3">
      <c r="A1814" s="37" t="s">
        <v>1463</v>
      </c>
      <c r="B1814" s="13" t="s">
        <v>47</v>
      </c>
      <c r="C1814" s="13" t="s">
        <v>3143</v>
      </c>
      <c r="D1814" s="13" t="s">
        <v>26</v>
      </c>
      <c r="E1814" s="13" t="s">
        <v>3143</v>
      </c>
    </row>
    <row r="1815" spans="1:5" ht="25.15" customHeight="1" thickTop="1" thickBot="1" x14ac:dyDescent="0.3">
      <c r="A1815" s="37" t="s">
        <v>1464</v>
      </c>
      <c r="B1815" s="13" t="s">
        <v>24</v>
      </c>
      <c r="C1815" s="13" t="s">
        <v>3143</v>
      </c>
      <c r="D1815" s="13" t="s">
        <v>3143</v>
      </c>
      <c r="E1815" s="13" t="s">
        <v>3143</v>
      </c>
    </row>
    <row r="1816" spans="1:5" ht="25.15" customHeight="1" thickTop="1" thickBot="1" x14ac:dyDescent="0.3">
      <c r="A1816" s="37" t="s">
        <v>1465</v>
      </c>
      <c r="B1816" s="13" t="s">
        <v>24</v>
      </c>
      <c r="C1816" s="13" t="s">
        <v>3143</v>
      </c>
      <c r="D1816" s="13" t="s">
        <v>3143</v>
      </c>
      <c r="E1816" s="13" t="s">
        <v>3143</v>
      </c>
    </row>
    <row r="1817" spans="1:5" ht="25.15" customHeight="1" thickTop="1" thickBot="1" x14ac:dyDescent="0.3">
      <c r="A1817" s="37" t="s">
        <v>1466</v>
      </c>
      <c r="B1817" s="13" t="s">
        <v>24</v>
      </c>
      <c r="C1817" s="13" t="s">
        <v>3143</v>
      </c>
      <c r="D1817" s="13" t="s">
        <v>3143</v>
      </c>
      <c r="E1817" s="13" t="s">
        <v>3143</v>
      </c>
    </row>
    <row r="1818" spans="1:5" ht="25.15" customHeight="1" thickTop="1" thickBot="1" x14ac:dyDescent="0.3">
      <c r="A1818" s="37" t="s">
        <v>1467</v>
      </c>
      <c r="B1818" s="13" t="s">
        <v>29</v>
      </c>
      <c r="C1818" s="13" t="s">
        <v>3143</v>
      </c>
      <c r="D1818" s="13" t="s">
        <v>3143</v>
      </c>
      <c r="E1818" s="13" t="s">
        <v>3143</v>
      </c>
    </row>
    <row r="1819" spans="1:5" ht="25.15" customHeight="1" thickTop="1" thickBot="1" x14ac:dyDescent="0.3">
      <c r="A1819" s="37" t="s">
        <v>3205</v>
      </c>
      <c r="B1819" s="13" t="s">
        <v>24</v>
      </c>
      <c r="C1819" s="13" t="s">
        <v>3143</v>
      </c>
      <c r="D1819" s="13" t="s">
        <v>3143</v>
      </c>
      <c r="E1819" s="13" t="s">
        <v>3143</v>
      </c>
    </row>
    <row r="1820" spans="1:5" ht="25.15" customHeight="1" thickTop="1" thickBot="1" x14ac:dyDescent="0.3">
      <c r="A1820" s="37" t="s">
        <v>3055</v>
      </c>
      <c r="B1820" s="13" t="s">
        <v>47</v>
      </c>
      <c r="C1820" s="13" t="s">
        <v>3143</v>
      </c>
      <c r="D1820" s="13" t="s">
        <v>26</v>
      </c>
      <c r="E1820" s="13" t="s">
        <v>3143</v>
      </c>
    </row>
    <row r="1821" spans="1:5" ht="25.15" customHeight="1" thickTop="1" thickBot="1" x14ac:dyDescent="0.3">
      <c r="A1821" s="37" t="s">
        <v>1468</v>
      </c>
      <c r="B1821" s="13" t="s">
        <v>37</v>
      </c>
      <c r="C1821" s="13" t="s">
        <v>3143</v>
      </c>
      <c r="D1821" s="13" t="s">
        <v>3143</v>
      </c>
      <c r="E1821" s="13" t="s">
        <v>3143</v>
      </c>
    </row>
    <row r="1822" spans="1:5" ht="25.15" customHeight="1" thickTop="1" thickBot="1" x14ac:dyDescent="0.3">
      <c r="A1822" s="37" t="s">
        <v>1469</v>
      </c>
      <c r="B1822" s="13" t="s">
        <v>24</v>
      </c>
      <c r="C1822" s="13" t="s">
        <v>3143</v>
      </c>
      <c r="D1822" s="13" t="s">
        <v>3143</v>
      </c>
      <c r="E1822" s="13" t="s">
        <v>3143</v>
      </c>
    </row>
    <row r="1823" spans="1:5" ht="25.15" customHeight="1" thickTop="1" thickBot="1" x14ac:dyDescent="0.3">
      <c r="A1823" s="37" t="s">
        <v>3374</v>
      </c>
      <c r="B1823" s="13" t="s">
        <v>37</v>
      </c>
      <c r="C1823" s="13" t="s">
        <v>3143</v>
      </c>
      <c r="D1823" s="13" t="s">
        <v>3143</v>
      </c>
      <c r="E1823" s="13" t="s">
        <v>6</v>
      </c>
    </row>
    <row r="1824" spans="1:5" ht="25.15" customHeight="1" thickTop="1" thickBot="1" x14ac:dyDescent="0.3">
      <c r="A1824" s="37" t="s">
        <v>1470</v>
      </c>
      <c r="B1824" s="13" t="s">
        <v>24</v>
      </c>
      <c r="C1824" s="13" t="s">
        <v>3143</v>
      </c>
      <c r="D1824" s="13" t="s">
        <v>3143</v>
      </c>
      <c r="E1824" s="13" t="s">
        <v>3143</v>
      </c>
    </row>
    <row r="1825" spans="1:5" ht="25.15" customHeight="1" thickTop="1" thickBot="1" x14ac:dyDescent="0.3">
      <c r="A1825" s="37" t="s">
        <v>3565</v>
      </c>
      <c r="B1825" s="13" t="s">
        <v>47</v>
      </c>
      <c r="C1825" s="13" t="s">
        <v>5</v>
      </c>
      <c r="D1825" s="13" t="s">
        <v>3143</v>
      </c>
      <c r="E1825" s="13" t="s">
        <v>3143</v>
      </c>
    </row>
    <row r="1826" spans="1:5" ht="25.15" customHeight="1" thickTop="1" thickBot="1" x14ac:dyDescent="0.3">
      <c r="A1826" s="37" t="s">
        <v>1471</v>
      </c>
      <c r="B1826" s="13" t="s">
        <v>47</v>
      </c>
      <c r="C1826" s="13" t="s">
        <v>3143</v>
      </c>
      <c r="D1826" s="13" t="s">
        <v>3143</v>
      </c>
      <c r="E1826" s="13" t="s">
        <v>3143</v>
      </c>
    </row>
    <row r="1827" spans="1:5" ht="25.15" customHeight="1" thickTop="1" thickBot="1" x14ac:dyDescent="0.3">
      <c r="A1827" s="37" t="s">
        <v>1472</v>
      </c>
      <c r="B1827" s="101" t="s">
        <v>24</v>
      </c>
      <c r="C1827" s="101" t="s">
        <v>5</v>
      </c>
      <c r="D1827" s="101" t="s">
        <v>3143</v>
      </c>
      <c r="E1827" s="102" t="s">
        <v>3143</v>
      </c>
    </row>
    <row r="1828" spans="1:5" ht="25.15" customHeight="1" thickTop="1" thickBot="1" x14ac:dyDescent="0.3">
      <c r="A1828" s="37" t="s">
        <v>1473</v>
      </c>
      <c r="B1828" s="13" t="s">
        <v>47</v>
      </c>
      <c r="C1828" s="13" t="s">
        <v>3143</v>
      </c>
      <c r="D1828" s="13" t="s">
        <v>3143</v>
      </c>
      <c r="E1828" s="13" t="s">
        <v>3143</v>
      </c>
    </row>
    <row r="1829" spans="1:5" ht="25.15" customHeight="1" thickTop="1" thickBot="1" x14ac:dyDescent="0.3">
      <c r="A1829" s="37" t="s">
        <v>1474</v>
      </c>
      <c r="B1829" s="13" t="s">
        <v>47</v>
      </c>
      <c r="C1829" s="13" t="s">
        <v>3143</v>
      </c>
      <c r="D1829" s="13" t="s">
        <v>26</v>
      </c>
      <c r="E1829" s="13" t="s">
        <v>3143</v>
      </c>
    </row>
    <row r="1830" spans="1:5" ht="25.15" customHeight="1" thickTop="1" thickBot="1" x14ac:dyDescent="0.3">
      <c r="A1830" s="37" t="s">
        <v>1475</v>
      </c>
      <c r="B1830" s="13" t="s">
        <v>47</v>
      </c>
      <c r="C1830" s="13" t="s">
        <v>3143</v>
      </c>
      <c r="D1830" s="13" t="s">
        <v>3143</v>
      </c>
      <c r="E1830" s="13" t="s">
        <v>3143</v>
      </c>
    </row>
    <row r="1831" spans="1:5" ht="25.15" customHeight="1" thickTop="1" thickBot="1" x14ac:dyDescent="0.3">
      <c r="A1831" s="37" t="s">
        <v>1476</v>
      </c>
      <c r="B1831" s="13" t="s">
        <v>24</v>
      </c>
      <c r="C1831" s="13" t="s">
        <v>3143</v>
      </c>
      <c r="D1831" s="13" t="s">
        <v>3143</v>
      </c>
      <c r="E1831" s="13" t="s">
        <v>3143</v>
      </c>
    </row>
    <row r="1832" spans="1:5" ht="25.15" customHeight="1" thickTop="1" thickBot="1" x14ac:dyDescent="0.3">
      <c r="A1832" s="37" t="s">
        <v>1477</v>
      </c>
      <c r="B1832" s="13" t="s">
        <v>37</v>
      </c>
      <c r="C1832" s="13" t="s">
        <v>3143</v>
      </c>
      <c r="D1832" s="13" t="s">
        <v>3143</v>
      </c>
      <c r="E1832" s="13" t="s">
        <v>3143</v>
      </c>
    </row>
    <row r="1833" spans="1:5" ht="25.15" customHeight="1" thickTop="1" thickBot="1" x14ac:dyDescent="0.3">
      <c r="A1833" s="37" t="s">
        <v>1478</v>
      </c>
      <c r="B1833" s="13" t="s">
        <v>24</v>
      </c>
      <c r="C1833" s="13" t="s">
        <v>3143</v>
      </c>
      <c r="D1833" s="13" t="s">
        <v>3143</v>
      </c>
      <c r="E1833" s="13" t="s">
        <v>3143</v>
      </c>
    </row>
    <row r="1834" spans="1:5" ht="25.15" customHeight="1" thickTop="1" thickBot="1" x14ac:dyDescent="0.3">
      <c r="A1834" s="37" t="s">
        <v>1479</v>
      </c>
      <c r="B1834" s="13" t="s">
        <v>37</v>
      </c>
      <c r="C1834" s="13" t="s">
        <v>3143</v>
      </c>
      <c r="D1834" s="13" t="s">
        <v>3143</v>
      </c>
      <c r="E1834" s="13" t="s">
        <v>3143</v>
      </c>
    </row>
    <row r="1835" spans="1:5" ht="25.15" customHeight="1" thickTop="1" thickBot="1" x14ac:dyDescent="0.3">
      <c r="A1835" s="37" t="s">
        <v>1480</v>
      </c>
      <c r="B1835" s="13" t="s">
        <v>37</v>
      </c>
      <c r="C1835" s="13" t="s">
        <v>5</v>
      </c>
      <c r="D1835" s="13" t="s">
        <v>3143</v>
      </c>
      <c r="E1835" s="13" t="s">
        <v>3143</v>
      </c>
    </row>
    <row r="1836" spans="1:5" ht="25.15" customHeight="1" thickTop="1" thickBot="1" x14ac:dyDescent="0.3">
      <c r="A1836" s="37" t="s">
        <v>1481</v>
      </c>
      <c r="B1836" s="13" t="s">
        <v>61</v>
      </c>
      <c r="C1836" s="13" t="s">
        <v>3143</v>
      </c>
      <c r="D1836" s="13" t="s">
        <v>26</v>
      </c>
      <c r="E1836" s="13" t="s">
        <v>3143</v>
      </c>
    </row>
    <row r="1837" spans="1:5" ht="25.15" customHeight="1" thickTop="1" thickBot="1" x14ac:dyDescent="0.3">
      <c r="A1837" s="37" t="s">
        <v>1482</v>
      </c>
      <c r="B1837" s="13" t="s">
        <v>24</v>
      </c>
      <c r="C1837" s="13" t="s">
        <v>3143</v>
      </c>
      <c r="D1837" s="13" t="s">
        <v>3143</v>
      </c>
      <c r="E1837" s="13" t="s">
        <v>3143</v>
      </c>
    </row>
    <row r="1838" spans="1:5" ht="25.15" customHeight="1" thickTop="1" thickBot="1" x14ac:dyDescent="0.3">
      <c r="A1838" s="37" t="s">
        <v>3158</v>
      </c>
      <c r="B1838" s="13" t="s">
        <v>47</v>
      </c>
      <c r="C1838" s="13" t="s">
        <v>3143</v>
      </c>
      <c r="D1838" s="13" t="s">
        <v>3143</v>
      </c>
      <c r="E1838" s="13" t="s">
        <v>3143</v>
      </c>
    </row>
    <row r="1839" spans="1:5" ht="25.15" customHeight="1" thickTop="1" thickBot="1" x14ac:dyDescent="0.3">
      <c r="A1839" s="37" t="s">
        <v>1483</v>
      </c>
      <c r="B1839" s="13" t="s">
        <v>47</v>
      </c>
      <c r="C1839" s="13" t="s">
        <v>3143</v>
      </c>
      <c r="D1839" s="13" t="s">
        <v>3143</v>
      </c>
      <c r="E1839" s="13" t="s">
        <v>3143</v>
      </c>
    </row>
    <row r="1840" spans="1:5" ht="25.15" customHeight="1" thickTop="1" thickBot="1" x14ac:dyDescent="0.3">
      <c r="A1840" s="37" t="s">
        <v>3132</v>
      </c>
      <c r="B1840" s="13" t="s">
        <v>37</v>
      </c>
      <c r="C1840" s="13" t="s">
        <v>3143</v>
      </c>
      <c r="D1840" s="13" t="s">
        <v>3143</v>
      </c>
      <c r="E1840" s="13" t="s">
        <v>6</v>
      </c>
    </row>
    <row r="1841" spans="1:5" ht="25.15" customHeight="1" thickTop="1" thickBot="1" x14ac:dyDescent="0.3">
      <c r="A1841" s="37" t="s">
        <v>3206</v>
      </c>
      <c r="B1841" s="13" t="s">
        <v>37</v>
      </c>
      <c r="C1841" s="13" t="s">
        <v>3143</v>
      </c>
      <c r="D1841" s="13" t="s">
        <v>3143</v>
      </c>
      <c r="E1841" s="13" t="s">
        <v>6</v>
      </c>
    </row>
    <row r="1842" spans="1:5" ht="25.15" customHeight="1" thickTop="1" thickBot="1" x14ac:dyDescent="0.3">
      <c r="A1842" s="37" t="s">
        <v>3133</v>
      </c>
      <c r="B1842" s="13" t="s">
        <v>37</v>
      </c>
      <c r="C1842" s="13" t="s">
        <v>3143</v>
      </c>
      <c r="D1842" s="13" t="s">
        <v>3143</v>
      </c>
      <c r="E1842" s="13" t="s">
        <v>6</v>
      </c>
    </row>
    <row r="1843" spans="1:5" ht="25.15" customHeight="1" thickTop="1" thickBot="1" x14ac:dyDescent="0.3">
      <c r="A1843" s="37" t="s">
        <v>3375</v>
      </c>
      <c r="B1843" s="13" t="s">
        <v>24</v>
      </c>
      <c r="C1843" s="13" t="s">
        <v>3143</v>
      </c>
      <c r="D1843" s="13" t="s">
        <v>3143</v>
      </c>
      <c r="E1843" s="13" t="s">
        <v>6</v>
      </c>
    </row>
    <row r="1844" spans="1:5" ht="25.15" customHeight="1" thickTop="1" thickBot="1" x14ac:dyDescent="0.3">
      <c r="A1844" s="37" t="s">
        <v>1484</v>
      </c>
      <c r="B1844" s="13" t="s">
        <v>24</v>
      </c>
      <c r="C1844" s="13" t="s">
        <v>3143</v>
      </c>
      <c r="D1844" s="13" t="s">
        <v>3143</v>
      </c>
      <c r="E1844" s="13" t="s">
        <v>3143</v>
      </c>
    </row>
    <row r="1845" spans="1:5" ht="25.15" customHeight="1" thickTop="1" thickBot="1" x14ac:dyDescent="0.3">
      <c r="A1845" s="37" t="s">
        <v>3207</v>
      </c>
      <c r="B1845" s="13" t="s">
        <v>24</v>
      </c>
      <c r="C1845" s="13" t="s">
        <v>3143</v>
      </c>
      <c r="D1845" s="13" t="s">
        <v>3143</v>
      </c>
      <c r="E1845" s="13" t="s">
        <v>3143</v>
      </c>
    </row>
    <row r="1846" spans="1:5" ht="25.15" customHeight="1" thickTop="1" thickBot="1" x14ac:dyDescent="0.3">
      <c r="A1846" s="37" t="s">
        <v>1485</v>
      </c>
      <c r="B1846" s="13" t="s">
        <v>24</v>
      </c>
      <c r="C1846" s="13" t="s">
        <v>3143</v>
      </c>
      <c r="D1846" s="13" t="s">
        <v>3143</v>
      </c>
      <c r="E1846" s="13" t="s">
        <v>3143</v>
      </c>
    </row>
    <row r="1847" spans="1:5" ht="25.15" customHeight="1" thickTop="1" thickBot="1" x14ac:dyDescent="0.3">
      <c r="A1847" s="37" t="s">
        <v>3376</v>
      </c>
      <c r="B1847" s="13" t="s">
        <v>47</v>
      </c>
      <c r="C1847" s="13" t="s">
        <v>3143</v>
      </c>
      <c r="D1847" s="13" t="s">
        <v>3143</v>
      </c>
      <c r="E1847" s="13" t="s">
        <v>6</v>
      </c>
    </row>
    <row r="1848" spans="1:5" ht="25.15" customHeight="1" thickTop="1" thickBot="1" x14ac:dyDescent="0.3">
      <c r="A1848" s="37" t="s">
        <v>1486</v>
      </c>
      <c r="B1848" s="13" t="s">
        <v>47</v>
      </c>
      <c r="C1848" s="13" t="s">
        <v>3143</v>
      </c>
      <c r="D1848" s="13" t="s">
        <v>3143</v>
      </c>
      <c r="E1848" s="13" t="s">
        <v>3143</v>
      </c>
    </row>
    <row r="1849" spans="1:5" ht="25.15" customHeight="1" thickTop="1" thickBot="1" x14ac:dyDescent="0.3">
      <c r="A1849" s="37" t="s">
        <v>1487</v>
      </c>
      <c r="B1849" s="13" t="s">
        <v>29</v>
      </c>
      <c r="C1849" s="13" t="s">
        <v>3143</v>
      </c>
      <c r="D1849" s="13" t="s">
        <v>3143</v>
      </c>
      <c r="E1849" s="13" t="s">
        <v>3143</v>
      </c>
    </row>
    <row r="1850" spans="1:5" ht="25.15" customHeight="1" thickTop="1" thickBot="1" x14ac:dyDescent="0.3">
      <c r="A1850" s="37" t="s">
        <v>1488</v>
      </c>
      <c r="B1850" s="13" t="s">
        <v>37</v>
      </c>
      <c r="C1850" s="13" t="s">
        <v>3143</v>
      </c>
      <c r="D1850" s="13" t="s">
        <v>3143</v>
      </c>
      <c r="E1850" s="13" t="s">
        <v>3143</v>
      </c>
    </row>
    <row r="1851" spans="1:5" ht="25.15" customHeight="1" thickTop="1" thickBot="1" x14ac:dyDescent="0.3">
      <c r="A1851" s="37" t="s">
        <v>1489</v>
      </c>
      <c r="B1851" s="13" t="s">
        <v>37</v>
      </c>
      <c r="C1851" s="13" t="s">
        <v>3143</v>
      </c>
      <c r="D1851" s="13" t="s">
        <v>3143</v>
      </c>
      <c r="E1851" s="13" t="s">
        <v>3143</v>
      </c>
    </row>
    <row r="1852" spans="1:5" ht="25.15" customHeight="1" thickTop="1" thickBot="1" x14ac:dyDescent="0.3">
      <c r="A1852" s="37" t="s">
        <v>1490</v>
      </c>
      <c r="B1852" s="13" t="s">
        <v>24</v>
      </c>
      <c r="C1852" s="13" t="s">
        <v>5</v>
      </c>
      <c r="D1852" s="13" t="s">
        <v>3143</v>
      </c>
      <c r="E1852" s="13" t="s">
        <v>3143</v>
      </c>
    </row>
    <row r="1853" spans="1:5" ht="25.15" customHeight="1" thickTop="1" thickBot="1" x14ac:dyDescent="0.3">
      <c r="A1853" s="37" t="s">
        <v>1491</v>
      </c>
      <c r="B1853" s="13" t="s">
        <v>24</v>
      </c>
      <c r="C1853" s="13" t="s">
        <v>3143</v>
      </c>
      <c r="D1853" s="13" t="s">
        <v>3143</v>
      </c>
      <c r="E1853" s="13" t="s">
        <v>3143</v>
      </c>
    </row>
    <row r="1854" spans="1:5" ht="25.15" customHeight="1" thickTop="1" thickBot="1" x14ac:dyDescent="0.3">
      <c r="A1854" s="37" t="s">
        <v>1492</v>
      </c>
      <c r="B1854" s="13" t="s">
        <v>29</v>
      </c>
      <c r="C1854" s="13" t="s">
        <v>3143</v>
      </c>
      <c r="D1854" s="13" t="s">
        <v>3143</v>
      </c>
      <c r="E1854" s="13" t="s">
        <v>3143</v>
      </c>
    </row>
    <row r="1855" spans="1:5" ht="25.15" customHeight="1" thickTop="1" thickBot="1" x14ac:dyDescent="0.3">
      <c r="A1855" s="37" t="s">
        <v>1493</v>
      </c>
      <c r="B1855" s="13" t="s">
        <v>24</v>
      </c>
      <c r="C1855" s="13" t="s">
        <v>3143</v>
      </c>
      <c r="D1855" s="13" t="s">
        <v>3143</v>
      </c>
      <c r="E1855" s="13" t="s">
        <v>3143</v>
      </c>
    </row>
    <row r="1856" spans="1:5" ht="25.15" customHeight="1" thickTop="1" thickBot="1" x14ac:dyDescent="0.3">
      <c r="A1856" s="37" t="s">
        <v>1494</v>
      </c>
      <c r="B1856" s="13" t="s">
        <v>24</v>
      </c>
      <c r="C1856" s="13" t="s">
        <v>3143</v>
      </c>
      <c r="D1856" s="13" t="s">
        <v>3143</v>
      </c>
      <c r="E1856" s="13" t="s">
        <v>3143</v>
      </c>
    </row>
    <row r="1857" spans="1:5" ht="25.15" customHeight="1" thickTop="1" thickBot="1" x14ac:dyDescent="0.3">
      <c r="A1857" s="37" t="s">
        <v>1495</v>
      </c>
      <c r="B1857" s="13" t="s">
        <v>24</v>
      </c>
      <c r="C1857" s="13" t="s">
        <v>3143</v>
      </c>
      <c r="D1857" s="13" t="s">
        <v>3143</v>
      </c>
      <c r="E1857" s="13" t="s">
        <v>3143</v>
      </c>
    </row>
    <row r="1858" spans="1:5" ht="25.15" customHeight="1" thickTop="1" thickBot="1" x14ac:dyDescent="0.3">
      <c r="A1858" s="37" t="s">
        <v>1496</v>
      </c>
      <c r="B1858" s="13" t="s">
        <v>47</v>
      </c>
      <c r="C1858" s="13" t="s">
        <v>3143</v>
      </c>
      <c r="D1858" s="13" t="s">
        <v>3143</v>
      </c>
      <c r="E1858" s="13" t="s">
        <v>3143</v>
      </c>
    </row>
    <row r="1859" spans="1:5" ht="25.15" customHeight="1" thickTop="1" thickBot="1" x14ac:dyDescent="0.3">
      <c r="A1859" s="37" t="s">
        <v>1497</v>
      </c>
      <c r="B1859" s="13" t="s">
        <v>24</v>
      </c>
      <c r="C1859" s="13" t="s">
        <v>3143</v>
      </c>
      <c r="D1859" s="13" t="s">
        <v>3143</v>
      </c>
      <c r="E1859" s="13" t="s">
        <v>3143</v>
      </c>
    </row>
    <row r="1860" spans="1:5" ht="25.15" customHeight="1" thickTop="1" thickBot="1" x14ac:dyDescent="0.3">
      <c r="A1860" s="37" t="s">
        <v>3377</v>
      </c>
      <c r="B1860" s="13" t="s">
        <v>24</v>
      </c>
      <c r="C1860" s="13" t="s">
        <v>3143</v>
      </c>
      <c r="D1860" s="13" t="s">
        <v>26</v>
      </c>
      <c r="E1860" s="13" t="s">
        <v>6</v>
      </c>
    </row>
    <row r="1861" spans="1:5" ht="25.15" customHeight="1" thickTop="1" thickBot="1" x14ac:dyDescent="0.3">
      <c r="A1861" s="37" t="s">
        <v>3378</v>
      </c>
      <c r="B1861" s="13" t="s">
        <v>37</v>
      </c>
      <c r="C1861" s="13" t="s">
        <v>3143</v>
      </c>
      <c r="D1861" s="13" t="s">
        <v>3143</v>
      </c>
      <c r="E1861" s="13" t="s">
        <v>6</v>
      </c>
    </row>
    <row r="1862" spans="1:5" ht="25.15" customHeight="1" thickTop="1" thickBot="1" x14ac:dyDescent="0.3">
      <c r="A1862" s="37" t="s">
        <v>3379</v>
      </c>
      <c r="B1862" s="13" t="s">
        <v>37</v>
      </c>
      <c r="C1862" s="13" t="s">
        <v>3143</v>
      </c>
      <c r="D1862" s="13" t="s">
        <v>3143</v>
      </c>
      <c r="E1862" s="13" t="s">
        <v>6</v>
      </c>
    </row>
    <row r="1863" spans="1:5" ht="25.15" customHeight="1" thickTop="1" thickBot="1" x14ac:dyDescent="0.3">
      <c r="A1863" s="37" t="s">
        <v>1498</v>
      </c>
      <c r="B1863" s="13" t="s">
        <v>37</v>
      </c>
      <c r="C1863" s="13" t="s">
        <v>3143</v>
      </c>
      <c r="D1863" s="13" t="s">
        <v>3143</v>
      </c>
      <c r="E1863" s="13" t="s">
        <v>3143</v>
      </c>
    </row>
    <row r="1864" spans="1:5" ht="25.15" customHeight="1" thickTop="1" thickBot="1" x14ac:dyDescent="0.3">
      <c r="A1864" s="37" t="s">
        <v>1499</v>
      </c>
      <c r="B1864" s="13" t="s">
        <v>37</v>
      </c>
      <c r="C1864" s="13" t="s">
        <v>3143</v>
      </c>
      <c r="D1864" s="13" t="s">
        <v>3143</v>
      </c>
      <c r="E1864" s="13" t="s">
        <v>3143</v>
      </c>
    </row>
    <row r="1865" spans="1:5" ht="25.15" customHeight="1" thickTop="1" thickBot="1" x14ac:dyDescent="0.3">
      <c r="A1865" s="37" t="s">
        <v>1500</v>
      </c>
      <c r="B1865" s="13" t="s">
        <v>24</v>
      </c>
      <c r="C1865" s="13" t="s">
        <v>3143</v>
      </c>
      <c r="D1865" s="13" t="s">
        <v>3143</v>
      </c>
      <c r="E1865" s="13" t="s">
        <v>3143</v>
      </c>
    </row>
    <row r="1866" spans="1:5" ht="25.15" customHeight="1" thickTop="1" thickBot="1" x14ac:dyDescent="0.3">
      <c r="A1866" s="37" t="s">
        <v>1501</v>
      </c>
      <c r="B1866" s="13" t="s">
        <v>24</v>
      </c>
      <c r="C1866" s="13" t="s">
        <v>3143</v>
      </c>
      <c r="D1866" s="13" t="s">
        <v>3143</v>
      </c>
      <c r="E1866" s="13" t="s">
        <v>3143</v>
      </c>
    </row>
    <row r="1867" spans="1:5" ht="25.15" customHeight="1" thickTop="1" thickBot="1" x14ac:dyDescent="0.3">
      <c r="A1867" s="37" t="s">
        <v>1502</v>
      </c>
      <c r="B1867" s="13" t="s">
        <v>37</v>
      </c>
      <c r="C1867" s="13" t="s">
        <v>3143</v>
      </c>
      <c r="D1867" s="13" t="s">
        <v>3143</v>
      </c>
      <c r="E1867" s="13" t="s">
        <v>3143</v>
      </c>
    </row>
    <row r="1868" spans="1:5" ht="25.15" customHeight="1" thickTop="1" thickBot="1" x14ac:dyDescent="0.3">
      <c r="A1868" s="37" t="s">
        <v>1503</v>
      </c>
      <c r="B1868" s="13" t="s">
        <v>37</v>
      </c>
      <c r="C1868" s="13" t="s">
        <v>3143</v>
      </c>
      <c r="D1868" s="13" t="s">
        <v>3143</v>
      </c>
      <c r="E1868" s="13" t="s">
        <v>3143</v>
      </c>
    </row>
    <row r="1869" spans="1:5" ht="25.15" customHeight="1" thickTop="1" thickBot="1" x14ac:dyDescent="0.3">
      <c r="A1869" s="37" t="s">
        <v>1504</v>
      </c>
      <c r="B1869" s="13" t="s">
        <v>24</v>
      </c>
      <c r="C1869" s="13" t="s">
        <v>3143</v>
      </c>
      <c r="D1869" s="13" t="s">
        <v>3143</v>
      </c>
      <c r="E1869" s="13" t="s">
        <v>3143</v>
      </c>
    </row>
    <row r="1870" spans="1:5" ht="25.15" customHeight="1" thickTop="1" thickBot="1" x14ac:dyDescent="0.3">
      <c r="A1870" s="37" t="s">
        <v>3380</v>
      </c>
      <c r="B1870" s="13" t="s">
        <v>47</v>
      </c>
      <c r="C1870" s="13" t="s">
        <v>3143</v>
      </c>
      <c r="D1870" s="13" t="s">
        <v>26</v>
      </c>
      <c r="E1870" s="13" t="s">
        <v>6</v>
      </c>
    </row>
    <row r="1871" spans="1:5" ht="25.15" customHeight="1" thickTop="1" thickBot="1" x14ac:dyDescent="0.3">
      <c r="A1871" s="37" t="s">
        <v>1505</v>
      </c>
      <c r="B1871" s="13" t="s">
        <v>37</v>
      </c>
      <c r="C1871" s="13" t="s">
        <v>5</v>
      </c>
      <c r="D1871" s="13" t="s">
        <v>26</v>
      </c>
      <c r="E1871" s="13" t="s">
        <v>3143</v>
      </c>
    </row>
    <row r="1872" spans="1:5" ht="25.15" customHeight="1" thickTop="1" thickBot="1" x14ac:dyDescent="0.3">
      <c r="A1872" s="37" t="s">
        <v>3547</v>
      </c>
      <c r="B1872" s="13" t="s">
        <v>37</v>
      </c>
      <c r="C1872" s="13" t="s">
        <v>3143</v>
      </c>
      <c r="D1872" s="13" t="s">
        <v>3143</v>
      </c>
      <c r="E1872" s="13" t="s">
        <v>3143</v>
      </c>
    </row>
    <row r="1873" spans="1:5" ht="25.15" customHeight="1" thickTop="1" thickBot="1" x14ac:dyDescent="0.3">
      <c r="A1873" s="37" t="s">
        <v>3546</v>
      </c>
      <c r="B1873" s="13" t="s">
        <v>29</v>
      </c>
      <c r="C1873" s="13" t="s">
        <v>3143</v>
      </c>
      <c r="D1873" s="13" t="s">
        <v>3143</v>
      </c>
      <c r="E1873" s="13" t="s">
        <v>3143</v>
      </c>
    </row>
    <row r="1874" spans="1:5" ht="25.15" customHeight="1" thickTop="1" thickBot="1" x14ac:dyDescent="0.3">
      <c r="A1874" s="37" t="s">
        <v>1506</v>
      </c>
      <c r="B1874" s="13" t="s">
        <v>24</v>
      </c>
      <c r="C1874" s="13" t="s">
        <v>3143</v>
      </c>
      <c r="D1874" s="13" t="s">
        <v>3143</v>
      </c>
      <c r="E1874" s="13" t="s">
        <v>3143</v>
      </c>
    </row>
    <row r="1875" spans="1:5" ht="25.15" customHeight="1" thickTop="1" thickBot="1" x14ac:dyDescent="0.3">
      <c r="A1875" s="37" t="s">
        <v>1507</v>
      </c>
      <c r="B1875" s="13" t="s">
        <v>24</v>
      </c>
      <c r="C1875" s="13" t="s">
        <v>3143</v>
      </c>
      <c r="D1875" s="13" t="s">
        <v>3143</v>
      </c>
      <c r="E1875" s="13" t="s">
        <v>3143</v>
      </c>
    </row>
    <row r="1876" spans="1:5" ht="25.15" customHeight="1" thickTop="1" thickBot="1" x14ac:dyDescent="0.3">
      <c r="A1876" s="37" t="s">
        <v>1508</v>
      </c>
      <c r="B1876" s="13" t="s">
        <v>24</v>
      </c>
      <c r="C1876" s="13" t="s">
        <v>3143</v>
      </c>
      <c r="D1876" s="13" t="s">
        <v>3143</v>
      </c>
      <c r="E1876" s="13" t="s">
        <v>3143</v>
      </c>
    </row>
    <row r="1877" spans="1:5" ht="25.15" customHeight="1" thickTop="1" thickBot="1" x14ac:dyDescent="0.3">
      <c r="A1877" s="37" t="s">
        <v>2927</v>
      </c>
      <c r="B1877" s="13" t="s">
        <v>24</v>
      </c>
      <c r="C1877" s="13" t="s">
        <v>3143</v>
      </c>
      <c r="D1877" s="13" t="s">
        <v>3143</v>
      </c>
      <c r="E1877" s="13" t="s">
        <v>3143</v>
      </c>
    </row>
    <row r="1878" spans="1:5" ht="25.15" customHeight="1" thickTop="1" thickBot="1" x14ac:dyDescent="0.3">
      <c r="A1878" s="37" t="s">
        <v>3095</v>
      </c>
      <c r="B1878" s="13" t="s">
        <v>24</v>
      </c>
      <c r="C1878" s="13" t="s">
        <v>3143</v>
      </c>
      <c r="D1878" s="13" t="s">
        <v>3143</v>
      </c>
      <c r="E1878" s="13" t="s">
        <v>3143</v>
      </c>
    </row>
    <row r="1879" spans="1:5" ht="25.15" customHeight="1" thickTop="1" thickBot="1" x14ac:dyDescent="0.3">
      <c r="A1879" s="37" t="s">
        <v>1509</v>
      </c>
      <c r="B1879" s="13" t="s">
        <v>24</v>
      </c>
      <c r="C1879" s="13" t="s">
        <v>3143</v>
      </c>
      <c r="D1879" s="13" t="s">
        <v>3143</v>
      </c>
      <c r="E1879" s="13" t="s">
        <v>3143</v>
      </c>
    </row>
    <row r="1880" spans="1:5" ht="25.15" customHeight="1" thickTop="1" thickBot="1" x14ac:dyDescent="0.3">
      <c r="A1880" s="37" t="s">
        <v>3381</v>
      </c>
      <c r="B1880" s="13" t="s">
        <v>24</v>
      </c>
      <c r="C1880" s="13" t="s">
        <v>3143</v>
      </c>
      <c r="D1880" s="13" t="s">
        <v>3143</v>
      </c>
      <c r="E1880" s="13" t="s">
        <v>6</v>
      </c>
    </row>
    <row r="1881" spans="1:5" ht="25.15" customHeight="1" thickTop="1" thickBot="1" x14ac:dyDescent="0.3">
      <c r="A1881" s="37" t="s">
        <v>1510</v>
      </c>
      <c r="B1881" s="13" t="s">
        <v>37</v>
      </c>
      <c r="C1881" s="13" t="s">
        <v>3143</v>
      </c>
      <c r="D1881" s="13" t="s">
        <v>3143</v>
      </c>
      <c r="E1881" s="13" t="s">
        <v>3143</v>
      </c>
    </row>
    <row r="1882" spans="1:5" ht="25.15" customHeight="1" thickTop="1" thickBot="1" x14ac:dyDescent="0.3">
      <c r="A1882" s="37" t="s">
        <v>3382</v>
      </c>
      <c r="B1882" s="13" t="s">
        <v>24</v>
      </c>
      <c r="C1882" s="13" t="s">
        <v>3143</v>
      </c>
      <c r="D1882" s="13" t="s">
        <v>3143</v>
      </c>
      <c r="E1882" s="13" t="s">
        <v>6</v>
      </c>
    </row>
    <row r="1883" spans="1:5" ht="25.15" customHeight="1" thickTop="1" thickBot="1" x14ac:dyDescent="0.3">
      <c r="A1883" s="37" t="s">
        <v>3383</v>
      </c>
      <c r="B1883" s="13" t="s">
        <v>37</v>
      </c>
      <c r="C1883" s="13" t="s">
        <v>3143</v>
      </c>
      <c r="D1883" s="13" t="s">
        <v>3143</v>
      </c>
      <c r="E1883" s="13" t="s">
        <v>6</v>
      </c>
    </row>
    <row r="1884" spans="1:5" ht="25.15" customHeight="1" thickTop="1" thickBot="1" x14ac:dyDescent="0.3">
      <c r="A1884" s="37" t="s">
        <v>3384</v>
      </c>
      <c r="B1884" s="13" t="s">
        <v>24</v>
      </c>
      <c r="C1884" s="13" t="s">
        <v>3143</v>
      </c>
      <c r="D1884" s="13" t="s">
        <v>3143</v>
      </c>
      <c r="E1884" s="13" t="s">
        <v>6</v>
      </c>
    </row>
    <row r="1885" spans="1:5" ht="25.15" customHeight="1" thickTop="1" thickBot="1" x14ac:dyDescent="0.3">
      <c r="A1885" s="37" t="s">
        <v>1511</v>
      </c>
      <c r="B1885" s="13" t="s">
        <v>24</v>
      </c>
      <c r="C1885" s="13" t="s">
        <v>5</v>
      </c>
      <c r="D1885" s="13" t="s">
        <v>3143</v>
      </c>
      <c r="E1885" s="13" t="s">
        <v>3143</v>
      </c>
    </row>
    <row r="1886" spans="1:5" ht="25.15" customHeight="1" thickTop="1" thickBot="1" x14ac:dyDescent="0.3">
      <c r="A1886" s="37" t="s">
        <v>1512</v>
      </c>
      <c r="B1886" s="13" t="s">
        <v>37</v>
      </c>
      <c r="C1886" s="13" t="s">
        <v>3143</v>
      </c>
      <c r="D1886" s="13" t="s">
        <v>3143</v>
      </c>
      <c r="E1886" s="13" t="s">
        <v>3143</v>
      </c>
    </row>
    <row r="1887" spans="1:5" ht="25.15" customHeight="1" thickTop="1" thickBot="1" x14ac:dyDescent="0.3">
      <c r="A1887" s="37" t="s">
        <v>1513</v>
      </c>
      <c r="B1887" s="13" t="s">
        <v>24</v>
      </c>
      <c r="C1887" s="13" t="s">
        <v>3143</v>
      </c>
      <c r="D1887" s="13" t="s">
        <v>3143</v>
      </c>
      <c r="E1887" s="13" t="s">
        <v>3143</v>
      </c>
    </row>
    <row r="1888" spans="1:5" ht="25.15" customHeight="1" thickTop="1" thickBot="1" x14ac:dyDescent="0.3">
      <c r="A1888" s="37" t="s">
        <v>3385</v>
      </c>
      <c r="B1888" s="13" t="s">
        <v>24</v>
      </c>
      <c r="C1888" s="13" t="s">
        <v>3143</v>
      </c>
      <c r="D1888" s="13" t="s">
        <v>3143</v>
      </c>
      <c r="E1888" s="13" t="s">
        <v>6</v>
      </c>
    </row>
    <row r="1889" spans="1:5" ht="25.15" customHeight="1" thickTop="1" thickBot="1" x14ac:dyDescent="0.3">
      <c r="A1889" s="37" t="s">
        <v>1514</v>
      </c>
      <c r="B1889" s="13" t="s">
        <v>24</v>
      </c>
      <c r="C1889" s="13" t="s">
        <v>3143</v>
      </c>
      <c r="D1889" s="13" t="s">
        <v>3143</v>
      </c>
      <c r="E1889" s="13" t="s">
        <v>3143</v>
      </c>
    </row>
    <row r="1890" spans="1:5" ht="25.15" customHeight="1" thickTop="1" thickBot="1" x14ac:dyDescent="0.3">
      <c r="A1890" s="37" t="s">
        <v>3386</v>
      </c>
      <c r="B1890" s="13" t="s">
        <v>24</v>
      </c>
      <c r="C1890" s="13" t="s">
        <v>3143</v>
      </c>
      <c r="D1890" s="13" t="s">
        <v>3143</v>
      </c>
      <c r="E1890" s="13" t="s">
        <v>6</v>
      </c>
    </row>
    <row r="1891" spans="1:5" ht="25.15" customHeight="1" thickTop="1" thickBot="1" x14ac:dyDescent="0.3">
      <c r="A1891" s="37" t="s">
        <v>3387</v>
      </c>
      <c r="B1891" s="13" t="s">
        <v>24</v>
      </c>
      <c r="C1891" s="13" t="s">
        <v>3143</v>
      </c>
      <c r="D1891" s="13" t="s">
        <v>3143</v>
      </c>
      <c r="E1891" s="13" t="s">
        <v>6</v>
      </c>
    </row>
    <row r="1892" spans="1:5" ht="25.15" customHeight="1" thickTop="1" thickBot="1" x14ac:dyDescent="0.3">
      <c r="A1892" s="37" t="s">
        <v>1515</v>
      </c>
      <c r="B1892" s="13" t="s">
        <v>29</v>
      </c>
      <c r="C1892" s="13" t="s">
        <v>3143</v>
      </c>
      <c r="D1892" s="13" t="s">
        <v>3143</v>
      </c>
      <c r="E1892" s="13" t="s">
        <v>3143</v>
      </c>
    </row>
    <row r="1893" spans="1:5" ht="25.15" customHeight="1" thickTop="1" thickBot="1" x14ac:dyDescent="0.3">
      <c r="A1893" s="37" t="s">
        <v>1516</v>
      </c>
      <c r="B1893" s="13" t="s">
        <v>37</v>
      </c>
      <c r="C1893" s="13" t="s">
        <v>3143</v>
      </c>
      <c r="D1893" s="13" t="s">
        <v>26</v>
      </c>
      <c r="E1893" s="13" t="s">
        <v>3143</v>
      </c>
    </row>
    <row r="1894" spans="1:5" ht="25.15" customHeight="1" thickTop="1" thickBot="1" x14ac:dyDescent="0.3">
      <c r="A1894" s="37" t="s">
        <v>1517</v>
      </c>
      <c r="B1894" s="13" t="s">
        <v>24</v>
      </c>
      <c r="C1894" s="13" t="s">
        <v>3143</v>
      </c>
      <c r="D1894" s="13" t="s">
        <v>26</v>
      </c>
      <c r="E1894" s="13" t="s">
        <v>3143</v>
      </c>
    </row>
    <row r="1895" spans="1:5" ht="25.15" customHeight="1" thickTop="1" thickBot="1" x14ac:dyDescent="0.3">
      <c r="A1895" s="37" t="s">
        <v>3388</v>
      </c>
      <c r="B1895" s="13" t="s">
        <v>24</v>
      </c>
      <c r="C1895" s="13" t="s">
        <v>3143</v>
      </c>
      <c r="D1895" s="13" t="s">
        <v>26</v>
      </c>
      <c r="E1895" s="13" t="s">
        <v>6</v>
      </c>
    </row>
    <row r="1896" spans="1:5" ht="25.15" customHeight="1" thickTop="1" thickBot="1" x14ac:dyDescent="0.3">
      <c r="A1896" s="37" t="s">
        <v>3090</v>
      </c>
      <c r="B1896" s="13" t="s">
        <v>24</v>
      </c>
      <c r="C1896" s="13" t="s">
        <v>3143</v>
      </c>
      <c r="D1896" s="13" t="s">
        <v>3143</v>
      </c>
      <c r="E1896" s="13" t="s">
        <v>3143</v>
      </c>
    </row>
    <row r="1897" spans="1:5" ht="25.15" customHeight="1" thickTop="1" thickBot="1" x14ac:dyDescent="0.3">
      <c r="A1897" s="37" t="s">
        <v>1518</v>
      </c>
      <c r="B1897" s="13" t="s">
        <v>24</v>
      </c>
      <c r="C1897" s="13" t="s">
        <v>3143</v>
      </c>
      <c r="D1897" s="13" t="s">
        <v>26</v>
      </c>
      <c r="E1897" s="13" t="s">
        <v>3143</v>
      </c>
    </row>
    <row r="1898" spans="1:5" ht="25.15" customHeight="1" thickTop="1" thickBot="1" x14ac:dyDescent="0.3">
      <c r="A1898" s="37" t="s">
        <v>1519</v>
      </c>
      <c r="B1898" s="13" t="s">
        <v>37</v>
      </c>
      <c r="C1898" s="13" t="s">
        <v>3143</v>
      </c>
      <c r="D1898" s="13" t="s">
        <v>3143</v>
      </c>
      <c r="E1898" s="13" t="s">
        <v>3143</v>
      </c>
    </row>
    <row r="1899" spans="1:5" ht="25.15" customHeight="1" thickTop="1" thickBot="1" x14ac:dyDescent="0.3">
      <c r="A1899" s="37" t="s">
        <v>1520</v>
      </c>
      <c r="B1899" s="13" t="s">
        <v>37</v>
      </c>
      <c r="C1899" s="13" t="s">
        <v>3143</v>
      </c>
      <c r="D1899" s="13" t="s">
        <v>3143</v>
      </c>
      <c r="E1899" s="13" t="s">
        <v>3143</v>
      </c>
    </row>
    <row r="1900" spans="1:5" ht="25.15" customHeight="1" thickTop="1" thickBot="1" x14ac:dyDescent="0.3">
      <c r="A1900" s="37" t="s">
        <v>1521</v>
      </c>
      <c r="B1900" s="13" t="s">
        <v>29</v>
      </c>
      <c r="C1900" s="13" t="s">
        <v>3143</v>
      </c>
      <c r="D1900" s="13" t="s">
        <v>3143</v>
      </c>
      <c r="E1900" s="13" t="s">
        <v>3143</v>
      </c>
    </row>
    <row r="1901" spans="1:5" ht="25.15" customHeight="1" thickTop="1" thickBot="1" x14ac:dyDescent="0.3">
      <c r="A1901" s="37" t="s">
        <v>1522</v>
      </c>
      <c r="B1901" s="13" t="s">
        <v>37</v>
      </c>
      <c r="C1901" s="13" t="s">
        <v>3143</v>
      </c>
      <c r="D1901" s="13" t="s">
        <v>3143</v>
      </c>
      <c r="E1901" s="13" t="s">
        <v>3143</v>
      </c>
    </row>
    <row r="1902" spans="1:5" ht="25.15" customHeight="1" thickTop="1" thickBot="1" x14ac:dyDescent="0.3">
      <c r="A1902" s="37" t="s">
        <v>3389</v>
      </c>
      <c r="B1902" s="13" t="s">
        <v>24</v>
      </c>
      <c r="C1902" s="13" t="s">
        <v>3143</v>
      </c>
      <c r="D1902" s="13" t="s">
        <v>3143</v>
      </c>
      <c r="E1902" s="13" t="s">
        <v>6</v>
      </c>
    </row>
    <row r="1903" spans="1:5" ht="25.15" customHeight="1" thickTop="1" thickBot="1" x14ac:dyDescent="0.3">
      <c r="A1903" s="37" t="s">
        <v>1523</v>
      </c>
      <c r="B1903" s="13" t="s">
        <v>47</v>
      </c>
      <c r="C1903" s="13" t="s">
        <v>3143</v>
      </c>
      <c r="D1903" s="13" t="s">
        <v>26</v>
      </c>
      <c r="E1903" s="13" t="s">
        <v>3143</v>
      </c>
    </row>
    <row r="1904" spans="1:5" ht="25.15" customHeight="1" thickTop="1" thickBot="1" x14ac:dyDescent="0.3">
      <c r="A1904" s="37" t="s">
        <v>3390</v>
      </c>
      <c r="B1904" s="13" t="s">
        <v>37</v>
      </c>
      <c r="C1904" s="13" t="s">
        <v>3143</v>
      </c>
      <c r="D1904" s="13" t="s">
        <v>3143</v>
      </c>
      <c r="E1904" s="13" t="s">
        <v>6</v>
      </c>
    </row>
    <row r="1905" spans="1:5" ht="25.15" customHeight="1" thickTop="1" thickBot="1" x14ac:dyDescent="0.3">
      <c r="A1905" s="37" t="s">
        <v>1524</v>
      </c>
      <c r="B1905" s="13" t="s">
        <v>24</v>
      </c>
      <c r="C1905" s="13" t="s">
        <v>3143</v>
      </c>
      <c r="D1905" s="13" t="s">
        <v>3143</v>
      </c>
      <c r="E1905" s="13" t="s">
        <v>3143</v>
      </c>
    </row>
    <row r="1906" spans="1:5" ht="25.15" customHeight="1" thickTop="1" thickBot="1" x14ac:dyDescent="0.3">
      <c r="A1906" s="37" t="s">
        <v>1525</v>
      </c>
      <c r="B1906" s="13" t="s">
        <v>24</v>
      </c>
      <c r="C1906" s="13" t="s">
        <v>5</v>
      </c>
      <c r="D1906" s="13" t="s">
        <v>3143</v>
      </c>
      <c r="E1906" s="13" t="s">
        <v>3143</v>
      </c>
    </row>
    <row r="1907" spans="1:5" ht="25.15" customHeight="1" thickTop="1" thickBot="1" x14ac:dyDescent="0.3">
      <c r="A1907" s="37" t="s">
        <v>1526</v>
      </c>
      <c r="B1907" s="13" t="s">
        <v>24</v>
      </c>
      <c r="C1907" s="13" t="s">
        <v>3143</v>
      </c>
      <c r="D1907" s="13" t="s">
        <v>3143</v>
      </c>
      <c r="E1907" s="13" t="s">
        <v>3143</v>
      </c>
    </row>
    <row r="1908" spans="1:5" ht="25.15" customHeight="1" thickTop="1" thickBot="1" x14ac:dyDescent="0.3">
      <c r="A1908" s="37" t="s">
        <v>1527</v>
      </c>
      <c r="B1908" s="13" t="s">
        <v>37</v>
      </c>
      <c r="C1908" s="13" t="s">
        <v>3143</v>
      </c>
      <c r="D1908" s="13" t="s">
        <v>3143</v>
      </c>
      <c r="E1908" s="13" t="s">
        <v>3143</v>
      </c>
    </row>
    <row r="1909" spans="1:5" ht="25.15" customHeight="1" thickTop="1" thickBot="1" x14ac:dyDescent="0.3">
      <c r="A1909" s="37" t="s">
        <v>1528</v>
      </c>
      <c r="B1909" s="13" t="s">
        <v>24</v>
      </c>
      <c r="C1909" s="13" t="s">
        <v>3143</v>
      </c>
      <c r="D1909" s="13" t="s">
        <v>3143</v>
      </c>
      <c r="E1909" s="13" t="s">
        <v>3143</v>
      </c>
    </row>
    <row r="1910" spans="1:5" ht="25.15" customHeight="1" thickTop="1" thickBot="1" x14ac:dyDescent="0.3">
      <c r="A1910" s="37" t="s">
        <v>3391</v>
      </c>
      <c r="B1910" s="13" t="s">
        <v>24</v>
      </c>
      <c r="C1910" s="13" t="s">
        <v>3143</v>
      </c>
      <c r="D1910" s="13" t="s">
        <v>3143</v>
      </c>
      <c r="E1910" s="13" t="s">
        <v>6</v>
      </c>
    </row>
    <row r="1911" spans="1:5" ht="25.15" customHeight="1" thickTop="1" thickBot="1" x14ac:dyDescent="0.3">
      <c r="A1911" s="37" t="s">
        <v>3392</v>
      </c>
      <c r="B1911" s="13" t="s">
        <v>24</v>
      </c>
      <c r="C1911" s="13" t="s">
        <v>3143</v>
      </c>
      <c r="D1911" s="13" t="s">
        <v>3143</v>
      </c>
      <c r="E1911" s="13" t="s">
        <v>6</v>
      </c>
    </row>
    <row r="1912" spans="1:5" ht="25.15" customHeight="1" thickTop="1" thickBot="1" x14ac:dyDescent="0.3">
      <c r="A1912" s="37" t="s">
        <v>2994</v>
      </c>
      <c r="B1912" s="13" t="s">
        <v>24</v>
      </c>
      <c r="C1912" s="13" t="s">
        <v>3143</v>
      </c>
      <c r="D1912" s="13" t="s">
        <v>3143</v>
      </c>
      <c r="E1912" s="13" t="s">
        <v>3143</v>
      </c>
    </row>
    <row r="1913" spans="1:5" ht="25.15" customHeight="1" thickTop="1" thickBot="1" x14ac:dyDescent="0.3">
      <c r="A1913" s="37" t="s">
        <v>1529</v>
      </c>
      <c r="B1913" s="13" t="s">
        <v>24</v>
      </c>
      <c r="C1913" s="13" t="s">
        <v>3143</v>
      </c>
      <c r="D1913" s="13" t="s">
        <v>26</v>
      </c>
      <c r="E1913" s="13" t="s">
        <v>3143</v>
      </c>
    </row>
    <row r="1914" spans="1:5" ht="25.15" customHeight="1" thickTop="1" thickBot="1" x14ac:dyDescent="0.3">
      <c r="A1914" s="37" t="s">
        <v>1530</v>
      </c>
      <c r="B1914" s="13" t="s">
        <v>29</v>
      </c>
      <c r="C1914" s="13" t="s">
        <v>3143</v>
      </c>
      <c r="D1914" s="13" t="s">
        <v>3143</v>
      </c>
      <c r="E1914" s="13" t="s">
        <v>3143</v>
      </c>
    </row>
    <row r="1915" spans="1:5" ht="25.15" customHeight="1" thickTop="1" thickBot="1" x14ac:dyDescent="0.3">
      <c r="A1915" s="37" t="s">
        <v>1531</v>
      </c>
      <c r="B1915" s="13" t="s">
        <v>29</v>
      </c>
      <c r="C1915" s="13" t="s">
        <v>3143</v>
      </c>
      <c r="D1915" s="13" t="s">
        <v>3143</v>
      </c>
      <c r="E1915" s="13" t="s">
        <v>3143</v>
      </c>
    </row>
    <row r="1916" spans="1:5" ht="25.15" customHeight="1" thickTop="1" thickBot="1" x14ac:dyDescent="0.3">
      <c r="A1916" s="37" t="s">
        <v>1532</v>
      </c>
      <c r="B1916" s="13" t="s">
        <v>37</v>
      </c>
      <c r="C1916" s="13" t="s">
        <v>3143</v>
      </c>
      <c r="D1916" s="13" t="s">
        <v>3143</v>
      </c>
      <c r="E1916" s="13" t="s">
        <v>3143</v>
      </c>
    </row>
    <row r="1917" spans="1:5" ht="25.15" customHeight="1" thickTop="1" thickBot="1" x14ac:dyDescent="0.3">
      <c r="A1917" s="37" t="s">
        <v>1533</v>
      </c>
      <c r="B1917" s="13" t="s">
        <v>47</v>
      </c>
      <c r="C1917" s="13" t="s">
        <v>3143</v>
      </c>
      <c r="D1917" s="13" t="s">
        <v>26</v>
      </c>
      <c r="E1917" s="13" t="s">
        <v>3143</v>
      </c>
    </row>
    <row r="1918" spans="1:5" ht="25.15" customHeight="1" thickTop="1" thickBot="1" x14ac:dyDescent="0.3">
      <c r="A1918" s="37" t="s">
        <v>1534</v>
      </c>
      <c r="B1918" s="13" t="s">
        <v>24</v>
      </c>
      <c r="C1918" s="13" t="s">
        <v>3143</v>
      </c>
      <c r="D1918" s="13" t="s">
        <v>3143</v>
      </c>
      <c r="E1918" s="13" t="s">
        <v>3143</v>
      </c>
    </row>
    <row r="1919" spans="1:5" ht="25.15" customHeight="1" thickTop="1" thickBot="1" x14ac:dyDescent="0.3">
      <c r="A1919" s="37" t="s">
        <v>1535</v>
      </c>
      <c r="B1919" s="13" t="s">
        <v>24</v>
      </c>
      <c r="C1919" s="13" t="s">
        <v>3143</v>
      </c>
      <c r="D1919" s="13" t="s">
        <v>3143</v>
      </c>
      <c r="E1919" s="13" t="s">
        <v>3143</v>
      </c>
    </row>
    <row r="1920" spans="1:5" ht="25.15" customHeight="1" thickTop="1" thickBot="1" x14ac:dyDescent="0.3">
      <c r="A1920" s="37" t="s">
        <v>1536</v>
      </c>
      <c r="B1920" s="13" t="s">
        <v>37</v>
      </c>
      <c r="C1920" s="13" t="s">
        <v>3143</v>
      </c>
      <c r="D1920" s="13" t="s">
        <v>3143</v>
      </c>
      <c r="E1920" s="13" t="s">
        <v>3143</v>
      </c>
    </row>
    <row r="1921" spans="1:5" ht="25.15" customHeight="1" thickTop="1" thickBot="1" x14ac:dyDescent="0.3">
      <c r="A1921" s="37" t="s">
        <v>1537</v>
      </c>
      <c r="B1921" s="13" t="s">
        <v>37</v>
      </c>
      <c r="C1921" s="13" t="s">
        <v>3143</v>
      </c>
      <c r="D1921" s="13" t="s">
        <v>26</v>
      </c>
      <c r="E1921" s="13" t="s">
        <v>3143</v>
      </c>
    </row>
    <row r="1922" spans="1:5" ht="25.15" customHeight="1" thickTop="1" thickBot="1" x14ac:dyDescent="0.3">
      <c r="A1922" s="37" t="s">
        <v>1538</v>
      </c>
      <c r="B1922" s="13" t="s">
        <v>24</v>
      </c>
      <c r="C1922" s="13" t="s">
        <v>3143</v>
      </c>
      <c r="D1922" s="13" t="s">
        <v>3143</v>
      </c>
      <c r="E1922" s="13" t="s">
        <v>3143</v>
      </c>
    </row>
    <row r="1923" spans="1:5" ht="25.15" customHeight="1" thickTop="1" thickBot="1" x14ac:dyDescent="0.3">
      <c r="A1923" s="37" t="s">
        <v>3031</v>
      </c>
      <c r="B1923" s="13" t="s">
        <v>24</v>
      </c>
      <c r="C1923" s="13" t="s">
        <v>3143</v>
      </c>
      <c r="D1923" s="13" t="s">
        <v>3143</v>
      </c>
      <c r="E1923" s="13" t="s">
        <v>3143</v>
      </c>
    </row>
    <row r="1924" spans="1:5" ht="25.15" customHeight="1" thickTop="1" thickBot="1" x14ac:dyDescent="0.3">
      <c r="A1924" s="37" t="s">
        <v>1539</v>
      </c>
      <c r="B1924" s="13" t="s">
        <v>47</v>
      </c>
      <c r="C1924" s="13" t="s">
        <v>3143</v>
      </c>
      <c r="D1924" s="13" t="s">
        <v>26</v>
      </c>
      <c r="E1924" s="13" t="s">
        <v>3143</v>
      </c>
    </row>
    <row r="1925" spans="1:5" ht="25.15" customHeight="1" thickTop="1" thickBot="1" x14ac:dyDescent="0.3">
      <c r="A1925" s="37" t="s">
        <v>1540</v>
      </c>
      <c r="B1925" s="13" t="s">
        <v>37</v>
      </c>
      <c r="C1925" s="13" t="s">
        <v>3143</v>
      </c>
      <c r="D1925" s="13" t="s">
        <v>3143</v>
      </c>
      <c r="E1925" s="13" t="s">
        <v>3143</v>
      </c>
    </row>
    <row r="1926" spans="1:5" ht="25.15" customHeight="1" thickTop="1" thickBot="1" x14ac:dyDescent="0.3">
      <c r="A1926" s="37" t="s">
        <v>1541</v>
      </c>
      <c r="B1926" s="13" t="s">
        <v>24</v>
      </c>
      <c r="C1926" s="13" t="s">
        <v>3143</v>
      </c>
      <c r="D1926" s="13" t="s">
        <v>3143</v>
      </c>
      <c r="E1926" s="13" t="s">
        <v>3143</v>
      </c>
    </row>
    <row r="1927" spans="1:5" ht="25.15" customHeight="1" thickTop="1" thickBot="1" x14ac:dyDescent="0.3">
      <c r="A1927" s="37" t="s">
        <v>1542</v>
      </c>
      <c r="B1927" s="13" t="s">
        <v>37</v>
      </c>
      <c r="C1927" s="13" t="s">
        <v>3143</v>
      </c>
      <c r="D1927" s="13" t="s">
        <v>3143</v>
      </c>
      <c r="E1927" s="13" t="s">
        <v>3143</v>
      </c>
    </row>
    <row r="1928" spans="1:5" ht="25.15" customHeight="1" thickTop="1" thickBot="1" x14ac:dyDescent="0.3">
      <c r="A1928" s="37" t="s">
        <v>3393</v>
      </c>
      <c r="B1928" s="13" t="s">
        <v>37</v>
      </c>
      <c r="C1928" s="13" t="s">
        <v>3143</v>
      </c>
      <c r="D1928" s="13" t="s">
        <v>3143</v>
      </c>
      <c r="E1928" s="13" t="s">
        <v>6</v>
      </c>
    </row>
    <row r="1929" spans="1:5" ht="25.15" customHeight="1" thickTop="1" thickBot="1" x14ac:dyDescent="0.3">
      <c r="A1929" s="37" t="s">
        <v>1543</v>
      </c>
      <c r="B1929" s="13" t="s">
        <v>37</v>
      </c>
      <c r="C1929" s="13" t="s">
        <v>3143</v>
      </c>
      <c r="D1929" s="13" t="s">
        <v>3143</v>
      </c>
      <c r="E1929" s="13" t="s">
        <v>3143</v>
      </c>
    </row>
    <row r="1930" spans="1:5" ht="25.15" customHeight="1" thickTop="1" thickBot="1" x14ac:dyDescent="0.3">
      <c r="A1930" s="37" t="s">
        <v>1544</v>
      </c>
      <c r="B1930" s="13" t="s">
        <v>37</v>
      </c>
      <c r="C1930" s="13" t="s">
        <v>3143</v>
      </c>
      <c r="D1930" s="13" t="s">
        <v>3143</v>
      </c>
      <c r="E1930" s="13" t="s">
        <v>3143</v>
      </c>
    </row>
    <row r="1931" spans="1:5" ht="25.15" customHeight="1" thickTop="1" thickBot="1" x14ac:dyDescent="0.3">
      <c r="A1931" s="37" t="s">
        <v>1545</v>
      </c>
      <c r="B1931" s="13" t="s">
        <v>29</v>
      </c>
      <c r="C1931" s="13" t="s">
        <v>3143</v>
      </c>
      <c r="D1931" s="13" t="s">
        <v>3143</v>
      </c>
      <c r="E1931" s="13" t="s">
        <v>3143</v>
      </c>
    </row>
    <row r="1932" spans="1:5" ht="25.15" customHeight="1" thickTop="1" thickBot="1" x14ac:dyDescent="0.3">
      <c r="A1932" s="37" t="s">
        <v>1546</v>
      </c>
      <c r="B1932" s="13" t="s">
        <v>37</v>
      </c>
      <c r="C1932" s="13" t="s">
        <v>3143</v>
      </c>
      <c r="D1932" s="13" t="s">
        <v>3143</v>
      </c>
      <c r="E1932" s="13" t="s">
        <v>3143</v>
      </c>
    </row>
    <row r="1933" spans="1:5" ht="25.15" customHeight="1" thickTop="1" thickBot="1" x14ac:dyDescent="0.3">
      <c r="A1933" s="37" t="s">
        <v>1547</v>
      </c>
      <c r="B1933" s="13" t="s">
        <v>24</v>
      </c>
      <c r="C1933" s="13" t="s">
        <v>3143</v>
      </c>
      <c r="D1933" s="13" t="s">
        <v>26</v>
      </c>
      <c r="E1933" s="13" t="s">
        <v>3143</v>
      </c>
    </row>
    <row r="1934" spans="1:5" ht="25.15" customHeight="1" thickTop="1" thickBot="1" x14ac:dyDescent="0.3">
      <c r="A1934" s="37" t="s">
        <v>1549</v>
      </c>
      <c r="B1934" s="13" t="s">
        <v>37</v>
      </c>
      <c r="C1934" s="13" t="s">
        <v>5</v>
      </c>
      <c r="D1934" s="13" t="s">
        <v>3143</v>
      </c>
      <c r="E1934" s="13" t="s">
        <v>3143</v>
      </c>
    </row>
    <row r="1935" spans="1:5" ht="25.15" customHeight="1" thickTop="1" thickBot="1" x14ac:dyDescent="0.3">
      <c r="A1935" s="37" t="s">
        <v>1550</v>
      </c>
      <c r="B1935" s="13" t="s">
        <v>61</v>
      </c>
      <c r="C1935" s="13" t="s">
        <v>3143</v>
      </c>
      <c r="D1935" s="13" t="s">
        <v>26</v>
      </c>
      <c r="E1935" s="13" t="s">
        <v>3143</v>
      </c>
    </row>
    <row r="1936" spans="1:5" ht="25.15" customHeight="1" thickTop="1" thickBot="1" x14ac:dyDescent="0.3">
      <c r="A1936" s="37" t="s">
        <v>1551</v>
      </c>
      <c r="B1936" s="13" t="s">
        <v>37</v>
      </c>
      <c r="C1936" s="13" t="s">
        <v>3143</v>
      </c>
      <c r="D1936" s="13" t="s">
        <v>3143</v>
      </c>
      <c r="E1936" s="13" t="s">
        <v>3143</v>
      </c>
    </row>
    <row r="1937" spans="1:5" ht="25.15" customHeight="1" thickTop="1" thickBot="1" x14ac:dyDescent="0.3">
      <c r="A1937" s="37" t="s">
        <v>1552</v>
      </c>
      <c r="B1937" s="13" t="s">
        <v>61</v>
      </c>
      <c r="C1937" s="13" t="s">
        <v>3143</v>
      </c>
      <c r="D1937" s="13" t="s">
        <v>3143</v>
      </c>
      <c r="E1937" s="13" t="s">
        <v>3143</v>
      </c>
    </row>
    <row r="1938" spans="1:5" ht="25.15" customHeight="1" thickTop="1" thickBot="1" x14ac:dyDescent="0.3">
      <c r="A1938" s="37" t="s">
        <v>1553</v>
      </c>
      <c r="B1938" s="13" t="s">
        <v>47</v>
      </c>
      <c r="C1938" s="13" t="s">
        <v>3143</v>
      </c>
      <c r="D1938" s="13" t="s">
        <v>26</v>
      </c>
      <c r="E1938" s="13" t="s">
        <v>3143</v>
      </c>
    </row>
    <row r="1939" spans="1:5" ht="25.15" customHeight="1" thickTop="1" thickBot="1" x14ac:dyDescent="0.3">
      <c r="A1939" s="37" t="s">
        <v>1554</v>
      </c>
      <c r="B1939" s="13" t="s">
        <v>24</v>
      </c>
      <c r="C1939" s="13" t="s">
        <v>3143</v>
      </c>
      <c r="D1939" s="13" t="s">
        <v>26</v>
      </c>
      <c r="E1939" s="13" t="s">
        <v>3143</v>
      </c>
    </row>
    <row r="1940" spans="1:5" ht="25.15" customHeight="1" thickTop="1" thickBot="1" x14ac:dyDescent="0.3">
      <c r="A1940" s="37" t="s">
        <v>3160</v>
      </c>
      <c r="B1940" s="13" t="s">
        <v>24</v>
      </c>
      <c r="C1940" s="13" t="s">
        <v>3143</v>
      </c>
      <c r="D1940" s="13" t="s">
        <v>3143</v>
      </c>
      <c r="E1940" s="13" t="s">
        <v>3143</v>
      </c>
    </row>
    <row r="1941" spans="1:5" ht="25.15" customHeight="1" thickTop="1" thickBot="1" x14ac:dyDescent="0.3">
      <c r="A1941" s="37" t="s">
        <v>1555</v>
      </c>
      <c r="B1941" s="13" t="s">
        <v>24</v>
      </c>
      <c r="C1941" s="13" t="s">
        <v>3143</v>
      </c>
      <c r="D1941" s="13" t="s">
        <v>3143</v>
      </c>
      <c r="E1941" s="13" t="s">
        <v>3143</v>
      </c>
    </row>
    <row r="1942" spans="1:5" ht="25.15" customHeight="1" thickTop="1" thickBot="1" x14ac:dyDescent="0.3">
      <c r="A1942" s="37" t="s">
        <v>3101</v>
      </c>
      <c r="B1942" s="13" t="s">
        <v>37</v>
      </c>
      <c r="C1942" s="13" t="s">
        <v>3143</v>
      </c>
      <c r="D1942" s="13" t="s">
        <v>3143</v>
      </c>
      <c r="E1942" s="13" t="s">
        <v>3143</v>
      </c>
    </row>
    <row r="1943" spans="1:5" ht="25.15" customHeight="1" thickTop="1" thickBot="1" x14ac:dyDescent="0.3">
      <c r="A1943" s="37" t="s">
        <v>1556</v>
      </c>
      <c r="B1943" s="13" t="s">
        <v>24</v>
      </c>
      <c r="C1943" s="13" t="s">
        <v>3143</v>
      </c>
      <c r="D1943" s="13" t="s">
        <v>3143</v>
      </c>
      <c r="E1943" s="13" t="s">
        <v>3143</v>
      </c>
    </row>
    <row r="1944" spans="1:5" ht="25.15" customHeight="1" thickTop="1" thickBot="1" x14ac:dyDescent="0.3">
      <c r="A1944" s="37" t="s">
        <v>1557</v>
      </c>
      <c r="B1944" s="13" t="s">
        <v>37</v>
      </c>
      <c r="C1944" s="13" t="s">
        <v>5</v>
      </c>
      <c r="D1944" s="13" t="s">
        <v>3143</v>
      </c>
      <c r="E1944" s="13" t="s">
        <v>3143</v>
      </c>
    </row>
    <row r="1945" spans="1:5" ht="25.15" customHeight="1" thickTop="1" thickBot="1" x14ac:dyDescent="0.3">
      <c r="A1945" s="37" t="s">
        <v>1558</v>
      </c>
      <c r="B1945" s="13" t="s">
        <v>37</v>
      </c>
      <c r="C1945" s="13" t="s">
        <v>5</v>
      </c>
      <c r="D1945" s="13" t="s">
        <v>3143</v>
      </c>
      <c r="E1945" s="13" t="s">
        <v>3143</v>
      </c>
    </row>
    <row r="1946" spans="1:5" ht="25.15" customHeight="1" thickTop="1" thickBot="1" x14ac:dyDescent="0.3">
      <c r="A1946" s="37" t="s">
        <v>1559</v>
      </c>
      <c r="B1946" s="13" t="s">
        <v>37</v>
      </c>
      <c r="C1946" s="13" t="s">
        <v>5</v>
      </c>
      <c r="D1946" s="13" t="s">
        <v>3143</v>
      </c>
      <c r="E1946" s="13" t="s">
        <v>3143</v>
      </c>
    </row>
    <row r="1947" spans="1:5" ht="25.15" customHeight="1" thickTop="1" thickBot="1" x14ac:dyDescent="0.3">
      <c r="A1947" s="37" t="s">
        <v>1560</v>
      </c>
      <c r="B1947" s="13" t="s">
        <v>24</v>
      </c>
      <c r="C1947" s="13" t="s">
        <v>3143</v>
      </c>
      <c r="D1947" s="13" t="s">
        <v>3143</v>
      </c>
      <c r="E1947" s="13" t="s">
        <v>3143</v>
      </c>
    </row>
    <row r="1948" spans="1:5" ht="25.15" customHeight="1" thickTop="1" thickBot="1" x14ac:dyDescent="0.3">
      <c r="A1948" s="37" t="s">
        <v>1561</v>
      </c>
      <c r="B1948" s="13" t="s">
        <v>47</v>
      </c>
      <c r="C1948" s="13" t="s">
        <v>3143</v>
      </c>
      <c r="D1948" s="13" t="s">
        <v>26</v>
      </c>
      <c r="E1948" s="13" t="s">
        <v>3143</v>
      </c>
    </row>
    <row r="1949" spans="1:5" ht="25.15" customHeight="1" thickTop="1" thickBot="1" x14ac:dyDescent="0.3">
      <c r="A1949" s="37" t="s">
        <v>1562</v>
      </c>
      <c r="B1949" s="13" t="s">
        <v>47</v>
      </c>
      <c r="C1949" s="13" t="s">
        <v>3143</v>
      </c>
      <c r="D1949" s="13" t="s">
        <v>26</v>
      </c>
      <c r="E1949" s="13" t="s">
        <v>3143</v>
      </c>
    </row>
    <row r="1950" spans="1:5" ht="25.15" customHeight="1" thickTop="1" thickBot="1" x14ac:dyDescent="0.3">
      <c r="A1950" s="37" t="s">
        <v>1563</v>
      </c>
      <c r="B1950" s="13" t="s">
        <v>47</v>
      </c>
      <c r="C1950" s="13" t="s">
        <v>3143</v>
      </c>
      <c r="D1950" s="13" t="s">
        <v>26</v>
      </c>
      <c r="E1950" s="13" t="s">
        <v>3143</v>
      </c>
    </row>
    <row r="1951" spans="1:5" ht="25.15" customHeight="1" thickTop="1" thickBot="1" x14ac:dyDescent="0.3">
      <c r="A1951" s="37" t="s">
        <v>1564</v>
      </c>
      <c r="B1951" s="13" t="s">
        <v>29</v>
      </c>
      <c r="C1951" s="13" t="s">
        <v>3143</v>
      </c>
      <c r="D1951" s="13" t="s">
        <v>3143</v>
      </c>
      <c r="E1951" s="13" t="s">
        <v>3143</v>
      </c>
    </row>
    <row r="1952" spans="1:5" ht="25.15" customHeight="1" thickTop="1" thickBot="1" x14ac:dyDescent="0.3">
      <c r="A1952" s="37" t="s">
        <v>1565</v>
      </c>
      <c r="B1952" s="13" t="s">
        <v>47</v>
      </c>
      <c r="C1952" s="13" t="s">
        <v>3143</v>
      </c>
      <c r="D1952" s="13" t="s">
        <v>3143</v>
      </c>
      <c r="E1952" s="13" t="s">
        <v>3143</v>
      </c>
    </row>
    <row r="1953" spans="1:5" ht="25.15" customHeight="1" thickTop="1" thickBot="1" x14ac:dyDescent="0.3">
      <c r="A1953" s="37" t="s">
        <v>1566</v>
      </c>
      <c r="B1953" s="13" t="s">
        <v>29</v>
      </c>
      <c r="C1953" s="13" t="s">
        <v>3143</v>
      </c>
      <c r="D1953" s="13" t="s">
        <v>3143</v>
      </c>
      <c r="E1953" s="13" t="s">
        <v>3143</v>
      </c>
    </row>
    <row r="1954" spans="1:5" ht="25.15" customHeight="1" thickTop="1" thickBot="1" x14ac:dyDescent="0.3">
      <c r="A1954" s="37" t="s">
        <v>1567</v>
      </c>
      <c r="B1954" s="13" t="s">
        <v>24</v>
      </c>
      <c r="C1954" s="13" t="s">
        <v>3143</v>
      </c>
      <c r="D1954" s="13" t="s">
        <v>3143</v>
      </c>
      <c r="E1954" s="13" t="s">
        <v>3143</v>
      </c>
    </row>
    <row r="1955" spans="1:5" ht="25.15" customHeight="1" thickTop="1" thickBot="1" x14ac:dyDescent="0.3">
      <c r="A1955" s="37" t="s">
        <v>1568</v>
      </c>
      <c r="B1955" s="13" t="s">
        <v>24</v>
      </c>
      <c r="C1955" s="13" t="s">
        <v>5</v>
      </c>
      <c r="D1955" s="13" t="s">
        <v>3143</v>
      </c>
      <c r="E1955" s="13" t="s">
        <v>3143</v>
      </c>
    </row>
    <row r="1956" spans="1:5" ht="25.15" customHeight="1" thickTop="1" thickBot="1" x14ac:dyDescent="0.3">
      <c r="A1956" s="37" t="s">
        <v>1569</v>
      </c>
      <c r="B1956" s="13" t="s">
        <v>29</v>
      </c>
      <c r="C1956" s="13" t="s">
        <v>3143</v>
      </c>
      <c r="D1956" s="13" t="s">
        <v>3143</v>
      </c>
      <c r="E1956" s="13" t="s">
        <v>3143</v>
      </c>
    </row>
    <row r="1957" spans="1:5" ht="25.15" customHeight="1" thickTop="1" thickBot="1" x14ac:dyDescent="0.3">
      <c r="A1957" s="37" t="s">
        <v>1570</v>
      </c>
      <c r="B1957" s="13" t="s">
        <v>24</v>
      </c>
      <c r="C1957" s="13" t="s">
        <v>3143</v>
      </c>
      <c r="D1957" s="13" t="s">
        <v>3143</v>
      </c>
      <c r="E1957" s="13" t="s">
        <v>3143</v>
      </c>
    </row>
    <row r="1958" spans="1:5" ht="25.15" customHeight="1" thickTop="1" thickBot="1" x14ac:dyDescent="0.3">
      <c r="A1958" s="37" t="s">
        <v>1571</v>
      </c>
      <c r="B1958" s="13" t="s">
        <v>37</v>
      </c>
      <c r="C1958" s="13" t="s">
        <v>3143</v>
      </c>
      <c r="D1958" s="13" t="s">
        <v>3143</v>
      </c>
      <c r="E1958" s="13" t="s">
        <v>3143</v>
      </c>
    </row>
    <row r="1959" spans="1:5" ht="25.15" customHeight="1" thickTop="1" thickBot="1" x14ac:dyDescent="0.3">
      <c r="A1959" s="37" t="s">
        <v>1572</v>
      </c>
      <c r="B1959" s="13" t="s">
        <v>37</v>
      </c>
      <c r="C1959" s="13" t="s">
        <v>3143</v>
      </c>
      <c r="D1959" s="13" t="s">
        <v>3143</v>
      </c>
      <c r="E1959" s="13" t="s">
        <v>3143</v>
      </c>
    </row>
    <row r="1960" spans="1:5" ht="25.15" customHeight="1" thickTop="1" thickBot="1" x14ac:dyDescent="0.3">
      <c r="A1960" s="37" t="s">
        <v>1573</v>
      </c>
      <c r="B1960" s="13" t="s">
        <v>47</v>
      </c>
      <c r="C1960" s="13" t="s">
        <v>3143</v>
      </c>
      <c r="D1960" s="13" t="s">
        <v>3143</v>
      </c>
      <c r="E1960" s="13" t="s">
        <v>3143</v>
      </c>
    </row>
    <row r="1961" spans="1:5" ht="25.15" customHeight="1" thickTop="1" thickBot="1" x14ac:dyDescent="0.3">
      <c r="A1961" s="37" t="s">
        <v>1574</v>
      </c>
      <c r="B1961" s="13" t="s">
        <v>24</v>
      </c>
      <c r="C1961" s="13" t="s">
        <v>3143</v>
      </c>
      <c r="D1961" s="13" t="s">
        <v>3143</v>
      </c>
      <c r="E1961" s="13" t="s">
        <v>3143</v>
      </c>
    </row>
    <row r="1962" spans="1:5" ht="25.15" customHeight="1" thickTop="1" thickBot="1" x14ac:dyDescent="0.3">
      <c r="A1962" s="37" t="s">
        <v>1575</v>
      </c>
      <c r="B1962" s="13" t="s">
        <v>37</v>
      </c>
      <c r="C1962" s="13" t="s">
        <v>3143</v>
      </c>
      <c r="D1962" s="13" t="s">
        <v>3143</v>
      </c>
      <c r="E1962" s="13" t="s">
        <v>3143</v>
      </c>
    </row>
    <row r="1963" spans="1:5" ht="25.15" customHeight="1" thickTop="1" thickBot="1" x14ac:dyDescent="0.3">
      <c r="A1963" s="37" t="s">
        <v>1576</v>
      </c>
      <c r="B1963" s="13" t="s">
        <v>61</v>
      </c>
      <c r="C1963" s="13" t="s">
        <v>3143</v>
      </c>
      <c r="D1963" s="13" t="s">
        <v>3143</v>
      </c>
      <c r="E1963" s="13" t="s">
        <v>3143</v>
      </c>
    </row>
    <row r="1964" spans="1:5" ht="25.15" customHeight="1" thickTop="1" thickBot="1" x14ac:dyDescent="0.3">
      <c r="A1964" s="37" t="s">
        <v>1577</v>
      </c>
      <c r="B1964" s="13" t="s">
        <v>37</v>
      </c>
      <c r="C1964" s="13" t="s">
        <v>3143</v>
      </c>
      <c r="D1964" s="13" t="s">
        <v>3143</v>
      </c>
      <c r="E1964" s="13" t="s">
        <v>3143</v>
      </c>
    </row>
    <row r="1965" spans="1:5" ht="25.15" customHeight="1" thickTop="1" thickBot="1" x14ac:dyDescent="0.3">
      <c r="A1965" s="37" t="s">
        <v>1578</v>
      </c>
      <c r="B1965" s="13" t="s">
        <v>24</v>
      </c>
      <c r="C1965" s="13" t="s">
        <v>3143</v>
      </c>
      <c r="D1965" s="13" t="s">
        <v>3143</v>
      </c>
      <c r="E1965" s="13" t="s">
        <v>3143</v>
      </c>
    </row>
    <row r="1966" spans="1:5" ht="25.15" customHeight="1" thickTop="1" thickBot="1" x14ac:dyDescent="0.3">
      <c r="A1966" s="37" t="s">
        <v>1579</v>
      </c>
      <c r="B1966" s="13" t="s">
        <v>24</v>
      </c>
      <c r="C1966" s="13" t="s">
        <v>3143</v>
      </c>
      <c r="D1966" s="13" t="s">
        <v>3143</v>
      </c>
      <c r="E1966" s="13" t="s">
        <v>3143</v>
      </c>
    </row>
    <row r="1967" spans="1:5" ht="25.15" customHeight="1" thickTop="1" thickBot="1" x14ac:dyDescent="0.3">
      <c r="A1967" s="37" t="s">
        <v>2908</v>
      </c>
      <c r="B1967" s="13" t="s">
        <v>37</v>
      </c>
      <c r="C1967" s="13" t="s">
        <v>3143</v>
      </c>
      <c r="D1967" s="13" t="s">
        <v>3143</v>
      </c>
      <c r="E1967" s="13" t="s">
        <v>3143</v>
      </c>
    </row>
    <row r="1968" spans="1:5" ht="25.15" customHeight="1" thickTop="1" thickBot="1" x14ac:dyDescent="0.3">
      <c r="A1968" s="37" t="s">
        <v>1580</v>
      </c>
      <c r="B1968" s="13" t="s">
        <v>24</v>
      </c>
      <c r="C1968" s="13" t="s">
        <v>3143</v>
      </c>
      <c r="D1968" s="13" t="s">
        <v>3143</v>
      </c>
      <c r="E1968" s="13" t="s">
        <v>3143</v>
      </c>
    </row>
    <row r="1969" spans="1:5" ht="25.15" customHeight="1" thickTop="1" thickBot="1" x14ac:dyDescent="0.3">
      <c r="A1969" s="37" t="s">
        <v>1581</v>
      </c>
      <c r="B1969" s="13" t="s">
        <v>61</v>
      </c>
      <c r="C1969" s="13" t="s">
        <v>5</v>
      </c>
      <c r="D1969" s="13" t="s">
        <v>26</v>
      </c>
      <c r="E1969" s="13" t="s">
        <v>3143</v>
      </c>
    </row>
    <row r="1970" spans="1:5" ht="25.15" customHeight="1" thickTop="1" thickBot="1" x14ac:dyDescent="0.3">
      <c r="A1970" s="37" t="s">
        <v>1582</v>
      </c>
      <c r="B1970" s="13" t="s">
        <v>29</v>
      </c>
      <c r="C1970" s="13" t="s">
        <v>3143</v>
      </c>
      <c r="D1970" s="13" t="s">
        <v>3143</v>
      </c>
      <c r="E1970" s="13" t="s">
        <v>3143</v>
      </c>
    </row>
    <row r="1971" spans="1:5" ht="25.15" customHeight="1" thickTop="1" thickBot="1" x14ac:dyDescent="0.3">
      <c r="A1971" s="37" t="s">
        <v>1583</v>
      </c>
      <c r="B1971" s="13" t="s">
        <v>29</v>
      </c>
      <c r="C1971" s="13" t="s">
        <v>3143</v>
      </c>
      <c r="D1971" s="13" t="s">
        <v>3143</v>
      </c>
      <c r="E1971" s="13" t="s">
        <v>3143</v>
      </c>
    </row>
    <row r="1972" spans="1:5" ht="25.15" customHeight="1" thickTop="1" thickBot="1" x14ac:dyDescent="0.3">
      <c r="A1972" s="37" t="s">
        <v>1584</v>
      </c>
      <c r="B1972" s="13" t="s">
        <v>29</v>
      </c>
      <c r="C1972" s="13" t="s">
        <v>3143</v>
      </c>
      <c r="D1972" s="13" t="s">
        <v>3143</v>
      </c>
      <c r="E1972" s="13" t="s">
        <v>3143</v>
      </c>
    </row>
    <row r="1973" spans="1:5" ht="25.15" customHeight="1" thickTop="1" thickBot="1" x14ac:dyDescent="0.3">
      <c r="A1973" s="37" t="s">
        <v>3042</v>
      </c>
      <c r="B1973" s="13" t="s">
        <v>61</v>
      </c>
      <c r="C1973" s="13" t="s">
        <v>3143</v>
      </c>
      <c r="D1973" s="13" t="s">
        <v>3143</v>
      </c>
      <c r="E1973" s="13" t="s">
        <v>3143</v>
      </c>
    </row>
    <row r="1974" spans="1:5" ht="25.15" customHeight="1" thickTop="1" thickBot="1" x14ac:dyDescent="0.3">
      <c r="A1974" s="37" t="s">
        <v>1585</v>
      </c>
      <c r="B1974" s="13" t="s">
        <v>37</v>
      </c>
      <c r="C1974" s="13" t="s">
        <v>3143</v>
      </c>
      <c r="D1974" s="13" t="s">
        <v>3143</v>
      </c>
      <c r="E1974" s="13" t="s">
        <v>3143</v>
      </c>
    </row>
    <row r="1975" spans="1:5" ht="25.15" customHeight="1" thickTop="1" thickBot="1" x14ac:dyDescent="0.3">
      <c r="A1975" s="37" t="s">
        <v>1586</v>
      </c>
      <c r="B1975" s="13" t="s">
        <v>24</v>
      </c>
      <c r="C1975" s="13" t="s">
        <v>3143</v>
      </c>
      <c r="D1975" s="13" t="s">
        <v>3143</v>
      </c>
      <c r="E1975" s="13" t="s">
        <v>3143</v>
      </c>
    </row>
    <row r="1976" spans="1:5" ht="25.15" customHeight="1" thickTop="1" thickBot="1" x14ac:dyDescent="0.3">
      <c r="A1976" s="37" t="s">
        <v>1587</v>
      </c>
      <c r="B1976" s="13" t="s">
        <v>37</v>
      </c>
      <c r="C1976" s="13" t="s">
        <v>3143</v>
      </c>
      <c r="D1976" s="13" t="s">
        <v>3143</v>
      </c>
      <c r="E1976" s="13" t="s">
        <v>3143</v>
      </c>
    </row>
    <row r="1977" spans="1:5" ht="25.15" customHeight="1" thickTop="1" thickBot="1" x14ac:dyDescent="0.3">
      <c r="A1977" s="37" t="s">
        <v>1588</v>
      </c>
      <c r="B1977" s="13" t="s">
        <v>29</v>
      </c>
      <c r="C1977" s="13" t="s">
        <v>3143</v>
      </c>
      <c r="D1977" s="13" t="s">
        <v>3143</v>
      </c>
      <c r="E1977" s="13" t="s">
        <v>3143</v>
      </c>
    </row>
    <row r="1978" spans="1:5" ht="25.15" customHeight="1" thickTop="1" thickBot="1" x14ac:dyDescent="0.3">
      <c r="A1978" s="37" t="s">
        <v>1589</v>
      </c>
      <c r="B1978" s="13" t="s">
        <v>47</v>
      </c>
      <c r="C1978" s="13" t="s">
        <v>3143</v>
      </c>
      <c r="D1978" s="13" t="s">
        <v>26</v>
      </c>
      <c r="E1978" s="13" t="s">
        <v>3143</v>
      </c>
    </row>
    <row r="1979" spans="1:5" ht="25.15" customHeight="1" thickTop="1" thickBot="1" x14ac:dyDescent="0.3">
      <c r="A1979" s="37" t="s">
        <v>1590</v>
      </c>
      <c r="B1979" s="13" t="s">
        <v>47</v>
      </c>
      <c r="C1979" s="13" t="s">
        <v>3143</v>
      </c>
      <c r="D1979" s="13" t="s">
        <v>3143</v>
      </c>
      <c r="E1979" s="13" t="s">
        <v>3143</v>
      </c>
    </row>
    <row r="1980" spans="1:5" ht="25.15" customHeight="1" thickTop="1" thickBot="1" x14ac:dyDescent="0.3">
      <c r="A1980" s="37" t="s">
        <v>1591</v>
      </c>
      <c r="B1980" s="13" t="s">
        <v>24</v>
      </c>
      <c r="C1980" s="13" t="s">
        <v>5</v>
      </c>
      <c r="D1980" s="13" t="s">
        <v>3143</v>
      </c>
      <c r="E1980" s="13" t="s">
        <v>3143</v>
      </c>
    </row>
    <row r="1981" spans="1:5" ht="25.15" customHeight="1" thickTop="1" thickBot="1" x14ac:dyDescent="0.3">
      <c r="A1981" s="37" t="s">
        <v>1592</v>
      </c>
      <c r="B1981" s="13" t="s">
        <v>37</v>
      </c>
      <c r="C1981" s="13" t="s">
        <v>3143</v>
      </c>
      <c r="D1981" s="13" t="s">
        <v>3143</v>
      </c>
      <c r="E1981" s="13" t="s">
        <v>3143</v>
      </c>
    </row>
    <row r="1982" spans="1:5" ht="25.15" customHeight="1" thickTop="1" thickBot="1" x14ac:dyDescent="0.3">
      <c r="A1982" s="37" t="s">
        <v>1593</v>
      </c>
      <c r="B1982" s="13" t="s">
        <v>24</v>
      </c>
      <c r="C1982" s="13" t="s">
        <v>3143</v>
      </c>
      <c r="D1982" s="13" t="s">
        <v>3143</v>
      </c>
      <c r="E1982" s="13" t="s">
        <v>3143</v>
      </c>
    </row>
    <row r="1983" spans="1:5" ht="25.15" customHeight="1" thickTop="1" thickBot="1" x14ac:dyDescent="0.3">
      <c r="A1983" s="37" t="s">
        <v>1594</v>
      </c>
      <c r="B1983" s="13" t="s">
        <v>24</v>
      </c>
      <c r="C1983" s="13" t="s">
        <v>3143</v>
      </c>
      <c r="D1983" s="13" t="s">
        <v>3143</v>
      </c>
      <c r="E1983" s="13" t="s">
        <v>3143</v>
      </c>
    </row>
    <row r="1984" spans="1:5" ht="25.15" customHeight="1" thickTop="1" thickBot="1" x14ac:dyDescent="0.3">
      <c r="A1984" s="37" t="s">
        <v>1595</v>
      </c>
      <c r="B1984" s="13" t="s">
        <v>29</v>
      </c>
      <c r="C1984" s="13" t="s">
        <v>3143</v>
      </c>
      <c r="D1984" s="13" t="s">
        <v>3143</v>
      </c>
      <c r="E1984" s="13" t="s">
        <v>3143</v>
      </c>
    </row>
    <row r="1985" spans="1:5" ht="25.15" customHeight="1" thickTop="1" thickBot="1" x14ac:dyDescent="0.3">
      <c r="A1985" s="37" t="s">
        <v>1596</v>
      </c>
      <c r="B1985" s="13" t="s">
        <v>24</v>
      </c>
      <c r="C1985" s="13" t="s">
        <v>3143</v>
      </c>
      <c r="D1985" s="13" t="s">
        <v>26</v>
      </c>
      <c r="E1985" s="13" t="s">
        <v>3143</v>
      </c>
    </row>
    <row r="1986" spans="1:5" ht="25.15" customHeight="1" thickTop="1" thickBot="1" x14ac:dyDescent="0.3">
      <c r="A1986" s="37" t="s">
        <v>1597</v>
      </c>
      <c r="B1986" s="13" t="s">
        <v>29</v>
      </c>
      <c r="C1986" s="13" t="s">
        <v>3143</v>
      </c>
      <c r="D1986" s="13" t="s">
        <v>3143</v>
      </c>
      <c r="E1986" s="13" t="s">
        <v>3143</v>
      </c>
    </row>
    <row r="1987" spans="1:5" ht="25.15" customHeight="1" thickTop="1" thickBot="1" x14ac:dyDescent="0.3">
      <c r="A1987" s="37" t="s">
        <v>1598</v>
      </c>
      <c r="B1987" s="13" t="s">
        <v>37</v>
      </c>
      <c r="C1987" s="13" t="s">
        <v>3143</v>
      </c>
      <c r="D1987" s="13" t="s">
        <v>3143</v>
      </c>
      <c r="E1987" s="13" t="s">
        <v>3143</v>
      </c>
    </row>
    <row r="1988" spans="1:5" ht="25.15" customHeight="1" thickTop="1" thickBot="1" x14ac:dyDescent="0.3">
      <c r="A1988" s="37" t="s">
        <v>1599</v>
      </c>
      <c r="B1988" s="101" t="s">
        <v>37</v>
      </c>
      <c r="C1988" s="101" t="s">
        <v>3143</v>
      </c>
      <c r="D1988" s="101" t="s">
        <v>3143</v>
      </c>
      <c r="E1988" s="102" t="s">
        <v>3143</v>
      </c>
    </row>
    <row r="1989" spans="1:5" ht="25.15" customHeight="1" thickTop="1" thickBot="1" x14ac:dyDescent="0.3">
      <c r="A1989" s="37" t="s">
        <v>3394</v>
      </c>
      <c r="B1989" s="13" t="s">
        <v>24</v>
      </c>
      <c r="C1989" s="13" t="s">
        <v>3143</v>
      </c>
      <c r="D1989" s="13" t="s">
        <v>3143</v>
      </c>
      <c r="E1989" s="13" t="s">
        <v>6</v>
      </c>
    </row>
    <row r="1990" spans="1:5" ht="25.15" customHeight="1" thickTop="1" thickBot="1" x14ac:dyDescent="0.3">
      <c r="A1990" s="37" t="s">
        <v>2976</v>
      </c>
      <c r="B1990" s="13" t="s">
        <v>47</v>
      </c>
      <c r="C1990" s="13" t="s">
        <v>3143</v>
      </c>
      <c r="D1990" s="13" t="s">
        <v>3143</v>
      </c>
      <c r="E1990" s="13" t="s">
        <v>3143</v>
      </c>
    </row>
    <row r="1991" spans="1:5" ht="25.15" customHeight="1" thickTop="1" thickBot="1" x14ac:dyDescent="0.3">
      <c r="A1991" s="37" t="s">
        <v>3592</v>
      </c>
      <c r="B1991" s="13" t="s">
        <v>24</v>
      </c>
      <c r="C1991" s="13" t="s">
        <v>3143</v>
      </c>
      <c r="D1991" s="13" t="s">
        <v>3143</v>
      </c>
      <c r="E1991" s="13" t="s">
        <v>3143</v>
      </c>
    </row>
    <row r="1992" spans="1:5" ht="25.15" customHeight="1" thickTop="1" thickBot="1" x14ac:dyDescent="0.3">
      <c r="A1992" s="37" t="s">
        <v>1600</v>
      </c>
      <c r="B1992" s="13" t="s">
        <v>37</v>
      </c>
      <c r="C1992" s="13" t="s">
        <v>3143</v>
      </c>
      <c r="D1992" s="13" t="s">
        <v>3143</v>
      </c>
      <c r="E1992" s="13" t="s">
        <v>3143</v>
      </c>
    </row>
    <row r="1993" spans="1:5" ht="25.15" customHeight="1" thickTop="1" thickBot="1" x14ac:dyDescent="0.3">
      <c r="A1993" s="37" t="s">
        <v>1601</v>
      </c>
      <c r="B1993" s="13" t="s">
        <v>61</v>
      </c>
      <c r="C1993" s="13" t="s">
        <v>3143</v>
      </c>
      <c r="D1993" s="13" t="s">
        <v>3143</v>
      </c>
      <c r="E1993" s="13" t="s">
        <v>3143</v>
      </c>
    </row>
    <row r="1994" spans="1:5" ht="25.15" customHeight="1" thickTop="1" thickBot="1" x14ac:dyDescent="0.3">
      <c r="A1994" s="37" t="s">
        <v>1602</v>
      </c>
      <c r="B1994" s="13" t="s">
        <v>47</v>
      </c>
      <c r="C1994" s="13" t="s">
        <v>3143</v>
      </c>
      <c r="D1994" s="13" t="s">
        <v>26</v>
      </c>
      <c r="E1994" s="13" t="s">
        <v>3143</v>
      </c>
    </row>
    <row r="1995" spans="1:5" ht="25.15" customHeight="1" thickTop="1" thickBot="1" x14ac:dyDescent="0.3">
      <c r="A1995" s="37" t="s">
        <v>1603</v>
      </c>
      <c r="B1995" s="13" t="s">
        <v>61</v>
      </c>
      <c r="C1995" s="13" t="s">
        <v>3143</v>
      </c>
      <c r="D1995" s="13" t="s">
        <v>3143</v>
      </c>
      <c r="E1995" s="13" t="s">
        <v>3143</v>
      </c>
    </row>
    <row r="1996" spans="1:5" ht="25.15" customHeight="1" thickTop="1" thickBot="1" x14ac:dyDescent="0.3">
      <c r="A1996" s="37" t="s">
        <v>1604</v>
      </c>
      <c r="B1996" s="13" t="s">
        <v>24</v>
      </c>
      <c r="C1996" s="13" t="s">
        <v>5</v>
      </c>
      <c r="D1996" s="13" t="s">
        <v>3143</v>
      </c>
      <c r="E1996" s="13" t="s">
        <v>3143</v>
      </c>
    </row>
    <row r="1997" spans="1:5" ht="25.15" customHeight="1" thickTop="1" thickBot="1" x14ac:dyDescent="0.3">
      <c r="A1997" s="37" t="s">
        <v>1605</v>
      </c>
      <c r="B1997" s="13" t="s">
        <v>47</v>
      </c>
      <c r="C1997" s="13" t="s">
        <v>3143</v>
      </c>
      <c r="D1997" s="13" t="s">
        <v>3143</v>
      </c>
      <c r="E1997" s="13" t="s">
        <v>3143</v>
      </c>
    </row>
    <row r="1998" spans="1:5" ht="25.15" customHeight="1" thickTop="1" thickBot="1" x14ac:dyDescent="0.3">
      <c r="A1998" s="37" t="s">
        <v>1606</v>
      </c>
      <c r="B1998" s="13" t="s">
        <v>47</v>
      </c>
      <c r="C1998" s="13" t="s">
        <v>3143</v>
      </c>
      <c r="D1998" s="13" t="s">
        <v>3143</v>
      </c>
      <c r="E1998" s="13" t="s">
        <v>3143</v>
      </c>
    </row>
    <row r="1999" spans="1:5" ht="25.15" customHeight="1" thickTop="1" thickBot="1" x14ac:dyDescent="0.3">
      <c r="A1999" s="37" t="s">
        <v>1607</v>
      </c>
      <c r="B1999" s="13" t="s">
        <v>47</v>
      </c>
      <c r="C1999" s="13" t="s">
        <v>3143</v>
      </c>
      <c r="D1999" s="13" t="s">
        <v>26</v>
      </c>
      <c r="E1999" s="13" t="s">
        <v>3143</v>
      </c>
    </row>
    <row r="2000" spans="1:5" ht="25.15" customHeight="1" thickTop="1" thickBot="1" x14ac:dyDescent="0.3">
      <c r="A2000" s="37" t="s">
        <v>1608</v>
      </c>
      <c r="B2000" s="13" t="s">
        <v>47</v>
      </c>
      <c r="C2000" s="13" t="s">
        <v>5</v>
      </c>
      <c r="D2000" s="13" t="s">
        <v>3143</v>
      </c>
      <c r="E2000" s="13" t="s">
        <v>3143</v>
      </c>
    </row>
    <row r="2001" spans="1:5" ht="25.15" customHeight="1" thickTop="1" thickBot="1" x14ac:dyDescent="0.3">
      <c r="A2001" s="37" t="s">
        <v>1609</v>
      </c>
      <c r="B2001" s="13" t="s">
        <v>24</v>
      </c>
      <c r="C2001" s="13" t="s">
        <v>3143</v>
      </c>
      <c r="D2001" s="13" t="s">
        <v>26</v>
      </c>
      <c r="E2001" s="13" t="s">
        <v>3143</v>
      </c>
    </row>
    <row r="2002" spans="1:5" ht="25.15" customHeight="1" thickTop="1" thickBot="1" x14ac:dyDescent="0.3">
      <c r="A2002" s="37" t="s">
        <v>1610</v>
      </c>
      <c r="B2002" s="13" t="s">
        <v>61</v>
      </c>
      <c r="C2002" s="13" t="s">
        <v>3143</v>
      </c>
      <c r="D2002" s="13" t="s">
        <v>26</v>
      </c>
      <c r="E2002" s="13" t="s">
        <v>3143</v>
      </c>
    </row>
    <row r="2003" spans="1:5" ht="25.15" customHeight="1" thickTop="1" thickBot="1" x14ac:dyDescent="0.3">
      <c r="A2003" s="37" t="s">
        <v>1611</v>
      </c>
      <c r="B2003" s="13" t="s">
        <v>61</v>
      </c>
      <c r="C2003" s="13" t="s">
        <v>3143</v>
      </c>
      <c r="D2003" s="13" t="s">
        <v>26</v>
      </c>
      <c r="E2003" s="13" t="s">
        <v>3143</v>
      </c>
    </row>
    <row r="2004" spans="1:5" ht="25.15" customHeight="1" thickTop="1" thickBot="1" x14ac:dyDescent="0.3">
      <c r="A2004" s="37" t="s">
        <v>1612</v>
      </c>
      <c r="B2004" s="13" t="s">
        <v>47</v>
      </c>
      <c r="C2004" s="13" t="s">
        <v>3143</v>
      </c>
      <c r="D2004" s="13" t="s">
        <v>26</v>
      </c>
      <c r="E2004" s="13" t="s">
        <v>3143</v>
      </c>
    </row>
    <row r="2005" spans="1:5" ht="25.15" customHeight="1" thickTop="1" thickBot="1" x14ac:dyDescent="0.3">
      <c r="A2005" s="37" t="s">
        <v>1613</v>
      </c>
      <c r="B2005" s="13" t="s">
        <v>47</v>
      </c>
      <c r="C2005" s="13" t="s">
        <v>5</v>
      </c>
      <c r="D2005" s="13" t="s">
        <v>3143</v>
      </c>
      <c r="E2005" s="13" t="s">
        <v>3143</v>
      </c>
    </row>
    <row r="2006" spans="1:5" ht="25.15" customHeight="1" thickTop="1" thickBot="1" x14ac:dyDescent="0.3">
      <c r="A2006" s="37" t="s">
        <v>1614</v>
      </c>
      <c r="B2006" s="13" t="s">
        <v>24</v>
      </c>
      <c r="C2006" s="13" t="s">
        <v>3143</v>
      </c>
      <c r="D2006" s="13" t="s">
        <v>3143</v>
      </c>
      <c r="E2006" s="13" t="s">
        <v>3143</v>
      </c>
    </row>
    <row r="2007" spans="1:5" ht="25.15" customHeight="1" thickTop="1" thickBot="1" x14ac:dyDescent="0.3">
      <c r="A2007" s="37" t="s">
        <v>1615</v>
      </c>
      <c r="B2007" s="13" t="s">
        <v>47</v>
      </c>
      <c r="C2007" s="13" t="s">
        <v>3143</v>
      </c>
      <c r="D2007" s="13" t="s">
        <v>3143</v>
      </c>
      <c r="E2007" s="13" t="s">
        <v>3143</v>
      </c>
    </row>
    <row r="2008" spans="1:5" ht="25.15" customHeight="1" thickTop="1" thickBot="1" x14ac:dyDescent="0.3">
      <c r="A2008" s="37" t="s">
        <v>1616</v>
      </c>
      <c r="B2008" s="13" t="s">
        <v>24</v>
      </c>
      <c r="C2008" s="13" t="s">
        <v>5</v>
      </c>
      <c r="D2008" s="13" t="s">
        <v>26</v>
      </c>
      <c r="E2008" s="13" t="s">
        <v>3143</v>
      </c>
    </row>
    <row r="2009" spans="1:5" ht="25.15" customHeight="1" thickTop="1" thickBot="1" x14ac:dyDescent="0.3">
      <c r="A2009" s="37" t="s">
        <v>1617</v>
      </c>
      <c r="B2009" s="13" t="s">
        <v>61</v>
      </c>
      <c r="C2009" s="13" t="s">
        <v>3143</v>
      </c>
      <c r="D2009" s="13" t="s">
        <v>3143</v>
      </c>
      <c r="E2009" s="13" t="s">
        <v>3143</v>
      </c>
    </row>
    <row r="2010" spans="1:5" ht="25.15" customHeight="1" thickTop="1" thickBot="1" x14ac:dyDescent="0.3">
      <c r="A2010" s="37" t="s">
        <v>1618</v>
      </c>
      <c r="B2010" s="13" t="s">
        <v>47</v>
      </c>
      <c r="C2010" s="13" t="s">
        <v>5</v>
      </c>
      <c r="D2010" s="13" t="s">
        <v>3143</v>
      </c>
      <c r="E2010" s="13" t="s">
        <v>3143</v>
      </c>
    </row>
    <row r="2011" spans="1:5" ht="25.15" customHeight="1" thickTop="1" thickBot="1" x14ac:dyDescent="0.3">
      <c r="A2011" s="37" t="s">
        <v>1619</v>
      </c>
      <c r="B2011" s="13" t="s">
        <v>47</v>
      </c>
      <c r="C2011" s="13" t="s">
        <v>3143</v>
      </c>
      <c r="D2011" s="13" t="s">
        <v>3143</v>
      </c>
      <c r="E2011" s="13" t="s">
        <v>3143</v>
      </c>
    </row>
    <row r="2012" spans="1:5" ht="25.15" customHeight="1" thickTop="1" thickBot="1" x14ac:dyDescent="0.3">
      <c r="A2012" s="37" t="s">
        <v>1620</v>
      </c>
      <c r="B2012" s="13" t="s">
        <v>47</v>
      </c>
      <c r="C2012" s="13" t="s">
        <v>5</v>
      </c>
      <c r="D2012" s="13" t="s">
        <v>3143</v>
      </c>
      <c r="E2012" s="13" t="s">
        <v>3143</v>
      </c>
    </row>
    <row r="2013" spans="1:5" ht="25.15" customHeight="1" thickTop="1" thickBot="1" x14ac:dyDescent="0.3">
      <c r="A2013" s="37" t="s">
        <v>1621</v>
      </c>
      <c r="B2013" s="13" t="s">
        <v>47</v>
      </c>
      <c r="C2013" s="13" t="s">
        <v>3143</v>
      </c>
      <c r="D2013" s="13" t="s">
        <v>3143</v>
      </c>
      <c r="E2013" s="13" t="s">
        <v>3143</v>
      </c>
    </row>
    <row r="2014" spans="1:5" ht="25.15" customHeight="1" thickTop="1" thickBot="1" x14ac:dyDescent="0.3">
      <c r="A2014" s="37" t="s">
        <v>1622</v>
      </c>
      <c r="B2014" s="13" t="s">
        <v>61</v>
      </c>
      <c r="C2014" s="13" t="s">
        <v>3143</v>
      </c>
      <c r="D2014" s="13" t="s">
        <v>3143</v>
      </c>
      <c r="E2014" s="13" t="s">
        <v>3143</v>
      </c>
    </row>
    <row r="2015" spans="1:5" ht="25.15" customHeight="1" thickTop="1" thickBot="1" x14ac:dyDescent="0.3">
      <c r="A2015" s="37" t="s">
        <v>1623</v>
      </c>
      <c r="B2015" s="13" t="s">
        <v>47</v>
      </c>
      <c r="C2015" s="13" t="s">
        <v>3143</v>
      </c>
      <c r="D2015" s="13" t="s">
        <v>3143</v>
      </c>
      <c r="E2015" s="13" t="s">
        <v>3143</v>
      </c>
    </row>
    <row r="2016" spans="1:5" ht="25.15" customHeight="1" thickTop="1" thickBot="1" x14ac:dyDescent="0.3">
      <c r="A2016" s="37" t="s">
        <v>1624</v>
      </c>
      <c r="B2016" s="13" t="s">
        <v>61</v>
      </c>
      <c r="C2016" s="13" t="s">
        <v>3143</v>
      </c>
      <c r="D2016" s="13" t="s">
        <v>3143</v>
      </c>
      <c r="E2016" s="13" t="s">
        <v>3143</v>
      </c>
    </row>
    <row r="2017" spans="1:5" ht="25.15" customHeight="1" thickTop="1" thickBot="1" x14ac:dyDescent="0.3">
      <c r="A2017" s="37" t="s">
        <v>1625</v>
      </c>
      <c r="B2017" s="13" t="s">
        <v>47</v>
      </c>
      <c r="C2017" s="13" t="s">
        <v>3143</v>
      </c>
      <c r="D2017" s="13" t="s">
        <v>3143</v>
      </c>
      <c r="E2017" s="13" t="s">
        <v>3143</v>
      </c>
    </row>
    <row r="2018" spans="1:5" ht="25.15" customHeight="1" thickTop="1" thickBot="1" x14ac:dyDescent="0.3">
      <c r="A2018" s="37" t="s">
        <v>1626</v>
      </c>
      <c r="B2018" s="13" t="s">
        <v>61</v>
      </c>
      <c r="C2018" s="13" t="s">
        <v>3143</v>
      </c>
      <c r="D2018" s="13" t="s">
        <v>3143</v>
      </c>
      <c r="E2018" s="13" t="s">
        <v>3143</v>
      </c>
    </row>
    <row r="2019" spans="1:5" ht="25.15" customHeight="1" thickTop="1" thickBot="1" x14ac:dyDescent="0.3">
      <c r="A2019" s="37" t="s">
        <v>1627</v>
      </c>
      <c r="B2019" s="13" t="s">
        <v>61</v>
      </c>
      <c r="C2019" s="13" t="s">
        <v>3143</v>
      </c>
      <c r="D2019" s="13" t="s">
        <v>3143</v>
      </c>
      <c r="E2019" s="13" t="s">
        <v>3143</v>
      </c>
    </row>
    <row r="2020" spans="1:5" ht="25.15" customHeight="1" thickTop="1" thickBot="1" x14ac:dyDescent="0.3">
      <c r="A2020" s="37" t="s">
        <v>1628</v>
      </c>
      <c r="B2020" s="13" t="s">
        <v>47</v>
      </c>
      <c r="C2020" s="13" t="s">
        <v>3143</v>
      </c>
      <c r="D2020" s="13" t="s">
        <v>26</v>
      </c>
      <c r="E2020" s="13" t="s">
        <v>3143</v>
      </c>
    </row>
    <row r="2021" spans="1:5" ht="25.15" customHeight="1" thickTop="1" thickBot="1" x14ac:dyDescent="0.3">
      <c r="A2021" s="37" t="s">
        <v>1629</v>
      </c>
      <c r="B2021" s="13" t="s">
        <v>61</v>
      </c>
      <c r="C2021" s="13" t="s">
        <v>3143</v>
      </c>
      <c r="D2021" s="13" t="s">
        <v>3143</v>
      </c>
      <c r="E2021" s="13" t="s">
        <v>3143</v>
      </c>
    </row>
    <row r="2022" spans="1:5" ht="25.15" customHeight="1" thickTop="1" thickBot="1" x14ac:dyDescent="0.3">
      <c r="A2022" s="37" t="s">
        <v>3583</v>
      </c>
      <c r="B2022" s="13" t="s">
        <v>24</v>
      </c>
      <c r="C2022" s="13" t="s">
        <v>3143</v>
      </c>
      <c r="D2022" s="13" t="s">
        <v>3143</v>
      </c>
      <c r="E2022" s="13" t="s">
        <v>3143</v>
      </c>
    </row>
    <row r="2023" spans="1:5" ht="25.15" customHeight="1" thickTop="1" thickBot="1" x14ac:dyDescent="0.3">
      <c r="A2023" s="37" t="s">
        <v>1630</v>
      </c>
      <c r="B2023" s="13" t="s">
        <v>24</v>
      </c>
      <c r="C2023" s="13" t="s">
        <v>3143</v>
      </c>
      <c r="D2023" s="13" t="s">
        <v>3143</v>
      </c>
      <c r="E2023" s="13" t="s">
        <v>3143</v>
      </c>
    </row>
    <row r="2024" spans="1:5" ht="25.15" customHeight="1" thickTop="1" thickBot="1" x14ac:dyDescent="0.3">
      <c r="A2024" s="37" t="s">
        <v>1631</v>
      </c>
      <c r="B2024" s="13" t="s">
        <v>47</v>
      </c>
      <c r="C2024" s="13" t="s">
        <v>5</v>
      </c>
      <c r="D2024" s="13" t="s">
        <v>26</v>
      </c>
      <c r="E2024" s="13" t="s">
        <v>3143</v>
      </c>
    </row>
    <row r="2025" spans="1:5" ht="25.15" customHeight="1" thickTop="1" thickBot="1" x14ac:dyDescent="0.3">
      <c r="A2025" s="37" t="s">
        <v>1632</v>
      </c>
      <c r="B2025" s="13" t="s">
        <v>29</v>
      </c>
      <c r="C2025" s="13" t="s">
        <v>3143</v>
      </c>
      <c r="D2025" s="13" t="s">
        <v>3143</v>
      </c>
      <c r="E2025" s="13" t="s">
        <v>3143</v>
      </c>
    </row>
    <row r="2026" spans="1:5" ht="25.15" customHeight="1" thickTop="1" thickBot="1" x14ac:dyDescent="0.3">
      <c r="A2026" s="37" t="s">
        <v>1633</v>
      </c>
      <c r="B2026" s="13" t="s">
        <v>24</v>
      </c>
      <c r="C2026" s="13" t="s">
        <v>3143</v>
      </c>
      <c r="D2026" s="13" t="s">
        <v>3143</v>
      </c>
      <c r="E2026" s="13" t="s">
        <v>3143</v>
      </c>
    </row>
    <row r="2027" spans="1:5" ht="25.15" customHeight="1" thickTop="1" thickBot="1" x14ac:dyDescent="0.3">
      <c r="A2027" s="37" t="s">
        <v>1634</v>
      </c>
      <c r="B2027" s="13" t="s">
        <v>29</v>
      </c>
      <c r="C2027" s="13" t="s">
        <v>3143</v>
      </c>
      <c r="D2027" s="13" t="s">
        <v>3143</v>
      </c>
      <c r="E2027" s="13" t="s">
        <v>3143</v>
      </c>
    </row>
    <row r="2028" spans="1:5" ht="25.15" customHeight="1" thickTop="1" thickBot="1" x14ac:dyDescent="0.3">
      <c r="A2028" s="37" t="s">
        <v>3100</v>
      </c>
      <c r="B2028" s="13" t="s">
        <v>24</v>
      </c>
      <c r="C2028" s="13" t="s">
        <v>3143</v>
      </c>
      <c r="D2028" s="13" t="s">
        <v>3143</v>
      </c>
      <c r="E2028" s="13" t="s">
        <v>3143</v>
      </c>
    </row>
    <row r="2029" spans="1:5" ht="25.15" customHeight="1" thickTop="1" thickBot="1" x14ac:dyDescent="0.3">
      <c r="A2029" s="37" t="s">
        <v>1635</v>
      </c>
      <c r="B2029" s="13" t="s">
        <v>24</v>
      </c>
      <c r="C2029" s="13" t="s">
        <v>3143</v>
      </c>
      <c r="D2029" s="13" t="s">
        <v>3143</v>
      </c>
      <c r="E2029" s="13" t="s">
        <v>3143</v>
      </c>
    </row>
    <row r="2030" spans="1:5" ht="25.15" customHeight="1" thickTop="1" thickBot="1" x14ac:dyDescent="0.3">
      <c r="A2030" s="37" t="s">
        <v>3256</v>
      </c>
      <c r="B2030" s="13" t="s">
        <v>24</v>
      </c>
      <c r="C2030" s="13" t="s">
        <v>3143</v>
      </c>
      <c r="D2030" s="13" t="s">
        <v>3143</v>
      </c>
      <c r="E2030" s="13" t="s">
        <v>3143</v>
      </c>
    </row>
    <row r="2031" spans="1:5" ht="25.15" customHeight="1" thickTop="1" thickBot="1" x14ac:dyDescent="0.3">
      <c r="A2031" s="37" t="s">
        <v>1636</v>
      </c>
      <c r="B2031" s="13" t="s">
        <v>24</v>
      </c>
      <c r="C2031" s="13" t="s">
        <v>3143</v>
      </c>
      <c r="D2031" s="13" t="s">
        <v>3143</v>
      </c>
      <c r="E2031" s="13" t="s">
        <v>3143</v>
      </c>
    </row>
    <row r="2032" spans="1:5" ht="25.15" customHeight="1" thickTop="1" thickBot="1" x14ac:dyDescent="0.3">
      <c r="A2032" s="37" t="s">
        <v>1637</v>
      </c>
      <c r="B2032" s="13" t="s">
        <v>61</v>
      </c>
      <c r="C2032" s="13" t="s">
        <v>3143</v>
      </c>
      <c r="D2032" s="13" t="s">
        <v>3143</v>
      </c>
      <c r="E2032" s="13" t="s">
        <v>3143</v>
      </c>
    </row>
    <row r="2033" spans="1:5" ht="25.15" customHeight="1" thickTop="1" thickBot="1" x14ac:dyDescent="0.3">
      <c r="A2033" s="37" t="s">
        <v>1638</v>
      </c>
      <c r="B2033" s="13" t="s">
        <v>61</v>
      </c>
      <c r="C2033" s="13" t="s">
        <v>3143</v>
      </c>
      <c r="D2033" s="13" t="s">
        <v>3143</v>
      </c>
      <c r="E2033" s="13" t="s">
        <v>3143</v>
      </c>
    </row>
    <row r="2034" spans="1:5" ht="25.15" customHeight="1" thickTop="1" thickBot="1" x14ac:dyDescent="0.3">
      <c r="A2034" s="37" t="s">
        <v>1639</v>
      </c>
      <c r="B2034" s="13" t="s">
        <v>24</v>
      </c>
      <c r="C2034" s="13" t="s">
        <v>3143</v>
      </c>
      <c r="D2034" s="13" t="s">
        <v>3143</v>
      </c>
      <c r="E2034" s="13" t="s">
        <v>3143</v>
      </c>
    </row>
    <row r="2035" spans="1:5" ht="25.15" customHeight="1" thickTop="1" thickBot="1" x14ac:dyDescent="0.3">
      <c r="A2035" s="37" t="s">
        <v>1640</v>
      </c>
      <c r="B2035" s="13" t="s">
        <v>24</v>
      </c>
      <c r="C2035" s="13" t="s">
        <v>3143</v>
      </c>
      <c r="D2035" s="13" t="s">
        <v>3143</v>
      </c>
      <c r="E2035" s="13" t="s">
        <v>3143</v>
      </c>
    </row>
    <row r="2036" spans="1:5" ht="25.15" customHeight="1" thickTop="1" thickBot="1" x14ac:dyDescent="0.3">
      <c r="A2036" s="37" t="s">
        <v>3045</v>
      </c>
      <c r="B2036" s="13" t="s">
        <v>61</v>
      </c>
      <c r="C2036" s="13" t="s">
        <v>3143</v>
      </c>
      <c r="D2036" s="13" t="s">
        <v>3143</v>
      </c>
      <c r="E2036" s="13" t="s">
        <v>3143</v>
      </c>
    </row>
    <row r="2037" spans="1:5" ht="25.15" customHeight="1" thickTop="1" thickBot="1" x14ac:dyDescent="0.3">
      <c r="A2037" s="37" t="s">
        <v>1641</v>
      </c>
      <c r="B2037" s="13" t="s">
        <v>24</v>
      </c>
      <c r="C2037" s="13" t="s">
        <v>3143</v>
      </c>
      <c r="D2037" s="13" t="s">
        <v>26</v>
      </c>
      <c r="E2037" s="13" t="s">
        <v>3143</v>
      </c>
    </row>
    <row r="2038" spans="1:5" ht="25.15" customHeight="1" thickTop="1" thickBot="1" x14ac:dyDescent="0.3">
      <c r="A2038" s="37" t="s">
        <v>1642</v>
      </c>
      <c r="B2038" s="13" t="s">
        <v>37</v>
      </c>
      <c r="C2038" s="13" t="s">
        <v>3143</v>
      </c>
      <c r="D2038" s="13" t="s">
        <v>3143</v>
      </c>
      <c r="E2038" s="13" t="s">
        <v>3143</v>
      </c>
    </row>
    <row r="2039" spans="1:5" ht="25.15" customHeight="1" thickTop="1" thickBot="1" x14ac:dyDescent="0.3">
      <c r="A2039" s="37" t="s">
        <v>1643</v>
      </c>
      <c r="B2039" s="13" t="s">
        <v>47</v>
      </c>
      <c r="C2039" s="13" t="s">
        <v>3143</v>
      </c>
      <c r="D2039" s="13" t="s">
        <v>3143</v>
      </c>
      <c r="E2039" s="13" t="s">
        <v>3143</v>
      </c>
    </row>
    <row r="2040" spans="1:5" ht="25.15" customHeight="1" thickTop="1" thickBot="1" x14ac:dyDescent="0.3">
      <c r="A2040" s="37" t="s">
        <v>1644</v>
      </c>
      <c r="B2040" s="13" t="s">
        <v>61</v>
      </c>
      <c r="C2040" s="13" t="s">
        <v>3143</v>
      </c>
      <c r="D2040" s="13" t="s">
        <v>26</v>
      </c>
      <c r="E2040" s="13" t="s">
        <v>3143</v>
      </c>
    </row>
    <row r="2041" spans="1:5" ht="25.15" customHeight="1" thickTop="1" thickBot="1" x14ac:dyDescent="0.3">
      <c r="A2041" s="37" t="s">
        <v>2990</v>
      </c>
      <c r="B2041" s="13" t="s">
        <v>24</v>
      </c>
      <c r="C2041" s="13" t="s">
        <v>3143</v>
      </c>
      <c r="D2041" s="13" t="s">
        <v>3143</v>
      </c>
      <c r="E2041" s="13" t="s">
        <v>3143</v>
      </c>
    </row>
    <row r="2042" spans="1:5" ht="25.15" customHeight="1" thickTop="1" thickBot="1" x14ac:dyDescent="0.3">
      <c r="A2042" s="37" t="s">
        <v>1645</v>
      </c>
      <c r="B2042" s="13" t="s">
        <v>37</v>
      </c>
      <c r="C2042" s="13" t="s">
        <v>3143</v>
      </c>
      <c r="D2042" s="13" t="s">
        <v>3143</v>
      </c>
      <c r="E2042" s="13" t="s">
        <v>3143</v>
      </c>
    </row>
    <row r="2043" spans="1:5" ht="25.15" customHeight="1" thickTop="1" thickBot="1" x14ac:dyDescent="0.3">
      <c r="A2043" s="37" t="s">
        <v>3564</v>
      </c>
      <c r="B2043" s="13" t="s">
        <v>47</v>
      </c>
      <c r="C2043" s="13" t="s">
        <v>3143</v>
      </c>
      <c r="D2043" s="13" t="s">
        <v>3143</v>
      </c>
      <c r="E2043" s="13" t="s">
        <v>3143</v>
      </c>
    </row>
    <row r="2044" spans="1:5" ht="25.15" customHeight="1" thickTop="1" thickBot="1" x14ac:dyDescent="0.3">
      <c r="A2044" s="37" t="s">
        <v>3506</v>
      </c>
      <c r="B2044" s="13" t="s">
        <v>29</v>
      </c>
      <c r="C2044" s="13" t="s">
        <v>5</v>
      </c>
      <c r="D2044" s="13" t="s">
        <v>3143</v>
      </c>
      <c r="E2044" s="13" t="s">
        <v>3143</v>
      </c>
    </row>
    <row r="2045" spans="1:5" ht="25.15" customHeight="1" thickTop="1" thickBot="1" x14ac:dyDescent="0.3">
      <c r="A2045" s="37" t="s">
        <v>1646</v>
      </c>
      <c r="B2045" s="13" t="s">
        <v>24</v>
      </c>
      <c r="C2045" s="13" t="s">
        <v>3143</v>
      </c>
      <c r="D2045" s="13" t="s">
        <v>3143</v>
      </c>
      <c r="E2045" s="13" t="s">
        <v>3143</v>
      </c>
    </row>
    <row r="2046" spans="1:5" ht="25.15" customHeight="1" thickTop="1" thickBot="1" x14ac:dyDescent="0.3">
      <c r="A2046" s="37" t="s">
        <v>1647</v>
      </c>
      <c r="B2046" s="13" t="s">
        <v>37</v>
      </c>
      <c r="C2046" s="13" t="s">
        <v>3143</v>
      </c>
      <c r="D2046" s="13" t="s">
        <v>3143</v>
      </c>
      <c r="E2046" s="13" t="s">
        <v>3143</v>
      </c>
    </row>
    <row r="2047" spans="1:5" ht="25.15" customHeight="1" thickTop="1" thickBot="1" x14ac:dyDescent="0.3">
      <c r="A2047" s="37" t="s">
        <v>1648</v>
      </c>
      <c r="B2047" s="13" t="s">
        <v>37</v>
      </c>
      <c r="C2047" s="13" t="s">
        <v>3143</v>
      </c>
      <c r="D2047" s="13" t="s">
        <v>3143</v>
      </c>
      <c r="E2047" s="13" t="s">
        <v>3143</v>
      </c>
    </row>
    <row r="2048" spans="1:5" ht="25.15" customHeight="1" thickTop="1" thickBot="1" x14ac:dyDescent="0.3">
      <c r="A2048" s="37" t="s">
        <v>1649</v>
      </c>
      <c r="B2048" s="13" t="s">
        <v>29</v>
      </c>
      <c r="C2048" s="13" t="s">
        <v>3143</v>
      </c>
      <c r="D2048" s="13" t="s">
        <v>3143</v>
      </c>
      <c r="E2048" s="13" t="s">
        <v>3143</v>
      </c>
    </row>
    <row r="2049" spans="1:5" ht="25.15" customHeight="1" thickTop="1" thickBot="1" x14ac:dyDescent="0.3">
      <c r="A2049" s="37" t="s">
        <v>1650</v>
      </c>
      <c r="B2049" s="13" t="s">
        <v>37</v>
      </c>
      <c r="C2049" s="13" t="s">
        <v>3143</v>
      </c>
      <c r="D2049" s="13" t="s">
        <v>3143</v>
      </c>
      <c r="E2049" s="13" t="s">
        <v>3143</v>
      </c>
    </row>
    <row r="2050" spans="1:5" ht="25.15" customHeight="1" thickTop="1" thickBot="1" x14ac:dyDescent="0.3">
      <c r="A2050" s="37" t="s">
        <v>2924</v>
      </c>
      <c r="B2050" s="13" t="s">
        <v>24</v>
      </c>
      <c r="C2050" s="13" t="s">
        <v>3143</v>
      </c>
      <c r="D2050" s="13" t="s">
        <v>3143</v>
      </c>
      <c r="E2050" s="13" t="s">
        <v>3143</v>
      </c>
    </row>
    <row r="2051" spans="1:5" ht="25.15" customHeight="1" thickTop="1" thickBot="1" x14ac:dyDescent="0.3">
      <c r="A2051" s="37" t="s">
        <v>1651</v>
      </c>
      <c r="B2051" s="13" t="s">
        <v>24</v>
      </c>
      <c r="C2051" s="13" t="s">
        <v>3143</v>
      </c>
      <c r="D2051" s="13" t="s">
        <v>3143</v>
      </c>
      <c r="E2051" s="13" t="s">
        <v>3143</v>
      </c>
    </row>
    <row r="2052" spans="1:5" ht="25.15" customHeight="1" thickTop="1" thickBot="1" x14ac:dyDescent="0.3">
      <c r="A2052" s="37" t="s">
        <v>1652</v>
      </c>
      <c r="B2052" s="13" t="s">
        <v>24</v>
      </c>
      <c r="C2052" s="13" t="s">
        <v>3143</v>
      </c>
      <c r="D2052" s="13" t="s">
        <v>3143</v>
      </c>
      <c r="E2052" s="13" t="s">
        <v>3143</v>
      </c>
    </row>
    <row r="2053" spans="1:5" ht="25.15" customHeight="1" thickTop="1" thickBot="1" x14ac:dyDescent="0.3">
      <c r="A2053" s="37" t="s">
        <v>1653</v>
      </c>
      <c r="B2053" s="13" t="s">
        <v>37</v>
      </c>
      <c r="C2053" s="13" t="s">
        <v>3143</v>
      </c>
      <c r="D2053" s="13" t="s">
        <v>26</v>
      </c>
      <c r="E2053" s="13" t="s">
        <v>3143</v>
      </c>
    </row>
    <row r="2054" spans="1:5" ht="25.15" customHeight="1" thickTop="1" thickBot="1" x14ac:dyDescent="0.3">
      <c r="A2054" s="37" t="s">
        <v>1654</v>
      </c>
      <c r="B2054" s="13" t="s">
        <v>29</v>
      </c>
      <c r="C2054" s="13" t="s">
        <v>3143</v>
      </c>
      <c r="D2054" s="13" t="s">
        <v>3143</v>
      </c>
      <c r="E2054" s="13" t="s">
        <v>3143</v>
      </c>
    </row>
    <row r="2055" spans="1:5" ht="25.15" customHeight="1" thickTop="1" thickBot="1" x14ac:dyDescent="0.3">
      <c r="A2055" s="37" t="s">
        <v>1655</v>
      </c>
      <c r="B2055" s="13" t="s">
        <v>37</v>
      </c>
      <c r="C2055" s="13" t="s">
        <v>3143</v>
      </c>
      <c r="D2055" s="13" t="s">
        <v>3143</v>
      </c>
      <c r="E2055" s="13" t="s">
        <v>3143</v>
      </c>
    </row>
    <row r="2056" spans="1:5" ht="25.15" customHeight="1" thickTop="1" thickBot="1" x14ac:dyDescent="0.3">
      <c r="A2056" s="37" t="s">
        <v>3395</v>
      </c>
      <c r="B2056" s="13" t="s">
        <v>24</v>
      </c>
      <c r="C2056" s="13" t="s">
        <v>3143</v>
      </c>
      <c r="D2056" s="13" t="s">
        <v>3143</v>
      </c>
      <c r="E2056" s="13" t="s">
        <v>6</v>
      </c>
    </row>
    <row r="2057" spans="1:5" ht="25.15" customHeight="1" thickTop="1" thickBot="1" x14ac:dyDescent="0.3">
      <c r="A2057" s="37" t="s">
        <v>1656</v>
      </c>
      <c r="B2057" s="13" t="s">
        <v>24</v>
      </c>
      <c r="C2057" s="13" t="s">
        <v>3143</v>
      </c>
      <c r="D2057" s="13" t="s">
        <v>3143</v>
      </c>
      <c r="E2057" s="13" t="s">
        <v>3143</v>
      </c>
    </row>
    <row r="2058" spans="1:5" ht="25.15" customHeight="1" thickTop="1" thickBot="1" x14ac:dyDescent="0.3">
      <c r="A2058" s="37" t="s">
        <v>2934</v>
      </c>
      <c r="B2058" s="13" t="s">
        <v>37</v>
      </c>
      <c r="C2058" s="13" t="s">
        <v>5</v>
      </c>
      <c r="D2058" s="13" t="s">
        <v>3143</v>
      </c>
      <c r="E2058" s="13" t="s">
        <v>3143</v>
      </c>
    </row>
    <row r="2059" spans="1:5" ht="25.15" customHeight="1" thickTop="1" thickBot="1" x14ac:dyDescent="0.3">
      <c r="A2059" s="37" t="s">
        <v>1657</v>
      </c>
      <c r="B2059" s="13" t="s">
        <v>37</v>
      </c>
      <c r="C2059" s="13" t="s">
        <v>3143</v>
      </c>
      <c r="D2059" s="13" t="s">
        <v>3143</v>
      </c>
      <c r="E2059" s="13" t="s">
        <v>3143</v>
      </c>
    </row>
    <row r="2060" spans="1:5" ht="25.15" customHeight="1" thickTop="1" thickBot="1" x14ac:dyDescent="0.3">
      <c r="A2060" s="37" t="s">
        <v>1658</v>
      </c>
      <c r="B2060" s="13" t="s">
        <v>24</v>
      </c>
      <c r="C2060" s="13" t="s">
        <v>5</v>
      </c>
      <c r="D2060" s="13" t="s">
        <v>3143</v>
      </c>
      <c r="E2060" s="13" t="s">
        <v>3143</v>
      </c>
    </row>
    <row r="2061" spans="1:5" ht="25.15" customHeight="1" thickTop="1" thickBot="1" x14ac:dyDescent="0.3">
      <c r="A2061" s="37" t="s">
        <v>1659</v>
      </c>
      <c r="B2061" s="13" t="s">
        <v>24</v>
      </c>
      <c r="C2061" s="13" t="s">
        <v>3143</v>
      </c>
      <c r="D2061" s="13" t="s">
        <v>3143</v>
      </c>
      <c r="E2061" s="13" t="s">
        <v>3143</v>
      </c>
    </row>
    <row r="2062" spans="1:5" ht="25.15" customHeight="1" thickTop="1" thickBot="1" x14ac:dyDescent="0.3">
      <c r="A2062" s="37" t="s">
        <v>1660</v>
      </c>
      <c r="B2062" s="13" t="s">
        <v>24</v>
      </c>
      <c r="C2062" s="13" t="s">
        <v>3143</v>
      </c>
      <c r="D2062" s="13" t="s">
        <v>3143</v>
      </c>
      <c r="E2062" s="13" t="s">
        <v>3143</v>
      </c>
    </row>
    <row r="2063" spans="1:5" ht="25.15" customHeight="1" thickTop="1" thickBot="1" x14ac:dyDescent="0.3">
      <c r="A2063" s="37" t="s">
        <v>1661</v>
      </c>
      <c r="B2063" s="13" t="s">
        <v>29</v>
      </c>
      <c r="C2063" s="13" t="s">
        <v>3143</v>
      </c>
      <c r="D2063" s="13" t="s">
        <v>3143</v>
      </c>
      <c r="E2063" s="13" t="s">
        <v>3143</v>
      </c>
    </row>
    <row r="2064" spans="1:5" ht="25.15" customHeight="1" thickTop="1" thickBot="1" x14ac:dyDescent="0.3">
      <c r="A2064" s="37" t="s">
        <v>1662</v>
      </c>
      <c r="B2064" s="13" t="s">
        <v>37</v>
      </c>
      <c r="C2064" s="13" t="s">
        <v>3143</v>
      </c>
      <c r="D2064" s="13" t="s">
        <v>3143</v>
      </c>
      <c r="E2064" s="13" t="s">
        <v>3143</v>
      </c>
    </row>
    <row r="2065" spans="1:5" ht="25.15" customHeight="1" thickTop="1" thickBot="1" x14ac:dyDescent="0.3">
      <c r="A2065" s="37" t="s">
        <v>3079</v>
      </c>
      <c r="B2065" s="13" t="s">
        <v>37</v>
      </c>
      <c r="C2065" s="13" t="s">
        <v>3143</v>
      </c>
      <c r="D2065" s="13" t="s">
        <v>3143</v>
      </c>
      <c r="E2065" s="13" t="s">
        <v>3143</v>
      </c>
    </row>
    <row r="2066" spans="1:5" ht="25.15" customHeight="1" thickTop="1" thickBot="1" x14ac:dyDescent="0.3">
      <c r="A2066" s="37" t="s">
        <v>1663</v>
      </c>
      <c r="B2066" s="13" t="s">
        <v>37</v>
      </c>
      <c r="C2066" s="13" t="s">
        <v>3143</v>
      </c>
      <c r="D2066" s="13" t="s">
        <v>3143</v>
      </c>
      <c r="E2066" s="13" t="s">
        <v>3143</v>
      </c>
    </row>
    <row r="2067" spans="1:5" ht="25.15" customHeight="1" thickTop="1" thickBot="1" x14ac:dyDescent="0.3">
      <c r="A2067" s="37" t="s">
        <v>1664</v>
      </c>
      <c r="B2067" s="13" t="s">
        <v>24</v>
      </c>
      <c r="C2067" s="13" t="s">
        <v>3143</v>
      </c>
      <c r="D2067" s="13" t="s">
        <v>26</v>
      </c>
      <c r="E2067" s="13" t="s">
        <v>3143</v>
      </c>
    </row>
    <row r="2068" spans="1:5" ht="25.15" customHeight="1" thickTop="1" thickBot="1" x14ac:dyDescent="0.3">
      <c r="A2068" s="37" t="s">
        <v>1665</v>
      </c>
      <c r="B2068" s="13" t="s">
        <v>37</v>
      </c>
      <c r="C2068" s="13" t="s">
        <v>5</v>
      </c>
      <c r="D2068" s="13" t="s">
        <v>3143</v>
      </c>
      <c r="E2068" s="13" t="s">
        <v>3143</v>
      </c>
    </row>
    <row r="2069" spans="1:5" ht="25.15" customHeight="1" thickTop="1" thickBot="1" x14ac:dyDescent="0.3">
      <c r="A2069" s="37" t="s">
        <v>1666</v>
      </c>
      <c r="B2069" s="13" t="s">
        <v>24</v>
      </c>
      <c r="C2069" s="13" t="s">
        <v>3143</v>
      </c>
      <c r="D2069" s="13" t="s">
        <v>3143</v>
      </c>
      <c r="E2069" s="13" t="s">
        <v>3143</v>
      </c>
    </row>
    <row r="2070" spans="1:5" ht="25.15" customHeight="1" thickTop="1" thickBot="1" x14ac:dyDescent="0.3">
      <c r="A2070" s="37" t="s">
        <v>1667</v>
      </c>
      <c r="B2070" s="101" t="s">
        <v>24</v>
      </c>
      <c r="C2070" s="101" t="s">
        <v>5</v>
      </c>
      <c r="D2070" s="101" t="s">
        <v>26</v>
      </c>
      <c r="E2070" s="102" t="s">
        <v>3143</v>
      </c>
    </row>
    <row r="2071" spans="1:5" ht="25.15" customHeight="1" thickTop="1" thickBot="1" x14ac:dyDescent="0.3">
      <c r="A2071" s="37" t="s">
        <v>1668</v>
      </c>
      <c r="B2071" s="13" t="s">
        <v>37</v>
      </c>
      <c r="C2071" s="13" t="s">
        <v>5</v>
      </c>
      <c r="D2071" s="13" t="s">
        <v>3143</v>
      </c>
      <c r="E2071" s="13" t="s">
        <v>3143</v>
      </c>
    </row>
    <row r="2072" spans="1:5" ht="25.15" customHeight="1" thickTop="1" thickBot="1" x14ac:dyDescent="0.3">
      <c r="A2072" s="37" t="s">
        <v>1669</v>
      </c>
      <c r="B2072" s="13" t="s">
        <v>24</v>
      </c>
      <c r="C2072" s="13" t="s">
        <v>3143</v>
      </c>
      <c r="D2072" s="13" t="s">
        <v>3143</v>
      </c>
      <c r="E2072" s="13" t="s">
        <v>3143</v>
      </c>
    </row>
    <row r="2073" spans="1:5" ht="25.15" customHeight="1" thickTop="1" thickBot="1" x14ac:dyDescent="0.3">
      <c r="A2073" s="37" t="s">
        <v>1670</v>
      </c>
      <c r="B2073" s="13" t="s">
        <v>24</v>
      </c>
      <c r="C2073" s="13" t="s">
        <v>3143</v>
      </c>
      <c r="D2073" s="13" t="s">
        <v>3143</v>
      </c>
      <c r="E2073" s="13" t="s">
        <v>3143</v>
      </c>
    </row>
    <row r="2074" spans="1:5" ht="25.15" customHeight="1" thickTop="1" thickBot="1" x14ac:dyDescent="0.3">
      <c r="A2074" s="37" t="s">
        <v>1671</v>
      </c>
      <c r="B2074" s="13" t="s">
        <v>37</v>
      </c>
      <c r="C2074" s="13" t="s">
        <v>3143</v>
      </c>
      <c r="D2074" s="13" t="s">
        <v>3143</v>
      </c>
      <c r="E2074" s="13" t="s">
        <v>3143</v>
      </c>
    </row>
    <row r="2075" spans="1:5" ht="25.15" customHeight="1" thickTop="1" thickBot="1" x14ac:dyDescent="0.3">
      <c r="A2075" s="37" t="s">
        <v>3555</v>
      </c>
      <c r="B2075" s="13" t="s">
        <v>24</v>
      </c>
      <c r="C2075" s="13" t="s">
        <v>3143</v>
      </c>
      <c r="D2075" s="13" t="s">
        <v>3143</v>
      </c>
      <c r="E2075" s="13" t="s">
        <v>3143</v>
      </c>
    </row>
    <row r="2076" spans="1:5" ht="25.15" customHeight="1" thickTop="1" thickBot="1" x14ac:dyDescent="0.3">
      <c r="A2076" s="37" t="s">
        <v>1672</v>
      </c>
      <c r="B2076" s="13" t="s">
        <v>24</v>
      </c>
      <c r="C2076" s="13" t="s">
        <v>3143</v>
      </c>
      <c r="D2076" s="13" t="s">
        <v>26</v>
      </c>
      <c r="E2076" s="13" t="s">
        <v>3143</v>
      </c>
    </row>
    <row r="2077" spans="1:5" ht="25.15" customHeight="1" thickTop="1" thickBot="1" x14ac:dyDescent="0.3">
      <c r="A2077" s="37"/>
      <c r="B2077" s="13"/>
      <c r="C2077" s="13"/>
      <c r="D2077" s="13"/>
      <c r="E2077" s="13"/>
    </row>
    <row r="2078" spans="1:5" ht="25.15" customHeight="1" thickTop="1" thickBot="1" x14ac:dyDescent="0.3">
      <c r="A2078" s="37" t="s">
        <v>1673</v>
      </c>
      <c r="B2078" s="13" t="s">
        <v>47</v>
      </c>
      <c r="C2078" s="13" t="s">
        <v>3143</v>
      </c>
      <c r="D2078" s="13" t="s">
        <v>26</v>
      </c>
      <c r="E2078" s="13" t="s">
        <v>3143</v>
      </c>
    </row>
    <row r="2079" spans="1:5" ht="25.15" customHeight="1" thickTop="1" thickBot="1" x14ac:dyDescent="0.3">
      <c r="A2079" s="37" t="s">
        <v>1674</v>
      </c>
      <c r="B2079" s="13" t="s">
        <v>37</v>
      </c>
      <c r="C2079" s="13" t="s">
        <v>3143</v>
      </c>
      <c r="D2079" s="13" t="s">
        <v>3143</v>
      </c>
      <c r="E2079" s="13" t="s">
        <v>3143</v>
      </c>
    </row>
    <row r="2080" spans="1:5" ht="25.15" customHeight="1" thickTop="1" thickBot="1" x14ac:dyDescent="0.3">
      <c r="A2080" s="37" t="s">
        <v>2940</v>
      </c>
      <c r="B2080" s="13" t="s">
        <v>37</v>
      </c>
      <c r="C2080" s="13" t="s">
        <v>3143</v>
      </c>
      <c r="D2080" s="13" t="s">
        <v>3143</v>
      </c>
      <c r="E2080" s="13" t="s">
        <v>3143</v>
      </c>
    </row>
    <row r="2081" spans="1:5" ht="25.15" customHeight="1" thickTop="1" thickBot="1" x14ac:dyDescent="0.3">
      <c r="A2081" s="37" t="s">
        <v>1675</v>
      </c>
      <c r="B2081" s="13" t="s">
        <v>29</v>
      </c>
      <c r="C2081" s="13" t="s">
        <v>3143</v>
      </c>
      <c r="D2081" s="13" t="s">
        <v>3143</v>
      </c>
      <c r="E2081" s="13" t="s">
        <v>3143</v>
      </c>
    </row>
    <row r="2082" spans="1:5" ht="25.15" customHeight="1" thickTop="1" thickBot="1" x14ac:dyDescent="0.3">
      <c r="A2082" s="37" t="s">
        <v>3396</v>
      </c>
      <c r="B2082" s="13" t="s">
        <v>24</v>
      </c>
      <c r="C2082" s="13" t="s">
        <v>3143</v>
      </c>
      <c r="D2082" s="13" t="s">
        <v>26</v>
      </c>
      <c r="E2082" s="13" t="s">
        <v>6</v>
      </c>
    </row>
    <row r="2083" spans="1:5" ht="25.15" customHeight="1" thickTop="1" thickBot="1" x14ac:dyDescent="0.3">
      <c r="A2083" s="37" t="s">
        <v>3397</v>
      </c>
      <c r="B2083" s="13" t="s">
        <v>24</v>
      </c>
      <c r="C2083" s="13" t="s">
        <v>3143</v>
      </c>
      <c r="D2083" s="13" t="s">
        <v>3143</v>
      </c>
      <c r="E2083" s="13" t="s">
        <v>6</v>
      </c>
    </row>
    <row r="2084" spans="1:5" ht="25.15" customHeight="1" thickTop="1" thickBot="1" x14ac:dyDescent="0.3">
      <c r="A2084" s="37" t="s">
        <v>1676</v>
      </c>
      <c r="B2084" s="13" t="s">
        <v>24</v>
      </c>
      <c r="C2084" s="13" t="s">
        <v>5</v>
      </c>
      <c r="D2084" s="13" t="s">
        <v>3143</v>
      </c>
      <c r="E2084" s="13" t="s">
        <v>3143</v>
      </c>
    </row>
    <row r="2085" spans="1:5" ht="25.15" customHeight="1" thickTop="1" thickBot="1" x14ac:dyDescent="0.3">
      <c r="A2085" s="37" t="s">
        <v>1677</v>
      </c>
      <c r="B2085" s="13" t="s">
        <v>37</v>
      </c>
      <c r="C2085" s="13" t="s">
        <v>3143</v>
      </c>
      <c r="D2085" s="13" t="s">
        <v>3143</v>
      </c>
      <c r="E2085" s="13" t="s">
        <v>3143</v>
      </c>
    </row>
    <row r="2086" spans="1:5" ht="25.15" customHeight="1" thickTop="1" thickBot="1" x14ac:dyDescent="0.3">
      <c r="A2086" s="37" t="s">
        <v>1678</v>
      </c>
      <c r="B2086" s="13" t="s">
        <v>37</v>
      </c>
      <c r="C2086" s="13" t="s">
        <v>3143</v>
      </c>
      <c r="D2086" s="13" t="s">
        <v>3143</v>
      </c>
      <c r="E2086" s="13" t="s">
        <v>3143</v>
      </c>
    </row>
    <row r="2087" spans="1:5" ht="25.15" customHeight="1" thickTop="1" thickBot="1" x14ac:dyDescent="0.3">
      <c r="A2087" s="37" t="s">
        <v>1679</v>
      </c>
      <c r="B2087" s="13" t="s">
        <v>24</v>
      </c>
      <c r="C2087" s="13" t="s">
        <v>3143</v>
      </c>
      <c r="D2087" s="13" t="s">
        <v>3143</v>
      </c>
      <c r="E2087" s="13" t="s">
        <v>3143</v>
      </c>
    </row>
    <row r="2088" spans="1:5" ht="25.15" customHeight="1" thickTop="1" thickBot="1" x14ac:dyDescent="0.3">
      <c r="A2088" s="37" t="s">
        <v>1680</v>
      </c>
      <c r="B2088" s="13" t="s">
        <v>37</v>
      </c>
      <c r="C2088" s="13" t="s">
        <v>3143</v>
      </c>
      <c r="D2088" s="13" t="s">
        <v>3143</v>
      </c>
      <c r="E2088" s="13" t="s">
        <v>3143</v>
      </c>
    </row>
    <row r="2089" spans="1:5" ht="25.15" customHeight="1" thickTop="1" thickBot="1" x14ac:dyDescent="0.3">
      <c r="A2089" s="37" t="s">
        <v>3398</v>
      </c>
      <c r="B2089" s="13" t="s">
        <v>37</v>
      </c>
      <c r="C2089" s="13" t="s">
        <v>3143</v>
      </c>
      <c r="D2089" s="13" t="s">
        <v>3143</v>
      </c>
      <c r="E2089" s="13" t="s">
        <v>6</v>
      </c>
    </row>
    <row r="2090" spans="1:5" ht="25.15" customHeight="1" thickTop="1" thickBot="1" x14ac:dyDescent="0.3">
      <c r="A2090" s="37" t="s">
        <v>1681</v>
      </c>
      <c r="B2090" s="13" t="s">
        <v>47</v>
      </c>
      <c r="C2090" s="13" t="s">
        <v>3143</v>
      </c>
      <c r="D2090" s="13" t="s">
        <v>3143</v>
      </c>
      <c r="E2090" s="13" t="s">
        <v>3143</v>
      </c>
    </row>
    <row r="2091" spans="1:5" ht="25.15" customHeight="1" thickTop="1" thickBot="1" x14ac:dyDescent="0.3">
      <c r="A2091" s="37" t="s">
        <v>1682</v>
      </c>
      <c r="B2091" s="13" t="s">
        <v>37</v>
      </c>
      <c r="C2091" s="13" t="s">
        <v>3143</v>
      </c>
      <c r="D2091" s="13" t="s">
        <v>3143</v>
      </c>
      <c r="E2091" s="13" t="s">
        <v>3143</v>
      </c>
    </row>
    <row r="2092" spans="1:5" ht="25.15" customHeight="1" thickTop="1" thickBot="1" x14ac:dyDescent="0.3">
      <c r="A2092" s="37" t="s">
        <v>3399</v>
      </c>
      <c r="B2092" s="13" t="s">
        <v>24</v>
      </c>
      <c r="C2092" s="13" t="s">
        <v>3143</v>
      </c>
      <c r="D2092" s="13" t="s">
        <v>3143</v>
      </c>
      <c r="E2092" s="13" t="s">
        <v>6</v>
      </c>
    </row>
    <row r="2093" spans="1:5" ht="25.15" customHeight="1" thickTop="1" thickBot="1" x14ac:dyDescent="0.3">
      <c r="A2093" s="37" t="s">
        <v>1683</v>
      </c>
      <c r="B2093" s="13" t="s">
        <v>24</v>
      </c>
      <c r="C2093" s="13" t="s">
        <v>3143</v>
      </c>
      <c r="D2093" s="13" t="s">
        <v>26</v>
      </c>
      <c r="E2093" s="13" t="s">
        <v>3143</v>
      </c>
    </row>
    <row r="2094" spans="1:5" ht="25.15" customHeight="1" thickTop="1" thickBot="1" x14ac:dyDescent="0.3">
      <c r="A2094" s="37" t="s">
        <v>3400</v>
      </c>
      <c r="B2094" s="13" t="s">
        <v>24</v>
      </c>
      <c r="C2094" s="13" t="s">
        <v>3143</v>
      </c>
      <c r="D2094" s="13" t="s">
        <v>3143</v>
      </c>
      <c r="E2094" s="13" t="s">
        <v>6</v>
      </c>
    </row>
    <row r="2095" spans="1:5" ht="25.15" customHeight="1" thickTop="1" thickBot="1" x14ac:dyDescent="0.3">
      <c r="A2095" s="37" t="s">
        <v>1684</v>
      </c>
      <c r="B2095" s="13" t="s">
        <v>24</v>
      </c>
      <c r="C2095" s="13" t="s">
        <v>3143</v>
      </c>
      <c r="D2095" s="13" t="s">
        <v>3143</v>
      </c>
      <c r="E2095" s="13" t="s">
        <v>3143</v>
      </c>
    </row>
    <row r="2096" spans="1:5" ht="25.15" customHeight="1" thickTop="1" thickBot="1" x14ac:dyDescent="0.3">
      <c r="A2096" s="37" t="s">
        <v>3522</v>
      </c>
      <c r="B2096" s="13" t="s">
        <v>24</v>
      </c>
      <c r="C2096" s="13" t="s">
        <v>3143</v>
      </c>
      <c r="D2096" s="13" t="s">
        <v>3143</v>
      </c>
      <c r="E2096" s="13" t="s">
        <v>3143</v>
      </c>
    </row>
    <row r="2097" spans="1:5" ht="25.15" customHeight="1" thickTop="1" thickBot="1" x14ac:dyDescent="0.3">
      <c r="A2097" s="37" t="s">
        <v>3209</v>
      </c>
      <c r="B2097" s="13" t="s">
        <v>24</v>
      </c>
      <c r="C2097" s="13" t="s">
        <v>3143</v>
      </c>
      <c r="D2097" s="13" t="s">
        <v>3143</v>
      </c>
      <c r="E2097" s="13" t="s">
        <v>3143</v>
      </c>
    </row>
    <row r="2098" spans="1:5" ht="25.15" customHeight="1" thickTop="1" thickBot="1" x14ac:dyDescent="0.3">
      <c r="A2098" s="37" t="s">
        <v>1685</v>
      </c>
      <c r="B2098" s="13" t="s">
        <v>24</v>
      </c>
      <c r="C2098" s="13" t="s">
        <v>3143</v>
      </c>
      <c r="D2098" s="13" t="s">
        <v>3143</v>
      </c>
      <c r="E2098" s="13" t="s">
        <v>3143</v>
      </c>
    </row>
    <row r="2099" spans="1:5" ht="25.15" customHeight="1" thickTop="1" thickBot="1" x14ac:dyDescent="0.3">
      <c r="A2099" s="37" t="s">
        <v>1686</v>
      </c>
      <c r="B2099" s="13" t="s">
        <v>24</v>
      </c>
      <c r="C2099" s="13" t="s">
        <v>3143</v>
      </c>
      <c r="D2099" s="13" t="s">
        <v>3143</v>
      </c>
      <c r="E2099" s="13" t="s">
        <v>3143</v>
      </c>
    </row>
    <row r="2100" spans="1:5" ht="25.15" customHeight="1" thickTop="1" thickBot="1" x14ac:dyDescent="0.3">
      <c r="A2100" s="37" t="s">
        <v>1687</v>
      </c>
      <c r="B2100" s="13" t="s">
        <v>47</v>
      </c>
      <c r="C2100" s="13" t="s">
        <v>5</v>
      </c>
      <c r="D2100" s="13" t="s">
        <v>3143</v>
      </c>
      <c r="E2100" s="13" t="s">
        <v>3143</v>
      </c>
    </row>
    <row r="2101" spans="1:5" ht="25.15" customHeight="1" thickTop="1" thickBot="1" x14ac:dyDescent="0.3">
      <c r="A2101" s="37" t="s">
        <v>3210</v>
      </c>
      <c r="B2101" s="101" t="s">
        <v>24</v>
      </c>
      <c r="C2101" s="101" t="s">
        <v>3143</v>
      </c>
      <c r="D2101" s="101" t="s">
        <v>3143</v>
      </c>
      <c r="E2101" s="102" t="s">
        <v>3143</v>
      </c>
    </row>
    <row r="2102" spans="1:5" ht="25.15" customHeight="1" thickTop="1" thickBot="1" x14ac:dyDescent="0.3">
      <c r="A2102" s="37" t="s">
        <v>1688</v>
      </c>
      <c r="B2102" s="13" t="s">
        <v>29</v>
      </c>
      <c r="C2102" s="13" t="s">
        <v>3143</v>
      </c>
      <c r="D2102" s="13" t="s">
        <v>3143</v>
      </c>
      <c r="E2102" s="13" t="s">
        <v>3143</v>
      </c>
    </row>
    <row r="2103" spans="1:5" ht="25.15" customHeight="1" thickTop="1" thickBot="1" x14ac:dyDescent="0.3">
      <c r="A2103" s="37" t="s">
        <v>1689</v>
      </c>
      <c r="B2103" s="13" t="s">
        <v>24</v>
      </c>
      <c r="C2103" s="13" t="s">
        <v>3143</v>
      </c>
      <c r="D2103" s="13" t="s">
        <v>26</v>
      </c>
      <c r="E2103" s="13" t="s">
        <v>3143</v>
      </c>
    </row>
    <row r="2104" spans="1:5" ht="25.15" customHeight="1" thickTop="1" thickBot="1" x14ac:dyDescent="0.3">
      <c r="A2104" s="37" t="s">
        <v>1690</v>
      </c>
      <c r="B2104" s="13" t="s">
        <v>37</v>
      </c>
      <c r="C2104" s="13" t="s">
        <v>3143</v>
      </c>
      <c r="D2104" s="13" t="s">
        <v>3143</v>
      </c>
      <c r="E2104" s="13" t="s">
        <v>3143</v>
      </c>
    </row>
    <row r="2105" spans="1:5" ht="25.15" customHeight="1" thickTop="1" thickBot="1" x14ac:dyDescent="0.3">
      <c r="A2105" s="37" t="s">
        <v>3163</v>
      </c>
      <c r="B2105" s="13" t="s">
        <v>24</v>
      </c>
      <c r="C2105" s="13" t="s">
        <v>3143</v>
      </c>
      <c r="D2105" s="13" t="s">
        <v>3143</v>
      </c>
      <c r="E2105" s="13" t="s">
        <v>3143</v>
      </c>
    </row>
    <row r="2106" spans="1:5" ht="25.15" customHeight="1" thickTop="1" thickBot="1" x14ac:dyDescent="0.3">
      <c r="A2106" s="37" t="s">
        <v>3162</v>
      </c>
      <c r="B2106" s="13" t="s">
        <v>47</v>
      </c>
      <c r="C2106" s="13" t="s">
        <v>3143</v>
      </c>
      <c r="D2106" s="13" t="s">
        <v>3143</v>
      </c>
      <c r="E2106" s="13" t="s">
        <v>3143</v>
      </c>
    </row>
    <row r="2107" spans="1:5" ht="25.15" customHeight="1" thickTop="1" thickBot="1" x14ac:dyDescent="0.3">
      <c r="A2107" s="37" t="s">
        <v>1691</v>
      </c>
      <c r="B2107" s="13" t="s">
        <v>37</v>
      </c>
      <c r="C2107" s="13" t="s">
        <v>3143</v>
      </c>
      <c r="D2107" s="13" t="s">
        <v>26</v>
      </c>
      <c r="E2107" s="13" t="s">
        <v>3143</v>
      </c>
    </row>
    <row r="2108" spans="1:5" ht="25.15" customHeight="1" thickTop="1" thickBot="1" x14ac:dyDescent="0.3">
      <c r="A2108" s="37" t="s">
        <v>3211</v>
      </c>
      <c r="B2108" s="13" t="s">
        <v>37</v>
      </c>
      <c r="C2108" s="13" t="s">
        <v>3143</v>
      </c>
      <c r="D2108" s="13" t="s">
        <v>3143</v>
      </c>
      <c r="E2108" s="13" t="s">
        <v>3143</v>
      </c>
    </row>
    <row r="2109" spans="1:5" ht="25.15" customHeight="1" thickTop="1" thickBot="1" x14ac:dyDescent="0.3">
      <c r="A2109" s="37" t="s">
        <v>1692</v>
      </c>
      <c r="B2109" s="13" t="s">
        <v>37</v>
      </c>
      <c r="C2109" s="13" t="s">
        <v>3143</v>
      </c>
      <c r="D2109" s="13" t="s">
        <v>3143</v>
      </c>
      <c r="E2109" s="13" t="s">
        <v>3143</v>
      </c>
    </row>
    <row r="2110" spans="1:5" ht="25.15" customHeight="1" thickTop="1" thickBot="1" x14ac:dyDescent="0.3">
      <c r="A2110" s="37" t="s">
        <v>3401</v>
      </c>
      <c r="B2110" s="13" t="s">
        <v>24</v>
      </c>
      <c r="C2110" s="13" t="s">
        <v>3143</v>
      </c>
      <c r="D2110" s="13" t="s">
        <v>3143</v>
      </c>
      <c r="E2110" s="13" t="s">
        <v>6</v>
      </c>
    </row>
    <row r="2111" spans="1:5" ht="25.15" customHeight="1" thickTop="1" thickBot="1" x14ac:dyDescent="0.3">
      <c r="A2111" s="37" t="s">
        <v>3402</v>
      </c>
      <c r="B2111" s="13" t="s">
        <v>47</v>
      </c>
      <c r="C2111" s="13" t="s">
        <v>3143</v>
      </c>
      <c r="D2111" s="13" t="s">
        <v>3143</v>
      </c>
      <c r="E2111" s="13" t="s">
        <v>6</v>
      </c>
    </row>
    <row r="2112" spans="1:5" ht="25.15" customHeight="1" thickTop="1" thickBot="1" x14ac:dyDescent="0.3">
      <c r="A2112" s="37" t="s">
        <v>3403</v>
      </c>
      <c r="B2112" s="13" t="s">
        <v>24</v>
      </c>
      <c r="C2112" s="13" t="s">
        <v>3143</v>
      </c>
      <c r="D2112" s="13" t="s">
        <v>3143</v>
      </c>
      <c r="E2112" s="13" t="s">
        <v>6</v>
      </c>
    </row>
    <row r="2113" spans="1:5" ht="25.15" customHeight="1" thickTop="1" thickBot="1" x14ac:dyDescent="0.3">
      <c r="A2113" s="37" t="s">
        <v>1693</v>
      </c>
      <c r="B2113" s="13" t="s">
        <v>24</v>
      </c>
      <c r="C2113" s="13" t="s">
        <v>3143</v>
      </c>
      <c r="D2113" s="13" t="s">
        <v>26</v>
      </c>
      <c r="E2113" s="13" t="s">
        <v>3143</v>
      </c>
    </row>
    <row r="2114" spans="1:5" ht="25.15" customHeight="1" thickTop="1" thickBot="1" x14ac:dyDescent="0.3">
      <c r="A2114" s="37" t="s">
        <v>1694</v>
      </c>
      <c r="B2114" s="13" t="s">
        <v>24</v>
      </c>
      <c r="C2114" s="13" t="s">
        <v>3143</v>
      </c>
      <c r="D2114" s="13" t="s">
        <v>3143</v>
      </c>
      <c r="E2114" s="13" t="s">
        <v>3143</v>
      </c>
    </row>
    <row r="2115" spans="1:5" ht="25.15" customHeight="1" thickTop="1" thickBot="1" x14ac:dyDescent="0.3">
      <c r="A2115" s="37" t="s">
        <v>1695</v>
      </c>
      <c r="B2115" s="13" t="s">
        <v>24</v>
      </c>
      <c r="C2115" s="13" t="s">
        <v>3143</v>
      </c>
      <c r="D2115" s="13" t="s">
        <v>3143</v>
      </c>
      <c r="E2115" s="13" t="s">
        <v>3143</v>
      </c>
    </row>
    <row r="2116" spans="1:5" ht="25.15" customHeight="1" thickTop="1" thickBot="1" x14ac:dyDescent="0.3">
      <c r="A2116" s="37" t="s">
        <v>1696</v>
      </c>
      <c r="B2116" s="13" t="s">
        <v>24</v>
      </c>
      <c r="C2116" s="13" t="s">
        <v>3143</v>
      </c>
      <c r="D2116" s="13" t="s">
        <v>3143</v>
      </c>
      <c r="E2116" s="13" t="s">
        <v>3143</v>
      </c>
    </row>
    <row r="2117" spans="1:5" ht="25.15" customHeight="1" thickTop="1" thickBot="1" x14ac:dyDescent="0.3">
      <c r="A2117" s="37" t="s">
        <v>1697</v>
      </c>
      <c r="B2117" s="13" t="s">
        <v>24</v>
      </c>
      <c r="C2117" s="13" t="s">
        <v>3143</v>
      </c>
      <c r="D2117" s="13" t="s">
        <v>3143</v>
      </c>
      <c r="E2117" s="13" t="s">
        <v>3143</v>
      </c>
    </row>
    <row r="2118" spans="1:5" ht="25.15" customHeight="1" thickTop="1" thickBot="1" x14ac:dyDescent="0.3">
      <c r="A2118" s="37" t="s">
        <v>1698</v>
      </c>
      <c r="B2118" s="13" t="s">
        <v>37</v>
      </c>
      <c r="C2118" s="13" t="s">
        <v>3143</v>
      </c>
      <c r="D2118" s="13" t="s">
        <v>3143</v>
      </c>
      <c r="E2118" s="13" t="s">
        <v>3143</v>
      </c>
    </row>
    <row r="2119" spans="1:5" ht="25.15" customHeight="1" thickTop="1" thickBot="1" x14ac:dyDescent="0.3">
      <c r="A2119" s="37" t="s">
        <v>1699</v>
      </c>
      <c r="B2119" s="13" t="s">
        <v>24</v>
      </c>
      <c r="C2119" s="13" t="s">
        <v>3143</v>
      </c>
      <c r="D2119" s="13" t="s">
        <v>3143</v>
      </c>
      <c r="E2119" s="13" t="s">
        <v>3143</v>
      </c>
    </row>
    <row r="2120" spans="1:5" ht="25.15" customHeight="1" thickTop="1" thickBot="1" x14ac:dyDescent="0.3">
      <c r="A2120" s="37" t="s">
        <v>1700</v>
      </c>
      <c r="B2120" s="13" t="s">
        <v>24</v>
      </c>
      <c r="C2120" s="13" t="s">
        <v>3143</v>
      </c>
      <c r="D2120" s="13" t="s">
        <v>3143</v>
      </c>
      <c r="E2120" s="13" t="s">
        <v>3143</v>
      </c>
    </row>
    <row r="2121" spans="1:5" ht="25.15" customHeight="1" thickTop="1" thickBot="1" x14ac:dyDescent="0.3">
      <c r="A2121" s="37" t="s">
        <v>1701</v>
      </c>
      <c r="B2121" s="13" t="s">
        <v>24</v>
      </c>
      <c r="C2121" s="13" t="s">
        <v>3143</v>
      </c>
      <c r="D2121" s="13" t="s">
        <v>3143</v>
      </c>
      <c r="E2121" s="13" t="s">
        <v>3143</v>
      </c>
    </row>
    <row r="2122" spans="1:5" ht="25.15" customHeight="1" thickTop="1" thickBot="1" x14ac:dyDescent="0.3">
      <c r="A2122" s="37" t="s">
        <v>1702</v>
      </c>
      <c r="B2122" s="13" t="s">
        <v>24</v>
      </c>
      <c r="C2122" s="13" t="s">
        <v>3143</v>
      </c>
      <c r="D2122" s="13" t="s">
        <v>3143</v>
      </c>
      <c r="E2122" s="13" t="s">
        <v>3143</v>
      </c>
    </row>
    <row r="2123" spans="1:5" ht="25.15" customHeight="1" thickTop="1" thickBot="1" x14ac:dyDescent="0.3">
      <c r="A2123" s="37" t="s">
        <v>1703</v>
      </c>
      <c r="B2123" s="13" t="s">
        <v>24</v>
      </c>
      <c r="C2123" s="13" t="s">
        <v>3143</v>
      </c>
      <c r="D2123" s="13" t="s">
        <v>3143</v>
      </c>
      <c r="E2123" s="13" t="s">
        <v>3143</v>
      </c>
    </row>
    <row r="2124" spans="1:5" ht="25.15" customHeight="1" thickTop="1" thickBot="1" x14ac:dyDescent="0.3">
      <c r="A2124" s="37" t="s">
        <v>3404</v>
      </c>
      <c r="B2124" s="13" t="s">
        <v>37</v>
      </c>
      <c r="C2124" s="13" t="s">
        <v>3143</v>
      </c>
      <c r="D2124" s="13" t="s">
        <v>3143</v>
      </c>
      <c r="E2124" s="13" t="s">
        <v>6</v>
      </c>
    </row>
    <row r="2125" spans="1:5" ht="25.15" customHeight="1" thickTop="1" thickBot="1" x14ac:dyDescent="0.3">
      <c r="A2125" s="37" t="s">
        <v>1704</v>
      </c>
      <c r="B2125" s="13" t="s">
        <v>37</v>
      </c>
      <c r="C2125" s="13" t="s">
        <v>3143</v>
      </c>
      <c r="D2125" s="13" t="s">
        <v>3143</v>
      </c>
      <c r="E2125" s="13" t="s">
        <v>3143</v>
      </c>
    </row>
    <row r="2126" spans="1:5" ht="25.15" customHeight="1" thickTop="1" thickBot="1" x14ac:dyDescent="0.3">
      <c r="A2126" s="37" t="s">
        <v>1705</v>
      </c>
      <c r="B2126" s="13" t="s">
        <v>24</v>
      </c>
      <c r="C2126" s="13" t="s">
        <v>3143</v>
      </c>
      <c r="D2126" s="13" t="s">
        <v>3143</v>
      </c>
      <c r="E2126" s="13" t="s">
        <v>3143</v>
      </c>
    </row>
    <row r="2127" spans="1:5" ht="25.15" customHeight="1" thickTop="1" thickBot="1" x14ac:dyDescent="0.3">
      <c r="A2127" s="37" t="s">
        <v>1706</v>
      </c>
      <c r="B2127" s="13" t="s">
        <v>47</v>
      </c>
      <c r="C2127" s="13" t="s">
        <v>3143</v>
      </c>
      <c r="D2127" s="13" t="s">
        <v>26</v>
      </c>
      <c r="E2127" s="13" t="s">
        <v>3143</v>
      </c>
    </row>
    <row r="2128" spans="1:5" ht="25.15" customHeight="1" thickTop="1" thickBot="1" x14ac:dyDescent="0.3">
      <c r="A2128" s="37" t="s">
        <v>1707</v>
      </c>
      <c r="B2128" s="13" t="s">
        <v>24</v>
      </c>
      <c r="C2128" s="13" t="s">
        <v>5</v>
      </c>
      <c r="D2128" s="13" t="s">
        <v>26</v>
      </c>
      <c r="E2128" s="13" t="s">
        <v>3143</v>
      </c>
    </row>
    <row r="2129" spans="1:5" ht="25.15" customHeight="1" thickTop="1" thickBot="1" x14ac:dyDescent="0.3">
      <c r="A2129" s="37" t="s">
        <v>1708</v>
      </c>
      <c r="B2129" s="13" t="s">
        <v>24</v>
      </c>
      <c r="C2129" s="13" t="s">
        <v>3143</v>
      </c>
      <c r="D2129" s="13" t="s">
        <v>26</v>
      </c>
      <c r="E2129" s="13" t="s">
        <v>3143</v>
      </c>
    </row>
    <row r="2130" spans="1:5" ht="25.15" customHeight="1" thickTop="1" thickBot="1" x14ac:dyDescent="0.3">
      <c r="A2130" s="37" t="s">
        <v>3405</v>
      </c>
      <c r="B2130" s="13" t="s">
        <v>24</v>
      </c>
      <c r="C2130" s="13" t="s">
        <v>3143</v>
      </c>
      <c r="D2130" s="13" t="s">
        <v>3143</v>
      </c>
      <c r="E2130" s="13" t="s">
        <v>6</v>
      </c>
    </row>
    <row r="2131" spans="1:5" ht="25.15" customHeight="1" thickTop="1" thickBot="1" x14ac:dyDescent="0.3">
      <c r="A2131" s="37" t="s">
        <v>3406</v>
      </c>
      <c r="B2131" s="13" t="s">
        <v>24</v>
      </c>
      <c r="C2131" s="13" t="s">
        <v>3143</v>
      </c>
      <c r="D2131" s="13" t="s">
        <v>3143</v>
      </c>
      <c r="E2131" s="13" t="s">
        <v>3143</v>
      </c>
    </row>
    <row r="2132" spans="1:5" ht="25.15" customHeight="1" thickTop="1" thickBot="1" x14ac:dyDescent="0.3">
      <c r="A2132" s="37" t="s">
        <v>3539</v>
      </c>
      <c r="B2132" s="13" t="s">
        <v>37</v>
      </c>
      <c r="C2132" s="13" t="s">
        <v>3143</v>
      </c>
      <c r="D2132" s="13" t="s">
        <v>3143</v>
      </c>
      <c r="E2132" s="13" t="s">
        <v>3143</v>
      </c>
    </row>
    <row r="2133" spans="1:5" ht="25.15" customHeight="1" thickTop="1" thickBot="1" x14ac:dyDescent="0.3">
      <c r="A2133" s="37" t="s">
        <v>1709</v>
      </c>
      <c r="B2133" s="13" t="s">
        <v>24</v>
      </c>
      <c r="C2133" s="13" t="s">
        <v>3143</v>
      </c>
      <c r="D2133" s="13" t="s">
        <v>3143</v>
      </c>
      <c r="E2133" s="13" t="s">
        <v>3143</v>
      </c>
    </row>
    <row r="2134" spans="1:5" ht="25.15" customHeight="1" thickTop="1" thickBot="1" x14ac:dyDescent="0.3">
      <c r="A2134" s="37" t="s">
        <v>3407</v>
      </c>
      <c r="B2134" s="13" t="s">
        <v>37</v>
      </c>
      <c r="C2134" s="13" t="s">
        <v>3143</v>
      </c>
      <c r="D2134" s="13" t="s">
        <v>3143</v>
      </c>
      <c r="E2134" s="13" t="s">
        <v>6</v>
      </c>
    </row>
    <row r="2135" spans="1:5" ht="25.15" customHeight="1" thickTop="1" thickBot="1" x14ac:dyDescent="0.3">
      <c r="A2135" s="37" t="s">
        <v>1710</v>
      </c>
      <c r="B2135" s="13" t="s">
        <v>37</v>
      </c>
      <c r="C2135" s="13" t="s">
        <v>3143</v>
      </c>
      <c r="D2135" s="13" t="s">
        <v>3143</v>
      </c>
      <c r="E2135" s="13" t="s">
        <v>3143</v>
      </c>
    </row>
    <row r="2136" spans="1:5" ht="25.15" customHeight="1" thickTop="1" thickBot="1" x14ac:dyDescent="0.3">
      <c r="A2136" s="37" t="s">
        <v>3408</v>
      </c>
      <c r="B2136" s="13" t="s">
        <v>24</v>
      </c>
      <c r="C2136" s="13" t="s">
        <v>3143</v>
      </c>
      <c r="D2136" s="13" t="s">
        <v>3143</v>
      </c>
      <c r="E2136" s="13" t="s">
        <v>6</v>
      </c>
    </row>
    <row r="2137" spans="1:5" ht="25.15" customHeight="1" thickTop="1" thickBot="1" x14ac:dyDescent="0.3">
      <c r="A2137" s="37" t="s">
        <v>1711</v>
      </c>
      <c r="B2137" s="13" t="s">
        <v>37</v>
      </c>
      <c r="C2137" s="13" t="s">
        <v>3143</v>
      </c>
      <c r="D2137" s="13" t="s">
        <v>3143</v>
      </c>
      <c r="E2137" s="13" t="s">
        <v>3143</v>
      </c>
    </row>
    <row r="2138" spans="1:5" ht="25.15" customHeight="1" thickTop="1" thickBot="1" x14ac:dyDescent="0.3">
      <c r="A2138" s="37" t="s">
        <v>3409</v>
      </c>
      <c r="B2138" s="13" t="s">
        <v>24</v>
      </c>
      <c r="C2138" s="13" t="s">
        <v>3143</v>
      </c>
      <c r="D2138" s="13" t="s">
        <v>3143</v>
      </c>
      <c r="E2138" s="13" t="s">
        <v>6</v>
      </c>
    </row>
    <row r="2139" spans="1:5" ht="25.15" customHeight="1" thickTop="1" thickBot="1" x14ac:dyDescent="0.3">
      <c r="A2139" s="37" t="s">
        <v>3410</v>
      </c>
      <c r="B2139" s="13" t="s">
        <v>24</v>
      </c>
      <c r="C2139" s="13" t="s">
        <v>3143</v>
      </c>
      <c r="D2139" s="13" t="s">
        <v>3143</v>
      </c>
      <c r="E2139" s="13" t="s">
        <v>6</v>
      </c>
    </row>
    <row r="2140" spans="1:5" ht="25.15" customHeight="1" thickTop="1" thickBot="1" x14ac:dyDescent="0.3">
      <c r="A2140" s="37" t="s">
        <v>1712</v>
      </c>
      <c r="B2140" s="13" t="s">
        <v>24</v>
      </c>
      <c r="C2140" s="13" t="s">
        <v>3143</v>
      </c>
      <c r="D2140" s="13" t="s">
        <v>3143</v>
      </c>
      <c r="E2140" s="13" t="s">
        <v>3143</v>
      </c>
    </row>
    <row r="2141" spans="1:5" ht="25.15" customHeight="1" thickTop="1" thickBot="1" x14ac:dyDescent="0.3">
      <c r="A2141" s="37" t="s">
        <v>1713</v>
      </c>
      <c r="B2141" s="13" t="s">
        <v>24</v>
      </c>
      <c r="C2141" s="13" t="s">
        <v>5</v>
      </c>
      <c r="D2141" s="13" t="s">
        <v>3143</v>
      </c>
      <c r="E2141" s="13" t="s">
        <v>3143</v>
      </c>
    </row>
    <row r="2142" spans="1:5" ht="25.15" customHeight="1" thickTop="1" thickBot="1" x14ac:dyDescent="0.3">
      <c r="A2142" s="37" t="s">
        <v>1714</v>
      </c>
      <c r="B2142" s="13" t="s">
        <v>37</v>
      </c>
      <c r="C2142" s="13" t="s">
        <v>3143</v>
      </c>
      <c r="D2142" s="13" t="s">
        <v>3143</v>
      </c>
      <c r="E2142" s="13" t="s">
        <v>3143</v>
      </c>
    </row>
    <row r="2143" spans="1:5" ht="25.15" customHeight="1" thickTop="1" thickBot="1" x14ac:dyDescent="0.3">
      <c r="A2143" s="37" t="s">
        <v>1715</v>
      </c>
      <c r="B2143" s="13" t="s">
        <v>37</v>
      </c>
      <c r="C2143" s="13" t="s">
        <v>3143</v>
      </c>
      <c r="D2143" s="13" t="s">
        <v>3143</v>
      </c>
      <c r="E2143" s="13" t="s">
        <v>3143</v>
      </c>
    </row>
    <row r="2144" spans="1:5" ht="25.15" customHeight="1" thickTop="1" thickBot="1" x14ac:dyDescent="0.3">
      <c r="A2144" s="37" t="s">
        <v>1716</v>
      </c>
      <c r="B2144" s="13" t="s">
        <v>24</v>
      </c>
      <c r="C2144" s="13" t="s">
        <v>3143</v>
      </c>
      <c r="D2144" s="13" t="s">
        <v>26</v>
      </c>
      <c r="E2144" s="13" t="s">
        <v>3143</v>
      </c>
    </row>
    <row r="2145" spans="1:5" ht="25.15" customHeight="1" thickTop="1" thickBot="1" x14ac:dyDescent="0.3">
      <c r="A2145" s="37" t="s">
        <v>1717</v>
      </c>
      <c r="B2145" s="13" t="s">
        <v>24</v>
      </c>
      <c r="C2145" s="13" t="s">
        <v>3143</v>
      </c>
      <c r="D2145" s="13" t="s">
        <v>3143</v>
      </c>
      <c r="E2145" s="13" t="s">
        <v>3143</v>
      </c>
    </row>
    <row r="2146" spans="1:5" ht="25.15" customHeight="1" thickTop="1" thickBot="1" x14ac:dyDescent="0.3">
      <c r="A2146" s="37" t="s">
        <v>1718</v>
      </c>
      <c r="B2146" s="13" t="s">
        <v>24</v>
      </c>
      <c r="C2146" s="13" t="s">
        <v>5</v>
      </c>
      <c r="D2146" s="13" t="s">
        <v>3143</v>
      </c>
      <c r="E2146" s="13" t="s">
        <v>3143</v>
      </c>
    </row>
    <row r="2147" spans="1:5" ht="25.15" customHeight="1" thickTop="1" thickBot="1" x14ac:dyDescent="0.3">
      <c r="A2147" s="37" t="s">
        <v>1719</v>
      </c>
      <c r="B2147" s="13" t="s">
        <v>47</v>
      </c>
      <c r="C2147" s="13" t="s">
        <v>5</v>
      </c>
      <c r="D2147" s="13" t="s">
        <v>3143</v>
      </c>
      <c r="E2147" s="13" t="s">
        <v>3143</v>
      </c>
    </row>
    <row r="2148" spans="1:5" ht="25.15" customHeight="1" thickTop="1" thickBot="1" x14ac:dyDescent="0.3">
      <c r="A2148" s="37" t="s">
        <v>1720</v>
      </c>
      <c r="B2148" s="13" t="s">
        <v>37</v>
      </c>
      <c r="C2148" s="13" t="s">
        <v>3143</v>
      </c>
      <c r="D2148" s="13" t="s">
        <v>3143</v>
      </c>
      <c r="E2148" s="13" t="s">
        <v>3143</v>
      </c>
    </row>
    <row r="2149" spans="1:5" ht="25.15" customHeight="1" thickTop="1" thickBot="1" x14ac:dyDescent="0.3">
      <c r="A2149" s="37" t="s">
        <v>1721</v>
      </c>
      <c r="B2149" s="13" t="s">
        <v>24</v>
      </c>
      <c r="C2149" s="13" t="s">
        <v>5</v>
      </c>
      <c r="D2149" s="13" t="s">
        <v>3143</v>
      </c>
      <c r="E2149" s="13" t="s">
        <v>3143</v>
      </c>
    </row>
    <row r="2150" spans="1:5" ht="25.15" customHeight="1" thickTop="1" thickBot="1" x14ac:dyDescent="0.3">
      <c r="A2150" s="37" t="s">
        <v>1722</v>
      </c>
      <c r="B2150" s="13" t="s">
        <v>29</v>
      </c>
      <c r="C2150" s="13" t="s">
        <v>3143</v>
      </c>
      <c r="D2150" s="13" t="s">
        <v>3143</v>
      </c>
      <c r="E2150" s="13" t="s">
        <v>3143</v>
      </c>
    </row>
    <row r="2151" spans="1:5" ht="25.15" customHeight="1" thickTop="1" thickBot="1" x14ac:dyDescent="0.3">
      <c r="A2151" s="37" t="s">
        <v>1723</v>
      </c>
      <c r="B2151" s="13" t="s">
        <v>24</v>
      </c>
      <c r="C2151" s="13" t="s">
        <v>5</v>
      </c>
      <c r="D2151" s="13" t="s">
        <v>3143</v>
      </c>
      <c r="E2151" s="13" t="s">
        <v>3143</v>
      </c>
    </row>
    <row r="2152" spans="1:5" ht="25.15" customHeight="1" thickTop="1" thickBot="1" x14ac:dyDescent="0.3">
      <c r="A2152" s="37" t="s">
        <v>1724</v>
      </c>
      <c r="B2152" s="13" t="s">
        <v>61</v>
      </c>
      <c r="C2152" s="13" t="s">
        <v>5</v>
      </c>
      <c r="D2152" s="13" t="s">
        <v>26</v>
      </c>
      <c r="E2152" s="13" t="s">
        <v>3143</v>
      </c>
    </row>
    <row r="2153" spans="1:5" ht="25.15" customHeight="1" thickTop="1" thickBot="1" x14ac:dyDescent="0.3">
      <c r="A2153" s="37" t="s">
        <v>1725</v>
      </c>
      <c r="B2153" s="13" t="s">
        <v>37</v>
      </c>
      <c r="C2153" s="13" t="s">
        <v>3143</v>
      </c>
      <c r="D2153" s="13" t="s">
        <v>3143</v>
      </c>
      <c r="E2153" s="13" t="s">
        <v>3143</v>
      </c>
    </row>
    <row r="2154" spans="1:5" ht="25.15" customHeight="1" thickTop="1" thickBot="1" x14ac:dyDescent="0.3">
      <c r="A2154" s="37" t="s">
        <v>1726</v>
      </c>
      <c r="B2154" s="13" t="s">
        <v>37</v>
      </c>
      <c r="C2154" s="13" t="s">
        <v>3143</v>
      </c>
      <c r="D2154" s="13" t="s">
        <v>3143</v>
      </c>
      <c r="E2154" s="13" t="s">
        <v>3143</v>
      </c>
    </row>
    <row r="2155" spans="1:5" ht="25.15" customHeight="1" thickTop="1" thickBot="1" x14ac:dyDescent="0.3">
      <c r="A2155" s="37" t="s">
        <v>1727</v>
      </c>
      <c r="B2155" s="13" t="s">
        <v>37</v>
      </c>
      <c r="C2155" s="13" t="s">
        <v>3143</v>
      </c>
      <c r="D2155" s="13" t="s">
        <v>3143</v>
      </c>
      <c r="E2155" s="13" t="s">
        <v>3143</v>
      </c>
    </row>
    <row r="2156" spans="1:5" ht="25.15" customHeight="1" thickTop="1" thickBot="1" x14ac:dyDescent="0.3">
      <c r="A2156" s="37" t="s">
        <v>1728</v>
      </c>
      <c r="B2156" s="13" t="s">
        <v>24</v>
      </c>
      <c r="C2156" s="13" t="s">
        <v>3143</v>
      </c>
      <c r="D2156" s="13" t="s">
        <v>3143</v>
      </c>
      <c r="E2156" s="13" t="s">
        <v>3143</v>
      </c>
    </row>
    <row r="2157" spans="1:5" ht="25.15" customHeight="1" thickTop="1" thickBot="1" x14ac:dyDescent="0.3">
      <c r="A2157" s="37" t="s">
        <v>3411</v>
      </c>
      <c r="B2157" s="13" t="s">
        <v>24</v>
      </c>
      <c r="C2157" s="13" t="s">
        <v>3143</v>
      </c>
      <c r="D2157" s="13" t="s">
        <v>3143</v>
      </c>
      <c r="E2157" s="13" t="s">
        <v>6</v>
      </c>
    </row>
    <row r="2158" spans="1:5" ht="25.15" customHeight="1" thickTop="1" thickBot="1" x14ac:dyDescent="0.3">
      <c r="A2158" s="37" t="s">
        <v>1729</v>
      </c>
      <c r="B2158" s="13" t="s">
        <v>24</v>
      </c>
      <c r="C2158" s="13" t="s">
        <v>3143</v>
      </c>
      <c r="D2158" s="13" t="s">
        <v>26</v>
      </c>
      <c r="E2158" s="13" t="s">
        <v>3143</v>
      </c>
    </row>
    <row r="2159" spans="1:5" ht="25.15" customHeight="1" thickTop="1" thickBot="1" x14ac:dyDescent="0.3">
      <c r="A2159" s="37" t="s">
        <v>1730</v>
      </c>
      <c r="B2159" s="13" t="s">
        <v>24</v>
      </c>
      <c r="C2159" s="13" t="s">
        <v>3143</v>
      </c>
      <c r="D2159" s="13" t="s">
        <v>3143</v>
      </c>
      <c r="E2159" s="13" t="s">
        <v>3143</v>
      </c>
    </row>
    <row r="2160" spans="1:5" ht="25.15" customHeight="1" thickTop="1" thickBot="1" x14ac:dyDescent="0.3">
      <c r="A2160" s="37" t="s">
        <v>1731</v>
      </c>
      <c r="B2160" s="13" t="s">
        <v>24</v>
      </c>
      <c r="C2160" s="13" t="s">
        <v>3143</v>
      </c>
      <c r="D2160" s="13" t="s">
        <v>3143</v>
      </c>
      <c r="E2160" s="13" t="s">
        <v>3143</v>
      </c>
    </row>
    <row r="2161" spans="1:5" ht="25.15" customHeight="1" thickTop="1" thickBot="1" x14ac:dyDescent="0.3">
      <c r="A2161" s="37" t="s">
        <v>1732</v>
      </c>
      <c r="B2161" s="13" t="s">
        <v>37</v>
      </c>
      <c r="C2161" s="13" t="s">
        <v>3143</v>
      </c>
      <c r="D2161" s="13" t="s">
        <v>3143</v>
      </c>
      <c r="E2161" s="13" t="s">
        <v>3143</v>
      </c>
    </row>
    <row r="2162" spans="1:5" ht="25.15" customHeight="1" thickTop="1" thickBot="1" x14ac:dyDescent="0.3">
      <c r="A2162" s="37" t="s">
        <v>3113</v>
      </c>
      <c r="B2162" s="13" t="s">
        <v>47</v>
      </c>
      <c r="C2162" s="13" t="s">
        <v>3143</v>
      </c>
      <c r="D2162" s="13" t="s">
        <v>3143</v>
      </c>
      <c r="E2162" s="13" t="s">
        <v>3143</v>
      </c>
    </row>
    <row r="2163" spans="1:5" ht="25.15" customHeight="1" thickTop="1" thickBot="1" x14ac:dyDescent="0.3">
      <c r="A2163" s="37" t="s">
        <v>1733</v>
      </c>
      <c r="B2163" s="13" t="s">
        <v>37</v>
      </c>
      <c r="C2163" s="13" t="s">
        <v>3143</v>
      </c>
      <c r="D2163" s="13" t="s">
        <v>3143</v>
      </c>
      <c r="E2163" s="13" t="s">
        <v>3143</v>
      </c>
    </row>
    <row r="2164" spans="1:5" ht="25.15" customHeight="1" thickTop="1" thickBot="1" x14ac:dyDescent="0.3">
      <c r="A2164" s="37" t="s">
        <v>1734</v>
      </c>
      <c r="B2164" s="13" t="s">
        <v>24</v>
      </c>
      <c r="C2164" s="13" t="s">
        <v>3143</v>
      </c>
      <c r="D2164" s="13" t="s">
        <v>3143</v>
      </c>
      <c r="E2164" s="13" t="s">
        <v>3143</v>
      </c>
    </row>
    <row r="2165" spans="1:5" ht="25.15" customHeight="1" thickTop="1" thickBot="1" x14ac:dyDescent="0.3">
      <c r="A2165" s="37" t="s">
        <v>1735</v>
      </c>
      <c r="B2165" s="13" t="s">
        <v>37</v>
      </c>
      <c r="C2165" s="13" t="s">
        <v>3143</v>
      </c>
      <c r="D2165" s="13" t="s">
        <v>3143</v>
      </c>
      <c r="E2165" s="13" t="s">
        <v>3143</v>
      </c>
    </row>
    <row r="2166" spans="1:5" ht="25.15" customHeight="1" thickTop="1" thickBot="1" x14ac:dyDescent="0.3">
      <c r="A2166" s="37" t="s">
        <v>1736</v>
      </c>
      <c r="B2166" s="13" t="s">
        <v>47</v>
      </c>
      <c r="C2166" s="13" t="s">
        <v>3143</v>
      </c>
      <c r="D2166" s="13" t="s">
        <v>3143</v>
      </c>
      <c r="E2166" s="13" t="s">
        <v>3143</v>
      </c>
    </row>
    <row r="2167" spans="1:5" ht="25.15" customHeight="1" thickTop="1" thickBot="1" x14ac:dyDescent="0.3">
      <c r="A2167" s="37" t="s">
        <v>1737</v>
      </c>
      <c r="B2167" s="13" t="s">
        <v>37</v>
      </c>
      <c r="C2167" s="13" t="s">
        <v>3143</v>
      </c>
      <c r="D2167" s="13" t="s">
        <v>3143</v>
      </c>
      <c r="E2167" s="13" t="s">
        <v>3143</v>
      </c>
    </row>
    <row r="2168" spans="1:5" ht="25.15" customHeight="1" thickTop="1" thickBot="1" x14ac:dyDescent="0.3">
      <c r="A2168" s="37" t="s">
        <v>2948</v>
      </c>
      <c r="B2168" s="13" t="s">
        <v>24</v>
      </c>
      <c r="C2168" s="13" t="s">
        <v>3143</v>
      </c>
      <c r="D2168" s="13" t="s">
        <v>3143</v>
      </c>
      <c r="E2168" s="13" t="s">
        <v>6</v>
      </c>
    </row>
    <row r="2169" spans="1:5" ht="25.15" customHeight="1" thickTop="1" thickBot="1" x14ac:dyDescent="0.3">
      <c r="A2169" s="37" t="s">
        <v>1738</v>
      </c>
      <c r="B2169" s="13" t="s">
        <v>37</v>
      </c>
      <c r="C2169" s="13" t="s">
        <v>3143</v>
      </c>
      <c r="D2169" s="13" t="s">
        <v>3143</v>
      </c>
      <c r="E2169" s="13" t="s">
        <v>3143</v>
      </c>
    </row>
    <row r="2170" spans="1:5" ht="25.15" customHeight="1" thickTop="1" thickBot="1" x14ac:dyDescent="0.3">
      <c r="A2170" s="37" t="s">
        <v>3086</v>
      </c>
      <c r="B2170" s="13" t="s">
        <v>37</v>
      </c>
      <c r="C2170" s="13" t="s">
        <v>3143</v>
      </c>
      <c r="D2170" s="13" t="s">
        <v>3143</v>
      </c>
      <c r="E2170" s="13" t="s">
        <v>3143</v>
      </c>
    </row>
    <row r="2171" spans="1:5" ht="25.15" customHeight="1" thickTop="1" thickBot="1" x14ac:dyDescent="0.3">
      <c r="A2171" s="37" t="s">
        <v>1739</v>
      </c>
      <c r="B2171" s="13" t="s">
        <v>47</v>
      </c>
      <c r="C2171" s="13" t="s">
        <v>3143</v>
      </c>
      <c r="D2171" s="13" t="s">
        <v>3143</v>
      </c>
      <c r="E2171" s="13" t="s">
        <v>3143</v>
      </c>
    </row>
    <row r="2172" spans="1:5" ht="25.15" customHeight="1" thickTop="1" thickBot="1" x14ac:dyDescent="0.3">
      <c r="A2172" s="37" t="s">
        <v>1740</v>
      </c>
      <c r="B2172" s="13" t="s">
        <v>37</v>
      </c>
      <c r="C2172" s="13" t="s">
        <v>3143</v>
      </c>
      <c r="D2172" s="13" t="s">
        <v>3143</v>
      </c>
      <c r="E2172" s="13" t="s">
        <v>3143</v>
      </c>
    </row>
    <row r="2173" spans="1:5" ht="25.15" customHeight="1" thickTop="1" thickBot="1" x14ac:dyDescent="0.3">
      <c r="A2173" s="37" t="s">
        <v>1741</v>
      </c>
      <c r="B2173" s="13" t="s">
        <v>24</v>
      </c>
      <c r="C2173" s="13" t="s">
        <v>3143</v>
      </c>
      <c r="D2173" s="13" t="s">
        <v>3143</v>
      </c>
      <c r="E2173" s="13" t="s">
        <v>3143</v>
      </c>
    </row>
    <row r="2174" spans="1:5" ht="25.15" customHeight="1" thickTop="1" thickBot="1" x14ac:dyDescent="0.3">
      <c r="A2174" s="37" t="s">
        <v>1742</v>
      </c>
      <c r="B2174" s="13" t="s">
        <v>24</v>
      </c>
      <c r="C2174" s="13" t="s">
        <v>3143</v>
      </c>
      <c r="D2174" s="13" t="s">
        <v>3143</v>
      </c>
      <c r="E2174" s="13" t="s">
        <v>3143</v>
      </c>
    </row>
    <row r="2175" spans="1:5" ht="25.15" customHeight="1" thickTop="1" thickBot="1" x14ac:dyDescent="0.3">
      <c r="A2175" s="37" t="s">
        <v>1743</v>
      </c>
      <c r="B2175" s="13" t="s">
        <v>24</v>
      </c>
      <c r="C2175" s="13" t="s">
        <v>3143</v>
      </c>
      <c r="D2175" s="13" t="s">
        <v>3143</v>
      </c>
      <c r="E2175" s="13" t="s">
        <v>3143</v>
      </c>
    </row>
    <row r="2176" spans="1:5" ht="25.15" customHeight="1" thickTop="1" thickBot="1" x14ac:dyDescent="0.3">
      <c r="A2176" s="37" t="s">
        <v>1744</v>
      </c>
      <c r="B2176" s="13" t="s">
        <v>37</v>
      </c>
      <c r="C2176" s="13" t="s">
        <v>3143</v>
      </c>
      <c r="D2176" s="13" t="s">
        <v>3143</v>
      </c>
      <c r="E2176" s="13" t="s">
        <v>3143</v>
      </c>
    </row>
    <row r="2177" spans="1:5" ht="25.15" customHeight="1" thickTop="1" thickBot="1" x14ac:dyDescent="0.3">
      <c r="A2177" s="37" t="s">
        <v>1745</v>
      </c>
      <c r="B2177" s="13" t="s">
        <v>24</v>
      </c>
      <c r="C2177" s="13" t="s">
        <v>3143</v>
      </c>
      <c r="D2177" s="13" t="s">
        <v>3143</v>
      </c>
      <c r="E2177" s="13" t="s">
        <v>3143</v>
      </c>
    </row>
    <row r="2178" spans="1:5" ht="25.15" customHeight="1" thickTop="1" thickBot="1" x14ac:dyDescent="0.3">
      <c r="A2178" s="37" t="s">
        <v>1746</v>
      </c>
      <c r="B2178" s="13" t="s">
        <v>24</v>
      </c>
      <c r="C2178" s="13" t="s">
        <v>5</v>
      </c>
      <c r="D2178" s="13" t="s">
        <v>3143</v>
      </c>
      <c r="E2178" s="13" t="s">
        <v>3143</v>
      </c>
    </row>
    <row r="2179" spans="1:5" ht="25.15" customHeight="1" thickTop="1" thickBot="1" x14ac:dyDescent="0.3">
      <c r="A2179" s="37" t="s">
        <v>1747</v>
      </c>
      <c r="B2179" s="13" t="s">
        <v>37</v>
      </c>
      <c r="C2179" s="13" t="s">
        <v>3143</v>
      </c>
      <c r="D2179" s="13" t="s">
        <v>3143</v>
      </c>
      <c r="E2179" s="13" t="s">
        <v>3143</v>
      </c>
    </row>
    <row r="2180" spans="1:5" ht="25.15" customHeight="1" thickTop="1" thickBot="1" x14ac:dyDescent="0.3">
      <c r="A2180" s="37" t="s">
        <v>2991</v>
      </c>
      <c r="B2180" s="13" t="s">
        <v>24</v>
      </c>
      <c r="C2180" s="13" t="s">
        <v>3143</v>
      </c>
      <c r="D2180" s="13" t="s">
        <v>3143</v>
      </c>
      <c r="E2180" s="13" t="s">
        <v>3143</v>
      </c>
    </row>
    <row r="2181" spans="1:5" ht="25.15" customHeight="1" thickTop="1" thickBot="1" x14ac:dyDescent="0.3">
      <c r="A2181" s="37" t="s">
        <v>1748</v>
      </c>
      <c r="B2181" s="13" t="s">
        <v>61</v>
      </c>
      <c r="C2181" s="13" t="s">
        <v>3143</v>
      </c>
      <c r="D2181" s="13" t="s">
        <v>26</v>
      </c>
      <c r="E2181" s="13" t="s">
        <v>3143</v>
      </c>
    </row>
    <row r="2182" spans="1:5" ht="25.15" customHeight="1" thickTop="1" thickBot="1" x14ac:dyDescent="0.3">
      <c r="A2182" s="37" t="s">
        <v>1749</v>
      </c>
      <c r="B2182" s="13" t="s">
        <v>24</v>
      </c>
      <c r="C2182" s="13" t="s">
        <v>3143</v>
      </c>
      <c r="D2182" s="13" t="s">
        <v>3143</v>
      </c>
      <c r="E2182" s="13" t="s">
        <v>3143</v>
      </c>
    </row>
    <row r="2183" spans="1:5" ht="25.15" customHeight="1" thickTop="1" thickBot="1" x14ac:dyDescent="0.3">
      <c r="A2183" s="37" t="s">
        <v>1750</v>
      </c>
      <c r="B2183" s="13" t="s">
        <v>37</v>
      </c>
      <c r="C2183" s="13" t="s">
        <v>3143</v>
      </c>
      <c r="D2183" s="13" t="s">
        <v>3143</v>
      </c>
      <c r="E2183" s="13" t="s">
        <v>3143</v>
      </c>
    </row>
    <row r="2184" spans="1:5" ht="25.15" customHeight="1" thickTop="1" thickBot="1" x14ac:dyDescent="0.3">
      <c r="A2184" s="37" t="s">
        <v>3412</v>
      </c>
      <c r="B2184" s="13" t="s">
        <v>37</v>
      </c>
      <c r="C2184" s="13" t="s">
        <v>3143</v>
      </c>
      <c r="D2184" s="13" t="s">
        <v>3143</v>
      </c>
      <c r="E2184" s="13" t="s">
        <v>6</v>
      </c>
    </row>
    <row r="2185" spans="1:5" ht="25.15" customHeight="1" thickTop="1" thickBot="1" x14ac:dyDescent="0.3">
      <c r="A2185" s="37" t="s">
        <v>1751</v>
      </c>
      <c r="B2185" s="13" t="s">
        <v>47</v>
      </c>
      <c r="C2185" s="13" t="s">
        <v>3143</v>
      </c>
      <c r="D2185" s="13" t="s">
        <v>26</v>
      </c>
      <c r="E2185" s="13" t="s">
        <v>3143</v>
      </c>
    </row>
    <row r="2186" spans="1:5" ht="25.15" customHeight="1" thickTop="1" thickBot="1" x14ac:dyDescent="0.3">
      <c r="A2186" s="37" t="s">
        <v>1752</v>
      </c>
      <c r="B2186" s="13" t="s">
        <v>37</v>
      </c>
      <c r="C2186" s="13" t="s">
        <v>3143</v>
      </c>
      <c r="D2186" s="13" t="s">
        <v>3143</v>
      </c>
      <c r="E2186" s="13" t="s">
        <v>3143</v>
      </c>
    </row>
    <row r="2187" spans="1:5" ht="25.15" customHeight="1" thickTop="1" thickBot="1" x14ac:dyDescent="0.3">
      <c r="A2187" s="37" t="s">
        <v>1753</v>
      </c>
      <c r="B2187" s="13" t="s">
        <v>37</v>
      </c>
      <c r="C2187" s="13" t="s">
        <v>3143</v>
      </c>
      <c r="D2187" s="13" t="s">
        <v>3143</v>
      </c>
      <c r="E2187" s="13" t="s">
        <v>3143</v>
      </c>
    </row>
    <row r="2188" spans="1:5" ht="25.15" customHeight="1" thickTop="1" thickBot="1" x14ac:dyDescent="0.3">
      <c r="A2188" s="37" t="s">
        <v>1754</v>
      </c>
      <c r="B2188" s="13" t="s">
        <v>37</v>
      </c>
      <c r="C2188" s="13" t="s">
        <v>3143</v>
      </c>
      <c r="D2188" s="13" t="s">
        <v>3143</v>
      </c>
      <c r="E2188" s="13" t="s">
        <v>3143</v>
      </c>
    </row>
    <row r="2189" spans="1:5" ht="25.15" customHeight="1" thickTop="1" thickBot="1" x14ac:dyDescent="0.3">
      <c r="A2189" s="37" t="s">
        <v>1755</v>
      </c>
      <c r="B2189" s="13" t="s">
        <v>24</v>
      </c>
      <c r="C2189" s="13" t="s">
        <v>3143</v>
      </c>
      <c r="D2189" s="13" t="s">
        <v>3143</v>
      </c>
      <c r="E2189" s="13" t="s">
        <v>3143</v>
      </c>
    </row>
    <row r="2190" spans="1:5" ht="25.15" customHeight="1" thickTop="1" thickBot="1" x14ac:dyDescent="0.3">
      <c r="A2190" s="37" t="s">
        <v>1756</v>
      </c>
      <c r="B2190" s="13" t="s">
        <v>24</v>
      </c>
      <c r="C2190" s="13" t="s">
        <v>5</v>
      </c>
      <c r="D2190" s="13" t="s">
        <v>26</v>
      </c>
      <c r="E2190" s="13" t="s">
        <v>3143</v>
      </c>
    </row>
    <row r="2191" spans="1:5" ht="25.15" customHeight="1" thickTop="1" thickBot="1" x14ac:dyDescent="0.3">
      <c r="A2191" s="37" t="s">
        <v>1757</v>
      </c>
      <c r="B2191" s="13" t="s">
        <v>61</v>
      </c>
      <c r="C2191" s="13" t="s">
        <v>5</v>
      </c>
      <c r="D2191" s="13" t="s">
        <v>3143</v>
      </c>
      <c r="E2191" s="13" t="s">
        <v>3143</v>
      </c>
    </row>
    <row r="2192" spans="1:5" ht="25.15" customHeight="1" thickTop="1" thickBot="1" x14ac:dyDescent="0.3">
      <c r="A2192" s="37" t="s">
        <v>1758</v>
      </c>
      <c r="B2192" s="13" t="s">
        <v>37</v>
      </c>
      <c r="C2192" s="13" t="s">
        <v>3143</v>
      </c>
      <c r="D2192" s="13" t="s">
        <v>3143</v>
      </c>
      <c r="E2192" s="13" t="s">
        <v>3143</v>
      </c>
    </row>
    <row r="2193" spans="1:5" ht="25.15" customHeight="1" thickTop="1" thickBot="1" x14ac:dyDescent="0.3">
      <c r="A2193" s="37" t="s">
        <v>1759</v>
      </c>
      <c r="B2193" s="13" t="s">
        <v>37</v>
      </c>
      <c r="C2193" s="13" t="s">
        <v>3143</v>
      </c>
      <c r="D2193" s="13" t="s">
        <v>3143</v>
      </c>
      <c r="E2193" s="13" t="s">
        <v>3143</v>
      </c>
    </row>
    <row r="2194" spans="1:5" ht="25.15" customHeight="1" thickTop="1" thickBot="1" x14ac:dyDescent="0.3">
      <c r="A2194" s="37" t="s">
        <v>1760</v>
      </c>
      <c r="B2194" s="13" t="s">
        <v>29</v>
      </c>
      <c r="C2194" s="13" t="s">
        <v>3143</v>
      </c>
      <c r="D2194" s="13" t="s">
        <v>3143</v>
      </c>
      <c r="E2194" s="13" t="s">
        <v>3143</v>
      </c>
    </row>
    <row r="2195" spans="1:5" ht="25.15" customHeight="1" thickTop="1" thickBot="1" x14ac:dyDescent="0.3">
      <c r="A2195" s="37" t="s">
        <v>3413</v>
      </c>
      <c r="B2195" s="13" t="s">
        <v>37</v>
      </c>
      <c r="C2195" s="13" t="s">
        <v>3143</v>
      </c>
      <c r="D2195" s="13" t="s">
        <v>3143</v>
      </c>
      <c r="E2195" s="13" t="s">
        <v>6</v>
      </c>
    </row>
    <row r="2196" spans="1:5" ht="25.15" customHeight="1" thickTop="1" thickBot="1" x14ac:dyDescent="0.3">
      <c r="A2196" s="37" t="s">
        <v>1761</v>
      </c>
      <c r="B2196" s="13" t="s">
        <v>37</v>
      </c>
      <c r="C2196" s="13" t="s">
        <v>3143</v>
      </c>
      <c r="D2196" s="13" t="s">
        <v>3143</v>
      </c>
      <c r="E2196" s="13" t="s">
        <v>3143</v>
      </c>
    </row>
    <row r="2197" spans="1:5" ht="25.15" customHeight="1" thickTop="1" thickBot="1" x14ac:dyDescent="0.3">
      <c r="A2197" s="37" t="s">
        <v>1762</v>
      </c>
      <c r="B2197" s="13" t="s">
        <v>37</v>
      </c>
      <c r="C2197" s="13" t="s">
        <v>3143</v>
      </c>
      <c r="D2197" s="13" t="s">
        <v>3143</v>
      </c>
      <c r="E2197" s="13" t="s">
        <v>3143</v>
      </c>
    </row>
    <row r="2198" spans="1:5" ht="25.15" customHeight="1" thickTop="1" thickBot="1" x14ac:dyDescent="0.3">
      <c r="A2198" s="37" t="s">
        <v>1763</v>
      </c>
      <c r="B2198" s="13" t="s">
        <v>24</v>
      </c>
      <c r="C2198" s="13" t="s">
        <v>3143</v>
      </c>
      <c r="D2198" s="13" t="s">
        <v>3143</v>
      </c>
      <c r="E2198" s="13" t="s">
        <v>3143</v>
      </c>
    </row>
    <row r="2199" spans="1:5" ht="25.15" customHeight="1" thickTop="1" thickBot="1" x14ac:dyDescent="0.3">
      <c r="A2199" s="37" t="s">
        <v>1764</v>
      </c>
      <c r="B2199" s="13" t="s">
        <v>24</v>
      </c>
      <c r="C2199" s="13" t="s">
        <v>3143</v>
      </c>
      <c r="D2199" s="13" t="s">
        <v>3143</v>
      </c>
      <c r="E2199" s="13" t="s">
        <v>3143</v>
      </c>
    </row>
    <row r="2200" spans="1:5" ht="25.15" customHeight="1" thickTop="1" thickBot="1" x14ac:dyDescent="0.3">
      <c r="A2200" s="37" t="s">
        <v>1765</v>
      </c>
      <c r="B2200" s="13" t="s">
        <v>24</v>
      </c>
      <c r="C2200" s="13" t="s">
        <v>3143</v>
      </c>
      <c r="D2200" s="13" t="s">
        <v>3143</v>
      </c>
      <c r="E2200" s="13" t="s">
        <v>3143</v>
      </c>
    </row>
    <row r="2201" spans="1:5" ht="25.15" customHeight="1" thickTop="1" thickBot="1" x14ac:dyDescent="0.3">
      <c r="A2201" s="37" t="s">
        <v>1766</v>
      </c>
      <c r="B2201" s="13" t="s">
        <v>37</v>
      </c>
      <c r="C2201" s="13" t="s">
        <v>3143</v>
      </c>
      <c r="D2201" s="13" t="s">
        <v>26</v>
      </c>
      <c r="E2201" s="13" t="s">
        <v>3143</v>
      </c>
    </row>
    <row r="2202" spans="1:5" ht="25.15" customHeight="1" thickTop="1" thickBot="1" x14ac:dyDescent="0.3">
      <c r="A2202" s="37" t="s">
        <v>3414</v>
      </c>
      <c r="B2202" s="13" t="s">
        <v>24</v>
      </c>
      <c r="C2202" s="13" t="s">
        <v>3143</v>
      </c>
      <c r="D2202" s="13" t="s">
        <v>3143</v>
      </c>
      <c r="E2202" s="13" t="s">
        <v>6</v>
      </c>
    </row>
    <row r="2203" spans="1:5" ht="25.15" customHeight="1" thickTop="1" thickBot="1" x14ac:dyDescent="0.3">
      <c r="A2203" s="37" t="s">
        <v>1767</v>
      </c>
      <c r="B2203" s="13" t="s">
        <v>24</v>
      </c>
      <c r="C2203" s="13" t="s">
        <v>3143</v>
      </c>
      <c r="D2203" s="13" t="s">
        <v>3143</v>
      </c>
      <c r="E2203" s="13" t="s">
        <v>3143</v>
      </c>
    </row>
    <row r="2204" spans="1:5" ht="25.15" customHeight="1" thickTop="1" thickBot="1" x14ac:dyDescent="0.3">
      <c r="A2204" s="37" t="s">
        <v>1768</v>
      </c>
      <c r="B2204" s="13" t="s">
        <v>24</v>
      </c>
      <c r="C2204" s="13" t="s">
        <v>3143</v>
      </c>
      <c r="D2204" s="13" t="s">
        <v>3143</v>
      </c>
      <c r="E2204" s="13" t="s">
        <v>3143</v>
      </c>
    </row>
    <row r="2205" spans="1:5" ht="25.15" customHeight="1" thickTop="1" thickBot="1" x14ac:dyDescent="0.3">
      <c r="A2205" s="37" t="s">
        <v>1769</v>
      </c>
      <c r="B2205" s="13" t="s">
        <v>37</v>
      </c>
      <c r="C2205" s="13" t="s">
        <v>3143</v>
      </c>
      <c r="D2205" s="13" t="s">
        <v>3143</v>
      </c>
      <c r="E2205" s="13" t="s">
        <v>3143</v>
      </c>
    </row>
    <row r="2206" spans="1:5" ht="25.15" customHeight="1" thickTop="1" thickBot="1" x14ac:dyDescent="0.3">
      <c r="A2206" s="37" t="s">
        <v>1770</v>
      </c>
      <c r="B2206" s="13" t="s">
        <v>37</v>
      </c>
      <c r="C2206" s="13" t="s">
        <v>5</v>
      </c>
      <c r="D2206" s="13" t="s">
        <v>3143</v>
      </c>
      <c r="E2206" s="13" t="s">
        <v>3143</v>
      </c>
    </row>
    <row r="2207" spans="1:5" ht="25.15" customHeight="1" thickTop="1" thickBot="1" x14ac:dyDescent="0.3">
      <c r="A2207" s="37" t="s">
        <v>1771</v>
      </c>
      <c r="B2207" s="13" t="s">
        <v>37</v>
      </c>
      <c r="C2207" s="13" t="s">
        <v>3143</v>
      </c>
      <c r="D2207" s="13" t="s">
        <v>3143</v>
      </c>
      <c r="E2207" s="13" t="s">
        <v>3143</v>
      </c>
    </row>
    <row r="2208" spans="1:5" ht="25.15" customHeight="1" thickTop="1" thickBot="1" x14ac:dyDescent="0.3">
      <c r="A2208" s="37" t="s">
        <v>1772</v>
      </c>
      <c r="B2208" s="13" t="s">
        <v>37</v>
      </c>
      <c r="C2208" s="13" t="s">
        <v>3143</v>
      </c>
      <c r="D2208" s="13" t="s">
        <v>3143</v>
      </c>
      <c r="E2208" s="13" t="s">
        <v>3143</v>
      </c>
    </row>
    <row r="2209" spans="1:5" ht="25.15" customHeight="1" thickTop="1" thickBot="1" x14ac:dyDescent="0.3">
      <c r="A2209" s="37" t="s">
        <v>1773</v>
      </c>
      <c r="B2209" s="13" t="s">
        <v>37</v>
      </c>
      <c r="C2209" s="13" t="s">
        <v>3143</v>
      </c>
      <c r="D2209" s="13" t="s">
        <v>3143</v>
      </c>
      <c r="E2209" s="13" t="s">
        <v>3143</v>
      </c>
    </row>
    <row r="2210" spans="1:5" ht="25.15" customHeight="1" thickTop="1" thickBot="1" x14ac:dyDescent="0.3">
      <c r="A2210" s="37" t="s">
        <v>1774</v>
      </c>
      <c r="B2210" s="13" t="s">
        <v>37</v>
      </c>
      <c r="C2210" s="13" t="s">
        <v>3143</v>
      </c>
      <c r="D2210" s="13" t="s">
        <v>3143</v>
      </c>
      <c r="E2210" s="13" t="s">
        <v>3143</v>
      </c>
    </row>
    <row r="2211" spans="1:5" ht="25.15" customHeight="1" thickTop="1" thickBot="1" x14ac:dyDescent="0.3">
      <c r="A2211" s="37" t="s">
        <v>3415</v>
      </c>
      <c r="B2211" s="13" t="s">
        <v>24</v>
      </c>
      <c r="C2211" s="13" t="s">
        <v>3143</v>
      </c>
      <c r="D2211" s="13" t="s">
        <v>3143</v>
      </c>
      <c r="E2211" s="13" t="s">
        <v>6</v>
      </c>
    </row>
    <row r="2212" spans="1:5" ht="25.15" customHeight="1" thickTop="1" thickBot="1" x14ac:dyDescent="0.3">
      <c r="A2212" s="37" t="s">
        <v>1775</v>
      </c>
      <c r="B2212" s="13" t="s">
        <v>24</v>
      </c>
      <c r="C2212" s="13" t="s">
        <v>3143</v>
      </c>
      <c r="D2212" s="13" t="s">
        <v>3143</v>
      </c>
      <c r="E2212" s="13" t="s">
        <v>3143</v>
      </c>
    </row>
    <row r="2213" spans="1:5" ht="25.15" customHeight="1" thickTop="1" thickBot="1" x14ac:dyDescent="0.3">
      <c r="A2213" s="37" t="s">
        <v>1776</v>
      </c>
      <c r="B2213" s="13" t="s">
        <v>37</v>
      </c>
      <c r="C2213" s="13" t="s">
        <v>3143</v>
      </c>
      <c r="D2213" s="13" t="s">
        <v>3143</v>
      </c>
      <c r="E2213" s="13" t="s">
        <v>3143</v>
      </c>
    </row>
    <row r="2214" spans="1:5" ht="25.15" customHeight="1" thickTop="1" thickBot="1" x14ac:dyDescent="0.3">
      <c r="A2214" s="37" t="s">
        <v>1777</v>
      </c>
      <c r="B2214" s="13" t="s">
        <v>37</v>
      </c>
      <c r="C2214" s="13" t="s">
        <v>3143</v>
      </c>
      <c r="D2214" s="13" t="s">
        <v>3143</v>
      </c>
      <c r="E2214" s="13" t="s">
        <v>3143</v>
      </c>
    </row>
    <row r="2215" spans="1:5" ht="25.15" customHeight="1" thickTop="1" thickBot="1" x14ac:dyDescent="0.3">
      <c r="A2215" s="37" t="s">
        <v>1778</v>
      </c>
      <c r="B2215" s="13" t="s">
        <v>29</v>
      </c>
      <c r="C2215" s="13" t="s">
        <v>3143</v>
      </c>
      <c r="D2215" s="13" t="s">
        <v>3143</v>
      </c>
      <c r="E2215" s="13" t="s">
        <v>3143</v>
      </c>
    </row>
    <row r="2216" spans="1:5" ht="25.15" customHeight="1" thickTop="1" thickBot="1" x14ac:dyDescent="0.3">
      <c r="A2216" s="37" t="s">
        <v>1779</v>
      </c>
      <c r="B2216" s="13" t="s">
        <v>24</v>
      </c>
      <c r="C2216" s="13" t="s">
        <v>3143</v>
      </c>
      <c r="D2216" s="13" t="s">
        <v>3143</v>
      </c>
      <c r="E2216" s="13" t="s">
        <v>3143</v>
      </c>
    </row>
    <row r="2217" spans="1:5" ht="25.15" customHeight="1" thickTop="1" thickBot="1" x14ac:dyDescent="0.3">
      <c r="A2217" s="37" t="s">
        <v>1780</v>
      </c>
      <c r="B2217" s="13" t="s">
        <v>37</v>
      </c>
      <c r="C2217" s="13" t="s">
        <v>3143</v>
      </c>
      <c r="D2217" s="13" t="s">
        <v>3143</v>
      </c>
      <c r="E2217" s="13" t="s">
        <v>3143</v>
      </c>
    </row>
    <row r="2218" spans="1:5" ht="25.15" customHeight="1" thickTop="1" thickBot="1" x14ac:dyDescent="0.3">
      <c r="A2218" s="37" t="s">
        <v>1781</v>
      </c>
      <c r="B2218" s="13" t="s">
        <v>24</v>
      </c>
      <c r="C2218" s="13" t="s">
        <v>3143</v>
      </c>
      <c r="D2218" s="13" t="s">
        <v>3143</v>
      </c>
      <c r="E2218" s="13" t="s">
        <v>3143</v>
      </c>
    </row>
    <row r="2219" spans="1:5" ht="25.15" customHeight="1" thickTop="1" thickBot="1" x14ac:dyDescent="0.3">
      <c r="A2219" s="37" t="s">
        <v>1782</v>
      </c>
      <c r="B2219" s="13" t="s">
        <v>24</v>
      </c>
      <c r="C2219" s="13" t="s">
        <v>3143</v>
      </c>
      <c r="D2219" s="13" t="s">
        <v>26</v>
      </c>
      <c r="E2219" s="13" t="s">
        <v>3143</v>
      </c>
    </row>
    <row r="2220" spans="1:5" ht="25.15" customHeight="1" thickTop="1" thickBot="1" x14ac:dyDescent="0.3">
      <c r="A2220" s="37" t="s">
        <v>1783</v>
      </c>
      <c r="B2220" s="13" t="s">
        <v>29</v>
      </c>
      <c r="C2220" s="13" t="s">
        <v>3143</v>
      </c>
      <c r="D2220" s="13" t="s">
        <v>3143</v>
      </c>
      <c r="E2220" s="13" t="s">
        <v>3143</v>
      </c>
    </row>
    <row r="2221" spans="1:5" ht="25.15" customHeight="1" thickTop="1" thickBot="1" x14ac:dyDescent="0.3">
      <c r="A2221" s="37" t="s">
        <v>1784</v>
      </c>
      <c r="B2221" s="13" t="s">
        <v>24</v>
      </c>
      <c r="C2221" s="13" t="s">
        <v>3143</v>
      </c>
      <c r="D2221" s="13" t="s">
        <v>3143</v>
      </c>
      <c r="E2221" s="13" t="s">
        <v>3143</v>
      </c>
    </row>
    <row r="2222" spans="1:5" ht="25.15" customHeight="1" thickTop="1" thickBot="1" x14ac:dyDescent="0.3">
      <c r="A2222" s="37" t="s">
        <v>1785</v>
      </c>
      <c r="B2222" s="13" t="s">
        <v>37</v>
      </c>
      <c r="C2222" s="13" t="s">
        <v>3143</v>
      </c>
      <c r="D2222" s="13" t="s">
        <v>3143</v>
      </c>
      <c r="E2222" s="13" t="s">
        <v>3143</v>
      </c>
    </row>
    <row r="2223" spans="1:5" ht="25.15" customHeight="1" thickTop="1" thickBot="1" x14ac:dyDescent="0.3">
      <c r="A2223" s="37" t="s">
        <v>1786</v>
      </c>
      <c r="B2223" s="13" t="s">
        <v>47</v>
      </c>
      <c r="C2223" s="13" t="s">
        <v>3143</v>
      </c>
      <c r="D2223" s="13" t="s">
        <v>3143</v>
      </c>
      <c r="E2223" s="13" t="s">
        <v>3143</v>
      </c>
    </row>
    <row r="2224" spans="1:5" ht="25.15" customHeight="1" thickTop="1" thickBot="1" x14ac:dyDescent="0.3">
      <c r="A2224" s="37" t="s">
        <v>3126</v>
      </c>
      <c r="B2224" s="13" t="s">
        <v>29</v>
      </c>
      <c r="C2224" s="13" t="s">
        <v>3143</v>
      </c>
      <c r="D2224" s="13" t="s">
        <v>3143</v>
      </c>
      <c r="E2224" s="13" t="s">
        <v>3143</v>
      </c>
    </row>
    <row r="2225" spans="1:5" ht="25.15" customHeight="1" thickTop="1" thickBot="1" x14ac:dyDescent="0.3">
      <c r="A2225" s="37" t="s">
        <v>1787</v>
      </c>
      <c r="B2225" s="13" t="s">
        <v>37</v>
      </c>
      <c r="C2225" s="13" t="s">
        <v>3143</v>
      </c>
      <c r="D2225" s="13" t="s">
        <v>3143</v>
      </c>
      <c r="E2225" s="13" t="s">
        <v>3143</v>
      </c>
    </row>
    <row r="2226" spans="1:5" ht="25.15" customHeight="1" thickTop="1" thickBot="1" x14ac:dyDescent="0.3">
      <c r="A2226" s="37" t="s">
        <v>1788</v>
      </c>
      <c r="B2226" s="13" t="s">
        <v>37</v>
      </c>
      <c r="C2226" s="13" t="s">
        <v>3143</v>
      </c>
      <c r="D2226" s="13" t="s">
        <v>3143</v>
      </c>
      <c r="E2226" s="13" t="s">
        <v>3143</v>
      </c>
    </row>
    <row r="2227" spans="1:5" ht="25.15" customHeight="1" thickTop="1" thickBot="1" x14ac:dyDescent="0.3">
      <c r="A2227" s="37" t="s">
        <v>1789</v>
      </c>
      <c r="B2227" s="13" t="s">
        <v>37</v>
      </c>
      <c r="C2227" s="13" t="s">
        <v>3143</v>
      </c>
      <c r="D2227" s="13" t="s">
        <v>3143</v>
      </c>
      <c r="E2227" s="13" t="s">
        <v>3143</v>
      </c>
    </row>
    <row r="2228" spans="1:5" ht="25.15" customHeight="1" thickTop="1" thickBot="1" x14ac:dyDescent="0.3">
      <c r="A2228" s="37" t="s">
        <v>1790</v>
      </c>
      <c r="B2228" s="13" t="s">
        <v>37</v>
      </c>
      <c r="C2228" s="13" t="s">
        <v>3143</v>
      </c>
      <c r="D2228" s="13" t="s">
        <v>3143</v>
      </c>
      <c r="E2228" s="13" t="s">
        <v>3143</v>
      </c>
    </row>
    <row r="2229" spans="1:5" ht="25.15" customHeight="1" thickTop="1" thickBot="1" x14ac:dyDescent="0.3">
      <c r="A2229" s="37" t="s">
        <v>1791</v>
      </c>
      <c r="B2229" s="13" t="s">
        <v>37</v>
      </c>
      <c r="C2229" s="13" t="s">
        <v>5</v>
      </c>
      <c r="D2229" s="13" t="s">
        <v>3143</v>
      </c>
      <c r="E2229" s="13" t="s">
        <v>3143</v>
      </c>
    </row>
    <row r="2230" spans="1:5" ht="25.15" customHeight="1" thickTop="1" thickBot="1" x14ac:dyDescent="0.3">
      <c r="A2230" s="37" t="s">
        <v>3416</v>
      </c>
      <c r="B2230" s="13" t="s">
        <v>37</v>
      </c>
      <c r="C2230" s="13" t="s">
        <v>3143</v>
      </c>
      <c r="D2230" s="13" t="s">
        <v>3143</v>
      </c>
      <c r="E2230" s="13" t="s">
        <v>6</v>
      </c>
    </row>
    <row r="2231" spans="1:5" ht="25.15" customHeight="1" thickTop="1" thickBot="1" x14ac:dyDescent="0.3">
      <c r="A2231" s="37" t="s">
        <v>3417</v>
      </c>
      <c r="B2231" s="13" t="s">
        <v>37</v>
      </c>
      <c r="C2231" s="13" t="s">
        <v>3143</v>
      </c>
      <c r="D2231" s="13" t="s">
        <v>26</v>
      </c>
      <c r="E2231" s="13" t="s">
        <v>6</v>
      </c>
    </row>
    <row r="2232" spans="1:5" ht="25.15" customHeight="1" thickTop="1" thickBot="1" x14ac:dyDescent="0.3">
      <c r="A2232" s="37" t="s">
        <v>1792</v>
      </c>
      <c r="B2232" s="13" t="s">
        <v>37</v>
      </c>
      <c r="C2232" s="13" t="s">
        <v>3143</v>
      </c>
      <c r="D2232" s="13" t="s">
        <v>3143</v>
      </c>
      <c r="E2232" s="13" t="s">
        <v>3143</v>
      </c>
    </row>
    <row r="2233" spans="1:5" ht="25.15" customHeight="1" thickTop="1" thickBot="1" x14ac:dyDescent="0.3">
      <c r="A2233" s="37" t="s">
        <v>3418</v>
      </c>
      <c r="B2233" s="13" t="s">
        <v>37</v>
      </c>
      <c r="C2233" s="13" t="s">
        <v>3143</v>
      </c>
      <c r="D2233" s="13" t="s">
        <v>3143</v>
      </c>
      <c r="E2233" s="13" t="s">
        <v>6</v>
      </c>
    </row>
    <row r="2234" spans="1:5" ht="25.15" customHeight="1" thickTop="1" thickBot="1" x14ac:dyDescent="0.3">
      <c r="A2234" s="37" t="s">
        <v>1793</v>
      </c>
      <c r="B2234" s="13" t="s">
        <v>29</v>
      </c>
      <c r="C2234" s="13" t="s">
        <v>3143</v>
      </c>
      <c r="D2234" s="13" t="s">
        <v>3143</v>
      </c>
      <c r="E2234" s="13" t="s">
        <v>3143</v>
      </c>
    </row>
    <row r="2235" spans="1:5" ht="25.15" customHeight="1" thickTop="1" thickBot="1" x14ac:dyDescent="0.3">
      <c r="A2235" s="37" t="s">
        <v>1794</v>
      </c>
      <c r="B2235" s="13" t="s">
        <v>29</v>
      </c>
      <c r="C2235" s="13" t="s">
        <v>3143</v>
      </c>
      <c r="D2235" s="13" t="s">
        <v>3143</v>
      </c>
      <c r="E2235" s="13" t="s">
        <v>3143</v>
      </c>
    </row>
    <row r="2236" spans="1:5" ht="25.15" customHeight="1" thickTop="1" thickBot="1" x14ac:dyDescent="0.3">
      <c r="A2236" s="37" t="s">
        <v>1795</v>
      </c>
      <c r="B2236" s="13" t="s">
        <v>37</v>
      </c>
      <c r="C2236" s="13" t="s">
        <v>3143</v>
      </c>
      <c r="D2236" s="13" t="s">
        <v>3143</v>
      </c>
      <c r="E2236" s="13" t="s">
        <v>3143</v>
      </c>
    </row>
    <row r="2237" spans="1:5" ht="25.15" customHeight="1" thickTop="1" thickBot="1" x14ac:dyDescent="0.3">
      <c r="A2237" s="37" t="s">
        <v>1796</v>
      </c>
      <c r="B2237" s="13" t="s">
        <v>24</v>
      </c>
      <c r="C2237" s="13" t="s">
        <v>3143</v>
      </c>
      <c r="D2237" s="13" t="s">
        <v>3143</v>
      </c>
      <c r="E2237" s="13" t="s">
        <v>3143</v>
      </c>
    </row>
    <row r="2238" spans="1:5" ht="25.15" customHeight="1" thickTop="1" thickBot="1" x14ac:dyDescent="0.3">
      <c r="A2238" s="37" t="s">
        <v>1797</v>
      </c>
      <c r="B2238" s="13" t="s">
        <v>37</v>
      </c>
      <c r="C2238" s="13" t="s">
        <v>5</v>
      </c>
      <c r="D2238" s="13" t="s">
        <v>3143</v>
      </c>
      <c r="E2238" s="13" t="s">
        <v>3143</v>
      </c>
    </row>
    <row r="2239" spans="1:5" ht="25.15" customHeight="1" thickTop="1" thickBot="1" x14ac:dyDescent="0.3">
      <c r="A2239" s="37" t="s">
        <v>3212</v>
      </c>
      <c r="B2239" s="13" t="s">
        <v>37</v>
      </c>
      <c r="C2239" s="13" t="s">
        <v>3143</v>
      </c>
      <c r="D2239" s="13" t="s">
        <v>3143</v>
      </c>
      <c r="E2239" s="13" t="s">
        <v>3143</v>
      </c>
    </row>
    <row r="2240" spans="1:5" ht="25.15" customHeight="1" thickTop="1" thickBot="1" x14ac:dyDescent="0.3">
      <c r="A2240" s="37" t="s">
        <v>1798</v>
      </c>
      <c r="B2240" s="13" t="s">
        <v>24</v>
      </c>
      <c r="C2240" s="13" t="s">
        <v>3143</v>
      </c>
      <c r="D2240" s="13" t="s">
        <v>3143</v>
      </c>
      <c r="E2240" s="13" t="s">
        <v>3143</v>
      </c>
    </row>
    <row r="2241" spans="1:5" ht="25.15" customHeight="1" thickTop="1" thickBot="1" x14ac:dyDescent="0.3">
      <c r="A2241" s="37" t="s">
        <v>1799</v>
      </c>
      <c r="B2241" s="13" t="s">
        <v>47</v>
      </c>
      <c r="C2241" s="13" t="s">
        <v>3143</v>
      </c>
      <c r="D2241" s="13" t="s">
        <v>26</v>
      </c>
      <c r="E2241" s="13" t="s">
        <v>3143</v>
      </c>
    </row>
    <row r="2242" spans="1:5" ht="25.15" customHeight="1" thickTop="1" thickBot="1" x14ac:dyDescent="0.3">
      <c r="A2242" s="37" t="s">
        <v>3118</v>
      </c>
      <c r="B2242" s="13" t="s">
        <v>37</v>
      </c>
      <c r="C2242" s="13" t="s">
        <v>3143</v>
      </c>
      <c r="D2242" s="13" t="s">
        <v>3143</v>
      </c>
      <c r="E2242" s="13" t="s">
        <v>3143</v>
      </c>
    </row>
    <row r="2243" spans="1:5" ht="25.15" customHeight="1" thickTop="1" thickBot="1" x14ac:dyDescent="0.3">
      <c r="A2243" s="37" t="s">
        <v>1800</v>
      </c>
      <c r="B2243" s="13" t="s">
        <v>24</v>
      </c>
      <c r="C2243" s="13" t="s">
        <v>5</v>
      </c>
      <c r="D2243" s="13" t="s">
        <v>3143</v>
      </c>
      <c r="E2243" s="13" t="s">
        <v>3143</v>
      </c>
    </row>
    <row r="2244" spans="1:5" ht="25.15" customHeight="1" thickTop="1" thickBot="1" x14ac:dyDescent="0.3">
      <c r="A2244" s="37" t="s">
        <v>1801</v>
      </c>
      <c r="B2244" s="13" t="s">
        <v>37</v>
      </c>
      <c r="C2244" s="13" t="s">
        <v>3143</v>
      </c>
      <c r="D2244" s="13" t="s">
        <v>3143</v>
      </c>
      <c r="E2244" s="13" t="s">
        <v>3143</v>
      </c>
    </row>
    <row r="2245" spans="1:5" ht="25.15" customHeight="1" thickTop="1" thickBot="1" x14ac:dyDescent="0.3">
      <c r="A2245" s="37" t="s">
        <v>1802</v>
      </c>
      <c r="B2245" s="13" t="s">
        <v>24</v>
      </c>
      <c r="C2245" s="13" t="s">
        <v>3143</v>
      </c>
      <c r="D2245" s="13" t="s">
        <v>3143</v>
      </c>
      <c r="E2245" s="13" t="s">
        <v>3143</v>
      </c>
    </row>
    <row r="2246" spans="1:5" ht="25.15" customHeight="1" thickTop="1" thickBot="1" x14ac:dyDescent="0.3">
      <c r="A2246" s="37" t="s">
        <v>1803</v>
      </c>
      <c r="B2246" s="13" t="s">
        <v>37</v>
      </c>
      <c r="C2246" s="13" t="s">
        <v>3143</v>
      </c>
      <c r="D2246" s="13" t="s">
        <v>3143</v>
      </c>
      <c r="E2246" s="13" t="s">
        <v>3143</v>
      </c>
    </row>
    <row r="2247" spans="1:5" ht="25.15" customHeight="1" thickTop="1" thickBot="1" x14ac:dyDescent="0.3">
      <c r="A2247" s="37" t="s">
        <v>1804</v>
      </c>
      <c r="B2247" s="13" t="s">
        <v>24</v>
      </c>
      <c r="C2247" s="13" t="s">
        <v>3143</v>
      </c>
      <c r="D2247" s="13" t="s">
        <v>3143</v>
      </c>
      <c r="E2247" s="13" t="s">
        <v>3143</v>
      </c>
    </row>
    <row r="2248" spans="1:5" ht="25.15" customHeight="1" thickTop="1" thickBot="1" x14ac:dyDescent="0.3">
      <c r="A2248" s="37" t="s">
        <v>1805</v>
      </c>
      <c r="B2248" s="13" t="s">
        <v>29</v>
      </c>
      <c r="C2248" s="13" t="s">
        <v>3143</v>
      </c>
      <c r="D2248" s="13" t="s">
        <v>3143</v>
      </c>
      <c r="E2248" s="13" t="s">
        <v>3143</v>
      </c>
    </row>
    <row r="2249" spans="1:5" ht="25.15" customHeight="1" thickTop="1" thickBot="1" x14ac:dyDescent="0.3">
      <c r="A2249" s="37" t="s">
        <v>3588</v>
      </c>
      <c r="B2249" s="13" t="s">
        <v>29</v>
      </c>
      <c r="C2249" s="13" t="s">
        <v>3143</v>
      </c>
      <c r="D2249" s="13" t="s">
        <v>3143</v>
      </c>
      <c r="E2249" s="13" t="s">
        <v>3143</v>
      </c>
    </row>
    <row r="2250" spans="1:5" ht="25.15" customHeight="1" thickTop="1" thickBot="1" x14ac:dyDescent="0.3">
      <c r="A2250" s="37" t="s">
        <v>1806</v>
      </c>
      <c r="B2250" s="13" t="s">
        <v>24</v>
      </c>
      <c r="C2250" s="13" t="s">
        <v>3143</v>
      </c>
      <c r="D2250" s="13" t="s">
        <v>3143</v>
      </c>
      <c r="E2250" s="13" t="s">
        <v>3143</v>
      </c>
    </row>
    <row r="2251" spans="1:5" ht="25.15" customHeight="1" thickTop="1" thickBot="1" x14ac:dyDescent="0.3">
      <c r="A2251" s="37" t="s">
        <v>1807</v>
      </c>
      <c r="B2251" s="13" t="s">
        <v>37</v>
      </c>
      <c r="C2251" s="13" t="s">
        <v>3143</v>
      </c>
      <c r="D2251" s="13" t="s">
        <v>26</v>
      </c>
      <c r="E2251" s="13" t="s">
        <v>3143</v>
      </c>
    </row>
    <row r="2252" spans="1:5" ht="25.15" customHeight="1" thickTop="1" thickBot="1" x14ac:dyDescent="0.3">
      <c r="A2252" s="37" t="s">
        <v>1808</v>
      </c>
      <c r="B2252" s="13" t="s">
        <v>24</v>
      </c>
      <c r="C2252" s="13" t="s">
        <v>3143</v>
      </c>
      <c r="D2252" s="13" t="s">
        <v>3143</v>
      </c>
      <c r="E2252" s="13" t="s">
        <v>3143</v>
      </c>
    </row>
    <row r="2253" spans="1:5" ht="25.15" customHeight="1" thickTop="1" thickBot="1" x14ac:dyDescent="0.3">
      <c r="A2253" s="37" t="s">
        <v>1809</v>
      </c>
      <c r="B2253" s="13" t="s">
        <v>24</v>
      </c>
      <c r="C2253" s="13" t="s">
        <v>3143</v>
      </c>
      <c r="D2253" s="13" t="s">
        <v>3143</v>
      </c>
      <c r="E2253" s="13" t="s">
        <v>3143</v>
      </c>
    </row>
    <row r="2254" spans="1:5" ht="25.15" customHeight="1" thickTop="1" thickBot="1" x14ac:dyDescent="0.3">
      <c r="A2254" s="37" t="s">
        <v>3599</v>
      </c>
      <c r="B2254" s="13" t="s">
        <v>24</v>
      </c>
      <c r="C2254" s="13" t="s">
        <v>3143</v>
      </c>
      <c r="D2254" s="13" t="s">
        <v>3143</v>
      </c>
      <c r="E2254" s="13" t="s">
        <v>3143</v>
      </c>
    </row>
    <row r="2255" spans="1:5" ht="25.15" customHeight="1" thickTop="1" thickBot="1" x14ac:dyDescent="0.3">
      <c r="A2255" s="37" t="s">
        <v>1810</v>
      </c>
      <c r="B2255" s="13" t="s">
        <v>29</v>
      </c>
      <c r="C2255" s="13" t="s">
        <v>3143</v>
      </c>
      <c r="D2255" s="13" t="s">
        <v>3143</v>
      </c>
      <c r="E2255" s="13" t="s">
        <v>3143</v>
      </c>
    </row>
    <row r="2256" spans="1:5" ht="25.15" customHeight="1" thickTop="1" thickBot="1" x14ac:dyDescent="0.3">
      <c r="A2256" s="37" t="s">
        <v>1811</v>
      </c>
      <c r="B2256" s="13" t="s">
        <v>47</v>
      </c>
      <c r="C2256" s="13" t="s">
        <v>3143</v>
      </c>
      <c r="D2256" s="13" t="s">
        <v>26</v>
      </c>
      <c r="E2256" s="13" t="s">
        <v>3143</v>
      </c>
    </row>
    <row r="2257" spans="1:5" ht="25.15" customHeight="1" thickTop="1" thickBot="1" x14ac:dyDescent="0.3">
      <c r="A2257" s="37" t="s">
        <v>1812</v>
      </c>
      <c r="B2257" s="13" t="s">
        <v>37</v>
      </c>
      <c r="C2257" s="13" t="s">
        <v>3143</v>
      </c>
      <c r="D2257" s="13" t="s">
        <v>3143</v>
      </c>
      <c r="E2257" s="13" t="s">
        <v>3143</v>
      </c>
    </row>
    <row r="2258" spans="1:5" ht="25.15" customHeight="1" thickTop="1" thickBot="1" x14ac:dyDescent="0.3">
      <c r="A2258" s="37" t="s">
        <v>1813</v>
      </c>
      <c r="B2258" s="13" t="s">
        <v>24</v>
      </c>
      <c r="C2258" s="13" t="s">
        <v>3143</v>
      </c>
      <c r="D2258" s="13" t="s">
        <v>3143</v>
      </c>
      <c r="E2258" s="13" t="s">
        <v>3143</v>
      </c>
    </row>
    <row r="2259" spans="1:5" ht="25.15" customHeight="1" thickTop="1" thickBot="1" x14ac:dyDescent="0.3">
      <c r="A2259" s="37" t="s">
        <v>1814</v>
      </c>
      <c r="B2259" s="13" t="s">
        <v>61</v>
      </c>
      <c r="C2259" s="13" t="s">
        <v>3143</v>
      </c>
      <c r="D2259" s="13" t="s">
        <v>3143</v>
      </c>
      <c r="E2259" s="13" t="s">
        <v>3143</v>
      </c>
    </row>
    <row r="2260" spans="1:5" ht="25.15" customHeight="1" thickTop="1" thickBot="1" x14ac:dyDescent="0.3">
      <c r="A2260" s="37" t="s">
        <v>1815</v>
      </c>
      <c r="B2260" s="13" t="s">
        <v>37</v>
      </c>
      <c r="C2260" s="13" t="s">
        <v>5</v>
      </c>
      <c r="D2260" s="13" t="s">
        <v>3143</v>
      </c>
      <c r="E2260" s="13" t="s">
        <v>3143</v>
      </c>
    </row>
    <row r="2261" spans="1:5" ht="25.15" customHeight="1" thickTop="1" thickBot="1" x14ac:dyDescent="0.3">
      <c r="A2261" s="37" t="s">
        <v>1816</v>
      </c>
      <c r="B2261" s="13" t="s">
        <v>37</v>
      </c>
      <c r="C2261" s="13" t="s">
        <v>3143</v>
      </c>
      <c r="D2261" s="13" t="s">
        <v>3143</v>
      </c>
      <c r="E2261" s="13" t="s">
        <v>3143</v>
      </c>
    </row>
    <row r="2262" spans="1:5" ht="25.15" customHeight="1" thickTop="1" thickBot="1" x14ac:dyDescent="0.3">
      <c r="A2262" s="37" t="s">
        <v>1817</v>
      </c>
      <c r="B2262" s="13" t="s">
        <v>37</v>
      </c>
      <c r="C2262" s="13" t="s">
        <v>3143</v>
      </c>
      <c r="D2262" s="13" t="s">
        <v>3143</v>
      </c>
      <c r="E2262" s="13" t="s">
        <v>3143</v>
      </c>
    </row>
    <row r="2263" spans="1:5" ht="25.15" customHeight="1" thickTop="1" thickBot="1" x14ac:dyDescent="0.3">
      <c r="A2263" s="37" t="s">
        <v>1818</v>
      </c>
      <c r="B2263" s="13" t="s">
        <v>61</v>
      </c>
      <c r="C2263" s="13" t="s">
        <v>3143</v>
      </c>
      <c r="D2263" s="13" t="s">
        <v>3143</v>
      </c>
      <c r="E2263" s="13" t="s">
        <v>3143</v>
      </c>
    </row>
    <row r="2264" spans="1:5" ht="25.15" customHeight="1" thickTop="1" thickBot="1" x14ac:dyDescent="0.3">
      <c r="A2264" s="37" t="s">
        <v>1819</v>
      </c>
      <c r="B2264" s="13" t="s">
        <v>37</v>
      </c>
      <c r="C2264" s="13" t="s">
        <v>3143</v>
      </c>
      <c r="D2264" s="13" t="s">
        <v>3143</v>
      </c>
      <c r="E2264" s="13" t="s">
        <v>3143</v>
      </c>
    </row>
    <row r="2265" spans="1:5" ht="25.15" customHeight="1" thickTop="1" thickBot="1" x14ac:dyDescent="0.3">
      <c r="A2265" s="37" t="s">
        <v>1820</v>
      </c>
      <c r="B2265" s="13" t="s">
        <v>61</v>
      </c>
      <c r="C2265" s="13" t="s">
        <v>3143</v>
      </c>
      <c r="D2265" s="13" t="s">
        <v>3143</v>
      </c>
      <c r="E2265" s="13" t="s">
        <v>3143</v>
      </c>
    </row>
    <row r="2266" spans="1:5" ht="25.15" customHeight="1" thickTop="1" thickBot="1" x14ac:dyDescent="0.3">
      <c r="A2266" s="37" t="s">
        <v>1821</v>
      </c>
      <c r="B2266" s="13" t="s">
        <v>24</v>
      </c>
      <c r="C2266" s="13" t="s">
        <v>3143</v>
      </c>
      <c r="D2266" s="13" t="s">
        <v>26</v>
      </c>
      <c r="E2266" s="13" t="s">
        <v>3143</v>
      </c>
    </row>
    <row r="2267" spans="1:5" ht="25.15" customHeight="1" thickTop="1" thickBot="1" x14ac:dyDescent="0.3">
      <c r="A2267" s="37" t="s">
        <v>1822</v>
      </c>
      <c r="B2267" s="13" t="s">
        <v>24</v>
      </c>
      <c r="C2267" s="13" t="s">
        <v>3143</v>
      </c>
      <c r="D2267" s="13" t="s">
        <v>3143</v>
      </c>
      <c r="E2267" s="13" t="s">
        <v>3143</v>
      </c>
    </row>
    <row r="2268" spans="1:5" ht="25.15" customHeight="1" thickTop="1" thickBot="1" x14ac:dyDescent="0.3">
      <c r="A2268" s="37" t="s">
        <v>1823</v>
      </c>
      <c r="B2268" s="13" t="s">
        <v>24</v>
      </c>
      <c r="C2268" s="13" t="s">
        <v>3143</v>
      </c>
      <c r="D2268" s="13" t="s">
        <v>3143</v>
      </c>
      <c r="E2268" s="13" t="s">
        <v>3143</v>
      </c>
    </row>
    <row r="2269" spans="1:5" ht="25.15" customHeight="1" thickTop="1" thickBot="1" x14ac:dyDescent="0.3">
      <c r="A2269" s="37" t="s">
        <v>1824</v>
      </c>
      <c r="B2269" s="13" t="s">
        <v>24</v>
      </c>
      <c r="C2269" s="13" t="s">
        <v>3143</v>
      </c>
      <c r="D2269" s="13" t="s">
        <v>3143</v>
      </c>
      <c r="E2269" s="13" t="s">
        <v>3143</v>
      </c>
    </row>
    <row r="2270" spans="1:5" ht="25.15" customHeight="1" thickTop="1" thickBot="1" x14ac:dyDescent="0.3">
      <c r="A2270" s="37" t="s">
        <v>1825</v>
      </c>
      <c r="B2270" s="13" t="s">
        <v>37</v>
      </c>
      <c r="C2270" s="13" t="s">
        <v>3143</v>
      </c>
      <c r="D2270" s="13" t="s">
        <v>3143</v>
      </c>
      <c r="E2270" s="13" t="s">
        <v>3143</v>
      </c>
    </row>
    <row r="2271" spans="1:5" ht="25.15" customHeight="1" thickTop="1" thickBot="1" x14ac:dyDescent="0.3">
      <c r="A2271" s="37" t="s">
        <v>1826</v>
      </c>
      <c r="B2271" s="13" t="s">
        <v>24</v>
      </c>
      <c r="C2271" s="13" t="s">
        <v>3143</v>
      </c>
      <c r="D2271" s="13" t="s">
        <v>3143</v>
      </c>
      <c r="E2271" s="13" t="s">
        <v>3143</v>
      </c>
    </row>
    <row r="2272" spans="1:5" ht="25.15" customHeight="1" thickTop="1" thickBot="1" x14ac:dyDescent="0.3">
      <c r="A2272" s="37" t="s">
        <v>1827</v>
      </c>
      <c r="B2272" s="13" t="s">
        <v>61</v>
      </c>
      <c r="C2272" s="13" t="s">
        <v>3143</v>
      </c>
      <c r="D2272" s="13" t="s">
        <v>3143</v>
      </c>
      <c r="E2272" s="13" t="s">
        <v>3143</v>
      </c>
    </row>
    <row r="2273" spans="1:5" ht="25.15" customHeight="1" thickTop="1" thickBot="1" x14ac:dyDescent="0.3">
      <c r="A2273" s="37" t="s">
        <v>1828</v>
      </c>
      <c r="B2273" s="13" t="s">
        <v>37</v>
      </c>
      <c r="C2273" s="13" t="s">
        <v>3143</v>
      </c>
      <c r="D2273" s="13" t="s">
        <v>3143</v>
      </c>
      <c r="E2273" s="13" t="s">
        <v>3143</v>
      </c>
    </row>
    <row r="2274" spans="1:5" ht="25.15" customHeight="1" thickTop="1" thickBot="1" x14ac:dyDescent="0.3">
      <c r="A2274" s="37" t="s">
        <v>1829</v>
      </c>
      <c r="B2274" s="13" t="s">
        <v>37</v>
      </c>
      <c r="C2274" s="13" t="s">
        <v>3143</v>
      </c>
      <c r="D2274" s="13" t="s">
        <v>3143</v>
      </c>
      <c r="E2274" s="13" t="s">
        <v>3143</v>
      </c>
    </row>
    <row r="2275" spans="1:5" ht="25.15" customHeight="1" thickTop="1" thickBot="1" x14ac:dyDescent="0.3">
      <c r="A2275" s="37" t="s">
        <v>1830</v>
      </c>
      <c r="B2275" s="13" t="s">
        <v>29</v>
      </c>
      <c r="C2275" s="13" t="s">
        <v>3143</v>
      </c>
      <c r="D2275" s="13" t="s">
        <v>3143</v>
      </c>
      <c r="E2275" s="13" t="s">
        <v>3143</v>
      </c>
    </row>
    <row r="2276" spans="1:5" ht="25.15" customHeight="1" thickTop="1" thickBot="1" x14ac:dyDescent="0.3">
      <c r="A2276" s="37" t="s">
        <v>1831</v>
      </c>
      <c r="B2276" s="13" t="s">
        <v>37</v>
      </c>
      <c r="C2276" s="13" t="s">
        <v>3143</v>
      </c>
      <c r="D2276" s="13" t="s">
        <v>3143</v>
      </c>
      <c r="E2276" s="13" t="s">
        <v>3143</v>
      </c>
    </row>
    <row r="2277" spans="1:5" ht="25.15" customHeight="1" thickTop="1" thickBot="1" x14ac:dyDescent="0.3">
      <c r="A2277" s="37" t="s">
        <v>1832</v>
      </c>
      <c r="B2277" s="13" t="s">
        <v>24</v>
      </c>
      <c r="C2277" s="13" t="s">
        <v>3143</v>
      </c>
      <c r="D2277" s="13" t="s">
        <v>3143</v>
      </c>
      <c r="E2277" s="13" t="s">
        <v>3143</v>
      </c>
    </row>
    <row r="2278" spans="1:5" ht="25.15" customHeight="1" thickTop="1" thickBot="1" x14ac:dyDescent="0.3">
      <c r="A2278" s="37" t="s">
        <v>3107</v>
      </c>
      <c r="B2278" s="13" t="s">
        <v>37</v>
      </c>
      <c r="C2278" s="13" t="s">
        <v>3143</v>
      </c>
      <c r="D2278" s="13" t="s">
        <v>3143</v>
      </c>
      <c r="E2278" s="13" t="s">
        <v>3143</v>
      </c>
    </row>
    <row r="2279" spans="1:5" ht="25.15" customHeight="1" thickTop="1" thickBot="1" x14ac:dyDescent="0.3">
      <c r="A2279" s="37" t="s">
        <v>3056</v>
      </c>
      <c r="B2279" s="13" t="s">
        <v>47</v>
      </c>
      <c r="C2279" s="13" t="s">
        <v>3143</v>
      </c>
      <c r="D2279" s="13" t="s">
        <v>3143</v>
      </c>
      <c r="E2279" s="13" t="s">
        <v>3143</v>
      </c>
    </row>
    <row r="2280" spans="1:5" ht="25.15" customHeight="1" thickTop="1" thickBot="1" x14ac:dyDescent="0.3">
      <c r="A2280" s="37" t="s">
        <v>1833</v>
      </c>
      <c r="B2280" s="13" t="s">
        <v>29</v>
      </c>
      <c r="C2280" s="13" t="s">
        <v>3143</v>
      </c>
      <c r="D2280" s="13" t="s">
        <v>3143</v>
      </c>
      <c r="E2280" s="13" t="s">
        <v>3143</v>
      </c>
    </row>
    <row r="2281" spans="1:5" ht="25.15" customHeight="1" thickTop="1" thickBot="1" x14ac:dyDescent="0.3">
      <c r="A2281" s="37" t="s">
        <v>3659</v>
      </c>
      <c r="B2281" s="13" t="s">
        <v>47</v>
      </c>
      <c r="C2281" s="13" t="s">
        <v>3143</v>
      </c>
      <c r="D2281" s="13" t="s">
        <v>26</v>
      </c>
      <c r="E2281" s="13" t="s">
        <v>3143</v>
      </c>
    </row>
    <row r="2282" spans="1:5" ht="25.15" customHeight="1" thickTop="1" thickBot="1" x14ac:dyDescent="0.3">
      <c r="A2282" s="37" t="s">
        <v>1834</v>
      </c>
      <c r="B2282" s="13" t="s">
        <v>24</v>
      </c>
      <c r="C2282" s="13" t="s">
        <v>3143</v>
      </c>
      <c r="D2282" s="13" t="s">
        <v>3143</v>
      </c>
      <c r="E2282" s="13" t="s">
        <v>3143</v>
      </c>
    </row>
    <row r="2283" spans="1:5" ht="25.15" customHeight="1" thickTop="1" thickBot="1" x14ac:dyDescent="0.3">
      <c r="A2283" s="37" t="s">
        <v>1835</v>
      </c>
      <c r="B2283" s="13" t="s">
        <v>37</v>
      </c>
      <c r="C2283" s="13" t="s">
        <v>3143</v>
      </c>
      <c r="D2283" s="13" t="s">
        <v>3143</v>
      </c>
      <c r="E2283" s="13" t="s">
        <v>3143</v>
      </c>
    </row>
    <row r="2284" spans="1:5" ht="25.15" customHeight="1" thickTop="1" thickBot="1" x14ac:dyDescent="0.3">
      <c r="A2284" s="37" t="s">
        <v>1836</v>
      </c>
      <c r="B2284" s="13" t="s">
        <v>61</v>
      </c>
      <c r="C2284" s="13" t="s">
        <v>3143</v>
      </c>
      <c r="D2284" s="13" t="s">
        <v>26</v>
      </c>
      <c r="E2284" s="13" t="s">
        <v>3143</v>
      </c>
    </row>
    <row r="2285" spans="1:5" ht="25.15" customHeight="1" thickTop="1" thickBot="1" x14ac:dyDescent="0.3">
      <c r="A2285" s="37" t="s">
        <v>3568</v>
      </c>
      <c r="B2285" s="13" t="s">
        <v>37</v>
      </c>
      <c r="C2285" s="13" t="s">
        <v>3143</v>
      </c>
      <c r="D2285" s="13" t="s">
        <v>3143</v>
      </c>
      <c r="E2285" s="13" t="s">
        <v>3143</v>
      </c>
    </row>
    <row r="2286" spans="1:5" ht="25.15" customHeight="1" thickTop="1" thickBot="1" x14ac:dyDescent="0.3">
      <c r="A2286" s="37" t="s">
        <v>1837</v>
      </c>
      <c r="B2286" s="13" t="s">
        <v>24</v>
      </c>
      <c r="C2286" s="13" t="s">
        <v>3143</v>
      </c>
      <c r="D2286" s="13" t="s">
        <v>26</v>
      </c>
      <c r="E2286" s="13" t="s">
        <v>3143</v>
      </c>
    </row>
    <row r="2287" spans="1:5" ht="25.15" customHeight="1" thickTop="1" thickBot="1" x14ac:dyDescent="0.3">
      <c r="A2287" s="37" t="s">
        <v>3419</v>
      </c>
      <c r="B2287" s="101" t="s">
        <v>47</v>
      </c>
      <c r="C2287" s="101" t="s">
        <v>3143</v>
      </c>
      <c r="D2287" s="101" t="s">
        <v>3143</v>
      </c>
      <c r="E2287" s="102" t="s">
        <v>6</v>
      </c>
    </row>
    <row r="2288" spans="1:5" ht="25.15" customHeight="1" thickTop="1" thickBot="1" x14ac:dyDescent="0.3">
      <c r="A2288" s="37" t="s">
        <v>1838</v>
      </c>
      <c r="B2288" s="13" t="s">
        <v>24</v>
      </c>
      <c r="C2288" s="13" t="s">
        <v>3143</v>
      </c>
      <c r="D2288" s="13" t="s">
        <v>3143</v>
      </c>
      <c r="E2288" s="13" t="s">
        <v>3143</v>
      </c>
    </row>
    <row r="2289" spans="1:5" ht="25.15" customHeight="1" thickTop="1" thickBot="1" x14ac:dyDescent="0.3">
      <c r="A2289" s="37" t="s">
        <v>1839</v>
      </c>
      <c r="B2289" s="13" t="s">
        <v>24</v>
      </c>
      <c r="C2289" s="13" t="s">
        <v>3143</v>
      </c>
      <c r="D2289" s="13" t="s">
        <v>3143</v>
      </c>
      <c r="E2289" s="13" t="s">
        <v>3143</v>
      </c>
    </row>
    <row r="2290" spans="1:5" ht="25.15" customHeight="1" thickTop="1" thickBot="1" x14ac:dyDescent="0.3">
      <c r="A2290" s="37" t="s">
        <v>1840</v>
      </c>
      <c r="B2290" s="13" t="s">
        <v>61</v>
      </c>
      <c r="C2290" s="13" t="s">
        <v>3143</v>
      </c>
      <c r="D2290" s="13" t="s">
        <v>3143</v>
      </c>
      <c r="E2290" s="13" t="s">
        <v>3143</v>
      </c>
    </row>
    <row r="2291" spans="1:5" ht="25.15" customHeight="1" thickTop="1" thickBot="1" x14ac:dyDescent="0.3">
      <c r="A2291" s="37" t="s">
        <v>1841</v>
      </c>
      <c r="B2291" s="13" t="s">
        <v>24</v>
      </c>
      <c r="C2291" s="13" t="s">
        <v>3143</v>
      </c>
      <c r="D2291" s="13" t="s">
        <v>3143</v>
      </c>
      <c r="E2291" s="13" t="s">
        <v>3143</v>
      </c>
    </row>
    <row r="2292" spans="1:5" ht="25.15" customHeight="1" thickTop="1" thickBot="1" x14ac:dyDescent="0.3">
      <c r="A2292" s="37" t="s">
        <v>1842</v>
      </c>
      <c r="B2292" s="13" t="s">
        <v>47</v>
      </c>
      <c r="C2292" s="13" t="s">
        <v>3143</v>
      </c>
      <c r="D2292" s="13" t="s">
        <v>3143</v>
      </c>
      <c r="E2292" s="13" t="s">
        <v>3143</v>
      </c>
    </row>
    <row r="2293" spans="1:5" ht="25.15" customHeight="1" thickTop="1" thickBot="1" x14ac:dyDescent="0.3">
      <c r="A2293" s="37" t="s">
        <v>1843</v>
      </c>
      <c r="B2293" s="13" t="s">
        <v>24</v>
      </c>
      <c r="C2293" s="13" t="s">
        <v>3143</v>
      </c>
      <c r="D2293" s="13" t="s">
        <v>26</v>
      </c>
      <c r="E2293" s="13" t="s">
        <v>3143</v>
      </c>
    </row>
    <row r="2294" spans="1:5" ht="25.15" customHeight="1" thickTop="1" thickBot="1" x14ac:dyDescent="0.3">
      <c r="A2294" s="37" t="s">
        <v>1844</v>
      </c>
      <c r="B2294" s="13" t="s">
        <v>37</v>
      </c>
      <c r="C2294" s="13" t="s">
        <v>3143</v>
      </c>
      <c r="D2294" s="13" t="s">
        <v>3143</v>
      </c>
      <c r="E2294" s="13" t="s">
        <v>3143</v>
      </c>
    </row>
    <row r="2295" spans="1:5" ht="25.15" customHeight="1" thickTop="1" thickBot="1" x14ac:dyDescent="0.3">
      <c r="A2295" s="37" t="s">
        <v>1845</v>
      </c>
      <c r="B2295" s="13" t="s">
        <v>37</v>
      </c>
      <c r="C2295" s="13" t="s">
        <v>3143</v>
      </c>
      <c r="D2295" s="13" t="s">
        <v>3143</v>
      </c>
      <c r="E2295" s="13" t="s">
        <v>3143</v>
      </c>
    </row>
    <row r="2296" spans="1:5" ht="25.15" customHeight="1" thickTop="1" thickBot="1" x14ac:dyDescent="0.3">
      <c r="A2296" s="37" t="s">
        <v>1846</v>
      </c>
      <c r="B2296" s="13" t="s">
        <v>61</v>
      </c>
      <c r="C2296" s="13" t="s">
        <v>3143</v>
      </c>
      <c r="D2296" s="13" t="s">
        <v>26</v>
      </c>
      <c r="E2296" s="13" t="s">
        <v>3143</v>
      </c>
    </row>
    <row r="2297" spans="1:5" ht="25.15" customHeight="1" thickTop="1" thickBot="1" x14ac:dyDescent="0.3">
      <c r="A2297" s="37" t="s">
        <v>1847</v>
      </c>
      <c r="B2297" s="13" t="s">
        <v>24</v>
      </c>
      <c r="C2297" s="13" t="s">
        <v>3143</v>
      </c>
      <c r="D2297" s="13" t="s">
        <v>3143</v>
      </c>
      <c r="E2297" s="13" t="s">
        <v>3143</v>
      </c>
    </row>
    <row r="2298" spans="1:5" ht="25.15" customHeight="1" thickTop="1" thickBot="1" x14ac:dyDescent="0.3">
      <c r="A2298" s="37" t="s">
        <v>3213</v>
      </c>
      <c r="B2298" s="13" t="s">
        <v>24</v>
      </c>
      <c r="C2298" s="13" t="s">
        <v>3143</v>
      </c>
      <c r="D2298" s="13" t="s">
        <v>3143</v>
      </c>
      <c r="E2298" s="13" t="s">
        <v>3143</v>
      </c>
    </row>
    <row r="2299" spans="1:5" ht="25.15" customHeight="1" thickTop="1" thickBot="1" x14ac:dyDescent="0.3">
      <c r="A2299" s="37" t="s">
        <v>3214</v>
      </c>
      <c r="B2299" s="13" t="s">
        <v>24</v>
      </c>
      <c r="C2299" s="13" t="s">
        <v>3143</v>
      </c>
      <c r="D2299" s="13" t="s">
        <v>3143</v>
      </c>
      <c r="E2299" s="13" t="s">
        <v>3143</v>
      </c>
    </row>
    <row r="2300" spans="1:5" ht="25.15" customHeight="1" thickTop="1" thickBot="1" x14ac:dyDescent="0.3">
      <c r="A2300" s="37" t="s">
        <v>1848</v>
      </c>
      <c r="B2300" s="13" t="s">
        <v>37</v>
      </c>
      <c r="C2300" s="13" t="s">
        <v>3143</v>
      </c>
      <c r="D2300" s="13" t="s">
        <v>3143</v>
      </c>
      <c r="E2300" s="13" t="s">
        <v>3143</v>
      </c>
    </row>
    <row r="2301" spans="1:5" ht="25.15" customHeight="1" thickTop="1" thickBot="1" x14ac:dyDescent="0.3">
      <c r="A2301" s="37" t="s">
        <v>1849</v>
      </c>
      <c r="B2301" s="13" t="s">
        <v>29</v>
      </c>
      <c r="C2301" s="13" t="s">
        <v>3143</v>
      </c>
      <c r="D2301" s="13" t="s">
        <v>3143</v>
      </c>
      <c r="E2301" s="13" t="s">
        <v>3143</v>
      </c>
    </row>
    <row r="2302" spans="1:5" ht="25.15" customHeight="1" thickTop="1" thickBot="1" x14ac:dyDescent="0.3">
      <c r="A2302" s="37" t="s">
        <v>1850</v>
      </c>
      <c r="B2302" s="13" t="s">
        <v>29</v>
      </c>
      <c r="C2302" s="13" t="s">
        <v>3143</v>
      </c>
      <c r="D2302" s="13" t="s">
        <v>3143</v>
      </c>
      <c r="E2302" s="13" t="s">
        <v>3143</v>
      </c>
    </row>
    <row r="2303" spans="1:5" ht="25.15" customHeight="1" thickTop="1" thickBot="1" x14ac:dyDescent="0.3">
      <c r="A2303" s="37" t="s">
        <v>1851</v>
      </c>
      <c r="B2303" s="13" t="s">
        <v>29</v>
      </c>
      <c r="C2303" s="13" t="s">
        <v>3143</v>
      </c>
      <c r="D2303" s="13" t="s">
        <v>3143</v>
      </c>
      <c r="E2303" s="13" t="s">
        <v>3143</v>
      </c>
    </row>
    <row r="2304" spans="1:5" ht="25.15" customHeight="1" thickTop="1" thickBot="1" x14ac:dyDescent="0.3">
      <c r="A2304" s="37" t="s">
        <v>2919</v>
      </c>
      <c r="B2304" s="13" t="s">
        <v>61</v>
      </c>
      <c r="C2304" s="13" t="s">
        <v>3143</v>
      </c>
      <c r="D2304" s="13" t="s">
        <v>3143</v>
      </c>
      <c r="E2304" s="13" t="s">
        <v>3143</v>
      </c>
    </row>
    <row r="2305" spans="1:5" ht="25.15" customHeight="1" thickTop="1" thickBot="1" x14ac:dyDescent="0.3">
      <c r="A2305" s="37" t="s">
        <v>1852</v>
      </c>
      <c r="B2305" s="13" t="s">
        <v>61</v>
      </c>
      <c r="C2305" s="13" t="s">
        <v>3143</v>
      </c>
      <c r="D2305" s="13" t="s">
        <v>3143</v>
      </c>
      <c r="E2305" s="13" t="s">
        <v>3143</v>
      </c>
    </row>
    <row r="2306" spans="1:5" ht="25.15" customHeight="1" thickTop="1" thickBot="1" x14ac:dyDescent="0.3">
      <c r="A2306" s="37" t="s">
        <v>3420</v>
      </c>
      <c r="B2306" s="13" t="s">
        <v>47</v>
      </c>
      <c r="C2306" s="13" t="s">
        <v>3143</v>
      </c>
      <c r="D2306" s="13" t="s">
        <v>3143</v>
      </c>
      <c r="E2306" s="13" t="s">
        <v>6</v>
      </c>
    </row>
    <row r="2307" spans="1:5" ht="25.15" customHeight="1" thickTop="1" thickBot="1" x14ac:dyDescent="0.3">
      <c r="A2307" s="37" t="s">
        <v>3606</v>
      </c>
      <c r="B2307" s="13" t="s">
        <v>24</v>
      </c>
      <c r="C2307" s="13" t="s">
        <v>3143</v>
      </c>
      <c r="D2307" s="13" t="s">
        <v>3143</v>
      </c>
      <c r="E2307" s="13" t="s">
        <v>3143</v>
      </c>
    </row>
    <row r="2308" spans="1:5" ht="25.15" customHeight="1" thickTop="1" thickBot="1" x14ac:dyDescent="0.3">
      <c r="A2308" s="37" t="s">
        <v>1853</v>
      </c>
      <c r="B2308" s="13" t="s">
        <v>37</v>
      </c>
      <c r="C2308" s="13" t="s">
        <v>3143</v>
      </c>
      <c r="D2308" s="13" t="s">
        <v>3143</v>
      </c>
      <c r="E2308" s="13" t="s">
        <v>3143</v>
      </c>
    </row>
    <row r="2309" spans="1:5" ht="25.15" customHeight="1" thickTop="1" thickBot="1" x14ac:dyDescent="0.3">
      <c r="A2309" s="37" t="s">
        <v>3540</v>
      </c>
      <c r="B2309" s="13" t="s">
        <v>61</v>
      </c>
      <c r="C2309" s="13" t="s">
        <v>3143</v>
      </c>
      <c r="D2309" s="13" t="s">
        <v>3143</v>
      </c>
      <c r="E2309" s="13" t="s">
        <v>3143</v>
      </c>
    </row>
    <row r="2310" spans="1:5" ht="25.15" customHeight="1" thickTop="1" thickBot="1" x14ac:dyDescent="0.3">
      <c r="A2310" s="37" t="s">
        <v>1854</v>
      </c>
      <c r="B2310" s="13" t="s">
        <v>61</v>
      </c>
      <c r="C2310" s="13" t="s">
        <v>3143</v>
      </c>
      <c r="D2310" s="13" t="s">
        <v>3143</v>
      </c>
      <c r="E2310" s="13" t="s">
        <v>3143</v>
      </c>
    </row>
    <row r="2311" spans="1:5" ht="25.15" customHeight="1" thickTop="1" thickBot="1" x14ac:dyDescent="0.3">
      <c r="A2311" s="37" t="s">
        <v>1855</v>
      </c>
      <c r="B2311" s="13" t="s">
        <v>47</v>
      </c>
      <c r="C2311" s="13" t="s">
        <v>3143</v>
      </c>
      <c r="D2311" s="13" t="s">
        <v>26</v>
      </c>
      <c r="E2311" s="13" t="s">
        <v>3143</v>
      </c>
    </row>
    <row r="2312" spans="1:5" ht="25.15" customHeight="1" thickTop="1" thickBot="1" x14ac:dyDescent="0.3">
      <c r="A2312" s="37" t="s">
        <v>2894</v>
      </c>
      <c r="B2312" s="13" t="s">
        <v>47</v>
      </c>
      <c r="C2312" s="13" t="s">
        <v>3143</v>
      </c>
      <c r="D2312" s="13" t="s">
        <v>3143</v>
      </c>
      <c r="E2312" s="13" t="s">
        <v>3143</v>
      </c>
    </row>
    <row r="2313" spans="1:5" ht="25.15" customHeight="1" thickTop="1" thickBot="1" x14ac:dyDescent="0.3">
      <c r="A2313" s="37" t="s">
        <v>1856</v>
      </c>
      <c r="B2313" s="101" t="s">
        <v>61</v>
      </c>
      <c r="C2313" s="101" t="s">
        <v>3143</v>
      </c>
      <c r="D2313" s="101" t="s">
        <v>3143</v>
      </c>
      <c r="E2313" s="102" t="s">
        <v>3143</v>
      </c>
    </row>
    <row r="2314" spans="1:5" ht="25.15" customHeight="1" thickTop="1" thickBot="1" x14ac:dyDescent="0.3">
      <c r="A2314" s="37" t="s">
        <v>1857</v>
      </c>
      <c r="B2314" s="13" t="s">
        <v>37</v>
      </c>
      <c r="C2314" s="13" t="s">
        <v>3143</v>
      </c>
      <c r="D2314" s="13" t="s">
        <v>3143</v>
      </c>
      <c r="E2314" s="13" t="s">
        <v>3143</v>
      </c>
    </row>
    <row r="2315" spans="1:5" ht="25.15" customHeight="1" thickTop="1" thickBot="1" x14ac:dyDescent="0.3">
      <c r="A2315" s="37" t="s">
        <v>1858</v>
      </c>
      <c r="B2315" s="13" t="s">
        <v>37</v>
      </c>
      <c r="C2315" s="13" t="s">
        <v>3143</v>
      </c>
      <c r="D2315" s="13" t="s">
        <v>3143</v>
      </c>
      <c r="E2315" s="13" t="s">
        <v>3143</v>
      </c>
    </row>
    <row r="2316" spans="1:5" ht="25.15" customHeight="1" thickTop="1" thickBot="1" x14ac:dyDescent="0.3">
      <c r="A2316" s="37" t="s">
        <v>2984</v>
      </c>
      <c r="B2316" s="13" t="s">
        <v>47</v>
      </c>
      <c r="C2316" s="13" t="s">
        <v>3143</v>
      </c>
      <c r="D2316" s="13" t="s">
        <v>26</v>
      </c>
      <c r="E2316" s="13" t="s">
        <v>3143</v>
      </c>
    </row>
    <row r="2317" spans="1:5" ht="25.15" customHeight="1" thickTop="1" thickBot="1" x14ac:dyDescent="0.3">
      <c r="A2317" s="37" t="s">
        <v>1859</v>
      </c>
      <c r="B2317" s="13" t="s">
        <v>24</v>
      </c>
      <c r="C2317" s="13" t="s">
        <v>3143</v>
      </c>
      <c r="D2317" s="13" t="s">
        <v>26</v>
      </c>
      <c r="E2317" s="13" t="s">
        <v>3143</v>
      </c>
    </row>
    <row r="2318" spans="1:5" ht="25.15" customHeight="1" thickTop="1" thickBot="1" x14ac:dyDescent="0.3">
      <c r="A2318" s="37" t="s">
        <v>2981</v>
      </c>
      <c r="B2318" s="13" t="s">
        <v>47</v>
      </c>
      <c r="C2318" s="13" t="s">
        <v>3143</v>
      </c>
      <c r="D2318" s="13" t="s">
        <v>3143</v>
      </c>
      <c r="E2318" s="13" t="s">
        <v>3143</v>
      </c>
    </row>
    <row r="2319" spans="1:5" ht="25.15" customHeight="1" thickTop="1" thickBot="1" x14ac:dyDescent="0.3">
      <c r="A2319" s="37" t="s">
        <v>1860</v>
      </c>
      <c r="B2319" s="13" t="s">
        <v>24</v>
      </c>
      <c r="C2319" s="13" t="s">
        <v>3143</v>
      </c>
      <c r="D2319" s="13" t="s">
        <v>3143</v>
      </c>
      <c r="E2319" s="13" t="s">
        <v>3143</v>
      </c>
    </row>
    <row r="2320" spans="1:5" ht="25.15" customHeight="1" thickTop="1" thickBot="1" x14ac:dyDescent="0.3">
      <c r="A2320" s="37" t="s">
        <v>1861</v>
      </c>
      <c r="B2320" s="13" t="s">
        <v>24</v>
      </c>
      <c r="C2320" s="13" t="s">
        <v>3143</v>
      </c>
      <c r="D2320" s="13" t="s">
        <v>3143</v>
      </c>
      <c r="E2320" s="13" t="s">
        <v>3143</v>
      </c>
    </row>
    <row r="2321" spans="1:5" ht="25.15" customHeight="1" thickTop="1" thickBot="1" x14ac:dyDescent="0.3">
      <c r="A2321" s="37" t="s">
        <v>1862</v>
      </c>
      <c r="B2321" s="13" t="s">
        <v>24</v>
      </c>
      <c r="C2321" s="13" t="s">
        <v>3143</v>
      </c>
      <c r="D2321" s="13" t="s">
        <v>3143</v>
      </c>
      <c r="E2321" s="13" t="s">
        <v>3143</v>
      </c>
    </row>
    <row r="2322" spans="1:5" ht="25.15" customHeight="1" thickTop="1" thickBot="1" x14ac:dyDescent="0.3">
      <c r="A2322" s="37" t="s">
        <v>1863</v>
      </c>
      <c r="B2322" s="13" t="s">
        <v>37</v>
      </c>
      <c r="C2322" s="13" t="s">
        <v>3143</v>
      </c>
      <c r="D2322" s="13" t="s">
        <v>3143</v>
      </c>
      <c r="E2322" s="13" t="s">
        <v>3143</v>
      </c>
    </row>
    <row r="2323" spans="1:5" ht="25.15" customHeight="1" thickTop="1" thickBot="1" x14ac:dyDescent="0.3">
      <c r="A2323" s="37" t="s">
        <v>1864</v>
      </c>
      <c r="B2323" s="13" t="s">
        <v>37</v>
      </c>
      <c r="C2323" s="13" t="s">
        <v>3143</v>
      </c>
      <c r="D2323" s="13" t="s">
        <v>3143</v>
      </c>
      <c r="E2323" s="13" t="s">
        <v>3143</v>
      </c>
    </row>
    <row r="2324" spans="1:5" ht="25.15" customHeight="1" thickTop="1" thickBot="1" x14ac:dyDescent="0.3">
      <c r="A2324" s="37" t="s">
        <v>1865</v>
      </c>
      <c r="B2324" s="13" t="s">
        <v>24</v>
      </c>
      <c r="C2324" s="13" t="s">
        <v>3143</v>
      </c>
      <c r="D2324" s="13" t="s">
        <v>26</v>
      </c>
      <c r="E2324" s="13" t="s">
        <v>3143</v>
      </c>
    </row>
    <row r="2325" spans="1:5" ht="25.15" customHeight="1" thickTop="1" thickBot="1" x14ac:dyDescent="0.3">
      <c r="A2325" s="37" t="s">
        <v>3076</v>
      </c>
      <c r="B2325" s="13" t="s">
        <v>24</v>
      </c>
      <c r="C2325" s="13" t="s">
        <v>3143</v>
      </c>
      <c r="D2325" s="13" t="s">
        <v>3143</v>
      </c>
      <c r="E2325" s="13" t="s">
        <v>3143</v>
      </c>
    </row>
    <row r="2326" spans="1:5" ht="25.15" customHeight="1" thickTop="1" thickBot="1" x14ac:dyDescent="0.3">
      <c r="A2326" s="37" t="s">
        <v>1866</v>
      </c>
      <c r="B2326" s="13" t="s">
        <v>24</v>
      </c>
      <c r="C2326" s="13" t="s">
        <v>5</v>
      </c>
      <c r="D2326" s="13" t="s">
        <v>3143</v>
      </c>
      <c r="E2326" s="13" t="s">
        <v>3143</v>
      </c>
    </row>
    <row r="2327" spans="1:5" ht="25.15" customHeight="1" thickTop="1" thickBot="1" x14ac:dyDescent="0.3">
      <c r="A2327" s="37" t="s">
        <v>1867</v>
      </c>
      <c r="B2327" s="13" t="s">
        <v>24</v>
      </c>
      <c r="C2327" s="13" t="s">
        <v>3143</v>
      </c>
      <c r="D2327" s="13" t="s">
        <v>3143</v>
      </c>
      <c r="E2327" s="13" t="s">
        <v>3143</v>
      </c>
    </row>
    <row r="2328" spans="1:5" ht="25.15" customHeight="1" thickTop="1" thickBot="1" x14ac:dyDescent="0.3">
      <c r="A2328" s="37" t="s">
        <v>3553</v>
      </c>
      <c r="B2328" s="13" t="s">
        <v>37</v>
      </c>
      <c r="C2328" s="13" t="s">
        <v>3143</v>
      </c>
      <c r="D2328" s="13" t="s">
        <v>3143</v>
      </c>
      <c r="E2328" s="13" t="s">
        <v>3143</v>
      </c>
    </row>
    <row r="2329" spans="1:5" ht="25.15" customHeight="1" thickTop="1" thickBot="1" x14ac:dyDescent="0.3">
      <c r="A2329" s="37" t="s">
        <v>3035</v>
      </c>
      <c r="B2329" s="13" t="s">
        <v>47</v>
      </c>
      <c r="C2329" s="13" t="s">
        <v>3143</v>
      </c>
      <c r="D2329" s="13" t="s">
        <v>3143</v>
      </c>
      <c r="E2329" s="13" t="s">
        <v>3143</v>
      </c>
    </row>
    <row r="2330" spans="1:5" ht="25.15" customHeight="1" thickTop="1" thickBot="1" x14ac:dyDescent="0.3">
      <c r="A2330" s="37" t="s">
        <v>3035</v>
      </c>
      <c r="B2330" s="13" t="s">
        <v>47</v>
      </c>
      <c r="C2330" s="13" t="s">
        <v>3143</v>
      </c>
      <c r="D2330" s="13" t="s">
        <v>3143</v>
      </c>
      <c r="E2330" s="13" t="s">
        <v>3143</v>
      </c>
    </row>
    <row r="2331" spans="1:5" ht="25.15" customHeight="1" thickTop="1" thickBot="1" x14ac:dyDescent="0.3">
      <c r="A2331" s="37" t="s">
        <v>1868</v>
      </c>
      <c r="B2331" s="13" t="s">
        <v>24</v>
      </c>
      <c r="C2331" s="13" t="s">
        <v>3143</v>
      </c>
      <c r="D2331" s="13" t="s">
        <v>3143</v>
      </c>
      <c r="E2331" s="13" t="s">
        <v>3143</v>
      </c>
    </row>
    <row r="2332" spans="1:5" ht="25.15" customHeight="1" thickTop="1" thickBot="1" x14ac:dyDescent="0.3">
      <c r="A2332" s="37" t="s">
        <v>1869</v>
      </c>
      <c r="B2332" s="13" t="s">
        <v>37</v>
      </c>
      <c r="C2332" s="13" t="s">
        <v>3143</v>
      </c>
      <c r="D2332" s="13" t="s">
        <v>3143</v>
      </c>
      <c r="E2332" s="13" t="s">
        <v>3143</v>
      </c>
    </row>
    <row r="2333" spans="1:5" ht="25.15" customHeight="1" thickTop="1" thickBot="1" x14ac:dyDescent="0.3">
      <c r="A2333" s="37" t="s">
        <v>1870</v>
      </c>
      <c r="B2333" s="13" t="s">
        <v>37</v>
      </c>
      <c r="C2333" s="13" t="s">
        <v>3143</v>
      </c>
      <c r="D2333" s="13" t="s">
        <v>3143</v>
      </c>
      <c r="E2333" s="13" t="s">
        <v>3143</v>
      </c>
    </row>
    <row r="2334" spans="1:5" ht="25.15" customHeight="1" thickTop="1" thickBot="1" x14ac:dyDescent="0.3">
      <c r="A2334" s="37" t="s">
        <v>1871</v>
      </c>
      <c r="B2334" s="13" t="s">
        <v>47</v>
      </c>
      <c r="C2334" s="13" t="s">
        <v>3143</v>
      </c>
      <c r="D2334" s="13" t="s">
        <v>26</v>
      </c>
      <c r="E2334" s="13" t="s">
        <v>3143</v>
      </c>
    </row>
    <row r="2335" spans="1:5" ht="25.15" customHeight="1" thickTop="1" thickBot="1" x14ac:dyDescent="0.3">
      <c r="A2335" s="37" t="s">
        <v>1872</v>
      </c>
      <c r="B2335" s="13" t="s">
        <v>37</v>
      </c>
      <c r="C2335" s="13" t="s">
        <v>3143</v>
      </c>
      <c r="D2335" s="13" t="s">
        <v>3143</v>
      </c>
      <c r="E2335" s="13" t="s">
        <v>3143</v>
      </c>
    </row>
    <row r="2336" spans="1:5" ht="25.15" customHeight="1" thickTop="1" thickBot="1" x14ac:dyDescent="0.3">
      <c r="A2336" s="37" t="s">
        <v>1873</v>
      </c>
      <c r="B2336" s="13" t="s">
        <v>47</v>
      </c>
      <c r="C2336" s="13" t="s">
        <v>3143</v>
      </c>
      <c r="D2336" s="13" t="s">
        <v>26</v>
      </c>
      <c r="E2336" s="13" t="s">
        <v>3143</v>
      </c>
    </row>
    <row r="2337" spans="1:5" ht="25.15" customHeight="1" thickTop="1" thickBot="1" x14ac:dyDescent="0.3">
      <c r="A2337" s="37" t="s">
        <v>1874</v>
      </c>
      <c r="B2337" s="13" t="s">
        <v>37</v>
      </c>
      <c r="C2337" s="13" t="s">
        <v>3143</v>
      </c>
      <c r="D2337" s="13" t="s">
        <v>3143</v>
      </c>
      <c r="E2337" s="13" t="s">
        <v>3143</v>
      </c>
    </row>
    <row r="2338" spans="1:5" ht="25.15" customHeight="1" thickTop="1" thickBot="1" x14ac:dyDescent="0.3">
      <c r="A2338" s="37" t="s">
        <v>1875</v>
      </c>
      <c r="B2338" s="13" t="s">
        <v>61</v>
      </c>
      <c r="C2338" s="13" t="s">
        <v>3143</v>
      </c>
      <c r="D2338" s="13" t="s">
        <v>3143</v>
      </c>
      <c r="E2338" s="13" t="s">
        <v>3143</v>
      </c>
    </row>
    <row r="2339" spans="1:5" ht="25.15" customHeight="1" thickTop="1" thickBot="1" x14ac:dyDescent="0.3">
      <c r="A2339" s="37" t="s">
        <v>1876</v>
      </c>
      <c r="B2339" s="13" t="s">
        <v>47</v>
      </c>
      <c r="C2339" s="13" t="s">
        <v>3143</v>
      </c>
      <c r="D2339" s="13" t="s">
        <v>26</v>
      </c>
      <c r="E2339" s="13" t="s">
        <v>3143</v>
      </c>
    </row>
    <row r="2340" spans="1:5" ht="25.15" customHeight="1" thickTop="1" thickBot="1" x14ac:dyDescent="0.3">
      <c r="A2340" s="37" t="s">
        <v>1877</v>
      </c>
      <c r="B2340" s="13" t="s">
        <v>37</v>
      </c>
      <c r="C2340" s="13" t="s">
        <v>3143</v>
      </c>
      <c r="D2340" s="13" t="s">
        <v>3143</v>
      </c>
      <c r="E2340" s="13" t="s">
        <v>3143</v>
      </c>
    </row>
    <row r="2341" spans="1:5" ht="25.15" customHeight="1" thickTop="1" thickBot="1" x14ac:dyDescent="0.3">
      <c r="A2341" s="37" t="s">
        <v>1878</v>
      </c>
      <c r="B2341" s="13" t="s">
        <v>24</v>
      </c>
      <c r="C2341" s="13" t="s">
        <v>3143</v>
      </c>
      <c r="D2341" s="13" t="s">
        <v>26</v>
      </c>
      <c r="E2341" s="13" t="s">
        <v>3143</v>
      </c>
    </row>
    <row r="2342" spans="1:5" ht="25.15" customHeight="1" thickTop="1" thickBot="1" x14ac:dyDescent="0.3">
      <c r="A2342" s="37" t="s">
        <v>1879</v>
      </c>
      <c r="B2342" s="13" t="s">
        <v>29</v>
      </c>
      <c r="C2342" s="13" t="s">
        <v>3143</v>
      </c>
      <c r="D2342" s="13" t="s">
        <v>3143</v>
      </c>
      <c r="E2342" s="13" t="s">
        <v>3143</v>
      </c>
    </row>
    <row r="2343" spans="1:5" ht="25.15" customHeight="1" thickTop="1" thickBot="1" x14ac:dyDescent="0.3">
      <c r="A2343" s="37" t="s">
        <v>1880</v>
      </c>
      <c r="B2343" s="13" t="s">
        <v>29</v>
      </c>
      <c r="C2343" s="13" t="s">
        <v>3143</v>
      </c>
      <c r="D2343" s="13" t="s">
        <v>3143</v>
      </c>
      <c r="E2343" s="13" t="s">
        <v>3143</v>
      </c>
    </row>
    <row r="2344" spans="1:5" ht="25.15" customHeight="1" thickTop="1" thickBot="1" x14ac:dyDescent="0.3">
      <c r="A2344" s="37" t="s">
        <v>1881</v>
      </c>
      <c r="B2344" s="13" t="s">
        <v>37</v>
      </c>
      <c r="C2344" s="13" t="s">
        <v>3143</v>
      </c>
      <c r="D2344" s="13" t="s">
        <v>3143</v>
      </c>
      <c r="E2344" s="13" t="s">
        <v>3143</v>
      </c>
    </row>
    <row r="2345" spans="1:5" ht="25.15" customHeight="1" thickTop="1" thickBot="1" x14ac:dyDescent="0.3">
      <c r="A2345" s="37" t="s">
        <v>1882</v>
      </c>
      <c r="B2345" s="13" t="s">
        <v>24</v>
      </c>
      <c r="C2345" s="13" t="s">
        <v>3143</v>
      </c>
      <c r="D2345" s="13" t="s">
        <v>3143</v>
      </c>
      <c r="E2345" s="13" t="s">
        <v>3143</v>
      </c>
    </row>
    <row r="2346" spans="1:5" ht="25.15" customHeight="1" thickTop="1" thickBot="1" x14ac:dyDescent="0.3">
      <c r="A2346" s="37" t="s">
        <v>1883</v>
      </c>
      <c r="B2346" s="13" t="s">
        <v>37</v>
      </c>
      <c r="C2346" s="13" t="s">
        <v>3143</v>
      </c>
      <c r="D2346" s="13" t="s">
        <v>3143</v>
      </c>
      <c r="E2346" s="13" t="s">
        <v>3143</v>
      </c>
    </row>
    <row r="2347" spans="1:5" ht="25.15" customHeight="1" thickTop="1" thickBot="1" x14ac:dyDescent="0.3">
      <c r="A2347" s="37" t="s">
        <v>1884</v>
      </c>
      <c r="B2347" s="13" t="s">
        <v>37</v>
      </c>
      <c r="C2347" s="13" t="s">
        <v>3143</v>
      </c>
      <c r="D2347" s="13" t="s">
        <v>3143</v>
      </c>
      <c r="E2347" s="13" t="s">
        <v>3143</v>
      </c>
    </row>
    <row r="2348" spans="1:5" ht="25.15" customHeight="1" thickTop="1" thickBot="1" x14ac:dyDescent="0.3">
      <c r="A2348" s="37" t="s">
        <v>1885</v>
      </c>
      <c r="B2348" s="13" t="s">
        <v>37</v>
      </c>
      <c r="C2348" s="13" t="s">
        <v>3143</v>
      </c>
      <c r="D2348" s="13" t="s">
        <v>3143</v>
      </c>
      <c r="E2348" s="13" t="s">
        <v>3143</v>
      </c>
    </row>
    <row r="2349" spans="1:5" ht="25.15" customHeight="1" thickTop="1" thickBot="1" x14ac:dyDescent="0.3">
      <c r="A2349" s="37" t="s">
        <v>1886</v>
      </c>
      <c r="B2349" s="13" t="s">
        <v>37</v>
      </c>
      <c r="C2349" s="13" t="s">
        <v>3143</v>
      </c>
      <c r="D2349" s="13" t="s">
        <v>3143</v>
      </c>
      <c r="E2349" s="13" t="s">
        <v>3143</v>
      </c>
    </row>
    <row r="2350" spans="1:5" ht="25.15" customHeight="1" thickTop="1" thickBot="1" x14ac:dyDescent="0.3">
      <c r="A2350" s="37" t="s">
        <v>3018</v>
      </c>
      <c r="B2350" s="13" t="s">
        <v>24</v>
      </c>
      <c r="C2350" s="13" t="s">
        <v>3143</v>
      </c>
      <c r="D2350" s="13" t="s">
        <v>3143</v>
      </c>
      <c r="E2350" s="13" t="s">
        <v>3143</v>
      </c>
    </row>
    <row r="2351" spans="1:5" ht="25.15" customHeight="1" thickTop="1" thickBot="1" x14ac:dyDescent="0.3">
      <c r="A2351" s="37" t="s">
        <v>1887</v>
      </c>
      <c r="B2351" s="13" t="s">
        <v>37</v>
      </c>
      <c r="C2351" s="13" t="s">
        <v>3143</v>
      </c>
      <c r="D2351" s="13" t="s">
        <v>3143</v>
      </c>
      <c r="E2351" s="13" t="s">
        <v>3143</v>
      </c>
    </row>
    <row r="2352" spans="1:5" ht="25.15" customHeight="1" thickTop="1" thickBot="1" x14ac:dyDescent="0.3">
      <c r="A2352" s="37" t="s">
        <v>1888</v>
      </c>
      <c r="B2352" s="13" t="s">
        <v>37</v>
      </c>
      <c r="C2352" s="13" t="s">
        <v>3143</v>
      </c>
      <c r="D2352" s="13" t="s">
        <v>3143</v>
      </c>
      <c r="E2352" s="13" t="s">
        <v>3143</v>
      </c>
    </row>
    <row r="2353" spans="1:5" ht="25.15" customHeight="1" thickTop="1" thickBot="1" x14ac:dyDescent="0.3">
      <c r="A2353" s="37" t="s">
        <v>3017</v>
      </c>
      <c r="B2353" s="13" t="s">
        <v>37</v>
      </c>
      <c r="C2353" s="13" t="s">
        <v>3143</v>
      </c>
      <c r="D2353" s="13" t="s">
        <v>3143</v>
      </c>
      <c r="E2353" s="13" t="s">
        <v>3143</v>
      </c>
    </row>
    <row r="2354" spans="1:5" ht="25.15" customHeight="1" thickTop="1" thickBot="1" x14ac:dyDescent="0.3">
      <c r="A2354" s="37" t="s">
        <v>1889</v>
      </c>
      <c r="B2354" s="13" t="s">
        <v>37</v>
      </c>
      <c r="C2354" s="13" t="s">
        <v>3143</v>
      </c>
      <c r="D2354" s="13" t="s">
        <v>3143</v>
      </c>
      <c r="E2354" s="13" t="s">
        <v>3143</v>
      </c>
    </row>
    <row r="2355" spans="1:5" ht="25.15" customHeight="1" thickTop="1" thickBot="1" x14ac:dyDescent="0.3">
      <c r="A2355" s="37" t="s">
        <v>1890</v>
      </c>
      <c r="B2355" s="13" t="s">
        <v>24</v>
      </c>
      <c r="C2355" s="13" t="s">
        <v>3143</v>
      </c>
      <c r="D2355" s="13" t="s">
        <v>3143</v>
      </c>
      <c r="E2355" s="13" t="s">
        <v>3143</v>
      </c>
    </row>
    <row r="2356" spans="1:5" ht="25.15" customHeight="1" thickTop="1" thickBot="1" x14ac:dyDescent="0.3">
      <c r="A2356" s="37" t="s">
        <v>3600</v>
      </c>
      <c r="B2356" s="13" t="s">
        <v>24</v>
      </c>
      <c r="C2356" s="13" t="s">
        <v>3143</v>
      </c>
      <c r="D2356" s="13" t="s">
        <v>3143</v>
      </c>
      <c r="E2356" s="13" t="s">
        <v>3143</v>
      </c>
    </row>
    <row r="2357" spans="1:5" ht="25.15" customHeight="1" thickTop="1" thickBot="1" x14ac:dyDescent="0.3">
      <c r="A2357" s="37" t="s">
        <v>3529</v>
      </c>
      <c r="B2357" s="13" t="s">
        <v>24</v>
      </c>
      <c r="C2357" s="13" t="s">
        <v>3143</v>
      </c>
      <c r="D2357" s="13" t="s">
        <v>3143</v>
      </c>
      <c r="E2357" s="13" t="s">
        <v>3143</v>
      </c>
    </row>
    <row r="2358" spans="1:5" ht="25.15" customHeight="1" thickTop="1" thickBot="1" x14ac:dyDescent="0.3">
      <c r="A2358" s="37" t="s">
        <v>3603</v>
      </c>
      <c r="B2358" s="13" t="s">
        <v>37</v>
      </c>
      <c r="C2358" s="13" t="s">
        <v>3143</v>
      </c>
      <c r="D2358" s="13" t="s">
        <v>26</v>
      </c>
      <c r="E2358" s="13" t="s">
        <v>3143</v>
      </c>
    </row>
    <row r="2359" spans="1:5" ht="25.15" customHeight="1" thickTop="1" thickBot="1" x14ac:dyDescent="0.3">
      <c r="A2359" s="37" t="s">
        <v>3215</v>
      </c>
      <c r="B2359" s="13" t="s">
        <v>24</v>
      </c>
      <c r="C2359" s="13" t="s">
        <v>3143</v>
      </c>
      <c r="D2359" s="13" t="s">
        <v>3143</v>
      </c>
      <c r="E2359" s="13" t="s">
        <v>3143</v>
      </c>
    </row>
    <row r="2360" spans="1:5" ht="25.15" customHeight="1" thickTop="1" thickBot="1" x14ac:dyDescent="0.3">
      <c r="A2360" s="37" t="s">
        <v>1891</v>
      </c>
      <c r="B2360" s="13" t="s">
        <v>24</v>
      </c>
      <c r="C2360" s="13" t="s">
        <v>3143</v>
      </c>
      <c r="D2360" s="13" t="s">
        <v>3143</v>
      </c>
      <c r="E2360" s="13" t="s">
        <v>3143</v>
      </c>
    </row>
    <row r="2361" spans="1:5" ht="25.15" customHeight="1" thickTop="1" thickBot="1" x14ac:dyDescent="0.3">
      <c r="A2361" s="37" t="s">
        <v>1892</v>
      </c>
      <c r="B2361" s="13" t="s">
        <v>37</v>
      </c>
      <c r="C2361" s="13" t="s">
        <v>3143</v>
      </c>
      <c r="D2361" s="13" t="s">
        <v>3143</v>
      </c>
      <c r="E2361" s="13" t="s">
        <v>3143</v>
      </c>
    </row>
    <row r="2362" spans="1:5" ht="25.15" customHeight="1" thickTop="1" thickBot="1" x14ac:dyDescent="0.3">
      <c r="A2362" s="37" t="s">
        <v>1893</v>
      </c>
      <c r="B2362" s="13" t="s">
        <v>29</v>
      </c>
      <c r="C2362" s="13" t="s">
        <v>3143</v>
      </c>
      <c r="D2362" s="13" t="s">
        <v>3143</v>
      </c>
      <c r="E2362" s="13" t="s">
        <v>3143</v>
      </c>
    </row>
    <row r="2363" spans="1:5" ht="25.15" customHeight="1" thickTop="1" thickBot="1" x14ac:dyDescent="0.3">
      <c r="A2363" s="37" t="s">
        <v>1894</v>
      </c>
      <c r="B2363" s="13" t="s">
        <v>24</v>
      </c>
      <c r="C2363" s="13" t="s">
        <v>3143</v>
      </c>
      <c r="D2363" s="13" t="s">
        <v>3143</v>
      </c>
      <c r="E2363" s="13" t="s">
        <v>3143</v>
      </c>
    </row>
    <row r="2364" spans="1:5" ht="25.15" customHeight="1" thickTop="1" thickBot="1" x14ac:dyDescent="0.3">
      <c r="A2364" s="37" t="s">
        <v>1895</v>
      </c>
      <c r="B2364" s="13" t="s">
        <v>37</v>
      </c>
      <c r="C2364" s="13" t="s">
        <v>3143</v>
      </c>
      <c r="D2364" s="13" t="s">
        <v>3143</v>
      </c>
      <c r="E2364" s="13" t="s">
        <v>3143</v>
      </c>
    </row>
    <row r="2365" spans="1:5" ht="25.15" customHeight="1" thickTop="1" thickBot="1" x14ac:dyDescent="0.3">
      <c r="A2365" s="37" t="s">
        <v>3216</v>
      </c>
      <c r="B2365" s="13" t="s">
        <v>37</v>
      </c>
      <c r="C2365" s="13" t="s">
        <v>3143</v>
      </c>
      <c r="D2365" s="13" t="s">
        <v>3143</v>
      </c>
      <c r="E2365" s="13" t="s">
        <v>3143</v>
      </c>
    </row>
    <row r="2366" spans="1:5" ht="25.15" customHeight="1" thickTop="1" thickBot="1" x14ac:dyDescent="0.3">
      <c r="A2366" s="37" t="s">
        <v>1896</v>
      </c>
      <c r="B2366" s="13" t="s">
        <v>47</v>
      </c>
      <c r="C2366" s="13" t="s">
        <v>3143</v>
      </c>
      <c r="D2366" s="13" t="s">
        <v>3143</v>
      </c>
      <c r="E2366" s="13" t="s">
        <v>3143</v>
      </c>
    </row>
    <row r="2367" spans="1:5" ht="25.15" customHeight="1" thickTop="1" thickBot="1" x14ac:dyDescent="0.3">
      <c r="A2367" s="37" t="s">
        <v>1897</v>
      </c>
      <c r="B2367" s="13" t="s">
        <v>24</v>
      </c>
      <c r="C2367" s="13" t="s">
        <v>3143</v>
      </c>
      <c r="D2367" s="13" t="s">
        <v>3143</v>
      </c>
      <c r="E2367" s="13" t="s">
        <v>3143</v>
      </c>
    </row>
    <row r="2368" spans="1:5" ht="25.15" customHeight="1" thickTop="1" thickBot="1" x14ac:dyDescent="0.3">
      <c r="A2368" s="37" t="s">
        <v>3610</v>
      </c>
      <c r="B2368" s="13" t="s">
        <v>24</v>
      </c>
      <c r="C2368" s="13" t="s">
        <v>3143</v>
      </c>
      <c r="D2368" s="13" t="s">
        <v>3143</v>
      </c>
      <c r="E2368" s="13" t="s">
        <v>3143</v>
      </c>
    </row>
    <row r="2369" spans="1:5" ht="25.15" customHeight="1" thickTop="1" thickBot="1" x14ac:dyDescent="0.3">
      <c r="A2369" s="37" t="s">
        <v>1898</v>
      </c>
      <c r="B2369" s="13" t="s">
        <v>37</v>
      </c>
      <c r="C2369" s="13" t="s">
        <v>5</v>
      </c>
      <c r="D2369" s="13" t="s">
        <v>26</v>
      </c>
      <c r="E2369" s="13" t="s">
        <v>3143</v>
      </c>
    </row>
    <row r="2370" spans="1:5" ht="25.15" customHeight="1" thickTop="1" thickBot="1" x14ac:dyDescent="0.3">
      <c r="A2370" s="37" t="s">
        <v>1899</v>
      </c>
      <c r="B2370" s="13" t="s">
        <v>37</v>
      </c>
      <c r="C2370" s="13" t="s">
        <v>3143</v>
      </c>
      <c r="D2370" s="13" t="s">
        <v>3143</v>
      </c>
      <c r="E2370" s="13" t="s">
        <v>3143</v>
      </c>
    </row>
    <row r="2371" spans="1:5" ht="25.15" customHeight="1" thickTop="1" thickBot="1" x14ac:dyDescent="0.3">
      <c r="A2371" s="37" t="s">
        <v>1900</v>
      </c>
      <c r="B2371" s="13" t="s">
        <v>24</v>
      </c>
      <c r="C2371" s="13" t="s">
        <v>3143</v>
      </c>
      <c r="D2371" s="13" t="s">
        <v>3143</v>
      </c>
      <c r="E2371" s="13" t="s">
        <v>3143</v>
      </c>
    </row>
    <row r="2372" spans="1:5" ht="25.15" customHeight="1" thickTop="1" thickBot="1" x14ac:dyDescent="0.3">
      <c r="A2372" s="37" t="s">
        <v>3421</v>
      </c>
      <c r="B2372" s="13" t="s">
        <v>37</v>
      </c>
      <c r="C2372" s="13" t="s">
        <v>3143</v>
      </c>
      <c r="D2372" s="13" t="s">
        <v>3143</v>
      </c>
      <c r="E2372" s="13" t="s">
        <v>6</v>
      </c>
    </row>
    <row r="2373" spans="1:5" ht="25.15" customHeight="1" thickTop="1" thickBot="1" x14ac:dyDescent="0.3">
      <c r="A2373" s="37" t="s">
        <v>3063</v>
      </c>
      <c r="B2373" s="13" t="s">
        <v>24</v>
      </c>
      <c r="C2373" s="13" t="s">
        <v>3143</v>
      </c>
      <c r="D2373" s="13" t="s">
        <v>3143</v>
      </c>
      <c r="E2373" s="13" t="s">
        <v>3143</v>
      </c>
    </row>
    <row r="2374" spans="1:5" ht="25.15" customHeight="1" thickTop="1" thickBot="1" x14ac:dyDescent="0.3">
      <c r="A2374" s="37" t="s">
        <v>1901</v>
      </c>
      <c r="B2374" s="13" t="s">
        <v>37</v>
      </c>
      <c r="C2374" s="13" t="s">
        <v>3143</v>
      </c>
      <c r="D2374" s="13" t="s">
        <v>3143</v>
      </c>
      <c r="E2374" s="13" t="s">
        <v>3143</v>
      </c>
    </row>
    <row r="2375" spans="1:5" ht="25.15" customHeight="1" thickTop="1" thickBot="1" x14ac:dyDescent="0.3">
      <c r="A2375" s="37" t="s">
        <v>3138</v>
      </c>
      <c r="B2375" s="13" t="s">
        <v>47</v>
      </c>
      <c r="C2375" s="13" t="s">
        <v>3143</v>
      </c>
      <c r="D2375" s="13" t="s">
        <v>3143</v>
      </c>
      <c r="E2375" s="13" t="s">
        <v>3143</v>
      </c>
    </row>
    <row r="2376" spans="1:5" ht="25.15" customHeight="1" thickTop="1" thickBot="1" x14ac:dyDescent="0.3">
      <c r="A2376" s="37" t="s">
        <v>1902</v>
      </c>
      <c r="B2376" s="13" t="s">
        <v>61</v>
      </c>
      <c r="C2376" s="13" t="s">
        <v>3143</v>
      </c>
      <c r="D2376" s="13" t="s">
        <v>26</v>
      </c>
      <c r="E2376" s="13" t="s">
        <v>3143</v>
      </c>
    </row>
    <row r="2377" spans="1:5" ht="25.15" customHeight="1" thickTop="1" thickBot="1" x14ac:dyDescent="0.3">
      <c r="A2377" s="37" t="s">
        <v>3665</v>
      </c>
      <c r="B2377" s="13" t="s">
        <v>47</v>
      </c>
      <c r="C2377" s="13" t="s">
        <v>3143</v>
      </c>
      <c r="D2377" s="13" t="s">
        <v>26</v>
      </c>
      <c r="E2377" s="13" t="s">
        <v>3143</v>
      </c>
    </row>
    <row r="2378" spans="1:5" ht="25.15" customHeight="1" thickTop="1" thickBot="1" x14ac:dyDescent="0.3">
      <c r="A2378" s="37" t="s">
        <v>3422</v>
      </c>
      <c r="B2378" s="13" t="s">
        <v>24</v>
      </c>
      <c r="C2378" s="13" t="s">
        <v>3143</v>
      </c>
      <c r="D2378" s="13" t="s">
        <v>3143</v>
      </c>
      <c r="E2378" s="13" t="s">
        <v>6</v>
      </c>
    </row>
    <row r="2379" spans="1:5" ht="25.15" customHeight="1" thickTop="1" thickBot="1" x14ac:dyDescent="0.3">
      <c r="A2379" s="37" t="s">
        <v>3423</v>
      </c>
      <c r="B2379" s="13" t="s">
        <v>24</v>
      </c>
      <c r="C2379" s="13" t="s">
        <v>3143</v>
      </c>
      <c r="D2379" s="13" t="s">
        <v>3143</v>
      </c>
      <c r="E2379" s="13" t="s">
        <v>3143</v>
      </c>
    </row>
    <row r="2380" spans="1:5" ht="25.15" customHeight="1" thickTop="1" thickBot="1" x14ac:dyDescent="0.3">
      <c r="A2380" s="37" t="s">
        <v>3424</v>
      </c>
      <c r="B2380" s="13" t="s">
        <v>37</v>
      </c>
      <c r="C2380" s="13" t="s">
        <v>3143</v>
      </c>
      <c r="D2380" s="13" t="s">
        <v>3143</v>
      </c>
      <c r="E2380" s="13" t="s">
        <v>6</v>
      </c>
    </row>
    <row r="2381" spans="1:5" ht="25.15" customHeight="1" thickTop="1" thickBot="1" x14ac:dyDescent="0.3">
      <c r="A2381" s="37" t="s">
        <v>1903</v>
      </c>
      <c r="B2381" s="13" t="s">
        <v>24</v>
      </c>
      <c r="C2381" s="13" t="s">
        <v>3143</v>
      </c>
      <c r="D2381" s="13" t="s">
        <v>3143</v>
      </c>
      <c r="E2381" s="13" t="s">
        <v>3143</v>
      </c>
    </row>
    <row r="2382" spans="1:5" ht="25.15" customHeight="1" thickTop="1" thickBot="1" x14ac:dyDescent="0.3">
      <c r="A2382" s="37" t="s">
        <v>3037</v>
      </c>
      <c r="B2382" s="13" t="s">
        <v>24</v>
      </c>
      <c r="C2382" s="13" t="s">
        <v>3143</v>
      </c>
      <c r="D2382" s="13" t="s">
        <v>3143</v>
      </c>
      <c r="E2382" s="13" t="s">
        <v>3143</v>
      </c>
    </row>
    <row r="2383" spans="1:5" ht="25.15" customHeight="1" thickTop="1" thickBot="1" x14ac:dyDescent="0.3">
      <c r="A2383" s="37" t="s">
        <v>3425</v>
      </c>
      <c r="B2383" s="13" t="s">
        <v>24</v>
      </c>
      <c r="C2383" s="13" t="s">
        <v>5</v>
      </c>
      <c r="D2383" s="13" t="s">
        <v>3143</v>
      </c>
      <c r="E2383" s="13" t="s">
        <v>6</v>
      </c>
    </row>
    <row r="2384" spans="1:5" ht="25.15" customHeight="1" thickTop="1" thickBot="1" x14ac:dyDescent="0.3">
      <c r="A2384" s="37" t="s">
        <v>1904</v>
      </c>
      <c r="B2384" s="13" t="s">
        <v>29</v>
      </c>
      <c r="C2384" s="13" t="s">
        <v>3143</v>
      </c>
      <c r="D2384" s="13" t="s">
        <v>3143</v>
      </c>
      <c r="E2384" s="13" t="s">
        <v>3143</v>
      </c>
    </row>
    <row r="2385" spans="1:5" ht="25.15" customHeight="1" thickTop="1" thickBot="1" x14ac:dyDescent="0.3">
      <c r="A2385" s="37" t="s">
        <v>1905</v>
      </c>
      <c r="B2385" s="13" t="s">
        <v>24</v>
      </c>
      <c r="C2385" s="13" t="s">
        <v>3143</v>
      </c>
      <c r="D2385" s="13" t="s">
        <v>3143</v>
      </c>
      <c r="E2385" s="13" t="s">
        <v>3143</v>
      </c>
    </row>
    <row r="2386" spans="1:5" ht="25.15" customHeight="1" thickTop="1" thickBot="1" x14ac:dyDescent="0.3">
      <c r="A2386" s="37" t="s">
        <v>1906</v>
      </c>
      <c r="B2386" s="13" t="s">
        <v>29</v>
      </c>
      <c r="C2386" s="13" t="s">
        <v>3143</v>
      </c>
      <c r="D2386" s="13" t="s">
        <v>3143</v>
      </c>
      <c r="E2386" s="13" t="s">
        <v>3143</v>
      </c>
    </row>
    <row r="2387" spans="1:5" ht="25.15" customHeight="1" thickTop="1" thickBot="1" x14ac:dyDescent="0.3">
      <c r="A2387" s="37" t="s">
        <v>3594</v>
      </c>
      <c r="B2387" s="13" t="s">
        <v>37</v>
      </c>
      <c r="C2387" s="13" t="s">
        <v>3143</v>
      </c>
      <c r="D2387" s="13" t="s">
        <v>3143</v>
      </c>
      <c r="E2387" s="13" t="s">
        <v>3143</v>
      </c>
    </row>
    <row r="2388" spans="1:5" ht="25.15" customHeight="1" thickTop="1" thickBot="1" x14ac:dyDescent="0.3">
      <c r="A2388" s="37" t="s">
        <v>1907</v>
      </c>
      <c r="B2388" s="13" t="s">
        <v>47</v>
      </c>
      <c r="C2388" s="13" t="s">
        <v>3143</v>
      </c>
      <c r="D2388" s="13" t="s">
        <v>3143</v>
      </c>
      <c r="E2388" s="13" t="s">
        <v>3143</v>
      </c>
    </row>
    <row r="2389" spans="1:5" ht="25.15" customHeight="1" thickTop="1" thickBot="1" x14ac:dyDescent="0.3">
      <c r="A2389" s="37" t="s">
        <v>1908</v>
      </c>
      <c r="B2389" s="13" t="s">
        <v>24</v>
      </c>
      <c r="C2389" s="13" t="s">
        <v>5</v>
      </c>
      <c r="D2389" s="13" t="s">
        <v>26</v>
      </c>
      <c r="E2389" s="13" t="s">
        <v>3143</v>
      </c>
    </row>
    <row r="2390" spans="1:5" ht="25.15" customHeight="1" thickTop="1" thickBot="1" x14ac:dyDescent="0.3">
      <c r="A2390" s="37" t="s">
        <v>1909</v>
      </c>
      <c r="B2390" s="13" t="s">
        <v>24</v>
      </c>
      <c r="C2390" s="13" t="s">
        <v>3143</v>
      </c>
      <c r="D2390" s="13" t="s">
        <v>3143</v>
      </c>
      <c r="E2390" s="13" t="s">
        <v>3143</v>
      </c>
    </row>
    <row r="2391" spans="1:5" ht="25.15" customHeight="1" thickTop="1" thickBot="1" x14ac:dyDescent="0.3">
      <c r="A2391" s="37" t="s">
        <v>1910</v>
      </c>
      <c r="B2391" s="13" t="s">
        <v>47</v>
      </c>
      <c r="C2391" s="13" t="s">
        <v>3143</v>
      </c>
      <c r="D2391" s="13" t="s">
        <v>3143</v>
      </c>
      <c r="E2391" s="13" t="s">
        <v>3143</v>
      </c>
    </row>
    <row r="2392" spans="1:5" ht="25.15" customHeight="1" thickTop="1" thickBot="1" x14ac:dyDescent="0.3">
      <c r="A2392" s="37" t="s">
        <v>3426</v>
      </c>
      <c r="B2392" s="13" t="s">
        <v>24</v>
      </c>
      <c r="C2392" s="13" t="s">
        <v>3143</v>
      </c>
      <c r="D2392" s="13" t="s">
        <v>3143</v>
      </c>
      <c r="E2392" s="13" t="s">
        <v>6</v>
      </c>
    </row>
    <row r="2393" spans="1:5" ht="25.15" customHeight="1" thickTop="1" thickBot="1" x14ac:dyDescent="0.3">
      <c r="A2393" s="37" t="s">
        <v>1911</v>
      </c>
      <c r="B2393" s="13" t="s">
        <v>37</v>
      </c>
      <c r="C2393" s="13" t="s">
        <v>3143</v>
      </c>
      <c r="D2393" s="13" t="s">
        <v>3143</v>
      </c>
      <c r="E2393" s="13" t="s">
        <v>3143</v>
      </c>
    </row>
    <row r="2394" spans="1:5" ht="25.15" customHeight="1" thickTop="1" thickBot="1" x14ac:dyDescent="0.3">
      <c r="A2394" s="37" t="s">
        <v>1912</v>
      </c>
      <c r="B2394" s="13" t="s">
        <v>24</v>
      </c>
      <c r="C2394" s="13" t="s">
        <v>3143</v>
      </c>
      <c r="D2394" s="13" t="s">
        <v>3143</v>
      </c>
      <c r="E2394" s="13" t="s">
        <v>3143</v>
      </c>
    </row>
    <row r="2395" spans="1:5" ht="25.15" customHeight="1" thickTop="1" thickBot="1" x14ac:dyDescent="0.3">
      <c r="A2395" s="37" t="s">
        <v>1913</v>
      </c>
      <c r="B2395" s="13" t="s">
        <v>29</v>
      </c>
      <c r="C2395" s="13" t="s">
        <v>3143</v>
      </c>
      <c r="D2395" s="13" t="s">
        <v>3143</v>
      </c>
      <c r="E2395" s="13" t="s">
        <v>3143</v>
      </c>
    </row>
    <row r="2396" spans="1:5" ht="25.15" customHeight="1" thickTop="1" thickBot="1" x14ac:dyDescent="0.3">
      <c r="A2396" s="37" t="s">
        <v>1914</v>
      </c>
      <c r="B2396" s="13" t="s">
        <v>37</v>
      </c>
      <c r="C2396" s="13" t="s">
        <v>3143</v>
      </c>
      <c r="D2396" s="13" t="s">
        <v>26</v>
      </c>
      <c r="E2396" s="13" t="s">
        <v>3143</v>
      </c>
    </row>
    <row r="2397" spans="1:5" ht="25.15" customHeight="1" thickTop="1" thickBot="1" x14ac:dyDescent="0.3">
      <c r="A2397" s="37" t="s">
        <v>1915</v>
      </c>
      <c r="B2397" s="13" t="s">
        <v>24</v>
      </c>
      <c r="C2397" s="13" t="s">
        <v>3143</v>
      </c>
      <c r="D2397" s="13" t="s">
        <v>3143</v>
      </c>
      <c r="E2397" s="13" t="s">
        <v>6</v>
      </c>
    </row>
    <row r="2398" spans="1:5" ht="25.15" customHeight="1" thickTop="1" thickBot="1" x14ac:dyDescent="0.3">
      <c r="A2398" s="37" t="s">
        <v>1916</v>
      </c>
      <c r="B2398" s="13" t="s">
        <v>24</v>
      </c>
      <c r="C2398" s="13" t="s">
        <v>3143</v>
      </c>
      <c r="D2398" s="13" t="s">
        <v>3143</v>
      </c>
      <c r="E2398" s="13" t="s">
        <v>3143</v>
      </c>
    </row>
    <row r="2399" spans="1:5" ht="25.15" customHeight="1" thickTop="1" thickBot="1" x14ac:dyDescent="0.3">
      <c r="A2399" s="37" t="s">
        <v>1917</v>
      </c>
      <c r="B2399" s="13" t="s">
        <v>37</v>
      </c>
      <c r="C2399" s="13" t="s">
        <v>3143</v>
      </c>
      <c r="D2399" s="13" t="s">
        <v>3143</v>
      </c>
      <c r="E2399" s="13" t="s">
        <v>3143</v>
      </c>
    </row>
    <row r="2400" spans="1:5" ht="25.15" customHeight="1" thickTop="1" thickBot="1" x14ac:dyDescent="0.3">
      <c r="A2400" s="37" t="s">
        <v>1918</v>
      </c>
      <c r="B2400" s="13" t="s">
        <v>37</v>
      </c>
      <c r="C2400" s="13" t="s">
        <v>3143</v>
      </c>
      <c r="D2400" s="13" t="s">
        <v>3143</v>
      </c>
      <c r="E2400" s="13" t="s">
        <v>3143</v>
      </c>
    </row>
    <row r="2401" spans="1:5" ht="25.15" customHeight="1" thickTop="1" thickBot="1" x14ac:dyDescent="0.3">
      <c r="A2401" s="37" t="s">
        <v>1919</v>
      </c>
      <c r="B2401" s="13" t="s">
        <v>24</v>
      </c>
      <c r="C2401" s="13" t="s">
        <v>3143</v>
      </c>
      <c r="D2401" s="13" t="s">
        <v>3143</v>
      </c>
      <c r="E2401" s="13" t="s">
        <v>3143</v>
      </c>
    </row>
    <row r="2402" spans="1:5" ht="25.15" customHeight="1" thickTop="1" thickBot="1" x14ac:dyDescent="0.3">
      <c r="A2402" s="37" t="s">
        <v>1920</v>
      </c>
      <c r="B2402" s="13" t="s">
        <v>29</v>
      </c>
      <c r="C2402" s="13" t="s">
        <v>3143</v>
      </c>
      <c r="D2402" s="13" t="s">
        <v>3143</v>
      </c>
      <c r="E2402" s="13" t="s">
        <v>3143</v>
      </c>
    </row>
    <row r="2403" spans="1:5" ht="25.15" customHeight="1" thickTop="1" thickBot="1" x14ac:dyDescent="0.3">
      <c r="A2403" s="37" t="s">
        <v>1921</v>
      </c>
      <c r="B2403" s="13" t="s">
        <v>37</v>
      </c>
      <c r="C2403" s="13" t="s">
        <v>3143</v>
      </c>
      <c r="D2403" s="13" t="s">
        <v>3143</v>
      </c>
      <c r="E2403" s="13" t="s">
        <v>3143</v>
      </c>
    </row>
    <row r="2404" spans="1:5" ht="25.15" customHeight="1" thickTop="1" thickBot="1" x14ac:dyDescent="0.3">
      <c r="A2404" s="37" t="s">
        <v>1922</v>
      </c>
      <c r="B2404" s="13" t="s">
        <v>29</v>
      </c>
      <c r="C2404" s="13" t="s">
        <v>3143</v>
      </c>
      <c r="D2404" s="13" t="s">
        <v>3143</v>
      </c>
      <c r="E2404" s="13" t="s">
        <v>3143</v>
      </c>
    </row>
    <row r="2405" spans="1:5" ht="25.15" customHeight="1" thickTop="1" thickBot="1" x14ac:dyDescent="0.3">
      <c r="A2405" s="37" t="s">
        <v>3427</v>
      </c>
      <c r="B2405" s="13" t="s">
        <v>24</v>
      </c>
      <c r="C2405" s="13" t="s">
        <v>3143</v>
      </c>
      <c r="D2405" s="13" t="s">
        <v>3143</v>
      </c>
      <c r="E2405" s="13" t="s">
        <v>6</v>
      </c>
    </row>
    <row r="2406" spans="1:5" ht="25.15" customHeight="1" thickTop="1" thickBot="1" x14ac:dyDescent="0.3">
      <c r="A2406" s="37" t="s">
        <v>1923</v>
      </c>
      <c r="B2406" s="13" t="s">
        <v>24</v>
      </c>
      <c r="C2406" s="13" t="s">
        <v>3143</v>
      </c>
      <c r="D2406" s="13" t="s">
        <v>3143</v>
      </c>
      <c r="E2406" s="13" t="s">
        <v>3143</v>
      </c>
    </row>
    <row r="2407" spans="1:5" ht="25.15" customHeight="1" thickTop="1" thickBot="1" x14ac:dyDescent="0.3">
      <c r="A2407" s="37" t="s">
        <v>1924</v>
      </c>
      <c r="B2407" s="13" t="s">
        <v>24</v>
      </c>
      <c r="C2407" s="13" t="s">
        <v>3143</v>
      </c>
      <c r="D2407" s="13" t="s">
        <v>3143</v>
      </c>
      <c r="E2407" s="13" t="s">
        <v>3143</v>
      </c>
    </row>
    <row r="2408" spans="1:5" ht="25.15" customHeight="1" thickTop="1" thickBot="1" x14ac:dyDescent="0.3">
      <c r="A2408" s="37" t="s">
        <v>1925</v>
      </c>
      <c r="B2408" s="13" t="s">
        <v>24</v>
      </c>
      <c r="C2408" s="13" t="s">
        <v>3143</v>
      </c>
      <c r="D2408" s="13" t="s">
        <v>3143</v>
      </c>
      <c r="E2408" s="13" t="s">
        <v>3143</v>
      </c>
    </row>
    <row r="2409" spans="1:5" ht="25.15" customHeight="1" thickTop="1" thickBot="1" x14ac:dyDescent="0.3">
      <c r="A2409" s="37" t="s">
        <v>1926</v>
      </c>
      <c r="B2409" s="13" t="s">
        <v>37</v>
      </c>
      <c r="C2409" s="13" t="s">
        <v>3143</v>
      </c>
      <c r="D2409" s="13" t="s">
        <v>3143</v>
      </c>
      <c r="E2409" s="13" t="s">
        <v>3143</v>
      </c>
    </row>
    <row r="2410" spans="1:5" ht="25.15" customHeight="1" thickTop="1" thickBot="1" x14ac:dyDescent="0.3">
      <c r="A2410" s="37" t="s">
        <v>1927</v>
      </c>
      <c r="B2410" s="13" t="s">
        <v>24</v>
      </c>
      <c r="C2410" s="13" t="s">
        <v>5</v>
      </c>
      <c r="D2410" s="13" t="s">
        <v>3143</v>
      </c>
      <c r="E2410" s="13" t="s">
        <v>3143</v>
      </c>
    </row>
    <row r="2411" spans="1:5" ht="25.15" customHeight="1" thickTop="1" thickBot="1" x14ac:dyDescent="0.3">
      <c r="A2411" s="37" t="s">
        <v>1928</v>
      </c>
      <c r="B2411" s="13" t="s">
        <v>37</v>
      </c>
      <c r="C2411" s="13" t="s">
        <v>3143</v>
      </c>
      <c r="D2411" s="13" t="s">
        <v>3143</v>
      </c>
      <c r="E2411" s="13" t="s">
        <v>3143</v>
      </c>
    </row>
    <row r="2412" spans="1:5" ht="25.15" customHeight="1" thickTop="1" thickBot="1" x14ac:dyDescent="0.3">
      <c r="A2412" s="37" t="s">
        <v>1929</v>
      </c>
      <c r="B2412" s="13" t="s">
        <v>24</v>
      </c>
      <c r="C2412" s="13" t="s">
        <v>3143</v>
      </c>
      <c r="D2412" s="13" t="s">
        <v>26</v>
      </c>
      <c r="E2412" s="13" t="s">
        <v>3143</v>
      </c>
    </row>
    <row r="2413" spans="1:5" ht="25.15" customHeight="1" thickTop="1" thickBot="1" x14ac:dyDescent="0.3">
      <c r="A2413" s="37" t="s">
        <v>1930</v>
      </c>
      <c r="B2413" s="13" t="s">
        <v>37</v>
      </c>
      <c r="C2413" s="13" t="s">
        <v>3143</v>
      </c>
      <c r="D2413" s="13" t="s">
        <v>26</v>
      </c>
      <c r="E2413" s="13" t="s">
        <v>3143</v>
      </c>
    </row>
    <row r="2414" spans="1:5" ht="25.15" customHeight="1" thickTop="1" thickBot="1" x14ac:dyDescent="0.3">
      <c r="A2414" s="37" t="s">
        <v>2949</v>
      </c>
      <c r="B2414" s="13" t="s">
        <v>24</v>
      </c>
      <c r="C2414" s="13" t="s">
        <v>3143</v>
      </c>
      <c r="D2414" s="13" t="s">
        <v>26</v>
      </c>
      <c r="E2414" s="13" t="s">
        <v>6</v>
      </c>
    </row>
    <row r="2415" spans="1:5" ht="25.15" customHeight="1" thickTop="1" thickBot="1" x14ac:dyDescent="0.3">
      <c r="A2415" s="37" t="s">
        <v>1931</v>
      </c>
      <c r="B2415" s="13" t="s">
        <v>24</v>
      </c>
      <c r="C2415" s="13" t="s">
        <v>3143</v>
      </c>
      <c r="D2415" s="13" t="s">
        <v>26</v>
      </c>
      <c r="E2415" s="13" t="s">
        <v>3143</v>
      </c>
    </row>
    <row r="2416" spans="1:5" ht="25.15" customHeight="1" thickTop="1" thickBot="1" x14ac:dyDescent="0.3">
      <c r="A2416" s="37" t="s">
        <v>1932</v>
      </c>
      <c r="B2416" s="13" t="s">
        <v>24</v>
      </c>
      <c r="C2416" s="13" t="s">
        <v>5</v>
      </c>
      <c r="D2416" s="13" t="s">
        <v>3143</v>
      </c>
      <c r="E2416" s="13" t="s">
        <v>3143</v>
      </c>
    </row>
    <row r="2417" spans="1:5" ht="25.15" customHeight="1" thickTop="1" thickBot="1" x14ac:dyDescent="0.3">
      <c r="A2417" s="37" t="s">
        <v>1933</v>
      </c>
      <c r="B2417" s="13" t="s">
        <v>24</v>
      </c>
      <c r="C2417" s="13" t="s">
        <v>3143</v>
      </c>
      <c r="D2417" s="13" t="s">
        <v>3143</v>
      </c>
      <c r="E2417" s="13" t="s">
        <v>3143</v>
      </c>
    </row>
    <row r="2418" spans="1:5" ht="25.15" customHeight="1" thickTop="1" thickBot="1" x14ac:dyDescent="0.3">
      <c r="A2418" s="37" t="s">
        <v>1934</v>
      </c>
      <c r="B2418" s="13" t="s">
        <v>37</v>
      </c>
      <c r="C2418" s="13" t="s">
        <v>3143</v>
      </c>
      <c r="D2418" s="13" t="s">
        <v>3143</v>
      </c>
      <c r="E2418" s="13" t="s">
        <v>3143</v>
      </c>
    </row>
    <row r="2419" spans="1:5" ht="25.15" customHeight="1" thickTop="1" thickBot="1" x14ac:dyDescent="0.3">
      <c r="A2419" s="37" t="s">
        <v>1935</v>
      </c>
      <c r="B2419" s="13" t="s">
        <v>24</v>
      </c>
      <c r="C2419" s="13" t="s">
        <v>3143</v>
      </c>
      <c r="D2419" s="13" t="s">
        <v>26</v>
      </c>
      <c r="E2419" s="13" t="s">
        <v>3143</v>
      </c>
    </row>
    <row r="2420" spans="1:5" ht="25.15" customHeight="1" thickTop="1" thickBot="1" x14ac:dyDescent="0.3">
      <c r="A2420" s="37" t="s">
        <v>3428</v>
      </c>
      <c r="B2420" s="13" t="s">
        <v>24</v>
      </c>
      <c r="C2420" s="13" t="s">
        <v>3143</v>
      </c>
      <c r="D2420" s="13" t="s">
        <v>3143</v>
      </c>
      <c r="E2420" s="13" t="s">
        <v>6</v>
      </c>
    </row>
    <row r="2421" spans="1:5" ht="25.15" customHeight="1" thickTop="1" thickBot="1" x14ac:dyDescent="0.3">
      <c r="A2421" s="37" t="s">
        <v>1936</v>
      </c>
      <c r="B2421" s="13" t="s">
        <v>24</v>
      </c>
      <c r="C2421" s="13" t="s">
        <v>3143</v>
      </c>
      <c r="D2421" s="13" t="s">
        <v>3143</v>
      </c>
      <c r="E2421" s="13" t="s">
        <v>3143</v>
      </c>
    </row>
    <row r="2422" spans="1:5" ht="25.15" customHeight="1" thickTop="1" thickBot="1" x14ac:dyDescent="0.3">
      <c r="A2422" s="37" t="s">
        <v>1937</v>
      </c>
      <c r="B2422" s="13" t="s">
        <v>24</v>
      </c>
      <c r="C2422" s="13" t="s">
        <v>3143</v>
      </c>
      <c r="D2422" s="13" t="s">
        <v>26</v>
      </c>
      <c r="E2422" s="13" t="s">
        <v>3143</v>
      </c>
    </row>
    <row r="2423" spans="1:5" ht="25.15" customHeight="1" thickTop="1" thickBot="1" x14ac:dyDescent="0.3">
      <c r="A2423" s="37" t="s">
        <v>2926</v>
      </c>
      <c r="B2423" s="13" t="s">
        <v>47</v>
      </c>
      <c r="C2423" s="13" t="s">
        <v>3143</v>
      </c>
      <c r="D2423" s="13" t="s">
        <v>3143</v>
      </c>
      <c r="E2423" s="13" t="s">
        <v>3143</v>
      </c>
    </row>
    <row r="2424" spans="1:5" ht="25.15" customHeight="1" thickTop="1" thickBot="1" x14ac:dyDescent="0.3">
      <c r="A2424" s="37" t="s">
        <v>3429</v>
      </c>
      <c r="B2424" s="13" t="s">
        <v>37</v>
      </c>
      <c r="C2424" s="13" t="s">
        <v>3143</v>
      </c>
      <c r="D2424" s="13" t="s">
        <v>3143</v>
      </c>
      <c r="E2424" s="13" t="s">
        <v>6</v>
      </c>
    </row>
    <row r="2425" spans="1:5" ht="25.15" customHeight="1" thickTop="1" thickBot="1" x14ac:dyDescent="0.3">
      <c r="A2425" s="37" t="s">
        <v>1938</v>
      </c>
      <c r="B2425" s="13" t="s">
        <v>24</v>
      </c>
      <c r="C2425" s="13" t="s">
        <v>3143</v>
      </c>
      <c r="D2425" s="13" t="s">
        <v>3143</v>
      </c>
      <c r="E2425" s="13" t="s">
        <v>3143</v>
      </c>
    </row>
    <row r="2426" spans="1:5" ht="25.15" customHeight="1" thickTop="1" thickBot="1" x14ac:dyDescent="0.3">
      <c r="A2426" s="37" t="s">
        <v>1939</v>
      </c>
      <c r="B2426" s="13" t="s">
        <v>37</v>
      </c>
      <c r="C2426" s="13" t="s">
        <v>3143</v>
      </c>
      <c r="D2426" s="13" t="s">
        <v>3143</v>
      </c>
      <c r="E2426" s="13" t="s">
        <v>3143</v>
      </c>
    </row>
    <row r="2427" spans="1:5" ht="25.15" customHeight="1" thickTop="1" thickBot="1" x14ac:dyDescent="0.3">
      <c r="A2427" s="37" t="s">
        <v>1940</v>
      </c>
      <c r="B2427" s="13" t="s">
        <v>24</v>
      </c>
      <c r="C2427" s="13" t="s">
        <v>3143</v>
      </c>
      <c r="D2427" s="13" t="s">
        <v>3143</v>
      </c>
      <c r="E2427" s="13" t="s">
        <v>3143</v>
      </c>
    </row>
    <row r="2428" spans="1:5" ht="25.15" customHeight="1" thickTop="1" thickBot="1" x14ac:dyDescent="0.3">
      <c r="A2428" s="37" t="s">
        <v>1941</v>
      </c>
      <c r="B2428" s="13" t="s">
        <v>24</v>
      </c>
      <c r="C2428" s="13" t="s">
        <v>3143</v>
      </c>
      <c r="D2428" s="13" t="s">
        <v>3143</v>
      </c>
      <c r="E2428" s="13" t="s">
        <v>3143</v>
      </c>
    </row>
    <row r="2429" spans="1:5" ht="25.15" customHeight="1" thickTop="1" thickBot="1" x14ac:dyDescent="0.3">
      <c r="A2429" s="37" t="s">
        <v>3507</v>
      </c>
      <c r="B2429" s="13" t="s">
        <v>29</v>
      </c>
      <c r="C2429" s="13" t="s">
        <v>3143</v>
      </c>
      <c r="D2429" s="13" t="s">
        <v>3143</v>
      </c>
      <c r="E2429" s="13" t="s">
        <v>3143</v>
      </c>
    </row>
    <row r="2430" spans="1:5" ht="25.15" customHeight="1" thickTop="1" thickBot="1" x14ac:dyDescent="0.3">
      <c r="A2430" s="37" t="s">
        <v>1942</v>
      </c>
      <c r="B2430" s="13" t="s">
        <v>24</v>
      </c>
      <c r="C2430" s="13" t="s">
        <v>3143</v>
      </c>
      <c r="D2430" s="13" t="s">
        <v>26</v>
      </c>
      <c r="E2430" s="13" t="s">
        <v>3143</v>
      </c>
    </row>
    <row r="2431" spans="1:5" ht="25.15" customHeight="1" thickTop="1" thickBot="1" x14ac:dyDescent="0.3">
      <c r="A2431" s="37" t="s">
        <v>3089</v>
      </c>
      <c r="B2431" s="13" t="s">
        <v>24</v>
      </c>
      <c r="C2431" s="13" t="s">
        <v>3143</v>
      </c>
      <c r="D2431" s="13" t="s">
        <v>3143</v>
      </c>
      <c r="E2431" s="13" t="s">
        <v>3143</v>
      </c>
    </row>
    <row r="2432" spans="1:5" ht="25.15" customHeight="1" thickTop="1" thickBot="1" x14ac:dyDescent="0.3">
      <c r="A2432" s="37" t="s">
        <v>1943</v>
      </c>
      <c r="B2432" s="13" t="s">
        <v>24</v>
      </c>
      <c r="C2432" s="13" t="s">
        <v>3143</v>
      </c>
      <c r="D2432" s="13" t="s">
        <v>3143</v>
      </c>
      <c r="E2432" s="13" t="s">
        <v>3143</v>
      </c>
    </row>
    <row r="2433" spans="1:5" ht="25.15" customHeight="1" thickTop="1" thickBot="1" x14ac:dyDescent="0.3">
      <c r="A2433" s="37" t="s">
        <v>1944</v>
      </c>
      <c r="B2433" s="13" t="s">
        <v>37</v>
      </c>
      <c r="C2433" s="13" t="s">
        <v>3143</v>
      </c>
      <c r="D2433" s="13" t="s">
        <v>3143</v>
      </c>
      <c r="E2433" s="13" t="s">
        <v>3143</v>
      </c>
    </row>
    <row r="2434" spans="1:5" ht="25.15" customHeight="1" thickTop="1" thickBot="1" x14ac:dyDescent="0.3">
      <c r="A2434" s="37" t="s">
        <v>1945</v>
      </c>
      <c r="B2434" s="13" t="s">
        <v>37</v>
      </c>
      <c r="C2434" s="13" t="s">
        <v>3143</v>
      </c>
      <c r="D2434" s="13" t="s">
        <v>3143</v>
      </c>
      <c r="E2434" s="13" t="s">
        <v>3143</v>
      </c>
    </row>
    <row r="2435" spans="1:5" ht="25.15" customHeight="1" thickTop="1" thickBot="1" x14ac:dyDescent="0.3">
      <c r="A2435" s="37" t="s">
        <v>1946</v>
      </c>
      <c r="B2435" s="13" t="s">
        <v>24</v>
      </c>
      <c r="C2435" s="13" t="s">
        <v>3143</v>
      </c>
      <c r="D2435" s="13" t="s">
        <v>26</v>
      </c>
      <c r="E2435" s="13" t="s">
        <v>3143</v>
      </c>
    </row>
    <row r="2436" spans="1:5" ht="25.15" customHeight="1" thickTop="1" thickBot="1" x14ac:dyDescent="0.3">
      <c r="A2436" s="37" t="s">
        <v>3669</v>
      </c>
      <c r="B2436" s="13" t="s">
        <v>37</v>
      </c>
      <c r="C2436" s="13" t="s">
        <v>3143</v>
      </c>
      <c r="D2436" s="13" t="s">
        <v>3143</v>
      </c>
      <c r="E2436" s="13" t="s">
        <v>3143</v>
      </c>
    </row>
    <row r="2437" spans="1:5" ht="25.15" customHeight="1" thickTop="1" thickBot="1" x14ac:dyDescent="0.3">
      <c r="A2437" s="37" t="s">
        <v>1947</v>
      </c>
      <c r="B2437" s="13" t="s">
        <v>24</v>
      </c>
      <c r="C2437" s="13" t="s">
        <v>3143</v>
      </c>
      <c r="D2437" s="13" t="s">
        <v>3143</v>
      </c>
      <c r="E2437" s="13" t="s">
        <v>3143</v>
      </c>
    </row>
    <row r="2438" spans="1:5" ht="25.15" customHeight="1" thickTop="1" thickBot="1" x14ac:dyDescent="0.3">
      <c r="A2438" s="37" t="s">
        <v>1948</v>
      </c>
      <c r="B2438" s="13" t="s">
        <v>37</v>
      </c>
      <c r="C2438" s="13" t="s">
        <v>3143</v>
      </c>
      <c r="D2438" s="13" t="s">
        <v>3143</v>
      </c>
      <c r="E2438" s="13" t="s">
        <v>3143</v>
      </c>
    </row>
    <row r="2439" spans="1:5" ht="25.15" customHeight="1" thickTop="1" thickBot="1" x14ac:dyDescent="0.3">
      <c r="A2439" s="37" t="s">
        <v>1949</v>
      </c>
      <c r="B2439" s="13" t="s">
        <v>24</v>
      </c>
      <c r="C2439" s="13" t="s">
        <v>3143</v>
      </c>
      <c r="D2439" s="13" t="s">
        <v>3143</v>
      </c>
      <c r="E2439" s="13" t="s">
        <v>3143</v>
      </c>
    </row>
    <row r="2440" spans="1:5" ht="25.15" customHeight="1" thickTop="1" thickBot="1" x14ac:dyDescent="0.3">
      <c r="A2440" s="37" t="s">
        <v>1950</v>
      </c>
      <c r="B2440" s="13" t="s">
        <v>37</v>
      </c>
      <c r="C2440" s="13" t="s">
        <v>3143</v>
      </c>
      <c r="D2440" s="13" t="s">
        <v>3143</v>
      </c>
      <c r="E2440" s="13" t="s">
        <v>3143</v>
      </c>
    </row>
    <row r="2441" spans="1:5" ht="25.15" customHeight="1" thickTop="1" thickBot="1" x14ac:dyDescent="0.3">
      <c r="A2441" s="37" t="s">
        <v>1951</v>
      </c>
      <c r="B2441" s="13" t="s">
        <v>37</v>
      </c>
      <c r="C2441" s="13" t="s">
        <v>3143</v>
      </c>
      <c r="D2441" s="13" t="s">
        <v>3143</v>
      </c>
      <c r="E2441" s="13" t="s">
        <v>3143</v>
      </c>
    </row>
    <row r="2442" spans="1:5" ht="25.15" customHeight="1" thickTop="1" thickBot="1" x14ac:dyDescent="0.3">
      <c r="A2442" s="37" t="s">
        <v>1952</v>
      </c>
      <c r="B2442" s="13" t="s">
        <v>29</v>
      </c>
      <c r="C2442" s="13" t="s">
        <v>3143</v>
      </c>
      <c r="D2442" s="13" t="s">
        <v>3143</v>
      </c>
      <c r="E2442" s="13" t="s">
        <v>3143</v>
      </c>
    </row>
    <row r="2443" spans="1:5" ht="25.15" customHeight="1" thickTop="1" thickBot="1" x14ac:dyDescent="0.3">
      <c r="A2443" s="37" t="s">
        <v>3430</v>
      </c>
      <c r="B2443" s="13" t="s">
        <v>37</v>
      </c>
      <c r="C2443" s="13" t="s">
        <v>3143</v>
      </c>
      <c r="D2443" s="13" t="s">
        <v>3143</v>
      </c>
      <c r="E2443" s="13" t="s">
        <v>6</v>
      </c>
    </row>
    <row r="2444" spans="1:5" ht="25.15" customHeight="1" thickTop="1" thickBot="1" x14ac:dyDescent="0.3">
      <c r="A2444" s="37" t="s">
        <v>1953</v>
      </c>
      <c r="B2444" s="13" t="s">
        <v>29</v>
      </c>
      <c r="C2444" s="13" t="s">
        <v>3143</v>
      </c>
      <c r="D2444" s="13" t="s">
        <v>3143</v>
      </c>
      <c r="E2444" s="13" t="s">
        <v>3143</v>
      </c>
    </row>
    <row r="2445" spans="1:5" ht="25.15" customHeight="1" thickTop="1" thickBot="1" x14ac:dyDescent="0.3">
      <c r="A2445" s="37" t="s">
        <v>3217</v>
      </c>
      <c r="B2445" s="13" t="s">
        <v>24</v>
      </c>
      <c r="C2445" s="13" t="s">
        <v>3143</v>
      </c>
      <c r="D2445" s="13" t="s">
        <v>3143</v>
      </c>
      <c r="E2445" s="13" t="s">
        <v>3143</v>
      </c>
    </row>
    <row r="2446" spans="1:5" ht="25.15" customHeight="1" thickTop="1" thickBot="1" x14ac:dyDescent="0.3">
      <c r="A2446" s="37" t="s">
        <v>1954</v>
      </c>
      <c r="B2446" s="13" t="s">
        <v>24</v>
      </c>
      <c r="C2446" s="13" t="s">
        <v>3143</v>
      </c>
      <c r="D2446" s="13" t="s">
        <v>3143</v>
      </c>
      <c r="E2446" s="13" t="s">
        <v>3143</v>
      </c>
    </row>
    <row r="2447" spans="1:5" ht="25.15" customHeight="1" thickTop="1" thickBot="1" x14ac:dyDescent="0.3">
      <c r="A2447" s="37" t="s">
        <v>1955</v>
      </c>
      <c r="B2447" s="13" t="s">
        <v>29</v>
      </c>
      <c r="C2447" s="13" t="s">
        <v>3143</v>
      </c>
      <c r="D2447" s="13" t="s">
        <v>3143</v>
      </c>
      <c r="E2447" s="13" t="s">
        <v>3143</v>
      </c>
    </row>
    <row r="2448" spans="1:5" ht="25.15" customHeight="1" thickTop="1" thickBot="1" x14ac:dyDescent="0.3">
      <c r="A2448" s="37" t="s">
        <v>3662</v>
      </c>
      <c r="B2448" s="13" t="s">
        <v>24</v>
      </c>
      <c r="C2448" s="13" t="s">
        <v>3143</v>
      </c>
      <c r="D2448" s="13" t="s">
        <v>3143</v>
      </c>
      <c r="E2448" s="13" t="s">
        <v>3143</v>
      </c>
    </row>
    <row r="2449" spans="1:5" ht="25.15" customHeight="1" thickTop="1" thickBot="1" x14ac:dyDescent="0.3">
      <c r="A2449" s="37" t="s">
        <v>3620</v>
      </c>
      <c r="B2449" s="13" t="s">
        <v>24</v>
      </c>
      <c r="C2449" s="13" t="s">
        <v>3143</v>
      </c>
      <c r="D2449" s="13" t="s">
        <v>3143</v>
      </c>
      <c r="E2449" s="13" t="s">
        <v>3143</v>
      </c>
    </row>
    <row r="2450" spans="1:5" ht="25.15" customHeight="1" thickTop="1" thickBot="1" x14ac:dyDescent="0.3">
      <c r="A2450" s="37" t="s">
        <v>1956</v>
      </c>
      <c r="B2450" s="13" t="s">
        <v>24</v>
      </c>
      <c r="C2450" s="13" t="s">
        <v>3143</v>
      </c>
      <c r="D2450" s="13" t="s">
        <v>3143</v>
      </c>
      <c r="E2450" s="13" t="s">
        <v>3143</v>
      </c>
    </row>
    <row r="2451" spans="1:5" ht="25.15" customHeight="1" thickTop="1" thickBot="1" x14ac:dyDescent="0.3">
      <c r="A2451" s="37" t="s">
        <v>1957</v>
      </c>
      <c r="B2451" s="13" t="s">
        <v>47</v>
      </c>
      <c r="C2451" s="13" t="s">
        <v>3143</v>
      </c>
      <c r="D2451" s="13" t="s">
        <v>3143</v>
      </c>
      <c r="E2451" s="13" t="s">
        <v>3143</v>
      </c>
    </row>
    <row r="2452" spans="1:5" ht="25.15" customHeight="1" thickTop="1" thickBot="1" x14ac:dyDescent="0.3">
      <c r="A2452" s="37" t="s">
        <v>1958</v>
      </c>
      <c r="B2452" s="13" t="s">
        <v>24</v>
      </c>
      <c r="C2452" s="13" t="s">
        <v>3143</v>
      </c>
      <c r="D2452" s="13" t="s">
        <v>26</v>
      </c>
      <c r="E2452" s="13" t="s">
        <v>3143</v>
      </c>
    </row>
    <row r="2453" spans="1:5" ht="25.15" customHeight="1" thickTop="1" thickBot="1" x14ac:dyDescent="0.3">
      <c r="A2453" s="37" t="s">
        <v>1959</v>
      </c>
      <c r="B2453" s="13" t="s">
        <v>29</v>
      </c>
      <c r="C2453" s="13" t="s">
        <v>3143</v>
      </c>
      <c r="D2453" s="13" t="s">
        <v>3143</v>
      </c>
      <c r="E2453" s="13" t="s">
        <v>3143</v>
      </c>
    </row>
    <row r="2454" spans="1:5" ht="25.15" customHeight="1" thickTop="1" thickBot="1" x14ac:dyDescent="0.3">
      <c r="A2454" s="37" t="s">
        <v>3057</v>
      </c>
      <c r="B2454" s="13" t="s">
        <v>37</v>
      </c>
      <c r="C2454" s="13" t="s">
        <v>5</v>
      </c>
      <c r="D2454" s="13" t="s">
        <v>3143</v>
      </c>
      <c r="E2454" s="13" t="s">
        <v>3143</v>
      </c>
    </row>
    <row r="2455" spans="1:5" ht="25.15" customHeight="1" thickTop="1" thickBot="1" x14ac:dyDescent="0.3">
      <c r="A2455" s="37" t="s">
        <v>3431</v>
      </c>
      <c r="B2455" s="13" t="s">
        <v>47</v>
      </c>
      <c r="C2455" s="13" t="s">
        <v>3143</v>
      </c>
      <c r="D2455" s="13" t="s">
        <v>26</v>
      </c>
      <c r="E2455" s="13" t="s">
        <v>6</v>
      </c>
    </row>
    <row r="2456" spans="1:5" ht="25.15" customHeight="1" thickTop="1" thickBot="1" x14ac:dyDescent="0.3">
      <c r="A2456" s="37" t="s">
        <v>1960</v>
      </c>
      <c r="B2456" s="13" t="s">
        <v>24</v>
      </c>
      <c r="C2456" s="13" t="s">
        <v>3143</v>
      </c>
      <c r="D2456" s="13" t="s">
        <v>3143</v>
      </c>
      <c r="E2456" s="13" t="s">
        <v>3143</v>
      </c>
    </row>
    <row r="2457" spans="1:5" ht="25.15" customHeight="1" thickTop="1" thickBot="1" x14ac:dyDescent="0.3">
      <c r="A2457" s="37" t="s">
        <v>1961</v>
      </c>
      <c r="B2457" s="13" t="s">
        <v>24</v>
      </c>
      <c r="C2457" s="13" t="s">
        <v>3143</v>
      </c>
      <c r="D2457" s="13" t="s">
        <v>3143</v>
      </c>
      <c r="E2457" s="13" t="s">
        <v>3143</v>
      </c>
    </row>
    <row r="2458" spans="1:5" ht="25.15" customHeight="1" thickTop="1" thickBot="1" x14ac:dyDescent="0.3">
      <c r="A2458" s="37" t="s">
        <v>1962</v>
      </c>
      <c r="B2458" s="13" t="s">
        <v>24</v>
      </c>
      <c r="C2458" s="13" t="s">
        <v>3143</v>
      </c>
      <c r="D2458" s="13" t="s">
        <v>3143</v>
      </c>
      <c r="E2458" s="13" t="s">
        <v>3143</v>
      </c>
    </row>
    <row r="2459" spans="1:5" ht="25.15" customHeight="1" thickTop="1" thickBot="1" x14ac:dyDescent="0.3">
      <c r="A2459" s="37" t="s">
        <v>1963</v>
      </c>
      <c r="B2459" s="13" t="s">
        <v>24</v>
      </c>
      <c r="C2459" s="13" t="s">
        <v>3143</v>
      </c>
      <c r="D2459" s="13" t="s">
        <v>3143</v>
      </c>
      <c r="E2459" s="13" t="s">
        <v>3143</v>
      </c>
    </row>
    <row r="2460" spans="1:5" ht="25.15" customHeight="1" thickTop="1" thickBot="1" x14ac:dyDescent="0.3">
      <c r="A2460" s="37" t="s">
        <v>2904</v>
      </c>
      <c r="B2460" s="13" t="s">
        <v>24</v>
      </c>
      <c r="C2460" s="13" t="s">
        <v>3143</v>
      </c>
      <c r="D2460" s="13" t="s">
        <v>3143</v>
      </c>
      <c r="E2460" s="13" t="s">
        <v>6</v>
      </c>
    </row>
    <row r="2461" spans="1:5" ht="25.15" customHeight="1" thickTop="1" thickBot="1" x14ac:dyDescent="0.3">
      <c r="A2461" s="37" t="s">
        <v>2958</v>
      </c>
      <c r="B2461" s="13" t="s">
        <v>24</v>
      </c>
      <c r="C2461" s="13" t="s">
        <v>3143</v>
      </c>
      <c r="D2461" s="13" t="s">
        <v>3143</v>
      </c>
      <c r="E2461" s="13" t="s">
        <v>3143</v>
      </c>
    </row>
    <row r="2462" spans="1:5" ht="25.15" customHeight="1" thickTop="1" thickBot="1" x14ac:dyDescent="0.3">
      <c r="A2462" s="37" t="s">
        <v>1964</v>
      </c>
      <c r="B2462" s="13" t="s">
        <v>37</v>
      </c>
      <c r="C2462" s="13" t="s">
        <v>3143</v>
      </c>
      <c r="D2462" s="13" t="s">
        <v>3143</v>
      </c>
      <c r="E2462" s="13" t="s">
        <v>3143</v>
      </c>
    </row>
    <row r="2463" spans="1:5" ht="25.15" customHeight="1" thickTop="1" thickBot="1" x14ac:dyDescent="0.3">
      <c r="A2463" s="37" t="s">
        <v>1965</v>
      </c>
      <c r="B2463" s="13" t="s">
        <v>24</v>
      </c>
      <c r="C2463" s="13" t="s">
        <v>3143</v>
      </c>
      <c r="D2463" s="13" t="s">
        <v>3143</v>
      </c>
      <c r="E2463" s="13" t="s">
        <v>3143</v>
      </c>
    </row>
    <row r="2464" spans="1:5" ht="25.15" customHeight="1" thickTop="1" thickBot="1" x14ac:dyDescent="0.3">
      <c r="A2464" s="37" t="s">
        <v>1966</v>
      </c>
      <c r="B2464" s="13" t="s">
        <v>37</v>
      </c>
      <c r="C2464" s="13" t="s">
        <v>3143</v>
      </c>
      <c r="D2464" s="13" t="s">
        <v>3143</v>
      </c>
      <c r="E2464" s="13" t="s">
        <v>3143</v>
      </c>
    </row>
    <row r="2465" spans="1:5" ht="25.15" customHeight="1" thickTop="1" thickBot="1" x14ac:dyDescent="0.3">
      <c r="A2465" s="37" t="s">
        <v>1967</v>
      </c>
      <c r="B2465" s="13" t="s">
        <v>37</v>
      </c>
      <c r="C2465" s="13" t="s">
        <v>3143</v>
      </c>
      <c r="D2465" s="13" t="s">
        <v>3143</v>
      </c>
      <c r="E2465" s="13" t="s">
        <v>3143</v>
      </c>
    </row>
    <row r="2466" spans="1:5" ht="25.15" customHeight="1" thickTop="1" thickBot="1" x14ac:dyDescent="0.3">
      <c r="A2466" s="37" t="s">
        <v>1968</v>
      </c>
      <c r="B2466" s="13" t="s">
        <v>37</v>
      </c>
      <c r="C2466" s="13" t="s">
        <v>3143</v>
      </c>
      <c r="D2466" s="13" t="s">
        <v>3143</v>
      </c>
      <c r="E2466" s="13" t="s">
        <v>3143</v>
      </c>
    </row>
    <row r="2467" spans="1:5" ht="25.15" customHeight="1" thickTop="1" thickBot="1" x14ac:dyDescent="0.3">
      <c r="A2467" s="37" t="s">
        <v>1969</v>
      </c>
      <c r="B2467" s="13" t="s">
        <v>24</v>
      </c>
      <c r="C2467" s="13" t="s">
        <v>3143</v>
      </c>
      <c r="D2467" s="13" t="s">
        <v>3143</v>
      </c>
      <c r="E2467" s="13" t="s">
        <v>3143</v>
      </c>
    </row>
    <row r="2468" spans="1:5" ht="25.15" customHeight="1" thickTop="1" thickBot="1" x14ac:dyDescent="0.3">
      <c r="A2468" s="37" t="s">
        <v>1970</v>
      </c>
      <c r="B2468" s="13" t="s">
        <v>24</v>
      </c>
      <c r="C2468" s="13" t="s">
        <v>3143</v>
      </c>
      <c r="D2468" s="13" t="s">
        <v>26</v>
      </c>
      <c r="E2468" s="13" t="s">
        <v>3143</v>
      </c>
    </row>
    <row r="2469" spans="1:5" ht="25.15" customHeight="1" thickTop="1" thickBot="1" x14ac:dyDescent="0.3">
      <c r="A2469" s="37" t="s">
        <v>3432</v>
      </c>
      <c r="B2469" s="13" t="s">
        <v>37</v>
      </c>
      <c r="C2469" s="13" t="s">
        <v>3143</v>
      </c>
      <c r="D2469" s="13" t="s">
        <v>3143</v>
      </c>
      <c r="E2469" s="13" t="s">
        <v>6</v>
      </c>
    </row>
    <row r="2470" spans="1:5" ht="25.15" customHeight="1" thickTop="1" thickBot="1" x14ac:dyDescent="0.3">
      <c r="A2470" s="37" t="s">
        <v>1971</v>
      </c>
      <c r="B2470" s="13" t="s">
        <v>24</v>
      </c>
      <c r="C2470" s="13" t="s">
        <v>3143</v>
      </c>
      <c r="D2470" s="13" t="s">
        <v>3143</v>
      </c>
      <c r="E2470" s="13" t="s">
        <v>3143</v>
      </c>
    </row>
    <row r="2471" spans="1:5" ht="25.15" customHeight="1" thickTop="1" thickBot="1" x14ac:dyDescent="0.3">
      <c r="A2471" s="37" t="s">
        <v>1972</v>
      </c>
      <c r="B2471" s="13" t="s">
        <v>24</v>
      </c>
      <c r="C2471" s="13" t="s">
        <v>5</v>
      </c>
      <c r="D2471" s="13" t="s">
        <v>3143</v>
      </c>
      <c r="E2471" s="13" t="s">
        <v>3143</v>
      </c>
    </row>
    <row r="2472" spans="1:5" ht="25.15" customHeight="1" thickTop="1" thickBot="1" x14ac:dyDescent="0.3">
      <c r="A2472" s="37" t="s">
        <v>1973</v>
      </c>
      <c r="B2472" s="13" t="s">
        <v>47</v>
      </c>
      <c r="C2472" s="13" t="s">
        <v>3143</v>
      </c>
      <c r="D2472" s="13" t="s">
        <v>3143</v>
      </c>
      <c r="E2472" s="13" t="s">
        <v>3143</v>
      </c>
    </row>
    <row r="2473" spans="1:5" ht="25.15" customHeight="1" thickTop="1" thickBot="1" x14ac:dyDescent="0.3">
      <c r="A2473" s="37" t="s">
        <v>1974</v>
      </c>
      <c r="B2473" s="13" t="s">
        <v>24</v>
      </c>
      <c r="C2473" s="13" t="s">
        <v>3143</v>
      </c>
      <c r="D2473" s="13" t="s">
        <v>3143</v>
      </c>
      <c r="E2473" s="13" t="s">
        <v>3143</v>
      </c>
    </row>
    <row r="2474" spans="1:5" ht="25.15" customHeight="1" thickTop="1" thickBot="1" x14ac:dyDescent="0.3">
      <c r="A2474" s="37" t="s">
        <v>1975</v>
      </c>
      <c r="B2474" s="13" t="s">
        <v>47</v>
      </c>
      <c r="C2474" s="13" t="s">
        <v>3143</v>
      </c>
      <c r="D2474" s="13" t="s">
        <v>3143</v>
      </c>
      <c r="E2474" s="13" t="s">
        <v>3143</v>
      </c>
    </row>
    <row r="2475" spans="1:5" ht="25.15" customHeight="1" thickTop="1" thickBot="1" x14ac:dyDescent="0.3">
      <c r="A2475" s="37" t="s">
        <v>1976</v>
      </c>
      <c r="B2475" s="13" t="s">
        <v>61</v>
      </c>
      <c r="C2475" s="13" t="s">
        <v>3143</v>
      </c>
      <c r="D2475" s="13" t="s">
        <v>3143</v>
      </c>
      <c r="E2475" s="13" t="s">
        <v>3143</v>
      </c>
    </row>
    <row r="2476" spans="1:5" ht="25.15" customHeight="1" thickTop="1" thickBot="1" x14ac:dyDescent="0.3">
      <c r="A2476" s="37" t="s">
        <v>1977</v>
      </c>
      <c r="B2476" s="13" t="s">
        <v>24</v>
      </c>
      <c r="C2476" s="13" t="s">
        <v>3143</v>
      </c>
      <c r="D2476" s="13" t="s">
        <v>3143</v>
      </c>
      <c r="E2476" s="13" t="s">
        <v>3143</v>
      </c>
    </row>
    <row r="2477" spans="1:5" ht="25.15" customHeight="1" thickTop="1" thickBot="1" x14ac:dyDescent="0.3">
      <c r="A2477" s="37" t="s">
        <v>3218</v>
      </c>
      <c r="B2477" s="13" t="s">
        <v>47</v>
      </c>
      <c r="C2477" s="13" t="s">
        <v>3143</v>
      </c>
      <c r="D2477" s="13" t="s">
        <v>3143</v>
      </c>
      <c r="E2477" s="13" t="s">
        <v>3143</v>
      </c>
    </row>
    <row r="2478" spans="1:5" ht="25.15" customHeight="1" thickTop="1" thickBot="1" x14ac:dyDescent="0.3">
      <c r="A2478" s="37" t="s">
        <v>1978</v>
      </c>
      <c r="B2478" s="13" t="s">
        <v>37</v>
      </c>
      <c r="C2478" s="13" t="s">
        <v>3143</v>
      </c>
      <c r="D2478" s="13" t="s">
        <v>3143</v>
      </c>
      <c r="E2478" s="13" t="s">
        <v>3143</v>
      </c>
    </row>
    <row r="2479" spans="1:5" ht="25.15" customHeight="1" thickTop="1" thickBot="1" x14ac:dyDescent="0.3">
      <c r="A2479" s="37" t="s">
        <v>1979</v>
      </c>
      <c r="B2479" s="13" t="s">
        <v>24</v>
      </c>
      <c r="C2479" s="13" t="s">
        <v>3143</v>
      </c>
      <c r="D2479" s="13" t="s">
        <v>3143</v>
      </c>
      <c r="E2479" s="13" t="s">
        <v>3143</v>
      </c>
    </row>
    <row r="2480" spans="1:5" ht="25.15" customHeight="1" thickTop="1" thickBot="1" x14ac:dyDescent="0.3">
      <c r="A2480" s="37" t="s">
        <v>1980</v>
      </c>
      <c r="B2480" s="13" t="s">
        <v>24</v>
      </c>
      <c r="C2480" s="13" t="s">
        <v>3143</v>
      </c>
      <c r="D2480" s="13" t="s">
        <v>26</v>
      </c>
      <c r="E2480" s="13" t="s">
        <v>3143</v>
      </c>
    </row>
    <row r="2481" spans="1:5" ht="25.15" customHeight="1" thickTop="1" thickBot="1" x14ac:dyDescent="0.3">
      <c r="A2481" s="37" t="s">
        <v>3219</v>
      </c>
      <c r="B2481" s="13" t="s">
        <v>37</v>
      </c>
      <c r="C2481" s="13" t="s">
        <v>3143</v>
      </c>
      <c r="D2481" s="13" t="s">
        <v>3143</v>
      </c>
      <c r="E2481" s="13" t="s">
        <v>3143</v>
      </c>
    </row>
    <row r="2482" spans="1:5" ht="25.15" customHeight="1" thickTop="1" thickBot="1" x14ac:dyDescent="0.3">
      <c r="A2482" s="37" t="s">
        <v>3220</v>
      </c>
      <c r="B2482" s="13" t="s">
        <v>37</v>
      </c>
      <c r="C2482" s="13" t="s">
        <v>3143</v>
      </c>
      <c r="D2482" s="13" t="s">
        <v>3143</v>
      </c>
      <c r="E2482" s="13" t="s">
        <v>3143</v>
      </c>
    </row>
    <row r="2483" spans="1:5" ht="25.15" customHeight="1" thickTop="1" thickBot="1" x14ac:dyDescent="0.3">
      <c r="A2483" s="37" t="s">
        <v>1981</v>
      </c>
      <c r="B2483" s="13" t="s">
        <v>37</v>
      </c>
      <c r="C2483" s="13" t="s">
        <v>3143</v>
      </c>
      <c r="D2483" s="13" t="s">
        <v>3143</v>
      </c>
      <c r="E2483" s="13" t="s">
        <v>3143</v>
      </c>
    </row>
    <row r="2484" spans="1:5" ht="25.15" customHeight="1" thickTop="1" thickBot="1" x14ac:dyDescent="0.3">
      <c r="A2484" s="37" t="s">
        <v>1982</v>
      </c>
      <c r="B2484" s="13" t="s">
        <v>24</v>
      </c>
      <c r="C2484" s="13" t="s">
        <v>3143</v>
      </c>
      <c r="D2484" s="13" t="s">
        <v>3143</v>
      </c>
      <c r="E2484" s="13" t="s">
        <v>3143</v>
      </c>
    </row>
    <row r="2485" spans="1:5" ht="25.15" customHeight="1" thickTop="1" thickBot="1" x14ac:dyDescent="0.3">
      <c r="A2485" s="37" t="s">
        <v>1983</v>
      </c>
      <c r="B2485" s="13" t="s">
        <v>24</v>
      </c>
      <c r="C2485" s="13" t="s">
        <v>3143</v>
      </c>
      <c r="D2485" s="13" t="s">
        <v>3143</v>
      </c>
      <c r="E2485" s="13" t="s">
        <v>3143</v>
      </c>
    </row>
    <row r="2486" spans="1:5" ht="25.15" customHeight="1" thickTop="1" thickBot="1" x14ac:dyDescent="0.3">
      <c r="A2486" s="37" t="s">
        <v>1984</v>
      </c>
      <c r="B2486" s="13" t="s">
        <v>37</v>
      </c>
      <c r="C2486" s="13" t="s">
        <v>3143</v>
      </c>
      <c r="D2486" s="13" t="s">
        <v>3143</v>
      </c>
      <c r="E2486" s="13" t="s">
        <v>3143</v>
      </c>
    </row>
    <row r="2487" spans="1:5" ht="25.15" customHeight="1" thickTop="1" thickBot="1" x14ac:dyDescent="0.3">
      <c r="A2487" s="37" t="s">
        <v>1985</v>
      </c>
      <c r="B2487" s="13" t="s">
        <v>61</v>
      </c>
      <c r="C2487" s="13" t="s">
        <v>3143</v>
      </c>
      <c r="D2487" s="13" t="s">
        <v>3143</v>
      </c>
      <c r="E2487" s="13" t="s">
        <v>3143</v>
      </c>
    </row>
    <row r="2488" spans="1:5" ht="25.15" customHeight="1" thickTop="1" thickBot="1" x14ac:dyDescent="0.3">
      <c r="A2488" s="37" t="s">
        <v>1986</v>
      </c>
      <c r="B2488" s="13" t="s">
        <v>37</v>
      </c>
      <c r="C2488" s="13" t="s">
        <v>3143</v>
      </c>
      <c r="D2488" s="13" t="s">
        <v>3143</v>
      </c>
      <c r="E2488" s="13" t="s">
        <v>3143</v>
      </c>
    </row>
    <row r="2489" spans="1:5" ht="25.15" customHeight="1" thickTop="1" thickBot="1" x14ac:dyDescent="0.3">
      <c r="A2489" s="37" t="s">
        <v>1987</v>
      </c>
      <c r="B2489" s="13" t="s">
        <v>29</v>
      </c>
      <c r="C2489" s="13" t="s">
        <v>3143</v>
      </c>
      <c r="D2489" s="13" t="s">
        <v>3143</v>
      </c>
      <c r="E2489" s="13" t="s">
        <v>3143</v>
      </c>
    </row>
    <row r="2490" spans="1:5" ht="25.15" customHeight="1" thickTop="1" thickBot="1" x14ac:dyDescent="0.3">
      <c r="A2490" s="37" t="s">
        <v>1988</v>
      </c>
      <c r="B2490" s="13" t="s">
        <v>24</v>
      </c>
      <c r="C2490" s="13" t="s">
        <v>3143</v>
      </c>
      <c r="D2490" s="13" t="s">
        <v>3143</v>
      </c>
      <c r="E2490" s="13" t="s">
        <v>3143</v>
      </c>
    </row>
    <row r="2491" spans="1:5" ht="25.15" customHeight="1" thickTop="1" thickBot="1" x14ac:dyDescent="0.3">
      <c r="A2491" s="37" t="s">
        <v>1989</v>
      </c>
      <c r="B2491" s="13" t="s">
        <v>24</v>
      </c>
      <c r="C2491" s="13" t="s">
        <v>3143</v>
      </c>
      <c r="D2491" s="13" t="s">
        <v>3143</v>
      </c>
      <c r="E2491" s="13" t="s">
        <v>3143</v>
      </c>
    </row>
    <row r="2492" spans="1:5" ht="25.15" customHeight="1" thickTop="1" thickBot="1" x14ac:dyDescent="0.3">
      <c r="A2492" s="37" t="s">
        <v>1990</v>
      </c>
      <c r="B2492" s="13" t="s">
        <v>24</v>
      </c>
      <c r="C2492" s="13" t="s">
        <v>3143</v>
      </c>
      <c r="D2492" s="13" t="s">
        <v>3143</v>
      </c>
      <c r="E2492" s="13" t="s">
        <v>3143</v>
      </c>
    </row>
    <row r="2493" spans="1:5" ht="25.15" customHeight="1" thickTop="1" thickBot="1" x14ac:dyDescent="0.3">
      <c r="A2493" s="37" t="s">
        <v>3134</v>
      </c>
      <c r="B2493" s="13" t="s">
        <v>37</v>
      </c>
      <c r="C2493" s="13" t="s">
        <v>3143</v>
      </c>
      <c r="D2493" s="13" t="s">
        <v>3143</v>
      </c>
      <c r="E2493" s="13" t="s">
        <v>3143</v>
      </c>
    </row>
    <row r="2494" spans="1:5" ht="25.15" customHeight="1" thickTop="1" thickBot="1" x14ac:dyDescent="0.3">
      <c r="A2494" s="37" t="s">
        <v>1991</v>
      </c>
      <c r="B2494" s="13" t="s">
        <v>24</v>
      </c>
      <c r="C2494" s="13" t="s">
        <v>3143</v>
      </c>
      <c r="D2494" s="13" t="s">
        <v>3143</v>
      </c>
      <c r="E2494" s="13" t="s">
        <v>3143</v>
      </c>
    </row>
    <row r="2495" spans="1:5" ht="25.15" customHeight="1" thickTop="1" thickBot="1" x14ac:dyDescent="0.3">
      <c r="A2495" s="37" t="s">
        <v>1992</v>
      </c>
      <c r="B2495" s="13" t="s">
        <v>37</v>
      </c>
      <c r="C2495" s="13" t="s">
        <v>3143</v>
      </c>
      <c r="D2495" s="13" t="s">
        <v>26</v>
      </c>
      <c r="E2495" s="13" t="s">
        <v>3143</v>
      </c>
    </row>
    <row r="2496" spans="1:5" ht="25.15" customHeight="1" thickTop="1" thickBot="1" x14ac:dyDescent="0.3">
      <c r="A2496" s="37" t="s">
        <v>1993</v>
      </c>
      <c r="B2496" s="13" t="s">
        <v>24</v>
      </c>
      <c r="C2496" s="13" t="s">
        <v>3143</v>
      </c>
      <c r="D2496" s="13" t="s">
        <v>26</v>
      </c>
      <c r="E2496" s="13" t="s">
        <v>3143</v>
      </c>
    </row>
    <row r="2497" spans="1:5" ht="25.15" customHeight="1" thickTop="1" thickBot="1" x14ac:dyDescent="0.3">
      <c r="A2497" s="37" t="s">
        <v>1994</v>
      </c>
      <c r="B2497" s="13" t="s">
        <v>24</v>
      </c>
      <c r="C2497" s="13" t="s">
        <v>3143</v>
      </c>
      <c r="D2497" s="13" t="s">
        <v>3143</v>
      </c>
      <c r="E2497" s="13" t="s">
        <v>3143</v>
      </c>
    </row>
    <row r="2498" spans="1:5" ht="25.15" customHeight="1" thickTop="1" thickBot="1" x14ac:dyDescent="0.3">
      <c r="A2498" s="37" t="s">
        <v>1995</v>
      </c>
      <c r="B2498" s="13" t="s">
        <v>24</v>
      </c>
      <c r="C2498" s="13" t="s">
        <v>3143</v>
      </c>
      <c r="D2498" s="13" t="s">
        <v>3143</v>
      </c>
      <c r="E2498" s="13" t="s">
        <v>3143</v>
      </c>
    </row>
    <row r="2499" spans="1:5" ht="25.15" customHeight="1" thickTop="1" thickBot="1" x14ac:dyDescent="0.3">
      <c r="A2499" s="37" t="s">
        <v>1996</v>
      </c>
      <c r="B2499" s="13" t="s">
        <v>24</v>
      </c>
      <c r="C2499" s="13" t="s">
        <v>5</v>
      </c>
      <c r="D2499" s="13" t="s">
        <v>26</v>
      </c>
      <c r="E2499" s="13" t="s">
        <v>3143</v>
      </c>
    </row>
    <row r="2500" spans="1:5" ht="25.15" customHeight="1" thickTop="1" thickBot="1" x14ac:dyDescent="0.3">
      <c r="A2500" s="37" t="s">
        <v>1997</v>
      </c>
      <c r="B2500" s="13" t="s">
        <v>24</v>
      </c>
      <c r="C2500" s="13" t="s">
        <v>3143</v>
      </c>
      <c r="D2500" s="13" t="s">
        <v>3143</v>
      </c>
      <c r="E2500" s="13" t="s">
        <v>3143</v>
      </c>
    </row>
    <row r="2501" spans="1:5" ht="25.15" customHeight="1" thickTop="1" thickBot="1" x14ac:dyDescent="0.3">
      <c r="A2501" s="37" t="s">
        <v>1998</v>
      </c>
      <c r="B2501" s="13" t="s">
        <v>24</v>
      </c>
      <c r="C2501" s="13" t="s">
        <v>3143</v>
      </c>
      <c r="D2501" s="13" t="s">
        <v>26</v>
      </c>
      <c r="E2501" s="13" t="s">
        <v>3143</v>
      </c>
    </row>
    <row r="2502" spans="1:5" ht="25.15" customHeight="1" thickTop="1" thickBot="1" x14ac:dyDescent="0.3">
      <c r="A2502" s="37" t="s">
        <v>1999</v>
      </c>
      <c r="B2502" s="13" t="s">
        <v>37</v>
      </c>
      <c r="C2502" s="13" t="s">
        <v>3143</v>
      </c>
      <c r="D2502" s="13" t="s">
        <v>3143</v>
      </c>
      <c r="E2502" s="13" t="s">
        <v>3143</v>
      </c>
    </row>
    <row r="2503" spans="1:5" ht="25.15" customHeight="1" thickTop="1" thickBot="1" x14ac:dyDescent="0.3">
      <c r="A2503" s="37" t="s">
        <v>2000</v>
      </c>
      <c r="B2503" s="13" t="s">
        <v>37</v>
      </c>
      <c r="C2503" s="13" t="s">
        <v>3143</v>
      </c>
      <c r="D2503" s="13" t="s">
        <v>3143</v>
      </c>
      <c r="E2503" s="13" t="s">
        <v>3143</v>
      </c>
    </row>
    <row r="2504" spans="1:5" ht="25.15" customHeight="1" thickTop="1" thickBot="1" x14ac:dyDescent="0.3">
      <c r="A2504" s="37" t="s">
        <v>2001</v>
      </c>
      <c r="B2504" s="13" t="s">
        <v>37</v>
      </c>
      <c r="C2504" s="13" t="s">
        <v>3143</v>
      </c>
      <c r="D2504" s="13" t="s">
        <v>3143</v>
      </c>
      <c r="E2504" s="13" t="s">
        <v>3143</v>
      </c>
    </row>
    <row r="2505" spans="1:5" ht="25.15" customHeight="1" thickTop="1" thickBot="1" x14ac:dyDescent="0.3">
      <c r="A2505" s="37" t="s">
        <v>2002</v>
      </c>
      <c r="B2505" s="13" t="s">
        <v>37</v>
      </c>
      <c r="C2505" s="13" t="s">
        <v>3143</v>
      </c>
      <c r="D2505" s="13" t="s">
        <v>3143</v>
      </c>
      <c r="E2505" s="13" t="s">
        <v>3143</v>
      </c>
    </row>
    <row r="2506" spans="1:5" ht="25.15" customHeight="1" thickTop="1" thickBot="1" x14ac:dyDescent="0.3">
      <c r="A2506" s="37" t="s">
        <v>2003</v>
      </c>
      <c r="B2506" s="13" t="s">
        <v>24</v>
      </c>
      <c r="C2506" s="13" t="s">
        <v>3143</v>
      </c>
      <c r="D2506" s="13" t="s">
        <v>3143</v>
      </c>
      <c r="E2506" s="13" t="s">
        <v>3143</v>
      </c>
    </row>
    <row r="2507" spans="1:5" ht="25.15" customHeight="1" thickTop="1" thickBot="1" x14ac:dyDescent="0.3">
      <c r="A2507" s="37" t="s">
        <v>2004</v>
      </c>
      <c r="B2507" s="13" t="s">
        <v>24</v>
      </c>
      <c r="C2507" s="13" t="s">
        <v>3143</v>
      </c>
      <c r="D2507" s="13" t="s">
        <v>3143</v>
      </c>
      <c r="E2507" s="13" t="s">
        <v>3143</v>
      </c>
    </row>
    <row r="2508" spans="1:5" ht="25.15" customHeight="1" thickTop="1" thickBot="1" x14ac:dyDescent="0.3">
      <c r="A2508" s="37" t="s">
        <v>3221</v>
      </c>
      <c r="B2508" s="13" t="s">
        <v>37</v>
      </c>
      <c r="C2508" s="13" t="s">
        <v>3143</v>
      </c>
      <c r="D2508" s="13" t="s">
        <v>3143</v>
      </c>
      <c r="E2508" s="13" t="s">
        <v>3143</v>
      </c>
    </row>
    <row r="2509" spans="1:5" ht="25.15" customHeight="1" thickTop="1" thickBot="1" x14ac:dyDescent="0.3">
      <c r="A2509" s="37" t="s">
        <v>2005</v>
      </c>
      <c r="B2509" s="13" t="s">
        <v>24</v>
      </c>
      <c r="C2509" s="13" t="s">
        <v>3143</v>
      </c>
      <c r="D2509" s="13" t="s">
        <v>26</v>
      </c>
      <c r="E2509" s="13" t="s">
        <v>3143</v>
      </c>
    </row>
    <row r="2510" spans="1:5" ht="25.15" customHeight="1" thickTop="1" thickBot="1" x14ac:dyDescent="0.3">
      <c r="A2510" s="37" t="s">
        <v>2006</v>
      </c>
      <c r="B2510" s="13" t="s">
        <v>37</v>
      </c>
      <c r="C2510" s="13" t="s">
        <v>3143</v>
      </c>
      <c r="D2510" s="13" t="s">
        <v>3143</v>
      </c>
      <c r="E2510" s="13" t="s">
        <v>3143</v>
      </c>
    </row>
    <row r="2511" spans="1:5" ht="25.15" customHeight="1" thickTop="1" thickBot="1" x14ac:dyDescent="0.3">
      <c r="A2511" s="37" t="s">
        <v>2007</v>
      </c>
      <c r="B2511" s="13" t="s">
        <v>47</v>
      </c>
      <c r="C2511" s="13" t="s">
        <v>5</v>
      </c>
      <c r="D2511" s="13" t="s">
        <v>3143</v>
      </c>
      <c r="E2511" s="13" t="s">
        <v>3143</v>
      </c>
    </row>
    <row r="2512" spans="1:5" ht="25.15" customHeight="1" thickTop="1" thickBot="1" x14ac:dyDescent="0.3">
      <c r="A2512" s="37" t="s">
        <v>2008</v>
      </c>
      <c r="B2512" s="13" t="s">
        <v>24</v>
      </c>
      <c r="C2512" s="13" t="s">
        <v>3143</v>
      </c>
      <c r="D2512" s="13" t="s">
        <v>3143</v>
      </c>
      <c r="E2512" s="13" t="s">
        <v>3143</v>
      </c>
    </row>
    <row r="2513" spans="1:5" ht="25.15" customHeight="1" thickTop="1" thickBot="1" x14ac:dyDescent="0.3">
      <c r="A2513" s="37" t="s">
        <v>2009</v>
      </c>
      <c r="B2513" s="13" t="s">
        <v>24</v>
      </c>
      <c r="C2513" s="13" t="s">
        <v>3143</v>
      </c>
      <c r="D2513" s="13" t="s">
        <v>3143</v>
      </c>
      <c r="E2513" s="13" t="s">
        <v>3143</v>
      </c>
    </row>
    <row r="2514" spans="1:5" ht="25.15" customHeight="1" thickTop="1" thickBot="1" x14ac:dyDescent="0.3">
      <c r="A2514" s="37" t="s">
        <v>2010</v>
      </c>
      <c r="B2514" s="13" t="s">
        <v>24</v>
      </c>
      <c r="C2514" s="13" t="s">
        <v>3143</v>
      </c>
      <c r="D2514" s="13" t="s">
        <v>3143</v>
      </c>
      <c r="E2514" s="13" t="s">
        <v>3143</v>
      </c>
    </row>
    <row r="2515" spans="1:5" ht="25.15" customHeight="1" thickTop="1" thickBot="1" x14ac:dyDescent="0.3">
      <c r="A2515" s="37" t="s">
        <v>2011</v>
      </c>
      <c r="B2515" s="13" t="s">
        <v>24</v>
      </c>
      <c r="C2515" s="13" t="s">
        <v>5</v>
      </c>
      <c r="D2515" s="13" t="s">
        <v>3143</v>
      </c>
      <c r="E2515" s="13" t="s">
        <v>3143</v>
      </c>
    </row>
    <row r="2516" spans="1:5" ht="25.15" customHeight="1" thickTop="1" thickBot="1" x14ac:dyDescent="0.3">
      <c r="A2516" s="37" t="s">
        <v>2012</v>
      </c>
      <c r="B2516" s="13" t="s">
        <v>47</v>
      </c>
      <c r="C2516" s="13" t="s">
        <v>3143</v>
      </c>
      <c r="D2516" s="13" t="s">
        <v>3143</v>
      </c>
      <c r="E2516" s="13" t="s">
        <v>3143</v>
      </c>
    </row>
    <row r="2517" spans="1:5" ht="25.15" customHeight="1" thickTop="1" thickBot="1" x14ac:dyDescent="0.3">
      <c r="A2517" s="37" t="s">
        <v>2013</v>
      </c>
      <c r="B2517" s="13" t="s">
        <v>24</v>
      </c>
      <c r="C2517" s="13" t="s">
        <v>3143</v>
      </c>
      <c r="D2517" s="13" t="s">
        <v>3143</v>
      </c>
      <c r="E2517" s="13" t="s">
        <v>3143</v>
      </c>
    </row>
    <row r="2518" spans="1:5" ht="25.15" customHeight="1" thickTop="1" thickBot="1" x14ac:dyDescent="0.3">
      <c r="A2518" s="37" t="s">
        <v>2014</v>
      </c>
      <c r="B2518" s="13" t="s">
        <v>47</v>
      </c>
      <c r="C2518" s="13" t="s">
        <v>3143</v>
      </c>
      <c r="D2518" s="13" t="s">
        <v>3143</v>
      </c>
      <c r="E2518" s="13" t="s">
        <v>3143</v>
      </c>
    </row>
    <row r="2519" spans="1:5" ht="25.15" customHeight="1" thickTop="1" thickBot="1" x14ac:dyDescent="0.3">
      <c r="A2519" s="37" t="s">
        <v>2015</v>
      </c>
      <c r="B2519" s="13" t="s">
        <v>47</v>
      </c>
      <c r="C2519" s="13" t="s">
        <v>3143</v>
      </c>
      <c r="D2519" s="13" t="s">
        <v>3143</v>
      </c>
      <c r="E2519" s="13" t="s">
        <v>3143</v>
      </c>
    </row>
    <row r="2520" spans="1:5" ht="25.15" customHeight="1" thickTop="1" thickBot="1" x14ac:dyDescent="0.3">
      <c r="A2520" s="37" t="s">
        <v>2016</v>
      </c>
      <c r="B2520" s="13" t="s">
        <v>24</v>
      </c>
      <c r="C2520" s="13" t="s">
        <v>3143</v>
      </c>
      <c r="D2520" s="13" t="s">
        <v>3143</v>
      </c>
      <c r="E2520" s="13" t="s">
        <v>3143</v>
      </c>
    </row>
    <row r="2521" spans="1:5" ht="25.15" customHeight="1" thickTop="1" thickBot="1" x14ac:dyDescent="0.3">
      <c r="A2521" s="37" t="s">
        <v>3222</v>
      </c>
      <c r="B2521" s="13" t="s">
        <v>24</v>
      </c>
      <c r="C2521" s="13" t="s">
        <v>3143</v>
      </c>
      <c r="D2521" s="13" t="s">
        <v>3143</v>
      </c>
      <c r="E2521" s="13" t="s">
        <v>3143</v>
      </c>
    </row>
    <row r="2522" spans="1:5" ht="25.15" customHeight="1" thickTop="1" thickBot="1" x14ac:dyDescent="0.3">
      <c r="A2522" s="37" t="s">
        <v>2017</v>
      </c>
      <c r="B2522" s="13" t="s">
        <v>24</v>
      </c>
      <c r="C2522" s="13" t="s">
        <v>3143</v>
      </c>
      <c r="D2522" s="13" t="s">
        <v>3143</v>
      </c>
      <c r="E2522" s="13" t="s">
        <v>3143</v>
      </c>
    </row>
    <row r="2523" spans="1:5" ht="25.15" customHeight="1" thickTop="1" thickBot="1" x14ac:dyDescent="0.3">
      <c r="A2523" s="37" t="s">
        <v>3223</v>
      </c>
      <c r="B2523" s="13" t="s">
        <v>24</v>
      </c>
      <c r="C2523" s="13" t="s">
        <v>3143</v>
      </c>
      <c r="D2523" s="13" t="s">
        <v>3143</v>
      </c>
      <c r="E2523" s="13" t="s">
        <v>3143</v>
      </c>
    </row>
    <row r="2524" spans="1:5" ht="25.15" customHeight="1" thickTop="1" thickBot="1" x14ac:dyDescent="0.3">
      <c r="A2524" s="37" t="s">
        <v>3224</v>
      </c>
      <c r="B2524" s="13" t="s">
        <v>24</v>
      </c>
      <c r="C2524" s="13" t="s">
        <v>3143</v>
      </c>
      <c r="D2524" s="13" t="s">
        <v>3143</v>
      </c>
      <c r="E2524" s="13" t="s">
        <v>3143</v>
      </c>
    </row>
    <row r="2525" spans="1:5" ht="25.15" customHeight="1" thickTop="1" thickBot="1" x14ac:dyDescent="0.3">
      <c r="A2525" s="37" t="s">
        <v>3531</v>
      </c>
      <c r="B2525" s="13" t="s">
        <v>24</v>
      </c>
      <c r="C2525" s="13" t="s">
        <v>3143</v>
      </c>
      <c r="D2525" s="13" t="s">
        <v>3143</v>
      </c>
      <c r="E2525" s="13" t="s">
        <v>3143</v>
      </c>
    </row>
    <row r="2526" spans="1:5" ht="25.15" customHeight="1" thickTop="1" thickBot="1" x14ac:dyDescent="0.3">
      <c r="A2526" s="37" t="s">
        <v>3433</v>
      </c>
      <c r="B2526" s="13" t="s">
        <v>37</v>
      </c>
      <c r="C2526" s="13" t="s">
        <v>3143</v>
      </c>
      <c r="D2526" s="13" t="s">
        <v>3143</v>
      </c>
      <c r="E2526" s="13" t="s">
        <v>6</v>
      </c>
    </row>
    <row r="2527" spans="1:5" ht="25.15" customHeight="1" thickTop="1" thickBot="1" x14ac:dyDescent="0.3">
      <c r="A2527" s="37" t="s">
        <v>2018</v>
      </c>
      <c r="B2527" s="13" t="s">
        <v>24</v>
      </c>
      <c r="C2527" s="13" t="s">
        <v>3143</v>
      </c>
      <c r="D2527" s="13" t="s">
        <v>3143</v>
      </c>
      <c r="E2527" s="13" t="s">
        <v>3143</v>
      </c>
    </row>
    <row r="2528" spans="1:5" ht="25.15" customHeight="1" thickTop="1" thickBot="1" x14ac:dyDescent="0.3">
      <c r="A2528" s="37" t="s">
        <v>2019</v>
      </c>
      <c r="B2528" s="13" t="s">
        <v>24</v>
      </c>
      <c r="C2528" s="13" t="s">
        <v>3143</v>
      </c>
      <c r="D2528" s="13" t="s">
        <v>3143</v>
      </c>
      <c r="E2528" s="13" t="s">
        <v>3143</v>
      </c>
    </row>
    <row r="2529" spans="1:5" ht="25.15" customHeight="1" thickTop="1" thickBot="1" x14ac:dyDescent="0.3">
      <c r="A2529" s="37" t="s">
        <v>3615</v>
      </c>
      <c r="B2529" s="13" t="s">
        <v>37</v>
      </c>
      <c r="C2529" s="13" t="s">
        <v>3143</v>
      </c>
      <c r="D2529" s="13" t="s">
        <v>3143</v>
      </c>
      <c r="E2529" s="13" t="s">
        <v>3143</v>
      </c>
    </row>
    <row r="2530" spans="1:5" ht="25.15" customHeight="1" thickTop="1" thickBot="1" x14ac:dyDescent="0.3">
      <c r="A2530" s="37" t="s">
        <v>2020</v>
      </c>
      <c r="B2530" s="13" t="s">
        <v>47</v>
      </c>
      <c r="C2530" s="13" t="s">
        <v>3143</v>
      </c>
      <c r="D2530" s="13" t="s">
        <v>3143</v>
      </c>
      <c r="E2530" s="13" t="s">
        <v>3143</v>
      </c>
    </row>
    <row r="2531" spans="1:5" ht="25.15" customHeight="1" thickTop="1" thickBot="1" x14ac:dyDescent="0.3">
      <c r="A2531" s="37" t="s">
        <v>2021</v>
      </c>
      <c r="B2531" s="13" t="s">
        <v>47</v>
      </c>
      <c r="C2531" s="13" t="s">
        <v>3143</v>
      </c>
      <c r="D2531" s="13" t="s">
        <v>3143</v>
      </c>
      <c r="E2531" s="13" t="s">
        <v>3143</v>
      </c>
    </row>
    <row r="2532" spans="1:5" ht="25.15" customHeight="1" thickTop="1" thickBot="1" x14ac:dyDescent="0.3">
      <c r="A2532" s="37" t="s">
        <v>2022</v>
      </c>
      <c r="B2532" s="13" t="s">
        <v>24</v>
      </c>
      <c r="C2532" s="13" t="s">
        <v>3143</v>
      </c>
      <c r="D2532" s="13" t="s">
        <v>3143</v>
      </c>
      <c r="E2532" s="13" t="s">
        <v>3143</v>
      </c>
    </row>
    <row r="2533" spans="1:5" ht="25.15" customHeight="1" thickTop="1" thickBot="1" x14ac:dyDescent="0.3">
      <c r="A2533" s="37" t="s">
        <v>3030</v>
      </c>
      <c r="B2533" s="13" t="s">
        <v>24</v>
      </c>
      <c r="C2533" s="13" t="s">
        <v>3143</v>
      </c>
      <c r="D2533" s="13" t="s">
        <v>3143</v>
      </c>
      <c r="E2533" s="13" t="s">
        <v>3143</v>
      </c>
    </row>
    <row r="2534" spans="1:5" ht="25.15" customHeight="1" thickTop="1" thickBot="1" x14ac:dyDescent="0.3">
      <c r="A2534" s="37" t="s">
        <v>2023</v>
      </c>
      <c r="B2534" s="13" t="s">
        <v>37</v>
      </c>
      <c r="C2534" s="13" t="s">
        <v>3143</v>
      </c>
      <c r="D2534" s="13" t="s">
        <v>3143</v>
      </c>
      <c r="E2534" s="13" t="s">
        <v>3143</v>
      </c>
    </row>
    <row r="2535" spans="1:5" ht="25.15" customHeight="1" thickTop="1" thickBot="1" x14ac:dyDescent="0.3">
      <c r="A2535" s="37" t="s">
        <v>2024</v>
      </c>
      <c r="B2535" s="13" t="s">
        <v>37</v>
      </c>
      <c r="C2535" s="13" t="s">
        <v>3143</v>
      </c>
      <c r="D2535" s="13" t="s">
        <v>3143</v>
      </c>
      <c r="E2535" s="13" t="s">
        <v>3143</v>
      </c>
    </row>
    <row r="2536" spans="1:5" ht="25.15" customHeight="1" thickTop="1" thickBot="1" x14ac:dyDescent="0.3">
      <c r="A2536" s="37" t="s">
        <v>3051</v>
      </c>
      <c r="B2536" s="13" t="s">
        <v>47</v>
      </c>
      <c r="C2536" s="13" t="s">
        <v>3143</v>
      </c>
      <c r="D2536" s="13" t="s">
        <v>3143</v>
      </c>
      <c r="E2536" s="13" t="s">
        <v>6</v>
      </c>
    </row>
    <row r="2537" spans="1:5" ht="25.15" customHeight="1" thickTop="1" thickBot="1" x14ac:dyDescent="0.3">
      <c r="A2537" s="37" t="s">
        <v>2025</v>
      </c>
      <c r="B2537" s="13" t="s">
        <v>37</v>
      </c>
      <c r="C2537" s="13" t="s">
        <v>3143</v>
      </c>
      <c r="D2537" s="13" t="s">
        <v>3143</v>
      </c>
      <c r="E2537" s="13" t="s">
        <v>3143</v>
      </c>
    </row>
    <row r="2538" spans="1:5" ht="25.15" customHeight="1" thickTop="1" thickBot="1" x14ac:dyDescent="0.3">
      <c r="A2538" s="37" t="s">
        <v>2026</v>
      </c>
      <c r="B2538" s="13" t="s">
        <v>24</v>
      </c>
      <c r="C2538" s="13" t="s">
        <v>3143</v>
      </c>
      <c r="D2538" s="13" t="s">
        <v>3143</v>
      </c>
      <c r="E2538" s="13" t="s">
        <v>3143</v>
      </c>
    </row>
    <row r="2539" spans="1:5" ht="25.15" customHeight="1" thickTop="1" thickBot="1" x14ac:dyDescent="0.3">
      <c r="A2539" s="37" t="s">
        <v>2027</v>
      </c>
      <c r="B2539" s="13" t="s">
        <v>37</v>
      </c>
      <c r="C2539" s="13" t="s">
        <v>5</v>
      </c>
      <c r="D2539" s="13" t="s">
        <v>3143</v>
      </c>
      <c r="E2539" s="13" t="s">
        <v>3143</v>
      </c>
    </row>
    <row r="2540" spans="1:5" ht="25.15" customHeight="1" thickTop="1" thickBot="1" x14ac:dyDescent="0.3">
      <c r="A2540" s="37" t="s">
        <v>2028</v>
      </c>
      <c r="B2540" s="13" t="s">
        <v>37</v>
      </c>
      <c r="C2540" s="13" t="s">
        <v>3143</v>
      </c>
      <c r="D2540" s="13" t="s">
        <v>3143</v>
      </c>
      <c r="E2540" s="13" t="s">
        <v>3143</v>
      </c>
    </row>
    <row r="2541" spans="1:5" ht="25.15" customHeight="1" thickTop="1" thickBot="1" x14ac:dyDescent="0.3">
      <c r="A2541" s="37" t="s">
        <v>2029</v>
      </c>
      <c r="B2541" s="13" t="s">
        <v>24</v>
      </c>
      <c r="C2541" s="13" t="s">
        <v>3143</v>
      </c>
      <c r="D2541" s="13" t="s">
        <v>3143</v>
      </c>
      <c r="E2541" s="13" t="s">
        <v>3143</v>
      </c>
    </row>
    <row r="2542" spans="1:5" ht="25.15" customHeight="1" thickTop="1" thickBot="1" x14ac:dyDescent="0.3">
      <c r="A2542" s="37" t="s">
        <v>2030</v>
      </c>
      <c r="B2542" s="13" t="s">
        <v>24</v>
      </c>
      <c r="C2542" s="13" t="s">
        <v>3143</v>
      </c>
      <c r="D2542" s="13" t="s">
        <v>26</v>
      </c>
      <c r="E2542" s="13" t="s">
        <v>3143</v>
      </c>
    </row>
    <row r="2543" spans="1:5" ht="25.15" customHeight="1" thickTop="1" thickBot="1" x14ac:dyDescent="0.3">
      <c r="A2543" s="37" t="s">
        <v>3573</v>
      </c>
      <c r="B2543" s="13" t="s">
        <v>47</v>
      </c>
      <c r="C2543" s="13" t="s">
        <v>3143</v>
      </c>
      <c r="D2543" s="13" t="s">
        <v>26</v>
      </c>
      <c r="E2543" s="13" t="s">
        <v>6</v>
      </c>
    </row>
    <row r="2544" spans="1:5" ht="25.15" customHeight="1" thickTop="1" thickBot="1" x14ac:dyDescent="0.3">
      <c r="A2544" s="37" t="s">
        <v>2031</v>
      </c>
      <c r="B2544" s="13" t="s">
        <v>24</v>
      </c>
      <c r="C2544" s="13" t="s">
        <v>3143</v>
      </c>
      <c r="D2544" s="13" t="s">
        <v>26</v>
      </c>
      <c r="E2544" s="13" t="s">
        <v>3143</v>
      </c>
    </row>
    <row r="2545" spans="1:5" ht="25.15" customHeight="1" thickTop="1" thickBot="1" x14ac:dyDescent="0.3">
      <c r="A2545" s="37" t="s">
        <v>2032</v>
      </c>
      <c r="B2545" s="13" t="s">
        <v>47</v>
      </c>
      <c r="C2545" s="13" t="s">
        <v>3143</v>
      </c>
      <c r="D2545" s="13" t="s">
        <v>3143</v>
      </c>
      <c r="E2545" s="13" t="s">
        <v>3143</v>
      </c>
    </row>
    <row r="2546" spans="1:5" ht="25.15" customHeight="1" thickTop="1" thickBot="1" x14ac:dyDescent="0.3">
      <c r="A2546" s="37" t="s">
        <v>2033</v>
      </c>
      <c r="B2546" s="13" t="s">
        <v>37</v>
      </c>
      <c r="C2546" s="13" t="s">
        <v>3143</v>
      </c>
      <c r="D2546" s="13" t="s">
        <v>3143</v>
      </c>
      <c r="E2546" s="13" t="s">
        <v>3143</v>
      </c>
    </row>
    <row r="2547" spans="1:5" ht="25.15" customHeight="1" thickTop="1" thickBot="1" x14ac:dyDescent="0.3">
      <c r="A2547" s="37" t="s">
        <v>3574</v>
      </c>
      <c r="B2547" s="13" t="s">
        <v>24</v>
      </c>
      <c r="C2547" s="13" t="s">
        <v>3143</v>
      </c>
      <c r="D2547" s="13" t="s">
        <v>26</v>
      </c>
      <c r="E2547" s="13" t="s">
        <v>6</v>
      </c>
    </row>
    <row r="2548" spans="1:5" ht="25.15" customHeight="1" thickTop="1" thickBot="1" x14ac:dyDescent="0.3">
      <c r="A2548" s="37" t="s">
        <v>3225</v>
      </c>
      <c r="B2548" s="13" t="s">
        <v>24</v>
      </c>
      <c r="C2548" s="13" t="s">
        <v>3143</v>
      </c>
      <c r="D2548" s="13" t="s">
        <v>3143</v>
      </c>
      <c r="E2548" s="13" t="s">
        <v>3143</v>
      </c>
    </row>
    <row r="2549" spans="1:5" ht="25.15" customHeight="1" thickTop="1" thickBot="1" x14ac:dyDescent="0.3">
      <c r="A2549" s="37" t="s">
        <v>2034</v>
      </c>
      <c r="B2549" s="13" t="s">
        <v>37</v>
      </c>
      <c r="C2549" s="13" t="s">
        <v>3143</v>
      </c>
      <c r="D2549" s="13" t="s">
        <v>3143</v>
      </c>
      <c r="E2549" s="13" t="s">
        <v>3143</v>
      </c>
    </row>
    <row r="2550" spans="1:5" ht="25.15" customHeight="1" thickTop="1" thickBot="1" x14ac:dyDescent="0.3">
      <c r="A2550" s="37" t="s">
        <v>3226</v>
      </c>
      <c r="B2550" s="13" t="s">
        <v>47</v>
      </c>
      <c r="C2550" s="13" t="s">
        <v>3143</v>
      </c>
      <c r="D2550" s="13" t="s">
        <v>3143</v>
      </c>
      <c r="E2550" s="13" t="s">
        <v>3143</v>
      </c>
    </row>
    <row r="2551" spans="1:5" ht="25.15" customHeight="1" thickTop="1" thickBot="1" x14ac:dyDescent="0.3">
      <c r="A2551" s="37" t="s">
        <v>2035</v>
      </c>
      <c r="B2551" s="13" t="s">
        <v>24</v>
      </c>
      <c r="C2551" s="13" t="s">
        <v>3143</v>
      </c>
      <c r="D2551" s="13" t="s">
        <v>3143</v>
      </c>
      <c r="E2551" s="13" t="s">
        <v>3143</v>
      </c>
    </row>
    <row r="2552" spans="1:5" ht="25.15" customHeight="1" thickTop="1" thickBot="1" x14ac:dyDescent="0.3">
      <c r="A2552" s="37" t="s">
        <v>2036</v>
      </c>
      <c r="B2552" s="13" t="s">
        <v>24</v>
      </c>
      <c r="C2552" s="13" t="s">
        <v>3143</v>
      </c>
      <c r="D2552" s="13" t="s">
        <v>3143</v>
      </c>
      <c r="E2552" s="13" t="s">
        <v>3143</v>
      </c>
    </row>
    <row r="2553" spans="1:5" ht="25.15" customHeight="1" thickTop="1" thickBot="1" x14ac:dyDescent="0.3">
      <c r="A2553" s="37" t="s">
        <v>2037</v>
      </c>
      <c r="B2553" s="13" t="s">
        <v>24</v>
      </c>
      <c r="C2553" s="13" t="s">
        <v>3143</v>
      </c>
      <c r="D2553" s="13" t="s">
        <v>26</v>
      </c>
      <c r="E2553" s="13" t="s">
        <v>3143</v>
      </c>
    </row>
    <row r="2554" spans="1:5" ht="25.15" customHeight="1" thickTop="1" thickBot="1" x14ac:dyDescent="0.3">
      <c r="A2554" s="37" t="s">
        <v>2038</v>
      </c>
      <c r="B2554" s="13" t="s">
        <v>37</v>
      </c>
      <c r="C2554" s="13" t="s">
        <v>3143</v>
      </c>
      <c r="D2554" s="13" t="s">
        <v>3143</v>
      </c>
      <c r="E2554" s="13" t="s">
        <v>3143</v>
      </c>
    </row>
    <row r="2555" spans="1:5" ht="25.15" customHeight="1" thickTop="1" thickBot="1" x14ac:dyDescent="0.3">
      <c r="A2555" s="37" t="s">
        <v>2039</v>
      </c>
      <c r="B2555" s="13" t="s">
        <v>24</v>
      </c>
      <c r="C2555" s="13" t="s">
        <v>3143</v>
      </c>
      <c r="D2555" s="13" t="s">
        <v>3143</v>
      </c>
      <c r="E2555" s="13" t="s">
        <v>3143</v>
      </c>
    </row>
    <row r="2556" spans="1:5" ht="25.15" customHeight="1" thickTop="1" thickBot="1" x14ac:dyDescent="0.3">
      <c r="A2556" s="37" t="s">
        <v>2040</v>
      </c>
      <c r="B2556" s="13" t="s">
        <v>37</v>
      </c>
      <c r="C2556" s="13" t="s">
        <v>3143</v>
      </c>
      <c r="D2556" s="13" t="s">
        <v>3143</v>
      </c>
      <c r="E2556" s="13" t="s">
        <v>3143</v>
      </c>
    </row>
    <row r="2557" spans="1:5" ht="25.15" customHeight="1" thickTop="1" thickBot="1" x14ac:dyDescent="0.3">
      <c r="A2557" s="37" t="s">
        <v>2041</v>
      </c>
      <c r="B2557" s="13" t="s">
        <v>29</v>
      </c>
      <c r="C2557" s="13" t="s">
        <v>3143</v>
      </c>
      <c r="D2557" s="13" t="s">
        <v>3143</v>
      </c>
      <c r="E2557" s="13" t="s">
        <v>3143</v>
      </c>
    </row>
    <row r="2558" spans="1:5" ht="25.15" customHeight="1" thickTop="1" thickBot="1" x14ac:dyDescent="0.3">
      <c r="A2558" s="37" t="s">
        <v>2042</v>
      </c>
      <c r="B2558" s="13" t="s">
        <v>37</v>
      </c>
      <c r="C2558" s="13" t="s">
        <v>3143</v>
      </c>
      <c r="D2558" s="13" t="s">
        <v>3143</v>
      </c>
      <c r="E2558" s="13" t="s">
        <v>3143</v>
      </c>
    </row>
    <row r="2559" spans="1:5" ht="25.15" customHeight="1" thickTop="1" thickBot="1" x14ac:dyDescent="0.3">
      <c r="A2559" s="37" t="s">
        <v>2043</v>
      </c>
      <c r="B2559" s="13" t="s">
        <v>24</v>
      </c>
      <c r="C2559" s="13" t="s">
        <v>3143</v>
      </c>
      <c r="D2559" s="13" t="s">
        <v>3143</v>
      </c>
      <c r="E2559" s="13" t="s">
        <v>3143</v>
      </c>
    </row>
    <row r="2560" spans="1:5" ht="25.15" customHeight="1" thickTop="1" thickBot="1" x14ac:dyDescent="0.3">
      <c r="A2560" s="37" t="s">
        <v>2044</v>
      </c>
      <c r="B2560" s="13" t="s">
        <v>47</v>
      </c>
      <c r="C2560" s="13" t="s">
        <v>3143</v>
      </c>
      <c r="D2560" s="13" t="s">
        <v>3143</v>
      </c>
      <c r="E2560" s="13" t="s">
        <v>3143</v>
      </c>
    </row>
    <row r="2561" spans="1:5" ht="25.15" customHeight="1" thickTop="1" thickBot="1" x14ac:dyDescent="0.3">
      <c r="A2561" s="37" t="s">
        <v>2045</v>
      </c>
      <c r="B2561" s="13" t="s">
        <v>24</v>
      </c>
      <c r="C2561" s="13" t="s">
        <v>3143</v>
      </c>
      <c r="D2561" s="13" t="s">
        <v>3143</v>
      </c>
      <c r="E2561" s="13" t="s">
        <v>3143</v>
      </c>
    </row>
    <row r="2562" spans="1:5" ht="25.15" customHeight="1" thickTop="1" thickBot="1" x14ac:dyDescent="0.3">
      <c r="A2562" s="37" t="s">
        <v>2046</v>
      </c>
      <c r="B2562" s="13" t="s">
        <v>37</v>
      </c>
      <c r="C2562" s="13" t="s">
        <v>3143</v>
      </c>
      <c r="D2562" s="13" t="s">
        <v>3143</v>
      </c>
      <c r="E2562" s="13" t="s">
        <v>3143</v>
      </c>
    </row>
    <row r="2563" spans="1:5" ht="25.15" customHeight="1" thickTop="1" thickBot="1" x14ac:dyDescent="0.3">
      <c r="A2563" s="37" t="s">
        <v>2935</v>
      </c>
      <c r="B2563" s="13" t="s">
        <v>37</v>
      </c>
      <c r="C2563" s="13" t="s">
        <v>3143</v>
      </c>
      <c r="D2563" s="13" t="s">
        <v>3143</v>
      </c>
      <c r="E2563" s="13" t="s">
        <v>3143</v>
      </c>
    </row>
    <row r="2564" spans="1:5" ht="25.15" customHeight="1" thickTop="1" thickBot="1" x14ac:dyDescent="0.3">
      <c r="A2564" s="37" t="s">
        <v>2047</v>
      </c>
      <c r="B2564" s="13" t="s">
        <v>29</v>
      </c>
      <c r="C2564" s="13" t="s">
        <v>3143</v>
      </c>
      <c r="D2564" s="13" t="s">
        <v>3143</v>
      </c>
      <c r="E2564" s="13" t="s">
        <v>3143</v>
      </c>
    </row>
    <row r="2565" spans="1:5" ht="25.15" customHeight="1" thickTop="1" thickBot="1" x14ac:dyDescent="0.3">
      <c r="A2565" s="37" t="s">
        <v>2048</v>
      </c>
      <c r="B2565" s="13" t="s">
        <v>37</v>
      </c>
      <c r="C2565" s="13" t="s">
        <v>3143</v>
      </c>
      <c r="D2565" s="13" t="s">
        <v>3143</v>
      </c>
      <c r="E2565" s="13" t="s">
        <v>3143</v>
      </c>
    </row>
    <row r="2566" spans="1:5" ht="25.15" customHeight="1" thickTop="1" thickBot="1" x14ac:dyDescent="0.3">
      <c r="A2566" s="37" t="s">
        <v>3436</v>
      </c>
      <c r="B2566" s="13" t="s">
        <v>24</v>
      </c>
      <c r="C2566" s="13" t="s">
        <v>3143</v>
      </c>
      <c r="D2566" s="13" t="s">
        <v>26</v>
      </c>
      <c r="E2566" s="13" t="s">
        <v>6</v>
      </c>
    </row>
    <row r="2567" spans="1:5" ht="25.15" customHeight="1" thickTop="1" thickBot="1" x14ac:dyDescent="0.3">
      <c r="A2567" s="37" t="s">
        <v>3567</v>
      </c>
      <c r="B2567" s="13" t="s">
        <v>24</v>
      </c>
      <c r="C2567" s="13" t="s">
        <v>3143</v>
      </c>
      <c r="D2567" s="13" t="s">
        <v>3143</v>
      </c>
      <c r="E2567" s="13" t="s">
        <v>3143</v>
      </c>
    </row>
    <row r="2568" spans="1:5" ht="25.15" customHeight="1" thickTop="1" thickBot="1" x14ac:dyDescent="0.3">
      <c r="A2568" s="37" t="s">
        <v>2049</v>
      </c>
      <c r="B2568" s="13" t="s">
        <v>24</v>
      </c>
      <c r="C2568" s="13" t="s">
        <v>3143</v>
      </c>
      <c r="D2568" s="13" t="s">
        <v>3143</v>
      </c>
      <c r="E2568" s="13" t="s">
        <v>3143</v>
      </c>
    </row>
    <row r="2569" spans="1:5" ht="25.15" customHeight="1" thickTop="1" thickBot="1" x14ac:dyDescent="0.3">
      <c r="A2569" s="37" t="s">
        <v>2050</v>
      </c>
      <c r="B2569" s="13" t="s">
        <v>24</v>
      </c>
      <c r="C2569" s="13" t="s">
        <v>5</v>
      </c>
      <c r="D2569" s="13" t="s">
        <v>26</v>
      </c>
      <c r="E2569" s="13" t="s">
        <v>3143</v>
      </c>
    </row>
    <row r="2570" spans="1:5" ht="25.15" customHeight="1" thickTop="1" thickBot="1" x14ac:dyDescent="0.3">
      <c r="A2570" s="37" t="s">
        <v>3024</v>
      </c>
      <c r="B2570" s="13" t="s">
        <v>24</v>
      </c>
      <c r="C2570" s="13" t="s">
        <v>3143</v>
      </c>
      <c r="D2570" s="13" t="s">
        <v>3143</v>
      </c>
      <c r="E2570" s="13" t="s">
        <v>3143</v>
      </c>
    </row>
    <row r="2571" spans="1:5" ht="25.15" customHeight="1" thickTop="1" thickBot="1" x14ac:dyDescent="0.3">
      <c r="A2571" s="37" t="s">
        <v>3016</v>
      </c>
      <c r="B2571" s="13" t="s">
        <v>24</v>
      </c>
      <c r="C2571" s="13" t="s">
        <v>3143</v>
      </c>
      <c r="D2571" s="13" t="s">
        <v>26</v>
      </c>
      <c r="E2571" s="13" t="s">
        <v>3143</v>
      </c>
    </row>
    <row r="2572" spans="1:5" ht="25.15" customHeight="1" thickTop="1" thickBot="1" x14ac:dyDescent="0.3">
      <c r="A2572" s="37" t="s">
        <v>2051</v>
      </c>
      <c r="B2572" s="13" t="s">
        <v>24</v>
      </c>
      <c r="C2572" s="13" t="s">
        <v>3143</v>
      </c>
      <c r="D2572" s="13" t="s">
        <v>3143</v>
      </c>
      <c r="E2572" s="13" t="s">
        <v>3143</v>
      </c>
    </row>
    <row r="2573" spans="1:5" ht="25.15" customHeight="1" thickTop="1" thickBot="1" x14ac:dyDescent="0.3">
      <c r="A2573" s="37" t="s">
        <v>2052</v>
      </c>
      <c r="B2573" s="13" t="s">
        <v>24</v>
      </c>
      <c r="C2573" s="13" t="s">
        <v>3143</v>
      </c>
      <c r="D2573" s="13" t="s">
        <v>3143</v>
      </c>
      <c r="E2573" s="13" t="s">
        <v>3143</v>
      </c>
    </row>
    <row r="2574" spans="1:5" ht="25.15" customHeight="1" thickTop="1" thickBot="1" x14ac:dyDescent="0.3">
      <c r="A2574" s="37" t="s">
        <v>2053</v>
      </c>
      <c r="B2574" s="13" t="s">
        <v>37</v>
      </c>
      <c r="C2574" s="13" t="s">
        <v>3143</v>
      </c>
      <c r="D2574" s="13" t="s">
        <v>3143</v>
      </c>
      <c r="E2574" s="13" t="s">
        <v>3143</v>
      </c>
    </row>
    <row r="2575" spans="1:5" ht="25.15" customHeight="1" thickTop="1" thickBot="1" x14ac:dyDescent="0.3">
      <c r="A2575" s="37" t="s">
        <v>3227</v>
      </c>
      <c r="B2575" s="13" t="s">
        <v>37</v>
      </c>
      <c r="C2575" s="13" t="s">
        <v>3143</v>
      </c>
      <c r="D2575" s="13" t="s">
        <v>3143</v>
      </c>
      <c r="E2575" s="13" t="s">
        <v>3143</v>
      </c>
    </row>
    <row r="2576" spans="1:5" ht="25.15" customHeight="1" thickTop="1" thickBot="1" x14ac:dyDescent="0.3">
      <c r="A2576" s="37" t="s">
        <v>2054</v>
      </c>
      <c r="B2576" s="13" t="s">
        <v>47</v>
      </c>
      <c r="C2576" s="13" t="s">
        <v>3143</v>
      </c>
      <c r="D2576" s="13" t="s">
        <v>3143</v>
      </c>
      <c r="E2576" s="13" t="s">
        <v>3143</v>
      </c>
    </row>
    <row r="2577" spans="1:5" ht="25.15" customHeight="1" thickTop="1" thickBot="1" x14ac:dyDescent="0.3">
      <c r="A2577" s="37" t="s">
        <v>2055</v>
      </c>
      <c r="B2577" s="13" t="s">
        <v>61</v>
      </c>
      <c r="C2577" s="13" t="s">
        <v>3143</v>
      </c>
      <c r="D2577" s="13" t="s">
        <v>3143</v>
      </c>
      <c r="E2577" s="13" t="s">
        <v>3143</v>
      </c>
    </row>
    <row r="2578" spans="1:5" ht="25.15" customHeight="1" thickTop="1" thickBot="1" x14ac:dyDescent="0.3">
      <c r="A2578" s="37" t="s">
        <v>2056</v>
      </c>
      <c r="B2578" s="13" t="s">
        <v>24</v>
      </c>
      <c r="C2578" s="13" t="s">
        <v>3143</v>
      </c>
      <c r="D2578" s="13" t="s">
        <v>3143</v>
      </c>
      <c r="E2578" s="13" t="s">
        <v>3143</v>
      </c>
    </row>
    <row r="2579" spans="1:5" ht="25.15" customHeight="1" thickTop="1" thickBot="1" x14ac:dyDescent="0.3">
      <c r="A2579" s="37" t="s">
        <v>3575</v>
      </c>
      <c r="B2579" s="13" t="s">
        <v>24</v>
      </c>
      <c r="C2579" s="13" t="s">
        <v>3143</v>
      </c>
      <c r="D2579" s="13" t="s">
        <v>3143</v>
      </c>
      <c r="E2579" s="13" t="s">
        <v>6</v>
      </c>
    </row>
    <row r="2580" spans="1:5" ht="25.15" customHeight="1" thickTop="1" thickBot="1" x14ac:dyDescent="0.3">
      <c r="A2580" s="37" t="s">
        <v>3109</v>
      </c>
      <c r="B2580" s="13" t="s">
        <v>29</v>
      </c>
      <c r="C2580" s="13" t="s">
        <v>3143</v>
      </c>
      <c r="D2580" s="13" t="s">
        <v>3143</v>
      </c>
      <c r="E2580" s="13" t="s">
        <v>3143</v>
      </c>
    </row>
    <row r="2581" spans="1:5" ht="25.15" customHeight="1" thickTop="1" thickBot="1" x14ac:dyDescent="0.3">
      <c r="A2581" s="37" t="s">
        <v>3438</v>
      </c>
      <c r="B2581" s="13" t="s">
        <v>37</v>
      </c>
      <c r="C2581" s="13" t="s">
        <v>3143</v>
      </c>
      <c r="D2581" s="13" t="s">
        <v>3143</v>
      </c>
      <c r="E2581" s="13" t="s">
        <v>6</v>
      </c>
    </row>
    <row r="2582" spans="1:5" ht="25.15" customHeight="1" thickTop="1" thickBot="1" x14ac:dyDescent="0.3">
      <c r="A2582" s="37" t="s">
        <v>2057</v>
      </c>
      <c r="B2582" s="13" t="s">
        <v>24</v>
      </c>
      <c r="C2582" s="13" t="s">
        <v>3143</v>
      </c>
      <c r="D2582" s="13" t="s">
        <v>26</v>
      </c>
      <c r="E2582" s="13" t="s">
        <v>3143</v>
      </c>
    </row>
    <row r="2583" spans="1:5" ht="25.15" customHeight="1" thickTop="1" thickBot="1" x14ac:dyDescent="0.3">
      <c r="A2583" s="37" t="s">
        <v>3255</v>
      </c>
      <c r="B2583" s="13" t="s">
        <v>37</v>
      </c>
      <c r="C2583" s="13" t="s">
        <v>3143</v>
      </c>
      <c r="D2583" s="13" t="s">
        <v>3143</v>
      </c>
      <c r="E2583" s="13" t="s">
        <v>3143</v>
      </c>
    </row>
    <row r="2584" spans="1:5" ht="25.15" customHeight="1" thickTop="1" thickBot="1" x14ac:dyDescent="0.3">
      <c r="A2584" s="37" t="s">
        <v>2058</v>
      </c>
      <c r="B2584" s="13" t="s">
        <v>24</v>
      </c>
      <c r="C2584" s="13" t="s">
        <v>3143</v>
      </c>
      <c r="D2584" s="13" t="s">
        <v>3143</v>
      </c>
      <c r="E2584" s="13" t="s">
        <v>3143</v>
      </c>
    </row>
    <row r="2585" spans="1:5" ht="25.15" customHeight="1" thickTop="1" thickBot="1" x14ac:dyDescent="0.3">
      <c r="A2585" s="37" t="s">
        <v>2059</v>
      </c>
      <c r="B2585" s="13" t="s">
        <v>24</v>
      </c>
      <c r="C2585" s="13" t="s">
        <v>3143</v>
      </c>
      <c r="D2585" s="13" t="s">
        <v>26</v>
      </c>
      <c r="E2585" s="13" t="s">
        <v>3143</v>
      </c>
    </row>
    <row r="2586" spans="1:5" ht="25.15" customHeight="1" thickTop="1" thickBot="1" x14ac:dyDescent="0.3">
      <c r="A2586" s="37" t="s">
        <v>3084</v>
      </c>
      <c r="B2586" s="13" t="s">
        <v>47</v>
      </c>
      <c r="C2586" s="13" t="s">
        <v>3143</v>
      </c>
      <c r="D2586" s="13" t="s">
        <v>26</v>
      </c>
      <c r="E2586" s="13" t="s">
        <v>3143</v>
      </c>
    </row>
    <row r="2587" spans="1:5" ht="25.15" customHeight="1" thickTop="1" thickBot="1" x14ac:dyDescent="0.3">
      <c r="A2587" s="37" t="s">
        <v>2060</v>
      </c>
      <c r="B2587" s="13" t="s">
        <v>47</v>
      </c>
      <c r="C2587" s="13" t="s">
        <v>3143</v>
      </c>
      <c r="D2587" s="13" t="s">
        <v>26</v>
      </c>
      <c r="E2587" s="13" t="s">
        <v>3143</v>
      </c>
    </row>
    <row r="2588" spans="1:5" ht="25.15" customHeight="1" thickTop="1" thickBot="1" x14ac:dyDescent="0.3">
      <c r="A2588" s="37" t="s">
        <v>2061</v>
      </c>
      <c r="B2588" s="13" t="s">
        <v>24</v>
      </c>
      <c r="C2588" s="13" t="s">
        <v>3143</v>
      </c>
      <c r="D2588" s="13" t="s">
        <v>26</v>
      </c>
      <c r="E2588" s="13" t="s">
        <v>3143</v>
      </c>
    </row>
    <row r="2589" spans="1:5" ht="25.15" customHeight="1" thickTop="1" thickBot="1" x14ac:dyDescent="0.3">
      <c r="A2589" s="37" t="s">
        <v>3065</v>
      </c>
      <c r="B2589" s="13" t="s">
        <v>47</v>
      </c>
      <c r="C2589" s="13" t="s">
        <v>3143</v>
      </c>
      <c r="D2589" s="13" t="s">
        <v>26</v>
      </c>
      <c r="E2589" s="13" t="s">
        <v>3143</v>
      </c>
    </row>
    <row r="2590" spans="1:5" ht="25.15" customHeight="1" thickTop="1" thickBot="1" x14ac:dyDescent="0.3">
      <c r="A2590" s="37" t="s">
        <v>2062</v>
      </c>
      <c r="B2590" s="13" t="s">
        <v>47</v>
      </c>
      <c r="C2590" s="13" t="s">
        <v>3143</v>
      </c>
      <c r="D2590" s="13" t="s">
        <v>3143</v>
      </c>
      <c r="E2590" s="13" t="s">
        <v>3143</v>
      </c>
    </row>
    <row r="2591" spans="1:5" ht="25.15" customHeight="1" thickTop="1" thickBot="1" x14ac:dyDescent="0.3">
      <c r="A2591" s="37" t="s">
        <v>2063</v>
      </c>
      <c r="B2591" s="13" t="s">
        <v>24</v>
      </c>
      <c r="C2591" s="13" t="s">
        <v>3143</v>
      </c>
      <c r="D2591" s="13" t="s">
        <v>3143</v>
      </c>
      <c r="E2591" s="13" t="s">
        <v>3143</v>
      </c>
    </row>
    <row r="2592" spans="1:5" ht="25.15" customHeight="1" thickTop="1" thickBot="1" x14ac:dyDescent="0.3">
      <c r="A2592" s="37" t="s">
        <v>2064</v>
      </c>
      <c r="B2592" s="13" t="s">
        <v>37</v>
      </c>
      <c r="C2592" s="13" t="s">
        <v>3143</v>
      </c>
      <c r="D2592" s="13" t="s">
        <v>3143</v>
      </c>
      <c r="E2592" s="13" t="s">
        <v>3143</v>
      </c>
    </row>
    <row r="2593" spans="1:5" ht="25.15" customHeight="1" thickTop="1" thickBot="1" x14ac:dyDescent="0.3">
      <c r="A2593" s="37" t="s">
        <v>2065</v>
      </c>
      <c r="B2593" s="13" t="s">
        <v>61</v>
      </c>
      <c r="C2593" s="13" t="s">
        <v>3143</v>
      </c>
      <c r="D2593" s="13" t="s">
        <v>3143</v>
      </c>
      <c r="E2593" s="13" t="s">
        <v>3143</v>
      </c>
    </row>
    <row r="2594" spans="1:5" ht="25.15" customHeight="1" thickTop="1" thickBot="1" x14ac:dyDescent="0.3">
      <c r="A2594" s="37" t="s">
        <v>2066</v>
      </c>
      <c r="B2594" s="13" t="s">
        <v>24</v>
      </c>
      <c r="C2594" s="13" t="s">
        <v>3143</v>
      </c>
      <c r="D2594" s="13" t="s">
        <v>3143</v>
      </c>
      <c r="E2594" s="13" t="s">
        <v>3143</v>
      </c>
    </row>
    <row r="2595" spans="1:5" ht="25.15" customHeight="1" thickTop="1" thickBot="1" x14ac:dyDescent="0.3">
      <c r="A2595" s="37" t="s">
        <v>3053</v>
      </c>
      <c r="B2595" s="13" t="s">
        <v>61</v>
      </c>
      <c r="C2595" s="13" t="s">
        <v>3143</v>
      </c>
      <c r="D2595" s="13" t="s">
        <v>3143</v>
      </c>
      <c r="E2595" s="13" t="s">
        <v>3143</v>
      </c>
    </row>
    <row r="2596" spans="1:5" ht="25.15" customHeight="1" thickTop="1" thickBot="1" x14ac:dyDescent="0.3">
      <c r="A2596" s="37" t="s">
        <v>2067</v>
      </c>
      <c r="B2596" s="13" t="s">
        <v>37</v>
      </c>
      <c r="C2596" s="13" t="s">
        <v>3143</v>
      </c>
      <c r="D2596" s="13" t="s">
        <v>3143</v>
      </c>
      <c r="E2596" s="13" t="s">
        <v>3143</v>
      </c>
    </row>
    <row r="2597" spans="1:5" ht="25.15" customHeight="1" thickTop="1" thickBot="1" x14ac:dyDescent="0.3">
      <c r="A2597" s="37" t="s">
        <v>2068</v>
      </c>
      <c r="B2597" s="13" t="s">
        <v>29</v>
      </c>
      <c r="C2597" s="13" t="s">
        <v>3143</v>
      </c>
      <c r="D2597" s="13" t="s">
        <v>3143</v>
      </c>
      <c r="E2597" s="13" t="s">
        <v>3143</v>
      </c>
    </row>
    <row r="2598" spans="1:5" ht="25.15" customHeight="1" thickTop="1" thickBot="1" x14ac:dyDescent="0.3">
      <c r="A2598" s="37" t="s">
        <v>2069</v>
      </c>
      <c r="B2598" s="13" t="s">
        <v>37</v>
      </c>
      <c r="C2598" s="13" t="s">
        <v>3143</v>
      </c>
      <c r="D2598" s="13" t="s">
        <v>3143</v>
      </c>
      <c r="E2598" s="13" t="s">
        <v>3143</v>
      </c>
    </row>
    <row r="2599" spans="1:5" ht="25.15" customHeight="1" thickTop="1" thickBot="1" x14ac:dyDescent="0.3">
      <c r="A2599" s="37" t="s">
        <v>2070</v>
      </c>
      <c r="B2599" s="13" t="s">
        <v>24</v>
      </c>
      <c r="C2599" s="13" t="s">
        <v>3143</v>
      </c>
      <c r="D2599" s="13" t="s">
        <v>3143</v>
      </c>
      <c r="E2599" s="13" t="s">
        <v>3143</v>
      </c>
    </row>
    <row r="2600" spans="1:5" ht="25.15" customHeight="1" thickTop="1" thickBot="1" x14ac:dyDescent="0.3">
      <c r="A2600" s="37" t="s">
        <v>2071</v>
      </c>
      <c r="B2600" s="13" t="s">
        <v>37</v>
      </c>
      <c r="C2600" s="13" t="s">
        <v>3143</v>
      </c>
      <c r="D2600" s="13" t="s">
        <v>3143</v>
      </c>
      <c r="E2600" s="13" t="s">
        <v>3143</v>
      </c>
    </row>
    <row r="2601" spans="1:5" ht="25.15" customHeight="1" thickTop="1" thickBot="1" x14ac:dyDescent="0.3">
      <c r="A2601" s="37" t="s">
        <v>3439</v>
      </c>
      <c r="B2601" s="13" t="s">
        <v>24</v>
      </c>
      <c r="C2601" s="13" t="s">
        <v>3143</v>
      </c>
      <c r="D2601" s="13" t="s">
        <v>3143</v>
      </c>
      <c r="E2601" s="13" t="s">
        <v>6</v>
      </c>
    </row>
    <row r="2602" spans="1:5" ht="25.15" customHeight="1" thickTop="1" thickBot="1" x14ac:dyDescent="0.3">
      <c r="A2602" s="37" t="s">
        <v>3670</v>
      </c>
      <c r="B2602" s="13" t="s">
        <v>47</v>
      </c>
      <c r="C2602" s="13" t="s">
        <v>3143</v>
      </c>
      <c r="D2602" s="13" t="s">
        <v>26</v>
      </c>
      <c r="E2602" s="13" t="s">
        <v>3143</v>
      </c>
    </row>
    <row r="2603" spans="1:5" ht="25.15" customHeight="1" thickTop="1" thickBot="1" x14ac:dyDescent="0.3">
      <c r="A2603" s="37" t="s">
        <v>2072</v>
      </c>
      <c r="B2603" s="13" t="s">
        <v>37</v>
      </c>
      <c r="C2603" s="13" t="s">
        <v>3143</v>
      </c>
      <c r="D2603" s="13" t="s">
        <v>3143</v>
      </c>
      <c r="E2603" s="13" t="s">
        <v>3143</v>
      </c>
    </row>
    <row r="2604" spans="1:5" ht="25.15" customHeight="1" thickTop="1" thickBot="1" x14ac:dyDescent="0.3">
      <c r="A2604" s="37" t="s">
        <v>2073</v>
      </c>
      <c r="B2604" s="13" t="s">
        <v>37</v>
      </c>
      <c r="C2604" s="13" t="s">
        <v>3143</v>
      </c>
      <c r="D2604" s="13" t="s">
        <v>3143</v>
      </c>
      <c r="E2604" s="13" t="s">
        <v>3143</v>
      </c>
    </row>
    <row r="2605" spans="1:5" ht="25.15" customHeight="1" thickTop="1" thickBot="1" x14ac:dyDescent="0.3">
      <c r="A2605" s="37" t="s">
        <v>3165</v>
      </c>
      <c r="B2605" s="13" t="s">
        <v>37</v>
      </c>
      <c r="C2605" s="13" t="s">
        <v>3143</v>
      </c>
      <c r="D2605" s="13" t="s">
        <v>3143</v>
      </c>
      <c r="E2605" s="13" t="s">
        <v>3143</v>
      </c>
    </row>
    <row r="2606" spans="1:5" ht="25.15" customHeight="1" thickTop="1" thickBot="1" x14ac:dyDescent="0.3">
      <c r="A2606" s="37" t="s">
        <v>2074</v>
      </c>
      <c r="B2606" s="13" t="s">
        <v>37</v>
      </c>
      <c r="C2606" s="13" t="s">
        <v>3143</v>
      </c>
      <c r="D2606" s="13" t="s">
        <v>3143</v>
      </c>
      <c r="E2606" s="13" t="s">
        <v>3143</v>
      </c>
    </row>
    <row r="2607" spans="1:5" ht="25.15" customHeight="1" thickTop="1" thickBot="1" x14ac:dyDescent="0.3">
      <c r="A2607" s="37" t="s">
        <v>2075</v>
      </c>
      <c r="B2607" s="13" t="s">
        <v>24</v>
      </c>
      <c r="C2607" s="13" t="s">
        <v>3143</v>
      </c>
      <c r="D2607" s="13" t="s">
        <v>3143</v>
      </c>
      <c r="E2607" s="13" t="s">
        <v>3143</v>
      </c>
    </row>
    <row r="2608" spans="1:5" ht="25.15" customHeight="1" thickTop="1" thickBot="1" x14ac:dyDescent="0.3">
      <c r="A2608" s="37" t="s">
        <v>2076</v>
      </c>
      <c r="B2608" s="13" t="s">
        <v>24</v>
      </c>
      <c r="C2608" s="13" t="s">
        <v>3143</v>
      </c>
      <c r="D2608" s="13" t="s">
        <v>3143</v>
      </c>
      <c r="E2608" s="13" t="s">
        <v>3143</v>
      </c>
    </row>
    <row r="2609" spans="1:5" ht="25.15" customHeight="1" thickTop="1" thickBot="1" x14ac:dyDescent="0.3">
      <c r="A2609" s="37" t="s">
        <v>2077</v>
      </c>
      <c r="B2609" s="13" t="s">
        <v>24</v>
      </c>
      <c r="C2609" s="13" t="s">
        <v>3143</v>
      </c>
      <c r="D2609" s="13" t="s">
        <v>3143</v>
      </c>
      <c r="E2609" s="13" t="s">
        <v>3143</v>
      </c>
    </row>
    <row r="2610" spans="1:5" ht="25.15" customHeight="1" thickTop="1" thickBot="1" x14ac:dyDescent="0.3">
      <c r="A2610" s="37" t="s">
        <v>2078</v>
      </c>
      <c r="B2610" s="13" t="s">
        <v>24</v>
      </c>
      <c r="C2610" s="13" t="s">
        <v>3143</v>
      </c>
      <c r="D2610" s="13" t="s">
        <v>3143</v>
      </c>
      <c r="E2610" s="13" t="s">
        <v>3143</v>
      </c>
    </row>
    <row r="2611" spans="1:5" ht="25.15" customHeight="1" thickTop="1" thickBot="1" x14ac:dyDescent="0.3">
      <c r="A2611" s="37" t="s">
        <v>2079</v>
      </c>
      <c r="B2611" s="13" t="s">
        <v>37</v>
      </c>
      <c r="C2611" s="13" t="s">
        <v>5</v>
      </c>
      <c r="D2611" s="13" t="s">
        <v>3143</v>
      </c>
      <c r="E2611" s="13" t="s">
        <v>3143</v>
      </c>
    </row>
    <row r="2612" spans="1:5" ht="25.15" customHeight="1" thickTop="1" thickBot="1" x14ac:dyDescent="0.3">
      <c r="A2612" s="37" t="s">
        <v>2080</v>
      </c>
      <c r="B2612" s="13" t="s">
        <v>37</v>
      </c>
      <c r="C2612" s="13" t="s">
        <v>3143</v>
      </c>
      <c r="D2612" s="13" t="s">
        <v>3143</v>
      </c>
      <c r="E2612" s="13" t="s">
        <v>3143</v>
      </c>
    </row>
    <row r="2613" spans="1:5" ht="25.15" customHeight="1" thickTop="1" thickBot="1" x14ac:dyDescent="0.3">
      <c r="A2613" s="37" t="s">
        <v>2081</v>
      </c>
      <c r="B2613" s="13" t="s">
        <v>24</v>
      </c>
      <c r="C2613" s="13" t="s">
        <v>3143</v>
      </c>
      <c r="D2613" s="13" t="s">
        <v>3143</v>
      </c>
      <c r="E2613" s="13" t="s">
        <v>3143</v>
      </c>
    </row>
    <row r="2614" spans="1:5" ht="25.15" customHeight="1" thickTop="1" thickBot="1" x14ac:dyDescent="0.3">
      <c r="A2614" s="37" t="s">
        <v>2082</v>
      </c>
      <c r="B2614" s="13" t="s">
        <v>47</v>
      </c>
      <c r="C2614" s="13" t="s">
        <v>3143</v>
      </c>
      <c r="D2614" s="13" t="s">
        <v>3143</v>
      </c>
      <c r="E2614" s="13" t="s">
        <v>3143</v>
      </c>
    </row>
    <row r="2615" spans="1:5" ht="25.15" customHeight="1" thickTop="1" thickBot="1" x14ac:dyDescent="0.3">
      <c r="A2615" s="37" t="s">
        <v>2083</v>
      </c>
      <c r="B2615" s="13" t="s">
        <v>61</v>
      </c>
      <c r="C2615" s="13" t="s">
        <v>3143</v>
      </c>
      <c r="D2615" s="13" t="s">
        <v>3143</v>
      </c>
      <c r="E2615" s="13" t="s">
        <v>3143</v>
      </c>
    </row>
    <row r="2616" spans="1:5" ht="25.15" customHeight="1" thickTop="1" thickBot="1" x14ac:dyDescent="0.3">
      <c r="A2616" s="37" t="s">
        <v>3120</v>
      </c>
      <c r="B2616" s="13" t="s">
        <v>37</v>
      </c>
      <c r="C2616" s="13" t="s">
        <v>3143</v>
      </c>
      <c r="D2616" s="13" t="s">
        <v>3143</v>
      </c>
      <c r="E2616" s="13" t="s">
        <v>3143</v>
      </c>
    </row>
    <row r="2617" spans="1:5" ht="25.15" customHeight="1" thickTop="1" thickBot="1" x14ac:dyDescent="0.3">
      <c r="A2617" s="37" t="s">
        <v>2084</v>
      </c>
      <c r="B2617" s="13" t="s">
        <v>29</v>
      </c>
      <c r="C2617" s="13" t="s">
        <v>3143</v>
      </c>
      <c r="D2617" s="13" t="s">
        <v>3143</v>
      </c>
      <c r="E2617" s="13" t="s">
        <v>3143</v>
      </c>
    </row>
    <row r="2618" spans="1:5" ht="25.15" customHeight="1" thickTop="1" thickBot="1" x14ac:dyDescent="0.3">
      <c r="A2618" s="37" t="s">
        <v>2085</v>
      </c>
      <c r="B2618" s="13" t="s">
        <v>24</v>
      </c>
      <c r="C2618" s="13" t="s">
        <v>3143</v>
      </c>
      <c r="D2618" s="13" t="s">
        <v>3143</v>
      </c>
      <c r="E2618" s="13" t="s">
        <v>3143</v>
      </c>
    </row>
    <row r="2619" spans="1:5" ht="25.15" customHeight="1" thickTop="1" thickBot="1" x14ac:dyDescent="0.3">
      <c r="A2619" s="37" t="s">
        <v>2086</v>
      </c>
      <c r="B2619" s="13" t="s">
        <v>37</v>
      </c>
      <c r="C2619" s="13" t="s">
        <v>5</v>
      </c>
      <c r="D2619" s="13" t="s">
        <v>3143</v>
      </c>
      <c r="E2619" s="13" t="s">
        <v>3143</v>
      </c>
    </row>
    <row r="2620" spans="1:5" ht="25.15" customHeight="1" thickTop="1" thickBot="1" x14ac:dyDescent="0.3">
      <c r="A2620" s="37" t="s">
        <v>2087</v>
      </c>
      <c r="B2620" s="13" t="s">
        <v>24</v>
      </c>
      <c r="C2620" s="13" t="s">
        <v>3143</v>
      </c>
      <c r="D2620" s="13" t="s">
        <v>3143</v>
      </c>
      <c r="E2620" s="13" t="s">
        <v>3143</v>
      </c>
    </row>
    <row r="2621" spans="1:5" ht="25.15" customHeight="1" thickTop="1" thickBot="1" x14ac:dyDescent="0.3">
      <c r="A2621" s="37" t="s">
        <v>2088</v>
      </c>
      <c r="B2621" s="13" t="s">
        <v>24</v>
      </c>
      <c r="C2621" s="13" t="s">
        <v>3143</v>
      </c>
      <c r="D2621" s="13" t="s">
        <v>3143</v>
      </c>
      <c r="E2621" s="13" t="s">
        <v>3143</v>
      </c>
    </row>
    <row r="2622" spans="1:5" ht="25.15" customHeight="1" thickTop="1" thickBot="1" x14ac:dyDescent="0.3">
      <c r="A2622" s="37" t="s">
        <v>2089</v>
      </c>
      <c r="B2622" s="13" t="s">
        <v>37</v>
      </c>
      <c r="C2622" s="13" t="s">
        <v>3143</v>
      </c>
      <c r="D2622" s="13" t="s">
        <v>3143</v>
      </c>
      <c r="E2622" s="13" t="s">
        <v>3143</v>
      </c>
    </row>
    <row r="2623" spans="1:5" ht="25.15" customHeight="1" thickTop="1" thickBot="1" x14ac:dyDescent="0.3">
      <c r="A2623" s="37" t="s">
        <v>2090</v>
      </c>
      <c r="B2623" s="13" t="s">
        <v>29</v>
      </c>
      <c r="C2623" s="13" t="s">
        <v>3143</v>
      </c>
      <c r="D2623" s="13" t="s">
        <v>3143</v>
      </c>
      <c r="E2623" s="13" t="s">
        <v>3143</v>
      </c>
    </row>
    <row r="2624" spans="1:5" ht="25.15" customHeight="1" thickTop="1" thickBot="1" x14ac:dyDescent="0.3">
      <c r="A2624" s="37" t="s">
        <v>2091</v>
      </c>
      <c r="B2624" s="13" t="s">
        <v>24</v>
      </c>
      <c r="C2624" s="13" t="s">
        <v>3143</v>
      </c>
      <c r="D2624" s="13" t="s">
        <v>3143</v>
      </c>
      <c r="E2624" s="13" t="s">
        <v>3143</v>
      </c>
    </row>
    <row r="2625" spans="1:5" ht="25.15" customHeight="1" thickTop="1" thickBot="1" x14ac:dyDescent="0.3">
      <c r="A2625" s="37" t="s">
        <v>2092</v>
      </c>
      <c r="B2625" s="13" t="s">
        <v>37</v>
      </c>
      <c r="C2625" s="13" t="s">
        <v>3143</v>
      </c>
      <c r="D2625" s="13" t="s">
        <v>3143</v>
      </c>
      <c r="E2625" s="13" t="s">
        <v>3143</v>
      </c>
    </row>
    <row r="2626" spans="1:5" ht="25.15" customHeight="1" thickTop="1" thickBot="1" x14ac:dyDescent="0.3">
      <c r="A2626" s="37" t="s">
        <v>2093</v>
      </c>
      <c r="B2626" s="13" t="s">
        <v>24</v>
      </c>
      <c r="C2626" s="13" t="s">
        <v>3143</v>
      </c>
      <c r="D2626" s="13" t="s">
        <v>3143</v>
      </c>
      <c r="E2626" s="13" t="s">
        <v>3143</v>
      </c>
    </row>
    <row r="2627" spans="1:5" ht="25.15" customHeight="1" thickTop="1" thickBot="1" x14ac:dyDescent="0.3">
      <c r="A2627" s="37" t="s">
        <v>2094</v>
      </c>
      <c r="B2627" s="13" t="s">
        <v>24</v>
      </c>
      <c r="C2627" s="13" t="s">
        <v>3143</v>
      </c>
      <c r="D2627" s="13" t="s">
        <v>26</v>
      </c>
      <c r="E2627" s="13" t="s">
        <v>3143</v>
      </c>
    </row>
    <row r="2628" spans="1:5" ht="25.15" customHeight="1" thickTop="1" thickBot="1" x14ac:dyDescent="0.3">
      <c r="A2628" s="37" t="s">
        <v>2095</v>
      </c>
      <c r="B2628" s="13" t="s">
        <v>37</v>
      </c>
      <c r="C2628" s="13" t="s">
        <v>3143</v>
      </c>
      <c r="D2628" s="13" t="s">
        <v>3143</v>
      </c>
      <c r="E2628" s="13" t="s">
        <v>3143</v>
      </c>
    </row>
    <row r="2629" spans="1:5" ht="25.15" customHeight="1" thickTop="1" thickBot="1" x14ac:dyDescent="0.3">
      <c r="A2629" s="37" t="s">
        <v>3559</v>
      </c>
      <c r="B2629" s="13" t="s">
        <v>24</v>
      </c>
      <c r="C2629" s="13" t="s">
        <v>3143</v>
      </c>
      <c r="D2629" s="13" t="s">
        <v>26</v>
      </c>
      <c r="E2629" s="13" t="s">
        <v>3143</v>
      </c>
    </row>
    <row r="2630" spans="1:5" ht="25.15" customHeight="1" thickTop="1" thickBot="1" x14ac:dyDescent="0.3">
      <c r="A2630" s="37" t="s">
        <v>2096</v>
      </c>
      <c r="B2630" s="13" t="s">
        <v>61</v>
      </c>
      <c r="C2630" s="13" t="s">
        <v>3143</v>
      </c>
      <c r="D2630" s="13" t="s">
        <v>3143</v>
      </c>
      <c r="E2630" s="13" t="s">
        <v>3143</v>
      </c>
    </row>
    <row r="2631" spans="1:5" ht="25.15" customHeight="1" thickTop="1" thickBot="1" x14ac:dyDescent="0.3">
      <c r="A2631" s="37" t="s">
        <v>2097</v>
      </c>
      <c r="B2631" s="13" t="s">
        <v>47</v>
      </c>
      <c r="C2631" s="13" t="s">
        <v>3143</v>
      </c>
      <c r="D2631" s="13" t="s">
        <v>3143</v>
      </c>
      <c r="E2631" s="13" t="s">
        <v>3143</v>
      </c>
    </row>
    <row r="2632" spans="1:5" ht="25.15" customHeight="1" thickTop="1" thickBot="1" x14ac:dyDescent="0.3">
      <c r="A2632" s="37" t="s">
        <v>2098</v>
      </c>
      <c r="B2632" s="101" t="s">
        <v>47</v>
      </c>
      <c r="C2632" s="101" t="s">
        <v>3143</v>
      </c>
      <c r="D2632" s="101" t="s">
        <v>26</v>
      </c>
      <c r="E2632" s="102" t="s">
        <v>3143</v>
      </c>
    </row>
    <row r="2633" spans="1:5" ht="25.15" customHeight="1" thickTop="1" thickBot="1" x14ac:dyDescent="0.3">
      <c r="A2633" s="37" t="s">
        <v>2099</v>
      </c>
      <c r="B2633" s="13" t="s">
        <v>61</v>
      </c>
      <c r="C2633" s="13" t="s">
        <v>3143</v>
      </c>
      <c r="D2633" s="13" t="s">
        <v>3143</v>
      </c>
      <c r="E2633" s="13" t="s">
        <v>3143</v>
      </c>
    </row>
    <row r="2634" spans="1:5" ht="25.15" customHeight="1" thickTop="1" thickBot="1" x14ac:dyDescent="0.3">
      <c r="A2634" s="37" t="s">
        <v>2100</v>
      </c>
      <c r="B2634" s="101" t="s">
        <v>24</v>
      </c>
      <c r="C2634" s="101" t="s">
        <v>3143</v>
      </c>
      <c r="D2634" s="101" t="s">
        <v>3143</v>
      </c>
      <c r="E2634" s="102" t="s">
        <v>3143</v>
      </c>
    </row>
    <row r="2635" spans="1:5" ht="25.15" customHeight="1" thickTop="1" thickBot="1" x14ac:dyDescent="0.3">
      <c r="A2635" s="37" t="s">
        <v>2101</v>
      </c>
      <c r="B2635" s="13" t="s">
        <v>24</v>
      </c>
      <c r="C2635" s="13" t="s">
        <v>3143</v>
      </c>
      <c r="D2635" s="13" t="s">
        <v>26</v>
      </c>
      <c r="E2635" s="13" t="s">
        <v>3143</v>
      </c>
    </row>
    <row r="2636" spans="1:5" ht="25.15" customHeight="1" thickTop="1" thickBot="1" x14ac:dyDescent="0.3">
      <c r="A2636" s="37" t="s">
        <v>2102</v>
      </c>
      <c r="B2636" s="13" t="s">
        <v>47</v>
      </c>
      <c r="C2636" s="13" t="s">
        <v>3143</v>
      </c>
      <c r="D2636" s="13" t="s">
        <v>26</v>
      </c>
      <c r="E2636" s="13" t="s">
        <v>3143</v>
      </c>
    </row>
    <row r="2637" spans="1:5" ht="25.15" customHeight="1" thickTop="1" thickBot="1" x14ac:dyDescent="0.3">
      <c r="A2637" s="37" t="s">
        <v>2103</v>
      </c>
      <c r="B2637" s="13" t="s">
        <v>37</v>
      </c>
      <c r="C2637" s="13" t="s">
        <v>3143</v>
      </c>
      <c r="D2637" s="13" t="s">
        <v>3143</v>
      </c>
      <c r="E2637" s="13" t="s">
        <v>3143</v>
      </c>
    </row>
    <row r="2638" spans="1:5" ht="25.15" customHeight="1" thickTop="1" thickBot="1" x14ac:dyDescent="0.3">
      <c r="A2638" s="37" t="s">
        <v>2104</v>
      </c>
      <c r="B2638" s="13" t="s">
        <v>37</v>
      </c>
      <c r="C2638" s="13" t="s">
        <v>3143</v>
      </c>
      <c r="D2638" s="13" t="s">
        <v>3143</v>
      </c>
      <c r="E2638" s="13" t="s">
        <v>3143</v>
      </c>
    </row>
    <row r="2639" spans="1:5" ht="25.15" customHeight="1" thickTop="1" thickBot="1" x14ac:dyDescent="0.3">
      <c r="A2639" s="37" t="s">
        <v>2105</v>
      </c>
      <c r="B2639" s="101" t="s">
        <v>37</v>
      </c>
      <c r="C2639" s="101" t="s">
        <v>3143</v>
      </c>
      <c r="D2639" s="101" t="s">
        <v>3143</v>
      </c>
      <c r="E2639" s="102" t="s">
        <v>3143</v>
      </c>
    </row>
    <row r="2640" spans="1:5" ht="25.15" customHeight="1" thickTop="1" thickBot="1" x14ac:dyDescent="0.3">
      <c r="A2640" s="37" t="s">
        <v>2106</v>
      </c>
      <c r="B2640" s="13" t="s">
        <v>24</v>
      </c>
      <c r="C2640" s="13" t="s">
        <v>3143</v>
      </c>
      <c r="D2640" s="13" t="s">
        <v>3143</v>
      </c>
      <c r="E2640" s="13" t="s">
        <v>3143</v>
      </c>
    </row>
    <row r="2641" spans="1:5" ht="25.15" customHeight="1" thickTop="1" thickBot="1" x14ac:dyDescent="0.3">
      <c r="A2641" s="37" t="s">
        <v>2107</v>
      </c>
      <c r="B2641" s="13" t="s">
        <v>24</v>
      </c>
      <c r="C2641" s="13" t="s">
        <v>3143</v>
      </c>
      <c r="D2641" s="13" t="s">
        <v>3143</v>
      </c>
      <c r="E2641" s="13" t="s">
        <v>3143</v>
      </c>
    </row>
    <row r="2642" spans="1:5" ht="25.15" customHeight="1" thickTop="1" thickBot="1" x14ac:dyDescent="0.3">
      <c r="A2642" s="37" t="s">
        <v>2108</v>
      </c>
      <c r="B2642" s="13" t="s">
        <v>24</v>
      </c>
      <c r="C2642" s="13" t="s">
        <v>3143</v>
      </c>
      <c r="D2642" s="13" t="s">
        <v>3143</v>
      </c>
      <c r="E2642" s="13" t="s">
        <v>3143</v>
      </c>
    </row>
    <row r="2643" spans="1:5" ht="25.15" customHeight="1" thickTop="1" thickBot="1" x14ac:dyDescent="0.3">
      <c r="A2643" s="37" t="s">
        <v>2895</v>
      </c>
      <c r="B2643" s="101" t="s">
        <v>24</v>
      </c>
      <c r="C2643" s="101" t="s">
        <v>3143</v>
      </c>
      <c r="D2643" s="101" t="s">
        <v>3143</v>
      </c>
      <c r="E2643" s="102" t="s">
        <v>3143</v>
      </c>
    </row>
    <row r="2644" spans="1:5" ht="25.15" customHeight="1" thickTop="1" thickBot="1" x14ac:dyDescent="0.3">
      <c r="A2644" s="37" t="s">
        <v>2914</v>
      </c>
      <c r="B2644" s="13" t="s">
        <v>24</v>
      </c>
      <c r="C2644" s="13" t="s">
        <v>3143</v>
      </c>
      <c r="D2644" s="13" t="s">
        <v>26</v>
      </c>
      <c r="E2644" s="13" t="s">
        <v>3143</v>
      </c>
    </row>
    <row r="2645" spans="1:5" ht="25.15" customHeight="1" thickTop="1" thickBot="1" x14ac:dyDescent="0.3">
      <c r="A2645" s="37" t="s">
        <v>2109</v>
      </c>
      <c r="B2645" s="13" t="s">
        <v>61</v>
      </c>
      <c r="C2645" s="13" t="s">
        <v>3143</v>
      </c>
      <c r="D2645" s="13" t="s">
        <v>3143</v>
      </c>
      <c r="E2645" s="13" t="s">
        <v>3143</v>
      </c>
    </row>
    <row r="2646" spans="1:5" ht="25.15" customHeight="1" thickTop="1" thickBot="1" x14ac:dyDescent="0.3">
      <c r="A2646" s="37" t="s">
        <v>2970</v>
      </c>
      <c r="B2646" s="13" t="s">
        <v>24</v>
      </c>
      <c r="C2646" s="13" t="s">
        <v>3143</v>
      </c>
      <c r="D2646" s="13" t="s">
        <v>3143</v>
      </c>
      <c r="E2646" s="13" t="s">
        <v>3143</v>
      </c>
    </row>
    <row r="2647" spans="1:5" ht="25.15" customHeight="1" thickTop="1" thickBot="1" x14ac:dyDescent="0.3">
      <c r="A2647" s="37" t="s">
        <v>2110</v>
      </c>
      <c r="B2647" s="13" t="s">
        <v>37</v>
      </c>
      <c r="C2647" s="13" t="s">
        <v>3143</v>
      </c>
      <c r="D2647" s="13" t="s">
        <v>3143</v>
      </c>
      <c r="E2647" s="13" t="s">
        <v>3143</v>
      </c>
    </row>
    <row r="2648" spans="1:5" ht="25.15" customHeight="1" thickTop="1" thickBot="1" x14ac:dyDescent="0.3">
      <c r="A2648" s="37" t="s">
        <v>2111</v>
      </c>
      <c r="B2648" s="13" t="s">
        <v>24</v>
      </c>
      <c r="C2648" s="13" t="s">
        <v>3143</v>
      </c>
      <c r="D2648" s="13" t="s">
        <v>3143</v>
      </c>
      <c r="E2648" s="13" t="s">
        <v>3143</v>
      </c>
    </row>
    <row r="2649" spans="1:5" ht="25.15" customHeight="1" thickTop="1" thickBot="1" x14ac:dyDescent="0.3">
      <c r="A2649" s="37" t="s">
        <v>2112</v>
      </c>
      <c r="B2649" s="13" t="s">
        <v>24</v>
      </c>
      <c r="C2649" s="13" t="s">
        <v>3143</v>
      </c>
      <c r="D2649" s="13" t="s">
        <v>3143</v>
      </c>
      <c r="E2649" s="13" t="s">
        <v>3143</v>
      </c>
    </row>
    <row r="2650" spans="1:5" ht="25.15" customHeight="1" thickTop="1" thickBot="1" x14ac:dyDescent="0.3">
      <c r="A2650" s="37" t="s">
        <v>2113</v>
      </c>
      <c r="B2650" s="13" t="s">
        <v>61</v>
      </c>
      <c r="C2650" s="13" t="s">
        <v>3143</v>
      </c>
      <c r="D2650" s="13" t="s">
        <v>26</v>
      </c>
      <c r="E2650" s="13" t="s">
        <v>3143</v>
      </c>
    </row>
    <row r="2651" spans="1:5" ht="25.15" customHeight="1" thickTop="1" thickBot="1" x14ac:dyDescent="0.3">
      <c r="A2651" s="37" t="s">
        <v>2114</v>
      </c>
      <c r="B2651" s="13" t="s">
        <v>29</v>
      </c>
      <c r="C2651" s="13" t="s">
        <v>3143</v>
      </c>
      <c r="D2651" s="13" t="s">
        <v>3143</v>
      </c>
      <c r="E2651" s="13" t="s">
        <v>3143</v>
      </c>
    </row>
    <row r="2652" spans="1:5" ht="25.15" customHeight="1" thickTop="1" thickBot="1" x14ac:dyDescent="0.3">
      <c r="A2652" s="37" t="s">
        <v>2115</v>
      </c>
      <c r="B2652" s="13" t="s">
        <v>37</v>
      </c>
      <c r="C2652" s="13" t="s">
        <v>3143</v>
      </c>
      <c r="D2652" s="13" t="s">
        <v>3143</v>
      </c>
      <c r="E2652" s="13" t="s">
        <v>3143</v>
      </c>
    </row>
    <row r="2653" spans="1:5" ht="25.15" customHeight="1" thickTop="1" thickBot="1" x14ac:dyDescent="0.3">
      <c r="A2653" s="37" t="s">
        <v>2116</v>
      </c>
      <c r="B2653" s="13" t="s">
        <v>37</v>
      </c>
      <c r="C2653" s="13" t="s">
        <v>3143</v>
      </c>
      <c r="D2653" s="13" t="s">
        <v>3143</v>
      </c>
      <c r="E2653" s="13" t="s">
        <v>3143</v>
      </c>
    </row>
    <row r="2654" spans="1:5" ht="25.15" customHeight="1" thickTop="1" thickBot="1" x14ac:dyDescent="0.3">
      <c r="A2654" s="37" t="s">
        <v>2117</v>
      </c>
      <c r="B2654" s="13" t="s">
        <v>24</v>
      </c>
      <c r="C2654" s="13" t="s">
        <v>3143</v>
      </c>
      <c r="D2654" s="13" t="s">
        <v>3143</v>
      </c>
      <c r="E2654" s="13" t="s">
        <v>3143</v>
      </c>
    </row>
    <row r="2655" spans="1:5" ht="25.15" customHeight="1" thickTop="1" thickBot="1" x14ac:dyDescent="0.3">
      <c r="A2655" s="37" t="s">
        <v>2118</v>
      </c>
      <c r="B2655" s="13" t="s">
        <v>24</v>
      </c>
      <c r="C2655" s="13" t="s">
        <v>3143</v>
      </c>
      <c r="D2655" s="13" t="s">
        <v>3143</v>
      </c>
      <c r="E2655" s="13" t="s">
        <v>3143</v>
      </c>
    </row>
    <row r="2656" spans="1:5" ht="25.15" customHeight="1" thickTop="1" thickBot="1" x14ac:dyDescent="0.3">
      <c r="A2656" s="37" t="s">
        <v>2119</v>
      </c>
      <c r="B2656" s="13" t="s">
        <v>29</v>
      </c>
      <c r="C2656" s="13" t="s">
        <v>3143</v>
      </c>
      <c r="D2656" s="13" t="s">
        <v>3143</v>
      </c>
      <c r="E2656" s="13" t="s">
        <v>3143</v>
      </c>
    </row>
    <row r="2657" spans="1:5" ht="25.15" customHeight="1" thickTop="1" thickBot="1" x14ac:dyDescent="0.3">
      <c r="A2657" s="37" t="s">
        <v>2120</v>
      </c>
      <c r="B2657" s="13" t="s">
        <v>24</v>
      </c>
      <c r="C2657" s="13" t="s">
        <v>3143</v>
      </c>
      <c r="D2657" s="13" t="s">
        <v>3143</v>
      </c>
      <c r="E2657" s="13" t="s">
        <v>3143</v>
      </c>
    </row>
    <row r="2658" spans="1:5" ht="25.15" customHeight="1" thickTop="1" thickBot="1" x14ac:dyDescent="0.3">
      <c r="A2658" s="37" t="s">
        <v>2121</v>
      </c>
      <c r="B2658" s="13" t="s">
        <v>24</v>
      </c>
      <c r="C2658" s="13" t="s">
        <v>3143</v>
      </c>
      <c r="D2658" s="13" t="s">
        <v>26</v>
      </c>
      <c r="E2658" s="13" t="s">
        <v>3143</v>
      </c>
    </row>
    <row r="2659" spans="1:5" ht="25.15" customHeight="1" thickTop="1" thickBot="1" x14ac:dyDescent="0.3">
      <c r="A2659" s="37" t="s">
        <v>2122</v>
      </c>
      <c r="B2659" s="13" t="s">
        <v>37</v>
      </c>
      <c r="C2659" s="13" t="s">
        <v>3143</v>
      </c>
      <c r="D2659" s="13" t="s">
        <v>3143</v>
      </c>
      <c r="E2659" s="13" t="s">
        <v>3143</v>
      </c>
    </row>
    <row r="2660" spans="1:5" ht="25.15" customHeight="1" thickTop="1" thickBot="1" x14ac:dyDescent="0.3">
      <c r="A2660" s="37" t="s">
        <v>2123</v>
      </c>
      <c r="B2660" s="13" t="s">
        <v>37</v>
      </c>
      <c r="C2660" s="13" t="s">
        <v>3143</v>
      </c>
      <c r="D2660" s="13" t="s">
        <v>3143</v>
      </c>
      <c r="E2660" s="13" t="s">
        <v>3143</v>
      </c>
    </row>
    <row r="2661" spans="1:5" ht="25.15" customHeight="1" thickTop="1" thickBot="1" x14ac:dyDescent="0.3">
      <c r="A2661" s="37" t="s">
        <v>2124</v>
      </c>
      <c r="B2661" s="13" t="s">
        <v>24</v>
      </c>
      <c r="C2661" s="13" t="s">
        <v>3143</v>
      </c>
      <c r="D2661" s="13" t="s">
        <v>3143</v>
      </c>
      <c r="E2661" s="13" t="s">
        <v>3143</v>
      </c>
    </row>
    <row r="2662" spans="1:5" ht="25.15" customHeight="1" thickTop="1" thickBot="1" x14ac:dyDescent="0.3">
      <c r="A2662" s="37" t="s">
        <v>3038</v>
      </c>
      <c r="B2662" s="13" t="s">
        <v>24</v>
      </c>
      <c r="C2662" s="13" t="s">
        <v>3143</v>
      </c>
      <c r="D2662" s="13" t="s">
        <v>3143</v>
      </c>
      <c r="E2662" s="13" t="s">
        <v>3143</v>
      </c>
    </row>
    <row r="2663" spans="1:5" ht="25.15" customHeight="1" thickTop="1" thickBot="1" x14ac:dyDescent="0.3">
      <c r="A2663" s="37" t="s">
        <v>3123</v>
      </c>
      <c r="B2663" s="13" t="s">
        <v>29</v>
      </c>
      <c r="C2663" s="13" t="s">
        <v>3143</v>
      </c>
      <c r="D2663" s="13" t="s">
        <v>3143</v>
      </c>
      <c r="E2663" s="13" t="s">
        <v>3143</v>
      </c>
    </row>
    <row r="2664" spans="1:5" ht="25.15" customHeight="1" thickTop="1" thickBot="1" x14ac:dyDescent="0.3">
      <c r="A2664" s="37" t="s">
        <v>2125</v>
      </c>
      <c r="B2664" s="13" t="s">
        <v>24</v>
      </c>
      <c r="C2664" s="13" t="s">
        <v>3143</v>
      </c>
      <c r="D2664" s="13" t="s">
        <v>3143</v>
      </c>
      <c r="E2664" s="13" t="s">
        <v>3143</v>
      </c>
    </row>
    <row r="2665" spans="1:5" ht="25.15" customHeight="1" thickTop="1" thickBot="1" x14ac:dyDescent="0.3">
      <c r="A2665" s="37" t="s">
        <v>3061</v>
      </c>
      <c r="B2665" s="13" t="s">
        <v>47</v>
      </c>
      <c r="C2665" s="13" t="s">
        <v>3143</v>
      </c>
      <c r="D2665" s="13" t="s">
        <v>3143</v>
      </c>
      <c r="E2665" s="13" t="s">
        <v>3143</v>
      </c>
    </row>
    <row r="2666" spans="1:5" ht="25.15" customHeight="1" thickTop="1" thickBot="1" x14ac:dyDescent="0.3">
      <c r="A2666" s="37" t="s">
        <v>2126</v>
      </c>
      <c r="B2666" s="13" t="s">
        <v>24</v>
      </c>
      <c r="C2666" s="13" t="s">
        <v>5</v>
      </c>
      <c r="D2666" s="13" t="s">
        <v>3143</v>
      </c>
      <c r="E2666" s="13" t="s">
        <v>3143</v>
      </c>
    </row>
    <row r="2667" spans="1:5" ht="25.15" customHeight="1" thickTop="1" thickBot="1" x14ac:dyDescent="0.3">
      <c r="A2667" s="37" t="s">
        <v>2127</v>
      </c>
      <c r="B2667" s="13" t="s">
        <v>24</v>
      </c>
      <c r="C2667" s="13" t="s">
        <v>3143</v>
      </c>
      <c r="D2667" s="13" t="s">
        <v>3143</v>
      </c>
      <c r="E2667" s="13" t="s">
        <v>3143</v>
      </c>
    </row>
    <row r="2668" spans="1:5" ht="25.15" customHeight="1" thickTop="1" thickBot="1" x14ac:dyDescent="0.3">
      <c r="A2668" s="37" t="s">
        <v>2128</v>
      </c>
      <c r="B2668" s="13" t="s">
        <v>29</v>
      </c>
      <c r="C2668" s="13" t="s">
        <v>3143</v>
      </c>
      <c r="D2668" s="13" t="s">
        <v>3143</v>
      </c>
      <c r="E2668" s="13" t="s">
        <v>3143</v>
      </c>
    </row>
    <row r="2669" spans="1:5" ht="25.15" customHeight="1" thickTop="1" thickBot="1" x14ac:dyDescent="0.3">
      <c r="A2669" s="37" t="s">
        <v>3508</v>
      </c>
      <c r="B2669" s="13" t="s">
        <v>24</v>
      </c>
      <c r="C2669" s="13" t="s">
        <v>3143</v>
      </c>
      <c r="D2669" s="13" t="s">
        <v>3143</v>
      </c>
      <c r="E2669" s="13" t="s">
        <v>3143</v>
      </c>
    </row>
    <row r="2670" spans="1:5" ht="25.15" customHeight="1" thickTop="1" thickBot="1" x14ac:dyDescent="0.3">
      <c r="A2670" s="37" t="s">
        <v>2129</v>
      </c>
      <c r="B2670" s="13" t="s">
        <v>37</v>
      </c>
      <c r="C2670" s="13" t="s">
        <v>3143</v>
      </c>
      <c r="D2670" s="13" t="s">
        <v>3143</v>
      </c>
      <c r="E2670" s="13" t="s">
        <v>3143</v>
      </c>
    </row>
    <row r="2671" spans="1:5" ht="25.15" customHeight="1" thickTop="1" thickBot="1" x14ac:dyDescent="0.3">
      <c r="A2671" s="37" t="s">
        <v>2130</v>
      </c>
      <c r="B2671" s="13" t="s">
        <v>24</v>
      </c>
      <c r="C2671" s="13" t="s">
        <v>3143</v>
      </c>
      <c r="D2671" s="13" t="s">
        <v>26</v>
      </c>
      <c r="E2671" s="13" t="s">
        <v>3143</v>
      </c>
    </row>
    <row r="2672" spans="1:5" ht="25.15" customHeight="1" thickTop="1" thickBot="1" x14ac:dyDescent="0.3">
      <c r="A2672" s="37" t="s">
        <v>2131</v>
      </c>
      <c r="B2672" s="13" t="s">
        <v>37</v>
      </c>
      <c r="C2672" s="13" t="s">
        <v>3143</v>
      </c>
      <c r="D2672" s="13" t="s">
        <v>3143</v>
      </c>
      <c r="E2672" s="13" t="s">
        <v>3143</v>
      </c>
    </row>
    <row r="2673" spans="1:5" ht="25.15" customHeight="1" thickTop="1" thickBot="1" x14ac:dyDescent="0.3">
      <c r="A2673" s="37" t="s">
        <v>2132</v>
      </c>
      <c r="B2673" s="13" t="s">
        <v>47</v>
      </c>
      <c r="C2673" s="13" t="s">
        <v>3143</v>
      </c>
      <c r="D2673" s="13" t="s">
        <v>26</v>
      </c>
      <c r="E2673" s="13" t="s">
        <v>3143</v>
      </c>
    </row>
    <row r="2674" spans="1:5" ht="25.15" customHeight="1" thickTop="1" thickBot="1" x14ac:dyDescent="0.3">
      <c r="A2674" s="37" t="s">
        <v>2133</v>
      </c>
      <c r="B2674" s="13" t="s">
        <v>24</v>
      </c>
      <c r="C2674" s="13" t="s">
        <v>3143</v>
      </c>
      <c r="D2674" s="13" t="s">
        <v>26</v>
      </c>
      <c r="E2674" s="13" t="s">
        <v>3143</v>
      </c>
    </row>
    <row r="2675" spans="1:5" ht="25.15" customHeight="1" thickTop="1" thickBot="1" x14ac:dyDescent="0.3">
      <c r="A2675" s="37" t="s">
        <v>2134</v>
      </c>
      <c r="B2675" s="13" t="s">
        <v>24</v>
      </c>
      <c r="C2675" s="13" t="s">
        <v>3143</v>
      </c>
      <c r="D2675" s="13" t="s">
        <v>3143</v>
      </c>
      <c r="E2675" s="13" t="s">
        <v>3143</v>
      </c>
    </row>
    <row r="2676" spans="1:5" ht="25.15" customHeight="1" thickTop="1" thickBot="1" x14ac:dyDescent="0.3">
      <c r="A2676" s="37" t="s">
        <v>2135</v>
      </c>
      <c r="B2676" s="13" t="s">
        <v>47</v>
      </c>
      <c r="C2676" s="13" t="s">
        <v>3143</v>
      </c>
      <c r="D2676" s="13" t="s">
        <v>26</v>
      </c>
      <c r="E2676" s="13" t="s">
        <v>3143</v>
      </c>
    </row>
    <row r="2677" spans="1:5" ht="25.15" customHeight="1" thickTop="1" thickBot="1" x14ac:dyDescent="0.3">
      <c r="A2677" s="37" t="s">
        <v>2136</v>
      </c>
      <c r="B2677" s="13" t="s">
        <v>37</v>
      </c>
      <c r="C2677" s="13" t="s">
        <v>3143</v>
      </c>
      <c r="D2677" s="13" t="s">
        <v>3143</v>
      </c>
      <c r="E2677" s="13" t="s">
        <v>3143</v>
      </c>
    </row>
    <row r="2678" spans="1:5" ht="25.15" customHeight="1" thickTop="1" thickBot="1" x14ac:dyDescent="0.3">
      <c r="A2678" s="37" t="s">
        <v>2137</v>
      </c>
      <c r="B2678" s="13" t="s">
        <v>24</v>
      </c>
      <c r="C2678" s="13" t="s">
        <v>3143</v>
      </c>
      <c r="D2678" s="13" t="s">
        <v>26</v>
      </c>
      <c r="E2678" s="13" t="s">
        <v>3143</v>
      </c>
    </row>
    <row r="2679" spans="1:5" ht="25.15" customHeight="1" thickTop="1" thickBot="1" x14ac:dyDescent="0.3">
      <c r="A2679" s="37" t="s">
        <v>2138</v>
      </c>
      <c r="B2679" s="13" t="s">
        <v>37</v>
      </c>
      <c r="C2679" s="13" t="s">
        <v>3143</v>
      </c>
      <c r="D2679" s="13" t="s">
        <v>3143</v>
      </c>
      <c r="E2679" s="13" t="s">
        <v>3143</v>
      </c>
    </row>
    <row r="2680" spans="1:5" ht="25.15" customHeight="1" thickTop="1" thickBot="1" x14ac:dyDescent="0.3">
      <c r="A2680" s="37" t="s">
        <v>2139</v>
      </c>
      <c r="B2680" s="13" t="s">
        <v>37</v>
      </c>
      <c r="C2680" s="13" t="s">
        <v>3143</v>
      </c>
      <c r="D2680" s="13" t="s">
        <v>3143</v>
      </c>
      <c r="E2680" s="13" t="s">
        <v>3143</v>
      </c>
    </row>
    <row r="2681" spans="1:5" ht="25.15" customHeight="1" thickTop="1" thickBot="1" x14ac:dyDescent="0.3">
      <c r="A2681" s="37" t="s">
        <v>2975</v>
      </c>
      <c r="B2681" s="13" t="s">
        <v>47</v>
      </c>
      <c r="C2681" s="13" t="s">
        <v>3143</v>
      </c>
      <c r="D2681" s="13" t="s">
        <v>3143</v>
      </c>
      <c r="E2681" s="13" t="s">
        <v>3143</v>
      </c>
    </row>
    <row r="2682" spans="1:5" ht="25.15" customHeight="1" thickTop="1" thickBot="1" x14ac:dyDescent="0.3">
      <c r="A2682" s="37" t="s">
        <v>2140</v>
      </c>
      <c r="B2682" s="13" t="s">
        <v>47</v>
      </c>
      <c r="C2682" s="13" t="s">
        <v>3143</v>
      </c>
      <c r="D2682" s="13" t="s">
        <v>3143</v>
      </c>
      <c r="E2682" s="13" t="s">
        <v>3143</v>
      </c>
    </row>
    <row r="2683" spans="1:5" ht="25.15" customHeight="1" thickTop="1" thickBot="1" x14ac:dyDescent="0.3">
      <c r="A2683" s="37" t="s">
        <v>3440</v>
      </c>
      <c r="B2683" s="13" t="s">
        <v>24</v>
      </c>
      <c r="C2683" s="13" t="s">
        <v>3143</v>
      </c>
      <c r="D2683" s="13" t="s">
        <v>3143</v>
      </c>
      <c r="E2683" s="13" t="s">
        <v>6</v>
      </c>
    </row>
    <row r="2684" spans="1:5" ht="25.15" customHeight="1" thickTop="1" thickBot="1" x14ac:dyDescent="0.3">
      <c r="A2684" s="37" t="s">
        <v>2141</v>
      </c>
      <c r="B2684" s="13" t="s">
        <v>24</v>
      </c>
      <c r="C2684" s="13" t="s">
        <v>3143</v>
      </c>
      <c r="D2684" s="13" t="s">
        <v>3143</v>
      </c>
      <c r="E2684" s="13" t="s">
        <v>3143</v>
      </c>
    </row>
    <row r="2685" spans="1:5" ht="25.15" customHeight="1" thickTop="1" thickBot="1" x14ac:dyDescent="0.3">
      <c r="A2685" s="37" t="s">
        <v>2142</v>
      </c>
      <c r="B2685" s="13" t="s">
        <v>24</v>
      </c>
      <c r="C2685" s="13" t="s">
        <v>3143</v>
      </c>
      <c r="D2685" s="13" t="s">
        <v>26</v>
      </c>
      <c r="E2685" s="13" t="s">
        <v>3143</v>
      </c>
    </row>
    <row r="2686" spans="1:5" ht="25.15" customHeight="1" thickTop="1" thickBot="1" x14ac:dyDescent="0.3">
      <c r="A2686" s="37" t="s">
        <v>2143</v>
      </c>
      <c r="B2686" s="13" t="s">
        <v>37</v>
      </c>
      <c r="C2686" s="13" t="s">
        <v>3143</v>
      </c>
      <c r="D2686" s="13" t="s">
        <v>3143</v>
      </c>
      <c r="E2686" s="13" t="s">
        <v>3143</v>
      </c>
    </row>
    <row r="2687" spans="1:5" ht="25.15" customHeight="1" thickTop="1" thickBot="1" x14ac:dyDescent="0.3">
      <c r="A2687" s="37" t="s">
        <v>2144</v>
      </c>
      <c r="B2687" s="13" t="s">
        <v>24</v>
      </c>
      <c r="C2687" s="13" t="s">
        <v>3143</v>
      </c>
      <c r="D2687" s="13" t="s">
        <v>3143</v>
      </c>
      <c r="E2687" s="13" t="s">
        <v>3143</v>
      </c>
    </row>
    <row r="2688" spans="1:5" ht="25.15" customHeight="1" thickTop="1" thickBot="1" x14ac:dyDescent="0.3">
      <c r="A2688" s="37" t="s">
        <v>3576</v>
      </c>
      <c r="B2688" s="13" t="s">
        <v>47</v>
      </c>
      <c r="C2688" s="13" t="s">
        <v>3143</v>
      </c>
      <c r="D2688" s="13" t="s">
        <v>26</v>
      </c>
      <c r="E2688" s="13" t="s">
        <v>6</v>
      </c>
    </row>
    <row r="2689" spans="1:5" ht="25.15" customHeight="1" thickTop="1" thickBot="1" x14ac:dyDescent="0.3">
      <c r="A2689" s="37" t="s">
        <v>2913</v>
      </c>
      <c r="B2689" s="13" t="s">
        <v>24</v>
      </c>
      <c r="C2689" s="13" t="s">
        <v>3143</v>
      </c>
      <c r="D2689" s="13" t="s">
        <v>26</v>
      </c>
      <c r="E2689" s="13" t="s">
        <v>3143</v>
      </c>
    </row>
    <row r="2690" spans="1:5" ht="25.15" customHeight="1" thickTop="1" thickBot="1" x14ac:dyDescent="0.3">
      <c r="A2690" s="37" t="s">
        <v>3442</v>
      </c>
      <c r="B2690" s="13" t="s">
        <v>47</v>
      </c>
      <c r="C2690" s="13" t="s">
        <v>3143</v>
      </c>
      <c r="D2690" s="13" t="s">
        <v>26</v>
      </c>
      <c r="E2690" s="13" t="s">
        <v>6</v>
      </c>
    </row>
    <row r="2691" spans="1:5" ht="25.15" customHeight="1" thickTop="1" thickBot="1" x14ac:dyDescent="0.3">
      <c r="A2691" s="37" t="s">
        <v>2145</v>
      </c>
      <c r="B2691" s="101" t="s">
        <v>37</v>
      </c>
      <c r="C2691" s="101" t="s">
        <v>3143</v>
      </c>
      <c r="D2691" s="101" t="s">
        <v>3143</v>
      </c>
      <c r="E2691" s="102" t="s">
        <v>3143</v>
      </c>
    </row>
    <row r="2692" spans="1:5" ht="25.15" customHeight="1" thickTop="1" thickBot="1" x14ac:dyDescent="0.3">
      <c r="A2692" s="37" t="s">
        <v>2146</v>
      </c>
      <c r="B2692" s="101" t="s">
        <v>24</v>
      </c>
      <c r="C2692" s="101" t="s">
        <v>3143</v>
      </c>
      <c r="D2692" s="101" t="s">
        <v>3143</v>
      </c>
      <c r="E2692" s="102" t="s">
        <v>3143</v>
      </c>
    </row>
    <row r="2693" spans="1:5" ht="25.15" customHeight="1" thickTop="1" thickBot="1" x14ac:dyDescent="0.3">
      <c r="A2693" s="37" t="s">
        <v>2147</v>
      </c>
      <c r="B2693" s="13" t="s">
        <v>24</v>
      </c>
      <c r="C2693" s="13" t="s">
        <v>3143</v>
      </c>
      <c r="D2693" s="13" t="s">
        <v>26</v>
      </c>
      <c r="E2693" s="13" t="s">
        <v>3143</v>
      </c>
    </row>
    <row r="2694" spans="1:5" ht="25.15" customHeight="1" thickTop="1" thickBot="1" x14ac:dyDescent="0.3">
      <c r="A2694" s="37" t="s">
        <v>3509</v>
      </c>
      <c r="B2694" s="13" t="s">
        <v>24</v>
      </c>
      <c r="C2694" s="13" t="s">
        <v>3143</v>
      </c>
      <c r="D2694" s="13" t="s">
        <v>3143</v>
      </c>
      <c r="E2694" s="13" t="s">
        <v>3143</v>
      </c>
    </row>
    <row r="2695" spans="1:5" ht="25.15" customHeight="1" thickTop="1" thickBot="1" x14ac:dyDescent="0.3">
      <c r="A2695" s="37" t="s">
        <v>2148</v>
      </c>
      <c r="B2695" s="13" t="s">
        <v>37</v>
      </c>
      <c r="C2695" s="13" t="s">
        <v>3143</v>
      </c>
      <c r="D2695" s="13" t="s">
        <v>3143</v>
      </c>
      <c r="E2695" s="13" t="s">
        <v>3143</v>
      </c>
    </row>
    <row r="2696" spans="1:5" ht="25.15" customHeight="1" thickTop="1" thickBot="1" x14ac:dyDescent="0.3">
      <c r="A2696" s="37" t="s">
        <v>2149</v>
      </c>
      <c r="B2696" s="13" t="s">
        <v>61</v>
      </c>
      <c r="C2696" s="13" t="s">
        <v>3143</v>
      </c>
      <c r="D2696" s="13" t="s">
        <v>3143</v>
      </c>
      <c r="E2696" s="13" t="s">
        <v>3143</v>
      </c>
    </row>
    <row r="2697" spans="1:5" ht="25.15" customHeight="1" thickTop="1" thickBot="1" x14ac:dyDescent="0.3">
      <c r="A2697" s="37" t="s">
        <v>2150</v>
      </c>
      <c r="B2697" s="13" t="s">
        <v>47</v>
      </c>
      <c r="C2697" s="13" t="s">
        <v>3143</v>
      </c>
      <c r="D2697" s="13" t="s">
        <v>3143</v>
      </c>
      <c r="E2697" s="13" t="s">
        <v>3143</v>
      </c>
    </row>
    <row r="2698" spans="1:5" ht="25.15" customHeight="1" thickTop="1" thickBot="1" x14ac:dyDescent="0.3">
      <c r="A2698" s="37" t="s">
        <v>2151</v>
      </c>
      <c r="B2698" s="13" t="s">
        <v>47</v>
      </c>
      <c r="C2698" s="13" t="s">
        <v>3143</v>
      </c>
      <c r="D2698" s="13" t="s">
        <v>3143</v>
      </c>
      <c r="E2698" s="13" t="s">
        <v>3143</v>
      </c>
    </row>
    <row r="2699" spans="1:5" ht="25.15" customHeight="1" thickTop="1" thickBot="1" x14ac:dyDescent="0.3">
      <c r="A2699" s="37" t="s">
        <v>2152</v>
      </c>
      <c r="B2699" s="13" t="s">
        <v>37</v>
      </c>
      <c r="C2699" s="13" t="s">
        <v>3143</v>
      </c>
      <c r="D2699" s="13" t="s">
        <v>3143</v>
      </c>
      <c r="E2699" s="13" t="s">
        <v>3143</v>
      </c>
    </row>
    <row r="2700" spans="1:5" ht="25.15" customHeight="1" thickTop="1" thickBot="1" x14ac:dyDescent="0.3">
      <c r="A2700" s="37" t="s">
        <v>2153</v>
      </c>
      <c r="B2700" s="13" t="s">
        <v>24</v>
      </c>
      <c r="C2700" s="13" t="s">
        <v>3143</v>
      </c>
      <c r="D2700" s="13" t="s">
        <v>3143</v>
      </c>
      <c r="E2700" s="13" t="s">
        <v>3143</v>
      </c>
    </row>
    <row r="2701" spans="1:5" ht="25.15" customHeight="1" thickTop="1" thickBot="1" x14ac:dyDescent="0.3">
      <c r="A2701" s="37" t="s">
        <v>2154</v>
      </c>
      <c r="B2701" s="13" t="s">
        <v>24</v>
      </c>
      <c r="C2701" s="13" t="s">
        <v>3143</v>
      </c>
      <c r="D2701" s="13" t="s">
        <v>3143</v>
      </c>
      <c r="E2701" s="13" t="s">
        <v>3143</v>
      </c>
    </row>
    <row r="2702" spans="1:5" ht="25.15" customHeight="1" thickTop="1" thickBot="1" x14ac:dyDescent="0.3">
      <c r="A2702" s="37" t="s">
        <v>2155</v>
      </c>
      <c r="B2702" s="13" t="s">
        <v>24</v>
      </c>
      <c r="C2702" s="13" t="s">
        <v>3143</v>
      </c>
      <c r="D2702" s="13" t="s">
        <v>26</v>
      </c>
      <c r="E2702" s="13" t="s">
        <v>3143</v>
      </c>
    </row>
    <row r="2703" spans="1:5" ht="25.15" customHeight="1" thickTop="1" thickBot="1" x14ac:dyDescent="0.3">
      <c r="A2703" s="37" t="s">
        <v>2156</v>
      </c>
      <c r="B2703" s="13" t="s">
        <v>47</v>
      </c>
      <c r="C2703" s="13" t="s">
        <v>3143</v>
      </c>
      <c r="D2703" s="13" t="s">
        <v>26</v>
      </c>
      <c r="E2703" s="13" t="s">
        <v>3143</v>
      </c>
    </row>
    <row r="2704" spans="1:5" ht="25.15" customHeight="1" thickTop="1" thickBot="1" x14ac:dyDescent="0.3">
      <c r="A2704" s="37" t="s">
        <v>2157</v>
      </c>
      <c r="B2704" s="13" t="s">
        <v>24</v>
      </c>
      <c r="C2704" s="13" t="s">
        <v>3143</v>
      </c>
      <c r="D2704" s="13" t="s">
        <v>3143</v>
      </c>
      <c r="E2704" s="13" t="s">
        <v>3143</v>
      </c>
    </row>
    <row r="2705" spans="1:5" ht="25.15" customHeight="1" thickTop="1" thickBot="1" x14ac:dyDescent="0.3">
      <c r="A2705" s="37" t="s">
        <v>3136</v>
      </c>
      <c r="B2705" s="13" t="s">
        <v>47</v>
      </c>
      <c r="C2705" s="13" t="s">
        <v>3143</v>
      </c>
      <c r="D2705" s="13" t="s">
        <v>3143</v>
      </c>
      <c r="E2705" s="13" t="s">
        <v>3143</v>
      </c>
    </row>
    <row r="2706" spans="1:5" ht="25.15" customHeight="1" thickTop="1" thickBot="1" x14ac:dyDescent="0.3">
      <c r="A2706" s="37" t="s">
        <v>3137</v>
      </c>
      <c r="B2706" s="13" t="s">
        <v>24</v>
      </c>
      <c r="C2706" s="13" t="s">
        <v>3143</v>
      </c>
      <c r="D2706" s="13" t="s">
        <v>3143</v>
      </c>
      <c r="E2706" s="13" t="s">
        <v>3143</v>
      </c>
    </row>
    <row r="2707" spans="1:5" ht="25.15" customHeight="1" thickTop="1" thickBot="1" x14ac:dyDescent="0.3">
      <c r="A2707" s="37" t="s">
        <v>2896</v>
      </c>
      <c r="B2707" s="13" t="s">
        <v>37</v>
      </c>
      <c r="C2707" s="13" t="s">
        <v>3143</v>
      </c>
      <c r="D2707" s="13" t="s">
        <v>26</v>
      </c>
      <c r="E2707" s="13" t="s">
        <v>3143</v>
      </c>
    </row>
    <row r="2708" spans="1:5" ht="25.15" customHeight="1" thickTop="1" thickBot="1" x14ac:dyDescent="0.3">
      <c r="A2708" s="37" t="s">
        <v>2158</v>
      </c>
      <c r="B2708" s="13" t="s">
        <v>37</v>
      </c>
      <c r="C2708" s="13" t="s">
        <v>3143</v>
      </c>
      <c r="D2708" s="13" t="s">
        <v>3143</v>
      </c>
      <c r="E2708" s="13" t="s">
        <v>3143</v>
      </c>
    </row>
    <row r="2709" spans="1:5" ht="25.15" customHeight="1" thickTop="1" thickBot="1" x14ac:dyDescent="0.3">
      <c r="A2709" s="37" t="s">
        <v>3443</v>
      </c>
      <c r="B2709" s="13" t="s">
        <v>47</v>
      </c>
      <c r="C2709" s="13" t="s">
        <v>3143</v>
      </c>
      <c r="D2709" s="13" t="s">
        <v>3143</v>
      </c>
      <c r="E2709" s="13" t="s">
        <v>6</v>
      </c>
    </row>
    <row r="2710" spans="1:5" ht="25.15" customHeight="1" thickTop="1" thickBot="1" x14ac:dyDescent="0.3">
      <c r="A2710" s="37" t="s">
        <v>2159</v>
      </c>
      <c r="B2710" s="13" t="s">
        <v>24</v>
      </c>
      <c r="C2710" s="13" t="s">
        <v>3143</v>
      </c>
      <c r="D2710" s="13" t="s">
        <v>3143</v>
      </c>
      <c r="E2710" s="13" t="s">
        <v>3143</v>
      </c>
    </row>
    <row r="2711" spans="1:5" ht="25.15" customHeight="1" thickTop="1" thickBot="1" x14ac:dyDescent="0.3">
      <c r="A2711" s="37" t="s">
        <v>2160</v>
      </c>
      <c r="B2711" s="13" t="s">
        <v>47</v>
      </c>
      <c r="C2711" s="13" t="s">
        <v>5</v>
      </c>
      <c r="D2711" s="13" t="s">
        <v>3143</v>
      </c>
      <c r="E2711" s="13" t="s">
        <v>3143</v>
      </c>
    </row>
    <row r="2712" spans="1:5" ht="25.15" customHeight="1" thickTop="1" thickBot="1" x14ac:dyDescent="0.3">
      <c r="A2712" s="37" t="s">
        <v>2161</v>
      </c>
      <c r="B2712" s="13" t="s">
        <v>24</v>
      </c>
      <c r="C2712" s="13" t="s">
        <v>3143</v>
      </c>
      <c r="D2712" s="13" t="s">
        <v>3143</v>
      </c>
      <c r="E2712" s="13" t="s">
        <v>3143</v>
      </c>
    </row>
    <row r="2713" spans="1:5" ht="25.15" customHeight="1" thickTop="1" thickBot="1" x14ac:dyDescent="0.3">
      <c r="A2713" s="37" t="s">
        <v>2162</v>
      </c>
      <c r="B2713" s="13" t="s">
        <v>29</v>
      </c>
      <c r="C2713" s="13" t="s">
        <v>3143</v>
      </c>
      <c r="D2713" s="13" t="s">
        <v>3143</v>
      </c>
      <c r="E2713" s="13" t="s">
        <v>3143</v>
      </c>
    </row>
    <row r="2714" spans="1:5" ht="25.15" customHeight="1" thickTop="1" thickBot="1" x14ac:dyDescent="0.3">
      <c r="A2714" s="37" t="s">
        <v>3654</v>
      </c>
      <c r="B2714" s="13" t="s">
        <v>47</v>
      </c>
      <c r="C2714" s="13" t="s">
        <v>3143</v>
      </c>
      <c r="D2714" s="13" t="s">
        <v>3143</v>
      </c>
      <c r="E2714" s="13" t="s">
        <v>3143</v>
      </c>
    </row>
    <row r="2715" spans="1:5" ht="25.15" customHeight="1" thickTop="1" thickBot="1" x14ac:dyDescent="0.3">
      <c r="A2715" s="37" t="s">
        <v>2163</v>
      </c>
      <c r="B2715" s="13" t="s">
        <v>37</v>
      </c>
      <c r="C2715" s="13" t="s">
        <v>3143</v>
      </c>
      <c r="D2715" s="13" t="s">
        <v>3143</v>
      </c>
      <c r="E2715" s="13" t="s">
        <v>3143</v>
      </c>
    </row>
    <row r="2716" spans="1:5" ht="25.15" customHeight="1" thickTop="1" thickBot="1" x14ac:dyDescent="0.3">
      <c r="A2716" s="37" t="s">
        <v>2164</v>
      </c>
      <c r="B2716" s="13" t="s">
        <v>47</v>
      </c>
      <c r="C2716" s="13" t="s">
        <v>5</v>
      </c>
      <c r="D2716" s="13" t="s">
        <v>3143</v>
      </c>
      <c r="E2716" s="13" t="s">
        <v>3143</v>
      </c>
    </row>
    <row r="2717" spans="1:5" ht="25.15" customHeight="1" thickTop="1" thickBot="1" x14ac:dyDescent="0.3">
      <c r="A2717" s="37" t="s">
        <v>2165</v>
      </c>
      <c r="B2717" s="13" t="s">
        <v>47</v>
      </c>
      <c r="C2717" s="13" t="s">
        <v>5</v>
      </c>
      <c r="D2717" s="13" t="s">
        <v>3143</v>
      </c>
      <c r="E2717" s="13" t="s">
        <v>3143</v>
      </c>
    </row>
    <row r="2718" spans="1:5" ht="25.15" customHeight="1" thickTop="1" thickBot="1" x14ac:dyDescent="0.3">
      <c r="A2718" s="37" t="s">
        <v>3444</v>
      </c>
      <c r="B2718" s="13" t="s">
        <v>37</v>
      </c>
      <c r="C2718" s="13" t="s">
        <v>3143</v>
      </c>
      <c r="D2718" s="13" t="s">
        <v>3143</v>
      </c>
      <c r="E2718" s="13" t="s">
        <v>6</v>
      </c>
    </row>
    <row r="2719" spans="1:5" ht="25.15" customHeight="1" thickTop="1" thickBot="1" x14ac:dyDescent="0.3">
      <c r="A2719" s="37" t="s">
        <v>2166</v>
      </c>
      <c r="B2719" s="13" t="s">
        <v>24</v>
      </c>
      <c r="C2719" s="13" t="s">
        <v>3143</v>
      </c>
      <c r="D2719" s="13" t="s">
        <v>26</v>
      </c>
      <c r="E2719" s="13" t="s">
        <v>3143</v>
      </c>
    </row>
    <row r="2720" spans="1:5" ht="25.15" customHeight="1" thickTop="1" thickBot="1" x14ac:dyDescent="0.3">
      <c r="A2720" s="37" t="s">
        <v>3597</v>
      </c>
      <c r="B2720" s="13" t="s">
        <v>29</v>
      </c>
      <c r="C2720" s="13" t="s">
        <v>3143</v>
      </c>
      <c r="D2720" s="13" t="s">
        <v>3143</v>
      </c>
      <c r="E2720" s="13" t="s">
        <v>3143</v>
      </c>
    </row>
    <row r="2721" spans="1:5" ht="25.15" customHeight="1" thickTop="1" thickBot="1" x14ac:dyDescent="0.3">
      <c r="A2721" s="37" t="s">
        <v>2167</v>
      </c>
      <c r="B2721" s="13" t="s">
        <v>37</v>
      </c>
      <c r="C2721" s="13" t="s">
        <v>3143</v>
      </c>
      <c r="D2721" s="13" t="s">
        <v>3143</v>
      </c>
      <c r="E2721" s="13" t="s">
        <v>3143</v>
      </c>
    </row>
    <row r="2722" spans="1:5" ht="25.15" customHeight="1" thickTop="1" thickBot="1" x14ac:dyDescent="0.3">
      <c r="A2722" s="37" t="s">
        <v>2168</v>
      </c>
      <c r="B2722" s="13" t="s">
        <v>24</v>
      </c>
      <c r="C2722" s="13" t="s">
        <v>3143</v>
      </c>
      <c r="D2722" s="13" t="s">
        <v>26</v>
      </c>
      <c r="E2722" s="13" t="s">
        <v>3143</v>
      </c>
    </row>
    <row r="2723" spans="1:5" ht="25.15" customHeight="1" thickTop="1" thickBot="1" x14ac:dyDescent="0.3">
      <c r="A2723" s="37" t="s">
        <v>3445</v>
      </c>
      <c r="B2723" s="13" t="s">
        <v>24</v>
      </c>
      <c r="C2723" s="13" t="s">
        <v>3143</v>
      </c>
      <c r="D2723" s="13" t="s">
        <v>26</v>
      </c>
      <c r="E2723" s="13" t="s">
        <v>6</v>
      </c>
    </row>
    <row r="2724" spans="1:5" ht="25.15" customHeight="1" thickTop="1" thickBot="1" x14ac:dyDescent="0.3">
      <c r="A2724" s="37" t="s">
        <v>2169</v>
      </c>
      <c r="B2724" s="13" t="s">
        <v>47</v>
      </c>
      <c r="C2724" s="13" t="s">
        <v>3143</v>
      </c>
      <c r="D2724" s="13" t="s">
        <v>26</v>
      </c>
      <c r="E2724" s="13" t="s">
        <v>3143</v>
      </c>
    </row>
    <row r="2725" spans="1:5" ht="25.15" customHeight="1" thickTop="1" thickBot="1" x14ac:dyDescent="0.3">
      <c r="A2725" s="37" t="s">
        <v>2170</v>
      </c>
      <c r="B2725" s="13" t="s">
        <v>47</v>
      </c>
      <c r="C2725" s="13" t="s">
        <v>3143</v>
      </c>
      <c r="D2725" s="13" t="s">
        <v>26</v>
      </c>
      <c r="E2725" s="13" t="s">
        <v>3143</v>
      </c>
    </row>
    <row r="2726" spans="1:5" ht="25.15" customHeight="1" thickTop="1" thickBot="1" x14ac:dyDescent="0.3">
      <c r="A2726" s="37" t="s">
        <v>2172</v>
      </c>
      <c r="B2726" s="13" t="s">
        <v>24</v>
      </c>
      <c r="C2726" s="13" t="s">
        <v>5</v>
      </c>
      <c r="D2726" s="13" t="s">
        <v>3143</v>
      </c>
      <c r="E2726" s="13" t="s">
        <v>3143</v>
      </c>
    </row>
    <row r="2727" spans="1:5" ht="25.15" customHeight="1" thickTop="1" thickBot="1" x14ac:dyDescent="0.3">
      <c r="A2727" s="37" t="s">
        <v>2173</v>
      </c>
      <c r="B2727" s="13" t="s">
        <v>47</v>
      </c>
      <c r="C2727" s="13" t="s">
        <v>5</v>
      </c>
      <c r="D2727" s="13" t="s">
        <v>3143</v>
      </c>
      <c r="E2727" s="13" t="s">
        <v>3143</v>
      </c>
    </row>
    <row r="2728" spans="1:5" ht="25.15" customHeight="1" thickTop="1" thickBot="1" x14ac:dyDescent="0.3">
      <c r="A2728" s="37" t="s">
        <v>2982</v>
      </c>
      <c r="B2728" s="13" t="s">
        <v>47</v>
      </c>
      <c r="C2728" s="13" t="s">
        <v>5</v>
      </c>
      <c r="D2728" s="13" t="s">
        <v>3143</v>
      </c>
      <c r="E2728" s="13" t="s">
        <v>3143</v>
      </c>
    </row>
    <row r="2729" spans="1:5" ht="25.15" customHeight="1" thickTop="1" thickBot="1" x14ac:dyDescent="0.3">
      <c r="A2729" s="37" t="s">
        <v>2174</v>
      </c>
      <c r="B2729" s="13" t="s">
        <v>29</v>
      </c>
      <c r="C2729" s="13" t="s">
        <v>3143</v>
      </c>
      <c r="D2729" s="13" t="s">
        <v>3143</v>
      </c>
      <c r="E2729" s="13" t="s">
        <v>3143</v>
      </c>
    </row>
    <row r="2730" spans="1:5" ht="25.15" customHeight="1" thickTop="1" thickBot="1" x14ac:dyDescent="0.3">
      <c r="A2730" s="37" t="s">
        <v>2175</v>
      </c>
      <c r="B2730" s="13" t="s">
        <v>24</v>
      </c>
      <c r="C2730" s="13" t="s">
        <v>3143</v>
      </c>
      <c r="D2730" s="13" t="s">
        <v>3143</v>
      </c>
      <c r="E2730" s="13" t="s">
        <v>3143</v>
      </c>
    </row>
    <row r="2731" spans="1:5" ht="25.15" customHeight="1" thickTop="1" thickBot="1" x14ac:dyDescent="0.3">
      <c r="A2731" s="37" t="s">
        <v>2176</v>
      </c>
      <c r="B2731" s="13" t="s">
        <v>24</v>
      </c>
      <c r="C2731" s="13" t="s">
        <v>3143</v>
      </c>
      <c r="D2731" s="13" t="s">
        <v>26</v>
      </c>
      <c r="E2731" s="13" t="s">
        <v>3143</v>
      </c>
    </row>
    <row r="2732" spans="1:5" ht="25.15" customHeight="1" thickTop="1" thickBot="1" x14ac:dyDescent="0.3">
      <c r="A2732" s="37" t="s">
        <v>2177</v>
      </c>
      <c r="B2732" s="13" t="s">
        <v>24</v>
      </c>
      <c r="C2732" s="13" t="s">
        <v>3143</v>
      </c>
      <c r="D2732" s="13" t="s">
        <v>3143</v>
      </c>
      <c r="E2732" s="13" t="s">
        <v>3143</v>
      </c>
    </row>
    <row r="2733" spans="1:5" ht="25.15" customHeight="1" thickTop="1" thickBot="1" x14ac:dyDescent="0.3">
      <c r="A2733" s="37" t="s">
        <v>2178</v>
      </c>
      <c r="B2733" s="13" t="s">
        <v>37</v>
      </c>
      <c r="C2733" s="13" t="s">
        <v>3143</v>
      </c>
      <c r="D2733" s="13" t="s">
        <v>3143</v>
      </c>
      <c r="E2733" s="13" t="s">
        <v>3143</v>
      </c>
    </row>
    <row r="2734" spans="1:5" ht="25.15" customHeight="1" thickTop="1" thickBot="1" x14ac:dyDescent="0.3">
      <c r="A2734" s="37" t="s">
        <v>3614</v>
      </c>
      <c r="B2734" s="13" t="s">
        <v>37</v>
      </c>
      <c r="C2734" s="13" t="s">
        <v>3143</v>
      </c>
      <c r="D2734" s="13" t="s">
        <v>3143</v>
      </c>
      <c r="E2734" s="13" t="s">
        <v>3143</v>
      </c>
    </row>
    <row r="2735" spans="1:5" ht="25.15" customHeight="1" thickTop="1" thickBot="1" x14ac:dyDescent="0.3">
      <c r="A2735" s="37" t="s">
        <v>2179</v>
      </c>
      <c r="B2735" s="13" t="s">
        <v>37</v>
      </c>
      <c r="C2735" s="13" t="s">
        <v>3143</v>
      </c>
      <c r="D2735" s="13" t="s">
        <v>3143</v>
      </c>
      <c r="E2735" s="13" t="s">
        <v>3143</v>
      </c>
    </row>
    <row r="2736" spans="1:5" ht="25.15" customHeight="1" thickTop="1" thickBot="1" x14ac:dyDescent="0.3">
      <c r="A2736" s="37" t="s">
        <v>2180</v>
      </c>
      <c r="B2736" s="13" t="s">
        <v>24</v>
      </c>
      <c r="C2736" s="13" t="s">
        <v>3143</v>
      </c>
      <c r="D2736" s="13" t="s">
        <v>3143</v>
      </c>
      <c r="E2736" s="13" t="s">
        <v>3143</v>
      </c>
    </row>
    <row r="2737" spans="1:5" ht="25.15" customHeight="1" thickTop="1" thickBot="1" x14ac:dyDescent="0.3">
      <c r="A2737" s="37" t="s">
        <v>2181</v>
      </c>
      <c r="B2737" s="13" t="s">
        <v>24</v>
      </c>
      <c r="C2737" s="13" t="s">
        <v>3143</v>
      </c>
      <c r="D2737" s="13" t="s">
        <v>3143</v>
      </c>
      <c r="E2737" s="13" t="s">
        <v>3143</v>
      </c>
    </row>
    <row r="2738" spans="1:5" ht="25.15" customHeight="1" thickTop="1" thickBot="1" x14ac:dyDescent="0.3">
      <c r="A2738" s="37" t="s">
        <v>2182</v>
      </c>
      <c r="B2738" s="13" t="s">
        <v>24</v>
      </c>
      <c r="C2738" s="13" t="s">
        <v>3143</v>
      </c>
      <c r="D2738" s="13" t="s">
        <v>3143</v>
      </c>
      <c r="E2738" s="13" t="s">
        <v>3143</v>
      </c>
    </row>
    <row r="2739" spans="1:5" ht="25.15" customHeight="1" thickTop="1" thickBot="1" x14ac:dyDescent="0.3">
      <c r="A2739" s="37" t="s">
        <v>2183</v>
      </c>
      <c r="B2739" s="13" t="s">
        <v>61</v>
      </c>
      <c r="C2739" s="13" t="s">
        <v>3143</v>
      </c>
      <c r="D2739" s="13" t="s">
        <v>26</v>
      </c>
      <c r="E2739" s="13" t="s">
        <v>3143</v>
      </c>
    </row>
    <row r="2740" spans="1:5" ht="25.15" customHeight="1" thickTop="1" thickBot="1" x14ac:dyDescent="0.3">
      <c r="A2740" s="37" t="s">
        <v>3446</v>
      </c>
      <c r="B2740" s="13" t="s">
        <v>37</v>
      </c>
      <c r="C2740" s="13" t="s">
        <v>5</v>
      </c>
      <c r="D2740" s="13" t="s">
        <v>3143</v>
      </c>
      <c r="E2740" s="13" t="s">
        <v>6</v>
      </c>
    </row>
    <row r="2741" spans="1:5" ht="25.15" customHeight="1" thickTop="1" thickBot="1" x14ac:dyDescent="0.3">
      <c r="A2741" s="37" t="s">
        <v>3447</v>
      </c>
      <c r="B2741" s="13" t="s">
        <v>24</v>
      </c>
      <c r="C2741" s="13" t="s">
        <v>3143</v>
      </c>
      <c r="D2741" s="13" t="s">
        <v>3143</v>
      </c>
      <c r="E2741" s="13" t="s">
        <v>6</v>
      </c>
    </row>
    <row r="2742" spans="1:5" ht="25.15" customHeight="1" thickTop="1" thickBot="1" x14ac:dyDescent="0.3">
      <c r="A2742" s="37" t="s">
        <v>2184</v>
      </c>
      <c r="B2742" s="13" t="s">
        <v>24</v>
      </c>
      <c r="C2742" s="13" t="s">
        <v>3143</v>
      </c>
      <c r="D2742" s="13" t="s">
        <v>3143</v>
      </c>
      <c r="E2742" s="13" t="s">
        <v>3143</v>
      </c>
    </row>
    <row r="2743" spans="1:5" ht="25.15" customHeight="1" thickTop="1" thickBot="1" x14ac:dyDescent="0.3">
      <c r="A2743" s="37" t="s">
        <v>2185</v>
      </c>
      <c r="B2743" s="13" t="s">
        <v>24</v>
      </c>
      <c r="C2743" s="13" t="s">
        <v>3143</v>
      </c>
      <c r="D2743" s="13" t="s">
        <v>3143</v>
      </c>
      <c r="E2743" s="13" t="s">
        <v>3143</v>
      </c>
    </row>
    <row r="2744" spans="1:5" ht="25.15" customHeight="1" thickTop="1" thickBot="1" x14ac:dyDescent="0.3">
      <c r="A2744" s="37" t="s">
        <v>3577</v>
      </c>
      <c r="B2744" s="13" t="s">
        <v>24</v>
      </c>
      <c r="C2744" s="13" t="s">
        <v>3143</v>
      </c>
      <c r="D2744" s="13" t="s">
        <v>3143</v>
      </c>
      <c r="E2744" s="13" t="s">
        <v>6</v>
      </c>
    </row>
    <row r="2745" spans="1:5" ht="25.15" customHeight="1" thickTop="1" thickBot="1" x14ac:dyDescent="0.3">
      <c r="A2745" s="37" t="s">
        <v>3449</v>
      </c>
      <c r="B2745" s="13" t="s">
        <v>24</v>
      </c>
      <c r="C2745" s="13" t="s">
        <v>3143</v>
      </c>
      <c r="D2745" s="13" t="s">
        <v>26</v>
      </c>
      <c r="E2745" s="13" t="s">
        <v>6</v>
      </c>
    </row>
    <row r="2746" spans="1:5" ht="25.15" customHeight="1" thickTop="1" thickBot="1" x14ac:dyDescent="0.3">
      <c r="A2746" s="37" t="s">
        <v>2186</v>
      </c>
      <c r="B2746" s="13" t="s">
        <v>47</v>
      </c>
      <c r="C2746" s="13" t="s">
        <v>3143</v>
      </c>
      <c r="D2746" s="13" t="s">
        <v>3143</v>
      </c>
      <c r="E2746" s="13" t="s">
        <v>3143</v>
      </c>
    </row>
    <row r="2747" spans="1:5" ht="25.15" customHeight="1" thickTop="1" thickBot="1" x14ac:dyDescent="0.3">
      <c r="A2747" s="37" t="s">
        <v>2187</v>
      </c>
      <c r="B2747" s="13" t="s">
        <v>24</v>
      </c>
      <c r="C2747" s="13" t="s">
        <v>3143</v>
      </c>
      <c r="D2747" s="13" t="s">
        <v>3143</v>
      </c>
      <c r="E2747" s="13" t="s">
        <v>3143</v>
      </c>
    </row>
    <row r="2748" spans="1:5" ht="25.15" customHeight="1" thickTop="1" thickBot="1" x14ac:dyDescent="0.3">
      <c r="A2748" s="37" t="s">
        <v>2188</v>
      </c>
      <c r="B2748" s="13" t="s">
        <v>24</v>
      </c>
      <c r="C2748" s="13" t="s">
        <v>3143</v>
      </c>
      <c r="D2748" s="13" t="s">
        <v>3143</v>
      </c>
      <c r="E2748" s="13" t="s">
        <v>3143</v>
      </c>
    </row>
    <row r="2749" spans="1:5" ht="25.15" customHeight="1" thickTop="1" thickBot="1" x14ac:dyDescent="0.3">
      <c r="A2749" s="37" t="s">
        <v>2189</v>
      </c>
      <c r="B2749" s="13" t="s">
        <v>24</v>
      </c>
      <c r="C2749" s="13" t="s">
        <v>3143</v>
      </c>
      <c r="D2749" s="13" t="s">
        <v>3143</v>
      </c>
      <c r="E2749" s="13" t="s">
        <v>3143</v>
      </c>
    </row>
    <row r="2750" spans="1:5" ht="25.15" customHeight="1" thickTop="1" thickBot="1" x14ac:dyDescent="0.3">
      <c r="A2750" s="37" t="s">
        <v>3450</v>
      </c>
      <c r="B2750" s="13" t="s">
        <v>24</v>
      </c>
      <c r="C2750" s="13" t="s">
        <v>3143</v>
      </c>
      <c r="D2750" s="13" t="s">
        <v>3143</v>
      </c>
      <c r="E2750" s="13" t="s">
        <v>6</v>
      </c>
    </row>
    <row r="2751" spans="1:5" ht="25.15" customHeight="1" thickTop="1" thickBot="1" x14ac:dyDescent="0.3">
      <c r="A2751" s="37" t="s">
        <v>2190</v>
      </c>
      <c r="B2751" s="13" t="s">
        <v>37</v>
      </c>
      <c r="C2751" s="13" t="s">
        <v>3143</v>
      </c>
      <c r="D2751" s="13" t="s">
        <v>3143</v>
      </c>
      <c r="E2751" s="13" t="s">
        <v>3143</v>
      </c>
    </row>
    <row r="2752" spans="1:5" ht="25.15" customHeight="1" thickTop="1" thickBot="1" x14ac:dyDescent="0.3">
      <c r="A2752" s="37" t="s">
        <v>2191</v>
      </c>
      <c r="B2752" s="13" t="s">
        <v>24</v>
      </c>
      <c r="C2752" s="13" t="s">
        <v>3143</v>
      </c>
      <c r="D2752" s="13" t="s">
        <v>3143</v>
      </c>
      <c r="E2752" s="13" t="s">
        <v>3143</v>
      </c>
    </row>
    <row r="2753" spans="1:5" ht="25.15" customHeight="1" thickTop="1" thickBot="1" x14ac:dyDescent="0.3">
      <c r="A2753" s="37" t="s">
        <v>2192</v>
      </c>
      <c r="B2753" s="13" t="s">
        <v>24</v>
      </c>
      <c r="C2753" s="13" t="s">
        <v>3143</v>
      </c>
      <c r="D2753" s="13" t="s">
        <v>3143</v>
      </c>
      <c r="E2753" s="13" t="s">
        <v>3143</v>
      </c>
    </row>
    <row r="2754" spans="1:5" ht="25.15" customHeight="1" thickTop="1" thickBot="1" x14ac:dyDescent="0.3">
      <c r="A2754" s="37" t="s">
        <v>3451</v>
      </c>
      <c r="B2754" s="13" t="s">
        <v>24</v>
      </c>
      <c r="C2754" s="13" t="s">
        <v>3143</v>
      </c>
      <c r="D2754" s="13" t="s">
        <v>3143</v>
      </c>
      <c r="E2754" s="13" t="s">
        <v>6</v>
      </c>
    </row>
    <row r="2755" spans="1:5" ht="25.15" customHeight="1" thickTop="1" thickBot="1" x14ac:dyDescent="0.3">
      <c r="A2755" s="37" t="s">
        <v>2193</v>
      </c>
      <c r="B2755" s="13" t="s">
        <v>37</v>
      </c>
      <c r="C2755" s="13" t="s">
        <v>5</v>
      </c>
      <c r="D2755" s="13" t="s">
        <v>3143</v>
      </c>
      <c r="E2755" s="13" t="s">
        <v>3143</v>
      </c>
    </row>
    <row r="2756" spans="1:5" ht="25.15" customHeight="1" thickTop="1" thickBot="1" x14ac:dyDescent="0.3">
      <c r="A2756" s="37" t="s">
        <v>2194</v>
      </c>
      <c r="B2756" s="13" t="s">
        <v>24</v>
      </c>
      <c r="C2756" s="13" t="s">
        <v>3143</v>
      </c>
      <c r="D2756" s="13" t="s">
        <v>3143</v>
      </c>
      <c r="E2756" s="13" t="s">
        <v>3143</v>
      </c>
    </row>
    <row r="2757" spans="1:5" ht="25.15" customHeight="1" thickTop="1" thickBot="1" x14ac:dyDescent="0.3">
      <c r="A2757" s="37" t="s">
        <v>2910</v>
      </c>
      <c r="B2757" s="13" t="s">
        <v>37</v>
      </c>
      <c r="C2757" s="13" t="s">
        <v>3143</v>
      </c>
      <c r="D2757" s="13" t="s">
        <v>3143</v>
      </c>
      <c r="E2757" s="13" t="s">
        <v>3143</v>
      </c>
    </row>
    <row r="2758" spans="1:5" ht="25.15" customHeight="1" thickTop="1" thickBot="1" x14ac:dyDescent="0.3">
      <c r="A2758" s="37" t="s">
        <v>3117</v>
      </c>
      <c r="B2758" s="13" t="s">
        <v>37</v>
      </c>
      <c r="C2758" s="13" t="s">
        <v>3143</v>
      </c>
      <c r="D2758" s="13" t="s">
        <v>3143</v>
      </c>
      <c r="E2758" s="13" t="s">
        <v>3143</v>
      </c>
    </row>
    <row r="2759" spans="1:5" ht="25.15" customHeight="1" thickTop="1" thickBot="1" x14ac:dyDescent="0.3">
      <c r="A2759" s="37" t="s">
        <v>2980</v>
      </c>
      <c r="B2759" s="13" t="s">
        <v>47</v>
      </c>
      <c r="C2759" s="13" t="s">
        <v>3143</v>
      </c>
      <c r="D2759" s="13" t="s">
        <v>26</v>
      </c>
      <c r="E2759" s="13" t="s">
        <v>3143</v>
      </c>
    </row>
    <row r="2760" spans="1:5" ht="25.15" customHeight="1" thickTop="1" thickBot="1" x14ac:dyDescent="0.3">
      <c r="A2760" s="37" t="s">
        <v>2195</v>
      </c>
      <c r="B2760" s="13" t="s">
        <v>24</v>
      </c>
      <c r="C2760" s="13" t="s">
        <v>3143</v>
      </c>
      <c r="D2760" s="13" t="s">
        <v>3143</v>
      </c>
      <c r="E2760" s="13" t="s">
        <v>3143</v>
      </c>
    </row>
    <row r="2761" spans="1:5" ht="25.15" customHeight="1" thickTop="1" thickBot="1" x14ac:dyDescent="0.3">
      <c r="A2761" s="37" t="s">
        <v>2196</v>
      </c>
      <c r="B2761" s="13" t="s">
        <v>24</v>
      </c>
      <c r="C2761" s="13" t="s">
        <v>3143</v>
      </c>
      <c r="D2761" s="13" t="s">
        <v>3143</v>
      </c>
      <c r="E2761" s="13" t="s">
        <v>3143</v>
      </c>
    </row>
    <row r="2762" spans="1:5" ht="25.15" customHeight="1" thickTop="1" thickBot="1" x14ac:dyDescent="0.3">
      <c r="A2762" s="37" t="s">
        <v>2197</v>
      </c>
      <c r="B2762" s="13" t="s">
        <v>24</v>
      </c>
      <c r="C2762" s="13" t="s">
        <v>3143</v>
      </c>
      <c r="D2762" s="13" t="s">
        <v>3143</v>
      </c>
      <c r="E2762" s="13" t="s">
        <v>3143</v>
      </c>
    </row>
    <row r="2763" spans="1:5" ht="25.15" customHeight="1" thickTop="1" thickBot="1" x14ac:dyDescent="0.3">
      <c r="A2763" s="37" t="s">
        <v>2198</v>
      </c>
      <c r="B2763" s="13" t="s">
        <v>61</v>
      </c>
      <c r="C2763" s="13" t="s">
        <v>3143</v>
      </c>
      <c r="D2763" s="13" t="s">
        <v>3143</v>
      </c>
      <c r="E2763" s="13" t="s">
        <v>3143</v>
      </c>
    </row>
    <row r="2764" spans="1:5" ht="25.15" customHeight="1" thickTop="1" thickBot="1" x14ac:dyDescent="0.3">
      <c r="A2764" s="37" t="s">
        <v>2199</v>
      </c>
      <c r="B2764" s="13" t="s">
        <v>24</v>
      </c>
      <c r="C2764" s="13" t="s">
        <v>3143</v>
      </c>
      <c r="D2764" s="13" t="s">
        <v>3143</v>
      </c>
      <c r="E2764" s="13" t="s">
        <v>3143</v>
      </c>
    </row>
    <row r="2765" spans="1:5" ht="25.15" customHeight="1" thickTop="1" thickBot="1" x14ac:dyDescent="0.3">
      <c r="A2765" s="37" t="s">
        <v>2200</v>
      </c>
      <c r="B2765" s="13" t="s">
        <v>47</v>
      </c>
      <c r="C2765" s="13" t="s">
        <v>3143</v>
      </c>
      <c r="D2765" s="13" t="s">
        <v>26</v>
      </c>
      <c r="E2765" s="13" t="s">
        <v>3143</v>
      </c>
    </row>
    <row r="2766" spans="1:5" ht="25.15" customHeight="1" thickTop="1" thickBot="1" x14ac:dyDescent="0.3">
      <c r="A2766" s="37" t="s">
        <v>3523</v>
      </c>
      <c r="B2766" s="13" t="s">
        <v>47</v>
      </c>
      <c r="C2766" s="13" t="s">
        <v>3143</v>
      </c>
      <c r="D2766" s="13" t="s">
        <v>26</v>
      </c>
      <c r="E2766" s="13" t="s">
        <v>3143</v>
      </c>
    </row>
    <row r="2767" spans="1:5" ht="25.15" customHeight="1" thickTop="1" thickBot="1" x14ac:dyDescent="0.3">
      <c r="A2767" s="37" t="s">
        <v>3452</v>
      </c>
      <c r="B2767" s="13" t="s">
        <v>24</v>
      </c>
      <c r="C2767" s="13" t="s">
        <v>5</v>
      </c>
      <c r="D2767" s="13" t="s">
        <v>3143</v>
      </c>
      <c r="E2767" s="13" t="s">
        <v>6</v>
      </c>
    </row>
    <row r="2768" spans="1:5" ht="25.15" customHeight="1" thickTop="1" thickBot="1" x14ac:dyDescent="0.3">
      <c r="A2768" s="37" t="s">
        <v>3453</v>
      </c>
      <c r="B2768" s="13" t="s">
        <v>37</v>
      </c>
      <c r="C2768" s="13" t="s">
        <v>3143</v>
      </c>
      <c r="D2768" s="13" t="s">
        <v>3143</v>
      </c>
      <c r="E2768" s="13" t="s">
        <v>6</v>
      </c>
    </row>
    <row r="2769" spans="1:5" ht="25.15" customHeight="1" thickTop="1" thickBot="1" x14ac:dyDescent="0.3">
      <c r="A2769" s="37" t="s">
        <v>3454</v>
      </c>
      <c r="B2769" s="13" t="s">
        <v>37</v>
      </c>
      <c r="C2769" s="13" t="s">
        <v>3143</v>
      </c>
      <c r="D2769" s="13" t="s">
        <v>3143</v>
      </c>
      <c r="E2769" s="13" t="s">
        <v>6</v>
      </c>
    </row>
    <row r="2770" spans="1:5" ht="25.15" customHeight="1" thickTop="1" thickBot="1" x14ac:dyDescent="0.3">
      <c r="A2770" s="37" t="s">
        <v>2201</v>
      </c>
      <c r="B2770" s="13" t="s">
        <v>24</v>
      </c>
      <c r="C2770" s="13" t="s">
        <v>3143</v>
      </c>
      <c r="D2770" s="13" t="s">
        <v>3143</v>
      </c>
      <c r="E2770" s="13" t="s">
        <v>3143</v>
      </c>
    </row>
    <row r="2771" spans="1:5" ht="25.15" customHeight="1" thickTop="1" thickBot="1" x14ac:dyDescent="0.3">
      <c r="A2771" s="37" t="s">
        <v>2202</v>
      </c>
      <c r="B2771" s="13" t="s">
        <v>24</v>
      </c>
      <c r="C2771" s="13" t="s">
        <v>3143</v>
      </c>
      <c r="D2771" s="13" t="s">
        <v>3143</v>
      </c>
      <c r="E2771" s="13" t="s">
        <v>3143</v>
      </c>
    </row>
    <row r="2772" spans="1:5" ht="25.15" customHeight="1" thickTop="1" thickBot="1" x14ac:dyDescent="0.3">
      <c r="A2772" s="37" t="s">
        <v>2203</v>
      </c>
      <c r="B2772" s="13" t="s">
        <v>37</v>
      </c>
      <c r="C2772" s="13" t="s">
        <v>3143</v>
      </c>
      <c r="D2772" s="13" t="s">
        <v>3143</v>
      </c>
      <c r="E2772" s="13" t="s">
        <v>3143</v>
      </c>
    </row>
    <row r="2773" spans="1:5" ht="25.15" customHeight="1" thickTop="1" thickBot="1" x14ac:dyDescent="0.3">
      <c r="A2773" s="37" t="s">
        <v>2204</v>
      </c>
      <c r="B2773" s="13" t="s">
        <v>47</v>
      </c>
      <c r="C2773" s="13" t="s">
        <v>3143</v>
      </c>
      <c r="D2773" s="13" t="s">
        <v>3143</v>
      </c>
      <c r="E2773" s="13" t="s">
        <v>3143</v>
      </c>
    </row>
    <row r="2774" spans="1:5" ht="25.15" customHeight="1" thickTop="1" thickBot="1" x14ac:dyDescent="0.3">
      <c r="A2774" s="37" t="s">
        <v>2205</v>
      </c>
      <c r="B2774" s="13" t="s">
        <v>24</v>
      </c>
      <c r="C2774" s="13" t="s">
        <v>3143</v>
      </c>
      <c r="D2774" s="13" t="s">
        <v>26</v>
      </c>
      <c r="E2774" s="13" t="s">
        <v>3143</v>
      </c>
    </row>
    <row r="2775" spans="1:5" ht="25.15" customHeight="1" thickTop="1" thickBot="1" x14ac:dyDescent="0.3">
      <c r="A2775" s="37" t="s">
        <v>2206</v>
      </c>
      <c r="B2775" s="13" t="s">
        <v>24</v>
      </c>
      <c r="C2775" s="13" t="s">
        <v>3143</v>
      </c>
      <c r="D2775" s="13" t="s">
        <v>3143</v>
      </c>
      <c r="E2775" s="13" t="s">
        <v>3143</v>
      </c>
    </row>
    <row r="2776" spans="1:5" ht="25.15" customHeight="1" thickTop="1" thickBot="1" x14ac:dyDescent="0.3">
      <c r="A2776" s="37" t="s">
        <v>3455</v>
      </c>
      <c r="B2776" s="13" t="s">
        <v>37</v>
      </c>
      <c r="C2776" s="13" t="s">
        <v>3143</v>
      </c>
      <c r="D2776" s="13" t="s">
        <v>3143</v>
      </c>
      <c r="E2776" s="13" t="s">
        <v>6</v>
      </c>
    </row>
    <row r="2777" spans="1:5" ht="25.15" customHeight="1" thickTop="1" thickBot="1" x14ac:dyDescent="0.3">
      <c r="A2777" s="37" t="s">
        <v>2207</v>
      </c>
      <c r="B2777" s="13" t="s">
        <v>47</v>
      </c>
      <c r="C2777" s="13" t="s">
        <v>3143</v>
      </c>
      <c r="D2777" s="13" t="s">
        <v>26</v>
      </c>
      <c r="E2777" s="13" t="s">
        <v>3143</v>
      </c>
    </row>
    <row r="2778" spans="1:5" ht="25.15" customHeight="1" thickTop="1" thickBot="1" x14ac:dyDescent="0.3">
      <c r="A2778" s="37" t="s">
        <v>3542</v>
      </c>
      <c r="B2778" s="13" t="s">
        <v>61</v>
      </c>
      <c r="C2778" s="13" t="s">
        <v>3143</v>
      </c>
      <c r="D2778" s="13" t="s">
        <v>3143</v>
      </c>
      <c r="E2778" s="13" t="s">
        <v>3143</v>
      </c>
    </row>
    <row r="2779" spans="1:5" ht="25.15" customHeight="1" thickTop="1" thickBot="1" x14ac:dyDescent="0.3">
      <c r="A2779" s="37" t="s">
        <v>2208</v>
      </c>
      <c r="B2779" s="13" t="s">
        <v>24</v>
      </c>
      <c r="C2779" s="13" t="s">
        <v>3143</v>
      </c>
      <c r="D2779" s="13" t="s">
        <v>3143</v>
      </c>
      <c r="E2779" s="13" t="s">
        <v>3143</v>
      </c>
    </row>
    <row r="2780" spans="1:5" ht="25.15" customHeight="1" thickTop="1" thickBot="1" x14ac:dyDescent="0.3">
      <c r="A2780" s="37" t="s">
        <v>2209</v>
      </c>
      <c r="B2780" s="13" t="s">
        <v>24</v>
      </c>
      <c r="C2780" s="13" t="s">
        <v>3143</v>
      </c>
      <c r="D2780" s="13" t="s">
        <v>3143</v>
      </c>
      <c r="E2780" s="13" t="s">
        <v>3143</v>
      </c>
    </row>
    <row r="2781" spans="1:5" ht="25.15" customHeight="1" thickTop="1" thickBot="1" x14ac:dyDescent="0.3">
      <c r="A2781" s="37" t="s">
        <v>2210</v>
      </c>
      <c r="B2781" s="13" t="s">
        <v>29</v>
      </c>
      <c r="C2781" s="13" t="s">
        <v>3143</v>
      </c>
      <c r="D2781" s="13" t="s">
        <v>3143</v>
      </c>
      <c r="E2781" s="13" t="s">
        <v>3143</v>
      </c>
    </row>
    <row r="2782" spans="1:5" ht="25.15" customHeight="1" thickTop="1" thickBot="1" x14ac:dyDescent="0.3">
      <c r="A2782" s="37" t="s">
        <v>2211</v>
      </c>
      <c r="B2782" s="13" t="s">
        <v>24</v>
      </c>
      <c r="C2782" s="13" t="s">
        <v>3143</v>
      </c>
      <c r="D2782" s="13" t="s">
        <v>3143</v>
      </c>
      <c r="E2782" s="13" t="s">
        <v>3143</v>
      </c>
    </row>
    <row r="2783" spans="1:5" ht="25.15" customHeight="1" thickTop="1" thickBot="1" x14ac:dyDescent="0.3">
      <c r="A2783" s="37" t="s">
        <v>2212</v>
      </c>
      <c r="B2783" s="13" t="s">
        <v>29</v>
      </c>
      <c r="C2783" s="13" t="s">
        <v>3143</v>
      </c>
      <c r="D2783" s="13" t="s">
        <v>3143</v>
      </c>
      <c r="E2783" s="13" t="s">
        <v>3143</v>
      </c>
    </row>
    <row r="2784" spans="1:5" ht="25.15" customHeight="1" thickTop="1" thickBot="1" x14ac:dyDescent="0.3">
      <c r="A2784" s="37" t="s">
        <v>2213</v>
      </c>
      <c r="B2784" s="13" t="s">
        <v>24</v>
      </c>
      <c r="C2784" s="13" t="s">
        <v>3143</v>
      </c>
      <c r="D2784" s="13" t="s">
        <v>3143</v>
      </c>
      <c r="E2784" s="13" t="s">
        <v>3143</v>
      </c>
    </row>
    <row r="2785" spans="1:5" ht="25.15" customHeight="1" thickTop="1" thickBot="1" x14ac:dyDescent="0.3">
      <c r="A2785" s="37" t="s">
        <v>2214</v>
      </c>
      <c r="B2785" s="13" t="s">
        <v>24</v>
      </c>
      <c r="C2785" s="13" t="s">
        <v>3143</v>
      </c>
      <c r="D2785" s="13" t="s">
        <v>26</v>
      </c>
      <c r="E2785" s="13" t="s">
        <v>3143</v>
      </c>
    </row>
    <row r="2786" spans="1:5" ht="25.15" customHeight="1" thickTop="1" thickBot="1" x14ac:dyDescent="0.3">
      <c r="A2786" s="37" t="s">
        <v>2215</v>
      </c>
      <c r="B2786" s="13" t="s">
        <v>37</v>
      </c>
      <c r="C2786" s="13" t="s">
        <v>5</v>
      </c>
      <c r="D2786" s="13" t="s">
        <v>3143</v>
      </c>
      <c r="E2786" s="13" t="s">
        <v>3143</v>
      </c>
    </row>
    <row r="2787" spans="1:5" ht="25.15" customHeight="1" thickTop="1" thickBot="1" x14ac:dyDescent="0.3">
      <c r="A2787" s="37" t="s">
        <v>3456</v>
      </c>
      <c r="B2787" s="13" t="s">
        <v>24</v>
      </c>
      <c r="C2787" s="13" t="s">
        <v>3143</v>
      </c>
      <c r="D2787" s="13" t="s">
        <v>3143</v>
      </c>
      <c r="E2787" s="13" t="s">
        <v>6</v>
      </c>
    </row>
    <row r="2788" spans="1:5" ht="25.15" customHeight="1" thickTop="1" thickBot="1" x14ac:dyDescent="0.3">
      <c r="A2788" s="37" t="s">
        <v>2216</v>
      </c>
      <c r="B2788" s="13" t="s">
        <v>37</v>
      </c>
      <c r="C2788" s="13" t="s">
        <v>3143</v>
      </c>
      <c r="D2788" s="13" t="s">
        <v>3143</v>
      </c>
      <c r="E2788" s="13" t="s">
        <v>3143</v>
      </c>
    </row>
    <row r="2789" spans="1:5" ht="25.15" customHeight="1" thickTop="1" thickBot="1" x14ac:dyDescent="0.3">
      <c r="A2789" s="37" t="s">
        <v>2217</v>
      </c>
      <c r="B2789" s="13" t="s">
        <v>37</v>
      </c>
      <c r="C2789" s="13" t="s">
        <v>3143</v>
      </c>
      <c r="D2789" s="13" t="s">
        <v>3143</v>
      </c>
      <c r="E2789" s="13" t="s">
        <v>3143</v>
      </c>
    </row>
    <row r="2790" spans="1:5" ht="25.15" customHeight="1" thickTop="1" thickBot="1" x14ac:dyDescent="0.3">
      <c r="A2790" s="37"/>
      <c r="B2790" s="13"/>
      <c r="C2790" s="13"/>
      <c r="D2790" s="13"/>
      <c r="E2790" s="13"/>
    </row>
    <row r="2791" spans="1:5" ht="25.15" customHeight="1" thickTop="1" thickBot="1" x14ac:dyDescent="0.3">
      <c r="A2791" s="37" t="s">
        <v>2218</v>
      </c>
      <c r="B2791" s="13" t="s">
        <v>29</v>
      </c>
      <c r="C2791" s="13" t="s">
        <v>3143</v>
      </c>
      <c r="D2791" s="13" t="s">
        <v>3143</v>
      </c>
      <c r="E2791" s="13" t="s">
        <v>3143</v>
      </c>
    </row>
    <row r="2792" spans="1:5" ht="25.15" customHeight="1" thickTop="1" thickBot="1" x14ac:dyDescent="0.3">
      <c r="A2792" s="37" t="s">
        <v>2219</v>
      </c>
      <c r="B2792" s="13" t="s">
        <v>37</v>
      </c>
      <c r="C2792" s="13" t="s">
        <v>3143</v>
      </c>
      <c r="D2792" s="13" t="s">
        <v>3143</v>
      </c>
      <c r="E2792" s="13" t="s">
        <v>3143</v>
      </c>
    </row>
    <row r="2793" spans="1:5" ht="25.15" customHeight="1" thickTop="1" thickBot="1" x14ac:dyDescent="0.3">
      <c r="A2793" s="37" t="s">
        <v>3060</v>
      </c>
      <c r="B2793" s="13" t="s">
        <v>24</v>
      </c>
      <c r="C2793" s="13" t="s">
        <v>3143</v>
      </c>
      <c r="D2793" s="13" t="s">
        <v>3143</v>
      </c>
      <c r="E2793" s="13" t="s">
        <v>3143</v>
      </c>
    </row>
    <row r="2794" spans="1:5" ht="25.15" customHeight="1" thickTop="1" thickBot="1" x14ac:dyDescent="0.3">
      <c r="A2794" s="37" t="s">
        <v>2220</v>
      </c>
      <c r="B2794" s="13" t="s">
        <v>24</v>
      </c>
      <c r="C2794" s="13" t="s">
        <v>3143</v>
      </c>
      <c r="D2794" s="13" t="s">
        <v>3143</v>
      </c>
      <c r="E2794" s="13" t="s">
        <v>3143</v>
      </c>
    </row>
    <row r="2795" spans="1:5" ht="25.15" customHeight="1" thickTop="1" thickBot="1" x14ac:dyDescent="0.3">
      <c r="A2795" s="37" t="s">
        <v>3457</v>
      </c>
      <c r="B2795" s="13" t="s">
        <v>24</v>
      </c>
      <c r="C2795" s="13" t="s">
        <v>3143</v>
      </c>
      <c r="D2795" s="13" t="s">
        <v>3143</v>
      </c>
      <c r="E2795" s="13" t="s">
        <v>6</v>
      </c>
    </row>
    <row r="2796" spans="1:5" ht="25.15" customHeight="1" thickTop="1" thickBot="1" x14ac:dyDescent="0.3">
      <c r="A2796" s="37" t="s">
        <v>2897</v>
      </c>
      <c r="B2796" s="13" t="s">
        <v>37</v>
      </c>
      <c r="C2796" s="13" t="s">
        <v>3143</v>
      </c>
      <c r="D2796" s="13" t="s">
        <v>3143</v>
      </c>
      <c r="E2796" s="13" t="s">
        <v>3143</v>
      </c>
    </row>
    <row r="2797" spans="1:5" ht="25.15" customHeight="1" thickTop="1" thickBot="1" x14ac:dyDescent="0.3">
      <c r="A2797" s="37" t="s">
        <v>2221</v>
      </c>
      <c r="B2797" s="13" t="s">
        <v>37</v>
      </c>
      <c r="C2797" s="13" t="s">
        <v>3143</v>
      </c>
      <c r="D2797" s="13" t="s">
        <v>3143</v>
      </c>
      <c r="E2797" s="13" t="s">
        <v>3143</v>
      </c>
    </row>
    <row r="2798" spans="1:5" ht="25.15" customHeight="1" thickTop="1" thickBot="1" x14ac:dyDescent="0.3">
      <c r="A2798" s="37" t="s">
        <v>2222</v>
      </c>
      <c r="B2798" s="13" t="s">
        <v>37</v>
      </c>
      <c r="C2798" s="13" t="s">
        <v>3143</v>
      </c>
      <c r="D2798" s="13" t="s">
        <v>3143</v>
      </c>
      <c r="E2798" s="13" t="s">
        <v>3143</v>
      </c>
    </row>
    <row r="2799" spans="1:5" ht="25.15" customHeight="1" thickTop="1" thickBot="1" x14ac:dyDescent="0.3">
      <c r="A2799" s="37" t="s">
        <v>2223</v>
      </c>
      <c r="B2799" s="13" t="s">
        <v>24</v>
      </c>
      <c r="C2799" s="13" t="s">
        <v>5</v>
      </c>
      <c r="D2799" s="13" t="s">
        <v>26</v>
      </c>
      <c r="E2799" s="13" t="s">
        <v>3143</v>
      </c>
    </row>
    <row r="2800" spans="1:5" ht="25.15" customHeight="1" thickTop="1" thickBot="1" x14ac:dyDescent="0.3">
      <c r="A2800" s="37" t="s">
        <v>2224</v>
      </c>
      <c r="B2800" s="13" t="s">
        <v>24</v>
      </c>
      <c r="C2800" s="13" t="s">
        <v>3143</v>
      </c>
      <c r="D2800" s="13" t="s">
        <v>26</v>
      </c>
      <c r="E2800" s="13" t="s">
        <v>3143</v>
      </c>
    </row>
    <row r="2801" spans="1:5" ht="25.15" customHeight="1" thickTop="1" thickBot="1" x14ac:dyDescent="0.3">
      <c r="A2801" s="37" t="s">
        <v>2225</v>
      </c>
      <c r="B2801" s="13" t="s">
        <v>24</v>
      </c>
      <c r="C2801" s="13" t="s">
        <v>5</v>
      </c>
      <c r="D2801" s="13" t="s">
        <v>3143</v>
      </c>
      <c r="E2801" s="13" t="s">
        <v>3143</v>
      </c>
    </row>
    <row r="2802" spans="1:5" ht="25.15" customHeight="1" thickTop="1" thickBot="1" x14ac:dyDescent="0.3">
      <c r="A2802" s="37" t="s">
        <v>2226</v>
      </c>
      <c r="B2802" s="13" t="s">
        <v>37</v>
      </c>
      <c r="C2802" s="13" t="s">
        <v>3143</v>
      </c>
      <c r="D2802" s="13" t="s">
        <v>3143</v>
      </c>
      <c r="E2802" s="13" t="s">
        <v>3143</v>
      </c>
    </row>
    <row r="2803" spans="1:5" ht="25.15" customHeight="1" thickTop="1" thickBot="1" x14ac:dyDescent="0.3">
      <c r="A2803" s="37" t="s">
        <v>2898</v>
      </c>
      <c r="B2803" s="13" t="s">
        <v>37</v>
      </c>
      <c r="C2803" s="13" t="s">
        <v>3143</v>
      </c>
      <c r="D2803" s="13" t="s">
        <v>3143</v>
      </c>
      <c r="E2803" s="13" t="s">
        <v>3143</v>
      </c>
    </row>
    <row r="2804" spans="1:5" ht="25.15" customHeight="1" thickTop="1" thickBot="1" x14ac:dyDescent="0.3">
      <c r="A2804" s="37" t="s">
        <v>2227</v>
      </c>
      <c r="B2804" s="13" t="s">
        <v>37</v>
      </c>
      <c r="C2804" s="13" t="s">
        <v>3143</v>
      </c>
      <c r="D2804" s="13" t="s">
        <v>3143</v>
      </c>
      <c r="E2804" s="13" t="s">
        <v>3143</v>
      </c>
    </row>
    <row r="2805" spans="1:5" ht="25.15" customHeight="1" thickTop="1" thickBot="1" x14ac:dyDescent="0.3">
      <c r="A2805" s="37" t="s">
        <v>3536</v>
      </c>
      <c r="B2805" s="13" t="s">
        <v>24</v>
      </c>
      <c r="C2805" s="13" t="s">
        <v>3143</v>
      </c>
      <c r="D2805" s="13" t="s">
        <v>3143</v>
      </c>
      <c r="E2805" s="13" t="s">
        <v>3143</v>
      </c>
    </row>
    <row r="2806" spans="1:5" ht="25.15" customHeight="1" thickTop="1" thickBot="1" x14ac:dyDescent="0.3">
      <c r="A2806" s="37" t="s">
        <v>2228</v>
      </c>
      <c r="B2806" s="13" t="s">
        <v>37</v>
      </c>
      <c r="C2806" s="13" t="s">
        <v>3143</v>
      </c>
      <c r="D2806" s="13" t="s">
        <v>3143</v>
      </c>
      <c r="E2806" s="13" t="s">
        <v>3143</v>
      </c>
    </row>
    <row r="2807" spans="1:5" ht="25.15" customHeight="1" thickTop="1" thickBot="1" x14ac:dyDescent="0.3">
      <c r="A2807" s="37" t="s">
        <v>2229</v>
      </c>
      <c r="B2807" s="13" t="s">
        <v>24</v>
      </c>
      <c r="C2807" s="13" t="s">
        <v>3143</v>
      </c>
      <c r="D2807" s="13" t="s">
        <v>26</v>
      </c>
      <c r="E2807" s="13" t="s">
        <v>3143</v>
      </c>
    </row>
    <row r="2808" spans="1:5" ht="25.15" customHeight="1" thickTop="1" thickBot="1" x14ac:dyDescent="0.3">
      <c r="A2808" s="37" t="s">
        <v>2230</v>
      </c>
      <c r="B2808" s="13" t="s">
        <v>29</v>
      </c>
      <c r="C2808" s="13" t="s">
        <v>3143</v>
      </c>
      <c r="D2808" s="13" t="s">
        <v>3143</v>
      </c>
      <c r="E2808" s="13" t="s">
        <v>3143</v>
      </c>
    </row>
    <row r="2809" spans="1:5" ht="25.15" customHeight="1" thickTop="1" thickBot="1" x14ac:dyDescent="0.3">
      <c r="A2809" s="37" t="s">
        <v>2231</v>
      </c>
      <c r="B2809" s="13" t="s">
        <v>24</v>
      </c>
      <c r="C2809" s="13" t="s">
        <v>3143</v>
      </c>
      <c r="D2809" s="13" t="s">
        <v>3143</v>
      </c>
      <c r="E2809" s="13" t="s">
        <v>3143</v>
      </c>
    </row>
    <row r="2810" spans="1:5" ht="25.15" customHeight="1" thickTop="1" thickBot="1" x14ac:dyDescent="0.3">
      <c r="A2810" s="37" t="s">
        <v>2232</v>
      </c>
      <c r="B2810" s="13" t="s">
        <v>61</v>
      </c>
      <c r="C2810" s="13" t="s">
        <v>3143</v>
      </c>
      <c r="D2810" s="13" t="s">
        <v>26</v>
      </c>
      <c r="E2810" s="13" t="s">
        <v>3143</v>
      </c>
    </row>
    <row r="2811" spans="1:5" ht="25.15" customHeight="1" thickTop="1" thickBot="1" x14ac:dyDescent="0.3">
      <c r="A2811" s="37" t="s">
        <v>2233</v>
      </c>
      <c r="B2811" s="13" t="s">
        <v>29</v>
      </c>
      <c r="C2811" s="13" t="s">
        <v>3143</v>
      </c>
      <c r="D2811" s="13" t="s">
        <v>3143</v>
      </c>
      <c r="E2811" s="13" t="s">
        <v>3143</v>
      </c>
    </row>
    <row r="2812" spans="1:5" ht="25.15" customHeight="1" thickTop="1" thickBot="1" x14ac:dyDescent="0.3">
      <c r="A2812" s="37" t="s">
        <v>2234</v>
      </c>
      <c r="B2812" s="13" t="s">
        <v>29</v>
      </c>
      <c r="C2812" s="13" t="s">
        <v>3143</v>
      </c>
      <c r="D2812" s="13" t="s">
        <v>3143</v>
      </c>
      <c r="E2812" s="13" t="s">
        <v>3143</v>
      </c>
    </row>
    <row r="2813" spans="1:5" ht="25.15" customHeight="1" thickTop="1" thickBot="1" x14ac:dyDescent="0.3">
      <c r="A2813" s="37" t="s">
        <v>2235</v>
      </c>
      <c r="B2813" s="13" t="s">
        <v>37</v>
      </c>
      <c r="C2813" s="13" t="s">
        <v>3143</v>
      </c>
      <c r="D2813" s="13" t="s">
        <v>3143</v>
      </c>
      <c r="E2813" s="13" t="s">
        <v>3143</v>
      </c>
    </row>
    <row r="2814" spans="1:5" ht="25.15" customHeight="1" thickTop="1" thickBot="1" x14ac:dyDescent="0.3">
      <c r="A2814" s="37" t="s">
        <v>3580</v>
      </c>
      <c r="B2814" s="13" t="s">
        <v>24</v>
      </c>
      <c r="C2814" s="13" t="s">
        <v>3143</v>
      </c>
      <c r="D2814" s="13" t="s">
        <v>3143</v>
      </c>
      <c r="E2814" s="13" t="s">
        <v>3143</v>
      </c>
    </row>
    <row r="2815" spans="1:5" ht="25.15" customHeight="1" thickTop="1" thickBot="1" x14ac:dyDescent="0.3">
      <c r="A2815" s="37" t="s">
        <v>2236</v>
      </c>
      <c r="B2815" s="13" t="s">
        <v>37</v>
      </c>
      <c r="C2815" s="13" t="s">
        <v>3143</v>
      </c>
      <c r="D2815" s="13" t="s">
        <v>3143</v>
      </c>
      <c r="E2815" s="13" t="s">
        <v>3143</v>
      </c>
    </row>
    <row r="2816" spans="1:5" ht="25.15" customHeight="1" thickTop="1" thickBot="1" x14ac:dyDescent="0.3">
      <c r="A2816" s="37" t="s">
        <v>2237</v>
      </c>
      <c r="B2816" s="13" t="s">
        <v>29</v>
      </c>
      <c r="C2816" s="13" t="s">
        <v>3143</v>
      </c>
      <c r="D2816" s="13" t="s">
        <v>3143</v>
      </c>
      <c r="E2816" s="13" t="s">
        <v>3143</v>
      </c>
    </row>
    <row r="2817" spans="1:5" ht="25.15" customHeight="1" thickTop="1" thickBot="1" x14ac:dyDescent="0.3">
      <c r="A2817" s="37" t="s">
        <v>2238</v>
      </c>
      <c r="B2817" s="13" t="s">
        <v>37</v>
      </c>
      <c r="C2817" s="13" t="s">
        <v>3143</v>
      </c>
      <c r="D2817" s="13" t="s">
        <v>3143</v>
      </c>
      <c r="E2817" s="13" t="s">
        <v>3143</v>
      </c>
    </row>
    <row r="2818" spans="1:5" ht="25.15" customHeight="1" thickTop="1" thickBot="1" x14ac:dyDescent="0.3">
      <c r="A2818" s="37" t="s">
        <v>2239</v>
      </c>
      <c r="B2818" s="13" t="s">
        <v>61</v>
      </c>
      <c r="C2818" s="13" t="s">
        <v>3143</v>
      </c>
      <c r="D2818" s="13" t="s">
        <v>3143</v>
      </c>
      <c r="E2818" s="13" t="s">
        <v>3143</v>
      </c>
    </row>
    <row r="2819" spans="1:5" ht="25.15" customHeight="1" thickTop="1" thickBot="1" x14ac:dyDescent="0.3">
      <c r="A2819" s="37" t="s">
        <v>2240</v>
      </c>
      <c r="B2819" s="13" t="s">
        <v>24</v>
      </c>
      <c r="C2819" s="13" t="s">
        <v>3143</v>
      </c>
      <c r="D2819" s="13" t="s">
        <v>3143</v>
      </c>
      <c r="E2819" s="13" t="s">
        <v>3143</v>
      </c>
    </row>
    <row r="2820" spans="1:5" ht="25.15" customHeight="1" thickTop="1" thickBot="1" x14ac:dyDescent="0.3">
      <c r="A2820" s="37" t="s">
        <v>2241</v>
      </c>
      <c r="B2820" s="13" t="s">
        <v>37</v>
      </c>
      <c r="C2820" s="13" t="s">
        <v>3143</v>
      </c>
      <c r="D2820" s="13" t="s">
        <v>3143</v>
      </c>
      <c r="E2820" s="13" t="s">
        <v>3143</v>
      </c>
    </row>
    <row r="2821" spans="1:5" ht="25.15" customHeight="1" thickTop="1" thickBot="1" x14ac:dyDescent="0.3">
      <c r="A2821" s="37" t="s">
        <v>2242</v>
      </c>
      <c r="B2821" s="101" t="s">
        <v>37</v>
      </c>
      <c r="C2821" s="101" t="s">
        <v>3143</v>
      </c>
      <c r="D2821" s="101" t="s">
        <v>3143</v>
      </c>
      <c r="E2821" s="102" t="s">
        <v>3143</v>
      </c>
    </row>
    <row r="2822" spans="1:5" ht="25.15" customHeight="1" thickTop="1" thickBot="1" x14ac:dyDescent="0.3">
      <c r="A2822" s="37" t="s">
        <v>2243</v>
      </c>
      <c r="B2822" s="13" t="s">
        <v>61</v>
      </c>
      <c r="C2822" s="13" t="s">
        <v>3143</v>
      </c>
      <c r="D2822" s="13" t="s">
        <v>3143</v>
      </c>
      <c r="E2822" s="13" t="s">
        <v>3143</v>
      </c>
    </row>
    <row r="2823" spans="1:5" ht="25.15" customHeight="1" thickTop="1" thickBot="1" x14ac:dyDescent="0.3">
      <c r="A2823" s="37" t="s">
        <v>2244</v>
      </c>
      <c r="B2823" s="13" t="s">
        <v>24</v>
      </c>
      <c r="C2823" s="13" t="s">
        <v>3143</v>
      </c>
      <c r="D2823" s="13" t="s">
        <v>26</v>
      </c>
      <c r="E2823" s="13" t="s">
        <v>3143</v>
      </c>
    </row>
    <row r="2824" spans="1:5" ht="25.15" customHeight="1" thickTop="1" thickBot="1" x14ac:dyDescent="0.3">
      <c r="A2824" s="37" t="s">
        <v>2245</v>
      </c>
      <c r="B2824" s="13" t="s">
        <v>37</v>
      </c>
      <c r="C2824" s="13" t="s">
        <v>3143</v>
      </c>
      <c r="D2824" s="13" t="s">
        <v>3143</v>
      </c>
      <c r="E2824" s="13" t="s">
        <v>3143</v>
      </c>
    </row>
    <row r="2825" spans="1:5" ht="25.15" customHeight="1" thickTop="1" thickBot="1" x14ac:dyDescent="0.3">
      <c r="A2825" s="37" t="s">
        <v>2246</v>
      </c>
      <c r="B2825" s="13" t="s">
        <v>29</v>
      </c>
      <c r="C2825" s="13" t="s">
        <v>3143</v>
      </c>
      <c r="D2825" s="13" t="s">
        <v>3143</v>
      </c>
      <c r="E2825" s="13" t="s">
        <v>3143</v>
      </c>
    </row>
    <row r="2826" spans="1:5" ht="25.15" customHeight="1" thickTop="1" thickBot="1" x14ac:dyDescent="0.3">
      <c r="A2826" s="37" t="s">
        <v>2247</v>
      </c>
      <c r="B2826" s="13" t="s">
        <v>47</v>
      </c>
      <c r="C2826" s="13" t="s">
        <v>3143</v>
      </c>
      <c r="D2826" s="13" t="s">
        <v>3143</v>
      </c>
      <c r="E2826" s="13" t="s">
        <v>3143</v>
      </c>
    </row>
    <row r="2827" spans="1:5" ht="25.15" customHeight="1" thickTop="1" thickBot="1" x14ac:dyDescent="0.3">
      <c r="A2827" s="37" t="s">
        <v>2248</v>
      </c>
      <c r="B2827" s="13" t="s">
        <v>37</v>
      </c>
      <c r="C2827" s="13" t="s">
        <v>3143</v>
      </c>
      <c r="D2827" s="13" t="s">
        <v>3143</v>
      </c>
      <c r="E2827" s="13" t="s">
        <v>3143</v>
      </c>
    </row>
    <row r="2828" spans="1:5" ht="25.15" customHeight="1" thickTop="1" thickBot="1" x14ac:dyDescent="0.3">
      <c r="A2828" s="37" t="s">
        <v>2249</v>
      </c>
      <c r="B2828" s="13" t="s">
        <v>37</v>
      </c>
      <c r="C2828" s="13" t="s">
        <v>3143</v>
      </c>
      <c r="D2828" s="13" t="s">
        <v>3143</v>
      </c>
      <c r="E2828" s="13" t="s">
        <v>3143</v>
      </c>
    </row>
    <row r="2829" spans="1:5" ht="25.15" customHeight="1" thickTop="1" thickBot="1" x14ac:dyDescent="0.3">
      <c r="A2829" s="37" t="s">
        <v>2250</v>
      </c>
      <c r="B2829" s="13" t="s">
        <v>47</v>
      </c>
      <c r="C2829" s="13" t="s">
        <v>3143</v>
      </c>
      <c r="D2829" s="13" t="s">
        <v>3143</v>
      </c>
      <c r="E2829" s="13" t="s">
        <v>3143</v>
      </c>
    </row>
    <row r="2830" spans="1:5" ht="25.15" customHeight="1" thickTop="1" thickBot="1" x14ac:dyDescent="0.3">
      <c r="A2830" s="37" t="s">
        <v>2251</v>
      </c>
      <c r="B2830" s="13" t="s">
        <v>37</v>
      </c>
      <c r="C2830" s="13" t="s">
        <v>3143</v>
      </c>
      <c r="D2830" s="13" t="s">
        <v>3143</v>
      </c>
      <c r="E2830" s="13" t="s">
        <v>3143</v>
      </c>
    </row>
    <row r="2831" spans="1:5" ht="25.15" customHeight="1" thickTop="1" thickBot="1" x14ac:dyDescent="0.3">
      <c r="A2831" s="37" t="s">
        <v>2252</v>
      </c>
      <c r="B2831" s="13" t="s">
        <v>37</v>
      </c>
      <c r="C2831" s="13" t="s">
        <v>3143</v>
      </c>
      <c r="D2831" s="13" t="s">
        <v>3143</v>
      </c>
      <c r="E2831" s="13" t="s">
        <v>3143</v>
      </c>
    </row>
    <row r="2832" spans="1:5" ht="25.15" customHeight="1" thickTop="1" thickBot="1" x14ac:dyDescent="0.3">
      <c r="A2832" s="37" t="s">
        <v>2253</v>
      </c>
      <c r="B2832" s="13" t="s">
        <v>61</v>
      </c>
      <c r="C2832" s="13" t="s">
        <v>3143</v>
      </c>
      <c r="D2832" s="13" t="s">
        <v>3143</v>
      </c>
      <c r="E2832" s="13" t="s">
        <v>3143</v>
      </c>
    </row>
    <row r="2833" spans="1:5" ht="25.15" customHeight="1" thickTop="1" thickBot="1" x14ac:dyDescent="0.3">
      <c r="A2833" s="37" t="s">
        <v>2254</v>
      </c>
      <c r="B2833" s="13" t="s">
        <v>47</v>
      </c>
      <c r="C2833" s="13" t="s">
        <v>3143</v>
      </c>
      <c r="D2833" s="13" t="s">
        <v>3143</v>
      </c>
      <c r="E2833" s="13" t="s">
        <v>3143</v>
      </c>
    </row>
    <row r="2834" spans="1:5" ht="25.15" customHeight="1" thickTop="1" thickBot="1" x14ac:dyDescent="0.3">
      <c r="A2834" s="37" t="s">
        <v>2255</v>
      </c>
      <c r="B2834" s="13" t="s">
        <v>47</v>
      </c>
      <c r="C2834" s="13" t="s">
        <v>3143</v>
      </c>
      <c r="D2834" s="13" t="s">
        <v>3143</v>
      </c>
      <c r="E2834" s="13" t="s">
        <v>3143</v>
      </c>
    </row>
    <row r="2835" spans="1:5" ht="25.15" customHeight="1" thickTop="1" thickBot="1" x14ac:dyDescent="0.3">
      <c r="A2835" s="37" t="s">
        <v>2256</v>
      </c>
      <c r="B2835" s="13" t="s">
        <v>37</v>
      </c>
      <c r="C2835" s="13" t="s">
        <v>3143</v>
      </c>
      <c r="D2835" s="13" t="s">
        <v>3143</v>
      </c>
      <c r="E2835" s="13" t="s">
        <v>3143</v>
      </c>
    </row>
    <row r="2836" spans="1:5" ht="25.15" customHeight="1" thickTop="1" thickBot="1" x14ac:dyDescent="0.3">
      <c r="A2836" s="37" t="s">
        <v>2257</v>
      </c>
      <c r="B2836" s="13" t="s">
        <v>47</v>
      </c>
      <c r="C2836" s="13" t="s">
        <v>3143</v>
      </c>
      <c r="D2836" s="13" t="s">
        <v>3143</v>
      </c>
      <c r="E2836" s="13" t="s">
        <v>3143</v>
      </c>
    </row>
    <row r="2837" spans="1:5" ht="25.15" customHeight="1" thickTop="1" thickBot="1" x14ac:dyDescent="0.3">
      <c r="A2837" s="37" t="s">
        <v>2258</v>
      </c>
      <c r="B2837" s="13" t="s">
        <v>47</v>
      </c>
      <c r="C2837" s="13" t="s">
        <v>3143</v>
      </c>
      <c r="D2837" s="13" t="s">
        <v>3143</v>
      </c>
      <c r="E2837" s="13" t="s">
        <v>3143</v>
      </c>
    </row>
    <row r="2838" spans="1:5" ht="25.15" customHeight="1" thickTop="1" thickBot="1" x14ac:dyDescent="0.3">
      <c r="A2838" s="37" t="s">
        <v>2259</v>
      </c>
      <c r="B2838" s="13" t="s">
        <v>24</v>
      </c>
      <c r="C2838" s="13" t="s">
        <v>3143</v>
      </c>
      <c r="D2838" s="13" t="s">
        <v>3143</v>
      </c>
      <c r="E2838" s="13" t="s">
        <v>3143</v>
      </c>
    </row>
    <row r="2839" spans="1:5" ht="25.15" customHeight="1" thickTop="1" thickBot="1" x14ac:dyDescent="0.3">
      <c r="A2839" s="37" t="s">
        <v>3458</v>
      </c>
      <c r="B2839" s="13" t="s">
        <v>24</v>
      </c>
      <c r="C2839" s="13" t="s">
        <v>3143</v>
      </c>
      <c r="D2839" s="13" t="s">
        <v>3143</v>
      </c>
      <c r="E2839" s="13" t="s">
        <v>6</v>
      </c>
    </row>
    <row r="2840" spans="1:5" ht="25.15" customHeight="1" thickTop="1" thickBot="1" x14ac:dyDescent="0.3">
      <c r="A2840" s="37" t="s">
        <v>2260</v>
      </c>
      <c r="B2840" s="101" t="s">
        <v>24</v>
      </c>
      <c r="C2840" s="101" t="s">
        <v>3143</v>
      </c>
      <c r="D2840" s="101" t="s">
        <v>26</v>
      </c>
      <c r="E2840" s="102" t="s">
        <v>3143</v>
      </c>
    </row>
    <row r="2841" spans="1:5" ht="25.15" customHeight="1" thickTop="1" thickBot="1" x14ac:dyDescent="0.3">
      <c r="A2841" s="37" t="s">
        <v>2261</v>
      </c>
      <c r="B2841" s="13" t="s">
        <v>29</v>
      </c>
      <c r="C2841" s="13" t="s">
        <v>3143</v>
      </c>
      <c r="D2841" s="13" t="s">
        <v>3143</v>
      </c>
      <c r="E2841" s="13" t="s">
        <v>3143</v>
      </c>
    </row>
    <row r="2842" spans="1:5" ht="25.15" customHeight="1" thickTop="1" thickBot="1" x14ac:dyDescent="0.3">
      <c r="A2842" s="37" t="s">
        <v>2262</v>
      </c>
      <c r="B2842" s="13" t="s">
        <v>24</v>
      </c>
      <c r="C2842" s="13" t="s">
        <v>3143</v>
      </c>
      <c r="D2842" s="13" t="s">
        <v>3143</v>
      </c>
      <c r="E2842" s="13" t="s">
        <v>3143</v>
      </c>
    </row>
    <row r="2843" spans="1:5" ht="25.15" customHeight="1" thickTop="1" thickBot="1" x14ac:dyDescent="0.3">
      <c r="A2843" s="37" t="s">
        <v>2263</v>
      </c>
      <c r="B2843" s="13" t="s">
        <v>47</v>
      </c>
      <c r="C2843" s="13" t="s">
        <v>3143</v>
      </c>
      <c r="D2843" s="13" t="s">
        <v>3143</v>
      </c>
      <c r="E2843" s="13" t="s">
        <v>3143</v>
      </c>
    </row>
    <row r="2844" spans="1:5" ht="25.15" customHeight="1" thickTop="1" thickBot="1" x14ac:dyDescent="0.3">
      <c r="A2844" s="37" t="s">
        <v>2264</v>
      </c>
      <c r="B2844" s="13" t="s">
        <v>24</v>
      </c>
      <c r="C2844" s="13" t="s">
        <v>3143</v>
      </c>
      <c r="D2844" s="13" t="s">
        <v>3143</v>
      </c>
      <c r="E2844" s="13" t="s">
        <v>3143</v>
      </c>
    </row>
    <row r="2845" spans="1:5" ht="25.15" customHeight="1" thickTop="1" thickBot="1" x14ac:dyDescent="0.3">
      <c r="A2845" s="37" t="s">
        <v>2265</v>
      </c>
      <c r="B2845" s="13" t="s">
        <v>24</v>
      </c>
      <c r="C2845" s="13" t="s">
        <v>5</v>
      </c>
      <c r="D2845" s="13" t="s">
        <v>26</v>
      </c>
      <c r="E2845" s="13" t="s">
        <v>3143</v>
      </c>
    </row>
    <row r="2846" spans="1:5" ht="25.15" customHeight="1" thickTop="1" thickBot="1" x14ac:dyDescent="0.3">
      <c r="A2846" s="37" t="s">
        <v>2266</v>
      </c>
      <c r="B2846" s="13" t="s">
        <v>37</v>
      </c>
      <c r="C2846" s="13" t="s">
        <v>3143</v>
      </c>
      <c r="D2846" s="13" t="s">
        <v>3143</v>
      </c>
      <c r="E2846" s="13" t="s">
        <v>3143</v>
      </c>
    </row>
    <row r="2847" spans="1:5" ht="25.15" customHeight="1" thickTop="1" thickBot="1" x14ac:dyDescent="0.3">
      <c r="A2847" s="37" t="s">
        <v>2267</v>
      </c>
      <c r="B2847" s="13" t="s">
        <v>24</v>
      </c>
      <c r="C2847" s="13" t="s">
        <v>3143</v>
      </c>
      <c r="D2847" s="13" t="s">
        <v>3143</v>
      </c>
      <c r="E2847" s="13" t="s">
        <v>3143</v>
      </c>
    </row>
    <row r="2848" spans="1:5" ht="25.15" customHeight="1" thickTop="1" thickBot="1" x14ac:dyDescent="0.3">
      <c r="A2848" s="37" t="s">
        <v>3066</v>
      </c>
      <c r="B2848" s="13" t="s">
        <v>24</v>
      </c>
      <c r="C2848" s="13" t="s">
        <v>3143</v>
      </c>
      <c r="D2848" s="13" t="s">
        <v>3143</v>
      </c>
      <c r="E2848" s="13" t="s">
        <v>3143</v>
      </c>
    </row>
    <row r="2849" spans="1:5" ht="25.15" customHeight="1" thickTop="1" thickBot="1" x14ac:dyDescent="0.3">
      <c r="A2849" s="37" t="s">
        <v>3459</v>
      </c>
      <c r="B2849" s="13" t="s">
        <v>24</v>
      </c>
      <c r="C2849" s="13" t="s">
        <v>5</v>
      </c>
      <c r="D2849" s="13" t="s">
        <v>3143</v>
      </c>
      <c r="E2849" s="13" t="s">
        <v>6</v>
      </c>
    </row>
    <row r="2850" spans="1:5" ht="25.15" customHeight="1" thickTop="1" thickBot="1" x14ac:dyDescent="0.3">
      <c r="A2850" s="37" t="s">
        <v>2268</v>
      </c>
      <c r="B2850" s="13" t="s">
        <v>37</v>
      </c>
      <c r="C2850" s="13" t="s">
        <v>3143</v>
      </c>
      <c r="D2850" s="13" t="s">
        <v>3143</v>
      </c>
      <c r="E2850" s="13" t="s">
        <v>3143</v>
      </c>
    </row>
    <row r="2851" spans="1:5" ht="25.15" customHeight="1" thickTop="1" thickBot="1" x14ac:dyDescent="0.3">
      <c r="A2851" s="37" t="s">
        <v>3556</v>
      </c>
      <c r="B2851" s="13" t="s">
        <v>24</v>
      </c>
      <c r="C2851" s="13" t="s">
        <v>3143</v>
      </c>
      <c r="D2851" s="13" t="s">
        <v>3143</v>
      </c>
      <c r="E2851" s="13" t="s">
        <v>3143</v>
      </c>
    </row>
    <row r="2852" spans="1:5" ht="25.15" customHeight="1" thickTop="1" thickBot="1" x14ac:dyDescent="0.3">
      <c r="A2852" s="37" t="s">
        <v>3460</v>
      </c>
      <c r="B2852" s="13" t="s">
        <v>24</v>
      </c>
      <c r="C2852" s="13" t="s">
        <v>3143</v>
      </c>
      <c r="D2852" s="13" t="s">
        <v>3143</v>
      </c>
      <c r="E2852" s="13" t="s">
        <v>6</v>
      </c>
    </row>
    <row r="2853" spans="1:5" ht="25.15" customHeight="1" thickTop="1" thickBot="1" x14ac:dyDescent="0.3">
      <c r="A2853" s="37" t="s">
        <v>3228</v>
      </c>
      <c r="B2853" s="13" t="s">
        <v>37</v>
      </c>
      <c r="C2853" s="13" t="s">
        <v>3143</v>
      </c>
      <c r="D2853" s="13" t="s">
        <v>3143</v>
      </c>
      <c r="E2853" s="13" t="s">
        <v>3143</v>
      </c>
    </row>
    <row r="2854" spans="1:5" ht="25.15" customHeight="1" thickTop="1" thickBot="1" x14ac:dyDescent="0.3">
      <c r="A2854" s="37" t="s">
        <v>2899</v>
      </c>
      <c r="B2854" s="13" t="s">
        <v>61</v>
      </c>
      <c r="C2854" s="13" t="s">
        <v>3143</v>
      </c>
      <c r="D2854" s="13" t="s">
        <v>3143</v>
      </c>
      <c r="E2854" s="13" t="s">
        <v>3143</v>
      </c>
    </row>
    <row r="2855" spans="1:5" ht="25.15" customHeight="1" thickTop="1" thickBot="1" x14ac:dyDescent="0.3">
      <c r="A2855" s="37" t="s">
        <v>3461</v>
      </c>
      <c r="B2855" s="13" t="s">
        <v>24</v>
      </c>
      <c r="C2855" s="13" t="s">
        <v>3143</v>
      </c>
      <c r="D2855" s="13" t="s">
        <v>26</v>
      </c>
      <c r="E2855" s="13" t="s">
        <v>6</v>
      </c>
    </row>
    <row r="2856" spans="1:5" ht="25.15" customHeight="1" thickTop="1" thickBot="1" x14ac:dyDescent="0.3">
      <c r="A2856" s="37" t="s">
        <v>2269</v>
      </c>
      <c r="B2856" s="13" t="s">
        <v>61</v>
      </c>
      <c r="C2856" s="13" t="s">
        <v>3143</v>
      </c>
      <c r="D2856" s="13" t="s">
        <v>26</v>
      </c>
      <c r="E2856" s="13" t="s">
        <v>3143</v>
      </c>
    </row>
    <row r="2857" spans="1:5" ht="25.15" customHeight="1" thickTop="1" thickBot="1" x14ac:dyDescent="0.3">
      <c r="A2857" s="37" t="s">
        <v>2270</v>
      </c>
      <c r="B2857" s="13" t="s">
        <v>24</v>
      </c>
      <c r="C2857" s="13" t="s">
        <v>3143</v>
      </c>
      <c r="D2857" s="13" t="s">
        <v>3143</v>
      </c>
      <c r="E2857" s="13" t="s">
        <v>3143</v>
      </c>
    </row>
    <row r="2858" spans="1:5" ht="25.15" customHeight="1" thickTop="1" thickBot="1" x14ac:dyDescent="0.3">
      <c r="A2858" s="37" t="s">
        <v>3462</v>
      </c>
      <c r="B2858" s="13" t="s">
        <v>24</v>
      </c>
      <c r="C2858" s="13" t="s">
        <v>3143</v>
      </c>
      <c r="D2858" s="13" t="s">
        <v>3143</v>
      </c>
      <c r="E2858" s="13" t="s">
        <v>6</v>
      </c>
    </row>
    <row r="2859" spans="1:5" ht="25.15" customHeight="1" thickTop="1" thickBot="1" x14ac:dyDescent="0.3">
      <c r="A2859" s="37" t="s">
        <v>2271</v>
      </c>
      <c r="B2859" s="13" t="s">
        <v>37</v>
      </c>
      <c r="C2859" s="13" t="s">
        <v>3143</v>
      </c>
      <c r="D2859" s="13" t="s">
        <v>3143</v>
      </c>
      <c r="E2859" s="13" t="s">
        <v>3143</v>
      </c>
    </row>
    <row r="2860" spans="1:5" ht="25.15" customHeight="1" thickTop="1" thickBot="1" x14ac:dyDescent="0.3">
      <c r="A2860" s="37" t="s">
        <v>2272</v>
      </c>
      <c r="B2860" s="13" t="s">
        <v>24</v>
      </c>
      <c r="C2860" s="13" t="s">
        <v>3143</v>
      </c>
      <c r="D2860" s="13" t="s">
        <v>3143</v>
      </c>
      <c r="E2860" s="13" t="s">
        <v>3143</v>
      </c>
    </row>
    <row r="2861" spans="1:5" ht="25.15" customHeight="1" thickTop="1" thickBot="1" x14ac:dyDescent="0.3">
      <c r="A2861" s="37" t="s">
        <v>2273</v>
      </c>
      <c r="B2861" s="13" t="s">
        <v>29</v>
      </c>
      <c r="C2861" s="13" t="s">
        <v>3143</v>
      </c>
      <c r="D2861" s="13" t="s">
        <v>3143</v>
      </c>
      <c r="E2861" s="13" t="s">
        <v>3143</v>
      </c>
    </row>
    <row r="2862" spans="1:5" ht="25.15" customHeight="1" thickTop="1" thickBot="1" x14ac:dyDescent="0.3">
      <c r="A2862" s="37" t="s">
        <v>2274</v>
      </c>
      <c r="B2862" s="13" t="s">
        <v>37</v>
      </c>
      <c r="C2862" s="13" t="s">
        <v>3143</v>
      </c>
      <c r="D2862" s="13" t="s">
        <v>3143</v>
      </c>
      <c r="E2862" s="13" t="s">
        <v>3143</v>
      </c>
    </row>
    <row r="2863" spans="1:5" ht="25.15" customHeight="1" thickTop="1" thickBot="1" x14ac:dyDescent="0.3">
      <c r="A2863" s="37" t="s">
        <v>2275</v>
      </c>
      <c r="B2863" s="13" t="s">
        <v>24</v>
      </c>
      <c r="C2863" s="13" t="s">
        <v>3143</v>
      </c>
      <c r="D2863" s="13" t="s">
        <v>3143</v>
      </c>
      <c r="E2863" s="13" t="s">
        <v>3143</v>
      </c>
    </row>
    <row r="2864" spans="1:5" ht="25.15" customHeight="1" thickTop="1" thickBot="1" x14ac:dyDescent="0.3">
      <c r="A2864" s="37" t="s">
        <v>2276</v>
      </c>
      <c r="B2864" s="13" t="s">
        <v>24</v>
      </c>
      <c r="C2864" s="13" t="s">
        <v>3143</v>
      </c>
      <c r="D2864" s="13" t="s">
        <v>3143</v>
      </c>
      <c r="E2864" s="13" t="s">
        <v>3143</v>
      </c>
    </row>
    <row r="2865" spans="1:5" ht="25.15" customHeight="1" thickTop="1" thickBot="1" x14ac:dyDescent="0.3">
      <c r="A2865" s="37" t="s">
        <v>2277</v>
      </c>
      <c r="B2865" s="13" t="s">
        <v>37</v>
      </c>
      <c r="C2865" s="13" t="s">
        <v>3143</v>
      </c>
      <c r="D2865" s="13" t="s">
        <v>3143</v>
      </c>
      <c r="E2865" s="13" t="s">
        <v>3143</v>
      </c>
    </row>
    <row r="2866" spans="1:5" ht="25.15" customHeight="1" thickTop="1" thickBot="1" x14ac:dyDescent="0.3">
      <c r="A2866" s="37" t="s">
        <v>3463</v>
      </c>
      <c r="B2866" s="13" t="s">
        <v>24</v>
      </c>
      <c r="C2866" s="13" t="s">
        <v>3143</v>
      </c>
      <c r="D2866" s="13" t="s">
        <v>3143</v>
      </c>
      <c r="E2866" s="13" t="s">
        <v>6</v>
      </c>
    </row>
    <row r="2867" spans="1:5" ht="25.15" customHeight="1" thickTop="1" thickBot="1" x14ac:dyDescent="0.3">
      <c r="A2867" s="37" t="s">
        <v>2278</v>
      </c>
      <c r="B2867" s="13" t="s">
        <v>24</v>
      </c>
      <c r="C2867" s="13" t="s">
        <v>3143</v>
      </c>
      <c r="D2867" s="13" t="s">
        <v>3143</v>
      </c>
      <c r="E2867" s="13" t="s">
        <v>3143</v>
      </c>
    </row>
    <row r="2868" spans="1:5" ht="25.15" customHeight="1" thickTop="1" thickBot="1" x14ac:dyDescent="0.3">
      <c r="A2868" s="37" t="s">
        <v>2279</v>
      </c>
      <c r="B2868" s="13" t="s">
        <v>24</v>
      </c>
      <c r="C2868" s="13" t="s">
        <v>3143</v>
      </c>
      <c r="D2868" s="13" t="s">
        <v>3143</v>
      </c>
      <c r="E2868" s="13" t="s">
        <v>3143</v>
      </c>
    </row>
    <row r="2869" spans="1:5" ht="25.15" customHeight="1" thickTop="1" thickBot="1" x14ac:dyDescent="0.3">
      <c r="A2869" s="37" t="s">
        <v>2280</v>
      </c>
      <c r="B2869" s="13" t="s">
        <v>47</v>
      </c>
      <c r="C2869" s="13" t="s">
        <v>3143</v>
      </c>
      <c r="D2869" s="13" t="s">
        <v>3143</v>
      </c>
      <c r="E2869" s="13" t="s">
        <v>3143</v>
      </c>
    </row>
    <row r="2870" spans="1:5" ht="25.15" customHeight="1" thickTop="1" thickBot="1" x14ac:dyDescent="0.3">
      <c r="A2870" s="37" t="s">
        <v>2281</v>
      </c>
      <c r="B2870" s="13" t="s">
        <v>61</v>
      </c>
      <c r="C2870" s="13" t="s">
        <v>3143</v>
      </c>
      <c r="D2870" s="13" t="s">
        <v>3143</v>
      </c>
      <c r="E2870" s="13" t="s">
        <v>3143</v>
      </c>
    </row>
    <row r="2871" spans="1:5" ht="25.15" customHeight="1" thickTop="1" thickBot="1" x14ac:dyDescent="0.3">
      <c r="A2871" s="37" t="s">
        <v>3510</v>
      </c>
      <c r="B2871" s="13" t="s">
        <v>24</v>
      </c>
      <c r="C2871" s="13" t="s">
        <v>3143</v>
      </c>
      <c r="D2871" s="13" t="s">
        <v>3143</v>
      </c>
      <c r="E2871" s="13" t="s">
        <v>6</v>
      </c>
    </row>
    <row r="2872" spans="1:5" ht="25.15" customHeight="1" thickTop="1" thickBot="1" x14ac:dyDescent="0.3">
      <c r="A2872" s="37" t="s">
        <v>2929</v>
      </c>
      <c r="B2872" s="13" t="s">
        <v>47</v>
      </c>
      <c r="C2872" s="13" t="s">
        <v>3143</v>
      </c>
      <c r="D2872" s="13" t="s">
        <v>3143</v>
      </c>
      <c r="E2872" s="13" t="s">
        <v>3143</v>
      </c>
    </row>
    <row r="2873" spans="1:5" ht="25.15" customHeight="1" thickTop="1" thickBot="1" x14ac:dyDescent="0.3">
      <c r="A2873" s="37" t="s">
        <v>2282</v>
      </c>
      <c r="B2873" s="13" t="s">
        <v>24</v>
      </c>
      <c r="C2873" s="13" t="s">
        <v>5</v>
      </c>
      <c r="D2873" s="13" t="s">
        <v>3143</v>
      </c>
      <c r="E2873" s="13" t="s">
        <v>3143</v>
      </c>
    </row>
    <row r="2874" spans="1:5" ht="25.15" customHeight="1" thickTop="1" thickBot="1" x14ac:dyDescent="0.3">
      <c r="A2874" s="37" t="s">
        <v>2283</v>
      </c>
      <c r="B2874" s="13" t="s">
        <v>37</v>
      </c>
      <c r="C2874" s="13" t="s">
        <v>3143</v>
      </c>
      <c r="D2874" s="13" t="s">
        <v>3143</v>
      </c>
      <c r="E2874" s="13" t="s">
        <v>3143</v>
      </c>
    </row>
    <row r="2875" spans="1:5" ht="25.15" customHeight="1" thickTop="1" thickBot="1" x14ac:dyDescent="0.3">
      <c r="A2875" s="37" t="s">
        <v>3075</v>
      </c>
      <c r="B2875" s="13" t="s">
        <v>24</v>
      </c>
      <c r="C2875" s="13" t="s">
        <v>3143</v>
      </c>
      <c r="D2875" s="13" t="s">
        <v>3143</v>
      </c>
      <c r="E2875" s="13" t="s">
        <v>3143</v>
      </c>
    </row>
    <row r="2876" spans="1:5" ht="25.15" customHeight="1" thickTop="1" thickBot="1" x14ac:dyDescent="0.3">
      <c r="A2876" s="37" t="s">
        <v>2284</v>
      </c>
      <c r="B2876" s="13" t="s">
        <v>24</v>
      </c>
      <c r="C2876" s="13" t="s">
        <v>3143</v>
      </c>
      <c r="D2876" s="13" t="s">
        <v>3143</v>
      </c>
      <c r="E2876" s="13" t="s">
        <v>3143</v>
      </c>
    </row>
    <row r="2877" spans="1:5" ht="25.15" customHeight="1" thickTop="1" thickBot="1" x14ac:dyDescent="0.3">
      <c r="A2877" s="37" t="s">
        <v>2285</v>
      </c>
      <c r="B2877" s="13" t="s">
        <v>37</v>
      </c>
      <c r="C2877" s="13" t="s">
        <v>3143</v>
      </c>
      <c r="D2877" s="13" t="s">
        <v>3143</v>
      </c>
      <c r="E2877" s="13" t="s">
        <v>3143</v>
      </c>
    </row>
    <row r="2878" spans="1:5" ht="25.15" customHeight="1" thickTop="1" thickBot="1" x14ac:dyDescent="0.3">
      <c r="A2878" s="37" t="s">
        <v>2286</v>
      </c>
      <c r="B2878" s="13" t="s">
        <v>37</v>
      </c>
      <c r="C2878" s="13" t="s">
        <v>3143</v>
      </c>
      <c r="D2878" s="13" t="s">
        <v>3143</v>
      </c>
      <c r="E2878" s="13" t="s">
        <v>3143</v>
      </c>
    </row>
    <row r="2879" spans="1:5" ht="25.15" customHeight="1" thickTop="1" thickBot="1" x14ac:dyDescent="0.3">
      <c r="A2879" s="37" t="s">
        <v>2287</v>
      </c>
      <c r="B2879" s="13" t="s">
        <v>37</v>
      </c>
      <c r="C2879" s="13" t="s">
        <v>3143</v>
      </c>
      <c r="D2879" s="13" t="s">
        <v>3143</v>
      </c>
      <c r="E2879" s="13" t="s">
        <v>3143</v>
      </c>
    </row>
    <row r="2880" spans="1:5" ht="25.15" customHeight="1" thickTop="1" thickBot="1" x14ac:dyDescent="0.3">
      <c r="A2880" s="37" t="s">
        <v>2288</v>
      </c>
      <c r="B2880" s="13" t="s">
        <v>24</v>
      </c>
      <c r="C2880" s="13" t="s">
        <v>3143</v>
      </c>
      <c r="D2880" s="13" t="s">
        <v>3143</v>
      </c>
      <c r="E2880" s="13" t="s">
        <v>3143</v>
      </c>
    </row>
    <row r="2881" spans="1:5" ht="25.15" customHeight="1" thickTop="1" thickBot="1" x14ac:dyDescent="0.3">
      <c r="A2881" s="37" t="s">
        <v>2289</v>
      </c>
      <c r="B2881" s="13" t="s">
        <v>37</v>
      </c>
      <c r="C2881" s="13" t="s">
        <v>3143</v>
      </c>
      <c r="D2881" s="13" t="s">
        <v>3143</v>
      </c>
      <c r="E2881" s="13" t="s">
        <v>3143</v>
      </c>
    </row>
    <row r="2882" spans="1:5" ht="25.15" customHeight="1" thickTop="1" thickBot="1" x14ac:dyDescent="0.3">
      <c r="A2882" s="37" t="s">
        <v>3585</v>
      </c>
      <c r="B2882" s="13" t="s">
        <v>37</v>
      </c>
      <c r="C2882" s="13" t="s">
        <v>3143</v>
      </c>
      <c r="D2882" s="13" t="s">
        <v>3143</v>
      </c>
      <c r="E2882" s="13" t="s">
        <v>3143</v>
      </c>
    </row>
    <row r="2883" spans="1:5" ht="25.15" customHeight="1" thickTop="1" thickBot="1" x14ac:dyDescent="0.3">
      <c r="A2883" s="37" t="s">
        <v>2290</v>
      </c>
      <c r="B2883" s="13" t="s">
        <v>37</v>
      </c>
      <c r="C2883" s="13" t="s">
        <v>3143</v>
      </c>
      <c r="D2883" s="13" t="s">
        <v>3143</v>
      </c>
      <c r="E2883" s="13" t="s">
        <v>3143</v>
      </c>
    </row>
    <row r="2884" spans="1:5" ht="25.15" customHeight="1" thickTop="1" thickBot="1" x14ac:dyDescent="0.3">
      <c r="A2884" s="37" t="s">
        <v>2291</v>
      </c>
      <c r="B2884" s="13" t="s">
        <v>24</v>
      </c>
      <c r="C2884" s="13" t="s">
        <v>3143</v>
      </c>
      <c r="D2884" s="13" t="s">
        <v>3143</v>
      </c>
      <c r="E2884" s="13" t="s">
        <v>3143</v>
      </c>
    </row>
    <row r="2885" spans="1:5" ht="25.15" customHeight="1" thickTop="1" thickBot="1" x14ac:dyDescent="0.3">
      <c r="A2885" s="37" t="s">
        <v>2292</v>
      </c>
      <c r="B2885" s="13" t="s">
        <v>24</v>
      </c>
      <c r="C2885" s="13" t="s">
        <v>3143</v>
      </c>
      <c r="D2885" s="13" t="s">
        <v>3143</v>
      </c>
      <c r="E2885" s="13" t="s">
        <v>3143</v>
      </c>
    </row>
    <row r="2886" spans="1:5" ht="25.15" customHeight="1" thickTop="1" thickBot="1" x14ac:dyDescent="0.3">
      <c r="A2886" s="37" t="s">
        <v>2293</v>
      </c>
      <c r="B2886" s="13" t="s">
        <v>29</v>
      </c>
      <c r="C2886" s="13" t="s">
        <v>3143</v>
      </c>
      <c r="D2886" s="13" t="s">
        <v>3143</v>
      </c>
      <c r="E2886" s="13" t="s">
        <v>3143</v>
      </c>
    </row>
    <row r="2887" spans="1:5" ht="25.15" customHeight="1" thickTop="1" thickBot="1" x14ac:dyDescent="0.3">
      <c r="A2887" s="37" t="s">
        <v>3041</v>
      </c>
      <c r="B2887" s="13" t="s">
        <v>47</v>
      </c>
      <c r="C2887" s="13" t="s">
        <v>3143</v>
      </c>
      <c r="D2887" s="13" t="s">
        <v>3143</v>
      </c>
      <c r="E2887" s="13" t="s">
        <v>3143</v>
      </c>
    </row>
    <row r="2888" spans="1:5" ht="25.15" customHeight="1" thickTop="1" thickBot="1" x14ac:dyDescent="0.3">
      <c r="A2888" s="37" t="s">
        <v>2294</v>
      </c>
      <c r="B2888" s="13" t="s">
        <v>24</v>
      </c>
      <c r="C2888" s="13" t="s">
        <v>3143</v>
      </c>
      <c r="D2888" s="13" t="s">
        <v>3143</v>
      </c>
      <c r="E2888" s="13" t="s">
        <v>3143</v>
      </c>
    </row>
    <row r="2889" spans="1:5" ht="25.15" customHeight="1" thickTop="1" thickBot="1" x14ac:dyDescent="0.3">
      <c r="A2889" s="37" t="s">
        <v>2295</v>
      </c>
      <c r="B2889" s="13" t="s">
        <v>29</v>
      </c>
      <c r="C2889" s="13" t="s">
        <v>3143</v>
      </c>
      <c r="D2889" s="13" t="s">
        <v>3143</v>
      </c>
      <c r="E2889" s="13" t="s">
        <v>3143</v>
      </c>
    </row>
    <row r="2890" spans="1:5" ht="25.15" customHeight="1" thickTop="1" thickBot="1" x14ac:dyDescent="0.3">
      <c r="A2890" s="37" t="s">
        <v>2296</v>
      </c>
      <c r="B2890" s="13" t="s">
        <v>24</v>
      </c>
      <c r="C2890" s="13" t="s">
        <v>3143</v>
      </c>
      <c r="D2890" s="13" t="s">
        <v>3143</v>
      </c>
      <c r="E2890" s="13" t="s">
        <v>3143</v>
      </c>
    </row>
    <row r="2891" spans="1:5" ht="25.15" customHeight="1" thickTop="1" thickBot="1" x14ac:dyDescent="0.3">
      <c r="A2891" s="37" t="s">
        <v>2297</v>
      </c>
      <c r="B2891" s="13" t="s">
        <v>24</v>
      </c>
      <c r="C2891" s="13" t="s">
        <v>3143</v>
      </c>
      <c r="D2891" s="13" t="s">
        <v>26</v>
      </c>
      <c r="E2891" s="13" t="s">
        <v>3143</v>
      </c>
    </row>
    <row r="2892" spans="1:5" ht="25.15" customHeight="1" thickTop="1" thickBot="1" x14ac:dyDescent="0.3">
      <c r="A2892" s="37" t="s">
        <v>2298</v>
      </c>
      <c r="B2892" s="13" t="s">
        <v>47</v>
      </c>
      <c r="C2892" s="13" t="s">
        <v>3143</v>
      </c>
      <c r="D2892" s="13" t="s">
        <v>3143</v>
      </c>
      <c r="E2892" s="13" t="s">
        <v>3143</v>
      </c>
    </row>
    <row r="2893" spans="1:5" ht="25.15" customHeight="1" thickTop="1" thickBot="1" x14ac:dyDescent="0.3">
      <c r="A2893" s="37" t="s">
        <v>2299</v>
      </c>
      <c r="B2893" s="13" t="s">
        <v>37</v>
      </c>
      <c r="C2893" s="13" t="s">
        <v>3143</v>
      </c>
      <c r="D2893" s="13" t="s">
        <v>26</v>
      </c>
      <c r="E2893" s="13" t="s">
        <v>3143</v>
      </c>
    </row>
    <row r="2894" spans="1:5" ht="25.15" customHeight="1" thickTop="1" thickBot="1" x14ac:dyDescent="0.3">
      <c r="A2894" s="37" t="s">
        <v>3092</v>
      </c>
      <c r="B2894" s="13" t="s">
        <v>24</v>
      </c>
      <c r="C2894" s="13" t="s">
        <v>3143</v>
      </c>
      <c r="D2894" s="13" t="s">
        <v>3143</v>
      </c>
      <c r="E2894" s="13" t="s">
        <v>3143</v>
      </c>
    </row>
    <row r="2895" spans="1:5" ht="25.15" customHeight="1" thickTop="1" thickBot="1" x14ac:dyDescent="0.3">
      <c r="A2895" s="37" t="s">
        <v>2300</v>
      </c>
      <c r="B2895" s="13" t="s">
        <v>24</v>
      </c>
      <c r="C2895" s="13" t="s">
        <v>3143</v>
      </c>
      <c r="D2895" s="13" t="s">
        <v>3143</v>
      </c>
      <c r="E2895" s="13" t="s">
        <v>3143</v>
      </c>
    </row>
    <row r="2896" spans="1:5" ht="25.15" customHeight="1" thickTop="1" thickBot="1" x14ac:dyDescent="0.3">
      <c r="A2896" s="37" t="s">
        <v>2301</v>
      </c>
      <c r="B2896" s="13" t="s">
        <v>37</v>
      </c>
      <c r="C2896" s="13" t="s">
        <v>3143</v>
      </c>
      <c r="D2896" s="13" t="s">
        <v>3143</v>
      </c>
      <c r="E2896" s="13" t="s">
        <v>3143</v>
      </c>
    </row>
    <row r="2897" spans="1:5" ht="25.15" customHeight="1" thickTop="1" thickBot="1" x14ac:dyDescent="0.3">
      <c r="A2897" s="37" t="s">
        <v>2302</v>
      </c>
      <c r="B2897" s="13" t="s">
        <v>24</v>
      </c>
      <c r="C2897" s="13" t="s">
        <v>3143</v>
      </c>
      <c r="D2897" s="13" t="s">
        <v>26</v>
      </c>
      <c r="E2897" s="13" t="s">
        <v>3143</v>
      </c>
    </row>
    <row r="2898" spans="1:5" ht="25.15" customHeight="1" thickTop="1" thickBot="1" x14ac:dyDescent="0.3">
      <c r="A2898" s="37" t="s">
        <v>2303</v>
      </c>
      <c r="B2898" s="13" t="s">
        <v>37</v>
      </c>
      <c r="C2898" s="13" t="s">
        <v>3143</v>
      </c>
      <c r="D2898" s="13" t="s">
        <v>3143</v>
      </c>
      <c r="E2898" s="13" t="s">
        <v>3143</v>
      </c>
    </row>
    <row r="2899" spans="1:5" ht="25.15" customHeight="1" thickTop="1" thickBot="1" x14ac:dyDescent="0.3">
      <c r="A2899" s="37" t="s">
        <v>2304</v>
      </c>
      <c r="B2899" s="13" t="s">
        <v>24</v>
      </c>
      <c r="C2899" s="13" t="s">
        <v>3143</v>
      </c>
      <c r="D2899" s="13" t="s">
        <v>3143</v>
      </c>
      <c r="E2899" s="13" t="s">
        <v>3143</v>
      </c>
    </row>
    <row r="2900" spans="1:5" ht="25.15" customHeight="1" thickTop="1" thickBot="1" x14ac:dyDescent="0.3">
      <c r="A2900" s="37" t="s">
        <v>2305</v>
      </c>
      <c r="B2900" s="13" t="s">
        <v>29</v>
      </c>
      <c r="C2900" s="13" t="s">
        <v>3143</v>
      </c>
      <c r="D2900" s="13" t="s">
        <v>3143</v>
      </c>
      <c r="E2900" s="13" t="s">
        <v>3143</v>
      </c>
    </row>
    <row r="2901" spans="1:5" ht="25.15" customHeight="1" thickTop="1" thickBot="1" x14ac:dyDescent="0.3">
      <c r="A2901" s="37" t="s">
        <v>2306</v>
      </c>
      <c r="B2901" s="101" t="s">
        <v>24</v>
      </c>
      <c r="C2901" s="101" t="s">
        <v>3143</v>
      </c>
      <c r="D2901" s="101" t="s">
        <v>3143</v>
      </c>
      <c r="E2901" s="102" t="s">
        <v>3143</v>
      </c>
    </row>
    <row r="2902" spans="1:5" ht="25.15" customHeight="1" thickTop="1" thickBot="1" x14ac:dyDescent="0.3">
      <c r="A2902" s="37" t="s">
        <v>2307</v>
      </c>
      <c r="B2902" s="13" t="s">
        <v>24</v>
      </c>
      <c r="C2902" s="13" t="s">
        <v>3143</v>
      </c>
      <c r="D2902" s="13" t="s">
        <v>26</v>
      </c>
      <c r="E2902" s="13" t="s">
        <v>3143</v>
      </c>
    </row>
    <row r="2903" spans="1:5" ht="25.15" customHeight="1" thickTop="1" thickBot="1" x14ac:dyDescent="0.3">
      <c r="A2903" s="37" t="s">
        <v>3099</v>
      </c>
      <c r="B2903" s="13" t="s">
        <v>29</v>
      </c>
      <c r="C2903" s="13" t="s">
        <v>3143</v>
      </c>
      <c r="D2903" s="13" t="s">
        <v>3143</v>
      </c>
      <c r="E2903" s="13" t="s">
        <v>3143</v>
      </c>
    </row>
    <row r="2904" spans="1:5" ht="25.15" customHeight="1" thickTop="1" thickBot="1" x14ac:dyDescent="0.3">
      <c r="A2904" s="37" t="s">
        <v>3607</v>
      </c>
      <c r="B2904" s="13" t="s">
        <v>47</v>
      </c>
      <c r="C2904" s="13" t="s">
        <v>3143</v>
      </c>
      <c r="D2904" s="13" t="s">
        <v>3143</v>
      </c>
      <c r="E2904" s="13" t="s">
        <v>6</v>
      </c>
    </row>
    <row r="2905" spans="1:5" ht="25.15" customHeight="1" thickTop="1" thickBot="1" x14ac:dyDescent="0.3">
      <c r="A2905" s="37" t="s">
        <v>2308</v>
      </c>
      <c r="B2905" s="13" t="s">
        <v>29</v>
      </c>
      <c r="C2905" s="13" t="s">
        <v>5</v>
      </c>
      <c r="D2905" s="13" t="s">
        <v>3143</v>
      </c>
      <c r="E2905" s="13" t="s">
        <v>3143</v>
      </c>
    </row>
    <row r="2906" spans="1:5" ht="25.15" customHeight="1" thickTop="1" thickBot="1" x14ac:dyDescent="0.3">
      <c r="A2906" s="37" t="s">
        <v>3464</v>
      </c>
      <c r="B2906" s="13" t="s">
        <v>24</v>
      </c>
      <c r="C2906" s="13" t="s">
        <v>3143</v>
      </c>
      <c r="D2906" s="13" t="s">
        <v>3143</v>
      </c>
      <c r="E2906" s="13" t="s">
        <v>6</v>
      </c>
    </row>
    <row r="2907" spans="1:5" ht="25.15" customHeight="1" thickTop="1" thickBot="1" x14ac:dyDescent="0.3">
      <c r="A2907" s="37" t="s">
        <v>2309</v>
      </c>
      <c r="B2907" s="13" t="s">
        <v>37</v>
      </c>
      <c r="C2907" s="13" t="s">
        <v>3143</v>
      </c>
      <c r="D2907" s="13" t="s">
        <v>3143</v>
      </c>
      <c r="E2907" s="13" t="s">
        <v>3143</v>
      </c>
    </row>
    <row r="2908" spans="1:5" ht="25.15" customHeight="1" thickTop="1" thickBot="1" x14ac:dyDescent="0.3">
      <c r="A2908" s="37" t="s">
        <v>2310</v>
      </c>
      <c r="B2908" s="13" t="s">
        <v>24</v>
      </c>
      <c r="C2908" s="13" t="s">
        <v>3143</v>
      </c>
      <c r="D2908" s="13" t="s">
        <v>26</v>
      </c>
      <c r="E2908" s="13" t="s">
        <v>3143</v>
      </c>
    </row>
    <row r="2909" spans="1:5" ht="25.15" customHeight="1" thickTop="1" thickBot="1" x14ac:dyDescent="0.3">
      <c r="A2909" s="37" t="s">
        <v>2311</v>
      </c>
      <c r="B2909" s="13" t="s">
        <v>24</v>
      </c>
      <c r="C2909" s="13" t="s">
        <v>3143</v>
      </c>
      <c r="D2909" s="13" t="s">
        <v>3143</v>
      </c>
      <c r="E2909" s="13" t="s">
        <v>3143</v>
      </c>
    </row>
    <row r="2910" spans="1:5" ht="25.15" customHeight="1" thickTop="1" thickBot="1" x14ac:dyDescent="0.3">
      <c r="A2910" s="37" t="s">
        <v>2312</v>
      </c>
      <c r="B2910" s="13" t="s">
        <v>37</v>
      </c>
      <c r="C2910" s="13" t="s">
        <v>3143</v>
      </c>
      <c r="D2910" s="13" t="s">
        <v>3143</v>
      </c>
      <c r="E2910" s="13" t="s">
        <v>3143</v>
      </c>
    </row>
    <row r="2911" spans="1:5" ht="25.15" customHeight="1" thickTop="1" thickBot="1" x14ac:dyDescent="0.3">
      <c r="A2911" s="37" t="s">
        <v>2313</v>
      </c>
      <c r="B2911" s="13" t="s">
        <v>37</v>
      </c>
      <c r="C2911" s="13" t="s">
        <v>3143</v>
      </c>
      <c r="D2911" s="13" t="s">
        <v>3143</v>
      </c>
      <c r="E2911" s="13" t="s">
        <v>3143</v>
      </c>
    </row>
    <row r="2912" spans="1:5" ht="25.15" customHeight="1" thickTop="1" thickBot="1" x14ac:dyDescent="0.3">
      <c r="A2912" s="37" t="s">
        <v>2314</v>
      </c>
      <c r="B2912" s="13" t="s">
        <v>29</v>
      </c>
      <c r="C2912" s="13" t="s">
        <v>3143</v>
      </c>
      <c r="D2912" s="13" t="s">
        <v>3143</v>
      </c>
      <c r="E2912" s="13" t="s">
        <v>3143</v>
      </c>
    </row>
    <row r="2913" spans="1:5" ht="25.15" customHeight="1" thickTop="1" thickBot="1" x14ac:dyDescent="0.3">
      <c r="A2913" s="37" t="s">
        <v>2315</v>
      </c>
      <c r="B2913" s="13" t="s">
        <v>37</v>
      </c>
      <c r="C2913" s="13" t="s">
        <v>3143</v>
      </c>
      <c r="D2913" s="13" t="s">
        <v>3143</v>
      </c>
      <c r="E2913" s="13" t="s">
        <v>3143</v>
      </c>
    </row>
    <row r="2914" spans="1:5" ht="25.15" customHeight="1" thickTop="1" thickBot="1" x14ac:dyDescent="0.3">
      <c r="A2914" s="37" t="s">
        <v>2316</v>
      </c>
      <c r="B2914" s="13" t="s">
        <v>24</v>
      </c>
      <c r="C2914" s="13" t="s">
        <v>3143</v>
      </c>
      <c r="D2914" s="13" t="s">
        <v>3143</v>
      </c>
      <c r="E2914" s="13" t="s">
        <v>3143</v>
      </c>
    </row>
    <row r="2915" spans="1:5" ht="25.15" customHeight="1" thickTop="1" thickBot="1" x14ac:dyDescent="0.3">
      <c r="A2915" s="37" t="s">
        <v>3465</v>
      </c>
      <c r="B2915" s="13" t="s">
        <v>47</v>
      </c>
      <c r="C2915" s="13" t="s">
        <v>3143</v>
      </c>
      <c r="D2915" s="13" t="s">
        <v>3143</v>
      </c>
      <c r="E2915" s="13" t="s">
        <v>6</v>
      </c>
    </row>
    <row r="2916" spans="1:5" ht="25.15" customHeight="1" thickTop="1" thickBot="1" x14ac:dyDescent="0.3">
      <c r="A2916" s="37" t="s">
        <v>2317</v>
      </c>
      <c r="B2916" s="13" t="s">
        <v>24</v>
      </c>
      <c r="C2916" s="13" t="s">
        <v>3143</v>
      </c>
      <c r="D2916" s="13" t="s">
        <v>3143</v>
      </c>
      <c r="E2916" s="13" t="s">
        <v>3143</v>
      </c>
    </row>
    <row r="2917" spans="1:5" ht="25.15" customHeight="1" thickTop="1" thickBot="1" x14ac:dyDescent="0.3">
      <c r="A2917" s="37" t="s">
        <v>3466</v>
      </c>
      <c r="B2917" s="13" t="s">
        <v>24</v>
      </c>
      <c r="C2917" s="13" t="s">
        <v>3143</v>
      </c>
      <c r="D2917" s="13" t="s">
        <v>26</v>
      </c>
      <c r="E2917" s="13" t="s">
        <v>6</v>
      </c>
    </row>
    <row r="2918" spans="1:5" ht="25.15" customHeight="1" thickTop="1" thickBot="1" x14ac:dyDescent="0.3">
      <c r="A2918" s="37" t="s">
        <v>2318</v>
      </c>
      <c r="B2918" s="13" t="s">
        <v>24</v>
      </c>
      <c r="C2918" s="13" t="s">
        <v>3143</v>
      </c>
      <c r="D2918" s="13" t="s">
        <v>3143</v>
      </c>
      <c r="E2918" s="13" t="s">
        <v>3143</v>
      </c>
    </row>
    <row r="2919" spans="1:5" ht="25.15" customHeight="1" thickTop="1" thickBot="1" x14ac:dyDescent="0.3">
      <c r="A2919" s="37" t="s">
        <v>3467</v>
      </c>
      <c r="B2919" s="13" t="s">
        <v>24</v>
      </c>
      <c r="C2919" s="13" t="s">
        <v>3143</v>
      </c>
      <c r="D2919" s="13" t="s">
        <v>3143</v>
      </c>
      <c r="E2919" s="13" t="s">
        <v>6</v>
      </c>
    </row>
    <row r="2920" spans="1:5" ht="25.15" customHeight="1" thickTop="1" thickBot="1" x14ac:dyDescent="0.3">
      <c r="A2920" s="37" t="s">
        <v>2319</v>
      </c>
      <c r="B2920" s="13" t="s">
        <v>24</v>
      </c>
      <c r="C2920" s="13" t="s">
        <v>3143</v>
      </c>
      <c r="D2920" s="13" t="s">
        <v>26</v>
      </c>
      <c r="E2920" s="13" t="s">
        <v>3143</v>
      </c>
    </row>
    <row r="2921" spans="1:5" ht="25.15" customHeight="1" thickTop="1" thickBot="1" x14ac:dyDescent="0.3">
      <c r="A2921" s="37" t="s">
        <v>2320</v>
      </c>
      <c r="B2921" s="13" t="s">
        <v>37</v>
      </c>
      <c r="C2921" s="13" t="s">
        <v>3143</v>
      </c>
      <c r="D2921" s="13" t="s">
        <v>3143</v>
      </c>
      <c r="E2921" s="13" t="s">
        <v>3143</v>
      </c>
    </row>
    <row r="2922" spans="1:5" ht="25.15" customHeight="1" thickTop="1" thickBot="1" x14ac:dyDescent="0.3">
      <c r="A2922" s="37" t="s">
        <v>2321</v>
      </c>
      <c r="B2922" s="13" t="s">
        <v>24</v>
      </c>
      <c r="C2922" s="13" t="s">
        <v>3143</v>
      </c>
      <c r="D2922" s="13" t="s">
        <v>3143</v>
      </c>
      <c r="E2922" s="13" t="s">
        <v>3143</v>
      </c>
    </row>
    <row r="2923" spans="1:5" ht="25.15" customHeight="1" thickTop="1" thickBot="1" x14ac:dyDescent="0.3">
      <c r="A2923" s="37" t="s">
        <v>3511</v>
      </c>
      <c r="B2923" s="13" t="s">
        <v>24</v>
      </c>
      <c r="C2923" s="13" t="s">
        <v>3143</v>
      </c>
      <c r="D2923" s="13" t="s">
        <v>26</v>
      </c>
      <c r="E2923" s="13" t="s">
        <v>6</v>
      </c>
    </row>
    <row r="2924" spans="1:5" ht="25.15" customHeight="1" thickTop="1" thickBot="1" x14ac:dyDescent="0.3">
      <c r="A2924" s="37" t="s">
        <v>3512</v>
      </c>
      <c r="B2924" s="13" t="s">
        <v>37</v>
      </c>
      <c r="C2924" s="13" t="s">
        <v>3143</v>
      </c>
      <c r="D2924" s="13" t="s">
        <v>3143</v>
      </c>
      <c r="E2924" s="13" t="s">
        <v>6</v>
      </c>
    </row>
    <row r="2925" spans="1:5" ht="25.15" customHeight="1" thickTop="1" thickBot="1" x14ac:dyDescent="0.3">
      <c r="A2925" s="37" t="s">
        <v>3513</v>
      </c>
      <c r="B2925" s="13" t="s">
        <v>37</v>
      </c>
      <c r="C2925" s="13" t="s">
        <v>3143</v>
      </c>
      <c r="D2925" s="13" t="s">
        <v>3143</v>
      </c>
      <c r="E2925" s="13" t="s">
        <v>3143</v>
      </c>
    </row>
    <row r="2926" spans="1:5" ht="25.15" customHeight="1" thickTop="1" thickBot="1" x14ac:dyDescent="0.3">
      <c r="A2926" s="37" t="s">
        <v>3468</v>
      </c>
      <c r="B2926" s="13" t="s">
        <v>24</v>
      </c>
      <c r="C2926" s="13" t="s">
        <v>3143</v>
      </c>
      <c r="D2926" s="13" t="s">
        <v>3143</v>
      </c>
      <c r="E2926" s="13" t="s">
        <v>6</v>
      </c>
    </row>
    <row r="2927" spans="1:5" ht="25.15" customHeight="1" thickTop="1" thickBot="1" x14ac:dyDescent="0.3">
      <c r="A2927" s="37" t="s">
        <v>2322</v>
      </c>
      <c r="B2927" s="13" t="s">
        <v>24</v>
      </c>
      <c r="C2927" s="13" t="s">
        <v>3143</v>
      </c>
      <c r="D2927" s="13" t="s">
        <v>3143</v>
      </c>
      <c r="E2927" s="13" t="s">
        <v>3143</v>
      </c>
    </row>
    <row r="2928" spans="1:5" ht="25.15" customHeight="1" thickTop="1" thickBot="1" x14ac:dyDescent="0.3">
      <c r="A2928" s="37" t="s">
        <v>2323</v>
      </c>
      <c r="B2928" s="13" t="s">
        <v>24</v>
      </c>
      <c r="C2928" s="13" t="s">
        <v>3143</v>
      </c>
      <c r="D2928" s="13" t="s">
        <v>26</v>
      </c>
      <c r="E2928" s="13" t="s">
        <v>3143</v>
      </c>
    </row>
    <row r="2929" spans="1:5" ht="25.15" customHeight="1" thickTop="1" thickBot="1" x14ac:dyDescent="0.3">
      <c r="A2929" s="37" t="s">
        <v>2324</v>
      </c>
      <c r="B2929" s="13" t="s">
        <v>24</v>
      </c>
      <c r="C2929" s="13" t="s">
        <v>3143</v>
      </c>
      <c r="D2929" s="13" t="s">
        <v>3143</v>
      </c>
      <c r="E2929" s="13" t="s">
        <v>3143</v>
      </c>
    </row>
    <row r="2930" spans="1:5" ht="25.15" customHeight="1" thickTop="1" thickBot="1" x14ac:dyDescent="0.3">
      <c r="A2930" s="37" t="s">
        <v>2325</v>
      </c>
      <c r="B2930" s="13" t="s">
        <v>29</v>
      </c>
      <c r="C2930" s="13" t="s">
        <v>3143</v>
      </c>
      <c r="D2930" s="13" t="s">
        <v>3143</v>
      </c>
      <c r="E2930" s="13" t="s">
        <v>3143</v>
      </c>
    </row>
    <row r="2931" spans="1:5" ht="25.15" customHeight="1" thickTop="1" thickBot="1" x14ac:dyDescent="0.3">
      <c r="A2931" s="37" t="s">
        <v>2326</v>
      </c>
      <c r="B2931" s="13" t="s">
        <v>37</v>
      </c>
      <c r="C2931" s="13" t="s">
        <v>3143</v>
      </c>
      <c r="D2931" s="13" t="s">
        <v>3143</v>
      </c>
      <c r="E2931" s="13" t="s">
        <v>3143</v>
      </c>
    </row>
    <row r="2932" spans="1:5" ht="25.15" customHeight="1" thickTop="1" thickBot="1" x14ac:dyDescent="0.3">
      <c r="A2932" s="37" t="s">
        <v>3023</v>
      </c>
      <c r="B2932" s="13" t="s">
        <v>37</v>
      </c>
      <c r="C2932" s="13" t="s">
        <v>3143</v>
      </c>
      <c r="D2932" s="13" t="s">
        <v>3143</v>
      </c>
      <c r="E2932" s="13" t="s">
        <v>3143</v>
      </c>
    </row>
    <row r="2933" spans="1:5" ht="25.15" customHeight="1" thickTop="1" thickBot="1" x14ac:dyDescent="0.3">
      <c r="A2933" s="37" t="s">
        <v>2327</v>
      </c>
      <c r="B2933" s="13" t="s">
        <v>37</v>
      </c>
      <c r="C2933" s="13" t="s">
        <v>3143</v>
      </c>
      <c r="D2933" s="13" t="s">
        <v>3143</v>
      </c>
      <c r="E2933" s="13" t="s">
        <v>3143</v>
      </c>
    </row>
    <row r="2934" spans="1:5" ht="25.15" customHeight="1" thickTop="1" thickBot="1" x14ac:dyDescent="0.3">
      <c r="A2934" s="37" t="s">
        <v>2328</v>
      </c>
      <c r="B2934" s="13" t="s">
        <v>24</v>
      </c>
      <c r="C2934" s="13" t="s">
        <v>3143</v>
      </c>
      <c r="D2934" s="13" t="s">
        <v>3143</v>
      </c>
      <c r="E2934" s="13" t="s">
        <v>3143</v>
      </c>
    </row>
    <row r="2935" spans="1:5" ht="25.15" customHeight="1" thickTop="1" thickBot="1" x14ac:dyDescent="0.3">
      <c r="A2935" s="37" t="s">
        <v>2329</v>
      </c>
      <c r="B2935" s="13" t="s">
        <v>29</v>
      </c>
      <c r="C2935" s="13" t="s">
        <v>3143</v>
      </c>
      <c r="D2935" s="13" t="s">
        <v>3143</v>
      </c>
      <c r="E2935" s="13" t="s">
        <v>3143</v>
      </c>
    </row>
    <row r="2936" spans="1:5" ht="25.15" customHeight="1" thickTop="1" thickBot="1" x14ac:dyDescent="0.3">
      <c r="A2936" s="37" t="s">
        <v>2330</v>
      </c>
      <c r="B2936" s="13" t="s">
        <v>37</v>
      </c>
      <c r="C2936" s="13" t="s">
        <v>3143</v>
      </c>
      <c r="D2936" s="13" t="s">
        <v>3143</v>
      </c>
      <c r="E2936" s="13" t="s">
        <v>3143</v>
      </c>
    </row>
    <row r="2937" spans="1:5" ht="25.15" customHeight="1" thickTop="1" thickBot="1" x14ac:dyDescent="0.3">
      <c r="A2937" s="37" t="s">
        <v>2331</v>
      </c>
      <c r="B2937" s="13" t="s">
        <v>29</v>
      </c>
      <c r="C2937" s="13" t="s">
        <v>3143</v>
      </c>
      <c r="D2937" s="13" t="s">
        <v>3143</v>
      </c>
      <c r="E2937" s="13" t="s">
        <v>3143</v>
      </c>
    </row>
    <row r="2938" spans="1:5" ht="25.15" customHeight="1" thickTop="1" thickBot="1" x14ac:dyDescent="0.3">
      <c r="A2938" s="37" t="s">
        <v>2332</v>
      </c>
      <c r="B2938" s="13" t="s">
        <v>37</v>
      </c>
      <c r="C2938" s="13" t="s">
        <v>3143</v>
      </c>
      <c r="D2938" s="13" t="s">
        <v>3143</v>
      </c>
      <c r="E2938" s="13" t="s">
        <v>3143</v>
      </c>
    </row>
    <row r="2939" spans="1:5" ht="25.15" customHeight="1" thickTop="1" thickBot="1" x14ac:dyDescent="0.3">
      <c r="A2939" s="37" t="s">
        <v>3469</v>
      </c>
      <c r="B2939" s="13" t="s">
        <v>37</v>
      </c>
      <c r="C2939" s="13" t="s">
        <v>3143</v>
      </c>
      <c r="D2939" s="13" t="s">
        <v>3143</v>
      </c>
      <c r="E2939" s="13" t="s">
        <v>6</v>
      </c>
    </row>
    <row r="2940" spans="1:5" ht="25.15" customHeight="1" thickTop="1" thickBot="1" x14ac:dyDescent="0.3">
      <c r="A2940" s="37" t="s">
        <v>3470</v>
      </c>
      <c r="B2940" s="13" t="s">
        <v>24</v>
      </c>
      <c r="C2940" s="13" t="s">
        <v>3143</v>
      </c>
      <c r="D2940" s="13" t="s">
        <v>3143</v>
      </c>
      <c r="E2940" s="13" t="s">
        <v>6</v>
      </c>
    </row>
    <row r="2941" spans="1:5" ht="25.15" customHeight="1" thickTop="1" thickBot="1" x14ac:dyDescent="0.3">
      <c r="A2941" s="37" t="s">
        <v>2333</v>
      </c>
      <c r="B2941" s="13" t="s">
        <v>24</v>
      </c>
      <c r="C2941" s="13" t="s">
        <v>3143</v>
      </c>
      <c r="D2941" s="13" t="s">
        <v>3143</v>
      </c>
      <c r="E2941" s="13" t="s">
        <v>3143</v>
      </c>
    </row>
    <row r="2942" spans="1:5" ht="25.15" customHeight="1" thickTop="1" thickBot="1" x14ac:dyDescent="0.3">
      <c r="A2942" s="37" t="s">
        <v>2334</v>
      </c>
      <c r="B2942" s="13" t="s">
        <v>47</v>
      </c>
      <c r="C2942" s="13" t="s">
        <v>3143</v>
      </c>
      <c r="D2942" s="13" t="s">
        <v>3143</v>
      </c>
      <c r="E2942" s="13" t="s">
        <v>3143</v>
      </c>
    </row>
    <row r="2943" spans="1:5" ht="25.15" customHeight="1" thickTop="1" thickBot="1" x14ac:dyDescent="0.3">
      <c r="A2943" s="37" t="s">
        <v>2335</v>
      </c>
      <c r="B2943" s="13" t="s">
        <v>29</v>
      </c>
      <c r="C2943" s="13" t="s">
        <v>3143</v>
      </c>
      <c r="D2943" s="13" t="s">
        <v>3143</v>
      </c>
      <c r="E2943" s="13" t="s">
        <v>3143</v>
      </c>
    </row>
    <row r="2944" spans="1:5" ht="25.15" customHeight="1" thickTop="1" thickBot="1" x14ac:dyDescent="0.3">
      <c r="A2944" s="37" t="s">
        <v>2336</v>
      </c>
      <c r="B2944" s="13" t="s">
        <v>24</v>
      </c>
      <c r="C2944" s="13" t="s">
        <v>3143</v>
      </c>
      <c r="D2944" s="13" t="s">
        <v>3143</v>
      </c>
      <c r="E2944" s="13" t="s">
        <v>3143</v>
      </c>
    </row>
    <row r="2945" spans="1:5" ht="25.15" customHeight="1" thickTop="1" thickBot="1" x14ac:dyDescent="0.3">
      <c r="A2945" s="37" t="s">
        <v>3020</v>
      </c>
      <c r="B2945" s="13" t="s">
        <v>47</v>
      </c>
      <c r="C2945" s="13" t="s">
        <v>3143</v>
      </c>
      <c r="D2945" s="13" t="s">
        <v>3143</v>
      </c>
      <c r="E2945" s="13" t="s">
        <v>3143</v>
      </c>
    </row>
    <row r="2946" spans="1:5" ht="25.15" customHeight="1" thickTop="1" thickBot="1" x14ac:dyDescent="0.3">
      <c r="A2946" s="37" t="s">
        <v>2337</v>
      </c>
      <c r="B2946" s="13" t="s">
        <v>47</v>
      </c>
      <c r="C2946" s="13" t="s">
        <v>3143</v>
      </c>
      <c r="D2946" s="13" t="s">
        <v>26</v>
      </c>
      <c r="E2946" s="13" t="s">
        <v>3143</v>
      </c>
    </row>
    <row r="2947" spans="1:5" ht="25.15" customHeight="1" thickTop="1" thickBot="1" x14ac:dyDescent="0.3">
      <c r="A2947" s="37" t="s">
        <v>2338</v>
      </c>
      <c r="B2947" s="13" t="s">
        <v>24</v>
      </c>
      <c r="C2947" s="13" t="s">
        <v>3143</v>
      </c>
      <c r="D2947" s="13" t="s">
        <v>3143</v>
      </c>
      <c r="E2947" s="13" t="s">
        <v>3143</v>
      </c>
    </row>
    <row r="2948" spans="1:5" ht="25.15" customHeight="1" thickTop="1" thickBot="1" x14ac:dyDescent="0.3">
      <c r="A2948" s="37" t="s">
        <v>2339</v>
      </c>
      <c r="B2948" s="13" t="s">
        <v>37</v>
      </c>
      <c r="C2948" s="13" t="s">
        <v>3143</v>
      </c>
      <c r="D2948" s="13" t="s">
        <v>3143</v>
      </c>
      <c r="E2948" s="13" t="s">
        <v>3143</v>
      </c>
    </row>
    <row r="2949" spans="1:5" ht="25.15" customHeight="1" thickTop="1" thickBot="1" x14ac:dyDescent="0.3">
      <c r="A2949" s="37" t="s">
        <v>2340</v>
      </c>
      <c r="B2949" s="13" t="s">
        <v>24</v>
      </c>
      <c r="C2949" s="13" t="s">
        <v>3143</v>
      </c>
      <c r="D2949" s="13" t="s">
        <v>3143</v>
      </c>
      <c r="E2949" s="13" t="s">
        <v>3143</v>
      </c>
    </row>
    <row r="2950" spans="1:5" ht="25.15" customHeight="1" thickTop="1" thickBot="1" x14ac:dyDescent="0.3">
      <c r="A2950" s="37" t="s">
        <v>2341</v>
      </c>
      <c r="B2950" s="13" t="s">
        <v>24</v>
      </c>
      <c r="C2950" s="13" t="s">
        <v>3143</v>
      </c>
      <c r="D2950" s="13" t="s">
        <v>3143</v>
      </c>
      <c r="E2950" s="13" t="s">
        <v>3143</v>
      </c>
    </row>
    <row r="2951" spans="1:5" ht="25.15" customHeight="1" thickTop="1" thickBot="1" x14ac:dyDescent="0.3">
      <c r="A2951" s="37" t="s">
        <v>2342</v>
      </c>
      <c r="B2951" s="13" t="s">
        <v>37</v>
      </c>
      <c r="C2951" s="13" t="s">
        <v>5</v>
      </c>
      <c r="D2951" s="13" t="s">
        <v>3143</v>
      </c>
      <c r="E2951" s="13" t="s">
        <v>3143</v>
      </c>
    </row>
    <row r="2952" spans="1:5" ht="25.15" customHeight="1" thickTop="1" thickBot="1" x14ac:dyDescent="0.3">
      <c r="A2952" s="37" t="s">
        <v>2343</v>
      </c>
      <c r="B2952" s="13" t="s">
        <v>61</v>
      </c>
      <c r="C2952" s="13" t="s">
        <v>3143</v>
      </c>
      <c r="D2952" s="13" t="s">
        <v>3143</v>
      </c>
      <c r="E2952" s="13" t="s">
        <v>3143</v>
      </c>
    </row>
    <row r="2953" spans="1:5" ht="25.15" customHeight="1" thickTop="1" thickBot="1" x14ac:dyDescent="0.3">
      <c r="A2953" s="37" t="s">
        <v>2344</v>
      </c>
      <c r="B2953" s="13" t="s">
        <v>24</v>
      </c>
      <c r="C2953" s="13" t="s">
        <v>3143</v>
      </c>
      <c r="D2953" s="13" t="s">
        <v>3143</v>
      </c>
      <c r="E2953" s="13" t="s">
        <v>3143</v>
      </c>
    </row>
    <row r="2954" spans="1:5" ht="25.15" customHeight="1" thickTop="1" thickBot="1" x14ac:dyDescent="0.3">
      <c r="A2954" s="37" t="s">
        <v>2345</v>
      </c>
      <c r="B2954" s="13" t="s">
        <v>24</v>
      </c>
      <c r="C2954" s="13" t="s">
        <v>3143</v>
      </c>
      <c r="D2954" s="13" t="s">
        <v>3143</v>
      </c>
      <c r="E2954" s="13" t="s">
        <v>3143</v>
      </c>
    </row>
    <row r="2955" spans="1:5" ht="25.15" customHeight="1" thickTop="1" thickBot="1" x14ac:dyDescent="0.3">
      <c r="A2955" s="37" t="s">
        <v>2346</v>
      </c>
      <c r="B2955" s="13" t="s">
        <v>29</v>
      </c>
      <c r="C2955" s="13" t="s">
        <v>3143</v>
      </c>
      <c r="D2955" s="13" t="s">
        <v>3143</v>
      </c>
      <c r="E2955" s="13" t="s">
        <v>3143</v>
      </c>
    </row>
    <row r="2956" spans="1:5" ht="25.15" customHeight="1" thickTop="1" thickBot="1" x14ac:dyDescent="0.3">
      <c r="A2956" s="37" t="s">
        <v>2347</v>
      </c>
      <c r="B2956" s="13" t="s">
        <v>37</v>
      </c>
      <c r="C2956" s="13" t="s">
        <v>3143</v>
      </c>
      <c r="D2956" s="13" t="s">
        <v>26</v>
      </c>
      <c r="E2956" s="13" t="s">
        <v>3143</v>
      </c>
    </row>
    <row r="2957" spans="1:5" ht="25.15" customHeight="1" thickTop="1" thickBot="1" x14ac:dyDescent="0.3">
      <c r="A2957" s="37" t="s">
        <v>2349</v>
      </c>
      <c r="B2957" s="13" t="s">
        <v>24</v>
      </c>
      <c r="C2957" s="13" t="s">
        <v>3143</v>
      </c>
      <c r="D2957" s="13" t="s">
        <v>26</v>
      </c>
      <c r="E2957" s="13" t="s">
        <v>3143</v>
      </c>
    </row>
    <row r="2958" spans="1:5" ht="25.15" customHeight="1" thickTop="1" thickBot="1" x14ac:dyDescent="0.3">
      <c r="A2958" s="37" t="s">
        <v>2350</v>
      </c>
      <c r="B2958" s="13" t="s">
        <v>37</v>
      </c>
      <c r="C2958" s="13" t="s">
        <v>5</v>
      </c>
      <c r="D2958" s="13" t="s">
        <v>3143</v>
      </c>
      <c r="E2958" s="13" t="s">
        <v>3143</v>
      </c>
    </row>
    <row r="2959" spans="1:5" ht="25.15" customHeight="1" thickTop="1" thickBot="1" x14ac:dyDescent="0.3">
      <c r="A2959" s="37" t="s">
        <v>2351</v>
      </c>
      <c r="B2959" s="13" t="s">
        <v>29</v>
      </c>
      <c r="C2959" s="13" t="s">
        <v>3143</v>
      </c>
      <c r="D2959" s="13" t="s">
        <v>3143</v>
      </c>
      <c r="E2959" s="13" t="s">
        <v>3143</v>
      </c>
    </row>
    <row r="2960" spans="1:5" ht="25.15" customHeight="1" thickTop="1" thickBot="1" x14ac:dyDescent="0.3">
      <c r="A2960" s="37" t="s">
        <v>2352</v>
      </c>
      <c r="B2960" s="13" t="s">
        <v>37</v>
      </c>
      <c r="C2960" s="13" t="s">
        <v>3143</v>
      </c>
      <c r="D2960" s="13" t="s">
        <v>3143</v>
      </c>
      <c r="E2960" s="13" t="s">
        <v>3143</v>
      </c>
    </row>
    <row r="2961" spans="1:5" ht="25.15" customHeight="1" thickTop="1" thickBot="1" x14ac:dyDescent="0.3">
      <c r="A2961" s="37" t="s">
        <v>2353</v>
      </c>
      <c r="B2961" s="13" t="s">
        <v>37</v>
      </c>
      <c r="C2961" s="13" t="s">
        <v>5</v>
      </c>
      <c r="D2961" s="13" t="s">
        <v>3143</v>
      </c>
      <c r="E2961" s="13" t="s">
        <v>3143</v>
      </c>
    </row>
    <row r="2962" spans="1:5" ht="25.15" customHeight="1" thickTop="1" thickBot="1" x14ac:dyDescent="0.3">
      <c r="A2962" s="37" t="s">
        <v>2354</v>
      </c>
      <c r="B2962" s="13" t="s">
        <v>24</v>
      </c>
      <c r="C2962" s="13" t="s">
        <v>3143</v>
      </c>
      <c r="D2962" s="13" t="s">
        <v>3143</v>
      </c>
      <c r="E2962" s="13" t="s">
        <v>3143</v>
      </c>
    </row>
    <row r="2963" spans="1:5" ht="25.15" customHeight="1" thickTop="1" thickBot="1" x14ac:dyDescent="0.3">
      <c r="A2963" s="37" t="s">
        <v>2355</v>
      </c>
      <c r="B2963" s="13" t="s">
        <v>24</v>
      </c>
      <c r="C2963" s="13" t="s">
        <v>3143</v>
      </c>
      <c r="D2963" s="13" t="s">
        <v>3143</v>
      </c>
      <c r="E2963" s="13" t="s">
        <v>3143</v>
      </c>
    </row>
    <row r="2964" spans="1:5" ht="25.15" customHeight="1" thickTop="1" thickBot="1" x14ac:dyDescent="0.3">
      <c r="A2964" s="37" t="s">
        <v>2356</v>
      </c>
      <c r="B2964" s="13" t="s">
        <v>37</v>
      </c>
      <c r="C2964" s="13" t="s">
        <v>3143</v>
      </c>
      <c r="D2964" s="13" t="s">
        <v>3143</v>
      </c>
      <c r="E2964" s="13" t="s">
        <v>3143</v>
      </c>
    </row>
    <row r="2965" spans="1:5" ht="25.15" customHeight="1" thickTop="1" thickBot="1" x14ac:dyDescent="0.3">
      <c r="A2965" s="37" t="s">
        <v>3014</v>
      </c>
      <c r="B2965" s="13" t="s">
        <v>37</v>
      </c>
      <c r="C2965" s="13" t="s">
        <v>3143</v>
      </c>
      <c r="D2965" s="13" t="s">
        <v>3143</v>
      </c>
      <c r="E2965" s="13" t="s">
        <v>3143</v>
      </c>
    </row>
    <row r="2966" spans="1:5" ht="25.15" customHeight="1" thickTop="1" thickBot="1" x14ac:dyDescent="0.3">
      <c r="A2966" s="37" t="s">
        <v>2357</v>
      </c>
      <c r="B2966" s="13" t="s">
        <v>37</v>
      </c>
      <c r="C2966" s="13" t="s">
        <v>3143</v>
      </c>
      <c r="D2966" s="13" t="s">
        <v>3143</v>
      </c>
      <c r="E2966" s="13" t="s">
        <v>3143</v>
      </c>
    </row>
    <row r="2967" spans="1:5" ht="25.15" customHeight="1" thickTop="1" thickBot="1" x14ac:dyDescent="0.3">
      <c r="A2967" s="37" t="s">
        <v>2358</v>
      </c>
      <c r="B2967" s="13" t="s">
        <v>24</v>
      </c>
      <c r="C2967" s="13" t="s">
        <v>3143</v>
      </c>
      <c r="D2967" s="13" t="s">
        <v>3143</v>
      </c>
      <c r="E2967" s="13" t="s">
        <v>3143</v>
      </c>
    </row>
    <row r="2968" spans="1:5" ht="25.15" customHeight="1" thickTop="1" thickBot="1" x14ac:dyDescent="0.3">
      <c r="A2968" s="37" t="s">
        <v>2359</v>
      </c>
      <c r="B2968" s="13" t="s">
        <v>37</v>
      </c>
      <c r="C2968" s="13" t="s">
        <v>3143</v>
      </c>
      <c r="D2968" s="13" t="s">
        <v>3143</v>
      </c>
      <c r="E2968" s="13" t="s">
        <v>3143</v>
      </c>
    </row>
    <row r="2969" spans="1:5" ht="25.15" customHeight="1" thickTop="1" thickBot="1" x14ac:dyDescent="0.3">
      <c r="A2969" s="37" t="s">
        <v>2360</v>
      </c>
      <c r="B2969" s="13" t="s">
        <v>47</v>
      </c>
      <c r="C2969" s="13" t="s">
        <v>3143</v>
      </c>
      <c r="D2969" s="13" t="s">
        <v>3143</v>
      </c>
      <c r="E2969" s="13" t="s">
        <v>3143</v>
      </c>
    </row>
    <row r="2970" spans="1:5" ht="25.15" customHeight="1" thickTop="1" thickBot="1" x14ac:dyDescent="0.3">
      <c r="A2970" s="37"/>
      <c r="B2970" s="13"/>
      <c r="C2970" s="13"/>
      <c r="D2970" s="13"/>
      <c r="E2970" s="13"/>
    </row>
    <row r="2971" spans="1:5" ht="25.15" customHeight="1" thickTop="1" thickBot="1" x14ac:dyDescent="0.3">
      <c r="A2971" s="37" t="s">
        <v>2361</v>
      </c>
      <c r="B2971" s="13" t="s">
        <v>29</v>
      </c>
      <c r="C2971" s="13" t="s">
        <v>3143</v>
      </c>
      <c r="D2971" s="13" t="s">
        <v>3143</v>
      </c>
      <c r="E2971" s="13" t="s">
        <v>3143</v>
      </c>
    </row>
    <row r="2972" spans="1:5" ht="25.15" customHeight="1" thickTop="1" thickBot="1" x14ac:dyDescent="0.3">
      <c r="A2972" s="37" t="s">
        <v>2362</v>
      </c>
      <c r="B2972" s="13" t="s">
        <v>24</v>
      </c>
      <c r="C2972" s="13" t="s">
        <v>3143</v>
      </c>
      <c r="D2972" s="13" t="s">
        <v>3143</v>
      </c>
      <c r="E2972" s="13" t="s">
        <v>3143</v>
      </c>
    </row>
    <row r="2973" spans="1:5" ht="25.15" customHeight="1" thickTop="1" thickBot="1" x14ac:dyDescent="0.3">
      <c r="A2973" s="37" t="s">
        <v>2363</v>
      </c>
      <c r="B2973" s="13" t="s">
        <v>37</v>
      </c>
      <c r="C2973" s="13" t="s">
        <v>3143</v>
      </c>
      <c r="D2973" s="13" t="s">
        <v>3143</v>
      </c>
      <c r="E2973" s="13" t="s">
        <v>3143</v>
      </c>
    </row>
    <row r="2974" spans="1:5" ht="25.15" customHeight="1" thickTop="1" thickBot="1" x14ac:dyDescent="0.3">
      <c r="A2974" s="37" t="s">
        <v>3229</v>
      </c>
      <c r="B2974" s="13" t="s">
        <v>24</v>
      </c>
      <c r="C2974" s="13" t="s">
        <v>3143</v>
      </c>
      <c r="D2974" s="13" t="s">
        <v>3143</v>
      </c>
      <c r="E2974" s="13" t="s">
        <v>3143</v>
      </c>
    </row>
    <row r="2975" spans="1:5" ht="25.15" customHeight="1" thickTop="1" thickBot="1" x14ac:dyDescent="0.3">
      <c r="A2975" s="37" t="s">
        <v>2945</v>
      </c>
      <c r="B2975" s="13" t="s">
        <v>24</v>
      </c>
      <c r="C2975" s="13" t="s">
        <v>3143</v>
      </c>
      <c r="D2975" s="13" t="s">
        <v>3143</v>
      </c>
      <c r="E2975" s="13" t="s">
        <v>3143</v>
      </c>
    </row>
    <row r="2976" spans="1:5" ht="25.15" customHeight="1" thickTop="1" thickBot="1" x14ac:dyDescent="0.3">
      <c r="A2976" s="37" t="s">
        <v>2364</v>
      </c>
      <c r="B2976" s="13" t="s">
        <v>24</v>
      </c>
      <c r="C2976" s="13" t="s">
        <v>3143</v>
      </c>
      <c r="D2976" s="13" t="s">
        <v>3143</v>
      </c>
      <c r="E2976" s="13" t="s">
        <v>3143</v>
      </c>
    </row>
    <row r="2977" spans="1:5" ht="25.15" customHeight="1" thickTop="1" thickBot="1" x14ac:dyDescent="0.3">
      <c r="A2977" s="37" t="s">
        <v>3033</v>
      </c>
      <c r="B2977" s="13" t="s">
        <v>29</v>
      </c>
      <c r="C2977" s="13" t="s">
        <v>3143</v>
      </c>
      <c r="D2977" s="13" t="s">
        <v>3143</v>
      </c>
      <c r="E2977" s="13" t="s">
        <v>3143</v>
      </c>
    </row>
    <row r="2978" spans="1:5" ht="25.15" customHeight="1" thickTop="1" thickBot="1" x14ac:dyDescent="0.3">
      <c r="A2978" s="37" t="s">
        <v>3621</v>
      </c>
      <c r="B2978" s="13" t="s">
        <v>24</v>
      </c>
      <c r="C2978" s="13" t="s">
        <v>3143</v>
      </c>
      <c r="D2978" s="13" t="s">
        <v>3143</v>
      </c>
      <c r="E2978" s="13" t="s">
        <v>3143</v>
      </c>
    </row>
    <row r="2979" spans="1:5" ht="25.15" customHeight="1" thickTop="1" thickBot="1" x14ac:dyDescent="0.3">
      <c r="A2979" s="37" t="s">
        <v>2365</v>
      </c>
      <c r="B2979" s="13" t="s">
        <v>24</v>
      </c>
      <c r="C2979" s="13" t="s">
        <v>5</v>
      </c>
      <c r="D2979" s="13" t="s">
        <v>3143</v>
      </c>
      <c r="E2979" s="13" t="s">
        <v>3143</v>
      </c>
    </row>
    <row r="2980" spans="1:5" ht="25.15" customHeight="1" thickTop="1" thickBot="1" x14ac:dyDescent="0.3">
      <c r="A2980" s="37" t="s">
        <v>3110</v>
      </c>
      <c r="B2980" s="13" t="s">
        <v>47</v>
      </c>
      <c r="C2980" s="13" t="s">
        <v>3143</v>
      </c>
      <c r="D2980" s="13" t="s">
        <v>3143</v>
      </c>
      <c r="E2980" s="13" t="s">
        <v>3143</v>
      </c>
    </row>
    <row r="2981" spans="1:5" ht="25.15" customHeight="1" thickTop="1" thickBot="1" x14ac:dyDescent="0.3">
      <c r="A2981" s="37" t="s">
        <v>2366</v>
      </c>
      <c r="B2981" s="13" t="s">
        <v>47</v>
      </c>
      <c r="C2981" s="13" t="s">
        <v>3143</v>
      </c>
      <c r="D2981" s="13" t="s">
        <v>26</v>
      </c>
      <c r="E2981" s="13" t="s">
        <v>3143</v>
      </c>
    </row>
    <row r="2982" spans="1:5" ht="25.15" customHeight="1" thickTop="1" thickBot="1" x14ac:dyDescent="0.3">
      <c r="A2982" s="37" t="s">
        <v>2367</v>
      </c>
      <c r="B2982" s="13" t="s">
        <v>24</v>
      </c>
      <c r="C2982" s="13" t="s">
        <v>3143</v>
      </c>
      <c r="D2982" s="13" t="s">
        <v>3143</v>
      </c>
      <c r="E2982" s="13" t="s">
        <v>3143</v>
      </c>
    </row>
    <row r="2983" spans="1:5" ht="25.15" customHeight="1" thickTop="1" thickBot="1" x14ac:dyDescent="0.3">
      <c r="A2983" s="37" t="s">
        <v>2368</v>
      </c>
      <c r="B2983" s="13" t="s">
        <v>37</v>
      </c>
      <c r="C2983" s="13" t="s">
        <v>3143</v>
      </c>
      <c r="D2983" s="13" t="s">
        <v>3143</v>
      </c>
      <c r="E2983" s="13" t="s">
        <v>3143</v>
      </c>
    </row>
    <row r="2984" spans="1:5" ht="25.15" customHeight="1" thickTop="1" thickBot="1" x14ac:dyDescent="0.3">
      <c r="A2984" s="37" t="s">
        <v>2369</v>
      </c>
      <c r="B2984" s="13" t="s">
        <v>47</v>
      </c>
      <c r="C2984" s="13" t="s">
        <v>3143</v>
      </c>
      <c r="D2984" s="13" t="s">
        <v>26</v>
      </c>
      <c r="E2984" s="13" t="s">
        <v>3143</v>
      </c>
    </row>
    <row r="2985" spans="1:5" ht="25.15" customHeight="1" thickTop="1" thickBot="1" x14ac:dyDescent="0.3">
      <c r="A2985" s="37" t="s">
        <v>2370</v>
      </c>
      <c r="B2985" s="13" t="s">
        <v>29</v>
      </c>
      <c r="C2985" s="13" t="s">
        <v>3143</v>
      </c>
      <c r="D2985" s="13" t="s">
        <v>3143</v>
      </c>
      <c r="E2985" s="13" t="s">
        <v>3143</v>
      </c>
    </row>
    <row r="2986" spans="1:5" ht="25.15" customHeight="1" thickTop="1" thickBot="1" x14ac:dyDescent="0.3">
      <c r="A2986" s="37" t="s">
        <v>2371</v>
      </c>
      <c r="B2986" s="13" t="s">
        <v>29</v>
      </c>
      <c r="C2986" s="13" t="s">
        <v>3143</v>
      </c>
      <c r="D2986" s="13" t="s">
        <v>3143</v>
      </c>
      <c r="E2986" s="13" t="s">
        <v>3143</v>
      </c>
    </row>
    <row r="2987" spans="1:5" ht="25.15" customHeight="1" thickTop="1" thickBot="1" x14ac:dyDescent="0.3">
      <c r="A2987" s="37" t="s">
        <v>2968</v>
      </c>
      <c r="B2987" s="13" t="s">
        <v>24</v>
      </c>
      <c r="C2987" s="13" t="s">
        <v>3143</v>
      </c>
      <c r="D2987" s="13" t="s">
        <v>26</v>
      </c>
      <c r="E2987" s="13" t="s">
        <v>3143</v>
      </c>
    </row>
    <row r="2988" spans="1:5" ht="25.15" customHeight="1" thickTop="1" thickBot="1" x14ac:dyDescent="0.3">
      <c r="A2988" s="37" t="s">
        <v>3111</v>
      </c>
      <c r="B2988" s="13" t="s">
        <v>37</v>
      </c>
      <c r="C2988" s="13" t="s">
        <v>3143</v>
      </c>
      <c r="D2988" s="13" t="s">
        <v>26</v>
      </c>
      <c r="E2988" s="13" t="s">
        <v>3143</v>
      </c>
    </row>
    <row r="2989" spans="1:5" ht="25.15" customHeight="1" thickTop="1" thickBot="1" x14ac:dyDescent="0.3">
      <c r="A2989" s="37" t="s">
        <v>2372</v>
      </c>
      <c r="B2989" s="13" t="s">
        <v>24</v>
      </c>
      <c r="C2989" s="13" t="s">
        <v>3143</v>
      </c>
      <c r="D2989" s="13" t="s">
        <v>26</v>
      </c>
      <c r="E2989" s="13" t="s">
        <v>3143</v>
      </c>
    </row>
    <row r="2990" spans="1:5" ht="25.15" customHeight="1" thickTop="1" thickBot="1" x14ac:dyDescent="0.3">
      <c r="A2990" s="37" t="s">
        <v>2373</v>
      </c>
      <c r="B2990" s="13" t="s">
        <v>24</v>
      </c>
      <c r="C2990" s="13" t="s">
        <v>3143</v>
      </c>
      <c r="D2990" s="13" t="s">
        <v>3143</v>
      </c>
      <c r="E2990" s="13" t="s">
        <v>3143</v>
      </c>
    </row>
    <row r="2991" spans="1:5" ht="25.15" customHeight="1" thickTop="1" thickBot="1" x14ac:dyDescent="0.3">
      <c r="A2991" s="37" t="s">
        <v>2374</v>
      </c>
      <c r="B2991" s="13" t="s">
        <v>37</v>
      </c>
      <c r="C2991" s="13" t="s">
        <v>3143</v>
      </c>
      <c r="D2991" s="13" t="s">
        <v>3143</v>
      </c>
      <c r="E2991" s="13" t="s">
        <v>3143</v>
      </c>
    </row>
    <row r="2992" spans="1:5" ht="25.15" customHeight="1" thickTop="1" thickBot="1" x14ac:dyDescent="0.3">
      <c r="A2992" s="37" t="s">
        <v>3022</v>
      </c>
      <c r="B2992" s="13" t="s">
        <v>24</v>
      </c>
      <c r="C2992" s="13" t="s">
        <v>3143</v>
      </c>
      <c r="D2992" s="13" t="s">
        <v>3143</v>
      </c>
      <c r="E2992" s="13" t="s">
        <v>3143</v>
      </c>
    </row>
    <row r="2993" spans="1:5" ht="25.15" customHeight="1" thickTop="1" thickBot="1" x14ac:dyDescent="0.3">
      <c r="A2993" s="37" t="s">
        <v>2375</v>
      </c>
      <c r="B2993" s="13" t="s">
        <v>37</v>
      </c>
      <c r="C2993" s="13" t="s">
        <v>5</v>
      </c>
      <c r="D2993" s="13" t="s">
        <v>3143</v>
      </c>
      <c r="E2993" s="13" t="s">
        <v>3143</v>
      </c>
    </row>
    <row r="2994" spans="1:5" ht="25.15" customHeight="1" thickTop="1" thickBot="1" x14ac:dyDescent="0.3">
      <c r="A2994" s="37" t="s">
        <v>2376</v>
      </c>
      <c r="B2994" s="13" t="s">
        <v>37</v>
      </c>
      <c r="C2994" s="13" t="s">
        <v>3143</v>
      </c>
      <c r="D2994" s="13" t="s">
        <v>3143</v>
      </c>
      <c r="E2994" s="13" t="s">
        <v>3143</v>
      </c>
    </row>
    <row r="2995" spans="1:5" ht="25.15" customHeight="1" thickTop="1" thickBot="1" x14ac:dyDescent="0.3">
      <c r="A2995" s="37" t="s">
        <v>3560</v>
      </c>
      <c r="B2995" s="13" t="s">
        <v>47</v>
      </c>
      <c r="C2995" s="13" t="s">
        <v>3143</v>
      </c>
      <c r="D2995" s="13" t="s">
        <v>3143</v>
      </c>
      <c r="E2995" s="13" t="s">
        <v>3143</v>
      </c>
    </row>
    <row r="2996" spans="1:5" ht="25.15" customHeight="1" thickTop="1" thickBot="1" x14ac:dyDescent="0.3">
      <c r="A2996" s="37" t="s">
        <v>2377</v>
      </c>
      <c r="B2996" s="13" t="s">
        <v>47</v>
      </c>
      <c r="C2996" s="13" t="s">
        <v>3143</v>
      </c>
      <c r="D2996" s="13" t="s">
        <v>3143</v>
      </c>
      <c r="E2996" s="13" t="s">
        <v>3143</v>
      </c>
    </row>
    <row r="2997" spans="1:5" ht="25.15" customHeight="1" thickTop="1" thickBot="1" x14ac:dyDescent="0.3">
      <c r="A2997" s="37" t="s">
        <v>2378</v>
      </c>
      <c r="B2997" s="13" t="s">
        <v>24</v>
      </c>
      <c r="C2997" s="13" t="s">
        <v>3143</v>
      </c>
      <c r="D2997" s="13" t="s">
        <v>3143</v>
      </c>
      <c r="E2997" s="13" t="s">
        <v>3143</v>
      </c>
    </row>
    <row r="2998" spans="1:5" ht="25.15" customHeight="1" thickTop="1" thickBot="1" x14ac:dyDescent="0.3">
      <c r="A2998" s="37" t="s">
        <v>2379</v>
      </c>
      <c r="B2998" s="13" t="s">
        <v>24</v>
      </c>
      <c r="C2998" s="13" t="s">
        <v>3143</v>
      </c>
      <c r="D2998" s="13" t="s">
        <v>3143</v>
      </c>
      <c r="E2998" s="13" t="s">
        <v>3143</v>
      </c>
    </row>
    <row r="2999" spans="1:5" ht="25.15" customHeight="1" thickTop="1" thickBot="1" x14ac:dyDescent="0.3">
      <c r="A2999" s="37" t="s">
        <v>2380</v>
      </c>
      <c r="B2999" s="13" t="s">
        <v>37</v>
      </c>
      <c r="C2999" s="13" t="s">
        <v>3143</v>
      </c>
      <c r="D2999" s="13" t="s">
        <v>3143</v>
      </c>
      <c r="E2999" s="13" t="s">
        <v>3143</v>
      </c>
    </row>
    <row r="3000" spans="1:5" ht="25.15" customHeight="1" thickTop="1" thickBot="1" x14ac:dyDescent="0.3">
      <c r="A3000" s="37" t="s">
        <v>2381</v>
      </c>
      <c r="B3000" s="13" t="s">
        <v>29</v>
      </c>
      <c r="C3000" s="13" t="s">
        <v>3143</v>
      </c>
      <c r="D3000" s="13" t="s">
        <v>3143</v>
      </c>
      <c r="E3000" s="13" t="s">
        <v>3143</v>
      </c>
    </row>
    <row r="3001" spans="1:5" ht="25.15" customHeight="1" thickTop="1" thickBot="1" x14ac:dyDescent="0.3">
      <c r="A3001" s="37" t="s">
        <v>3678</v>
      </c>
      <c r="B3001" s="13" t="s">
        <v>47</v>
      </c>
      <c r="C3001" s="13" t="s">
        <v>3143</v>
      </c>
      <c r="D3001" s="13" t="s">
        <v>26</v>
      </c>
      <c r="E3001" s="13" t="s">
        <v>3143</v>
      </c>
    </row>
    <row r="3002" spans="1:5" ht="25.15" customHeight="1" thickTop="1" thickBot="1" x14ac:dyDescent="0.3">
      <c r="A3002" s="37" t="s">
        <v>2382</v>
      </c>
      <c r="B3002" s="13" t="s">
        <v>37</v>
      </c>
      <c r="C3002" s="13" t="s">
        <v>5</v>
      </c>
      <c r="D3002" s="13" t="s">
        <v>3143</v>
      </c>
      <c r="E3002" s="13" t="s">
        <v>3143</v>
      </c>
    </row>
    <row r="3003" spans="1:5" ht="25.15" customHeight="1" thickTop="1" thickBot="1" x14ac:dyDescent="0.3">
      <c r="A3003" s="37" t="s">
        <v>2383</v>
      </c>
      <c r="B3003" s="13" t="s">
        <v>24</v>
      </c>
      <c r="C3003" s="13" t="s">
        <v>3143</v>
      </c>
      <c r="D3003" s="13" t="s">
        <v>3143</v>
      </c>
      <c r="E3003" s="13" t="s">
        <v>3143</v>
      </c>
    </row>
    <row r="3004" spans="1:5" ht="25.15" customHeight="1" thickTop="1" thickBot="1" x14ac:dyDescent="0.3">
      <c r="A3004" s="37" t="s">
        <v>2384</v>
      </c>
      <c r="B3004" s="13" t="s">
        <v>24</v>
      </c>
      <c r="C3004" s="13" t="s">
        <v>3143</v>
      </c>
      <c r="D3004" s="13" t="s">
        <v>3143</v>
      </c>
      <c r="E3004" s="13" t="s">
        <v>3143</v>
      </c>
    </row>
    <row r="3005" spans="1:5" ht="25.15" customHeight="1" thickTop="1" thickBot="1" x14ac:dyDescent="0.3">
      <c r="A3005" s="37" t="s">
        <v>2385</v>
      </c>
      <c r="B3005" s="13" t="s">
        <v>24</v>
      </c>
      <c r="C3005" s="13" t="s">
        <v>3143</v>
      </c>
      <c r="D3005" s="13" t="s">
        <v>3143</v>
      </c>
      <c r="E3005" s="13" t="s">
        <v>3143</v>
      </c>
    </row>
    <row r="3006" spans="1:5" ht="25.15" customHeight="1" thickTop="1" thickBot="1" x14ac:dyDescent="0.3">
      <c r="A3006" s="37" t="s">
        <v>3471</v>
      </c>
      <c r="B3006" s="13" t="s">
        <v>24</v>
      </c>
      <c r="C3006" s="13" t="s">
        <v>3143</v>
      </c>
      <c r="D3006" s="13" t="s">
        <v>26</v>
      </c>
      <c r="E3006" s="13" t="s">
        <v>6</v>
      </c>
    </row>
    <row r="3007" spans="1:5" ht="25.15" customHeight="1" thickTop="1" thickBot="1" x14ac:dyDescent="0.3">
      <c r="A3007" s="37" t="s">
        <v>2386</v>
      </c>
      <c r="B3007" s="13" t="s">
        <v>47</v>
      </c>
      <c r="C3007" s="13" t="s">
        <v>3143</v>
      </c>
      <c r="D3007" s="13" t="s">
        <v>3143</v>
      </c>
      <c r="E3007" s="13" t="s">
        <v>3143</v>
      </c>
    </row>
    <row r="3008" spans="1:5" ht="25.15" customHeight="1" thickTop="1" thickBot="1" x14ac:dyDescent="0.3">
      <c r="A3008" s="37" t="s">
        <v>2387</v>
      </c>
      <c r="B3008" s="13" t="s">
        <v>29</v>
      </c>
      <c r="C3008" s="13" t="s">
        <v>3143</v>
      </c>
      <c r="D3008" s="13" t="s">
        <v>3143</v>
      </c>
      <c r="E3008" s="13" t="s">
        <v>3143</v>
      </c>
    </row>
    <row r="3009" spans="1:5" ht="25.15" customHeight="1" thickTop="1" thickBot="1" x14ac:dyDescent="0.3">
      <c r="A3009" s="37" t="s">
        <v>2388</v>
      </c>
      <c r="B3009" s="13" t="s">
        <v>47</v>
      </c>
      <c r="C3009" s="13" t="s">
        <v>3143</v>
      </c>
      <c r="D3009" s="13" t="s">
        <v>3143</v>
      </c>
      <c r="E3009" s="13" t="s">
        <v>3143</v>
      </c>
    </row>
    <row r="3010" spans="1:5" ht="25.15" customHeight="1" thickTop="1" thickBot="1" x14ac:dyDescent="0.3">
      <c r="A3010" s="37" t="s">
        <v>3578</v>
      </c>
      <c r="B3010" s="13" t="s">
        <v>24</v>
      </c>
      <c r="C3010" s="13" t="s">
        <v>3143</v>
      </c>
      <c r="D3010" s="13" t="s">
        <v>3143</v>
      </c>
      <c r="E3010" s="13" t="s">
        <v>3143</v>
      </c>
    </row>
    <row r="3011" spans="1:5" ht="25.15" customHeight="1" thickTop="1" thickBot="1" x14ac:dyDescent="0.3">
      <c r="A3011" s="37" t="s">
        <v>2389</v>
      </c>
      <c r="B3011" s="13" t="s">
        <v>37</v>
      </c>
      <c r="C3011" s="13" t="s">
        <v>3143</v>
      </c>
      <c r="D3011" s="13" t="s">
        <v>3143</v>
      </c>
      <c r="E3011" s="13" t="s">
        <v>3143</v>
      </c>
    </row>
    <row r="3012" spans="1:5" ht="25.15" customHeight="1" thickTop="1" thickBot="1" x14ac:dyDescent="0.3">
      <c r="A3012" s="37" t="s">
        <v>2390</v>
      </c>
      <c r="B3012" s="13" t="s">
        <v>47</v>
      </c>
      <c r="C3012" s="13" t="s">
        <v>3143</v>
      </c>
      <c r="D3012" s="13" t="s">
        <v>3143</v>
      </c>
      <c r="E3012" s="13" t="s">
        <v>3143</v>
      </c>
    </row>
    <row r="3013" spans="1:5" ht="25.15" customHeight="1" thickTop="1" thickBot="1" x14ac:dyDescent="0.3">
      <c r="A3013" s="37" t="s">
        <v>2391</v>
      </c>
      <c r="B3013" s="13" t="s">
        <v>24</v>
      </c>
      <c r="C3013" s="13" t="s">
        <v>3143</v>
      </c>
      <c r="D3013" s="13" t="s">
        <v>3143</v>
      </c>
      <c r="E3013" s="13" t="s">
        <v>3143</v>
      </c>
    </row>
    <row r="3014" spans="1:5" ht="25.15" customHeight="1" thickTop="1" thickBot="1" x14ac:dyDescent="0.3">
      <c r="A3014" s="37" t="s">
        <v>2392</v>
      </c>
      <c r="B3014" s="13" t="s">
        <v>37</v>
      </c>
      <c r="C3014" s="13" t="s">
        <v>3143</v>
      </c>
      <c r="D3014" s="13" t="s">
        <v>3143</v>
      </c>
      <c r="E3014" s="13" t="s">
        <v>3143</v>
      </c>
    </row>
    <row r="3015" spans="1:5" ht="25.15" customHeight="1" thickTop="1" thickBot="1" x14ac:dyDescent="0.3">
      <c r="A3015" s="37" t="s">
        <v>2393</v>
      </c>
      <c r="B3015" s="13" t="s">
        <v>24</v>
      </c>
      <c r="C3015" s="13" t="s">
        <v>3143</v>
      </c>
      <c r="D3015" s="13" t="s">
        <v>3143</v>
      </c>
      <c r="E3015" s="13" t="s">
        <v>3143</v>
      </c>
    </row>
    <row r="3016" spans="1:5" ht="25.15" customHeight="1" thickTop="1" thickBot="1" x14ac:dyDescent="0.3">
      <c r="A3016" s="37" t="s">
        <v>2394</v>
      </c>
      <c r="B3016" s="13" t="s">
        <v>37</v>
      </c>
      <c r="C3016" s="13" t="s">
        <v>3143</v>
      </c>
      <c r="D3016" s="13" t="s">
        <v>3143</v>
      </c>
      <c r="E3016" s="13" t="s">
        <v>3143</v>
      </c>
    </row>
    <row r="3017" spans="1:5" ht="25.15" customHeight="1" thickTop="1" thickBot="1" x14ac:dyDescent="0.3">
      <c r="A3017" s="37" t="s">
        <v>2395</v>
      </c>
      <c r="B3017" s="13" t="s">
        <v>24</v>
      </c>
      <c r="C3017" s="13" t="s">
        <v>5</v>
      </c>
      <c r="D3017" s="13" t="s">
        <v>26</v>
      </c>
      <c r="E3017" s="13" t="s">
        <v>3143</v>
      </c>
    </row>
    <row r="3018" spans="1:5" ht="25.15" customHeight="1" thickTop="1" thickBot="1" x14ac:dyDescent="0.3">
      <c r="A3018" s="37" t="s">
        <v>2396</v>
      </c>
      <c r="B3018" s="13" t="s">
        <v>37</v>
      </c>
      <c r="C3018" s="13" t="s">
        <v>3143</v>
      </c>
      <c r="D3018" s="13" t="s">
        <v>3143</v>
      </c>
      <c r="E3018" s="13" t="s">
        <v>3143</v>
      </c>
    </row>
    <row r="3019" spans="1:5" ht="25.15" customHeight="1" thickTop="1" thickBot="1" x14ac:dyDescent="0.3">
      <c r="A3019" s="37" t="s">
        <v>3653</v>
      </c>
      <c r="B3019" s="13" t="s">
        <v>24</v>
      </c>
      <c r="C3019" s="13" t="s">
        <v>3143</v>
      </c>
      <c r="D3019" s="13" t="s">
        <v>3143</v>
      </c>
      <c r="E3019" s="13" t="s">
        <v>3143</v>
      </c>
    </row>
    <row r="3020" spans="1:5" ht="25.15" customHeight="1" thickTop="1" thickBot="1" x14ac:dyDescent="0.3">
      <c r="A3020" s="37" t="s">
        <v>2397</v>
      </c>
      <c r="B3020" s="13" t="s">
        <v>37</v>
      </c>
      <c r="C3020" s="13" t="s">
        <v>3143</v>
      </c>
      <c r="D3020" s="13" t="s">
        <v>3143</v>
      </c>
      <c r="E3020" s="13" t="s">
        <v>3143</v>
      </c>
    </row>
    <row r="3021" spans="1:5" ht="25.15" customHeight="1" thickTop="1" thickBot="1" x14ac:dyDescent="0.3">
      <c r="A3021" s="37" t="s">
        <v>2398</v>
      </c>
      <c r="B3021" s="13" t="s">
        <v>37</v>
      </c>
      <c r="C3021" s="13" t="s">
        <v>3143</v>
      </c>
      <c r="D3021" s="13" t="s">
        <v>3143</v>
      </c>
      <c r="E3021" s="13" t="s">
        <v>3143</v>
      </c>
    </row>
    <row r="3022" spans="1:5" ht="25.15" customHeight="1" thickTop="1" thickBot="1" x14ac:dyDescent="0.3">
      <c r="A3022" s="37" t="s">
        <v>2399</v>
      </c>
      <c r="B3022" s="13" t="s">
        <v>24</v>
      </c>
      <c r="C3022" s="13" t="s">
        <v>3143</v>
      </c>
      <c r="D3022" s="13" t="s">
        <v>3143</v>
      </c>
      <c r="E3022" s="13" t="s">
        <v>3143</v>
      </c>
    </row>
    <row r="3023" spans="1:5" ht="25.15" customHeight="1" thickTop="1" thickBot="1" x14ac:dyDescent="0.3">
      <c r="A3023" s="37" t="s">
        <v>2400</v>
      </c>
      <c r="B3023" s="13" t="s">
        <v>24</v>
      </c>
      <c r="C3023" s="13" t="s">
        <v>3143</v>
      </c>
      <c r="D3023" s="13" t="s">
        <v>26</v>
      </c>
      <c r="E3023" s="13" t="s">
        <v>3143</v>
      </c>
    </row>
    <row r="3024" spans="1:5" ht="25.15" customHeight="1" thickTop="1" thickBot="1" x14ac:dyDescent="0.3">
      <c r="A3024" s="37" t="s">
        <v>2401</v>
      </c>
      <c r="B3024" s="13" t="s">
        <v>24</v>
      </c>
      <c r="C3024" s="13" t="s">
        <v>3143</v>
      </c>
      <c r="D3024" s="13" t="s">
        <v>3143</v>
      </c>
      <c r="E3024" s="13" t="s">
        <v>3143</v>
      </c>
    </row>
    <row r="3025" spans="1:5" ht="25.15" customHeight="1" thickTop="1" thickBot="1" x14ac:dyDescent="0.3">
      <c r="A3025" s="37" t="s">
        <v>2402</v>
      </c>
      <c r="B3025" s="13" t="s">
        <v>37</v>
      </c>
      <c r="C3025" s="13" t="s">
        <v>3143</v>
      </c>
      <c r="D3025" s="13" t="s">
        <v>3143</v>
      </c>
      <c r="E3025" s="13" t="s">
        <v>3143</v>
      </c>
    </row>
    <row r="3026" spans="1:5" ht="25.15" customHeight="1" thickTop="1" thickBot="1" x14ac:dyDescent="0.3">
      <c r="A3026" s="37" t="s">
        <v>2403</v>
      </c>
      <c r="B3026" s="13" t="s">
        <v>24</v>
      </c>
      <c r="C3026" s="13" t="s">
        <v>3143</v>
      </c>
      <c r="D3026" s="13" t="s">
        <v>26</v>
      </c>
      <c r="E3026" s="13" t="s">
        <v>3143</v>
      </c>
    </row>
    <row r="3027" spans="1:5" ht="25.15" customHeight="1" thickTop="1" thickBot="1" x14ac:dyDescent="0.3">
      <c r="A3027" s="37" t="s">
        <v>2404</v>
      </c>
      <c r="B3027" s="101" t="s">
        <v>24</v>
      </c>
      <c r="C3027" s="101" t="s">
        <v>3143</v>
      </c>
      <c r="D3027" s="101" t="s">
        <v>3143</v>
      </c>
      <c r="E3027" s="102" t="s">
        <v>3143</v>
      </c>
    </row>
    <row r="3028" spans="1:5" ht="25.15" customHeight="1" thickTop="1" thickBot="1" x14ac:dyDescent="0.3">
      <c r="A3028" s="37" t="s">
        <v>2405</v>
      </c>
      <c r="B3028" s="13" t="s">
        <v>37</v>
      </c>
      <c r="C3028" s="13" t="s">
        <v>3143</v>
      </c>
      <c r="D3028" s="13" t="s">
        <v>3143</v>
      </c>
      <c r="E3028" s="13" t="s">
        <v>3143</v>
      </c>
    </row>
    <row r="3029" spans="1:5" ht="25.15" customHeight="1" thickTop="1" thickBot="1" x14ac:dyDescent="0.3">
      <c r="A3029" s="37" t="s">
        <v>2406</v>
      </c>
      <c r="B3029" s="13" t="s">
        <v>24</v>
      </c>
      <c r="C3029" s="13" t="s">
        <v>3143</v>
      </c>
      <c r="D3029" s="13" t="s">
        <v>3143</v>
      </c>
      <c r="E3029" s="13" t="s">
        <v>3143</v>
      </c>
    </row>
    <row r="3030" spans="1:5" ht="25.15" customHeight="1" thickTop="1" thickBot="1" x14ac:dyDescent="0.3">
      <c r="A3030" s="37" t="s">
        <v>2407</v>
      </c>
      <c r="B3030" s="13" t="s">
        <v>61</v>
      </c>
      <c r="C3030" s="13" t="s">
        <v>3143</v>
      </c>
      <c r="D3030" s="13" t="s">
        <v>3143</v>
      </c>
      <c r="E3030" s="13" t="s">
        <v>3143</v>
      </c>
    </row>
    <row r="3031" spans="1:5" ht="25.15" customHeight="1" thickTop="1" thickBot="1" x14ac:dyDescent="0.3">
      <c r="A3031" s="37" t="s">
        <v>2408</v>
      </c>
      <c r="B3031" s="13" t="s">
        <v>37</v>
      </c>
      <c r="C3031" s="13" t="s">
        <v>5</v>
      </c>
      <c r="D3031" s="13" t="s">
        <v>3143</v>
      </c>
      <c r="E3031" s="13" t="s">
        <v>3143</v>
      </c>
    </row>
    <row r="3032" spans="1:5" ht="25.15" customHeight="1" thickTop="1" thickBot="1" x14ac:dyDescent="0.3">
      <c r="A3032" s="37" t="s">
        <v>2409</v>
      </c>
      <c r="B3032" s="13" t="s">
        <v>37</v>
      </c>
      <c r="C3032" s="13" t="s">
        <v>3143</v>
      </c>
      <c r="D3032" s="13" t="s">
        <v>3143</v>
      </c>
      <c r="E3032" s="13" t="s">
        <v>3143</v>
      </c>
    </row>
    <row r="3033" spans="1:5" ht="25.15" customHeight="1" thickTop="1" thickBot="1" x14ac:dyDescent="0.3">
      <c r="A3033" s="37" t="s">
        <v>2410</v>
      </c>
      <c r="B3033" s="13" t="s">
        <v>24</v>
      </c>
      <c r="C3033" s="13" t="s">
        <v>3143</v>
      </c>
      <c r="D3033" s="13" t="s">
        <v>3143</v>
      </c>
      <c r="E3033" s="13" t="s">
        <v>3143</v>
      </c>
    </row>
    <row r="3034" spans="1:5" ht="25.15" customHeight="1" thickTop="1" thickBot="1" x14ac:dyDescent="0.3">
      <c r="A3034" s="37" t="s">
        <v>2411</v>
      </c>
      <c r="B3034" s="13" t="s">
        <v>47</v>
      </c>
      <c r="C3034" s="13" t="s">
        <v>3143</v>
      </c>
      <c r="D3034" s="13" t="s">
        <v>3143</v>
      </c>
      <c r="E3034" s="13" t="s">
        <v>3143</v>
      </c>
    </row>
    <row r="3035" spans="1:5" ht="25.15" customHeight="1" thickTop="1" thickBot="1" x14ac:dyDescent="0.3">
      <c r="A3035" s="37" t="s">
        <v>2412</v>
      </c>
      <c r="B3035" s="13" t="s">
        <v>24</v>
      </c>
      <c r="C3035" s="13" t="s">
        <v>3143</v>
      </c>
      <c r="D3035" s="13" t="s">
        <v>3143</v>
      </c>
      <c r="E3035" s="13" t="s">
        <v>3143</v>
      </c>
    </row>
    <row r="3036" spans="1:5" ht="25.15" customHeight="1" thickTop="1" thickBot="1" x14ac:dyDescent="0.3">
      <c r="A3036" s="37" t="s">
        <v>2413</v>
      </c>
      <c r="B3036" s="13" t="s">
        <v>29</v>
      </c>
      <c r="C3036" s="13" t="s">
        <v>3143</v>
      </c>
      <c r="D3036" s="13" t="s">
        <v>3143</v>
      </c>
      <c r="E3036" s="13" t="s">
        <v>3143</v>
      </c>
    </row>
    <row r="3037" spans="1:5" ht="25.15" customHeight="1" thickTop="1" thickBot="1" x14ac:dyDescent="0.3">
      <c r="A3037" s="37" t="s">
        <v>2414</v>
      </c>
      <c r="B3037" s="13" t="s">
        <v>29</v>
      </c>
      <c r="C3037" s="13" t="s">
        <v>3143</v>
      </c>
      <c r="D3037" s="13" t="s">
        <v>3143</v>
      </c>
      <c r="E3037" s="13" t="s">
        <v>3143</v>
      </c>
    </row>
    <row r="3038" spans="1:5" ht="25.15" customHeight="1" thickTop="1" thickBot="1" x14ac:dyDescent="0.3">
      <c r="A3038" s="37" t="s">
        <v>2415</v>
      </c>
      <c r="B3038" s="13" t="s">
        <v>37</v>
      </c>
      <c r="C3038" s="13" t="s">
        <v>3143</v>
      </c>
      <c r="D3038" s="13" t="s">
        <v>3143</v>
      </c>
      <c r="E3038" s="13" t="s">
        <v>3143</v>
      </c>
    </row>
    <row r="3039" spans="1:5" ht="25.15" customHeight="1" thickTop="1" thickBot="1" x14ac:dyDescent="0.3">
      <c r="A3039" s="37" t="s">
        <v>2416</v>
      </c>
      <c r="B3039" s="13" t="s">
        <v>24</v>
      </c>
      <c r="C3039" s="13" t="s">
        <v>5</v>
      </c>
      <c r="D3039" s="13" t="s">
        <v>26</v>
      </c>
      <c r="E3039" s="13" t="s">
        <v>3143</v>
      </c>
    </row>
    <row r="3040" spans="1:5" ht="25.15" customHeight="1" thickTop="1" thickBot="1" x14ac:dyDescent="0.3">
      <c r="A3040" s="37" t="s">
        <v>2417</v>
      </c>
      <c r="B3040" s="13" t="s">
        <v>47</v>
      </c>
      <c r="C3040" s="13" t="s">
        <v>3143</v>
      </c>
      <c r="D3040" s="13" t="s">
        <v>3143</v>
      </c>
      <c r="E3040" s="13" t="s">
        <v>3143</v>
      </c>
    </row>
    <row r="3041" spans="1:5" ht="25.15" customHeight="1" thickTop="1" thickBot="1" x14ac:dyDescent="0.3">
      <c r="A3041" s="37" t="s">
        <v>2418</v>
      </c>
      <c r="B3041" s="13" t="s">
        <v>47</v>
      </c>
      <c r="C3041" s="13" t="s">
        <v>3143</v>
      </c>
      <c r="D3041" s="13" t="s">
        <v>3143</v>
      </c>
      <c r="E3041" s="13" t="s">
        <v>3143</v>
      </c>
    </row>
    <row r="3042" spans="1:5" ht="25.15" customHeight="1" thickTop="1" thickBot="1" x14ac:dyDescent="0.3">
      <c r="A3042" s="37" t="s">
        <v>2419</v>
      </c>
      <c r="B3042" s="13" t="s">
        <v>24</v>
      </c>
      <c r="C3042" s="13" t="s">
        <v>3143</v>
      </c>
      <c r="D3042" s="13" t="s">
        <v>26</v>
      </c>
      <c r="E3042" s="13" t="s">
        <v>3143</v>
      </c>
    </row>
    <row r="3043" spans="1:5" ht="25.15" customHeight="1" thickTop="1" thickBot="1" x14ac:dyDescent="0.3">
      <c r="A3043" s="37" t="s">
        <v>3253</v>
      </c>
      <c r="B3043" s="13" t="s">
        <v>37</v>
      </c>
      <c r="C3043" s="13" t="s">
        <v>3143</v>
      </c>
      <c r="D3043" s="13" t="s">
        <v>3143</v>
      </c>
      <c r="E3043" s="13" t="s">
        <v>3143</v>
      </c>
    </row>
    <row r="3044" spans="1:5" ht="25.15" customHeight="1" thickTop="1" thickBot="1" x14ac:dyDescent="0.3">
      <c r="A3044" s="37" t="s">
        <v>2420</v>
      </c>
      <c r="B3044" s="13" t="s">
        <v>37</v>
      </c>
      <c r="C3044" s="13" t="s">
        <v>3143</v>
      </c>
      <c r="D3044" s="13" t="s">
        <v>3143</v>
      </c>
      <c r="E3044" s="13" t="s">
        <v>3143</v>
      </c>
    </row>
    <row r="3045" spans="1:5" ht="25.15" customHeight="1" thickTop="1" thickBot="1" x14ac:dyDescent="0.3">
      <c r="A3045" s="37" t="s">
        <v>2421</v>
      </c>
      <c r="B3045" s="13" t="s">
        <v>24</v>
      </c>
      <c r="C3045" s="13" t="s">
        <v>3143</v>
      </c>
      <c r="D3045" s="13" t="s">
        <v>3143</v>
      </c>
      <c r="E3045" s="13" t="s">
        <v>3143</v>
      </c>
    </row>
    <row r="3046" spans="1:5" ht="25.15" customHeight="1" thickTop="1" thickBot="1" x14ac:dyDescent="0.3">
      <c r="A3046" s="37" t="s">
        <v>2422</v>
      </c>
      <c r="B3046" s="13" t="s">
        <v>24</v>
      </c>
      <c r="C3046" s="13" t="s">
        <v>3143</v>
      </c>
      <c r="D3046" s="13" t="s">
        <v>3143</v>
      </c>
      <c r="E3046" s="13" t="s">
        <v>3143</v>
      </c>
    </row>
    <row r="3047" spans="1:5" ht="25.15" customHeight="1" thickTop="1" thickBot="1" x14ac:dyDescent="0.3">
      <c r="A3047" s="37" t="s">
        <v>3543</v>
      </c>
      <c r="B3047" s="13" t="s">
        <v>24</v>
      </c>
      <c r="C3047" s="13" t="s">
        <v>3143</v>
      </c>
      <c r="D3047" s="13" t="s">
        <v>3143</v>
      </c>
      <c r="E3047" s="13" t="s">
        <v>3143</v>
      </c>
    </row>
    <row r="3048" spans="1:5" ht="25.15" customHeight="1" thickTop="1" thickBot="1" x14ac:dyDescent="0.3">
      <c r="A3048" s="37" t="s">
        <v>2423</v>
      </c>
      <c r="B3048" s="13" t="s">
        <v>47</v>
      </c>
      <c r="C3048" s="13" t="s">
        <v>3143</v>
      </c>
      <c r="D3048" s="13" t="s">
        <v>3143</v>
      </c>
      <c r="E3048" s="13" t="s">
        <v>3143</v>
      </c>
    </row>
    <row r="3049" spans="1:5" ht="25.15" customHeight="1" thickTop="1" thickBot="1" x14ac:dyDescent="0.3">
      <c r="A3049" s="37" t="s">
        <v>3151</v>
      </c>
      <c r="B3049" s="13" t="s">
        <v>24</v>
      </c>
      <c r="C3049" s="13" t="s">
        <v>3143</v>
      </c>
      <c r="D3049" s="13" t="s">
        <v>3143</v>
      </c>
      <c r="E3049" s="13" t="s">
        <v>3143</v>
      </c>
    </row>
    <row r="3050" spans="1:5" ht="25.15" customHeight="1" thickTop="1" thickBot="1" x14ac:dyDescent="0.3">
      <c r="A3050" s="37" t="s">
        <v>3660</v>
      </c>
      <c r="B3050" s="13" t="s">
        <v>24</v>
      </c>
      <c r="C3050" s="13" t="s">
        <v>3143</v>
      </c>
      <c r="D3050" s="13" t="s">
        <v>3143</v>
      </c>
      <c r="E3050" s="13" t="s">
        <v>3143</v>
      </c>
    </row>
    <row r="3051" spans="1:5" ht="25.15" customHeight="1" thickTop="1" thickBot="1" x14ac:dyDescent="0.3">
      <c r="A3051" s="37" t="s">
        <v>2424</v>
      </c>
      <c r="B3051" s="13" t="s">
        <v>37</v>
      </c>
      <c r="C3051" s="13" t="s">
        <v>3143</v>
      </c>
      <c r="D3051" s="13" t="s">
        <v>3143</v>
      </c>
      <c r="E3051" s="13" t="s">
        <v>3143</v>
      </c>
    </row>
    <row r="3052" spans="1:5" ht="25.15" customHeight="1" thickTop="1" thickBot="1" x14ac:dyDescent="0.3">
      <c r="A3052" s="37" t="s">
        <v>2425</v>
      </c>
      <c r="B3052" s="13" t="s">
        <v>24</v>
      </c>
      <c r="C3052" s="13" t="s">
        <v>5</v>
      </c>
      <c r="D3052" s="13" t="s">
        <v>3143</v>
      </c>
      <c r="E3052" s="13" t="s">
        <v>3143</v>
      </c>
    </row>
    <row r="3053" spans="1:5" ht="25.15" customHeight="1" thickTop="1" thickBot="1" x14ac:dyDescent="0.3">
      <c r="A3053" s="37" t="s">
        <v>2426</v>
      </c>
      <c r="B3053" s="13" t="s">
        <v>37</v>
      </c>
      <c r="C3053" s="13" t="s">
        <v>3143</v>
      </c>
      <c r="D3053" s="13" t="s">
        <v>3143</v>
      </c>
      <c r="E3053" s="13" t="s">
        <v>3143</v>
      </c>
    </row>
    <row r="3054" spans="1:5" ht="25.15" customHeight="1" thickTop="1" thickBot="1" x14ac:dyDescent="0.3">
      <c r="A3054" s="37" t="s">
        <v>2427</v>
      </c>
      <c r="B3054" s="13" t="s">
        <v>24</v>
      </c>
      <c r="C3054" s="13" t="s">
        <v>3143</v>
      </c>
      <c r="D3054" s="13" t="s">
        <v>3143</v>
      </c>
      <c r="E3054" s="13" t="s">
        <v>3143</v>
      </c>
    </row>
    <row r="3055" spans="1:5" ht="25.15" customHeight="1" thickTop="1" thickBot="1" x14ac:dyDescent="0.3">
      <c r="A3055" s="37" t="s">
        <v>2428</v>
      </c>
      <c r="B3055" s="13" t="s">
        <v>29</v>
      </c>
      <c r="C3055" s="13" t="s">
        <v>3143</v>
      </c>
      <c r="D3055" s="13" t="s">
        <v>3143</v>
      </c>
      <c r="E3055" s="13" t="s">
        <v>3143</v>
      </c>
    </row>
    <row r="3056" spans="1:5" ht="25.15" customHeight="1" thickTop="1" thickBot="1" x14ac:dyDescent="0.3">
      <c r="A3056" s="37" t="s">
        <v>2429</v>
      </c>
      <c r="B3056" s="13" t="s">
        <v>37</v>
      </c>
      <c r="C3056" s="13" t="s">
        <v>3143</v>
      </c>
      <c r="D3056" s="13" t="s">
        <v>3143</v>
      </c>
      <c r="E3056" s="13" t="s">
        <v>3143</v>
      </c>
    </row>
    <row r="3057" spans="1:5" ht="25.15" customHeight="1" thickTop="1" thickBot="1" x14ac:dyDescent="0.3">
      <c r="A3057" s="37" t="s">
        <v>2430</v>
      </c>
      <c r="B3057" s="13" t="s">
        <v>24</v>
      </c>
      <c r="C3057" s="13" t="s">
        <v>3143</v>
      </c>
      <c r="D3057" s="13" t="s">
        <v>26</v>
      </c>
      <c r="E3057" s="13" t="s">
        <v>3143</v>
      </c>
    </row>
    <row r="3058" spans="1:5" ht="25.15" customHeight="1" thickTop="1" thickBot="1" x14ac:dyDescent="0.3">
      <c r="A3058" s="37" t="s">
        <v>2431</v>
      </c>
      <c r="B3058" s="13" t="s">
        <v>24</v>
      </c>
      <c r="C3058" s="13" t="s">
        <v>3143</v>
      </c>
      <c r="D3058" s="13" t="s">
        <v>3143</v>
      </c>
      <c r="E3058" s="13" t="s">
        <v>3143</v>
      </c>
    </row>
    <row r="3059" spans="1:5" ht="25.15" customHeight="1" thickTop="1" thickBot="1" x14ac:dyDescent="0.3">
      <c r="A3059" s="37" t="s">
        <v>2432</v>
      </c>
      <c r="B3059" s="13" t="s">
        <v>37</v>
      </c>
      <c r="C3059" s="13" t="s">
        <v>3143</v>
      </c>
      <c r="D3059" s="13" t="s">
        <v>3143</v>
      </c>
      <c r="E3059" s="13" t="s">
        <v>3143</v>
      </c>
    </row>
    <row r="3060" spans="1:5" ht="25.15" customHeight="1" thickTop="1" thickBot="1" x14ac:dyDescent="0.3">
      <c r="A3060" s="37" t="s">
        <v>2433</v>
      </c>
      <c r="B3060" s="13" t="s">
        <v>37</v>
      </c>
      <c r="C3060" s="13" t="s">
        <v>3143</v>
      </c>
      <c r="D3060" s="13" t="s">
        <v>3143</v>
      </c>
      <c r="E3060" s="13" t="s">
        <v>3143</v>
      </c>
    </row>
    <row r="3061" spans="1:5" ht="25.15" customHeight="1" thickTop="1" thickBot="1" x14ac:dyDescent="0.3">
      <c r="A3061" s="37" t="s">
        <v>2434</v>
      </c>
      <c r="B3061" s="13" t="s">
        <v>37</v>
      </c>
      <c r="C3061" s="13" t="s">
        <v>3143</v>
      </c>
      <c r="D3061" s="13" t="s">
        <v>3143</v>
      </c>
      <c r="E3061" s="13" t="s">
        <v>3143</v>
      </c>
    </row>
    <row r="3062" spans="1:5" ht="25.15" customHeight="1" thickTop="1" thickBot="1" x14ac:dyDescent="0.3">
      <c r="A3062" s="37" t="s">
        <v>3472</v>
      </c>
      <c r="B3062" s="13" t="s">
        <v>24</v>
      </c>
      <c r="C3062" s="13" t="s">
        <v>3143</v>
      </c>
      <c r="D3062" s="13" t="s">
        <v>3143</v>
      </c>
      <c r="E3062" s="13" t="s">
        <v>6</v>
      </c>
    </row>
    <row r="3063" spans="1:5" ht="25.15" customHeight="1" thickTop="1" thickBot="1" x14ac:dyDescent="0.3">
      <c r="A3063" s="37" t="s">
        <v>2435</v>
      </c>
      <c r="B3063" s="13" t="s">
        <v>37</v>
      </c>
      <c r="C3063" s="13" t="s">
        <v>3143</v>
      </c>
      <c r="D3063" s="13" t="s">
        <v>3143</v>
      </c>
      <c r="E3063" s="13" t="s">
        <v>3143</v>
      </c>
    </row>
    <row r="3064" spans="1:5" ht="25.15" customHeight="1" thickTop="1" thickBot="1" x14ac:dyDescent="0.3">
      <c r="A3064" s="37" t="s">
        <v>2436</v>
      </c>
      <c r="B3064" s="13" t="s">
        <v>24</v>
      </c>
      <c r="C3064" s="13" t="s">
        <v>3143</v>
      </c>
      <c r="D3064" s="13" t="s">
        <v>3143</v>
      </c>
      <c r="E3064" s="13" t="s">
        <v>3143</v>
      </c>
    </row>
    <row r="3065" spans="1:5" ht="25.15" customHeight="1" thickTop="1" thickBot="1" x14ac:dyDescent="0.3">
      <c r="A3065" s="37" t="s">
        <v>2437</v>
      </c>
      <c r="B3065" s="13" t="s">
        <v>29</v>
      </c>
      <c r="C3065" s="13" t="s">
        <v>5</v>
      </c>
      <c r="D3065" s="13" t="s">
        <v>3143</v>
      </c>
      <c r="E3065" s="13" t="s">
        <v>3143</v>
      </c>
    </row>
    <row r="3066" spans="1:5" ht="25.15" customHeight="1" thickTop="1" thickBot="1" x14ac:dyDescent="0.3">
      <c r="A3066" s="37" t="s">
        <v>2438</v>
      </c>
      <c r="B3066" s="13" t="s">
        <v>24</v>
      </c>
      <c r="C3066" s="13" t="s">
        <v>3143</v>
      </c>
      <c r="D3066" s="13" t="s">
        <v>26</v>
      </c>
      <c r="E3066" s="13" t="s">
        <v>3143</v>
      </c>
    </row>
    <row r="3067" spans="1:5" ht="25.15" customHeight="1" thickTop="1" thickBot="1" x14ac:dyDescent="0.3">
      <c r="A3067" s="37" t="s">
        <v>2439</v>
      </c>
      <c r="B3067" s="13" t="s">
        <v>24</v>
      </c>
      <c r="C3067" s="13" t="s">
        <v>3143</v>
      </c>
      <c r="D3067" s="13" t="s">
        <v>3143</v>
      </c>
      <c r="E3067" s="13" t="s">
        <v>3143</v>
      </c>
    </row>
    <row r="3068" spans="1:5" ht="25.15" customHeight="1" thickTop="1" thickBot="1" x14ac:dyDescent="0.3">
      <c r="A3068" s="37" t="s">
        <v>2953</v>
      </c>
      <c r="B3068" s="13" t="s">
        <v>24</v>
      </c>
      <c r="C3068" s="13" t="s">
        <v>3143</v>
      </c>
      <c r="D3068" s="13" t="s">
        <v>3143</v>
      </c>
      <c r="E3068" s="13" t="s">
        <v>3143</v>
      </c>
    </row>
    <row r="3069" spans="1:5" ht="25.15" customHeight="1" thickTop="1" thickBot="1" x14ac:dyDescent="0.3">
      <c r="A3069" s="37" t="s">
        <v>2440</v>
      </c>
      <c r="B3069" s="13" t="s">
        <v>61</v>
      </c>
      <c r="C3069" s="13" t="s">
        <v>3143</v>
      </c>
      <c r="D3069" s="13" t="s">
        <v>3143</v>
      </c>
      <c r="E3069" s="13" t="s">
        <v>3143</v>
      </c>
    </row>
    <row r="3070" spans="1:5" ht="25.15" customHeight="1" thickTop="1" thickBot="1" x14ac:dyDescent="0.3">
      <c r="A3070" s="37" t="s">
        <v>2441</v>
      </c>
      <c r="B3070" s="13" t="s">
        <v>24</v>
      </c>
      <c r="C3070" s="13" t="s">
        <v>3143</v>
      </c>
      <c r="D3070" s="13" t="s">
        <v>3143</v>
      </c>
      <c r="E3070" s="13" t="s">
        <v>3143</v>
      </c>
    </row>
    <row r="3071" spans="1:5" ht="25.15" customHeight="1" thickTop="1" thickBot="1" x14ac:dyDescent="0.3">
      <c r="A3071" s="37" t="s">
        <v>2442</v>
      </c>
      <c r="B3071" s="13" t="s">
        <v>47</v>
      </c>
      <c r="C3071" s="13" t="s">
        <v>5</v>
      </c>
      <c r="D3071" s="13" t="s">
        <v>3143</v>
      </c>
      <c r="E3071" s="13" t="s">
        <v>3143</v>
      </c>
    </row>
    <row r="3072" spans="1:5" ht="25.15" customHeight="1" thickTop="1" thickBot="1" x14ac:dyDescent="0.3">
      <c r="A3072" s="37" t="s">
        <v>2443</v>
      </c>
      <c r="B3072" s="13" t="s">
        <v>24</v>
      </c>
      <c r="C3072" s="13" t="s">
        <v>3143</v>
      </c>
      <c r="D3072" s="13" t="s">
        <v>3143</v>
      </c>
      <c r="E3072" s="13" t="s">
        <v>3143</v>
      </c>
    </row>
    <row r="3073" spans="1:5" ht="25.15" customHeight="1" thickTop="1" thickBot="1" x14ac:dyDescent="0.3">
      <c r="A3073" s="37" t="s">
        <v>2444</v>
      </c>
      <c r="B3073" s="13" t="s">
        <v>24</v>
      </c>
      <c r="C3073" s="13" t="s">
        <v>3143</v>
      </c>
      <c r="D3073" s="13" t="s">
        <v>3143</v>
      </c>
      <c r="E3073" s="13" t="s">
        <v>3143</v>
      </c>
    </row>
    <row r="3074" spans="1:5" ht="25.15" customHeight="1" thickTop="1" thickBot="1" x14ac:dyDescent="0.3">
      <c r="A3074" s="37" t="s">
        <v>3473</v>
      </c>
      <c r="B3074" s="13" t="s">
        <v>24</v>
      </c>
      <c r="C3074" s="13" t="s">
        <v>3143</v>
      </c>
      <c r="D3074" s="13" t="s">
        <v>3143</v>
      </c>
      <c r="E3074" s="13" t="s">
        <v>6</v>
      </c>
    </row>
    <row r="3075" spans="1:5" ht="25.15" customHeight="1" thickTop="1" thickBot="1" x14ac:dyDescent="0.3">
      <c r="A3075" s="37" t="s">
        <v>3230</v>
      </c>
      <c r="B3075" s="13" t="s">
        <v>29</v>
      </c>
      <c r="C3075" s="13" t="s">
        <v>3143</v>
      </c>
      <c r="D3075" s="13" t="s">
        <v>3143</v>
      </c>
      <c r="E3075" s="13" t="s">
        <v>3143</v>
      </c>
    </row>
    <row r="3076" spans="1:5" ht="25.15" customHeight="1" thickTop="1" thickBot="1" x14ac:dyDescent="0.3">
      <c r="A3076" s="37" t="s">
        <v>3233</v>
      </c>
      <c r="B3076" s="13" t="s">
        <v>29</v>
      </c>
      <c r="C3076" s="13" t="s">
        <v>3143</v>
      </c>
      <c r="D3076" s="13" t="s">
        <v>3143</v>
      </c>
      <c r="E3076" s="13" t="s">
        <v>3143</v>
      </c>
    </row>
    <row r="3077" spans="1:5" ht="25.15" customHeight="1" thickTop="1" thickBot="1" x14ac:dyDescent="0.3">
      <c r="A3077" s="37" t="s">
        <v>3234</v>
      </c>
      <c r="B3077" s="13" t="s">
        <v>24</v>
      </c>
      <c r="C3077" s="13" t="s">
        <v>3143</v>
      </c>
      <c r="D3077" s="13" t="s">
        <v>3143</v>
      </c>
      <c r="E3077" s="13" t="s">
        <v>3143</v>
      </c>
    </row>
    <row r="3078" spans="1:5" ht="25.15" customHeight="1" thickTop="1" thickBot="1" x14ac:dyDescent="0.3">
      <c r="A3078" s="37" t="s">
        <v>3231</v>
      </c>
      <c r="B3078" s="13" t="s">
        <v>37</v>
      </c>
      <c r="C3078" s="13" t="s">
        <v>3143</v>
      </c>
      <c r="D3078" s="13" t="s">
        <v>3143</v>
      </c>
      <c r="E3078" s="13" t="s">
        <v>3143</v>
      </c>
    </row>
    <row r="3079" spans="1:5" ht="25.15" customHeight="1" thickTop="1" thickBot="1" x14ac:dyDescent="0.3">
      <c r="A3079" s="37" t="s">
        <v>2942</v>
      </c>
      <c r="B3079" s="13" t="s">
        <v>24</v>
      </c>
      <c r="C3079" s="13" t="s">
        <v>5</v>
      </c>
      <c r="D3079" s="13" t="s">
        <v>3143</v>
      </c>
      <c r="E3079" s="13" t="s">
        <v>3143</v>
      </c>
    </row>
    <row r="3080" spans="1:5" ht="25.15" customHeight="1" thickTop="1" thickBot="1" x14ac:dyDescent="0.3">
      <c r="A3080" s="37" t="s">
        <v>3232</v>
      </c>
      <c r="B3080" s="13" t="s">
        <v>37</v>
      </c>
      <c r="C3080" s="13" t="s">
        <v>3143</v>
      </c>
      <c r="D3080" s="13" t="s">
        <v>3143</v>
      </c>
      <c r="E3080" s="13" t="s">
        <v>3143</v>
      </c>
    </row>
    <row r="3081" spans="1:5" ht="25.15" customHeight="1" thickTop="1" thickBot="1" x14ac:dyDescent="0.3">
      <c r="A3081" s="37" t="s">
        <v>2445</v>
      </c>
      <c r="B3081" s="13" t="s">
        <v>24</v>
      </c>
      <c r="C3081" s="13" t="s">
        <v>3143</v>
      </c>
      <c r="D3081" s="13" t="s">
        <v>3143</v>
      </c>
      <c r="E3081" s="13" t="s">
        <v>3143</v>
      </c>
    </row>
    <row r="3082" spans="1:5" ht="25.15" customHeight="1" thickTop="1" thickBot="1" x14ac:dyDescent="0.3">
      <c r="A3082" s="37" t="s">
        <v>2446</v>
      </c>
      <c r="B3082" s="13" t="s">
        <v>24</v>
      </c>
      <c r="C3082" s="13" t="s">
        <v>5</v>
      </c>
      <c r="D3082" s="13" t="s">
        <v>3143</v>
      </c>
      <c r="E3082" s="13" t="s">
        <v>3143</v>
      </c>
    </row>
    <row r="3083" spans="1:5" ht="25.15" customHeight="1" thickTop="1" thickBot="1" x14ac:dyDescent="0.3">
      <c r="A3083" s="37" t="s">
        <v>2447</v>
      </c>
      <c r="B3083" s="13" t="s">
        <v>24</v>
      </c>
      <c r="C3083" s="13" t="s">
        <v>3143</v>
      </c>
      <c r="D3083" s="13" t="s">
        <v>3143</v>
      </c>
      <c r="E3083" s="13" t="s">
        <v>3143</v>
      </c>
    </row>
    <row r="3084" spans="1:5" ht="25.15" customHeight="1" thickTop="1" thickBot="1" x14ac:dyDescent="0.3">
      <c r="A3084" s="37" t="s">
        <v>2448</v>
      </c>
      <c r="B3084" s="13" t="s">
        <v>37</v>
      </c>
      <c r="C3084" s="13" t="s">
        <v>3143</v>
      </c>
      <c r="D3084" s="13" t="s">
        <v>3143</v>
      </c>
      <c r="E3084" s="13" t="s">
        <v>3143</v>
      </c>
    </row>
    <row r="3085" spans="1:5" ht="25.15" customHeight="1" thickTop="1" thickBot="1" x14ac:dyDescent="0.3">
      <c r="A3085" s="37" t="s">
        <v>2449</v>
      </c>
      <c r="B3085" s="13" t="s">
        <v>24</v>
      </c>
      <c r="C3085" s="13" t="s">
        <v>3143</v>
      </c>
      <c r="D3085" s="13" t="s">
        <v>26</v>
      </c>
      <c r="E3085" s="13" t="s">
        <v>3143</v>
      </c>
    </row>
    <row r="3086" spans="1:5" ht="25.15" customHeight="1" thickTop="1" thickBot="1" x14ac:dyDescent="0.3">
      <c r="A3086" s="37" t="s">
        <v>2450</v>
      </c>
      <c r="B3086" s="13" t="s">
        <v>37</v>
      </c>
      <c r="C3086" s="13" t="s">
        <v>3143</v>
      </c>
      <c r="D3086" s="13" t="s">
        <v>3143</v>
      </c>
      <c r="E3086" s="13" t="s">
        <v>3143</v>
      </c>
    </row>
    <row r="3087" spans="1:5" ht="25.15" customHeight="1" thickTop="1" thickBot="1" x14ac:dyDescent="0.3">
      <c r="A3087" s="37" t="s">
        <v>2451</v>
      </c>
      <c r="B3087" s="13" t="s">
        <v>24</v>
      </c>
      <c r="C3087" s="13" t="s">
        <v>5</v>
      </c>
      <c r="D3087" s="13" t="s">
        <v>3143</v>
      </c>
      <c r="E3087" s="13" t="s">
        <v>3143</v>
      </c>
    </row>
    <row r="3088" spans="1:5" ht="25.15" customHeight="1" thickTop="1" thickBot="1" x14ac:dyDescent="0.3">
      <c r="A3088" s="37" t="s">
        <v>2452</v>
      </c>
      <c r="B3088" s="13" t="s">
        <v>24</v>
      </c>
      <c r="C3088" s="13" t="s">
        <v>3143</v>
      </c>
      <c r="D3088" s="13" t="s">
        <v>3143</v>
      </c>
      <c r="E3088" s="13" t="s">
        <v>3143</v>
      </c>
    </row>
    <row r="3089" spans="1:5" ht="25.15" customHeight="1" thickTop="1" thickBot="1" x14ac:dyDescent="0.3">
      <c r="A3089" s="37" t="s">
        <v>3652</v>
      </c>
      <c r="B3089" s="13" t="s">
        <v>47</v>
      </c>
      <c r="C3089" s="13" t="s">
        <v>3143</v>
      </c>
      <c r="D3089" s="13" t="s">
        <v>3143</v>
      </c>
      <c r="E3089" s="13" t="s">
        <v>6</v>
      </c>
    </row>
    <row r="3090" spans="1:5" ht="25.15" customHeight="1" thickTop="1" thickBot="1" x14ac:dyDescent="0.3">
      <c r="A3090" s="37" t="s">
        <v>2453</v>
      </c>
      <c r="B3090" s="13" t="s">
        <v>24</v>
      </c>
      <c r="C3090" s="13" t="s">
        <v>3143</v>
      </c>
      <c r="D3090" s="13" t="s">
        <v>3143</v>
      </c>
      <c r="E3090" s="13" t="s">
        <v>3143</v>
      </c>
    </row>
    <row r="3091" spans="1:5" ht="25.15" customHeight="1" thickTop="1" thickBot="1" x14ac:dyDescent="0.3">
      <c r="A3091" s="37" t="s">
        <v>3474</v>
      </c>
      <c r="B3091" s="13" t="s">
        <v>37</v>
      </c>
      <c r="C3091" s="13" t="s">
        <v>3143</v>
      </c>
      <c r="D3091" s="13" t="s">
        <v>3143</v>
      </c>
      <c r="E3091" s="13" t="s">
        <v>6</v>
      </c>
    </row>
    <row r="3092" spans="1:5" ht="25.15" customHeight="1" thickTop="1" thickBot="1" x14ac:dyDescent="0.3">
      <c r="A3092" s="37" t="s">
        <v>2454</v>
      </c>
      <c r="B3092" s="13" t="s">
        <v>24</v>
      </c>
      <c r="C3092" s="13" t="s">
        <v>5</v>
      </c>
      <c r="D3092" s="13" t="s">
        <v>3143</v>
      </c>
      <c r="E3092" s="13" t="s">
        <v>3143</v>
      </c>
    </row>
    <row r="3093" spans="1:5" ht="25.15" customHeight="1" thickTop="1" thickBot="1" x14ac:dyDescent="0.3">
      <c r="A3093" s="37" t="s">
        <v>2455</v>
      </c>
      <c r="B3093" s="13" t="s">
        <v>24</v>
      </c>
      <c r="C3093" s="13" t="s">
        <v>3143</v>
      </c>
      <c r="D3093" s="13" t="s">
        <v>3143</v>
      </c>
      <c r="E3093" s="13" t="s">
        <v>3143</v>
      </c>
    </row>
    <row r="3094" spans="1:5" ht="25.15" customHeight="1" thickTop="1" thickBot="1" x14ac:dyDescent="0.3">
      <c r="A3094" s="37" t="s">
        <v>2456</v>
      </c>
      <c r="B3094" s="13" t="s">
        <v>37</v>
      </c>
      <c r="C3094" s="13" t="s">
        <v>3143</v>
      </c>
      <c r="D3094" s="13" t="s">
        <v>3143</v>
      </c>
      <c r="E3094" s="13" t="s">
        <v>3143</v>
      </c>
    </row>
    <row r="3095" spans="1:5" ht="25.15" customHeight="1" thickTop="1" thickBot="1" x14ac:dyDescent="0.3">
      <c r="A3095" s="37" t="s">
        <v>2457</v>
      </c>
      <c r="B3095" s="13" t="s">
        <v>37</v>
      </c>
      <c r="C3095" s="13" t="s">
        <v>3143</v>
      </c>
      <c r="D3095" s="13" t="s">
        <v>3143</v>
      </c>
      <c r="E3095" s="13" t="s">
        <v>3143</v>
      </c>
    </row>
    <row r="3096" spans="1:5" ht="25.15" customHeight="1" thickTop="1" thickBot="1" x14ac:dyDescent="0.3">
      <c r="A3096" s="37" t="s">
        <v>3672</v>
      </c>
      <c r="B3096" s="13" t="s">
        <v>37</v>
      </c>
      <c r="C3096" s="13" t="s">
        <v>3143</v>
      </c>
      <c r="D3096" s="13" t="s">
        <v>3143</v>
      </c>
      <c r="E3096" s="13" t="s">
        <v>3143</v>
      </c>
    </row>
    <row r="3097" spans="1:5" ht="25.15" customHeight="1" thickTop="1" thickBot="1" x14ac:dyDescent="0.3">
      <c r="A3097" s="37" t="s">
        <v>2458</v>
      </c>
      <c r="B3097" s="13" t="s">
        <v>29</v>
      </c>
      <c r="C3097" s="13" t="s">
        <v>3143</v>
      </c>
      <c r="D3097" s="13" t="s">
        <v>3143</v>
      </c>
      <c r="E3097" s="13" t="s">
        <v>3143</v>
      </c>
    </row>
    <row r="3098" spans="1:5" ht="25.15" customHeight="1" thickTop="1" thickBot="1" x14ac:dyDescent="0.3">
      <c r="A3098" s="37" t="s">
        <v>2941</v>
      </c>
      <c r="B3098" s="13" t="s">
        <v>24</v>
      </c>
      <c r="C3098" s="13" t="s">
        <v>3143</v>
      </c>
      <c r="D3098" s="13" t="s">
        <v>3143</v>
      </c>
      <c r="E3098" s="13" t="s">
        <v>3143</v>
      </c>
    </row>
    <row r="3099" spans="1:5" ht="25.15" customHeight="1" thickTop="1" thickBot="1" x14ac:dyDescent="0.3">
      <c r="A3099" s="37" t="s">
        <v>3235</v>
      </c>
      <c r="B3099" s="13" t="s">
        <v>24</v>
      </c>
      <c r="C3099" s="13" t="s">
        <v>3143</v>
      </c>
      <c r="D3099" s="13" t="s">
        <v>3143</v>
      </c>
      <c r="E3099" s="13" t="s">
        <v>3143</v>
      </c>
    </row>
    <row r="3100" spans="1:5" ht="25.15" customHeight="1" thickTop="1" thickBot="1" x14ac:dyDescent="0.3">
      <c r="A3100" s="37" t="s">
        <v>2459</v>
      </c>
      <c r="B3100" s="13" t="s">
        <v>37</v>
      </c>
      <c r="C3100" s="13" t="s">
        <v>3143</v>
      </c>
      <c r="D3100" s="13" t="s">
        <v>3143</v>
      </c>
      <c r="E3100" s="13" t="s">
        <v>3143</v>
      </c>
    </row>
    <row r="3101" spans="1:5" ht="25.15" customHeight="1" thickTop="1" thickBot="1" x14ac:dyDescent="0.3">
      <c r="A3101" s="37" t="s">
        <v>3475</v>
      </c>
      <c r="B3101" s="13" t="s">
        <v>47</v>
      </c>
      <c r="C3101" s="13" t="s">
        <v>3143</v>
      </c>
      <c r="D3101" s="13" t="s">
        <v>3143</v>
      </c>
      <c r="E3101" s="13" t="s">
        <v>6</v>
      </c>
    </row>
    <row r="3102" spans="1:5" ht="25.15" customHeight="1" thickTop="1" thickBot="1" x14ac:dyDescent="0.3">
      <c r="A3102" s="37" t="s">
        <v>2460</v>
      </c>
      <c r="B3102" s="13" t="s">
        <v>37</v>
      </c>
      <c r="C3102" s="13" t="s">
        <v>3143</v>
      </c>
      <c r="D3102" s="13" t="s">
        <v>3143</v>
      </c>
      <c r="E3102" s="13" t="s">
        <v>3143</v>
      </c>
    </row>
    <row r="3103" spans="1:5" ht="25.15" customHeight="1" thickTop="1" thickBot="1" x14ac:dyDescent="0.3">
      <c r="A3103" s="37" t="s">
        <v>2461</v>
      </c>
      <c r="B3103" s="13" t="s">
        <v>47</v>
      </c>
      <c r="C3103" s="13" t="s">
        <v>3143</v>
      </c>
      <c r="D3103" s="13" t="s">
        <v>3143</v>
      </c>
      <c r="E3103" s="13" t="s">
        <v>3143</v>
      </c>
    </row>
    <row r="3104" spans="1:5" ht="25.15" customHeight="1" thickTop="1" thickBot="1" x14ac:dyDescent="0.3">
      <c r="A3104" s="37" t="s">
        <v>2462</v>
      </c>
      <c r="B3104" s="13" t="s">
        <v>24</v>
      </c>
      <c r="C3104" s="13" t="s">
        <v>3143</v>
      </c>
      <c r="D3104" s="13" t="s">
        <v>3143</v>
      </c>
      <c r="E3104" s="13" t="s">
        <v>3143</v>
      </c>
    </row>
    <row r="3105" spans="1:5" ht="25.15" customHeight="1" thickTop="1" thickBot="1" x14ac:dyDescent="0.3">
      <c r="A3105" s="37" t="s">
        <v>2960</v>
      </c>
      <c r="B3105" s="13" t="s">
        <v>61</v>
      </c>
      <c r="C3105" s="13" t="s">
        <v>3143</v>
      </c>
      <c r="D3105" s="13" t="s">
        <v>3143</v>
      </c>
      <c r="E3105" s="13" t="s">
        <v>3143</v>
      </c>
    </row>
    <row r="3106" spans="1:5" ht="25.15" customHeight="1" thickTop="1" thickBot="1" x14ac:dyDescent="0.3">
      <c r="A3106" s="37" t="s">
        <v>2463</v>
      </c>
      <c r="B3106" s="13" t="s">
        <v>24</v>
      </c>
      <c r="C3106" s="13" t="s">
        <v>3143</v>
      </c>
      <c r="D3106" s="13" t="s">
        <v>26</v>
      </c>
      <c r="E3106" s="13" t="s">
        <v>3143</v>
      </c>
    </row>
    <row r="3107" spans="1:5" ht="25.15" customHeight="1" thickTop="1" thickBot="1" x14ac:dyDescent="0.3">
      <c r="A3107" s="37" t="s">
        <v>2464</v>
      </c>
      <c r="B3107" s="13" t="s">
        <v>37</v>
      </c>
      <c r="C3107" s="13" t="s">
        <v>5</v>
      </c>
      <c r="D3107" s="13" t="s">
        <v>3143</v>
      </c>
      <c r="E3107" s="13" t="s">
        <v>3143</v>
      </c>
    </row>
    <row r="3108" spans="1:5" ht="25.15" customHeight="1" thickTop="1" thickBot="1" x14ac:dyDescent="0.3">
      <c r="A3108" s="37" t="s">
        <v>2465</v>
      </c>
      <c r="B3108" s="13" t="s">
        <v>24</v>
      </c>
      <c r="C3108" s="13" t="s">
        <v>5</v>
      </c>
      <c r="D3108" s="13" t="s">
        <v>3143</v>
      </c>
      <c r="E3108" s="13" t="s">
        <v>3143</v>
      </c>
    </row>
    <row r="3109" spans="1:5" ht="25.15" customHeight="1" thickTop="1" thickBot="1" x14ac:dyDescent="0.3">
      <c r="A3109" s="37" t="s">
        <v>3515</v>
      </c>
      <c r="B3109" s="13" t="s">
        <v>29</v>
      </c>
      <c r="C3109" s="13" t="s">
        <v>5</v>
      </c>
      <c r="D3109" s="13" t="s">
        <v>3143</v>
      </c>
      <c r="E3109" s="13" t="s">
        <v>3143</v>
      </c>
    </row>
    <row r="3110" spans="1:5" ht="25.15" customHeight="1" thickTop="1" thickBot="1" x14ac:dyDescent="0.3">
      <c r="A3110" s="37" t="s">
        <v>2466</v>
      </c>
      <c r="B3110" s="13" t="s">
        <v>37</v>
      </c>
      <c r="C3110" s="13" t="s">
        <v>3143</v>
      </c>
      <c r="D3110" s="13" t="s">
        <v>3143</v>
      </c>
      <c r="E3110" s="13" t="s">
        <v>3143</v>
      </c>
    </row>
    <row r="3111" spans="1:5" ht="25.15" customHeight="1" thickTop="1" thickBot="1" x14ac:dyDescent="0.3">
      <c r="A3111" s="37" t="s">
        <v>2467</v>
      </c>
      <c r="B3111" s="13" t="s">
        <v>37</v>
      </c>
      <c r="C3111" s="13" t="s">
        <v>5</v>
      </c>
      <c r="D3111" s="13" t="s">
        <v>3143</v>
      </c>
      <c r="E3111" s="13" t="s">
        <v>3143</v>
      </c>
    </row>
    <row r="3112" spans="1:5" ht="25.15" customHeight="1" thickTop="1" thickBot="1" x14ac:dyDescent="0.3">
      <c r="A3112" s="37" t="s">
        <v>2468</v>
      </c>
      <c r="B3112" s="13" t="s">
        <v>37</v>
      </c>
      <c r="C3112" s="13" t="s">
        <v>5</v>
      </c>
      <c r="D3112" s="13" t="s">
        <v>3143</v>
      </c>
      <c r="E3112" s="13" t="s">
        <v>3143</v>
      </c>
    </row>
    <row r="3113" spans="1:5" ht="25.15" customHeight="1" thickTop="1" thickBot="1" x14ac:dyDescent="0.3">
      <c r="A3113" s="37" t="s">
        <v>2469</v>
      </c>
      <c r="B3113" s="13" t="s">
        <v>24</v>
      </c>
      <c r="C3113" s="13" t="s">
        <v>5</v>
      </c>
      <c r="D3113" s="13" t="s">
        <v>3143</v>
      </c>
      <c r="E3113" s="13" t="s">
        <v>3143</v>
      </c>
    </row>
    <row r="3114" spans="1:5" ht="25.15" customHeight="1" thickTop="1" thickBot="1" x14ac:dyDescent="0.3">
      <c r="A3114" s="37" t="s">
        <v>2470</v>
      </c>
      <c r="B3114" s="13" t="s">
        <v>37</v>
      </c>
      <c r="C3114" s="13" t="s">
        <v>5</v>
      </c>
      <c r="D3114" s="13" t="s">
        <v>3143</v>
      </c>
      <c r="E3114" s="13" t="s">
        <v>3143</v>
      </c>
    </row>
    <row r="3115" spans="1:5" ht="25.15" customHeight="1" thickTop="1" thickBot="1" x14ac:dyDescent="0.3">
      <c r="A3115" s="37" t="s">
        <v>2471</v>
      </c>
      <c r="B3115" s="13" t="s">
        <v>37</v>
      </c>
      <c r="C3115" s="13" t="s">
        <v>5</v>
      </c>
      <c r="D3115" s="13" t="s">
        <v>3143</v>
      </c>
      <c r="E3115" s="13" t="s">
        <v>3143</v>
      </c>
    </row>
    <row r="3116" spans="1:5" ht="25.15" customHeight="1" thickTop="1" thickBot="1" x14ac:dyDescent="0.3">
      <c r="A3116" s="37" t="s">
        <v>2472</v>
      </c>
      <c r="B3116" s="13" t="s">
        <v>37</v>
      </c>
      <c r="C3116" s="13" t="s">
        <v>3143</v>
      </c>
      <c r="D3116" s="13" t="s">
        <v>3143</v>
      </c>
      <c r="E3116" s="13" t="s">
        <v>3143</v>
      </c>
    </row>
    <row r="3117" spans="1:5" ht="25.15" customHeight="1" thickTop="1" thickBot="1" x14ac:dyDescent="0.3">
      <c r="A3117" s="37" t="s">
        <v>3561</v>
      </c>
      <c r="B3117" s="13" t="s">
        <v>47</v>
      </c>
      <c r="C3117" s="13" t="s">
        <v>3143</v>
      </c>
      <c r="D3117" s="13" t="s">
        <v>3143</v>
      </c>
      <c r="E3117" s="13" t="s">
        <v>3143</v>
      </c>
    </row>
    <row r="3118" spans="1:5" ht="25.15" customHeight="1" thickTop="1" thickBot="1" x14ac:dyDescent="0.3">
      <c r="A3118" s="37" t="s">
        <v>2473</v>
      </c>
      <c r="B3118" s="13" t="s">
        <v>37</v>
      </c>
      <c r="C3118" s="13" t="s">
        <v>3143</v>
      </c>
      <c r="D3118" s="13" t="s">
        <v>3143</v>
      </c>
      <c r="E3118" s="13" t="s">
        <v>3143</v>
      </c>
    </row>
    <row r="3119" spans="1:5" ht="25.15" customHeight="1" thickTop="1" thickBot="1" x14ac:dyDescent="0.3">
      <c r="A3119" s="37" t="s">
        <v>2973</v>
      </c>
      <c r="B3119" s="13" t="s">
        <v>37</v>
      </c>
      <c r="C3119" s="13" t="s">
        <v>5</v>
      </c>
      <c r="D3119" s="13" t="s">
        <v>3143</v>
      </c>
      <c r="E3119" s="13" t="s">
        <v>3143</v>
      </c>
    </row>
    <row r="3120" spans="1:5" ht="25.15" customHeight="1" thickTop="1" thickBot="1" x14ac:dyDescent="0.3">
      <c r="A3120" s="37" t="s">
        <v>2474</v>
      </c>
      <c r="B3120" s="13" t="s">
        <v>24</v>
      </c>
      <c r="C3120" s="13" t="s">
        <v>3143</v>
      </c>
      <c r="D3120" s="13" t="s">
        <v>3143</v>
      </c>
      <c r="E3120" s="13" t="s">
        <v>3143</v>
      </c>
    </row>
    <row r="3121" spans="1:5" ht="25.15" customHeight="1" thickTop="1" thickBot="1" x14ac:dyDescent="0.3">
      <c r="A3121" s="37" t="s">
        <v>2925</v>
      </c>
      <c r="B3121" s="13" t="s">
        <v>37</v>
      </c>
      <c r="C3121" s="13" t="s">
        <v>3143</v>
      </c>
      <c r="D3121" s="13" t="s">
        <v>3143</v>
      </c>
      <c r="E3121" s="13" t="s">
        <v>3143</v>
      </c>
    </row>
    <row r="3122" spans="1:5" ht="25.15" customHeight="1" thickTop="1" thickBot="1" x14ac:dyDescent="0.3">
      <c r="A3122" s="37" t="s">
        <v>2475</v>
      </c>
      <c r="B3122" s="13" t="s">
        <v>37</v>
      </c>
      <c r="C3122" s="13" t="s">
        <v>3143</v>
      </c>
      <c r="D3122" s="13" t="s">
        <v>3143</v>
      </c>
      <c r="E3122" s="13" t="s">
        <v>3143</v>
      </c>
    </row>
    <row r="3123" spans="1:5" ht="25.15" customHeight="1" thickTop="1" thickBot="1" x14ac:dyDescent="0.3">
      <c r="A3123" s="37" t="s">
        <v>2476</v>
      </c>
      <c r="B3123" s="13" t="s">
        <v>24</v>
      </c>
      <c r="C3123" s="13" t="s">
        <v>3143</v>
      </c>
      <c r="D3123" s="13" t="s">
        <v>3143</v>
      </c>
      <c r="E3123" s="13" t="s">
        <v>3143</v>
      </c>
    </row>
    <row r="3124" spans="1:5" ht="25.15" customHeight="1" thickTop="1" thickBot="1" x14ac:dyDescent="0.3">
      <c r="A3124" s="37" t="s">
        <v>2477</v>
      </c>
      <c r="B3124" s="13" t="s">
        <v>47</v>
      </c>
      <c r="C3124" s="13" t="s">
        <v>3143</v>
      </c>
      <c r="D3124" s="13" t="s">
        <v>3143</v>
      </c>
      <c r="E3124" s="13" t="s">
        <v>3143</v>
      </c>
    </row>
    <row r="3125" spans="1:5" ht="25.15" customHeight="1" thickTop="1" thickBot="1" x14ac:dyDescent="0.3">
      <c r="A3125" s="37" t="s">
        <v>2478</v>
      </c>
      <c r="B3125" s="13" t="s">
        <v>24</v>
      </c>
      <c r="C3125" s="13" t="s">
        <v>3143</v>
      </c>
      <c r="D3125" s="13" t="s">
        <v>3143</v>
      </c>
      <c r="E3125" s="13" t="s">
        <v>3143</v>
      </c>
    </row>
    <row r="3126" spans="1:5" ht="25.15" customHeight="1" thickTop="1" thickBot="1" x14ac:dyDescent="0.3">
      <c r="A3126" s="37" t="s">
        <v>2479</v>
      </c>
      <c r="B3126" s="13" t="s">
        <v>37</v>
      </c>
      <c r="C3126" s="13" t="s">
        <v>5</v>
      </c>
      <c r="D3126" s="13" t="s">
        <v>3143</v>
      </c>
      <c r="E3126" s="13" t="s">
        <v>3143</v>
      </c>
    </row>
    <row r="3127" spans="1:5" ht="25.15" customHeight="1" thickTop="1" thickBot="1" x14ac:dyDescent="0.3">
      <c r="A3127" s="37" t="s">
        <v>2480</v>
      </c>
      <c r="B3127" s="13" t="s">
        <v>61</v>
      </c>
      <c r="C3127" s="13" t="s">
        <v>3143</v>
      </c>
      <c r="D3127" s="13" t="s">
        <v>3143</v>
      </c>
      <c r="E3127" s="13" t="s">
        <v>3143</v>
      </c>
    </row>
    <row r="3128" spans="1:5" ht="25.15" customHeight="1" thickTop="1" thickBot="1" x14ac:dyDescent="0.3">
      <c r="A3128" s="37" t="s">
        <v>2481</v>
      </c>
      <c r="B3128" s="13" t="s">
        <v>47</v>
      </c>
      <c r="C3128" s="13" t="s">
        <v>5</v>
      </c>
      <c r="D3128" s="13" t="s">
        <v>3143</v>
      </c>
      <c r="E3128" s="13" t="s">
        <v>3143</v>
      </c>
    </row>
    <row r="3129" spans="1:5" ht="25.15" customHeight="1" thickTop="1" thickBot="1" x14ac:dyDescent="0.3">
      <c r="A3129" s="37" t="s">
        <v>2482</v>
      </c>
      <c r="B3129" s="13" t="s">
        <v>47</v>
      </c>
      <c r="C3129" s="13" t="s">
        <v>5</v>
      </c>
      <c r="D3129" s="13" t="s">
        <v>3143</v>
      </c>
      <c r="E3129" s="13" t="s">
        <v>3143</v>
      </c>
    </row>
    <row r="3130" spans="1:5" ht="25.15" customHeight="1" thickTop="1" thickBot="1" x14ac:dyDescent="0.3">
      <c r="A3130" s="37" t="s">
        <v>2483</v>
      </c>
      <c r="B3130" s="13" t="s">
        <v>37</v>
      </c>
      <c r="C3130" s="13" t="s">
        <v>5</v>
      </c>
      <c r="D3130" s="13" t="s">
        <v>3143</v>
      </c>
      <c r="E3130" s="13" t="s">
        <v>3143</v>
      </c>
    </row>
    <row r="3131" spans="1:5" ht="25.15" customHeight="1" thickTop="1" thickBot="1" x14ac:dyDescent="0.3">
      <c r="A3131" s="37" t="s">
        <v>2484</v>
      </c>
      <c r="B3131" s="13" t="s">
        <v>24</v>
      </c>
      <c r="C3131" s="13" t="s">
        <v>5</v>
      </c>
      <c r="D3131" s="13" t="s">
        <v>3143</v>
      </c>
      <c r="E3131" s="13" t="s">
        <v>3143</v>
      </c>
    </row>
    <row r="3132" spans="1:5" ht="25.15" customHeight="1" thickTop="1" thickBot="1" x14ac:dyDescent="0.3">
      <c r="A3132" s="37" t="s">
        <v>2485</v>
      </c>
      <c r="B3132" s="13" t="s">
        <v>24</v>
      </c>
      <c r="C3132" s="13" t="s">
        <v>5</v>
      </c>
      <c r="D3132" s="13" t="s">
        <v>26</v>
      </c>
      <c r="E3132" s="13" t="s">
        <v>3143</v>
      </c>
    </row>
    <row r="3133" spans="1:5" ht="25.15" customHeight="1" thickTop="1" thickBot="1" x14ac:dyDescent="0.3">
      <c r="A3133" s="37" t="s">
        <v>2486</v>
      </c>
      <c r="B3133" s="13" t="s">
        <v>61</v>
      </c>
      <c r="C3133" s="13" t="s">
        <v>3143</v>
      </c>
      <c r="D3133" s="13" t="s">
        <v>3143</v>
      </c>
      <c r="E3133" s="13" t="s">
        <v>3143</v>
      </c>
    </row>
    <row r="3134" spans="1:5" ht="25.15" customHeight="1" thickTop="1" thickBot="1" x14ac:dyDescent="0.3">
      <c r="A3134" s="37" t="s">
        <v>2487</v>
      </c>
      <c r="B3134" s="13" t="s">
        <v>37</v>
      </c>
      <c r="C3134" s="13" t="s">
        <v>5</v>
      </c>
      <c r="D3134" s="13" t="s">
        <v>3143</v>
      </c>
      <c r="E3134" s="13" t="s">
        <v>3143</v>
      </c>
    </row>
    <row r="3135" spans="1:5" ht="25.15" customHeight="1" thickTop="1" thickBot="1" x14ac:dyDescent="0.3">
      <c r="A3135" s="37" t="s">
        <v>2488</v>
      </c>
      <c r="B3135" s="13" t="s">
        <v>24</v>
      </c>
      <c r="C3135" s="13" t="s">
        <v>3143</v>
      </c>
      <c r="D3135" s="13" t="s">
        <v>26</v>
      </c>
      <c r="E3135" s="13" t="s">
        <v>3143</v>
      </c>
    </row>
    <row r="3136" spans="1:5" ht="25.15" customHeight="1" thickTop="1" thickBot="1" x14ac:dyDescent="0.3">
      <c r="A3136" s="37" t="s">
        <v>2489</v>
      </c>
      <c r="B3136" s="13" t="s">
        <v>24</v>
      </c>
      <c r="C3136" s="13" t="s">
        <v>3143</v>
      </c>
      <c r="D3136" s="13" t="s">
        <v>3143</v>
      </c>
      <c r="E3136" s="13" t="s">
        <v>3143</v>
      </c>
    </row>
    <row r="3137" spans="1:5" ht="25.15" customHeight="1" thickTop="1" thickBot="1" x14ac:dyDescent="0.3">
      <c r="A3137" s="37" t="s">
        <v>3476</v>
      </c>
      <c r="B3137" s="13" t="s">
        <v>24</v>
      </c>
      <c r="C3137" s="13" t="s">
        <v>3143</v>
      </c>
      <c r="D3137" s="13" t="s">
        <v>26</v>
      </c>
      <c r="E3137" s="13" t="s">
        <v>6</v>
      </c>
    </row>
    <row r="3138" spans="1:5" ht="25.15" customHeight="1" thickTop="1" thickBot="1" x14ac:dyDescent="0.3">
      <c r="A3138" s="37" t="s">
        <v>2490</v>
      </c>
      <c r="B3138" s="13" t="s">
        <v>24</v>
      </c>
      <c r="C3138" s="13" t="s">
        <v>3143</v>
      </c>
      <c r="D3138" s="13" t="s">
        <v>3143</v>
      </c>
      <c r="E3138" s="13" t="s">
        <v>3143</v>
      </c>
    </row>
    <row r="3139" spans="1:5" ht="25.15" customHeight="1" thickTop="1" thickBot="1" x14ac:dyDescent="0.3">
      <c r="A3139" s="37" t="s">
        <v>2491</v>
      </c>
      <c r="B3139" s="13" t="s">
        <v>47</v>
      </c>
      <c r="C3139" s="13" t="s">
        <v>3143</v>
      </c>
      <c r="D3139" s="13" t="s">
        <v>26</v>
      </c>
      <c r="E3139" s="13" t="s">
        <v>3143</v>
      </c>
    </row>
    <row r="3140" spans="1:5" ht="25.15" customHeight="1" thickTop="1" thickBot="1" x14ac:dyDescent="0.3">
      <c r="A3140" s="37" t="s">
        <v>2492</v>
      </c>
      <c r="B3140" s="13" t="s">
        <v>24</v>
      </c>
      <c r="C3140" s="13" t="s">
        <v>3143</v>
      </c>
      <c r="D3140" s="13" t="s">
        <v>3143</v>
      </c>
      <c r="E3140" s="13" t="s">
        <v>3143</v>
      </c>
    </row>
    <row r="3141" spans="1:5" ht="25.15" customHeight="1" thickTop="1" thickBot="1" x14ac:dyDescent="0.3">
      <c r="A3141" s="37" t="s">
        <v>2493</v>
      </c>
      <c r="B3141" s="13" t="s">
        <v>29</v>
      </c>
      <c r="C3141" s="13" t="s">
        <v>3143</v>
      </c>
      <c r="D3141" s="13" t="s">
        <v>3143</v>
      </c>
      <c r="E3141" s="13" t="s">
        <v>3143</v>
      </c>
    </row>
    <row r="3142" spans="1:5" ht="25.15" customHeight="1" thickTop="1" thickBot="1" x14ac:dyDescent="0.3">
      <c r="A3142" s="37" t="s">
        <v>3093</v>
      </c>
      <c r="B3142" s="13" t="s">
        <v>29</v>
      </c>
      <c r="C3142" s="13" t="s">
        <v>3143</v>
      </c>
      <c r="D3142" s="13" t="s">
        <v>3143</v>
      </c>
      <c r="E3142" s="13" t="s">
        <v>3143</v>
      </c>
    </row>
    <row r="3143" spans="1:5" ht="25.15" customHeight="1" thickTop="1" thickBot="1" x14ac:dyDescent="0.3">
      <c r="A3143" s="37" t="s">
        <v>2494</v>
      </c>
      <c r="B3143" s="13" t="s">
        <v>24</v>
      </c>
      <c r="C3143" s="13" t="s">
        <v>3143</v>
      </c>
      <c r="D3143" s="13" t="s">
        <v>3143</v>
      </c>
      <c r="E3143" s="13" t="s">
        <v>3143</v>
      </c>
    </row>
    <row r="3144" spans="1:5" ht="25.15" customHeight="1" thickTop="1" thickBot="1" x14ac:dyDescent="0.3">
      <c r="A3144" s="37" t="s">
        <v>2495</v>
      </c>
      <c r="B3144" s="13" t="s">
        <v>29</v>
      </c>
      <c r="C3144" s="13" t="s">
        <v>3143</v>
      </c>
      <c r="D3144" s="13" t="s">
        <v>3143</v>
      </c>
      <c r="E3144" s="13" t="s">
        <v>3143</v>
      </c>
    </row>
    <row r="3145" spans="1:5" ht="25.15" customHeight="1" thickTop="1" thickBot="1" x14ac:dyDescent="0.3">
      <c r="A3145" s="37" t="s">
        <v>3130</v>
      </c>
      <c r="B3145" s="13" t="s">
        <v>37</v>
      </c>
      <c r="C3145" s="13" t="s">
        <v>3143</v>
      </c>
      <c r="D3145" s="13" t="s">
        <v>3143</v>
      </c>
      <c r="E3145" s="13" t="s">
        <v>3143</v>
      </c>
    </row>
    <row r="3146" spans="1:5" ht="25.15" customHeight="1" thickTop="1" thickBot="1" x14ac:dyDescent="0.3">
      <c r="A3146" s="37" t="s">
        <v>2496</v>
      </c>
      <c r="B3146" s="13" t="s">
        <v>37</v>
      </c>
      <c r="C3146" s="13" t="s">
        <v>3143</v>
      </c>
      <c r="D3146" s="13" t="s">
        <v>3143</v>
      </c>
      <c r="E3146" s="13" t="s">
        <v>3143</v>
      </c>
    </row>
    <row r="3147" spans="1:5" ht="25.15" customHeight="1" thickTop="1" thickBot="1" x14ac:dyDescent="0.3">
      <c r="A3147" s="37" t="s">
        <v>2497</v>
      </c>
      <c r="B3147" s="13" t="s">
        <v>24</v>
      </c>
      <c r="C3147" s="13" t="s">
        <v>3143</v>
      </c>
      <c r="D3147" s="13" t="s">
        <v>3143</v>
      </c>
      <c r="E3147" s="13" t="s">
        <v>3143</v>
      </c>
    </row>
    <row r="3148" spans="1:5" ht="25.15" customHeight="1" thickTop="1" thickBot="1" x14ac:dyDescent="0.3">
      <c r="A3148" s="37" t="s">
        <v>2498</v>
      </c>
      <c r="B3148" s="13" t="s">
        <v>24</v>
      </c>
      <c r="C3148" s="13" t="s">
        <v>3143</v>
      </c>
      <c r="D3148" s="13" t="s">
        <v>26</v>
      </c>
      <c r="E3148" s="13" t="s">
        <v>3143</v>
      </c>
    </row>
    <row r="3149" spans="1:5" ht="25.15" customHeight="1" thickTop="1" thickBot="1" x14ac:dyDescent="0.3">
      <c r="A3149" s="37" t="s">
        <v>2499</v>
      </c>
      <c r="B3149" s="13" t="s">
        <v>47</v>
      </c>
      <c r="C3149" s="13" t="s">
        <v>3143</v>
      </c>
      <c r="D3149" s="13" t="s">
        <v>3143</v>
      </c>
      <c r="E3149" s="13" t="s">
        <v>3143</v>
      </c>
    </row>
    <row r="3150" spans="1:5" ht="25.15" customHeight="1" thickTop="1" thickBot="1" x14ac:dyDescent="0.3">
      <c r="A3150" s="37" t="s">
        <v>2500</v>
      </c>
      <c r="B3150" s="13" t="s">
        <v>29</v>
      </c>
      <c r="C3150" s="13" t="s">
        <v>3143</v>
      </c>
      <c r="D3150" s="13" t="s">
        <v>3143</v>
      </c>
      <c r="E3150" s="13" t="s">
        <v>3143</v>
      </c>
    </row>
    <row r="3151" spans="1:5" ht="25.15" customHeight="1" thickTop="1" thickBot="1" x14ac:dyDescent="0.3">
      <c r="A3151" s="37" t="s">
        <v>2501</v>
      </c>
      <c r="B3151" s="13" t="s">
        <v>47</v>
      </c>
      <c r="C3151" s="13" t="s">
        <v>3143</v>
      </c>
      <c r="D3151" s="13" t="s">
        <v>3143</v>
      </c>
      <c r="E3151" s="13" t="s">
        <v>3143</v>
      </c>
    </row>
    <row r="3152" spans="1:5" ht="25.15" customHeight="1" thickTop="1" thickBot="1" x14ac:dyDescent="0.3">
      <c r="A3152" s="37" t="s">
        <v>2502</v>
      </c>
      <c r="B3152" s="13" t="s">
        <v>24</v>
      </c>
      <c r="C3152" s="13" t="s">
        <v>3143</v>
      </c>
      <c r="D3152" s="13" t="s">
        <v>3143</v>
      </c>
      <c r="E3152" s="13" t="s">
        <v>3143</v>
      </c>
    </row>
    <row r="3153" spans="1:5" ht="25.15" customHeight="1" thickTop="1" thickBot="1" x14ac:dyDescent="0.3">
      <c r="A3153" s="37" t="s">
        <v>2503</v>
      </c>
      <c r="B3153" s="13" t="s">
        <v>24</v>
      </c>
      <c r="C3153" s="13" t="s">
        <v>3143</v>
      </c>
      <c r="D3153" s="13" t="s">
        <v>3143</v>
      </c>
      <c r="E3153" s="13" t="s">
        <v>3143</v>
      </c>
    </row>
    <row r="3154" spans="1:5" ht="25.15" customHeight="1" thickTop="1" thickBot="1" x14ac:dyDescent="0.3">
      <c r="A3154" s="37" t="s">
        <v>2504</v>
      </c>
      <c r="B3154" s="101" t="s">
        <v>37</v>
      </c>
      <c r="C3154" s="101" t="s">
        <v>3143</v>
      </c>
      <c r="D3154" s="101" t="s">
        <v>3143</v>
      </c>
      <c r="E3154" s="102" t="s">
        <v>3143</v>
      </c>
    </row>
    <row r="3155" spans="1:5" ht="25.15" customHeight="1" thickTop="1" thickBot="1" x14ac:dyDescent="0.3">
      <c r="A3155" s="37" t="s">
        <v>3029</v>
      </c>
      <c r="B3155" s="13" t="s">
        <v>47</v>
      </c>
      <c r="C3155" s="13" t="s">
        <v>3143</v>
      </c>
      <c r="D3155" s="13" t="s">
        <v>3143</v>
      </c>
      <c r="E3155" s="13" t="s">
        <v>3143</v>
      </c>
    </row>
    <row r="3156" spans="1:5" ht="25.15" customHeight="1" thickTop="1" thickBot="1" x14ac:dyDescent="0.3">
      <c r="A3156" s="37" t="s">
        <v>3666</v>
      </c>
      <c r="B3156" s="13" t="s">
        <v>24</v>
      </c>
      <c r="C3156" s="13" t="s">
        <v>3143</v>
      </c>
      <c r="D3156" s="13" t="s">
        <v>26</v>
      </c>
      <c r="E3156" s="13" t="s">
        <v>3143</v>
      </c>
    </row>
    <row r="3157" spans="1:5" ht="25.15" customHeight="1" thickTop="1" thickBot="1" x14ac:dyDescent="0.3">
      <c r="A3157" s="37" t="s">
        <v>2505</v>
      </c>
      <c r="B3157" s="13" t="s">
        <v>47</v>
      </c>
      <c r="C3157" s="13" t="s">
        <v>5</v>
      </c>
      <c r="D3157" s="13" t="s">
        <v>26</v>
      </c>
      <c r="E3157" s="13" t="s">
        <v>3143</v>
      </c>
    </row>
    <row r="3158" spans="1:5" ht="25.15" customHeight="1" thickTop="1" thickBot="1" x14ac:dyDescent="0.3">
      <c r="A3158" s="37" t="s">
        <v>2506</v>
      </c>
      <c r="B3158" s="13" t="s">
        <v>37</v>
      </c>
      <c r="C3158" s="13" t="s">
        <v>3143</v>
      </c>
      <c r="D3158" s="13" t="s">
        <v>3143</v>
      </c>
      <c r="E3158" s="13" t="s">
        <v>3143</v>
      </c>
    </row>
    <row r="3159" spans="1:5" ht="25.15" customHeight="1" thickTop="1" thickBot="1" x14ac:dyDescent="0.3">
      <c r="A3159" s="37" t="s">
        <v>3040</v>
      </c>
      <c r="B3159" s="13" t="s">
        <v>37</v>
      </c>
      <c r="C3159" s="13" t="s">
        <v>3143</v>
      </c>
      <c r="D3159" s="13" t="s">
        <v>3143</v>
      </c>
      <c r="E3159" s="13" t="s">
        <v>3143</v>
      </c>
    </row>
    <row r="3160" spans="1:5" ht="25.15" customHeight="1" thickTop="1" thickBot="1" x14ac:dyDescent="0.3">
      <c r="A3160" s="37" t="s">
        <v>2507</v>
      </c>
      <c r="B3160" s="13" t="s">
        <v>47</v>
      </c>
      <c r="C3160" s="13" t="s">
        <v>3143</v>
      </c>
      <c r="D3160" s="13" t="s">
        <v>3143</v>
      </c>
      <c r="E3160" s="13" t="s">
        <v>3143</v>
      </c>
    </row>
    <row r="3161" spans="1:5" ht="25.15" customHeight="1" thickTop="1" thickBot="1" x14ac:dyDescent="0.3">
      <c r="A3161" s="37" t="s">
        <v>2508</v>
      </c>
      <c r="B3161" s="13" t="s">
        <v>37</v>
      </c>
      <c r="C3161" s="13" t="s">
        <v>3143</v>
      </c>
      <c r="D3161" s="13" t="s">
        <v>3143</v>
      </c>
      <c r="E3161" s="13" t="s">
        <v>3143</v>
      </c>
    </row>
    <row r="3162" spans="1:5" ht="25.15" customHeight="1" thickTop="1" thickBot="1" x14ac:dyDescent="0.3">
      <c r="A3162" s="37" t="s">
        <v>2509</v>
      </c>
      <c r="B3162" s="13" t="s">
        <v>24</v>
      </c>
      <c r="C3162" s="13" t="s">
        <v>3143</v>
      </c>
      <c r="D3162" s="13" t="s">
        <v>3143</v>
      </c>
      <c r="E3162" s="13" t="s">
        <v>3143</v>
      </c>
    </row>
    <row r="3163" spans="1:5" ht="25.15" customHeight="1" thickTop="1" thickBot="1" x14ac:dyDescent="0.3">
      <c r="A3163" s="37" t="s">
        <v>2510</v>
      </c>
      <c r="B3163" s="13" t="s">
        <v>61</v>
      </c>
      <c r="C3163" s="13" t="s">
        <v>3143</v>
      </c>
      <c r="D3163" s="13" t="s">
        <v>3143</v>
      </c>
      <c r="E3163" s="13" t="s">
        <v>3143</v>
      </c>
    </row>
    <row r="3164" spans="1:5" ht="25.15" customHeight="1" thickTop="1" thickBot="1" x14ac:dyDescent="0.3">
      <c r="A3164" s="37" t="s">
        <v>2511</v>
      </c>
      <c r="B3164" s="13" t="s">
        <v>47</v>
      </c>
      <c r="C3164" s="13" t="s">
        <v>3143</v>
      </c>
      <c r="D3164" s="13" t="s">
        <v>26</v>
      </c>
      <c r="E3164" s="13" t="s">
        <v>3143</v>
      </c>
    </row>
    <row r="3165" spans="1:5" ht="25.15" customHeight="1" thickTop="1" thickBot="1" x14ac:dyDescent="0.3">
      <c r="A3165" s="37" t="s">
        <v>2512</v>
      </c>
      <c r="B3165" s="13" t="s">
        <v>47</v>
      </c>
      <c r="C3165" s="13" t="s">
        <v>3143</v>
      </c>
      <c r="D3165" s="13" t="s">
        <v>3143</v>
      </c>
      <c r="E3165" s="13" t="s">
        <v>3143</v>
      </c>
    </row>
    <row r="3166" spans="1:5" ht="25.15" customHeight="1" thickTop="1" thickBot="1" x14ac:dyDescent="0.3">
      <c r="A3166" s="37" t="s">
        <v>2513</v>
      </c>
      <c r="B3166" s="13" t="s">
        <v>61</v>
      </c>
      <c r="C3166" s="13" t="s">
        <v>3143</v>
      </c>
      <c r="D3166" s="13" t="s">
        <v>3143</v>
      </c>
      <c r="E3166" s="13" t="s">
        <v>3143</v>
      </c>
    </row>
    <row r="3167" spans="1:5" ht="25.15" customHeight="1" thickTop="1" thickBot="1" x14ac:dyDescent="0.3">
      <c r="A3167" s="37" t="s">
        <v>2514</v>
      </c>
      <c r="B3167" s="13" t="s">
        <v>29</v>
      </c>
      <c r="C3167" s="13" t="s">
        <v>3143</v>
      </c>
      <c r="D3167" s="13" t="s">
        <v>3143</v>
      </c>
      <c r="E3167" s="13" t="s">
        <v>3143</v>
      </c>
    </row>
    <row r="3168" spans="1:5" ht="25.15" customHeight="1" thickTop="1" thickBot="1" x14ac:dyDescent="0.3">
      <c r="A3168" s="37" t="s">
        <v>2515</v>
      </c>
      <c r="B3168" s="13" t="s">
        <v>24</v>
      </c>
      <c r="C3168" s="13" t="s">
        <v>3143</v>
      </c>
      <c r="D3168" s="13" t="s">
        <v>26</v>
      </c>
      <c r="E3168" s="13" t="s">
        <v>3143</v>
      </c>
    </row>
    <row r="3169" spans="1:5" ht="25.15" customHeight="1" thickTop="1" thickBot="1" x14ac:dyDescent="0.3">
      <c r="A3169" s="37" t="s">
        <v>2516</v>
      </c>
      <c r="B3169" s="13" t="s">
        <v>24</v>
      </c>
      <c r="C3169" s="13" t="s">
        <v>3143</v>
      </c>
      <c r="D3169" s="13" t="s">
        <v>26</v>
      </c>
      <c r="E3169" s="13" t="s">
        <v>3143</v>
      </c>
    </row>
    <row r="3170" spans="1:5" ht="25.15" customHeight="1" thickTop="1" thickBot="1" x14ac:dyDescent="0.3">
      <c r="A3170" s="37" t="s">
        <v>2517</v>
      </c>
      <c r="B3170" s="13" t="s">
        <v>61</v>
      </c>
      <c r="C3170" s="13" t="s">
        <v>3143</v>
      </c>
      <c r="D3170" s="13" t="s">
        <v>3143</v>
      </c>
      <c r="E3170" s="13" t="s">
        <v>3143</v>
      </c>
    </row>
    <row r="3171" spans="1:5" ht="25.15" customHeight="1" thickTop="1" thickBot="1" x14ac:dyDescent="0.3">
      <c r="A3171" s="37" t="s">
        <v>2518</v>
      </c>
      <c r="B3171" s="13" t="s">
        <v>47</v>
      </c>
      <c r="C3171" s="13" t="s">
        <v>3143</v>
      </c>
      <c r="D3171" s="13" t="s">
        <v>3143</v>
      </c>
      <c r="E3171" s="13" t="s">
        <v>3143</v>
      </c>
    </row>
    <row r="3172" spans="1:5" ht="25.15" customHeight="1" thickTop="1" thickBot="1" x14ac:dyDescent="0.3">
      <c r="A3172" s="37" t="s">
        <v>2519</v>
      </c>
      <c r="B3172" s="13" t="s">
        <v>24</v>
      </c>
      <c r="C3172" s="13" t="s">
        <v>3143</v>
      </c>
      <c r="D3172" s="13" t="s">
        <v>3143</v>
      </c>
      <c r="E3172" s="13" t="s">
        <v>3143</v>
      </c>
    </row>
    <row r="3173" spans="1:5" ht="25.15" customHeight="1" thickTop="1" thickBot="1" x14ac:dyDescent="0.3">
      <c r="A3173" s="37" t="s">
        <v>2520</v>
      </c>
      <c r="B3173" s="13" t="s">
        <v>47</v>
      </c>
      <c r="C3173" s="13" t="s">
        <v>3143</v>
      </c>
      <c r="D3173" s="13" t="s">
        <v>26</v>
      </c>
      <c r="E3173" s="13" t="s">
        <v>3143</v>
      </c>
    </row>
    <row r="3174" spans="1:5" ht="25.15" customHeight="1" thickTop="1" thickBot="1" x14ac:dyDescent="0.3">
      <c r="A3174" s="37" t="s">
        <v>2521</v>
      </c>
      <c r="B3174" s="13" t="s">
        <v>47</v>
      </c>
      <c r="C3174" s="13" t="s">
        <v>3143</v>
      </c>
      <c r="D3174" s="13" t="s">
        <v>3143</v>
      </c>
      <c r="E3174" s="13" t="s">
        <v>3143</v>
      </c>
    </row>
    <row r="3175" spans="1:5" ht="25.15" customHeight="1" thickTop="1" thickBot="1" x14ac:dyDescent="0.3">
      <c r="A3175" s="37" t="s">
        <v>2522</v>
      </c>
      <c r="B3175" s="13" t="s">
        <v>24</v>
      </c>
      <c r="C3175" s="13" t="s">
        <v>3143</v>
      </c>
      <c r="D3175" s="13" t="s">
        <v>3143</v>
      </c>
      <c r="E3175" s="13" t="s">
        <v>3143</v>
      </c>
    </row>
    <row r="3176" spans="1:5" ht="25.15" customHeight="1" thickTop="1" thickBot="1" x14ac:dyDescent="0.3">
      <c r="A3176" s="37" t="s">
        <v>2523</v>
      </c>
      <c r="B3176" s="13" t="s">
        <v>24</v>
      </c>
      <c r="C3176" s="13" t="s">
        <v>5</v>
      </c>
      <c r="D3176" s="13" t="s">
        <v>26</v>
      </c>
      <c r="E3176" s="13" t="s">
        <v>3143</v>
      </c>
    </row>
    <row r="3177" spans="1:5" ht="25.15" customHeight="1" thickTop="1" thickBot="1" x14ac:dyDescent="0.3">
      <c r="A3177" s="37" t="s">
        <v>2524</v>
      </c>
      <c r="B3177" s="13" t="s">
        <v>29</v>
      </c>
      <c r="C3177" s="13" t="s">
        <v>3143</v>
      </c>
      <c r="D3177" s="13" t="s">
        <v>3143</v>
      </c>
      <c r="E3177" s="13" t="s">
        <v>3143</v>
      </c>
    </row>
    <row r="3178" spans="1:5" ht="25.15" customHeight="1" thickTop="1" thickBot="1" x14ac:dyDescent="0.3">
      <c r="A3178" s="37" t="s">
        <v>2525</v>
      </c>
      <c r="B3178" s="13" t="s">
        <v>24</v>
      </c>
      <c r="C3178" s="13" t="s">
        <v>3143</v>
      </c>
      <c r="D3178" s="13" t="s">
        <v>3143</v>
      </c>
      <c r="E3178" s="13" t="s">
        <v>3143</v>
      </c>
    </row>
    <row r="3179" spans="1:5" ht="25.15" customHeight="1" thickTop="1" thickBot="1" x14ac:dyDescent="0.3">
      <c r="A3179" s="37" t="s">
        <v>2526</v>
      </c>
      <c r="B3179" s="13" t="s">
        <v>29</v>
      </c>
      <c r="C3179" s="13" t="s">
        <v>3143</v>
      </c>
      <c r="D3179" s="13" t="s">
        <v>3143</v>
      </c>
      <c r="E3179" s="13" t="s">
        <v>3143</v>
      </c>
    </row>
    <row r="3180" spans="1:5" ht="25.15" customHeight="1" thickTop="1" thickBot="1" x14ac:dyDescent="0.3">
      <c r="A3180" s="37" t="s">
        <v>2527</v>
      </c>
      <c r="B3180" s="13" t="s">
        <v>24</v>
      </c>
      <c r="C3180" s="13" t="s">
        <v>5</v>
      </c>
      <c r="D3180" s="13" t="s">
        <v>3143</v>
      </c>
      <c r="E3180" s="13" t="s">
        <v>3143</v>
      </c>
    </row>
    <row r="3181" spans="1:5" ht="25.15" customHeight="1" thickTop="1" thickBot="1" x14ac:dyDescent="0.3">
      <c r="A3181" s="37" t="s">
        <v>2528</v>
      </c>
      <c r="B3181" s="13" t="s">
        <v>37</v>
      </c>
      <c r="C3181" s="13" t="s">
        <v>3143</v>
      </c>
      <c r="D3181" s="13" t="s">
        <v>3143</v>
      </c>
      <c r="E3181" s="13" t="s">
        <v>3143</v>
      </c>
    </row>
    <row r="3182" spans="1:5" ht="25.15" customHeight="1" thickTop="1" thickBot="1" x14ac:dyDescent="0.3">
      <c r="A3182" s="37" t="s">
        <v>2529</v>
      </c>
      <c r="B3182" s="13" t="s">
        <v>29</v>
      </c>
      <c r="C3182" s="13" t="s">
        <v>3143</v>
      </c>
      <c r="D3182" s="13" t="s">
        <v>3143</v>
      </c>
      <c r="E3182" s="13" t="s">
        <v>3143</v>
      </c>
    </row>
    <row r="3183" spans="1:5" ht="25.15" customHeight="1" thickTop="1" thickBot="1" x14ac:dyDescent="0.3">
      <c r="A3183" s="37" t="s">
        <v>2530</v>
      </c>
      <c r="B3183" s="13" t="s">
        <v>24</v>
      </c>
      <c r="C3183" s="13" t="s">
        <v>3143</v>
      </c>
      <c r="D3183" s="13" t="s">
        <v>3143</v>
      </c>
      <c r="E3183" s="13" t="s">
        <v>3143</v>
      </c>
    </row>
    <row r="3184" spans="1:5" ht="25.15" customHeight="1" thickTop="1" thickBot="1" x14ac:dyDescent="0.3">
      <c r="A3184" s="37" t="s">
        <v>2531</v>
      </c>
      <c r="B3184" s="13" t="s">
        <v>47</v>
      </c>
      <c r="C3184" s="13" t="s">
        <v>3143</v>
      </c>
      <c r="D3184" s="13" t="s">
        <v>26</v>
      </c>
      <c r="E3184" s="13" t="s">
        <v>3143</v>
      </c>
    </row>
    <row r="3185" spans="1:5" ht="25.35" customHeight="1" thickTop="1" thickBot="1" x14ac:dyDescent="0.3">
      <c r="A3185" s="37" t="s">
        <v>2532</v>
      </c>
      <c r="B3185" s="13" t="s">
        <v>24</v>
      </c>
      <c r="C3185" s="13" t="s">
        <v>3143</v>
      </c>
      <c r="D3185" s="13" t="s">
        <v>3143</v>
      </c>
      <c r="E3185" s="13" t="s">
        <v>3143</v>
      </c>
    </row>
    <row r="3186" spans="1:5" ht="25.35" customHeight="1" thickTop="1" thickBot="1" x14ac:dyDescent="0.3">
      <c r="A3186" s="37" t="s">
        <v>2533</v>
      </c>
      <c r="B3186" s="13" t="s">
        <v>37</v>
      </c>
      <c r="C3186" s="13" t="s">
        <v>5</v>
      </c>
      <c r="D3186" s="13" t="s">
        <v>3143</v>
      </c>
      <c r="E3186" s="13" t="s">
        <v>3143</v>
      </c>
    </row>
    <row r="3187" spans="1:5" ht="25.35" customHeight="1" thickTop="1" thickBot="1" x14ac:dyDescent="0.3">
      <c r="A3187" s="37" t="s">
        <v>3535</v>
      </c>
      <c r="B3187" s="13" t="s">
        <v>47</v>
      </c>
      <c r="C3187" s="13" t="s">
        <v>3143</v>
      </c>
      <c r="D3187" s="13" t="s">
        <v>26</v>
      </c>
      <c r="E3187" s="13" t="s">
        <v>3143</v>
      </c>
    </row>
    <row r="3188" spans="1:5" ht="25.35" customHeight="1" thickTop="1" thickBot="1" x14ac:dyDescent="0.3">
      <c r="A3188" s="37" t="s">
        <v>2534</v>
      </c>
      <c r="B3188" s="13" t="s">
        <v>24</v>
      </c>
      <c r="C3188" s="13" t="s">
        <v>3143</v>
      </c>
      <c r="D3188" s="13" t="s">
        <v>3143</v>
      </c>
      <c r="E3188" s="13" t="s">
        <v>3143</v>
      </c>
    </row>
    <row r="3189" spans="1:5" ht="25.35" customHeight="1" thickTop="1" thickBot="1" x14ac:dyDescent="0.3">
      <c r="A3189" s="37" t="s">
        <v>2535</v>
      </c>
      <c r="B3189" s="13" t="s">
        <v>24</v>
      </c>
      <c r="C3189" s="13" t="s">
        <v>3143</v>
      </c>
      <c r="D3189" s="13" t="s">
        <v>3143</v>
      </c>
      <c r="E3189" s="13" t="s">
        <v>3143</v>
      </c>
    </row>
    <row r="3190" spans="1:5" ht="25.35" customHeight="1" thickTop="1" thickBot="1" x14ac:dyDescent="0.3">
      <c r="A3190" s="37" t="s">
        <v>2536</v>
      </c>
      <c r="B3190" s="13" t="s">
        <v>24</v>
      </c>
      <c r="C3190" s="13" t="s">
        <v>3143</v>
      </c>
      <c r="D3190" s="13" t="s">
        <v>3143</v>
      </c>
      <c r="E3190" s="13" t="s">
        <v>3143</v>
      </c>
    </row>
    <row r="3191" spans="1:5" ht="25.35" customHeight="1" thickTop="1" thickBot="1" x14ac:dyDescent="0.3">
      <c r="A3191" s="37" t="s">
        <v>2537</v>
      </c>
      <c r="B3191" s="13" t="s">
        <v>37</v>
      </c>
      <c r="C3191" s="13" t="s">
        <v>3143</v>
      </c>
      <c r="D3191" s="13" t="s">
        <v>3143</v>
      </c>
      <c r="E3191" s="13" t="s">
        <v>3143</v>
      </c>
    </row>
    <row r="3192" spans="1:5" ht="25.35" customHeight="1" thickTop="1" thickBot="1" x14ac:dyDescent="0.3">
      <c r="A3192" s="37" t="s">
        <v>2538</v>
      </c>
      <c r="B3192" s="13" t="s">
        <v>47</v>
      </c>
      <c r="C3192" s="13" t="s">
        <v>3143</v>
      </c>
      <c r="D3192" s="13" t="s">
        <v>26</v>
      </c>
      <c r="E3192" s="13" t="s">
        <v>3143</v>
      </c>
    </row>
    <row r="3193" spans="1:5" ht="25.35" customHeight="1" thickTop="1" thickBot="1" x14ac:dyDescent="0.3">
      <c r="A3193" s="37" t="s">
        <v>2539</v>
      </c>
      <c r="B3193" s="13" t="s">
        <v>24</v>
      </c>
      <c r="C3193" s="13" t="s">
        <v>3143</v>
      </c>
      <c r="D3193" s="13" t="s">
        <v>3143</v>
      </c>
      <c r="E3193" s="13" t="s">
        <v>3143</v>
      </c>
    </row>
    <row r="3194" spans="1:5" ht="25.35" customHeight="1" thickTop="1" thickBot="1" x14ac:dyDescent="0.3">
      <c r="A3194" s="37" t="s">
        <v>2540</v>
      </c>
      <c r="B3194" s="13" t="s">
        <v>47</v>
      </c>
      <c r="C3194" s="13" t="s">
        <v>3143</v>
      </c>
      <c r="D3194" s="13" t="s">
        <v>26</v>
      </c>
      <c r="E3194" s="13" t="s">
        <v>3143</v>
      </c>
    </row>
    <row r="3195" spans="1:5" ht="25.35" customHeight="1" thickTop="1" thickBot="1" x14ac:dyDescent="0.3">
      <c r="A3195" s="37" t="s">
        <v>2541</v>
      </c>
      <c r="B3195" s="13" t="s">
        <v>37</v>
      </c>
      <c r="C3195" s="13" t="s">
        <v>3143</v>
      </c>
      <c r="D3195" s="13" t="s">
        <v>3143</v>
      </c>
      <c r="E3195" s="13" t="s">
        <v>3143</v>
      </c>
    </row>
    <row r="3196" spans="1:5" ht="25.35" customHeight="1" thickTop="1" thickBot="1" x14ac:dyDescent="0.3">
      <c r="A3196" s="37" t="s">
        <v>3003</v>
      </c>
      <c r="B3196" s="13" t="s">
        <v>37</v>
      </c>
      <c r="C3196" s="13" t="s">
        <v>3143</v>
      </c>
      <c r="D3196" s="13" t="s">
        <v>3143</v>
      </c>
      <c r="E3196" s="13" t="s">
        <v>3143</v>
      </c>
    </row>
    <row r="3197" spans="1:5" ht="25.35" customHeight="1" thickTop="1" thickBot="1" x14ac:dyDescent="0.3">
      <c r="A3197" s="37" t="s">
        <v>2542</v>
      </c>
      <c r="B3197" s="13" t="s">
        <v>24</v>
      </c>
      <c r="C3197" s="13" t="s">
        <v>3143</v>
      </c>
      <c r="D3197" s="13" t="s">
        <v>3143</v>
      </c>
      <c r="E3197" s="13" t="s">
        <v>3143</v>
      </c>
    </row>
    <row r="3198" spans="1:5" ht="25.35" customHeight="1" thickTop="1" thickBot="1" x14ac:dyDescent="0.3">
      <c r="A3198" s="37" t="s">
        <v>2543</v>
      </c>
      <c r="B3198" s="13" t="s">
        <v>37</v>
      </c>
      <c r="C3198" s="13" t="s">
        <v>5</v>
      </c>
      <c r="D3198" s="13" t="s">
        <v>3143</v>
      </c>
      <c r="E3198" s="13" t="s">
        <v>3143</v>
      </c>
    </row>
    <row r="3199" spans="1:5" ht="25.35" customHeight="1" thickTop="1" thickBot="1" x14ac:dyDescent="0.3">
      <c r="A3199" s="37" t="s">
        <v>3537</v>
      </c>
      <c r="B3199" s="13" t="s">
        <v>61</v>
      </c>
      <c r="C3199" s="13" t="s">
        <v>3143</v>
      </c>
      <c r="D3199" s="13" t="s">
        <v>3143</v>
      </c>
      <c r="E3199" s="13" t="s">
        <v>3143</v>
      </c>
    </row>
    <row r="3200" spans="1:5" ht="25.35" customHeight="1" thickTop="1" thickBot="1" x14ac:dyDescent="0.3">
      <c r="A3200" s="37" t="s">
        <v>2920</v>
      </c>
      <c r="B3200" s="13" t="s">
        <v>37</v>
      </c>
      <c r="C3200" s="13" t="s">
        <v>3143</v>
      </c>
      <c r="D3200" s="13" t="s">
        <v>3143</v>
      </c>
      <c r="E3200" s="13" t="s">
        <v>3143</v>
      </c>
    </row>
    <row r="3201" spans="1:5" ht="25.35" customHeight="1" thickTop="1" thickBot="1" x14ac:dyDescent="0.3">
      <c r="A3201" s="37" t="s">
        <v>2544</v>
      </c>
      <c r="B3201" s="13" t="s">
        <v>24</v>
      </c>
      <c r="C3201" s="13" t="s">
        <v>3143</v>
      </c>
      <c r="D3201" s="13" t="s">
        <v>3143</v>
      </c>
      <c r="E3201" s="13" t="s">
        <v>3143</v>
      </c>
    </row>
    <row r="3202" spans="1:5" ht="25.35" customHeight="1" thickTop="1" thickBot="1" x14ac:dyDescent="0.3">
      <c r="A3202" s="37" t="s">
        <v>2545</v>
      </c>
      <c r="B3202" s="13" t="s">
        <v>37</v>
      </c>
      <c r="C3202" s="13" t="s">
        <v>3143</v>
      </c>
      <c r="D3202" s="13" t="s">
        <v>3143</v>
      </c>
      <c r="E3202" s="13" t="s">
        <v>3143</v>
      </c>
    </row>
    <row r="3203" spans="1:5" ht="25.35" customHeight="1" thickTop="1" thickBot="1" x14ac:dyDescent="0.3">
      <c r="A3203" s="37" t="s">
        <v>2546</v>
      </c>
      <c r="B3203" s="13" t="s">
        <v>61</v>
      </c>
      <c r="C3203" s="13" t="s">
        <v>3143</v>
      </c>
      <c r="D3203" s="13" t="s">
        <v>26</v>
      </c>
      <c r="E3203" s="13" t="s">
        <v>3143</v>
      </c>
    </row>
    <row r="3204" spans="1:5" ht="25.35" customHeight="1" thickTop="1" thickBot="1" x14ac:dyDescent="0.3">
      <c r="A3204" s="37" t="s">
        <v>2547</v>
      </c>
      <c r="B3204" s="13" t="s">
        <v>47</v>
      </c>
      <c r="C3204" s="13" t="s">
        <v>3143</v>
      </c>
      <c r="D3204" s="13" t="s">
        <v>3143</v>
      </c>
      <c r="E3204" s="13" t="s">
        <v>3143</v>
      </c>
    </row>
    <row r="3205" spans="1:5" ht="25.35" customHeight="1" thickTop="1" thickBot="1" x14ac:dyDescent="0.3">
      <c r="A3205" s="37" t="s">
        <v>2548</v>
      </c>
      <c r="B3205" s="13" t="s">
        <v>24</v>
      </c>
      <c r="C3205" s="13" t="s">
        <v>3143</v>
      </c>
      <c r="D3205" s="13" t="s">
        <v>3143</v>
      </c>
      <c r="E3205" s="13" t="s">
        <v>3143</v>
      </c>
    </row>
    <row r="3206" spans="1:5" ht="25.35" customHeight="1" thickTop="1" thickBot="1" x14ac:dyDescent="0.3">
      <c r="A3206" s="37" t="s">
        <v>2549</v>
      </c>
      <c r="B3206" s="13" t="s">
        <v>24</v>
      </c>
      <c r="C3206" s="13" t="s">
        <v>3143</v>
      </c>
      <c r="D3206" s="13" t="s">
        <v>3143</v>
      </c>
      <c r="E3206" s="13" t="s">
        <v>3143</v>
      </c>
    </row>
    <row r="3207" spans="1:5" ht="25.35" customHeight="1" thickTop="1" thickBot="1" x14ac:dyDescent="0.3">
      <c r="A3207" s="37" t="s">
        <v>2550</v>
      </c>
      <c r="B3207" s="13" t="s">
        <v>29</v>
      </c>
      <c r="C3207" s="13" t="s">
        <v>3143</v>
      </c>
      <c r="D3207" s="13" t="s">
        <v>3143</v>
      </c>
      <c r="E3207" s="13" t="s">
        <v>3143</v>
      </c>
    </row>
    <row r="3208" spans="1:5" ht="25.35" customHeight="1" thickTop="1" thickBot="1" x14ac:dyDescent="0.3">
      <c r="A3208" s="37" t="s">
        <v>2551</v>
      </c>
      <c r="B3208" s="13" t="s">
        <v>24</v>
      </c>
      <c r="C3208" s="13" t="s">
        <v>3143</v>
      </c>
      <c r="D3208" s="13" t="s">
        <v>26</v>
      </c>
      <c r="E3208" s="13" t="s">
        <v>3143</v>
      </c>
    </row>
    <row r="3209" spans="1:5" ht="25.35" customHeight="1" thickTop="1" thickBot="1" x14ac:dyDescent="0.3">
      <c r="A3209" s="37" t="s">
        <v>2552</v>
      </c>
      <c r="B3209" s="13" t="s">
        <v>37</v>
      </c>
      <c r="C3209" s="13" t="s">
        <v>3143</v>
      </c>
      <c r="D3209" s="13" t="s">
        <v>3143</v>
      </c>
      <c r="E3209" s="13" t="s">
        <v>3143</v>
      </c>
    </row>
    <row r="3210" spans="1:5" ht="25.35" customHeight="1" thickTop="1" thickBot="1" x14ac:dyDescent="0.3">
      <c r="A3210" s="37" t="s">
        <v>2553</v>
      </c>
      <c r="B3210" s="13" t="s">
        <v>37</v>
      </c>
      <c r="C3210" s="13" t="s">
        <v>5</v>
      </c>
      <c r="D3210" s="13" t="s">
        <v>3143</v>
      </c>
      <c r="E3210" s="13" t="s">
        <v>3143</v>
      </c>
    </row>
    <row r="3211" spans="1:5" ht="25.35" customHeight="1" thickTop="1" thickBot="1" x14ac:dyDescent="0.3">
      <c r="A3211" s="37" t="s">
        <v>2554</v>
      </c>
      <c r="B3211" s="13" t="s">
        <v>24</v>
      </c>
      <c r="C3211" s="13" t="s">
        <v>3143</v>
      </c>
      <c r="D3211" s="13" t="s">
        <v>3143</v>
      </c>
      <c r="E3211" s="13" t="s">
        <v>3143</v>
      </c>
    </row>
    <row r="3212" spans="1:5" ht="25.35" customHeight="1" thickTop="1" thickBot="1" x14ac:dyDescent="0.3">
      <c r="A3212" s="37" t="s">
        <v>2555</v>
      </c>
      <c r="B3212" s="13" t="s">
        <v>61</v>
      </c>
      <c r="C3212" s="13" t="s">
        <v>3143</v>
      </c>
      <c r="D3212" s="13" t="s">
        <v>26</v>
      </c>
      <c r="E3212" s="13" t="s">
        <v>3143</v>
      </c>
    </row>
    <row r="3213" spans="1:5" ht="25.35" customHeight="1" thickTop="1" thickBot="1" x14ac:dyDescent="0.3">
      <c r="A3213" s="37" t="s">
        <v>2556</v>
      </c>
      <c r="B3213" s="13" t="s">
        <v>61</v>
      </c>
      <c r="C3213" s="13" t="s">
        <v>3143</v>
      </c>
      <c r="D3213" s="13" t="s">
        <v>26</v>
      </c>
      <c r="E3213" s="13" t="s">
        <v>3143</v>
      </c>
    </row>
    <row r="3214" spans="1:5" ht="25.35" customHeight="1" thickTop="1" thickBot="1" x14ac:dyDescent="0.3">
      <c r="A3214" s="37" t="s">
        <v>2557</v>
      </c>
      <c r="B3214" s="13" t="s">
        <v>37</v>
      </c>
      <c r="C3214" s="13" t="s">
        <v>3143</v>
      </c>
      <c r="D3214" s="13" t="s">
        <v>3143</v>
      </c>
      <c r="E3214" s="13" t="s">
        <v>3143</v>
      </c>
    </row>
    <row r="3215" spans="1:5" ht="25.35" customHeight="1" thickTop="1" thickBot="1" x14ac:dyDescent="0.3">
      <c r="A3215" s="37" t="s">
        <v>2558</v>
      </c>
      <c r="B3215" s="13" t="s">
        <v>61</v>
      </c>
      <c r="C3215" s="13" t="s">
        <v>3143</v>
      </c>
      <c r="D3215" s="13" t="s">
        <v>26</v>
      </c>
      <c r="E3215" s="13" t="s">
        <v>3143</v>
      </c>
    </row>
    <row r="3216" spans="1:5" ht="25.35" customHeight="1" thickTop="1" thickBot="1" x14ac:dyDescent="0.3">
      <c r="A3216" s="37" t="s">
        <v>2951</v>
      </c>
      <c r="B3216" s="13" t="s">
        <v>47</v>
      </c>
      <c r="C3216" s="13" t="s">
        <v>3143</v>
      </c>
      <c r="D3216" s="13" t="s">
        <v>3143</v>
      </c>
      <c r="E3216" s="13" t="s">
        <v>3143</v>
      </c>
    </row>
    <row r="3217" spans="1:5" ht="25.35" customHeight="1" thickTop="1" thickBot="1" x14ac:dyDescent="0.3">
      <c r="A3217" s="37" t="s">
        <v>2559</v>
      </c>
      <c r="B3217" s="13" t="s">
        <v>37</v>
      </c>
      <c r="C3217" s="13" t="s">
        <v>3143</v>
      </c>
      <c r="D3217" s="13" t="s">
        <v>3143</v>
      </c>
      <c r="E3217" s="13" t="s">
        <v>3143</v>
      </c>
    </row>
    <row r="3218" spans="1:5" ht="25.35" customHeight="1" thickTop="1" thickBot="1" x14ac:dyDescent="0.3">
      <c r="A3218" s="37" t="s">
        <v>2560</v>
      </c>
      <c r="B3218" s="13" t="s">
        <v>47</v>
      </c>
      <c r="C3218" s="13" t="s">
        <v>3143</v>
      </c>
      <c r="D3218" s="13" t="s">
        <v>3143</v>
      </c>
      <c r="E3218" s="13" t="s">
        <v>3143</v>
      </c>
    </row>
    <row r="3219" spans="1:5" ht="25.35" customHeight="1" thickTop="1" thickBot="1" x14ac:dyDescent="0.3">
      <c r="A3219" s="37" t="s">
        <v>3254</v>
      </c>
      <c r="B3219" s="13" t="s">
        <v>37</v>
      </c>
      <c r="C3219" s="13" t="s">
        <v>3143</v>
      </c>
      <c r="D3219" s="13" t="s">
        <v>3143</v>
      </c>
      <c r="E3219" s="13" t="s">
        <v>3143</v>
      </c>
    </row>
    <row r="3220" spans="1:5" ht="25.35" customHeight="1" thickTop="1" thickBot="1" x14ac:dyDescent="0.3">
      <c r="A3220" s="37" t="s">
        <v>2561</v>
      </c>
      <c r="B3220" s="13" t="s">
        <v>37</v>
      </c>
      <c r="C3220" s="13" t="s">
        <v>3143</v>
      </c>
      <c r="D3220" s="13" t="s">
        <v>26</v>
      </c>
      <c r="E3220" s="13" t="s">
        <v>3143</v>
      </c>
    </row>
    <row r="3221" spans="1:5" ht="25.35" customHeight="1" thickTop="1" thickBot="1" x14ac:dyDescent="0.3">
      <c r="A3221" s="37" t="s">
        <v>2562</v>
      </c>
      <c r="B3221" s="13" t="s">
        <v>61</v>
      </c>
      <c r="C3221" s="13" t="s">
        <v>3143</v>
      </c>
      <c r="D3221" s="13" t="s">
        <v>3143</v>
      </c>
      <c r="E3221" s="13" t="s">
        <v>3143</v>
      </c>
    </row>
    <row r="3222" spans="1:5" ht="25.35" customHeight="1" thickTop="1" thickBot="1" x14ac:dyDescent="0.3">
      <c r="A3222" s="37" t="s">
        <v>2563</v>
      </c>
      <c r="B3222" s="13" t="s">
        <v>24</v>
      </c>
      <c r="C3222" s="13" t="s">
        <v>3143</v>
      </c>
      <c r="D3222" s="13" t="s">
        <v>3143</v>
      </c>
      <c r="E3222" s="13" t="s">
        <v>3143</v>
      </c>
    </row>
    <row r="3223" spans="1:5" ht="25.35" customHeight="1" thickTop="1" thickBot="1" x14ac:dyDescent="0.3">
      <c r="A3223" s="37" t="s">
        <v>2564</v>
      </c>
      <c r="B3223" s="13" t="s">
        <v>37</v>
      </c>
      <c r="C3223" s="13" t="s">
        <v>3143</v>
      </c>
      <c r="D3223" s="13" t="s">
        <v>3143</v>
      </c>
      <c r="E3223" s="13" t="s">
        <v>3143</v>
      </c>
    </row>
    <row r="3224" spans="1:5" ht="25.35" customHeight="1" thickTop="1" thickBot="1" x14ac:dyDescent="0.3">
      <c r="A3224" s="37" t="s">
        <v>2565</v>
      </c>
      <c r="B3224" s="13" t="s">
        <v>29</v>
      </c>
      <c r="C3224" s="13" t="s">
        <v>3143</v>
      </c>
      <c r="D3224" s="13" t="s">
        <v>3143</v>
      </c>
      <c r="E3224" s="13" t="s">
        <v>3143</v>
      </c>
    </row>
    <row r="3225" spans="1:5" ht="25.35" customHeight="1" thickTop="1" thickBot="1" x14ac:dyDescent="0.3">
      <c r="A3225" s="37" t="s">
        <v>2566</v>
      </c>
      <c r="B3225" s="13" t="s">
        <v>47</v>
      </c>
      <c r="C3225" s="13" t="s">
        <v>3143</v>
      </c>
      <c r="D3225" s="13" t="s">
        <v>3143</v>
      </c>
      <c r="E3225" s="13" t="s">
        <v>3143</v>
      </c>
    </row>
    <row r="3226" spans="1:5" ht="25.35" customHeight="1" thickTop="1" thickBot="1" x14ac:dyDescent="0.3">
      <c r="A3226" s="37" t="s">
        <v>2959</v>
      </c>
      <c r="B3226" s="13" t="s">
        <v>24</v>
      </c>
      <c r="C3226" s="13" t="s">
        <v>3143</v>
      </c>
      <c r="D3226" s="13" t="s">
        <v>3143</v>
      </c>
      <c r="E3226" s="13" t="s">
        <v>3143</v>
      </c>
    </row>
    <row r="3227" spans="1:5" ht="25.35" customHeight="1" thickTop="1" thickBot="1" x14ac:dyDescent="0.3">
      <c r="A3227" s="37" t="s">
        <v>2567</v>
      </c>
      <c r="B3227" s="13" t="s">
        <v>37</v>
      </c>
      <c r="C3227" s="13" t="s">
        <v>3143</v>
      </c>
      <c r="D3227" s="13" t="s">
        <v>3143</v>
      </c>
      <c r="E3227" s="13" t="s">
        <v>3143</v>
      </c>
    </row>
    <row r="3228" spans="1:5" ht="25.35" customHeight="1" thickTop="1" thickBot="1" x14ac:dyDescent="0.3">
      <c r="A3228" s="37" t="s">
        <v>2568</v>
      </c>
      <c r="B3228" s="13" t="s">
        <v>24</v>
      </c>
      <c r="C3228" s="13" t="s">
        <v>3143</v>
      </c>
      <c r="D3228" s="13" t="s">
        <v>3143</v>
      </c>
      <c r="E3228" s="13" t="s">
        <v>3143</v>
      </c>
    </row>
    <row r="3229" spans="1:5" ht="25.35" customHeight="1" thickTop="1" thickBot="1" x14ac:dyDescent="0.3">
      <c r="A3229" s="37" t="s">
        <v>2569</v>
      </c>
      <c r="B3229" s="13" t="s">
        <v>37</v>
      </c>
      <c r="C3229" s="13" t="s">
        <v>5</v>
      </c>
      <c r="D3229" s="13" t="s">
        <v>3143</v>
      </c>
      <c r="E3229" s="13" t="s">
        <v>3143</v>
      </c>
    </row>
    <row r="3230" spans="1:5" ht="25.35" customHeight="1" thickTop="1" thickBot="1" x14ac:dyDescent="0.3">
      <c r="A3230" s="37" t="s">
        <v>3516</v>
      </c>
      <c r="B3230" s="13" t="s">
        <v>24</v>
      </c>
      <c r="C3230" s="13" t="s">
        <v>3143</v>
      </c>
      <c r="D3230" s="13" t="s">
        <v>3143</v>
      </c>
      <c r="E3230" s="13" t="s">
        <v>3143</v>
      </c>
    </row>
    <row r="3231" spans="1:5" ht="25.35" customHeight="1" thickTop="1" thickBot="1" x14ac:dyDescent="0.3">
      <c r="A3231" s="37" t="s">
        <v>3166</v>
      </c>
      <c r="B3231" s="13" t="s">
        <v>37</v>
      </c>
      <c r="C3231" s="13" t="s">
        <v>3143</v>
      </c>
      <c r="D3231" s="13" t="s">
        <v>3143</v>
      </c>
      <c r="E3231" s="13" t="s">
        <v>3143</v>
      </c>
    </row>
    <row r="3232" spans="1:5" ht="25.35" customHeight="1" thickTop="1" thickBot="1" x14ac:dyDescent="0.3">
      <c r="A3232" s="37" t="s">
        <v>3517</v>
      </c>
      <c r="B3232" s="13" t="s">
        <v>37</v>
      </c>
      <c r="C3232" s="13" t="s">
        <v>5</v>
      </c>
      <c r="D3232" s="13" t="s">
        <v>3143</v>
      </c>
      <c r="E3232" s="13" t="s">
        <v>3143</v>
      </c>
    </row>
    <row r="3233" spans="1:5" ht="25.35" customHeight="1" thickTop="1" thickBot="1" x14ac:dyDescent="0.3">
      <c r="A3233" s="37" t="s">
        <v>2570</v>
      </c>
      <c r="B3233" s="13" t="s">
        <v>37</v>
      </c>
      <c r="C3233" s="13" t="s">
        <v>5</v>
      </c>
      <c r="D3233" s="13" t="s">
        <v>3143</v>
      </c>
      <c r="E3233" s="13" t="s">
        <v>3143</v>
      </c>
    </row>
    <row r="3234" spans="1:5" ht="25.35" customHeight="1" thickTop="1" thickBot="1" x14ac:dyDescent="0.3">
      <c r="A3234" s="37" t="s">
        <v>2571</v>
      </c>
      <c r="B3234" s="13" t="s">
        <v>29</v>
      </c>
      <c r="C3234" s="13" t="s">
        <v>3143</v>
      </c>
      <c r="D3234" s="13" t="s">
        <v>3143</v>
      </c>
      <c r="E3234" s="13" t="s">
        <v>3143</v>
      </c>
    </row>
    <row r="3235" spans="1:5" ht="25.35" customHeight="1" thickTop="1" thickBot="1" x14ac:dyDescent="0.3">
      <c r="A3235" s="37" t="s">
        <v>3032</v>
      </c>
      <c r="B3235" s="13" t="s">
        <v>24</v>
      </c>
      <c r="C3235" s="13" t="s">
        <v>3143</v>
      </c>
      <c r="D3235" s="13" t="s">
        <v>3143</v>
      </c>
      <c r="E3235" s="13" t="s">
        <v>3143</v>
      </c>
    </row>
    <row r="3236" spans="1:5" ht="25.35" customHeight="1" thickTop="1" thickBot="1" x14ac:dyDescent="0.3">
      <c r="A3236" s="37" t="s">
        <v>2572</v>
      </c>
      <c r="B3236" s="13" t="s">
        <v>37</v>
      </c>
      <c r="C3236" s="13" t="s">
        <v>3143</v>
      </c>
      <c r="D3236" s="13" t="s">
        <v>26</v>
      </c>
      <c r="E3236" s="13" t="s">
        <v>3143</v>
      </c>
    </row>
    <row r="3237" spans="1:5" ht="25.35" customHeight="1" thickTop="1" thickBot="1" x14ac:dyDescent="0.3">
      <c r="A3237" s="37" t="s">
        <v>2573</v>
      </c>
      <c r="B3237" s="13" t="s">
        <v>24</v>
      </c>
      <c r="C3237" s="13" t="s">
        <v>3143</v>
      </c>
      <c r="D3237" s="13" t="s">
        <v>3143</v>
      </c>
      <c r="E3237" s="13" t="s">
        <v>3143</v>
      </c>
    </row>
    <row r="3238" spans="1:5" ht="25.35" customHeight="1" thickTop="1" thickBot="1" x14ac:dyDescent="0.3">
      <c r="A3238" s="37" t="s">
        <v>2574</v>
      </c>
      <c r="B3238" s="13" t="s">
        <v>37</v>
      </c>
      <c r="C3238" s="13" t="s">
        <v>3143</v>
      </c>
      <c r="D3238" s="13" t="s">
        <v>3143</v>
      </c>
      <c r="E3238" s="13" t="s">
        <v>3143</v>
      </c>
    </row>
    <row r="3239" spans="1:5" ht="25.35" customHeight="1" thickTop="1" thickBot="1" x14ac:dyDescent="0.3">
      <c r="A3239" s="37" t="s">
        <v>2575</v>
      </c>
      <c r="B3239" s="13" t="s">
        <v>29</v>
      </c>
      <c r="C3239" s="13" t="s">
        <v>3143</v>
      </c>
      <c r="D3239" s="13" t="s">
        <v>3143</v>
      </c>
      <c r="E3239" s="13" t="s">
        <v>3143</v>
      </c>
    </row>
    <row r="3240" spans="1:5" ht="25.35" customHeight="1" thickTop="1" thickBot="1" x14ac:dyDescent="0.3">
      <c r="A3240" s="37" t="s">
        <v>2576</v>
      </c>
      <c r="B3240" s="13" t="s">
        <v>24</v>
      </c>
      <c r="C3240" s="13" t="s">
        <v>3143</v>
      </c>
      <c r="D3240" s="13" t="s">
        <v>3143</v>
      </c>
      <c r="E3240" s="13" t="s">
        <v>3143</v>
      </c>
    </row>
    <row r="3241" spans="1:5" ht="25.35" customHeight="1" thickTop="1" thickBot="1" x14ac:dyDescent="0.3">
      <c r="A3241" s="37" t="s">
        <v>2577</v>
      </c>
      <c r="B3241" s="13" t="s">
        <v>37</v>
      </c>
      <c r="C3241" s="13" t="s">
        <v>3143</v>
      </c>
      <c r="D3241" s="13" t="s">
        <v>26</v>
      </c>
      <c r="E3241" s="13" t="s">
        <v>3143</v>
      </c>
    </row>
    <row r="3242" spans="1:5" ht="25.35" customHeight="1" thickTop="1" thickBot="1" x14ac:dyDescent="0.3">
      <c r="A3242" s="37" t="s">
        <v>2578</v>
      </c>
      <c r="B3242" s="13" t="s">
        <v>29</v>
      </c>
      <c r="C3242" s="13" t="s">
        <v>3143</v>
      </c>
      <c r="D3242" s="13" t="s">
        <v>3143</v>
      </c>
      <c r="E3242" s="13" t="s">
        <v>3143</v>
      </c>
    </row>
    <row r="3243" spans="1:5" ht="25.35" customHeight="1" thickTop="1" thickBot="1" x14ac:dyDescent="0.3">
      <c r="A3243" s="37" t="s">
        <v>2579</v>
      </c>
      <c r="B3243" s="13" t="s">
        <v>37</v>
      </c>
      <c r="C3243" s="13" t="s">
        <v>3143</v>
      </c>
      <c r="D3243" s="13" t="s">
        <v>3143</v>
      </c>
      <c r="E3243" s="13" t="s">
        <v>3143</v>
      </c>
    </row>
    <row r="3244" spans="1:5" ht="25.35" customHeight="1" thickTop="1" thickBot="1" x14ac:dyDescent="0.3">
      <c r="A3244" s="37" t="s">
        <v>3081</v>
      </c>
      <c r="B3244" s="13" t="s">
        <v>24</v>
      </c>
      <c r="C3244" s="13" t="s">
        <v>3143</v>
      </c>
      <c r="D3244" s="13" t="s">
        <v>3143</v>
      </c>
      <c r="E3244" s="13" t="s">
        <v>3143</v>
      </c>
    </row>
    <row r="3245" spans="1:5" ht="25.35" customHeight="1" thickTop="1" thickBot="1" x14ac:dyDescent="0.3">
      <c r="A3245" s="37" t="s">
        <v>2580</v>
      </c>
      <c r="B3245" s="13" t="s">
        <v>37</v>
      </c>
      <c r="C3245" s="13" t="s">
        <v>3143</v>
      </c>
      <c r="D3245" s="13" t="s">
        <v>3143</v>
      </c>
      <c r="E3245" s="13" t="s">
        <v>3143</v>
      </c>
    </row>
    <row r="3246" spans="1:5" ht="25.35" customHeight="1" thickTop="1" thickBot="1" x14ac:dyDescent="0.3">
      <c r="A3246" s="37" t="s">
        <v>2581</v>
      </c>
      <c r="B3246" s="13" t="s">
        <v>24</v>
      </c>
      <c r="C3246" s="13" t="s">
        <v>5</v>
      </c>
      <c r="D3246" s="13" t="s">
        <v>3143</v>
      </c>
      <c r="E3246" s="13" t="s">
        <v>3143</v>
      </c>
    </row>
    <row r="3247" spans="1:5" ht="25.35" customHeight="1" thickTop="1" thickBot="1" x14ac:dyDescent="0.3">
      <c r="A3247" s="37" t="s">
        <v>3009</v>
      </c>
      <c r="B3247" s="13" t="s">
        <v>37</v>
      </c>
      <c r="C3247" s="13" t="s">
        <v>5</v>
      </c>
      <c r="D3247" s="13" t="s">
        <v>3143</v>
      </c>
      <c r="E3247" s="13" t="s">
        <v>3143</v>
      </c>
    </row>
    <row r="3248" spans="1:5" ht="25.35" customHeight="1" thickTop="1" thickBot="1" x14ac:dyDescent="0.3">
      <c r="A3248" s="37" t="s">
        <v>2582</v>
      </c>
      <c r="B3248" s="13" t="s">
        <v>29</v>
      </c>
      <c r="C3248" s="13" t="s">
        <v>3143</v>
      </c>
      <c r="D3248" s="13" t="s">
        <v>3143</v>
      </c>
      <c r="E3248" s="13" t="s">
        <v>3143</v>
      </c>
    </row>
    <row r="3249" spans="1:5" ht="25.35" customHeight="1" thickTop="1" thickBot="1" x14ac:dyDescent="0.3">
      <c r="A3249" s="37" t="s">
        <v>2583</v>
      </c>
      <c r="B3249" s="13" t="s">
        <v>37</v>
      </c>
      <c r="C3249" s="13" t="s">
        <v>3143</v>
      </c>
      <c r="D3249" s="13" t="s">
        <v>3143</v>
      </c>
      <c r="E3249" s="13" t="s">
        <v>3143</v>
      </c>
    </row>
    <row r="3250" spans="1:5" ht="25.35" customHeight="1" thickTop="1" thickBot="1" x14ac:dyDescent="0.3">
      <c r="A3250" s="37" t="s">
        <v>2584</v>
      </c>
      <c r="B3250" s="13" t="s">
        <v>24</v>
      </c>
      <c r="C3250" s="13" t="s">
        <v>3143</v>
      </c>
      <c r="D3250" s="13" t="s">
        <v>26</v>
      </c>
      <c r="E3250" s="13" t="s">
        <v>3143</v>
      </c>
    </row>
    <row r="3251" spans="1:5" ht="25.35" customHeight="1" thickTop="1" thickBot="1" x14ac:dyDescent="0.3">
      <c r="A3251" s="37" t="s">
        <v>2585</v>
      </c>
      <c r="B3251" s="13" t="s">
        <v>47</v>
      </c>
      <c r="C3251" s="13" t="s">
        <v>3143</v>
      </c>
      <c r="D3251" s="13" t="s">
        <v>3143</v>
      </c>
      <c r="E3251" s="13" t="s">
        <v>3143</v>
      </c>
    </row>
    <row r="3252" spans="1:5" ht="25.35" customHeight="1" thickTop="1" thickBot="1" x14ac:dyDescent="0.3">
      <c r="A3252" s="37" t="s">
        <v>2586</v>
      </c>
      <c r="B3252" s="13" t="s">
        <v>61</v>
      </c>
      <c r="C3252" s="13" t="s">
        <v>3143</v>
      </c>
      <c r="D3252" s="13" t="s">
        <v>3143</v>
      </c>
      <c r="E3252" s="13" t="s">
        <v>3143</v>
      </c>
    </row>
    <row r="3253" spans="1:5" ht="25.35" customHeight="1" thickTop="1" thickBot="1" x14ac:dyDescent="0.3">
      <c r="A3253" s="37" t="s">
        <v>2587</v>
      </c>
      <c r="B3253" s="13" t="s">
        <v>61</v>
      </c>
      <c r="C3253" s="13" t="s">
        <v>3143</v>
      </c>
      <c r="D3253" s="13" t="s">
        <v>3143</v>
      </c>
      <c r="E3253" s="13" t="s">
        <v>3143</v>
      </c>
    </row>
    <row r="3254" spans="1:5" ht="25.35" customHeight="1" thickTop="1" thickBot="1" x14ac:dyDescent="0.3">
      <c r="A3254" s="37" t="s">
        <v>2588</v>
      </c>
      <c r="B3254" s="13" t="s">
        <v>24</v>
      </c>
      <c r="C3254" s="13" t="s">
        <v>3143</v>
      </c>
      <c r="D3254" s="13" t="s">
        <v>26</v>
      </c>
      <c r="E3254" s="13" t="s">
        <v>3143</v>
      </c>
    </row>
    <row r="3255" spans="1:5" ht="25.35" customHeight="1" thickTop="1" thickBot="1" x14ac:dyDescent="0.3">
      <c r="A3255" s="37" t="s">
        <v>2589</v>
      </c>
      <c r="B3255" s="13" t="s">
        <v>24</v>
      </c>
      <c r="C3255" s="13" t="s">
        <v>3143</v>
      </c>
      <c r="D3255" s="13" t="s">
        <v>26</v>
      </c>
      <c r="E3255" s="13" t="s">
        <v>3143</v>
      </c>
    </row>
    <row r="3256" spans="1:5" ht="25.35" customHeight="1" thickTop="1" thickBot="1" x14ac:dyDescent="0.3">
      <c r="A3256" s="37" t="s">
        <v>3622</v>
      </c>
      <c r="B3256" s="13" t="s">
        <v>37</v>
      </c>
      <c r="C3256" s="13" t="s">
        <v>3143</v>
      </c>
      <c r="D3256" s="13" t="s">
        <v>3143</v>
      </c>
      <c r="E3256" s="13" t="s">
        <v>3143</v>
      </c>
    </row>
    <row r="3257" spans="1:5" ht="25.35" customHeight="1" thickTop="1" thickBot="1" x14ac:dyDescent="0.3">
      <c r="A3257" s="37" t="s">
        <v>2590</v>
      </c>
      <c r="B3257" s="13" t="s">
        <v>47</v>
      </c>
      <c r="C3257" s="13" t="s">
        <v>3143</v>
      </c>
      <c r="D3257" s="13" t="s">
        <v>3143</v>
      </c>
      <c r="E3257" s="13" t="s">
        <v>3143</v>
      </c>
    </row>
    <row r="3258" spans="1:5" ht="25.35" customHeight="1" thickTop="1" thickBot="1" x14ac:dyDescent="0.3">
      <c r="A3258" s="37" t="s">
        <v>2591</v>
      </c>
      <c r="B3258" s="13" t="s">
        <v>24</v>
      </c>
      <c r="C3258" s="13" t="s">
        <v>3143</v>
      </c>
      <c r="D3258" s="13" t="s">
        <v>3143</v>
      </c>
      <c r="E3258" s="13" t="s">
        <v>3143</v>
      </c>
    </row>
    <row r="3259" spans="1:5" ht="25.35" customHeight="1" thickTop="1" thickBot="1" x14ac:dyDescent="0.3">
      <c r="A3259" s="37" t="s">
        <v>3236</v>
      </c>
      <c r="B3259" s="13" t="s">
        <v>24</v>
      </c>
      <c r="C3259" s="13" t="s">
        <v>3143</v>
      </c>
      <c r="D3259" s="13" t="s">
        <v>3143</v>
      </c>
      <c r="E3259" s="13" t="s">
        <v>3143</v>
      </c>
    </row>
    <row r="3260" spans="1:5" ht="25.35" customHeight="1" thickTop="1" thickBot="1" x14ac:dyDescent="0.3">
      <c r="A3260" s="37" t="s">
        <v>2592</v>
      </c>
      <c r="B3260" s="13" t="s">
        <v>37</v>
      </c>
      <c r="C3260" s="13" t="s">
        <v>3143</v>
      </c>
      <c r="D3260" s="13" t="s">
        <v>3143</v>
      </c>
      <c r="E3260" s="13" t="s">
        <v>3143</v>
      </c>
    </row>
    <row r="3261" spans="1:5" ht="25.35" customHeight="1" thickTop="1" thickBot="1" x14ac:dyDescent="0.3">
      <c r="A3261" s="37" t="s">
        <v>3518</v>
      </c>
      <c r="B3261" s="13" t="s">
        <v>24</v>
      </c>
      <c r="C3261" s="13" t="s">
        <v>3143</v>
      </c>
      <c r="D3261" s="13" t="s">
        <v>3143</v>
      </c>
      <c r="E3261" s="13" t="s">
        <v>3143</v>
      </c>
    </row>
    <row r="3262" spans="1:5" ht="25.35" customHeight="1" thickTop="1" thickBot="1" x14ac:dyDescent="0.3">
      <c r="A3262" s="37" t="s">
        <v>3477</v>
      </c>
      <c r="B3262" s="13" t="s">
        <v>24</v>
      </c>
      <c r="C3262" s="13" t="s">
        <v>3143</v>
      </c>
      <c r="D3262" s="13" t="s">
        <v>3143</v>
      </c>
      <c r="E3262" s="13" t="s">
        <v>6</v>
      </c>
    </row>
    <row r="3263" spans="1:5" ht="25.35" customHeight="1" thickTop="1" thickBot="1" x14ac:dyDescent="0.3">
      <c r="A3263" s="37" t="s">
        <v>2593</v>
      </c>
      <c r="B3263" s="13" t="s">
        <v>37</v>
      </c>
      <c r="C3263" s="13" t="s">
        <v>3143</v>
      </c>
      <c r="D3263" s="13" t="s">
        <v>3143</v>
      </c>
      <c r="E3263" s="13" t="s">
        <v>3143</v>
      </c>
    </row>
    <row r="3264" spans="1:5" ht="25.35" customHeight="1" thickTop="1" thickBot="1" x14ac:dyDescent="0.3">
      <c r="A3264" s="37" t="s">
        <v>2594</v>
      </c>
      <c r="B3264" s="13" t="s">
        <v>37</v>
      </c>
      <c r="C3264" s="13" t="s">
        <v>3143</v>
      </c>
      <c r="D3264" s="13" t="s">
        <v>3143</v>
      </c>
      <c r="E3264" s="13" t="s">
        <v>3143</v>
      </c>
    </row>
    <row r="3265" spans="1:5" ht="25.35" customHeight="1" thickTop="1" thickBot="1" x14ac:dyDescent="0.3">
      <c r="A3265" s="37" t="s">
        <v>2595</v>
      </c>
      <c r="B3265" s="13" t="s">
        <v>37</v>
      </c>
      <c r="C3265" s="13" t="s">
        <v>3143</v>
      </c>
      <c r="D3265" s="13" t="s">
        <v>3143</v>
      </c>
      <c r="E3265" s="13" t="s">
        <v>3143</v>
      </c>
    </row>
    <row r="3266" spans="1:5" ht="25.35" customHeight="1" thickTop="1" thickBot="1" x14ac:dyDescent="0.3">
      <c r="A3266" s="37" t="s">
        <v>2596</v>
      </c>
      <c r="B3266" s="13" t="s">
        <v>24</v>
      </c>
      <c r="C3266" s="13" t="s">
        <v>3143</v>
      </c>
      <c r="D3266" s="13" t="s">
        <v>3143</v>
      </c>
      <c r="E3266" s="13" t="s">
        <v>3143</v>
      </c>
    </row>
    <row r="3267" spans="1:5" ht="25.35" customHeight="1" thickTop="1" thickBot="1" x14ac:dyDescent="0.3">
      <c r="A3267" s="37" t="s">
        <v>3176</v>
      </c>
      <c r="B3267" s="13" t="s">
        <v>24</v>
      </c>
      <c r="C3267" s="13" t="s">
        <v>3143</v>
      </c>
      <c r="D3267" s="13" t="s">
        <v>3143</v>
      </c>
      <c r="E3267" s="13" t="s">
        <v>3143</v>
      </c>
    </row>
    <row r="3268" spans="1:5" ht="25.35" customHeight="1" thickTop="1" thickBot="1" x14ac:dyDescent="0.3">
      <c r="A3268" s="37" t="s">
        <v>3478</v>
      </c>
      <c r="B3268" s="13" t="s">
        <v>24</v>
      </c>
      <c r="C3268" s="13" t="s">
        <v>3143</v>
      </c>
      <c r="D3268" s="13" t="s">
        <v>3143</v>
      </c>
      <c r="E3268" s="13" t="s">
        <v>6</v>
      </c>
    </row>
    <row r="3269" spans="1:5" ht="25.35" customHeight="1" thickTop="1" thickBot="1" x14ac:dyDescent="0.3">
      <c r="A3269" s="37" t="s">
        <v>2597</v>
      </c>
      <c r="B3269" s="13" t="s">
        <v>37</v>
      </c>
      <c r="C3269" s="13" t="s">
        <v>3143</v>
      </c>
      <c r="D3269" s="13" t="s">
        <v>3143</v>
      </c>
      <c r="E3269" s="13" t="s">
        <v>3143</v>
      </c>
    </row>
    <row r="3270" spans="1:5" ht="25.35" customHeight="1" thickTop="1" thickBot="1" x14ac:dyDescent="0.3">
      <c r="A3270" s="37" t="s">
        <v>2598</v>
      </c>
      <c r="B3270" s="13" t="s">
        <v>61</v>
      </c>
      <c r="C3270" s="13" t="s">
        <v>3143</v>
      </c>
      <c r="D3270" s="13" t="s">
        <v>26</v>
      </c>
      <c r="E3270" s="13" t="s">
        <v>3143</v>
      </c>
    </row>
    <row r="3271" spans="1:5" ht="25.35" customHeight="1" thickTop="1" thickBot="1" x14ac:dyDescent="0.3">
      <c r="A3271" s="37" t="s">
        <v>3237</v>
      </c>
      <c r="B3271" s="13" t="s">
        <v>24</v>
      </c>
      <c r="C3271" s="13" t="s">
        <v>3143</v>
      </c>
      <c r="D3271" s="13" t="s">
        <v>3143</v>
      </c>
      <c r="E3271" s="13" t="s">
        <v>3143</v>
      </c>
    </row>
    <row r="3272" spans="1:5" ht="25.35" customHeight="1" thickTop="1" thickBot="1" x14ac:dyDescent="0.3">
      <c r="A3272" s="37" t="s">
        <v>2599</v>
      </c>
      <c r="B3272" s="13" t="s">
        <v>47</v>
      </c>
      <c r="C3272" s="13" t="s">
        <v>3143</v>
      </c>
      <c r="D3272" s="13" t="s">
        <v>3143</v>
      </c>
      <c r="E3272" s="13" t="s">
        <v>3143</v>
      </c>
    </row>
    <row r="3273" spans="1:5" ht="25.35" customHeight="1" thickTop="1" thickBot="1" x14ac:dyDescent="0.3">
      <c r="A3273" s="37" t="s">
        <v>2600</v>
      </c>
      <c r="B3273" s="13" t="s">
        <v>47</v>
      </c>
      <c r="C3273" s="13" t="s">
        <v>3143</v>
      </c>
      <c r="D3273" s="13" t="s">
        <v>3143</v>
      </c>
      <c r="E3273" s="13" t="s">
        <v>3143</v>
      </c>
    </row>
    <row r="3274" spans="1:5" ht="25.35" customHeight="1" thickTop="1" thickBot="1" x14ac:dyDescent="0.3">
      <c r="A3274" s="37" t="s">
        <v>2601</v>
      </c>
      <c r="B3274" s="13" t="s">
        <v>29</v>
      </c>
      <c r="C3274" s="13" t="s">
        <v>3143</v>
      </c>
      <c r="D3274" s="13" t="s">
        <v>3143</v>
      </c>
      <c r="E3274" s="13" t="s">
        <v>3143</v>
      </c>
    </row>
    <row r="3275" spans="1:5" ht="25.35" customHeight="1" thickTop="1" thickBot="1" x14ac:dyDescent="0.3">
      <c r="A3275" s="37" t="s">
        <v>2602</v>
      </c>
      <c r="B3275" s="13" t="s">
        <v>24</v>
      </c>
      <c r="C3275" s="13" t="s">
        <v>3143</v>
      </c>
      <c r="D3275" s="13" t="s">
        <v>3143</v>
      </c>
      <c r="E3275" s="13" t="s">
        <v>3143</v>
      </c>
    </row>
    <row r="3276" spans="1:5" ht="25.35" customHeight="1" thickTop="1" thickBot="1" x14ac:dyDescent="0.3">
      <c r="A3276" s="37" t="s">
        <v>2603</v>
      </c>
      <c r="B3276" s="13" t="s">
        <v>24</v>
      </c>
      <c r="C3276" s="13" t="s">
        <v>3143</v>
      </c>
      <c r="D3276" s="13" t="s">
        <v>3143</v>
      </c>
      <c r="E3276" s="13" t="s">
        <v>3143</v>
      </c>
    </row>
    <row r="3277" spans="1:5" ht="25.35" customHeight="1" thickTop="1" thickBot="1" x14ac:dyDescent="0.3">
      <c r="A3277" s="37" t="s">
        <v>2604</v>
      </c>
      <c r="B3277" s="13" t="s">
        <v>47</v>
      </c>
      <c r="C3277" s="13" t="s">
        <v>3143</v>
      </c>
      <c r="D3277" s="13" t="s">
        <v>3143</v>
      </c>
      <c r="E3277" s="13" t="s">
        <v>3143</v>
      </c>
    </row>
    <row r="3278" spans="1:5" ht="25.35" customHeight="1" thickTop="1" thickBot="1" x14ac:dyDescent="0.3">
      <c r="A3278" s="37" t="s">
        <v>2605</v>
      </c>
      <c r="B3278" s="13" t="s">
        <v>24</v>
      </c>
      <c r="C3278" s="13" t="s">
        <v>3143</v>
      </c>
      <c r="D3278" s="13" t="s">
        <v>3143</v>
      </c>
      <c r="E3278" s="13" t="s">
        <v>3143</v>
      </c>
    </row>
    <row r="3279" spans="1:5" ht="25.35" customHeight="1" thickTop="1" thickBot="1" x14ac:dyDescent="0.3">
      <c r="A3279" s="37" t="s">
        <v>2606</v>
      </c>
      <c r="B3279" s="13" t="s">
        <v>24</v>
      </c>
      <c r="C3279" s="13" t="s">
        <v>3143</v>
      </c>
      <c r="D3279" s="13" t="s">
        <v>3143</v>
      </c>
      <c r="E3279" s="13" t="s">
        <v>3143</v>
      </c>
    </row>
    <row r="3280" spans="1:5" ht="25.35" customHeight="1" thickTop="1" thickBot="1" x14ac:dyDescent="0.3">
      <c r="A3280" s="37" t="s">
        <v>2607</v>
      </c>
      <c r="B3280" s="13" t="s">
        <v>47</v>
      </c>
      <c r="C3280" s="13" t="s">
        <v>3143</v>
      </c>
      <c r="D3280" s="13" t="s">
        <v>3143</v>
      </c>
      <c r="E3280" s="13" t="s">
        <v>3143</v>
      </c>
    </row>
    <row r="3281" spans="1:5" ht="25.35" customHeight="1" thickTop="1" thickBot="1" x14ac:dyDescent="0.3">
      <c r="A3281" s="37" t="s">
        <v>2608</v>
      </c>
      <c r="B3281" s="13" t="s">
        <v>24</v>
      </c>
      <c r="C3281" s="13" t="s">
        <v>3143</v>
      </c>
      <c r="D3281" s="13" t="s">
        <v>3143</v>
      </c>
      <c r="E3281" s="13" t="s">
        <v>3143</v>
      </c>
    </row>
    <row r="3282" spans="1:5" ht="25.35" customHeight="1" thickTop="1" thickBot="1" x14ac:dyDescent="0.3">
      <c r="A3282" s="37" t="s">
        <v>2609</v>
      </c>
      <c r="B3282" s="13" t="s">
        <v>24</v>
      </c>
      <c r="C3282" s="13" t="s">
        <v>3143</v>
      </c>
      <c r="D3282" s="13" t="s">
        <v>3143</v>
      </c>
      <c r="E3282" s="13" t="s">
        <v>3143</v>
      </c>
    </row>
    <row r="3283" spans="1:5" ht="25.35" customHeight="1" thickTop="1" thickBot="1" x14ac:dyDescent="0.3">
      <c r="A3283" s="37" t="s">
        <v>2610</v>
      </c>
      <c r="B3283" s="13" t="s">
        <v>47</v>
      </c>
      <c r="C3283" s="13" t="s">
        <v>3143</v>
      </c>
      <c r="D3283" s="13" t="s">
        <v>3143</v>
      </c>
      <c r="E3283" s="13" t="s">
        <v>3143</v>
      </c>
    </row>
    <row r="3284" spans="1:5" ht="25.35" customHeight="1" thickTop="1" thickBot="1" x14ac:dyDescent="0.3">
      <c r="A3284" s="37" t="s">
        <v>2939</v>
      </c>
      <c r="B3284" s="13" t="s">
        <v>24</v>
      </c>
      <c r="C3284" s="13" t="s">
        <v>3143</v>
      </c>
      <c r="D3284" s="13" t="s">
        <v>3143</v>
      </c>
      <c r="E3284" s="13" t="s">
        <v>3143</v>
      </c>
    </row>
    <row r="3285" spans="1:5" ht="25.35" customHeight="1" thickTop="1" thickBot="1" x14ac:dyDescent="0.3">
      <c r="A3285" s="37" t="s">
        <v>2611</v>
      </c>
      <c r="B3285" s="13" t="s">
        <v>47</v>
      </c>
      <c r="C3285" s="13" t="s">
        <v>3143</v>
      </c>
      <c r="D3285" s="13" t="s">
        <v>3143</v>
      </c>
      <c r="E3285" s="13" t="s">
        <v>3143</v>
      </c>
    </row>
    <row r="3286" spans="1:5" ht="25.35" customHeight="1" thickTop="1" thickBot="1" x14ac:dyDescent="0.3">
      <c r="A3286" s="37" t="s">
        <v>3238</v>
      </c>
      <c r="B3286" s="13" t="s">
        <v>24</v>
      </c>
      <c r="C3286" s="13" t="s">
        <v>3143</v>
      </c>
      <c r="D3286" s="13" t="s">
        <v>3143</v>
      </c>
      <c r="E3286" s="13" t="s">
        <v>3143</v>
      </c>
    </row>
    <row r="3287" spans="1:5" ht="25.35" customHeight="1" thickTop="1" thickBot="1" x14ac:dyDescent="0.3">
      <c r="A3287" s="37" t="s">
        <v>2612</v>
      </c>
      <c r="B3287" s="13" t="s">
        <v>47</v>
      </c>
      <c r="C3287" s="13" t="s">
        <v>3143</v>
      </c>
      <c r="D3287" s="13" t="s">
        <v>3143</v>
      </c>
      <c r="E3287" s="13" t="s">
        <v>3143</v>
      </c>
    </row>
    <row r="3288" spans="1:5" ht="25.35" customHeight="1" thickTop="1" thickBot="1" x14ac:dyDescent="0.3">
      <c r="A3288" s="37" t="s">
        <v>2613</v>
      </c>
      <c r="B3288" s="13" t="s">
        <v>37</v>
      </c>
      <c r="C3288" s="13" t="s">
        <v>3143</v>
      </c>
      <c r="D3288" s="13" t="s">
        <v>3143</v>
      </c>
      <c r="E3288" s="13" t="s">
        <v>3143</v>
      </c>
    </row>
    <row r="3289" spans="1:5" ht="25.35" customHeight="1" thickTop="1" thickBot="1" x14ac:dyDescent="0.3">
      <c r="A3289" s="37" t="s">
        <v>2614</v>
      </c>
      <c r="B3289" s="13" t="s">
        <v>47</v>
      </c>
      <c r="C3289" s="13" t="s">
        <v>3143</v>
      </c>
      <c r="D3289" s="13" t="s">
        <v>26</v>
      </c>
      <c r="E3289" s="13" t="s">
        <v>3143</v>
      </c>
    </row>
    <row r="3290" spans="1:5" ht="25.35" customHeight="1" thickTop="1" thickBot="1" x14ac:dyDescent="0.3">
      <c r="A3290" s="37" t="s">
        <v>2615</v>
      </c>
      <c r="B3290" s="13" t="s">
        <v>37</v>
      </c>
      <c r="C3290" s="13" t="s">
        <v>3143</v>
      </c>
      <c r="D3290" s="13" t="s">
        <v>26</v>
      </c>
      <c r="E3290" s="13" t="s">
        <v>3143</v>
      </c>
    </row>
    <row r="3291" spans="1:5" ht="25.35" customHeight="1" thickTop="1" thickBot="1" x14ac:dyDescent="0.3">
      <c r="A3291" s="37" t="s">
        <v>2616</v>
      </c>
      <c r="B3291" s="13" t="s">
        <v>37</v>
      </c>
      <c r="C3291" s="13" t="s">
        <v>3143</v>
      </c>
      <c r="D3291" s="13" t="s">
        <v>3143</v>
      </c>
      <c r="E3291" s="13" t="s">
        <v>3143</v>
      </c>
    </row>
    <row r="3292" spans="1:5" ht="25.35" customHeight="1" thickTop="1" thickBot="1" x14ac:dyDescent="0.3">
      <c r="A3292" s="37" t="s">
        <v>3239</v>
      </c>
      <c r="B3292" s="13" t="s">
        <v>24</v>
      </c>
      <c r="C3292" s="13" t="s">
        <v>3143</v>
      </c>
      <c r="D3292" s="13" t="s">
        <v>3143</v>
      </c>
      <c r="E3292" s="13" t="s">
        <v>3143</v>
      </c>
    </row>
    <row r="3293" spans="1:5" ht="25.35" customHeight="1" thickTop="1" thickBot="1" x14ac:dyDescent="0.3">
      <c r="A3293" s="37" t="s">
        <v>2617</v>
      </c>
      <c r="B3293" s="13" t="s">
        <v>37</v>
      </c>
      <c r="C3293" s="13" t="s">
        <v>3143</v>
      </c>
      <c r="D3293" s="13" t="s">
        <v>26</v>
      </c>
      <c r="E3293" s="13" t="s">
        <v>3143</v>
      </c>
    </row>
    <row r="3294" spans="1:5" ht="25.35" customHeight="1" thickTop="1" thickBot="1" x14ac:dyDescent="0.3">
      <c r="A3294" s="37" t="s">
        <v>2618</v>
      </c>
      <c r="B3294" s="13" t="s">
        <v>24</v>
      </c>
      <c r="C3294" s="13" t="s">
        <v>3143</v>
      </c>
      <c r="D3294" s="13" t="s">
        <v>3143</v>
      </c>
      <c r="E3294" s="13" t="s">
        <v>3143</v>
      </c>
    </row>
    <row r="3295" spans="1:5" ht="25.35" customHeight="1" thickTop="1" thickBot="1" x14ac:dyDescent="0.3">
      <c r="A3295" s="37" t="s">
        <v>3240</v>
      </c>
      <c r="B3295" s="13" t="s">
        <v>24</v>
      </c>
      <c r="C3295" s="13" t="s">
        <v>3143</v>
      </c>
      <c r="D3295" s="13" t="s">
        <v>3143</v>
      </c>
      <c r="E3295" s="13" t="s">
        <v>3143</v>
      </c>
    </row>
    <row r="3296" spans="1:5" ht="25.35" customHeight="1" thickTop="1" thickBot="1" x14ac:dyDescent="0.3">
      <c r="A3296" s="37" t="s">
        <v>2619</v>
      </c>
      <c r="B3296" s="13" t="s">
        <v>37</v>
      </c>
      <c r="C3296" s="13" t="s">
        <v>5</v>
      </c>
      <c r="D3296" s="13" t="s">
        <v>3143</v>
      </c>
      <c r="E3296" s="13" t="s">
        <v>3143</v>
      </c>
    </row>
    <row r="3297" spans="1:5" ht="25.35" customHeight="1" thickTop="1" thickBot="1" x14ac:dyDescent="0.3">
      <c r="A3297" s="37" t="s">
        <v>2620</v>
      </c>
      <c r="B3297" s="13" t="s">
        <v>37</v>
      </c>
      <c r="C3297" s="13" t="s">
        <v>3143</v>
      </c>
      <c r="D3297" s="13" t="s">
        <v>3143</v>
      </c>
      <c r="E3297" s="13" t="s">
        <v>3143</v>
      </c>
    </row>
    <row r="3298" spans="1:5" ht="25.35" customHeight="1" thickTop="1" thickBot="1" x14ac:dyDescent="0.3">
      <c r="A3298" s="37" t="s">
        <v>3479</v>
      </c>
      <c r="B3298" s="13" t="s">
        <v>37</v>
      </c>
      <c r="C3298" s="13" t="s">
        <v>3143</v>
      </c>
      <c r="D3298" s="13" t="s">
        <v>3143</v>
      </c>
      <c r="E3298" s="13" t="s">
        <v>6</v>
      </c>
    </row>
    <row r="3299" spans="1:5" ht="25.35" customHeight="1" thickTop="1" thickBot="1" x14ac:dyDescent="0.3">
      <c r="A3299" s="37" t="s">
        <v>2621</v>
      </c>
      <c r="B3299" s="13" t="s">
        <v>24</v>
      </c>
      <c r="C3299" s="13" t="s">
        <v>3143</v>
      </c>
      <c r="D3299" s="13" t="s">
        <v>3143</v>
      </c>
      <c r="E3299" s="13" t="s">
        <v>3143</v>
      </c>
    </row>
    <row r="3300" spans="1:5" ht="25.35" customHeight="1" thickTop="1" thickBot="1" x14ac:dyDescent="0.3">
      <c r="A3300" s="37" t="s">
        <v>2622</v>
      </c>
      <c r="B3300" s="13" t="s">
        <v>47</v>
      </c>
      <c r="C3300" s="13" t="s">
        <v>3143</v>
      </c>
      <c r="D3300" s="13" t="s">
        <v>26</v>
      </c>
      <c r="E3300" s="13" t="s">
        <v>3143</v>
      </c>
    </row>
    <row r="3301" spans="1:5" ht="25.35" customHeight="1" thickTop="1" thickBot="1" x14ac:dyDescent="0.3">
      <c r="A3301" s="37" t="s">
        <v>2623</v>
      </c>
      <c r="B3301" s="13" t="s">
        <v>37</v>
      </c>
      <c r="C3301" s="13" t="s">
        <v>3143</v>
      </c>
      <c r="D3301" s="13" t="s">
        <v>3143</v>
      </c>
      <c r="E3301" s="13" t="s">
        <v>3143</v>
      </c>
    </row>
    <row r="3302" spans="1:5" ht="25.35" customHeight="1" thickTop="1" thickBot="1" x14ac:dyDescent="0.3">
      <c r="A3302" s="37" t="s">
        <v>2624</v>
      </c>
      <c r="B3302" s="13" t="s">
        <v>37</v>
      </c>
      <c r="C3302" s="13" t="s">
        <v>3143</v>
      </c>
      <c r="D3302" s="13" t="s">
        <v>3143</v>
      </c>
      <c r="E3302" s="13" t="s">
        <v>3143</v>
      </c>
    </row>
    <row r="3303" spans="1:5" ht="25.35" customHeight="1" thickTop="1" thickBot="1" x14ac:dyDescent="0.3">
      <c r="A3303" s="37" t="s">
        <v>3241</v>
      </c>
      <c r="B3303" s="13" t="s">
        <v>24</v>
      </c>
      <c r="C3303" s="13" t="s">
        <v>3143</v>
      </c>
      <c r="D3303" s="13" t="s">
        <v>3143</v>
      </c>
      <c r="E3303" s="13" t="s">
        <v>3143</v>
      </c>
    </row>
    <row r="3304" spans="1:5" ht="25.35" customHeight="1" thickTop="1" thickBot="1" x14ac:dyDescent="0.3">
      <c r="A3304" s="37" t="s">
        <v>2625</v>
      </c>
      <c r="B3304" s="13" t="s">
        <v>37</v>
      </c>
      <c r="C3304" s="13" t="s">
        <v>3143</v>
      </c>
      <c r="D3304" s="13" t="s">
        <v>3143</v>
      </c>
      <c r="E3304" s="13" t="s">
        <v>3143</v>
      </c>
    </row>
    <row r="3305" spans="1:5" ht="25.35" customHeight="1" thickTop="1" thickBot="1" x14ac:dyDescent="0.3">
      <c r="A3305" s="37" t="s">
        <v>2626</v>
      </c>
      <c r="B3305" s="13" t="s">
        <v>37</v>
      </c>
      <c r="C3305" s="13" t="s">
        <v>3143</v>
      </c>
      <c r="D3305" s="13" t="s">
        <v>3143</v>
      </c>
      <c r="E3305" s="13" t="s">
        <v>3143</v>
      </c>
    </row>
    <row r="3306" spans="1:5" ht="25.35" customHeight="1" thickTop="1" thickBot="1" x14ac:dyDescent="0.3">
      <c r="A3306" s="37" t="s">
        <v>2627</v>
      </c>
      <c r="B3306" s="13" t="s">
        <v>47</v>
      </c>
      <c r="C3306" s="13" t="s">
        <v>3143</v>
      </c>
      <c r="D3306" s="13" t="s">
        <v>3143</v>
      </c>
      <c r="E3306" s="13" t="s">
        <v>3143</v>
      </c>
    </row>
    <row r="3307" spans="1:5" ht="25.35" customHeight="1" thickTop="1" thickBot="1" x14ac:dyDescent="0.3">
      <c r="A3307" s="37" t="s">
        <v>2628</v>
      </c>
      <c r="B3307" s="13" t="s">
        <v>61</v>
      </c>
      <c r="C3307" s="13" t="s">
        <v>3143</v>
      </c>
      <c r="D3307" s="13" t="s">
        <v>3143</v>
      </c>
      <c r="E3307" s="13" t="s">
        <v>3143</v>
      </c>
    </row>
    <row r="3308" spans="1:5" ht="25.35" customHeight="1" thickTop="1" thickBot="1" x14ac:dyDescent="0.3">
      <c r="A3308" s="37" t="s">
        <v>2629</v>
      </c>
      <c r="B3308" s="101" t="s">
        <v>37</v>
      </c>
      <c r="C3308" s="101" t="s">
        <v>3143</v>
      </c>
      <c r="D3308" s="101" t="s">
        <v>3143</v>
      </c>
      <c r="E3308" s="102" t="s">
        <v>3143</v>
      </c>
    </row>
    <row r="3309" spans="1:5" ht="25.35" customHeight="1" thickTop="1" thickBot="1" x14ac:dyDescent="0.3">
      <c r="A3309" s="37" t="s">
        <v>2630</v>
      </c>
      <c r="B3309" s="13" t="s">
        <v>37</v>
      </c>
      <c r="C3309" s="13" t="s">
        <v>3143</v>
      </c>
      <c r="D3309" s="13" t="s">
        <v>3143</v>
      </c>
      <c r="E3309" s="13" t="s">
        <v>3143</v>
      </c>
    </row>
    <row r="3310" spans="1:5" ht="25.35" customHeight="1" thickTop="1" thickBot="1" x14ac:dyDescent="0.3">
      <c r="A3310" s="37" t="s">
        <v>2631</v>
      </c>
      <c r="B3310" s="13" t="s">
        <v>24</v>
      </c>
      <c r="C3310" s="13" t="s">
        <v>3143</v>
      </c>
      <c r="D3310" s="13" t="s">
        <v>3143</v>
      </c>
      <c r="E3310" s="13" t="s">
        <v>3143</v>
      </c>
    </row>
    <row r="3311" spans="1:5" ht="25.35" customHeight="1" thickTop="1" thickBot="1" x14ac:dyDescent="0.3">
      <c r="A3311" s="37" t="s">
        <v>2632</v>
      </c>
      <c r="B3311" s="13" t="s">
        <v>24</v>
      </c>
      <c r="C3311" s="13" t="s">
        <v>3143</v>
      </c>
      <c r="D3311" s="13" t="s">
        <v>26</v>
      </c>
      <c r="E3311" s="13" t="s">
        <v>3143</v>
      </c>
    </row>
    <row r="3312" spans="1:5" ht="25.35" customHeight="1" thickTop="1" thickBot="1" x14ac:dyDescent="0.3">
      <c r="A3312" s="37" t="s">
        <v>2633</v>
      </c>
      <c r="B3312" s="13" t="s">
        <v>24</v>
      </c>
      <c r="C3312" s="13" t="s">
        <v>3143</v>
      </c>
      <c r="D3312" s="13" t="s">
        <v>3143</v>
      </c>
      <c r="E3312" s="13" t="s">
        <v>3143</v>
      </c>
    </row>
    <row r="3313" spans="1:5" ht="25.35" customHeight="1" thickTop="1" thickBot="1" x14ac:dyDescent="0.3">
      <c r="A3313" s="37" t="s">
        <v>2634</v>
      </c>
      <c r="B3313" s="13" t="s">
        <v>61</v>
      </c>
      <c r="C3313" s="13" t="s">
        <v>3143</v>
      </c>
      <c r="D3313" s="13" t="s">
        <v>3143</v>
      </c>
      <c r="E3313" s="13" t="s">
        <v>3143</v>
      </c>
    </row>
    <row r="3314" spans="1:5" ht="25.35" customHeight="1" thickTop="1" thickBot="1" x14ac:dyDescent="0.3">
      <c r="A3314" s="37" t="s">
        <v>2635</v>
      </c>
      <c r="B3314" s="13" t="s">
        <v>37</v>
      </c>
      <c r="C3314" s="13" t="s">
        <v>3143</v>
      </c>
      <c r="D3314" s="13" t="s">
        <v>3143</v>
      </c>
      <c r="E3314" s="13" t="s">
        <v>3143</v>
      </c>
    </row>
    <row r="3315" spans="1:5" ht="25.35" customHeight="1" thickTop="1" thickBot="1" x14ac:dyDescent="0.3">
      <c r="A3315" s="37" t="s">
        <v>3480</v>
      </c>
      <c r="B3315" s="13" t="s">
        <v>24</v>
      </c>
      <c r="C3315" s="13" t="s">
        <v>3143</v>
      </c>
      <c r="D3315" s="13" t="s">
        <v>3143</v>
      </c>
      <c r="E3315" s="13" t="s">
        <v>6</v>
      </c>
    </row>
    <row r="3316" spans="1:5" ht="25.35" customHeight="1" thickTop="1" thickBot="1" x14ac:dyDescent="0.3">
      <c r="A3316" s="37" t="s">
        <v>2636</v>
      </c>
      <c r="B3316" s="13" t="s">
        <v>47</v>
      </c>
      <c r="C3316" s="13" t="s">
        <v>3143</v>
      </c>
      <c r="D3316" s="13" t="s">
        <v>3143</v>
      </c>
      <c r="E3316" s="13" t="s">
        <v>3143</v>
      </c>
    </row>
    <row r="3317" spans="1:5" ht="25.35" customHeight="1" thickTop="1" thickBot="1" x14ac:dyDescent="0.3">
      <c r="A3317" s="37" t="s">
        <v>2637</v>
      </c>
      <c r="B3317" s="13" t="s">
        <v>37</v>
      </c>
      <c r="C3317" s="13" t="s">
        <v>3143</v>
      </c>
      <c r="D3317" s="13" t="s">
        <v>3143</v>
      </c>
      <c r="E3317" s="13" t="s">
        <v>3143</v>
      </c>
    </row>
    <row r="3318" spans="1:5" ht="25.35" customHeight="1" thickTop="1" thickBot="1" x14ac:dyDescent="0.3">
      <c r="A3318" s="37" t="s">
        <v>2638</v>
      </c>
      <c r="B3318" s="13" t="s">
        <v>24</v>
      </c>
      <c r="C3318" s="13" t="s">
        <v>3143</v>
      </c>
      <c r="D3318" s="13" t="s">
        <v>3143</v>
      </c>
      <c r="E3318" s="13" t="s">
        <v>3143</v>
      </c>
    </row>
    <row r="3319" spans="1:5" ht="25.35" customHeight="1" thickTop="1" thickBot="1" x14ac:dyDescent="0.3">
      <c r="A3319" s="37" t="s">
        <v>2639</v>
      </c>
      <c r="B3319" s="13" t="s">
        <v>47</v>
      </c>
      <c r="C3319" s="13" t="s">
        <v>3143</v>
      </c>
      <c r="D3319" s="13" t="s">
        <v>3143</v>
      </c>
      <c r="E3319" s="13" t="s">
        <v>3143</v>
      </c>
    </row>
    <row r="3320" spans="1:5" ht="25.35" customHeight="1" thickTop="1" thickBot="1" x14ac:dyDescent="0.3">
      <c r="A3320" s="37" t="s">
        <v>2640</v>
      </c>
      <c r="B3320" s="13" t="s">
        <v>24</v>
      </c>
      <c r="C3320" s="13" t="s">
        <v>3143</v>
      </c>
      <c r="D3320" s="13" t="s">
        <v>3143</v>
      </c>
      <c r="E3320" s="13" t="s">
        <v>3143</v>
      </c>
    </row>
    <row r="3321" spans="1:5" ht="25.35" customHeight="1" thickTop="1" thickBot="1" x14ac:dyDescent="0.3">
      <c r="A3321" s="37" t="s">
        <v>2641</v>
      </c>
      <c r="B3321" s="13" t="s">
        <v>24</v>
      </c>
      <c r="C3321" s="13" t="s">
        <v>3143</v>
      </c>
      <c r="D3321" s="13" t="s">
        <v>3143</v>
      </c>
      <c r="E3321" s="13" t="s">
        <v>3143</v>
      </c>
    </row>
    <row r="3322" spans="1:5" ht="25.35" customHeight="1" thickTop="1" thickBot="1" x14ac:dyDescent="0.3">
      <c r="A3322" s="37" t="s">
        <v>2642</v>
      </c>
      <c r="B3322" s="13" t="s">
        <v>37</v>
      </c>
      <c r="C3322" s="13" t="s">
        <v>3143</v>
      </c>
      <c r="D3322" s="13" t="s">
        <v>3143</v>
      </c>
      <c r="E3322" s="13" t="s">
        <v>3143</v>
      </c>
    </row>
    <row r="3323" spans="1:5" ht="25.35" customHeight="1" thickTop="1" thickBot="1" x14ac:dyDescent="0.3">
      <c r="A3323" s="37" t="s">
        <v>2643</v>
      </c>
      <c r="B3323" s="13" t="s">
        <v>37</v>
      </c>
      <c r="C3323" s="13" t="s">
        <v>3143</v>
      </c>
      <c r="D3323" s="13" t="s">
        <v>3143</v>
      </c>
      <c r="E3323" s="13" t="s">
        <v>3143</v>
      </c>
    </row>
    <row r="3324" spans="1:5" ht="25.35" customHeight="1" thickTop="1" thickBot="1" x14ac:dyDescent="0.3">
      <c r="A3324" s="37" t="s">
        <v>2644</v>
      </c>
      <c r="B3324" s="13" t="s">
        <v>24</v>
      </c>
      <c r="C3324" s="13" t="s">
        <v>3143</v>
      </c>
      <c r="D3324" s="13" t="s">
        <v>3143</v>
      </c>
      <c r="E3324" s="13" t="s">
        <v>3143</v>
      </c>
    </row>
    <row r="3325" spans="1:5" ht="25.35" customHeight="1" thickTop="1" thickBot="1" x14ac:dyDescent="0.3">
      <c r="A3325" s="37" t="s">
        <v>2645</v>
      </c>
      <c r="B3325" s="13" t="s">
        <v>61</v>
      </c>
      <c r="C3325" s="13" t="s">
        <v>3143</v>
      </c>
      <c r="D3325" s="13" t="s">
        <v>26</v>
      </c>
      <c r="E3325" s="13" t="s">
        <v>3143</v>
      </c>
    </row>
    <row r="3326" spans="1:5" ht="25.35" customHeight="1" thickTop="1" thickBot="1" x14ac:dyDescent="0.3">
      <c r="A3326" s="37" t="s">
        <v>2646</v>
      </c>
      <c r="B3326" s="13" t="s">
        <v>37</v>
      </c>
      <c r="C3326" s="13" t="s">
        <v>3143</v>
      </c>
      <c r="D3326" s="13" t="s">
        <v>3143</v>
      </c>
      <c r="E3326" s="13" t="s">
        <v>3143</v>
      </c>
    </row>
    <row r="3327" spans="1:5" ht="25.35" customHeight="1" thickTop="1" thickBot="1" x14ac:dyDescent="0.3">
      <c r="A3327" s="37" t="s">
        <v>2647</v>
      </c>
      <c r="B3327" s="13" t="s">
        <v>24</v>
      </c>
      <c r="C3327" s="13" t="s">
        <v>3143</v>
      </c>
      <c r="D3327" s="13" t="s">
        <v>3143</v>
      </c>
      <c r="E3327" s="13" t="s">
        <v>3143</v>
      </c>
    </row>
    <row r="3328" spans="1:5" ht="25.35" customHeight="1" thickTop="1" thickBot="1" x14ac:dyDescent="0.3">
      <c r="A3328" s="37" t="s">
        <v>2969</v>
      </c>
      <c r="B3328" s="13" t="s">
        <v>61</v>
      </c>
      <c r="C3328" s="13" t="s">
        <v>3143</v>
      </c>
      <c r="D3328" s="13" t="s">
        <v>26</v>
      </c>
      <c r="E3328" s="13" t="s">
        <v>3143</v>
      </c>
    </row>
    <row r="3329" spans="1:5" ht="25.35" customHeight="1" thickTop="1" thickBot="1" x14ac:dyDescent="0.3">
      <c r="A3329" s="37" t="s">
        <v>2648</v>
      </c>
      <c r="B3329" s="13" t="s">
        <v>37</v>
      </c>
      <c r="C3329" s="13" t="s">
        <v>3143</v>
      </c>
      <c r="D3329" s="13" t="s">
        <v>3143</v>
      </c>
      <c r="E3329" s="13" t="s">
        <v>3143</v>
      </c>
    </row>
    <row r="3330" spans="1:5" ht="25.35" customHeight="1" thickTop="1" thickBot="1" x14ac:dyDescent="0.3">
      <c r="A3330" s="37" t="s">
        <v>2649</v>
      </c>
      <c r="B3330" s="13" t="s">
        <v>47</v>
      </c>
      <c r="C3330" s="13" t="s">
        <v>3143</v>
      </c>
      <c r="D3330" s="13" t="s">
        <v>26</v>
      </c>
      <c r="E3330" s="13" t="s">
        <v>3143</v>
      </c>
    </row>
    <row r="3331" spans="1:5" ht="25.35" customHeight="1" thickTop="1" thickBot="1" x14ac:dyDescent="0.3">
      <c r="A3331" s="37" t="s">
        <v>2650</v>
      </c>
      <c r="B3331" s="13" t="s">
        <v>37</v>
      </c>
      <c r="C3331" s="13" t="s">
        <v>3143</v>
      </c>
      <c r="D3331" s="13" t="s">
        <v>3143</v>
      </c>
      <c r="E3331" s="13" t="s">
        <v>3143</v>
      </c>
    </row>
    <row r="3332" spans="1:5" ht="25.35" customHeight="1" thickTop="1" thickBot="1" x14ac:dyDescent="0.3">
      <c r="A3332" s="37" t="s">
        <v>2651</v>
      </c>
      <c r="B3332" s="13" t="s">
        <v>24</v>
      </c>
      <c r="C3332" s="13" t="s">
        <v>3143</v>
      </c>
      <c r="D3332" s="13" t="s">
        <v>3143</v>
      </c>
      <c r="E3332" s="13" t="s">
        <v>3143</v>
      </c>
    </row>
    <row r="3333" spans="1:5" ht="25.35" customHeight="1" thickTop="1" thickBot="1" x14ac:dyDescent="0.3">
      <c r="A3333" s="37" t="s">
        <v>2652</v>
      </c>
      <c r="B3333" s="13" t="s">
        <v>47</v>
      </c>
      <c r="C3333" s="13" t="s">
        <v>3143</v>
      </c>
      <c r="D3333" s="13" t="s">
        <v>3143</v>
      </c>
      <c r="E3333" s="13" t="s">
        <v>3143</v>
      </c>
    </row>
    <row r="3334" spans="1:5" ht="25.35" customHeight="1" thickTop="1" thickBot="1" x14ac:dyDescent="0.3">
      <c r="A3334" s="37" t="s">
        <v>3049</v>
      </c>
      <c r="B3334" s="13" t="s">
        <v>61</v>
      </c>
      <c r="C3334" s="13" t="s">
        <v>3143</v>
      </c>
      <c r="D3334" s="13" t="s">
        <v>3143</v>
      </c>
      <c r="E3334" s="13" t="s">
        <v>3143</v>
      </c>
    </row>
    <row r="3335" spans="1:5" ht="25.35" customHeight="1" thickTop="1" thickBot="1" x14ac:dyDescent="0.3">
      <c r="A3335" s="37" t="s">
        <v>2653</v>
      </c>
      <c r="B3335" s="13" t="s">
        <v>24</v>
      </c>
      <c r="C3335" s="13" t="s">
        <v>3143</v>
      </c>
      <c r="D3335" s="13" t="s">
        <v>3143</v>
      </c>
      <c r="E3335" s="13" t="s">
        <v>3143</v>
      </c>
    </row>
    <row r="3336" spans="1:5" ht="25.35" customHeight="1" thickTop="1" thickBot="1" x14ac:dyDescent="0.3">
      <c r="A3336" s="37" t="s">
        <v>2654</v>
      </c>
      <c r="B3336" s="13" t="s">
        <v>61</v>
      </c>
      <c r="C3336" s="13" t="s">
        <v>3143</v>
      </c>
      <c r="D3336" s="13" t="s">
        <v>3143</v>
      </c>
      <c r="E3336" s="13" t="s">
        <v>3143</v>
      </c>
    </row>
    <row r="3337" spans="1:5" ht="25.35" customHeight="1" thickTop="1" thickBot="1" x14ac:dyDescent="0.3">
      <c r="A3337" s="37" t="s">
        <v>2943</v>
      </c>
      <c r="B3337" s="13" t="s">
        <v>47</v>
      </c>
      <c r="C3337" s="13" t="s">
        <v>3143</v>
      </c>
      <c r="D3337" s="13" t="s">
        <v>3143</v>
      </c>
      <c r="E3337" s="13" t="s">
        <v>3143</v>
      </c>
    </row>
    <row r="3338" spans="1:5" ht="25.35" customHeight="1" thickTop="1" thickBot="1" x14ac:dyDescent="0.3">
      <c r="A3338" s="37" t="s">
        <v>2655</v>
      </c>
      <c r="B3338" s="13" t="s">
        <v>47</v>
      </c>
      <c r="C3338" s="13" t="s">
        <v>3143</v>
      </c>
      <c r="D3338" s="13" t="s">
        <v>3143</v>
      </c>
      <c r="E3338" s="13" t="s">
        <v>3143</v>
      </c>
    </row>
    <row r="3339" spans="1:5" ht="25.35" customHeight="1" thickTop="1" thickBot="1" x14ac:dyDescent="0.3">
      <c r="A3339" s="37" t="s">
        <v>2656</v>
      </c>
      <c r="B3339" s="13" t="s">
        <v>37</v>
      </c>
      <c r="C3339" s="13" t="s">
        <v>3143</v>
      </c>
      <c r="D3339" s="13" t="s">
        <v>3143</v>
      </c>
      <c r="E3339" s="13" t="s">
        <v>3143</v>
      </c>
    </row>
    <row r="3340" spans="1:5" ht="25.35" customHeight="1" thickTop="1" thickBot="1" x14ac:dyDescent="0.3">
      <c r="A3340" s="37" t="s">
        <v>3611</v>
      </c>
      <c r="B3340" s="13" t="s">
        <v>61</v>
      </c>
      <c r="C3340" s="13" t="s">
        <v>3143</v>
      </c>
      <c r="D3340" s="13" t="s">
        <v>3143</v>
      </c>
      <c r="E3340" s="13" t="s">
        <v>3143</v>
      </c>
    </row>
    <row r="3341" spans="1:5" ht="25.35" customHeight="1" thickTop="1" thickBot="1" x14ac:dyDescent="0.3">
      <c r="A3341" s="37" t="s">
        <v>2657</v>
      </c>
      <c r="B3341" s="13" t="s">
        <v>61</v>
      </c>
      <c r="C3341" s="13" t="s">
        <v>3143</v>
      </c>
      <c r="D3341" s="13" t="s">
        <v>3143</v>
      </c>
      <c r="E3341" s="13" t="s">
        <v>3143</v>
      </c>
    </row>
    <row r="3342" spans="1:5" ht="25.35" customHeight="1" thickTop="1" thickBot="1" x14ac:dyDescent="0.3">
      <c r="A3342" s="37" t="s">
        <v>2658</v>
      </c>
      <c r="B3342" s="13" t="s">
        <v>61</v>
      </c>
      <c r="C3342" s="13" t="s">
        <v>3143</v>
      </c>
      <c r="D3342" s="13" t="s">
        <v>3143</v>
      </c>
      <c r="E3342" s="13" t="s">
        <v>3143</v>
      </c>
    </row>
    <row r="3343" spans="1:5" ht="25.35" customHeight="1" thickTop="1" thickBot="1" x14ac:dyDescent="0.3">
      <c r="A3343" s="37" t="s">
        <v>2659</v>
      </c>
      <c r="B3343" s="13" t="s">
        <v>61</v>
      </c>
      <c r="C3343" s="13" t="s">
        <v>3143</v>
      </c>
      <c r="D3343" s="13" t="s">
        <v>26</v>
      </c>
      <c r="E3343" s="13" t="s">
        <v>3143</v>
      </c>
    </row>
    <row r="3344" spans="1:5" ht="25.35" customHeight="1" thickTop="1" thickBot="1" x14ac:dyDescent="0.3">
      <c r="A3344" s="37" t="s">
        <v>2660</v>
      </c>
      <c r="B3344" s="13" t="s">
        <v>24</v>
      </c>
      <c r="C3344" s="13" t="s">
        <v>3143</v>
      </c>
      <c r="D3344" s="13" t="s">
        <v>3143</v>
      </c>
      <c r="E3344" s="13" t="s">
        <v>3143</v>
      </c>
    </row>
    <row r="3345" spans="1:5" ht="25.35" customHeight="1" thickTop="1" thickBot="1" x14ac:dyDescent="0.3">
      <c r="A3345" s="37" t="s">
        <v>2661</v>
      </c>
      <c r="B3345" s="13" t="s">
        <v>24</v>
      </c>
      <c r="C3345" s="13" t="s">
        <v>3143</v>
      </c>
      <c r="D3345" s="13" t="s">
        <v>3143</v>
      </c>
      <c r="E3345" s="13" t="s">
        <v>3143</v>
      </c>
    </row>
    <row r="3346" spans="1:5" ht="25.35" customHeight="1" thickTop="1" thickBot="1" x14ac:dyDescent="0.3">
      <c r="A3346" s="37" t="s">
        <v>2662</v>
      </c>
      <c r="B3346" s="13" t="s">
        <v>24</v>
      </c>
      <c r="C3346" s="13" t="s">
        <v>3143</v>
      </c>
      <c r="D3346" s="13" t="s">
        <v>3143</v>
      </c>
      <c r="E3346" s="13" t="s">
        <v>3143</v>
      </c>
    </row>
    <row r="3347" spans="1:5" ht="25.35" customHeight="1" thickTop="1" thickBot="1" x14ac:dyDescent="0.3">
      <c r="A3347" s="37" t="s">
        <v>2663</v>
      </c>
      <c r="B3347" s="13" t="s">
        <v>37</v>
      </c>
      <c r="C3347" s="13" t="s">
        <v>3143</v>
      </c>
      <c r="D3347" s="13" t="s">
        <v>3143</v>
      </c>
      <c r="E3347" s="13" t="s">
        <v>3143</v>
      </c>
    </row>
    <row r="3348" spans="1:5" ht="25.35" customHeight="1" thickTop="1" thickBot="1" x14ac:dyDescent="0.3">
      <c r="A3348" s="37" t="s">
        <v>2664</v>
      </c>
      <c r="B3348" s="13" t="s">
        <v>37</v>
      </c>
      <c r="C3348" s="13" t="s">
        <v>3143</v>
      </c>
      <c r="D3348" s="13" t="s">
        <v>3143</v>
      </c>
      <c r="E3348" s="13" t="s">
        <v>3143</v>
      </c>
    </row>
    <row r="3349" spans="1:5" ht="25.35" customHeight="1" thickTop="1" thickBot="1" x14ac:dyDescent="0.3">
      <c r="A3349" s="37" t="s">
        <v>2665</v>
      </c>
      <c r="B3349" s="13" t="s">
        <v>24</v>
      </c>
      <c r="C3349" s="13" t="s">
        <v>3143</v>
      </c>
      <c r="D3349" s="13" t="s">
        <v>3143</v>
      </c>
      <c r="E3349" s="13" t="s">
        <v>3143</v>
      </c>
    </row>
    <row r="3350" spans="1:5" ht="25.35" customHeight="1" thickTop="1" thickBot="1" x14ac:dyDescent="0.3">
      <c r="A3350" s="37" t="s">
        <v>2666</v>
      </c>
      <c r="B3350" s="13" t="s">
        <v>24</v>
      </c>
      <c r="C3350" s="13" t="s">
        <v>3143</v>
      </c>
      <c r="D3350" s="13" t="s">
        <v>3143</v>
      </c>
      <c r="E3350" s="13" t="s">
        <v>3143</v>
      </c>
    </row>
    <row r="3351" spans="1:5" ht="25.35" customHeight="1" thickTop="1" thickBot="1" x14ac:dyDescent="0.3">
      <c r="A3351" s="37" t="s">
        <v>2667</v>
      </c>
      <c r="B3351" s="13" t="s">
        <v>37</v>
      </c>
      <c r="C3351" s="13" t="s">
        <v>3143</v>
      </c>
      <c r="D3351" s="13" t="s">
        <v>3143</v>
      </c>
      <c r="E3351" s="13" t="s">
        <v>3143</v>
      </c>
    </row>
    <row r="3352" spans="1:5" ht="25.35" customHeight="1" thickTop="1" thickBot="1" x14ac:dyDescent="0.3">
      <c r="A3352" s="37" t="s">
        <v>2668</v>
      </c>
      <c r="B3352" s="13" t="s">
        <v>24</v>
      </c>
      <c r="C3352" s="13" t="s">
        <v>3143</v>
      </c>
      <c r="D3352" s="13" t="s">
        <v>3143</v>
      </c>
      <c r="E3352" s="13" t="s">
        <v>3143</v>
      </c>
    </row>
    <row r="3353" spans="1:5" ht="25.35" customHeight="1" thickTop="1" thickBot="1" x14ac:dyDescent="0.3">
      <c r="A3353" s="37" t="s">
        <v>2669</v>
      </c>
      <c r="B3353" s="13" t="s">
        <v>24</v>
      </c>
      <c r="C3353" s="13" t="s">
        <v>3143</v>
      </c>
      <c r="D3353" s="13" t="s">
        <v>3143</v>
      </c>
      <c r="E3353" s="13" t="s">
        <v>3143</v>
      </c>
    </row>
    <row r="3354" spans="1:5" ht="25.35" customHeight="1" thickTop="1" thickBot="1" x14ac:dyDescent="0.3">
      <c r="A3354" s="37" t="s">
        <v>2670</v>
      </c>
      <c r="B3354" s="13" t="s">
        <v>37</v>
      </c>
      <c r="C3354" s="13" t="s">
        <v>3143</v>
      </c>
      <c r="D3354" s="13" t="s">
        <v>3143</v>
      </c>
      <c r="E3354" s="13" t="s">
        <v>3143</v>
      </c>
    </row>
    <row r="3355" spans="1:5" ht="25.35" customHeight="1" thickTop="1" thickBot="1" x14ac:dyDescent="0.3">
      <c r="A3355" s="37" t="s">
        <v>2671</v>
      </c>
      <c r="B3355" s="13" t="s">
        <v>24</v>
      </c>
      <c r="C3355" s="13" t="s">
        <v>3143</v>
      </c>
      <c r="D3355" s="13" t="s">
        <v>3143</v>
      </c>
      <c r="E3355" s="13" t="s">
        <v>3143</v>
      </c>
    </row>
    <row r="3356" spans="1:5" ht="25.35" customHeight="1" thickTop="1" thickBot="1" x14ac:dyDescent="0.3">
      <c r="A3356" s="37" t="s">
        <v>2672</v>
      </c>
      <c r="B3356" s="13" t="s">
        <v>37</v>
      </c>
      <c r="C3356" s="13" t="s">
        <v>3143</v>
      </c>
      <c r="D3356" s="13" t="s">
        <v>26</v>
      </c>
      <c r="E3356" s="13" t="s">
        <v>3143</v>
      </c>
    </row>
    <row r="3357" spans="1:5" ht="25.35" customHeight="1" thickTop="1" thickBot="1" x14ac:dyDescent="0.3">
      <c r="A3357" s="37" t="s">
        <v>2673</v>
      </c>
      <c r="B3357" s="13" t="s">
        <v>47</v>
      </c>
      <c r="C3357" s="13" t="s">
        <v>3143</v>
      </c>
      <c r="D3357" s="13" t="s">
        <v>26</v>
      </c>
      <c r="E3357" s="13" t="s">
        <v>3143</v>
      </c>
    </row>
    <row r="3358" spans="1:5" ht="25.35" customHeight="1" thickTop="1" thickBot="1" x14ac:dyDescent="0.3">
      <c r="A3358" s="37" t="s">
        <v>2674</v>
      </c>
      <c r="B3358" s="13" t="s">
        <v>24</v>
      </c>
      <c r="C3358" s="13" t="s">
        <v>3143</v>
      </c>
      <c r="D3358" s="13" t="s">
        <v>3143</v>
      </c>
      <c r="E3358" s="13" t="s">
        <v>3143</v>
      </c>
    </row>
    <row r="3359" spans="1:5" ht="25.35" customHeight="1" thickTop="1" thickBot="1" x14ac:dyDescent="0.3">
      <c r="A3359" s="37" t="s">
        <v>3674</v>
      </c>
      <c r="B3359" s="13" t="s">
        <v>37</v>
      </c>
      <c r="C3359" s="13" t="s">
        <v>3143</v>
      </c>
      <c r="D3359" s="13" t="s">
        <v>3143</v>
      </c>
      <c r="E3359" s="13" t="s">
        <v>3143</v>
      </c>
    </row>
    <row r="3360" spans="1:5" ht="25.35" customHeight="1" thickTop="1" thickBot="1" x14ac:dyDescent="0.3">
      <c r="A3360" s="37" t="s">
        <v>2675</v>
      </c>
      <c r="B3360" s="13" t="s">
        <v>29</v>
      </c>
      <c r="C3360" s="13" t="s">
        <v>3143</v>
      </c>
      <c r="D3360" s="13" t="s">
        <v>3143</v>
      </c>
      <c r="E3360" s="13" t="s">
        <v>3143</v>
      </c>
    </row>
    <row r="3361" spans="1:5" ht="25.35" customHeight="1" thickTop="1" thickBot="1" x14ac:dyDescent="0.3">
      <c r="A3361" s="37" t="s">
        <v>3011</v>
      </c>
      <c r="B3361" s="13" t="s">
        <v>37</v>
      </c>
      <c r="C3361" s="13" t="s">
        <v>3143</v>
      </c>
      <c r="D3361" s="13" t="s">
        <v>3143</v>
      </c>
      <c r="E3361" s="13" t="s">
        <v>3143</v>
      </c>
    </row>
    <row r="3362" spans="1:5" ht="25.35" customHeight="1" thickTop="1" thickBot="1" x14ac:dyDescent="0.3">
      <c r="A3362" s="37" t="s">
        <v>2676</v>
      </c>
      <c r="B3362" s="13" t="s">
        <v>37</v>
      </c>
      <c r="C3362" s="13" t="s">
        <v>3143</v>
      </c>
      <c r="D3362" s="13" t="s">
        <v>3143</v>
      </c>
      <c r="E3362" s="13" t="s">
        <v>3143</v>
      </c>
    </row>
    <row r="3363" spans="1:5" ht="25.35" customHeight="1" thickTop="1" thickBot="1" x14ac:dyDescent="0.3">
      <c r="A3363" s="37" t="s">
        <v>2677</v>
      </c>
      <c r="B3363" s="13" t="s">
        <v>37</v>
      </c>
      <c r="C3363" s="13" t="s">
        <v>3143</v>
      </c>
      <c r="D3363" s="13" t="s">
        <v>3143</v>
      </c>
      <c r="E3363" s="13" t="s">
        <v>3143</v>
      </c>
    </row>
    <row r="3364" spans="1:5" ht="25.35" customHeight="1" thickTop="1" thickBot="1" x14ac:dyDescent="0.3">
      <c r="A3364" s="37" t="s">
        <v>2678</v>
      </c>
      <c r="B3364" s="13" t="s">
        <v>37</v>
      </c>
      <c r="C3364" s="13" t="s">
        <v>3143</v>
      </c>
      <c r="D3364" s="13" t="s">
        <v>3143</v>
      </c>
      <c r="E3364" s="13" t="s">
        <v>3143</v>
      </c>
    </row>
    <row r="3365" spans="1:5" ht="25.35" customHeight="1" thickTop="1" thickBot="1" x14ac:dyDescent="0.3">
      <c r="A3365" s="37" t="s">
        <v>2679</v>
      </c>
      <c r="B3365" s="13" t="s">
        <v>37</v>
      </c>
      <c r="C3365" s="13" t="s">
        <v>3143</v>
      </c>
      <c r="D3365" s="13" t="s">
        <v>3143</v>
      </c>
      <c r="E3365" s="13" t="s">
        <v>3143</v>
      </c>
    </row>
    <row r="3366" spans="1:5" ht="25.35" customHeight="1" thickTop="1" thickBot="1" x14ac:dyDescent="0.3">
      <c r="A3366" s="37" t="s">
        <v>2680</v>
      </c>
      <c r="B3366" s="13" t="s">
        <v>37</v>
      </c>
      <c r="C3366" s="13" t="s">
        <v>3143</v>
      </c>
      <c r="D3366" s="13" t="s">
        <v>3143</v>
      </c>
      <c r="E3366" s="13" t="s">
        <v>3143</v>
      </c>
    </row>
    <row r="3367" spans="1:5" ht="25.35" customHeight="1" thickTop="1" thickBot="1" x14ac:dyDescent="0.3">
      <c r="A3367" s="37" t="s">
        <v>2681</v>
      </c>
      <c r="B3367" s="13" t="s">
        <v>37</v>
      </c>
      <c r="C3367" s="13" t="s">
        <v>3143</v>
      </c>
      <c r="D3367" s="13" t="s">
        <v>3143</v>
      </c>
      <c r="E3367" s="13" t="s">
        <v>3143</v>
      </c>
    </row>
    <row r="3368" spans="1:5" ht="25.35" customHeight="1" thickTop="1" thickBot="1" x14ac:dyDescent="0.3">
      <c r="A3368" s="37" t="s">
        <v>2682</v>
      </c>
      <c r="B3368" s="13" t="s">
        <v>37</v>
      </c>
      <c r="C3368" s="13" t="s">
        <v>3143</v>
      </c>
      <c r="D3368" s="13" t="s">
        <v>3143</v>
      </c>
      <c r="E3368" s="13" t="s">
        <v>3143</v>
      </c>
    </row>
    <row r="3369" spans="1:5" ht="25.35" customHeight="1" thickTop="1" thickBot="1" x14ac:dyDescent="0.3">
      <c r="A3369" s="37" t="s">
        <v>2683</v>
      </c>
      <c r="B3369" s="13" t="s">
        <v>37</v>
      </c>
      <c r="C3369" s="13" t="s">
        <v>3143</v>
      </c>
      <c r="D3369" s="13" t="s">
        <v>3143</v>
      </c>
      <c r="E3369" s="13" t="s">
        <v>3143</v>
      </c>
    </row>
    <row r="3370" spans="1:5" ht="25.35" customHeight="1" thickTop="1" thickBot="1" x14ac:dyDescent="0.3">
      <c r="A3370" s="37" t="s">
        <v>2684</v>
      </c>
      <c r="B3370" s="13" t="s">
        <v>37</v>
      </c>
      <c r="C3370" s="13" t="s">
        <v>3143</v>
      </c>
      <c r="D3370" s="13" t="s">
        <v>3143</v>
      </c>
      <c r="E3370" s="13" t="s">
        <v>3143</v>
      </c>
    </row>
    <row r="3371" spans="1:5" ht="25.35" customHeight="1" thickTop="1" thickBot="1" x14ac:dyDescent="0.3">
      <c r="A3371" s="37" t="s">
        <v>2685</v>
      </c>
      <c r="B3371" s="13" t="s">
        <v>37</v>
      </c>
      <c r="C3371" s="13" t="s">
        <v>5</v>
      </c>
      <c r="D3371" s="13" t="s">
        <v>3143</v>
      </c>
      <c r="E3371" s="13" t="s">
        <v>3143</v>
      </c>
    </row>
    <row r="3372" spans="1:5" ht="25.35" customHeight="1" thickTop="1" thickBot="1" x14ac:dyDescent="0.3">
      <c r="A3372" s="37" t="s">
        <v>2686</v>
      </c>
      <c r="B3372" s="13" t="s">
        <v>37</v>
      </c>
      <c r="C3372" s="13" t="s">
        <v>3143</v>
      </c>
      <c r="D3372" s="13" t="s">
        <v>3143</v>
      </c>
      <c r="E3372" s="13" t="s">
        <v>3143</v>
      </c>
    </row>
    <row r="3373" spans="1:5" ht="25.35" customHeight="1" thickTop="1" thickBot="1" x14ac:dyDescent="0.3">
      <c r="A3373" s="37" t="s">
        <v>2687</v>
      </c>
      <c r="B3373" s="13" t="s">
        <v>37</v>
      </c>
      <c r="C3373" s="13" t="s">
        <v>3143</v>
      </c>
      <c r="D3373" s="13" t="s">
        <v>3143</v>
      </c>
      <c r="E3373" s="13" t="s">
        <v>3143</v>
      </c>
    </row>
    <row r="3374" spans="1:5" ht="25.35" customHeight="1" thickTop="1" thickBot="1" x14ac:dyDescent="0.3">
      <c r="A3374" s="37" t="s">
        <v>2688</v>
      </c>
      <c r="B3374" s="13" t="s">
        <v>37</v>
      </c>
      <c r="C3374" s="13" t="s">
        <v>3143</v>
      </c>
      <c r="D3374" s="13" t="s">
        <v>3143</v>
      </c>
      <c r="E3374" s="13" t="s">
        <v>3143</v>
      </c>
    </row>
    <row r="3375" spans="1:5" ht="25.35" customHeight="1" thickTop="1" thickBot="1" x14ac:dyDescent="0.3">
      <c r="A3375" s="37" t="s">
        <v>2689</v>
      </c>
      <c r="B3375" s="13" t="s">
        <v>37</v>
      </c>
      <c r="C3375" s="13" t="s">
        <v>3143</v>
      </c>
      <c r="D3375" s="13" t="s">
        <v>3143</v>
      </c>
      <c r="E3375" s="13" t="s">
        <v>3143</v>
      </c>
    </row>
    <row r="3376" spans="1:5" ht="25.35" customHeight="1" thickTop="1" thickBot="1" x14ac:dyDescent="0.3">
      <c r="A3376" s="37" t="s">
        <v>2690</v>
      </c>
      <c r="B3376" s="13" t="s">
        <v>37</v>
      </c>
      <c r="C3376" s="13" t="s">
        <v>3143</v>
      </c>
      <c r="D3376" s="13" t="s">
        <v>3143</v>
      </c>
      <c r="E3376" s="13" t="s">
        <v>3143</v>
      </c>
    </row>
    <row r="3377" spans="1:5" ht="25.35" customHeight="1" thickTop="1" thickBot="1" x14ac:dyDescent="0.3">
      <c r="A3377" s="37" t="s">
        <v>2691</v>
      </c>
      <c r="B3377" s="13" t="s">
        <v>37</v>
      </c>
      <c r="C3377" s="13" t="s">
        <v>3143</v>
      </c>
      <c r="D3377" s="13" t="s">
        <v>3143</v>
      </c>
      <c r="E3377" s="13" t="s">
        <v>3143</v>
      </c>
    </row>
    <row r="3378" spans="1:5" ht="25.35" customHeight="1" thickTop="1" thickBot="1" x14ac:dyDescent="0.3">
      <c r="A3378" s="37" t="s">
        <v>2692</v>
      </c>
      <c r="B3378" s="13" t="s">
        <v>37</v>
      </c>
      <c r="C3378" s="13" t="s">
        <v>3143</v>
      </c>
      <c r="D3378" s="13" t="s">
        <v>3143</v>
      </c>
      <c r="E3378" s="13" t="s">
        <v>3143</v>
      </c>
    </row>
    <row r="3379" spans="1:5" ht="25.35" customHeight="1" thickTop="1" thickBot="1" x14ac:dyDescent="0.3">
      <c r="A3379" s="37" t="s">
        <v>2693</v>
      </c>
      <c r="B3379" s="13" t="s">
        <v>37</v>
      </c>
      <c r="C3379" s="13" t="s">
        <v>3143</v>
      </c>
      <c r="D3379" s="13" t="s">
        <v>3143</v>
      </c>
      <c r="E3379" s="13" t="s">
        <v>3143</v>
      </c>
    </row>
    <row r="3380" spans="1:5" ht="25.35" customHeight="1" thickTop="1" thickBot="1" x14ac:dyDescent="0.3">
      <c r="A3380" s="37" t="s">
        <v>2694</v>
      </c>
      <c r="B3380" s="13" t="s">
        <v>37</v>
      </c>
      <c r="C3380" s="13" t="s">
        <v>3143</v>
      </c>
      <c r="D3380" s="13" t="s">
        <v>3143</v>
      </c>
      <c r="E3380" s="13" t="s">
        <v>3143</v>
      </c>
    </row>
    <row r="3381" spans="1:5" ht="25.35" customHeight="1" thickTop="1" thickBot="1" x14ac:dyDescent="0.3">
      <c r="A3381" s="37" t="s">
        <v>2695</v>
      </c>
      <c r="B3381" s="13" t="s">
        <v>37</v>
      </c>
      <c r="C3381" s="13" t="s">
        <v>3143</v>
      </c>
      <c r="D3381" s="13" t="s">
        <v>3143</v>
      </c>
      <c r="E3381" s="13" t="s">
        <v>3143</v>
      </c>
    </row>
    <row r="3382" spans="1:5" ht="25.35" customHeight="1" thickTop="1" thickBot="1" x14ac:dyDescent="0.3">
      <c r="A3382" s="37" t="s">
        <v>2696</v>
      </c>
      <c r="B3382" s="13" t="s">
        <v>29</v>
      </c>
      <c r="C3382" s="13" t="s">
        <v>3143</v>
      </c>
      <c r="D3382" s="13" t="s">
        <v>3143</v>
      </c>
      <c r="E3382" s="13" t="s">
        <v>3143</v>
      </c>
    </row>
    <row r="3383" spans="1:5" ht="25.35" customHeight="1" thickTop="1" thickBot="1" x14ac:dyDescent="0.3">
      <c r="A3383" s="37" t="s">
        <v>2697</v>
      </c>
      <c r="B3383" s="13" t="s">
        <v>37</v>
      </c>
      <c r="C3383" s="13" t="s">
        <v>3143</v>
      </c>
      <c r="D3383" s="13" t="s">
        <v>3143</v>
      </c>
      <c r="E3383" s="13" t="s">
        <v>3143</v>
      </c>
    </row>
    <row r="3384" spans="1:5" ht="25.35" customHeight="1" thickTop="1" thickBot="1" x14ac:dyDescent="0.3">
      <c r="A3384" s="37" t="s">
        <v>2698</v>
      </c>
      <c r="B3384" s="13" t="s">
        <v>37</v>
      </c>
      <c r="C3384" s="13" t="s">
        <v>3143</v>
      </c>
      <c r="D3384" s="13" t="s">
        <v>3143</v>
      </c>
      <c r="E3384" s="13" t="s">
        <v>3143</v>
      </c>
    </row>
    <row r="3385" spans="1:5" ht="25.35" customHeight="1" thickTop="1" thickBot="1" x14ac:dyDescent="0.3">
      <c r="A3385" s="37" t="s">
        <v>2699</v>
      </c>
      <c r="B3385" s="13" t="s">
        <v>61</v>
      </c>
      <c r="C3385" s="13" t="s">
        <v>5</v>
      </c>
      <c r="D3385" s="13" t="s">
        <v>26</v>
      </c>
      <c r="E3385" s="13" t="s">
        <v>3143</v>
      </c>
    </row>
    <row r="3386" spans="1:5" ht="25.35" customHeight="1" thickTop="1" thickBot="1" x14ac:dyDescent="0.3">
      <c r="A3386" s="37" t="s">
        <v>2700</v>
      </c>
      <c r="B3386" s="13" t="s">
        <v>61</v>
      </c>
      <c r="C3386" s="13" t="s">
        <v>3143</v>
      </c>
      <c r="D3386" s="13" t="s">
        <v>26</v>
      </c>
      <c r="E3386" s="13" t="s">
        <v>3143</v>
      </c>
    </row>
    <row r="3387" spans="1:5" ht="25.35" customHeight="1" thickTop="1" thickBot="1" x14ac:dyDescent="0.3">
      <c r="A3387" s="37" t="s">
        <v>2701</v>
      </c>
      <c r="B3387" s="13" t="s">
        <v>37</v>
      </c>
      <c r="C3387" s="13" t="s">
        <v>3143</v>
      </c>
      <c r="D3387" s="13" t="s">
        <v>3143</v>
      </c>
      <c r="E3387" s="13" t="s">
        <v>3143</v>
      </c>
    </row>
    <row r="3388" spans="1:5" ht="25.35" customHeight="1" thickTop="1" thickBot="1" x14ac:dyDescent="0.3">
      <c r="A3388" s="37" t="s">
        <v>2702</v>
      </c>
      <c r="B3388" s="13" t="s">
        <v>37</v>
      </c>
      <c r="C3388" s="13" t="s">
        <v>3143</v>
      </c>
      <c r="D3388" s="13" t="s">
        <v>3143</v>
      </c>
      <c r="E3388" s="13" t="s">
        <v>3143</v>
      </c>
    </row>
    <row r="3389" spans="1:5" ht="25.35" customHeight="1" thickTop="1" thickBot="1" x14ac:dyDescent="0.3">
      <c r="A3389" s="37" t="s">
        <v>2703</v>
      </c>
      <c r="B3389" s="13" t="s">
        <v>61</v>
      </c>
      <c r="C3389" s="13" t="s">
        <v>3143</v>
      </c>
      <c r="D3389" s="13" t="s">
        <v>3143</v>
      </c>
      <c r="E3389" s="13" t="s">
        <v>3143</v>
      </c>
    </row>
    <row r="3390" spans="1:5" ht="25.35" customHeight="1" thickTop="1" thickBot="1" x14ac:dyDescent="0.3">
      <c r="A3390" s="37" t="s">
        <v>3519</v>
      </c>
      <c r="B3390" s="13" t="s">
        <v>24</v>
      </c>
      <c r="C3390" s="13" t="s">
        <v>3143</v>
      </c>
      <c r="D3390" s="13" t="s">
        <v>3143</v>
      </c>
      <c r="E3390" s="13" t="s">
        <v>6</v>
      </c>
    </row>
    <row r="3391" spans="1:5" ht="25.35" customHeight="1" thickTop="1" thickBot="1" x14ac:dyDescent="0.3">
      <c r="A3391" s="37" t="s">
        <v>3167</v>
      </c>
      <c r="B3391" s="13" t="s">
        <v>24</v>
      </c>
      <c r="C3391" s="13" t="s">
        <v>3143</v>
      </c>
      <c r="D3391" s="13" t="s">
        <v>3143</v>
      </c>
      <c r="E3391" s="13" t="s">
        <v>3143</v>
      </c>
    </row>
    <row r="3392" spans="1:5" ht="25.35" customHeight="1" thickTop="1" thickBot="1" x14ac:dyDescent="0.3">
      <c r="A3392" s="37" t="s">
        <v>3173</v>
      </c>
      <c r="B3392" s="13" t="s">
        <v>24</v>
      </c>
      <c r="C3392" s="13" t="s">
        <v>3143</v>
      </c>
      <c r="D3392" s="13" t="s">
        <v>3143</v>
      </c>
      <c r="E3392" s="13" t="s">
        <v>3143</v>
      </c>
    </row>
    <row r="3393" spans="1:5" ht="25.35" customHeight="1" thickTop="1" thickBot="1" x14ac:dyDescent="0.3">
      <c r="A3393" s="37" t="s">
        <v>2704</v>
      </c>
      <c r="B3393" s="13" t="s">
        <v>37</v>
      </c>
      <c r="C3393" s="13" t="s">
        <v>3143</v>
      </c>
      <c r="D3393" s="13" t="s">
        <v>3143</v>
      </c>
      <c r="E3393" s="13" t="s">
        <v>3143</v>
      </c>
    </row>
    <row r="3394" spans="1:5" ht="25.35" customHeight="1" thickTop="1" thickBot="1" x14ac:dyDescent="0.3">
      <c r="A3394" s="37" t="s">
        <v>2705</v>
      </c>
      <c r="B3394" s="13" t="s">
        <v>24</v>
      </c>
      <c r="C3394" s="13" t="s">
        <v>3143</v>
      </c>
      <c r="D3394" s="13" t="s">
        <v>3143</v>
      </c>
      <c r="E3394" s="13" t="s">
        <v>3143</v>
      </c>
    </row>
    <row r="3395" spans="1:5" ht="25.35" customHeight="1" thickTop="1" thickBot="1" x14ac:dyDescent="0.3">
      <c r="A3395" s="37" t="s">
        <v>3481</v>
      </c>
      <c r="B3395" s="13" t="s">
        <v>24</v>
      </c>
      <c r="C3395" s="13" t="s">
        <v>5</v>
      </c>
      <c r="D3395" s="13" t="s">
        <v>3143</v>
      </c>
      <c r="E3395" s="13" t="s">
        <v>6</v>
      </c>
    </row>
    <row r="3396" spans="1:5" ht="25.35" customHeight="1" thickTop="1" thickBot="1" x14ac:dyDescent="0.3">
      <c r="A3396" s="37" t="s">
        <v>2706</v>
      </c>
      <c r="B3396" s="13" t="s">
        <v>47</v>
      </c>
      <c r="C3396" s="13" t="s">
        <v>3143</v>
      </c>
      <c r="D3396" s="13" t="s">
        <v>3143</v>
      </c>
      <c r="E3396" s="13" t="s">
        <v>3143</v>
      </c>
    </row>
    <row r="3397" spans="1:5" ht="25.35" customHeight="1" thickTop="1" thickBot="1" x14ac:dyDescent="0.3">
      <c r="A3397" s="37" t="s">
        <v>2707</v>
      </c>
      <c r="B3397" s="13" t="s">
        <v>37</v>
      </c>
      <c r="C3397" s="13" t="s">
        <v>3143</v>
      </c>
      <c r="D3397" s="13" t="s">
        <v>3143</v>
      </c>
      <c r="E3397" s="13" t="s">
        <v>3143</v>
      </c>
    </row>
    <row r="3398" spans="1:5" ht="25.35" customHeight="1" thickTop="1" thickBot="1" x14ac:dyDescent="0.3">
      <c r="A3398" s="37" t="s">
        <v>2708</v>
      </c>
      <c r="B3398" s="13" t="s">
        <v>29</v>
      </c>
      <c r="C3398" s="13" t="s">
        <v>3143</v>
      </c>
      <c r="D3398" s="13" t="s">
        <v>3143</v>
      </c>
      <c r="E3398" s="13" t="s">
        <v>3143</v>
      </c>
    </row>
    <row r="3399" spans="1:5" ht="25.35" customHeight="1" thickTop="1" thickBot="1" x14ac:dyDescent="0.3">
      <c r="A3399" s="37" t="s">
        <v>2709</v>
      </c>
      <c r="B3399" s="13" t="s">
        <v>37</v>
      </c>
      <c r="C3399" s="13" t="s">
        <v>3143</v>
      </c>
      <c r="D3399" s="13" t="s">
        <v>3143</v>
      </c>
      <c r="E3399" s="13" t="s">
        <v>3143</v>
      </c>
    </row>
    <row r="3400" spans="1:5" ht="25.35" customHeight="1" thickTop="1" thickBot="1" x14ac:dyDescent="0.3">
      <c r="A3400" s="37" t="s">
        <v>3667</v>
      </c>
      <c r="B3400" s="13" t="s">
        <v>29</v>
      </c>
      <c r="C3400" s="13" t="s">
        <v>3143</v>
      </c>
      <c r="D3400" s="13" t="s">
        <v>3143</v>
      </c>
      <c r="E3400" s="13" t="s">
        <v>3143</v>
      </c>
    </row>
    <row r="3401" spans="1:5" ht="25.35" customHeight="1" thickTop="1" thickBot="1" x14ac:dyDescent="0.3">
      <c r="A3401" s="37" t="s">
        <v>2710</v>
      </c>
      <c r="B3401" s="13" t="s">
        <v>24</v>
      </c>
      <c r="C3401" s="13" t="s">
        <v>3143</v>
      </c>
      <c r="D3401" s="13" t="s">
        <v>3143</v>
      </c>
      <c r="E3401" s="13" t="s">
        <v>3143</v>
      </c>
    </row>
    <row r="3402" spans="1:5" ht="25.35" customHeight="1" thickTop="1" thickBot="1" x14ac:dyDescent="0.3">
      <c r="A3402" s="37" t="s">
        <v>3106</v>
      </c>
      <c r="B3402" s="13" t="s">
        <v>61</v>
      </c>
      <c r="C3402" s="13" t="s">
        <v>3143</v>
      </c>
      <c r="D3402" s="13" t="s">
        <v>3143</v>
      </c>
      <c r="E3402" s="13" t="s">
        <v>3143</v>
      </c>
    </row>
    <row r="3403" spans="1:5" ht="25.35" customHeight="1" thickTop="1" thickBot="1" x14ac:dyDescent="0.3">
      <c r="A3403" s="37" t="s">
        <v>2711</v>
      </c>
      <c r="B3403" s="13" t="s">
        <v>24</v>
      </c>
      <c r="C3403" s="13" t="s">
        <v>3143</v>
      </c>
      <c r="D3403" s="13" t="s">
        <v>26</v>
      </c>
      <c r="E3403" s="13" t="s">
        <v>3143</v>
      </c>
    </row>
    <row r="3404" spans="1:5" ht="25.35" customHeight="1" thickTop="1" thickBot="1" x14ac:dyDescent="0.3">
      <c r="A3404" s="37" t="s">
        <v>3242</v>
      </c>
      <c r="B3404" s="13" t="s">
        <v>24</v>
      </c>
      <c r="C3404" s="13" t="s">
        <v>3143</v>
      </c>
      <c r="D3404" s="13" t="s">
        <v>3143</v>
      </c>
      <c r="E3404" s="13" t="s">
        <v>3143</v>
      </c>
    </row>
    <row r="3405" spans="1:5" ht="25.35" customHeight="1" thickTop="1" thickBot="1" x14ac:dyDescent="0.3">
      <c r="A3405" s="37" t="s">
        <v>2712</v>
      </c>
      <c r="B3405" s="13" t="s">
        <v>24</v>
      </c>
      <c r="C3405" s="13" t="s">
        <v>3143</v>
      </c>
      <c r="D3405" s="13" t="s">
        <v>3143</v>
      </c>
      <c r="E3405" s="13" t="s">
        <v>3143</v>
      </c>
    </row>
    <row r="3406" spans="1:5" ht="25.35" customHeight="1" thickTop="1" thickBot="1" x14ac:dyDescent="0.3">
      <c r="A3406" s="37" t="s">
        <v>2713</v>
      </c>
      <c r="B3406" s="13" t="s">
        <v>47</v>
      </c>
      <c r="C3406" s="13" t="s">
        <v>3143</v>
      </c>
      <c r="D3406" s="13" t="s">
        <v>26</v>
      </c>
      <c r="E3406" s="13" t="s">
        <v>3143</v>
      </c>
    </row>
    <row r="3407" spans="1:5" ht="25.35" customHeight="1" thickTop="1" thickBot="1" x14ac:dyDescent="0.3">
      <c r="A3407" s="37" t="s">
        <v>2714</v>
      </c>
      <c r="B3407" s="13" t="s">
        <v>24</v>
      </c>
      <c r="C3407" s="13" t="s">
        <v>3143</v>
      </c>
      <c r="D3407" s="13" t="s">
        <v>3143</v>
      </c>
      <c r="E3407" s="13" t="s">
        <v>3143</v>
      </c>
    </row>
    <row r="3408" spans="1:5" ht="25.35" customHeight="1" thickTop="1" thickBot="1" x14ac:dyDescent="0.3">
      <c r="A3408" s="37" t="s">
        <v>2715</v>
      </c>
      <c r="B3408" s="13" t="s">
        <v>37</v>
      </c>
      <c r="C3408" s="13" t="s">
        <v>3143</v>
      </c>
      <c r="D3408" s="13" t="s">
        <v>3143</v>
      </c>
      <c r="E3408" s="13" t="s">
        <v>3143</v>
      </c>
    </row>
    <row r="3409" spans="1:5" ht="25.35" customHeight="1" thickTop="1" thickBot="1" x14ac:dyDescent="0.3">
      <c r="A3409" s="37" t="s">
        <v>2983</v>
      </c>
      <c r="B3409" s="13" t="s">
        <v>24</v>
      </c>
      <c r="C3409" s="13" t="s">
        <v>3143</v>
      </c>
      <c r="D3409" s="13" t="s">
        <v>3143</v>
      </c>
      <c r="E3409" s="13" t="s">
        <v>3143</v>
      </c>
    </row>
    <row r="3410" spans="1:5" ht="25.35" customHeight="1" thickTop="1" thickBot="1" x14ac:dyDescent="0.3">
      <c r="A3410" s="37" t="s">
        <v>2716</v>
      </c>
      <c r="B3410" s="13" t="s">
        <v>24</v>
      </c>
      <c r="C3410" s="13" t="s">
        <v>3143</v>
      </c>
      <c r="D3410" s="13" t="s">
        <v>26</v>
      </c>
      <c r="E3410" s="13" t="s">
        <v>3143</v>
      </c>
    </row>
    <row r="3411" spans="1:5" ht="25.35" customHeight="1" thickTop="1" thickBot="1" x14ac:dyDescent="0.3">
      <c r="A3411" s="37" t="s">
        <v>2717</v>
      </c>
      <c r="B3411" s="13" t="s">
        <v>47</v>
      </c>
      <c r="C3411" s="13" t="s">
        <v>3143</v>
      </c>
      <c r="D3411" s="13" t="s">
        <v>3143</v>
      </c>
      <c r="E3411" s="13" t="s">
        <v>3143</v>
      </c>
    </row>
    <row r="3412" spans="1:5" ht="25.35" customHeight="1" thickTop="1" thickBot="1" x14ac:dyDescent="0.3">
      <c r="A3412" s="37" t="s">
        <v>2718</v>
      </c>
      <c r="B3412" s="13" t="s">
        <v>61</v>
      </c>
      <c r="C3412" s="13" t="s">
        <v>3143</v>
      </c>
      <c r="D3412" s="13" t="s">
        <v>3143</v>
      </c>
      <c r="E3412" s="13" t="s">
        <v>3143</v>
      </c>
    </row>
    <row r="3413" spans="1:5" ht="25.35" customHeight="1" thickTop="1" thickBot="1" x14ac:dyDescent="0.3">
      <c r="A3413" s="37" t="s">
        <v>2719</v>
      </c>
      <c r="B3413" s="13" t="s">
        <v>24</v>
      </c>
      <c r="C3413" s="13" t="s">
        <v>3143</v>
      </c>
      <c r="D3413" s="13" t="s">
        <v>3143</v>
      </c>
      <c r="E3413" s="13" t="s">
        <v>3143</v>
      </c>
    </row>
    <row r="3414" spans="1:5" ht="25.35" customHeight="1" thickTop="1" thickBot="1" x14ac:dyDescent="0.3">
      <c r="A3414" s="37" t="s">
        <v>3675</v>
      </c>
      <c r="B3414" s="13" t="s">
        <v>37</v>
      </c>
      <c r="C3414" s="13" t="s">
        <v>3143</v>
      </c>
      <c r="D3414" s="13" t="s">
        <v>3143</v>
      </c>
      <c r="E3414" s="13" t="s">
        <v>3143</v>
      </c>
    </row>
    <row r="3415" spans="1:5" ht="25.35" customHeight="1" thickTop="1" thickBot="1" x14ac:dyDescent="0.3">
      <c r="A3415" s="37"/>
      <c r="B3415" s="13"/>
      <c r="C3415" s="13"/>
      <c r="D3415" s="13"/>
      <c r="E3415" s="13"/>
    </row>
    <row r="3416" spans="1:5" ht="25.35" customHeight="1" thickTop="1" thickBot="1" x14ac:dyDescent="0.3">
      <c r="A3416" s="37" t="s">
        <v>2720</v>
      </c>
      <c r="B3416" s="13" t="s">
        <v>37</v>
      </c>
      <c r="C3416" s="13" t="s">
        <v>3143</v>
      </c>
      <c r="D3416" s="13" t="s">
        <v>3143</v>
      </c>
      <c r="E3416" s="13" t="s">
        <v>3143</v>
      </c>
    </row>
    <row r="3417" spans="1:5" ht="25.35" customHeight="1" thickTop="1" thickBot="1" x14ac:dyDescent="0.3">
      <c r="A3417" s="37" t="s">
        <v>2721</v>
      </c>
      <c r="B3417" s="13" t="s">
        <v>37</v>
      </c>
      <c r="C3417" s="13" t="s">
        <v>3143</v>
      </c>
      <c r="D3417" s="13" t="s">
        <v>3143</v>
      </c>
      <c r="E3417" s="13" t="s">
        <v>3143</v>
      </c>
    </row>
    <row r="3418" spans="1:5" ht="25.35" customHeight="1" thickTop="1" thickBot="1" x14ac:dyDescent="0.3">
      <c r="A3418" s="37" t="s">
        <v>2722</v>
      </c>
      <c r="B3418" s="13" t="s">
        <v>47</v>
      </c>
      <c r="C3418" s="13" t="s">
        <v>3143</v>
      </c>
      <c r="D3418" s="13" t="s">
        <v>3143</v>
      </c>
      <c r="E3418" s="13" t="s">
        <v>3143</v>
      </c>
    </row>
    <row r="3419" spans="1:5" ht="25.35" customHeight="1" thickTop="1" thickBot="1" x14ac:dyDescent="0.3">
      <c r="A3419" s="37" t="s">
        <v>3482</v>
      </c>
      <c r="B3419" s="13" t="s">
        <v>47</v>
      </c>
      <c r="C3419" s="13" t="s">
        <v>3143</v>
      </c>
      <c r="D3419" s="13" t="s">
        <v>26</v>
      </c>
      <c r="E3419" s="13" t="s">
        <v>6</v>
      </c>
    </row>
    <row r="3420" spans="1:5" ht="25.35" customHeight="1" thickTop="1" thickBot="1" x14ac:dyDescent="0.3">
      <c r="A3420" s="37" t="s">
        <v>2723</v>
      </c>
      <c r="B3420" s="13" t="s">
        <v>24</v>
      </c>
      <c r="C3420" s="13" t="s">
        <v>3143</v>
      </c>
      <c r="D3420" s="13" t="s">
        <v>3143</v>
      </c>
      <c r="E3420" s="13" t="s">
        <v>3143</v>
      </c>
    </row>
    <row r="3421" spans="1:5" ht="25.35" customHeight="1" thickTop="1" thickBot="1" x14ac:dyDescent="0.3">
      <c r="A3421" s="37"/>
      <c r="B3421" s="13"/>
      <c r="C3421" s="13"/>
      <c r="D3421" s="13"/>
      <c r="E3421" s="13"/>
    </row>
    <row r="3422" spans="1:5" ht="25.35" customHeight="1" thickTop="1" thickBot="1" x14ac:dyDescent="0.3">
      <c r="A3422" s="37" t="s">
        <v>2724</v>
      </c>
      <c r="B3422" s="13" t="s">
        <v>29</v>
      </c>
      <c r="C3422" s="13" t="s">
        <v>3143</v>
      </c>
      <c r="D3422" s="13" t="s">
        <v>3143</v>
      </c>
      <c r="E3422" s="13" t="s">
        <v>3143</v>
      </c>
    </row>
    <row r="3423" spans="1:5" ht="25.35" customHeight="1" thickTop="1" thickBot="1" x14ac:dyDescent="0.3">
      <c r="A3423" s="37" t="s">
        <v>2725</v>
      </c>
      <c r="B3423" s="13" t="s">
        <v>37</v>
      </c>
      <c r="C3423" s="13" t="s">
        <v>3143</v>
      </c>
      <c r="D3423" s="13" t="s">
        <v>3143</v>
      </c>
      <c r="E3423" s="13" t="s">
        <v>3143</v>
      </c>
    </row>
    <row r="3424" spans="1:5" ht="25.35" customHeight="1" thickTop="1" thickBot="1" x14ac:dyDescent="0.3">
      <c r="A3424" s="37" t="s">
        <v>2726</v>
      </c>
      <c r="B3424" s="13" t="s">
        <v>24</v>
      </c>
      <c r="C3424" s="13" t="s">
        <v>3143</v>
      </c>
      <c r="D3424" s="13" t="s">
        <v>26</v>
      </c>
      <c r="E3424" s="13" t="s">
        <v>3143</v>
      </c>
    </row>
    <row r="3425" spans="1:5" ht="25.35" customHeight="1" thickTop="1" thickBot="1" x14ac:dyDescent="0.3">
      <c r="A3425" s="37" t="s">
        <v>2907</v>
      </c>
      <c r="B3425" s="13" t="s">
        <v>24</v>
      </c>
      <c r="C3425" s="13" t="s">
        <v>3143</v>
      </c>
      <c r="D3425" s="13" t="s">
        <v>3143</v>
      </c>
      <c r="E3425" s="13" t="s">
        <v>3143</v>
      </c>
    </row>
    <row r="3426" spans="1:5" ht="25.35" customHeight="1" thickTop="1" thickBot="1" x14ac:dyDescent="0.3">
      <c r="A3426" s="37" t="s">
        <v>2727</v>
      </c>
      <c r="B3426" s="13" t="s">
        <v>37</v>
      </c>
      <c r="C3426" s="13" t="s">
        <v>3143</v>
      </c>
      <c r="D3426" s="13" t="s">
        <v>26</v>
      </c>
      <c r="E3426" s="13" t="s">
        <v>3143</v>
      </c>
    </row>
    <row r="3427" spans="1:5" ht="25.35" customHeight="1" thickTop="1" thickBot="1" x14ac:dyDescent="0.3">
      <c r="A3427" s="37" t="s">
        <v>2728</v>
      </c>
      <c r="B3427" s="13" t="s">
        <v>24</v>
      </c>
      <c r="C3427" s="13" t="s">
        <v>3143</v>
      </c>
      <c r="D3427" s="13" t="s">
        <v>3143</v>
      </c>
      <c r="E3427" s="13" t="s">
        <v>3143</v>
      </c>
    </row>
    <row r="3428" spans="1:5" ht="25.35" customHeight="1" thickTop="1" thickBot="1" x14ac:dyDescent="0.3">
      <c r="A3428" s="37" t="s">
        <v>2729</v>
      </c>
      <c r="B3428" s="13" t="s">
        <v>24</v>
      </c>
      <c r="C3428" s="13" t="s">
        <v>3143</v>
      </c>
      <c r="D3428" s="13" t="s">
        <v>3143</v>
      </c>
      <c r="E3428" s="13" t="s">
        <v>3143</v>
      </c>
    </row>
    <row r="3429" spans="1:5" ht="25.35" customHeight="1" thickTop="1" thickBot="1" x14ac:dyDescent="0.3">
      <c r="A3429" s="37" t="s">
        <v>2730</v>
      </c>
      <c r="B3429" s="13" t="s">
        <v>24</v>
      </c>
      <c r="C3429" s="13" t="s">
        <v>3143</v>
      </c>
      <c r="D3429" s="13" t="s">
        <v>3143</v>
      </c>
      <c r="E3429" s="13" t="s">
        <v>3143</v>
      </c>
    </row>
    <row r="3430" spans="1:5" ht="25.35" customHeight="1" thickTop="1" thickBot="1" x14ac:dyDescent="0.3">
      <c r="A3430" s="37" t="s">
        <v>3483</v>
      </c>
      <c r="B3430" s="13" t="s">
        <v>24</v>
      </c>
      <c r="C3430" s="13" t="s">
        <v>3143</v>
      </c>
      <c r="D3430" s="13" t="s">
        <v>3143</v>
      </c>
      <c r="E3430" s="13" t="s">
        <v>6</v>
      </c>
    </row>
    <row r="3431" spans="1:5" ht="25.35" customHeight="1" thickTop="1" thickBot="1" x14ac:dyDescent="0.3">
      <c r="A3431" s="37" t="s">
        <v>3021</v>
      </c>
      <c r="B3431" s="13" t="s">
        <v>24</v>
      </c>
      <c r="C3431" s="13" t="s">
        <v>5</v>
      </c>
      <c r="D3431" s="13" t="s">
        <v>3143</v>
      </c>
      <c r="E3431" s="13" t="s">
        <v>3143</v>
      </c>
    </row>
    <row r="3432" spans="1:5" ht="25.35" customHeight="1" thickTop="1" thickBot="1" x14ac:dyDescent="0.3">
      <c r="A3432" s="37" t="s">
        <v>2731</v>
      </c>
      <c r="B3432" s="13" t="s">
        <v>47</v>
      </c>
      <c r="C3432" s="13" t="s">
        <v>3143</v>
      </c>
      <c r="D3432" s="13" t="s">
        <v>3143</v>
      </c>
      <c r="E3432" s="13" t="s">
        <v>3143</v>
      </c>
    </row>
    <row r="3433" spans="1:5" ht="25.35" customHeight="1" thickTop="1" thickBot="1" x14ac:dyDescent="0.3">
      <c r="A3433" s="37" t="s">
        <v>2732</v>
      </c>
      <c r="B3433" s="13" t="s">
        <v>24</v>
      </c>
      <c r="C3433" s="13" t="s">
        <v>3143</v>
      </c>
      <c r="D3433" s="13" t="s">
        <v>3143</v>
      </c>
      <c r="E3433" s="13" t="s">
        <v>3143</v>
      </c>
    </row>
    <row r="3434" spans="1:5" ht="25.35" customHeight="1" thickTop="1" thickBot="1" x14ac:dyDescent="0.3">
      <c r="A3434" s="37" t="s">
        <v>2733</v>
      </c>
      <c r="B3434" s="13" t="s">
        <v>24</v>
      </c>
      <c r="C3434" s="13" t="s">
        <v>3143</v>
      </c>
      <c r="D3434" s="13" t="s">
        <v>3143</v>
      </c>
      <c r="E3434" s="13" t="s">
        <v>3143</v>
      </c>
    </row>
    <row r="3435" spans="1:5" ht="25.35" customHeight="1" thickTop="1" thickBot="1" x14ac:dyDescent="0.3">
      <c r="A3435" s="37" t="s">
        <v>2734</v>
      </c>
      <c r="B3435" s="13" t="s">
        <v>24</v>
      </c>
      <c r="C3435" s="13" t="s">
        <v>3143</v>
      </c>
      <c r="D3435" s="13" t="s">
        <v>3143</v>
      </c>
      <c r="E3435" s="13" t="s">
        <v>3143</v>
      </c>
    </row>
    <row r="3436" spans="1:5" ht="25.35" customHeight="1" thickTop="1" thickBot="1" x14ac:dyDescent="0.3">
      <c r="A3436" s="37" t="s">
        <v>2735</v>
      </c>
      <c r="B3436" s="13" t="s">
        <v>24</v>
      </c>
      <c r="C3436" s="13" t="s">
        <v>3143</v>
      </c>
      <c r="D3436" s="13" t="s">
        <v>3143</v>
      </c>
      <c r="E3436" s="13" t="s">
        <v>3143</v>
      </c>
    </row>
    <row r="3437" spans="1:5" ht="25.35" customHeight="1" thickTop="1" thickBot="1" x14ac:dyDescent="0.3">
      <c r="A3437" s="37" t="s">
        <v>2736</v>
      </c>
      <c r="B3437" s="13" t="s">
        <v>24</v>
      </c>
      <c r="C3437" s="13" t="s">
        <v>3143</v>
      </c>
      <c r="D3437" s="13" t="s">
        <v>3143</v>
      </c>
      <c r="E3437" s="13" t="s">
        <v>3143</v>
      </c>
    </row>
    <row r="3438" spans="1:5" ht="25.35" customHeight="1" thickTop="1" thickBot="1" x14ac:dyDescent="0.3">
      <c r="A3438" s="37" t="s">
        <v>2737</v>
      </c>
      <c r="B3438" s="13" t="s">
        <v>37</v>
      </c>
      <c r="C3438" s="13" t="s">
        <v>3143</v>
      </c>
      <c r="D3438" s="13" t="s">
        <v>3143</v>
      </c>
      <c r="E3438" s="13" t="s">
        <v>3143</v>
      </c>
    </row>
    <row r="3439" spans="1:5" ht="25.35" customHeight="1" thickTop="1" thickBot="1" x14ac:dyDescent="0.3">
      <c r="A3439" s="37" t="s">
        <v>2738</v>
      </c>
      <c r="B3439" s="13" t="s">
        <v>24</v>
      </c>
      <c r="C3439" s="13" t="s">
        <v>3143</v>
      </c>
      <c r="D3439" s="13" t="s">
        <v>3143</v>
      </c>
      <c r="E3439" s="13" t="s">
        <v>3143</v>
      </c>
    </row>
    <row r="3440" spans="1:5" ht="25.35" customHeight="1" thickTop="1" thickBot="1" x14ac:dyDescent="0.3">
      <c r="A3440" s="37" t="s">
        <v>2979</v>
      </c>
      <c r="B3440" s="13" t="s">
        <v>24</v>
      </c>
      <c r="C3440" s="13" t="s">
        <v>3143</v>
      </c>
      <c r="D3440" s="13" t="s">
        <v>26</v>
      </c>
      <c r="E3440" s="13" t="s">
        <v>3143</v>
      </c>
    </row>
    <row r="3441" spans="1:5" ht="25.35" customHeight="1" thickTop="1" thickBot="1" x14ac:dyDescent="0.3">
      <c r="A3441" s="37" t="s">
        <v>3581</v>
      </c>
      <c r="B3441" s="13" t="s">
        <v>24</v>
      </c>
      <c r="C3441" s="13" t="s">
        <v>3143</v>
      </c>
      <c r="D3441" s="13" t="s">
        <v>3143</v>
      </c>
      <c r="E3441" s="13" t="s">
        <v>3143</v>
      </c>
    </row>
    <row r="3442" spans="1:5" ht="25.35" customHeight="1" thickTop="1" thickBot="1" x14ac:dyDescent="0.3">
      <c r="A3442" s="37" t="s">
        <v>2739</v>
      </c>
      <c r="B3442" s="13" t="s">
        <v>47</v>
      </c>
      <c r="C3442" s="13" t="s">
        <v>3143</v>
      </c>
      <c r="D3442" s="13" t="s">
        <v>26</v>
      </c>
      <c r="E3442" s="13" t="s">
        <v>3143</v>
      </c>
    </row>
    <row r="3443" spans="1:5" ht="25.35" customHeight="1" thickTop="1" thickBot="1" x14ac:dyDescent="0.3">
      <c r="A3443" s="37" t="s">
        <v>2740</v>
      </c>
      <c r="B3443" s="13" t="s">
        <v>24</v>
      </c>
      <c r="C3443" s="13" t="s">
        <v>3143</v>
      </c>
      <c r="D3443" s="13" t="s">
        <v>26</v>
      </c>
      <c r="E3443" s="13" t="s">
        <v>3143</v>
      </c>
    </row>
    <row r="3444" spans="1:5" ht="25.35" customHeight="1" thickTop="1" thickBot="1" x14ac:dyDescent="0.3">
      <c r="A3444" s="37" t="s">
        <v>3484</v>
      </c>
      <c r="B3444" s="13" t="s">
        <v>24</v>
      </c>
      <c r="C3444" s="13" t="s">
        <v>5</v>
      </c>
      <c r="D3444" s="13" t="s">
        <v>26</v>
      </c>
      <c r="E3444" s="13" t="s">
        <v>6</v>
      </c>
    </row>
    <row r="3445" spans="1:5" ht="25.35" customHeight="1" thickTop="1" thickBot="1" x14ac:dyDescent="0.3">
      <c r="A3445" s="37" t="s">
        <v>2741</v>
      </c>
      <c r="B3445" s="13" t="s">
        <v>47</v>
      </c>
      <c r="C3445" s="13" t="s">
        <v>5</v>
      </c>
      <c r="D3445" s="13" t="s">
        <v>3143</v>
      </c>
      <c r="E3445" s="13" t="s">
        <v>3143</v>
      </c>
    </row>
    <row r="3446" spans="1:5" ht="25.35" customHeight="1" thickTop="1" thickBot="1" x14ac:dyDescent="0.3">
      <c r="A3446" s="37" t="s">
        <v>2742</v>
      </c>
      <c r="B3446" s="13" t="s">
        <v>37</v>
      </c>
      <c r="C3446" s="13" t="s">
        <v>3143</v>
      </c>
      <c r="D3446" s="13" t="s">
        <v>3143</v>
      </c>
      <c r="E3446" s="13" t="s">
        <v>3143</v>
      </c>
    </row>
    <row r="3447" spans="1:5" ht="25.35" customHeight="1" thickTop="1" thickBot="1" x14ac:dyDescent="0.3">
      <c r="A3447" s="37" t="s">
        <v>2743</v>
      </c>
      <c r="B3447" s="13" t="s">
        <v>37</v>
      </c>
      <c r="C3447" s="13" t="s">
        <v>3143</v>
      </c>
      <c r="D3447" s="13" t="s">
        <v>3143</v>
      </c>
      <c r="E3447" s="13" t="s">
        <v>3143</v>
      </c>
    </row>
    <row r="3448" spans="1:5" ht="25.35" customHeight="1" thickTop="1" thickBot="1" x14ac:dyDescent="0.3">
      <c r="A3448" s="37" t="s">
        <v>2992</v>
      </c>
      <c r="B3448" s="13" t="s">
        <v>47</v>
      </c>
      <c r="C3448" s="13" t="s">
        <v>3143</v>
      </c>
      <c r="D3448" s="13" t="s">
        <v>26</v>
      </c>
      <c r="E3448" s="13" t="s">
        <v>3143</v>
      </c>
    </row>
    <row r="3449" spans="1:5" ht="25.35" customHeight="1" thickTop="1" thickBot="1" x14ac:dyDescent="0.3">
      <c r="A3449" s="37" t="s">
        <v>2744</v>
      </c>
      <c r="B3449" s="13" t="s">
        <v>37</v>
      </c>
      <c r="C3449" s="13" t="s">
        <v>3143</v>
      </c>
      <c r="D3449" s="13" t="s">
        <v>3143</v>
      </c>
      <c r="E3449" s="13" t="s">
        <v>3143</v>
      </c>
    </row>
    <row r="3450" spans="1:5" ht="25.35" customHeight="1" thickTop="1" thickBot="1" x14ac:dyDescent="0.3">
      <c r="A3450" s="37" t="s">
        <v>2745</v>
      </c>
      <c r="B3450" s="13" t="s">
        <v>24</v>
      </c>
      <c r="C3450" s="13" t="s">
        <v>3143</v>
      </c>
      <c r="D3450" s="13" t="s">
        <v>3143</v>
      </c>
      <c r="E3450" s="13" t="s">
        <v>3143</v>
      </c>
    </row>
    <row r="3451" spans="1:5" ht="25.35" customHeight="1" thickTop="1" thickBot="1" x14ac:dyDescent="0.3">
      <c r="A3451" s="37" t="s">
        <v>2746</v>
      </c>
      <c r="B3451" s="13" t="s">
        <v>24</v>
      </c>
      <c r="C3451" s="13" t="s">
        <v>3143</v>
      </c>
      <c r="D3451" s="13" t="s">
        <v>3143</v>
      </c>
      <c r="E3451" s="13" t="s">
        <v>3143</v>
      </c>
    </row>
    <row r="3452" spans="1:5" ht="25.35" customHeight="1" thickTop="1" thickBot="1" x14ac:dyDescent="0.3">
      <c r="A3452" s="37" t="s">
        <v>2747</v>
      </c>
      <c r="B3452" s="13" t="s">
        <v>24</v>
      </c>
      <c r="C3452" s="13" t="s">
        <v>3143</v>
      </c>
      <c r="D3452" s="13" t="s">
        <v>3143</v>
      </c>
      <c r="E3452" s="13" t="s">
        <v>3143</v>
      </c>
    </row>
    <row r="3453" spans="1:5" ht="25.35" customHeight="1" thickTop="1" thickBot="1" x14ac:dyDescent="0.3">
      <c r="A3453" s="37" t="s">
        <v>2748</v>
      </c>
      <c r="B3453" s="13" t="s">
        <v>37</v>
      </c>
      <c r="C3453" s="13" t="s">
        <v>3143</v>
      </c>
      <c r="D3453" s="13" t="s">
        <v>3143</v>
      </c>
      <c r="E3453" s="13" t="s">
        <v>3143</v>
      </c>
    </row>
    <row r="3454" spans="1:5" ht="25.35" customHeight="1" thickTop="1" thickBot="1" x14ac:dyDescent="0.3">
      <c r="A3454" s="37" t="s">
        <v>2749</v>
      </c>
      <c r="B3454" s="13" t="s">
        <v>24</v>
      </c>
      <c r="C3454" s="13" t="s">
        <v>5</v>
      </c>
      <c r="D3454" s="13" t="s">
        <v>3143</v>
      </c>
      <c r="E3454" s="13" t="s">
        <v>3143</v>
      </c>
    </row>
    <row r="3455" spans="1:5" ht="25.35" customHeight="1" thickTop="1" thickBot="1" x14ac:dyDescent="0.3">
      <c r="A3455" s="37" t="s">
        <v>2750</v>
      </c>
      <c r="B3455" s="13" t="s">
        <v>24</v>
      </c>
      <c r="C3455" s="13" t="s">
        <v>3143</v>
      </c>
      <c r="D3455" s="13" t="s">
        <v>3143</v>
      </c>
      <c r="E3455" s="13" t="s">
        <v>3143</v>
      </c>
    </row>
    <row r="3456" spans="1:5" ht="25.35" customHeight="1" thickTop="1" thickBot="1" x14ac:dyDescent="0.3">
      <c r="A3456" s="37" t="s">
        <v>2751</v>
      </c>
      <c r="B3456" s="13" t="s">
        <v>24</v>
      </c>
      <c r="C3456" s="13" t="s">
        <v>3143</v>
      </c>
      <c r="D3456" s="13" t="s">
        <v>3143</v>
      </c>
      <c r="E3456" s="13" t="s">
        <v>3143</v>
      </c>
    </row>
    <row r="3457" spans="1:5" ht="25.35" customHeight="1" thickTop="1" thickBot="1" x14ac:dyDescent="0.3">
      <c r="A3457" s="37" t="s">
        <v>2752</v>
      </c>
      <c r="B3457" s="13" t="s">
        <v>29</v>
      </c>
      <c r="C3457" s="13" t="s">
        <v>3143</v>
      </c>
      <c r="D3457" s="13" t="s">
        <v>3143</v>
      </c>
      <c r="E3457" s="13" t="s">
        <v>3143</v>
      </c>
    </row>
    <row r="3458" spans="1:5" ht="25.35" customHeight="1" thickTop="1" thickBot="1" x14ac:dyDescent="0.3">
      <c r="A3458" s="37" t="s">
        <v>2753</v>
      </c>
      <c r="B3458" s="13" t="s">
        <v>24</v>
      </c>
      <c r="C3458" s="13" t="s">
        <v>3143</v>
      </c>
      <c r="D3458" s="13" t="s">
        <v>3143</v>
      </c>
      <c r="E3458" s="13" t="s">
        <v>3143</v>
      </c>
    </row>
    <row r="3459" spans="1:5" ht="25.35" customHeight="1" thickTop="1" thickBot="1" x14ac:dyDescent="0.3">
      <c r="A3459" s="37" t="s">
        <v>2754</v>
      </c>
      <c r="B3459" s="13" t="s">
        <v>24</v>
      </c>
      <c r="C3459" s="13" t="s">
        <v>3143</v>
      </c>
      <c r="D3459" s="13" t="s">
        <v>3143</v>
      </c>
      <c r="E3459" s="13" t="s">
        <v>3143</v>
      </c>
    </row>
    <row r="3460" spans="1:5" ht="25.35" customHeight="1" thickTop="1" thickBot="1" x14ac:dyDescent="0.3">
      <c r="A3460" s="37" t="s">
        <v>3094</v>
      </c>
      <c r="B3460" s="13" t="s">
        <v>24</v>
      </c>
      <c r="C3460" s="13" t="s">
        <v>3143</v>
      </c>
      <c r="D3460" s="13" t="s">
        <v>3143</v>
      </c>
      <c r="E3460" s="13" t="s">
        <v>3143</v>
      </c>
    </row>
    <row r="3461" spans="1:5" ht="25.35" customHeight="1" thickTop="1" thickBot="1" x14ac:dyDescent="0.3">
      <c r="A3461" s="37" t="s">
        <v>3485</v>
      </c>
      <c r="B3461" s="13" t="s">
        <v>47</v>
      </c>
      <c r="C3461" s="13" t="s">
        <v>3143</v>
      </c>
      <c r="D3461" s="13" t="s">
        <v>26</v>
      </c>
      <c r="E3461" s="13" t="s">
        <v>6</v>
      </c>
    </row>
    <row r="3462" spans="1:5" ht="25.35" customHeight="1" thickTop="1" thickBot="1" x14ac:dyDescent="0.3">
      <c r="A3462" s="37" t="s">
        <v>2755</v>
      </c>
      <c r="B3462" s="13" t="s">
        <v>24</v>
      </c>
      <c r="C3462" s="13" t="s">
        <v>3143</v>
      </c>
      <c r="D3462" s="13" t="s">
        <v>26</v>
      </c>
      <c r="E3462" s="13" t="s">
        <v>3143</v>
      </c>
    </row>
    <row r="3463" spans="1:5" ht="25.35" customHeight="1" thickTop="1" thickBot="1" x14ac:dyDescent="0.3">
      <c r="A3463" s="37" t="s">
        <v>2756</v>
      </c>
      <c r="B3463" s="13" t="s">
        <v>37</v>
      </c>
      <c r="C3463" s="13" t="s">
        <v>3143</v>
      </c>
      <c r="D3463" s="13" t="s">
        <v>3143</v>
      </c>
      <c r="E3463" s="13" t="s">
        <v>3143</v>
      </c>
    </row>
    <row r="3464" spans="1:5" ht="25.35" customHeight="1" thickTop="1" thickBot="1" x14ac:dyDescent="0.3">
      <c r="A3464" s="37" t="s">
        <v>2757</v>
      </c>
      <c r="B3464" s="13" t="s">
        <v>24</v>
      </c>
      <c r="C3464" s="13" t="s">
        <v>3143</v>
      </c>
      <c r="D3464" s="13" t="s">
        <v>3143</v>
      </c>
      <c r="E3464" s="13" t="s">
        <v>3143</v>
      </c>
    </row>
    <row r="3465" spans="1:5" ht="25.35" customHeight="1" thickTop="1" thickBot="1" x14ac:dyDescent="0.3">
      <c r="A3465" s="37" t="s">
        <v>2758</v>
      </c>
      <c r="B3465" s="101" t="s">
        <v>47</v>
      </c>
      <c r="C3465" s="101" t="s">
        <v>3143</v>
      </c>
      <c r="D3465" s="101" t="s">
        <v>26</v>
      </c>
      <c r="E3465" s="102" t="s">
        <v>3143</v>
      </c>
    </row>
    <row r="3466" spans="1:5" ht="25.35" customHeight="1" thickTop="1" thickBot="1" x14ac:dyDescent="0.3">
      <c r="A3466" s="37" t="s">
        <v>2759</v>
      </c>
      <c r="B3466" s="13" t="s">
        <v>37</v>
      </c>
      <c r="C3466" s="13" t="s">
        <v>3143</v>
      </c>
      <c r="D3466" s="13" t="s">
        <v>3143</v>
      </c>
      <c r="E3466" s="13" t="s">
        <v>3143</v>
      </c>
    </row>
    <row r="3467" spans="1:5" ht="25.35" customHeight="1" thickTop="1" thickBot="1" x14ac:dyDescent="0.3">
      <c r="A3467" s="37" t="s">
        <v>2760</v>
      </c>
      <c r="B3467" s="13" t="s">
        <v>24</v>
      </c>
      <c r="C3467" s="13" t="s">
        <v>3143</v>
      </c>
      <c r="D3467" s="13" t="s">
        <v>3143</v>
      </c>
      <c r="E3467" s="13" t="s">
        <v>3143</v>
      </c>
    </row>
    <row r="3468" spans="1:5" ht="25.35" customHeight="1" thickTop="1" thickBot="1" x14ac:dyDescent="0.3">
      <c r="A3468" s="37" t="s">
        <v>2761</v>
      </c>
      <c r="B3468" s="13" t="s">
        <v>24</v>
      </c>
      <c r="C3468" s="13" t="s">
        <v>3143</v>
      </c>
      <c r="D3468" s="13" t="s">
        <v>26</v>
      </c>
      <c r="E3468" s="13" t="s">
        <v>3143</v>
      </c>
    </row>
    <row r="3469" spans="1:5" ht="25.35" customHeight="1" thickTop="1" thickBot="1" x14ac:dyDescent="0.3">
      <c r="A3469" s="37" t="s">
        <v>2762</v>
      </c>
      <c r="B3469" s="13" t="s">
        <v>24</v>
      </c>
      <c r="C3469" s="13" t="s">
        <v>3143</v>
      </c>
      <c r="D3469" s="13" t="s">
        <v>3143</v>
      </c>
      <c r="E3469" s="13" t="s">
        <v>3143</v>
      </c>
    </row>
    <row r="3470" spans="1:5" ht="25.35" customHeight="1" thickTop="1" thickBot="1" x14ac:dyDescent="0.3">
      <c r="A3470" s="37" t="s">
        <v>2763</v>
      </c>
      <c r="B3470" s="13" t="s">
        <v>47</v>
      </c>
      <c r="C3470" s="13" t="s">
        <v>3143</v>
      </c>
      <c r="D3470" s="13" t="s">
        <v>26</v>
      </c>
      <c r="E3470" s="13" t="s">
        <v>3143</v>
      </c>
    </row>
    <row r="3471" spans="1:5" ht="25.35" customHeight="1" thickTop="1" thickBot="1" x14ac:dyDescent="0.3">
      <c r="A3471" s="37" t="s">
        <v>2764</v>
      </c>
      <c r="B3471" s="13" t="s">
        <v>37</v>
      </c>
      <c r="C3471" s="13" t="s">
        <v>3143</v>
      </c>
      <c r="D3471" s="13" t="s">
        <v>3143</v>
      </c>
      <c r="E3471" s="13" t="s">
        <v>3143</v>
      </c>
    </row>
    <row r="3472" spans="1:5" ht="25.35" customHeight="1" thickTop="1" thickBot="1" x14ac:dyDescent="0.3">
      <c r="A3472" s="37" t="s">
        <v>2765</v>
      </c>
      <c r="B3472" s="13" t="s">
        <v>24</v>
      </c>
      <c r="C3472" s="13" t="s">
        <v>5</v>
      </c>
      <c r="D3472" s="13" t="s">
        <v>26</v>
      </c>
      <c r="E3472" s="13" t="s">
        <v>3143</v>
      </c>
    </row>
    <row r="3473" spans="1:5" ht="25.35" customHeight="1" thickTop="1" thickBot="1" x14ac:dyDescent="0.3">
      <c r="A3473" s="37" t="s">
        <v>2766</v>
      </c>
      <c r="B3473" s="13" t="s">
        <v>61</v>
      </c>
      <c r="C3473" s="13" t="s">
        <v>3143</v>
      </c>
      <c r="D3473" s="13" t="s">
        <v>3143</v>
      </c>
      <c r="E3473" s="13" t="s">
        <v>3143</v>
      </c>
    </row>
    <row r="3474" spans="1:5" ht="25.35" customHeight="1" thickTop="1" thickBot="1" x14ac:dyDescent="0.3">
      <c r="A3474" s="37" t="s">
        <v>2767</v>
      </c>
      <c r="B3474" s="13" t="s">
        <v>37</v>
      </c>
      <c r="C3474" s="13" t="s">
        <v>3143</v>
      </c>
      <c r="D3474" s="13" t="s">
        <v>3143</v>
      </c>
      <c r="E3474" s="13" t="s">
        <v>3143</v>
      </c>
    </row>
    <row r="3475" spans="1:5" ht="25.35" customHeight="1" thickTop="1" thickBot="1" x14ac:dyDescent="0.3">
      <c r="A3475" s="37" t="s">
        <v>2768</v>
      </c>
      <c r="B3475" s="13" t="s">
        <v>37</v>
      </c>
      <c r="C3475" s="13" t="s">
        <v>3143</v>
      </c>
      <c r="D3475" s="13" t="s">
        <v>3143</v>
      </c>
      <c r="E3475" s="13" t="s">
        <v>3143</v>
      </c>
    </row>
    <row r="3476" spans="1:5" ht="25.35" customHeight="1" thickTop="1" thickBot="1" x14ac:dyDescent="0.3">
      <c r="A3476" s="37" t="s">
        <v>2769</v>
      </c>
      <c r="B3476" s="13" t="s">
        <v>29</v>
      </c>
      <c r="C3476" s="13" t="s">
        <v>3143</v>
      </c>
      <c r="D3476" s="13" t="s">
        <v>3143</v>
      </c>
      <c r="E3476" s="13" t="s">
        <v>3143</v>
      </c>
    </row>
    <row r="3477" spans="1:5" ht="25.35" customHeight="1" thickTop="1" thickBot="1" x14ac:dyDescent="0.3">
      <c r="A3477" s="37" t="s">
        <v>2770</v>
      </c>
      <c r="B3477" s="13" t="s">
        <v>37</v>
      </c>
      <c r="C3477" s="13" t="s">
        <v>3143</v>
      </c>
      <c r="D3477" s="13" t="s">
        <v>3143</v>
      </c>
      <c r="E3477" s="13" t="s">
        <v>3143</v>
      </c>
    </row>
    <row r="3478" spans="1:5" ht="25.35" customHeight="1" thickTop="1" thickBot="1" x14ac:dyDescent="0.3">
      <c r="A3478" s="37" t="s">
        <v>3486</v>
      </c>
      <c r="B3478" s="13" t="s">
        <v>24</v>
      </c>
      <c r="C3478" s="13" t="s">
        <v>5</v>
      </c>
      <c r="D3478" s="13" t="s">
        <v>3143</v>
      </c>
      <c r="E3478" s="13" t="s">
        <v>6</v>
      </c>
    </row>
    <row r="3479" spans="1:5" ht="25.35" customHeight="1" thickTop="1" thickBot="1" x14ac:dyDescent="0.3">
      <c r="A3479" s="37" t="s">
        <v>2771</v>
      </c>
      <c r="B3479" s="13" t="s">
        <v>24</v>
      </c>
      <c r="C3479" s="13" t="s">
        <v>3143</v>
      </c>
      <c r="D3479" s="13" t="s">
        <v>3143</v>
      </c>
      <c r="E3479" s="13" t="s">
        <v>3143</v>
      </c>
    </row>
    <row r="3480" spans="1:5" ht="25.35" customHeight="1" thickTop="1" thickBot="1" x14ac:dyDescent="0.3">
      <c r="A3480" s="37" t="s">
        <v>2772</v>
      </c>
      <c r="B3480" s="13" t="s">
        <v>61</v>
      </c>
      <c r="C3480" s="13" t="s">
        <v>3143</v>
      </c>
      <c r="D3480" s="13" t="s">
        <v>26</v>
      </c>
      <c r="E3480" s="13" t="s">
        <v>3143</v>
      </c>
    </row>
    <row r="3481" spans="1:5" ht="25.35" customHeight="1" thickTop="1" thickBot="1" x14ac:dyDescent="0.3">
      <c r="A3481" s="37" t="s">
        <v>3487</v>
      </c>
      <c r="B3481" s="13" t="s">
        <v>47</v>
      </c>
      <c r="C3481" s="13" t="s">
        <v>3143</v>
      </c>
      <c r="D3481" s="13" t="s">
        <v>3143</v>
      </c>
      <c r="E3481" s="13" t="s">
        <v>6</v>
      </c>
    </row>
    <row r="3482" spans="1:5" ht="25.35" customHeight="1" thickTop="1" thickBot="1" x14ac:dyDescent="0.3">
      <c r="A3482" s="37" t="s">
        <v>2773</v>
      </c>
      <c r="B3482" s="13" t="s">
        <v>24</v>
      </c>
      <c r="C3482" s="13" t="s">
        <v>3143</v>
      </c>
      <c r="D3482" s="13" t="s">
        <v>3143</v>
      </c>
      <c r="E3482" s="13" t="s">
        <v>3143</v>
      </c>
    </row>
    <row r="3483" spans="1:5" ht="25.35" customHeight="1" thickTop="1" thickBot="1" x14ac:dyDescent="0.3">
      <c r="A3483" s="37" t="s">
        <v>2774</v>
      </c>
      <c r="B3483" s="13" t="s">
        <v>37</v>
      </c>
      <c r="C3483" s="13" t="s">
        <v>5</v>
      </c>
      <c r="D3483" s="13" t="s">
        <v>26</v>
      </c>
      <c r="E3483" s="13" t="s">
        <v>3143</v>
      </c>
    </row>
    <row r="3484" spans="1:5" ht="25.35" customHeight="1" thickTop="1" thickBot="1" x14ac:dyDescent="0.3">
      <c r="A3484" s="37" t="s">
        <v>2775</v>
      </c>
      <c r="B3484" s="13" t="s">
        <v>37</v>
      </c>
      <c r="C3484" s="13" t="s">
        <v>3143</v>
      </c>
      <c r="D3484" s="13" t="s">
        <v>3143</v>
      </c>
      <c r="E3484" s="13" t="s">
        <v>3143</v>
      </c>
    </row>
    <row r="3485" spans="1:5" ht="25.35" customHeight="1" thickTop="1" thickBot="1" x14ac:dyDescent="0.3">
      <c r="A3485" s="37" t="s">
        <v>2776</v>
      </c>
      <c r="B3485" s="13" t="s">
        <v>29</v>
      </c>
      <c r="C3485" s="13" t="s">
        <v>3143</v>
      </c>
      <c r="D3485" s="13" t="s">
        <v>3143</v>
      </c>
      <c r="E3485" s="13" t="s">
        <v>3143</v>
      </c>
    </row>
    <row r="3486" spans="1:5" ht="25.35" customHeight="1" thickTop="1" thickBot="1" x14ac:dyDescent="0.3">
      <c r="A3486" s="37" t="s">
        <v>2777</v>
      </c>
      <c r="B3486" s="13" t="s">
        <v>37</v>
      </c>
      <c r="C3486" s="13" t="s">
        <v>3143</v>
      </c>
      <c r="D3486" s="13" t="s">
        <v>26</v>
      </c>
      <c r="E3486" s="13" t="s">
        <v>3143</v>
      </c>
    </row>
    <row r="3487" spans="1:5" ht="25.35" customHeight="1" thickTop="1" thickBot="1" x14ac:dyDescent="0.3">
      <c r="A3487" s="37" t="s">
        <v>2778</v>
      </c>
      <c r="B3487" s="13" t="s">
        <v>29</v>
      </c>
      <c r="C3487" s="13" t="s">
        <v>3143</v>
      </c>
      <c r="D3487" s="13" t="s">
        <v>3143</v>
      </c>
      <c r="E3487" s="13" t="s">
        <v>3143</v>
      </c>
    </row>
    <row r="3488" spans="1:5" ht="25.35" customHeight="1" thickTop="1" thickBot="1" x14ac:dyDescent="0.3">
      <c r="A3488" s="37" t="s">
        <v>2779</v>
      </c>
      <c r="B3488" s="13" t="s">
        <v>24</v>
      </c>
      <c r="C3488" s="13" t="s">
        <v>3143</v>
      </c>
      <c r="D3488" s="13" t="s">
        <v>3143</v>
      </c>
      <c r="E3488" s="13" t="s">
        <v>3143</v>
      </c>
    </row>
    <row r="3489" spans="1:5" ht="25.35" customHeight="1" thickTop="1" thickBot="1" x14ac:dyDescent="0.3">
      <c r="A3489" s="37" t="s">
        <v>2780</v>
      </c>
      <c r="B3489" s="13" t="s">
        <v>24</v>
      </c>
      <c r="C3489" s="13" t="s">
        <v>3143</v>
      </c>
      <c r="D3489" s="13" t="s">
        <v>3143</v>
      </c>
      <c r="E3489" s="13" t="s">
        <v>3143</v>
      </c>
    </row>
    <row r="3490" spans="1:5" ht="25.35" customHeight="1" thickTop="1" thickBot="1" x14ac:dyDescent="0.3">
      <c r="A3490" s="37" t="s">
        <v>3602</v>
      </c>
      <c r="B3490" s="101" t="s">
        <v>37</v>
      </c>
      <c r="C3490" s="101" t="s">
        <v>3143</v>
      </c>
      <c r="D3490" s="101" t="s">
        <v>3143</v>
      </c>
      <c r="E3490" s="102" t="s">
        <v>3143</v>
      </c>
    </row>
    <row r="3491" spans="1:5" ht="25.35" customHeight="1" thickTop="1" thickBot="1" x14ac:dyDescent="0.3">
      <c r="A3491" s="37" t="s">
        <v>3582</v>
      </c>
      <c r="B3491" s="13" t="s">
        <v>37</v>
      </c>
      <c r="C3491" s="13" t="s">
        <v>3143</v>
      </c>
      <c r="D3491" s="13" t="s">
        <v>3143</v>
      </c>
      <c r="E3491" s="13" t="s">
        <v>3143</v>
      </c>
    </row>
    <row r="3492" spans="1:5" ht="25.35" customHeight="1" thickTop="1" thickBot="1" x14ac:dyDescent="0.3">
      <c r="A3492" s="37" t="s">
        <v>3488</v>
      </c>
      <c r="B3492" s="13" t="s">
        <v>24</v>
      </c>
      <c r="C3492" s="13" t="s">
        <v>3143</v>
      </c>
      <c r="D3492" s="13" t="s">
        <v>3143</v>
      </c>
      <c r="E3492" s="13" t="s">
        <v>6</v>
      </c>
    </row>
    <row r="3493" spans="1:5" ht="25.35" customHeight="1" thickTop="1" thickBot="1" x14ac:dyDescent="0.3">
      <c r="A3493" s="37" t="s">
        <v>2781</v>
      </c>
      <c r="B3493" s="13" t="s">
        <v>37</v>
      </c>
      <c r="C3493" s="13" t="s">
        <v>3143</v>
      </c>
      <c r="D3493" s="13" t="s">
        <v>3143</v>
      </c>
      <c r="E3493" s="13" t="s">
        <v>3143</v>
      </c>
    </row>
    <row r="3494" spans="1:5" ht="25.35" customHeight="1" thickTop="1" thickBot="1" x14ac:dyDescent="0.3">
      <c r="A3494" s="37" t="s">
        <v>2782</v>
      </c>
      <c r="B3494" s="13" t="s">
        <v>29</v>
      </c>
      <c r="C3494" s="13" t="s">
        <v>3143</v>
      </c>
      <c r="D3494" s="13" t="s">
        <v>26</v>
      </c>
      <c r="E3494" s="13" t="s">
        <v>3143</v>
      </c>
    </row>
    <row r="3495" spans="1:5" ht="25.35" customHeight="1" thickTop="1" thickBot="1" x14ac:dyDescent="0.3">
      <c r="A3495" s="37" t="s">
        <v>2783</v>
      </c>
      <c r="B3495" s="13" t="s">
        <v>24</v>
      </c>
      <c r="C3495" s="13" t="s">
        <v>3143</v>
      </c>
      <c r="D3495" s="13" t="s">
        <v>26</v>
      </c>
      <c r="E3495" s="13" t="s">
        <v>3143</v>
      </c>
    </row>
    <row r="3496" spans="1:5" ht="25.35" customHeight="1" thickTop="1" thickBot="1" x14ac:dyDescent="0.3">
      <c r="A3496" s="37" t="s">
        <v>2784</v>
      </c>
      <c r="B3496" s="13" t="s">
        <v>24</v>
      </c>
      <c r="C3496" s="13" t="s">
        <v>3604</v>
      </c>
      <c r="D3496" s="13" t="s">
        <v>26</v>
      </c>
      <c r="E3496" s="13" t="s">
        <v>3143</v>
      </c>
    </row>
    <row r="3497" spans="1:5" ht="25.35" customHeight="1" thickTop="1" thickBot="1" x14ac:dyDescent="0.3">
      <c r="A3497" s="37" t="s">
        <v>3125</v>
      </c>
      <c r="B3497" s="13" t="s">
        <v>24</v>
      </c>
      <c r="C3497" s="13" t="s">
        <v>3143</v>
      </c>
      <c r="D3497" s="13" t="s">
        <v>3143</v>
      </c>
      <c r="E3497" s="13" t="s">
        <v>3143</v>
      </c>
    </row>
    <row r="3498" spans="1:5" ht="25.35" customHeight="1" thickTop="1" thickBot="1" x14ac:dyDescent="0.3">
      <c r="A3498" s="37" t="s">
        <v>2785</v>
      </c>
      <c r="B3498" s="13" t="s">
        <v>24</v>
      </c>
      <c r="C3498" s="13" t="s">
        <v>3143</v>
      </c>
      <c r="D3498" s="13" t="s">
        <v>3143</v>
      </c>
      <c r="E3498" s="13" t="s">
        <v>3143</v>
      </c>
    </row>
    <row r="3499" spans="1:5" ht="25.35" customHeight="1" thickTop="1" thickBot="1" x14ac:dyDescent="0.3">
      <c r="A3499" s="37" t="s">
        <v>2786</v>
      </c>
      <c r="B3499" s="13" t="s">
        <v>37</v>
      </c>
      <c r="C3499" s="13" t="s">
        <v>3143</v>
      </c>
      <c r="D3499" s="13" t="s">
        <v>26</v>
      </c>
      <c r="E3499" s="13" t="s">
        <v>3143</v>
      </c>
    </row>
    <row r="3500" spans="1:5" ht="25.35" customHeight="1" thickTop="1" thickBot="1" x14ac:dyDescent="0.3">
      <c r="A3500" s="37" t="s">
        <v>2787</v>
      </c>
      <c r="B3500" s="13" t="s">
        <v>37</v>
      </c>
      <c r="C3500" s="13" t="s">
        <v>3143</v>
      </c>
      <c r="D3500" s="13" t="s">
        <v>3143</v>
      </c>
      <c r="E3500" s="13" t="s">
        <v>3143</v>
      </c>
    </row>
    <row r="3501" spans="1:5" ht="25.35" customHeight="1" thickTop="1" thickBot="1" x14ac:dyDescent="0.3">
      <c r="A3501" s="37" t="s">
        <v>2788</v>
      </c>
      <c r="B3501" s="13" t="s">
        <v>37</v>
      </c>
      <c r="C3501" s="13" t="s">
        <v>3143</v>
      </c>
      <c r="D3501" s="13" t="s">
        <v>3143</v>
      </c>
      <c r="E3501" s="13" t="s">
        <v>3143</v>
      </c>
    </row>
    <row r="3502" spans="1:5" ht="25.35" customHeight="1" thickTop="1" thickBot="1" x14ac:dyDescent="0.3">
      <c r="A3502" s="37" t="s">
        <v>2789</v>
      </c>
      <c r="B3502" s="13" t="s">
        <v>24</v>
      </c>
      <c r="C3502" s="13" t="s">
        <v>3143</v>
      </c>
      <c r="D3502" s="13" t="s">
        <v>3143</v>
      </c>
      <c r="E3502" s="13" t="s">
        <v>3143</v>
      </c>
    </row>
    <row r="3503" spans="1:5" ht="25.35" customHeight="1" thickTop="1" thickBot="1" x14ac:dyDescent="0.3">
      <c r="A3503" s="37" t="s">
        <v>3121</v>
      </c>
      <c r="B3503" s="13" t="s">
        <v>24</v>
      </c>
      <c r="C3503" s="13" t="s">
        <v>3143</v>
      </c>
      <c r="D3503" s="13" t="s">
        <v>3143</v>
      </c>
      <c r="E3503" s="13" t="s">
        <v>3143</v>
      </c>
    </row>
    <row r="3504" spans="1:5" ht="25.35" customHeight="1" thickTop="1" thickBot="1" x14ac:dyDescent="0.3">
      <c r="A3504" s="37" t="s">
        <v>2790</v>
      </c>
      <c r="B3504" s="13" t="s">
        <v>29</v>
      </c>
      <c r="C3504" s="13" t="s">
        <v>3143</v>
      </c>
      <c r="D3504" s="13" t="s">
        <v>3143</v>
      </c>
      <c r="E3504" s="13" t="s">
        <v>3143</v>
      </c>
    </row>
    <row r="3505" spans="1:5" ht="25.35" customHeight="1" thickTop="1" thickBot="1" x14ac:dyDescent="0.3">
      <c r="A3505" s="37" t="s">
        <v>2791</v>
      </c>
      <c r="B3505" s="13" t="s">
        <v>47</v>
      </c>
      <c r="C3505" s="13" t="s">
        <v>3143</v>
      </c>
      <c r="D3505" s="13" t="s">
        <v>3143</v>
      </c>
      <c r="E3505" s="13" t="s">
        <v>3143</v>
      </c>
    </row>
    <row r="3506" spans="1:5" ht="25.35" customHeight="1" thickTop="1" thickBot="1" x14ac:dyDescent="0.3">
      <c r="A3506" s="37" t="s">
        <v>2900</v>
      </c>
      <c r="B3506" s="13" t="s">
        <v>24</v>
      </c>
      <c r="C3506" s="13" t="s">
        <v>3143</v>
      </c>
      <c r="D3506" s="13" t="s">
        <v>3143</v>
      </c>
      <c r="E3506" s="13" t="s">
        <v>3143</v>
      </c>
    </row>
    <row r="3507" spans="1:5" ht="25.35" customHeight="1" thickTop="1" thickBot="1" x14ac:dyDescent="0.3">
      <c r="A3507" s="37" t="s">
        <v>2792</v>
      </c>
      <c r="B3507" s="13" t="s">
        <v>24</v>
      </c>
      <c r="C3507" s="13" t="s">
        <v>5</v>
      </c>
      <c r="D3507" s="13" t="s">
        <v>3143</v>
      </c>
      <c r="E3507" s="13" t="s">
        <v>3143</v>
      </c>
    </row>
    <row r="3508" spans="1:5" ht="25.35" customHeight="1" thickTop="1" thickBot="1" x14ac:dyDescent="0.3">
      <c r="A3508" s="37" t="s">
        <v>2918</v>
      </c>
      <c r="B3508" s="13" t="s">
        <v>24</v>
      </c>
      <c r="C3508" s="13" t="s">
        <v>5</v>
      </c>
      <c r="D3508" s="13" t="s">
        <v>3143</v>
      </c>
      <c r="E3508" s="13" t="s">
        <v>3143</v>
      </c>
    </row>
    <row r="3509" spans="1:5" ht="25.35" customHeight="1" thickTop="1" thickBot="1" x14ac:dyDescent="0.3">
      <c r="A3509" s="37" t="s">
        <v>2793</v>
      </c>
      <c r="B3509" s="13" t="s">
        <v>24</v>
      </c>
      <c r="C3509" s="13" t="s">
        <v>5</v>
      </c>
      <c r="D3509" s="13" t="s">
        <v>26</v>
      </c>
      <c r="E3509" s="13" t="s">
        <v>3143</v>
      </c>
    </row>
    <row r="3510" spans="1:5" ht="25.35" customHeight="1" thickTop="1" thickBot="1" x14ac:dyDescent="0.3">
      <c r="A3510" s="37" t="s">
        <v>2794</v>
      </c>
      <c r="B3510" s="13" t="s">
        <v>37</v>
      </c>
      <c r="C3510" s="13" t="s">
        <v>5</v>
      </c>
      <c r="D3510" s="13" t="s">
        <v>3143</v>
      </c>
      <c r="E3510" s="13" t="s">
        <v>3143</v>
      </c>
    </row>
    <row r="3511" spans="1:5" ht="25.35" customHeight="1" thickTop="1" thickBot="1" x14ac:dyDescent="0.3">
      <c r="A3511" s="37" t="s">
        <v>2795</v>
      </c>
      <c r="B3511" s="13" t="s">
        <v>24</v>
      </c>
      <c r="C3511" s="13" t="s">
        <v>5</v>
      </c>
      <c r="D3511" s="13" t="s">
        <v>3143</v>
      </c>
      <c r="E3511" s="13" t="s">
        <v>3143</v>
      </c>
    </row>
    <row r="3512" spans="1:5" ht="25.35" customHeight="1" thickTop="1" thickBot="1" x14ac:dyDescent="0.3">
      <c r="A3512" s="37" t="s">
        <v>2796</v>
      </c>
      <c r="B3512" s="13" t="s">
        <v>37</v>
      </c>
      <c r="C3512" s="13" t="s">
        <v>5</v>
      </c>
      <c r="D3512" s="13" t="s">
        <v>3143</v>
      </c>
      <c r="E3512" s="13" t="s">
        <v>3143</v>
      </c>
    </row>
    <row r="3513" spans="1:5" ht="25.35" customHeight="1" thickTop="1" thickBot="1" x14ac:dyDescent="0.3">
      <c r="A3513" s="37" t="s">
        <v>2797</v>
      </c>
      <c r="B3513" s="13" t="s">
        <v>37</v>
      </c>
      <c r="C3513" s="13" t="s">
        <v>5</v>
      </c>
      <c r="D3513" s="13" t="s">
        <v>3143</v>
      </c>
      <c r="E3513" s="13" t="s">
        <v>3143</v>
      </c>
    </row>
    <row r="3514" spans="1:5" ht="25.35" customHeight="1" thickTop="1" thickBot="1" x14ac:dyDescent="0.3">
      <c r="A3514" s="37" t="s">
        <v>2798</v>
      </c>
      <c r="B3514" s="13" t="s">
        <v>37</v>
      </c>
      <c r="C3514" s="13" t="s">
        <v>5</v>
      </c>
      <c r="D3514" s="13" t="s">
        <v>3143</v>
      </c>
      <c r="E3514" s="13" t="s">
        <v>3143</v>
      </c>
    </row>
    <row r="3515" spans="1:5" ht="25.35" customHeight="1" thickTop="1" thickBot="1" x14ac:dyDescent="0.3">
      <c r="A3515" s="37" t="s">
        <v>2799</v>
      </c>
      <c r="B3515" s="13" t="s">
        <v>37</v>
      </c>
      <c r="C3515" s="13" t="s">
        <v>5</v>
      </c>
      <c r="D3515" s="13" t="s">
        <v>3143</v>
      </c>
      <c r="E3515" s="13" t="s">
        <v>3143</v>
      </c>
    </row>
    <row r="3516" spans="1:5" ht="25.35" customHeight="1" thickTop="1" thickBot="1" x14ac:dyDescent="0.3">
      <c r="A3516" s="37" t="s">
        <v>2800</v>
      </c>
      <c r="B3516" s="13" t="s">
        <v>24</v>
      </c>
      <c r="C3516" s="13" t="s">
        <v>3143</v>
      </c>
      <c r="D3516" s="13" t="s">
        <v>3143</v>
      </c>
      <c r="E3516" s="13" t="s">
        <v>3143</v>
      </c>
    </row>
    <row r="3517" spans="1:5" ht="25.35" customHeight="1" thickTop="1" thickBot="1" x14ac:dyDescent="0.3">
      <c r="A3517" s="37" t="s">
        <v>2801</v>
      </c>
      <c r="B3517" s="13" t="s">
        <v>24</v>
      </c>
      <c r="C3517" s="13" t="s">
        <v>3143</v>
      </c>
      <c r="D3517" s="13" t="s">
        <v>26</v>
      </c>
      <c r="E3517" s="13" t="s">
        <v>3143</v>
      </c>
    </row>
    <row r="3518" spans="1:5" ht="25.35" customHeight="1" thickTop="1" thickBot="1" x14ac:dyDescent="0.3">
      <c r="A3518" s="37" t="s">
        <v>2802</v>
      </c>
      <c r="B3518" s="13" t="s">
        <v>24</v>
      </c>
      <c r="C3518" s="13" t="s">
        <v>5</v>
      </c>
      <c r="D3518" s="13" t="s">
        <v>3143</v>
      </c>
      <c r="E3518" s="13" t="s">
        <v>3143</v>
      </c>
    </row>
    <row r="3519" spans="1:5" ht="25.35" customHeight="1" thickTop="1" thickBot="1" x14ac:dyDescent="0.3">
      <c r="A3519" s="37" t="s">
        <v>2803</v>
      </c>
      <c r="B3519" s="13" t="s">
        <v>29</v>
      </c>
      <c r="C3519" s="13" t="s">
        <v>5</v>
      </c>
      <c r="D3519" s="13" t="s">
        <v>3143</v>
      </c>
      <c r="E3519" s="13" t="s">
        <v>3143</v>
      </c>
    </row>
    <row r="3520" spans="1:5" ht="25.35" customHeight="1" thickTop="1" thickBot="1" x14ac:dyDescent="0.3">
      <c r="A3520" s="37" t="s">
        <v>2804</v>
      </c>
      <c r="B3520" s="101" t="s">
        <v>24</v>
      </c>
      <c r="C3520" s="101" t="s">
        <v>5</v>
      </c>
      <c r="D3520" s="101" t="s">
        <v>26</v>
      </c>
      <c r="E3520" s="102" t="s">
        <v>3143</v>
      </c>
    </row>
    <row r="3521" spans="1:5" ht="25.35" customHeight="1" thickTop="1" thickBot="1" x14ac:dyDescent="0.3">
      <c r="A3521" s="37" t="s">
        <v>2805</v>
      </c>
      <c r="B3521" s="13" t="s">
        <v>24</v>
      </c>
      <c r="C3521" s="13" t="s">
        <v>5</v>
      </c>
      <c r="D3521" s="13" t="s">
        <v>3143</v>
      </c>
      <c r="E3521" s="13" t="s">
        <v>3143</v>
      </c>
    </row>
    <row r="3522" spans="1:5" ht="25.35" customHeight="1" thickTop="1" thickBot="1" x14ac:dyDescent="0.3">
      <c r="A3522" s="37" t="s">
        <v>2806</v>
      </c>
      <c r="B3522" s="13" t="s">
        <v>24</v>
      </c>
      <c r="C3522" s="13" t="s">
        <v>5</v>
      </c>
      <c r="D3522" s="13" t="s">
        <v>3143</v>
      </c>
      <c r="E3522" s="13" t="s">
        <v>3143</v>
      </c>
    </row>
    <row r="3523" spans="1:5" ht="25.35" customHeight="1" thickTop="1" thickBot="1" x14ac:dyDescent="0.3">
      <c r="A3523" s="37" t="s">
        <v>3579</v>
      </c>
      <c r="B3523" s="13" t="s">
        <v>24</v>
      </c>
      <c r="C3523" s="13" t="s">
        <v>3143</v>
      </c>
      <c r="D3523" s="13" t="s">
        <v>3143</v>
      </c>
      <c r="E3523" s="13" t="s">
        <v>6</v>
      </c>
    </row>
    <row r="3524" spans="1:5" ht="25.35" customHeight="1" thickTop="1" thickBot="1" x14ac:dyDescent="0.3">
      <c r="A3524" s="37" t="s">
        <v>2807</v>
      </c>
      <c r="B3524" s="13" t="s">
        <v>37</v>
      </c>
      <c r="C3524" s="13" t="s">
        <v>5</v>
      </c>
      <c r="D3524" s="13" t="s">
        <v>26</v>
      </c>
      <c r="E3524" s="13" t="s">
        <v>3143</v>
      </c>
    </row>
    <row r="3525" spans="1:5" ht="25.35" customHeight="1" thickTop="1" thickBot="1" x14ac:dyDescent="0.3">
      <c r="A3525" s="37" t="s">
        <v>3027</v>
      </c>
      <c r="B3525" s="13" t="s">
        <v>37</v>
      </c>
      <c r="C3525" s="13" t="s">
        <v>5</v>
      </c>
      <c r="D3525" s="13" t="s">
        <v>3143</v>
      </c>
      <c r="E3525" s="13" t="s">
        <v>3143</v>
      </c>
    </row>
    <row r="3526" spans="1:5" ht="25.35" customHeight="1" thickTop="1" thickBot="1" x14ac:dyDescent="0.3">
      <c r="A3526" s="37" t="s">
        <v>2808</v>
      </c>
      <c r="B3526" s="13" t="s">
        <v>24</v>
      </c>
      <c r="C3526" s="13" t="s">
        <v>5</v>
      </c>
      <c r="D3526" s="13" t="s">
        <v>3143</v>
      </c>
      <c r="E3526" s="13" t="s">
        <v>3143</v>
      </c>
    </row>
    <row r="3527" spans="1:5" ht="25.35" customHeight="1" thickTop="1" thickBot="1" x14ac:dyDescent="0.3">
      <c r="A3527" s="37" t="s">
        <v>2809</v>
      </c>
      <c r="B3527" s="13" t="s">
        <v>37</v>
      </c>
      <c r="C3527" s="13" t="s">
        <v>3143</v>
      </c>
      <c r="D3527" s="13" t="s">
        <v>3143</v>
      </c>
      <c r="E3527" s="13" t="s">
        <v>3143</v>
      </c>
    </row>
    <row r="3528" spans="1:5" ht="25.35" customHeight="1" thickTop="1" thickBot="1" x14ac:dyDescent="0.3">
      <c r="A3528" s="37" t="s">
        <v>2810</v>
      </c>
      <c r="B3528" s="13" t="s">
        <v>24</v>
      </c>
      <c r="C3528" s="13" t="s">
        <v>5</v>
      </c>
      <c r="D3528" s="13" t="s">
        <v>3143</v>
      </c>
      <c r="E3528" s="13" t="s">
        <v>3143</v>
      </c>
    </row>
    <row r="3529" spans="1:5" ht="25.35" customHeight="1" thickTop="1" thickBot="1" x14ac:dyDescent="0.3">
      <c r="A3529" s="37" t="s">
        <v>2811</v>
      </c>
      <c r="B3529" s="13" t="s">
        <v>47</v>
      </c>
      <c r="C3529" s="13" t="s">
        <v>3143</v>
      </c>
      <c r="D3529" s="13" t="s">
        <v>3143</v>
      </c>
      <c r="E3529" s="13" t="s">
        <v>3143</v>
      </c>
    </row>
    <row r="3530" spans="1:5" ht="25.35" customHeight="1" thickTop="1" thickBot="1" x14ac:dyDescent="0.3">
      <c r="A3530" s="37" t="s">
        <v>2812</v>
      </c>
      <c r="B3530" s="13" t="s">
        <v>47</v>
      </c>
      <c r="C3530" s="13" t="s">
        <v>3143</v>
      </c>
      <c r="D3530" s="13" t="s">
        <v>3143</v>
      </c>
      <c r="E3530" s="13" t="s">
        <v>3143</v>
      </c>
    </row>
    <row r="3531" spans="1:5" ht="25.35" customHeight="1" thickTop="1" thickBot="1" x14ac:dyDescent="0.3">
      <c r="A3531" s="37" t="s">
        <v>2813</v>
      </c>
      <c r="B3531" s="13" t="s">
        <v>47</v>
      </c>
      <c r="C3531" s="13" t="s">
        <v>3143</v>
      </c>
      <c r="D3531" s="13" t="s">
        <v>3143</v>
      </c>
      <c r="E3531" s="13" t="s">
        <v>3143</v>
      </c>
    </row>
    <row r="3532" spans="1:5" ht="25.35" customHeight="1" thickTop="1" thickBot="1" x14ac:dyDescent="0.3">
      <c r="A3532" s="37" t="s">
        <v>2814</v>
      </c>
      <c r="B3532" s="13" t="s">
        <v>47</v>
      </c>
      <c r="C3532" s="13" t="s">
        <v>3143</v>
      </c>
      <c r="D3532" s="13" t="s">
        <v>26</v>
      </c>
      <c r="E3532" s="13" t="s">
        <v>3143</v>
      </c>
    </row>
    <row r="3533" spans="1:5" ht="25.35" customHeight="1" thickTop="1" thickBot="1" x14ac:dyDescent="0.3">
      <c r="A3533" s="37" t="s">
        <v>2815</v>
      </c>
      <c r="B3533" s="13" t="s">
        <v>37</v>
      </c>
      <c r="C3533" s="13" t="s">
        <v>3143</v>
      </c>
      <c r="D3533" s="13" t="s">
        <v>3143</v>
      </c>
      <c r="E3533" s="13" t="s">
        <v>3143</v>
      </c>
    </row>
    <row r="3534" spans="1:5" ht="25.35" customHeight="1" thickTop="1" thickBot="1" x14ac:dyDescent="0.3">
      <c r="A3534" s="37" t="s">
        <v>2816</v>
      </c>
      <c r="B3534" s="13" t="s">
        <v>47</v>
      </c>
      <c r="C3534" s="13" t="s">
        <v>3143</v>
      </c>
      <c r="D3534" s="13" t="s">
        <v>3143</v>
      </c>
      <c r="E3534" s="13" t="s">
        <v>3143</v>
      </c>
    </row>
    <row r="3535" spans="1:5" ht="25.35" customHeight="1" thickTop="1" thickBot="1" x14ac:dyDescent="0.3">
      <c r="A3535" s="37" t="s">
        <v>2817</v>
      </c>
      <c r="B3535" s="13" t="s">
        <v>24</v>
      </c>
      <c r="C3535" s="13" t="s">
        <v>3143</v>
      </c>
      <c r="D3535" s="13" t="s">
        <v>3143</v>
      </c>
      <c r="E3535" s="13" t="s">
        <v>3143</v>
      </c>
    </row>
    <row r="3536" spans="1:5" ht="25.35" customHeight="1" thickTop="1" thickBot="1" x14ac:dyDescent="0.3">
      <c r="A3536" s="37" t="s">
        <v>2818</v>
      </c>
      <c r="B3536" s="13" t="s">
        <v>37</v>
      </c>
      <c r="C3536" s="13" t="s">
        <v>3143</v>
      </c>
      <c r="D3536" s="13" t="s">
        <v>3143</v>
      </c>
      <c r="E3536" s="13" t="s">
        <v>3143</v>
      </c>
    </row>
    <row r="3537" spans="1:5" ht="25.35" customHeight="1" thickTop="1" thickBot="1" x14ac:dyDescent="0.3">
      <c r="A3537" s="37" t="s">
        <v>2819</v>
      </c>
      <c r="B3537" s="13" t="s">
        <v>37</v>
      </c>
      <c r="C3537" s="13" t="s">
        <v>3143</v>
      </c>
      <c r="D3537" s="13" t="s">
        <v>3143</v>
      </c>
      <c r="E3537" s="13" t="s">
        <v>3143</v>
      </c>
    </row>
    <row r="3538" spans="1:5" ht="25.35" customHeight="1" thickTop="1" thickBot="1" x14ac:dyDescent="0.3">
      <c r="A3538" s="37" t="s">
        <v>2820</v>
      </c>
      <c r="B3538" s="13" t="s">
        <v>47</v>
      </c>
      <c r="C3538" s="13" t="s">
        <v>3143</v>
      </c>
      <c r="D3538" s="13" t="s">
        <v>3143</v>
      </c>
      <c r="E3538" s="13" t="s">
        <v>3143</v>
      </c>
    </row>
    <row r="3539" spans="1:5" ht="25.35" customHeight="1" thickTop="1" thickBot="1" x14ac:dyDescent="0.3">
      <c r="A3539" s="37" t="s">
        <v>2821</v>
      </c>
      <c r="B3539" s="13" t="s">
        <v>24</v>
      </c>
      <c r="C3539" s="13" t="s">
        <v>3143</v>
      </c>
      <c r="D3539" s="13" t="s">
        <v>3143</v>
      </c>
      <c r="E3539" s="13" t="s">
        <v>3143</v>
      </c>
    </row>
    <row r="3540" spans="1:5" ht="25.35" customHeight="1" thickTop="1" thickBot="1" x14ac:dyDescent="0.3">
      <c r="A3540" s="37" t="s">
        <v>2822</v>
      </c>
      <c r="B3540" s="13" t="s">
        <v>47</v>
      </c>
      <c r="C3540" s="13" t="s">
        <v>3143</v>
      </c>
      <c r="D3540" s="13" t="s">
        <v>26</v>
      </c>
      <c r="E3540" s="13" t="s">
        <v>3143</v>
      </c>
    </row>
    <row r="3541" spans="1:5" ht="25.35" customHeight="1" thickTop="1" thickBot="1" x14ac:dyDescent="0.3">
      <c r="A3541" s="37" t="s">
        <v>2823</v>
      </c>
      <c r="B3541" s="13" t="s">
        <v>37</v>
      </c>
      <c r="C3541" s="13" t="s">
        <v>3143</v>
      </c>
      <c r="D3541" s="13" t="s">
        <v>26</v>
      </c>
      <c r="E3541" s="13" t="s">
        <v>3143</v>
      </c>
    </row>
    <row r="3542" spans="1:5" ht="25.35" customHeight="1" thickTop="1" thickBot="1" x14ac:dyDescent="0.3">
      <c r="A3542" s="37" t="s">
        <v>2824</v>
      </c>
      <c r="B3542" s="13" t="s">
        <v>29</v>
      </c>
      <c r="C3542" s="13" t="s">
        <v>3143</v>
      </c>
      <c r="D3542" s="13" t="s">
        <v>3143</v>
      </c>
      <c r="E3542" s="13" t="s">
        <v>3143</v>
      </c>
    </row>
    <row r="3543" spans="1:5" ht="25.35" customHeight="1" thickTop="1" thickBot="1" x14ac:dyDescent="0.3">
      <c r="A3543" s="37" t="s">
        <v>2825</v>
      </c>
      <c r="B3543" s="13" t="s">
        <v>37</v>
      </c>
      <c r="C3543" s="13" t="s">
        <v>3143</v>
      </c>
      <c r="D3543" s="13" t="s">
        <v>3143</v>
      </c>
      <c r="E3543" s="13" t="s">
        <v>3143</v>
      </c>
    </row>
    <row r="3544" spans="1:5" ht="25.35" customHeight="1" thickTop="1" thickBot="1" x14ac:dyDescent="0.3">
      <c r="A3544" s="37" t="s">
        <v>2826</v>
      </c>
      <c r="B3544" s="13" t="s">
        <v>37</v>
      </c>
      <c r="C3544" s="13" t="s">
        <v>3143</v>
      </c>
      <c r="D3544" s="13" t="s">
        <v>3143</v>
      </c>
      <c r="E3544" s="13" t="s">
        <v>3143</v>
      </c>
    </row>
    <row r="3545" spans="1:5" ht="25.35" customHeight="1" thickTop="1" thickBot="1" x14ac:dyDescent="0.3">
      <c r="A3545" s="37" t="s">
        <v>2827</v>
      </c>
      <c r="B3545" s="13" t="s">
        <v>37</v>
      </c>
      <c r="C3545" s="13" t="s">
        <v>3143</v>
      </c>
      <c r="D3545" s="13" t="s">
        <v>3143</v>
      </c>
      <c r="E3545" s="13" t="s">
        <v>3143</v>
      </c>
    </row>
    <row r="3546" spans="1:5" ht="25.35" customHeight="1" thickTop="1" thickBot="1" x14ac:dyDescent="0.3">
      <c r="A3546" s="37" t="s">
        <v>3043</v>
      </c>
      <c r="B3546" s="13" t="s">
        <v>24</v>
      </c>
      <c r="C3546" s="13" t="s">
        <v>3143</v>
      </c>
      <c r="D3546" s="13" t="s">
        <v>3143</v>
      </c>
      <c r="E3546" s="13" t="s">
        <v>3143</v>
      </c>
    </row>
    <row r="3547" spans="1:5" ht="25.35" customHeight="1" thickTop="1" thickBot="1" x14ac:dyDescent="0.3">
      <c r="A3547" s="37" t="s">
        <v>2828</v>
      </c>
      <c r="B3547" s="13" t="s">
        <v>24</v>
      </c>
      <c r="C3547" s="13" t="s">
        <v>3143</v>
      </c>
      <c r="D3547" s="13" t="s">
        <v>3143</v>
      </c>
      <c r="E3547" s="13" t="s">
        <v>3143</v>
      </c>
    </row>
    <row r="3548" spans="1:5" ht="25.35" customHeight="1" thickTop="1" thickBot="1" x14ac:dyDescent="0.3">
      <c r="A3548" s="37" t="s">
        <v>2829</v>
      </c>
      <c r="B3548" s="13" t="s">
        <v>37</v>
      </c>
      <c r="C3548" s="13" t="s">
        <v>3143</v>
      </c>
      <c r="D3548" s="13" t="s">
        <v>3143</v>
      </c>
      <c r="E3548" s="13" t="s">
        <v>3143</v>
      </c>
    </row>
    <row r="3549" spans="1:5" ht="25.35" customHeight="1" thickTop="1" thickBot="1" x14ac:dyDescent="0.3">
      <c r="A3549" s="37" t="s">
        <v>2830</v>
      </c>
      <c r="B3549" s="13" t="s">
        <v>24</v>
      </c>
      <c r="C3549" s="13" t="s">
        <v>3143</v>
      </c>
      <c r="D3549" s="13" t="s">
        <v>3143</v>
      </c>
      <c r="E3549" s="13" t="s">
        <v>3143</v>
      </c>
    </row>
    <row r="3550" spans="1:5" ht="25.35" customHeight="1" thickTop="1" thickBot="1" x14ac:dyDescent="0.3">
      <c r="A3550" s="37" t="s">
        <v>3490</v>
      </c>
      <c r="B3550" s="13" t="s">
        <v>47</v>
      </c>
      <c r="C3550" s="13" t="s">
        <v>3143</v>
      </c>
      <c r="D3550" s="13" t="s">
        <v>3143</v>
      </c>
      <c r="E3550" s="13" t="s">
        <v>6</v>
      </c>
    </row>
    <row r="3551" spans="1:5" ht="25.35" customHeight="1" thickTop="1" thickBot="1" x14ac:dyDescent="0.3">
      <c r="A3551" s="37" t="s">
        <v>3491</v>
      </c>
      <c r="B3551" s="13" t="s">
        <v>37</v>
      </c>
      <c r="C3551" s="13" t="s">
        <v>3143</v>
      </c>
      <c r="D3551" s="13" t="s">
        <v>3143</v>
      </c>
      <c r="E3551" s="13" t="s">
        <v>6</v>
      </c>
    </row>
    <row r="3552" spans="1:5" ht="25.35" customHeight="1" thickTop="1" thickBot="1" x14ac:dyDescent="0.3">
      <c r="A3552" s="37" t="s">
        <v>2831</v>
      </c>
      <c r="B3552" s="13" t="s">
        <v>29</v>
      </c>
      <c r="C3552" s="13" t="s">
        <v>3143</v>
      </c>
      <c r="D3552" s="13" t="s">
        <v>3143</v>
      </c>
      <c r="E3552" s="13" t="s">
        <v>3143</v>
      </c>
    </row>
    <row r="3553" spans="1:5" ht="25.35" customHeight="1" thickTop="1" thickBot="1" x14ac:dyDescent="0.3">
      <c r="A3553" s="37" t="s">
        <v>2832</v>
      </c>
      <c r="B3553" s="13" t="s">
        <v>24</v>
      </c>
      <c r="C3553" s="13" t="s">
        <v>3143</v>
      </c>
      <c r="D3553" s="13" t="s">
        <v>3143</v>
      </c>
      <c r="E3553" s="13" t="s">
        <v>3143</v>
      </c>
    </row>
    <row r="3554" spans="1:5" ht="25.35" customHeight="1" thickTop="1" thickBot="1" x14ac:dyDescent="0.3">
      <c r="A3554" s="37" t="s">
        <v>2833</v>
      </c>
      <c r="B3554" s="13" t="s">
        <v>47</v>
      </c>
      <c r="C3554" s="13" t="s">
        <v>3143</v>
      </c>
      <c r="D3554" s="13" t="s">
        <v>3143</v>
      </c>
      <c r="E3554" s="13" t="s">
        <v>3143</v>
      </c>
    </row>
    <row r="3555" spans="1:5" ht="25.35" customHeight="1" thickTop="1" thickBot="1" x14ac:dyDescent="0.3">
      <c r="A3555" s="37" t="s">
        <v>2834</v>
      </c>
      <c r="B3555" s="13" t="s">
        <v>37</v>
      </c>
      <c r="C3555" s="13" t="s">
        <v>3143</v>
      </c>
      <c r="D3555" s="13" t="s">
        <v>3143</v>
      </c>
      <c r="E3555" s="13" t="s">
        <v>3143</v>
      </c>
    </row>
    <row r="3556" spans="1:5" ht="25.35" customHeight="1" thickTop="1" thickBot="1" x14ac:dyDescent="0.3">
      <c r="A3556" s="37" t="s">
        <v>2835</v>
      </c>
      <c r="B3556" s="13" t="s">
        <v>24</v>
      </c>
      <c r="C3556" s="13" t="s">
        <v>3143</v>
      </c>
      <c r="D3556" s="13" t="s">
        <v>3143</v>
      </c>
      <c r="E3556" s="13" t="s">
        <v>3143</v>
      </c>
    </row>
    <row r="3557" spans="1:5" ht="25.35" customHeight="1" thickTop="1" thickBot="1" x14ac:dyDescent="0.3">
      <c r="A3557" s="37" t="s">
        <v>2836</v>
      </c>
      <c r="B3557" s="13" t="s">
        <v>29</v>
      </c>
      <c r="C3557" s="13" t="s">
        <v>3143</v>
      </c>
      <c r="D3557" s="13" t="s">
        <v>3143</v>
      </c>
      <c r="E3557" s="13" t="s">
        <v>3143</v>
      </c>
    </row>
    <row r="3558" spans="1:5" ht="25.35" customHeight="1" thickTop="1" thickBot="1" x14ac:dyDescent="0.3">
      <c r="A3558" s="37" t="s">
        <v>2837</v>
      </c>
      <c r="B3558" s="13" t="s">
        <v>24</v>
      </c>
      <c r="C3558" s="13" t="s">
        <v>3143</v>
      </c>
      <c r="D3558" s="13" t="s">
        <v>3143</v>
      </c>
      <c r="E3558" s="13" t="s">
        <v>3143</v>
      </c>
    </row>
    <row r="3559" spans="1:5" ht="25.35" customHeight="1" thickTop="1" thickBot="1" x14ac:dyDescent="0.3">
      <c r="A3559" s="37" t="s">
        <v>2838</v>
      </c>
      <c r="B3559" s="13" t="s">
        <v>47</v>
      </c>
      <c r="C3559" s="13" t="s">
        <v>3143</v>
      </c>
      <c r="D3559" s="13" t="s">
        <v>3143</v>
      </c>
      <c r="E3559" s="13" t="s">
        <v>3143</v>
      </c>
    </row>
    <row r="3560" spans="1:5" ht="25.35" customHeight="1" thickTop="1" thickBot="1" x14ac:dyDescent="0.3">
      <c r="A3560" s="37" t="s">
        <v>2839</v>
      </c>
      <c r="B3560" s="13" t="s">
        <v>24</v>
      </c>
      <c r="C3560" s="13" t="s">
        <v>3143</v>
      </c>
      <c r="D3560" s="13" t="s">
        <v>3143</v>
      </c>
      <c r="E3560" s="13" t="s">
        <v>3143</v>
      </c>
    </row>
    <row r="3561" spans="1:5" ht="25.35" customHeight="1" thickTop="1" thickBot="1" x14ac:dyDescent="0.3">
      <c r="A3561" s="37" t="s">
        <v>2840</v>
      </c>
      <c r="B3561" s="13" t="s">
        <v>24</v>
      </c>
      <c r="C3561" s="13" t="s">
        <v>3143</v>
      </c>
      <c r="D3561" s="13" t="s">
        <v>3143</v>
      </c>
      <c r="E3561" s="13" t="s">
        <v>3143</v>
      </c>
    </row>
    <row r="3562" spans="1:5" ht="25.35" customHeight="1" thickTop="1" thickBot="1" x14ac:dyDescent="0.3">
      <c r="A3562" s="37" t="s">
        <v>2841</v>
      </c>
      <c r="B3562" s="13" t="s">
        <v>47</v>
      </c>
      <c r="C3562" s="13" t="s">
        <v>3143</v>
      </c>
      <c r="D3562" s="13" t="s">
        <v>3143</v>
      </c>
      <c r="E3562" s="13" t="s">
        <v>3143</v>
      </c>
    </row>
    <row r="3563" spans="1:5" ht="25.35" customHeight="1" thickTop="1" thickBot="1" x14ac:dyDescent="0.3">
      <c r="A3563" s="37" t="s">
        <v>2842</v>
      </c>
      <c r="B3563" s="13" t="s">
        <v>47</v>
      </c>
      <c r="C3563" s="13" t="s">
        <v>3143</v>
      </c>
      <c r="D3563" s="13" t="s">
        <v>3143</v>
      </c>
      <c r="E3563" s="13" t="s">
        <v>3143</v>
      </c>
    </row>
    <row r="3564" spans="1:5" ht="25.35" customHeight="1" thickTop="1" thickBot="1" x14ac:dyDescent="0.3">
      <c r="A3564" s="37" t="s">
        <v>2843</v>
      </c>
      <c r="B3564" s="13" t="s">
        <v>61</v>
      </c>
      <c r="C3564" s="13" t="s">
        <v>3143</v>
      </c>
      <c r="D3564" s="13" t="s">
        <v>26</v>
      </c>
      <c r="E3564" s="13" t="s">
        <v>3143</v>
      </c>
    </row>
    <row r="3565" spans="1:5" ht="25.35" customHeight="1" thickTop="1" thickBot="1" x14ac:dyDescent="0.3">
      <c r="A3565" s="37" t="s">
        <v>2844</v>
      </c>
      <c r="B3565" s="13" t="s">
        <v>47</v>
      </c>
      <c r="C3565" s="13" t="s">
        <v>3143</v>
      </c>
      <c r="D3565" s="13" t="s">
        <v>3143</v>
      </c>
      <c r="E3565" s="13" t="s">
        <v>3143</v>
      </c>
    </row>
    <row r="3566" spans="1:5" ht="25.35" customHeight="1" thickTop="1" thickBot="1" x14ac:dyDescent="0.3">
      <c r="A3566" s="37" t="s">
        <v>2845</v>
      </c>
      <c r="B3566" s="13" t="s">
        <v>37</v>
      </c>
      <c r="C3566" s="13" t="s">
        <v>3143</v>
      </c>
      <c r="D3566" s="13" t="s">
        <v>3143</v>
      </c>
      <c r="E3566" s="13" t="s">
        <v>3143</v>
      </c>
    </row>
    <row r="3567" spans="1:5" ht="25.35" customHeight="1" thickTop="1" thickBot="1" x14ac:dyDescent="0.3">
      <c r="A3567" s="37" t="s">
        <v>2846</v>
      </c>
      <c r="B3567" s="13" t="s">
        <v>24</v>
      </c>
      <c r="C3567" s="13" t="s">
        <v>3143</v>
      </c>
      <c r="D3567" s="13" t="s">
        <v>3143</v>
      </c>
      <c r="E3567" s="13" t="s">
        <v>3143</v>
      </c>
    </row>
    <row r="3568" spans="1:5" ht="25.35" customHeight="1" thickTop="1" thickBot="1" x14ac:dyDescent="0.3">
      <c r="A3568" s="37" t="s">
        <v>2847</v>
      </c>
      <c r="B3568" s="13" t="s">
        <v>24</v>
      </c>
      <c r="C3568" s="13" t="s">
        <v>3143</v>
      </c>
      <c r="D3568" s="13" t="s">
        <v>3143</v>
      </c>
      <c r="E3568" s="13" t="s">
        <v>3143</v>
      </c>
    </row>
    <row r="3569" spans="1:5" ht="25.35" customHeight="1" thickTop="1" thickBot="1" x14ac:dyDescent="0.3">
      <c r="A3569" s="37" t="s">
        <v>2848</v>
      </c>
      <c r="B3569" s="13" t="s">
        <v>37</v>
      </c>
      <c r="C3569" s="13" t="s">
        <v>3143</v>
      </c>
      <c r="D3569" s="13" t="s">
        <v>3143</v>
      </c>
      <c r="E3569" s="13" t="s">
        <v>3143</v>
      </c>
    </row>
    <row r="3570" spans="1:5" ht="25.35" customHeight="1" thickTop="1" thickBot="1" x14ac:dyDescent="0.3">
      <c r="A3570" s="37" t="s">
        <v>2849</v>
      </c>
      <c r="B3570" s="13" t="s">
        <v>24</v>
      </c>
      <c r="C3570" s="13" t="s">
        <v>3143</v>
      </c>
      <c r="D3570" s="13" t="s">
        <v>3143</v>
      </c>
      <c r="E3570" s="13" t="s">
        <v>3143</v>
      </c>
    </row>
    <row r="3571" spans="1:5" ht="25.35" customHeight="1" thickTop="1" thickBot="1" x14ac:dyDescent="0.3">
      <c r="A3571" s="37" t="s">
        <v>2850</v>
      </c>
      <c r="B3571" s="13" t="s">
        <v>24</v>
      </c>
      <c r="C3571" s="13" t="s">
        <v>3143</v>
      </c>
      <c r="D3571" s="13" t="s">
        <v>3143</v>
      </c>
      <c r="E3571" s="13" t="s">
        <v>3143</v>
      </c>
    </row>
    <row r="3572" spans="1:5" ht="25.35" customHeight="1" thickTop="1" thickBot="1" x14ac:dyDescent="0.3">
      <c r="A3572" s="37" t="s">
        <v>2851</v>
      </c>
      <c r="B3572" s="13" t="s">
        <v>24</v>
      </c>
      <c r="C3572" s="13" t="s">
        <v>3143</v>
      </c>
      <c r="D3572" s="13" t="s">
        <v>3143</v>
      </c>
      <c r="E3572" s="13" t="s">
        <v>3143</v>
      </c>
    </row>
    <row r="3573" spans="1:5" ht="25.35" customHeight="1" thickTop="1" thickBot="1" x14ac:dyDescent="0.3">
      <c r="A3573" s="37" t="s">
        <v>2852</v>
      </c>
      <c r="B3573" s="13" t="s">
        <v>24</v>
      </c>
      <c r="C3573" s="13" t="s">
        <v>5</v>
      </c>
      <c r="D3573" s="13" t="s">
        <v>26</v>
      </c>
      <c r="E3573" s="13" t="s">
        <v>3143</v>
      </c>
    </row>
    <row r="3574" spans="1:5" ht="25.35" customHeight="1" thickTop="1" thickBot="1" x14ac:dyDescent="0.3">
      <c r="A3574" s="37" t="s">
        <v>2853</v>
      </c>
      <c r="B3574" s="13" t="s">
        <v>37</v>
      </c>
      <c r="C3574" s="13" t="s">
        <v>3143</v>
      </c>
      <c r="D3574" s="13" t="s">
        <v>3143</v>
      </c>
      <c r="E3574" s="13" t="s">
        <v>3143</v>
      </c>
    </row>
    <row r="3575" spans="1:5" ht="25.35" customHeight="1" thickTop="1" thickBot="1" x14ac:dyDescent="0.3">
      <c r="A3575" s="37" t="s">
        <v>2854</v>
      </c>
      <c r="B3575" s="13" t="s">
        <v>47</v>
      </c>
      <c r="C3575" s="13" t="s">
        <v>3143</v>
      </c>
      <c r="D3575" s="13" t="s">
        <v>3143</v>
      </c>
      <c r="E3575" s="13" t="s">
        <v>3143</v>
      </c>
    </row>
    <row r="3576" spans="1:5" ht="25.35" customHeight="1" thickTop="1" thickBot="1" x14ac:dyDescent="0.3">
      <c r="A3576" s="37" t="s">
        <v>2855</v>
      </c>
      <c r="B3576" s="13" t="s">
        <v>29</v>
      </c>
      <c r="C3576" s="13" t="s">
        <v>3143</v>
      </c>
      <c r="D3576" s="13" t="s">
        <v>3143</v>
      </c>
      <c r="E3576" s="13" t="s">
        <v>3143</v>
      </c>
    </row>
    <row r="3577" spans="1:5" ht="25.35" customHeight="1" thickTop="1" thickBot="1" x14ac:dyDescent="0.3">
      <c r="A3577" s="37" t="s">
        <v>2856</v>
      </c>
      <c r="B3577" s="13" t="s">
        <v>29</v>
      </c>
      <c r="C3577" s="13" t="s">
        <v>3143</v>
      </c>
      <c r="D3577" s="13" t="s">
        <v>3143</v>
      </c>
      <c r="E3577" s="13" t="s">
        <v>3143</v>
      </c>
    </row>
    <row r="3578" spans="1:5" ht="25.35" customHeight="1" thickTop="1" thickBot="1" x14ac:dyDescent="0.3">
      <c r="A3578" s="37" t="s">
        <v>2901</v>
      </c>
      <c r="B3578" s="13" t="s">
        <v>24</v>
      </c>
      <c r="C3578" s="13" t="s">
        <v>3143</v>
      </c>
      <c r="D3578" s="13" t="s">
        <v>26</v>
      </c>
      <c r="E3578" s="13" t="s">
        <v>3143</v>
      </c>
    </row>
    <row r="3579" spans="1:5" ht="25.35" customHeight="1" thickTop="1" thickBot="1" x14ac:dyDescent="0.3">
      <c r="A3579" s="37" t="s">
        <v>2902</v>
      </c>
      <c r="B3579" s="13" t="s">
        <v>24</v>
      </c>
      <c r="C3579" s="13" t="s">
        <v>3143</v>
      </c>
      <c r="D3579" s="13" t="s">
        <v>3143</v>
      </c>
      <c r="E3579" s="13" t="s">
        <v>3143</v>
      </c>
    </row>
    <row r="3580" spans="1:5" ht="25.35" customHeight="1" thickTop="1" thickBot="1" x14ac:dyDescent="0.3">
      <c r="A3580" s="37" t="s">
        <v>2903</v>
      </c>
      <c r="B3580" s="13" t="s">
        <v>37</v>
      </c>
      <c r="C3580" s="13" t="s">
        <v>3143</v>
      </c>
      <c r="D3580" s="13" t="s">
        <v>3143</v>
      </c>
      <c r="E3580" s="13" t="s">
        <v>3143</v>
      </c>
    </row>
    <row r="3581" spans="1:5" ht="25.35" customHeight="1" thickTop="1" thickBot="1" x14ac:dyDescent="0.3">
      <c r="A3581" s="37" t="s">
        <v>3492</v>
      </c>
      <c r="B3581" s="13" t="s">
        <v>37</v>
      </c>
      <c r="C3581" s="13" t="s">
        <v>3143</v>
      </c>
      <c r="D3581" s="13" t="s">
        <v>3143</v>
      </c>
      <c r="E3581" s="13" t="s">
        <v>6</v>
      </c>
    </row>
    <row r="3582" spans="1:5" ht="25.35" customHeight="1" thickTop="1" thickBot="1" x14ac:dyDescent="0.3">
      <c r="A3582" s="37" t="s">
        <v>2857</v>
      </c>
      <c r="B3582" s="13" t="s">
        <v>24</v>
      </c>
      <c r="C3582" s="13" t="s">
        <v>3143</v>
      </c>
      <c r="D3582" s="13" t="s">
        <v>3143</v>
      </c>
      <c r="E3582" s="13" t="s">
        <v>3143</v>
      </c>
    </row>
    <row r="3583" spans="1:5" ht="25.35" customHeight="1" thickTop="1" thickBot="1" x14ac:dyDescent="0.3">
      <c r="A3583" s="37" t="s">
        <v>2858</v>
      </c>
      <c r="B3583" s="13" t="s">
        <v>24</v>
      </c>
      <c r="C3583" s="13" t="s">
        <v>3143</v>
      </c>
      <c r="D3583" s="13" t="s">
        <v>3143</v>
      </c>
      <c r="E3583" s="13" t="s">
        <v>3143</v>
      </c>
    </row>
    <row r="3584" spans="1:5" ht="25.35" customHeight="1" thickTop="1" thickBot="1" x14ac:dyDescent="0.3">
      <c r="A3584" s="37" t="s">
        <v>2859</v>
      </c>
      <c r="B3584" s="13" t="s">
        <v>24</v>
      </c>
      <c r="C3584" s="13" t="s">
        <v>3143</v>
      </c>
      <c r="D3584" s="13" t="s">
        <v>3143</v>
      </c>
      <c r="E3584" s="13" t="s">
        <v>3143</v>
      </c>
    </row>
    <row r="3585" spans="1:5" ht="25.35" customHeight="1" thickTop="1" thickBot="1" x14ac:dyDescent="0.3">
      <c r="A3585" s="37" t="s">
        <v>2860</v>
      </c>
      <c r="B3585" s="13" t="s">
        <v>24</v>
      </c>
      <c r="C3585" s="13" t="s">
        <v>3143</v>
      </c>
      <c r="D3585" s="13" t="s">
        <v>3143</v>
      </c>
      <c r="E3585" s="13" t="s">
        <v>3143</v>
      </c>
    </row>
    <row r="3586" spans="1:5" ht="25.35" customHeight="1" thickTop="1" thickBot="1" x14ac:dyDescent="0.3">
      <c r="A3586" s="37"/>
      <c r="B3586" s="13"/>
      <c r="C3586" s="13"/>
      <c r="D3586" s="13"/>
      <c r="E3586" s="13"/>
    </row>
    <row r="3587" spans="1:5" ht="25.35" customHeight="1" thickTop="1" thickBot="1" x14ac:dyDescent="0.3">
      <c r="A3587" s="37" t="s">
        <v>2861</v>
      </c>
      <c r="B3587" s="13" t="s">
        <v>37</v>
      </c>
      <c r="C3587" s="13" t="s">
        <v>3143</v>
      </c>
      <c r="D3587" s="13" t="s">
        <v>3143</v>
      </c>
      <c r="E3587" s="13" t="s">
        <v>3143</v>
      </c>
    </row>
    <row r="3588" spans="1:5" ht="25.35" customHeight="1" thickTop="1" thickBot="1" x14ac:dyDescent="0.3">
      <c r="A3588" s="37"/>
      <c r="B3588" s="13"/>
      <c r="C3588" s="13"/>
      <c r="D3588" s="13"/>
      <c r="E3588" s="13"/>
    </row>
    <row r="3589" spans="1:5" ht="25.35" customHeight="1" thickTop="1" thickBot="1" x14ac:dyDescent="0.3">
      <c r="A3589" s="37" t="s">
        <v>3493</v>
      </c>
      <c r="B3589" s="13" t="s">
        <v>24</v>
      </c>
      <c r="C3589" s="13" t="s">
        <v>3143</v>
      </c>
      <c r="D3589" s="13" t="s">
        <v>3143</v>
      </c>
      <c r="E3589" s="13" t="s">
        <v>6</v>
      </c>
    </row>
    <row r="3590" spans="1:5" ht="25.35" customHeight="1" thickTop="1" thickBot="1" x14ac:dyDescent="0.3">
      <c r="A3590" s="37" t="s">
        <v>3243</v>
      </c>
      <c r="B3590" s="13" t="s">
        <v>24</v>
      </c>
      <c r="C3590" s="13" t="s">
        <v>3143</v>
      </c>
      <c r="D3590" s="13" t="s">
        <v>3143</v>
      </c>
      <c r="E3590" s="13" t="s">
        <v>3143</v>
      </c>
    </row>
    <row r="3591" spans="1:5" ht="25.35" customHeight="1" thickTop="1" thickBot="1" x14ac:dyDescent="0.3">
      <c r="A3591" s="37" t="s">
        <v>2862</v>
      </c>
      <c r="B3591" s="13" t="s">
        <v>47</v>
      </c>
      <c r="C3591" s="13" t="s">
        <v>3143</v>
      </c>
      <c r="D3591" s="13" t="s">
        <v>3143</v>
      </c>
      <c r="E3591" s="13" t="s">
        <v>3143</v>
      </c>
    </row>
    <row r="3592" spans="1:5" ht="25.35" customHeight="1" thickTop="1" thickBot="1" x14ac:dyDescent="0.3">
      <c r="A3592" s="37" t="s">
        <v>2863</v>
      </c>
      <c r="B3592" s="13" t="s">
        <v>37</v>
      </c>
      <c r="C3592" s="13" t="s">
        <v>3143</v>
      </c>
      <c r="D3592" s="13" t="s">
        <v>26</v>
      </c>
      <c r="E3592" s="13" t="s">
        <v>3143</v>
      </c>
    </row>
    <row r="3593" spans="1:5" ht="25.35" customHeight="1" thickTop="1" thickBot="1" x14ac:dyDescent="0.3">
      <c r="A3593" s="37" t="s">
        <v>2864</v>
      </c>
      <c r="B3593" s="13" t="s">
        <v>24</v>
      </c>
      <c r="C3593" s="13" t="s">
        <v>3143</v>
      </c>
      <c r="D3593" s="13" t="s">
        <v>26</v>
      </c>
      <c r="E3593" s="13" t="s">
        <v>3143</v>
      </c>
    </row>
    <row r="3594" spans="1:5" ht="25.35" customHeight="1" thickTop="1" thickBot="1" x14ac:dyDescent="0.3">
      <c r="A3594" s="37" t="s">
        <v>2865</v>
      </c>
      <c r="B3594" s="13" t="s">
        <v>24</v>
      </c>
      <c r="C3594" s="13" t="s">
        <v>3143</v>
      </c>
      <c r="D3594" s="13" t="s">
        <v>26</v>
      </c>
      <c r="E3594" s="13" t="s">
        <v>3143</v>
      </c>
    </row>
    <row r="3595" spans="1:5" ht="25.35" customHeight="1" thickTop="1" thickBot="1" x14ac:dyDescent="0.3">
      <c r="A3595" s="37" t="s">
        <v>2866</v>
      </c>
      <c r="B3595" s="13" t="s">
        <v>24</v>
      </c>
      <c r="C3595" s="13" t="s">
        <v>3143</v>
      </c>
      <c r="D3595" s="13" t="s">
        <v>3143</v>
      </c>
      <c r="E3595" s="13" t="s">
        <v>3143</v>
      </c>
    </row>
    <row r="3596" spans="1:5" ht="25.35" customHeight="1" thickTop="1" thickBot="1" x14ac:dyDescent="0.3">
      <c r="A3596" s="37" t="s">
        <v>2867</v>
      </c>
      <c r="B3596" s="13" t="s">
        <v>24</v>
      </c>
      <c r="C3596" s="13" t="s">
        <v>3143</v>
      </c>
      <c r="D3596" s="13" t="s">
        <v>3143</v>
      </c>
      <c r="E3596" s="13" t="s">
        <v>3143</v>
      </c>
    </row>
    <row r="3597" spans="1:5" ht="25.35" customHeight="1" thickTop="1" thickBot="1" x14ac:dyDescent="0.3">
      <c r="A3597" s="37" t="s">
        <v>2868</v>
      </c>
      <c r="B3597" s="13" t="s">
        <v>47</v>
      </c>
      <c r="C3597" s="13" t="s">
        <v>3143</v>
      </c>
      <c r="D3597" s="13" t="s">
        <v>3143</v>
      </c>
      <c r="E3597" s="13" t="s">
        <v>3143</v>
      </c>
    </row>
    <row r="3598" spans="1:5" ht="25.35" customHeight="1" thickTop="1" thickBot="1" x14ac:dyDescent="0.3">
      <c r="A3598" s="37" t="s">
        <v>2869</v>
      </c>
      <c r="B3598" s="13" t="s">
        <v>24</v>
      </c>
      <c r="C3598" s="13" t="s">
        <v>3143</v>
      </c>
      <c r="D3598" s="13" t="s">
        <v>3143</v>
      </c>
      <c r="E3598" s="13" t="s">
        <v>3143</v>
      </c>
    </row>
    <row r="3599" spans="1:5" ht="25.35" customHeight="1" thickTop="1" thickBot="1" x14ac:dyDescent="0.3">
      <c r="A3599" s="37" t="s">
        <v>2870</v>
      </c>
      <c r="B3599" s="13" t="s">
        <v>61</v>
      </c>
      <c r="C3599" s="13" t="s">
        <v>3143</v>
      </c>
      <c r="D3599" s="13" t="s">
        <v>3143</v>
      </c>
      <c r="E3599" s="13" t="s">
        <v>3143</v>
      </c>
    </row>
    <row r="3600" spans="1:5" ht="25.35" customHeight="1" thickTop="1" thickBot="1" x14ac:dyDescent="0.3">
      <c r="A3600" s="37" t="s">
        <v>2871</v>
      </c>
      <c r="B3600" s="13" t="s">
        <v>29</v>
      </c>
      <c r="C3600" s="13" t="s">
        <v>5</v>
      </c>
      <c r="D3600" s="13" t="s">
        <v>3143</v>
      </c>
      <c r="E3600" s="13" t="s">
        <v>3143</v>
      </c>
    </row>
    <row r="3601" spans="1:5" ht="25.35" customHeight="1" thickTop="1" thickBot="1" x14ac:dyDescent="0.3">
      <c r="A3601" s="37" t="s">
        <v>2872</v>
      </c>
      <c r="B3601" s="13" t="s">
        <v>24</v>
      </c>
      <c r="C3601" s="13" t="s">
        <v>3143</v>
      </c>
      <c r="D3601" s="13" t="s">
        <v>3143</v>
      </c>
      <c r="E3601" s="13" t="s">
        <v>3143</v>
      </c>
    </row>
    <row r="3602" spans="1:5" ht="25.35" customHeight="1" thickTop="1" thickBot="1" x14ac:dyDescent="0.3">
      <c r="A3602" s="37" t="s">
        <v>3494</v>
      </c>
      <c r="B3602" s="13" t="s">
        <v>37</v>
      </c>
      <c r="C3602" s="13" t="s">
        <v>5</v>
      </c>
      <c r="D3602" s="13" t="s">
        <v>3143</v>
      </c>
      <c r="E3602" s="13" t="s">
        <v>6</v>
      </c>
    </row>
    <row r="3603" spans="1:5" ht="25.35" customHeight="1" thickTop="1" thickBot="1" x14ac:dyDescent="0.3">
      <c r="A3603" s="37" t="s">
        <v>2873</v>
      </c>
      <c r="B3603" s="13" t="s">
        <v>47</v>
      </c>
      <c r="C3603" s="13" t="s">
        <v>3143</v>
      </c>
      <c r="D3603" s="13" t="s">
        <v>3143</v>
      </c>
      <c r="E3603" s="13" t="s">
        <v>3143</v>
      </c>
    </row>
    <row r="3604" spans="1:5" ht="25.35" customHeight="1" thickTop="1" thickBot="1" x14ac:dyDescent="0.3">
      <c r="A3604" s="37" t="s">
        <v>3244</v>
      </c>
      <c r="B3604" s="13" t="s">
        <v>24</v>
      </c>
      <c r="C3604" s="13" t="s">
        <v>3143</v>
      </c>
      <c r="D3604" s="13" t="s">
        <v>3143</v>
      </c>
      <c r="E3604" s="13" t="s">
        <v>3143</v>
      </c>
    </row>
    <row r="3605" spans="1:5" ht="25.35" customHeight="1" thickTop="1" thickBot="1" x14ac:dyDescent="0.3">
      <c r="A3605" s="37" t="s">
        <v>3245</v>
      </c>
      <c r="B3605" s="13" t="s">
        <v>24</v>
      </c>
      <c r="C3605" s="13" t="s">
        <v>3143</v>
      </c>
      <c r="D3605" s="13" t="s">
        <v>3143</v>
      </c>
      <c r="E3605" s="13" t="s">
        <v>3143</v>
      </c>
    </row>
    <row r="3606" spans="1:5" ht="25.35" customHeight="1" thickTop="1" thickBot="1" x14ac:dyDescent="0.3">
      <c r="A3606" s="37" t="s">
        <v>3115</v>
      </c>
      <c r="B3606" s="13" t="s">
        <v>24</v>
      </c>
      <c r="C3606" s="13" t="s">
        <v>3143</v>
      </c>
      <c r="D3606" s="13" t="s">
        <v>3143</v>
      </c>
      <c r="E3606" s="13" t="s">
        <v>3143</v>
      </c>
    </row>
    <row r="3607" spans="1:5" ht="25.35" customHeight="1" thickTop="1" thickBot="1" x14ac:dyDescent="0.3">
      <c r="A3607" s="37" t="s">
        <v>2874</v>
      </c>
      <c r="B3607" s="13" t="s">
        <v>47</v>
      </c>
      <c r="C3607" s="13" t="s">
        <v>3143</v>
      </c>
      <c r="D3607" s="13" t="s">
        <v>3143</v>
      </c>
      <c r="E3607" s="13" t="s">
        <v>3143</v>
      </c>
    </row>
    <row r="3608" spans="1:5" ht="25.35" customHeight="1" thickTop="1" thickBot="1" x14ac:dyDescent="0.3">
      <c r="A3608" s="37" t="s">
        <v>2875</v>
      </c>
      <c r="B3608" s="13" t="s">
        <v>37</v>
      </c>
      <c r="C3608" s="13" t="s">
        <v>3143</v>
      </c>
      <c r="D3608" s="13" t="s">
        <v>3143</v>
      </c>
      <c r="E3608" s="13" t="s">
        <v>3143</v>
      </c>
    </row>
    <row r="3609" spans="1:5" ht="25.35" customHeight="1" thickTop="1" thickBot="1" x14ac:dyDescent="0.3">
      <c r="A3609" s="37" t="s">
        <v>2876</v>
      </c>
      <c r="B3609" s="13" t="s">
        <v>47</v>
      </c>
      <c r="C3609" s="13" t="s">
        <v>3143</v>
      </c>
      <c r="D3609" s="13" t="s">
        <v>3143</v>
      </c>
      <c r="E3609" s="13" t="s">
        <v>3143</v>
      </c>
    </row>
    <row r="3610" spans="1:5" ht="25.35" customHeight="1" thickTop="1" thickBot="1" x14ac:dyDescent="0.3">
      <c r="A3610" s="37" t="s">
        <v>2877</v>
      </c>
      <c r="B3610" s="13" t="s">
        <v>37</v>
      </c>
      <c r="C3610" s="13" t="s">
        <v>3143</v>
      </c>
      <c r="D3610" s="13" t="s">
        <v>3143</v>
      </c>
      <c r="E3610" s="13" t="s">
        <v>3143</v>
      </c>
    </row>
    <row r="3611" spans="1:5" ht="25.35" customHeight="1" thickTop="1" thickBot="1" x14ac:dyDescent="0.3">
      <c r="A3611" s="37"/>
      <c r="B3611" s="13"/>
      <c r="C3611" s="13"/>
      <c r="D3611" s="13"/>
      <c r="E3611" s="13"/>
    </row>
    <row r="3612" spans="1:5" ht="25.35" customHeight="1" thickTop="1" thickBot="1" x14ac:dyDescent="0.3">
      <c r="A3612" s="37" t="s">
        <v>2878</v>
      </c>
      <c r="B3612" s="13" t="s">
        <v>37</v>
      </c>
      <c r="C3612" s="13" t="s">
        <v>3143</v>
      </c>
      <c r="D3612" s="13" t="s">
        <v>3143</v>
      </c>
      <c r="E3612" s="13" t="s">
        <v>3143</v>
      </c>
    </row>
    <row r="3613" spans="1:5" ht="25.35" customHeight="1" thickTop="1" thickBot="1" x14ac:dyDescent="0.3">
      <c r="A3613" s="37" t="s">
        <v>2879</v>
      </c>
      <c r="B3613" s="13" t="s">
        <v>24</v>
      </c>
      <c r="C3613" s="13" t="s">
        <v>3143</v>
      </c>
      <c r="D3613" s="13" t="s">
        <v>3143</v>
      </c>
      <c r="E3613" s="13" t="s">
        <v>3143</v>
      </c>
    </row>
    <row r="3614" spans="1:5" ht="25.35" customHeight="1" thickTop="1" thickBot="1" x14ac:dyDescent="0.3">
      <c r="A3614" s="37" t="s">
        <v>2880</v>
      </c>
      <c r="B3614" s="13" t="s">
        <v>24</v>
      </c>
      <c r="C3614" s="13" t="s">
        <v>3143</v>
      </c>
      <c r="D3614" s="13" t="s">
        <v>3143</v>
      </c>
      <c r="E3614" s="13" t="s">
        <v>3143</v>
      </c>
    </row>
    <row r="3615" spans="1:5" ht="25.35" customHeight="1" thickTop="1" thickBot="1" x14ac:dyDescent="0.3">
      <c r="A3615" s="37" t="s">
        <v>2881</v>
      </c>
      <c r="B3615" s="13" t="s">
        <v>24</v>
      </c>
      <c r="C3615" s="13" t="s">
        <v>3143</v>
      </c>
      <c r="D3615" s="13" t="s">
        <v>26</v>
      </c>
      <c r="E3615" s="13" t="s">
        <v>3143</v>
      </c>
    </row>
    <row r="3616" spans="1:5" ht="25.35" customHeight="1" thickTop="1" thickBot="1" x14ac:dyDescent="0.3">
      <c r="A3616" s="37" t="s">
        <v>2882</v>
      </c>
      <c r="B3616" s="13" t="s">
        <v>37</v>
      </c>
      <c r="C3616" s="13" t="s">
        <v>3143</v>
      </c>
      <c r="D3616" s="13" t="s">
        <v>3143</v>
      </c>
      <c r="E3616" s="13" t="s">
        <v>3143</v>
      </c>
    </row>
    <row r="3617" spans="1:5" ht="25.35" customHeight="1" thickTop="1" thickBot="1" x14ac:dyDescent="0.3">
      <c r="A3617" s="37" t="s">
        <v>2883</v>
      </c>
      <c r="B3617" s="13" t="s">
        <v>24</v>
      </c>
      <c r="C3617" s="13" t="s">
        <v>3143</v>
      </c>
      <c r="D3617" s="13" t="s">
        <v>3143</v>
      </c>
      <c r="E3617" s="13" t="s">
        <v>3143</v>
      </c>
    </row>
    <row r="3618" spans="1:5" ht="25.35" customHeight="1" thickTop="1" thickBot="1" x14ac:dyDescent="0.3">
      <c r="A3618" s="37" t="s">
        <v>3246</v>
      </c>
      <c r="B3618" s="13" t="s">
        <v>24</v>
      </c>
      <c r="C3618" s="13" t="s">
        <v>3143</v>
      </c>
      <c r="D3618" s="13" t="s">
        <v>3143</v>
      </c>
      <c r="E3618" s="13" t="s">
        <v>3143</v>
      </c>
    </row>
    <row r="3619" spans="1:5" ht="25.35" customHeight="1" thickTop="1" thickBot="1" x14ac:dyDescent="0.3">
      <c r="A3619" s="37"/>
      <c r="B3619" s="13"/>
      <c r="C3619" s="13"/>
      <c r="D3619" s="13"/>
      <c r="E3619" s="13"/>
    </row>
    <row r="3620" spans="1:5" ht="25.35" customHeight="1" thickTop="1" thickBot="1" x14ac:dyDescent="0.3">
      <c r="A3620" s="37"/>
      <c r="B3620" s="13"/>
      <c r="C3620" s="13"/>
      <c r="D3620" s="13"/>
      <c r="E3620" s="13"/>
    </row>
    <row r="3621" spans="1:5" ht="25.35" customHeight="1" thickTop="1" thickBot="1" x14ac:dyDescent="0.3">
      <c r="A3621" s="37"/>
      <c r="B3621" s="13"/>
      <c r="C3621" s="13"/>
      <c r="D3621" s="13"/>
      <c r="E3621" s="13"/>
    </row>
    <row r="3622" spans="1:5" ht="25.35" customHeight="1" thickTop="1" thickBot="1" x14ac:dyDescent="0.3">
      <c r="A3622" s="37"/>
      <c r="B3622" s="13"/>
      <c r="C3622" s="13"/>
      <c r="D3622" s="13"/>
      <c r="E3622" s="13"/>
    </row>
    <row r="3623" spans="1:5" ht="25.35" customHeight="1" thickTop="1" thickBot="1" x14ac:dyDescent="0.3">
      <c r="A3623" s="37"/>
      <c r="B3623" s="13"/>
      <c r="C3623" s="13"/>
      <c r="D3623" s="13"/>
      <c r="E3623" s="13"/>
    </row>
    <row r="3624" spans="1:5" ht="25.35" customHeight="1" thickTop="1" thickBot="1" x14ac:dyDescent="0.3">
      <c r="A3624" s="37"/>
      <c r="B3624" s="13"/>
      <c r="C3624" s="13"/>
      <c r="D3624" s="13"/>
      <c r="E3624" s="13"/>
    </row>
    <row r="3625" spans="1:5" ht="25.35" customHeight="1" thickTop="1" thickBot="1" x14ac:dyDescent="0.3">
      <c r="A3625" s="37"/>
      <c r="B3625" s="13"/>
      <c r="C3625" s="13"/>
      <c r="D3625" s="13"/>
      <c r="E3625" s="13"/>
    </row>
    <row r="3626" spans="1:5" ht="25.35" customHeight="1" thickTop="1" thickBot="1" x14ac:dyDescent="0.3">
      <c r="A3626" s="37"/>
      <c r="B3626" s="13"/>
      <c r="C3626" s="13"/>
      <c r="D3626" s="13"/>
      <c r="E3626" s="13"/>
    </row>
    <row r="3627" spans="1:5" ht="25.35" customHeight="1" thickTop="1" thickBot="1" x14ac:dyDescent="0.3">
      <c r="A3627" s="37"/>
      <c r="B3627" s="13"/>
      <c r="C3627" s="13"/>
      <c r="D3627" s="13"/>
      <c r="E3627" s="13"/>
    </row>
    <row r="3628" spans="1:5" ht="25.35" customHeight="1" thickTop="1" thickBot="1" x14ac:dyDescent="0.3">
      <c r="A3628" s="37"/>
      <c r="B3628" s="13"/>
      <c r="C3628" s="13"/>
      <c r="D3628" s="13"/>
      <c r="E3628" s="13"/>
    </row>
    <row r="3629" spans="1:5" ht="25.35" customHeight="1" thickTop="1" thickBot="1" x14ac:dyDescent="0.3">
      <c r="A3629" s="37"/>
      <c r="B3629" s="13"/>
      <c r="C3629" s="13"/>
      <c r="D3629" s="13"/>
      <c r="E3629" s="13"/>
    </row>
    <row r="3630" spans="1:5" ht="25.35" customHeight="1" thickTop="1" thickBot="1" x14ac:dyDescent="0.3">
      <c r="A3630" s="37"/>
      <c r="B3630" s="13"/>
      <c r="C3630" s="13"/>
      <c r="D3630" s="13"/>
      <c r="E3630" s="13"/>
    </row>
    <row r="3631" spans="1:5" ht="25.35" customHeight="1" thickTop="1" thickBot="1" x14ac:dyDescent="0.3">
      <c r="A3631" s="37"/>
      <c r="B3631" s="13"/>
      <c r="C3631" s="13"/>
      <c r="D3631" s="13"/>
      <c r="E3631" s="13"/>
    </row>
    <row r="3632" spans="1:5" ht="25.35" customHeight="1" thickTop="1" thickBot="1" x14ac:dyDescent="0.3">
      <c r="A3632" s="37"/>
      <c r="B3632" s="13"/>
      <c r="C3632" s="13"/>
      <c r="D3632" s="13"/>
      <c r="E3632" s="13"/>
    </row>
    <row r="3633" spans="1:5" ht="25.35" customHeight="1" thickTop="1" thickBot="1" x14ac:dyDescent="0.3">
      <c r="A3633" s="37"/>
      <c r="B3633" s="13"/>
      <c r="C3633" s="13"/>
      <c r="D3633" s="13"/>
      <c r="E3633" s="13"/>
    </row>
    <row r="3634" spans="1:5" ht="25.35" customHeight="1" thickTop="1" thickBot="1" x14ac:dyDescent="0.3">
      <c r="A3634" s="37"/>
      <c r="B3634" s="13"/>
      <c r="C3634" s="13"/>
      <c r="D3634" s="13"/>
      <c r="E3634" s="13"/>
    </row>
    <row r="3635" spans="1:5" ht="25.35" customHeight="1" thickTop="1" thickBot="1" x14ac:dyDescent="0.3">
      <c r="A3635" s="37"/>
      <c r="B3635" s="13"/>
      <c r="C3635" s="13"/>
      <c r="D3635" s="13"/>
      <c r="E3635" s="13"/>
    </row>
    <row r="3636" spans="1:5" ht="25.35" customHeight="1" thickTop="1" thickBot="1" x14ac:dyDescent="0.3">
      <c r="A3636" s="37"/>
      <c r="B3636" s="13"/>
      <c r="C3636" s="13"/>
      <c r="D3636" s="13"/>
      <c r="E3636" s="13"/>
    </row>
    <row r="3637" spans="1:5" ht="25.35" customHeight="1" thickTop="1" thickBot="1" x14ac:dyDescent="0.3">
      <c r="A3637" s="37"/>
      <c r="B3637" s="13"/>
      <c r="C3637" s="13"/>
      <c r="D3637" s="13"/>
      <c r="E3637" s="13"/>
    </row>
    <row r="3638" spans="1:5" ht="25.35" customHeight="1" thickTop="1" thickBot="1" x14ac:dyDescent="0.3">
      <c r="A3638" s="37"/>
      <c r="B3638" s="13"/>
      <c r="C3638" s="13"/>
      <c r="D3638" s="13"/>
      <c r="E3638" s="13"/>
    </row>
    <row r="3639" spans="1:5" ht="25.35" customHeight="1" thickTop="1" thickBot="1" x14ac:dyDescent="0.3">
      <c r="A3639" s="37"/>
      <c r="B3639" s="13"/>
      <c r="C3639" s="13"/>
      <c r="D3639" s="13"/>
      <c r="E3639" s="13"/>
    </row>
    <row r="3640" spans="1:5" ht="25.35" customHeight="1" thickTop="1" thickBot="1" x14ac:dyDescent="0.3">
      <c r="A3640" s="37"/>
      <c r="B3640" s="13"/>
      <c r="C3640" s="13"/>
      <c r="D3640" s="13"/>
      <c r="E3640" s="13"/>
    </row>
    <row r="3641" spans="1:5" ht="25.35" customHeight="1" thickTop="1" thickBot="1" x14ac:dyDescent="0.3">
      <c r="A3641" s="37"/>
      <c r="B3641" s="13"/>
      <c r="C3641" s="13"/>
      <c r="D3641" s="13"/>
      <c r="E3641" s="13"/>
    </row>
    <row r="3642" spans="1:5" ht="25.35" customHeight="1" thickTop="1" thickBot="1" x14ac:dyDescent="0.3">
      <c r="A3642" s="37"/>
      <c r="B3642" s="13"/>
      <c r="C3642" s="13"/>
      <c r="D3642" s="13"/>
      <c r="E3642" s="13"/>
    </row>
    <row r="3643" spans="1:5" ht="25.35" customHeight="1" thickTop="1" thickBot="1" x14ac:dyDescent="0.3">
      <c r="A3643" s="37"/>
      <c r="B3643" s="13"/>
      <c r="C3643" s="13"/>
      <c r="D3643" s="13"/>
      <c r="E3643" s="13"/>
    </row>
    <row r="3644" spans="1:5" ht="25.35" customHeight="1" thickTop="1" thickBot="1" x14ac:dyDescent="0.3">
      <c r="A3644" s="37"/>
      <c r="B3644" s="13"/>
      <c r="C3644" s="13"/>
      <c r="D3644" s="13"/>
      <c r="E3644" s="13"/>
    </row>
    <row r="3645" spans="1:5" ht="25.35" customHeight="1" thickTop="1" thickBot="1" x14ac:dyDescent="0.3">
      <c r="A3645" s="37"/>
      <c r="B3645" s="13"/>
      <c r="C3645" s="13"/>
      <c r="D3645" s="13"/>
      <c r="E3645" s="13"/>
    </row>
    <row r="3646" spans="1:5" ht="25.35" customHeight="1" thickTop="1" thickBot="1" x14ac:dyDescent="0.3">
      <c r="A3646" s="37"/>
      <c r="B3646" s="13"/>
      <c r="C3646" s="13"/>
      <c r="D3646" s="13"/>
      <c r="E3646" s="13"/>
    </row>
    <row r="3647" spans="1:5" ht="25.35" customHeight="1" thickTop="1" thickBot="1" x14ac:dyDescent="0.3">
      <c r="A3647" s="37"/>
      <c r="B3647" s="13"/>
      <c r="C3647" s="13"/>
      <c r="D3647" s="13"/>
      <c r="E3647" s="13"/>
    </row>
    <row r="3648" spans="1:5" ht="25.35" customHeight="1" thickTop="1" thickBot="1" x14ac:dyDescent="0.3">
      <c r="A3648" s="37"/>
      <c r="B3648" s="13"/>
      <c r="C3648" s="13"/>
      <c r="D3648" s="13"/>
      <c r="E3648" s="13"/>
    </row>
    <row r="3649" spans="1:5" ht="25.35" customHeight="1" thickTop="1" thickBot="1" x14ac:dyDescent="0.3">
      <c r="A3649" s="37"/>
      <c r="B3649" s="13"/>
      <c r="C3649" s="13"/>
      <c r="D3649" s="13"/>
      <c r="E3649" s="13"/>
    </row>
    <row r="3650" spans="1:5" ht="25.35" customHeight="1" thickTop="1" thickBot="1" x14ac:dyDescent="0.3">
      <c r="A3650" s="37"/>
      <c r="B3650" s="13"/>
      <c r="C3650" s="13"/>
      <c r="D3650" s="13"/>
      <c r="E3650" s="13"/>
    </row>
    <row r="3651" spans="1:5" ht="25.35" customHeight="1" thickTop="1" thickBot="1" x14ac:dyDescent="0.3">
      <c r="A3651" s="37"/>
      <c r="B3651" s="13"/>
      <c r="C3651" s="13"/>
      <c r="D3651" s="13"/>
      <c r="E3651" s="13"/>
    </row>
    <row r="3652" spans="1:5" ht="25.35" customHeight="1" thickTop="1" thickBot="1" x14ac:dyDescent="0.3">
      <c r="A3652" s="37"/>
      <c r="B3652" s="13"/>
      <c r="C3652" s="13"/>
      <c r="D3652" s="13"/>
      <c r="E3652" s="13"/>
    </row>
    <row r="3653" spans="1:5" ht="25.35" customHeight="1" thickTop="1" thickBot="1" x14ac:dyDescent="0.3">
      <c r="A3653" s="37"/>
      <c r="B3653" s="13"/>
      <c r="C3653" s="13"/>
      <c r="D3653" s="13"/>
      <c r="E3653" s="13"/>
    </row>
    <row r="3654" spans="1:5" ht="25.35" customHeight="1" thickTop="1" thickBot="1" x14ac:dyDescent="0.3">
      <c r="A3654" s="37"/>
      <c r="B3654" s="13"/>
      <c r="C3654" s="13"/>
      <c r="D3654" s="13"/>
      <c r="E3654" s="13"/>
    </row>
    <row r="3655" spans="1:5" ht="25.35" customHeight="1" thickTop="1" thickBot="1" x14ac:dyDescent="0.3">
      <c r="A3655" s="37"/>
      <c r="B3655" s="13"/>
      <c r="C3655" s="13"/>
      <c r="D3655" s="13"/>
      <c r="E3655" s="13"/>
    </row>
    <row r="3656" spans="1:5" ht="25.35" customHeight="1" thickTop="1" thickBot="1" x14ac:dyDescent="0.3">
      <c r="A3656" s="37"/>
      <c r="B3656" s="13"/>
      <c r="C3656" s="13"/>
      <c r="D3656" s="13"/>
      <c r="E3656" s="13"/>
    </row>
    <row r="3657" spans="1:5" ht="25.35" customHeight="1" thickTop="1" thickBot="1" x14ac:dyDescent="0.3">
      <c r="A3657" s="37"/>
      <c r="B3657" s="13"/>
      <c r="C3657" s="13"/>
      <c r="D3657" s="13"/>
      <c r="E3657" s="13"/>
    </row>
    <row r="3658" spans="1:5" ht="25.35" customHeight="1" thickTop="1" thickBot="1" x14ac:dyDescent="0.3">
      <c r="A3658" s="37"/>
      <c r="B3658" s="13"/>
      <c r="C3658" s="13"/>
      <c r="D3658" s="13"/>
      <c r="E3658" s="13"/>
    </row>
    <row r="3659" spans="1:5" ht="25.35" customHeight="1" thickTop="1" thickBot="1" x14ac:dyDescent="0.3">
      <c r="A3659" s="37"/>
      <c r="B3659" s="13"/>
      <c r="C3659" s="13"/>
      <c r="D3659" s="13"/>
      <c r="E3659" s="13"/>
    </row>
    <row r="3660" spans="1:5" ht="25.35" customHeight="1" thickTop="1" thickBot="1" x14ac:dyDescent="0.3">
      <c r="A3660" s="37"/>
      <c r="B3660" s="13"/>
      <c r="C3660" s="13"/>
      <c r="D3660" s="13"/>
      <c r="E3660" s="13"/>
    </row>
    <row r="3661" spans="1:5" ht="25.35" customHeight="1" thickTop="1" thickBot="1" x14ac:dyDescent="0.3">
      <c r="A3661" s="37"/>
      <c r="B3661" s="13"/>
      <c r="C3661" s="13"/>
      <c r="D3661" s="13"/>
      <c r="E3661" s="13"/>
    </row>
    <row r="3662" spans="1:5" ht="25.35" customHeight="1" thickTop="1" thickBot="1" x14ac:dyDescent="0.3">
      <c r="A3662" s="37"/>
      <c r="B3662" s="13"/>
      <c r="C3662" s="13"/>
      <c r="D3662" s="13"/>
      <c r="E3662" s="13"/>
    </row>
    <row r="3663" spans="1:5" ht="25.35" customHeight="1" thickTop="1" thickBot="1" x14ac:dyDescent="0.3">
      <c r="A3663" s="37"/>
      <c r="B3663" s="13"/>
      <c r="C3663" s="13"/>
      <c r="D3663" s="13"/>
      <c r="E3663" s="13"/>
    </row>
    <row r="3664" spans="1:5" ht="25.35" customHeight="1" thickTop="1" thickBot="1" x14ac:dyDescent="0.3">
      <c r="A3664" s="37"/>
      <c r="B3664" s="13"/>
      <c r="C3664" s="13"/>
      <c r="D3664" s="13"/>
      <c r="E3664" s="13"/>
    </row>
    <row r="3665" spans="1:5" ht="25.35" customHeight="1" thickTop="1" thickBot="1" x14ac:dyDescent="0.3">
      <c r="A3665" s="37"/>
      <c r="B3665" s="13"/>
      <c r="C3665" s="13"/>
      <c r="D3665" s="13"/>
      <c r="E3665" s="13"/>
    </row>
    <row r="3666" spans="1:5" ht="25.35" customHeight="1" thickTop="1" thickBot="1" x14ac:dyDescent="0.3">
      <c r="A3666" s="37"/>
      <c r="B3666" s="13"/>
      <c r="C3666" s="13"/>
      <c r="D3666" s="13"/>
      <c r="E3666" s="13"/>
    </row>
    <row r="3667" spans="1:5" ht="25.35" customHeight="1" thickTop="1" thickBot="1" x14ac:dyDescent="0.3">
      <c r="A3667" s="37"/>
      <c r="B3667" s="13"/>
      <c r="C3667" s="13"/>
      <c r="D3667" s="13"/>
      <c r="E3667" s="13"/>
    </row>
    <row r="3668" spans="1:5" ht="25.35" customHeight="1" thickTop="1" thickBot="1" x14ac:dyDescent="0.3">
      <c r="A3668" s="37"/>
      <c r="B3668" s="13"/>
      <c r="C3668" s="13"/>
      <c r="D3668" s="13"/>
      <c r="E3668" s="13"/>
    </row>
    <row r="3669" spans="1:5" ht="25.35" customHeight="1" thickTop="1" thickBot="1" x14ac:dyDescent="0.3">
      <c r="A3669" s="37"/>
      <c r="B3669" s="13"/>
      <c r="C3669" s="13"/>
      <c r="D3669" s="13"/>
      <c r="E3669" s="13"/>
    </row>
    <row r="3670" spans="1:5" ht="25.35" customHeight="1" thickTop="1" thickBot="1" x14ac:dyDescent="0.3">
      <c r="A3670" s="37"/>
      <c r="B3670" s="13"/>
      <c r="C3670" s="13"/>
      <c r="D3670" s="13"/>
      <c r="E3670" s="13"/>
    </row>
    <row r="3671" spans="1:5" ht="25.35" customHeight="1" thickTop="1" thickBot="1" x14ac:dyDescent="0.3">
      <c r="A3671" s="37"/>
      <c r="B3671" s="13"/>
      <c r="C3671" s="13"/>
      <c r="D3671" s="13"/>
      <c r="E3671" s="13"/>
    </row>
    <row r="3672" spans="1:5" ht="25.35" customHeight="1" thickTop="1" thickBot="1" x14ac:dyDescent="0.3">
      <c r="A3672" s="37"/>
      <c r="B3672" s="13"/>
      <c r="C3672" s="13"/>
      <c r="D3672" s="13"/>
      <c r="E3672" s="13"/>
    </row>
    <row r="3673" spans="1:5" ht="25.35" customHeight="1" thickTop="1" thickBot="1" x14ac:dyDescent="0.3">
      <c r="A3673" s="37"/>
      <c r="B3673" s="13"/>
      <c r="C3673" s="13"/>
      <c r="D3673" s="13"/>
      <c r="E3673" s="13"/>
    </row>
    <row r="3674" spans="1:5" ht="25.35" customHeight="1" thickTop="1" thickBot="1" x14ac:dyDescent="0.3">
      <c r="A3674" s="37"/>
      <c r="B3674" s="13"/>
      <c r="C3674" s="13"/>
      <c r="D3674" s="13"/>
      <c r="E3674" s="13"/>
    </row>
    <row r="3675" spans="1:5" ht="25.35" customHeight="1" thickTop="1" thickBot="1" x14ac:dyDescent="0.3">
      <c r="A3675" s="37"/>
      <c r="B3675" s="13"/>
      <c r="C3675" s="13"/>
      <c r="D3675" s="13"/>
      <c r="E3675" s="13"/>
    </row>
    <row r="3676" spans="1:5" ht="25.35" customHeight="1" thickTop="1" thickBot="1" x14ac:dyDescent="0.3">
      <c r="A3676" s="37"/>
      <c r="B3676" s="13"/>
      <c r="C3676" s="13"/>
      <c r="D3676" s="13"/>
      <c r="E3676" s="13"/>
    </row>
    <row r="3677" spans="1:5" ht="25.35" customHeight="1" thickTop="1" thickBot="1" x14ac:dyDescent="0.3">
      <c r="A3677" s="37"/>
      <c r="B3677" s="13"/>
      <c r="C3677" s="13"/>
      <c r="D3677" s="13"/>
      <c r="E3677" s="13"/>
    </row>
    <row r="3678" spans="1:5" ht="25.35" customHeight="1" thickTop="1" thickBot="1" x14ac:dyDescent="0.3">
      <c r="A3678" s="37"/>
      <c r="B3678" s="13"/>
      <c r="C3678" s="13"/>
      <c r="D3678" s="13"/>
      <c r="E3678" s="13"/>
    </row>
    <row r="3679" spans="1:5" ht="25.35" customHeight="1" thickTop="1" thickBot="1" x14ac:dyDescent="0.3">
      <c r="A3679" s="37"/>
      <c r="B3679" s="13"/>
      <c r="C3679" s="13"/>
      <c r="D3679" s="13"/>
      <c r="E3679" s="13"/>
    </row>
    <row r="3680" spans="1:5" ht="25.35" customHeight="1" thickTop="1" thickBot="1" x14ac:dyDescent="0.3">
      <c r="A3680" s="37"/>
      <c r="B3680" s="13"/>
      <c r="C3680" s="13"/>
      <c r="D3680" s="13"/>
      <c r="E3680" s="13"/>
    </row>
    <row r="3681" spans="1:5" ht="25.35" customHeight="1" thickTop="1" thickBot="1" x14ac:dyDescent="0.3">
      <c r="A3681" s="37"/>
      <c r="B3681" s="13"/>
      <c r="C3681" s="13"/>
      <c r="D3681" s="13"/>
      <c r="E3681" s="13"/>
    </row>
    <row r="3682" spans="1:5" ht="25.35" customHeight="1" thickTop="1" thickBot="1" x14ac:dyDescent="0.3">
      <c r="A3682" s="37"/>
      <c r="B3682" s="13"/>
      <c r="C3682" s="13"/>
      <c r="D3682" s="13"/>
      <c r="E3682" s="13"/>
    </row>
    <row r="3683" spans="1:5" ht="25.35" customHeight="1" thickTop="1" thickBot="1" x14ac:dyDescent="0.3">
      <c r="A3683" s="37"/>
      <c r="B3683" s="13"/>
      <c r="C3683" s="13"/>
      <c r="D3683" s="13"/>
      <c r="E3683" s="13"/>
    </row>
    <row r="3684" spans="1:5" ht="25.35" customHeight="1" thickTop="1" thickBot="1" x14ac:dyDescent="0.3">
      <c r="A3684" s="37"/>
      <c r="B3684" s="13"/>
      <c r="C3684" s="13"/>
      <c r="D3684" s="13"/>
      <c r="E3684" s="13"/>
    </row>
    <row r="3685" spans="1:5" ht="25.35" customHeight="1" thickTop="1" thickBot="1" x14ac:dyDescent="0.3">
      <c r="A3685" s="37"/>
      <c r="B3685" s="13"/>
      <c r="C3685" s="13"/>
      <c r="D3685" s="13"/>
      <c r="E3685" s="13"/>
    </row>
    <row r="3686" spans="1:5" ht="25.35" customHeight="1" thickTop="1" thickBot="1" x14ac:dyDescent="0.3">
      <c r="A3686" s="37"/>
      <c r="B3686" s="101"/>
      <c r="C3686" s="101"/>
      <c r="D3686" s="101"/>
      <c r="E3686" s="102"/>
    </row>
    <row r="3687" spans="1:5" ht="25.35" customHeight="1" thickTop="1" thickBot="1" x14ac:dyDescent="0.3">
      <c r="A3687" s="37"/>
      <c r="B3687" s="13"/>
      <c r="C3687" s="13"/>
      <c r="D3687" s="13"/>
      <c r="E3687" s="13"/>
    </row>
    <row r="3688" spans="1:5" ht="25.35" customHeight="1" thickTop="1" thickBot="1" x14ac:dyDescent="0.3">
      <c r="A3688" s="37"/>
      <c r="B3688" s="13"/>
      <c r="C3688" s="13"/>
      <c r="D3688" s="13"/>
      <c r="E3688" s="13"/>
    </row>
    <row r="3689" spans="1:5" ht="25.35" customHeight="1" thickTop="1" thickBot="1" x14ac:dyDescent="0.3">
      <c r="A3689" s="37"/>
      <c r="B3689" s="13"/>
      <c r="C3689" s="13"/>
      <c r="D3689" s="13"/>
      <c r="E3689" s="13"/>
    </row>
    <row r="3690" spans="1:5" ht="25.35" customHeight="1" thickTop="1" thickBot="1" x14ac:dyDescent="0.3">
      <c r="A3690" s="37"/>
      <c r="B3690" s="13"/>
      <c r="C3690" s="13"/>
      <c r="D3690" s="13"/>
      <c r="E3690" s="13"/>
    </row>
    <row r="3691" spans="1:5" ht="25.35" customHeight="1" thickTop="1" thickBot="1" x14ac:dyDescent="0.3">
      <c r="A3691" s="37"/>
      <c r="B3691" s="13"/>
      <c r="C3691" s="13"/>
      <c r="D3691" s="13"/>
      <c r="E3691" s="13"/>
    </row>
    <row r="3692" spans="1:5" ht="25.35" customHeight="1" thickTop="1" thickBot="1" x14ac:dyDescent="0.3">
      <c r="A3692" s="37"/>
      <c r="B3692" s="13"/>
      <c r="C3692" s="13"/>
      <c r="D3692" s="13"/>
      <c r="E3692" s="13"/>
    </row>
    <row r="3693" spans="1:5" ht="25.35" customHeight="1" thickTop="1" thickBot="1" x14ac:dyDescent="0.3">
      <c r="A3693" s="37"/>
      <c r="B3693" s="13"/>
      <c r="C3693" s="13"/>
      <c r="D3693" s="13"/>
      <c r="E3693" s="13"/>
    </row>
    <row r="3694" spans="1:5" ht="25.35" customHeight="1" thickTop="1" thickBot="1" x14ac:dyDescent="0.3">
      <c r="A3694" s="37"/>
      <c r="B3694" s="13"/>
      <c r="C3694" s="13"/>
      <c r="D3694" s="13"/>
      <c r="E3694" s="13"/>
    </row>
    <row r="3695" spans="1:5" ht="25.35" customHeight="1" thickTop="1" thickBot="1" x14ac:dyDescent="0.3">
      <c r="A3695" s="37"/>
      <c r="B3695" s="13"/>
      <c r="C3695" s="13"/>
      <c r="D3695" s="13"/>
      <c r="E3695" s="13"/>
    </row>
    <row r="3696" spans="1:5" ht="25.35" customHeight="1" thickTop="1" thickBot="1" x14ac:dyDescent="0.3">
      <c r="A3696" s="37"/>
      <c r="B3696" s="13"/>
      <c r="C3696" s="13"/>
      <c r="D3696" s="13"/>
      <c r="E3696" s="13"/>
    </row>
    <row r="3697" spans="1:5" ht="25.35" customHeight="1" thickTop="1" thickBot="1" x14ac:dyDescent="0.3">
      <c r="A3697" s="37"/>
      <c r="B3697" s="13"/>
      <c r="C3697" s="13"/>
      <c r="D3697" s="13"/>
      <c r="E3697" s="13"/>
    </row>
    <row r="3698" spans="1:5" ht="25.35" customHeight="1" thickTop="1" thickBot="1" x14ac:dyDescent="0.3">
      <c r="A3698" s="37"/>
      <c r="B3698" s="13"/>
      <c r="C3698" s="13"/>
      <c r="D3698" s="13"/>
      <c r="E3698" s="13"/>
    </row>
    <row r="3699" spans="1:5" ht="25.35" customHeight="1" thickTop="1" thickBot="1" x14ac:dyDescent="0.3">
      <c r="A3699" s="37"/>
      <c r="B3699" s="13"/>
      <c r="C3699" s="13"/>
      <c r="D3699" s="13"/>
      <c r="E3699" s="13"/>
    </row>
    <row r="3700" spans="1:5" ht="25.35" customHeight="1" thickTop="1" thickBot="1" x14ac:dyDescent="0.3">
      <c r="A3700" s="37"/>
      <c r="B3700" s="13"/>
      <c r="C3700" s="13"/>
      <c r="D3700" s="13"/>
      <c r="E3700" s="13"/>
    </row>
    <row r="3701" spans="1:5" ht="25.35" customHeight="1" thickTop="1" thickBot="1" x14ac:dyDescent="0.3">
      <c r="A3701" s="37"/>
      <c r="B3701" s="13"/>
      <c r="C3701" s="13"/>
      <c r="D3701" s="13"/>
      <c r="E3701" s="13"/>
    </row>
    <row r="3702" spans="1:5" ht="25.35" customHeight="1" thickTop="1" thickBot="1" x14ac:dyDescent="0.3">
      <c r="A3702" s="37"/>
      <c r="B3702" s="13"/>
      <c r="C3702" s="13"/>
      <c r="D3702" s="13"/>
      <c r="E3702" s="13"/>
    </row>
    <row r="3703" spans="1:5" ht="25.35" customHeight="1" thickTop="1" thickBot="1" x14ac:dyDescent="0.3">
      <c r="A3703" s="37"/>
      <c r="B3703" s="13"/>
      <c r="C3703" s="13"/>
      <c r="D3703" s="13"/>
      <c r="E3703" s="13"/>
    </row>
    <row r="3704" spans="1:5" ht="25.35" customHeight="1" thickTop="1" thickBot="1" x14ac:dyDescent="0.3">
      <c r="A3704" s="37"/>
      <c r="B3704" s="101"/>
      <c r="C3704" s="101"/>
      <c r="D3704" s="101"/>
      <c r="E3704" s="102"/>
    </row>
    <row r="3705" spans="1:5" ht="25.35" customHeight="1" thickTop="1" thickBot="1" x14ac:dyDescent="0.3">
      <c r="A3705" s="37"/>
      <c r="B3705" s="13"/>
      <c r="C3705" s="13"/>
      <c r="D3705" s="13"/>
      <c r="E3705" s="13"/>
    </row>
    <row r="3706" spans="1:5" ht="25.35" customHeight="1" thickTop="1" thickBot="1" x14ac:dyDescent="0.3">
      <c r="A3706" s="37"/>
      <c r="B3706" s="13"/>
      <c r="C3706" s="13"/>
      <c r="D3706" s="13"/>
      <c r="E3706" s="13"/>
    </row>
    <row r="3707" spans="1:5" ht="25.35" customHeight="1" thickTop="1" thickBot="1" x14ac:dyDescent="0.3">
      <c r="A3707" s="37"/>
      <c r="B3707" s="13"/>
      <c r="C3707" s="13"/>
      <c r="D3707" s="13"/>
      <c r="E3707" s="13"/>
    </row>
    <row r="3708" spans="1:5" ht="25.35" customHeight="1" thickTop="1" thickBot="1" x14ac:dyDescent="0.3">
      <c r="A3708" s="37"/>
      <c r="B3708" s="13"/>
      <c r="C3708" s="13"/>
      <c r="D3708" s="13"/>
      <c r="E3708" s="13"/>
    </row>
    <row r="3709" spans="1:5" ht="25.35" customHeight="1" thickTop="1" thickBot="1" x14ac:dyDescent="0.3">
      <c r="A3709" s="37"/>
      <c r="B3709" s="13"/>
      <c r="C3709" s="13"/>
      <c r="D3709" s="13"/>
      <c r="E3709" s="13"/>
    </row>
    <row r="3710" spans="1:5" ht="25.35" customHeight="1" thickTop="1" thickBot="1" x14ac:dyDescent="0.3">
      <c r="A3710" s="37"/>
      <c r="B3710" s="13"/>
      <c r="C3710" s="13"/>
      <c r="D3710" s="13"/>
      <c r="E3710" s="13"/>
    </row>
    <row r="3711" spans="1:5" ht="25.35" customHeight="1" thickTop="1" thickBot="1" x14ac:dyDescent="0.3">
      <c r="A3711" s="37"/>
      <c r="B3711" s="13"/>
      <c r="C3711" s="13"/>
      <c r="D3711" s="13"/>
      <c r="E3711" s="13"/>
    </row>
    <row r="3712" spans="1:5" ht="25.35" customHeight="1" thickTop="1" thickBot="1" x14ac:dyDescent="0.3">
      <c r="A3712" s="37"/>
      <c r="B3712" s="13"/>
      <c r="C3712" s="13"/>
      <c r="D3712" s="13"/>
      <c r="E3712" s="13"/>
    </row>
    <row r="3713" spans="1:5" ht="25.35" customHeight="1" thickTop="1" thickBot="1" x14ac:dyDescent="0.3">
      <c r="A3713" s="37"/>
      <c r="B3713" s="13"/>
      <c r="C3713" s="13"/>
      <c r="D3713" s="13"/>
      <c r="E3713" s="13"/>
    </row>
    <row r="3714" spans="1:5" ht="25.35" customHeight="1" thickTop="1" thickBot="1" x14ac:dyDescent="0.3">
      <c r="A3714" s="37"/>
      <c r="B3714" s="13"/>
      <c r="C3714" s="13"/>
      <c r="D3714" s="13"/>
      <c r="E3714" s="13"/>
    </row>
    <row r="3715" spans="1:5" ht="25.35" customHeight="1" thickTop="1" thickBot="1" x14ac:dyDescent="0.3">
      <c r="A3715" s="37"/>
      <c r="B3715" s="13"/>
      <c r="C3715" s="13"/>
      <c r="D3715" s="13"/>
      <c r="E3715" s="13"/>
    </row>
    <row r="3716" spans="1:5" ht="25.35" customHeight="1" thickTop="1" thickBot="1" x14ac:dyDescent="0.3">
      <c r="A3716" s="37"/>
      <c r="B3716" s="13"/>
      <c r="C3716" s="13"/>
      <c r="D3716" s="13"/>
      <c r="E3716" s="13"/>
    </row>
    <row r="3717" spans="1:5" ht="25.35" customHeight="1" thickTop="1" thickBot="1" x14ac:dyDescent="0.3">
      <c r="A3717" s="37"/>
      <c r="B3717" s="13"/>
      <c r="C3717" s="13"/>
      <c r="D3717" s="13"/>
      <c r="E3717" s="13"/>
    </row>
    <row r="3718" spans="1:5" ht="25.35" customHeight="1" thickTop="1" thickBot="1" x14ac:dyDescent="0.3">
      <c r="A3718" s="37"/>
      <c r="B3718" s="13"/>
      <c r="C3718" s="13"/>
      <c r="D3718" s="13"/>
      <c r="E3718" s="13"/>
    </row>
    <row r="3719" spans="1:5" ht="25.35" customHeight="1" thickTop="1" thickBot="1" x14ac:dyDescent="0.3">
      <c r="A3719" s="37"/>
      <c r="B3719" s="13"/>
      <c r="C3719" s="13"/>
      <c r="D3719" s="13"/>
      <c r="E3719" s="13"/>
    </row>
    <row r="3720" spans="1:5" ht="25.35" customHeight="1" thickTop="1" thickBot="1" x14ac:dyDescent="0.3">
      <c r="A3720" s="37"/>
      <c r="B3720" s="13"/>
      <c r="C3720" s="13"/>
      <c r="D3720" s="13"/>
      <c r="E3720" s="13"/>
    </row>
    <row r="3721" spans="1:5" ht="25.35" customHeight="1" thickTop="1" thickBot="1" x14ac:dyDescent="0.3">
      <c r="A3721" s="37"/>
      <c r="B3721" s="13"/>
      <c r="C3721" s="13"/>
      <c r="D3721" s="13"/>
      <c r="E3721" s="13"/>
    </row>
    <row r="3722" spans="1:5" ht="25.35" customHeight="1" thickTop="1" thickBot="1" x14ac:dyDescent="0.3">
      <c r="A3722" s="37"/>
      <c r="B3722" s="13"/>
      <c r="C3722" s="13"/>
      <c r="D3722" s="13"/>
      <c r="E3722" s="13"/>
    </row>
    <row r="3723" spans="1:5" ht="25.35" customHeight="1" thickTop="1" thickBot="1" x14ac:dyDescent="0.3">
      <c r="A3723" s="37"/>
      <c r="B3723" s="13"/>
      <c r="C3723" s="13"/>
      <c r="D3723" s="13"/>
      <c r="E3723" s="13"/>
    </row>
    <row r="3724" spans="1:5" ht="25.35" customHeight="1" thickTop="1" thickBot="1" x14ac:dyDescent="0.3">
      <c r="A3724" s="37"/>
      <c r="B3724" s="13"/>
      <c r="C3724" s="13"/>
      <c r="D3724" s="13"/>
      <c r="E3724" s="13"/>
    </row>
    <row r="3725" spans="1:5" ht="25.35" customHeight="1" thickTop="1" thickBot="1" x14ac:dyDescent="0.3">
      <c r="A3725" s="37"/>
      <c r="B3725" s="13"/>
      <c r="C3725" s="13"/>
      <c r="D3725" s="13"/>
      <c r="E3725" s="13"/>
    </row>
    <row r="3726" spans="1:5" ht="25.35" customHeight="1" thickTop="1" thickBot="1" x14ac:dyDescent="0.3">
      <c r="A3726" s="37"/>
      <c r="B3726" s="13"/>
      <c r="C3726" s="13"/>
      <c r="D3726" s="13"/>
      <c r="E3726" s="13"/>
    </row>
    <row r="3727" spans="1:5" ht="25.35" customHeight="1" thickTop="1" thickBot="1" x14ac:dyDescent="0.3">
      <c r="A3727" s="37"/>
      <c r="B3727" s="13"/>
      <c r="C3727" s="13"/>
      <c r="D3727" s="13"/>
      <c r="E3727" s="13"/>
    </row>
    <row r="3728" spans="1:5" ht="25.35" customHeight="1" thickTop="1" thickBot="1" x14ac:dyDescent="0.3">
      <c r="A3728" s="37"/>
      <c r="B3728" s="13"/>
      <c r="C3728" s="13"/>
      <c r="D3728" s="13"/>
      <c r="E3728" s="13"/>
    </row>
    <row r="3729" spans="1:5" ht="25.35" customHeight="1" thickTop="1" thickBot="1" x14ac:dyDescent="0.3">
      <c r="A3729" s="37"/>
      <c r="B3729" s="13"/>
      <c r="C3729" s="13"/>
      <c r="D3729" s="13"/>
      <c r="E3729" s="13"/>
    </row>
    <row r="3730" spans="1:5" ht="25.35" customHeight="1" thickTop="1" thickBot="1" x14ac:dyDescent="0.3">
      <c r="A3730" s="37"/>
      <c r="B3730" s="13"/>
      <c r="C3730" s="13"/>
      <c r="D3730" s="13"/>
      <c r="E3730" s="13"/>
    </row>
    <row r="3731" spans="1:5" ht="25.35" customHeight="1" thickTop="1" thickBot="1" x14ac:dyDescent="0.3">
      <c r="A3731" s="37"/>
      <c r="B3731" s="13"/>
      <c r="C3731" s="13"/>
      <c r="D3731" s="13"/>
      <c r="E3731" s="13"/>
    </row>
    <row r="3732" spans="1:5" ht="25.35" customHeight="1" thickTop="1" thickBot="1" x14ac:dyDescent="0.3">
      <c r="A3732" s="37"/>
      <c r="B3732" s="13"/>
      <c r="C3732" s="13"/>
      <c r="D3732" s="13"/>
      <c r="E3732" s="13"/>
    </row>
    <row r="3733" spans="1:5" ht="25.35" customHeight="1" thickTop="1" thickBot="1" x14ac:dyDescent="0.3">
      <c r="A3733" s="37"/>
      <c r="B3733" s="13"/>
      <c r="C3733" s="13"/>
      <c r="D3733" s="13"/>
      <c r="E3733" s="13"/>
    </row>
    <row r="3734" spans="1:5" ht="25.35" customHeight="1" thickTop="1" thickBot="1" x14ac:dyDescent="0.3">
      <c r="A3734" s="37"/>
      <c r="B3734" s="13"/>
      <c r="C3734" s="13"/>
      <c r="D3734" s="13"/>
      <c r="E3734" s="13"/>
    </row>
    <row r="3735" spans="1:5" ht="25.35" customHeight="1" thickTop="1" thickBot="1" x14ac:dyDescent="0.3">
      <c r="A3735" s="37"/>
      <c r="B3735" s="13"/>
      <c r="C3735" s="13"/>
      <c r="D3735" s="13"/>
      <c r="E3735" s="13"/>
    </row>
    <row r="3736" spans="1:5" ht="25.35" customHeight="1" thickTop="1" thickBot="1" x14ac:dyDescent="0.3">
      <c r="A3736" s="37"/>
      <c r="B3736" s="13"/>
      <c r="C3736" s="13"/>
      <c r="D3736" s="13"/>
      <c r="E3736" s="13"/>
    </row>
    <row r="3737" spans="1:5" ht="25.35" customHeight="1" thickTop="1" thickBot="1" x14ac:dyDescent="0.3">
      <c r="A3737" s="37"/>
      <c r="B3737" s="13"/>
      <c r="C3737" s="13"/>
      <c r="D3737" s="13"/>
      <c r="E3737" s="13"/>
    </row>
    <row r="3738" spans="1:5" ht="25.35" customHeight="1" thickTop="1" thickBot="1" x14ac:dyDescent="0.3">
      <c r="A3738" s="37"/>
      <c r="B3738" s="13"/>
      <c r="C3738" s="13"/>
      <c r="D3738" s="13"/>
      <c r="E3738" s="13"/>
    </row>
    <row r="3739" spans="1:5" ht="25.35" customHeight="1" thickTop="1" thickBot="1" x14ac:dyDescent="0.3">
      <c r="A3739" s="37"/>
      <c r="B3739" s="13"/>
      <c r="C3739" s="13"/>
      <c r="D3739" s="13"/>
      <c r="E3739" s="13"/>
    </row>
    <row r="3740" spans="1:5" ht="25.35" customHeight="1" thickTop="1" thickBot="1" x14ac:dyDescent="0.3">
      <c r="A3740" s="37"/>
      <c r="B3740" s="13"/>
      <c r="C3740" s="13"/>
      <c r="D3740" s="13"/>
      <c r="E3740" s="13"/>
    </row>
    <row r="3741" spans="1:5" ht="25.35" customHeight="1" thickTop="1" thickBot="1" x14ac:dyDescent="0.3">
      <c r="A3741" s="37"/>
      <c r="B3741" s="13"/>
      <c r="C3741" s="13"/>
      <c r="D3741" s="13"/>
      <c r="E3741" s="13"/>
    </row>
    <row r="3742" spans="1:5" ht="25.35" customHeight="1" thickTop="1" thickBot="1" x14ac:dyDescent="0.3">
      <c r="A3742" s="37"/>
      <c r="B3742" s="13"/>
      <c r="C3742" s="13"/>
      <c r="D3742" s="13"/>
      <c r="E3742" s="13"/>
    </row>
    <row r="3743" spans="1:5" ht="25.35" customHeight="1" thickTop="1" thickBot="1" x14ac:dyDescent="0.3">
      <c r="A3743" s="37"/>
      <c r="B3743" s="13"/>
      <c r="C3743" s="13"/>
      <c r="D3743" s="13"/>
      <c r="E3743" s="13"/>
    </row>
    <row r="3744" spans="1:5" ht="25.35" customHeight="1" thickTop="1" thickBot="1" x14ac:dyDescent="0.3">
      <c r="A3744" s="37"/>
      <c r="B3744" s="13"/>
      <c r="C3744" s="13"/>
      <c r="D3744" s="13"/>
      <c r="E3744" s="13"/>
    </row>
    <row r="3745" spans="1:5" ht="25.35" customHeight="1" thickTop="1" thickBot="1" x14ac:dyDescent="0.3">
      <c r="A3745" s="37"/>
      <c r="B3745" s="13"/>
      <c r="C3745" s="13"/>
      <c r="D3745" s="13"/>
      <c r="E3745" s="13"/>
    </row>
    <row r="3746" spans="1:5" ht="25.35" customHeight="1" thickTop="1" thickBot="1" x14ac:dyDescent="0.3">
      <c r="A3746" s="37"/>
      <c r="B3746" s="13"/>
      <c r="C3746" s="13"/>
      <c r="D3746" s="13"/>
      <c r="E3746" s="13"/>
    </row>
    <row r="3747" spans="1:5" ht="25.35" customHeight="1" thickTop="1" thickBot="1" x14ac:dyDescent="0.3">
      <c r="A3747" s="37"/>
      <c r="B3747" s="13"/>
      <c r="C3747" s="13"/>
      <c r="D3747" s="13"/>
      <c r="E3747" s="13"/>
    </row>
    <row r="3748" spans="1:5" ht="25.35" customHeight="1" thickTop="1" thickBot="1" x14ac:dyDescent="0.3">
      <c r="A3748" s="37"/>
      <c r="B3748" s="13"/>
      <c r="C3748" s="13"/>
      <c r="D3748" s="13"/>
      <c r="E3748" s="13"/>
    </row>
    <row r="3749" spans="1:5" ht="25.35" customHeight="1" thickTop="1" thickBot="1" x14ac:dyDescent="0.3">
      <c r="A3749" s="37"/>
      <c r="B3749" s="13"/>
      <c r="C3749" s="13"/>
      <c r="D3749" s="13"/>
      <c r="E3749" s="13"/>
    </row>
    <row r="3750" spans="1:5" ht="25.35" customHeight="1" thickTop="1" thickBot="1" x14ac:dyDescent="0.3">
      <c r="A3750" s="37"/>
      <c r="B3750" s="101"/>
      <c r="C3750" s="101"/>
      <c r="D3750" s="101"/>
      <c r="E3750" s="102"/>
    </row>
    <row r="3751" spans="1:5" ht="25.35" customHeight="1" thickTop="1" thickBot="1" x14ac:dyDescent="0.3">
      <c r="A3751" s="37"/>
      <c r="B3751" s="13"/>
      <c r="C3751" s="13"/>
      <c r="D3751" s="13"/>
      <c r="E3751" s="13"/>
    </row>
    <row r="3752" spans="1:5" ht="25.35" customHeight="1" thickTop="1" thickBot="1" x14ac:dyDescent="0.3">
      <c r="A3752" s="37"/>
      <c r="B3752" s="13"/>
      <c r="C3752" s="13"/>
      <c r="D3752" s="13"/>
      <c r="E3752" s="13"/>
    </row>
    <row r="3753" spans="1:5" ht="25.35" customHeight="1" thickTop="1" thickBot="1" x14ac:dyDescent="0.3">
      <c r="A3753" s="37"/>
      <c r="B3753" s="13"/>
      <c r="C3753" s="13"/>
      <c r="D3753" s="13"/>
      <c r="E3753" s="13"/>
    </row>
    <row r="3754" spans="1:5" ht="25.35" customHeight="1" thickTop="1" thickBot="1" x14ac:dyDescent="0.3">
      <c r="A3754" s="37"/>
      <c r="B3754" s="13"/>
      <c r="C3754" s="13"/>
      <c r="D3754" s="13"/>
      <c r="E3754" s="13"/>
    </row>
    <row r="3755" spans="1:5" ht="25.35" customHeight="1" thickTop="1" thickBot="1" x14ac:dyDescent="0.3">
      <c r="A3755" s="37"/>
      <c r="B3755" s="13"/>
      <c r="C3755" s="13"/>
      <c r="D3755" s="13"/>
      <c r="E3755" s="13"/>
    </row>
    <row r="3756" spans="1:5" ht="25.35" customHeight="1" thickTop="1" thickBot="1" x14ac:dyDescent="0.3">
      <c r="A3756" s="37"/>
      <c r="B3756" s="13"/>
      <c r="C3756" s="13"/>
      <c r="D3756" s="13"/>
      <c r="E3756" s="13"/>
    </row>
    <row r="3757" spans="1:5" ht="25.35" customHeight="1" thickTop="1" thickBot="1" x14ac:dyDescent="0.3">
      <c r="A3757" s="37"/>
      <c r="B3757" s="13"/>
      <c r="C3757" s="13"/>
      <c r="D3757" s="13"/>
      <c r="E3757" s="13"/>
    </row>
    <row r="3758" spans="1:5" ht="25.35" customHeight="1" thickTop="1" thickBot="1" x14ac:dyDescent="0.3">
      <c r="A3758" s="37"/>
      <c r="B3758" s="13"/>
      <c r="C3758" s="13"/>
      <c r="D3758" s="13"/>
      <c r="E3758" s="13"/>
    </row>
    <row r="3759" spans="1:5" ht="25.35" customHeight="1" thickTop="1" thickBot="1" x14ac:dyDescent="0.3">
      <c r="A3759" s="37"/>
      <c r="B3759" s="13"/>
      <c r="C3759" s="13"/>
      <c r="D3759" s="13"/>
      <c r="E3759" s="13"/>
    </row>
    <row r="3760" spans="1:5" ht="25.35" customHeight="1" thickTop="1" thickBot="1" x14ac:dyDescent="0.3">
      <c r="A3760" s="37"/>
      <c r="B3760" s="13"/>
      <c r="C3760" s="13"/>
      <c r="D3760" s="13"/>
      <c r="E3760" s="13"/>
    </row>
    <row r="3761" spans="1:5" ht="25.35" customHeight="1" thickTop="1" thickBot="1" x14ac:dyDescent="0.3">
      <c r="A3761" s="37"/>
      <c r="B3761" s="13"/>
      <c r="C3761" s="13"/>
      <c r="D3761" s="13"/>
      <c r="E3761" s="13"/>
    </row>
    <row r="3762" spans="1:5" ht="25.35" customHeight="1" thickTop="1" thickBot="1" x14ac:dyDescent="0.3">
      <c r="A3762" s="37"/>
      <c r="B3762" s="13"/>
      <c r="C3762" s="13"/>
      <c r="D3762" s="13"/>
      <c r="E3762" s="13"/>
    </row>
    <row r="3763" spans="1:5" ht="25.35" customHeight="1" thickTop="1" thickBot="1" x14ac:dyDescent="0.3">
      <c r="A3763" s="37"/>
      <c r="B3763" s="13"/>
      <c r="C3763" s="13"/>
      <c r="D3763" s="13"/>
      <c r="E3763" s="13"/>
    </row>
    <row r="3764" spans="1:5" ht="25.35" customHeight="1" thickTop="1" thickBot="1" x14ac:dyDescent="0.3">
      <c r="A3764" s="37"/>
      <c r="B3764" s="13"/>
      <c r="C3764" s="13"/>
      <c r="D3764" s="13"/>
      <c r="E3764" s="13"/>
    </row>
    <row r="3765" spans="1:5" ht="25.35" customHeight="1" thickTop="1" thickBot="1" x14ac:dyDescent="0.3">
      <c r="A3765" s="37"/>
      <c r="B3765" s="13"/>
      <c r="C3765" s="13"/>
      <c r="D3765" s="13"/>
      <c r="E3765" s="13"/>
    </row>
    <row r="3766" spans="1:5" ht="25.35" customHeight="1" thickTop="1" thickBot="1" x14ac:dyDescent="0.3">
      <c r="A3766" s="37"/>
      <c r="B3766" s="13"/>
      <c r="C3766" s="13"/>
      <c r="D3766" s="13"/>
      <c r="E3766" s="13"/>
    </row>
    <row r="3767" spans="1:5" ht="25.35" customHeight="1" thickTop="1" thickBot="1" x14ac:dyDescent="0.3">
      <c r="A3767" s="37"/>
      <c r="B3767" s="13"/>
      <c r="C3767" s="13"/>
      <c r="D3767" s="13"/>
      <c r="E3767" s="13"/>
    </row>
    <row r="3768" spans="1:5" ht="25.35" customHeight="1" thickTop="1" thickBot="1" x14ac:dyDescent="0.3">
      <c r="A3768" s="37"/>
      <c r="B3768" s="13"/>
      <c r="C3768" s="13"/>
      <c r="D3768" s="13"/>
      <c r="E3768" s="13"/>
    </row>
    <row r="3769" spans="1:5" ht="25.35" customHeight="1" thickTop="1" thickBot="1" x14ac:dyDescent="0.3">
      <c r="A3769" s="37"/>
      <c r="B3769" s="13"/>
      <c r="C3769" s="13"/>
      <c r="D3769" s="13"/>
      <c r="E3769" s="13"/>
    </row>
    <row r="3770" spans="1:5" ht="25.35" customHeight="1" thickTop="1" thickBot="1" x14ac:dyDescent="0.3">
      <c r="A3770" s="37"/>
      <c r="B3770" s="13"/>
      <c r="C3770" s="13"/>
      <c r="D3770" s="13"/>
      <c r="E3770" s="13"/>
    </row>
    <row r="3771" spans="1:5" ht="25.35" customHeight="1" thickTop="1" thickBot="1" x14ac:dyDescent="0.3">
      <c r="A3771" s="37"/>
      <c r="B3771" s="13"/>
      <c r="C3771" s="13"/>
      <c r="D3771" s="13"/>
      <c r="E3771" s="13"/>
    </row>
    <row r="3772" spans="1:5" ht="25.35" customHeight="1" thickTop="1" thickBot="1" x14ac:dyDescent="0.3">
      <c r="A3772" s="37"/>
      <c r="B3772" s="13"/>
      <c r="C3772" s="13"/>
      <c r="D3772" s="13"/>
      <c r="E3772" s="13"/>
    </row>
    <row r="3773" spans="1:5" ht="25.35" customHeight="1" thickTop="1" thickBot="1" x14ac:dyDescent="0.3">
      <c r="A3773" s="37"/>
      <c r="B3773" s="13"/>
      <c r="C3773" s="13"/>
      <c r="D3773" s="13"/>
      <c r="E3773" s="13"/>
    </row>
    <row r="3774" spans="1:5" ht="25.35" customHeight="1" thickTop="1" thickBot="1" x14ac:dyDescent="0.3">
      <c r="A3774" s="37"/>
      <c r="B3774" s="13"/>
      <c r="C3774" s="13"/>
      <c r="D3774" s="13"/>
      <c r="E3774" s="13"/>
    </row>
    <row r="3775" spans="1:5" ht="25.35" customHeight="1" thickTop="1" thickBot="1" x14ac:dyDescent="0.3">
      <c r="A3775" s="37"/>
      <c r="B3775" s="13"/>
      <c r="C3775" s="13"/>
      <c r="D3775" s="13"/>
      <c r="E3775" s="13"/>
    </row>
    <row r="3776" spans="1:5" ht="25.35" customHeight="1" thickTop="1" thickBot="1" x14ac:dyDescent="0.3">
      <c r="A3776" s="37"/>
      <c r="B3776" s="13"/>
      <c r="C3776" s="13"/>
      <c r="D3776" s="13"/>
      <c r="E3776" s="13"/>
    </row>
    <row r="3777" spans="1:5" ht="25.35" customHeight="1" thickTop="1" thickBot="1" x14ac:dyDescent="0.3">
      <c r="A3777" s="37"/>
      <c r="B3777" s="13"/>
      <c r="C3777" s="13"/>
      <c r="D3777" s="13"/>
      <c r="E3777" s="13"/>
    </row>
    <row r="3778" spans="1:5" ht="25.35" customHeight="1" thickTop="1" thickBot="1" x14ac:dyDescent="0.3">
      <c r="A3778" s="37"/>
      <c r="B3778" s="13"/>
      <c r="C3778" s="13"/>
      <c r="D3778" s="13"/>
      <c r="E3778" s="13"/>
    </row>
    <row r="3779" spans="1:5" ht="25.35" customHeight="1" thickTop="1" thickBot="1" x14ac:dyDescent="0.3">
      <c r="A3779" s="37"/>
      <c r="B3779" s="13"/>
      <c r="C3779" s="13"/>
      <c r="D3779" s="13"/>
      <c r="E3779" s="13"/>
    </row>
    <row r="3780" spans="1:5" ht="25.35" customHeight="1" thickTop="1" thickBot="1" x14ac:dyDescent="0.3">
      <c r="A3780" s="37"/>
      <c r="B3780" s="13"/>
      <c r="C3780" s="13"/>
      <c r="D3780" s="13"/>
      <c r="E3780" s="13"/>
    </row>
    <row r="3781" spans="1:5" ht="25.35" customHeight="1" thickTop="1" thickBot="1" x14ac:dyDescent="0.3">
      <c r="A3781" s="37"/>
      <c r="B3781" s="13"/>
      <c r="C3781" s="13"/>
      <c r="D3781" s="13"/>
      <c r="E3781" s="13"/>
    </row>
    <row r="3782" spans="1:5" ht="25.35" customHeight="1" thickTop="1" thickBot="1" x14ac:dyDescent="0.3">
      <c r="A3782" s="37"/>
      <c r="B3782" s="13"/>
      <c r="C3782" s="13"/>
      <c r="D3782" s="13"/>
      <c r="E3782" s="13"/>
    </row>
    <row r="3783" spans="1:5" ht="25.35" customHeight="1" thickTop="1" thickBot="1" x14ac:dyDescent="0.3">
      <c r="A3783" s="37"/>
      <c r="B3783" s="13"/>
      <c r="C3783" s="13"/>
      <c r="D3783" s="13"/>
      <c r="E3783" s="13"/>
    </row>
    <row r="3784" spans="1:5" ht="25.35" customHeight="1" thickTop="1" thickBot="1" x14ac:dyDescent="0.3">
      <c r="A3784" s="37"/>
      <c r="B3784" s="13"/>
      <c r="C3784" s="13"/>
      <c r="D3784" s="13"/>
      <c r="E3784" s="13"/>
    </row>
    <row r="3785" spans="1:5" ht="25.35" customHeight="1" thickTop="1" thickBot="1" x14ac:dyDescent="0.3">
      <c r="A3785" s="37"/>
      <c r="B3785" s="13"/>
      <c r="C3785" s="13"/>
      <c r="D3785" s="13"/>
      <c r="E3785" s="13"/>
    </row>
    <row r="3786" spans="1:5" ht="25.35" customHeight="1" thickTop="1" thickBot="1" x14ac:dyDescent="0.3">
      <c r="A3786" s="37"/>
      <c r="B3786" s="13"/>
      <c r="C3786" s="13"/>
      <c r="D3786" s="13"/>
      <c r="E3786" s="13"/>
    </row>
    <row r="3787" spans="1:5" ht="25.35" customHeight="1" thickTop="1" thickBot="1" x14ac:dyDescent="0.3">
      <c r="A3787" s="37"/>
      <c r="B3787" s="13"/>
      <c r="C3787" s="13"/>
      <c r="D3787" s="13"/>
      <c r="E3787" s="13"/>
    </row>
    <row r="3788" spans="1:5" ht="25.35" customHeight="1" thickTop="1" thickBot="1" x14ac:dyDescent="0.3">
      <c r="A3788" s="37"/>
      <c r="B3788" s="13"/>
      <c r="C3788" s="13"/>
      <c r="D3788" s="13"/>
      <c r="E3788" s="13"/>
    </row>
    <row r="3789" spans="1:5" ht="25.35" customHeight="1" thickTop="1" thickBot="1" x14ac:dyDescent="0.3">
      <c r="A3789" s="37"/>
      <c r="B3789" s="13"/>
      <c r="C3789" s="13"/>
      <c r="D3789" s="13"/>
      <c r="E3789" s="13"/>
    </row>
    <row r="3790" spans="1:5" ht="25.35" customHeight="1" thickTop="1" thickBot="1" x14ac:dyDescent="0.3">
      <c r="A3790" s="37"/>
      <c r="B3790" s="13"/>
      <c r="C3790" s="13"/>
      <c r="D3790" s="13"/>
      <c r="E3790" s="13"/>
    </row>
    <row r="3791" spans="1:5" ht="25.35" customHeight="1" thickTop="1" thickBot="1" x14ac:dyDescent="0.3">
      <c r="A3791" s="37"/>
      <c r="B3791" s="13"/>
      <c r="C3791" s="13"/>
      <c r="D3791" s="13"/>
      <c r="E3791" s="13"/>
    </row>
    <row r="3792" spans="1:5" ht="25.35" customHeight="1" thickTop="1" thickBot="1" x14ac:dyDescent="0.3">
      <c r="A3792" s="37"/>
      <c r="B3792" s="13"/>
      <c r="C3792" s="13"/>
      <c r="D3792" s="13"/>
      <c r="E3792" s="13"/>
    </row>
    <row r="3793" spans="1:5" ht="25.35" customHeight="1" thickTop="1" thickBot="1" x14ac:dyDescent="0.3">
      <c r="A3793" s="37"/>
      <c r="B3793" s="13"/>
      <c r="C3793" s="13"/>
      <c r="D3793" s="13"/>
      <c r="E3793" s="13"/>
    </row>
    <row r="3794" spans="1:5" ht="25.35" customHeight="1" thickTop="1" thickBot="1" x14ac:dyDescent="0.3">
      <c r="A3794" s="37"/>
      <c r="B3794" s="13"/>
      <c r="C3794" s="13"/>
      <c r="D3794" s="13"/>
      <c r="E3794" s="13"/>
    </row>
    <row r="3795" spans="1:5" ht="25.35" customHeight="1" thickTop="1" thickBot="1" x14ac:dyDescent="0.3">
      <c r="A3795" s="37"/>
      <c r="B3795" s="13"/>
      <c r="C3795" s="13"/>
      <c r="D3795" s="13"/>
      <c r="E3795" s="13"/>
    </row>
    <row r="3796" spans="1:5" ht="25.35" customHeight="1" thickTop="1" thickBot="1" x14ac:dyDescent="0.3">
      <c r="A3796" s="37"/>
      <c r="B3796" s="13"/>
      <c r="C3796" s="13"/>
      <c r="D3796" s="13"/>
      <c r="E3796" s="13"/>
    </row>
    <row r="3797" spans="1:5" ht="25.35" customHeight="1" thickTop="1" thickBot="1" x14ac:dyDescent="0.3">
      <c r="A3797" s="37"/>
      <c r="B3797" s="13"/>
      <c r="C3797" s="13"/>
      <c r="D3797" s="13"/>
      <c r="E3797" s="13"/>
    </row>
    <row r="3798" spans="1:5" ht="25.35" customHeight="1" thickTop="1" thickBot="1" x14ac:dyDescent="0.3">
      <c r="A3798" s="37"/>
      <c r="B3798" s="13"/>
      <c r="C3798" s="13"/>
      <c r="D3798" s="13"/>
      <c r="E3798" s="13"/>
    </row>
    <row r="3799" spans="1:5" ht="25.35" customHeight="1" thickTop="1" thickBot="1" x14ac:dyDescent="0.3">
      <c r="A3799" s="37"/>
      <c r="B3799" s="13"/>
      <c r="C3799" s="13"/>
      <c r="D3799" s="13"/>
      <c r="E3799" s="13"/>
    </row>
    <row r="3800" spans="1:5" ht="25.35" customHeight="1" thickTop="1" thickBot="1" x14ac:dyDescent="0.3">
      <c r="A3800" s="37"/>
      <c r="B3800" s="13"/>
      <c r="C3800" s="13"/>
      <c r="D3800" s="13"/>
      <c r="E3800" s="13"/>
    </row>
    <row r="3801" spans="1:5" ht="25.35" customHeight="1" thickTop="1" thickBot="1" x14ac:dyDescent="0.3">
      <c r="A3801" s="37"/>
      <c r="B3801" s="13"/>
      <c r="C3801" s="13"/>
      <c r="D3801" s="13"/>
      <c r="E3801" s="13"/>
    </row>
    <row r="3802" spans="1:5" ht="25.35" customHeight="1" thickTop="1" thickBot="1" x14ac:dyDescent="0.3">
      <c r="A3802" s="37"/>
      <c r="B3802" s="13"/>
      <c r="C3802" s="13"/>
      <c r="D3802" s="13"/>
      <c r="E3802" s="13"/>
    </row>
    <row r="3803" spans="1:5" ht="25.35" customHeight="1" thickTop="1" thickBot="1" x14ac:dyDescent="0.3">
      <c r="A3803" s="37"/>
      <c r="B3803" s="13"/>
      <c r="C3803" s="13"/>
      <c r="D3803" s="13"/>
      <c r="E3803" s="13"/>
    </row>
    <row r="3804" spans="1:5" ht="25.35" customHeight="1" thickTop="1" thickBot="1" x14ac:dyDescent="0.3">
      <c r="A3804" s="37"/>
      <c r="B3804" s="13"/>
      <c r="C3804" s="13"/>
      <c r="D3804" s="13"/>
      <c r="E3804" s="13"/>
    </row>
    <row r="3805" spans="1:5" ht="25.35" customHeight="1" thickTop="1" thickBot="1" x14ac:dyDescent="0.3">
      <c r="A3805" s="37"/>
      <c r="B3805" s="13"/>
      <c r="C3805" s="13"/>
      <c r="D3805" s="13"/>
      <c r="E3805" s="13"/>
    </row>
    <row r="3806" spans="1:5" ht="25.35" customHeight="1" thickTop="1" thickBot="1" x14ac:dyDescent="0.3">
      <c r="A3806" s="37"/>
      <c r="B3806" s="13"/>
      <c r="C3806" s="13"/>
      <c r="D3806" s="13"/>
      <c r="E3806" s="13"/>
    </row>
    <row r="3807" spans="1:5" ht="25.35" customHeight="1" thickTop="1" thickBot="1" x14ac:dyDescent="0.3">
      <c r="A3807" s="37"/>
      <c r="B3807" s="13"/>
      <c r="C3807" s="13"/>
      <c r="D3807" s="13"/>
      <c r="E3807" s="13"/>
    </row>
    <row r="3808" spans="1:5" ht="25.35" customHeight="1" thickTop="1" thickBot="1" x14ac:dyDescent="0.3">
      <c r="A3808" s="37"/>
      <c r="B3808" s="13"/>
      <c r="C3808" s="13"/>
      <c r="D3808" s="13"/>
      <c r="E3808" s="13"/>
    </row>
    <row r="3809" spans="1:5" ht="25.35" customHeight="1" thickTop="1" thickBot="1" x14ac:dyDescent="0.3">
      <c r="A3809" s="37"/>
      <c r="B3809" s="13"/>
      <c r="C3809" s="13"/>
      <c r="D3809" s="13"/>
      <c r="E3809" s="13"/>
    </row>
    <row r="3810" spans="1:5" ht="25.35" customHeight="1" thickTop="1" thickBot="1" x14ac:dyDescent="0.3">
      <c r="A3810" s="37"/>
      <c r="B3810" s="13"/>
      <c r="C3810" s="13"/>
      <c r="D3810" s="13"/>
      <c r="E3810" s="13"/>
    </row>
    <row r="3811" spans="1:5" ht="25.35" customHeight="1" thickTop="1" thickBot="1" x14ac:dyDescent="0.3">
      <c r="A3811" s="37"/>
      <c r="B3811" s="13"/>
      <c r="C3811" s="13"/>
      <c r="D3811" s="13"/>
      <c r="E3811" s="13"/>
    </row>
    <row r="3812" spans="1:5" ht="25.35" customHeight="1" thickTop="1" thickBot="1" x14ac:dyDescent="0.3">
      <c r="A3812" s="37"/>
      <c r="B3812" s="13"/>
      <c r="C3812" s="13"/>
      <c r="D3812" s="13"/>
      <c r="E3812" s="13"/>
    </row>
    <row r="3813" spans="1:5" ht="25.35" customHeight="1" thickTop="1" thickBot="1" x14ac:dyDescent="0.3">
      <c r="A3813" s="37"/>
      <c r="B3813" s="13"/>
      <c r="C3813" s="13"/>
      <c r="D3813" s="13"/>
      <c r="E3813" s="13"/>
    </row>
    <row r="3814" spans="1:5" ht="25.35" customHeight="1" thickTop="1" thickBot="1" x14ac:dyDescent="0.3">
      <c r="A3814" s="37"/>
      <c r="B3814" s="13"/>
      <c r="C3814" s="13"/>
      <c r="D3814" s="13"/>
      <c r="E3814" s="13"/>
    </row>
    <row r="3815" spans="1:5" ht="25.35" customHeight="1" thickTop="1" thickBot="1" x14ac:dyDescent="0.3">
      <c r="A3815" s="37"/>
      <c r="B3815" s="13"/>
      <c r="C3815" s="13"/>
      <c r="D3815" s="13"/>
      <c r="E3815" s="13"/>
    </row>
    <row r="3816" spans="1:5" ht="25.35" customHeight="1" thickTop="1" thickBot="1" x14ac:dyDescent="0.3">
      <c r="A3816" s="37"/>
      <c r="B3816" s="13"/>
      <c r="C3816" s="13"/>
      <c r="D3816" s="13"/>
      <c r="E3816" s="13"/>
    </row>
    <row r="3817" spans="1:5" ht="25.35" customHeight="1" thickTop="1" thickBot="1" x14ac:dyDescent="0.3">
      <c r="A3817" s="37"/>
      <c r="B3817" s="13"/>
      <c r="C3817" s="13"/>
      <c r="D3817" s="13"/>
      <c r="E3817" s="13"/>
    </row>
    <row r="3818" spans="1:5" ht="25.35" customHeight="1" thickTop="1" thickBot="1" x14ac:dyDescent="0.3">
      <c r="A3818" s="37"/>
      <c r="B3818" s="13"/>
      <c r="C3818" s="13"/>
      <c r="D3818" s="13"/>
      <c r="E3818" s="13"/>
    </row>
    <row r="3819" spans="1:5" ht="25.35" customHeight="1" thickTop="1" thickBot="1" x14ac:dyDescent="0.3">
      <c r="A3819" s="37"/>
      <c r="B3819" s="13"/>
      <c r="C3819" s="13"/>
      <c r="D3819" s="13"/>
      <c r="E3819" s="13"/>
    </row>
    <row r="3820" spans="1:5" ht="25.35" customHeight="1" thickTop="1" thickBot="1" x14ac:dyDescent="0.3">
      <c r="A3820" s="37"/>
      <c r="B3820" s="13"/>
      <c r="C3820" s="13"/>
      <c r="D3820" s="13"/>
      <c r="E3820" s="13"/>
    </row>
    <row r="3821" spans="1:5" ht="25.35" customHeight="1" thickTop="1" thickBot="1" x14ac:dyDescent="0.3">
      <c r="A3821" s="37"/>
      <c r="B3821" s="13"/>
      <c r="C3821" s="13"/>
      <c r="D3821" s="13"/>
      <c r="E3821" s="13"/>
    </row>
    <row r="3822" spans="1:5" ht="25.35" customHeight="1" thickTop="1" thickBot="1" x14ac:dyDescent="0.3">
      <c r="A3822" s="37"/>
      <c r="B3822" s="13"/>
      <c r="C3822" s="13"/>
      <c r="D3822" s="13"/>
      <c r="E3822" s="13"/>
    </row>
    <row r="3823" spans="1:5" ht="25.35" customHeight="1" thickTop="1" thickBot="1" x14ac:dyDescent="0.3">
      <c r="A3823" s="37"/>
      <c r="B3823" s="13"/>
      <c r="C3823" s="13"/>
      <c r="D3823" s="13"/>
      <c r="E3823" s="13"/>
    </row>
    <row r="3824" spans="1:5" ht="25.35" customHeight="1" thickTop="1" thickBot="1" x14ac:dyDescent="0.3">
      <c r="A3824" s="37"/>
      <c r="B3824" s="13"/>
      <c r="C3824" s="13"/>
      <c r="D3824" s="13"/>
      <c r="E3824" s="13"/>
    </row>
    <row r="3825" spans="1:5" ht="25.35" customHeight="1" thickTop="1" thickBot="1" x14ac:dyDescent="0.3">
      <c r="A3825" s="37"/>
      <c r="B3825" s="13"/>
      <c r="C3825" s="13"/>
      <c r="D3825" s="13"/>
      <c r="E3825" s="13"/>
    </row>
    <row r="3826" spans="1:5" ht="25.35" customHeight="1" thickTop="1" thickBot="1" x14ac:dyDescent="0.3">
      <c r="A3826" s="37"/>
      <c r="B3826" s="13"/>
      <c r="C3826" s="13"/>
      <c r="D3826" s="13"/>
      <c r="E3826" s="13"/>
    </row>
    <row r="3827" spans="1:5" ht="25.35" customHeight="1" thickTop="1" thickBot="1" x14ac:dyDescent="0.3">
      <c r="A3827" s="37"/>
      <c r="B3827" s="13"/>
      <c r="C3827" s="13"/>
      <c r="D3827" s="13"/>
      <c r="E3827" s="13"/>
    </row>
    <row r="3828" spans="1:5" ht="25.35" customHeight="1" thickTop="1" thickBot="1" x14ac:dyDescent="0.3">
      <c r="A3828" s="37"/>
      <c r="B3828" s="13"/>
      <c r="C3828" s="13"/>
      <c r="D3828" s="13"/>
      <c r="E3828" s="13"/>
    </row>
    <row r="3829" spans="1:5" ht="25.35" customHeight="1" thickTop="1" thickBot="1" x14ac:dyDescent="0.3">
      <c r="A3829" s="37"/>
      <c r="B3829" s="13"/>
      <c r="C3829" s="13"/>
      <c r="D3829" s="13"/>
      <c r="E3829" s="13"/>
    </row>
    <row r="3830" spans="1:5" ht="25.35" customHeight="1" thickTop="1" thickBot="1" x14ac:dyDescent="0.3">
      <c r="A3830" s="37"/>
      <c r="B3830" s="13"/>
      <c r="C3830" s="13"/>
      <c r="D3830" s="13"/>
      <c r="E3830" s="13"/>
    </row>
    <row r="3831" spans="1:5" ht="25.35" customHeight="1" thickTop="1" thickBot="1" x14ac:dyDescent="0.3">
      <c r="A3831" s="37"/>
      <c r="B3831" s="13"/>
      <c r="C3831" s="13"/>
      <c r="D3831" s="13"/>
      <c r="E3831" s="13"/>
    </row>
    <row r="3832" spans="1:5" ht="25.35" customHeight="1" thickTop="1" thickBot="1" x14ac:dyDescent="0.3">
      <c r="A3832" s="37"/>
      <c r="B3832" s="13"/>
      <c r="C3832" s="13"/>
      <c r="D3832" s="13"/>
      <c r="E3832" s="13"/>
    </row>
    <row r="3833" spans="1:5" ht="25.35" customHeight="1" thickTop="1" thickBot="1" x14ac:dyDescent="0.3">
      <c r="A3833" s="37"/>
      <c r="B3833" s="13"/>
      <c r="C3833" s="13"/>
      <c r="D3833" s="13"/>
      <c r="E3833" s="13"/>
    </row>
    <row r="3834" spans="1:5" ht="25.35" customHeight="1" thickTop="1" thickBot="1" x14ac:dyDescent="0.3">
      <c r="A3834" s="37"/>
      <c r="B3834" s="101"/>
      <c r="C3834" s="101"/>
      <c r="D3834" s="101"/>
      <c r="E3834" s="102"/>
    </row>
    <row r="3835" spans="1:5" ht="25.35" customHeight="1" thickTop="1" thickBot="1" x14ac:dyDescent="0.3">
      <c r="A3835" s="37"/>
      <c r="B3835" s="101"/>
      <c r="C3835" s="101"/>
      <c r="D3835" s="101"/>
      <c r="E3835" s="102"/>
    </row>
    <row r="3836" spans="1:5" ht="25.35" customHeight="1" thickTop="1" thickBot="1" x14ac:dyDescent="0.3">
      <c r="A3836" s="37"/>
      <c r="B3836" s="101"/>
      <c r="C3836" s="101"/>
      <c r="D3836" s="101"/>
      <c r="E3836" s="102"/>
    </row>
    <row r="3837" spans="1:5" ht="25.35" customHeight="1" thickTop="1" thickBot="1" x14ac:dyDescent="0.3">
      <c r="A3837" s="37"/>
      <c r="B3837" s="101"/>
      <c r="C3837" s="101"/>
      <c r="D3837" s="101"/>
      <c r="E3837" s="102"/>
    </row>
    <row r="3838" spans="1:5" ht="25.35" customHeight="1" thickTop="1" thickBot="1" x14ac:dyDescent="0.3">
      <c r="A3838" s="37"/>
      <c r="B3838" s="13"/>
      <c r="C3838" s="13"/>
      <c r="D3838" s="13"/>
      <c r="E3838" s="13"/>
    </row>
    <row r="3839" spans="1:5" ht="25.35" customHeight="1" thickTop="1" thickBot="1" x14ac:dyDescent="0.3">
      <c r="A3839" s="37"/>
      <c r="B3839" s="13"/>
      <c r="C3839" s="13"/>
      <c r="D3839" s="13"/>
      <c r="E3839" s="13"/>
    </row>
    <row r="3840" spans="1:5" ht="25.35" customHeight="1" thickTop="1" thickBot="1" x14ac:dyDescent="0.3">
      <c r="A3840" s="37"/>
      <c r="B3840" s="13"/>
      <c r="C3840" s="13"/>
      <c r="D3840" s="13"/>
      <c r="E3840" s="13"/>
    </row>
    <row r="3841" spans="1:5" ht="25.35" customHeight="1" thickTop="1" thickBot="1" x14ac:dyDescent="0.3">
      <c r="A3841" s="37"/>
      <c r="B3841" s="13"/>
      <c r="C3841" s="13"/>
      <c r="D3841" s="13"/>
      <c r="E3841" s="13"/>
    </row>
    <row r="3842" spans="1:5" ht="25.35" customHeight="1" thickTop="1" thickBot="1" x14ac:dyDescent="0.3">
      <c r="A3842" s="37"/>
      <c r="B3842" s="13"/>
      <c r="C3842" s="13"/>
      <c r="D3842" s="13"/>
      <c r="E3842" s="13"/>
    </row>
    <row r="3843" spans="1:5" ht="25.35" customHeight="1" thickTop="1" thickBot="1" x14ac:dyDescent="0.3">
      <c r="A3843" s="37"/>
      <c r="B3843" s="13"/>
      <c r="C3843" s="13"/>
      <c r="D3843" s="13"/>
      <c r="E3843" s="13"/>
    </row>
    <row r="3844" spans="1:5" ht="25.35" customHeight="1" thickTop="1" thickBot="1" x14ac:dyDescent="0.3">
      <c r="A3844" s="37"/>
      <c r="B3844" s="13"/>
      <c r="C3844" s="13"/>
      <c r="D3844" s="13"/>
      <c r="E3844" s="13"/>
    </row>
    <row r="3845" spans="1:5" ht="25.35" customHeight="1" thickTop="1" thickBot="1" x14ac:dyDescent="0.3">
      <c r="A3845" s="37"/>
      <c r="B3845" s="13"/>
      <c r="C3845" s="13"/>
      <c r="D3845" s="13"/>
      <c r="E3845" s="13"/>
    </row>
    <row r="3846" spans="1:5" ht="25.35" customHeight="1" thickTop="1" thickBot="1" x14ac:dyDescent="0.3">
      <c r="A3846" s="37"/>
      <c r="B3846" s="13"/>
      <c r="C3846" s="13"/>
      <c r="D3846" s="13"/>
      <c r="E3846" s="13"/>
    </row>
    <row r="3847" spans="1:5" ht="25.35" customHeight="1" thickTop="1" thickBot="1" x14ac:dyDescent="0.3">
      <c r="A3847" s="37"/>
      <c r="B3847" s="13"/>
      <c r="C3847" s="13"/>
      <c r="D3847" s="13"/>
      <c r="E3847" s="13"/>
    </row>
    <row r="3848" spans="1:5" ht="25.35" customHeight="1" thickTop="1" thickBot="1" x14ac:dyDescent="0.3">
      <c r="A3848" s="37"/>
      <c r="B3848" s="13"/>
      <c r="C3848" s="13"/>
      <c r="D3848" s="13"/>
      <c r="E3848" s="13"/>
    </row>
    <row r="3849" spans="1:5" ht="25.35" customHeight="1" thickTop="1" thickBot="1" x14ac:dyDescent="0.3">
      <c r="A3849" s="37"/>
      <c r="B3849" s="13"/>
      <c r="C3849" s="13"/>
      <c r="D3849" s="13"/>
      <c r="E3849" s="13"/>
    </row>
    <row r="3850" spans="1:5" ht="25.35" customHeight="1" thickTop="1" thickBot="1" x14ac:dyDescent="0.3">
      <c r="A3850" s="37"/>
      <c r="B3850" s="13"/>
      <c r="C3850" s="13"/>
      <c r="D3850" s="13"/>
      <c r="E3850" s="13"/>
    </row>
    <row r="3851" spans="1:5" ht="25.35" customHeight="1" thickTop="1" thickBot="1" x14ac:dyDescent="0.3">
      <c r="A3851" s="37"/>
      <c r="B3851" s="13"/>
      <c r="C3851" s="13"/>
      <c r="D3851" s="13"/>
      <c r="E3851" s="13"/>
    </row>
    <row r="3852" spans="1:5" ht="25.35" customHeight="1" thickTop="1" thickBot="1" x14ac:dyDescent="0.3">
      <c r="A3852" s="37"/>
      <c r="B3852" s="101"/>
      <c r="C3852" s="101"/>
      <c r="D3852" s="101"/>
      <c r="E3852" s="102"/>
    </row>
    <row r="3853" spans="1:5" ht="25.35" customHeight="1" thickTop="1" thickBot="1" x14ac:dyDescent="0.3">
      <c r="A3853" s="37"/>
      <c r="B3853" s="101"/>
      <c r="C3853" s="101"/>
      <c r="D3853" s="101"/>
      <c r="E3853" s="102"/>
    </row>
    <row r="3854" spans="1:5" ht="25.35" customHeight="1" thickTop="1" thickBot="1" x14ac:dyDescent="0.3">
      <c r="A3854" s="37"/>
      <c r="B3854" s="13"/>
      <c r="C3854" s="13"/>
      <c r="D3854" s="13"/>
      <c r="E3854" s="13"/>
    </row>
    <row r="3855" spans="1:5" ht="25.35" customHeight="1" thickTop="1" thickBot="1" x14ac:dyDescent="0.3">
      <c r="A3855" s="37"/>
      <c r="B3855" s="13"/>
      <c r="C3855" s="13"/>
      <c r="D3855" s="13"/>
      <c r="E3855" s="13"/>
    </row>
    <row r="3856" spans="1:5" ht="25.35" customHeight="1" thickTop="1" thickBot="1" x14ac:dyDescent="0.3">
      <c r="A3856" s="37"/>
      <c r="B3856" s="13"/>
      <c r="C3856" s="13"/>
      <c r="D3856" s="13"/>
      <c r="E3856" s="13"/>
    </row>
    <row r="3857" spans="1:5" ht="25.35" customHeight="1" thickTop="1" thickBot="1" x14ac:dyDescent="0.3">
      <c r="A3857" s="37"/>
      <c r="B3857" s="13"/>
      <c r="C3857" s="13"/>
      <c r="D3857" s="13"/>
      <c r="E3857" s="13"/>
    </row>
    <row r="3858" spans="1:5" ht="25.35" customHeight="1" thickTop="1" thickBot="1" x14ac:dyDescent="0.3">
      <c r="A3858" s="37"/>
      <c r="B3858" s="13"/>
      <c r="C3858" s="13"/>
      <c r="D3858" s="13"/>
      <c r="E3858" s="13"/>
    </row>
    <row r="3859" spans="1:5" ht="25.35" customHeight="1" thickTop="1" thickBot="1" x14ac:dyDescent="0.3">
      <c r="A3859" s="37"/>
      <c r="B3859" s="13"/>
      <c r="C3859" s="13"/>
      <c r="D3859" s="13"/>
      <c r="E3859" s="13"/>
    </row>
    <row r="3860" spans="1:5" ht="25.35" customHeight="1" thickTop="1" thickBot="1" x14ac:dyDescent="0.3">
      <c r="A3860" s="37"/>
      <c r="B3860" s="13"/>
      <c r="C3860" s="13"/>
      <c r="D3860" s="13"/>
      <c r="E3860" s="13"/>
    </row>
    <row r="3861" spans="1:5" ht="25.35" customHeight="1" thickTop="1" thickBot="1" x14ac:dyDescent="0.3">
      <c r="A3861" s="37"/>
      <c r="B3861" s="13"/>
      <c r="C3861" s="13"/>
      <c r="D3861" s="13"/>
      <c r="E3861" s="13"/>
    </row>
    <row r="3862" spans="1:5" ht="25.35" customHeight="1" thickTop="1" thickBot="1" x14ac:dyDescent="0.3">
      <c r="A3862" s="37"/>
      <c r="B3862" s="13"/>
      <c r="C3862" s="13"/>
      <c r="D3862" s="13"/>
      <c r="E3862" s="13"/>
    </row>
    <row r="3863" spans="1:5" ht="25.35" customHeight="1" thickTop="1" thickBot="1" x14ac:dyDescent="0.3">
      <c r="A3863" s="37"/>
      <c r="B3863" s="13"/>
      <c r="C3863" s="13"/>
      <c r="D3863" s="13"/>
      <c r="E3863" s="13"/>
    </row>
    <row r="3864" spans="1:5" ht="25.35" customHeight="1" thickTop="1" thickBot="1" x14ac:dyDescent="0.3">
      <c r="A3864" s="37"/>
      <c r="B3864" s="13"/>
      <c r="C3864" s="13"/>
      <c r="D3864" s="13"/>
      <c r="E3864" s="13"/>
    </row>
    <row r="3865" spans="1:5" ht="25.35" customHeight="1" thickTop="1" thickBot="1" x14ac:dyDescent="0.3">
      <c r="A3865" s="37"/>
      <c r="B3865" s="13"/>
      <c r="C3865" s="13"/>
      <c r="D3865" s="13"/>
      <c r="E3865" s="13"/>
    </row>
    <row r="3866" spans="1:5" ht="25.35" customHeight="1" thickTop="1" thickBot="1" x14ac:dyDescent="0.3">
      <c r="A3866" s="37"/>
      <c r="B3866" s="13"/>
      <c r="C3866" s="13"/>
      <c r="D3866" s="13"/>
      <c r="E3866" s="13"/>
    </row>
    <row r="3867" spans="1:5" ht="25.35" customHeight="1" thickTop="1" thickBot="1" x14ac:dyDescent="0.3">
      <c r="A3867" s="37"/>
      <c r="B3867" s="13"/>
      <c r="C3867" s="13"/>
      <c r="D3867" s="13"/>
      <c r="E3867" s="13"/>
    </row>
    <row r="3868" spans="1:5" ht="25.35" customHeight="1" thickTop="1" thickBot="1" x14ac:dyDescent="0.3">
      <c r="A3868" s="37"/>
      <c r="B3868" s="13"/>
      <c r="C3868" s="13"/>
      <c r="D3868" s="13"/>
      <c r="E3868" s="13"/>
    </row>
    <row r="3869" spans="1:5" ht="25.35" customHeight="1" thickTop="1" thickBot="1" x14ac:dyDescent="0.3">
      <c r="A3869" s="37"/>
      <c r="B3869" s="13"/>
      <c r="C3869" s="13"/>
      <c r="D3869" s="13"/>
      <c r="E3869" s="13"/>
    </row>
    <row r="3870" spans="1:5" ht="25.35" customHeight="1" thickTop="1" thickBot="1" x14ac:dyDescent="0.3">
      <c r="A3870" s="37"/>
      <c r="B3870" s="13"/>
      <c r="C3870" s="13"/>
      <c r="D3870" s="13"/>
      <c r="E3870" s="13"/>
    </row>
    <row r="3871" spans="1:5" ht="25.35" customHeight="1" thickTop="1" thickBot="1" x14ac:dyDescent="0.3">
      <c r="A3871" s="37"/>
      <c r="B3871" s="101"/>
      <c r="C3871" s="101"/>
      <c r="D3871" s="101"/>
      <c r="E3871" s="102"/>
    </row>
    <row r="3872" spans="1:5" ht="25.35" customHeight="1" thickTop="1" thickBot="1" x14ac:dyDescent="0.3">
      <c r="A3872" s="37"/>
      <c r="B3872" s="13"/>
      <c r="C3872" s="13"/>
      <c r="D3872" s="13"/>
      <c r="E3872" s="13"/>
    </row>
    <row r="3873" spans="1:5" ht="25.35" customHeight="1" thickTop="1" thickBot="1" x14ac:dyDescent="0.3">
      <c r="A3873" s="37"/>
      <c r="B3873" s="13"/>
      <c r="C3873" s="13"/>
      <c r="D3873" s="13"/>
      <c r="E3873" s="13"/>
    </row>
    <row r="3874" spans="1:5" ht="25.35" customHeight="1" thickTop="1" thickBot="1" x14ac:dyDescent="0.3">
      <c r="A3874" s="37"/>
      <c r="B3874" s="13"/>
      <c r="C3874" s="13"/>
      <c r="D3874" s="13"/>
      <c r="E3874" s="13"/>
    </row>
    <row r="3875" spans="1:5" ht="25.35" customHeight="1" thickTop="1" thickBot="1" x14ac:dyDescent="0.3">
      <c r="A3875" s="37"/>
      <c r="B3875" s="13"/>
      <c r="C3875" s="13"/>
      <c r="D3875" s="13"/>
      <c r="E3875" s="13"/>
    </row>
    <row r="3876" spans="1:5" ht="25.35" customHeight="1" thickTop="1" thickBot="1" x14ac:dyDescent="0.3">
      <c r="A3876" s="37"/>
      <c r="B3876" s="13"/>
      <c r="C3876" s="13"/>
      <c r="D3876" s="13"/>
      <c r="E3876" s="13"/>
    </row>
    <row r="3877" spans="1:5" ht="25.35" customHeight="1" thickTop="1" thickBot="1" x14ac:dyDescent="0.3">
      <c r="A3877" s="37"/>
      <c r="B3877" s="13"/>
      <c r="C3877" s="13"/>
      <c r="D3877" s="13"/>
      <c r="E3877" s="13"/>
    </row>
    <row r="3878" spans="1:5" ht="25.35" customHeight="1" thickTop="1" thickBot="1" x14ac:dyDescent="0.3">
      <c r="A3878" s="37"/>
      <c r="B3878" s="13"/>
      <c r="C3878" s="13"/>
      <c r="D3878" s="13"/>
      <c r="E3878" s="13"/>
    </row>
    <row r="3879" spans="1:5" ht="25.35" customHeight="1" thickTop="1" thickBot="1" x14ac:dyDescent="0.3">
      <c r="A3879" s="37"/>
      <c r="B3879" s="13"/>
      <c r="C3879" s="13"/>
      <c r="D3879" s="13"/>
      <c r="E3879" s="13"/>
    </row>
    <row r="3880" spans="1:5" ht="25.35" customHeight="1" thickTop="1" thickBot="1" x14ac:dyDescent="0.3">
      <c r="A3880" s="37"/>
      <c r="B3880" s="13"/>
      <c r="C3880" s="13"/>
      <c r="D3880" s="13"/>
      <c r="E3880" s="13"/>
    </row>
    <row r="3881" spans="1:5" ht="25.35" customHeight="1" thickTop="1" thickBot="1" x14ac:dyDescent="0.3">
      <c r="A3881" s="37"/>
      <c r="B3881" s="13"/>
      <c r="C3881" s="13"/>
      <c r="D3881" s="13"/>
      <c r="E3881" s="13"/>
    </row>
    <row r="3882" spans="1:5" ht="25.35" customHeight="1" thickTop="1" thickBot="1" x14ac:dyDescent="0.3">
      <c r="A3882" s="37"/>
      <c r="B3882" s="13"/>
      <c r="C3882" s="13"/>
      <c r="D3882" s="13"/>
      <c r="E3882" s="13"/>
    </row>
    <row r="3883" spans="1:5" ht="25.35" customHeight="1" thickTop="1" thickBot="1" x14ac:dyDescent="0.3">
      <c r="A3883" s="37"/>
      <c r="B3883" s="13"/>
      <c r="C3883" s="13"/>
      <c r="D3883" s="13"/>
      <c r="E3883" s="13"/>
    </row>
    <row r="3884" spans="1:5" ht="25.35" customHeight="1" thickTop="1" thickBot="1" x14ac:dyDescent="0.3">
      <c r="A3884" s="37"/>
      <c r="B3884" s="13"/>
      <c r="C3884" s="13"/>
      <c r="D3884" s="13"/>
      <c r="E3884" s="13"/>
    </row>
    <row r="3885" spans="1:5" ht="25.35" customHeight="1" thickTop="1" thickBot="1" x14ac:dyDescent="0.3">
      <c r="A3885" s="37"/>
      <c r="B3885" s="13"/>
      <c r="C3885" s="13"/>
      <c r="D3885" s="13"/>
      <c r="E3885" s="13"/>
    </row>
    <row r="3886" spans="1:5" ht="25.35" customHeight="1" thickTop="1" thickBot="1" x14ac:dyDescent="0.3">
      <c r="A3886" s="37"/>
      <c r="B3886" s="13"/>
      <c r="C3886" s="13"/>
      <c r="D3886" s="13"/>
      <c r="E3886" s="13"/>
    </row>
    <row r="3887" spans="1:5" ht="25.35" customHeight="1" thickTop="1" thickBot="1" x14ac:dyDescent="0.3">
      <c r="A3887" s="37"/>
      <c r="B3887" s="13"/>
      <c r="C3887" s="13"/>
      <c r="D3887" s="13"/>
      <c r="E3887" s="13"/>
    </row>
    <row r="3888" spans="1:5" ht="25.35" customHeight="1" thickTop="1" thickBot="1" x14ac:dyDescent="0.3">
      <c r="A3888" s="37"/>
      <c r="B3888" s="13"/>
      <c r="C3888" s="13"/>
      <c r="D3888" s="13"/>
      <c r="E3888" s="13"/>
    </row>
    <row r="3889" spans="1:5" ht="25.35" customHeight="1" thickTop="1" thickBot="1" x14ac:dyDescent="0.3">
      <c r="A3889" s="37"/>
      <c r="B3889" s="13"/>
      <c r="C3889" s="13"/>
      <c r="D3889" s="13"/>
      <c r="E3889" s="13"/>
    </row>
    <row r="3890" spans="1:5" ht="25.35" customHeight="1" thickTop="1" thickBot="1" x14ac:dyDescent="0.3">
      <c r="A3890" s="37"/>
      <c r="B3890" s="13"/>
      <c r="C3890" s="13"/>
      <c r="D3890" s="13"/>
      <c r="E3890" s="13"/>
    </row>
    <row r="3891" spans="1:5" ht="25.35" customHeight="1" thickTop="1" thickBot="1" x14ac:dyDescent="0.3">
      <c r="A3891" s="37"/>
      <c r="B3891" s="13"/>
      <c r="C3891" s="13"/>
      <c r="D3891" s="13"/>
      <c r="E3891" s="13"/>
    </row>
    <row r="3892" spans="1:5" ht="25.35" customHeight="1" thickTop="1" thickBot="1" x14ac:dyDescent="0.3">
      <c r="A3892" s="37"/>
      <c r="B3892" s="13"/>
      <c r="C3892" s="13"/>
      <c r="D3892" s="13"/>
      <c r="E3892" s="13"/>
    </row>
    <row r="3893" spans="1:5" ht="25.35" customHeight="1" thickTop="1" thickBot="1" x14ac:dyDescent="0.3">
      <c r="A3893" s="37"/>
      <c r="B3893" s="13"/>
      <c r="C3893" s="13"/>
      <c r="D3893" s="13"/>
      <c r="E3893" s="13"/>
    </row>
    <row r="3894" spans="1:5" ht="25.35" customHeight="1" thickTop="1" thickBot="1" x14ac:dyDescent="0.3">
      <c r="A3894" s="37"/>
      <c r="B3894" s="13"/>
      <c r="C3894" s="13"/>
      <c r="D3894" s="13"/>
      <c r="E3894" s="13"/>
    </row>
    <row r="3895" spans="1:5" ht="25.35" customHeight="1" thickTop="1" thickBot="1" x14ac:dyDescent="0.3">
      <c r="A3895" s="37"/>
      <c r="B3895" s="13"/>
      <c r="C3895" s="13"/>
      <c r="D3895" s="13"/>
      <c r="E3895" s="13"/>
    </row>
    <row r="3896" spans="1:5" ht="25.35" customHeight="1" thickTop="1" thickBot="1" x14ac:dyDescent="0.3">
      <c r="A3896" s="37"/>
      <c r="B3896" s="13"/>
      <c r="C3896" s="13"/>
      <c r="D3896" s="13"/>
      <c r="E3896" s="13"/>
    </row>
    <row r="3897" spans="1:5" ht="25.35" customHeight="1" thickTop="1" thickBot="1" x14ac:dyDescent="0.3">
      <c r="A3897" s="37"/>
      <c r="B3897" s="13"/>
      <c r="C3897" s="13"/>
      <c r="D3897" s="13"/>
      <c r="E3897" s="13"/>
    </row>
    <row r="3898" spans="1:5" ht="25.35" customHeight="1" thickTop="1" thickBot="1" x14ac:dyDescent="0.3">
      <c r="A3898" s="37"/>
      <c r="B3898" s="13"/>
      <c r="C3898" s="13"/>
      <c r="D3898" s="13"/>
      <c r="E3898" s="13"/>
    </row>
    <row r="3899" spans="1:5" ht="25.35" customHeight="1" thickTop="1" thickBot="1" x14ac:dyDescent="0.3">
      <c r="A3899" s="37"/>
      <c r="B3899" s="13"/>
      <c r="C3899" s="13"/>
      <c r="D3899" s="13"/>
      <c r="E3899" s="13"/>
    </row>
    <row r="3900" spans="1:5" ht="25.35" customHeight="1" thickTop="1" thickBot="1" x14ac:dyDescent="0.3">
      <c r="A3900" s="37"/>
      <c r="B3900" s="13"/>
      <c r="C3900" s="13"/>
      <c r="D3900" s="13"/>
      <c r="E3900" s="13"/>
    </row>
    <row r="3901" spans="1:5" ht="25.35" customHeight="1" thickTop="1" thickBot="1" x14ac:dyDescent="0.3">
      <c r="A3901" s="37"/>
      <c r="B3901" s="13"/>
      <c r="C3901" s="13"/>
      <c r="D3901" s="13"/>
      <c r="E3901" s="13"/>
    </row>
    <row r="3902" spans="1:5" ht="25.35" customHeight="1" thickTop="1" thickBot="1" x14ac:dyDescent="0.3">
      <c r="A3902" s="37"/>
      <c r="B3902" s="13"/>
      <c r="C3902" s="13"/>
      <c r="D3902" s="13"/>
      <c r="E3902" s="13"/>
    </row>
    <row r="3903" spans="1:5" ht="25.35" customHeight="1" thickTop="1" thickBot="1" x14ac:dyDescent="0.3">
      <c r="A3903" s="37"/>
      <c r="B3903" s="13"/>
      <c r="C3903" s="13"/>
      <c r="D3903" s="13"/>
      <c r="E3903" s="13"/>
    </row>
    <row r="3904" spans="1:5" ht="25.35" customHeight="1" thickTop="1" thickBot="1" x14ac:dyDescent="0.3">
      <c r="A3904" s="37"/>
      <c r="B3904" s="13"/>
      <c r="C3904" s="13"/>
      <c r="D3904" s="13"/>
      <c r="E3904" s="13"/>
    </row>
    <row r="3905" spans="1:5" ht="25.35" customHeight="1" thickTop="1" thickBot="1" x14ac:dyDescent="0.3">
      <c r="A3905" s="37"/>
      <c r="B3905" s="13"/>
      <c r="C3905" s="13"/>
      <c r="D3905" s="13"/>
      <c r="E3905" s="13"/>
    </row>
    <row r="3906" spans="1:5" ht="25.35" customHeight="1" thickTop="1" thickBot="1" x14ac:dyDescent="0.3">
      <c r="A3906" s="37"/>
      <c r="B3906" s="13"/>
      <c r="C3906" s="13"/>
      <c r="D3906" s="13"/>
      <c r="E3906" s="13"/>
    </row>
    <row r="3907" spans="1:5" ht="25.35" customHeight="1" thickTop="1" thickBot="1" x14ac:dyDescent="0.3">
      <c r="A3907" s="37"/>
      <c r="B3907" s="13"/>
      <c r="C3907" s="13"/>
      <c r="D3907" s="13"/>
      <c r="E3907" s="13"/>
    </row>
    <row r="3908" spans="1:5" ht="25.35" customHeight="1" thickTop="1" thickBot="1" x14ac:dyDescent="0.3">
      <c r="A3908" s="37"/>
      <c r="B3908" s="13"/>
      <c r="C3908" s="13"/>
      <c r="D3908" s="13"/>
      <c r="E3908" s="13"/>
    </row>
    <row r="3909" spans="1:5" ht="25.35" customHeight="1" thickTop="1" thickBot="1" x14ac:dyDescent="0.3">
      <c r="A3909" s="37"/>
      <c r="B3909" s="13"/>
      <c r="C3909" s="13"/>
      <c r="D3909" s="13"/>
      <c r="E3909" s="13"/>
    </row>
    <row r="3910" spans="1:5" ht="25.35" customHeight="1" thickTop="1" thickBot="1" x14ac:dyDescent="0.3">
      <c r="A3910" s="37"/>
      <c r="B3910" s="13"/>
      <c r="C3910" s="13"/>
      <c r="D3910" s="13"/>
      <c r="E3910" s="13"/>
    </row>
    <row r="3911" spans="1:5" ht="25.35" customHeight="1" thickTop="1" thickBot="1" x14ac:dyDescent="0.3">
      <c r="A3911" s="37"/>
      <c r="B3911" s="13"/>
      <c r="C3911" s="13"/>
      <c r="D3911" s="13"/>
      <c r="E3911" s="13"/>
    </row>
    <row r="3912" spans="1:5" ht="25.35" customHeight="1" thickTop="1" thickBot="1" x14ac:dyDescent="0.3">
      <c r="A3912" s="37"/>
      <c r="B3912" s="13"/>
      <c r="C3912" s="13"/>
      <c r="D3912" s="13"/>
      <c r="E3912" s="13"/>
    </row>
    <row r="3913" spans="1:5" ht="25.35" customHeight="1" thickTop="1" thickBot="1" x14ac:dyDescent="0.3">
      <c r="A3913" s="37"/>
      <c r="B3913" s="13"/>
      <c r="C3913" s="13"/>
      <c r="D3913" s="13"/>
      <c r="E3913" s="13"/>
    </row>
    <row r="3914" spans="1:5" ht="25.35" customHeight="1" thickTop="1" thickBot="1" x14ac:dyDescent="0.3">
      <c r="A3914" s="37"/>
      <c r="B3914" s="13"/>
      <c r="C3914" s="13"/>
      <c r="D3914" s="13"/>
      <c r="E3914" s="13"/>
    </row>
    <row r="3915" spans="1:5" ht="25.35" customHeight="1" thickTop="1" thickBot="1" x14ac:dyDescent="0.3">
      <c r="A3915" s="37"/>
      <c r="B3915" s="13"/>
      <c r="C3915" s="13"/>
      <c r="D3915" s="13"/>
      <c r="E3915" s="13"/>
    </row>
    <row r="3916" spans="1:5" ht="25.35" customHeight="1" thickTop="1" thickBot="1" x14ac:dyDescent="0.3">
      <c r="A3916" s="37"/>
      <c r="B3916" s="13"/>
      <c r="C3916" s="13"/>
      <c r="D3916" s="13"/>
      <c r="E3916" s="13"/>
    </row>
    <row r="3917" spans="1:5" ht="25.35" customHeight="1" thickTop="1" thickBot="1" x14ac:dyDescent="0.3">
      <c r="A3917" s="37"/>
      <c r="B3917" s="13"/>
      <c r="C3917" s="13"/>
      <c r="D3917" s="13"/>
      <c r="E3917" s="13"/>
    </row>
    <row r="3918" spans="1:5" ht="25.35" customHeight="1" thickTop="1" thickBot="1" x14ac:dyDescent="0.3">
      <c r="A3918" s="37"/>
      <c r="B3918" s="13"/>
      <c r="C3918" s="13"/>
      <c r="D3918" s="13"/>
      <c r="E3918" s="13"/>
    </row>
    <row r="3919" spans="1:5" ht="25.35" customHeight="1" thickTop="1" thickBot="1" x14ac:dyDescent="0.3">
      <c r="A3919" s="37"/>
      <c r="B3919" s="101"/>
      <c r="C3919" s="101"/>
      <c r="D3919" s="101"/>
      <c r="E3919" s="102"/>
    </row>
    <row r="3920" spans="1:5" ht="25.35" customHeight="1" thickTop="1" thickBot="1" x14ac:dyDescent="0.3">
      <c r="A3920" s="37"/>
      <c r="B3920" s="101"/>
      <c r="C3920" s="101"/>
      <c r="D3920" s="101"/>
      <c r="E3920" s="102"/>
    </row>
    <row r="3921" spans="1:5" ht="25.35" customHeight="1" thickTop="1" thickBot="1" x14ac:dyDescent="0.3">
      <c r="A3921" s="37"/>
      <c r="B3921" s="13"/>
      <c r="C3921" s="13"/>
      <c r="D3921" s="13"/>
      <c r="E3921" s="13"/>
    </row>
    <row r="3922" spans="1:5" ht="25.35" customHeight="1" thickTop="1" thickBot="1" x14ac:dyDescent="0.3">
      <c r="A3922" s="37"/>
      <c r="B3922" s="13"/>
      <c r="C3922" s="13"/>
      <c r="D3922" s="13"/>
      <c r="E3922" s="13"/>
    </row>
    <row r="3923" spans="1:5" ht="25.35" customHeight="1" thickTop="1" thickBot="1" x14ac:dyDescent="0.3">
      <c r="A3923" s="37"/>
      <c r="B3923" s="13"/>
      <c r="C3923" s="13"/>
      <c r="D3923" s="13"/>
      <c r="E3923" s="13"/>
    </row>
    <row r="3924" spans="1:5" ht="25.35" customHeight="1" thickTop="1" thickBot="1" x14ac:dyDescent="0.3">
      <c r="A3924" s="37"/>
      <c r="B3924" s="13"/>
      <c r="C3924" s="13"/>
      <c r="D3924" s="13"/>
      <c r="E3924" s="13"/>
    </row>
    <row r="3925" spans="1:5" ht="25.35" customHeight="1" thickTop="1" thickBot="1" x14ac:dyDescent="0.3">
      <c r="A3925" s="37"/>
      <c r="B3925" s="13"/>
      <c r="C3925" s="13"/>
      <c r="D3925" s="13"/>
      <c r="E3925" s="13"/>
    </row>
    <row r="3926" spans="1:5" ht="25.35" customHeight="1" thickTop="1" thickBot="1" x14ac:dyDescent="0.3">
      <c r="A3926" s="37"/>
      <c r="B3926" s="13"/>
      <c r="C3926" s="13"/>
      <c r="D3926" s="13"/>
      <c r="E3926" s="13"/>
    </row>
    <row r="3927" spans="1:5" ht="25.35" customHeight="1" thickTop="1" thickBot="1" x14ac:dyDescent="0.3">
      <c r="A3927" s="37"/>
      <c r="B3927" s="13"/>
      <c r="C3927" s="13"/>
      <c r="D3927" s="13"/>
      <c r="E3927" s="13"/>
    </row>
    <row r="3928" spans="1:5" ht="25.35" customHeight="1" thickTop="1" thickBot="1" x14ac:dyDescent="0.3">
      <c r="A3928" s="37"/>
      <c r="B3928" s="13"/>
      <c r="C3928" s="13"/>
      <c r="D3928" s="13"/>
      <c r="E3928" s="13"/>
    </row>
    <row r="3929" spans="1:5" ht="25.35" customHeight="1" thickTop="1" thickBot="1" x14ac:dyDescent="0.3">
      <c r="A3929" s="37"/>
      <c r="B3929" s="13"/>
      <c r="C3929" s="13"/>
      <c r="D3929" s="13"/>
      <c r="E3929" s="13"/>
    </row>
    <row r="3930" spans="1:5" ht="25.35" customHeight="1" thickTop="1" thickBot="1" x14ac:dyDescent="0.3">
      <c r="A3930" s="37"/>
      <c r="B3930" s="13"/>
      <c r="C3930" s="13"/>
      <c r="D3930" s="13"/>
      <c r="E3930" s="13"/>
    </row>
    <row r="3931" spans="1:5" ht="25.35" customHeight="1" thickTop="1" thickBot="1" x14ac:dyDescent="0.3">
      <c r="A3931" s="37"/>
      <c r="B3931" s="13"/>
      <c r="C3931" s="13"/>
      <c r="D3931" s="13"/>
      <c r="E3931" s="13"/>
    </row>
    <row r="3932" spans="1:5" ht="25.35" customHeight="1" thickTop="1" thickBot="1" x14ac:dyDescent="0.3">
      <c r="A3932" s="37"/>
      <c r="B3932" s="13"/>
      <c r="C3932" s="13"/>
      <c r="D3932" s="13"/>
      <c r="E3932" s="13"/>
    </row>
    <row r="3933" spans="1:5" ht="25.35" customHeight="1" thickTop="1" thickBot="1" x14ac:dyDescent="0.3">
      <c r="A3933" s="37"/>
      <c r="B3933" s="13"/>
      <c r="C3933" s="13"/>
      <c r="D3933" s="13"/>
      <c r="E3933" s="13"/>
    </row>
    <row r="3934" spans="1:5" ht="25.35" customHeight="1" thickTop="1" thickBot="1" x14ac:dyDescent="0.3">
      <c r="A3934" s="37"/>
      <c r="B3934" s="13"/>
      <c r="C3934" s="13"/>
      <c r="D3934" s="13"/>
      <c r="E3934" s="13"/>
    </row>
    <row r="3935" spans="1:5" ht="25.35" customHeight="1" thickTop="1" thickBot="1" x14ac:dyDescent="0.3">
      <c r="A3935" s="37"/>
      <c r="B3935" s="13"/>
      <c r="C3935" s="13"/>
      <c r="D3935" s="13"/>
      <c r="E3935" s="13"/>
    </row>
    <row r="3936" spans="1:5" ht="25.35" customHeight="1" thickTop="1" thickBot="1" x14ac:dyDescent="0.3">
      <c r="A3936" s="37"/>
      <c r="B3936" s="13"/>
      <c r="C3936" s="13"/>
      <c r="D3936" s="13"/>
      <c r="E3936" s="13"/>
    </row>
    <row r="3937" spans="1:5" ht="25.35" customHeight="1" thickTop="1" thickBot="1" x14ac:dyDescent="0.3">
      <c r="A3937" s="37"/>
      <c r="B3937" s="13"/>
      <c r="C3937" s="13"/>
      <c r="D3937" s="13"/>
      <c r="E3937" s="13"/>
    </row>
    <row r="3938" spans="1:5" ht="25.35" customHeight="1" thickTop="1" thickBot="1" x14ac:dyDescent="0.3">
      <c r="A3938" s="37"/>
      <c r="B3938" s="13"/>
      <c r="C3938" s="13"/>
      <c r="D3938" s="13"/>
      <c r="E3938" s="13"/>
    </row>
    <row r="3939" spans="1:5" ht="25.35" customHeight="1" thickTop="1" thickBot="1" x14ac:dyDescent="0.3">
      <c r="A3939" s="37"/>
      <c r="B3939" s="13"/>
      <c r="C3939" s="13"/>
      <c r="D3939" s="13"/>
      <c r="E3939" s="13"/>
    </row>
    <row r="3940" spans="1:5" ht="25.35" customHeight="1" thickTop="1" thickBot="1" x14ac:dyDescent="0.3">
      <c r="A3940" s="37"/>
      <c r="B3940" s="13"/>
      <c r="C3940" s="13"/>
      <c r="D3940" s="13"/>
      <c r="E3940" s="13"/>
    </row>
    <row r="3941" spans="1:5" ht="25.35" customHeight="1" thickTop="1" thickBot="1" x14ac:dyDescent="0.3">
      <c r="A3941" s="37"/>
      <c r="B3941" s="13"/>
      <c r="C3941" s="13"/>
      <c r="D3941" s="13"/>
      <c r="E3941" s="13"/>
    </row>
    <row r="3942" spans="1:5" ht="25.35" customHeight="1" thickTop="1" thickBot="1" x14ac:dyDescent="0.3">
      <c r="A3942" s="37"/>
      <c r="B3942" s="13"/>
      <c r="C3942" s="13"/>
      <c r="D3942" s="13"/>
      <c r="E3942" s="13"/>
    </row>
    <row r="3943" spans="1:5" ht="25.35" customHeight="1" thickTop="1" thickBot="1" x14ac:dyDescent="0.3">
      <c r="A3943" s="37"/>
      <c r="B3943" s="13"/>
      <c r="C3943" s="13"/>
      <c r="D3943" s="13"/>
      <c r="E3943" s="13"/>
    </row>
    <row r="3944" spans="1:5" ht="25.35" customHeight="1" thickTop="1" thickBot="1" x14ac:dyDescent="0.3">
      <c r="A3944" s="37"/>
      <c r="B3944" s="13"/>
      <c r="C3944" s="13"/>
      <c r="D3944" s="13"/>
      <c r="E3944" s="13"/>
    </row>
    <row r="3945" spans="1:5" ht="25.35" customHeight="1" thickTop="1" thickBot="1" x14ac:dyDescent="0.3">
      <c r="A3945" s="37"/>
      <c r="B3945" s="13"/>
      <c r="C3945" s="13"/>
      <c r="D3945" s="13"/>
      <c r="E3945" s="13"/>
    </row>
    <row r="3946" spans="1:5" ht="25.35" customHeight="1" thickTop="1" thickBot="1" x14ac:dyDescent="0.3">
      <c r="A3946" s="37"/>
      <c r="B3946" s="13"/>
      <c r="C3946" s="13"/>
      <c r="D3946" s="13"/>
      <c r="E3946" s="13"/>
    </row>
    <row r="3947" spans="1:5" ht="25.35" customHeight="1" thickTop="1" thickBot="1" x14ac:dyDescent="0.3">
      <c r="A3947" s="37"/>
      <c r="B3947" s="13"/>
      <c r="C3947" s="13"/>
      <c r="D3947" s="13"/>
      <c r="E3947" s="13"/>
    </row>
    <row r="3948" spans="1:5" ht="25.35" customHeight="1" thickTop="1" thickBot="1" x14ac:dyDescent="0.3">
      <c r="A3948" s="37"/>
      <c r="B3948" s="13"/>
      <c r="C3948" s="13"/>
      <c r="D3948" s="13"/>
      <c r="E3948" s="13"/>
    </row>
    <row r="3949" spans="1:5" ht="25.35" customHeight="1" thickTop="1" thickBot="1" x14ac:dyDescent="0.3">
      <c r="A3949" s="37"/>
      <c r="B3949" s="13"/>
      <c r="C3949" s="13"/>
      <c r="D3949" s="13"/>
      <c r="E3949" s="13"/>
    </row>
    <row r="3950" spans="1:5" ht="25.35" customHeight="1" thickTop="1" thickBot="1" x14ac:dyDescent="0.3">
      <c r="A3950" s="37"/>
      <c r="B3950" s="13"/>
      <c r="C3950" s="13"/>
      <c r="D3950" s="13"/>
      <c r="E3950" s="13"/>
    </row>
    <row r="3951" spans="1:5" ht="25.35" customHeight="1" thickTop="1" thickBot="1" x14ac:dyDescent="0.3">
      <c r="A3951" s="37"/>
      <c r="B3951" s="13"/>
      <c r="C3951" s="13"/>
      <c r="D3951" s="13"/>
      <c r="E3951" s="13"/>
    </row>
    <row r="3952" spans="1:5" ht="25.35" customHeight="1" thickTop="1" thickBot="1" x14ac:dyDescent="0.3">
      <c r="A3952" s="37"/>
      <c r="B3952" s="13"/>
      <c r="C3952" s="13"/>
      <c r="D3952" s="13"/>
      <c r="E3952" s="13"/>
    </row>
    <row r="3953" spans="1:5" ht="25.35" customHeight="1" thickTop="1" thickBot="1" x14ac:dyDescent="0.3">
      <c r="A3953" s="37"/>
      <c r="B3953" s="13"/>
      <c r="C3953" s="13"/>
      <c r="D3953" s="13"/>
      <c r="E3953" s="13"/>
    </row>
    <row r="3954" spans="1:5" ht="25.35" customHeight="1" thickTop="1" thickBot="1" x14ac:dyDescent="0.3">
      <c r="A3954" s="37"/>
      <c r="B3954" s="13"/>
      <c r="C3954" s="13"/>
      <c r="D3954" s="13"/>
      <c r="E3954" s="13"/>
    </row>
    <row r="3955" spans="1:5" ht="25.35" customHeight="1" thickTop="1" thickBot="1" x14ac:dyDescent="0.3">
      <c r="A3955" s="37"/>
      <c r="B3955" s="13"/>
      <c r="C3955" s="13"/>
      <c r="D3955" s="13"/>
      <c r="E3955" s="13"/>
    </row>
    <row r="3956" spans="1:5" ht="25.35" customHeight="1" thickTop="1" thickBot="1" x14ac:dyDescent="0.3">
      <c r="A3956" s="37"/>
      <c r="B3956" s="13"/>
      <c r="C3956" s="13"/>
      <c r="D3956" s="13"/>
      <c r="E3956" s="13"/>
    </row>
    <row r="3957" spans="1:5" ht="25.35" customHeight="1" thickTop="1" thickBot="1" x14ac:dyDescent="0.3">
      <c r="A3957" s="37"/>
      <c r="B3957" s="13"/>
      <c r="C3957" s="13"/>
      <c r="D3957" s="13"/>
      <c r="E3957" s="13"/>
    </row>
    <row r="3958" spans="1:5" ht="25.35" customHeight="1" thickTop="1" thickBot="1" x14ac:dyDescent="0.3">
      <c r="A3958" s="37"/>
      <c r="B3958" s="13"/>
      <c r="C3958" s="13"/>
      <c r="D3958" s="13"/>
      <c r="E3958" s="13"/>
    </row>
    <row r="3959" spans="1:5" ht="25.35" customHeight="1" thickTop="1" thickBot="1" x14ac:dyDescent="0.3">
      <c r="A3959" s="37"/>
      <c r="B3959" s="13"/>
      <c r="C3959" s="13"/>
      <c r="D3959" s="13"/>
      <c r="E3959" s="13"/>
    </row>
    <row r="3960" spans="1:5" ht="25.35" customHeight="1" thickTop="1" thickBot="1" x14ac:dyDescent="0.3">
      <c r="A3960" s="37"/>
      <c r="B3960" s="13"/>
      <c r="C3960" s="13"/>
      <c r="D3960" s="13"/>
      <c r="E3960" s="13"/>
    </row>
    <row r="3961" spans="1:5" ht="25.35" customHeight="1" thickTop="1" thickBot="1" x14ac:dyDescent="0.3">
      <c r="A3961" s="37"/>
      <c r="B3961" s="13"/>
      <c r="C3961" s="13"/>
      <c r="D3961" s="13"/>
      <c r="E3961" s="13"/>
    </row>
    <row r="3962" spans="1:5" ht="25.35" customHeight="1" thickTop="1" thickBot="1" x14ac:dyDescent="0.3">
      <c r="A3962" s="37"/>
      <c r="B3962" s="13"/>
      <c r="C3962" s="13"/>
      <c r="D3962" s="13"/>
      <c r="E3962" s="13"/>
    </row>
    <row r="3963" spans="1:5" ht="25.35" customHeight="1" thickTop="1" thickBot="1" x14ac:dyDescent="0.3">
      <c r="A3963" s="37"/>
      <c r="B3963" s="13"/>
      <c r="C3963" s="13"/>
      <c r="D3963" s="13"/>
      <c r="E3963" s="13"/>
    </row>
    <row r="3964" spans="1:5" ht="25.35" customHeight="1" thickTop="1" thickBot="1" x14ac:dyDescent="0.3">
      <c r="A3964" s="37"/>
      <c r="B3964" s="13"/>
      <c r="C3964" s="13"/>
      <c r="D3964" s="13"/>
      <c r="E3964" s="13"/>
    </row>
    <row r="3965" spans="1:5" ht="25.35" customHeight="1" thickTop="1" thickBot="1" x14ac:dyDescent="0.3">
      <c r="A3965" s="37"/>
      <c r="B3965" s="13"/>
      <c r="C3965" s="13"/>
      <c r="D3965" s="13"/>
      <c r="E3965" s="13"/>
    </row>
    <row r="3966" spans="1:5" ht="25.35" customHeight="1" thickTop="1" thickBot="1" x14ac:dyDescent="0.3">
      <c r="A3966" s="37"/>
      <c r="B3966" s="13"/>
      <c r="C3966" s="13"/>
      <c r="D3966" s="13"/>
      <c r="E3966" s="13"/>
    </row>
    <row r="3967" spans="1:5" ht="25.35" customHeight="1" thickTop="1" thickBot="1" x14ac:dyDescent="0.3">
      <c r="A3967" s="37"/>
      <c r="B3967" s="13"/>
      <c r="C3967" s="13"/>
      <c r="D3967" s="13"/>
      <c r="E3967" s="13"/>
    </row>
    <row r="3968" spans="1:5" ht="25.35" customHeight="1" thickTop="1" thickBot="1" x14ac:dyDescent="0.3">
      <c r="A3968" s="37"/>
      <c r="B3968" s="13"/>
      <c r="C3968" s="13"/>
      <c r="D3968" s="13"/>
      <c r="E3968" s="13"/>
    </row>
    <row r="3969" spans="1:5" ht="25.35" customHeight="1" thickTop="1" thickBot="1" x14ac:dyDescent="0.3">
      <c r="A3969" s="37"/>
      <c r="B3969" s="13"/>
      <c r="C3969" s="13"/>
      <c r="D3969" s="13"/>
      <c r="E3969" s="13"/>
    </row>
    <row r="3970" spans="1:5" ht="25.35" customHeight="1" thickTop="1" thickBot="1" x14ac:dyDescent="0.3">
      <c r="A3970" s="37"/>
      <c r="B3970" s="13"/>
      <c r="C3970" s="13"/>
      <c r="D3970" s="13"/>
      <c r="E3970" s="13"/>
    </row>
    <row r="3971" spans="1:5" ht="25.35" customHeight="1" thickTop="1" thickBot="1" x14ac:dyDescent="0.3">
      <c r="A3971" s="37"/>
      <c r="B3971" s="13"/>
      <c r="C3971" s="13"/>
      <c r="D3971" s="13"/>
      <c r="E3971" s="13"/>
    </row>
    <row r="3972" spans="1:5" ht="25.35" customHeight="1" thickTop="1" thickBot="1" x14ac:dyDescent="0.3">
      <c r="A3972" s="37"/>
      <c r="B3972" s="13"/>
      <c r="C3972" s="13"/>
      <c r="D3972" s="13"/>
      <c r="E3972" s="13"/>
    </row>
    <row r="3973" spans="1:5" ht="25.35" customHeight="1" thickTop="1" thickBot="1" x14ac:dyDescent="0.3">
      <c r="A3973" s="37"/>
      <c r="B3973" s="13"/>
      <c r="C3973" s="13"/>
      <c r="D3973" s="13"/>
      <c r="E3973" s="13"/>
    </row>
    <row r="3974" spans="1:5" ht="25.35" customHeight="1" thickTop="1" thickBot="1" x14ac:dyDescent="0.3">
      <c r="A3974" s="37"/>
      <c r="B3974" s="13"/>
      <c r="C3974" s="13"/>
      <c r="D3974" s="13"/>
      <c r="E3974" s="13"/>
    </row>
    <row r="3975" spans="1:5" ht="25.35" customHeight="1" thickTop="1" thickBot="1" x14ac:dyDescent="0.3">
      <c r="A3975" s="37"/>
      <c r="B3975" s="13"/>
      <c r="C3975" s="13"/>
      <c r="D3975" s="13"/>
      <c r="E3975" s="13"/>
    </row>
    <row r="3976" spans="1:5" ht="25.35" customHeight="1" thickTop="1" thickBot="1" x14ac:dyDescent="0.3">
      <c r="A3976" s="37"/>
      <c r="B3976" s="13"/>
      <c r="C3976" s="13"/>
      <c r="D3976" s="13"/>
      <c r="E3976" s="13"/>
    </row>
    <row r="3977" spans="1:5" ht="25.35" customHeight="1" thickTop="1" thickBot="1" x14ac:dyDescent="0.3">
      <c r="A3977" s="37"/>
      <c r="B3977" s="13"/>
      <c r="C3977" s="13"/>
      <c r="D3977" s="13"/>
      <c r="E3977" s="13"/>
    </row>
    <row r="3978" spans="1:5" ht="25.35" customHeight="1" thickTop="1" thickBot="1" x14ac:dyDescent="0.3">
      <c r="A3978" s="37"/>
      <c r="B3978" s="13"/>
      <c r="C3978" s="13"/>
      <c r="D3978" s="13"/>
      <c r="E3978" s="13"/>
    </row>
    <row r="3979" spans="1:5" ht="25.35" customHeight="1" thickTop="1" thickBot="1" x14ac:dyDescent="0.3">
      <c r="A3979" s="37"/>
      <c r="B3979" s="13"/>
      <c r="C3979" s="13"/>
      <c r="D3979" s="13"/>
      <c r="E3979" s="13"/>
    </row>
    <row r="3980" spans="1:5" ht="25.35" customHeight="1" thickTop="1" thickBot="1" x14ac:dyDescent="0.3">
      <c r="A3980" s="37"/>
      <c r="B3980" s="13"/>
      <c r="C3980" s="13"/>
      <c r="D3980" s="13"/>
      <c r="E3980" s="13"/>
    </row>
    <row r="3981" spans="1:5" ht="25.35" customHeight="1" thickTop="1" thickBot="1" x14ac:dyDescent="0.3">
      <c r="A3981" s="37"/>
      <c r="B3981" s="13"/>
      <c r="C3981" s="13"/>
      <c r="D3981" s="13"/>
      <c r="E3981" s="13"/>
    </row>
    <row r="3982" spans="1:5" ht="25.35" customHeight="1" thickTop="1" thickBot="1" x14ac:dyDescent="0.3">
      <c r="A3982" s="37"/>
      <c r="B3982" s="13"/>
      <c r="C3982" s="13"/>
      <c r="D3982" s="13"/>
      <c r="E3982" s="13"/>
    </row>
    <row r="3983" spans="1:5" ht="25.35" customHeight="1" thickTop="1" thickBot="1" x14ac:dyDescent="0.3">
      <c r="A3983" s="37"/>
      <c r="B3983" s="13"/>
      <c r="C3983" s="13"/>
      <c r="D3983" s="13"/>
      <c r="E3983" s="13"/>
    </row>
    <row r="3984" spans="1:5" ht="25.35" customHeight="1" thickTop="1" thickBot="1" x14ac:dyDescent="0.3">
      <c r="A3984" s="37"/>
      <c r="B3984" s="101"/>
      <c r="C3984" s="101"/>
      <c r="D3984" s="101"/>
      <c r="E3984" s="102"/>
    </row>
    <row r="3985" spans="1:5" ht="25.35" customHeight="1" thickTop="1" thickBot="1" x14ac:dyDescent="0.3">
      <c r="A3985" s="37"/>
      <c r="B3985" s="101"/>
      <c r="C3985" s="101"/>
      <c r="D3985" s="101"/>
      <c r="E3985" s="102"/>
    </row>
    <row r="3986" spans="1:5" ht="25.35" customHeight="1" thickTop="1" thickBot="1" x14ac:dyDescent="0.3">
      <c r="A3986" s="37"/>
      <c r="B3986" s="13"/>
      <c r="C3986" s="13"/>
      <c r="D3986" s="13"/>
      <c r="E3986" s="13"/>
    </row>
    <row r="3987" spans="1:5" ht="25.35" customHeight="1" thickTop="1" thickBot="1" x14ac:dyDescent="0.3">
      <c r="A3987" s="37"/>
      <c r="B3987" s="13"/>
      <c r="C3987" s="13"/>
      <c r="D3987" s="13"/>
      <c r="E3987" s="13"/>
    </row>
    <row r="3988" spans="1:5" ht="25.35" customHeight="1" thickTop="1" thickBot="1" x14ac:dyDescent="0.3">
      <c r="A3988" s="37"/>
      <c r="B3988" s="13"/>
      <c r="C3988" s="13"/>
      <c r="D3988" s="13"/>
      <c r="E3988" s="13"/>
    </row>
    <row r="3989" spans="1:5" ht="25.35" customHeight="1" thickTop="1" thickBot="1" x14ac:dyDescent="0.3">
      <c r="A3989" s="37"/>
      <c r="B3989" s="13"/>
      <c r="C3989" s="13"/>
      <c r="D3989" s="13"/>
      <c r="E3989" s="13"/>
    </row>
    <row r="3990" spans="1:5" ht="25.35" customHeight="1" thickTop="1" thickBot="1" x14ac:dyDescent="0.3">
      <c r="A3990" s="37"/>
      <c r="B3990" s="13"/>
      <c r="C3990" s="13"/>
      <c r="D3990" s="13"/>
      <c r="E3990" s="13"/>
    </row>
    <row r="3991" spans="1:5" ht="25.35" customHeight="1" thickTop="1" thickBot="1" x14ac:dyDescent="0.3">
      <c r="A3991" s="37"/>
      <c r="B3991" s="13"/>
      <c r="C3991" s="13"/>
      <c r="D3991" s="13"/>
      <c r="E3991" s="13"/>
    </row>
    <row r="3992" spans="1:5" ht="25.35" customHeight="1" thickTop="1" thickBot="1" x14ac:dyDescent="0.3">
      <c r="A3992" s="37"/>
      <c r="B3992" s="13"/>
      <c r="C3992" s="13"/>
      <c r="D3992" s="13"/>
      <c r="E3992" s="13"/>
    </row>
    <row r="3993" spans="1:5" ht="25.35" customHeight="1" thickTop="1" thickBot="1" x14ac:dyDescent="0.3">
      <c r="A3993" s="37"/>
      <c r="B3993" s="13"/>
      <c r="C3993" s="13"/>
      <c r="D3993" s="13"/>
      <c r="E3993" s="13"/>
    </row>
    <row r="3994" spans="1:5" ht="25.35" customHeight="1" thickTop="1" thickBot="1" x14ac:dyDescent="0.3">
      <c r="A3994" s="37"/>
      <c r="B3994" s="13"/>
      <c r="C3994" s="13"/>
      <c r="D3994" s="13"/>
      <c r="E3994" s="13"/>
    </row>
    <row r="3995" spans="1:5" ht="25.35" customHeight="1" thickTop="1" thickBot="1" x14ac:dyDescent="0.3">
      <c r="A3995" s="37"/>
      <c r="B3995" s="13"/>
      <c r="C3995" s="13"/>
      <c r="D3995" s="13"/>
      <c r="E3995" s="13"/>
    </row>
    <row r="3996" spans="1:5" ht="25.35" customHeight="1" thickTop="1" thickBot="1" x14ac:dyDescent="0.3">
      <c r="A3996" s="37"/>
      <c r="B3996" s="13"/>
      <c r="C3996" s="13"/>
      <c r="D3996" s="13"/>
      <c r="E3996" s="13"/>
    </row>
    <row r="3997" spans="1:5" ht="25.35" customHeight="1" thickTop="1" thickBot="1" x14ac:dyDescent="0.3">
      <c r="A3997" s="37"/>
      <c r="B3997" s="13"/>
      <c r="C3997" s="13"/>
      <c r="D3997" s="13"/>
      <c r="E3997" s="13"/>
    </row>
    <row r="3998" spans="1:5" ht="25.35" customHeight="1" thickTop="1" thickBot="1" x14ac:dyDescent="0.3">
      <c r="A3998" s="37"/>
      <c r="B3998" s="13"/>
      <c r="C3998" s="13"/>
      <c r="D3998" s="13"/>
      <c r="E3998" s="13"/>
    </row>
    <row r="3999" spans="1:5" ht="25.35" customHeight="1" thickTop="1" thickBot="1" x14ac:dyDescent="0.3">
      <c r="A3999" s="37"/>
      <c r="B3999" s="13"/>
      <c r="C3999" s="13"/>
      <c r="D3999" s="13"/>
      <c r="E3999" s="13"/>
    </row>
    <row r="4000" spans="1:5" ht="25.35" customHeight="1" thickTop="1" thickBot="1" x14ac:dyDescent="0.3">
      <c r="A4000" s="37"/>
      <c r="B4000" s="13"/>
      <c r="C4000" s="13"/>
      <c r="D4000" s="13"/>
      <c r="E4000" s="13"/>
    </row>
    <row r="4001" spans="1:5" ht="25.35" customHeight="1" thickTop="1" thickBot="1" x14ac:dyDescent="0.3">
      <c r="A4001" s="37"/>
      <c r="B4001" s="13"/>
      <c r="C4001" s="13"/>
      <c r="D4001" s="13"/>
      <c r="E4001" s="13"/>
    </row>
    <row r="4002" spans="1:5" ht="25.35" customHeight="1" thickTop="1" thickBot="1" x14ac:dyDescent="0.3">
      <c r="A4002" s="37"/>
      <c r="B4002" s="13"/>
      <c r="C4002" s="13"/>
      <c r="D4002" s="13"/>
      <c r="E4002" s="13"/>
    </row>
    <row r="4003" spans="1:5" ht="25.35" customHeight="1" thickTop="1" thickBot="1" x14ac:dyDescent="0.3">
      <c r="A4003" s="37"/>
      <c r="B4003" s="13"/>
      <c r="C4003" s="13"/>
      <c r="D4003" s="13"/>
      <c r="E4003" s="13"/>
    </row>
    <row r="4004" spans="1:5" ht="25.35" customHeight="1" thickTop="1" thickBot="1" x14ac:dyDescent="0.3">
      <c r="A4004" s="37"/>
      <c r="B4004" s="13"/>
      <c r="C4004" s="13"/>
      <c r="D4004" s="13"/>
      <c r="E4004" s="13"/>
    </row>
    <row r="4005" spans="1:5" ht="25.35" customHeight="1" thickTop="1" thickBot="1" x14ac:dyDescent="0.3">
      <c r="A4005" s="37"/>
      <c r="B4005" s="13"/>
      <c r="C4005" s="13"/>
      <c r="D4005" s="13"/>
      <c r="E4005" s="13"/>
    </row>
    <row r="4006" spans="1:5" ht="25.35" customHeight="1" thickTop="1" thickBot="1" x14ac:dyDescent="0.3">
      <c r="A4006" s="37"/>
      <c r="B4006" s="13"/>
      <c r="C4006" s="13"/>
      <c r="D4006" s="13"/>
      <c r="E4006" s="13"/>
    </row>
    <row r="4007" spans="1:5" ht="25.35" customHeight="1" thickTop="1" thickBot="1" x14ac:dyDescent="0.3">
      <c r="A4007" s="37"/>
      <c r="B4007" s="13"/>
      <c r="C4007" s="13"/>
      <c r="D4007" s="13"/>
      <c r="E4007" s="13"/>
    </row>
    <row r="4008" spans="1:5" ht="25.35" customHeight="1" thickTop="1" thickBot="1" x14ac:dyDescent="0.3">
      <c r="A4008" s="37"/>
      <c r="B4008" s="13"/>
      <c r="C4008" s="13"/>
      <c r="D4008" s="13"/>
      <c r="E4008" s="13"/>
    </row>
    <row r="4009" spans="1:5" ht="25.35" customHeight="1" thickTop="1" thickBot="1" x14ac:dyDescent="0.3">
      <c r="A4009" s="37"/>
      <c r="B4009" s="13"/>
      <c r="C4009" s="13"/>
      <c r="D4009" s="13"/>
      <c r="E4009" s="13"/>
    </row>
    <row r="4010" spans="1:5" ht="25.35" customHeight="1" thickTop="1" thickBot="1" x14ac:dyDescent="0.3">
      <c r="A4010" s="37"/>
      <c r="B4010" s="13"/>
      <c r="C4010" s="13"/>
      <c r="D4010" s="13"/>
      <c r="E4010" s="13"/>
    </row>
    <row r="4011" spans="1:5" ht="25.35" customHeight="1" thickTop="1" thickBot="1" x14ac:dyDescent="0.3">
      <c r="A4011" s="37"/>
      <c r="B4011" s="13"/>
      <c r="C4011" s="13"/>
      <c r="D4011" s="13"/>
      <c r="E4011" s="13"/>
    </row>
    <row r="4012" spans="1:5" ht="25.35" customHeight="1" thickTop="1" thickBot="1" x14ac:dyDescent="0.3">
      <c r="A4012" s="37"/>
      <c r="B4012" s="13"/>
      <c r="C4012" s="13"/>
      <c r="D4012" s="13"/>
      <c r="E4012" s="13"/>
    </row>
    <row r="4013" spans="1:5" ht="25.35" customHeight="1" thickTop="1" thickBot="1" x14ac:dyDescent="0.3">
      <c r="A4013" s="37"/>
      <c r="B4013" s="13"/>
      <c r="C4013" s="13"/>
      <c r="D4013" s="13"/>
      <c r="E4013" s="13"/>
    </row>
    <row r="4014" spans="1:5" ht="25.35" customHeight="1" thickTop="1" thickBot="1" x14ac:dyDescent="0.3">
      <c r="A4014" s="37"/>
      <c r="B4014" s="13"/>
      <c r="C4014" s="13"/>
      <c r="D4014" s="13"/>
      <c r="E4014" s="13"/>
    </row>
    <row r="4015" spans="1:5" ht="25.35" customHeight="1" thickTop="1" thickBot="1" x14ac:dyDescent="0.3">
      <c r="A4015" s="37"/>
      <c r="B4015" s="13"/>
      <c r="C4015" s="13"/>
      <c r="D4015" s="13"/>
      <c r="E4015" s="13"/>
    </row>
    <row r="4016" spans="1:5" ht="25.35" customHeight="1" thickTop="1" thickBot="1" x14ac:dyDescent="0.3">
      <c r="A4016" s="37"/>
      <c r="B4016" s="13"/>
      <c r="C4016" s="13"/>
      <c r="D4016" s="13"/>
      <c r="E4016" s="13"/>
    </row>
    <row r="4017" spans="1:5" ht="25.35" customHeight="1" thickTop="1" thickBot="1" x14ac:dyDescent="0.3">
      <c r="A4017" s="37"/>
      <c r="B4017" s="13"/>
      <c r="C4017" s="13"/>
      <c r="D4017" s="13"/>
      <c r="E4017" s="13"/>
    </row>
    <row r="4018" spans="1:5" ht="25.35" customHeight="1" thickTop="1" thickBot="1" x14ac:dyDescent="0.3">
      <c r="A4018" s="37"/>
      <c r="B4018" s="13"/>
      <c r="C4018" s="13"/>
      <c r="D4018" s="13"/>
      <c r="E4018" s="13"/>
    </row>
    <row r="4019" spans="1:5" ht="25.35" customHeight="1" thickTop="1" thickBot="1" x14ac:dyDescent="0.3">
      <c r="A4019" s="37"/>
      <c r="B4019" s="13"/>
      <c r="C4019" s="13"/>
      <c r="D4019" s="13"/>
      <c r="E4019" s="13"/>
    </row>
    <row r="4020" spans="1:5" ht="25.35" customHeight="1" thickTop="1" thickBot="1" x14ac:dyDescent="0.3">
      <c r="A4020" s="37"/>
      <c r="B4020" s="13"/>
      <c r="C4020" s="13"/>
      <c r="D4020" s="13"/>
      <c r="E4020" s="13"/>
    </row>
    <row r="4021" spans="1:5" ht="25.35" customHeight="1" thickTop="1" thickBot="1" x14ac:dyDescent="0.3">
      <c r="A4021" s="37"/>
      <c r="B4021" s="13"/>
      <c r="C4021" s="13"/>
      <c r="D4021" s="13"/>
      <c r="E4021" s="13"/>
    </row>
    <row r="4022" spans="1:5" ht="25.35" customHeight="1" thickTop="1" thickBot="1" x14ac:dyDescent="0.3">
      <c r="A4022" s="37"/>
      <c r="B4022" s="13"/>
      <c r="C4022" s="13"/>
      <c r="D4022" s="13"/>
      <c r="E4022" s="13"/>
    </row>
    <row r="4023" spans="1:5" ht="25.35" customHeight="1" thickTop="1" thickBot="1" x14ac:dyDescent="0.3">
      <c r="A4023" s="37"/>
      <c r="B4023" s="13"/>
      <c r="C4023" s="13"/>
      <c r="D4023" s="13"/>
      <c r="E4023" s="13"/>
    </row>
    <row r="4024" spans="1:5" ht="25.35" customHeight="1" thickTop="1" thickBot="1" x14ac:dyDescent="0.3">
      <c r="A4024" s="37"/>
      <c r="B4024" s="13"/>
      <c r="C4024" s="13"/>
      <c r="D4024" s="13"/>
      <c r="E4024" s="13"/>
    </row>
    <row r="4025" spans="1:5" ht="25.35" customHeight="1" thickTop="1" thickBot="1" x14ac:dyDescent="0.3">
      <c r="A4025" s="37"/>
      <c r="B4025" s="13"/>
      <c r="C4025" s="13"/>
      <c r="D4025" s="13"/>
      <c r="E4025" s="13"/>
    </row>
    <row r="4026" spans="1:5" ht="25.35" customHeight="1" thickTop="1" thickBot="1" x14ac:dyDescent="0.3">
      <c r="A4026" s="37"/>
      <c r="B4026" s="13"/>
      <c r="C4026" s="13"/>
      <c r="D4026" s="13"/>
      <c r="E4026" s="13"/>
    </row>
    <row r="4027" spans="1:5" ht="25.35" customHeight="1" thickTop="1" thickBot="1" x14ac:dyDescent="0.3">
      <c r="A4027" s="37"/>
      <c r="B4027" s="13"/>
      <c r="C4027" s="13"/>
      <c r="D4027" s="13"/>
      <c r="E4027" s="13"/>
    </row>
    <row r="4028" spans="1:5" ht="25.35" customHeight="1" thickTop="1" thickBot="1" x14ac:dyDescent="0.3">
      <c r="A4028" s="37"/>
      <c r="B4028" s="13"/>
      <c r="C4028" s="13"/>
      <c r="D4028" s="13"/>
      <c r="E4028" s="13"/>
    </row>
    <row r="4029" spans="1:5" ht="25.35" customHeight="1" thickTop="1" thickBot="1" x14ac:dyDescent="0.3">
      <c r="A4029" s="37"/>
      <c r="B4029" s="13"/>
      <c r="C4029" s="13"/>
      <c r="D4029" s="13"/>
      <c r="E4029" s="13"/>
    </row>
    <row r="4030" spans="1:5" ht="25.35" customHeight="1" thickTop="1" thickBot="1" x14ac:dyDescent="0.3">
      <c r="A4030" s="37"/>
      <c r="B4030" s="13"/>
      <c r="C4030" s="13"/>
      <c r="D4030" s="13"/>
      <c r="E4030" s="13"/>
    </row>
    <row r="4031" spans="1:5" ht="25.35" customHeight="1" thickTop="1" thickBot="1" x14ac:dyDescent="0.3">
      <c r="A4031" s="37"/>
      <c r="B4031" s="13"/>
      <c r="C4031" s="13"/>
      <c r="D4031" s="13"/>
      <c r="E4031" s="13"/>
    </row>
    <row r="4032" spans="1:5" ht="25.35" customHeight="1" thickTop="1" thickBot="1" x14ac:dyDescent="0.3">
      <c r="A4032" s="37"/>
      <c r="B4032" s="13"/>
      <c r="C4032" s="13"/>
      <c r="D4032" s="13"/>
      <c r="E4032" s="13"/>
    </row>
    <row r="4033" spans="1:5" ht="25.35" customHeight="1" thickTop="1" thickBot="1" x14ac:dyDescent="0.3">
      <c r="A4033" s="37"/>
      <c r="B4033" s="13"/>
      <c r="C4033" s="13"/>
      <c r="D4033" s="13"/>
      <c r="E4033" s="13"/>
    </row>
    <row r="4034" spans="1:5" ht="25.35" customHeight="1" thickTop="1" thickBot="1" x14ac:dyDescent="0.3">
      <c r="A4034" s="37"/>
      <c r="B4034" s="13"/>
      <c r="C4034" s="13"/>
      <c r="D4034" s="13"/>
      <c r="E4034" s="13"/>
    </row>
    <row r="4035" spans="1:5" ht="25.35" customHeight="1" thickTop="1" thickBot="1" x14ac:dyDescent="0.3">
      <c r="A4035" s="37"/>
      <c r="B4035" s="13"/>
      <c r="C4035" s="13"/>
      <c r="D4035" s="13"/>
      <c r="E4035" s="13"/>
    </row>
    <row r="4036" spans="1:5" ht="25.35" customHeight="1" thickTop="1" thickBot="1" x14ac:dyDescent="0.3">
      <c r="A4036" s="37"/>
      <c r="B4036" s="13"/>
      <c r="C4036" s="13"/>
      <c r="D4036" s="13"/>
      <c r="E4036" s="13"/>
    </row>
    <row r="4037" spans="1:5" ht="25.35" customHeight="1" thickTop="1" thickBot="1" x14ac:dyDescent="0.3">
      <c r="A4037" s="37"/>
      <c r="B4037" s="13"/>
      <c r="C4037" s="13"/>
      <c r="D4037" s="13"/>
      <c r="E4037" s="13"/>
    </row>
    <row r="4038" spans="1:5" ht="25.35" customHeight="1" thickTop="1" thickBot="1" x14ac:dyDescent="0.3">
      <c r="A4038" s="37"/>
      <c r="B4038" s="13"/>
      <c r="C4038" s="13"/>
      <c r="D4038" s="13"/>
      <c r="E4038" s="13"/>
    </row>
    <row r="4039" spans="1:5" ht="25.35" customHeight="1" thickTop="1" thickBot="1" x14ac:dyDescent="0.3">
      <c r="A4039" s="37"/>
      <c r="B4039" s="13"/>
      <c r="C4039" s="13"/>
      <c r="D4039" s="13"/>
      <c r="E4039" s="13"/>
    </row>
    <row r="4040" spans="1:5" ht="25.35" customHeight="1" thickTop="1" thickBot="1" x14ac:dyDescent="0.3">
      <c r="A4040" s="37"/>
      <c r="B4040" s="13"/>
      <c r="C4040" s="13"/>
      <c r="D4040" s="13"/>
      <c r="E4040" s="13"/>
    </row>
    <row r="4041" spans="1:5" ht="25.35" customHeight="1" thickTop="1" thickBot="1" x14ac:dyDescent="0.3">
      <c r="A4041" s="37"/>
      <c r="B4041" s="13"/>
      <c r="C4041" s="13"/>
      <c r="D4041" s="13"/>
      <c r="E4041" s="13"/>
    </row>
    <row r="4042" spans="1:5" ht="25.35" customHeight="1" thickTop="1" thickBot="1" x14ac:dyDescent="0.3">
      <c r="A4042" s="37"/>
      <c r="B4042" s="13"/>
      <c r="C4042" s="13"/>
      <c r="D4042" s="13"/>
      <c r="E4042" s="13"/>
    </row>
    <row r="4043" spans="1:5" ht="25.35" customHeight="1" thickTop="1" thickBot="1" x14ac:dyDescent="0.3">
      <c r="A4043" s="37"/>
      <c r="B4043" s="13"/>
      <c r="C4043" s="13"/>
      <c r="D4043" s="13"/>
      <c r="E4043" s="13"/>
    </row>
    <row r="4044" spans="1:5" ht="25.35" customHeight="1" thickTop="1" thickBot="1" x14ac:dyDescent="0.3">
      <c r="A4044" s="37"/>
      <c r="B4044" s="13"/>
      <c r="C4044" s="13"/>
      <c r="D4044" s="13"/>
      <c r="E4044" s="13"/>
    </row>
    <row r="4045" spans="1:5" ht="25.35" customHeight="1" thickTop="1" thickBot="1" x14ac:dyDescent="0.3">
      <c r="A4045" s="37"/>
      <c r="B4045" s="13"/>
      <c r="C4045" s="13"/>
      <c r="D4045" s="13"/>
      <c r="E4045" s="13"/>
    </row>
    <row r="4046" spans="1:5" ht="25.35" customHeight="1" thickTop="1" thickBot="1" x14ac:dyDescent="0.3">
      <c r="A4046" s="37"/>
      <c r="B4046" s="13"/>
      <c r="C4046" s="13"/>
      <c r="D4046" s="13"/>
      <c r="E4046" s="13"/>
    </row>
    <row r="4047" spans="1:5" ht="25.35" customHeight="1" thickTop="1" thickBot="1" x14ac:dyDescent="0.3">
      <c r="A4047" s="37"/>
      <c r="B4047" s="13"/>
      <c r="C4047" s="13"/>
      <c r="D4047" s="13"/>
      <c r="E4047" s="13"/>
    </row>
    <row r="4048" spans="1:5" ht="25.35" customHeight="1" thickTop="1" thickBot="1" x14ac:dyDescent="0.3">
      <c r="A4048" s="37"/>
      <c r="B4048" s="13"/>
      <c r="C4048" s="13"/>
      <c r="D4048" s="13"/>
      <c r="E4048" s="13"/>
    </row>
    <row r="4049" spans="1:5" ht="25.35" customHeight="1" thickTop="1" thickBot="1" x14ac:dyDescent="0.3">
      <c r="A4049" s="37"/>
      <c r="B4049" s="13"/>
      <c r="C4049" s="13"/>
      <c r="D4049" s="13"/>
      <c r="E4049" s="13"/>
    </row>
    <row r="4050" spans="1:5" ht="25.35" customHeight="1" thickTop="1" thickBot="1" x14ac:dyDescent="0.3">
      <c r="A4050" s="37"/>
      <c r="B4050" s="13"/>
      <c r="C4050" s="13"/>
      <c r="D4050" s="13"/>
      <c r="E4050" s="13"/>
    </row>
    <row r="4051" spans="1:5" ht="25.35" customHeight="1" thickTop="1" thickBot="1" x14ac:dyDescent="0.3">
      <c r="A4051" s="37"/>
      <c r="B4051" s="13"/>
      <c r="C4051" s="13"/>
      <c r="D4051" s="13"/>
      <c r="E4051" s="13"/>
    </row>
    <row r="4052" spans="1:5" ht="25.35" customHeight="1" thickTop="1" thickBot="1" x14ac:dyDescent="0.3">
      <c r="A4052" s="37"/>
      <c r="B4052" s="13"/>
      <c r="C4052" s="13"/>
      <c r="D4052" s="13"/>
      <c r="E4052" s="13"/>
    </row>
    <row r="4053" spans="1:5" ht="25.35" customHeight="1" thickTop="1" thickBot="1" x14ac:dyDescent="0.3">
      <c r="A4053" s="37"/>
      <c r="B4053" s="13"/>
      <c r="C4053" s="13"/>
      <c r="D4053" s="13"/>
      <c r="E4053" s="13"/>
    </row>
    <row r="4054" spans="1:5" ht="25.35" customHeight="1" thickTop="1" thickBot="1" x14ac:dyDescent="0.3">
      <c r="A4054" s="37"/>
      <c r="B4054" s="13"/>
      <c r="C4054" s="13"/>
      <c r="D4054" s="13"/>
      <c r="E4054" s="13"/>
    </row>
    <row r="4055" spans="1:5" ht="25.35" customHeight="1" thickTop="1" thickBot="1" x14ac:dyDescent="0.3">
      <c r="A4055" s="37"/>
      <c r="B4055" s="13"/>
      <c r="C4055" s="13"/>
      <c r="D4055" s="13"/>
      <c r="E4055" s="13"/>
    </row>
    <row r="4056" spans="1:5" ht="25.35" customHeight="1" thickTop="1" thickBot="1" x14ac:dyDescent="0.3">
      <c r="A4056" s="37"/>
      <c r="B4056" s="13"/>
      <c r="C4056" s="13"/>
      <c r="D4056" s="13"/>
      <c r="E4056" s="13"/>
    </row>
    <row r="4057" spans="1:5" ht="25.35" customHeight="1" thickTop="1" thickBot="1" x14ac:dyDescent="0.3">
      <c r="A4057" s="37"/>
      <c r="B4057" s="13"/>
      <c r="C4057" s="13"/>
      <c r="D4057" s="13"/>
      <c r="E4057" s="13"/>
    </row>
    <row r="4058" spans="1:5" ht="25.35" customHeight="1" thickTop="1" thickBot="1" x14ac:dyDescent="0.3">
      <c r="A4058" s="37"/>
      <c r="B4058" s="13"/>
      <c r="C4058" s="13"/>
      <c r="D4058" s="13"/>
      <c r="E4058" s="13"/>
    </row>
    <row r="4059" spans="1:5" ht="25.35" customHeight="1" thickTop="1" thickBot="1" x14ac:dyDescent="0.3">
      <c r="A4059" s="37"/>
      <c r="B4059" s="13"/>
      <c r="C4059" s="13"/>
      <c r="D4059" s="13"/>
      <c r="E4059" s="13"/>
    </row>
    <row r="4060" spans="1:5" ht="25.35" customHeight="1" thickTop="1" thickBot="1" x14ac:dyDescent="0.3">
      <c r="A4060" s="37"/>
      <c r="B4060" s="13"/>
      <c r="C4060" s="13"/>
      <c r="D4060" s="13"/>
      <c r="E4060" s="13"/>
    </row>
    <row r="4061" spans="1:5" ht="25.35" customHeight="1" thickTop="1" thickBot="1" x14ac:dyDescent="0.3">
      <c r="A4061" s="37"/>
      <c r="B4061" s="13"/>
      <c r="C4061" s="13"/>
      <c r="D4061" s="13"/>
      <c r="E4061" s="13"/>
    </row>
    <row r="4062" spans="1:5" ht="25.35" customHeight="1" thickTop="1" thickBot="1" x14ac:dyDescent="0.3">
      <c r="A4062" s="37"/>
      <c r="B4062" s="13"/>
      <c r="C4062" s="13"/>
      <c r="D4062" s="13"/>
      <c r="E4062" s="13"/>
    </row>
    <row r="4063" spans="1:5" ht="25.35" customHeight="1" thickTop="1" thickBot="1" x14ac:dyDescent="0.3">
      <c r="A4063" s="37"/>
      <c r="B4063" s="13"/>
      <c r="C4063" s="13"/>
      <c r="D4063" s="13"/>
      <c r="E4063" s="13"/>
    </row>
    <row r="4064" spans="1:5" ht="25.35" customHeight="1" thickTop="1" thickBot="1" x14ac:dyDescent="0.3">
      <c r="A4064" s="37"/>
      <c r="B4064" s="13"/>
      <c r="C4064" s="13"/>
      <c r="D4064" s="13"/>
      <c r="E4064" s="13"/>
    </row>
    <row r="4065" spans="1:5" ht="25.35" customHeight="1" thickTop="1" thickBot="1" x14ac:dyDescent="0.3">
      <c r="A4065" s="37"/>
      <c r="B4065" s="13"/>
      <c r="C4065" s="13"/>
      <c r="D4065" s="13"/>
      <c r="E4065" s="13"/>
    </row>
    <row r="4066" spans="1:5" ht="25.35" customHeight="1" thickTop="1" thickBot="1" x14ac:dyDescent="0.3">
      <c r="A4066" s="37"/>
      <c r="B4066" s="13"/>
      <c r="C4066" s="13"/>
      <c r="D4066" s="13"/>
      <c r="E4066" s="13"/>
    </row>
    <row r="4067" spans="1:5" ht="25.35" customHeight="1" thickTop="1" thickBot="1" x14ac:dyDescent="0.3">
      <c r="A4067" s="37"/>
      <c r="B4067" s="13"/>
      <c r="C4067" s="13"/>
      <c r="D4067" s="13"/>
      <c r="E4067" s="13"/>
    </row>
    <row r="4068" spans="1:5" ht="25.35" customHeight="1" thickTop="1" thickBot="1" x14ac:dyDescent="0.3">
      <c r="A4068" s="37"/>
      <c r="B4068" s="13"/>
      <c r="C4068" s="13"/>
      <c r="D4068" s="13"/>
      <c r="E4068" s="13"/>
    </row>
    <row r="4069" spans="1:5" ht="25.35" customHeight="1" thickTop="1" thickBot="1" x14ac:dyDescent="0.3">
      <c r="A4069" s="37"/>
      <c r="B4069" s="13"/>
      <c r="C4069" s="13"/>
      <c r="D4069" s="13"/>
      <c r="E4069" s="13"/>
    </row>
    <row r="4070" spans="1:5" ht="25.35" customHeight="1" thickTop="1" thickBot="1" x14ac:dyDescent="0.3">
      <c r="A4070" s="37"/>
      <c r="B4070" s="13"/>
      <c r="C4070" s="13"/>
      <c r="D4070" s="13"/>
      <c r="E4070" s="13"/>
    </row>
    <row r="4071" spans="1:5" ht="25.35" customHeight="1" thickTop="1" thickBot="1" x14ac:dyDescent="0.3">
      <c r="A4071" s="37"/>
      <c r="B4071" s="13"/>
      <c r="C4071" s="13"/>
      <c r="D4071" s="13"/>
      <c r="E4071" s="13"/>
    </row>
    <row r="4072" spans="1:5" ht="25.35" customHeight="1" thickTop="1" thickBot="1" x14ac:dyDescent="0.3">
      <c r="A4072" s="37"/>
      <c r="B4072" s="13"/>
      <c r="C4072" s="13"/>
      <c r="D4072" s="13"/>
      <c r="E4072" s="13"/>
    </row>
    <row r="4073" spans="1:5" ht="25.35" customHeight="1" thickTop="1" thickBot="1" x14ac:dyDescent="0.3">
      <c r="A4073" s="37"/>
      <c r="B4073" s="13"/>
      <c r="C4073" s="13"/>
      <c r="D4073" s="13"/>
      <c r="E4073" s="13"/>
    </row>
    <row r="4074" spans="1:5" ht="25.35" customHeight="1" thickTop="1" thickBot="1" x14ac:dyDescent="0.3">
      <c r="A4074" s="37"/>
      <c r="B4074" s="13"/>
      <c r="C4074" s="13"/>
      <c r="D4074" s="13"/>
      <c r="E4074" s="13"/>
    </row>
    <row r="4075" spans="1:5" ht="25.35" customHeight="1" thickTop="1" thickBot="1" x14ac:dyDescent="0.3">
      <c r="A4075" s="37"/>
      <c r="B4075" s="13"/>
      <c r="C4075" s="13"/>
      <c r="D4075" s="13"/>
      <c r="E4075" s="13"/>
    </row>
    <row r="4076" spans="1:5" ht="25.35" customHeight="1" thickTop="1" thickBot="1" x14ac:dyDescent="0.3">
      <c r="A4076" s="37"/>
      <c r="B4076" s="13"/>
      <c r="C4076" s="13"/>
      <c r="D4076" s="13"/>
      <c r="E4076" s="13"/>
    </row>
    <row r="4077" spans="1:5" ht="25.35" customHeight="1" thickTop="1" thickBot="1" x14ac:dyDescent="0.3">
      <c r="A4077" s="37"/>
      <c r="B4077" s="13"/>
      <c r="C4077" s="13"/>
      <c r="D4077" s="13"/>
      <c r="E4077" s="13"/>
    </row>
    <row r="4078" spans="1:5" ht="25.35" customHeight="1" thickTop="1" thickBot="1" x14ac:dyDescent="0.3">
      <c r="A4078" s="37"/>
      <c r="B4078" s="13"/>
      <c r="C4078" s="13"/>
      <c r="D4078" s="13"/>
      <c r="E4078" s="13"/>
    </row>
    <row r="4079" spans="1:5" ht="25.35" customHeight="1" thickTop="1" thickBot="1" x14ac:dyDescent="0.3">
      <c r="A4079" s="37"/>
      <c r="B4079" s="13"/>
      <c r="C4079" s="13"/>
      <c r="D4079" s="13"/>
      <c r="E4079" s="13"/>
    </row>
    <row r="4080" spans="1:5" ht="25.35" customHeight="1" thickTop="1" thickBot="1" x14ac:dyDescent="0.3">
      <c r="A4080" s="37"/>
      <c r="B4080" s="13"/>
      <c r="C4080" s="13"/>
      <c r="D4080" s="13"/>
      <c r="E4080" s="13"/>
    </row>
    <row r="4081" spans="1:5" ht="25.35" customHeight="1" thickTop="1" thickBot="1" x14ac:dyDescent="0.3">
      <c r="A4081" s="37"/>
      <c r="B4081" s="13"/>
      <c r="C4081" s="13"/>
      <c r="D4081" s="13"/>
      <c r="E4081" s="13"/>
    </row>
    <row r="4082" spans="1:5" ht="25.35" customHeight="1" thickTop="1" thickBot="1" x14ac:dyDescent="0.3">
      <c r="A4082" s="37"/>
      <c r="B4082" s="13"/>
      <c r="C4082" s="13"/>
      <c r="D4082" s="13"/>
      <c r="E4082" s="13"/>
    </row>
    <row r="4083" spans="1:5" ht="25.35" customHeight="1" thickTop="1" thickBot="1" x14ac:dyDescent="0.3">
      <c r="A4083" s="37"/>
      <c r="B4083" s="13"/>
      <c r="C4083" s="13"/>
      <c r="D4083" s="13"/>
      <c r="E4083" s="13"/>
    </row>
    <row r="4084" spans="1:5" ht="25.35" customHeight="1" thickTop="1" thickBot="1" x14ac:dyDescent="0.3">
      <c r="A4084" s="37"/>
      <c r="B4084" s="13"/>
      <c r="C4084" s="13"/>
      <c r="D4084" s="13"/>
      <c r="E4084" s="13"/>
    </row>
    <row r="4085" spans="1:5" ht="25.35" customHeight="1" thickTop="1" thickBot="1" x14ac:dyDescent="0.3">
      <c r="A4085" s="37"/>
      <c r="B4085" s="13"/>
      <c r="C4085" s="13"/>
      <c r="D4085" s="13"/>
      <c r="E4085" s="13"/>
    </row>
    <row r="4086" spans="1:5" ht="25.35" customHeight="1" thickTop="1" thickBot="1" x14ac:dyDescent="0.3">
      <c r="A4086" s="37"/>
      <c r="B4086" s="13"/>
      <c r="C4086" s="13"/>
      <c r="D4086" s="13"/>
      <c r="E4086" s="13"/>
    </row>
    <row r="4087" spans="1:5" ht="25.35" customHeight="1" thickTop="1" thickBot="1" x14ac:dyDescent="0.3">
      <c r="A4087" s="37"/>
      <c r="B4087" s="13"/>
      <c r="C4087" s="13"/>
      <c r="D4087" s="13"/>
      <c r="E4087" s="13"/>
    </row>
    <row r="4088" spans="1:5" ht="25.35" customHeight="1" thickTop="1" thickBot="1" x14ac:dyDescent="0.3">
      <c r="A4088" s="37"/>
      <c r="B4088" s="13"/>
      <c r="C4088" s="13"/>
      <c r="D4088" s="13"/>
      <c r="E4088" s="13"/>
    </row>
    <row r="4089" spans="1:5" ht="25.35" customHeight="1" thickTop="1" thickBot="1" x14ac:dyDescent="0.3">
      <c r="A4089" s="37"/>
      <c r="B4089" s="13"/>
      <c r="C4089" s="13"/>
      <c r="D4089" s="13"/>
      <c r="E4089" s="13"/>
    </row>
    <row r="4090" spans="1:5" ht="25.35" customHeight="1" thickTop="1" thickBot="1" x14ac:dyDescent="0.3">
      <c r="A4090" s="37"/>
      <c r="B4090" s="13"/>
      <c r="C4090" s="13"/>
      <c r="D4090" s="13"/>
      <c r="E4090" s="13"/>
    </row>
    <row r="4091" spans="1:5" ht="25.35" customHeight="1" thickTop="1" thickBot="1" x14ac:dyDescent="0.3">
      <c r="A4091" s="37"/>
      <c r="B4091" s="13"/>
      <c r="C4091" s="13"/>
      <c r="D4091" s="13"/>
      <c r="E4091" s="13"/>
    </row>
    <row r="4092" spans="1:5" ht="25.35" customHeight="1" thickTop="1" thickBot="1" x14ac:dyDescent="0.3">
      <c r="A4092" s="37"/>
      <c r="B4092" s="13"/>
      <c r="C4092" s="13"/>
      <c r="D4092" s="13"/>
      <c r="E4092" s="13"/>
    </row>
    <row r="4093" spans="1:5" ht="25.35" customHeight="1" thickTop="1" thickBot="1" x14ac:dyDescent="0.3">
      <c r="A4093" s="37"/>
      <c r="B4093" s="13"/>
      <c r="C4093" s="13"/>
      <c r="D4093" s="13"/>
      <c r="E4093" s="13"/>
    </row>
    <row r="4094" spans="1:5" ht="25.35" customHeight="1" thickTop="1" thickBot="1" x14ac:dyDescent="0.3">
      <c r="A4094" s="37"/>
      <c r="B4094" s="13"/>
      <c r="C4094" s="13"/>
      <c r="D4094" s="13"/>
      <c r="E4094" s="13"/>
    </row>
    <row r="4095" spans="1:5" ht="25.35" customHeight="1" thickTop="1" thickBot="1" x14ac:dyDescent="0.3">
      <c r="A4095" s="37"/>
      <c r="B4095" s="13"/>
      <c r="C4095" s="13"/>
      <c r="D4095" s="13"/>
      <c r="E4095" s="13"/>
    </row>
    <row r="4096" spans="1:5" ht="25.35" customHeight="1" thickTop="1" thickBot="1" x14ac:dyDescent="0.3">
      <c r="A4096" s="37"/>
      <c r="B4096" s="13"/>
      <c r="C4096" s="13"/>
      <c r="D4096" s="13"/>
      <c r="E4096" s="13"/>
    </row>
    <row r="4097" spans="1:5" ht="25.35" customHeight="1" thickTop="1" thickBot="1" x14ac:dyDescent="0.3">
      <c r="A4097" s="37"/>
      <c r="B4097" s="13"/>
      <c r="C4097" s="13"/>
      <c r="D4097" s="13"/>
      <c r="E4097" s="13"/>
    </row>
    <row r="4098" spans="1:5" ht="25.35" customHeight="1" thickTop="1" thickBot="1" x14ac:dyDescent="0.3">
      <c r="A4098" s="37"/>
      <c r="B4098" s="13"/>
      <c r="C4098" s="13"/>
      <c r="D4098" s="13"/>
      <c r="E4098" s="13"/>
    </row>
    <row r="4099" spans="1:5" ht="25.35" customHeight="1" thickTop="1" thickBot="1" x14ac:dyDescent="0.3">
      <c r="A4099" s="37"/>
      <c r="B4099" s="13"/>
      <c r="C4099" s="13"/>
      <c r="D4099" s="13"/>
      <c r="E4099" s="13"/>
    </row>
    <row r="4100" spans="1:5" ht="25.35" customHeight="1" thickTop="1" thickBot="1" x14ac:dyDescent="0.3">
      <c r="A4100" s="37"/>
      <c r="B4100" s="13"/>
      <c r="C4100" s="13"/>
      <c r="D4100" s="13"/>
      <c r="E4100" s="13"/>
    </row>
    <row r="4101" spans="1:5" ht="25.35" customHeight="1" thickTop="1" thickBot="1" x14ac:dyDescent="0.3">
      <c r="A4101" s="37"/>
      <c r="B4101" s="13"/>
      <c r="C4101" s="13"/>
      <c r="D4101" s="13"/>
      <c r="E4101" s="13"/>
    </row>
    <row r="4102" spans="1:5" ht="25.35" customHeight="1" thickTop="1" thickBot="1" x14ac:dyDescent="0.3">
      <c r="A4102" s="37"/>
      <c r="B4102" s="13"/>
      <c r="C4102" s="13"/>
      <c r="D4102" s="13"/>
      <c r="E4102" s="13"/>
    </row>
    <row r="4103" spans="1:5" ht="25.35" customHeight="1" thickTop="1" thickBot="1" x14ac:dyDescent="0.3">
      <c r="A4103" s="37"/>
      <c r="B4103" s="13"/>
      <c r="C4103" s="13"/>
      <c r="D4103" s="13"/>
      <c r="E4103" s="13"/>
    </row>
    <row r="4104" spans="1:5" ht="25.35" customHeight="1" thickTop="1" thickBot="1" x14ac:dyDescent="0.3">
      <c r="A4104" s="37"/>
      <c r="B4104" s="13"/>
      <c r="C4104" s="13"/>
      <c r="D4104" s="13"/>
      <c r="E4104" s="13"/>
    </row>
    <row r="4105" spans="1:5" ht="25.35" customHeight="1" thickTop="1" thickBot="1" x14ac:dyDescent="0.3">
      <c r="A4105" s="37"/>
      <c r="B4105" s="13"/>
      <c r="C4105" s="13"/>
      <c r="D4105" s="13"/>
      <c r="E4105" s="13"/>
    </row>
    <row r="4106" spans="1:5" ht="25.35" customHeight="1" thickTop="1" thickBot="1" x14ac:dyDescent="0.3">
      <c r="A4106" s="37"/>
      <c r="B4106" s="13"/>
      <c r="C4106" s="13"/>
      <c r="D4106" s="13"/>
      <c r="E4106" s="13"/>
    </row>
    <row r="4107" spans="1:5" ht="25.35" customHeight="1" thickTop="1" thickBot="1" x14ac:dyDescent="0.3">
      <c r="A4107" s="37"/>
      <c r="B4107" s="13"/>
      <c r="C4107" s="13"/>
      <c r="D4107" s="13"/>
      <c r="E4107" s="13"/>
    </row>
    <row r="4108" spans="1:5" ht="25.35" customHeight="1" thickTop="1" thickBot="1" x14ac:dyDescent="0.3">
      <c r="A4108" s="37"/>
      <c r="B4108" s="13"/>
      <c r="C4108" s="13"/>
      <c r="D4108" s="13"/>
      <c r="E4108" s="13"/>
    </row>
    <row r="4109" spans="1:5" ht="25.35" customHeight="1" thickTop="1" thickBot="1" x14ac:dyDescent="0.3">
      <c r="A4109" s="37"/>
      <c r="B4109" s="13"/>
      <c r="C4109" s="13"/>
      <c r="D4109" s="13"/>
      <c r="E4109" s="13"/>
    </row>
    <row r="4110" spans="1:5" ht="25.35" customHeight="1" thickTop="1" thickBot="1" x14ac:dyDescent="0.3">
      <c r="A4110" s="37"/>
      <c r="B4110" s="13"/>
      <c r="C4110" s="13"/>
      <c r="D4110" s="13"/>
      <c r="E4110" s="13"/>
    </row>
    <row r="4111" spans="1:5" ht="25.35" customHeight="1" thickTop="1" thickBot="1" x14ac:dyDescent="0.3">
      <c r="A4111" s="37"/>
      <c r="B4111" s="13"/>
      <c r="C4111" s="13"/>
      <c r="D4111" s="13"/>
      <c r="E4111" s="13"/>
    </row>
    <row r="4112" spans="1:5" ht="25.35" customHeight="1" thickTop="1" thickBot="1" x14ac:dyDescent="0.3">
      <c r="A4112" s="37"/>
      <c r="B4112" s="13"/>
      <c r="C4112" s="13"/>
      <c r="D4112" s="13"/>
      <c r="E4112" s="13"/>
    </row>
    <row r="4113" spans="1:5" ht="25.35" customHeight="1" thickTop="1" thickBot="1" x14ac:dyDescent="0.3">
      <c r="A4113" s="37"/>
      <c r="B4113" s="13"/>
      <c r="C4113" s="13"/>
      <c r="D4113" s="13"/>
      <c r="E4113" s="13"/>
    </row>
    <row r="4114" spans="1:5" ht="25.35" customHeight="1" thickTop="1" thickBot="1" x14ac:dyDescent="0.3">
      <c r="A4114" s="37"/>
      <c r="B4114" s="13"/>
      <c r="C4114" s="13"/>
      <c r="D4114" s="13"/>
      <c r="E4114" s="13"/>
    </row>
    <row r="4115" spans="1:5" ht="25.35" customHeight="1" thickTop="1" thickBot="1" x14ac:dyDescent="0.3">
      <c r="A4115" s="37"/>
      <c r="B4115" s="13"/>
      <c r="C4115" s="13"/>
      <c r="D4115" s="13"/>
      <c r="E4115" s="13"/>
    </row>
    <row r="4116" spans="1:5" ht="25.35" customHeight="1" thickTop="1" thickBot="1" x14ac:dyDescent="0.3">
      <c r="A4116" s="37"/>
      <c r="B4116" s="13"/>
      <c r="C4116" s="13"/>
      <c r="D4116" s="13"/>
      <c r="E4116" s="13"/>
    </row>
    <row r="4117" spans="1:5" ht="25.35" customHeight="1" thickTop="1" thickBot="1" x14ac:dyDescent="0.3">
      <c r="A4117" s="37"/>
      <c r="B4117" s="13"/>
      <c r="C4117" s="13"/>
      <c r="D4117" s="13"/>
      <c r="E4117" s="13"/>
    </row>
    <row r="4118" spans="1:5" ht="25.35" customHeight="1" thickTop="1" thickBot="1" x14ac:dyDescent="0.3">
      <c r="A4118" s="37"/>
      <c r="B4118" s="13"/>
      <c r="C4118" s="13"/>
      <c r="D4118" s="13"/>
      <c r="E4118" s="13"/>
    </row>
    <row r="4119" spans="1:5" ht="25.35" customHeight="1" thickTop="1" thickBot="1" x14ac:dyDescent="0.3">
      <c r="A4119" s="37"/>
      <c r="B4119" s="13"/>
      <c r="C4119" s="13"/>
      <c r="D4119" s="13"/>
      <c r="E4119" s="13"/>
    </row>
    <row r="4120" spans="1:5" ht="25.35" customHeight="1" thickTop="1" thickBot="1" x14ac:dyDescent="0.3">
      <c r="A4120" s="37"/>
      <c r="B4120" s="13"/>
      <c r="C4120" s="13"/>
      <c r="D4120" s="13"/>
      <c r="E4120" s="13"/>
    </row>
    <row r="4121" spans="1:5" ht="25.35" customHeight="1" thickTop="1" thickBot="1" x14ac:dyDescent="0.3">
      <c r="A4121" s="37"/>
      <c r="B4121" s="13"/>
      <c r="C4121" s="13"/>
      <c r="D4121" s="13"/>
      <c r="E4121" s="13"/>
    </row>
    <row r="4122" spans="1:5" ht="25.35" customHeight="1" thickTop="1" thickBot="1" x14ac:dyDescent="0.3">
      <c r="A4122" s="37"/>
      <c r="B4122" s="13"/>
      <c r="C4122" s="13"/>
      <c r="D4122" s="13"/>
      <c r="E4122" s="13"/>
    </row>
    <row r="4123" spans="1:5" ht="25.35" customHeight="1" thickTop="1" thickBot="1" x14ac:dyDescent="0.3">
      <c r="A4123" s="37"/>
      <c r="B4123" s="13"/>
      <c r="C4123" s="13"/>
      <c r="D4123" s="13"/>
      <c r="E4123" s="13"/>
    </row>
    <row r="4124" spans="1:5" ht="25.35" customHeight="1" thickTop="1" thickBot="1" x14ac:dyDescent="0.3">
      <c r="A4124" s="37"/>
      <c r="B4124" s="13"/>
      <c r="C4124" s="13"/>
      <c r="D4124" s="13"/>
      <c r="E4124" s="13"/>
    </row>
    <row r="4125" spans="1:5" ht="25.35" customHeight="1" thickTop="1" thickBot="1" x14ac:dyDescent="0.3">
      <c r="A4125" s="37"/>
      <c r="B4125" s="13"/>
      <c r="C4125" s="13"/>
      <c r="D4125" s="13"/>
      <c r="E4125" s="13"/>
    </row>
    <row r="4126" spans="1:5" ht="25.35" customHeight="1" thickTop="1" thickBot="1" x14ac:dyDescent="0.3">
      <c r="A4126" s="37"/>
      <c r="B4126" s="13"/>
      <c r="C4126" s="13"/>
      <c r="D4126" s="13"/>
      <c r="E4126" s="13"/>
    </row>
    <row r="4127" spans="1:5" ht="25.35" customHeight="1" thickTop="1" thickBot="1" x14ac:dyDescent="0.3">
      <c r="A4127" s="37"/>
      <c r="B4127" s="13"/>
      <c r="C4127" s="13"/>
      <c r="D4127" s="13"/>
      <c r="E4127" s="13"/>
    </row>
    <row r="4128" spans="1:5" ht="25.35" customHeight="1" thickTop="1" thickBot="1" x14ac:dyDescent="0.3">
      <c r="A4128" s="37"/>
      <c r="B4128" s="13"/>
      <c r="C4128" s="13"/>
      <c r="D4128" s="13"/>
      <c r="E4128" s="13"/>
    </row>
    <row r="4129" spans="1:5" ht="25.35" customHeight="1" thickTop="1" thickBot="1" x14ac:dyDescent="0.3">
      <c r="A4129" s="37"/>
      <c r="B4129" s="13"/>
      <c r="C4129" s="13"/>
      <c r="D4129" s="13"/>
      <c r="E4129" s="13"/>
    </row>
    <row r="4130" spans="1:5" ht="25.35" customHeight="1" thickTop="1" thickBot="1" x14ac:dyDescent="0.3">
      <c r="A4130" s="37"/>
      <c r="B4130" s="13"/>
      <c r="C4130" s="13"/>
      <c r="D4130" s="13"/>
      <c r="E4130" s="13"/>
    </row>
    <row r="4131" spans="1:5" ht="25.35" customHeight="1" thickTop="1" thickBot="1" x14ac:dyDescent="0.3">
      <c r="A4131" s="37"/>
      <c r="B4131" s="13"/>
      <c r="C4131" s="13"/>
      <c r="D4131" s="13"/>
      <c r="E4131" s="13"/>
    </row>
    <row r="4132" spans="1:5" ht="25.35" customHeight="1" thickTop="1" thickBot="1" x14ac:dyDescent="0.3">
      <c r="A4132" s="37"/>
      <c r="B4132" s="13"/>
      <c r="C4132" s="13"/>
      <c r="D4132" s="13"/>
      <c r="E4132" s="13"/>
    </row>
    <row r="4133" spans="1:5" ht="25.35" customHeight="1" thickTop="1" thickBot="1" x14ac:dyDescent="0.3">
      <c r="A4133" s="37"/>
      <c r="B4133" s="13"/>
      <c r="C4133" s="13"/>
      <c r="D4133" s="13"/>
      <c r="E4133" s="13"/>
    </row>
    <row r="4134" spans="1:5" ht="25.35" customHeight="1" thickTop="1" thickBot="1" x14ac:dyDescent="0.3">
      <c r="A4134" s="37"/>
      <c r="B4134" s="13"/>
      <c r="C4134" s="13"/>
      <c r="D4134" s="13"/>
      <c r="E4134" s="13"/>
    </row>
    <row r="4135" spans="1:5" ht="25.35" customHeight="1" thickTop="1" thickBot="1" x14ac:dyDescent="0.3">
      <c r="A4135" s="37"/>
      <c r="B4135" s="13"/>
      <c r="C4135" s="13"/>
      <c r="D4135" s="13"/>
      <c r="E4135" s="13"/>
    </row>
    <row r="4136" spans="1:5" ht="25.35" customHeight="1" thickTop="1" thickBot="1" x14ac:dyDescent="0.3">
      <c r="A4136" s="37"/>
      <c r="B4136" s="13"/>
      <c r="C4136" s="13"/>
      <c r="D4136" s="13"/>
      <c r="E4136" s="13"/>
    </row>
    <row r="4137" spans="1:5" ht="25.35" customHeight="1" thickTop="1" thickBot="1" x14ac:dyDescent="0.3">
      <c r="A4137" s="37"/>
      <c r="B4137" s="13"/>
      <c r="C4137" s="13"/>
      <c r="D4137" s="13"/>
      <c r="E4137" s="13"/>
    </row>
    <row r="4138" spans="1:5" ht="25.35" customHeight="1" thickTop="1" thickBot="1" x14ac:dyDescent="0.3">
      <c r="A4138" s="37"/>
      <c r="B4138" s="13"/>
      <c r="C4138" s="13"/>
      <c r="D4138" s="13"/>
      <c r="E4138" s="13"/>
    </row>
    <row r="4139" spans="1:5" ht="25.35" customHeight="1" thickTop="1" thickBot="1" x14ac:dyDescent="0.3">
      <c r="A4139" s="37"/>
      <c r="B4139" s="13"/>
      <c r="C4139" s="13"/>
      <c r="D4139" s="13"/>
      <c r="E4139" s="13"/>
    </row>
    <row r="4140" spans="1:5" ht="25.35" customHeight="1" thickTop="1" thickBot="1" x14ac:dyDescent="0.3">
      <c r="A4140" s="37"/>
      <c r="B4140" s="13"/>
      <c r="C4140" s="13"/>
      <c r="D4140" s="13"/>
      <c r="E4140" s="13"/>
    </row>
    <row r="4141" spans="1:5" ht="25.35" customHeight="1" thickTop="1" thickBot="1" x14ac:dyDescent="0.3">
      <c r="A4141" s="37"/>
      <c r="B4141" s="13"/>
      <c r="C4141" s="13"/>
      <c r="D4141" s="13"/>
      <c r="E4141" s="13"/>
    </row>
    <row r="4142" spans="1:5" ht="25.35" customHeight="1" thickTop="1" thickBot="1" x14ac:dyDescent="0.3">
      <c r="A4142" s="37"/>
      <c r="B4142" s="13"/>
      <c r="C4142" s="13"/>
      <c r="D4142" s="13"/>
      <c r="E4142" s="13"/>
    </row>
    <row r="4143" spans="1:5" ht="25.35" customHeight="1" thickTop="1" thickBot="1" x14ac:dyDescent="0.3">
      <c r="A4143" s="37"/>
      <c r="B4143" s="13"/>
      <c r="C4143" s="13"/>
      <c r="D4143" s="13"/>
      <c r="E4143" s="13"/>
    </row>
    <row r="4144" spans="1:5" ht="25.35" customHeight="1" thickTop="1" thickBot="1" x14ac:dyDescent="0.3">
      <c r="A4144" s="37"/>
      <c r="B4144" s="13"/>
      <c r="C4144" s="13"/>
      <c r="D4144" s="13"/>
      <c r="E4144" s="13"/>
    </row>
    <row r="4145" spans="1:5" ht="25.35" customHeight="1" thickTop="1" thickBot="1" x14ac:dyDescent="0.3">
      <c r="A4145" s="37"/>
      <c r="B4145" s="13"/>
      <c r="C4145" s="13"/>
      <c r="D4145" s="13"/>
      <c r="E4145" s="13"/>
    </row>
    <row r="4146" spans="1:5" ht="25.35" customHeight="1" thickTop="1" thickBot="1" x14ac:dyDescent="0.3">
      <c r="A4146" s="37"/>
      <c r="B4146" s="13"/>
      <c r="C4146" s="13"/>
      <c r="D4146" s="13"/>
      <c r="E4146" s="13"/>
    </row>
    <row r="4147" spans="1:5" ht="25.35" customHeight="1" thickTop="1" thickBot="1" x14ac:dyDescent="0.3">
      <c r="A4147" s="37"/>
      <c r="B4147" s="13"/>
      <c r="C4147" s="13"/>
      <c r="D4147" s="13"/>
      <c r="E4147" s="13"/>
    </row>
    <row r="4148" spans="1:5" ht="25.35" customHeight="1" thickTop="1" thickBot="1" x14ac:dyDescent="0.3">
      <c r="A4148" s="37"/>
      <c r="B4148" s="13"/>
      <c r="C4148" s="13"/>
      <c r="D4148" s="13"/>
      <c r="E4148" s="13"/>
    </row>
    <row r="4149" spans="1:5" ht="25.35" customHeight="1" thickTop="1" thickBot="1" x14ac:dyDescent="0.3">
      <c r="A4149" s="37"/>
      <c r="B4149" s="13"/>
      <c r="C4149" s="13"/>
      <c r="D4149" s="13"/>
      <c r="E4149" s="13"/>
    </row>
    <row r="4150" spans="1:5" ht="25.35" customHeight="1" thickTop="1" thickBot="1" x14ac:dyDescent="0.3">
      <c r="A4150" s="37"/>
      <c r="B4150" s="13"/>
      <c r="C4150" s="13"/>
      <c r="D4150" s="13"/>
      <c r="E4150" s="13"/>
    </row>
    <row r="4151" spans="1:5" ht="25.35" customHeight="1" thickTop="1" thickBot="1" x14ac:dyDescent="0.3">
      <c r="A4151" s="37"/>
      <c r="B4151" s="13"/>
      <c r="C4151" s="13"/>
      <c r="D4151" s="13"/>
      <c r="E4151" s="13"/>
    </row>
    <row r="4152" spans="1:5" ht="25.35" customHeight="1" thickTop="1" thickBot="1" x14ac:dyDescent="0.3">
      <c r="A4152" s="37"/>
      <c r="B4152" s="13"/>
      <c r="C4152" s="13"/>
      <c r="D4152" s="13"/>
      <c r="E4152" s="13"/>
    </row>
    <row r="4153" spans="1:5" ht="25.35" customHeight="1" thickTop="1" thickBot="1" x14ac:dyDescent="0.3">
      <c r="A4153" s="37"/>
      <c r="B4153" s="13"/>
      <c r="C4153" s="13"/>
      <c r="D4153" s="13"/>
      <c r="E4153" s="13"/>
    </row>
    <row r="4154" spans="1:5" ht="25.35" customHeight="1" thickTop="1" thickBot="1" x14ac:dyDescent="0.3">
      <c r="A4154" s="37"/>
      <c r="B4154" s="13"/>
      <c r="C4154" s="13"/>
      <c r="D4154" s="13"/>
      <c r="E4154" s="13"/>
    </row>
    <row r="4155" spans="1:5" ht="25.35" customHeight="1" thickTop="1" thickBot="1" x14ac:dyDescent="0.3">
      <c r="A4155" s="37"/>
      <c r="B4155" s="13"/>
      <c r="C4155" s="13"/>
      <c r="D4155" s="13"/>
      <c r="E4155" s="13"/>
    </row>
    <row r="4156" spans="1:5" ht="25.35" customHeight="1" thickTop="1" thickBot="1" x14ac:dyDescent="0.3">
      <c r="A4156" s="37"/>
      <c r="B4156" s="13"/>
      <c r="C4156" s="13"/>
      <c r="D4156" s="13"/>
      <c r="E4156" s="13"/>
    </row>
    <row r="4157" spans="1:5" ht="25.35" customHeight="1" thickTop="1" thickBot="1" x14ac:dyDescent="0.3">
      <c r="A4157" s="37"/>
      <c r="B4157" s="13"/>
      <c r="C4157" s="13"/>
      <c r="D4157" s="13"/>
      <c r="E4157" s="13"/>
    </row>
    <row r="4158" spans="1:5" ht="25.35" customHeight="1" thickTop="1" thickBot="1" x14ac:dyDescent="0.3">
      <c r="A4158" s="37"/>
      <c r="B4158" s="13"/>
      <c r="C4158" s="13"/>
      <c r="D4158" s="13"/>
      <c r="E4158" s="13"/>
    </row>
    <row r="4159" spans="1:5" ht="25.35" customHeight="1" thickTop="1" thickBot="1" x14ac:dyDescent="0.3">
      <c r="A4159" s="37"/>
      <c r="B4159" s="13"/>
      <c r="C4159" s="13"/>
      <c r="D4159" s="13"/>
      <c r="E4159" s="13"/>
    </row>
    <row r="4160" spans="1:5" ht="25.35" customHeight="1" thickTop="1" thickBot="1" x14ac:dyDescent="0.3">
      <c r="A4160" s="37"/>
      <c r="B4160" s="13"/>
      <c r="C4160" s="13"/>
      <c r="D4160" s="13"/>
      <c r="E4160" s="13"/>
    </row>
    <row r="4161" spans="1:5" ht="25.35" customHeight="1" thickTop="1" thickBot="1" x14ac:dyDescent="0.3">
      <c r="A4161" s="37"/>
      <c r="B4161" s="13"/>
      <c r="C4161" s="13"/>
      <c r="D4161" s="13"/>
      <c r="E4161" s="13"/>
    </row>
    <row r="4162" spans="1:5" ht="25.35" customHeight="1" thickTop="1" thickBot="1" x14ac:dyDescent="0.3">
      <c r="A4162" s="37"/>
      <c r="B4162" s="13"/>
      <c r="C4162" s="13"/>
      <c r="D4162" s="13"/>
      <c r="E4162" s="13"/>
    </row>
    <row r="4163" spans="1:5" ht="25.35" customHeight="1" thickTop="1" thickBot="1" x14ac:dyDescent="0.3">
      <c r="A4163" s="37"/>
      <c r="B4163" s="13"/>
      <c r="C4163" s="13"/>
      <c r="D4163" s="13"/>
      <c r="E4163" s="13"/>
    </row>
    <row r="4164" spans="1:5" ht="25.35" customHeight="1" thickTop="1" thickBot="1" x14ac:dyDescent="0.3">
      <c r="A4164" s="37"/>
      <c r="B4164" s="13"/>
      <c r="C4164" s="13"/>
      <c r="D4164" s="13"/>
      <c r="E4164" s="13"/>
    </row>
    <row r="4165" spans="1:5" ht="25.35" customHeight="1" thickTop="1" thickBot="1" x14ac:dyDescent="0.3">
      <c r="A4165" s="37"/>
      <c r="B4165" s="13"/>
      <c r="C4165" s="13"/>
      <c r="D4165" s="13"/>
      <c r="E4165" s="13"/>
    </row>
    <row r="4166" spans="1:5" ht="25.35" customHeight="1" thickTop="1" thickBot="1" x14ac:dyDescent="0.3">
      <c r="A4166" s="37"/>
      <c r="B4166" s="13"/>
      <c r="C4166" s="13"/>
      <c r="D4166" s="13"/>
      <c r="E4166" s="13"/>
    </row>
    <row r="4167" spans="1:5" ht="19.5" thickTop="1" thickBot="1" x14ac:dyDescent="0.3">
      <c r="A4167" s="37"/>
      <c r="B4167" s="13"/>
      <c r="C4167" s="13"/>
      <c r="D4167" s="13"/>
      <c r="E4167" s="13"/>
    </row>
    <row r="4168" spans="1:5" ht="19.5" thickTop="1" thickBot="1" x14ac:dyDescent="0.3">
      <c r="A4168" s="37"/>
      <c r="B4168" s="13"/>
      <c r="C4168" s="13"/>
      <c r="D4168" s="13"/>
      <c r="E4168" s="13"/>
    </row>
    <row r="4169" spans="1:5" ht="19.5" thickTop="1" thickBot="1" x14ac:dyDescent="0.3">
      <c r="A4169" s="37"/>
      <c r="B4169" s="13"/>
      <c r="C4169" s="13"/>
      <c r="D4169" s="13"/>
      <c r="E4169" s="13"/>
    </row>
    <row r="4170" spans="1:5" ht="19.5" thickTop="1" thickBot="1" x14ac:dyDescent="0.3">
      <c r="A4170" s="37"/>
      <c r="B4170" s="13"/>
      <c r="C4170" s="13"/>
      <c r="D4170" s="13"/>
      <c r="E4170" s="13"/>
    </row>
    <row r="4171" spans="1:5" ht="19.5" thickTop="1" thickBot="1" x14ac:dyDescent="0.3">
      <c r="A4171" s="37"/>
      <c r="B4171" s="13"/>
      <c r="C4171" s="13"/>
      <c r="D4171" s="13"/>
      <c r="E4171" s="13"/>
    </row>
    <row r="4172" spans="1:5" ht="19.5" thickTop="1" thickBot="1" x14ac:dyDescent="0.3">
      <c r="A4172" s="37"/>
      <c r="B4172" s="101"/>
      <c r="C4172" s="101"/>
      <c r="D4172" s="101"/>
      <c r="E4172" s="102"/>
    </row>
    <row r="4173" spans="1:5" ht="19.5" thickTop="1" thickBot="1" x14ac:dyDescent="0.3">
      <c r="A4173" s="37"/>
      <c r="B4173" s="13"/>
      <c r="C4173" s="13"/>
      <c r="D4173" s="13"/>
      <c r="E4173" s="13"/>
    </row>
    <row r="4174" spans="1:5" ht="19.5" thickTop="1" thickBot="1" x14ac:dyDescent="0.3">
      <c r="A4174" s="37"/>
      <c r="B4174" s="13"/>
      <c r="C4174" s="13"/>
      <c r="D4174" s="13"/>
      <c r="E4174" s="13"/>
    </row>
    <row r="4175" spans="1:5" ht="19.5" thickTop="1" thickBot="1" x14ac:dyDescent="0.3">
      <c r="A4175" s="37"/>
      <c r="B4175" s="13"/>
      <c r="C4175" s="13"/>
      <c r="D4175" s="13"/>
      <c r="E4175" s="13"/>
    </row>
    <row r="4176" spans="1:5" ht="19.5" thickTop="1" thickBot="1" x14ac:dyDescent="0.3">
      <c r="A4176" s="37"/>
      <c r="B4176" s="13"/>
      <c r="C4176" s="13"/>
      <c r="D4176" s="13"/>
      <c r="E4176" s="13"/>
    </row>
    <row r="4177" spans="1:5" ht="19.5" thickTop="1" thickBot="1" x14ac:dyDescent="0.3">
      <c r="A4177" s="37"/>
      <c r="B4177" s="13"/>
      <c r="C4177" s="13"/>
      <c r="D4177" s="13"/>
      <c r="E4177" s="13"/>
    </row>
    <row r="4178" spans="1:5" ht="19.5" thickTop="1" thickBot="1" x14ac:dyDescent="0.3">
      <c r="A4178" s="37"/>
      <c r="B4178" s="13"/>
      <c r="C4178" s="13"/>
      <c r="D4178" s="13"/>
      <c r="E4178" s="13"/>
    </row>
    <row r="4179" spans="1:5" ht="19.5" thickTop="1" thickBot="1" x14ac:dyDescent="0.3">
      <c r="A4179" s="37"/>
      <c r="B4179" s="13"/>
      <c r="C4179" s="13"/>
      <c r="D4179" s="13"/>
      <c r="E4179" s="13"/>
    </row>
    <row r="4180" spans="1:5" ht="19.5" thickTop="1" thickBot="1" x14ac:dyDescent="0.3">
      <c r="A4180" s="37"/>
      <c r="B4180" s="13"/>
      <c r="C4180" s="13"/>
      <c r="D4180" s="13"/>
      <c r="E4180" s="13"/>
    </row>
    <row r="4181" spans="1:5" ht="19.5" thickTop="1" thickBot="1" x14ac:dyDescent="0.3">
      <c r="A4181" s="37"/>
      <c r="B4181" s="13"/>
      <c r="C4181" s="13"/>
      <c r="D4181" s="13"/>
      <c r="E4181" s="13"/>
    </row>
    <row r="4182" spans="1:5" ht="19.5" thickTop="1" thickBot="1" x14ac:dyDescent="0.3">
      <c r="A4182" s="37"/>
      <c r="B4182" s="13"/>
      <c r="C4182" s="13"/>
      <c r="D4182" s="13"/>
      <c r="E4182" s="13"/>
    </row>
    <row r="4183" spans="1:5" ht="19.5" thickTop="1" thickBot="1" x14ac:dyDescent="0.3">
      <c r="A4183" s="37"/>
      <c r="B4183" s="13"/>
      <c r="C4183" s="13"/>
      <c r="D4183" s="13"/>
      <c r="E4183" s="13"/>
    </row>
    <row r="4184" spans="1:5" ht="19.5" thickTop="1" thickBot="1" x14ac:dyDescent="0.3">
      <c r="A4184" s="37"/>
      <c r="B4184" s="13"/>
      <c r="C4184" s="13"/>
      <c r="D4184" s="13"/>
      <c r="E4184" s="13"/>
    </row>
    <row r="4185" spans="1:5" ht="19.5" thickTop="1" thickBot="1" x14ac:dyDescent="0.3">
      <c r="A4185" s="37"/>
      <c r="B4185" s="13"/>
      <c r="C4185" s="13"/>
      <c r="D4185" s="13"/>
      <c r="E4185" s="13"/>
    </row>
    <row r="4186" spans="1:5" ht="19.5" thickTop="1" thickBot="1" x14ac:dyDescent="0.3">
      <c r="A4186" s="37"/>
      <c r="B4186" s="13"/>
      <c r="C4186" s="13"/>
      <c r="D4186" s="13"/>
      <c r="E4186" s="13"/>
    </row>
    <row r="4187" spans="1:5" ht="19.5" thickTop="1" thickBot="1" x14ac:dyDescent="0.3">
      <c r="A4187" s="37"/>
      <c r="B4187" s="13"/>
      <c r="C4187" s="13"/>
      <c r="D4187" s="13"/>
      <c r="E4187" s="13"/>
    </row>
    <row r="4188" spans="1:5" ht="19.5" thickTop="1" thickBot="1" x14ac:dyDescent="0.3">
      <c r="A4188" s="37"/>
      <c r="B4188" s="13"/>
      <c r="C4188" s="13"/>
      <c r="D4188" s="13"/>
      <c r="E4188" s="13"/>
    </row>
    <row r="4189" spans="1:5" ht="19.5" thickTop="1" thickBot="1" x14ac:dyDescent="0.3">
      <c r="A4189" s="37"/>
      <c r="B4189" s="13"/>
      <c r="C4189" s="13"/>
      <c r="D4189" s="13"/>
      <c r="E4189" s="13"/>
    </row>
    <row r="4190" spans="1:5" ht="19.5" thickTop="1" thickBot="1" x14ac:dyDescent="0.3">
      <c r="A4190" s="37"/>
      <c r="B4190" s="13"/>
      <c r="C4190" s="13"/>
      <c r="D4190" s="13"/>
      <c r="E4190" s="13"/>
    </row>
    <row r="4191" spans="1:5" ht="19.5" thickTop="1" thickBot="1" x14ac:dyDescent="0.3">
      <c r="A4191" s="37"/>
      <c r="B4191" s="13"/>
      <c r="C4191" s="13"/>
      <c r="D4191" s="13"/>
      <c r="E4191" s="13"/>
    </row>
    <row r="4192" spans="1:5" ht="19.5" thickTop="1" thickBot="1" x14ac:dyDescent="0.3">
      <c r="A4192" s="37"/>
      <c r="B4192" s="13"/>
      <c r="C4192" s="13"/>
      <c r="D4192" s="13"/>
      <c r="E4192" s="13"/>
    </row>
    <row r="4193" spans="1:5" ht="19.5" thickTop="1" thickBot="1" x14ac:dyDescent="0.3">
      <c r="A4193" s="37"/>
      <c r="B4193" s="13"/>
      <c r="C4193" s="13"/>
      <c r="D4193" s="13"/>
      <c r="E4193" s="13"/>
    </row>
    <row r="4194" spans="1:5" ht="19.5" thickTop="1" thickBot="1" x14ac:dyDescent="0.3">
      <c r="A4194" s="37"/>
      <c r="B4194" s="13"/>
      <c r="C4194" s="13"/>
      <c r="D4194" s="13"/>
      <c r="E4194" s="13"/>
    </row>
    <row r="4195" spans="1:5" ht="19.5" thickTop="1" thickBot="1" x14ac:dyDescent="0.3">
      <c r="A4195" s="37"/>
      <c r="B4195" s="13"/>
      <c r="C4195" s="13"/>
      <c r="D4195" s="13"/>
      <c r="E4195" s="13"/>
    </row>
    <row r="4196" spans="1:5" ht="19.5" thickTop="1" thickBot="1" x14ac:dyDescent="0.3">
      <c r="A4196" s="37"/>
      <c r="B4196" s="13"/>
      <c r="C4196" s="13"/>
      <c r="D4196" s="13"/>
      <c r="E4196" s="13"/>
    </row>
    <row r="4197" spans="1:5" ht="19.5" thickTop="1" thickBot="1" x14ac:dyDescent="0.3">
      <c r="A4197" s="37"/>
      <c r="B4197" s="13"/>
      <c r="C4197" s="13"/>
      <c r="D4197" s="13"/>
      <c r="E4197" s="13"/>
    </row>
    <row r="4198" spans="1:5" ht="19.5" thickTop="1" thickBot="1" x14ac:dyDescent="0.3">
      <c r="A4198" s="37"/>
      <c r="B4198" s="13"/>
      <c r="C4198" s="13"/>
      <c r="D4198" s="13"/>
      <c r="E4198" s="13"/>
    </row>
    <row r="4199" spans="1:5" ht="19.5" thickTop="1" thickBot="1" x14ac:dyDescent="0.3">
      <c r="A4199" s="37"/>
      <c r="B4199" s="13"/>
      <c r="C4199" s="13"/>
      <c r="D4199" s="13"/>
      <c r="E4199" s="13"/>
    </row>
    <row r="4200" spans="1:5" ht="19.5" thickTop="1" thickBot="1" x14ac:dyDescent="0.3">
      <c r="A4200" s="37"/>
      <c r="B4200" s="13"/>
      <c r="C4200" s="13"/>
      <c r="D4200" s="13"/>
      <c r="E4200" s="13"/>
    </row>
    <row r="4201" spans="1:5" ht="19.5" thickTop="1" thickBot="1" x14ac:dyDescent="0.3">
      <c r="A4201" s="37"/>
      <c r="B4201" s="13"/>
      <c r="C4201" s="13"/>
      <c r="D4201" s="13"/>
      <c r="E4201" s="13"/>
    </row>
    <row r="4202" spans="1:5" ht="19.5" thickTop="1" thickBot="1" x14ac:dyDescent="0.3">
      <c r="A4202" s="37"/>
      <c r="B4202" s="13"/>
      <c r="C4202" s="13"/>
      <c r="D4202" s="13"/>
      <c r="E4202" s="13"/>
    </row>
    <row r="4203" spans="1:5" ht="19.5" thickTop="1" thickBot="1" x14ac:dyDescent="0.3">
      <c r="A4203" s="37"/>
      <c r="B4203" s="13"/>
      <c r="C4203" s="13"/>
      <c r="D4203" s="13"/>
      <c r="E4203" s="13"/>
    </row>
    <row r="4204" spans="1:5" ht="19.5" thickTop="1" thickBot="1" x14ac:dyDescent="0.3">
      <c r="A4204" s="37"/>
      <c r="B4204" s="13"/>
      <c r="C4204" s="13"/>
      <c r="D4204" s="13"/>
      <c r="E4204" s="13"/>
    </row>
    <row r="4205" spans="1:5" ht="19.5" thickTop="1" thickBot="1" x14ac:dyDescent="0.3">
      <c r="A4205" s="37"/>
      <c r="B4205" s="13"/>
      <c r="C4205" s="13"/>
      <c r="D4205" s="13"/>
      <c r="E4205" s="13"/>
    </row>
    <row r="4206" spans="1:5" ht="19.5" thickTop="1" thickBot="1" x14ac:dyDescent="0.3">
      <c r="A4206" s="37"/>
      <c r="B4206" s="13"/>
      <c r="C4206" s="13"/>
      <c r="D4206" s="13"/>
      <c r="E4206" s="13"/>
    </row>
    <row r="4207" spans="1:5" ht="25.35" customHeight="1" thickTop="1" thickBot="1" x14ac:dyDescent="0.3">
      <c r="A4207" s="37"/>
      <c r="B4207" s="13"/>
      <c r="C4207" s="13"/>
      <c r="D4207" s="13"/>
      <c r="E4207" s="13"/>
    </row>
    <row r="4208" spans="1:5" ht="25.35" customHeight="1" thickTop="1" thickBot="1" x14ac:dyDescent="0.3">
      <c r="A4208" s="37"/>
      <c r="B4208" s="13"/>
      <c r="C4208" s="13"/>
      <c r="D4208" s="13"/>
      <c r="E4208" s="13"/>
    </row>
    <row r="4209" spans="1:5" ht="25.35" customHeight="1" thickTop="1" thickBot="1" x14ac:dyDescent="0.3">
      <c r="A4209" s="37"/>
      <c r="B4209" s="13"/>
      <c r="C4209" s="13"/>
      <c r="D4209" s="13"/>
      <c r="E4209" s="13"/>
    </row>
    <row r="4210" spans="1:5" ht="25.35" customHeight="1" thickTop="1" thickBot="1" x14ac:dyDescent="0.3">
      <c r="A4210" s="37"/>
      <c r="B4210" s="13"/>
      <c r="C4210" s="13"/>
      <c r="D4210" s="13"/>
      <c r="E4210" s="13"/>
    </row>
    <row r="4211" spans="1:5" ht="25.35" customHeight="1" thickTop="1" thickBot="1" x14ac:dyDescent="0.3">
      <c r="A4211" s="37"/>
      <c r="B4211" s="13"/>
      <c r="C4211" s="13"/>
      <c r="D4211" s="13"/>
      <c r="E4211" s="13"/>
    </row>
    <row r="4212" spans="1:5" ht="25.35" customHeight="1" thickTop="1" thickBot="1" x14ac:dyDescent="0.3">
      <c r="A4212" s="37"/>
      <c r="B4212" s="13"/>
      <c r="C4212" s="13"/>
      <c r="D4212" s="13"/>
      <c r="E4212" s="13"/>
    </row>
    <row r="4213" spans="1:5" ht="25.35" customHeight="1" thickTop="1" thickBot="1" x14ac:dyDescent="0.3">
      <c r="A4213" s="37"/>
      <c r="B4213" s="13"/>
      <c r="C4213" s="13"/>
      <c r="D4213" s="13"/>
      <c r="E4213" s="13"/>
    </row>
    <row r="4214" spans="1:5" ht="25.35" customHeight="1" thickTop="1" thickBot="1" x14ac:dyDescent="0.3">
      <c r="A4214" s="37"/>
      <c r="B4214" s="13"/>
      <c r="C4214" s="13"/>
      <c r="D4214" s="13"/>
      <c r="E4214" s="13"/>
    </row>
    <row r="4215" spans="1:5" ht="25.35" customHeight="1" thickTop="1" thickBot="1" x14ac:dyDescent="0.3">
      <c r="A4215" s="37"/>
      <c r="B4215" s="13"/>
      <c r="C4215" s="13"/>
      <c r="D4215" s="13"/>
      <c r="E4215" s="13"/>
    </row>
    <row r="4216" spans="1:5" ht="25.35" customHeight="1" thickTop="1" thickBot="1" x14ac:dyDescent="0.3">
      <c r="A4216" s="37"/>
      <c r="B4216" s="13"/>
      <c r="C4216" s="13"/>
      <c r="D4216" s="13"/>
      <c r="E4216" s="13"/>
    </row>
    <row r="4217" spans="1:5" ht="25.35" customHeight="1" thickTop="1" thickBot="1" x14ac:dyDescent="0.3">
      <c r="A4217" s="37"/>
      <c r="B4217" s="13"/>
      <c r="C4217" s="13"/>
      <c r="D4217" s="13"/>
      <c r="E4217" s="13"/>
    </row>
    <row r="4218" spans="1:5" ht="25.35" customHeight="1" thickTop="1" thickBot="1" x14ac:dyDescent="0.3">
      <c r="A4218" s="37"/>
      <c r="B4218" s="13"/>
      <c r="C4218" s="13"/>
      <c r="D4218" s="13"/>
      <c r="E4218" s="13"/>
    </row>
    <row r="4219" spans="1:5" ht="25.35" customHeight="1" thickTop="1" thickBot="1" x14ac:dyDescent="0.3">
      <c r="A4219" s="37"/>
      <c r="B4219" s="13"/>
      <c r="C4219" s="13"/>
      <c r="D4219" s="13"/>
      <c r="E4219" s="13"/>
    </row>
    <row r="4220" spans="1:5" ht="25.35" customHeight="1" thickTop="1" thickBot="1" x14ac:dyDescent="0.3">
      <c r="A4220" s="37"/>
      <c r="B4220" s="13"/>
      <c r="C4220" s="13"/>
      <c r="D4220" s="13"/>
      <c r="E4220" s="13"/>
    </row>
    <row r="4221" spans="1:5" ht="25.35" customHeight="1" thickTop="1" thickBot="1" x14ac:dyDescent="0.3">
      <c r="A4221" s="37"/>
      <c r="B4221" s="13"/>
      <c r="C4221" s="13"/>
      <c r="D4221" s="13"/>
      <c r="E4221" s="13"/>
    </row>
    <row r="4222" spans="1:5" ht="25.35" customHeight="1" thickTop="1" thickBot="1" x14ac:dyDescent="0.3">
      <c r="A4222" s="37"/>
      <c r="B4222" s="13"/>
      <c r="C4222" s="13"/>
      <c r="D4222" s="13"/>
      <c r="E4222" s="13"/>
    </row>
    <row r="4223" spans="1:5" ht="25.35" customHeight="1" thickTop="1" thickBot="1" x14ac:dyDescent="0.3">
      <c r="A4223" s="37"/>
      <c r="B4223" s="13"/>
      <c r="C4223" s="13"/>
      <c r="D4223" s="13"/>
      <c r="E4223" s="13"/>
    </row>
    <row r="4224" spans="1:5" ht="25.35" customHeight="1" thickTop="1" thickBot="1" x14ac:dyDescent="0.3">
      <c r="A4224" s="37"/>
      <c r="B4224" s="13"/>
      <c r="C4224" s="13"/>
      <c r="D4224" s="13"/>
      <c r="E4224" s="13"/>
    </row>
    <row r="4225" spans="1:5" ht="25.35" customHeight="1" thickTop="1" thickBot="1" x14ac:dyDescent="0.3">
      <c r="A4225" s="37"/>
      <c r="B4225" s="13"/>
      <c r="C4225" s="13"/>
      <c r="D4225" s="13"/>
      <c r="E4225" s="13"/>
    </row>
    <row r="4226" spans="1:5" ht="25.35" customHeight="1" thickTop="1" thickBot="1" x14ac:dyDescent="0.3">
      <c r="A4226" s="37"/>
      <c r="B4226" s="13"/>
      <c r="C4226" s="13"/>
      <c r="D4226" s="13"/>
      <c r="E4226" s="13"/>
    </row>
    <row r="4227" spans="1:5" ht="25.35" customHeight="1" thickTop="1" thickBot="1" x14ac:dyDescent="0.3">
      <c r="A4227" s="37"/>
      <c r="B4227" s="13"/>
      <c r="C4227" s="13"/>
      <c r="D4227" s="13"/>
      <c r="E4227" s="13"/>
    </row>
    <row r="4228" spans="1:5" ht="25.35" customHeight="1" thickTop="1" thickBot="1" x14ac:dyDescent="0.3">
      <c r="A4228" s="37"/>
      <c r="B4228" s="13"/>
      <c r="C4228" s="13"/>
      <c r="D4228" s="13"/>
      <c r="E4228" s="13"/>
    </row>
    <row r="4229" spans="1:5" ht="25.35" customHeight="1" thickTop="1" thickBot="1" x14ac:dyDescent="0.3">
      <c r="A4229" s="37"/>
      <c r="B4229" s="13"/>
      <c r="C4229" s="13"/>
      <c r="D4229" s="13"/>
      <c r="E4229" s="13"/>
    </row>
    <row r="4230" spans="1:5" ht="25.35" customHeight="1" thickTop="1" thickBot="1" x14ac:dyDescent="0.3">
      <c r="A4230" s="37"/>
      <c r="B4230" s="101"/>
      <c r="C4230" s="101"/>
      <c r="D4230" s="101"/>
      <c r="E4230" s="102"/>
    </row>
    <row r="4231" spans="1:5" ht="25.35" customHeight="1" thickTop="1" thickBot="1" x14ac:dyDescent="0.3">
      <c r="A4231" s="37"/>
      <c r="B4231" s="13"/>
      <c r="C4231" s="13"/>
      <c r="D4231" s="13"/>
      <c r="E4231" s="13"/>
    </row>
    <row r="4232" spans="1:5" ht="25.35" customHeight="1" thickTop="1" thickBot="1" x14ac:dyDescent="0.3">
      <c r="A4232" s="37"/>
      <c r="B4232" s="13"/>
      <c r="C4232" s="13"/>
      <c r="D4232" s="13"/>
      <c r="E4232" s="13"/>
    </row>
    <row r="4233" spans="1:5" ht="25.35" customHeight="1" thickTop="1" thickBot="1" x14ac:dyDescent="0.3">
      <c r="A4233" s="37"/>
      <c r="B4233" s="13"/>
      <c r="C4233" s="13"/>
      <c r="D4233" s="13"/>
      <c r="E4233" s="13"/>
    </row>
    <row r="4234" spans="1:5" ht="25.35" customHeight="1" thickTop="1" thickBot="1" x14ac:dyDescent="0.3">
      <c r="A4234" s="37"/>
      <c r="B4234" s="13"/>
      <c r="C4234" s="13"/>
      <c r="D4234" s="13"/>
      <c r="E4234" s="13"/>
    </row>
    <row r="4235" spans="1:5" ht="25.35" customHeight="1" thickTop="1" thickBot="1" x14ac:dyDescent="0.3">
      <c r="A4235" s="37"/>
      <c r="B4235" s="13"/>
      <c r="C4235" s="13"/>
      <c r="D4235" s="13"/>
      <c r="E4235" s="13"/>
    </row>
    <row r="4236" spans="1:5" ht="25.35" customHeight="1" thickTop="1" thickBot="1" x14ac:dyDescent="0.3">
      <c r="A4236" s="37"/>
      <c r="B4236" s="13"/>
      <c r="C4236" s="13"/>
      <c r="D4236" s="13"/>
      <c r="E4236" s="13"/>
    </row>
    <row r="4237" spans="1:5" ht="25.35" customHeight="1" thickTop="1" thickBot="1" x14ac:dyDescent="0.3">
      <c r="A4237" s="37"/>
      <c r="B4237" s="13"/>
      <c r="C4237" s="13"/>
      <c r="D4237" s="13"/>
      <c r="E4237" s="13"/>
    </row>
    <row r="4238" spans="1:5" ht="25.35" customHeight="1" thickTop="1" thickBot="1" x14ac:dyDescent="0.3">
      <c r="A4238" s="37"/>
      <c r="B4238" s="13"/>
      <c r="C4238" s="13"/>
      <c r="D4238" s="13"/>
      <c r="E4238" s="13"/>
    </row>
    <row r="4239" spans="1:5" ht="25.35" customHeight="1" thickTop="1" thickBot="1" x14ac:dyDescent="0.3">
      <c r="A4239" s="37"/>
      <c r="B4239" s="13"/>
      <c r="C4239" s="13"/>
      <c r="D4239" s="13"/>
      <c r="E4239" s="13"/>
    </row>
    <row r="4240" spans="1:5" ht="25.35" customHeight="1" thickTop="1" thickBot="1" x14ac:dyDescent="0.3">
      <c r="A4240" s="37"/>
      <c r="B4240" s="13"/>
      <c r="C4240" s="13"/>
      <c r="D4240" s="13"/>
      <c r="E4240" s="13"/>
    </row>
    <row r="4241" spans="1:5" ht="25.35" customHeight="1" thickTop="1" thickBot="1" x14ac:dyDescent="0.3">
      <c r="A4241" s="37"/>
      <c r="B4241" s="13"/>
      <c r="C4241" s="13"/>
      <c r="D4241" s="13"/>
      <c r="E4241" s="13"/>
    </row>
    <row r="4242" spans="1:5" ht="25.35" customHeight="1" thickTop="1" thickBot="1" x14ac:dyDescent="0.3">
      <c r="A4242" s="37"/>
      <c r="B4242" s="13"/>
      <c r="C4242" s="13"/>
      <c r="D4242" s="13"/>
      <c r="E4242" s="13"/>
    </row>
    <row r="4243" spans="1:5" ht="25.35" customHeight="1" thickTop="1" thickBot="1" x14ac:dyDescent="0.3">
      <c r="A4243" s="37"/>
      <c r="B4243" s="13"/>
      <c r="C4243" s="13"/>
      <c r="D4243" s="13"/>
      <c r="E4243" s="13"/>
    </row>
    <row r="4244" spans="1:5" ht="25.35" customHeight="1" thickTop="1" thickBot="1" x14ac:dyDescent="0.3">
      <c r="A4244" s="37"/>
      <c r="B4244" s="13"/>
      <c r="C4244" s="13"/>
      <c r="D4244" s="13"/>
      <c r="E4244" s="13"/>
    </row>
    <row r="4245" spans="1:5" ht="19.5" thickTop="1" thickBot="1" x14ac:dyDescent="0.3">
      <c r="A4245" s="37"/>
      <c r="B4245" s="13"/>
      <c r="C4245" s="13"/>
      <c r="D4245" s="13"/>
      <c r="E4245" s="13"/>
    </row>
    <row r="4246" spans="1:5" ht="19.5" thickTop="1" thickBot="1" x14ac:dyDescent="0.3">
      <c r="A4246" s="37"/>
      <c r="B4246" s="13"/>
      <c r="C4246" s="13"/>
      <c r="D4246" s="13"/>
      <c r="E4246" s="13"/>
    </row>
    <row r="4247" spans="1:5" ht="19.5" thickTop="1" thickBot="1" x14ac:dyDescent="0.3">
      <c r="A4247" s="37"/>
      <c r="B4247" s="13"/>
      <c r="C4247" s="13"/>
      <c r="D4247" s="13"/>
      <c r="E4247" s="13"/>
    </row>
    <row r="4248" spans="1:5" ht="19.5" thickTop="1" thickBot="1" x14ac:dyDescent="0.3">
      <c r="A4248" s="37"/>
      <c r="B4248" s="13"/>
      <c r="C4248" s="13"/>
      <c r="D4248" s="13"/>
      <c r="E4248" s="13"/>
    </row>
    <row r="4249" spans="1:5" ht="19.5" thickTop="1" thickBot="1" x14ac:dyDescent="0.3">
      <c r="A4249" s="37"/>
      <c r="B4249" s="13"/>
      <c r="C4249" s="13"/>
      <c r="D4249" s="13"/>
      <c r="E4249" s="13"/>
    </row>
    <row r="4250" spans="1:5" ht="19.5" thickTop="1" thickBot="1" x14ac:dyDescent="0.3">
      <c r="A4250" s="37"/>
      <c r="B4250" s="13"/>
      <c r="C4250" s="13"/>
      <c r="D4250" s="13"/>
      <c r="E4250" s="13"/>
    </row>
    <row r="4251" spans="1:5" ht="19.5" thickTop="1" thickBot="1" x14ac:dyDescent="0.3">
      <c r="A4251" s="37"/>
      <c r="B4251" s="13"/>
      <c r="C4251" s="13"/>
      <c r="D4251" s="13"/>
      <c r="E4251" s="13"/>
    </row>
    <row r="4252" spans="1:5" ht="19.5" thickTop="1" thickBot="1" x14ac:dyDescent="0.3">
      <c r="A4252" s="37"/>
      <c r="B4252" s="13"/>
      <c r="C4252" s="13"/>
      <c r="D4252" s="13"/>
      <c r="E4252" s="13"/>
    </row>
    <row r="4253" spans="1:5" ht="19.5" thickTop="1" thickBot="1" x14ac:dyDescent="0.3">
      <c r="A4253" s="37"/>
      <c r="B4253" s="13"/>
      <c r="C4253" s="13"/>
      <c r="D4253" s="13"/>
      <c r="E4253" s="13"/>
    </row>
    <row r="4254" spans="1:5" ht="19.5" thickTop="1" thickBot="1" x14ac:dyDescent="0.3">
      <c r="A4254" s="37"/>
      <c r="B4254" s="13"/>
      <c r="C4254" s="13"/>
      <c r="D4254" s="13"/>
      <c r="E4254" s="13"/>
    </row>
    <row r="4255" spans="1:5" ht="19.5" thickTop="1" thickBot="1" x14ac:dyDescent="0.3">
      <c r="A4255" s="37"/>
      <c r="B4255" s="13"/>
      <c r="C4255" s="13"/>
      <c r="D4255" s="13"/>
      <c r="E4255" s="13"/>
    </row>
    <row r="4256" spans="1:5" ht="19.5" thickTop="1" thickBot="1" x14ac:dyDescent="0.3">
      <c r="A4256" s="37"/>
      <c r="B4256" s="13"/>
      <c r="C4256" s="13"/>
      <c r="D4256" s="13"/>
      <c r="E4256" s="13"/>
    </row>
    <row r="4257" spans="1:5" ht="19.5" thickTop="1" thickBot="1" x14ac:dyDescent="0.3">
      <c r="A4257" s="37"/>
      <c r="B4257" s="13"/>
      <c r="C4257" s="13"/>
      <c r="D4257" s="13"/>
      <c r="E4257" s="13"/>
    </row>
    <row r="4258" spans="1:5" ht="19.5" thickTop="1" thickBot="1" x14ac:dyDescent="0.3">
      <c r="A4258" s="37"/>
      <c r="B4258" s="13"/>
      <c r="C4258" s="13"/>
      <c r="D4258" s="13"/>
      <c r="E4258" s="13"/>
    </row>
    <row r="4259" spans="1:5" ht="19.5" thickTop="1" thickBot="1" x14ac:dyDescent="0.3">
      <c r="A4259" s="37"/>
      <c r="B4259" s="13"/>
      <c r="C4259" s="13"/>
      <c r="D4259" s="13"/>
      <c r="E4259" s="13"/>
    </row>
    <row r="4260" spans="1:5" ht="19.5" thickTop="1" thickBot="1" x14ac:dyDescent="0.3">
      <c r="A4260" s="37"/>
      <c r="B4260" s="13"/>
      <c r="C4260" s="13"/>
      <c r="D4260" s="13"/>
      <c r="E4260" s="13"/>
    </row>
    <row r="4261" spans="1:5" ht="19.5" thickTop="1" thickBot="1" x14ac:dyDescent="0.3">
      <c r="A4261" s="37"/>
      <c r="B4261" s="13"/>
      <c r="C4261" s="13"/>
      <c r="D4261" s="13"/>
      <c r="E4261" s="13"/>
    </row>
    <row r="4262" spans="1:5" ht="19.5" thickTop="1" thickBot="1" x14ac:dyDescent="0.3">
      <c r="A4262" s="37"/>
      <c r="B4262" s="13"/>
      <c r="C4262" s="13"/>
      <c r="D4262" s="13"/>
      <c r="E4262" s="13"/>
    </row>
    <row r="4263" spans="1:5" ht="19.5" thickTop="1" thickBot="1" x14ac:dyDescent="0.3">
      <c r="A4263" s="37"/>
      <c r="B4263" s="13"/>
      <c r="C4263" s="13"/>
      <c r="D4263" s="13"/>
      <c r="E4263" s="13"/>
    </row>
    <row r="4264" spans="1:5" ht="19.5" thickTop="1" thickBot="1" x14ac:dyDescent="0.3">
      <c r="A4264" s="37"/>
      <c r="B4264" s="13"/>
      <c r="C4264" s="13"/>
      <c r="D4264" s="13"/>
      <c r="E4264" s="13"/>
    </row>
    <row r="4265" spans="1:5" ht="19.5" thickTop="1" thickBot="1" x14ac:dyDescent="0.3">
      <c r="A4265" s="37"/>
      <c r="B4265" s="13"/>
      <c r="C4265" s="13"/>
      <c r="D4265" s="13"/>
      <c r="E4265" s="13"/>
    </row>
    <row r="4266" spans="1:5" ht="19.5" thickTop="1" thickBot="1" x14ac:dyDescent="0.3">
      <c r="A4266" s="37"/>
      <c r="B4266" s="13"/>
      <c r="C4266" s="13"/>
      <c r="D4266" s="13"/>
      <c r="E4266" s="13"/>
    </row>
    <row r="4267" spans="1:5" ht="19.5" thickTop="1" thickBot="1" x14ac:dyDescent="0.3">
      <c r="A4267" s="37"/>
      <c r="B4267" s="13"/>
      <c r="C4267" s="13"/>
      <c r="D4267" s="13"/>
      <c r="E4267" s="13"/>
    </row>
    <row r="4268" spans="1:5" ht="19.5" thickTop="1" thickBot="1" x14ac:dyDescent="0.3">
      <c r="A4268" s="37"/>
      <c r="B4268" s="13"/>
      <c r="C4268" s="13"/>
      <c r="D4268" s="13"/>
      <c r="E4268" s="13"/>
    </row>
    <row r="4269" spans="1:5" ht="19.5" thickTop="1" thickBot="1" x14ac:dyDescent="0.3">
      <c r="A4269" s="37"/>
      <c r="B4269" s="13"/>
      <c r="C4269" s="13"/>
      <c r="D4269" s="13"/>
      <c r="E4269" s="13"/>
    </row>
    <row r="4270" spans="1:5" ht="19.5" thickTop="1" thickBot="1" x14ac:dyDescent="0.3">
      <c r="A4270" s="37"/>
      <c r="B4270" s="13"/>
      <c r="C4270" s="13"/>
      <c r="D4270" s="13"/>
      <c r="E4270" s="13"/>
    </row>
    <row r="4271" spans="1:5" ht="19.5" thickTop="1" thickBot="1" x14ac:dyDescent="0.3">
      <c r="A4271" s="37"/>
      <c r="B4271" s="13"/>
      <c r="C4271" s="13"/>
      <c r="D4271" s="13"/>
      <c r="E4271" s="13"/>
    </row>
    <row r="4272" spans="1:5" ht="19.5" thickTop="1" thickBot="1" x14ac:dyDescent="0.3">
      <c r="A4272" s="37"/>
      <c r="B4272" s="13"/>
      <c r="C4272" s="13"/>
      <c r="D4272" s="13"/>
      <c r="E4272" s="13"/>
    </row>
    <row r="4273" spans="1:5" ht="19.5" thickTop="1" thickBot="1" x14ac:dyDescent="0.3">
      <c r="A4273" s="37"/>
      <c r="B4273" s="13"/>
      <c r="C4273" s="13"/>
      <c r="D4273" s="13"/>
      <c r="E4273" s="13"/>
    </row>
    <row r="4274" spans="1:5" ht="19.5" thickTop="1" thickBot="1" x14ac:dyDescent="0.3">
      <c r="A4274" s="37"/>
      <c r="B4274" s="13"/>
      <c r="C4274" s="13"/>
      <c r="D4274" s="13"/>
      <c r="E4274" s="13"/>
    </row>
    <row r="4275" spans="1:5" ht="19.5" thickTop="1" thickBot="1" x14ac:dyDescent="0.3">
      <c r="A4275" s="37"/>
      <c r="B4275" s="13"/>
      <c r="C4275" s="13"/>
      <c r="D4275" s="13"/>
      <c r="E4275" s="13"/>
    </row>
    <row r="4276" spans="1:5" ht="19.5" thickTop="1" thickBot="1" x14ac:dyDescent="0.3">
      <c r="A4276" s="37"/>
      <c r="B4276" s="13"/>
      <c r="C4276" s="13"/>
      <c r="D4276" s="13"/>
      <c r="E4276" s="13"/>
    </row>
    <row r="4277" spans="1:5" ht="19.5" thickTop="1" thickBot="1" x14ac:dyDescent="0.3">
      <c r="A4277" s="37"/>
      <c r="B4277" s="13"/>
      <c r="C4277" s="13"/>
      <c r="D4277" s="13"/>
      <c r="E4277" s="13"/>
    </row>
    <row r="4278" spans="1:5" ht="19.5" thickTop="1" thickBot="1" x14ac:dyDescent="0.3">
      <c r="A4278" s="37"/>
      <c r="B4278" s="13"/>
      <c r="C4278" s="13"/>
      <c r="D4278" s="13"/>
      <c r="E4278" s="13"/>
    </row>
    <row r="4279" spans="1:5" ht="19.5" thickTop="1" thickBot="1" x14ac:dyDescent="0.3">
      <c r="A4279" s="37"/>
      <c r="B4279" s="13"/>
      <c r="C4279" s="13"/>
      <c r="D4279" s="13"/>
      <c r="E4279" s="13"/>
    </row>
    <row r="4280" spans="1:5" ht="19.5" thickTop="1" thickBot="1" x14ac:dyDescent="0.3">
      <c r="A4280" s="37"/>
      <c r="B4280" s="13"/>
      <c r="C4280" s="13"/>
      <c r="D4280" s="13"/>
      <c r="E4280" s="13"/>
    </row>
    <row r="4281" spans="1:5" ht="19.5" thickTop="1" thickBot="1" x14ac:dyDescent="0.3">
      <c r="A4281" s="37"/>
      <c r="B4281" s="13"/>
      <c r="C4281" s="13"/>
      <c r="D4281" s="13"/>
      <c r="E4281" s="13"/>
    </row>
    <row r="4282" spans="1:5" ht="19.5" thickTop="1" thickBot="1" x14ac:dyDescent="0.3">
      <c r="A4282" s="37"/>
      <c r="B4282" s="13"/>
      <c r="C4282" s="13"/>
      <c r="D4282" s="13"/>
      <c r="E4282" s="13"/>
    </row>
    <row r="4283" spans="1:5" ht="19.5" thickTop="1" thickBot="1" x14ac:dyDescent="0.3">
      <c r="A4283" s="37"/>
      <c r="B4283" s="13"/>
      <c r="C4283" s="13"/>
      <c r="D4283" s="13"/>
      <c r="E4283" s="13"/>
    </row>
    <row r="4284" spans="1:5" ht="19.5" thickTop="1" thickBot="1" x14ac:dyDescent="0.3">
      <c r="A4284" s="37"/>
      <c r="B4284" s="13"/>
      <c r="C4284" s="13"/>
      <c r="D4284" s="13"/>
      <c r="E4284" s="13"/>
    </row>
    <row r="4285" spans="1:5" ht="19.5" thickTop="1" thickBot="1" x14ac:dyDescent="0.3">
      <c r="A4285" s="37"/>
      <c r="B4285" s="13"/>
      <c r="C4285" s="13"/>
      <c r="D4285" s="13"/>
      <c r="E4285" s="13"/>
    </row>
    <row r="4286" spans="1:5" ht="19.5" thickTop="1" thickBot="1" x14ac:dyDescent="0.3">
      <c r="A4286" s="37"/>
      <c r="B4286" s="13"/>
      <c r="C4286" s="13"/>
      <c r="D4286" s="13"/>
      <c r="E4286" s="13"/>
    </row>
    <row r="4287" spans="1:5" ht="19.5" thickTop="1" thickBot="1" x14ac:dyDescent="0.3">
      <c r="A4287" s="37"/>
      <c r="B4287" s="13"/>
      <c r="C4287" s="13"/>
      <c r="D4287" s="13"/>
      <c r="E4287" s="13"/>
    </row>
    <row r="4288" spans="1:5" ht="19.5" thickTop="1" thickBot="1" x14ac:dyDescent="0.3">
      <c r="A4288" s="37"/>
      <c r="B4288" s="13"/>
      <c r="C4288" s="13"/>
      <c r="D4288" s="13"/>
      <c r="E4288" s="13"/>
    </row>
    <row r="4289" spans="1:5" ht="19.5" thickTop="1" thickBot="1" x14ac:dyDescent="0.3">
      <c r="A4289" s="37"/>
      <c r="B4289" s="13"/>
      <c r="C4289" s="13"/>
      <c r="D4289" s="13"/>
      <c r="E4289" s="13"/>
    </row>
    <row r="4290" spans="1:5" ht="19.5" thickTop="1" thickBot="1" x14ac:dyDescent="0.3">
      <c r="A4290" s="37"/>
      <c r="B4290" s="13"/>
      <c r="C4290" s="13"/>
      <c r="D4290" s="13"/>
      <c r="E4290" s="13"/>
    </row>
    <row r="4291" spans="1:5" ht="19.5" thickTop="1" thickBot="1" x14ac:dyDescent="0.3">
      <c r="A4291" s="37"/>
      <c r="B4291" s="13"/>
      <c r="C4291" s="13"/>
      <c r="D4291" s="13"/>
      <c r="E4291" s="13"/>
    </row>
    <row r="4292" spans="1:5" ht="19.5" thickTop="1" thickBot="1" x14ac:dyDescent="0.3">
      <c r="A4292" s="37"/>
      <c r="B4292" s="13"/>
      <c r="C4292" s="13"/>
      <c r="D4292" s="13"/>
      <c r="E4292" s="13"/>
    </row>
    <row r="4293" spans="1:5" ht="19.5" thickTop="1" thickBot="1" x14ac:dyDescent="0.3">
      <c r="A4293" s="37"/>
      <c r="B4293" s="13"/>
      <c r="C4293" s="13"/>
      <c r="D4293" s="13"/>
      <c r="E4293" s="13"/>
    </row>
    <row r="4294" spans="1:5" ht="19.5" thickTop="1" thickBot="1" x14ac:dyDescent="0.3">
      <c r="A4294" s="37"/>
      <c r="B4294" s="13"/>
      <c r="C4294" s="13"/>
      <c r="D4294" s="13"/>
      <c r="E4294" s="13"/>
    </row>
    <row r="4295" spans="1:5" ht="19.5" thickTop="1" thickBot="1" x14ac:dyDescent="0.3">
      <c r="A4295" s="37"/>
      <c r="B4295" s="13"/>
      <c r="C4295" s="13"/>
      <c r="D4295" s="13"/>
      <c r="E4295" s="13"/>
    </row>
    <row r="4296" spans="1:5" ht="19.5" thickTop="1" thickBot="1" x14ac:dyDescent="0.3">
      <c r="A4296" s="37"/>
      <c r="B4296" s="13"/>
      <c r="C4296" s="13"/>
      <c r="D4296" s="13"/>
      <c r="E4296" s="13"/>
    </row>
    <row r="4297" spans="1:5" ht="19.5" thickTop="1" thickBot="1" x14ac:dyDescent="0.3">
      <c r="A4297" s="37"/>
      <c r="B4297" s="13"/>
      <c r="C4297" s="13"/>
      <c r="D4297" s="13"/>
      <c r="E4297" s="13"/>
    </row>
    <row r="4298" spans="1:5" ht="19.5" thickTop="1" thickBot="1" x14ac:dyDescent="0.3">
      <c r="A4298" s="37"/>
      <c r="B4298" s="13"/>
      <c r="C4298" s="13"/>
      <c r="D4298" s="13"/>
      <c r="E4298" s="13"/>
    </row>
    <row r="4299" spans="1:5" ht="19.5" thickTop="1" thickBot="1" x14ac:dyDescent="0.3">
      <c r="A4299" s="37"/>
      <c r="B4299" s="13"/>
      <c r="C4299" s="13"/>
      <c r="D4299" s="13"/>
      <c r="E4299" s="13"/>
    </row>
    <row r="4300" spans="1:5" ht="19.5" thickTop="1" thickBot="1" x14ac:dyDescent="0.3">
      <c r="A4300" s="37"/>
      <c r="B4300" s="13"/>
      <c r="C4300" s="13"/>
      <c r="D4300" s="13"/>
      <c r="E4300" s="13"/>
    </row>
    <row r="4301" spans="1:5" ht="19.5" thickTop="1" thickBot="1" x14ac:dyDescent="0.3">
      <c r="A4301" s="37"/>
      <c r="B4301" s="13"/>
      <c r="C4301" s="13"/>
      <c r="D4301" s="13"/>
      <c r="E4301" s="13"/>
    </row>
    <row r="4302" spans="1:5" ht="19.5" thickTop="1" thickBot="1" x14ac:dyDescent="0.3">
      <c r="A4302" s="37"/>
      <c r="B4302" s="13"/>
      <c r="C4302" s="13"/>
      <c r="D4302" s="13"/>
      <c r="E4302" s="13"/>
    </row>
    <row r="4303" spans="1:5" ht="19.5" thickTop="1" thickBot="1" x14ac:dyDescent="0.3">
      <c r="A4303" s="37"/>
      <c r="B4303" s="13"/>
      <c r="C4303" s="13"/>
      <c r="D4303" s="13"/>
      <c r="E4303" s="13"/>
    </row>
    <row r="4304" spans="1:5" ht="19.5" thickTop="1" thickBot="1" x14ac:dyDescent="0.3">
      <c r="A4304" s="37"/>
      <c r="B4304" s="13"/>
      <c r="C4304" s="13"/>
      <c r="D4304" s="13"/>
      <c r="E4304" s="13"/>
    </row>
    <row r="4305" spans="1:5" ht="19.5" thickTop="1" thickBot="1" x14ac:dyDescent="0.3">
      <c r="A4305" s="37"/>
      <c r="B4305" s="13"/>
      <c r="C4305" s="13"/>
      <c r="D4305" s="13"/>
      <c r="E4305" s="13"/>
    </row>
    <row r="4306" spans="1:5" ht="19.5" thickTop="1" thickBot="1" x14ac:dyDescent="0.3">
      <c r="A4306" s="37"/>
      <c r="B4306" s="13"/>
      <c r="C4306" s="13"/>
      <c r="D4306" s="13"/>
      <c r="E4306" s="13"/>
    </row>
    <row r="4307" spans="1:5" ht="19.5" thickTop="1" thickBot="1" x14ac:dyDescent="0.3">
      <c r="A4307" s="37"/>
      <c r="B4307" s="13"/>
      <c r="C4307" s="13"/>
      <c r="D4307" s="13"/>
      <c r="E4307" s="13"/>
    </row>
    <row r="4308" spans="1:5" ht="19.5" thickTop="1" thickBot="1" x14ac:dyDescent="0.3">
      <c r="A4308" s="37"/>
      <c r="B4308" s="13"/>
      <c r="C4308" s="13"/>
      <c r="D4308" s="13"/>
      <c r="E4308" s="13"/>
    </row>
    <row r="4309" spans="1:5" ht="19.5" thickTop="1" thickBot="1" x14ac:dyDescent="0.3">
      <c r="A4309" s="37"/>
      <c r="B4309" s="13"/>
      <c r="C4309" s="13"/>
      <c r="D4309" s="13"/>
      <c r="E4309" s="13"/>
    </row>
    <row r="4310" spans="1:5" ht="19.5" thickTop="1" thickBot="1" x14ac:dyDescent="0.3">
      <c r="A4310" s="37"/>
      <c r="B4310" s="13"/>
      <c r="C4310" s="13"/>
      <c r="D4310" s="13"/>
      <c r="E4310" s="13"/>
    </row>
    <row r="4311" spans="1:5" ht="19.5" thickTop="1" thickBot="1" x14ac:dyDescent="0.3">
      <c r="A4311" s="37"/>
      <c r="B4311" s="13"/>
      <c r="C4311" s="13"/>
      <c r="D4311" s="13"/>
      <c r="E4311" s="13"/>
    </row>
    <row r="4312" spans="1:5" ht="19.5" thickTop="1" thickBot="1" x14ac:dyDescent="0.3">
      <c r="A4312" s="37"/>
      <c r="B4312" s="13"/>
      <c r="C4312" s="13"/>
      <c r="D4312" s="13"/>
      <c r="E4312" s="13"/>
    </row>
    <row r="4313" spans="1:5" ht="19.5" thickTop="1" thickBot="1" x14ac:dyDescent="0.3">
      <c r="A4313" s="37"/>
      <c r="B4313" s="13"/>
      <c r="C4313" s="13"/>
      <c r="D4313" s="13"/>
      <c r="E4313" s="13"/>
    </row>
    <row r="4314" spans="1:5" ht="19.5" thickTop="1" thickBot="1" x14ac:dyDescent="0.3">
      <c r="A4314" s="37"/>
      <c r="B4314" s="13"/>
      <c r="C4314" s="13"/>
      <c r="D4314" s="13"/>
      <c r="E4314" s="13"/>
    </row>
    <row r="4315" spans="1:5" ht="19.5" thickTop="1" thickBot="1" x14ac:dyDescent="0.3">
      <c r="A4315" s="37"/>
      <c r="B4315" s="101"/>
      <c r="C4315" s="101"/>
      <c r="D4315" s="101"/>
      <c r="E4315" s="102"/>
    </row>
    <row r="4316" spans="1:5" ht="19.5" thickTop="1" thickBot="1" x14ac:dyDescent="0.3">
      <c r="A4316" s="37"/>
      <c r="B4316" s="13"/>
      <c r="C4316" s="13"/>
      <c r="D4316" s="13"/>
      <c r="E4316" s="13"/>
    </row>
    <row r="4317" spans="1:5" ht="19.5" thickTop="1" thickBot="1" x14ac:dyDescent="0.3">
      <c r="A4317" s="37"/>
      <c r="B4317" s="13"/>
      <c r="C4317" s="13"/>
      <c r="D4317" s="13"/>
      <c r="E4317" s="13"/>
    </row>
    <row r="4318" spans="1:5" ht="19.5" thickTop="1" thickBot="1" x14ac:dyDescent="0.3">
      <c r="A4318" s="37"/>
      <c r="B4318" s="13"/>
      <c r="C4318" s="13"/>
      <c r="D4318" s="13"/>
      <c r="E4318" s="13"/>
    </row>
    <row r="4319" spans="1:5" ht="19.5" thickTop="1" thickBot="1" x14ac:dyDescent="0.3">
      <c r="A4319" s="37"/>
      <c r="B4319" s="13"/>
      <c r="C4319" s="13"/>
      <c r="D4319" s="13"/>
      <c r="E4319" s="13"/>
    </row>
    <row r="4320" spans="1:5" ht="19.5" thickTop="1" thickBot="1" x14ac:dyDescent="0.3">
      <c r="A4320" s="37"/>
      <c r="B4320" s="13"/>
      <c r="C4320" s="13"/>
      <c r="D4320" s="13"/>
      <c r="E4320" s="13"/>
    </row>
    <row r="4321" spans="1:5" ht="19.5" thickTop="1" thickBot="1" x14ac:dyDescent="0.3">
      <c r="A4321" s="37"/>
      <c r="B4321" s="13"/>
      <c r="C4321" s="13"/>
      <c r="D4321" s="13"/>
      <c r="E4321" s="13"/>
    </row>
    <row r="4322" spans="1:5" ht="19.5" thickTop="1" thickBot="1" x14ac:dyDescent="0.3">
      <c r="A4322" s="37"/>
      <c r="B4322" s="13"/>
      <c r="C4322" s="13"/>
      <c r="D4322" s="13"/>
      <c r="E4322" s="13"/>
    </row>
    <row r="4323" spans="1:5" ht="19.5" thickTop="1" thickBot="1" x14ac:dyDescent="0.3">
      <c r="A4323" s="37"/>
      <c r="B4323" s="13"/>
      <c r="C4323" s="13"/>
      <c r="D4323" s="13"/>
      <c r="E4323" s="13"/>
    </row>
    <row r="4324" spans="1:5" ht="19.5" thickTop="1" thickBot="1" x14ac:dyDescent="0.3">
      <c r="A4324" s="37"/>
      <c r="B4324" s="13"/>
      <c r="C4324" s="13"/>
      <c r="D4324" s="13"/>
      <c r="E4324" s="13"/>
    </row>
    <row r="4325" spans="1:5" ht="19.5" thickTop="1" thickBot="1" x14ac:dyDescent="0.3">
      <c r="A4325" s="37"/>
      <c r="B4325" s="13"/>
      <c r="C4325" s="13"/>
      <c r="D4325" s="13"/>
      <c r="E4325" s="13"/>
    </row>
    <row r="4326" spans="1:5" ht="19.5" thickTop="1" thickBot="1" x14ac:dyDescent="0.3">
      <c r="A4326" s="37"/>
      <c r="B4326" s="13"/>
      <c r="C4326" s="13"/>
      <c r="D4326" s="13"/>
      <c r="E4326" s="13"/>
    </row>
    <row r="4327" spans="1:5" ht="19.5" thickTop="1" thickBot="1" x14ac:dyDescent="0.3">
      <c r="A4327" s="37"/>
      <c r="B4327" s="13"/>
      <c r="C4327" s="13"/>
      <c r="D4327" s="13"/>
      <c r="E4327" s="13"/>
    </row>
    <row r="4328" spans="1:5" ht="19.5" thickTop="1" thickBot="1" x14ac:dyDescent="0.3">
      <c r="A4328" s="37"/>
      <c r="B4328" s="13"/>
      <c r="C4328" s="13"/>
      <c r="D4328" s="13"/>
      <c r="E4328" s="13"/>
    </row>
    <row r="4329" spans="1:5" ht="19.5" thickTop="1" thickBot="1" x14ac:dyDescent="0.3">
      <c r="A4329" s="37"/>
      <c r="B4329" s="13"/>
      <c r="C4329" s="13"/>
      <c r="D4329" s="13"/>
      <c r="E4329" s="13"/>
    </row>
    <row r="4330" spans="1:5" ht="19.5" thickTop="1" thickBot="1" x14ac:dyDescent="0.3">
      <c r="A4330" s="37"/>
      <c r="B4330" s="13"/>
      <c r="C4330" s="13"/>
      <c r="D4330" s="13"/>
      <c r="E4330" s="13"/>
    </row>
    <row r="4331" spans="1:5" ht="19.5" thickTop="1" thickBot="1" x14ac:dyDescent="0.3">
      <c r="A4331" s="37"/>
      <c r="B4331" s="13"/>
      <c r="C4331" s="13"/>
      <c r="D4331" s="13"/>
      <c r="E4331" s="13"/>
    </row>
    <row r="4332" spans="1:5" ht="19.5" thickTop="1" thickBot="1" x14ac:dyDescent="0.3">
      <c r="A4332" s="37"/>
      <c r="B4332" s="13"/>
      <c r="C4332" s="13"/>
      <c r="D4332" s="13"/>
      <c r="E4332" s="13"/>
    </row>
    <row r="4333" spans="1:5" ht="19.5" thickTop="1" thickBot="1" x14ac:dyDescent="0.3">
      <c r="A4333" s="37"/>
      <c r="B4333" s="13"/>
      <c r="C4333" s="13"/>
      <c r="D4333" s="13"/>
      <c r="E4333" s="13"/>
    </row>
    <row r="4334" spans="1:5" ht="19.5" thickTop="1" thickBot="1" x14ac:dyDescent="0.3">
      <c r="A4334" s="37"/>
      <c r="B4334" s="13"/>
      <c r="C4334" s="13"/>
      <c r="D4334" s="13"/>
      <c r="E4334" s="13"/>
    </row>
    <row r="4335" spans="1:5" ht="19.5" thickTop="1" thickBot="1" x14ac:dyDescent="0.3">
      <c r="A4335" s="37"/>
      <c r="B4335" s="13"/>
      <c r="C4335" s="13"/>
      <c r="D4335" s="13"/>
      <c r="E4335" s="13"/>
    </row>
    <row r="4336" spans="1:5" ht="19.5" thickTop="1" thickBot="1" x14ac:dyDescent="0.3">
      <c r="A4336" s="37"/>
      <c r="B4336" s="13"/>
      <c r="C4336" s="13"/>
      <c r="D4336" s="13"/>
      <c r="E4336" s="13"/>
    </row>
    <row r="4337" spans="1:5" ht="19.5" thickTop="1" thickBot="1" x14ac:dyDescent="0.3">
      <c r="A4337" s="37"/>
      <c r="B4337" s="13"/>
      <c r="C4337" s="13"/>
      <c r="D4337" s="13"/>
      <c r="E4337" s="13"/>
    </row>
    <row r="4338" spans="1:5" ht="19.5" thickTop="1" thickBot="1" x14ac:dyDescent="0.3">
      <c r="A4338" s="37"/>
      <c r="B4338" s="13"/>
      <c r="C4338" s="13"/>
      <c r="D4338" s="13"/>
      <c r="E4338" s="13"/>
    </row>
    <row r="4339" spans="1:5" ht="19.5" thickTop="1" thickBot="1" x14ac:dyDescent="0.3">
      <c r="A4339" s="37"/>
      <c r="B4339" s="13"/>
      <c r="C4339" s="13"/>
      <c r="D4339" s="13"/>
      <c r="E4339" s="13"/>
    </row>
    <row r="4340" spans="1:5" ht="19.5" thickTop="1" thickBot="1" x14ac:dyDescent="0.3">
      <c r="A4340" s="37"/>
      <c r="B4340" s="13"/>
      <c r="C4340" s="13"/>
      <c r="D4340" s="13"/>
      <c r="E4340" s="13"/>
    </row>
    <row r="4341" spans="1:5" ht="19.5" thickTop="1" thickBot="1" x14ac:dyDescent="0.3">
      <c r="A4341" s="37"/>
      <c r="B4341" s="13"/>
      <c r="C4341" s="13"/>
      <c r="D4341" s="13"/>
      <c r="E4341" s="13"/>
    </row>
    <row r="4342" spans="1:5" ht="19.5" thickTop="1" thickBot="1" x14ac:dyDescent="0.3">
      <c r="A4342" s="37"/>
      <c r="B4342" s="13"/>
      <c r="C4342" s="13"/>
      <c r="D4342" s="13"/>
      <c r="E4342" s="13"/>
    </row>
    <row r="4343" spans="1:5" ht="19.5" thickTop="1" thickBot="1" x14ac:dyDescent="0.3">
      <c r="A4343" s="37"/>
      <c r="B4343" s="13"/>
      <c r="C4343" s="13"/>
      <c r="D4343" s="13"/>
      <c r="E4343" s="13"/>
    </row>
    <row r="4344" spans="1:5" ht="19.5" thickTop="1" thickBot="1" x14ac:dyDescent="0.3">
      <c r="A4344" s="37"/>
      <c r="B4344" s="13"/>
      <c r="C4344" s="13"/>
      <c r="D4344" s="13"/>
      <c r="E4344" s="13"/>
    </row>
    <row r="4345" spans="1:5" ht="19.5" thickTop="1" thickBot="1" x14ac:dyDescent="0.3">
      <c r="A4345" s="37"/>
      <c r="B4345" s="13"/>
      <c r="C4345" s="13"/>
      <c r="D4345" s="13"/>
      <c r="E4345" s="13"/>
    </row>
    <row r="4346" spans="1:5" ht="19.5" thickTop="1" thickBot="1" x14ac:dyDescent="0.3">
      <c r="A4346" s="37"/>
      <c r="B4346" s="13"/>
      <c r="C4346" s="13"/>
      <c r="D4346" s="13"/>
      <c r="E4346" s="13"/>
    </row>
    <row r="4347" spans="1:5" ht="19.5" thickTop="1" thickBot="1" x14ac:dyDescent="0.3">
      <c r="A4347" s="37"/>
      <c r="B4347" s="13"/>
      <c r="C4347" s="13"/>
      <c r="D4347" s="13"/>
      <c r="E4347" s="13"/>
    </row>
    <row r="4348" spans="1:5" ht="19.5" thickTop="1" thickBot="1" x14ac:dyDescent="0.3">
      <c r="A4348" s="37"/>
      <c r="B4348" s="13"/>
      <c r="C4348" s="13"/>
      <c r="D4348" s="13"/>
      <c r="E4348" s="13"/>
    </row>
    <row r="4349" spans="1:5" ht="19.5" thickTop="1" thickBot="1" x14ac:dyDescent="0.3">
      <c r="A4349" s="37"/>
      <c r="B4349" s="13"/>
      <c r="C4349" s="13"/>
      <c r="D4349" s="13"/>
      <c r="E4349" s="13"/>
    </row>
    <row r="4350" spans="1:5" ht="19.5" thickTop="1" thickBot="1" x14ac:dyDescent="0.3">
      <c r="A4350" s="37"/>
      <c r="B4350" s="13"/>
      <c r="C4350" s="13"/>
      <c r="D4350" s="13"/>
      <c r="E4350" s="13"/>
    </row>
    <row r="4351" spans="1:5" ht="19.5" thickTop="1" thickBot="1" x14ac:dyDescent="0.3">
      <c r="A4351" s="37"/>
      <c r="B4351" s="13"/>
      <c r="C4351" s="13"/>
      <c r="D4351" s="13"/>
      <c r="E4351" s="13"/>
    </row>
    <row r="4352" spans="1:5" ht="19.5" thickTop="1" thickBot="1" x14ac:dyDescent="0.3">
      <c r="A4352" s="37"/>
      <c r="B4352" s="13"/>
      <c r="C4352" s="13"/>
      <c r="D4352" s="13"/>
      <c r="E4352" s="13"/>
    </row>
    <row r="4353" spans="1:5" ht="19.5" thickTop="1" thickBot="1" x14ac:dyDescent="0.3">
      <c r="A4353" s="37"/>
      <c r="B4353" s="13"/>
      <c r="C4353" s="13"/>
      <c r="D4353" s="13"/>
      <c r="E4353" s="13"/>
    </row>
    <row r="4354" spans="1:5" ht="19.5" thickTop="1" thickBot="1" x14ac:dyDescent="0.3">
      <c r="A4354" s="37"/>
      <c r="B4354" s="13"/>
      <c r="C4354" s="13"/>
      <c r="D4354" s="13"/>
      <c r="E4354" s="13"/>
    </row>
    <row r="4355" spans="1:5" ht="19.5" thickTop="1" thickBot="1" x14ac:dyDescent="0.3">
      <c r="A4355" s="37"/>
      <c r="B4355" s="13"/>
      <c r="C4355" s="13"/>
      <c r="D4355" s="13"/>
      <c r="E4355" s="13"/>
    </row>
    <row r="4356" spans="1:5" ht="19.5" thickTop="1" thickBot="1" x14ac:dyDescent="0.3">
      <c r="A4356" s="37"/>
      <c r="B4356" s="13"/>
      <c r="C4356" s="13"/>
      <c r="D4356" s="13"/>
      <c r="E4356" s="13"/>
    </row>
    <row r="4357" spans="1:5" ht="19.5" thickTop="1" thickBot="1" x14ac:dyDescent="0.3">
      <c r="A4357" s="37"/>
      <c r="B4357" s="13"/>
      <c r="C4357" s="13"/>
      <c r="D4357" s="13"/>
      <c r="E4357" s="13"/>
    </row>
    <row r="4358" spans="1:5" ht="19.5" thickTop="1" thickBot="1" x14ac:dyDescent="0.3">
      <c r="A4358" s="37"/>
      <c r="B4358" s="13"/>
      <c r="C4358" s="13"/>
      <c r="D4358" s="13"/>
      <c r="E4358" s="13"/>
    </row>
    <row r="4359" spans="1:5" ht="19.5" thickTop="1" thickBot="1" x14ac:dyDescent="0.3">
      <c r="A4359" s="37"/>
      <c r="B4359" s="13"/>
      <c r="C4359" s="13"/>
      <c r="D4359" s="13"/>
      <c r="E4359" s="13"/>
    </row>
    <row r="4360" spans="1:5" ht="19.5" thickTop="1" thickBot="1" x14ac:dyDescent="0.3">
      <c r="A4360" s="37"/>
      <c r="B4360" s="13"/>
      <c r="C4360" s="13"/>
      <c r="D4360" s="13"/>
      <c r="E4360" s="13"/>
    </row>
    <row r="4361" spans="1:5" ht="19.5" thickTop="1" thickBot="1" x14ac:dyDescent="0.3">
      <c r="A4361" s="37"/>
      <c r="B4361" s="13"/>
      <c r="C4361" s="13"/>
      <c r="D4361" s="13"/>
      <c r="E4361" s="13"/>
    </row>
    <row r="4362" spans="1:5" ht="19.5" thickTop="1" thickBot="1" x14ac:dyDescent="0.3">
      <c r="A4362" s="37"/>
      <c r="B4362" s="13"/>
      <c r="C4362" s="13"/>
      <c r="D4362" s="13"/>
      <c r="E4362" s="13"/>
    </row>
    <row r="4363" spans="1:5" ht="19.5" thickTop="1" thickBot="1" x14ac:dyDescent="0.3">
      <c r="A4363" s="37"/>
      <c r="B4363" s="13"/>
      <c r="C4363" s="13"/>
      <c r="D4363" s="13"/>
      <c r="E4363" s="13"/>
    </row>
    <row r="4364" spans="1:5" ht="19.5" thickTop="1" thickBot="1" x14ac:dyDescent="0.3">
      <c r="A4364" s="37"/>
      <c r="B4364" s="13"/>
      <c r="C4364" s="13"/>
      <c r="D4364" s="13"/>
      <c r="E4364" s="13"/>
    </row>
    <row r="4365" spans="1:5" ht="19.5" thickTop="1" thickBot="1" x14ac:dyDescent="0.3">
      <c r="A4365" s="37"/>
      <c r="B4365" s="13"/>
      <c r="C4365" s="13"/>
      <c r="D4365" s="13"/>
      <c r="E4365" s="13"/>
    </row>
    <row r="4366" spans="1:5" ht="19.5" thickTop="1" thickBot="1" x14ac:dyDescent="0.3">
      <c r="A4366" s="37"/>
      <c r="B4366" s="13"/>
      <c r="C4366" s="13"/>
      <c r="D4366" s="13"/>
      <c r="E4366" s="13"/>
    </row>
    <row r="4367" spans="1:5" ht="19.5" thickTop="1" thickBot="1" x14ac:dyDescent="0.3">
      <c r="A4367" s="37"/>
      <c r="B4367" s="13"/>
      <c r="C4367" s="13"/>
      <c r="D4367" s="13"/>
      <c r="E4367" s="13"/>
    </row>
    <row r="4368" spans="1:5" ht="19.5" thickTop="1" thickBot="1" x14ac:dyDescent="0.3">
      <c r="A4368" s="37"/>
      <c r="B4368" s="13"/>
      <c r="C4368" s="13"/>
      <c r="D4368" s="13"/>
      <c r="E4368" s="13"/>
    </row>
    <row r="4369" spans="1:5" ht="19.5" thickTop="1" thickBot="1" x14ac:dyDescent="0.3">
      <c r="A4369" s="37"/>
      <c r="B4369" s="13"/>
      <c r="C4369" s="13"/>
      <c r="D4369" s="13"/>
      <c r="E4369" s="13"/>
    </row>
    <row r="4370" spans="1:5" ht="19.5" thickTop="1" thickBot="1" x14ac:dyDescent="0.3">
      <c r="A4370" s="37"/>
      <c r="B4370" s="13"/>
      <c r="C4370" s="13"/>
      <c r="D4370" s="13"/>
      <c r="E4370" s="13"/>
    </row>
    <row r="4371" spans="1:5" ht="19.5" thickTop="1" thickBot="1" x14ac:dyDescent="0.3">
      <c r="A4371" s="37"/>
      <c r="B4371" s="13"/>
      <c r="C4371" s="13"/>
      <c r="D4371" s="13"/>
      <c r="E4371" s="13"/>
    </row>
    <row r="4372" spans="1:5" ht="19.5" thickTop="1" thickBot="1" x14ac:dyDescent="0.3">
      <c r="A4372" s="37"/>
      <c r="B4372" s="13"/>
      <c r="C4372" s="13"/>
      <c r="D4372" s="13"/>
      <c r="E4372" s="13"/>
    </row>
    <row r="4373" spans="1:5" ht="19.5" thickTop="1" thickBot="1" x14ac:dyDescent="0.3">
      <c r="A4373" s="37"/>
      <c r="B4373" s="13"/>
      <c r="C4373" s="13"/>
      <c r="D4373" s="13"/>
      <c r="E4373" s="13"/>
    </row>
    <row r="4374" spans="1:5" ht="19.5" thickTop="1" thickBot="1" x14ac:dyDescent="0.3">
      <c r="A4374" s="37"/>
      <c r="B4374" s="13"/>
      <c r="C4374" s="13"/>
      <c r="D4374" s="13"/>
      <c r="E4374" s="13"/>
    </row>
    <row r="4375" spans="1:5" ht="19.5" thickTop="1" thickBot="1" x14ac:dyDescent="0.3">
      <c r="A4375" s="37"/>
      <c r="B4375" s="13"/>
      <c r="C4375" s="13"/>
      <c r="D4375" s="13"/>
      <c r="E4375" s="13"/>
    </row>
    <row r="4376" spans="1:5" ht="19.5" thickTop="1" thickBot="1" x14ac:dyDescent="0.3">
      <c r="A4376" s="37"/>
      <c r="B4376" s="13"/>
      <c r="C4376" s="13"/>
      <c r="D4376" s="13"/>
      <c r="E4376" s="13"/>
    </row>
    <row r="4377" spans="1:5" ht="19.5" thickTop="1" thickBot="1" x14ac:dyDescent="0.3">
      <c r="A4377" s="37"/>
      <c r="B4377" s="13"/>
      <c r="C4377" s="13"/>
      <c r="D4377" s="13"/>
      <c r="E4377" s="13"/>
    </row>
    <row r="4378" spans="1:5" ht="19.5" thickTop="1" thickBot="1" x14ac:dyDescent="0.3">
      <c r="A4378" s="37"/>
      <c r="B4378" s="13"/>
      <c r="C4378" s="13"/>
      <c r="D4378" s="13"/>
      <c r="E4378" s="13"/>
    </row>
    <row r="4379" spans="1:5" ht="19.5" thickTop="1" thickBot="1" x14ac:dyDescent="0.3">
      <c r="A4379" s="37"/>
      <c r="B4379" s="13"/>
      <c r="C4379" s="13"/>
      <c r="D4379" s="13"/>
      <c r="E4379" s="13"/>
    </row>
    <row r="4380" spans="1:5" ht="19.5" thickTop="1" thickBot="1" x14ac:dyDescent="0.3">
      <c r="A4380" s="37"/>
      <c r="B4380" s="13"/>
      <c r="C4380" s="13"/>
      <c r="D4380" s="13"/>
      <c r="E4380" s="13"/>
    </row>
    <row r="4381" spans="1:5" ht="19.5" thickTop="1" thickBot="1" x14ac:dyDescent="0.3">
      <c r="A4381" s="37"/>
      <c r="B4381" s="13"/>
      <c r="C4381" s="13"/>
      <c r="D4381" s="13"/>
      <c r="E4381" s="13"/>
    </row>
    <row r="4382" spans="1:5" ht="19.5" thickTop="1" thickBot="1" x14ac:dyDescent="0.3">
      <c r="A4382" s="37"/>
      <c r="B4382" s="13"/>
      <c r="C4382" s="13"/>
      <c r="D4382" s="13"/>
      <c r="E4382" s="13"/>
    </row>
    <row r="4383" spans="1:5" ht="19.5" thickTop="1" thickBot="1" x14ac:dyDescent="0.3">
      <c r="A4383" s="37"/>
      <c r="B4383" s="13"/>
      <c r="C4383" s="13"/>
      <c r="D4383" s="13"/>
      <c r="E4383" s="13"/>
    </row>
    <row r="4384" spans="1:5" ht="19.5" thickTop="1" thickBot="1" x14ac:dyDescent="0.3">
      <c r="A4384" s="37"/>
      <c r="B4384" s="13"/>
      <c r="C4384" s="13"/>
      <c r="D4384" s="13"/>
      <c r="E4384" s="13"/>
    </row>
    <row r="4385" spans="1:5" ht="19.5" thickTop="1" thickBot="1" x14ac:dyDescent="0.3">
      <c r="A4385" s="37"/>
      <c r="B4385" s="13"/>
      <c r="C4385" s="13"/>
      <c r="D4385" s="13"/>
      <c r="E4385" s="13"/>
    </row>
    <row r="4386" spans="1:5" ht="19.5" thickTop="1" thickBot="1" x14ac:dyDescent="0.3">
      <c r="A4386" s="37"/>
      <c r="B4386" s="13"/>
      <c r="C4386" s="13"/>
      <c r="D4386" s="13"/>
      <c r="E4386" s="13"/>
    </row>
    <row r="4387" spans="1:5" ht="19.5" thickTop="1" thickBot="1" x14ac:dyDescent="0.3">
      <c r="A4387" s="37"/>
      <c r="B4387" s="13"/>
      <c r="C4387" s="13"/>
      <c r="D4387" s="13"/>
      <c r="E4387" s="13"/>
    </row>
    <row r="4388" spans="1:5" ht="19.5" thickTop="1" thickBot="1" x14ac:dyDescent="0.3">
      <c r="A4388" s="37"/>
      <c r="B4388" s="13"/>
      <c r="C4388" s="13"/>
      <c r="D4388" s="13"/>
      <c r="E4388" s="13"/>
    </row>
    <row r="4389" spans="1:5" ht="19.5" thickTop="1" thickBot="1" x14ac:dyDescent="0.3">
      <c r="A4389" s="37"/>
      <c r="B4389" s="13"/>
      <c r="C4389" s="13"/>
      <c r="D4389" s="13"/>
      <c r="E4389" s="13"/>
    </row>
    <row r="4390" spans="1:5" ht="19.5" thickTop="1" thickBot="1" x14ac:dyDescent="0.3">
      <c r="A4390" s="37"/>
      <c r="B4390" s="13"/>
      <c r="C4390" s="13"/>
      <c r="D4390" s="13"/>
      <c r="E4390" s="13"/>
    </row>
    <row r="4391" spans="1:5" ht="19.5" thickTop="1" thickBot="1" x14ac:dyDescent="0.3">
      <c r="A4391" s="37"/>
      <c r="B4391" s="13"/>
      <c r="C4391" s="13"/>
      <c r="D4391" s="13"/>
      <c r="E4391" s="13"/>
    </row>
    <row r="4392" spans="1:5" ht="19.5" thickTop="1" thickBot="1" x14ac:dyDescent="0.3">
      <c r="A4392" s="37"/>
      <c r="B4392" s="13"/>
      <c r="C4392" s="13"/>
      <c r="D4392" s="13"/>
      <c r="E4392" s="13"/>
    </row>
    <row r="4393" spans="1:5" ht="19.5" thickTop="1" thickBot="1" x14ac:dyDescent="0.3">
      <c r="A4393" s="37"/>
      <c r="B4393" s="13"/>
      <c r="C4393" s="13"/>
      <c r="D4393" s="13"/>
      <c r="E4393" s="13"/>
    </row>
    <row r="4394" spans="1:5" ht="19.5" thickTop="1" thickBot="1" x14ac:dyDescent="0.3">
      <c r="A4394" s="37"/>
      <c r="B4394" s="13"/>
      <c r="C4394" s="13"/>
      <c r="D4394" s="13"/>
      <c r="E4394" s="13"/>
    </row>
    <row r="4395" spans="1:5" ht="19.5" thickTop="1" thickBot="1" x14ac:dyDescent="0.3">
      <c r="A4395" s="37"/>
      <c r="B4395" s="13"/>
      <c r="C4395" s="13"/>
      <c r="D4395" s="13"/>
      <c r="E4395" s="13"/>
    </row>
    <row r="4396" spans="1:5" ht="19.5" thickTop="1" thickBot="1" x14ac:dyDescent="0.3">
      <c r="A4396" s="37"/>
      <c r="B4396" s="101"/>
      <c r="C4396" s="101"/>
      <c r="D4396" s="101"/>
      <c r="E4396" s="102"/>
    </row>
    <row r="4397" spans="1:5" ht="19.5" thickTop="1" thickBot="1" x14ac:dyDescent="0.3">
      <c r="A4397" s="37"/>
      <c r="B4397" s="13"/>
      <c r="C4397" s="13"/>
      <c r="D4397" s="13"/>
      <c r="E4397" s="13"/>
    </row>
    <row r="4398" spans="1:5" ht="19.5" thickTop="1" thickBot="1" x14ac:dyDescent="0.3">
      <c r="A4398" s="37"/>
      <c r="B4398" s="13"/>
      <c r="C4398" s="13"/>
      <c r="D4398" s="13"/>
      <c r="E4398" s="13"/>
    </row>
    <row r="4399" spans="1:5" ht="19.5" thickTop="1" thickBot="1" x14ac:dyDescent="0.3">
      <c r="A4399" s="37"/>
      <c r="B4399" s="13"/>
      <c r="C4399" s="13"/>
      <c r="D4399" s="13"/>
      <c r="E4399" s="13"/>
    </row>
    <row r="4400" spans="1:5" ht="19.5" thickTop="1" thickBot="1" x14ac:dyDescent="0.3">
      <c r="A4400" s="37"/>
      <c r="B4400" s="13"/>
      <c r="C4400" s="13"/>
      <c r="D4400" s="13"/>
      <c r="E4400" s="13"/>
    </row>
    <row r="4401" spans="1:5" ht="19.5" thickTop="1" thickBot="1" x14ac:dyDescent="0.3">
      <c r="A4401" s="37"/>
      <c r="B4401" s="13"/>
      <c r="C4401" s="13"/>
      <c r="D4401" s="13"/>
      <c r="E4401" s="13"/>
    </row>
    <row r="4402" spans="1:5" ht="19.5" thickTop="1" thickBot="1" x14ac:dyDescent="0.3">
      <c r="A4402" s="37"/>
      <c r="B4402" s="13"/>
      <c r="C4402" s="13"/>
      <c r="D4402" s="13"/>
      <c r="E4402" s="13"/>
    </row>
    <row r="4403" spans="1:5" ht="19.5" thickTop="1" thickBot="1" x14ac:dyDescent="0.3">
      <c r="A4403" s="37"/>
      <c r="B4403" s="13"/>
      <c r="C4403" s="13"/>
      <c r="D4403" s="13"/>
      <c r="E4403" s="13"/>
    </row>
    <row r="4404" spans="1:5" ht="19.5" thickTop="1" thickBot="1" x14ac:dyDescent="0.3">
      <c r="A4404" s="37"/>
      <c r="B4404" s="13"/>
      <c r="C4404" s="13"/>
      <c r="D4404" s="13"/>
      <c r="E4404" s="13"/>
    </row>
    <row r="4405" spans="1:5" ht="19.5" thickTop="1" thickBot="1" x14ac:dyDescent="0.3">
      <c r="A4405" s="37"/>
      <c r="B4405" s="13"/>
      <c r="C4405" s="13"/>
      <c r="D4405" s="13"/>
      <c r="E4405" s="13"/>
    </row>
    <row r="4406" spans="1:5" ht="19.5" thickTop="1" thickBot="1" x14ac:dyDescent="0.3">
      <c r="A4406" s="37"/>
      <c r="B4406" s="13"/>
      <c r="C4406" s="13"/>
      <c r="D4406" s="13"/>
      <c r="E4406" s="13"/>
    </row>
    <row r="4407" spans="1:5" ht="19.5" thickTop="1" thickBot="1" x14ac:dyDescent="0.3">
      <c r="A4407" s="37"/>
      <c r="B4407" s="13"/>
      <c r="C4407" s="13"/>
      <c r="D4407" s="13"/>
      <c r="E4407" s="13"/>
    </row>
    <row r="4408" spans="1:5" ht="19.5" thickTop="1" thickBot="1" x14ac:dyDescent="0.3">
      <c r="A4408" s="37"/>
      <c r="B4408" s="13"/>
      <c r="C4408" s="13"/>
      <c r="D4408" s="13"/>
      <c r="E4408" s="13"/>
    </row>
    <row r="4409" spans="1:5" ht="19.5" thickTop="1" thickBot="1" x14ac:dyDescent="0.3">
      <c r="A4409" s="37"/>
      <c r="B4409" s="101"/>
      <c r="C4409" s="101"/>
      <c r="D4409" s="101"/>
      <c r="E4409" s="102"/>
    </row>
    <row r="4410" spans="1:5" ht="19.5" thickTop="1" thickBot="1" x14ac:dyDescent="0.3">
      <c r="A4410" s="37"/>
      <c r="B4410" s="13"/>
      <c r="C4410" s="13"/>
      <c r="D4410" s="13"/>
      <c r="E4410" s="13"/>
    </row>
    <row r="4411" spans="1:5" ht="19.5" thickTop="1" thickBot="1" x14ac:dyDescent="0.3">
      <c r="A4411" s="37"/>
      <c r="B4411" s="13"/>
      <c r="C4411" s="13"/>
      <c r="D4411" s="13"/>
      <c r="E4411" s="13"/>
    </row>
    <row r="4412" spans="1:5" ht="19.5" thickTop="1" thickBot="1" x14ac:dyDescent="0.3">
      <c r="A4412" s="37"/>
      <c r="B4412" s="13"/>
      <c r="C4412" s="13"/>
      <c r="D4412" s="13"/>
      <c r="E4412" s="13"/>
    </row>
    <row r="4413" spans="1:5" ht="19.5" thickTop="1" thickBot="1" x14ac:dyDescent="0.3">
      <c r="A4413" s="37"/>
      <c r="B4413" s="13"/>
      <c r="C4413" s="13"/>
      <c r="D4413" s="13"/>
      <c r="E4413" s="13"/>
    </row>
    <row r="4414" spans="1:5" ht="19.5" thickTop="1" thickBot="1" x14ac:dyDescent="0.3">
      <c r="A4414" s="37"/>
      <c r="B4414" s="13"/>
      <c r="C4414" s="13"/>
      <c r="D4414" s="13"/>
      <c r="E4414" s="13"/>
    </row>
    <row r="4415" spans="1:5" ht="19.5" thickTop="1" thickBot="1" x14ac:dyDescent="0.3">
      <c r="A4415" s="37"/>
      <c r="B4415" s="13"/>
      <c r="C4415" s="13"/>
      <c r="D4415" s="13"/>
      <c r="E4415" s="13"/>
    </row>
    <row r="4416" spans="1:5" ht="19.5" thickTop="1" thickBot="1" x14ac:dyDescent="0.3">
      <c r="A4416" s="37"/>
      <c r="B4416" s="13"/>
      <c r="C4416" s="13"/>
      <c r="D4416" s="13"/>
      <c r="E4416" s="13"/>
    </row>
    <row r="4417" spans="1:5" ht="19.5" thickTop="1" thickBot="1" x14ac:dyDescent="0.3">
      <c r="A4417" s="37"/>
      <c r="B4417" s="13"/>
      <c r="C4417" s="13"/>
      <c r="D4417" s="13"/>
      <c r="E4417" s="13"/>
    </row>
    <row r="4418" spans="1:5" ht="19.5" thickTop="1" thickBot="1" x14ac:dyDescent="0.3">
      <c r="A4418" s="37"/>
      <c r="B4418" s="13"/>
      <c r="C4418" s="13"/>
      <c r="D4418" s="13"/>
      <c r="E4418" s="13"/>
    </row>
    <row r="4419" spans="1:5" ht="19.5" thickTop="1" thickBot="1" x14ac:dyDescent="0.3">
      <c r="A4419" s="37"/>
      <c r="B4419" s="13"/>
      <c r="C4419" s="13"/>
      <c r="D4419" s="13"/>
      <c r="E4419" s="13"/>
    </row>
    <row r="4420" spans="1:5" ht="19.5" thickTop="1" thickBot="1" x14ac:dyDescent="0.3">
      <c r="A4420" s="37"/>
      <c r="B4420" s="13"/>
      <c r="C4420" s="13"/>
      <c r="D4420" s="13"/>
      <c r="E4420" s="13"/>
    </row>
    <row r="4421" spans="1:5" ht="19.5" thickTop="1" thickBot="1" x14ac:dyDescent="0.3">
      <c r="A4421" s="37"/>
      <c r="B4421" s="13"/>
      <c r="C4421" s="13"/>
      <c r="D4421" s="13"/>
      <c r="E4421" s="13"/>
    </row>
    <row r="4422" spans="1:5" ht="19.5" thickTop="1" thickBot="1" x14ac:dyDescent="0.3">
      <c r="A4422" s="37"/>
      <c r="B4422" s="13"/>
      <c r="C4422" s="13"/>
      <c r="D4422" s="13"/>
      <c r="E4422" s="13"/>
    </row>
    <row r="4423" spans="1:5" ht="19.5" thickTop="1" thickBot="1" x14ac:dyDescent="0.3">
      <c r="A4423" s="37"/>
      <c r="B4423" s="13"/>
      <c r="C4423" s="13"/>
      <c r="D4423" s="13"/>
      <c r="E4423" s="13"/>
    </row>
    <row r="4424" spans="1:5" ht="19.5" thickTop="1" thickBot="1" x14ac:dyDescent="0.3">
      <c r="A4424" s="37"/>
      <c r="B4424" s="13"/>
      <c r="C4424" s="13"/>
      <c r="D4424" s="13"/>
      <c r="E4424" s="13"/>
    </row>
    <row r="4425" spans="1:5" ht="19.5" thickTop="1" thickBot="1" x14ac:dyDescent="0.3">
      <c r="A4425" s="37"/>
      <c r="B4425" s="13"/>
      <c r="C4425" s="13"/>
      <c r="D4425" s="13"/>
      <c r="E4425" s="13"/>
    </row>
    <row r="4426" spans="1:5" ht="19.5" thickTop="1" thickBot="1" x14ac:dyDescent="0.3">
      <c r="A4426" s="37"/>
      <c r="B4426" s="13"/>
      <c r="C4426" s="13"/>
      <c r="D4426" s="13"/>
      <c r="E4426" s="13"/>
    </row>
    <row r="4427" spans="1:5" ht="19.5" thickTop="1" thickBot="1" x14ac:dyDescent="0.3">
      <c r="A4427" s="37"/>
      <c r="B4427" s="13"/>
      <c r="C4427" s="13"/>
      <c r="D4427" s="13"/>
      <c r="E4427" s="13"/>
    </row>
    <row r="4428" spans="1:5" ht="19.5" thickTop="1" thickBot="1" x14ac:dyDescent="0.3">
      <c r="A4428" s="37"/>
      <c r="B4428" s="13"/>
      <c r="C4428" s="13"/>
      <c r="D4428" s="13"/>
      <c r="E4428" s="13"/>
    </row>
    <row r="4429" spans="1:5" ht="19.5" thickTop="1" thickBot="1" x14ac:dyDescent="0.3">
      <c r="A4429" s="37"/>
      <c r="B4429" s="13"/>
      <c r="C4429" s="13"/>
      <c r="D4429" s="13"/>
      <c r="E4429" s="13"/>
    </row>
    <row r="4430" spans="1:5" ht="19.5" thickTop="1" thickBot="1" x14ac:dyDescent="0.3">
      <c r="A4430" s="37"/>
      <c r="B4430" s="13"/>
      <c r="C4430" s="13"/>
      <c r="D4430" s="13"/>
      <c r="E4430" s="13"/>
    </row>
    <row r="4431" spans="1:5" ht="19.5" thickTop="1" thickBot="1" x14ac:dyDescent="0.3">
      <c r="A4431" s="37"/>
      <c r="B4431" s="13"/>
      <c r="C4431" s="13"/>
      <c r="D4431" s="13"/>
      <c r="E4431" s="13"/>
    </row>
    <row r="4432" spans="1:5" ht="19.5" thickTop="1" thickBot="1" x14ac:dyDescent="0.3">
      <c r="A4432" s="37"/>
      <c r="B4432" s="13"/>
      <c r="C4432" s="13"/>
      <c r="D4432" s="13"/>
      <c r="E4432" s="13"/>
    </row>
    <row r="4433" spans="1:5" ht="19.5" thickTop="1" thickBot="1" x14ac:dyDescent="0.3">
      <c r="A4433" s="37"/>
      <c r="B4433" s="13"/>
      <c r="C4433" s="13"/>
      <c r="D4433" s="13"/>
      <c r="E4433" s="13"/>
    </row>
    <row r="4434" spans="1:5" ht="19.5" thickTop="1" thickBot="1" x14ac:dyDescent="0.3">
      <c r="A4434" s="37"/>
      <c r="B4434" s="13"/>
      <c r="C4434" s="13"/>
      <c r="D4434" s="13"/>
      <c r="E4434" s="13"/>
    </row>
    <row r="4435" spans="1:5" ht="19.5" thickTop="1" thickBot="1" x14ac:dyDescent="0.3">
      <c r="A4435" s="37"/>
      <c r="B4435" s="13"/>
      <c r="C4435" s="13"/>
      <c r="D4435" s="13"/>
      <c r="E4435" s="13"/>
    </row>
    <row r="4436" spans="1:5" ht="19.5" thickTop="1" thickBot="1" x14ac:dyDescent="0.3">
      <c r="A4436" s="37"/>
      <c r="B4436" s="13"/>
      <c r="C4436" s="13"/>
      <c r="D4436" s="13"/>
      <c r="E4436" s="13"/>
    </row>
    <row r="4437" spans="1:5" ht="19.5" thickTop="1" thickBot="1" x14ac:dyDescent="0.3">
      <c r="A4437" s="37"/>
      <c r="B4437" s="13"/>
      <c r="C4437" s="13"/>
      <c r="D4437" s="13"/>
      <c r="E4437" s="13"/>
    </row>
    <row r="4438" spans="1:5" ht="19.5" thickTop="1" thickBot="1" x14ac:dyDescent="0.3">
      <c r="A4438" s="37"/>
      <c r="B4438" s="13"/>
      <c r="C4438" s="13"/>
      <c r="D4438" s="13"/>
      <c r="E4438" s="13"/>
    </row>
    <row r="4439" spans="1:5" ht="19.5" thickTop="1" thickBot="1" x14ac:dyDescent="0.3">
      <c r="A4439" s="37"/>
      <c r="B4439" s="13"/>
      <c r="C4439" s="13"/>
      <c r="D4439" s="13"/>
      <c r="E4439" s="13"/>
    </row>
    <row r="4440" spans="1:5" ht="19.5" thickTop="1" thickBot="1" x14ac:dyDescent="0.3">
      <c r="A4440" s="37"/>
      <c r="B4440" s="13"/>
      <c r="C4440" s="13"/>
      <c r="D4440" s="13"/>
      <c r="E4440" s="13"/>
    </row>
    <row r="4441" spans="1:5" ht="19.5" thickTop="1" thickBot="1" x14ac:dyDescent="0.3">
      <c r="A4441" s="37"/>
      <c r="B4441" s="13"/>
      <c r="C4441" s="13"/>
      <c r="D4441" s="13"/>
      <c r="E4441" s="13"/>
    </row>
    <row r="4442" spans="1:5" ht="19.5" thickTop="1" thickBot="1" x14ac:dyDescent="0.3">
      <c r="A4442" s="37"/>
      <c r="B4442" s="13"/>
      <c r="C4442" s="13"/>
      <c r="D4442" s="13"/>
      <c r="E4442" s="13"/>
    </row>
    <row r="4443" spans="1:5" ht="19.5" thickTop="1" thickBot="1" x14ac:dyDescent="0.3">
      <c r="A4443" s="37"/>
      <c r="B4443" s="13"/>
      <c r="C4443" s="13"/>
      <c r="D4443" s="13"/>
      <c r="E4443" s="13"/>
    </row>
    <row r="4444" spans="1:5" ht="19.5" thickTop="1" thickBot="1" x14ac:dyDescent="0.3">
      <c r="A4444" s="37"/>
      <c r="B4444" s="13"/>
      <c r="C4444" s="13"/>
      <c r="D4444" s="13"/>
      <c r="E4444" s="13"/>
    </row>
    <row r="4445" spans="1:5" ht="19.5" thickTop="1" thickBot="1" x14ac:dyDescent="0.3">
      <c r="A4445" s="37"/>
      <c r="B4445" s="13"/>
      <c r="C4445" s="13"/>
      <c r="D4445" s="13"/>
      <c r="E4445" s="13"/>
    </row>
    <row r="4446" spans="1:5" ht="19.5" thickTop="1" thickBot="1" x14ac:dyDescent="0.3">
      <c r="A4446" s="37"/>
      <c r="B4446" s="13"/>
      <c r="C4446" s="13"/>
      <c r="D4446" s="13"/>
      <c r="E4446" s="13"/>
    </row>
    <row r="4447" spans="1:5" ht="19.5" thickTop="1" thickBot="1" x14ac:dyDescent="0.3">
      <c r="A4447" s="37"/>
      <c r="B4447" s="13"/>
      <c r="C4447" s="13"/>
      <c r="D4447" s="13"/>
      <c r="E4447" s="13"/>
    </row>
    <row r="4448" spans="1:5" ht="19.5" thickTop="1" thickBot="1" x14ac:dyDescent="0.3">
      <c r="A4448" s="37"/>
      <c r="B4448" s="13"/>
      <c r="C4448" s="13"/>
      <c r="D4448" s="13"/>
      <c r="E4448" s="13"/>
    </row>
    <row r="4449" spans="1:5" ht="19.5" thickTop="1" thickBot="1" x14ac:dyDescent="0.3">
      <c r="A4449" s="37"/>
      <c r="B4449" s="13"/>
      <c r="C4449" s="13"/>
      <c r="D4449" s="13"/>
      <c r="E4449" s="13"/>
    </row>
    <row r="4450" spans="1:5" ht="19.5" thickTop="1" thickBot="1" x14ac:dyDescent="0.3">
      <c r="A4450" s="37"/>
      <c r="B4450" s="13"/>
      <c r="C4450" s="13"/>
      <c r="D4450" s="13"/>
      <c r="E4450" s="13"/>
    </row>
    <row r="4451" spans="1:5" ht="19.5" thickTop="1" thickBot="1" x14ac:dyDescent="0.3">
      <c r="A4451" s="37"/>
      <c r="B4451" s="13"/>
      <c r="C4451" s="13"/>
      <c r="D4451" s="13"/>
      <c r="E4451" s="13"/>
    </row>
    <row r="4452" spans="1:5" ht="19.5" thickTop="1" thickBot="1" x14ac:dyDescent="0.3">
      <c r="A4452" s="37"/>
      <c r="B4452" s="13"/>
      <c r="C4452" s="13"/>
      <c r="D4452" s="13"/>
      <c r="E4452" s="13"/>
    </row>
    <row r="4453" spans="1:5" ht="19.5" thickTop="1" thickBot="1" x14ac:dyDescent="0.3">
      <c r="A4453" s="37"/>
      <c r="B4453" s="13"/>
      <c r="C4453" s="13"/>
      <c r="D4453" s="13"/>
      <c r="E4453" s="13"/>
    </row>
    <row r="4454" spans="1:5" ht="19.5" thickTop="1" thickBot="1" x14ac:dyDescent="0.3">
      <c r="A4454" s="37"/>
      <c r="B4454" s="13"/>
      <c r="C4454" s="13"/>
      <c r="D4454" s="13"/>
      <c r="E4454" s="13"/>
    </row>
    <row r="4455" spans="1:5" ht="19.5" thickTop="1" thickBot="1" x14ac:dyDescent="0.3">
      <c r="A4455" s="37"/>
      <c r="B4455" s="13"/>
      <c r="C4455" s="13"/>
      <c r="D4455" s="13"/>
      <c r="E4455" s="13"/>
    </row>
    <row r="4456" spans="1:5" ht="19.5" thickTop="1" thickBot="1" x14ac:dyDescent="0.3">
      <c r="A4456" s="37"/>
      <c r="B4456" s="13"/>
      <c r="C4456" s="13"/>
      <c r="D4456" s="13"/>
      <c r="E4456" s="13"/>
    </row>
    <row r="4457" spans="1:5" ht="19.5" thickTop="1" thickBot="1" x14ac:dyDescent="0.3">
      <c r="A4457" s="37"/>
      <c r="B4457" s="13"/>
      <c r="C4457" s="13"/>
      <c r="D4457" s="13"/>
      <c r="E4457" s="13"/>
    </row>
    <row r="4458" spans="1:5" ht="19.5" thickTop="1" thickBot="1" x14ac:dyDescent="0.3">
      <c r="A4458" s="37"/>
      <c r="B4458" s="13"/>
      <c r="C4458" s="13"/>
      <c r="D4458" s="13"/>
      <c r="E4458" s="13"/>
    </row>
    <row r="4459" spans="1:5" ht="19.5" thickTop="1" thickBot="1" x14ac:dyDescent="0.3">
      <c r="A4459" s="37"/>
      <c r="B4459" s="13"/>
      <c r="C4459" s="13"/>
      <c r="D4459" s="13"/>
      <c r="E4459" s="13"/>
    </row>
    <row r="4460" spans="1:5" ht="19.5" thickTop="1" thickBot="1" x14ac:dyDescent="0.3">
      <c r="A4460" s="37"/>
      <c r="B4460" s="13"/>
      <c r="C4460" s="13"/>
      <c r="D4460" s="13"/>
      <c r="E4460" s="13"/>
    </row>
    <row r="4461" spans="1:5" ht="19.5" thickTop="1" thickBot="1" x14ac:dyDescent="0.3">
      <c r="A4461" s="37"/>
      <c r="B4461" s="13"/>
      <c r="C4461" s="13"/>
      <c r="D4461" s="13"/>
      <c r="E4461" s="13"/>
    </row>
    <row r="4462" spans="1:5" ht="19.5" thickTop="1" thickBot="1" x14ac:dyDescent="0.3">
      <c r="A4462" s="37"/>
      <c r="B4462" s="13"/>
      <c r="C4462" s="13"/>
      <c r="D4462" s="13"/>
      <c r="E4462" s="13"/>
    </row>
    <row r="4463" spans="1:5" ht="19.5" thickTop="1" thickBot="1" x14ac:dyDescent="0.3">
      <c r="A4463" s="37"/>
      <c r="B4463" s="13"/>
      <c r="C4463" s="13"/>
      <c r="D4463" s="13"/>
      <c r="E4463" s="13"/>
    </row>
    <row r="4464" spans="1:5" ht="19.5" thickTop="1" thickBot="1" x14ac:dyDescent="0.3">
      <c r="A4464" s="37"/>
      <c r="B4464" s="13"/>
      <c r="C4464" s="13"/>
      <c r="D4464" s="13"/>
      <c r="E4464" s="13"/>
    </row>
    <row r="4465" spans="1:5" ht="19.5" thickTop="1" thickBot="1" x14ac:dyDescent="0.3">
      <c r="A4465" s="37"/>
      <c r="B4465" s="13"/>
      <c r="C4465" s="13"/>
      <c r="D4465" s="13"/>
      <c r="E4465" s="13"/>
    </row>
    <row r="4466" spans="1:5" ht="19.5" thickTop="1" thickBot="1" x14ac:dyDescent="0.3">
      <c r="A4466" s="37"/>
      <c r="B4466" s="13"/>
      <c r="C4466" s="13"/>
      <c r="D4466" s="13"/>
      <c r="E4466" s="13"/>
    </row>
    <row r="4467" spans="1:5" ht="19.5" thickTop="1" thickBot="1" x14ac:dyDescent="0.3">
      <c r="A4467" s="37"/>
      <c r="B4467" s="13"/>
      <c r="C4467" s="13"/>
      <c r="D4467" s="13"/>
      <c r="E4467" s="13"/>
    </row>
    <row r="4468" spans="1:5" ht="19.5" thickTop="1" thickBot="1" x14ac:dyDescent="0.3">
      <c r="A4468" s="37"/>
      <c r="B4468" s="13"/>
      <c r="C4468" s="13"/>
      <c r="D4468" s="13"/>
      <c r="E4468" s="13"/>
    </row>
    <row r="4469" spans="1:5" ht="19.5" thickTop="1" thickBot="1" x14ac:dyDescent="0.3">
      <c r="A4469" s="37"/>
      <c r="B4469" s="13"/>
      <c r="C4469" s="13"/>
      <c r="D4469" s="13"/>
      <c r="E4469" s="13"/>
    </row>
    <row r="4470" spans="1:5" ht="19.5" thickTop="1" thickBot="1" x14ac:dyDescent="0.3">
      <c r="A4470" s="37"/>
      <c r="B4470" s="13"/>
      <c r="C4470" s="13"/>
      <c r="D4470" s="13"/>
      <c r="E4470" s="13"/>
    </row>
    <row r="4471" spans="1:5" ht="19.5" thickTop="1" thickBot="1" x14ac:dyDescent="0.3">
      <c r="A4471" s="37"/>
      <c r="B4471" s="13"/>
      <c r="C4471" s="13"/>
      <c r="D4471" s="13"/>
      <c r="E4471" s="13"/>
    </row>
    <row r="4472" spans="1:5" ht="19.5" thickTop="1" thickBot="1" x14ac:dyDescent="0.3">
      <c r="A4472" s="37"/>
      <c r="B4472" s="13"/>
      <c r="C4472" s="13"/>
      <c r="D4472" s="13"/>
      <c r="E4472" s="13"/>
    </row>
    <row r="4473" spans="1:5" ht="19.5" thickTop="1" thickBot="1" x14ac:dyDescent="0.3">
      <c r="A4473" s="37"/>
      <c r="B4473" s="13"/>
      <c r="C4473" s="13"/>
      <c r="D4473" s="13"/>
      <c r="E4473" s="13"/>
    </row>
    <row r="4474" spans="1:5" ht="19.5" thickTop="1" thickBot="1" x14ac:dyDescent="0.3">
      <c r="A4474" s="37"/>
      <c r="B4474" s="13"/>
      <c r="C4474" s="13"/>
      <c r="D4474" s="13"/>
      <c r="E4474" s="13"/>
    </row>
    <row r="4475" spans="1:5" ht="19.5" thickTop="1" thickBot="1" x14ac:dyDescent="0.3">
      <c r="A4475" s="37"/>
      <c r="B4475" s="13"/>
      <c r="C4475" s="13"/>
      <c r="D4475" s="13"/>
      <c r="E4475" s="13"/>
    </row>
    <row r="4476" spans="1:5" ht="19.5" thickTop="1" thickBot="1" x14ac:dyDescent="0.3">
      <c r="A4476" s="37"/>
      <c r="B4476" s="13"/>
      <c r="C4476" s="13"/>
      <c r="D4476" s="13"/>
      <c r="E4476" s="13"/>
    </row>
    <row r="4477" spans="1:5" ht="19.5" thickTop="1" thickBot="1" x14ac:dyDescent="0.3">
      <c r="A4477" s="37"/>
      <c r="B4477" s="13"/>
      <c r="C4477" s="13"/>
      <c r="D4477" s="13"/>
      <c r="E4477" s="13"/>
    </row>
    <row r="4478" spans="1:5" ht="19.5" thickTop="1" thickBot="1" x14ac:dyDescent="0.3">
      <c r="A4478" s="37"/>
      <c r="B4478" s="13"/>
      <c r="C4478" s="13"/>
      <c r="D4478" s="13"/>
      <c r="E4478" s="13"/>
    </row>
    <row r="4479" spans="1:5" ht="19.5" thickTop="1" thickBot="1" x14ac:dyDescent="0.3">
      <c r="A4479" s="37"/>
      <c r="B4479" s="13"/>
      <c r="C4479" s="13"/>
      <c r="D4479" s="13"/>
      <c r="E4479" s="13"/>
    </row>
    <row r="4480" spans="1:5" ht="19.5" thickTop="1" thickBot="1" x14ac:dyDescent="0.3">
      <c r="A4480" s="37"/>
      <c r="B4480" s="13"/>
      <c r="C4480" s="13"/>
      <c r="D4480" s="13"/>
      <c r="E4480" s="13"/>
    </row>
    <row r="4481" spans="1:5" ht="19.5" thickTop="1" thickBot="1" x14ac:dyDescent="0.3">
      <c r="A4481" s="37"/>
      <c r="B4481" s="13"/>
      <c r="C4481" s="13"/>
      <c r="D4481" s="13"/>
      <c r="E4481" s="13"/>
    </row>
    <row r="4482" spans="1:5" ht="19.5" thickTop="1" thickBot="1" x14ac:dyDescent="0.3">
      <c r="A4482" s="37"/>
      <c r="B4482" s="13"/>
      <c r="C4482" s="13"/>
      <c r="D4482" s="13"/>
      <c r="E4482" s="13"/>
    </row>
    <row r="4483" spans="1:5" ht="19.5" thickTop="1" thickBot="1" x14ac:dyDescent="0.3">
      <c r="A4483" s="37"/>
      <c r="B4483" s="13"/>
      <c r="C4483" s="13"/>
      <c r="D4483" s="13"/>
      <c r="E4483" s="13"/>
    </row>
    <row r="4484" spans="1:5" ht="19.5" thickTop="1" thickBot="1" x14ac:dyDescent="0.3">
      <c r="A4484" s="37"/>
      <c r="B4484" s="13"/>
      <c r="C4484" s="13"/>
      <c r="D4484" s="13"/>
      <c r="E4484" s="13"/>
    </row>
    <row r="4485" spans="1:5" ht="19.5" thickTop="1" thickBot="1" x14ac:dyDescent="0.3">
      <c r="A4485" s="37"/>
      <c r="B4485" s="13"/>
      <c r="C4485" s="13"/>
      <c r="D4485" s="13"/>
      <c r="E4485" s="13"/>
    </row>
    <row r="4486" spans="1:5" ht="19.5" thickTop="1" thickBot="1" x14ac:dyDescent="0.3">
      <c r="A4486" s="37"/>
      <c r="B4486" s="13"/>
      <c r="C4486" s="13"/>
      <c r="D4486" s="13"/>
      <c r="E4486" s="13"/>
    </row>
    <row r="4487" spans="1:5" ht="19.5" thickTop="1" thickBot="1" x14ac:dyDescent="0.3">
      <c r="A4487" s="37"/>
      <c r="B4487" s="13"/>
      <c r="C4487" s="13"/>
      <c r="D4487" s="13"/>
      <c r="E4487" s="13"/>
    </row>
    <row r="4488" spans="1:5" ht="19.5" thickTop="1" thickBot="1" x14ac:dyDescent="0.3">
      <c r="A4488" s="37"/>
      <c r="B4488" s="13"/>
      <c r="C4488" s="13"/>
      <c r="D4488" s="13"/>
      <c r="E4488" s="13"/>
    </row>
    <row r="4489" spans="1:5" ht="19.5" thickTop="1" thickBot="1" x14ac:dyDescent="0.3">
      <c r="A4489" s="37"/>
      <c r="B4489" s="13"/>
      <c r="C4489" s="13"/>
      <c r="D4489" s="13"/>
      <c r="E4489" s="13"/>
    </row>
    <row r="4490" spans="1:5" ht="19.5" thickTop="1" thickBot="1" x14ac:dyDescent="0.3">
      <c r="A4490" s="37"/>
      <c r="B4490" s="13"/>
      <c r="C4490" s="13"/>
      <c r="D4490" s="13"/>
      <c r="E4490" s="13"/>
    </row>
    <row r="4491" spans="1:5" ht="19.5" thickTop="1" thickBot="1" x14ac:dyDescent="0.3">
      <c r="A4491" s="37"/>
      <c r="B4491" s="13"/>
      <c r="C4491" s="13"/>
      <c r="D4491" s="13"/>
      <c r="E4491" s="13"/>
    </row>
    <row r="4492" spans="1:5" ht="19.5" thickTop="1" thickBot="1" x14ac:dyDescent="0.3">
      <c r="A4492" s="37"/>
      <c r="B4492" s="13"/>
      <c r="C4492" s="13"/>
      <c r="D4492" s="13"/>
      <c r="E4492" s="13"/>
    </row>
    <row r="4493" spans="1:5" ht="19.5" thickTop="1" thickBot="1" x14ac:dyDescent="0.3">
      <c r="A4493" s="37"/>
      <c r="B4493" s="13"/>
      <c r="C4493" s="13"/>
      <c r="D4493" s="13"/>
      <c r="E4493" s="13"/>
    </row>
    <row r="4494" spans="1:5" ht="19.5" thickTop="1" thickBot="1" x14ac:dyDescent="0.3">
      <c r="A4494" s="37"/>
      <c r="B4494" s="13"/>
      <c r="C4494" s="13"/>
      <c r="D4494" s="13"/>
      <c r="E4494" s="13"/>
    </row>
    <row r="4495" spans="1:5" ht="19.5" thickTop="1" thickBot="1" x14ac:dyDescent="0.3">
      <c r="A4495" s="37"/>
      <c r="B4495" s="13"/>
      <c r="C4495" s="13"/>
      <c r="D4495" s="13"/>
      <c r="E4495" s="13"/>
    </row>
    <row r="4496" spans="1:5" ht="19.5" thickTop="1" thickBot="1" x14ac:dyDescent="0.3">
      <c r="A4496" s="37"/>
      <c r="B4496" s="13"/>
      <c r="C4496" s="13"/>
      <c r="D4496" s="13"/>
      <c r="E4496" s="13"/>
    </row>
    <row r="4497" spans="1:5" ht="19.5" thickTop="1" thickBot="1" x14ac:dyDescent="0.3">
      <c r="A4497" s="37"/>
      <c r="B4497" s="13"/>
      <c r="C4497" s="13"/>
      <c r="D4497" s="13"/>
      <c r="E4497" s="13"/>
    </row>
    <row r="4498" spans="1:5" ht="19.5" thickTop="1" thickBot="1" x14ac:dyDescent="0.3">
      <c r="A4498" s="37"/>
      <c r="B4498" s="13"/>
      <c r="C4498" s="13"/>
      <c r="D4498" s="13"/>
      <c r="E4498" s="13"/>
    </row>
    <row r="4499" spans="1:5" ht="19.5" thickTop="1" thickBot="1" x14ac:dyDescent="0.3">
      <c r="A4499" s="37"/>
      <c r="B4499" s="13"/>
      <c r="C4499" s="13"/>
      <c r="D4499" s="13"/>
      <c r="E4499" s="13"/>
    </row>
    <row r="4500" spans="1:5" ht="19.5" thickTop="1" thickBot="1" x14ac:dyDescent="0.3">
      <c r="A4500" s="37"/>
      <c r="B4500" s="13"/>
      <c r="C4500" s="13"/>
      <c r="D4500" s="13"/>
      <c r="E4500" s="13"/>
    </row>
    <row r="4501" spans="1:5" ht="19.5" thickTop="1" thickBot="1" x14ac:dyDescent="0.3">
      <c r="A4501" s="37"/>
      <c r="B4501" s="13"/>
      <c r="C4501" s="13"/>
      <c r="D4501" s="13"/>
      <c r="E4501" s="13"/>
    </row>
    <row r="4502" spans="1:5" ht="19.5" thickTop="1" thickBot="1" x14ac:dyDescent="0.3">
      <c r="A4502" s="37"/>
      <c r="B4502" s="13"/>
      <c r="C4502" s="13"/>
      <c r="D4502" s="13"/>
      <c r="E4502" s="13"/>
    </row>
    <row r="4503" spans="1:5" ht="19.5" thickTop="1" thickBot="1" x14ac:dyDescent="0.3">
      <c r="A4503" s="37"/>
      <c r="B4503" s="13"/>
      <c r="C4503" s="13"/>
      <c r="D4503" s="13"/>
      <c r="E4503" s="13"/>
    </row>
    <row r="4504" spans="1:5" ht="19.5" thickTop="1" thickBot="1" x14ac:dyDescent="0.3">
      <c r="A4504" s="37"/>
      <c r="B4504" s="13"/>
      <c r="C4504" s="13"/>
      <c r="D4504" s="13"/>
      <c r="E4504" s="13"/>
    </row>
    <row r="4505" spans="1:5" ht="19.5" thickTop="1" thickBot="1" x14ac:dyDescent="0.3">
      <c r="A4505" s="37"/>
      <c r="B4505" s="13"/>
      <c r="C4505" s="13"/>
      <c r="D4505" s="13"/>
      <c r="E4505" s="13"/>
    </row>
    <row r="4506" spans="1:5" ht="19.5" thickTop="1" thickBot="1" x14ac:dyDescent="0.3">
      <c r="A4506" s="37"/>
      <c r="B4506" s="13"/>
      <c r="C4506" s="13"/>
      <c r="D4506" s="13"/>
      <c r="E4506" s="13"/>
    </row>
    <row r="4507" spans="1:5" ht="19.5" thickTop="1" thickBot="1" x14ac:dyDescent="0.3">
      <c r="A4507" s="37"/>
      <c r="B4507" s="13"/>
      <c r="C4507" s="13"/>
      <c r="D4507" s="13"/>
      <c r="E4507" s="13"/>
    </row>
    <row r="4508" spans="1:5" ht="19.5" thickTop="1" thickBot="1" x14ac:dyDescent="0.3">
      <c r="A4508" s="37"/>
      <c r="B4508" s="13"/>
      <c r="C4508" s="13"/>
      <c r="D4508" s="13"/>
      <c r="E4508" s="13"/>
    </row>
    <row r="4509" spans="1:5" ht="19.5" thickTop="1" thickBot="1" x14ac:dyDescent="0.3">
      <c r="A4509" s="37"/>
      <c r="B4509" s="13"/>
      <c r="C4509" s="13"/>
      <c r="D4509" s="13"/>
      <c r="E4509" s="13"/>
    </row>
    <row r="4510" spans="1:5" ht="19.5" thickTop="1" thickBot="1" x14ac:dyDescent="0.3">
      <c r="A4510" s="37"/>
      <c r="B4510" s="13"/>
      <c r="C4510" s="13"/>
      <c r="D4510" s="13"/>
      <c r="E4510" s="13"/>
    </row>
    <row r="4511" spans="1:5" ht="19.5" thickTop="1" thickBot="1" x14ac:dyDescent="0.3">
      <c r="A4511" s="37"/>
      <c r="B4511" s="13"/>
      <c r="C4511" s="13"/>
      <c r="D4511" s="13"/>
      <c r="E4511" s="13"/>
    </row>
    <row r="4512" spans="1:5" ht="19.5" thickTop="1" thickBot="1" x14ac:dyDescent="0.3">
      <c r="A4512" s="37"/>
      <c r="B4512" s="13"/>
      <c r="C4512" s="13"/>
      <c r="D4512" s="13"/>
      <c r="E4512" s="13"/>
    </row>
    <row r="4513" spans="1:5" ht="19.5" thickTop="1" thickBot="1" x14ac:dyDescent="0.3">
      <c r="A4513" s="37"/>
      <c r="B4513" s="13"/>
      <c r="C4513" s="13"/>
      <c r="D4513" s="13"/>
      <c r="E4513" s="13"/>
    </row>
    <row r="4514" spans="1:5" ht="19.5" thickTop="1" thickBot="1" x14ac:dyDescent="0.3">
      <c r="A4514" s="37"/>
      <c r="B4514" s="13"/>
      <c r="C4514" s="13"/>
      <c r="D4514" s="13"/>
      <c r="E4514" s="13"/>
    </row>
    <row r="4515" spans="1:5" ht="19.5" thickTop="1" thickBot="1" x14ac:dyDescent="0.3">
      <c r="A4515" s="37"/>
      <c r="B4515" s="101"/>
      <c r="C4515" s="101"/>
      <c r="D4515" s="101"/>
      <c r="E4515" s="102"/>
    </row>
    <row r="4516" spans="1:5" ht="19.5" thickTop="1" thickBot="1" x14ac:dyDescent="0.3">
      <c r="A4516" s="37"/>
      <c r="B4516" s="13"/>
      <c r="C4516" s="13"/>
      <c r="D4516" s="13"/>
      <c r="E4516" s="13"/>
    </row>
    <row r="4517" spans="1:5" ht="19.5" thickTop="1" thickBot="1" x14ac:dyDescent="0.3">
      <c r="A4517" s="37"/>
      <c r="B4517" s="13"/>
      <c r="C4517" s="13"/>
      <c r="D4517" s="13"/>
      <c r="E4517" s="13"/>
    </row>
    <row r="4518" spans="1:5" ht="19.5" thickTop="1" thickBot="1" x14ac:dyDescent="0.3">
      <c r="A4518" s="37"/>
      <c r="B4518" s="13"/>
      <c r="C4518" s="13"/>
      <c r="D4518" s="13"/>
      <c r="E4518" s="13"/>
    </row>
    <row r="4519" spans="1:5" ht="19.5" thickTop="1" thickBot="1" x14ac:dyDescent="0.3">
      <c r="A4519" s="37"/>
      <c r="B4519" s="13"/>
      <c r="C4519" s="13"/>
      <c r="D4519" s="13"/>
      <c r="E4519" s="13"/>
    </row>
    <row r="4520" spans="1:5" ht="19.5" thickTop="1" thickBot="1" x14ac:dyDescent="0.3">
      <c r="A4520" s="37"/>
      <c r="B4520" s="13"/>
      <c r="C4520" s="13"/>
      <c r="D4520" s="13"/>
      <c r="E4520" s="13"/>
    </row>
    <row r="4521" spans="1:5" ht="19.5" thickTop="1" thickBot="1" x14ac:dyDescent="0.3">
      <c r="A4521" s="37"/>
      <c r="B4521" s="13"/>
      <c r="C4521" s="13"/>
      <c r="D4521" s="13"/>
      <c r="E4521" s="13"/>
    </row>
    <row r="4522" spans="1:5" ht="19.5" thickTop="1" thickBot="1" x14ac:dyDescent="0.3">
      <c r="A4522" s="37"/>
      <c r="B4522" s="13"/>
      <c r="C4522" s="13"/>
      <c r="D4522" s="13"/>
      <c r="E4522" s="13"/>
    </row>
    <row r="4523" spans="1:5" ht="19.5" thickTop="1" thickBot="1" x14ac:dyDescent="0.3">
      <c r="A4523" s="37"/>
      <c r="B4523" s="13"/>
      <c r="C4523" s="13"/>
      <c r="D4523" s="13"/>
      <c r="E4523" s="13"/>
    </row>
    <row r="4524" spans="1:5" ht="19.5" thickTop="1" thickBot="1" x14ac:dyDescent="0.3">
      <c r="A4524" s="37"/>
      <c r="B4524" s="13"/>
      <c r="C4524" s="13"/>
      <c r="D4524" s="13"/>
      <c r="E4524" s="13"/>
    </row>
    <row r="4525" spans="1:5" ht="19.5" thickTop="1" thickBot="1" x14ac:dyDescent="0.3">
      <c r="A4525" s="37"/>
      <c r="B4525" s="13"/>
      <c r="C4525" s="13"/>
      <c r="D4525" s="13"/>
      <c r="E4525" s="13"/>
    </row>
    <row r="4526" spans="1:5" ht="19.5" thickTop="1" thickBot="1" x14ac:dyDescent="0.3">
      <c r="A4526" s="37"/>
      <c r="B4526" s="13"/>
      <c r="C4526" s="13"/>
      <c r="D4526" s="13"/>
      <c r="E4526" s="13"/>
    </row>
    <row r="4527" spans="1:5" ht="19.5" thickTop="1" thickBot="1" x14ac:dyDescent="0.3">
      <c r="A4527" s="37"/>
      <c r="B4527" s="13"/>
      <c r="C4527" s="13"/>
      <c r="D4527" s="13"/>
      <c r="E4527" s="13"/>
    </row>
    <row r="4528" spans="1:5" ht="19.5" thickTop="1" thickBot="1" x14ac:dyDescent="0.3">
      <c r="A4528" s="37"/>
      <c r="B4528" s="13"/>
      <c r="C4528" s="13"/>
      <c r="D4528" s="13"/>
      <c r="E4528" s="13"/>
    </row>
    <row r="4529" spans="1:5" ht="19.5" thickTop="1" thickBot="1" x14ac:dyDescent="0.3">
      <c r="A4529" s="37"/>
      <c r="B4529" s="13"/>
      <c r="C4529" s="13"/>
      <c r="D4529" s="13"/>
      <c r="E4529" s="13"/>
    </row>
    <row r="4530" spans="1:5" ht="19.5" thickTop="1" thickBot="1" x14ac:dyDescent="0.3">
      <c r="A4530" s="37"/>
      <c r="B4530" s="13"/>
      <c r="C4530" s="13"/>
      <c r="D4530" s="13"/>
      <c r="E4530" s="13"/>
    </row>
    <row r="4531" spans="1:5" ht="19.5" thickTop="1" thickBot="1" x14ac:dyDescent="0.3">
      <c r="A4531" s="37"/>
      <c r="B4531" s="13"/>
      <c r="C4531" s="13"/>
      <c r="D4531" s="13"/>
      <c r="E4531" s="13"/>
    </row>
    <row r="4532" spans="1:5" ht="19.5" thickTop="1" thickBot="1" x14ac:dyDescent="0.3">
      <c r="A4532" s="37"/>
      <c r="B4532" s="13"/>
      <c r="C4532" s="13"/>
      <c r="D4532" s="13"/>
      <c r="E4532" s="13"/>
    </row>
    <row r="4533" spans="1:5" ht="19.5" thickTop="1" thickBot="1" x14ac:dyDescent="0.3">
      <c r="A4533" s="37"/>
      <c r="B4533" s="13"/>
      <c r="C4533" s="13"/>
      <c r="D4533" s="13"/>
      <c r="E4533" s="13"/>
    </row>
    <row r="4534" spans="1:5" ht="19.5" thickTop="1" thickBot="1" x14ac:dyDescent="0.3">
      <c r="A4534" s="37"/>
      <c r="B4534" s="13"/>
      <c r="C4534" s="13"/>
      <c r="D4534" s="13"/>
      <c r="E4534" s="13"/>
    </row>
    <row r="4535" spans="1:5" ht="19.5" thickTop="1" thickBot="1" x14ac:dyDescent="0.3">
      <c r="A4535" s="37"/>
      <c r="B4535" s="13"/>
      <c r="C4535" s="13"/>
      <c r="D4535" s="13"/>
      <c r="E4535" s="13"/>
    </row>
    <row r="4536" spans="1:5" ht="19.5" thickTop="1" thickBot="1" x14ac:dyDescent="0.3">
      <c r="A4536" s="37"/>
      <c r="B4536" s="13"/>
      <c r="C4536" s="13"/>
      <c r="D4536" s="13"/>
      <c r="E4536" s="13"/>
    </row>
    <row r="4537" spans="1:5" ht="19.5" thickTop="1" thickBot="1" x14ac:dyDescent="0.3">
      <c r="A4537" s="37"/>
      <c r="B4537" s="13"/>
      <c r="C4537" s="13"/>
      <c r="D4537" s="13"/>
      <c r="E4537" s="13"/>
    </row>
    <row r="4538" spans="1:5" ht="19.5" thickTop="1" thickBot="1" x14ac:dyDescent="0.3">
      <c r="A4538" s="37"/>
      <c r="B4538" s="13"/>
      <c r="C4538" s="13"/>
      <c r="D4538" s="13"/>
      <c r="E4538" s="13"/>
    </row>
    <row r="4539" spans="1:5" ht="19.5" thickTop="1" thickBot="1" x14ac:dyDescent="0.3">
      <c r="A4539" s="37"/>
      <c r="B4539" s="13"/>
      <c r="C4539" s="13"/>
      <c r="D4539" s="13"/>
      <c r="E4539" s="13"/>
    </row>
    <row r="4540" spans="1:5" ht="19.5" thickTop="1" thickBot="1" x14ac:dyDescent="0.3">
      <c r="A4540" s="37"/>
      <c r="B4540" s="13"/>
      <c r="C4540" s="13"/>
      <c r="D4540" s="13"/>
      <c r="E4540" s="13"/>
    </row>
    <row r="4541" spans="1:5" ht="19.5" thickTop="1" thickBot="1" x14ac:dyDescent="0.3">
      <c r="A4541" s="37"/>
      <c r="B4541" s="13"/>
      <c r="C4541" s="13"/>
      <c r="D4541" s="13"/>
      <c r="E4541" s="13"/>
    </row>
    <row r="4542" spans="1:5" ht="19.5" thickTop="1" thickBot="1" x14ac:dyDescent="0.3">
      <c r="A4542" s="37"/>
      <c r="B4542" s="13"/>
      <c r="C4542" s="13"/>
      <c r="D4542" s="13"/>
      <c r="E4542" s="13"/>
    </row>
    <row r="4543" spans="1:5" ht="19.5" thickTop="1" thickBot="1" x14ac:dyDescent="0.3">
      <c r="A4543" s="37"/>
      <c r="B4543" s="13"/>
      <c r="C4543" s="13"/>
      <c r="D4543" s="13"/>
      <c r="E4543" s="13"/>
    </row>
    <row r="4544" spans="1:5" ht="19.5" thickTop="1" thickBot="1" x14ac:dyDescent="0.3">
      <c r="A4544" s="37"/>
      <c r="B4544" s="13"/>
      <c r="C4544" s="13"/>
      <c r="D4544" s="13"/>
      <c r="E4544" s="13"/>
    </row>
    <row r="4545" spans="1:5" ht="19.5" thickTop="1" thickBot="1" x14ac:dyDescent="0.3">
      <c r="A4545" s="37"/>
      <c r="B4545" s="13"/>
      <c r="C4545" s="13"/>
      <c r="D4545" s="13"/>
      <c r="E4545" s="13"/>
    </row>
    <row r="4546" spans="1:5" ht="19.5" thickTop="1" thickBot="1" x14ac:dyDescent="0.3">
      <c r="A4546" s="37"/>
      <c r="B4546" s="13"/>
      <c r="C4546" s="13"/>
      <c r="D4546" s="13"/>
      <c r="E4546" s="13"/>
    </row>
    <row r="4547" spans="1:5" ht="19.5" thickTop="1" thickBot="1" x14ac:dyDescent="0.3">
      <c r="A4547" s="37"/>
      <c r="B4547" s="13"/>
      <c r="C4547" s="13"/>
      <c r="D4547" s="13"/>
      <c r="E4547" s="13"/>
    </row>
    <row r="4548" spans="1:5" ht="19.5" thickTop="1" thickBot="1" x14ac:dyDescent="0.3">
      <c r="A4548" s="37"/>
      <c r="B4548" s="13"/>
      <c r="C4548" s="13"/>
      <c r="D4548" s="13"/>
      <c r="E4548" s="13"/>
    </row>
    <row r="4549" spans="1:5" ht="19.5" thickTop="1" thickBot="1" x14ac:dyDescent="0.3">
      <c r="A4549" s="37"/>
      <c r="B4549" s="13"/>
      <c r="C4549" s="13"/>
      <c r="D4549" s="13"/>
      <c r="E4549" s="13"/>
    </row>
    <row r="4550" spans="1:5" ht="19.5" thickTop="1" thickBot="1" x14ac:dyDescent="0.3">
      <c r="A4550" s="37"/>
      <c r="B4550" s="13"/>
      <c r="C4550" s="13"/>
      <c r="D4550" s="13"/>
      <c r="E4550" s="13"/>
    </row>
    <row r="4551" spans="1:5" ht="19.5" thickTop="1" thickBot="1" x14ac:dyDescent="0.3">
      <c r="A4551" s="37"/>
      <c r="B4551" s="13"/>
      <c r="C4551" s="13"/>
      <c r="D4551" s="13"/>
      <c r="E4551" s="13"/>
    </row>
    <row r="4552" spans="1:5" ht="19.5" thickTop="1" thickBot="1" x14ac:dyDescent="0.3">
      <c r="A4552" s="37"/>
      <c r="B4552" s="13"/>
      <c r="C4552" s="13"/>
      <c r="D4552" s="13"/>
      <c r="E4552" s="13"/>
    </row>
    <row r="4553" spans="1:5" ht="19.5" thickTop="1" thickBot="1" x14ac:dyDescent="0.3">
      <c r="A4553" s="37"/>
      <c r="B4553" s="13"/>
      <c r="C4553" s="13"/>
      <c r="D4553" s="13"/>
      <c r="E4553" s="13"/>
    </row>
    <row r="4554" spans="1:5" ht="19.5" thickTop="1" thickBot="1" x14ac:dyDescent="0.3">
      <c r="A4554" s="37"/>
      <c r="B4554" s="13"/>
      <c r="C4554" s="13"/>
      <c r="D4554" s="13"/>
      <c r="E4554" s="13"/>
    </row>
    <row r="4555" spans="1:5" ht="19.5" thickTop="1" thickBot="1" x14ac:dyDescent="0.3">
      <c r="A4555" s="37"/>
      <c r="B4555" s="13"/>
      <c r="C4555" s="13"/>
      <c r="D4555" s="13"/>
      <c r="E4555" s="13"/>
    </row>
    <row r="4556" spans="1:5" ht="19.5" thickTop="1" thickBot="1" x14ac:dyDescent="0.3">
      <c r="A4556" s="37"/>
      <c r="B4556" s="13"/>
      <c r="C4556" s="13"/>
      <c r="D4556" s="13"/>
      <c r="E4556" s="13"/>
    </row>
    <row r="4557" spans="1:5" ht="19.5" thickTop="1" thickBot="1" x14ac:dyDescent="0.3">
      <c r="A4557" s="37"/>
      <c r="B4557" s="13"/>
      <c r="C4557" s="13"/>
      <c r="D4557" s="13"/>
      <c r="E4557" s="13"/>
    </row>
    <row r="4558" spans="1:5" ht="19.5" thickTop="1" thickBot="1" x14ac:dyDescent="0.3">
      <c r="A4558" s="37"/>
      <c r="B4558" s="13"/>
      <c r="C4558" s="13"/>
      <c r="D4558" s="13"/>
      <c r="E4558" s="13"/>
    </row>
    <row r="4559" spans="1:5" ht="19.5" thickTop="1" thickBot="1" x14ac:dyDescent="0.3">
      <c r="A4559" s="37"/>
      <c r="B4559" s="13"/>
      <c r="C4559" s="13"/>
      <c r="D4559" s="13"/>
      <c r="E4559" s="13"/>
    </row>
    <row r="4560" spans="1:5" ht="19.5" thickTop="1" thickBot="1" x14ac:dyDescent="0.3">
      <c r="A4560" s="37"/>
      <c r="B4560" s="13"/>
      <c r="C4560" s="13"/>
      <c r="D4560" s="13"/>
      <c r="E4560" s="13"/>
    </row>
    <row r="4561" spans="1:5" ht="19.5" thickTop="1" thickBot="1" x14ac:dyDescent="0.3">
      <c r="A4561" s="37"/>
      <c r="B4561" s="13"/>
      <c r="C4561" s="13"/>
      <c r="D4561" s="13"/>
      <c r="E4561" s="13"/>
    </row>
    <row r="4562" spans="1:5" ht="19.5" thickTop="1" thickBot="1" x14ac:dyDescent="0.3">
      <c r="A4562" s="37"/>
      <c r="B4562" s="13"/>
      <c r="C4562" s="13"/>
      <c r="D4562" s="13"/>
      <c r="E4562" s="13"/>
    </row>
    <row r="4563" spans="1:5" ht="19.5" thickTop="1" thickBot="1" x14ac:dyDescent="0.3">
      <c r="A4563" s="37"/>
      <c r="B4563" s="13"/>
      <c r="C4563" s="13"/>
      <c r="D4563" s="13"/>
      <c r="E4563" s="13"/>
    </row>
    <row r="4564" spans="1:5" ht="19.5" thickTop="1" thickBot="1" x14ac:dyDescent="0.3">
      <c r="A4564" s="37"/>
      <c r="B4564" s="13"/>
      <c r="C4564" s="13"/>
      <c r="D4564" s="13"/>
      <c r="E4564" s="13"/>
    </row>
    <row r="4565" spans="1:5" ht="19.5" thickTop="1" thickBot="1" x14ac:dyDescent="0.3">
      <c r="A4565" s="37"/>
      <c r="B4565" s="13"/>
      <c r="C4565" s="13"/>
      <c r="D4565" s="13"/>
      <c r="E4565" s="13"/>
    </row>
    <row r="4566" spans="1:5" ht="19.5" thickTop="1" thickBot="1" x14ac:dyDescent="0.3">
      <c r="A4566" s="37"/>
      <c r="B4566" s="13"/>
      <c r="C4566" s="13"/>
      <c r="D4566" s="13"/>
      <c r="E4566" s="13"/>
    </row>
    <row r="4567" spans="1:5" ht="19.5" thickTop="1" thickBot="1" x14ac:dyDescent="0.3">
      <c r="A4567" s="37"/>
      <c r="B4567" s="13"/>
      <c r="C4567" s="13"/>
      <c r="D4567" s="13"/>
      <c r="E4567" s="13"/>
    </row>
    <row r="4568" spans="1:5" ht="19.5" thickTop="1" thickBot="1" x14ac:dyDescent="0.3">
      <c r="A4568" s="37"/>
      <c r="B4568" s="13"/>
      <c r="C4568" s="13"/>
      <c r="D4568" s="13"/>
      <c r="E4568" s="13"/>
    </row>
    <row r="4569" spans="1:5" ht="19.5" thickTop="1" thickBot="1" x14ac:dyDescent="0.3">
      <c r="A4569" s="37"/>
      <c r="B4569" s="13"/>
      <c r="C4569" s="13"/>
      <c r="D4569" s="13"/>
      <c r="E4569" s="13"/>
    </row>
    <row r="4570" spans="1:5" ht="19.5" thickTop="1" thickBot="1" x14ac:dyDescent="0.3">
      <c r="A4570" s="37"/>
      <c r="B4570" s="101"/>
      <c r="C4570" s="101"/>
      <c r="D4570" s="101"/>
      <c r="E4570" s="102"/>
    </row>
    <row r="4571" spans="1:5" ht="19.5" thickTop="1" thickBot="1" x14ac:dyDescent="0.3">
      <c r="A4571" s="37"/>
      <c r="B4571" s="13"/>
      <c r="C4571" s="13"/>
      <c r="D4571" s="13"/>
      <c r="E4571" s="13"/>
    </row>
    <row r="4572" spans="1:5" ht="19.5" thickTop="1" thickBot="1" x14ac:dyDescent="0.3">
      <c r="A4572" s="37"/>
      <c r="B4572" s="13"/>
      <c r="C4572" s="13"/>
      <c r="D4572" s="13"/>
      <c r="E4572" s="13"/>
    </row>
    <row r="4573" spans="1:5" ht="19.5" thickTop="1" thickBot="1" x14ac:dyDescent="0.3">
      <c r="A4573" s="37"/>
      <c r="B4573" s="13"/>
      <c r="C4573" s="13"/>
      <c r="D4573" s="13"/>
      <c r="E4573" s="13"/>
    </row>
    <row r="4574" spans="1:5" ht="19.5" thickTop="1" thickBot="1" x14ac:dyDescent="0.3">
      <c r="A4574" s="37"/>
      <c r="B4574" s="13"/>
      <c r="C4574" s="13"/>
      <c r="D4574" s="13"/>
      <c r="E4574" s="13"/>
    </row>
    <row r="4575" spans="1:5" ht="19.5" thickTop="1" thickBot="1" x14ac:dyDescent="0.3">
      <c r="A4575" s="37"/>
      <c r="B4575" s="13"/>
      <c r="C4575" s="13"/>
      <c r="D4575" s="13"/>
      <c r="E4575" s="13"/>
    </row>
    <row r="4576" spans="1:5" ht="19.5" thickTop="1" thickBot="1" x14ac:dyDescent="0.3">
      <c r="A4576" s="37"/>
      <c r="B4576" s="13"/>
      <c r="C4576" s="13"/>
      <c r="D4576" s="13"/>
      <c r="E4576" s="13"/>
    </row>
    <row r="4577" spans="1:5" ht="19.5" thickTop="1" thickBot="1" x14ac:dyDescent="0.3">
      <c r="A4577" s="37"/>
      <c r="B4577" s="13"/>
      <c r="C4577" s="13"/>
      <c r="D4577" s="13"/>
      <c r="E4577" s="13"/>
    </row>
    <row r="4578" spans="1:5" ht="19.5" thickTop="1" thickBot="1" x14ac:dyDescent="0.3">
      <c r="A4578" s="37"/>
      <c r="B4578" s="13"/>
      <c r="C4578" s="13"/>
      <c r="D4578" s="13"/>
      <c r="E4578" s="13"/>
    </row>
    <row r="4579" spans="1:5" ht="19.5" thickTop="1" thickBot="1" x14ac:dyDescent="0.3">
      <c r="A4579" s="37"/>
      <c r="B4579" s="13"/>
      <c r="C4579" s="13"/>
      <c r="D4579" s="13"/>
      <c r="E4579" s="13"/>
    </row>
    <row r="4580" spans="1:5" ht="19.5" thickTop="1" thickBot="1" x14ac:dyDescent="0.3">
      <c r="A4580" s="37"/>
      <c r="B4580" s="13"/>
      <c r="C4580" s="13"/>
      <c r="D4580" s="13"/>
      <c r="E4580" s="13"/>
    </row>
    <row r="4581" spans="1:5" ht="19.5" thickTop="1" thickBot="1" x14ac:dyDescent="0.3">
      <c r="A4581" s="37"/>
      <c r="B4581" s="13"/>
      <c r="C4581" s="13"/>
      <c r="D4581" s="13"/>
      <c r="E4581" s="13"/>
    </row>
    <row r="4582" spans="1:5" ht="19.5" thickTop="1" thickBot="1" x14ac:dyDescent="0.3">
      <c r="A4582" s="37"/>
      <c r="B4582" s="13"/>
      <c r="C4582" s="13"/>
      <c r="D4582" s="13"/>
      <c r="E4582" s="13"/>
    </row>
    <row r="4583" spans="1:5" ht="19.5" thickTop="1" thickBot="1" x14ac:dyDescent="0.3">
      <c r="A4583" s="37"/>
      <c r="B4583" s="13"/>
      <c r="C4583" s="13"/>
      <c r="D4583" s="13"/>
      <c r="E4583" s="13"/>
    </row>
    <row r="4584" spans="1:5" ht="19.5" thickTop="1" thickBot="1" x14ac:dyDescent="0.3">
      <c r="A4584" s="37"/>
      <c r="B4584" s="13"/>
      <c r="C4584" s="13"/>
      <c r="D4584" s="13"/>
      <c r="E4584" s="13"/>
    </row>
    <row r="4585" spans="1:5" ht="19.5" thickTop="1" thickBot="1" x14ac:dyDescent="0.3">
      <c r="A4585" s="37"/>
      <c r="B4585" s="13"/>
      <c r="C4585" s="13"/>
      <c r="D4585" s="13"/>
      <c r="E4585" s="13"/>
    </row>
    <row r="4586" spans="1:5" ht="19.5" thickTop="1" thickBot="1" x14ac:dyDescent="0.3">
      <c r="A4586" s="37"/>
      <c r="B4586" s="13"/>
      <c r="C4586" s="13"/>
      <c r="D4586" s="13"/>
      <c r="E4586" s="13"/>
    </row>
    <row r="4587" spans="1:5" ht="19.5" thickTop="1" thickBot="1" x14ac:dyDescent="0.3">
      <c r="A4587" s="37"/>
      <c r="B4587" s="13"/>
      <c r="C4587" s="13"/>
      <c r="D4587" s="13"/>
      <c r="E4587" s="13"/>
    </row>
    <row r="4588" spans="1:5" ht="19.5" thickTop="1" thickBot="1" x14ac:dyDescent="0.3">
      <c r="A4588" s="37"/>
      <c r="B4588" s="13"/>
      <c r="C4588" s="13"/>
      <c r="D4588" s="13"/>
      <c r="E4588" s="13"/>
    </row>
    <row r="4589" spans="1:5" ht="19.5" thickTop="1" thickBot="1" x14ac:dyDescent="0.3">
      <c r="A4589" s="37"/>
      <c r="B4589" s="13"/>
      <c r="C4589" s="13"/>
      <c r="D4589" s="13"/>
      <c r="E4589" s="13"/>
    </row>
    <row r="4590" spans="1:5" ht="19.5" thickTop="1" thickBot="1" x14ac:dyDescent="0.3">
      <c r="A4590" s="37"/>
      <c r="B4590" s="13"/>
      <c r="C4590" s="13"/>
      <c r="D4590" s="13"/>
      <c r="E4590" s="13"/>
    </row>
    <row r="4591" spans="1:5" ht="19.5" thickTop="1" thickBot="1" x14ac:dyDescent="0.3">
      <c r="A4591" s="37"/>
      <c r="B4591" s="13"/>
      <c r="C4591" s="13"/>
      <c r="D4591" s="13"/>
      <c r="E4591" s="13"/>
    </row>
    <row r="4592" spans="1:5" ht="19.5" thickTop="1" thickBot="1" x14ac:dyDescent="0.3">
      <c r="A4592" s="37"/>
      <c r="B4592" s="13"/>
      <c r="C4592" s="13"/>
      <c r="D4592" s="13"/>
      <c r="E4592" s="13"/>
    </row>
    <row r="4593" spans="1:5" ht="19.5" thickTop="1" thickBot="1" x14ac:dyDescent="0.3">
      <c r="A4593" s="37"/>
      <c r="B4593" s="13"/>
      <c r="C4593" s="13"/>
      <c r="D4593" s="13"/>
      <c r="E4593" s="13"/>
    </row>
    <row r="4594" spans="1:5" ht="19.5" thickTop="1" thickBot="1" x14ac:dyDescent="0.3">
      <c r="A4594" s="37"/>
      <c r="B4594" s="13"/>
      <c r="C4594" s="13"/>
      <c r="D4594" s="13"/>
      <c r="E4594" s="13"/>
    </row>
    <row r="4595" spans="1:5" ht="19.5" thickTop="1" thickBot="1" x14ac:dyDescent="0.3">
      <c r="A4595" s="37"/>
      <c r="B4595" s="13"/>
      <c r="C4595" s="13"/>
      <c r="D4595" s="13"/>
      <c r="E4595" s="13"/>
    </row>
    <row r="4596" spans="1:5" ht="19.5" thickTop="1" thickBot="1" x14ac:dyDescent="0.3">
      <c r="A4596" s="37"/>
      <c r="B4596" s="13"/>
      <c r="C4596" s="13"/>
      <c r="D4596" s="13"/>
      <c r="E4596" s="13"/>
    </row>
    <row r="4597" spans="1:5" ht="19.5" thickTop="1" thickBot="1" x14ac:dyDescent="0.3">
      <c r="A4597" s="37"/>
      <c r="B4597" s="13"/>
      <c r="C4597" s="13"/>
      <c r="D4597" s="13"/>
      <c r="E4597" s="13"/>
    </row>
    <row r="4598" spans="1:5" ht="19.5" thickTop="1" thickBot="1" x14ac:dyDescent="0.3">
      <c r="A4598" s="37"/>
      <c r="B4598" s="13"/>
      <c r="C4598" s="13"/>
      <c r="D4598" s="13"/>
      <c r="E4598" s="13"/>
    </row>
    <row r="4599" spans="1:5" ht="19.5" thickTop="1" thickBot="1" x14ac:dyDescent="0.3">
      <c r="A4599" s="37"/>
      <c r="B4599" s="13"/>
      <c r="C4599" s="13"/>
      <c r="D4599" s="13"/>
      <c r="E4599" s="13"/>
    </row>
    <row r="4600" spans="1:5" ht="19.5" thickTop="1" thickBot="1" x14ac:dyDescent="0.3">
      <c r="A4600" s="37"/>
      <c r="B4600" s="13"/>
      <c r="C4600" s="13"/>
      <c r="D4600" s="13"/>
      <c r="E4600" s="13"/>
    </row>
    <row r="4601" spans="1:5" ht="19.5" thickTop="1" thickBot="1" x14ac:dyDescent="0.3">
      <c r="A4601" s="37"/>
      <c r="B4601" s="13"/>
      <c r="C4601" s="13"/>
      <c r="D4601" s="13"/>
      <c r="E4601" s="13"/>
    </row>
    <row r="4602" spans="1:5" ht="19.5" thickTop="1" thickBot="1" x14ac:dyDescent="0.3">
      <c r="A4602" s="37"/>
      <c r="B4602" s="13"/>
      <c r="C4602" s="13"/>
      <c r="D4602" s="13"/>
      <c r="E4602" s="13"/>
    </row>
    <row r="4603" spans="1:5" ht="19.5" thickTop="1" thickBot="1" x14ac:dyDescent="0.3">
      <c r="A4603" s="37"/>
      <c r="B4603" s="13"/>
      <c r="C4603" s="13"/>
      <c r="D4603" s="13"/>
      <c r="E4603" s="13"/>
    </row>
    <row r="4604" spans="1:5" ht="19.5" thickTop="1" thickBot="1" x14ac:dyDescent="0.3">
      <c r="A4604" s="37"/>
      <c r="B4604" s="13"/>
      <c r="C4604" s="13"/>
      <c r="D4604" s="13"/>
      <c r="E4604" s="13"/>
    </row>
    <row r="4605" spans="1:5" ht="19.5" thickTop="1" thickBot="1" x14ac:dyDescent="0.3">
      <c r="A4605" s="37"/>
      <c r="B4605" s="13"/>
      <c r="C4605" s="13"/>
      <c r="D4605" s="13"/>
      <c r="E4605" s="13"/>
    </row>
    <row r="4606" spans="1:5" ht="19.5" thickTop="1" thickBot="1" x14ac:dyDescent="0.3">
      <c r="A4606" s="37"/>
      <c r="B4606" s="13"/>
      <c r="C4606" s="13"/>
      <c r="D4606" s="13"/>
      <c r="E4606" s="13"/>
    </row>
    <row r="4607" spans="1:5" ht="19.5" thickTop="1" thickBot="1" x14ac:dyDescent="0.3">
      <c r="A4607" s="37"/>
      <c r="B4607" s="13"/>
      <c r="C4607" s="13"/>
      <c r="D4607" s="13"/>
      <c r="E4607" s="13"/>
    </row>
    <row r="4608" spans="1:5" ht="19.5" thickTop="1" thickBot="1" x14ac:dyDescent="0.3">
      <c r="A4608" s="37"/>
      <c r="B4608" s="13"/>
      <c r="C4608" s="13"/>
      <c r="D4608" s="13"/>
      <c r="E4608" s="13"/>
    </row>
    <row r="4609" spans="1:5" ht="19.5" thickTop="1" thickBot="1" x14ac:dyDescent="0.3">
      <c r="A4609" s="37"/>
      <c r="B4609" s="13"/>
      <c r="C4609" s="13"/>
      <c r="D4609" s="13"/>
      <c r="E4609" s="13"/>
    </row>
    <row r="4610" spans="1:5" ht="19.5" thickTop="1" thickBot="1" x14ac:dyDescent="0.3">
      <c r="A4610" s="37"/>
      <c r="B4610" s="13"/>
      <c r="C4610" s="13"/>
      <c r="D4610" s="13"/>
      <c r="E4610" s="13"/>
    </row>
    <row r="4611" spans="1:5" ht="19.5" thickTop="1" thickBot="1" x14ac:dyDescent="0.3">
      <c r="A4611" s="37"/>
      <c r="B4611" s="13"/>
      <c r="C4611" s="13"/>
      <c r="D4611" s="13"/>
      <c r="E4611" s="13"/>
    </row>
    <row r="4612" spans="1:5" ht="19.5" thickTop="1" thickBot="1" x14ac:dyDescent="0.3">
      <c r="A4612" s="37"/>
      <c r="B4612" s="13"/>
      <c r="C4612" s="13"/>
      <c r="D4612" s="13"/>
      <c r="E4612" s="13"/>
    </row>
    <row r="4613" spans="1:5" ht="19.5" thickTop="1" thickBot="1" x14ac:dyDescent="0.3">
      <c r="A4613" s="37"/>
      <c r="B4613" s="13"/>
      <c r="C4613" s="13"/>
      <c r="D4613" s="13"/>
      <c r="E4613" s="13"/>
    </row>
    <row r="4614" spans="1:5" ht="19.5" thickTop="1" thickBot="1" x14ac:dyDescent="0.3">
      <c r="A4614" s="37"/>
      <c r="B4614" s="13"/>
      <c r="C4614" s="13"/>
      <c r="D4614" s="13"/>
      <c r="E4614" s="13"/>
    </row>
    <row r="4615" spans="1:5" ht="19.5" thickTop="1" thickBot="1" x14ac:dyDescent="0.3">
      <c r="A4615" s="37"/>
      <c r="B4615" s="13"/>
      <c r="C4615" s="13"/>
      <c r="D4615" s="13"/>
      <c r="E4615" s="13"/>
    </row>
    <row r="4616" spans="1:5" ht="19.5" thickTop="1" thickBot="1" x14ac:dyDescent="0.3">
      <c r="A4616" s="37"/>
      <c r="B4616" s="13"/>
      <c r="C4616" s="13"/>
      <c r="D4616" s="13"/>
      <c r="E4616" s="13"/>
    </row>
    <row r="4617" spans="1:5" ht="19.5" thickTop="1" thickBot="1" x14ac:dyDescent="0.3">
      <c r="A4617" s="37"/>
      <c r="B4617" s="13"/>
      <c r="C4617" s="13"/>
      <c r="D4617" s="13"/>
      <c r="E4617" s="13"/>
    </row>
    <row r="4618" spans="1:5" ht="19.5" thickTop="1" thickBot="1" x14ac:dyDescent="0.3">
      <c r="A4618" s="37"/>
      <c r="B4618" s="13"/>
      <c r="C4618" s="13"/>
      <c r="D4618" s="13"/>
      <c r="E4618" s="13"/>
    </row>
    <row r="4619" spans="1:5" ht="19.5" thickTop="1" thickBot="1" x14ac:dyDescent="0.3">
      <c r="A4619" s="37"/>
      <c r="B4619" s="13"/>
      <c r="C4619" s="13"/>
      <c r="D4619" s="13"/>
      <c r="E4619" s="13"/>
    </row>
    <row r="4620" spans="1:5" ht="19.5" thickTop="1" thickBot="1" x14ac:dyDescent="0.3">
      <c r="A4620" s="37"/>
      <c r="B4620" s="13"/>
      <c r="C4620" s="13"/>
      <c r="D4620" s="13"/>
      <c r="E4620" s="13"/>
    </row>
    <row r="4621" spans="1:5" ht="19.5" thickTop="1" thickBot="1" x14ac:dyDescent="0.3">
      <c r="A4621" s="37"/>
      <c r="B4621" s="13"/>
      <c r="C4621" s="13"/>
      <c r="D4621" s="13"/>
      <c r="E4621" s="13"/>
    </row>
    <row r="4622" spans="1:5" ht="19.5" thickTop="1" thickBot="1" x14ac:dyDescent="0.3">
      <c r="A4622" s="37"/>
      <c r="B4622" s="13"/>
      <c r="C4622" s="13"/>
      <c r="D4622" s="13"/>
      <c r="E4622" s="13"/>
    </row>
    <row r="4623" spans="1:5" ht="19.5" thickTop="1" thickBot="1" x14ac:dyDescent="0.3">
      <c r="A4623" s="37"/>
      <c r="B4623" s="13"/>
      <c r="C4623" s="13"/>
      <c r="D4623" s="13"/>
      <c r="E4623" s="13"/>
    </row>
    <row r="4624" spans="1:5" ht="19.5" thickTop="1" thickBot="1" x14ac:dyDescent="0.3">
      <c r="A4624" s="37"/>
      <c r="B4624" s="13"/>
      <c r="C4624" s="13"/>
      <c r="D4624" s="13"/>
      <c r="E4624" s="13"/>
    </row>
    <row r="4625" spans="1:5" ht="19.5" thickTop="1" thickBot="1" x14ac:dyDescent="0.3">
      <c r="A4625" s="37"/>
      <c r="B4625" s="13"/>
      <c r="C4625" s="13"/>
      <c r="D4625" s="13"/>
      <c r="E4625" s="13"/>
    </row>
    <row r="4626" spans="1:5" ht="19.5" thickTop="1" thickBot="1" x14ac:dyDescent="0.3">
      <c r="A4626" s="37"/>
      <c r="B4626" s="13"/>
      <c r="C4626" s="13"/>
      <c r="D4626" s="13"/>
      <c r="E4626" s="13"/>
    </row>
    <row r="4627" spans="1:5" ht="19.5" thickTop="1" thickBot="1" x14ac:dyDescent="0.3">
      <c r="A4627" s="37"/>
      <c r="B4627" s="13"/>
      <c r="C4627" s="13"/>
      <c r="D4627" s="13"/>
      <c r="E4627" s="13"/>
    </row>
    <row r="4628" spans="1:5" ht="19.5" thickTop="1" thickBot="1" x14ac:dyDescent="0.3">
      <c r="A4628" s="37"/>
      <c r="B4628" s="13"/>
      <c r="C4628" s="13"/>
      <c r="D4628" s="13"/>
      <c r="E4628" s="13"/>
    </row>
    <row r="4629" spans="1:5" ht="19.5" thickTop="1" thickBot="1" x14ac:dyDescent="0.3">
      <c r="A4629" s="37"/>
      <c r="B4629" s="13"/>
      <c r="C4629" s="13"/>
      <c r="D4629" s="13"/>
      <c r="E4629" s="13"/>
    </row>
    <row r="4630" spans="1:5" ht="19.5" thickTop="1" thickBot="1" x14ac:dyDescent="0.3">
      <c r="A4630" s="37"/>
      <c r="B4630" s="13"/>
      <c r="C4630" s="13"/>
      <c r="D4630" s="13"/>
      <c r="E4630" s="13"/>
    </row>
    <row r="4631" spans="1:5" ht="19.5" thickTop="1" thickBot="1" x14ac:dyDescent="0.3">
      <c r="A4631" s="37"/>
      <c r="B4631" s="13"/>
      <c r="C4631" s="13"/>
      <c r="D4631" s="13"/>
      <c r="E4631" s="13"/>
    </row>
    <row r="4632" spans="1:5" ht="19.5" thickTop="1" thickBot="1" x14ac:dyDescent="0.3">
      <c r="A4632" s="37"/>
      <c r="B4632" s="13"/>
      <c r="C4632" s="13"/>
      <c r="D4632" s="13"/>
      <c r="E4632" s="13"/>
    </row>
    <row r="4633" spans="1:5" ht="19.5" thickTop="1" thickBot="1" x14ac:dyDescent="0.3">
      <c r="A4633" s="37"/>
      <c r="B4633" s="13"/>
      <c r="C4633" s="13"/>
      <c r="D4633" s="13"/>
      <c r="E4633" s="13"/>
    </row>
    <row r="4634" spans="1:5" ht="19.5" thickTop="1" thickBot="1" x14ac:dyDescent="0.3">
      <c r="A4634" s="37"/>
      <c r="B4634" s="13"/>
      <c r="C4634" s="13"/>
      <c r="D4634" s="13"/>
      <c r="E4634" s="13"/>
    </row>
    <row r="4635" spans="1:5" ht="19.5" thickTop="1" thickBot="1" x14ac:dyDescent="0.3">
      <c r="A4635" s="37"/>
      <c r="B4635" s="13"/>
      <c r="C4635" s="13"/>
      <c r="D4635" s="13"/>
      <c r="E4635" s="13"/>
    </row>
    <row r="4636" spans="1:5" ht="19.5" thickTop="1" thickBot="1" x14ac:dyDescent="0.3">
      <c r="A4636" s="37"/>
      <c r="B4636" s="13"/>
      <c r="C4636" s="13"/>
      <c r="D4636" s="13"/>
      <c r="E4636" s="13"/>
    </row>
    <row r="4637" spans="1:5" ht="19.5" thickTop="1" thickBot="1" x14ac:dyDescent="0.3">
      <c r="A4637" s="37"/>
      <c r="B4637" s="13"/>
      <c r="C4637" s="13"/>
      <c r="D4637" s="13"/>
      <c r="E4637" s="13"/>
    </row>
    <row r="4638" spans="1:5" ht="19.5" thickTop="1" thickBot="1" x14ac:dyDescent="0.3">
      <c r="A4638" s="37"/>
      <c r="B4638" s="13"/>
      <c r="C4638" s="13"/>
      <c r="D4638" s="13"/>
      <c r="E4638" s="13"/>
    </row>
    <row r="4639" spans="1:5" ht="19.5" thickTop="1" thickBot="1" x14ac:dyDescent="0.3">
      <c r="A4639" s="37"/>
      <c r="B4639" s="13"/>
      <c r="C4639" s="13"/>
      <c r="D4639" s="13"/>
      <c r="E4639" s="13"/>
    </row>
    <row r="4640" spans="1:5" ht="19.5" thickTop="1" thickBot="1" x14ac:dyDescent="0.3">
      <c r="A4640" s="37"/>
      <c r="B4640" s="13"/>
      <c r="C4640" s="13"/>
      <c r="D4640" s="13"/>
      <c r="E4640" s="13"/>
    </row>
    <row r="4641" spans="1:5" ht="19.5" thickTop="1" thickBot="1" x14ac:dyDescent="0.3">
      <c r="A4641" s="37"/>
      <c r="B4641" s="13"/>
      <c r="C4641" s="13"/>
      <c r="D4641" s="13"/>
      <c r="E4641" s="13"/>
    </row>
    <row r="4642" spans="1:5" ht="19.5" thickTop="1" thickBot="1" x14ac:dyDescent="0.3">
      <c r="A4642" s="37"/>
      <c r="B4642" s="13"/>
      <c r="C4642" s="13"/>
      <c r="D4642" s="13"/>
      <c r="E4642" s="13"/>
    </row>
    <row r="4643" spans="1:5" ht="19.5" thickTop="1" thickBot="1" x14ac:dyDescent="0.3">
      <c r="A4643" s="37"/>
      <c r="B4643" s="13"/>
      <c r="C4643" s="13"/>
      <c r="D4643" s="13"/>
      <c r="E4643" s="13"/>
    </row>
    <row r="4644" spans="1:5" ht="19.5" thickTop="1" thickBot="1" x14ac:dyDescent="0.3">
      <c r="A4644" s="37"/>
      <c r="B4644" s="13"/>
      <c r="C4644" s="13"/>
      <c r="D4644" s="13"/>
      <c r="E4644" s="13"/>
    </row>
    <row r="4645" spans="1:5" ht="19.5" thickTop="1" thickBot="1" x14ac:dyDescent="0.3">
      <c r="A4645" s="37"/>
      <c r="B4645" s="13"/>
      <c r="C4645" s="13"/>
      <c r="D4645" s="13"/>
      <c r="E4645" s="13"/>
    </row>
    <row r="4646" spans="1:5" ht="19.5" thickTop="1" thickBot="1" x14ac:dyDescent="0.3">
      <c r="A4646" s="37"/>
      <c r="B4646" s="13"/>
      <c r="C4646" s="13"/>
      <c r="D4646" s="13"/>
      <c r="E4646" s="13"/>
    </row>
    <row r="4647" spans="1:5" ht="19.5" thickTop="1" thickBot="1" x14ac:dyDescent="0.3">
      <c r="A4647" s="37"/>
      <c r="B4647" s="13"/>
      <c r="C4647" s="13"/>
      <c r="D4647" s="13"/>
      <c r="E4647" s="13"/>
    </row>
    <row r="4648" spans="1:5" ht="19.5" thickTop="1" thickBot="1" x14ac:dyDescent="0.3">
      <c r="A4648" s="37"/>
      <c r="B4648" s="13"/>
      <c r="C4648" s="13"/>
      <c r="D4648" s="13"/>
      <c r="E4648" s="13"/>
    </row>
    <row r="4649" spans="1:5" ht="19.5" thickTop="1" thickBot="1" x14ac:dyDescent="0.3">
      <c r="A4649" s="37"/>
      <c r="B4649" s="13"/>
      <c r="C4649" s="13"/>
      <c r="D4649" s="13"/>
      <c r="E4649" s="13"/>
    </row>
    <row r="4650" spans="1:5" ht="19.5" thickTop="1" thickBot="1" x14ac:dyDescent="0.3">
      <c r="A4650" s="37"/>
      <c r="B4650" s="13"/>
      <c r="C4650" s="13"/>
      <c r="D4650" s="13"/>
      <c r="E4650" s="13"/>
    </row>
    <row r="4651" spans="1:5" ht="19.5" thickTop="1" thickBot="1" x14ac:dyDescent="0.3">
      <c r="A4651" s="37"/>
      <c r="B4651" s="13"/>
      <c r="C4651" s="13"/>
      <c r="D4651" s="13"/>
      <c r="E4651" s="13"/>
    </row>
    <row r="4652" spans="1:5" ht="19.5" thickTop="1" thickBot="1" x14ac:dyDescent="0.3">
      <c r="A4652" s="37"/>
      <c r="B4652" s="13"/>
      <c r="C4652" s="13"/>
      <c r="D4652" s="13"/>
      <c r="E4652" s="13"/>
    </row>
    <row r="4653" spans="1:5" ht="19.5" thickTop="1" thickBot="1" x14ac:dyDescent="0.3">
      <c r="A4653" s="37"/>
      <c r="B4653" s="13"/>
      <c r="C4653" s="13"/>
      <c r="D4653" s="13"/>
      <c r="E4653" s="13"/>
    </row>
    <row r="4654" spans="1:5" ht="19.5" thickTop="1" thickBot="1" x14ac:dyDescent="0.3">
      <c r="A4654" s="37"/>
      <c r="B4654" s="13"/>
      <c r="C4654" s="13"/>
      <c r="D4654" s="13"/>
      <c r="E4654" s="13"/>
    </row>
    <row r="4655" spans="1:5" ht="19.5" thickTop="1" thickBot="1" x14ac:dyDescent="0.3">
      <c r="A4655" s="37"/>
      <c r="B4655" s="13"/>
      <c r="C4655" s="13"/>
      <c r="D4655" s="13"/>
      <c r="E4655" s="13"/>
    </row>
    <row r="4656" spans="1:5" ht="19.5" thickTop="1" thickBot="1" x14ac:dyDescent="0.3">
      <c r="A4656" s="37"/>
      <c r="B4656" s="13"/>
      <c r="C4656" s="13"/>
      <c r="D4656" s="13"/>
      <c r="E4656" s="13"/>
    </row>
    <row r="4657" spans="1:5" ht="19.5" thickTop="1" thickBot="1" x14ac:dyDescent="0.3">
      <c r="A4657" s="37"/>
      <c r="B4657" s="13"/>
      <c r="C4657" s="13"/>
      <c r="D4657" s="13"/>
      <c r="E4657" s="13"/>
    </row>
    <row r="4658" spans="1:5" ht="19.5" thickTop="1" thickBot="1" x14ac:dyDescent="0.3">
      <c r="A4658" s="37"/>
      <c r="B4658" s="13"/>
      <c r="C4658" s="13"/>
      <c r="D4658" s="13"/>
      <c r="E4658" s="13"/>
    </row>
    <row r="4659" spans="1:5" ht="19.5" thickTop="1" thickBot="1" x14ac:dyDescent="0.3">
      <c r="A4659" s="37"/>
      <c r="B4659" s="13"/>
      <c r="C4659" s="13"/>
      <c r="D4659" s="13"/>
      <c r="E4659" s="13"/>
    </row>
    <row r="4660" spans="1:5" ht="19.5" thickTop="1" thickBot="1" x14ac:dyDescent="0.3">
      <c r="A4660" s="37"/>
      <c r="B4660" s="13"/>
      <c r="C4660" s="13"/>
      <c r="D4660" s="13"/>
      <c r="E4660" s="13"/>
    </row>
    <row r="4661" spans="1:5" ht="19.5" thickTop="1" thickBot="1" x14ac:dyDescent="0.3">
      <c r="A4661" s="37"/>
      <c r="B4661" s="13"/>
      <c r="C4661" s="13"/>
      <c r="D4661" s="13"/>
      <c r="E4661" s="13"/>
    </row>
    <row r="4662" spans="1:5" ht="19.5" thickTop="1" thickBot="1" x14ac:dyDescent="0.3">
      <c r="A4662" s="37"/>
      <c r="B4662" s="13"/>
      <c r="C4662" s="13"/>
      <c r="D4662" s="13"/>
      <c r="E4662" s="13"/>
    </row>
    <row r="4663" spans="1:5" ht="19.5" thickTop="1" thickBot="1" x14ac:dyDescent="0.3">
      <c r="A4663" s="37"/>
      <c r="B4663" s="13"/>
      <c r="C4663" s="13"/>
      <c r="D4663" s="13"/>
      <c r="E4663" s="13"/>
    </row>
    <row r="4664" spans="1:5" ht="19.5" thickTop="1" thickBot="1" x14ac:dyDescent="0.3">
      <c r="A4664" s="37"/>
      <c r="B4664" s="13"/>
      <c r="C4664" s="13"/>
      <c r="D4664" s="13"/>
      <c r="E4664" s="13"/>
    </row>
    <row r="4665" spans="1:5" ht="19.5" thickTop="1" thickBot="1" x14ac:dyDescent="0.3">
      <c r="A4665" s="37"/>
      <c r="B4665" s="13"/>
      <c r="C4665" s="13"/>
      <c r="D4665" s="13"/>
      <c r="E4665" s="13"/>
    </row>
    <row r="4666" spans="1:5" ht="19.5" thickTop="1" thickBot="1" x14ac:dyDescent="0.3">
      <c r="A4666" s="37"/>
      <c r="B4666" s="13"/>
      <c r="C4666" s="13"/>
      <c r="D4666" s="13"/>
      <c r="E4666" s="13"/>
    </row>
    <row r="4667" spans="1:5" ht="19.5" thickTop="1" thickBot="1" x14ac:dyDescent="0.3">
      <c r="A4667" s="37"/>
      <c r="B4667" s="13"/>
      <c r="C4667" s="13"/>
      <c r="D4667" s="13"/>
      <c r="E4667" s="13"/>
    </row>
    <row r="4668" spans="1:5" ht="19.5" thickTop="1" thickBot="1" x14ac:dyDescent="0.3">
      <c r="A4668" s="37"/>
      <c r="B4668" s="13"/>
      <c r="C4668" s="13"/>
      <c r="D4668" s="13"/>
      <c r="E4668" s="13"/>
    </row>
    <row r="4669" spans="1:5" ht="19.5" thickTop="1" thickBot="1" x14ac:dyDescent="0.3">
      <c r="A4669" s="37"/>
      <c r="B4669" s="13"/>
      <c r="C4669" s="13"/>
      <c r="D4669" s="13"/>
      <c r="E4669" s="13"/>
    </row>
    <row r="4670" spans="1:5" ht="19.5" thickTop="1" thickBot="1" x14ac:dyDescent="0.3">
      <c r="A4670" s="37"/>
      <c r="B4670" s="13"/>
      <c r="C4670" s="13"/>
      <c r="D4670" s="13"/>
      <c r="E4670" s="13"/>
    </row>
    <row r="4671" spans="1:5" ht="19.5" thickTop="1" thickBot="1" x14ac:dyDescent="0.3">
      <c r="A4671" s="37"/>
      <c r="B4671" s="13"/>
      <c r="C4671" s="13"/>
      <c r="D4671" s="13"/>
      <c r="E4671" s="13"/>
    </row>
    <row r="4672" spans="1:5" ht="19.5" thickTop="1" thickBot="1" x14ac:dyDescent="0.3">
      <c r="A4672" s="37"/>
      <c r="B4672" s="13"/>
      <c r="C4672" s="13"/>
      <c r="D4672" s="13"/>
      <c r="E4672" s="13"/>
    </row>
    <row r="4673" spans="1:5" ht="19.5" thickTop="1" thickBot="1" x14ac:dyDescent="0.3">
      <c r="A4673" s="37"/>
      <c r="B4673" s="13"/>
      <c r="C4673" s="13"/>
      <c r="D4673" s="13"/>
      <c r="E4673" s="13"/>
    </row>
    <row r="4674" spans="1:5" ht="19.5" thickTop="1" thickBot="1" x14ac:dyDescent="0.3">
      <c r="A4674" s="37"/>
      <c r="B4674" s="13"/>
      <c r="C4674" s="13"/>
      <c r="D4674" s="13"/>
      <c r="E4674" s="13"/>
    </row>
    <row r="4675" spans="1:5" ht="19.5" thickTop="1" thickBot="1" x14ac:dyDescent="0.3">
      <c r="A4675" s="37"/>
      <c r="B4675" s="13"/>
      <c r="C4675" s="13"/>
      <c r="D4675" s="13"/>
      <c r="E4675" s="13"/>
    </row>
    <row r="4676" spans="1:5" ht="19.5" thickTop="1" thickBot="1" x14ac:dyDescent="0.3">
      <c r="A4676" s="37"/>
      <c r="B4676" s="13"/>
      <c r="C4676" s="13"/>
      <c r="D4676" s="13"/>
      <c r="E4676" s="13"/>
    </row>
    <row r="4677" spans="1:5" ht="19.5" thickTop="1" thickBot="1" x14ac:dyDescent="0.3">
      <c r="A4677" s="37"/>
      <c r="B4677" s="13"/>
      <c r="C4677" s="13"/>
      <c r="D4677" s="13"/>
      <c r="E4677" s="13"/>
    </row>
    <row r="4678" spans="1:5" ht="19.5" thickTop="1" thickBot="1" x14ac:dyDescent="0.3">
      <c r="A4678" s="37"/>
      <c r="B4678" s="13"/>
      <c r="C4678" s="13"/>
      <c r="D4678" s="13"/>
      <c r="E4678" s="13"/>
    </row>
    <row r="4679" spans="1:5" ht="19.5" thickTop="1" thickBot="1" x14ac:dyDescent="0.3">
      <c r="A4679" s="37"/>
      <c r="B4679" s="13"/>
      <c r="C4679" s="13"/>
      <c r="D4679" s="13"/>
      <c r="E4679" s="13"/>
    </row>
    <row r="4680" spans="1:5" ht="19.5" thickTop="1" thickBot="1" x14ac:dyDescent="0.3">
      <c r="A4680" s="37"/>
      <c r="B4680" s="13"/>
      <c r="C4680" s="13"/>
      <c r="D4680" s="13"/>
      <c r="E4680" s="13"/>
    </row>
    <row r="4681" spans="1:5" ht="19.5" thickTop="1" thickBot="1" x14ac:dyDescent="0.3">
      <c r="A4681" s="37"/>
      <c r="B4681" s="13"/>
      <c r="C4681" s="13"/>
      <c r="D4681" s="13"/>
      <c r="E4681" s="13"/>
    </row>
    <row r="4682" spans="1:5" ht="19.5" thickTop="1" thickBot="1" x14ac:dyDescent="0.3">
      <c r="A4682" s="37"/>
      <c r="B4682" s="13"/>
      <c r="C4682" s="13"/>
      <c r="D4682" s="13"/>
      <c r="E4682" s="13"/>
    </row>
    <row r="4683" spans="1:5" ht="19.5" thickTop="1" thickBot="1" x14ac:dyDescent="0.3">
      <c r="A4683" s="37"/>
      <c r="B4683" s="13"/>
      <c r="C4683" s="13"/>
      <c r="D4683" s="13"/>
      <c r="E4683" s="13"/>
    </row>
    <row r="4684" spans="1:5" ht="19.5" thickTop="1" thickBot="1" x14ac:dyDescent="0.3">
      <c r="A4684" s="37"/>
      <c r="B4684" s="13"/>
      <c r="C4684" s="13"/>
      <c r="D4684" s="13"/>
      <c r="E4684" s="13"/>
    </row>
    <row r="4685" spans="1:5" ht="19.5" thickTop="1" thickBot="1" x14ac:dyDescent="0.3">
      <c r="A4685" s="37"/>
      <c r="B4685" s="13"/>
      <c r="C4685" s="13"/>
      <c r="D4685" s="13"/>
      <c r="E4685" s="13"/>
    </row>
    <row r="4686" spans="1:5" ht="19.5" thickTop="1" thickBot="1" x14ac:dyDescent="0.3">
      <c r="A4686" s="37"/>
      <c r="B4686" s="13"/>
      <c r="C4686" s="13"/>
      <c r="D4686" s="13"/>
      <c r="E4686" s="13"/>
    </row>
    <row r="4687" spans="1:5" ht="19.5" thickTop="1" thickBot="1" x14ac:dyDescent="0.3">
      <c r="A4687" s="37"/>
      <c r="B4687" s="13"/>
      <c r="C4687" s="13"/>
      <c r="D4687" s="13"/>
      <c r="E4687" s="13"/>
    </row>
    <row r="4688" spans="1:5" ht="19.5" thickTop="1" thickBot="1" x14ac:dyDescent="0.3">
      <c r="A4688" s="37"/>
      <c r="B4688" s="13"/>
      <c r="C4688" s="13"/>
      <c r="D4688" s="13"/>
      <c r="E4688" s="13"/>
    </row>
    <row r="4689" spans="1:5" ht="19.5" thickTop="1" thickBot="1" x14ac:dyDescent="0.3">
      <c r="A4689" s="37"/>
      <c r="B4689" s="13"/>
      <c r="C4689" s="13"/>
      <c r="D4689" s="13"/>
      <c r="E4689" s="13"/>
    </row>
    <row r="4690" spans="1:5" ht="19.5" thickTop="1" thickBot="1" x14ac:dyDescent="0.3">
      <c r="A4690" s="37"/>
      <c r="B4690" s="13"/>
      <c r="C4690" s="13"/>
      <c r="D4690" s="13"/>
      <c r="E4690" s="13"/>
    </row>
    <row r="4691" spans="1:5" ht="19.5" thickTop="1" thickBot="1" x14ac:dyDescent="0.3">
      <c r="A4691" s="37"/>
      <c r="B4691" s="13"/>
      <c r="C4691" s="13"/>
      <c r="D4691" s="13"/>
      <c r="E4691" s="13"/>
    </row>
    <row r="4692" spans="1:5" ht="19.5" thickTop="1" thickBot="1" x14ac:dyDescent="0.3">
      <c r="A4692" s="37"/>
      <c r="B4692" s="13"/>
      <c r="C4692" s="13"/>
      <c r="D4692" s="13"/>
      <c r="E4692" s="13"/>
    </row>
    <row r="4693" spans="1:5" ht="19.5" thickTop="1" thickBot="1" x14ac:dyDescent="0.3">
      <c r="A4693" s="37"/>
      <c r="B4693" s="13"/>
      <c r="C4693" s="13"/>
      <c r="D4693" s="13"/>
      <c r="E4693" s="13"/>
    </row>
    <row r="4694" spans="1:5" ht="19.5" thickTop="1" thickBot="1" x14ac:dyDescent="0.3">
      <c r="A4694" s="37"/>
      <c r="B4694" s="13"/>
      <c r="C4694" s="13"/>
      <c r="D4694" s="13"/>
      <c r="E4694" s="13"/>
    </row>
    <row r="4695" spans="1:5" ht="19.5" thickTop="1" thickBot="1" x14ac:dyDescent="0.3">
      <c r="A4695" s="37"/>
      <c r="B4695" s="13"/>
      <c r="C4695" s="13"/>
      <c r="D4695" s="13"/>
      <c r="E4695" s="13"/>
    </row>
    <row r="4696" spans="1:5" ht="19.5" thickTop="1" thickBot="1" x14ac:dyDescent="0.3">
      <c r="A4696" s="37"/>
      <c r="B4696" s="13"/>
      <c r="C4696" s="13"/>
      <c r="D4696" s="13"/>
      <c r="E4696" s="13"/>
    </row>
    <row r="4697" spans="1:5" ht="19.5" thickTop="1" thickBot="1" x14ac:dyDescent="0.3">
      <c r="A4697" s="37"/>
      <c r="B4697" s="13"/>
      <c r="C4697" s="13"/>
      <c r="D4697" s="13"/>
      <c r="E4697" s="13"/>
    </row>
    <row r="4698" spans="1:5" ht="19.5" thickTop="1" thickBot="1" x14ac:dyDescent="0.3">
      <c r="A4698" s="37"/>
      <c r="B4698" s="13"/>
      <c r="C4698" s="13"/>
      <c r="D4698" s="13"/>
      <c r="E4698" s="13"/>
    </row>
    <row r="4699" spans="1:5" ht="19.5" thickTop="1" thickBot="1" x14ac:dyDescent="0.3">
      <c r="A4699" s="37"/>
      <c r="B4699" s="13"/>
      <c r="C4699" s="13"/>
      <c r="D4699" s="13"/>
      <c r="E4699" s="13"/>
    </row>
    <row r="4700" spans="1:5" ht="19.5" thickTop="1" thickBot="1" x14ac:dyDescent="0.3">
      <c r="A4700" s="37"/>
      <c r="B4700" s="13"/>
      <c r="C4700" s="13"/>
      <c r="D4700" s="13"/>
      <c r="E4700" s="13"/>
    </row>
    <row r="4701" spans="1:5" ht="19.5" thickTop="1" thickBot="1" x14ac:dyDescent="0.3">
      <c r="A4701" s="37"/>
      <c r="B4701" s="13"/>
      <c r="C4701" s="13"/>
      <c r="D4701" s="13"/>
      <c r="E4701" s="13"/>
    </row>
    <row r="4702" spans="1:5" ht="19.5" thickTop="1" thickBot="1" x14ac:dyDescent="0.3">
      <c r="A4702" s="37"/>
      <c r="B4702" s="13"/>
      <c r="C4702" s="13"/>
      <c r="D4702" s="13"/>
      <c r="E4702" s="13"/>
    </row>
    <row r="4703" spans="1:5" ht="19.5" thickTop="1" thickBot="1" x14ac:dyDescent="0.3">
      <c r="A4703" s="37"/>
      <c r="B4703" s="13"/>
      <c r="C4703" s="13"/>
      <c r="D4703" s="13"/>
      <c r="E4703" s="13"/>
    </row>
    <row r="4704" spans="1:5" ht="19.5" thickTop="1" thickBot="1" x14ac:dyDescent="0.3">
      <c r="A4704" s="37"/>
      <c r="B4704" s="101"/>
      <c r="C4704" s="101"/>
      <c r="D4704" s="101"/>
      <c r="E4704" s="102"/>
    </row>
    <row r="4705" spans="1:5" ht="19.5" thickTop="1" thickBot="1" x14ac:dyDescent="0.3">
      <c r="A4705" s="37"/>
      <c r="B4705" s="101"/>
      <c r="C4705" s="101"/>
      <c r="D4705" s="101"/>
      <c r="E4705" s="102"/>
    </row>
    <row r="4706" spans="1:5" ht="19.5" thickTop="1" thickBot="1" x14ac:dyDescent="0.3">
      <c r="A4706" s="37"/>
      <c r="B4706" s="101"/>
      <c r="C4706" s="101"/>
      <c r="D4706" s="101"/>
      <c r="E4706" s="102"/>
    </row>
    <row r="4707" spans="1:5" ht="19.5" thickTop="1" thickBot="1" x14ac:dyDescent="0.3">
      <c r="A4707" s="37"/>
      <c r="B4707" s="101"/>
      <c r="C4707" s="101"/>
      <c r="D4707" s="101"/>
      <c r="E4707" s="102"/>
    </row>
    <row r="4708" spans="1:5" ht="19.5" thickTop="1" thickBot="1" x14ac:dyDescent="0.3">
      <c r="A4708" s="37"/>
      <c r="B4708" s="101"/>
      <c r="C4708" s="101"/>
      <c r="D4708" s="101"/>
      <c r="E4708" s="102"/>
    </row>
    <row r="4709" spans="1:5" ht="19.5" thickTop="1" thickBot="1" x14ac:dyDescent="0.3">
      <c r="A4709" s="37"/>
      <c r="B4709" s="101"/>
      <c r="C4709" s="101"/>
      <c r="D4709" s="101"/>
      <c r="E4709" s="102"/>
    </row>
    <row r="4710" spans="1:5" ht="19.5" thickTop="1" thickBot="1" x14ac:dyDescent="0.3">
      <c r="A4710" s="37"/>
      <c r="B4710" s="101"/>
      <c r="C4710" s="101"/>
      <c r="D4710" s="101"/>
      <c r="E4710" s="102"/>
    </row>
    <row r="4711" spans="1:5" ht="19.5" thickTop="1" thickBot="1" x14ac:dyDescent="0.3">
      <c r="A4711" s="37"/>
      <c r="B4711" s="101"/>
      <c r="C4711" s="101"/>
      <c r="D4711" s="101"/>
      <c r="E4711" s="102"/>
    </row>
    <row r="4712" spans="1:5" ht="19.5" thickTop="1" thickBot="1" x14ac:dyDescent="0.3">
      <c r="A4712" s="37"/>
      <c r="B4712" s="101"/>
      <c r="C4712" s="101"/>
      <c r="D4712" s="101"/>
      <c r="E4712" s="102"/>
    </row>
    <row r="4713" spans="1:5" ht="19.5" thickTop="1" thickBot="1" x14ac:dyDescent="0.3">
      <c r="A4713" s="37"/>
      <c r="B4713" s="101"/>
      <c r="C4713" s="101"/>
      <c r="D4713" s="101"/>
      <c r="E4713" s="102"/>
    </row>
    <row r="4714" spans="1:5" ht="18.75" thickTop="1" x14ac:dyDescent="0.25">
      <c r="A4714" s="56"/>
      <c r="D4714" s="30"/>
    </row>
    <row r="4715" spans="1:5" x14ac:dyDescent="0.25">
      <c r="A4715" s="56"/>
      <c r="D4715" s="30"/>
    </row>
    <row r="4716" spans="1:5" x14ac:dyDescent="0.25">
      <c r="A4716" s="56"/>
      <c r="D4716" s="30"/>
    </row>
    <row r="4717" spans="1:5" x14ac:dyDescent="0.25">
      <c r="A4717" s="56"/>
      <c r="D4717" s="30"/>
    </row>
    <row r="4718" spans="1:5" x14ac:dyDescent="0.25">
      <c r="A4718" s="56"/>
      <c r="D4718" s="30"/>
    </row>
    <row r="4719" spans="1:5" x14ac:dyDescent="0.25">
      <c r="A4719" s="56"/>
      <c r="D4719" s="30"/>
    </row>
    <row r="4720" spans="1:5" x14ac:dyDescent="0.25">
      <c r="A4720" s="56"/>
      <c r="D4720" s="30"/>
    </row>
    <row r="4721" spans="1:4" x14ac:dyDescent="0.25">
      <c r="A4721" s="56"/>
      <c r="D4721" s="30"/>
    </row>
    <row r="4722" spans="1:4" x14ac:dyDescent="0.25">
      <c r="A4722" s="56"/>
      <c r="D4722" s="30"/>
    </row>
    <row r="4723" spans="1:4" x14ac:dyDescent="0.25">
      <c r="A4723" s="56"/>
      <c r="D4723" s="30"/>
    </row>
    <row r="4724" spans="1:4" x14ac:dyDescent="0.25">
      <c r="A4724" s="56"/>
      <c r="D4724" s="30"/>
    </row>
    <row r="4725" spans="1:4" x14ac:dyDescent="0.25">
      <c r="A4725" s="56"/>
      <c r="D4725" s="30"/>
    </row>
    <row r="4726" spans="1:4" x14ac:dyDescent="0.25">
      <c r="A4726" s="56"/>
      <c r="D4726" s="30"/>
    </row>
    <row r="4727" spans="1:4" x14ac:dyDescent="0.25">
      <c r="A4727" s="56"/>
      <c r="D4727" s="30"/>
    </row>
    <row r="4728" spans="1:4" x14ac:dyDescent="0.25">
      <c r="A4728" s="56"/>
      <c r="D4728" s="30"/>
    </row>
    <row r="4729" spans="1:4" x14ac:dyDescent="0.25">
      <c r="A4729" s="56"/>
      <c r="D4729" s="30"/>
    </row>
    <row r="4730" spans="1:4" x14ac:dyDescent="0.25">
      <c r="A4730" s="56"/>
      <c r="D4730" s="30"/>
    </row>
    <row r="4731" spans="1:4" x14ac:dyDescent="0.25">
      <c r="A4731" s="56"/>
      <c r="D4731" s="30"/>
    </row>
    <row r="4732" spans="1:4" x14ac:dyDescent="0.25">
      <c r="A4732" s="56"/>
      <c r="D4732" s="30"/>
    </row>
    <row r="4733" spans="1:4" x14ac:dyDescent="0.25">
      <c r="A4733" s="56"/>
      <c r="D4733" s="30"/>
    </row>
    <row r="4734" spans="1:4" x14ac:dyDescent="0.25">
      <c r="A4734" s="56"/>
      <c r="D4734" s="30"/>
    </row>
    <row r="4735" spans="1:4" x14ac:dyDescent="0.25">
      <c r="A4735" s="56"/>
      <c r="D4735" s="30"/>
    </row>
    <row r="4736" spans="1:4" x14ac:dyDescent="0.25">
      <c r="A4736" s="56"/>
      <c r="D4736" s="30"/>
    </row>
    <row r="4737" spans="1:4" x14ac:dyDescent="0.25">
      <c r="A4737" s="56"/>
      <c r="D4737" s="30"/>
    </row>
    <row r="4738" spans="1:4" x14ac:dyDescent="0.25">
      <c r="A4738" s="56"/>
      <c r="D4738" s="30"/>
    </row>
    <row r="4739" spans="1:4" x14ac:dyDescent="0.25">
      <c r="A4739" s="56"/>
      <c r="D4739" s="30"/>
    </row>
    <row r="4740" spans="1:4" x14ac:dyDescent="0.25">
      <c r="A4740" s="56"/>
      <c r="D4740" s="30"/>
    </row>
    <row r="4741" spans="1:4" x14ac:dyDescent="0.25">
      <c r="A4741" s="56"/>
      <c r="D4741" s="30"/>
    </row>
    <row r="4742" spans="1:4" x14ac:dyDescent="0.25">
      <c r="A4742" s="56"/>
      <c r="D4742" s="30"/>
    </row>
    <row r="4743" spans="1:4" x14ac:dyDescent="0.25">
      <c r="A4743" s="56"/>
      <c r="D4743" s="30"/>
    </row>
    <row r="4744" spans="1:4" x14ac:dyDescent="0.25">
      <c r="A4744" s="56"/>
      <c r="D4744" s="30"/>
    </row>
    <row r="4745" spans="1:4" x14ac:dyDescent="0.25">
      <c r="A4745" s="56"/>
      <c r="D4745" s="30"/>
    </row>
    <row r="4746" spans="1:4" x14ac:dyDescent="0.25">
      <c r="A4746" s="56"/>
      <c r="D4746" s="30"/>
    </row>
    <row r="4747" spans="1:4" x14ac:dyDescent="0.25">
      <c r="A4747" s="56"/>
      <c r="D4747" s="30"/>
    </row>
    <row r="4748" spans="1:4" x14ac:dyDescent="0.25">
      <c r="A4748" s="56"/>
      <c r="D4748" s="30"/>
    </row>
    <row r="4749" spans="1:4" x14ac:dyDescent="0.25">
      <c r="A4749" s="56"/>
      <c r="D4749" s="30"/>
    </row>
    <row r="4750" spans="1:4" x14ac:dyDescent="0.25">
      <c r="A4750" s="56"/>
      <c r="D4750" s="30"/>
    </row>
    <row r="4751" spans="1:4" x14ac:dyDescent="0.25">
      <c r="A4751" s="56"/>
      <c r="D4751" s="30"/>
    </row>
    <row r="4752" spans="1:4" x14ac:dyDescent="0.25">
      <c r="A4752" s="56"/>
      <c r="D4752" s="30"/>
    </row>
    <row r="4753" spans="1:4" x14ac:dyDescent="0.25">
      <c r="A4753" s="56"/>
      <c r="D4753" s="30"/>
    </row>
    <row r="4754" spans="1:4" x14ac:dyDescent="0.25">
      <c r="A4754" s="56"/>
      <c r="D4754" s="30"/>
    </row>
    <row r="4755" spans="1:4" x14ac:dyDescent="0.25">
      <c r="A4755" s="56"/>
      <c r="D4755" s="30"/>
    </row>
    <row r="4756" spans="1:4" x14ac:dyDescent="0.25">
      <c r="A4756" s="56"/>
      <c r="D4756" s="30"/>
    </row>
    <row r="4757" spans="1:4" x14ac:dyDescent="0.25">
      <c r="A4757" s="56"/>
      <c r="D4757" s="30"/>
    </row>
    <row r="4758" spans="1:4" x14ac:dyDescent="0.25">
      <c r="A4758" s="56"/>
      <c r="D4758" s="30"/>
    </row>
    <row r="4759" spans="1:4" x14ac:dyDescent="0.25">
      <c r="A4759" s="56"/>
      <c r="D4759" s="30"/>
    </row>
    <row r="4760" spans="1:4" x14ac:dyDescent="0.25">
      <c r="A4760" s="56"/>
      <c r="D4760" s="30"/>
    </row>
    <row r="4761" spans="1:4" x14ac:dyDescent="0.25">
      <c r="A4761" s="56"/>
      <c r="D4761" s="30"/>
    </row>
    <row r="4762" spans="1:4" x14ac:dyDescent="0.25">
      <c r="A4762" s="56"/>
      <c r="D4762" s="30"/>
    </row>
    <row r="4763" spans="1:4" x14ac:dyDescent="0.25">
      <c r="A4763" s="56"/>
      <c r="D4763" s="30"/>
    </row>
    <row r="4764" spans="1:4" x14ac:dyDescent="0.25">
      <c r="A4764" s="56"/>
      <c r="D4764" s="30"/>
    </row>
    <row r="4765" spans="1:4" x14ac:dyDescent="0.25">
      <c r="A4765" s="56"/>
      <c r="D4765" s="30"/>
    </row>
    <row r="4766" spans="1:4" x14ac:dyDescent="0.25">
      <c r="A4766" s="56"/>
      <c r="D4766" s="30"/>
    </row>
    <row r="4767" spans="1:4" x14ac:dyDescent="0.25">
      <c r="A4767" s="56"/>
      <c r="D4767" s="30"/>
    </row>
    <row r="4768" spans="1:4" x14ac:dyDescent="0.25">
      <c r="A4768" s="56"/>
      <c r="D4768" s="30"/>
    </row>
    <row r="4769" spans="1:4" x14ac:dyDescent="0.25">
      <c r="A4769" s="56"/>
      <c r="D4769" s="30"/>
    </row>
    <row r="4770" spans="1:4" x14ac:dyDescent="0.25">
      <c r="A4770" s="56"/>
      <c r="D4770" s="30"/>
    </row>
    <row r="4771" spans="1:4" x14ac:dyDescent="0.25">
      <c r="A4771" s="56"/>
      <c r="D4771" s="30"/>
    </row>
    <row r="4772" spans="1:4" x14ac:dyDescent="0.25">
      <c r="A4772" s="56"/>
      <c r="D4772" s="30"/>
    </row>
    <row r="4773" spans="1:4" x14ac:dyDescent="0.25">
      <c r="A4773" s="56"/>
      <c r="D4773" s="30"/>
    </row>
    <row r="4774" spans="1:4" x14ac:dyDescent="0.25">
      <c r="A4774" s="56"/>
      <c r="D4774" s="30"/>
    </row>
    <row r="4775" spans="1:4" x14ac:dyDescent="0.25">
      <c r="A4775" s="56"/>
      <c r="D4775" s="30"/>
    </row>
    <row r="4776" spans="1:4" x14ac:dyDescent="0.25">
      <c r="A4776" s="56"/>
      <c r="D4776" s="30"/>
    </row>
    <row r="4777" spans="1:4" x14ac:dyDescent="0.25">
      <c r="A4777" s="56"/>
      <c r="D4777" s="30"/>
    </row>
    <row r="4778" spans="1:4" x14ac:dyDescent="0.25">
      <c r="A4778" s="56"/>
      <c r="D4778" s="30"/>
    </row>
    <row r="4779" spans="1:4" x14ac:dyDescent="0.25">
      <c r="A4779" s="56"/>
      <c r="D4779" s="30"/>
    </row>
    <row r="4780" spans="1:4" x14ac:dyDescent="0.25">
      <c r="A4780" s="56"/>
      <c r="D4780" s="30"/>
    </row>
    <row r="4781" spans="1:4" x14ac:dyDescent="0.25">
      <c r="A4781" s="56"/>
      <c r="D4781" s="30"/>
    </row>
    <row r="4782" spans="1:4" x14ac:dyDescent="0.25">
      <c r="A4782" s="56"/>
      <c r="D4782" s="30"/>
    </row>
    <row r="4783" spans="1:4" x14ac:dyDescent="0.25">
      <c r="A4783" s="56"/>
      <c r="D4783" s="30"/>
    </row>
    <row r="4784" spans="1:4" x14ac:dyDescent="0.25">
      <c r="A4784" s="56"/>
      <c r="D4784" s="30"/>
    </row>
    <row r="4785" spans="1:4" x14ac:dyDescent="0.25">
      <c r="A4785" s="56"/>
      <c r="D4785" s="30"/>
    </row>
    <row r="4786" spans="1:4" x14ac:dyDescent="0.25">
      <c r="A4786" s="56"/>
      <c r="D4786" s="30"/>
    </row>
    <row r="4787" spans="1:4" x14ac:dyDescent="0.25">
      <c r="A4787" s="56"/>
      <c r="D4787" s="30"/>
    </row>
    <row r="4788" spans="1:4" x14ac:dyDescent="0.25">
      <c r="A4788" s="56"/>
      <c r="D4788" s="30"/>
    </row>
    <row r="4789" spans="1:4" x14ac:dyDescent="0.25">
      <c r="A4789" s="56"/>
      <c r="D4789" s="30"/>
    </row>
    <row r="4790" spans="1:4" x14ac:dyDescent="0.25">
      <c r="A4790" s="56"/>
      <c r="D4790" s="30"/>
    </row>
    <row r="4791" spans="1:4" x14ac:dyDescent="0.25">
      <c r="A4791" s="56"/>
      <c r="D4791" s="30"/>
    </row>
    <row r="4792" spans="1:4" x14ac:dyDescent="0.25">
      <c r="A4792" s="56"/>
      <c r="D4792" s="30"/>
    </row>
    <row r="4793" spans="1:4" x14ac:dyDescent="0.25">
      <c r="A4793" s="56"/>
      <c r="D4793" s="30"/>
    </row>
    <row r="4794" spans="1:4" x14ac:dyDescent="0.25">
      <c r="A4794" s="56"/>
      <c r="D4794" s="30"/>
    </row>
    <row r="4795" spans="1:4" x14ac:dyDescent="0.25">
      <c r="A4795" s="56"/>
      <c r="D4795" s="30"/>
    </row>
    <row r="4796" spans="1:4" x14ac:dyDescent="0.25">
      <c r="A4796" s="56"/>
      <c r="D4796" s="30"/>
    </row>
    <row r="4797" spans="1:4" x14ac:dyDescent="0.25">
      <c r="A4797" s="56"/>
      <c r="D4797" s="30"/>
    </row>
    <row r="4798" spans="1:4" x14ac:dyDescent="0.25">
      <c r="A4798" s="56"/>
      <c r="D4798" s="30"/>
    </row>
    <row r="4799" spans="1:4" x14ac:dyDescent="0.25">
      <c r="A4799" s="56"/>
      <c r="D4799" s="30"/>
    </row>
    <row r="4800" spans="1:4" x14ac:dyDescent="0.25">
      <c r="A4800" s="56"/>
      <c r="D4800" s="30"/>
    </row>
    <row r="4801" spans="1:4" x14ac:dyDescent="0.25">
      <c r="A4801" s="56"/>
      <c r="D4801" s="30"/>
    </row>
    <row r="4802" spans="1:4" x14ac:dyDescent="0.25">
      <c r="A4802" s="56"/>
      <c r="D4802" s="30"/>
    </row>
    <row r="4803" spans="1:4" x14ac:dyDescent="0.25">
      <c r="A4803" s="56"/>
      <c r="D4803" s="30"/>
    </row>
    <row r="4804" spans="1:4" x14ac:dyDescent="0.25">
      <c r="A4804" s="56"/>
      <c r="D4804" s="30"/>
    </row>
    <row r="4805" spans="1:4" x14ac:dyDescent="0.25">
      <c r="A4805" s="56"/>
      <c r="D4805" s="30"/>
    </row>
    <row r="4806" spans="1:4" x14ac:dyDescent="0.25">
      <c r="A4806" s="56"/>
      <c r="D4806" s="30"/>
    </row>
    <row r="4807" spans="1:4" x14ac:dyDescent="0.25">
      <c r="A4807" s="56"/>
      <c r="D4807" s="30"/>
    </row>
    <row r="4808" spans="1:4" x14ac:dyDescent="0.25">
      <c r="A4808" s="56"/>
      <c r="D4808" s="30"/>
    </row>
    <row r="4809" spans="1:4" x14ac:dyDescent="0.25">
      <c r="A4809" s="56"/>
      <c r="D4809" s="30"/>
    </row>
    <row r="4810" spans="1:4" x14ac:dyDescent="0.25">
      <c r="A4810" s="56"/>
      <c r="D4810" s="30"/>
    </row>
    <row r="4811" spans="1:4" x14ac:dyDescent="0.25">
      <c r="A4811" s="56"/>
      <c r="D4811" s="30"/>
    </row>
    <row r="4812" spans="1:4" x14ac:dyDescent="0.25">
      <c r="A4812" s="56"/>
      <c r="D4812" s="30"/>
    </row>
    <row r="4813" spans="1:4" x14ac:dyDescent="0.25">
      <c r="A4813" s="56"/>
      <c r="D4813" s="30"/>
    </row>
    <row r="4814" spans="1:4" x14ac:dyDescent="0.25">
      <c r="A4814" s="56"/>
      <c r="D4814" s="30"/>
    </row>
    <row r="4815" spans="1:4" x14ac:dyDescent="0.25">
      <c r="A4815" s="56"/>
      <c r="D4815" s="30"/>
    </row>
    <row r="4816" spans="1:4" x14ac:dyDescent="0.25">
      <c r="A4816" s="56"/>
      <c r="D4816" s="30"/>
    </row>
    <row r="4817" spans="1:4" x14ac:dyDescent="0.25">
      <c r="A4817" s="56"/>
      <c r="D4817" s="30"/>
    </row>
    <row r="4818" spans="1:4" x14ac:dyDescent="0.25">
      <c r="A4818" s="56"/>
      <c r="D4818" s="30"/>
    </row>
    <row r="4819" spans="1:4" x14ac:dyDescent="0.25">
      <c r="A4819" s="56"/>
      <c r="D4819" s="30"/>
    </row>
    <row r="4820" spans="1:4" x14ac:dyDescent="0.25">
      <c r="A4820" s="56"/>
      <c r="D4820" s="30"/>
    </row>
    <row r="4821" spans="1:4" x14ac:dyDescent="0.25">
      <c r="A4821" s="56"/>
      <c r="D4821" s="30"/>
    </row>
    <row r="4822" spans="1:4" x14ac:dyDescent="0.25">
      <c r="A4822" s="56"/>
      <c r="D4822" s="30"/>
    </row>
    <row r="4823" spans="1:4" x14ac:dyDescent="0.25">
      <c r="A4823" s="56"/>
      <c r="D4823" s="30"/>
    </row>
    <row r="4824" spans="1:4" x14ac:dyDescent="0.25">
      <c r="A4824" s="56"/>
      <c r="D4824" s="30"/>
    </row>
    <row r="4825" spans="1:4" x14ac:dyDescent="0.25">
      <c r="A4825" s="56"/>
      <c r="D4825" s="30"/>
    </row>
    <row r="4826" spans="1:4" x14ac:dyDescent="0.25">
      <c r="A4826" s="56"/>
      <c r="D4826" s="30"/>
    </row>
    <row r="4827" spans="1:4" x14ac:dyDescent="0.25">
      <c r="A4827" s="56"/>
      <c r="D4827" s="30"/>
    </row>
    <row r="4828" spans="1:4" x14ac:dyDescent="0.25">
      <c r="A4828" s="56"/>
      <c r="D4828" s="30"/>
    </row>
    <row r="4829" spans="1:4" x14ac:dyDescent="0.25">
      <c r="A4829" s="56"/>
      <c r="D4829" s="30"/>
    </row>
    <row r="4830" spans="1:4" x14ac:dyDescent="0.25">
      <c r="A4830" s="56"/>
      <c r="D4830" s="30"/>
    </row>
    <row r="4831" spans="1:4" x14ac:dyDescent="0.25">
      <c r="A4831" s="56"/>
      <c r="D4831" s="30"/>
    </row>
    <row r="4832" spans="1:4" x14ac:dyDescent="0.25">
      <c r="A4832" s="56"/>
      <c r="D4832" s="30"/>
    </row>
    <row r="4833" spans="1:4" x14ac:dyDescent="0.25">
      <c r="A4833" s="56"/>
      <c r="D4833" s="30"/>
    </row>
    <row r="4834" spans="1:4" x14ac:dyDescent="0.25">
      <c r="A4834" s="56"/>
      <c r="D4834" s="30"/>
    </row>
    <row r="4835" spans="1:4" x14ac:dyDescent="0.25">
      <c r="A4835" s="56"/>
      <c r="D4835" s="30"/>
    </row>
    <row r="4836" spans="1:4" x14ac:dyDescent="0.25">
      <c r="A4836" s="56"/>
      <c r="D4836" s="30"/>
    </row>
    <row r="4837" spans="1:4" x14ac:dyDescent="0.25">
      <c r="A4837" s="56"/>
      <c r="D4837" s="30"/>
    </row>
    <row r="4838" spans="1:4" x14ac:dyDescent="0.25">
      <c r="A4838" s="56"/>
      <c r="D4838" s="30"/>
    </row>
    <row r="4839" spans="1:4" x14ac:dyDescent="0.25">
      <c r="A4839" s="56"/>
      <c r="D4839" s="30"/>
    </row>
    <row r="4840" spans="1:4" x14ac:dyDescent="0.25">
      <c r="A4840" s="56"/>
      <c r="D4840" s="30"/>
    </row>
    <row r="4841" spans="1:4" x14ac:dyDescent="0.25">
      <c r="A4841" s="56"/>
      <c r="D4841" s="30"/>
    </row>
    <row r="4842" spans="1:4" x14ac:dyDescent="0.25">
      <c r="A4842" s="56"/>
      <c r="D4842" s="30"/>
    </row>
    <row r="4843" spans="1:4" x14ac:dyDescent="0.25">
      <c r="A4843" s="56"/>
      <c r="D4843" s="30"/>
    </row>
    <row r="4844" spans="1:4" x14ac:dyDescent="0.25">
      <c r="A4844" s="56"/>
      <c r="D4844" s="30"/>
    </row>
    <row r="4845" spans="1:4" x14ac:dyDescent="0.25">
      <c r="A4845" s="56"/>
      <c r="D4845" s="30"/>
    </row>
    <row r="4846" spans="1:4" x14ac:dyDescent="0.25">
      <c r="A4846" s="56"/>
      <c r="D4846" s="30"/>
    </row>
    <row r="4847" spans="1:4" x14ac:dyDescent="0.25">
      <c r="A4847" s="56"/>
      <c r="D4847" s="30"/>
    </row>
    <row r="4848" spans="1:4" x14ac:dyDescent="0.25">
      <c r="A4848" s="56"/>
      <c r="D4848" s="30"/>
    </row>
    <row r="4849" spans="1:4" x14ac:dyDescent="0.25">
      <c r="A4849" s="56"/>
      <c r="D4849" s="30"/>
    </row>
    <row r="4850" spans="1:4" x14ac:dyDescent="0.25">
      <c r="A4850" s="56"/>
      <c r="D4850" s="30"/>
    </row>
    <row r="4851" spans="1:4" x14ac:dyDescent="0.25">
      <c r="A4851" s="56"/>
      <c r="D4851" s="30"/>
    </row>
    <row r="4852" spans="1:4" x14ac:dyDescent="0.25">
      <c r="A4852" s="56"/>
      <c r="D4852" s="30"/>
    </row>
    <row r="4853" spans="1:4" x14ac:dyDescent="0.25">
      <c r="A4853" s="56"/>
      <c r="D4853" s="30"/>
    </row>
    <row r="4854" spans="1:4" x14ac:dyDescent="0.25">
      <c r="A4854" s="56"/>
      <c r="D4854" s="30"/>
    </row>
    <row r="4855" spans="1:4" x14ac:dyDescent="0.25">
      <c r="A4855" s="56"/>
      <c r="D4855" s="30"/>
    </row>
    <row r="4856" spans="1:4" x14ac:dyDescent="0.25">
      <c r="A4856" s="56"/>
      <c r="D4856" s="30"/>
    </row>
    <row r="4857" spans="1:4" x14ac:dyDescent="0.25">
      <c r="A4857" s="56"/>
      <c r="D4857" s="30"/>
    </row>
    <row r="4858" spans="1:4" x14ac:dyDescent="0.25">
      <c r="A4858" s="56"/>
      <c r="D4858" s="30"/>
    </row>
    <row r="4859" spans="1:4" x14ac:dyDescent="0.25">
      <c r="A4859" s="56"/>
      <c r="D4859" s="30"/>
    </row>
    <row r="4860" spans="1:4" x14ac:dyDescent="0.25">
      <c r="A4860" s="56"/>
      <c r="D4860" s="30"/>
    </row>
    <row r="4861" spans="1:4" x14ac:dyDescent="0.25">
      <c r="A4861" s="56"/>
      <c r="D4861" s="30"/>
    </row>
    <row r="4862" spans="1:4" x14ac:dyDescent="0.25">
      <c r="A4862" s="56"/>
      <c r="D4862" s="30"/>
    </row>
    <row r="4863" spans="1:4" x14ac:dyDescent="0.25">
      <c r="A4863" s="56"/>
      <c r="D4863" s="30"/>
    </row>
    <row r="4864" spans="1:4" x14ac:dyDescent="0.25">
      <c r="A4864" s="56"/>
      <c r="D4864" s="30"/>
    </row>
    <row r="4865" spans="1:4" x14ac:dyDescent="0.25">
      <c r="A4865" s="56"/>
      <c r="D4865" s="30"/>
    </row>
    <row r="4866" spans="1:4" x14ac:dyDescent="0.25">
      <c r="A4866" s="56"/>
      <c r="D4866" s="30"/>
    </row>
    <row r="4867" spans="1:4" x14ac:dyDescent="0.25">
      <c r="A4867" s="56"/>
      <c r="D4867" s="30"/>
    </row>
    <row r="4868" spans="1:4" x14ac:dyDescent="0.25">
      <c r="A4868" s="56"/>
      <c r="D4868" s="30"/>
    </row>
    <row r="4869" spans="1:4" x14ac:dyDescent="0.25">
      <c r="A4869" s="56"/>
      <c r="D4869" s="30"/>
    </row>
    <row r="4870" spans="1:4" x14ac:dyDescent="0.25">
      <c r="A4870" s="56"/>
      <c r="D4870" s="30"/>
    </row>
    <row r="4871" spans="1:4" x14ac:dyDescent="0.25">
      <c r="A4871" s="56"/>
      <c r="D4871" s="30"/>
    </row>
    <row r="4872" spans="1:4" x14ac:dyDescent="0.25">
      <c r="A4872" s="56"/>
      <c r="D4872" s="30"/>
    </row>
    <row r="4873" spans="1:4" x14ac:dyDescent="0.25">
      <c r="A4873" s="56"/>
      <c r="D4873" s="30"/>
    </row>
    <row r="4874" spans="1:4" x14ac:dyDescent="0.25">
      <c r="A4874" s="56"/>
      <c r="D4874" s="30"/>
    </row>
    <row r="4875" spans="1:4" x14ac:dyDescent="0.25">
      <c r="A4875" s="56"/>
      <c r="D4875" s="30"/>
    </row>
    <row r="4876" spans="1:4" x14ac:dyDescent="0.25">
      <c r="A4876" s="56"/>
      <c r="D4876" s="30"/>
    </row>
    <row r="4877" spans="1:4" x14ac:dyDescent="0.25">
      <c r="A4877" s="56"/>
      <c r="D4877" s="30"/>
    </row>
    <row r="4878" spans="1:4" x14ac:dyDescent="0.25">
      <c r="A4878" s="56"/>
      <c r="D4878" s="30"/>
    </row>
    <row r="4879" spans="1:4" x14ac:dyDescent="0.25">
      <c r="A4879" s="56"/>
      <c r="D4879" s="30"/>
    </row>
    <row r="4880" spans="1:4" x14ac:dyDescent="0.25">
      <c r="A4880" s="56"/>
      <c r="D4880" s="30"/>
    </row>
    <row r="4881" spans="1:4" x14ac:dyDescent="0.25">
      <c r="A4881" s="56"/>
      <c r="D4881" s="30"/>
    </row>
    <row r="4882" spans="1:4" x14ac:dyDescent="0.25">
      <c r="A4882" s="56"/>
      <c r="D4882" s="30"/>
    </row>
    <row r="4883" spans="1:4" x14ac:dyDescent="0.25">
      <c r="A4883" s="56"/>
      <c r="D4883" s="30"/>
    </row>
    <row r="4884" spans="1:4" x14ac:dyDescent="0.25">
      <c r="A4884" s="56"/>
      <c r="D4884" s="30"/>
    </row>
    <row r="4885" spans="1:4" x14ac:dyDescent="0.25">
      <c r="A4885" s="56"/>
      <c r="D4885" s="30"/>
    </row>
    <row r="4886" spans="1:4" x14ac:dyDescent="0.25">
      <c r="A4886" s="56"/>
      <c r="D4886" s="30"/>
    </row>
    <row r="4887" spans="1:4" x14ac:dyDescent="0.25">
      <c r="A4887" s="56"/>
      <c r="D4887" s="30"/>
    </row>
    <row r="4888" spans="1:4" x14ac:dyDescent="0.25">
      <c r="A4888" s="56"/>
      <c r="D4888" s="30"/>
    </row>
    <row r="4889" spans="1:4" x14ac:dyDescent="0.25">
      <c r="A4889" s="56"/>
      <c r="D4889" s="30"/>
    </row>
    <row r="4890" spans="1:4" x14ac:dyDescent="0.25">
      <c r="A4890" s="56"/>
      <c r="D4890" s="30"/>
    </row>
    <row r="4891" spans="1:4" x14ac:dyDescent="0.25">
      <c r="A4891" s="56"/>
      <c r="D4891" s="30"/>
    </row>
    <row r="4892" spans="1:4" x14ac:dyDescent="0.25">
      <c r="A4892" s="56"/>
      <c r="D4892" s="30"/>
    </row>
    <row r="4893" spans="1:4" x14ac:dyDescent="0.25">
      <c r="A4893" s="56"/>
      <c r="D4893" s="30"/>
    </row>
    <row r="4894" spans="1:4" x14ac:dyDescent="0.25">
      <c r="A4894" s="56"/>
      <c r="D4894" s="30"/>
    </row>
    <row r="4895" spans="1:4" x14ac:dyDescent="0.25">
      <c r="A4895" s="56"/>
      <c r="D4895" s="30"/>
    </row>
    <row r="4896" spans="1:4" x14ac:dyDescent="0.25">
      <c r="A4896" s="56"/>
      <c r="D4896" s="30"/>
    </row>
    <row r="4897" spans="1:4" x14ac:dyDescent="0.25">
      <c r="A4897" s="56"/>
      <c r="D4897" s="30"/>
    </row>
    <row r="4898" spans="1:4" x14ac:dyDescent="0.25">
      <c r="A4898" s="56"/>
      <c r="D4898" s="30"/>
    </row>
    <row r="4899" spans="1:4" x14ac:dyDescent="0.25">
      <c r="A4899" s="56"/>
      <c r="D4899" s="30"/>
    </row>
    <row r="4900" spans="1:4" x14ac:dyDescent="0.25">
      <c r="A4900" s="56"/>
      <c r="D4900" s="30"/>
    </row>
    <row r="4901" spans="1:4" x14ac:dyDescent="0.25">
      <c r="A4901" s="56"/>
      <c r="D4901" s="30"/>
    </row>
    <row r="4902" spans="1:4" x14ac:dyDescent="0.25">
      <c r="A4902" s="56"/>
      <c r="D4902" s="30"/>
    </row>
    <row r="4903" spans="1:4" x14ac:dyDescent="0.25">
      <c r="A4903" s="56"/>
      <c r="D4903" s="30"/>
    </row>
    <row r="4904" spans="1:4" x14ac:dyDescent="0.25">
      <c r="A4904" s="56"/>
      <c r="D4904" s="30"/>
    </row>
    <row r="4905" spans="1:4" x14ac:dyDescent="0.25">
      <c r="A4905" s="56"/>
      <c r="D4905" s="30"/>
    </row>
    <row r="4906" spans="1:4" x14ac:dyDescent="0.25">
      <c r="A4906" s="56"/>
      <c r="D4906" s="30"/>
    </row>
    <row r="4907" spans="1:4" x14ac:dyDescent="0.25">
      <c r="A4907" s="56"/>
      <c r="D4907" s="30"/>
    </row>
    <row r="4908" spans="1:4" x14ac:dyDescent="0.25">
      <c r="A4908" s="56"/>
      <c r="D4908" s="30"/>
    </row>
    <row r="4909" spans="1:4" x14ac:dyDescent="0.25">
      <c r="A4909" s="56"/>
      <c r="D4909" s="30"/>
    </row>
    <row r="4910" spans="1:4" x14ac:dyDescent="0.25">
      <c r="A4910" s="56"/>
      <c r="D4910" s="30"/>
    </row>
    <row r="4911" spans="1:4" x14ac:dyDescent="0.25">
      <c r="A4911" s="56"/>
      <c r="D4911" s="30"/>
    </row>
    <row r="4912" spans="1:4" x14ac:dyDescent="0.25">
      <c r="A4912" s="56"/>
      <c r="D4912" s="30"/>
    </row>
    <row r="4913" spans="1:4" x14ac:dyDescent="0.25">
      <c r="A4913" s="56"/>
      <c r="D4913" s="30"/>
    </row>
    <row r="4914" spans="1:4" x14ac:dyDescent="0.25">
      <c r="A4914" s="56"/>
      <c r="D4914" s="30"/>
    </row>
    <row r="4915" spans="1:4" x14ac:dyDescent="0.25">
      <c r="A4915" s="56"/>
      <c r="D4915" s="30"/>
    </row>
    <row r="4916" spans="1:4" x14ac:dyDescent="0.25">
      <c r="A4916" s="56"/>
      <c r="D4916" s="30"/>
    </row>
    <row r="4917" spans="1:4" x14ac:dyDescent="0.25">
      <c r="A4917" s="56"/>
      <c r="D4917" s="30"/>
    </row>
    <row r="4918" spans="1:4" x14ac:dyDescent="0.25">
      <c r="A4918" s="56"/>
      <c r="D4918" s="30"/>
    </row>
    <row r="4919" spans="1:4" x14ac:dyDescent="0.25">
      <c r="A4919" s="56"/>
      <c r="D4919" s="30"/>
    </row>
    <row r="4920" spans="1:4" x14ac:dyDescent="0.25">
      <c r="A4920" s="56"/>
      <c r="D4920" s="30"/>
    </row>
    <row r="4921" spans="1:4" x14ac:dyDescent="0.25">
      <c r="A4921" s="56"/>
      <c r="D4921" s="30"/>
    </row>
    <row r="4922" spans="1:4" x14ac:dyDescent="0.25">
      <c r="A4922" s="56"/>
      <c r="D4922" s="30"/>
    </row>
    <row r="4923" spans="1:4" x14ac:dyDescent="0.25">
      <c r="A4923" s="56"/>
      <c r="D4923" s="30"/>
    </row>
    <row r="4924" spans="1:4" x14ac:dyDescent="0.25">
      <c r="A4924" s="56"/>
      <c r="D4924" s="30"/>
    </row>
    <row r="4925" spans="1:4" x14ac:dyDescent="0.25">
      <c r="A4925" s="56"/>
      <c r="D4925" s="30"/>
    </row>
    <row r="4926" spans="1:4" x14ac:dyDescent="0.25">
      <c r="A4926" s="56"/>
      <c r="D4926" s="30"/>
    </row>
    <row r="4927" spans="1:4" x14ac:dyDescent="0.25">
      <c r="A4927" s="56"/>
      <c r="D4927" s="30"/>
    </row>
    <row r="4928" spans="1:4" x14ac:dyDescent="0.25">
      <c r="A4928" s="56"/>
      <c r="D4928" s="30"/>
    </row>
    <row r="4929" spans="1:4" x14ac:dyDescent="0.25">
      <c r="A4929" s="56"/>
      <c r="D4929" s="30"/>
    </row>
    <row r="4930" spans="1:4" x14ac:dyDescent="0.25">
      <c r="A4930" s="56"/>
      <c r="D4930" s="30"/>
    </row>
    <row r="4931" spans="1:4" x14ac:dyDescent="0.25">
      <c r="A4931" s="56"/>
      <c r="D4931" s="30"/>
    </row>
    <row r="4932" spans="1:4" x14ac:dyDescent="0.25">
      <c r="A4932" s="56"/>
      <c r="D4932" s="30"/>
    </row>
    <row r="4933" spans="1:4" x14ac:dyDescent="0.25">
      <c r="A4933" s="56"/>
      <c r="D4933" s="30"/>
    </row>
    <row r="4934" spans="1:4" x14ac:dyDescent="0.25">
      <c r="A4934" s="56"/>
      <c r="D4934" s="30"/>
    </row>
    <row r="4935" spans="1:4" x14ac:dyDescent="0.25">
      <c r="A4935" s="56"/>
      <c r="D4935" s="30"/>
    </row>
    <row r="4936" spans="1:4" x14ac:dyDescent="0.25">
      <c r="A4936" s="56"/>
      <c r="D4936" s="30"/>
    </row>
    <row r="4937" spans="1:4" x14ac:dyDescent="0.25">
      <c r="A4937" s="56"/>
      <c r="D4937" s="30"/>
    </row>
    <row r="4938" spans="1:4" x14ac:dyDescent="0.25">
      <c r="A4938" s="56"/>
      <c r="D4938" s="30"/>
    </row>
    <row r="4939" spans="1:4" x14ac:dyDescent="0.25">
      <c r="A4939" s="56"/>
      <c r="D4939" s="30"/>
    </row>
    <row r="4940" spans="1:4" x14ac:dyDescent="0.25">
      <c r="A4940" s="56"/>
      <c r="D4940" s="30"/>
    </row>
    <row r="4941" spans="1:4" x14ac:dyDescent="0.25">
      <c r="A4941" s="56"/>
      <c r="D4941" s="30"/>
    </row>
    <row r="4942" spans="1:4" x14ac:dyDescent="0.25">
      <c r="A4942" s="56"/>
      <c r="D4942" s="30"/>
    </row>
    <row r="4943" spans="1:4" x14ac:dyDescent="0.25">
      <c r="A4943" s="56"/>
      <c r="D4943" s="30"/>
    </row>
    <row r="4944" spans="1:4" x14ac:dyDescent="0.25">
      <c r="A4944" s="56"/>
      <c r="D4944" s="30"/>
    </row>
    <row r="4945" spans="1:4" x14ac:dyDescent="0.25">
      <c r="A4945" s="56"/>
      <c r="D4945" s="30"/>
    </row>
    <row r="4946" spans="1:4" x14ac:dyDescent="0.25">
      <c r="A4946" s="56"/>
      <c r="D4946" s="30"/>
    </row>
    <row r="4947" spans="1:4" x14ac:dyDescent="0.25">
      <c r="A4947" s="56"/>
      <c r="D4947" s="30"/>
    </row>
    <row r="4948" spans="1:4" x14ac:dyDescent="0.25">
      <c r="A4948" s="56"/>
      <c r="D4948" s="30"/>
    </row>
    <row r="4949" spans="1:4" x14ac:dyDescent="0.25">
      <c r="A4949" s="56"/>
      <c r="D4949" s="30"/>
    </row>
    <row r="4950" spans="1:4" x14ac:dyDescent="0.25">
      <c r="A4950" s="56"/>
      <c r="D4950" s="30"/>
    </row>
    <row r="4951" spans="1:4" x14ac:dyDescent="0.25">
      <c r="A4951" s="56"/>
      <c r="D4951" s="30"/>
    </row>
    <row r="4952" spans="1:4" x14ac:dyDescent="0.25">
      <c r="A4952" s="56"/>
      <c r="D4952" s="30"/>
    </row>
    <row r="4953" spans="1:4" x14ac:dyDescent="0.25">
      <c r="A4953" s="56"/>
      <c r="D4953" s="30"/>
    </row>
    <row r="4954" spans="1:4" x14ac:dyDescent="0.25">
      <c r="A4954" s="56"/>
      <c r="D4954" s="30"/>
    </row>
    <row r="4955" spans="1:4" x14ac:dyDescent="0.25">
      <c r="A4955" s="56"/>
      <c r="D4955" s="30"/>
    </row>
    <row r="4956" spans="1:4" x14ac:dyDescent="0.25">
      <c r="A4956" s="56"/>
      <c r="D4956" s="30"/>
    </row>
    <row r="4957" spans="1:4" x14ac:dyDescent="0.25">
      <c r="A4957" s="56"/>
      <c r="D4957" s="30"/>
    </row>
    <row r="4958" spans="1:4" x14ac:dyDescent="0.25">
      <c r="A4958" s="56"/>
      <c r="D4958" s="30"/>
    </row>
    <row r="4959" spans="1:4" x14ac:dyDescent="0.25">
      <c r="A4959" s="56"/>
      <c r="D4959" s="30"/>
    </row>
    <row r="4960" spans="1:4" x14ac:dyDescent="0.25">
      <c r="A4960" s="56"/>
      <c r="D4960" s="30"/>
    </row>
    <row r="4961" spans="1:4" x14ac:dyDescent="0.25">
      <c r="A4961" s="56"/>
      <c r="D4961" s="30"/>
    </row>
    <row r="4962" spans="1:4" x14ac:dyDescent="0.25">
      <c r="A4962" s="56"/>
      <c r="D4962" s="30"/>
    </row>
    <row r="4963" spans="1:4" x14ac:dyDescent="0.25">
      <c r="A4963" s="56"/>
      <c r="D4963" s="30"/>
    </row>
    <row r="4964" spans="1:4" x14ac:dyDescent="0.25">
      <c r="A4964" s="56"/>
      <c r="D4964" s="30"/>
    </row>
    <row r="4965" spans="1:4" x14ac:dyDescent="0.25">
      <c r="A4965" s="56"/>
      <c r="D4965" s="30"/>
    </row>
    <row r="4966" spans="1:4" x14ac:dyDescent="0.25">
      <c r="A4966" s="56"/>
      <c r="D4966" s="30"/>
    </row>
    <row r="4967" spans="1:4" x14ac:dyDescent="0.25">
      <c r="A4967" s="56"/>
      <c r="D4967" s="30"/>
    </row>
    <row r="4968" spans="1:4" x14ac:dyDescent="0.25">
      <c r="A4968" s="56"/>
      <c r="D4968" s="30"/>
    </row>
    <row r="4969" spans="1:4" x14ac:dyDescent="0.25">
      <c r="A4969" s="56"/>
      <c r="D4969" s="30"/>
    </row>
    <row r="4970" spans="1:4" x14ac:dyDescent="0.25">
      <c r="A4970" s="56"/>
      <c r="D4970" s="30"/>
    </row>
    <row r="4971" spans="1:4" x14ac:dyDescent="0.25">
      <c r="A4971" s="56"/>
      <c r="D4971" s="30"/>
    </row>
    <row r="4972" spans="1:4" x14ac:dyDescent="0.25">
      <c r="A4972" s="56"/>
      <c r="D4972" s="30"/>
    </row>
    <row r="4973" spans="1:4" x14ac:dyDescent="0.25">
      <c r="A4973" s="56"/>
      <c r="D4973" s="30"/>
    </row>
    <row r="4974" spans="1:4" x14ac:dyDescent="0.25">
      <c r="A4974" s="56"/>
      <c r="D4974" s="30"/>
    </row>
    <row r="4975" spans="1:4" x14ac:dyDescent="0.25">
      <c r="A4975" s="56"/>
      <c r="D4975" s="30"/>
    </row>
    <row r="4976" spans="1:4" x14ac:dyDescent="0.25">
      <c r="A4976" s="56"/>
      <c r="D4976" s="30"/>
    </row>
    <row r="4977" spans="1:4" x14ac:dyDescent="0.25">
      <c r="A4977" s="56"/>
      <c r="D4977" s="30"/>
    </row>
    <row r="4978" spans="1:4" x14ac:dyDescent="0.25">
      <c r="A4978" s="56"/>
      <c r="D4978" s="30"/>
    </row>
    <row r="4979" spans="1:4" x14ac:dyDescent="0.25">
      <c r="A4979" s="56"/>
      <c r="D4979" s="30"/>
    </row>
    <row r="4980" spans="1:4" x14ac:dyDescent="0.25">
      <c r="A4980" s="56"/>
      <c r="D4980" s="30"/>
    </row>
    <row r="4981" spans="1:4" x14ac:dyDescent="0.25">
      <c r="A4981" s="56"/>
      <c r="D4981" s="30"/>
    </row>
    <row r="4982" spans="1:4" x14ac:dyDescent="0.25">
      <c r="A4982" s="56"/>
      <c r="D4982" s="30"/>
    </row>
    <row r="4983" spans="1:4" x14ac:dyDescent="0.25">
      <c r="A4983" s="56"/>
      <c r="D4983" s="30"/>
    </row>
    <row r="4984" spans="1:4" x14ac:dyDescent="0.25">
      <c r="A4984" s="56"/>
      <c r="D4984" s="30"/>
    </row>
    <row r="4985" spans="1:4" x14ac:dyDescent="0.25">
      <c r="A4985" s="56"/>
      <c r="D4985" s="30"/>
    </row>
    <row r="4986" spans="1:4" x14ac:dyDescent="0.25">
      <c r="A4986" s="56"/>
      <c r="D4986" s="30"/>
    </row>
    <row r="4987" spans="1:4" x14ac:dyDescent="0.25">
      <c r="A4987" s="56"/>
      <c r="D4987" s="30"/>
    </row>
    <row r="4988" spans="1:4" x14ac:dyDescent="0.25">
      <c r="A4988" s="56"/>
      <c r="D4988" s="30"/>
    </row>
    <row r="4989" spans="1:4" x14ac:dyDescent="0.25">
      <c r="A4989" s="56"/>
      <c r="D4989" s="30"/>
    </row>
    <row r="4990" spans="1:4" x14ac:dyDescent="0.25">
      <c r="A4990" s="56"/>
      <c r="D4990" s="30"/>
    </row>
    <row r="4991" spans="1:4" x14ac:dyDescent="0.25">
      <c r="A4991" s="56"/>
      <c r="D4991" s="30"/>
    </row>
    <row r="4992" spans="1:4" x14ac:dyDescent="0.25">
      <c r="A4992" s="56"/>
      <c r="D4992" s="30"/>
    </row>
    <row r="4993" spans="1:4" x14ac:dyDescent="0.25">
      <c r="A4993" s="56"/>
      <c r="D4993" s="30"/>
    </row>
    <row r="4994" spans="1:4" x14ac:dyDescent="0.25">
      <c r="A4994" s="56"/>
      <c r="D4994" s="30"/>
    </row>
    <row r="4995" spans="1:4" x14ac:dyDescent="0.25">
      <c r="A4995" s="56"/>
      <c r="D4995" s="30"/>
    </row>
    <row r="4996" spans="1:4" x14ac:dyDescent="0.25">
      <c r="A4996" s="56"/>
      <c r="D4996" s="30"/>
    </row>
    <row r="4997" spans="1:4" x14ac:dyDescent="0.25">
      <c r="A4997" s="56"/>
      <c r="D4997" s="30"/>
    </row>
    <row r="4998" spans="1:4" x14ac:dyDescent="0.25">
      <c r="A4998" s="56"/>
      <c r="D4998" s="30"/>
    </row>
    <row r="4999" spans="1:4" x14ac:dyDescent="0.25">
      <c r="A4999" s="56"/>
      <c r="D4999" s="30"/>
    </row>
    <row r="5000" spans="1:4" x14ac:dyDescent="0.25">
      <c r="A5000" s="56"/>
      <c r="D5000" s="30"/>
    </row>
    <row r="5001" spans="1:4" x14ac:dyDescent="0.25">
      <c r="A5001" s="56"/>
      <c r="D5001" s="30"/>
    </row>
    <row r="5002" spans="1:4" x14ac:dyDescent="0.25">
      <c r="A5002" s="56"/>
      <c r="D5002" s="30"/>
    </row>
    <row r="5003" spans="1:4" x14ac:dyDescent="0.25">
      <c r="A5003" s="56"/>
      <c r="D5003" s="30"/>
    </row>
    <row r="5004" spans="1:4" x14ac:dyDescent="0.25">
      <c r="A5004" s="56"/>
      <c r="D5004" s="30"/>
    </row>
    <row r="5005" spans="1:4" x14ac:dyDescent="0.25">
      <c r="A5005" s="56"/>
      <c r="D5005" s="30"/>
    </row>
    <row r="5006" spans="1:4" x14ac:dyDescent="0.25">
      <c r="A5006" s="56"/>
      <c r="D5006" s="30"/>
    </row>
    <row r="5007" spans="1:4" x14ac:dyDescent="0.25">
      <c r="A5007" s="56"/>
      <c r="D5007" s="30"/>
    </row>
    <row r="5008" spans="1:4" x14ac:dyDescent="0.25">
      <c r="A5008" s="56"/>
      <c r="D5008" s="30"/>
    </row>
    <row r="5009" spans="1:4" x14ac:dyDescent="0.25">
      <c r="A5009" s="56"/>
      <c r="D5009" s="30"/>
    </row>
    <row r="5010" spans="1:4" x14ac:dyDescent="0.25">
      <c r="A5010" s="56"/>
      <c r="D5010" s="30"/>
    </row>
    <row r="5011" spans="1:4" x14ac:dyDescent="0.25">
      <c r="A5011" s="56"/>
      <c r="D5011" s="30"/>
    </row>
    <row r="5012" spans="1:4" x14ac:dyDescent="0.25">
      <c r="A5012" s="56"/>
      <c r="D5012" s="30"/>
    </row>
    <row r="5013" spans="1:4" x14ac:dyDescent="0.25">
      <c r="A5013" s="56"/>
      <c r="D5013" s="30"/>
    </row>
    <row r="5014" spans="1:4" x14ac:dyDescent="0.25">
      <c r="A5014" s="56"/>
      <c r="D5014" s="30"/>
    </row>
    <row r="5015" spans="1:4" x14ac:dyDescent="0.25">
      <c r="A5015" s="56"/>
      <c r="D5015" s="30"/>
    </row>
    <row r="5016" spans="1:4" x14ac:dyDescent="0.25">
      <c r="A5016" s="56"/>
      <c r="D5016" s="30"/>
    </row>
    <row r="5017" spans="1:4" x14ac:dyDescent="0.25">
      <c r="A5017" s="56"/>
      <c r="D5017" s="30"/>
    </row>
    <row r="5018" spans="1:4" x14ac:dyDescent="0.25">
      <c r="A5018" s="56"/>
      <c r="D5018" s="30"/>
    </row>
    <row r="5019" spans="1:4" x14ac:dyDescent="0.25">
      <c r="A5019" s="56"/>
      <c r="D5019" s="30"/>
    </row>
    <row r="5020" spans="1:4" x14ac:dyDescent="0.25">
      <c r="A5020" s="56"/>
      <c r="D5020" s="30"/>
    </row>
    <row r="5021" spans="1:4" x14ac:dyDescent="0.25">
      <c r="A5021" s="56"/>
      <c r="D5021" s="30"/>
    </row>
    <row r="5022" spans="1:4" x14ac:dyDescent="0.25">
      <c r="A5022" s="56"/>
      <c r="D5022" s="30"/>
    </row>
    <row r="5023" spans="1:4" x14ac:dyDescent="0.25">
      <c r="A5023" s="56"/>
      <c r="D5023" s="30"/>
    </row>
    <row r="5024" spans="1:4" x14ac:dyDescent="0.25">
      <c r="A5024" s="56"/>
      <c r="D5024" s="30"/>
    </row>
    <row r="5025" spans="1:4" x14ac:dyDescent="0.25">
      <c r="A5025" s="56"/>
      <c r="D5025" s="30"/>
    </row>
    <row r="5026" spans="1:4" x14ac:dyDescent="0.25">
      <c r="A5026" s="56"/>
      <c r="D5026" s="30"/>
    </row>
    <row r="5027" spans="1:4" x14ac:dyDescent="0.25">
      <c r="A5027" s="56"/>
      <c r="D5027" s="30"/>
    </row>
    <row r="5028" spans="1:4" x14ac:dyDescent="0.25">
      <c r="A5028" s="56"/>
      <c r="D5028" s="30"/>
    </row>
    <row r="5029" spans="1:4" x14ac:dyDescent="0.25">
      <c r="A5029" s="56"/>
      <c r="D5029" s="30"/>
    </row>
    <row r="5030" spans="1:4" x14ac:dyDescent="0.25">
      <c r="A5030" s="56"/>
      <c r="D5030" s="30"/>
    </row>
    <row r="5031" spans="1:4" x14ac:dyDescent="0.25">
      <c r="A5031" s="56"/>
      <c r="D5031" s="30"/>
    </row>
    <row r="5032" spans="1:4" x14ac:dyDescent="0.25">
      <c r="A5032" s="56"/>
      <c r="D5032" s="30"/>
    </row>
    <row r="5033" spans="1:4" x14ac:dyDescent="0.25">
      <c r="A5033" s="56"/>
      <c r="D5033" s="30"/>
    </row>
    <row r="5034" spans="1:4" x14ac:dyDescent="0.25">
      <c r="A5034" s="56"/>
      <c r="D5034" s="30"/>
    </row>
    <row r="5035" spans="1:4" x14ac:dyDescent="0.25">
      <c r="A5035" s="56"/>
      <c r="D5035" s="30"/>
    </row>
    <row r="5036" spans="1:4" x14ac:dyDescent="0.25">
      <c r="A5036" s="56"/>
      <c r="D5036" s="30"/>
    </row>
    <row r="5037" spans="1:4" x14ac:dyDescent="0.25">
      <c r="A5037" s="56"/>
      <c r="D5037" s="30"/>
    </row>
    <row r="5038" spans="1:4" x14ac:dyDescent="0.25">
      <c r="A5038" s="56"/>
      <c r="D5038" s="30"/>
    </row>
    <row r="5039" spans="1:4" x14ac:dyDescent="0.25">
      <c r="A5039" s="56"/>
      <c r="D5039" s="30"/>
    </row>
    <row r="5040" spans="1:4" x14ac:dyDescent="0.25">
      <c r="A5040" s="56"/>
      <c r="D5040" s="30"/>
    </row>
    <row r="5041" spans="1:4" x14ac:dyDescent="0.25">
      <c r="A5041" s="56"/>
      <c r="D5041" s="30"/>
    </row>
    <row r="5042" spans="1:4" x14ac:dyDescent="0.25">
      <c r="A5042" s="56"/>
      <c r="D5042" s="30"/>
    </row>
    <row r="5043" spans="1:4" x14ac:dyDescent="0.25">
      <c r="A5043" s="56"/>
      <c r="D5043" s="30"/>
    </row>
    <row r="5044" spans="1:4" x14ac:dyDescent="0.25">
      <c r="A5044" s="56"/>
      <c r="D5044" s="30"/>
    </row>
    <row r="5045" spans="1:4" x14ac:dyDescent="0.25">
      <c r="A5045" s="56"/>
      <c r="D5045" s="30"/>
    </row>
    <row r="5046" spans="1:4" x14ac:dyDescent="0.25">
      <c r="A5046" s="56"/>
      <c r="D5046" s="30"/>
    </row>
    <row r="5047" spans="1:4" x14ac:dyDescent="0.25">
      <c r="A5047" s="56"/>
      <c r="D5047" s="30"/>
    </row>
    <row r="5048" spans="1:4" x14ac:dyDescent="0.25">
      <c r="A5048" s="56"/>
      <c r="D5048" s="30"/>
    </row>
    <row r="5049" spans="1:4" x14ac:dyDescent="0.25">
      <c r="A5049" s="56"/>
      <c r="D5049" s="30"/>
    </row>
    <row r="5050" spans="1:4" x14ac:dyDescent="0.25">
      <c r="A5050" s="56"/>
      <c r="D5050" s="30"/>
    </row>
    <row r="5051" spans="1:4" x14ac:dyDescent="0.25">
      <c r="A5051" s="56"/>
      <c r="D5051" s="30"/>
    </row>
    <row r="5052" spans="1:4" x14ac:dyDescent="0.25">
      <c r="A5052" s="56"/>
      <c r="D5052" s="30"/>
    </row>
    <row r="5053" spans="1:4" x14ac:dyDescent="0.25">
      <c r="A5053" s="56"/>
      <c r="D5053" s="30"/>
    </row>
    <row r="5054" spans="1:4" x14ac:dyDescent="0.25">
      <c r="A5054" s="56"/>
      <c r="D5054" s="30"/>
    </row>
    <row r="5055" spans="1:4" x14ac:dyDescent="0.25">
      <c r="A5055" s="56"/>
      <c r="D5055" s="30"/>
    </row>
    <row r="5056" spans="1:4" x14ac:dyDescent="0.25">
      <c r="A5056" s="56"/>
      <c r="D5056" s="30"/>
    </row>
    <row r="5057" spans="1:4" x14ac:dyDescent="0.25">
      <c r="A5057" s="56"/>
      <c r="D5057" s="30"/>
    </row>
    <row r="5058" spans="1:4" x14ac:dyDescent="0.25">
      <c r="A5058" s="56"/>
      <c r="D5058" s="30"/>
    </row>
    <row r="5059" spans="1:4" x14ac:dyDescent="0.25">
      <c r="A5059" s="56"/>
      <c r="D5059" s="30"/>
    </row>
    <row r="5060" spans="1:4" x14ac:dyDescent="0.25">
      <c r="A5060" s="56"/>
      <c r="D5060" s="30"/>
    </row>
    <row r="5061" spans="1:4" x14ac:dyDescent="0.25">
      <c r="A5061" s="56"/>
      <c r="D5061" s="30"/>
    </row>
    <row r="5062" spans="1:4" x14ac:dyDescent="0.25">
      <c r="A5062" s="56"/>
      <c r="D5062" s="30"/>
    </row>
    <row r="5063" spans="1:4" x14ac:dyDescent="0.25">
      <c r="A5063" s="56"/>
      <c r="D5063" s="30"/>
    </row>
    <row r="5064" spans="1:4" x14ac:dyDescent="0.25">
      <c r="A5064" s="56"/>
      <c r="D5064" s="30"/>
    </row>
    <row r="5065" spans="1:4" x14ac:dyDescent="0.25">
      <c r="A5065" s="56"/>
      <c r="D5065" s="30"/>
    </row>
    <row r="5066" spans="1:4" x14ac:dyDescent="0.25">
      <c r="A5066" s="56"/>
      <c r="D5066" s="30"/>
    </row>
    <row r="5067" spans="1:4" x14ac:dyDescent="0.25">
      <c r="A5067" s="56"/>
      <c r="D5067" s="30"/>
    </row>
    <row r="5068" spans="1:4" x14ac:dyDescent="0.25">
      <c r="A5068" s="56"/>
      <c r="D5068" s="30"/>
    </row>
    <row r="5069" spans="1:4" x14ac:dyDescent="0.25">
      <c r="A5069" s="56"/>
      <c r="D5069" s="30"/>
    </row>
    <row r="5070" spans="1:4" x14ac:dyDescent="0.25">
      <c r="A5070" s="56"/>
      <c r="D5070" s="30"/>
    </row>
    <row r="5071" spans="1:4" x14ac:dyDescent="0.25">
      <c r="A5071" s="56"/>
      <c r="D5071" s="30"/>
    </row>
    <row r="5072" spans="1:4" x14ac:dyDescent="0.25">
      <c r="A5072" s="56"/>
      <c r="D5072" s="30"/>
    </row>
    <row r="5073" spans="1:4" x14ac:dyDescent="0.25">
      <c r="A5073" s="56"/>
      <c r="D5073" s="30"/>
    </row>
    <row r="5074" spans="1:4" x14ac:dyDescent="0.25">
      <c r="A5074" s="56"/>
      <c r="D5074" s="30"/>
    </row>
    <row r="5075" spans="1:4" x14ac:dyDescent="0.25">
      <c r="A5075" s="56"/>
      <c r="D5075" s="30"/>
    </row>
    <row r="5076" spans="1:4" x14ac:dyDescent="0.25">
      <c r="A5076" s="56"/>
      <c r="D5076" s="30"/>
    </row>
    <row r="5077" spans="1:4" x14ac:dyDescent="0.25">
      <c r="A5077" s="56"/>
      <c r="D5077" s="30"/>
    </row>
    <row r="5078" spans="1:4" x14ac:dyDescent="0.25">
      <c r="A5078" s="56"/>
      <c r="D5078" s="30"/>
    </row>
    <row r="5079" spans="1:4" x14ac:dyDescent="0.25">
      <c r="A5079" s="56"/>
      <c r="D5079" s="30"/>
    </row>
    <row r="5080" spans="1:4" x14ac:dyDescent="0.25">
      <c r="A5080" s="56"/>
      <c r="D5080" s="30"/>
    </row>
    <row r="5081" spans="1:4" x14ac:dyDescent="0.25">
      <c r="A5081" s="56"/>
      <c r="D5081" s="30"/>
    </row>
    <row r="5082" spans="1:4" x14ac:dyDescent="0.25">
      <c r="A5082" s="56"/>
      <c r="D5082" s="30"/>
    </row>
    <row r="5083" spans="1:4" x14ac:dyDescent="0.25">
      <c r="A5083" s="56"/>
      <c r="D5083" s="30"/>
    </row>
    <row r="5084" spans="1:4" x14ac:dyDescent="0.25">
      <c r="A5084" s="56"/>
      <c r="D5084" s="30"/>
    </row>
    <row r="5085" spans="1:4" x14ac:dyDescent="0.25">
      <c r="A5085" s="56"/>
      <c r="D5085" s="30"/>
    </row>
    <row r="5086" spans="1:4" x14ac:dyDescent="0.25">
      <c r="A5086" s="56"/>
      <c r="D5086" s="30"/>
    </row>
    <row r="5087" spans="1:4" x14ac:dyDescent="0.25">
      <c r="A5087" s="56"/>
      <c r="D5087" s="30"/>
    </row>
    <row r="5088" spans="1:4" x14ac:dyDescent="0.25">
      <c r="A5088" s="56"/>
      <c r="D5088" s="30"/>
    </row>
    <row r="5089" spans="1:4" x14ac:dyDescent="0.25">
      <c r="A5089" s="56"/>
      <c r="D5089" s="30"/>
    </row>
    <row r="5090" spans="1:4" x14ac:dyDescent="0.25">
      <c r="A5090" s="56"/>
      <c r="D5090" s="30"/>
    </row>
    <row r="5091" spans="1:4" x14ac:dyDescent="0.25">
      <c r="A5091" s="56"/>
      <c r="D5091" s="30"/>
    </row>
    <row r="5092" spans="1:4" x14ac:dyDescent="0.25">
      <c r="A5092" s="56"/>
      <c r="D5092" s="30"/>
    </row>
    <row r="5093" spans="1:4" x14ac:dyDescent="0.25">
      <c r="A5093" s="56"/>
      <c r="D5093" s="30"/>
    </row>
    <row r="5094" spans="1:4" x14ac:dyDescent="0.25">
      <c r="A5094" s="56"/>
      <c r="D5094" s="30"/>
    </row>
    <row r="5095" spans="1:4" x14ac:dyDescent="0.25">
      <c r="A5095" s="56"/>
      <c r="D5095" s="30"/>
    </row>
    <row r="5096" spans="1:4" x14ac:dyDescent="0.25">
      <c r="A5096" s="56"/>
      <c r="D5096" s="30"/>
    </row>
    <row r="5097" spans="1:4" x14ac:dyDescent="0.25">
      <c r="A5097" s="56"/>
      <c r="D5097" s="30"/>
    </row>
    <row r="5098" spans="1:4" x14ac:dyDescent="0.25">
      <c r="A5098" s="56"/>
      <c r="D5098" s="30"/>
    </row>
    <row r="5099" spans="1:4" x14ac:dyDescent="0.25">
      <c r="A5099" s="56"/>
      <c r="D5099" s="30"/>
    </row>
    <row r="5100" spans="1:4" x14ac:dyDescent="0.25">
      <c r="A5100" s="56"/>
      <c r="D5100" s="30"/>
    </row>
    <row r="5101" spans="1:4" x14ac:dyDescent="0.25">
      <c r="A5101" s="56"/>
      <c r="D5101" s="30"/>
    </row>
    <row r="5102" spans="1:4" x14ac:dyDescent="0.25">
      <c r="A5102" s="56"/>
      <c r="D5102" s="30"/>
    </row>
    <row r="5103" spans="1:4" x14ac:dyDescent="0.25">
      <c r="A5103" s="56"/>
      <c r="D5103" s="30"/>
    </row>
    <row r="5104" spans="1:4" x14ac:dyDescent="0.25">
      <c r="A5104" s="56"/>
      <c r="D5104" s="30"/>
    </row>
    <row r="5105" spans="1:4" x14ac:dyDescent="0.25">
      <c r="A5105" s="56"/>
      <c r="D5105" s="30"/>
    </row>
    <row r="5106" spans="1:4" x14ac:dyDescent="0.25">
      <c r="A5106" s="56"/>
      <c r="D5106" s="30"/>
    </row>
    <row r="5107" spans="1:4" x14ac:dyDescent="0.25">
      <c r="A5107" s="56"/>
      <c r="D5107" s="30"/>
    </row>
    <row r="5108" spans="1:4" x14ac:dyDescent="0.25">
      <c r="A5108" s="56"/>
      <c r="D5108" s="30"/>
    </row>
    <row r="5109" spans="1:4" x14ac:dyDescent="0.25">
      <c r="A5109" s="56"/>
      <c r="D5109" s="30"/>
    </row>
    <row r="5110" spans="1:4" x14ac:dyDescent="0.25">
      <c r="A5110" s="56"/>
      <c r="D5110" s="30"/>
    </row>
    <row r="5111" spans="1:4" x14ac:dyDescent="0.25">
      <c r="A5111" s="56"/>
      <c r="D5111" s="30"/>
    </row>
    <row r="5112" spans="1:4" x14ac:dyDescent="0.25">
      <c r="A5112" s="56"/>
      <c r="D5112" s="30"/>
    </row>
    <row r="5113" spans="1:4" x14ac:dyDescent="0.25">
      <c r="A5113" s="56"/>
      <c r="D5113" s="30"/>
    </row>
    <row r="5114" spans="1:4" x14ac:dyDescent="0.25">
      <c r="A5114" s="56"/>
      <c r="D5114" s="30"/>
    </row>
    <row r="5115" spans="1:4" x14ac:dyDescent="0.25">
      <c r="A5115" s="56"/>
      <c r="D5115" s="30"/>
    </row>
    <row r="5116" spans="1:4" x14ac:dyDescent="0.25">
      <c r="A5116" s="56"/>
      <c r="D5116" s="30"/>
    </row>
    <row r="5117" spans="1:4" x14ac:dyDescent="0.25">
      <c r="A5117" s="56"/>
      <c r="D5117" s="30"/>
    </row>
    <row r="5118" spans="1:4" x14ac:dyDescent="0.25">
      <c r="A5118" s="56"/>
      <c r="D5118" s="30"/>
    </row>
    <row r="5119" spans="1:4" x14ac:dyDescent="0.25">
      <c r="A5119" s="56"/>
      <c r="D5119" s="30"/>
    </row>
    <row r="5120" spans="1:4" x14ac:dyDescent="0.25">
      <c r="A5120" s="56"/>
      <c r="D5120" s="30"/>
    </row>
    <row r="5121" spans="1:4" x14ac:dyDescent="0.25">
      <c r="A5121" s="56"/>
      <c r="D5121" s="30"/>
    </row>
    <row r="5122" spans="1:4" x14ac:dyDescent="0.25">
      <c r="A5122" s="56"/>
      <c r="D5122" s="30"/>
    </row>
    <row r="5123" spans="1:4" x14ac:dyDescent="0.25">
      <c r="A5123" s="56"/>
      <c r="D5123" s="30"/>
    </row>
    <row r="5124" spans="1:4" x14ac:dyDescent="0.25">
      <c r="A5124" s="56"/>
      <c r="D5124" s="30"/>
    </row>
    <row r="5125" spans="1:4" x14ac:dyDescent="0.25">
      <c r="A5125" s="56"/>
      <c r="D5125" s="30"/>
    </row>
    <row r="5126" spans="1:4" x14ac:dyDescent="0.25">
      <c r="A5126" s="56"/>
      <c r="D5126" s="30"/>
    </row>
    <row r="5127" spans="1:4" x14ac:dyDescent="0.25">
      <c r="A5127" s="56"/>
      <c r="D5127" s="30"/>
    </row>
    <row r="5128" spans="1:4" x14ac:dyDescent="0.25">
      <c r="A5128" s="56"/>
      <c r="D5128" s="30"/>
    </row>
    <row r="5129" spans="1:4" x14ac:dyDescent="0.25">
      <c r="A5129" s="56"/>
      <c r="D5129" s="30"/>
    </row>
    <row r="5130" spans="1:4" x14ac:dyDescent="0.25">
      <c r="A5130" s="56"/>
      <c r="D5130" s="30"/>
    </row>
    <row r="5131" spans="1:4" x14ac:dyDescent="0.25">
      <c r="A5131" s="56"/>
      <c r="D5131" s="30"/>
    </row>
    <row r="5132" spans="1:4" x14ac:dyDescent="0.25">
      <c r="A5132" s="56"/>
      <c r="D5132" s="30"/>
    </row>
    <row r="5133" spans="1:4" x14ac:dyDescent="0.25">
      <c r="A5133" s="56"/>
      <c r="D5133" s="30"/>
    </row>
    <row r="5134" spans="1:4" x14ac:dyDescent="0.25">
      <c r="A5134" s="56"/>
      <c r="D5134" s="30"/>
    </row>
    <row r="5135" spans="1:4" x14ac:dyDescent="0.25">
      <c r="A5135" s="56"/>
      <c r="D5135" s="30"/>
    </row>
    <row r="5136" spans="1:4" x14ac:dyDescent="0.25">
      <c r="A5136" s="56"/>
      <c r="D5136" s="30"/>
    </row>
    <row r="5137" spans="1:4" x14ac:dyDescent="0.25">
      <c r="A5137" s="56"/>
      <c r="D5137" s="30"/>
    </row>
    <row r="5138" spans="1:4" x14ac:dyDescent="0.25">
      <c r="A5138" s="56"/>
      <c r="D5138" s="30"/>
    </row>
    <row r="5139" spans="1:4" x14ac:dyDescent="0.25">
      <c r="A5139" s="56"/>
      <c r="D5139" s="30"/>
    </row>
    <row r="5140" spans="1:4" x14ac:dyDescent="0.25">
      <c r="A5140" s="56"/>
      <c r="D5140" s="30"/>
    </row>
    <row r="5141" spans="1:4" x14ac:dyDescent="0.25">
      <c r="A5141" s="56"/>
      <c r="D5141" s="30"/>
    </row>
    <row r="5142" spans="1:4" x14ac:dyDescent="0.25">
      <c r="A5142" s="56"/>
      <c r="D5142" s="30"/>
    </row>
    <row r="5143" spans="1:4" x14ac:dyDescent="0.25">
      <c r="A5143" s="56"/>
      <c r="D5143" s="30"/>
    </row>
    <row r="5144" spans="1:4" x14ac:dyDescent="0.25">
      <c r="A5144" s="56"/>
      <c r="D5144" s="30"/>
    </row>
    <row r="5145" spans="1:4" x14ac:dyDescent="0.25">
      <c r="A5145" s="56"/>
      <c r="D5145" s="30"/>
    </row>
    <row r="5146" spans="1:4" x14ac:dyDescent="0.25">
      <c r="A5146" s="56"/>
      <c r="D5146" s="30"/>
    </row>
    <row r="5147" spans="1:4" x14ac:dyDescent="0.25">
      <c r="A5147" s="56"/>
      <c r="D5147" s="30"/>
    </row>
    <row r="5148" spans="1:4" x14ac:dyDescent="0.25">
      <c r="A5148" s="56"/>
      <c r="D5148" s="30"/>
    </row>
    <row r="5149" spans="1:4" x14ac:dyDescent="0.25">
      <c r="A5149" s="56"/>
      <c r="D5149" s="30"/>
    </row>
    <row r="5150" spans="1:4" x14ac:dyDescent="0.25">
      <c r="A5150" s="56"/>
      <c r="D5150" s="30"/>
    </row>
    <row r="5151" spans="1:4" x14ac:dyDescent="0.25">
      <c r="A5151" s="56"/>
      <c r="D5151" s="30"/>
    </row>
    <row r="5152" spans="1:4" x14ac:dyDescent="0.25">
      <c r="A5152" s="56"/>
      <c r="D5152" s="30"/>
    </row>
    <row r="5153" spans="1:4" x14ac:dyDescent="0.25">
      <c r="A5153" s="56"/>
      <c r="D5153" s="30"/>
    </row>
    <row r="5154" spans="1:4" x14ac:dyDescent="0.25">
      <c r="A5154" s="56"/>
      <c r="D5154" s="30"/>
    </row>
    <row r="5155" spans="1:4" x14ac:dyDescent="0.25">
      <c r="A5155" s="56"/>
      <c r="D5155" s="30"/>
    </row>
    <row r="5156" spans="1:4" x14ac:dyDescent="0.25">
      <c r="A5156" s="56"/>
      <c r="D5156" s="30"/>
    </row>
    <row r="5157" spans="1:4" x14ac:dyDescent="0.25">
      <c r="A5157" s="56"/>
      <c r="D5157" s="30"/>
    </row>
    <row r="5158" spans="1:4" x14ac:dyDescent="0.25">
      <c r="A5158" s="56"/>
      <c r="D5158" s="30"/>
    </row>
    <row r="5159" spans="1:4" x14ac:dyDescent="0.25">
      <c r="A5159" s="56"/>
      <c r="D5159" s="30"/>
    </row>
    <row r="5160" spans="1:4" x14ac:dyDescent="0.25">
      <c r="A5160" s="56"/>
      <c r="D5160" s="30"/>
    </row>
    <row r="5161" spans="1:4" x14ac:dyDescent="0.25">
      <c r="A5161" s="56"/>
      <c r="D5161" s="30"/>
    </row>
    <row r="5162" spans="1:4" x14ac:dyDescent="0.25">
      <c r="A5162" s="56"/>
      <c r="D5162" s="30"/>
    </row>
    <row r="5163" spans="1:4" x14ac:dyDescent="0.25">
      <c r="A5163" s="56"/>
      <c r="D5163" s="30"/>
    </row>
    <row r="5164" spans="1:4" x14ac:dyDescent="0.25">
      <c r="A5164" s="56"/>
      <c r="D5164" s="30"/>
    </row>
    <row r="5165" spans="1:4" x14ac:dyDescent="0.25">
      <c r="A5165" s="56"/>
      <c r="D5165" s="30"/>
    </row>
    <row r="5166" spans="1:4" x14ac:dyDescent="0.25">
      <c r="A5166" s="56"/>
      <c r="D5166" s="30"/>
    </row>
    <row r="5167" spans="1:4" x14ac:dyDescent="0.25">
      <c r="A5167" s="56"/>
      <c r="D5167" s="30"/>
    </row>
    <row r="5168" spans="1:4" x14ac:dyDescent="0.25">
      <c r="A5168" s="56"/>
      <c r="D5168" s="30"/>
    </row>
    <row r="5169" spans="1:4" x14ac:dyDescent="0.25">
      <c r="A5169" s="56"/>
      <c r="D5169" s="30"/>
    </row>
    <row r="5170" spans="1:4" x14ac:dyDescent="0.25">
      <c r="A5170" s="56"/>
      <c r="D5170" s="30"/>
    </row>
    <row r="5171" spans="1:4" x14ac:dyDescent="0.25">
      <c r="A5171" s="56"/>
      <c r="D5171" s="30"/>
    </row>
    <row r="5172" spans="1:4" x14ac:dyDescent="0.25">
      <c r="A5172" s="56"/>
      <c r="D5172" s="30"/>
    </row>
    <row r="5173" spans="1:4" x14ac:dyDescent="0.25">
      <c r="A5173" s="56"/>
      <c r="D5173" s="30"/>
    </row>
    <row r="5174" spans="1:4" x14ac:dyDescent="0.25">
      <c r="A5174" s="56"/>
      <c r="D5174" s="30"/>
    </row>
    <row r="5175" spans="1:4" x14ac:dyDescent="0.25">
      <c r="A5175" s="56"/>
      <c r="D5175" s="30"/>
    </row>
    <row r="5176" spans="1:4" x14ac:dyDescent="0.25">
      <c r="A5176" s="56"/>
      <c r="D5176" s="30"/>
    </row>
    <row r="5177" spans="1:4" x14ac:dyDescent="0.25">
      <c r="A5177" s="56"/>
      <c r="D5177" s="30"/>
    </row>
    <row r="5178" spans="1:4" x14ac:dyDescent="0.25">
      <c r="A5178" s="56"/>
      <c r="D5178" s="30"/>
    </row>
    <row r="5179" spans="1:4" x14ac:dyDescent="0.25">
      <c r="A5179" s="56"/>
      <c r="D5179" s="30"/>
    </row>
    <row r="5180" spans="1:4" x14ac:dyDescent="0.25">
      <c r="A5180" s="56"/>
      <c r="D5180" s="30"/>
    </row>
    <row r="5181" spans="1:4" x14ac:dyDescent="0.25">
      <c r="A5181" s="56"/>
      <c r="D5181" s="30"/>
    </row>
    <row r="5182" spans="1:4" x14ac:dyDescent="0.25">
      <c r="A5182" s="56"/>
      <c r="D5182" s="30"/>
    </row>
    <row r="5183" spans="1:4" x14ac:dyDescent="0.25">
      <c r="A5183" s="56"/>
      <c r="D5183" s="30"/>
    </row>
    <row r="5184" spans="1:4" x14ac:dyDescent="0.25">
      <c r="A5184" s="56"/>
      <c r="D5184" s="30"/>
    </row>
    <row r="5185" spans="1:4" x14ac:dyDescent="0.25">
      <c r="A5185" s="56"/>
      <c r="D5185" s="30"/>
    </row>
    <row r="5186" spans="1:4" x14ac:dyDescent="0.25">
      <c r="A5186" s="56"/>
      <c r="D5186" s="30"/>
    </row>
    <row r="5187" spans="1:4" x14ac:dyDescent="0.25">
      <c r="A5187" s="56"/>
      <c r="D5187" s="30"/>
    </row>
    <row r="5188" spans="1:4" x14ac:dyDescent="0.25">
      <c r="A5188" s="56"/>
      <c r="D5188" s="30"/>
    </row>
    <row r="5189" spans="1:4" x14ac:dyDescent="0.25">
      <c r="A5189" s="56"/>
      <c r="D5189" s="30"/>
    </row>
    <row r="5190" spans="1:4" x14ac:dyDescent="0.25">
      <c r="A5190" s="56"/>
      <c r="D5190" s="30"/>
    </row>
    <row r="5191" spans="1:4" x14ac:dyDescent="0.25">
      <c r="A5191" s="56"/>
      <c r="D5191" s="30"/>
    </row>
    <row r="5192" spans="1:4" x14ac:dyDescent="0.25">
      <c r="A5192" s="56"/>
      <c r="D5192" s="30"/>
    </row>
    <row r="5193" spans="1:4" x14ac:dyDescent="0.25">
      <c r="A5193" s="56"/>
      <c r="D5193" s="30"/>
    </row>
    <row r="5194" spans="1:4" x14ac:dyDescent="0.25">
      <c r="A5194" s="56"/>
      <c r="D5194" s="30"/>
    </row>
    <row r="5195" spans="1:4" x14ac:dyDescent="0.25">
      <c r="A5195" s="56"/>
      <c r="D5195" s="30"/>
    </row>
    <row r="5196" spans="1:4" x14ac:dyDescent="0.25">
      <c r="A5196" s="56"/>
      <c r="D5196" s="30"/>
    </row>
    <row r="5197" spans="1:4" x14ac:dyDescent="0.25">
      <c r="A5197" s="56"/>
      <c r="D5197" s="30"/>
    </row>
    <row r="5198" spans="1:4" x14ac:dyDescent="0.25">
      <c r="A5198" s="56"/>
      <c r="D5198" s="30"/>
    </row>
    <row r="5199" spans="1:4" x14ac:dyDescent="0.25">
      <c r="A5199" s="56"/>
      <c r="D5199" s="30"/>
    </row>
    <row r="5200" spans="1:4" x14ac:dyDescent="0.25">
      <c r="A5200" s="56"/>
      <c r="D5200" s="30"/>
    </row>
    <row r="5201" spans="1:4" x14ac:dyDescent="0.25">
      <c r="A5201" s="56"/>
      <c r="D5201" s="30"/>
    </row>
    <row r="5202" spans="1:4" x14ac:dyDescent="0.25">
      <c r="A5202" s="56"/>
      <c r="D5202" s="30"/>
    </row>
    <row r="5203" spans="1:4" x14ac:dyDescent="0.25">
      <c r="A5203" s="56"/>
      <c r="D5203" s="30"/>
    </row>
    <row r="5204" spans="1:4" x14ac:dyDescent="0.25">
      <c r="A5204" s="56"/>
      <c r="D5204" s="30"/>
    </row>
    <row r="5205" spans="1:4" x14ac:dyDescent="0.25">
      <c r="A5205" s="56"/>
      <c r="D5205" s="30"/>
    </row>
    <row r="5206" spans="1:4" x14ac:dyDescent="0.25">
      <c r="A5206" s="56"/>
      <c r="D5206" s="30"/>
    </row>
    <row r="5207" spans="1:4" x14ac:dyDescent="0.25">
      <c r="A5207" s="56"/>
      <c r="D5207" s="30"/>
    </row>
    <row r="5208" spans="1:4" x14ac:dyDescent="0.25">
      <c r="A5208" s="56"/>
      <c r="D5208" s="30"/>
    </row>
    <row r="5209" spans="1:4" x14ac:dyDescent="0.25">
      <c r="A5209" s="56"/>
      <c r="D5209" s="30"/>
    </row>
    <row r="5210" spans="1:4" x14ac:dyDescent="0.25">
      <c r="A5210" s="56"/>
      <c r="D5210" s="30"/>
    </row>
    <row r="5211" spans="1:4" x14ac:dyDescent="0.25">
      <c r="A5211" s="56"/>
      <c r="D5211" s="30"/>
    </row>
    <row r="5212" spans="1:4" x14ac:dyDescent="0.25">
      <c r="A5212" s="56"/>
      <c r="D5212" s="30"/>
    </row>
    <row r="5213" spans="1:4" x14ac:dyDescent="0.25">
      <c r="A5213" s="56"/>
      <c r="D5213" s="30"/>
    </row>
    <row r="5214" spans="1:4" x14ac:dyDescent="0.25">
      <c r="A5214" s="56"/>
      <c r="D5214" s="30"/>
    </row>
    <row r="5215" spans="1:4" x14ac:dyDescent="0.25">
      <c r="A5215" s="56"/>
      <c r="D5215" s="30"/>
    </row>
    <row r="5216" spans="1:4" x14ac:dyDescent="0.25">
      <c r="A5216" s="56"/>
      <c r="D5216" s="30"/>
    </row>
    <row r="5217" spans="1:4" x14ac:dyDescent="0.25">
      <c r="A5217" s="56"/>
      <c r="D5217" s="30"/>
    </row>
    <row r="5218" spans="1:4" x14ac:dyDescent="0.25">
      <c r="A5218" s="56"/>
      <c r="D5218" s="30"/>
    </row>
    <row r="5219" spans="1:4" x14ac:dyDescent="0.25">
      <c r="A5219" s="56"/>
      <c r="D5219" s="30"/>
    </row>
    <row r="5220" spans="1:4" x14ac:dyDescent="0.25">
      <c r="A5220" s="56"/>
      <c r="D5220" s="30"/>
    </row>
    <row r="5221" spans="1:4" x14ac:dyDescent="0.25">
      <c r="A5221" s="56"/>
      <c r="D5221" s="30"/>
    </row>
    <row r="5222" spans="1:4" x14ac:dyDescent="0.25">
      <c r="A5222" s="56"/>
      <c r="D5222" s="30"/>
    </row>
    <row r="5223" spans="1:4" x14ac:dyDescent="0.25">
      <c r="A5223" s="56"/>
      <c r="D5223" s="30"/>
    </row>
    <row r="5224" spans="1:4" x14ac:dyDescent="0.25">
      <c r="A5224" s="56"/>
      <c r="D5224" s="30"/>
    </row>
    <row r="5225" spans="1:4" x14ac:dyDescent="0.25">
      <c r="A5225" s="56"/>
      <c r="D5225" s="30"/>
    </row>
    <row r="5226" spans="1:4" x14ac:dyDescent="0.25">
      <c r="A5226" s="56"/>
      <c r="D5226" s="30"/>
    </row>
    <row r="5227" spans="1:4" x14ac:dyDescent="0.25">
      <c r="A5227" s="56"/>
      <c r="D5227" s="30"/>
    </row>
    <row r="5228" spans="1:4" x14ac:dyDescent="0.25">
      <c r="A5228" s="56"/>
      <c r="D5228" s="30"/>
    </row>
    <row r="5229" spans="1:4" x14ac:dyDescent="0.25">
      <c r="A5229" s="56"/>
      <c r="D5229" s="30"/>
    </row>
    <row r="5230" spans="1:4" x14ac:dyDescent="0.25">
      <c r="A5230" s="56"/>
      <c r="D5230" s="30"/>
    </row>
    <row r="5231" spans="1:4" x14ac:dyDescent="0.25">
      <c r="A5231" s="56"/>
      <c r="D5231" s="30"/>
    </row>
    <row r="5232" spans="1:4" x14ac:dyDescent="0.25">
      <c r="A5232" s="56"/>
      <c r="D5232" s="30"/>
    </row>
    <row r="5233" spans="1:4" x14ac:dyDescent="0.25">
      <c r="A5233" s="56"/>
      <c r="D5233" s="30"/>
    </row>
    <row r="5234" spans="1:4" x14ac:dyDescent="0.25">
      <c r="A5234" s="56"/>
      <c r="D5234" s="30"/>
    </row>
    <row r="5235" spans="1:4" x14ac:dyDescent="0.25">
      <c r="A5235" s="56"/>
      <c r="D5235" s="30"/>
    </row>
    <row r="5236" spans="1:4" x14ac:dyDescent="0.25">
      <c r="A5236" s="56"/>
      <c r="D5236" s="30"/>
    </row>
    <row r="5237" spans="1:4" x14ac:dyDescent="0.25">
      <c r="A5237" s="56"/>
      <c r="D5237" s="30"/>
    </row>
    <row r="5238" spans="1:4" x14ac:dyDescent="0.25">
      <c r="A5238" s="56"/>
      <c r="D5238" s="30"/>
    </row>
    <row r="5239" spans="1:4" x14ac:dyDescent="0.25">
      <c r="A5239" s="56"/>
      <c r="D5239" s="30"/>
    </row>
    <row r="5240" spans="1:4" x14ac:dyDescent="0.25">
      <c r="A5240" s="56"/>
      <c r="D5240" s="30"/>
    </row>
    <row r="5241" spans="1:4" x14ac:dyDescent="0.25">
      <c r="A5241" s="56"/>
      <c r="D5241" s="30"/>
    </row>
    <row r="5242" spans="1:4" x14ac:dyDescent="0.25">
      <c r="A5242" s="56"/>
      <c r="D5242" s="30"/>
    </row>
    <row r="5243" spans="1:4" x14ac:dyDescent="0.25">
      <c r="A5243" s="56"/>
      <c r="D5243" s="30"/>
    </row>
    <row r="5244" spans="1:4" x14ac:dyDescent="0.25">
      <c r="A5244" s="56"/>
      <c r="D5244" s="30"/>
    </row>
    <row r="5245" spans="1:4" x14ac:dyDescent="0.25">
      <c r="A5245" s="56"/>
      <c r="D5245" s="30"/>
    </row>
    <row r="5246" spans="1:4" x14ac:dyDescent="0.25">
      <c r="A5246" s="56"/>
      <c r="D5246" s="30"/>
    </row>
    <row r="5247" spans="1:4" x14ac:dyDescent="0.25">
      <c r="A5247" s="56"/>
      <c r="D5247" s="30"/>
    </row>
    <row r="5248" spans="1:4" x14ac:dyDescent="0.25">
      <c r="A5248" s="56"/>
      <c r="D5248" s="30"/>
    </row>
    <row r="5249" spans="1:4" x14ac:dyDescent="0.25">
      <c r="A5249" s="56"/>
      <c r="D5249" s="30"/>
    </row>
    <row r="5250" spans="1:4" x14ac:dyDescent="0.25">
      <c r="A5250" s="56"/>
      <c r="D5250" s="30"/>
    </row>
    <row r="5251" spans="1:4" x14ac:dyDescent="0.25">
      <c r="A5251" s="56"/>
      <c r="D5251" s="30"/>
    </row>
    <row r="5252" spans="1:4" x14ac:dyDescent="0.25">
      <c r="A5252" s="56"/>
      <c r="D5252" s="30"/>
    </row>
    <row r="5253" spans="1:4" x14ac:dyDescent="0.25">
      <c r="A5253" s="56"/>
      <c r="D5253" s="30"/>
    </row>
    <row r="5254" spans="1:4" x14ac:dyDescent="0.25">
      <c r="A5254" s="56"/>
      <c r="D5254" s="30"/>
    </row>
    <row r="5255" spans="1:4" x14ac:dyDescent="0.25">
      <c r="A5255" s="56"/>
      <c r="D5255" s="30"/>
    </row>
    <row r="5256" spans="1:4" x14ac:dyDescent="0.25">
      <c r="A5256" s="56"/>
      <c r="D5256" s="30"/>
    </row>
    <row r="5257" spans="1:4" x14ac:dyDescent="0.25">
      <c r="A5257" s="56"/>
      <c r="D5257" s="30"/>
    </row>
    <row r="5258" spans="1:4" x14ac:dyDescent="0.25">
      <c r="A5258" s="56"/>
      <c r="D5258" s="30"/>
    </row>
    <row r="5259" spans="1:4" x14ac:dyDescent="0.25">
      <c r="A5259" s="56"/>
      <c r="D5259" s="30"/>
    </row>
    <row r="5260" spans="1:4" x14ac:dyDescent="0.25">
      <c r="A5260" s="56"/>
      <c r="D5260" s="30"/>
    </row>
    <row r="5261" spans="1:4" x14ac:dyDescent="0.25">
      <c r="A5261" s="56"/>
      <c r="D5261" s="30"/>
    </row>
    <row r="5262" spans="1:4" x14ac:dyDescent="0.25">
      <c r="A5262" s="56"/>
      <c r="D5262" s="30"/>
    </row>
    <row r="5263" spans="1:4" x14ac:dyDescent="0.25">
      <c r="A5263" s="56"/>
      <c r="D5263" s="30"/>
    </row>
    <row r="5264" spans="1:4" x14ac:dyDescent="0.25">
      <c r="A5264" s="56"/>
      <c r="D5264" s="30"/>
    </row>
    <row r="5265" spans="1:4" x14ac:dyDescent="0.25">
      <c r="A5265" s="56"/>
      <c r="D5265" s="30"/>
    </row>
    <row r="5266" spans="1:4" x14ac:dyDescent="0.25">
      <c r="A5266" s="56"/>
      <c r="D5266" s="30"/>
    </row>
    <row r="5267" spans="1:4" x14ac:dyDescent="0.25">
      <c r="A5267" s="56"/>
      <c r="D5267" s="30"/>
    </row>
    <row r="5268" spans="1:4" x14ac:dyDescent="0.25">
      <c r="A5268" s="56"/>
      <c r="D5268" s="30"/>
    </row>
    <row r="5269" spans="1:4" x14ac:dyDescent="0.25">
      <c r="A5269" s="56"/>
      <c r="D5269" s="30"/>
    </row>
    <row r="5270" spans="1:4" x14ac:dyDescent="0.25">
      <c r="A5270" s="56"/>
      <c r="D5270" s="30"/>
    </row>
    <row r="5271" spans="1:4" x14ac:dyDescent="0.25">
      <c r="A5271" s="56"/>
      <c r="D5271" s="30"/>
    </row>
    <row r="5272" spans="1:4" x14ac:dyDescent="0.25">
      <c r="A5272" s="56"/>
      <c r="D5272" s="30"/>
    </row>
    <row r="5273" spans="1:4" x14ac:dyDescent="0.25">
      <c r="A5273" s="56"/>
      <c r="D5273" s="30"/>
    </row>
    <row r="5274" spans="1:4" x14ac:dyDescent="0.25">
      <c r="A5274" s="56"/>
      <c r="D5274" s="30"/>
    </row>
    <row r="5275" spans="1:4" x14ac:dyDescent="0.25">
      <c r="A5275" s="56"/>
      <c r="D5275" s="30"/>
    </row>
    <row r="5276" spans="1:4" x14ac:dyDescent="0.25">
      <c r="A5276" s="56"/>
      <c r="D5276" s="30"/>
    </row>
    <row r="5277" spans="1:4" x14ac:dyDescent="0.25">
      <c r="A5277" s="56"/>
      <c r="D5277" s="30"/>
    </row>
    <row r="5278" spans="1:4" x14ac:dyDescent="0.25">
      <c r="A5278" s="56"/>
      <c r="D5278" s="30"/>
    </row>
    <row r="5279" spans="1:4" x14ac:dyDescent="0.25">
      <c r="A5279" s="56"/>
      <c r="D5279" s="30"/>
    </row>
    <row r="5280" spans="1:4" x14ac:dyDescent="0.25">
      <c r="A5280" s="56"/>
      <c r="D5280" s="30"/>
    </row>
    <row r="5281" spans="1:4" x14ac:dyDescent="0.25">
      <c r="A5281" s="56"/>
      <c r="D5281" s="30"/>
    </row>
    <row r="5282" spans="1:4" x14ac:dyDescent="0.25">
      <c r="A5282" s="56"/>
      <c r="D5282" s="30"/>
    </row>
    <row r="5283" spans="1:4" x14ac:dyDescent="0.25">
      <c r="A5283" s="56"/>
      <c r="D5283" s="30"/>
    </row>
    <row r="5284" spans="1:4" x14ac:dyDescent="0.25">
      <c r="A5284" s="56"/>
      <c r="D5284" s="30"/>
    </row>
    <row r="5285" spans="1:4" x14ac:dyDescent="0.25">
      <c r="A5285" s="56"/>
      <c r="D5285" s="30"/>
    </row>
    <row r="5286" spans="1:4" x14ac:dyDescent="0.25">
      <c r="A5286" s="56"/>
      <c r="D5286" s="30"/>
    </row>
    <row r="5287" spans="1:4" x14ac:dyDescent="0.25">
      <c r="A5287" s="56"/>
      <c r="D5287" s="30"/>
    </row>
    <row r="5288" spans="1:4" x14ac:dyDescent="0.25">
      <c r="A5288" s="56"/>
      <c r="D5288" s="30"/>
    </row>
    <row r="5289" spans="1:4" x14ac:dyDescent="0.25">
      <c r="A5289" s="56"/>
      <c r="D5289" s="30"/>
    </row>
    <row r="5290" spans="1:4" x14ac:dyDescent="0.25">
      <c r="A5290" s="56"/>
      <c r="D5290" s="30"/>
    </row>
    <row r="5291" spans="1:4" x14ac:dyDescent="0.25">
      <c r="A5291" s="56"/>
      <c r="D5291" s="30"/>
    </row>
    <row r="5292" spans="1:4" x14ac:dyDescent="0.25">
      <c r="A5292" s="56"/>
      <c r="D5292" s="30"/>
    </row>
    <row r="5293" spans="1:4" x14ac:dyDescent="0.25">
      <c r="A5293" s="56"/>
      <c r="D5293" s="30"/>
    </row>
    <row r="5294" spans="1:4" x14ac:dyDescent="0.25">
      <c r="A5294" s="56"/>
      <c r="D5294" s="30"/>
    </row>
    <row r="5295" spans="1:4" x14ac:dyDescent="0.25">
      <c r="A5295" s="56"/>
      <c r="D5295" s="30"/>
    </row>
    <row r="5296" spans="1:4" x14ac:dyDescent="0.25">
      <c r="A5296" s="56"/>
      <c r="D5296" s="30"/>
    </row>
    <row r="5297" spans="1:4" x14ac:dyDescent="0.25">
      <c r="A5297" s="56"/>
      <c r="D5297" s="30"/>
    </row>
    <row r="5298" spans="1:4" x14ac:dyDescent="0.25">
      <c r="A5298" s="56"/>
      <c r="D5298" s="30"/>
    </row>
    <row r="5299" spans="1:4" x14ac:dyDescent="0.25">
      <c r="A5299" s="56"/>
      <c r="D5299" s="30"/>
    </row>
    <row r="5300" spans="1:4" x14ac:dyDescent="0.25">
      <c r="A5300" s="56"/>
      <c r="D5300" s="30"/>
    </row>
    <row r="5301" spans="1:4" x14ac:dyDescent="0.25">
      <c r="A5301" s="56"/>
      <c r="D5301" s="30"/>
    </row>
    <row r="5302" spans="1:4" x14ac:dyDescent="0.25">
      <c r="A5302" s="56"/>
      <c r="D5302" s="30"/>
    </row>
    <row r="5303" spans="1:4" x14ac:dyDescent="0.25">
      <c r="A5303" s="56"/>
      <c r="D5303" s="30"/>
    </row>
    <row r="5304" spans="1:4" x14ac:dyDescent="0.25">
      <c r="A5304" s="56"/>
      <c r="D5304" s="30"/>
    </row>
    <row r="5305" spans="1:4" x14ac:dyDescent="0.25">
      <c r="A5305" s="56"/>
      <c r="D5305" s="30"/>
    </row>
    <row r="5306" spans="1:4" x14ac:dyDescent="0.25">
      <c r="A5306" s="56"/>
      <c r="D5306" s="30"/>
    </row>
    <row r="5307" spans="1:4" x14ac:dyDescent="0.25">
      <c r="A5307" s="56"/>
      <c r="D5307" s="30"/>
    </row>
    <row r="5308" spans="1:4" x14ac:dyDescent="0.25">
      <c r="A5308" s="56"/>
      <c r="D5308" s="30"/>
    </row>
    <row r="5309" spans="1:4" x14ac:dyDescent="0.25">
      <c r="A5309" s="56"/>
      <c r="D5309" s="30"/>
    </row>
    <row r="5310" spans="1:4" x14ac:dyDescent="0.25">
      <c r="A5310" s="56"/>
      <c r="D5310" s="30"/>
    </row>
    <row r="5311" spans="1:4" x14ac:dyDescent="0.25">
      <c r="A5311" s="56"/>
      <c r="D5311" s="30"/>
    </row>
    <row r="5312" spans="1:4" x14ac:dyDescent="0.25">
      <c r="A5312" s="56"/>
      <c r="D5312" s="30"/>
    </row>
    <row r="5313" spans="1:4" x14ac:dyDescent="0.25">
      <c r="A5313" s="56"/>
      <c r="D5313" s="30"/>
    </row>
    <row r="5314" spans="1:4" x14ac:dyDescent="0.25">
      <c r="A5314" s="56"/>
      <c r="D5314" s="30"/>
    </row>
    <row r="5315" spans="1:4" x14ac:dyDescent="0.25">
      <c r="A5315" s="56"/>
      <c r="D5315" s="30"/>
    </row>
    <row r="5316" spans="1:4" x14ac:dyDescent="0.25">
      <c r="A5316" s="56"/>
      <c r="D5316" s="30"/>
    </row>
    <row r="5317" spans="1:4" x14ac:dyDescent="0.25">
      <c r="A5317" s="56"/>
      <c r="D5317" s="30"/>
    </row>
    <row r="5318" spans="1:4" x14ac:dyDescent="0.25">
      <c r="A5318" s="56"/>
      <c r="D5318" s="30"/>
    </row>
    <row r="5319" spans="1:4" x14ac:dyDescent="0.25">
      <c r="A5319" s="56"/>
      <c r="D5319" s="30"/>
    </row>
    <row r="5320" spans="1:4" x14ac:dyDescent="0.25">
      <c r="A5320" s="56"/>
      <c r="D5320" s="30"/>
    </row>
    <row r="5321" spans="1:4" x14ac:dyDescent="0.25">
      <c r="A5321" s="56"/>
      <c r="D5321" s="30"/>
    </row>
  </sheetData>
  <sheetProtection sheet="1" objects="1" scenarios="1"/>
  <sortState xmlns:xlrd2="http://schemas.microsoft.com/office/spreadsheetml/2017/richdata2" ref="A4:E3618">
    <sortCondition ref="A2"/>
  </sortState>
  <mergeCells count="1">
    <mergeCell ref="A1:E1"/>
  </mergeCells>
  <pageMargins left="1" right="1" top="1" bottom="1" header="0.5" footer="0.5"/>
  <pageSetup scale="70" firstPageNumber="0" orientation="portrait" horizontalDpi="300" verticalDpi="300" r:id="rId1"/>
  <headerFooter alignWithMargins="0">
    <oddFooter>&amp;C&amp;"Times New Roman,Bold"&amp;12&amp;P</oddFooter>
  </headerFooter>
  <rowBreaks count="39" manualBreakCount="39">
    <brk id="217" max="16383" man="1"/>
    <brk id="455" max="16383" man="1"/>
    <brk id="456" max="16383" man="1"/>
    <brk id="745" max="16383" man="1"/>
    <brk id="962" max="16383" man="1"/>
    <brk id="1132" max="16383" man="1"/>
    <brk id="1133" max="16383" man="1"/>
    <brk id="1264" max="16383" man="1"/>
    <brk id="1393" max="16383" man="1"/>
    <brk id="1518" max="16383" man="1"/>
    <brk id="1554" max="16383" man="1"/>
    <brk id="1555" max="16383" man="1"/>
    <brk id="1740" max="16383" man="1"/>
    <brk id="1741" max="16383" man="1"/>
    <brk id="1853" max="16383" man="1"/>
    <brk id="2076" max="16383" man="1"/>
    <brk id="2077" max="16383" man="1"/>
    <brk id="2442" max="16383" man="1"/>
    <brk id="2505" max="16383" man="1"/>
    <brk id="2575" max="16383" man="1"/>
    <brk id="2780" max="16383" man="1"/>
    <brk id="2789" max="16383" man="1"/>
    <brk id="2790" max="16383" man="1"/>
    <brk id="2969" max="16383" man="1"/>
    <brk id="2970" max="16383" man="1"/>
    <brk id="3265" max="16383" man="1"/>
    <brk id="3414" max="16383" man="1"/>
    <brk id="3415" max="16383" man="1"/>
    <brk id="3420" max="16383" man="1"/>
    <brk id="3421" max="16383" man="1"/>
    <brk id="3474" max="16383" man="1"/>
    <brk id="3585" max="16383" man="1"/>
    <brk id="3586" max="16383" man="1"/>
    <brk id="3587" max="16383" man="1"/>
    <brk id="3588" max="16383" man="1"/>
    <brk id="3610" max="16383" man="1"/>
    <brk id="3611" max="16383" man="1"/>
    <brk id="3618" max="16383" man="1"/>
    <brk id="361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B4AA2-458E-43A9-9390-AD318F0D83FB}">
  <sheetPr codeName="Sheet9"/>
  <dimension ref="A1:E4359"/>
  <sheetViews>
    <sheetView zoomScaleNormal="100" workbookViewId="0">
      <selection sqref="A1:E1"/>
    </sheetView>
  </sheetViews>
  <sheetFormatPr defaultColWidth="8.7109375" defaultRowHeight="18" x14ac:dyDescent="0.25"/>
  <cols>
    <col min="1" max="1" width="65.5703125" style="29" customWidth="1"/>
    <col min="2" max="3" width="13.7109375" style="30" customWidth="1"/>
    <col min="4" max="4" width="13.7109375" style="31" customWidth="1"/>
    <col min="5" max="5" width="13.7109375" style="32" customWidth="1"/>
    <col min="6" max="16384" width="8.7109375" style="33"/>
  </cols>
  <sheetData>
    <row r="1" spans="1:5" ht="44.1" customHeight="1" thickTop="1" thickBot="1" x14ac:dyDescent="0.3">
      <c r="A1" s="147" t="str">
        <f>CONCATENATE("SCCS Sizing List - ",Calc!$L$1)</f>
        <v>SCCS Sizing List - 2025/2026 Camellia Season</v>
      </c>
      <c r="B1" s="148"/>
      <c r="C1" s="148"/>
      <c r="D1" s="148"/>
      <c r="E1" s="149"/>
    </row>
    <row r="2" spans="1:5" s="36" customFormat="1" ht="40.15" customHeight="1" thickTop="1" thickBot="1" x14ac:dyDescent="0.3">
      <c r="A2" s="34" t="s">
        <v>2</v>
      </c>
      <c r="B2" s="13" t="s">
        <v>4</v>
      </c>
      <c r="C2" s="13" t="s">
        <v>5</v>
      </c>
      <c r="D2" s="35" t="s">
        <v>13</v>
      </c>
      <c r="E2" s="13" t="s">
        <v>6</v>
      </c>
    </row>
    <row r="3" spans="1:5" ht="25.15" customHeight="1" thickTop="1" thickBot="1" x14ac:dyDescent="0.3">
      <c r="A3" s="37" t="s">
        <v>20</v>
      </c>
      <c r="B3" s="13" t="s">
        <v>21</v>
      </c>
      <c r="C3" s="13" t="s">
        <v>3143</v>
      </c>
      <c r="D3" s="13" t="s">
        <v>3143</v>
      </c>
      <c r="E3" s="13" t="s">
        <v>3143</v>
      </c>
    </row>
    <row r="4" spans="1:5" ht="25.15" customHeight="1" thickTop="1" thickBot="1" x14ac:dyDescent="0.3">
      <c r="A4" s="37" t="s">
        <v>2947</v>
      </c>
      <c r="B4" s="13" t="s">
        <v>24</v>
      </c>
      <c r="C4" s="13" t="s">
        <v>5</v>
      </c>
      <c r="D4" s="13" t="s">
        <v>3143</v>
      </c>
      <c r="E4" s="13" t="s">
        <v>3143</v>
      </c>
    </row>
    <row r="5" spans="1:5" ht="25.15" customHeight="1" thickTop="1" thickBot="1" x14ac:dyDescent="0.3">
      <c r="A5" s="37" t="s">
        <v>22</v>
      </c>
      <c r="B5" s="13" t="s">
        <v>21</v>
      </c>
      <c r="C5" s="13" t="s">
        <v>3143</v>
      </c>
      <c r="D5" s="13" t="s">
        <v>3143</v>
      </c>
      <c r="E5" s="13" t="s">
        <v>3143</v>
      </c>
    </row>
    <row r="6" spans="1:5" ht="25.15" customHeight="1" thickTop="1" thickBot="1" x14ac:dyDescent="0.3">
      <c r="A6" s="37" t="s">
        <v>23</v>
      </c>
      <c r="B6" s="13" t="s">
        <v>24</v>
      </c>
      <c r="C6" s="13" t="s">
        <v>3143</v>
      </c>
      <c r="D6" s="13" t="s">
        <v>3143</v>
      </c>
      <c r="E6" s="13" t="s">
        <v>3143</v>
      </c>
    </row>
    <row r="7" spans="1:5" ht="25.15" customHeight="1" thickTop="1" thickBot="1" x14ac:dyDescent="0.3">
      <c r="A7" s="37" t="s">
        <v>25</v>
      </c>
      <c r="B7" s="13" t="s">
        <v>21</v>
      </c>
      <c r="C7" s="13" t="s">
        <v>3143</v>
      </c>
      <c r="D7" s="13" t="s">
        <v>26</v>
      </c>
      <c r="E7" s="13" t="s">
        <v>3143</v>
      </c>
    </row>
    <row r="8" spans="1:5" ht="25.15" customHeight="1" thickTop="1" thickBot="1" x14ac:dyDescent="0.3">
      <c r="A8" s="37" t="s">
        <v>2972</v>
      </c>
      <c r="B8" s="13" t="s">
        <v>30</v>
      </c>
      <c r="C8" s="13" t="s">
        <v>3143</v>
      </c>
      <c r="D8" s="13" t="s">
        <v>3143</v>
      </c>
      <c r="E8" s="13" t="s">
        <v>3143</v>
      </c>
    </row>
    <row r="9" spans="1:5" ht="25.15" customHeight="1" thickTop="1" thickBot="1" x14ac:dyDescent="0.3">
      <c r="A9" s="37" t="s">
        <v>27</v>
      </c>
      <c r="B9" s="13" t="s">
        <v>21</v>
      </c>
      <c r="C9" s="13" t="s">
        <v>3143</v>
      </c>
      <c r="D9" s="13" t="s">
        <v>3143</v>
      </c>
      <c r="E9" s="13" t="s">
        <v>3143</v>
      </c>
    </row>
    <row r="10" spans="1:5" ht="25.15" customHeight="1" thickTop="1" thickBot="1" x14ac:dyDescent="0.3">
      <c r="A10" s="37" t="s">
        <v>28</v>
      </c>
      <c r="B10" s="13" t="s">
        <v>29</v>
      </c>
      <c r="C10" s="13" t="s">
        <v>3143</v>
      </c>
      <c r="D10" s="13" t="s">
        <v>3143</v>
      </c>
      <c r="E10" s="13" t="s">
        <v>3143</v>
      </c>
    </row>
    <row r="11" spans="1:5" ht="25.15" customHeight="1" thickTop="1" thickBot="1" x14ac:dyDescent="0.3">
      <c r="A11" s="37" t="s">
        <v>3257</v>
      </c>
      <c r="B11" s="13" t="s">
        <v>30</v>
      </c>
      <c r="C11" s="13" t="s">
        <v>3143</v>
      </c>
      <c r="D11" s="13" t="s">
        <v>3143</v>
      </c>
      <c r="E11" s="13" t="s">
        <v>6</v>
      </c>
    </row>
    <row r="12" spans="1:5" ht="25.15" customHeight="1" thickTop="1" thickBot="1" x14ac:dyDescent="0.3">
      <c r="A12" s="37" t="s">
        <v>31</v>
      </c>
      <c r="B12" s="13" t="s">
        <v>24</v>
      </c>
      <c r="C12" s="13" t="s">
        <v>3143</v>
      </c>
      <c r="D12" s="13" t="s">
        <v>3143</v>
      </c>
      <c r="E12" s="13" t="s">
        <v>3143</v>
      </c>
    </row>
    <row r="13" spans="1:5" ht="25.15" customHeight="1" thickTop="1" thickBot="1" x14ac:dyDescent="0.3">
      <c r="A13" s="37" t="s">
        <v>32</v>
      </c>
      <c r="B13" s="13" t="s">
        <v>24</v>
      </c>
      <c r="C13" s="13" t="s">
        <v>3143</v>
      </c>
      <c r="D13" s="13" t="s">
        <v>26</v>
      </c>
      <c r="E13" s="13" t="s">
        <v>3143</v>
      </c>
    </row>
    <row r="14" spans="1:5" ht="25.15" customHeight="1" thickTop="1" thickBot="1" x14ac:dyDescent="0.3">
      <c r="A14" s="37" t="s">
        <v>33</v>
      </c>
      <c r="B14" s="13" t="s">
        <v>29</v>
      </c>
      <c r="C14" s="13" t="s">
        <v>3143</v>
      </c>
      <c r="D14" s="13" t="s">
        <v>3143</v>
      </c>
      <c r="E14" s="13" t="s">
        <v>3143</v>
      </c>
    </row>
    <row r="15" spans="1:5" ht="25.15" customHeight="1" thickTop="1" thickBot="1" x14ac:dyDescent="0.3">
      <c r="A15" s="37" t="s">
        <v>34</v>
      </c>
      <c r="B15" s="13" t="s">
        <v>35</v>
      </c>
      <c r="C15" s="13" t="s">
        <v>3143</v>
      </c>
      <c r="D15" s="13" t="s">
        <v>3143</v>
      </c>
      <c r="E15" s="13" t="s">
        <v>3143</v>
      </c>
    </row>
    <row r="16" spans="1:5" ht="25.15" customHeight="1" thickTop="1" thickBot="1" x14ac:dyDescent="0.3">
      <c r="A16" s="37" t="s">
        <v>36</v>
      </c>
      <c r="B16" s="13" t="s">
        <v>24</v>
      </c>
      <c r="C16" s="13" t="s">
        <v>3143</v>
      </c>
      <c r="D16" s="13" t="s">
        <v>26</v>
      </c>
      <c r="E16" s="13" t="s">
        <v>3143</v>
      </c>
    </row>
    <row r="17" spans="1:5" ht="25.15" customHeight="1" thickTop="1" thickBot="1" x14ac:dyDescent="0.3">
      <c r="A17" s="37" t="s">
        <v>3569</v>
      </c>
      <c r="B17" s="13" t="s">
        <v>37</v>
      </c>
      <c r="C17" s="13" t="s">
        <v>3143</v>
      </c>
      <c r="D17" s="13" t="s">
        <v>3143</v>
      </c>
      <c r="E17" s="13" t="s">
        <v>6</v>
      </c>
    </row>
    <row r="18" spans="1:5" ht="25.15" customHeight="1" thickTop="1" thickBot="1" x14ac:dyDescent="0.3">
      <c r="A18" s="37" t="s">
        <v>38</v>
      </c>
      <c r="B18" s="13" t="s">
        <v>37</v>
      </c>
      <c r="C18" s="13" t="s">
        <v>3143</v>
      </c>
      <c r="D18" s="13" t="s">
        <v>3143</v>
      </c>
      <c r="E18" s="13" t="s">
        <v>3143</v>
      </c>
    </row>
    <row r="19" spans="1:5" ht="25.15" customHeight="1" thickTop="1" thickBot="1" x14ac:dyDescent="0.3">
      <c r="A19" s="37" t="s">
        <v>39</v>
      </c>
      <c r="B19" s="13" t="s">
        <v>35</v>
      </c>
      <c r="C19" s="13" t="s">
        <v>3143</v>
      </c>
      <c r="D19" s="13" t="s">
        <v>26</v>
      </c>
      <c r="E19" s="13" t="s">
        <v>3143</v>
      </c>
    </row>
    <row r="20" spans="1:5" ht="25.15" customHeight="1" thickTop="1" thickBot="1" x14ac:dyDescent="0.3">
      <c r="A20" s="37" t="s">
        <v>40</v>
      </c>
      <c r="B20" s="13" t="s">
        <v>37</v>
      </c>
      <c r="C20" s="13" t="s">
        <v>3143</v>
      </c>
      <c r="D20" s="13" t="s">
        <v>3143</v>
      </c>
      <c r="E20" s="13" t="s">
        <v>3143</v>
      </c>
    </row>
    <row r="21" spans="1:5" ht="25.15" customHeight="1" thickTop="1" thickBot="1" x14ac:dyDescent="0.3">
      <c r="A21" s="37" t="s">
        <v>41</v>
      </c>
      <c r="B21" s="13" t="s">
        <v>29</v>
      </c>
      <c r="C21" s="13" t="s">
        <v>3143</v>
      </c>
      <c r="D21" s="13" t="s">
        <v>3143</v>
      </c>
      <c r="E21" s="13" t="s">
        <v>3143</v>
      </c>
    </row>
    <row r="22" spans="1:5" ht="25.15" customHeight="1" thickTop="1" thickBot="1" x14ac:dyDescent="0.3">
      <c r="A22" s="37" t="s">
        <v>42</v>
      </c>
      <c r="B22" s="13" t="s">
        <v>21</v>
      </c>
      <c r="C22" s="13" t="s">
        <v>3143</v>
      </c>
      <c r="D22" s="13" t="s">
        <v>3143</v>
      </c>
      <c r="E22" s="13" t="s">
        <v>3143</v>
      </c>
    </row>
    <row r="23" spans="1:5" ht="25.15" customHeight="1" thickTop="1" thickBot="1" x14ac:dyDescent="0.3">
      <c r="A23" s="37" t="s">
        <v>43</v>
      </c>
      <c r="B23" s="13" t="s">
        <v>29</v>
      </c>
      <c r="C23" s="13" t="s">
        <v>3143</v>
      </c>
      <c r="D23" s="13" t="s">
        <v>3143</v>
      </c>
      <c r="E23" s="13" t="s">
        <v>3143</v>
      </c>
    </row>
    <row r="24" spans="1:5" ht="25.15" customHeight="1" thickTop="1" thickBot="1" x14ac:dyDescent="0.3">
      <c r="A24" s="37" t="s">
        <v>44</v>
      </c>
      <c r="B24" s="13" t="s">
        <v>21</v>
      </c>
      <c r="C24" s="13" t="s">
        <v>3143</v>
      </c>
      <c r="D24" s="13" t="s">
        <v>3143</v>
      </c>
      <c r="E24" s="13" t="s">
        <v>3143</v>
      </c>
    </row>
    <row r="25" spans="1:5" ht="25.15" customHeight="1" thickTop="1" thickBot="1" x14ac:dyDescent="0.3">
      <c r="A25" s="37" t="s">
        <v>45</v>
      </c>
      <c r="B25" s="13" t="s">
        <v>24</v>
      </c>
      <c r="C25" s="13" t="s">
        <v>3143</v>
      </c>
      <c r="D25" s="13" t="s">
        <v>3143</v>
      </c>
      <c r="E25" s="13" t="s">
        <v>3143</v>
      </c>
    </row>
    <row r="26" spans="1:5" ht="25.15" customHeight="1" thickTop="1" thickBot="1" x14ac:dyDescent="0.3">
      <c r="A26" s="37" t="s">
        <v>46</v>
      </c>
      <c r="B26" s="13" t="s">
        <v>47</v>
      </c>
      <c r="C26" s="13" t="s">
        <v>3143</v>
      </c>
      <c r="D26" s="13" t="s">
        <v>3143</v>
      </c>
      <c r="E26" s="13" t="s">
        <v>3143</v>
      </c>
    </row>
    <row r="27" spans="1:5" ht="25.15" customHeight="1" thickTop="1" thickBot="1" x14ac:dyDescent="0.3">
      <c r="A27" s="37" t="s">
        <v>48</v>
      </c>
      <c r="B27" s="13" t="s">
        <v>35</v>
      </c>
      <c r="C27" s="13" t="s">
        <v>3143</v>
      </c>
      <c r="D27" s="13" t="s">
        <v>3143</v>
      </c>
      <c r="E27" s="13" t="s">
        <v>3143</v>
      </c>
    </row>
    <row r="28" spans="1:5" ht="25.15" customHeight="1" thickTop="1" thickBot="1" x14ac:dyDescent="0.3">
      <c r="A28" s="37" t="s">
        <v>49</v>
      </c>
      <c r="B28" s="13" t="s">
        <v>37</v>
      </c>
      <c r="C28" s="13" t="s">
        <v>3143</v>
      </c>
      <c r="D28" s="13" t="s">
        <v>3143</v>
      </c>
      <c r="E28" s="13" t="s">
        <v>3143</v>
      </c>
    </row>
    <row r="29" spans="1:5" ht="25.15" customHeight="1" thickTop="1" thickBot="1" x14ac:dyDescent="0.3">
      <c r="A29" s="37" t="s">
        <v>2977</v>
      </c>
      <c r="B29" s="13" t="s">
        <v>24</v>
      </c>
      <c r="C29" s="13" t="s">
        <v>3143</v>
      </c>
      <c r="D29" s="13" t="s">
        <v>26</v>
      </c>
      <c r="E29" s="13" t="s">
        <v>3143</v>
      </c>
    </row>
    <row r="30" spans="1:5" ht="25.15" customHeight="1" thickTop="1" thickBot="1" x14ac:dyDescent="0.3">
      <c r="A30" s="37" t="s">
        <v>50</v>
      </c>
      <c r="B30" s="13" t="s">
        <v>29</v>
      </c>
      <c r="C30" s="13" t="s">
        <v>3143</v>
      </c>
      <c r="D30" s="13" t="s">
        <v>3143</v>
      </c>
      <c r="E30" s="13" t="s">
        <v>3143</v>
      </c>
    </row>
    <row r="31" spans="1:5" ht="25.15" customHeight="1" thickTop="1" thickBot="1" x14ac:dyDescent="0.3">
      <c r="A31" s="37" t="s">
        <v>3144</v>
      </c>
      <c r="B31" s="13" t="s">
        <v>47</v>
      </c>
      <c r="C31" s="13" t="s">
        <v>3143</v>
      </c>
      <c r="D31" s="13" t="s">
        <v>26</v>
      </c>
      <c r="E31" s="13" t="s">
        <v>3143</v>
      </c>
    </row>
    <row r="32" spans="1:5" ht="25.15" customHeight="1" thickTop="1" thickBot="1" x14ac:dyDescent="0.3">
      <c r="A32" s="37" t="s">
        <v>3495</v>
      </c>
      <c r="B32" s="13" t="s">
        <v>24</v>
      </c>
      <c r="C32" s="13" t="s">
        <v>3143</v>
      </c>
      <c r="D32" s="13" t="s">
        <v>3143</v>
      </c>
      <c r="E32" s="13" t="s">
        <v>6</v>
      </c>
    </row>
    <row r="33" spans="1:5" ht="25.15" customHeight="1" thickTop="1" thickBot="1" x14ac:dyDescent="0.3">
      <c r="A33" s="37" t="s">
        <v>3258</v>
      </c>
      <c r="B33" s="13" t="s">
        <v>24</v>
      </c>
      <c r="C33" s="13" t="s">
        <v>3143</v>
      </c>
      <c r="D33" s="13" t="s">
        <v>3143</v>
      </c>
      <c r="E33" s="13" t="s">
        <v>6</v>
      </c>
    </row>
    <row r="34" spans="1:5" ht="25.15" customHeight="1" thickTop="1" thickBot="1" x14ac:dyDescent="0.3">
      <c r="A34" s="37" t="s">
        <v>3177</v>
      </c>
      <c r="B34" s="13" t="s">
        <v>37</v>
      </c>
      <c r="C34" s="13" t="s">
        <v>3143</v>
      </c>
      <c r="D34" s="13" t="s">
        <v>3143</v>
      </c>
      <c r="E34" s="13" t="s">
        <v>3143</v>
      </c>
    </row>
    <row r="35" spans="1:5" ht="25.15" customHeight="1" thickTop="1" thickBot="1" x14ac:dyDescent="0.3">
      <c r="A35" s="37" t="s">
        <v>52</v>
      </c>
      <c r="B35" s="13" t="s">
        <v>24</v>
      </c>
      <c r="C35" s="13" t="s">
        <v>3143</v>
      </c>
      <c r="D35" s="13" t="s">
        <v>3143</v>
      </c>
      <c r="E35" s="13" t="s">
        <v>3143</v>
      </c>
    </row>
    <row r="36" spans="1:5" ht="25.15" customHeight="1" thickTop="1" thickBot="1" x14ac:dyDescent="0.3">
      <c r="A36" s="37" t="s">
        <v>53</v>
      </c>
      <c r="B36" s="13" t="s">
        <v>30</v>
      </c>
      <c r="C36" s="13" t="s">
        <v>3143</v>
      </c>
      <c r="D36" s="13" t="s">
        <v>3143</v>
      </c>
      <c r="E36" s="13" t="s">
        <v>3143</v>
      </c>
    </row>
    <row r="37" spans="1:5" ht="25.15" customHeight="1" thickTop="1" thickBot="1" x14ac:dyDescent="0.3">
      <c r="A37" s="37" t="s">
        <v>54</v>
      </c>
      <c r="B37" s="13" t="s">
        <v>29</v>
      </c>
      <c r="C37" s="13" t="s">
        <v>3143</v>
      </c>
      <c r="D37" s="13" t="s">
        <v>3143</v>
      </c>
      <c r="E37" s="13" t="s">
        <v>3143</v>
      </c>
    </row>
    <row r="38" spans="1:5" ht="25.15" customHeight="1" thickTop="1" thickBot="1" x14ac:dyDescent="0.3">
      <c r="A38" s="37" t="s">
        <v>55</v>
      </c>
      <c r="B38" s="13" t="s">
        <v>47</v>
      </c>
      <c r="C38" s="13" t="s">
        <v>3143</v>
      </c>
      <c r="D38" s="13" t="s">
        <v>3143</v>
      </c>
      <c r="E38" s="13" t="s">
        <v>3143</v>
      </c>
    </row>
    <row r="39" spans="1:5" ht="25.15" customHeight="1" thickTop="1" thickBot="1" x14ac:dyDescent="0.3">
      <c r="A39" s="37" t="s">
        <v>57</v>
      </c>
      <c r="B39" s="13" t="s">
        <v>37</v>
      </c>
      <c r="C39" s="13" t="s">
        <v>3143</v>
      </c>
      <c r="D39" s="13" t="s">
        <v>3143</v>
      </c>
      <c r="E39" s="13" t="s">
        <v>3143</v>
      </c>
    </row>
    <row r="40" spans="1:5" ht="25.15" customHeight="1" thickTop="1" thickBot="1" x14ac:dyDescent="0.3">
      <c r="A40" s="37" t="s">
        <v>58</v>
      </c>
      <c r="B40" s="13" t="s">
        <v>24</v>
      </c>
      <c r="C40" s="13" t="s">
        <v>5</v>
      </c>
      <c r="D40" s="13" t="s">
        <v>3143</v>
      </c>
      <c r="E40" s="13" t="s">
        <v>3143</v>
      </c>
    </row>
    <row r="41" spans="1:5" ht="25.15" customHeight="1" thickTop="1" thickBot="1" x14ac:dyDescent="0.3">
      <c r="A41" s="37" t="s">
        <v>59</v>
      </c>
      <c r="B41" s="13" t="s">
        <v>29</v>
      </c>
      <c r="C41" s="13" t="s">
        <v>3143</v>
      </c>
      <c r="D41" s="13" t="s">
        <v>3143</v>
      </c>
      <c r="E41" s="13" t="s">
        <v>3143</v>
      </c>
    </row>
    <row r="42" spans="1:5" ht="25.15" customHeight="1" thickTop="1" thickBot="1" x14ac:dyDescent="0.3">
      <c r="A42" s="37" t="s">
        <v>3259</v>
      </c>
      <c r="B42" s="13" t="s">
        <v>24</v>
      </c>
      <c r="C42" s="13" t="s">
        <v>5</v>
      </c>
      <c r="D42" s="13" t="s">
        <v>26</v>
      </c>
      <c r="E42" s="13" t="s">
        <v>6</v>
      </c>
    </row>
    <row r="43" spans="1:5" ht="25.15" customHeight="1" thickTop="1" thickBot="1" x14ac:dyDescent="0.3">
      <c r="A43" s="37" t="s">
        <v>3260</v>
      </c>
      <c r="B43" s="13" t="s">
        <v>24</v>
      </c>
      <c r="C43" s="13" t="s">
        <v>5</v>
      </c>
      <c r="D43" s="13" t="s">
        <v>26</v>
      </c>
      <c r="E43" s="13" t="s">
        <v>6</v>
      </c>
    </row>
    <row r="44" spans="1:5" ht="25.15" customHeight="1" thickTop="1" thickBot="1" x14ac:dyDescent="0.3">
      <c r="A44" s="37" t="s">
        <v>3261</v>
      </c>
      <c r="B44" s="13" t="s">
        <v>24</v>
      </c>
      <c r="C44" s="13" t="s">
        <v>5</v>
      </c>
      <c r="D44" s="13" t="s">
        <v>3143</v>
      </c>
      <c r="E44" s="13" t="s">
        <v>6</v>
      </c>
    </row>
    <row r="45" spans="1:5" ht="25.15" customHeight="1" thickTop="1" thickBot="1" x14ac:dyDescent="0.3">
      <c r="A45" s="37" t="s">
        <v>3262</v>
      </c>
      <c r="B45" s="13" t="s">
        <v>24</v>
      </c>
      <c r="C45" s="13" t="s">
        <v>5</v>
      </c>
      <c r="D45" s="13" t="s">
        <v>3143</v>
      </c>
      <c r="E45" s="13" t="s">
        <v>6</v>
      </c>
    </row>
    <row r="46" spans="1:5" ht="25.15" customHeight="1" thickTop="1" thickBot="1" x14ac:dyDescent="0.3">
      <c r="A46" s="37" t="s">
        <v>60</v>
      </c>
      <c r="B46" s="13" t="s">
        <v>61</v>
      </c>
      <c r="C46" s="13" t="s">
        <v>5</v>
      </c>
      <c r="D46" s="13" t="s">
        <v>26</v>
      </c>
      <c r="E46" s="13" t="s">
        <v>3143</v>
      </c>
    </row>
    <row r="47" spans="1:5" ht="25.15" customHeight="1" thickTop="1" thickBot="1" x14ac:dyDescent="0.3">
      <c r="A47" s="37" t="s">
        <v>62</v>
      </c>
      <c r="B47" s="13" t="s">
        <v>30</v>
      </c>
      <c r="C47" s="13" t="s">
        <v>3143</v>
      </c>
      <c r="D47" s="13" t="s">
        <v>3143</v>
      </c>
      <c r="E47" s="13" t="s">
        <v>3143</v>
      </c>
    </row>
    <row r="48" spans="1:5" ht="25.15" customHeight="1" thickTop="1" thickBot="1" x14ac:dyDescent="0.3">
      <c r="A48" s="37" t="s">
        <v>63</v>
      </c>
      <c r="B48" s="13" t="s">
        <v>37</v>
      </c>
      <c r="C48" s="13" t="s">
        <v>3143</v>
      </c>
      <c r="D48" s="13" t="s">
        <v>3143</v>
      </c>
      <c r="E48" s="13" t="s">
        <v>3143</v>
      </c>
    </row>
    <row r="49" spans="1:5" ht="25.15" customHeight="1" thickTop="1" thickBot="1" x14ac:dyDescent="0.3">
      <c r="A49" s="37" t="s">
        <v>3001</v>
      </c>
      <c r="B49" s="13" t="s">
        <v>29</v>
      </c>
      <c r="C49" s="13" t="s">
        <v>3143</v>
      </c>
      <c r="D49" s="13" t="s">
        <v>3143</v>
      </c>
      <c r="E49" s="13" t="s">
        <v>3143</v>
      </c>
    </row>
    <row r="50" spans="1:5" ht="25.15" customHeight="1" thickTop="1" thickBot="1" x14ac:dyDescent="0.3">
      <c r="A50" s="37" t="s">
        <v>3263</v>
      </c>
      <c r="B50" s="13" t="s">
        <v>24</v>
      </c>
      <c r="C50" s="13" t="s">
        <v>3143</v>
      </c>
      <c r="D50" s="13" t="s">
        <v>26</v>
      </c>
      <c r="E50" s="13" t="s">
        <v>6</v>
      </c>
    </row>
    <row r="51" spans="1:5" ht="25.15" customHeight="1" thickTop="1" thickBot="1" x14ac:dyDescent="0.3">
      <c r="A51" s="37" t="s">
        <v>64</v>
      </c>
      <c r="B51" s="13" t="s">
        <v>24</v>
      </c>
      <c r="C51" s="13" t="s">
        <v>3143</v>
      </c>
      <c r="D51" s="13" t="s">
        <v>3143</v>
      </c>
      <c r="E51" s="13" t="s">
        <v>3143</v>
      </c>
    </row>
    <row r="52" spans="1:5" ht="25.15" customHeight="1" thickTop="1" thickBot="1" x14ac:dyDescent="0.3">
      <c r="A52" s="37" t="s">
        <v>65</v>
      </c>
      <c r="B52" s="13" t="s">
        <v>21</v>
      </c>
      <c r="C52" s="13" t="s">
        <v>3143</v>
      </c>
      <c r="D52" s="13" t="s">
        <v>3143</v>
      </c>
      <c r="E52" s="13" t="s">
        <v>3143</v>
      </c>
    </row>
    <row r="53" spans="1:5" ht="25.15" customHeight="1" thickTop="1" thickBot="1" x14ac:dyDescent="0.3">
      <c r="A53" s="37" t="s">
        <v>66</v>
      </c>
      <c r="B53" s="13" t="s">
        <v>24</v>
      </c>
      <c r="C53" s="13" t="s">
        <v>3143</v>
      </c>
      <c r="D53" s="13" t="s">
        <v>26</v>
      </c>
      <c r="E53" s="13" t="s">
        <v>3143</v>
      </c>
    </row>
    <row r="54" spans="1:5" ht="25.15" customHeight="1" thickTop="1" thickBot="1" x14ac:dyDescent="0.3">
      <c r="A54" s="37" t="s">
        <v>67</v>
      </c>
      <c r="B54" s="13" t="s">
        <v>37</v>
      </c>
      <c r="C54" s="13" t="s">
        <v>3143</v>
      </c>
      <c r="D54" s="13" t="s">
        <v>3143</v>
      </c>
      <c r="E54" s="13" t="s">
        <v>3143</v>
      </c>
    </row>
    <row r="55" spans="1:5" ht="25.15" customHeight="1" thickTop="1" thickBot="1" x14ac:dyDescent="0.3">
      <c r="A55" s="37" t="s">
        <v>68</v>
      </c>
      <c r="B55" s="13" t="s">
        <v>37</v>
      </c>
      <c r="C55" s="13" t="s">
        <v>3143</v>
      </c>
      <c r="D55" s="13" t="s">
        <v>3143</v>
      </c>
      <c r="E55" s="13" t="s">
        <v>3143</v>
      </c>
    </row>
    <row r="56" spans="1:5" ht="25.15" customHeight="1" thickTop="1" thickBot="1" x14ac:dyDescent="0.3">
      <c r="A56" s="37" t="s">
        <v>69</v>
      </c>
      <c r="B56" s="13" t="s">
        <v>24</v>
      </c>
      <c r="C56" s="13" t="s">
        <v>3143</v>
      </c>
      <c r="D56" s="13" t="s">
        <v>3143</v>
      </c>
      <c r="E56" s="13" t="s">
        <v>3143</v>
      </c>
    </row>
    <row r="57" spans="1:5" ht="25.15" customHeight="1" thickTop="1" thickBot="1" x14ac:dyDescent="0.3">
      <c r="A57" s="37" t="s">
        <v>70</v>
      </c>
      <c r="B57" s="13" t="s">
        <v>37</v>
      </c>
      <c r="C57" s="13" t="s">
        <v>3143</v>
      </c>
      <c r="D57" s="13" t="s">
        <v>26</v>
      </c>
      <c r="E57" s="13" t="s">
        <v>3143</v>
      </c>
    </row>
    <row r="58" spans="1:5" ht="25.15" customHeight="1" thickTop="1" thickBot="1" x14ac:dyDescent="0.3">
      <c r="A58" s="37" t="s">
        <v>71</v>
      </c>
      <c r="B58" s="13" t="s">
        <v>35</v>
      </c>
      <c r="C58" s="13" t="s">
        <v>3143</v>
      </c>
      <c r="D58" s="13" t="s">
        <v>3143</v>
      </c>
      <c r="E58" s="13" t="s">
        <v>3143</v>
      </c>
    </row>
    <row r="59" spans="1:5" ht="25.15" customHeight="1" thickTop="1" thickBot="1" x14ac:dyDescent="0.3">
      <c r="A59" s="37" t="s">
        <v>72</v>
      </c>
      <c r="B59" s="13" t="s">
        <v>47</v>
      </c>
      <c r="C59" s="13" t="s">
        <v>3143</v>
      </c>
      <c r="D59" s="13" t="s">
        <v>3143</v>
      </c>
      <c r="E59" s="13" t="s">
        <v>3143</v>
      </c>
    </row>
    <row r="60" spans="1:5" ht="25.15" customHeight="1" thickTop="1" thickBot="1" x14ac:dyDescent="0.3">
      <c r="A60" s="37" t="s">
        <v>73</v>
      </c>
      <c r="B60" s="13" t="s">
        <v>21</v>
      </c>
      <c r="C60" s="13" t="s">
        <v>3143</v>
      </c>
      <c r="D60" s="13" t="s">
        <v>3143</v>
      </c>
      <c r="E60" s="13" t="s">
        <v>3143</v>
      </c>
    </row>
    <row r="61" spans="1:5" ht="25.15" customHeight="1" thickTop="1" thickBot="1" x14ac:dyDescent="0.3">
      <c r="A61" s="37" t="s">
        <v>74</v>
      </c>
      <c r="B61" s="13" t="s">
        <v>61</v>
      </c>
      <c r="C61" s="13" t="s">
        <v>3143</v>
      </c>
      <c r="D61" s="13" t="s">
        <v>3143</v>
      </c>
      <c r="E61" s="13" t="s">
        <v>3143</v>
      </c>
    </row>
    <row r="62" spans="1:5" ht="25.15" customHeight="1" thickTop="1" thickBot="1" x14ac:dyDescent="0.3">
      <c r="A62" s="37" t="s">
        <v>75</v>
      </c>
      <c r="B62" s="13" t="s">
        <v>24</v>
      </c>
      <c r="C62" s="13" t="s">
        <v>3143</v>
      </c>
      <c r="D62" s="13" t="s">
        <v>3143</v>
      </c>
      <c r="E62" s="13" t="s">
        <v>3143</v>
      </c>
    </row>
    <row r="63" spans="1:5" ht="25.15" customHeight="1" thickTop="1" thickBot="1" x14ac:dyDescent="0.3">
      <c r="A63" s="37" t="s">
        <v>76</v>
      </c>
      <c r="B63" s="13" t="s">
        <v>24</v>
      </c>
      <c r="C63" s="13" t="s">
        <v>3143</v>
      </c>
      <c r="D63" s="13" t="s">
        <v>3143</v>
      </c>
      <c r="E63" s="13" t="s">
        <v>3143</v>
      </c>
    </row>
    <row r="64" spans="1:5" ht="25.15" customHeight="1" thickTop="1" thickBot="1" x14ac:dyDescent="0.3">
      <c r="A64" s="37" t="s">
        <v>77</v>
      </c>
      <c r="B64" s="13" t="s">
        <v>21</v>
      </c>
      <c r="C64" s="13" t="s">
        <v>3143</v>
      </c>
      <c r="D64" s="13" t="s">
        <v>3143</v>
      </c>
      <c r="E64" s="13" t="s">
        <v>3143</v>
      </c>
    </row>
    <row r="65" spans="1:5" ht="25.15" customHeight="1" thickTop="1" thickBot="1" x14ac:dyDescent="0.3">
      <c r="A65" s="37" t="s">
        <v>78</v>
      </c>
      <c r="B65" s="13" t="s">
        <v>24</v>
      </c>
      <c r="C65" s="13" t="s">
        <v>3143</v>
      </c>
      <c r="D65" s="13" t="s">
        <v>3143</v>
      </c>
      <c r="E65" s="13" t="s">
        <v>3143</v>
      </c>
    </row>
    <row r="66" spans="1:5" ht="25.15" customHeight="1" thickTop="1" thickBot="1" x14ac:dyDescent="0.3">
      <c r="A66" s="37" t="s">
        <v>79</v>
      </c>
      <c r="B66" s="13" t="s">
        <v>24</v>
      </c>
      <c r="C66" s="13" t="s">
        <v>3143</v>
      </c>
      <c r="D66" s="13" t="s">
        <v>26</v>
      </c>
      <c r="E66" s="13" t="s">
        <v>3143</v>
      </c>
    </row>
    <row r="67" spans="1:5" ht="25.15" customHeight="1" thickTop="1" thickBot="1" x14ac:dyDescent="0.3">
      <c r="A67" s="37" t="s">
        <v>80</v>
      </c>
      <c r="B67" s="13" t="s">
        <v>21</v>
      </c>
      <c r="C67" s="13" t="s">
        <v>3143</v>
      </c>
      <c r="D67" s="13" t="s">
        <v>3143</v>
      </c>
      <c r="E67" s="13" t="s">
        <v>3143</v>
      </c>
    </row>
    <row r="68" spans="1:5" ht="25.15" customHeight="1" thickTop="1" thickBot="1" x14ac:dyDescent="0.3">
      <c r="A68" s="37" t="s">
        <v>81</v>
      </c>
      <c r="B68" s="13" t="s">
        <v>24</v>
      </c>
      <c r="C68" s="13" t="s">
        <v>3143</v>
      </c>
      <c r="D68" s="13" t="s">
        <v>26</v>
      </c>
      <c r="E68" s="13" t="s">
        <v>3143</v>
      </c>
    </row>
    <row r="69" spans="1:5" ht="25.15" customHeight="1" thickTop="1" thickBot="1" x14ac:dyDescent="0.3">
      <c r="A69" s="37" t="s">
        <v>2978</v>
      </c>
      <c r="B69" s="13" t="s">
        <v>37</v>
      </c>
      <c r="C69" s="13" t="s">
        <v>3143</v>
      </c>
      <c r="D69" s="13" t="s">
        <v>3143</v>
      </c>
      <c r="E69" s="13" t="s">
        <v>3143</v>
      </c>
    </row>
    <row r="70" spans="1:5" ht="25.15" customHeight="1" thickTop="1" thickBot="1" x14ac:dyDescent="0.3">
      <c r="A70" s="37" t="s">
        <v>3264</v>
      </c>
      <c r="B70" s="13" t="s">
        <v>24</v>
      </c>
      <c r="C70" s="13" t="s">
        <v>3143</v>
      </c>
      <c r="D70" s="13" t="s">
        <v>3143</v>
      </c>
      <c r="E70" s="13" t="s">
        <v>6</v>
      </c>
    </row>
    <row r="71" spans="1:5" ht="25.15" customHeight="1" thickTop="1" thickBot="1" x14ac:dyDescent="0.3">
      <c r="A71" s="37" t="s">
        <v>82</v>
      </c>
      <c r="B71" s="13" t="s">
        <v>21</v>
      </c>
      <c r="C71" s="13" t="s">
        <v>3143</v>
      </c>
      <c r="D71" s="13" t="s">
        <v>3143</v>
      </c>
      <c r="E71" s="13" t="s">
        <v>3143</v>
      </c>
    </row>
    <row r="72" spans="1:5" ht="25.15" customHeight="1" thickTop="1" thickBot="1" x14ac:dyDescent="0.3">
      <c r="A72" s="37" t="s">
        <v>3265</v>
      </c>
      <c r="B72" s="13" t="s">
        <v>24</v>
      </c>
      <c r="C72" s="13" t="s">
        <v>3143</v>
      </c>
      <c r="D72" s="13" t="s">
        <v>3143</v>
      </c>
      <c r="E72" s="13" t="s">
        <v>6</v>
      </c>
    </row>
    <row r="73" spans="1:5" ht="25.15" customHeight="1" thickTop="1" thickBot="1" x14ac:dyDescent="0.3">
      <c r="A73" s="37" t="s">
        <v>83</v>
      </c>
      <c r="B73" s="13" t="s">
        <v>24</v>
      </c>
      <c r="C73" s="13" t="s">
        <v>3143</v>
      </c>
      <c r="D73" s="13" t="s">
        <v>3143</v>
      </c>
      <c r="E73" s="13" t="s">
        <v>3143</v>
      </c>
    </row>
    <row r="74" spans="1:5" ht="25.15" customHeight="1" thickTop="1" thickBot="1" x14ac:dyDescent="0.3">
      <c r="A74" s="37" t="s">
        <v>84</v>
      </c>
      <c r="B74" s="13" t="s">
        <v>24</v>
      </c>
      <c r="C74" s="13" t="s">
        <v>3143</v>
      </c>
      <c r="D74" s="13" t="s">
        <v>26</v>
      </c>
      <c r="E74" s="13" t="s">
        <v>3143</v>
      </c>
    </row>
    <row r="75" spans="1:5" ht="25.15" customHeight="1" thickTop="1" thickBot="1" x14ac:dyDescent="0.3">
      <c r="A75" s="37" t="s">
        <v>85</v>
      </c>
      <c r="B75" s="13" t="s">
        <v>37</v>
      </c>
      <c r="C75" s="13" t="s">
        <v>3143</v>
      </c>
      <c r="D75" s="13" t="s">
        <v>3143</v>
      </c>
      <c r="E75" s="13" t="s">
        <v>3143</v>
      </c>
    </row>
    <row r="76" spans="1:5" ht="25.15" customHeight="1" thickTop="1" thickBot="1" x14ac:dyDescent="0.3">
      <c r="A76" s="37" t="s">
        <v>3266</v>
      </c>
      <c r="B76" s="13" t="s">
        <v>24</v>
      </c>
      <c r="C76" s="13" t="s">
        <v>5</v>
      </c>
      <c r="D76" s="13" t="s">
        <v>3143</v>
      </c>
      <c r="E76" s="13" t="s">
        <v>6</v>
      </c>
    </row>
    <row r="77" spans="1:5" ht="25.15" customHeight="1" thickTop="1" thickBot="1" x14ac:dyDescent="0.3">
      <c r="A77" s="37" t="s">
        <v>86</v>
      </c>
      <c r="B77" s="13" t="s">
        <v>24</v>
      </c>
      <c r="C77" s="13" t="s">
        <v>3143</v>
      </c>
      <c r="D77" s="13" t="s">
        <v>26</v>
      </c>
      <c r="E77" s="13" t="s">
        <v>3143</v>
      </c>
    </row>
    <row r="78" spans="1:5" ht="25.15" customHeight="1" thickTop="1" thickBot="1" x14ac:dyDescent="0.3">
      <c r="A78" s="37" t="s">
        <v>87</v>
      </c>
      <c r="B78" s="13" t="s">
        <v>29</v>
      </c>
      <c r="C78" s="13" t="s">
        <v>3143</v>
      </c>
      <c r="D78" s="13" t="s">
        <v>3143</v>
      </c>
      <c r="E78" s="13" t="s">
        <v>3143</v>
      </c>
    </row>
    <row r="79" spans="1:5" ht="25.15" customHeight="1" thickTop="1" thickBot="1" x14ac:dyDescent="0.3">
      <c r="A79" s="37" t="s">
        <v>88</v>
      </c>
      <c r="B79" s="13" t="s">
        <v>47</v>
      </c>
      <c r="C79" s="13" t="s">
        <v>3143</v>
      </c>
      <c r="D79" s="13" t="s">
        <v>26</v>
      </c>
      <c r="E79" s="13" t="s">
        <v>3143</v>
      </c>
    </row>
    <row r="80" spans="1:5" ht="25.15" customHeight="1" thickTop="1" thickBot="1" x14ac:dyDescent="0.3">
      <c r="A80" s="37" t="s">
        <v>89</v>
      </c>
      <c r="B80" s="13" t="s">
        <v>24</v>
      </c>
      <c r="C80" s="13" t="s">
        <v>3143</v>
      </c>
      <c r="D80" s="13" t="s">
        <v>3143</v>
      </c>
      <c r="E80" s="13" t="s">
        <v>3143</v>
      </c>
    </row>
    <row r="81" spans="1:5" ht="25.15" customHeight="1" thickTop="1" thickBot="1" x14ac:dyDescent="0.3">
      <c r="A81" s="37" t="s">
        <v>3267</v>
      </c>
      <c r="B81" s="13" t="s">
        <v>24</v>
      </c>
      <c r="C81" s="13" t="s">
        <v>3143</v>
      </c>
      <c r="D81" s="13" t="s">
        <v>3143</v>
      </c>
      <c r="E81" s="13" t="s">
        <v>6</v>
      </c>
    </row>
    <row r="82" spans="1:5" ht="25.15" customHeight="1" thickTop="1" thickBot="1" x14ac:dyDescent="0.3">
      <c r="A82" s="37" t="s">
        <v>91</v>
      </c>
      <c r="B82" s="13" t="s">
        <v>21</v>
      </c>
      <c r="C82" s="13" t="s">
        <v>3143</v>
      </c>
      <c r="D82" s="13" t="s">
        <v>3143</v>
      </c>
      <c r="E82" s="13" t="s">
        <v>3143</v>
      </c>
    </row>
    <row r="83" spans="1:5" ht="25.15" customHeight="1" thickTop="1" thickBot="1" x14ac:dyDescent="0.3">
      <c r="A83" s="37" t="s">
        <v>92</v>
      </c>
      <c r="B83" s="13" t="s">
        <v>37</v>
      </c>
      <c r="C83" s="13" t="s">
        <v>3143</v>
      </c>
      <c r="D83" s="13" t="s">
        <v>3143</v>
      </c>
      <c r="E83" s="13" t="s">
        <v>3143</v>
      </c>
    </row>
    <row r="84" spans="1:5" ht="25.15" customHeight="1" thickTop="1" thickBot="1" x14ac:dyDescent="0.3">
      <c r="A84" s="37" t="s">
        <v>93</v>
      </c>
      <c r="B84" s="13" t="s">
        <v>21</v>
      </c>
      <c r="C84" s="13" t="s">
        <v>3143</v>
      </c>
      <c r="D84" s="13" t="s">
        <v>3143</v>
      </c>
      <c r="E84" s="13" t="s">
        <v>3143</v>
      </c>
    </row>
    <row r="85" spans="1:5" ht="25.15" customHeight="1" thickTop="1" thickBot="1" x14ac:dyDescent="0.3">
      <c r="A85" s="37" t="s">
        <v>94</v>
      </c>
      <c r="B85" s="13" t="s">
        <v>24</v>
      </c>
      <c r="C85" s="13" t="s">
        <v>3143</v>
      </c>
      <c r="D85" s="13" t="s">
        <v>3143</v>
      </c>
      <c r="E85" s="13" t="s">
        <v>3143</v>
      </c>
    </row>
    <row r="86" spans="1:5" ht="25.15" customHeight="1" thickTop="1" thickBot="1" x14ac:dyDescent="0.3">
      <c r="A86" s="37" t="s">
        <v>95</v>
      </c>
      <c r="B86" s="13" t="s">
        <v>47</v>
      </c>
      <c r="C86" s="13" t="s">
        <v>3143</v>
      </c>
      <c r="D86" s="13" t="s">
        <v>26</v>
      </c>
      <c r="E86" s="13" t="s">
        <v>3143</v>
      </c>
    </row>
    <row r="87" spans="1:5" ht="25.15" customHeight="1" thickTop="1" thickBot="1" x14ac:dyDescent="0.3">
      <c r="A87" s="37" t="s">
        <v>96</v>
      </c>
      <c r="B87" s="13" t="s">
        <v>29</v>
      </c>
      <c r="C87" s="13" t="s">
        <v>3143</v>
      </c>
      <c r="D87" s="13" t="s">
        <v>3143</v>
      </c>
      <c r="E87" s="13" t="s">
        <v>3143</v>
      </c>
    </row>
    <row r="88" spans="1:5" ht="25.15" customHeight="1" thickTop="1" thickBot="1" x14ac:dyDescent="0.3">
      <c r="A88" s="37" t="s">
        <v>3268</v>
      </c>
      <c r="B88" s="13" t="s">
        <v>24</v>
      </c>
      <c r="C88" s="13" t="s">
        <v>3143</v>
      </c>
      <c r="D88" s="13" t="s">
        <v>3143</v>
      </c>
      <c r="E88" s="13" t="s">
        <v>6</v>
      </c>
    </row>
    <row r="89" spans="1:5" ht="25.15" customHeight="1" thickTop="1" thickBot="1" x14ac:dyDescent="0.3">
      <c r="A89" s="37" t="s">
        <v>3496</v>
      </c>
      <c r="B89" s="13" t="s">
        <v>24</v>
      </c>
      <c r="C89" s="13" t="s">
        <v>5</v>
      </c>
      <c r="D89" s="13" t="s">
        <v>3143</v>
      </c>
      <c r="E89" s="13" t="s">
        <v>6</v>
      </c>
    </row>
    <row r="90" spans="1:5" ht="25.15" customHeight="1" thickTop="1" thickBot="1" x14ac:dyDescent="0.3">
      <c r="A90" s="37" t="s">
        <v>3012</v>
      </c>
      <c r="B90" s="13" t="s">
        <v>37</v>
      </c>
      <c r="C90" s="13" t="s">
        <v>5</v>
      </c>
      <c r="D90" s="13" t="s">
        <v>3143</v>
      </c>
      <c r="E90" s="13" t="s">
        <v>3143</v>
      </c>
    </row>
    <row r="91" spans="1:5" ht="25.15" customHeight="1" thickTop="1" thickBot="1" x14ac:dyDescent="0.3">
      <c r="A91" s="37" t="s">
        <v>97</v>
      </c>
      <c r="B91" s="13" t="s">
        <v>37</v>
      </c>
      <c r="C91" s="13" t="s">
        <v>3128</v>
      </c>
      <c r="D91" s="13" t="s">
        <v>26</v>
      </c>
      <c r="E91" s="13" t="s">
        <v>3143</v>
      </c>
    </row>
    <row r="92" spans="1:5" ht="25.15" customHeight="1" thickTop="1" thickBot="1" x14ac:dyDescent="0.3">
      <c r="A92" s="37" t="s">
        <v>98</v>
      </c>
      <c r="B92" s="13" t="s">
        <v>24</v>
      </c>
      <c r="C92" s="13" t="s">
        <v>3143</v>
      </c>
      <c r="D92" s="13" t="s">
        <v>3143</v>
      </c>
      <c r="E92" s="13" t="s">
        <v>3143</v>
      </c>
    </row>
    <row r="93" spans="1:5" ht="25.15" customHeight="1" thickTop="1" thickBot="1" x14ac:dyDescent="0.3">
      <c r="A93" s="37" t="s">
        <v>99</v>
      </c>
      <c r="B93" s="13" t="s">
        <v>24</v>
      </c>
      <c r="C93" s="13" t="s">
        <v>3143</v>
      </c>
      <c r="D93" s="13" t="s">
        <v>3143</v>
      </c>
      <c r="E93" s="13" t="s">
        <v>3143</v>
      </c>
    </row>
    <row r="94" spans="1:5" ht="25.15" customHeight="1" thickTop="1" thickBot="1" x14ac:dyDescent="0.3">
      <c r="A94" s="37" t="s">
        <v>100</v>
      </c>
      <c r="B94" s="13" t="s">
        <v>24</v>
      </c>
      <c r="C94" s="13" t="s">
        <v>5</v>
      </c>
      <c r="D94" s="13" t="s">
        <v>26</v>
      </c>
      <c r="E94" s="13" t="s">
        <v>3143</v>
      </c>
    </row>
    <row r="95" spans="1:5" ht="25.15" customHeight="1" thickTop="1" thickBot="1" x14ac:dyDescent="0.3">
      <c r="A95" s="37" t="s">
        <v>101</v>
      </c>
      <c r="B95" s="13" t="s">
        <v>24</v>
      </c>
      <c r="C95" s="13" t="s">
        <v>3143</v>
      </c>
      <c r="D95" s="13" t="s">
        <v>3143</v>
      </c>
      <c r="E95" s="13" t="s">
        <v>3143</v>
      </c>
    </row>
    <row r="96" spans="1:5" ht="25.15" customHeight="1" thickTop="1" thickBot="1" x14ac:dyDescent="0.3">
      <c r="A96" s="37" t="s">
        <v>103</v>
      </c>
      <c r="B96" s="13" t="s">
        <v>61</v>
      </c>
      <c r="C96" s="13" t="s">
        <v>5</v>
      </c>
      <c r="D96" s="13" t="s">
        <v>26</v>
      </c>
      <c r="E96" s="13" t="s">
        <v>3143</v>
      </c>
    </row>
    <row r="97" spans="1:5" ht="25.15" customHeight="1" thickTop="1" thickBot="1" x14ac:dyDescent="0.3">
      <c r="A97" s="37" t="s">
        <v>104</v>
      </c>
      <c r="B97" s="13" t="s">
        <v>61</v>
      </c>
      <c r="C97" s="13" t="s">
        <v>3143</v>
      </c>
      <c r="D97" s="13" t="s">
        <v>3143</v>
      </c>
      <c r="E97" s="13" t="s">
        <v>3143</v>
      </c>
    </row>
    <row r="98" spans="1:5" ht="25.15" customHeight="1" thickTop="1" thickBot="1" x14ac:dyDescent="0.3">
      <c r="A98" s="37" t="s">
        <v>105</v>
      </c>
      <c r="B98" s="13" t="s">
        <v>24</v>
      </c>
      <c r="C98" s="13" t="s">
        <v>3143</v>
      </c>
      <c r="D98" s="13" t="s">
        <v>3143</v>
      </c>
      <c r="E98" s="13" t="s">
        <v>3143</v>
      </c>
    </row>
    <row r="99" spans="1:5" ht="25.15" customHeight="1" thickTop="1" thickBot="1" x14ac:dyDescent="0.3">
      <c r="A99" s="37" t="s">
        <v>106</v>
      </c>
      <c r="B99" s="13" t="s">
        <v>24</v>
      </c>
      <c r="C99" s="13" t="s">
        <v>3143</v>
      </c>
      <c r="D99" s="13" t="s">
        <v>3143</v>
      </c>
      <c r="E99" s="13" t="s">
        <v>3143</v>
      </c>
    </row>
    <row r="100" spans="1:5" ht="25.15" customHeight="1" thickTop="1" thickBot="1" x14ac:dyDescent="0.3">
      <c r="A100" s="37" t="s">
        <v>107</v>
      </c>
      <c r="B100" s="13" t="s">
        <v>30</v>
      </c>
      <c r="C100" s="13" t="s">
        <v>3143</v>
      </c>
      <c r="D100" s="13" t="s">
        <v>3143</v>
      </c>
      <c r="E100" s="13" t="s">
        <v>3143</v>
      </c>
    </row>
    <row r="101" spans="1:5" ht="25.15" customHeight="1" thickTop="1" thickBot="1" x14ac:dyDescent="0.3">
      <c r="A101" s="37" t="s">
        <v>108</v>
      </c>
      <c r="B101" s="13" t="s">
        <v>37</v>
      </c>
      <c r="C101" s="13" t="s">
        <v>3143</v>
      </c>
      <c r="D101" s="13" t="s">
        <v>3143</v>
      </c>
      <c r="E101" s="13" t="s">
        <v>3143</v>
      </c>
    </row>
    <row r="102" spans="1:5" ht="25.15" customHeight="1" thickTop="1" thickBot="1" x14ac:dyDescent="0.3">
      <c r="A102" s="37" t="s">
        <v>109</v>
      </c>
      <c r="B102" s="13" t="s">
        <v>61</v>
      </c>
      <c r="C102" s="13" t="s">
        <v>3143</v>
      </c>
      <c r="D102" s="13" t="s">
        <v>26</v>
      </c>
      <c r="E102" s="13" t="s">
        <v>3143</v>
      </c>
    </row>
    <row r="103" spans="1:5" ht="25.15" customHeight="1" thickTop="1" thickBot="1" x14ac:dyDescent="0.3">
      <c r="A103" s="37" t="s">
        <v>110</v>
      </c>
      <c r="B103" s="13" t="s">
        <v>21</v>
      </c>
      <c r="C103" s="13" t="s">
        <v>3143</v>
      </c>
      <c r="D103" s="13" t="s">
        <v>3143</v>
      </c>
      <c r="E103" s="13" t="s">
        <v>3143</v>
      </c>
    </row>
    <row r="104" spans="1:5" ht="25.15" customHeight="1" thickTop="1" thickBot="1" x14ac:dyDescent="0.3">
      <c r="A104" s="37" t="s">
        <v>111</v>
      </c>
      <c r="B104" s="13" t="s">
        <v>29</v>
      </c>
      <c r="C104" s="13" t="s">
        <v>3143</v>
      </c>
      <c r="D104" s="13" t="s">
        <v>3143</v>
      </c>
      <c r="E104" s="13" t="s">
        <v>3143</v>
      </c>
    </row>
    <row r="105" spans="1:5" ht="25.15" customHeight="1" thickTop="1" thickBot="1" x14ac:dyDescent="0.3">
      <c r="A105" s="37" t="s">
        <v>112</v>
      </c>
      <c r="B105" s="13" t="s">
        <v>24</v>
      </c>
      <c r="C105" s="13" t="s">
        <v>3143</v>
      </c>
      <c r="D105" s="13" t="s">
        <v>3143</v>
      </c>
      <c r="E105" s="13" t="s">
        <v>3143</v>
      </c>
    </row>
    <row r="106" spans="1:5" ht="25.15" customHeight="1" thickTop="1" thickBot="1" x14ac:dyDescent="0.3">
      <c r="A106" s="37" t="s">
        <v>113</v>
      </c>
      <c r="B106" s="13" t="s">
        <v>47</v>
      </c>
      <c r="C106" s="13" t="s">
        <v>3143</v>
      </c>
      <c r="D106" s="13" t="s">
        <v>3143</v>
      </c>
      <c r="E106" s="13" t="s">
        <v>3143</v>
      </c>
    </row>
    <row r="107" spans="1:5" ht="25.15" customHeight="1" thickTop="1" thickBot="1" x14ac:dyDescent="0.3">
      <c r="A107" s="37" t="s">
        <v>3269</v>
      </c>
      <c r="B107" s="13" t="s">
        <v>24</v>
      </c>
      <c r="C107" s="13" t="s">
        <v>3143</v>
      </c>
      <c r="D107" s="13" t="s">
        <v>3143</v>
      </c>
      <c r="E107" s="13" t="s">
        <v>6</v>
      </c>
    </row>
    <row r="108" spans="1:5" ht="25.15" customHeight="1" thickTop="1" thickBot="1" x14ac:dyDescent="0.3">
      <c r="A108" s="37" t="s">
        <v>114</v>
      </c>
      <c r="B108" s="13" t="s">
        <v>37</v>
      </c>
      <c r="C108" s="13" t="s">
        <v>3143</v>
      </c>
      <c r="D108" s="13" t="s">
        <v>3143</v>
      </c>
      <c r="E108" s="13" t="s">
        <v>3143</v>
      </c>
    </row>
    <row r="109" spans="1:5" ht="25.15" customHeight="1" thickTop="1" thickBot="1" x14ac:dyDescent="0.3">
      <c r="A109" s="37" t="s">
        <v>115</v>
      </c>
      <c r="B109" s="13" t="s">
        <v>30</v>
      </c>
      <c r="C109" s="13" t="s">
        <v>5</v>
      </c>
      <c r="D109" s="13" t="s">
        <v>26</v>
      </c>
      <c r="E109" s="13" t="s">
        <v>3143</v>
      </c>
    </row>
    <row r="110" spans="1:5" ht="25.15" customHeight="1" thickTop="1" thickBot="1" x14ac:dyDescent="0.3">
      <c r="A110" s="37" t="s">
        <v>3097</v>
      </c>
      <c r="B110" s="13" t="s">
        <v>24</v>
      </c>
      <c r="C110" s="13" t="s">
        <v>3143</v>
      </c>
      <c r="D110" s="13" t="s">
        <v>3143</v>
      </c>
      <c r="E110" s="13" t="s">
        <v>3143</v>
      </c>
    </row>
    <row r="111" spans="1:5" ht="25.15" customHeight="1" thickTop="1" thickBot="1" x14ac:dyDescent="0.3">
      <c r="A111" s="37" t="s">
        <v>116</v>
      </c>
      <c r="B111" s="13" t="s">
        <v>30</v>
      </c>
      <c r="C111" s="13" t="s">
        <v>3143</v>
      </c>
      <c r="D111" s="13" t="s">
        <v>3143</v>
      </c>
      <c r="E111" s="13" t="s">
        <v>3143</v>
      </c>
    </row>
    <row r="112" spans="1:5" ht="25.15" customHeight="1" thickTop="1" thickBot="1" x14ac:dyDescent="0.3">
      <c r="A112" s="37" t="s">
        <v>117</v>
      </c>
      <c r="B112" s="13" t="s">
        <v>30</v>
      </c>
      <c r="C112" s="13" t="s">
        <v>3143</v>
      </c>
      <c r="D112" s="13" t="s">
        <v>3143</v>
      </c>
      <c r="E112" s="13" t="s">
        <v>3143</v>
      </c>
    </row>
    <row r="113" spans="1:5" ht="25.15" customHeight="1" thickTop="1" thickBot="1" x14ac:dyDescent="0.3">
      <c r="A113" s="37" t="s">
        <v>118</v>
      </c>
      <c r="B113" s="13" t="s">
        <v>35</v>
      </c>
      <c r="C113" s="13" t="s">
        <v>3143</v>
      </c>
      <c r="D113" s="13" t="s">
        <v>3143</v>
      </c>
      <c r="E113" s="13" t="s">
        <v>3143</v>
      </c>
    </row>
    <row r="114" spans="1:5" ht="25.15" customHeight="1" thickTop="1" thickBot="1" x14ac:dyDescent="0.3">
      <c r="A114" s="37" t="s">
        <v>2974</v>
      </c>
      <c r="B114" s="13" t="s">
        <v>24</v>
      </c>
      <c r="C114" s="13" t="s">
        <v>3143</v>
      </c>
      <c r="D114" s="13" t="s">
        <v>26</v>
      </c>
      <c r="E114" s="13" t="s">
        <v>3143</v>
      </c>
    </row>
    <row r="115" spans="1:5" ht="25.15" customHeight="1" thickTop="1" thickBot="1" x14ac:dyDescent="0.3">
      <c r="A115" s="37" t="s">
        <v>119</v>
      </c>
      <c r="B115" s="13" t="s">
        <v>37</v>
      </c>
      <c r="C115" s="13" t="s">
        <v>3143</v>
      </c>
      <c r="D115" s="13" t="s">
        <v>3143</v>
      </c>
      <c r="E115" s="13" t="s">
        <v>3143</v>
      </c>
    </row>
    <row r="116" spans="1:5" ht="25.15" customHeight="1" thickTop="1" thickBot="1" x14ac:dyDescent="0.3">
      <c r="A116" s="37" t="s">
        <v>120</v>
      </c>
      <c r="B116" s="13" t="s">
        <v>29</v>
      </c>
      <c r="C116" s="13" t="s">
        <v>3143</v>
      </c>
      <c r="D116" s="13" t="s">
        <v>3143</v>
      </c>
      <c r="E116" s="13" t="s">
        <v>3143</v>
      </c>
    </row>
    <row r="117" spans="1:5" ht="25.15" customHeight="1" thickTop="1" thickBot="1" x14ac:dyDescent="0.3">
      <c r="A117" s="37" t="s">
        <v>121</v>
      </c>
      <c r="B117" s="13" t="s">
        <v>24</v>
      </c>
      <c r="C117" s="13" t="s">
        <v>3143</v>
      </c>
      <c r="D117" s="13" t="s">
        <v>3143</v>
      </c>
      <c r="E117" s="13" t="s">
        <v>3143</v>
      </c>
    </row>
    <row r="118" spans="1:5" ht="25.15" customHeight="1" thickTop="1" thickBot="1" x14ac:dyDescent="0.3">
      <c r="A118" s="37" t="s">
        <v>122</v>
      </c>
      <c r="B118" s="13" t="s">
        <v>24</v>
      </c>
      <c r="C118" s="13" t="s">
        <v>3143</v>
      </c>
      <c r="D118" s="13" t="s">
        <v>3143</v>
      </c>
      <c r="E118" s="13" t="s">
        <v>3143</v>
      </c>
    </row>
    <row r="119" spans="1:5" ht="25.15" customHeight="1" thickTop="1" thickBot="1" x14ac:dyDescent="0.3">
      <c r="A119" s="37" t="s">
        <v>123</v>
      </c>
      <c r="B119" s="13" t="s">
        <v>21</v>
      </c>
      <c r="C119" s="13" t="s">
        <v>3143</v>
      </c>
      <c r="D119" s="13" t="s">
        <v>3143</v>
      </c>
      <c r="E119" s="13" t="s">
        <v>3143</v>
      </c>
    </row>
    <row r="120" spans="1:5" ht="25.15" customHeight="1" thickTop="1" thickBot="1" x14ac:dyDescent="0.3">
      <c r="A120" s="37" t="s">
        <v>124</v>
      </c>
      <c r="B120" s="13" t="s">
        <v>24</v>
      </c>
      <c r="C120" s="13" t="s">
        <v>3143</v>
      </c>
      <c r="D120" s="13" t="s">
        <v>3143</v>
      </c>
      <c r="E120" s="13" t="s">
        <v>3143</v>
      </c>
    </row>
    <row r="121" spans="1:5" ht="25.15" customHeight="1" thickTop="1" thickBot="1" x14ac:dyDescent="0.3">
      <c r="A121" s="37" t="s">
        <v>125</v>
      </c>
      <c r="B121" s="13" t="s">
        <v>24</v>
      </c>
      <c r="C121" s="13" t="s">
        <v>3143</v>
      </c>
      <c r="D121" s="13" t="s">
        <v>3143</v>
      </c>
      <c r="E121" s="13" t="s">
        <v>3143</v>
      </c>
    </row>
    <row r="122" spans="1:5" ht="25.15" customHeight="1" thickTop="1" thickBot="1" x14ac:dyDescent="0.3">
      <c r="A122" s="37" t="s">
        <v>126</v>
      </c>
      <c r="B122" s="13" t="s">
        <v>37</v>
      </c>
      <c r="C122" s="13" t="s">
        <v>3143</v>
      </c>
      <c r="D122" s="13" t="s">
        <v>3143</v>
      </c>
      <c r="E122" s="13" t="s">
        <v>3143</v>
      </c>
    </row>
    <row r="123" spans="1:5" ht="25.15" customHeight="1" thickTop="1" thickBot="1" x14ac:dyDescent="0.3">
      <c r="A123" s="37" t="s">
        <v>127</v>
      </c>
      <c r="B123" s="13" t="s">
        <v>29</v>
      </c>
      <c r="C123" s="13" t="s">
        <v>3143</v>
      </c>
      <c r="D123" s="13" t="s">
        <v>3143</v>
      </c>
      <c r="E123" s="13" t="s">
        <v>3143</v>
      </c>
    </row>
    <row r="124" spans="1:5" ht="25.15" customHeight="1" thickTop="1" thickBot="1" x14ac:dyDescent="0.3">
      <c r="A124" s="37" t="s">
        <v>3549</v>
      </c>
      <c r="B124" s="13" t="s">
        <v>37</v>
      </c>
      <c r="C124" s="13" t="s">
        <v>3143</v>
      </c>
      <c r="D124" s="13" t="s">
        <v>3143</v>
      </c>
      <c r="E124" s="13" t="s">
        <v>3143</v>
      </c>
    </row>
    <row r="125" spans="1:5" ht="25.15" customHeight="1" thickTop="1" thickBot="1" x14ac:dyDescent="0.3">
      <c r="A125" s="37" t="s">
        <v>128</v>
      </c>
      <c r="B125" s="13" t="s">
        <v>37</v>
      </c>
      <c r="C125" s="13" t="s">
        <v>3143</v>
      </c>
      <c r="D125" s="13" t="s">
        <v>3143</v>
      </c>
      <c r="E125" s="13" t="s">
        <v>3143</v>
      </c>
    </row>
    <row r="126" spans="1:5" ht="25.15" customHeight="1" thickTop="1" thickBot="1" x14ac:dyDescent="0.3">
      <c r="A126" s="37" t="s">
        <v>129</v>
      </c>
      <c r="B126" s="13" t="s">
        <v>24</v>
      </c>
      <c r="C126" s="13" t="s">
        <v>3143</v>
      </c>
      <c r="D126" s="13" t="s">
        <v>26</v>
      </c>
      <c r="E126" s="13" t="s">
        <v>3143</v>
      </c>
    </row>
    <row r="127" spans="1:5" ht="25.15" customHeight="1" thickTop="1" thickBot="1" x14ac:dyDescent="0.3">
      <c r="A127" s="37" t="s">
        <v>130</v>
      </c>
      <c r="B127" s="13" t="s">
        <v>61</v>
      </c>
      <c r="C127" s="13" t="s">
        <v>3143</v>
      </c>
      <c r="D127" s="13" t="s">
        <v>3143</v>
      </c>
      <c r="E127" s="13" t="s">
        <v>3143</v>
      </c>
    </row>
    <row r="128" spans="1:5" ht="25.15" customHeight="1" thickTop="1" thickBot="1" x14ac:dyDescent="0.3">
      <c r="A128" s="37" t="s">
        <v>131</v>
      </c>
      <c r="B128" s="13" t="s">
        <v>37</v>
      </c>
      <c r="C128" s="13" t="s">
        <v>3143</v>
      </c>
      <c r="D128" s="13" t="s">
        <v>3143</v>
      </c>
      <c r="E128" s="13" t="s">
        <v>3143</v>
      </c>
    </row>
    <row r="129" spans="1:5" ht="25.15" customHeight="1" thickTop="1" thickBot="1" x14ac:dyDescent="0.3">
      <c r="A129" s="37" t="s">
        <v>132</v>
      </c>
      <c r="B129" s="13" t="s">
        <v>24</v>
      </c>
      <c r="C129" s="13" t="s">
        <v>3143</v>
      </c>
      <c r="D129" s="13" t="s">
        <v>3143</v>
      </c>
      <c r="E129" s="13" t="s">
        <v>3143</v>
      </c>
    </row>
    <row r="130" spans="1:5" ht="25.15" customHeight="1" thickTop="1" thickBot="1" x14ac:dyDescent="0.3">
      <c r="A130" s="37" t="s">
        <v>133</v>
      </c>
      <c r="B130" s="13" t="s">
        <v>21</v>
      </c>
      <c r="C130" s="13" t="s">
        <v>3143</v>
      </c>
      <c r="D130" s="13" t="s">
        <v>26</v>
      </c>
      <c r="E130" s="13" t="s">
        <v>3143</v>
      </c>
    </row>
    <row r="131" spans="1:5" ht="25.15" customHeight="1" thickTop="1" thickBot="1" x14ac:dyDescent="0.3">
      <c r="A131" s="37" t="s">
        <v>134</v>
      </c>
      <c r="B131" s="13" t="s">
        <v>37</v>
      </c>
      <c r="C131" s="13" t="s">
        <v>3143</v>
      </c>
      <c r="D131" s="13" t="s">
        <v>3143</v>
      </c>
      <c r="E131" s="13" t="s">
        <v>3143</v>
      </c>
    </row>
    <row r="132" spans="1:5" ht="25.15" customHeight="1" thickTop="1" thickBot="1" x14ac:dyDescent="0.3">
      <c r="A132" s="37" t="s">
        <v>135</v>
      </c>
      <c r="B132" s="13" t="s">
        <v>24</v>
      </c>
      <c r="C132" s="13" t="s">
        <v>3143</v>
      </c>
      <c r="D132" s="13" t="s">
        <v>3143</v>
      </c>
      <c r="E132" s="13" t="s">
        <v>3143</v>
      </c>
    </row>
    <row r="133" spans="1:5" ht="25.15" customHeight="1" thickTop="1" thickBot="1" x14ac:dyDescent="0.3">
      <c r="A133" s="37" t="s">
        <v>136</v>
      </c>
      <c r="B133" s="13" t="s">
        <v>47</v>
      </c>
      <c r="C133" s="13" t="s">
        <v>3143</v>
      </c>
      <c r="D133" s="13" t="s">
        <v>3143</v>
      </c>
      <c r="E133" s="13" t="s">
        <v>3143</v>
      </c>
    </row>
    <row r="134" spans="1:5" ht="25.15" customHeight="1" thickTop="1" thickBot="1" x14ac:dyDescent="0.3">
      <c r="A134" s="37" t="s">
        <v>137</v>
      </c>
      <c r="B134" s="13" t="s">
        <v>24</v>
      </c>
      <c r="C134" s="13" t="s">
        <v>3143</v>
      </c>
      <c r="D134" s="13" t="s">
        <v>3143</v>
      </c>
      <c r="E134" s="13" t="s">
        <v>3143</v>
      </c>
    </row>
    <row r="135" spans="1:5" ht="25.15" customHeight="1" thickTop="1" thickBot="1" x14ac:dyDescent="0.3">
      <c r="A135" s="37" t="s">
        <v>138</v>
      </c>
      <c r="B135" s="13" t="s">
        <v>37</v>
      </c>
      <c r="C135" s="13" t="s">
        <v>3143</v>
      </c>
      <c r="D135" s="13" t="s">
        <v>3143</v>
      </c>
      <c r="E135" s="13" t="s">
        <v>3143</v>
      </c>
    </row>
    <row r="136" spans="1:5" ht="25.15" customHeight="1" thickTop="1" thickBot="1" x14ac:dyDescent="0.3">
      <c r="A136" s="37" t="s">
        <v>139</v>
      </c>
      <c r="B136" s="13" t="s">
        <v>24</v>
      </c>
      <c r="C136" s="13" t="s">
        <v>3143</v>
      </c>
      <c r="D136" s="13" t="s">
        <v>26</v>
      </c>
      <c r="E136" s="13" t="s">
        <v>3143</v>
      </c>
    </row>
    <row r="137" spans="1:5" ht="25.15" customHeight="1" thickTop="1" thickBot="1" x14ac:dyDescent="0.3">
      <c r="A137" s="37" t="s">
        <v>140</v>
      </c>
      <c r="B137" s="13" t="s">
        <v>35</v>
      </c>
      <c r="C137" s="13" t="s">
        <v>3143</v>
      </c>
      <c r="D137" s="13" t="s">
        <v>26</v>
      </c>
      <c r="E137" s="13" t="s">
        <v>3143</v>
      </c>
    </row>
    <row r="138" spans="1:5" ht="25.15" customHeight="1" thickTop="1" thickBot="1" x14ac:dyDescent="0.3">
      <c r="A138" s="37" t="s">
        <v>141</v>
      </c>
      <c r="B138" s="13" t="s">
        <v>47</v>
      </c>
      <c r="C138" s="13" t="s">
        <v>3143</v>
      </c>
      <c r="D138" s="13" t="s">
        <v>26</v>
      </c>
      <c r="E138" s="13" t="s">
        <v>3143</v>
      </c>
    </row>
    <row r="139" spans="1:5" ht="25.15" customHeight="1" thickTop="1" thickBot="1" x14ac:dyDescent="0.3">
      <c r="A139" s="37" t="s">
        <v>142</v>
      </c>
      <c r="B139" s="13" t="s">
        <v>35</v>
      </c>
      <c r="C139" s="13" t="s">
        <v>3143</v>
      </c>
      <c r="D139" s="13" t="s">
        <v>26</v>
      </c>
      <c r="E139" s="13" t="s">
        <v>3143</v>
      </c>
    </row>
    <row r="140" spans="1:5" ht="25.15" customHeight="1" thickTop="1" thickBot="1" x14ac:dyDescent="0.3">
      <c r="A140" s="37" t="s">
        <v>143</v>
      </c>
      <c r="B140" s="13" t="s">
        <v>35</v>
      </c>
      <c r="C140" s="13" t="s">
        <v>3143</v>
      </c>
      <c r="D140" s="13" t="s">
        <v>26</v>
      </c>
      <c r="E140" s="13" t="s">
        <v>3143</v>
      </c>
    </row>
    <row r="141" spans="1:5" ht="25.15" customHeight="1" thickTop="1" thickBot="1" x14ac:dyDescent="0.3">
      <c r="A141" s="37" t="s">
        <v>144</v>
      </c>
      <c r="B141" s="13" t="s">
        <v>37</v>
      </c>
      <c r="C141" s="13" t="s">
        <v>3143</v>
      </c>
      <c r="D141" s="13" t="s">
        <v>3143</v>
      </c>
      <c r="E141" s="13" t="s">
        <v>3143</v>
      </c>
    </row>
    <row r="142" spans="1:5" ht="25.15" customHeight="1" thickTop="1" thickBot="1" x14ac:dyDescent="0.3">
      <c r="A142" s="37" t="s">
        <v>145</v>
      </c>
      <c r="B142" s="13" t="s">
        <v>21</v>
      </c>
      <c r="C142" s="13" t="s">
        <v>3143</v>
      </c>
      <c r="D142" s="13" t="s">
        <v>3143</v>
      </c>
      <c r="E142" s="13" t="s">
        <v>3143</v>
      </c>
    </row>
    <row r="143" spans="1:5" ht="25.15" customHeight="1" thickTop="1" thickBot="1" x14ac:dyDescent="0.3">
      <c r="A143" s="37" t="s">
        <v>146</v>
      </c>
      <c r="B143" s="13" t="s">
        <v>21</v>
      </c>
      <c r="C143" s="13" t="s">
        <v>3143</v>
      </c>
      <c r="D143" s="13" t="s">
        <v>3143</v>
      </c>
      <c r="E143" s="13" t="s">
        <v>3143</v>
      </c>
    </row>
    <row r="144" spans="1:5" ht="25.15" customHeight="1" thickTop="1" thickBot="1" x14ac:dyDescent="0.3">
      <c r="A144" s="37" t="s">
        <v>147</v>
      </c>
      <c r="B144" s="13" t="s">
        <v>37</v>
      </c>
      <c r="C144" s="13" t="s">
        <v>3143</v>
      </c>
      <c r="D144" s="13" t="s">
        <v>3143</v>
      </c>
      <c r="E144" s="13" t="s">
        <v>3143</v>
      </c>
    </row>
    <row r="145" spans="1:5" ht="25.15" customHeight="1" thickTop="1" thickBot="1" x14ac:dyDescent="0.3">
      <c r="A145" s="37" t="s">
        <v>148</v>
      </c>
      <c r="B145" s="13" t="s">
        <v>21</v>
      </c>
      <c r="C145" s="13" t="s">
        <v>3143</v>
      </c>
      <c r="D145" s="13" t="s">
        <v>3143</v>
      </c>
      <c r="E145" s="13" t="s">
        <v>3143</v>
      </c>
    </row>
    <row r="146" spans="1:5" ht="25.15" customHeight="1" thickTop="1" thickBot="1" x14ac:dyDescent="0.3">
      <c r="A146" s="37" t="s">
        <v>149</v>
      </c>
      <c r="B146" s="13" t="s">
        <v>37</v>
      </c>
      <c r="C146" s="13" t="s">
        <v>3143</v>
      </c>
      <c r="D146" s="13" t="s">
        <v>3143</v>
      </c>
      <c r="E146" s="13" t="s">
        <v>3143</v>
      </c>
    </row>
    <row r="147" spans="1:5" ht="25.15" customHeight="1" thickTop="1" thickBot="1" x14ac:dyDescent="0.3">
      <c r="A147" s="37" t="s">
        <v>3270</v>
      </c>
      <c r="B147" s="13" t="s">
        <v>24</v>
      </c>
      <c r="C147" s="13" t="s">
        <v>3143</v>
      </c>
      <c r="D147" s="13" t="s">
        <v>3143</v>
      </c>
      <c r="E147" s="13" t="s">
        <v>6</v>
      </c>
    </row>
    <row r="148" spans="1:5" ht="25.15" customHeight="1" thickTop="1" thickBot="1" x14ac:dyDescent="0.3">
      <c r="A148" s="37" t="s">
        <v>150</v>
      </c>
      <c r="B148" s="13" t="s">
        <v>24</v>
      </c>
      <c r="C148" s="13" t="s">
        <v>3143</v>
      </c>
      <c r="D148" s="13" t="s">
        <v>3143</v>
      </c>
      <c r="E148" s="13" t="s">
        <v>3143</v>
      </c>
    </row>
    <row r="149" spans="1:5" ht="25.15" customHeight="1" thickTop="1" thickBot="1" x14ac:dyDescent="0.3">
      <c r="A149" s="37" t="s">
        <v>151</v>
      </c>
      <c r="B149" s="13" t="s">
        <v>24</v>
      </c>
      <c r="C149" s="13" t="s">
        <v>3143</v>
      </c>
      <c r="D149" s="13" t="s">
        <v>3143</v>
      </c>
      <c r="E149" s="13" t="s">
        <v>3143</v>
      </c>
    </row>
    <row r="150" spans="1:5" ht="25.15" customHeight="1" thickTop="1" thickBot="1" x14ac:dyDescent="0.3">
      <c r="A150" s="37" t="s">
        <v>152</v>
      </c>
      <c r="B150" s="13" t="s">
        <v>29</v>
      </c>
      <c r="C150" s="13" t="s">
        <v>3143</v>
      </c>
      <c r="D150" s="13" t="s">
        <v>3143</v>
      </c>
      <c r="E150" s="13" t="s">
        <v>3143</v>
      </c>
    </row>
    <row r="151" spans="1:5" ht="25.15" customHeight="1" thickTop="1" thickBot="1" x14ac:dyDescent="0.3">
      <c r="A151" s="37" t="s">
        <v>153</v>
      </c>
      <c r="B151" s="13" t="s">
        <v>29</v>
      </c>
      <c r="C151" s="13" t="s">
        <v>3143</v>
      </c>
      <c r="D151" s="13" t="s">
        <v>3143</v>
      </c>
      <c r="E151" s="13" t="s">
        <v>3143</v>
      </c>
    </row>
    <row r="152" spans="1:5" ht="25.15" customHeight="1" thickTop="1" thickBot="1" x14ac:dyDescent="0.3">
      <c r="A152" s="37" t="s">
        <v>154</v>
      </c>
      <c r="B152" s="13" t="s">
        <v>24</v>
      </c>
      <c r="C152" s="13" t="s">
        <v>3143</v>
      </c>
      <c r="D152" s="13" t="s">
        <v>3143</v>
      </c>
      <c r="E152" s="13" t="s">
        <v>3143</v>
      </c>
    </row>
    <row r="153" spans="1:5" ht="25.15" customHeight="1" thickTop="1" thickBot="1" x14ac:dyDescent="0.3">
      <c r="A153" s="37" t="s">
        <v>155</v>
      </c>
      <c r="B153" s="13" t="s">
        <v>37</v>
      </c>
      <c r="C153" s="13" t="s">
        <v>3143</v>
      </c>
      <c r="D153" s="13" t="s">
        <v>3143</v>
      </c>
      <c r="E153" s="13" t="s">
        <v>3143</v>
      </c>
    </row>
    <row r="154" spans="1:5" ht="25.15" customHeight="1" thickTop="1" thickBot="1" x14ac:dyDescent="0.3">
      <c r="A154" s="37" t="s">
        <v>156</v>
      </c>
      <c r="B154" s="13" t="s">
        <v>37</v>
      </c>
      <c r="C154" s="13" t="s">
        <v>3143</v>
      </c>
      <c r="D154" s="13" t="s">
        <v>3143</v>
      </c>
      <c r="E154" s="13" t="s">
        <v>3143</v>
      </c>
    </row>
    <row r="155" spans="1:5" ht="25.15" customHeight="1" thickTop="1" thickBot="1" x14ac:dyDescent="0.3">
      <c r="A155" s="37" t="s">
        <v>157</v>
      </c>
      <c r="B155" s="13" t="s">
        <v>29</v>
      </c>
      <c r="C155" s="13" t="s">
        <v>3143</v>
      </c>
      <c r="D155" s="13" t="s">
        <v>3143</v>
      </c>
      <c r="E155" s="13" t="s">
        <v>3143</v>
      </c>
    </row>
    <row r="156" spans="1:5" ht="25.15" customHeight="1" thickTop="1" thickBot="1" x14ac:dyDescent="0.3">
      <c r="A156" s="37" t="s">
        <v>158</v>
      </c>
      <c r="B156" s="13" t="s">
        <v>37</v>
      </c>
      <c r="C156" s="13" t="s">
        <v>3143</v>
      </c>
      <c r="D156" s="13" t="s">
        <v>3143</v>
      </c>
      <c r="E156" s="13" t="s">
        <v>3143</v>
      </c>
    </row>
    <row r="157" spans="1:5" ht="25.15" customHeight="1" thickTop="1" thickBot="1" x14ac:dyDescent="0.3">
      <c r="A157" s="37" t="s">
        <v>159</v>
      </c>
      <c r="B157" s="13" t="s">
        <v>24</v>
      </c>
      <c r="C157" s="13" t="s">
        <v>3143</v>
      </c>
      <c r="D157" s="13" t="s">
        <v>3143</v>
      </c>
      <c r="E157" s="13" t="s">
        <v>3143</v>
      </c>
    </row>
    <row r="158" spans="1:5" ht="25.15" customHeight="1" thickTop="1" thickBot="1" x14ac:dyDescent="0.3">
      <c r="A158" s="37" t="s">
        <v>160</v>
      </c>
      <c r="B158" s="13" t="s">
        <v>24</v>
      </c>
      <c r="C158" s="13" t="s">
        <v>3143</v>
      </c>
      <c r="D158" s="13" t="s">
        <v>3143</v>
      </c>
      <c r="E158" s="13" t="s">
        <v>3143</v>
      </c>
    </row>
    <row r="159" spans="1:5" ht="25.15" customHeight="1" thickTop="1" thickBot="1" x14ac:dyDescent="0.3">
      <c r="A159" s="37" t="s">
        <v>161</v>
      </c>
      <c r="B159" s="13" t="s">
        <v>47</v>
      </c>
      <c r="C159" s="13" t="s">
        <v>3143</v>
      </c>
      <c r="D159" s="13" t="s">
        <v>3143</v>
      </c>
      <c r="E159" s="13" t="s">
        <v>3143</v>
      </c>
    </row>
    <row r="160" spans="1:5" ht="25.15" customHeight="1" thickTop="1" thickBot="1" x14ac:dyDescent="0.3">
      <c r="A160" s="37" t="s">
        <v>3178</v>
      </c>
      <c r="B160" s="13" t="s">
        <v>24</v>
      </c>
      <c r="C160" s="13" t="s">
        <v>3143</v>
      </c>
      <c r="D160" s="13" t="s">
        <v>3143</v>
      </c>
      <c r="E160" s="13" t="s">
        <v>3143</v>
      </c>
    </row>
    <row r="161" spans="1:5" ht="25.15" customHeight="1" thickTop="1" thickBot="1" x14ac:dyDescent="0.3">
      <c r="A161" s="37" t="s">
        <v>162</v>
      </c>
      <c r="B161" s="101" t="s">
        <v>163</v>
      </c>
      <c r="C161" s="101" t="s">
        <v>3143</v>
      </c>
      <c r="D161" s="101" t="s">
        <v>26</v>
      </c>
      <c r="E161" s="102" t="s">
        <v>3143</v>
      </c>
    </row>
    <row r="162" spans="1:5" ht="25.15" customHeight="1" thickTop="1" thickBot="1" x14ac:dyDescent="0.3">
      <c r="A162" s="37" t="s">
        <v>164</v>
      </c>
      <c r="B162" s="13" t="s">
        <v>37</v>
      </c>
      <c r="C162" s="13" t="s">
        <v>3143</v>
      </c>
      <c r="D162" s="13" t="s">
        <v>3143</v>
      </c>
      <c r="E162" s="13" t="s">
        <v>3143</v>
      </c>
    </row>
    <row r="163" spans="1:5" ht="25.15" customHeight="1" thickTop="1" thickBot="1" x14ac:dyDescent="0.3">
      <c r="A163" s="37" t="s">
        <v>165</v>
      </c>
      <c r="B163" s="13" t="s">
        <v>24</v>
      </c>
      <c r="C163" s="13" t="s">
        <v>3143</v>
      </c>
      <c r="D163" s="13" t="s">
        <v>3143</v>
      </c>
      <c r="E163" s="13" t="s">
        <v>3143</v>
      </c>
    </row>
    <row r="164" spans="1:5" ht="25.15" customHeight="1" thickTop="1" thickBot="1" x14ac:dyDescent="0.3">
      <c r="A164" s="37" t="s">
        <v>166</v>
      </c>
      <c r="B164" s="13" t="s">
        <v>24</v>
      </c>
      <c r="C164" s="13" t="s">
        <v>3143</v>
      </c>
      <c r="D164" s="13" t="s">
        <v>3143</v>
      </c>
      <c r="E164" s="13" t="s">
        <v>3143</v>
      </c>
    </row>
    <row r="165" spans="1:5" ht="25.15" customHeight="1" thickTop="1" thickBot="1" x14ac:dyDescent="0.3">
      <c r="A165" s="37" t="s">
        <v>167</v>
      </c>
      <c r="B165" s="13" t="s">
        <v>61</v>
      </c>
      <c r="C165" s="13" t="s">
        <v>3143</v>
      </c>
      <c r="D165" s="13" t="s">
        <v>3143</v>
      </c>
      <c r="E165" s="13" t="s">
        <v>3143</v>
      </c>
    </row>
    <row r="166" spans="1:5" ht="25.15" customHeight="1" thickTop="1" thickBot="1" x14ac:dyDescent="0.3">
      <c r="A166" s="37" t="s">
        <v>168</v>
      </c>
      <c r="B166" s="13" t="s">
        <v>24</v>
      </c>
      <c r="C166" s="13" t="s">
        <v>3143</v>
      </c>
      <c r="D166" s="13" t="s">
        <v>3143</v>
      </c>
      <c r="E166" s="13" t="s">
        <v>3143</v>
      </c>
    </row>
    <row r="167" spans="1:5" ht="25.15" customHeight="1" thickTop="1" thickBot="1" x14ac:dyDescent="0.3">
      <c r="A167" s="37" t="s">
        <v>169</v>
      </c>
      <c r="B167" s="13" t="s">
        <v>24</v>
      </c>
      <c r="C167" s="13" t="s">
        <v>3143</v>
      </c>
      <c r="D167" s="13" t="s">
        <v>3143</v>
      </c>
      <c r="E167" s="13" t="s">
        <v>3143</v>
      </c>
    </row>
    <row r="168" spans="1:5" ht="25.15" customHeight="1" thickTop="1" thickBot="1" x14ac:dyDescent="0.3">
      <c r="A168" s="37" t="s">
        <v>170</v>
      </c>
      <c r="B168" s="13" t="s">
        <v>163</v>
      </c>
      <c r="C168" s="13" t="s">
        <v>3143</v>
      </c>
      <c r="D168" s="13" t="s">
        <v>3143</v>
      </c>
      <c r="E168" s="13" t="s">
        <v>3143</v>
      </c>
    </row>
    <row r="169" spans="1:5" ht="25.15" customHeight="1" thickTop="1" thickBot="1" x14ac:dyDescent="0.3">
      <c r="A169" s="37" t="s">
        <v>171</v>
      </c>
      <c r="B169" s="13" t="s">
        <v>24</v>
      </c>
      <c r="C169" s="13" t="s">
        <v>3143</v>
      </c>
      <c r="D169" s="13" t="s">
        <v>3143</v>
      </c>
      <c r="E169" s="13" t="s">
        <v>3143</v>
      </c>
    </row>
    <row r="170" spans="1:5" ht="25.15" customHeight="1" thickTop="1" thickBot="1" x14ac:dyDescent="0.3">
      <c r="A170" s="37" t="s">
        <v>172</v>
      </c>
      <c r="B170" s="13" t="s">
        <v>24</v>
      </c>
      <c r="C170" s="13" t="s">
        <v>3143</v>
      </c>
      <c r="D170" s="13" t="s">
        <v>3143</v>
      </c>
      <c r="E170" s="13" t="s">
        <v>3143</v>
      </c>
    </row>
    <row r="171" spans="1:5" ht="25.15" customHeight="1" thickTop="1" thickBot="1" x14ac:dyDescent="0.3">
      <c r="A171" s="37" t="s">
        <v>173</v>
      </c>
      <c r="B171" s="13" t="s">
        <v>24</v>
      </c>
      <c r="C171" s="13" t="s">
        <v>3143</v>
      </c>
      <c r="D171" s="13" t="s">
        <v>3143</v>
      </c>
      <c r="E171" s="13" t="s">
        <v>3143</v>
      </c>
    </row>
    <row r="172" spans="1:5" ht="25.15" customHeight="1" thickTop="1" thickBot="1" x14ac:dyDescent="0.3">
      <c r="A172" s="37" t="s">
        <v>174</v>
      </c>
      <c r="B172" s="13" t="s">
        <v>37</v>
      </c>
      <c r="C172" s="13" t="s">
        <v>3143</v>
      </c>
      <c r="D172" s="13" t="s">
        <v>3143</v>
      </c>
      <c r="E172" s="13" t="s">
        <v>3143</v>
      </c>
    </row>
    <row r="173" spans="1:5" ht="25.15" customHeight="1" thickTop="1" thickBot="1" x14ac:dyDescent="0.3">
      <c r="A173" s="37" t="s">
        <v>175</v>
      </c>
      <c r="B173" s="13" t="s">
        <v>24</v>
      </c>
      <c r="C173" s="13" t="s">
        <v>5</v>
      </c>
      <c r="D173" s="13" t="s">
        <v>3143</v>
      </c>
      <c r="E173" s="13" t="s">
        <v>3143</v>
      </c>
    </row>
    <row r="174" spans="1:5" ht="25.15" customHeight="1" thickTop="1" thickBot="1" x14ac:dyDescent="0.3">
      <c r="A174" s="37" t="s">
        <v>176</v>
      </c>
      <c r="B174" s="13" t="s">
        <v>47</v>
      </c>
      <c r="C174" s="13" t="s">
        <v>3143</v>
      </c>
      <c r="D174" s="13" t="s">
        <v>3143</v>
      </c>
      <c r="E174" s="13" t="s">
        <v>3143</v>
      </c>
    </row>
    <row r="175" spans="1:5" ht="25.15" customHeight="1" thickTop="1" thickBot="1" x14ac:dyDescent="0.3">
      <c r="A175" s="37" t="s">
        <v>3271</v>
      </c>
      <c r="B175" s="13" t="s">
        <v>24</v>
      </c>
      <c r="C175" s="13" t="s">
        <v>3143</v>
      </c>
      <c r="D175" s="13" t="s">
        <v>3143</v>
      </c>
      <c r="E175" s="13" t="s">
        <v>6</v>
      </c>
    </row>
    <row r="176" spans="1:5" ht="25.15" customHeight="1" thickTop="1" thickBot="1" x14ac:dyDescent="0.3">
      <c r="A176" s="37" t="s">
        <v>177</v>
      </c>
      <c r="B176" s="13" t="s">
        <v>24</v>
      </c>
      <c r="C176" s="13" t="s">
        <v>3143</v>
      </c>
      <c r="D176" s="13" t="s">
        <v>3143</v>
      </c>
      <c r="E176" s="13" t="s">
        <v>3143</v>
      </c>
    </row>
    <row r="177" spans="1:5" ht="25.15" customHeight="1" thickTop="1" thickBot="1" x14ac:dyDescent="0.3">
      <c r="A177" s="37" t="s">
        <v>178</v>
      </c>
      <c r="B177" s="13" t="s">
        <v>37</v>
      </c>
      <c r="C177" s="13" t="s">
        <v>3143</v>
      </c>
      <c r="D177" s="13" t="s">
        <v>3143</v>
      </c>
      <c r="E177" s="13" t="s">
        <v>3143</v>
      </c>
    </row>
    <row r="178" spans="1:5" ht="25.15" customHeight="1" thickTop="1" thickBot="1" x14ac:dyDescent="0.3">
      <c r="A178" s="37" t="s">
        <v>179</v>
      </c>
      <c r="B178" s="13" t="s">
        <v>24</v>
      </c>
      <c r="C178" s="13" t="s">
        <v>3143</v>
      </c>
      <c r="D178" s="13" t="s">
        <v>3143</v>
      </c>
      <c r="E178" s="13" t="s">
        <v>3143</v>
      </c>
    </row>
    <row r="179" spans="1:5" ht="25.15" customHeight="1" thickTop="1" thickBot="1" x14ac:dyDescent="0.3">
      <c r="A179" s="37" t="s">
        <v>180</v>
      </c>
      <c r="B179" s="13" t="s">
        <v>37</v>
      </c>
      <c r="C179" s="13" t="s">
        <v>3143</v>
      </c>
      <c r="D179" s="13" t="s">
        <v>26</v>
      </c>
      <c r="E179" s="13" t="s">
        <v>3143</v>
      </c>
    </row>
    <row r="180" spans="1:5" ht="25.15" customHeight="1" thickTop="1" thickBot="1" x14ac:dyDescent="0.3">
      <c r="A180" s="37" t="s">
        <v>181</v>
      </c>
      <c r="B180" s="13" t="s">
        <v>24</v>
      </c>
      <c r="C180" s="13" t="s">
        <v>3143</v>
      </c>
      <c r="D180" s="13" t="s">
        <v>3143</v>
      </c>
      <c r="E180" s="13" t="s">
        <v>3143</v>
      </c>
    </row>
    <row r="181" spans="1:5" ht="25.15" customHeight="1" thickTop="1" thickBot="1" x14ac:dyDescent="0.3">
      <c r="A181" s="37" t="s">
        <v>182</v>
      </c>
      <c r="B181" s="13" t="s">
        <v>37</v>
      </c>
      <c r="C181" s="13" t="s">
        <v>3143</v>
      </c>
      <c r="D181" s="13" t="s">
        <v>3143</v>
      </c>
      <c r="E181" s="13" t="s">
        <v>3143</v>
      </c>
    </row>
    <row r="182" spans="1:5" ht="25.15" customHeight="1" thickTop="1" thickBot="1" x14ac:dyDescent="0.3">
      <c r="A182" s="37" t="s">
        <v>183</v>
      </c>
      <c r="B182" s="13" t="s">
        <v>29</v>
      </c>
      <c r="C182" s="13" t="s">
        <v>5</v>
      </c>
      <c r="D182" s="13" t="s">
        <v>3143</v>
      </c>
      <c r="E182" s="13" t="s">
        <v>3143</v>
      </c>
    </row>
    <row r="183" spans="1:5" ht="25.15" customHeight="1" thickTop="1" thickBot="1" x14ac:dyDescent="0.3">
      <c r="A183" s="37" t="s">
        <v>2997</v>
      </c>
      <c r="B183" s="13" t="s">
        <v>37</v>
      </c>
      <c r="C183" s="13" t="s">
        <v>3143</v>
      </c>
      <c r="D183" s="13" t="s">
        <v>3143</v>
      </c>
      <c r="E183" s="13" t="s">
        <v>3143</v>
      </c>
    </row>
    <row r="184" spans="1:5" ht="25.15" customHeight="1" thickTop="1" thickBot="1" x14ac:dyDescent="0.3">
      <c r="A184" s="37" t="s">
        <v>2998</v>
      </c>
      <c r="B184" s="13" t="s">
        <v>30</v>
      </c>
      <c r="C184" s="13" t="s">
        <v>3143</v>
      </c>
      <c r="D184" s="13" t="s">
        <v>3143</v>
      </c>
      <c r="E184" s="13" t="s">
        <v>3143</v>
      </c>
    </row>
    <row r="185" spans="1:5" ht="25.15" customHeight="1" thickTop="1" thickBot="1" x14ac:dyDescent="0.3">
      <c r="A185" s="37" t="s">
        <v>184</v>
      </c>
      <c r="B185" s="13" t="s">
        <v>37</v>
      </c>
      <c r="C185" s="13" t="s">
        <v>5</v>
      </c>
      <c r="D185" s="13" t="s">
        <v>3143</v>
      </c>
      <c r="E185" s="13" t="s">
        <v>3143</v>
      </c>
    </row>
    <row r="186" spans="1:5" ht="25.15" customHeight="1" thickTop="1" thickBot="1" x14ac:dyDescent="0.3">
      <c r="A186" s="37" t="s">
        <v>185</v>
      </c>
      <c r="B186" s="13" t="s">
        <v>21</v>
      </c>
      <c r="C186" s="13" t="s">
        <v>3143</v>
      </c>
      <c r="D186" s="13" t="s">
        <v>26</v>
      </c>
      <c r="E186" s="13" t="s">
        <v>3143</v>
      </c>
    </row>
    <row r="187" spans="1:5" ht="25.15" customHeight="1" thickTop="1" thickBot="1" x14ac:dyDescent="0.3">
      <c r="A187" s="37" t="s">
        <v>186</v>
      </c>
      <c r="B187" s="13" t="s">
        <v>37</v>
      </c>
      <c r="C187" s="13" t="s">
        <v>5</v>
      </c>
      <c r="D187" s="13" t="s">
        <v>26</v>
      </c>
      <c r="E187" s="13" t="s">
        <v>3143</v>
      </c>
    </row>
    <row r="188" spans="1:5" ht="25.15" customHeight="1" thickTop="1" thickBot="1" x14ac:dyDescent="0.3">
      <c r="A188" s="37" t="s">
        <v>3272</v>
      </c>
      <c r="B188" s="13" t="s">
        <v>37</v>
      </c>
      <c r="C188" s="13" t="s">
        <v>3143</v>
      </c>
      <c r="D188" s="13" t="s">
        <v>3143</v>
      </c>
      <c r="E188" s="13" t="s">
        <v>6</v>
      </c>
    </row>
    <row r="189" spans="1:5" ht="25.15" customHeight="1" thickTop="1" thickBot="1" x14ac:dyDescent="0.3">
      <c r="A189" s="37" t="s">
        <v>187</v>
      </c>
      <c r="B189" s="13" t="s">
        <v>24</v>
      </c>
      <c r="C189" s="13" t="s">
        <v>3143</v>
      </c>
      <c r="D189" s="13" t="s">
        <v>3143</v>
      </c>
      <c r="E189" s="13" t="s">
        <v>3143</v>
      </c>
    </row>
    <row r="190" spans="1:5" ht="25.15" customHeight="1" thickTop="1" thickBot="1" x14ac:dyDescent="0.3">
      <c r="A190" s="37" t="s">
        <v>3497</v>
      </c>
      <c r="B190" s="13" t="s">
        <v>37</v>
      </c>
      <c r="C190" s="13" t="s">
        <v>3143</v>
      </c>
      <c r="D190" s="13" t="s">
        <v>26</v>
      </c>
      <c r="E190" s="13" t="s">
        <v>6</v>
      </c>
    </row>
    <row r="191" spans="1:5" ht="25.15" customHeight="1" thickTop="1" thickBot="1" x14ac:dyDescent="0.3">
      <c r="A191" s="37" t="s">
        <v>3273</v>
      </c>
      <c r="B191" s="13" t="s">
        <v>24</v>
      </c>
      <c r="C191" s="13" t="s">
        <v>3143</v>
      </c>
      <c r="D191" s="13" t="s">
        <v>3143</v>
      </c>
      <c r="E191" s="13" t="s">
        <v>6</v>
      </c>
    </row>
    <row r="192" spans="1:5" ht="25.15" customHeight="1" thickTop="1" thickBot="1" x14ac:dyDescent="0.3">
      <c r="A192" s="37" t="s">
        <v>188</v>
      </c>
      <c r="B192" s="13" t="s">
        <v>24</v>
      </c>
      <c r="C192" s="13" t="s">
        <v>3143</v>
      </c>
      <c r="D192" s="13" t="s">
        <v>3143</v>
      </c>
      <c r="E192" s="13" t="s">
        <v>3143</v>
      </c>
    </row>
    <row r="193" spans="1:5" ht="25.15" customHeight="1" thickTop="1" thickBot="1" x14ac:dyDescent="0.3">
      <c r="A193" s="37" t="s">
        <v>189</v>
      </c>
      <c r="B193" s="13" t="s">
        <v>47</v>
      </c>
      <c r="C193" s="13" t="s">
        <v>3143</v>
      </c>
      <c r="D193" s="13" t="s">
        <v>3143</v>
      </c>
      <c r="E193" s="13" t="s">
        <v>3143</v>
      </c>
    </row>
    <row r="194" spans="1:5" ht="25.15" customHeight="1" thickTop="1" thickBot="1" x14ac:dyDescent="0.3">
      <c r="A194" s="37" t="s">
        <v>3103</v>
      </c>
      <c r="B194" s="13" t="s">
        <v>30</v>
      </c>
      <c r="C194" s="13" t="s">
        <v>3143</v>
      </c>
      <c r="D194" s="13" t="s">
        <v>26</v>
      </c>
      <c r="E194" s="13" t="s">
        <v>3143</v>
      </c>
    </row>
    <row r="195" spans="1:5" ht="25.15" customHeight="1" thickTop="1" thickBot="1" x14ac:dyDescent="0.3">
      <c r="A195" s="37" t="s">
        <v>190</v>
      </c>
      <c r="B195" s="13" t="s">
        <v>24</v>
      </c>
      <c r="C195" s="13" t="s">
        <v>3143</v>
      </c>
      <c r="D195" s="13" t="s">
        <v>3143</v>
      </c>
      <c r="E195" s="13" t="s">
        <v>3143</v>
      </c>
    </row>
    <row r="196" spans="1:5" ht="25.15" customHeight="1" thickTop="1" thickBot="1" x14ac:dyDescent="0.3">
      <c r="A196" s="37" t="s">
        <v>191</v>
      </c>
      <c r="B196" s="13" t="s">
        <v>24</v>
      </c>
      <c r="C196" s="13" t="s">
        <v>3143</v>
      </c>
      <c r="D196" s="13" t="s">
        <v>3143</v>
      </c>
      <c r="E196" s="13" t="s">
        <v>3143</v>
      </c>
    </row>
    <row r="197" spans="1:5" ht="25.15" customHeight="1" thickTop="1" thickBot="1" x14ac:dyDescent="0.3">
      <c r="A197" s="37" t="s">
        <v>192</v>
      </c>
      <c r="B197" s="13" t="s">
        <v>24</v>
      </c>
      <c r="C197" s="13" t="s">
        <v>3143</v>
      </c>
      <c r="D197" s="13" t="s">
        <v>26</v>
      </c>
      <c r="E197" s="13" t="s">
        <v>3143</v>
      </c>
    </row>
    <row r="198" spans="1:5" ht="25.15" customHeight="1" thickTop="1" thickBot="1" x14ac:dyDescent="0.3">
      <c r="A198" s="37" t="s">
        <v>193</v>
      </c>
      <c r="B198" s="13" t="s">
        <v>24</v>
      </c>
      <c r="C198" s="13" t="s">
        <v>3143</v>
      </c>
      <c r="D198" s="13" t="s">
        <v>3143</v>
      </c>
      <c r="E198" s="13" t="s">
        <v>3143</v>
      </c>
    </row>
    <row r="199" spans="1:5" ht="25.15" customHeight="1" thickTop="1" thickBot="1" x14ac:dyDescent="0.3">
      <c r="A199" s="37" t="s">
        <v>194</v>
      </c>
      <c r="B199" s="13" t="s">
        <v>24</v>
      </c>
      <c r="C199" s="13" t="s">
        <v>3143</v>
      </c>
      <c r="D199" s="13" t="s">
        <v>3143</v>
      </c>
      <c r="E199" s="13" t="s">
        <v>3143</v>
      </c>
    </row>
    <row r="200" spans="1:5" ht="25.15" customHeight="1" thickTop="1" thickBot="1" x14ac:dyDescent="0.3">
      <c r="A200" s="37" t="s">
        <v>195</v>
      </c>
      <c r="B200" s="13" t="s">
        <v>47</v>
      </c>
      <c r="C200" s="13" t="s">
        <v>3143</v>
      </c>
      <c r="D200" s="13" t="s">
        <v>26</v>
      </c>
      <c r="E200" s="13" t="s">
        <v>3143</v>
      </c>
    </row>
    <row r="201" spans="1:5" ht="25.15" customHeight="1" thickTop="1" thickBot="1" x14ac:dyDescent="0.3">
      <c r="A201" s="37" t="s">
        <v>196</v>
      </c>
      <c r="B201" s="13" t="s">
        <v>24</v>
      </c>
      <c r="C201" s="13" t="s">
        <v>3143</v>
      </c>
      <c r="D201" s="13" t="s">
        <v>3143</v>
      </c>
      <c r="E201" s="13" t="s">
        <v>3143</v>
      </c>
    </row>
    <row r="202" spans="1:5" ht="25.15" customHeight="1" thickTop="1" thickBot="1" x14ac:dyDescent="0.3">
      <c r="A202" s="37" t="s">
        <v>197</v>
      </c>
      <c r="B202" s="13" t="s">
        <v>24</v>
      </c>
      <c r="C202" s="13" t="s">
        <v>3143</v>
      </c>
      <c r="D202" s="13" t="s">
        <v>3143</v>
      </c>
      <c r="E202" s="13" t="s">
        <v>3143</v>
      </c>
    </row>
    <row r="203" spans="1:5" ht="25.15" customHeight="1" thickTop="1" thickBot="1" x14ac:dyDescent="0.3">
      <c r="A203" s="37" t="s">
        <v>198</v>
      </c>
      <c r="B203" s="13" t="s">
        <v>61</v>
      </c>
      <c r="C203" s="13" t="s">
        <v>3143</v>
      </c>
      <c r="D203" s="13" t="s">
        <v>3143</v>
      </c>
      <c r="E203" s="13" t="s">
        <v>3143</v>
      </c>
    </row>
    <row r="204" spans="1:5" ht="25.15" customHeight="1" thickTop="1" thickBot="1" x14ac:dyDescent="0.3">
      <c r="A204" s="37" t="s">
        <v>199</v>
      </c>
      <c r="B204" s="13" t="s">
        <v>35</v>
      </c>
      <c r="C204" s="13" t="s">
        <v>3143</v>
      </c>
      <c r="D204" s="13" t="s">
        <v>3143</v>
      </c>
      <c r="E204" s="13" t="s">
        <v>3143</v>
      </c>
    </row>
    <row r="205" spans="1:5" ht="25.15" customHeight="1" thickTop="1" thickBot="1" x14ac:dyDescent="0.3">
      <c r="A205" s="37" t="s">
        <v>200</v>
      </c>
      <c r="B205" s="13" t="s">
        <v>37</v>
      </c>
      <c r="C205" s="13" t="s">
        <v>3143</v>
      </c>
      <c r="D205" s="13" t="s">
        <v>3143</v>
      </c>
      <c r="E205" s="13" t="s">
        <v>3143</v>
      </c>
    </row>
    <row r="206" spans="1:5" ht="25.15" customHeight="1" thickTop="1" thickBot="1" x14ac:dyDescent="0.3">
      <c r="A206" s="37" t="s">
        <v>201</v>
      </c>
      <c r="B206" s="13" t="s">
        <v>61</v>
      </c>
      <c r="C206" s="13" t="s">
        <v>3143</v>
      </c>
      <c r="D206" s="13" t="s">
        <v>3143</v>
      </c>
      <c r="E206" s="13" t="s">
        <v>3143</v>
      </c>
    </row>
    <row r="207" spans="1:5" ht="25.15" customHeight="1" thickTop="1" thickBot="1" x14ac:dyDescent="0.3">
      <c r="A207" s="37" t="s">
        <v>202</v>
      </c>
      <c r="B207" s="13" t="s">
        <v>30</v>
      </c>
      <c r="C207" s="13" t="s">
        <v>3143</v>
      </c>
      <c r="D207" s="13" t="s">
        <v>26</v>
      </c>
      <c r="E207" s="13" t="s">
        <v>3143</v>
      </c>
    </row>
    <row r="208" spans="1:5" ht="25.15" customHeight="1" thickTop="1" thickBot="1" x14ac:dyDescent="0.3">
      <c r="A208" s="37" t="s">
        <v>203</v>
      </c>
      <c r="B208" s="13" t="s">
        <v>35</v>
      </c>
      <c r="C208" s="13" t="s">
        <v>3143</v>
      </c>
      <c r="D208" s="13" t="s">
        <v>3143</v>
      </c>
      <c r="E208" s="13" t="s">
        <v>3143</v>
      </c>
    </row>
    <row r="209" spans="1:5" ht="25.15" customHeight="1" thickTop="1" thickBot="1" x14ac:dyDescent="0.3">
      <c r="A209" s="37" t="s">
        <v>204</v>
      </c>
      <c r="B209" s="13" t="s">
        <v>35</v>
      </c>
      <c r="C209" s="13" t="s">
        <v>3143</v>
      </c>
      <c r="D209" s="13" t="s">
        <v>26</v>
      </c>
      <c r="E209" s="13" t="s">
        <v>3143</v>
      </c>
    </row>
    <row r="210" spans="1:5" ht="25.15" customHeight="1" thickTop="1" thickBot="1" x14ac:dyDescent="0.3">
      <c r="A210" s="37" t="s">
        <v>205</v>
      </c>
      <c r="B210" s="13" t="s">
        <v>29</v>
      </c>
      <c r="C210" s="13" t="s">
        <v>3143</v>
      </c>
      <c r="D210" s="13" t="s">
        <v>3143</v>
      </c>
      <c r="E210" s="13" t="s">
        <v>3143</v>
      </c>
    </row>
    <row r="211" spans="1:5" ht="25.15" customHeight="1" thickTop="1" thickBot="1" x14ac:dyDescent="0.3">
      <c r="A211" s="37" t="s">
        <v>206</v>
      </c>
      <c r="B211" s="13" t="s">
        <v>47</v>
      </c>
      <c r="C211" s="13" t="s">
        <v>3143</v>
      </c>
      <c r="D211" s="13" t="s">
        <v>3143</v>
      </c>
      <c r="E211" s="13" t="s">
        <v>3143</v>
      </c>
    </row>
    <row r="212" spans="1:5" ht="25.15" customHeight="1" thickTop="1" thickBot="1" x14ac:dyDescent="0.3">
      <c r="A212" s="37" t="s">
        <v>207</v>
      </c>
      <c r="B212" s="13" t="s">
        <v>47</v>
      </c>
      <c r="C212" s="13" t="s">
        <v>3143</v>
      </c>
      <c r="D212" s="13" t="s">
        <v>26</v>
      </c>
      <c r="E212" s="13" t="s">
        <v>3143</v>
      </c>
    </row>
    <row r="213" spans="1:5" ht="25.15" customHeight="1" thickTop="1" thickBot="1" x14ac:dyDescent="0.3">
      <c r="A213" s="37" t="s">
        <v>208</v>
      </c>
      <c r="B213" s="13" t="s">
        <v>24</v>
      </c>
      <c r="C213" s="13" t="s">
        <v>3143</v>
      </c>
      <c r="D213" s="13" t="s">
        <v>3143</v>
      </c>
      <c r="E213" s="13" t="s">
        <v>3143</v>
      </c>
    </row>
    <row r="214" spans="1:5" ht="25.15" customHeight="1" thickTop="1" thickBot="1" x14ac:dyDescent="0.3">
      <c r="A214" s="37" t="s">
        <v>3179</v>
      </c>
      <c r="B214" s="13" t="s">
        <v>21</v>
      </c>
      <c r="C214" s="13" t="s">
        <v>3143</v>
      </c>
      <c r="D214" s="13" t="s">
        <v>3143</v>
      </c>
      <c r="E214" s="13" t="s">
        <v>3143</v>
      </c>
    </row>
    <row r="215" spans="1:5" ht="25.15" customHeight="1" thickTop="1" thickBot="1" x14ac:dyDescent="0.3">
      <c r="A215" s="37" t="s">
        <v>209</v>
      </c>
      <c r="B215" s="13" t="s">
        <v>29</v>
      </c>
      <c r="C215" s="13" t="s">
        <v>3143</v>
      </c>
      <c r="D215" s="13" t="s">
        <v>3143</v>
      </c>
      <c r="E215" s="13" t="s">
        <v>3143</v>
      </c>
    </row>
    <row r="216" spans="1:5" ht="25.15" customHeight="1" thickTop="1" thickBot="1" x14ac:dyDescent="0.3">
      <c r="A216" s="37" t="s">
        <v>210</v>
      </c>
      <c r="B216" s="13" t="s">
        <v>37</v>
      </c>
      <c r="C216" s="13" t="s">
        <v>3143</v>
      </c>
      <c r="D216" s="13" t="s">
        <v>3143</v>
      </c>
      <c r="E216" s="13" t="s">
        <v>3143</v>
      </c>
    </row>
    <row r="217" spans="1:5" ht="25.15" customHeight="1" thickTop="1" thickBot="1" x14ac:dyDescent="0.3">
      <c r="A217" s="37" t="s">
        <v>3274</v>
      </c>
      <c r="B217" s="13" t="s">
        <v>24</v>
      </c>
      <c r="C217" s="13" t="s">
        <v>3143</v>
      </c>
      <c r="D217" s="13" t="s">
        <v>3143</v>
      </c>
      <c r="E217" s="13" t="s">
        <v>6</v>
      </c>
    </row>
    <row r="218" spans="1:5" ht="25.15" customHeight="1" thickTop="1" thickBot="1" x14ac:dyDescent="0.3">
      <c r="A218" s="37" t="s">
        <v>3591</v>
      </c>
      <c r="B218" s="13" t="s">
        <v>24</v>
      </c>
      <c r="C218" s="13" t="s">
        <v>3143</v>
      </c>
      <c r="D218" s="13" t="s">
        <v>3143</v>
      </c>
      <c r="E218" s="13" t="s">
        <v>3143</v>
      </c>
    </row>
    <row r="219" spans="1:5" ht="25.15" customHeight="1" thickTop="1" thickBot="1" x14ac:dyDescent="0.3">
      <c r="A219" s="37" t="s">
        <v>211</v>
      </c>
      <c r="B219" s="13" t="s">
        <v>37</v>
      </c>
      <c r="C219" s="13" t="s">
        <v>5</v>
      </c>
      <c r="D219" s="13" t="s">
        <v>3143</v>
      </c>
      <c r="E219" s="13" t="s">
        <v>3143</v>
      </c>
    </row>
    <row r="220" spans="1:5" ht="25.15" customHeight="1" thickTop="1" thickBot="1" x14ac:dyDescent="0.3">
      <c r="A220" s="37" t="s">
        <v>212</v>
      </c>
      <c r="B220" s="13" t="s">
        <v>47</v>
      </c>
      <c r="C220" s="13" t="s">
        <v>3143</v>
      </c>
      <c r="D220" s="13" t="s">
        <v>26</v>
      </c>
      <c r="E220" s="13" t="s">
        <v>3143</v>
      </c>
    </row>
    <row r="221" spans="1:5" ht="25.15" customHeight="1" thickTop="1" thickBot="1" x14ac:dyDescent="0.3">
      <c r="A221" s="37" t="s">
        <v>213</v>
      </c>
      <c r="B221" s="13" t="s">
        <v>61</v>
      </c>
      <c r="C221" s="13" t="s">
        <v>3143</v>
      </c>
      <c r="D221" s="13" t="s">
        <v>3143</v>
      </c>
      <c r="E221" s="13" t="s">
        <v>3143</v>
      </c>
    </row>
    <row r="222" spans="1:5" ht="25.15" customHeight="1" thickTop="1" thickBot="1" x14ac:dyDescent="0.3">
      <c r="A222" s="37" t="s">
        <v>214</v>
      </c>
      <c r="B222" s="13" t="s">
        <v>61</v>
      </c>
      <c r="C222" s="13" t="s">
        <v>3143</v>
      </c>
      <c r="D222" s="13" t="s">
        <v>3143</v>
      </c>
      <c r="E222" s="13" t="s">
        <v>3143</v>
      </c>
    </row>
    <row r="223" spans="1:5" ht="25.15" customHeight="1" thickTop="1" thickBot="1" x14ac:dyDescent="0.3">
      <c r="A223" s="37" t="s">
        <v>215</v>
      </c>
      <c r="B223" s="13" t="s">
        <v>47</v>
      </c>
      <c r="C223" s="13" t="s">
        <v>3143</v>
      </c>
      <c r="D223" s="13" t="s">
        <v>26</v>
      </c>
      <c r="E223" s="13" t="s">
        <v>3143</v>
      </c>
    </row>
    <row r="224" spans="1:5" ht="25.15" customHeight="1" thickTop="1" thickBot="1" x14ac:dyDescent="0.3">
      <c r="A224" s="37" t="s">
        <v>3170</v>
      </c>
      <c r="B224" s="13" t="s">
        <v>61</v>
      </c>
      <c r="C224" s="13" t="s">
        <v>3143</v>
      </c>
      <c r="D224" s="13" t="s">
        <v>3143</v>
      </c>
      <c r="E224" s="13" t="s">
        <v>3143</v>
      </c>
    </row>
    <row r="225" spans="1:5" ht="25.15" customHeight="1" thickTop="1" thickBot="1" x14ac:dyDescent="0.3">
      <c r="A225" s="37" t="s">
        <v>216</v>
      </c>
      <c r="B225" s="13" t="s">
        <v>61</v>
      </c>
      <c r="C225" s="13" t="s">
        <v>3143</v>
      </c>
      <c r="D225" s="13" t="s">
        <v>3143</v>
      </c>
      <c r="E225" s="13" t="s">
        <v>3143</v>
      </c>
    </row>
    <row r="226" spans="1:5" ht="25.15" customHeight="1" thickTop="1" thickBot="1" x14ac:dyDescent="0.3">
      <c r="A226" s="37" t="s">
        <v>217</v>
      </c>
      <c r="B226" s="13" t="s">
        <v>61</v>
      </c>
      <c r="C226" s="13" t="s">
        <v>3143</v>
      </c>
      <c r="D226" s="13" t="s">
        <v>3143</v>
      </c>
      <c r="E226" s="13" t="s">
        <v>3143</v>
      </c>
    </row>
    <row r="227" spans="1:5" ht="25.15" customHeight="1" thickTop="1" thickBot="1" x14ac:dyDescent="0.3">
      <c r="A227" s="37" t="s">
        <v>218</v>
      </c>
      <c r="B227" s="13" t="s">
        <v>61</v>
      </c>
      <c r="C227" s="13" t="s">
        <v>3143</v>
      </c>
      <c r="D227" s="13" t="s">
        <v>3143</v>
      </c>
      <c r="E227" s="13" t="s">
        <v>3143</v>
      </c>
    </row>
    <row r="228" spans="1:5" ht="25.15" customHeight="1" thickTop="1" thickBot="1" x14ac:dyDescent="0.3">
      <c r="A228" s="37" t="s">
        <v>3548</v>
      </c>
      <c r="B228" s="13" t="s">
        <v>61</v>
      </c>
      <c r="C228" s="13" t="s">
        <v>3143</v>
      </c>
      <c r="D228" s="13" t="s">
        <v>3143</v>
      </c>
      <c r="E228" s="13" t="s">
        <v>3143</v>
      </c>
    </row>
    <row r="229" spans="1:5" ht="25.15" customHeight="1" thickTop="1" thickBot="1" x14ac:dyDescent="0.3">
      <c r="A229" s="37" t="s">
        <v>219</v>
      </c>
      <c r="B229" s="13" t="s">
        <v>24</v>
      </c>
      <c r="C229" s="13" t="s">
        <v>3143</v>
      </c>
      <c r="D229" s="13" t="s">
        <v>3143</v>
      </c>
      <c r="E229" s="13" t="s">
        <v>3143</v>
      </c>
    </row>
    <row r="230" spans="1:5" ht="25.15" customHeight="1" thickTop="1" thickBot="1" x14ac:dyDescent="0.3">
      <c r="A230" s="37" t="s">
        <v>220</v>
      </c>
      <c r="B230" s="13" t="s">
        <v>21</v>
      </c>
      <c r="C230" s="13" t="s">
        <v>3143</v>
      </c>
      <c r="D230" s="13" t="s">
        <v>3143</v>
      </c>
      <c r="E230" s="13" t="s">
        <v>3143</v>
      </c>
    </row>
    <row r="231" spans="1:5" ht="25.15" customHeight="1" thickTop="1" thickBot="1" x14ac:dyDescent="0.3">
      <c r="A231" s="37" t="s">
        <v>221</v>
      </c>
      <c r="B231" s="13" t="s">
        <v>24</v>
      </c>
      <c r="C231" s="13" t="s">
        <v>3143</v>
      </c>
      <c r="D231" s="13" t="s">
        <v>3143</v>
      </c>
      <c r="E231" s="13" t="s">
        <v>3143</v>
      </c>
    </row>
    <row r="232" spans="1:5" ht="25.15" customHeight="1" thickTop="1" thickBot="1" x14ac:dyDescent="0.3">
      <c r="A232" s="37" t="s">
        <v>222</v>
      </c>
      <c r="B232" s="13" t="s">
        <v>37</v>
      </c>
      <c r="C232" s="13" t="s">
        <v>3143</v>
      </c>
      <c r="D232" s="13" t="s">
        <v>3143</v>
      </c>
      <c r="E232" s="13" t="s">
        <v>3143</v>
      </c>
    </row>
    <row r="233" spans="1:5" ht="25.15" customHeight="1" thickTop="1" thickBot="1" x14ac:dyDescent="0.3">
      <c r="A233" s="37" t="s">
        <v>223</v>
      </c>
      <c r="B233" s="13" t="s">
        <v>37</v>
      </c>
      <c r="C233" s="13" t="s">
        <v>3143</v>
      </c>
      <c r="D233" s="13" t="s">
        <v>3143</v>
      </c>
      <c r="E233" s="13" t="s">
        <v>3143</v>
      </c>
    </row>
    <row r="234" spans="1:5" ht="25.15" customHeight="1" thickTop="1" thickBot="1" x14ac:dyDescent="0.3">
      <c r="A234" s="37" t="s">
        <v>224</v>
      </c>
      <c r="B234" s="13" t="s">
        <v>47</v>
      </c>
      <c r="C234" s="13" t="s">
        <v>3143</v>
      </c>
      <c r="D234" s="13" t="s">
        <v>3143</v>
      </c>
      <c r="E234" s="13" t="s">
        <v>3143</v>
      </c>
    </row>
    <row r="235" spans="1:5" ht="25.15" customHeight="1" thickTop="1" thickBot="1" x14ac:dyDescent="0.3">
      <c r="A235" s="37" t="s">
        <v>225</v>
      </c>
      <c r="B235" s="13" t="s">
        <v>47</v>
      </c>
      <c r="C235" s="13" t="s">
        <v>3143</v>
      </c>
      <c r="D235" s="13" t="s">
        <v>3143</v>
      </c>
      <c r="E235" s="13" t="s">
        <v>3143</v>
      </c>
    </row>
    <row r="236" spans="1:5" ht="25.15" customHeight="1" thickTop="1" thickBot="1" x14ac:dyDescent="0.3">
      <c r="A236" s="37" t="s">
        <v>3180</v>
      </c>
      <c r="B236" s="13" t="s">
        <v>37</v>
      </c>
      <c r="C236" s="13" t="s">
        <v>3143</v>
      </c>
      <c r="D236" s="13" t="s">
        <v>3143</v>
      </c>
      <c r="E236" s="13" t="s">
        <v>3143</v>
      </c>
    </row>
    <row r="237" spans="1:5" ht="25.15" customHeight="1" thickTop="1" thickBot="1" x14ac:dyDescent="0.3">
      <c r="A237" s="37" t="s">
        <v>226</v>
      </c>
      <c r="B237" s="13" t="s">
        <v>29</v>
      </c>
      <c r="C237" s="13" t="s">
        <v>3143</v>
      </c>
      <c r="D237" s="13" t="s">
        <v>3143</v>
      </c>
      <c r="E237" s="13" t="s">
        <v>3143</v>
      </c>
    </row>
    <row r="238" spans="1:5" ht="25.15" customHeight="1" thickTop="1" thickBot="1" x14ac:dyDescent="0.3">
      <c r="A238" s="37" t="s">
        <v>2928</v>
      </c>
      <c r="B238" s="13" t="s">
        <v>24</v>
      </c>
      <c r="C238" s="13" t="s">
        <v>3143</v>
      </c>
      <c r="D238" s="13" t="s">
        <v>3143</v>
      </c>
      <c r="E238" s="13" t="s">
        <v>3143</v>
      </c>
    </row>
    <row r="239" spans="1:5" ht="25.15" customHeight="1" thickTop="1" thickBot="1" x14ac:dyDescent="0.3">
      <c r="A239" s="37" t="s">
        <v>227</v>
      </c>
      <c r="B239" s="13" t="s">
        <v>37</v>
      </c>
      <c r="C239" s="13" t="s">
        <v>3143</v>
      </c>
      <c r="D239" s="13" t="s">
        <v>3143</v>
      </c>
      <c r="E239" s="13" t="s">
        <v>3143</v>
      </c>
    </row>
    <row r="240" spans="1:5" ht="25.15" customHeight="1" thickTop="1" thickBot="1" x14ac:dyDescent="0.3">
      <c r="A240" s="37" t="s">
        <v>3562</v>
      </c>
      <c r="B240" s="13" t="s">
        <v>37</v>
      </c>
      <c r="C240" s="13" t="s">
        <v>3143</v>
      </c>
      <c r="D240" s="13" t="s">
        <v>3143</v>
      </c>
      <c r="E240" s="13" t="s">
        <v>3143</v>
      </c>
    </row>
    <row r="241" spans="1:5" ht="25.15" customHeight="1" thickTop="1" thickBot="1" x14ac:dyDescent="0.3">
      <c r="A241" s="37" t="s">
        <v>228</v>
      </c>
      <c r="B241" s="13" t="s">
        <v>29</v>
      </c>
      <c r="C241" s="13" t="s">
        <v>3143</v>
      </c>
      <c r="D241" s="13" t="s">
        <v>3143</v>
      </c>
      <c r="E241" s="13" t="s">
        <v>3143</v>
      </c>
    </row>
    <row r="242" spans="1:5" ht="25.15" customHeight="1" thickTop="1" thickBot="1" x14ac:dyDescent="0.3">
      <c r="A242" s="37" t="s">
        <v>229</v>
      </c>
      <c r="B242" s="13" t="s">
        <v>37</v>
      </c>
      <c r="C242" s="13" t="s">
        <v>3143</v>
      </c>
      <c r="D242" s="13" t="s">
        <v>3143</v>
      </c>
      <c r="E242" s="13" t="s">
        <v>3143</v>
      </c>
    </row>
    <row r="243" spans="1:5" ht="25.15" customHeight="1" thickTop="1" thickBot="1" x14ac:dyDescent="0.3">
      <c r="A243" s="37" t="s">
        <v>3275</v>
      </c>
      <c r="B243" s="13" t="s">
        <v>24</v>
      </c>
      <c r="C243" s="13" t="s">
        <v>3143</v>
      </c>
      <c r="D243" s="13" t="s">
        <v>3143</v>
      </c>
      <c r="E243" s="13" t="s">
        <v>6</v>
      </c>
    </row>
    <row r="244" spans="1:5" ht="25.15" customHeight="1" thickTop="1" thickBot="1" x14ac:dyDescent="0.3">
      <c r="A244" s="37" t="s">
        <v>230</v>
      </c>
      <c r="B244" s="13" t="s">
        <v>29</v>
      </c>
      <c r="C244" s="13" t="s">
        <v>3143</v>
      </c>
      <c r="D244" s="13" t="s">
        <v>3143</v>
      </c>
      <c r="E244" s="13" t="s">
        <v>3143</v>
      </c>
    </row>
    <row r="245" spans="1:5" ht="25.15" customHeight="1" thickTop="1" thickBot="1" x14ac:dyDescent="0.3">
      <c r="A245" s="37" t="s">
        <v>231</v>
      </c>
      <c r="B245" s="13" t="s">
        <v>37</v>
      </c>
      <c r="C245" s="13" t="s">
        <v>3143</v>
      </c>
      <c r="D245" s="13" t="s">
        <v>3143</v>
      </c>
      <c r="E245" s="13" t="s">
        <v>3143</v>
      </c>
    </row>
    <row r="246" spans="1:5" ht="25.15" customHeight="1" thickTop="1" thickBot="1" x14ac:dyDescent="0.3">
      <c r="A246" s="37" t="s">
        <v>2964</v>
      </c>
      <c r="B246" s="13" t="s">
        <v>24</v>
      </c>
      <c r="C246" s="13" t="s">
        <v>3143</v>
      </c>
      <c r="D246" s="13" t="s">
        <v>26</v>
      </c>
      <c r="E246" s="13" t="s">
        <v>3143</v>
      </c>
    </row>
    <row r="247" spans="1:5" ht="25.15" customHeight="1" thickTop="1" thickBot="1" x14ac:dyDescent="0.3">
      <c r="A247" s="37" t="s">
        <v>2955</v>
      </c>
      <c r="B247" s="13" t="s">
        <v>37</v>
      </c>
      <c r="C247" s="13" t="s">
        <v>3143</v>
      </c>
      <c r="D247" s="13" t="s">
        <v>3143</v>
      </c>
      <c r="E247" s="13" t="s">
        <v>3143</v>
      </c>
    </row>
    <row r="248" spans="1:5" ht="25.15" customHeight="1" thickTop="1" thickBot="1" x14ac:dyDescent="0.3">
      <c r="A248" s="37" t="s">
        <v>2956</v>
      </c>
      <c r="B248" s="13" t="s">
        <v>30</v>
      </c>
      <c r="C248" s="13" t="s">
        <v>3143</v>
      </c>
      <c r="D248" s="13" t="s">
        <v>3143</v>
      </c>
      <c r="E248" s="13" t="s">
        <v>3143</v>
      </c>
    </row>
    <row r="249" spans="1:5" ht="25.15" customHeight="1" thickTop="1" thickBot="1" x14ac:dyDescent="0.3">
      <c r="A249" s="37" t="s">
        <v>2963</v>
      </c>
      <c r="B249" s="13" t="s">
        <v>21</v>
      </c>
      <c r="C249" s="13" t="s">
        <v>3143</v>
      </c>
      <c r="D249" s="13" t="s">
        <v>3143</v>
      </c>
      <c r="E249" s="13" t="s">
        <v>3143</v>
      </c>
    </row>
    <row r="250" spans="1:5" ht="25.15" customHeight="1" thickTop="1" thickBot="1" x14ac:dyDescent="0.3">
      <c r="A250" s="37" t="s">
        <v>2965</v>
      </c>
      <c r="B250" s="13" t="s">
        <v>47</v>
      </c>
      <c r="C250" s="13" t="s">
        <v>3143</v>
      </c>
      <c r="D250" s="13" t="s">
        <v>26</v>
      </c>
      <c r="E250" s="13" t="s">
        <v>3143</v>
      </c>
    </row>
    <row r="251" spans="1:5" ht="25.15" customHeight="1" thickTop="1" thickBot="1" x14ac:dyDescent="0.3">
      <c r="A251" s="37" t="s">
        <v>2962</v>
      </c>
      <c r="B251" s="13" t="s">
        <v>47</v>
      </c>
      <c r="C251" s="13" t="s">
        <v>3143</v>
      </c>
      <c r="D251" s="13" t="s">
        <v>26</v>
      </c>
      <c r="E251" s="13" t="s">
        <v>3143</v>
      </c>
    </row>
    <row r="252" spans="1:5" ht="25.15" customHeight="1" thickTop="1" thickBot="1" x14ac:dyDescent="0.3">
      <c r="A252" s="37" t="s">
        <v>3596</v>
      </c>
      <c r="B252" s="13" t="s">
        <v>24</v>
      </c>
      <c r="C252" s="13" t="s">
        <v>3143</v>
      </c>
      <c r="D252" s="13" t="s">
        <v>3143</v>
      </c>
      <c r="E252" s="13" t="s">
        <v>6</v>
      </c>
    </row>
    <row r="253" spans="1:5" ht="25.15" customHeight="1" thickTop="1" thickBot="1" x14ac:dyDescent="0.3">
      <c r="A253" s="37" t="s">
        <v>232</v>
      </c>
      <c r="B253" s="13" t="s">
        <v>37</v>
      </c>
      <c r="C253" s="13" t="s">
        <v>3143</v>
      </c>
      <c r="D253" s="13" t="s">
        <v>3143</v>
      </c>
      <c r="E253" s="13" t="s">
        <v>3143</v>
      </c>
    </row>
    <row r="254" spans="1:5" ht="25.15" customHeight="1" thickTop="1" thickBot="1" x14ac:dyDescent="0.3">
      <c r="A254" s="37" t="s">
        <v>233</v>
      </c>
      <c r="B254" s="13" t="s">
        <v>37</v>
      </c>
      <c r="C254" s="13" t="s">
        <v>3143</v>
      </c>
      <c r="D254" s="13" t="s">
        <v>3143</v>
      </c>
      <c r="E254" s="13" t="s">
        <v>3143</v>
      </c>
    </row>
    <row r="255" spans="1:5" ht="25.15" customHeight="1" thickTop="1" thickBot="1" x14ac:dyDescent="0.3">
      <c r="A255" s="37" t="s">
        <v>234</v>
      </c>
      <c r="B255" s="13" t="s">
        <v>37</v>
      </c>
      <c r="C255" s="13" t="s">
        <v>5</v>
      </c>
      <c r="D255" s="13" t="s">
        <v>3143</v>
      </c>
      <c r="E255" s="13" t="s">
        <v>3143</v>
      </c>
    </row>
    <row r="256" spans="1:5" ht="25.15" customHeight="1" thickTop="1" thickBot="1" x14ac:dyDescent="0.3">
      <c r="A256" s="37" t="s">
        <v>235</v>
      </c>
      <c r="B256" s="13" t="s">
        <v>30</v>
      </c>
      <c r="C256" s="13" t="s">
        <v>3143</v>
      </c>
      <c r="D256" s="13" t="s">
        <v>3143</v>
      </c>
      <c r="E256" s="13" t="s">
        <v>3143</v>
      </c>
    </row>
    <row r="257" spans="1:5" ht="25.15" customHeight="1" thickTop="1" thickBot="1" x14ac:dyDescent="0.3">
      <c r="A257" s="37" t="s">
        <v>236</v>
      </c>
      <c r="B257" s="13" t="s">
        <v>37</v>
      </c>
      <c r="C257" s="13" t="s">
        <v>3143</v>
      </c>
      <c r="D257" s="13" t="s">
        <v>3143</v>
      </c>
      <c r="E257" s="13" t="s">
        <v>3143</v>
      </c>
    </row>
    <row r="258" spans="1:5" ht="25.15" customHeight="1" thickTop="1" thickBot="1" x14ac:dyDescent="0.3">
      <c r="A258" s="37" t="s">
        <v>237</v>
      </c>
      <c r="B258" s="13" t="s">
        <v>37</v>
      </c>
      <c r="C258" s="13" t="s">
        <v>3143</v>
      </c>
      <c r="D258" s="13" t="s">
        <v>3143</v>
      </c>
      <c r="E258" s="13" t="s">
        <v>3143</v>
      </c>
    </row>
    <row r="259" spans="1:5" ht="25.15" customHeight="1" thickTop="1" thickBot="1" x14ac:dyDescent="0.3">
      <c r="A259" s="37" t="s">
        <v>238</v>
      </c>
      <c r="B259" s="13" t="s">
        <v>21</v>
      </c>
      <c r="C259" s="13" t="s">
        <v>3143</v>
      </c>
      <c r="D259" s="13" t="s">
        <v>3143</v>
      </c>
      <c r="E259" s="13" t="s">
        <v>3143</v>
      </c>
    </row>
    <row r="260" spans="1:5" ht="25.15" customHeight="1" thickTop="1" thickBot="1" x14ac:dyDescent="0.3">
      <c r="A260" s="37" t="s">
        <v>239</v>
      </c>
      <c r="B260" s="13" t="s">
        <v>21</v>
      </c>
      <c r="C260" s="13" t="s">
        <v>3143</v>
      </c>
      <c r="D260" s="13" t="s">
        <v>3143</v>
      </c>
      <c r="E260" s="13" t="s">
        <v>3143</v>
      </c>
    </row>
    <row r="261" spans="1:5" ht="25.15" customHeight="1" thickTop="1" thickBot="1" x14ac:dyDescent="0.3">
      <c r="A261" s="37" t="s">
        <v>240</v>
      </c>
      <c r="B261" s="13" t="s">
        <v>24</v>
      </c>
      <c r="C261" s="13" t="s">
        <v>3143</v>
      </c>
      <c r="D261" s="13" t="s">
        <v>26</v>
      </c>
      <c r="E261" s="13" t="s">
        <v>3143</v>
      </c>
    </row>
    <row r="262" spans="1:5" ht="25.15" customHeight="1" thickTop="1" thickBot="1" x14ac:dyDescent="0.3">
      <c r="A262" s="37" t="s">
        <v>241</v>
      </c>
      <c r="B262" s="13" t="s">
        <v>24</v>
      </c>
      <c r="C262" s="13" t="s">
        <v>3143</v>
      </c>
      <c r="D262" s="13" t="s">
        <v>3143</v>
      </c>
      <c r="E262" s="13" t="s">
        <v>3143</v>
      </c>
    </row>
    <row r="263" spans="1:5" ht="25.15" customHeight="1" thickTop="1" thickBot="1" x14ac:dyDescent="0.3">
      <c r="A263" s="37" t="s">
        <v>2888</v>
      </c>
      <c r="B263" s="13" t="s">
        <v>37</v>
      </c>
      <c r="C263" s="13" t="s">
        <v>3143</v>
      </c>
      <c r="D263" s="13" t="s">
        <v>3143</v>
      </c>
      <c r="E263" s="13" t="s">
        <v>3143</v>
      </c>
    </row>
    <row r="264" spans="1:5" ht="25.15" customHeight="1" thickTop="1" thickBot="1" x14ac:dyDescent="0.3">
      <c r="A264" s="37" t="s">
        <v>242</v>
      </c>
      <c r="B264" s="13" t="s">
        <v>21</v>
      </c>
      <c r="C264" s="13" t="s">
        <v>3143</v>
      </c>
      <c r="D264" s="13" t="s">
        <v>3143</v>
      </c>
      <c r="E264" s="13" t="s">
        <v>3143</v>
      </c>
    </row>
    <row r="265" spans="1:5" ht="25.15" customHeight="1" thickTop="1" thickBot="1" x14ac:dyDescent="0.3">
      <c r="A265" s="37" t="s">
        <v>243</v>
      </c>
      <c r="B265" s="13" t="s">
        <v>29</v>
      </c>
      <c r="C265" s="13" t="s">
        <v>3143</v>
      </c>
      <c r="D265" s="13" t="s">
        <v>3143</v>
      </c>
      <c r="E265" s="13" t="s">
        <v>3143</v>
      </c>
    </row>
    <row r="266" spans="1:5" ht="25.15" customHeight="1" thickTop="1" thickBot="1" x14ac:dyDescent="0.3">
      <c r="A266" s="37" t="s">
        <v>244</v>
      </c>
      <c r="B266" s="13" t="s">
        <v>24</v>
      </c>
      <c r="C266" s="13" t="s">
        <v>3143</v>
      </c>
      <c r="D266" s="13" t="s">
        <v>26</v>
      </c>
      <c r="E266" s="13" t="s">
        <v>3143</v>
      </c>
    </row>
    <row r="267" spans="1:5" ht="25.15" customHeight="1" thickTop="1" thickBot="1" x14ac:dyDescent="0.3">
      <c r="A267" s="37" t="s">
        <v>245</v>
      </c>
      <c r="B267" s="101" t="s">
        <v>24</v>
      </c>
      <c r="C267" s="101" t="s">
        <v>3143</v>
      </c>
      <c r="D267" s="101" t="s">
        <v>3143</v>
      </c>
      <c r="E267" s="102" t="s">
        <v>3143</v>
      </c>
    </row>
    <row r="268" spans="1:5" ht="25.15" customHeight="1" thickTop="1" thickBot="1" x14ac:dyDescent="0.3">
      <c r="A268" s="37" t="s">
        <v>246</v>
      </c>
      <c r="B268" s="13" t="s">
        <v>24</v>
      </c>
      <c r="C268" s="13" t="s">
        <v>3143</v>
      </c>
      <c r="D268" s="13" t="s">
        <v>26</v>
      </c>
      <c r="E268" s="13" t="s">
        <v>3143</v>
      </c>
    </row>
    <row r="269" spans="1:5" ht="25.15" customHeight="1" thickTop="1" thickBot="1" x14ac:dyDescent="0.3">
      <c r="A269" s="37" t="s">
        <v>3276</v>
      </c>
      <c r="B269" s="13" t="s">
        <v>24</v>
      </c>
      <c r="C269" s="13" t="s">
        <v>3143</v>
      </c>
      <c r="D269" s="13" t="s">
        <v>3143</v>
      </c>
      <c r="E269" s="13" t="s">
        <v>6</v>
      </c>
    </row>
    <row r="270" spans="1:5" ht="25.15" customHeight="1" thickTop="1" thickBot="1" x14ac:dyDescent="0.3">
      <c r="A270" s="37" t="s">
        <v>3277</v>
      </c>
      <c r="B270" s="13" t="s">
        <v>24</v>
      </c>
      <c r="C270" s="13" t="s">
        <v>5</v>
      </c>
      <c r="D270" s="13" t="s">
        <v>3143</v>
      </c>
      <c r="E270" s="13" t="s">
        <v>6</v>
      </c>
    </row>
    <row r="271" spans="1:5" ht="25.15" customHeight="1" thickTop="1" thickBot="1" x14ac:dyDescent="0.3">
      <c r="A271" s="37" t="s">
        <v>247</v>
      </c>
      <c r="B271" s="13" t="s">
        <v>37</v>
      </c>
      <c r="C271" s="13" t="s">
        <v>3143</v>
      </c>
      <c r="D271" s="13" t="s">
        <v>3143</v>
      </c>
      <c r="E271" s="13" t="s">
        <v>3143</v>
      </c>
    </row>
    <row r="272" spans="1:5" ht="25.15" customHeight="1" thickTop="1" thickBot="1" x14ac:dyDescent="0.3">
      <c r="A272" s="37" t="s">
        <v>248</v>
      </c>
      <c r="B272" s="13" t="s">
        <v>61</v>
      </c>
      <c r="C272" s="13" t="s">
        <v>3143</v>
      </c>
      <c r="D272" s="13" t="s">
        <v>3143</v>
      </c>
      <c r="E272" s="13" t="s">
        <v>3143</v>
      </c>
    </row>
    <row r="273" spans="1:5" ht="25.15" customHeight="1" thickTop="1" thickBot="1" x14ac:dyDescent="0.3">
      <c r="A273" s="37" t="s">
        <v>2909</v>
      </c>
      <c r="B273" s="13" t="s">
        <v>21</v>
      </c>
      <c r="C273" s="13" t="s">
        <v>3143</v>
      </c>
      <c r="D273" s="13" t="s">
        <v>3143</v>
      </c>
      <c r="E273" s="13" t="s">
        <v>3143</v>
      </c>
    </row>
    <row r="274" spans="1:5" ht="25.15" customHeight="1" thickTop="1" thickBot="1" x14ac:dyDescent="0.3">
      <c r="A274" s="37" t="s">
        <v>249</v>
      </c>
      <c r="B274" s="13" t="s">
        <v>30</v>
      </c>
      <c r="C274" s="13" t="s">
        <v>3143</v>
      </c>
      <c r="D274" s="13" t="s">
        <v>3143</v>
      </c>
      <c r="E274" s="13" t="s">
        <v>3143</v>
      </c>
    </row>
    <row r="275" spans="1:5" ht="25.15" customHeight="1" thickTop="1" thickBot="1" x14ac:dyDescent="0.3">
      <c r="A275" s="37" t="s">
        <v>250</v>
      </c>
      <c r="B275" s="13" t="s">
        <v>29</v>
      </c>
      <c r="C275" s="13" t="s">
        <v>3143</v>
      </c>
      <c r="D275" s="13" t="s">
        <v>3143</v>
      </c>
      <c r="E275" s="13" t="s">
        <v>3143</v>
      </c>
    </row>
    <row r="276" spans="1:5" ht="25.15" customHeight="1" thickTop="1" thickBot="1" x14ac:dyDescent="0.3">
      <c r="A276" s="37" t="s">
        <v>251</v>
      </c>
      <c r="B276" s="13" t="s">
        <v>24</v>
      </c>
      <c r="C276" s="13" t="s">
        <v>3143</v>
      </c>
      <c r="D276" s="13" t="s">
        <v>3143</v>
      </c>
      <c r="E276" s="13" t="s">
        <v>3143</v>
      </c>
    </row>
    <row r="277" spans="1:5" ht="25.15" customHeight="1" thickTop="1" thickBot="1" x14ac:dyDescent="0.3">
      <c r="A277" s="37" t="s">
        <v>3278</v>
      </c>
      <c r="B277" s="13" t="s">
        <v>24</v>
      </c>
      <c r="C277" s="13" t="s">
        <v>3143</v>
      </c>
      <c r="D277" s="13" t="s">
        <v>3143</v>
      </c>
      <c r="E277" s="13" t="s">
        <v>6</v>
      </c>
    </row>
    <row r="278" spans="1:5" ht="25.15" customHeight="1" thickTop="1" thickBot="1" x14ac:dyDescent="0.3">
      <c r="A278" s="37" t="s">
        <v>3181</v>
      </c>
      <c r="B278" s="13" t="s">
        <v>24</v>
      </c>
      <c r="C278" s="13" t="s">
        <v>3143</v>
      </c>
      <c r="D278" s="13" t="s">
        <v>3143</v>
      </c>
      <c r="E278" s="13" t="s">
        <v>3143</v>
      </c>
    </row>
    <row r="279" spans="1:5" ht="25.15" customHeight="1" thickTop="1" thickBot="1" x14ac:dyDescent="0.3">
      <c r="A279" s="37" t="s">
        <v>252</v>
      </c>
      <c r="B279" s="13" t="s">
        <v>37</v>
      </c>
      <c r="C279" s="13" t="s">
        <v>3143</v>
      </c>
      <c r="D279" s="13" t="s">
        <v>3143</v>
      </c>
      <c r="E279" s="13" t="s">
        <v>3143</v>
      </c>
    </row>
    <row r="280" spans="1:5" ht="25.15" customHeight="1" thickTop="1" thickBot="1" x14ac:dyDescent="0.3">
      <c r="A280" s="37" t="s">
        <v>253</v>
      </c>
      <c r="B280" s="13" t="s">
        <v>24</v>
      </c>
      <c r="C280" s="13" t="s">
        <v>3143</v>
      </c>
      <c r="D280" s="13" t="s">
        <v>26</v>
      </c>
      <c r="E280" s="13" t="s">
        <v>3143</v>
      </c>
    </row>
    <row r="281" spans="1:5" ht="25.15" customHeight="1" thickTop="1" thickBot="1" x14ac:dyDescent="0.3">
      <c r="A281" s="37" t="s">
        <v>254</v>
      </c>
      <c r="B281" s="101" t="s">
        <v>21</v>
      </c>
      <c r="C281" s="101" t="s">
        <v>3143</v>
      </c>
      <c r="D281" s="101" t="s">
        <v>3143</v>
      </c>
      <c r="E281" s="102" t="s">
        <v>3143</v>
      </c>
    </row>
    <row r="282" spans="1:5" ht="25.15" customHeight="1" thickTop="1" thickBot="1" x14ac:dyDescent="0.3">
      <c r="A282" s="37" t="s">
        <v>255</v>
      </c>
      <c r="B282" s="13" t="s">
        <v>24</v>
      </c>
      <c r="C282" s="13" t="s">
        <v>3143</v>
      </c>
      <c r="D282" s="13" t="s">
        <v>3143</v>
      </c>
      <c r="E282" s="13" t="s">
        <v>3143</v>
      </c>
    </row>
    <row r="283" spans="1:5" ht="25.15" customHeight="1" thickTop="1" thickBot="1" x14ac:dyDescent="0.3">
      <c r="A283" s="37" t="s">
        <v>256</v>
      </c>
      <c r="B283" s="13" t="s">
        <v>24</v>
      </c>
      <c r="C283" s="13" t="s">
        <v>3143</v>
      </c>
      <c r="D283" s="13" t="s">
        <v>3143</v>
      </c>
      <c r="E283" s="13" t="s">
        <v>3143</v>
      </c>
    </row>
    <row r="284" spans="1:5" ht="25.15" customHeight="1" thickTop="1" thickBot="1" x14ac:dyDescent="0.3">
      <c r="A284" s="37" t="s">
        <v>257</v>
      </c>
      <c r="B284" s="13" t="s">
        <v>37</v>
      </c>
      <c r="C284" s="13" t="s">
        <v>3143</v>
      </c>
      <c r="D284" s="13" t="s">
        <v>3143</v>
      </c>
      <c r="E284" s="13" t="s">
        <v>3143</v>
      </c>
    </row>
    <row r="285" spans="1:5" ht="25.15" customHeight="1" thickTop="1" thickBot="1" x14ac:dyDescent="0.3">
      <c r="A285" s="37" t="s">
        <v>258</v>
      </c>
      <c r="B285" s="13" t="s">
        <v>47</v>
      </c>
      <c r="C285" s="13" t="s">
        <v>3143</v>
      </c>
      <c r="D285" s="13" t="s">
        <v>3143</v>
      </c>
      <c r="E285" s="13" t="s">
        <v>3143</v>
      </c>
    </row>
    <row r="286" spans="1:5" ht="25.15" customHeight="1" thickTop="1" thickBot="1" x14ac:dyDescent="0.3">
      <c r="A286" s="37" t="s">
        <v>3152</v>
      </c>
      <c r="B286" s="13" t="s">
        <v>24</v>
      </c>
      <c r="C286" s="13" t="s">
        <v>3143</v>
      </c>
      <c r="D286" s="13" t="s">
        <v>3143</v>
      </c>
      <c r="E286" s="13" t="s">
        <v>3143</v>
      </c>
    </row>
    <row r="287" spans="1:5" ht="25.15" customHeight="1" thickTop="1" thickBot="1" x14ac:dyDescent="0.3">
      <c r="A287" s="37" t="s">
        <v>259</v>
      </c>
      <c r="B287" s="13" t="s">
        <v>37</v>
      </c>
      <c r="C287" s="13" t="s">
        <v>3143</v>
      </c>
      <c r="D287" s="13" t="s">
        <v>3143</v>
      </c>
      <c r="E287" s="13" t="s">
        <v>3143</v>
      </c>
    </row>
    <row r="288" spans="1:5" ht="25.15" customHeight="1" thickTop="1" thickBot="1" x14ac:dyDescent="0.3">
      <c r="A288" s="37" t="s">
        <v>260</v>
      </c>
      <c r="B288" s="13" t="s">
        <v>24</v>
      </c>
      <c r="C288" s="13" t="s">
        <v>5</v>
      </c>
      <c r="D288" s="13" t="s">
        <v>3143</v>
      </c>
      <c r="E288" s="13" t="s">
        <v>3143</v>
      </c>
    </row>
    <row r="289" spans="1:5" ht="25.15" customHeight="1" thickTop="1" thickBot="1" x14ac:dyDescent="0.3">
      <c r="A289" s="37" t="s">
        <v>3058</v>
      </c>
      <c r="B289" s="13" t="s">
        <v>24</v>
      </c>
      <c r="C289" s="13" t="s">
        <v>3143</v>
      </c>
      <c r="D289" s="13" t="s">
        <v>3143</v>
      </c>
      <c r="E289" s="13" t="s">
        <v>3143</v>
      </c>
    </row>
    <row r="290" spans="1:5" ht="25.15" customHeight="1" thickTop="1" thickBot="1" x14ac:dyDescent="0.3">
      <c r="A290" s="37" t="s">
        <v>2944</v>
      </c>
      <c r="B290" s="13" t="s">
        <v>24</v>
      </c>
      <c r="C290" s="13" t="s">
        <v>5</v>
      </c>
      <c r="D290" s="13" t="s">
        <v>3143</v>
      </c>
      <c r="E290" s="13" t="s">
        <v>3143</v>
      </c>
    </row>
    <row r="291" spans="1:5" ht="25.15" customHeight="1" thickTop="1" thickBot="1" x14ac:dyDescent="0.3">
      <c r="A291" s="37" t="s">
        <v>261</v>
      </c>
      <c r="B291" s="13" t="s">
        <v>24</v>
      </c>
      <c r="C291" s="13" t="s">
        <v>3143</v>
      </c>
      <c r="D291" s="13" t="s">
        <v>3143</v>
      </c>
      <c r="E291" s="13" t="s">
        <v>3143</v>
      </c>
    </row>
    <row r="292" spans="1:5" ht="25.15" customHeight="1" thickTop="1" thickBot="1" x14ac:dyDescent="0.3">
      <c r="A292" s="37" t="s">
        <v>262</v>
      </c>
      <c r="B292" s="13" t="s">
        <v>24</v>
      </c>
      <c r="C292" s="13" t="s">
        <v>3143</v>
      </c>
      <c r="D292" s="13" t="s">
        <v>3143</v>
      </c>
      <c r="E292" s="13" t="s">
        <v>3143</v>
      </c>
    </row>
    <row r="293" spans="1:5" ht="25.15" customHeight="1" thickTop="1" thickBot="1" x14ac:dyDescent="0.3">
      <c r="A293" s="37" t="s">
        <v>263</v>
      </c>
      <c r="B293" s="13" t="s">
        <v>24</v>
      </c>
      <c r="C293" s="13" t="s">
        <v>3143</v>
      </c>
      <c r="D293" s="13" t="s">
        <v>3143</v>
      </c>
      <c r="E293" s="13" t="s">
        <v>3143</v>
      </c>
    </row>
    <row r="294" spans="1:5" ht="25.15" customHeight="1" thickTop="1" thickBot="1" x14ac:dyDescent="0.3">
      <c r="A294" s="37" t="s">
        <v>264</v>
      </c>
      <c r="B294" s="13" t="s">
        <v>47</v>
      </c>
      <c r="C294" s="13" t="s">
        <v>3143</v>
      </c>
      <c r="D294" s="13" t="s">
        <v>3143</v>
      </c>
      <c r="E294" s="13" t="s">
        <v>3143</v>
      </c>
    </row>
    <row r="295" spans="1:5" ht="25.15" customHeight="1" thickTop="1" thickBot="1" x14ac:dyDescent="0.3">
      <c r="A295" s="37" t="s">
        <v>3658</v>
      </c>
      <c r="B295" s="13" t="s">
        <v>24</v>
      </c>
      <c r="C295" s="13" t="s">
        <v>3143</v>
      </c>
      <c r="D295" s="13" t="s">
        <v>3143</v>
      </c>
      <c r="E295" s="13" t="s">
        <v>3143</v>
      </c>
    </row>
    <row r="296" spans="1:5" ht="25.15" customHeight="1" thickTop="1" thickBot="1" x14ac:dyDescent="0.3">
      <c r="A296" s="37" t="s">
        <v>265</v>
      </c>
      <c r="B296" s="13" t="s">
        <v>29</v>
      </c>
      <c r="C296" s="13" t="s">
        <v>3143</v>
      </c>
      <c r="D296" s="13" t="s">
        <v>3143</v>
      </c>
      <c r="E296" s="13" t="s">
        <v>3143</v>
      </c>
    </row>
    <row r="297" spans="1:5" ht="25.15" customHeight="1" thickTop="1" thickBot="1" x14ac:dyDescent="0.3">
      <c r="A297" s="37" t="s">
        <v>266</v>
      </c>
      <c r="B297" s="13" t="s">
        <v>29</v>
      </c>
      <c r="C297" s="13" t="s">
        <v>3143</v>
      </c>
      <c r="D297" s="13" t="s">
        <v>3143</v>
      </c>
      <c r="E297" s="13" t="s">
        <v>3143</v>
      </c>
    </row>
    <row r="298" spans="1:5" ht="25.15" customHeight="1" thickTop="1" thickBot="1" x14ac:dyDescent="0.3">
      <c r="A298" s="37" t="s">
        <v>267</v>
      </c>
      <c r="B298" s="13" t="s">
        <v>37</v>
      </c>
      <c r="C298" s="13" t="s">
        <v>5</v>
      </c>
      <c r="D298" s="13" t="s">
        <v>3143</v>
      </c>
      <c r="E298" s="13" t="s">
        <v>3143</v>
      </c>
    </row>
    <row r="299" spans="1:5" ht="25.15" customHeight="1" thickTop="1" thickBot="1" x14ac:dyDescent="0.3">
      <c r="A299" s="37" t="s">
        <v>268</v>
      </c>
      <c r="B299" s="13" t="s">
        <v>163</v>
      </c>
      <c r="C299" s="13" t="s">
        <v>3143</v>
      </c>
      <c r="D299" s="13" t="s">
        <v>3143</v>
      </c>
      <c r="E299" s="13" t="s">
        <v>3143</v>
      </c>
    </row>
    <row r="300" spans="1:5" ht="25.15" customHeight="1" thickTop="1" thickBot="1" x14ac:dyDescent="0.3">
      <c r="A300" s="37" t="s">
        <v>269</v>
      </c>
      <c r="B300" s="13" t="s">
        <v>163</v>
      </c>
      <c r="C300" s="13" t="s">
        <v>3143</v>
      </c>
      <c r="D300" s="13" t="s">
        <v>3143</v>
      </c>
      <c r="E300" s="13" t="s">
        <v>3143</v>
      </c>
    </row>
    <row r="301" spans="1:5" ht="25.15" customHeight="1" thickTop="1" thickBot="1" x14ac:dyDescent="0.3">
      <c r="A301" s="37" t="s">
        <v>270</v>
      </c>
      <c r="B301" s="13" t="s">
        <v>24</v>
      </c>
      <c r="C301" s="13" t="s">
        <v>3143</v>
      </c>
      <c r="D301" s="13" t="s">
        <v>3143</v>
      </c>
      <c r="E301" s="13" t="s">
        <v>3143</v>
      </c>
    </row>
    <row r="302" spans="1:5" ht="25.15" customHeight="1" thickTop="1" thickBot="1" x14ac:dyDescent="0.3">
      <c r="A302" s="37" t="s">
        <v>271</v>
      </c>
      <c r="B302" s="13" t="s">
        <v>29</v>
      </c>
      <c r="C302" s="13" t="s">
        <v>3143</v>
      </c>
      <c r="D302" s="13" t="s">
        <v>3143</v>
      </c>
      <c r="E302" s="13" t="s">
        <v>3143</v>
      </c>
    </row>
    <row r="303" spans="1:5" ht="25.15" customHeight="1" thickTop="1" thickBot="1" x14ac:dyDescent="0.3">
      <c r="A303" s="37" t="s">
        <v>272</v>
      </c>
      <c r="B303" s="13" t="s">
        <v>30</v>
      </c>
      <c r="C303" s="13" t="s">
        <v>3143</v>
      </c>
      <c r="D303" s="13" t="s">
        <v>3143</v>
      </c>
      <c r="E303" s="13" t="s">
        <v>3143</v>
      </c>
    </row>
    <row r="304" spans="1:5" ht="25.15" customHeight="1" thickTop="1" thickBot="1" x14ac:dyDescent="0.3">
      <c r="A304" s="37" t="s">
        <v>273</v>
      </c>
      <c r="B304" s="13" t="s">
        <v>37</v>
      </c>
      <c r="C304" s="13" t="s">
        <v>3143</v>
      </c>
      <c r="D304" s="13" t="s">
        <v>3143</v>
      </c>
      <c r="E304" s="13" t="s">
        <v>3143</v>
      </c>
    </row>
    <row r="305" spans="1:5" ht="25.15" customHeight="1" thickTop="1" thickBot="1" x14ac:dyDescent="0.3">
      <c r="A305" s="37" t="s">
        <v>3046</v>
      </c>
      <c r="B305" s="13" t="s">
        <v>37</v>
      </c>
      <c r="C305" s="13" t="s">
        <v>3143</v>
      </c>
      <c r="D305" s="13" t="s">
        <v>3143</v>
      </c>
      <c r="E305" s="13" t="s">
        <v>3143</v>
      </c>
    </row>
    <row r="306" spans="1:5" ht="25.15" customHeight="1" thickTop="1" thickBot="1" x14ac:dyDescent="0.3">
      <c r="A306" s="37" t="s">
        <v>274</v>
      </c>
      <c r="B306" s="13" t="s">
        <v>61</v>
      </c>
      <c r="C306" s="13" t="s">
        <v>3143</v>
      </c>
      <c r="D306" s="13" t="s">
        <v>26</v>
      </c>
      <c r="E306" s="13" t="s">
        <v>3143</v>
      </c>
    </row>
    <row r="307" spans="1:5" ht="25.15" customHeight="1" thickTop="1" thickBot="1" x14ac:dyDescent="0.3">
      <c r="A307" s="37" t="s">
        <v>275</v>
      </c>
      <c r="B307" s="13" t="s">
        <v>24</v>
      </c>
      <c r="C307" s="13" t="s">
        <v>3143</v>
      </c>
      <c r="D307" s="13" t="s">
        <v>3143</v>
      </c>
      <c r="E307" s="13" t="s">
        <v>3143</v>
      </c>
    </row>
    <row r="308" spans="1:5" ht="25.15" customHeight="1" thickTop="1" thickBot="1" x14ac:dyDescent="0.3">
      <c r="A308" s="37" t="s">
        <v>276</v>
      </c>
      <c r="B308" s="13" t="s">
        <v>24</v>
      </c>
      <c r="C308" s="13" t="s">
        <v>3143</v>
      </c>
      <c r="D308" s="13" t="s">
        <v>3143</v>
      </c>
      <c r="E308" s="13" t="s">
        <v>3143</v>
      </c>
    </row>
    <row r="309" spans="1:5" ht="25.15" customHeight="1" thickTop="1" thickBot="1" x14ac:dyDescent="0.3">
      <c r="A309" s="37" t="s">
        <v>2884</v>
      </c>
      <c r="B309" s="13" t="s">
        <v>37</v>
      </c>
      <c r="C309" s="13" t="s">
        <v>3143</v>
      </c>
      <c r="D309" s="13" t="s">
        <v>26</v>
      </c>
      <c r="E309" s="13" t="s">
        <v>3143</v>
      </c>
    </row>
    <row r="310" spans="1:5" ht="25.15" customHeight="1" thickTop="1" thickBot="1" x14ac:dyDescent="0.3">
      <c r="A310" s="37" t="s">
        <v>277</v>
      </c>
      <c r="B310" s="13" t="s">
        <v>21</v>
      </c>
      <c r="C310" s="13" t="s">
        <v>3143</v>
      </c>
      <c r="D310" s="13" t="s">
        <v>26</v>
      </c>
      <c r="E310" s="13" t="s">
        <v>3143</v>
      </c>
    </row>
    <row r="311" spans="1:5" ht="25.15" customHeight="1" thickTop="1" thickBot="1" x14ac:dyDescent="0.3">
      <c r="A311" s="37" t="s">
        <v>278</v>
      </c>
      <c r="B311" s="13" t="s">
        <v>21</v>
      </c>
      <c r="C311" s="13" t="s">
        <v>3143</v>
      </c>
      <c r="D311" s="13" t="s">
        <v>3143</v>
      </c>
      <c r="E311" s="13" t="s">
        <v>3143</v>
      </c>
    </row>
    <row r="312" spans="1:5" ht="25.15" customHeight="1" thickTop="1" thickBot="1" x14ac:dyDescent="0.3">
      <c r="A312" s="37" t="s">
        <v>279</v>
      </c>
      <c r="B312" s="13" t="s">
        <v>21</v>
      </c>
      <c r="C312" s="13" t="s">
        <v>3143</v>
      </c>
      <c r="D312" s="13" t="s">
        <v>3143</v>
      </c>
      <c r="E312" s="13" t="s">
        <v>3143</v>
      </c>
    </row>
    <row r="313" spans="1:5" ht="25.15" customHeight="1" thickTop="1" thickBot="1" x14ac:dyDescent="0.3">
      <c r="A313" s="37" t="s">
        <v>280</v>
      </c>
      <c r="B313" s="13" t="s">
        <v>21</v>
      </c>
      <c r="C313" s="13" t="s">
        <v>3143</v>
      </c>
      <c r="D313" s="13" t="s">
        <v>3143</v>
      </c>
      <c r="E313" s="13" t="s">
        <v>3143</v>
      </c>
    </row>
    <row r="314" spans="1:5" ht="25.15" customHeight="1" thickTop="1" thickBot="1" x14ac:dyDescent="0.3">
      <c r="A314" s="37" t="s">
        <v>281</v>
      </c>
      <c r="B314" s="13" t="s">
        <v>21</v>
      </c>
      <c r="C314" s="13" t="s">
        <v>3143</v>
      </c>
      <c r="D314" s="13" t="s">
        <v>3143</v>
      </c>
      <c r="E314" s="13" t="s">
        <v>3143</v>
      </c>
    </row>
    <row r="315" spans="1:5" ht="25.15" customHeight="1" thickTop="1" thickBot="1" x14ac:dyDescent="0.3">
      <c r="A315" s="37" t="s">
        <v>282</v>
      </c>
      <c r="B315" s="13" t="s">
        <v>21</v>
      </c>
      <c r="C315" s="13" t="s">
        <v>3143</v>
      </c>
      <c r="D315" s="13" t="s">
        <v>3143</v>
      </c>
      <c r="E315" s="13" t="s">
        <v>3143</v>
      </c>
    </row>
    <row r="316" spans="1:5" ht="25.15" customHeight="1" thickTop="1" thickBot="1" x14ac:dyDescent="0.3">
      <c r="A316" s="37" t="s">
        <v>283</v>
      </c>
      <c r="B316" s="13" t="s">
        <v>21</v>
      </c>
      <c r="C316" s="13" t="s">
        <v>3143</v>
      </c>
      <c r="D316" s="13" t="s">
        <v>3143</v>
      </c>
      <c r="E316" s="13" t="s">
        <v>3143</v>
      </c>
    </row>
    <row r="317" spans="1:5" ht="25.15" customHeight="1" thickTop="1" thickBot="1" x14ac:dyDescent="0.3">
      <c r="A317" s="37" t="s">
        <v>284</v>
      </c>
      <c r="B317" s="13" t="s">
        <v>21</v>
      </c>
      <c r="C317" s="13" t="s">
        <v>3143</v>
      </c>
      <c r="D317" s="13" t="s">
        <v>3143</v>
      </c>
      <c r="E317" s="13" t="s">
        <v>3143</v>
      </c>
    </row>
    <row r="318" spans="1:5" ht="25.15" customHeight="1" thickTop="1" thickBot="1" x14ac:dyDescent="0.3">
      <c r="A318" s="37" t="s">
        <v>285</v>
      </c>
      <c r="B318" s="13" t="s">
        <v>21</v>
      </c>
      <c r="C318" s="13" t="s">
        <v>3143</v>
      </c>
      <c r="D318" s="13" t="s">
        <v>3143</v>
      </c>
      <c r="E318" s="13" t="s">
        <v>3143</v>
      </c>
    </row>
    <row r="319" spans="1:5" ht="25.15" customHeight="1" thickTop="1" thickBot="1" x14ac:dyDescent="0.3">
      <c r="A319" s="37" t="s">
        <v>286</v>
      </c>
      <c r="B319" s="13" t="s">
        <v>21</v>
      </c>
      <c r="C319" s="13" t="s">
        <v>3143</v>
      </c>
      <c r="D319" s="13" t="s">
        <v>3143</v>
      </c>
      <c r="E319" s="13" t="s">
        <v>3143</v>
      </c>
    </row>
    <row r="320" spans="1:5" ht="25.15" customHeight="1" thickTop="1" thickBot="1" x14ac:dyDescent="0.3">
      <c r="A320" s="37" t="s">
        <v>287</v>
      </c>
      <c r="B320" s="13" t="s">
        <v>21</v>
      </c>
      <c r="C320" s="13" t="s">
        <v>3143</v>
      </c>
      <c r="D320" s="13" t="s">
        <v>3143</v>
      </c>
      <c r="E320" s="13" t="s">
        <v>3143</v>
      </c>
    </row>
    <row r="321" spans="1:5" ht="25.15" customHeight="1" thickTop="1" thickBot="1" x14ac:dyDescent="0.3">
      <c r="A321" s="37" t="s">
        <v>288</v>
      </c>
      <c r="B321" s="13" t="s">
        <v>21</v>
      </c>
      <c r="C321" s="13" t="s">
        <v>3143</v>
      </c>
      <c r="D321" s="13" t="s">
        <v>3143</v>
      </c>
      <c r="E321" s="13" t="s">
        <v>3143</v>
      </c>
    </row>
    <row r="322" spans="1:5" ht="25.15" customHeight="1" thickTop="1" thickBot="1" x14ac:dyDescent="0.3">
      <c r="A322" s="37" t="s">
        <v>289</v>
      </c>
      <c r="B322" s="13" t="s">
        <v>21</v>
      </c>
      <c r="C322" s="13" t="s">
        <v>5</v>
      </c>
      <c r="D322" s="13" t="s">
        <v>3143</v>
      </c>
      <c r="E322" s="13" t="s">
        <v>3143</v>
      </c>
    </row>
    <row r="323" spans="1:5" ht="25.15" customHeight="1" thickTop="1" thickBot="1" x14ac:dyDescent="0.3">
      <c r="A323" s="37" t="s">
        <v>290</v>
      </c>
      <c r="B323" s="13" t="s">
        <v>21</v>
      </c>
      <c r="C323" s="13" t="s">
        <v>3143</v>
      </c>
      <c r="D323" s="13" t="s">
        <v>3143</v>
      </c>
      <c r="E323" s="13" t="s">
        <v>3143</v>
      </c>
    </row>
    <row r="324" spans="1:5" ht="25.15" customHeight="1" thickTop="1" thickBot="1" x14ac:dyDescent="0.3">
      <c r="A324" s="37" t="s">
        <v>291</v>
      </c>
      <c r="B324" s="13" t="s">
        <v>21</v>
      </c>
      <c r="C324" s="13" t="s">
        <v>3143</v>
      </c>
      <c r="D324" s="13" t="s">
        <v>3143</v>
      </c>
      <c r="E324" s="13" t="s">
        <v>3143</v>
      </c>
    </row>
    <row r="325" spans="1:5" ht="25.15" customHeight="1" thickTop="1" thickBot="1" x14ac:dyDescent="0.3">
      <c r="A325" s="37" t="s">
        <v>292</v>
      </c>
      <c r="B325" s="13" t="s">
        <v>30</v>
      </c>
      <c r="C325" s="13" t="s">
        <v>3143</v>
      </c>
      <c r="D325" s="13" t="s">
        <v>3143</v>
      </c>
      <c r="E325" s="13" t="s">
        <v>3143</v>
      </c>
    </row>
    <row r="326" spans="1:5" ht="25.15" customHeight="1" thickTop="1" thickBot="1" x14ac:dyDescent="0.3">
      <c r="A326" s="37" t="s">
        <v>293</v>
      </c>
      <c r="B326" s="13" t="s">
        <v>37</v>
      </c>
      <c r="C326" s="13" t="s">
        <v>3143</v>
      </c>
      <c r="D326" s="13" t="s">
        <v>3143</v>
      </c>
      <c r="E326" s="13" t="s">
        <v>3143</v>
      </c>
    </row>
    <row r="327" spans="1:5" ht="25.15" customHeight="1" thickTop="1" thickBot="1" x14ac:dyDescent="0.3">
      <c r="A327" s="37" t="s">
        <v>294</v>
      </c>
      <c r="B327" s="13" t="s">
        <v>24</v>
      </c>
      <c r="C327" s="13" t="s">
        <v>3143</v>
      </c>
      <c r="D327" s="13" t="s">
        <v>3143</v>
      </c>
      <c r="E327" s="13" t="s">
        <v>3143</v>
      </c>
    </row>
    <row r="328" spans="1:5" ht="25.15" customHeight="1" thickTop="1" thickBot="1" x14ac:dyDescent="0.3">
      <c r="A328" s="37" t="s">
        <v>295</v>
      </c>
      <c r="B328" s="13" t="s">
        <v>21</v>
      </c>
      <c r="C328" s="13" t="s">
        <v>3143</v>
      </c>
      <c r="D328" s="13" t="s">
        <v>3143</v>
      </c>
      <c r="E328" s="13" t="s">
        <v>3143</v>
      </c>
    </row>
    <row r="329" spans="1:5" ht="25.15" customHeight="1" thickTop="1" thickBot="1" x14ac:dyDescent="0.3">
      <c r="A329" s="37" t="s">
        <v>296</v>
      </c>
      <c r="B329" s="13" t="s">
        <v>24</v>
      </c>
      <c r="C329" s="13" t="s">
        <v>3143</v>
      </c>
      <c r="D329" s="13" t="s">
        <v>26</v>
      </c>
      <c r="E329" s="13" t="s">
        <v>3143</v>
      </c>
    </row>
    <row r="330" spans="1:5" ht="25.15" customHeight="1" thickTop="1" thickBot="1" x14ac:dyDescent="0.3">
      <c r="A330" s="37" t="s">
        <v>3052</v>
      </c>
      <c r="B330" s="13" t="s">
        <v>24</v>
      </c>
      <c r="C330" s="13" t="s">
        <v>3143</v>
      </c>
      <c r="D330" s="13" t="s">
        <v>3143</v>
      </c>
      <c r="E330" s="13" t="s">
        <v>3143</v>
      </c>
    </row>
    <row r="331" spans="1:5" ht="25.15" customHeight="1" thickTop="1" thickBot="1" x14ac:dyDescent="0.3">
      <c r="A331" s="37" t="s">
        <v>297</v>
      </c>
      <c r="B331" s="13" t="s">
        <v>21</v>
      </c>
      <c r="C331" s="13" t="s">
        <v>5</v>
      </c>
      <c r="D331" s="13" t="s">
        <v>26</v>
      </c>
      <c r="E331" s="13" t="s">
        <v>3143</v>
      </c>
    </row>
    <row r="332" spans="1:5" ht="25.15" customHeight="1" thickTop="1" thickBot="1" x14ac:dyDescent="0.3">
      <c r="A332" s="37" t="s">
        <v>298</v>
      </c>
      <c r="B332" s="13" t="s">
        <v>30</v>
      </c>
      <c r="C332" s="13" t="s">
        <v>3143</v>
      </c>
      <c r="D332" s="13" t="s">
        <v>3143</v>
      </c>
      <c r="E332" s="13" t="s">
        <v>3143</v>
      </c>
    </row>
    <row r="333" spans="1:5" ht="25.15" customHeight="1" thickTop="1" thickBot="1" x14ac:dyDescent="0.3">
      <c r="A333" s="37" t="s">
        <v>299</v>
      </c>
      <c r="B333" s="13" t="s">
        <v>30</v>
      </c>
      <c r="C333" s="13" t="s">
        <v>3143</v>
      </c>
      <c r="D333" s="13" t="s">
        <v>3143</v>
      </c>
      <c r="E333" s="13" t="s">
        <v>3143</v>
      </c>
    </row>
    <row r="334" spans="1:5" ht="25.15" customHeight="1" thickTop="1" thickBot="1" x14ac:dyDescent="0.3">
      <c r="A334" s="37" t="s">
        <v>300</v>
      </c>
      <c r="B334" s="13" t="s">
        <v>30</v>
      </c>
      <c r="C334" s="13" t="s">
        <v>3143</v>
      </c>
      <c r="D334" s="13" t="s">
        <v>3143</v>
      </c>
      <c r="E334" s="13" t="s">
        <v>3143</v>
      </c>
    </row>
    <row r="335" spans="1:5" ht="25.15" customHeight="1" thickTop="1" thickBot="1" x14ac:dyDescent="0.3">
      <c r="A335" s="37" t="s">
        <v>301</v>
      </c>
      <c r="B335" s="13" t="s">
        <v>21</v>
      </c>
      <c r="C335" s="13" t="s">
        <v>3143</v>
      </c>
      <c r="D335" s="13" t="s">
        <v>3143</v>
      </c>
      <c r="E335" s="13" t="s">
        <v>3143</v>
      </c>
    </row>
    <row r="336" spans="1:5" ht="25.15" customHeight="1" thickTop="1" thickBot="1" x14ac:dyDescent="0.3">
      <c r="A336" s="37" t="s">
        <v>302</v>
      </c>
      <c r="B336" s="13" t="s">
        <v>21</v>
      </c>
      <c r="C336" s="13" t="s">
        <v>3143</v>
      </c>
      <c r="D336" s="13" t="s">
        <v>3143</v>
      </c>
      <c r="E336" s="13" t="s">
        <v>3143</v>
      </c>
    </row>
    <row r="337" spans="1:5" ht="25.15" customHeight="1" thickTop="1" thickBot="1" x14ac:dyDescent="0.3">
      <c r="A337" s="37" t="s">
        <v>303</v>
      </c>
      <c r="B337" s="13" t="s">
        <v>29</v>
      </c>
      <c r="C337" s="13" t="s">
        <v>3143</v>
      </c>
      <c r="D337" s="13" t="s">
        <v>3143</v>
      </c>
      <c r="E337" s="13" t="s">
        <v>3143</v>
      </c>
    </row>
    <row r="338" spans="1:5" ht="25.15" customHeight="1" thickTop="1" thickBot="1" x14ac:dyDescent="0.3">
      <c r="A338" s="37" t="s">
        <v>304</v>
      </c>
      <c r="B338" s="13" t="s">
        <v>61</v>
      </c>
      <c r="C338" s="13" t="s">
        <v>3143</v>
      </c>
      <c r="D338" s="13" t="s">
        <v>3143</v>
      </c>
      <c r="E338" s="13" t="s">
        <v>3143</v>
      </c>
    </row>
    <row r="339" spans="1:5" ht="25.15" customHeight="1" thickTop="1" thickBot="1" x14ac:dyDescent="0.3">
      <c r="A339" s="37" t="s">
        <v>305</v>
      </c>
      <c r="B339" s="13" t="s">
        <v>29</v>
      </c>
      <c r="C339" s="13" t="s">
        <v>3143</v>
      </c>
      <c r="D339" s="13" t="s">
        <v>3143</v>
      </c>
      <c r="E339" s="13" t="s">
        <v>3143</v>
      </c>
    </row>
    <row r="340" spans="1:5" ht="25.15" customHeight="1" thickTop="1" thickBot="1" x14ac:dyDescent="0.3">
      <c r="A340" s="37" t="s">
        <v>306</v>
      </c>
      <c r="B340" s="13" t="s">
        <v>37</v>
      </c>
      <c r="C340" s="13" t="s">
        <v>3143</v>
      </c>
      <c r="D340" s="13" t="s">
        <v>3143</v>
      </c>
      <c r="E340" s="13" t="s">
        <v>3143</v>
      </c>
    </row>
    <row r="341" spans="1:5" ht="25.15" customHeight="1" thickTop="1" thickBot="1" x14ac:dyDescent="0.3">
      <c r="A341" s="37" t="s">
        <v>307</v>
      </c>
      <c r="B341" s="13" t="s">
        <v>37</v>
      </c>
      <c r="C341" s="13" t="s">
        <v>5</v>
      </c>
      <c r="D341" s="13" t="s">
        <v>3143</v>
      </c>
      <c r="E341" s="13" t="s">
        <v>3143</v>
      </c>
    </row>
    <row r="342" spans="1:5" ht="25.15" customHeight="1" thickTop="1" thickBot="1" x14ac:dyDescent="0.3">
      <c r="A342" s="37" t="s">
        <v>308</v>
      </c>
      <c r="B342" s="13" t="s">
        <v>37</v>
      </c>
      <c r="C342" s="13" t="s">
        <v>3143</v>
      </c>
      <c r="D342" s="13" t="s">
        <v>3143</v>
      </c>
      <c r="E342" s="13" t="s">
        <v>3143</v>
      </c>
    </row>
    <row r="343" spans="1:5" ht="25.15" customHeight="1" thickTop="1" thickBot="1" x14ac:dyDescent="0.3">
      <c r="A343" s="37" t="s">
        <v>3566</v>
      </c>
      <c r="B343" s="13" t="s">
        <v>24</v>
      </c>
      <c r="C343" s="13" t="s">
        <v>3143</v>
      </c>
      <c r="D343" s="13" t="s">
        <v>3143</v>
      </c>
      <c r="E343" s="13" t="s">
        <v>3143</v>
      </c>
    </row>
    <row r="344" spans="1:5" ht="25.15" customHeight="1" thickTop="1" thickBot="1" x14ac:dyDescent="0.3">
      <c r="A344" s="37" t="s">
        <v>309</v>
      </c>
      <c r="B344" s="13" t="s">
        <v>24</v>
      </c>
      <c r="C344" s="13" t="s">
        <v>3143</v>
      </c>
      <c r="D344" s="13" t="s">
        <v>3143</v>
      </c>
      <c r="E344" s="13" t="s">
        <v>3143</v>
      </c>
    </row>
    <row r="345" spans="1:5" ht="25.15" customHeight="1" thickTop="1" thickBot="1" x14ac:dyDescent="0.3">
      <c r="A345" s="37" t="s">
        <v>310</v>
      </c>
      <c r="B345" s="13" t="s">
        <v>37</v>
      </c>
      <c r="C345" s="13" t="s">
        <v>3143</v>
      </c>
      <c r="D345" s="13" t="s">
        <v>3143</v>
      </c>
      <c r="E345" s="13" t="s">
        <v>3143</v>
      </c>
    </row>
    <row r="346" spans="1:5" ht="25.15" customHeight="1" thickTop="1" thickBot="1" x14ac:dyDescent="0.3">
      <c r="A346" s="37" t="s">
        <v>311</v>
      </c>
      <c r="B346" s="13" t="s">
        <v>37</v>
      </c>
      <c r="C346" s="13" t="s">
        <v>3143</v>
      </c>
      <c r="D346" s="13" t="s">
        <v>3143</v>
      </c>
      <c r="E346" s="13" t="s">
        <v>3143</v>
      </c>
    </row>
    <row r="347" spans="1:5" ht="25.15" customHeight="1" thickTop="1" thickBot="1" x14ac:dyDescent="0.3">
      <c r="A347" s="37" t="s">
        <v>3002</v>
      </c>
      <c r="B347" s="13" t="s">
        <v>37</v>
      </c>
      <c r="C347" s="13" t="s">
        <v>3143</v>
      </c>
      <c r="D347" s="13" t="s">
        <v>3143</v>
      </c>
      <c r="E347" s="13" t="s">
        <v>3143</v>
      </c>
    </row>
    <row r="348" spans="1:5" ht="25.15" customHeight="1" thickTop="1" thickBot="1" x14ac:dyDescent="0.3">
      <c r="A348" s="37" t="s">
        <v>2971</v>
      </c>
      <c r="B348" s="13" t="s">
        <v>21</v>
      </c>
      <c r="C348" s="13" t="s">
        <v>3143</v>
      </c>
      <c r="D348" s="13" t="s">
        <v>3143</v>
      </c>
      <c r="E348" s="13" t="s">
        <v>3143</v>
      </c>
    </row>
    <row r="349" spans="1:5" ht="25.15" customHeight="1" thickTop="1" thickBot="1" x14ac:dyDescent="0.3">
      <c r="A349" s="37" t="s">
        <v>312</v>
      </c>
      <c r="B349" s="13" t="s">
        <v>37</v>
      </c>
      <c r="C349" s="13" t="s">
        <v>3143</v>
      </c>
      <c r="D349" s="13" t="s">
        <v>3143</v>
      </c>
      <c r="E349" s="13" t="s">
        <v>3143</v>
      </c>
    </row>
    <row r="350" spans="1:5" ht="25.15" customHeight="1" thickTop="1" thickBot="1" x14ac:dyDescent="0.3">
      <c r="A350" s="37" t="s">
        <v>313</v>
      </c>
      <c r="B350" s="13" t="s">
        <v>29</v>
      </c>
      <c r="C350" s="13" t="s">
        <v>3143</v>
      </c>
      <c r="D350" s="13" t="s">
        <v>3143</v>
      </c>
      <c r="E350" s="13" t="s">
        <v>3143</v>
      </c>
    </row>
    <row r="351" spans="1:5" ht="25.15" customHeight="1" thickTop="1" thickBot="1" x14ac:dyDescent="0.3">
      <c r="A351" s="37" t="s">
        <v>314</v>
      </c>
      <c r="B351" s="13" t="s">
        <v>21</v>
      </c>
      <c r="C351" s="13" t="s">
        <v>3143</v>
      </c>
      <c r="D351" s="13" t="s">
        <v>3143</v>
      </c>
      <c r="E351" s="13" t="s">
        <v>3143</v>
      </c>
    </row>
    <row r="352" spans="1:5" ht="25.15" customHeight="1" thickTop="1" thickBot="1" x14ac:dyDescent="0.3">
      <c r="A352" s="37" t="s">
        <v>315</v>
      </c>
      <c r="B352" s="13" t="s">
        <v>35</v>
      </c>
      <c r="C352" s="13" t="s">
        <v>3143</v>
      </c>
      <c r="D352" s="13" t="s">
        <v>3143</v>
      </c>
      <c r="E352" s="13" t="s">
        <v>3143</v>
      </c>
    </row>
    <row r="353" spans="1:5" ht="25.15" customHeight="1" thickTop="1" thickBot="1" x14ac:dyDescent="0.3">
      <c r="A353" s="37" t="s">
        <v>316</v>
      </c>
      <c r="B353" s="13" t="s">
        <v>29</v>
      </c>
      <c r="C353" s="13" t="s">
        <v>3143</v>
      </c>
      <c r="D353" s="13" t="s">
        <v>3143</v>
      </c>
      <c r="E353" s="13" t="s">
        <v>3143</v>
      </c>
    </row>
    <row r="354" spans="1:5" ht="25.15" customHeight="1" thickTop="1" thickBot="1" x14ac:dyDescent="0.3">
      <c r="A354" s="37" t="s">
        <v>317</v>
      </c>
      <c r="B354" s="13" t="s">
        <v>37</v>
      </c>
      <c r="C354" s="13" t="s">
        <v>3143</v>
      </c>
      <c r="D354" s="13" t="s">
        <v>3143</v>
      </c>
      <c r="E354" s="13" t="s">
        <v>3143</v>
      </c>
    </row>
    <row r="355" spans="1:5" ht="25.15" customHeight="1" thickTop="1" thickBot="1" x14ac:dyDescent="0.3">
      <c r="A355" s="37" t="s">
        <v>3182</v>
      </c>
      <c r="B355" s="13" t="s">
        <v>37</v>
      </c>
      <c r="C355" s="13" t="s">
        <v>3143</v>
      </c>
      <c r="D355" s="13" t="s">
        <v>3143</v>
      </c>
      <c r="E355" s="13" t="s">
        <v>3143</v>
      </c>
    </row>
    <row r="356" spans="1:5" ht="25.15" customHeight="1" thickTop="1" thickBot="1" x14ac:dyDescent="0.3">
      <c r="A356" s="37" t="s">
        <v>318</v>
      </c>
      <c r="B356" s="13" t="s">
        <v>37</v>
      </c>
      <c r="C356" s="13" t="s">
        <v>3143</v>
      </c>
      <c r="D356" s="13" t="s">
        <v>3143</v>
      </c>
      <c r="E356" s="13" t="s">
        <v>3143</v>
      </c>
    </row>
    <row r="357" spans="1:5" ht="25.15" customHeight="1" thickTop="1" thickBot="1" x14ac:dyDescent="0.3">
      <c r="A357" s="37" t="s">
        <v>319</v>
      </c>
      <c r="B357" s="13" t="s">
        <v>24</v>
      </c>
      <c r="C357" s="13" t="s">
        <v>3143</v>
      </c>
      <c r="D357" s="13" t="s">
        <v>3143</v>
      </c>
      <c r="E357" s="13" t="s">
        <v>3143</v>
      </c>
    </row>
    <row r="358" spans="1:5" ht="25.15" customHeight="1" thickTop="1" thickBot="1" x14ac:dyDescent="0.3">
      <c r="A358" s="37" t="s">
        <v>320</v>
      </c>
      <c r="B358" s="13" t="s">
        <v>35</v>
      </c>
      <c r="C358" s="13" t="s">
        <v>3143</v>
      </c>
      <c r="D358" s="13" t="s">
        <v>3143</v>
      </c>
      <c r="E358" s="13" t="s">
        <v>3143</v>
      </c>
    </row>
    <row r="359" spans="1:5" ht="25.15" customHeight="1" thickTop="1" thickBot="1" x14ac:dyDescent="0.3">
      <c r="A359" s="37" t="s">
        <v>321</v>
      </c>
      <c r="B359" s="13" t="s">
        <v>37</v>
      </c>
      <c r="C359" s="13" t="s">
        <v>3143</v>
      </c>
      <c r="D359" s="13" t="s">
        <v>3143</v>
      </c>
      <c r="E359" s="13" t="s">
        <v>3143</v>
      </c>
    </row>
    <row r="360" spans="1:5" ht="25.15" customHeight="1" thickTop="1" thickBot="1" x14ac:dyDescent="0.3">
      <c r="A360" s="37" t="s">
        <v>322</v>
      </c>
      <c r="B360" s="13" t="s">
        <v>24</v>
      </c>
      <c r="C360" s="13" t="s">
        <v>3143</v>
      </c>
      <c r="D360" s="13" t="s">
        <v>3143</v>
      </c>
      <c r="E360" s="13" t="s">
        <v>3143</v>
      </c>
    </row>
    <row r="361" spans="1:5" ht="25.15" customHeight="1" thickTop="1" thickBot="1" x14ac:dyDescent="0.3">
      <c r="A361" s="37" t="s">
        <v>323</v>
      </c>
      <c r="B361" s="13" t="s">
        <v>24</v>
      </c>
      <c r="C361" s="13" t="s">
        <v>3143</v>
      </c>
      <c r="D361" s="13" t="s">
        <v>3143</v>
      </c>
      <c r="E361" s="13" t="s">
        <v>3143</v>
      </c>
    </row>
    <row r="362" spans="1:5" ht="25.15" customHeight="1" thickTop="1" thickBot="1" x14ac:dyDescent="0.3">
      <c r="A362" s="37" t="s">
        <v>324</v>
      </c>
      <c r="B362" s="13" t="s">
        <v>24</v>
      </c>
      <c r="C362" s="13" t="s">
        <v>3143</v>
      </c>
      <c r="D362" s="13" t="s">
        <v>3143</v>
      </c>
      <c r="E362" s="13" t="s">
        <v>3143</v>
      </c>
    </row>
    <row r="363" spans="1:5" ht="25.15" customHeight="1" thickTop="1" thickBot="1" x14ac:dyDescent="0.3">
      <c r="A363" s="37" t="s">
        <v>325</v>
      </c>
      <c r="B363" s="13" t="s">
        <v>35</v>
      </c>
      <c r="C363" s="13" t="s">
        <v>3143</v>
      </c>
      <c r="D363" s="13" t="s">
        <v>3143</v>
      </c>
      <c r="E363" s="13" t="s">
        <v>3143</v>
      </c>
    </row>
    <row r="364" spans="1:5" ht="25.15" customHeight="1" thickTop="1" thickBot="1" x14ac:dyDescent="0.3">
      <c r="A364" s="37" t="s">
        <v>326</v>
      </c>
      <c r="B364" s="13" t="s">
        <v>24</v>
      </c>
      <c r="C364" s="13" t="s">
        <v>3143</v>
      </c>
      <c r="D364" s="13" t="s">
        <v>3143</v>
      </c>
      <c r="E364" s="13" t="s">
        <v>3143</v>
      </c>
    </row>
    <row r="365" spans="1:5" ht="25.15" customHeight="1" thickTop="1" thickBot="1" x14ac:dyDescent="0.3">
      <c r="A365" s="37" t="s">
        <v>327</v>
      </c>
      <c r="B365" s="13" t="s">
        <v>29</v>
      </c>
      <c r="C365" s="13" t="s">
        <v>3143</v>
      </c>
      <c r="D365" s="13" t="s">
        <v>3143</v>
      </c>
      <c r="E365" s="13" t="s">
        <v>3143</v>
      </c>
    </row>
    <row r="366" spans="1:5" ht="25.15" customHeight="1" thickTop="1" thickBot="1" x14ac:dyDescent="0.3">
      <c r="A366" s="37" t="s">
        <v>328</v>
      </c>
      <c r="B366" s="13" t="s">
        <v>47</v>
      </c>
      <c r="C366" s="13" t="s">
        <v>3143</v>
      </c>
      <c r="D366" s="13" t="s">
        <v>26</v>
      </c>
      <c r="E366" s="13" t="s">
        <v>3143</v>
      </c>
    </row>
    <row r="367" spans="1:5" ht="25.15" customHeight="1" thickTop="1" thickBot="1" x14ac:dyDescent="0.3">
      <c r="A367" s="37" t="s">
        <v>329</v>
      </c>
      <c r="B367" s="13" t="s">
        <v>21</v>
      </c>
      <c r="C367" s="13" t="s">
        <v>3143</v>
      </c>
      <c r="D367" s="13" t="s">
        <v>3143</v>
      </c>
      <c r="E367" s="13" t="s">
        <v>3143</v>
      </c>
    </row>
    <row r="368" spans="1:5" ht="25.15" customHeight="1" thickTop="1" thickBot="1" x14ac:dyDescent="0.3">
      <c r="A368" s="37" t="s">
        <v>330</v>
      </c>
      <c r="B368" s="13" t="s">
        <v>37</v>
      </c>
      <c r="C368" s="13" t="s">
        <v>3143</v>
      </c>
      <c r="D368" s="13" t="s">
        <v>3143</v>
      </c>
      <c r="E368" s="13" t="s">
        <v>3143</v>
      </c>
    </row>
    <row r="369" spans="1:5" ht="25.15" customHeight="1" thickTop="1" thickBot="1" x14ac:dyDescent="0.3">
      <c r="A369" s="37" t="s">
        <v>2950</v>
      </c>
      <c r="B369" s="13" t="s">
        <v>24</v>
      </c>
      <c r="C369" s="13" t="s">
        <v>3143</v>
      </c>
      <c r="D369" s="13" t="s">
        <v>26</v>
      </c>
      <c r="E369" s="13" t="s">
        <v>3143</v>
      </c>
    </row>
    <row r="370" spans="1:5" ht="25.15" customHeight="1" thickTop="1" thickBot="1" x14ac:dyDescent="0.3">
      <c r="A370" s="37" t="s">
        <v>331</v>
      </c>
      <c r="B370" s="13" t="s">
        <v>21</v>
      </c>
      <c r="C370" s="13" t="s">
        <v>3143</v>
      </c>
      <c r="D370" s="13" t="s">
        <v>3143</v>
      </c>
      <c r="E370" s="13" t="s">
        <v>3143</v>
      </c>
    </row>
    <row r="371" spans="1:5" ht="25.15" customHeight="1" thickTop="1" thickBot="1" x14ac:dyDescent="0.3">
      <c r="A371" s="37" t="s">
        <v>332</v>
      </c>
      <c r="B371" s="13" t="s">
        <v>61</v>
      </c>
      <c r="C371" s="13" t="s">
        <v>5</v>
      </c>
      <c r="D371" s="13" t="s">
        <v>3143</v>
      </c>
      <c r="E371" s="13" t="s">
        <v>3143</v>
      </c>
    </row>
    <row r="372" spans="1:5" ht="25.15" customHeight="1" thickTop="1" thickBot="1" x14ac:dyDescent="0.3">
      <c r="A372" s="37" t="s">
        <v>333</v>
      </c>
      <c r="B372" s="13" t="s">
        <v>24</v>
      </c>
      <c r="C372" s="13" t="s">
        <v>3143</v>
      </c>
      <c r="D372" s="13" t="s">
        <v>3143</v>
      </c>
      <c r="E372" s="13" t="s">
        <v>3143</v>
      </c>
    </row>
    <row r="373" spans="1:5" ht="25.15" customHeight="1" thickTop="1" thickBot="1" x14ac:dyDescent="0.3">
      <c r="A373" s="37" t="s">
        <v>3279</v>
      </c>
      <c r="B373" s="13" t="s">
        <v>37</v>
      </c>
      <c r="C373" s="13" t="s">
        <v>3143</v>
      </c>
      <c r="D373" s="13" t="s">
        <v>3143</v>
      </c>
      <c r="E373" s="13" t="s">
        <v>6</v>
      </c>
    </row>
    <row r="374" spans="1:5" ht="25.15" customHeight="1" thickTop="1" thickBot="1" x14ac:dyDescent="0.3">
      <c r="A374" s="37" t="s">
        <v>334</v>
      </c>
      <c r="B374" s="13" t="s">
        <v>47</v>
      </c>
      <c r="C374" s="13" t="s">
        <v>3143</v>
      </c>
      <c r="D374" s="13" t="s">
        <v>3143</v>
      </c>
      <c r="E374" s="13" t="s">
        <v>3143</v>
      </c>
    </row>
    <row r="375" spans="1:5" ht="25.15" customHeight="1" thickTop="1" thickBot="1" x14ac:dyDescent="0.3">
      <c r="A375" s="37" t="s">
        <v>335</v>
      </c>
      <c r="B375" s="13" t="s">
        <v>30</v>
      </c>
      <c r="C375" s="13" t="s">
        <v>3143</v>
      </c>
      <c r="D375" s="13" t="s">
        <v>3143</v>
      </c>
      <c r="E375" s="13" t="s">
        <v>3143</v>
      </c>
    </row>
    <row r="376" spans="1:5" ht="25.15" customHeight="1" thickTop="1" thickBot="1" x14ac:dyDescent="0.3">
      <c r="A376" s="37" t="s">
        <v>336</v>
      </c>
      <c r="B376" s="13" t="s">
        <v>24</v>
      </c>
      <c r="C376" s="13" t="s">
        <v>3143</v>
      </c>
      <c r="D376" s="13" t="s">
        <v>3143</v>
      </c>
      <c r="E376" s="13" t="s">
        <v>3143</v>
      </c>
    </row>
    <row r="377" spans="1:5" ht="25.15" customHeight="1" thickTop="1" thickBot="1" x14ac:dyDescent="0.3">
      <c r="A377" s="37" t="s">
        <v>337</v>
      </c>
      <c r="B377" s="13" t="s">
        <v>24</v>
      </c>
      <c r="C377" s="13" t="s">
        <v>3143</v>
      </c>
      <c r="D377" s="13" t="s">
        <v>3143</v>
      </c>
      <c r="E377" s="13" t="s">
        <v>3143</v>
      </c>
    </row>
    <row r="378" spans="1:5" ht="25.15" customHeight="1" thickTop="1" thickBot="1" x14ac:dyDescent="0.3">
      <c r="A378" s="37" t="s">
        <v>338</v>
      </c>
      <c r="B378" s="13" t="s">
        <v>21</v>
      </c>
      <c r="C378" s="13" t="s">
        <v>3143</v>
      </c>
      <c r="D378" s="13" t="s">
        <v>3143</v>
      </c>
      <c r="E378" s="13" t="s">
        <v>3143</v>
      </c>
    </row>
    <row r="379" spans="1:5" ht="25.15" customHeight="1" thickTop="1" thickBot="1" x14ac:dyDescent="0.3">
      <c r="A379" s="37" t="s">
        <v>339</v>
      </c>
      <c r="B379" s="13" t="s">
        <v>37</v>
      </c>
      <c r="C379" s="13" t="s">
        <v>3143</v>
      </c>
      <c r="D379" s="13" t="s">
        <v>3143</v>
      </c>
      <c r="E379" s="13" t="s">
        <v>3143</v>
      </c>
    </row>
    <row r="380" spans="1:5" ht="25.15" customHeight="1" thickTop="1" thickBot="1" x14ac:dyDescent="0.3">
      <c r="A380" s="37" t="s">
        <v>340</v>
      </c>
      <c r="B380" s="13" t="s">
        <v>24</v>
      </c>
      <c r="C380" s="13" t="s">
        <v>3143</v>
      </c>
      <c r="D380" s="13" t="s">
        <v>3143</v>
      </c>
      <c r="E380" s="13" t="s">
        <v>3143</v>
      </c>
    </row>
    <row r="381" spans="1:5" ht="25.15" customHeight="1" thickTop="1" thickBot="1" x14ac:dyDescent="0.3">
      <c r="A381" s="37" t="s">
        <v>341</v>
      </c>
      <c r="B381" s="13" t="s">
        <v>24</v>
      </c>
      <c r="C381" s="13" t="s">
        <v>3143</v>
      </c>
      <c r="D381" s="13" t="s">
        <v>3143</v>
      </c>
      <c r="E381" s="13" t="s">
        <v>3143</v>
      </c>
    </row>
    <row r="382" spans="1:5" ht="25.15" customHeight="1" thickTop="1" thickBot="1" x14ac:dyDescent="0.3">
      <c r="A382" s="37" t="s">
        <v>3169</v>
      </c>
      <c r="B382" s="13" t="s">
        <v>24</v>
      </c>
      <c r="C382" s="13" t="s">
        <v>3143</v>
      </c>
      <c r="D382" s="13" t="s">
        <v>3143</v>
      </c>
      <c r="E382" s="13" t="s">
        <v>3143</v>
      </c>
    </row>
    <row r="383" spans="1:5" ht="25.15" customHeight="1" thickTop="1" thickBot="1" x14ac:dyDescent="0.3">
      <c r="A383" s="37" t="s">
        <v>342</v>
      </c>
      <c r="B383" s="13" t="s">
        <v>24</v>
      </c>
      <c r="C383" s="13" t="s">
        <v>3143</v>
      </c>
      <c r="D383" s="13" t="s">
        <v>3143</v>
      </c>
      <c r="E383" s="13" t="s">
        <v>3143</v>
      </c>
    </row>
    <row r="384" spans="1:5" ht="25.15" customHeight="1" thickTop="1" thickBot="1" x14ac:dyDescent="0.3">
      <c r="A384" s="37" t="s">
        <v>343</v>
      </c>
      <c r="B384" s="13" t="s">
        <v>47</v>
      </c>
      <c r="C384" s="13" t="s">
        <v>3143</v>
      </c>
      <c r="D384" s="13" t="s">
        <v>26</v>
      </c>
      <c r="E384" s="13" t="s">
        <v>3143</v>
      </c>
    </row>
    <row r="385" spans="1:5" ht="25.15" customHeight="1" thickTop="1" thickBot="1" x14ac:dyDescent="0.3">
      <c r="A385" s="37" t="s">
        <v>344</v>
      </c>
      <c r="B385" s="13" t="s">
        <v>37</v>
      </c>
      <c r="C385" s="13" t="s">
        <v>3143</v>
      </c>
      <c r="D385" s="13" t="s">
        <v>3143</v>
      </c>
      <c r="E385" s="13" t="s">
        <v>3143</v>
      </c>
    </row>
    <row r="386" spans="1:5" ht="25.15" customHeight="1" thickTop="1" thickBot="1" x14ac:dyDescent="0.3">
      <c r="A386" s="37" t="s">
        <v>345</v>
      </c>
      <c r="B386" s="13" t="s">
        <v>37</v>
      </c>
      <c r="C386" s="13" t="s">
        <v>3143</v>
      </c>
      <c r="D386" s="13" t="s">
        <v>3143</v>
      </c>
      <c r="E386" s="13" t="s">
        <v>3143</v>
      </c>
    </row>
    <row r="387" spans="1:5" ht="25.15" customHeight="1" thickTop="1" thickBot="1" x14ac:dyDescent="0.3">
      <c r="A387" s="37" t="s">
        <v>346</v>
      </c>
      <c r="B387" s="13" t="s">
        <v>24</v>
      </c>
      <c r="C387" s="13" t="s">
        <v>3143</v>
      </c>
      <c r="D387" s="13" t="s">
        <v>3143</v>
      </c>
      <c r="E387" s="13" t="s">
        <v>3143</v>
      </c>
    </row>
    <row r="388" spans="1:5" ht="25.15" customHeight="1" thickTop="1" thickBot="1" x14ac:dyDescent="0.3">
      <c r="A388" s="37" t="s">
        <v>347</v>
      </c>
      <c r="B388" s="13" t="s">
        <v>21</v>
      </c>
      <c r="C388" s="13" t="s">
        <v>3143</v>
      </c>
      <c r="D388" s="13" t="s">
        <v>3143</v>
      </c>
      <c r="E388" s="13" t="s">
        <v>3143</v>
      </c>
    </row>
    <row r="389" spans="1:5" ht="25.15" customHeight="1" thickTop="1" thickBot="1" x14ac:dyDescent="0.3">
      <c r="A389" s="37" t="s">
        <v>2995</v>
      </c>
      <c r="B389" s="13" t="s">
        <v>35</v>
      </c>
      <c r="C389" s="13" t="s">
        <v>3143</v>
      </c>
      <c r="D389" s="13" t="s">
        <v>3143</v>
      </c>
      <c r="E389" s="13" t="s">
        <v>3143</v>
      </c>
    </row>
    <row r="390" spans="1:5" ht="25.15" customHeight="1" thickTop="1" thickBot="1" x14ac:dyDescent="0.3">
      <c r="A390" s="37" t="s">
        <v>348</v>
      </c>
      <c r="B390" s="13" t="s">
        <v>163</v>
      </c>
      <c r="C390" s="13" t="s">
        <v>3143</v>
      </c>
      <c r="D390" s="13" t="s">
        <v>3143</v>
      </c>
      <c r="E390" s="13" t="s">
        <v>3143</v>
      </c>
    </row>
    <row r="391" spans="1:5" ht="25.15" customHeight="1" thickTop="1" thickBot="1" x14ac:dyDescent="0.3">
      <c r="A391" s="37" t="s">
        <v>349</v>
      </c>
      <c r="B391" s="13" t="s">
        <v>24</v>
      </c>
      <c r="C391" s="13" t="s">
        <v>3143</v>
      </c>
      <c r="D391" s="13" t="s">
        <v>26</v>
      </c>
      <c r="E391" s="13" t="s">
        <v>3143</v>
      </c>
    </row>
    <row r="392" spans="1:5" ht="25.15" customHeight="1" thickTop="1" thickBot="1" x14ac:dyDescent="0.3">
      <c r="A392" s="37" t="s">
        <v>350</v>
      </c>
      <c r="B392" s="13" t="s">
        <v>61</v>
      </c>
      <c r="C392" s="13" t="s">
        <v>3143</v>
      </c>
      <c r="D392" s="13" t="s">
        <v>3143</v>
      </c>
      <c r="E392" s="13" t="s">
        <v>3143</v>
      </c>
    </row>
    <row r="393" spans="1:5" ht="25.15" customHeight="1" thickTop="1" thickBot="1" x14ac:dyDescent="0.3">
      <c r="A393" s="37" t="s">
        <v>351</v>
      </c>
      <c r="B393" s="13" t="s">
        <v>21</v>
      </c>
      <c r="C393" s="13" t="s">
        <v>3143</v>
      </c>
      <c r="D393" s="13" t="s">
        <v>3143</v>
      </c>
      <c r="E393" s="13" t="s">
        <v>3143</v>
      </c>
    </row>
    <row r="394" spans="1:5" ht="25.15" customHeight="1" thickTop="1" thickBot="1" x14ac:dyDescent="0.3">
      <c r="A394" s="37" t="s">
        <v>3145</v>
      </c>
      <c r="B394" s="13" t="s">
        <v>24</v>
      </c>
      <c r="C394" s="13" t="s">
        <v>3143</v>
      </c>
      <c r="D394" s="13" t="s">
        <v>26</v>
      </c>
      <c r="E394" s="13" t="s">
        <v>3143</v>
      </c>
    </row>
    <row r="395" spans="1:5" ht="25.15" customHeight="1" thickTop="1" thickBot="1" x14ac:dyDescent="0.3">
      <c r="A395" s="37" t="s">
        <v>353</v>
      </c>
      <c r="B395" s="13" t="s">
        <v>37</v>
      </c>
      <c r="C395" s="13" t="s">
        <v>3143</v>
      </c>
      <c r="D395" s="13" t="s">
        <v>3143</v>
      </c>
      <c r="E395" s="13" t="s">
        <v>3143</v>
      </c>
    </row>
    <row r="396" spans="1:5" ht="25.15" customHeight="1" thickTop="1" thickBot="1" x14ac:dyDescent="0.3">
      <c r="A396" s="37" t="s">
        <v>354</v>
      </c>
      <c r="B396" s="101" t="s">
        <v>163</v>
      </c>
      <c r="C396" s="101" t="s">
        <v>3143</v>
      </c>
      <c r="D396" s="101" t="s">
        <v>3143</v>
      </c>
      <c r="E396" s="102" t="s">
        <v>3143</v>
      </c>
    </row>
    <row r="397" spans="1:5" ht="25.15" customHeight="1" thickTop="1" thickBot="1" x14ac:dyDescent="0.3">
      <c r="A397" s="37" t="s">
        <v>355</v>
      </c>
      <c r="B397" s="13" t="s">
        <v>356</v>
      </c>
      <c r="C397" s="13" t="s">
        <v>3143</v>
      </c>
      <c r="D397" s="13" t="s">
        <v>3143</v>
      </c>
      <c r="E397" s="13" t="s">
        <v>3143</v>
      </c>
    </row>
    <row r="398" spans="1:5" ht="25.15" customHeight="1" thickTop="1" thickBot="1" x14ac:dyDescent="0.3">
      <c r="A398" s="37" t="s">
        <v>357</v>
      </c>
      <c r="B398" s="13" t="s">
        <v>24</v>
      </c>
      <c r="C398" s="13" t="s">
        <v>3143</v>
      </c>
      <c r="D398" s="13" t="s">
        <v>3143</v>
      </c>
      <c r="E398" s="13" t="s">
        <v>3143</v>
      </c>
    </row>
    <row r="399" spans="1:5" ht="25.15" customHeight="1" thickTop="1" thickBot="1" x14ac:dyDescent="0.3">
      <c r="A399" s="37" t="s">
        <v>3618</v>
      </c>
      <c r="B399" s="13" t="s">
        <v>24</v>
      </c>
      <c r="C399" s="13" t="s">
        <v>3143</v>
      </c>
      <c r="D399" s="13" t="s">
        <v>3143</v>
      </c>
      <c r="E399" s="13" t="s">
        <v>3143</v>
      </c>
    </row>
    <row r="400" spans="1:5" ht="25.15" customHeight="1" thickTop="1" thickBot="1" x14ac:dyDescent="0.3">
      <c r="A400" s="37" t="s">
        <v>358</v>
      </c>
      <c r="B400" s="13" t="s">
        <v>37</v>
      </c>
      <c r="C400" s="13" t="s">
        <v>3143</v>
      </c>
      <c r="D400" s="13" t="s">
        <v>3143</v>
      </c>
      <c r="E400" s="13" t="s">
        <v>3143</v>
      </c>
    </row>
    <row r="401" spans="1:5" ht="25.15" customHeight="1" thickTop="1" thickBot="1" x14ac:dyDescent="0.3">
      <c r="A401" s="37" t="s">
        <v>359</v>
      </c>
      <c r="B401" s="13" t="s">
        <v>61</v>
      </c>
      <c r="C401" s="13" t="s">
        <v>3143</v>
      </c>
      <c r="D401" s="13" t="s">
        <v>3143</v>
      </c>
      <c r="E401" s="13" t="s">
        <v>3143</v>
      </c>
    </row>
    <row r="402" spans="1:5" ht="25.15" customHeight="1" thickTop="1" thickBot="1" x14ac:dyDescent="0.3">
      <c r="A402" s="37" t="s">
        <v>360</v>
      </c>
      <c r="B402" s="13" t="s">
        <v>21</v>
      </c>
      <c r="C402" s="13" t="s">
        <v>3143</v>
      </c>
      <c r="D402" s="13" t="s">
        <v>3143</v>
      </c>
      <c r="E402" s="13" t="s">
        <v>3143</v>
      </c>
    </row>
    <row r="403" spans="1:5" ht="25.15" customHeight="1" thickTop="1" thickBot="1" x14ac:dyDescent="0.3">
      <c r="A403" s="37" t="s">
        <v>361</v>
      </c>
      <c r="B403" s="13" t="s">
        <v>24</v>
      </c>
      <c r="C403" s="13" t="s">
        <v>3143</v>
      </c>
      <c r="D403" s="13" t="s">
        <v>3143</v>
      </c>
      <c r="E403" s="13" t="s">
        <v>3143</v>
      </c>
    </row>
    <row r="404" spans="1:5" ht="25.15" customHeight="1" thickTop="1" thickBot="1" x14ac:dyDescent="0.3">
      <c r="A404" s="37" t="s">
        <v>362</v>
      </c>
      <c r="B404" s="13" t="s">
        <v>30</v>
      </c>
      <c r="C404" s="13" t="s">
        <v>3143</v>
      </c>
      <c r="D404" s="13" t="s">
        <v>3143</v>
      </c>
      <c r="E404" s="13" t="s">
        <v>3143</v>
      </c>
    </row>
    <row r="405" spans="1:5" ht="25.15" customHeight="1" thickTop="1" thickBot="1" x14ac:dyDescent="0.3">
      <c r="A405" s="37" t="s">
        <v>363</v>
      </c>
      <c r="B405" s="13" t="s">
        <v>61</v>
      </c>
      <c r="C405" s="13" t="s">
        <v>3143</v>
      </c>
      <c r="D405" s="13" t="s">
        <v>3143</v>
      </c>
      <c r="E405" s="13" t="s">
        <v>3143</v>
      </c>
    </row>
    <row r="406" spans="1:5" ht="25.15" customHeight="1" thickTop="1" thickBot="1" x14ac:dyDescent="0.3">
      <c r="A406" s="37" t="s">
        <v>364</v>
      </c>
      <c r="B406" s="13" t="s">
        <v>61</v>
      </c>
      <c r="C406" s="13" t="s">
        <v>3143</v>
      </c>
      <c r="D406" s="13" t="s">
        <v>3143</v>
      </c>
      <c r="E406" s="13" t="s">
        <v>3143</v>
      </c>
    </row>
    <row r="407" spans="1:5" ht="25.15" customHeight="1" thickTop="1" thickBot="1" x14ac:dyDescent="0.3">
      <c r="A407" s="37" t="s">
        <v>365</v>
      </c>
      <c r="B407" s="13" t="s">
        <v>35</v>
      </c>
      <c r="C407" s="13" t="s">
        <v>3143</v>
      </c>
      <c r="D407" s="13" t="s">
        <v>3143</v>
      </c>
      <c r="E407" s="13" t="s">
        <v>3143</v>
      </c>
    </row>
    <row r="408" spans="1:5" ht="25.15" customHeight="1" thickTop="1" thickBot="1" x14ac:dyDescent="0.3">
      <c r="A408" s="37" t="s">
        <v>366</v>
      </c>
      <c r="B408" s="13" t="s">
        <v>24</v>
      </c>
      <c r="C408" s="13" t="s">
        <v>3143</v>
      </c>
      <c r="D408" s="13" t="s">
        <v>3143</v>
      </c>
      <c r="E408" s="13" t="s">
        <v>3143</v>
      </c>
    </row>
    <row r="409" spans="1:5" ht="25.15" customHeight="1" thickTop="1" thickBot="1" x14ac:dyDescent="0.3">
      <c r="A409" s="37" t="s">
        <v>367</v>
      </c>
      <c r="B409" s="13" t="s">
        <v>30</v>
      </c>
      <c r="C409" s="13" t="s">
        <v>3143</v>
      </c>
      <c r="D409" s="13" t="s">
        <v>3143</v>
      </c>
      <c r="E409" s="13" t="s">
        <v>3143</v>
      </c>
    </row>
    <row r="410" spans="1:5" ht="25.15" customHeight="1" thickTop="1" thickBot="1" x14ac:dyDescent="0.3">
      <c r="A410" s="37" t="s">
        <v>368</v>
      </c>
      <c r="B410" s="13" t="s">
        <v>37</v>
      </c>
      <c r="C410" s="13" t="s">
        <v>3143</v>
      </c>
      <c r="D410" s="13" t="s">
        <v>3143</v>
      </c>
      <c r="E410" s="13" t="s">
        <v>3143</v>
      </c>
    </row>
    <row r="411" spans="1:5" ht="25.15" customHeight="1" thickTop="1" thickBot="1" x14ac:dyDescent="0.3">
      <c r="A411" s="37" t="s">
        <v>3119</v>
      </c>
      <c r="B411" s="13" t="s">
        <v>24</v>
      </c>
      <c r="C411" s="13" t="s">
        <v>3143</v>
      </c>
      <c r="D411" s="13" t="s">
        <v>3143</v>
      </c>
      <c r="E411" s="13" t="s">
        <v>3143</v>
      </c>
    </row>
    <row r="412" spans="1:5" ht="25.15" customHeight="1" thickTop="1" thickBot="1" x14ac:dyDescent="0.3">
      <c r="A412" s="37" t="s">
        <v>369</v>
      </c>
      <c r="B412" s="13" t="s">
        <v>24</v>
      </c>
      <c r="C412" s="13" t="s">
        <v>3143</v>
      </c>
      <c r="D412" s="13" t="s">
        <v>26</v>
      </c>
      <c r="E412" s="13" t="s">
        <v>3143</v>
      </c>
    </row>
    <row r="413" spans="1:5" ht="25.15" customHeight="1" thickTop="1" thickBot="1" x14ac:dyDescent="0.3">
      <c r="A413" s="37" t="s">
        <v>370</v>
      </c>
      <c r="B413" s="13" t="s">
        <v>30</v>
      </c>
      <c r="C413" s="13" t="s">
        <v>3143</v>
      </c>
      <c r="D413" s="13" t="s">
        <v>3143</v>
      </c>
      <c r="E413" s="13" t="s">
        <v>3143</v>
      </c>
    </row>
    <row r="414" spans="1:5" ht="25.15" customHeight="1" thickTop="1" thickBot="1" x14ac:dyDescent="0.3">
      <c r="A414" s="37" t="s">
        <v>3664</v>
      </c>
      <c r="B414" s="101" t="s">
        <v>47</v>
      </c>
      <c r="C414" s="101" t="s">
        <v>3143</v>
      </c>
      <c r="D414" s="101" t="s">
        <v>26</v>
      </c>
      <c r="E414" s="102" t="s">
        <v>3143</v>
      </c>
    </row>
    <row r="415" spans="1:5" ht="25.15" customHeight="1" thickTop="1" thickBot="1" x14ac:dyDescent="0.3">
      <c r="A415" s="37" t="s">
        <v>371</v>
      </c>
      <c r="B415" s="13" t="s">
        <v>37</v>
      </c>
      <c r="C415" s="13" t="s">
        <v>3143</v>
      </c>
      <c r="D415" s="13" t="s">
        <v>3143</v>
      </c>
      <c r="E415" s="13" t="s">
        <v>3143</v>
      </c>
    </row>
    <row r="416" spans="1:5" ht="25.15" customHeight="1" thickTop="1" thickBot="1" x14ac:dyDescent="0.3">
      <c r="A416" s="37" t="s">
        <v>372</v>
      </c>
      <c r="B416" s="13" t="s">
        <v>24</v>
      </c>
      <c r="C416" s="13" t="s">
        <v>3143</v>
      </c>
      <c r="D416" s="13" t="s">
        <v>3143</v>
      </c>
      <c r="E416" s="13" t="s">
        <v>3143</v>
      </c>
    </row>
    <row r="417" spans="1:5" ht="25.15" customHeight="1" thickTop="1" thickBot="1" x14ac:dyDescent="0.3">
      <c r="A417" s="37" t="s">
        <v>373</v>
      </c>
      <c r="B417" s="13" t="s">
        <v>24</v>
      </c>
      <c r="C417" s="13" t="s">
        <v>3143</v>
      </c>
      <c r="D417" s="13" t="s">
        <v>3143</v>
      </c>
      <c r="E417" s="13" t="s">
        <v>3143</v>
      </c>
    </row>
    <row r="418" spans="1:5" ht="25.15" customHeight="1" thickTop="1" thickBot="1" x14ac:dyDescent="0.3">
      <c r="A418" s="37" t="s">
        <v>374</v>
      </c>
      <c r="B418" s="13" t="s">
        <v>24</v>
      </c>
      <c r="C418" s="13" t="s">
        <v>3143</v>
      </c>
      <c r="D418" s="13" t="s">
        <v>3143</v>
      </c>
      <c r="E418" s="13" t="s">
        <v>3143</v>
      </c>
    </row>
    <row r="419" spans="1:5" ht="25.15" customHeight="1" thickTop="1" thickBot="1" x14ac:dyDescent="0.3">
      <c r="A419" s="37" t="s">
        <v>375</v>
      </c>
      <c r="B419" s="13" t="s">
        <v>37</v>
      </c>
      <c r="C419" s="13" t="s">
        <v>3143</v>
      </c>
      <c r="D419" s="13" t="s">
        <v>3143</v>
      </c>
      <c r="E419" s="13" t="s">
        <v>3143</v>
      </c>
    </row>
    <row r="420" spans="1:5" ht="25.15" customHeight="1" thickTop="1" thickBot="1" x14ac:dyDescent="0.3">
      <c r="A420" s="37" t="s">
        <v>376</v>
      </c>
      <c r="B420" s="13" t="s">
        <v>47</v>
      </c>
      <c r="C420" s="13" t="s">
        <v>3143</v>
      </c>
      <c r="D420" s="13" t="s">
        <v>3143</v>
      </c>
      <c r="E420" s="13" t="s">
        <v>3143</v>
      </c>
    </row>
    <row r="421" spans="1:5" ht="25.15" customHeight="1" thickTop="1" thickBot="1" x14ac:dyDescent="0.3">
      <c r="A421" s="37" t="s">
        <v>377</v>
      </c>
      <c r="B421" s="13" t="s">
        <v>24</v>
      </c>
      <c r="C421" s="13" t="s">
        <v>3143</v>
      </c>
      <c r="D421" s="13" t="s">
        <v>3143</v>
      </c>
      <c r="E421" s="13" t="s">
        <v>3143</v>
      </c>
    </row>
    <row r="422" spans="1:5" ht="25.15" customHeight="1" thickTop="1" thickBot="1" x14ac:dyDescent="0.3">
      <c r="A422" s="37" t="s">
        <v>378</v>
      </c>
      <c r="B422" s="13" t="s">
        <v>21</v>
      </c>
      <c r="C422" s="13" t="s">
        <v>3143</v>
      </c>
      <c r="D422" s="13" t="s">
        <v>3143</v>
      </c>
      <c r="E422" s="13" t="s">
        <v>3143</v>
      </c>
    </row>
    <row r="423" spans="1:5" ht="25.15" customHeight="1" thickTop="1" thickBot="1" x14ac:dyDescent="0.3">
      <c r="A423" s="37" t="s">
        <v>379</v>
      </c>
      <c r="B423" s="13" t="s">
        <v>24</v>
      </c>
      <c r="C423" s="13" t="s">
        <v>3143</v>
      </c>
      <c r="D423" s="13" t="s">
        <v>3143</v>
      </c>
      <c r="E423" s="13" t="s">
        <v>3143</v>
      </c>
    </row>
    <row r="424" spans="1:5" ht="25.15" customHeight="1" thickTop="1" thickBot="1" x14ac:dyDescent="0.3">
      <c r="A424" s="37" t="s">
        <v>3174</v>
      </c>
      <c r="B424" s="13" t="s">
        <v>24</v>
      </c>
      <c r="C424" s="13" t="s">
        <v>3143</v>
      </c>
      <c r="D424" s="13" t="s">
        <v>3143</v>
      </c>
      <c r="E424" s="13" t="s">
        <v>3143</v>
      </c>
    </row>
    <row r="425" spans="1:5" ht="25.15" customHeight="1" thickTop="1" thickBot="1" x14ac:dyDescent="0.3">
      <c r="A425" s="37" t="s">
        <v>380</v>
      </c>
      <c r="B425" s="13" t="s">
        <v>35</v>
      </c>
      <c r="C425" s="13" t="s">
        <v>3143</v>
      </c>
      <c r="D425" s="13" t="s">
        <v>26</v>
      </c>
      <c r="E425" s="13" t="s">
        <v>3143</v>
      </c>
    </row>
    <row r="426" spans="1:5" ht="25.15" customHeight="1" thickTop="1" thickBot="1" x14ac:dyDescent="0.3">
      <c r="A426" s="37" t="s">
        <v>381</v>
      </c>
      <c r="B426" s="13" t="s">
        <v>37</v>
      </c>
      <c r="C426" s="13" t="s">
        <v>3143</v>
      </c>
      <c r="D426" s="13" t="s">
        <v>3143</v>
      </c>
      <c r="E426" s="13" t="s">
        <v>3143</v>
      </c>
    </row>
    <row r="427" spans="1:5" ht="25.15" customHeight="1" thickTop="1" thickBot="1" x14ac:dyDescent="0.3">
      <c r="A427" s="37" t="s">
        <v>3280</v>
      </c>
      <c r="B427" s="13" t="s">
        <v>24</v>
      </c>
      <c r="C427" s="13" t="s">
        <v>3143</v>
      </c>
      <c r="D427" s="13" t="s">
        <v>26</v>
      </c>
      <c r="E427" s="13" t="s">
        <v>6</v>
      </c>
    </row>
    <row r="428" spans="1:5" ht="25.15" customHeight="1" thickTop="1" thickBot="1" x14ac:dyDescent="0.3">
      <c r="A428" s="37" t="s">
        <v>382</v>
      </c>
      <c r="B428" s="13" t="s">
        <v>37</v>
      </c>
      <c r="C428" s="13" t="s">
        <v>3143</v>
      </c>
      <c r="D428" s="13" t="s">
        <v>26</v>
      </c>
      <c r="E428" s="13" t="s">
        <v>3143</v>
      </c>
    </row>
    <row r="429" spans="1:5" ht="25.15" customHeight="1" thickTop="1" thickBot="1" x14ac:dyDescent="0.3">
      <c r="A429" s="37" t="s">
        <v>383</v>
      </c>
      <c r="B429" s="13" t="s">
        <v>30</v>
      </c>
      <c r="C429" s="13" t="s">
        <v>3143</v>
      </c>
      <c r="D429" s="13" t="s">
        <v>3143</v>
      </c>
      <c r="E429" s="13" t="s">
        <v>3143</v>
      </c>
    </row>
    <row r="430" spans="1:5" ht="25.15" customHeight="1" thickTop="1" thickBot="1" x14ac:dyDescent="0.3">
      <c r="A430" s="37" t="s">
        <v>384</v>
      </c>
      <c r="B430" s="13" t="s">
        <v>37</v>
      </c>
      <c r="C430" s="13" t="s">
        <v>3143</v>
      </c>
      <c r="D430" s="13" t="s">
        <v>3143</v>
      </c>
      <c r="E430" s="13" t="s">
        <v>3143</v>
      </c>
    </row>
    <row r="431" spans="1:5" ht="25.15" customHeight="1" thickTop="1" thickBot="1" x14ac:dyDescent="0.3">
      <c r="A431" s="37" t="s">
        <v>3281</v>
      </c>
      <c r="B431" s="13" t="s">
        <v>61</v>
      </c>
      <c r="C431" s="13" t="s">
        <v>3143</v>
      </c>
      <c r="D431" s="13" t="s">
        <v>26</v>
      </c>
      <c r="E431" s="13" t="s">
        <v>6</v>
      </c>
    </row>
    <row r="432" spans="1:5" ht="25.15" customHeight="1" thickTop="1" thickBot="1" x14ac:dyDescent="0.3">
      <c r="A432" s="37" t="s">
        <v>385</v>
      </c>
      <c r="B432" s="13" t="s">
        <v>37</v>
      </c>
      <c r="C432" s="13" t="s">
        <v>3143</v>
      </c>
      <c r="D432" s="13" t="s">
        <v>3143</v>
      </c>
      <c r="E432" s="13" t="s">
        <v>3143</v>
      </c>
    </row>
    <row r="433" spans="1:5" ht="25.15" customHeight="1" thickTop="1" thickBot="1" x14ac:dyDescent="0.3">
      <c r="A433" s="37" t="s">
        <v>3080</v>
      </c>
      <c r="B433" s="13" t="s">
        <v>37</v>
      </c>
      <c r="C433" s="13" t="s">
        <v>3143</v>
      </c>
      <c r="D433" s="13" t="s">
        <v>3143</v>
      </c>
      <c r="E433" s="13" t="s">
        <v>3143</v>
      </c>
    </row>
    <row r="434" spans="1:5" ht="25.15" customHeight="1" thickTop="1" thickBot="1" x14ac:dyDescent="0.3">
      <c r="A434" s="37" t="s">
        <v>386</v>
      </c>
      <c r="B434" s="13" t="s">
        <v>24</v>
      </c>
      <c r="C434" s="13" t="s">
        <v>3143</v>
      </c>
      <c r="D434" s="13" t="s">
        <v>3143</v>
      </c>
      <c r="E434" s="13" t="s">
        <v>3143</v>
      </c>
    </row>
    <row r="435" spans="1:5" ht="25.15" customHeight="1" thickTop="1" thickBot="1" x14ac:dyDescent="0.3">
      <c r="A435" s="37" t="s">
        <v>387</v>
      </c>
      <c r="B435" s="13" t="s">
        <v>24</v>
      </c>
      <c r="C435" s="13" t="s">
        <v>3143</v>
      </c>
      <c r="D435" s="13" t="s">
        <v>3143</v>
      </c>
      <c r="E435" s="13" t="s">
        <v>3143</v>
      </c>
    </row>
    <row r="436" spans="1:5" ht="25.15" customHeight="1" thickTop="1" thickBot="1" x14ac:dyDescent="0.3">
      <c r="A436" s="37" t="s">
        <v>388</v>
      </c>
      <c r="B436" s="13" t="s">
        <v>47</v>
      </c>
      <c r="C436" s="13" t="s">
        <v>3143</v>
      </c>
      <c r="D436" s="13" t="s">
        <v>3143</v>
      </c>
      <c r="E436" s="13" t="s">
        <v>3143</v>
      </c>
    </row>
    <row r="437" spans="1:5" ht="25.15" customHeight="1" thickTop="1" thickBot="1" x14ac:dyDescent="0.3">
      <c r="A437" s="37" t="s">
        <v>389</v>
      </c>
      <c r="B437" s="13" t="s">
        <v>37</v>
      </c>
      <c r="C437" s="13" t="s">
        <v>3143</v>
      </c>
      <c r="D437" s="13" t="s">
        <v>3143</v>
      </c>
      <c r="E437" s="13" t="s">
        <v>3143</v>
      </c>
    </row>
    <row r="438" spans="1:5" ht="25.15" customHeight="1" thickTop="1" thickBot="1" x14ac:dyDescent="0.3">
      <c r="A438" s="37" t="s">
        <v>390</v>
      </c>
      <c r="B438" s="13" t="s">
        <v>24</v>
      </c>
      <c r="C438" s="13" t="s">
        <v>3143</v>
      </c>
      <c r="D438" s="13" t="s">
        <v>3143</v>
      </c>
      <c r="E438" s="13" t="s">
        <v>3143</v>
      </c>
    </row>
    <row r="439" spans="1:5" ht="25.15" customHeight="1" thickTop="1" thickBot="1" x14ac:dyDescent="0.3">
      <c r="A439" s="37" t="s">
        <v>3676</v>
      </c>
      <c r="B439" s="13" t="s">
        <v>37</v>
      </c>
      <c r="C439" s="13" t="s">
        <v>3143</v>
      </c>
      <c r="D439" s="13" t="s">
        <v>3143</v>
      </c>
      <c r="E439" s="13" t="s">
        <v>3143</v>
      </c>
    </row>
    <row r="440" spans="1:5" ht="25.15" customHeight="1" thickTop="1" thickBot="1" x14ac:dyDescent="0.3">
      <c r="A440" s="37" t="s">
        <v>391</v>
      </c>
      <c r="B440" s="13" t="s">
        <v>29</v>
      </c>
      <c r="C440" s="13" t="s">
        <v>3143</v>
      </c>
      <c r="D440" s="13" t="s">
        <v>3143</v>
      </c>
      <c r="E440" s="13" t="s">
        <v>3143</v>
      </c>
    </row>
    <row r="441" spans="1:5" ht="25.15" customHeight="1" thickTop="1" thickBot="1" x14ac:dyDescent="0.3">
      <c r="A441" s="37" t="s">
        <v>392</v>
      </c>
      <c r="B441" s="13" t="s">
        <v>37</v>
      </c>
      <c r="C441" s="13" t="s">
        <v>3143</v>
      </c>
      <c r="D441" s="13" t="s">
        <v>3143</v>
      </c>
      <c r="E441" s="13" t="s">
        <v>3143</v>
      </c>
    </row>
    <row r="442" spans="1:5" ht="25.15" customHeight="1" thickTop="1" thickBot="1" x14ac:dyDescent="0.3">
      <c r="A442" s="37" t="s">
        <v>393</v>
      </c>
      <c r="B442" s="13" t="s">
        <v>47</v>
      </c>
      <c r="C442" s="13" t="s">
        <v>3143</v>
      </c>
      <c r="D442" s="13" t="s">
        <v>3143</v>
      </c>
      <c r="E442" s="13" t="s">
        <v>3143</v>
      </c>
    </row>
    <row r="443" spans="1:5" ht="25.15" customHeight="1" thickTop="1" thickBot="1" x14ac:dyDescent="0.3">
      <c r="A443" s="37" t="s">
        <v>394</v>
      </c>
      <c r="B443" s="13" t="s">
        <v>30</v>
      </c>
      <c r="C443" s="13" t="s">
        <v>3143</v>
      </c>
      <c r="D443" s="13" t="s">
        <v>3143</v>
      </c>
      <c r="E443" s="13" t="s">
        <v>3143</v>
      </c>
    </row>
    <row r="444" spans="1:5" ht="25.15" customHeight="1" thickTop="1" thickBot="1" x14ac:dyDescent="0.3">
      <c r="A444" s="37" t="s">
        <v>395</v>
      </c>
      <c r="B444" s="13" t="s">
        <v>29</v>
      </c>
      <c r="C444" s="13" t="s">
        <v>3143</v>
      </c>
      <c r="D444" s="13" t="s">
        <v>3143</v>
      </c>
      <c r="E444" s="13" t="s">
        <v>3143</v>
      </c>
    </row>
    <row r="445" spans="1:5" ht="25.15" customHeight="1" thickTop="1" thickBot="1" x14ac:dyDescent="0.3">
      <c r="A445" s="37" t="s">
        <v>3282</v>
      </c>
      <c r="B445" s="13" t="s">
        <v>47</v>
      </c>
      <c r="C445" s="13" t="s">
        <v>3143</v>
      </c>
      <c r="D445" s="13" t="s">
        <v>26</v>
      </c>
      <c r="E445" s="13" t="s">
        <v>6</v>
      </c>
    </row>
    <row r="446" spans="1:5" ht="25.15" customHeight="1" thickTop="1" thickBot="1" x14ac:dyDescent="0.3">
      <c r="A446" s="37" t="s">
        <v>2931</v>
      </c>
      <c r="B446" s="13" t="s">
        <v>163</v>
      </c>
      <c r="C446" s="13" t="s">
        <v>3143</v>
      </c>
      <c r="D446" s="13" t="s">
        <v>3143</v>
      </c>
      <c r="E446" s="13" t="s">
        <v>3143</v>
      </c>
    </row>
    <row r="447" spans="1:5" ht="25.15" customHeight="1" thickTop="1" thickBot="1" x14ac:dyDescent="0.3">
      <c r="A447" s="37" t="s">
        <v>396</v>
      </c>
      <c r="B447" s="13" t="s">
        <v>24</v>
      </c>
      <c r="C447" s="13" t="s">
        <v>3143</v>
      </c>
      <c r="D447" s="13" t="s">
        <v>3143</v>
      </c>
      <c r="E447" s="13" t="s">
        <v>3143</v>
      </c>
    </row>
    <row r="448" spans="1:5" ht="25.15" customHeight="1" thickTop="1" thickBot="1" x14ac:dyDescent="0.3">
      <c r="A448" s="37" t="s">
        <v>2985</v>
      </c>
      <c r="B448" s="13" t="s">
        <v>24</v>
      </c>
      <c r="C448" s="13" t="s">
        <v>3143</v>
      </c>
      <c r="D448" s="13" t="s">
        <v>3143</v>
      </c>
      <c r="E448" s="13" t="s">
        <v>3143</v>
      </c>
    </row>
    <row r="449" spans="1:5" ht="25.15" customHeight="1" thickTop="1" thickBot="1" x14ac:dyDescent="0.3">
      <c r="A449" s="37" t="s">
        <v>397</v>
      </c>
      <c r="B449" s="13" t="s">
        <v>24</v>
      </c>
      <c r="C449" s="13" t="s">
        <v>3143</v>
      </c>
      <c r="D449" s="13" t="s">
        <v>3143</v>
      </c>
      <c r="E449" s="13" t="s">
        <v>3143</v>
      </c>
    </row>
    <row r="450" spans="1:5" ht="25.15" customHeight="1" thickTop="1" thickBot="1" x14ac:dyDescent="0.3">
      <c r="A450" s="37" t="s">
        <v>398</v>
      </c>
      <c r="B450" s="13" t="s">
        <v>37</v>
      </c>
      <c r="C450" s="13" t="s">
        <v>3143</v>
      </c>
      <c r="D450" s="13" t="s">
        <v>3143</v>
      </c>
      <c r="E450" s="13" t="s">
        <v>3143</v>
      </c>
    </row>
    <row r="451" spans="1:5" ht="25.15" customHeight="1" thickTop="1" thickBot="1" x14ac:dyDescent="0.3">
      <c r="A451" s="37" t="s">
        <v>399</v>
      </c>
      <c r="B451" s="13" t="s">
        <v>29</v>
      </c>
      <c r="C451" s="13" t="s">
        <v>3143</v>
      </c>
      <c r="D451" s="13" t="s">
        <v>3143</v>
      </c>
      <c r="E451" s="13" t="s">
        <v>3143</v>
      </c>
    </row>
    <row r="452" spans="1:5" ht="25.15" customHeight="1" thickTop="1" thickBot="1" x14ac:dyDescent="0.3">
      <c r="A452" s="37" t="s">
        <v>400</v>
      </c>
      <c r="B452" s="13" t="s">
        <v>163</v>
      </c>
      <c r="C452" s="13" t="s">
        <v>3143</v>
      </c>
      <c r="D452" s="13" t="s">
        <v>3143</v>
      </c>
      <c r="E452" s="13" t="s">
        <v>3143</v>
      </c>
    </row>
    <row r="453" spans="1:5" ht="25.15" customHeight="1" thickTop="1" thickBot="1" x14ac:dyDescent="0.3">
      <c r="A453" s="37" t="s">
        <v>401</v>
      </c>
      <c r="B453" s="13" t="s">
        <v>37</v>
      </c>
      <c r="C453" s="13" t="s">
        <v>3143</v>
      </c>
      <c r="D453" s="13" t="s">
        <v>26</v>
      </c>
      <c r="E453" s="13" t="s">
        <v>3143</v>
      </c>
    </row>
    <row r="454" spans="1:5" ht="25.15" customHeight="1" thickTop="1" thickBot="1" x14ac:dyDescent="0.3">
      <c r="A454" s="37" t="s">
        <v>402</v>
      </c>
      <c r="B454" s="13" t="s">
        <v>61</v>
      </c>
      <c r="C454" s="13" t="s">
        <v>3143</v>
      </c>
      <c r="D454" s="13" t="s">
        <v>3143</v>
      </c>
      <c r="E454" s="13" t="s">
        <v>3143</v>
      </c>
    </row>
    <row r="455" spans="1:5" ht="25.15" customHeight="1" thickTop="1" thickBot="1" x14ac:dyDescent="0.3">
      <c r="A455" s="37" t="s">
        <v>2921</v>
      </c>
      <c r="B455" s="13" t="s">
        <v>47</v>
      </c>
      <c r="C455" s="13" t="s">
        <v>3143</v>
      </c>
      <c r="D455" s="13" t="s">
        <v>26</v>
      </c>
      <c r="E455" s="13" t="s">
        <v>3143</v>
      </c>
    </row>
    <row r="456" spans="1:5" ht="25.15" customHeight="1" thickTop="1" thickBot="1" x14ac:dyDescent="0.3">
      <c r="A456" s="37"/>
      <c r="B456" s="13"/>
      <c r="C456" s="13"/>
      <c r="D456" s="13"/>
      <c r="E456" s="13"/>
    </row>
    <row r="457" spans="1:5" ht="25.15" customHeight="1" thickTop="1" thickBot="1" x14ac:dyDescent="0.3">
      <c r="A457" s="37" t="s">
        <v>403</v>
      </c>
      <c r="B457" s="13" t="s">
        <v>37</v>
      </c>
      <c r="C457" s="13" t="s">
        <v>3143</v>
      </c>
      <c r="D457" s="13" t="s">
        <v>3143</v>
      </c>
      <c r="E457" s="13" t="s">
        <v>3143</v>
      </c>
    </row>
    <row r="458" spans="1:5" ht="25.15" customHeight="1" thickTop="1" thickBot="1" x14ac:dyDescent="0.3">
      <c r="A458" s="37" t="s">
        <v>404</v>
      </c>
      <c r="B458" s="101" t="s">
        <v>37</v>
      </c>
      <c r="C458" s="101" t="s">
        <v>3143</v>
      </c>
      <c r="D458" s="101" t="s">
        <v>3143</v>
      </c>
      <c r="E458" s="102" t="s">
        <v>3143</v>
      </c>
    </row>
    <row r="459" spans="1:5" ht="25.15" customHeight="1" thickTop="1" thickBot="1" x14ac:dyDescent="0.3">
      <c r="A459" s="37" t="s">
        <v>405</v>
      </c>
      <c r="B459" s="13" t="s">
        <v>37</v>
      </c>
      <c r="C459" s="13" t="s">
        <v>3143</v>
      </c>
      <c r="D459" s="13" t="s">
        <v>3143</v>
      </c>
      <c r="E459" s="13" t="s">
        <v>3143</v>
      </c>
    </row>
    <row r="460" spans="1:5" ht="25.15" customHeight="1" thickTop="1" thickBot="1" x14ac:dyDescent="0.3">
      <c r="A460" s="37" t="s">
        <v>3283</v>
      </c>
      <c r="B460" s="13" t="s">
        <v>24</v>
      </c>
      <c r="C460" s="13" t="s">
        <v>3143</v>
      </c>
      <c r="D460" s="13" t="s">
        <v>26</v>
      </c>
      <c r="E460" s="13" t="s">
        <v>6</v>
      </c>
    </row>
    <row r="461" spans="1:5" ht="25.15" customHeight="1" thickTop="1" thickBot="1" x14ac:dyDescent="0.3">
      <c r="A461" s="37" t="s">
        <v>406</v>
      </c>
      <c r="B461" s="13" t="s">
        <v>30</v>
      </c>
      <c r="C461" s="13" t="s">
        <v>3143</v>
      </c>
      <c r="D461" s="13" t="s">
        <v>3143</v>
      </c>
      <c r="E461" s="13" t="s">
        <v>3143</v>
      </c>
    </row>
    <row r="462" spans="1:5" ht="25.15" customHeight="1" thickTop="1" thickBot="1" x14ac:dyDescent="0.3">
      <c r="A462" s="37" t="s">
        <v>3284</v>
      </c>
      <c r="B462" s="13" t="s">
        <v>24</v>
      </c>
      <c r="C462" s="13" t="s">
        <v>3143</v>
      </c>
      <c r="D462" s="13" t="s">
        <v>3143</v>
      </c>
      <c r="E462" s="13" t="s">
        <v>6</v>
      </c>
    </row>
    <row r="463" spans="1:5" ht="25.15" customHeight="1" thickTop="1" thickBot="1" x14ac:dyDescent="0.3">
      <c r="A463" s="37" t="s">
        <v>407</v>
      </c>
      <c r="B463" s="13" t="s">
        <v>24</v>
      </c>
      <c r="C463" s="13" t="s">
        <v>3143</v>
      </c>
      <c r="D463" s="13" t="s">
        <v>3143</v>
      </c>
      <c r="E463" s="13" t="s">
        <v>3143</v>
      </c>
    </row>
    <row r="464" spans="1:5" ht="25.15" customHeight="1" thickTop="1" thickBot="1" x14ac:dyDescent="0.3">
      <c r="A464" s="37" t="s">
        <v>3161</v>
      </c>
      <c r="B464" s="13" t="s">
        <v>21</v>
      </c>
      <c r="C464" s="13" t="s">
        <v>3143</v>
      </c>
      <c r="D464" s="13" t="s">
        <v>3143</v>
      </c>
      <c r="E464" s="13" t="s">
        <v>3143</v>
      </c>
    </row>
    <row r="465" spans="1:5" ht="25.15" customHeight="1" thickTop="1" thickBot="1" x14ac:dyDescent="0.3">
      <c r="A465" s="37" t="s">
        <v>408</v>
      </c>
      <c r="B465" s="13" t="s">
        <v>24</v>
      </c>
      <c r="C465" s="13" t="s">
        <v>3143</v>
      </c>
      <c r="D465" s="13" t="s">
        <v>3143</v>
      </c>
      <c r="E465" s="13" t="s">
        <v>3143</v>
      </c>
    </row>
    <row r="466" spans="1:5" ht="25.15" customHeight="1" thickTop="1" thickBot="1" x14ac:dyDescent="0.3">
      <c r="A466" s="37" t="s">
        <v>409</v>
      </c>
      <c r="B466" s="13" t="s">
        <v>47</v>
      </c>
      <c r="C466" s="13" t="s">
        <v>3143</v>
      </c>
      <c r="D466" s="13" t="s">
        <v>26</v>
      </c>
      <c r="E466" s="13" t="s">
        <v>3143</v>
      </c>
    </row>
    <row r="467" spans="1:5" ht="25.15" customHeight="1" thickTop="1" thickBot="1" x14ac:dyDescent="0.3">
      <c r="A467" s="37" t="s">
        <v>410</v>
      </c>
      <c r="B467" s="13" t="s">
        <v>24</v>
      </c>
      <c r="C467" s="13" t="s">
        <v>3143</v>
      </c>
      <c r="D467" s="13" t="s">
        <v>3143</v>
      </c>
      <c r="E467" s="13" t="s">
        <v>3143</v>
      </c>
    </row>
    <row r="468" spans="1:5" ht="25.15" customHeight="1" thickTop="1" thickBot="1" x14ac:dyDescent="0.3">
      <c r="A468" s="37" t="s">
        <v>411</v>
      </c>
      <c r="B468" s="13" t="s">
        <v>29</v>
      </c>
      <c r="C468" s="13" t="s">
        <v>3143</v>
      </c>
      <c r="D468" s="13" t="s">
        <v>3143</v>
      </c>
      <c r="E468" s="13" t="s">
        <v>3143</v>
      </c>
    </row>
    <row r="469" spans="1:5" ht="25.15" customHeight="1" thickTop="1" thickBot="1" x14ac:dyDescent="0.3">
      <c r="A469" s="37" t="s">
        <v>412</v>
      </c>
      <c r="B469" s="13" t="s">
        <v>37</v>
      </c>
      <c r="C469" s="13" t="s">
        <v>3143</v>
      </c>
      <c r="D469" s="13" t="s">
        <v>3143</v>
      </c>
      <c r="E469" s="13" t="s">
        <v>3143</v>
      </c>
    </row>
    <row r="470" spans="1:5" ht="25.15" customHeight="1" thickTop="1" thickBot="1" x14ac:dyDescent="0.3">
      <c r="A470" s="37" t="s">
        <v>413</v>
      </c>
      <c r="B470" s="13" t="s">
        <v>24</v>
      </c>
      <c r="C470" s="13" t="s">
        <v>3143</v>
      </c>
      <c r="D470" s="13" t="s">
        <v>26</v>
      </c>
      <c r="E470" s="13" t="s">
        <v>3143</v>
      </c>
    </row>
    <row r="471" spans="1:5" ht="25.15" customHeight="1" thickTop="1" thickBot="1" x14ac:dyDescent="0.3">
      <c r="A471" s="37" t="s">
        <v>414</v>
      </c>
      <c r="B471" s="13" t="s">
        <v>24</v>
      </c>
      <c r="C471" s="13" t="s">
        <v>3143</v>
      </c>
      <c r="D471" s="13" t="s">
        <v>3143</v>
      </c>
      <c r="E471" s="13" t="s">
        <v>3143</v>
      </c>
    </row>
    <row r="472" spans="1:5" ht="25.15" customHeight="1" thickTop="1" thickBot="1" x14ac:dyDescent="0.3">
      <c r="A472" s="37" t="s">
        <v>3285</v>
      </c>
      <c r="B472" s="13" t="s">
        <v>37</v>
      </c>
      <c r="C472" s="13" t="s">
        <v>3143</v>
      </c>
      <c r="D472" s="13" t="s">
        <v>3143</v>
      </c>
      <c r="E472" s="13" t="s">
        <v>6</v>
      </c>
    </row>
    <row r="473" spans="1:5" ht="25.15" customHeight="1" thickTop="1" thickBot="1" x14ac:dyDescent="0.3">
      <c r="A473" s="37" t="s">
        <v>415</v>
      </c>
      <c r="B473" s="13" t="s">
        <v>37</v>
      </c>
      <c r="C473" s="13" t="s">
        <v>3143</v>
      </c>
      <c r="D473" s="13" t="s">
        <v>3143</v>
      </c>
      <c r="E473" s="13" t="s">
        <v>3143</v>
      </c>
    </row>
    <row r="474" spans="1:5" ht="25.15" customHeight="1" thickTop="1" thickBot="1" x14ac:dyDescent="0.3">
      <c r="A474" s="37" t="s">
        <v>416</v>
      </c>
      <c r="B474" s="13" t="s">
        <v>29</v>
      </c>
      <c r="C474" s="13" t="s">
        <v>3143</v>
      </c>
      <c r="D474" s="13" t="s">
        <v>3143</v>
      </c>
      <c r="E474" s="13" t="s">
        <v>3143</v>
      </c>
    </row>
    <row r="475" spans="1:5" ht="25.15" customHeight="1" thickTop="1" thickBot="1" x14ac:dyDescent="0.3">
      <c r="A475" s="37" t="s">
        <v>417</v>
      </c>
      <c r="B475" s="13" t="s">
        <v>21</v>
      </c>
      <c r="C475" s="13" t="s">
        <v>3143</v>
      </c>
      <c r="D475" s="13" t="s">
        <v>3143</v>
      </c>
      <c r="E475" s="13" t="s">
        <v>3143</v>
      </c>
    </row>
    <row r="476" spans="1:5" ht="25.15" customHeight="1" thickTop="1" thickBot="1" x14ac:dyDescent="0.3">
      <c r="A476" s="37" t="s">
        <v>418</v>
      </c>
      <c r="B476" s="13" t="s">
        <v>37</v>
      </c>
      <c r="C476" s="13" t="s">
        <v>3143</v>
      </c>
      <c r="D476" s="13" t="s">
        <v>3143</v>
      </c>
      <c r="E476" s="13" t="s">
        <v>3143</v>
      </c>
    </row>
    <row r="477" spans="1:5" ht="25.15" customHeight="1" thickTop="1" thickBot="1" x14ac:dyDescent="0.3">
      <c r="A477" s="37" t="s">
        <v>3286</v>
      </c>
      <c r="B477" s="13" t="s">
        <v>24</v>
      </c>
      <c r="C477" s="13" t="s">
        <v>3143</v>
      </c>
      <c r="D477" s="13" t="s">
        <v>3143</v>
      </c>
      <c r="E477" s="13" t="s">
        <v>6</v>
      </c>
    </row>
    <row r="478" spans="1:5" ht="25.15" customHeight="1" thickTop="1" thickBot="1" x14ac:dyDescent="0.3">
      <c r="A478" s="37" t="s">
        <v>3088</v>
      </c>
      <c r="B478" s="13" t="s">
        <v>21</v>
      </c>
      <c r="C478" s="13" t="s">
        <v>3143</v>
      </c>
      <c r="D478" s="13" t="s">
        <v>3143</v>
      </c>
      <c r="E478" s="13" t="s">
        <v>3143</v>
      </c>
    </row>
    <row r="479" spans="1:5" ht="25.15" customHeight="1" thickTop="1" thickBot="1" x14ac:dyDescent="0.3">
      <c r="A479" s="37" t="s">
        <v>419</v>
      </c>
      <c r="B479" s="13" t="s">
        <v>24</v>
      </c>
      <c r="C479" s="13" t="s">
        <v>3143</v>
      </c>
      <c r="D479" s="13" t="s">
        <v>3143</v>
      </c>
      <c r="E479" s="13" t="s">
        <v>3143</v>
      </c>
    </row>
    <row r="480" spans="1:5" ht="25.15" customHeight="1" thickTop="1" thickBot="1" x14ac:dyDescent="0.3">
      <c r="A480" s="37" t="s">
        <v>3648</v>
      </c>
      <c r="B480" s="13" t="s">
        <v>47</v>
      </c>
      <c r="C480" s="13" t="s">
        <v>3143</v>
      </c>
      <c r="D480" s="13" t="s">
        <v>3143</v>
      </c>
      <c r="E480" s="13" t="s">
        <v>3143</v>
      </c>
    </row>
    <row r="481" spans="1:5" ht="25.15" customHeight="1" thickTop="1" thickBot="1" x14ac:dyDescent="0.3">
      <c r="A481" s="37" t="s">
        <v>3647</v>
      </c>
      <c r="B481" s="13" t="s">
        <v>24</v>
      </c>
      <c r="C481" s="13" t="s">
        <v>3143</v>
      </c>
      <c r="D481" s="13" t="s">
        <v>3143</v>
      </c>
      <c r="E481" s="13" t="s">
        <v>3143</v>
      </c>
    </row>
    <row r="482" spans="1:5" ht="25.15" customHeight="1" thickTop="1" thickBot="1" x14ac:dyDescent="0.3">
      <c r="A482" s="37" t="s">
        <v>3646</v>
      </c>
      <c r="B482" s="101" t="s">
        <v>47</v>
      </c>
      <c r="C482" s="101" t="s">
        <v>3143</v>
      </c>
      <c r="D482" s="101" t="s">
        <v>3143</v>
      </c>
      <c r="E482" s="102" t="s">
        <v>3143</v>
      </c>
    </row>
    <row r="483" spans="1:5" ht="25.15" customHeight="1" thickTop="1" thickBot="1" x14ac:dyDescent="0.3">
      <c r="A483" s="37" t="s">
        <v>3649</v>
      </c>
      <c r="B483" s="13" t="s">
        <v>37</v>
      </c>
      <c r="C483" s="13" t="s">
        <v>3143</v>
      </c>
      <c r="D483" s="13" t="s">
        <v>3143</v>
      </c>
      <c r="E483" s="13" t="s">
        <v>3143</v>
      </c>
    </row>
    <row r="484" spans="1:5" ht="25.15" customHeight="1" thickTop="1" thickBot="1" x14ac:dyDescent="0.3">
      <c r="A484" s="37" t="s">
        <v>3680</v>
      </c>
      <c r="B484" s="13" t="s">
        <v>47</v>
      </c>
      <c r="C484" s="13" t="s">
        <v>3143</v>
      </c>
      <c r="D484" s="13" t="s">
        <v>3143</v>
      </c>
      <c r="E484" s="13" t="s">
        <v>3143</v>
      </c>
    </row>
    <row r="485" spans="1:5" ht="25.15" customHeight="1" thickTop="1" thickBot="1" x14ac:dyDescent="0.3">
      <c r="A485" s="37" t="s">
        <v>3645</v>
      </c>
      <c r="B485" s="13" t="s">
        <v>61</v>
      </c>
      <c r="C485" s="13" t="s">
        <v>3143</v>
      </c>
      <c r="D485" s="13" t="s">
        <v>3143</v>
      </c>
      <c r="E485" s="13" t="s">
        <v>3143</v>
      </c>
    </row>
    <row r="486" spans="1:5" ht="25.15" customHeight="1" thickTop="1" thickBot="1" x14ac:dyDescent="0.3">
      <c r="A486" s="37" t="s">
        <v>3644</v>
      </c>
      <c r="B486" s="13" t="s">
        <v>47</v>
      </c>
      <c r="C486" s="13" t="s">
        <v>3143</v>
      </c>
      <c r="D486" s="13" t="s">
        <v>3143</v>
      </c>
      <c r="E486" s="13" t="s">
        <v>3143</v>
      </c>
    </row>
    <row r="487" spans="1:5" ht="25.15" customHeight="1" thickTop="1" thickBot="1" x14ac:dyDescent="0.3">
      <c r="A487" s="37" t="s">
        <v>3643</v>
      </c>
      <c r="B487" s="13" t="s">
        <v>61</v>
      </c>
      <c r="C487" s="13" t="s">
        <v>3143</v>
      </c>
      <c r="D487" s="13" t="s">
        <v>3143</v>
      </c>
      <c r="E487" s="13" t="s">
        <v>3143</v>
      </c>
    </row>
    <row r="488" spans="1:5" ht="25.15" customHeight="1" thickTop="1" thickBot="1" x14ac:dyDescent="0.3">
      <c r="A488" s="37" t="s">
        <v>3642</v>
      </c>
      <c r="B488" s="13" t="s">
        <v>61</v>
      </c>
      <c r="C488" s="13" t="s">
        <v>3143</v>
      </c>
      <c r="D488" s="13" t="s">
        <v>3143</v>
      </c>
      <c r="E488" s="13" t="s">
        <v>3143</v>
      </c>
    </row>
    <row r="489" spans="1:5" ht="25.15" customHeight="1" thickTop="1" thickBot="1" x14ac:dyDescent="0.3">
      <c r="A489" s="37" t="s">
        <v>3641</v>
      </c>
      <c r="B489" s="13" t="s">
        <v>24</v>
      </c>
      <c r="C489" s="13" t="s">
        <v>3143</v>
      </c>
      <c r="D489" s="13" t="s">
        <v>3143</v>
      </c>
      <c r="E489" s="13" t="s">
        <v>3143</v>
      </c>
    </row>
    <row r="490" spans="1:5" ht="25.15" customHeight="1" thickTop="1" thickBot="1" x14ac:dyDescent="0.3">
      <c r="A490" s="37" t="s">
        <v>3640</v>
      </c>
      <c r="B490" s="13" t="s">
        <v>47</v>
      </c>
      <c r="C490" s="13" t="s">
        <v>3143</v>
      </c>
      <c r="D490" s="13" t="s">
        <v>3143</v>
      </c>
      <c r="E490" s="13" t="s">
        <v>3143</v>
      </c>
    </row>
    <row r="491" spans="1:5" ht="25.15" customHeight="1" thickTop="1" thickBot="1" x14ac:dyDescent="0.3">
      <c r="A491" s="37" t="s">
        <v>3639</v>
      </c>
      <c r="B491" s="13" t="s">
        <v>47</v>
      </c>
      <c r="C491" s="13" t="s">
        <v>3143</v>
      </c>
      <c r="D491" s="13" t="s">
        <v>3143</v>
      </c>
      <c r="E491" s="13" t="s">
        <v>3143</v>
      </c>
    </row>
    <row r="492" spans="1:5" ht="25.15" customHeight="1" thickTop="1" thickBot="1" x14ac:dyDescent="0.3">
      <c r="A492" s="37" t="s">
        <v>3638</v>
      </c>
      <c r="B492" s="13" t="s">
        <v>37</v>
      </c>
      <c r="C492" s="13" t="s">
        <v>3143</v>
      </c>
      <c r="D492" s="13" t="s">
        <v>3143</v>
      </c>
      <c r="E492" s="13" t="s">
        <v>3143</v>
      </c>
    </row>
    <row r="493" spans="1:5" ht="25.15" customHeight="1" thickTop="1" thickBot="1" x14ac:dyDescent="0.3">
      <c r="A493" s="37" t="s">
        <v>3637</v>
      </c>
      <c r="B493" s="13" t="s">
        <v>29</v>
      </c>
      <c r="C493" s="13" t="s">
        <v>3143</v>
      </c>
      <c r="D493" s="13" t="s">
        <v>3143</v>
      </c>
      <c r="E493" s="13" t="s">
        <v>3143</v>
      </c>
    </row>
    <row r="494" spans="1:5" ht="25.15" customHeight="1" thickTop="1" thickBot="1" x14ac:dyDescent="0.3">
      <c r="A494" s="37" t="s">
        <v>3636</v>
      </c>
      <c r="B494" s="13" t="s">
        <v>61</v>
      </c>
      <c r="C494" s="13" t="s">
        <v>3143</v>
      </c>
      <c r="D494" s="13" t="s">
        <v>3143</v>
      </c>
      <c r="E494" s="13" t="s">
        <v>3143</v>
      </c>
    </row>
    <row r="495" spans="1:5" ht="25.15" customHeight="1" thickTop="1" thickBot="1" x14ac:dyDescent="0.3">
      <c r="A495" s="37" t="s">
        <v>3635</v>
      </c>
      <c r="B495" s="13" t="s">
        <v>24</v>
      </c>
      <c r="C495" s="13" t="s">
        <v>3143</v>
      </c>
      <c r="D495" s="13" t="s">
        <v>3143</v>
      </c>
      <c r="E495" s="13" t="s">
        <v>3143</v>
      </c>
    </row>
    <row r="496" spans="1:5" ht="25.15" customHeight="1" thickTop="1" thickBot="1" x14ac:dyDescent="0.3">
      <c r="A496" s="37" t="s">
        <v>3634</v>
      </c>
      <c r="B496" s="13" t="s">
        <v>61</v>
      </c>
      <c r="C496" s="13" t="s">
        <v>5</v>
      </c>
      <c r="D496" s="13" t="s">
        <v>3143</v>
      </c>
      <c r="E496" s="13" t="s">
        <v>3143</v>
      </c>
    </row>
    <row r="497" spans="1:5" ht="25.15" customHeight="1" thickTop="1" thickBot="1" x14ac:dyDescent="0.3">
      <c r="A497" s="37" t="s">
        <v>3633</v>
      </c>
      <c r="B497" s="13" t="s">
        <v>47</v>
      </c>
      <c r="C497" s="13" t="s">
        <v>3143</v>
      </c>
      <c r="D497" s="13" t="s">
        <v>3143</v>
      </c>
      <c r="E497" s="13" t="s">
        <v>3143</v>
      </c>
    </row>
    <row r="498" spans="1:5" ht="25.15" customHeight="1" thickTop="1" thickBot="1" x14ac:dyDescent="0.3">
      <c r="A498" s="37" t="s">
        <v>3632</v>
      </c>
      <c r="B498" s="13" t="s">
        <v>47</v>
      </c>
      <c r="C498" s="13" t="s">
        <v>3143</v>
      </c>
      <c r="D498" s="13" t="s">
        <v>3143</v>
      </c>
      <c r="E498" s="13" t="s">
        <v>3143</v>
      </c>
    </row>
    <row r="499" spans="1:5" ht="25.15" customHeight="1" thickTop="1" thickBot="1" x14ac:dyDescent="0.3">
      <c r="A499" s="37" t="s">
        <v>3631</v>
      </c>
      <c r="B499" s="13" t="s">
        <v>47</v>
      </c>
      <c r="C499" s="13" t="s">
        <v>3143</v>
      </c>
      <c r="D499" s="13" t="s">
        <v>3143</v>
      </c>
      <c r="E499" s="13" t="s">
        <v>3143</v>
      </c>
    </row>
    <row r="500" spans="1:5" ht="25.15" customHeight="1" thickTop="1" thickBot="1" x14ac:dyDescent="0.3">
      <c r="A500" s="37" t="s">
        <v>3630</v>
      </c>
      <c r="B500" s="13" t="s">
        <v>61</v>
      </c>
      <c r="C500" s="13" t="s">
        <v>3143</v>
      </c>
      <c r="D500" s="13" t="s">
        <v>3143</v>
      </c>
      <c r="E500" s="13" t="s">
        <v>3143</v>
      </c>
    </row>
    <row r="501" spans="1:5" ht="25.15" customHeight="1" thickTop="1" thickBot="1" x14ac:dyDescent="0.3">
      <c r="A501" s="37" t="s">
        <v>3651</v>
      </c>
      <c r="B501" s="13" t="s">
        <v>61</v>
      </c>
      <c r="C501" s="13" t="s">
        <v>3143</v>
      </c>
      <c r="D501" s="13" t="s">
        <v>3143</v>
      </c>
      <c r="E501" s="13" t="s">
        <v>3143</v>
      </c>
    </row>
    <row r="502" spans="1:5" ht="25.15" customHeight="1" thickTop="1" thickBot="1" x14ac:dyDescent="0.3">
      <c r="A502" s="37" t="s">
        <v>3629</v>
      </c>
      <c r="B502" s="13" t="s">
        <v>61</v>
      </c>
      <c r="C502" s="13" t="s">
        <v>3143</v>
      </c>
      <c r="D502" s="13" t="s">
        <v>3143</v>
      </c>
      <c r="E502" s="13" t="s">
        <v>3143</v>
      </c>
    </row>
    <row r="503" spans="1:5" ht="25.15" customHeight="1" thickTop="1" thickBot="1" x14ac:dyDescent="0.3">
      <c r="A503" s="37" t="s">
        <v>3628</v>
      </c>
      <c r="B503" s="13" t="s">
        <v>61</v>
      </c>
      <c r="C503" s="13" t="s">
        <v>3143</v>
      </c>
      <c r="D503" s="13" t="s">
        <v>3143</v>
      </c>
      <c r="E503" s="13" t="s">
        <v>3143</v>
      </c>
    </row>
    <row r="504" spans="1:5" ht="25.15" customHeight="1" thickTop="1" thickBot="1" x14ac:dyDescent="0.3">
      <c r="A504" s="37" t="s">
        <v>3627</v>
      </c>
      <c r="B504" s="13" t="s">
        <v>47</v>
      </c>
      <c r="C504" s="13" t="s">
        <v>3143</v>
      </c>
      <c r="D504" s="13" t="s">
        <v>3143</v>
      </c>
      <c r="E504" s="13" t="s">
        <v>3143</v>
      </c>
    </row>
    <row r="505" spans="1:5" ht="25.15" customHeight="1" thickTop="1" thickBot="1" x14ac:dyDescent="0.3">
      <c r="A505" s="37" t="s">
        <v>3626</v>
      </c>
      <c r="B505" s="13" t="s">
        <v>24</v>
      </c>
      <c r="C505" s="13" t="s">
        <v>3143</v>
      </c>
      <c r="D505" s="13" t="s">
        <v>3143</v>
      </c>
      <c r="E505" s="13" t="s">
        <v>3143</v>
      </c>
    </row>
    <row r="506" spans="1:5" ht="25.15" customHeight="1" thickTop="1" thickBot="1" x14ac:dyDescent="0.3">
      <c r="A506" s="37" t="s">
        <v>3661</v>
      </c>
      <c r="B506" s="13" t="s">
        <v>61</v>
      </c>
      <c r="C506" s="13" t="s">
        <v>3143</v>
      </c>
      <c r="D506" s="13" t="s">
        <v>3143</v>
      </c>
      <c r="E506" s="13" t="s">
        <v>3143</v>
      </c>
    </row>
    <row r="507" spans="1:5" ht="25.15" customHeight="1" thickTop="1" thickBot="1" x14ac:dyDescent="0.3">
      <c r="A507" s="37" t="s">
        <v>3625</v>
      </c>
      <c r="B507" s="13" t="s">
        <v>47</v>
      </c>
      <c r="C507" s="13" t="s">
        <v>3143</v>
      </c>
      <c r="D507" s="13" t="s">
        <v>3143</v>
      </c>
      <c r="E507" s="13" t="s">
        <v>3143</v>
      </c>
    </row>
    <row r="508" spans="1:5" ht="25.15" customHeight="1" thickTop="1" thickBot="1" x14ac:dyDescent="0.3">
      <c r="A508" s="37" t="s">
        <v>3624</v>
      </c>
      <c r="B508" s="13" t="s">
        <v>47</v>
      </c>
      <c r="C508" s="13" t="s">
        <v>3143</v>
      </c>
      <c r="D508" s="13" t="s">
        <v>3143</v>
      </c>
      <c r="E508" s="13" t="s">
        <v>3143</v>
      </c>
    </row>
    <row r="509" spans="1:5" ht="25.15" customHeight="1" thickTop="1" thickBot="1" x14ac:dyDescent="0.3">
      <c r="A509" s="37" t="s">
        <v>3623</v>
      </c>
      <c r="B509" s="13" t="s">
        <v>163</v>
      </c>
      <c r="C509" s="13" t="s">
        <v>3143</v>
      </c>
      <c r="D509" s="13" t="s">
        <v>3143</v>
      </c>
      <c r="E509" s="13" t="s">
        <v>3143</v>
      </c>
    </row>
    <row r="510" spans="1:5" ht="25.15" customHeight="1" thickTop="1" thickBot="1" x14ac:dyDescent="0.3">
      <c r="A510" s="37" t="s">
        <v>420</v>
      </c>
      <c r="B510" s="13" t="s">
        <v>37</v>
      </c>
      <c r="C510" s="13" t="s">
        <v>3143</v>
      </c>
      <c r="D510" s="13" t="s">
        <v>3143</v>
      </c>
      <c r="E510" s="13" t="s">
        <v>3143</v>
      </c>
    </row>
    <row r="511" spans="1:5" ht="25.15" customHeight="1" thickTop="1" thickBot="1" x14ac:dyDescent="0.3">
      <c r="A511" s="37" t="s">
        <v>421</v>
      </c>
      <c r="B511" s="13" t="s">
        <v>37</v>
      </c>
      <c r="C511" s="13" t="s">
        <v>3143</v>
      </c>
      <c r="D511" s="13" t="s">
        <v>3143</v>
      </c>
      <c r="E511" s="13" t="s">
        <v>3143</v>
      </c>
    </row>
    <row r="512" spans="1:5" ht="25.15" customHeight="1" thickTop="1" thickBot="1" x14ac:dyDescent="0.3">
      <c r="A512" s="37" t="s">
        <v>422</v>
      </c>
      <c r="B512" s="13" t="s">
        <v>24</v>
      </c>
      <c r="C512" s="13" t="s">
        <v>3143</v>
      </c>
      <c r="D512" s="13" t="s">
        <v>3143</v>
      </c>
      <c r="E512" s="13" t="s">
        <v>3143</v>
      </c>
    </row>
    <row r="513" spans="1:5" ht="25.15" customHeight="1" thickTop="1" thickBot="1" x14ac:dyDescent="0.3">
      <c r="A513" s="37" t="s">
        <v>3082</v>
      </c>
      <c r="B513" s="13" t="s">
        <v>37</v>
      </c>
      <c r="C513" s="13" t="s">
        <v>3143</v>
      </c>
      <c r="D513" s="13" t="s">
        <v>3143</v>
      </c>
      <c r="E513" s="13" t="s">
        <v>3143</v>
      </c>
    </row>
    <row r="514" spans="1:5" ht="25.15" customHeight="1" thickTop="1" thickBot="1" x14ac:dyDescent="0.3">
      <c r="A514" s="37" t="s">
        <v>423</v>
      </c>
      <c r="B514" s="13" t="s">
        <v>30</v>
      </c>
      <c r="C514" s="13" t="s">
        <v>3143</v>
      </c>
      <c r="D514" s="13" t="s">
        <v>3143</v>
      </c>
      <c r="E514" s="13" t="s">
        <v>3143</v>
      </c>
    </row>
    <row r="515" spans="1:5" ht="25.15" customHeight="1" thickTop="1" thickBot="1" x14ac:dyDescent="0.3">
      <c r="A515" s="37" t="s">
        <v>424</v>
      </c>
      <c r="B515" s="13" t="s">
        <v>37</v>
      </c>
      <c r="C515" s="13" t="s">
        <v>3143</v>
      </c>
      <c r="D515" s="13" t="s">
        <v>26</v>
      </c>
      <c r="E515" s="13" t="s">
        <v>3143</v>
      </c>
    </row>
    <row r="516" spans="1:5" ht="25.15" customHeight="1" thickTop="1" thickBot="1" x14ac:dyDescent="0.3">
      <c r="A516" s="37" t="s">
        <v>425</v>
      </c>
      <c r="B516" s="13" t="s">
        <v>24</v>
      </c>
      <c r="C516" s="13" t="s">
        <v>3143</v>
      </c>
      <c r="D516" s="13" t="s">
        <v>26</v>
      </c>
      <c r="E516" s="13" t="s">
        <v>3143</v>
      </c>
    </row>
    <row r="517" spans="1:5" ht="25.15" customHeight="1" thickTop="1" thickBot="1" x14ac:dyDescent="0.3">
      <c r="A517" s="37" t="s">
        <v>426</v>
      </c>
      <c r="B517" s="13" t="s">
        <v>24</v>
      </c>
      <c r="C517" s="13" t="s">
        <v>3143</v>
      </c>
      <c r="D517" s="13" t="s">
        <v>3143</v>
      </c>
      <c r="E517" s="13" t="s">
        <v>3143</v>
      </c>
    </row>
    <row r="518" spans="1:5" ht="25.15" customHeight="1" thickTop="1" thickBot="1" x14ac:dyDescent="0.3">
      <c r="A518" s="37" t="s">
        <v>427</v>
      </c>
      <c r="B518" s="13" t="s">
        <v>24</v>
      </c>
      <c r="C518" s="13" t="s">
        <v>5</v>
      </c>
      <c r="D518" s="13" t="s">
        <v>26</v>
      </c>
      <c r="E518" s="13" t="s">
        <v>3143</v>
      </c>
    </row>
    <row r="519" spans="1:5" ht="25.15" customHeight="1" thickTop="1" thickBot="1" x14ac:dyDescent="0.3">
      <c r="A519" s="37" t="s">
        <v>3153</v>
      </c>
      <c r="B519" s="13" t="s">
        <v>24</v>
      </c>
      <c r="C519" s="13" t="s">
        <v>3143</v>
      </c>
      <c r="D519" s="13" t="s">
        <v>3143</v>
      </c>
      <c r="E519" s="13" t="s">
        <v>3143</v>
      </c>
    </row>
    <row r="520" spans="1:5" ht="25.15" customHeight="1" thickTop="1" thickBot="1" x14ac:dyDescent="0.3">
      <c r="A520" s="37" t="s">
        <v>3287</v>
      </c>
      <c r="B520" s="13" t="s">
        <v>24</v>
      </c>
      <c r="C520" s="13" t="s">
        <v>3143</v>
      </c>
      <c r="D520" s="13" t="s">
        <v>3143</v>
      </c>
      <c r="E520" s="13" t="s">
        <v>6</v>
      </c>
    </row>
    <row r="521" spans="1:5" ht="25.15" customHeight="1" thickTop="1" thickBot="1" x14ac:dyDescent="0.3">
      <c r="A521" s="37" t="s">
        <v>428</v>
      </c>
      <c r="B521" s="13" t="s">
        <v>24</v>
      </c>
      <c r="C521" s="13" t="s">
        <v>3143</v>
      </c>
      <c r="D521" s="13" t="s">
        <v>3143</v>
      </c>
      <c r="E521" s="13" t="s">
        <v>3143</v>
      </c>
    </row>
    <row r="522" spans="1:5" ht="25.15" customHeight="1" thickTop="1" thickBot="1" x14ac:dyDescent="0.3">
      <c r="A522" s="37" t="s">
        <v>429</v>
      </c>
      <c r="B522" s="13" t="s">
        <v>24</v>
      </c>
      <c r="C522" s="13" t="s">
        <v>5</v>
      </c>
      <c r="D522" s="13" t="s">
        <v>26</v>
      </c>
      <c r="E522" s="13" t="s">
        <v>3143</v>
      </c>
    </row>
    <row r="523" spans="1:5" ht="25.15" customHeight="1" thickTop="1" thickBot="1" x14ac:dyDescent="0.3">
      <c r="A523" s="37" t="s">
        <v>430</v>
      </c>
      <c r="B523" s="13" t="s">
        <v>21</v>
      </c>
      <c r="C523" s="13" t="s">
        <v>3143</v>
      </c>
      <c r="D523" s="13" t="s">
        <v>3143</v>
      </c>
      <c r="E523" s="13" t="s">
        <v>3143</v>
      </c>
    </row>
    <row r="524" spans="1:5" ht="25.15" customHeight="1" thickTop="1" thickBot="1" x14ac:dyDescent="0.3">
      <c r="A524" s="37" t="s">
        <v>431</v>
      </c>
      <c r="B524" s="13" t="s">
        <v>24</v>
      </c>
      <c r="C524" s="13" t="s">
        <v>3143</v>
      </c>
      <c r="D524" s="13" t="s">
        <v>3143</v>
      </c>
      <c r="E524" s="13" t="s">
        <v>3143</v>
      </c>
    </row>
    <row r="525" spans="1:5" ht="25.15" customHeight="1" thickTop="1" thickBot="1" x14ac:dyDescent="0.3">
      <c r="A525" s="37" t="s">
        <v>432</v>
      </c>
      <c r="B525" s="13" t="s">
        <v>163</v>
      </c>
      <c r="C525" s="13" t="s">
        <v>3143</v>
      </c>
      <c r="D525" s="13" t="s">
        <v>3143</v>
      </c>
      <c r="E525" s="13" t="s">
        <v>3143</v>
      </c>
    </row>
    <row r="526" spans="1:5" ht="25.15" customHeight="1" thickTop="1" thickBot="1" x14ac:dyDescent="0.3">
      <c r="A526" s="37" t="s">
        <v>433</v>
      </c>
      <c r="B526" s="13" t="s">
        <v>24</v>
      </c>
      <c r="C526" s="13" t="s">
        <v>3143</v>
      </c>
      <c r="D526" s="13" t="s">
        <v>3143</v>
      </c>
      <c r="E526" s="13" t="s">
        <v>3143</v>
      </c>
    </row>
    <row r="527" spans="1:5" ht="25.15" customHeight="1" thickTop="1" thickBot="1" x14ac:dyDescent="0.3">
      <c r="A527" s="37" t="s">
        <v>434</v>
      </c>
      <c r="B527" s="13" t="s">
        <v>37</v>
      </c>
      <c r="C527" s="13" t="s">
        <v>3143</v>
      </c>
      <c r="D527" s="13" t="s">
        <v>3143</v>
      </c>
      <c r="E527" s="13" t="s">
        <v>3143</v>
      </c>
    </row>
    <row r="528" spans="1:5" ht="25.15" customHeight="1" thickTop="1" thickBot="1" x14ac:dyDescent="0.3">
      <c r="A528" s="37" t="s">
        <v>435</v>
      </c>
      <c r="B528" s="13" t="s">
        <v>21</v>
      </c>
      <c r="C528" s="13" t="s">
        <v>3143</v>
      </c>
      <c r="D528" s="13" t="s">
        <v>3143</v>
      </c>
      <c r="E528" s="13" t="s">
        <v>3143</v>
      </c>
    </row>
    <row r="529" spans="1:5" ht="25.15" customHeight="1" thickTop="1" thickBot="1" x14ac:dyDescent="0.3">
      <c r="A529" s="37" t="s">
        <v>436</v>
      </c>
      <c r="B529" s="13" t="s">
        <v>21</v>
      </c>
      <c r="C529" s="13" t="s">
        <v>3143</v>
      </c>
      <c r="D529" s="13" t="s">
        <v>3143</v>
      </c>
      <c r="E529" s="13" t="s">
        <v>3143</v>
      </c>
    </row>
    <row r="530" spans="1:5" ht="25.15" customHeight="1" thickTop="1" thickBot="1" x14ac:dyDescent="0.3">
      <c r="A530" s="37" t="s">
        <v>437</v>
      </c>
      <c r="B530" s="13" t="s">
        <v>21</v>
      </c>
      <c r="C530" s="13" t="s">
        <v>3143</v>
      </c>
      <c r="D530" s="13" t="s">
        <v>3143</v>
      </c>
      <c r="E530" s="13" t="s">
        <v>3143</v>
      </c>
    </row>
    <row r="531" spans="1:5" ht="25.15" customHeight="1" thickTop="1" thickBot="1" x14ac:dyDescent="0.3">
      <c r="A531" s="37" t="s">
        <v>438</v>
      </c>
      <c r="B531" s="13" t="s">
        <v>24</v>
      </c>
      <c r="C531" s="13" t="s">
        <v>3143</v>
      </c>
      <c r="D531" s="13" t="s">
        <v>3143</v>
      </c>
      <c r="E531" s="13" t="s">
        <v>3143</v>
      </c>
    </row>
    <row r="532" spans="1:5" ht="25.15" customHeight="1" thickTop="1" thickBot="1" x14ac:dyDescent="0.3">
      <c r="A532" s="37" t="s">
        <v>3288</v>
      </c>
      <c r="B532" s="13" t="s">
        <v>24</v>
      </c>
      <c r="C532" s="13" t="s">
        <v>3143</v>
      </c>
      <c r="D532" s="13" t="s">
        <v>3143</v>
      </c>
      <c r="E532" s="13" t="s">
        <v>6</v>
      </c>
    </row>
    <row r="533" spans="1:5" ht="25.15" customHeight="1" thickTop="1" thickBot="1" x14ac:dyDescent="0.3">
      <c r="A533" s="37" t="s">
        <v>3289</v>
      </c>
      <c r="B533" s="13" t="s">
        <v>29</v>
      </c>
      <c r="C533" s="13" t="s">
        <v>3143</v>
      </c>
      <c r="D533" s="13" t="s">
        <v>3143</v>
      </c>
      <c r="E533" s="13" t="s">
        <v>6</v>
      </c>
    </row>
    <row r="534" spans="1:5" ht="25.15" customHeight="1" thickTop="1" thickBot="1" x14ac:dyDescent="0.3">
      <c r="A534" s="37" t="s">
        <v>439</v>
      </c>
      <c r="B534" s="13" t="s">
        <v>61</v>
      </c>
      <c r="C534" s="13" t="s">
        <v>3143</v>
      </c>
      <c r="D534" s="13" t="s">
        <v>3143</v>
      </c>
      <c r="E534" s="13" t="s">
        <v>3143</v>
      </c>
    </row>
    <row r="535" spans="1:5" ht="25.15" customHeight="1" thickTop="1" thickBot="1" x14ac:dyDescent="0.3">
      <c r="A535" s="37" t="s">
        <v>440</v>
      </c>
      <c r="B535" s="13" t="s">
        <v>21</v>
      </c>
      <c r="C535" s="13" t="s">
        <v>3143</v>
      </c>
      <c r="D535" s="13" t="s">
        <v>3143</v>
      </c>
      <c r="E535" s="13" t="s">
        <v>3143</v>
      </c>
    </row>
    <row r="536" spans="1:5" ht="25.15" customHeight="1" thickTop="1" thickBot="1" x14ac:dyDescent="0.3">
      <c r="A536" s="37" t="s">
        <v>3290</v>
      </c>
      <c r="B536" s="13" t="s">
        <v>24</v>
      </c>
      <c r="C536" s="13" t="s">
        <v>3143</v>
      </c>
      <c r="D536" s="13" t="s">
        <v>3143</v>
      </c>
      <c r="E536" s="13" t="s">
        <v>6</v>
      </c>
    </row>
    <row r="537" spans="1:5" ht="25.15" customHeight="1" thickTop="1" thickBot="1" x14ac:dyDescent="0.3">
      <c r="A537" s="37" t="s">
        <v>441</v>
      </c>
      <c r="B537" s="13" t="s">
        <v>163</v>
      </c>
      <c r="C537" s="13" t="s">
        <v>3143</v>
      </c>
      <c r="D537" s="13" t="s">
        <v>3143</v>
      </c>
      <c r="E537" s="13" t="s">
        <v>3143</v>
      </c>
    </row>
    <row r="538" spans="1:5" ht="25.15" customHeight="1" thickTop="1" thickBot="1" x14ac:dyDescent="0.3">
      <c r="A538" s="37" t="s">
        <v>442</v>
      </c>
      <c r="B538" s="13" t="s">
        <v>24</v>
      </c>
      <c r="C538" s="13" t="s">
        <v>3143</v>
      </c>
      <c r="D538" s="13" t="s">
        <v>3143</v>
      </c>
      <c r="E538" s="13" t="s">
        <v>3143</v>
      </c>
    </row>
    <row r="539" spans="1:5" ht="25.15" customHeight="1" thickTop="1" thickBot="1" x14ac:dyDescent="0.3">
      <c r="A539" s="37" t="s">
        <v>3000</v>
      </c>
      <c r="B539" s="13" t="s">
        <v>29</v>
      </c>
      <c r="C539" s="13" t="s">
        <v>3143</v>
      </c>
      <c r="D539" s="13" t="s">
        <v>3143</v>
      </c>
      <c r="E539" s="13" t="s">
        <v>3143</v>
      </c>
    </row>
    <row r="540" spans="1:5" ht="25.15" customHeight="1" thickTop="1" thickBot="1" x14ac:dyDescent="0.3">
      <c r="A540" s="37" t="s">
        <v>443</v>
      </c>
      <c r="B540" s="13" t="s">
        <v>37</v>
      </c>
      <c r="C540" s="13" t="s">
        <v>3143</v>
      </c>
      <c r="D540" s="13" t="s">
        <v>3143</v>
      </c>
      <c r="E540" s="13" t="s">
        <v>3143</v>
      </c>
    </row>
    <row r="541" spans="1:5" ht="25.15" customHeight="1" thickTop="1" thickBot="1" x14ac:dyDescent="0.3">
      <c r="A541" s="37" t="s">
        <v>444</v>
      </c>
      <c r="B541" s="13" t="s">
        <v>24</v>
      </c>
      <c r="C541" s="13" t="s">
        <v>3143</v>
      </c>
      <c r="D541" s="13" t="s">
        <v>3143</v>
      </c>
      <c r="E541" s="13" t="s">
        <v>3143</v>
      </c>
    </row>
    <row r="542" spans="1:5" ht="25.15" customHeight="1" thickTop="1" thickBot="1" x14ac:dyDescent="0.3">
      <c r="A542" s="37" t="s">
        <v>445</v>
      </c>
      <c r="B542" s="13" t="s">
        <v>21</v>
      </c>
      <c r="C542" s="13" t="s">
        <v>3143</v>
      </c>
      <c r="D542" s="13" t="s">
        <v>3143</v>
      </c>
      <c r="E542" s="13" t="s">
        <v>3143</v>
      </c>
    </row>
    <row r="543" spans="1:5" ht="25.15" customHeight="1" thickTop="1" thickBot="1" x14ac:dyDescent="0.3">
      <c r="A543" s="37" t="s">
        <v>3291</v>
      </c>
      <c r="B543" s="13" t="s">
        <v>47</v>
      </c>
      <c r="C543" s="13" t="s">
        <v>3143</v>
      </c>
      <c r="D543" s="13" t="s">
        <v>3143</v>
      </c>
      <c r="E543" s="13" t="s">
        <v>6</v>
      </c>
    </row>
    <row r="544" spans="1:5" ht="25.15" customHeight="1" thickTop="1" thickBot="1" x14ac:dyDescent="0.3">
      <c r="A544" s="37" t="s">
        <v>446</v>
      </c>
      <c r="B544" s="13" t="s">
        <v>30</v>
      </c>
      <c r="C544" s="13" t="s">
        <v>3143</v>
      </c>
      <c r="D544" s="13" t="s">
        <v>3143</v>
      </c>
      <c r="E544" s="13" t="s">
        <v>3143</v>
      </c>
    </row>
    <row r="545" spans="1:5" ht="25.15" customHeight="1" thickTop="1" thickBot="1" x14ac:dyDescent="0.3">
      <c r="A545" s="37" t="s">
        <v>3530</v>
      </c>
      <c r="B545" s="13" t="s">
        <v>21</v>
      </c>
      <c r="C545" s="13" t="s">
        <v>3143</v>
      </c>
      <c r="D545" s="13" t="s">
        <v>3143</v>
      </c>
      <c r="E545" s="13" t="s">
        <v>3143</v>
      </c>
    </row>
    <row r="546" spans="1:5" ht="25.15" customHeight="1" thickTop="1" thickBot="1" x14ac:dyDescent="0.3">
      <c r="A546" s="37" t="s">
        <v>447</v>
      </c>
      <c r="B546" s="13" t="s">
        <v>37</v>
      </c>
      <c r="C546" s="13" t="s">
        <v>3143</v>
      </c>
      <c r="D546" s="13" t="s">
        <v>3143</v>
      </c>
      <c r="E546" s="13" t="s">
        <v>3143</v>
      </c>
    </row>
    <row r="547" spans="1:5" ht="25.15" customHeight="1" thickTop="1" thickBot="1" x14ac:dyDescent="0.3">
      <c r="A547" s="37" t="s">
        <v>448</v>
      </c>
      <c r="B547" s="13" t="s">
        <v>21</v>
      </c>
      <c r="C547" s="13" t="s">
        <v>3143</v>
      </c>
      <c r="D547" s="13" t="s">
        <v>3143</v>
      </c>
      <c r="E547" s="13" t="s">
        <v>3143</v>
      </c>
    </row>
    <row r="548" spans="1:5" ht="25.15" customHeight="1" thickTop="1" thickBot="1" x14ac:dyDescent="0.3">
      <c r="A548" s="37" t="s">
        <v>3552</v>
      </c>
      <c r="B548" s="13" t="s">
        <v>29</v>
      </c>
      <c r="C548" s="13" t="s">
        <v>3143</v>
      </c>
      <c r="D548" s="13" t="s">
        <v>3143</v>
      </c>
      <c r="E548" s="13" t="s">
        <v>3143</v>
      </c>
    </row>
    <row r="549" spans="1:5" ht="25.15" customHeight="1" thickTop="1" thickBot="1" x14ac:dyDescent="0.3">
      <c r="A549" s="37" t="s">
        <v>449</v>
      </c>
      <c r="B549" s="13" t="s">
        <v>24</v>
      </c>
      <c r="C549" s="13" t="s">
        <v>3143</v>
      </c>
      <c r="D549" s="13" t="s">
        <v>26</v>
      </c>
      <c r="E549" s="13" t="s">
        <v>3143</v>
      </c>
    </row>
    <row r="550" spans="1:5" ht="25.15" customHeight="1" thickTop="1" thickBot="1" x14ac:dyDescent="0.3">
      <c r="A550" s="37" t="s">
        <v>3534</v>
      </c>
      <c r="B550" s="13" t="s">
        <v>37</v>
      </c>
      <c r="C550" s="13" t="s">
        <v>3143</v>
      </c>
      <c r="D550" s="13" t="s">
        <v>3143</v>
      </c>
      <c r="E550" s="13" t="s">
        <v>3143</v>
      </c>
    </row>
    <row r="551" spans="1:5" ht="25.15" customHeight="1" thickTop="1" thickBot="1" x14ac:dyDescent="0.3">
      <c r="A551" s="37" t="s">
        <v>3671</v>
      </c>
      <c r="B551" s="13" t="s">
        <v>24</v>
      </c>
      <c r="C551" s="13" t="s">
        <v>3143</v>
      </c>
      <c r="D551" s="13" t="s">
        <v>3143</v>
      </c>
      <c r="E551" s="13" t="s">
        <v>3143</v>
      </c>
    </row>
    <row r="552" spans="1:5" ht="25.15" customHeight="1" thickTop="1" thickBot="1" x14ac:dyDescent="0.3">
      <c r="A552" s="37" t="s">
        <v>450</v>
      </c>
      <c r="B552" s="13" t="s">
        <v>24</v>
      </c>
      <c r="C552" s="13" t="s">
        <v>3143</v>
      </c>
      <c r="D552" s="13" t="s">
        <v>3143</v>
      </c>
      <c r="E552" s="13" t="s">
        <v>3143</v>
      </c>
    </row>
    <row r="553" spans="1:5" ht="25.15" customHeight="1" thickTop="1" thickBot="1" x14ac:dyDescent="0.3">
      <c r="A553" s="37" t="s">
        <v>2966</v>
      </c>
      <c r="B553" s="13" t="s">
        <v>47</v>
      </c>
      <c r="C553" s="13" t="s">
        <v>3143</v>
      </c>
      <c r="D553" s="13" t="s">
        <v>3143</v>
      </c>
      <c r="E553" s="13" t="s">
        <v>3143</v>
      </c>
    </row>
    <row r="554" spans="1:5" ht="25.15" customHeight="1" thickTop="1" thickBot="1" x14ac:dyDescent="0.3">
      <c r="A554" s="37" t="s">
        <v>451</v>
      </c>
      <c r="B554" s="13" t="s">
        <v>21</v>
      </c>
      <c r="C554" s="13" t="s">
        <v>3143</v>
      </c>
      <c r="D554" s="13" t="s">
        <v>3143</v>
      </c>
      <c r="E554" s="13" t="s">
        <v>3143</v>
      </c>
    </row>
    <row r="555" spans="1:5" ht="25.15" customHeight="1" thickTop="1" thickBot="1" x14ac:dyDescent="0.3">
      <c r="A555" s="37" t="s">
        <v>452</v>
      </c>
      <c r="B555" s="13" t="s">
        <v>24</v>
      </c>
      <c r="C555" s="13" t="s">
        <v>3143</v>
      </c>
      <c r="D555" s="13" t="s">
        <v>3143</v>
      </c>
      <c r="E555" s="13" t="s">
        <v>3143</v>
      </c>
    </row>
    <row r="556" spans="1:5" ht="25.15" customHeight="1" thickTop="1" thickBot="1" x14ac:dyDescent="0.3">
      <c r="A556" s="37" t="s">
        <v>453</v>
      </c>
      <c r="B556" s="13" t="s">
        <v>37</v>
      </c>
      <c r="C556" s="13" t="s">
        <v>3143</v>
      </c>
      <c r="D556" s="13" t="s">
        <v>3143</v>
      </c>
      <c r="E556" s="13" t="s">
        <v>3143</v>
      </c>
    </row>
    <row r="557" spans="1:5" ht="25.15" customHeight="1" thickTop="1" thickBot="1" x14ac:dyDescent="0.3">
      <c r="A557" s="37" t="s">
        <v>454</v>
      </c>
      <c r="B557" s="13" t="s">
        <v>29</v>
      </c>
      <c r="C557" s="13" t="s">
        <v>3143</v>
      </c>
      <c r="D557" s="13" t="s">
        <v>3143</v>
      </c>
      <c r="E557" s="13" t="s">
        <v>3143</v>
      </c>
    </row>
    <row r="558" spans="1:5" ht="25.15" customHeight="1" thickTop="1" thickBot="1" x14ac:dyDescent="0.3">
      <c r="A558" s="37" t="s">
        <v>455</v>
      </c>
      <c r="B558" s="13" t="s">
        <v>37</v>
      </c>
      <c r="C558" s="13" t="s">
        <v>3143</v>
      </c>
      <c r="D558" s="13" t="s">
        <v>3143</v>
      </c>
      <c r="E558" s="13" t="s">
        <v>3143</v>
      </c>
    </row>
    <row r="559" spans="1:5" ht="25.15" customHeight="1" thickTop="1" thickBot="1" x14ac:dyDescent="0.3">
      <c r="A559" s="37" t="s">
        <v>456</v>
      </c>
      <c r="B559" s="13" t="s">
        <v>37</v>
      </c>
      <c r="C559" s="13" t="s">
        <v>3143</v>
      </c>
      <c r="D559" s="13" t="s">
        <v>3143</v>
      </c>
      <c r="E559" s="13" t="s">
        <v>3143</v>
      </c>
    </row>
    <row r="560" spans="1:5" ht="25.15" customHeight="1" thickTop="1" thickBot="1" x14ac:dyDescent="0.3">
      <c r="A560" s="37" t="s">
        <v>3532</v>
      </c>
      <c r="B560" s="13" t="s">
        <v>21</v>
      </c>
      <c r="C560" s="13" t="s">
        <v>3143</v>
      </c>
      <c r="D560" s="13" t="s">
        <v>3143</v>
      </c>
      <c r="E560" s="13" t="s">
        <v>3143</v>
      </c>
    </row>
    <row r="561" spans="1:5" ht="25.15" customHeight="1" thickTop="1" thickBot="1" x14ac:dyDescent="0.3">
      <c r="A561" s="37" t="s">
        <v>457</v>
      </c>
      <c r="B561" s="13" t="s">
        <v>30</v>
      </c>
      <c r="C561" s="13" t="s">
        <v>3143</v>
      </c>
      <c r="D561" s="13" t="s">
        <v>3143</v>
      </c>
      <c r="E561" s="13" t="s">
        <v>3143</v>
      </c>
    </row>
    <row r="562" spans="1:5" ht="25.15" customHeight="1" thickTop="1" thickBot="1" x14ac:dyDescent="0.3">
      <c r="A562" s="37" t="s">
        <v>458</v>
      </c>
      <c r="B562" s="13" t="s">
        <v>30</v>
      </c>
      <c r="C562" s="13" t="s">
        <v>3143</v>
      </c>
      <c r="D562" s="13" t="s">
        <v>3143</v>
      </c>
      <c r="E562" s="13" t="s">
        <v>3143</v>
      </c>
    </row>
    <row r="563" spans="1:5" ht="25.15" customHeight="1" thickTop="1" thickBot="1" x14ac:dyDescent="0.3">
      <c r="A563" s="37" t="s">
        <v>459</v>
      </c>
      <c r="B563" s="13" t="s">
        <v>30</v>
      </c>
      <c r="C563" s="13" t="s">
        <v>3143</v>
      </c>
      <c r="D563" s="13" t="s">
        <v>3143</v>
      </c>
      <c r="E563" s="13" t="s">
        <v>3143</v>
      </c>
    </row>
    <row r="564" spans="1:5" ht="25.15" customHeight="1" thickTop="1" thickBot="1" x14ac:dyDescent="0.3">
      <c r="A564" s="37" t="s">
        <v>460</v>
      </c>
      <c r="B564" s="13" t="s">
        <v>30</v>
      </c>
      <c r="C564" s="13" t="s">
        <v>3143</v>
      </c>
      <c r="D564" s="13" t="s">
        <v>3143</v>
      </c>
      <c r="E564" s="13" t="s">
        <v>3143</v>
      </c>
    </row>
    <row r="565" spans="1:5" ht="25.15" customHeight="1" thickTop="1" thickBot="1" x14ac:dyDescent="0.3">
      <c r="A565" s="37" t="s">
        <v>461</v>
      </c>
      <c r="B565" s="13" t="s">
        <v>30</v>
      </c>
      <c r="C565" s="13" t="s">
        <v>3143</v>
      </c>
      <c r="D565" s="13" t="s">
        <v>3143</v>
      </c>
      <c r="E565" s="13" t="s">
        <v>3143</v>
      </c>
    </row>
    <row r="566" spans="1:5" ht="25.15" customHeight="1" thickTop="1" thickBot="1" x14ac:dyDescent="0.3">
      <c r="A566" s="37" t="s">
        <v>462</v>
      </c>
      <c r="B566" s="13" t="s">
        <v>24</v>
      </c>
      <c r="C566" s="13" t="s">
        <v>3143</v>
      </c>
      <c r="D566" s="13" t="s">
        <v>3143</v>
      </c>
      <c r="E566" s="13" t="s">
        <v>3143</v>
      </c>
    </row>
    <row r="567" spans="1:5" ht="25.15" customHeight="1" thickTop="1" thickBot="1" x14ac:dyDescent="0.3">
      <c r="A567" s="37" t="s">
        <v>3292</v>
      </c>
      <c r="B567" s="13" t="s">
        <v>37</v>
      </c>
      <c r="C567" s="13" t="s">
        <v>3143</v>
      </c>
      <c r="D567" s="13" t="s">
        <v>3143</v>
      </c>
      <c r="E567" s="13" t="s">
        <v>6</v>
      </c>
    </row>
    <row r="568" spans="1:5" ht="25.15" customHeight="1" thickTop="1" thickBot="1" x14ac:dyDescent="0.3">
      <c r="A568" s="37" t="s">
        <v>3668</v>
      </c>
      <c r="B568" s="13" t="s">
        <v>24</v>
      </c>
      <c r="C568" s="13" t="s">
        <v>3143</v>
      </c>
      <c r="D568" s="13" t="s">
        <v>26</v>
      </c>
      <c r="E568" s="13" t="s">
        <v>3143</v>
      </c>
    </row>
    <row r="569" spans="1:5" ht="25.15" customHeight="1" thickTop="1" thickBot="1" x14ac:dyDescent="0.3">
      <c r="A569" s="37" t="s">
        <v>463</v>
      </c>
      <c r="B569" s="13" t="s">
        <v>24</v>
      </c>
      <c r="C569" s="13" t="s">
        <v>3143</v>
      </c>
      <c r="D569" s="13" t="s">
        <v>26</v>
      </c>
      <c r="E569" s="13" t="s">
        <v>3143</v>
      </c>
    </row>
    <row r="570" spans="1:5" ht="25.15" customHeight="1" thickTop="1" thickBot="1" x14ac:dyDescent="0.3">
      <c r="A570" s="37" t="s">
        <v>464</v>
      </c>
      <c r="B570" s="13" t="s">
        <v>37</v>
      </c>
      <c r="C570" s="13" t="s">
        <v>3143</v>
      </c>
      <c r="D570" s="13" t="s">
        <v>3143</v>
      </c>
      <c r="E570" s="13" t="s">
        <v>3143</v>
      </c>
    </row>
    <row r="571" spans="1:5" ht="25.15" customHeight="1" thickTop="1" thickBot="1" x14ac:dyDescent="0.3">
      <c r="A571" s="37" t="s">
        <v>3015</v>
      </c>
      <c r="B571" s="13" t="s">
        <v>30</v>
      </c>
      <c r="C571" s="13" t="s">
        <v>3143</v>
      </c>
      <c r="D571" s="13" t="s">
        <v>3143</v>
      </c>
      <c r="E571" s="13" t="s">
        <v>3143</v>
      </c>
    </row>
    <row r="572" spans="1:5" ht="25.15" customHeight="1" thickTop="1" thickBot="1" x14ac:dyDescent="0.3">
      <c r="A572" s="37" t="s">
        <v>465</v>
      </c>
      <c r="B572" s="13" t="s">
        <v>24</v>
      </c>
      <c r="C572" s="13" t="s">
        <v>3143</v>
      </c>
      <c r="D572" s="13" t="s">
        <v>26</v>
      </c>
      <c r="E572" s="13" t="s">
        <v>3143</v>
      </c>
    </row>
    <row r="573" spans="1:5" ht="25.15" customHeight="1" thickTop="1" thickBot="1" x14ac:dyDescent="0.3">
      <c r="A573" s="37" t="s">
        <v>466</v>
      </c>
      <c r="B573" s="13" t="s">
        <v>37</v>
      </c>
      <c r="C573" s="13" t="s">
        <v>3143</v>
      </c>
      <c r="D573" s="13" t="s">
        <v>3143</v>
      </c>
      <c r="E573" s="13" t="s">
        <v>3143</v>
      </c>
    </row>
    <row r="574" spans="1:5" ht="25.15" customHeight="1" thickTop="1" thickBot="1" x14ac:dyDescent="0.3">
      <c r="A574" s="37" t="s">
        <v>3538</v>
      </c>
      <c r="B574" s="13" t="s">
        <v>24</v>
      </c>
      <c r="C574" s="13" t="s">
        <v>3143</v>
      </c>
      <c r="D574" s="13" t="s">
        <v>3143</v>
      </c>
      <c r="E574" s="13" t="s">
        <v>3143</v>
      </c>
    </row>
    <row r="575" spans="1:5" ht="25.15" customHeight="1" thickTop="1" thickBot="1" x14ac:dyDescent="0.3">
      <c r="A575" s="37" t="s">
        <v>467</v>
      </c>
      <c r="B575" s="13" t="s">
        <v>24</v>
      </c>
      <c r="C575" s="13" t="s">
        <v>3143</v>
      </c>
      <c r="D575" s="13" t="s">
        <v>3143</v>
      </c>
      <c r="E575" s="13" t="s">
        <v>3143</v>
      </c>
    </row>
    <row r="576" spans="1:5" ht="25.15" customHeight="1" thickTop="1" thickBot="1" x14ac:dyDescent="0.3">
      <c r="A576" s="37" t="s">
        <v>468</v>
      </c>
      <c r="B576" s="13" t="s">
        <v>37</v>
      </c>
      <c r="C576" s="13" t="s">
        <v>3143</v>
      </c>
      <c r="D576" s="13" t="s">
        <v>3143</v>
      </c>
      <c r="E576" s="13" t="s">
        <v>3143</v>
      </c>
    </row>
    <row r="577" spans="1:5" ht="25.15" customHeight="1" thickTop="1" thickBot="1" x14ac:dyDescent="0.3">
      <c r="A577" s="37" t="s">
        <v>469</v>
      </c>
      <c r="B577" s="13" t="s">
        <v>24</v>
      </c>
      <c r="C577" s="13" t="s">
        <v>3143</v>
      </c>
      <c r="D577" s="13" t="s">
        <v>3143</v>
      </c>
      <c r="E577" s="13" t="s">
        <v>3143</v>
      </c>
    </row>
    <row r="578" spans="1:5" ht="25.15" customHeight="1" thickTop="1" thickBot="1" x14ac:dyDescent="0.3">
      <c r="A578" s="37" t="s">
        <v>470</v>
      </c>
      <c r="B578" s="13" t="s">
        <v>24</v>
      </c>
      <c r="C578" s="13" t="s">
        <v>3143</v>
      </c>
      <c r="D578" s="13" t="s">
        <v>3143</v>
      </c>
      <c r="E578" s="13" t="s">
        <v>3143</v>
      </c>
    </row>
    <row r="579" spans="1:5" ht="25.15" customHeight="1" thickTop="1" thickBot="1" x14ac:dyDescent="0.3">
      <c r="A579" s="37" t="s">
        <v>3520</v>
      </c>
      <c r="B579" s="13" t="s">
        <v>37</v>
      </c>
      <c r="C579" s="13" t="s">
        <v>3143</v>
      </c>
      <c r="D579" s="13" t="s">
        <v>3143</v>
      </c>
      <c r="E579" s="13" t="s">
        <v>3143</v>
      </c>
    </row>
    <row r="580" spans="1:5" ht="25.15" customHeight="1" thickTop="1" thickBot="1" x14ac:dyDescent="0.3">
      <c r="A580" s="37" t="s">
        <v>471</v>
      </c>
      <c r="B580" s="13" t="s">
        <v>24</v>
      </c>
      <c r="C580" s="13" t="s">
        <v>3143</v>
      </c>
      <c r="D580" s="13" t="s">
        <v>3143</v>
      </c>
      <c r="E580" s="13" t="s">
        <v>3143</v>
      </c>
    </row>
    <row r="581" spans="1:5" ht="25.15" customHeight="1" thickTop="1" thickBot="1" x14ac:dyDescent="0.3">
      <c r="A581" s="37" t="s">
        <v>2989</v>
      </c>
      <c r="B581" s="13" t="s">
        <v>37</v>
      </c>
      <c r="C581" s="13" t="s">
        <v>3143</v>
      </c>
      <c r="D581" s="13" t="s">
        <v>3143</v>
      </c>
      <c r="E581" s="13" t="s">
        <v>3143</v>
      </c>
    </row>
    <row r="582" spans="1:5" ht="25.15" customHeight="1" thickTop="1" thickBot="1" x14ac:dyDescent="0.3">
      <c r="A582" s="37" t="s">
        <v>472</v>
      </c>
      <c r="B582" s="13" t="s">
        <v>24</v>
      </c>
      <c r="C582" s="13" t="s">
        <v>3143</v>
      </c>
      <c r="D582" s="13" t="s">
        <v>26</v>
      </c>
      <c r="E582" s="13" t="s">
        <v>3143</v>
      </c>
    </row>
    <row r="583" spans="1:5" ht="25.15" customHeight="1" thickTop="1" thickBot="1" x14ac:dyDescent="0.3">
      <c r="A583" s="37" t="s">
        <v>473</v>
      </c>
      <c r="B583" s="13" t="s">
        <v>24</v>
      </c>
      <c r="C583" s="13" t="s">
        <v>3143</v>
      </c>
      <c r="D583" s="13" t="s">
        <v>3143</v>
      </c>
      <c r="E583" s="13" t="s">
        <v>3143</v>
      </c>
    </row>
    <row r="584" spans="1:5" ht="25.15" customHeight="1" thickTop="1" thickBot="1" x14ac:dyDescent="0.3">
      <c r="A584" s="37" t="s">
        <v>474</v>
      </c>
      <c r="B584" s="13" t="s">
        <v>30</v>
      </c>
      <c r="C584" s="13" t="s">
        <v>3143</v>
      </c>
      <c r="D584" s="13" t="s">
        <v>3143</v>
      </c>
      <c r="E584" s="13" t="s">
        <v>3143</v>
      </c>
    </row>
    <row r="585" spans="1:5" ht="25.15" customHeight="1" thickTop="1" thickBot="1" x14ac:dyDescent="0.3">
      <c r="A585" s="37" t="s">
        <v>475</v>
      </c>
      <c r="B585" s="13" t="s">
        <v>29</v>
      </c>
      <c r="C585" s="13" t="s">
        <v>3143</v>
      </c>
      <c r="D585" s="13" t="s">
        <v>3143</v>
      </c>
      <c r="E585" s="13" t="s">
        <v>3143</v>
      </c>
    </row>
    <row r="586" spans="1:5" ht="25.15" customHeight="1" thickTop="1" thickBot="1" x14ac:dyDescent="0.3">
      <c r="A586" s="37" t="s">
        <v>476</v>
      </c>
      <c r="B586" s="13" t="s">
        <v>24</v>
      </c>
      <c r="C586" s="13" t="s">
        <v>3143</v>
      </c>
      <c r="D586" s="13" t="s">
        <v>3143</v>
      </c>
      <c r="E586" s="13" t="s">
        <v>3143</v>
      </c>
    </row>
    <row r="587" spans="1:5" ht="25.15" customHeight="1" thickTop="1" thickBot="1" x14ac:dyDescent="0.3">
      <c r="A587" s="37" t="s">
        <v>477</v>
      </c>
      <c r="B587" s="13" t="s">
        <v>21</v>
      </c>
      <c r="C587" s="13" t="s">
        <v>5</v>
      </c>
      <c r="D587" s="13" t="s">
        <v>3143</v>
      </c>
      <c r="E587" s="13" t="s">
        <v>3143</v>
      </c>
    </row>
    <row r="588" spans="1:5" ht="25.15" customHeight="1" thickTop="1" thickBot="1" x14ac:dyDescent="0.3">
      <c r="A588" s="37" t="s">
        <v>478</v>
      </c>
      <c r="B588" s="13" t="s">
        <v>37</v>
      </c>
      <c r="C588" s="13" t="s">
        <v>3143</v>
      </c>
      <c r="D588" s="13" t="s">
        <v>3143</v>
      </c>
      <c r="E588" s="13" t="s">
        <v>3143</v>
      </c>
    </row>
    <row r="589" spans="1:5" ht="25.15" customHeight="1" thickTop="1" thickBot="1" x14ac:dyDescent="0.3">
      <c r="A589" s="37" t="s">
        <v>3072</v>
      </c>
      <c r="B589" s="13" t="s">
        <v>37</v>
      </c>
      <c r="C589" s="13" t="s">
        <v>3143</v>
      </c>
      <c r="D589" s="13" t="s">
        <v>3143</v>
      </c>
      <c r="E589" s="13" t="s">
        <v>3143</v>
      </c>
    </row>
    <row r="590" spans="1:5" ht="25.15" customHeight="1" thickTop="1" thickBot="1" x14ac:dyDescent="0.3">
      <c r="A590" s="37" t="s">
        <v>3077</v>
      </c>
      <c r="B590" s="13" t="s">
        <v>29</v>
      </c>
      <c r="C590" s="13" t="s">
        <v>3143</v>
      </c>
      <c r="D590" s="13" t="s">
        <v>3143</v>
      </c>
      <c r="E590" s="13" t="s">
        <v>3143</v>
      </c>
    </row>
    <row r="591" spans="1:5" ht="25.15" customHeight="1" thickTop="1" thickBot="1" x14ac:dyDescent="0.3">
      <c r="A591" s="37" t="s">
        <v>479</v>
      </c>
      <c r="B591" s="13" t="s">
        <v>24</v>
      </c>
      <c r="C591" s="13" t="s">
        <v>3143</v>
      </c>
      <c r="D591" s="13" t="s">
        <v>3143</v>
      </c>
      <c r="E591" s="13" t="s">
        <v>3143</v>
      </c>
    </row>
    <row r="592" spans="1:5" ht="25.15" customHeight="1" thickTop="1" thickBot="1" x14ac:dyDescent="0.3">
      <c r="A592" s="37" t="s">
        <v>480</v>
      </c>
      <c r="B592" s="13" t="s">
        <v>37</v>
      </c>
      <c r="C592" s="13" t="s">
        <v>3143</v>
      </c>
      <c r="D592" s="13" t="s">
        <v>26</v>
      </c>
      <c r="E592" s="13" t="s">
        <v>3143</v>
      </c>
    </row>
    <row r="593" spans="1:5" ht="25.15" customHeight="1" thickTop="1" thickBot="1" x14ac:dyDescent="0.3">
      <c r="A593" s="37" t="s">
        <v>481</v>
      </c>
      <c r="B593" s="13" t="s">
        <v>47</v>
      </c>
      <c r="C593" s="13" t="s">
        <v>3143</v>
      </c>
      <c r="D593" s="13" t="s">
        <v>3143</v>
      </c>
      <c r="E593" s="13" t="s">
        <v>3143</v>
      </c>
    </row>
    <row r="594" spans="1:5" ht="25.15" customHeight="1" thickTop="1" thickBot="1" x14ac:dyDescent="0.3">
      <c r="A594" s="37" t="s">
        <v>482</v>
      </c>
      <c r="B594" s="13" t="s">
        <v>37</v>
      </c>
      <c r="C594" s="13" t="s">
        <v>3143</v>
      </c>
      <c r="D594" s="13" t="s">
        <v>3143</v>
      </c>
      <c r="E594" s="13" t="s">
        <v>3143</v>
      </c>
    </row>
    <row r="595" spans="1:5" ht="25.15" customHeight="1" thickTop="1" thickBot="1" x14ac:dyDescent="0.3">
      <c r="A595" s="37" t="s">
        <v>483</v>
      </c>
      <c r="B595" s="13" t="s">
        <v>37</v>
      </c>
      <c r="C595" s="13" t="s">
        <v>3143</v>
      </c>
      <c r="D595" s="13" t="s">
        <v>3143</v>
      </c>
      <c r="E595" s="13" t="s">
        <v>3143</v>
      </c>
    </row>
    <row r="596" spans="1:5" ht="25.15" customHeight="1" thickTop="1" thickBot="1" x14ac:dyDescent="0.3">
      <c r="A596" s="37" t="s">
        <v>484</v>
      </c>
      <c r="B596" s="13" t="s">
        <v>30</v>
      </c>
      <c r="C596" s="13" t="s">
        <v>5</v>
      </c>
      <c r="D596" s="13" t="s">
        <v>3143</v>
      </c>
      <c r="E596" s="13" t="s">
        <v>3143</v>
      </c>
    </row>
    <row r="597" spans="1:5" ht="25.15" customHeight="1" thickTop="1" thickBot="1" x14ac:dyDescent="0.3">
      <c r="A597" s="37" t="s">
        <v>485</v>
      </c>
      <c r="B597" s="13" t="s">
        <v>29</v>
      </c>
      <c r="C597" s="13" t="s">
        <v>3143</v>
      </c>
      <c r="D597" s="13" t="s">
        <v>3143</v>
      </c>
      <c r="E597" s="13" t="s">
        <v>3143</v>
      </c>
    </row>
    <row r="598" spans="1:5" ht="25.15" customHeight="1" thickTop="1" thickBot="1" x14ac:dyDescent="0.3">
      <c r="A598" s="37" t="s">
        <v>486</v>
      </c>
      <c r="B598" s="13" t="s">
        <v>37</v>
      </c>
      <c r="C598" s="13" t="s">
        <v>3143</v>
      </c>
      <c r="D598" s="13" t="s">
        <v>3143</v>
      </c>
      <c r="E598" s="13" t="s">
        <v>3143</v>
      </c>
    </row>
    <row r="599" spans="1:5" ht="25.15" customHeight="1" thickTop="1" thickBot="1" x14ac:dyDescent="0.3">
      <c r="A599" s="37" t="s">
        <v>487</v>
      </c>
      <c r="B599" s="13" t="s">
        <v>24</v>
      </c>
      <c r="C599" s="13" t="s">
        <v>3143</v>
      </c>
      <c r="D599" s="13" t="s">
        <v>3143</v>
      </c>
      <c r="E599" s="13" t="s">
        <v>3143</v>
      </c>
    </row>
    <row r="600" spans="1:5" ht="25.15" customHeight="1" thickTop="1" thickBot="1" x14ac:dyDescent="0.3">
      <c r="A600" s="37" t="s">
        <v>488</v>
      </c>
      <c r="B600" s="13" t="s">
        <v>29</v>
      </c>
      <c r="C600" s="13" t="s">
        <v>3143</v>
      </c>
      <c r="D600" s="13" t="s">
        <v>3143</v>
      </c>
      <c r="E600" s="13" t="s">
        <v>3143</v>
      </c>
    </row>
    <row r="601" spans="1:5" ht="25.15" customHeight="1" thickTop="1" thickBot="1" x14ac:dyDescent="0.3">
      <c r="A601" s="37" t="s">
        <v>489</v>
      </c>
      <c r="B601" s="13" t="s">
        <v>37</v>
      </c>
      <c r="C601" s="13" t="s">
        <v>3143</v>
      </c>
      <c r="D601" s="13" t="s">
        <v>3143</v>
      </c>
      <c r="E601" s="13" t="s">
        <v>3143</v>
      </c>
    </row>
    <row r="602" spans="1:5" ht="25.15" customHeight="1" thickTop="1" thickBot="1" x14ac:dyDescent="0.3">
      <c r="A602" s="37" t="s">
        <v>490</v>
      </c>
      <c r="B602" s="13" t="s">
        <v>24</v>
      </c>
      <c r="C602" s="13" t="s">
        <v>3143</v>
      </c>
      <c r="D602" s="13" t="s">
        <v>3143</v>
      </c>
      <c r="E602" s="13" t="s">
        <v>3143</v>
      </c>
    </row>
    <row r="603" spans="1:5" ht="25.15" customHeight="1" thickTop="1" thickBot="1" x14ac:dyDescent="0.3">
      <c r="A603" s="37" t="s">
        <v>2957</v>
      </c>
      <c r="B603" s="13" t="s">
        <v>47</v>
      </c>
      <c r="C603" s="13" t="s">
        <v>3143</v>
      </c>
      <c r="D603" s="13" t="s">
        <v>3143</v>
      </c>
      <c r="E603" s="13" t="s">
        <v>3143</v>
      </c>
    </row>
    <row r="604" spans="1:5" ht="25.15" customHeight="1" thickTop="1" thickBot="1" x14ac:dyDescent="0.3">
      <c r="A604" s="37" t="s">
        <v>491</v>
      </c>
      <c r="B604" s="13" t="s">
        <v>37</v>
      </c>
      <c r="C604" s="13" t="s">
        <v>3143</v>
      </c>
      <c r="D604" s="13" t="s">
        <v>3143</v>
      </c>
      <c r="E604" s="13" t="s">
        <v>3143</v>
      </c>
    </row>
    <row r="605" spans="1:5" ht="25.15" customHeight="1" thickTop="1" thickBot="1" x14ac:dyDescent="0.3">
      <c r="A605" s="37" t="s">
        <v>492</v>
      </c>
      <c r="B605" s="13" t="s">
        <v>37</v>
      </c>
      <c r="C605" s="13" t="s">
        <v>3143</v>
      </c>
      <c r="D605" s="13" t="s">
        <v>3143</v>
      </c>
      <c r="E605" s="13" t="s">
        <v>3143</v>
      </c>
    </row>
    <row r="606" spans="1:5" ht="25.15" customHeight="1" thickTop="1" thickBot="1" x14ac:dyDescent="0.3">
      <c r="A606" s="37" t="s">
        <v>493</v>
      </c>
      <c r="B606" s="13" t="s">
        <v>35</v>
      </c>
      <c r="C606" s="13" t="s">
        <v>3143</v>
      </c>
      <c r="D606" s="13" t="s">
        <v>3143</v>
      </c>
      <c r="E606" s="13" t="s">
        <v>3143</v>
      </c>
    </row>
    <row r="607" spans="1:5" ht="25.15" customHeight="1" thickTop="1" thickBot="1" x14ac:dyDescent="0.3">
      <c r="A607" s="37" t="s">
        <v>494</v>
      </c>
      <c r="B607" s="13" t="s">
        <v>24</v>
      </c>
      <c r="C607" s="13" t="s">
        <v>3143</v>
      </c>
      <c r="D607" s="13" t="s">
        <v>3143</v>
      </c>
      <c r="E607" s="13" t="s">
        <v>3143</v>
      </c>
    </row>
    <row r="608" spans="1:5" ht="25.15" customHeight="1" thickTop="1" thickBot="1" x14ac:dyDescent="0.3">
      <c r="A608" s="37" t="s">
        <v>3293</v>
      </c>
      <c r="B608" s="13" t="s">
        <v>24</v>
      </c>
      <c r="C608" s="13" t="s">
        <v>3143</v>
      </c>
      <c r="D608" s="13" t="s">
        <v>3143</v>
      </c>
      <c r="E608" s="13" t="s">
        <v>6</v>
      </c>
    </row>
    <row r="609" spans="1:5" ht="25.15" customHeight="1" thickTop="1" thickBot="1" x14ac:dyDescent="0.3">
      <c r="A609" s="37" t="s">
        <v>3294</v>
      </c>
      <c r="B609" s="13" t="s">
        <v>24</v>
      </c>
      <c r="C609" s="13" t="s">
        <v>3143</v>
      </c>
      <c r="D609" s="13" t="s">
        <v>3143</v>
      </c>
      <c r="E609" s="13" t="s">
        <v>6</v>
      </c>
    </row>
    <row r="610" spans="1:5" ht="25.15" customHeight="1" thickTop="1" thickBot="1" x14ac:dyDescent="0.3">
      <c r="A610" s="37" t="s">
        <v>495</v>
      </c>
      <c r="B610" s="13" t="s">
        <v>30</v>
      </c>
      <c r="C610" s="13" t="s">
        <v>3143</v>
      </c>
      <c r="D610" s="13" t="s">
        <v>3143</v>
      </c>
      <c r="E610" s="13" t="s">
        <v>3143</v>
      </c>
    </row>
    <row r="611" spans="1:5" ht="25.15" customHeight="1" thickTop="1" thickBot="1" x14ac:dyDescent="0.3">
      <c r="A611" s="37" t="s">
        <v>496</v>
      </c>
      <c r="B611" s="13" t="s">
        <v>21</v>
      </c>
      <c r="C611" s="13" t="s">
        <v>3143</v>
      </c>
      <c r="D611" s="13" t="s">
        <v>26</v>
      </c>
      <c r="E611" s="13" t="s">
        <v>3143</v>
      </c>
    </row>
    <row r="612" spans="1:5" ht="25.15" customHeight="1" thickTop="1" thickBot="1" x14ac:dyDescent="0.3">
      <c r="A612" s="37" t="s">
        <v>497</v>
      </c>
      <c r="B612" s="13" t="s">
        <v>24</v>
      </c>
      <c r="C612" s="13" t="s">
        <v>3143</v>
      </c>
      <c r="D612" s="13" t="s">
        <v>3143</v>
      </c>
      <c r="E612" s="13" t="s">
        <v>3143</v>
      </c>
    </row>
    <row r="613" spans="1:5" ht="25.15" customHeight="1" thickTop="1" thickBot="1" x14ac:dyDescent="0.3">
      <c r="A613" s="37" t="s">
        <v>498</v>
      </c>
      <c r="B613" s="13" t="s">
        <v>29</v>
      </c>
      <c r="C613" s="13" t="s">
        <v>3143</v>
      </c>
      <c r="D613" s="13" t="s">
        <v>3143</v>
      </c>
      <c r="E613" s="13" t="s">
        <v>3143</v>
      </c>
    </row>
    <row r="614" spans="1:5" ht="25.15" customHeight="1" thickTop="1" thickBot="1" x14ac:dyDescent="0.3">
      <c r="A614" s="37" t="s">
        <v>499</v>
      </c>
      <c r="B614" s="13" t="s">
        <v>37</v>
      </c>
      <c r="C614" s="13" t="s">
        <v>3143</v>
      </c>
      <c r="D614" s="13" t="s">
        <v>3143</v>
      </c>
      <c r="E614" s="13" t="s">
        <v>3143</v>
      </c>
    </row>
    <row r="615" spans="1:5" ht="25.15" customHeight="1" thickTop="1" thickBot="1" x14ac:dyDescent="0.3">
      <c r="A615" s="37" t="s">
        <v>500</v>
      </c>
      <c r="B615" s="13" t="s">
        <v>21</v>
      </c>
      <c r="C615" s="13" t="s">
        <v>3143</v>
      </c>
      <c r="D615" s="13" t="s">
        <v>26</v>
      </c>
      <c r="E615" s="13" t="s">
        <v>3143</v>
      </c>
    </row>
    <row r="616" spans="1:5" ht="25.15" customHeight="1" thickTop="1" thickBot="1" x14ac:dyDescent="0.3">
      <c r="A616" s="37" t="s">
        <v>501</v>
      </c>
      <c r="B616" s="13" t="s">
        <v>37</v>
      </c>
      <c r="C616" s="13" t="s">
        <v>3143</v>
      </c>
      <c r="D616" s="13" t="s">
        <v>3143</v>
      </c>
      <c r="E616" s="13" t="s">
        <v>3143</v>
      </c>
    </row>
    <row r="617" spans="1:5" ht="25.15" customHeight="1" thickTop="1" thickBot="1" x14ac:dyDescent="0.3">
      <c r="A617" s="37" t="s">
        <v>502</v>
      </c>
      <c r="B617" s="13" t="s">
        <v>24</v>
      </c>
      <c r="C617" s="13" t="s">
        <v>3143</v>
      </c>
      <c r="D617" s="13" t="s">
        <v>26</v>
      </c>
      <c r="E617" s="13" t="s">
        <v>3143</v>
      </c>
    </row>
    <row r="618" spans="1:5" ht="25.15" customHeight="1" thickTop="1" thickBot="1" x14ac:dyDescent="0.3">
      <c r="A618" s="37" t="s">
        <v>503</v>
      </c>
      <c r="B618" s="13" t="s">
        <v>30</v>
      </c>
      <c r="C618" s="13" t="s">
        <v>3143</v>
      </c>
      <c r="D618" s="13" t="s">
        <v>3143</v>
      </c>
      <c r="E618" s="13" t="s">
        <v>3143</v>
      </c>
    </row>
    <row r="619" spans="1:5" ht="25.15" customHeight="1" thickTop="1" thickBot="1" x14ac:dyDescent="0.3">
      <c r="A619" s="37" t="s">
        <v>504</v>
      </c>
      <c r="B619" s="13" t="s">
        <v>37</v>
      </c>
      <c r="C619" s="13" t="s">
        <v>3143</v>
      </c>
      <c r="D619" s="13" t="s">
        <v>3143</v>
      </c>
      <c r="E619" s="13" t="s">
        <v>3143</v>
      </c>
    </row>
    <row r="620" spans="1:5" ht="25.15" customHeight="1" thickTop="1" thickBot="1" x14ac:dyDescent="0.3">
      <c r="A620" s="37" t="s">
        <v>505</v>
      </c>
      <c r="B620" s="13" t="s">
        <v>21</v>
      </c>
      <c r="C620" s="13" t="s">
        <v>3143</v>
      </c>
      <c r="D620" s="13" t="s">
        <v>3143</v>
      </c>
      <c r="E620" s="13" t="s">
        <v>3143</v>
      </c>
    </row>
    <row r="621" spans="1:5" ht="25.15" customHeight="1" thickTop="1" thickBot="1" x14ac:dyDescent="0.3">
      <c r="A621" s="37" t="s">
        <v>506</v>
      </c>
      <c r="B621" s="13" t="s">
        <v>29</v>
      </c>
      <c r="C621" s="13" t="s">
        <v>3143</v>
      </c>
      <c r="D621" s="13" t="s">
        <v>3143</v>
      </c>
      <c r="E621" s="13" t="s">
        <v>3143</v>
      </c>
    </row>
    <row r="622" spans="1:5" ht="25.15" customHeight="1" thickTop="1" thickBot="1" x14ac:dyDescent="0.3">
      <c r="A622" s="37" t="s">
        <v>507</v>
      </c>
      <c r="B622" s="13" t="s">
        <v>21</v>
      </c>
      <c r="C622" s="13" t="s">
        <v>3143</v>
      </c>
      <c r="D622" s="13" t="s">
        <v>3143</v>
      </c>
      <c r="E622" s="13" t="s">
        <v>3143</v>
      </c>
    </row>
    <row r="623" spans="1:5" ht="25.15" customHeight="1" thickTop="1" thickBot="1" x14ac:dyDescent="0.3">
      <c r="A623" s="37" t="s">
        <v>508</v>
      </c>
      <c r="B623" s="13" t="s">
        <v>47</v>
      </c>
      <c r="C623" s="13" t="s">
        <v>3143</v>
      </c>
      <c r="D623" s="13" t="s">
        <v>3143</v>
      </c>
      <c r="E623" s="13" t="s">
        <v>3143</v>
      </c>
    </row>
    <row r="624" spans="1:5" ht="25.15" customHeight="1" thickTop="1" thickBot="1" x14ac:dyDescent="0.3">
      <c r="A624" s="37" t="s">
        <v>509</v>
      </c>
      <c r="B624" s="13" t="s">
        <v>24</v>
      </c>
      <c r="C624" s="13" t="s">
        <v>3143</v>
      </c>
      <c r="D624" s="13" t="s">
        <v>3143</v>
      </c>
      <c r="E624" s="13" t="s">
        <v>3143</v>
      </c>
    </row>
    <row r="625" spans="1:5" ht="25.15" customHeight="1" thickTop="1" thickBot="1" x14ac:dyDescent="0.3">
      <c r="A625" s="37" t="s">
        <v>510</v>
      </c>
      <c r="B625" s="13" t="s">
        <v>24</v>
      </c>
      <c r="C625" s="13" t="s">
        <v>3143</v>
      </c>
      <c r="D625" s="13" t="s">
        <v>3143</v>
      </c>
      <c r="E625" s="13" t="s">
        <v>3143</v>
      </c>
    </row>
    <row r="626" spans="1:5" ht="25.15" customHeight="1" thickTop="1" thickBot="1" x14ac:dyDescent="0.3">
      <c r="A626" s="37" t="s">
        <v>3295</v>
      </c>
      <c r="B626" s="13" t="s">
        <v>61</v>
      </c>
      <c r="C626" s="13" t="s">
        <v>3143</v>
      </c>
      <c r="D626" s="13" t="s">
        <v>3143</v>
      </c>
      <c r="E626" s="13" t="s">
        <v>6</v>
      </c>
    </row>
    <row r="627" spans="1:5" ht="25.15" customHeight="1" thickTop="1" thickBot="1" x14ac:dyDescent="0.3">
      <c r="A627" s="37" t="s">
        <v>3183</v>
      </c>
      <c r="B627" s="13" t="s">
        <v>24</v>
      </c>
      <c r="C627" s="13" t="s">
        <v>3143</v>
      </c>
      <c r="D627" s="13" t="s">
        <v>3143</v>
      </c>
      <c r="E627" s="13" t="s">
        <v>3143</v>
      </c>
    </row>
    <row r="628" spans="1:5" ht="25.15" customHeight="1" thickTop="1" thickBot="1" x14ac:dyDescent="0.3">
      <c r="A628" s="37" t="s">
        <v>511</v>
      </c>
      <c r="B628" s="13" t="s">
        <v>29</v>
      </c>
      <c r="C628" s="13" t="s">
        <v>3143</v>
      </c>
      <c r="D628" s="13" t="s">
        <v>3143</v>
      </c>
      <c r="E628" s="13" t="s">
        <v>3143</v>
      </c>
    </row>
    <row r="629" spans="1:5" ht="25.15" customHeight="1" thickTop="1" thickBot="1" x14ac:dyDescent="0.3">
      <c r="A629" s="37" t="s">
        <v>512</v>
      </c>
      <c r="B629" s="13" t="s">
        <v>30</v>
      </c>
      <c r="C629" s="13" t="s">
        <v>3143</v>
      </c>
      <c r="D629" s="13" t="s">
        <v>3143</v>
      </c>
      <c r="E629" s="13" t="s">
        <v>3143</v>
      </c>
    </row>
    <row r="630" spans="1:5" ht="25.15" customHeight="1" thickTop="1" thickBot="1" x14ac:dyDescent="0.3">
      <c r="A630" s="37" t="s">
        <v>513</v>
      </c>
      <c r="B630" s="13" t="s">
        <v>163</v>
      </c>
      <c r="C630" s="13" t="s">
        <v>3143</v>
      </c>
      <c r="D630" s="13" t="s">
        <v>3143</v>
      </c>
      <c r="E630" s="13" t="s">
        <v>3143</v>
      </c>
    </row>
    <row r="631" spans="1:5" ht="25.15" customHeight="1" thickTop="1" thickBot="1" x14ac:dyDescent="0.3">
      <c r="A631" s="37" t="s">
        <v>514</v>
      </c>
      <c r="B631" s="13" t="s">
        <v>163</v>
      </c>
      <c r="C631" s="13" t="s">
        <v>3143</v>
      </c>
      <c r="D631" s="13" t="s">
        <v>3143</v>
      </c>
      <c r="E631" s="13" t="s">
        <v>3143</v>
      </c>
    </row>
    <row r="632" spans="1:5" ht="25.15" customHeight="1" thickTop="1" thickBot="1" x14ac:dyDescent="0.3">
      <c r="A632" s="37" t="s">
        <v>515</v>
      </c>
      <c r="B632" s="13" t="s">
        <v>24</v>
      </c>
      <c r="C632" s="13" t="s">
        <v>3143</v>
      </c>
      <c r="D632" s="13" t="s">
        <v>3143</v>
      </c>
      <c r="E632" s="13" t="s">
        <v>3143</v>
      </c>
    </row>
    <row r="633" spans="1:5" ht="25.15" customHeight="1" thickTop="1" thickBot="1" x14ac:dyDescent="0.3">
      <c r="A633" s="37" t="s">
        <v>3028</v>
      </c>
      <c r="B633" s="13" t="s">
        <v>37</v>
      </c>
      <c r="C633" s="13" t="s">
        <v>3143</v>
      </c>
      <c r="D633" s="13" t="s">
        <v>3143</v>
      </c>
      <c r="E633" s="13" t="s">
        <v>3143</v>
      </c>
    </row>
    <row r="634" spans="1:5" ht="25.15" customHeight="1" thickTop="1" thickBot="1" x14ac:dyDescent="0.3">
      <c r="A634" s="37" t="s">
        <v>516</v>
      </c>
      <c r="B634" s="13" t="s">
        <v>24</v>
      </c>
      <c r="C634" s="13" t="s">
        <v>5</v>
      </c>
      <c r="D634" s="13" t="s">
        <v>3143</v>
      </c>
      <c r="E634" s="13" t="s">
        <v>3143</v>
      </c>
    </row>
    <row r="635" spans="1:5" ht="25.15" customHeight="1" thickTop="1" thickBot="1" x14ac:dyDescent="0.3">
      <c r="A635" s="37" t="s">
        <v>517</v>
      </c>
      <c r="B635" s="13" t="s">
        <v>29</v>
      </c>
      <c r="C635" s="13" t="s">
        <v>3143</v>
      </c>
      <c r="D635" s="13" t="s">
        <v>3143</v>
      </c>
      <c r="E635" s="13" t="s">
        <v>3143</v>
      </c>
    </row>
    <row r="636" spans="1:5" ht="25.15" customHeight="1" thickTop="1" thickBot="1" x14ac:dyDescent="0.3">
      <c r="A636" s="37" t="s">
        <v>518</v>
      </c>
      <c r="B636" s="13" t="s">
        <v>24</v>
      </c>
      <c r="C636" s="13" t="s">
        <v>3143</v>
      </c>
      <c r="D636" s="13" t="s">
        <v>3143</v>
      </c>
      <c r="E636" s="13" t="s">
        <v>3143</v>
      </c>
    </row>
    <row r="637" spans="1:5" ht="25.15" customHeight="1" thickTop="1" thickBot="1" x14ac:dyDescent="0.3">
      <c r="A637" s="37" t="s">
        <v>519</v>
      </c>
      <c r="B637" s="13" t="s">
        <v>21</v>
      </c>
      <c r="C637" s="13" t="s">
        <v>3143</v>
      </c>
      <c r="D637" s="13" t="s">
        <v>3143</v>
      </c>
      <c r="E637" s="13" t="s">
        <v>3143</v>
      </c>
    </row>
    <row r="638" spans="1:5" ht="25.15" customHeight="1" thickTop="1" thickBot="1" x14ac:dyDescent="0.3">
      <c r="A638" s="37" t="s">
        <v>520</v>
      </c>
      <c r="B638" s="13" t="s">
        <v>29</v>
      </c>
      <c r="C638" s="13" t="s">
        <v>3143</v>
      </c>
      <c r="D638" s="13" t="s">
        <v>3143</v>
      </c>
      <c r="E638" s="13" t="s">
        <v>3143</v>
      </c>
    </row>
    <row r="639" spans="1:5" ht="25.15" customHeight="1" thickTop="1" thickBot="1" x14ac:dyDescent="0.3">
      <c r="A639" s="37" t="s">
        <v>521</v>
      </c>
      <c r="B639" s="13" t="s">
        <v>37</v>
      </c>
      <c r="C639" s="13" t="s">
        <v>3143</v>
      </c>
      <c r="D639" s="13" t="s">
        <v>3143</v>
      </c>
      <c r="E639" s="13" t="s">
        <v>3143</v>
      </c>
    </row>
    <row r="640" spans="1:5" ht="25.15" customHeight="1" thickTop="1" thickBot="1" x14ac:dyDescent="0.3">
      <c r="A640" s="37" t="s">
        <v>522</v>
      </c>
      <c r="B640" s="13" t="s">
        <v>30</v>
      </c>
      <c r="C640" s="13" t="s">
        <v>3143</v>
      </c>
      <c r="D640" s="13" t="s">
        <v>3143</v>
      </c>
      <c r="E640" s="13" t="s">
        <v>3143</v>
      </c>
    </row>
    <row r="641" spans="1:5" ht="25.15" customHeight="1" thickTop="1" thickBot="1" x14ac:dyDescent="0.3">
      <c r="A641" s="37" t="s">
        <v>523</v>
      </c>
      <c r="B641" s="13" t="s">
        <v>24</v>
      </c>
      <c r="C641" s="13" t="s">
        <v>3143</v>
      </c>
      <c r="D641" s="13" t="s">
        <v>3143</v>
      </c>
      <c r="E641" s="13" t="s">
        <v>3143</v>
      </c>
    </row>
    <row r="642" spans="1:5" ht="25.15" customHeight="1" thickTop="1" thickBot="1" x14ac:dyDescent="0.3">
      <c r="A642" s="37" t="s">
        <v>524</v>
      </c>
      <c r="B642" s="13" t="s">
        <v>37</v>
      </c>
      <c r="C642" s="13" t="s">
        <v>3143</v>
      </c>
      <c r="D642" s="13" t="s">
        <v>3143</v>
      </c>
      <c r="E642" s="13" t="s">
        <v>3143</v>
      </c>
    </row>
    <row r="643" spans="1:5" ht="25.15" customHeight="1" thickTop="1" thickBot="1" x14ac:dyDescent="0.3">
      <c r="A643" s="37" t="s">
        <v>3068</v>
      </c>
      <c r="B643" s="13" t="s">
        <v>24</v>
      </c>
      <c r="C643" s="13" t="s">
        <v>3143</v>
      </c>
      <c r="D643" s="13" t="s">
        <v>3143</v>
      </c>
      <c r="E643" s="13" t="s">
        <v>3143</v>
      </c>
    </row>
    <row r="644" spans="1:5" ht="25.15" customHeight="1" thickTop="1" thickBot="1" x14ac:dyDescent="0.3">
      <c r="A644" s="37" t="s">
        <v>525</v>
      </c>
      <c r="B644" s="13" t="s">
        <v>24</v>
      </c>
      <c r="C644" s="13" t="s">
        <v>3143</v>
      </c>
      <c r="D644" s="13" t="s">
        <v>3143</v>
      </c>
      <c r="E644" s="13" t="s">
        <v>3143</v>
      </c>
    </row>
    <row r="645" spans="1:5" ht="25.15" customHeight="1" thickTop="1" thickBot="1" x14ac:dyDescent="0.3">
      <c r="A645" s="37" t="s">
        <v>2911</v>
      </c>
      <c r="B645" s="13" t="s">
        <v>24</v>
      </c>
      <c r="C645" s="13" t="s">
        <v>3143</v>
      </c>
      <c r="D645" s="13" t="s">
        <v>3143</v>
      </c>
      <c r="E645" s="13" t="s">
        <v>3143</v>
      </c>
    </row>
    <row r="646" spans="1:5" ht="25.15" customHeight="1" thickTop="1" thickBot="1" x14ac:dyDescent="0.3">
      <c r="A646" s="37" t="s">
        <v>526</v>
      </c>
      <c r="B646" s="13" t="s">
        <v>37</v>
      </c>
      <c r="C646" s="13" t="s">
        <v>3143</v>
      </c>
      <c r="D646" s="13" t="s">
        <v>3143</v>
      </c>
      <c r="E646" s="13" t="s">
        <v>3143</v>
      </c>
    </row>
    <row r="647" spans="1:5" ht="25.15" customHeight="1" thickTop="1" thickBot="1" x14ac:dyDescent="0.3">
      <c r="A647" s="37" t="s">
        <v>527</v>
      </c>
      <c r="B647" s="13" t="s">
        <v>24</v>
      </c>
      <c r="C647" s="13" t="s">
        <v>3143</v>
      </c>
      <c r="D647" s="13" t="s">
        <v>3143</v>
      </c>
      <c r="E647" s="13" t="s">
        <v>3143</v>
      </c>
    </row>
    <row r="648" spans="1:5" ht="25.15" customHeight="1" thickTop="1" thickBot="1" x14ac:dyDescent="0.3">
      <c r="A648" s="37" t="s">
        <v>528</v>
      </c>
      <c r="B648" s="13" t="s">
        <v>24</v>
      </c>
      <c r="C648" s="13" t="s">
        <v>3143</v>
      </c>
      <c r="D648" s="13" t="s">
        <v>3143</v>
      </c>
      <c r="E648" s="13" t="s">
        <v>3143</v>
      </c>
    </row>
    <row r="649" spans="1:5" ht="25.15" customHeight="1" thickTop="1" thickBot="1" x14ac:dyDescent="0.3">
      <c r="A649" s="37" t="s">
        <v>529</v>
      </c>
      <c r="B649" s="13" t="s">
        <v>24</v>
      </c>
      <c r="C649" s="13" t="s">
        <v>3143</v>
      </c>
      <c r="D649" s="13" t="s">
        <v>3143</v>
      </c>
      <c r="E649" s="13" t="s">
        <v>3143</v>
      </c>
    </row>
    <row r="650" spans="1:5" ht="25.15" customHeight="1" thickTop="1" thickBot="1" x14ac:dyDescent="0.3">
      <c r="A650" s="37" t="s">
        <v>530</v>
      </c>
      <c r="B650" s="13" t="s">
        <v>37</v>
      </c>
      <c r="C650" s="13" t="s">
        <v>3143</v>
      </c>
      <c r="D650" s="13" t="s">
        <v>3143</v>
      </c>
      <c r="E650" s="13" t="s">
        <v>3143</v>
      </c>
    </row>
    <row r="651" spans="1:5" ht="25.15" customHeight="1" thickTop="1" thickBot="1" x14ac:dyDescent="0.3">
      <c r="A651" s="37" t="s">
        <v>531</v>
      </c>
      <c r="B651" s="13" t="s">
        <v>24</v>
      </c>
      <c r="C651" s="13" t="s">
        <v>3143</v>
      </c>
      <c r="D651" s="13" t="s">
        <v>3143</v>
      </c>
      <c r="E651" s="13" t="s">
        <v>3143</v>
      </c>
    </row>
    <row r="652" spans="1:5" ht="25.15" customHeight="1" thickTop="1" thickBot="1" x14ac:dyDescent="0.3">
      <c r="A652" s="37" t="s">
        <v>532</v>
      </c>
      <c r="B652" s="13" t="s">
        <v>37</v>
      </c>
      <c r="C652" s="13" t="s">
        <v>5</v>
      </c>
      <c r="D652" s="13" t="s">
        <v>3143</v>
      </c>
      <c r="E652" s="13" t="s">
        <v>3143</v>
      </c>
    </row>
    <row r="653" spans="1:5" ht="25.15" customHeight="1" thickTop="1" thickBot="1" x14ac:dyDescent="0.3">
      <c r="A653" s="37" t="s">
        <v>3184</v>
      </c>
      <c r="B653" s="13" t="s">
        <v>24</v>
      </c>
      <c r="C653" s="13" t="s">
        <v>3143</v>
      </c>
      <c r="D653" s="13" t="s">
        <v>3143</v>
      </c>
      <c r="E653" s="13" t="s">
        <v>3143</v>
      </c>
    </row>
    <row r="654" spans="1:5" ht="25.15" customHeight="1" thickTop="1" thickBot="1" x14ac:dyDescent="0.3">
      <c r="A654" s="37" t="s">
        <v>533</v>
      </c>
      <c r="B654" s="13" t="s">
        <v>29</v>
      </c>
      <c r="C654" s="13" t="s">
        <v>3143</v>
      </c>
      <c r="D654" s="13" t="s">
        <v>3143</v>
      </c>
      <c r="E654" s="13" t="s">
        <v>3143</v>
      </c>
    </row>
    <row r="655" spans="1:5" ht="25.15" customHeight="1" thickTop="1" thickBot="1" x14ac:dyDescent="0.3">
      <c r="A655" s="37" t="s">
        <v>534</v>
      </c>
      <c r="B655" s="13" t="s">
        <v>37</v>
      </c>
      <c r="C655" s="13" t="s">
        <v>3143</v>
      </c>
      <c r="D655" s="13" t="s">
        <v>3143</v>
      </c>
      <c r="E655" s="13" t="s">
        <v>3143</v>
      </c>
    </row>
    <row r="656" spans="1:5" ht="25.15" customHeight="1" thickTop="1" thickBot="1" x14ac:dyDescent="0.3">
      <c r="A656" s="37" t="s">
        <v>535</v>
      </c>
      <c r="B656" s="13" t="s">
        <v>24</v>
      </c>
      <c r="C656" s="13" t="s">
        <v>5</v>
      </c>
      <c r="D656" s="13" t="s">
        <v>3143</v>
      </c>
      <c r="E656" s="13" t="s">
        <v>3143</v>
      </c>
    </row>
    <row r="657" spans="1:5" ht="25.15" customHeight="1" thickTop="1" thickBot="1" x14ac:dyDescent="0.3">
      <c r="A657" s="37" t="s">
        <v>536</v>
      </c>
      <c r="B657" s="13" t="s">
        <v>24</v>
      </c>
      <c r="C657" s="13" t="s">
        <v>3143</v>
      </c>
      <c r="D657" s="13" t="s">
        <v>3143</v>
      </c>
      <c r="E657" s="13" t="s">
        <v>3143</v>
      </c>
    </row>
    <row r="658" spans="1:5" ht="25.15" customHeight="1" thickTop="1" thickBot="1" x14ac:dyDescent="0.3">
      <c r="A658" s="37" t="s">
        <v>537</v>
      </c>
      <c r="B658" s="13" t="s">
        <v>29</v>
      </c>
      <c r="C658" s="13" t="s">
        <v>3143</v>
      </c>
      <c r="D658" s="13" t="s">
        <v>3143</v>
      </c>
      <c r="E658" s="13" t="s">
        <v>3143</v>
      </c>
    </row>
    <row r="659" spans="1:5" ht="25.15" customHeight="1" thickTop="1" thickBot="1" x14ac:dyDescent="0.3">
      <c r="A659" s="37" t="s">
        <v>538</v>
      </c>
      <c r="B659" s="13" t="s">
        <v>61</v>
      </c>
      <c r="C659" s="13" t="s">
        <v>3143</v>
      </c>
      <c r="D659" s="13" t="s">
        <v>3143</v>
      </c>
      <c r="E659" s="13" t="s">
        <v>3143</v>
      </c>
    </row>
    <row r="660" spans="1:5" ht="25.15" customHeight="1" thickTop="1" thickBot="1" x14ac:dyDescent="0.3">
      <c r="A660" s="37" t="s">
        <v>539</v>
      </c>
      <c r="B660" s="13" t="s">
        <v>47</v>
      </c>
      <c r="C660" s="13" t="s">
        <v>3143</v>
      </c>
      <c r="D660" s="13" t="s">
        <v>3143</v>
      </c>
      <c r="E660" s="13" t="s">
        <v>3143</v>
      </c>
    </row>
    <row r="661" spans="1:5" ht="25.15" customHeight="1" thickTop="1" thickBot="1" x14ac:dyDescent="0.3">
      <c r="A661" s="37" t="s">
        <v>3527</v>
      </c>
      <c r="B661" s="13" t="s">
        <v>30</v>
      </c>
      <c r="C661" s="13" t="s">
        <v>3143</v>
      </c>
      <c r="D661" s="13" t="s">
        <v>3143</v>
      </c>
      <c r="E661" s="13" t="s">
        <v>3143</v>
      </c>
    </row>
    <row r="662" spans="1:5" ht="25.15" customHeight="1" thickTop="1" thickBot="1" x14ac:dyDescent="0.3">
      <c r="A662" s="37" t="s">
        <v>540</v>
      </c>
      <c r="B662" s="13" t="s">
        <v>37</v>
      </c>
      <c r="C662" s="13" t="s">
        <v>3143</v>
      </c>
      <c r="D662" s="13" t="s">
        <v>3143</v>
      </c>
      <c r="E662" s="13" t="s">
        <v>3143</v>
      </c>
    </row>
    <row r="663" spans="1:5" ht="25.15" customHeight="1" thickTop="1" thickBot="1" x14ac:dyDescent="0.3">
      <c r="A663" s="37" t="s">
        <v>541</v>
      </c>
      <c r="B663" s="13" t="s">
        <v>37</v>
      </c>
      <c r="C663" s="13" t="s">
        <v>3143</v>
      </c>
      <c r="D663" s="13" t="s">
        <v>3143</v>
      </c>
      <c r="E663" s="13" t="s">
        <v>3143</v>
      </c>
    </row>
    <row r="664" spans="1:5" ht="25.15" customHeight="1" thickTop="1" thickBot="1" x14ac:dyDescent="0.3">
      <c r="A664" s="37" t="s">
        <v>542</v>
      </c>
      <c r="B664" s="13" t="s">
        <v>29</v>
      </c>
      <c r="C664" s="13" t="s">
        <v>3143</v>
      </c>
      <c r="D664" s="13" t="s">
        <v>3143</v>
      </c>
      <c r="E664" s="13" t="s">
        <v>3143</v>
      </c>
    </row>
    <row r="665" spans="1:5" ht="25.15" customHeight="1" thickTop="1" thickBot="1" x14ac:dyDescent="0.3">
      <c r="A665" s="37" t="s">
        <v>543</v>
      </c>
      <c r="B665" s="13" t="s">
        <v>24</v>
      </c>
      <c r="C665" s="13" t="s">
        <v>3143</v>
      </c>
      <c r="D665" s="13" t="s">
        <v>26</v>
      </c>
      <c r="E665" s="13" t="s">
        <v>3143</v>
      </c>
    </row>
    <row r="666" spans="1:5" ht="25.15" customHeight="1" thickTop="1" thickBot="1" x14ac:dyDescent="0.3">
      <c r="A666" s="37" t="s">
        <v>544</v>
      </c>
      <c r="B666" s="13" t="s">
        <v>30</v>
      </c>
      <c r="C666" s="13" t="s">
        <v>3143</v>
      </c>
      <c r="D666" s="13" t="s">
        <v>3143</v>
      </c>
      <c r="E666" s="13" t="s">
        <v>3143</v>
      </c>
    </row>
    <row r="667" spans="1:5" ht="25.15" customHeight="1" thickTop="1" thickBot="1" x14ac:dyDescent="0.3">
      <c r="A667" s="37" t="s">
        <v>545</v>
      </c>
      <c r="B667" s="13" t="s">
        <v>30</v>
      </c>
      <c r="C667" s="13" t="s">
        <v>3143</v>
      </c>
      <c r="D667" s="13" t="s">
        <v>3143</v>
      </c>
      <c r="E667" s="13" t="s">
        <v>3143</v>
      </c>
    </row>
    <row r="668" spans="1:5" ht="25.15" customHeight="1" thickTop="1" thickBot="1" x14ac:dyDescent="0.3">
      <c r="A668" s="37" t="s">
        <v>3296</v>
      </c>
      <c r="B668" s="13" t="s">
        <v>24</v>
      </c>
      <c r="C668" s="13" t="s">
        <v>5</v>
      </c>
      <c r="D668" s="13" t="s">
        <v>3143</v>
      </c>
      <c r="E668" s="13" t="s">
        <v>6</v>
      </c>
    </row>
    <row r="669" spans="1:5" ht="25.15" customHeight="1" thickTop="1" thickBot="1" x14ac:dyDescent="0.3">
      <c r="A669" s="37" t="s">
        <v>546</v>
      </c>
      <c r="B669" s="13" t="s">
        <v>37</v>
      </c>
      <c r="C669" s="13" t="s">
        <v>3143</v>
      </c>
      <c r="D669" s="13" t="s">
        <v>3143</v>
      </c>
      <c r="E669" s="13" t="s">
        <v>3143</v>
      </c>
    </row>
    <row r="670" spans="1:5" ht="25.15" customHeight="1" thickTop="1" thickBot="1" x14ac:dyDescent="0.3">
      <c r="A670" s="37" t="s">
        <v>3297</v>
      </c>
      <c r="B670" s="13" t="s">
        <v>24</v>
      </c>
      <c r="C670" s="13" t="s">
        <v>3143</v>
      </c>
      <c r="D670" s="13" t="s">
        <v>26</v>
      </c>
      <c r="E670" s="13" t="s">
        <v>6</v>
      </c>
    </row>
    <row r="671" spans="1:5" ht="25.15" customHeight="1" thickTop="1" thickBot="1" x14ac:dyDescent="0.3">
      <c r="A671" s="37" t="s">
        <v>2906</v>
      </c>
      <c r="B671" s="13" t="s">
        <v>37</v>
      </c>
      <c r="C671" s="13" t="s">
        <v>3143</v>
      </c>
      <c r="D671" s="13" t="s">
        <v>3143</v>
      </c>
      <c r="E671" s="13" t="s">
        <v>3143</v>
      </c>
    </row>
    <row r="672" spans="1:5" ht="25.15" customHeight="1" thickTop="1" thickBot="1" x14ac:dyDescent="0.3">
      <c r="A672" s="37" t="s">
        <v>547</v>
      </c>
      <c r="B672" s="101" t="s">
        <v>24</v>
      </c>
      <c r="C672" s="101" t="s">
        <v>3143</v>
      </c>
      <c r="D672" s="101" t="s">
        <v>26</v>
      </c>
      <c r="E672" s="102" t="s">
        <v>3143</v>
      </c>
    </row>
    <row r="673" spans="1:5" ht="25.15" customHeight="1" thickTop="1" thickBot="1" x14ac:dyDescent="0.3">
      <c r="A673" s="37" t="s">
        <v>3104</v>
      </c>
      <c r="B673" s="13" t="s">
        <v>24</v>
      </c>
      <c r="C673" s="13" t="s">
        <v>3143</v>
      </c>
      <c r="D673" s="13" t="s">
        <v>3143</v>
      </c>
      <c r="E673" s="13" t="s">
        <v>3143</v>
      </c>
    </row>
    <row r="674" spans="1:5" ht="25.15" customHeight="1" thickTop="1" thickBot="1" x14ac:dyDescent="0.3">
      <c r="A674" s="37" t="s">
        <v>548</v>
      </c>
      <c r="B674" s="13" t="s">
        <v>37</v>
      </c>
      <c r="C674" s="13" t="s">
        <v>3143</v>
      </c>
      <c r="D674" s="13" t="s">
        <v>3143</v>
      </c>
      <c r="E674" s="13" t="s">
        <v>3143</v>
      </c>
    </row>
    <row r="675" spans="1:5" ht="25.15" customHeight="1" thickTop="1" thickBot="1" x14ac:dyDescent="0.3">
      <c r="A675" s="37" t="s">
        <v>549</v>
      </c>
      <c r="B675" s="101" t="s">
        <v>37</v>
      </c>
      <c r="C675" s="101" t="s">
        <v>3143</v>
      </c>
      <c r="D675" s="101" t="s">
        <v>3143</v>
      </c>
      <c r="E675" s="102" t="s">
        <v>3143</v>
      </c>
    </row>
    <row r="676" spans="1:5" ht="25.15" customHeight="1" thickTop="1" thickBot="1" x14ac:dyDescent="0.3">
      <c r="A676" s="37" t="s">
        <v>550</v>
      </c>
      <c r="B676" s="13" t="s">
        <v>37</v>
      </c>
      <c r="C676" s="13" t="s">
        <v>3143</v>
      </c>
      <c r="D676" s="13" t="s">
        <v>26</v>
      </c>
      <c r="E676" s="13" t="s">
        <v>3143</v>
      </c>
    </row>
    <row r="677" spans="1:5" ht="25.15" customHeight="1" thickTop="1" thickBot="1" x14ac:dyDescent="0.3">
      <c r="A677" s="37" t="s">
        <v>3127</v>
      </c>
      <c r="B677" s="101" t="s">
        <v>30</v>
      </c>
      <c r="C677" s="101" t="s">
        <v>3143</v>
      </c>
      <c r="D677" s="101" t="s">
        <v>3143</v>
      </c>
      <c r="E677" s="102" t="s">
        <v>3143</v>
      </c>
    </row>
    <row r="678" spans="1:5" ht="25.15" customHeight="1" thickTop="1" thickBot="1" x14ac:dyDescent="0.3">
      <c r="A678" s="37" t="s">
        <v>551</v>
      </c>
      <c r="B678" s="13" t="s">
        <v>37</v>
      </c>
      <c r="C678" s="13" t="s">
        <v>3143</v>
      </c>
      <c r="D678" s="13" t="s">
        <v>3143</v>
      </c>
      <c r="E678" s="13" t="s">
        <v>3143</v>
      </c>
    </row>
    <row r="679" spans="1:5" ht="25.15" customHeight="1" thickTop="1" thickBot="1" x14ac:dyDescent="0.3">
      <c r="A679" s="37" t="s">
        <v>552</v>
      </c>
      <c r="B679" s="13" t="s">
        <v>24</v>
      </c>
      <c r="C679" s="13" t="s">
        <v>3143</v>
      </c>
      <c r="D679" s="13" t="s">
        <v>26</v>
      </c>
      <c r="E679" s="13" t="s">
        <v>3143</v>
      </c>
    </row>
    <row r="680" spans="1:5" ht="25.15" customHeight="1" thickTop="1" thickBot="1" x14ac:dyDescent="0.3">
      <c r="A680" s="37" t="s">
        <v>553</v>
      </c>
      <c r="B680" s="13" t="s">
        <v>21</v>
      </c>
      <c r="C680" s="13" t="s">
        <v>3143</v>
      </c>
      <c r="D680" s="13" t="s">
        <v>3143</v>
      </c>
      <c r="E680" s="13" t="s">
        <v>3143</v>
      </c>
    </row>
    <row r="681" spans="1:5" ht="25.15" customHeight="1" thickTop="1" thickBot="1" x14ac:dyDescent="0.3">
      <c r="A681" s="37" t="s">
        <v>554</v>
      </c>
      <c r="B681" s="13" t="s">
        <v>24</v>
      </c>
      <c r="C681" s="13" t="s">
        <v>3143</v>
      </c>
      <c r="D681" s="13" t="s">
        <v>3143</v>
      </c>
      <c r="E681" s="13" t="s">
        <v>3143</v>
      </c>
    </row>
    <row r="682" spans="1:5" ht="25.15" customHeight="1" thickTop="1" thickBot="1" x14ac:dyDescent="0.3">
      <c r="A682" s="37" t="s">
        <v>555</v>
      </c>
      <c r="B682" s="13" t="s">
        <v>30</v>
      </c>
      <c r="C682" s="13" t="s">
        <v>3143</v>
      </c>
      <c r="D682" s="13" t="s">
        <v>3143</v>
      </c>
      <c r="E682" s="13" t="s">
        <v>3143</v>
      </c>
    </row>
    <row r="683" spans="1:5" ht="25.15" customHeight="1" thickTop="1" thickBot="1" x14ac:dyDescent="0.3">
      <c r="A683" s="37" t="s">
        <v>556</v>
      </c>
      <c r="B683" s="13" t="s">
        <v>21</v>
      </c>
      <c r="C683" s="13" t="s">
        <v>3143</v>
      </c>
      <c r="D683" s="13" t="s">
        <v>3143</v>
      </c>
      <c r="E683" s="13" t="s">
        <v>3143</v>
      </c>
    </row>
    <row r="684" spans="1:5" ht="25.15" customHeight="1" thickTop="1" thickBot="1" x14ac:dyDescent="0.3">
      <c r="A684" s="37" t="s">
        <v>557</v>
      </c>
      <c r="B684" s="13" t="s">
        <v>21</v>
      </c>
      <c r="C684" s="13" t="s">
        <v>3143</v>
      </c>
      <c r="D684" s="13" t="s">
        <v>3143</v>
      </c>
      <c r="E684" s="13" t="s">
        <v>3143</v>
      </c>
    </row>
    <row r="685" spans="1:5" ht="25.15" customHeight="1" thickTop="1" thickBot="1" x14ac:dyDescent="0.3">
      <c r="A685" s="37" t="s">
        <v>2952</v>
      </c>
      <c r="B685" s="13" t="s">
        <v>21</v>
      </c>
      <c r="C685" s="13" t="s">
        <v>3143</v>
      </c>
      <c r="D685" s="13" t="s">
        <v>3143</v>
      </c>
      <c r="E685" s="13" t="s">
        <v>3143</v>
      </c>
    </row>
    <row r="686" spans="1:5" ht="25.15" customHeight="1" thickTop="1" thickBot="1" x14ac:dyDescent="0.3">
      <c r="A686" s="37" t="s">
        <v>558</v>
      </c>
      <c r="B686" s="13" t="s">
        <v>24</v>
      </c>
      <c r="C686" s="13" t="s">
        <v>5</v>
      </c>
      <c r="D686" s="13" t="s">
        <v>3143</v>
      </c>
      <c r="E686" s="13" t="s">
        <v>3143</v>
      </c>
    </row>
    <row r="687" spans="1:5" ht="25.15" customHeight="1" thickTop="1" thickBot="1" x14ac:dyDescent="0.3">
      <c r="A687" s="37" t="s">
        <v>559</v>
      </c>
      <c r="B687" s="101" t="s">
        <v>24</v>
      </c>
      <c r="C687" s="101" t="s">
        <v>3143</v>
      </c>
      <c r="D687" s="101" t="s">
        <v>3143</v>
      </c>
      <c r="E687" s="102" t="s">
        <v>3143</v>
      </c>
    </row>
    <row r="688" spans="1:5" ht="25.15" customHeight="1" thickTop="1" thickBot="1" x14ac:dyDescent="0.3">
      <c r="A688" s="37" t="s">
        <v>560</v>
      </c>
      <c r="B688" s="13" t="s">
        <v>21</v>
      </c>
      <c r="C688" s="13" t="s">
        <v>3143</v>
      </c>
      <c r="D688" s="13" t="s">
        <v>3143</v>
      </c>
      <c r="E688" s="13" t="s">
        <v>3143</v>
      </c>
    </row>
    <row r="689" spans="1:5" ht="25.15" customHeight="1" thickTop="1" thickBot="1" x14ac:dyDescent="0.3">
      <c r="A689" s="37" t="s">
        <v>561</v>
      </c>
      <c r="B689" s="13" t="s">
        <v>21</v>
      </c>
      <c r="C689" s="13" t="s">
        <v>3143</v>
      </c>
      <c r="D689" s="13" t="s">
        <v>3143</v>
      </c>
      <c r="E689" s="13" t="s">
        <v>3143</v>
      </c>
    </row>
    <row r="690" spans="1:5" ht="25.15" customHeight="1" thickTop="1" thickBot="1" x14ac:dyDescent="0.3">
      <c r="A690" s="37" t="s">
        <v>562</v>
      </c>
      <c r="B690" s="13" t="s">
        <v>24</v>
      </c>
      <c r="C690" s="13" t="s">
        <v>3143</v>
      </c>
      <c r="D690" s="13" t="s">
        <v>3143</v>
      </c>
      <c r="E690" s="13" t="s">
        <v>3143</v>
      </c>
    </row>
    <row r="691" spans="1:5" ht="25.15" customHeight="1" thickTop="1" thickBot="1" x14ac:dyDescent="0.3">
      <c r="A691" s="37" t="s">
        <v>563</v>
      </c>
      <c r="B691" s="13" t="s">
        <v>37</v>
      </c>
      <c r="C691" s="13" t="s">
        <v>3143</v>
      </c>
      <c r="D691" s="13" t="s">
        <v>3143</v>
      </c>
      <c r="E691" s="13" t="s">
        <v>3143</v>
      </c>
    </row>
    <row r="692" spans="1:5" ht="25.15" customHeight="1" thickTop="1" thickBot="1" x14ac:dyDescent="0.3">
      <c r="A692" s="37" t="s">
        <v>3298</v>
      </c>
      <c r="B692" s="13" t="s">
        <v>35</v>
      </c>
      <c r="C692" s="13" t="s">
        <v>3143</v>
      </c>
      <c r="D692" s="13" t="s">
        <v>3143</v>
      </c>
      <c r="E692" s="13" t="s">
        <v>6</v>
      </c>
    </row>
    <row r="693" spans="1:5" ht="25.15" customHeight="1" thickTop="1" thickBot="1" x14ac:dyDescent="0.3">
      <c r="A693" s="37" t="s">
        <v>3299</v>
      </c>
      <c r="B693" s="13" t="s">
        <v>24</v>
      </c>
      <c r="C693" s="13" t="s">
        <v>3143</v>
      </c>
      <c r="D693" s="13" t="s">
        <v>26</v>
      </c>
      <c r="E693" s="13" t="s">
        <v>6</v>
      </c>
    </row>
    <row r="694" spans="1:5" ht="25.15" customHeight="1" thickTop="1" thickBot="1" x14ac:dyDescent="0.3">
      <c r="A694" s="37" t="s">
        <v>3551</v>
      </c>
      <c r="B694" s="13" t="s">
        <v>37</v>
      </c>
      <c r="C694" s="13" t="s">
        <v>3143</v>
      </c>
      <c r="D694" s="13" t="s">
        <v>3143</v>
      </c>
      <c r="E694" s="13" t="s">
        <v>3143</v>
      </c>
    </row>
    <row r="695" spans="1:5" ht="25.15" customHeight="1" thickTop="1" thickBot="1" x14ac:dyDescent="0.3">
      <c r="A695" s="37" t="s">
        <v>564</v>
      </c>
      <c r="B695" s="13" t="s">
        <v>24</v>
      </c>
      <c r="C695" s="13" t="s">
        <v>3143</v>
      </c>
      <c r="D695" s="13" t="s">
        <v>3143</v>
      </c>
      <c r="E695" s="13" t="s">
        <v>3143</v>
      </c>
    </row>
    <row r="696" spans="1:5" ht="25.15" customHeight="1" thickTop="1" thickBot="1" x14ac:dyDescent="0.3">
      <c r="A696" s="37" t="s">
        <v>565</v>
      </c>
      <c r="B696" s="13" t="s">
        <v>29</v>
      </c>
      <c r="C696" s="13" t="s">
        <v>3143</v>
      </c>
      <c r="D696" s="13" t="s">
        <v>3143</v>
      </c>
      <c r="E696" s="13" t="s">
        <v>3143</v>
      </c>
    </row>
    <row r="697" spans="1:5" ht="25.15" customHeight="1" thickTop="1" thickBot="1" x14ac:dyDescent="0.3">
      <c r="A697" s="37" t="s">
        <v>566</v>
      </c>
      <c r="B697" s="13" t="s">
        <v>61</v>
      </c>
      <c r="C697" s="13" t="s">
        <v>3143</v>
      </c>
      <c r="D697" s="13" t="s">
        <v>3143</v>
      </c>
      <c r="E697" s="13" t="s">
        <v>3143</v>
      </c>
    </row>
    <row r="698" spans="1:5" ht="25.15" customHeight="1" thickTop="1" thickBot="1" x14ac:dyDescent="0.3">
      <c r="A698" s="37" t="s">
        <v>567</v>
      </c>
      <c r="B698" s="13" t="s">
        <v>24</v>
      </c>
      <c r="C698" s="13" t="s">
        <v>3143</v>
      </c>
      <c r="D698" s="13" t="s">
        <v>26</v>
      </c>
      <c r="E698" s="13" t="s">
        <v>3143</v>
      </c>
    </row>
    <row r="699" spans="1:5" ht="25.15" customHeight="1" thickTop="1" thickBot="1" x14ac:dyDescent="0.3">
      <c r="A699" s="37" t="s">
        <v>568</v>
      </c>
      <c r="B699" s="13" t="s">
        <v>47</v>
      </c>
      <c r="C699" s="13" t="s">
        <v>3143</v>
      </c>
      <c r="D699" s="13" t="s">
        <v>3143</v>
      </c>
      <c r="E699" s="13" t="s">
        <v>3143</v>
      </c>
    </row>
    <row r="700" spans="1:5" ht="25.15" customHeight="1" thickTop="1" thickBot="1" x14ac:dyDescent="0.3">
      <c r="A700" s="37" t="s">
        <v>3498</v>
      </c>
      <c r="B700" s="13" t="s">
        <v>24</v>
      </c>
      <c r="C700" s="13" t="s">
        <v>3143</v>
      </c>
      <c r="D700" s="13" t="s">
        <v>3143</v>
      </c>
      <c r="E700" s="13" t="s">
        <v>3143</v>
      </c>
    </row>
    <row r="701" spans="1:5" ht="25.15" customHeight="1" thickTop="1" thickBot="1" x14ac:dyDescent="0.3">
      <c r="A701" s="37" t="s">
        <v>569</v>
      </c>
      <c r="B701" s="13" t="s">
        <v>163</v>
      </c>
      <c r="C701" s="13" t="s">
        <v>3143</v>
      </c>
      <c r="D701" s="13" t="s">
        <v>3143</v>
      </c>
      <c r="E701" s="13" t="s">
        <v>3143</v>
      </c>
    </row>
    <row r="702" spans="1:5" ht="25.15" customHeight="1" thickTop="1" thickBot="1" x14ac:dyDescent="0.3">
      <c r="A702" s="37" t="s">
        <v>570</v>
      </c>
      <c r="B702" s="13" t="s">
        <v>163</v>
      </c>
      <c r="C702" s="13" t="s">
        <v>3143</v>
      </c>
      <c r="D702" s="13" t="s">
        <v>3143</v>
      </c>
      <c r="E702" s="13" t="s">
        <v>3143</v>
      </c>
    </row>
    <row r="703" spans="1:5" ht="25.15" customHeight="1" thickTop="1" thickBot="1" x14ac:dyDescent="0.3">
      <c r="A703" s="37" t="s">
        <v>571</v>
      </c>
      <c r="B703" s="13" t="s">
        <v>37</v>
      </c>
      <c r="C703" s="13" t="s">
        <v>3143</v>
      </c>
      <c r="D703" s="13" t="s">
        <v>3143</v>
      </c>
      <c r="E703" s="13" t="s">
        <v>3143</v>
      </c>
    </row>
    <row r="704" spans="1:5" ht="25.15" customHeight="1" thickTop="1" thickBot="1" x14ac:dyDescent="0.3">
      <c r="A704" s="37" t="s">
        <v>572</v>
      </c>
      <c r="B704" s="13" t="s">
        <v>21</v>
      </c>
      <c r="C704" s="13" t="s">
        <v>5</v>
      </c>
      <c r="D704" s="13" t="s">
        <v>3143</v>
      </c>
      <c r="E704" s="13" t="s">
        <v>3143</v>
      </c>
    </row>
    <row r="705" spans="1:5" ht="25.15" customHeight="1" thickTop="1" thickBot="1" x14ac:dyDescent="0.3">
      <c r="A705" s="37" t="s">
        <v>3300</v>
      </c>
      <c r="B705" s="13" t="s">
        <v>24</v>
      </c>
      <c r="C705" s="13" t="s">
        <v>3143</v>
      </c>
      <c r="D705" s="13" t="s">
        <v>26</v>
      </c>
      <c r="E705" s="13" t="s">
        <v>6</v>
      </c>
    </row>
    <row r="706" spans="1:5" ht="25.15" customHeight="1" thickTop="1" thickBot="1" x14ac:dyDescent="0.3">
      <c r="A706" s="37" t="s">
        <v>3301</v>
      </c>
      <c r="B706" s="13" t="s">
        <v>24</v>
      </c>
      <c r="C706" s="13" t="s">
        <v>3143</v>
      </c>
      <c r="D706" s="13" t="s">
        <v>26</v>
      </c>
      <c r="E706" s="13" t="s">
        <v>6</v>
      </c>
    </row>
    <row r="707" spans="1:5" ht="25.15" customHeight="1" thickTop="1" thickBot="1" x14ac:dyDescent="0.3">
      <c r="A707" s="37" t="s">
        <v>573</v>
      </c>
      <c r="B707" s="13" t="s">
        <v>24</v>
      </c>
      <c r="C707" s="13" t="s">
        <v>5</v>
      </c>
      <c r="D707" s="13" t="s">
        <v>3143</v>
      </c>
      <c r="E707" s="13" t="s">
        <v>3143</v>
      </c>
    </row>
    <row r="708" spans="1:5" ht="25.15" customHeight="1" thickTop="1" thickBot="1" x14ac:dyDescent="0.3">
      <c r="A708" s="37" t="s">
        <v>574</v>
      </c>
      <c r="B708" s="13" t="s">
        <v>37</v>
      </c>
      <c r="C708" s="13" t="s">
        <v>3143</v>
      </c>
      <c r="D708" s="13" t="s">
        <v>3143</v>
      </c>
      <c r="E708" s="13" t="s">
        <v>3143</v>
      </c>
    </row>
    <row r="709" spans="1:5" ht="25.15" customHeight="1" thickTop="1" thickBot="1" x14ac:dyDescent="0.3">
      <c r="A709" s="37" t="s">
        <v>575</v>
      </c>
      <c r="B709" s="13" t="s">
        <v>21</v>
      </c>
      <c r="C709" s="13" t="s">
        <v>3143</v>
      </c>
      <c r="D709" s="13" t="s">
        <v>3143</v>
      </c>
      <c r="E709" s="13" t="s">
        <v>3143</v>
      </c>
    </row>
    <row r="710" spans="1:5" ht="25.15" customHeight="1" thickTop="1" thickBot="1" x14ac:dyDescent="0.3">
      <c r="A710" s="37" t="s">
        <v>576</v>
      </c>
      <c r="B710" s="13" t="s">
        <v>35</v>
      </c>
      <c r="C710" s="13" t="s">
        <v>3143</v>
      </c>
      <c r="D710" s="13" t="s">
        <v>3143</v>
      </c>
      <c r="E710" s="13" t="s">
        <v>3143</v>
      </c>
    </row>
    <row r="711" spans="1:5" ht="25.15" customHeight="1" thickTop="1" thickBot="1" x14ac:dyDescent="0.3">
      <c r="A711" s="37" t="s">
        <v>577</v>
      </c>
      <c r="B711" s="13" t="s">
        <v>37</v>
      </c>
      <c r="C711" s="13" t="s">
        <v>3143</v>
      </c>
      <c r="D711" s="13" t="s">
        <v>3143</v>
      </c>
      <c r="E711" s="13" t="s">
        <v>3143</v>
      </c>
    </row>
    <row r="712" spans="1:5" ht="25.15" customHeight="1" thickTop="1" thickBot="1" x14ac:dyDescent="0.3">
      <c r="A712" s="37" t="s">
        <v>578</v>
      </c>
      <c r="B712" s="13" t="s">
        <v>29</v>
      </c>
      <c r="C712" s="13" t="s">
        <v>3143</v>
      </c>
      <c r="D712" s="13" t="s">
        <v>3143</v>
      </c>
      <c r="E712" s="13" t="s">
        <v>3143</v>
      </c>
    </row>
    <row r="713" spans="1:5" ht="25.15" customHeight="1" thickTop="1" thickBot="1" x14ac:dyDescent="0.3">
      <c r="A713" s="37" t="s">
        <v>579</v>
      </c>
      <c r="B713" s="13" t="s">
        <v>21</v>
      </c>
      <c r="C713" s="13" t="s">
        <v>3143</v>
      </c>
      <c r="D713" s="13" t="s">
        <v>3143</v>
      </c>
      <c r="E713" s="13" t="s">
        <v>3143</v>
      </c>
    </row>
    <row r="714" spans="1:5" ht="25.15" customHeight="1" thickTop="1" thickBot="1" x14ac:dyDescent="0.3">
      <c r="A714" s="37" t="s">
        <v>580</v>
      </c>
      <c r="B714" s="13" t="s">
        <v>29</v>
      </c>
      <c r="C714" s="13" t="s">
        <v>3143</v>
      </c>
      <c r="D714" s="13" t="s">
        <v>3143</v>
      </c>
      <c r="E714" s="13" t="s">
        <v>3143</v>
      </c>
    </row>
    <row r="715" spans="1:5" ht="25.15" customHeight="1" thickTop="1" thickBot="1" x14ac:dyDescent="0.3">
      <c r="A715" s="37" t="s">
        <v>581</v>
      </c>
      <c r="B715" s="13" t="s">
        <v>37</v>
      </c>
      <c r="C715" s="13" t="s">
        <v>3143</v>
      </c>
      <c r="D715" s="13" t="s">
        <v>3143</v>
      </c>
      <c r="E715" s="13" t="s">
        <v>3143</v>
      </c>
    </row>
    <row r="716" spans="1:5" ht="25.15" customHeight="1" thickTop="1" thickBot="1" x14ac:dyDescent="0.3">
      <c r="A716" s="37" t="s">
        <v>582</v>
      </c>
      <c r="B716" s="13" t="s">
        <v>30</v>
      </c>
      <c r="C716" s="13" t="s">
        <v>3143</v>
      </c>
      <c r="D716" s="13" t="s">
        <v>3143</v>
      </c>
      <c r="E716" s="13" t="s">
        <v>3143</v>
      </c>
    </row>
    <row r="717" spans="1:5" ht="25.15" customHeight="1" thickTop="1" thickBot="1" x14ac:dyDescent="0.3">
      <c r="A717" s="37" t="s">
        <v>583</v>
      </c>
      <c r="B717" s="13" t="s">
        <v>37</v>
      </c>
      <c r="C717" s="13" t="s">
        <v>3143</v>
      </c>
      <c r="D717" s="13" t="s">
        <v>3143</v>
      </c>
      <c r="E717" s="13" t="s">
        <v>3143</v>
      </c>
    </row>
    <row r="718" spans="1:5" ht="25.15" customHeight="1" thickTop="1" thickBot="1" x14ac:dyDescent="0.3">
      <c r="A718" s="37" t="s">
        <v>3499</v>
      </c>
      <c r="B718" s="13" t="s">
        <v>29</v>
      </c>
      <c r="C718" s="13" t="s">
        <v>5</v>
      </c>
      <c r="D718" s="13" t="s">
        <v>3143</v>
      </c>
      <c r="E718" s="13" t="s">
        <v>3143</v>
      </c>
    </row>
    <row r="719" spans="1:5" ht="25.15" customHeight="1" thickTop="1" thickBot="1" x14ac:dyDescent="0.3">
      <c r="A719" s="37" t="s">
        <v>584</v>
      </c>
      <c r="B719" s="13" t="s">
        <v>30</v>
      </c>
      <c r="C719" s="13" t="s">
        <v>3143</v>
      </c>
      <c r="D719" s="13" t="s">
        <v>3143</v>
      </c>
      <c r="E719" s="13" t="s">
        <v>3143</v>
      </c>
    </row>
    <row r="720" spans="1:5" ht="25.15" customHeight="1" thickTop="1" thickBot="1" x14ac:dyDescent="0.3">
      <c r="A720" s="37" t="s">
        <v>585</v>
      </c>
      <c r="B720" s="13" t="s">
        <v>24</v>
      </c>
      <c r="C720" s="13" t="s">
        <v>3143</v>
      </c>
      <c r="D720" s="13" t="s">
        <v>3143</v>
      </c>
      <c r="E720" s="13" t="s">
        <v>3143</v>
      </c>
    </row>
    <row r="721" spans="1:5" ht="25.15" customHeight="1" thickTop="1" thickBot="1" x14ac:dyDescent="0.3">
      <c r="A721" s="37" t="s">
        <v>586</v>
      </c>
      <c r="B721" s="13" t="s">
        <v>24</v>
      </c>
      <c r="C721" s="13" t="s">
        <v>3143</v>
      </c>
      <c r="D721" s="13" t="s">
        <v>3143</v>
      </c>
      <c r="E721" s="13" t="s">
        <v>3143</v>
      </c>
    </row>
    <row r="722" spans="1:5" ht="25.15" customHeight="1" thickTop="1" thickBot="1" x14ac:dyDescent="0.3">
      <c r="A722" s="37" t="s">
        <v>587</v>
      </c>
      <c r="B722" s="13" t="s">
        <v>37</v>
      </c>
      <c r="C722" s="13" t="s">
        <v>3143</v>
      </c>
      <c r="D722" s="13" t="s">
        <v>3143</v>
      </c>
      <c r="E722" s="13" t="s">
        <v>3143</v>
      </c>
    </row>
    <row r="723" spans="1:5" ht="25.15" customHeight="1" thickTop="1" thickBot="1" x14ac:dyDescent="0.3">
      <c r="A723" s="37" t="s">
        <v>588</v>
      </c>
      <c r="B723" s="13" t="s">
        <v>61</v>
      </c>
      <c r="C723" s="13" t="s">
        <v>5</v>
      </c>
      <c r="D723" s="13" t="s">
        <v>26</v>
      </c>
      <c r="E723" s="13" t="s">
        <v>3143</v>
      </c>
    </row>
    <row r="724" spans="1:5" ht="25.15" customHeight="1" thickTop="1" thickBot="1" x14ac:dyDescent="0.3">
      <c r="A724" s="37" t="s">
        <v>589</v>
      </c>
      <c r="B724" s="13" t="s">
        <v>24</v>
      </c>
      <c r="C724" s="13" t="s">
        <v>5</v>
      </c>
      <c r="D724" s="13" t="s">
        <v>26</v>
      </c>
      <c r="E724" s="13" t="s">
        <v>3143</v>
      </c>
    </row>
    <row r="725" spans="1:5" ht="25.15" customHeight="1" thickTop="1" thickBot="1" x14ac:dyDescent="0.3">
      <c r="A725" s="37" t="s">
        <v>590</v>
      </c>
      <c r="B725" s="13" t="s">
        <v>24</v>
      </c>
      <c r="C725" s="13" t="s">
        <v>3143</v>
      </c>
      <c r="D725" s="13" t="s">
        <v>3143</v>
      </c>
      <c r="E725" s="13" t="s">
        <v>3143</v>
      </c>
    </row>
    <row r="726" spans="1:5" ht="25.15" customHeight="1" thickTop="1" thickBot="1" x14ac:dyDescent="0.3">
      <c r="A726" s="37" t="s">
        <v>3302</v>
      </c>
      <c r="B726" s="13" t="s">
        <v>35</v>
      </c>
      <c r="C726" s="13" t="s">
        <v>3143</v>
      </c>
      <c r="D726" s="13" t="s">
        <v>3143</v>
      </c>
      <c r="E726" s="13" t="s">
        <v>6</v>
      </c>
    </row>
    <row r="727" spans="1:5" ht="25.15" customHeight="1" thickTop="1" thickBot="1" x14ac:dyDescent="0.3">
      <c r="A727" s="37" t="s">
        <v>3135</v>
      </c>
      <c r="B727" s="13" t="s">
        <v>21</v>
      </c>
      <c r="C727" s="13" t="s">
        <v>3143</v>
      </c>
      <c r="D727" s="13" t="s">
        <v>3143</v>
      </c>
      <c r="E727" s="13" t="s">
        <v>3143</v>
      </c>
    </row>
    <row r="728" spans="1:5" ht="25.15" customHeight="1" thickTop="1" thickBot="1" x14ac:dyDescent="0.3">
      <c r="A728" s="37" t="s">
        <v>591</v>
      </c>
      <c r="B728" s="13" t="s">
        <v>24</v>
      </c>
      <c r="C728" s="13" t="s">
        <v>3143</v>
      </c>
      <c r="D728" s="13" t="s">
        <v>3143</v>
      </c>
      <c r="E728" s="13" t="s">
        <v>3143</v>
      </c>
    </row>
    <row r="729" spans="1:5" ht="25.15" customHeight="1" thickTop="1" thickBot="1" x14ac:dyDescent="0.3">
      <c r="A729" s="37" t="s">
        <v>592</v>
      </c>
      <c r="B729" s="13" t="s">
        <v>24</v>
      </c>
      <c r="C729" s="13" t="s">
        <v>5</v>
      </c>
      <c r="D729" s="13" t="s">
        <v>3143</v>
      </c>
      <c r="E729" s="13" t="s">
        <v>3143</v>
      </c>
    </row>
    <row r="730" spans="1:5" ht="25.15" customHeight="1" thickTop="1" thickBot="1" x14ac:dyDescent="0.3">
      <c r="A730" s="37" t="s">
        <v>593</v>
      </c>
      <c r="B730" s="13" t="s">
        <v>29</v>
      </c>
      <c r="C730" s="13" t="s">
        <v>3143</v>
      </c>
      <c r="D730" s="13" t="s">
        <v>3143</v>
      </c>
      <c r="E730" s="13" t="s">
        <v>3143</v>
      </c>
    </row>
    <row r="731" spans="1:5" ht="25.15" customHeight="1" thickTop="1" thickBot="1" x14ac:dyDescent="0.3">
      <c r="A731" s="37" t="s">
        <v>594</v>
      </c>
      <c r="B731" s="13" t="s">
        <v>47</v>
      </c>
      <c r="C731" s="13" t="s">
        <v>3143</v>
      </c>
      <c r="D731" s="13" t="s">
        <v>3143</v>
      </c>
      <c r="E731" s="13" t="s">
        <v>3143</v>
      </c>
    </row>
    <row r="732" spans="1:5" ht="25.15" customHeight="1" thickTop="1" thickBot="1" x14ac:dyDescent="0.3">
      <c r="A732" s="37" t="s">
        <v>595</v>
      </c>
      <c r="B732" s="13" t="s">
        <v>37</v>
      </c>
      <c r="C732" s="13" t="s">
        <v>3143</v>
      </c>
      <c r="D732" s="13" t="s">
        <v>3143</v>
      </c>
      <c r="E732" s="13" t="s">
        <v>3143</v>
      </c>
    </row>
    <row r="733" spans="1:5" ht="25.15" customHeight="1" thickTop="1" thickBot="1" x14ac:dyDescent="0.3">
      <c r="A733" s="37" t="s">
        <v>596</v>
      </c>
      <c r="B733" s="13" t="s">
        <v>29</v>
      </c>
      <c r="C733" s="13" t="s">
        <v>3143</v>
      </c>
      <c r="D733" s="13" t="s">
        <v>3143</v>
      </c>
      <c r="E733" s="13" t="s">
        <v>3143</v>
      </c>
    </row>
    <row r="734" spans="1:5" ht="25.15" customHeight="1" thickTop="1" thickBot="1" x14ac:dyDescent="0.3">
      <c r="A734" s="37" t="s">
        <v>597</v>
      </c>
      <c r="B734" s="13" t="s">
        <v>30</v>
      </c>
      <c r="C734" s="13" t="s">
        <v>3143</v>
      </c>
      <c r="D734" s="13" t="s">
        <v>3143</v>
      </c>
      <c r="E734" s="13" t="s">
        <v>3143</v>
      </c>
    </row>
    <row r="735" spans="1:5" ht="25.15" customHeight="1" thickTop="1" thickBot="1" x14ac:dyDescent="0.3">
      <c r="A735" s="37" t="s">
        <v>598</v>
      </c>
      <c r="B735" s="13" t="s">
        <v>24</v>
      </c>
      <c r="C735" s="13" t="s">
        <v>3143</v>
      </c>
      <c r="D735" s="13" t="s">
        <v>3143</v>
      </c>
      <c r="E735" s="13" t="s">
        <v>3143</v>
      </c>
    </row>
    <row r="736" spans="1:5" ht="25.15" customHeight="1" thickTop="1" thickBot="1" x14ac:dyDescent="0.3">
      <c r="A736" s="37" t="s">
        <v>599</v>
      </c>
      <c r="B736" s="13" t="s">
        <v>30</v>
      </c>
      <c r="C736" s="13" t="s">
        <v>3143</v>
      </c>
      <c r="D736" s="13" t="s">
        <v>3143</v>
      </c>
      <c r="E736" s="13" t="s">
        <v>3143</v>
      </c>
    </row>
    <row r="737" spans="1:5" ht="25.15" customHeight="1" thickTop="1" thickBot="1" x14ac:dyDescent="0.3">
      <c r="A737" s="37" t="s">
        <v>600</v>
      </c>
      <c r="B737" s="13" t="s">
        <v>24</v>
      </c>
      <c r="C737" s="13" t="s">
        <v>3143</v>
      </c>
      <c r="D737" s="13" t="s">
        <v>3143</v>
      </c>
      <c r="E737" s="13" t="s">
        <v>3143</v>
      </c>
    </row>
    <row r="738" spans="1:5" ht="25.15" customHeight="1" thickTop="1" thickBot="1" x14ac:dyDescent="0.3">
      <c r="A738" s="37" t="s">
        <v>601</v>
      </c>
      <c r="B738" s="13" t="s">
        <v>37</v>
      </c>
      <c r="C738" s="13" t="s">
        <v>3143</v>
      </c>
      <c r="D738" s="13" t="s">
        <v>3143</v>
      </c>
      <c r="E738" s="13" t="s">
        <v>3143</v>
      </c>
    </row>
    <row r="739" spans="1:5" ht="25.15" customHeight="1" thickTop="1" thickBot="1" x14ac:dyDescent="0.3">
      <c r="A739" s="37" t="s">
        <v>3500</v>
      </c>
      <c r="B739" s="13" t="s">
        <v>37</v>
      </c>
      <c r="C739" s="13" t="s">
        <v>3143</v>
      </c>
      <c r="D739" s="13" t="s">
        <v>26</v>
      </c>
      <c r="E739" s="13" t="s">
        <v>6</v>
      </c>
    </row>
    <row r="740" spans="1:5" ht="25.15" customHeight="1" thickTop="1" thickBot="1" x14ac:dyDescent="0.3">
      <c r="A740" s="37" t="s">
        <v>2986</v>
      </c>
      <c r="B740" s="13" t="s">
        <v>47</v>
      </c>
      <c r="C740" s="13" t="s">
        <v>3143</v>
      </c>
      <c r="D740" s="13" t="s">
        <v>3143</v>
      </c>
      <c r="E740" s="13" t="s">
        <v>3143</v>
      </c>
    </row>
    <row r="741" spans="1:5" ht="25.15" customHeight="1" thickTop="1" thickBot="1" x14ac:dyDescent="0.3">
      <c r="A741" s="37" t="s">
        <v>602</v>
      </c>
      <c r="B741" s="13" t="s">
        <v>47</v>
      </c>
      <c r="C741" s="13" t="s">
        <v>3143</v>
      </c>
      <c r="D741" s="13" t="s">
        <v>3143</v>
      </c>
      <c r="E741" s="13" t="s">
        <v>3143</v>
      </c>
    </row>
    <row r="742" spans="1:5" ht="25.15" customHeight="1" thickTop="1" thickBot="1" x14ac:dyDescent="0.3">
      <c r="A742" s="37" t="s">
        <v>603</v>
      </c>
      <c r="B742" s="13" t="s">
        <v>24</v>
      </c>
      <c r="C742" s="13" t="s">
        <v>3143</v>
      </c>
      <c r="D742" s="13" t="s">
        <v>3143</v>
      </c>
      <c r="E742" s="13" t="s">
        <v>3143</v>
      </c>
    </row>
    <row r="743" spans="1:5" ht="25.15" customHeight="1" thickTop="1" thickBot="1" x14ac:dyDescent="0.3">
      <c r="A743" s="37" t="s">
        <v>604</v>
      </c>
      <c r="B743" s="13" t="s">
        <v>29</v>
      </c>
      <c r="C743" s="13" t="s">
        <v>3143</v>
      </c>
      <c r="D743" s="13" t="s">
        <v>3143</v>
      </c>
      <c r="E743" s="13" t="s">
        <v>3143</v>
      </c>
    </row>
    <row r="744" spans="1:5" ht="25.15" customHeight="1" thickTop="1" thickBot="1" x14ac:dyDescent="0.3">
      <c r="A744" s="37" t="s">
        <v>605</v>
      </c>
      <c r="B744" s="13" t="s">
        <v>61</v>
      </c>
      <c r="C744" s="13" t="s">
        <v>3143</v>
      </c>
      <c r="D744" s="13" t="s">
        <v>3143</v>
      </c>
      <c r="E744" s="13" t="s">
        <v>3143</v>
      </c>
    </row>
    <row r="745" spans="1:5" ht="25.15" customHeight="1" thickTop="1" thickBot="1" x14ac:dyDescent="0.3">
      <c r="A745" s="37" t="s">
        <v>606</v>
      </c>
      <c r="B745" s="13" t="s">
        <v>47</v>
      </c>
      <c r="C745" s="13" t="s">
        <v>5</v>
      </c>
      <c r="D745" s="13" t="s">
        <v>3143</v>
      </c>
      <c r="E745" s="13" t="s">
        <v>3143</v>
      </c>
    </row>
    <row r="746" spans="1:5" ht="25.15" customHeight="1" thickTop="1" thickBot="1" x14ac:dyDescent="0.3">
      <c r="A746" s="37" t="s">
        <v>607</v>
      </c>
      <c r="B746" s="13" t="s">
        <v>30</v>
      </c>
      <c r="C746" s="13" t="s">
        <v>3143</v>
      </c>
      <c r="D746" s="13" t="s">
        <v>3143</v>
      </c>
      <c r="E746" s="13" t="s">
        <v>3143</v>
      </c>
    </row>
    <row r="747" spans="1:5" ht="25.15" customHeight="1" thickTop="1" thickBot="1" x14ac:dyDescent="0.3">
      <c r="A747" s="37" t="s">
        <v>608</v>
      </c>
      <c r="B747" s="13" t="s">
        <v>37</v>
      </c>
      <c r="C747" s="13" t="s">
        <v>3143</v>
      </c>
      <c r="D747" s="13" t="s">
        <v>3143</v>
      </c>
      <c r="E747" s="13" t="s">
        <v>3143</v>
      </c>
    </row>
    <row r="748" spans="1:5" ht="25.15" customHeight="1" thickTop="1" thickBot="1" x14ac:dyDescent="0.3">
      <c r="A748" s="37" t="s">
        <v>609</v>
      </c>
      <c r="B748" s="13" t="s">
        <v>37</v>
      </c>
      <c r="C748" s="13" t="s">
        <v>3143</v>
      </c>
      <c r="D748" s="13" t="s">
        <v>3143</v>
      </c>
      <c r="E748" s="13" t="s">
        <v>3143</v>
      </c>
    </row>
    <row r="749" spans="1:5" ht="25.15" customHeight="1" thickTop="1" thickBot="1" x14ac:dyDescent="0.3">
      <c r="A749" s="37" t="s">
        <v>2889</v>
      </c>
      <c r="B749" s="13" t="s">
        <v>21</v>
      </c>
      <c r="C749" s="13" t="s">
        <v>3143</v>
      </c>
      <c r="D749" s="13" t="s">
        <v>3143</v>
      </c>
      <c r="E749" s="13" t="s">
        <v>3143</v>
      </c>
    </row>
    <row r="750" spans="1:5" ht="25.15" customHeight="1" thickTop="1" thickBot="1" x14ac:dyDescent="0.3">
      <c r="A750" s="37" t="s">
        <v>610</v>
      </c>
      <c r="B750" s="13" t="s">
        <v>24</v>
      </c>
      <c r="C750" s="13" t="s">
        <v>3143</v>
      </c>
      <c r="D750" s="13" t="s">
        <v>26</v>
      </c>
      <c r="E750" s="13" t="s">
        <v>3143</v>
      </c>
    </row>
    <row r="751" spans="1:5" ht="25.15" customHeight="1" thickTop="1" thickBot="1" x14ac:dyDescent="0.3">
      <c r="A751" s="37" t="s">
        <v>611</v>
      </c>
      <c r="B751" s="13" t="s">
        <v>35</v>
      </c>
      <c r="C751" s="13" t="s">
        <v>3143</v>
      </c>
      <c r="D751" s="13" t="s">
        <v>26</v>
      </c>
      <c r="E751" s="13" t="s">
        <v>3143</v>
      </c>
    </row>
    <row r="752" spans="1:5" ht="25.15" customHeight="1" thickTop="1" thickBot="1" x14ac:dyDescent="0.3">
      <c r="A752" s="37" t="s">
        <v>612</v>
      </c>
      <c r="B752" s="13" t="s">
        <v>30</v>
      </c>
      <c r="C752" s="13" t="s">
        <v>5</v>
      </c>
      <c r="D752" s="13" t="s">
        <v>3143</v>
      </c>
      <c r="E752" s="13" t="s">
        <v>3143</v>
      </c>
    </row>
    <row r="753" spans="1:5" ht="25.15" customHeight="1" thickTop="1" thickBot="1" x14ac:dyDescent="0.3">
      <c r="A753" s="37" t="s">
        <v>3303</v>
      </c>
      <c r="B753" s="13" t="s">
        <v>21</v>
      </c>
      <c r="C753" s="13" t="s">
        <v>3143</v>
      </c>
      <c r="D753" s="13" t="s">
        <v>3143</v>
      </c>
      <c r="E753" s="13" t="s">
        <v>6</v>
      </c>
    </row>
    <row r="754" spans="1:5" ht="25.15" customHeight="1" thickTop="1" thickBot="1" x14ac:dyDescent="0.3">
      <c r="A754" s="37" t="s">
        <v>613</v>
      </c>
      <c r="B754" s="13" t="s">
        <v>37</v>
      </c>
      <c r="C754" s="13" t="s">
        <v>3143</v>
      </c>
      <c r="D754" s="13" t="s">
        <v>3143</v>
      </c>
      <c r="E754" s="13" t="s">
        <v>3143</v>
      </c>
    </row>
    <row r="755" spans="1:5" ht="25.15" customHeight="1" thickTop="1" thickBot="1" x14ac:dyDescent="0.3">
      <c r="A755" s="37" t="s">
        <v>614</v>
      </c>
      <c r="B755" s="13" t="s">
        <v>24</v>
      </c>
      <c r="C755" s="13" t="s">
        <v>3143</v>
      </c>
      <c r="D755" s="13" t="s">
        <v>3143</v>
      </c>
      <c r="E755" s="13" t="s">
        <v>3143</v>
      </c>
    </row>
    <row r="756" spans="1:5" ht="25.15" customHeight="1" thickTop="1" thickBot="1" x14ac:dyDescent="0.3">
      <c r="A756" s="37" t="s">
        <v>2890</v>
      </c>
      <c r="B756" s="13" t="s">
        <v>47</v>
      </c>
      <c r="C756" s="13" t="s">
        <v>3143</v>
      </c>
      <c r="D756" s="13" t="s">
        <v>3143</v>
      </c>
      <c r="E756" s="13" t="s">
        <v>3143</v>
      </c>
    </row>
    <row r="757" spans="1:5" ht="25.15" customHeight="1" thickTop="1" thickBot="1" x14ac:dyDescent="0.3">
      <c r="A757" s="37" t="s">
        <v>615</v>
      </c>
      <c r="B757" s="13" t="s">
        <v>61</v>
      </c>
      <c r="C757" s="13" t="s">
        <v>3143</v>
      </c>
      <c r="D757" s="13" t="s">
        <v>3143</v>
      </c>
      <c r="E757" s="13" t="s">
        <v>3143</v>
      </c>
    </row>
    <row r="758" spans="1:5" ht="25.15" customHeight="1" thickTop="1" thickBot="1" x14ac:dyDescent="0.3">
      <c r="A758" s="37" t="s">
        <v>3185</v>
      </c>
      <c r="B758" s="13" t="s">
        <v>37</v>
      </c>
      <c r="C758" s="13" t="s">
        <v>3143</v>
      </c>
      <c r="D758" s="13" t="s">
        <v>3143</v>
      </c>
      <c r="E758" s="13" t="s">
        <v>3143</v>
      </c>
    </row>
    <row r="759" spans="1:5" ht="25.15" customHeight="1" thickTop="1" thickBot="1" x14ac:dyDescent="0.3">
      <c r="A759" s="37" t="s">
        <v>616</v>
      </c>
      <c r="B759" s="13" t="s">
        <v>24</v>
      </c>
      <c r="C759" s="13" t="s">
        <v>3143</v>
      </c>
      <c r="D759" s="13" t="s">
        <v>3143</v>
      </c>
      <c r="E759" s="13" t="s">
        <v>3143</v>
      </c>
    </row>
    <row r="760" spans="1:5" ht="25.15" customHeight="1" thickTop="1" thickBot="1" x14ac:dyDescent="0.3">
      <c r="A760" s="37" t="s">
        <v>617</v>
      </c>
      <c r="B760" s="13" t="s">
        <v>37</v>
      </c>
      <c r="C760" s="13" t="s">
        <v>3143</v>
      </c>
      <c r="D760" s="13" t="s">
        <v>3143</v>
      </c>
      <c r="E760" s="13" t="s">
        <v>3143</v>
      </c>
    </row>
    <row r="761" spans="1:5" ht="25.15" customHeight="1" thickTop="1" thickBot="1" x14ac:dyDescent="0.3">
      <c r="A761" s="37" t="s">
        <v>618</v>
      </c>
      <c r="B761" s="13" t="s">
        <v>35</v>
      </c>
      <c r="C761" s="13" t="s">
        <v>3143</v>
      </c>
      <c r="D761" s="13" t="s">
        <v>26</v>
      </c>
      <c r="E761" s="13" t="s">
        <v>3143</v>
      </c>
    </row>
    <row r="762" spans="1:5" ht="25.15" customHeight="1" thickTop="1" thickBot="1" x14ac:dyDescent="0.3">
      <c r="A762" s="37" t="s">
        <v>619</v>
      </c>
      <c r="B762" s="13" t="s">
        <v>35</v>
      </c>
      <c r="C762" s="13" t="s">
        <v>3143</v>
      </c>
      <c r="D762" s="13" t="s">
        <v>26</v>
      </c>
      <c r="E762" s="13" t="s">
        <v>3143</v>
      </c>
    </row>
    <row r="763" spans="1:5" ht="25.15" customHeight="1" thickTop="1" thickBot="1" x14ac:dyDescent="0.3">
      <c r="A763" s="37" t="s">
        <v>620</v>
      </c>
      <c r="B763" s="13" t="s">
        <v>24</v>
      </c>
      <c r="C763" s="13" t="s">
        <v>3143</v>
      </c>
      <c r="D763" s="13" t="s">
        <v>3143</v>
      </c>
      <c r="E763" s="13" t="s">
        <v>3143</v>
      </c>
    </row>
    <row r="764" spans="1:5" ht="25.15" customHeight="1" thickTop="1" thickBot="1" x14ac:dyDescent="0.3">
      <c r="A764" s="37" t="s">
        <v>3304</v>
      </c>
      <c r="B764" s="13" t="s">
        <v>24</v>
      </c>
      <c r="C764" s="13" t="s">
        <v>3143</v>
      </c>
      <c r="D764" s="13" t="s">
        <v>3143</v>
      </c>
      <c r="E764" s="13" t="s">
        <v>6</v>
      </c>
    </row>
    <row r="765" spans="1:5" ht="25.15" customHeight="1" thickTop="1" thickBot="1" x14ac:dyDescent="0.3">
      <c r="A765" s="37" t="s">
        <v>621</v>
      </c>
      <c r="B765" s="13" t="s">
        <v>30</v>
      </c>
      <c r="C765" s="13" t="s">
        <v>3143</v>
      </c>
      <c r="D765" s="13" t="s">
        <v>3143</v>
      </c>
      <c r="E765" s="13" t="s">
        <v>3143</v>
      </c>
    </row>
    <row r="766" spans="1:5" ht="25.15" customHeight="1" thickTop="1" thickBot="1" x14ac:dyDescent="0.3">
      <c r="A766" s="37" t="s">
        <v>622</v>
      </c>
      <c r="B766" s="13" t="s">
        <v>24</v>
      </c>
      <c r="C766" s="13" t="s">
        <v>3143</v>
      </c>
      <c r="D766" s="13" t="s">
        <v>3143</v>
      </c>
      <c r="E766" s="13" t="s">
        <v>3143</v>
      </c>
    </row>
    <row r="767" spans="1:5" ht="25.15" customHeight="1" thickTop="1" thickBot="1" x14ac:dyDescent="0.3">
      <c r="A767" s="37" t="s">
        <v>623</v>
      </c>
      <c r="B767" s="13" t="s">
        <v>24</v>
      </c>
      <c r="C767" s="13" t="s">
        <v>3143</v>
      </c>
      <c r="D767" s="13" t="s">
        <v>3143</v>
      </c>
      <c r="E767" s="13" t="s">
        <v>3143</v>
      </c>
    </row>
    <row r="768" spans="1:5" ht="25.15" customHeight="1" thickTop="1" thickBot="1" x14ac:dyDescent="0.3">
      <c r="A768" s="37" t="s">
        <v>3154</v>
      </c>
      <c r="B768" s="13" t="s">
        <v>24</v>
      </c>
      <c r="C768" s="13" t="s">
        <v>3143</v>
      </c>
      <c r="D768" s="13" t="s">
        <v>3143</v>
      </c>
      <c r="E768" s="13" t="s">
        <v>3143</v>
      </c>
    </row>
    <row r="769" spans="1:5" ht="25.15" customHeight="1" thickTop="1" thickBot="1" x14ac:dyDescent="0.3">
      <c r="A769" s="37" t="s">
        <v>3305</v>
      </c>
      <c r="B769" s="13" t="s">
        <v>24</v>
      </c>
      <c r="C769" s="13" t="s">
        <v>5</v>
      </c>
      <c r="D769" s="13" t="s">
        <v>3143</v>
      </c>
      <c r="E769" s="13" t="s">
        <v>6</v>
      </c>
    </row>
    <row r="770" spans="1:5" ht="25.15" customHeight="1" thickTop="1" thickBot="1" x14ac:dyDescent="0.3">
      <c r="A770" s="37" t="s">
        <v>624</v>
      </c>
      <c r="B770" s="13" t="s">
        <v>24</v>
      </c>
      <c r="C770" s="13" t="s">
        <v>3143</v>
      </c>
      <c r="D770" s="13" t="s">
        <v>3143</v>
      </c>
      <c r="E770" s="13" t="s">
        <v>3143</v>
      </c>
    </row>
    <row r="771" spans="1:5" ht="25.15" customHeight="1" thickTop="1" thickBot="1" x14ac:dyDescent="0.3">
      <c r="A771" s="37" t="s">
        <v>625</v>
      </c>
      <c r="B771" s="13" t="s">
        <v>24</v>
      </c>
      <c r="C771" s="13" t="s">
        <v>3143</v>
      </c>
      <c r="D771" s="13" t="s">
        <v>3143</v>
      </c>
      <c r="E771" s="13" t="s">
        <v>3143</v>
      </c>
    </row>
    <row r="772" spans="1:5" ht="25.15" customHeight="1" thickTop="1" thickBot="1" x14ac:dyDescent="0.3">
      <c r="A772" s="37" t="s">
        <v>626</v>
      </c>
      <c r="B772" s="13" t="s">
        <v>24</v>
      </c>
      <c r="C772" s="13" t="s">
        <v>3143</v>
      </c>
      <c r="D772" s="13" t="s">
        <v>3143</v>
      </c>
      <c r="E772" s="13" t="s">
        <v>3143</v>
      </c>
    </row>
    <row r="773" spans="1:5" ht="25.15" customHeight="1" thickTop="1" thickBot="1" x14ac:dyDescent="0.3">
      <c r="A773" s="37" t="s">
        <v>627</v>
      </c>
      <c r="B773" s="13" t="s">
        <v>24</v>
      </c>
      <c r="C773" s="13" t="s">
        <v>3143</v>
      </c>
      <c r="D773" s="13" t="s">
        <v>3143</v>
      </c>
      <c r="E773" s="13" t="s">
        <v>3143</v>
      </c>
    </row>
    <row r="774" spans="1:5" ht="25.15" customHeight="1" thickTop="1" thickBot="1" x14ac:dyDescent="0.3">
      <c r="A774" s="37" t="s">
        <v>628</v>
      </c>
      <c r="B774" s="13" t="s">
        <v>21</v>
      </c>
      <c r="C774" s="13" t="s">
        <v>3143</v>
      </c>
      <c r="D774" s="13" t="s">
        <v>3143</v>
      </c>
      <c r="E774" s="13" t="s">
        <v>3143</v>
      </c>
    </row>
    <row r="775" spans="1:5" ht="25.15" customHeight="1" thickTop="1" thickBot="1" x14ac:dyDescent="0.3">
      <c r="A775" s="37" t="s">
        <v>629</v>
      </c>
      <c r="B775" s="13" t="s">
        <v>37</v>
      </c>
      <c r="C775" s="13" t="s">
        <v>3143</v>
      </c>
      <c r="D775" s="13" t="s">
        <v>3143</v>
      </c>
      <c r="E775" s="13" t="s">
        <v>3143</v>
      </c>
    </row>
    <row r="776" spans="1:5" ht="25.15" customHeight="1" thickTop="1" thickBot="1" x14ac:dyDescent="0.3">
      <c r="A776" s="37" t="s">
        <v>630</v>
      </c>
      <c r="B776" s="13" t="s">
        <v>30</v>
      </c>
      <c r="C776" s="13" t="s">
        <v>3143</v>
      </c>
      <c r="D776" s="13" t="s">
        <v>3143</v>
      </c>
      <c r="E776" s="13" t="s">
        <v>3143</v>
      </c>
    </row>
    <row r="777" spans="1:5" ht="25.15" customHeight="1" thickTop="1" thickBot="1" x14ac:dyDescent="0.3">
      <c r="A777" s="37" t="s">
        <v>631</v>
      </c>
      <c r="B777" s="13" t="s">
        <v>61</v>
      </c>
      <c r="C777" s="13" t="s">
        <v>3143</v>
      </c>
      <c r="D777" s="13" t="s">
        <v>3143</v>
      </c>
      <c r="E777" s="13" t="s">
        <v>3143</v>
      </c>
    </row>
    <row r="778" spans="1:5" ht="25.15" customHeight="1" thickTop="1" thickBot="1" x14ac:dyDescent="0.3">
      <c r="A778" s="37" t="s">
        <v>632</v>
      </c>
      <c r="B778" s="13" t="s">
        <v>30</v>
      </c>
      <c r="C778" s="13" t="s">
        <v>3143</v>
      </c>
      <c r="D778" s="13" t="s">
        <v>3143</v>
      </c>
      <c r="E778" s="13" t="s">
        <v>3143</v>
      </c>
    </row>
    <row r="779" spans="1:5" ht="25.15" customHeight="1" thickTop="1" thickBot="1" x14ac:dyDescent="0.3">
      <c r="A779" s="37" t="s">
        <v>633</v>
      </c>
      <c r="B779" s="13" t="s">
        <v>30</v>
      </c>
      <c r="C779" s="13" t="s">
        <v>3143</v>
      </c>
      <c r="D779" s="13" t="s">
        <v>3143</v>
      </c>
      <c r="E779" s="13" t="s">
        <v>3143</v>
      </c>
    </row>
    <row r="780" spans="1:5" ht="25.15" customHeight="1" thickTop="1" thickBot="1" x14ac:dyDescent="0.3">
      <c r="A780" s="37" t="s">
        <v>634</v>
      </c>
      <c r="B780" s="13" t="s">
        <v>24</v>
      </c>
      <c r="C780" s="13" t="s">
        <v>3143</v>
      </c>
      <c r="D780" s="13" t="s">
        <v>3143</v>
      </c>
      <c r="E780" s="13" t="s">
        <v>3143</v>
      </c>
    </row>
    <row r="781" spans="1:5" ht="25.15" customHeight="1" thickTop="1" thickBot="1" x14ac:dyDescent="0.3">
      <c r="A781" s="37" t="s">
        <v>635</v>
      </c>
      <c r="B781" s="13" t="s">
        <v>37</v>
      </c>
      <c r="C781" s="13" t="s">
        <v>3143</v>
      </c>
      <c r="D781" s="13" t="s">
        <v>3143</v>
      </c>
      <c r="E781" s="13" t="s">
        <v>3143</v>
      </c>
    </row>
    <row r="782" spans="1:5" ht="25.15" customHeight="1" thickTop="1" thickBot="1" x14ac:dyDescent="0.3">
      <c r="A782" s="37" t="s">
        <v>636</v>
      </c>
      <c r="B782" s="13" t="s">
        <v>37</v>
      </c>
      <c r="C782" s="13" t="s">
        <v>3143</v>
      </c>
      <c r="D782" s="13" t="s">
        <v>3143</v>
      </c>
      <c r="E782" s="13" t="s">
        <v>3143</v>
      </c>
    </row>
    <row r="783" spans="1:5" ht="25.15" customHeight="1" thickTop="1" thickBot="1" x14ac:dyDescent="0.3">
      <c r="A783" s="37" t="s">
        <v>637</v>
      </c>
      <c r="B783" s="13" t="s">
        <v>24</v>
      </c>
      <c r="C783" s="13" t="s">
        <v>3143</v>
      </c>
      <c r="D783" s="13" t="s">
        <v>3143</v>
      </c>
      <c r="E783" s="13" t="s">
        <v>3143</v>
      </c>
    </row>
    <row r="784" spans="1:5" ht="25.15" customHeight="1" thickTop="1" thickBot="1" x14ac:dyDescent="0.3">
      <c r="A784" s="37" t="s">
        <v>638</v>
      </c>
      <c r="B784" s="13" t="s">
        <v>24</v>
      </c>
      <c r="C784" s="13" t="s">
        <v>3143</v>
      </c>
      <c r="D784" s="13" t="s">
        <v>3143</v>
      </c>
      <c r="E784" s="13" t="s">
        <v>3143</v>
      </c>
    </row>
    <row r="785" spans="1:5" ht="25.15" customHeight="1" thickTop="1" thickBot="1" x14ac:dyDescent="0.3">
      <c r="A785" s="37" t="s">
        <v>639</v>
      </c>
      <c r="B785" s="13" t="s">
        <v>37</v>
      </c>
      <c r="C785" s="13" t="s">
        <v>3143</v>
      </c>
      <c r="D785" s="13" t="s">
        <v>3143</v>
      </c>
      <c r="E785" s="13" t="s">
        <v>3143</v>
      </c>
    </row>
    <row r="786" spans="1:5" ht="25.15" customHeight="1" thickTop="1" thickBot="1" x14ac:dyDescent="0.3">
      <c r="A786" s="37" t="s">
        <v>640</v>
      </c>
      <c r="B786" s="13" t="s">
        <v>21</v>
      </c>
      <c r="C786" s="13" t="s">
        <v>3143</v>
      </c>
      <c r="D786" s="13" t="s">
        <v>3143</v>
      </c>
      <c r="E786" s="13" t="s">
        <v>3143</v>
      </c>
    </row>
    <row r="787" spans="1:5" ht="25.15" customHeight="1" thickTop="1" thickBot="1" x14ac:dyDescent="0.3">
      <c r="A787" s="37" t="s">
        <v>3306</v>
      </c>
      <c r="B787" s="13" t="s">
        <v>24</v>
      </c>
      <c r="C787" s="13" t="s">
        <v>3143</v>
      </c>
      <c r="D787" s="13" t="s">
        <v>3143</v>
      </c>
      <c r="E787" s="13" t="s">
        <v>6</v>
      </c>
    </row>
    <row r="788" spans="1:5" ht="25.15" customHeight="1" thickTop="1" thickBot="1" x14ac:dyDescent="0.3">
      <c r="A788" s="37" t="s">
        <v>2933</v>
      </c>
      <c r="B788" s="13" t="s">
        <v>24</v>
      </c>
      <c r="C788" s="13" t="s">
        <v>3143</v>
      </c>
      <c r="D788" s="13" t="s">
        <v>3143</v>
      </c>
      <c r="E788" s="13" t="s">
        <v>3143</v>
      </c>
    </row>
    <row r="789" spans="1:5" ht="25.15" customHeight="1" thickTop="1" thickBot="1" x14ac:dyDescent="0.3">
      <c r="A789" s="37" t="s">
        <v>641</v>
      </c>
      <c r="B789" s="13" t="s">
        <v>24</v>
      </c>
      <c r="C789" s="13" t="s">
        <v>3143</v>
      </c>
      <c r="D789" s="13" t="s">
        <v>3143</v>
      </c>
      <c r="E789" s="13" t="s">
        <v>3143</v>
      </c>
    </row>
    <row r="790" spans="1:5" ht="25.15" customHeight="1" thickTop="1" thickBot="1" x14ac:dyDescent="0.3">
      <c r="A790" s="37" t="s">
        <v>642</v>
      </c>
      <c r="B790" s="101" t="s">
        <v>37</v>
      </c>
      <c r="C790" s="101" t="s">
        <v>3143</v>
      </c>
      <c r="D790" s="101" t="s">
        <v>3143</v>
      </c>
      <c r="E790" s="102" t="s">
        <v>3143</v>
      </c>
    </row>
    <row r="791" spans="1:5" ht="25.15" customHeight="1" thickTop="1" thickBot="1" x14ac:dyDescent="0.3">
      <c r="A791" s="37" t="s">
        <v>643</v>
      </c>
      <c r="B791" s="13" t="s">
        <v>24</v>
      </c>
      <c r="C791" s="13" t="s">
        <v>3143</v>
      </c>
      <c r="D791" s="13" t="s">
        <v>3143</v>
      </c>
      <c r="E791" s="13" t="s">
        <v>3143</v>
      </c>
    </row>
    <row r="792" spans="1:5" ht="25.15" customHeight="1" thickTop="1" thickBot="1" x14ac:dyDescent="0.3">
      <c r="A792" s="37" t="s">
        <v>3307</v>
      </c>
      <c r="B792" s="13" t="s">
        <v>24</v>
      </c>
      <c r="C792" s="13" t="s">
        <v>3143</v>
      </c>
      <c r="D792" s="13" t="s">
        <v>3143</v>
      </c>
      <c r="E792" s="13" t="s">
        <v>6</v>
      </c>
    </row>
    <row r="793" spans="1:5" ht="25.15" customHeight="1" thickTop="1" thickBot="1" x14ac:dyDescent="0.3">
      <c r="A793" s="37" t="s">
        <v>2961</v>
      </c>
      <c r="B793" s="13" t="s">
        <v>24</v>
      </c>
      <c r="C793" s="13" t="s">
        <v>3143</v>
      </c>
      <c r="D793" s="13" t="s">
        <v>3143</v>
      </c>
      <c r="E793" s="13" t="s">
        <v>3143</v>
      </c>
    </row>
    <row r="794" spans="1:5" ht="25.15" customHeight="1" thickTop="1" thickBot="1" x14ac:dyDescent="0.3">
      <c r="A794" s="37" t="s">
        <v>644</v>
      </c>
      <c r="B794" s="13" t="s">
        <v>35</v>
      </c>
      <c r="C794" s="13" t="s">
        <v>3143</v>
      </c>
      <c r="D794" s="13" t="s">
        <v>3143</v>
      </c>
      <c r="E794" s="13" t="s">
        <v>3143</v>
      </c>
    </row>
    <row r="795" spans="1:5" ht="25.15" customHeight="1" thickTop="1" thickBot="1" x14ac:dyDescent="0.3">
      <c r="A795" s="37" t="s">
        <v>645</v>
      </c>
      <c r="B795" s="13" t="s">
        <v>37</v>
      </c>
      <c r="C795" s="13" t="s">
        <v>3143</v>
      </c>
      <c r="D795" s="13" t="s">
        <v>3143</v>
      </c>
      <c r="E795" s="13" t="s">
        <v>3143</v>
      </c>
    </row>
    <row r="796" spans="1:5" ht="25.15" customHeight="1" thickTop="1" thickBot="1" x14ac:dyDescent="0.3">
      <c r="A796" s="37" t="s">
        <v>646</v>
      </c>
      <c r="B796" s="13" t="s">
        <v>37</v>
      </c>
      <c r="C796" s="13" t="s">
        <v>5</v>
      </c>
      <c r="D796" s="13" t="s">
        <v>3143</v>
      </c>
      <c r="E796" s="13" t="s">
        <v>3143</v>
      </c>
    </row>
    <row r="797" spans="1:5" ht="25.15" customHeight="1" thickTop="1" thickBot="1" x14ac:dyDescent="0.3">
      <c r="A797" s="37" t="s">
        <v>647</v>
      </c>
      <c r="B797" s="13" t="s">
        <v>24</v>
      </c>
      <c r="C797" s="13" t="s">
        <v>5</v>
      </c>
      <c r="D797" s="13" t="s">
        <v>3143</v>
      </c>
      <c r="E797" s="13" t="s">
        <v>3143</v>
      </c>
    </row>
    <row r="798" spans="1:5" ht="25.15" customHeight="1" thickTop="1" thickBot="1" x14ac:dyDescent="0.3">
      <c r="A798" s="37" t="s">
        <v>648</v>
      </c>
      <c r="B798" s="13" t="s">
        <v>24</v>
      </c>
      <c r="C798" s="13" t="s">
        <v>3143</v>
      </c>
      <c r="D798" s="13" t="s">
        <v>3143</v>
      </c>
      <c r="E798" s="13" t="s">
        <v>3143</v>
      </c>
    </row>
    <row r="799" spans="1:5" ht="25.15" customHeight="1" thickTop="1" thickBot="1" x14ac:dyDescent="0.3">
      <c r="A799" s="37" t="s">
        <v>3677</v>
      </c>
      <c r="B799" s="13" t="s">
        <v>37</v>
      </c>
      <c r="C799" s="13" t="s">
        <v>3143</v>
      </c>
      <c r="D799" s="13" t="s">
        <v>26</v>
      </c>
      <c r="E799" s="13" t="s">
        <v>3143</v>
      </c>
    </row>
    <row r="800" spans="1:5" ht="25.15" customHeight="1" thickTop="1" thickBot="1" x14ac:dyDescent="0.3">
      <c r="A800" s="37" t="s">
        <v>3550</v>
      </c>
      <c r="B800" s="13" t="s">
        <v>29</v>
      </c>
      <c r="C800" s="13" t="s">
        <v>3143</v>
      </c>
      <c r="D800" s="13" t="s">
        <v>3143</v>
      </c>
      <c r="E800" s="13" t="s">
        <v>3143</v>
      </c>
    </row>
    <row r="801" spans="1:5" ht="25.15" customHeight="1" thickTop="1" thickBot="1" x14ac:dyDescent="0.3">
      <c r="A801" s="37" t="s">
        <v>3168</v>
      </c>
      <c r="B801" s="13" t="s">
        <v>24</v>
      </c>
      <c r="C801" s="13" t="s">
        <v>3143</v>
      </c>
      <c r="D801" s="13" t="s">
        <v>3143</v>
      </c>
      <c r="E801" s="13" t="s">
        <v>3143</v>
      </c>
    </row>
    <row r="802" spans="1:5" ht="25.15" customHeight="1" thickTop="1" thickBot="1" x14ac:dyDescent="0.3">
      <c r="A802" s="37" t="s">
        <v>649</v>
      </c>
      <c r="B802" s="13" t="s">
        <v>24</v>
      </c>
      <c r="C802" s="13" t="s">
        <v>3143</v>
      </c>
      <c r="D802" s="13" t="s">
        <v>3143</v>
      </c>
      <c r="E802" s="13" t="s">
        <v>3143</v>
      </c>
    </row>
    <row r="803" spans="1:5" ht="25.15" customHeight="1" thickTop="1" thickBot="1" x14ac:dyDescent="0.3">
      <c r="A803" s="37" t="s">
        <v>3308</v>
      </c>
      <c r="B803" s="13" t="s">
        <v>47</v>
      </c>
      <c r="C803" s="13" t="s">
        <v>3143</v>
      </c>
      <c r="D803" s="13" t="s">
        <v>3143</v>
      </c>
      <c r="E803" s="13" t="s">
        <v>6</v>
      </c>
    </row>
    <row r="804" spans="1:5" ht="25.15" customHeight="1" thickTop="1" thickBot="1" x14ac:dyDescent="0.3">
      <c r="A804" s="37" t="s">
        <v>650</v>
      </c>
      <c r="B804" s="13" t="s">
        <v>29</v>
      </c>
      <c r="C804" s="13" t="s">
        <v>3143</v>
      </c>
      <c r="D804" s="13" t="s">
        <v>3143</v>
      </c>
      <c r="E804" s="13" t="s">
        <v>3143</v>
      </c>
    </row>
    <row r="805" spans="1:5" ht="25.15" customHeight="1" thickTop="1" thickBot="1" x14ac:dyDescent="0.3">
      <c r="A805" s="37" t="s">
        <v>651</v>
      </c>
      <c r="B805" s="13" t="s">
        <v>24</v>
      </c>
      <c r="C805" s="13" t="s">
        <v>3143</v>
      </c>
      <c r="D805" s="13" t="s">
        <v>3143</v>
      </c>
      <c r="E805" s="13" t="s">
        <v>3143</v>
      </c>
    </row>
    <row r="806" spans="1:5" ht="25.15" customHeight="1" thickTop="1" thickBot="1" x14ac:dyDescent="0.3">
      <c r="A806" s="37" t="s">
        <v>652</v>
      </c>
      <c r="B806" s="13" t="s">
        <v>35</v>
      </c>
      <c r="C806" s="13" t="s">
        <v>3143</v>
      </c>
      <c r="D806" s="13" t="s">
        <v>3143</v>
      </c>
      <c r="E806" s="13" t="s">
        <v>3143</v>
      </c>
    </row>
    <row r="807" spans="1:5" ht="25.15" customHeight="1" thickTop="1" thickBot="1" x14ac:dyDescent="0.3">
      <c r="A807" s="37" t="s">
        <v>653</v>
      </c>
      <c r="B807" s="13" t="s">
        <v>21</v>
      </c>
      <c r="C807" s="13" t="s">
        <v>3143</v>
      </c>
      <c r="D807" s="13" t="s">
        <v>3143</v>
      </c>
      <c r="E807" s="13" t="s">
        <v>3143</v>
      </c>
    </row>
    <row r="808" spans="1:5" ht="25.15" customHeight="1" thickTop="1" thickBot="1" x14ac:dyDescent="0.3">
      <c r="A808" s="37" t="s">
        <v>654</v>
      </c>
      <c r="B808" s="13" t="s">
        <v>24</v>
      </c>
      <c r="C808" s="13" t="s">
        <v>3143</v>
      </c>
      <c r="D808" s="13" t="s">
        <v>3143</v>
      </c>
      <c r="E808" s="13" t="s">
        <v>3143</v>
      </c>
    </row>
    <row r="809" spans="1:5" ht="25.15" customHeight="1" thickTop="1" thickBot="1" x14ac:dyDescent="0.3">
      <c r="A809" s="37" t="s">
        <v>3608</v>
      </c>
      <c r="B809" s="13" t="s">
        <v>30</v>
      </c>
      <c r="C809" s="13" t="s">
        <v>5</v>
      </c>
      <c r="D809" s="13" t="s">
        <v>3143</v>
      </c>
      <c r="E809" s="13" t="s">
        <v>3143</v>
      </c>
    </row>
    <row r="810" spans="1:5" ht="25.15" customHeight="1" thickTop="1" thickBot="1" x14ac:dyDescent="0.3">
      <c r="A810" s="37" t="s">
        <v>655</v>
      </c>
      <c r="B810" s="13" t="s">
        <v>24</v>
      </c>
      <c r="C810" s="13" t="s">
        <v>3143</v>
      </c>
      <c r="D810" s="13" t="s">
        <v>3143</v>
      </c>
      <c r="E810" s="13" t="s">
        <v>3143</v>
      </c>
    </row>
    <row r="811" spans="1:5" ht="25.15" customHeight="1" thickTop="1" thickBot="1" x14ac:dyDescent="0.3">
      <c r="A811" s="37" t="s">
        <v>656</v>
      </c>
      <c r="B811" s="13" t="s">
        <v>21</v>
      </c>
      <c r="C811" s="13" t="s">
        <v>3143</v>
      </c>
      <c r="D811" s="13" t="s">
        <v>3143</v>
      </c>
      <c r="E811" s="13" t="s">
        <v>3143</v>
      </c>
    </row>
    <row r="812" spans="1:5" ht="25.15" customHeight="1" thickTop="1" thickBot="1" x14ac:dyDescent="0.3">
      <c r="A812" s="37" t="s">
        <v>3501</v>
      </c>
      <c r="B812" s="13" t="s">
        <v>24</v>
      </c>
      <c r="C812" s="13" t="s">
        <v>3143</v>
      </c>
      <c r="D812" s="13" t="s">
        <v>3143</v>
      </c>
      <c r="E812" s="13" t="s">
        <v>3143</v>
      </c>
    </row>
    <row r="813" spans="1:5" ht="25.15" customHeight="1" thickTop="1" thickBot="1" x14ac:dyDescent="0.3">
      <c r="A813" s="37" t="s">
        <v>3112</v>
      </c>
      <c r="B813" s="13" t="s">
        <v>21</v>
      </c>
      <c r="C813" s="13" t="s">
        <v>3143</v>
      </c>
      <c r="D813" s="13" t="s">
        <v>3143</v>
      </c>
      <c r="E813" s="13" t="s">
        <v>3143</v>
      </c>
    </row>
    <row r="814" spans="1:5" ht="25.15" customHeight="1" thickTop="1" thickBot="1" x14ac:dyDescent="0.3">
      <c r="A814" s="37" t="s">
        <v>657</v>
      </c>
      <c r="B814" s="13" t="s">
        <v>37</v>
      </c>
      <c r="C814" s="13" t="s">
        <v>3143</v>
      </c>
      <c r="D814" s="13" t="s">
        <v>3143</v>
      </c>
      <c r="E814" s="13" t="s">
        <v>3143</v>
      </c>
    </row>
    <row r="815" spans="1:5" ht="25.15" customHeight="1" thickTop="1" thickBot="1" x14ac:dyDescent="0.3">
      <c r="A815" s="37" t="s">
        <v>658</v>
      </c>
      <c r="B815" s="13" t="s">
        <v>47</v>
      </c>
      <c r="C815" s="13" t="s">
        <v>3143</v>
      </c>
      <c r="D815" s="13" t="s">
        <v>3143</v>
      </c>
      <c r="E815" s="13" t="s">
        <v>3143</v>
      </c>
    </row>
    <row r="816" spans="1:5" ht="25.15" customHeight="1" thickTop="1" thickBot="1" x14ac:dyDescent="0.3">
      <c r="A816" s="37" t="s">
        <v>3309</v>
      </c>
      <c r="B816" s="13" t="s">
        <v>37</v>
      </c>
      <c r="C816" s="13" t="s">
        <v>3143</v>
      </c>
      <c r="D816" s="13" t="s">
        <v>3143</v>
      </c>
      <c r="E816" s="13" t="s">
        <v>6</v>
      </c>
    </row>
    <row r="817" spans="1:5" ht="25.15" customHeight="1" thickTop="1" thickBot="1" x14ac:dyDescent="0.3">
      <c r="A817" s="37" t="s">
        <v>659</v>
      </c>
      <c r="B817" s="13" t="s">
        <v>24</v>
      </c>
      <c r="C817" s="13" t="s">
        <v>3143</v>
      </c>
      <c r="D817" s="13" t="s">
        <v>26</v>
      </c>
      <c r="E817" s="13" t="s">
        <v>3143</v>
      </c>
    </row>
    <row r="818" spans="1:5" ht="25.15" customHeight="1" thickTop="1" thickBot="1" x14ac:dyDescent="0.3">
      <c r="A818" s="37" t="s">
        <v>660</v>
      </c>
      <c r="B818" s="13" t="s">
        <v>29</v>
      </c>
      <c r="C818" s="13" t="s">
        <v>3143</v>
      </c>
      <c r="D818" s="13" t="s">
        <v>3143</v>
      </c>
      <c r="E818" s="13" t="s">
        <v>3143</v>
      </c>
    </row>
    <row r="819" spans="1:5" ht="25.15" customHeight="1" thickTop="1" thickBot="1" x14ac:dyDescent="0.3">
      <c r="A819" s="37" t="s">
        <v>3545</v>
      </c>
      <c r="B819" s="13" t="s">
        <v>35</v>
      </c>
      <c r="C819" s="13" t="s">
        <v>3143</v>
      </c>
      <c r="D819" s="13" t="s">
        <v>3143</v>
      </c>
      <c r="E819" s="13" t="s">
        <v>3143</v>
      </c>
    </row>
    <row r="820" spans="1:5" ht="25.15" customHeight="1" thickTop="1" thickBot="1" x14ac:dyDescent="0.3">
      <c r="A820" s="37" t="s">
        <v>661</v>
      </c>
      <c r="B820" s="13" t="s">
        <v>47</v>
      </c>
      <c r="C820" s="13" t="s">
        <v>3143</v>
      </c>
      <c r="D820" s="13" t="s">
        <v>3143</v>
      </c>
      <c r="E820" s="13" t="s">
        <v>3143</v>
      </c>
    </row>
    <row r="821" spans="1:5" ht="25.15" customHeight="1" thickTop="1" thickBot="1" x14ac:dyDescent="0.3">
      <c r="A821" s="37" t="s">
        <v>662</v>
      </c>
      <c r="B821" s="13" t="s">
        <v>29</v>
      </c>
      <c r="C821" s="13" t="s">
        <v>3143</v>
      </c>
      <c r="D821" s="13" t="s">
        <v>3143</v>
      </c>
      <c r="E821" s="13" t="s">
        <v>3143</v>
      </c>
    </row>
    <row r="822" spans="1:5" ht="25.15" customHeight="1" thickTop="1" thickBot="1" x14ac:dyDescent="0.3">
      <c r="A822" s="37" t="s">
        <v>3613</v>
      </c>
      <c r="B822" s="13" t="s">
        <v>37</v>
      </c>
      <c r="C822" s="13" t="s">
        <v>3143</v>
      </c>
      <c r="D822" s="13" t="s">
        <v>3143</v>
      </c>
      <c r="E822" s="13" t="s">
        <v>3143</v>
      </c>
    </row>
    <row r="823" spans="1:5" ht="25.15" customHeight="1" thickTop="1" thickBot="1" x14ac:dyDescent="0.3">
      <c r="A823" s="37" t="s">
        <v>663</v>
      </c>
      <c r="B823" s="13" t="s">
        <v>37</v>
      </c>
      <c r="C823" s="13" t="s">
        <v>3143</v>
      </c>
      <c r="D823" s="13" t="s">
        <v>26</v>
      </c>
      <c r="E823" s="13" t="s">
        <v>3143</v>
      </c>
    </row>
    <row r="824" spans="1:5" ht="25.15" customHeight="1" thickTop="1" thickBot="1" x14ac:dyDescent="0.3">
      <c r="A824" s="37" t="s">
        <v>3310</v>
      </c>
      <c r="B824" s="13" t="s">
        <v>24</v>
      </c>
      <c r="C824" s="13" t="s">
        <v>3143</v>
      </c>
      <c r="D824" s="13" t="s">
        <v>3143</v>
      </c>
      <c r="E824" s="13" t="s">
        <v>6</v>
      </c>
    </row>
    <row r="825" spans="1:5" ht="25.15" customHeight="1" thickTop="1" thickBot="1" x14ac:dyDescent="0.3">
      <c r="A825" s="37" t="s">
        <v>664</v>
      </c>
      <c r="B825" s="13" t="s">
        <v>30</v>
      </c>
      <c r="C825" s="13" t="s">
        <v>3143</v>
      </c>
      <c r="D825" s="13" t="s">
        <v>3143</v>
      </c>
      <c r="E825" s="13" t="s">
        <v>3143</v>
      </c>
    </row>
    <row r="826" spans="1:5" ht="25.15" customHeight="1" thickTop="1" thickBot="1" x14ac:dyDescent="0.3">
      <c r="A826" s="37" t="s">
        <v>665</v>
      </c>
      <c r="B826" s="13" t="s">
        <v>37</v>
      </c>
      <c r="C826" s="13" t="s">
        <v>3143</v>
      </c>
      <c r="D826" s="13" t="s">
        <v>3143</v>
      </c>
      <c r="E826" s="13" t="s">
        <v>3143</v>
      </c>
    </row>
    <row r="827" spans="1:5" ht="25.15" customHeight="1" thickTop="1" thickBot="1" x14ac:dyDescent="0.3">
      <c r="A827" s="37" t="s">
        <v>666</v>
      </c>
      <c r="B827" s="13" t="s">
        <v>24</v>
      </c>
      <c r="C827" s="13" t="s">
        <v>3143</v>
      </c>
      <c r="D827" s="13" t="s">
        <v>26</v>
      </c>
      <c r="E827" s="13" t="s">
        <v>3143</v>
      </c>
    </row>
    <row r="828" spans="1:5" ht="25.15" customHeight="1" thickTop="1" thickBot="1" x14ac:dyDescent="0.3">
      <c r="A828" s="37" t="s">
        <v>667</v>
      </c>
      <c r="B828" s="101" t="s">
        <v>37</v>
      </c>
      <c r="C828" s="101" t="s">
        <v>3143</v>
      </c>
      <c r="D828" s="101" t="s">
        <v>3143</v>
      </c>
      <c r="E828" s="102" t="s">
        <v>3143</v>
      </c>
    </row>
    <row r="829" spans="1:5" ht="25.15" customHeight="1" thickTop="1" thickBot="1" x14ac:dyDescent="0.3">
      <c r="A829" s="37" t="s">
        <v>3247</v>
      </c>
      <c r="B829" s="13" t="s">
        <v>37</v>
      </c>
      <c r="C829" s="13" t="s">
        <v>3143</v>
      </c>
      <c r="D829" s="13" t="s">
        <v>3143</v>
      </c>
      <c r="E829" s="13" t="s">
        <v>3143</v>
      </c>
    </row>
    <row r="830" spans="1:5" ht="25.15" customHeight="1" thickTop="1" thickBot="1" x14ac:dyDescent="0.3">
      <c r="A830" s="37" t="s">
        <v>668</v>
      </c>
      <c r="B830" s="13" t="s">
        <v>37</v>
      </c>
      <c r="C830" s="13" t="s">
        <v>3143</v>
      </c>
      <c r="D830" s="13" t="s">
        <v>3143</v>
      </c>
      <c r="E830" s="13" t="s">
        <v>3143</v>
      </c>
    </row>
    <row r="831" spans="1:5" ht="25.15" customHeight="1" thickTop="1" thickBot="1" x14ac:dyDescent="0.3">
      <c r="A831" s="37" t="s">
        <v>669</v>
      </c>
      <c r="B831" s="13" t="s">
        <v>37</v>
      </c>
      <c r="C831" s="13" t="s">
        <v>3143</v>
      </c>
      <c r="D831" s="13" t="s">
        <v>26</v>
      </c>
      <c r="E831" s="13" t="s">
        <v>3143</v>
      </c>
    </row>
    <row r="832" spans="1:5" ht="25.15" customHeight="1" thickTop="1" thickBot="1" x14ac:dyDescent="0.3">
      <c r="A832" s="37" t="s">
        <v>670</v>
      </c>
      <c r="B832" s="13" t="s">
        <v>37</v>
      </c>
      <c r="C832" s="13" t="s">
        <v>3143</v>
      </c>
      <c r="D832" s="13" t="s">
        <v>3143</v>
      </c>
      <c r="E832" s="13" t="s">
        <v>3143</v>
      </c>
    </row>
    <row r="833" spans="1:5" ht="25.15" customHeight="1" thickTop="1" thickBot="1" x14ac:dyDescent="0.3">
      <c r="A833" s="37" t="s">
        <v>671</v>
      </c>
      <c r="B833" s="13" t="s">
        <v>30</v>
      </c>
      <c r="C833" s="13" t="s">
        <v>3143</v>
      </c>
      <c r="D833" s="13" t="s">
        <v>3143</v>
      </c>
      <c r="E833" s="13" t="s">
        <v>3143</v>
      </c>
    </row>
    <row r="834" spans="1:5" ht="25.15" customHeight="1" thickTop="1" thickBot="1" x14ac:dyDescent="0.3">
      <c r="A834" s="37" t="s">
        <v>672</v>
      </c>
      <c r="B834" s="13" t="s">
        <v>21</v>
      </c>
      <c r="C834" s="13" t="s">
        <v>3143</v>
      </c>
      <c r="D834" s="13" t="s">
        <v>26</v>
      </c>
      <c r="E834" s="13" t="s">
        <v>3143</v>
      </c>
    </row>
    <row r="835" spans="1:5" ht="25.15" customHeight="1" thickTop="1" thickBot="1" x14ac:dyDescent="0.3">
      <c r="A835" s="37" t="s">
        <v>673</v>
      </c>
      <c r="B835" s="13" t="s">
        <v>24</v>
      </c>
      <c r="C835" s="13" t="s">
        <v>3143</v>
      </c>
      <c r="D835" s="13" t="s">
        <v>3143</v>
      </c>
      <c r="E835" s="13" t="s">
        <v>3143</v>
      </c>
    </row>
    <row r="836" spans="1:5" ht="25.15" customHeight="1" thickTop="1" thickBot="1" x14ac:dyDescent="0.3">
      <c r="A836" s="37" t="s">
        <v>674</v>
      </c>
      <c r="B836" s="13" t="s">
        <v>24</v>
      </c>
      <c r="C836" s="13" t="s">
        <v>3143</v>
      </c>
      <c r="D836" s="13" t="s">
        <v>3143</v>
      </c>
      <c r="E836" s="13" t="s">
        <v>3143</v>
      </c>
    </row>
    <row r="837" spans="1:5" ht="25.15" customHeight="1" thickTop="1" thickBot="1" x14ac:dyDescent="0.3">
      <c r="A837" s="37" t="s">
        <v>675</v>
      </c>
      <c r="B837" s="13" t="s">
        <v>24</v>
      </c>
      <c r="C837" s="13" t="s">
        <v>3143</v>
      </c>
      <c r="D837" s="13" t="s">
        <v>3143</v>
      </c>
      <c r="E837" s="13" t="s">
        <v>3143</v>
      </c>
    </row>
    <row r="838" spans="1:5" ht="25.15" customHeight="1" thickTop="1" thickBot="1" x14ac:dyDescent="0.3">
      <c r="A838" s="37" t="s">
        <v>3311</v>
      </c>
      <c r="B838" s="13" t="s">
        <v>24</v>
      </c>
      <c r="C838" s="13" t="s">
        <v>5</v>
      </c>
      <c r="D838" s="13" t="s">
        <v>3143</v>
      </c>
      <c r="E838" s="13" t="s">
        <v>6</v>
      </c>
    </row>
    <row r="839" spans="1:5" ht="25.15" customHeight="1" thickTop="1" thickBot="1" x14ac:dyDescent="0.3">
      <c r="A839" s="37" t="s">
        <v>3034</v>
      </c>
      <c r="B839" s="13" t="s">
        <v>37</v>
      </c>
      <c r="C839" s="13" t="s">
        <v>3143</v>
      </c>
      <c r="D839" s="13" t="s">
        <v>3143</v>
      </c>
      <c r="E839" s="13" t="s">
        <v>3143</v>
      </c>
    </row>
    <row r="840" spans="1:5" ht="25.15" customHeight="1" thickTop="1" thickBot="1" x14ac:dyDescent="0.3">
      <c r="A840" s="37" t="s">
        <v>3557</v>
      </c>
      <c r="B840" s="13" t="s">
        <v>24</v>
      </c>
      <c r="C840" s="13" t="s">
        <v>3143</v>
      </c>
      <c r="D840" s="13" t="s">
        <v>3143</v>
      </c>
      <c r="E840" s="13" t="s">
        <v>3143</v>
      </c>
    </row>
    <row r="841" spans="1:5" ht="25.15" customHeight="1" thickTop="1" thickBot="1" x14ac:dyDescent="0.3">
      <c r="A841" s="37" t="s">
        <v>676</v>
      </c>
      <c r="B841" s="13" t="s">
        <v>37</v>
      </c>
      <c r="C841" s="13" t="s">
        <v>3143</v>
      </c>
      <c r="D841" s="13" t="s">
        <v>3143</v>
      </c>
      <c r="E841" s="13" t="s">
        <v>3143</v>
      </c>
    </row>
    <row r="842" spans="1:5" ht="25.15" customHeight="1" thickTop="1" thickBot="1" x14ac:dyDescent="0.3">
      <c r="A842" s="37" t="s">
        <v>677</v>
      </c>
      <c r="B842" s="13" t="s">
        <v>24</v>
      </c>
      <c r="C842" s="13" t="s">
        <v>3143</v>
      </c>
      <c r="D842" s="13" t="s">
        <v>3143</v>
      </c>
      <c r="E842" s="13" t="s">
        <v>3143</v>
      </c>
    </row>
    <row r="843" spans="1:5" ht="25.15" customHeight="1" thickTop="1" thickBot="1" x14ac:dyDescent="0.3">
      <c r="A843" s="37" t="s">
        <v>678</v>
      </c>
      <c r="B843" s="13" t="s">
        <v>24</v>
      </c>
      <c r="C843" s="13" t="s">
        <v>3143</v>
      </c>
      <c r="D843" s="13" t="s">
        <v>3143</v>
      </c>
      <c r="E843" s="13" t="s">
        <v>3143</v>
      </c>
    </row>
    <row r="844" spans="1:5" ht="25.15" customHeight="1" thickTop="1" thickBot="1" x14ac:dyDescent="0.3">
      <c r="A844" s="37" t="s">
        <v>679</v>
      </c>
      <c r="B844" s="13" t="s">
        <v>37</v>
      </c>
      <c r="C844" s="13" t="s">
        <v>3143</v>
      </c>
      <c r="D844" s="13" t="s">
        <v>3143</v>
      </c>
      <c r="E844" s="13" t="s">
        <v>3143</v>
      </c>
    </row>
    <row r="845" spans="1:5" ht="25.15" customHeight="1" thickTop="1" thickBot="1" x14ac:dyDescent="0.3">
      <c r="A845" s="37" t="s">
        <v>680</v>
      </c>
      <c r="B845" s="13" t="s">
        <v>29</v>
      </c>
      <c r="C845" s="13" t="s">
        <v>3143</v>
      </c>
      <c r="D845" s="13" t="s">
        <v>3143</v>
      </c>
      <c r="E845" s="13" t="s">
        <v>3143</v>
      </c>
    </row>
    <row r="846" spans="1:5" ht="25.15" customHeight="1" thickTop="1" thickBot="1" x14ac:dyDescent="0.3">
      <c r="A846" s="37" t="s">
        <v>681</v>
      </c>
      <c r="B846" s="13" t="s">
        <v>47</v>
      </c>
      <c r="C846" s="13" t="s">
        <v>3143</v>
      </c>
      <c r="D846" s="13" t="s">
        <v>3143</v>
      </c>
      <c r="E846" s="13" t="s">
        <v>3143</v>
      </c>
    </row>
    <row r="847" spans="1:5" ht="25.15" customHeight="1" thickTop="1" thickBot="1" x14ac:dyDescent="0.3">
      <c r="A847" s="37" t="s">
        <v>682</v>
      </c>
      <c r="B847" s="13" t="s">
        <v>29</v>
      </c>
      <c r="C847" s="13" t="s">
        <v>3143</v>
      </c>
      <c r="D847" s="13" t="s">
        <v>3143</v>
      </c>
      <c r="E847" s="13" t="s">
        <v>3143</v>
      </c>
    </row>
    <row r="848" spans="1:5" ht="25.15" customHeight="1" thickTop="1" thickBot="1" x14ac:dyDescent="0.3">
      <c r="A848" s="37" t="s">
        <v>683</v>
      </c>
      <c r="B848" s="13" t="s">
        <v>37</v>
      </c>
      <c r="C848" s="13" t="s">
        <v>3143</v>
      </c>
      <c r="D848" s="13" t="s">
        <v>3143</v>
      </c>
      <c r="E848" s="13" t="s">
        <v>3143</v>
      </c>
    </row>
    <row r="849" spans="1:5" ht="25.15" customHeight="1" thickTop="1" thickBot="1" x14ac:dyDescent="0.3">
      <c r="A849" s="37" t="s">
        <v>684</v>
      </c>
      <c r="B849" s="13" t="s">
        <v>61</v>
      </c>
      <c r="C849" s="13" t="s">
        <v>3143</v>
      </c>
      <c r="D849" s="13" t="s">
        <v>3143</v>
      </c>
      <c r="E849" s="13" t="s">
        <v>3143</v>
      </c>
    </row>
    <row r="850" spans="1:5" ht="25.15" customHeight="1" thickTop="1" thickBot="1" x14ac:dyDescent="0.3">
      <c r="A850" s="37" t="s">
        <v>685</v>
      </c>
      <c r="B850" s="13" t="s">
        <v>37</v>
      </c>
      <c r="C850" s="13" t="s">
        <v>3143</v>
      </c>
      <c r="D850" s="13" t="s">
        <v>3143</v>
      </c>
      <c r="E850" s="13" t="s">
        <v>3143</v>
      </c>
    </row>
    <row r="851" spans="1:5" ht="25.15" customHeight="1" thickTop="1" thickBot="1" x14ac:dyDescent="0.3">
      <c r="A851" s="37" t="s">
        <v>686</v>
      </c>
      <c r="B851" s="13" t="s">
        <v>29</v>
      </c>
      <c r="C851" s="13" t="s">
        <v>3143</v>
      </c>
      <c r="D851" s="13" t="s">
        <v>3143</v>
      </c>
      <c r="E851" s="13" t="s">
        <v>3143</v>
      </c>
    </row>
    <row r="852" spans="1:5" ht="25.15" customHeight="1" thickTop="1" thickBot="1" x14ac:dyDescent="0.3">
      <c r="A852" s="37" t="s">
        <v>687</v>
      </c>
      <c r="B852" s="13" t="s">
        <v>21</v>
      </c>
      <c r="C852" s="13" t="s">
        <v>3143</v>
      </c>
      <c r="D852" s="13" t="s">
        <v>3143</v>
      </c>
      <c r="E852" s="13" t="s">
        <v>3143</v>
      </c>
    </row>
    <row r="853" spans="1:5" ht="25.15" customHeight="1" thickTop="1" thickBot="1" x14ac:dyDescent="0.3">
      <c r="A853" s="37" t="s">
        <v>688</v>
      </c>
      <c r="B853" s="13" t="s">
        <v>61</v>
      </c>
      <c r="C853" s="13" t="s">
        <v>3143</v>
      </c>
      <c r="D853" s="13" t="s">
        <v>3143</v>
      </c>
      <c r="E853" s="13" t="s">
        <v>3143</v>
      </c>
    </row>
    <row r="854" spans="1:5" ht="25.15" customHeight="1" thickTop="1" thickBot="1" x14ac:dyDescent="0.3">
      <c r="A854" s="37" t="s">
        <v>3006</v>
      </c>
      <c r="B854" s="13" t="s">
        <v>21</v>
      </c>
      <c r="C854" s="13" t="s">
        <v>3143</v>
      </c>
      <c r="D854" s="13" t="s">
        <v>3143</v>
      </c>
      <c r="E854" s="13" t="s">
        <v>3143</v>
      </c>
    </row>
    <row r="855" spans="1:5" ht="25.15" customHeight="1" thickTop="1" thickBot="1" x14ac:dyDescent="0.3">
      <c r="A855" s="37" t="s">
        <v>689</v>
      </c>
      <c r="B855" s="13" t="s">
        <v>24</v>
      </c>
      <c r="C855" s="13" t="s">
        <v>3143</v>
      </c>
      <c r="D855" s="13" t="s">
        <v>26</v>
      </c>
      <c r="E855" s="13" t="s">
        <v>3143</v>
      </c>
    </row>
    <row r="856" spans="1:5" ht="25.15" customHeight="1" thickTop="1" thickBot="1" x14ac:dyDescent="0.3">
      <c r="A856" s="37" t="s">
        <v>690</v>
      </c>
      <c r="B856" s="13" t="s">
        <v>24</v>
      </c>
      <c r="C856" s="13" t="s">
        <v>3143</v>
      </c>
      <c r="D856" s="13" t="s">
        <v>3143</v>
      </c>
      <c r="E856" s="13" t="s">
        <v>3143</v>
      </c>
    </row>
    <row r="857" spans="1:5" ht="25.15" customHeight="1" thickTop="1" thickBot="1" x14ac:dyDescent="0.3">
      <c r="A857" s="37" t="s">
        <v>691</v>
      </c>
      <c r="B857" s="13" t="s">
        <v>21</v>
      </c>
      <c r="C857" s="13" t="s">
        <v>3143</v>
      </c>
      <c r="D857" s="13" t="s">
        <v>3143</v>
      </c>
      <c r="E857" s="13" t="s">
        <v>3143</v>
      </c>
    </row>
    <row r="858" spans="1:5" ht="25.15" customHeight="1" thickTop="1" thickBot="1" x14ac:dyDescent="0.3">
      <c r="A858" s="37" t="s">
        <v>3312</v>
      </c>
      <c r="B858" s="13" t="s">
        <v>21</v>
      </c>
      <c r="C858" s="13" t="s">
        <v>3143</v>
      </c>
      <c r="D858" s="13" t="s">
        <v>3143</v>
      </c>
      <c r="E858" s="13" t="s">
        <v>6</v>
      </c>
    </row>
    <row r="859" spans="1:5" ht="25.15" customHeight="1" thickTop="1" thickBot="1" x14ac:dyDescent="0.3">
      <c r="A859" s="37" t="s">
        <v>692</v>
      </c>
      <c r="B859" s="13" t="s">
        <v>37</v>
      </c>
      <c r="C859" s="13" t="s">
        <v>3143</v>
      </c>
      <c r="D859" s="13" t="s">
        <v>3143</v>
      </c>
      <c r="E859" s="13" t="s">
        <v>3143</v>
      </c>
    </row>
    <row r="860" spans="1:5" ht="25.15" customHeight="1" thickTop="1" thickBot="1" x14ac:dyDescent="0.3">
      <c r="A860" s="37" t="s">
        <v>693</v>
      </c>
      <c r="B860" s="13" t="s">
        <v>21</v>
      </c>
      <c r="C860" s="13" t="s">
        <v>3143</v>
      </c>
      <c r="D860" s="13" t="s">
        <v>3143</v>
      </c>
      <c r="E860" s="13" t="s">
        <v>3143</v>
      </c>
    </row>
    <row r="861" spans="1:5" ht="25.15" customHeight="1" thickTop="1" thickBot="1" x14ac:dyDescent="0.3">
      <c r="A861" s="37" t="s">
        <v>694</v>
      </c>
      <c r="B861" s="13" t="s">
        <v>29</v>
      </c>
      <c r="C861" s="13" t="s">
        <v>3143</v>
      </c>
      <c r="D861" s="13" t="s">
        <v>3143</v>
      </c>
      <c r="E861" s="13" t="s">
        <v>3143</v>
      </c>
    </row>
    <row r="862" spans="1:5" ht="25.15" customHeight="1" thickTop="1" thickBot="1" x14ac:dyDescent="0.3">
      <c r="A862" s="37" t="s">
        <v>695</v>
      </c>
      <c r="B862" s="13" t="s">
        <v>24</v>
      </c>
      <c r="C862" s="13" t="s">
        <v>3143</v>
      </c>
      <c r="D862" s="13" t="s">
        <v>3143</v>
      </c>
      <c r="E862" s="13" t="s">
        <v>3143</v>
      </c>
    </row>
    <row r="863" spans="1:5" ht="25.15" customHeight="1" thickTop="1" thickBot="1" x14ac:dyDescent="0.3">
      <c r="A863" s="37" t="s">
        <v>3131</v>
      </c>
      <c r="B863" s="13" t="s">
        <v>24</v>
      </c>
      <c r="C863" s="13" t="s">
        <v>3143</v>
      </c>
      <c r="D863" s="13" t="s">
        <v>3143</v>
      </c>
      <c r="E863" s="13" t="s">
        <v>3143</v>
      </c>
    </row>
    <row r="864" spans="1:5" ht="25.15" customHeight="1" thickTop="1" thickBot="1" x14ac:dyDescent="0.3">
      <c r="A864" s="37" t="s">
        <v>696</v>
      </c>
      <c r="B864" s="13" t="s">
        <v>37</v>
      </c>
      <c r="C864" s="13" t="s">
        <v>5</v>
      </c>
      <c r="D864" s="13" t="s">
        <v>3143</v>
      </c>
      <c r="E864" s="13" t="s">
        <v>3143</v>
      </c>
    </row>
    <row r="865" spans="1:5" ht="25.15" customHeight="1" thickTop="1" thickBot="1" x14ac:dyDescent="0.3">
      <c r="A865" s="37" t="s">
        <v>3593</v>
      </c>
      <c r="B865" s="13" t="s">
        <v>47</v>
      </c>
      <c r="C865" s="13" t="s">
        <v>3143</v>
      </c>
      <c r="D865" s="13" t="s">
        <v>3143</v>
      </c>
      <c r="E865" s="13" t="s">
        <v>3143</v>
      </c>
    </row>
    <row r="866" spans="1:5" ht="25.15" customHeight="1" thickTop="1" thickBot="1" x14ac:dyDescent="0.3">
      <c r="A866" s="37" t="s">
        <v>697</v>
      </c>
      <c r="B866" s="13" t="s">
        <v>21</v>
      </c>
      <c r="C866" s="13" t="s">
        <v>3143</v>
      </c>
      <c r="D866" s="13" t="s">
        <v>26</v>
      </c>
      <c r="E866" s="13" t="s">
        <v>3143</v>
      </c>
    </row>
    <row r="867" spans="1:5" ht="25.15" customHeight="1" thickTop="1" thickBot="1" x14ac:dyDescent="0.3">
      <c r="A867" s="37" t="s">
        <v>698</v>
      </c>
      <c r="B867" s="13" t="s">
        <v>37</v>
      </c>
      <c r="C867" s="13" t="s">
        <v>3143</v>
      </c>
      <c r="D867" s="13" t="s">
        <v>3143</v>
      </c>
      <c r="E867" s="13" t="s">
        <v>3143</v>
      </c>
    </row>
    <row r="868" spans="1:5" ht="25.15" customHeight="1" thickTop="1" thickBot="1" x14ac:dyDescent="0.3">
      <c r="A868" s="37" t="s">
        <v>699</v>
      </c>
      <c r="B868" s="13" t="s">
        <v>29</v>
      </c>
      <c r="C868" s="13" t="s">
        <v>3143</v>
      </c>
      <c r="D868" s="13" t="s">
        <v>3143</v>
      </c>
      <c r="E868" s="13" t="s">
        <v>3143</v>
      </c>
    </row>
    <row r="869" spans="1:5" ht="25.15" customHeight="1" thickTop="1" thickBot="1" x14ac:dyDescent="0.3">
      <c r="A869" s="37" t="s">
        <v>700</v>
      </c>
      <c r="B869" s="13" t="s">
        <v>24</v>
      </c>
      <c r="C869" s="13" t="s">
        <v>3143</v>
      </c>
      <c r="D869" s="13" t="s">
        <v>26</v>
      </c>
      <c r="E869" s="13" t="s">
        <v>3143</v>
      </c>
    </row>
    <row r="870" spans="1:5" ht="25.15" customHeight="1" thickTop="1" thickBot="1" x14ac:dyDescent="0.3">
      <c r="A870" s="37" t="s">
        <v>701</v>
      </c>
      <c r="B870" s="13" t="s">
        <v>24</v>
      </c>
      <c r="C870" s="13" t="s">
        <v>3143</v>
      </c>
      <c r="D870" s="13" t="s">
        <v>3143</v>
      </c>
      <c r="E870" s="13" t="s">
        <v>3143</v>
      </c>
    </row>
    <row r="871" spans="1:5" ht="25.15" customHeight="1" thickTop="1" thickBot="1" x14ac:dyDescent="0.3">
      <c r="A871" s="37" t="s">
        <v>702</v>
      </c>
      <c r="B871" s="13" t="s">
        <v>37</v>
      </c>
      <c r="C871" s="13" t="s">
        <v>3143</v>
      </c>
      <c r="D871" s="13" t="s">
        <v>3143</v>
      </c>
      <c r="E871" s="13" t="s">
        <v>3143</v>
      </c>
    </row>
    <row r="872" spans="1:5" ht="25.15" customHeight="1" thickTop="1" thickBot="1" x14ac:dyDescent="0.3">
      <c r="A872" s="37" t="s">
        <v>703</v>
      </c>
      <c r="B872" s="13" t="s">
        <v>24</v>
      </c>
      <c r="C872" s="13" t="s">
        <v>3143</v>
      </c>
      <c r="D872" s="13" t="s">
        <v>3143</v>
      </c>
      <c r="E872" s="13" t="s">
        <v>3143</v>
      </c>
    </row>
    <row r="873" spans="1:5" ht="25.15" customHeight="1" thickTop="1" thickBot="1" x14ac:dyDescent="0.3">
      <c r="A873" s="37" t="s">
        <v>704</v>
      </c>
      <c r="B873" s="13" t="s">
        <v>24</v>
      </c>
      <c r="C873" s="13" t="s">
        <v>3143</v>
      </c>
      <c r="D873" s="13" t="s">
        <v>3143</v>
      </c>
      <c r="E873" s="13" t="s">
        <v>3143</v>
      </c>
    </row>
    <row r="874" spans="1:5" ht="25.15" customHeight="1" thickTop="1" thickBot="1" x14ac:dyDescent="0.3">
      <c r="A874" s="37" t="s">
        <v>705</v>
      </c>
      <c r="B874" s="13" t="s">
        <v>30</v>
      </c>
      <c r="C874" s="13" t="s">
        <v>3143</v>
      </c>
      <c r="D874" s="13" t="s">
        <v>3143</v>
      </c>
      <c r="E874" s="13" t="s">
        <v>3143</v>
      </c>
    </row>
    <row r="875" spans="1:5" ht="25.15" customHeight="1" thickTop="1" thickBot="1" x14ac:dyDescent="0.3">
      <c r="A875" s="37" t="s">
        <v>706</v>
      </c>
      <c r="B875" s="13" t="s">
        <v>61</v>
      </c>
      <c r="C875" s="13" t="s">
        <v>3143</v>
      </c>
      <c r="D875" s="13" t="s">
        <v>3143</v>
      </c>
      <c r="E875" s="13" t="s">
        <v>3143</v>
      </c>
    </row>
    <row r="876" spans="1:5" ht="25.15" customHeight="1" thickTop="1" thickBot="1" x14ac:dyDescent="0.3">
      <c r="A876" s="37" t="s">
        <v>707</v>
      </c>
      <c r="B876" s="13" t="s">
        <v>37</v>
      </c>
      <c r="C876" s="13" t="s">
        <v>3143</v>
      </c>
      <c r="D876" s="13" t="s">
        <v>3143</v>
      </c>
      <c r="E876" s="13" t="s">
        <v>3143</v>
      </c>
    </row>
    <row r="877" spans="1:5" ht="25.15" customHeight="1" thickTop="1" thickBot="1" x14ac:dyDescent="0.3">
      <c r="A877" s="37" t="s">
        <v>708</v>
      </c>
      <c r="B877" s="13" t="s">
        <v>21</v>
      </c>
      <c r="C877" s="13" t="s">
        <v>3143</v>
      </c>
      <c r="D877" s="13" t="s">
        <v>3143</v>
      </c>
      <c r="E877" s="13" t="s">
        <v>3143</v>
      </c>
    </row>
    <row r="878" spans="1:5" ht="25.15" customHeight="1" thickTop="1" thickBot="1" x14ac:dyDescent="0.3">
      <c r="A878" s="37" t="s">
        <v>709</v>
      </c>
      <c r="B878" s="13" t="s">
        <v>37</v>
      </c>
      <c r="C878" s="13" t="s">
        <v>5</v>
      </c>
      <c r="D878" s="13" t="s">
        <v>3143</v>
      </c>
      <c r="E878" s="13" t="s">
        <v>3143</v>
      </c>
    </row>
    <row r="879" spans="1:5" ht="25.15" customHeight="1" thickTop="1" thickBot="1" x14ac:dyDescent="0.3">
      <c r="A879" s="37" t="s">
        <v>710</v>
      </c>
      <c r="B879" s="13" t="s">
        <v>21</v>
      </c>
      <c r="C879" s="13" t="s">
        <v>5</v>
      </c>
      <c r="D879" s="13" t="s">
        <v>3143</v>
      </c>
      <c r="E879" s="13" t="s">
        <v>3143</v>
      </c>
    </row>
    <row r="880" spans="1:5" ht="25.15" customHeight="1" thickTop="1" thickBot="1" x14ac:dyDescent="0.3">
      <c r="A880" s="37" t="s">
        <v>711</v>
      </c>
      <c r="B880" s="13" t="s">
        <v>24</v>
      </c>
      <c r="C880" s="13" t="s">
        <v>3143</v>
      </c>
      <c r="D880" s="13" t="s">
        <v>26</v>
      </c>
      <c r="E880" s="13" t="s">
        <v>3143</v>
      </c>
    </row>
    <row r="881" spans="1:5" ht="25.15" customHeight="1" thickTop="1" thickBot="1" x14ac:dyDescent="0.3">
      <c r="A881" s="37" t="s">
        <v>712</v>
      </c>
      <c r="B881" s="13" t="s">
        <v>24</v>
      </c>
      <c r="C881" s="13" t="s">
        <v>3143</v>
      </c>
      <c r="D881" s="13" t="s">
        <v>26</v>
      </c>
      <c r="E881" s="13" t="s">
        <v>3143</v>
      </c>
    </row>
    <row r="882" spans="1:5" ht="25.15" customHeight="1" thickTop="1" thickBot="1" x14ac:dyDescent="0.3">
      <c r="A882" s="37" t="s">
        <v>713</v>
      </c>
      <c r="B882" s="13" t="s">
        <v>24</v>
      </c>
      <c r="C882" s="13" t="s">
        <v>5</v>
      </c>
      <c r="D882" s="13" t="s">
        <v>3143</v>
      </c>
      <c r="E882" s="13" t="s">
        <v>3143</v>
      </c>
    </row>
    <row r="883" spans="1:5" ht="25.15" customHeight="1" thickTop="1" thickBot="1" x14ac:dyDescent="0.3">
      <c r="A883" s="37" t="s">
        <v>714</v>
      </c>
      <c r="B883" s="13" t="s">
        <v>21</v>
      </c>
      <c r="C883" s="13" t="s">
        <v>3143</v>
      </c>
      <c r="D883" s="13" t="s">
        <v>3143</v>
      </c>
      <c r="E883" s="13" t="s">
        <v>3143</v>
      </c>
    </row>
    <row r="884" spans="1:5" ht="25.15" customHeight="1" thickTop="1" thickBot="1" x14ac:dyDescent="0.3">
      <c r="A884" s="37" t="s">
        <v>715</v>
      </c>
      <c r="B884" s="13" t="s">
        <v>24</v>
      </c>
      <c r="C884" s="13" t="s">
        <v>3143</v>
      </c>
      <c r="D884" s="13" t="s">
        <v>3143</v>
      </c>
      <c r="E884" s="13" t="s">
        <v>3143</v>
      </c>
    </row>
    <row r="885" spans="1:5" ht="25.15" customHeight="1" thickTop="1" thickBot="1" x14ac:dyDescent="0.3">
      <c r="A885" s="37" t="s">
        <v>716</v>
      </c>
      <c r="B885" s="13" t="s">
        <v>163</v>
      </c>
      <c r="C885" s="13" t="s">
        <v>5</v>
      </c>
      <c r="D885" s="13" t="s">
        <v>26</v>
      </c>
      <c r="E885" s="13" t="s">
        <v>3143</v>
      </c>
    </row>
    <row r="886" spans="1:5" ht="25.15" customHeight="1" thickTop="1" thickBot="1" x14ac:dyDescent="0.3">
      <c r="A886" s="37" t="s">
        <v>717</v>
      </c>
      <c r="B886" s="13" t="s">
        <v>37</v>
      </c>
      <c r="C886" s="13" t="s">
        <v>3143</v>
      </c>
      <c r="D886" s="13" t="s">
        <v>3143</v>
      </c>
      <c r="E886" s="13" t="s">
        <v>3143</v>
      </c>
    </row>
    <row r="887" spans="1:5" ht="25.15" customHeight="1" thickTop="1" thickBot="1" x14ac:dyDescent="0.3">
      <c r="A887" s="37" t="s">
        <v>718</v>
      </c>
      <c r="B887" s="13" t="s">
        <v>24</v>
      </c>
      <c r="C887" s="13" t="s">
        <v>3143</v>
      </c>
      <c r="D887" s="13" t="s">
        <v>3143</v>
      </c>
      <c r="E887" s="13" t="s">
        <v>3143</v>
      </c>
    </row>
    <row r="888" spans="1:5" ht="25.15" customHeight="1" thickTop="1" thickBot="1" x14ac:dyDescent="0.3">
      <c r="A888" s="37" t="s">
        <v>719</v>
      </c>
      <c r="B888" s="13" t="s">
        <v>47</v>
      </c>
      <c r="C888" s="13" t="s">
        <v>3143</v>
      </c>
      <c r="D888" s="13" t="s">
        <v>3143</v>
      </c>
      <c r="E888" s="13" t="s">
        <v>3143</v>
      </c>
    </row>
    <row r="889" spans="1:5" ht="25.15" customHeight="1" thickTop="1" thickBot="1" x14ac:dyDescent="0.3">
      <c r="A889" s="37" t="s">
        <v>2915</v>
      </c>
      <c r="B889" s="13" t="s">
        <v>35</v>
      </c>
      <c r="C889" s="13" t="s">
        <v>3143</v>
      </c>
      <c r="D889" s="13" t="s">
        <v>3143</v>
      </c>
      <c r="E889" s="13" t="s">
        <v>3143</v>
      </c>
    </row>
    <row r="890" spans="1:5" ht="25.15" customHeight="1" thickTop="1" thickBot="1" x14ac:dyDescent="0.3">
      <c r="A890" s="37" t="s">
        <v>720</v>
      </c>
      <c r="B890" s="13" t="s">
        <v>37</v>
      </c>
      <c r="C890" s="13" t="s">
        <v>3143</v>
      </c>
      <c r="D890" s="13" t="s">
        <v>3143</v>
      </c>
      <c r="E890" s="13" t="s">
        <v>3143</v>
      </c>
    </row>
    <row r="891" spans="1:5" ht="25.15" customHeight="1" thickTop="1" thickBot="1" x14ac:dyDescent="0.3">
      <c r="A891" s="37" t="s">
        <v>721</v>
      </c>
      <c r="B891" s="13" t="s">
        <v>29</v>
      </c>
      <c r="C891" s="13" t="s">
        <v>3143</v>
      </c>
      <c r="D891" s="13" t="s">
        <v>3143</v>
      </c>
      <c r="E891" s="13" t="s">
        <v>3143</v>
      </c>
    </row>
    <row r="892" spans="1:5" ht="25.15" customHeight="1" thickTop="1" thickBot="1" x14ac:dyDescent="0.3">
      <c r="A892" s="37" t="s">
        <v>722</v>
      </c>
      <c r="B892" s="13" t="s">
        <v>37</v>
      </c>
      <c r="C892" s="13" t="s">
        <v>3143</v>
      </c>
      <c r="D892" s="13" t="s">
        <v>3143</v>
      </c>
      <c r="E892" s="13" t="s">
        <v>3143</v>
      </c>
    </row>
    <row r="893" spans="1:5" ht="25.15" customHeight="1" thickTop="1" thickBot="1" x14ac:dyDescent="0.3">
      <c r="A893" s="37" t="s">
        <v>723</v>
      </c>
      <c r="B893" s="13" t="s">
        <v>29</v>
      </c>
      <c r="C893" s="13" t="s">
        <v>3143</v>
      </c>
      <c r="D893" s="13" t="s">
        <v>3143</v>
      </c>
      <c r="E893" s="13" t="s">
        <v>3143</v>
      </c>
    </row>
    <row r="894" spans="1:5" ht="25.15" customHeight="1" thickTop="1" thickBot="1" x14ac:dyDescent="0.3">
      <c r="A894" s="37" t="s">
        <v>724</v>
      </c>
      <c r="B894" s="13" t="s">
        <v>29</v>
      </c>
      <c r="C894" s="13" t="s">
        <v>3143</v>
      </c>
      <c r="D894" s="13" t="s">
        <v>3143</v>
      </c>
      <c r="E894" s="13" t="s">
        <v>3143</v>
      </c>
    </row>
    <row r="895" spans="1:5" ht="25.15" customHeight="1" thickTop="1" thickBot="1" x14ac:dyDescent="0.3">
      <c r="A895" s="37" t="s">
        <v>725</v>
      </c>
      <c r="B895" s="13" t="s">
        <v>21</v>
      </c>
      <c r="C895" s="13" t="s">
        <v>3143</v>
      </c>
      <c r="D895" s="13" t="s">
        <v>3143</v>
      </c>
      <c r="E895" s="13" t="s">
        <v>3143</v>
      </c>
    </row>
    <row r="896" spans="1:5" ht="25.15" customHeight="1" thickTop="1" thickBot="1" x14ac:dyDescent="0.3">
      <c r="A896" s="37" t="s">
        <v>726</v>
      </c>
      <c r="B896" s="13" t="s">
        <v>37</v>
      </c>
      <c r="C896" s="13" t="s">
        <v>3143</v>
      </c>
      <c r="D896" s="13" t="s">
        <v>3143</v>
      </c>
      <c r="E896" s="13" t="s">
        <v>3143</v>
      </c>
    </row>
    <row r="897" spans="1:5" ht="25.15" customHeight="1" thickTop="1" thickBot="1" x14ac:dyDescent="0.3">
      <c r="A897" s="37" t="s">
        <v>727</v>
      </c>
      <c r="B897" s="13" t="s">
        <v>29</v>
      </c>
      <c r="C897" s="13" t="s">
        <v>3143</v>
      </c>
      <c r="D897" s="13" t="s">
        <v>3143</v>
      </c>
      <c r="E897" s="13" t="s">
        <v>3143</v>
      </c>
    </row>
    <row r="898" spans="1:5" ht="25.15" customHeight="1" thickTop="1" thickBot="1" x14ac:dyDescent="0.3">
      <c r="A898" s="37" t="s">
        <v>728</v>
      </c>
      <c r="B898" s="13" t="s">
        <v>37</v>
      </c>
      <c r="C898" s="13" t="s">
        <v>3143</v>
      </c>
      <c r="D898" s="13" t="s">
        <v>3143</v>
      </c>
      <c r="E898" s="13" t="s">
        <v>3143</v>
      </c>
    </row>
    <row r="899" spans="1:5" ht="25.15" customHeight="1" thickTop="1" thickBot="1" x14ac:dyDescent="0.3">
      <c r="A899" s="37" t="s">
        <v>729</v>
      </c>
      <c r="B899" s="13" t="s">
        <v>30</v>
      </c>
      <c r="C899" s="13" t="s">
        <v>3143</v>
      </c>
      <c r="D899" s="13" t="s">
        <v>3143</v>
      </c>
      <c r="E899" s="13" t="s">
        <v>3143</v>
      </c>
    </row>
    <row r="900" spans="1:5" ht="25.15" customHeight="1" thickTop="1" thickBot="1" x14ac:dyDescent="0.3">
      <c r="A900" s="37" t="s">
        <v>730</v>
      </c>
      <c r="B900" s="13" t="s">
        <v>30</v>
      </c>
      <c r="C900" s="13" t="s">
        <v>3143</v>
      </c>
      <c r="D900" s="13" t="s">
        <v>3143</v>
      </c>
      <c r="E900" s="13" t="s">
        <v>3143</v>
      </c>
    </row>
    <row r="901" spans="1:5" ht="25.15" customHeight="1" thickTop="1" thickBot="1" x14ac:dyDescent="0.3">
      <c r="A901" s="37" t="s">
        <v>731</v>
      </c>
      <c r="B901" s="13" t="s">
        <v>24</v>
      </c>
      <c r="C901" s="13" t="s">
        <v>5</v>
      </c>
      <c r="D901" s="13" t="s">
        <v>26</v>
      </c>
      <c r="E901" s="13" t="s">
        <v>3143</v>
      </c>
    </row>
    <row r="902" spans="1:5" ht="25.15" customHeight="1" thickTop="1" thickBot="1" x14ac:dyDescent="0.3">
      <c r="A902" s="37" t="s">
        <v>732</v>
      </c>
      <c r="B902" s="13" t="s">
        <v>29</v>
      </c>
      <c r="C902" s="13" t="s">
        <v>3143</v>
      </c>
      <c r="D902" s="13" t="s">
        <v>3143</v>
      </c>
      <c r="E902" s="13" t="s">
        <v>3143</v>
      </c>
    </row>
    <row r="903" spans="1:5" ht="25.15" customHeight="1" thickTop="1" thickBot="1" x14ac:dyDescent="0.3">
      <c r="A903" s="37" t="s">
        <v>733</v>
      </c>
      <c r="B903" s="13" t="s">
        <v>29</v>
      </c>
      <c r="C903" s="13" t="s">
        <v>3143</v>
      </c>
      <c r="D903" s="13" t="s">
        <v>3143</v>
      </c>
      <c r="E903" s="13" t="s">
        <v>3143</v>
      </c>
    </row>
    <row r="904" spans="1:5" ht="25.15" customHeight="1" thickTop="1" thickBot="1" x14ac:dyDescent="0.3">
      <c r="A904" s="37" t="s">
        <v>734</v>
      </c>
      <c r="B904" s="13" t="s">
        <v>30</v>
      </c>
      <c r="C904" s="13" t="s">
        <v>3143</v>
      </c>
      <c r="D904" s="13" t="s">
        <v>3143</v>
      </c>
      <c r="E904" s="13" t="s">
        <v>3143</v>
      </c>
    </row>
    <row r="905" spans="1:5" ht="25.15" customHeight="1" thickTop="1" thickBot="1" x14ac:dyDescent="0.3">
      <c r="A905" s="37" t="s">
        <v>735</v>
      </c>
      <c r="B905" s="13" t="s">
        <v>47</v>
      </c>
      <c r="C905" s="13" t="s">
        <v>3143</v>
      </c>
      <c r="D905" s="13" t="s">
        <v>26</v>
      </c>
      <c r="E905" s="13" t="s">
        <v>3143</v>
      </c>
    </row>
    <row r="906" spans="1:5" ht="25.15" customHeight="1" thickTop="1" thickBot="1" x14ac:dyDescent="0.3">
      <c r="A906" s="37" t="s">
        <v>736</v>
      </c>
      <c r="B906" s="13" t="s">
        <v>29</v>
      </c>
      <c r="C906" s="13" t="s">
        <v>3143</v>
      </c>
      <c r="D906" s="13" t="s">
        <v>3143</v>
      </c>
      <c r="E906" s="13" t="s">
        <v>3143</v>
      </c>
    </row>
    <row r="907" spans="1:5" ht="25.15" customHeight="1" thickTop="1" thickBot="1" x14ac:dyDescent="0.3">
      <c r="A907" s="37" t="s">
        <v>737</v>
      </c>
      <c r="B907" s="13" t="s">
        <v>29</v>
      </c>
      <c r="C907" s="13" t="s">
        <v>3143</v>
      </c>
      <c r="D907" s="13" t="s">
        <v>3143</v>
      </c>
      <c r="E907" s="13" t="s">
        <v>3143</v>
      </c>
    </row>
    <row r="908" spans="1:5" ht="25.15" customHeight="1" thickTop="1" thickBot="1" x14ac:dyDescent="0.3">
      <c r="A908" s="37" t="s">
        <v>738</v>
      </c>
      <c r="B908" s="13" t="s">
        <v>47</v>
      </c>
      <c r="C908" s="13" t="s">
        <v>3143</v>
      </c>
      <c r="D908" s="13" t="s">
        <v>26</v>
      </c>
      <c r="E908" s="13" t="s">
        <v>3143</v>
      </c>
    </row>
    <row r="909" spans="1:5" ht="25.15" customHeight="1" thickTop="1" thickBot="1" x14ac:dyDescent="0.3">
      <c r="A909" s="37" t="s">
        <v>739</v>
      </c>
      <c r="B909" s="13" t="s">
        <v>37</v>
      </c>
      <c r="C909" s="13" t="s">
        <v>3143</v>
      </c>
      <c r="D909" s="13" t="s">
        <v>3143</v>
      </c>
      <c r="E909" s="13" t="s">
        <v>3143</v>
      </c>
    </row>
    <row r="910" spans="1:5" ht="25.15" customHeight="1" thickTop="1" thickBot="1" x14ac:dyDescent="0.3">
      <c r="A910" s="37" t="s">
        <v>740</v>
      </c>
      <c r="B910" s="13" t="s">
        <v>29</v>
      </c>
      <c r="C910" s="13" t="s">
        <v>3143</v>
      </c>
      <c r="D910" s="13" t="s">
        <v>3143</v>
      </c>
      <c r="E910" s="13" t="s">
        <v>3143</v>
      </c>
    </row>
    <row r="911" spans="1:5" ht="25.15" customHeight="1" thickTop="1" thickBot="1" x14ac:dyDescent="0.3">
      <c r="A911" s="37" t="s">
        <v>741</v>
      </c>
      <c r="B911" s="13" t="s">
        <v>37</v>
      </c>
      <c r="C911" s="13" t="s">
        <v>5</v>
      </c>
      <c r="D911" s="13" t="s">
        <v>3143</v>
      </c>
      <c r="E911" s="13" t="s">
        <v>3143</v>
      </c>
    </row>
    <row r="912" spans="1:5" ht="25.15" customHeight="1" thickTop="1" thickBot="1" x14ac:dyDescent="0.3">
      <c r="A912" s="37" t="s">
        <v>742</v>
      </c>
      <c r="B912" s="13" t="s">
        <v>24</v>
      </c>
      <c r="C912" s="13" t="s">
        <v>3143</v>
      </c>
      <c r="D912" s="13" t="s">
        <v>3143</v>
      </c>
      <c r="E912" s="13" t="s">
        <v>3143</v>
      </c>
    </row>
    <row r="913" spans="1:5" ht="25.15" customHeight="1" thickTop="1" thickBot="1" x14ac:dyDescent="0.3">
      <c r="A913" s="37" t="s">
        <v>743</v>
      </c>
      <c r="B913" s="13" t="s">
        <v>21</v>
      </c>
      <c r="C913" s="13" t="s">
        <v>3143</v>
      </c>
      <c r="D913" s="13" t="s">
        <v>3143</v>
      </c>
      <c r="E913" s="13" t="s">
        <v>3143</v>
      </c>
    </row>
    <row r="914" spans="1:5" ht="25.15" customHeight="1" thickTop="1" thickBot="1" x14ac:dyDescent="0.3">
      <c r="A914" s="37" t="s">
        <v>3124</v>
      </c>
      <c r="B914" s="13" t="s">
        <v>37</v>
      </c>
      <c r="C914" s="13" t="s">
        <v>3143</v>
      </c>
      <c r="D914" s="13" t="s">
        <v>3143</v>
      </c>
      <c r="E914" s="13" t="s">
        <v>3143</v>
      </c>
    </row>
    <row r="915" spans="1:5" ht="25.15" customHeight="1" thickTop="1" thickBot="1" x14ac:dyDescent="0.3">
      <c r="A915" s="37" t="s">
        <v>744</v>
      </c>
      <c r="B915" s="13" t="s">
        <v>37</v>
      </c>
      <c r="C915" s="13" t="s">
        <v>3143</v>
      </c>
      <c r="D915" s="13" t="s">
        <v>3143</v>
      </c>
      <c r="E915" s="13" t="s">
        <v>3143</v>
      </c>
    </row>
    <row r="916" spans="1:5" ht="25.15" customHeight="1" thickTop="1" thickBot="1" x14ac:dyDescent="0.3">
      <c r="A916" s="37" t="s">
        <v>745</v>
      </c>
      <c r="B916" s="13" t="s">
        <v>24</v>
      </c>
      <c r="C916" s="13" t="s">
        <v>3143</v>
      </c>
      <c r="D916" s="13" t="s">
        <v>3143</v>
      </c>
      <c r="E916" s="13" t="s">
        <v>3143</v>
      </c>
    </row>
    <row r="917" spans="1:5" ht="25.15" customHeight="1" thickTop="1" thickBot="1" x14ac:dyDescent="0.3">
      <c r="A917" s="37" t="s">
        <v>746</v>
      </c>
      <c r="B917" s="13" t="s">
        <v>24</v>
      </c>
      <c r="C917" s="13" t="s">
        <v>5</v>
      </c>
      <c r="D917" s="13" t="s">
        <v>26</v>
      </c>
      <c r="E917" s="13" t="s">
        <v>3143</v>
      </c>
    </row>
    <row r="918" spans="1:5" ht="25.15" customHeight="1" thickTop="1" thickBot="1" x14ac:dyDescent="0.3">
      <c r="A918" s="37" t="s">
        <v>747</v>
      </c>
      <c r="B918" s="13" t="s">
        <v>37</v>
      </c>
      <c r="C918" s="13" t="s">
        <v>3143</v>
      </c>
      <c r="D918" s="13" t="s">
        <v>3143</v>
      </c>
      <c r="E918" s="13" t="s">
        <v>3143</v>
      </c>
    </row>
    <row r="919" spans="1:5" ht="25.15" customHeight="1" thickTop="1" thickBot="1" x14ac:dyDescent="0.3">
      <c r="A919" s="37" t="s">
        <v>748</v>
      </c>
      <c r="B919" s="13" t="s">
        <v>24</v>
      </c>
      <c r="C919" s="13" t="s">
        <v>3143</v>
      </c>
      <c r="D919" s="13" t="s">
        <v>26</v>
      </c>
      <c r="E919" s="13" t="s">
        <v>3143</v>
      </c>
    </row>
    <row r="920" spans="1:5" ht="25.15" customHeight="1" thickTop="1" thickBot="1" x14ac:dyDescent="0.3">
      <c r="A920" s="37" t="s">
        <v>749</v>
      </c>
      <c r="B920" s="13" t="s">
        <v>24</v>
      </c>
      <c r="C920" s="13" t="s">
        <v>3143</v>
      </c>
      <c r="D920" s="13" t="s">
        <v>3143</v>
      </c>
      <c r="E920" s="13" t="s">
        <v>3143</v>
      </c>
    </row>
    <row r="921" spans="1:5" ht="25.15" customHeight="1" thickTop="1" thickBot="1" x14ac:dyDescent="0.3">
      <c r="A921" s="37" t="s">
        <v>750</v>
      </c>
      <c r="B921" s="13" t="s">
        <v>37</v>
      </c>
      <c r="C921" s="13" t="s">
        <v>5</v>
      </c>
      <c r="D921" s="13" t="s">
        <v>3143</v>
      </c>
      <c r="E921" s="13" t="s">
        <v>3143</v>
      </c>
    </row>
    <row r="922" spans="1:5" ht="25.15" customHeight="1" thickTop="1" thickBot="1" x14ac:dyDescent="0.3">
      <c r="A922" s="37" t="s">
        <v>3025</v>
      </c>
      <c r="B922" s="13" t="s">
        <v>37</v>
      </c>
      <c r="C922" s="13" t="s">
        <v>3143</v>
      </c>
      <c r="D922" s="13" t="s">
        <v>3143</v>
      </c>
      <c r="E922" s="13" t="s">
        <v>3143</v>
      </c>
    </row>
    <row r="923" spans="1:5" ht="25.15" customHeight="1" thickTop="1" thickBot="1" x14ac:dyDescent="0.3">
      <c r="A923" s="37" t="s">
        <v>751</v>
      </c>
      <c r="B923" s="13" t="s">
        <v>37</v>
      </c>
      <c r="C923" s="13" t="s">
        <v>3143</v>
      </c>
      <c r="D923" s="13" t="s">
        <v>3143</v>
      </c>
      <c r="E923" s="13" t="s">
        <v>3143</v>
      </c>
    </row>
    <row r="924" spans="1:5" ht="25.15" customHeight="1" thickTop="1" thickBot="1" x14ac:dyDescent="0.3">
      <c r="A924" s="37" t="s">
        <v>752</v>
      </c>
      <c r="B924" s="13" t="s">
        <v>37</v>
      </c>
      <c r="C924" s="13" t="s">
        <v>3143</v>
      </c>
      <c r="D924" s="13" t="s">
        <v>3143</v>
      </c>
      <c r="E924" s="13" t="s">
        <v>3143</v>
      </c>
    </row>
    <row r="925" spans="1:5" ht="25.15" customHeight="1" thickTop="1" thickBot="1" x14ac:dyDescent="0.3">
      <c r="A925" s="37" t="s">
        <v>753</v>
      </c>
      <c r="B925" s="13" t="s">
        <v>21</v>
      </c>
      <c r="C925" s="13" t="s">
        <v>3143</v>
      </c>
      <c r="D925" s="13" t="s">
        <v>3143</v>
      </c>
      <c r="E925" s="13" t="s">
        <v>3143</v>
      </c>
    </row>
    <row r="926" spans="1:5" ht="25.15" customHeight="1" thickTop="1" thickBot="1" x14ac:dyDescent="0.3">
      <c r="A926" s="37" t="s">
        <v>754</v>
      </c>
      <c r="B926" s="13" t="s">
        <v>29</v>
      </c>
      <c r="C926" s="13" t="s">
        <v>3143</v>
      </c>
      <c r="D926" s="13" t="s">
        <v>3143</v>
      </c>
      <c r="E926" s="13" t="s">
        <v>3143</v>
      </c>
    </row>
    <row r="927" spans="1:5" ht="25.15" customHeight="1" thickTop="1" thickBot="1" x14ac:dyDescent="0.3">
      <c r="A927" s="37" t="s">
        <v>755</v>
      </c>
      <c r="B927" s="13" t="s">
        <v>24</v>
      </c>
      <c r="C927" s="13" t="s">
        <v>3143</v>
      </c>
      <c r="D927" s="13" t="s">
        <v>3143</v>
      </c>
      <c r="E927" s="13" t="s">
        <v>3143</v>
      </c>
    </row>
    <row r="928" spans="1:5" ht="25.15" customHeight="1" thickTop="1" thickBot="1" x14ac:dyDescent="0.3">
      <c r="A928" s="37" t="s">
        <v>2946</v>
      </c>
      <c r="B928" s="13" t="s">
        <v>24</v>
      </c>
      <c r="C928" s="13" t="s">
        <v>3143</v>
      </c>
      <c r="D928" s="13" t="s">
        <v>3143</v>
      </c>
      <c r="E928" s="13" t="s">
        <v>3143</v>
      </c>
    </row>
    <row r="929" spans="1:5" ht="25.15" customHeight="1" thickTop="1" thickBot="1" x14ac:dyDescent="0.3">
      <c r="A929" s="37" t="s">
        <v>756</v>
      </c>
      <c r="B929" s="13" t="s">
        <v>24</v>
      </c>
      <c r="C929" s="13" t="s">
        <v>3143</v>
      </c>
      <c r="D929" s="13" t="s">
        <v>3143</v>
      </c>
      <c r="E929" s="13" t="s">
        <v>3143</v>
      </c>
    </row>
    <row r="930" spans="1:5" ht="25.15" customHeight="1" thickTop="1" thickBot="1" x14ac:dyDescent="0.3">
      <c r="A930" s="37" t="s">
        <v>2891</v>
      </c>
      <c r="B930" s="13" t="s">
        <v>37</v>
      </c>
      <c r="C930" s="13" t="s">
        <v>3143</v>
      </c>
      <c r="D930" s="13" t="s">
        <v>3143</v>
      </c>
      <c r="E930" s="13" t="s">
        <v>3143</v>
      </c>
    </row>
    <row r="931" spans="1:5" ht="25.15" customHeight="1" thickTop="1" thickBot="1" x14ac:dyDescent="0.3">
      <c r="A931" s="37" t="s">
        <v>757</v>
      </c>
      <c r="B931" s="13" t="s">
        <v>35</v>
      </c>
      <c r="C931" s="13" t="s">
        <v>3143</v>
      </c>
      <c r="D931" s="13" t="s">
        <v>3143</v>
      </c>
      <c r="E931" s="13" t="s">
        <v>3143</v>
      </c>
    </row>
    <row r="932" spans="1:5" ht="25.15" customHeight="1" thickTop="1" thickBot="1" x14ac:dyDescent="0.3">
      <c r="A932" s="37" t="s">
        <v>758</v>
      </c>
      <c r="B932" s="13" t="s">
        <v>29</v>
      </c>
      <c r="C932" s="13" t="s">
        <v>3143</v>
      </c>
      <c r="D932" s="13" t="s">
        <v>3143</v>
      </c>
      <c r="E932" s="13" t="s">
        <v>3143</v>
      </c>
    </row>
    <row r="933" spans="1:5" ht="25.15" customHeight="1" thickTop="1" thickBot="1" x14ac:dyDescent="0.3">
      <c r="A933" s="37" t="s">
        <v>759</v>
      </c>
      <c r="B933" s="13" t="s">
        <v>29</v>
      </c>
      <c r="C933" s="13" t="s">
        <v>3143</v>
      </c>
      <c r="D933" s="13" t="s">
        <v>3143</v>
      </c>
      <c r="E933" s="13" t="s">
        <v>3143</v>
      </c>
    </row>
    <row r="934" spans="1:5" ht="25.15" customHeight="1" thickTop="1" thickBot="1" x14ac:dyDescent="0.3">
      <c r="A934" s="37" t="s">
        <v>760</v>
      </c>
      <c r="B934" s="13" t="s">
        <v>47</v>
      </c>
      <c r="C934" s="13" t="s">
        <v>3143</v>
      </c>
      <c r="D934" s="13" t="s">
        <v>3143</v>
      </c>
      <c r="E934" s="13" t="s">
        <v>3143</v>
      </c>
    </row>
    <row r="935" spans="1:5" ht="25.15" customHeight="1" thickTop="1" thickBot="1" x14ac:dyDescent="0.3">
      <c r="A935" s="37" t="s">
        <v>761</v>
      </c>
      <c r="B935" s="13" t="s">
        <v>21</v>
      </c>
      <c r="C935" s="13" t="s">
        <v>3143</v>
      </c>
      <c r="D935" s="13" t="s">
        <v>26</v>
      </c>
      <c r="E935" s="13" t="s">
        <v>3143</v>
      </c>
    </row>
    <row r="936" spans="1:5" ht="25.15" customHeight="1" thickTop="1" thickBot="1" x14ac:dyDescent="0.3">
      <c r="A936" s="37" t="s">
        <v>762</v>
      </c>
      <c r="B936" s="13" t="s">
        <v>29</v>
      </c>
      <c r="C936" s="13" t="s">
        <v>3143</v>
      </c>
      <c r="D936" s="13" t="s">
        <v>3143</v>
      </c>
      <c r="E936" s="13" t="s">
        <v>3143</v>
      </c>
    </row>
    <row r="937" spans="1:5" ht="25.15" customHeight="1" thickTop="1" thickBot="1" x14ac:dyDescent="0.3">
      <c r="A937" s="37" t="s">
        <v>763</v>
      </c>
      <c r="B937" s="13" t="s">
        <v>30</v>
      </c>
      <c r="C937" s="13" t="s">
        <v>3143</v>
      </c>
      <c r="D937" s="13" t="s">
        <v>3143</v>
      </c>
      <c r="E937" s="13" t="s">
        <v>3143</v>
      </c>
    </row>
    <row r="938" spans="1:5" ht="25.15" customHeight="1" thickTop="1" thickBot="1" x14ac:dyDescent="0.3">
      <c r="A938" s="37" t="s">
        <v>764</v>
      </c>
      <c r="B938" s="13" t="s">
        <v>24</v>
      </c>
      <c r="C938" s="13" t="s">
        <v>3143</v>
      </c>
      <c r="D938" s="13" t="s">
        <v>3143</v>
      </c>
      <c r="E938" s="13" t="s">
        <v>3143</v>
      </c>
    </row>
    <row r="939" spans="1:5" ht="25.15" customHeight="1" thickTop="1" thickBot="1" x14ac:dyDescent="0.3">
      <c r="A939" s="37" t="s">
        <v>765</v>
      </c>
      <c r="B939" s="13" t="s">
        <v>24</v>
      </c>
      <c r="C939" s="13" t="s">
        <v>3143</v>
      </c>
      <c r="D939" s="13" t="s">
        <v>3143</v>
      </c>
      <c r="E939" s="13" t="s">
        <v>3143</v>
      </c>
    </row>
    <row r="940" spans="1:5" ht="25.15" customHeight="1" thickTop="1" thickBot="1" x14ac:dyDescent="0.3">
      <c r="A940" s="37" t="s">
        <v>766</v>
      </c>
      <c r="B940" s="13" t="s">
        <v>21</v>
      </c>
      <c r="C940" s="13" t="s">
        <v>3143</v>
      </c>
      <c r="D940" s="13" t="s">
        <v>3143</v>
      </c>
      <c r="E940" s="13" t="s">
        <v>3143</v>
      </c>
    </row>
    <row r="941" spans="1:5" ht="25.15" customHeight="1" thickTop="1" thickBot="1" x14ac:dyDescent="0.3">
      <c r="A941" s="37" t="s">
        <v>767</v>
      </c>
      <c r="B941" s="13" t="s">
        <v>37</v>
      </c>
      <c r="C941" s="13" t="s">
        <v>3143</v>
      </c>
      <c r="D941" s="13" t="s">
        <v>3143</v>
      </c>
      <c r="E941" s="13" t="s">
        <v>3143</v>
      </c>
    </row>
    <row r="942" spans="1:5" ht="25.15" customHeight="1" thickTop="1" thickBot="1" x14ac:dyDescent="0.3">
      <c r="A942" s="37" t="s">
        <v>768</v>
      </c>
      <c r="B942" s="13" t="s">
        <v>24</v>
      </c>
      <c r="C942" s="13" t="s">
        <v>3143</v>
      </c>
      <c r="D942" s="13" t="s">
        <v>3143</v>
      </c>
      <c r="E942" s="13" t="s">
        <v>3143</v>
      </c>
    </row>
    <row r="943" spans="1:5" ht="25.15" customHeight="1" thickTop="1" thickBot="1" x14ac:dyDescent="0.3">
      <c r="A943" s="37" t="s">
        <v>3313</v>
      </c>
      <c r="B943" s="13" t="s">
        <v>61</v>
      </c>
      <c r="C943" s="13" t="s">
        <v>3143</v>
      </c>
      <c r="D943" s="13" t="s">
        <v>26</v>
      </c>
      <c r="E943" s="13" t="s">
        <v>6</v>
      </c>
    </row>
    <row r="944" spans="1:5" ht="25.15" customHeight="1" thickTop="1" thickBot="1" x14ac:dyDescent="0.3">
      <c r="A944" s="37" t="s">
        <v>3541</v>
      </c>
      <c r="B944" s="13" t="s">
        <v>24</v>
      </c>
      <c r="C944" s="13" t="s">
        <v>3143</v>
      </c>
      <c r="D944" s="13" t="s">
        <v>3143</v>
      </c>
      <c r="E944" s="13" t="s">
        <v>3143</v>
      </c>
    </row>
    <row r="945" spans="1:5" ht="25.15" customHeight="1" thickTop="1" thickBot="1" x14ac:dyDescent="0.3">
      <c r="A945" s="37" t="s">
        <v>3314</v>
      </c>
      <c r="B945" s="13" t="s">
        <v>24</v>
      </c>
      <c r="C945" s="13" t="s">
        <v>3143</v>
      </c>
      <c r="D945" s="13" t="s">
        <v>3143</v>
      </c>
      <c r="E945" s="13" t="s">
        <v>6</v>
      </c>
    </row>
    <row r="946" spans="1:5" ht="25.15" customHeight="1" thickTop="1" thickBot="1" x14ac:dyDescent="0.3">
      <c r="A946" s="37" t="s">
        <v>3315</v>
      </c>
      <c r="B946" s="13" t="s">
        <v>24</v>
      </c>
      <c r="C946" s="13" t="s">
        <v>3143</v>
      </c>
      <c r="D946" s="13" t="s">
        <v>3143</v>
      </c>
      <c r="E946" s="13" t="s">
        <v>6</v>
      </c>
    </row>
    <row r="947" spans="1:5" ht="25.15" customHeight="1" thickTop="1" thickBot="1" x14ac:dyDescent="0.3">
      <c r="A947" s="37" t="s">
        <v>769</v>
      </c>
      <c r="B947" s="13" t="s">
        <v>37</v>
      </c>
      <c r="C947" s="13" t="s">
        <v>3143</v>
      </c>
      <c r="D947" s="13" t="s">
        <v>3143</v>
      </c>
      <c r="E947" s="13" t="s">
        <v>3143</v>
      </c>
    </row>
    <row r="948" spans="1:5" ht="25.15" customHeight="1" thickTop="1" thickBot="1" x14ac:dyDescent="0.3">
      <c r="A948" s="37" t="s">
        <v>3316</v>
      </c>
      <c r="B948" s="13" t="s">
        <v>37</v>
      </c>
      <c r="C948" s="13" t="s">
        <v>3143</v>
      </c>
      <c r="D948" s="13" t="s">
        <v>3143</v>
      </c>
      <c r="E948" s="13" t="s">
        <v>6</v>
      </c>
    </row>
    <row r="949" spans="1:5" ht="25.15" customHeight="1" thickTop="1" thickBot="1" x14ac:dyDescent="0.3">
      <c r="A949" s="37" t="s">
        <v>770</v>
      </c>
      <c r="B949" s="13" t="s">
        <v>24</v>
      </c>
      <c r="C949" s="13" t="s">
        <v>5</v>
      </c>
      <c r="D949" s="13" t="s">
        <v>3143</v>
      </c>
      <c r="E949" s="13" t="s">
        <v>3143</v>
      </c>
    </row>
    <row r="950" spans="1:5" ht="25.15" customHeight="1" thickTop="1" thickBot="1" x14ac:dyDescent="0.3">
      <c r="A950" s="37" t="s">
        <v>3317</v>
      </c>
      <c r="B950" s="13" t="s">
        <v>24</v>
      </c>
      <c r="C950" s="13" t="s">
        <v>3143</v>
      </c>
      <c r="D950" s="13" t="s">
        <v>3143</v>
      </c>
      <c r="E950" s="13" t="s">
        <v>6</v>
      </c>
    </row>
    <row r="951" spans="1:5" ht="25.15" customHeight="1" thickTop="1" thickBot="1" x14ac:dyDescent="0.3">
      <c r="A951" s="37" t="s">
        <v>3318</v>
      </c>
      <c r="B951" s="101" t="s">
        <v>24</v>
      </c>
      <c r="C951" s="101" t="s">
        <v>3143</v>
      </c>
      <c r="D951" s="101" t="s">
        <v>3143</v>
      </c>
      <c r="E951" s="102" t="s">
        <v>6</v>
      </c>
    </row>
    <row r="952" spans="1:5" ht="25.15" customHeight="1" thickTop="1" thickBot="1" x14ac:dyDescent="0.3">
      <c r="A952" s="37" t="s">
        <v>771</v>
      </c>
      <c r="B952" s="13" t="s">
        <v>24</v>
      </c>
      <c r="C952" s="13" t="s">
        <v>3143</v>
      </c>
      <c r="D952" s="13" t="s">
        <v>3143</v>
      </c>
      <c r="E952" s="13" t="s">
        <v>3143</v>
      </c>
    </row>
    <row r="953" spans="1:5" ht="25.15" customHeight="1" thickTop="1" thickBot="1" x14ac:dyDescent="0.3">
      <c r="A953" s="37" t="s">
        <v>3319</v>
      </c>
      <c r="B953" s="13" t="s">
        <v>24</v>
      </c>
      <c r="C953" s="13" t="s">
        <v>3143</v>
      </c>
      <c r="D953" s="13" t="s">
        <v>3143</v>
      </c>
      <c r="E953" s="13" t="s">
        <v>6</v>
      </c>
    </row>
    <row r="954" spans="1:5" ht="25.15" customHeight="1" thickTop="1" thickBot="1" x14ac:dyDescent="0.3">
      <c r="A954" s="37" t="s">
        <v>772</v>
      </c>
      <c r="B954" s="13" t="s">
        <v>24</v>
      </c>
      <c r="C954" s="13" t="s">
        <v>5</v>
      </c>
      <c r="D954" s="13" t="s">
        <v>3143</v>
      </c>
      <c r="E954" s="13" t="s">
        <v>3143</v>
      </c>
    </row>
    <row r="955" spans="1:5" ht="25.15" customHeight="1" thickTop="1" thickBot="1" x14ac:dyDescent="0.3">
      <c r="A955" s="37" t="s">
        <v>773</v>
      </c>
      <c r="B955" s="13" t="s">
        <v>37</v>
      </c>
      <c r="C955" s="13" t="s">
        <v>3143</v>
      </c>
      <c r="D955" s="13" t="s">
        <v>3143</v>
      </c>
      <c r="E955" s="13" t="s">
        <v>3143</v>
      </c>
    </row>
    <row r="956" spans="1:5" ht="25.15" customHeight="1" thickTop="1" thickBot="1" x14ac:dyDescent="0.3">
      <c r="A956" s="37" t="s">
        <v>3320</v>
      </c>
      <c r="B956" s="13" t="s">
        <v>37</v>
      </c>
      <c r="C956" s="13" t="s">
        <v>3143</v>
      </c>
      <c r="D956" s="13" t="s">
        <v>3143</v>
      </c>
      <c r="E956" s="13" t="s">
        <v>6</v>
      </c>
    </row>
    <row r="957" spans="1:5" ht="25.15" customHeight="1" thickTop="1" thickBot="1" x14ac:dyDescent="0.3">
      <c r="A957" s="37" t="s">
        <v>774</v>
      </c>
      <c r="B957" s="13" t="s">
        <v>24</v>
      </c>
      <c r="C957" s="13" t="s">
        <v>3143</v>
      </c>
      <c r="D957" s="13" t="s">
        <v>3143</v>
      </c>
      <c r="E957" s="13" t="s">
        <v>3143</v>
      </c>
    </row>
    <row r="958" spans="1:5" ht="25.15" customHeight="1" thickTop="1" thickBot="1" x14ac:dyDescent="0.3">
      <c r="A958" s="37" t="s">
        <v>775</v>
      </c>
      <c r="B958" s="13" t="s">
        <v>37</v>
      </c>
      <c r="C958" s="13" t="s">
        <v>3143</v>
      </c>
      <c r="D958" s="13" t="s">
        <v>26</v>
      </c>
      <c r="E958" s="13" t="s">
        <v>3143</v>
      </c>
    </row>
    <row r="959" spans="1:5" ht="25.15" customHeight="1" thickTop="1" thickBot="1" x14ac:dyDescent="0.3">
      <c r="A959" s="37" t="s">
        <v>776</v>
      </c>
      <c r="B959" s="13" t="s">
        <v>24</v>
      </c>
      <c r="C959" s="13" t="s">
        <v>3143</v>
      </c>
      <c r="D959" s="13" t="s">
        <v>3143</v>
      </c>
      <c r="E959" s="13" t="s">
        <v>3143</v>
      </c>
    </row>
    <row r="960" spans="1:5" ht="25.15" customHeight="1" thickTop="1" thickBot="1" x14ac:dyDescent="0.3">
      <c r="A960" s="37" t="s">
        <v>3159</v>
      </c>
      <c r="B960" s="13" t="s">
        <v>61</v>
      </c>
      <c r="C960" s="13" t="s">
        <v>3143</v>
      </c>
      <c r="D960" s="13" t="s">
        <v>3143</v>
      </c>
      <c r="E960" s="13" t="s">
        <v>3143</v>
      </c>
    </row>
    <row r="961" spans="1:5" ht="25.15" customHeight="1" thickTop="1" thickBot="1" x14ac:dyDescent="0.3">
      <c r="A961" s="37" t="s">
        <v>3010</v>
      </c>
      <c r="B961" s="13" t="s">
        <v>61</v>
      </c>
      <c r="C961" s="13" t="s">
        <v>3143</v>
      </c>
      <c r="D961" s="13" t="s">
        <v>3143</v>
      </c>
      <c r="E961" s="13" t="s">
        <v>3143</v>
      </c>
    </row>
    <row r="962" spans="1:5" ht="25.15" customHeight="1" thickTop="1" thickBot="1" x14ac:dyDescent="0.3">
      <c r="A962" s="37" t="s">
        <v>777</v>
      </c>
      <c r="B962" s="13" t="s">
        <v>29</v>
      </c>
      <c r="C962" s="13" t="s">
        <v>3143</v>
      </c>
      <c r="D962" s="13" t="s">
        <v>3143</v>
      </c>
      <c r="E962" s="13" t="s">
        <v>3143</v>
      </c>
    </row>
    <row r="963" spans="1:5" ht="25.15" customHeight="1" thickTop="1" thickBot="1" x14ac:dyDescent="0.3">
      <c r="A963" s="37" t="s">
        <v>778</v>
      </c>
      <c r="B963" s="13" t="s">
        <v>24</v>
      </c>
      <c r="C963" s="13" t="s">
        <v>3143</v>
      </c>
      <c r="D963" s="13" t="s">
        <v>26</v>
      </c>
      <c r="E963" s="13" t="s">
        <v>3143</v>
      </c>
    </row>
    <row r="964" spans="1:5" ht="25.15" customHeight="1" thickTop="1" thickBot="1" x14ac:dyDescent="0.3">
      <c r="A964" s="37" t="s">
        <v>779</v>
      </c>
      <c r="B964" s="13" t="s">
        <v>24</v>
      </c>
      <c r="C964" s="13" t="s">
        <v>3143</v>
      </c>
      <c r="D964" s="13" t="s">
        <v>26</v>
      </c>
      <c r="E964" s="13" t="s">
        <v>3143</v>
      </c>
    </row>
    <row r="965" spans="1:5" ht="25.15" customHeight="1" thickTop="1" thickBot="1" x14ac:dyDescent="0.3">
      <c r="A965" s="37" t="s">
        <v>780</v>
      </c>
      <c r="B965" s="13" t="s">
        <v>30</v>
      </c>
      <c r="C965" s="13" t="s">
        <v>3143</v>
      </c>
      <c r="D965" s="13" t="s">
        <v>3143</v>
      </c>
      <c r="E965" s="13" t="s">
        <v>3143</v>
      </c>
    </row>
    <row r="966" spans="1:5" ht="25.15" customHeight="1" thickTop="1" thickBot="1" x14ac:dyDescent="0.3">
      <c r="A966" s="37" t="s">
        <v>781</v>
      </c>
      <c r="B966" s="13" t="s">
        <v>29</v>
      </c>
      <c r="C966" s="13" t="s">
        <v>3143</v>
      </c>
      <c r="D966" s="13" t="s">
        <v>3143</v>
      </c>
      <c r="E966" s="13" t="s">
        <v>3143</v>
      </c>
    </row>
    <row r="967" spans="1:5" ht="25.15" customHeight="1" thickTop="1" thickBot="1" x14ac:dyDescent="0.3">
      <c r="A967" s="37" t="s">
        <v>782</v>
      </c>
      <c r="B967" s="13" t="s">
        <v>47</v>
      </c>
      <c r="C967" s="13" t="s">
        <v>3143</v>
      </c>
      <c r="D967" s="13" t="s">
        <v>26</v>
      </c>
      <c r="E967" s="13" t="s">
        <v>3143</v>
      </c>
    </row>
    <row r="968" spans="1:5" ht="25.15" customHeight="1" thickTop="1" thickBot="1" x14ac:dyDescent="0.3">
      <c r="A968" s="37" t="s">
        <v>783</v>
      </c>
      <c r="B968" s="13" t="s">
        <v>37</v>
      </c>
      <c r="C968" s="13" t="s">
        <v>3143</v>
      </c>
      <c r="D968" s="13" t="s">
        <v>3143</v>
      </c>
      <c r="E968" s="13" t="s">
        <v>3143</v>
      </c>
    </row>
    <row r="969" spans="1:5" ht="25.15" customHeight="1" thickTop="1" thickBot="1" x14ac:dyDescent="0.3">
      <c r="A969" s="37" t="s">
        <v>784</v>
      </c>
      <c r="B969" s="13" t="s">
        <v>35</v>
      </c>
      <c r="C969" s="13" t="s">
        <v>3143</v>
      </c>
      <c r="D969" s="13" t="s">
        <v>3143</v>
      </c>
      <c r="E969" s="13" t="s">
        <v>3143</v>
      </c>
    </row>
    <row r="970" spans="1:5" ht="25.15" customHeight="1" thickTop="1" thickBot="1" x14ac:dyDescent="0.3">
      <c r="A970" s="37" t="s">
        <v>785</v>
      </c>
      <c r="B970" s="13" t="s">
        <v>29</v>
      </c>
      <c r="C970" s="13" t="s">
        <v>3143</v>
      </c>
      <c r="D970" s="13" t="s">
        <v>3143</v>
      </c>
      <c r="E970" s="13" t="s">
        <v>3143</v>
      </c>
    </row>
    <row r="971" spans="1:5" ht="25.15" customHeight="1" thickTop="1" thickBot="1" x14ac:dyDescent="0.3">
      <c r="A971" s="37" t="s">
        <v>786</v>
      </c>
      <c r="B971" s="13" t="s">
        <v>24</v>
      </c>
      <c r="C971" s="13" t="s">
        <v>3143</v>
      </c>
      <c r="D971" s="13" t="s">
        <v>26</v>
      </c>
      <c r="E971" s="13" t="s">
        <v>3143</v>
      </c>
    </row>
    <row r="972" spans="1:5" ht="25.15" customHeight="1" thickTop="1" thickBot="1" x14ac:dyDescent="0.3">
      <c r="A972" s="37" t="s">
        <v>3619</v>
      </c>
      <c r="B972" s="13" t="s">
        <v>37</v>
      </c>
      <c r="C972" s="13" t="s">
        <v>3143</v>
      </c>
      <c r="D972" s="13" t="s">
        <v>3143</v>
      </c>
      <c r="E972" s="13" t="s">
        <v>3143</v>
      </c>
    </row>
    <row r="973" spans="1:5" ht="25.15" customHeight="1" thickTop="1" thickBot="1" x14ac:dyDescent="0.3">
      <c r="A973" s="37" t="s">
        <v>787</v>
      </c>
      <c r="B973" s="13" t="s">
        <v>24</v>
      </c>
      <c r="C973" s="13" t="s">
        <v>5</v>
      </c>
      <c r="D973" s="13" t="s">
        <v>3143</v>
      </c>
      <c r="E973" s="13" t="s">
        <v>3143</v>
      </c>
    </row>
    <row r="974" spans="1:5" ht="25.15" customHeight="1" thickTop="1" thickBot="1" x14ac:dyDescent="0.3">
      <c r="A974" s="37" t="s">
        <v>788</v>
      </c>
      <c r="B974" s="13" t="s">
        <v>30</v>
      </c>
      <c r="C974" s="13" t="s">
        <v>5</v>
      </c>
      <c r="D974" s="13" t="s">
        <v>3143</v>
      </c>
      <c r="E974" s="13" t="s">
        <v>3143</v>
      </c>
    </row>
    <row r="975" spans="1:5" ht="25.15" customHeight="1" thickTop="1" thickBot="1" x14ac:dyDescent="0.3">
      <c r="A975" s="37" t="s">
        <v>789</v>
      </c>
      <c r="B975" s="13" t="s">
        <v>35</v>
      </c>
      <c r="C975" s="13" t="s">
        <v>3143</v>
      </c>
      <c r="D975" s="13" t="s">
        <v>26</v>
      </c>
      <c r="E975" s="13" t="s">
        <v>3143</v>
      </c>
    </row>
    <row r="976" spans="1:5" ht="25.15" customHeight="1" thickTop="1" thickBot="1" x14ac:dyDescent="0.3">
      <c r="A976" s="37" t="s">
        <v>790</v>
      </c>
      <c r="B976" s="13" t="s">
        <v>24</v>
      </c>
      <c r="C976" s="13" t="s">
        <v>3143</v>
      </c>
      <c r="D976" s="13" t="s">
        <v>26</v>
      </c>
      <c r="E976" s="13" t="s">
        <v>3143</v>
      </c>
    </row>
    <row r="977" spans="1:5" ht="25.15" customHeight="1" thickTop="1" thickBot="1" x14ac:dyDescent="0.3">
      <c r="A977" s="37" t="s">
        <v>791</v>
      </c>
      <c r="B977" s="13" t="s">
        <v>37</v>
      </c>
      <c r="C977" s="13" t="s">
        <v>3143</v>
      </c>
      <c r="D977" s="13" t="s">
        <v>3143</v>
      </c>
      <c r="E977" s="13" t="s">
        <v>3143</v>
      </c>
    </row>
    <row r="978" spans="1:5" ht="25.15" customHeight="1" thickTop="1" thickBot="1" x14ac:dyDescent="0.3">
      <c r="A978" s="37" t="s">
        <v>792</v>
      </c>
      <c r="B978" s="13" t="s">
        <v>37</v>
      </c>
      <c r="C978" s="13" t="s">
        <v>3143</v>
      </c>
      <c r="D978" s="13" t="s">
        <v>3143</v>
      </c>
      <c r="E978" s="13" t="s">
        <v>3143</v>
      </c>
    </row>
    <row r="979" spans="1:5" ht="25.15" customHeight="1" thickTop="1" thickBot="1" x14ac:dyDescent="0.3">
      <c r="A979" s="37" t="s">
        <v>793</v>
      </c>
      <c r="B979" s="13" t="s">
        <v>37</v>
      </c>
      <c r="C979" s="13" t="s">
        <v>5</v>
      </c>
      <c r="D979" s="13" t="s">
        <v>3143</v>
      </c>
      <c r="E979" s="13" t="s">
        <v>3143</v>
      </c>
    </row>
    <row r="980" spans="1:5" ht="25.15" customHeight="1" thickTop="1" thickBot="1" x14ac:dyDescent="0.3">
      <c r="A980" s="37" t="s">
        <v>3321</v>
      </c>
      <c r="B980" s="13" t="s">
        <v>37</v>
      </c>
      <c r="C980" s="13" t="s">
        <v>3143</v>
      </c>
      <c r="D980" s="13" t="s">
        <v>3143</v>
      </c>
      <c r="E980" s="13" t="s">
        <v>6</v>
      </c>
    </row>
    <row r="981" spans="1:5" ht="25.15" customHeight="1" thickTop="1" thickBot="1" x14ac:dyDescent="0.3">
      <c r="A981" s="37" t="s">
        <v>3584</v>
      </c>
      <c r="B981" s="13" t="s">
        <v>47</v>
      </c>
      <c r="C981" s="13" t="s">
        <v>3143</v>
      </c>
      <c r="D981" s="13" t="s">
        <v>3143</v>
      </c>
      <c r="E981" s="13" t="s">
        <v>3143</v>
      </c>
    </row>
    <row r="982" spans="1:5" ht="25.15" customHeight="1" thickTop="1" thickBot="1" x14ac:dyDescent="0.3">
      <c r="A982" s="37" t="s">
        <v>794</v>
      </c>
      <c r="B982" s="13" t="s">
        <v>37</v>
      </c>
      <c r="C982" s="13" t="s">
        <v>3143</v>
      </c>
      <c r="D982" s="13" t="s">
        <v>3143</v>
      </c>
      <c r="E982" s="13" t="s">
        <v>3143</v>
      </c>
    </row>
    <row r="983" spans="1:5" ht="25.15" customHeight="1" thickTop="1" thickBot="1" x14ac:dyDescent="0.3">
      <c r="A983" s="37" t="s">
        <v>795</v>
      </c>
      <c r="B983" s="13" t="s">
        <v>30</v>
      </c>
      <c r="C983" s="13" t="s">
        <v>3143</v>
      </c>
      <c r="D983" s="13" t="s">
        <v>3143</v>
      </c>
      <c r="E983" s="13" t="s">
        <v>3143</v>
      </c>
    </row>
    <row r="984" spans="1:5" ht="25.15" customHeight="1" thickTop="1" thickBot="1" x14ac:dyDescent="0.3">
      <c r="A984" s="37" t="s">
        <v>796</v>
      </c>
      <c r="B984" s="13" t="s">
        <v>37</v>
      </c>
      <c r="C984" s="13" t="s">
        <v>3143</v>
      </c>
      <c r="D984" s="13" t="s">
        <v>3143</v>
      </c>
      <c r="E984" s="13" t="s">
        <v>3143</v>
      </c>
    </row>
    <row r="985" spans="1:5" ht="25.15" customHeight="1" thickTop="1" thickBot="1" x14ac:dyDescent="0.3">
      <c r="A985" s="37" t="s">
        <v>797</v>
      </c>
      <c r="B985" s="13" t="s">
        <v>29</v>
      </c>
      <c r="C985" s="13" t="s">
        <v>3143</v>
      </c>
      <c r="D985" s="13" t="s">
        <v>3143</v>
      </c>
      <c r="E985" s="13" t="s">
        <v>3143</v>
      </c>
    </row>
    <row r="986" spans="1:5" ht="25.15" customHeight="1" thickTop="1" thickBot="1" x14ac:dyDescent="0.3">
      <c r="A986" s="37" t="s">
        <v>798</v>
      </c>
      <c r="B986" s="13" t="s">
        <v>24</v>
      </c>
      <c r="C986" s="13" t="s">
        <v>3143</v>
      </c>
      <c r="D986" s="13" t="s">
        <v>3143</v>
      </c>
      <c r="E986" s="13" t="s">
        <v>3143</v>
      </c>
    </row>
    <row r="987" spans="1:5" ht="25.15" customHeight="1" thickTop="1" thickBot="1" x14ac:dyDescent="0.3">
      <c r="A987" s="37" t="s">
        <v>799</v>
      </c>
      <c r="B987" s="13" t="s">
        <v>24</v>
      </c>
      <c r="C987" s="13" t="s">
        <v>3143</v>
      </c>
      <c r="D987" s="13" t="s">
        <v>3143</v>
      </c>
      <c r="E987" s="13" t="s">
        <v>3143</v>
      </c>
    </row>
    <row r="988" spans="1:5" ht="25.15" customHeight="1" thickTop="1" thickBot="1" x14ac:dyDescent="0.3">
      <c r="A988" s="37" t="s">
        <v>800</v>
      </c>
      <c r="B988" s="13" t="s">
        <v>37</v>
      </c>
      <c r="C988" s="13" t="s">
        <v>3143</v>
      </c>
      <c r="D988" s="13" t="s">
        <v>3143</v>
      </c>
      <c r="E988" s="13" t="s">
        <v>3143</v>
      </c>
    </row>
    <row r="989" spans="1:5" ht="25.15" customHeight="1" thickTop="1" thickBot="1" x14ac:dyDescent="0.3">
      <c r="A989" s="37" t="s">
        <v>3322</v>
      </c>
      <c r="B989" s="13" t="s">
        <v>24</v>
      </c>
      <c r="C989" s="13" t="s">
        <v>3143</v>
      </c>
      <c r="D989" s="13" t="s">
        <v>3143</v>
      </c>
      <c r="E989" s="13" t="s">
        <v>6</v>
      </c>
    </row>
    <row r="990" spans="1:5" ht="25.15" customHeight="1" thickTop="1" thickBot="1" x14ac:dyDescent="0.3">
      <c r="A990" s="37" t="s">
        <v>801</v>
      </c>
      <c r="B990" s="13" t="s">
        <v>24</v>
      </c>
      <c r="C990" s="13" t="s">
        <v>3143</v>
      </c>
      <c r="D990" s="13" t="s">
        <v>3143</v>
      </c>
      <c r="E990" s="13" t="s">
        <v>3143</v>
      </c>
    </row>
    <row r="991" spans="1:5" ht="25.15" customHeight="1" thickTop="1" thickBot="1" x14ac:dyDescent="0.3">
      <c r="A991" s="37" t="s">
        <v>802</v>
      </c>
      <c r="B991" s="13" t="s">
        <v>37</v>
      </c>
      <c r="C991" s="13" t="s">
        <v>3143</v>
      </c>
      <c r="D991" s="13" t="s">
        <v>3143</v>
      </c>
      <c r="E991" s="13" t="s">
        <v>3143</v>
      </c>
    </row>
    <row r="992" spans="1:5" ht="25.15" customHeight="1" thickTop="1" thickBot="1" x14ac:dyDescent="0.3">
      <c r="A992" s="37" t="s">
        <v>803</v>
      </c>
      <c r="B992" s="13" t="s">
        <v>37</v>
      </c>
      <c r="C992" s="13" t="s">
        <v>3143</v>
      </c>
      <c r="D992" s="13" t="s">
        <v>3143</v>
      </c>
      <c r="E992" s="13" t="s">
        <v>3143</v>
      </c>
    </row>
    <row r="993" spans="1:5" ht="25.15" customHeight="1" thickTop="1" thickBot="1" x14ac:dyDescent="0.3">
      <c r="A993" s="37" t="s">
        <v>804</v>
      </c>
      <c r="B993" s="13" t="s">
        <v>37</v>
      </c>
      <c r="C993" s="13" t="s">
        <v>5</v>
      </c>
      <c r="D993" s="13" t="s">
        <v>3143</v>
      </c>
      <c r="E993" s="13" t="s">
        <v>3143</v>
      </c>
    </row>
    <row r="994" spans="1:5" ht="25.15" customHeight="1" thickTop="1" thickBot="1" x14ac:dyDescent="0.3">
      <c r="A994" s="37" t="s">
        <v>3186</v>
      </c>
      <c r="B994" s="101" t="s">
        <v>37</v>
      </c>
      <c r="C994" s="101" t="s">
        <v>3143</v>
      </c>
      <c r="D994" s="101" t="s">
        <v>3143</v>
      </c>
      <c r="E994" s="102" t="s">
        <v>3143</v>
      </c>
    </row>
    <row r="995" spans="1:5" ht="25.15" customHeight="1" thickTop="1" thickBot="1" x14ac:dyDescent="0.3">
      <c r="A995" s="37" t="s">
        <v>805</v>
      </c>
      <c r="B995" s="13" t="s">
        <v>21</v>
      </c>
      <c r="C995" s="13" t="s">
        <v>3143</v>
      </c>
      <c r="D995" s="13" t="s">
        <v>3143</v>
      </c>
      <c r="E995" s="13" t="s">
        <v>3143</v>
      </c>
    </row>
    <row r="996" spans="1:5" ht="25.15" customHeight="1" thickTop="1" thickBot="1" x14ac:dyDescent="0.3">
      <c r="A996" s="37" t="s">
        <v>806</v>
      </c>
      <c r="B996" s="13" t="s">
        <v>35</v>
      </c>
      <c r="C996" s="13" t="s">
        <v>3143</v>
      </c>
      <c r="D996" s="13" t="s">
        <v>3143</v>
      </c>
      <c r="E996" s="13" t="s">
        <v>3143</v>
      </c>
    </row>
    <row r="997" spans="1:5" ht="25.15" customHeight="1" thickTop="1" thickBot="1" x14ac:dyDescent="0.3">
      <c r="A997" s="37" t="s">
        <v>807</v>
      </c>
      <c r="B997" s="13" t="s">
        <v>24</v>
      </c>
      <c r="C997" s="13" t="s">
        <v>3143</v>
      </c>
      <c r="D997" s="13" t="s">
        <v>26</v>
      </c>
      <c r="E997" s="13" t="s">
        <v>3143</v>
      </c>
    </row>
    <row r="998" spans="1:5" ht="25.15" customHeight="1" thickTop="1" thickBot="1" x14ac:dyDescent="0.3">
      <c r="A998" s="37" t="s">
        <v>808</v>
      </c>
      <c r="B998" s="13" t="s">
        <v>37</v>
      </c>
      <c r="C998" s="13" t="s">
        <v>3143</v>
      </c>
      <c r="D998" s="13" t="s">
        <v>3143</v>
      </c>
      <c r="E998" s="13" t="s">
        <v>3143</v>
      </c>
    </row>
    <row r="999" spans="1:5" ht="25.15" customHeight="1" thickTop="1" thickBot="1" x14ac:dyDescent="0.3">
      <c r="A999" s="37" t="s">
        <v>809</v>
      </c>
      <c r="B999" s="13" t="s">
        <v>24</v>
      </c>
      <c r="C999" s="13" t="s">
        <v>3143</v>
      </c>
      <c r="D999" s="13" t="s">
        <v>26</v>
      </c>
      <c r="E999" s="13" t="s">
        <v>3143</v>
      </c>
    </row>
    <row r="1000" spans="1:5" ht="25.15" customHeight="1" thickTop="1" thickBot="1" x14ac:dyDescent="0.3">
      <c r="A1000" s="37" t="s">
        <v>810</v>
      </c>
      <c r="B1000" s="13" t="s">
        <v>37</v>
      </c>
      <c r="C1000" s="13" t="s">
        <v>3143</v>
      </c>
      <c r="D1000" s="13" t="s">
        <v>3143</v>
      </c>
      <c r="E1000" s="13" t="s">
        <v>3143</v>
      </c>
    </row>
    <row r="1001" spans="1:5" ht="25.15" customHeight="1" thickTop="1" thickBot="1" x14ac:dyDescent="0.3">
      <c r="A1001" s="37" t="s">
        <v>3096</v>
      </c>
      <c r="B1001" s="13" t="s">
        <v>37</v>
      </c>
      <c r="C1001" s="13" t="s">
        <v>3143</v>
      </c>
      <c r="D1001" s="13" t="s">
        <v>3143</v>
      </c>
      <c r="E1001" s="13" t="s">
        <v>3143</v>
      </c>
    </row>
    <row r="1002" spans="1:5" ht="25.15" customHeight="1" thickTop="1" thickBot="1" x14ac:dyDescent="0.3">
      <c r="A1002" s="37" t="s">
        <v>811</v>
      </c>
      <c r="B1002" s="13" t="s">
        <v>37</v>
      </c>
      <c r="C1002" s="13" t="s">
        <v>3143</v>
      </c>
      <c r="D1002" s="13" t="s">
        <v>3143</v>
      </c>
      <c r="E1002" s="13" t="s">
        <v>3143</v>
      </c>
    </row>
    <row r="1003" spans="1:5" ht="25.15" customHeight="1" thickTop="1" thickBot="1" x14ac:dyDescent="0.3">
      <c r="A1003" s="37" t="s">
        <v>3116</v>
      </c>
      <c r="B1003" s="13" t="s">
        <v>37</v>
      </c>
      <c r="C1003" s="13" t="s">
        <v>3143</v>
      </c>
      <c r="D1003" s="13" t="s">
        <v>3143</v>
      </c>
      <c r="E1003" s="13" t="s">
        <v>3143</v>
      </c>
    </row>
    <row r="1004" spans="1:5" ht="25.15" customHeight="1" thickTop="1" thickBot="1" x14ac:dyDescent="0.3">
      <c r="A1004" s="37" t="s">
        <v>812</v>
      </c>
      <c r="B1004" s="13" t="s">
        <v>37</v>
      </c>
      <c r="C1004" s="13" t="s">
        <v>3143</v>
      </c>
      <c r="D1004" s="13" t="s">
        <v>3143</v>
      </c>
      <c r="E1004" s="13" t="s">
        <v>3143</v>
      </c>
    </row>
    <row r="1005" spans="1:5" ht="25.15" customHeight="1" thickTop="1" thickBot="1" x14ac:dyDescent="0.3">
      <c r="A1005" s="37" t="s">
        <v>813</v>
      </c>
      <c r="B1005" s="13" t="s">
        <v>37</v>
      </c>
      <c r="C1005" s="13" t="s">
        <v>3143</v>
      </c>
      <c r="D1005" s="13" t="s">
        <v>3143</v>
      </c>
      <c r="E1005" s="13" t="s">
        <v>3143</v>
      </c>
    </row>
    <row r="1006" spans="1:5" ht="25.15" customHeight="1" thickTop="1" thickBot="1" x14ac:dyDescent="0.3">
      <c r="A1006" s="37" t="s">
        <v>814</v>
      </c>
      <c r="B1006" s="13" t="s">
        <v>37</v>
      </c>
      <c r="C1006" s="13" t="s">
        <v>3143</v>
      </c>
      <c r="D1006" s="13" t="s">
        <v>3143</v>
      </c>
      <c r="E1006" s="13" t="s">
        <v>3143</v>
      </c>
    </row>
    <row r="1007" spans="1:5" ht="25.15" customHeight="1" thickTop="1" thickBot="1" x14ac:dyDescent="0.3">
      <c r="A1007" s="37" t="s">
        <v>815</v>
      </c>
      <c r="B1007" s="13" t="s">
        <v>24</v>
      </c>
      <c r="C1007" s="13" t="s">
        <v>3143</v>
      </c>
      <c r="D1007" s="13" t="s">
        <v>3143</v>
      </c>
      <c r="E1007" s="13" t="s">
        <v>3143</v>
      </c>
    </row>
    <row r="1008" spans="1:5" ht="25.15" customHeight="1" thickTop="1" thickBot="1" x14ac:dyDescent="0.3">
      <c r="A1008" s="37" t="s">
        <v>816</v>
      </c>
      <c r="B1008" s="13" t="s">
        <v>29</v>
      </c>
      <c r="C1008" s="13" t="s">
        <v>3143</v>
      </c>
      <c r="D1008" s="13" t="s">
        <v>3143</v>
      </c>
      <c r="E1008" s="13" t="s">
        <v>3143</v>
      </c>
    </row>
    <row r="1009" spans="1:5" ht="25.15" customHeight="1" thickTop="1" thickBot="1" x14ac:dyDescent="0.3">
      <c r="A1009" s="37" t="s">
        <v>817</v>
      </c>
      <c r="B1009" s="13" t="s">
        <v>24</v>
      </c>
      <c r="C1009" s="13" t="s">
        <v>5</v>
      </c>
      <c r="D1009" s="13" t="s">
        <v>3143</v>
      </c>
      <c r="E1009" s="13" t="s">
        <v>3143</v>
      </c>
    </row>
    <row r="1010" spans="1:5" ht="25.15" customHeight="1" thickTop="1" thickBot="1" x14ac:dyDescent="0.3">
      <c r="A1010" s="37" t="s">
        <v>818</v>
      </c>
      <c r="B1010" s="13" t="s">
        <v>24</v>
      </c>
      <c r="C1010" s="13" t="s">
        <v>3143</v>
      </c>
      <c r="D1010" s="13" t="s">
        <v>26</v>
      </c>
      <c r="E1010" s="13" t="s">
        <v>3143</v>
      </c>
    </row>
    <row r="1011" spans="1:5" ht="25.15" customHeight="1" thickTop="1" thickBot="1" x14ac:dyDescent="0.3">
      <c r="A1011" s="37" t="s">
        <v>819</v>
      </c>
      <c r="B1011" s="13" t="s">
        <v>24</v>
      </c>
      <c r="C1011" s="13" t="s">
        <v>3143</v>
      </c>
      <c r="D1011" s="13" t="s">
        <v>3143</v>
      </c>
      <c r="E1011" s="13" t="s">
        <v>3143</v>
      </c>
    </row>
    <row r="1012" spans="1:5" ht="25.15" customHeight="1" thickTop="1" thickBot="1" x14ac:dyDescent="0.3">
      <c r="A1012" s="37" t="s">
        <v>820</v>
      </c>
      <c r="B1012" s="13" t="s">
        <v>21</v>
      </c>
      <c r="C1012" s="13" t="s">
        <v>3143</v>
      </c>
      <c r="D1012" s="13" t="s">
        <v>3143</v>
      </c>
      <c r="E1012" s="13" t="s">
        <v>3143</v>
      </c>
    </row>
    <row r="1013" spans="1:5" ht="25.15" customHeight="1" thickTop="1" thickBot="1" x14ac:dyDescent="0.3">
      <c r="A1013" s="37" t="s">
        <v>821</v>
      </c>
      <c r="B1013" s="13" t="s">
        <v>24</v>
      </c>
      <c r="C1013" s="13" t="s">
        <v>3143</v>
      </c>
      <c r="D1013" s="13" t="s">
        <v>3143</v>
      </c>
      <c r="E1013" s="13" t="s">
        <v>3143</v>
      </c>
    </row>
    <row r="1014" spans="1:5" ht="25.15" customHeight="1" thickTop="1" thickBot="1" x14ac:dyDescent="0.3">
      <c r="A1014" s="37" t="s">
        <v>822</v>
      </c>
      <c r="B1014" s="13" t="s">
        <v>24</v>
      </c>
      <c r="C1014" s="13" t="s">
        <v>3143</v>
      </c>
      <c r="D1014" s="13" t="s">
        <v>3143</v>
      </c>
      <c r="E1014" s="13" t="s">
        <v>3143</v>
      </c>
    </row>
    <row r="1015" spans="1:5" ht="25.15" customHeight="1" thickTop="1" thickBot="1" x14ac:dyDescent="0.3">
      <c r="A1015" s="37" t="s">
        <v>823</v>
      </c>
      <c r="B1015" s="13" t="s">
        <v>24</v>
      </c>
      <c r="C1015" s="13" t="s">
        <v>3128</v>
      </c>
      <c r="D1015" s="13" t="s">
        <v>3143</v>
      </c>
      <c r="E1015" s="13" t="s">
        <v>3143</v>
      </c>
    </row>
    <row r="1016" spans="1:5" ht="25.15" customHeight="1" thickTop="1" thickBot="1" x14ac:dyDescent="0.3">
      <c r="A1016" s="37" t="s">
        <v>824</v>
      </c>
      <c r="B1016" s="13" t="s">
        <v>21</v>
      </c>
      <c r="C1016" s="13" t="s">
        <v>3143</v>
      </c>
      <c r="D1016" s="13" t="s">
        <v>3143</v>
      </c>
      <c r="E1016" s="13" t="s">
        <v>3143</v>
      </c>
    </row>
    <row r="1017" spans="1:5" ht="25.15" customHeight="1" thickTop="1" thickBot="1" x14ac:dyDescent="0.3">
      <c r="A1017" s="37" t="s">
        <v>3570</v>
      </c>
      <c r="B1017" s="13" t="s">
        <v>24</v>
      </c>
      <c r="C1017" s="13" t="s">
        <v>3143</v>
      </c>
      <c r="D1017" s="13" t="s">
        <v>3143</v>
      </c>
      <c r="E1017" s="13" t="s">
        <v>6</v>
      </c>
    </row>
    <row r="1018" spans="1:5" ht="25.15" customHeight="1" thickTop="1" thickBot="1" x14ac:dyDescent="0.3">
      <c r="A1018" s="37" t="s">
        <v>825</v>
      </c>
      <c r="B1018" s="13" t="s">
        <v>37</v>
      </c>
      <c r="C1018" s="13" t="s">
        <v>3143</v>
      </c>
      <c r="D1018" s="13" t="s">
        <v>3143</v>
      </c>
      <c r="E1018" s="13" t="s">
        <v>3143</v>
      </c>
    </row>
    <row r="1019" spans="1:5" ht="25.15" customHeight="1" thickTop="1" thickBot="1" x14ac:dyDescent="0.3">
      <c r="A1019" s="37" t="s">
        <v>826</v>
      </c>
      <c r="B1019" s="13" t="s">
        <v>37</v>
      </c>
      <c r="C1019" s="13" t="s">
        <v>3143</v>
      </c>
      <c r="D1019" s="13" t="s">
        <v>3143</v>
      </c>
      <c r="E1019" s="13" t="s">
        <v>3143</v>
      </c>
    </row>
    <row r="1020" spans="1:5" ht="25.15" customHeight="1" thickTop="1" thickBot="1" x14ac:dyDescent="0.3">
      <c r="A1020" s="37" t="s">
        <v>827</v>
      </c>
      <c r="B1020" s="13" t="s">
        <v>24</v>
      </c>
      <c r="C1020" s="13" t="s">
        <v>3143</v>
      </c>
      <c r="D1020" s="13" t="s">
        <v>26</v>
      </c>
      <c r="E1020" s="13" t="s">
        <v>3143</v>
      </c>
    </row>
    <row r="1021" spans="1:5" ht="25.15" customHeight="1" thickTop="1" thickBot="1" x14ac:dyDescent="0.3">
      <c r="A1021" s="37" t="s">
        <v>828</v>
      </c>
      <c r="B1021" s="13" t="s">
        <v>21</v>
      </c>
      <c r="C1021" s="13" t="s">
        <v>3143</v>
      </c>
      <c r="D1021" s="13" t="s">
        <v>26</v>
      </c>
      <c r="E1021" s="13" t="s">
        <v>3143</v>
      </c>
    </row>
    <row r="1022" spans="1:5" ht="25.15" customHeight="1" thickTop="1" thickBot="1" x14ac:dyDescent="0.3">
      <c r="A1022" s="37" t="s">
        <v>829</v>
      </c>
      <c r="B1022" s="13" t="s">
        <v>21</v>
      </c>
      <c r="C1022" s="13" t="s">
        <v>3143</v>
      </c>
      <c r="D1022" s="13" t="s">
        <v>3143</v>
      </c>
      <c r="E1022" s="13" t="s">
        <v>3143</v>
      </c>
    </row>
    <row r="1023" spans="1:5" ht="25.15" customHeight="1" thickTop="1" thickBot="1" x14ac:dyDescent="0.3">
      <c r="A1023" s="37" t="s">
        <v>830</v>
      </c>
      <c r="B1023" s="13" t="s">
        <v>21</v>
      </c>
      <c r="C1023" s="13" t="s">
        <v>3143</v>
      </c>
      <c r="D1023" s="13" t="s">
        <v>3143</v>
      </c>
      <c r="E1023" s="13" t="s">
        <v>3143</v>
      </c>
    </row>
    <row r="1024" spans="1:5" ht="25.15" customHeight="1" thickTop="1" thickBot="1" x14ac:dyDescent="0.3">
      <c r="A1024" s="37" t="s">
        <v>831</v>
      </c>
      <c r="B1024" s="13" t="s">
        <v>24</v>
      </c>
      <c r="C1024" s="13" t="s">
        <v>3143</v>
      </c>
      <c r="D1024" s="13" t="s">
        <v>3143</v>
      </c>
      <c r="E1024" s="13" t="s">
        <v>3143</v>
      </c>
    </row>
    <row r="1025" spans="1:5" ht="25.15" customHeight="1" thickTop="1" thickBot="1" x14ac:dyDescent="0.3">
      <c r="A1025" s="37" t="s">
        <v>832</v>
      </c>
      <c r="B1025" s="13" t="s">
        <v>37</v>
      </c>
      <c r="C1025" s="13" t="s">
        <v>3143</v>
      </c>
      <c r="D1025" s="13" t="s">
        <v>3143</v>
      </c>
      <c r="E1025" s="13" t="s">
        <v>3143</v>
      </c>
    </row>
    <row r="1026" spans="1:5" ht="25.15" customHeight="1" thickTop="1" thickBot="1" x14ac:dyDescent="0.3">
      <c r="A1026" s="37" t="s">
        <v>3146</v>
      </c>
      <c r="B1026" s="13" t="s">
        <v>21</v>
      </c>
      <c r="C1026" s="13" t="s">
        <v>3143</v>
      </c>
      <c r="D1026" s="13" t="s">
        <v>3143</v>
      </c>
      <c r="E1026" s="13" t="s">
        <v>3143</v>
      </c>
    </row>
    <row r="1027" spans="1:5" ht="25.15" customHeight="1" thickTop="1" thickBot="1" x14ac:dyDescent="0.3">
      <c r="A1027" s="37" t="s">
        <v>834</v>
      </c>
      <c r="B1027" s="13" t="s">
        <v>24</v>
      </c>
      <c r="C1027" s="13" t="s">
        <v>5</v>
      </c>
      <c r="D1027" s="13" t="s">
        <v>26</v>
      </c>
      <c r="E1027" s="13" t="s">
        <v>3143</v>
      </c>
    </row>
    <row r="1028" spans="1:5" ht="25.15" customHeight="1" thickTop="1" thickBot="1" x14ac:dyDescent="0.3">
      <c r="A1028" s="37" t="s">
        <v>3067</v>
      </c>
      <c r="B1028" s="13" t="s">
        <v>30</v>
      </c>
      <c r="C1028" s="13" t="s">
        <v>3143</v>
      </c>
      <c r="D1028" s="13" t="s">
        <v>3143</v>
      </c>
      <c r="E1028" s="13" t="s">
        <v>6</v>
      </c>
    </row>
    <row r="1029" spans="1:5" ht="25.15" customHeight="1" thickTop="1" thickBot="1" x14ac:dyDescent="0.3">
      <c r="A1029" s="37" t="s">
        <v>835</v>
      </c>
      <c r="B1029" s="13" t="s">
        <v>30</v>
      </c>
      <c r="C1029" s="13" t="s">
        <v>3128</v>
      </c>
      <c r="D1029" s="13" t="s">
        <v>3143</v>
      </c>
      <c r="E1029" s="13" t="s">
        <v>3143</v>
      </c>
    </row>
    <row r="1030" spans="1:5" ht="25.15" customHeight="1" thickTop="1" thickBot="1" x14ac:dyDescent="0.3">
      <c r="A1030" s="37" t="s">
        <v>836</v>
      </c>
      <c r="B1030" s="13" t="s">
        <v>30</v>
      </c>
      <c r="C1030" s="13" t="s">
        <v>3143</v>
      </c>
      <c r="D1030" s="13" t="s">
        <v>3143</v>
      </c>
      <c r="E1030" s="13" t="s">
        <v>3143</v>
      </c>
    </row>
    <row r="1031" spans="1:5" ht="25.15" customHeight="1" thickTop="1" thickBot="1" x14ac:dyDescent="0.3">
      <c r="A1031" s="37" t="s">
        <v>837</v>
      </c>
      <c r="B1031" s="13" t="s">
        <v>30</v>
      </c>
      <c r="C1031" s="13" t="s">
        <v>3143</v>
      </c>
      <c r="D1031" s="13" t="s">
        <v>3143</v>
      </c>
      <c r="E1031" s="13" t="s">
        <v>3143</v>
      </c>
    </row>
    <row r="1032" spans="1:5" ht="25.15" customHeight="1" thickTop="1" thickBot="1" x14ac:dyDescent="0.3">
      <c r="A1032" s="37" t="s">
        <v>838</v>
      </c>
      <c r="B1032" s="13" t="s">
        <v>37</v>
      </c>
      <c r="C1032" s="13" t="s">
        <v>3143</v>
      </c>
      <c r="D1032" s="13" t="s">
        <v>3143</v>
      </c>
      <c r="E1032" s="13" t="s">
        <v>3143</v>
      </c>
    </row>
    <row r="1033" spans="1:5" ht="25.15" customHeight="1" thickTop="1" thickBot="1" x14ac:dyDescent="0.3">
      <c r="A1033" s="37" t="s">
        <v>3324</v>
      </c>
      <c r="B1033" s="13" t="s">
        <v>24</v>
      </c>
      <c r="C1033" s="13" t="s">
        <v>3143</v>
      </c>
      <c r="D1033" s="13" t="s">
        <v>26</v>
      </c>
      <c r="E1033" s="13" t="s">
        <v>6</v>
      </c>
    </row>
    <row r="1034" spans="1:5" ht="25.15" customHeight="1" thickTop="1" thickBot="1" x14ac:dyDescent="0.3">
      <c r="A1034" s="37" t="s">
        <v>839</v>
      </c>
      <c r="B1034" s="13" t="s">
        <v>61</v>
      </c>
      <c r="C1034" s="13" t="s">
        <v>3143</v>
      </c>
      <c r="D1034" s="13" t="s">
        <v>26</v>
      </c>
      <c r="E1034" s="13" t="s">
        <v>3143</v>
      </c>
    </row>
    <row r="1035" spans="1:5" ht="25.15" customHeight="1" thickTop="1" thickBot="1" x14ac:dyDescent="0.3">
      <c r="A1035" s="37" t="s">
        <v>3325</v>
      </c>
      <c r="B1035" s="13" t="s">
        <v>24</v>
      </c>
      <c r="C1035" s="13" t="s">
        <v>3143</v>
      </c>
      <c r="D1035" s="13" t="s">
        <v>26</v>
      </c>
      <c r="E1035" s="13" t="s">
        <v>6</v>
      </c>
    </row>
    <row r="1036" spans="1:5" ht="25.15" customHeight="1" thickTop="1" thickBot="1" x14ac:dyDescent="0.3">
      <c r="A1036" s="37" t="s">
        <v>840</v>
      </c>
      <c r="B1036" s="13" t="s">
        <v>21</v>
      </c>
      <c r="C1036" s="13" t="s">
        <v>3143</v>
      </c>
      <c r="D1036" s="13" t="s">
        <v>26</v>
      </c>
      <c r="E1036" s="13" t="s">
        <v>3143</v>
      </c>
    </row>
    <row r="1037" spans="1:5" ht="25.15" customHeight="1" thickTop="1" thickBot="1" x14ac:dyDescent="0.3">
      <c r="A1037" s="37" t="s">
        <v>841</v>
      </c>
      <c r="B1037" s="13" t="s">
        <v>30</v>
      </c>
      <c r="C1037" s="13" t="s">
        <v>3143</v>
      </c>
      <c r="D1037" s="13" t="s">
        <v>3143</v>
      </c>
      <c r="E1037" s="13" t="s">
        <v>3143</v>
      </c>
    </row>
    <row r="1038" spans="1:5" ht="25.15" customHeight="1" thickTop="1" thickBot="1" x14ac:dyDescent="0.3">
      <c r="A1038" s="37" t="s">
        <v>842</v>
      </c>
      <c r="B1038" s="13" t="s">
        <v>24</v>
      </c>
      <c r="C1038" s="13" t="s">
        <v>3143</v>
      </c>
      <c r="D1038" s="13" t="s">
        <v>3143</v>
      </c>
      <c r="E1038" s="13" t="s">
        <v>3143</v>
      </c>
    </row>
    <row r="1039" spans="1:5" ht="25.15" customHeight="1" thickTop="1" thickBot="1" x14ac:dyDescent="0.3">
      <c r="A1039" s="37" t="s">
        <v>843</v>
      </c>
      <c r="B1039" s="13" t="s">
        <v>29</v>
      </c>
      <c r="C1039" s="13" t="s">
        <v>3143</v>
      </c>
      <c r="D1039" s="13" t="s">
        <v>3143</v>
      </c>
      <c r="E1039" s="13" t="s">
        <v>3143</v>
      </c>
    </row>
    <row r="1040" spans="1:5" ht="25.15" customHeight="1" thickTop="1" thickBot="1" x14ac:dyDescent="0.3">
      <c r="A1040" s="37" t="s">
        <v>844</v>
      </c>
      <c r="B1040" s="13" t="s">
        <v>21</v>
      </c>
      <c r="C1040" s="13" t="s">
        <v>3143</v>
      </c>
      <c r="D1040" s="13" t="s">
        <v>3143</v>
      </c>
      <c r="E1040" s="13" t="s">
        <v>3143</v>
      </c>
    </row>
    <row r="1041" spans="1:5" ht="25.15" customHeight="1" thickTop="1" thickBot="1" x14ac:dyDescent="0.3">
      <c r="A1041" s="37" t="s">
        <v>845</v>
      </c>
      <c r="B1041" s="13" t="s">
        <v>37</v>
      </c>
      <c r="C1041" s="13" t="s">
        <v>5</v>
      </c>
      <c r="D1041" s="13" t="s">
        <v>3143</v>
      </c>
      <c r="E1041" s="13" t="s">
        <v>3143</v>
      </c>
    </row>
    <row r="1042" spans="1:5" ht="25.15" customHeight="1" thickTop="1" thickBot="1" x14ac:dyDescent="0.3">
      <c r="A1042" s="37" t="s">
        <v>3078</v>
      </c>
      <c r="B1042" s="13" t="s">
        <v>37</v>
      </c>
      <c r="C1042" s="13" t="s">
        <v>3143</v>
      </c>
      <c r="D1042" s="13" t="s">
        <v>3143</v>
      </c>
      <c r="E1042" s="13" t="s">
        <v>3143</v>
      </c>
    </row>
    <row r="1043" spans="1:5" ht="25.15" customHeight="1" thickTop="1" thickBot="1" x14ac:dyDescent="0.3">
      <c r="A1043" s="37" t="s">
        <v>3521</v>
      </c>
      <c r="B1043" s="13" t="s">
        <v>24</v>
      </c>
      <c r="C1043" s="13" t="s">
        <v>3143</v>
      </c>
      <c r="D1043" s="13" t="s">
        <v>3143</v>
      </c>
      <c r="E1043" s="13" t="s">
        <v>3143</v>
      </c>
    </row>
    <row r="1044" spans="1:5" ht="25.15" customHeight="1" thickTop="1" thickBot="1" x14ac:dyDescent="0.3">
      <c r="A1044" s="37" t="s">
        <v>846</v>
      </c>
      <c r="B1044" s="13" t="s">
        <v>37</v>
      </c>
      <c r="C1044" s="13" t="s">
        <v>3143</v>
      </c>
      <c r="D1044" s="13" t="s">
        <v>3143</v>
      </c>
      <c r="E1044" s="13" t="s">
        <v>3143</v>
      </c>
    </row>
    <row r="1045" spans="1:5" ht="25.15" customHeight="1" thickTop="1" thickBot="1" x14ac:dyDescent="0.3">
      <c r="A1045" s="37" t="s">
        <v>847</v>
      </c>
      <c r="B1045" s="13" t="s">
        <v>24</v>
      </c>
      <c r="C1045" s="13" t="s">
        <v>3143</v>
      </c>
      <c r="D1045" s="13" t="s">
        <v>3143</v>
      </c>
      <c r="E1045" s="13" t="s">
        <v>3143</v>
      </c>
    </row>
    <row r="1046" spans="1:5" ht="25.15" customHeight="1" thickTop="1" thickBot="1" x14ac:dyDescent="0.3">
      <c r="A1046" s="37" t="s">
        <v>848</v>
      </c>
      <c r="B1046" s="13" t="s">
        <v>37</v>
      </c>
      <c r="C1046" s="13" t="s">
        <v>3143</v>
      </c>
      <c r="D1046" s="13" t="s">
        <v>3143</v>
      </c>
      <c r="E1046" s="13" t="s">
        <v>3143</v>
      </c>
    </row>
    <row r="1047" spans="1:5" ht="25.15" customHeight="1" thickTop="1" thickBot="1" x14ac:dyDescent="0.3">
      <c r="A1047" s="37" t="s">
        <v>849</v>
      </c>
      <c r="B1047" s="13" t="s">
        <v>24</v>
      </c>
      <c r="C1047" s="13" t="s">
        <v>3143</v>
      </c>
      <c r="D1047" s="13" t="s">
        <v>3143</v>
      </c>
      <c r="E1047" s="13" t="s">
        <v>3143</v>
      </c>
    </row>
    <row r="1048" spans="1:5" ht="25.15" customHeight="1" thickTop="1" thickBot="1" x14ac:dyDescent="0.3">
      <c r="A1048" s="37" t="s">
        <v>850</v>
      </c>
      <c r="B1048" s="13" t="s">
        <v>24</v>
      </c>
      <c r="C1048" s="13" t="s">
        <v>3143</v>
      </c>
      <c r="D1048" s="13" t="s">
        <v>3143</v>
      </c>
      <c r="E1048" s="13" t="s">
        <v>3143</v>
      </c>
    </row>
    <row r="1049" spans="1:5" ht="25.15" customHeight="1" thickTop="1" thickBot="1" x14ac:dyDescent="0.3">
      <c r="A1049" s="37" t="s">
        <v>851</v>
      </c>
      <c r="B1049" s="13" t="s">
        <v>24</v>
      </c>
      <c r="C1049" s="13" t="s">
        <v>3143</v>
      </c>
      <c r="D1049" s="13" t="s">
        <v>3143</v>
      </c>
      <c r="E1049" s="13" t="s">
        <v>3143</v>
      </c>
    </row>
    <row r="1050" spans="1:5" ht="25.15" customHeight="1" thickTop="1" thickBot="1" x14ac:dyDescent="0.3">
      <c r="A1050" s="37" t="s">
        <v>3326</v>
      </c>
      <c r="B1050" s="13" t="s">
        <v>24</v>
      </c>
      <c r="C1050" s="13" t="s">
        <v>3143</v>
      </c>
      <c r="D1050" s="13" t="s">
        <v>3143</v>
      </c>
      <c r="E1050" s="13" t="s">
        <v>6</v>
      </c>
    </row>
    <row r="1051" spans="1:5" ht="25.15" customHeight="1" thickTop="1" thickBot="1" x14ac:dyDescent="0.3">
      <c r="A1051" s="37" t="s">
        <v>852</v>
      </c>
      <c r="B1051" s="13" t="s">
        <v>37</v>
      </c>
      <c r="C1051" s="13" t="s">
        <v>3143</v>
      </c>
      <c r="D1051" s="13" t="s">
        <v>3143</v>
      </c>
      <c r="E1051" s="13" t="s">
        <v>3143</v>
      </c>
    </row>
    <row r="1052" spans="1:5" ht="25.15" customHeight="1" thickTop="1" thickBot="1" x14ac:dyDescent="0.3">
      <c r="A1052" s="37" t="s">
        <v>853</v>
      </c>
      <c r="B1052" s="13" t="s">
        <v>37</v>
      </c>
      <c r="C1052" s="13" t="s">
        <v>3143</v>
      </c>
      <c r="D1052" s="13" t="s">
        <v>3143</v>
      </c>
      <c r="E1052" s="13" t="s">
        <v>3143</v>
      </c>
    </row>
    <row r="1053" spans="1:5" ht="25.15" customHeight="1" thickTop="1" thickBot="1" x14ac:dyDescent="0.3">
      <c r="A1053" s="37" t="s">
        <v>854</v>
      </c>
      <c r="B1053" s="13" t="s">
        <v>37</v>
      </c>
      <c r="C1053" s="13" t="s">
        <v>3143</v>
      </c>
      <c r="D1053" s="13" t="s">
        <v>3143</v>
      </c>
      <c r="E1053" s="13" t="s">
        <v>3143</v>
      </c>
    </row>
    <row r="1054" spans="1:5" ht="25.15" customHeight="1" thickTop="1" thickBot="1" x14ac:dyDescent="0.3">
      <c r="A1054" s="37" t="s">
        <v>855</v>
      </c>
      <c r="B1054" s="13" t="s">
        <v>29</v>
      </c>
      <c r="C1054" s="13" t="s">
        <v>3143</v>
      </c>
      <c r="D1054" s="13" t="s">
        <v>3143</v>
      </c>
      <c r="E1054" s="13" t="s">
        <v>3143</v>
      </c>
    </row>
    <row r="1055" spans="1:5" ht="25.15" customHeight="1" thickTop="1" thickBot="1" x14ac:dyDescent="0.3">
      <c r="A1055" s="37" t="s">
        <v>856</v>
      </c>
      <c r="B1055" s="13" t="s">
        <v>21</v>
      </c>
      <c r="C1055" s="13" t="s">
        <v>3143</v>
      </c>
      <c r="D1055" s="13" t="s">
        <v>26</v>
      </c>
      <c r="E1055" s="13" t="s">
        <v>3143</v>
      </c>
    </row>
    <row r="1056" spans="1:5" ht="25.15" customHeight="1" thickTop="1" thickBot="1" x14ac:dyDescent="0.3">
      <c r="A1056" s="37" t="s">
        <v>3327</v>
      </c>
      <c r="B1056" s="13" t="s">
        <v>24</v>
      </c>
      <c r="C1056" s="13" t="s">
        <v>3143</v>
      </c>
      <c r="D1056" s="13" t="s">
        <v>26</v>
      </c>
      <c r="E1056" s="13" t="s">
        <v>6</v>
      </c>
    </row>
    <row r="1057" spans="1:5" ht="25.15" customHeight="1" thickTop="1" thickBot="1" x14ac:dyDescent="0.3">
      <c r="A1057" s="37" t="s">
        <v>3502</v>
      </c>
      <c r="B1057" s="13" t="s">
        <v>47</v>
      </c>
      <c r="C1057" s="13" t="s">
        <v>3143</v>
      </c>
      <c r="D1057" s="13" t="s">
        <v>26</v>
      </c>
      <c r="E1057" s="13" t="s">
        <v>6</v>
      </c>
    </row>
    <row r="1058" spans="1:5" ht="25.15" customHeight="1" thickTop="1" thickBot="1" x14ac:dyDescent="0.3">
      <c r="A1058" s="37" t="s">
        <v>857</v>
      </c>
      <c r="B1058" s="13" t="s">
        <v>24</v>
      </c>
      <c r="C1058" s="13" t="s">
        <v>3143</v>
      </c>
      <c r="D1058" s="13" t="s">
        <v>26</v>
      </c>
      <c r="E1058" s="13" t="s">
        <v>3143</v>
      </c>
    </row>
    <row r="1059" spans="1:5" ht="25.15" customHeight="1" thickTop="1" thickBot="1" x14ac:dyDescent="0.3">
      <c r="A1059" s="37" t="s">
        <v>3558</v>
      </c>
      <c r="B1059" s="13" t="s">
        <v>21</v>
      </c>
      <c r="C1059" s="13" t="s">
        <v>3143</v>
      </c>
      <c r="D1059" s="13" t="s">
        <v>3143</v>
      </c>
      <c r="E1059" s="13" t="s">
        <v>3143</v>
      </c>
    </row>
    <row r="1060" spans="1:5" ht="25.15" customHeight="1" thickTop="1" thickBot="1" x14ac:dyDescent="0.3">
      <c r="A1060" s="37" t="s">
        <v>858</v>
      </c>
      <c r="B1060" s="13" t="s">
        <v>24</v>
      </c>
      <c r="C1060" s="13" t="s">
        <v>3143</v>
      </c>
      <c r="D1060" s="13" t="s">
        <v>3143</v>
      </c>
      <c r="E1060" s="13" t="s">
        <v>3143</v>
      </c>
    </row>
    <row r="1061" spans="1:5" ht="25.15" customHeight="1" thickTop="1" thickBot="1" x14ac:dyDescent="0.3">
      <c r="A1061" s="37" t="s">
        <v>859</v>
      </c>
      <c r="B1061" s="13" t="s">
        <v>37</v>
      </c>
      <c r="C1061" s="13" t="s">
        <v>3143</v>
      </c>
      <c r="D1061" s="13" t="s">
        <v>3143</v>
      </c>
      <c r="E1061" s="13" t="s">
        <v>3143</v>
      </c>
    </row>
    <row r="1062" spans="1:5" ht="25.15" customHeight="1" thickTop="1" thickBot="1" x14ac:dyDescent="0.3">
      <c r="A1062" s="37" t="s">
        <v>2892</v>
      </c>
      <c r="B1062" s="13" t="s">
        <v>47</v>
      </c>
      <c r="C1062" s="13" t="s">
        <v>3143</v>
      </c>
      <c r="D1062" s="13" t="s">
        <v>3143</v>
      </c>
      <c r="E1062" s="13" t="s">
        <v>3143</v>
      </c>
    </row>
    <row r="1063" spans="1:5" ht="25.15" customHeight="1" thickTop="1" thickBot="1" x14ac:dyDescent="0.3">
      <c r="A1063" s="37" t="s">
        <v>860</v>
      </c>
      <c r="B1063" s="13" t="s">
        <v>163</v>
      </c>
      <c r="C1063" s="13" t="s">
        <v>3143</v>
      </c>
      <c r="D1063" s="13" t="s">
        <v>26</v>
      </c>
      <c r="E1063" s="13" t="s">
        <v>3143</v>
      </c>
    </row>
    <row r="1064" spans="1:5" ht="25.15" customHeight="1" thickTop="1" thickBot="1" x14ac:dyDescent="0.3">
      <c r="A1064" s="37" t="s">
        <v>861</v>
      </c>
      <c r="B1064" s="13" t="s">
        <v>163</v>
      </c>
      <c r="C1064" s="13" t="s">
        <v>3143</v>
      </c>
      <c r="D1064" s="13" t="s">
        <v>26</v>
      </c>
      <c r="E1064" s="13" t="s">
        <v>3143</v>
      </c>
    </row>
    <row r="1065" spans="1:5" ht="25.15" customHeight="1" thickTop="1" thickBot="1" x14ac:dyDescent="0.3">
      <c r="A1065" s="37" t="s">
        <v>862</v>
      </c>
      <c r="B1065" s="13" t="s">
        <v>24</v>
      </c>
      <c r="C1065" s="13" t="s">
        <v>3143</v>
      </c>
      <c r="D1065" s="13" t="s">
        <v>3143</v>
      </c>
      <c r="E1065" s="13" t="s">
        <v>3143</v>
      </c>
    </row>
    <row r="1066" spans="1:5" ht="25.15" customHeight="1" thickTop="1" thickBot="1" x14ac:dyDescent="0.3">
      <c r="A1066" s="37" t="s">
        <v>863</v>
      </c>
      <c r="B1066" s="13" t="s">
        <v>37</v>
      </c>
      <c r="C1066" s="13" t="s">
        <v>3143</v>
      </c>
      <c r="D1066" s="13" t="s">
        <v>3143</v>
      </c>
      <c r="E1066" s="13" t="s">
        <v>3143</v>
      </c>
    </row>
    <row r="1067" spans="1:5" ht="25.15" customHeight="1" thickTop="1" thickBot="1" x14ac:dyDescent="0.3">
      <c r="A1067" s="37" t="s">
        <v>3074</v>
      </c>
      <c r="B1067" s="13" t="s">
        <v>47</v>
      </c>
      <c r="C1067" s="13" t="s">
        <v>3143</v>
      </c>
      <c r="D1067" s="13" t="s">
        <v>3143</v>
      </c>
      <c r="E1067" s="13" t="s">
        <v>3143</v>
      </c>
    </row>
    <row r="1068" spans="1:5" ht="25.15" customHeight="1" thickTop="1" thickBot="1" x14ac:dyDescent="0.3">
      <c r="A1068" s="37" t="s">
        <v>864</v>
      </c>
      <c r="B1068" s="13" t="s">
        <v>37</v>
      </c>
      <c r="C1068" s="13" t="s">
        <v>3143</v>
      </c>
      <c r="D1068" s="13" t="s">
        <v>3143</v>
      </c>
      <c r="E1068" s="13" t="s">
        <v>3143</v>
      </c>
    </row>
    <row r="1069" spans="1:5" ht="25.15" customHeight="1" thickTop="1" thickBot="1" x14ac:dyDescent="0.3">
      <c r="A1069" s="37" t="s">
        <v>865</v>
      </c>
      <c r="B1069" s="13" t="s">
        <v>21</v>
      </c>
      <c r="C1069" s="13" t="s">
        <v>3143</v>
      </c>
      <c r="D1069" s="13" t="s">
        <v>3143</v>
      </c>
      <c r="E1069" s="13" t="s">
        <v>3143</v>
      </c>
    </row>
    <row r="1070" spans="1:5" ht="25.15" customHeight="1" thickTop="1" thickBot="1" x14ac:dyDescent="0.3">
      <c r="A1070" s="37" t="s">
        <v>866</v>
      </c>
      <c r="B1070" s="13" t="s">
        <v>29</v>
      </c>
      <c r="C1070" s="13" t="s">
        <v>3143</v>
      </c>
      <c r="D1070" s="13" t="s">
        <v>3143</v>
      </c>
      <c r="E1070" s="13" t="s">
        <v>3143</v>
      </c>
    </row>
    <row r="1071" spans="1:5" ht="25.15" customHeight="1" thickTop="1" thickBot="1" x14ac:dyDescent="0.3">
      <c r="A1071" s="37" t="s">
        <v>867</v>
      </c>
      <c r="B1071" s="13" t="s">
        <v>35</v>
      </c>
      <c r="C1071" s="13" t="s">
        <v>3143</v>
      </c>
      <c r="D1071" s="13" t="s">
        <v>3143</v>
      </c>
      <c r="E1071" s="13" t="s">
        <v>3143</v>
      </c>
    </row>
    <row r="1072" spans="1:5" ht="25.15" customHeight="1" thickTop="1" thickBot="1" x14ac:dyDescent="0.3">
      <c r="A1072" s="37" t="s">
        <v>868</v>
      </c>
      <c r="B1072" s="13" t="s">
        <v>47</v>
      </c>
      <c r="C1072" s="13" t="s">
        <v>3143</v>
      </c>
      <c r="D1072" s="13" t="s">
        <v>3143</v>
      </c>
      <c r="E1072" s="13" t="s">
        <v>3143</v>
      </c>
    </row>
    <row r="1073" spans="1:5" ht="25.15" customHeight="1" thickTop="1" thickBot="1" x14ac:dyDescent="0.3">
      <c r="A1073" s="37" t="s">
        <v>869</v>
      </c>
      <c r="B1073" s="13" t="s">
        <v>61</v>
      </c>
      <c r="C1073" s="13" t="s">
        <v>3143</v>
      </c>
      <c r="D1073" s="13" t="s">
        <v>3143</v>
      </c>
      <c r="E1073" s="13" t="s">
        <v>3143</v>
      </c>
    </row>
    <row r="1074" spans="1:5" ht="25.15" customHeight="1" thickTop="1" thickBot="1" x14ac:dyDescent="0.3">
      <c r="A1074" s="37" t="s">
        <v>870</v>
      </c>
      <c r="B1074" s="13" t="s">
        <v>35</v>
      </c>
      <c r="C1074" s="13" t="s">
        <v>3143</v>
      </c>
      <c r="D1074" s="13" t="s">
        <v>3143</v>
      </c>
      <c r="E1074" s="13" t="s">
        <v>3143</v>
      </c>
    </row>
    <row r="1075" spans="1:5" ht="25.15" customHeight="1" thickTop="1" thickBot="1" x14ac:dyDescent="0.3">
      <c r="A1075" s="37" t="s">
        <v>871</v>
      </c>
      <c r="B1075" s="13" t="s">
        <v>24</v>
      </c>
      <c r="C1075" s="13" t="s">
        <v>3143</v>
      </c>
      <c r="D1075" s="13" t="s">
        <v>3143</v>
      </c>
      <c r="E1075" s="13" t="s">
        <v>3143</v>
      </c>
    </row>
    <row r="1076" spans="1:5" ht="25.15" customHeight="1" thickTop="1" thickBot="1" x14ac:dyDescent="0.3">
      <c r="A1076" s="37" t="s">
        <v>872</v>
      </c>
      <c r="B1076" s="13" t="s">
        <v>24</v>
      </c>
      <c r="C1076" s="13" t="s">
        <v>3143</v>
      </c>
      <c r="D1076" s="13" t="s">
        <v>3143</v>
      </c>
      <c r="E1076" s="13" t="s">
        <v>3143</v>
      </c>
    </row>
    <row r="1077" spans="1:5" ht="25.15" customHeight="1" thickTop="1" thickBot="1" x14ac:dyDescent="0.3">
      <c r="A1077" s="37" t="s">
        <v>873</v>
      </c>
      <c r="B1077" s="13" t="s">
        <v>37</v>
      </c>
      <c r="C1077" s="13" t="s">
        <v>3143</v>
      </c>
      <c r="D1077" s="13" t="s">
        <v>26</v>
      </c>
      <c r="E1077" s="13" t="s">
        <v>3143</v>
      </c>
    </row>
    <row r="1078" spans="1:5" ht="25.15" customHeight="1" thickTop="1" thickBot="1" x14ac:dyDescent="0.3">
      <c r="A1078" s="37" t="s">
        <v>874</v>
      </c>
      <c r="B1078" s="13" t="s">
        <v>29</v>
      </c>
      <c r="C1078" s="13" t="s">
        <v>3143</v>
      </c>
      <c r="D1078" s="13" t="s">
        <v>3143</v>
      </c>
      <c r="E1078" s="13" t="s">
        <v>3143</v>
      </c>
    </row>
    <row r="1079" spans="1:5" ht="25.15" customHeight="1" thickTop="1" thickBot="1" x14ac:dyDescent="0.3">
      <c r="A1079" s="37" t="s">
        <v>875</v>
      </c>
      <c r="B1079" s="13" t="s">
        <v>29</v>
      </c>
      <c r="C1079" s="13" t="s">
        <v>3143</v>
      </c>
      <c r="D1079" s="13" t="s">
        <v>3143</v>
      </c>
      <c r="E1079" s="13" t="s">
        <v>3143</v>
      </c>
    </row>
    <row r="1080" spans="1:5" ht="25.15" customHeight="1" thickTop="1" thickBot="1" x14ac:dyDescent="0.3">
      <c r="A1080" s="37" t="s">
        <v>876</v>
      </c>
      <c r="B1080" s="13" t="s">
        <v>29</v>
      </c>
      <c r="C1080" s="13" t="s">
        <v>5</v>
      </c>
      <c r="D1080" s="13" t="s">
        <v>3143</v>
      </c>
      <c r="E1080" s="13" t="s">
        <v>3143</v>
      </c>
    </row>
    <row r="1081" spans="1:5" ht="25.15" customHeight="1" thickTop="1" thickBot="1" x14ac:dyDescent="0.3">
      <c r="A1081" s="37" t="s">
        <v>877</v>
      </c>
      <c r="B1081" s="13" t="s">
        <v>37</v>
      </c>
      <c r="C1081" s="13" t="s">
        <v>3143</v>
      </c>
      <c r="D1081" s="13" t="s">
        <v>3143</v>
      </c>
      <c r="E1081" s="13" t="s">
        <v>3143</v>
      </c>
    </row>
    <row r="1082" spans="1:5" ht="25.15" customHeight="1" thickTop="1" thickBot="1" x14ac:dyDescent="0.3">
      <c r="A1082" s="37" t="s">
        <v>878</v>
      </c>
      <c r="B1082" s="13" t="s">
        <v>37</v>
      </c>
      <c r="C1082" s="13" t="s">
        <v>5</v>
      </c>
      <c r="D1082" s="13" t="s">
        <v>3143</v>
      </c>
      <c r="E1082" s="13" t="s">
        <v>3143</v>
      </c>
    </row>
    <row r="1083" spans="1:5" ht="25.15" customHeight="1" thickTop="1" thickBot="1" x14ac:dyDescent="0.3">
      <c r="A1083" s="37" t="s">
        <v>879</v>
      </c>
      <c r="B1083" s="13" t="s">
        <v>21</v>
      </c>
      <c r="C1083" s="13" t="s">
        <v>3143</v>
      </c>
      <c r="D1083" s="13" t="s">
        <v>3143</v>
      </c>
      <c r="E1083" s="13" t="s">
        <v>3143</v>
      </c>
    </row>
    <row r="1084" spans="1:5" ht="25.15" customHeight="1" thickTop="1" thickBot="1" x14ac:dyDescent="0.3">
      <c r="A1084" s="37" t="s">
        <v>3328</v>
      </c>
      <c r="B1084" s="13" t="s">
        <v>30</v>
      </c>
      <c r="C1084" s="13" t="s">
        <v>3143</v>
      </c>
      <c r="D1084" s="13" t="s">
        <v>3143</v>
      </c>
      <c r="E1084" s="13" t="s">
        <v>6</v>
      </c>
    </row>
    <row r="1085" spans="1:5" ht="25.15" customHeight="1" thickTop="1" thickBot="1" x14ac:dyDescent="0.3">
      <c r="A1085" s="37" t="s">
        <v>3329</v>
      </c>
      <c r="B1085" s="13" t="s">
        <v>24</v>
      </c>
      <c r="C1085" s="13" t="s">
        <v>3143</v>
      </c>
      <c r="D1085" s="13" t="s">
        <v>3143</v>
      </c>
      <c r="E1085" s="13" t="s">
        <v>6</v>
      </c>
    </row>
    <row r="1086" spans="1:5" ht="25.15" customHeight="1" thickTop="1" thickBot="1" x14ac:dyDescent="0.3">
      <c r="A1086" s="37" t="s">
        <v>3330</v>
      </c>
      <c r="B1086" s="13" t="s">
        <v>30</v>
      </c>
      <c r="C1086" s="13" t="s">
        <v>3143</v>
      </c>
      <c r="D1086" s="13" t="s">
        <v>3143</v>
      </c>
      <c r="E1086" s="13" t="s">
        <v>6</v>
      </c>
    </row>
    <row r="1087" spans="1:5" ht="25.15" customHeight="1" thickTop="1" thickBot="1" x14ac:dyDescent="0.3">
      <c r="A1087" s="37" t="s">
        <v>3331</v>
      </c>
      <c r="B1087" s="13" t="s">
        <v>37</v>
      </c>
      <c r="C1087" s="13" t="s">
        <v>3143</v>
      </c>
      <c r="D1087" s="13" t="s">
        <v>3143</v>
      </c>
      <c r="E1087" s="13" t="s">
        <v>6</v>
      </c>
    </row>
    <row r="1088" spans="1:5" ht="25.15" customHeight="1" thickTop="1" thickBot="1" x14ac:dyDescent="0.3">
      <c r="A1088" s="37" t="s">
        <v>880</v>
      </c>
      <c r="B1088" s="13" t="s">
        <v>24</v>
      </c>
      <c r="C1088" s="13" t="s">
        <v>3143</v>
      </c>
      <c r="D1088" s="13" t="s">
        <v>3143</v>
      </c>
      <c r="E1088" s="13" t="s">
        <v>3143</v>
      </c>
    </row>
    <row r="1089" spans="1:5" ht="25.15" customHeight="1" thickTop="1" thickBot="1" x14ac:dyDescent="0.3">
      <c r="A1089" s="37" t="s">
        <v>881</v>
      </c>
      <c r="B1089" s="13" t="s">
        <v>24</v>
      </c>
      <c r="C1089" s="13" t="s">
        <v>3143</v>
      </c>
      <c r="D1089" s="13" t="s">
        <v>3143</v>
      </c>
      <c r="E1089" s="13" t="s">
        <v>3143</v>
      </c>
    </row>
    <row r="1090" spans="1:5" ht="25.15" customHeight="1" thickTop="1" thickBot="1" x14ac:dyDescent="0.3">
      <c r="A1090" s="37" t="s">
        <v>3503</v>
      </c>
      <c r="B1090" s="13" t="s">
        <v>21</v>
      </c>
      <c r="C1090" s="13" t="s">
        <v>3143</v>
      </c>
      <c r="D1090" s="13" t="s">
        <v>3143</v>
      </c>
      <c r="E1090" s="13" t="s">
        <v>6</v>
      </c>
    </row>
    <row r="1091" spans="1:5" ht="25.15" customHeight="1" thickTop="1" thickBot="1" x14ac:dyDescent="0.3">
      <c r="A1091" s="37" t="s">
        <v>882</v>
      </c>
      <c r="B1091" s="13" t="s">
        <v>24</v>
      </c>
      <c r="C1091" s="13" t="s">
        <v>3143</v>
      </c>
      <c r="D1091" s="13" t="s">
        <v>3143</v>
      </c>
      <c r="E1091" s="13" t="s">
        <v>3143</v>
      </c>
    </row>
    <row r="1092" spans="1:5" ht="25.15" customHeight="1" thickTop="1" thickBot="1" x14ac:dyDescent="0.3">
      <c r="A1092" s="37" t="s">
        <v>883</v>
      </c>
      <c r="B1092" s="13" t="s">
        <v>21</v>
      </c>
      <c r="C1092" s="13" t="s">
        <v>3143</v>
      </c>
      <c r="D1092" s="13" t="s">
        <v>3143</v>
      </c>
      <c r="E1092" s="13" t="s">
        <v>3143</v>
      </c>
    </row>
    <row r="1093" spans="1:5" ht="25.15" customHeight="1" thickTop="1" thickBot="1" x14ac:dyDescent="0.3">
      <c r="A1093" s="37" t="s">
        <v>884</v>
      </c>
      <c r="B1093" s="13" t="s">
        <v>24</v>
      </c>
      <c r="C1093" s="13" t="s">
        <v>3143</v>
      </c>
      <c r="D1093" s="13" t="s">
        <v>3143</v>
      </c>
      <c r="E1093" s="13" t="s">
        <v>3143</v>
      </c>
    </row>
    <row r="1094" spans="1:5" ht="25.15" customHeight="1" thickTop="1" thickBot="1" x14ac:dyDescent="0.3">
      <c r="A1094" s="37" t="s">
        <v>885</v>
      </c>
      <c r="B1094" s="13" t="s">
        <v>30</v>
      </c>
      <c r="C1094" s="13" t="s">
        <v>3143</v>
      </c>
      <c r="D1094" s="13" t="s">
        <v>3143</v>
      </c>
      <c r="E1094" s="13" t="s">
        <v>3143</v>
      </c>
    </row>
    <row r="1095" spans="1:5" ht="25.15" customHeight="1" thickTop="1" thickBot="1" x14ac:dyDescent="0.3">
      <c r="A1095" s="37" t="s">
        <v>886</v>
      </c>
      <c r="B1095" s="13" t="s">
        <v>163</v>
      </c>
      <c r="C1095" s="13" t="s">
        <v>3143</v>
      </c>
      <c r="D1095" s="13" t="s">
        <v>26</v>
      </c>
      <c r="E1095" s="13" t="s">
        <v>3143</v>
      </c>
    </row>
    <row r="1096" spans="1:5" ht="25.15" customHeight="1" thickTop="1" thickBot="1" x14ac:dyDescent="0.3">
      <c r="A1096" s="37" t="s">
        <v>887</v>
      </c>
      <c r="B1096" s="13" t="s">
        <v>37</v>
      </c>
      <c r="C1096" s="13" t="s">
        <v>3143</v>
      </c>
      <c r="D1096" s="13" t="s">
        <v>3143</v>
      </c>
      <c r="E1096" s="13" t="s">
        <v>3143</v>
      </c>
    </row>
    <row r="1097" spans="1:5" ht="25.15" customHeight="1" thickTop="1" thickBot="1" x14ac:dyDescent="0.3">
      <c r="A1097" s="37" t="s">
        <v>888</v>
      </c>
      <c r="B1097" s="13" t="s">
        <v>29</v>
      </c>
      <c r="C1097" s="13" t="s">
        <v>3143</v>
      </c>
      <c r="D1097" s="13" t="s">
        <v>3143</v>
      </c>
      <c r="E1097" s="13" t="s">
        <v>3143</v>
      </c>
    </row>
    <row r="1098" spans="1:5" ht="25.15" customHeight="1" thickTop="1" thickBot="1" x14ac:dyDescent="0.3">
      <c r="A1098" s="37" t="s">
        <v>889</v>
      </c>
      <c r="B1098" s="13" t="s">
        <v>21</v>
      </c>
      <c r="C1098" s="13" t="s">
        <v>3143</v>
      </c>
      <c r="D1098" s="13" t="s">
        <v>3143</v>
      </c>
      <c r="E1098" s="13" t="s">
        <v>3143</v>
      </c>
    </row>
    <row r="1099" spans="1:5" ht="25.15" customHeight="1" thickTop="1" thickBot="1" x14ac:dyDescent="0.3">
      <c r="A1099" s="37" t="s">
        <v>890</v>
      </c>
      <c r="B1099" s="13" t="s">
        <v>37</v>
      </c>
      <c r="C1099" s="13" t="s">
        <v>3143</v>
      </c>
      <c r="D1099" s="13" t="s">
        <v>3143</v>
      </c>
      <c r="E1099" s="13" t="s">
        <v>3143</v>
      </c>
    </row>
    <row r="1100" spans="1:5" ht="25.15" customHeight="1" thickTop="1" thickBot="1" x14ac:dyDescent="0.3">
      <c r="A1100" s="37" t="s">
        <v>891</v>
      </c>
      <c r="B1100" s="13" t="s">
        <v>37</v>
      </c>
      <c r="C1100" s="13" t="s">
        <v>3143</v>
      </c>
      <c r="D1100" s="13" t="s">
        <v>3143</v>
      </c>
      <c r="E1100" s="13" t="s">
        <v>3143</v>
      </c>
    </row>
    <row r="1101" spans="1:5" ht="25.15" customHeight="1" thickTop="1" thickBot="1" x14ac:dyDescent="0.3">
      <c r="A1101" s="37" t="s">
        <v>892</v>
      </c>
      <c r="B1101" s="13" t="s">
        <v>30</v>
      </c>
      <c r="C1101" s="13" t="s">
        <v>3143</v>
      </c>
      <c r="D1101" s="13" t="s">
        <v>3143</v>
      </c>
      <c r="E1101" s="13" t="s">
        <v>3143</v>
      </c>
    </row>
    <row r="1102" spans="1:5" ht="25.15" customHeight="1" thickTop="1" thickBot="1" x14ac:dyDescent="0.3">
      <c r="A1102" s="37" t="s">
        <v>893</v>
      </c>
      <c r="B1102" s="13" t="s">
        <v>24</v>
      </c>
      <c r="C1102" s="13" t="s">
        <v>3143</v>
      </c>
      <c r="D1102" s="13" t="s">
        <v>3143</v>
      </c>
      <c r="E1102" s="13" t="s">
        <v>3143</v>
      </c>
    </row>
    <row r="1103" spans="1:5" ht="25.15" customHeight="1" thickTop="1" thickBot="1" x14ac:dyDescent="0.3">
      <c r="A1103" s="37" t="s">
        <v>894</v>
      </c>
      <c r="B1103" s="13" t="s">
        <v>24</v>
      </c>
      <c r="C1103" s="13" t="s">
        <v>3143</v>
      </c>
      <c r="D1103" s="13" t="s">
        <v>3143</v>
      </c>
      <c r="E1103" s="13" t="s">
        <v>3143</v>
      </c>
    </row>
    <row r="1104" spans="1:5" ht="25.15" customHeight="1" thickTop="1" thickBot="1" x14ac:dyDescent="0.3">
      <c r="A1104" s="37" t="s">
        <v>895</v>
      </c>
      <c r="B1104" s="13" t="s">
        <v>37</v>
      </c>
      <c r="C1104" s="13" t="s">
        <v>5</v>
      </c>
      <c r="D1104" s="13" t="s">
        <v>26</v>
      </c>
      <c r="E1104" s="13" t="s">
        <v>3143</v>
      </c>
    </row>
    <row r="1105" spans="1:5" ht="25.15" customHeight="1" thickTop="1" thickBot="1" x14ac:dyDescent="0.3">
      <c r="A1105" s="37" t="s">
        <v>896</v>
      </c>
      <c r="B1105" s="101" t="s">
        <v>37</v>
      </c>
      <c r="C1105" s="101" t="s">
        <v>3143</v>
      </c>
      <c r="D1105" s="101" t="s">
        <v>26</v>
      </c>
      <c r="E1105" s="102" t="s">
        <v>3143</v>
      </c>
    </row>
    <row r="1106" spans="1:5" ht="25.15" customHeight="1" thickTop="1" thickBot="1" x14ac:dyDescent="0.3">
      <c r="A1106" s="37" t="s">
        <v>2996</v>
      </c>
      <c r="B1106" s="101" t="s">
        <v>21</v>
      </c>
      <c r="C1106" s="101" t="s">
        <v>3143</v>
      </c>
      <c r="D1106" s="101" t="s">
        <v>3143</v>
      </c>
      <c r="E1106" s="102" t="s">
        <v>3143</v>
      </c>
    </row>
    <row r="1107" spans="1:5" ht="25.15" customHeight="1" thickTop="1" thickBot="1" x14ac:dyDescent="0.3">
      <c r="A1107" s="37" t="s">
        <v>897</v>
      </c>
      <c r="B1107" s="13" t="s">
        <v>24</v>
      </c>
      <c r="C1107" s="13" t="s">
        <v>3143</v>
      </c>
      <c r="D1107" s="13" t="s">
        <v>3143</v>
      </c>
      <c r="E1107" s="13" t="s">
        <v>3143</v>
      </c>
    </row>
    <row r="1108" spans="1:5" ht="25.15" customHeight="1" thickTop="1" thickBot="1" x14ac:dyDescent="0.3">
      <c r="A1108" s="37" t="s">
        <v>898</v>
      </c>
      <c r="B1108" s="13" t="s">
        <v>21</v>
      </c>
      <c r="C1108" s="13" t="s">
        <v>3143</v>
      </c>
      <c r="D1108" s="13" t="s">
        <v>3143</v>
      </c>
      <c r="E1108" s="13" t="s">
        <v>3143</v>
      </c>
    </row>
    <row r="1109" spans="1:5" ht="25.15" customHeight="1" thickTop="1" thickBot="1" x14ac:dyDescent="0.3">
      <c r="A1109" s="37" t="s">
        <v>899</v>
      </c>
      <c r="B1109" s="13" t="s">
        <v>47</v>
      </c>
      <c r="C1109" s="13" t="s">
        <v>3143</v>
      </c>
      <c r="D1109" s="13" t="s">
        <v>26</v>
      </c>
      <c r="E1109" s="13" t="s">
        <v>3143</v>
      </c>
    </row>
    <row r="1110" spans="1:5" ht="25.15" customHeight="1" thickTop="1" thickBot="1" x14ac:dyDescent="0.3">
      <c r="A1110" s="37" t="s">
        <v>900</v>
      </c>
      <c r="B1110" s="13" t="s">
        <v>21</v>
      </c>
      <c r="C1110" s="13" t="s">
        <v>3143</v>
      </c>
      <c r="D1110" s="13" t="s">
        <v>3143</v>
      </c>
      <c r="E1110" s="13" t="s">
        <v>3143</v>
      </c>
    </row>
    <row r="1111" spans="1:5" ht="25.15" customHeight="1" thickTop="1" thickBot="1" x14ac:dyDescent="0.3">
      <c r="A1111" s="37" t="s">
        <v>901</v>
      </c>
      <c r="B1111" s="13" t="s">
        <v>21</v>
      </c>
      <c r="C1111" s="13" t="s">
        <v>3143</v>
      </c>
      <c r="D1111" s="13" t="s">
        <v>3143</v>
      </c>
      <c r="E1111" s="13" t="s">
        <v>3143</v>
      </c>
    </row>
    <row r="1112" spans="1:5" ht="25.15" customHeight="1" thickTop="1" thickBot="1" x14ac:dyDescent="0.3">
      <c r="A1112" s="37" t="s">
        <v>902</v>
      </c>
      <c r="B1112" s="13" t="s">
        <v>24</v>
      </c>
      <c r="C1112" s="13" t="s">
        <v>3143</v>
      </c>
      <c r="D1112" s="13" t="s">
        <v>3143</v>
      </c>
      <c r="E1112" s="13" t="s">
        <v>3143</v>
      </c>
    </row>
    <row r="1113" spans="1:5" ht="25.15" customHeight="1" thickTop="1" thickBot="1" x14ac:dyDescent="0.3">
      <c r="A1113" s="37" t="s">
        <v>903</v>
      </c>
      <c r="B1113" s="13" t="s">
        <v>24</v>
      </c>
      <c r="C1113" s="13" t="s">
        <v>3143</v>
      </c>
      <c r="D1113" s="13" t="s">
        <v>26</v>
      </c>
      <c r="E1113" s="13" t="s">
        <v>3143</v>
      </c>
    </row>
    <row r="1114" spans="1:5" ht="25.15" customHeight="1" thickTop="1" thickBot="1" x14ac:dyDescent="0.3">
      <c r="A1114" s="37" t="s">
        <v>904</v>
      </c>
      <c r="B1114" s="13" t="s">
        <v>24</v>
      </c>
      <c r="C1114" s="13" t="s">
        <v>3143</v>
      </c>
      <c r="D1114" s="13" t="s">
        <v>26</v>
      </c>
      <c r="E1114" s="13" t="s">
        <v>3143</v>
      </c>
    </row>
    <row r="1115" spans="1:5" ht="25.15" customHeight="1" thickTop="1" thickBot="1" x14ac:dyDescent="0.3">
      <c r="A1115" s="37" t="s">
        <v>905</v>
      </c>
      <c r="B1115" s="13" t="s">
        <v>35</v>
      </c>
      <c r="C1115" s="13" t="s">
        <v>3143</v>
      </c>
      <c r="D1115" s="13" t="s">
        <v>3143</v>
      </c>
      <c r="E1115" s="13" t="s">
        <v>3143</v>
      </c>
    </row>
    <row r="1116" spans="1:5" ht="25.15" customHeight="1" thickTop="1" thickBot="1" x14ac:dyDescent="0.3">
      <c r="A1116" s="37" t="s">
        <v>906</v>
      </c>
      <c r="B1116" s="13" t="s">
        <v>30</v>
      </c>
      <c r="C1116" s="13" t="s">
        <v>3143</v>
      </c>
      <c r="D1116" s="13" t="s">
        <v>3143</v>
      </c>
      <c r="E1116" s="13" t="s">
        <v>3143</v>
      </c>
    </row>
    <row r="1117" spans="1:5" ht="25.15" customHeight="1" thickTop="1" thickBot="1" x14ac:dyDescent="0.3">
      <c r="A1117" s="37" t="s">
        <v>907</v>
      </c>
      <c r="B1117" s="13" t="s">
        <v>37</v>
      </c>
      <c r="C1117" s="13" t="s">
        <v>3143</v>
      </c>
      <c r="D1117" s="13" t="s">
        <v>3143</v>
      </c>
      <c r="E1117" s="13" t="s">
        <v>3143</v>
      </c>
    </row>
    <row r="1118" spans="1:5" ht="25.15" customHeight="1" thickTop="1" thickBot="1" x14ac:dyDescent="0.3">
      <c r="A1118" s="37" t="s">
        <v>908</v>
      </c>
      <c r="B1118" s="13" t="s">
        <v>24</v>
      </c>
      <c r="C1118" s="13" t="s">
        <v>3143</v>
      </c>
      <c r="D1118" s="13" t="s">
        <v>3143</v>
      </c>
      <c r="E1118" s="13" t="s">
        <v>3143</v>
      </c>
    </row>
    <row r="1119" spans="1:5" ht="25.15" customHeight="1" thickTop="1" thickBot="1" x14ac:dyDescent="0.3">
      <c r="A1119" s="37" t="s">
        <v>909</v>
      </c>
      <c r="B1119" s="13" t="s">
        <v>29</v>
      </c>
      <c r="C1119" s="13" t="s">
        <v>3143</v>
      </c>
      <c r="D1119" s="13" t="s">
        <v>3143</v>
      </c>
      <c r="E1119" s="13" t="s">
        <v>3143</v>
      </c>
    </row>
    <row r="1120" spans="1:5" ht="25.15" customHeight="1" thickTop="1" thickBot="1" x14ac:dyDescent="0.3">
      <c r="A1120" s="37" t="s">
        <v>910</v>
      </c>
      <c r="B1120" s="13" t="s">
        <v>24</v>
      </c>
      <c r="C1120" s="13" t="s">
        <v>3143</v>
      </c>
      <c r="D1120" s="13" t="s">
        <v>3143</v>
      </c>
      <c r="E1120" s="13" t="s">
        <v>3143</v>
      </c>
    </row>
    <row r="1121" spans="1:5" ht="25.15" customHeight="1" thickTop="1" thickBot="1" x14ac:dyDescent="0.3">
      <c r="A1121" s="37" t="s">
        <v>911</v>
      </c>
      <c r="B1121" s="13" t="s">
        <v>30</v>
      </c>
      <c r="C1121" s="13" t="s">
        <v>3143</v>
      </c>
      <c r="D1121" s="13" t="s">
        <v>3143</v>
      </c>
      <c r="E1121" s="13" t="s">
        <v>3143</v>
      </c>
    </row>
    <row r="1122" spans="1:5" ht="25.15" customHeight="1" thickTop="1" thickBot="1" x14ac:dyDescent="0.3">
      <c r="A1122" s="37" t="s">
        <v>912</v>
      </c>
      <c r="B1122" s="13" t="s">
        <v>37</v>
      </c>
      <c r="C1122" s="13" t="s">
        <v>5</v>
      </c>
      <c r="D1122" s="13" t="s">
        <v>3143</v>
      </c>
      <c r="E1122" s="13" t="s">
        <v>3143</v>
      </c>
    </row>
    <row r="1123" spans="1:5" ht="25.15" customHeight="1" thickTop="1" thickBot="1" x14ac:dyDescent="0.3">
      <c r="A1123" s="37" t="s">
        <v>913</v>
      </c>
      <c r="B1123" s="13" t="s">
        <v>37</v>
      </c>
      <c r="C1123" s="13" t="s">
        <v>3143</v>
      </c>
      <c r="D1123" s="13" t="s">
        <v>3143</v>
      </c>
      <c r="E1123" s="13" t="s">
        <v>3143</v>
      </c>
    </row>
    <row r="1124" spans="1:5" ht="25.15" customHeight="1" thickTop="1" thickBot="1" x14ac:dyDescent="0.3">
      <c r="A1124" s="37" t="s">
        <v>914</v>
      </c>
      <c r="B1124" s="13" t="s">
        <v>21</v>
      </c>
      <c r="C1124" s="13" t="s">
        <v>3143</v>
      </c>
      <c r="D1124" s="13" t="s">
        <v>3143</v>
      </c>
      <c r="E1124" s="13" t="s">
        <v>3143</v>
      </c>
    </row>
    <row r="1125" spans="1:5" ht="25.15" customHeight="1" thickTop="1" thickBot="1" x14ac:dyDescent="0.3">
      <c r="A1125" s="37" t="s">
        <v>915</v>
      </c>
      <c r="B1125" s="13" t="s">
        <v>21</v>
      </c>
      <c r="C1125" s="13" t="s">
        <v>3143</v>
      </c>
      <c r="D1125" s="13" t="s">
        <v>3143</v>
      </c>
      <c r="E1125" s="13" t="s">
        <v>3143</v>
      </c>
    </row>
    <row r="1126" spans="1:5" ht="25.15" customHeight="1" thickTop="1" thickBot="1" x14ac:dyDescent="0.3">
      <c r="A1126" s="37" t="s">
        <v>916</v>
      </c>
      <c r="B1126" s="13" t="s">
        <v>30</v>
      </c>
      <c r="C1126" s="13" t="s">
        <v>3143</v>
      </c>
      <c r="D1126" s="13" t="s">
        <v>3143</v>
      </c>
      <c r="E1126" s="13" t="s">
        <v>3143</v>
      </c>
    </row>
    <row r="1127" spans="1:5" ht="25.15" customHeight="1" thickTop="1" thickBot="1" x14ac:dyDescent="0.3">
      <c r="A1127" s="37" t="s">
        <v>917</v>
      </c>
      <c r="B1127" s="13" t="s">
        <v>24</v>
      </c>
      <c r="C1127" s="13" t="s">
        <v>3143</v>
      </c>
      <c r="D1127" s="13" t="s">
        <v>3143</v>
      </c>
      <c r="E1127" s="13" t="s">
        <v>3143</v>
      </c>
    </row>
    <row r="1128" spans="1:5" ht="25.15" customHeight="1" thickTop="1" thickBot="1" x14ac:dyDescent="0.3">
      <c r="A1128" s="37" t="s">
        <v>918</v>
      </c>
      <c r="B1128" s="13" t="s">
        <v>24</v>
      </c>
      <c r="C1128" s="13" t="s">
        <v>3143</v>
      </c>
      <c r="D1128" s="13" t="s">
        <v>26</v>
      </c>
      <c r="E1128" s="13" t="s">
        <v>3143</v>
      </c>
    </row>
    <row r="1129" spans="1:5" ht="25.15" customHeight="1" thickTop="1" thickBot="1" x14ac:dyDescent="0.3">
      <c r="A1129" s="37" t="s">
        <v>919</v>
      </c>
      <c r="B1129" s="13" t="s">
        <v>30</v>
      </c>
      <c r="C1129" s="13" t="s">
        <v>3143</v>
      </c>
      <c r="D1129" s="13" t="s">
        <v>3143</v>
      </c>
      <c r="E1129" s="13" t="s">
        <v>3143</v>
      </c>
    </row>
    <row r="1130" spans="1:5" ht="25.15" customHeight="1" thickTop="1" thickBot="1" x14ac:dyDescent="0.3">
      <c r="A1130" s="37" t="s">
        <v>920</v>
      </c>
      <c r="B1130" s="13" t="s">
        <v>30</v>
      </c>
      <c r="C1130" s="13" t="s">
        <v>3143</v>
      </c>
      <c r="D1130" s="13" t="s">
        <v>3143</v>
      </c>
      <c r="E1130" s="13" t="s">
        <v>3143</v>
      </c>
    </row>
    <row r="1131" spans="1:5" ht="25.15" customHeight="1" thickTop="1" thickBot="1" x14ac:dyDescent="0.3">
      <c r="A1131" s="37" t="s">
        <v>3187</v>
      </c>
      <c r="B1131" s="13" t="s">
        <v>37</v>
      </c>
      <c r="C1131" s="13" t="s">
        <v>3143</v>
      </c>
      <c r="D1131" s="13" t="s">
        <v>3143</v>
      </c>
      <c r="E1131" s="13" t="s">
        <v>3143</v>
      </c>
    </row>
    <row r="1132" spans="1:5" ht="25.15" customHeight="1" thickTop="1" thickBot="1" x14ac:dyDescent="0.3">
      <c r="A1132" s="37" t="s">
        <v>3188</v>
      </c>
      <c r="B1132" s="13" t="s">
        <v>37</v>
      </c>
      <c r="C1132" s="13" t="s">
        <v>3143</v>
      </c>
      <c r="D1132" s="13" t="s">
        <v>3143</v>
      </c>
      <c r="E1132" s="13" t="s">
        <v>3143</v>
      </c>
    </row>
    <row r="1133" spans="1:5" ht="25.15" customHeight="1" thickTop="1" thickBot="1" x14ac:dyDescent="0.3">
      <c r="A1133" s="37"/>
      <c r="B1133" s="13"/>
      <c r="C1133" s="13"/>
      <c r="D1133" s="13"/>
      <c r="E1133" s="13"/>
    </row>
    <row r="1134" spans="1:5" ht="25.15" customHeight="1" thickTop="1" thickBot="1" x14ac:dyDescent="0.3">
      <c r="A1134" s="37" t="s">
        <v>921</v>
      </c>
      <c r="B1134" s="13" t="s">
        <v>37</v>
      </c>
      <c r="C1134" s="13" t="s">
        <v>3143</v>
      </c>
      <c r="D1134" s="13" t="s">
        <v>3143</v>
      </c>
      <c r="E1134" s="13" t="s">
        <v>3143</v>
      </c>
    </row>
    <row r="1135" spans="1:5" ht="25.15" customHeight="1" thickTop="1" thickBot="1" x14ac:dyDescent="0.3">
      <c r="A1135" s="37" t="s">
        <v>922</v>
      </c>
      <c r="B1135" s="13" t="s">
        <v>24</v>
      </c>
      <c r="C1135" s="13" t="s">
        <v>3143</v>
      </c>
      <c r="D1135" s="13" t="s">
        <v>3143</v>
      </c>
      <c r="E1135" s="13" t="s">
        <v>3143</v>
      </c>
    </row>
    <row r="1136" spans="1:5" ht="25.15" customHeight="1" thickTop="1" thickBot="1" x14ac:dyDescent="0.3">
      <c r="A1136" s="37" t="s">
        <v>923</v>
      </c>
      <c r="B1136" s="13" t="s">
        <v>35</v>
      </c>
      <c r="C1136" s="13" t="s">
        <v>3143</v>
      </c>
      <c r="D1136" s="13" t="s">
        <v>3143</v>
      </c>
      <c r="E1136" s="13" t="s">
        <v>3143</v>
      </c>
    </row>
    <row r="1137" spans="1:5" ht="25.15" customHeight="1" thickTop="1" thickBot="1" x14ac:dyDescent="0.3">
      <c r="A1137" s="37" t="s">
        <v>3526</v>
      </c>
      <c r="B1137" s="13" t="s">
        <v>61</v>
      </c>
      <c r="C1137" s="13" t="s">
        <v>3143</v>
      </c>
      <c r="D1137" s="13" t="s">
        <v>3143</v>
      </c>
      <c r="E1137" s="13" t="s">
        <v>3143</v>
      </c>
    </row>
    <row r="1138" spans="1:5" ht="25.15" customHeight="1" thickTop="1" thickBot="1" x14ac:dyDescent="0.3">
      <c r="A1138" s="37" t="s">
        <v>924</v>
      </c>
      <c r="B1138" s="13" t="s">
        <v>24</v>
      </c>
      <c r="C1138" s="13" t="s">
        <v>3143</v>
      </c>
      <c r="D1138" s="13" t="s">
        <v>3143</v>
      </c>
      <c r="E1138" s="13" t="s">
        <v>3143</v>
      </c>
    </row>
    <row r="1139" spans="1:5" ht="25.15" customHeight="1" thickTop="1" thickBot="1" x14ac:dyDescent="0.3">
      <c r="A1139" s="37" t="s">
        <v>925</v>
      </c>
      <c r="B1139" s="13" t="s">
        <v>47</v>
      </c>
      <c r="C1139" s="13" t="s">
        <v>5</v>
      </c>
      <c r="D1139" s="13" t="s">
        <v>3143</v>
      </c>
      <c r="E1139" s="13" t="s">
        <v>3143</v>
      </c>
    </row>
    <row r="1140" spans="1:5" ht="25.15" customHeight="1" thickTop="1" thickBot="1" x14ac:dyDescent="0.3">
      <c r="A1140" s="37" t="s">
        <v>2912</v>
      </c>
      <c r="B1140" s="13" t="s">
        <v>24</v>
      </c>
      <c r="C1140" s="13" t="s">
        <v>3143</v>
      </c>
      <c r="D1140" s="13" t="s">
        <v>26</v>
      </c>
      <c r="E1140" s="13" t="s">
        <v>3143</v>
      </c>
    </row>
    <row r="1141" spans="1:5" ht="25.15" customHeight="1" thickTop="1" thickBot="1" x14ac:dyDescent="0.3">
      <c r="A1141" s="37" t="s">
        <v>926</v>
      </c>
      <c r="B1141" s="13" t="s">
        <v>37</v>
      </c>
      <c r="C1141" s="13" t="s">
        <v>3143</v>
      </c>
      <c r="D1141" s="13" t="s">
        <v>3143</v>
      </c>
      <c r="E1141" s="13" t="s">
        <v>3143</v>
      </c>
    </row>
    <row r="1142" spans="1:5" ht="25.15" customHeight="1" thickTop="1" thickBot="1" x14ac:dyDescent="0.3">
      <c r="A1142" s="37" t="s">
        <v>927</v>
      </c>
      <c r="B1142" s="13" t="s">
        <v>37</v>
      </c>
      <c r="C1142" s="13" t="s">
        <v>3143</v>
      </c>
      <c r="D1142" s="13" t="s">
        <v>3143</v>
      </c>
      <c r="E1142" s="13" t="s">
        <v>3143</v>
      </c>
    </row>
    <row r="1143" spans="1:5" ht="25.15" customHeight="1" thickTop="1" thickBot="1" x14ac:dyDescent="0.3">
      <c r="A1143" s="37" t="s">
        <v>928</v>
      </c>
      <c r="B1143" s="13" t="s">
        <v>24</v>
      </c>
      <c r="C1143" s="13" t="s">
        <v>3143</v>
      </c>
      <c r="D1143" s="13" t="s">
        <v>3143</v>
      </c>
      <c r="E1143" s="13" t="s">
        <v>3143</v>
      </c>
    </row>
    <row r="1144" spans="1:5" ht="25.15" customHeight="1" thickTop="1" thickBot="1" x14ac:dyDescent="0.3">
      <c r="A1144" s="37" t="s">
        <v>929</v>
      </c>
      <c r="B1144" s="13" t="s">
        <v>61</v>
      </c>
      <c r="C1144" s="13" t="s">
        <v>3143</v>
      </c>
      <c r="D1144" s="13" t="s">
        <v>3143</v>
      </c>
      <c r="E1144" s="13" t="s">
        <v>3143</v>
      </c>
    </row>
    <row r="1145" spans="1:5" ht="25.15" customHeight="1" thickTop="1" thickBot="1" x14ac:dyDescent="0.3">
      <c r="A1145" s="37" t="s">
        <v>3673</v>
      </c>
      <c r="B1145" s="13" t="s">
        <v>24</v>
      </c>
      <c r="C1145" s="13" t="s">
        <v>3143</v>
      </c>
      <c r="D1145" s="13" t="s">
        <v>3143</v>
      </c>
      <c r="E1145" s="13" t="s">
        <v>3143</v>
      </c>
    </row>
    <row r="1146" spans="1:5" ht="25.15" customHeight="1" thickTop="1" thickBot="1" x14ac:dyDescent="0.3">
      <c r="A1146" s="37" t="s">
        <v>930</v>
      </c>
      <c r="B1146" s="13" t="s">
        <v>37</v>
      </c>
      <c r="C1146" s="13" t="s">
        <v>3143</v>
      </c>
      <c r="D1146" s="13" t="s">
        <v>3143</v>
      </c>
      <c r="E1146" s="13" t="s">
        <v>3143</v>
      </c>
    </row>
    <row r="1147" spans="1:5" ht="25.15" customHeight="1" thickTop="1" thickBot="1" x14ac:dyDescent="0.3">
      <c r="A1147" s="37" t="s">
        <v>931</v>
      </c>
      <c r="B1147" s="13" t="s">
        <v>37</v>
      </c>
      <c r="C1147" s="13" t="s">
        <v>3143</v>
      </c>
      <c r="D1147" s="13" t="s">
        <v>3143</v>
      </c>
      <c r="E1147" s="13" t="s">
        <v>3143</v>
      </c>
    </row>
    <row r="1148" spans="1:5" ht="25.15" customHeight="1" thickTop="1" thickBot="1" x14ac:dyDescent="0.3">
      <c r="A1148" s="37" t="s">
        <v>932</v>
      </c>
      <c r="B1148" s="13" t="s">
        <v>37</v>
      </c>
      <c r="C1148" s="13" t="s">
        <v>3143</v>
      </c>
      <c r="D1148" s="13" t="s">
        <v>3143</v>
      </c>
      <c r="E1148" s="13" t="s">
        <v>3143</v>
      </c>
    </row>
    <row r="1149" spans="1:5" ht="25.15" customHeight="1" thickTop="1" thickBot="1" x14ac:dyDescent="0.3">
      <c r="A1149" s="37" t="s">
        <v>933</v>
      </c>
      <c r="B1149" s="13" t="s">
        <v>29</v>
      </c>
      <c r="C1149" s="13" t="s">
        <v>3143</v>
      </c>
      <c r="D1149" s="13" t="s">
        <v>3143</v>
      </c>
      <c r="E1149" s="13" t="s">
        <v>3143</v>
      </c>
    </row>
    <row r="1150" spans="1:5" ht="25.15" customHeight="1" thickTop="1" thickBot="1" x14ac:dyDescent="0.3">
      <c r="A1150" s="37" t="s">
        <v>3332</v>
      </c>
      <c r="B1150" s="13" t="s">
        <v>30</v>
      </c>
      <c r="C1150" s="13" t="s">
        <v>3143</v>
      </c>
      <c r="D1150" s="13" t="s">
        <v>3143</v>
      </c>
      <c r="E1150" s="13" t="s">
        <v>6</v>
      </c>
    </row>
    <row r="1151" spans="1:5" ht="25.15" customHeight="1" thickTop="1" thickBot="1" x14ac:dyDescent="0.3">
      <c r="A1151" s="37" t="s">
        <v>934</v>
      </c>
      <c r="B1151" s="13" t="s">
        <v>47</v>
      </c>
      <c r="C1151" s="13" t="s">
        <v>3143</v>
      </c>
      <c r="D1151" s="13" t="s">
        <v>3143</v>
      </c>
      <c r="E1151" s="13" t="s">
        <v>3143</v>
      </c>
    </row>
    <row r="1152" spans="1:5" ht="25.15" customHeight="1" thickTop="1" thickBot="1" x14ac:dyDescent="0.3">
      <c r="A1152" s="37" t="s">
        <v>3333</v>
      </c>
      <c r="B1152" s="13" t="s">
        <v>47</v>
      </c>
      <c r="C1152" s="13" t="s">
        <v>3143</v>
      </c>
      <c r="D1152" s="13" t="s">
        <v>3143</v>
      </c>
      <c r="E1152" s="13" t="s">
        <v>6</v>
      </c>
    </row>
    <row r="1153" spans="1:5" ht="25.15" customHeight="1" thickTop="1" thickBot="1" x14ac:dyDescent="0.3">
      <c r="A1153" s="37" t="s">
        <v>935</v>
      </c>
      <c r="B1153" s="13" t="s">
        <v>37</v>
      </c>
      <c r="C1153" s="13" t="s">
        <v>3143</v>
      </c>
      <c r="D1153" s="13" t="s">
        <v>3143</v>
      </c>
      <c r="E1153" s="13" t="s">
        <v>3143</v>
      </c>
    </row>
    <row r="1154" spans="1:5" ht="25.15" customHeight="1" thickTop="1" thickBot="1" x14ac:dyDescent="0.3">
      <c r="A1154" s="37" t="s">
        <v>936</v>
      </c>
      <c r="B1154" s="13" t="s">
        <v>61</v>
      </c>
      <c r="C1154" s="13" t="s">
        <v>3143</v>
      </c>
      <c r="D1154" s="13" t="s">
        <v>3143</v>
      </c>
      <c r="E1154" s="13" t="s">
        <v>3143</v>
      </c>
    </row>
    <row r="1155" spans="1:5" ht="25.15" customHeight="1" thickTop="1" thickBot="1" x14ac:dyDescent="0.3">
      <c r="A1155" s="37" t="s">
        <v>937</v>
      </c>
      <c r="B1155" s="13" t="s">
        <v>24</v>
      </c>
      <c r="C1155" s="13" t="s">
        <v>3143</v>
      </c>
      <c r="D1155" s="13" t="s">
        <v>3143</v>
      </c>
      <c r="E1155" s="13" t="s">
        <v>3143</v>
      </c>
    </row>
    <row r="1156" spans="1:5" ht="25.15" customHeight="1" thickTop="1" thickBot="1" x14ac:dyDescent="0.3">
      <c r="A1156" s="37" t="s">
        <v>938</v>
      </c>
      <c r="B1156" s="13" t="s">
        <v>24</v>
      </c>
      <c r="C1156" s="13" t="s">
        <v>3143</v>
      </c>
      <c r="D1156" s="13" t="s">
        <v>3143</v>
      </c>
      <c r="E1156" s="13" t="s">
        <v>3143</v>
      </c>
    </row>
    <row r="1157" spans="1:5" ht="25.15" customHeight="1" thickTop="1" thickBot="1" x14ac:dyDescent="0.3">
      <c r="A1157" s="37" t="s">
        <v>939</v>
      </c>
      <c r="B1157" s="13" t="s">
        <v>37</v>
      </c>
      <c r="C1157" s="13" t="s">
        <v>3143</v>
      </c>
      <c r="D1157" s="13" t="s">
        <v>3143</v>
      </c>
      <c r="E1157" s="13" t="s">
        <v>3143</v>
      </c>
    </row>
    <row r="1158" spans="1:5" ht="25.15" customHeight="1" thickTop="1" thickBot="1" x14ac:dyDescent="0.3">
      <c r="A1158" s="37" t="s">
        <v>940</v>
      </c>
      <c r="B1158" s="13" t="s">
        <v>37</v>
      </c>
      <c r="C1158" s="13" t="s">
        <v>3143</v>
      </c>
      <c r="D1158" s="13" t="s">
        <v>3143</v>
      </c>
      <c r="E1158" s="13" t="s">
        <v>3143</v>
      </c>
    </row>
    <row r="1159" spans="1:5" ht="25.15" customHeight="1" thickTop="1" thickBot="1" x14ac:dyDescent="0.3">
      <c r="A1159" s="37" t="s">
        <v>941</v>
      </c>
      <c r="B1159" s="13" t="s">
        <v>24</v>
      </c>
      <c r="C1159" s="13" t="s">
        <v>3143</v>
      </c>
      <c r="D1159" s="13" t="s">
        <v>26</v>
      </c>
      <c r="E1159" s="13" t="s">
        <v>3143</v>
      </c>
    </row>
    <row r="1160" spans="1:5" ht="25.15" customHeight="1" thickTop="1" thickBot="1" x14ac:dyDescent="0.3">
      <c r="A1160" s="37" t="s">
        <v>943</v>
      </c>
      <c r="B1160" s="13" t="s">
        <v>35</v>
      </c>
      <c r="C1160" s="13" t="s">
        <v>3143</v>
      </c>
      <c r="D1160" s="13" t="s">
        <v>3143</v>
      </c>
      <c r="E1160" s="13" t="s">
        <v>3143</v>
      </c>
    </row>
    <row r="1161" spans="1:5" ht="25.15" customHeight="1" thickTop="1" thickBot="1" x14ac:dyDescent="0.3">
      <c r="A1161" s="37" t="s">
        <v>944</v>
      </c>
      <c r="B1161" s="13" t="s">
        <v>24</v>
      </c>
      <c r="C1161" s="13" t="s">
        <v>5</v>
      </c>
      <c r="D1161" s="13" t="s">
        <v>26</v>
      </c>
      <c r="E1161" s="13" t="s">
        <v>3143</v>
      </c>
    </row>
    <row r="1162" spans="1:5" ht="25.15" customHeight="1" thickTop="1" thickBot="1" x14ac:dyDescent="0.3">
      <c r="A1162" s="37" t="s">
        <v>945</v>
      </c>
      <c r="B1162" s="13" t="s">
        <v>30</v>
      </c>
      <c r="C1162" s="13" t="s">
        <v>3143</v>
      </c>
      <c r="D1162" s="13" t="s">
        <v>3143</v>
      </c>
      <c r="E1162" s="13" t="s">
        <v>3143</v>
      </c>
    </row>
    <row r="1163" spans="1:5" ht="25.15" customHeight="1" thickTop="1" thickBot="1" x14ac:dyDescent="0.3">
      <c r="A1163" s="37" t="s">
        <v>946</v>
      </c>
      <c r="B1163" s="13" t="s">
        <v>30</v>
      </c>
      <c r="C1163" s="13" t="s">
        <v>3143</v>
      </c>
      <c r="D1163" s="13" t="s">
        <v>3143</v>
      </c>
      <c r="E1163" s="13" t="s">
        <v>3143</v>
      </c>
    </row>
    <row r="1164" spans="1:5" ht="25.15" customHeight="1" thickTop="1" thickBot="1" x14ac:dyDescent="0.3">
      <c r="A1164" s="37" t="s">
        <v>947</v>
      </c>
      <c r="B1164" s="13" t="s">
        <v>24</v>
      </c>
      <c r="C1164" s="13" t="s">
        <v>3143</v>
      </c>
      <c r="D1164" s="13" t="s">
        <v>3143</v>
      </c>
      <c r="E1164" s="13" t="s">
        <v>3143</v>
      </c>
    </row>
    <row r="1165" spans="1:5" ht="25.15" customHeight="1" thickTop="1" thickBot="1" x14ac:dyDescent="0.3">
      <c r="A1165" s="37" t="s">
        <v>948</v>
      </c>
      <c r="B1165" s="13" t="s">
        <v>21</v>
      </c>
      <c r="C1165" s="13" t="s">
        <v>5</v>
      </c>
      <c r="D1165" s="13" t="s">
        <v>3143</v>
      </c>
      <c r="E1165" s="13" t="s">
        <v>3143</v>
      </c>
    </row>
    <row r="1166" spans="1:5" ht="25.15" customHeight="1" thickTop="1" thickBot="1" x14ac:dyDescent="0.3">
      <c r="A1166" s="37" t="s">
        <v>3334</v>
      </c>
      <c r="B1166" s="13" t="s">
        <v>24</v>
      </c>
      <c r="C1166" s="13" t="s">
        <v>5</v>
      </c>
      <c r="D1166" s="13" t="s">
        <v>3143</v>
      </c>
      <c r="E1166" s="13" t="s">
        <v>6</v>
      </c>
    </row>
    <row r="1167" spans="1:5" ht="25.15" customHeight="1" thickTop="1" thickBot="1" x14ac:dyDescent="0.3">
      <c r="A1167" s="37" t="s">
        <v>949</v>
      </c>
      <c r="B1167" s="13" t="s">
        <v>24</v>
      </c>
      <c r="C1167" s="13" t="s">
        <v>3143</v>
      </c>
      <c r="D1167" s="13" t="s">
        <v>3143</v>
      </c>
      <c r="E1167" s="13" t="s">
        <v>3143</v>
      </c>
    </row>
    <row r="1168" spans="1:5" ht="25.15" customHeight="1" thickTop="1" thickBot="1" x14ac:dyDescent="0.3">
      <c r="A1168" s="37" t="s">
        <v>950</v>
      </c>
      <c r="B1168" s="13" t="s">
        <v>24</v>
      </c>
      <c r="C1168" s="13" t="s">
        <v>3143</v>
      </c>
      <c r="D1168" s="13" t="s">
        <v>3143</v>
      </c>
      <c r="E1168" s="13" t="s">
        <v>3143</v>
      </c>
    </row>
    <row r="1169" spans="1:5" ht="25.15" customHeight="1" thickTop="1" thickBot="1" x14ac:dyDescent="0.3">
      <c r="A1169" s="37" t="s">
        <v>951</v>
      </c>
      <c r="B1169" s="13" t="s">
        <v>29</v>
      </c>
      <c r="C1169" s="13" t="s">
        <v>3143</v>
      </c>
      <c r="D1169" s="13" t="s">
        <v>3143</v>
      </c>
      <c r="E1169" s="13" t="s">
        <v>3143</v>
      </c>
    </row>
    <row r="1170" spans="1:5" ht="25.15" customHeight="1" thickTop="1" thickBot="1" x14ac:dyDescent="0.3">
      <c r="A1170" s="37" t="s">
        <v>952</v>
      </c>
      <c r="B1170" s="13" t="s">
        <v>24</v>
      </c>
      <c r="C1170" s="13" t="s">
        <v>3143</v>
      </c>
      <c r="D1170" s="13" t="s">
        <v>3143</v>
      </c>
      <c r="E1170" s="13" t="s">
        <v>3143</v>
      </c>
    </row>
    <row r="1171" spans="1:5" ht="25.15" customHeight="1" thickTop="1" thickBot="1" x14ac:dyDescent="0.3">
      <c r="A1171" s="37" t="s">
        <v>953</v>
      </c>
      <c r="B1171" s="13" t="s">
        <v>24</v>
      </c>
      <c r="C1171" s="13" t="s">
        <v>3143</v>
      </c>
      <c r="D1171" s="13" t="s">
        <v>3143</v>
      </c>
      <c r="E1171" s="13" t="s">
        <v>3143</v>
      </c>
    </row>
    <row r="1172" spans="1:5" ht="25.15" customHeight="1" thickTop="1" thickBot="1" x14ac:dyDescent="0.3">
      <c r="A1172" s="37" t="s">
        <v>954</v>
      </c>
      <c r="B1172" s="13" t="s">
        <v>61</v>
      </c>
      <c r="C1172" s="13" t="s">
        <v>3143</v>
      </c>
      <c r="D1172" s="13" t="s">
        <v>3143</v>
      </c>
      <c r="E1172" s="13" t="s">
        <v>3143</v>
      </c>
    </row>
    <row r="1173" spans="1:5" ht="25.15" customHeight="1" thickTop="1" thickBot="1" x14ac:dyDescent="0.3">
      <c r="A1173" s="37" t="s">
        <v>955</v>
      </c>
      <c r="B1173" s="13" t="s">
        <v>37</v>
      </c>
      <c r="C1173" s="13" t="s">
        <v>3143</v>
      </c>
      <c r="D1173" s="13" t="s">
        <v>3143</v>
      </c>
      <c r="E1173" s="13" t="s">
        <v>3143</v>
      </c>
    </row>
    <row r="1174" spans="1:5" ht="25.15" customHeight="1" thickTop="1" thickBot="1" x14ac:dyDescent="0.3">
      <c r="A1174" s="37" t="s">
        <v>956</v>
      </c>
      <c r="B1174" s="13" t="s">
        <v>24</v>
      </c>
      <c r="C1174" s="13" t="s">
        <v>3143</v>
      </c>
      <c r="D1174" s="13" t="s">
        <v>3143</v>
      </c>
      <c r="E1174" s="13" t="s">
        <v>3143</v>
      </c>
    </row>
    <row r="1175" spans="1:5" ht="25.15" customHeight="1" thickTop="1" thickBot="1" x14ac:dyDescent="0.3">
      <c r="A1175" s="37" t="s">
        <v>957</v>
      </c>
      <c r="B1175" s="13" t="s">
        <v>21</v>
      </c>
      <c r="C1175" s="13" t="s">
        <v>3143</v>
      </c>
      <c r="D1175" s="13" t="s">
        <v>3143</v>
      </c>
      <c r="E1175" s="13" t="s">
        <v>3143</v>
      </c>
    </row>
    <row r="1176" spans="1:5" ht="25.15" customHeight="1" thickTop="1" thickBot="1" x14ac:dyDescent="0.3">
      <c r="A1176" s="37" t="s">
        <v>958</v>
      </c>
      <c r="B1176" s="13" t="s">
        <v>47</v>
      </c>
      <c r="C1176" s="13" t="s">
        <v>3143</v>
      </c>
      <c r="D1176" s="13" t="s">
        <v>3143</v>
      </c>
      <c r="E1176" s="13" t="s">
        <v>3143</v>
      </c>
    </row>
    <row r="1177" spans="1:5" ht="25.15" customHeight="1" thickTop="1" thickBot="1" x14ac:dyDescent="0.3">
      <c r="A1177" s="37" t="s">
        <v>3147</v>
      </c>
      <c r="B1177" s="13" t="s">
        <v>21</v>
      </c>
      <c r="C1177" s="13" t="s">
        <v>3143</v>
      </c>
      <c r="D1177" s="13" t="s">
        <v>3143</v>
      </c>
      <c r="E1177" s="13" t="s">
        <v>3143</v>
      </c>
    </row>
    <row r="1178" spans="1:5" ht="25.15" customHeight="1" thickTop="1" thickBot="1" x14ac:dyDescent="0.3">
      <c r="A1178" s="37" t="s">
        <v>3335</v>
      </c>
      <c r="B1178" s="13" t="s">
        <v>24</v>
      </c>
      <c r="C1178" s="13" t="s">
        <v>3143</v>
      </c>
      <c r="D1178" s="13" t="s">
        <v>3143</v>
      </c>
      <c r="E1178" s="13" t="s">
        <v>6</v>
      </c>
    </row>
    <row r="1179" spans="1:5" ht="25.15" customHeight="1" thickTop="1" thickBot="1" x14ac:dyDescent="0.3">
      <c r="A1179" s="37" t="s">
        <v>3336</v>
      </c>
      <c r="B1179" s="13" t="s">
        <v>24</v>
      </c>
      <c r="C1179" s="13" t="s">
        <v>3143</v>
      </c>
      <c r="D1179" s="13" t="s">
        <v>3143</v>
      </c>
      <c r="E1179" s="13" t="s">
        <v>6</v>
      </c>
    </row>
    <row r="1180" spans="1:5" ht="25.15" customHeight="1" thickTop="1" thickBot="1" x14ac:dyDescent="0.3">
      <c r="A1180" s="37" t="s">
        <v>959</v>
      </c>
      <c r="B1180" s="13" t="s">
        <v>24</v>
      </c>
      <c r="C1180" s="13" t="s">
        <v>3143</v>
      </c>
      <c r="D1180" s="13" t="s">
        <v>3143</v>
      </c>
      <c r="E1180" s="13" t="s">
        <v>3143</v>
      </c>
    </row>
    <row r="1181" spans="1:5" ht="25.15" customHeight="1" thickTop="1" thickBot="1" x14ac:dyDescent="0.3">
      <c r="A1181" s="37" t="s">
        <v>960</v>
      </c>
      <c r="B1181" s="13" t="s">
        <v>30</v>
      </c>
      <c r="C1181" s="13" t="s">
        <v>3143</v>
      </c>
      <c r="D1181" s="13" t="s">
        <v>3143</v>
      </c>
      <c r="E1181" s="13" t="s">
        <v>3143</v>
      </c>
    </row>
    <row r="1182" spans="1:5" ht="25.15" customHeight="1" thickTop="1" thickBot="1" x14ac:dyDescent="0.3">
      <c r="A1182" s="37" t="s">
        <v>961</v>
      </c>
      <c r="B1182" s="13" t="s">
        <v>37</v>
      </c>
      <c r="C1182" s="13" t="s">
        <v>3143</v>
      </c>
      <c r="D1182" s="13" t="s">
        <v>3143</v>
      </c>
      <c r="E1182" s="13" t="s">
        <v>3143</v>
      </c>
    </row>
    <row r="1183" spans="1:5" ht="25.15" customHeight="1" thickTop="1" thickBot="1" x14ac:dyDescent="0.3">
      <c r="A1183" s="37" t="s">
        <v>962</v>
      </c>
      <c r="B1183" s="13" t="s">
        <v>24</v>
      </c>
      <c r="C1183" s="13" t="s">
        <v>3143</v>
      </c>
      <c r="D1183" s="13" t="s">
        <v>3143</v>
      </c>
      <c r="E1183" s="13" t="s">
        <v>3143</v>
      </c>
    </row>
    <row r="1184" spans="1:5" ht="25.15" customHeight="1" thickTop="1" thickBot="1" x14ac:dyDescent="0.3">
      <c r="A1184" s="37" t="s">
        <v>963</v>
      </c>
      <c r="B1184" s="13" t="s">
        <v>24</v>
      </c>
      <c r="C1184" s="13" t="s">
        <v>3143</v>
      </c>
      <c r="D1184" s="13" t="s">
        <v>3143</v>
      </c>
      <c r="E1184" s="13" t="s">
        <v>3143</v>
      </c>
    </row>
    <row r="1185" spans="1:5" ht="25.15" customHeight="1" thickTop="1" thickBot="1" x14ac:dyDescent="0.3">
      <c r="A1185" s="37" t="s">
        <v>964</v>
      </c>
      <c r="B1185" s="13" t="s">
        <v>21</v>
      </c>
      <c r="C1185" s="13" t="s">
        <v>3143</v>
      </c>
      <c r="D1185" s="13" t="s">
        <v>3143</v>
      </c>
      <c r="E1185" s="13" t="s">
        <v>3143</v>
      </c>
    </row>
    <row r="1186" spans="1:5" ht="25.15" customHeight="1" thickTop="1" thickBot="1" x14ac:dyDescent="0.3">
      <c r="A1186" s="37" t="s">
        <v>965</v>
      </c>
      <c r="B1186" s="13" t="s">
        <v>24</v>
      </c>
      <c r="C1186" s="13" t="s">
        <v>3143</v>
      </c>
      <c r="D1186" s="13" t="s">
        <v>3143</v>
      </c>
      <c r="E1186" s="13" t="s">
        <v>3143</v>
      </c>
    </row>
    <row r="1187" spans="1:5" ht="25.15" customHeight="1" thickTop="1" thickBot="1" x14ac:dyDescent="0.3">
      <c r="A1187" s="37" t="s">
        <v>966</v>
      </c>
      <c r="B1187" s="13" t="s">
        <v>37</v>
      </c>
      <c r="C1187" s="13" t="s">
        <v>3143</v>
      </c>
      <c r="D1187" s="13" t="s">
        <v>3143</v>
      </c>
      <c r="E1187" s="13" t="s">
        <v>3143</v>
      </c>
    </row>
    <row r="1188" spans="1:5" ht="25.15" customHeight="1" thickTop="1" thickBot="1" x14ac:dyDescent="0.3">
      <c r="A1188" s="37" t="s">
        <v>3533</v>
      </c>
      <c r="B1188" s="13" t="s">
        <v>37</v>
      </c>
      <c r="C1188" s="13" t="s">
        <v>3143</v>
      </c>
      <c r="D1188" s="13" t="s">
        <v>3143</v>
      </c>
      <c r="E1188" s="13" t="s">
        <v>3143</v>
      </c>
    </row>
    <row r="1189" spans="1:5" ht="25.15" customHeight="1" thickTop="1" thickBot="1" x14ac:dyDescent="0.3">
      <c r="A1189" s="37" t="s">
        <v>967</v>
      </c>
      <c r="B1189" s="13" t="s">
        <v>61</v>
      </c>
      <c r="C1189" s="13" t="s">
        <v>3143</v>
      </c>
      <c r="D1189" s="13" t="s">
        <v>26</v>
      </c>
      <c r="E1189" s="13" t="s">
        <v>3143</v>
      </c>
    </row>
    <row r="1190" spans="1:5" ht="25.15" customHeight="1" thickTop="1" thickBot="1" x14ac:dyDescent="0.3">
      <c r="A1190" s="37" t="s">
        <v>968</v>
      </c>
      <c r="B1190" s="13" t="s">
        <v>35</v>
      </c>
      <c r="C1190" s="13" t="s">
        <v>3143</v>
      </c>
      <c r="D1190" s="13" t="s">
        <v>26</v>
      </c>
      <c r="E1190" s="13" t="s">
        <v>3143</v>
      </c>
    </row>
    <row r="1191" spans="1:5" ht="25.15" customHeight="1" thickTop="1" thickBot="1" x14ac:dyDescent="0.3">
      <c r="A1191" s="37" t="s">
        <v>969</v>
      </c>
      <c r="B1191" s="13" t="s">
        <v>37</v>
      </c>
      <c r="C1191" s="13" t="s">
        <v>3143</v>
      </c>
      <c r="D1191" s="13" t="s">
        <v>3143</v>
      </c>
      <c r="E1191" s="13" t="s">
        <v>3143</v>
      </c>
    </row>
    <row r="1192" spans="1:5" ht="25.15" customHeight="1" thickTop="1" thickBot="1" x14ac:dyDescent="0.3">
      <c r="A1192" s="37" t="s">
        <v>3337</v>
      </c>
      <c r="B1192" s="13" t="s">
        <v>24</v>
      </c>
      <c r="C1192" s="13" t="s">
        <v>5</v>
      </c>
      <c r="D1192" s="13" t="s">
        <v>26</v>
      </c>
      <c r="E1192" s="13" t="s">
        <v>6</v>
      </c>
    </row>
    <row r="1193" spans="1:5" ht="25.15" customHeight="1" thickTop="1" thickBot="1" x14ac:dyDescent="0.3">
      <c r="A1193" s="37" t="s">
        <v>970</v>
      </c>
      <c r="B1193" s="13" t="s">
        <v>24</v>
      </c>
      <c r="C1193" s="13" t="s">
        <v>3143</v>
      </c>
      <c r="D1193" s="13" t="s">
        <v>3143</v>
      </c>
      <c r="E1193" s="13" t="s">
        <v>3143</v>
      </c>
    </row>
    <row r="1194" spans="1:5" ht="25.15" customHeight="1" thickTop="1" thickBot="1" x14ac:dyDescent="0.3">
      <c r="A1194" s="37" t="s">
        <v>971</v>
      </c>
      <c r="B1194" s="13" t="s">
        <v>47</v>
      </c>
      <c r="C1194" s="13" t="s">
        <v>3143</v>
      </c>
      <c r="D1194" s="13" t="s">
        <v>3143</v>
      </c>
      <c r="E1194" s="13" t="s">
        <v>3143</v>
      </c>
    </row>
    <row r="1195" spans="1:5" ht="25.15" customHeight="1" thickTop="1" thickBot="1" x14ac:dyDescent="0.3">
      <c r="A1195" s="37" t="s">
        <v>972</v>
      </c>
      <c r="B1195" s="13" t="s">
        <v>24</v>
      </c>
      <c r="C1195" s="13" t="s">
        <v>5</v>
      </c>
      <c r="D1195" s="13" t="s">
        <v>3143</v>
      </c>
      <c r="E1195" s="13" t="s">
        <v>3143</v>
      </c>
    </row>
    <row r="1196" spans="1:5" ht="25.15" customHeight="1" thickTop="1" thickBot="1" x14ac:dyDescent="0.3">
      <c r="A1196" s="37" t="s">
        <v>973</v>
      </c>
      <c r="B1196" s="13" t="s">
        <v>21</v>
      </c>
      <c r="C1196" s="13" t="s">
        <v>3143</v>
      </c>
      <c r="D1196" s="13" t="s">
        <v>3143</v>
      </c>
      <c r="E1196" s="13" t="s">
        <v>3143</v>
      </c>
    </row>
    <row r="1197" spans="1:5" ht="25.15" customHeight="1" thickTop="1" thickBot="1" x14ac:dyDescent="0.3">
      <c r="A1197" s="37" t="s">
        <v>974</v>
      </c>
      <c r="B1197" s="13" t="s">
        <v>24</v>
      </c>
      <c r="C1197" s="13" t="s">
        <v>3143</v>
      </c>
      <c r="D1197" s="13" t="s">
        <v>3143</v>
      </c>
      <c r="E1197" s="13" t="s">
        <v>3143</v>
      </c>
    </row>
    <row r="1198" spans="1:5" ht="25.15" customHeight="1" thickTop="1" thickBot="1" x14ac:dyDescent="0.3">
      <c r="A1198" s="37" t="s">
        <v>2993</v>
      </c>
      <c r="B1198" s="13" t="s">
        <v>24</v>
      </c>
      <c r="C1198" s="13" t="s">
        <v>3143</v>
      </c>
      <c r="D1198" s="13" t="s">
        <v>26</v>
      </c>
      <c r="E1198" s="13" t="s">
        <v>3143</v>
      </c>
    </row>
    <row r="1199" spans="1:5" ht="25.15" customHeight="1" thickTop="1" thickBot="1" x14ac:dyDescent="0.3">
      <c r="A1199" s="37" t="s">
        <v>975</v>
      </c>
      <c r="B1199" s="13" t="s">
        <v>37</v>
      </c>
      <c r="C1199" s="13" t="s">
        <v>3143</v>
      </c>
      <c r="D1199" s="13" t="s">
        <v>3143</v>
      </c>
      <c r="E1199" s="13" t="s">
        <v>3143</v>
      </c>
    </row>
    <row r="1200" spans="1:5" ht="25.15" customHeight="1" thickTop="1" thickBot="1" x14ac:dyDescent="0.3">
      <c r="A1200" s="37" t="s">
        <v>976</v>
      </c>
      <c r="B1200" s="13" t="s">
        <v>30</v>
      </c>
      <c r="C1200" s="13" t="s">
        <v>3143</v>
      </c>
      <c r="D1200" s="13" t="s">
        <v>3143</v>
      </c>
      <c r="E1200" s="13" t="s">
        <v>3143</v>
      </c>
    </row>
    <row r="1201" spans="1:5" ht="25.15" customHeight="1" thickTop="1" thickBot="1" x14ac:dyDescent="0.3">
      <c r="A1201" s="37" t="s">
        <v>977</v>
      </c>
      <c r="B1201" s="13" t="s">
        <v>37</v>
      </c>
      <c r="C1201" s="13" t="s">
        <v>3143</v>
      </c>
      <c r="D1201" s="13" t="s">
        <v>3143</v>
      </c>
      <c r="E1201" s="13" t="s">
        <v>3143</v>
      </c>
    </row>
    <row r="1202" spans="1:5" ht="25.15" customHeight="1" thickTop="1" thickBot="1" x14ac:dyDescent="0.3">
      <c r="A1202" s="37" t="s">
        <v>978</v>
      </c>
      <c r="B1202" s="13" t="s">
        <v>37</v>
      </c>
      <c r="C1202" s="13" t="s">
        <v>3143</v>
      </c>
      <c r="D1202" s="13" t="s">
        <v>3143</v>
      </c>
      <c r="E1202" s="13" t="s">
        <v>3143</v>
      </c>
    </row>
    <row r="1203" spans="1:5" ht="25.15" customHeight="1" thickTop="1" thickBot="1" x14ac:dyDescent="0.3">
      <c r="A1203" s="37" t="s">
        <v>979</v>
      </c>
      <c r="B1203" s="13" t="s">
        <v>30</v>
      </c>
      <c r="C1203" s="13" t="s">
        <v>3143</v>
      </c>
      <c r="D1203" s="13" t="s">
        <v>3143</v>
      </c>
      <c r="E1203" s="13" t="s">
        <v>3143</v>
      </c>
    </row>
    <row r="1204" spans="1:5" ht="25.15" customHeight="1" thickTop="1" thickBot="1" x14ac:dyDescent="0.3">
      <c r="A1204" s="37" t="s">
        <v>980</v>
      </c>
      <c r="B1204" s="13" t="s">
        <v>61</v>
      </c>
      <c r="C1204" s="13" t="s">
        <v>3143</v>
      </c>
      <c r="D1204" s="13" t="s">
        <v>3143</v>
      </c>
      <c r="E1204" s="13" t="s">
        <v>3143</v>
      </c>
    </row>
    <row r="1205" spans="1:5" ht="25.15" customHeight="1" thickTop="1" thickBot="1" x14ac:dyDescent="0.3">
      <c r="A1205" s="37" t="s">
        <v>3554</v>
      </c>
      <c r="B1205" s="13" t="s">
        <v>37</v>
      </c>
      <c r="C1205" s="13" t="s">
        <v>3143</v>
      </c>
      <c r="D1205" s="13" t="s">
        <v>3143</v>
      </c>
      <c r="E1205" s="13" t="s">
        <v>3143</v>
      </c>
    </row>
    <row r="1206" spans="1:5" ht="25.15" customHeight="1" thickTop="1" thickBot="1" x14ac:dyDescent="0.3">
      <c r="A1206" s="37" t="s">
        <v>981</v>
      </c>
      <c r="B1206" s="13" t="s">
        <v>30</v>
      </c>
      <c r="C1206" s="13" t="s">
        <v>3143</v>
      </c>
      <c r="D1206" s="13" t="s">
        <v>3143</v>
      </c>
      <c r="E1206" s="13" t="s">
        <v>3143</v>
      </c>
    </row>
    <row r="1207" spans="1:5" ht="25.15" customHeight="1" thickTop="1" thickBot="1" x14ac:dyDescent="0.3">
      <c r="A1207" s="37" t="s">
        <v>982</v>
      </c>
      <c r="B1207" s="13" t="s">
        <v>29</v>
      </c>
      <c r="C1207" s="13" t="s">
        <v>3143</v>
      </c>
      <c r="D1207" s="13" t="s">
        <v>3143</v>
      </c>
      <c r="E1207" s="13" t="s">
        <v>3143</v>
      </c>
    </row>
    <row r="1208" spans="1:5" ht="25.15" customHeight="1" thickTop="1" thickBot="1" x14ac:dyDescent="0.3">
      <c r="A1208" s="37" t="s">
        <v>983</v>
      </c>
      <c r="B1208" s="13" t="s">
        <v>21</v>
      </c>
      <c r="C1208" s="13" t="s">
        <v>3143</v>
      </c>
      <c r="D1208" s="13" t="s">
        <v>3143</v>
      </c>
      <c r="E1208" s="13" t="s">
        <v>3143</v>
      </c>
    </row>
    <row r="1209" spans="1:5" ht="25.15" customHeight="1" thickTop="1" thickBot="1" x14ac:dyDescent="0.3">
      <c r="A1209" s="37" t="s">
        <v>984</v>
      </c>
      <c r="B1209" s="13" t="s">
        <v>30</v>
      </c>
      <c r="C1209" s="13" t="s">
        <v>3143</v>
      </c>
      <c r="D1209" s="13" t="s">
        <v>3143</v>
      </c>
      <c r="E1209" s="13" t="s">
        <v>3143</v>
      </c>
    </row>
    <row r="1210" spans="1:5" ht="25.15" customHeight="1" thickTop="1" thickBot="1" x14ac:dyDescent="0.3">
      <c r="A1210" s="37" t="s">
        <v>985</v>
      </c>
      <c r="B1210" s="13" t="s">
        <v>24</v>
      </c>
      <c r="C1210" s="13" t="s">
        <v>3143</v>
      </c>
      <c r="D1210" s="13" t="s">
        <v>3143</v>
      </c>
      <c r="E1210" s="13" t="s">
        <v>3143</v>
      </c>
    </row>
    <row r="1211" spans="1:5" ht="25.15" customHeight="1" thickTop="1" thickBot="1" x14ac:dyDescent="0.3">
      <c r="A1211" s="37" t="s">
        <v>986</v>
      </c>
      <c r="B1211" s="13" t="s">
        <v>24</v>
      </c>
      <c r="C1211" s="13" t="s">
        <v>3143</v>
      </c>
      <c r="D1211" s="13" t="s">
        <v>3143</v>
      </c>
      <c r="E1211" s="13" t="s">
        <v>3143</v>
      </c>
    </row>
    <row r="1212" spans="1:5" ht="25.15" customHeight="1" thickTop="1" thickBot="1" x14ac:dyDescent="0.3">
      <c r="A1212" s="37" t="s">
        <v>987</v>
      </c>
      <c r="B1212" s="13" t="s">
        <v>24</v>
      </c>
      <c r="C1212" s="13" t="s">
        <v>3143</v>
      </c>
      <c r="D1212" s="13" t="s">
        <v>3143</v>
      </c>
      <c r="E1212" s="13" t="s">
        <v>3143</v>
      </c>
    </row>
    <row r="1213" spans="1:5" ht="25.15" customHeight="1" thickTop="1" thickBot="1" x14ac:dyDescent="0.3">
      <c r="A1213" s="37" t="s">
        <v>988</v>
      </c>
      <c r="B1213" s="13" t="s">
        <v>61</v>
      </c>
      <c r="C1213" s="13" t="s">
        <v>3143</v>
      </c>
      <c r="D1213" s="13" t="s">
        <v>3143</v>
      </c>
      <c r="E1213" s="13" t="s">
        <v>3143</v>
      </c>
    </row>
    <row r="1214" spans="1:5" ht="25.15" customHeight="1" thickTop="1" thickBot="1" x14ac:dyDescent="0.3">
      <c r="A1214" s="37" t="s">
        <v>3047</v>
      </c>
      <c r="B1214" s="13" t="s">
        <v>61</v>
      </c>
      <c r="C1214" s="13" t="s">
        <v>3143</v>
      </c>
      <c r="D1214" s="13" t="s">
        <v>3143</v>
      </c>
      <c r="E1214" s="13" t="s">
        <v>3143</v>
      </c>
    </row>
    <row r="1215" spans="1:5" ht="25.15" customHeight="1" thickTop="1" thickBot="1" x14ac:dyDescent="0.3">
      <c r="A1215" s="37" t="s">
        <v>989</v>
      </c>
      <c r="B1215" s="13" t="s">
        <v>24</v>
      </c>
      <c r="C1215" s="13" t="s">
        <v>3143</v>
      </c>
      <c r="D1215" s="13" t="s">
        <v>3143</v>
      </c>
      <c r="E1215" s="13" t="s">
        <v>3143</v>
      </c>
    </row>
    <row r="1216" spans="1:5" ht="25.15" customHeight="1" thickTop="1" thickBot="1" x14ac:dyDescent="0.3">
      <c r="A1216" s="37" t="s">
        <v>990</v>
      </c>
      <c r="B1216" s="13" t="s">
        <v>61</v>
      </c>
      <c r="C1216" s="13" t="s">
        <v>3143</v>
      </c>
      <c r="D1216" s="13" t="s">
        <v>3143</v>
      </c>
      <c r="E1216" s="13" t="s">
        <v>3143</v>
      </c>
    </row>
    <row r="1217" spans="1:5" ht="25.15" customHeight="1" thickTop="1" thickBot="1" x14ac:dyDescent="0.3">
      <c r="A1217" s="37" t="s">
        <v>991</v>
      </c>
      <c r="B1217" s="13" t="s">
        <v>37</v>
      </c>
      <c r="C1217" s="13" t="s">
        <v>3143</v>
      </c>
      <c r="D1217" s="13" t="s">
        <v>3143</v>
      </c>
      <c r="E1217" s="13" t="s">
        <v>3143</v>
      </c>
    </row>
    <row r="1218" spans="1:5" ht="25.15" customHeight="1" thickTop="1" thickBot="1" x14ac:dyDescent="0.3">
      <c r="A1218" s="37" t="s">
        <v>3059</v>
      </c>
      <c r="B1218" s="13" t="s">
        <v>37</v>
      </c>
      <c r="C1218" s="13" t="s">
        <v>3143</v>
      </c>
      <c r="D1218" s="13" t="s">
        <v>3143</v>
      </c>
      <c r="E1218" s="13" t="s">
        <v>3143</v>
      </c>
    </row>
    <row r="1219" spans="1:5" ht="25.15" customHeight="1" thickTop="1" thickBot="1" x14ac:dyDescent="0.3">
      <c r="A1219" s="37" t="s">
        <v>992</v>
      </c>
      <c r="B1219" s="13" t="s">
        <v>61</v>
      </c>
      <c r="C1219" s="13" t="s">
        <v>3143</v>
      </c>
      <c r="D1219" s="13" t="s">
        <v>3143</v>
      </c>
      <c r="E1219" s="13" t="s">
        <v>3143</v>
      </c>
    </row>
    <row r="1220" spans="1:5" ht="25.15" customHeight="1" thickTop="1" thickBot="1" x14ac:dyDescent="0.3">
      <c r="A1220" s="37" t="s">
        <v>993</v>
      </c>
      <c r="B1220" s="13" t="s">
        <v>37</v>
      </c>
      <c r="C1220" s="13" t="s">
        <v>3143</v>
      </c>
      <c r="D1220" s="13" t="s">
        <v>3143</v>
      </c>
      <c r="E1220" s="13" t="s">
        <v>3143</v>
      </c>
    </row>
    <row r="1221" spans="1:5" ht="25.15" customHeight="1" thickTop="1" thickBot="1" x14ac:dyDescent="0.3">
      <c r="A1221" s="37" t="s">
        <v>994</v>
      </c>
      <c r="B1221" s="13" t="s">
        <v>24</v>
      </c>
      <c r="C1221" s="13" t="s">
        <v>3143</v>
      </c>
      <c r="D1221" s="13" t="s">
        <v>3143</v>
      </c>
      <c r="E1221" s="13" t="s">
        <v>3143</v>
      </c>
    </row>
    <row r="1222" spans="1:5" ht="25.15" customHeight="1" thickTop="1" thickBot="1" x14ac:dyDescent="0.3">
      <c r="A1222" s="37" t="s">
        <v>995</v>
      </c>
      <c r="B1222" s="13" t="s">
        <v>61</v>
      </c>
      <c r="C1222" s="13" t="s">
        <v>3143</v>
      </c>
      <c r="D1222" s="13" t="s">
        <v>26</v>
      </c>
      <c r="E1222" s="13" t="s">
        <v>3143</v>
      </c>
    </row>
    <row r="1223" spans="1:5" ht="25.15" customHeight="1" thickTop="1" thickBot="1" x14ac:dyDescent="0.3">
      <c r="A1223" s="37" t="s">
        <v>996</v>
      </c>
      <c r="B1223" s="13" t="s">
        <v>37</v>
      </c>
      <c r="C1223" s="13" t="s">
        <v>3143</v>
      </c>
      <c r="D1223" s="13" t="s">
        <v>26</v>
      </c>
      <c r="E1223" s="13" t="s">
        <v>3143</v>
      </c>
    </row>
    <row r="1224" spans="1:5" ht="25.15" customHeight="1" thickTop="1" thickBot="1" x14ac:dyDescent="0.3">
      <c r="A1224" s="37" t="s">
        <v>997</v>
      </c>
      <c r="B1224" s="13" t="s">
        <v>21</v>
      </c>
      <c r="C1224" s="13" t="s">
        <v>3143</v>
      </c>
      <c r="D1224" s="13" t="s">
        <v>3143</v>
      </c>
      <c r="E1224" s="13" t="s">
        <v>3143</v>
      </c>
    </row>
    <row r="1225" spans="1:5" ht="25.15" customHeight="1" thickTop="1" thickBot="1" x14ac:dyDescent="0.3">
      <c r="A1225" s="37" t="s">
        <v>998</v>
      </c>
      <c r="B1225" s="13" t="s">
        <v>30</v>
      </c>
      <c r="C1225" s="13" t="s">
        <v>3143</v>
      </c>
      <c r="D1225" s="13" t="s">
        <v>3143</v>
      </c>
      <c r="E1225" s="13" t="s">
        <v>3143</v>
      </c>
    </row>
    <row r="1226" spans="1:5" ht="25.15" customHeight="1" thickTop="1" thickBot="1" x14ac:dyDescent="0.3">
      <c r="A1226" s="37" t="s">
        <v>999</v>
      </c>
      <c r="B1226" s="13" t="s">
        <v>35</v>
      </c>
      <c r="C1226" s="13" t="s">
        <v>3143</v>
      </c>
      <c r="D1226" s="13" t="s">
        <v>3143</v>
      </c>
      <c r="E1226" s="13" t="s">
        <v>3143</v>
      </c>
    </row>
    <row r="1227" spans="1:5" ht="25.15" customHeight="1" thickTop="1" thickBot="1" x14ac:dyDescent="0.3">
      <c r="A1227" s="37" t="s">
        <v>1000</v>
      </c>
      <c r="B1227" s="13" t="s">
        <v>37</v>
      </c>
      <c r="C1227" s="13" t="s">
        <v>3143</v>
      </c>
      <c r="D1227" s="13" t="s">
        <v>3143</v>
      </c>
      <c r="E1227" s="13" t="s">
        <v>3143</v>
      </c>
    </row>
    <row r="1228" spans="1:5" ht="25.15" customHeight="1" thickTop="1" thickBot="1" x14ac:dyDescent="0.3">
      <c r="A1228" s="37" t="s">
        <v>1001</v>
      </c>
      <c r="B1228" s="13" t="s">
        <v>163</v>
      </c>
      <c r="C1228" s="13" t="s">
        <v>5</v>
      </c>
      <c r="D1228" s="13" t="s">
        <v>26</v>
      </c>
      <c r="E1228" s="13" t="s">
        <v>3143</v>
      </c>
    </row>
    <row r="1229" spans="1:5" ht="25.15" customHeight="1" thickTop="1" thickBot="1" x14ac:dyDescent="0.3">
      <c r="A1229" s="37" t="s">
        <v>1002</v>
      </c>
      <c r="B1229" s="13" t="s">
        <v>37</v>
      </c>
      <c r="C1229" s="13" t="s">
        <v>3143</v>
      </c>
      <c r="D1229" s="13" t="s">
        <v>3143</v>
      </c>
      <c r="E1229" s="13" t="s">
        <v>3143</v>
      </c>
    </row>
    <row r="1230" spans="1:5" ht="25.15" customHeight="1" thickTop="1" thickBot="1" x14ac:dyDescent="0.3">
      <c r="A1230" s="37" t="s">
        <v>1003</v>
      </c>
      <c r="B1230" s="13" t="s">
        <v>24</v>
      </c>
      <c r="C1230" s="13" t="s">
        <v>3143</v>
      </c>
      <c r="D1230" s="13" t="s">
        <v>3143</v>
      </c>
      <c r="E1230" s="13" t="s">
        <v>3143</v>
      </c>
    </row>
    <row r="1231" spans="1:5" ht="25.15" customHeight="1" thickTop="1" thickBot="1" x14ac:dyDescent="0.3">
      <c r="A1231" s="37" t="s">
        <v>1004</v>
      </c>
      <c r="B1231" s="13" t="s">
        <v>37</v>
      </c>
      <c r="C1231" s="13" t="s">
        <v>5</v>
      </c>
      <c r="D1231" s="13" t="s">
        <v>3143</v>
      </c>
      <c r="E1231" s="13" t="s">
        <v>3143</v>
      </c>
    </row>
    <row r="1232" spans="1:5" ht="25.15" customHeight="1" thickTop="1" thickBot="1" x14ac:dyDescent="0.3">
      <c r="A1232" s="37" t="s">
        <v>1005</v>
      </c>
      <c r="B1232" s="13" t="s">
        <v>30</v>
      </c>
      <c r="C1232" s="13" t="s">
        <v>3143</v>
      </c>
      <c r="D1232" s="13" t="s">
        <v>3143</v>
      </c>
      <c r="E1232" s="13" t="s">
        <v>3143</v>
      </c>
    </row>
    <row r="1233" spans="1:5" ht="25.15" customHeight="1" thickTop="1" thickBot="1" x14ac:dyDescent="0.3">
      <c r="A1233" s="37" t="s">
        <v>1006</v>
      </c>
      <c r="B1233" s="13" t="s">
        <v>30</v>
      </c>
      <c r="C1233" s="13" t="s">
        <v>5</v>
      </c>
      <c r="D1233" s="13" t="s">
        <v>3143</v>
      </c>
      <c r="E1233" s="13" t="s">
        <v>3143</v>
      </c>
    </row>
    <row r="1234" spans="1:5" ht="25.15" customHeight="1" thickTop="1" thickBot="1" x14ac:dyDescent="0.3">
      <c r="A1234" s="37" t="s">
        <v>1007</v>
      </c>
      <c r="B1234" s="13" t="s">
        <v>30</v>
      </c>
      <c r="C1234" s="13" t="s">
        <v>3143</v>
      </c>
      <c r="D1234" s="13" t="s">
        <v>3143</v>
      </c>
      <c r="E1234" s="13" t="s">
        <v>3143</v>
      </c>
    </row>
    <row r="1235" spans="1:5" ht="25.15" customHeight="1" thickTop="1" thickBot="1" x14ac:dyDescent="0.3">
      <c r="A1235" s="37" t="s">
        <v>1008</v>
      </c>
      <c r="B1235" s="13" t="s">
        <v>24</v>
      </c>
      <c r="C1235" s="13" t="s">
        <v>5</v>
      </c>
      <c r="D1235" s="13" t="s">
        <v>3143</v>
      </c>
      <c r="E1235" s="13" t="s">
        <v>3143</v>
      </c>
    </row>
    <row r="1236" spans="1:5" ht="25.15" customHeight="1" thickTop="1" thickBot="1" x14ac:dyDescent="0.3">
      <c r="A1236" s="37" t="s">
        <v>1009</v>
      </c>
      <c r="B1236" s="101" t="s">
        <v>37</v>
      </c>
      <c r="C1236" s="101" t="s">
        <v>3143</v>
      </c>
      <c r="D1236" s="101" t="s">
        <v>3143</v>
      </c>
      <c r="E1236" s="102" t="s">
        <v>3143</v>
      </c>
    </row>
    <row r="1237" spans="1:5" ht="25.15" customHeight="1" thickTop="1" thickBot="1" x14ac:dyDescent="0.3">
      <c r="A1237" s="37" t="s">
        <v>1010</v>
      </c>
      <c r="B1237" s="13" t="s">
        <v>24</v>
      </c>
      <c r="C1237" s="13" t="s">
        <v>3143</v>
      </c>
      <c r="D1237" s="13" t="s">
        <v>3143</v>
      </c>
      <c r="E1237" s="13" t="s">
        <v>3143</v>
      </c>
    </row>
    <row r="1238" spans="1:5" ht="25.15" customHeight="1" thickTop="1" thickBot="1" x14ac:dyDescent="0.3">
      <c r="A1238" s="37" t="s">
        <v>1011</v>
      </c>
      <c r="B1238" s="13" t="s">
        <v>29</v>
      </c>
      <c r="C1238" s="13" t="s">
        <v>3143</v>
      </c>
      <c r="D1238" s="13" t="s">
        <v>3143</v>
      </c>
      <c r="E1238" s="13" t="s">
        <v>3143</v>
      </c>
    </row>
    <row r="1239" spans="1:5" ht="25.15" customHeight="1" thickTop="1" thickBot="1" x14ac:dyDescent="0.3">
      <c r="A1239" s="37" t="s">
        <v>1012</v>
      </c>
      <c r="B1239" s="13" t="s">
        <v>29</v>
      </c>
      <c r="C1239" s="13" t="s">
        <v>3143</v>
      </c>
      <c r="D1239" s="13" t="s">
        <v>3143</v>
      </c>
      <c r="E1239" s="13" t="s">
        <v>3143</v>
      </c>
    </row>
    <row r="1240" spans="1:5" ht="25.15" customHeight="1" thickTop="1" thickBot="1" x14ac:dyDescent="0.3">
      <c r="A1240" s="37" t="s">
        <v>1013</v>
      </c>
      <c r="B1240" s="13" t="s">
        <v>24</v>
      </c>
      <c r="C1240" s="13" t="s">
        <v>3143</v>
      </c>
      <c r="D1240" s="13" t="s">
        <v>3143</v>
      </c>
      <c r="E1240" s="13" t="s">
        <v>3143</v>
      </c>
    </row>
    <row r="1241" spans="1:5" ht="25.15" customHeight="1" thickTop="1" thickBot="1" x14ac:dyDescent="0.3">
      <c r="A1241" s="37" t="s">
        <v>1014</v>
      </c>
      <c r="B1241" s="13" t="s">
        <v>37</v>
      </c>
      <c r="C1241" s="13" t="s">
        <v>3143</v>
      </c>
      <c r="D1241" s="13" t="s">
        <v>3143</v>
      </c>
      <c r="E1241" s="13" t="s">
        <v>3143</v>
      </c>
    </row>
    <row r="1242" spans="1:5" ht="25.15" customHeight="1" thickTop="1" thickBot="1" x14ac:dyDescent="0.3">
      <c r="A1242" s="37" t="s">
        <v>1015</v>
      </c>
      <c r="B1242" s="13" t="s">
        <v>24</v>
      </c>
      <c r="C1242" s="13" t="s">
        <v>3143</v>
      </c>
      <c r="D1242" s="13" t="s">
        <v>3143</v>
      </c>
      <c r="E1242" s="13" t="s">
        <v>3143</v>
      </c>
    </row>
    <row r="1243" spans="1:5" ht="25.15" customHeight="1" thickTop="1" thickBot="1" x14ac:dyDescent="0.3">
      <c r="A1243" s="37" t="s">
        <v>3338</v>
      </c>
      <c r="B1243" s="13" t="s">
        <v>47</v>
      </c>
      <c r="C1243" s="13" t="s">
        <v>3143</v>
      </c>
      <c r="D1243" s="13" t="s">
        <v>26</v>
      </c>
      <c r="E1243" s="13" t="s">
        <v>6</v>
      </c>
    </row>
    <row r="1244" spans="1:5" ht="25.15" customHeight="1" thickTop="1" thickBot="1" x14ac:dyDescent="0.3">
      <c r="A1244" s="37" t="s">
        <v>1017</v>
      </c>
      <c r="B1244" s="13" t="s">
        <v>61</v>
      </c>
      <c r="C1244" s="13" t="s">
        <v>3143</v>
      </c>
      <c r="D1244" s="13" t="s">
        <v>26</v>
      </c>
      <c r="E1244" s="13" t="s">
        <v>3143</v>
      </c>
    </row>
    <row r="1245" spans="1:5" ht="25.15" customHeight="1" thickTop="1" thickBot="1" x14ac:dyDescent="0.3">
      <c r="A1245" s="37" t="s">
        <v>1018</v>
      </c>
      <c r="B1245" s="13" t="s">
        <v>37</v>
      </c>
      <c r="C1245" s="13" t="s">
        <v>3143</v>
      </c>
      <c r="D1245" s="13" t="s">
        <v>3143</v>
      </c>
      <c r="E1245" s="13" t="s">
        <v>3143</v>
      </c>
    </row>
    <row r="1246" spans="1:5" ht="25.15" customHeight="1" thickTop="1" thickBot="1" x14ac:dyDescent="0.3">
      <c r="A1246" s="37" t="s">
        <v>1019</v>
      </c>
      <c r="B1246" s="13" t="s">
        <v>24</v>
      </c>
      <c r="C1246" s="13" t="s">
        <v>3143</v>
      </c>
      <c r="D1246" s="13" t="s">
        <v>26</v>
      </c>
      <c r="E1246" s="13" t="s">
        <v>3143</v>
      </c>
    </row>
    <row r="1247" spans="1:5" ht="25.15" customHeight="1" thickTop="1" thickBot="1" x14ac:dyDescent="0.3">
      <c r="A1247" s="37" t="s">
        <v>1020</v>
      </c>
      <c r="B1247" s="13" t="s">
        <v>24</v>
      </c>
      <c r="C1247" s="13" t="s">
        <v>3143</v>
      </c>
      <c r="D1247" s="13" t="s">
        <v>3143</v>
      </c>
      <c r="E1247" s="13" t="s">
        <v>3143</v>
      </c>
    </row>
    <row r="1248" spans="1:5" ht="25.15" customHeight="1" thickTop="1" thickBot="1" x14ac:dyDescent="0.3">
      <c r="A1248" s="37" t="s">
        <v>1021</v>
      </c>
      <c r="B1248" s="13" t="s">
        <v>24</v>
      </c>
      <c r="C1248" s="13" t="s">
        <v>3143</v>
      </c>
      <c r="D1248" s="13" t="s">
        <v>3143</v>
      </c>
      <c r="E1248" s="13" t="s">
        <v>3143</v>
      </c>
    </row>
    <row r="1249" spans="1:5" ht="25.15" customHeight="1" thickTop="1" thickBot="1" x14ac:dyDescent="0.3">
      <c r="A1249" s="37" t="s">
        <v>3071</v>
      </c>
      <c r="B1249" s="13" t="s">
        <v>21</v>
      </c>
      <c r="C1249" s="13" t="s">
        <v>3143</v>
      </c>
      <c r="D1249" s="13" t="s">
        <v>3143</v>
      </c>
      <c r="E1249" s="13" t="s">
        <v>3143</v>
      </c>
    </row>
    <row r="1250" spans="1:5" ht="25.15" customHeight="1" thickTop="1" thickBot="1" x14ac:dyDescent="0.3">
      <c r="A1250" s="37" t="s">
        <v>1022</v>
      </c>
      <c r="B1250" s="13" t="s">
        <v>47</v>
      </c>
      <c r="C1250" s="13" t="s">
        <v>3143</v>
      </c>
      <c r="D1250" s="13" t="s">
        <v>3143</v>
      </c>
      <c r="E1250" s="13" t="s">
        <v>3143</v>
      </c>
    </row>
    <row r="1251" spans="1:5" ht="25.15" customHeight="1" thickTop="1" thickBot="1" x14ac:dyDescent="0.3">
      <c r="A1251" s="37" t="s">
        <v>1023</v>
      </c>
      <c r="B1251" s="13" t="s">
        <v>24</v>
      </c>
      <c r="C1251" s="13" t="s">
        <v>3143</v>
      </c>
      <c r="D1251" s="13" t="s">
        <v>3143</v>
      </c>
      <c r="E1251" s="13" t="s">
        <v>3143</v>
      </c>
    </row>
    <row r="1252" spans="1:5" ht="25.15" customHeight="1" thickTop="1" thickBot="1" x14ac:dyDescent="0.3">
      <c r="A1252" s="37" t="s">
        <v>2917</v>
      </c>
      <c r="B1252" s="13" t="s">
        <v>24</v>
      </c>
      <c r="C1252" s="13" t="s">
        <v>3143</v>
      </c>
      <c r="D1252" s="13" t="s">
        <v>3143</v>
      </c>
      <c r="E1252" s="13" t="s">
        <v>3143</v>
      </c>
    </row>
    <row r="1253" spans="1:5" ht="25.15" customHeight="1" thickTop="1" thickBot="1" x14ac:dyDescent="0.3">
      <c r="A1253" s="37" t="s">
        <v>1024</v>
      </c>
      <c r="B1253" s="13" t="s">
        <v>37</v>
      </c>
      <c r="C1253" s="13" t="s">
        <v>5</v>
      </c>
      <c r="D1253" s="13" t="s">
        <v>3143</v>
      </c>
      <c r="E1253" s="13" t="s">
        <v>3143</v>
      </c>
    </row>
    <row r="1254" spans="1:5" ht="25.15" customHeight="1" thickTop="1" thickBot="1" x14ac:dyDescent="0.3">
      <c r="A1254" s="37" t="s">
        <v>3612</v>
      </c>
      <c r="B1254" s="13" t="s">
        <v>37</v>
      </c>
      <c r="C1254" s="13" t="s">
        <v>3143</v>
      </c>
      <c r="D1254" s="13" t="s">
        <v>3143</v>
      </c>
      <c r="E1254" s="13" t="s">
        <v>3143</v>
      </c>
    </row>
    <row r="1255" spans="1:5" ht="25.15" customHeight="1" thickTop="1" thickBot="1" x14ac:dyDescent="0.3">
      <c r="A1255" s="37" t="s">
        <v>1025</v>
      </c>
      <c r="B1255" s="13" t="s">
        <v>37</v>
      </c>
      <c r="C1255" s="13" t="s">
        <v>5</v>
      </c>
      <c r="D1255" s="13" t="s">
        <v>3143</v>
      </c>
      <c r="E1255" s="13" t="s">
        <v>3143</v>
      </c>
    </row>
    <row r="1256" spans="1:5" ht="25.15" customHeight="1" thickTop="1" thickBot="1" x14ac:dyDescent="0.3">
      <c r="A1256" s="37" t="s">
        <v>1026</v>
      </c>
      <c r="B1256" s="13" t="s">
        <v>37</v>
      </c>
      <c r="C1256" s="13" t="s">
        <v>5</v>
      </c>
      <c r="D1256" s="13" t="s">
        <v>3143</v>
      </c>
      <c r="E1256" s="13" t="s">
        <v>3143</v>
      </c>
    </row>
    <row r="1257" spans="1:5" ht="25.15" customHeight="1" thickTop="1" thickBot="1" x14ac:dyDescent="0.3">
      <c r="A1257" s="37" t="s">
        <v>1027</v>
      </c>
      <c r="B1257" s="13" t="s">
        <v>37</v>
      </c>
      <c r="C1257" s="13" t="s">
        <v>3143</v>
      </c>
      <c r="D1257" s="13" t="s">
        <v>26</v>
      </c>
      <c r="E1257" s="13" t="s">
        <v>3143</v>
      </c>
    </row>
    <row r="1258" spans="1:5" ht="25.15" customHeight="1" thickTop="1" thickBot="1" x14ac:dyDescent="0.3">
      <c r="A1258" s="37" t="s">
        <v>1028</v>
      </c>
      <c r="B1258" s="13" t="s">
        <v>24</v>
      </c>
      <c r="C1258" s="13" t="s">
        <v>3143</v>
      </c>
      <c r="D1258" s="13" t="s">
        <v>3143</v>
      </c>
      <c r="E1258" s="13" t="s">
        <v>3143</v>
      </c>
    </row>
    <row r="1259" spans="1:5" ht="25.15" customHeight="1" thickTop="1" thickBot="1" x14ac:dyDescent="0.3">
      <c r="A1259" s="37" t="s">
        <v>3189</v>
      </c>
      <c r="B1259" s="13" t="s">
        <v>37</v>
      </c>
      <c r="C1259" s="13" t="s">
        <v>3143</v>
      </c>
      <c r="D1259" s="13" t="s">
        <v>3143</v>
      </c>
      <c r="E1259" s="13" t="s">
        <v>3143</v>
      </c>
    </row>
    <row r="1260" spans="1:5" ht="25.15" customHeight="1" thickTop="1" thickBot="1" x14ac:dyDescent="0.3">
      <c r="A1260" s="37" t="s">
        <v>3190</v>
      </c>
      <c r="B1260" s="13" t="s">
        <v>24</v>
      </c>
      <c r="C1260" s="13" t="s">
        <v>3143</v>
      </c>
      <c r="D1260" s="13" t="s">
        <v>3143</v>
      </c>
      <c r="E1260" s="13" t="s">
        <v>3143</v>
      </c>
    </row>
    <row r="1261" spans="1:5" ht="25.15" customHeight="1" thickTop="1" thickBot="1" x14ac:dyDescent="0.3">
      <c r="A1261" s="37" t="s">
        <v>3191</v>
      </c>
      <c r="B1261" s="13" t="s">
        <v>24</v>
      </c>
      <c r="C1261" s="13" t="s">
        <v>3143</v>
      </c>
      <c r="D1261" s="13" t="s">
        <v>3143</v>
      </c>
      <c r="E1261" s="13" t="s">
        <v>3143</v>
      </c>
    </row>
    <row r="1262" spans="1:5" ht="25.15" customHeight="1" thickTop="1" thickBot="1" x14ac:dyDescent="0.3">
      <c r="A1262" s="37" t="s">
        <v>3339</v>
      </c>
      <c r="B1262" s="13" t="s">
        <v>61</v>
      </c>
      <c r="C1262" s="13" t="s">
        <v>3143</v>
      </c>
      <c r="D1262" s="13" t="s">
        <v>3143</v>
      </c>
      <c r="E1262" s="13" t="s">
        <v>6</v>
      </c>
    </row>
    <row r="1263" spans="1:5" ht="25.15" customHeight="1" thickTop="1" thickBot="1" x14ac:dyDescent="0.3">
      <c r="A1263" s="37" t="s">
        <v>1029</v>
      </c>
      <c r="B1263" s="13" t="s">
        <v>47</v>
      </c>
      <c r="C1263" s="13" t="s">
        <v>3143</v>
      </c>
      <c r="D1263" s="13" t="s">
        <v>3143</v>
      </c>
      <c r="E1263" s="13" t="s">
        <v>3143</v>
      </c>
    </row>
    <row r="1264" spans="1:5" ht="25.15" customHeight="1" thickTop="1" thickBot="1" x14ac:dyDescent="0.3">
      <c r="A1264" s="37" t="s">
        <v>1030</v>
      </c>
      <c r="B1264" s="13" t="s">
        <v>21</v>
      </c>
      <c r="C1264" s="13" t="s">
        <v>3143</v>
      </c>
      <c r="D1264" s="13" t="s">
        <v>3143</v>
      </c>
      <c r="E1264" s="13" t="s">
        <v>3143</v>
      </c>
    </row>
    <row r="1265" spans="1:5" ht="25.15" customHeight="1" thickTop="1" thickBot="1" x14ac:dyDescent="0.3">
      <c r="A1265" s="37" t="s">
        <v>1031</v>
      </c>
      <c r="B1265" s="13" t="s">
        <v>37</v>
      </c>
      <c r="C1265" s="13" t="s">
        <v>3143</v>
      </c>
      <c r="D1265" s="13" t="s">
        <v>3143</v>
      </c>
      <c r="E1265" s="13" t="s">
        <v>3143</v>
      </c>
    </row>
    <row r="1266" spans="1:5" ht="25.15" customHeight="1" thickTop="1" thickBot="1" x14ac:dyDescent="0.3">
      <c r="A1266" s="37" t="s">
        <v>2999</v>
      </c>
      <c r="B1266" s="13" t="s">
        <v>37</v>
      </c>
      <c r="C1266" s="13" t="s">
        <v>3143</v>
      </c>
      <c r="D1266" s="13" t="s">
        <v>3143</v>
      </c>
      <c r="E1266" s="13" t="s">
        <v>3143</v>
      </c>
    </row>
    <row r="1267" spans="1:5" ht="25.15" customHeight="1" thickTop="1" thickBot="1" x14ac:dyDescent="0.3">
      <c r="A1267" s="37" t="s">
        <v>1032</v>
      </c>
      <c r="B1267" s="13" t="s">
        <v>37</v>
      </c>
      <c r="C1267" s="13" t="s">
        <v>3143</v>
      </c>
      <c r="D1267" s="13" t="s">
        <v>3143</v>
      </c>
      <c r="E1267" s="13" t="s">
        <v>3143</v>
      </c>
    </row>
    <row r="1268" spans="1:5" ht="25.15" customHeight="1" thickTop="1" thickBot="1" x14ac:dyDescent="0.3">
      <c r="A1268" s="37" t="s">
        <v>1033</v>
      </c>
      <c r="B1268" s="13" t="s">
        <v>29</v>
      </c>
      <c r="C1268" s="13" t="s">
        <v>3143</v>
      </c>
      <c r="D1268" s="13" t="s">
        <v>3143</v>
      </c>
      <c r="E1268" s="13" t="s">
        <v>3143</v>
      </c>
    </row>
    <row r="1269" spans="1:5" ht="25.15" customHeight="1" thickTop="1" thickBot="1" x14ac:dyDescent="0.3">
      <c r="A1269" s="37" t="s">
        <v>3340</v>
      </c>
      <c r="B1269" s="13" t="s">
        <v>30</v>
      </c>
      <c r="C1269" s="13" t="s">
        <v>3143</v>
      </c>
      <c r="D1269" s="13" t="s">
        <v>3143</v>
      </c>
      <c r="E1269" s="13" t="s">
        <v>6</v>
      </c>
    </row>
    <row r="1270" spans="1:5" ht="25.15" customHeight="1" thickTop="1" thickBot="1" x14ac:dyDescent="0.3">
      <c r="A1270" s="37" t="s">
        <v>1034</v>
      </c>
      <c r="B1270" s="13" t="s">
        <v>24</v>
      </c>
      <c r="C1270" s="13" t="s">
        <v>3143</v>
      </c>
      <c r="D1270" s="13" t="s">
        <v>26</v>
      </c>
      <c r="E1270" s="13" t="s">
        <v>3143</v>
      </c>
    </row>
    <row r="1271" spans="1:5" ht="25.15" customHeight="1" thickTop="1" thickBot="1" x14ac:dyDescent="0.3">
      <c r="A1271" s="37" t="s">
        <v>1035</v>
      </c>
      <c r="B1271" s="13" t="s">
        <v>24</v>
      </c>
      <c r="C1271" s="13" t="s">
        <v>3143</v>
      </c>
      <c r="D1271" s="13" t="s">
        <v>3143</v>
      </c>
      <c r="E1271" s="13" t="s">
        <v>3143</v>
      </c>
    </row>
    <row r="1272" spans="1:5" ht="25.15" customHeight="1" thickTop="1" thickBot="1" x14ac:dyDescent="0.3">
      <c r="A1272" s="37" t="s">
        <v>1036</v>
      </c>
      <c r="B1272" s="13" t="s">
        <v>24</v>
      </c>
      <c r="C1272" s="13" t="s">
        <v>3143</v>
      </c>
      <c r="D1272" s="13" t="s">
        <v>3143</v>
      </c>
      <c r="E1272" s="13" t="s">
        <v>3143</v>
      </c>
    </row>
    <row r="1273" spans="1:5" ht="25.15" customHeight="1" thickTop="1" thickBot="1" x14ac:dyDescent="0.3">
      <c r="A1273" s="37" t="s">
        <v>2893</v>
      </c>
      <c r="B1273" s="13" t="s">
        <v>30</v>
      </c>
      <c r="C1273" s="13" t="s">
        <v>3143</v>
      </c>
      <c r="D1273" s="13" t="s">
        <v>3143</v>
      </c>
      <c r="E1273" s="13" t="s">
        <v>3143</v>
      </c>
    </row>
    <row r="1274" spans="1:5" ht="25.15" customHeight="1" thickTop="1" thickBot="1" x14ac:dyDescent="0.3">
      <c r="A1274" s="37" t="s">
        <v>2987</v>
      </c>
      <c r="B1274" s="13" t="s">
        <v>37</v>
      </c>
      <c r="C1274" s="13" t="s">
        <v>3143</v>
      </c>
      <c r="D1274" s="13" t="s">
        <v>3143</v>
      </c>
      <c r="E1274" s="13" t="s">
        <v>3143</v>
      </c>
    </row>
    <row r="1275" spans="1:5" ht="25.15" customHeight="1" thickTop="1" thickBot="1" x14ac:dyDescent="0.3">
      <c r="A1275" s="37" t="s">
        <v>1037</v>
      </c>
      <c r="B1275" s="13" t="s">
        <v>24</v>
      </c>
      <c r="C1275" s="13" t="s">
        <v>5</v>
      </c>
      <c r="D1275" s="13" t="s">
        <v>26</v>
      </c>
      <c r="E1275" s="13" t="s">
        <v>3143</v>
      </c>
    </row>
    <row r="1276" spans="1:5" ht="25.15" customHeight="1" thickTop="1" thickBot="1" x14ac:dyDescent="0.3">
      <c r="A1276" s="37" t="s">
        <v>1038</v>
      </c>
      <c r="B1276" s="13" t="s">
        <v>61</v>
      </c>
      <c r="C1276" s="13" t="s">
        <v>5</v>
      </c>
      <c r="D1276" s="13" t="s">
        <v>3143</v>
      </c>
      <c r="E1276" s="13" t="s">
        <v>3143</v>
      </c>
    </row>
    <row r="1277" spans="1:5" ht="25.15" customHeight="1" thickTop="1" thickBot="1" x14ac:dyDescent="0.3">
      <c r="A1277" s="37" t="s">
        <v>1039</v>
      </c>
      <c r="B1277" s="13" t="s">
        <v>24</v>
      </c>
      <c r="C1277" s="13" t="s">
        <v>5</v>
      </c>
      <c r="D1277" s="13" t="s">
        <v>26</v>
      </c>
      <c r="E1277" s="13" t="s">
        <v>3143</v>
      </c>
    </row>
    <row r="1278" spans="1:5" ht="25.15" customHeight="1" thickTop="1" thickBot="1" x14ac:dyDescent="0.3">
      <c r="A1278" s="37" t="s">
        <v>1040</v>
      </c>
      <c r="B1278" s="13" t="s">
        <v>24</v>
      </c>
      <c r="C1278" s="13" t="s">
        <v>3143</v>
      </c>
      <c r="D1278" s="13" t="s">
        <v>3143</v>
      </c>
      <c r="E1278" s="13" t="s">
        <v>3143</v>
      </c>
    </row>
    <row r="1279" spans="1:5" ht="25.15" customHeight="1" thickTop="1" thickBot="1" x14ac:dyDescent="0.3">
      <c r="A1279" s="37" t="s">
        <v>1041</v>
      </c>
      <c r="B1279" s="13" t="s">
        <v>24</v>
      </c>
      <c r="C1279" s="13" t="s">
        <v>3143</v>
      </c>
      <c r="D1279" s="13" t="s">
        <v>3143</v>
      </c>
      <c r="E1279" s="13" t="s">
        <v>3143</v>
      </c>
    </row>
    <row r="1280" spans="1:5" ht="25.15" customHeight="1" thickTop="1" thickBot="1" x14ac:dyDescent="0.3">
      <c r="A1280" s="37" t="s">
        <v>1042</v>
      </c>
      <c r="B1280" s="13" t="s">
        <v>61</v>
      </c>
      <c r="C1280" s="13" t="s">
        <v>3143</v>
      </c>
      <c r="D1280" s="13" t="s">
        <v>3143</v>
      </c>
      <c r="E1280" s="13" t="s">
        <v>3143</v>
      </c>
    </row>
    <row r="1281" spans="1:5" ht="25.15" customHeight="1" thickTop="1" thickBot="1" x14ac:dyDescent="0.3">
      <c r="A1281" s="37" t="s">
        <v>1043</v>
      </c>
      <c r="B1281" s="13" t="s">
        <v>24</v>
      </c>
      <c r="C1281" s="13" t="s">
        <v>3143</v>
      </c>
      <c r="D1281" s="13" t="s">
        <v>3143</v>
      </c>
      <c r="E1281" s="13" t="s">
        <v>3143</v>
      </c>
    </row>
    <row r="1282" spans="1:5" ht="25.15" customHeight="1" thickTop="1" thickBot="1" x14ac:dyDescent="0.3">
      <c r="A1282" s="37" t="s">
        <v>1044</v>
      </c>
      <c r="B1282" s="13" t="s">
        <v>61</v>
      </c>
      <c r="C1282" s="13" t="s">
        <v>3143</v>
      </c>
      <c r="D1282" s="13" t="s">
        <v>3143</v>
      </c>
      <c r="E1282" s="13" t="s">
        <v>3143</v>
      </c>
    </row>
    <row r="1283" spans="1:5" ht="25.15" customHeight="1" thickTop="1" thickBot="1" x14ac:dyDescent="0.3">
      <c r="A1283" s="37" t="s">
        <v>1045</v>
      </c>
      <c r="B1283" s="13" t="s">
        <v>37</v>
      </c>
      <c r="C1283" s="13" t="s">
        <v>3143</v>
      </c>
      <c r="D1283" s="13" t="s">
        <v>3143</v>
      </c>
      <c r="E1283" s="13" t="s">
        <v>3143</v>
      </c>
    </row>
    <row r="1284" spans="1:5" ht="25.15" customHeight="1" thickTop="1" thickBot="1" x14ac:dyDescent="0.3">
      <c r="A1284" s="37" t="s">
        <v>1046</v>
      </c>
      <c r="B1284" s="13" t="s">
        <v>37</v>
      </c>
      <c r="C1284" s="13" t="s">
        <v>3143</v>
      </c>
      <c r="D1284" s="13" t="s">
        <v>3143</v>
      </c>
      <c r="E1284" s="13" t="s">
        <v>3143</v>
      </c>
    </row>
    <row r="1285" spans="1:5" ht="25.15" customHeight="1" thickTop="1" thickBot="1" x14ac:dyDescent="0.3">
      <c r="A1285" s="37" t="s">
        <v>1047</v>
      </c>
      <c r="B1285" s="13" t="s">
        <v>24</v>
      </c>
      <c r="C1285" s="13" t="s">
        <v>3143</v>
      </c>
      <c r="D1285" s="13" t="s">
        <v>3143</v>
      </c>
      <c r="E1285" s="13" t="s">
        <v>3143</v>
      </c>
    </row>
    <row r="1286" spans="1:5" ht="25.15" customHeight="1" thickTop="1" thickBot="1" x14ac:dyDescent="0.3">
      <c r="A1286" s="37" t="s">
        <v>1048</v>
      </c>
      <c r="B1286" s="13" t="s">
        <v>37</v>
      </c>
      <c r="C1286" s="13" t="s">
        <v>3143</v>
      </c>
      <c r="D1286" s="13" t="s">
        <v>3143</v>
      </c>
      <c r="E1286" s="13" t="s">
        <v>3143</v>
      </c>
    </row>
    <row r="1287" spans="1:5" ht="25.15" customHeight="1" thickTop="1" thickBot="1" x14ac:dyDescent="0.3">
      <c r="A1287" s="37" t="s">
        <v>3004</v>
      </c>
      <c r="B1287" s="13" t="s">
        <v>29</v>
      </c>
      <c r="C1287" s="13" t="s">
        <v>3143</v>
      </c>
      <c r="D1287" s="13" t="s">
        <v>3143</v>
      </c>
      <c r="E1287" s="13" t="s">
        <v>3143</v>
      </c>
    </row>
    <row r="1288" spans="1:5" ht="25.15" customHeight="1" thickTop="1" thickBot="1" x14ac:dyDescent="0.3">
      <c r="A1288" s="37" t="s">
        <v>3129</v>
      </c>
      <c r="B1288" s="13" t="s">
        <v>37</v>
      </c>
      <c r="C1288" s="13" t="s">
        <v>3143</v>
      </c>
      <c r="D1288" s="13" t="s">
        <v>3143</v>
      </c>
      <c r="E1288" s="13" t="s">
        <v>3143</v>
      </c>
    </row>
    <row r="1289" spans="1:5" ht="25.15" customHeight="1" thickTop="1" thickBot="1" x14ac:dyDescent="0.3">
      <c r="A1289" s="37" t="s">
        <v>3098</v>
      </c>
      <c r="B1289" s="13" t="s">
        <v>47</v>
      </c>
      <c r="C1289" s="13" t="s">
        <v>3143</v>
      </c>
      <c r="D1289" s="13" t="s">
        <v>3143</v>
      </c>
      <c r="E1289" s="13" t="s">
        <v>3143</v>
      </c>
    </row>
    <row r="1290" spans="1:5" ht="25.15" customHeight="1" thickTop="1" thickBot="1" x14ac:dyDescent="0.3">
      <c r="A1290" s="37" t="s">
        <v>3616</v>
      </c>
      <c r="B1290" s="13" t="s">
        <v>21</v>
      </c>
      <c r="C1290" s="13" t="s">
        <v>3143</v>
      </c>
      <c r="D1290" s="13" t="s">
        <v>3143</v>
      </c>
      <c r="E1290" s="13" t="s">
        <v>3143</v>
      </c>
    </row>
    <row r="1291" spans="1:5" ht="25.15" customHeight="1" thickTop="1" thickBot="1" x14ac:dyDescent="0.3">
      <c r="A1291" s="37" t="s">
        <v>1049</v>
      </c>
      <c r="B1291" s="13" t="s">
        <v>24</v>
      </c>
      <c r="C1291" s="13" t="s">
        <v>3143</v>
      </c>
      <c r="D1291" s="13" t="s">
        <v>26</v>
      </c>
      <c r="E1291" s="13" t="s">
        <v>3143</v>
      </c>
    </row>
    <row r="1292" spans="1:5" ht="25.15" customHeight="1" thickTop="1" thickBot="1" x14ac:dyDescent="0.3">
      <c r="A1292" s="37" t="s">
        <v>1050</v>
      </c>
      <c r="B1292" s="13" t="s">
        <v>37</v>
      </c>
      <c r="C1292" s="13" t="s">
        <v>3143</v>
      </c>
      <c r="D1292" s="13" t="s">
        <v>3143</v>
      </c>
      <c r="E1292" s="13" t="s">
        <v>3143</v>
      </c>
    </row>
    <row r="1293" spans="1:5" ht="25.15" customHeight="1" thickTop="1" thickBot="1" x14ac:dyDescent="0.3">
      <c r="A1293" s="37" t="s">
        <v>1051</v>
      </c>
      <c r="B1293" s="13" t="s">
        <v>24</v>
      </c>
      <c r="C1293" s="13" t="s">
        <v>3143</v>
      </c>
      <c r="D1293" s="13" t="s">
        <v>3143</v>
      </c>
      <c r="E1293" s="13" t="s">
        <v>3143</v>
      </c>
    </row>
    <row r="1294" spans="1:5" ht="25.15" customHeight="1" thickTop="1" thickBot="1" x14ac:dyDescent="0.3">
      <c r="A1294" s="37" t="s">
        <v>3085</v>
      </c>
      <c r="B1294" s="13" t="s">
        <v>21</v>
      </c>
      <c r="C1294" s="13" t="s">
        <v>3143</v>
      </c>
      <c r="D1294" s="13" t="s">
        <v>3143</v>
      </c>
      <c r="E1294" s="13" t="s">
        <v>3143</v>
      </c>
    </row>
    <row r="1295" spans="1:5" ht="25.15" customHeight="1" thickTop="1" thickBot="1" x14ac:dyDescent="0.3">
      <c r="A1295" s="37" t="s">
        <v>3341</v>
      </c>
      <c r="B1295" s="13" t="s">
        <v>24</v>
      </c>
      <c r="C1295" s="13" t="s">
        <v>3143</v>
      </c>
      <c r="D1295" s="13" t="s">
        <v>3143</v>
      </c>
      <c r="E1295" s="13" t="s">
        <v>6</v>
      </c>
    </row>
    <row r="1296" spans="1:5" ht="25.15" customHeight="1" thickTop="1" thickBot="1" x14ac:dyDescent="0.3">
      <c r="A1296" s="37" t="s">
        <v>1052</v>
      </c>
      <c r="B1296" s="13" t="s">
        <v>37</v>
      </c>
      <c r="C1296" s="13" t="s">
        <v>3143</v>
      </c>
      <c r="D1296" s="13" t="s">
        <v>3143</v>
      </c>
      <c r="E1296" s="13" t="s">
        <v>3143</v>
      </c>
    </row>
    <row r="1297" spans="1:5" ht="25.15" customHeight="1" thickTop="1" thickBot="1" x14ac:dyDescent="0.3">
      <c r="A1297" s="37" t="s">
        <v>1053</v>
      </c>
      <c r="B1297" s="13" t="s">
        <v>24</v>
      </c>
      <c r="C1297" s="13" t="s">
        <v>3143</v>
      </c>
      <c r="D1297" s="13" t="s">
        <v>3143</v>
      </c>
      <c r="E1297" s="13" t="s">
        <v>3143</v>
      </c>
    </row>
    <row r="1298" spans="1:5" ht="25.15" customHeight="1" thickTop="1" thickBot="1" x14ac:dyDescent="0.3">
      <c r="A1298" s="37" t="s">
        <v>1054</v>
      </c>
      <c r="B1298" s="13" t="s">
        <v>24</v>
      </c>
      <c r="C1298" s="13" t="s">
        <v>3143</v>
      </c>
      <c r="D1298" s="13" t="s">
        <v>3143</v>
      </c>
      <c r="E1298" s="13" t="s">
        <v>3143</v>
      </c>
    </row>
    <row r="1299" spans="1:5" ht="25.15" customHeight="1" thickTop="1" thickBot="1" x14ac:dyDescent="0.3">
      <c r="A1299" s="37" t="s">
        <v>1055</v>
      </c>
      <c r="B1299" s="13" t="s">
        <v>24</v>
      </c>
      <c r="C1299" s="13" t="s">
        <v>3143</v>
      </c>
      <c r="D1299" s="13" t="s">
        <v>3143</v>
      </c>
      <c r="E1299" s="13" t="s">
        <v>3143</v>
      </c>
    </row>
    <row r="1300" spans="1:5" ht="25.15" customHeight="1" thickTop="1" thickBot="1" x14ac:dyDescent="0.3">
      <c r="A1300" s="37" t="s">
        <v>3525</v>
      </c>
      <c r="B1300" s="13" t="s">
        <v>37</v>
      </c>
      <c r="C1300" s="13" t="s">
        <v>3143</v>
      </c>
      <c r="D1300" s="13" t="s">
        <v>3143</v>
      </c>
      <c r="E1300" s="13" t="s">
        <v>3143</v>
      </c>
    </row>
    <row r="1301" spans="1:5" ht="25.15" customHeight="1" thickTop="1" thickBot="1" x14ac:dyDescent="0.3">
      <c r="A1301" s="37" t="s">
        <v>1056</v>
      </c>
      <c r="B1301" s="13" t="s">
        <v>24</v>
      </c>
      <c r="C1301" s="13" t="s">
        <v>5</v>
      </c>
      <c r="D1301" s="13" t="s">
        <v>3143</v>
      </c>
      <c r="E1301" s="13" t="s">
        <v>3143</v>
      </c>
    </row>
    <row r="1302" spans="1:5" ht="25.15" customHeight="1" thickTop="1" thickBot="1" x14ac:dyDescent="0.3">
      <c r="A1302" s="37" t="s">
        <v>1057</v>
      </c>
      <c r="B1302" s="13" t="s">
        <v>61</v>
      </c>
      <c r="C1302" s="13" t="s">
        <v>3143</v>
      </c>
      <c r="D1302" s="13" t="s">
        <v>26</v>
      </c>
      <c r="E1302" s="13" t="s">
        <v>3143</v>
      </c>
    </row>
    <row r="1303" spans="1:5" ht="25.15" customHeight="1" thickTop="1" thickBot="1" x14ac:dyDescent="0.3">
      <c r="A1303" s="37" t="s">
        <v>1058</v>
      </c>
      <c r="B1303" s="13" t="s">
        <v>37</v>
      </c>
      <c r="C1303" s="13" t="s">
        <v>3143</v>
      </c>
      <c r="D1303" s="13" t="s">
        <v>3143</v>
      </c>
      <c r="E1303" s="13" t="s">
        <v>3143</v>
      </c>
    </row>
    <row r="1304" spans="1:5" ht="25.15" customHeight="1" thickTop="1" thickBot="1" x14ac:dyDescent="0.3">
      <c r="A1304" s="37" t="s">
        <v>1059</v>
      </c>
      <c r="B1304" s="13" t="s">
        <v>37</v>
      </c>
      <c r="C1304" s="13" t="s">
        <v>3143</v>
      </c>
      <c r="D1304" s="13" t="s">
        <v>3143</v>
      </c>
      <c r="E1304" s="13" t="s">
        <v>3143</v>
      </c>
    </row>
    <row r="1305" spans="1:5" ht="25.15" customHeight="1" thickTop="1" thickBot="1" x14ac:dyDescent="0.3">
      <c r="A1305" s="37" t="s">
        <v>1060</v>
      </c>
      <c r="B1305" s="13" t="s">
        <v>47</v>
      </c>
      <c r="C1305" s="13" t="s">
        <v>3143</v>
      </c>
      <c r="D1305" s="13" t="s">
        <v>3143</v>
      </c>
      <c r="E1305" s="13" t="s">
        <v>3143</v>
      </c>
    </row>
    <row r="1306" spans="1:5" ht="25.15" customHeight="1" thickTop="1" thickBot="1" x14ac:dyDescent="0.3">
      <c r="A1306" s="37" t="s">
        <v>1061</v>
      </c>
      <c r="B1306" s="13" t="s">
        <v>30</v>
      </c>
      <c r="C1306" s="13" t="s">
        <v>3143</v>
      </c>
      <c r="D1306" s="13" t="s">
        <v>3143</v>
      </c>
      <c r="E1306" s="13" t="s">
        <v>3143</v>
      </c>
    </row>
    <row r="1307" spans="1:5" ht="25.15" customHeight="1" thickTop="1" thickBot="1" x14ac:dyDescent="0.3">
      <c r="A1307" s="37" t="s">
        <v>1062</v>
      </c>
      <c r="B1307" s="13" t="s">
        <v>37</v>
      </c>
      <c r="C1307" s="13" t="s">
        <v>3143</v>
      </c>
      <c r="D1307" s="13" t="s">
        <v>3143</v>
      </c>
      <c r="E1307" s="13" t="s">
        <v>3143</v>
      </c>
    </row>
    <row r="1308" spans="1:5" ht="25.15" customHeight="1" thickTop="1" thickBot="1" x14ac:dyDescent="0.3">
      <c r="A1308" s="37" t="s">
        <v>1063</v>
      </c>
      <c r="B1308" s="13" t="s">
        <v>24</v>
      </c>
      <c r="C1308" s="13" t="s">
        <v>3143</v>
      </c>
      <c r="D1308" s="13" t="s">
        <v>3143</v>
      </c>
      <c r="E1308" s="13" t="s">
        <v>3143</v>
      </c>
    </row>
    <row r="1309" spans="1:5" ht="25.15" customHeight="1" thickTop="1" thickBot="1" x14ac:dyDescent="0.3">
      <c r="A1309" s="37" t="s">
        <v>1064</v>
      </c>
      <c r="B1309" s="13" t="s">
        <v>30</v>
      </c>
      <c r="C1309" s="13" t="s">
        <v>3143</v>
      </c>
      <c r="D1309" s="13" t="s">
        <v>3143</v>
      </c>
      <c r="E1309" s="13" t="s">
        <v>3143</v>
      </c>
    </row>
    <row r="1310" spans="1:5" ht="25.15" customHeight="1" thickTop="1" thickBot="1" x14ac:dyDescent="0.3">
      <c r="A1310" s="37" t="s">
        <v>1065</v>
      </c>
      <c r="B1310" s="13" t="s">
        <v>30</v>
      </c>
      <c r="C1310" s="13" t="s">
        <v>3143</v>
      </c>
      <c r="D1310" s="13" t="s">
        <v>3143</v>
      </c>
      <c r="E1310" s="13" t="s">
        <v>3143</v>
      </c>
    </row>
    <row r="1311" spans="1:5" ht="25.15" customHeight="1" thickTop="1" thickBot="1" x14ac:dyDescent="0.3">
      <c r="A1311" s="37" t="s">
        <v>1066</v>
      </c>
      <c r="B1311" s="13" t="s">
        <v>21</v>
      </c>
      <c r="C1311" s="13" t="s">
        <v>3143</v>
      </c>
      <c r="D1311" s="13" t="s">
        <v>3143</v>
      </c>
      <c r="E1311" s="13" t="s">
        <v>3143</v>
      </c>
    </row>
    <row r="1312" spans="1:5" ht="25.15" customHeight="1" thickTop="1" thickBot="1" x14ac:dyDescent="0.3">
      <c r="A1312" s="37" t="s">
        <v>3091</v>
      </c>
      <c r="B1312" s="13" t="s">
        <v>37</v>
      </c>
      <c r="C1312" s="13" t="s">
        <v>3143</v>
      </c>
      <c r="D1312" s="13" t="s">
        <v>3143</v>
      </c>
      <c r="E1312" s="13" t="s">
        <v>3143</v>
      </c>
    </row>
    <row r="1313" spans="1:5" ht="25.15" customHeight="1" thickTop="1" thickBot="1" x14ac:dyDescent="0.3">
      <c r="A1313" s="37" t="s">
        <v>1067</v>
      </c>
      <c r="B1313" s="13" t="s">
        <v>37</v>
      </c>
      <c r="C1313" s="13" t="s">
        <v>3143</v>
      </c>
      <c r="D1313" s="13" t="s">
        <v>3143</v>
      </c>
      <c r="E1313" s="13" t="s">
        <v>3143</v>
      </c>
    </row>
    <row r="1314" spans="1:5" ht="25.15" customHeight="1" thickTop="1" thickBot="1" x14ac:dyDescent="0.3">
      <c r="A1314" s="37" t="s">
        <v>1068</v>
      </c>
      <c r="B1314" s="13" t="s">
        <v>24</v>
      </c>
      <c r="C1314" s="13" t="s">
        <v>3143</v>
      </c>
      <c r="D1314" s="13" t="s">
        <v>3143</v>
      </c>
      <c r="E1314" s="13" t="s">
        <v>3143</v>
      </c>
    </row>
    <row r="1315" spans="1:5" ht="25.15" customHeight="1" thickTop="1" thickBot="1" x14ac:dyDescent="0.3">
      <c r="A1315" s="37" t="s">
        <v>3342</v>
      </c>
      <c r="B1315" s="13" t="s">
        <v>30</v>
      </c>
      <c r="C1315" s="13" t="s">
        <v>3143</v>
      </c>
      <c r="D1315" s="13" t="s">
        <v>3143</v>
      </c>
      <c r="E1315" s="13" t="s">
        <v>6</v>
      </c>
    </row>
    <row r="1316" spans="1:5" ht="25.15" customHeight="1" thickTop="1" thickBot="1" x14ac:dyDescent="0.3">
      <c r="A1316" s="37" t="s">
        <v>1069</v>
      </c>
      <c r="B1316" s="13" t="s">
        <v>37</v>
      </c>
      <c r="C1316" s="13" t="s">
        <v>3143</v>
      </c>
      <c r="D1316" s="13" t="s">
        <v>3143</v>
      </c>
      <c r="E1316" s="13" t="s">
        <v>3143</v>
      </c>
    </row>
    <row r="1317" spans="1:5" ht="25.15" customHeight="1" thickTop="1" thickBot="1" x14ac:dyDescent="0.3">
      <c r="A1317" s="37" t="s">
        <v>1070</v>
      </c>
      <c r="B1317" s="13" t="s">
        <v>37</v>
      </c>
      <c r="C1317" s="13" t="s">
        <v>3143</v>
      </c>
      <c r="D1317" s="13" t="s">
        <v>3143</v>
      </c>
      <c r="E1317" s="13" t="s">
        <v>3143</v>
      </c>
    </row>
    <row r="1318" spans="1:5" ht="25.15" customHeight="1" thickTop="1" thickBot="1" x14ac:dyDescent="0.3">
      <c r="A1318" s="37" t="s">
        <v>3192</v>
      </c>
      <c r="B1318" s="13" t="s">
        <v>24</v>
      </c>
      <c r="C1318" s="13" t="s">
        <v>3143</v>
      </c>
      <c r="D1318" s="13" t="s">
        <v>3143</v>
      </c>
      <c r="E1318" s="13" t="s">
        <v>3143</v>
      </c>
    </row>
    <row r="1319" spans="1:5" ht="25.15" customHeight="1" thickTop="1" thickBot="1" x14ac:dyDescent="0.3">
      <c r="A1319" s="37" t="s">
        <v>1071</v>
      </c>
      <c r="B1319" s="13" t="s">
        <v>37</v>
      </c>
      <c r="C1319" s="13" t="s">
        <v>3143</v>
      </c>
      <c r="D1319" s="13" t="s">
        <v>3143</v>
      </c>
      <c r="E1319" s="13" t="s">
        <v>3143</v>
      </c>
    </row>
    <row r="1320" spans="1:5" ht="25.15" customHeight="1" thickTop="1" thickBot="1" x14ac:dyDescent="0.3">
      <c r="A1320" s="37" t="s">
        <v>1072</v>
      </c>
      <c r="B1320" s="13" t="s">
        <v>30</v>
      </c>
      <c r="C1320" s="13" t="s">
        <v>3143</v>
      </c>
      <c r="D1320" s="13" t="s">
        <v>3143</v>
      </c>
      <c r="E1320" s="13" t="s">
        <v>3143</v>
      </c>
    </row>
    <row r="1321" spans="1:5" ht="25.15" customHeight="1" thickTop="1" thickBot="1" x14ac:dyDescent="0.3">
      <c r="A1321" s="37" t="s">
        <v>3036</v>
      </c>
      <c r="B1321" s="13" t="s">
        <v>24</v>
      </c>
      <c r="C1321" s="13" t="s">
        <v>3143</v>
      </c>
      <c r="D1321" s="13" t="s">
        <v>3143</v>
      </c>
      <c r="E1321" s="13" t="s">
        <v>3143</v>
      </c>
    </row>
    <row r="1322" spans="1:5" ht="25.15" customHeight="1" thickTop="1" thickBot="1" x14ac:dyDescent="0.3">
      <c r="A1322" s="37" t="s">
        <v>1073</v>
      </c>
      <c r="B1322" s="13" t="s">
        <v>37</v>
      </c>
      <c r="C1322" s="13" t="s">
        <v>3143</v>
      </c>
      <c r="D1322" s="13" t="s">
        <v>3143</v>
      </c>
      <c r="E1322" s="13" t="s">
        <v>3143</v>
      </c>
    </row>
    <row r="1323" spans="1:5" ht="25.15" customHeight="1" thickTop="1" thickBot="1" x14ac:dyDescent="0.3">
      <c r="A1323" s="37" t="s">
        <v>1074</v>
      </c>
      <c r="B1323" s="13" t="s">
        <v>37</v>
      </c>
      <c r="C1323" s="13" t="s">
        <v>3143</v>
      </c>
      <c r="D1323" s="13" t="s">
        <v>3143</v>
      </c>
      <c r="E1323" s="13" t="s">
        <v>3143</v>
      </c>
    </row>
    <row r="1324" spans="1:5" ht="25.15" customHeight="1" thickTop="1" thickBot="1" x14ac:dyDescent="0.3">
      <c r="A1324" s="37" t="s">
        <v>1075</v>
      </c>
      <c r="B1324" s="13" t="s">
        <v>29</v>
      </c>
      <c r="C1324" s="13" t="s">
        <v>3143</v>
      </c>
      <c r="D1324" s="13" t="s">
        <v>3143</v>
      </c>
      <c r="E1324" s="13" t="s">
        <v>3143</v>
      </c>
    </row>
    <row r="1325" spans="1:5" ht="25.15" customHeight="1" thickTop="1" thickBot="1" x14ac:dyDescent="0.3">
      <c r="A1325" s="37" t="s">
        <v>1076</v>
      </c>
      <c r="B1325" s="13" t="s">
        <v>24</v>
      </c>
      <c r="C1325" s="13" t="s">
        <v>3143</v>
      </c>
      <c r="D1325" s="13" t="s">
        <v>3143</v>
      </c>
      <c r="E1325" s="13" t="s">
        <v>3143</v>
      </c>
    </row>
    <row r="1326" spans="1:5" ht="25.15" customHeight="1" thickTop="1" thickBot="1" x14ac:dyDescent="0.3">
      <c r="A1326" s="37" t="s">
        <v>1077</v>
      </c>
      <c r="B1326" s="13" t="s">
        <v>24</v>
      </c>
      <c r="C1326" s="13" t="s">
        <v>3143</v>
      </c>
      <c r="D1326" s="13" t="s">
        <v>3143</v>
      </c>
      <c r="E1326" s="13" t="s">
        <v>3143</v>
      </c>
    </row>
    <row r="1327" spans="1:5" ht="25.15" customHeight="1" thickTop="1" thickBot="1" x14ac:dyDescent="0.3">
      <c r="A1327" s="37" t="s">
        <v>1078</v>
      </c>
      <c r="B1327" s="13" t="s">
        <v>37</v>
      </c>
      <c r="C1327" s="13" t="s">
        <v>3143</v>
      </c>
      <c r="D1327" s="13" t="s">
        <v>3143</v>
      </c>
      <c r="E1327" s="13" t="s">
        <v>3143</v>
      </c>
    </row>
    <row r="1328" spans="1:5" ht="25.15" customHeight="1" thickTop="1" thickBot="1" x14ac:dyDescent="0.3">
      <c r="A1328" s="37" t="s">
        <v>1079</v>
      </c>
      <c r="B1328" s="13" t="s">
        <v>24</v>
      </c>
      <c r="C1328" s="13" t="s">
        <v>3143</v>
      </c>
      <c r="D1328" s="13" t="s">
        <v>3143</v>
      </c>
      <c r="E1328" s="13" t="s">
        <v>3143</v>
      </c>
    </row>
    <row r="1329" spans="1:5" ht="25.15" customHeight="1" thickTop="1" thickBot="1" x14ac:dyDescent="0.3">
      <c r="A1329" s="37" t="s">
        <v>3013</v>
      </c>
      <c r="B1329" s="13" t="s">
        <v>35</v>
      </c>
      <c r="C1329" s="13" t="s">
        <v>3143</v>
      </c>
      <c r="D1329" s="13" t="s">
        <v>3143</v>
      </c>
      <c r="E1329" s="13" t="s">
        <v>3143</v>
      </c>
    </row>
    <row r="1330" spans="1:5" ht="25.15" customHeight="1" thickTop="1" thickBot="1" x14ac:dyDescent="0.3">
      <c r="A1330" s="37" t="s">
        <v>1080</v>
      </c>
      <c r="B1330" s="13" t="s">
        <v>24</v>
      </c>
      <c r="C1330" s="13" t="s">
        <v>3143</v>
      </c>
      <c r="D1330" s="13" t="s">
        <v>3143</v>
      </c>
      <c r="E1330" s="13" t="s">
        <v>3143</v>
      </c>
    </row>
    <row r="1331" spans="1:5" ht="25.15" customHeight="1" thickTop="1" thickBot="1" x14ac:dyDescent="0.3">
      <c r="A1331" s="37" t="s">
        <v>1081</v>
      </c>
      <c r="B1331" s="13" t="s">
        <v>24</v>
      </c>
      <c r="C1331" s="13" t="s">
        <v>3143</v>
      </c>
      <c r="D1331" s="13" t="s">
        <v>3143</v>
      </c>
      <c r="E1331" s="13" t="s">
        <v>3143</v>
      </c>
    </row>
    <row r="1332" spans="1:5" ht="25.15" customHeight="1" thickTop="1" thickBot="1" x14ac:dyDescent="0.3">
      <c r="A1332" s="37" t="s">
        <v>1082</v>
      </c>
      <c r="B1332" s="13" t="s">
        <v>29</v>
      </c>
      <c r="C1332" s="13" t="s">
        <v>3143</v>
      </c>
      <c r="D1332" s="13" t="s">
        <v>3143</v>
      </c>
      <c r="E1332" s="13" t="s">
        <v>3143</v>
      </c>
    </row>
    <row r="1333" spans="1:5" ht="25.15" customHeight="1" thickTop="1" thickBot="1" x14ac:dyDescent="0.3">
      <c r="A1333" s="37" t="s">
        <v>1083</v>
      </c>
      <c r="B1333" s="101" t="s">
        <v>29</v>
      </c>
      <c r="C1333" s="101" t="s">
        <v>3143</v>
      </c>
      <c r="D1333" s="101" t="s">
        <v>3143</v>
      </c>
      <c r="E1333" s="102" t="s">
        <v>3143</v>
      </c>
    </row>
    <row r="1334" spans="1:5" ht="25.15" customHeight="1" thickTop="1" thickBot="1" x14ac:dyDescent="0.3">
      <c r="A1334" s="37" t="s">
        <v>1084</v>
      </c>
      <c r="B1334" s="13" t="s">
        <v>24</v>
      </c>
      <c r="C1334" s="13" t="s">
        <v>3143</v>
      </c>
      <c r="D1334" s="13" t="s">
        <v>26</v>
      </c>
      <c r="E1334" s="13" t="s">
        <v>3143</v>
      </c>
    </row>
    <row r="1335" spans="1:5" ht="25.15" customHeight="1" thickTop="1" thickBot="1" x14ac:dyDescent="0.3">
      <c r="A1335" s="37" t="s">
        <v>1085</v>
      </c>
      <c r="B1335" s="13" t="s">
        <v>37</v>
      </c>
      <c r="C1335" s="13" t="s">
        <v>5</v>
      </c>
      <c r="D1335" s="13" t="s">
        <v>3143</v>
      </c>
      <c r="E1335" s="13" t="s">
        <v>3143</v>
      </c>
    </row>
    <row r="1336" spans="1:5" ht="25.15" customHeight="1" thickTop="1" thickBot="1" x14ac:dyDescent="0.3">
      <c r="A1336" s="37" t="s">
        <v>1086</v>
      </c>
      <c r="B1336" s="13" t="s">
        <v>37</v>
      </c>
      <c r="C1336" s="13" t="s">
        <v>3143</v>
      </c>
      <c r="D1336" s="13" t="s">
        <v>3143</v>
      </c>
      <c r="E1336" s="13" t="s">
        <v>3143</v>
      </c>
    </row>
    <row r="1337" spans="1:5" ht="25.15" customHeight="1" thickTop="1" thickBot="1" x14ac:dyDescent="0.3">
      <c r="A1337" s="37" t="s">
        <v>1087</v>
      </c>
      <c r="B1337" s="13" t="s">
        <v>37</v>
      </c>
      <c r="C1337" s="13" t="s">
        <v>3143</v>
      </c>
      <c r="D1337" s="13" t="s">
        <v>3143</v>
      </c>
      <c r="E1337" s="13" t="s">
        <v>3143</v>
      </c>
    </row>
    <row r="1338" spans="1:5" ht="25.15" customHeight="1" thickTop="1" thickBot="1" x14ac:dyDescent="0.3">
      <c r="A1338" s="37" t="s">
        <v>1088</v>
      </c>
      <c r="B1338" s="13" t="s">
        <v>29</v>
      </c>
      <c r="C1338" s="13" t="s">
        <v>3143</v>
      </c>
      <c r="D1338" s="13" t="s">
        <v>3143</v>
      </c>
      <c r="E1338" s="13" t="s">
        <v>3143</v>
      </c>
    </row>
    <row r="1339" spans="1:5" ht="25.15" customHeight="1" thickTop="1" thickBot="1" x14ac:dyDescent="0.3">
      <c r="A1339" s="37" t="s">
        <v>1089</v>
      </c>
      <c r="B1339" s="13" t="s">
        <v>24</v>
      </c>
      <c r="C1339" s="13" t="s">
        <v>3143</v>
      </c>
      <c r="D1339" s="13" t="s">
        <v>3143</v>
      </c>
      <c r="E1339" s="13" t="s">
        <v>3143</v>
      </c>
    </row>
    <row r="1340" spans="1:5" ht="25.15" customHeight="1" thickTop="1" thickBot="1" x14ac:dyDescent="0.3">
      <c r="A1340" s="37" t="s">
        <v>1090</v>
      </c>
      <c r="B1340" s="13" t="s">
        <v>24</v>
      </c>
      <c r="C1340" s="13" t="s">
        <v>3143</v>
      </c>
      <c r="D1340" s="13" t="s">
        <v>3143</v>
      </c>
      <c r="E1340" s="13" t="s">
        <v>3143</v>
      </c>
    </row>
    <row r="1341" spans="1:5" ht="25.15" customHeight="1" thickTop="1" thickBot="1" x14ac:dyDescent="0.3">
      <c r="A1341" s="37" t="s">
        <v>3175</v>
      </c>
      <c r="B1341" s="13" t="s">
        <v>47</v>
      </c>
      <c r="C1341" s="13" t="s">
        <v>3143</v>
      </c>
      <c r="D1341" s="13" t="s">
        <v>3143</v>
      </c>
      <c r="E1341" s="13" t="s">
        <v>3143</v>
      </c>
    </row>
    <row r="1342" spans="1:5" ht="25.15" customHeight="1" thickTop="1" thickBot="1" x14ac:dyDescent="0.3">
      <c r="A1342" s="37" t="s">
        <v>1091</v>
      </c>
      <c r="B1342" s="13" t="s">
        <v>37</v>
      </c>
      <c r="C1342" s="13" t="s">
        <v>3143</v>
      </c>
      <c r="D1342" s="13" t="s">
        <v>3143</v>
      </c>
      <c r="E1342" s="13" t="s">
        <v>3143</v>
      </c>
    </row>
    <row r="1343" spans="1:5" ht="25.15" customHeight="1" thickTop="1" thickBot="1" x14ac:dyDescent="0.3">
      <c r="A1343" s="37" t="s">
        <v>1092</v>
      </c>
      <c r="B1343" s="13" t="s">
        <v>24</v>
      </c>
      <c r="C1343" s="13" t="s">
        <v>3143</v>
      </c>
      <c r="D1343" s="13" t="s">
        <v>26</v>
      </c>
      <c r="E1343" s="13" t="s">
        <v>3143</v>
      </c>
    </row>
    <row r="1344" spans="1:5" ht="25.15" customHeight="1" thickTop="1" thickBot="1" x14ac:dyDescent="0.3">
      <c r="A1344" s="37" t="s">
        <v>1093</v>
      </c>
      <c r="B1344" s="13" t="s">
        <v>24</v>
      </c>
      <c r="C1344" s="13" t="s">
        <v>3143</v>
      </c>
      <c r="D1344" s="13" t="s">
        <v>26</v>
      </c>
      <c r="E1344" s="13" t="s">
        <v>3143</v>
      </c>
    </row>
    <row r="1345" spans="1:5" ht="25.15" customHeight="1" thickTop="1" thickBot="1" x14ac:dyDescent="0.3">
      <c r="A1345" s="37" t="s">
        <v>3609</v>
      </c>
      <c r="B1345" s="13" t="s">
        <v>21</v>
      </c>
      <c r="C1345" s="13" t="s">
        <v>3143</v>
      </c>
      <c r="D1345" s="13" t="s">
        <v>3143</v>
      </c>
      <c r="E1345" s="13" t="s">
        <v>3143</v>
      </c>
    </row>
    <row r="1346" spans="1:5" ht="25.15" customHeight="1" thickTop="1" thickBot="1" x14ac:dyDescent="0.3">
      <c r="A1346" s="37" t="s">
        <v>2967</v>
      </c>
      <c r="B1346" s="13" t="s">
        <v>61</v>
      </c>
      <c r="C1346" s="13" t="s">
        <v>3143</v>
      </c>
      <c r="D1346" s="13" t="s">
        <v>26</v>
      </c>
      <c r="E1346" s="13" t="s">
        <v>3143</v>
      </c>
    </row>
    <row r="1347" spans="1:5" ht="25.15" customHeight="1" thickTop="1" thickBot="1" x14ac:dyDescent="0.3">
      <c r="A1347" s="37" t="s">
        <v>1094</v>
      </c>
      <c r="B1347" s="13" t="s">
        <v>30</v>
      </c>
      <c r="C1347" s="13" t="s">
        <v>3143</v>
      </c>
      <c r="D1347" s="13" t="s">
        <v>3143</v>
      </c>
      <c r="E1347" s="13" t="s">
        <v>3143</v>
      </c>
    </row>
    <row r="1348" spans="1:5" ht="25.15" customHeight="1" thickTop="1" thickBot="1" x14ac:dyDescent="0.3">
      <c r="A1348" s="37" t="s">
        <v>3193</v>
      </c>
      <c r="B1348" s="13" t="s">
        <v>24</v>
      </c>
      <c r="C1348" s="13" t="s">
        <v>3143</v>
      </c>
      <c r="D1348" s="13" t="s">
        <v>3143</v>
      </c>
      <c r="E1348" s="13" t="s">
        <v>3143</v>
      </c>
    </row>
    <row r="1349" spans="1:5" ht="25.15" customHeight="1" thickTop="1" thickBot="1" x14ac:dyDescent="0.3">
      <c r="A1349" s="37" t="s">
        <v>1095</v>
      </c>
      <c r="B1349" s="13" t="s">
        <v>21</v>
      </c>
      <c r="C1349" s="13" t="s">
        <v>3143</v>
      </c>
      <c r="D1349" s="13" t="s">
        <v>3143</v>
      </c>
      <c r="E1349" s="13" t="s">
        <v>3143</v>
      </c>
    </row>
    <row r="1350" spans="1:5" ht="25.15" customHeight="1" thickTop="1" thickBot="1" x14ac:dyDescent="0.3">
      <c r="A1350" s="37" t="s">
        <v>1096</v>
      </c>
      <c r="B1350" s="13" t="s">
        <v>24</v>
      </c>
      <c r="C1350" s="13" t="s">
        <v>3143</v>
      </c>
      <c r="D1350" s="13" t="s">
        <v>3143</v>
      </c>
      <c r="E1350" s="13" t="s">
        <v>3143</v>
      </c>
    </row>
    <row r="1351" spans="1:5" ht="25.15" customHeight="1" thickTop="1" thickBot="1" x14ac:dyDescent="0.3">
      <c r="A1351" s="37" t="s">
        <v>1097</v>
      </c>
      <c r="B1351" s="13" t="s">
        <v>24</v>
      </c>
      <c r="C1351" s="13" t="s">
        <v>3143</v>
      </c>
      <c r="D1351" s="13" t="s">
        <v>3143</v>
      </c>
      <c r="E1351" s="13" t="s">
        <v>3143</v>
      </c>
    </row>
    <row r="1352" spans="1:5" ht="25.15" customHeight="1" thickTop="1" thickBot="1" x14ac:dyDescent="0.3">
      <c r="A1352" s="37" t="s">
        <v>1098</v>
      </c>
      <c r="B1352" s="13" t="s">
        <v>163</v>
      </c>
      <c r="C1352" s="13" t="s">
        <v>3143</v>
      </c>
      <c r="D1352" s="13" t="s">
        <v>26</v>
      </c>
      <c r="E1352" s="13" t="s">
        <v>3143</v>
      </c>
    </row>
    <row r="1353" spans="1:5" ht="25.15" customHeight="1" thickTop="1" thickBot="1" x14ac:dyDescent="0.3">
      <c r="A1353" s="37" t="s">
        <v>1099</v>
      </c>
      <c r="B1353" s="13" t="s">
        <v>163</v>
      </c>
      <c r="C1353" s="13" t="s">
        <v>3143</v>
      </c>
      <c r="D1353" s="13" t="s">
        <v>26</v>
      </c>
      <c r="E1353" s="13" t="s">
        <v>3143</v>
      </c>
    </row>
    <row r="1354" spans="1:5" ht="25.15" customHeight="1" thickTop="1" thickBot="1" x14ac:dyDescent="0.3">
      <c r="A1354" s="37" t="s">
        <v>3054</v>
      </c>
      <c r="B1354" s="13" t="s">
        <v>163</v>
      </c>
      <c r="C1354" s="13" t="s">
        <v>3143</v>
      </c>
      <c r="D1354" s="13" t="s">
        <v>26</v>
      </c>
      <c r="E1354" s="13" t="s">
        <v>3143</v>
      </c>
    </row>
    <row r="1355" spans="1:5" ht="25.15" customHeight="1" thickTop="1" thickBot="1" x14ac:dyDescent="0.3">
      <c r="A1355" s="37" t="s">
        <v>2905</v>
      </c>
      <c r="B1355" s="13" t="s">
        <v>47</v>
      </c>
      <c r="C1355" s="13" t="s">
        <v>3143</v>
      </c>
      <c r="D1355" s="13" t="s">
        <v>26</v>
      </c>
      <c r="E1355" s="13" t="s">
        <v>3143</v>
      </c>
    </row>
    <row r="1356" spans="1:5" ht="25.15" customHeight="1" thickTop="1" thickBot="1" x14ac:dyDescent="0.3">
      <c r="A1356" s="37" t="s">
        <v>1100</v>
      </c>
      <c r="B1356" s="13" t="s">
        <v>24</v>
      </c>
      <c r="C1356" s="13" t="s">
        <v>3143</v>
      </c>
      <c r="D1356" s="13" t="s">
        <v>3143</v>
      </c>
      <c r="E1356" s="13" t="s">
        <v>3143</v>
      </c>
    </row>
    <row r="1357" spans="1:5" ht="25.15" customHeight="1" thickTop="1" thickBot="1" x14ac:dyDescent="0.3">
      <c r="A1357" s="37" t="s">
        <v>1101</v>
      </c>
      <c r="B1357" s="13" t="s">
        <v>30</v>
      </c>
      <c r="C1357" s="13" t="s">
        <v>3143</v>
      </c>
      <c r="D1357" s="13" t="s">
        <v>3143</v>
      </c>
      <c r="E1357" s="13" t="s">
        <v>3143</v>
      </c>
    </row>
    <row r="1358" spans="1:5" ht="25.15" customHeight="1" thickTop="1" thickBot="1" x14ac:dyDescent="0.3">
      <c r="A1358" s="37" t="s">
        <v>1102</v>
      </c>
      <c r="B1358" s="13" t="s">
        <v>37</v>
      </c>
      <c r="C1358" s="13" t="s">
        <v>3143</v>
      </c>
      <c r="D1358" s="13" t="s">
        <v>3143</v>
      </c>
      <c r="E1358" s="13" t="s">
        <v>3143</v>
      </c>
    </row>
    <row r="1359" spans="1:5" ht="25.15" customHeight="1" thickTop="1" thickBot="1" x14ac:dyDescent="0.3">
      <c r="A1359" s="37" t="s">
        <v>1103</v>
      </c>
      <c r="B1359" s="13" t="s">
        <v>37</v>
      </c>
      <c r="C1359" s="13" t="s">
        <v>3143</v>
      </c>
      <c r="D1359" s="13" t="s">
        <v>3143</v>
      </c>
      <c r="E1359" s="13" t="s">
        <v>3143</v>
      </c>
    </row>
    <row r="1360" spans="1:5" ht="25.15" customHeight="1" thickTop="1" thickBot="1" x14ac:dyDescent="0.3">
      <c r="A1360" s="37" t="s">
        <v>1104</v>
      </c>
      <c r="B1360" s="13" t="s">
        <v>37</v>
      </c>
      <c r="C1360" s="13" t="s">
        <v>3143</v>
      </c>
      <c r="D1360" s="13" t="s">
        <v>3143</v>
      </c>
      <c r="E1360" s="13" t="s">
        <v>3143</v>
      </c>
    </row>
    <row r="1361" spans="1:5" ht="25.15" customHeight="1" thickTop="1" thickBot="1" x14ac:dyDescent="0.3">
      <c r="A1361" s="37" t="s">
        <v>1105</v>
      </c>
      <c r="B1361" s="13" t="s">
        <v>24</v>
      </c>
      <c r="C1361" s="13" t="s">
        <v>3143</v>
      </c>
      <c r="D1361" s="13" t="s">
        <v>3143</v>
      </c>
      <c r="E1361" s="13" t="s">
        <v>3143</v>
      </c>
    </row>
    <row r="1362" spans="1:5" ht="25.15" customHeight="1" thickTop="1" thickBot="1" x14ac:dyDescent="0.3">
      <c r="A1362" s="37" t="s">
        <v>1106</v>
      </c>
      <c r="B1362" s="13" t="s">
        <v>29</v>
      </c>
      <c r="C1362" s="13" t="s">
        <v>3143</v>
      </c>
      <c r="D1362" s="13" t="s">
        <v>3143</v>
      </c>
      <c r="E1362" s="13" t="s">
        <v>3143</v>
      </c>
    </row>
    <row r="1363" spans="1:5" ht="25.15" customHeight="1" thickTop="1" thickBot="1" x14ac:dyDescent="0.3">
      <c r="A1363" s="37" t="s">
        <v>1107</v>
      </c>
      <c r="B1363" s="13" t="s">
        <v>30</v>
      </c>
      <c r="C1363" s="13" t="s">
        <v>3143</v>
      </c>
      <c r="D1363" s="13" t="s">
        <v>3143</v>
      </c>
      <c r="E1363" s="13" t="s">
        <v>3143</v>
      </c>
    </row>
    <row r="1364" spans="1:5" ht="25.15" customHeight="1" thickTop="1" thickBot="1" x14ac:dyDescent="0.3">
      <c r="A1364" s="37" t="s">
        <v>1108</v>
      </c>
      <c r="B1364" s="13" t="s">
        <v>21</v>
      </c>
      <c r="C1364" s="13" t="s">
        <v>3143</v>
      </c>
      <c r="D1364" s="13" t="s">
        <v>3143</v>
      </c>
      <c r="E1364" s="13" t="s">
        <v>3143</v>
      </c>
    </row>
    <row r="1365" spans="1:5" ht="25.15" customHeight="1" thickTop="1" thickBot="1" x14ac:dyDescent="0.3">
      <c r="A1365" s="37" t="s">
        <v>1109</v>
      </c>
      <c r="B1365" s="13" t="s">
        <v>29</v>
      </c>
      <c r="C1365" s="13" t="s">
        <v>3143</v>
      </c>
      <c r="D1365" s="13" t="s">
        <v>3143</v>
      </c>
      <c r="E1365" s="13" t="s">
        <v>3143</v>
      </c>
    </row>
    <row r="1366" spans="1:5" ht="25.15" customHeight="1" thickTop="1" thickBot="1" x14ac:dyDescent="0.3">
      <c r="A1366" s="37" t="s">
        <v>1110</v>
      </c>
      <c r="B1366" s="13" t="s">
        <v>30</v>
      </c>
      <c r="C1366" s="13" t="s">
        <v>3143</v>
      </c>
      <c r="D1366" s="13" t="s">
        <v>3143</v>
      </c>
      <c r="E1366" s="13" t="s">
        <v>3143</v>
      </c>
    </row>
    <row r="1367" spans="1:5" ht="25.15" customHeight="1" thickTop="1" thickBot="1" x14ac:dyDescent="0.3">
      <c r="A1367" s="37" t="s">
        <v>1111</v>
      </c>
      <c r="B1367" s="13" t="s">
        <v>29</v>
      </c>
      <c r="C1367" s="13" t="s">
        <v>3143</v>
      </c>
      <c r="D1367" s="13" t="s">
        <v>3143</v>
      </c>
      <c r="E1367" s="13" t="s">
        <v>3143</v>
      </c>
    </row>
    <row r="1368" spans="1:5" ht="25.15" customHeight="1" thickTop="1" thickBot="1" x14ac:dyDescent="0.3">
      <c r="A1368" s="37" t="s">
        <v>1112</v>
      </c>
      <c r="B1368" s="13" t="s">
        <v>29</v>
      </c>
      <c r="C1368" s="13" t="s">
        <v>5</v>
      </c>
      <c r="D1368" s="13" t="s">
        <v>3143</v>
      </c>
      <c r="E1368" s="13" t="s">
        <v>3143</v>
      </c>
    </row>
    <row r="1369" spans="1:5" ht="25.15" customHeight="1" thickTop="1" thickBot="1" x14ac:dyDescent="0.3">
      <c r="A1369" s="37" t="s">
        <v>3343</v>
      </c>
      <c r="B1369" s="13" t="s">
        <v>37</v>
      </c>
      <c r="C1369" s="13" t="s">
        <v>3143</v>
      </c>
      <c r="D1369" s="13" t="s">
        <v>3143</v>
      </c>
      <c r="E1369" s="13" t="s">
        <v>6</v>
      </c>
    </row>
    <row r="1370" spans="1:5" ht="25.15" customHeight="1" thickTop="1" thickBot="1" x14ac:dyDescent="0.3">
      <c r="A1370" s="37" t="s">
        <v>1113</v>
      </c>
      <c r="B1370" s="13" t="s">
        <v>37</v>
      </c>
      <c r="C1370" s="13" t="s">
        <v>3143</v>
      </c>
      <c r="D1370" s="13" t="s">
        <v>3143</v>
      </c>
      <c r="E1370" s="13" t="s">
        <v>3143</v>
      </c>
    </row>
    <row r="1371" spans="1:5" ht="25.15" customHeight="1" thickTop="1" thickBot="1" x14ac:dyDescent="0.3">
      <c r="A1371" s="37" t="s">
        <v>1114</v>
      </c>
      <c r="B1371" s="13" t="s">
        <v>24</v>
      </c>
      <c r="C1371" s="13" t="s">
        <v>3143</v>
      </c>
      <c r="D1371" s="13" t="s">
        <v>3143</v>
      </c>
      <c r="E1371" s="13" t="s">
        <v>3143</v>
      </c>
    </row>
    <row r="1372" spans="1:5" ht="25.15" customHeight="1" thickTop="1" thickBot="1" x14ac:dyDescent="0.3">
      <c r="A1372" s="37" t="s">
        <v>3586</v>
      </c>
      <c r="B1372" s="13" t="s">
        <v>37</v>
      </c>
      <c r="C1372" s="13" t="s">
        <v>3143</v>
      </c>
      <c r="D1372" s="13" t="s">
        <v>3143</v>
      </c>
      <c r="E1372" s="13" t="s">
        <v>3143</v>
      </c>
    </row>
    <row r="1373" spans="1:5" ht="25.15" customHeight="1" thickTop="1" thickBot="1" x14ac:dyDescent="0.3">
      <c r="A1373" s="37" t="s">
        <v>1115</v>
      </c>
      <c r="B1373" s="13" t="s">
        <v>35</v>
      </c>
      <c r="C1373" s="13" t="s">
        <v>3143</v>
      </c>
      <c r="D1373" s="13" t="s">
        <v>3143</v>
      </c>
      <c r="E1373" s="13" t="s">
        <v>3143</v>
      </c>
    </row>
    <row r="1374" spans="1:5" ht="25.15" customHeight="1" thickTop="1" thickBot="1" x14ac:dyDescent="0.3">
      <c r="A1374" s="37" t="s">
        <v>1116</v>
      </c>
      <c r="B1374" s="13" t="s">
        <v>37</v>
      </c>
      <c r="C1374" s="13" t="s">
        <v>3143</v>
      </c>
      <c r="D1374" s="13" t="s">
        <v>3143</v>
      </c>
      <c r="E1374" s="13" t="s">
        <v>3143</v>
      </c>
    </row>
    <row r="1375" spans="1:5" ht="25.15" customHeight="1" thickTop="1" thickBot="1" x14ac:dyDescent="0.3">
      <c r="A1375" s="37" t="s">
        <v>1117</v>
      </c>
      <c r="B1375" s="13" t="s">
        <v>24</v>
      </c>
      <c r="C1375" s="13" t="s">
        <v>3143</v>
      </c>
      <c r="D1375" s="13" t="s">
        <v>3143</v>
      </c>
      <c r="E1375" s="13" t="s">
        <v>3143</v>
      </c>
    </row>
    <row r="1376" spans="1:5" ht="25.15" customHeight="1" thickTop="1" thickBot="1" x14ac:dyDescent="0.3">
      <c r="A1376" s="37" t="s">
        <v>1118</v>
      </c>
      <c r="B1376" s="13" t="s">
        <v>163</v>
      </c>
      <c r="C1376" s="13" t="s">
        <v>3143</v>
      </c>
      <c r="D1376" s="13" t="s">
        <v>3143</v>
      </c>
      <c r="E1376" s="13" t="s">
        <v>3143</v>
      </c>
    </row>
    <row r="1377" spans="1:5" ht="25.15" customHeight="1" thickTop="1" thickBot="1" x14ac:dyDescent="0.3">
      <c r="A1377" s="37" t="s">
        <v>1119</v>
      </c>
      <c r="B1377" s="13" t="s">
        <v>24</v>
      </c>
      <c r="C1377" s="13" t="s">
        <v>3143</v>
      </c>
      <c r="D1377" s="13" t="s">
        <v>3143</v>
      </c>
      <c r="E1377" s="13" t="s">
        <v>3143</v>
      </c>
    </row>
    <row r="1378" spans="1:5" ht="25.15" customHeight="1" thickTop="1" thickBot="1" x14ac:dyDescent="0.3">
      <c r="A1378" s="37" t="s">
        <v>1120</v>
      </c>
      <c r="B1378" s="13" t="s">
        <v>37</v>
      </c>
      <c r="C1378" s="13" t="s">
        <v>3143</v>
      </c>
      <c r="D1378" s="13" t="s">
        <v>3143</v>
      </c>
      <c r="E1378" s="13" t="s">
        <v>3143</v>
      </c>
    </row>
    <row r="1379" spans="1:5" ht="25.15" customHeight="1" thickTop="1" thickBot="1" x14ac:dyDescent="0.3">
      <c r="A1379" s="37" t="s">
        <v>1121</v>
      </c>
      <c r="B1379" s="13" t="s">
        <v>35</v>
      </c>
      <c r="C1379" s="13" t="s">
        <v>5</v>
      </c>
      <c r="D1379" s="13" t="s">
        <v>3143</v>
      </c>
      <c r="E1379" s="13" t="s">
        <v>3143</v>
      </c>
    </row>
    <row r="1380" spans="1:5" ht="25.15" customHeight="1" thickTop="1" thickBot="1" x14ac:dyDescent="0.3">
      <c r="A1380" s="37" t="s">
        <v>1122</v>
      </c>
      <c r="B1380" s="13" t="s">
        <v>37</v>
      </c>
      <c r="C1380" s="13" t="s">
        <v>3143</v>
      </c>
      <c r="D1380" s="13" t="s">
        <v>3143</v>
      </c>
      <c r="E1380" s="13" t="s">
        <v>3143</v>
      </c>
    </row>
    <row r="1381" spans="1:5" ht="25.15" customHeight="1" thickTop="1" thickBot="1" x14ac:dyDescent="0.3">
      <c r="A1381" s="37" t="s">
        <v>1123</v>
      </c>
      <c r="B1381" s="13" t="s">
        <v>30</v>
      </c>
      <c r="C1381" s="13" t="s">
        <v>3143</v>
      </c>
      <c r="D1381" s="13" t="s">
        <v>3143</v>
      </c>
      <c r="E1381" s="13" t="s">
        <v>3143</v>
      </c>
    </row>
    <row r="1382" spans="1:5" ht="25.15" customHeight="1" thickTop="1" thickBot="1" x14ac:dyDescent="0.3">
      <c r="A1382" s="37" t="s">
        <v>3344</v>
      </c>
      <c r="B1382" s="13" t="s">
        <v>37</v>
      </c>
      <c r="C1382" s="13" t="s">
        <v>3143</v>
      </c>
      <c r="D1382" s="13" t="s">
        <v>3143</v>
      </c>
      <c r="E1382" s="13" t="s">
        <v>6</v>
      </c>
    </row>
    <row r="1383" spans="1:5" ht="25.15" customHeight="1" thickTop="1" thickBot="1" x14ac:dyDescent="0.3">
      <c r="A1383" s="37" t="s">
        <v>1124</v>
      </c>
      <c r="B1383" s="13" t="s">
        <v>29</v>
      </c>
      <c r="C1383" s="13" t="s">
        <v>3143</v>
      </c>
      <c r="D1383" s="13" t="s">
        <v>3143</v>
      </c>
      <c r="E1383" s="13" t="s">
        <v>3143</v>
      </c>
    </row>
    <row r="1384" spans="1:5" ht="25.15" customHeight="1" thickTop="1" thickBot="1" x14ac:dyDescent="0.3">
      <c r="A1384" s="37" t="s">
        <v>1125</v>
      </c>
      <c r="B1384" s="13" t="s">
        <v>30</v>
      </c>
      <c r="C1384" s="13" t="s">
        <v>3143</v>
      </c>
      <c r="D1384" s="13" t="s">
        <v>3143</v>
      </c>
      <c r="E1384" s="13" t="s">
        <v>3143</v>
      </c>
    </row>
    <row r="1385" spans="1:5" ht="25.15" customHeight="1" thickTop="1" thickBot="1" x14ac:dyDescent="0.3">
      <c r="A1385" s="37" t="s">
        <v>1126</v>
      </c>
      <c r="B1385" s="13" t="s">
        <v>24</v>
      </c>
      <c r="C1385" s="13" t="s">
        <v>3143</v>
      </c>
      <c r="D1385" s="13" t="s">
        <v>26</v>
      </c>
      <c r="E1385" s="13" t="s">
        <v>3143</v>
      </c>
    </row>
    <row r="1386" spans="1:5" ht="25.15" customHeight="1" thickTop="1" thickBot="1" x14ac:dyDescent="0.3">
      <c r="A1386" s="37" t="s">
        <v>1127</v>
      </c>
      <c r="B1386" s="13" t="s">
        <v>30</v>
      </c>
      <c r="C1386" s="13" t="s">
        <v>3143</v>
      </c>
      <c r="D1386" s="13" t="s">
        <v>3143</v>
      </c>
      <c r="E1386" s="13" t="s">
        <v>3143</v>
      </c>
    </row>
    <row r="1387" spans="1:5" ht="25.15" customHeight="1" thickTop="1" thickBot="1" x14ac:dyDescent="0.3">
      <c r="A1387" s="37" t="s">
        <v>1128</v>
      </c>
      <c r="B1387" s="13" t="s">
        <v>24</v>
      </c>
      <c r="C1387" s="13" t="s">
        <v>3143</v>
      </c>
      <c r="D1387" s="13" t="s">
        <v>3143</v>
      </c>
      <c r="E1387" s="13" t="s">
        <v>3143</v>
      </c>
    </row>
    <row r="1388" spans="1:5" ht="25.15" customHeight="1" thickTop="1" thickBot="1" x14ac:dyDescent="0.3">
      <c r="A1388" s="37" t="s">
        <v>1129</v>
      </c>
      <c r="B1388" s="13" t="s">
        <v>37</v>
      </c>
      <c r="C1388" s="13" t="s">
        <v>3143</v>
      </c>
      <c r="D1388" s="13" t="s">
        <v>3143</v>
      </c>
      <c r="E1388" s="13" t="s">
        <v>3143</v>
      </c>
    </row>
    <row r="1389" spans="1:5" ht="25.15" customHeight="1" thickTop="1" thickBot="1" x14ac:dyDescent="0.3">
      <c r="A1389" s="37" t="s">
        <v>1130</v>
      </c>
      <c r="B1389" s="13" t="s">
        <v>37</v>
      </c>
      <c r="C1389" s="13" t="s">
        <v>5</v>
      </c>
      <c r="D1389" s="13" t="s">
        <v>3143</v>
      </c>
      <c r="E1389" s="13" t="s">
        <v>3143</v>
      </c>
    </row>
    <row r="1390" spans="1:5" ht="25.15" customHeight="1" thickTop="1" thickBot="1" x14ac:dyDescent="0.3">
      <c r="A1390" s="37" t="s">
        <v>1131</v>
      </c>
      <c r="B1390" s="13" t="s">
        <v>21</v>
      </c>
      <c r="C1390" s="13" t="s">
        <v>3143</v>
      </c>
      <c r="D1390" s="13" t="s">
        <v>3143</v>
      </c>
      <c r="E1390" s="13" t="s">
        <v>3143</v>
      </c>
    </row>
    <row r="1391" spans="1:5" ht="25.15" customHeight="1" thickTop="1" thickBot="1" x14ac:dyDescent="0.3">
      <c r="A1391" s="37" t="s">
        <v>1132</v>
      </c>
      <c r="B1391" s="13" t="s">
        <v>24</v>
      </c>
      <c r="C1391" s="13" t="s">
        <v>3143</v>
      </c>
      <c r="D1391" s="13" t="s">
        <v>3143</v>
      </c>
      <c r="E1391" s="13" t="s">
        <v>3143</v>
      </c>
    </row>
    <row r="1392" spans="1:5" ht="25.15" customHeight="1" thickTop="1" thickBot="1" x14ac:dyDescent="0.3">
      <c r="A1392" s="37" t="s">
        <v>1133</v>
      </c>
      <c r="B1392" s="13" t="s">
        <v>47</v>
      </c>
      <c r="C1392" s="13" t="s">
        <v>3143</v>
      </c>
      <c r="D1392" s="13" t="s">
        <v>3143</v>
      </c>
      <c r="E1392" s="13" t="s">
        <v>3143</v>
      </c>
    </row>
    <row r="1393" spans="1:5" ht="25.15" customHeight="1" thickTop="1" thickBot="1" x14ac:dyDescent="0.3">
      <c r="A1393" s="37" t="s">
        <v>1134</v>
      </c>
      <c r="B1393" s="101" t="s">
        <v>24</v>
      </c>
      <c r="C1393" s="101" t="s">
        <v>3143</v>
      </c>
      <c r="D1393" s="101" t="s">
        <v>26</v>
      </c>
      <c r="E1393" s="102" t="s">
        <v>3143</v>
      </c>
    </row>
    <row r="1394" spans="1:5" ht="25.15" customHeight="1" thickTop="1" thickBot="1" x14ac:dyDescent="0.3">
      <c r="A1394" s="37" t="s">
        <v>3345</v>
      </c>
      <c r="B1394" s="13" t="s">
        <v>24</v>
      </c>
      <c r="C1394" s="13" t="s">
        <v>3143</v>
      </c>
      <c r="D1394" s="13" t="s">
        <v>3143</v>
      </c>
      <c r="E1394" s="13" t="s">
        <v>6</v>
      </c>
    </row>
    <row r="1395" spans="1:5" ht="25.15" customHeight="1" thickTop="1" thickBot="1" x14ac:dyDescent="0.3">
      <c r="A1395" s="37" t="s">
        <v>1135</v>
      </c>
      <c r="B1395" s="13" t="s">
        <v>24</v>
      </c>
      <c r="C1395" s="13" t="s">
        <v>3143</v>
      </c>
      <c r="D1395" s="13" t="s">
        <v>26</v>
      </c>
      <c r="E1395" s="13" t="s">
        <v>3143</v>
      </c>
    </row>
    <row r="1396" spans="1:5" ht="25.15" customHeight="1" thickTop="1" thickBot="1" x14ac:dyDescent="0.3">
      <c r="A1396" s="37" t="s">
        <v>1136</v>
      </c>
      <c r="B1396" s="13" t="s">
        <v>24</v>
      </c>
      <c r="C1396" s="13" t="s">
        <v>3143</v>
      </c>
      <c r="D1396" s="13" t="s">
        <v>3143</v>
      </c>
      <c r="E1396" s="13" t="s">
        <v>3143</v>
      </c>
    </row>
    <row r="1397" spans="1:5" ht="25.15" customHeight="1" thickTop="1" thickBot="1" x14ac:dyDescent="0.3">
      <c r="A1397" s="37" t="s">
        <v>3194</v>
      </c>
      <c r="B1397" s="13" t="s">
        <v>24</v>
      </c>
      <c r="C1397" s="13" t="s">
        <v>3143</v>
      </c>
      <c r="D1397" s="13" t="s">
        <v>3143</v>
      </c>
      <c r="E1397" s="13" t="s">
        <v>3143</v>
      </c>
    </row>
    <row r="1398" spans="1:5" ht="25.15" customHeight="1" thickTop="1" thickBot="1" x14ac:dyDescent="0.3">
      <c r="A1398" s="37" t="s">
        <v>1137</v>
      </c>
      <c r="B1398" s="13" t="s">
        <v>21</v>
      </c>
      <c r="C1398" s="13" t="s">
        <v>5</v>
      </c>
      <c r="D1398" s="13" t="s">
        <v>3143</v>
      </c>
      <c r="E1398" s="13" t="s">
        <v>3143</v>
      </c>
    </row>
    <row r="1399" spans="1:5" ht="25.15" customHeight="1" thickTop="1" thickBot="1" x14ac:dyDescent="0.3">
      <c r="A1399" s="37" t="s">
        <v>3252</v>
      </c>
      <c r="B1399" s="13" t="s">
        <v>37</v>
      </c>
      <c r="C1399" s="13" t="s">
        <v>3143</v>
      </c>
      <c r="D1399" s="13" t="s">
        <v>3143</v>
      </c>
      <c r="E1399" s="13" t="s">
        <v>3143</v>
      </c>
    </row>
    <row r="1400" spans="1:5" ht="25.15" customHeight="1" thickTop="1" thickBot="1" x14ac:dyDescent="0.3">
      <c r="A1400" s="37" t="s">
        <v>3195</v>
      </c>
      <c r="B1400" s="13" t="s">
        <v>37</v>
      </c>
      <c r="C1400" s="13" t="s">
        <v>3143</v>
      </c>
      <c r="D1400" s="13" t="s">
        <v>3143</v>
      </c>
      <c r="E1400" s="13" t="s">
        <v>6</v>
      </c>
    </row>
    <row r="1401" spans="1:5" ht="25.15" customHeight="1" thickTop="1" thickBot="1" x14ac:dyDescent="0.3">
      <c r="A1401" s="37" t="s">
        <v>1138</v>
      </c>
      <c r="B1401" s="13" t="s">
        <v>24</v>
      </c>
      <c r="C1401" s="13" t="s">
        <v>5</v>
      </c>
      <c r="D1401" s="13" t="s">
        <v>3143</v>
      </c>
      <c r="E1401" s="13" t="s">
        <v>3143</v>
      </c>
    </row>
    <row r="1402" spans="1:5" ht="25.15" customHeight="1" thickTop="1" thickBot="1" x14ac:dyDescent="0.3">
      <c r="A1402" s="37" t="s">
        <v>3571</v>
      </c>
      <c r="B1402" s="13" t="s">
        <v>21</v>
      </c>
      <c r="C1402" s="13" t="s">
        <v>3143</v>
      </c>
      <c r="D1402" s="13" t="s">
        <v>3143</v>
      </c>
      <c r="E1402" s="13" t="s">
        <v>6</v>
      </c>
    </row>
    <row r="1403" spans="1:5" ht="25.15" customHeight="1" thickTop="1" thickBot="1" x14ac:dyDescent="0.3">
      <c r="A1403" s="37" t="s">
        <v>1139</v>
      </c>
      <c r="B1403" s="13" t="s">
        <v>29</v>
      </c>
      <c r="C1403" s="13" t="s">
        <v>5</v>
      </c>
      <c r="D1403" s="13" t="s">
        <v>3143</v>
      </c>
      <c r="E1403" s="13" t="s">
        <v>3143</v>
      </c>
    </row>
    <row r="1404" spans="1:5" ht="25.15" customHeight="1" thickTop="1" thickBot="1" x14ac:dyDescent="0.3">
      <c r="A1404" s="37" t="s">
        <v>1140</v>
      </c>
      <c r="B1404" s="13" t="s">
        <v>37</v>
      </c>
      <c r="C1404" s="13" t="s">
        <v>3143</v>
      </c>
      <c r="D1404" s="13" t="s">
        <v>3143</v>
      </c>
      <c r="E1404" s="13" t="s">
        <v>3143</v>
      </c>
    </row>
    <row r="1405" spans="1:5" ht="25.15" customHeight="1" thickTop="1" thickBot="1" x14ac:dyDescent="0.3">
      <c r="A1405" s="37" t="s">
        <v>1141</v>
      </c>
      <c r="B1405" s="13" t="s">
        <v>37</v>
      </c>
      <c r="C1405" s="13" t="s">
        <v>5</v>
      </c>
      <c r="D1405" s="13" t="s">
        <v>3143</v>
      </c>
      <c r="E1405" s="13" t="s">
        <v>3143</v>
      </c>
    </row>
    <row r="1406" spans="1:5" ht="25.15" customHeight="1" thickTop="1" thickBot="1" x14ac:dyDescent="0.3">
      <c r="A1406" s="37" t="s">
        <v>1142</v>
      </c>
      <c r="B1406" s="13" t="s">
        <v>29</v>
      </c>
      <c r="C1406" s="13" t="s">
        <v>3143</v>
      </c>
      <c r="D1406" s="13" t="s">
        <v>3143</v>
      </c>
      <c r="E1406" s="13" t="s">
        <v>3143</v>
      </c>
    </row>
    <row r="1407" spans="1:5" ht="25.15" customHeight="1" thickTop="1" thickBot="1" x14ac:dyDescent="0.3">
      <c r="A1407" s="37" t="s">
        <v>1143</v>
      </c>
      <c r="B1407" s="13" t="s">
        <v>47</v>
      </c>
      <c r="C1407" s="13" t="s">
        <v>3143</v>
      </c>
      <c r="D1407" s="13" t="s">
        <v>3143</v>
      </c>
      <c r="E1407" s="13" t="s">
        <v>3143</v>
      </c>
    </row>
    <row r="1408" spans="1:5" ht="25.15" customHeight="1" thickTop="1" thickBot="1" x14ac:dyDescent="0.3">
      <c r="A1408" s="37" t="s">
        <v>1144</v>
      </c>
      <c r="B1408" s="13" t="s">
        <v>21</v>
      </c>
      <c r="C1408" s="13" t="s">
        <v>3143</v>
      </c>
      <c r="D1408" s="13" t="s">
        <v>3143</v>
      </c>
      <c r="E1408" s="13" t="s">
        <v>3143</v>
      </c>
    </row>
    <row r="1409" spans="1:5" ht="25.15" customHeight="1" thickTop="1" thickBot="1" x14ac:dyDescent="0.3">
      <c r="A1409" s="37" t="s">
        <v>1145</v>
      </c>
      <c r="B1409" s="13" t="s">
        <v>24</v>
      </c>
      <c r="C1409" s="13" t="s">
        <v>3143</v>
      </c>
      <c r="D1409" s="13" t="s">
        <v>3143</v>
      </c>
      <c r="E1409" s="13" t="s">
        <v>3143</v>
      </c>
    </row>
    <row r="1410" spans="1:5" ht="25.15" customHeight="1" thickTop="1" thickBot="1" x14ac:dyDescent="0.3">
      <c r="A1410" s="37" t="s">
        <v>3655</v>
      </c>
      <c r="B1410" s="13" t="s">
        <v>21</v>
      </c>
      <c r="C1410" s="13" t="s">
        <v>3143</v>
      </c>
      <c r="D1410" s="13" t="s">
        <v>3143</v>
      </c>
      <c r="E1410" s="13" t="s">
        <v>3143</v>
      </c>
    </row>
    <row r="1411" spans="1:5" ht="25.15" customHeight="1" thickTop="1" thickBot="1" x14ac:dyDescent="0.3">
      <c r="A1411" s="37" t="s">
        <v>1146</v>
      </c>
      <c r="B1411" s="13" t="s">
        <v>21</v>
      </c>
      <c r="C1411" s="13" t="s">
        <v>3143</v>
      </c>
      <c r="D1411" s="13" t="s">
        <v>3143</v>
      </c>
      <c r="E1411" s="13" t="s">
        <v>3143</v>
      </c>
    </row>
    <row r="1412" spans="1:5" ht="25.15" customHeight="1" thickTop="1" thickBot="1" x14ac:dyDescent="0.3">
      <c r="A1412" s="37" t="s">
        <v>1147</v>
      </c>
      <c r="B1412" s="101" t="s">
        <v>37</v>
      </c>
      <c r="C1412" s="101" t="s">
        <v>3143</v>
      </c>
      <c r="D1412" s="101" t="s">
        <v>3143</v>
      </c>
      <c r="E1412" s="102" t="s">
        <v>3143</v>
      </c>
    </row>
    <row r="1413" spans="1:5" ht="25.15" customHeight="1" thickTop="1" thickBot="1" x14ac:dyDescent="0.3">
      <c r="A1413" s="37" t="s">
        <v>1148</v>
      </c>
      <c r="B1413" s="13" t="s">
        <v>37</v>
      </c>
      <c r="C1413" s="13" t="s">
        <v>3143</v>
      </c>
      <c r="D1413" s="13" t="s">
        <v>3143</v>
      </c>
      <c r="E1413" s="13" t="s">
        <v>3143</v>
      </c>
    </row>
    <row r="1414" spans="1:5" ht="25.15" customHeight="1" thickTop="1" thickBot="1" x14ac:dyDescent="0.3">
      <c r="A1414" s="37" t="s">
        <v>1149</v>
      </c>
      <c r="B1414" s="13" t="s">
        <v>30</v>
      </c>
      <c r="C1414" s="13" t="s">
        <v>3143</v>
      </c>
      <c r="D1414" s="13" t="s">
        <v>3143</v>
      </c>
      <c r="E1414" s="13" t="s">
        <v>3143</v>
      </c>
    </row>
    <row r="1415" spans="1:5" ht="25.15" customHeight="1" thickTop="1" thickBot="1" x14ac:dyDescent="0.3">
      <c r="A1415" s="37" t="s">
        <v>1150</v>
      </c>
      <c r="B1415" s="13" t="s">
        <v>30</v>
      </c>
      <c r="C1415" s="13" t="s">
        <v>5</v>
      </c>
      <c r="D1415" s="13" t="s">
        <v>3143</v>
      </c>
      <c r="E1415" s="13" t="s">
        <v>3143</v>
      </c>
    </row>
    <row r="1416" spans="1:5" ht="25.15" customHeight="1" thickTop="1" thickBot="1" x14ac:dyDescent="0.3">
      <c r="A1416" s="37" t="s">
        <v>1151</v>
      </c>
      <c r="B1416" s="13" t="s">
        <v>37</v>
      </c>
      <c r="C1416" s="13" t="s">
        <v>3143</v>
      </c>
      <c r="D1416" s="13" t="s">
        <v>3143</v>
      </c>
      <c r="E1416" s="13" t="s">
        <v>3143</v>
      </c>
    </row>
    <row r="1417" spans="1:5" ht="25.15" customHeight="1" thickTop="1" thickBot="1" x14ac:dyDescent="0.3">
      <c r="A1417" s="37" t="s">
        <v>1152</v>
      </c>
      <c r="B1417" s="13" t="s">
        <v>21</v>
      </c>
      <c r="C1417" s="13" t="s">
        <v>3143</v>
      </c>
      <c r="D1417" s="13" t="s">
        <v>3143</v>
      </c>
      <c r="E1417" s="13" t="s">
        <v>3143</v>
      </c>
    </row>
    <row r="1418" spans="1:5" ht="25.15" customHeight="1" thickTop="1" thickBot="1" x14ac:dyDescent="0.3">
      <c r="A1418" s="37" t="s">
        <v>3171</v>
      </c>
      <c r="B1418" s="13" t="s">
        <v>30</v>
      </c>
      <c r="C1418" s="13" t="s">
        <v>3143</v>
      </c>
      <c r="D1418" s="13" t="s">
        <v>3143</v>
      </c>
      <c r="E1418" s="13" t="s">
        <v>3143</v>
      </c>
    </row>
    <row r="1419" spans="1:5" ht="25.15" customHeight="1" thickTop="1" thickBot="1" x14ac:dyDescent="0.3">
      <c r="A1419" s="37" t="s">
        <v>1153</v>
      </c>
      <c r="B1419" s="13" t="s">
        <v>24</v>
      </c>
      <c r="C1419" s="13" t="s">
        <v>3143</v>
      </c>
      <c r="D1419" s="13" t="s">
        <v>26</v>
      </c>
      <c r="E1419" s="13" t="s">
        <v>3143</v>
      </c>
    </row>
    <row r="1420" spans="1:5" ht="25.15" customHeight="1" thickTop="1" thickBot="1" x14ac:dyDescent="0.3">
      <c r="A1420" s="37" t="s">
        <v>1154</v>
      </c>
      <c r="B1420" s="13" t="s">
        <v>24</v>
      </c>
      <c r="C1420" s="13" t="s">
        <v>3143</v>
      </c>
      <c r="D1420" s="13" t="s">
        <v>3143</v>
      </c>
      <c r="E1420" s="13" t="s">
        <v>3143</v>
      </c>
    </row>
    <row r="1421" spans="1:5" ht="25.15" customHeight="1" thickTop="1" thickBot="1" x14ac:dyDescent="0.3">
      <c r="A1421" s="37" t="s">
        <v>1155</v>
      </c>
      <c r="B1421" s="13" t="s">
        <v>35</v>
      </c>
      <c r="C1421" s="13" t="s">
        <v>3143</v>
      </c>
      <c r="D1421" s="13" t="s">
        <v>3143</v>
      </c>
      <c r="E1421" s="13" t="s">
        <v>3143</v>
      </c>
    </row>
    <row r="1422" spans="1:5" ht="25.15" customHeight="1" thickTop="1" thickBot="1" x14ac:dyDescent="0.3">
      <c r="A1422" s="37" t="s">
        <v>1156</v>
      </c>
      <c r="B1422" s="13" t="s">
        <v>21</v>
      </c>
      <c r="C1422" s="13" t="s">
        <v>3143</v>
      </c>
      <c r="D1422" s="13" t="s">
        <v>3143</v>
      </c>
      <c r="E1422" s="13" t="s">
        <v>3143</v>
      </c>
    </row>
    <row r="1423" spans="1:5" ht="25.15" customHeight="1" thickTop="1" thickBot="1" x14ac:dyDescent="0.3">
      <c r="A1423" s="37" t="s">
        <v>1157</v>
      </c>
      <c r="B1423" s="13" t="s">
        <v>24</v>
      </c>
      <c r="C1423" s="13" t="s">
        <v>3143</v>
      </c>
      <c r="D1423" s="13" t="s">
        <v>26</v>
      </c>
      <c r="E1423" s="13" t="s">
        <v>3143</v>
      </c>
    </row>
    <row r="1424" spans="1:5" ht="25.15" customHeight="1" thickTop="1" thickBot="1" x14ac:dyDescent="0.3">
      <c r="A1424" s="37" t="s">
        <v>1158</v>
      </c>
      <c r="B1424" s="13" t="s">
        <v>29</v>
      </c>
      <c r="C1424" s="13" t="s">
        <v>3143</v>
      </c>
      <c r="D1424" s="13" t="s">
        <v>3143</v>
      </c>
      <c r="E1424" s="13" t="s">
        <v>3143</v>
      </c>
    </row>
    <row r="1425" spans="1:5" ht="25.15" customHeight="1" thickTop="1" thickBot="1" x14ac:dyDescent="0.3">
      <c r="A1425" s="37" t="s">
        <v>1159</v>
      </c>
      <c r="B1425" s="13" t="s">
        <v>24</v>
      </c>
      <c r="C1425" s="13" t="s">
        <v>3143</v>
      </c>
      <c r="D1425" s="13" t="s">
        <v>3143</v>
      </c>
      <c r="E1425" s="13" t="s">
        <v>3143</v>
      </c>
    </row>
    <row r="1426" spans="1:5" ht="25.15" customHeight="1" thickTop="1" thickBot="1" x14ac:dyDescent="0.3">
      <c r="A1426" s="37" t="s">
        <v>3347</v>
      </c>
      <c r="B1426" s="13" t="s">
        <v>24</v>
      </c>
      <c r="C1426" s="13" t="s">
        <v>3143</v>
      </c>
      <c r="D1426" s="13" t="s">
        <v>26</v>
      </c>
      <c r="E1426" s="13" t="s">
        <v>6</v>
      </c>
    </row>
    <row r="1427" spans="1:5" ht="25.15" customHeight="1" thickTop="1" thickBot="1" x14ac:dyDescent="0.3">
      <c r="A1427" s="37" t="s">
        <v>1160</v>
      </c>
      <c r="B1427" s="13" t="s">
        <v>24</v>
      </c>
      <c r="C1427" s="13" t="s">
        <v>3143</v>
      </c>
      <c r="D1427" s="13" t="s">
        <v>26</v>
      </c>
      <c r="E1427" s="13" t="s">
        <v>3143</v>
      </c>
    </row>
    <row r="1428" spans="1:5" ht="25.15" customHeight="1" thickTop="1" thickBot="1" x14ac:dyDescent="0.3">
      <c r="A1428" s="37" t="s">
        <v>3348</v>
      </c>
      <c r="B1428" s="13" t="s">
        <v>24</v>
      </c>
      <c r="C1428" s="13" t="s">
        <v>5</v>
      </c>
      <c r="D1428" s="13" t="s">
        <v>3143</v>
      </c>
      <c r="E1428" s="13" t="s">
        <v>6</v>
      </c>
    </row>
    <row r="1429" spans="1:5" ht="25.15" customHeight="1" thickTop="1" thickBot="1" x14ac:dyDescent="0.3">
      <c r="A1429" s="37" t="s">
        <v>2885</v>
      </c>
      <c r="B1429" s="13" t="s">
        <v>24</v>
      </c>
      <c r="C1429" s="13" t="s">
        <v>3143</v>
      </c>
      <c r="D1429" s="13" t="s">
        <v>26</v>
      </c>
      <c r="E1429" s="13" t="s">
        <v>3143</v>
      </c>
    </row>
    <row r="1430" spans="1:5" ht="25.15" customHeight="1" thickTop="1" thickBot="1" x14ac:dyDescent="0.3">
      <c r="A1430" s="37" t="s">
        <v>1161</v>
      </c>
      <c r="B1430" s="13" t="s">
        <v>24</v>
      </c>
      <c r="C1430" s="13" t="s">
        <v>3143</v>
      </c>
      <c r="D1430" s="13" t="s">
        <v>3143</v>
      </c>
      <c r="E1430" s="13" t="s">
        <v>3143</v>
      </c>
    </row>
    <row r="1431" spans="1:5" ht="25.15" customHeight="1" thickTop="1" thickBot="1" x14ac:dyDescent="0.3">
      <c r="A1431" s="37" t="s">
        <v>1162</v>
      </c>
      <c r="B1431" s="13" t="s">
        <v>24</v>
      </c>
      <c r="C1431" s="13" t="s">
        <v>3143</v>
      </c>
      <c r="D1431" s="13" t="s">
        <v>3143</v>
      </c>
      <c r="E1431" s="13" t="s">
        <v>3143</v>
      </c>
    </row>
    <row r="1432" spans="1:5" ht="25.15" customHeight="1" thickTop="1" thickBot="1" x14ac:dyDescent="0.3">
      <c r="A1432" s="37" t="s">
        <v>3196</v>
      </c>
      <c r="B1432" s="13" t="s">
        <v>24</v>
      </c>
      <c r="C1432" s="13" t="s">
        <v>3143</v>
      </c>
      <c r="D1432" s="13" t="s">
        <v>3143</v>
      </c>
      <c r="E1432" s="13" t="s">
        <v>3143</v>
      </c>
    </row>
    <row r="1433" spans="1:5" ht="25.15" customHeight="1" thickTop="1" thickBot="1" x14ac:dyDescent="0.3">
      <c r="A1433" s="37" t="s">
        <v>1163</v>
      </c>
      <c r="B1433" s="13" t="s">
        <v>21</v>
      </c>
      <c r="C1433" s="13" t="s">
        <v>3143</v>
      </c>
      <c r="D1433" s="13" t="s">
        <v>3143</v>
      </c>
      <c r="E1433" s="13" t="s">
        <v>3143</v>
      </c>
    </row>
    <row r="1434" spans="1:5" ht="25.15" customHeight="1" thickTop="1" thickBot="1" x14ac:dyDescent="0.3">
      <c r="A1434" s="37" t="s">
        <v>1164</v>
      </c>
      <c r="B1434" s="13" t="s">
        <v>37</v>
      </c>
      <c r="C1434" s="13" t="s">
        <v>3143</v>
      </c>
      <c r="D1434" s="13" t="s">
        <v>3143</v>
      </c>
      <c r="E1434" s="13" t="s">
        <v>3143</v>
      </c>
    </row>
    <row r="1435" spans="1:5" ht="25.15" customHeight="1" thickTop="1" thickBot="1" x14ac:dyDescent="0.3">
      <c r="A1435" s="37" t="s">
        <v>1165</v>
      </c>
      <c r="B1435" s="13" t="s">
        <v>21</v>
      </c>
      <c r="C1435" s="13" t="s">
        <v>3143</v>
      </c>
      <c r="D1435" s="13" t="s">
        <v>3143</v>
      </c>
      <c r="E1435" s="13" t="s">
        <v>3143</v>
      </c>
    </row>
    <row r="1436" spans="1:5" ht="25.15" customHeight="1" thickTop="1" thickBot="1" x14ac:dyDescent="0.3">
      <c r="A1436" s="37" t="s">
        <v>1166</v>
      </c>
      <c r="B1436" s="13" t="s">
        <v>37</v>
      </c>
      <c r="C1436" s="13" t="s">
        <v>3143</v>
      </c>
      <c r="D1436" s="13" t="s">
        <v>3143</v>
      </c>
      <c r="E1436" s="13" t="s">
        <v>3143</v>
      </c>
    </row>
    <row r="1437" spans="1:5" ht="25.15" customHeight="1" thickTop="1" thickBot="1" x14ac:dyDescent="0.3">
      <c r="A1437" s="37" t="s">
        <v>1167</v>
      </c>
      <c r="B1437" s="13" t="s">
        <v>37</v>
      </c>
      <c r="C1437" s="13" t="s">
        <v>3143</v>
      </c>
      <c r="D1437" s="13" t="s">
        <v>3143</v>
      </c>
      <c r="E1437" s="13" t="s">
        <v>3143</v>
      </c>
    </row>
    <row r="1438" spans="1:5" ht="25.15" customHeight="1" thickTop="1" thickBot="1" x14ac:dyDescent="0.3">
      <c r="A1438" s="37" t="s">
        <v>1168</v>
      </c>
      <c r="B1438" s="13" t="s">
        <v>24</v>
      </c>
      <c r="C1438" s="13" t="s">
        <v>3143</v>
      </c>
      <c r="D1438" s="13" t="s">
        <v>3143</v>
      </c>
      <c r="E1438" s="13" t="s">
        <v>3143</v>
      </c>
    </row>
    <row r="1439" spans="1:5" ht="25.15" customHeight="1" thickTop="1" thickBot="1" x14ac:dyDescent="0.3">
      <c r="A1439" s="37" t="s">
        <v>1169</v>
      </c>
      <c r="B1439" s="13" t="s">
        <v>163</v>
      </c>
      <c r="C1439" s="13" t="s">
        <v>3143</v>
      </c>
      <c r="D1439" s="13" t="s">
        <v>3143</v>
      </c>
      <c r="E1439" s="13" t="s">
        <v>3143</v>
      </c>
    </row>
    <row r="1440" spans="1:5" ht="25.15" customHeight="1" thickTop="1" thickBot="1" x14ac:dyDescent="0.3">
      <c r="A1440" s="37" t="s">
        <v>3663</v>
      </c>
      <c r="B1440" s="13" t="s">
        <v>37</v>
      </c>
      <c r="C1440" s="13" t="s">
        <v>3143</v>
      </c>
      <c r="D1440" s="13" t="s">
        <v>3143</v>
      </c>
      <c r="E1440" s="13" t="s">
        <v>3143</v>
      </c>
    </row>
    <row r="1441" spans="1:5" ht="25.15" customHeight="1" thickTop="1" thickBot="1" x14ac:dyDescent="0.3">
      <c r="A1441" s="37" t="s">
        <v>1170</v>
      </c>
      <c r="B1441" s="13" t="s">
        <v>37</v>
      </c>
      <c r="C1441" s="13" t="s">
        <v>5</v>
      </c>
      <c r="D1441" s="13" t="s">
        <v>3143</v>
      </c>
      <c r="E1441" s="13" t="s">
        <v>3143</v>
      </c>
    </row>
    <row r="1442" spans="1:5" ht="25.15" customHeight="1" thickTop="1" thickBot="1" x14ac:dyDescent="0.3">
      <c r="A1442" s="37" t="s">
        <v>3108</v>
      </c>
      <c r="B1442" s="13" t="s">
        <v>21</v>
      </c>
      <c r="C1442" s="13" t="s">
        <v>3143</v>
      </c>
      <c r="D1442" s="13" t="s">
        <v>3143</v>
      </c>
      <c r="E1442" s="13" t="s">
        <v>3143</v>
      </c>
    </row>
    <row r="1443" spans="1:5" ht="25.15" customHeight="1" thickTop="1" thickBot="1" x14ac:dyDescent="0.3">
      <c r="A1443" s="37" t="s">
        <v>1171</v>
      </c>
      <c r="B1443" s="13" t="s">
        <v>24</v>
      </c>
      <c r="C1443" s="13" t="s">
        <v>3143</v>
      </c>
      <c r="D1443" s="13" t="s">
        <v>3143</v>
      </c>
      <c r="E1443" s="13" t="s">
        <v>3143</v>
      </c>
    </row>
    <row r="1444" spans="1:5" ht="25.15" customHeight="1" thickTop="1" thickBot="1" x14ac:dyDescent="0.3">
      <c r="A1444" s="37" t="s">
        <v>1172</v>
      </c>
      <c r="B1444" s="13" t="s">
        <v>61</v>
      </c>
      <c r="C1444" s="13" t="s">
        <v>3143</v>
      </c>
      <c r="D1444" s="13" t="s">
        <v>3143</v>
      </c>
      <c r="E1444" s="13" t="s">
        <v>3143</v>
      </c>
    </row>
    <row r="1445" spans="1:5" ht="25.15" customHeight="1" thickTop="1" thickBot="1" x14ac:dyDescent="0.3">
      <c r="A1445" s="37" t="s">
        <v>1173</v>
      </c>
      <c r="B1445" s="13" t="s">
        <v>24</v>
      </c>
      <c r="C1445" s="13" t="s">
        <v>3143</v>
      </c>
      <c r="D1445" s="13" t="s">
        <v>3143</v>
      </c>
      <c r="E1445" s="13" t="s">
        <v>3143</v>
      </c>
    </row>
    <row r="1446" spans="1:5" ht="25.15" customHeight="1" thickTop="1" thickBot="1" x14ac:dyDescent="0.3">
      <c r="A1446" s="37" t="s">
        <v>1174</v>
      </c>
      <c r="B1446" s="13" t="s">
        <v>37</v>
      </c>
      <c r="C1446" s="13" t="s">
        <v>3143</v>
      </c>
      <c r="D1446" s="13" t="s">
        <v>3143</v>
      </c>
      <c r="E1446" s="13" t="s">
        <v>3143</v>
      </c>
    </row>
    <row r="1447" spans="1:5" ht="25.15" customHeight="1" thickTop="1" thickBot="1" x14ac:dyDescent="0.3">
      <c r="A1447" s="37" t="s">
        <v>1175</v>
      </c>
      <c r="B1447" s="13" t="s">
        <v>37</v>
      </c>
      <c r="C1447" s="13" t="s">
        <v>3143</v>
      </c>
      <c r="D1447" s="13" t="s">
        <v>3143</v>
      </c>
      <c r="E1447" s="13" t="s">
        <v>3143</v>
      </c>
    </row>
    <row r="1448" spans="1:5" ht="25.15" customHeight="1" thickTop="1" thickBot="1" x14ac:dyDescent="0.3">
      <c r="A1448" s="37" t="s">
        <v>1176</v>
      </c>
      <c r="B1448" s="13" t="s">
        <v>37</v>
      </c>
      <c r="C1448" s="13" t="s">
        <v>3143</v>
      </c>
      <c r="D1448" s="13" t="s">
        <v>3143</v>
      </c>
      <c r="E1448" s="13" t="s">
        <v>3143</v>
      </c>
    </row>
    <row r="1449" spans="1:5" ht="25.15" customHeight="1" thickTop="1" thickBot="1" x14ac:dyDescent="0.3">
      <c r="A1449" s="37" t="s">
        <v>1177</v>
      </c>
      <c r="B1449" s="13" t="s">
        <v>37</v>
      </c>
      <c r="C1449" s="13" t="s">
        <v>3143</v>
      </c>
      <c r="D1449" s="13" t="s">
        <v>3143</v>
      </c>
      <c r="E1449" s="13" t="s">
        <v>3143</v>
      </c>
    </row>
    <row r="1450" spans="1:5" ht="25.15" customHeight="1" thickTop="1" thickBot="1" x14ac:dyDescent="0.3">
      <c r="A1450" s="37" t="s">
        <v>1178</v>
      </c>
      <c r="B1450" s="13" t="s">
        <v>21</v>
      </c>
      <c r="C1450" s="13" t="s">
        <v>3143</v>
      </c>
      <c r="D1450" s="13" t="s">
        <v>3143</v>
      </c>
      <c r="E1450" s="13" t="s">
        <v>3143</v>
      </c>
    </row>
    <row r="1451" spans="1:5" ht="25.15" customHeight="1" thickTop="1" thickBot="1" x14ac:dyDescent="0.3">
      <c r="A1451" s="37" t="s">
        <v>1179</v>
      </c>
      <c r="B1451" s="13" t="s">
        <v>24</v>
      </c>
      <c r="C1451" s="13" t="s">
        <v>3143</v>
      </c>
      <c r="D1451" s="13" t="s">
        <v>3143</v>
      </c>
      <c r="E1451" s="13" t="s">
        <v>3143</v>
      </c>
    </row>
    <row r="1452" spans="1:5" ht="25.15" customHeight="1" thickTop="1" thickBot="1" x14ac:dyDescent="0.3">
      <c r="A1452" s="37" t="s">
        <v>1180</v>
      </c>
      <c r="B1452" s="13" t="s">
        <v>24</v>
      </c>
      <c r="C1452" s="13" t="s">
        <v>3143</v>
      </c>
      <c r="D1452" s="13" t="s">
        <v>3143</v>
      </c>
      <c r="E1452" s="13" t="s">
        <v>3143</v>
      </c>
    </row>
    <row r="1453" spans="1:5" ht="25.15" customHeight="1" thickTop="1" thickBot="1" x14ac:dyDescent="0.3">
      <c r="A1453" s="37" t="s">
        <v>3349</v>
      </c>
      <c r="B1453" s="13" t="s">
        <v>24</v>
      </c>
      <c r="C1453" s="13" t="s">
        <v>5</v>
      </c>
      <c r="D1453" s="13" t="s">
        <v>3143</v>
      </c>
      <c r="E1453" s="13" t="s">
        <v>6</v>
      </c>
    </row>
    <row r="1454" spans="1:5" ht="25.15" customHeight="1" thickTop="1" thickBot="1" x14ac:dyDescent="0.3">
      <c r="A1454" s="37" t="s">
        <v>3350</v>
      </c>
      <c r="B1454" s="13" t="s">
        <v>24</v>
      </c>
      <c r="C1454" s="13" t="s">
        <v>3143</v>
      </c>
      <c r="D1454" s="13" t="s">
        <v>3143</v>
      </c>
      <c r="E1454" s="13" t="s">
        <v>6</v>
      </c>
    </row>
    <row r="1455" spans="1:5" ht="25.15" customHeight="1" thickTop="1" thickBot="1" x14ac:dyDescent="0.3">
      <c r="A1455" s="37" t="s">
        <v>1181</v>
      </c>
      <c r="B1455" s="13" t="s">
        <v>24</v>
      </c>
      <c r="C1455" s="13" t="s">
        <v>3143</v>
      </c>
      <c r="D1455" s="13" t="s">
        <v>3143</v>
      </c>
      <c r="E1455" s="13" t="s">
        <v>3143</v>
      </c>
    </row>
    <row r="1456" spans="1:5" ht="25.15" customHeight="1" thickTop="1" thickBot="1" x14ac:dyDescent="0.3">
      <c r="A1456" s="37" t="s">
        <v>3351</v>
      </c>
      <c r="B1456" s="13" t="s">
        <v>37</v>
      </c>
      <c r="C1456" s="13" t="s">
        <v>3143</v>
      </c>
      <c r="D1456" s="13" t="s">
        <v>3143</v>
      </c>
      <c r="E1456" s="13" t="s">
        <v>6</v>
      </c>
    </row>
    <row r="1457" spans="1:5" ht="25.15" customHeight="1" thickTop="1" thickBot="1" x14ac:dyDescent="0.3">
      <c r="A1457" s="37" t="s">
        <v>1182</v>
      </c>
      <c r="B1457" s="13" t="s">
        <v>30</v>
      </c>
      <c r="C1457" s="13" t="s">
        <v>3143</v>
      </c>
      <c r="D1457" s="13" t="s">
        <v>3143</v>
      </c>
      <c r="E1457" s="13" t="s">
        <v>3143</v>
      </c>
    </row>
    <row r="1458" spans="1:5" ht="25.15" customHeight="1" thickTop="1" thickBot="1" x14ac:dyDescent="0.3">
      <c r="A1458" s="37" t="s">
        <v>1183</v>
      </c>
      <c r="B1458" s="13" t="s">
        <v>30</v>
      </c>
      <c r="C1458" s="13" t="s">
        <v>3143</v>
      </c>
      <c r="D1458" s="13" t="s">
        <v>3143</v>
      </c>
      <c r="E1458" s="13" t="s">
        <v>3143</v>
      </c>
    </row>
    <row r="1459" spans="1:5" ht="25.15" customHeight="1" thickTop="1" thickBot="1" x14ac:dyDescent="0.3">
      <c r="A1459" s="37" t="s">
        <v>1184</v>
      </c>
      <c r="B1459" s="13" t="s">
        <v>24</v>
      </c>
      <c r="C1459" s="13" t="s">
        <v>3143</v>
      </c>
      <c r="D1459" s="13" t="s">
        <v>3143</v>
      </c>
      <c r="E1459" s="13" t="s">
        <v>3143</v>
      </c>
    </row>
    <row r="1460" spans="1:5" ht="25.15" customHeight="1" thickTop="1" thickBot="1" x14ac:dyDescent="0.3">
      <c r="A1460" s="37" t="s">
        <v>1185</v>
      </c>
      <c r="B1460" s="13" t="s">
        <v>24</v>
      </c>
      <c r="C1460" s="13" t="s">
        <v>3143</v>
      </c>
      <c r="D1460" s="13" t="s">
        <v>3143</v>
      </c>
      <c r="E1460" s="13" t="s">
        <v>3143</v>
      </c>
    </row>
    <row r="1461" spans="1:5" ht="25.15" customHeight="1" thickTop="1" thickBot="1" x14ac:dyDescent="0.3">
      <c r="A1461" s="37" t="s">
        <v>1186</v>
      </c>
      <c r="B1461" s="13" t="s">
        <v>24</v>
      </c>
      <c r="C1461" s="13" t="s">
        <v>3143</v>
      </c>
      <c r="D1461" s="13" t="s">
        <v>3143</v>
      </c>
      <c r="E1461" s="13" t="s">
        <v>3143</v>
      </c>
    </row>
    <row r="1462" spans="1:5" ht="25.15" customHeight="1" thickTop="1" thickBot="1" x14ac:dyDescent="0.3">
      <c r="A1462" s="37" t="s">
        <v>1187</v>
      </c>
      <c r="B1462" s="13" t="s">
        <v>21</v>
      </c>
      <c r="C1462" s="13" t="s">
        <v>3143</v>
      </c>
      <c r="D1462" s="13" t="s">
        <v>3143</v>
      </c>
      <c r="E1462" s="13" t="s">
        <v>3143</v>
      </c>
    </row>
    <row r="1463" spans="1:5" ht="25.15" customHeight="1" thickTop="1" thickBot="1" x14ac:dyDescent="0.3">
      <c r="A1463" s="37" t="s">
        <v>1188</v>
      </c>
      <c r="B1463" s="13" t="s">
        <v>37</v>
      </c>
      <c r="C1463" s="13" t="s">
        <v>3143</v>
      </c>
      <c r="D1463" s="13" t="s">
        <v>3143</v>
      </c>
      <c r="E1463" s="13" t="s">
        <v>3143</v>
      </c>
    </row>
    <row r="1464" spans="1:5" ht="25.15" customHeight="1" thickTop="1" thickBot="1" x14ac:dyDescent="0.3">
      <c r="A1464" s="37" t="s">
        <v>3352</v>
      </c>
      <c r="B1464" s="13" t="s">
        <v>24</v>
      </c>
      <c r="C1464" s="13" t="s">
        <v>3143</v>
      </c>
      <c r="D1464" s="13" t="s">
        <v>3143</v>
      </c>
      <c r="E1464" s="13" t="s">
        <v>6</v>
      </c>
    </row>
    <row r="1465" spans="1:5" ht="25.15" customHeight="1" thickTop="1" thickBot="1" x14ac:dyDescent="0.3">
      <c r="A1465" s="37" t="s">
        <v>1189</v>
      </c>
      <c r="B1465" s="13" t="s">
        <v>24</v>
      </c>
      <c r="C1465" s="13" t="s">
        <v>3143</v>
      </c>
      <c r="D1465" s="13" t="s">
        <v>3143</v>
      </c>
      <c r="E1465" s="13" t="s">
        <v>3143</v>
      </c>
    </row>
    <row r="1466" spans="1:5" ht="25.15" customHeight="1" thickTop="1" thickBot="1" x14ac:dyDescent="0.3">
      <c r="A1466" s="37" t="s">
        <v>1190</v>
      </c>
      <c r="B1466" s="13" t="s">
        <v>24</v>
      </c>
      <c r="C1466" s="13" t="s">
        <v>3143</v>
      </c>
      <c r="D1466" s="13" t="s">
        <v>3143</v>
      </c>
      <c r="E1466" s="13" t="s">
        <v>3143</v>
      </c>
    </row>
    <row r="1467" spans="1:5" ht="25.15" customHeight="1" thickTop="1" thickBot="1" x14ac:dyDescent="0.3">
      <c r="A1467" s="37" t="s">
        <v>1191</v>
      </c>
      <c r="B1467" s="13" t="s">
        <v>37</v>
      </c>
      <c r="C1467" s="13" t="s">
        <v>3143</v>
      </c>
      <c r="D1467" s="13" t="s">
        <v>3143</v>
      </c>
      <c r="E1467" s="13" t="s">
        <v>3143</v>
      </c>
    </row>
    <row r="1468" spans="1:5" ht="25.15" customHeight="1" thickTop="1" thickBot="1" x14ac:dyDescent="0.3">
      <c r="A1468" s="37" t="s">
        <v>3353</v>
      </c>
      <c r="B1468" s="13" t="s">
        <v>24</v>
      </c>
      <c r="C1468" s="13" t="s">
        <v>3143</v>
      </c>
      <c r="D1468" s="13" t="s">
        <v>3143</v>
      </c>
      <c r="E1468" s="13" t="s">
        <v>6</v>
      </c>
    </row>
    <row r="1469" spans="1:5" ht="25.15" customHeight="1" thickTop="1" thickBot="1" x14ac:dyDescent="0.3">
      <c r="A1469" s="37" t="s">
        <v>1192</v>
      </c>
      <c r="B1469" s="13" t="s">
        <v>24</v>
      </c>
      <c r="C1469" s="13" t="s">
        <v>3143</v>
      </c>
      <c r="D1469" s="13" t="s">
        <v>3143</v>
      </c>
      <c r="E1469" s="13" t="s">
        <v>3143</v>
      </c>
    </row>
    <row r="1470" spans="1:5" ht="25.15" customHeight="1" thickTop="1" thickBot="1" x14ac:dyDescent="0.3">
      <c r="A1470" s="37" t="s">
        <v>1193</v>
      </c>
      <c r="B1470" s="13" t="s">
        <v>21</v>
      </c>
      <c r="C1470" s="13" t="s">
        <v>3143</v>
      </c>
      <c r="D1470" s="13" t="s">
        <v>3143</v>
      </c>
      <c r="E1470" s="13" t="s">
        <v>3143</v>
      </c>
    </row>
    <row r="1471" spans="1:5" ht="25.15" customHeight="1" thickTop="1" thickBot="1" x14ac:dyDescent="0.3">
      <c r="A1471" s="37" t="s">
        <v>1194</v>
      </c>
      <c r="B1471" s="13" t="s">
        <v>24</v>
      </c>
      <c r="C1471" s="13" t="s">
        <v>3143</v>
      </c>
      <c r="D1471" s="13" t="s">
        <v>3143</v>
      </c>
      <c r="E1471" s="13" t="s">
        <v>3143</v>
      </c>
    </row>
    <row r="1472" spans="1:5" ht="25.15" customHeight="1" thickTop="1" thickBot="1" x14ac:dyDescent="0.3">
      <c r="A1472" s="37" t="s">
        <v>1195</v>
      </c>
      <c r="B1472" s="13" t="s">
        <v>37</v>
      </c>
      <c r="C1472" s="13" t="s">
        <v>3143</v>
      </c>
      <c r="D1472" s="13" t="s">
        <v>3143</v>
      </c>
      <c r="E1472" s="13" t="s">
        <v>3143</v>
      </c>
    </row>
    <row r="1473" spans="1:5" ht="25.15" customHeight="1" thickTop="1" thickBot="1" x14ac:dyDescent="0.3">
      <c r="A1473" s="37" t="s">
        <v>1196</v>
      </c>
      <c r="B1473" s="13" t="s">
        <v>37</v>
      </c>
      <c r="C1473" s="13" t="s">
        <v>3143</v>
      </c>
      <c r="D1473" s="13" t="s">
        <v>3143</v>
      </c>
      <c r="E1473" s="13" t="s">
        <v>3143</v>
      </c>
    </row>
    <row r="1474" spans="1:5" ht="25.15" customHeight="1" thickTop="1" thickBot="1" x14ac:dyDescent="0.3">
      <c r="A1474" s="37" t="s">
        <v>1197</v>
      </c>
      <c r="B1474" s="13" t="s">
        <v>29</v>
      </c>
      <c r="C1474" s="13" t="s">
        <v>3143</v>
      </c>
      <c r="D1474" s="13" t="s">
        <v>3143</v>
      </c>
      <c r="E1474" s="13" t="s">
        <v>3143</v>
      </c>
    </row>
    <row r="1475" spans="1:5" ht="25.15" customHeight="1" thickTop="1" thickBot="1" x14ac:dyDescent="0.3">
      <c r="A1475" s="37" t="s">
        <v>3208</v>
      </c>
      <c r="B1475" s="13" t="s">
        <v>24</v>
      </c>
      <c r="C1475" s="13" t="s">
        <v>3143</v>
      </c>
      <c r="D1475" s="13" t="s">
        <v>3143</v>
      </c>
      <c r="E1475" s="13" t="s">
        <v>3143</v>
      </c>
    </row>
    <row r="1476" spans="1:5" ht="25.15" customHeight="1" thickTop="1" thickBot="1" x14ac:dyDescent="0.3">
      <c r="A1476" s="37" t="s">
        <v>3172</v>
      </c>
      <c r="B1476" s="13" t="s">
        <v>37</v>
      </c>
      <c r="C1476" s="13" t="s">
        <v>3143</v>
      </c>
      <c r="D1476" s="13" t="s">
        <v>3143</v>
      </c>
      <c r="E1476" s="13" t="s">
        <v>3143</v>
      </c>
    </row>
    <row r="1477" spans="1:5" ht="25.15" customHeight="1" thickTop="1" thickBot="1" x14ac:dyDescent="0.3">
      <c r="A1477" s="37" t="s">
        <v>1198</v>
      </c>
      <c r="B1477" s="13" t="s">
        <v>24</v>
      </c>
      <c r="C1477" s="13" t="s">
        <v>3143</v>
      </c>
      <c r="D1477" s="13" t="s">
        <v>3143</v>
      </c>
      <c r="E1477" s="13" t="s">
        <v>3143</v>
      </c>
    </row>
    <row r="1478" spans="1:5" ht="25.15" customHeight="1" thickTop="1" thickBot="1" x14ac:dyDescent="0.3">
      <c r="A1478" s="37" t="s">
        <v>1199</v>
      </c>
      <c r="B1478" s="13" t="s">
        <v>37</v>
      </c>
      <c r="C1478" s="13" t="s">
        <v>3143</v>
      </c>
      <c r="D1478" s="13" t="s">
        <v>3143</v>
      </c>
      <c r="E1478" s="13" t="s">
        <v>3143</v>
      </c>
    </row>
    <row r="1479" spans="1:5" ht="25.15" customHeight="1" thickTop="1" thickBot="1" x14ac:dyDescent="0.3">
      <c r="A1479" s="37" t="s">
        <v>1200</v>
      </c>
      <c r="B1479" s="13" t="s">
        <v>29</v>
      </c>
      <c r="C1479" s="13" t="s">
        <v>3143</v>
      </c>
      <c r="D1479" s="13" t="s">
        <v>3143</v>
      </c>
      <c r="E1479" s="13" t="s">
        <v>3143</v>
      </c>
    </row>
    <row r="1480" spans="1:5" ht="25.15" customHeight="1" thickTop="1" thickBot="1" x14ac:dyDescent="0.3">
      <c r="A1480" s="37" t="s">
        <v>1201</v>
      </c>
      <c r="B1480" s="13" t="s">
        <v>61</v>
      </c>
      <c r="C1480" s="13" t="s">
        <v>5</v>
      </c>
      <c r="D1480" s="13" t="s">
        <v>3143</v>
      </c>
      <c r="E1480" s="13" t="s">
        <v>3143</v>
      </c>
    </row>
    <row r="1481" spans="1:5" ht="25.15" customHeight="1" thickTop="1" thickBot="1" x14ac:dyDescent="0.3">
      <c r="A1481" s="37" t="s">
        <v>3197</v>
      </c>
      <c r="B1481" s="13" t="s">
        <v>37</v>
      </c>
      <c r="C1481" s="13" t="s">
        <v>3143</v>
      </c>
      <c r="D1481" s="13" t="s">
        <v>3143</v>
      </c>
      <c r="E1481" s="13" t="s">
        <v>3143</v>
      </c>
    </row>
    <row r="1482" spans="1:5" ht="25.15" customHeight="1" thickTop="1" thickBot="1" x14ac:dyDescent="0.3">
      <c r="A1482" s="37" t="s">
        <v>1202</v>
      </c>
      <c r="B1482" s="13" t="s">
        <v>21</v>
      </c>
      <c r="C1482" s="13" t="s">
        <v>3143</v>
      </c>
      <c r="D1482" s="13" t="s">
        <v>3143</v>
      </c>
      <c r="E1482" s="13" t="s">
        <v>3143</v>
      </c>
    </row>
    <row r="1483" spans="1:5" ht="25.15" customHeight="1" thickTop="1" thickBot="1" x14ac:dyDescent="0.3">
      <c r="A1483" s="37" t="s">
        <v>3198</v>
      </c>
      <c r="B1483" s="13" t="s">
        <v>24</v>
      </c>
      <c r="C1483" s="13" t="s">
        <v>3143</v>
      </c>
      <c r="D1483" s="13" t="s">
        <v>3143</v>
      </c>
      <c r="E1483" s="13" t="s">
        <v>3143</v>
      </c>
    </row>
    <row r="1484" spans="1:5" ht="25.15" customHeight="1" thickTop="1" thickBot="1" x14ac:dyDescent="0.3">
      <c r="A1484" s="37" t="s">
        <v>3199</v>
      </c>
      <c r="B1484" s="13" t="s">
        <v>24</v>
      </c>
      <c r="C1484" s="13" t="s">
        <v>3143</v>
      </c>
      <c r="D1484" s="13" t="s">
        <v>3143</v>
      </c>
      <c r="E1484" s="13" t="s">
        <v>3143</v>
      </c>
    </row>
    <row r="1485" spans="1:5" ht="25.15" customHeight="1" thickTop="1" thickBot="1" x14ac:dyDescent="0.3">
      <c r="A1485" s="37" t="s">
        <v>3200</v>
      </c>
      <c r="B1485" s="13" t="s">
        <v>21</v>
      </c>
      <c r="C1485" s="13" t="s">
        <v>3143</v>
      </c>
      <c r="D1485" s="13" t="s">
        <v>3143</v>
      </c>
      <c r="E1485" s="13" t="s">
        <v>3143</v>
      </c>
    </row>
    <row r="1486" spans="1:5" ht="25.15" customHeight="1" thickTop="1" thickBot="1" x14ac:dyDescent="0.3">
      <c r="A1486" s="37" t="s">
        <v>3354</v>
      </c>
      <c r="B1486" s="13" t="s">
        <v>24</v>
      </c>
      <c r="C1486" s="13" t="s">
        <v>3143</v>
      </c>
      <c r="D1486" s="13" t="s">
        <v>3143</v>
      </c>
      <c r="E1486" s="13" t="s">
        <v>6</v>
      </c>
    </row>
    <row r="1487" spans="1:5" ht="25.15" customHeight="1" thickTop="1" thickBot="1" x14ac:dyDescent="0.3">
      <c r="A1487" s="37" t="s">
        <v>3355</v>
      </c>
      <c r="B1487" s="13" t="s">
        <v>47</v>
      </c>
      <c r="C1487" s="13" t="s">
        <v>3143</v>
      </c>
      <c r="D1487" s="13" t="s">
        <v>3143</v>
      </c>
      <c r="E1487" s="13" t="s">
        <v>6</v>
      </c>
    </row>
    <row r="1488" spans="1:5" ht="25.15" customHeight="1" thickTop="1" thickBot="1" x14ac:dyDescent="0.3">
      <c r="A1488" s="37" t="s">
        <v>1203</v>
      </c>
      <c r="B1488" s="13" t="s">
        <v>47</v>
      </c>
      <c r="C1488" s="13" t="s">
        <v>3143</v>
      </c>
      <c r="D1488" s="13" t="s">
        <v>3143</v>
      </c>
      <c r="E1488" s="13" t="s">
        <v>3143</v>
      </c>
    </row>
    <row r="1489" spans="1:5" ht="25.15" customHeight="1" thickTop="1" thickBot="1" x14ac:dyDescent="0.3">
      <c r="A1489" s="37" t="s">
        <v>1204</v>
      </c>
      <c r="B1489" s="13" t="s">
        <v>29</v>
      </c>
      <c r="C1489" s="13" t="s">
        <v>3143</v>
      </c>
      <c r="D1489" s="13" t="s">
        <v>3143</v>
      </c>
      <c r="E1489" s="13" t="s">
        <v>3143</v>
      </c>
    </row>
    <row r="1490" spans="1:5" ht="25.15" customHeight="1" thickTop="1" thickBot="1" x14ac:dyDescent="0.3">
      <c r="A1490" s="37" t="s">
        <v>3528</v>
      </c>
      <c r="B1490" s="13" t="s">
        <v>24</v>
      </c>
      <c r="C1490" s="13" t="s">
        <v>3143</v>
      </c>
      <c r="D1490" s="13" t="s">
        <v>3143</v>
      </c>
      <c r="E1490" s="13" t="s">
        <v>3143</v>
      </c>
    </row>
    <row r="1491" spans="1:5" ht="25.15" customHeight="1" thickTop="1" thickBot="1" x14ac:dyDescent="0.3">
      <c r="A1491" s="37" t="s">
        <v>1205</v>
      </c>
      <c r="B1491" s="13" t="s">
        <v>24</v>
      </c>
      <c r="C1491" s="13" t="s">
        <v>3143</v>
      </c>
      <c r="D1491" s="13" t="s">
        <v>3143</v>
      </c>
      <c r="E1491" s="13" t="s">
        <v>3143</v>
      </c>
    </row>
    <row r="1492" spans="1:5" ht="25.15" customHeight="1" thickTop="1" thickBot="1" x14ac:dyDescent="0.3">
      <c r="A1492" s="37" t="s">
        <v>1206</v>
      </c>
      <c r="B1492" s="13" t="s">
        <v>37</v>
      </c>
      <c r="C1492" s="13" t="s">
        <v>3143</v>
      </c>
      <c r="D1492" s="13" t="s">
        <v>3143</v>
      </c>
      <c r="E1492" s="13" t="s">
        <v>3143</v>
      </c>
    </row>
    <row r="1493" spans="1:5" ht="25.15" customHeight="1" thickTop="1" thickBot="1" x14ac:dyDescent="0.3">
      <c r="A1493" s="37" t="s">
        <v>3356</v>
      </c>
      <c r="B1493" s="13" t="s">
        <v>24</v>
      </c>
      <c r="C1493" s="13" t="s">
        <v>3143</v>
      </c>
      <c r="D1493" s="13" t="s">
        <v>3143</v>
      </c>
      <c r="E1493" s="13" t="s">
        <v>6</v>
      </c>
    </row>
    <row r="1494" spans="1:5" ht="25.15" customHeight="1" thickTop="1" thickBot="1" x14ac:dyDescent="0.3">
      <c r="A1494" s="37" t="s">
        <v>1207</v>
      </c>
      <c r="B1494" s="13" t="s">
        <v>30</v>
      </c>
      <c r="C1494" s="13" t="s">
        <v>3143</v>
      </c>
      <c r="D1494" s="13" t="s">
        <v>3143</v>
      </c>
      <c r="E1494" s="13" t="s">
        <v>3143</v>
      </c>
    </row>
    <row r="1495" spans="1:5" ht="25.15" customHeight="1" thickTop="1" thickBot="1" x14ac:dyDescent="0.3">
      <c r="A1495" s="37" t="s">
        <v>1208</v>
      </c>
      <c r="B1495" s="13" t="s">
        <v>37</v>
      </c>
      <c r="C1495" s="13" t="s">
        <v>5</v>
      </c>
      <c r="D1495" s="13" t="s">
        <v>3143</v>
      </c>
      <c r="E1495" s="13" t="s">
        <v>3143</v>
      </c>
    </row>
    <row r="1496" spans="1:5" ht="25.15" customHeight="1" thickTop="1" thickBot="1" x14ac:dyDescent="0.3">
      <c r="A1496" s="37" t="s">
        <v>3357</v>
      </c>
      <c r="B1496" s="13" t="s">
        <v>24</v>
      </c>
      <c r="C1496" s="13" t="s">
        <v>3143</v>
      </c>
      <c r="D1496" s="13" t="s">
        <v>3143</v>
      </c>
      <c r="E1496" s="13" t="s">
        <v>6</v>
      </c>
    </row>
    <row r="1497" spans="1:5" ht="25.15" customHeight="1" thickTop="1" thickBot="1" x14ac:dyDescent="0.3">
      <c r="A1497" s="37" t="s">
        <v>1209</v>
      </c>
      <c r="B1497" s="13" t="s">
        <v>24</v>
      </c>
      <c r="C1497" s="13" t="s">
        <v>3143</v>
      </c>
      <c r="D1497" s="13" t="s">
        <v>26</v>
      </c>
      <c r="E1497" s="13" t="s">
        <v>3143</v>
      </c>
    </row>
    <row r="1498" spans="1:5" ht="25.15" customHeight="1" thickTop="1" thickBot="1" x14ac:dyDescent="0.3">
      <c r="A1498" s="37" t="s">
        <v>1210</v>
      </c>
      <c r="B1498" s="13" t="s">
        <v>21</v>
      </c>
      <c r="C1498" s="13" t="s">
        <v>3143</v>
      </c>
      <c r="D1498" s="13" t="s">
        <v>3143</v>
      </c>
      <c r="E1498" s="13" t="s">
        <v>3143</v>
      </c>
    </row>
    <row r="1499" spans="1:5" ht="25.15" customHeight="1" thickTop="1" thickBot="1" x14ac:dyDescent="0.3">
      <c r="A1499" s="37" t="s">
        <v>1211</v>
      </c>
      <c r="B1499" s="13" t="s">
        <v>37</v>
      </c>
      <c r="C1499" s="13" t="s">
        <v>3143</v>
      </c>
      <c r="D1499" s="13" t="s">
        <v>3143</v>
      </c>
      <c r="E1499" s="13" t="s">
        <v>3143</v>
      </c>
    </row>
    <row r="1500" spans="1:5" ht="25.15" customHeight="1" thickTop="1" thickBot="1" x14ac:dyDescent="0.3">
      <c r="A1500" s="37" t="s">
        <v>1212</v>
      </c>
      <c r="B1500" s="13" t="s">
        <v>30</v>
      </c>
      <c r="C1500" s="13" t="s">
        <v>5</v>
      </c>
      <c r="D1500" s="13" t="s">
        <v>3143</v>
      </c>
      <c r="E1500" s="13" t="s">
        <v>3143</v>
      </c>
    </row>
    <row r="1501" spans="1:5" ht="25.15" customHeight="1" thickTop="1" thickBot="1" x14ac:dyDescent="0.3">
      <c r="A1501" s="37" t="s">
        <v>1213</v>
      </c>
      <c r="B1501" s="13" t="s">
        <v>61</v>
      </c>
      <c r="C1501" s="13" t="s">
        <v>3143</v>
      </c>
      <c r="D1501" s="13" t="s">
        <v>3143</v>
      </c>
      <c r="E1501" s="13" t="s">
        <v>3143</v>
      </c>
    </row>
    <row r="1502" spans="1:5" ht="25.15" customHeight="1" thickTop="1" thickBot="1" x14ac:dyDescent="0.3">
      <c r="A1502" s="37" t="s">
        <v>1214</v>
      </c>
      <c r="B1502" s="13" t="s">
        <v>61</v>
      </c>
      <c r="C1502" s="13" t="s">
        <v>3143</v>
      </c>
      <c r="D1502" s="13" t="s">
        <v>3143</v>
      </c>
      <c r="E1502" s="13" t="s">
        <v>3143</v>
      </c>
    </row>
    <row r="1503" spans="1:5" ht="25.15" customHeight="1" thickTop="1" thickBot="1" x14ac:dyDescent="0.3">
      <c r="A1503" s="37" t="s">
        <v>3358</v>
      </c>
      <c r="B1503" s="13" t="s">
        <v>24</v>
      </c>
      <c r="C1503" s="13" t="s">
        <v>3143</v>
      </c>
      <c r="D1503" s="13" t="s">
        <v>3143</v>
      </c>
      <c r="E1503" s="13" t="s">
        <v>6</v>
      </c>
    </row>
    <row r="1504" spans="1:5" ht="25.15" customHeight="1" thickTop="1" thickBot="1" x14ac:dyDescent="0.3">
      <c r="A1504" s="37" t="s">
        <v>1215</v>
      </c>
      <c r="B1504" s="13" t="s">
        <v>47</v>
      </c>
      <c r="C1504" s="13" t="s">
        <v>3143</v>
      </c>
      <c r="D1504" s="13" t="s">
        <v>26</v>
      </c>
      <c r="E1504" s="13" t="s">
        <v>3143</v>
      </c>
    </row>
    <row r="1505" spans="1:5" ht="25.15" customHeight="1" thickTop="1" thickBot="1" x14ac:dyDescent="0.3">
      <c r="A1505" s="37" t="s">
        <v>1216</v>
      </c>
      <c r="B1505" s="13" t="s">
        <v>47</v>
      </c>
      <c r="C1505" s="13" t="s">
        <v>3143</v>
      </c>
      <c r="D1505" s="13" t="s">
        <v>3143</v>
      </c>
      <c r="E1505" s="13" t="s">
        <v>3143</v>
      </c>
    </row>
    <row r="1506" spans="1:5" ht="25.15" customHeight="1" thickTop="1" thickBot="1" x14ac:dyDescent="0.3">
      <c r="A1506" s="37" t="s">
        <v>1217</v>
      </c>
      <c r="B1506" s="13" t="s">
        <v>24</v>
      </c>
      <c r="C1506" s="13" t="s">
        <v>3143</v>
      </c>
      <c r="D1506" s="13" t="s">
        <v>3143</v>
      </c>
      <c r="E1506" s="13" t="s">
        <v>3143</v>
      </c>
    </row>
    <row r="1507" spans="1:5" ht="25.15" customHeight="1" thickTop="1" thickBot="1" x14ac:dyDescent="0.3">
      <c r="A1507" s="37" t="s">
        <v>1218</v>
      </c>
      <c r="B1507" s="13" t="s">
        <v>24</v>
      </c>
      <c r="C1507" s="13" t="s">
        <v>3143</v>
      </c>
      <c r="D1507" s="13" t="s">
        <v>3143</v>
      </c>
      <c r="E1507" s="13" t="s">
        <v>3143</v>
      </c>
    </row>
    <row r="1508" spans="1:5" ht="25.15" customHeight="1" thickTop="1" thickBot="1" x14ac:dyDescent="0.3">
      <c r="A1508" s="37" t="s">
        <v>1219</v>
      </c>
      <c r="B1508" s="13" t="s">
        <v>24</v>
      </c>
      <c r="C1508" s="13" t="s">
        <v>3143</v>
      </c>
      <c r="D1508" s="13" t="s">
        <v>3143</v>
      </c>
      <c r="E1508" s="13" t="s">
        <v>3143</v>
      </c>
    </row>
    <row r="1509" spans="1:5" ht="25.15" customHeight="1" thickTop="1" thickBot="1" x14ac:dyDescent="0.3">
      <c r="A1509" s="37" t="s">
        <v>1220</v>
      </c>
      <c r="B1509" s="13" t="s">
        <v>61</v>
      </c>
      <c r="C1509" s="13" t="s">
        <v>3143</v>
      </c>
      <c r="D1509" s="13" t="s">
        <v>26</v>
      </c>
      <c r="E1509" s="13" t="s">
        <v>3143</v>
      </c>
    </row>
    <row r="1510" spans="1:5" ht="25.15" customHeight="1" thickTop="1" thickBot="1" x14ac:dyDescent="0.3">
      <c r="A1510" s="37" t="s">
        <v>1221</v>
      </c>
      <c r="B1510" s="13" t="s">
        <v>37</v>
      </c>
      <c r="C1510" s="13" t="s">
        <v>3143</v>
      </c>
      <c r="D1510" s="13" t="s">
        <v>3143</v>
      </c>
      <c r="E1510" s="13" t="s">
        <v>3143</v>
      </c>
    </row>
    <row r="1511" spans="1:5" ht="25.15" customHeight="1" thickTop="1" thickBot="1" x14ac:dyDescent="0.3">
      <c r="A1511" s="37" t="s">
        <v>1222</v>
      </c>
      <c r="B1511" s="13" t="s">
        <v>29</v>
      </c>
      <c r="C1511" s="13" t="s">
        <v>3143</v>
      </c>
      <c r="D1511" s="13" t="s">
        <v>3143</v>
      </c>
      <c r="E1511" s="13" t="s">
        <v>3143</v>
      </c>
    </row>
    <row r="1512" spans="1:5" ht="25.15" customHeight="1" thickTop="1" thickBot="1" x14ac:dyDescent="0.3">
      <c r="A1512" s="37" t="s">
        <v>1223</v>
      </c>
      <c r="B1512" s="13" t="s">
        <v>29</v>
      </c>
      <c r="C1512" s="13" t="s">
        <v>3143</v>
      </c>
      <c r="D1512" s="13" t="s">
        <v>3143</v>
      </c>
      <c r="E1512" s="13" t="s">
        <v>3143</v>
      </c>
    </row>
    <row r="1513" spans="1:5" ht="25.15" customHeight="1" thickTop="1" thickBot="1" x14ac:dyDescent="0.3">
      <c r="A1513" s="37" t="s">
        <v>1224</v>
      </c>
      <c r="B1513" s="13" t="s">
        <v>37</v>
      </c>
      <c r="C1513" s="13" t="s">
        <v>3143</v>
      </c>
      <c r="D1513" s="13" t="s">
        <v>3143</v>
      </c>
      <c r="E1513" s="13" t="s">
        <v>3143</v>
      </c>
    </row>
    <row r="1514" spans="1:5" ht="25.15" customHeight="1" thickTop="1" thickBot="1" x14ac:dyDescent="0.3">
      <c r="A1514" s="37" t="s">
        <v>1225</v>
      </c>
      <c r="B1514" s="13" t="s">
        <v>37</v>
      </c>
      <c r="C1514" s="13" t="s">
        <v>3143</v>
      </c>
      <c r="D1514" s="13" t="s">
        <v>3143</v>
      </c>
      <c r="E1514" s="13" t="s">
        <v>3143</v>
      </c>
    </row>
    <row r="1515" spans="1:5" ht="25.15" customHeight="1" thickTop="1" thickBot="1" x14ac:dyDescent="0.3">
      <c r="A1515" s="37" t="s">
        <v>1226</v>
      </c>
      <c r="B1515" s="13" t="s">
        <v>29</v>
      </c>
      <c r="C1515" s="13" t="s">
        <v>3143</v>
      </c>
      <c r="D1515" s="13" t="s">
        <v>3143</v>
      </c>
      <c r="E1515" s="13" t="s">
        <v>3143</v>
      </c>
    </row>
    <row r="1516" spans="1:5" ht="25.15" customHeight="1" thickTop="1" thickBot="1" x14ac:dyDescent="0.3">
      <c r="A1516" s="37" t="s">
        <v>1227</v>
      </c>
      <c r="B1516" s="13" t="s">
        <v>29</v>
      </c>
      <c r="C1516" s="13" t="s">
        <v>3143</v>
      </c>
      <c r="D1516" s="13" t="s">
        <v>3143</v>
      </c>
      <c r="E1516" s="13" t="s">
        <v>3143</v>
      </c>
    </row>
    <row r="1517" spans="1:5" ht="25.15" customHeight="1" thickTop="1" thickBot="1" x14ac:dyDescent="0.3">
      <c r="A1517" s="37" t="s">
        <v>1228</v>
      </c>
      <c r="B1517" s="13" t="s">
        <v>37</v>
      </c>
      <c r="C1517" s="13" t="s">
        <v>3143</v>
      </c>
      <c r="D1517" s="13" t="s">
        <v>3143</v>
      </c>
      <c r="E1517" s="13" t="s">
        <v>3143</v>
      </c>
    </row>
    <row r="1518" spans="1:5" ht="25.15" customHeight="1" thickTop="1" thickBot="1" x14ac:dyDescent="0.3">
      <c r="A1518" s="37" t="s">
        <v>1229</v>
      </c>
      <c r="B1518" s="13" t="s">
        <v>29</v>
      </c>
      <c r="C1518" s="13" t="s">
        <v>3143</v>
      </c>
      <c r="D1518" s="13" t="s">
        <v>3143</v>
      </c>
      <c r="E1518" s="13" t="s">
        <v>3143</v>
      </c>
    </row>
    <row r="1519" spans="1:5" ht="25.15" customHeight="1" thickTop="1" thickBot="1" x14ac:dyDescent="0.3">
      <c r="A1519" s="37" t="s">
        <v>1230</v>
      </c>
      <c r="B1519" s="13" t="s">
        <v>37</v>
      </c>
      <c r="C1519" s="13" t="s">
        <v>3143</v>
      </c>
      <c r="D1519" s="13" t="s">
        <v>3143</v>
      </c>
      <c r="E1519" s="13" t="s">
        <v>3143</v>
      </c>
    </row>
    <row r="1520" spans="1:5" ht="25.15" customHeight="1" thickTop="1" thickBot="1" x14ac:dyDescent="0.3">
      <c r="A1520" s="37" t="s">
        <v>1231</v>
      </c>
      <c r="B1520" s="13" t="s">
        <v>37</v>
      </c>
      <c r="C1520" s="13" t="s">
        <v>3143</v>
      </c>
      <c r="D1520" s="13" t="s">
        <v>3143</v>
      </c>
      <c r="E1520" s="13" t="s">
        <v>3143</v>
      </c>
    </row>
    <row r="1521" spans="1:5" ht="25.15" customHeight="1" thickTop="1" thickBot="1" x14ac:dyDescent="0.3">
      <c r="A1521" s="37" t="s">
        <v>1232</v>
      </c>
      <c r="B1521" s="13" t="s">
        <v>24</v>
      </c>
      <c r="C1521" s="13" t="s">
        <v>3143</v>
      </c>
      <c r="D1521" s="13" t="s">
        <v>3143</v>
      </c>
      <c r="E1521" s="13" t="s">
        <v>3143</v>
      </c>
    </row>
    <row r="1522" spans="1:5" ht="25.15" customHeight="1" thickTop="1" thickBot="1" x14ac:dyDescent="0.3">
      <c r="A1522" s="37" t="s">
        <v>1233</v>
      </c>
      <c r="B1522" s="101" t="s">
        <v>29</v>
      </c>
      <c r="C1522" s="101" t="s">
        <v>3143</v>
      </c>
      <c r="D1522" s="101" t="s">
        <v>3143</v>
      </c>
      <c r="E1522" s="102" t="s">
        <v>3143</v>
      </c>
    </row>
    <row r="1523" spans="1:5" ht="25.15" customHeight="1" thickTop="1" thickBot="1" x14ac:dyDescent="0.3">
      <c r="A1523" s="37" t="s">
        <v>1234</v>
      </c>
      <c r="B1523" s="13" t="s">
        <v>21</v>
      </c>
      <c r="C1523" s="13" t="s">
        <v>5</v>
      </c>
      <c r="D1523" s="13" t="s">
        <v>3143</v>
      </c>
      <c r="E1523" s="13" t="s">
        <v>3143</v>
      </c>
    </row>
    <row r="1524" spans="1:5" ht="25.15" customHeight="1" thickTop="1" thickBot="1" x14ac:dyDescent="0.3">
      <c r="A1524" s="37" t="s">
        <v>3201</v>
      </c>
      <c r="B1524" s="13" t="s">
        <v>24</v>
      </c>
      <c r="C1524" s="13" t="s">
        <v>3143</v>
      </c>
      <c r="D1524" s="13" t="s">
        <v>3143</v>
      </c>
      <c r="E1524" s="13" t="s">
        <v>3143</v>
      </c>
    </row>
    <row r="1525" spans="1:5" ht="25.15" customHeight="1" thickTop="1" thickBot="1" x14ac:dyDescent="0.3">
      <c r="A1525" s="37" t="s">
        <v>3359</v>
      </c>
      <c r="B1525" s="13" t="s">
        <v>24</v>
      </c>
      <c r="C1525" s="13" t="s">
        <v>3143</v>
      </c>
      <c r="D1525" s="13" t="s">
        <v>26</v>
      </c>
      <c r="E1525" s="13" t="s">
        <v>6</v>
      </c>
    </row>
    <row r="1526" spans="1:5" ht="25.15" customHeight="1" thickTop="1" thickBot="1" x14ac:dyDescent="0.3">
      <c r="A1526" s="37" t="s">
        <v>3505</v>
      </c>
      <c r="B1526" s="13" t="s">
        <v>24</v>
      </c>
      <c r="C1526" s="13" t="s">
        <v>3143</v>
      </c>
      <c r="D1526" s="13" t="s">
        <v>3143</v>
      </c>
      <c r="E1526" s="13" t="s">
        <v>6</v>
      </c>
    </row>
    <row r="1527" spans="1:5" ht="25.15" customHeight="1" thickTop="1" thickBot="1" x14ac:dyDescent="0.3">
      <c r="A1527" s="37" t="s">
        <v>3504</v>
      </c>
      <c r="B1527" s="13" t="s">
        <v>35</v>
      </c>
      <c r="C1527" s="13" t="s">
        <v>3143</v>
      </c>
      <c r="D1527" s="13" t="s">
        <v>3143</v>
      </c>
      <c r="E1527" s="13" t="s">
        <v>3143</v>
      </c>
    </row>
    <row r="1528" spans="1:5" ht="25.15" customHeight="1" thickTop="1" thickBot="1" x14ac:dyDescent="0.3">
      <c r="A1528" s="37" t="s">
        <v>1235</v>
      </c>
      <c r="B1528" s="13" t="s">
        <v>21</v>
      </c>
      <c r="C1528" s="13" t="s">
        <v>5</v>
      </c>
      <c r="D1528" s="13" t="s">
        <v>3143</v>
      </c>
      <c r="E1528" s="13" t="s">
        <v>3143</v>
      </c>
    </row>
    <row r="1529" spans="1:5" ht="25.15" customHeight="1" thickTop="1" thickBot="1" x14ac:dyDescent="0.3">
      <c r="A1529" s="37" t="s">
        <v>1236</v>
      </c>
      <c r="B1529" s="13" t="s">
        <v>24</v>
      </c>
      <c r="C1529" s="13" t="s">
        <v>3143</v>
      </c>
      <c r="D1529" s="13" t="s">
        <v>3143</v>
      </c>
      <c r="E1529" s="13" t="s">
        <v>3143</v>
      </c>
    </row>
    <row r="1530" spans="1:5" ht="25.15" customHeight="1" thickTop="1" thickBot="1" x14ac:dyDescent="0.3">
      <c r="A1530" s="37" t="s">
        <v>1237</v>
      </c>
      <c r="B1530" s="13" t="s">
        <v>24</v>
      </c>
      <c r="C1530" s="13" t="s">
        <v>3143</v>
      </c>
      <c r="D1530" s="13" t="s">
        <v>3143</v>
      </c>
      <c r="E1530" s="13" t="s">
        <v>3143</v>
      </c>
    </row>
    <row r="1531" spans="1:5" ht="25.15" customHeight="1" thickTop="1" thickBot="1" x14ac:dyDescent="0.3">
      <c r="A1531" s="37" t="s">
        <v>3062</v>
      </c>
      <c r="B1531" s="13" t="s">
        <v>24</v>
      </c>
      <c r="C1531" s="13" t="s">
        <v>3143</v>
      </c>
      <c r="D1531" s="13" t="s">
        <v>3143</v>
      </c>
      <c r="E1531" s="13" t="s">
        <v>3143</v>
      </c>
    </row>
    <row r="1532" spans="1:5" ht="25.15" customHeight="1" thickTop="1" thickBot="1" x14ac:dyDescent="0.3">
      <c r="A1532" s="37" t="s">
        <v>3360</v>
      </c>
      <c r="B1532" s="13" t="s">
        <v>37</v>
      </c>
      <c r="C1532" s="13" t="s">
        <v>3143</v>
      </c>
      <c r="D1532" s="13" t="s">
        <v>26</v>
      </c>
      <c r="E1532" s="13" t="s">
        <v>6</v>
      </c>
    </row>
    <row r="1533" spans="1:5" ht="25.15" customHeight="1" thickTop="1" thickBot="1" x14ac:dyDescent="0.3">
      <c r="A1533" s="37" t="s">
        <v>1238</v>
      </c>
      <c r="B1533" s="13" t="s">
        <v>47</v>
      </c>
      <c r="C1533" s="13" t="s">
        <v>3143</v>
      </c>
      <c r="D1533" s="13" t="s">
        <v>3143</v>
      </c>
      <c r="E1533" s="13" t="s">
        <v>3143</v>
      </c>
    </row>
    <row r="1534" spans="1:5" ht="25.15" customHeight="1" thickTop="1" thickBot="1" x14ac:dyDescent="0.3">
      <c r="A1534" s="37" t="s">
        <v>1239</v>
      </c>
      <c r="B1534" s="13" t="s">
        <v>37</v>
      </c>
      <c r="C1534" s="13" t="s">
        <v>3143</v>
      </c>
      <c r="D1534" s="13" t="s">
        <v>3143</v>
      </c>
      <c r="E1534" s="13" t="s">
        <v>3143</v>
      </c>
    </row>
    <row r="1535" spans="1:5" ht="25.15" customHeight="1" thickTop="1" thickBot="1" x14ac:dyDescent="0.3">
      <c r="A1535" s="37" t="s">
        <v>1240</v>
      </c>
      <c r="B1535" s="13" t="s">
        <v>37</v>
      </c>
      <c r="C1535" s="13" t="s">
        <v>3143</v>
      </c>
      <c r="D1535" s="13" t="s">
        <v>3143</v>
      </c>
      <c r="E1535" s="13" t="s">
        <v>3143</v>
      </c>
    </row>
    <row r="1536" spans="1:5" ht="25.15" customHeight="1" thickTop="1" thickBot="1" x14ac:dyDescent="0.3">
      <c r="A1536" s="37" t="s">
        <v>1241</v>
      </c>
      <c r="B1536" s="13" t="s">
        <v>47</v>
      </c>
      <c r="C1536" s="13" t="s">
        <v>3143</v>
      </c>
      <c r="D1536" s="13" t="s">
        <v>26</v>
      </c>
      <c r="E1536" s="13" t="s">
        <v>3143</v>
      </c>
    </row>
    <row r="1537" spans="1:5" ht="25.15" customHeight="1" thickTop="1" thickBot="1" x14ac:dyDescent="0.3">
      <c r="A1537" s="37" t="s">
        <v>1242</v>
      </c>
      <c r="B1537" s="13" t="s">
        <v>21</v>
      </c>
      <c r="C1537" s="13" t="s">
        <v>3143</v>
      </c>
      <c r="D1537" s="13" t="s">
        <v>3143</v>
      </c>
      <c r="E1537" s="13" t="s">
        <v>3143</v>
      </c>
    </row>
    <row r="1538" spans="1:5" ht="25.15" customHeight="1" thickTop="1" thickBot="1" x14ac:dyDescent="0.3">
      <c r="A1538" s="37" t="s">
        <v>3361</v>
      </c>
      <c r="B1538" s="13" t="s">
        <v>61</v>
      </c>
      <c r="C1538" s="13" t="s">
        <v>3143</v>
      </c>
      <c r="D1538" s="13" t="s">
        <v>26</v>
      </c>
      <c r="E1538" s="13" t="s">
        <v>6</v>
      </c>
    </row>
    <row r="1539" spans="1:5" ht="25.15" customHeight="1" thickTop="1" thickBot="1" x14ac:dyDescent="0.3">
      <c r="A1539" s="37" t="s">
        <v>1243</v>
      </c>
      <c r="B1539" s="13" t="s">
        <v>30</v>
      </c>
      <c r="C1539" s="13" t="s">
        <v>3143</v>
      </c>
      <c r="D1539" s="13" t="s">
        <v>3143</v>
      </c>
      <c r="E1539" s="13" t="s">
        <v>3143</v>
      </c>
    </row>
    <row r="1540" spans="1:5" ht="25.15" customHeight="1" thickTop="1" thickBot="1" x14ac:dyDescent="0.3">
      <c r="A1540" s="37" t="s">
        <v>1244</v>
      </c>
      <c r="B1540" s="13" t="s">
        <v>21</v>
      </c>
      <c r="C1540" s="13" t="s">
        <v>3143</v>
      </c>
      <c r="D1540" s="13" t="s">
        <v>3143</v>
      </c>
      <c r="E1540" s="13" t="s">
        <v>3143</v>
      </c>
    </row>
    <row r="1541" spans="1:5" ht="25.15" customHeight="1" thickTop="1" thickBot="1" x14ac:dyDescent="0.3">
      <c r="A1541" s="37" t="s">
        <v>3019</v>
      </c>
      <c r="B1541" s="13" t="s">
        <v>29</v>
      </c>
      <c r="C1541" s="13" t="s">
        <v>3143</v>
      </c>
      <c r="D1541" s="13" t="s">
        <v>3143</v>
      </c>
      <c r="E1541" s="13" t="s">
        <v>3143</v>
      </c>
    </row>
    <row r="1542" spans="1:5" ht="25.15" customHeight="1" thickTop="1" thickBot="1" x14ac:dyDescent="0.3">
      <c r="A1542" s="37" t="s">
        <v>1245</v>
      </c>
      <c r="B1542" s="13" t="s">
        <v>61</v>
      </c>
      <c r="C1542" s="13" t="s">
        <v>3143</v>
      </c>
      <c r="D1542" s="13" t="s">
        <v>3143</v>
      </c>
      <c r="E1542" s="13" t="s">
        <v>3143</v>
      </c>
    </row>
    <row r="1543" spans="1:5" ht="25.15" customHeight="1" thickTop="1" thickBot="1" x14ac:dyDescent="0.3">
      <c r="A1543" s="37" t="s">
        <v>1246</v>
      </c>
      <c r="B1543" s="101" t="s">
        <v>30</v>
      </c>
      <c r="C1543" s="101" t="s">
        <v>3143</v>
      </c>
      <c r="D1543" s="101" t="s">
        <v>3143</v>
      </c>
      <c r="E1543" s="102" t="s">
        <v>3143</v>
      </c>
    </row>
    <row r="1544" spans="1:5" ht="25.15" customHeight="1" thickTop="1" thickBot="1" x14ac:dyDescent="0.3">
      <c r="A1544" s="37" t="s">
        <v>3102</v>
      </c>
      <c r="B1544" s="13" t="s">
        <v>24</v>
      </c>
      <c r="C1544" s="13" t="s">
        <v>3143</v>
      </c>
      <c r="D1544" s="13" t="s">
        <v>3143</v>
      </c>
      <c r="E1544" s="13" t="s">
        <v>3143</v>
      </c>
    </row>
    <row r="1545" spans="1:5" ht="25.15" customHeight="1" thickTop="1" thickBot="1" x14ac:dyDescent="0.3">
      <c r="A1545" s="37" t="s">
        <v>3122</v>
      </c>
      <c r="B1545" s="13" t="s">
        <v>24</v>
      </c>
      <c r="C1545" s="13" t="s">
        <v>3143</v>
      </c>
      <c r="D1545" s="13" t="s">
        <v>3143</v>
      </c>
      <c r="E1545" s="13" t="s">
        <v>3143</v>
      </c>
    </row>
    <row r="1546" spans="1:5" ht="25.15" customHeight="1" thickTop="1" thickBot="1" x14ac:dyDescent="0.3">
      <c r="A1546" s="37" t="s">
        <v>1247</v>
      </c>
      <c r="B1546" s="13" t="s">
        <v>61</v>
      </c>
      <c r="C1546" s="13" t="s">
        <v>3143</v>
      </c>
      <c r="D1546" s="13" t="s">
        <v>3143</v>
      </c>
      <c r="E1546" s="13" t="s">
        <v>3143</v>
      </c>
    </row>
    <row r="1547" spans="1:5" ht="25.15" customHeight="1" thickTop="1" thickBot="1" x14ac:dyDescent="0.3">
      <c r="A1547" s="37" t="s">
        <v>3105</v>
      </c>
      <c r="B1547" s="13" t="s">
        <v>21</v>
      </c>
      <c r="C1547" s="13" t="s">
        <v>3143</v>
      </c>
      <c r="D1547" s="13" t="s">
        <v>3143</v>
      </c>
      <c r="E1547" s="13" t="s">
        <v>3143</v>
      </c>
    </row>
    <row r="1548" spans="1:5" ht="25.15" customHeight="1" thickTop="1" thickBot="1" x14ac:dyDescent="0.3">
      <c r="A1548" s="37" t="s">
        <v>1248</v>
      </c>
      <c r="B1548" s="13" t="s">
        <v>21</v>
      </c>
      <c r="C1548" s="13" t="s">
        <v>3143</v>
      </c>
      <c r="D1548" s="13" t="s">
        <v>3143</v>
      </c>
      <c r="E1548" s="13" t="s">
        <v>3143</v>
      </c>
    </row>
    <row r="1549" spans="1:5" ht="25.15" customHeight="1" thickTop="1" thickBot="1" x14ac:dyDescent="0.3">
      <c r="A1549" s="37" t="s">
        <v>1249</v>
      </c>
      <c r="B1549" s="13" t="s">
        <v>37</v>
      </c>
      <c r="C1549" s="13" t="s">
        <v>5</v>
      </c>
      <c r="D1549" s="13" t="s">
        <v>3143</v>
      </c>
      <c r="E1549" s="13" t="s">
        <v>3143</v>
      </c>
    </row>
    <row r="1550" spans="1:5" ht="25.15" customHeight="1" thickTop="1" thickBot="1" x14ac:dyDescent="0.3">
      <c r="A1550" s="37" t="s">
        <v>1250</v>
      </c>
      <c r="B1550" s="13" t="s">
        <v>37</v>
      </c>
      <c r="C1550" s="13" t="s">
        <v>3143</v>
      </c>
      <c r="D1550" s="13" t="s">
        <v>3143</v>
      </c>
      <c r="E1550" s="13" t="s">
        <v>3143</v>
      </c>
    </row>
    <row r="1551" spans="1:5" ht="25.15" customHeight="1" thickTop="1" thickBot="1" x14ac:dyDescent="0.3">
      <c r="A1551" s="37" t="s">
        <v>1251</v>
      </c>
      <c r="B1551" s="13" t="s">
        <v>37</v>
      </c>
      <c r="C1551" s="13" t="s">
        <v>5</v>
      </c>
      <c r="D1551" s="13" t="s">
        <v>3143</v>
      </c>
      <c r="E1551" s="13" t="s">
        <v>3143</v>
      </c>
    </row>
    <row r="1552" spans="1:5" ht="25.15" customHeight="1" thickTop="1" thickBot="1" x14ac:dyDescent="0.3">
      <c r="A1552" s="37" t="s">
        <v>3362</v>
      </c>
      <c r="B1552" s="13" t="s">
        <v>24</v>
      </c>
      <c r="C1552" s="13" t="s">
        <v>3143</v>
      </c>
      <c r="D1552" s="13" t="s">
        <v>3143</v>
      </c>
      <c r="E1552" s="13" t="s">
        <v>6</v>
      </c>
    </row>
    <row r="1553" spans="1:5" ht="25.15" customHeight="1" thickTop="1" thickBot="1" x14ac:dyDescent="0.3">
      <c r="A1553" s="37" t="s">
        <v>3363</v>
      </c>
      <c r="B1553" s="13" t="s">
        <v>24</v>
      </c>
      <c r="C1553" s="13" t="s">
        <v>3143</v>
      </c>
      <c r="D1553" s="13" t="s">
        <v>3143</v>
      </c>
      <c r="E1553" s="13" t="s">
        <v>6</v>
      </c>
    </row>
    <row r="1554" spans="1:5" ht="25.15" customHeight="1" thickTop="1" thickBot="1" x14ac:dyDescent="0.3">
      <c r="A1554" s="37" t="s">
        <v>1252</v>
      </c>
      <c r="B1554" s="13" t="s">
        <v>37</v>
      </c>
      <c r="C1554" s="13" t="s">
        <v>3143</v>
      </c>
      <c r="D1554" s="13" t="s">
        <v>3143</v>
      </c>
      <c r="E1554" s="13" t="s">
        <v>3143</v>
      </c>
    </row>
    <row r="1555" spans="1:5" ht="25.15" customHeight="1" thickTop="1" thickBot="1" x14ac:dyDescent="0.3">
      <c r="A1555" s="37"/>
      <c r="B1555" s="13"/>
      <c r="C1555" s="13"/>
      <c r="D1555" s="13"/>
      <c r="E1555" s="13"/>
    </row>
    <row r="1556" spans="1:5" ht="25.15" customHeight="1" thickTop="1" thickBot="1" x14ac:dyDescent="0.3">
      <c r="A1556" s="37" t="s">
        <v>1253</v>
      </c>
      <c r="B1556" s="13" t="s">
        <v>37</v>
      </c>
      <c r="C1556" s="13" t="s">
        <v>3143</v>
      </c>
      <c r="D1556" s="13" t="s">
        <v>3143</v>
      </c>
      <c r="E1556" s="13" t="s">
        <v>3143</v>
      </c>
    </row>
    <row r="1557" spans="1:5" ht="25.15" customHeight="1" thickTop="1" thickBot="1" x14ac:dyDescent="0.3">
      <c r="A1557" s="37" t="s">
        <v>1254</v>
      </c>
      <c r="B1557" s="13" t="s">
        <v>37</v>
      </c>
      <c r="C1557" s="13" t="s">
        <v>3143</v>
      </c>
      <c r="D1557" s="13" t="s">
        <v>3143</v>
      </c>
      <c r="E1557" s="13" t="s">
        <v>3143</v>
      </c>
    </row>
    <row r="1558" spans="1:5" ht="25.15" customHeight="1" thickTop="1" thickBot="1" x14ac:dyDescent="0.3">
      <c r="A1558" s="37" t="s">
        <v>1255</v>
      </c>
      <c r="B1558" s="13" t="s">
        <v>29</v>
      </c>
      <c r="C1558" s="13" t="s">
        <v>3143</v>
      </c>
      <c r="D1558" s="13" t="s">
        <v>3143</v>
      </c>
      <c r="E1558" s="13" t="s">
        <v>3143</v>
      </c>
    </row>
    <row r="1559" spans="1:5" ht="25.15" customHeight="1" thickTop="1" thickBot="1" x14ac:dyDescent="0.3">
      <c r="A1559" s="37" t="s">
        <v>1256</v>
      </c>
      <c r="B1559" s="13" t="s">
        <v>24</v>
      </c>
      <c r="C1559" s="13" t="s">
        <v>3143</v>
      </c>
      <c r="D1559" s="13" t="s">
        <v>3143</v>
      </c>
      <c r="E1559" s="13" t="s">
        <v>3143</v>
      </c>
    </row>
    <row r="1560" spans="1:5" ht="25.15" customHeight="1" thickTop="1" thickBot="1" x14ac:dyDescent="0.3">
      <c r="A1560" s="37" t="s">
        <v>1257</v>
      </c>
      <c r="B1560" s="13" t="s">
        <v>37</v>
      </c>
      <c r="C1560" s="13" t="s">
        <v>3143</v>
      </c>
      <c r="D1560" s="13" t="s">
        <v>3143</v>
      </c>
      <c r="E1560" s="13" t="s">
        <v>3143</v>
      </c>
    </row>
    <row r="1561" spans="1:5" ht="25.15" customHeight="1" thickTop="1" thickBot="1" x14ac:dyDescent="0.3">
      <c r="A1561" s="37" t="s">
        <v>1258</v>
      </c>
      <c r="B1561" s="13" t="s">
        <v>37</v>
      </c>
      <c r="C1561" s="13" t="s">
        <v>3143</v>
      </c>
      <c r="D1561" s="13" t="s">
        <v>3143</v>
      </c>
      <c r="E1561" s="13" t="s">
        <v>3143</v>
      </c>
    </row>
    <row r="1562" spans="1:5" ht="25.15" customHeight="1" thickTop="1" thickBot="1" x14ac:dyDescent="0.3">
      <c r="A1562" s="37" t="s">
        <v>1259</v>
      </c>
      <c r="B1562" s="13" t="s">
        <v>37</v>
      </c>
      <c r="C1562" s="13" t="s">
        <v>3143</v>
      </c>
      <c r="D1562" s="13" t="s">
        <v>3143</v>
      </c>
      <c r="E1562" s="13" t="s">
        <v>3143</v>
      </c>
    </row>
    <row r="1563" spans="1:5" ht="25.15" customHeight="1" thickTop="1" thickBot="1" x14ac:dyDescent="0.3">
      <c r="A1563" s="37" t="s">
        <v>1260</v>
      </c>
      <c r="B1563" s="13" t="s">
        <v>37</v>
      </c>
      <c r="C1563" s="13" t="s">
        <v>3143</v>
      </c>
      <c r="D1563" s="13" t="s">
        <v>3143</v>
      </c>
      <c r="E1563" s="13" t="s">
        <v>3143</v>
      </c>
    </row>
    <row r="1564" spans="1:5" ht="25.15" customHeight="1" thickTop="1" thickBot="1" x14ac:dyDescent="0.3">
      <c r="A1564" s="37" t="s">
        <v>1261</v>
      </c>
      <c r="B1564" s="13" t="s">
        <v>47</v>
      </c>
      <c r="C1564" s="13" t="s">
        <v>3143</v>
      </c>
      <c r="D1564" s="13" t="s">
        <v>3143</v>
      </c>
      <c r="E1564" s="13" t="s">
        <v>3143</v>
      </c>
    </row>
    <row r="1565" spans="1:5" ht="25.15" customHeight="1" thickTop="1" thickBot="1" x14ac:dyDescent="0.3">
      <c r="A1565" s="37" t="s">
        <v>1262</v>
      </c>
      <c r="B1565" s="13" t="s">
        <v>21</v>
      </c>
      <c r="C1565" s="13" t="s">
        <v>3143</v>
      </c>
      <c r="D1565" s="13" t="s">
        <v>3143</v>
      </c>
      <c r="E1565" s="13" t="s">
        <v>3143</v>
      </c>
    </row>
    <row r="1566" spans="1:5" ht="25.15" customHeight="1" thickTop="1" thickBot="1" x14ac:dyDescent="0.3">
      <c r="A1566" s="37" t="s">
        <v>1263</v>
      </c>
      <c r="B1566" s="13" t="s">
        <v>37</v>
      </c>
      <c r="C1566" s="13" t="s">
        <v>3143</v>
      </c>
      <c r="D1566" s="13" t="s">
        <v>3143</v>
      </c>
      <c r="E1566" s="13" t="s">
        <v>3143</v>
      </c>
    </row>
    <row r="1567" spans="1:5" ht="25.15" customHeight="1" thickTop="1" thickBot="1" x14ac:dyDescent="0.3">
      <c r="A1567" s="37" t="s">
        <v>1264</v>
      </c>
      <c r="B1567" s="13" t="s">
        <v>47</v>
      </c>
      <c r="C1567" s="13" t="s">
        <v>3143</v>
      </c>
      <c r="D1567" s="13" t="s">
        <v>26</v>
      </c>
      <c r="E1567" s="13" t="s">
        <v>3143</v>
      </c>
    </row>
    <row r="1568" spans="1:5" ht="25.15" customHeight="1" thickTop="1" thickBot="1" x14ac:dyDescent="0.3">
      <c r="A1568" s="37" t="s">
        <v>1265</v>
      </c>
      <c r="B1568" s="13" t="s">
        <v>163</v>
      </c>
      <c r="C1568" s="13" t="s">
        <v>3143</v>
      </c>
      <c r="D1568" s="13" t="s">
        <v>3143</v>
      </c>
      <c r="E1568" s="13" t="s">
        <v>3143</v>
      </c>
    </row>
    <row r="1569" spans="1:5" ht="25.15" customHeight="1" thickTop="1" thickBot="1" x14ac:dyDescent="0.3">
      <c r="A1569" s="37" t="s">
        <v>1266</v>
      </c>
      <c r="B1569" s="13" t="s">
        <v>24</v>
      </c>
      <c r="C1569" s="13" t="s">
        <v>3143</v>
      </c>
      <c r="D1569" s="13" t="s">
        <v>3143</v>
      </c>
      <c r="E1569" s="13" t="s">
        <v>3143</v>
      </c>
    </row>
    <row r="1570" spans="1:5" ht="25.15" customHeight="1" thickTop="1" thickBot="1" x14ac:dyDescent="0.3">
      <c r="A1570" s="37" t="s">
        <v>3148</v>
      </c>
      <c r="B1570" s="13" t="s">
        <v>37</v>
      </c>
      <c r="C1570" s="13" t="s">
        <v>3143</v>
      </c>
      <c r="D1570" s="13" t="s">
        <v>3143</v>
      </c>
      <c r="E1570" s="13" t="s">
        <v>3143</v>
      </c>
    </row>
    <row r="1571" spans="1:5" ht="25.15" customHeight="1" thickTop="1" thickBot="1" x14ac:dyDescent="0.3">
      <c r="A1571" s="37" t="s">
        <v>1268</v>
      </c>
      <c r="B1571" s="13" t="s">
        <v>30</v>
      </c>
      <c r="C1571" s="13" t="s">
        <v>3143</v>
      </c>
      <c r="D1571" s="13" t="s">
        <v>3143</v>
      </c>
      <c r="E1571" s="13" t="s">
        <v>3143</v>
      </c>
    </row>
    <row r="1572" spans="1:5" ht="25.15" customHeight="1" thickTop="1" thickBot="1" x14ac:dyDescent="0.3">
      <c r="A1572" s="37" t="s">
        <v>1269</v>
      </c>
      <c r="B1572" s="13" t="s">
        <v>21</v>
      </c>
      <c r="C1572" s="13" t="s">
        <v>3143</v>
      </c>
      <c r="D1572" s="13" t="s">
        <v>3143</v>
      </c>
      <c r="E1572" s="13" t="s">
        <v>3143</v>
      </c>
    </row>
    <row r="1573" spans="1:5" ht="25.15" customHeight="1" thickTop="1" thickBot="1" x14ac:dyDescent="0.3">
      <c r="A1573" s="37" t="s">
        <v>1270</v>
      </c>
      <c r="B1573" s="13" t="s">
        <v>21</v>
      </c>
      <c r="C1573" s="13" t="s">
        <v>3143</v>
      </c>
      <c r="D1573" s="13" t="s">
        <v>3143</v>
      </c>
      <c r="E1573" s="13" t="s">
        <v>3143</v>
      </c>
    </row>
    <row r="1574" spans="1:5" ht="25.15" customHeight="1" thickTop="1" thickBot="1" x14ac:dyDescent="0.3">
      <c r="A1574" s="37" t="s">
        <v>1271</v>
      </c>
      <c r="B1574" s="13" t="s">
        <v>24</v>
      </c>
      <c r="C1574" s="13" t="s">
        <v>3143</v>
      </c>
      <c r="D1574" s="13" t="s">
        <v>3143</v>
      </c>
      <c r="E1574" s="13" t="s">
        <v>3143</v>
      </c>
    </row>
    <row r="1575" spans="1:5" ht="25.15" customHeight="1" thickTop="1" thickBot="1" x14ac:dyDescent="0.3">
      <c r="A1575" s="37" t="s">
        <v>1272</v>
      </c>
      <c r="B1575" s="13" t="s">
        <v>30</v>
      </c>
      <c r="C1575" s="13" t="s">
        <v>3143</v>
      </c>
      <c r="D1575" s="13" t="s">
        <v>3143</v>
      </c>
      <c r="E1575" s="13" t="s">
        <v>3143</v>
      </c>
    </row>
    <row r="1576" spans="1:5" ht="25.15" customHeight="1" thickTop="1" thickBot="1" x14ac:dyDescent="0.3">
      <c r="A1576" s="37" t="s">
        <v>1273</v>
      </c>
      <c r="B1576" s="13" t="s">
        <v>30</v>
      </c>
      <c r="C1576" s="13" t="s">
        <v>3143</v>
      </c>
      <c r="D1576" s="13" t="s">
        <v>3143</v>
      </c>
      <c r="E1576" s="13" t="s">
        <v>3143</v>
      </c>
    </row>
    <row r="1577" spans="1:5" ht="25.15" customHeight="1" thickTop="1" thickBot="1" x14ac:dyDescent="0.3">
      <c r="A1577" s="37" t="s">
        <v>1274</v>
      </c>
      <c r="B1577" s="13" t="s">
        <v>29</v>
      </c>
      <c r="C1577" s="13" t="s">
        <v>3143</v>
      </c>
      <c r="D1577" s="13" t="s">
        <v>3143</v>
      </c>
      <c r="E1577" s="13" t="s">
        <v>3143</v>
      </c>
    </row>
    <row r="1578" spans="1:5" ht="25.15" customHeight="1" thickTop="1" thickBot="1" x14ac:dyDescent="0.3">
      <c r="A1578" s="37" t="s">
        <v>1275</v>
      </c>
      <c r="B1578" s="13" t="s">
        <v>24</v>
      </c>
      <c r="C1578" s="13" t="s">
        <v>3143</v>
      </c>
      <c r="D1578" s="13" t="s">
        <v>3143</v>
      </c>
      <c r="E1578" s="13" t="s">
        <v>3143</v>
      </c>
    </row>
    <row r="1579" spans="1:5" ht="25.15" customHeight="1" thickTop="1" thickBot="1" x14ac:dyDescent="0.3">
      <c r="A1579" s="37" t="s">
        <v>1276</v>
      </c>
      <c r="B1579" s="13" t="s">
        <v>37</v>
      </c>
      <c r="C1579" s="13" t="s">
        <v>3143</v>
      </c>
      <c r="D1579" s="13" t="s">
        <v>3143</v>
      </c>
      <c r="E1579" s="13" t="s">
        <v>3143</v>
      </c>
    </row>
    <row r="1580" spans="1:5" ht="25.15" customHeight="1" thickTop="1" thickBot="1" x14ac:dyDescent="0.3">
      <c r="A1580" s="37" t="s">
        <v>1277</v>
      </c>
      <c r="B1580" s="13" t="s">
        <v>29</v>
      </c>
      <c r="C1580" s="13" t="s">
        <v>3143</v>
      </c>
      <c r="D1580" s="13" t="s">
        <v>3143</v>
      </c>
      <c r="E1580" s="13" t="s">
        <v>3143</v>
      </c>
    </row>
    <row r="1581" spans="1:5" ht="25.15" customHeight="1" thickTop="1" thickBot="1" x14ac:dyDescent="0.3">
      <c r="A1581" s="37" t="s">
        <v>3149</v>
      </c>
      <c r="B1581" s="13" t="s">
        <v>30</v>
      </c>
      <c r="C1581" s="13" t="s">
        <v>3143</v>
      </c>
      <c r="D1581" s="13" t="s">
        <v>3143</v>
      </c>
      <c r="E1581" s="13" t="s">
        <v>3143</v>
      </c>
    </row>
    <row r="1582" spans="1:5" ht="25.15" customHeight="1" thickTop="1" thickBot="1" x14ac:dyDescent="0.3">
      <c r="A1582" s="37" t="s">
        <v>1278</v>
      </c>
      <c r="B1582" s="13" t="s">
        <v>47</v>
      </c>
      <c r="C1582" s="13" t="s">
        <v>3143</v>
      </c>
      <c r="D1582" s="13" t="s">
        <v>3143</v>
      </c>
      <c r="E1582" s="13" t="s">
        <v>3143</v>
      </c>
    </row>
    <row r="1583" spans="1:5" ht="25.15" customHeight="1" thickTop="1" thickBot="1" x14ac:dyDescent="0.3">
      <c r="A1583" s="37" t="s">
        <v>1279</v>
      </c>
      <c r="B1583" s="13" t="s">
        <v>29</v>
      </c>
      <c r="C1583" s="13" t="s">
        <v>3143</v>
      </c>
      <c r="D1583" s="13" t="s">
        <v>3143</v>
      </c>
      <c r="E1583" s="13" t="s">
        <v>3143</v>
      </c>
    </row>
    <row r="1584" spans="1:5" ht="25.15" customHeight="1" thickTop="1" thickBot="1" x14ac:dyDescent="0.3">
      <c r="A1584" s="37" t="s">
        <v>1280</v>
      </c>
      <c r="B1584" s="13" t="s">
        <v>30</v>
      </c>
      <c r="C1584" s="13" t="s">
        <v>3143</v>
      </c>
      <c r="D1584" s="13" t="s">
        <v>3143</v>
      </c>
      <c r="E1584" s="13" t="s">
        <v>3143</v>
      </c>
    </row>
    <row r="1585" spans="1:5" ht="25.15" customHeight="1" thickTop="1" thickBot="1" x14ac:dyDescent="0.3">
      <c r="A1585" s="37" t="s">
        <v>1281</v>
      </c>
      <c r="B1585" s="13" t="s">
        <v>37</v>
      </c>
      <c r="C1585" s="13" t="s">
        <v>5</v>
      </c>
      <c r="D1585" s="13" t="s">
        <v>3143</v>
      </c>
      <c r="E1585" s="13" t="s">
        <v>3143</v>
      </c>
    </row>
    <row r="1586" spans="1:5" ht="25.15" customHeight="1" thickTop="1" thickBot="1" x14ac:dyDescent="0.3">
      <c r="A1586" s="37" t="s">
        <v>3587</v>
      </c>
      <c r="B1586" s="13" t="s">
        <v>37</v>
      </c>
      <c r="C1586" s="13" t="s">
        <v>3143</v>
      </c>
      <c r="D1586" s="13" t="s">
        <v>3143</v>
      </c>
      <c r="E1586" s="13" t="s">
        <v>3143</v>
      </c>
    </row>
    <row r="1587" spans="1:5" ht="25.15" customHeight="1" thickTop="1" thickBot="1" x14ac:dyDescent="0.3">
      <c r="A1587" s="37" t="s">
        <v>1282</v>
      </c>
      <c r="B1587" s="13" t="s">
        <v>163</v>
      </c>
      <c r="C1587" s="13" t="s">
        <v>3143</v>
      </c>
      <c r="D1587" s="13" t="s">
        <v>26</v>
      </c>
      <c r="E1587" s="13" t="s">
        <v>3143</v>
      </c>
    </row>
    <row r="1588" spans="1:5" ht="25.15" customHeight="1" thickTop="1" thickBot="1" x14ac:dyDescent="0.3">
      <c r="A1588" s="37" t="s">
        <v>1283</v>
      </c>
      <c r="B1588" s="13" t="s">
        <v>29</v>
      </c>
      <c r="C1588" s="13" t="s">
        <v>3143</v>
      </c>
      <c r="D1588" s="13" t="s">
        <v>3143</v>
      </c>
      <c r="E1588" s="13" t="s">
        <v>3143</v>
      </c>
    </row>
    <row r="1589" spans="1:5" ht="25.15" customHeight="1" thickTop="1" thickBot="1" x14ac:dyDescent="0.3">
      <c r="A1589" s="37" t="s">
        <v>1284</v>
      </c>
      <c r="B1589" s="13" t="s">
        <v>61</v>
      </c>
      <c r="C1589" s="13" t="s">
        <v>3143</v>
      </c>
      <c r="D1589" s="13" t="s">
        <v>3143</v>
      </c>
      <c r="E1589" s="13" t="s">
        <v>3143</v>
      </c>
    </row>
    <row r="1590" spans="1:5" ht="25.15" customHeight="1" thickTop="1" thickBot="1" x14ac:dyDescent="0.3">
      <c r="A1590" s="37" t="s">
        <v>3657</v>
      </c>
      <c r="B1590" s="13" t="s">
        <v>163</v>
      </c>
      <c r="C1590" s="13" t="s">
        <v>3143</v>
      </c>
      <c r="D1590" s="13" t="s">
        <v>26</v>
      </c>
      <c r="E1590" s="13" t="s">
        <v>3143</v>
      </c>
    </row>
    <row r="1591" spans="1:5" ht="25.15" customHeight="1" thickTop="1" thickBot="1" x14ac:dyDescent="0.3">
      <c r="A1591" s="37" t="s">
        <v>1285</v>
      </c>
      <c r="B1591" s="13" t="s">
        <v>35</v>
      </c>
      <c r="C1591" s="13" t="s">
        <v>3143</v>
      </c>
      <c r="D1591" s="13" t="s">
        <v>3143</v>
      </c>
      <c r="E1591" s="13" t="s">
        <v>3143</v>
      </c>
    </row>
    <row r="1592" spans="1:5" ht="25.15" customHeight="1" thickTop="1" thickBot="1" x14ac:dyDescent="0.3">
      <c r="A1592" s="37" t="s">
        <v>2988</v>
      </c>
      <c r="B1592" s="13" t="s">
        <v>37</v>
      </c>
      <c r="C1592" s="13" t="s">
        <v>3143</v>
      </c>
      <c r="D1592" s="13" t="s">
        <v>3143</v>
      </c>
      <c r="E1592" s="13" t="s">
        <v>3143</v>
      </c>
    </row>
    <row r="1593" spans="1:5" ht="25.15" customHeight="1" thickTop="1" thickBot="1" x14ac:dyDescent="0.3">
      <c r="A1593" s="37" t="s">
        <v>1286</v>
      </c>
      <c r="B1593" s="13" t="s">
        <v>37</v>
      </c>
      <c r="C1593" s="13" t="s">
        <v>3143</v>
      </c>
      <c r="D1593" s="13" t="s">
        <v>3143</v>
      </c>
      <c r="E1593" s="13" t="s">
        <v>3143</v>
      </c>
    </row>
    <row r="1594" spans="1:5" ht="25.15" customHeight="1" thickTop="1" thickBot="1" x14ac:dyDescent="0.3">
      <c r="A1594" s="37" t="s">
        <v>1287</v>
      </c>
      <c r="B1594" s="13" t="s">
        <v>37</v>
      </c>
      <c r="C1594" s="13" t="s">
        <v>3143</v>
      </c>
      <c r="D1594" s="13" t="s">
        <v>3143</v>
      </c>
      <c r="E1594" s="13" t="s">
        <v>3143</v>
      </c>
    </row>
    <row r="1595" spans="1:5" ht="25.15" customHeight="1" thickTop="1" thickBot="1" x14ac:dyDescent="0.3">
      <c r="A1595" s="37" t="s">
        <v>1288</v>
      </c>
      <c r="B1595" s="13" t="s">
        <v>30</v>
      </c>
      <c r="C1595" s="13" t="s">
        <v>3143</v>
      </c>
      <c r="D1595" s="13" t="s">
        <v>3143</v>
      </c>
      <c r="E1595" s="13" t="s">
        <v>3143</v>
      </c>
    </row>
    <row r="1596" spans="1:5" ht="25.15" customHeight="1" thickTop="1" thickBot="1" x14ac:dyDescent="0.3">
      <c r="A1596" s="37" t="s">
        <v>3563</v>
      </c>
      <c r="B1596" s="13" t="s">
        <v>37</v>
      </c>
      <c r="C1596" s="13" t="s">
        <v>3143</v>
      </c>
      <c r="D1596" s="13" t="s">
        <v>3143</v>
      </c>
      <c r="E1596" s="13" t="s">
        <v>3143</v>
      </c>
    </row>
    <row r="1597" spans="1:5" ht="25.15" customHeight="1" thickTop="1" thickBot="1" x14ac:dyDescent="0.3">
      <c r="A1597" s="37" t="s">
        <v>1289</v>
      </c>
      <c r="B1597" s="13" t="s">
        <v>24</v>
      </c>
      <c r="C1597" s="13" t="s">
        <v>3143</v>
      </c>
      <c r="D1597" s="13" t="s">
        <v>3143</v>
      </c>
      <c r="E1597" s="13" t="s">
        <v>3143</v>
      </c>
    </row>
    <row r="1598" spans="1:5" ht="25.15" customHeight="1" thickTop="1" thickBot="1" x14ac:dyDescent="0.3">
      <c r="A1598" s="37" t="s">
        <v>1290</v>
      </c>
      <c r="B1598" s="13" t="s">
        <v>30</v>
      </c>
      <c r="C1598" s="13" t="s">
        <v>3143</v>
      </c>
      <c r="D1598" s="13" t="s">
        <v>3143</v>
      </c>
      <c r="E1598" s="13" t="s">
        <v>3143</v>
      </c>
    </row>
    <row r="1599" spans="1:5" ht="25.15" customHeight="1" thickTop="1" thickBot="1" x14ac:dyDescent="0.3">
      <c r="A1599" s="37" t="s">
        <v>1291</v>
      </c>
      <c r="B1599" s="13" t="s">
        <v>24</v>
      </c>
      <c r="C1599" s="13" t="s">
        <v>3143</v>
      </c>
      <c r="D1599" s="13" t="s">
        <v>3143</v>
      </c>
      <c r="E1599" s="13" t="s">
        <v>3143</v>
      </c>
    </row>
    <row r="1600" spans="1:5" ht="25.15" customHeight="1" thickTop="1" thickBot="1" x14ac:dyDescent="0.3">
      <c r="A1600" s="37" t="s">
        <v>2887</v>
      </c>
      <c r="B1600" s="13" t="s">
        <v>30</v>
      </c>
      <c r="C1600" s="13" t="s">
        <v>3143</v>
      </c>
      <c r="D1600" s="13" t="s">
        <v>3143</v>
      </c>
      <c r="E1600" s="13" t="s">
        <v>3143</v>
      </c>
    </row>
    <row r="1601" spans="1:5" ht="25.15" customHeight="1" thickTop="1" thickBot="1" x14ac:dyDescent="0.3">
      <c r="A1601" s="37" t="s">
        <v>1292</v>
      </c>
      <c r="B1601" s="13" t="s">
        <v>24</v>
      </c>
      <c r="C1601" s="13" t="s">
        <v>3143</v>
      </c>
      <c r="D1601" s="13" t="s">
        <v>26</v>
      </c>
      <c r="E1601" s="13" t="s">
        <v>3143</v>
      </c>
    </row>
    <row r="1602" spans="1:5" ht="25.15" customHeight="1" thickTop="1" thickBot="1" x14ac:dyDescent="0.3">
      <c r="A1602" s="37" t="s">
        <v>1293</v>
      </c>
      <c r="B1602" s="13" t="s">
        <v>24</v>
      </c>
      <c r="C1602" s="13" t="s">
        <v>3143</v>
      </c>
      <c r="D1602" s="13" t="s">
        <v>3143</v>
      </c>
      <c r="E1602" s="13" t="s">
        <v>3143</v>
      </c>
    </row>
    <row r="1603" spans="1:5" ht="25.15" customHeight="1" thickTop="1" thickBot="1" x14ac:dyDescent="0.3">
      <c r="A1603" s="37" t="s">
        <v>1294</v>
      </c>
      <c r="B1603" s="13" t="s">
        <v>29</v>
      </c>
      <c r="C1603" s="13" t="s">
        <v>3143</v>
      </c>
      <c r="D1603" s="13" t="s">
        <v>3143</v>
      </c>
      <c r="E1603" s="13" t="s">
        <v>3143</v>
      </c>
    </row>
    <row r="1604" spans="1:5" ht="25.15" customHeight="1" thickTop="1" thickBot="1" x14ac:dyDescent="0.3">
      <c r="A1604" s="37" t="s">
        <v>1295</v>
      </c>
      <c r="B1604" s="13" t="s">
        <v>30</v>
      </c>
      <c r="C1604" s="13" t="s">
        <v>3143</v>
      </c>
      <c r="D1604" s="13" t="s">
        <v>3143</v>
      </c>
      <c r="E1604" s="13" t="s">
        <v>3143</v>
      </c>
    </row>
    <row r="1605" spans="1:5" ht="25.15" customHeight="1" thickTop="1" thickBot="1" x14ac:dyDescent="0.3">
      <c r="A1605" s="37" t="s">
        <v>3364</v>
      </c>
      <c r="B1605" s="13" t="s">
        <v>24</v>
      </c>
      <c r="C1605" s="13" t="s">
        <v>3143</v>
      </c>
      <c r="D1605" s="13" t="s">
        <v>3143</v>
      </c>
      <c r="E1605" s="13" t="s">
        <v>6</v>
      </c>
    </row>
    <row r="1606" spans="1:5" ht="25.15" customHeight="1" thickTop="1" thickBot="1" x14ac:dyDescent="0.3">
      <c r="A1606" s="37" t="s">
        <v>1296</v>
      </c>
      <c r="B1606" s="13" t="s">
        <v>24</v>
      </c>
      <c r="C1606" s="13" t="s">
        <v>3143</v>
      </c>
      <c r="D1606" s="13" t="s">
        <v>3143</v>
      </c>
      <c r="E1606" s="13" t="s">
        <v>3143</v>
      </c>
    </row>
    <row r="1607" spans="1:5" ht="25.15" customHeight="1" thickTop="1" thickBot="1" x14ac:dyDescent="0.3">
      <c r="A1607" s="37" t="s">
        <v>1297</v>
      </c>
      <c r="B1607" s="13" t="s">
        <v>37</v>
      </c>
      <c r="C1607" s="13" t="s">
        <v>3143</v>
      </c>
      <c r="D1607" s="13" t="s">
        <v>3143</v>
      </c>
      <c r="E1607" s="13" t="s">
        <v>3143</v>
      </c>
    </row>
    <row r="1608" spans="1:5" ht="25.15" customHeight="1" thickTop="1" thickBot="1" x14ac:dyDescent="0.3">
      <c r="A1608" s="37" t="s">
        <v>1298</v>
      </c>
      <c r="B1608" s="13" t="s">
        <v>37</v>
      </c>
      <c r="C1608" s="13" t="s">
        <v>3143</v>
      </c>
      <c r="D1608" s="13" t="s">
        <v>3143</v>
      </c>
      <c r="E1608" s="13" t="s">
        <v>3143</v>
      </c>
    </row>
    <row r="1609" spans="1:5" ht="25.15" customHeight="1" thickTop="1" thickBot="1" x14ac:dyDescent="0.3">
      <c r="A1609" s="37" t="s">
        <v>1299</v>
      </c>
      <c r="B1609" s="13" t="s">
        <v>30</v>
      </c>
      <c r="C1609" s="13" t="s">
        <v>3143</v>
      </c>
      <c r="D1609" s="13" t="s">
        <v>3143</v>
      </c>
      <c r="E1609" s="13" t="s">
        <v>3143</v>
      </c>
    </row>
    <row r="1610" spans="1:5" ht="25.15" customHeight="1" thickTop="1" thickBot="1" x14ac:dyDescent="0.3">
      <c r="A1610" s="37" t="s">
        <v>1300</v>
      </c>
      <c r="B1610" s="13" t="s">
        <v>24</v>
      </c>
      <c r="C1610" s="13" t="s">
        <v>3143</v>
      </c>
      <c r="D1610" s="13" t="s">
        <v>3143</v>
      </c>
      <c r="E1610" s="13" t="s">
        <v>3143</v>
      </c>
    </row>
    <row r="1611" spans="1:5" ht="25.15" customHeight="1" thickTop="1" thickBot="1" x14ac:dyDescent="0.3">
      <c r="A1611" s="37" t="s">
        <v>1301</v>
      </c>
      <c r="B1611" s="13" t="s">
        <v>37</v>
      </c>
      <c r="C1611" s="13" t="s">
        <v>3143</v>
      </c>
      <c r="D1611" s="13" t="s">
        <v>3143</v>
      </c>
      <c r="E1611" s="13" t="s">
        <v>3143</v>
      </c>
    </row>
    <row r="1612" spans="1:5" ht="25.15" customHeight="1" thickTop="1" thickBot="1" x14ac:dyDescent="0.3">
      <c r="A1612" s="37" t="s">
        <v>1302</v>
      </c>
      <c r="B1612" s="13" t="s">
        <v>24</v>
      </c>
      <c r="C1612" s="13" t="s">
        <v>3143</v>
      </c>
      <c r="D1612" s="13" t="s">
        <v>3143</v>
      </c>
      <c r="E1612" s="13" t="s">
        <v>3143</v>
      </c>
    </row>
    <row r="1613" spans="1:5" ht="25.15" customHeight="1" thickTop="1" thickBot="1" x14ac:dyDescent="0.3">
      <c r="A1613" s="37" t="s">
        <v>3114</v>
      </c>
      <c r="B1613" s="13" t="s">
        <v>61</v>
      </c>
      <c r="C1613" s="13" t="s">
        <v>3143</v>
      </c>
      <c r="D1613" s="13" t="s">
        <v>3143</v>
      </c>
      <c r="E1613" s="13" t="s">
        <v>3143</v>
      </c>
    </row>
    <row r="1614" spans="1:5" ht="25.15" customHeight="1" thickTop="1" thickBot="1" x14ac:dyDescent="0.3">
      <c r="A1614" s="37" t="s">
        <v>1303</v>
      </c>
      <c r="B1614" s="13" t="s">
        <v>24</v>
      </c>
      <c r="C1614" s="13" t="s">
        <v>3143</v>
      </c>
      <c r="D1614" s="13" t="s">
        <v>26</v>
      </c>
      <c r="E1614" s="13" t="s">
        <v>3143</v>
      </c>
    </row>
    <row r="1615" spans="1:5" ht="25.15" customHeight="1" thickTop="1" thickBot="1" x14ac:dyDescent="0.3">
      <c r="A1615" s="37" t="s">
        <v>1304</v>
      </c>
      <c r="B1615" s="13" t="s">
        <v>21</v>
      </c>
      <c r="C1615" s="13" t="s">
        <v>5</v>
      </c>
      <c r="D1615" s="13" t="s">
        <v>3143</v>
      </c>
      <c r="E1615" s="13" t="s">
        <v>3143</v>
      </c>
    </row>
    <row r="1616" spans="1:5" ht="25.15" customHeight="1" thickTop="1" thickBot="1" x14ac:dyDescent="0.3">
      <c r="A1616" s="37" t="s">
        <v>3572</v>
      </c>
      <c r="B1616" s="13" t="s">
        <v>24</v>
      </c>
      <c r="C1616" s="13" t="s">
        <v>3143</v>
      </c>
      <c r="D1616" s="13" t="s">
        <v>26</v>
      </c>
      <c r="E1616" s="13" t="s">
        <v>6</v>
      </c>
    </row>
    <row r="1617" spans="1:5" ht="25.15" customHeight="1" thickTop="1" thickBot="1" x14ac:dyDescent="0.3">
      <c r="A1617" s="37" t="s">
        <v>1305</v>
      </c>
      <c r="B1617" s="13" t="s">
        <v>24</v>
      </c>
      <c r="C1617" s="13" t="s">
        <v>3143</v>
      </c>
      <c r="D1617" s="13" t="s">
        <v>3143</v>
      </c>
      <c r="E1617" s="13" t="s">
        <v>3143</v>
      </c>
    </row>
    <row r="1618" spans="1:5" ht="25.15" customHeight="1" thickTop="1" thickBot="1" x14ac:dyDescent="0.3">
      <c r="A1618" s="37" t="s">
        <v>3681</v>
      </c>
      <c r="B1618" s="13" t="s">
        <v>37</v>
      </c>
      <c r="C1618" s="13" t="s">
        <v>3143</v>
      </c>
      <c r="D1618" s="13" t="s">
        <v>3143</v>
      </c>
      <c r="E1618" s="13" t="s">
        <v>3143</v>
      </c>
    </row>
    <row r="1619" spans="1:5" ht="25.15" customHeight="1" thickTop="1" thickBot="1" x14ac:dyDescent="0.3">
      <c r="A1619" s="37" t="s">
        <v>1306</v>
      </c>
      <c r="B1619" s="13" t="s">
        <v>37</v>
      </c>
      <c r="C1619" s="13" t="s">
        <v>3143</v>
      </c>
      <c r="D1619" s="13" t="s">
        <v>3143</v>
      </c>
      <c r="E1619" s="13" t="s">
        <v>3143</v>
      </c>
    </row>
    <row r="1620" spans="1:5" ht="25.15" customHeight="1" thickTop="1" thickBot="1" x14ac:dyDescent="0.3">
      <c r="A1620" s="37" t="s">
        <v>1307</v>
      </c>
      <c r="B1620" s="13" t="s">
        <v>21</v>
      </c>
      <c r="C1620" s="13" t="s">
        <v>3143</v>
      </c>
      <c r="D1620" s="13" t="s">
        <v>26</v>
      </c>
      <c r="E1620" s="13" t="s">
        <v>3143</v>
      </c>
    </row>
    <row r="1621" spans="1:5" ht="25.15" customHeight="1" thickTop="1" thickBot="1" x14ac:dyDescent="0.3">
      <c r="A1621" s="37" t="s">
        <v>1308</v>
      </c>
      <c r="B1621" s="13" t="s">
        <v>24</v>
      </c>
      <c r="C1621" s="13" t="s">
        <v>3143</v>
      </c>
      <c r="D1621" s="13" t="s">
        <v>26</v>
      </c>
      <c r="E1621" s="13" t="s">
        <v>3143</v>
      </c>
    </row>
    <row r="1622" spans="1:5" ht="25.15" customHeight="1" thickTop="1" thickBot="1" x14ac:dyDescent="0.3">
      <c r="A1622" s="37" t="s">
        <v>3605</v>
      </c>
      <c r="B1622" s="13" t="s">
        <v>30</v>
      </c>
      <c r="C1622" s="13" t="s">
        <v>3143</v>
      </c>
      <c r="D1622" s="13" t="s">
        <v>3143</v>
      </c>
      <c r="E1622" s="13" t="s">
        <v>3143</v>
      </c>
    </row>
    <row r="1623" spans="1:5" ht="25.15" customHeight="1" thickTop="1" thickBot="1" x14ac:dyDescent="0.3">
      <c r="A1623" s="37" t="s">
        <v>1309</v>
      </c>
      <c r="B1623" s="13" t="s">
        <v>37</v>
      </c>
      <c r="C1623" s="13" t="s">
        <v>3143</v>
      </c>
      <c r="D1623" s="13" t="s">
        <v>26</v>
      </c>
      <c r="E1623" s="13" t="s">
        <v>3143</v>
      </c>
    </row>
    <row r="1624" spans="1:5" ht="25.15" customHeight="1" thickTop="1" thickBot="1" x14ac:dyDescent="0.3">
      <c r="A1624" s="37" t="s">
        <v>3026</v>
      </c>
      <c r="B1624" s="13" t="s">
        <v>47</v>
      </c>
      <c r="C1624" s="13" t="s">
        <v>3143</v>
      </c>
      <c r="D1624" s="13" t="s">
        <v>3143</v>
      </c>
      <c r="E1624" s="13" t="s">
        <v>3143</v>
      </c>
    </row>
    <row r="1625" spans="1:5" ht="25.15" customHeight="1" thickTop="1" thickBot="1" x14ac:dyDescent="0.3">
      <c r="A1625" s="37" t="s">
        <v>3150</v>
      </c>
      <c r="B1625" s="13" t="s">
        <v>24</v>
      </c>
      <c r="C1625" s="13" t="s">
        <v>3143</v>
      </c>
      <c r="D1625" s="13" t="s">
        <v>3143</v>
      </c>
      <c r="E1625" s="13" t="s">
        <v>3143</v>
      </c>
    </row>
    <row r="1626" spans="1:5" ht="25.15" customHeight="1" thickTop="1" thickBot="1" x14ac:dyDescent="0.3">
      <c r="A1626" s="37" t="s">
        <v>1311</v>
      </c>
      <c r="B1626" s="13" t="s">
        <v>24</v>
      </c>
      <c r="C1626" s="13" t="s">
        <v>3143</v>
      </c>
      <c r="D1626" s="13" t="s">
        <v>3143</v>
      </c>
      <c r="E1626" s="13" t="s">
        <v>3143</v>
      </c>
    </row>
    <row r="1627" spans="1:5" ht="25.15" customHeight="1" thickTop="1" thickBot="1" x14ac:dyDescent="0.3">
      <c r="A1627" s="37" t="s">
        <v>1312</v>
      </c>
      <c r="B1627" s="13" t="s">
        <v>37</v>
      </c>
      <c r="C1627" s="13" t="s">
        <v>3143</v>
      </c>
      <c r="D1627" s="13" t="s">
        <v>26</v>
      </c>
      <c r="E1627" s="13" t="s">
        <v>3143</v>
      </c>
    </row>
    <row r="1628" spans="1:5" ht="25.15" customHeight="1" thickTop="1" thickBot="1" x14ac:dyDescent="0.3">
      <c r="A1628" s="37" t="s">
        <v>1313</v>
      </c>
      <c r="B1628" s="13" t="s">
        <v>24</v>
      </c>
      <c r="C1628" s="13" t="s">
        <v>3143</v>
      </c>
      <c r="D1628" s="13" t="s">
        <v>3143</v>
      </c>
      <c r="E1628" s="13" t="s">
        <v>3143</v>
      </c>
    </row>
    <row r="1629" spans="1:5" ht="25.15" customHeight="1" thickTop="1" thickBot="1" x14ac:dyDescent="0.3">
      <c r="A1629" s="37" t="s">
        <v>1314</v>
      </c>
      <c r="B1629" s="13" t="s">
        <v>37</v>
      </c>
      <c r="C1629" s="13" t="s">
        <v>3143</v>
      </c>
      <c r="D1629" s="13" t="s">
        <v>3143</v>
      </c>
      <c r="E1629" s="13" t="s">
        <v>3143</v>
      </c>
    </row>
    <row r="1630" spans="1:5" ht="25.15" customHeight="1" thickTop="1" thickBot="1" x14ac:dyDescent="0.3">
      <c r="A1630" s="37" t="s">
        <v>1315</v>
      </c>
      <c r="B1630" s="13" t="s">
        <v>37</v>
      </c>
      <c r="C1630" s="13" t="s">
        <v>3143</v>
      </c>
      <c r="D1630" s="13" t="s">
        <v>3143</v>
      </c>
      <c r="E1630" s="13" t="s">
        <v>3143</v>
      </c>
    </row>
    <row r="1631" spans="1:5" ht="25.15" customHeight="1" thickTop="1" thickBot="1" x14ac:dyDescent="0.3">
      <c r="A1631" s="37" t="s">
        <v>1316</v>
      </c>
      <c r="B1631" s="13" t="s">
        <v>37</v>
      </c>
      <c r="C1631" s="13" t="s">
        <v>3143</v>
      </c>
      <c r="D1631" s="13" t="s">
        <v>3143</v>
      </c>
      <c r="E1631" s="13" t="s">
        <v>3143</v>
      </c>
    </row>
    <row r="1632" spans="1:5" ht="25.15" customHeight="1" thickTop="1" thickBot="1" x14ac:dyDescent="0.3">
      <c r="A1632" s="37" t="s">
        <v>1317</v>
      </c>
      <c r="B1632" s="13" t="s">
        <v>37</v>
      </c>
      <c r="C1632" s="13" t="s">
        <v>3143</v>
      </c>
      <c r="D1632" s="13" t="s">
        <v>3143</v>
      </c>
      <c r="E1632" s="13" t="s">
        <v>3143</v>
      </c>
    </row>
    <row r="1633" spans="1:5" ht="25.15" customHeight="1" thickTop="1" thickBot="1" x14ac:dyDescent="0.3">
      <c r="A1633" s="37" t="s">
        <v>1318</v>
      </c>
      <c r="B1633" s="13" t="s">
        <v>37</v>
      </c>
      <c r="C1633" s="13" t="s">
        <v>3143</v>
      </c>
      <c r="D1633" s="13" t="s">
        <v>3143</v>
      </c>
      <c r="E1633" s="13" t="s">
        <v>3143</v>
      </c>
    </row>
    <row r="1634" spans="1:5" ht="25.15" customHeight="1" thickTop="1" thickBot="1" x14ac:dyDescent="0.3">
      <c r="A1634" s="37" t="s">
        <v>2916</v>
      </c>
      <c r="B1634" s="13" t="s">
        <v>29</v>
      </c>
      <c r="C1634" s="13" t="s">
        <v>3143</v>
      </c>
      <c r="D1634" s="13" t="s">
        <v>3143</v>
      </c>
      <c r="E1634" s="13" t="s">
        <v>3143</v>
      </c>
    </row>
    <row r="1635" spans="1:5" ht="25.15" customHeight="1" thickTop="1" thickBot="1" x14ac:dyDescent="0.3">
      <c r="A1635" s="37" t="s">
        <v>1319</v>
      </c>
      <c r="B1635" s="13" t="s">
        <v>61</v>
      </c>
      <c r="C1635" s="13" t="s">
        <v>5</v>
      </c>
      <c r="D1635" s="13" t="s">
        <v>3143</v>
      </c>
      <c r="E1635" s="13" t="s">
        <v>3143</v>
      </c>
    </row>
    <row r="1636" spans="1:5" ht="25.15" customHeight="1" thickTop="1" thickBot="1" x14ac:dyDescent="0.3">
      <c r="A1636" s="37" t="s">
        <v>1320</v>
      </c>
      <c r="B1636" s="13" t="s">
        <v>29</v>
      </c>
      <c r="C1636" s="13" t="s">
        <v>3143</v>
      </c>
      <c r="D1636" s="13" t="s">
        <v>3143</v>
      </c>
      <c r="E1636" s="13" t="s">
        <v>3143</v>
      </c>
    </row>
    <row r="1637" spans="1:5" ht="25.15" customHeight="1" thickTop="1" thickBot="1" x14ac:dyDescent="0.3">
      <c r="A1637" s="37" t="s">
        <v>3005</v>
      </c>
      <c r="B1637" s="13" t="s">
        <v>24</v>
      </c>
      <c r="C1637" s="13" t="s">
        <v>3143</v>
      </c>
      <c r="D1637" s="13" t="s">
        <v>26</v>
      </c>
      <c r="E1637" s="13" t="s">
        <v>3143</v>
      </c>
    </row>
    <row r="1638" spans="1:5" ht="25.15" customHeight="1" thickTop="1" thickBot="1" x14ac:dyDescent="0.3">
      <c r="A1638" s="37" t="s">
        <v>1321</v>
      </c>
      <c r="B1638" s="13" t="s">
        <v>37</v>
      </c>
      <c r="C1638" s="13" t="s">
        <v>3143</v>
      </c>
      <c r="D1638" s="13" t="s">
        <v>3143</v>
      </c>
      <c r="E1638" s="13" t="s">
        <v>3143</v>
      </c>
    </row>
    <row r="1639" spans="1:5" ht="25.15" customHeight="1" thickTop="1" thickBot="1" x14ac:dyDescent="0.3">
      <c r="A1639" s="37" t="s">
        <v>3087</v>
      </c>
      <c r="B1639" s="13" t="s">
        <v>29</v>
      </c>
      <c r="C1639" s="13" t="s">
        <v>3143</v>
      </c>
      <c r="D1639" s="13" t="s">
        <v>3143</v>
      </c>
      <c r="E1639" s="13" t="s">
        <v>3143</v>
      </c>
    </row>
    <row r="1640" spans="1:5" ht="25.15" customHeight="1" thickTop="1" thickBot="1" x14ac:dyDescent="0.3">
      <c r="A1640" s="37" t="s">
        <v>1322</v>
      </c>
      <c r="B1640" s="13" t="s">
        <v>24</v>
      </c>
      <c r="C1640" s="13" t="s">
        <v>3143</v>
      </c>
      <c r="D1640" s="13" t="s">
        <v>3143</v>
      </c>
      <c r="E1640" s="13" t="s">
        <v>3143</v>
      </c>
    </row>
    <row r="1641" spans="1:5" ht="25.15" customHeight="1" thickTop="1" thickBot="1" x14ac:dyDescent="0.3">
      <c r="A1641" s="37" t="s">
        <v>1323</v>
      </c>
      <c r="B1641" s="13" t="s">
        <v>37</v>
      </c>
      <c r="C1641" s="13" t="s">
        <v>3143</v>
      </c>
      <c r="D1641" s="13" t="s">
        <v>3143</v>
      </c>
      <c r="E1641" s="13" t="s">
        <v>3143</v>
      </c>
    </row>
    <row r="1642" spans="1:5" ht="25.15" customHeight="1" thickTop="1" thickBot="1" x14ac:dyDescent="0.3">
      <c r="A1642" s="37" t="s">
        <v>1324</v>
      </c>
      <c r="B1642" s="13" t="s">
        <v>24</v>
      </c>
      <c r="C1642" s="13" t="s">
        <v>3143</v>
      </c>
      <c r="D1642" s="13" t="s">
        <v>3143</v>
      </c>
      <c r="E1642" s="13" t="s">
        <v>3143</v>
      </c>
    </row>
    <row r="1643" spans="1:5" ht="25.15" customHeight="1" thickTop="1" thickBot="1" x14ac:dyDescent="0.3">
      <c r="A1643" s="37" t="s">
        <v>1325</v>
      </c>
      <c r="B1643" s="13" t="s">
        <v>29</v>
      </c>
      <c r="C1643" s="13" t="s">
        <v>3143</v>
      </c>
      <c r="D1643" s="13" t="s">
        <v>3143</v>
      </c>
      <c r="E1643" s="13" t="s">
        <v>3143</v>
      </c>
    </row>
    <row r="1644" spans="1:5" ht="25.15" customHeight="1" thickTop="1" thickBot="1" x14ac:dyDescent="0.3">
      <c r="A1644" s="37" t="s">
        <v>1326</v>
      </c>
      <c r="B1644" s="13" t="s">
        <v>29</v>
      </c>
      <c r="C1644" s="13" t="s">
        <v>3143</v>
      </c>
      <c r="D1644" s="13" t="s">
        <v>3143</v>
      </c>
      <c r="E1644" s="13" t="s">
        <v>3143</v>
      </c>
    </row>
    <row r="1645" spans="1:5" ht="25.15" customHeight="1" thickTop="1" thickBot="1" x14ac:dyDescent="0.3">
      <c r="A1645" s="37" t="s">
        <v>1327</v>
      </c>
      <c r="B1645" s="13" t="s">
        <v>37</v>
      </c>
      <c r="C1645" s="13" t="s">
        <v>3143</v>
      </c>
      <c r="D1645" s="13" t="s">
        <v>3143</v>
      </c>
      <c r="E1645" s="13" t="s">
        <v>3143</v>
      </c>
    </row>
    <row r="1646" spans="1:5" ht="25.15" customHeight="1" thickTop="1" thickBot="1" x14ac:dyDescent="0.3">
      <c r="A1646" s="37" t="s">
        <v>1328</v>
      </c>
      <c r="B1646" s="13" t="s">
        <v>47</v>
      </c>
      <c r="C1646" s="13" t="s">
        <v>3143</v>
      </c>
      <c r="D1646" s="13" t="s">
        <v>26</v>
      </c>
      <c r="E1646" s="13" t="s">
        <v>3143</v>
      </c>
    </row>
    <row r="1647" spans="1:5" ht="25.15" customHeight="1" thickTop="1" thickBot="1" x14ac:dyDescent="0.3">
      <c r="A1647" s="37" t="s">
        <v>3039</v>
      </c>
      <c r="B1647" s="13" t="s">
        <v>37</v>
      </c>
      <c r="C1647" s="13" t="s">
        <v>3143</v>
      </c>
      <c r="D1647" s="13" t="s">
        <v>3143</v>
      </c>
      <c r="E1647" s="13" t="s">
        <v>3143</v>
      </c>
    </row>
    <row r="1648" spans="1:5" ht="25.15" customHeight="1" thickTop="1" thickBot="1" x14ac:dyDescent="0.3">
      <c r="A1648" s="37" t="s">
        <v>1329</v>
      </c>
      <c r="B1648" s="13" t="s">
        <v>24</v>
      </c>
      <c r="C1648" s="13" t="s">
        <v>3143</v>
      </c>
      <c r="D1648" s="13" t="s">
        <v>3143</v>
      </c>
      <c r="E1648" s="13" t="s">
        <v>3143</v>
      </c>
    </row>
    <row r="1649" spans="1:5" ht="25.15" customHeight="1" thickTop="1" thickBot="1" x14ac:dyDescent="0.3">
      <c r="A1649" s="37" t="s">
        <v>1330</v>
      </c>
      <c r="B1649" s="13" t="s">
        <v>37</v>
      </c>
      <c r="C1649" s="13" t="s">
        <v>3143</v>
      </c>
      <c r="D1649" s="13" t="s">
        <v>3143</v>
      </c>
      <c r="E1649" s="13" t="s">
        <v>3143</v>
      </c>
    </row>
    <row r="1650" spans="1:5" ht="25.15" customHeight="1" thickTop="1" thickBot="1" x14ac:dyDescent="0.3">
      <c r="A1650" s="37" t="s">
        <v>1331</v>
      </c>
      <c r="B1650" s="13" t="s">
        <v>24</v>
      </c>
      <c r="C1650" s="13" t="s">
        <v>3143</v>
      </c>
      <c r="D1650" s="13" t="s">
        <v>3143</v>
      </c>
      <c r="E1650" s="13" t="s">
        <v>3143</v>
      </c>
    </row>
    <row r="1651" spans="1:5" ht="25.15" customHeight="1" thickTop="1" thickBot="1" x14ac:dyDescent="0.3">
      <c r="A1651" s="37" t="s">
        <v>1332</v>
      </c>
      <c r="B1651" s="13" t="s">
        <v>29</v>
      </c>
      <c r="C1651" s="13" t="s">
        <v>3143</v>
      </c>
      <c r="D1651" s="13" t="s">
        <v>3143</v>
      </c>
      <c r="E1651" s="13" t="s">
        <v>3143</v>
      </c>
    </row>
    <row r="1652" spans="1:5" ht="25.15" customHeight="1" thickTop="1" thickBot="1" x14ac:dyDescent="0.3">
      <c r="A1652" s="37" t="s">
        <v>1333</v>
      </c>
      <c r="B1652" s="13" t="s">
        <v>47</v>
      </c>
      <c r="C1652" s="13" t="s">
        <v>3143</v>
      </c>
      <c r="D1652" s="13" t="s">
        <v>3143</v>
      </c>
      <c r="E1652" s="13" t="s">
        <v>3143</v>
      </c>
    </row>
    <row r="1653" spans="1:5" ht="25.15" customHeight="1" thickTop="1" thickBot="1" x14ac:dyDescent="0.3">
      <c r="A1653" s="37" t="s">
        <v>2922</v>
      </c>
      <c r="B1653" s="13" t="s">
        <v>30</v>
      </c>
      <c r="C1653" s="13" t="s">
        <v>3143</v>
      </c>
      <c r="D1653" s="13" t="s">
        <v>3143</v>
      </c>
      <c r="E1653" s="13" t="s">
        <v>3143</v>
      </c>
    </row>
    <row r="1654" spans="1:5" ht="25.15" customHeight="1" thickTop="1" thickBot="1" x14ac:dyDescent="0.3">
      <c r="A1654" s="37" t="s">
        <v>3202</v>
      </c>
      <c r="B1654" s="13" t="s">
        <v>47</v>
      </c>
      <c r="C1654" s="13" t="s">
        <v>3143</v>
      </c>
      <c r="D1654" s="13" t="s">
        <v>3143</v>
      </c>
      <c r="E1654" s="13" t="s">
        <v>3143</v>
      </c>
    </row>
    <row r="1655" spans="1:5" ht="25.15" customHeight="1" thickTop="1" thickBot="1" x14ac:dyDescent="0.3">
      <c r="A1655" s="37" t="s">
        <v>3203</v>
      </c>
      <c r="B1655" s="13" t="s">
        <v>24</v>
      </c>
      <c r="C1655" s="13" t="s">
        <v>3143</v>
      </c>
      <c r="D1655" s="13" t="s">
        <v>3143</v>
      </c>
      <c r="E1655" s="13" t="s">
        <v>3143</v>
      </c>
    </row>
    <row r="1656" spans="1:5" ht="25.15" customHeight="1" thickTop="1" thickBot="1" x14ac:dyDescent="0.3">
      <c r="A1656" s="37" t="s">
        <v>1334</v>
      </c>
      <c r="B1656" s="13" t="s">
        <v>163</v>
      </c>
      <c r="C1656" s="13" t="s">
        <v>3143</v>
      </c>
      <c r="D1656" s="13" t="s">
        <v>26</v>
      </c>
      <c r="E1656" s="13" t="s">
        <v>3143</v>
      </c>
    </row>
    <row r="1657" spans="1:5" ht="25.15" customHeight="1" thickTop="1" thickBot="1" x14ac:dyDescent="0.3">
      <c r="A1657" s="37" t="s">
        <v>1335</v>
      </c>
      <c r="B1657" s="13" t="s">
        <v>24</v>
      </c>
      <c r="C1657" s="13" t="s">
        <v>3143</v>
      </c>
      <c r="D1657" s="13" t="s">
        <v>3143</v>
      </c>
      <c r="E1657" s="13" t="s">
        <v>3143</v>
      </c>
    </row>
    <row r="1658" spans="1:5" ht="25.15" customHeight="1" thickTop="1" thickBot="1" x14ac:dyDescent="0.3">
      <c r="A1658" s="37" t="s">
        <v>3008</v>
      </c>
      <c r="B1658" s="13" t="s">
        <v>30</v>
      </c>
      <c r="C1658" s="13" t="s">
        <v>3143</v>
      </c>
      <c r="D1658" s="13" t="s">
        <v>3143</v>
      </c>
      <c r="E1658" s="13" t="s">
        <v>3143</v>
      </c>
    </row>
    <row r="1659" spans="1:5" ht="25.15" customHeight="1" thickTop="1" thickBot="1" x14ac:dyDescent="0.3">
      <c r="A1659" s="37" t="s">
        <v>1336</v>
      </c>
      <c r="B1659" s="13" t="s">
        <v>37</v>
      </c>
      <c r="C1659" s="13" t="s">
        <v>3143</v>
      </c>
      <c r="D1659" s="13" t="s">
        <v>3143</v>
      </c>
      <c r="E1659" s="13" t="s">
        <v>3143</v>
      </c>
    </row>
    <row r="1660" spans="1:5" ht="25.15" customHeight="1" thickTop="1" thickBot="1" x14ac:dyDescent="0.3">
      <c r="A1660" s="37" t="s">
        <v>3048</v>
      </c>
      <c r="B1660" s="13" t="s">
        <v>24</v>
      </c>
      <c r="C1660" s="13" t="s">
        <v>3143</v>
      </c>
      <c r="D1660" s="13" t="s">
        <v>3143</v>
      </c>
      <c r="E1660" s="13" t="s">
        <v>3143</v>
      </c>
    </row>
    <row r="1661" spans="1:5" ht="25.15" customHeight="1" thickTop="1" thickBot="1" x14ac:dyDescent="0.3">
      <c r="A1661" s="37" t="s">
        <v>3048</v>
      </c>
      <c r="B1661" s="13" t="s">
        <v>24</v>
      </c>
      <c r="C1661" s="13" t="s">
        <v>3143</v>
      </c>
      <c r="D1661" s="13" t="s">
        <v>3143</v>
      </c>
      <c r="E1661" s="13" t="s">
        <v>3143</v>
      </c>
    </row>
    <row r="1662" spans="1:5" ht="25.15" customHeight="1" thickTop="1" thickBot="1" x14ac:dyDescent="0.3">
      <c r="A1662" s="37" t="s">
        <v>1337</v>
      </c>
      <c r="B1662" s="13" t="s">
        <v>37</v>
      </c>
      <c r="C1662" s="13" t="s">
        <v>3143</v>
      </c>
      <c r="D1662" s="13" t="s">
        <v>3143</v>
      </c>
      <c r="E1662" s="13" t="s">
        <v>3143</v>
      </c>
    </row>
    <row r="1663" spans="1:5" ht="25.15" customHeight="1" thickTop="1" thickBot="1" x14ac:dyDescent="0.3">
      <c r="A1663" s="37" t="s">
        <v>1338</v>
      </c>
      <c r="B1663" s="13" t="s">
        <v>24</v>
      </c>
      <c r="C1663" s="13" t="s">
        <v>3143</v>
      </c>
      <c r="D1663" s="13" t="s">
        <v>26</v>
      </c>
      <c r="E1663" s="13" t="s">
        <v>3143</v>
      </c>
    </row>
    <row r="1664" spans="1:5" ht="25.15" customHeight="1" thickTop="1" thickBot="1" x14ac:dyDescent="0.3">
      <c r="A1664" s="37" t="s">
        <v>1339</v>
      </c>
      <c r="B1664" s="13" t="s">
        <v>21</v>
      </c>
      <c r="C1664" s="13" t="s">
        <v>3143</v>
      </c>
      <c r="D1664" s="13" t="s">
        <v>3143</v>
      </c>
      <c r="E1664" s="13" t="s">
        <v>3143</v>
      </c>
    </row>
    <row r="1665" spans="1:5" ht="25.15" customHeight="1" thickTop="1" thickBot="1" x14ac:dyDescent="0.3">
      <c r="A1665" s="37" t="s">
        <v>3044</v>
      </c>
      <c r="B1665" s="13" t="s">
        <v>24</v>
      </c>
      <c r="C1665" s="13" t="s">
        <v>3143</v>
      </c>
      <c r="D1665" s="13" t="s">
        <v>3143</v>
      </c>
      <c r="E1665" s="13" t="s">
        <v>3143</v>
      </c>
    </row>
    <row r="1666" spans="1:5" ht="25.15" customHeight="1" thickTop="1" thickBot="1" x14ac:dyDescent="0.3">
      <c r="A1666" s="37" t="s">
        <v>1340</v>
      </c>
      <c r="B1666" s="13" t="s">
        <v>47</v>
      </c>
      <c r="C1666" s="13" t="s">
        <v>3143</v>
      </c>
      <c r="D1666" s="13" t="s">
        <v>3143</v>
      </c>
      <c r="E1666" s="13" t="s">
        <v>3143</v>
      </c>
    </row>
    <row r="1667" spans="1:5" ht="25.15" customHeight="1" thickTop="1" thickBot="1" x14ac:dyDescent="0.3">
      <c r="A1667" s="37" t="s">
        <v>1341</v>
      </c>
      <c r="B1667" s="13" t="s">
        <v>24</v>
      </c>
      <c r="C1667" s="13" t="s">
        <v>3143</v>
      </c>
      <c r="D1667" s="13" t="s">
        <v>3143</v>
      </c>
      <c r="E1667" s="13" t="s">
        <v>3143</v>
      </c>
    </row>
    <row r="1668" spans="1:5" ht="25.15" customHeight="1" thickTop="1" thickBot="1" x14ac:dyDescent="0.3">
      <c r="A1668" s="37" t="s">
        <v>1342</v>
      </c>
      <c r="B1668" s="13" t="s">
        <v>24</v>
      </c>
      <c r="C1668" s="13" t="s">
        <v>3143</v>
      </c>
      <c r="D1668" s="13" t="s">
        <v>3143</v>
      </c>
      <c r="E1668" s="13" t="s">
        <v>3143</v>
      </c>
    </row>
    <row r="1669" spans="1:5" ht="25.15" customHeight="1" thickTop="1" thickBot="1" x14ac:dyDescent="0.3">
      <c r="A1669" s="37" t="s">
        <v>1343</v>
      </c>
      <c r="B1669" s="13" t="s">
        <v>29</v>
      </c>
      <c r="C1669" s="13" t="s">
        <v>3143</v>
      </c>
      <c r="D1669" s="13" t="s">
        <v>3143</v>
      </c>
      <c r="E1669" s="13" t="s">
        <v>3143</v>
      </c>
    </row>
    <row r="1670" spans="1:5" ht="25.15" customHeight="1" thickTop="1" thickBot="1" x14ac:dyDescent="0.3">
      <c r="A1670" s="37" t="s">
        <v>1344</v>
      </c>
      <c r="B1670" s="13" t="s">
        <v>37</v>
      </c>
      <c r="C1670" s="13" t="s">
        <v>3143</v>
      </c>
      <c r="D1670" s="13" t="s">
        <v>3143</v>
      </c>
      <c r="E1670" s="13" t="s">
        <v>3143</v>
      </c>
    </row>
    <row r="1671" spans="1:5" ht="25.15" customHeight="1" thickTop="1" thickBot="1" x14ac:dyDescent="0.3">
      <c r="A1671" s="37" t="s">
        <v>1345</v>
      </c>
      <c r="B1671" s="13" t="s">
        <v>29</v>
      </c>
      <c r="C1671" s="13" t="s">
        <v>3143</v>
      </c>
      <c r="D1671" s="13" t="s">
        <v>3143</v>
      </c>
      <c r="E1671" s="13" t="s">
        <v>3143</v>
      </c>
    </row>
    <row r="1672" spans="1:5" ht="25.15" customHeight="1" thickTop="1" thickBot="1" x14ac:dyDescent="0.3">
      <c r="A1672" s="37" t="s">
        <v>1346</v>
      </c>
      <c r="B1672" s="13" t="s">
        <v>24</v>
      </c>
      <c r="C1672" s="13" t="s">
        <v>3143</v>
      </c>
      <c r="D1672" s="13" t="s">
        <v>3143</v>
      </c>
      <c r="E1672" s="13" t="s">
        <v>3143</v>
      </c>
    </row>
    <row r="1673" spans="1:5" ht="25.15" customHeight="1" thickTop="1" thickBot="1" x14ac:dyDescent="0.3">
      <c r="A1673" s="37" t="s">
        <v>1347</v>
      </c>
      <c r="B1673" s="13" t="s">
        <v>21</v>
      </c>
      <c r="C1673" s="13" t="s">
        <v>3143</v>
      </c>
      <c r="D1673" s="13" t="s">
        <v>3143</v>
      </c>
      <c r="E1673" s="13" t="s">
        <v>3143</v>
      </c>
    </row>
    <row r="1674" spans="1:5" ht="25.15" customHeight="1" thickTop="1" thickBot="1" x14ac:dyDescent="0.3">
      <c r="A1674" s="37" t="s">
        <v>1348</v>
      </c>
      <c r="B1674" s="13" t="s">
        <v>29</v>
      </c>
      <c r="C1674" s="13" t="s">
        <v>3143</v>
      </c>
      <c r="D1674" s="13" t="s">
        <v>3143</v>
      </c>
      <c r="E1674" s="13" t="s">
        <v>3143</v>
      </c>
    </row>
    <row r="1675" spans="1:5" ht="25.15" customHeight="1" thickTop="1" thickBot="1" x14ac:dyDescent="0.3">
      <c r="A1675" s="37" t="s">
        <v>3366</v>
      </c>
      <c r="B1675" s="13" t="s">
        <v>24</v>
      </c>
      <c r="C1675" s="13" t="s">
        <v>3143</v>
      </c>
      <c r="D1675" s="13" t="s">
        <v>3143</v>
      </c>
      <c r="E1675" s="13" t="s">
        <v>6</v>
      </c>
    </row>
    <row r="1676" spans="1:5" ht="25.15" customHeight="1" thickTop="1" thickBot="1" x14ac:dyDescent="0.3">
      <c r="A1676" s="37" t="s">
        <v>1349</v>
      </c>
      <c r="B1676" s="13" t="s">
        <v>21</v>
      </c>
      <c r="C1676" s="13" t="s">
        <v>3143</v>
      </c>
      <c r="D1676" s="13" t="s">
        <v>26</v>
      </c>
      <c r="E1676" s="13" t="s">
        <v>3143</v>
      </c>
    </row>
    <row r="1677" spans="1:5" ht="25.15" customHeight="1" thickTop="1" thickBot="1" x14ac:dyDescent="0.3">
      <c r="A1677" s="37" t="s">
        <v>1350</v>
      </c>
      <c r="B1677" s="13" t="s">
        <v>24</v>
      </c>
      <c r="C1677" s="13" t="s">
        <v>3143</v>
      </c>
      <c r="D1677" s="13" t="s">
        <v>26</v>
      </c>
      <c r="E1677" s="13" t="s">
        <v>3143</v>
      </c>
    </row>
    <row r="1678" spans="1:5" ht="25.15" customHeight="1" thickTop="1" thickBot="1" x14ac:dyDescent="0.3">
      <c r="A1678" s="37" t="s">
        <v>1351</v>
      </c>
      <c r="B1678" s="13" t="s">
        <v>29</v>
      </c>
      <c r="C1678" s="13" t="s">
        <v>3143</v>
      </c>
      <c r="D1678" s="13" t="s">
        <v>3143</v>
      </c>
      <c r="E1678" s="13" t="s">
        <v>3143</v>
      </c>
    </row>
    <row r="1679" spans="1:5" ht="25.15" customHeight="1" thickTop="1" thickBot="1" x14ac:dyDescent="0.3">
      <c r="A1679" s="37" t="s">
        <v>1352</v>
      </c>
      <c r="B1679" s="13" t="s">
        <v>37</v>
      </c>
      <c r="C1679" s="13" t="s">
        <v>3143</v>
      </c>
      <c r="D1679" s="13" t="s">
        <v>3143</v>
      </c>
      <c r="E1679" s="13" t="s">
        <v>3143</v>
      </c>
    </row>
    <row r="1680" spans="1:5" ht="25.15" customHeight="1" thickTop="1" thickBot="1" x14ac:dyDescent="0.3">
      <c r="A1680" s="37" t="s">
        <v>1353</v>
      </c>
      <c r="B1680" s="13" t="s">
        <v>37</v>
      </c>
      <c r="C1680" s="13" t="s">
        <v>3143</v>
      </c>
      <c r="D1680" s="13" t="s">
        <v>3143</v>
      </c>
      <c r="E1680" s="13" t="s">
        <v>3143</v>
      </c>
    </row>
    <row r="1681" spans="1:5" ht="25.15" customHeight="1" thickTop="1" thickBot="1" x14ac:dyDescent="0.3">
      <c r="A1681" s="37" t="s">
        <v>1354</v>
      </c>
      <c r="B1681" s="13" t="s">
        <v>29</v>
      </c>
      <c r="C1681" s="13" t="s">
        <v>3143</v>
      </c>
      <c r="D1681" s="13" t="s">
        <v>3143</v>
      </c>
      <c r="E1681" s="13" t="s">
        <v>3143</v>
      </c>
    </row>
    <row r="1682" spans="1:5" ht="25.15" customHeight="1" thickTop="1" thickBot="1" x14ac:dyDescent="0.3">
      <c r="A1682" s="37" t="s">
        <v>1355</v>
      </c>
      <c r="B1682" s="13" t="s">
        <v>29</v>
      </c>
      <c r="C1682" s="13" t="s">
        <v>3143</v>
      </c>
      <c r="D1682" s="13" t="s">
        <v>3143</v>
      </c>
      <c r="E1682" s="13" t="s">
        <v>3143</v>
      </c>
    </row>
    <row r="1683" spans="1:5" ht="25.15" customHeight="1" thickTop="1" thickBot="1" x14ac:dyDescent="0.3">
      <c r="A1683" s="37" t="s">
        <v>3589</v>
      </c>
      <c r="B1683" s="13" t="s">
        <v>24</v>
      </c>
      <c r="C1683" s="13" t="s">
        <v>3143</v>
      </c>
      <c r="D1683" s="13" t="s">
        <v>3143</v>
      </c>
      <c r="E1683" s="13" t="s">
        <v>3143</v>
      </c>
    </row>
    <row r="1684" spans="1:5" ht="25.15" customHeight="1" thickTop="1" thickBot="1" x14ac:dyDescent="0.3">
      <c r="A1684" s="37" t="s">
        <v>1356</v>
      </c>
      <c r="B1684" s="13" t="s">
        <v>30</v>
      </c>
      <c r="C1684" s="13" t="s">
        <v>3143</v>
      </c>
      <c r="D1684" s="13" t="s">
        <v>3143</v>
      </c>
      <c r="E1684" s="13" t="s">
        <v>3143</v>
      </c>
    </row>
    <row r="1685" spans="1:5" ht="25.15" customHeight="1" thickTop="1" thickBot="1" x14ac:dyDescent="0.3">
      <c r="A1685" s="37" t="s">
        <v>3064</v>
      </c>
      <c r="B1685" s="13" t="s">
        <v>47</v>
      </c>
      <c r="C1685" s="13" t="s">
        <v>3143</v>
      </c>
      <c r="D1685" s="13" t="s">
        <v>3143</v>
      </c>
      <c r="E1685" s="13" t="s">
        <v>3143</v>
      </c>
    </row>
    <row r="1686" spans="1:5" ht="25.15" customHeight="1" thickTop="1" thickBot="1" x14ac:dyDescent="0.3">
      <c r="A1686" s="37" t="s">
        <v>1357</v>
      </c>
      <c r="B1686" s="13" t="s">
        <v>24</v>
      </c>
      <c r="C1686" s="13" t="s">
        <v>3143</v>
      </c>
      <c r="D1686" s="13" t="s">
        <v>3143</v>
      </c>
      <c r="E1686" s="13" t="s">
        <v>3143</v>
      </c>
    </row>
    <row r="1687" spans="1:5" ht="25.15" customHeight="1" thickTop="1" thickBot="1" x14ac:dyDescent="0.3">
      <c r="A1687" s="37" t="s">
        <v>3367</v>
      </c>
      <c r="B1687" s="13" t="s">
        <v>30</v>
      </c>
      <c r="C1687" s="13" t="s">
        <v>3143</v>
      </c>
      <c r="D1687" s="13" t="s">
        <v>3143</v>
      </c>
      <c r="E1687" s="13" t="s">
        <v>6</v>
      </c>
    </row>
    <row r="1688" spans="1:5" ht="25.15" customHeight="1" thickTop="1" thickBot="1" x14ac:dyDescent="0.3">
      <c r="A1688" s="37" t="s">
        <v>1358</v>
      </c>
      <c r="B1688" s="13" t="s">
        <v>37</v>
      </c>
      <c r="C1688" s="13" t="s">
        <v>3143</v>
      </c>
      <c r="D1688" s="13" t="s">
        <v>3143</v>
      </c>
      <c r="E1688" s="13" t="s">
        <v>3143</v>
      </c>
    </row>
    <row r="1689" spans="1:5" ht="25.15" customHeight="1" thickTop="1" thickBot="1" x14ac:dyDescent="0.3">
      <c r="A1689" s="37" t="s">
        <v>1359</v>
      </c>
      <c r="B1689" s="13" t="s">
        <v>24</v>
      </c>
      <c r="C1689" s="13" t="s">
        <v>5</v>
      </c>
      <c r="D1689" s="13" t="s">
        <v>3143</v>
      </c>
      <c r="E1689" s="13" t="s">
        <v>3143</v>
      </c>
    </row>
    <row r="1690" spans="1:5" ht="25.15" customHeight="1" thickTop="1" thickBot="1" x14ac:dyDescent="0.3">
      <c r="A1690" s="37" t="s">
        <v>1360</v>
      </c>
      <c r="B1690" s="13" t="s">
        <v>35</v>
      </c>
      <c r="C1690" s="13" t="s">
        <v>3143</v>
      </c>
      <c r="D1690" s="13" t="s">
        <v>26</v>
      </c>
      <c r="E1690" s="13" t="s">
        <v>3143</v>
      </c>
    </row>
    <row r="1691" spans="1:5" ht="25.15" customHeight="1" thickTop="1" thickBot="1" x14ac:dyDescent="0.3">
      <c r="A1691" s="37" t="s">
        <v>3368</v>
      </c>
      <c r="B1691" s="13" t="s">
        <v>24</v>
      </c>
      <c r="C1691" s="13" t="s">
        <v>3143</v>
      </c>
      <c r="D1691" s="13" t="s">
        <v>3143</v>
      </c>
      <c r="E1691" s="13" t="s">
        <v>6</v>
      </c>
    </row>
    <row r="1692" spans="1:5" ht="25.15" customHeight="1" thickTop="1" thickBot="1" x14ac:dyDescent="0.3">
      <c r="A1692" s="37" t="s">
        <v>1361</v>
      </c>
      <c r="B1692" s="13" t="s">
        <v>21</v>
      </c>
      <c r="C1692" s="13" t="s">
        <v>3143</v>
      </c>
      <c r="D1692" s="13" t="s">
        <v>3143</v>
      </c>
      <c r="E1692" s="13" t="s">
        <v>3143</v>
      </c>
    </row>
    <row r="1693" spans="1:5" ht="25.15" customHeight="1" thickTop="1" thickBot="1" x14ac:dyDescent="0.3">
      <c r="A1693" s="37" t="s">
        <v>1362</v>
      </c>
      <c r="B1693" s="13" t="s">
        <v>24</v>
      </c>
      <c r="C1693" s="13" t="s">
        <v>3143</v>
      </c>
      <c r="D1693" s="13" t="s">
        <v>3143</v>
      </c>
      <c r="E1693" s="13" t="s">
        <v>3143</v>
      </c>
    </row>
    <row r="1694" spans="1:5" ht="25.15" customHeight="1" thickTop="1" thickBot="1" x14ac:dyDescent="0.3">
      <c r="A1694" s="37" t="s">
        <v>1363</v>
      </c>
      <c r="B1694" s="13" t="s">
        <v>37</v>
      </c>
      <c r="C1694" s="13" t="s">
        <v>5</v>
      </c>
      <c r="D1694" s="13" t="s">
        <v>3143</v>
      </c>
      <c r="E1694" s="13" t="s">
        <v>3143</v>
      </c>
    </row>
    <row r="1695" spans="1:5" ht="25.15" customHeight="1" thickTop="1" thickBot="1" x14ac:dyDescent="0.3">
      <c r="A1695" s="37" t="s">
        <v>1364</v>
      </c>
      <c r="B1695" s="13" t="s">
        <v>47</v>
      </c>
      <c r="C1695" s="13" t="s">
        <v>3143</v>
      </c>
      <c r="D1695" s="13" t="s">
        <v>26</v>
      </c>
      <c r="E1695" s="13" t="s">
        <v>3143</v>
      </c>
    </row>
    <row r="1696" spans="1:5" ht="25.15" customHeight="1" thickTop="1" thickBot="1" x14ac:dyDescent="0.3">
      <c r="A1696" s="37" t="s">
        <v>1365</v>
      </c>
      <c r="B1696" s="13" t="s">
        <v>24</v>
      </c>
      <c r="C1696" s="13" t="s">
        <v>3143</v>
      </c>
      <c r="D1696" s="13" t="s">
        <v>26</v>
      </c>
      <c r="E1696" s="13" t="s">
        <v>3143</v>
      </c>
    </row>
    <row r="1697" spans="1:5" ht="25.15" customHeight="1" thickTop="1" thickBot="1" x14ac:dyDescent="0.3">
      <c r="A1697" s="37" t="s">
        <v>1366</v>
      </c>
      <c r="B1697" s="13" t="s">
        <v>37</v>
      </c>
      <c r="C1697" s="13" t="s">
        <v>3143</v>
      </c>
      <c r="D1697" s="13" t="s">
        <v>26</v>
      </c>
      <c r="E1697" s="13" t="s">
        <v>3143</v>
      </c>
    </row>
    <row r="1698" spans="1:5" ht="25.15" customHeight="1" thickTop="1" thickBot="1" x14ac:dyDescent="0.3">
      <c r="A1698" s="37" t="s">
        <v>1367</v>
      </c>
      <c r="B1698" s="13" t="s">
        <v>29</v>
      </c>
      <c r="C1698" s="13" t="s">
        <v>3143</v>
      </c>
      <c r="D1698" s="13" t="s">
        <v>3143</v>
      </c>
      <c r="E1698" s="13" t="s">
        <v>3143</v>
      </c>
    </row>
    <row r="1699" spans="1:5" ht="25.15" customHeight="1" thickTop="1" thickBot="1" x14ac:dyDescent="0.3">
      <c r="A1699" s="37" t="s">
        <v>1368</v>
      </c>
      <c r="B1699" s="13" t="s">
        <v>24</v>
      </c>
      <c r="C1699" s="13" t="s">
        <v>3143</v>
      </c>
      <c r="D1699" s="13" t="s">
        <v>3143</v>
      </c>
      <c r="E1699" s="13" t="s">
        <v>3143</v>
      </c>
    </row>
    <row r="1700" spans="1:5" ht="25.15" customHeight="1" thickTop="1" thickBot="1" x14ac:dyDescent="0.3">
      <c r="A1700" s="37" t="s">
        <v>1369</v>
      </c>
      <c r="B1700" s="13" t="s">
        <v>30</v>
      </c>
      <c r="C1700" s="13" t="s">
        <v>3143</v>
      </c>
      <c r="D1700" s="13" t="s">
        <v>3143</v>
      </c>
      <c r="E1700" s="13" t="s">
        <v>3143</v>
      </c>
    </row>
    <row r="1701" spans="1:5" ht="25.15" customHeight="1" thickTop="1" thickBot="1" x14ac:dyDescent="0.3">
      <c r="A1701" s="37" t="s">
        <v>1370</v>
      </c>
      <c r="B1701" s="13" t="s">
        <v>37</v>
      </c>
      <c r="C1701" s="13" t="s">
        <v>3143</v>
      </c>
      <c r="D1701" s="13" t="s">
        <v>3143</v>
      </c>
      <c r="E1701" s="13" t="s">
        <v>3143</v>
      </c>
    </row>
    <row r="1702" spans="1:5" ht="25.15" customHeight="1" thickTop="1" thickBot="1" x14ac:dyDescent="0.3">
      <c r="A1702" s="37" t="s">
        <v>3073</v>
      </c>
      <c r="B1702" s="13" t="s">
        <v>21</v>
      </c>
      <c r="C1702" s="13" t="s">
        <v>3143</v>
      </c>
      <c r="D1702" s="13" t="s">
        <v>3143</v>
      </c>
      <c r="E1702" s="13" t="s">
        <v>3143</v>
      </c>
    </row>
    <row r="1703" spans="1:5" ht="25.15" customHeight="1" thickTop="1" thickBot="1" x14ac:dyDescent="0.3">
      <c r="A1703" s="37" t="s">
        <v>1371</v>
      </c>
      <c r="B1703" s="13" t="s">
        <v>21</v>
      </c>
      <c r="C1703" s="13" t="s">
        <v>3143</v>
      </c>
      <c r="D1703" s="13" t="s">
        <v>3143</v>
      </c>
      <c r="E1703" s="13" t="s">
        <v>3143</v>
      </c>
    </row>
    <row r="1704" spans="1:5" ht="25.15" customHeight="1" thickTop="1" thickBot="1" x14ac:dyDescent="0.3">
      <c r="A1704" s="37" t="s">
        <v>1372</v>
      </c>
      <c r="B1704" s="13" t="s">
        <v>37</v>
      </c>
      <c r="C1704" s="13" t="s">
        <v>3143</v>
      </c>
      <c r="D1704" s="13" t="s">
        <v>26</v>
      </c>
      <c r="E1704" s="13" t="s">
        <v>3143</v>
      </c>
    </row>
    <row r="1705" spans="1:5" ht="25.15" customHeight="1" thickTop="1" thickBot="1" x14ac:dyDescent="0.3">
      <c r="A1705" s="37" t="s">
        <v>1373</v>
      </c>
      <c r="B1705" s="13" t="s">
        <v>37</v>
      </c>
      <c r="C1705" s="13" t="s">
        <v>3143</v>
      </c>
      <c r="D1705" s="13" t="s">
        <v>3143</v>
      </c>
      <c r="E1705" s="13" t="s">
        <v>3143</v>
      </c>
    </row>
    <row r="1706" spans="1:5" ht="25.15" customHeight="1" thickTop="1" thickBot="1" x14ac:dyDescent="0.3">
      <c r="A1706" s="37" t="s">
        <v>3007</v>
      </c>
      <c r="B1706" s="13" t="s">
        <v>37</v>
      </c>
      <c r="C1706" s="13" t="s">
        <v>3143</v>
      </c>
      <c r="D1706" s="13" t="s">
        <v>3143</v>
      </c>
      <c r="E1706" s="13" t="s">
        <v>3143</v>
      </c>
    </row>
    <row r="1707" spans="1:5" ht="25.15" customHeight="1" thickTop="1" thickBot="1" x14ac:dyDescent="0.3">
      <c r="A1707" s="37" t="s">
        <v>1374</v>
      </c>
      <c r="B1707" s="13" t="s">
        <v>21</v>
      </c>
      <c r="C1707" s="13" t="s">
        <v>3143</v>
      </c>
      <c r="D1707" s="13" t="s">
        <v>3143</v>
      </c>
      <c r="E1707" s="13" t="s">
        <v>3143</v>
      </c>
    </row>
    <row r="1708" spans="1:5" ht="25.15" customHeight="1" thickTop="1" thickBot="1" x14ac:dyDescent="0.3">
      <c r="A1708" s="37" t="s">
        <v>3601</v>
      </c>
      <c r="B1708" s="13" t="s">
        <v>37</v>
      </c>
      <c r="C1708" s="13" t="s">
        <v>3143</v>
      </c>
      <c r="D1708" s="13" t="s">
        <v>3143</v>
      </c>
      <c r="E1708" s="13" t="s">
        <v>3143</v>
      </c>
    </row>
    <row r="1709" spans="1:5" ht="25.15" customHeight="1" thickTop="1" thickBot="1" x14ac:dyDescent="0.3">
      <c r="A1709" s="37" t="s">
        <v>1375</v>
      </c>
      <c r="B1709" s="13" t="s">
        <v>21</v>
      </c>
      <c r="C1709" s="13" t="s">
        <v>3143</v>
      </c>
      <c r="D1709" s="13" t="s">
        <v>3143</v>
      </c>
      <c r="E1709" s="13" t="s">
        <v>3143</v>
      </c>
    </row>
    <row r="1710" spans="1:5" ht="25.15" customHeight="1" thickTop="1" thickBot="1" x14ac:dyDescent="0.3">
      <c r="A1710" s="37" t="s">
        <v>1376</v>
      </c>
      <c r="B1710" s="13" t="s">
        <v>37</v>
      </c>
      <c r="C1710" s="13" t="s">
        <v>5</v>
      </c>
      <c r="D1710" s="13" t="s">
        <v>3143</v>
      </c>
      <c r="E1710" s="13" t="s">
        <v>3143</v>
      </c>
    </row>
    <row r="1711" spans="1:5" ht="25.15" customHeight="1" thickTop="1" thickBot="1" x14ac:dyDescent="0.3">
      <c r="A1711" s="37" t="s">
        <v>3369</v>
      </c>
      <c r="B1711" s="13" t="s">
        <v>30</v>
      </c>
      <c r="C1711" s="13" t="s">
        <v>3143</v>
      </c>
      <c r="D1711" s="13" t="s">
        <v>3143</v>
      </c>
      <c r="E1711" s="13" t="s">
        <v>6</v>
      </c>
    </row>
    <row r="1712" spans="1:5" ht="25.15" customHeight="1" thickTop="1" thickBot="1" x14ac:dyDescent="0.3">
      <c r="A1712" s="37" t="s">
        <v>1377</v>
      </c>
      <c r="B1712" s="13" t="s">
        <v>37</v>
      </c>
      <c r="C1712" s="13" t="s">
        <v>3143</v>
      </c>
      <c r="D1712" s="13" t="s">
        <v>3143</v>
      </c>
      <c r="E1712" s="13" t="s">
        <v>3143</v>
      </c>
    </row>
    <row r="1713" spans="1:5" ht="25.15" customHeight="1" thickTop="1" thickBot="1" x14ac:dyDescent="0.3">
      <c r="A1713" s="37" t="s">
        <v>1378</v>
      </c>
      <c r="B1713" s="13" t="s">
        <v>24</v>
      </c>
      <c r="C1713" s="13" t="s">
        <v>3143</v>
      </c>
      <c r="D1713" s="13" t="s">
        <v>3143</v>
      </c>
      <c r="E1713" s="13" t="s">
        <v>3143</v>
      </c>
    </row>
    <row r="1714" spans="1:5" ht="25.15" customHeight="1" thickTop="1" thickBot="1" x14ac:dyDescent="0.3">
      <c r="A1714" s="37" t="s">
        <v>1379</v>
      </c>
      <c r="B1714" s="13" t="s">
        <v>21</v>
      </c>
      <c r="C1714" s="13" t="s">
        <v>3143</v>
      </c>
      <c r="D1714" s="13" t="s">
        <v>3143</v>
      </c>
      <c r="E1714" s="13" t="s">
        <v>3143</v>
      </c>
    </row>
    <row r="1715" spans="1:5" ht="25.15" customHeight="1" thickTop="1" thickBot="1" x14ac:dyDescent="0.3">
      <c r="A1715" s="37" t="s">
        <v>1380</v>
      </c>
      <c r="B1715" s="13" t="s">
        <v>21</v>
      </c>
      <c r="C1715" s="13" t="s">
        <v>3143</v>
      </c>
      <c r="D1715" s="13" t="s">
        <v>3143</v>
      </c>
      <c r="E1715" s="13" t="s">
        <v>3143</v>
      </c>
    </row>
    <row r="1716" spans="1:5" ht="25.15" customHeight="1" thickTop="1" thickBot="1" x14ac:dyDescent="0.3">
      <c r="A1716" s="37" t="s">
        <v>1381</v>
      </c>
      <c r="B1716" s="13" t="s">
        <v>21</v>
      </c>
      <c r="C1716" s="13" t="s">
        <v>3143</v>
      </c>
      <c r="D1716" s="13" t="s">
        <v>3143</v>
      </c>
      <c r="E1716" s="13" t="s">
        <v>3143</v>
      </c>
    </row>
    <row r="1717" spans="1:5" ht="25.15" customHeight="1" thickTop="1" thickBot="1" x14ac:dyDescent="0.3">
      <c r="A1717" s="37" t="s">
        <v>1382</v>
      </c>
      <c r="B1717" s="13" t="s">
        <v>37</v>
      </c>
      <c r="C1717" s="13" t="s">
        <v>3143</v>
      </c>
      <c r="D1717" s="13" t="s">
        <v>3143</v>
      </c>
      <c r="E1717" s="13" t="s">
        <v>3143</v>
      </c>
    </row>
    <row r="1718" spans="1:5" ht="25.15" customHeight="1" thickTop="1" thickBot="1" x14ac:dyDescent="0.3">
      <c r="A1718" s="37" t="s">
        <v>1383</v>
      </c>
      <c r="B1718" s="13" t="s">
        <v>29</v>
      </c>
      <c r="C1718" s="13" t="s">
        <v>3143</v>
      </c>
      <c r="D1718" s="13" t="s">
        <v>3143</v>
      </c>
      <c r="E1718" s="13" t="s">
        <v>3143</v>
      </c>
    </row>
    <row r="1719" spans="1:5" ht="25.15" customHeight="1" thickTop="1" thickBot="1" x14ac:dyDescent="0.3">
      <c r="A1719" s="37" t="s">
        <v>1384</v>
      </c>
      <c r="B1719" s="13" t="s">
        <v>37</v>
      </c>
      <c r="C1719" s="13" t="s">
        <v>3143</v>
      </c>
      <c r="D1719" s="13" t="s">
        <v>26</v>
      </c>
      <c r="E1719" s="13" t="s">
        <v>3143</v>
      </c>
    </row>
    <row r="1720" spans="1:5" ht="25.15" customHeight="1" thickTop="1" thickBot="1" x14ac:dyDescent="0.3">
      <c r="A1720" s="37" t="s">
        <v>1385</v>
      </c>
      <c r="B1720" s="13" t="s">
        <v>30</v>
      </c>
      <c r="C1720" s="13" t="s">
        <v>3143</v>
      </c>
      <c r="D1720" s="13" t="s">
        <v>3143</v>
      </c>
      <c r="E1720" s="13" t="s">
        <v>3143</v>
      </c>
    </row>
    <row r="1721" spans="1:5" ht="25.15" customHeight="1" thickTop="1" thickBot="1" x14ac:dyDescent="0.3">
      <c r="A1721" s="37" t="s">
        <v>3370</v>
      </c>
      <c r="B1721" s="13" t="s">
        <v>21</v>
      </c>
      <c r="C1721" s="13" t="s">
        <v>3143</v>
      </c>
      <c r="D1721" s="13" t="s">
        <v>3143</v>
      </c>
      <c r="E1721" s="13" t="s">
        <v>6</v>
      </c>
    </row>
    <row r="1722" spans="1:5" ht="25.15" customHeight="1" thickTop="1" thickBot="1" x14ac:dyDescent="0.3">
      <c r="A1722" s="37" t="s">
        <v>1386</v>
      </c>
      <c r="B1722" s="13" t="s">
        <v>24</v>
      </c>
      <c r="C1722" s="13" t="s">
        <v>3143</v>
      </c>
      <c r="D1722" s="13" t="s">
        <v>3143</v>
      </c>
      <c r="E1722" s="13" t="s">
        <v>3143</v>
      </c>
    </row>
    <row r="1723" spans="1:5" ht="25.15" customHeight="1" thickTop="1" thickBot="1" x14ac:dyDescent="0.3">
      <c r="A1723" s="37" t="s">
        <v>1387</v>
      </c>
      <c r="B1723" s="13" t="s">
        <v>21</v>
      </c>
      <c r="C1723" s="13" t="s">
        <v>3143</v>
      </c>
      <c r="D1723" s="13" t="s">
        <v>3143</v>
      </c>
      <c r="E1723" s="13" t="s">
        <v>3143</v>
      </c>
    </row>
    <row r="1724" spans="1:5" ht="25.15" customHeight="1" thickTop="1" thickBot="1" x14ac:dyDescent="0.3">
      <c r="A1724" s="37" t="s">
        <v>1388</v>
      </c>
      <c r="B1724" s="13" t="s">
        <v>24</v>
      </c>
      <c r="C1724" s="13" t="s">
        <v>3143</v>
      </c>
      <c r="D1724" s="13" t="s">
        <v>3143</v>
      </c>
      <c r="E1724" s="13" t="s">
        <v>3143</v>
      </c>
    </row>
    <row r="1725" spans="1:5" ht="25.15" customHeight="1" thickTop="1" thickBot="1" x14ac:dyDescent="0.3">
      <c r="A1725" s="37" t="s">
        <v>1389</v>
      </c>
      <c r="B1725" s="13" t="s">
        <v>37</v>
      </c>
      <c r="C1725" s="13" t="s">
        <v>3143</v>
      </c>
      <c r="D1725" s="13" t="s">
        <v>3143</v>
      </c>
      <c r="E1725" s="13" t="s">
        <v>3143</v>
      </c>
    </row>
    <row r="1726" spans="1:5" ht="25.15" customHeight="1" thickTop="1" thickBot="1" x14ac:dyDescent="0.3">
      <c r="A1726" s="37" t="s">
        <v>3590</v>
      </c>
      <c r="B1726" s="13" t="s">
        <v>37</v>
      </c>
      <c r="C1726" s="13" t="s">
        <v>3143</v>
      </c>
      <c r="D1726" s="13" t="s">
        <v>3143</v>
      </c>
      <c r="E1726" s="13" t="s">
        <v>3143</v>
      </c>
    </row>
    <row r="1727" spans="1:5" ht="25.15" customHeight="1" thickTop="1" thickBot="1" x14ac:dyDescent="0.3">
      <c r="A1727" s="37" t="s">
        <v>1390</v>
      </c>
      <c r="B1727" s="13" t="s">
        <v>29</v>
      </c>
      <c r="C1727" s="13" t="s">
        <v>3143</v>
      </c>
      <c r="D1727" s="13" t="s">
        <v>3143</v>
      </c>
      <c r="E1727" s="13" t="s">
        <v>3143</v>
      </c>
    </row>
    <row r="1728" spans="1:5" ht="25.15" customHeight="1" thickTop="1" thickBot="1" x14ac:dyDescent="0.3">
      <c r="A1728" s="37" t="s">
        <v>1391</v>
      </c>
      <c r="B1728" s="13" t="s">
        <v>21</v>
      </c>
      <c r="C1728" s="13" t="s">
        <v>3143</v>
      </c>
      <c r="D1728" s="13" t="s">
        <v>3143</v>
      </c>
      <c r="E1728" s="13" t="s">
        <v>3143</v>
      </c>
    </row>
    <row r="1729" spans="1:5" ht="25.15" customHeight="1" thickTop="1" thickBot="1" x14ac:dyDescent="0.3">
      <c r="A1729" s="37" t="s">
        <v>1392</v>
      </c>
      <c r="B1729" s="13" t="s">
        <v>24</v>
      </c>
      <c r="C1729" s="13" t="s">
        <v>3143</v>
      </c>
      <c r="D1729" s="13" t="s">
        <v>3143</v>
      </c>
      <c r="E1729" s="13" t="s">
        <v>3143</v>
      </c>
    </row>
    <row r="1730" spans="1:5" ht="25.15" customHeight="1" thickTop="1" thickBot="1" x14ac:dyDescent="0.3">
      <c r="A1730" s="37" t="s">
        <v>1393</v>
      </c>
      <c r="B1730" s="13" t="s">
        <v>37</v>
      </c>
      <c r="C1730" s="13" t="s">
        <v>3128</v>
      </c>
      <c r="D1730" s="13" t="s">
        <v>3143</v>
      </c>
      <c r="E1730" s="13" t="s">
        <v>3143</v>
      </c>
    </row>
    <row r="1731" spans="1:5" ht="25.15" customHeight="1" thickTop="1" thickBot="1" x14ac:dyDescent="0.3">
      <c r="A1731" s="37" t="s">
        <v>1394</v>
      </c>
      <c r="B1731" s="13" t="s">
        <v>24</v>
      </c>
      <c r="C1731" s="13" t="s">
        <v>3143</v>
      </c>
      <c r="D1731" s="13" t="s">
        <v>3143</v>
      </c>
      <c r="E1731" s="13" t="s">
        <v>3143</v>
      </c>
    </row>
    <row r="1732" spans="1:5" ht="25.15" customHeight="1" thickTop="1" thickBot="1" x14ac:dyDescent="0.3">
      <c r="A1732" s="37" t="s">
        <v>1395</v>
      </c>
      <c r="B1732" s="13" t="s">
        <v>37</v>
      </c>
      <c r="C1732" s="13" t="s">
        <v>3143</v>
      </c>
      <c r="D1732" s="13" t="s">
        <v>3143</v>
      </c>
      <c r="E1732" s="13" t="s">
        <v>3143</v>
      </c>
    </row>
    <row r="1733" spans="1:5" ht="25.15" customHeight="1" thickTop="1" thickBot="1" x14ac:dyDescent="0.3">
      <c r="A1733" s="37" t="s">
        <v>1396</v>
      </c>
      <c r="B1733" s="13" t="s">
        <v>37</v>
      </c>
      <c r="C1733" s="13" t="s">
        <v>3143</v>
      </c>
      <c r="D1733" s="13" t="s">
        <v>3143</v>
      </c>
      <c r="E1733" s="13" t="s">
        <v>3143</v>
      </c>
    </row>
    <row r="1734" spans="1:5" ht="25.15" customHeight="1" thickTop="1" thickBot="1" x14ac:dyDescent="0.3">
      <c r="A1734" s="37" t="s">
        <v>1397</v>
      </c>
      <c r="B1734" s="13" t="s">
        <v>24</v>
      </c>
      <c r="C1734" s="13" t="s">
        <v>3143</v>
      </c>
      <c r="D1734" s="13" t="s">
        <v>3143</v>
      </c>
      <c r="E1734" s="13" t="s">
        <v>3143</v>
      </c>
    </row>
    <row r="1735" spans="1:5" ht="25.15" customHeight="1" thickTop="1" thickBot="1" x14ac:dyDescent="0.3">
      <c r="A1735" s="37" t="s">
        <v>1398</v>
      </c>
      <c r="B1735" s="13" t="s">
        <v>61</v>
      </c>
      <c r="C1735" s="13" t="s">
        <v>3143</v>
      </c>
      <c r="D1735" s="13" t="s">
        <v>26</v>
      </c>
      <c r="E1735" s="13" t="s">
        <v>3143</v>
      </c>
    </row>
    <row r="1736" spans="1:5" ht="25.15" customHeight="1" thickTop="1" thickBot="1" x14ac:dyDescent="0.3">
      <c r="A1736" s="37" t="s">
        <v>1399</v>
      </c>
      <c r="B1736" s="13" t="s">
        <v>24</v>
      </c>
      <c r="C1736" s="13" t="s">
        <v>3143</v>
      </c>
      <c r="D1736" s="13" t="s">
        <v>3143</v>
      </c>
      <c r="E1736" s="13" t="s">
        <v>3143</v>
      </c>
    </row>
    <row r="1737" spans="1:5" ht="25.15" customHeight="1" thickTop="1" thickBot="1" x14ac:dyDescent="0.3">
      <c r="A1737" s="37" t="s">
        <v>1400</v>
      </c>
      <c r="B1737" s="13" t="s">
        <v>24</v>
      </c>
      <c r="C1737" s="13" t="s">
        <v>3143</v>
      </c>
      <c r="D1737" s="13" t="s">
        <v>3143</v>
      </c>
      <c r="E1737" s="13" t="s">
        <v>3143</v>
      </c>
    </row>
    <row r="1738" spans="1:5" ht="25.15" customHeight="1" thickTop="1" thickBot="1" x14ac:dyDescent="0.3">
      <c r="A1738" s="37" t="s">
        <v>1401</v>
      </c>
      <c r="B1738" s="13" t="s">
        <v>24</v>
      </c>
      <c r="C1738" s="13" t="s">
        <v>3143</v>
      </c>
      <c r="D1738" s="13" t="s">
        <v>26</v>
      </c>
      <c r="E1738" s="13" t="s">
        <v>3143</v>
      </c>
    </row>
    <row r="1739" spans="1:5" ht="25.15" customHeight="1" thickTop="1" thickBot="1" x14ac:dyDescent="0.3">
      <c r="A1739" s="37" t="s">
        <v>1402</v>
      </c>
      <c r="B1739" s="13" t="s">
        <v>24</v>
      </c>
      <c r="C1739" s="13" t="s">
        <v>3143</v>
      </c>
      <c r="D1739" s="13" t="s">
        <v>3143</v>
      </c>
      <c r="E1739" s="13" t="s">
        <v>3143</v>
      </c>
    </row>
    <row r="1740" spans="1:5" ht="25.15" customHeight="1" thickTop="1" thickBot="1" x14ac:dyDescent="0.3">
      <c r="A1740" s="37" t="s">
        <v>1403</v>
      </c>
      <c r="B1740" s="13" t="s">
        <v>37</v>
      </c>
      <c r="C1740" s="13" t="s">
        <v>3143</v>
      </c>
      <c r="D1740" s="13" t="s">
        <v>26</v>
      </c>
      <c r="E1740" s="13" t="s">
        <v>3143</v>
      </c>
    </row>
    <row r="1741" spans="1:5" ht="25.15" customHeight="1" thickTop="1" thickBot="1" x14ac:dyDescent="0.3">
      <c r="A1741" s="37"/>
      <c r="B1741" s="13"/>
      <c r="C1741" s="13"/>
      <c r="D1741" s="13"/>
      <c r="E1741" s="13"/>
    </row>
    <row r="1742" spans="1:5" ht="25.15" customHeight="1" thickTop="1" thickBot="1" x14ac:dyDescent="0.3">
      <c r="A1742" s="37" t="s">
        <v>1404</v>
      </c>
      <c r="B1742" s="13" t="s">
        <v>30</v>
      </c>
      <c r="C1742" s="13" t="s">
        <v>3143</v>
      </c>
      <c r="D1742" s="13" t="s">
        <v>3143</v>
      </c>
      <c r="E1742" s="13" t="s">
        <v>3143</v>
      </c>
    </row>
    <row r="1743" spans="1:5" ht="25.15" customHeight="1" thickTop="1" thickBot="1" x14ac:dyDescent="0.3">
      <c r="A1743" s="37" t="s">
        <v>1405</v>
      </c>
      <c r="B1743" s="13" t="s">
        <v>21</v>
      </c>
      <c r="C1743" s="13" t="s">
        <v>5</v>
      </c>
      <c r="D1743" s="13" t="s">
        <v>3143</v>
      </c>
      <c r="E1743" s="13" t="s">
        <v>3143</v>
      </c>
    </row>
    <row r="1744" spans="1:5" ht="25.15" customHeight="1" thickTop="1" thickBot="1" x14ac:dyDescent="0.3">
      <c r="A1744" s="37" t="s">
        <v>1406</v>
      </c>
      <c r="B1744" s="13" t="s">
        <v>37</v>
      </c>
      <c r="C1744" s="13" t="s">
        <v>5</v>
      </c>
      <c r="D1744" s="13" t="s">
        <v>3143</v>
      </c>
      <c r="E1744" s="13" t="s">
        <v>3143</v>
      </c>
    </row>
    <row r="1745" spans="1:5" ht="25.15" customHeight="1" thickTop="1" thickBot="1" x14ac:dyDescent="0.3">
      <c r="A1745" s="37" t="s">
        <v>3371</v>
      </c>
      <c r="B1745" s="13" t="s">
        <v>24</v>
      </c>
      <c r="C1745" s="13" t="s">
        <v>3143</v>
      </c>
      <c r="D1745" s="13" t="s">
        <v>3143</v>
      </c>
      <c r="E1745" s="13" t="s">
        <v>6</v>
      </c>
    </row>
    <row r="1746" spans="1:5" ht="25.15" customHeight="1" thickTop="1" thickBot="1" x14ac:dyDescent="0.3">
      <c r="A1746" s="37" t="s">
        <v>1407</v>
      </c>
      <c r="B1746" s="13" t="s">
        <v>35</v>
      </c>
      <c r="C1746" s="13" t="s">
        <v>3143</v>
      </c>
      <c r="D1746" s="13" t="s">
        <v>26</v>
      </c>
      <c r="E1746" s="13" t="s">
        <v>3143</v>
      </c>
    </row>
    <row r="1747" spans="1:5" ht="25.15" customHeight="1" thickTop="1" thickBot="1" x14ac:dyDescent="0.3">
      <c r="A1747" s="37" t="s">
        <v>3251</v>
      </c>
      <c r="B1747" s="13" t="s">
        <v>24</v>
      </c>
      <c r="C1747" s="13" t="s">
        <v>3143</v>
      </c>
      <c r="D1747" s="13" t="s">
        <v>3143</v>
      </c>
      <c r="E1747" s="13" t="s">
        <v>3143</v>
      </c>
    </row>
    <row r="1748" spans="1:5" ht="25.15" customHeight="1" thickTop="1" thickBot="1" x14ac:dyDescent="0.3">
      <c r="A1748" s="37" t="s">
        <v>1408</v>
      </c>
      <c r="B1748" s="13" t="s">
        <v>37</v>
      </c>
      <c r="C1748" s="13" t="s">
        <v>3143</v>
      </c>
      <c r="D1748" s="13" t="s">
        <v>3143</v>
      </c>
      <c r="E1748" s="13" t="s">
        <v>3143</v>
      </c>
    </row>
    <row r="1749" spans="1:5" ht="25.15" customHeight="1" thickTop="1" thickBot="1" x14ac:dyDescent="0.3">
      <c r="A1749" s="37" t="s">
        <v>1409</v>
      </c>
      <c r="B1749" s="13" t="s">
        <v>35</v>
      </c>
      <c r="C1749" s="13" t="s">
        <v>3143</v>
      </c>
      <c r="D1749" s="13" t="s">
        <v>3143</v>
      </c>
      <c r="E1749" s="13" t="s">
        <v>3143</v>
      </c>
    </row>
    <row r="1750" spans="1:5" ht="25.15" customHeight="1" thickTop="1" thickBot="1" x14ac:dyDescent="0.3">
      <c r="A1750" s="37" t="s">
        <v>2930</v>
      </c>
      <c r="B1750" s="13" t="s">
        <v>24</v>
      </c>
      <c r="C1750" s="13" t="s">
        <v>3143</v>
      </c>
      <c r="D1750" s="13" t="s">
        <v>3143</v>
      </c>
      <c r="E1750" s="13" t="s">
        <v>3143</v>
      </c>
    </row>
    <row r="1751" spans="1:5" ht="25.15" customHeight="1" thickTop="1" thickBot="1" x14ac:dyDescent="0.3">
      <c r="A1751" s="37" t="s">
        <v>1410</v>
      </c>
      <c r="B1751" s="13" t="s">
        <v>37</v>
      </c>
      <c r="C1751" s="13" t="s">
        <v>3143</v>
      </c>
      <c r="D1751" s="13" t="s">
        <v>3143</v>
      </c>
      <c r="E1751" s="13" t="s">
        <v>3143</v>
      </c>
    </row>
    <row r="1752" spans="1:5" ht="25.15" customHeight="1" thickTop="1" thickBot="1" x14ac:dyDescent="0.3">
      <c r="A1752" s="37" t="s">
        <v>1411</v>
      </c>
      <c r="B1752" s="13" t="s">
        <v>35</v>
      </c>
      <c r="C1752" s="13" t="s">
        <v>3143</v>
      </c>
      <c r="D1752" s="13" t="s">
        <v>3143</v>
      </c>
      <c r="E1752" s="13" t="s">
        <v>3143</v>
      </c>
    </row>
    <row r="1753" spans="1:5" ht="25.15" customHeight="1" thickTop="1" thickBot="1" x14ac:dyDescent="0.3">
      <c r="A1753" s="37" t="s">
        <v>1412</v>
      </c>
      <c r="B1753" s="13" t="s">
        <v>24</v>
      </c>
      <c r="C1753" s="13" t="s">
        <v>3143</v>
      </c>
      <c r="D1753" s="13" t="s">
        <v>3143</v>
      </c>
      <c r="E1753" s="13" t="s">
        <v>3143</v>
      </c>
    </row>
    <row r="1754" spans="1:5" ht="25.15" customHeight="1" thickTop="1" thickBot="1" x14ac:dyDescent="0.3">
      <c r="A1754" s="37" t="s">
        <v>1413</v>
      </c>
      <c r="B1754" s="13" t="s">
        <v>30</v>
      </c>
      <c r="C1754" s="13" t="s">
        <v>3143</v>
      </c>
      <c r="D1754" s="13" t="s">
        <v>3143</v>
      </c>
      <c r="E1754" s="13" t="s">
        <v>3143</v>
      </c>
    </row>
    <row r="1755" spans="1:5" ht="25.15" customHeight="1" thickTop="1" thickBot="1" x14ac:dyDescent="0.3">
      <c r="A1755" s="37" t="s">
        <v>1414</v>
      </c>
      <c r="B1755" s="13" t="s">
        <v>47</v>
      </c>
      <c r="C1755" s="13" t="s">
        <v>5</v>
      </c>
      <c r="D1755" s="13" t="s">
        <v>3143</v>
      </c>
      <c r="E1755" s="13" t="s">
        <v>3143</v>
      </c>
    </row>
    <row r="1756" spans="1:5" ht="25.15" customHeight="1" thickTop="1" thickBot="1" x14ac:dyDescent="0.3">
      <c r="A1756" s="37" t="s">
        <v>3070</v>
      </c>
      <c r="B1756" s="13" t="s">
        <v>47</v>
      </c>
      <c r="C1756" s="13" t="s">
        <v>3143</v>
      </c>
      <c r="D1756" s="13" t="s">
        <v>3143</v>
      </c>
      <c r="E1756" s="13" t="s">
        <v>3143</v>
      </c>
    </row>
    <row r="1757" spans="1:5" ht="25.15" customHeight="1" thickTop="1" thickBot="1" x14ac:dyDescent="0.3">
      <c r="A1757" s="37" t="s">
        <v>1415</v>
      </c>
      <c r="B1757" s="13" t="s">
        <v>24</v>
      </c>
      <c r="C1757" s="13" t="s">
        <v>3143</v>
      </c>
      <c r="D1757" s="13" t="s">
        <v>26</v>
      </c>
      <c r="E1757" s="13" t="s">
        <v>3143</v>
      </c>
    </row>
    <row r="1758" spans="1:5" ht="25.15" customHeight="1" thickTop="1" thickBot="1" x14ac:dyDescent="0.3">
      <c r="A1758" s="37" t="s">
        <v>1416</v>
      </c>
      <c r="B1758" s="13" t="s">
        <v>29</v>
      </c>
      <c r="C1758" s="13" t="s">
        <v>3143</v>
      </c>
      <c r="D1758" s="13" t="s">
        <v>3143</v>
      </c>
      <c r="E1758" s="13" t="s">
        <v>3143</v>
      </c>
    </row>
    <row r="1759" spans="1:5" ht="25.15" customHeight="1" thickTop="1" thickBot="1" x14ac:dyDescent="0.3">
      <c r="A1759" s="37" t="s">
        <v>1417</v>
      </c>
      <c r="B1759" s="13" t="s">
        <v>24</v>
      </c>
      <c r="C1759" s="13" t="s">
        <v>3143</v>
      </c>
      <c r="D1759" s="13" t="s">
        <v>3143</v>
      </c>
      <c r="E1759" s="13" t="s">
        <v>3143</v>
      </c>
    </row>
    <row r="1760" spans="1:5" ht="25.15" customHeight="1" thickTop="1" thickBot="1" x14ac:dyDescent="0.3">
      <c r="A1760" s="37" t="s">
        <v>3050</v>
      </c>
      <c r="B1760" s="13" t="s">
        <v>37</v>
      </c>
      <c r="C1760" s="13" t="s">
        <v>3143</v>
      </c>
      <c r="D1760" s="13" t="s">
        <v>3143</v>
      </c>
      <c r="E1760" s="13" t="s">
        <v>3143</v>
      </c>
    </row>
    <row r="1761" spans="1:5" ht="25.15" customHeight="1" thickTop="1" thickBot="1" x14ac:dyDescent="0.3">
      <c r="A1761" s="37" t="s">
        <v>1418</v>
      </c>
      <c r="B1761" s="13" t="s">
        <v>24</v>
      </c>
      <c r="C1761" s="13" t="s">
        <v>3143</v>
      </c>
      <c r="D1761" s="13" t="s">
        <v>26</v>
      </c>
      <c r="E1761" s="13" t="s">
        <v>3143</v>
      </c>
    </row>
    <row r="1762" spans="1:5" ht="25.15" customHeight="1" thickTop="1" thickBot="1" x14ac:dyDescent="0.3">
      <c r="A1762" s="37" t="s">
        <v>1419</v>
      </c>
      <c r="B1762" s="13" t="s">
        <v>47</v>
      </c>
      <c r="C1762" s="13" t="s">
        <v>3143</v>
      </c>
      <c r="D1762" s="13" t="s">
        <v>3143</v>
      </c>
      <c r="E1762" s="13" t="s">
        <v>3143</v>
      </c>
    </row>
    <row r="1763" spans="1:5" ht="25.15" customHeight="1" thickTop="1" thickBot="1" x14ac:dyDescent="0.3">
      <c r="A1763" s="37" t="s">
        <v>1420</v>
      </c>
      <c r="B1763" s="101" t="s">
        <v>21</v>
      </c>
      <c r="C1763" s="101" t="s">
        <v>3143</v>
      </c>
      <c r="D1763" s="101" t="s">
        <v>3143</v>
      </c>
      <c r="E1763" s="102" t="s">
        <v>3143</v>
      </c>
    </row>
    <row r="1764" spans="1:5" ht="25.15" customHeight="1" thickTop="1" thickBot="1" x14ac:dyDescent="0.3">
      <c r="A1764" s="37" t="s">
        <v>3598</v>
      </c>
      <c r="B1764" s="13" t="s">
        <v>37</v>
      </c>
      <c r="C1764" s="13" t="s">
        <v>3143</v>
      </c>
      <c r="D1764" s="13" t="s">
        <v>26</v>
      </c>
      <c r="E1764" s="13" t="s">
        <v>3143</v>
      </c>
    </row>
    <row r="1765" spans="1:5" ht="25.15" customHeight="1" thickTop="1" thickBot="1" x14ac:dyDescent="0.3">
      <c r="A1765" s="37" t="s">
        <v>1421</v>
      </c>
      <c r="B1765" s="101" t="s">
        <v>37</v>
      </c>
      <c r="C1765" s="101" t="s">
        <v>3143</v>
      </c>
      <c r="D1765" s="101" t="s">
        <v>3143</v>
      </c>
      <c r="E1765" s="102" t="s">
        <v>3143</v>
      </c>
    </row>
    <row r="1766" spans="1:5" ht="25.15" customHeight="1" thickTop="1" thickBot="1" x14ac:dyDescent="0.3">
      <c r="A1766" s="37" t="s">
        <v>1422</v>
      </c>
      <c r="B1766" s="101" t="s">
        <v>24</v>
      </c>
      <c r="C1766" s="101" t="s">
        <v>3143</v>
      </c>
      <c r="D1766" s="101" t="s">
        <v>3143</v>
      </c>
      <c r="E1766" s="102" t="s">
        <v>3143</v>
      </c>
    </row>
    <row r="1767" spans="1:5" ht="25.15" customHeight="1" thickTop="1" thickBot="1" x14ac:dyDescent="0.3">
      <c r="A1767" s="37" t="s">
        <v>1423</v>
      </c>
      <c r="B1767" s="13" t="s">
        <v>24</v>
      </c>
      <c r="C1767" s="13" t="s">
        <v>3143</v>
      </c>
      <c r="D1767" s="13" t="s">
        <v>3143</v>
      </c>
      <c r="E1767" s="13" t="s">
        <v>3143</v>
      </c>
    </row>
    <row r="1768" spans="1:5" ht="25.15" customHeight="1" thickTop="1" thickBot="1" x14ac:dyDescent="0.3">
      <c r="A1768" s="37" t="s">
        <v>1424</v>
      </c>
      <c r="B1768" s="13" t="s">
        <v>37</v>
      </c>
      <c r="C1768" s="13" t="s">
        <v>5</v>
      </c>
      <c r="D1768" s="13" t="s">
        <v>3143</v>
      </c>
      <c r="E1768" s="13" t="s">
        <v>3143</v>
      </c>
    </row>
    <row r="1769" spans="1:5" ht="25.15" customHeight="1" thickTop="1" thickBot="1" x14ac:dyDescent="0.3">
      <c r="A1769" s="37" t="s">
        <v>1425</v>
      </c>
      <c r="B1769" s="13" t="s">
        <v>29</v>
      </c>
      <c r="C1769" s="13" t="s">
        <v>3143</v>
      </c>
      <c r="D1769" s="13" t="s">
        <v>3143</v>
      </c>
      <c r="E1769" s="13" t="s">
        <v>3143</v>
      </c>
    </row>
    <row r="1770" spans="1:5" ht="25.15" customHeight="1" thickTop="1" thickBot="1" x14ac:dyDescent="0.3">
      <c r="A1770" s="37" t="s">
        <v>1426</v>
      </c>
      <c r="B1770" s="13" t="s">
        <v>29</v>
      </c>
      <c r="C1770" s="13" t="s">
        <v>3143</v>
      </c>
      <c r="D1770" s="13" t="s">
        <v>3143</v>
      </c>
      <c r="E1770" s="13" t="s">
        <v>3143</v>
      </c>
    </row>
    <row r="1771" spans="1:5" ht="25.15" customHeight="1" thickTop="1" thickBot="1" x14ac:dyDescent="0.3">
      <c r="A1771" s="37" t="s">
        <v>1427</v>
      </c>
      <c r="B1771" s="13" t="s">
        <v>30</v>
      </c>
      <c r="C1771" s="13" t="s">
        <v>3143</v>
      </c>
      <c r="D1771" s="13" t="s">
        <v>3143</v>
      </c>
      <c r="E1771" s="13" t="s">
        <v>3143</v>
      </c>
    </row>
    <row r="1772" spans="1:5" ht="25.15" customHeight="1" thickTop="1" thickBot="1" x14ac:dyDescent="0.3">
      <c r="A1772" s="37" t="s">
        <v>3617</v>
      </c>
      <c r="B1772" s="13" t="s">
        <v>37</v>
      </c>
      <c r="C1772" s="13" t="s">
        <v>3143</v>
      </c>
      <c r="D1772" s="13" t="s">
        <v>3143</v>
      </c>
      <c r="E1772" s="13" t="s">
        <v>3143</v>
      </c>
    </row>
    <row r="1773" spans="1:5" ht="25.15" customHeight="1" thickTop="1" thickBot="1" x14ac:dyDescent="0.3">
      <c r="A1773" s="37" t="s">
        <v>1428</v>
      </c>
      <c r="B1773" s="13" t="s">
        <v>29</v>
      </c>
      <c r="C1773" s="13" t="s">
        <v>3143</v>
      </c>
      <c r="D1773" s="13" t="s">
        <v>3143</v>
      </c>
      <c r="E1773" s="13" t="s">
        <v>3143</v>
      </c>
    </row>
    <row r="1774" spans="1:5" ht="25.15" customHeight="1" thickTop="1" thickBot="1" x14ac:dyDescent="0.3">
      <c r="A1774" s="37" t="s">
        <v>1429</v>
      </c>
      <c r="B1774" s="13" t="s">
        <v>35</v>
      </c>
      <c r="C1774" s="13" t="s">
        <v>3143</v>
      </c>
      <c r="D1774" s="13" t="s">
        <v>3143</v>
      </c>
      <c r="E1774" s="13" t="s">
        <v>3143</v>
      </c>
    </row>
    <row r="1775" spans="1:5" ht="25.15" customHeight="1" thickTop="1" thickBot="1" x14ac:dyDescent="0.3">
      <c r="A1775" s="37" t="s">
        <v>1430</v>
      </c>
      <c r="B1775" s="13" t="s">
        <v>24</v>
      </c>
      <c r="C1775" s="13" t="s">
        <v>3143</v>
      </c>
      <c r="D1775" s="13" t="s">
        <v>26</v>
      </c>
      <c r="E1775" s="13" t="s">
        <v>3143</v>
      </c>
    </row>
    <row r="1776" spans="1:5" ht="25.15" customHeight="1" thickTop="1" thickBot="1" x14ac:dyDescent="0.3">
      <c r="A1776" s="37" t="s">
        <v>1431</v>
      </c>
      <c r="B1776" s="13" t="s">
        <v>47</v>
      </c>
      <c r="C1776" s="13" t="s">
        <v>3143</v>
      </c>
      <c r="D1776" s="13" t="s">
        <v>26</v>
      </c>
      <c r="E1776" s="13" t="s">
        <v>3143</v>
      </c>
    </row>
    <row r="1777" spans="1:5" ht="25.15" customHeight="1" thickTop="1" thickBot="1" x14ac:dyDescent="0.3">
      <c r="A1777" s="37" t="s">
        <v>1432</v>
      </c>
      <c r="B1777" s="13" t="s">
        <v>47</v>
      </c>
      <c r="C1777" s="13" t="s">
        <v>3143</v>
      </c>
      <c r="D1777" s="13" t="s">
        <v>26</v>
      </c>
      <c r="E1777" s="13" t="s">
        <v>3143</v>
      </c>
    </row>
    <row r="1778" spans="1:5" ht="25.15" customHeight="1" thickTop="1" thickBot="1" x14ac:dyDescent="0.3">
      <c r="A1778" s="37" t="s">
        <v>1433</v>
      </c>
      <c r="B1778" s="13" t="s">
        <v>29</v>
      </c>
      <c r="C1778" s="13" t="s">
        <v>3143</v>
      </c>
      <c r="D1778" s="13" t="s">
        <v>3143</v>
      </c>
      <c r="E1778" s="13" t="s">
        <v>3143</v>
      </c>
    </row>
    <row r="1779" spans="1:5" ht="25.15" customHeight="1" thickTop="1" thickBot="1" x14ac:dyDescent="0.3">
      <c r="A1779" s="37" t="s">
        <v>1434</v>
      </c>
      <c r="B1779" s="13" t="s">
        <v>37</v>
      </c>
      <c r="C1779" s="13" t="s">
        <v>3143</v>
      </c>
      <c r="D1779" s="13" t="s">
        <v>3143</v>
      </c>
      <c r="E1779" s="13" t="s">
        <v>3143</v>
      </c>
    </row>
    <row r="1780" spans="1:5" ht="25.15" customHeight="1" thickTop="1" thickBot="1" x14ac:dyDescent="0.3">
      <c r="A1780" s="37" t="s">
        <v>1435</v>
      </c>
      <c r="B1780" s="13" t="s">
        <v>37</v>
      </c>
      <c r="C1780" s="13" t="s">
        <v>3143</v>
      </c>
      <c r="D1780" s="13" t="s">
        <v>3143</v>
      </c>
      <c r="E1780" s="13" t="s">
        <v>3143</v>
      </c>
    </row>
    <row r="1781" spans="1:5" ht="25.15" customHeight="1" thickTop="1" thickBot="1" x14ac:dyDescent="0.3">
      <c r="A1781" s="37" t="s">
        <v>3372</v>
      </c>
      <c r="B1781" s="13" t="s">
        <v>30</v>
      </c>
      <c r="C1781" s="13" t="s">
        <v>3143</v>
      </c>
      <c r="D1781" s="13" t="s">
        <v>3143</v>
      </c>
      <c r="E1781" s="13" t="s">
        <v>6</v>
      </c>
    </row>
    <row r="1782" spans="1:5" ht="25.15" customHeight="1" thickTop="1" thickBot="1" x14ac:dyDescent="0.3">
      <c r="A1782" s="37" t="s">
        <v>1436</v>
      </c>
      <c r="B1782" s="13" t="s">
        <v>21</v>
      </c>
      <c r="C1782" s="13" t="s">
        <v>3143</v>
      </c>
      <c r="D1782" s="13" t="s">
        <v>3143</v>
      </c>
      <c r="E1782" s="13" t="s">
        <v>3143</v>
      </c>
    </row>
    <row r="1783" spans="1:5" ht="25.15" customHeight="1" thickTop="1" thickBot="1" x14ac:dyDescent="0.3">
      <c r="A1783" s="37" t="s">
        <v>1437</v>
      </c>
      <c r="B1783" s="13" t="s">
        <v>37</v>
      </c>
      <c r="C1783" s="13" t="s">
        <v>3143</v>
      </c>
      <c r="D1783" s="13" t="s">
        <v>3143</v>
      </c>
      <c r="E1783" s="13" t="s">
        <v>3143</v>
      </c>
    </row>
    <row r="1784" spans="1:5" ht="25.15" customHeight="1" thickTop="1" thickBot="1" x14ac:dyDescent="0.3">
      <c r="A1784" s="37" t="s">
        <v>1438</v>
      </c>
      <c r="B1784" s="13" t="s">
        <v>24</v>
      </c>
      <c r="C1784" s="13" t="s">
        <v>3143</v>
      </c>
      <c r="D1784" s="13" t="s">
        <v>3143</v>
      </c>
      <c r="E1784" s="13" t="s">
        <v>3143</v>
      </c>
    </row>
    <row r="1785" spans="1:5" ht="25.15" customHeight="1" thickTop="1" thickBot="1" x14ac:dyDescent="0.3">
      <c r="A1785" s="37" t="s">
        <v>1439</v>
      </c>
      <c r="B1785" s="13" t="s">
        <v>37</v>
      </c>
      <c r="C1785" s="13" t="s">
        <v>3143</v>
      </c>
      <c r="D1785" s="13" t="s">
        <v>3143</v>
      </c>
      <c r="E1785" s="13" t="s">
        <v>3143</v>
      </c>
    </row>
    <row r="1786" spans="1:5" ht="25.15" customHeight="1" thickTop="1" thickBot="1" x14ac:dyDescent="0.3">
      <c r="A1786" s="37" t="s">
        <v>1440</v>
      </c>
      <c r="B1786" s="13" t="s">
        <v>29</v>
      </c>
      <c r="C1786" s="13" t="s">
        <v>3143</v>
      </c>
      <c r="D1786" s="13" t="s">
        <v>3143</v>
      </c>
      <c r="E1786" s="13" t="s">
        <v>3143</v>
      </c>
    </row>
    <row r="1787" spans="1:5" ht="25.15" customHeight="1" thickTop="1" thickBot="1" x14ac:dyDescent="0.3">
      <c r="A1787" s="37" t="s">
        <v>1441</v>
      </c>
      <c r="B1787" s="13" t="s">
        <v>61</v>
      </c>
      <c r="C1787" s="13" t="s">
        <v>3143</v>
      </c>
      <c r="D1787" s="13" t="s">
        <v>3143</v>
      </c>
      <c r="E1787" s="13" t="s">
        <v>3143</v>
      </c>
    </row>
    <row r="1788" spans="1:5" ht="25.15" customHeight="1" thickTop="1" thickBot="1" x14ac:dyDescent="0.3">
      <c r="A1788" s="37" t="s">
        <v>1442</v>
      </c>
      <c r="B1788" s="13" t="s">
        <v>47</v>
      </c>
      <c r="C1788" s="13" t="s">
        <v>3143</v>
      </c>
      <c r="D1788" s="13" t="s">
        <v>3143</v>
      </c>
      <c r="E1788" s="13" t="s">
        <v>3143</v>
      </c>
    </row>
    <row r="1789" spans="1:5" ht="25.15" customHeight="1" thickTop="1" thickBot="1" x14ac:dyDescent="0.3">
      <c r="A1789" s="37" t="s">
        <v>1443</v>
      </c>
      <c r="B1789" s="13" t="s">
        <v>30</v>
      </c>
      <c r="C1789" s="13" t="s">
        <v>3143</v>
      </c>
      <c r="D1789" s="13" t="s">
        <v>3143</v>
      </c>
      <c r="E1789" s="13" t="s">
        <v>3143</v>
      </c>
    </row>
    <row r="1790" spans="1:5" ht="25.15" customHeight="1" thickTop="1" thickBot="1" x14ac:dyDescent="0.3">
      <c r="A1790" s="37" t="s">
        <v>3373</v>
      </c>
      <c r="B1790" s="13" t="s">
        <v>163</v>
      </c>
      <c r="C1790" s="13" t="s">
        <v>3143</v>
      </c>
      <c r="D1790" s="13" t="s">
        <v>3143</v>
      </c>
      <c r="E1790" s="13" t="s">
        <v>6</v>
      </c>
    </row>
    <row r="1791" spans="1:5" ht="25.15" customHeight="1" thickTop="1" thickBot="1" x14ac:dyDescent="0.3">
      <c r="A1791" s="37" t="s">
        <v>1444</v>
      </c>
      <c r="B1791" s="13" t="s">
        <v>35</v>
      </c>
      <c r="C1791" s="13" t="s">
        <v>3143</v>
      </c>
      <c r="D1791" s="13" t="s">
        <v>3143</v>
      </c>
      <c r="E1791" s="13" t="s">
        <v>3143</v>
      </c>
    </row>
    <row r="1792" spans="1:5" ht="25.15" customHeight="1" thickTop="1" thickBot="1" x14ac:dyDescent="0.3">
      <c r="A1792" s="37" t="s">
        <v>3204</v>
      </c>
      <c r="B1792" s="13" t="s">
        <v>24</v>
      </c>
      <c r="C1792" s="13" t="s">
        <v>3143</v>
      </c>
      <c r="D1792" s="13" t="s">
        <v>3143</v>
      </c>
      <c r="E1792" s="13" t="s">
        <v>3143</v>
      </c>
    </row>
    <row r="1793" spans="1:5" ht="25.15" customHeight="1" thickTop="1" thickBot="1" x14ac:dyDescent="0.3">
      <c r="A1793" s="37" t="s">
        <v>3544</v>
      </c>
      <c r="B1793" s="13" t="s">
        <v>47</v>
      </c>
      <c r="C1793" s="13" t="s">
        <v>3143</v>
      </c>
      <c r="D1793" s="13" t="s">
        <v>26</v>
      </c>
      <c r="E1793" s="13" t="s">
        <v>6</v>
      </c>
    </row>
    <row r="1794" spans="1:5" ht="25.15" customHeight="1" thickTop="1" thickBot="1" x14ac:dyDescent="0.3">
      <c r="A1794" s="37" t="s">
        <v>1445</v>
      </c>
      <c r="B1794" s="13" t="s">
        <v>47</v>
      </c>
      <c r="C1794" s="13" t="s">
        <v>3143</v>
      </c>
      <c r="D1794" s="13" t="s">
        <v>26</v>
      </c>
      <c r="E1794" s="13" t="s">
        <v>3143</v>
      </c>
    </row>
    <row r="1795" spans="1:5" ht="25.15" customHeight="1" thickTop="1" thickBot="1" x14ac:dyDescent="0.3">
      <c r="A1795" s="37" t="s">
        <v>1446</v>
      </c>
      <c r="B1795" s="13" t="s">
        <v>47</v>
      </c>
      <c r="C1795" s="13" t="s">
        <v>3143</v>
      </c>
      <c r="D1795" s="13" t="s">
        <v>26</v>
      </c>
      <c r="E1795" s="13" t="s">
        <v>3143</v>
      </c>
    </row>
    <row r="1796" spans="1:5" ht="25.15" customHeight="1" thickTop="1" thickBot="1" x14ac:dyDescent="0.3">
      <c r="A1796" s="37" t="s">
        <v>1447</v>
      </c>
      <c r="B1796" s="13" t="s">
        <v>24</v>
      </c>
      <c r="C1796" s="13" t="s">
        <v>3143</v>
      </c>
      <c r="D1796" s="13" t="s">
        <v>3143</v>
      </c>
      <c r="E1796" s="13" t="s">
        <v>3143</v>
      </c>
    </row>
    <row r="1797" spans="1:5" ht="25.15" customHeight="1" thickTop="1" thickBot="1" x14ac:dyDescent="0.3">
      <c r="A1797" s="37" t="s">
        <v>1448</v>
      </c>
      <c r="B1797" s="13" t="s">
        <v>37</v>
      </c>
      <c r="C1797" s="13" t="s">
        <v>5</v>
      </c>
      <c r="D1797" s="13" t="s">
        <v>3143</v>
      </c>
      <c r="E1797" s="13" t="s">
        <v>3143</v>
      </c>
    </row>
    <row r="1798" spans="1:5" ht="25.15" customHeight="1" thickTop="1" thickBot="1" x14ac:dyDescent="0.3">
      <c r="A1798" s="37" t="s">
        <v>1449</v>
      </c>
      <c r="B1798" s="13" t="s">
        <v>24</v>
      </c>
      <c r="C1798" s="13" t="s">
        <v>3143</v>
      </c>
      <c r="D1798" s="13" t="s">
        <v>3143</v>
      </c>
      <c r="E1798" s="13" t="s">
        <v>3143</v>
      </c>
    </row>
    <row r="1799" spans="1:5" ht="25.15" customHeight="1" thickTop="1" thickBot="1" x14ac:dyDescent="0.3">
      <c r="A1799" s="37" t="s">
        <v>1450</v>
      </c>
      <c r="B1799" s="13" t="s">
        <v>37</v>
      </c>
      <c r="C1799" s="13" t="s">
        <v>3143</v>
      </c>
      <c r="D1799" s="13" t="s">
        <v>3143</v>
      </c>
      <c r="E1799" s="13" t="s">
        <v>3143</v>
      </c>
    </row>
    <row r="1800" spans="1:5" ht="25.15" customHeight="1" thickTop="1" thickBot="1" x14ac:dyDescent="0.3">
      <c r="A1800" s="37" t="s">
        <v>1451</v>
      </c>
      <c r="B1800" s="13" t="s">
        <v>37</v>
      </c>
      <c r="C1800" s="13" t="s">
        <v>3143</v>
      </c>
      <c r="D1800" s="13" t="s">
        <v>26</v>
      </c>
      <c r="E1800" s="13" t="s">
        <v>3143</v>
      </c>
    </row>
    <row r="1801" spans="1:5" ht="25.15" customHeight="1" thickTop="1" thickBot="1" x14ac:dyDescent="0.3">
      <c r="A1801" s="37" t="s">
        <v>1452</v>
      </c>
      <c r="B1801" s="13" t="s">
        <v>24</v>
      </c>
      <c r="C1801" s="13" t="s">
        <v>3143</v>
      </c>
      <c r="D1801" s="13" t="s">
        <v>3143</v>
      </c>
      <c r="E1801" s="13" t="s">
        <v>3143</v>
      </c>
    </row>
    <row r="1802" spans="1:5" ht="25.15" customHeight="1" thickTop="1" thickBot="1" x14ac:dyDescent="0.3">
      <c r="A1802" s="37" t="s">
        <v>1453</v>
      </c>
      <c r="B1802" s="101" t="s">
        <v>24</v>
      </c>
      <c r="C1802" s="101" t="s">
        <v>3143</v>
      </c>
      <c r="D1802" s="101" t="s">
        <v>3143</v>
      </c>
      <c r="E1802" s="102" t="s">
        <v>3143</v>
      </c>
    </row>
    <row r="1803" spans="1:5" ht="25.15" customHeight="1" thickTop="1" thickBot="1" x14ac:dyDescent="0.3">
      <c r="A1803" s="37" t="s">
        <v>1454</v>
      </c>
      <c r="B1803" s="13" t="s">
        <v>37</v>
      </c>
      <c r="C1803" s="13" t="s">
        <v>3143</v>
      </c>
      <c r="D1803" s="13" t="s">
        <v>3143</v>
      </c>
      <c r="E1803" s="13" t="s">
        <v>3143</v>
      </c>
    </row>
    <row r="1804" spans="1:5" ht="25.15" customHeight="1" thickTop="1" thickBot="1" x14ac:dyDescent="0.3">
      <c r="A1804" s="37" t="s">
        <v>1455</v>
      </c>
      <c r="B1804" s="13" t="s">
        <v>47</v>
      </c>
      <c r="C1804" s="13" t="s">
        <v>5</v>
      </c>
      <c r="D1804" s="13" t="s">
        <v>3143</v>
      </c>
      <c r="E1804" s="13" t="s">
        <v>3143</v>
      </c>
    </row>
    <row r="1805" spans="1:5" ht="25.15" customHeight="1" thickTop="1" thickBot="1" x14ac:dyDescent="0.3">
      <c r="A1805" s="37" t="s">
        <v>1456</v>
      </c>
      <c r="B1805" s="13" t="s">
        <v>24</v>
      </c>
      <c r="C1805" s="13" t="s">
        <v>3143</v>
      </c>
      <c r="D1805" s="13" t="s">
        <v>3143</v>
      </c>
      <c r="E1805" s="13" t="s">
        <v>3143</v>
      </c>
    </row>
    <row r="1806" spans="1:5" ht="25.15" customHeight="1" thickTop="1" thickBot="1" x14ac:dyDescent="0.3">
      <c r="A1806" s="37" t="s">
        <v>1457</v>
      </c>
      <c r="B1806" s="13" t="s">
        <v>35</v>
      </c>
      <c r="C1806" s="13" t="s">
        <v>3143</v>
      </c>
      <c r="D1806" s="13" t="s">
        <v>3143</v>
      </c>
      <c r="E1806" s="13" t="s">
        <v>3143</v>
      </c>
    </row>
    <row r="1807" spans="1:5" ht="25.15" customHeight="1" thickTop="1" thickBot="1" x14ac:dyDescent="0.3">
      <c r="A1807" s="37" t="s">
        <v>1458</v>
      </c>
      <c r="B1807" s="13" t="s">
        <v>47</v>
      </c>
      <c r="C1807" s="13" t="s">
        <v>3143</v>
      </c>
      <c r="D1807" s="13" t="s">
        <v>3143</v>
      </c>
      <c r="E1807" s="13" t="s">
        <v>3143</v>
      </c>
    </row>
    <row r="1808" spans="1:5" ht="25.15" customHeight="1" thickTop="1" thickBot="1" x14ac:dyDescent="0.3">
      <c r="A1808" s="37" t="s">
        <v>1459</v>
      </c>
      <c r="B1808" s="13" t="s">
        <v>37</v>
      </c>
      <c r="C1808" s="13" t="s">
        <v>3143</v>
      </c>
      <c r="D1808" s="13" t="s">
        <v>3143</v>
      </c>
      <c r="E1808" s="13" t="s">
        <v>3143</v>
      </c>
    </row>
    <row r="1809" spans="1:5" ht="25.15" customHeight="1" thickTop="1" thickBot="1" x14ac:dyDescent="0.3">
      <c r="A1809" s="37" t="s">
        <v>1460</v>
      </c>
      <c r="B1809" s="13" t="s">
        <v>35</v>
      </c>
      <c r="C1809" s="13" t="s">
        <v>3143</v>
      </c>
      <c r="D1809" s="13" t="s">
        <v>3143</v>
      </c>
      <c r="E1809" s="13" t="s">
        <v>3143</v>
      </c>
    </row>
    <row r="1810" spans="1:5" ht="25.15" customHeight="1" thickTop="1" thickBot="1" x14ac:dyDescent="0.3">
      <c r="A1810" s="37" t="s">
        <v>3656</v>
      </c>
      <c r="B1810" s="13" t="s">
        <v>21</v>
      </c>
      <c r="C1810" s="13" t="s">
        <v>3143</v>
      </c>
      <c r="D1810" s="13" t="s">
        <v>3143</v>
      </c>
      <c r="E1810" s="13" t="s">
        <v>3143</v>
      </c>
    </row>
    <row r="1811" spans="1:5" ht="25.15" customHeight="1" thickTop="1" thickBot="1" x14ac:dyDescent="0.3">
      <c r="A1811" s="37" t="s">
        <v>1461</v>
      </c>
      <c r="B1811" s="13" t="s">
        <v>37</v>
      </c>
      <c r="C1811" s="13" t="s">
        <v>3143</v>
      </c>
      <c r="D1811" s="13" t="s">
        <v>3143</v>
      </c>
      <c r="E1811" s="13" t="s">
        <v>3143</v>
      </c>
    </row>
    <row r="1812" spans="1:5" ht="25.15" customHeight="1" thickTop="1" thickBot="1" x14ac:dyDescent="0.3">
      <c r="A1812" s="37" t="s">
        <v>3083</v>
      </c>
      <c r="B1812" s="13" t="s">
        <v>24</v>
      </c>
      <c r="C1812" s="13" t="s">
        <v>3143</v>
      </c>
      <c r="D1812" s="13" t="s">
        <v>3143</v>
      </c>
      <c r="E1812" s="13" t="s">
        <v>3143</v>
      </c>
    </row>
    <row r="1813" spans="1:5" ht="25.15" customHeight="1" thickTop="1" thickBot="1" x14ac:dyDescent="0.3">
      <c r="A1813" s="37" t="s">
        <v>1462</v>
      </c>
      <c r="B1813" s="13" t="s">
        <v>24</v>
      </c>
      <c r="C1813" s="13" t="s">
        <v>3143</v>
      </c>
      <c r="D1813" s="13" t="s">
        <v>26</v>
      </c>
      <c r="E1813" s="13" t="s">
        <v>3143</v>
      </c>
    </row>
    <row r="1814" spans="1:5" ht="25.15" customHeight="1" thickTop="1" thickBot="1" x14ac:dyDescent="0.3">
      <c r="A1814" s="37" t="s">
        <v>1463</v>
      </c>
      <c r="B1814" s="13" t="s">
        <v>163</v>
      </c>
      <c r="C1814" s="13" t="s">
        <v>3143</v>
      </c>
      <c r="D1814" s="13" t="s">
        <v>26</v>
      </c>
      <c r="E1814" s="13" t="s">
        <v>3143</v>
      </c>
    </row>
    <row r="1815" spans="1:5" ht="25.15" customHeight="1" thickTop="1" thickBot="1" x14ac:dyDescent="0.3">
      <c r="A1815" s="37" t="s">
        <v>1464</v>
      </c>
      <c r="B1815" s="13" t="s">
        <v>24</v>
      </c>
      <c r="C1815" s="13" t="s">
        <v>3143</v>
      </c>
      <c r="D1815" s="13" t="s">
        <v>3143</v>
      </c>
      <c r="E1815" s="13" t="s">
        <v>3143</v>
      </c>
    </row>
    <row r="1816" spans="1:5" ht="25.15" customHeight="1" thickTop="1" thickBot="1" x14ac:dyDescent="0.3">
      <c r="A1816" s="37" t="s">
        <v>1465</v>
      </c>
      <c r="B1816" s="13" t="s">
        <v>21</v>
      </c>
      <c r="C1816" s="13" t="s">
        <v>3143</v>
      </c>
      <c r="D1816" s="13" t="s">
        <v>3143</v>
      </c>
      <c r="E1816" s="13" t="s">
        <v>3143</v>
      </c>
    </row>
    <row r="1817" spans="1:5" ht="25.15" customHeight="1" thickTop="1" thickBot="1" x14ac:dyDescent="0.3">
      <c r="A1817" s="37" t="s">
        <v>1466</v>
      </c>
      <c r="B1817" s="13" t="s">
        <v>21</v>
      </c>
      <c r="C1817" s="13" t="s">
        <v>3143</v>
      </c>
      <c r="D1817" s="13" t="s">
        <v>3143</v>
      </c>
      <c r="E1817" s="13" t="s">
        <v>3143</v>
      </c>
    </row>
    <row r="1818" spans="1:5" ht="25.15" customHeight="1" thickTop="1" thickBot="1" x14ac:dyDescent="0.3">
      <c r="A1818" s="37" t="s">
        <v>1467</v>
      </c>
      <c r="B1818" s="13" t="s">
        <v>29</v>
      </c>
      <c r="C1818" s="13" t="s">
        <v>3143</v>
      </c>
      <c r="D1818" s="13" t="s">
        <v>3143</v>
      </c>
      <c r="E1818" s="13" t="s">
        <v>3143</v>
      </c>
    </row>
    <row r="1819" spans="1:5" ht="25.15" customHeight="1" thickTop="1" thickBot="1" x14ac:dyDescent="0.3">
      <c r="A1819" s="37" t="s">
        <v>3205</v>
      </c>
      <c r="B1819" s="13" t="s">
        <v>21</v>
      </c>
      <c r="C1819" s="13" t="s">
        <v>3143</v>
      </c>
      <c r="D1819" s="13" t="s">
        <v>3143</v>
      </c>
      <c r="E1819" s="13" t="s">
        <v>3143</v>
      </c>
    </row>
    <row r="1820" spans="1:5" ht="25.15" customHeight="1" thickTop="1" thickBot="1" x14ac:dyDescent="0.3">
      <c r="A1820" s="37" t="s">
        <v>3055</v>
      </c>
      <c r="B1820" s="13" t="s">
        <v>47</v>
      </c>
      <c r="C1820" s="13" t="s">
        <v>3143</v>
      </c>
      <c r="D1820" s="13" t="s">
        <v>26</v>
      </c>
      <c r="E1820" s="13" t="s">
        <v>3143</v>
      </c>
    </row>
    <row r="1821" spans="1:5" ht="25.15" customHeight="1" thickTop="1" thickBot="1" x14ac:dyDescent="0.3">
      <c r="A1821" s="37" t="s">
        <v>1468</v>
      </c>
      <c r="B1821" s="13" t="s">
        <v>30</v>
      </c>
      <c r="C1821" s="13" t="s">
        <v>3143</v>
      </c>
      <c r="D1821" s="13" t="s">
        <v>3143</v>
      </c>
      <c r="E1821" s="13" t="s">
        <v>3143</v>
      </c>
    </row>
    <row r="1822" spans="1:5" ht="25.15" customHeight="1" thickTop="1" thickBot="1" x14ac:dyDescent="0.3">
      <c r="A1822" s="37" t="s">
        <v>1469</v>
      </c>
      <c r="B1822" s="13" t="s">
        <v>24</v>
      </c>
      <c r="C1822" s="13" t="s">
        <v>3143</v>
      </c>
      <c r="D1822" s="13" t="s">
        <v>3143</v>
      </c>
      <c r="E1822" s="13" t="s">
        <v>3143</v>
      </c>
    </row>
    <row r="1823" spans="1:5" ht="25.15" customHeight="1" thickTop="1" thickBot="1" x14ac:dyDescent="0.3">
      <c r="A1823" s="37" t="s">
        <v>3374</v>
      </c>
      <c r="B1823" s="13" t="s">
        <v>37</v>
      </c>
      <c r="C1823" s="13" t="s">
        <v>3143</v>
      </c>
      <c r="D1823" s="13" t="s">
        <v>3143</v>
      </c>
      <c r="E1823" s="13" t="s">
        <v>6</v>
      </c>
    </row>
    <row r="1824" spans="1:5" ht="25.15" customHeight="1" thickTop="1" thickBot="1" x14ac:dyDescent="0.3">
      <c r="A1824" s="37" t="s">
        <v>1470</v>
      </c>
      <c r="B1824" s="13" t="s">
        <v>21</v>
      </c>
      <c r="C1824" s="13" t="s">
        <v>3143</v>
      </c>
      <c r="D1824" s="13" t="s">
        <v>3143</v>
      </c>
      <c r="E1824" s="13" t="s">
        <v>3143</v>
      </c>
    </row>
    <row r="1825" spans="1:5" ht="25.15" customHeight="1" thickTop="1" thickBot="1" x14ac:dyDescent="0.3">
      <c r="A1825" s="37" t="s">
        <v>3565</v>
      </c>
      <c r="B1825" s="13" t="s">
        <v>163</v>
      </c>
      <c r="C1825" s="13" t="s">
        <v>5</v>
      </c>
      <c r="D1825" s="13" t="s">
        <v>3143</v>
      </c>
      <c r="E1825" s="13" t="s">
        <v>3143</v>
      </c>
    </row>
    <row r="1826" spans="1:5" ht="25.15" customHeight="1" thickTop="1" thickBot="1" x14ac:dyDescent="0.3">
      <c r="A1826" s="37" t="s">
        <v>1471</v>
      </c>
      <c r="B1826" s="13" t="s">
        <v>35</v>
      </c>
      <c r="C1826" s="13" t="s">
        <v>3143</v>
      </c>
      <c r="D1826" s="13" t="s">
        <v>3143</v>
      </c>
      <c r="E1826" s="13" t="s">
        <v>3143</v>
      </c>
    </row>
    <row r="1827" spans="1:5" ht="25.15" customHeight="1" thickTop="1" thickBot="1" x14ac:dyDescent="0.3">
      <c r="A1827" s="37" t="s">
        <v>1472</v>
      </c>
      <c r="B1827" s="13" t="s">
        <v>24</v>
      </c>
      <c r="C1827" s="13" t="s">
        <v>5</v>
      </c>
      <c r="D1827" s="13" t="s">
        <v>3143</v>
      </c>
      <c r="E1827" s="13" t="s">
        <v>3143</v>
      </c>
    </row>
    <row r="1828" spans="1:5" ht="25.15" customHeight="1" thickTop="1" thickBot="1" x14ac:dyDescent="0.3">
      <c r="A1828" s="37" t="s">
        <v>1473</v>
      </c>
      <c r="B1828" s="13" t="s">
        <v>47</v>
      </c>
      <c r="C1828" s="13" t="s">
        <v>3143</v>
      </c>
      <c r="D1828" s="13" t="s">
        <v>3143</v>
      </c>
      <c r="E1828" s="13" t="s">
        <v>3143</v>
      </c>
    </row>
    <row r="1829" spans="1:5" ht="25.15" customHeight="1" thickTop="1" thickBot="1" x14ac:dyDescent="0.3">
      <c r="A1829" s="37" t="s">
        <v>1474</v>
      </c>
      <c r="B1829" s="13" t="s">
        <v>35</v>
      </c>
      <c r="C1829" s="13" t="s">
        <v>3143</v>
      </c>
      <c r="D1829" s="13" t="s">
        <v>26</v>
      </c>
      <c r="E1829" s="13" t="s">
        <v>3143</v>
      </c>
    </row>
    <row r="1830" spans="1:5" ht="25.15" customHeight="1" thickTop="1" thickBot="1" x14ac:dyDescent="0.3">
      <c r="A1830" s="37" t="s">
        <v>1475</v>
      </c>
      <c r="B1830" s="13" t="s">
        <v>47</v>
      </c>
      <c r="C1830" s="13" t="s">
        <v>3143</v>
      </c>
      <c r="D1830" s="13" t="s">
        <v>3143</v>
      </c>
      <c r="E1830" s="13" t="s">
        <v>3143</v>
      </c>
    </row>
    <row r="1831" spans="1:5" ht="25.15" customHeight="1" thickTop="1" thickBot="1" x14ac:dyDescent="0.3">
      <c r="A1831" s="37" t="s">
        <v>1476</v>
      </c>
      <c r="B1831" s="13" t="s">
        <v>21</v>
      </c>
      <c r="C1831" s="13" t="s">
        <v>3143</v>
      </c>
      <c r="D1831" s="13" t="s">
        <v>3143</v>
      </c>
      <c r="E1831" s="13" t="s">
        <v>3143</v>
      </c>
    </row>
    <row r="1832" spans="1:5" ht="25.15" customHeight="1" thickTop="1" thickBot="1" x14ac:dyDescent="0.3">
      <c r="A1832" s="37" t="s">
        <v>1477</v>
      </c>
      <c r="B1832" s="13" t="s">
        <v>37</v>
      </c>
      <c r="C1832" s="13" t="s">
        <v>3143</v>
      </c>
      <c r="D1832" s="13" t="s">
        <v>3143</v>
      </c>
      <c r="E1832" s="13" t="s">
        <v>3143</v>
      </c>
    </row>
    <row r="1833" spans="1:5" ht="25.15" customHeight="1" thickTop="1" thickBot="1" x14ac:dyDescent="0.3">
      <c r="A1833" s="37" t="s">
        <v>1478</v>
      </c>
      <c r="B1833" s="13" t="s">
        <v>24</v>
      </c>
      <c r="C1833" s="13" t="s">
        <v>3143</v>
      </c>
      <c r="D1833" s="13" t="s">
        <v>3143</v>
      </c>
      <c r="E1833" s="13" t="s">
        <v>3143</v>
      </c>
    </row>
    <row r="1834" spans="1:5" ht="25.15" customHeight="1" thickTop="1" thickBot="1" x14ac:dyDescent="0.3">
      <c r="A1834" s="37" t="s">
        <v>1479</v>
      </c>
      <c r="B1834" s="13" t="s">
        <v>30</v>
      </c>
      <c r="C1834" s="13" t="s">
        <v>3143</v>
      </c>
      <c r="D1834" s="13" t="s">
        <v>3143</v>
      </c>
      <c r="E1834" s="13" t="s">
        <v>3143</v>
      </c>
    </row>
    <row r="1835" spans="1:5" ht="25.15" customHeight="1" thickTop="1" thickBot="1" x14ac:dyDescent="0.3">
      <c r="A1835" s="37" t="s">
        <v>1480</v>
      </c>
      <c r="B1835" s="13" t="s">
        <v>30</v>
      </c>
      <c r="C1835" s="13" t="s">
        <v>5</v>
      </c>
      <c r="D1835" s="13" t="s">
        <v>3143</v>
      </c>
      <c r="E1835" s="13" t="s">
        <v>3143</v>
      </c>
    </row>
    <row r="1836" spans="1:5" ht="25.15" customHeight="1" thickTop="1" thickBot="1" x14ac:dyDescent="0.3">
      <c r="A1836" s="37" t="s">
        <v>1481</v>
      </c>
      <c r="B1836" s="13" t="s">
        <v>61</v>
      </c>
      <c r="C1836" s="13" t="s">
        <v>3143</v>
      </c>
      <c r="D1836" s="13" t="s">
        <v>26</v>
      </c>
      <c r="E1836" s="13" t="s">
        <v>3143</v>
      </c>
    </row>
    <row r="1837" spans="1:5" ht="25.15" customHeight="1" thickTop="1" thickBot="1" x14ac:dyDescent="0.3">
      <c r="A1837" s="37" t="s">
        <v>1482</v>
      </c>
      <c r="B1837" s="13" t="s">
        <v>21</v>
      </c>
      <c r="C1837" s="13" t="s">
        <v>3143</v>
      </c>
      <c r="D1837" s="13" t="s">
        <v>3143</v>
      </c>
      <c r="E1837" s="13" t="s">
        <v>3143</v>
      </c>
    </row>
    <row r="1838" spans="1:5" ht="25.15" customHeight="1" thickTop="1" thickBot="1" x14ac:dyDescent="0.3">
      <c r="A1838" s="37" t="s">
        <v>3158</v>
      </c>
      <c r="B1838" s="13" t="s">
        <v>47</v>
      </c>
      <c r="C1838" s="13" t="s">
        <v>3143</v>
      </c>
      <c r="D1838" s="13" t="s">
        <v>3143</v>
      </c>
      <c r="E1838" s="13" t="s">
        <v>3143</v>
      </c>
    </row>
    <row r="1839" spans="1:5" ht="25.15" customHeight="1" thickTop="1" thickBot="1" x14ac:dyDescent="0.3">
      <c r="A1839" s="37" t="s">
        <v>1483</v>
      </c>
      <c r="B1839" s="13" t="s">
        <v>47</v>
      </c>
      <c r="C1839" s="13" t="s">
        <v>3143</v>
      </c>
      <c r="D1839" s="13" t="s">
        <v>3143</v>
      </c>
      <c r="E1839" s="13" t="s">
        <v>3143</v>
      </c>
    </row>
    <row r="1840" spans="1:5" ht="25.15" customHeight="1" thickTop="1" thickBot="1" x14ac:dyDescent="0.3">
      <c r="A1840" s="37" t="s">
        <v>3132</v>
      </c>
      <c r="B1840" s="13" t="s">
        <v>37</v>
      </c>
      <c r="C1840" s="13" t="s">
        <v>3143</v>
      </c>
      <c r="D1840" s="13" t="s">
        <v>3143</v>
      </c>
      <c r="E1840" s="13" t="s">
        <v>6</v>
      </c>
    </row>
    <row r="1841" spans="1:5" ht="25.15" customHeight="1" thickTop="1" thickBot="1" x14ac:dyDescent="0.3">
      <c r="A1841" s="37" t="s">
        <v>3206</v>
      </c>
      <c r="B1841" s="13" t="s">
        <v>37</v>
      </c>
      <c r="C1841" s="13" t="s">
        <v>3143</v>
      </c>
      <c r="D1841" s="13" t="s">
        <v>3143</v>
      </c>
      <c r="E1841" s="13" t="s">
        <v>6</v>
      </c>
    </row>
    <row r="1842" spans="1:5" ht="25.15" customHeight="1" thickTop="1" thickBot="1" x14ac:dyDescent="0.3">
      <c r="A1842" s="37" t="s">
        <v>3133</v>
      </c>
      <c r="B1842" s="13" t="s">
        <v>37</v>
      </c>
      <c r="C1842" s="13" t="s">
        <v>3143</v>
      </c>
      <c r="D1842" s="13" t="s">
        <v>3143</v>
      </c>
      <c r="E1842" s="13" t="s">
        <v>6</v>
      </c>
    </row>
    <row r="1843" spans="1:5" ht="25.15" customHeight="1" thickTop="1" thickBot="1" x14ac:dyDescent="0.3">
      <c r="A1843" s="37" t="s">
        <v>3375</v>
      </c>
      <c r="B1843" s="13" t="s">
        <v>24</v>
      </c>
      <c r="C1843" s="13" t="s">
        <v>3143</v>
      </c>
      <c r="D1843" s="13" t="s">
        <v>3143</v>
      </c>
      <c r="E1843" s="13" t="s">
        <v>6</v>
      </c>
    </row>
    <row r="1844" spans="1:5" ht="25.15" customHeight="1" thickTop="1" thickBot="1" x14ac:dyDescent="0.3">
      <c r="A1844" s="37" t="s">
        <v>1484</v>
      </c>
      <c r="B1844" s="13" t="s">
        <v>24</v>
      </c>
      <c r="C1844" s="13" t="s">
        <v>3143</v>
      </c>
      <c r="D1844" s="13" t="s">
        <v>3143</v>
      </c>
      <c r="E1844" s="13" t="s">
        <v>3143</v>
      </c>
    </row>
    <row r="1845" spans="1:5" ht="25.15" customHeight="1" thickTop="1" thickBot="1" x14ac:dyDescent="0.3">
      <c r="A1845" s="37" t="s">
        <v>3207</v>
      </c>
      <c r="B1845" s="13" t="s">
        <v>24</v>
      </c>
      <c r="C1845" s="13" t="s">
        <v>3143</v>
      </c>
      <c r="D1845" s="13" t="s">
        <v>3143</v>
      </c>
      <c r="E1845" s="13" t="s">
        <v>3143</v>
      </c>
    </row>
    <row r="1846" spans="1:5" ht="25.15" customHeight="1" thickTop="1" thickBot="1" x14ac:dyDescent="0.3">
      <c r="A1846" s="37" t="s">
        <v>1485</v>
      </c>
      <c r="B1846" s="13" t="s">
        <v>21</v>
      </c>
      <c r="C1846" s="13" t="s">
        <v>3143</v>
      </c>
      <c r="D1846" s="13" t="s">
        <v>3143</v>
      </c>
      <c r="E1846" s="13" t="s">
        <v>3143</v>
      </c>
    </row>
    <row r="1847" spans="1:5" ht="25.15" customHeight="1" thickTop="1" thickBot="1" x14ac:dyDescent="0.3">
      <c r="A1847" s="37" t="s">
        <v>3376</v>
      </c>
      <c r="B1847" s="13" t="s">
        <v>47</v>
      </c>
      <c r="C1847" s="13" t="s">
        <v>3143</v>
      </c>
      <c r="D1847" s="13" t="s">
        <v>3143</v>
      </c>
      <c r="E1847" s="13" t="s">
        <v>6</v>
      </c>
    </row>
    <row r="1848" spans="1:5" ht="25.15" customHeight="1" thickTop="1" thickBot="1" x14ac:dyDescent="0.3">
      <c r="A1848" s="37" t="s">
        <v>1486</v>
      </c>
      <c r="B1848" s="13" t="s">
        <v>47</v>
      </c>
      <c r="C1848" s="13" t="s">
        <v>3143</v>
      </c>
      <c r="D1848" s="13" t="s">
        <v>3143</v>
      </c>
      <c r="E1848" s="13" t="s">
        <v>3143</v>
      </c>
    </row>
    <row r="1849" spans="1:5" ht="25.15" customHeight="1" thickTop="1" thickBot="1" x14ac:dyDescent="0.3">
      <c r="A1849" s="37" t="s">
        <v>1487</v>
      </c>
      <c r="B1849" s="13" t="s">
        <v>29</v>
      </c>
      <c r="C1849" s="13" t="s">
        <v>3143</v>
      </c>
      <c r="D1849" s="13" t="s">
        <v>3143</v>
      </c>
      <c r="E1849" s="13" t="s">
        <v>3143</v>
      </c>
    </row>
    <row r="1850" spans="1:5" ht="25.15" customHeight="1" thickTop="1" thickBot="1" x14ac:dyDescent="0.3">
      <c r="A1850" s="37" t="s">
        <v>1488</v>
      </c>
      <c r="B1850" s="13" t="s">
        <v>37</v>
      </c>
      <c r="C1850" s="13" t="s">
        <v>3143</v>
      </c>
      <c r="D1850" s="13" t="s">
        <v>3143</v>
      </c>
      <c r="E1850" s="13" t="s">
        <v>3143</v>
      </c>
    </row>
    <row r="1851" spans="1:5" ht="25.15" customHeight="1" thickTop="1" thickBot="1" x14ac:dyDescent="0.3">
      <c r="A1851" s="37" t="s">
        <v>1489</v>
      </c>
      <c r="B1851" s="13" t="s">
        <v>37</v>
      </c>
      <c r="C1851" s="13" t="s">
        <v>3143</v>
      </c>
      <c r="D1851" s="13" t="s">
        <v>3143</v>
      </c>
      <c r="E1851" s="13" t="s">
        <v>3143</v>
      </c>
    </row>
    <row r="1852" spans="1:5" ht="25.15" customHeight="1" thickTop="1" thickBot="1" x14ac:dyDescent="0.3">
      <c r="A1852" s="37" t="s">
        <v>1490</v>
      </c>
      <c r="B1852" s="13" t="s">
        <v>24</v>
      </c>
      <c r="C1852" s="13" t="s">
        <v>5</v>
      </c>
      <c r="D1852" s="13" t="s">
        <v>3143</v>
      </c>
      <c r="E1852" s="13" t="s">
        <v>3143</v>
      </c>
    </row>
    <row r="1853" spans="1:5" ht="25.15" customHeight="1" thickTop="1" thickBot="1" x14ac:dyDescent="0.3">
      <c r="A1853" s="37" t="s">
        <v>1491</v>
      </c>
      <c r="B1853" s="13" t="s">
        <v>24</v>
      </c>
      <c r="C1853" s="13" t="s">
        <v>3143</v>
      </c>
      <c r="D1853" s="13" t="s">
        <v>3143</v>
      </c>
      <c r="E1853" s="13" t="s">
        <v>3143</v>
      </c>
    </row>
    <row r="1854" spans="1:5" ht="25.15" customHeight="1" thickTop="1" thickBot="1" x14ac:dyDescent="0.3">
      <c r="A1854" s="37" t="s">
        <v>1492</v>
      </c>
      <c r="B1854" s="13" t="s">
        <v>29</v>
      </c>
      <c r="C1854" s="13" t="s">
        <v>3143</v>
      </c>
      <c r="D1854" s="13" t="s">
        <v>3143</v>
      </c>
      <c r="E1854" s="13" t="s">
        <v>3143</v>
      </c>
    </row>
    <row r="1855" spans="1:5" ht="25.15" customHeight="1" thickTop="1" thickBot="1" x14ac:dyDescent="0.3">
      <c r="A1855" s="37" t="s">
        <v>1493</v>
      </c>
      <c r="B1855" s="13" t="s">
        <v>24</v>
      </c>
      <c r="C1855" s="13" t="s">
        <v>3143</v>
      </c>
      <c r="D1855" s="13" t="s">
        <v>3143</v>
      </c>
      <c r="E1855" s="13" t="s">
        <v>3143</v>
      </c>
    </row>
    <row r="1856" spans="1:5" ht="25.15" customHeight="1" thickTop="1" thickBot="1" x14ac:dyDescent="0.3">
      <c r="A1856" s="37" t="s">
        <v>1494</v>
      </c>
      <c r="B1856" s="13" t="s">
        <v>24</v>
      </c>
      <c r="C1856" s="13" t="s">
        <v>3143</v>
      </c>
      <c r="D1856" s="13" t="s">
        <v>3143</v>
      </c>
      <c r="E1856" s="13" t="s">
        <v>3143</v>
      </c>
    </row>
    <row r="1857" spans="1:5" ht="25.15" customHeight="1" thickTop="1" thickBot="1" x14ac:dyDescent="0.3">
      <c r="A1857" s="37" t="s">
        <v>1495</v>
      </c>
      <c r="B1857" s="13" t="s">
        <v>21</v>
      </c>
      <c r="C1857" s="13" t="s">
        <v>3143</v>
      </c>
      <c r="D1857" s="13" t="s">
        <v>3143</v>
      </c>
      <c r="E1857" s="13" t="s">
        <v>3143</v>
      </c>
    </row>
    <row r="1858" spans="1:5" ht="25.15" customHeight="1" thickTop="1" thickBot="1" x14ac:dyDescent="0.3">
      <c r="A1858" s="37" t="s">
        <v>1496</v>
      </c>
      <c r="B1858" s="13" t="s">
        <v>35</v>
      </c>
      <c r="C1858" s="13" t="s">
        <v>3143</v>
      </c>
      <c r="D1858" s="13" t="s">
        <v>3143</v>
      </c>
      <c r="E1858" s="13" t="s">
        <v>3143</v>
      </c>
    </row>
    <row r="1859" spans="1:5" ht="25.15" customHeight="1" thickTop="1" thickBot="1" x14ac:dyDescent="0.3">
      <c r="A1859" s="37" t="s">
        <v>1497</v>
      </c>
      <c r="B1859" s="13" t="s">
        <v>24</v>
      </c>
      <c r="C1859" s="13" t="s">
        <v>3143</v>
      </c>
      <c r="D1859" s="13" t="s">
        <v>3143</v>
      </c>
      <c r="E1859" s="13" t="s">
        <v>3143</v>
      </c>
    </row>
    <row r="1860" spans="1:5" ht="25.15" customHeight="1" thickTop="1" thickBot="1" x14ac:dyDescent="0.3">
      <c r="A1860" s="37" t="s">
        <v>3377</v>
      </c>
      <c r="B1860" s="13" t="s">
        <v>24</v>
      </c>
      <c r="C1860" s="13" t="s">
        <v>3143</v>
      </c>
      <c r="D1860" s="13" t="s">
        <v>26</v>
      </c>
      <c r="E1860" s="13" t="s">
        <v>6</v>
      </c>
    </row>
    <row r="1861" spans="1:5" ht="25.15" customHeight="1" thickTop="1" thickBot="1" x14ac:dyDescent="0.3">
      <c r="A1861" s="37" t="s">
        <v>3378</v>
      </c>
      <c r="B1861" s="13" t="s">
        <v>37</v>
      </c>
      <c r="C1861" s="13" t="s">
        <v>3143</v>
      </c>
      <c r="D1861" s="13" t="s">
        <v>3143</v>
      </c>
      <c r="E1861" s="13" t="s">
        <v>6</v>
      </c>
    </row>
    <row r="1862" spans="1:5" ht="25.15" customHeight="1" thickTop="1" thickBot="1" x14ac:dyDescent="0.3">
      <c r="A1862" s="37" t="s">
        <v>3379</v>
      </c>
      <c r="B1862" s="13" t="s">
        <v>37</v>
      </c>
      <c r="C1862" s="13" t="s">
        <v>3143</v>
      </c>
      <c r="D1862" s="13" t="s">
        <v>3143</v>
      </c>
      <c r="E1862" s="13" t="s">
        <v>6</v>
      </c>
    </row>
    <row r="1863" spans="1:5" ht="25.15" customHeight="1" thickTop="1" thickBot="1" x14ac:dyDescent="0.3">
      <c r="A1863" s="37" t="s">
        <v>1498</v>
      </c>
      <c r="B1863" s="13" t="s">
        <v>37</v>
      </c>
      <c r="C1863" s="13" t="s">
        <v>3143</v>
      </c>
      <c r="D1863" s="13" t="s">
        <v>3143</v>
      </c>
      <c r="E1863" s="13" t="s">
        <v>3143</v>
      </c>
    </row>
    <row r="1864" spans="1:5" ht="25.15" customHeight="1" thickTop="1" thickBot="1" x14ac:dyDescent="0.3">
      <c r="A1864" s="37" t="s">
        <v>1499</v>
      </c>
      <c r="B1864" s="13" t="s">
        <v>37</v>
      </c>
      <c r="C1864" s="13" t="s">
        <v>3143</v>
      </c>
      <c r="D1864" s="13" t="s">
        <v>3143</v>
      </c>
      <c r="E1864" s="13" t="s">
        <v>3143</v>
      </c>
    </row>
    <row r="1865" spans="1:5" ht="25.15" customHeight="1" thickTop="1" thickBot="1" x14ac:dyDescent="0.3">
      <c r="A1865" s="37" t="s">
        <v>1500</v>
      </c>
      <c r="B1865" s="13" t="s">
        <v>24</v>
      </c>
      <c r="C1865" s="13" t="s">
        <v>3143</v>
      </c>
      <c r="D1865" s="13" t="s">
        <v>3143</v>
      </c>
      <c r="E1865" s="13" t="s">
        <v>3143</v>
      </c>
    </row>
    <row r="1866" spans="1:5" ht="25.15" customHeight="1" thickTop="1" thickBot="1" x14ac:dyDescent="0.3">
      <c r="A1866" s="37" t="s">
        <v>1501</v>
      </c>
      <c r="B1866" s="13" t="s">
        <v>24</v>
      </c>
      <c r="C1866" s="13" t="s">
        <v>3143</v>
      </c>
      <c r="D1866" s="13" t="s">
        <v>3143</v>
      </c>
      <c r="E1866" s="13" t="s">
        <v>3143</v>
      </c>
    </row>
    <row r="1867" spans="1:5" ht="25.15" customHeight="1" thickTop="1" thickBot="1" x14ac:dyDescent="0.3">
      <c r="A1867" s="37" t="s">
        <v>1502</v>
      </c>
      <c r="B1867" s="13" t="s">
        <v>37</v>
      </c>
      <c r="C1867" s="13" t="s">
        <v>3143</v>
      </c>
      <c r="D1867" s="13" t="s">
        <v>3143</v>
      </c>
      <c r="E1867" s="13" t="s">
        <v>3143</v>
      </c>
    </row>
    <row r="1868" spans="1:5" ht="25.15" customHeight="1" thickTop="1" thickBot="1" x14ac:dyDescent="0.3">
      <c r="A1868" s="37" t="s">
        <v>1503</v>
      </c>
      <c r="B1868" s="13" t="s">
        <v>37</v>
      </c>
      <c r="C1868" s="13" t="s">
        <v>3143</v>
      </c>
      <c r="D1868" s="13" t="s">
        <v>3143</v>
      </c>
      <c r="E1868" s="13" t="s">
        <v>3143</v>
      </c>
    </row>
    <row r="1869" spans="1:5" ht="25.15" customHeight="1" thickTop="1" thickBot="1" x14ac:dyDescent="0.3">
      <c r="A1869" s="37" t="s">
        <v>1504</v>
      </c>
      <c r="B1869" s="13" t="s">
        <v>24</v>
      </c>
      <c r="C1869" s="13" t="s">
        <v>3143</v>
      </c>
      <c r="D1869" s="13" t="s">
        <v>3143</v>
      </c>
      <c r="E1869" s="13" t="s">
        <v>3143</v>
      </c>
    </row>
    <row r="1870" spans="1:5" ht="25.15" customHeight="1" thickTop="1" thickBot="1" x14ac:dyDescent="0.3">
      <c r="A1870" s="37" t="s">
        <v>3380</v>
      </c>
      <c r="B1870" s="13" t="s">
        <v>47</v>
      </c>
      <c r="C1870" s="13" t="s">
        <v>3143</v>
      </c>
      <c r="D1870" s="13" t="s">
        <v>26</v>
      </c>
      <c r="E1870" s="13" t="s">
        <v>6</v>
      </c>
    </row>
    <row r="1871" spans="1:5" ht="25.15" customHeight="1" thickTop="1" thickBot="1" x14ac:dyDescent="0.3">
      <c r="A1871" s="37" t="s">
        <v>1505</v>
      </c>
      <c r="B1871" s="13" t="s">
        <v>37</v>
      </c>
      <c r="C1871" s="13" t="s">
        <v>5</v>
      </c>
      <c r="D1871" s="13" t="s">
        <v>26</v>
      </c>
      <c r="E1871" s="13" t="s">
        <v>3143</v>
      </c>
    </row>
    <row r="1872" spans="1:5" ht="25.15" customHeight="1" thickTop="1" thickBot="1" x14ac:dyDescent="0.3">
      <c r="A1872" s="37" t="s">
        <v>3547</v>
      </c>
      <c r="B1872" s="13" t="s">
        <v>37</v>
      </c>
      <c r="C1872" s="13" t="s">
        <v>3143</v>
      </c>
      <c r="D1872" s="13" t="s">
        <v>3143</v>
      </c>
      <c r="E1872" s="13" t="s">
        <v>3143</v>
      </c>
    </row>
    <row r="1873" spans="1:5" ht="25.15" customHeight="1" thickTop="1" thickBot="1" x14ac:dyDescent="0.3">
      <c r="A1873" s="37" t="s">
        <v>3546</v>
      </c>
      <c r="B1873" s="13" t="s">
        <v>29</v>
      </c>
      <c r="C1873" s="13" t="s">
        <v>3143</v>
      </c>
      <c r="D1873" s="13" t="s">
        <v>3143</v>
      </c>
      <c r="E1873" s="13" t="s">
        <v>3143</v>
      </c>
    </row>
    <row r="1874" spans="1:5" ht="25.15" customHeight="1" thickTop="1" thickBot="1" x14ac:dyDescent="0.3">
      <c r="A1874" s="37" t="s">
        <v>1506</v>
      </c>
      <c r="B1874" s="13" t="s">
        <v>24</v>
      </c>
      <c r="C1874" s="13" t="s">
        <v>3143</v>
      </c>
      <c r="D1874" s="13" t="s">
        <v>3143</v>
      </c>
      <c r="E1874" s="13" t="s">
        <v>3143</v>
      </c>
    </row>
    <row r="1875" spans="1:5" ht="25.15" customHeight="1" thickTop="1" thickBot="1" x14ac:dyDescent="0.3">
      <c r="A1875" s="37" t="s">
        <v>1507</v>
      </c>
      <c r="B1875" s="13" t="s">
        <v>21</v>
      </c>
      <c r="C1875" s="13" t="s">
        <v>3143</v>
      </c>
      <c r="D1875" s="13" t="s">
        <v>3143</v>
      </c>
      <c r="E1875" s="13" t="s">
        <v>3143</v>
      </c>
    </row>
    <row r="1876" spans="1:5" ht="25.15" customHeight="1" thickTop="1" thickBot="1" x14ac:dyDescent="0.3">
      <c r="A1876" s="37" t="s">
        <v>1508</v>
      </c>
      <c r="B1876" s="13" t="s">
        <v>21</v>
      </c>
      <c r="C1876" s="13" t="s">
        <v>3143</v>
      </c>
      <c r="D1876" s="13" t="s">
        <v>3143</v>
      </c>
      <c r="E1876" s="13" t="s">
        <v>3143</v>
      </c>
    </row>
    <row r="1877" spans="1:5" ht="25.15" customHeight="1" thickTop="1" thickBot="1" x14ac:dyDescent="0.3">
      <c r="A1877" s="37" t="s">
        <v>2927</v>
      </c>
      <c r="B1877" s="13" t="s">
        <v>21</v>
      </c>
      <c r="C1877" s="13" t="s">
        <v>3143</v>
      </c>
      <c r="D1877" s="13" t="s">
        <v>3143</v>
      </c>
      <c r="E1877" s="13" t="s">
        <v>3143</v>
      </c>
    </row>
    <row r="1878" spans="1:5" ht="25.15" customHeight="1" thickTop="1" thickBot="1" x14ac:dyDescent="0.3">
      <c r="A1878" s="37" t="s">
        <v>3095</v>
      </c>
      <c r="B1878" s="13" t="s">
        <v>24</v>
      </c>
      <c r="C1878" s="13" t="s">
        <v>3143</v>
      </c>
      <c r="D1878" s="13" t="s">
        <v>3143</v>
      </c>
      <c r="E1878" s="13" t="s">
        <v>3143</v>
      </c>
    </row>
    <row r="1879" spans="1:5" ht="25.15" customHeight="1" thickTop="1" thickBot="1" x14ac:dyDescent="0.3">
      <c r="A1879" s="37" t="s">
        <v>1509</v>
      </c>
      <c r="B1879" s="13" t="s">
        <v>24</v>
      </c>
      <c r="C1879" s="13" t="s">
        <v>3143</v>
      </c>
      <c r="D1879" s="13" t="s">
        <v>3143</v>
      </c>
      <c r="E1879" s="13" t="s">
        <v>3143</v>
      </c>
    </row>
    <row r="1880" spans="1:5" ht="25.15" customHeight="1" thickTop="1" thickBot="1" x14ac:dyDescent="0.3">
      <c r="A1880" s="37" t="s">
        <v>3381</v>
      </c>
      <c r="B1880" s="13" t="s">
        <v>24</v>
      </c>
      <c r="C1880" s="13" t="s">
        <v>3143</v>
      </c>
      <c r="D1880" s="13" t="s">
        <v>3143</v>
      </c>
      <c r="E1880" s="13" t="s">
        <v>6</v>
      </c>
    </row>
    <row r="1881" spans="1:5" ht="25.15" customHeight="1" thickTop="1" thickBot="1" x14ac:dyDescent="0.3">
      <c r="A1881" s="37" t="s">
        <v>1510</v>
      </c>
      <c r="B1881" s="13" t="s">
        <v>37</v>
      </c>
      <c r="C1881" s="13" t="s">
        <v>3143</v>
      </c>
      <c r="D1881" s="13" t="s">
        <v>3143</v>
      </c>
      <c r="E1881" s="13" t="s">
        <v>3143</v>
      </c>
    </row>
    <row r="1882" spans="1:5" ht="25.15" customHeight="1" thickTop="1" thickBot="1" x14ac:dyDescent="0.3">
      <c r="A1882" s="37" t="s">
        <v>3382</v>
      </c>
      <c r="B1882" s="13" t="s">
        <v>24</v>
      </c>
      <c r="C1882" s="13" t="s">
        <v>3143</v>
      </c>
      <c r="D1882" s="13" t="s">
        <v>3143</v>
      </c>
      <c r="E1882" s="13" t="s">
        <v>6</v>
      </c>
    </row>
    <row r="1883" spans="1:5" ht="25.15" customHeight="1" thickTop="1" thickBot="1" x14ac:dyDescent="0.3">
      <c r="A1883" s="37" t="s">
        <v>3383</v>
      </c>
      <c r="B1883" s="13" t="s">
        <v>37</v>
      </c>
      <c r="C1883" s="13" t="s">
        <v>3143</v>
      </c>
      <c r="D1883" s="13" t="s">
        <v>3143</v>
      </c>
      <c r="E1883" s="13" t="s">
        <v>6</v>
      </c>
    </row>
    <row r="1884" spans="1:5" ht="25.15" customHeight="1" thickTop="1" thickBot="1" x14ac:dyDescent="0.3">
      <c r="A1884" s="37" t="s">
        <v>3384</v>
      </c>
      <c r="B1884" s="13" t="s">
        <v>24</v>
      </c>
      <c r="C1884" s="13" t="s">
        <v>3143</v>
      </c>
      <c r="D1884" s="13" t="s">
        <v>3143</v>
      </c>
      <c r="E1884" s="13" t="s">
        <v>6</v>
      </c>
    </row>
    <row r="1885" spans="1:5" ht="25.15" customHeight="1" thickTop="1" thickBot="1" x14ac:dyDescent="0.3">
      <c r="A1885" s="37" t="s">
        <v>1511</v>
      </c>
      <c r="B1885" s="13" t="s">
        <v>24</v>
      </c>
      <c r="C1885" s="13" t="s">
        <v>5</v>
      </c>
      <c r="D1885" s="13" t="s">
        <v>3143</v>
      </c>
      <c r="E1885" s="13" t="s">
        <v>3143</v>
      </c>
    </row>
    <row r="1886" spans="1:5" ht="25.15" customHeight="1" thickTop="1" thickBot="1" x14ac:dyDescent="0.3">
      <c r="A1886" s="37" t="s">
        <v>1512</v>
      </c>
      <c r="B1886" s="13" t="s">
        <v>37</v>
      </c>
      <c r="C1886" s="13" t="s">
        <v>3143</v>
      </c>
      <c r="D1886" s="13" t="s">
        <v>3143</v>
      </c>
      <c r="E1886" s="13" t="s">
        <v>3143</v>
      </c>
    </row>
    <row r="1887" spans="1:5" ht="25.15" customHeight="1" thickTop="1" thickBot="1" x14ac:dyDescent="0.3">
      <c r="A1887" s="37" t="s">
        <v>1513</v>
      </c>
      <c r="B1887" s="13" t="s">
        <v>24</v>
      </c>
      <c r="C1887" s="13" t="s">
        <v>3143</v>
      </c>
      <c r="D1887" s="13" t="s">
        <v>3143</v>
      </c>
      <c r="E1887" s="13" t="s">
        <v>3143</v>
      </c>
    </row>
    <row r="1888" spans="1:5" ht="25.15" customHeight="1" thickTop="1" thickBot="1" x14ac:dyDescent="0.3">
      <c r="A1888" s="37" t="s">
        <v>3385</v>
      </c>
      <c r="B1888" s="13" t="s">
        <v>24</v>
      </c>
      <c r="C1888" s="13" t="s">
        <v>3143</v>
      </c>
      <c r="D1888" s="13" t="s">
        <v>3143</v>
      </c>
      <c r="E1888" s="13" t="s">
        <v>6</v>
      </c>
    </row>
    <row r="1889" spans="1:5" ht="25.15" customHeight="1" thickTop="1" thickBot="1" x14ac:dyDescent="0.3">
      <c r="A1889" s="37" t="s">
        <v>1514</v>
      </c>
      <c r="B1889" s="13" t="s">
        <v>24</v>
      </c>
      <c r="C1889" s="13" t="s">
        <v>3143</v>
      </c>
      <c r="D1889" s="13" t="s">
        <v>3143</v>
      </c>
      <c r="E1889" s="13" t="s">
        <v>3143</v>
      </c>
    </row>
    <row r="1890" spans="1:5" ht="25.15" customHeight="1" thickTop="1" thickBot="1" x14ac:dyDescent="0.3">
      <c r="A1890" s="37" t="s">
        <v>3386</v>
      </c>
      <c r="B1890" s="13" t="s">
        <v>24</v>
      </c>
      <c r="C1890" s="13" t="s">
        <v>3143</v>
      </c>
      <c r="D1890" s="13" t="s">
        <v>3143</v>
      </c>
      <c r="E1890" s="13" t="s">
        <v>6</v>
      </c>
    </row>
    <row r="1891" spans="1:5" ht="25.15" customHeight="1" thickTop="1" thickBot="1" x14ac:dyDescent="0.3">
      <c r="A1891" s="37" t="s">
        <v>3387</v>
      </c>
      <c r="B1891" s="13" t="s">
        <v>24</v>
      </c>
      <c r="C1891" s="13" t="s">
        <v>3143</v>
      </c>
      <c r="D1891" s="13" t="s">
        <v>3143</v>
      </c>
      <c r="E1891" s="13" t="s">
        <v>6</v>
      </c>
    </row>
    <row r="1892" spans="1:5" ht="25.15" customHeight="1" thickTop="1" thickBot="1" x14ac:dyDescent="0.3">
      <c r="A1892" s="37" t="s">
        <v>1515</v>
      </c>
      <c r="B1892" s="13" t="s">
        <v>29</v>
      </c>
      <c r="C1892" s="13" t="s">
        <v>3143</v>
      </c>
      <c r="D1892" s="13" t="s">
        <v>3143</v>
      </c>
      <c r="E1892" s="13" t="s">
        <v>3143</v>
      </c>
    </row>
    <row r="1893" spans="1:5" ht="25.15" customHeight="1" thickTop="1" thickBot="1" x14ac:dyDescent="0.3">
      <c r="A1893" s="37" t="s">
        <v>1516</v>
      </c>
      <c r="B1893" s="13" t="s">
        <v>37</v>
      </c>
      <c r="C1893" s="13" t="s">
        <v>3143</v>
      </c>
      <c r="D1893" s="13" t="s">
        <v>26</v>
      </c>
      <c r="E1893" s="13" t="s">
        <v>3143</v>
      </c>
    </row>
    <row r="1894" spans="1:5" ht="25.15" customHeight="1" thickTop="1" thickBot="1" x14ac:dyDescent="0.3">
      <c r="A1894" s="37" t="s">
        <v>1517</v>
      </c>
      <c r="B1894" s="13" t="s">
        <v>24</v>
      </c>
      <c r="C1894" s="13" t="s">
        <v>3143</v>
      </c>
      <c r="D1894" s="13" t="s">
        <v>26</v>
      </c>
      <c r="E1894" s="13" t="s">
        <v>3143</v>
      </c>
    </row>
    <row r="1895" spans="1:5" ht="25.15" customHeight="1" thickTop="1" thickBot="1" x14ac:dyDescent="0.3">
      <c r="A1895" s="37" t="s">
        <v>3388</v>
      </c>
      <c r="B1895" s="13" t="s">
        <v>21</v>
      </c>
      <c r="C1895" s="13" t="s">
        <v>3143</v>
      </c>
      <c r="D1895" s="13" t="s">
        <v>26</v>
      </c>
      <c r="E1895" s="13" t="s">
        <v>6</v>
      </c>
    </row>
    <row r="1896" spans="1:5" ht="25.15" customHeight="1" thickTop="1" thickBot="1" x14ac:dyDescent="0.3">
      <c r="A1896" s="37" t="s">
        <v>3090</v>
      </c>
      <c r="B1896" s="13" t="s">
        <v>24</v>
      </c>
      <c r="C1896" s="13" t="s">
        <v>3143</v>
      </c>
      <c r="D1896" s="13" t="s">
        <v>3143</v>
      </c>
      <c r="E1896" s="13" t="s">
        <v>3143</v>
      </c>
    </row>
    <row r="1897" spans="1:5" ht="25.15" customHeight="1" thickTop="1" thickBot="1" x14ac:dyDescent="0.3">
      <c r="A1897" s="37" t="s">
        <v>1518</v>
      </c>
      <c r="B1897" s="13" t="s">
        <v>24</v>
      </c>
      <c r="C1897" s="13" t="s">
        <v>3143</v>
      </c>
      <c r="D1897" s="13" t="s">
        <v>26</v>
      </c>
      <c r="E1897" s="13" t="s">
        <v>3143</v>
      </c>
    </row>
    <row r="1898" spans="1:5" ht="25.15" customHeight="1" thickTop="1" thickBot="1" x14ac:dyDescent="0.3">
      <c r="A1898" s="37" t="s">
        <v>1519</v>
      </c>
      <c r="B1898" s="13" t="s">
        <v>37</v>
      </c>
      <c r="C1898" s="13" t="s">
        <v>3143</v>
      </c>
      <c r="D1898" s="13" t="s">
        <v>3143</v>
      </c>
      <c r="E1898" s="13" t="s">
        <v>3143</v>
      </c>
    </row>
    <row r="1899" spans="1:5" ht="25.15" customHeight="1" thickTop="1" thickBot="1" x14ac:dyDescent="0.3">
      <c r="A1899" s="37" t="s">
        <v>1520</v>
      </c>
      <c r="B1899" s="13" t="s">
        <v>30</v>
      </c>
      <c r="C1899" s="13" t="s">
        <v>3143</v>
      </c>
      <c r="D1899" s="13" t="s">
        <v>3143</v>
      </c>
      <c r="E1899" s="13" t="s">
        <v>3143</v>
      </c>
    </row>
    <row r="1900" spans="1:5" ht="25.15" customHeight="1" thickTop="1" thickBot="1" x14ac:dyDescent="0.3">
      <c r="A1900" s="37" t="s">
        <v>1521</v>
      </c>
      <c r="B1900" s="101" t="s">
        <v>29</v>
      </c>
      <c r="C1900" s="101" t="s">
        <v>3143</v>
      </c>
      <c r="D1900" s="101" t="s">
        <v>3143</v>
      </c>
      <c r="E1900" s="102" t="s">
        <v>3143</v>
      </c>
    </row>
    <row r="1901" spans="1:5" ht="25.15" customHeight="1" thickTop="1" thickBot="1" x14ac:dyDescent="0.3">
      <c r="A1901" s="37" t="s">
        <v>1522</v>
      </c>
      <c r="B1901" s="13" t="s">
        <v>37</v>
      </c>
      <c r="C1901" s="13" t="s">
        <v>3143</v>
      </c>
      <c r="D1901" s="13" t="s">
        <v>3143</v>
      </c>
      <c r="E1901" s="13" t="s">
        <v>3143</v>
      </c>
    </row>
    <row r="1902" spans="1:5" ht="25.15" customHeight="1" thickTop="1" thickBot="1" x14ac:dyDescent="0.3">
      <c r="A1902" s="37" t="s">
        <v>3389</v>
      </c>
      <c r="B1902" s="13" t="s">
        <v>24</v>
      </c>
      <c r="C1902" s="13" t="s">
        <v>3143</v>
      </c>
      <c r="D1902" s="13" t="s">
        <v>3143</v>
      </c>
      <c r="E1902" s="13" t="s">
        <v>6</v>
      </c>
    </row>
    <row r="1903" spans="1:5" ht="25.15" customHeight="1" thickTop="1" thickBot="1" x14ac:dyDescent="0.3">
      <c r="A1903" s="37" t="s">
        <v>1523</v>
      </c>
      <c r="B1903" s="13" t="s">
        <v>35</v>
      </c>
      <c r="C1903" s="13" t="s">
        <v>3143</v>
      </c>
      <c r="D1903" s="13" t="s">
        <v>26</v>
      </c>
      <c r="E1903" s="13" t="s">
        <v>3143</v>
      </c>
    </row>
    <row r="1904" spans="1:5" ht="25.15" customHeight="1" thickTop="1" thickBot="1" x14ac:dyDescent="0.3">
      <c r="A1904" s="37" t="s">
        <v>3390</v>
      </c>
      <c r="B1904" s="13" t="s">
        <v>30</v>
      </c>
      <c r="C1904" s="13" t="s">
        <v>3143</v>
      </c>
      <c r="D1904" s="13" t="s">
        <v>3143</v>
      </c>
      <c r="E1904" s="13" t="s">
        <v>6</v>
      </c>
    </row>
    <row r="1905" spans="1:5" ht="25.15" customHeight="1" thickTop="1" thickBot="1" x14ac:dyDescent="0.3">
      <c r="A1905" s="37" t="s">
        <v>1524</v>
      </c>
      <c r="B1905" s="13" t="s">
        <v>24</v>
      </c>
      <c r="C1905" s="13" t="s">
        <v>3143</v>
      </c>
      <c r="D1905" s="13" t="s">
        <v>3143</v>
      </c>
      <c r="E1905" s="13" t="s">
        <v>3143</v>
      </c>
    </row>
    <row r="1906" spans="1:5" ht="25.15" customHeight="1" thickTop="1" thickBot="1" x14ac:dyDescent="0.3">
      <c r="A1906" s="37" t="s">
        <v>1525</v>
      </c>
      <c r="B1906" s="13" t="s">
        <v>24</v>
      </c>
      <c r="C1906" s="13" t="s">
        <v>5</v>
      </c>
      <c r="D1906" s="13" t="s">
        <v>3143</v>
      </c>
      <c r="E1906" s="13" t="s">
        <v>3143</v>
      </c>
    </row>
    <row r="1907" spans="1:5" ht="25.15" customHeight="1" thickTop="1" thickBot="1" x14ac:dyDescent="0.3">
      <c r="A1907" s="37" t="s">
        <v>1526</v>
      </c>
      <c r="B1907" s="13" t="s">
        <v>24</v>
      </c>
      <c r="C1907" s="13" t="s">
        <v>3143</v>
      </c>
      <c r="D1907" s="13" t="s">
        <v>3143</v>
      </c>
      <c r="E1907" s="13" t="s">
        <v>3143</v>
      </c>
    </row>
    <row r="1908" spans="1:5" ht="25.15" customHeight="1" thickTop="1" thickBot="1" x14ac:dyDescent="0.3">
      <c r="A1908" s="37" t="s">
        <v>1527</v>
      </c>
      <c r="B1908" s="13" t="s">
        <v>37</v>
      </c>
      <c r="C1908" s="13" t="s">
        <v>3143</v>
      </c>
      <c r="D1908" s="13" t="s">
        <v>3143</v>
      </c>
      <c r="E1908" s="13" t="s">
        <v>3143</v>
      </c>
    </row>
    <row r="1909" spans="1:5" ht="25.15" customHeight="1" thickTop="1" thickBot="1" x14ac:dyDescent="0.3">
      <c r="A1909" s="37" t="s">
        <v>1528</v>
      </c>
      <c r="B1909" s="13" t="s">
        <v>21</v>
      </c>
      <c r="C1909" s="13" t="s">
        <v>3143</v>
      </c>
      <c r="D1909" s="13" t="s">
        <v>3143</v>
      </c>
      <c r="E1909" s="13" t="s">
        <v>3143</v>
      </c>
    </row>
    <row r="1910" spans="1:5" ht="25.15" customHeight="1" thickTop="1" thickBot="1" x14ac:dyDescent="0.3">
      <c r="A1910" s="37" t="s">
        <v>3391</v>
      </c>
      <c r="B1910" s="13" t="s">
        <v>21</v>
      </c>
      <c r="C1910" s="13" t="s">
        <v>3143</v>
      </c>
      <c r="D1910" s="13" t="s">
        <v>3143</v>
      </c>
      <c r="E1910" s="13" t="s">
        <v>6</v>
      </c>
    </row>
    <row r="1911" spans="1:5" ht="25.15" customHeight="1" thickTop="1" thickBot="1" x14ac:dyDescent="0.3">
      <c r="A1911" s="37" t="s">
        <v>3392</v>
      </c>
      <c r="B1911" s="13" t="s">
        <v>24</v>
      </c>
      <c r="C1911" s="13" t="s">
        <v>3143</v>
      </c>
      <c r="D1911" s="13" t="s">
        <v>3143</v>
      </c>
      <c r="E1911" s="13" t="s">
        <v>6</v>
      </c>
    </row>
    <row r="1912" spans="1:5" ht="25.15" customHeight="1" thickTop="1" thickBot="1" x14ac:dyDescent="0.3">
      <c r="A1912" s="37" t="s">
        <v>2994</v>
      </c>
      <c r="B1912" s="13" t="s">
        <v>24</v>
      </c>
      <c r="C1912" s="13" t="s">
        <v>3143</v>
      </c>
      <c r="D1912" s="13" t="s">
        <v>3143</v>
      </c>
      <c r="E1912" s="13" t="s">
        <v>3143</v>
      </c>
    </row>
    <row r="1913" spans="1:5" ht="25.15" customHeight="1" thickTop="1" thickBot="1" x14ac:dyDescent="0.3">
      <c r="A1913" s="37" t="s">
        <v>1529</v>
      </c>
      <c r="B1913" s="13" t="s">
        <v>24</v>
      </c>
      <c r="C1913" s="13" t="s">
        <v>3143</v>
      </c>
      <c r="D1913" s="13" t="s">
        <v>26</v>
      </c>
      <c r="E1913" s="13" t="s">
        <v>3143</v>
      </c>
    </row>
    <row r="1914" spans="1:5" ht="25.15" customHeight="1" thickTop="1" thickBot="1" x14ac:dyDescent="0.3">
      <c r="A1914" s="37" t="s">
        <v>1530</v>
      </c>
      <c r="B1914" s="13" t="s">
        <v>29</v>
      </c>
      <c r="C1914" s="13" t="s">
        <v>3143</v>
      </c>
      <c r="D1914" s="13" t="s">
        <v>3143</v>
      </c>
      <c r="E1914" s="13" t="s">
        <v>3143</v>
      </c>
    </row>
    <row r="1915" spans="1:5" ht="25.15" customHeight="1" thickTop="1" thickBot="1" x14ac:dyDescent="0.3">
      <c r="A1915" s="37" t="s">
        <v>1531</v>
      </c>
      <c r="B1915" s="13" t="s">
        <v>29</v>
      </c>
      <c r="C1915" s="13" t="s">
        <v>3143</v>
      </c>
      <c r="D1915" s="13" t="s">
        <v>3143</v>
      </c>
      <c r="E1915" s="13" t="s">
        <v>3143</v>
      </c>
    </row>
    <row r="1916" spans="1:5" ht="25.15" customHeight="1" thickTop="1" thickBot="1" x14ac:dyDescent="0.3">
      <c r="A1916" s="37" t="s">
        <v>1532</v>
      </c>
      <c r="B1916" s="13" t="s">
        <v>30</v>
      </c>
      <c r="C1916" s="13" t="s">
        <v>3143</v>
      </c>
      <c r="D1916" s="13" t="s">
        <v>3143</v>
      </c>
      <c r="E1916" s="13" t="s">
        <v>3143</v>
      </c>
    </row>
    <row r="1917" spans="1:5" ht="25.15" customHeight="1" thickTop="1" thickBot="1" x14ac:dyDescent="0.3">
      <c r="A1917" s="37" t="s">
        <v>1533</v>
      </c>
      <c r="B1917" s="13" t="s">
        <v>47</v>
      </c>
      <c r="C1917" s="13" t="s">
        <v>3143</v>
      </c>
      <c r="D1917" s="13" t="s">
        <v>26</v>
      </c>
      <c r="E1917" s="13" t="s">
        <v>3143</v>
      </c>
    </row>
    <row r="1918" spans="1:5" ht="25.15" customHeight="1" thickTop="1" thickBot="1" x14ac:dyDescent="0.3">
      <c r="A1918" s="37" t="s">
        <v>1534</v>
      </c>
      <c r="B1918" s="101" t="s">
        <v>21</v>
      </c>
      <c r="C1918" s="101" t="s">
        <v>3143</v>
      </c>
      <c r="D1918" s="101" t="s">
        <v>3143</v>
      </c>
      <c r="E1918" s="102" t="s">
        <v>3143</v>
      </c>
    </row>
    <row r="1919" spans="1:5" ht="25.15" customHeight="1" thickTop="1" thickBot="1" x14ac:dyDescent="0.3">
      <c r="A1919" s="37" t="s">
        <v>1535</v>
      </c>
      <c r="B1919" s="13" t="s">
        <v>24</v>
      </c>
      <c r="C1919" s="13" t="s">
        <v>3143</v>
      </c>
      <c r="D1919" s="13" t="s">
        <v>3143</v>
      </c>
      <c r="E1919" s="13" t="s">
        <v>3143</v>
      </c>
    </row>
    <row r="1920" spans="1:5" ht="25.15" customHeight="1" thickTop="1" thickBot="1" x14ac:dyDescent="0.3">
      <c r="A1920" s="37" t="s">
        <v>1536</v>
      </c>
      <c r="B1920" s="13" t="s">
        <v>37</v>
      </c>
      <c r="C1920" s="13" t="s">
        <v>3143</v>
      </c>
      <c r="D1920" s="13" t="s">
        <v>3143</v>
      </c>
      <c r="E1920" s="13" t="s">
        <v>3143</v>
      </c>
    </row>
    <row r="1921" spans="1:5" ht="25.15" customHeight="1" thickTop="1" thickBot="1" x14ac:dyDescent="0.3">
      <c r="A1921" s="37" t="s">
        <v>1537</v>
      </c>
      <c r="B1921" s="13" t="s">
        <v>30</v>
      </c>
      <c r="C1921" s="13" t="s">
        <v>3143</v>
      </c>
      <c r="D1921" s="13" t="s">
        <v>26</v>
      </c>
      <c r="E1921" s="13" t="s">
        <v>3143</v>
      </c>
    </row>
    <row r="1922" spans="1:5" ht="25.15" customHeight="1" thickTop="1" thickBot="1" x14ac:dyDescent="0.3">
      <c r="A1922" s="37" t="s">
        <v>1538</v>
      </c>
      <c r="B1922" s="13" t="s">
        <v>21</v>
      </c>
      <c r="C1922" s="13" t="s">
        <v>3143</v>
      </c>
      <c r="D1922" s="13" t="s">
        <v>3143</v>
      </c>
      <c r="E1922" s="13" t="s">
        <v>3143</v>
      </c>
    </row>
    <row r="1923" spans="1:5" ht="25.15" customHeight="1" thickTop="1" thickBot="1" x14ac:dyDescent="0.3">
      <c r="A1923" s="37" t="s">
        <v>3031</v>
      </c>
      <c r="B1923" s="13" t="s">
        <v>24</v>
      </c>
      <c r="C1923" s="13" t="s">
        <v>3143</v>
      </c>
      <c r="D1923" s="13" t="s">
        <v>3143</v>
      </c>
      <c r="E1923" s="13" t="s">
        <v>3143</v>
      </c>
    </row>
    <row r="1924" spans="1:5" ht="25.15" customHeight="1" thickTop="1" thickBot="1" x14ac:dyDescent="0.3">
      <c r="A1924" s="37" t="s">
        <v>1539</v>
      </c>
      <c r="B1924" s="13" t="s">
        <v>35</v>
      </c>
      <c r="C1924" s="13" t="s">
        <v>3143</v>
      </c>
      <c r="D1924" s="13" t="s">
        <v>26</v>
      </c>
      <c r="E1924" s="13" t="s">
        <v>3143</v>
      </c>
    </row>
    <row r="1925" spans="1:5" ht="25.15" customHeight="1" thickTop="1" thickBot="1" x14ac:dyDescent="0.3">
      <c r="A1925" s="37" t="s">
        <v>1540</v>
      </c>
      <c r="B1925" s="13" t="s">
        <v>37</v>
      </c>
      <c r="C1925" s="13" t="s">
        <v>3143</v>
      </c>
      <c r="D1925" s="13" t="s">
        <v>3143</v>
      </c>
      <c r="E1925" s="13" t="s">
        <v>3143</v>
      </c>
    </row>
    <row r="1926" spans="1:5" ht="25.15" customHeight="1" thickTop="1" thickBot="1" x14ac:dyDescent="0.3">
      <c r="A1926" s="37" t="s">
        <v>1541</v>
      </c>
      <c r="B1926" s="13" t="s">
        <v>24</v>
      </c>
      <c r="C1926" s="13" t="s">
        <v>3143</v>
      </c>
      <c r="D1926" s="13" t="s">
        <v>3143</v>
      </c>
      <c r="E1926" s="13" t="s">
        <v>3143</v>
      </c>
    </row>
    <row r="1927" spans="1:5" ht="25.15" customHeight="1" thickTop="1" thickBot="1" x14ac:dyDescent="0.3">
      <c r="A1927" s="37" t="s">
        <v>1542</v>
      </c>
      <c r="B1927" s="13" t="s">
        <v>30</v>
      </c>
      <c r="C1927" s="13" t="s">
        <v>3143</v>
      </c>
      <c r="D1927" s="13" t="s">
        <v>3143</v>
      </c>
      <c r="E1927" s="13" t="s">
        <v>3143</v>
      </c>
    </row>
    <row r="1928" spans="1:5" ht="25.15" customHeight="1" thickTop="1" thickBot="1" x14ac:dyDescent="0.3">
      <c r="A1928" s="37" t="s">
        <v>3393</v>
      </c>
      <c r="B1928" s="13" t="s">
        <v>37</v>
      </c>
      <c r="C1928" s="13" t="s">
        <v>3143</v>
      </c>
      <c r="D1928" s="13" t="s">
        <v>3143</v>
      </c>
      <c r="E1928" s="13" t="s">
        <v>6</v>
      </c>
    </row>
    <row r="1929" spans="1:5" ht="25.15" customHeight="1" thickTop="1" thickBot="1" x14ac:dyDescent="0.3">
      <c r="A1929" s="37" t="s">
        <v>1543</v>
      </c>
      <c r="B1929" s="13" t="s">
        <v>30</v>
      </c>
      <c r="C1929" s="13" t="s">
        <v>3143</v>
      </c>
      <c r="D1929" s="13" t="s">
        <v>3143</v>
      </c>
      <c r="E1929" s="13" t="s">
        <v>3143</v>
      </c>
    </row>
    <row r="1930" spans="1:5" ht="25.15" customHeight="1" thickTop="1" thickBot="1" x14ac:dyDescent="0.3">
      <c r="A1930" s="37" t="s">
        <v>1544</v>
      </c>
      <c r="B1930" s="13" t="s">
        <v>37</v>
      </c>
      <c r="C1930" s="13" t="s">
        <v>3143</v>
      </c>
      <c r="D1930" s="13" t="s">
        <v>3143</v>
      </c>
      <c r="E1930" s="13" t="s">
        <v>3143</v>
      </c>
    </row>
    <row r="1931" spans="1:5" ht="25.15" customHeight="1" thickTop="1" thickBot="1" x14ac:dyDescent="0.3">
      <c r="A1931" s="37" t="s">
        <v>1545</v>
      </c>
      <c r="B1931" s="13" t="s">
        <v>29</v>
      </c>
      <c r="C1931" s="13" t="s">
        <v>3143</v>
      </c>
      <c r="D1931" s="13" t="s">
        <v>3143</v>
      </c>
      <c r="E1931" s="13" t="s">
        <v>3143</v>
      </c>
    </row>
    <row r="1932" spans="1:5" ht="25.15" customHeight="1" thickTop="1" thickBot="1" x14ac:dyDescent="0.3">
      <c r="A1932" s="37" t="s">
        <v>1546</v>
      </c>
      <c r="B1932" s="13" t="s">
        <v>37</v>
      </c>
      <c r="C1932" s="13" t="s">
        <v>3143</v>
      </c>
      <c r="D1932" s="13" t="s">
        <v>3143</v>
      </c>
      <c r="E1932" s="13" t="s">
        <v>3143</v>
      </c>
    </row>
    <row r="1933" spans="1:5" ht="25.15" customHeight="1" thickTop="1" thickBot="1" x14ac:dyDescent="0.3">
      <c r="A1933" s="37" t="s">
        <v>1547</v>
      </c>
      <c r="B1933" s="13" t="s">
        <v>24</v>
      </c>
      <c r="C1933" s="13" t="s">
        <v>3143</v>
      </c>
      <c r="D1933" s="13" t="s">
        <v>26</v>
      </c>
      <c r="E1933" s="13" t="s">
        <v>3143</v>
      </c>
    </row>
    <row r="1934" spans="1:5" ht="25.15" customHeight="1" thickTop="1" thickBot="1" x14ac:dyDescent="0.3">
      <c r="A1934" s="37" t="s">
        <v>1549</v>
      </c>
      <c r="B1934" s="13" t="s">
        <v>37</v>
      </c>
      <c r="C1934" s="13" t="s">
        <v>5</v>
      </c>
      <c r="D1934" s="13" t="s">
        <v>3143</v>
      </c>
      <c r="E1934" s="13" t="s">
        <v>3143</v>
      </c>
    </row>
    <row r="1935" spans="1:5" ht="25.15" customHeight="1" thickTop="1" thickBot="1" x14ac:dyDescent="0.3">
      <c r="A1935" s="37" t="s">
        <v>1550</v>
      </c>
      <c r="B1935" s="13" t="s">
        <v>61</v>
      </c>
      <c r="C1935" s="13" t="s">
        <v>3143</v>
      </c>
      <c r="D1935" s="13" t="s">
        <v>26</v>
      </c>
      <c r="E1935" s="13" t="s">
        <v>3143</v>
      </c>
    </row>
    <row r="1936" spans="1:5" ht="25.15" customHeight="1" thickTop="1" thickBot="1" x14ac:dyDescent="0.3">
      <c r="A1936" s="37" t="s">
        <v>1551</v>
      </c>
      <c r="B1936" s="13" t="s">
        <v>37</v>
      </c>
      <c r="C1936" s="13" t="s">
        <v>3143</v>
      </c>
      <c r="D1936" s="13" t="s">
        <v>3143</v>
      </c>
      <c r="E1936" s="13" t="s">
        <v>3143</v>
      </c>
    </row>
    <row r="1937" spans="1:5" ht="25.15" customHeight="1" thickTop="1" thickBot="1" x14ac:dyDescent="0.3">
      <c r="A1937" s="37" t="s">
        <v>1552</v>
      </c>
      <c r="B1937" s="13" t="s">
        <v>61</v>
      </c>
      <c r="C1937" s="13" t="s">
        <v>3143</v>
      </c>
      <c r="D1937" s="13" t="s">
        <v>3143</v>
      </c>
      <c r="E1937" s="13" t="s">
        <v>3143</v>
      </c>
    </row>
    <row r="1938" spans="1:5" ht="25.15" customHeight="1" thickTop="1" thickBot="1" x14ac:dyDescent="0.3">
      <c r="A1938" s="37" t="s">
        <v>1553</v>
      </c>
      <c r="B1938" s="13" t="s">
        <v>35</v>
      </c>
      <c r="C1938" s="13" t="s">
        <v>3143</v>
      </c>
      <c r="D1938" s="13" t="s">
        <v>26</v>
      </c>
      <c r="E1938" s="13" t="s">
        <v>3143</v>
      </c>
    </row>
    <row r="1939" spans="1:5" ht="25.15" customHeight="1" thickTop="1" thickBot="1" x14ac:dyDescent="0.3">
      <c r="A1939" s="37" t="s">
        <v>1554</v>
      </c>
      <c r="B1939" s="13" t="s">
        <v>24</v>
      </c>
      <c r="C1939" s="13" t="s">
        <v>3143</v>
      </c>
      <c r="D1939" s="13" t="s">
        <v>26</v>
      </c>
      <c r="E1939" s="13" t="s">
        <v>3143</v>
      </c>
    </row>
    <row r="1940" spans="1:5" ht="25.15" customHeight="1" thickTop="1" thickBot="1" x14ac:dyDescent="0.3">
      <c r="A1940" s="37" t="s">
        <v>3160</v>
      </c>
      <c r="B1940" s="13" t="s">
        <v>24</v>
      </c>
      <c r="C1940" s="13" t="s">
        <v>3143</v>
      </c>
      <c r="D1940" s="13" t="s">
        <v>3143</v>
      </c>
      <c r="E1940" s="13" t="s">
        <v>3143</v>
      </c>
    </row>
    <row r="1941" spans="1:5" ht="25.15" customHeight="1" thickTop="1" thickBot="1" x14ac:dyDescent="0.3">
      <c r="A1941" s="37" t="s">
        <v>1555</v>
      </c>
      <c r="B1941" s="13" t="s">
        <v>24</v>
      </c>
      <c r="C1941" s="13" t="s">
        <v>3143</v>
      </c>
      <c r="D1941" s="13" t="s">
        <v>3143</v>
      </c>
      <c r="E1941" s="13" t="s">
        <v>3143</v>
      </c>
    </row>
    <row r="1942" spans="1:5" ht="25.15" customHeight="1" thickTop="1" thickBot="1" x14ac:dyDescent="0.3">
      <c r="A1942" s="37" t="s">
        <v>3101</v>
      </c>
      <c r="B1942" s="13" t="s">
        <v>37</v>
      </c>
      <c r="C1942" s="13" t="s">
        <v>3143</v>
      </c>
      <c r="D1942" s="13" t="s">
        <v>3143</v>
      </c>
      <c r="E1942" s="13" t="s">
        <v>3143</v>
      </c>
    </row>
    <row r="1943" spans="1:5" ht="25.15" customHeight="1" thickTop="1" thickBot="1" x14ac:dyDescent="0.3">
      <c r="A1943" s="37" t="s">
        <v>1556</v>
      </c>
      <c r="B1943" s="13" t="s">
        <v>24</v>
      </c>
      <c r="C1943" s="13" t="s">
        <v>3143</v>
      </c>
      <c r="D1943" s="13" t="s">
        <v>3143</v>
      </c>
      <c r="E1943" s="13" t="s">
        <v>3143</v>
      </c>
    </row>
    <row r="1944" spans="1:5" ht="25.15" customHeight="1" thickTop="1" thickBot="1" x14ac:dyDescent="0.3">
      <c r="A1944" s="37" t="s">
        <v>1557</v>
      </c>
      <c r="B1944" s="13" t="s">
        <v>37</v>
      </c>
      <c r="C1944" s="13" t="s">
        <v>5</v>
      </c>
      <c r="D1944" s="13" t="s">
        <v>3143</v>
      </c>
      <c r="E1944" s="13" t="s">
        <v>3143</v>
      </c>
    </row>
    <row r="1945" spans="1:5" ht="25.15" customHeight="1" thickTop="1" thickBot="1" x14ac:dyDescent="0.3">
      <c r="A1945" s="37" t="s">
        <v>1558</v>
      </c>
      <c r="B1945" s="13" t="s">
        <v>30</v>
      </c>
      <c r="C1945" s="13" t="s">
        <v>5</v>
      </c>
      <c r="D1945" s="13" t="s">
        <v>3143</v>
      </c>
      <c r="E1945" s="13" t="s">
        <v>3143</v>
      </c>
    </row>
    <row r="1946" spans="1:5" ht="25.15" customHeight="1" thickTop="1" thickBot="1" x14ac:dyDescent="0.3">
      <c r="A1946" s="37" t="s">
        <v>1559</v>
      </c>
      <c r="B1946" s="13" t="s">
        <v>30</v>
      </c>
      <c r="C1946" s="13" t="s">
        <v>5</v>
      </c>
      <c r="D1946" s="13" t="s">
        <v>3143</v>
      </c>
      <c r="E1946" s="13" t="s">
        <v>3143</v>
      </c>
    </row>
    <row r="1947" spans="1:5" ht="25.15" customHeight="1" thickTop="1" thickBot="1" x14ac:dyDescent="0.3">
      <c r="A1947" s="37" t="s">
        <v>1560</v>
      </c>
      <c r="B1947" s="13" t="s">
        <v>21</v>
      </c>
      <c r="C1947" s="13" t="s">
        <v>3143</v>
      </c>
      <c r="D1947" s="13" t="s">
        <v>3143</v>
      </c>
      <c r="E1947" s="13" t="s">
        <v>3143</v>
      </c>
    </row>
    <row r="1948" spans="1:5" ht="25.15" customHeight="1" thickTop="1" thickBot="1" x14ac:dyDescent="0.3">
      <c r="A1948" s="37" t="s">
        <v>1561</v>
      </c>
      <c r="B1948" s="13" t="s">
        <v>47</v>
      </c>
      <c r="C1948" s="13" t="s">
        <v>3143</v>
      </c>
      <c r="D1948" s="13" t="s">
        <v>26</v>
      </c>
      <c r="E1948" s="13" t="s">
        <v>3143</v>
      </c>
    </row>
    <row r="1949" spans="1:5" ht="25.15" customHeight="1" thickTop="1" thickBot="1" x14ac:dyDescent="0.3">
      <c r="A1949" s="37" t="s">
        <v>1562</v>
      </c>
      <c r="B1949" s="13" t="s">
        <v>47</v>
      </c>
      <c r="C1949" s="13" t="s">
        <v>3143</v>
      </c>
      <c r="D1949" s="13" t="s">
        <v>26</v>
      </c>
      <c r="E1949" s="13" t="s">
        <v>3143</v>
      </c>
    </row>
    <row r="1950" spans="1:5" ht="25.15" customHeight="1" thickTop="1" thickBot="1" x14ac:dyDescent="0.3">
      <c r="A1950" s="37" t="s">
        <v>1563</v>
      </c>
      <c r="B1950" s="13" t="s">
        <v>47</v>
      </c>
      <c r="C1950" s="13" t="s">
        <v>3143</v>
      </c>
      <c r="D1950" s="13" t="s">
        <v>26</v>
      </c>
      <c r="E1950" s="13" t="s">
        <v>3143</v>
      </c>
    </row>
    <row r="1951" spans="1:5" ht="25.15" customHeight="1" thickTop="1" thickBot="1" x14ac:dyDescent="0.3">
      <c r="A1951" s="37" t="s">
        <v>1564</v>
      </c>
      <c r="B1951" s="13" t="s">
        <v>29</v>
      </c>
      <c r="C1951" s="13" t="s">
        <v>3143</v>
      </c>
      <c r="D1951" s="13" t="s">
        <v>3143</v>
      </c>
      <c r="E1951" s="13" t="s">
        <v>3143</v>
      </c>
    </row>
    <row r="1952" spans="1:5" ht="25.15" customHeight="1" thickTop="1" thickBot="1" x14ac:dyDescent="0.3">
      <c r="A1952" s="37" t="s">
        <v>1565</v>
      </c>
      <c r="B1952" s="13" t="s">
        <v>47</v>
      </c>
      <c r="C1952" s="13" t="s">
        <v>3143</v>
      </c>
      <c r="D1952" s="13" t="s">
        <v>3143</v>
      </c>
      <c r="E1952" s="13" t="s">
        <v>3143</v>
      </c>
    </row>
    <row r="1953" spans="1:5" ht="25.15" customHeight="1" thickTop="1" thickBot="1" x14ac:dyDescent="0.3">
      <c r="A1953" s="37" t="s">
        <v>1566</v>
      </c>
      <c r="B1953" s="13" t="s">
        <v>29</v>
      </c>
      <c r="C1953" s="13" t="s">
        <v>3143</v>
      </c>
      <c r="D1953" s="13" t="s">
        <v>3143</v>
      </c>
      <c r="E1953" s="13" t="s">
        <v>3143</v>
      </c>
    </row>
    <row r="1954" spans="1:5" ht="25.15" customHeight="1" thickTop="1" thickBot="1" x14ac:dyDescent="0.3">
      <c r="A1954" s="37" t="s">
        <v>1567</v>
      </c>
      <c r="B1954" s="13" t="s">
        <v>21</v>
      </c>
      <c r="C1954" s="13" t="s">
        <v>3143</v>
      </c>
      <c r="D1954" s="13" t="s">
        <v>3143</v>
      </c>
      <c r="E1954" s="13" t="s">
        <v>3143</v>
      </c>
    </row>
    <row r="1955" spans="1:5" ht="25.15" customHeight="1" thickTop="1" thickBot="1" x14ac:dyDescent="0.3">
      <c r="A1955" s="37" t="s">
        <v>1568</v>
      </c>
      <c r="B1955" s="13" t="s">
        <v>24</v>
      </c>
      <c r="C1955" s="13" t="s">
        <v>5</v>
      </c>
      <c r="D1955" s="13" t="s">
        <v>3143</v>
      </c>
      <c r="E1955" s="13" t="s">
        <v>3143</v>
      </c>
    </row>
    <row r="1956" spans="1:5" ht="25.15" customHeight="1" thickTop="1" thickBot="1" x14ac:dyDescent="0.3">
      <c r="A1956" s="37" t="s">
        <v>1569</v>
      </c>
      <c r="B1956" s="13" t="s">
        <v>29</v>
      </c>
      <c r="C1956" s="13" t="s">
        <v>3143</v>
      </c>
      <c r="D1956" s="13" t="s">
        <v>3143</v>
      </c>
      <c r="E1956" s="13" t="s">
        <v>3143</v>
      </c>
    </row>
    <row r="1957" spans="1:5" ht="25.15" customHeight="1" thickTop="1" thickBot="1" x14ac:dyDescent="0.3">
      <c r="A1957" s="37" t="s">
        <v>1570</v>
      </c>
      <c r="B1957" s="13" t="s">
        <v>21</v>
      </c>
      <c r="C1957" s="13" t="s">
        <v>3143</v>
      </c>
      <c r="D1957" s="13" t="s">
        <v>3143</v>
      </c>
      <c r="E1957" s="13" t="s">
        <v>3143</v>
      </c>
    </row>
    <row r="1958" spans="1:5" ht="25.15" customHeight="1" thickTop="1" thickBot="1" x14ac:dyDescent="0.3">
      <c r="A1958" s="37" t="s">
        <v>1571</v>
      </c>
      <c r="B1958" s="13" t="s">
        <v>30</v>
      </c>
      <c r="C1958" s="13" t="s">
        <v>3143</v>
      </c>
      <c r="D1958" s="13" t="s">
        <v>3143</v>
      </c>
      <c r="E1958" s="13" t="s">
        <v>3143</v>
      </c>
    </row>
    <row r="1959" spans="1:5" ht="25.15" customHeight="1" thickTop="1" thickBot="1" x14ac:dyDescent="0.3">
      <c r="A1959" s="37" t="s">
        <v>1572</v>
      </c>
      <c r="B1959" s="13" t="s">
        <v>37</v>
      </c>
      <c r="C1959" s="13" t="s">
        <v>3143</v>
      </c>
      <c r="D1959" s="13" t="s">
        <v>3143</v>
      </c>
      <c r="E1959" s="13" t="s">
        <v>3143</v>
      </c>
    </row>
    <row r="1960" spans="1:5" ht="25.15" customHeight="1" thickTop="1" thickBot="1" x14ac:dyDescent="0.3">
      <c r="A1960" s="37" t="s">
        <v>1573</v>
      </c>
      <c r="B1960" s="13" t="s">
        <v>47</v>
      </c>
      <c r="C1960" s="13" t="s">
        <v>3143</v>
      </c>
      <c r="D1960" s="13" t="s">
        <v>3143</v>
      </c>
      <c r="E1960" s="13" t="s">
        <v>3143</v>
      </c>
    </row>
    <row r="1961" spans="1:5" ht="25.15" customHeight="1" thickTop="1" thickBot="1" x14ac:dyDescent="0.3">
      <c r="A1961" s="37" t="s">
        <v>1574</v>
      </c>
      <c r="B1961" s="13" t="s">
        <v>24</v>
      </c>
      <c r="C1961" s="13" t="s">
        <v>3143</v>
      </c>
      <c r="D1961" s="13" t="s">
        <v>3143</v>
      </c>
      <c r="E1961" s="13" t="s">
        <v>3143</v>
      </c>
    </row>
    <row r="1962" spans="1:5" ht="25.15" customHeight="1" thickTop="1" thickBot="1" x14ac:dyDescent="0.3">
      <c r="A1962" s="37" t="s">
        <v>1575</v>
      </c>
      <c r="B1962" s="13" t="s">
        <v>37</v>
      </c>
      <c r="C1962" s="13" t="s">
        <v>3143</v>
      </c>
      <c r="D1962" s="13" t="s">
        <v>3143</v>
      </c>
      <c r="E1962" s="13" t="s">
        <v>3143</v>
      </c>
    </row>
    <row r="1963" spans="1:5" ht="25.15" customHeight="1" thickTop="1" thickBot="1" x14ac:dyDescent="0.3">
      <c r="A1963" s="37" t="s">
        <v>1576</v>
      </c>
      <c r="B1963" s="13" t="s">
        <v>61</v>
      </c>
      <c r="C1963" s="13" t="s">
        <v>3143</v>
      </c>
      <c r="D1963" s="13" t="s">
        <v>3143</v>
      </c>
      <c r="E1963" s="13" t="s">
        <v>3143</v>
      </c>
    </row>
    <row r="1964" spans="1:5" ht="25.15" customHeight="1" thickTop="1" thickBot="1" x14ac:dyDescent="0.3">
      <c r="A1964" s="37" t="s">
        <v>1577</v>
      </c>
      <c r="B1964" s="13" t="s">
        <v>37</v>
      </c>
      <c r="C1964" s="13" t="s">
        <v>3143</v>
      </c>
      <c r="D1964" s="13" t="s">
        <v>3143</v>
      </c>
      <c r="E1964" s="13" t="s">
        <v>3143</v>
      </c>
    </row>
    <row r="1965" spans="1:5" ht="25.15" customHeight="1" thickTop="1" thickBot="1" x14ac:dyDescent="0.3">
      <c r="A1965" s="37" t="s">
        <v>1578</v>
      </c>
      <c r="B1965" s="13" t="s">
        <v>24</v>
      </c>
      <c r="C1965" s="13" t="s">
        <v>3143</v>
      </c>
      <c r="D1965" s="13" t="s">
        <v>3143</v>
      </c>
      <c r="E1965" s="13" t="s">
        <v>3143</v>
      </c>
    </row>
    <row r="1966" spans="1:5" ht="25.15" customHeight="1" thickTop="1" thickBot="1" x14ac:dyDescent="0.3">
      <c r="A1966" s="37" t="s">
        <v>1579</v>
      </c>
      <c r="B1966" s="101" t="s">
        <v>24</v>
      </c>
      <c r="C1966" s="101" t="s">
        <v>3143</v>
      </c>
      <c r="D1966" s="101" t="s">
        <v>3143</v>
      </c>
      <c r="E1966" s="102" t="s">
        <v>3143</v>
      </c>
    </row>
    <row r="1967" spans="1:5" ht="25.15" customHeight="1" thickTop="1" thickBot="1" x14ac:dyDescent="0.3">
      <c r="A1967" s="37" t="s">
        <v>2908</v>
      </c>
      <c r="B1967" s="13" t="s">
        <v>37</v>
      </c>
      <c r="C1967" s="13" t="s">
        <v>3143</v>
      </c>
      <c r="D1967" s="13" t="s">
        <v>3143</v>
      </c>
      <c r="E1967" s="13" t="s">
        <v>3143</v>
      </c>
    </row>
    <row r="1968" spans="1:5" ht="25.15" customHeight="1" thickTop="1" thickBot="1" x14ac:dyDescent="0.3">
      <c r="A1968" s="37" t="s">
        <v>1580</v>
      </c>
      <c r="B1968" s="13" t="s">
        <v>24</v>
      </c>
      <c r="C1968" s="13" t="s">
        <v>3143</v>
      </c>
      <c r="D1968" s="13" t="s">
        <v>3143</v>
      </c>
      <c r="E1968" s="13" t="s">
        <v>3143</v>
      </c>
    </row>
    <row r="1969" spans="1:5" ht="25.15" customHeight="1" thickTop="1" thickBot="1" x14ac:dyDescent="0.3">
      <c r="A1969" s="37" t="s">
        <v>1581</v>
      </c>
      <c r="B1969" s="13" t="s">
        <v>61</v>
      </c>
      <c r="C1969" s="13" t="s">
        <v>5</v>
      </c>
      <c r="D1969" s="13" t="s">
        <v>26</v>
      </c>
      <c r="E1969" s="13" t="s">
        <v>3143</v>
      </c>
    </row>
    <row r="1970" spans="1:5" ht="25.15" customHeight="1" thickTop="1" thickBot="1" x14ac:dyDescent="0.3">
      <c r="A1970" s="37" t="s">
        <v>1582</v>
      </c>
      <c r="B1970" s="13" t="s">
        <v>29</v>
      </c>
      <c r="C1970" s="13" t="s">
        <v>3143</v>
      </c>
      <c r="D1970" s="13" t="s">
        <v>3143</v>
      </c>
      <c r="E1970" s="13" t="s">
        <v>3143</v>
      </c>
    </row>
    <row r="1971" spans="1:5" ht="25.15" customHeight="1" thickTop="1" thickBot="1" x14ac:dyDescent="0.3">
      <c r="A1971" s="37" t="s">
        <v>1583</v>
      </c>
      <c r="B1971" s="13" t="s">
        <v>29</v>
      </c>
      <c r="C1971" s="13" t="s">
        <v>3143</v>
      </c>
      <c r="D1971" s="13" t="s">
        <v>3143</v>
      </c>
      <c r="E1971" s="13" t="s">
        <v>3143</v>
      </c>
    </row>
    <row r="1972" spans="1:5" ht="25.15" customHeight="1" thickTop="1" thickBot="1" x14ac:dyDescent="0.3">
      <c r="A1972" s="37" t="s">
        <v>1584</v>
      </c>
      <c r="B1972" s="13" t="s">
        <v>29</v>
      </c>
      <c r="C1972" s="13" t="s">
        <v>3143</v>
      </c>
      <c r="D1972" s="13" t="s">
        <v>3143</v>
      </c>
      <c r="E1972" s="13" t="s">
        <v>3143</v>
      </c>
    </row>
    <row r="1973" spans="1:5" ht="25.15" customHeight="1" thickTop="1" thickBot="1" x14ac:dyDescent="0.3">
      <c r="A1973" s="37" t="s">
        <v>3042</v>
      </c>
      <c r="B1973" s="13" t="s">
        <v>61</v>
      </c>
      <c r="C1973" s="13" t="s">
        <v>3143</v>
      </c>
      <c r="D1973" s="13" t="s">
        <v>3143</v>
      </c>
      <c r="E1973" s="13" t="s">
        <v>3143</v>
      </c>
    </row>
    <row r="1974" spans="1:5" ht="25.15" customHeight="1" thickTop="1" thickBot="1" x14ac:dyDescent="0.3">
      <c r="A1974" s="37" t="s">
        <v>1585</v>
      </c>
      <c r="B1974" s="13" t="s">
        <v>37</v>
      </c>
      <c r="C1974" s="13" t="s">
        <v>3143</v>
      </c>
      <c r="D1974" s="13" t="s">
        <v>3143</v>
      </c>
      <c r="E1974" s="13" t="s">
        <v>3143</v>
      </c>
    </row>
    <row r="1975" spans="1:5" ht="25.15" customHeight="1" thickTop="1" thickBot="1" x14ac:dyDescent="0.3">
      <c r="A1975" s="37" t="s">
        <v>1586</v>
      </c>
      <c r="B1975" s="13" t="s">
        <v>24</v>
      </c>
      <c r="C1975" s="13" t="s">
        <v>3143</v>
      </c>
      <c r="D1975" s="13" t="s">
        <v>3143</v>
      </c>
      <c r="E1975" s="13" t="s">
        <v>3143</v>
      </c>
    </row>
    <row r="1976" spans="1:5" ht="25.15" customHeight="1" thickTop="1" thickBot="1" x14ac:dyDescent="0.3">
      <c r="A1976" s="37" t="s">
        <v>1587</v>
      </c>
      <c r="B1976" s="13" t="s">
        <v>37</v>
      </c>
      <c r="C1976" s="13" t="s">
        <v>3143</v>
      </c>
      <c r="D1976" s="13" t="s">
        <v>3143</v>
      </c>
      <c r="E1976" s="13" t="s">
        <v>3143</v>
      </c>
    </row>
    <row r="1977" spans="1:5" ht="25.15" customHeight="1" thickTop="1" thickBot="1" x14ac:dyDescent="0.3">
      <c r="A1977" s="37" t="s">
        <v>1588</v>
      </c>
      <c r="B1977" s="13" t="s">
        <v>29</v>
      </c>
      <c r="C1977" s="13" t="s">
        <v>3143</v>
      </c>
      <c r="D1977" s="13" t="s">
        <v>3143</v>
      </c>
      <c r="E1977" s="13" t="s">
        <v>3143</v>
      </c>
    </row>
    <row r="1978" spans="1:5" ht="25.15" customHeight="1" thickTop="1" thickBot="1" x14ac:dyDescent="0.3">
      <c r="A1978" s="37" t="s">
        <v>1589</v>
      </c>
      <c r="B1978" s="13" t="s">
        <v>47</v>
      </c>
      <c r="C1978" s="13" t="s">
        <v>3143</v>
      </c>
      <c r="D1978" s="13" t="s">
        <v>26</v>
      </c>
      <c r="E1978" s="13" t="s">
        <v>3143</v>
      </c>
    </row>
    <row r="1979" spans="1:5" ht="25.15" customHeight="1" thickTop="1" thickBot="1" x14ac:dyDescent="0.3">
      <c r="A1979" s="37" t="s">
        <v>1590</v>
      </c>
      <c r="B1979" s="13" t="s">
        <v>47</v>
      </c>
      <c r="C1979" s="13" t="s">
        <v>3143</v>
      </c>
      <c r="D1979" s="13" t="s">
        <v>3143</v>
      </c>
      <c r="E1979" s="13" t="s">
        <v>3143</v>
      </c>
    </row>
    <row r="1980" spans="1:5" ht="25.15" customHeight="1" thickTop="1" thickBot="1" x14ac:dyDescent="0.3">
      <c r="A1980" s="37" t="s">
        <v>1591</v>
      </c>
      <c r="B1980" s="13" t="s">
        <v>24</v>
      </c>
      <c r="C1980" s="13" t="s">
        <v>5</v>
      </c>
      <c r="D1980" s="13" t="s">
        <v>3143</v>
      </c>
      <c r="E1980" s="13" t="s">
        <v>3143</v>
      </c>
    </row>
    <row r="1981" spans="1:5" ht="25.15" customHeight="1" thickTop="1" thickBot="1" x14ac:dyDescent="0.3">
      <c r="A1981" s="37" t="s">
        <v>1592</v>
      </c>
      <c r="B1981" s="13" t="s">
        <v>37</v>
      </c>
      <c r="C1981" s="13" t="s">
        <v>3143</v>
      </c>
      <c r="D1981" s="13" t="s">
        <v>3143</v>
      </c>
      <c r="E1981" s="13" t="s">
        <v>3143</v>
      </c>
    </row>
    <row r="1982" spans="1:5" ht="25.15" customHeight="1" thickTop="1" thickBot="1" x14ac:dyDescent="0.3">
      <c r="A1982" s="37" t="s">
        <v>1593</v>
      </c>
      <c r="B1982" s="13" t="s">
        <v>24</v>
      </c>
      <c r="C1982" s="13" t="s">
        <v>3143</v>
      </c>
      <c r="D1982" s="13" t="s">
        <v>3143</v>
      </c>
      <c r="E1982" s="13" t="s">
        <v>3143</v>
      </c>
    </row>
    <row r="1983" spans="1:5" ht="25.15" customHeight="1" thickTop="1" thickBot="1" x14ac:dyDescent="0.3">
      <c r="A1983" s="37" t="s">
        <v>1594</v>
      </c>
      <c r="B1983" s="13" t="s">
        <v>24</v>
      </c>
      <c r="C1983" s="13" t="s">
        <v>3143</v>
      </c>
      <c r="D1983" s="13" t="s">
        <v>3143</v>
      </c>
      <c r="E1983" s="13" t="s">
        <v>3143</v>
      </c>
    </row>
    <row r="1984" spans="1:5" ht="25.15" customHeight="1" thickTop="1" thickBot="1" x14ac:dyDescent="0.3">
      <c r="A1984" s="37" t="s">
        <v>1595</v>
      </c>
      <c r="B1984" s="13" t="s">
        <v>29</v>
      </c>
      <c r="C1984" s="13" t="s">
        <v>3143</v>
      </c>
      <c r="D1984" s="13" t="s">
        <v>3143</v>
      </c>
      <c r="E1984" s="13" t="s">
        <v>3143</v>
      </c>
    </row>
    <row r="1985" spans="1:5" ht="25.15" customHeight="1" thickTop="1" thickBot="1" x14ac:dyDescent="0.3">
      <c r="A1985" s="37" t="s">
        <v>1596</v>
      </c>
      <c r="B1985" s="13" t="s">
        <v>24</v>
      </c>
      <c r="C1985" s="13" t="s">
        <v>3143</v>
      </c>
      <c r="D1985" s="13" t="s">
        <v>26</v>
      </c>
      <c r="E1985" s="13" t="s">
        <v>3143</v>
      </c>
    </row>
    <row r="1986" spans="1:5" ht="25.15" customHeight="1" thickTop="1" thickBot="1" x14ac:dyDescent="0.3">
      <c r="A1986" s="37" t="s">
        <v>1597</v>
      </c>
      <c r="B1986" s="13" t="s">
        <v>29</v>
      </c>
      <c r="C1986" s="13" t="s">
        <v>3143</v>
      </c>
      <c r="D1986" s="13" t="s">
        <v>3143</v>
      </c>
      <c r="E1986" s="13" t="s">
        <v>3143</v>
      </c>
    </row>
    <row r="1987" spans="1:5" ht="25.15" customHeight="1" thickTop="1" thickBot="1" x14ac:dyDescent="0.3">
      <c r="A1987" s="37" t="s">
        <v>1598</v>
      </c>
      <c r="B1987" s="13" t="s">
        <v>37</v>
      </c>
      <c r="C1987" s="13" t="s">
        <v>3143</v>
      </c>
      <c r="D1987" s="13" t="s">
        <v>3143</v>
      </c>
      <c r="E1987" s="13" t="s">
        <v>3143</v>
      </c>
    </row>
    <row r="1988" spans="1:5" ht="25.15" customHeight="1" thickTop="1" thickBot="1" x14ac:dyDescent="0.3">
      <c r="A1988" s="37" t="s">
        <v>1599</v>
      </c>
      <c r="B1988" s="13" t="s">
        <v>37</v>
      </c>
      <c r="C1988" s="13" t="s">
        <v>3143</v>
      </c>
      <c r="D1988" s="13" t="s">
        <v>3143</v>
      </c>
      <c r="E1988" s="13" t="s">
        <v>3143</v>
      </c>
    </row>
    <row r="1989" spans="1:5" ht="25.15" customHeight="1" thickTop="1" thickBot="1" x14ac:dyDescent="0.3">
      <c r="A1989" s="37" t="s">
        <v>3394</v>
      </c>
      <c r="B1989" s="13" t="s">
        <v>21</v>
      </c>
      <c r="C1989" s="13" t="s">
        <v>3143</v>
      </c>
      <c r="D1989" s="13" t="s">
        <v>3143</v>
      </c>
      <c r="E1989" s="13" t="s">
        <v>6</v>
      </c>
    </row>
    <row r="1990" spans="1:5" ht="25.15" customHeight="1" thickTop="1" thickBot="1" x14ac:dyDescent="0.3">
      <c r="A1990" s="37" t="s">
        <v>2976</v>
      </c>
      <c r="B1990" s="13" t="s">
        <v>47</v>
      </c>
      <c r="C1990" s="13" t="s">
        <v>3143</v>
      </c>
      <c r="D1990" s="13" t="s">
        <v>3143</v>
      </c>
      <c r="E1990" s="13" t="s">
        <v>3143</v>
      </c>
    </row>
    <row r="1991" spans="1:5" ht="25.15" customHeight="1" thickTop="1" thickBot="1" x14ac:dyDescent="0.3">
      <c r="A1991" s="37" t="s">
        <v>3592</v>
      </c>
      <c r="B1991" s="13" t="s">
        <v>24</v>
      </c>
      <c r="C1991" s="13" t="s">
        <v>3143</v>
      </c>
      <c r="D1991" s="13" t="s">
        <v>3143</v>
      </c>
      <c r="E1991" s="13" t="s">
        <v>3143</v>
      </c>
    </row>
    <row r="1992" spans="1:5" ht="25.15" customHeight="1" thickTop="1" thickBot="1" x14ac:dyDescent="0.3">
      <c r="A1992" s="37" t="s">
        <v>1600</v>
      </c>
      <c r="B1992" s="13" t="s">
        <v>30</v>
      </c>
      <c r="C1992" s="13" t="s">
        <v>3143</v>
      </c>
      <c r="D1992" s="13" t="s">
        <v>3143</v>
      </c>
      <c r="E1992" s="13" t="s">
        <v>3143</v>
      </c>
    </row>
    <row r="1993" spans="1:5" ht="25.15" customHeight="1" thickTop="1" thickBot="1" x14ac:dyDescent="0.3">
      <c r="A1993" s="37" t="s">
        <v>1601</v>
      </c>
      <c r="B1993" s="13" t="s">
        <v>61</v>
      </c>
      <c r="C1993" s="13" t="s">
        <v>3143</v>
      </c>
      <c r="D1993" s="13" t="s">
        <v>3143</v>
      </c>
      <c r="E1993" s="13" t="s">
        <v>3143</v>
      </c>
    </row>
    <row r="1994" spans="1:5" ht="25.15" customHeight="1" thickTop="1" thickBot="1" x14ac:dyDescent="0.3">
      <c r="A1994" s="37" t="s">
        <v>1602</v>
      </c>
      <c r="B1994" s="13" t="s">
        <v>47</v>
      </c>
      <c r="C1994" s="13" t="s">
        <v>3143</v>
      </c>
      <c r="D1994" s="13" t="s">
        <v>26</v>
      </c>
      <c r="E1994" s="13" t="s">
        <v>3143</v>
      </c>
    </row>
    <row r="1995" spans="1:5" ht="25.15" customHeight="1" thickTop="1" thickBot="1" x14ac:dyDescent="0.3">
      <c r="A1995" s="37" t="s">
        <v>1603</v>
      </c>
      <c r="B1995" s="13" t="s">
        <v>61</v>
      </c>
      <c r="C1995" s="13" t="s">
        <v>3143</v>
      </c>
      <c r="D1995" s="13" t="s">
        <v>3143</v>
      </c>
      <c r="E1995" s="13" t="s">
        <v>3143</v>
      </c>
    </row>
    <row r="1996" spans="1:5" ht="25.15" customHeight="1" thickTop="1" thickBot="1" x14ac:dyDescent="0.3">
      <c r="A1996" s="37" t="s">
        <v>1604</v>
      </c>
      <c r="B1996" s="13" t="s">
        <v>24</v>
      </c>
      <c r="C1996" s="13" t="s">
        <v>5</v>
      </c>
      <c r="D1996" s="13" t="s">
        <v>3143</v>
      </c>
      <c r="E1996" s="13" t="s">
        <v>3143</v>
      </c>
    </row>
    <row r="1997" spans="1:5" ht="25.15" customHeight="1" thickTop="1" thickBot="1" x14ac:dyDescent="0.3">
      <c r="A1997" s="37" t="s">
        <v>1605</v>
      </c>
      <c r="B1997" s="13" t="s">
        <v>47</v>
      </c>
      <c r="C1997" s="13" t="s">
        <v>3143</v>
      </c>
      <c r="D1997" s="13" t="s">
        <v>3143</v>
      </c>
      <c r="E1997" s="13" t="s">
        <v>3143</v>
      </c>
    </row>
    <row r="1998" spans="1:5" ht="25.15" customHeight="1" thickTop="1" thickBot="1" x14ac:dyDescent="0.3">
      <c r="A1998" s="37" t="s">
        <v>1606</v>
      </c>
      <c r="B1998" s="13" t="s">
        <v>47</v>
      </c>
      <c r="C1998" s="13" t="s">
        <v>3143</v>
      </c>
      <c r="D1998" s="13" t="s">
        <v>3143</v>
      </c>
      <c r="E1998" s="13" t="s">
        <v>3143</v>
      </c>
    </row>
    <row r="1999" spans="1:5" ht="25.15" customHeight="1" thickTop="1" thickBot="1" x14ac:dyDescent="0.3">
      <c r="A1999" s="37" t="s">
        <v>1607</v>
      </c>
      <c r="B1999" s="13" t="s">
        <v>163</v>
      </c>
      <c r="C1999" s="13" t="s">
        <v>3143</v>
      </c>
      <c r="D1999" s="13" t="s">
        <v>26</v>
      </c>
      <c r="E1999" s="13" t="s">
        <v>3143</v>
      </c>
    </row>
    <row r="2000" spans="1:5" ht="25.15" customHeight="1" thickTop="1" thickBot="1" x14ac:dyDescent="0.3">
      <c r="A2000" s="37" t="s">
        <v>1608</v>
      </c>
      <c r="B2000" s="13" t="s">
        <v>47</v>
      </c>
      <c r="C2000" s="13" t="s">
        <v>5</v>
      </c>
      <c r="D2000" s="13" t="s">
        <v>3143</v>
      </c>
      <c r="E2000" s="13" t="s">
        <v>3143</v>
      </c>
    </row>
    <row r="2001" spans="1:5" ht="25.15" customHeight="1" thickTop="1" thickBot="1" x14ac:dyDescent="0.3">
      <c r="A2001" s="37" t="s">
        <v>1609</v>
      </c>
      <c r="B2001" s="13" t="s">
        <v>24</v>
      </c>
      <c r="C2001" s="13" t="s">
        <v>3143</v>
      </c>
      <c r="D2001" s="13" t="s">
        <v>26</v>
      </c>
      <c r="E2001" s="13" t="s">
        <v>3143</v>
      </c>
    </row>
    <row r="2002" spans="1:5" ht="25.15" customHeight="1" thickTop="1" thickBot="1" x14ac:dyDescent="0.3">
      <c r="A2002" s="37" t="s">
        <v>1610</v>
      </c>
      <c r="B2002" s="13" t="s">
        <v>61</v>
      </c>
      <c r="C2002" s="13" t="s">
        <v>3143</v>
      </c>
      <c r="D2002" s="13" t="s">
        <v>26</v>
      </c>
      <c r="E2002" s="13" t="s">
        <v>3143</v>
      </c>
    </row>
    <row r="2003" spans="1:5" ht="25.15" customHeight="1" thickTop="1" thickBot="1" x14ac:dyDescent="0.3">
      <c r="A2003" s="37" t="s">
        <v>1611</v>
      </c>
      <c r="B2003" s="13" t="s">
        <v>61</v>
      </c>
      <c r="C2003" s="13" t="s">
        <v>3143</v>
      </c>
      <c r="D2003" s="13" t="s">
        <v>26</v>
      </c>
      <c r="E2003" s="13" t="s">
        <v>3143</v>
      </c>
    </row>
    <row r="2004" spans="1:5" ht="25.15" customHeight="1" thickTop="1" thickBot="1" x14ac:dyDescent="0.3">
      <c r="A2004" s="37" t="s">
        <v>1612</v>
      </c>
      <c r="B2004" s="13" t="s">
        <v>47</v>
      </c>
      <c r="C2004" s="13" t="s">
        <v>3143</v>
      </c>
      <c r="D2004" s="13" t="s">
        <v>26</v>
      </c>
      <c r="E2004" s="13" t="s">
        <v>3143</v>
      </c>
    </row>
    <row r="2005" spans="1:5" ht="25.15" customHeight="1" thickTop="1" thickBot="1" x14ac:dyDescent="0.3">
      <c r="A2005" s="37" t="s">
        <v>1613</v>
      </c>
      <c r="B2005" s="13" t="s">
        <v>47</v>
      </c>
      <c r="C2005" s="13" t="s">
        <v>5</v>
      </c>
      <c r="D2005" s="13" t="s">
        <v>3143</v>
      </c>
      <c r="E2005" s="13" t="s">
        <v>3143</v>
      </c>
    </row>
    <row r="2006" spans="1:5" ht="25.15" customHeight="1" thickTop="1" thickBot="1" x14ac:dyDescent="0.3">
      <c r="A2006" s="37" t="s">
        <v>1614</v>
      </c>
      <c r="B2006" s="13" t="s">
        <v>24</v>
      </c>
      <c r="C2006" s="13" t="s">
        <v>3143</v>
      </c>
      <c r="D2006" s="13" t="s">
        <v>3143</v>
      </c>
      <c r="E2006" s="13" t="s">
        <v>3143</v>
      </c>
    </row>
    <row r="2007" spans="1:5" ht="25.15" customHeight="1" thickTop="1" thickBot="1" x14ac:dyDescent="0.3">
      <c r="A2007" s="37" t="s">
        <v>1615</v>
      </c>
      <c r="B2007" s="13" t="s">
        <v>35</v>
      </c>
      <c r="C2007" s="13" t="s">
        <v>3143</v>
      </c>
      <c r="D2007" s="13" t="s">
        <v>3143</v>
      </c>
      <c r="E2007" s="13" t="s">
        <v>3143</v>
      </c>
    </row>
    <row r="2008" spans="1:5" ht="25.15" customHeight="1" thickTop="1" thickBot="1" x14ac:dyDescent="0.3">
      <c r="A2008" s="37" t="s">
        <v>1616</v>
      </c>
      <c r="B2008" s="13" t="s">
        <v>24</v>
      </c>
      <c r="C2008" s="13" t="s">
        <v>5</v>
      </c>
      <c r="D2008" s="13" t="s">
        <v>26</v>
      </c>
      <c r="E2008" s="13" t="s">
        <v>3143</v>
      </c>
    </row>
    <row r="2009" spans="1:5" ht="25.15" customHeight="1" thickTop="1" thickBot="1" x14ac:dyDescent="0.3">
      <c r="A2009" s="37" t="s">
        <v>1617</v>
      </c>
      <c r="B2009" s="13" t="s">
        <v>61</v>
      </c>
      <c r="C2009" s="13" t="s">
        <v>3143</v>
      </c>
      <c r="D2009" s="13" t="s">
        <v>3143</v>
      </c>
      <c r="E2009" s="13" t="s">
        <v>3143</v>
      </c>
    </row>
    <row r="2010" spans="1:5" ht="25.15" customHeight="1" thickTop="1" thickBot="1" x14ac:dyDescent="0.3">
      <c r="A2010" s="37" t="s">
        <v>1618</v>
      </c>
      <c r="B2010" s="13" t="s">
        <v>47</v>
      </c>
      <c r="C2010" s="13" t="s">
        <v>5</v>
      </c>
      <c r="D2010" s="13" t="s">
        <v>3143</v>
      </c>
      <c r="E2010" s="13" t="s">
        <v>3143</v>
      </c>
    </row>
    <row r="2011" spans="1:5" ht="25.15" customHeight="1" thickTop="1" thickBot="1" x14ac:dyDescent="0.3">
      <c r="A2011" s="37" t="s">
        <v>1619</v>
      </c>
      <c r="B2011" s="13" t="s">
        <v>47</v>
      </c>
      <c r="C2011" s="13" t="s">
        <v>3143</v>
      </c>
      <c r="D2011" s="13" t="s">
        <v>3143</v>
      </c>
      <c r="E2011" s="13" t="s">
        <v>3143</v>
      </c>
    </row>
    <row r="2012" spans="1:5" ht="25.15" customHeight="1" thickTop="1" thickBot="1" x14ac:dyDescent="0.3">
      <c r="A2012" s="37" t="s">
        <v>1620</v>
      </c>
      <c r="B2012" s="13" t="s">
        <v>47</v>
      </c>
      <c r="C2012" s="13" t="s">
        <v>5</v>
      </c>
      <c r="D2012" s="13" t="s">
        <v>3143</v>
      </c>
      <c r="E2012" s="13" t="s">
        <v>3143</v>
      </c>
    </row>
    <row r="2013" spans="1:5" ht="25.15" customHeight="1" thickTop="1" thickBot="1" x14ac:dyDescent="0.3">
      <c r="A2013" s="37" t="s">
        <v>1621</v>
      </c>
      <c r="B2013" s="13" t="s">
        <v>163</v>
      </c>
      <c r="C2013" s="13" t="s">
        <v>3143</v>
      </c>
      <c r="D2013" s="13" t="s">
        <v>3143</v>
      </c>
      <c r="E2013" s="13" t="s">
        <v>3143</v>
      </c>
    </row>
    <row r="2014" spans="1:5" ht="25.15" customHeight="1" thickTop="1" thickBot="1" x14ac:dyDescent="0.3">
      <c r="A2014" s="37" t="s">
        <v>1622</v>
      </c>
      <c r="B2014" s="13" t="s">
        <v>61</v>
      </c>
      <c r="C2014" s="13" t="s">
        <v>3143</v>
      </c>
      <c r="D2014" s="13" t="s">
        <v>3143</v>
      </c>
      <c r="E2014" s="13" t="s">
        <v>3143</v>
      </c>
    </row>
    <row r="2015" spans="1:5" ht="25.15" customHeight="1" thickTop="1" thickBot="1" x14ac:dyDescent="0.3">
      <c r="A2015" s="37" t="s">
        <v>1623</v>
      </c>
      <c r="B2015" s="13" t="s">
        <v>163</v>
      </c>
      <c r="C2015" s="13" t="s">
        <v>3143</v>
      </c>
      <c r="D2015" s="13" t="s">
        <v>3143</v>
      </c>
      <c r="E2015" s="13" t="s">
        <v>3143</v>
      </c>
    </row>
    <row r="2016" spans="1:5" ht="25.15" customHeight="1" thickTop="1" thickBot="1" x14ac:dyDescent="0.3">
      <c r="A2016" s="37" t="s">
        <v>1624</v>
      </c>
      <c r="B2016" s="13" t="s">
        <v>61</v>
      </c>
      <c r="C2016" s="13" t="s">
        <v>3143</v>
      </c>
      <c r="D2016" s="13" t="s">
        <v>3143</v>
      </c>
      <c r="E2016" s="13" t="s">
        <v>3143</v>
      </c>
    </row>
    <row r="2017" spans="1:5" ht="25.15" customHeight="1" thickTop="1" thickBot="1" x14ac:dyDescent="0.3">
      <c r="A2017" s="37" t="s">
        <v>1625</v>
      </c>
      <c r="B2017" s="13" t="s">
        <v>163</v>
      </c>
      <c r="C2017" s="13" t="s">
        <v>3143</v>
      </c>
      <c r="D2017" s="13" t="s">
        <v>3143</v>
      </c>
      <c r="E2017" s="13" t="s">
        <v>3143</v>
      </c>
    </row>
    <row r="2018" spans="1:5" ht="25.15" customHeight="1" thickTop="1" thickBot="1" x14ac:dyDescent="0.3">
      <c r="A2018" s="37" t="s">
        <v>1626</v>
      </c>
      <c r="B2018" s="13" t="s">
        <v>61</v>
      </c>
      <c r="C2018" s="13" t="s">
        <v>3143</v>
      </c>
      <c r="D2018" s="13" t="s">
        <v>3143</v>
      </c>
      <c r="E2018" s="13" t="s">
        <v>3143</v>
      </c>
    </row>
    <row r="2019" spans="1:5" ht="25.15" customHeight="1" thickTop="1" thickBot="1" x14ac:dyDescent="0.3">
      <c r="A2019" s="37" t="s">
        <v>1627</v>
      </c>
      <c r="B2019" s="13" t="s">
        <v>61</v>
      </c>
      <c r="C2019" s="13" t="s">
        <v>3143</v>
      </c>
      <c r="D2019" s="13" t="s">
        <v>3143</v>
      </c>
      <c r="E2019" s="13" t="s">
        <v>3143</v>
      </c>
    </row>
    <row r="2020" spans="1:5" ht="25.15" customHeight="1" thickTop="1" thickBot="1" x14ac:dyDescent="0.3">
      <c r="A2020" s="37" t="s">
        <v>1628</v>
      </c>
      <c r="B2020" s="13" t="s">
        <v>47</v>
      </c>
      <c r="C2020" s="13" t="s">
        <v>3143</v>
      </c>
      <c r="D2020" s="13" t="s">
        <v>26</v>
      </c>
      <c r="E2020" s="13" t="s">
        <v>3143</v>
      </c>
    </row>
    <row r="2021" spans="1:5" ht="25.15" customHeight="1" thickTop="1" thickBot="1" x14ac:dyDescent="0.3">
      <c r="A2021" s="37" t="s">
        <v>1629</v>
      </c>
      <c r="B2021" s="13" t="s">
        <v>61</v>
      </c>
      <c r="C2021" s="13" t="s">
        <v>3143</v>
      </c>
      <c r="D2021" s="13" t="s">
        <v>3143</v>
      </c>
      <c r="E2021" s="13" t="s">
        <v>3143</v>
      </c>
    </row>
    <row r="2022" spans="1:5" ht="25.15" customHeight="1" thickTop="1" thickBot="1" x14ac:dyDescent="0.3">
      <c r="A2022" s="37" t="s">
        <v>3583</v>
      </c>
      <c r="B2022" s="13" t="s">
        <v>21</v>
      </c>
      <c r="C2022" s="13" t="s">
        <v>3143</v>
      </c>
      <c r="D2022" s="13" t="s">
        <v>3143</v>
      </c>
      <c r="E2022" s="13" t="s">
        <v>3143</v>
      </c>
    </row>
    <row r="2023" spans="1:5" ht="25.15" customHeight="1" thickTop="1" thickBot="1" x14ac:dyDescent="0.3">
      <c r="A2023" s="37" t="s">
        <v>1630</v>
      </c>
      <c r="B2023" s="13" t="s">
        <v>24</v>
      </c>
      <c r="C2023" s="13" t="s">
        <v>3143</v>
      </c>
      <c r="D2023" s="13" t="s">
        <v>3143</v>
      </c>
      <c r="E2023" s="13" t="s">
        <v>3143</v>
      </c>
    </row>
    <row r="2024" spans="1:5" ht="25.15" customHeight="1" thickTop="1" thickBot="1" x14ac:dyDescent="0.3">
      <c r="A2024" s="37" t="s">
        <v>1631</v>
      </c>
      <c r="B2024" s="13" t="s">
        <v>35</v>
      </c>
      <c r="C2024" s="13" t="s">
        <v>5</v>
      </c>
      <c r="D2024" s="13" t="s">
        <v>26</v>
      </c>
      <c r="E2024" s="13" t="s">
        <v>3143</v>
      </c>
    </row>
    <row r="2025" spans="1:5" ht="25.15" customHeight="1" thickTop="1" thickBot="1" x14ac:dyDescent="0.3">
      <c r="A2025" s="37" t="s">
        <v>1632</v>
      </c>
      <c r="B2025" s="13" t="s">
        <v>29</v>
      </c>
      <c r="C2025" s="13" t="s">
        <v>3143</v>
      </c>
      <c r="D2025" s="13" t="s">
        <v>3143</v>
      </c>
      <c r="E2025" s="13" t="s">
        <v>3143</v>
      </c>
    </row>
    <row r="2026" spans="1:5" ht="25.15" customHeight="1" thickTop="1" thickBot="1" x14ac:dyDescent="0.3">
      <c r="A2026" s="37" t="s">
        <v>1633</v>
      </c>
      <c r="B2026" s="13" t="s">
        <v>24</v>
      </c>
      <c r="C2026" s="13" t="s">
        <v>3143</v>
      </c>
      <c r="D2026" s="13" t="s">
        <v>3143</v>
      </c>
      <c r="E2026" s="13" t="s">
        <v>3143</v>
      </c>
    </row>
    <row r="2027" spans="1:5" ht="25.15" customHeight="1" thickTop="1" thickBot="1" x14ac:dyDescent="0.3">
      <c r="A2027" s="37" t="s">
        <v>1634</v>
      </c>
      <c r="B2027" s="13" t="s">
        <v>29</v>
      </c>
      <c r="C2027" s="13" t="s">
        <v>3143</v>
      </c>
      <c r="D2027" s="13" t="s">
        <v>3143</v>
      </c>
      <c r="E2027" s="13" t="s">
        <v>3143</v>
      </c>
    </row>
    <row r="2028" spans="1:5" ht="25.15" customHeight="1" thickTop="1" thickBot="1" x14ac:dyDescent="0.3">
      <c r="A2028" s="37" t="s">
        <v>3100</v>
      </c>
      <c r="B2028" s="13" t="s">
        <v>21</v>
      </c>
      <c r="C2028" s="13" t="s">
        <v>3143</v>
      </c>
      <c r="D2028" s="13" t="s">
        <v>3143</v>
      </c>
      <c r="E2028" s="13" t="s">
        <v>3143</v>
      </c>
    </row>
    <row r="2029" spans="1:5" ht="25.15" customHeight="1" thickTop="1" thickBot="1" x14ac:dyDescent="0.3">
      <c r="A2029" s="37" t="s">
        <v>1635</v>
      </c>
      <c r="B2029" s="13" t="s">
        <v>24</v>
      </c>
      <c r="C2029" s="13" t="s">
        <v>3143</v>
      </c>
      <c r="D2029" s="13" t="s">
        <v>3143</v>
      </c>
      <c r="E2029" s="13" t="s">
        <v>3143</v>
      </c>
    </row>
    <row r="2030" spans="1:5" ht="25.15" customHeight="1" thickTop="1" thickBot="1" x14ac:dyDescent="0.3">
      <c r="A2030" s="37" t="s">
        <v>3256</v>
      </c>
      <c r="B2030" s="13" t="s">
        <v>24</v>
      </c>
      <c r="C2030" s="13" t="s">
        <v>3143</v>
      </c>
      <c r="D2030" s="13" t="s">
        <v>3143</v>
      </c>
      <c r="E2030" s="13" t="s">
        <v>3143</v>
      </c>
    </row>
    <row r="2031" spans="1:5" ht="25.15" customHeight="1" thickTop="1" thickBot="1" x14ac:dyDescent="0.3">
      <c r="A2031" s="37" t="s">
        <v>1636</v>
      </c>
      <c r="B2031" s="13" t="s">
        <v>24</v>
      </c>
      <c r="C2031" s="13" t="s">
        <v>3143</v>
      </c>
      <c r="D2031" s="13" t="s">
        <v>3143</v>
      </c>
      <c r="E2031" s="13" t="s">
        <v>3143</v>
      </c>
    </row>
    <row r="2032" spans="1:5" ht="25.15" customHeight="1" thickTop="1" thickBot="1" x14ac:dyDescent="0.3">
      <c r="A2032" s="37" t="s">
        <v>1637</v>
      </c>
      <c r="B2032" s="13" t="s">
        <v>61</v>
      </c>
      <c r="C2032" s="13" t="s">
        <v>3143</v>
      </c>
      <c r="D2032" s="13" t="s">
        <v>3143</v>
      </c>
      <c r="E2032" s="13" t="s">
        <v>3143</v>
      </c>
    </row>
    <row r="2033" spans="1:5" ht="25.15" customHeight="1" thickTop="1" thickBot="1" x14ac:dyDescent="0.3">
      <c r="A2033" s="37" t="s">
        <v>1638</v>
      </c>
      <c r="B2033" s="13" t="s">
        <v>61</v>
      </c>
      <c r="C2033" s="13" t="s">
        <v>3143</v>
      </c>
      <c r="D2033" s="13" t="s">
        <v>3143</v>
      </c>
      <c r="E2033" s="13" t="s">
        <v>3143</v>
      </c>
    </row>
    <row r="2034" spans="1:5" ht="25.15" customHeight="1" thickTop="1" thickBot="1" x14ac:dyDescent="0.3">
      <c r="A2034" s="37" t="s">
        <v>1639</v>
      </c>
      <c r="B2034" s="13" t="s">
        <v>24</v>
      </c>
      <c r="C2034" s="13" t="s">
        <v>3143</v>
      </c>
      <c r="D2034" s="13" t="s">
        <v>3143</v>
      </c>
      <c r="E2034" s="13" t="s">
        <v>3143</v>
      </c>
    </row>
    <row r="2035" spans="1:5" ht="25.15" customHeight="1" thickTop="1" thickBot="1" x14ac:dyDescent="0.3">
      <c r="A2035" s="37" t="s">
        <v>1640</v>
      </c>
      <c r="B2035" s="13" t="s">
        <v>24</v>
      </c>
      <c r="C2035" s="13" t="s">
        <v>3143</v>
      </c>
      <c r="D2035" s="13" t="s">
        <v>3143</v>
      </c>
      <c r="E2035" s="13" t="s">
        <v>3143</v>
      </c>
    </row>
    <row r="2036" spans="1:5" ht="25.15" customHeight="1" thickTop="1" thickBot="1" x14ac:dyDescent="0.3">
      <c r="A2036" s="37" t="s">
        <v>3045</v>
      </c>
      <c r="B2036" s="13" t="s">
        <v>61</v>
      </c>
      <c r="C2036" s="13" t="s">
        <v>3143</v>
      </c>
      <c r="D2036" s="13" t="s">
        <v>3143</v>
      </c>
      <c r="E2036" s="13" t="s">
        <v>3143</v>
      </c>
    </row>
    <row r="2037" spans="1:5" ht="25.15" customHeight="1" thickTop="1" thickBot="1" x14ac:dyDescent="0.3">
      <c r="A2037" s="37" t="s">
        <v>1641</v>
      </c>
      <c r="B2037" s="13" t="s">
        <v>24</v>
      </c>
      <c r="C2037" s="13" t="s">
        <v>3143</v>
      </c>
      <c r="D2037" s="13" t="s">
        <v>26</v>
      </c>
      <c r="E2037" s="13" t="s">
        <v>3143</v>
      </c>
    </row>
    <row r="2038" spans="1:5" ht="25.15" customHeight="1" thickTop="1" thickBot="1" x14ac:dyDescent="0.3">
      <c r="A2038" s="37" t="s">
        <v>1642</v>
      </c>
      <c r="B2038" s="13" t="s">
        <v>37</v>
      </c>
      <c r="C2038" s="13" t="s">
        <v>3143</v>
      </c>
      <c r="D2038" s="13" t="s">
        <v>3143</v>
      </c>
      <c r="E2038" s="13" t="s">
        <v>3143</v>
      </c>
    </row>
    <row r="2039" spans="1:5" ht="25.15" customHeight="1" thickTop="1" thickBot="1" x14ac:dyDescent="0.3">
      <c r="A2039" s="37" t="s">
        <v>1643</v>
      </c>
      <c r="B2039" s="13" t="s">
        <v>35</v>
      </c>
      <c r="C2039" s="13" t="s">
        <v>3143</v>
      </c>
      <c r="D2039" s="13" t="s">
        <v>3143</v>
      </c>
      <c r="E2039" s="13" t="s">
        <v>3143</v>
      </c>
    </row>
    <row r="2040" spans="1:5" ht="25.15" customHeight="1" thickTop="1" thickBot="1" x14ac:dyDescent="0.3">
      <c r="A2040" s="37" t="s">
        <v>1644</v>
      </c>
      <c r="B2040" s="13" t="s">
        <v>61</v>
      </c>
      <c r="C2040" s="13" t="s">
        <v>3143</v>
      </c>
      <c r="D2040" s="13" t="s">
        <v>26</v>
      </c>
      <c r="E2040" s="13" t="s">
        <v>3143</v>
      </c>
    </row>
    <row r="2041" spans="1:5" ht="25.15" customHeight="1" thickTop="1" thickBot="1" x14ac:dyDescent="0.3">
      <c r="A2041" s="37" t="s">
        <v>2990</v>
      </c>
      <c r="B2041" s="13" t="s">
        <v>24</v>
      </c>
      <c r="C2041" s="13" t="s">
        <v>3143</v>
      </c>
      <c r="D2041" s="13" t="s">
        <v>3143</v>
      </c>
      <c r="E2041" s="13" t="s">
        <v>3143</v>
      </c>
    </row>
    <row r="2042" spans="1:5" ht="25.15" customHeight="1" thickTop="1" thickBot="1" x14ac:dyDescent="0.3">
      <c r="A2042" s="37" t="s">
        <v>1645</v>
      </c>
      <c r="B2042" s="13" t="s">
        <v>37</v>
      </c>
      <c r="C2042" s="13" t="s">
        <v>3143</v>
      </c>
      <c r="D2042" s="13" t="s">
        <v>3143</v>
      </c>
      <c r="E2042" s="13" t="s">
        <v>3143</v>
      </c>
    </row>
    <row r="2043" spans="1:5" ht="25.15" customHeight="1" thickTop="1" thickBot="1" x14ac:dyDescent="0.3">
      <c r="A2043" s="37" t="s">
        <v>3564</v>
      </c>
      <c r="B2043" s="13" t="s">
        <v>163</v>
      </c>
      <c r="C2043" s="13" t="s">
        <v>3143</v>
      </c>
      <c r="D2043" s="13" t="s">
        <v>3143</v>
      </c>
      <c r="E2043" s="13" t="s">
        <v>3143</v>
      </c>
    </row>
    <row r="2044" spans="1:5" ht="25.15" customHeight="1" thickTop="1" thickBot="1" x14ac:dyDescent="0.3">
      <c r="A2044" s="37" t="s">
        <v>3506</v>
      </c>
      <c r="B2044" s="13" t="s">
        <v>29</v>
      </c>
      <c r="C2044" s="13" t="s">
        <v>5</v>
      </c>
      <c r="D2044" s="13" t="s">
        <v>3143</v>
      </c>
      <c r="E2044" s="13" t="s">
        <v>3143</v>
      </c>
    </row>
    <row r="2045" spans="1:5" ht="25.15" customHeight="1" thickTop="1" thickBot="1" x14ac:dyDescent="0.3">
      <c r="A2045" s="37" t="s">
        <v>1646</v>
      </c>
      <c r="B2045" s="13" t="s">
        <v>24</v>
      </c>
      <c r="C2045" s="13" t="s">
        <v>3143</v>
      </c>
      <c r="D2045" s="13" t="s">
        <v>3143</v>
      </c>
      <c r="E2045" s="13" t="s">
        <v>3143</v>
      </c>
    </row>
    <row r="2046" spans="1:5" ht="25.15" customHeight="1" thickTop="1" thickBot="1" x14ac:dyDescent="0.3">
      <c r="A2046" s="37" t="s">
        <v>1647</v>
      </c>
      <c r="B2046" s="13" t="s">
        <v>37</v>
      </c>
      <c r="C2046" s="13" t="s">
        <v>3143</v>
      </c>
      <c r="D2046" s="13" t="s">
        <v>3143</v>
      </c>
      <c r="E2046" s="13" t="s">
        <v>3143</v>
      </c>
    </row>
    <row r="2047" spans="1:5" ht="25.15" customHeight="1" thickTop="1" thickBot="1" x14ac:dyDescent="0.3">
      <c r="A2047" s="37" t="s">
        <v>1648</v>
      </c>
      <c r="B2047" s="13" t="s">
        <v>30</v>
      </c>
      <c r="C2047" s="13" t="s">
        <v>3143</v>
      </c>
      <c r="D2047" s="13" t="s">
        <v>3143</v>
      </c>
      <c r="E2047" s="13" t="s">
        <v>3143</v>
      </c>
    </row>
    <row r="2048" spans="1:5" ht="25.15" customHeight="1" thickTop="1" thickBot="1" x14ac:dyDescent="0.3">
      <c r="A2048" s="37" t="s">
        <v>1649</v>
      </c>
      <c r="B2048" s="13" t="s">
        <v>29</v>
      </c>
      <c r="C2048" s="13" t="s">
        <v>3143</v>
      </c>
      <c r="D2048" s="13" t="s">
        <v>3143</v>
      </c>
      <c r="E2048" s="13" t="s">
        <v>3143</v>
      </c>
    </row>
    <row r="2049" spans="1:5" ht="25.15" customHeight="1" thickTop="1" thickBot="1" x14ac:dyDescent="0.3">
      <c r="A2049" s="37" t="s">
        <v>1650</v>
      </c>
      <c r="B2049" s="13" t="s">
        <v>37</v>
      </c>
      <c r="C2049" s="13" t="s">
        <v>3143</v>
      </c>
      <c r="D2049" s="13" t="s">
        <v>3143</v>
      </c>
      <c r="E2049" s="13" t="s">
        <v>3143</v>
      </c>
    </row>
    <row r="2050" spans="1:5" ht="25.15" customHeight="1" thickTop="1" thickBot="1" x14ac:dyDescent="0.3">
      <c r="A2050" s="37" t="s">
        <v>2924</v>
      </c>
      <c r="B2050" s="13" t="s">
        <v>24</v>
      </c>
      <c r="C2050" s="13" t="s">
        <v>3143</v>
      </c>
      <c r="D2050" s="13" t="s">
        <v>3143</v>
      </c>
      <c r="E2050" s="13" t="s">
        <v>3143</v>
      </c>
    </row>
    <row r="2051" spans="1:5" ht="25.15" customHeight="1" thickTop="1" thickBot="1" x14ac:dyDescent="0.3">
      <c r="A2051" s="37" t="s">
        <v>1651</v>
      </c>
      <c r="B2051" s="13" t="s">
        <v>24</v>
      </c>
      <c r="C2051" s="13" t="s">
        <v>3143</v>
      </c>
      <c r="D2051" s="13" t="s">
        <v>3143</v>
      </c>
      <c r="E2051" s="13" t="s">
        <v>3143</v>
      </c>
    </row>
    <row r="2052" spans="1:5" ht="25.15" customHeight="1" thickTop="1" thickBot="1" x14ac:dyDescent="0.3">
      <c r="A2052" s="37" t="s">
        <v>1652</v>
      </c>
      <c r="B2052" s="13" t="s">
        <v>24</v>
      </c>
      <c r="C2052" s="13" t="s">
        <v>3143</v>
      </c>
      <c r="D2052" s="13" t="s">
        <v>3143</v>
      </c>
      <c r="E2052" s="13" t="s">
        <v>3143</v>
      </c>
    </row>
    <row r="2053" spans="1:5" ht="25.15" customHeight="1" thickTop="1" thickBot="1" x14ac:dyDescent="0.3">
      <c r="A2053" s="37" t="s">
        <v>1653</v>
      </c>
      <c r="B2053" s="13" t="s">
        <v>37</v>
      </c>
      <c r="C2053" s="13" t="s">
        <v>3143</v>
      </c>
      <c r="D2053" s="13" t="s">
        <v>26</v>
      </c>
      <c r="E2053" s="13" t="s">
        <v>3143</v>
      </c>
    </row>
    <row r="2054" spans="1:5" ht="25.15" customHeight="1" thickTop="1" thickBot="1" x14ac:dyDescent="0.3">
      <c r="A2054" s="37" t="s">
        <v>1654</v>
      </c>
      <c r="B2054" s="13" t="s">
        <v>29</v>
      </c>
      <c r="C2054" s="13" t="s">
        <v>3143</v>
      </c>
      <c r="D2054" s="13" t="s">
        <v>3143</v>
      </c>
      <c r="E2054" s="13" t="s">
        <v>3143</v>
      </c>
    </row>
    <row r="2055" spans="1:5" ht="25.15" customHeight="1" thickTop="1" thickBot="1" x14ac:dyDescent="0.3">
      <c r="A2055" s="37" t="s">
        <v>1655</v>
      </c>
      <c r="B2055" s="13" t="s">
        <v>37</v>
      </c>
      <c r="C2055" s="13" t="s">
        <v>3143</v>
      </c>
      <c r="D2055" s="13" t="s">
        <v>3143</v>
      </c>
      <c r="E2055" s="13" t="s">
        <v>3143</v>
      </c>
    </row>
    <row r="2056" spans="1:5" ht="25.15" customHeight="1" thickTop="1" thickBot="1" x14ac:dyDescent="0.3">
      <c r="A2056" s="37" t="s">
        <v>3395</v>
      </c>
      <c r="B2056" s="13" t="s">
        <v>24</v>
      </c>
      <c r="C2056" s="13" t="s">
        <v>3143</v>
      </c>
      <c r="D2056" s="13" t="s">
        <v>3143</v>
      </c>
      <c r="E2056" s="13" t="s">
        <v>6</v>
      </c>
    </row>
    <row r="2057" spans="1:5" ht="25.15" customHeight="1" thickTop="1" thickBot="1" x14ac:dyDescent="0.3">
      <c r="A2057" s="37" t="s">
        <v>1656</v>
      </c>
      <c r="B2057" s="13" t="s">
        <v>24</v>
      </c>
      <c r="C2057" s="13" t="s">
        <v>3143</v>
      </c>
      <c r="D2057" s="13" t="s">
        <v>3143</v>
      </c>
      <c r="E2057" s="13" t="s">
        <v>3143</v>
      </c>
    </row>
    <row r="2058" spans="1:5" ht="25.15" customHeight="1" thickTop="1" thickBot="1" x14ac:dyDescent="0.3">
      <c r="A2058" s="37" t="s">
        <v>2934</v>
      </c>
      <c r="B2058" s="13" t="s">
        <v>37</v>
      </c>
      <c r="C2058" s="13" t="s">
        <v>5</v>
      </c>
      <c r="D2058" s="13" t="s">
        <v>3143</v>
      </c>
      <c r="E2058" s="13" t="s">
        <v>3143</v>
      </c>
    </row>
    <row r="2059" spans="1:5" ht="25.15" customHeight="1" thickTop="1" thickBot="1" x14ac:dyDescent="0.3">
      <c r="A2059" s="37" t="s">
        <v>1657</v>
      </c>
      <c r="B2059" s="13" t="s">
        <v>30</v>
      </c>
      <c r="C2059" s="13" t="s">
        <v>3143</v>
      </c>
      <c r="D2059" s="13" t="s">
        <v>3143</v>
      </c>
      <c r="E2059" s="13" t="s">
        <v>3143</v>
      </c>
    </row>
    <row r="2060" spans="1:5" ht="25.15" customHeight="1" thickTop="1" thickBot="1" x14ac:dyDescent="0.3">
      <c r="A2060" s="37" t="s">
        <v>1658</v>
      </c>
      <c r="B2060" s="13" t="s">
        <v>21</v>
      </c>
      <c r="C2060" s="13" t="s">
        <v>5</v>
      </c>
      <c r="D2060" s="13" t="s">
        <v>3143</v>
      </c>
      <c r="E2060" s="13" t="s">
        <v>3143</v>
      </c>
    </row>
    <row r="2061" spans="1:5" ht="25.15" customHeight="1" thickTop="1" thickBot="1" x14ac:dyDescent="0.3">
      <c r="A2061" s="37" t="s">
        <v>1659</v>
      </c>
      <c r="B2061" s="13" t="s">
        <v>21</v>
      </c>
      <c r="C2061" s="13" t="s">
        <v>3143</v>
      </c>
      <c r="D2061" s="13" t="s">
        <v>3143</v>
      </c>
      <c r="E2061" s="13" t="s">
        <v>3143</v>
      </c>
    </row>
    <row r="2062" spans="1:5" ht="25.15" customHeight="1" thickTop="1" thickBot="1" x14ac:dyDescent="0.3">
      <c r="A2062" s="37" t="s">
        <v>1660</v>
      </c>
      <c r="B2062" s="13" t="s">
        <v>24</v>
      </c>
      <c r="C2062" s="13" t="s">
        <v>3143</v>
      </c>
      <c r="D2062" s="13" t="s">
        <v>3143</v>
      </c>
      <c r="E2062" s="13" t="s">
        <v>3143</v>
      </c>
    </row>
    <row r="2063" spans="1:5" ht="25.15" customHeight="1" thickTop="1" thickBot="1" x14ac:dyDescent="0.3">
      <c r="A2063" s="37" t="s">
        <v>1661</v>
      </c>
      <c r="B2063" s="13" t="s">
        <v>29</v>
      </c>
      <c r="C2063" s="13" t="s">
        <v>3143</v>
      </c>
      <c r="D2063" s="13" t="s">
        <v>3143</v>
      </c>
      <c r="E2063" s="13" t="s">
        <v>3143</v>
      </c>
    </row>
    <row r="2064" spans="1:5" ht="25.15" customHeight="1" thickTop="1" thickBot="1" x14ac:dyDescent="0.3">
      <c r="A2064" s="37" t="s">
        <v>1662</v>
      </c>
      <c r="B2064" s="13" t="s">
        <v>30</v>
      </c>
      <c r="C2064" s="13" t="s">
        <v>3143</v>
      </c>
      <c r="D2064" s="13" t="s">
        <v>3143</v>
      </c>
      <c r="E2064" s="13" t="s">
        <v>3143</v>
      </c>
    </row>
    <row r="2065" spans="1:5" ht="25.15" customHeight="1" thickTop="1" thickBot="1" x14ac:dyDescent="0.3">
      <c r="A2065" s="37" t="s">
        <v>3079</v>
      </c>
      <c r="B2065" s="13" t="s">
        <v>37</v>
      </c>
      <c r="C2065" s="13" t="s">
        <v>3143</v>
      </c>
      <c r="D2065" s="13" t="s">
        <v>3143</v>
      </c>
      <c r="E2065" s="13" t="s">
        <v>3143</v>
      </c>
    </row>
    <row r="2066" spans="1:5" ht="25.15" customHeight="1" thickTop="1" thickBot="1" x14ac:dyDescent="0.3">
      <c r="A2066" s="37" t="s">
        <v>1663</v>
      </c>
      <c r="B2066" s="13" t="s">
        <v>37</v>
      </c>
      <c r="C2066" s="13" t="s">
        <v>3143</v>
      </c>
      <c r="D2066" s="13" t="s">
        <v>3143</v>
      </c>
      <c r="E2066" s="13" t="s">
        <v>3143</v>
      </c>
    </row>
    <row r="2067" spans="1:5" ht="25.15" customHeight="1" thickTop="1" thickBot="1" x14ac:dyDescent="0.3">
      <c r="A2067" s="37" t="s">
        <v>1664</v>
      </c>
      <c r="B2067" s="13" t="s">
        <v>21</v>
      </c>
      <c r="C2067" s="13" t="s">
        <v>3143</v>
      </c>
      <c r="D2067" s="13" t="s">
        <v>26</v>
      </c>
      <c r="E2067" s="13" t="s">
        <v>3143</v>
      </c>
    </row>
    <row r="2068" spans="1:5" ht="25.15" customHeight="1" thickTop="1" thickBot="1" x14ac:dyDescent="0.3">
      <c r="A2068" s="37" t="s">
        <v>1665</v>
      </c>
      <c r="B2068" s="13" t="s">
        <v>30</v>
      </c>
      <c r="C2068" s="13" t="s">
        <v>5</v>
      </c>
      <c r="D2068" s="13" t="s">
        <v>3143</v>
      </c>
      <c r="E2068" s="13" t="s">
        <v>3143</v>
      </c>
    </row>
    <row r="2069" spans="1:5" ht="25.15" customHeight="1" thickTop="1" thickBot="1" x14ac:dyDescent="0.3">
      <c r="A2069" s="37" t="s">
        <v>1666</v>
      </c>
      <c r="B2069" s="13" t="s">
        <v>24</v>
      </c>
      <c r="C2069" s="13" t="s">
        <v>3143</v>
      </c>
      <c r="D2069" s="13" t="s">
        <v>3143</v>
      </c>
      <c r="E2069" s="13" t="s">
        <v>3143</v>
      </c>
    </row>
    <row r="2070" spans="1:5" ht="25.15" customHeight="1" thickTop="1" thickBot="1" x14ac:dyDescent="0.3">
      <c r="A2070" s="37" t="s">
        <v>1667</v>
      </c>
      <c r="B2070" s="13" t="s">
        <v>24</v>
      </c>
      <c r="C2070" s="13" t="s">
        <v>5</v>
      </c>
      <c r="D2070" s="13" t="s">
        <v>26</v>
      </c>
      <c r="E2070" s="13" t="s">
        <v>3143</v>
      </c>
    </row>
    <row r="2071" spans="1:5" ht="25.15" customHeight="1" thickTop="1" thickBot="1" x14ac:dyDescent="0.3">
      <c r="A2071" s="37" t="s">
        <v>1668</v>
      </c>
      <c r="B2071" s="13" t="s">
        <v>37</v>
      </c>
      <c r="C2071" s="13" t="s">
        <v>5</v>
      </c>
      <c r="D2071" s="13" t="s">
        <v>3143</v>
      </c>
      <c r="E2071" s="13" t="s">
        <v>3143</v>
      </c>
    </row>
    <row r="2072" spans="1:5" ht="25.15" customHeight="1" thickTop="1" thickBot="1" x14ac:dyDescent="0.3">
      <c r="A2072" s="37" t="s">
        <v>1669</v>
      </c>
      <c r="B2072" s="13" t="s">
        <v>21</v>
      </c>
      <c r="C2072" s="13" t="s">
        <v>3143</v>
      </c>
      <c r="D2072" s="13" t="s">
        <v>3143</v>
      </c>
      <c r="E2072" s="13" t="s">
        <v>3143</v>
      </c>
    </row>
    <row r="2073" spans="1:5" ht="25.15" customHeight="1" thickTop="1" thickBot="1" x14ac:dyDescent="0.3">
      <c r="A2073" s="37" t="s">
        <v>1670</v>
      </c>
      <c r="B2073" s="13" t="s">
        <v>24</v>
      </c>
      <c r="C2073" s="13" t="s">
        <v>3143</v>
      </c>
      <c r="D2073" s="13" t="s">
        <v>3143</v>
      </c>
      <c r="E2073" s="13" t="s">
        <v>3143</v>
      </c>
    </row>
    <row r="2074" spans="1:5" ht="25.15" customHeight="1" thickTop="1" thickBot="1" x14ac:dyDescent="0.3">
      <c r="A2074" s="37" t="s">
        <v>1671</v>
      </c>
      <c r="B2074" s="13" t="s">
        <v>37</v>
      </c>
      <c r="C2074" s="13" t="s">
        <v>3143</v>
      </c>
      <c r="D2074" s="13" t="s">
        <v>3143</v>
      </c>
      <c r="E2074" s="13" t="s">
        <v>3143</v>
      </c>
    </row>
    <row r="2075" spans="1:5" ht="25.15" customHeight="1" thickTop="1" thickBot="1" x14ac:dyDescent="0.3">
      <c r="A2075" s="37" t="s">
        <v>3555</v>
      </c>
      <c r="B2075" s="13" t="s">
        <v>21</v>
      </c>
      <c r="C2075" s="13" t="s">
        <v>3143</v>
      </c>
      <c r="D2075" s="13" t="s">
        <v>3143</v>
      </c>
      <c r="E2075" s="13" t="s">
        <v>3143</v>
      </c>
    </row>
    <row r="2076" spans="1:5" ht="25.15" customHeight="1" thickTop="1" thickBot="1" x14ac:dyDescent="0.3">
      <c r="A2076" s="37" t="s">
        <v>1672</v>
      </c>
      <c r="B2076" s="13" t="s">
        <v>24</v>
      </c>
      <c r="C2076" s="13" t="s">
        <v>3143</v>
      </c>
      <c r="D2076" s="13" t="s">
        <v>26</v>
      </c>
      <c r="E2076" s="13" t="s">
        <v>3143</v>
      </c>
    </row>
    <row r="2077" spans="1:5" ht="25.15" customHeight="1" thickTop="1" thickBot="1" x14ac:dyDescent="0.3">
      <c r="A2077" s="37"/>
      <c r="B2077" s="13"/>
      <c r="C2077" s="13"/>
      <c r="D2077" s="13"/>
      <c r="E2077" s="13"/>
    </row>
    <row r="2078" spans="1:5" ht="25.15" customHeight="1" thickTop="1" thickBot="1" x14ac:dyDescent="0.3">
      <c r="A2078" s="37" t="s">
        <v>1673</v>
      </c>
      <c r="B2078" s="13" t="s">
        <v>35</v>
      </c>
      <c r="C2078" s="13" t="s">
        <v>3143</v>
      </c>
      <c r="D2078" s="13" t="s">
        <v>26</v>
      </c>
      <c r="E2078" s="13" t="s">
        <v>3143</v>
      </c>
    </row>
    <row r="2079" spans="1:5" ht="25.15" customHeight="1" thickTop="1" thickBot="1" x14ac:dyDescent="0.3">
      <c r="A2079" s="37" t="s">
        <v>1674</v>
      </c>
      <c r="B2079" s="13" t="s">
        <v>37</v>
      </c>
      <c r="C2079" s="13" t="s">
        <v>3143</v>
      </c>
      <c r="D2079" s="13" t="s">
        <v>3143</v>
      </c>
      <c r="E2079" s="13" t="s">
        <v>3143</v>
      </c>
    </row>
    <row r="2080" spans="1:5" ht="25.15" customHeight="1" thickTop="1" thickBot="1" x14ac:dyDescent="0.3">
      <c r="A2080" s="37" t="s">
        <v>2940</v>
      </c>
      <c r="B2080" s="13" t="s">
        <v>37</v>
      </c>
      <c r="C2080" s="13" t="s">
        <v>3143</v>
      </c>
      <c r="D2080" s="13" t="s">
        <v>3143</v>
      </c>
      <c r="E2080" s="13" t="s">
        <v>3143</v>
      </c>
    </row>
    <row r="2081" spans="1:5" ht="25.15" customHeight="1" thickTop="1" thickBot="1" x14ac:dyDescent="0.3">
      <c r="A2081" s="37" t="s">
        <v>1675</v>
      </c>
      <c r="B2081" s="13" t="s">
        <v>29</v>
      </c>
      <c r="C2081" s="13" t="s">
        <v>3143</v>
      </c>
      <c r="D2081" s="13" t="s">
        <v>3143</v>
      </c>
      <c r="E2081" s="13" t="s">
        <v>3143</v>
      </c>
    </row>
    <row r="2082" spans="1:5" ht="25.15" customHeight="1" thickTop="1" thickBot="1" x14ac:dyDescent="0.3">
      <c r="A2082" s="37" t="s">
        <v>3396</v>
      </c>
      <c r="B2082" s="13" t="s">
        <v>24</v>
      </c>
      <c r="C2082" s="13" t="s">
        <v>3143</v>
      </c>
      <c r="D2082" s="13" t="s">
        <v>26</v>
      </c>
      <c r="E2082" s="13" t="s">
        <v>6</v>
      </c>
    </row>
    <row r="2083" spans="1:5" ht="25.15" customHeight="1" thickTop="1" thickBot="1" x14ac:dyDescent="0.3">
      <c r="A2083" s="37" t="s">
        <v>3397</v>
      </c>
      <c r="B2083" s="13" t="s">
        <v>24</v>
      </c>
      <c r="C2083" s="13" t="s">
        <v>3143</v>
      </c>
      <c r="D2083" s="13" t="s">
        <v>3143</v>
      </c>
      <c r="E2083" s="13" t="s">
        <v>6</v>
      </c>
    </row>
    <row r="2084" spans="1:5" ht="25.15" customHeight="1" thickTop="1" thickBot="1" x14ac:dyDescent="0.3">
      <c r="A2084" s="37" t="s">
        <v>1676</v>
      </c>
      <c r="B2084" s="13" t="s">
        <v>24</v>
      </c>
      <c r="C2084" s="13" t="s">
        <v>5</v>
      </c>
      <c r="D2084" s="13" t="s">
        <v>3143</v>
      </c>
      <c r="E2084" s="13" t="s">
        <v>3143</v>
      </c>
    </row>
    <row r="2085" spans="1:5" ht="25.15" customHeight="1" thickTop="1" thickBot="1" x14ac:dyDescent="0.3">
      <c r="A2085" s="37" t="s">
        <v>1677</v>
      </c>
      <c r="B2085" s="13" t="s">
        <v>37</v>
      </c>
      <c r="C2085" s="13" t="s">
        <v>3143</v>
      </c>
      <c r="D2085" s="13" t="s">
        <v>3143</v>
      </c>
      <c r="E2085" s="13" t="s">
        <v>3143</v>
      </c>
    </row>
    <row r="2086" spans="1:5" ht="25.15" customHeight="1" thickTop="1" thickBot="1" x14ac:dyDescent="0.3">
      <c r="A2086" s="37" t="s">
        <v>1678</v>
      </c>
      <c r="B2086" s="13" t="s">
        <v>30</v>
      </c>
      <c r="C2086" s="13" t="s">
        <v>3143</v>
      </c>
      <c r="D2086" s="13" t="s">
        <v>3143</v>
      </c>
      <c r="E2086" s="13" t="s">
        <v>3143</v>
      </c>
    </row>
    <row r="2087" spans="1:5" ht="25.15" customHeight="1" thickTop="1" thickBot="1" x14ac:dyDescent="0.3">
      <c r="A2087" s="37" t="s">
        <v>1679</v>
      </c>
      <c r="B2087" s="13" t="s">
        <v>24</v>
      </c>
      <c r="C2087" s="13" t="s">
        <v>3143</v>
      </c>
      <c r="D2087" s="13" t="s">
        <v>3143</v>
      </c>
      <c r="E2087" s="13" t="s">
        <v>3143</v>
      </c>
    </row>
    <row r="2088" spans="1:5" ht="25.15" customHeight="1" thickTop="1" thickBot="1" x14ac:dyDescent="0.3">
      <c r="A2088" s="37" t="s">
        <v>1680</v>
      </c>
      <c r="B2088" s="13" t="s">
        <v>37</v>
      </c>
      <c r="C2088" s="13" t="s">
        <v>3143</v>
      </c>
      <c r="D2088" s="13" t="s">
        <v>3143</v>
      </c>
      <c r="E2088" s="13" t="s">
        <v>3143</v>
      </c>
    </row>
    <row r="2089" spans="1:5" ht="25.15" customHeight="1" thickTop="1" thickBot="1" x14ac:dyDescent="0.3">
      <c r="A2089" s="37" t="s">
        <v>3398</v>
      </c>
      <c r="B2089" s="13" t="s">
        <v>30</v>
      </c>
      <c r="C2089" s="13" t="s">
        <v>3143</v>
      </c>
      <c r="D2089" s="13" t="s">
        <v>3143</v>
      </c>
      <c r="E2089" s="13" t="s">
        <v>6</v>
      </c>
    </row>
    <row r="2090" spans="1:5" ht="25.15" customHeight="1" thickTop="1" thickBot="1" x14ac:dyDescent="0.3">
      <c r="A2090" s="37" t="s">
        <v>1681</v>
      </c>
      <c r="B2090" s="13" t="s">
        <v>47</v>
      </c>
      <c r="C2090" s="13" t="s">
        <v>3143</v>
      </c>
      <c r="D2090" s="13" t="s">
        <v>3143</v>
      </c>
      <c r="E2090" s="13" t="s">
        <v>3143</v>
      </c>
    </row>
    <row r="2091" spans="1:5" ht="25.15" customHeight="1" thickTop="1" thickBot="1" x14ac:dyDescent="0.3">
      <c r="A2091" s="37" t="s">
        <v>1682</v>
      </c>
      <c r="B2091" s="13" t="s">
        <v>37</v>
      </c>
      <c r="C2091" s="13" t="s">
        <v>3143</v>
      </c>
      <c r="D2091" s="13" t="s">
        <v>3143</v>
      </c>
      <c r="E2091" s="13" t="s">
        <v>3143</v>
      </c>
    </row>
    <row r="2092" spans="1:5" ht="25.15" customHeight="1" thickTop="1" thickBot="1" x14ac:dyDescent="0.3">
      <c r="A2092" s="37" t="s">
        <v>3399</v>
      </c>
      <c r="B2092" s="13" t="s">
        <v>24</v>
      </c>
      <c r="C2092" s="13" t="s">
        <v>3143</v>
      </c>
      <c r="D2092" s="13" t="s">
        <v>3143</v>
      </c>
      <c r="E2092" s="13" t="s">
        <v>6</v>
      </c>
    </row>
    <row r="2093" spans="1:5" ht="25.15" customHeight="1" thickTop="1" thickBot="1" x14ac:dyDescent="0.3">
      <c r="A2093" s="37" t="s">
        <v>1683</v>
      </c>
      <c r="B2093" s="13" t="s">
        <v>21</v>
      </c>
      <c r="C2093" s="13" t="s">
        <v>3143</v>
      </c>
      <c r="D2093" s="13" t="s">
        <v>26</v>
      </c>
      <c r="E2093" s="13" t="s">
        <v>3143</v>
      </c>
    </row>
    <row r="2094" spans="1:5" ht="25.15" customHeight="1" thickTop="1" thickBot="1" x14ac:dyDescent="0.3">
      <c r="A2094" s="37" t="s">
        <v>3400</v>
      </c>
      <c r="B2094" s="13" t="s">
        <v>24</v>
      </c>
      <c r="C2094" s="13" t="s">
        <v>3143</v>
      </c>
      <c r="D2094" s="13" t="s">
        <v>3143</v>
      </c>
      <c r="E2094" s="13" t="s">
        <v>6</v>
      </c>
    </row>
    <row r="2095" spans="1:5" ht="25.15" customHeight="1" thickTop="1" thickBot="1" x14ac:dyDescent="0.3">
      <c r="A2095" s="37" t="s">
        <v>1684</v>
      </c>
      <c r="B2095" s="13" t="s">
        <v>21</v>
      </c>
      <c r="C2095" s="13" t="s">
        <v>3143</v>
      </c>
      <c r="D2095" s="13" t="s">
        <v>3143</v>
      </c>
      <c r="E2095" s="13" t="s">
        <v>3143</v>
      </c>
    </row>
    <row r="2096" spans="1:5" ht="25.15" customHeight="1" thickTop="1" thickBot="1" x14ac:dyDescent="0.3">
      <c r="A2096" s="37" t="s">
        <v>3522</v>
      </c>
      <c r="B2096" s="13" t="s">
        <v>24</v>
      </c>
      <c r="C2096" s="13" t="s">
        <v>3143</v>
      </c>
      <c r="D2096" s="13" t="s">
        <v>3143</v>
      </c>
      <c r="E2096" s="13" t="s">
        <v>3143</v>
      </c>
    </row>
    <row r="2097" spans="1:5" ht="25.15" customHeight="1" thickTop="1" thickBot="1" x14ac:dyDescent="0.3">
      <c r="A2097" s="37" t="s">
        <v>3209</v>
      </c>
      <c r="B2097" s="13" t="s">
        <v>24</v>
      </c>
      <c r="C2097" s="13" t="s">
        <v>3143</v>
      </c>
      <c r="D2097" s="13" t="s">
        <v>3143</v>
      </c>
      <c r="E2097" s="13" t="s">
        <v>3143</v>
      </c>
    </row>
    <row r="2098" spans="1:5" ht="25.15" customHeight="1" thickTop="1" thickBot="1" x14ac:dyDescent="0.3">
      <c r="A2098" s="37" t="s">
        <v>1685</v>
      </c>
      <c r="B2098" s="13" t="s">
        <v>24</v>
      </c>
      <c r="C2098" s="13" t="s">
        <v>3143</v>
      </c>
      <c r="D2098" s="13" t="s">
        <v>3143</v>
      </c>
      <c r="E2098" s="13" t="s">
        <v>3143</v>
      </c>
    </row>
    <row r="2099" spans="1:5" ht="25.15" customHeight="1" thickTop="1" thickBot="1" x14ac:dyDescent="0.3">
      <c r="A2099" s="37" t="s">
        <v>1686</v>
      </c>
      <c r="B2099" s="13" t="s">
        <v>24</v>
      </c>
      <c r="C2099" s="13" t="s">
        <v>3143</v>
      </c>
      <c r="D2099" s="13" t="s">
        <v>3143</v>
      </c>
      <c r="E2099" s="13" t="s">
        <v>3143</v>
      </c>
    </row>
    <row r="2100" spans="1:5" ht="25.15" customHeight="1" thickTop="1" thickBot="1" x14ac:dyDescent="0.3">
      <c r="A2100" s="37" t="s">
        <v>1687</v>
      </c>
      <c r="B2100" s="13" t="s">
        <v>163</v>
      </c>
      <c r="C2100" s="13" t="s">
        <v>5</v>
      </c>
      <c r="D2100" s="13" t="s">
        <v>3143</v>
      </c>
      <c r="E2100" s="13" t="s">
        <v>3143</v>
      </c>
    </row>
    <row r="2101" spans="1:5" ht="25.15" customHeight="1" thickTop="1" thickBot="1" x14ac:dyDescent="0.3">
      <c r="A2101" s="37" t="s">
        <v>3210</v>
      </c>
      <c r="B2101" s="13" t="s">
        <v>24</v>
      </c>
      <c r="C2101" s="13" t="s">
        <v>3143</v>
      </c>
      <c r="D2101" s="13" t="s">
        <v>3143</v>
      </c>
      <c r="E2101" s="13" t="s">
        <v>3143</v>
      </c>
    </row>
    <row r="2102" spans="1:5" ht="25.15" customHeight="1" thickTop="1" thickBot="1" x14ac:dyDescent="0.3">
      <c r="A2102" s="37" t="s">
        <v>1688</v>
      </c>
      <c r="B2102" s="13" t="s">
        <v>29</v>
      </c>
      <c r="C2102" s="13" t="s">
        <v>3143</v>
      </c>
      <c r="D2102" s="13" t="s">
        <v>3143</v>
      </c>
      <c r="E2102" s="13" t="s">
        <v>3143</v>
      </c>
    </row>
    <row r="2103" spans="1:5" ht="25.15" customHeight="1" thickTop="1" thickBot="1" x14ac:dyDescent="0.3">
      <c r="A2103" s="37" t="s">
        <v>1689</v>
      </c>
      <c r="B2103" s="13" t="s">
        <v>21</v>
      </c>
      <c r="C2103" s="13" t="s">
        <v>3143</v>
      </c>
      <c r="D2103" s="13" t="s">
        <v>26</v>
      </c>
      <c r="E2103" s="13" t="s">
        <v>3143</v>
      </c>
    </row>
    <row r="2104" spans="1:5" ht="25.15" customHeight="1" thickTop="1" thickBot="1" x14ac:dyDescent="0.3">
      <c r="A2104" s="37" t="s">
        <v>1690</v>
      </c>
      <c r="B2104" s="13" t="s">
        <v>37</v>
      </c>
      <c r="C2104" s="13" t="s">
        <v>3143</v>
      </c>
      <c r="D2104" s="13" t="s">
        <v>3143</v>
      </c>
      <c r="E2104" s="13" t="s">
        <v>3143</v>
      </c>
    </row>
    <row r="2105" spans="1:5" ht="25.15" customHeight="1" thickTop="1" thickBot="1" x14ac:dyDescent="0.3">
      <c r="A2105" s="37" t="s">
        <v>3163</v>
      </c>
      <c r="B2105" s="13" t="s">
        <v>24</v>
      </c>
      <c r="C2105" s="13" t="s">
        <v>3143</v>
      </c>
      <c r="D2105" s="13" t="s">
        <v>3143</v>
      </c>
      <c r="E2105" s="13" t="s">
        <v>3143</v>
      </c>
    </row>
    <row r="2106" spans="1:5" ht="25.15" customHeight="1" thickTop="1" thickBot="1" x14ac:dyDescent="0.3">
      <c r="A2106" s="37" t="s">
        <v>3162</v>
      </c>
      <c r="B2106" s="13" t="s">
        <v>47</v>
      </c>
      <c r="C2106" s="13" t="s">
        <v>3143</v>
      </c>
      <c r="D2106" s="13" t="s">
        <v>3143</v>
      </c>
      <c r="E2106" s="13" t="s">
        <v>3143</v>
      </c>
    </row>
    <row r="2107" spans="1:5" ht="25.15" customHeight="1" thickTop="1" thickBot="1" x14ac:dyDescent="0.3">
      <c r="A2107" s="37" t="s">
        <v>1691</v>
      </c>
      <c r="B2107" s="13" t="s">
        <v>37</v>
      </c>
      <c r="C2107" s="13" t="s">
        <v>3143</v>
      </c>
      <c r="D2107" s="13" t="s">
        <v>26</v>
      </c>
      <c r="E2107" s="13" t="s">
        <v>3143</v>
      </c>
    </row>
    <row r="2108" spans="1:5" ht="25.15" customHeight="1" thickTop="1" thickBot="1" x14ac:dyDescent="0.3">
      <c r="A2108" s="37" t="s">
        <v>3211</v>
      </c>
      <c r="B2108" s="13" t="s">
        <v>37</v>
      </c>
      <c r="C2108" s="13" t="s">
        <v>3143</v>
      </c>
      <c r="D2108" s="13" t="s">
        <v>3143</v>
      </c>
      <c r="E2108" s="13" t="s">
        <v>3143</v>
      </c>
    </row>
    <row r="2109" spans="1:5" ht="25.15" customHeight="1" thickTop="1" thickBot="1" x14ac:dyDescent="0.3">
      <c r="A2109" s="37" t="s">
        <v>1692</v>
      </c>
      <c r="B2109" s="13" t="s">
        <v>37</v>
      </c>
      <c r="C2109" s="13" t="s">
        <v>3143</v>
      </c>
      <c r="D2109" s="13" t="s">
        <v>3143</v>
      </c>
      <c r="E2109" s="13" t="s">
        <v>3143</v>
      </c>
    </row>
    <row r="2110" spans="1:5" ht="25.15" customHeight="1" thickTop="1" thickBot="1" x14ac:dyDescent="0.3">
      <c r="A2110" s="37" t="s">
        <v>3401</v>
      </c>
      <c r="B2110" s="13" t="s">
        <v>21</v>
      </c>
      <c r="C2110" s="13" t="s">
        <v>3143</v>
      </c>
      <c r="D2110" s="13" t="s">
        <v>3143</v>
      </c>
      <c r="E2110" s="13" t="s">
        <v>6</v>
      </c>
    </row>
    <row r="2111" spans="1:5" ht="25.15" customHeight="1" thickTop="1" thickBot="1" x14ac:dyDescent="0.3">
      <c r="A2111" s="37" t="s">
        <v>3402</v>
      </c>
      <c r="B2111" s="13" t="s">
        <v>47</v>
      </c>
      <c r="C2111" s="13" t="s">
        <v>3143</v>
      </c>
      <c r="D2111" s="13" t="s">
        <v>3143</v>
      </c>
      <c r="E2111" s="13" t="s">
        <v>6</v>
      </c>
    </row>
    <row r="2112" spans="1:5" ht="25.15" customHeight="1" thickTop="1" thickBot="1" x14ac:dyDescent="0.3">
      <c r="A2112" s="37" t="s">
        <v>3403</v>
      </c>
      <c r="B2112" s="13" t="s">
        <v>24</v>
      </c>
      <c r="C2112" s="13" t="s">
        <v>3143</v>
      </c>
      <c r="D2112" s="13" t="s">
        <v>3143</v>
      </c>
      <c r="E2112" s="13" t="s">
        <v>6</v>
      </c>
    </row>
    <row r="2113" spans="1:5" ht="25.15" customHeight="1" thickTop="1" thickBot="1" x14ac:dyDescent="0.3">
      <c r="A2113" s="37" t="s">
        <v>1693</v>
      </c>
      <c r="B2113" s="13" t="s">
        <v>24</v>
      </c>
      <c r="C2113" s="13" t="s">
        <v>3143</v>
      </c>
      <c r="D2113" s="13" t="s">
        <v>26</v>
      </c>
      <c r="E2113" s="13" t="s">
        <v>3143</v>
      </c>
    </row>
    <row r="2114" spans="1:5" ht="25.15" customHeight="1" thickTop="1" thickBot="1" x14ac:dyDescent="0.3">
      <c r="A2114" s="37" t="s">
        <v>1694</v>
      </c>
      <c r="B2114" s="13" t="s">
        <v>24</v>
      </c>
      <c r="C2114" s="13" t="s">
        <v>3143</v>
      </c>
      <c r="D2114" s="13" t="s">
        <v>3143</v>
      </c>
      <c r="E2114" s="13" t="s">
        <v>3143</v>
      </c>
    </row>
    <row r="2115" spans="1:5" ht="25.15" customHeight="1" thickTop="1" thickBot="1" x14ac:dyDescent="0.3">
      <c r="A2115" s="37" t="s">
        <v>1695</v>
      </c>
      <c r="B2115" s="13" t="s">
        <v>24</v>
      </c>
      <c r="C2115" s="13" t="s">
        <v>3143</v>
      </c>
      <c r="D2115" s="13" t="s">
        <v>3143</v>
      </c>
      <c r="E2115" s="13" t="s">
        <v>3143</v>
      </c>
    </row>
    <row r="2116" spans="1:5" ht="25.15" customHeight="1" thickTop="1" thickBot="1" x14ac:dyDescent="0.3">
      <c r="A2116" s="37" t="s">
        <v>1696</v>
      </c>
      <c r="B2116" s="13" t="s">
        <v>24</v>
      </c>
      <c r="C2116" s="13" t="s">
        <v>3143</v>
      </c>
      <c r="D2116" s="13" t="s">
        <v>3143</v>
      </c>
      <c r="E2116" s="13" t="s">
        <v>3143</v>
      </c>
    </row>
    <row r="2117" spans="1:5" ht="25.15" customHeight="1" thickTop="1" thickBot="1" x14ac:dyDescent="0.3">
      <c r="A2117" s="37" t="s">
        <v>1697</v>
      </c>
      <c r="B2117" s="13" t="s">
        <v>24</v>
      </c>
      <c r="C2117" s="13" t="s">
        <v>3143</v>
      </c>
      <c r="D2117" s="13" t="s">
        <v>3143</v>
      </c>
      <c r="E2117" s="13" t="s">
        <v>3143</v>
      </c>
    </row>
    <row r="2118" spans="1:5" ht="25.15" customHeight="1" thickTop="1" thickBot="1" x14ac:dyDescent="0.3">
      <c r="A2118" s="37" t="s">
        <v>1698</v>
      </c>
      <c r="B2118" s="13" t="s">
        <v>30</v>
      </c>
      <c r="C2118" s="13" t="s">
        <v>3143</v>
      </c>
      <c r="D2118" s="13" t="s">
        <v>3143</v>
      </c>
      <c r="E2118" s="13" t="s">
        <v>3143</v>
      </c>
    </row>
    <row r="2119" spans="1:5" ht="25.15" customHeight="1" thickTop="1" thickBot="1" x14ac:dyDescent="0.3">
      <c r="A2119" s="37" t="s">
        <v>1699</v>
      </c>
      <c r="B2119" s="13" t="s">
        <v>24</v>
      </c>
      <c r="C2119" s="13" t="s">
        <v>3143</v>
      </c>
      <c r="D2119" s="13" t="s">
        <v>3143</v>
      </c>
      <c r="E2119" s="13" t="s">
        <v>3143</v>
      </c>
    </row>
    <row r="2120" spans="1:5" ht="25.15" customHeight="1" thickTop="1" thickBot="1" x14ac:dyDescent="0.3">
      <c r="A2120" s="37" t="s">
        <v>1700</v>
      </c>
      <c r="B2120" s="13" t="s">
        <v>21</v>
      </c>
      <c r="C2120" s="13" t="s">
        <v>3143</v>
      </c>
      <c r="D2120" s="13" t="s">
        <v>3143</v>
      </c>
      <c r="E2120" s="13" t="s">
        <v>3143</v>
      </c>
    </row>
    <row r="2121" spans="1:5" ht="25.15" customHeight="1" thickTop="1" thickBot="1" x14ac:dyDescent="0.3">
      <c r="A2121" s="37" t="s">
        <v>1701</v>
      </c>
      <c r="B2121" s="13" t="s">
        <v>24</v>
      </c>
      <c r="C2121" s="13" t="s">
        <v>3143</v>
      </c>
      <c r="D2121" s="13" t="s">
        <v>3143</v>
      </c>
      <c r="E2121" s="13" t="s">
        <v>3143</v>
      </c>
    </row>
    <row r="2122" spans="1:5" ht="25.15" customHeight="1" thickTop="1" thickBot="1" x14ac:dyDescent="0.3">
      <c r="A2122" s="37" t="s">
        <v>1702</v>
      </c>
      <c r="B2122" s="13" t="s">
        <v>24</v>
      </c>
      <c r="C2122" s="13" t="s">
        <v>3143</v>
      </c>
      <c r="D2122" s="13" t="s">
        <v>3143</v>
      </c>
      <c r="E2122" s="13" t="s">
        <v>3143</v>
      </c>
    </row>
    <row r="2123" spans="1:5" ht="25.15" customHeight="1" thickTop="1" thickBot="1" x14ac:dyDescent="0.3">
      <c r="A2123" s="37" t="s">
        <v>1703</v>
      </c>
      <c r="B2123" s="13" t="s">
        <v>24</v>
      </c>
      <c r="C2123" s="13" t="s">
        <v>3143</v>
      </c>
      <c r="D2123" s="13" t="s">
        <v>3143</v>
      </c>
      <c r="E2123" s="13" t="s">
        <v>3143</v>
      </c>
    </row>
    <row r="2124" spans="1:5" ht="25.15" customHeight="1" thickTop="1" thickBot="1" x14ac:dyDescent="0.3">
      <c r="A2124" s="37" t="s">
        <v>3404</v>
      </c>
      <c r="B2124" s="13" t="s">
        <v>30</v>
      </c>
      <c r="C2124" s="13" t="s">
        <v>3143</v>
      </c>
      <c r="D2124" s="13" t="s">
        <v>3143</v>
      </c>
      <c r="E2124" s="13" t="s">
        <v>6</v>
      </c>
    </row>
    <row r="2125" spans="1:5" ht="25.15" customHeight="1" thickTop="1" thickBot="1" x14ac:dyDescent="0.3">
      <c r="A2125" s="37" t="s">
        <v>1704</v>
      </c>
      <c r="B2125" s="13" t="s">
        <v>37</v>
      </c>
      <c r="C2125" s="13" t="s">
        <v>3143</v>
      </c>
      <c r="D2125" s="13" t="s">
        <v>3143</v>
      </c>
      <c r="E2125" s="13" t="s">
        <v>3143</v>
      </c>
    </row>
    <row r="2126" spans="1:5" ht="25.15" customHeight="1" thickTop="1" thickBot="1" x14ac:dyDescent="0.3">
      <c r="A2126" s="37" t="s">
        <v>1705</v>
      </c>
      <c r="B2126" s="13" t="s">
        <v>24</v>
      </c>
      <c r="C2126" s="13" t="s">
        <v>3143</v>
      </c>
      <c r="D2126" s="13" t="s">
        <v>3143</v>
      </c>
      <c r="E2126" s="13" t="s">
        <v>3143</v>
      </c>
    </row>
    <row r="2127" spans="1:5" ht="25.15" customHeight="1" thickTop="1" thickBot="1" x14ac:dyDescent="0.3">
      <c r="A2127" s="37" t="s">
        <v>1706</v>
      </c>
      <c r="B2127" s="13" t="s">
        <v>47</v>
      </c>
      <c r="C2127" s="13" t="s">
        <v>3143</v>
      </c>
      <c r="D2127" s="13" t="s">
        <v>26</v>
      </c>
      <c r="E2127" s="13" t="s">
        <v>3143</v>
      </c>
    </row>
    <row r="2128" spans="1:5" ht="25.15" customHeight="1" thickTop="1" thickBot="1" x14ac:dyDescent="0.3">
      <c r="A2128" s="37" t="s">
        <v>1707</v>
      </c>
      <c r="B2128" s="13" t="s">
        <v>24</v>
      </c>
      <c r="C2128" s="13" t="s">
        <v>5</v>
      </c>
      <c r="D2128" s="13" t="s">
        <v>26</v>
      </c>
      <c r="E2128" s="13" t="s">
        <v>3143</v>
      </c>
    </row>
    <row r="2129" spans="1:5" ht="25.15" customHeight="1" thickTop="1" thickBot="1" x14ac:dyDescent="0.3">
      <c r="A2129" s="37" t="s">
        <v>1708</v>
      </c>
      <c r="B2129" s="13" t="s">
        <v>21</v>
      </c>
      <c r="C2129" s="13" t="s">
        <v>3143</v>
      </c>
      <c r="D2129" s="13" t="s">
        <v>26</v>
      </c>
      <c r="E2129" s="13" t="s">
        <v>3143</v>
      </c>
    </row>
    <row r="2130" spans="1:5" ht="25.15" customHeight="1" thickTop="1" thickBot="1" x14ac:dyDescent="0.3">
      <c r="A2130" s="37" t="s">
        <v>3405</v>
      </c>
      <c r="B2130" s="13" t="s">
        <v>24</v>
      </c>
      <c r="C2130" s="13" t="s">
        <v>3143</v>
      </c>
      <c r="D2130" s="13" t="s">
        <v>3143</v>
      </c>
      <c r="E2130" s="13" t="s">
        <v>6</v>
      </c>
    </row>
    <row r="2131" spans="1:5" ht="25.15" customHeight="1" thickTop="1" thickBot="1" x14ac:dyDescent="0.3">
      <c r="A2131" s="37" t="s">
        <v>3406</v>
      </c>
      <c r="B2131" s="13" t="s">
        <v>24</v>
      </c>
      <c r="C2131" s="13" t="s">
        <v>3143</v>
      </c>
      <c r="D2131" s="13" t="s">
        <v>3143</v>
      </c>
      <c r="E2131" s="13" t="s">
        <v>3143</v>
      </c>
    </row>
    <row r="2132" spans="1:5" ht="25.15" customHeight="1" thickTop="1" thickBot="1" x14ac:dyDescent="0.3">
      <c r="A2132" s="37" t="s">
        <v>3539</v>
      </c>
      <c r="B2132" s="13" t="s">
        <v>37</v>
      </c>
      <c r="C2132" s="13" t="s">
        <v>3143</v>
      </c>
      <c r="D2132" s="13" t="s">
        <v>3143</v>
      </c>
      <c r="E2132" s="13" t="s">
        <v>3143</v>
      </c>
    </row>
    <row r="2133" spans="1:5" ht="25.15" customHeight="1" thickTop="1" thickBot="1" x14ac:dyDescent="0.3">
      <c r="A2133" s="37" t="s">
        <v>1709</v>
      </c>
      <c r="B2133" s="13" t="s">
        <v>21</v>
      </c>
      <c r="C2133" s="13" t="s">
        <v>3143</v>
      </c>
      <c r="D2133" s="13" t="s">
        <v>3143</v>
      </c>
      <c r="E2133" s="13" t="s">
        <v>3143</v>
      </c>
    </row>
    <row r="2134" spans="1:5" ht="25.15" customHeight="1" thickTop="1" thickBot="1" x14ac:dyDescent="0.3">
      <c r="A2134" s="37" t="s">
        <v>3407</v>
      </c>
      <c r="B2134" s="13" t="s">
        <v>37</v>
      </c>
      <c r="C2134" s="13" t="s">
        <v>3143</v>
      </c>
      <c r="D2134" s="13" t="s">
        <v>3143</v>
      </c>
      <c r="E2134" s="13" t="s">
        <v>6</v>
      </c>
    </row>
    <row r="2135" spans="1:5" ht="25.15" customHeight="1" thickTop="1" thickBot="1" x14ac:dyDescent="0.3">
      <c r="A2135" s="37" t="s">
        <v>1710</v>
      </c>
      <c r="B2135" s="13" t="s">
        <v>37</v>
      </c>
      <c r="C2135" s="13" t="s">
        <v>3143</v>
      </c>
      <c r="D2135" s="13" t="s">
        <v>3143</v>
      </c>
      <c r="E2135" s="13" t="s">
        <v>3143</v>
      </c>
    </row>
    <row r="2136" spans="1:5" ht="25.15" customHeight="1" thickTop="1" thickBot="1" x14ac:dyDescent="0.3">
      <c r="A2136" s="37" t="s">
        <v>3408</v>
      </c>
      <c r="B2136" s="13" t="s">
        <v>24</v>
      </c>
      <c r="C2136" s="13" t="s">
        <v>3143</v>
      </c>
      <c r="D2136" s="13" t="s">
        <v>3143</v>
      </c>
      <c r="E2136" s="13" t="s">
        <v>6</v>
      </c>
    </row>
    <row r="2137" spans="1:5" ht="25.15" customHeight="1" thickTop="1" thickBot="1" x14ac:dyDescent="0.3">
      <c r="A2137" s="37" t="s">
        <v>1711</v>
      </c>
      <c r="B2137" s="13" t="s">
        <v>37</v>
      </c>
      <c r="C2137" s="13" t="s">
        <v>3143</v>
      </c>
      <c r="D2137" s="13" t="s">
        <v>3143</v>
      </c>
      <c r="E2137" s="13" t="s">
        <v>3143</v>
      </c>
    </row>
    <row r="2138" spans="1:5" ht="25.15" customHeight="1" thickTop="1" thickBot="1" x14ac:dyDescent="0.3">
      <c r="A2138" s="37" t="s">
        <v>3409</v>
      </c>
      <c r="B2138" s="13" t="s">
        <v>24</v>
      </c>
      <c r="C2138" s="13" t="s">
        <v>3143</v>
      </c>
      <c r="D2138" s="13" t="s">
        <v>3143</v>
      </c>
      <c r="E2138" s="13" t="s">
        <v>6</v>
      </c>
    </row>
    <row r="2139" spans="1:5" ht="25.15" customHeight="1" thickTop="1" thickBot="1" x14ac:dyDescent="0.3">
      <c r="A2139" s="37" t="s">
        <v>3410</v>
      </c>
      <c r="B2139" s="13" t="s">
        <v>24</v>
      </c>
      <c r="C2139" s="13" t="s">
        <v>3143</v>
      </c>
      <c r="D2139" s="13" t="s">
        <v>3143</v>
      </c>
      <c r="E2139" s="13" t="s">
        <v>6</v>
      </c>
    </row>
    <row r="2140" spans="1:5" ht="25.15" customHeight="1" thickTop="1" thickBot="1" x14ac:dyDescent="0.3">
      <c r="A2140" s="37" t="s">
        <v>1712</v>
      </c>
      <c r="B2140" s="13" t="s">
        <v>21</v>
      </c>
      <c r="C2140" s="13" t="s">
        <v>3143</v>
      </c>
      <c r="D2140" s="13" t="s">
        <v>3143</v>
      </c>
      <c r="E2140" s="13" t="s">
        <v>3143</v>
      </c>
    </row>
    <row r="2141" spans="1:5" ht="25.15" customHeight="1" thickTop="1" thickBot="1" x14ac:dyDescent="0.3">
      <c r="A2141" s="37" t="s">
        <v>1713</v>
      </c>
      <c r="B2141" s="13" t="s">
        <v>24</v>
      </c>
      <c r="C2141" s="13" t="s">
        <v>5</v>
      </c>
      <c r="D2141" s="13" t="s">
        <v>3143</v>
      </c>
      <c r="E2141" s="13" t="s">
        <v>3143</v>
      </c>
    </row>
    <row r="2142" spans="1:5" ht="25.15" customHeight="1" thickTop="1" thickBot="1" x14ac:dyDescent="0.3">
      <c r="A2142" s="37" t="s">
        <v>1714</v>
      </c>
      <c r="B2142" s="13" t="s">
        <v>37</v>
      </c>
      <c r="C2142" s="13" t="s">
        <v>3143</v>
      </c>
      <c r="D2142" s="13" t="s">
        <v>3143</v>
      </c>
      <c r="E2142" s="13" t="s">
        <v>3143</v>
      </c>
    </row>
    <row r="2143" spans="1:5" ht="25.15" customHeight="1" thickTop="1" thickBot="1" x14ac:dyDescent="0.3">
      <c r="A2143" s="37" t="s">
        <v>1715</v>
      </c>
      <c r="B2143" s="13" t="s">
        <v>37</v>
      </c>
      <c r="C2143" s="13" t="s">
        <v>3143</v>
      </c>
      <c r="D2143" s="13" t="s">
        <v>3143</v>
      </c>
      <c r="E2143" s="13" t="s">
        <v>3143</v>
      </c>
    </row>
    <row r="2144" spans="1:5" ht="25.15" customHeight="1" thickTop="1" thickBot="1" x14ac:dyDescent="0.3">
      <c r="A2144" s="37" t="s">
        <v>1716</v>
      </c>
      <c r="B2144" s="13" t="s">
        <v>21</v>
      </c>
      <c r="C2144" s="13" t="s">
        <v>3143</v>
      </c>
      <c r="D2144" s="13" t="s">
        <v>26</v>
      </c>
      <c r="E2144" s="13" t="s">
        <v>3143</v>
      </c>
    </row>
    <row r="2145" spans="1:5" ht="25.15" customHeight="1" thickTop="1" thickBot="1" x14ac:dyDescent="0.3">
      <c r="A2145" s="37" t="s">
        <v>1717</v>
      </c>
      <c r="B2145" s="13" t="s">
        <v>24</v>
      </c>
      <c r="C2145" s="13" t="s">
        <v>3143</v>
      </c>
      <c r="D2145" s="13" t="s">
        <v>3143</v>
      </c>
      <c r="E2145" s="13" t="s">
        <v>3143</v>
      </c>
    </row>
    <row r="2146" spans="1:5" ht="25.15" customHeight="1" thickTop="1" thickBot="1" x14ac:dyDescent="0.3">
      <c r="A2146" s="37" t="s">
        <v>1718</v>
      </c>
      <c r="B2146" s="13" t="s">
        <v>21</v>
      </c>
      <c r="C2146" s="13" t="s">
        <v>5</v>
      </c>
      <c r="D2146" s="13" t="s">
        <v>3143</v>
      </c>
      <c r="E2146" s="13" t="s">
        <v>3143</v>
      </c>
    </row>
    <row r="2147" spans="1:5" ht="25.15" customHeight="1" thickTop="1" thickBot="1" x14ac:dyDescent="0.3">
      <c r="A2147" s="37" t="s">
        <v>1719</v>
      </c>
      <c r="B2147" s="13" t="s">
        <v>47</v>
      </c>
      <c r="C2147" s="13" t="s">
        <v>5</v>
      </c>
      <c r="D2147" s="13" t="s">
        <v>3143</v>
      </c>
      <c r="E2147" s="13" t="s">
        <v>3143</v>
      </c>
    </row>
    <row r="2148" spans="1:5" ht="25.15" customHeight="1" thickTop="1" thickBot="1" x14ac:dyDescent="0.3">
      <c r="A2148" s="37" t="s">
        <v>1720</v>
      </c>
      <c r="B2148" s="13" t="s">
        <v>37</v>
      </c>
      <c r="C2148" s="13" t="s">
        <v>3143</v>
      </c>
      <c r="D2148" s="13" t="s">
        <v>3143</v>
      </c>
      <c r="E2148" s="13" t="s">
        <v>3143</v>
      </c>
    </row>
    <row r="2149" spans="1:5" ht="25.15" customHeight="1" thickTop="1" thickBot="1" x14ac:dyDescent="0.3">
      <c r="A2149" s="37" t="s">
        <v>1721</v>
      </c>
      <c r="B2149" s="13" t="s">
        <v>24</v>
      </c>
      <c r="C2149" s="13" t="s">
        <v>5</v>
      </c>
      <c r="D2149" s="13" t="s">
        <v>3143</v>
      </c>
      <c r="E2149" s="13" t="s">
        <v>3143</v>
      </c>
    </row>
    <row r="2150" spans="1:5" ht="25.15" customHeight="1" thickTop="1" thickBot="1" x14ac:dyDescent="0.3">
      <c r="A2150" s="37" t="s">
        <v>1722</v>
      </c>
      <c r="B2150" s="13" t="s">
        <v>29</v>
      </c>
      <c r="C2150" s="13" t="s">
        <v>3143</v>
      </c>
      <c r="D2150" s="13" t="s">
        <v>3143</v>
      </c>
      <c r="E2150" s="13" t="s">
        <v>3143</v>
      </c>
    </row>
    <row r="2151" spans="1:5" ht="25.15" customHeight="1" thickTop="1" thickBot="1" x14ac:dyDescent="0.3">
      <c r="A2151" s="37" t="s">
        <v>1723</v>
      </c>
      <c r="B2151" s="13" t="s">
        <v>24</v>
      </c>
      <c r="C2151" s="13" t="s">
        <v>5</v>
      </c>
      <c r="D2151" s="13" t="s">
        <v>3143</v>
      </c>
      <c r="E2151" s="13" t="s">
        <v>3143</v>
      </c>
    </row>
    <row r="2152" spans="1:5" ht="25.15" customHeight="1" thickTop="1" thickBot="1" x14ac:dyDescent="0.3">
      <c r="A2152" s="37" t="s">
        <v>1724</v>
      </c>
      <c r="B2152" s="13" t="s">
        <v>61</v>
      </c>
      <c r="C2152" s="13" t="s">
        <v>5</v>
      </c>
      <c r="D2152" s="13" t="s">
        <v>26</v>
      </c>
      <c r="E2152" s="13" t="s">
        <v>3143</v>
      </c>
    </row>
    <row r="2153" spans="1:5" ht="25.15" customHeight="1" thickTop="1" thickBot="1" x14ac:dyDescent="0.3">
      <c r="A2153" s="37" t="s">
        <v>1725</v>
      </c>
      <c r="B2153" s="13" t="s">
        <v>30</v>
      </c>
      <c r="C2153" s="13" t="s">
        <v>3143</v>
      </c>
      <c r="D2153" s="13" t="s">
        <v>3143</v>
      </c>
      <c r="E2153" s="13" t="s">
        <v>3143</v>
      </c>
    </row>
    <row r="2154" spans="1:5" ht="25.15" customHeight="1" thickTop="1" thickBot="1" x14ac:dyDescent="0.3">
      <c r="A2154" s="37" t="s">
        <v>1726</v>
      </c>
      <c r="B2154" s="13" t="s">
        <v>30</v>
      </c>
      <c r="C2154" s="13" t="s">
        <v>3143</v>
      </c>
      <c r="D2154" s="13" t="s">
        <v>3143</v>
      </c>
      <c r="E2154" s="13" t="s">
        <v>3143</v>
      </c>
    </row>
    <row r="2155" spans="1:5" ht="25.15" customHeight="1" thickTop="1" thickBot="1" x14ac:dyDescent="0.3">
      <c r="A2155" s="37" t="s">
        <v>1727</v>
      </c>
      <c r="B2155" s="13" t="s">
        <v>37</v>
      </c>
      <c r="C2155" s="13" t="s">
        <v>3143</v>
      </c>
      <c r="D2155" s="13" t="s">
        <v>3143</v>
      </c>
      <c r="E2155" s="13" t="s">
        <v>3143</v>
      </c>
    </row>
    <row r="2156" spans="1:5" ht="25.15" customHeight="1" thickTop="1" thickBot="1" x14ac:dyDescent="0.3">
      <c r="A2156" s="37" t="s">
        <v>1728</v>
      </c>
      <c r="B2156" s="13" t="s">
        <v>24</v>
      </c>
      <c r="C2156" s="13" t="s">
        <v>3143</v>
      </c>
      <c r="D2156" s="13" t="s">
        <v>3143</v>
      </c>
      <c r="E2156" s="13" t="s">
        <v>3143</v>
      </c>
    </row>
    <row r="2157" spans="1:5" ht="25.15" customHeight="1" thickTop="1" thickBot="1" x14ac:dyDescent="0.3">
      <c r="A2157" s="37" t="s">
        <v>3411</v>
      </c>
      <c r="B2157" s="13" t="s">
        <v>24</v>
      </c>
      <c r="C2157" s="13" t="s">
        <v>3143</v>
      </c>
      <c r="D2157" s="13" t="s">
        <v>3143</v>
      </c>
      <c r="E2157" s="13" t="s">
        <v>6</v>
      </c>
    </row>
    <row r="2158" spans="1:5" ht="25.15" customHeight="1" thickTop="1" thickBot="1" x14ac:dyDescent="0.3">
      <c r="A2158" s="37" t="s">
        <v>1729</v>
      </c>
      <c r="B2158" s="101" t="s">
        <v>24</v>
      </c>
      <c r="C2158" s="101" t="s">
        <v>3143</v>
      </c>
      <c r="D2158" s="101" t="s">
        <v>26</v>
      </c>
      <c r="E2158" s="102" t="s">
        <v>3143</v>
      </c>
    </row>
    <row r="2159" spans="1:5" ht="25.15" customHeight="1" thickTop="1" thickBot="1" x14ac:dyDescent="0.3">
      <c r="A2159" s="37" t="s">
        <v>1730</v>
      </c>
      <c r="B2159" s="13" t="s">
        <v>24</v>
      </c>
      <c r="C2159" s="13" t="s">
        <v>3143</v>
      </c>
      <c r="D2159" s="13" t="s">
        <v>3143</v>
      </c>
      <c r="E2159" s="13" t="s">
        <v>3143</v>
      </c>
    </row>
    <row r="2160" spans="1:5" ht="25.15" customHeight="1" thickTop="1" thickBot="1" x14ac:dyDescent="0.3">
      <c r="A2160" s="37" t="s">
        <v>1731</v>
      </c>
      <c r="B2160" s="13" t="s">
        <v>24</v>
      </c>
      <c r="C2160" s="13" t="s">
        <v>3143</v>
      </c>
      <c r="D2160" s="13" t="s">
        <v>3143</v>
      </c>
      <c r="E2160" s="13" t="s">
        <v>3143</v>
      </c>
    </row>
    <row r="2161" spans="1:5" ht="25.15" customHeight="1" thickTop="1" thickBot="1" x14ac:dyDescent="0.3">
      <c r="A2161" s="37" t="s">
        <v>1732</v>
      </c>
      <c r="B2161" s="13" t="s">
        <v>37</v>
      </c>
      <c r="C2161" s="13" t="s">
        <v>3143</v>
      </c>
      <c r="D2161" s="13" t="s">
        <v>3143</v>
      </c>
      <c r="E2161" s="13" t="s">
        <v>3143</v>
      </c>
    </row>
    <row r="2162" spans="1:5" ht="25.15" customHeight="1" thickTop="1" thickBot="1" x14ac:dyDescent="0.3">
      <c r="A2162" s="37" t="s">
        <v>3113</v>
      </c>
      <c r="B2162" s="13" t="s">
        <v>47</v>
      </c>
      <c r="C2162" s="13" t="s">
        <v>3143</v>
      </c>
      <c r="D2162" s="13" t="s">
        <v>3143</v>
      </c>
      <c r="E2162" s="13" t="s">
        <v>3143</v>
      </c>
    </row>
    <row r="2163" spans="1:5" ht="25.15" customHeight="1" thickTop="1" thickBot="1" x14ac:dyDescent="0.3">
      <c r="A2163" s="37" t="s">
        <v>1733</v>
      </c>
      <c r="B2163" s="13" t="s">
        <v>37</v>
      </c>
      <c r="C2163" s="13" t="s">
        <v>3143</v>
      </c>
      <c r="D2163" s="13" t="s">
        <v>3143</v>
      </c>
      <c r="E2163" s="13" t="s">
        <v>3143</v>
      </c>
    </row>
    <row r="2164" spans="1:5" ht="25.15" customHeight="1" thickTop="1" thickBot="1" x14ac:dyDescent="0.3">
      <c r="A2164" s="37" t="s">
        <v>1734</v>
      </c>
      <c r="B2164" s="13" t="s">
        <v>24</v>
      </c>
      <c r="C2164" s="13" t="s">
        <v>3143</v>
      </c>
      <c r="D2164" s="13" t="s">
        <v>3143</v>
      </c>
      <c r="E2164" s="13" t="s">
        <v>3143</v>
      </c>
    </row>
    <row r="2165" spans="1:5" ht="25.15" customHeight="1" thickTop="1" thickBot="1" x14ac:dyDescent="0.3">
      <c r="A2165" s="37" t="s">
        <v>1735</v>
      </c>
      <c r="B2165" s="13" t="s">
        <v>37</v>
      </c>
      <c r="C2165" s="13" t="s">
        <v>3143</v>
      </c>
      <c r="D2165" s="13" t="s">
        <v>3143</v>
      </c>
      <c r="E2165" s="13" t="s">
        <v>3143</v>
      </c>
    </row>
    <row r="2166" spans="1:5" ht="25.15" customHeight="1" thickTop="1" thickBot="1" x14ac:dyDescent="0.3">
      <c r="A2166" s="37" t="s">
        <v>1736</v>
      </c>
      <c r="B2166" s="13" t="s">
        <v>35</v>
      </c>
      <c r="C2166" s="13" t="s">
        <v>3143</v>
      </c>
      <c r="D2166" s="13" t="s">
        <v>3143</v>
      </c>
      <c r="E2166" s="13" t="s">
        <v>3143</v>
      </c>
    </row>
    <row r="2167" spans="1:5" ht="25.15" customHeight="1" thickTop="1" thickBot="1" x14ac:dyDescent="0.3">
      <c r="A2167" s="37" t="s">
        <v>1737</v>
      </c>
      <c r="B2167" s="13" t="s">
        <v>37</v>
      </c>
      <c r="C2167" s="13" t="s">
        <v>3143</v>
      </c>
      <c r="D2167" s="13" t="s">
        <v>3143</v>
      </c>
      <c r="E2167" s="13" t="s">
        <v>3143</v>
      </c>
    </row>
    <row r="2168" spans="1:5" ht="25.15" customHeight="1" thickTop="1" thickBot="1" x14ac:dyDescent="0.3">
      <c r="A2168" s="37" t="s">
        <v>2948</v>
      </c>
      <c r="B2168" s="13" t="s">
        <v>24</v>
      </c>
      <c r="C2168" s="13" t="s">
        <v>3143</v>
      </c>
      <c r="D2168" s="13" t="s">
        <v>3143</v>
      </c>
      <c r="E2168" s="13" t="s">
        <v>6</v>
      </c>
    </row>
    <row r="2169" spans="1:5" ht="25.15" customHeight="1" thickTop="1" thickBot="1" x14ac:dyDescent="0.3">
      <c r="A2169" s="37" t="s">
        <v>1738</v>
      </c>
      <c r="B2169" s="13" t="s">
        <v>37</v>
      </c>
      <c r="C2169" s="13" t="s">
        <v>3143</v>
      </c>
      <c r="D2169" s="13" t="s">
        <v>3143</v>
      </c>
      <c r="E2169" s="13" t="s">
        <v>3143</v>
      </c>
    </row>
    <row r="2170" spans="1:5" ht="25.15" customHeight="1" thickTop="1" thickBot="1" x14ac:dyDescent="0.3">
      <c r="A2170" s="37" t="s">
        <v>3086</v>
      </c>
      <c r="B2170" s="13" t="s">
        <v>37</v>
      </c>
      <c r="C2170" s="13" t="s">
        <v>3143</v>
      </c>
      <c r="D2170" s="13" t="s">
        <v>3143</v>
      </c>
      <c r="E2170" s="13" t="s">
        <v>3143</v>
      </c>
    </row>
    <row r="2171" spans="1:5" ht="25.15" customHeight="1" thickTop="1" thickBot="1" x14ac:dyDescent="0.3">
      <c r="A2171" s="37" t="s">
        <v>1739</v>
      </c>
      <c r="B2171" s="13" t="s">
        <v>47</v>
      </c>
      <c r="C2171" s="13" t="s">
        <v>3143</v>
      </c>
      <c r="D2171" s="13" t="s">
        <v>3143</v>
      </c>
      <c r="E2171" s="13" t="s">
        <v>3143</v>
      </c>
    </row>
    <row r="2172" spans="1:5" ht="25.15" customHeight="1" thickTop="1" thickBot="1" x14ac:dyDescent="0.3">
      <c r="A2172" s="37" t="s">
        <v>1740</v>
      </c>
      <c r="B2172" s="13" t="s">
        <v>37</v>
      </c>
      <c r="C2172" s="13" t="s">
        <v>3143</v>
      </c>
      <c r="D2172" s="13" t="s">
        <v>3143</v>
      </c>
      <c r="E2172" s="13" t="s">
        <v>3143</v>
      </c>
    </row>
    <row r="2173" spans="1:5" ht="25.15" customHeight="1" thickTop="1" thickBot="1" x14ac:dyDescent="0.3">
      <c r="A2173" s="37" t="s">
        <v>1741</v>
      </c>
      <c r="B2173" s="13" t="s">
        <v>24</v>
      </c>
      <c r="C2173" s="13" t="s">
        <v>3143</v>
      </c>
      <c r="D2173" s="13" t="s">
        <v>3143</v>
      </c>
      <c r="E2173" s="13" t="s">
        <v>3143</v>
      </c>
    </row>
    <row r="2174" spans="1:5" ht="25.15" customHeight="1" thickTop="1" thickBot="1" x14ac:dyDescent="0.3">
      <c r="A2174" s="37" t="s">
        <v>1742</v>
      </c>
      <c r="B2174" s="13" t="s">
        <v>24</v>
      </c>
      <c r="C2174" s="13" t="s">
        <v>3143</v>
      </c>
      <c r="D2174" s="13" t="s">
        <v>3143</v>
      </c>
      <c r="E2174" s="13" t="s">
        <v>3143</v>
      </c>
    </row>
    <row r="2175" spans="1:5" ht="25.15" customHeight="1" thickTop="1" thickBot="1" x14ac:dyDescent="0.3">
      <c r="A2175" s="37" t="s">
        <v>1743</v>
      </c>
      <c r="B2175" s="13" t="s">
        <v>24</v>
      </c>
      <c r="C2175" s="13" t="s">
        <v>3143</v>
      </c>
      <c r="D2175" s="13" t="s">
        <v>3143</v>
      </c>
      <c r="E2175" s="13" t="s">
        <v>3143</v>
      </c>
    </row>
    <row r="2176" spans="1:5" ht="25.15" customHeight="1" thickTop="1" thickBot="1" x14ac:dyDescent="0.3">
      <c r="A2176" s="37" t="s">
        <v>1744</v>
      </c>
      <c r="B2176" s="13" t="s">
        <v>37</v>
      </c>
      <c r="C2176" s="13" t="s">
        <v>3143</v>
      </c>
      <c r="D2176" s="13" t="s">
        <v>3143</v>
      </c>
      <c r="E2176" s="13" t="s">
        <v>3143</v>
      </c>
    </row>
    <row r="2177" spans="1:5" ht="25.15" customHeight="1" thickTop="1" thickBot="1" x14ac:dyDescent="0.3">
      <c r="A2177" s="37" t="s">
        <v>1745</v>
      </c>
      <c r="B2177" s="13" t="s">
        <v>21</v>
      </c>
      <c r="C2177" s="13" t="s">
        <v>3143</v>
      </c>
      <c r="D2177" s="13" t="s">
        <v>3143</v>
      </c>
      <c r="E2177" s="13" t="s">
        <v>3143</v>
      </c>
    </row>
    <row r="2178" spans="1:5" ht="25.15" customHeight="1" thickTop="1" thickBot="1" x14ac:dyDescent="0.3">
      <c r="A2178" s="37" t="s">
        <v>1746</v>
      </c>
      <c r="B2178" s="13" t="s">
        <v>24</v>
      </c>
      <c r="C2178" s="13" t="s">
        <v>5</v>
      </c>
      <c r="D2178" s="13" t="s">
        <v>3143</v>
      </c>
      <c r="E2178" s="13" t="s">
        <v>3143</v>
      </c>
    </row>
    <row r="2179" spans="1:5" ht="25.15" customHeight="1" thickTop="1" thickBot="1" x14ac:dyDescent="0.3">
      <c r="A2179" s="37" t="s">
        <v>1747</v>
      </c>
      <c r="B2179" s="13" t="s">
        <v>37</v>
      </c>
      <c r="C2179" s="13" t="s">
        <v>3143</v>
      </c>
      <c r="D2179" s="13" t="s">
        <v>3143</v>
      </c>
      <c r="E2179" s="13" t="s">
        <v>3143</v>
      </c>
    </row>
    <row r="2180" spans="1:5" ht="25.15" customHeight="1" thickTop="1" thickBot="1" x14ac:dyDescent="0.3">
      <c r="A2180" s="37" t="s">
        <v>2991</v>
      </c>
      <c r="B2180" s="13" t="s">
        <v>24</v>
      </c>
      <c r="C2180" s="13" t="s">
        <v>3143</v>
      </c>
      <c r="D2180" s="13" t="s">
        <v>3143</v>
      </c>
      <c r="E2180" s="13" t="s">
        <v>3143</v>
      </c>
    </row>
    <row r="2181" spans="1:5" ht="25.15" customHeight="1" thickTop="1" thickBot="1" x14ac:dyDescent="0.3">
      <c r="A2181" s="37" t="s">
        <v>1748</v>
      </c>
      <c r="B2181" s="13" t="s">
        <v>61</v>
      </c>
      <c r="C2181" s="13" t="s">
        <v>3143</v>
      </c>
      <c r="D2181" s="13" t="s">
        <v>26</v>
      </c>
      <c r="E2181" s="13" t="s">
        <v>3143</v>
      </c>
    </row>
    <row r="2182" spans="1:5" ht="25.15" customHeight="1" thickTop="1" thickBot="1" x14ac:dyDescent="0.3">
      <c r="A2182" s="37" t="s">
        <v>1749</v>
      </c>
      <c r="B2182" s="13" t="s">
        <v>24</v>
      </c>
      <c r="C2182" s="13" t="s">
        <v>3143</v>
      </c>
      <c r="D2182" s="13" t="s">
        <v>3143</v>
      </c>
      <c r="E2182" s="13" t="s">
        <v>3143</v>
      </c>
    </row>
    <row r="2183" spans="1:5" ht="25.15" customHeight="1" thickTop="1" thickBot="1" x14ac:dyDescent="0.3">
      <c r="A2183" s="37" t="s">
        <v>1750</v>
      </c>
      <c r="B2183" s="13" t="s">
        <v>30</v>
      </c>
      <c r="C2183" s="13" t="s">
        <v>3143</v>
      </c>
      <c r="D2183" s="13" t="s">
        <v>3143</v>
      </c>
      <c r="E2183" s="13" t="s">
        <v>3143</v>
      </c>
    </row>
    <row r="2184" spans="1:5" ht="25.15" customHeight="1" thickTop="1" thickBot="1" x14ac:dyDescent="0.3">
      <c r="A2184" s="37" t="s">
        <v>3412</v>
      </c>
      <c r="B2184" s="13" t="s">
        <v>37</v>
      </c>
      <c r="C2184" s="13" t="s">
        <v>3143</v>
      </c>
      <c r="D2184" s="13" t="s">
        <v>3143</v>
      </c>
      <c r="E2184" s="13" t="s">
        <v>6</v>
      </c>
    </row>
    <row r="2185" spans="1:5" ht="25.15" customHeight="1" thickTop="1" thickBot="1" x14ac:dyDescent="0.3">
      <c r="A2185" s="37" t="s">
        <v>1751</v>
      </c>
      <c r="B2185" s="13" t="s">
        <v>47</v>
      </c>
      <c r="C2185" s="13" t="s">
        <v>3143</v>
      </c>
      <c r="D2185" s="13" t="s">
        <v>26</v>
      </c>
      <c r="E2185" s="13" t="s">
        <v>3143</v>
      </c>
    </row>
    <row r="2186" spans="1:5" ht="25.15" customHeight="1" thickTop="1" thickBot="1" x14ac:dyDescent="0.3">
      <c r="A2186" s="37" t="s">
        <v>1752</v>
      </c>
      <c r="B2186" s="13" t="s">
        <v>37</v>
      </c>
      <c r="C2186" s="13" t="s">
        <v>3143</v>
      </c>
      <c r="D2186" s="13" t="s">
        <v>3143</v>
      </c>
      <c r="E2186" s="13" t="s">
        <v>3143</v>
      </c>
    </row>
    <row r="2187" spans="1:5" ht="25.15" customHeight="1" thickTop="1" thickBot="1" x14ac:dyDescent="0.3">
      <c r="A2187" s="37" t="s">
        <v>1753</v>
      </c>
      <c r="B2187" s="13" t="s">
        <v>37</v>
      </c>
      <c r="C2187" s="13" t="s">
        <v>3143</v>
      </c>
      <c r="D2187" s="13" t="s">
        <v>3143</v>
      </c>
      <c r="E2187" s="13" t="s">
        <v>3143</v>
      </c>
    </row>
    <row r="2188" spans="1:5" ht="25.15" customHeight="1" thickTop="1" thickBot="1" x14ac:dyDescent="0.3">
      <c r="A2188" s="37" t="s">
        <v>1754</v>
      </c>
      <c r="B2188" s="13" t="s">
        <v>37</v>
      </c>
      <c r="C2188" s="13" t="s">
        <v>3143</v>
      </c>
      <c r="D2188" s="13" t="s">
        <v>3143</v>
      </c>
      <c r="E2188" s="13" t="s">
        <v>3143</v>
      </c>
    </row>
    <row r="2189" spans="1:5" ht="25.15" customHeight="1" thickTop="1" thickBot="1" x14ac:dyDescent="0.3">
      <c r="A2189" s="37" t="s">
        <v>1755</v>
      </c>
      <c r="B2189" s="13" t="s">
        <v>24</v>
      </c>
      <c r="C2189" s="13" t="s">
        <v>3143</v>
      </c>
      <c r="D2189" s="13" t="s">
        <v>3143</v>
      </c>
      <c r="E2189" s="13" t="s">
        <v>3143</v>
      </c>
    </row>
    <row r="2190" spans="1:5" ht="25.15" customHeight="1" thickTop="1" thickBot="1" x14ac:dyDescent="0.3">
      <c r="A2190" s="37" t="s">
        <v>1756</v>
      </c>
      <c r="B2190" s="13" t="s">
        <v>21</v>
      </c>
      <c r="C2190" s="13" t="s">
        <v>5</v>
      </c>
      <c r="D2190" s="13" t="s">
        <v>26</v>
      </c>
      <c r="E2190" s="13" t="s">
        <v>3143</v>
      </c>
    </row>
    <row r="2191" spans="1:5" ht="25.15" customHeight="1" thickTop="1" thickBot="1" x14ac:dyDescent="0.3">
      <c r="A2191" s="37" t="s">
        <v>1757</v>
      </c>
      <c r="B2191" s="13" t="s">
        <v>61</v>
      </c>
      <c r="C2191" s="13" t="s">
        <v>5</v>
      </c>
      <c r="D2191" s="13" t="s">
        <v>3143</v>
      </c>
      <c r="E2191" s="13" t="s">
        <v>3143</v>
      </c>
    </row>
    <row r="2192" spans="1:5" ht="25.15" customHeight="1" thickTop="1" thickBot="1" x14ac:dyDescent="0.3">
      <c r="A2192" s="37" t="s">
        <v>1758</v>
      </c>
      <c r="B2192" s="13" t="s">
        <v>37</v>
      </c>
      <c r="C2192" s="13" t="s">
        <v>3143</v>
      </c>
      <c r="D2192" s="13" t="s">
        <v>3143</v>
      </c>
      <c r="E2192" s="13" t="s">
        <v>3143</v>
      </c>
    </row>
    <row r="2193" spans="1:5" ht="25.15" customHeight="1" thickTop="1" thickBot="1" x14ac:dyDescent="0.3">
      <c r="A2193" s="37" t="s">
        <v>1759</v>
      </c>
      <c r="B2193" s="13" t="s">
        <v>37</v>
      </c>
      <c r="C2193" s="13" t="s">
        <v>3143</v>
      </c>
      <c r="D2193" s="13" t="s">
        <v>3143</v>
      </c>
      <c r="E2193" s="13" t="s">
        <v>3143</v>
      </c>
    </row>
    <row r="2194" spans="1:5" ht="25.15" customHeight="1" thickTop="1" thickBot="1" x14ac:dyDescent="0.3">
      <c r="A2194" s="37" t="s">
        <v>1760</v>
      </c>
      <c r="B2194" s="13" t="s">
        <v>29</v>
      </c>
      <c r="C2194" s="13" t="s">
        <v>3143</v>
      </c>
      <c r="D2194" s="13" t="s">
        <v>3143</v>
      </c>
      <c r="E2194" s="13" t="s">
        <v>3143</v>
      </c>
    </row>
    <row r="2195" spans="1:5" ht="25.15" customHeight="1" thickTop="1" thickBot="1" x14ac:dyDescent="0.3">
      <c r="A2195" s="37" t="s">
        <v>3413</v>
      </c>
      <c r="B2195" s="13" t="s">
        <v>30</v>
      </c>
      <c r="C2195" s="13" t="s">
        <v>3143</v>
      </c>
      <c r="D2195" s="13" t="s">
        <v>3143</v>
      </c>
      <c r="E2195" s="13" t="s">
        <v>6</v>
      </c>
    </row>
    <row r="2196" spans="1:5" ht="25.15" customHeight="1" thickTop="1" thickBot="1" x14ac:dyDescent="0.3">
      <c r="A2196" s="37" t="s">
        <v>1761</v>
      </c>
      <c r="B2196" s="13" t="s">
        <v>37</v>
      </c>
      <c r="C2196" s="13" t="s">
        <v>3143</v>
      </c>
      <c r="D2196" s="13" t="s">
        <v>3143</v>
      </c>
      <c r="E2196" s="13" t="s">
        <v>3143</v>
      </c>
    </row>
    <row r="2197" spans="1:5" ht="25.15" customHeight="1" thickTop="1" thickBot="1" x14ac:dyDescent="0.3">
      <c r="A2197" s="37" t="s">
        <v>1762</v>
      </c>
      <c r="B2197" s="13" t="s">
        <v>37</v>
      </c>
      <c r="C2197" s="13" t="s">
        <v>3143</v>
      </c>
      <c r="D2197" s="13" t="s">
        <v>3143</v>
      </c>
      <c r="E2197" s="13" t="s">
        <v>3143</v>
      </c>
    </row>
    <row r="2198" spans="1:5" ht="25.15" customHeight="1" thickTop="1" thickBot="1" x14ac:dyDescent="0.3">
      <c r="A2198" s="37" t="s">
        <v>1763</v>
      </c>
      <c r="B2198" s="13" t="s">
        <v>24</v>
      </c>
      <c r="C2198" s="13" t="s">
        <v>3143</v>
      </c>
      <c r="D2198" s="13" t="s">
        <v>3143</v>
      </c>
      <c r="E2198" s="13" t="s">
        <v>3143</v>
      </c>
    </row>
    <row r="2199" spans="1:5" ht="25.15" customHeight="1" thickTop="1" thickBot="1" x14ac:dyDescent="0.3">
      <c r="A2199" s="37" t="s">
        <v>1764</v>
      </c>
      <c r="B2199" s="13" t="s">
        <v>24</v>
      </c>
      <c r="C2199" s="13" t="s">
        <v>3143</v>
      </c>
      <c r="D2199" s="13" t="s">
        <v>3143</v>
      </c>
      <c r="E2199" s="13" t="s">
        <v>3143</v>
      </c>
    </row>
    <row r="2200" spans="1:5" ht="25.15" customHeight="1" thickTop="1" thickBot="1" x14ac:dyDescent="0.3">
      <c r="A2200" s="37" t="s">
        <v>1765</v>
      </c>
      <c r="B2200" s="13" t="s">
        <v>21</v>
      </c>
      <c r="C2200" s="13" t="s">
        <v>3143</v>
      </c>
      <c r="D2200" s="13" t="s">
        <v>3143</v>
      </c>
      <c r="E2200" s="13" t="s">
        <v>3143</v>
      </c>
    </row>
    <row r="2201" spans="1:5" ht="25.15" customHeight="1" thickTop="1" thickBot="1" x14ac:dyDescent="0.3">
      <c r="A2201" s="37" t="s">
        <v>1766</v>
      </c>
      <c r="B2201" s="13" t="s">
        <v>37</v>
      </c>
      <c r="C2201" s="13" t="s">
        <v>3143</v>
      </c>
      <c r="D2201" s="13" t="s">
        <v>26</v>
      </c>
      <c r="E2201" s="13" t="s">
        <v>3143</v>
      </c>
    </row>
    <row r="2202" spans="1:5" ht="25.15" customHeight="1" thickTop="1" thickBot="1" x14ac:dyDescent="0.3">
      <c r="A2202" s="37" t="s">
        <v>3414</v>
      </c>
      <c r="B2202" s="13" t="s">
        <v>24</v>
      </c>
      <c r="C2202" s="13" t="s">
        <v>3143</v>
      </c>
      <c r="D2202" s="13" t="s">
        <v>3143</v>
      </c>
      <c r="E2202" s="13" t="s">
        <v>6</v>
      </c>
    </row>
    <row r="2203" spans="1:5" ht="25.15" customHeight="1" thickTop="1" thickBot="1" x14ac:dyDescent="0.3">
      <c r="A2203" s="37" t="s">
        <v>1767</v>
      </c>
      <c r="B2203" s="13" t="s">
        <v>24</v>
      </c>
      <c r="C2203" s="13" t="s">
        <v>3143</v>
      </c>
      <c r="D2203" s="13" t="s">
        <v>3143</v>
      </c>
      <c r="E2203" s="13" t="s">
        <v>3143</v>
      </c>
    </row>
    <row r="2204" spans="1:5" ht="25.15" customHeight="1" thickTop="1" thickBot="1" x14ac:dyDescent="0.3">
      <c r="A2204" s="37" t="s">
        <v>1768</v>
      </c>
      <c r="B2204" s="13" t="s">
        <v>21</v>
      </c>
      <c r="C2204" s="13" t="s">
        <v>3143</v>
      </c>
      <c r="D2204" s="13" t="s">
        <v>3143</v>
      </c>
      <c r="E2204" s="13" t="s">
        <v>3143</v>
      </c>
    </row>
    <row r="2205" spans="1:5" ht="25.15" customHeight="1" thickTop="1" thickBot="1" x14ac:dyDescent="0.3">
      <c r="A2205" s="37" t="s">
        <v>1769</v>
      </c>
      <c r="B2205" s="13" t="s">
        <v>30</v>
      </c>
      <c r="C2205" s="13" t="s">
        <v>3143</v>
      </c>
      <c r="D2205" s="13" t="s">
        <v>3143</v>
      </c>
      <c r="E2205" s="13" t="s">
        <v>3143</v>
      </c>
    </row>
    <row r="2206" spans="1:5" ht="25.15" customHeight="1" thickTop="1" thickBot="1" x14ac:dyDescent="0.3">
      <c r="A2206" s="37" t="s">
        <v>1770</v>
      </c>
      <c r="B2206" s="13" t="s">
        <v>37</v>
      </c>
      <c r="C2206" s="13" t="s">
        <v>5</v>
      </c>
      <c r="D2206" s="13" t="s">
        <v>3143</v>
      </c>
      <c r="E2206" s="13" t="s">
        <v>3143</v>
      </c>
    </row>
    <row r="2207" spans="1:5" ht="25.15" customHeight="1" thickTop="1" thickBot="1" x14ac:dyDescent="0.3">
      <c r="A2207" s="37" t="s">
        <v>1771</v>
      </c>
      <c r="B2207" s="13" t="s">
        <v>37</v>
      </c>
      <c r="C2207" s="13" t="s">
        <v>3143</v>
      </c>
      <c r="D2207" s="13" t="s">
        <v>3143</v>
      </c>
      <c r="E2207" s="13" t="s">
        <v>3143</v>
      </c>
    </row>
    <row r="2208" spans="1:5" ht="25.15" customHeight="1" thickTop="1" thickBot="1" x14ac:dyDescent="0.3">
      <c r="A2208" s="37" t="s">
        <v>1772</v>
      </c>
      <c r="B2208" s="13" t="s">
        <v>37</v>
      </c>
      <c r="C2208" s="13" t="s">
        <v>3143</v>
      </c>
      <c r="D2208" s="13" t="s">
        <v>3143</v>
      </c>
      <c r="E2208" s="13" t="s">
        <v>3143</v>
      </c>
    </row>
    <row r="2209" spans="1:5" ht="25.15" customHeight="1" thickTop="1" thickBot="1" x14ac:dyDescent="0.3">
      <c r="A2209" s="37" t="s">
        <v>1773</v>
      </c>
      <c r="B2209" s="13" t="s">
        <v>37</v>
      </c>
      <c r="C2209" s="13" t="s">
        <v>3143</v>
      </c>
      <c r="D2209" s="13" t="s">
        <v>3143</v>
      </c>
      <c r="E2209" s="13" t="s">
        <v>3143</v>
      </c>
    </row>
    <row r="2210" spans="1:5" ht="25.15" customHeight="1" thickTop="1" thickBot="1" x14ac:dyDescent="0.3">
      <c r="A2210" s="37" t="s">
        <v>1774</v>
      </c>
      <c r="B2210" s="13" t="s">
        <v>37</v>
      </c>
      <c r="C2210" s="13" t="s">
        <v>3143</v>
      </c>
      <c r="D2210" s="13" t="s">
        <v>3143</v>
      </c>
      <c r="E2210" s="13" t="s">
        <v>3143</v>
      </c>
    </row>
    <row r="2211" spans="1:5" ht="25.15" customHeight="1" thickTop="1" thickBot="1" x14ac:dyDescent="0.3">
      <c r="A2211" s="37" t="s">
        <v>3415</v>
      </c>
      <c r="B2211" s="13" t="s">
        <v>24</v>
      </c>
      <c r="C2211" s="13" t="s">
        <v>3143</v>
      </c>
      <c r="D2211" s="13" t="s">
        <v>3143</v>
      </c>
      <c r="E2211" s="13" t="s">
        <v>6</v>
      </c>
    </row>
    <row r="2212" spans="1:5" ht="25.15" customHeight="1" thickTop="1" thickBot="1" x14ac:dyDescent="0.3">
      <c r="A2212" s="37" t="s">
        <v>1775</v>
      </c>
      <c r="B2212" s="13" t="s">
        <v>24</v>
      </c>
      <c r="C2212" s="13" t="s">
        <v>3143</v>
      </c>
      <c r="D2212" s="13" t="s">
        <v>3143</v>
      </c>
      <c r="E2212" s="13" t="s">
        <v>3143</v>
      </c>
    </row>
    <row r="2213" spans="1:5" ht="25.15" customHeight="1" thickTop="1" thickBot="1" x14ac:dyDescent="0.3">
      <c r="A2213" s="37" t="s">
        <v>1776</v>
      </c>
      <c r="B2213" s="13" t="s">
        <v>37</v>
      </c>
      <c r="C2213" s="13" t="s">
        <v>3143</v>
      </c>
      <c r="D2213" s="13" t="s">
        <v>3143</v>
      </c>
      <c r="E2213" s="13" t="s">
        <v>3143</v>
      </c>
    </row>
    <row r="2214" spans="1:5" ht="25.15" customHeight="1" thickTop="1" thickBot="1" x14ac:dyDescent="0.3">
      <c r="A2214" s="37" t="s">
        <v>1777</v>
      </c>
      <c r="B2214" s="13" t="s">
        <v>30</v>
      </c>
      <c r="C2214" s="13" t="s">
        <v>3143</v>
      </c>
      <c r="D2214" s="13" t="s">
        <v>3143</v>
      </c>
      <c r="E2214" s="13" t="s">
        <v>3143</v>
      </c>
    </row>
    <row r="2215" spans="1:5" ht="25.15" customHeight="1" thickTop="1" thickBot="1" x14ac:dyDescent="0.3">
      <c r="A2215" s="37" t="s">
        <v>1778</v>
      </c>
      <c r="B2215" s="13" t="s">
        <v>29</v>
      </c>
      <c r="C2215" s="13" t="s">
        <v>3143</v>
      </c>
      <c r="D2215" s="13" t="s">
        <v>3143</v>
      </c>
      <c r="E2215" s="13" t="s">
        <v>3143</v>
      </c>
    </row>
    <row r="2216" spans="1:5" ht="25.15" customHeight="1" thickTop="1" thickBot="1" x14ac:dyDescent="0.3">
      <c r="A2216" s="37" t="s">
        <v>1779</v>
      </c>
      <c r="B2216" s="13" t="s">
        <v>24</v>
      </c>
      <c r="C2216" s="13" t="s">
        <v>3143</v>
      </c>
      <c r="D2216" s="13" t="s">
        <v>3143</v>
      </c>
      <c r="E2216" s="13" t="s">
        <v>3143</v>
      </c>
    </row>
    <row r="2217" spans="1:5" ht="25.15" customHeight="1" thickTop="1" thickBot="1" x14ac:dyDescent="0.3">
      <c r="A2217" s="37" t="s">
        <v>1780</v>
      </c>
      <c r="B2217" s="13" t="s">
        <v>37</v>
      </c>
      <c r="C2217" s="13" t="s">
        <v>3143</v>
      </c>
      <c r="D2217" s="13" t="s">
        <v>3143</v>
      </c>
      <c r="E2217" s="13" t="s">
        <v>3143</v>
      </c>
    </row>
    <row r="2218" spans="1:5" ht="25.15" customHeight="1" thickTop="1" thickBot="1" x14ac:dyDescent="0.3">
      <c r="A2218" s="37" t="s">
        <v>1781</v>
      </c>
      <c r="B2218" s="13" t="s">
        <v>21</v>
      </c>
      <c r="C2218" s="13" t="s">
        <v>3143</v>
      </c>
      <c r="D2218" s="13" t="s">
        <v>3143</v>
      </c>
      <c r="E2218" s="13" t="s">
        <v>3143</v>
      </c>
    </row>
    <row r="2219" spans="1:5" ht="25.15" customHeight="1" thickTop="1" thickBot="1" x14ac:dyDescent="0.3">
      <c r="A2219" s="37" t="s">
        <v>1782</v>
      </c>
      <c r="B2219" s="13" t="s">
        <v>21</v>
      </c>
      <c r="C2219" s="13" t="s">
        <v>3143</v>
      </c>
      <c r="D2219" s="13" t="s">
        <v>26</v>
      </c>
      <c r="E2219" s="13" t="s">
        <v>3143</v>
      </c>
    </row>
    <row r="2220" spans="1:5" ht="25.15" customHeight="1" thickTop="1" thickBot="1" x14ac:dyDescent="0.3">
      <c r="A2220" s="37" t="s">
        <v>1783</v>
      </c>
      <c r="B2220" s="13" t="s">
        <v>29</v>
      </c>
      <c r="C2220" s="13" t="s">
        <v>3143</v>
      </c>
      <c r="D2220" s="13" t="s">
        <v>3143</v>
      </c>
      <c r="E2220" s="13" t="s">
        <v>3143</v>
      </c>
    </row>
    <row r="2221" spans="1:5" ht="25.15" customHeight="1" thickTop="1" thickBot="1" x14ac:dyDescent="0.3">
      <c r="A2221" s="37" t="s">
        <v>1784</v>
      </c>
      <c r="B2221" s="13" t="s">
        <v>24</v>
      </c>
      <c r="C2221" s="13" t="s">
        <v>3143</v>
      </c>
      <c r="D2221" s="13" t="s">
        <v>3143</v>
      </c>
      <c r="E2221" s="13" t="s">
        <v>3143</v>
      </c>
    </row>
    <row r="2222" spans="1:5" ht="25.15" customHeight="1" thickTop="1" thickBot="1" x14ac:dyDescent="0.3">
      <c r="A2222" s="37" t="s">
        <v>1785</v>
      </c>
      <c r="B2222" s="13" t="s">
        <v>37</v>
      </c>
      <c r="C2222" s="13" t="s">
        <v>3143</v>
      </c>
      <c r="D2222" s="13" t="s">
        <v>3143</v>
      </c>
      <c r="E2222" s="13" t="s">
        <v>3143</v>
      </c>
    </row>
    <row r="2223" spans="1:5" ht="25.15" customHeight="1" thickTop="1" thickBot="1" x14ac:dyDescent="0.3">
      <c r="A2223" s="37" t="s">
        <v>1786</v>
      </c>
      <c r="B2223" s="13" t="s">
        <v>47</v>
      </c>
      <c r="C2223" s="13" t="s">
        <v>3143</v>
      </c>
      <c r="D2223" s="13" t="s">
        <v>3143</v>
      </c>
      <c r="E2223" s="13" t="s">
        <v>3143</v>
      </c>
    </row>
    <row r="2224" spans="1:5" ht="25.15" customHeight="1" thickTop="1" thickBot="1" x14ac:dyDescent="0.3">
      <c r="A2224" s="37" t="s">
        <v>3126</v>
      </c>
      <c r="B2224" s="13" t="s">
        <v>29</v>
      </c>
      <c r="C2224" s="13" t="s">
        <v>3143</v>
      </c>
      <c r="D2224" s="13" t="s">
        <v>3143</v>
      </c>
      <c r="E2224" s="13" t="s">
        <v>3143</v>
      </c>
    </row>
    <row r="2225" spans="1:5" ht="25.15" customHeight="1" thickTop="1" thickBot="1" x14ac:dyDescent="0.3">
      <c r="A2225" s="37" t="s">
        <v>1787</v>
      </c>
      <c r="B2225" s="13" t="s">
        <v>30</v>
      </c>
      <c r="C2225" s="13" t="s">
        <v>3143</v>
      </c>
      <c r="D2225" s="13" t="s">
        <v>3143</v>
      </c>
      <c r="E2225" s="13" t="s">
        <v>3143</v>
      </c>
    </row>
    <row r="2226" spans="1:5" ht="25.15" customHeight="1" thickTop="1" thickBot="1" x14ac:dyDescent="0.3">
      <c r="A2226" s="37" t="s">
        <v>1788</v>
      </c>
      <c r="B2226" s="13" t="s">
        <v>30</v>
      </c>
      <c r="C2226" s="13" t="s">
        <v>3143</v>
      </c>
      <c r="D2226" s="13" t="s">
        <v>3143</v>
      </c>
      <c r="E2226" s="13" t="s">
        <v>3143</v>
      </c>
    </row>
    <row r="2227" spans="1:5" ht="25.15" customHeight="1" thickTop="1" thickBot="1" x14ac:dyDescent="0.3">
      <c r="A2227" s="37" t="s">
        <v>1789</v>
      </c>
      <c r="B2227" s="13" t="s">
        <v>37</v>
      </c>
      <c r="C2227" s="13" t="s">
        <v>3143</v>
      </c>
      <c r="D2227" s="13" t="s">
        <v>3143</v>
      </c>
      <c r="E2227" s="13" t="s">
        <v>3143</v>
      </c>
    </row>
    <row r="2228" spans="1:5" ht="25.15" customHeight="1" thickTop="1" thickBot="1" x14ac:dyDescent="0.3">
      <c r="A2228" s="37" t="s">
        <v>1790</v>
      </c>
      <c r="B2228" s="13" t="s">
        <v>37</v>
      </c>
      <c r="C2228" s="13" t="s">
        <v>3143</v>
      </c>
      <c r="D2228" s="13" t="s">
        <v>3143</v>
      </c>
      <c r="E2228" s="13" t="s">
        <v>3143</v>
      </c>
    </row>
    <row r="2229" spans="1:5" ht="25.15" customHeight="1" thickTop="1" thickBot="1" x14ac:dyDescent="0.3">
      <c r="A2229" s="37" t="s">
        <v>1791</v>
      </c>
      <c r="B2229" s="13" t="s">
        <v>37</v>
      </c>
      <c r="C2229" s="13" t="s">
        <v>5</v>
      </c>
      <c r="D2229" s="13" t="s">
        <v>3143</v>
      </c>
      <c r="E2229" s="13" t="s">
        <v>3143</v>
      </c>
    </row>
    <row r="2230" spans="1:5" ht="25.15" customHeight="1" thickTop="1" thickBot="1" x14ac:dyDescent="0.3">
      <c r="A2230" s="37" t="s">
        <v>3416</v>
      </c>
      <c r="B2230" s="13" t="s">
        <v>30</v>
      </c>
      <c r="C2230" s="13" t="s">
        <v>3143</v>
      </c>
      <c r="D2230" s="13" t="s">
        <v>3143</v>
      </c>
      <c r="E2230" s="13" t="s">
        <v>6</v>
      </c>
    </row>
    <row r="2231" spans="1:5" ht="25.15" customHeight="1" thickTop="1" thickBot="1" x14ac:dyDescent="0.3">
      <c r="A2231" s="37" t="s">
        <v>3417</v>
      </c>
      <c r="B2231" s="13" t="s">
        <v>37</v>
      </c>
      <c r="C2231" s="13" t="s">
        <v>3143</v>
      </c>
      <c r="D2231" s="13" t="s">
        <v>26</v>
      </c>
      <c r="E2231" s="13" t="s">
        <v>6</v>
      </c>
    </row>
    <row r="2232" spans="1:5" ht="25.15" customHeight="1" thickTop="1" thickBot="1" x14ac:dyDescent="0.3">
      <c r="A2232" s="37" t="s">
        <v>1792</v>
      </c>
      <c r="B2232" s="13" t="s">
        <v>37</v>
      </c>
      <c r="C2232" s="13" t="s">
        <v>3143</v>
      </c>
      <c r="D2232" s="13" t="s">
        <v>3143</v>
      </c>
      <c r="E2232" s="13" t="s">
        <v>3143</v>
      </c>
    </row>
    <row r="2233" spans="1:5" ht="25.15" customHeight="1" thickTop="1" thickBot="1" x14ac:dyDescent="0.3">
      <c r="A2233" s="37" t="s">
        <v>3418</v>
      </c>
      <c r="B2233" s="13" t="s">
        <v>30</v>
      </c>
      <c r="C2233" s="13" t="s">
        <v>3143</v>
      </c>
      <c r="D2233" s="13" t="s">
        <v>3143</v>
      </c>
      <c r="E2233" s="13" t="s">
        <v>6</v>
      </c>
    </row>
    <row r="2234" spans="1:5" ht="25.15" customHeight="1" thickTop="1" thickBot="1" x14ac:dyDescent="0.3">
      <c r="A2234" s="37" t="s">
        <v>1793</v>
      </c>
      <c r="B2234" s="13" t="s">
        <v>29</v>
      </c>
      <c r="C2234" s="13" t="s">
        <v>3143</v>
      </c>
      <c r="D2234" s="13" t="s">
        <v>3143</v>
      </c>
      <c r="E2234" s="13" t="s">
        <v>3143</v>
      </c>
    </row>
    <row r="2235" spans="1:5" ht="25.15" customHeight="1" thickTop="1" thickBot="1" x14ac:dyDescent="0.3">
      <c r="A2235" s="37" t="s">
        <v>1794</v>
      </c>
      <c r="B2235" s="13" t="s">
        <v>29</v>
      </c>
      <c r="C2235" s="13" t="s">
        <v>3143</v>
      </c>
      <c r="D2235" s="13" t="s">
        <v>3143</v>
      </c>
      <c r="E2235" s="13" t="s">
        <v>3143</v>
      </c>
    </row>
    <row r="2236" spans="1:5" ht="25.15" customHeight="1" thickTop="1" thickBot="1" x14ac:dyDescent="0.3">
      <c r="A2236" s="37" t="s">
        <v>1795</v>
      </c>
      <c r="B2236" s="13" t="s">
        <v>30</v>
      </c>
      <c r="C2236" s="13" t="s">
        <v>3143</v>
      </c>
      <c r="D2236" s="13" t="s">
        <v>3143</v>
      </c>
      <c r="E2236" s="13" t="s">
        <v>3143</v>
      </c>
    </row>
    <row r="2237" spans="1:5" ht="25.15" customHeight="1" thickTop="1" thickBot="1" x14ac:dyDescent="0.3">
      <c r="A2237" s="37" t="s">
        <v>1796</v>
      </c>
      <c r="B2237" s="13" t="s">
        <v>24</v>
      </c>
      <c r="C2237" s="13" t="s">
        <v>3143</v>
      </c>
      <c r="D2237" s="13" t="s">
        <v>3143</v>
      </c>
      <c r="E2237" s="13" t="s">
        <v>3143</v>
      </c>
    </row>
    <row r="2238" spans="1:5" ht="25.15" customHeight="1" thickTop="1" thickBot="1" x14ac:dyDescent="0.3">
      <c r="A2238" s="37" t="s">
        <v>1797</v>
      </c>
      <c r="B2238" s="13" t="s">
        <v>30</v>
      </c>
      <c r="C2238" s="13" t="s">
        <v>5</v>
      </c>
      <c r="D2238" s="13" t="s">
        <v>3143</v>
      </c>
      <c r="E2238" s="13" t="s">
        <v>3143</v>
      </c>
    </row>
    <row r="2239" spans="1:5" ht="25.15" customHeight="1" thickTop="1" thickBot="1" x14ac:dyDescent="0.3">
      <c r="A2239" s="37" t="s">
        <v>3212</v>
      </c>
      <c r="B2239" s="13" t="s">
        <v>30</v>
      </c>
      <c r="C2239" s="13" t="s">
        <v>3143</v>
      </c>
      <c r="D2239" s="13" t="s">
        <v>3143</v>
      </c>
      <c r="E2239" s="13" t="s">
        <v>3143</v>
      </c>
    </row>
    <row r="2240" spans="1:5" ht="25.15" customHeight="1" thickTop="1" thickBot="1" x14ac:dyDescent="0.3">
      <c r="A2240" s="37" t="s">
        <v>1798</v>
      </c>
      <c r="B2240" s="13" t="s">
        <v>24</v>
      </c>
      <c r="C2240" s="13" t="s">
        <v>3143</v>
      </c>
      <c r="D2240" s="13" t="s">
        <v>3143</v>
      </c>
      <c r="E2240" s="13" t="s">
        <v>3143</v>
      </c>
    </row>
    <row r="2241" spans="1:5" ht="25.15" customHeight="1" thickTop="1" thickBot="1" x14ac:dyDescent="0.3">
      <c r="A2241" s="37" t="s">
        <v>1799</v>
      </c>
      <c r="B2241" s="13" t="s">
        <v>47</v>
      </c>
      <c r="C2241" s="13" t="s">
        <v>3143</v>
      </c>
      <c r="D2241" s="13" t="s">
        <v>26</v>
      </c>
      <c r="E2241" s="13" t="s">
        <v>3143</v>
      </c>
    </row>
    <row r="2242" spans="1:5" ht="25.15" customHeight="1" thickTop="1" thickBot="1" x14ac:dyDescent="0.3">
      <c r="A2242" s="37" t="s">
        <v>3118</v>
      </c>
      <c r="B2242" s="13" t="s">
        <v>37</v>
      </c>
      <c r="C2242" s="13" t="s">
        <v>3143</v>
      </c>
      <c r="D2242" s="13" t="s">
        <v>3143</v>
      </c>
      <c r="E2242" s="13" t="s">
        <v>3143</v>
      </c>
    </row>
    <row r="2243" spans="1:5" ht="25.15" customHeight="1" thickTop="1" thickBot="1" x14ac:dyDescent="0.3">
      <c r="A2243" s="37" t="s">
        <v>1800</v>
      </c>
      <c r="B2243" s="13" t="s">
        <v>24</v>
      </c>
      <c r="C2243" s="13" t="s">
        <v>5</v>
      </c>
      <c r="D2243" s="13" t="s">
        <v>3143</v>
      </c>
      <c r="E2243" s="13" t="s">
        <v>3143</v>
      </c>
    </row>
    <row r="2244" spans="1:5" ht="25.15" customHeight="1" thickTop="1" thickBot="1" x14ac:dyDescent="0.3">
      <c r="A2244" s="37" t="s">
        <v>1801</v>
      </c>
      <c r="B2244" s="13" t="s">
        <v>37</v>
      </c>
      <c r="C2244" s="13" t="s">
        <v>3143</v>
      </c>
      <c r="D2244" s="13" t="s">
        <v>3143</v>
      </c>
      <c r="E2244" s="13" t="s">
        <v>3143</v>
      </c>
    </row>
    <row r="2245" spans="1:5" ht="25.15" customHeight="1" thickTop="1" thickBot="1" x14ac:dyDescent="0.3">
      <c r="A2245" s="37" t="s">
        <v>1802</v>
      </c>
      <c r="B2245" s="13" t="s">
        <v>24</v>
      </c>
      <c r="C2245" s="13" t="s">
        <v>3143</v>
      </c>
      <c r="D2245" s="13" t="s">
        <v>3143</v>
      </c>
      <c r="E2245" s="13" t="s">
        <v>3143</v>
      </c>
    </row>
    <row r="2246" spans="1:5" ht="25.15" customHeight="1" thickTop="1" thickBot="1" x14ac:dyDescent="0.3">
      <c r="A2246" s="37" t="s">
        <v>1803</v>
      </c>
      <c r="B2246" s="13" t="s">
        <v>37</v>
      </c>
      <c r="C2246" s="13" t="s">
        <v>3143</v>
      </c>
      <c r="D2246" s="13" t="s">
        <v>3143</v>
      </c>
      <c r="E2246" s="13" t="s">
        <v>3143</v>
      </c>
    </row>
    <row r="2247" spans="1:5" ht="25.15" customHeight="1" thickTop="1" thickBot="1" x14ac:dyDescent="0.3">
      <c r="A2247" s="37" t="s">
        <v>1804</v>
      </c>
      <c r="B2247" s="13" t="s">
        <v>24</v>
      </c>
      <c r="C2247" s="13" t="s">
        <v>3143</v>
      </c>
      <c r="D2247" s="13" t="s">
        <v>3143</v>
      </c>
      <c r="E2247" s="13" t="s">
        <v>3143</v>
      </c>
    </row>
    <row r="2248" spans="1:5" ht="25.15" customHeight="1" thickTop="1" thickBot="1" x14ac:dyDescent="0.3">
      <c r="A2248" s="37" t="s">
        <v>1805</v>
      </c>
      <c r="B2248" s="13" t="s">
        <v>29</v>
      </c>
      <c r="C2248" s="13" t="s">
        <v>3143</v>
      </c>
      <c r="D2248" s="13" t="s">
        <v>3143</v>
      </c>
      <c r="E2248" s="13" t="s">
        <v>3143</v>
      </c>
    </row>
    <row r="2249" spans="1:5" ht="25.15" customHeight="1" thickTop="1" thickBot="1" x14ac:dyDescent="0.3">
      <c r="A2249" s="37" t="s">
        <v>3588</v>
      </c>
      <c r="B2249" s="13" t="s">
        <v>29</v>
      </c>
      <c r="C2249" s="13" t="s">
        <v>3143</v>
      </c>
      <c r="D2249" s="13" t="s">
        <v>3143</v>
      </c>
      <c r="E2249" s="13" t="s">
        <v>3143</v>
      </c>
    </row>
    <row r="2250" spans="1:5" ht="25.15" customHeight="1" thickTop="1" thickBot="1" x14ac:dyDescent="0.3">
      <c r="A2250" s="37" t="s">
        <v>1806</v>
      </c>
      <c r="B2250" s="13" t="s">
        <v>24</v>
      </c>
      <c r="C2250" s="13" t="s">
        <v>3143</v>
      </c>
      <c r="D2250" s="13" t="s">
        <v>3143</v>
      </c>
      <c r="E2250" s="13" t="s">
        <v>3143</v>
      </c>
    </row>
    <row r="2251" spans="1:5" ht="25.15" customHeight="1" thickTop="1" thickBot="1" x14ac:dyDescent="0.3">
      <c r="A2251" s="37" t="s">
        <v>1807</v>
      </c>
      <c r="B2251" s="13" t="s">
        <v>37</v>
      </c>
      <c r="C2251" s="13" t="s">
        <v>3143</v>
      </c>
      <c r="D2251" s="13" t="s">
        <v>26</v>
      </c>
      <c r="E2251" s="13" t="s">
        <v>3143</v>
      </c>
    </row>
    <row r="2252" spans="1:5" ht="25.15" customHeight="1" thickTop="1" thickBot="1" x14ac:dyDescent="0.3">
      <c r="A2252" s="37" t="s">
        <v>1808</v>
      </c>
      <c r="B2252" s="13" t="s">
        <v>24</v>
      </c>
      <c r="C2252" s="13" t="s">
        <v>3143</v>
      </c>
      <c r="D2252" s="13" t="s">
        <v>3143</v>
      </c>
      <c r="E2252" s="13" t="s">
        <v>3143</v>
      </c>
    </row>
    <row r="2253" spans="1:5" ht="25.15" customHeight="1" thickTop="1" thickBot="1" x14ac:dyDescent="0.3">
      <c r="A2253" s="37" t="s">
        <v>1809</v>
      </c>
      <c r="B2253" s="13" t="s">
        <v>21</v>
      </c>
      <c r="C2253" s="13" t="s">
        <v>3143</v>
      </c>
      <c r="D2253" s="13" t="s">
        <v>3143</v>
      </c>
      <c r="E2253" s="13" t="s">
        <v>3143</v>
      </c>
    </row>
    <row r="2254" spans="1:5" ht="25.15" customHeight="1" thickTop="1" thickBot="1" x14ac:dyDescent="0.3">
      <c r="A2254" s="37" t="s">
        <v>3599</v>
      </c>
      <c r="B2254" s="13" t="s">
        <v>24</v>
      </c>
      <c r="C2254" s="13" t="s">
        <v>3143</v>
      </c>
      <c r="D2254" s="13" t="s">
        <v>3143</v>
      </c>
      <c r="E2254" s="13" t="s">
        <v>3143</v>
      </c>
    </row>
    <row r="2255" spans="1:5" ht="25.15" customHeight="1" thickTop="1" thickBot="1" x14ac:dyDescent="0.3">
      <c r="A2255" s="37" t="s">
        <v>1810</v>
      </c>
      <c r="B2255" s="13" t="s">
        <v>29</v>
      </c>
      <c r="C2255" s="13" t="s">
        <v>3143</v>
      </c>
      <c r="D2255" s="13" t="s">
        <v>3143</v>
      </c>
      <c r="E2255" s="13" t="s">
        <v>3143</v>
      </c>
    </row>
    <row r="2256" spans="1:5" ht="25.15" customHeight="1" thickTop="1" thickBot="1" x14ac:dyDescent="0.3">
      <c r="A2256" s="37" t="s">
        <v>1811</v>
      </c>
      <c r="B2256" s="13" t="s">
        <v>47</v>
      </c>
      <c r="C2256" s="13" t="s">
        <v>3143</v>
      </c>
      <c r="D2256" s="13" t="s">
        <v>26</v>
      </c>
      <c r="E2256" s="13" t="s">
        <v>3143</v>
      </c>
    </row>
    <row r="2257" spans="1:5" ht="25.15" customHeight="1" thickTop="1" thickBot="1" x14ac:dyDescent="0.3">
      <c r="A2257" s="37" t="s">
        <v>1812</v>
      </c>
      <c r="B2257" s="13" t="s">
        <v>37</v>
      </c>
      <c r="C2257" s="13" t="s">
        <v>3143</v>
      </c>
      <c r="D2257" s="13" t="s">
        <v>3143</v>
      </c>
      <c r="E2257" s="13" t="s">
        <v>3143</v>
      </c>
    </row>
    <row r="2258" spans="1:5" ht="25.15" customHeight="1" thickTop="1" thickBot="1" x14ac:dyDescent="0.3">
      <c r="A2258" s="37" t="s">
        <v>1813</v>
      </c>
      <c r="B2258" s="13" t="s">
        <v>21</v>
      </c>
      <c r="C2258" s="13" t="s">
        <v>3143</v>
      </c>
      <c r="D2258" s="13" t="s">
        <v>3143</v>
      </c>
      <c r="E2258" s="13" t="s">
        <v>3143</v>
      </c>
    </row>
    <row r="2259" spans="1:5" ht="25.15" customHeight="1" thickTop="1" thickBot="1" x14ac:dyDescent="0.3">
      <c r="A2259" s="37" t="s">
        <v>1814</v>
      </c>
      <c r="B2259" s="13" t="s">
        <v>61</v>
      </c>
      <c r="C2259" s="13" t="s">
        <v>3143</v>
      </c>
      <c r="D2259" s="13" t="s">
        <v>3143</v>
      </c>
      <c r="E2259" s="13" t="s">
        <v>3143</v>
      </c>
    </row>
    <row r="2260" spans="1:5" ht="25.15" customHeight="1" thickTop="1" thickBot="1" x14ac:dyDescent="0.3">
      <c r="A2260" s="37" t="s">
        <v>1815</v>
      </c>
      <c r="B2260" s="13" t="s">
        <v>30</v>
      </c>
      <c r="C2260" s="13" t="s">
        <v>5</v>
      </c>
      <c r="D2260" s="13" t="s">
        <v>3143</v>
      </c>
      <c r="E2260" s="13" t="s">
        <v>3143</v>
      </c>
    </row>
    <row r="2261" spans="1:5" ht="25.15" customHeight="1" thickTop="1" thickBot="1" x14ac:dyDescent="0.3">
      <c r="A2261" s="37" t="s">
        <v>1816</v>
      </c>
      <c r="B2261" s="13" t="s">
        <v>37</v>
      </c>
      <c r="C2261" s="13" t="s">
        <v>3143</v>
      </c>
      <c r="D2261" s="13" t="s">
        <v>3143</v>
      </c>
      <c r="E2261" s="13" t="s">
        <v>3143</v>
      </c>
    </row>
    <row r="2262" spans="1:5" ht="25.15" customHeight="1" thickTop="1" thickBot="1" x14ac:dyDescent="0.3">
      <c r="A2262" s="37" t="s">
        <v>1817</v>
      </c>
      <c r="B2262" s="13" t="s">
        <v>30</v>
      </c>
      <c r="C2262" s="13" t="s">
        <v>3143</v>
      </c>
      <c r="D2262" s="13" t="s">
        <v>3143</v>
      </c>
      <c r="E2262" s="13" t="s">
        <v>3143</v>
      </c>
    </row>
    <row r="2263" spans="1:5" ht="25.15" customHeight="1" thickTop="1" thickBot="1" x14ac:dyDescent="0.3">
      <c r="A2263" s="37" t="s">
        <v>1818</v>
      </c>
      <c r="B2263" s="13" t="s">
        <v>61</v>
      </c>
      <c r="C2263" s="13" t="s">
        <v>3143</v>
      </c>
      <c r="D2263" s="13" t="s">
        <v>3143</v>
      </c>
      <c r="E2263" s="13" t="s">
        <v>3143</v>
      </c>
    </row>
    <row r="2264" spans="1:5" ht="25.15" customHeight="1" thickTop="1" thickBot="1" x14ac:dyDescent="0.3">
      <c r="A2264" s="37" t="s">
        <v>1819</v>
      </c>
      <c r="B2264" s="13" t="s">
        <v>37</v>
      </c>
      <c r="C2264" s="13" t="s">
        <v>3143</v>
      </c>
      <c r="D2264" s="13" t="s">
        <v>3143</v>
      </c>
      <c r="E2264" s="13" t="s">
        <v>3143</v>
      </c>
    </row>
    <row r="2265" spans="1:5" ht="25.15" customHeight="1" thickTop="1" thickBot="1" x14ac:dyDescent="0.3">
      <c r="A2265" s="37" t="s">
        <v>1820</v>
      </c>
      <c r="B2265" s="13" t="s">
        <v>61</v>
      </c>
      <c r="C2265" s="13" t="s">
        <v>3143</v>
      </c>
      <c r="D2265" s="13" t="s">
        <v>3143</v>
      </c>
      <c r="E2265" s="13" t="s">
        <v>3143</v>
      </c>
    </row>
    <row r="2266" spans="1:5" ht="25.15" customHeight="1" thickTop="1" thickBot="1" x14ac:dyDescent="0.3">
      <c r="A2266" s="37" t="s">
        <v>1821</v>
      </c>
      <c r="B2266" s="13" t="s">
        <v>24</v>
      </c>
      <c r="C2266" s="13" t="s">
        <v>3143</v>
      </c>
      <c r="D2266" s="13" t="s">
        <v>26</v>
      </c>
      <c r="E2266" s="13" t="s">
        <v>3143</v>
      </c>
    </row>
    <row r="2267" spans="1:5" ht="25.15" customHeight="1" thickTop="1" thickBot="1" x14ac:dyDescent="0.3">
      <c r="A2267" s="37" t="s">
        <v>1822</v>
      </c>
      <c r="B2267" s="13" t="s">
        <v>24</v>
      </c>
      <c r="C2267" s="13" t="s">
        <v>3143</v>
      </c>
      <c r="D2267" s="13" t="s">
        <v>3143</v>
      </c>
      <c r="E2267" s="13" t="s">
        <v>3143</v>
      </c>
    </row>
    <row r="2268" spans="1:5" ht="25.15" customHeight="1" thickTop="1" thickBot="1" x14ac:dyDescent="0.3">
      <c r="A2268" s="37" t="s">
        <v>1823</v>
      </c>
      <c r="B2268" s="13" t="s">
        <v>21</v>
      </c>
      <c r="C2268" s="13" t="s">
        <v>3143</v>
      </c>
      <c r="D2268" s="13" t="s">
        <v>3143</v>
      </c>
      <c r="E2268" s="13" t="s">
        <v>3143</v>
      </c>
    </row>
    <row r="2269" spans="1:5" ht="25.15" customHeight="1" thickTop="1" thickBot="1" x14ac:dyDescent="0.3">
      <c r="A2269" s="37" t="s">
        <v>1824</v>
      </c>
      <c r="B2269" s="13" t="s">
        <v>24</v>
      </c>
      <c r="C2269" s="13" t="s">
        <v>3143</v>
      </c>
      <c r="D2269" s="13" t="s">
        <v>3143</v>
      </c>
      <c r="E2269" s="13" t="s">
        <v>3143</v>
      </c>
    </row>
    <row r="2270" spans="1:5" ht="25.15" customHeight="1" thickTop="1" thickBot="1" x14ac:dyDescent="0.3">
      <c r="A2270" s="37" t="s">
        <v>1825</v>
      </c>
      <c r="B2270" s="13" t="s">
        <v>37</v>
      </c>
      <c r="C2270" s="13" t="s">
        <v>3143</v>
      </c>
      <c r="D2270" s="13" t="s">
        <v>3143</v>
      </c>
      <c r="E2270" s="13" t="s">
        <v>3143</v>
      </c>
    </row>
    <row r="2271" spans="1:5" ht="25.15" customHeight="1" thickTop="1" thickBot="1" x14ac:dyDescent="0.3">
      <c r="A2271" s="37" t="s">
        <v>1826</v>
      </c>
      <c r="B2271" s="13" t="s">
        <v>24</v>
      </c>
      <c r="C2271" s="13" t="s">
        <v>3143</v>
      </c>
      <c r="D2271" s="13" t="s">
        <v>3143</v>
      </c>
      <c r="E2271" s="13" t="s">
        <v>3143</v>
      </c>
    </row>
    <row r="2272" spans="1:5" ht="25.15" customHeight="1" thickTop="1" thickBot="1" x14ac:dyDescent="0.3">
      <c r="A2272" s="37" t="s">
        <v>1827</v>
      </c>
      <c r="B2272" s="13" t="s">
        <v>61</v>
      </c>
      <c r="C2272" s="13" t="s">
        <v>3143</v>
      </c>
      <c r="D2272" s="13" t="s">
        <v>3143</v>
      </c>
      <c r="E2272" s="13" t="s">
        <v>3143</v>
      </c>
    </row>
    <row r="2273" spans="1:5" ht="25.15" customHeight="1" thickTop="1" thickBot="1" x14ac:dyDescent="0.3">
      <c r="A2273" s="37" t="s">
        <v>1828</v>
      </c>
      <c r="B2273" s="13" t="s">
        <v>37</v>
      </c>
      <c r="C2273" s="13" t="s">
        <v>3143</v>
      </c>
      <c r="D2273" s="13" t="s">
        <v>3143</v>
      </c>
      <c r="E2273" s="13" t="s">
        <v>3143</v>
      </c>
    </row>
    <row r="2274" spans="1:5" ht="25.15" customHeight="1" thickTop="1" thickBot="1" x14ac:dyDescent="0.3">
      <c r="A2274" s="37" t="s">
        <v>1829</v>
      </c>
      <c r="B2274" s="13" t="s">
        <v>37</v>
      </c>
      <c r="C2274" s="13" t="s">
        <v>3143</v>
      </c>
      <c r="D2274" s="13" t="s">
        <v>3143</v>
      </c>
      <c r="E2274" s="13" t="s">
        <v>3143</v>
      </c>
    </row>
    <row r="2275" spans="1:5" ht="25.15" customHeight="1" thickTop="1" thickBot="1" x14ac:dyDescent="0.3">
      <c r="A2275" s="37" t="s">
        <v>1830</v>
      </c>
      <c r="B2275" s="13" t="s">
        <v>29</v>
      </c>
      <c r="C2275" s="13" t="s">
        <v>3143</v>
      </c>
      <c r="D2275" s="13" t="s">
        <v>3143</v>
      </c>
      <c r="E2275" s="13" t="s">
        <v>3143</v>
      </c>
    </row>
    <row r="2276" spans="1:5" ht="25.15" customHeight="1" thickTop="1" thickBot="1" x14ac:dyDescent="0.3">
      <c r="A2276" s="37" t="s">
        <v>1831</v>
      </c>
      <c r="B2276" s="13" t="s">
        <v>37</v>
      </c>
      <c r="C2276" s="13" t="s">
        <v>3143</v>
      </c>
      <c r="D2276" s="13" t="s">
        <v>3143</v>
      </c>
      <c r="E2276" s="13" t="s">
        <v>3143</v>
      </c>
    </row>
    <row r="2277" spans="1:5" ht="25.15" customHeight="1" thickTop="1" thickBot="1" x14ac:dyDescent="0.3">
      <c r="A2277" s="37" t="s">
        <v>1832</v>
      </c>
      <c r="B2277" s="13" t="s">
        <v>24</v>
      </c>
      <c r="C2277" s="13" t="s">
        <v>3143</v>
      </c>
      <c r="D2277" s="13" t="s">
        <v>3143</v>
      </c>
      <c r="E2277" s="13" t="s">
        <v>3143</v>
      </c>
    </row>
    <row r="2278" spans="1:5" ht="25.15" customHeight="1" thickTop="1" thickBot="1" x14ac:dyDescent="0.3">
      <c r="A2278" s="37" t="s">
        <v>3107</v>
      </c>
      <c r="B2278" s="13" t="s">
        <v>37</v>
      </c>
      <c r="C2278" s="13" t="s">
        <v>3143</v>
      </c>
      <c r="D2278" s="13" t="s">
        <v>3143</v>
      </c>
      <c r="E2278" s="13" t="s">
        <v>3143</v>
      </c>
    </row>
    <row r="2279" spans="1:5" ht="25.15" customHeight="1" thickTop="1" thickBot="1" x14ac:dyDescent="0.3">
      <c r="A2279" s="37" t="s">
        <v>3056</v>
      </c>
      <c r="B2279" s="13" t="s">
        <v>35</v>
      </c>
      <c r="C2279" s="13" t="s">
        <v>3143</v>
      </c>
      <c r="D2279" s="13" t="s">
        <v>3143</v>
      </c>
      <c r="E2279" s="13" t="s">
        <v>3143</v>
      </c>
    </row>
    <row r="2280" spans="1:5" ht="25.15" customHeight="1" thickTop="1" thickBot="1" x14ac:dyDescent="0.3">
      <c r="A2280" s="37" t="s">
        <v>1833</v>
      </c>
      <c r="B2280" s="13" t="s">
        <v>29</v>
      </c>
      <c r="C2280" s="13" t="s">
        <v>3143</v>
      </c>
      <c r="D2280" s="13" t="s">
        <v>3143</v>
      </c>
      <c r="E2280" s="13" t="s">
        <v>3143</v>
      </c>
    </row>
    <row r="2281" spans="1:5" ht="25.15" customHeight="1" thickTop="1" thickBot="1" x14ac:dyDescent="0.3">
      <c r="A2281" s="37" t="s">
        <v>3659</v>
      </c>
      <c r="B2281" s="13" t="s">
        <v>47</v>
      </c>
      <c r="C2281" s="13" t="s">
        <v>3143</v>
      </c>
      <c r="D2281" s="13" t="s">
        <v>26</v>
      </c>
      <c r="E2281" s="13" t="s">
        <v>3143</v>
      </c>
    </row>
    <row r="2282" spans="1:5" ht="25.15" customHeight="1" thickTop="1" thickBot="1" x14ac:dyDescent="0.3">
      <c r="A2282" s="37" t="s">
        <v>1834</v>
      </c>
      <c r="B2282" s="13" t="s">
        <v>24</v>
      </c>
      <c r="C2282" s="13" t="s">
        <v>3143</v>
      </c>
      <c r="D2282" s="13" t="s">
        <v>3143</v>
      </c>
      <c r="E2282" s="13" t="s">
        <v>3143</v>
      </c>
    </row>
    <row r="2283" spans="1:5" ht="25.15" customHeight="1" thickTop="1" thickBot="1" x14ac:dyDescent="0.3">
      <c r="A2283" s="37" t="s">
        <v>1835</v>
      </c>
      <c r="B2283" s="13" t="s">
        <v>37</v>
      </c>
      <c r="C2283" s="13" t="s">
        <v>3143</v>
      </c>
      <c r="D2283" s="13" t="s">
        <v>3143</v>
      </c>
      <c r="E2283" s="13" t="s">
        <v>3143</v>
      </c>
    </row>
    <row r="2284" spans="1:5" ht="25.15" customHeight="1" thickTop="1" thickBot="1" x14ac:dyDescent="0.3">
      <c r="A2284" s="37" t="s">
        <v>1836</v>
      </c>
      <c r="B2284" s="13" t="s">
        <v>61</v>
      </c>
      <c r="C2284" s="13" t="s">
        <v>3143</v>
      </c>
      <c r="D2284" s="13" t="s">
        <v>26</v>
      </c>
      <c r="E2284" s="13" t="s">
        <v>3143</v>
      </c>
    </row>
    <row r="2285" spans="1:5" ht="25.15" customHeight="1" thickTop="1" thickBot="1" x14ac:dyDescent="0.3">
      <c r="A2285" s="37" t="s">
        <v>3568</v>
      </c>
      <c r="B2285" s="101" t="s">
        <v>30</v>
      </c>
      <c r="C2285" s="101" t="s">
        <v>3143</v>
      </c>
      <c r="D2285" s="101" t="s">
        <v>3143</v>
      </c>
      <c r="E2285" s="102" t="s">
        <v>3143</v>
      </c>
    </row>
    <row r="2286" spans="1:5" ht="25.15" customHeight="1" thickTop="1" thickBot="1" x14ac:dyDescent="0.3">
      <c r="A2286" s="37" t="s">
        <v>1837</v>
      </c>
      <c r="B2286" s="13" t="s">
        <v>21</v>
      </c>
      <c r="C2286" s="13" t="s">
        <v>3143</v>
      </c>
      <c r="D2286" s="13" t="s">
        <v>26</v>
      </c>
      <c r="E2286" s="13" t="s">
        <v>3143</v>
      </c>
    </row>
    <row r="2287" spans="1:5" ht="25.15" customHeight="1" thickTop="1" thickBot="1" x14ac:dyDescent="0.3">
      <c r="A2287" s="37" t="s">
        <v>3419</v>
      </c>
      <c r="B2287" s="13" t="s">
        <v>47</v>
      </c>
      <c r="C2287" s="13" t="s">
        <v>3143</v>
      </c>
      <c r="D2287" s="13" t="s">
        <v>3143</v>
      </c>
      <c r="E2287" s="13" t="s">
        <v>6</v>
      </c>
    </row>
    <row r="2288" spans="1:5" ht="25.15" customHeight="1" thickTop="1" thickBot="1" x14ac:dyDescent="0.3">
      <c r="A2288" s="37" t="s">
        <v>1838</v>
      </c>
      <c r="B2288" s="13" t="s">
        <v>24</v>
      </c>
      <c r="C2288" s="13" t="s">
        <v>3143</v>
      </c>
      <c r="D2288" s="13" t="s">
        <v>3143</v>
      </c>
      <c r="E2288" s="13" t="s">
        <v>3143</v>
      </c>
    </row>
    <row r="2289" spans="1:5" ht="25.15" customHeight="1" thickTop="1" thickBot="1" x14ac:dyDescent="0.3">
      <c r="A2289" s="37" t="s">
        <v>1839</v>
      </c>
      <c r="B2289" s="13" t="s">
        <v>21</v>
      </c>
      <c r="C2289" s="13" t="s">
        <v>3143</v>
      </c>
      <c r="D2289" s="13" t="s">
        <v>3143</v>
      </c>
      <c r="E2289" s="13" t="s">
        <v>3143</v>
      </c>
    </row>
    <row r="2290" spans="1:5" ht="25.15" customHeight="1" thickTop="1" thickBot="1" x14ac:dyDescent="0.3">
      <c r="A2290" s="37" t="s">
        <v>1840</v>
      </c>
      <c r="B2290" s="13" t="s">
        <v>61</v>
      </c>
      <c r="C2290" s="13" t="s">
        <v>3143</v>
      </c>
      <c r="D2290" s="13" t="s">
        <v>3143</v>
      </c>
      <c r="E2290" s="13" t="s">
        <v>3143</v>
      </c>
    </row>
    <row r="2291" spans="1:5" ht="25.15" customHeight="1" thickTop="1" thickBot="1" x14ac:dyDescent="0.3">
      <c r="A2291" s="37" t="s">
        <v>1841</v>
      </c>
      <c r="B2291" s="13" t="s">
        <v>21</v>
      </c>
      <c r="C2291" s="13" t="s">
        <v>3143</v>
      </c>
      <c r="D2291" s="13" t="s">
        <v>3143</v>
      </c>
      <c r="E2291" s="13" t="s">
        <v>3143</v>
      </c>
    </row>
    <row r="2292" spans="1:5" ht="25.15" customHeight="1" thickTop="1" thickBot="1" x14ac:dyDescent="0.3">
      <c r="A2292" s="37" t="s">
        <v>1842</v>
      </c>
      <c r="B2292" s="13" t="s">
        <v>47</v>
      </c>
      <c r="C2292" s="13" t="s">
        <v>3143</v>
      </c>
      <c r="D2292" s="13" t="s">
        <v>3143</v>
      </c>
      <c r="E2292" s="13" t="s">
        <v>3143</v>
      </c>
    </row>
    <row r="2293" spans="1:5" ht="25.15" customHeight="1" thickTop="1" thickBot="1" x14ac:dyDescent="0.3">
      <c r="A2293" s="37" t="s">
        <v>1843</v>
      </c>
      <c r="B2293" s="13" t="s">
        <v>24</v>
      </c>
      <c r="C2293" s="13" t="s">
        <v>3143</v>
      </c>
      <c r="D2293" s="13" t="s">
        <v>26</v>
      </c>
      <c r="E2293" s="13" t="s">
        <v>3143</v>
      </c>
    </row>
    <row r="2294" spans="1:5" ht="25.15" customHeight="1" thickTop="1" thickBot="1" x14ac:dyDescent="0.3">
      <c r="A2294" s="37" t="s">
        <v>1844</v>
      </c>
      <c r="B2294" s="13" t="s">
        <v>37</v>
      </c>
      <c r="C2294" s="13" t="s">
        <v>3143</v>
      </c>
      <c r="D2294" s="13" t="s">
        <v>3143</v>
      </c>
      <c r="E2294" s="13" t="s">
        <v>3143</v>
      </c>
    </row>
    <row r="2295" spans="1:5" ht="25.15" customHeight="1" thickTop="1" thickBot="1" x14ac:dyDescent="0.3">
      <c r="A2295" s="37" t="s">
        <v>1845</v>
      </c>
      <c r="B2295" s="13" t="s">
        <v>37</v>
      </c>
      <c r="C2295" s="13" t="s">
        <v>3143</v>
      </c>
      <c r="D2295" s="13" t="s">
        <v>3143</v>
      </c>
      <c r="E2295" s="13" t="s">
        <v>3143</v>
      </c>
    </row>
    <row r="2296" spans="1:5" ht="25.15" customHeight="1" thickTop="1" thickBot="1" x14ac:dyDescent="0.3">
      <c r="A2296" s="37" t="s">
        <v>1846</v>
      </c>
      <c r="B2296" s="13" t="s">
        <v>61</v>
      </c>
      <c r="C2296" s="13" t="s">
        <v>3143</v>
      </c>
      <c r="D2296" s="13" t="s">
        <v>26</v>
      </c>
      <c r="E2296" s="13" t="s">
        <v>3143</v>
      </c>
    </row>
    <row r="2297" spans="1:5" ht="25.15" customHeight="1" thickTop="1" thickBot="1" x14ac:dyDescent="0.3">
      <c r="A2297" s="37" t="s">
        <v>1847</v>
      </c>
      <c r="B2297" s="13" t="s">
        <v>21</v>
      </c>
      <c r="C2297" s="13" t="s">
        <v>3143</v>
      </c>
      <c r="D2297" s="13" t="s">
        <v>3143</v>
      </c>
      <c r="E2297" s="13" t="s">
        <v>3143</v>
      </c>
    </row>
    <row r="2298" spans="1:5" ht="25.15" customHeight="1" thickTop="1" thickBot="1" x14ac:dyDescent="0.3">
      <c r="A2298" s="37" t="s">
        <v>3213</v>
      </c>
      <c r="B2298" s="13" t="s">
        <v>21</v>
      </c>
      <c r="C2298" s="13" t="s">
        <v>3143</v>
      </c>
      <c r="D2298" s="13" t="s">
        <v>3143</v>
      </c>
      <c r="E2298" s="13" t="s">
        <v>3143</v>
      </c>
    </row>
    <row r="2299" spans="1:5" ht="25.15" customHeight="1" thickTop="1" thickBot="1" x14ac:dyDescent="0.3">
      <c r="A2299" s="37" t="s">
        <v>3214</v>
      </c>
      <c r="B2299" s="13" t="s">
        <v>21</v>
      </c>
      <c r="C2299" s="13" t="s">
        <v>3143</v>
      </c>
      <c r="D2299" s="13" t="s">
        <v>3143</v>
      </c>
      <c r="E2299" s="13" t="s">
        <v>3143</v>
      </c>
    </row>
    <row r="2300" spans="1:5" ht="25.15" customHeight="1" thickTop="1" thickBot="1" x14ac:dyDescent="0.3">
      <c r="A2300" s="37" t="s">
        <v>1848</v>
      </c>
      <c r="B2300" s="13" t="s">
        <v>30</v>
      </c>
      <c r="C2300" s="13" t="s">
        <v>3143</v>
      </c>
      <c r="D2300" s="13" t="s">
        <v>3143</v>
      </c>
      <c r="E2300" s="13" t="s">
        <v>3143</v>
      </c>
    </row>
    <row r="2301" spans="1:5" ht="25.15" customHeight="1" thickTop="1" thickBot="1" x14ac:dyDescent="0.3">
      <c r="A2301" s="37" t="s">
        <v>1849</v>
      </c>
      <c r="B2301" s="13" t="s">
        <v>29</v>
      </c>
      <c r="C2301" s="13" t="s">
        <v>3143</v>
      </c>
      <c r="D2301" s="13" t="s">
        <v>3143</v>
      </c>
      <c r="E2301" s="13" t="s">
        <v>3143</v>
      </c>
    </row>
    <row r="2302" spans="1:5" ht="25.15" customHeight="1" thickTop="1" thickBot="1" x14ac:dyDescent="0.3">
      <c r="A2302" s="37" t="s">
        <v>1850</v>
      </c>
      <c r="B2302" s="13" t="s">
        <v>29</v>
      </c>
      <c r="C2302" s="13" t="s">
        <v>3143</v>
      </c>
      <c r="D2302" s="13" t="s">
        <v>3143</v>
      </c>
      <c r="E2302" s="13" t="s">
        <v>3143</v>
      </c>
    </row>
    <row r="2303" spans="1:5" ht="25.15" customHeight="1" thickTop="1" thickBot="1" x14ac:dyDescent="0.3">
      <c r="A2303" s="37" t="s">
        <v>1851</v>
      </c>
      <c r="B2303" s="13" t="s">
        <v>29</v>
      </c>
      <c r="C2303" s="13" t="s">
        <v>3143</v>
      </c>
      <c r="D2303" s="13" t="s">
        <v>3143</v>
      </c>
      <c r="E2303" s="13" t="s">
        <v>3143</v>
      </c>
    </row>
    <row r="2304" spans="1:5" ht="25.15" customHeight="1" thickTop="1" thickBot="1" x14ac:dyDescent="0.3">
      <c r="A2304" s="37" t="s">
        <v>2919</v>
      </c>
      <c r="B2304" s="13" t="s">
        <v>61</v>
      </c>
      <c r="C2304" s="13" t="s">
        <v>3143</v>
      </c>
      <c r="D2304" s="13" t="s">
        <v>3143</v>
      </c>
      <c r="E2304" s="13" t="s">
        <v>3143</v>
      </c>
    </row>
    <row r="2305" spans="1:5" ht="25.15" customHeight="1" thickTop="1" thickBot="1" x14ac:dyDescent="0.3">
      <c r="A2305" s="37" t="s">
        <v>1852</v>
      </c>
      <c r="B2305" s="13" t="s">
        <v>61</v>
      </c>
      <c r="C2305" s="13" t="s">
        <v>3143</v>
      </c>
      <c r="D2305" s="13" t="s">
        <v>3143</v>
      </c>
      <c r="E2305" s="13" t="s">
        <v>3143</v>
      </c>
    </row>
    <row r="2306" spans="1:5" ht="25.15" customHeight="1" thickTop="1" thickBot="1" x14ac:dyDescent="0.3">
      <c r="A2306" s="37" t="s">
        <v>3420</v>
      </c>
      <c r="B2306" s="13" t="s">
        <v>47</v>
      </c>
      <c r="C2306" s="13" t="s">
        <v>3143</v>
      </c>
      <c r="D2306" s="13" t="s">
        <v>3143</v>
      </c>
      <c r="E2306" s="13" t="s">
        <v>6</v>
      </c>
    </row>
    <row r="2307" spans="1:5" ht="25.15" customHeight="1" thickTop="1" thickBot="1" x14ac:dyDescent="0.3">
      <c r="A2307" s="37" t="s">
        <v>3606</v>
      </c>
      <c r="B2307" s="13" t="s">
        <v>21</v>
      </c>
      <c r="C2307" s="13" t="s">
        <v>3143</v>
      </c>
      <c r="D2307" s="13" t="s">
        <v>3143</v>
      </c>
      <c r="E2307" s="13" t="s">
        <v>3143</v>
      </c>
    </row>
    <row r="2308" spans="1:5" ht="25.15" customHeight="1" thickTop="1" thickBot="1" x14ac:dyDescent="0.3">
      <c r="A2308" s="37" t="s">
        <v>1853</v>
      </c>
      <c r="B2308" s="13" t="s">
        <v>37</v>
      </c>
      <c r="C2308" s="13" t="s">
        <v>3143</v>
      </c>
      <c r="D2308" s="13" t="s">
        <v>3143</v>
      </c>
      <c r="E2308" s="13" t="s">
        <v>3143</v>
      </c>
    </row>
    <row r="2309" spans="1:5" ht="25.15" customHeight="1" thickTop="1" thickBot="1" x14ac:dyDescent="0.3">
      <c r="A2309" s="37" t="s">
        <v>3540</v>
      </c>
      <c r="B2309" s="13" t="s">
        <v>61</v>
      </c>
      <c r="C2309" s="13" t="s">
        <v>3143</v>
      </c>
      <c r="D2309" s="13" t="s">
        <v>3143</v>
      </c>
      <c r="E2309" s="13" t="s">
        <v>3143</v>
      </c>
    </row>
    <row r="2310" spans="1:5" ht="25.15" customHeight="1" thickTop="1" thickBot="1" x14ac:dyDescent="0.3">
      <c r="A2310" s="37" t="s">
        <v>1854</v>
      </c>
      <c r="B2310" s="13" t="s">
        <v>61</v>
      </c>
      <c r="C2310" s="13" t="s">
        <v>3143</v>
      </c>
      <c r="D2310" s="13" t="s">
        <v>3143</v>
      </c>
      <c r="E2310" s="13" t="s">
        <v>3143</v>
      </c>
    </row>
    <row r="2311" spans="1:5" ht="25.15" customHeight="1" thickTop="1" thickBot="1" x14ac:dyDescent="0.3">
      <c r="A2311" s="37" t="s">
        <v>1855</v>
      </c>
      <c r="B2311" s="13" t="s">
        <v>47</v>
      </c>
      <c r="C2311" s="13" t="s">
        <v>3143</v>
      </c>
      <c r="D2311" s="13" t="s">
        <v>26</v>
      </c>
      <c r="E2311" s="13" t="s">
        <v>3143</v>
      </c>
    </row>
    <row r="2312" spans="1:5" ht="25.15" customHeight="1" thickTop="1" thickBot="1" x14ac:dyDescent="0.3">
      <c r="A2312" s="37" t="s">
        <v>2894</v>
      </c>
      <c r="B2312" s="13" t="s">
        <v>163</v>
      </c>
      <c r="C2312" s="13" t="s">
        <v>3143</v>
      </c>
      <c r="D2312" s="13" t="s">
        <v>3143</v>
      </c>
      <c r="E2312" s="13" t="s">
        <v>3143</v>
      </c>
    </row>
    <row r="2313" spans="1:5" ht="25.15" customHeight="1" thickTop="1" thickBot="1" x14ac:dyDescent="0.3">
      <c r="A2313" s="37" t="s">
        <v>1856</v>
      </c>
      <c r="B2313" s="13" t="s">
        <v>61</v>
      </c>
      <c r="C2313" s="13" t="s">
        <v>3143</v>
      </c>
      <c r="D2313" s="13" t="s">
        <v>3143</v>
      </c>
      <c r="E2313" s="13" t="s">
        <v>3143</v>
      </c>
    </row>
    <row r="2314" spans="1:5" ht="25.15" customHeight="1" thickTop="1" thickBot="1" x14ac:dyDescent="0.3">
      <c r="A2314" s="37" t="s">
        <v>1857</v>
      </c>
      <c r="B2314" s="13" t="s">
        <v>37</v>
      </c>
      <c r="C2314" s="13" t="s">
        <v>3143</v>
      </c>
      <c r="D2314" s="13" t="s">
        <v>3143</v>
      </c>
      <c r="E2314" s="13" t="s">
        <v>3143</v>
      </c>
    </row>
    <row r="2315" spans="1:5" ht="25.15" customHeight="1" thickTop="1" thickBot="1" x14ac:dyDescent="0.3">
      <c r="A2315" s="37" t="s">
        <v>1858</v>
      </c>
      <c r="B2315" s="13" t="s">
        <v>37</v>
      </c>
      <c r="C2315" s="13" t="s">
        <v>3143</v>
      </c>
      <c r="D2315" s="13" t="s">
        <v>3143</v>
      </c>
      <c r="E2315" s="13" t="s">
        <v>3143</v>
      </c>
    </row>
    <row r="2316" spans="1:5" ht="25.15" customHeight="1" thickTop="1" thickBot="1" x14ac:dyDescent="0.3">
      <c r="A2316" s="37" t="s">
        <v>2984</v>
      </c>
      <c r="B2316" s="13" t="s">
        <v>35</v>
      </c>
      <c r="C2316" s="13" t="s">
        <v>3143</v>
      </c>
      <c r="D2316" s="13" t="s">
        <v>26</v>
      </c>
      <c r="E2316" s="13" t="s">
        <v>3143</v>
      </c>
    </row>
    <row r="2317" spans="1:5" ht="25.15" customHeight="1" thickTop="1" thickBot="1" x14ac:dyDescent="0.3">
      <c r="A2317" s="37" t="s">
        <v>1859</v>
      </c>
      <c r="B2317" s="13" t="s">
        <v>24</v>
      </c>
      <c r="C2317" s="13" t="s">
        <v>3143</v>
      </c>
      <c r="D2317" s="13" t="s">
        <v>26</v>
      </c>
      <c r="E2317" s="13" t="s">
        <v>3143</v>
      </c>
    </row>
    <row r="2318" spans="1:5" ht="25.15" customHeight="1" thickTop="1" thickBot="1" x14ac:dyDescent="0.3">
      <c r="A2318" s="37" t="s">
        <v>2981</v>
      </c>
      <c r="B2318" s="13" t="s">
        <v>47</v>
      </c>
      <c r="C2318" s="13" t="s">
        <v>3143</v>
      </c>
      <c r="D2318" s="13" t="s">
        <v>3143</v>
      </c>
      <c r="E2318" s="13" t="s">
        <v>3143</v>
      </c>
    </row>
    <row r="2319" spans="1:5" ht="25.15" customHeight="1" thickTop="1" thickBot="1" x14ac:dyDescent="0.3">
      <c r="A2319" s="37" t="s">
        <v>1860</v>
      </c>
      <c r="B2319" s="13" t="s">
        <v>24</v>
      </c>
      <c r="C2319" s="13" t="s">
        <v>3143</v>
      </c>
      <c r="D2319" s="13" t="s">
        <v>3143</v>
      </c>
      <c r="E2319" s="13" t="s">
        <v>3143</v>
      </c>
    </row>
    <row r="2320" spans="1:5" ht="25.15" customHeight="1" thickTop="1" thickBot="1" x14ac:dyDescent="0.3">
      <c r="A2320" s="37" t="s">
        <v>1861</v>
      </c>
      <c r="B2320" s="13" t="s">
        <v>24</v>
      </c>
      <c r="C2320" s="13" t="s">
        <v>3143</v>
      </c>
      <c r="D2320" s="13" t="s">
        <v>3143</v>
      </c>
      <c r="E2320" s="13" t="s">
        <v>3143</v>
      </c>
    </row>
    <row r="2321" spans="1:5" ht="25.15" customHeight="1" thickTop="1" thickBot="1" x14ac:dyDescent="0.3">
      <c r="A2321" s="37" t="s">
        <v>1862</v>
      </c>
      <c r="B2321" s="13" t="s">
        <v>21</v>
      </c>
      <c r="C2321" s="13" t="s">
        <v>3143</v>
      </c>
      <c r="D2321" s="13" t="s">
        <v>3143</v>
      </c>
      <c r="E2321" s="13" t="s">
        <v>3143</v>
      </c>
    </row>
    <row r="2322" spans="1:5" ht="25.15" customHeight="1" thickTop="1" thickBot="1" x14ac:dyDescent="0.3">
      <c r="A2322" s="37" t="s">
        <v>1863</v>
      </c>
      <c r="B2322" s="13" t="s">
        <v>37</v>
      </c>
      <c r="C2322" s="13" t="s">
        <v>3143</v>
      </c>
      <c r="D2322" s="13" t="s">
        <v>3143</v>
      </c>
      <c r="E2322" s="13" t="s">
        <v>3143</v>
      </c>
    </row>
    <row r="2323" spans="1:5" ht="25.15" customHeight="1" thickTop="1" thickBot="1" x14ac:dyDescent="0.3">
      <c r="A2323" s="37" t="s">
        <v>1864</v>
      </c>
      <c r="B2323" s="13" t="s">
        <v>37</v>
      </c>
      <c r="C2323" s="13" t="s">
        <v>3143</v>
      </c>
      <c r="D2323" s="13" t="s">
        <v>3143</v>
      </c>
      <c r="E2323" s="13" t="s">
        <v>3143</v>
      </c>
    </row>
    <row r="2324" spans="1:5" ht="25.15" customHeight="1" thickTop="1" thickBot="1" x14ac:dyDescent="0.3">
      <c r="A2324" s="37" t="s">
        <v>1865</v>
      </c>
      <c r="B2324" s="13" t="s">
        <v>24</v>
      </c>
      <c r="C2324" s="13" t="s">
        <v>3143</v>
      </c>
      <c r="D2324" s="13" t="s">
        <v>26</v>
      </c>
      <c r="E2324" s="13" t="s">
        <v>3143</v>
      </c>
    </row>
    <row r="2325" spans="1:5" ht="25.15" customHeight="1" thickTop="1" thickBot="1" x14ac:dyDescent="0.3">
      <c r="A2325" s="37" t="s">
        <v>3076</v>
      </c>
      <c r="B2325" s="13" t="s">
        <v>24</v>
      </c>
      <c r="C2325" s="13" t="s">
        <v>3143</v>
      </c>
      <c r="D2325" s="13" t="s">
        <v>3143</v>
      </c>
      <c r="E2325" s="13" t="s">
        <v>3143</v>
      </c>
    </row>
    <row r="2326" spans="1:5" ht="25.15" customHeight="1" thickTop="1" thickBot="1" x14ac:dyDescent="0.3">
      <c r="A2326" s="37" t="s">
        <v>1866</v>
      </c>
      <c r="B2326" s="13" t="s">
        <v>24</v>
      </c>
      <c r="C2326" s="13" t="s">
        <v>5</v>
      </c>
      <c r="D2326" s="13" t="s">
        <v>3143</v>
      </c>
      <c r="E2326" s="13" t="s">
        <v>3143</v>
      </c>
    </row>
    <row r="2327" spans="1:5" ht="25.15" customHeight="1" thickTop="1" thickBot="1" x14ac:dyDescent="0.3">
      <c r="A2327" s="37" t="s">
        <v>1867</v>
      </c>
      <c r="B2327" s="13" t="s">
        <v>21</v>
      </c>
      <c r="C2327" s="13" t="s">
        <v>3143</v>
      </c>
      <c r="D2327" s="13" t="s">
        <v>3143</v>
      </c>
      <c r="E2327" s="13" t="s">
        <v>3143</v>
      </c>
    </row>
    <row r="2328" spans="1:5" ht="25.15" customHeight="1" thickTop="1" thickBot="1" x14ac:dyDescent="0.3">
      <c r="A2328" s="37" t="s">
        <v>3553</v>
      </c>
      <c r="B2328" s="13" t="s">
        <v>37</v>
      </c>
      <c r="C2328" s="13" t="s">
        <v>3143</v>
      </c>
      <c r="D2328" s="13" t="s">
        <v>3143</v>
      </c>
      <c r="E2328" s="13" t="s">
        <v>3143</v>
      </c>
    </row>
    <row r="2329" spans="1:5" ht="25.15" customHeight="1" thickTop="1" thickBot="1" x14ac:dyDescent="0.3">
      <c r="A2329" s="37" t="s">
        <v>3035</v>
      </c>
      <c r="B2329" s="13" t="s">
        <v>35</v>
      </c>
      <c r="C2329" s="13" t="s">
        <v>3143</v>
      </c>
      <c r="D2329" s="13" t="s">
        <v>3143</v>
      </c>
      <c r="E2329" s="13" t="s">
        <v>3143</v>
      </c>
    </row>
    <row r="2330" spans="1:5" ht="25.15" customHeight="1" thickTop="1" thickBot="1" x14ac:dyDescent="0.3">
      <c r="A2330" s="37" t="s">
        <v>3035</v>
      </c>
      <c r="B2330" s="13" t="s">
        <v>35</v>
      </c>
      <c r="C2330" s="13" t="s">
        <v>3143</v>
      </c>
      <c r="D2330" s="13" t="s">
        <v>3143</v>
      </c>
      <c r="E2330" s="13" t="s">
        <v>3143</v>
      </c>
    </row>
    <row r="2331" spans="1:5" ht="25.15" customHeight="1" thickTop="1" thickBot="1" x14ac:dyDescent="0.3">
      <c r="A2331" s="37" t="s">
        <v>1868</v>
      </c>
      <c r="B2331" s="13" t="s">
        <v>21</v>
      </c>
      <c r="C2331" s="13" t="s">
        <v>3143</v>
      </c>
      <c r="D2331" s="13" t="s">
        <v>3143</v>
      </c>
      <c r="E2331" s="13" t="s">
        <v>3143</v>
      </c>
    </row>
    <row r="2332" spans="1:5" ht="25.15" customHeight="1" thickTop="1" thickBot="1" x14ac:dyDescent="0.3">
      <c r="A2332" s="37" t="s">
        <v>1869</v>
      </c>
      <c r="B2332" s="13" t="s">
        <v>37</v>
      </c>
      <c r="C2332" s="13" t="s">
        <v>3143</v>
      </c>
      <c r="D2332" s="13" t="s">
        <v>3143</v>
      </c>
      <c r="E2332" s="13" t="s">
        <v>3143</v>
      </c>
    </row>
    <row r="2333" spans="1:5" ht="25.15" customHeight="1" thickTop="1" thickBot="1" x14ac:dyDescent="0.3">
      <c r="A2333" s="37" t="s">
        <v>1870</v>
      </c>
      <c r="B2333" s="13" t="s">
        <v>37</v>
      </c>
      <c r="C2333" s="13" t="s">
        <v>3143</v>
      </c>
      <c r="D2333" s="13" t="s">
        <v>3143</v>
      </c>
      <c r="E2333" s="13" t="s">
        <v>3143</v>
      </c>
    </row>
    <row r="2334" spans="1:5" ht="25.15" customHeight="1" thickTop="1" thickBot="1" x14ac:dyDescent="0.3">
      <c r="A2334" s="37" t="s">
        <v>1871</v>
      </c>
      <c r="B2334" s="13" t="s">
        <v>47</v>
      </c>
      <c r="C2334" s="13" t="s">
        <v>3143</v>
      </c>
      <c r="D2334" s="13" t="s">
        <v>26</v>
      </c>
      <c r="E2334" s="13" t="s">
        <v>3143</v>
      </c>
    </row>
    <row r="2335" spans="1:5" ht="25.15" customHeight="1" thickTop="1" thickBot="1" x14ac:dyDescent="0.3">
      <c r="A2335" s="37" t="s">
        <v>1872</v>
      </c>
      <c r="B2335" s="13" t="s">
        <v>30</v>
      </c>
      <c r="C2335" s="13" t="s">
        <v>3143</v>
      </c>
      <c r="D2335" s="13" t="s">
        <v>3143</v>
      </c>
      <c r="E2335" s="13" t="s">
        <v>3143</v>
      </c>
    </row>
    <row r="2336" spans="1:5" ht="25.15" customHeight="1" thickTop="1" thickBot="1" x14ac:dyDescent="0.3">
      <c r="A2336" s="37" t="s">
        <v>1873</v>
      </c>
      <c r="B2336" s="13" t="s">
        <v>47</v>
      </c>
      <c r="C2336" s="13" t="s">
        <v>3143</v>
      </c>
      <c r="D2336" s="13" t="s">
        <v>26</v>
      </c>
      <c r="E2336" s="13" t="s">
        <v>3143</v>
      </c>
    </row>
    <row r="2337" spans="1:5" ht="25.15" customHeight="1" thickTop="1" thickBot="1" x14ac:dyDescent="0.3">
      <c r="A2337" s="37" t="s">
        <v>1874</v>
      </c>
      <c r="B2337" s="13" t="s">
        <v>37</v>
      </c>
      <c r="C2337" s="13" t="s">
        <v>3143</v>
      </c>
      <c r="D2337" s="13" t="s">
        <v>3143</v>
      </c>
      <c r="E2337" s="13" t="s">
        <v>3143</v>
      </c>
    </row>
    <row r="2338" spans="1:5" ht="25.15" customHeight="1" thickTop="1" thickBot="1" x14ac:dyDescent="0.3">
      <c r="A2338" s="37" t="s">
        <v>1875</v>
      </c>
      <c r="B2338" s="13" t="s">
        <v>61</v>
      </c>
      <c r="C2338" s="13" t="s">
        <v>3143</v>
      </c>
      <c r="D2338" s="13" t="s">
        <v>3143</v>
      </c>
      <c r="E2338" s="13" t="s">
        <v>3143</v>
      </c>
    </row>
    <row r="2339" spans="1:5" ht="25.15" customHeight="1" thickTop="1" thickBot="1" x14ac:dyDescent="0.3">
      <c r="A2339" s="37" t="s">
        <v>1876</v>
      </c>
      <c r="B2339" s="13" t="s">
        <v>35</v>
      </c>
      <c r="C2339" s="13" t="s">
        <v>3143</v>
      </c>
      <c r="D2339" s="13" t="s">
        <v>26</v>
      </c>
      <c r="E2339" s="13" t="s">
        <v>3143</v>
      </c>
    </row>
    <row r="2340" spans="1:5" ht="25.15" customHeight="1" thickTop="1" thickBot="1" x14ac:dyDescent="0.3">
      <c r="A2340" s="37" t="s">
        <v>1877</v>
      </c>
      <c r="B2340" s="13" t="s">
        <v>37</v>
      </c>
      <c r="C2340" s="13" t="s">
        <v>3143</v>
      </c>
      <c r="D2340" s="13" t="s">
        <v>3143</v>
      </c>
      <c r="E2340" s="13" t="s">
        <v>3143</v>
      </c>
    </row>
    <row r="2341" spans="1:5" ht="25.15" customHeight="1" thickTop="1" thickBot="1" x14ac:dyDescent="0.3">
      <c r="A2341" s="37" t="s">
        <v>1878</v>
      </c>
      <c r="B2341" s="13" t="s">
        <v>24</v>
      </c>
      <c r="C2341" s="13" t="s">
        <v>3143</v>
      </c>
      <c r="D2341" s="13" t="s">
        <v>26</v>
      </c>
      <c r="E2341" s="13" t="s">
        <v>3143</v>
      </c>
    </row>
    <row r="2342" spans="1:5" ht="25.15" customHeight="1" thickTop="1" thickBot="1" x14ac:dyDescent="0.3">
      <c r="A2342" s="37" t="s">
        <v>1879</v>
      </c>
      <c r="B2342" s="13" t="s">
        <v>29</v>
      </c>
      <c r="C2342" s="13" t="s">
        <v>3143</v>
      </c>
      <c r="D2342" s="13" t="s">
        <v>3143</v>
      </c>
      <c r="E2342" s="13" t="s">
        <v>3143</v>
      </c>
    </row>
    <row r="2343" spans="1:5" ht="25.15" customHeight="1" thickTop="1" thickBot="1" x14ac:dyDescent="0.3">
      <c r="A2343" s="37" t="s">
        <v>1880</v>
      </c>
      <c r="B2343" s="13" t="s">
        <v>29</v>
      </c>
      <c r="C2343" s="13" t="s">
        <v>3143</v>
      </c>
      <c r="D2343" s="13" t="s">
        <v>3143</v>
      </c>
      <c r="E2343" s="13" t="s">
        <v>3143</v>
      </c>
    </row>
    <row r="2344" spans="1:5" ht="25.15" customHeight="1" thickTop="1" thickBot="1" x14ac:dyDescent="0.3">
      <c r="A2344" s="37" t="s">
        <v>1881</v>
      </c>
      <c r="B2344" s="13" t="s">
        <v>30</v>
      </c>
      <c r="C2344" s="13" t="s">
        <v>3143</v>
      </c>
      <c r="D2344" s="13" t="s">
        <v>3143</v>
      </c>
      <c r="E2344" s="13" t="s">
        <v>3143</v>
      </c>
    </row>
    <row r="2345" spans="1:5" ht="25.15" customHeight="1" thickTop="1" thickBot="1" x14ac:dyDescent="0.3">
      <c r="A2345" s="37" t="s">
        <v>1882</v>
      </c>
      <c r="B2345" s="13" t="s">
        <v>24</v>
      </c>
      <c r="C2345" s="13" t="s">
        <v>3143</v>
      </c>
      <c r="D2345" s="13" t="s">
        <v>3143</v>
      </c>
      <c r="E2345" s="13" t="s">
        <v>3143</v>
      </c>
    </row>
    <row r="2346" spans="1:5" ht="25.15" customHeight="1" thickTop="1" thickBot="1" x14ac:dyDescent="0.3">
      <c r="A2346" s="37" t="s">
        <v>1883</v>
      </c>
      <c r="B2346" s="13" t="s">
        <v>37</v>
      </c>
      <c r="C2346" s="13" t="s">
        <v>3143</v>
      </c>
      <c r="D2346" s="13" t="s">
        <v>3143</v>
      </c>
      <c r="E2346" s="13" t="s">
        <v>3143</v>
      </c>
    </row>
    <row r="2347" spans="1:5" ht="25.15" customHeight="1" thickTop="1" thickBot="1" x14ac:dyDescent="0.3">
      <c r="A2347" s="37" t="s">
        <v>1884</v>
      </c>
      <c r="B2347" s="13" t="s">
        <v>30</v>
      </c>
      <c r="C2347" s="13" t="s">
        <v>3143</v>
      </c>
      <c r="D2347" s="13" t="s">
        <v>3143</v>
      </c>
      <c r="E2347" s="13" t="s">
        <v>3143</v>
      </c>
    </row>
    <row r="2348" spans="1:5" ht="25.15" customHeight="1" thickTop="1" thickBot="1" x14ac:dyDescent="0.3">
      <c r="A2348" s="37" t="s">
        <v>1885</v>
      </c>
      <c r="B2348" s="13" t="s">
        <v>37</v>
      </c>
      <c r="C2348" s="13" t="s">
        <v>3143</v>
      </c>
      <c r="D2348" s="13" t="s">
        <v>3143</v>
      </c>
      <c r="E2348" s="13" t="s">
        <v>3143</v>
      </c>
    </row>
    <row r="2349" spans="1:5" ht="25.15" customHeight="1" thickTop="1" thickBot="1" x14ac:dyDescent="0.3">
      <c r="A2349" s="37" t="s">
        <v>1886</v>
      </c>
      <c r="B2349" s="13" t="s">
        <v>37</v>
      </c>
      <c r="C2349" s="13" t="s">
        <v>3143</v>
      </c>
      <c r="D2349" s="13" t="s">
        <v>3143</v>
      </c>
      <c r="E2349" s="13" t="s">
        <v>3143</v>
      </c>
    </row>
    <row r="2350" spans="1:5" ht="25.15" customHeight="1" thickTop="1" thickBot="1" x14ac:dyDescent="0.3">
      <c r="A2350" s="37" t="s">
        <v>3018</v>
      </c>
      <c r="B2350" s="13" t="s">
        <v>21</v>
      </c>
      <c r="C2350" s="13" t="s">
        <v>3143</v>
      </c>
      <c r="D2350" s="13" t="s">
        <v>3143</v>
      </c>
      <c r="E2350" s="13" t="s">
        <v>3143</v>
      </c>
    </row>
    <row r="2351" spans="1:5" ht="25.15" customHeight="1" thickTop="1" thickBot="1" x14ac:dyDescent="0.3">
      <c r="A2351" s="37" t="s">
        <v>1887</v>
      </c>
      <c r="B2351" s="13" t="s">
        <v>37</v>
      </c>
      <c r="C2351" s="13" t="s">
        <v>3143</v>
      </c>
      <c r="D2351" s="13" t="s">
        <v>3143</v>
      </c>
      <c r="E2351" s="13" t="s">
        <v>3143</v>
      </c>
    </row>
    <row r="2352" spans="1:5" ht="25.15" customHeight="1" thickTop="1" thickBot="1" x14ac:dyDescent="0.3">
      <c r="A2352" s="37" t="s">
        <v>1888</v>
      </c>
      <c r="B2352" s="13" t="s">
        <v>37</v>
      </c>
      <c r="C2352" s="13" t="s">
        <v>3143</v>
      </c>
      <c r="D2352" s="13" t="s">
        <v>3143</v>
      </c>
      <c r="E2352" s="13" t="s">
        <v>3143</v>
      </c>
    </row>
    <row r="2353" spans="1:5" ht="25.15" customHeight="1" thickTop="1" thickBot="1" x14ac:dyDescent="0.3">
      <c r="A2353" s="37" t="s">
        <v>3017</v>
      </c>
      <c r="B2353" s="13" t="s">
        <v>37</v>
      </c>
      <c r="C2353" s="13" t="s">
        <v>3143</v>
      </c>
      <c r="D2353" s="13" t="s">
        <v>3143</v>
      </c>
      <c r="E2353" s="13" t="s">
        <v>3143</v>
      </c>
    </row>
    <row r="2354" spans="1:5" ht="25.15" customHeight="1" thickTop="1" thickBot="1" x14ac:dyDescent="0.3">
      <c r="A2354" s="37" t="s">
        <v>1889</v>
      </c>
      <c r="B2354" s="13" t="s">
        <v>37</v>
      </c>
      <c r="C2354" s="13" t="s">
        <v>3143</v>
      </c>
      <c r="D2354" s="13" t="s">
        <v>3143</v>
      </c>
      <c r="E2354" s="13" t="s">
        <v>3143</v>
      </c>
    </row>
    <row r="2355" spans="1:5" ht="25.15" customHeight="1" thickTop="1" thickBot="1" x14ac:dyDescent="0.3">
      <c r="A2355" s="37" t="s">
        <v>1890</v>
      </c>
      <c r="B2355" s="13" t="s">
        <v>24</v>
      </c>
      <c r="C2355" s="13" t="s">
        <v>3143</v>
      </c>
      <c r="D2355" s="13" t="s">
        <v>3143</v>
      </c>
      <c r="E2355" s="13" t="s">
        <v>3143</v>
      </c>
    </row>
    <row r="2356" spans="1:5" ht="25.15" customHeight="1" thickTop="1" thickBot="1" x14ac:dyDescent="0.3">
      <c r="A2356" s="37" t="s">
        <v>3600</v>
      </c>
      <c r="B2356" s="13" t="s">
        <v>24</v>
      </c>
      <c r="C2356" s="13" t="s">
        <v>3143</v>
      </c>
      <c r="D2356" s="13" t="s">
        <v>3143</v>
      </c>
      <c r="E2356" s="13" t="s">
        <v>3143</v>
      </c>
    </row>
    <row r="2357" spans="1:5" ht="25.15" customHeight="1" thickTop="1" thickBot="1" x14ac:dyDescent="0.3">
      <c r="A2357" s="37" t="s">
        <v>3529</v>
      </c>
      <c r="B2357" s="13" t="s">
        <v>24</v>
      </c>
      <c r="C2357" s="13" t="s">
        <v>3143</v>
      </c>
      <c r="D2357" s="13" t="s">
        <v>3143</v>
      </c>
      <c r="E2357" s="13" t="s">
        <v>3143</v>
      </c>
    </row>
    <row r="2358" spans="1:5" ht="25.15" customHeight="1" thickTop="1" thickBot="1" x14ac:dyDescent="0.3">
      <c r="A2358" s="37" t="s">
        <v>3603</v>
      </c>
      <c r="B2358" s="13" t="s">
        <v>37</v>
      </c>
      <c r="C2358" s="13" t="s">
        <v>3143</v>
      </c>
      <c r="D2358" s="13" t="s">
        <v>26</v>
      </c>
      <c r="E2358" s="13" t="s">
        <v>3143</v>
      </c>
    </row>
    <row r="2359" spans="1:5" ht="25.15" customHeight="1" thickTop="1" thickBot="1" x14ac:dyDescent="0.3">
      <c r="A2359" s="37" t="s">
        <v>3215</v>
      </c>
      <c r="B2359" s="13" t="s">
        <v>21</v>
      </c>
      <c r="C2359" s="13" t="s">
        <v>3143</v>
      </c>
      <c r="D2359" s="13" t="s">
        <v>3143</v>
      </c>
      <c r="E2359" s="13" t="s">
        <v>3143</v>
      </c>
    </row>
    <row r="2360" spans="1:5" ht="25.15" customHeight="1" thickTop="1" thickBot="1" x14ac:dyDescent="0.3">
      <c r="A2360" s="37" t="s">
        <v>1891</v>
      </c>
      <c r="B2360" s="13" t="s">
        <v>21</v>
      </c>
      <c r="C2360" s="13" t="s">
        <v>3143</v>
      </c>
      <c r="D2360" s="13" t="s">
        <v>3143</v>
      </c>
      <c r="E2360" s="13" t="s">
        <v>3143</v>
      </c>
    </row>
    <row r="2361" spans="1:5" ht="25.15" customHeight="1" thickTop="1" thickBot="1" x14ac:dyDescent="0.3">
      <c r="A2361" s="37" t="s">
        <v>1892</v>
      </c>
      <c r="B2361" s="13" t="s">
        <v>30</v>
      </c>
      <c r="C2361" s="13" t="s">
        <v>3143</v>
      </c>
      <c r="D2361" s="13" t="s">
        <v>3143</v>
      </c>
      <c r="E2361" s="13" t="s">
        <v>3143</v>
      </c>
    </row>
    <row r="2362" spans="1:5" ht="25.15" customHeight="1" thickTop="1" thickBot="1" x14ac:dyDescent="0.3">
      <c r="A2362" s="37" t="s">
        <v>1893</v>
      </c>
      <c r="B2362" s="13" t="s">
        <v>29</v>
      </c>
      <c r="C2362" s="13" t="s">
        <v>3143</v>
      </c>
      <c r="D2362" s="13" t="s">
        <v>3143</v>
      </c>
      <c r="E2362" s="13" t="s">
        <v>3143</v>
      </c>
    </row>
    <row r="2363" spans="1:5" ht="25.15" customHeight="1" thickTop="1" thickBot="1" x14ac:dyDescent="0.3">
      <c r="A2363" s="37" t="s">
        <v>1894</v>
      </c>
      <c r="B2363" s="13" t="s">
        <v>21</v>
      </c>
      <c r="C2363" s="13" t="s">
        <v>3143</v>
      </c>
      <c r="D2363" s="13" t="s">
        <v>3143</v>
      </c>
      <c r="E2363" s="13" t="s">
        <v>3143</v>
      </c>
    </row>
    <row r="2364" spans="1:5" ht="25.15" customHeight="1" thickTop="1" thickBot="1" x14ac:dyDescent="0.3">
      <c r="A2364" s="37" t="s">
        <v>1895</v>
      </c>
      <c r="B2364" s="13" t="s">
        <v>37</v>
      </c>
      <c r="C2364" s="13" t="s">
        <v>3143</v>
      </c>
      <c r="D2364" s="13" t="s">
        <v>3143</v>
      </c>
      <c r="E2364" s="13" t="s">
        <v>3143</v>
      </c>
    </row>
    <row r="2365" spans="1:5" ht="25.15" customHeight="1" thickTop="1" thickBot="1" x14ac:dyDescent="0.3">
      <c r="A2365" s="37" t="s">
        <v>3216</v>
      </c>
      <c r="B2365" s="13" t="s">
        <v>37</v>
      </c>
      <c r="C2365" s="13" t="s">
        <v>3143</v>
      </c>
      <c r="D2365" s="13" t="s">
        <v>3143</v>
      </c>
      <c r="E2365" s="13" t="s">
        <v>3143</v>
      </c>
    </row>
    <row r="2366" spans="1:5" ht="25.15" customHeight="1" thickTop="1" thickBot="1" x14ac:dyDescent="0.3">
      <c r="A2366" s="37" t="s">
        <v>1896</v>
      </c>
      <c r="B2366" s="13" t="s">
        <v>163</v>
      </c>
      <c r="C2366" s="13" t="s">
        <v>3143</v>
      </c>
      <c r="D2366" s="13" t="s">
        <v>3143</v>
      </c>
      <c r="E2366" s="13" t="s">
        <v>3143</v>
      </c>
    </row>
    <row r="2367" spans="1:5" ht="25.15" customHeight="1" thickTop="1" thickBot="1" x14ac:dyDescent="0.3">
      <c r="A2367" s="37" t="s">
        <v>1897</v>
      </c>
      <c r="B2367" s="13" t="s">
        <v>24</v>
      </c>
      <c r="C2367" s="13" t="s">
        <v>3143</v>
      </c>
      <c r="D2367" s="13" t="s">
        <v>3143</v>
      </c>
      <c r="E2367" s="13" t="s">
        <v>3143</v>
      </c>
    </row>
    <row r="2368" spans="1:5" ht="25.15" customHeight="1" thickTop="1" thickBot="1" x14ac:dyDescent="0.3">
      <c r="A2368" s="37" t="s">
        <v>3610</v>
      </c>
      <c r="B2368" s="13" t="s">
        <v>24</v>
      </c>
      <c r="C2368" s="13" t="s">
        <v>3143</v>
      </c>
      <c r="D2368" s="13" t="s">
        <v>3143</v>
      </c>
      <c r="E2368" s="13" t="s">
        <v>3143</v>
      </c>
    </row>
    <row r="2369" spans="1:5" ht="25.15" customHeight="1" thickTop="1" thickBot="1" x14ac:dyDescent="0.3">
      <c r="A2369" s="37" t="s">
        <v>1898</v>
      </c>
      <c r="B2369" s="13" t="s">
        <v>37</v>
      </c>
      <c r="C2369" s="13" t="s">
        <v>5</v>
      </c>
      <c r="D2369" s="13" t="s">
        <v>26</v>
      </c>
      <c r="E2369" s="13" t="s">
        <v>3143</v>
      </c>
    </row>
    <row r="2370" spans="1:5" ht="25.15" customHeight="1" thickTop="1" thickBot="1" x14ac:dyDescent="0.3">
      <c r="A2370" s="37" t="s">
        <v>1899</v>
      </c>
      <c r="B2370" s="13" t="s">
        <v>37</v>
      </c>
      <c r="C2370" s="13" t="s">
        <v>3143</v>
      </c>
      <c r="D2370" s="13" t="s">
        <v>3143</v>
      </c>
      <c r="E2370" s="13" t="s">
        <v>3143</v>
      </c>
    </row>
    <row r="2371" spans="1:5" ht="25.15" customHeight="1" thickTop="1" thickBot="1" x14ac:dyDescent="0.3">
      <c r="A2371" s="37" t="s">
        <v>1900</v>
      </c>
      <c r="B2371" s="13" t="s">
        <v>24</v>
      </c>
      <c r="C2371" s="13" t="s">
        <v>3143</v>
      </c>
      <c r="D2371" s="13" t="s">
        <v>3143</v>
      </c>
      <c r="E2371" s="13" t="s">
        <v>3143</v>
      </c>
    </row>
    <row r="2372" spans="1:5" ht="25.15" customHeight="1" thickTop="1" thickBot="1" x14ac:dyDescent="0.3">
      <c r="A2372" s="37" t="s">
        <v>3421</v>
      </c>
      <c r="B2372" s="13" t="s">
        <v>37</v>
      </c>
      <c r="C2372" s="13" t="s">
        <v>3143</v>
      </c>
      <c r="D2372" s="13" t="s">
        <v>3143</v>
      </c>
      <c r="E2372" s="13" t="s">
        <v>6</v>
      </c>
    </row>
    <row r="2373" spans="1:5" ht="25.15" customHeight="1" thickTop="1" thickBot="1" x14ac:dyDescent="0.3">
      <c r="A2373" s="37" t="s">
        <v>3063</v>
      </c>
      <c r="B2373" s="101" t="s">
        <v>24</v>
      </c>
      <c r="C2373" s="101" t="s">
        <v>3143</v>
      </c>
      <c r="D2373" s="101" t="s">
        <v>3143</v>
      </c>
      <c r="E2373" s="102" t="s">
        <v>3143</v>
      </c>
    </row>
    <row r="2374" spans="1:5" ht="25.15" customHeight="1" thickTop="1" thickBot="1" x14ac:dyDescent="0.3">
      <c r="A2374" s="37" t="s">
        <v>1901</v>
      </c>
      <c r="B2374" s="13" t="s">
        <v>37</v>
      </c>
      <c r="C2374" s="13" t="s">
        <v>3143</v>
      </c>
      <c r="D2374" s="13" t="s">
        <v>3143</v>
      </c>
      <c r="E2374" s="13" t="s">
        <v>3143</v>
      </c>
    </row>
    <row r="2375" spans="1:5" ht="25.15" customHeight="1" thickTop="1" thickBot="1" x14ac:dyDescent="0.3">
      <c r="A2375" s="37" t="s">
        <v>3138</v>
      </c>
      <c r="B2375" s="13" t="s">
        <v>35</v>
      </c>
      <c r="C2375" s="13" t="s">
        <v>3143</v>
      </c>
      <c r="D2375" s="13" t="s">
        <v>3143</v>
      </c>
      <c r="E2375" s="13" t="s">
        <v>3143</v>
      </c>
    </row>
    <row r="2376" spans="1:5" ht="25.15" customHeight="1" thickTop="1" thickBot="1" x14ac:dyDescent="0.3">
      <c r="A2376" s="37" t="s">
        <v>1902</v>
      </c>
      <c r="B2376" s="13" t="s">
        <v>61</v>
      </c>
      <c r="C2376" s="13" t="s">
        <v>3143</v>
      </c>
      <c r="D2376" s="13" t="s">
        <v>26</v>
      </c>
      <c r="E2376" s="13" t="s">
        <v>3143</v>
      </c>
    </row>
    <row r="2377" spans="1:5" ht="25.15" customHeight="1" thickTop="1" thickBot="1" x14ac:dyDescent="0.3">
      <c r="A2377" s="37" t="s">
        <v>3665</v>
      </c>
      <c r="B2377" s="13" t="s">
        <v>35</v>
      </c>
      <c r="C2377" s="13" t="s">
        <v>3143</v>
      </c>
      <c r="D2377" s="13" t="s">
        <v>26</v>
      </c>
      <c r="E2377" s="13" t="s">
        <v>3143</v>
      </c>
    </row>
    <row r="2378" spans="1:5" ht="25.15" customHeight="1" thickTop="1" thickBot="1" x14ac:dyDescent="0.3">
      <c r="A2378" s="37" t="s">
        <v>3422</v>
      </c>
      <c r="B2378" s="13" t="s">
        <v>24</v>
      </c>
      <c r="C2378" s="13" t="s">
        <v>3143</v>
      </c>
      <c r="D2378" s="13" t="s">
        <v>3143</v>
      </c>
      <c r="E2378" s="13" t="s">
        <v>6</v>
      </c>
    </row>
    <row r="2379" spans="1:5" ht="25.15" customHeight="1" thickTop="1" thickBot="1" x14ac:dyDescent="0.3">
      <c r="A2379" s="37" t="s">
        <v>3423</v>
      </c>
      <c r="B2379" s="13" t="s">
        <v>24</v>
      </c>
      <c r="C2379" s="13" t="s">
        <v>3143</v>
      </c>
      <c r="D2379" s="13" t="s">
        <v>3143</v>
      </c>
      <c r="E2379" s="13" t="s">
        <v>3143</v>
      </c>
    </row>
    <row r="2380" spans="1:5" ht="25.15" customHeight="1" thickTop="1" thickBot="1" x14ac:dyDescent="0.3">
      <c r="A2380" s="37" t="s">
        <v>3424</v>
      </c>
      <c r="B2380" s="13" t="s">
        <v>30</v>
      </c>
      <c r="C2380" s="13" t="s">
        <v>3143</v>
      </c>
      <c r="D2380" s="13" t="s">
        <v>3143</v>
      </c>
      <c r="E2380" s="13" t="s">
        <v>6</v>
      </c>
    </row>
    <row r="2381" spans="1:5" ht="25.15" customHeight="1" thickTop="1" thickBot="1" x14ac:dyDescent="0.3">
      <c r="A2381" s="37" t="s">
        <v>1903</v>
      </c>
      <c r="B2381" s="13" t="s">
        <v>24</v>
      </c>
      <c r="C2381" s="13" t="s">
        <v>3143</v>
      </c>
      <c r="D2381" s="13" t="s">
        <v>3143</v>
      </c>
      <c r="E2381" s="13" t="s">
        <v>3143</v>
      </c>
    </row>
    <row r="2382" spans="1:5" ht="25.15" customHeight="1" thickTop="1" thickBot="1" x14ac:dyDescent="0.3">
      <c r="A2382" s="37" t="s">
        <v>3037</v>
      </c>
      <c r="B2382" s="13" t="s">
        <v>24</v>
      </c>
      <c r="C2382" s="13" t="s">
        <v>3143</v>
      </c>
      <c r="D2382" s="13" t="s">
        <v>3143</v>
      </c>
      <c r="E2382" s="13" t="s">
        <v>3143</v>
      </c>
    </row>
    <row r="2383" spans="1:5" ht="25.15" customHeight="1" thickTop="1" thickBot="1" x14ac:dyDescent="0.3">
      <c r="A2383" s="37" t="s">
        <v>3425</v>
      </c>
      <c r="B2383" s="13" t="s">
        <v>24</v>
      </c>
      <c r="C2383" s="13" t="s">
        <v>5</v>
      </c>
      <c r="D2383" s="13" t="s">
        <v>3143</v>
      </c>
      <c r="E2383" s="13" t="s">
        <v>6</v>
      </c>
    </row>
    <row r="2384" spans="1:5" ht="25.15" customHeight="1" thickTop="1" thickBot="1" x14ac:dyDescent="0.3">
      <c r="A2384" s="37" t="s">
        <v>1904</v>
      </c>
      <c r="B2384" s="13" t="s">
        <v>29</v>
      </c>
      <c r="C2384" s="13" t="s">
        <v>3143</v>
      </c>
      <c r="D2384" s="13" t="s">
        <v>3143</v>
      </c>
      <c r="E2384" s="13" t="s">
        <v>3143</v>
      </c>
    </row>
    <row r="2385" spans="1:5" ht="25.15" customHeight="1" thickTop="1" thickBot="1" x14ac:dyDescent="0.3">
      <c r="A2385" s="37" t="s">
        <v>1905</v>
      </c>
      <c r="B2385" s="13" t="s">
        <v>21</v>
      </c>
      <c r="C2385" s="13" t="s">
        <v>3143</v>
      </c>
      <c r="D2385" s="13" t="s">
        <v>3143</v>
      </c>
      <c r="E2385" s="13" t="s">
        <v>3143</v>
      </c>
    </row>
    <row r="2386" spans="1:5" ht="25.15" customHeight="1" thickTop="1" thickBot="1" x14ac:dyDescent="0.3">
      <c r="A2386" s="37" t="s">
        <v>1906</v>
      </c>
      <c r="B2386" s="13" t="s">
        <v>29</v>
      </c>
      <c r="C2386" s="13" t="s">
        <v>3143</v>
      </c>
      <c r="D2386" s="13" t="s">
        <v>3143</v>
      </c>
      <c r="E2386" s="13" t="s">
        <v>3143</v>
      </c>
    </row>
    <row r="2387" spans="1:5" ht="25.15" customHeight="1" thickTop="1" thickBot="1" x14ac:dyDescent="0.3">
      <c r="A2387" s="37" t="s">
        <v>3594</v>
      </c>
      <c r="B2387" s="13" t="s">
        <v>37</v>
      </c>
      <c r="C2387" s="13" t="s">
        <v>3143</v>
      </c>
      <c r="D2387" s="13" t="s">
        <v>3143</v>
      </c>
      <c r="E2387" s="13" t="s">
        <v>3143</v>
      </c>
    </row>
    <row r="2388" spans="1:5" ht="25.15" customHeight="1" thickTop="1" thickBot="1" x14ac:dyDescent="0.3">
      <c r="A2388" s="37" t="s">
        <v>1907</v>
      </c>
      <c r="B2388" s="13" t="s">
        <v>47</v>
      </c>
      <c r="C2388" s="13" t="s">
        <v>3143</v>
      </c>
      <c r="D2388" s="13" t="s">
        <v>3143</v>
      </c>
      <c r="E2388" s="13" t="s">
        <v>3143</v>
      </c>
    </row>
    <row r="2389" spans="1:5" ht="25.15" customHeight="1" thickTop="1" thickBot="1" x14ac:dyDescent="0.3">
      <c r="A2389" s="37" t="s">
        <v>1908</v>
      </c>
      <c r="B2389" s="13" t="s">
        <v>24</v>
      </c>
      <c r="C2389" s="13" t="s">
        <v>5</v>
      </c>
      <c r="D2389" s="13" t="s">
        <v>26</v>
      </c>
      <c r="E2389" s="13" t="s">
        <v>3143</v>
      </c>
    </row>
    <row r="2390" spans="1:5" ht="25.15" customHeight="1" thickTop="1" thickBot="1" x14ac:dyDescent="0.3">
      <c r="A2390" s="37" t="s">
        <v>1909</v>
      </c>
      <c r="B2390" s="101" t="s">
        <v>24</v>
      </c>
      <c r="C2390" s="101" t="s">
        <v>3143</v>
      </c>
      <c r="D2390" s="101" t="s">
        <v>3143</v>
      </c>
      <c r="E2390" s="102" t="s">
        <v>3143</v>
      </c>
    </row>
    <row r="2391" spans="1:5" ht="25.15" customHeight="1" thickTop="1" thickBot="1" x14ac:dyDescent="0.3">
      <c r="A2391" s="37" t="s">
        <v>1910</v>
      </c>
      <c r="B2391" s="13" t="s">
        <v>47</v>
      </c>
      <c r="C2391" s="13" t="s">
        <v>3143</v>
      </c>
      <c r="D2391" s="13" t="s">
        <v>3143</v>
      </c>
      <c r="E2391" s="13" t="s">
        <v>3143</v>
      </c>
    </row>
    <row r="2392" spans="1:5" ht="25.15" customHeight="1" thickTop="1" thickBot="1" x14ac:dyDescent="0.3">
      <c r="A2392" s="37" t="s">
        <v>3426</v>
      </c>
      <c r="B2392" s="13" t="s">
        <v>24</v>
      </c>
      <c r="C2392" s="13" t="s">
        <v>3143</v>
      </c>
      <c r="D2392" s="13" t="s">
        <v>3143</v>
      </c>
      <c r="E2392" s="13" t="s">
        <v>6</v>
      </c>
    </row>
    <row r="2393" spans="1:5" ht="25.15" customHeight="1" thickTop="1" thickBot="1" x14ac:dyDescent="0.3">
      <c r="A2393" s="37" t="s">
        <v>1911</v>
      </c>
      <c r="B2393" s="13" t="s">
        <v>37</v>
      </c>
      <c r="C2393" s="13" t="s">
        <v>3143</v>
      </c>
      <c r="D2393" s="13" t="s">
        <v>3143</v>
      </c>
      <c r="E2393" s="13" t="s">
        <v>3143</v>
      </c>
    </row>
    <row r="2394" spans="1:5" ht="25.15" customHeight="1" thickTop="1" thickBot="1" x14ac:dyDescent="0.3">
      <c r="A2394" s="37" t="s">
        <v>1912</v>
      </c>
      <c r="B2394" s="13" t="s">
        <v>24</v>
      </c>
      <c r="C2394" s="13" t="s">
        <v>3143</v>
      </c>
      <c r="D2394" s="13" t="s">
        <v>3143</v>
      </c>
      <c r="E2394" s="13" t="s">
        <v>3143</v>
      </c>
    </row>
    <row r="2395" spans="1:5" ht="25.15" customHeight="1" thickTop="1" thickBot="1" x14ac:dyDescent="0.3">
      <c r="A2395" s="37" t="s">
        <v>1913</v>
      </c>
      <c r="B2395" s="13" t="s">
        <v>29</v>
      </c>
      <c r="C2395" s="13" t="s">
        <v>3143</v>
      </c>
      <c r="D2395" s="13" t="s">
        <v>3143</v>
      </c>
      <c r="E2395" s="13" t="s">
        <v>3143</v>
      </c>
    </row>
    <row r="2396" spans="1:5" ht="25.15" customHeight="1" thickTop="1" thickBot="1" x14ac:dyDescent="0.3">
      <c r="A2396" s="37" t="s">
        <v>1914</v>
      </c>
      <c r="B2396" s="13" t="s">
        <v>30</v>
      </c>
      <c r="C2396" s="13" t="s">
        <v>3143</v>
      </c>
      <c r="D2396" s="13" t="s">
        <v>26</v>
      </c>
      <c r="E2396" s="13" t="s">
        <v>3143</v>
      </c>
    </row>
    <row r="2397" spans="1:5" ht="25.15" customHeight="1" thickTop="1" thickBot="1" x14ac:dyDescent="0.3">
      <c r="A2397" s="37" t="s">
        <v>1915</v>
      </c>
      <c r="B2397" s="13" t="s">
        <v>24</v>
      </c>
      <c r="C2397" s="13" t="s">
        <v>3143</v>
      </c>
      <c r="D2397" s="13" t="s">
        <v>3143</v>
      </c>
      <c r="E2397" s="13" t="s">
        <v>6</v>
      </c>
    </row>
    <row r="2398" spans="1:5" ht="25.15" customHeight="1" thickTop="1" thickBot="1" x14ac:dyDescent="0.3">
      <c r="A2398" s="37" t="s">
        <v>1916</v>
      </c>
      <c r="B2398" s="13" t="s">
        <v>24</v>
      </c>
      <c r="C2398" s="13" t="s">
        <v>3143</v>
      </c>
      <c r="D2398" s="13" t="s">
        <v>3143</v>
      </c>
      <c r="E2398" s="13" t="s">
        <v>3143</v>
      </c>
    </row>
    <row r="2399" spans="1:5" ht="25.15" customHeight="1" thickTop="1" thickBot="1" x14ac:dyDescent="0.3">
      <c r="A2399" s="37" t="s">
        <v>1917</v>
      </c>
      <c r="B2399" s="13" t="s">
        <v>37</v>
      </c>
      <c r="C2399" s="13" t="s">
        <v>3143</v>
      </c>
      <c r="D2399" s="13" t="s">
        <v>3143</v>
      </c>
      <c r="E2399" s="13" t="s">
        <v>3143</v>
      </c>
    </row>
    <row r="2400" spans="1:5" ht="25.15" customHeight="1" thickTop="1" thickBot="1" x14ac:dyDescent="0.3">
      <c r="A2400" s="37" t="s">
        <v>1918</v>
      </c>
      <c r="B2400" s="13" t="s">
        <v>37</v>
      </c>
      <c r="C2400" s="13" t="s">
        <v>3143</v>
      </c>
      <c r="D2400" s="13" t="s">
        <v>3143</v>
      </c>
      <c r="E2400" s="13" t="s">
        <v>3143</v>
      </c>
    </row>
    <row r="2401" spans="1:5" ht="25.15" customHeight="1" thickTop="1" thickBot="1" x14ac:dyDescent="0.3">
      <c r="A2401" s="37" t="s">
        <v>1919</v>
      </c>
      <c r="B2401" s="13" t="s">
        <v>24</v>
      </c>
      <c r="C2401" s="13" t="s">
        <v>3143</v>
      </c>
      <c r="D2401" s="13" t="s">
        <v>3143</v>
      </c>
      <c r="E2401" s="13" t="s">
        <v>3143</v>
      </c>
    </row>
    <row r="2402" spans="1:5" ht="25.15" customHeight="1" thickTop="1" thickBot="1" x14ac:dyDescent="0.3">
      <c r="A2402" s="37" t="s">
        <v>1920</v>
      </c>
      <c r="B2402" s="13" t="s">
        <v>29</v>
      </c>
      <c r="C2402" s="13" t="s">
        <v>3143</v>
      </c>
      <c r="D2402" s="13" t="s">
        <v>3143</v>
      </c>
      <c r="E2402" s="13" t="s">
        <v>3143</v>
      </c>
    </row>
    <row r="2403" spans="1:5" ht="25.15" customHeight="1" thickTop="1" thickBot="1" x14ac:dyDescent="0.3">
      <c r="A2403" s="37" t="s">
        <v>1921</v>
      </c>
      <c r="B2403" s="13" t="s">
        <v>37</v>
      </c>
      <c r="C2403" s="13" t="s">
        <v>3143</v>
      </c>
      <c r="D2403" s="13" t="s">
        <v>3143</v>
      </c>
      <c r="E2403" s="13" t="s">
        <v>3143</v>
      </c>
    </row>
    <row r="2404" spans="1:5" ht="25.15" customHeight="1" thickTop="1" thickBot="1" x14ac:dyDescent="0.3">
      <c r="A2404" s="37" t="s">
        <v>1922</v>
      </c>
      <c r="B2404" s="13" t="s">
        <v>29</v>
      </c>
      <c r="C2404" s="13" t="s">
        <v>3143</v>
      </c>
      <c r="D2404" s="13" t="s">
        <v>3143</v>
      </c>
      <c r="E2404" s="13" t="s">
        <v>3143</v>
      </c>
    </row>
    <row r="2405" spans="1:5" ht="25.15" customHeight="1" thickTop="1" thickBot="1" x14ac:dyDescent="0.3">
      <c r="A2405" s="37" t="s">
        <v>3427</v>
      </c>
      <c r="B2405" s="13" t="s">
        <v>24</v>
      </c>
      <c r="C2405" s="13" t="s">
        <v>3143</v>
      </c>
      <c r="D2405" s="13" t="s">
        <v>3143</v>
      </c>
      <c r="E2405" s="13" t="s">
        <v>6</v>
      </c>
    </row>
    <row r="2406" spans="1:5" ht="25.15" customHeight="1" thickTop="1" thickBot="1" x14ac:dyDescent="0.3">
      <c r="A2406" s="37" t="s">
        <v>1923</v>
      </c>
      <c r="B2406" s="13" t="s">
        <v>21</v>
      </c>
      <c r="C2406" s="13" t="s">
        <v>3143</v>
      </c>
      <c r="D2406" s="13" t="s">
        <v>3143</v>
      </c>
      <c r="E2406" s="13" t="s">
        <v>3143</v>
      </c>
    </row>
    <row r="2407" spans="1:5" ht="25.15" customHeight="1" thickTop="1" thickBot="1" x14ac:dyDescent="0.3">
      <c r="A2407" s="37" t="s">
        <v>1924</v>
      </c>
      <c r="B2407" s="13" t="s">
        <v>21</v>
      </c>
      <c r="C2407" s="13" t="s">
        <v>3143</v>
      </c>
      <c r="D2407" s="13" t="s">
        <v>3143</v>
      </c>
      <c r="E2407" s="13" t="s">
        <v>3143</v>
      </c>
    </row>
    <row r="2408" spans="1:5" ht="25.15" customHeight="1" thickTop="1" thickBot="1" x14ac:dyDescent="0.3">
      <c r="A2408" s="37" t="s">
        <v>1925</v>
      </c>
      <c r="B2408" s="13" t="s">
        <v>21</v>
      </c>
      <c r="C2408" s="13" t="s">
        <v>3143</v>
      </c>
      <c r="D2408" s="13" t="s">
        <v>3143</v>
      </c>
      <c r="E2408" s="13" t="s">
        <v>3143</v>
      </c>
    </row>
    <row r="2409" spans="1:5" ht="25.15" customHeight="1" thickTop="1" thickBot="1" x14ac:dyDescent="0.3">
      <c r="A2409" s="37" t="s">
        <v>1926</v>
      </c>
      <c r="B2409" s="13" t="s">
        <v>37</v>
      </c>
      <c r="C2409" s="13" t="s">
        <v>3143</v>
      </c>
      <c r="D2409" s="13" t="s">
        <v>3143</v>
      </c>
      <c r="E2409" s="13" t="s">
        <v>3143</v>
      </c>
    </row>
    <row r="2410" spans="1:5" ht="25.15" customHeight="1" thickTop="1" thickBot="1" x14ac:dyDescent="0.3">
      <c r="A2410" s="37" t="s">
        <v>1927</v>
      </c>
      <c r="B2410" s="13" t="s">
        <v>24</v>
      </c>
      <c r="C2410" s="13" t="s">
        <v>5</v>
      </c>
      <c r="D2410" s="13" t="s">
        <v>3143</v>
      </c>
      <c r="E2410" s="13" t="s">
        <v>3143</v>
      </c>
    </row>
    <row r="2411" spans="1:5" ht="25.15" customHeight="1" thickTop="1" thickBot="1" x14ac:dyDescent="0.3">
      <c r="A2411" s="37" t="s">
        <v>1928</v>
      </c>
      <c r="B2411" s="13" t="s">
        <v>37</v>
      </c>
      <c r="C2411" s="13" t="s">
        <v>3143</v>
      </c>
      <c r="D2411" s="13" t="s">
        <v>3143</v>
      </c>
      <c r="E2411" s="13" t="s">
        <v>3143</v>
      </c>
    </row>
    <row r="2412" spans="1:5" ht="25.15" customHeight="1" thickTop="1" thickBot="1" x14ac:dyDescent="0.3">
      <c r="A2412" s="37" t="s">
        <v>1929</v>
      </c>
      <c r="B2412" s="13" t="s">
        <v>24</v>
      </c>
      <c r="C2412" s="13" t="s">
        <v>3143</v>
      </c>
      <c r="D2412" s="13" t="s">
        <v>26</v>
      </c>
      <c r="E2412" s="13" t="s">
        <v>3143</v>
      </c>
    </row>
    <row r="2413" spans="1:5" ht="25.15" customHeight="1" thickTop="1" thickBot="1" x14ac:dyDescent="0.3">
      <c r="A2413" s="37" t="s">
        <v>1930</v>
      </c>
      <c r="B2413" s="13" t="s">
        <v>37</v>
      </c>
      <c r="C2413" s="13" t="s">
        <v>3143</v>
      </c>
      <c r="D2413" s="13" t="s">
        <v>26</v>
      </c>
      <c r="E2413" s="13" t="s">
        <v>3143</v>
      </c>
    </row>
    <row r="2414" spans="1:5" ht="25.15" customHeight="1" thickTop="1" thickBot="1" x14ac:dyDescent="0.3">
      <c r="A2414" s="37" t="s">
        <v>2949</v>
      </c>
      <c r="B2414" s="101" t="s">
        <v>24</v>
      </c>
      <c r="C2414" s="101" t="s">
        <v>3143</v>
      </c>
      <c r="D2414" s="101" t="s">
        <v>26</v>
      </c>
      <c r="E2414" s="102" t="s">
        <v>6</v>
      </c>
    </row>
    <row r="2415" spans="1:5" ht="25.15" customHeight="1" thickTop="1" thickBot="1" x14ac:dyDescent="0.3">
      <c r="A2415" s="37" t="s">
        <v>1931</v>
      </c>
      <c r="B2415" s="13" t="s">
        <v>24</v>
      </c>
      <c r="C2415" s="13" t="s">
        <v>3143</v>
      </c>
      <c r="D2415" s="13" t="s">
        <v>26</v>
      </c>
      <c r="E2415" s="13" t="s">
        <v>3143</v>
      </c>
    </row>
    <row r="2416" spans="1:5" ht="25.15" customHeight="1" thickTop="1" thickBot="1" x14ac:dyDescent="0.3">
      <c r="A2416" s="37" t="s">
        <v>1932</v>
      </c>
      <c r="B2416" s="13" t="s">
        <v>24</v>
      </c>
      <c r="C2416" s="13" t="s">
        <v>5</v>
      </c>
      <c r="D2416" s="13" t="s">
        <v>3143</v>
      </c>
      <c r="E2416" s="13" t="s">
        <v>3143</v>
      </c>
    </row>
    <row r="2417" spans="1:5" ht="25.15" customHeight="1" thickTop="1" thickBot="1" x14ac:dyDescent="0.3">
      <c r="A2417" s="37" t="s">
        <v>1933</v>
      </c>
      <c r="B2417" s="13" t="s">
        <v>24</v>
      </c>
      <c r="C2417" s="13" t="s">
        <v>3143</v>
      </c>
      <c r="D2417" s="13" t="s">
        <v>3143</v>
      </c>
      <c r="E2417" s="13" t="s">
        <v>3143</v>
      </c>
    </row>
    <row r="2418" spans="1:5" ht="25.15" customHeight="1" thickTop="1" thickBot="1" x14ac:dyDescent="0.3">
      <c r="A2418" s="37" t="s">
        <v>1934</v>
      </c>
      <c r="B2418" s="13" t="s">
        <v>37</v>
      </c>
      <c r="C2418" s="13" t="s">
        <v>3143</v>
      </c>
      <c r="D2418" s="13" t="s">
        <v>3143</v>
      </c>
      <c r="E2418" s="13" t="s">
        <v>3143</v>
      </c>
    </row>
    <row r="2419" spans="1:5" ht="25.15" customHeight="1" thickTop="1" thickBot="1" x14ac:dyDescent="0.3">
      <c r="A2419" s="37" t="s">
        <v>1935</v>
      </c>
      <c r="B2419" s="13" t="s">
        <v>24</v>
      </c>
      <c r="C2419" s="13" t="s">
        <v>3143</v>
      </c>
      <c r="D2419" s="13" t="s">
        <v>26</v>
      </c>
      <c r="E2419" s="13" t="s">
        <v>3143</v>
      </c>
    </row>
    <row r="2420" spans="1:5" ht="25.15" customHeight="1" thickTop="1" thickBot="1" x14ac:dyDescent="0.3">
      <c r="A2420" s="37" t="s">
        <v>3428</v>
      </c>
      <c r="B2420" s="13" t="s">
        <v>24</v>
      </c>
      <c r="C2420" s="13" t="s">
        <v>3143</v>
      </c>
      <c r="D2420" s="13" t="s">
        <v>3143</v>
      </c>
      <c r="E2420" s="13" t="s">
        <v>6</v>
      </c>
    </row>
    <row r="2421" spans="1:5" ht="25.15" customHeight="1" thickTop="1" thickBot="1" x14ac:dyDescent="0.3">
      <c r="A2421" s="37" t="s">
        <v>1936</v>
      </c>
      <c r="B2421" s="13" t="s">
        <v>21</v>
      </c>
      <c r="C2421" s="13" t="s">
        <v>3143</v>
      </c>
      <c r="D2421" s="13" t="s">
        <v>3143</v>
      </c>
      <c r="E2421" s="13" t="s">
        <v>3143</v>
      </c>
    </row>
    <row r="2422" spans="1:5" ht="25.15" customHeight="1" thickTop="1" thickBot="1" x14ac:dyDescent="0.3">
      <c r="A2422" s="37" t="s">
        <v>1937</v>
      </c>
      <c r="B2422" s="13" t="s">
        <v>24</v>
      </c>
      <c r="C2422" s="13" t="s">
        <v>3143</v>
      </c>
      <c r="D2422" s="13" t="s">
        <v>26</v>
      </c>
      <c r="E2422" s="13" t="s">
        <v>3143</v>
      </c>
    </row>
    <row r="2423" spans="1:5" ht="25.15" customHeight="1" thickTop="1" thickBot="1" x14ac:dyDescent="0.3">
      <c r="A2423" s="37" t="s">
        <v>2926</v>
      </c>
      <c r="B2423" s="13" t="s">
        <v>35</v>
      </c>
      <c r="C2423" s="13" t="s">
        <v>3143</v>
      </c>
      <c r="D2423" s="13" t="s">
        <v>3143</v>
      </c>
      <c r="E2423" s="13" t="s">
        <v>3143</v>
      </c>
    </row>
    <row r="2424" spans="1:5" ht="25.15" customHeight="1" thickTop="1" thickBot="1" x14ac:dyDescent="0.3">
      <c r="A2424" s="37" t="s">
        <v>3429</v>
      </c>
      <c r="B2424" s="13" t="s">
        <v>37</v>
      </c>
      <c r="C2424" s="13" t="s">
        <v>3143</v>
      </c>
      <c r="D2424" s="13" t="s">
        <v>3143</v>
      </c>
      <c r="E2424" s="13" t="s">
        <v>6</v>
      </c>
    </row>
    <row r="2425" spans="1:5" ht="25.15" customHeight="1" thickTop="1" thickBot="1" x14ac:dyDescent="0.3">
      <c r="A2425" s="37" t="s">
        <v>1938</v>
      </c>
      <c r="B2425" s="13" t="s">
        <v>24</v>
      </c>
      <c r="C2425" s="13" t="s">
        <v>3143</v>
      </c>
      <c r="D2425" s="13" t="s">
        <v>3143</v>
      </c>
      <c r="E2425" s="13" t="s">
        <v>3143</v>
      </c>
    </row>
    <row r="2426" spans="1:5" ht="25.15" customHeight="1" thickTop="1" thickBot="1" x14ac:dyDescent="0.3">
      <c r="A2426" s="37" t="s">
        <v>1939</v>
      </c>
      <c r="B2426" s="13" t="s">
        <v>37</v>
      </c>
      <c r="C2426" s="13" t="s">
        <v>3143</v>
      </c>
      <c r="D2426" s="13" t="s">
        <v>3143</v>
      </c>
      <c r="E2426" s="13" t="s">
        <v>3143</v>
      </c>
    </row>
    <row r="2427" spans="1:5" ht="25.15" customHeight="1" thickTop="1" thickBot="1" x14ac:dyDescent="0.3">
      <c r="A2427" s="37" t="s">
        <v>1940</v>
      </c>
      <c r="B2427" s="13" t="s">
        <v>24</v>
      </c>
      <c r="C2427" s="13" t="s">
        <v>3143</v>
      </c>
      <c r="D2427" s="13" t="s">
        <v>3143</v>
      </c>
      <c r="E2427" s="13" t="s">
        <v>3143</v>
      </c>
    </row>
    <row r="2428" spans="1:5" ht="25.15" customHeight="1" thickTop="1" thickBot="1" x14ac:dyDescent="0.3">
      <c r="A2428" s="37" t="s">
        <v>1941</v>
      </c>
      <c r="B2428" s="13" t="s">
        <v>24</v>
      </c>
      <c r="C2428" s="13" t="s">
        <v>3143</v>
      </c>
      <c r="D2428" s="13" t="s">
        <v>3143</v>
      </c>
      <c r="E2428" s="13" t="s">
        <v>3143</v>
      </c>
    </row>
    <row r="2429" spans="1:5" ht="25.15" customHeight="1" thickTop="1" thickBot="1" x14ac:dyDescent="0.3">
      <c r="A2429" s="37" t="s">
        <v>3507</v>
      </c>
      <c r="B2429" s="13" t="s">
        <v>29</v>
      </c>
      <c r="C2429" s="13" t="s">
        <v>3143</v>
      </c>
      <c r="D2429" s="13" t="s">
        <v>3143</v>
      </c>
      <c r="E2429" s="13" t="s">
        <v>3143</v>
      </c>
    </row>
    <row r="2430" spans="1:5" ht="25.15" customHeight="1" thickTop="1" thickBot="1" x14ac:dyDescent="0.3">
      <c r="A2430" s="37" t="s">
        <v>1942</v>
      </c>
      <c r="B2430" s="13" t="s">
        <v>24</v>
      </c>
      <c r="C2430" s="13" t="s">
        <v>3143</v>
      </c>
      <c r="D2430" s="13" t="s">
        <v>26</v>
      </c>
      <c r="E2430" s="13" t="s">
        <v>3143</v>
      </c>
    </row>
    <row r="2431" spans="1:5" ht="25.15" customHeight="1" thickTop="1" thickBot="1" x14ac:dyDescent="0.3">
      <c r="A2431" s="37" t="s">
        <v>3089</v>
      </c>
      <c r="B2431" s="13" t="s">
        <v>24</v>
      </c>
      <c r="C2431" s="13" t="s">
        <v>3143</v>
      </c>
      <c r="D2431" s="13" t="s">
        <v>3143</v>
      </c>
      <c r="E2431" s="13" t="s">
        <v>3143</v>
      </c>
    </row>
    <row r="2432" spans="1:5" ht="25.15" customHeight="1" thickTop="1" thickBot="1" x14ac:dyDescent="0.3">
      <c r="A2432" s="37" t="s">
        <v>1943</v>
      </c>
      <c r="B2432" s="13" t="s">
        <v>24</v>
      </c>
      <c r="C2432" s="13" t="s">
        <v>3143</v>
      </c>
      <c r="D2432" s="13" t="s">
        <v>3143</v>
      </c>
      <c r="E2432" s="13" t="s">
        <v>3143</v>
      </c>
    </row>
    <row r="2433" spans="1:5" ht="25.15" customHeight="1" thickTop="1" thickBot="1" x14ac:dyDescent="0.3">
      <c r="A2433" s="37" t="s">
        <v>1944</v>
      </c>
      <c r="B2433" s="13" t="s">
        <v>37</v>
      </c>
      <c r="C2433" s="13" t="s">
        <v>3143</v>
      </c>
      <c r="D2433" s="13" t="s">
        <v>3143</v>
      </c>
      <c r="E2433" s="13" t="s">
        <v>3143</v>
      </c>
    </row>
    <row r="2434" spans="1:5" ht="25.15" customHeight="1" thickTop="1" thickBot="1" x14ac:dyDescent="0.3">
      <c r="A2434" s="37" t="s">
        <v>1945</v>
      </c>
      <c r="B2434" s="13" t="s">
        <v>37</v>
      </c>
      <c r="C2434" s="13" t="s">
        <v>3143</v>
      </c>
      <c r="D2434" s="13" t="s">
        <v>3143</v>
      </c>
      <c r="E2434" s="13" t="s">
        <v>3143</v>
      </c>
    </row>
    <row r="2435" spans="1:5" ht="25.15" customHeight="1" thickTop="1" thickBot="1" x14ac:dyDescent="0.3">
      <c r="A2435" s="37" t="s">
        <v>1946</v>
      </c>
      <c r="B2435" s="13" t="s">
        <v>24</v>
      </c>
      <c r="C2435" s="13" t="s">
        <v>3143</v>
      </c>
      <c r="D2435" s="13" t="s">
        <v>26</v>
      </c>
      <c r="E2435" s="13" t="s">
        <v>3143</v>
      </c>
    </row>
    <row r="2436" spans="1:5" ht="25.15" customHeight="1" thickTop="1" thickBot="1" x14ac:dyDescent="0.3">
      <c r="A2436" s="37" t="s">
        <v>3669</v>
      </c>
      <c r="B2436" s="13" t="s">
        <v>37</v>
      </c>
      <c r="C2436" s="13" t="s">
        <v>3143</v>
      </c>
      <c r="D2436" s="13" t="s">
        <v>3143</v>
      </c>
      <c r="E2436" s="13" t="s">
        <v>3143</v>
      </c>
    </row>
    <row r="2437" spans="1:5" ht="25.15" customHeight="1" thickTop="1" thickBot="1" x14ac:dyDescent="0.3">
      <c r="A2437" s="37" t="s">
        <v>1947</v>
      </c>
      <c r="B2437" s="13" t="s">
        <v>24</v>
      </c>
      <c r="C2437" s="13" t="s">
        <v>3143</v>
      </c>
      <c r="D2437" s="13" t="s">
        <v>3143</v>
      </c>
      <c r="E2437" s="13" t="s">
        <v>3143</v>
      </c>
    </row>
    <row r="2438" spans="1:5" ht="25.15" customHeight="1" thickTop="1" thickBot="1" x14ac:dyDescent="0.3">
      <c r="A2438" s="37" t="s">
        <v>1948</v>
      </c>
      <c r="B2438" s="13" t="s">
        <v>37</v>
      </c>
      <c r="C2438" s="13" t="s">
        <v>3143</v>
      </c>
      <c r="D2438" s="13" t="s">
        <v>3143</v>
      </c>
      <c r="E2438" s="13" t="s">
        <v>3143</v>
      </c>
    </row>
    <row r="2439" spans="1:5" ht="25.15" customHeight="1" thickTop="1" thickBot="1" x14ac:dyDescent="0.3">
      <c r="A2439" s="37" t="s">
        <v>1949</v>
      </c>
      <c r="B2439" s="13" t="s">
        <v>24</v>
      </c>
      <c r="C2439" s="13" t="s">
        <v>3143</v>
      </c>
      <c r="D2439" s="13" t="s">
        <v>3143</v>
      </c>
      <c r="E2439" s="13" t="s">
        <v>3143</v>
      </c>
    </row>
    <row r="2440" spans="1:5" ht="25.15" customHeight="1" thickTop="1" thickBot="1" x14ac:dyDescent="0.3">
      <c r="A2440" s="37" t="s">
        <v>1950</v>
      </c>
      <c r="B2440" s="13" t="s">
        <v>37</v>
      </c>
      <c r="C2440" s="13" t="s">
        <v>3143</v>
      </c>
      <c r="D2440" s="13" t="s">
        <v>3143</v>
      </c>
      <c r="E2440" s="13" t="s">
        <v>3143</v>
      </c>
    </row>
    <row r="2441" spans="1:5" ht="25.15" customHeight="1" thickTop="1" thickBot="1" x14ac:dyDescent="0.3">
      <c r="A2441" s="37" t="s">
        <v>1951</v>
      </c>
      <c r="B2441" s="13" t="s">
        <v>37</v>
      </c>
      <c r="C2441" s="13" t="s">
        <v>3143</v>
      </c>
      <c r="D2441" s="13" t="s">
        <v>3143</v>
      </c>
      <c r="E2441" s="13" t="s">
        <v>3143</v>
      </c>
    </row>
    <row r="2442" spans="1:5" ht="25.15" customHeight="1" thickTop="1" thickBot="1" x14ac:dyDescent="0.3">
      <c r="A2442" s="37" t="s">
        <v>1952</v>
      </c>
      <c r="B2442" s="13" t="s">
        <v>29</v>
      </c>
      <c r="C2442" s="13" t="s">
        <v>3143</v>
      </c>
      <c r="D2442" s="13" t="s">
        <v>3143</v>
      </c>
      <c r="E2442" s="13" t="s">
        <v>3143</v>
      </c>
    </row>
    <row r="2443" spans="1:5" ht="25.15" customHeight="1" thickTop="1" thickBot="1" x14ac:dyDescent="0.3">
      <c r="A2443" s="37" t="s">
        <v>3430</v>
      </c>
      <c r="B2443" s="13" t="s">
        <v>37</v>
      </c>
      <c r="C2443" s="13" t="s">
        <v>3143</v>
      </c>
      <c r="D2443" s="13" t="s">
        <v>3143</v>
      </c>
      <c r="E2443" s="13" t="s">
        <v>6</v>
      </c>
    </row>
    <row r="2444" spans="1:5" ht="25.15" customHeight="1" thickTop="1" thickBot="1" x14ac:dyDescent="0.3">
      <c r="A2444" s="37" t="s">
        <v>1953</v>
      </c>
      <c r="B2444" s="13" t="s">
        <v>29</v>
      </c>
      <c r="C2444" s="13" t="s">
        <v>3143</v>
      </c>
      <c r="D2444" s="13" t="s">
        <v>3143</v>
      </c>
      <c r="E2444" s="13" t="s">
        <v>3143</v>
      </c>
    </row>
    <row r="2445" spans="1:5" ht="25.15" customHeight="1" thickTop="1" thickBot="1" x14ac:dyDescent="0.3">
      <c r="A2445" s="37" t="s">
        <v>3217</v>
      </c>
      <c r="B2445" s="13" t="s">
        <v>24</v>
      </c>
      <c r="C2445" s="13" t="s">
        <v>3143</v>
      </c>
      <c r="D2445" s="13" t="s">
        <v>3143</v>
      </c>
      <c r="E2445" s="13" t="s">
        <v>3143</v>
      </c>
    </row>
    <row r="2446" spans="1:5" ht="25.15" customHeight="1" thickTop="1" thickBot="1" x14ac:dyDescent="0.3">
      <c r="A2446" s="37" t="s">
        <v>1954</v>
      </c>
      <c r="B2446" s="13" t="s">
        <v>24</v>
      </c>
      <c r="C2446" s="13" t="s">
        <v>3143</v>
      </c>
      <c r="D2446" s="13" t="s">
        <v>3143</v>
      </c>
      <c r="E2446" s="13" t="s">
        <v>3143</v>
      </c>
    </row>
    <row r="2447" spans="1:5" ht="25.15" customHeight="1" thickTop="1" thickBot="1" x14ac:dyDescent="0.3">
      <c r="A2447" s="37" t="s">
        <v>1955</v>
      </c>
      <c r="B2447" s="13" t="s">
        <v>29</v>
      </c>
      <c r="C2447" s="13" t="s">
        <v>3143</v>
      </c>
      <c r="D2447" s="13" t="s">
        <v>3143</v>
      </c>
      <c r="E2447" s="13" t="s">
        <v>3143</v>
      </c>
    </row>
    <row r="2448" spans="1:5" ht="25.15" customHeight="1" thickTop="1" thickBot="1" x14ac:dyDescent="0.3">
      <c r="A2448" s="37" t="s">
        <v>3662</v>
      </c>
      <c r="B2448" s="13" t="s">
        <v>24</v>
      </c>
      <c r="C2448" s="13" t="s">
        <v>3143</v>
      </c>
      <c r="D2448" s="13" t="s">
        <v>3143</v>
      </c>
      <c r="E2448" s="13" t="s">
        <v>3143</v>
      </c>
    </row>
    <row r="2449" spans="1:5" ht="25.15" customHeight="1" thickTop="1" thickBot="1" x14ac:dyDescent="0.3">
      <c r="A2449" s="37" t="s">
        <v>3620</v>
      </c>
      <c r="B2449" s="13" t="s">
        <v>21</v>
      </c>
      <c r="C2449" s="13" t="s">
        <v>3143</v>
      </c>
      <c r="D2449" s="13" t="s">
        <v>3143</v>
      </c>
      <c r="E2449" s="13" t="s">
        <v>3143</v>
      </c>
    </row>
    <row r="2450" spans="1:5" ht="25.15" customHeight="1" thickTop="1" thickBot="1" x14ac:dyDescent="0.3">
      <c r="A2450" s="37" t="s">
        <v>1956</v>
      </c>
      <c r="B2450" s="13" t="s">
        <v>24</v>
      </c>
      <c r="C2450" s="13" t="s">
        <v>3143</v>
      </c>
      <c r="D2450" s="13" t="s">
        <v>3143</v>
      </c>
      <c r="E2450" s="13" t="s">
        <v>3143</v>
      </c>
    </row>
    <row r="2451" spans="1:5" ht="25.15" customHeight="1" thickTop="1" thickBot="1" x14ac:dyDescent="0.3">
      <c r="A2451" s="37" t="s">
        <v>1957</v>
      </c>
      <c r="B2451" s="13" t="s">
        <v>47</v>
      </c>
      <c r="C2451" s="13" t="s">
        <v>3143</v>
      </c>
      <c r="D2451" s="13" t="s">
        <v>3143</v>
      </c>
      <c r="E2451" s="13" t="s">
        <v>3143</v>
      </c>
    </row>
    <row r="2452" spans="1:5" ht="25.15" customHeight="1" thickTop="1" thickBot="1" x14ac:dyDescent="0.3">
      <c r="A2452" s="37" t="s">
        <v>1958</v>
      </c>
      <c r="B2452" s="13" t="s">
        <v>24</v>
      </c>
      <c r="C2452" s="13" t="s">
        <v>3143</v>
      </c>
      <c r="D2452" s="13" t="s">
        <v>26</v>
      </c>
      <c r="E2452" s="13" t="s">
        <v>3143</v>
      </c>
    </row>
    <row r="2453" spans="1:5" ht="25.15" customHeight="1" thickTop="1" thickBot="1" x14ac:dyDescent="0.3">
      <c r="A2453" s="37" t="s">
        <v>1959</v>
      </c>
      <c r="B2453" s="13" t="s">
        <v>29</v>
      </c>
      <c r="C2453" s="13" t="s">
        <v>3143</v>
      </c>
      <c r="D2453" s="13" t="s">
        <v>3143</v>
      </c>
      <c r="E2453" s="13" t="s">
        <v>3143</v>
      </c>
    </row>
    <row r="2454" spans="1:5" ht="25.15" customHeight="1" thickTop="1" thickBot="1" x14ac:dyDescent="0.3">
      <c r="A2454" s="37" t="s">
        <v>3057</v>
      </c>
      <c r="B2454" s="13" t="s">
        <v>37</v>
      </c>
      <c r="C2454" s="13" t="s">
        <v>5</v>
      </c>
      <c r="D2454" s="13" t="s">
        <v>3143</v>
      </c>
      <c r="E2454" s="13" t="s">
        <v>3143</v>
      </c>
    </row>
    <row r="2455" spans="1:5" ht="25.15" customHeight="1" thickTop="1" thickBot="1" x14ac:dyDescent="0.3">
      <c r="A2455" s="37" t="s">
        <v>3431</v>
      </c>
      <c r="B2455" s="13" t="s">
        <v>47</v>
      </c>
      <c r="C2455" s="13" t="s">
        <v>3143</v>
      </c>
      <c r="D2455" s="13" t="s">
        <v>26</v>
      </c>
      <c r="E2455" s="13" t="s">
        <v>6</v>
      </c>
    </row>
    <row r="2456" spans="1:5" ht="25.15" customHeight="1" thickTop="1" thickBot="1" x14ac:dyDescent="0.3">
      <c r="A2456" s="37" t="s">
        <v>1960</v>
      </c>
      <c r="B2456" s="101" t="s">
        <v>21</v>
      </c>
      <c r="C2456" s="101" t="s">
        <v>3143</v>
      </c>
      <c r="D2456" s="101" t="s">
        <v>3143</v>
      </c>
      <c r="E2456" s="102" t="s">
        <v>3143</v>
      </c>
    </row>
    <row r="2457" spans="1:5" ht="25.15" customHeight="1" thickTop="1" thickBot="1" x14ac:dyDescent="0.3">
      <c r="A2457" s="37" t="s">
        <v>1961</v>
      </c>
      <c r="B2457" s="13" t="s">
        <v>24</v>
      </c>
      <c r="C2457" s="13" t="s">
        <v>3143</v>
      </c>
      <c r="D2457" s="13" t="s">
        <v>3143</v>
      </c>
      <c r="E2457" s="13" t="s">
        <v>3143</v>
      </c>
    </row>
    <row r="2458" spans="1:5" ht="25.15" customHeight="1" thickTop="1" thickBot="1" x14ac:dyDescent="0.3">
      <c r="A2458" s="37" t="s">
        <v>1962</v>
      </c>
      <c r="B2458" s="13" t="s">
        <v>24</v>
      </c>
      <c r="C2458" s="13" t="s">
        <v>3143</v>
      </c>
      <c r="D2458" s="13" t="s">
        <v>3143</v>
      </c>
      <c r="E2458" s="13" t="s">
        <v>3143</v>
      </c>
    </row>
    <row r="2459" spans="1:5" ht="25.15" customHeight="1" thickTop="1" thickBot="1" x14ac:dyDescent="0.3">
      <c r="A2459" s="37" t="s">
        <v>1963</v>
      </c>
      <c r="B2459" s="13" t="s">
        <v>24</v>
      </c>
      <c r="C2459" s="13" t="s">
        <v>3143</v>
      </c>
      <c r="D2459" s="13" t="s">
        <v>3143</v>
      </c>
      <c r="E2459" s="13" t="s">
        <v>3143</v>
      </c>
    </row>
    <row r="2460" spans="1:5" ht="25.15" customHeight="1" thickTop="1" thickBot="1" x14ac:dyDescent="0.3">
      <c r="A2460" s="37" t="s">
        <v>2904</v>
      </c>
      <c r="B2460" s="13" t="s">
        <v>21</v>
      </c>
      <c r="C2460" s="13" t="s">
        <v>3143</v>
      </c>
      <c r="D2460" s="13" t="s">
        <v>3143</v>
      </c>
      <c r="E2460" s="13" t="s">
        <v>6</v>
      </c>
    </row>
    <row r="2461" spans="1:5" ht="25.15" customHeight="1" thickTop="1" thickBot="1" x14ac:dyDescent="0.3">
      <c r="A2461" s="37" t="s">
        <v>2958</v>
      </c>
      <c r="B2461" s="13" t="s">
        <v>24</v>
      </c>
      <c r="C2461" s="13" t="s">
        <v>3143</v>
      </c>
      <c r="D2461" s="13" t="s">
        <v>3143</v>
      </c>
      <c r="E2461" s="13" t="s">
        <v>3143</v>
      </c>
    </row>
    <row r="2462" spans="1:5" ht="25.15" customHeight="1" thickTop="1" thickBot="1" x14ac:dyDescent="0.3">
      <c r="A2462" s="37" t="s">
        <v>1964</v>
      </c>
      <c r="B2462" s="13" t="s">
        <v>37</v>
      </c>
      <c r="C2462" s="13" t="s">
        <v>3143</v>
      </c>
      <c r="D2462" s="13" t="s">
        <v>3143</v>
      </c>
      <c r="E2462" s="13" t="s">
        <v>3143</v>
      </c>
    </row>
    <row r="2463" spans="1:5" ht="25.15" customHeight="1" thickTop="1" thickBot="1" x14ac:dyDescent="0.3">
      <c r="A2463" s="37" t="s">
        <v>1965</v>
      </c>
      <c r="B2463" s="13" t="s">
        <v>24</v>
      </c>
      <c r="C2463" s="13" t="s">
        <v>3143</v>
      </c>
      <c r="D2463" s="13" t="s">
        <v>3143</v>
      </c>
      <c r="E2463" s="13" t="s">
        <v>3143</v>
      </c>
    </row>
    <row r="2464" spans="1:5" ht="25.15" customHeight="1" thickTop="1" thickBot="1" x14ac:dyDescent="0.3">
      <c r="A2464" s="37" t="s">
        <v>1966</v>
      </c>
      <c r="B2464" s="13" t="s">
        <v>30</v>
      </c>
      <c r="C2464" s="13" t="s">
        <v>3143</v>
      </c>
      <c r="D2464" s="13" t="s">
        <v>3143</v>
      </c>
      <c r="E2464" s="13" t="s">
        <v>3143</v>
      </c>
    </row>
    <row r="2465" spans="1:5" ht="25.15" customHeight="1" thickTop="1" thickBot="1" x14ac:dyDescent="0.3">
      <c r="A2465" s="37" t="s">
        <v>1967</v>
      </c>
      <c r="B2465" s="13" t="s">
        <v>37</v>
      </c>
      <c r="C2465" s="13" t="s">
        <v>3143</v>
      </c>
      <c r="D2465" s="13" t="s">
        <v>3143</v>
      </c>
      <c r="E2465" s="13" t="s">
        <v>3143</v>
      </c>
    </row>
    <row r="2466" spans="1:5" ht="25.15" customHeight="1" thickTop="1" thickBot="1" x14ac:dyDescent="0.3">
      <c r="A2466" s="37" t="s">
        <v>1968</v>
      </c>
      <c r="B2466" s="13" t="s">
        <v>37</v>
      </c>
      <c r="C2466" s="13" t="s">
        <v>3143</v>
      </c>
      <c r="D2466" s="13" t="s">
        <v>3143</v>
      </c>
      <c r="E2466" s="13" t="s">
        <v>3143</v>
      </c>
    </row>
    <row r="2467" spans="1:5" ht="25.15" customHeight="1" thickTop="1" thickBot="1" x14ac:dyDescent="0.3">
      <c r="A2467" s="37" t="s">
        <v>1969</v>
      </c>
      <c r="B2467" s="13" t="s">
        <v>24</v>
      </c>
      <c r="C2467" s="13" t="s">
        <v>3143</v>
      </c>
      <c r="D2467" s="13" t="s">
        <v>3143</v>
      </c>
      <c r="E2467" s="13" t="s">
        <v>3143</v>
      </c>
    </row>
    <row r="2468" spans="1:5" ht="25.15" customHeight="1" thickTop="1" thickBot="1" x14ac:dyDescent="0.3">
      <c r="A2468" s="37" t="s">
        <v>1970</v>
      </c>
      <c r="B2468" s="13" t="s">
        <v>24</v>
      </c>
      <c r="C2468" s="13" t="s">
        <v>3143</v>
      </c>
      <c r="D2468" s="13" t="s">
        <v>26</v>
      </c>
      <c r="E2468" s="13" t="s">
        <v>3143</v>
      </c>
    </row>
    <row r="2469" spans="1:5" ht="25.15" customHeight="1" thickTop="1" thickBot="1" x14ac:dyDescent="0.3">
      <c r="A2469" s="37" t="s">
        <v>3432</v>
      </c>
      <c r="B2469" s="13" t="s">
        <v>37</v>
      </c>
      <c r="C2469" s="13" t="s">
        <v>3143</v>
      </c>
      <c r="D2469" s="13" t="s">
        <v>3143</v>
      </c>
      <c r="E2469" s="13" t="s">
        <v>6</v>
      </c>
    </row>
    <row r="2470" spans="1:5" ht="25.15" customHeight="1" thickTop="1" thickBot="1" x14ac:dyDescent="0.3">
      <c r="A2470" s="37" t="s">
        <v>1971</v>
      </c>
      <c r="B2470" s="13" t="s">
        <v>21</v>
      </c>
      <c r="C2470" s="13" t="s">
        <v>3143</v>
      </c>
      <c r="D2470" s="13" t="s">
        <v>3143</v>
      </c>
      <c r="E2470" s="13" t="s">
        <v>3143</v>
      </c>
    </row>
    <row r="2471" spans="1:5" ht="25.15" customHeight="1" thickTop="1" thickBot="1" x14ac:dyDescent="0.3">
      <c r="A2471" s="37" t="s">
        <v>1972</v>
      </c>
      <c r="B2471" s="13" t="s">
        <v>24</v>
      </c>
      <c r="C2471" s="13" t="s">
        <v>5</v>
      </c>
      <c r="D2471" s="13" t="s">
        <v>3143</v>
      </c>
      <c r="E2471" s="13" t="s">
        <v>3143</v>
      </c>
    </row>
    <row r="2472" spans="1:5" ht="25.15" customHeight="1" thickTop="1" thickBot="1" x14ac:dyDescent="0.3">
      <c r="A2472" s="37" t="s">
        <v>1973</v>
      </c>
      <c r="B2472" s="13" t="s">
        <v>47</v>
      </c>
      <c r="C2472" s="13" t="s">
        <v>3143</v>
      </c>
      <c r="D2472" s="13" t="s">
        <v>3143</v>
      </c>
      <c r="E2472" s="13" t="s">
        <v>3143</v>
      </c>
    </row>
    <row r="2473" spans="1:5" ht="25.15" customHeight="1" thickTop="1" thickBot="1" x14ac:dyDescent="0.3">
      <c r="A2473" s="37" t="s">
        <v>1974</v>
      </c>
      <c r="B2473" s="13" t="s">
        <v>24</v>
      </c>
      <c r="C2473" s="13" t="s">
        <v>3143</v>
      </c>
      <c r="D2473" s="13" t="s">
        <v>3143</v>
      </c>
      <c r="E2473" s="13" t="s">
        <v>3143</v>
      </c>
    </row>
    <row r="2474" spans="1:5" ht="25.15" customHeight="1" thickTop="1" thickBot="1" x14ac:dyDescent="0.3">
      <c r="A2474" s="37" t="s">
        <v>1975</v>
      </c>
      <c r="B2474" s="13" t="s">
        <v>35</v>
      </c>
      <c r="C2474" s="13" t="s">
        <v>3143</v>
      </c>
      <c r="D2474" s="13" t="s">
        <v>3143</v>
      </c>
      <c r="E2474" s="13" t="s">
        <v>3143</v>
      </c>
    </row>
    <row r="2475" spans="1:5" ht="25.15" customHeight="1" thickTop="1" thickBot="1" x14ac:dyDescent="0.3">
      <c r="A2475" s="37" t="s">
        <v>1976</v>
      </c>
      <c r="B2475" s="13" t="s">
        <v>61</v>
      </c>
      <c r="C2475" s="13" t="s">
        <v>3143</v>
      </c>
      <c r="D2475" s="13" t="s">
        <v>3143</v>
      </c>
      <c r="E2475" s="13" t="s">
        <v>3143</v>
      </c>
    </row>
    <row r="2476" spans="1:5" ht="25.15" customHeight="1" thickTop="1" thickBot="1" x14ac:dyDescent="0.3">
      <c r="A2476" s="37" t="s">
        <v>1977</v>
      </c>
      <c r="B2476" s="101" t="s">
        <v>24</v>
      </c>
      <c r="C2476" s="101" t="s">
        <v>3143</v>
      </c>
      <c r="D2476" s="101" t="s">
        <v>3143</v>
      </c>
      <c r="E2476" s="102" t="s">
        <v>3143</v>
      </c>
    </row>
    <row r="2477" spans="1:5" ht="25.15" customHeight="1" thickTop="1" thickBot="1" x14ac:dyDescent="0.3">
      <c r="A2477" s="37" t="s">
        <v>3218</v>
      </c>
      <c r="B2477" s="13" t="s">
        <v>47</v>
      </c>
      <c r="C2477" s="13" t="s">
        <v>3143</v>
      </c>
      <c r="D2477" s="13" t="s">
        <v>3143</v>
      </c>
      <c r="E2477" s="13" t="s">
        <v>3143</v>
      </c>
    </row>
    <row r="2478" spans="1:5" ht="25.15" customHeight="1" thickTop="1" thickBot="1" x14ac:dyDescent="0.3">
      <c r="A2478" s="37" t="s">
        <v>1978</v>
      </c>
      <c r="B2478" s="13" t="s">
        <v>37</v>
      </c>
      <c r="C2478" s="13" t="s">
        <v>3143</v>
      </c>
      <c r="D2478" s="13" t="s">
        <v>3143</v>
      </c>
      <c r="E2478" s="13" t="s">
        <v>3143</v>
      </c>
    </row>
    <row r="2479" spans="1:5" ht="25.15" customHeight="1" thickTop="1" thickBot="1" x14ac:dyDescent="0.3">
      <c r="A2479" s="37" t="s">
        <v>1979</v>
      </c>
      <c r="B2479" s="13" t="s">
        <v>24</v>
      </c>
      <c r="C2479" s="13" t="s">
        <v>3143</v>
      </c>
      <c r="D2479" s="13" t="s">
        <v>3143</v>
      </c>
      <c r="E2479" s="13" t="s">
        <v>3143</v>
      </c>
    </row>
    <row r="2480" spans="1:5" ht="25.15" customHeight="1" thickTop="1" thickBot="1" x14ac:dyDescent="0.3">
      <c r="A2480" s="37" t="s">
        <v>1980</v>
      </c>
      <c r="B2480" s="13" t="s">
        <v>21</v>
      </c>
      <c r="C2480" s="13" t="s">
        <v>3143</v>
      </c>
      <c r="D2480" s="13" t="s">
        <v>26</v>
      </c>
      <c r="E2480" s="13" t="s">
        <v>3143</v>
      </c>
    </row>
    <row r="2481" spans="1:5" ht="25.15" customHeight="1" thickTop="1" thickBot="1" x14ac:dyDescent="0.3">
      <c r="A2481" s="37" t="s">
        <v>3219</v>
      </c>
      <c r="B2481" s="13" t="s">
        <v>37</v>
      </c>
      <c r="C2481" s="13" t="s">
        <v>3143</v>
      </c>
      <c r="D2481" s="13" t="s">
        <v>3143</v>
      </c>
      <c r="E2481" s="13" t="s">
        <v>3143</v>
      </c>
    </row>
    <row r="2482" spans="1:5" ht="25.15" customHeight="1" thickTop="1" thickBot="1" x14ac:dyDescent="0.3">
      <c r="A2482" s="37" t="s">
        <v>3220</v>
      </c>
      <c r="B2482" s="13" t="s">
        <v>37</v>
      </c>
      <c r="C2482" s="13" t="s">
        <v>3143</v>
      </c>
      <c r="D2482" s="13" t="s">
        <v>3143</v>
      </c>
      <c r="E2482" s="13" t="s">
        <v>3143</v>
      </c>
    </row>
    <row r="2483" spans="1:5" ht="25.15" customHeight="1" thickTop="1" thickBot="1" x14ac:dyDescent="0.3">
      <c r="A2483" s="37" t="s">
        <v>1981</v>
      </c>
      <c r="B2483" s="13" t="s">
        <v>37</v>
      </c>
      <c r="C2483" s="13" t="s">
        <v>3143</v>
      </c>
      <c r="D2483" s="13" t="s">
        <v>3143</v>
      </c>
      <c r="E2483" s="13" t="s">
        <v>3143</v>
      </c>
    </row>
    <row r="2484" spans="1:5" ht="25.15" customHeight="1" thickTop="1" thickBot="1" x14ac:dyDescent="0.3">
      <c r="A2484" s="37" t="s">
        <v>1982</v>
      </c>
      <c r="B2484" s="13" t="s">
        <v>24</v>
      </c>
      <c r="C2484" s="13" t="s">
        <v>3143</v>
      </c>
      <c r="D2484" s="13" t="s">
        <v>3143</v>
      </c>
      <c r="E2484" s="13" t="s">
        <v>3143</v>
      </c>
    </row>
    <row r="2485" spans="1:5" ht="25.15" customHeight="1" thickTop="1" thickBot="1" x14ac:dyDescent="0.3">
      <c r="A2485" s="37" t="s">
        <v>1983</v>
      </c>
      <c r="B2485" s="13" t="s">
        <v>24</v>
      </c>
      <c r="C2485" s="13" t="s">
        <v>3143</v>
      </c>
      <c r="D2485" s="13" t="s">
        <v>3143</v>
      </c>
      <c r="E2485" s="13" t="s">
        <v>3143</v>
      </c>
    </row>
    <row r="2486" spans="1:5" ht="25.15" customHeight="1" thickTop="1" thickBot="1" x14ac:dyDescent="0.3">
      <c r="A2486" s="37" t="s">
        <v>1984</v>
      </c>
      <c r="B2486" s="13" t="s">
        <v>30</v>
      </c>
      <c r="C2486" s="13" t="s">
        <v>3143</v>
      </c>
      <c r="D2486" s="13" t="s">
        <v>3143</v>
      </c>
      <c r="E2486" s="13" t="s">
        <v>3143</v>
      </c>
    </row>
    <row r="2487" spans="1:5" ht="25.15" customHeight="1" thickTop="1" thickBot="1" x14ac:dyDescent="0.3">
      <c r="A2487" s="37" t="s">
        <v>1985</v>
      </c>
      <c r="B2487" s="13" t="s">
        <v>61</v>
      </c>
      <c r="C2487" s="13" t="s">
        <v>3143</v>
      </c>
      <c r="D2487" s="13" t="s">
        <v>3143</v>
      </c>
      <c r="E2487" s="13" t="s">
        <v>3143</v>
      </c>
    </row>
    <row r="2488" spans="1:5" ht="25.15" customHeight="1" thickTop="1" thickBot="1" x14ac:dyDescent="0.3">
      <c r="A2488" s="37" t="s">
        <v>1986</v>
      </c>
      <c r="B2488" s="13" t="s">
        <v>37</v>
      </c>
      <c r="C2488" s="13" t="s">
        <v>3143</v>
      </c>
      <c r="D2488" s="13" t="s">
        <v>3143</v>
      </c>
      <c r="E2488" s="13" t="s">
        <v>3143</v>
      </c>
    </row>
    <row r="2489" spans="1:5" ht="25.15" customHeight="1" thickTop="1" thickBot="1" x14ac:dyDescent="0.3">
      <c r="A2489" s="37" t="s">
        <v>1987</v>
      </c>
      <c r="B2489" s="13" t="s">
        <v>29</v>
      </c>
      <c r="C2489" s="13" t="s">
        <v>3143</v>
      </c>
      <c r="D2489" s="13" t="s">
        <v>3143</v>
      </c>
      <c r="E2489" s="13" t="s">
        <v>3143</v>
      </c>
    </row>
    <row r="2490" spans="1:5" ht="25.15" customHeight="1" thickTop="1" thickBot="1" x14ac:dyDescent="0.3">
      <c r="A2490" s="37" t="s">
        <v>1988</v>
      </c>
      <c r="B2490" s="13" t="s">
        <v>24</v>
      </c>
      <c r="C2490" s="13" t="s">
        <v>3143</v>
      </c>
      <c r="D2490" s="13" t="s">
        <v>3143</v>
      </c>
      <c r="E2490" s="13" t="s">
        <v>3143</v>
      </c>
    </row>
    <row r="2491" spans="1:5" ht="25.15" customHeight="1" thickTop="1" thickBot="1" x14ac:dyDescent="0.3">
      <c r="A2491" s="37" t="s">
        <v>1989</v>
      </c>
      <c r="B2491" s="13" t="s">
        <v>24</v>
      </c>
      <c r="C2491" s="13" t="s">
        <v>3143</v>
      </c>
      <c r="D2491" s="13" t="s">
        <v>3143</v>
      </c>
      <c r="E2491" s="13" t="s">
        <v>3143</v>
      </c>
    </row>
    <row r="2492" spans="1:5" ht="25.15" customHeight="1" thickTop="1" thickBot="1" x14ac:dyDescent="0.3">
      <c r="A2492" s="37" t="s">
        <v>1990</v>
      </c>
      <c r="B2492" s="13" t="s">
        <v>24</v>
      </c>
      <c r="C2492" s="13" t="s">
        <v>3143</v>
      </c>
      <c r="D2492" s="13" t="s">
        <v>3143</v>
      </c>
      <c r="E2492" s="13" t="s">
        <v>3143</v>
      </c>
    </row>
    <row r="2493" spans="1:5" ht="25.15" customHeight="1" thickTop="1" thickBot="1" x14ac:dyDescent="0.3">
      <c r="A2493" s="37" t="s">
        <v>3134</v>
      </c>
      <c r="B2493" s="13" t="s">
        <v>37</v>
      </c>
      <c r="C2493" s="13" t="s">
        <v>3143</v>
      </c>
      <c r="D2493" s="13" t="s">
        <v>3143</v>
      </c>
      <c r="E2493" s="13" t="s">
        <v>3143</v>
      </c>
    </row>
    <row r="2494" spans="1:5" ht="25.15" customHeight="1" thickTop="1" thickBot="1" x14ac:dyDescent="0.3">
      <c r="A2494" s="37" t="s">
        <v>1991</v>
      </c>
      <c r="B2494" s="13" t="s">
        <v>24</v>
      </c>
      <c r="C2494" s="13" t="s">
        <v>3143</v>
      </c>
      <c r="D2494" s="13" t="s">
        <v>3143</v>
      </c>
      <c r="E2494" s="13" t="s">
        <v>3143</v>
      </c>
    </row>
    <row r="2495" spans="1:5" ht="25.15" customHeight="1" thickTop="1" thickBot="1" x14ac:dyDescent="0.3">
      <c r="A2495" s="37" t="s">
        <v>1992</v>
      </c>
      <c r="B2495" s="13" t="s">
        <v>37</v>
      </c>
      <c r="C2495" s="13" t="s">
        <v>3143</v>
      </c>
      <c r="D2495" s="13" t="s">
        <v>26</v>
      </c>
      <c r="E2495" s="13" t="s">
        <v>3143</v>
      </c>
    </row>
    <row r="2496" spans="1:5" ht="25.15" customHeight="1" thickTop="1" thickBot="1" x14ac:dyDescent="0.3">
      <c r="A2496" s="37" t="s">
        <v>1993</v>
      </c>
      <c r="B2496" s="13" t="s">
        <v>24</v>
      </c>
      <c r="C2496" s="13" t="s">
        <v>3143</v>
      </c>
      <c r="D2496" s="13" t="s">
        <v>26</v>
      </c>
      <c r="E2496" s="13" t="s">
        <v>3143</v>
      </c>
    </row>
    <row r="2497" spans="1:5" ht="25.15" customHeight="1" thickTop="1" thickBot="1" x14ac:dyDescent="0.3">
      <c r="A2497" s="37" t="s">
        <v>1994</v>
      </c>
      <c r="B2497" s="13" t="s">
        <v>21</v>
      </c>
      <c r="C2497" s="13" t="s">
        <v>3143</v>
      </c>
      <c r="D2497" s="13" t="s">
        <v>3143</v>
      </c>
      <c r="E2497" s="13" t="s">
        <v>3143</v>
      </c>
    </row>
    <row r="2498" spans="1:5" ht="25.15" customHeight="1" thickTop="1" thickBot="1" x14ac:dyDescent="0.3">
      <c r="A2498" s="37" t="s">
        <v>1995</v>
      </c>
      <c r="B2498" s="13" t="s">
        <v>21</v>
      </c>
      <c r="C2498" s="13" t="s">
        <v>3143</v>
      </c>
      <c r="D2498" s="13" t="s">
        <v>3143</v>
      </c>
      <c r="E2498" s="13" t="s">
        <v>3143</v>
      </c>
    </row>
    <row r="2499" spans="1:5" ht="25.15" customHeight="1" thickTop="1" thickBot="1" x14ac:dyDescent="0.3">
      <c r="A2499" s="37" t="s">
        <v>1996</v>
      </c>
      <c r="B2499" s="13" t="s">
        <v>21</v>
      </c>
      <c r="C2499" s="13" t="s">
        <v>5</v>
      </c>
      <c r="D2499" s="13" t="s">
        <v>26</v>
      </c>
      <c r="E2499" s="13" t="s">
        <v>3143</v>
      </c>
    </row>
    <row r="2500" spans="1:5" ht="25.15" customHeight="1" thickTop="1" thickBot="1" x14ac:dyDescent="0.3">
      <c r="A2500" s="37" t="s">
        <v>1997</v>
      </c>
      <c r="B2500" s="13" t="s">
        <v>24</v>
      </c>
      <c r="C2500" s="13" t="s">
        <v>3143</v>
      </c>
      <c r="D2500" s="13" t="s">
        <v>3143</v>
      </c>
      <c r="E2500" s="13" t="s">
        <v>3143</v>
      </c>
    </row>
    <row r="2501" spans="1:5" ht="25.15" customHeight="1" thickTop="1" thickBot="1" x14ac:dyDescent="0.3">
      <c r="A2501" s="37" t="s">
        <v>1998</v>
      </c>
      <c r="B2501" s="13" t="s">
        <v>24</v>
      </c>
      <c r="C2501" s="13" t="s">
        <v>3143</v>
      </c>
      <c r="D2501" s="13" t="s">
        <v>26</v>
      </c>
      <c r="E2501" s="13" t="s">
        <v>3143</v>
      </c>
    </row>
    <row r="2502" spans="1:5" ht="25.15" customHeight="1" thickTop="1" thickBot="1" x14ac:dyDescent="0.3">
      <c r="A2502" s="37" t="s">
        <v>1999</v>
      </c>
      <c r="B2502" s="13" t="s">
        <v>37</v>
      </c>
      <c r="C2502" s="13" t="s">
        <v>3143</v>
      </c>
      <c r="D2502" s="13" t="s">
        <v>3143</v>
      </c>
      <c r="E2502" s="13" t="s">
        <v>3143</v>
      </c>
    </row>
    <row r="2503" spans="1:5" ht="25.15" customHeight="1" thickTop="1" thickBot="1" x14ac:dyDescent="0.3">
      <c r="A2503" s="37" t="s">
        <v>2000</v>
      </c>
      <c r="B2503" s="13" t="s">
        <v>30</v>
      </c>
      <c r="C2503" s="13" t="s">
        <v>3143</v>
      </c>
      <c r="D2503" s="13" t="s">
        <v>3143</v>
      </c>
      <c r="E2503" s="13" t="s">
        <v>3143</v>
      </c>
    </row>
    <row r="2504" spans="1:5" ht="25.15" customHeight="1" thickTop="1" thickBot="1" x14ac:dyDescent="0.3">
      <c r="A2504" s="37" t="s">
        <v>2001</v>
      </c>
      <c r="B2504" s="13" t="s">
        <v>37</v>
      </c>
      <c r="C2504" s="13" t="s">
        <v>3143</v>
      </c>
      <c r="D2504" s="13" t="s">
        <v>3143</v>
      </c>
      <c r="E2504" s="13" t="s">
        <v>3143</v>
      </c>
    </row>
    <row r="2505" spans="1:5" ht="25.15" customHeight="1" thickTop="1" thickBot="1" x14ac:dyDescent="0.3">
      <c r="A2505" s="37" t="s">
        <v>2002</v>
      </c>
      <c r="B2505" s="13" t="s">
        <v>37</v>
      </c>
      <c r="C2505" s="13" t="s">
        <v>3143</v>
      </c>
      <c r="D2505" s="13" t="s">
        <v>3143</v>
      </c>
      <c r="E2505" s="13" t="s">
        <v>3143</v>
      </c>
    </row>
    <row r="2506" spans="1:5" ht="25.15" customHeight="1" thickTop="1" thickBot="1" x14ac:dyDescent="0.3">
      <c r="A2506" s="37" t="s">
        <v>2003</v>
      </c>
      <c r="B2506" s="13" t="s">
        <v>21</v>
      </c>
      <c r="C2506" s="13" t="s">
        <v>3143</v>
      </c>
      <c r="D2506" s="13" t="s">
        <v>3143</v>
      </c>
      <c r="E2506" s="13" t="s">
        <v>3143</v>
      </c>
    </row>
    <row r="2507" spans="1:5" ht="25.15" customHeight="1" thickTop="1" thickBot="1" x14ac:dyDescent="0.3">
      <c r="A2507" s="37" t="s">
        <v>2004</v>
      </c>
      <c r="B2507" s="13" t="s">
        <v>21</v>
      </c>
      <c r="C2507" s="13" t="s">
        <v>3143</v>
      </c>
      <c r="D2507" s="13" t="s">
        <v>3143</v>
      </c>
      <c r="E2507" s="13" t="s">
        <v>3143</v>
      </c>
    </row>
    <row r="2508" spans="1:5" ht="25.15" customHeight="1" thickTop="1" thickBot="1" x14ac:dyDescent="0.3">
      <c r="A2508" s="37" t="s">
        <v>3221</v>
      </c>
      <c r="B2508" s="13" t="s">
        <v>37</v>
      </c>
      <c r="C2508" s="13" t="s">
        <v>3143</v>
      </c>
      <c r="D2508" s="13" t="s">
        <v>3143</v>
      </c>
      <c r="E2508" s="13" t="s">
        <v>3143</v>
      </c>
    </row>
    <row r="2509" spans="1:5" ht="25.15" customHeight="1" thickTop="1" thickBot="1" x14ac:dyDescent="0.3">
      <c r="A2509" s="37" t="s">
        <v>2005</v>
      </c>
      <c r="B2509" s="13" t="s">
        <v>24</v>
      </c>
      <c r="C2509" s="13" t="s">
        <v>3143</v>
      </c>
      <c r="D2509" s="13" t="s">
        <v>26</v>
      </c>
      <c r="E2509" s="13" t="s">
        <v>3143</v>
      </c>
    </row>
    <row r="2510" spans="1:5" ht="25.15" customHeight="1" thickTop="1" thickBot="1" x14ac:dyDescent="0.3">
      <c r="A2510" s="37" t="s">
        <v>2006</v>
      </c>
      <c r="B2510" s="13" t="s">
        <v>37</v>
      </c>
      <c r="C2510" s="13" t="s">
        <v>3143</v>
      </c>
      <c r="D2510" s="13" t="s">
        <v>3143</v>
      </c>
      <c r="E2510" s="13" t="s">
        <v>3143</v>
      </c>
    </row>
    <row r="2511" spans="1:5" ht="25.15" customHeight="1" thickTop="1" thickBot="1" x14ac:dyDescent="0.3">
      <c r="A2511" s="37" t="s">
        <v>2007</v>
      </c>
      <c r="B2511" s="13" t="s">
        <v>35</v>
      </c>
      <c r="C2511" s="13" t="s">
        <v>5</v>
      </c>
      <c r="D2511" s="13" t="s">
        <v>3143</v>
      </c>
      <c r="E2511" s="13" t="s">
        <v>3143</v>
      </c>
    </row>
    <row r="2512" spans="1:5" ht="25.15" customHeight="1" thickTop="1" thickBot="1" x14ac:dyDescent="0.3">
      <c r="A2512" s="37" t="s">
        <v>2008</v>
      </c>
      <c r="B2512" s="13" t="s">
        <v>24</v>
      </c>
      <c r="C2512" s="13" t="s">
        <v>3143</v>
      </c>
      <c r="D2512" s="13" t="s">
        <v>3143</v>
      </c>
      <c r="E2512" s="13" t="s">
        <v>3143</v>
      </c>
    </row>
    <row r="2513" spans="1:5" ht="25.15" customHeight="1" thickTop="1" thickBot="1" x14ac:dyDescent="0.3">
      <c r="A2513" s="37" t="s">
        <v>2009</v>
      </c>
      <c r="B2513" s="13" t="s">
        <v>21</v>
      </c>
      <c r="C2513" s="13" t="s">
        <v>3143</v>
      </c>
      <c r="D2513" s="13" t="s">
        <v>3143</v>
      </c>
      <c r="E2513" s="13" t="s">
        <v>3143</v>
      </c>
    </row>
    <row r="2514" spans="1:5" ht="25.15" customHeight="1" thickTop="1" thickBot="1" x14ac:dyDescent="0.3">
      <c r="A2514" s="37" t="s">
        <v>2010</v>
      </c>
      <c r="B2514" s="13" t="s">
        <v>24</v>
      </c>
      <c r="C2514" s="13" t="s">
        <v>3143</v>
      </c>
      <c r="D2514" s="13" t="s">
        <v>3143</v>
      </c>
      <c r="E2514" s="13" t="s">
        <v>3143</v>
      </c>
    </row>
    <row r="2515" spans="1:5" ht="25.15" customHeight="1" thickTop="1" thickBot="1" x14ac:dyDescent="0.3">
      <c r="A2515" s="37" t="s">
        <v>2011</v>
      </c>
      <c r="B2515" s="13" t="s">
        <v>24</v>
      </c>
      <c r="C2515" s="13" t="s">
        <v>5</v>
      </c>
      <c r="D2515" s="13" t="s">
        <v>3143</v>
      </c>
      <c r="E2515" s="13" t="s">
        <v>3143</v>
      </c>
    </row>
    <row r="2516" spans="1:5" ht="25.15" customHeight="1" thickTop="1" thickBot="1" x14ac:dyDescent="0.3">
      <c r="A2516" s="37" t="s">
        <v>2012</v>
      </c>
      <c r="B2516" s="13" t="s">
        <v>35</v>
      </c>
      <c r="C2516" s="13" t="s">
        <v>3143</v>
      </c>
      <c r="D2516" s="13" t="s">
        <v>3143</v>
      </c>
      <c r="E2516" s="13" t="s">
        <v>3143</v>
      </c>
    </row>
    <row r="2517" spans="1:5" ht="25.15" customHeight="1" thickTop="1" thickBot="1" x14ac:dyDescent="0.3">
      <c r="A2517" s="37" t="s">
        <v>2013</v>
      </c>
      <c r="B2517" s="13" t="s">
        <v>24</v>
      </c>
      <c r="C2517" s="13" t="s">
        <v>3143</v>
      </c>
      <c r="D2517" s="13" t="s">
        <v>3143</v>
      </c>
      <c r="E2517" s="13" t="s">
        <v>3143</v>
      </c>
    </row>
    <row r="2518" spans="1:5" ht="25.15" customHeight="1" thickTop="1" thickBot="1" x14ac:dyDescent="0.3">
      <c r="A2518" s="37" t="s">
        <v>2014</v>
      </c>
      <c r="B2518" s="13" t="s">
        <v>47</v>
      </c>
      <c r="C2518" s="13" t="s">
        <v>3143</v>
      </c>
      <c r="D2518" s="13" t="s">
        <v>3143</v>
      </c>
      <c r="E2518" s="13" t="s">
        <v>3143</v>
      </c>
    </row>
    <row r="2519" spans="1:5" ht="25.15" customHeight="1" thickTop="1" thickBot="1" x14ac:dyDescent="0.3">
      <c r="A2519" s="37" t="s">
        <v>2015</v>
      </c>
      <c r="B2519" s="13" t="s">
        <v>35</v>
      </c>
      <c r="C2519" s="13" t="s">
        <v>3143</v>
      </c>
      <c r="D2519" s="13" t="s">
        <v>3143</v>
      </c>
      <c r="E2519" s="13" t="s">
        <v>3143</v>
      </c>
    </row>
    <row r="2520" spans="1:5" ht="25.15" customHeight="1" thickTop="1" thickBot="1" x14ac:dyDescent="0.3">
      <c r="A2520" s="37" t="s">
        <v>2016</v>
      </c>
      <c r="B2520" s="13" t="s">
        <v>24</v>
      </c>
      <c r="C2520" s="13" t="s">
        <v>3143</v>
      </c>
      <c r="D2520" s="13" t="s">
        <v>3143</v>
      </c>
      <c r="E2520" s="13" t="s">
        <v>3143</v>
      </c>
    </row>
    <row r="2521" spans="1:5" ht="25.15" customHeight="1" thickTop="1" thickBot="1" x14ac:dyDescent="0.3">
      <c r="A2521" s="37" t="s">
        <v>3222</v>
      </c>
      <c r="B2521" s="13" t="s">
        <v>24</v>
      </c>
      <c r="C2521" s="13" t="s">
        <v>3143</v>
      </c>
      <c r="D2521" s="13" t="s">
        <v>3143</v>
      </c>
      <c r="E2521" s="13" t="s">
        <v>3143</v>
      </c>
    </row>
    <row r="2522" spans="1:5" ht="25.15" customHeight="1" thickTop="1" thickBot="1" x14ac:dyDescent="0.3">
      <c r="A2522" s="37" t="s">
        <v>2017</v>
      </c>
      <c r="B2522" s="13" t="s">
        <v>24</v>
      </c>
      <c r="C2522" s="13" t="s">
        <v>3143</v>
      </c>
      <c r="D2522" s="13" t="s">
        <v>3143</v>
      </c>
      <c r="E2522" s="13" t="s">
        <v>3143</v>
      </c>
    </row>
    <row r="2523" spans="1:5" ht="25.15" customHeight="1" thickTop="1" thickBot="1" x14ac:dyDescent="0.3">
      <c r="A2523" s="37" t="s">
        <v>3223</v>
      </c>
      <c r="B2523" s="13" t="s">
        <v>24</v>
      </c>
      <c r="C2523" s="13" t="s">
        <v>3143</v>
      </c>
      <c r="D2523" s="13" t="s">
        <v>3143</v>
      </c>
      <c r="E2523" s="13" t="s">
        <v>3143</v>
      </c>
    </row>
    <row r="2524" spans="1:5" ht="25.15" customHeight="1" thickTop="1" thickBot="1" x14ac:dyDescent="0.3">
      <c r="A2524" s="37" t="s">
        <v>3224</v>
      </c>
      <c r="B2524" s="13" t="s">
        <v>24</v>
      </c>
      <c r="C2524" s="13" t="s">
        <v>3143</v>
      </c>
      <c r="D2524" s="13" t="s">
        <v>3143</v>
      </c>
      <c r="E2524" s="13" t="s">
        <v>3143</v>
      </c>
    </row>
    <row r="2525" spans="1:5" ht="25.15" customHeight="1" thickTop="1" thickBot="1" x14ac:dyDescent="0.3">
      <c r="A2525" s="37" t="s">
        <v>3531</v>
      </c>
      <c r="B2525" s="13" t="s">
        <v>24</v>
      </c>
      <c r="C2525" s="13" t="s">
        <v>3143</v>
      </c>
      <c r="D2525" s="13" t="s">
        <v>3143</v>
      </c>
      <c r="E2525" s="13" t="s">
        <v>3143</v>
      </c>
    </row>
    <row r="2526" spans="1:5" ht="25.15" customHeight="1" thickTop="1" thickBot="1" x14ac:dyDescent="0.3">
      <c r="A2526" s="37" t="s">
        <v>3433</v>
      </c>
      <c r="B2526" s="13" t="s">
        <v>37</v>
      </c>
      <c r="C2526" s="13" t="s">
        <v>3143</v>
      </c>
      <c r="D2526" s="13" t="s">
        <v>3143</v>
      </c>
      <c r="E2526" s="13" t="s">
        <v>6</v>
      </c>
    </row>
    <row r="2527" spans="1:5" ht="25.15" customHeight="1" thickTop="1" thickBot="1" x14ac:dyDescent="0.3">
      <c r="A2527" s="37" t="s">
        <v>2018</v>
      </c>
      <c r="B2527" s="13" t="s">
        <v>24</v>
      </c>
      <c r="C2527" s="13" t="s">
        <v>3143</v>
      </c>
      <c r="D2527" s="13" t="s">
        <v>3143</v>
      </c>
      <c r="E2527" s="13" t="s">
        <v>3143</v>
      </c>
    </row>
    <row r="2528" spans="1:5" ht="25.15" customHeight="1" thickTop="1" thickBot="1" x14ac:dyDescent="0.3">
      <c r="A2528" s="37" t="s">
        <v>2019</v>
      </c>
      <c r="B2528" s="13" t="s">
        <v>24</v>
      </c>
      <c r="C2528" s="13" t="s">
        <v>3143</v>
      </c>
      <c r="D2528" s="13" t="s">
        <v>3143</v>
      </c>
      <c r="E2528" s="13" t="s">
        <v>3143</v>
      </c>
    </row>
    <row r="2529" spans="1:5" ht="25.15" customHeight="1" thickTop="1" thickBot="1" x14ac:dyDescent="0.3">
      <c r="A2529" s="37" t="s">
        <v>3615</v>
      </c>
      <c r="B2529" s="13" t="s">
        <v>30</v>
      </c>
      <c r="C2529" s="13" t="s">
        <v>3143</v>
      </c>
      <c r="D2529" s="13" t="s">
        <v>3143</v>
      </c>
      <c r="E2529" s="13" t="s">
        <v>3143</v>
      </c>
    </row>
    <row r="2530" spans="1:5" ht="25.15" customHeight="1" thickTop="1" thickBot="1" x14ac:dyDescent="0.3">
      <c r="A2530" s="37" t="s">
        <v>2020</v>
      </c>
      <c r="B2530" s="101" t="s">
        <v>47</v>
      </c>
      <c r="C2530" s="101" t="s">
        <v>3143</v>
      </c>
      <c r="D2530" s="101" t="s">
        <v>3143</v>
      </c>
      <c r="E2530" s="102" t="s">
        <v>3143</v>
      </c>
    </row>
    <row r="2531" spans="1:5" ht="25.15" customHeight="1" thickTop="1" thickBot="1" x14ac:dyDescent="0.3">
      <c r="A2531" s="37" t="s">
        <v>2021</v>
      </c>
      <c r="B2531" s="13" t="s">
        <v>47</v>
      </c>
      <c r="C2531" s="13" t="s">
        <v>3143</v>
      </c>
      <c r="D2531" s="13" t="s">
        <v>3143</v>
      </c>
      <c r="E2531" s="13" t="s">
        <v>3143</v>
      </c>
    </row>
    <row r="2532" spans="1:5" ht="25.15" customHeight="1" thickTop="1" thickBot="1" x14ac:dyDescent="0.3">
      <c r="A2532" s="37" t="s">
        <v>2022</v>
      </c>
      <c r="B2532" s="13" t="s">
        <v>24</v>
      </c>
      <c r="C2532" s="13" t="s">
        <v>3143</v>
      </c>
      <c r="D2532" s="13" t="s">
        <v>3143</v>
      </c>
      <c r="E2532" s="13" t="s">
        <v>3143</v>
      </c>
    </row>
    <row r="2533" spans="1:5" ht="25.15" customHeight="1" thickTop="1" thickBot="1" x14ac:dyDescent="0.3">
      <c r="A2533" s="37" t="s">
        <v>3030</v>
      </c>
      <c r="B2533" s="13" t="s">
        <v>24</v>
      </c>
      <c r="C2533" s="13" t="s">
        <v>3143</v>
      </c>
      <c r="D2533" s="13" t="s">
        <v>3143</v>
      </c>
      <c r="E2533" s="13" t="s">
        <v>3143</v>
      </c>
    </row>
    <row r="2534" spans="1:5" ht="25.15" customHeight="1" thickTop="1" thickBot="1" x14ac:dyDescent="0.3">
      <c r="A2534" s="37" t="s">
        <v>2023</v>
      </c>
      <c r="B2534" s="13" t="s">
        <v>37</v>
      </c>
      <c r="C2534" s="13" t="s">
        <v>3143</v>
      </c>
      <c r="D2534" s="13" t="s">
        <v>3143</v>
      </c>
      <c r="E2534" s="13" t="s">
        <v>3143</v>
      </c>
    </row>
    <row r="2535" spans="1:5" ht="25.15" customHeight="1" thickTop="1" thickBot="1" x14ac:dyDescent="0.3">
      <c r="A2535" s="37" t="s">
        <v>2024</v>
      </c>
      <c r="B2535" s="13" t="s">
        <v>37</v>
      </c>
      <c r="C2535" s="13" t="s">
        <v>3143</v>
      </c>
      <c r="D2535" s="13" t="s">
        <v>3143</v>
      </c>
      <c r="E2535" s="13" t="s">
        <v>3143</v>
      </c>
    </row>
    <row r="2536" spans="1:5" ht="25.15" customHeight="1" thickTop="1" thickBot="1" x14ac:dyDescent="0.3">
      <c r="A2536" s="37" t="s">
        <v>3051</v>
      </c>
      <c r="B2536" s="13" t="s">
        <v>35</v>
      </c>
      <c r="C2536" s="13" t="s">
        <v>3143</v>
      </c>
      <c r="D2536" s="13" t="s">
        <v>3143</v>
      </c>
      <c r="E2536" s="13" t="s">
        <v>6</v>
      </c>
    </row>
    <row r="2537" spans="1:5" ht="25.15" customHeight="1" thickTop="1" thickBot="1" x14ac:dyDescent="0.3">
      <c r="A2537" s="37" t="s">
        <v>2025</v>
      </c>
      <c r="B2537" s="13" t="s">
        <v>37</v>
      </c>
      <c r="C2537" s="13" t="s">
        <v>3143</v>
      </c>
      <c r="D2537" s="13" t="s">
        <v>3143</v>
      </c>
      <c r="E2537" s="13" t="s">
        <v>3143</v>
      </c>
    </row>
    <row r="2538" spans="1:5" ht="25.15" customHeight="1" thickTop="1" thickBot="1" x14ac:dyDescent="0.3">
      <c r="A2538" s="37" t="s">
        <v>2026</v>
      </c>
      <c r="B2538" s="13" t="s">
        <v>24</v>
      </c>
      <c r="C2538" s="13" t="s">
        <v>3143</v>
      </c>
      <c r="D2538" s="13" t="s">
        <v>3143</v>
      </c>
      <c r="E2538" s="13" t="s">
        <v>3143</v>
      </c>
    </row>
    <row r="2539" spans="1:5" ht="25.15" customHeight="1" thickTop="1" thickBot="1" x14ac:dyDescent="0.3">
      <c r="A2539" s="37" t="s">
        <v>2027</v>
      </c>
      <c r="B2539" s="13" t="s">
        <v>30</v>
      </c>
      <c r="C2539" s="13" t="s">
        <v>5</v>
      </c>
      <c r="D2539" s="13" t="s">
        <v>3143</v>
      </c>
      <c r="E2539" s="13" t="s">
        <v>3143</v>
      </c>
    </row>
    <row r="2540" spans="1:5" ht="25.15" customHeight="1" thickTop="1" thickBot="1" x14ac:dyDescent="0.3">
      <c r="A2540" s="37" t="s">
        <v>2028</v>
      </c>
      <c r="B2540" s="13" t="s">
        <v>37</v>
      </c>
      <c r="C2540" s="13" t="s">
        <v>3143</v>
      </c>
      <c r="D2540" s="13" t="s">
        <v>3143</v>
      </c>
      <c r="E2540" s="13" t="s">
        <v>3143</v>
      </c>
    </row>
    <row r="2541" spans="1:5" ht="25.15" customHeight="1" thickTop="1" thickBot="1" x14ac:dyDescent="0.3">
      <c r="A2541" s="37" t="s">
        <v>2029</v>
      </c>
      <c r="B2541" s="13" t="s">
        <v>24</v>
      </c>
      <c r="C2541" s="13" t="s">
        <v>3143</v>
      </c>
      <c r="D2541" s="13" t="s">
        <v>3143</v>
      </c>
      <c r="E2541" s="13" t="s">
        <v>3143</v>
      </c>
    </row>
    <row r="2542" spans="1:5" ht="25.15" customHeight="1" thickTop="1" thickBot="1" x14ac:dyDescent="0.3">
      <c r="A2542" s="37" t="s">
        <v>2030</v>
      </c>
      <c r="B2542" s="13" t="s">
        <v>24</v>
      </c>
      <c r="C2542" s="13" t="s">
        <v>3143</v>
      </c>
      <c r="D2542" s="13" t="s">
        <v>26</v>
      </c>
      <c r="E2542" s="13" t="s">
        <v>3143</v>
      </c>
    </row>
    <row r="2543" spans="1:5" ht="25.15" customHeight="1" thickTop="1" thickBot="1" x14ac:dyDescent="0.3">
      <c r="A2543" s="37" t="s">
        <v>3573</v>
      </c>
      <c r="B2543" s="13" t="s">
        <v>47</v>
      </c>
      <c r="C2543" s="13" t="s">
        <v>3143</v>
      </c>
      <c r="D2543" s="13" t="s">
        <v>26</v>
      </c>
      <c r="E2543" s="13" t="s">
        <v>6</v>
      </c>
    </row>
    <row r="2544" spans="1:5" ht="25.15" customHeight="1" thickTop="1" thickBot="1" x14ac:dyDescent="0.3">
      <c r="A2544" s="37" t="s">
        <v>2031</v>
      </c>
      <c r="B2544" s="13" t="s">
        <v>21</v>
      </c>
      <c r="C2544" s="13" t="s">
        <v>3143</v>
      </c>
      <c r="D2544" s="13" t="s">
        <v>26</v>
      </c>
      <c r="E2544" s="13" t="s">
        <v>3143</v>
      </c>
    </row>
    <row r="2545" spans="1:5" ht="25.15" customHeight="1" thickTop="1" thickBot="1" x14ac:dyDescent="0.3">
      <c r="A2545" s="37" t="s">
        <v>2032</v>
      </c>
      <c r="B2545" s="13" t="s">
        <v>35</v>
      </c>
      <c r="C2545" s="13" t="s">
        <v>3143</v>
      </c>
      <c r="D2545" s="13" t="s">
        <v>3143</v>
      </c>
      <c r="E2545" s="13" t="s">
        <v>3143</v>
      </c>
    </row>
    <row r="2546" spans="1:5" ht="25.15" customHeight="1" thickTop="1" thickBot="1" x14ac:dyDescent="0.3">
      <c r="A2546" s="37" t="s">
        <v>2033</v>
      </c>
      <c r="B2546" s="13" t="s">
        <v>37</v>
      </c>
      <c r="C2546" s="13" t="s">
        <v>3143</v>
      </c>
      <c r="D2546" s="13" t="s">
        <v>3143</v>
      </c>
      <c r="E2546" s="13" t="s">
        <v>3143</v>
      </c>
    </row>
    <row r="2547" spans="1:5" ht="25.15" customHeight="1" thickTop="1" thickBot="1" x14ac:dyDescent="0.3">
      <c r="A2547" s="37" t="s">
        <v>3574</v>
      </c>
      <c r="B2547" s="13" t="s">
        <v>24</v>
      </c>
      <c r="C2547" s="13" t="s">
        <v>3143</v>
      </c>
      <c r="D2547" s="13" t="s">
        <v>26</v>
      </c>
      <c r="E2547" s="13" t="s">
        <v>6</v>
      </c>
    </row>
    <row r="2548" spans="1:5" ht="25.15" customHeight="1" thickTop="1" thickBot="1" x14ac:dyDescent="0.3">
      <c r="A2548" s="37" t="s">
        <v>3225</v>
      </c>
      <c r="B2548" s="13" t="s">
        <v>24</v>
      </c>
      <c r="C2548" s="13" t="s">
        <v>3143</v>
      </c>
      <c r="D2548" s="13" t="s">
        <v>3143</v>
      </c>
      <c r="E2548" s="13" t="s">
        <v>3143</v>
      </c>
    </row>
    <row r="2549" spans="1:5" ht="25.15" customHeight="1" thickTop="1" thickBot="1" x14ac:dyDescent="0.3">
      <c r="A2549" s="37" t="s">
        <v>2034</v>
      </c>
      <c r="B2549" s="13" t="s">
        <v>37</v>
      </c>
      <c r="C2549" s="13" t="s">
        <v>3143</v>
      </c>
      <c r="D2549" s="13" t="s">
        <v>3143</v>
      </c>
      <c r="E2549" s="13" t="s">
        <v>3143</v>
      </c>
    </row>
    <row r="2550" spans="1:5" ht="25.15" customHeight="1" thickTop="1" thickBot="1" x14ac:dyDescent="0.3">
      <c r="A2550" s="37" t="s">
        <v>3226</v>
      </c>
      <c r="B2550" s="13" t="s">
        <v>35</v>
      </c>
      <c r="C2550" s="13" t="s">
        <v>3143</v>
      </c>
      <c r="D2550" s="13" t="s">
        <v>3143</v>
      </c>
      <c r="E2550" s="13" t="s">
        <v>3143</v>
      </c>
    </row>
    <row r="2551" spans="1:5" ht="25.15" customHeight="1" thickTop="1" thickBot="1" x14ac:dyDescent="0.3">
      <c r="A2551" s="37" t="s">
        <v>2035</v>
      </c>
      <c r="B2551" s="13" t="s">
        <v>24</v>
      </c>
      <c r="C2551" s="13" t="s">
        <v>3143</v>
      </c>
      <c r="D2551" s="13" t="s">
        <v>3143</v>
      </c>
      <c r="E2551" s="13" t="s">
        <v>3143</v>
      </c>
    </row>
    <row r="2552" spans="1:5" ht="25.15" customHeight="1" thickTop="1" thickBot="1" x14ac:dyDescent="0.3">
      <c r="A2552" s="37" t="s">
        <v>2036</v>
      </c>
      <c r="B2552" s="13" t="s">
        <v>24</v>
      </c>
      <c r="C2552" s="13" t="s">
        <v>3143</v>
      </c>
      <c r="D2552" s="13" t="s">
        <v>3143</v>
      </c>
      <c r="E2552" s="13" t="s">
        <v>3143</v>
      </c>
    </row>
    <row r="2553" spans="1:5" ht="25.15" customHeight="1" thickTop="1" thickBot="1" x14ac:dyDescent="0.3">
      <c r="A2553" s="37" t="s">
        <v>2037</v>
      </c>
      <c r="B2553" s="13" t="s">
        <v>24</v>
      </c>
      <c r="C2553" s="13" t="s">
        <v>3143</v>
      </c>
      <c r="D2553" s="13" t="s">
        <v>26</v>
      </c>
      <c r="E2553" s="13" t="s">
        <v>3143</v>
      </c>
    </row>
    <row r="2554" spans="1:5" ht="25.15" customHeight="1" thickTop="1" thickBot="1" x14ac:dyDescent="0.3">
      <c r="A2554" s="37" t="s">
        <v>2038</v>
      </c>
      <c r="B2554" s="13" t="s">
        <v>30</v>
      </c>
      <c r="C2554" s="13" t="s">
        <v>3143</v>
      </c>
      <c r="D2554" s="13" t="s">
        <v>3143</v>
      </c>
      <c r="E2554" s="13" t="s">
        <v>3143</v>
      </c>
    </row>
    <row r="2555" spans="1:5" ht="25.15" customHeight="1" thickTop="1" thickBot="1" x14ac:dyDescent="0.3">
      <c r="A2555" s="37" t="s">
        <v>2039</v>
      </c>
      <c r="B2555" s="13" t="s">
        <v>21</v>
      </c>
      <c r="C2555" s="13" t="s">
        <v>3143</v>
      </c>
      <c r="D2555" s="13" t="s">
        <v>3143</v>
      </c>
      <c r="E2555" s="13" t="s">
        <v>3143</v>
      </c>
    </row>
    <row r="2556" spans="1:5" ht="25.15" customHeight="1" thickTop="1" thickBot="1" x14ac:dyDescent="0.3">
      <c r="A2556" s="37" t="s">
        <v>2040</v>
      </c>
      <c r="B2556" s="13" t="s">
        <v>37</v>
      </c>
      <c r="C2556" s="13" t="s">
        <v>3143</v>
      </c>
      <c r="D2556" s="13" t="s">
        <v>3143</v>
      </c>
      <c r="E2556" s="13" t="s">
        <v>3143</v>
      </c>
    </row>
    <row r="2557" spans="1:5" ht="25.15" customHeight="1" thickTop="1" thickBot="1" x14ac:dyDescent="0.3">
      <c r="A2557" s="37" t="s">
        <v>2041</v>
      </c>
      <c r="B2557" s="13" t="s">
        <v>29</v>
      </c>
      <c r="C2557" s="13" t="s">
        <v>3143</v>
      </c>
      <c r="D2557" s="13" t="s">
        <v>3143</v>
      </c>
      <c r="E2557" s="13" t="s">
        <v>3143</v>
      </c>
    </row>
    <row r="2558" spans="1:5" ht="25.15" customHeight="1" thickTop="1" thickBot="1" x14ac:dyDescent="0.3">
      <c r="A2558" s="37" t="s">
        <v>2042</v>
      </c>
      <c r="B2558" s="13" t="s">
        <v>30</v>
      </c>
      <c r="C2558" s="13" t="s">
        <v>3143</v>
      </c>
      <c r="D2558" s="13" t="s">
        <v>3143</v>
      </c>
      <c r="E2558" s="13" t="s">
        <v>3143</v>
      </c>
    </row>
    <row r="2559" spans="1:5" ht="25.15" customHeight="1" thickTop="1" thickBot="1" x14ac:dyDescent="0.3">
      <c r="A2559" s="37" t="s">
        <v>2043</v>
      </c>
      <c r="B2559" s="13" t="s">
        <v>24</v>
      </c>
      <c r="C2559" s="13" t="s">
        <v>3143</v>
      </c>
      <c r="D2559" s="13" t="s">
        <v>3143</v>
      </c>
      <c r="E2559" s="13" t="s">
        <v>3143</v>
      </c>
    </row>
    <row r="2560" spans="1:5" ht="25.15" customHeight="1" thickTop="1" thickBot="1" x14ac:dyDescent="0.3">
      <c r="A2560" s="37" t="s">
        <v>2044</v>
      </c>
      <c r="B2560" s="13" t="s">
        <v>47</v>
      </c>
      <c r="C2560" s="13" t="s">
        <v>3143</v>
      </c>
      <c r="D2560" s="13" t="s">
        <v>3143</v>
      </c>
      <c r="E2560" s="13" t="s">
        <v>3143</v>
      </c>
    </row>
    <row r="2561" spans="1:5" ht="25.15" customHeight="1" thickTop="1" thickBot="1" x14ac:dyDescent="0.3">
      <c r="A2561" s="37" t="s">
        <v>2045</v>
      </c>
      <c r="B2561" s="13" t="s">
        <v>21</v>
      </c>
      <c r="C2561" s="13" t="s">
        <v>3143</v>
      </c>
      <c r="D2561" s="13" t="s">
        <v>3143</v>
      </c>
      <c r="E2561" s="13" t="s">
        <v>3143</v>
      </c>
    </row>
    <row r="2562" spans="1:5" ht="25.15" customHeight="1" thickTop="1" thickBot="1" x14ac:dyDescent="0.3">
      <c r="A2562" s="37" t="s">
        <v>2046</v>
      </c>
      <c r="B2562" s="13" t="s">
        <v>37</v>
      </c>
      <c r="C2562" s="13" t="s">
        <v>3143</v>
      </c>
      <c r="D2562" s="13" t="s">
        <v>3143</v>
      </c>
      <c r="E2562" s="13" t="s">
        <v>3143</v>
      </c>
    </row>
    <row r="2563" spans="1:5" ht="25.15" customHeight="1" thickTop="1" thickBot="1" x14ac:dyDescent="0.3">
      <c r="A2563" s="37" t="s">
        <v>2935</v>
      </c>
      <c r="B2563" s="13" t="s">
        <v>37</v>
      </c>
      <c r="C2563" s="13" t="s">
        <v>3143</v>
      </c>
      <c r="D2563" s="13" t="s">
        <v>3143</v>
      </c>
      <c r="E2563" s="13" t="s">
        <v>3143</v>
      </c>
    </row>
    <row r="2564" spans="1:5" ht="25.15" customHeight="1" thickTop="1" thickBot="1" x14ac:dyDescent="0.3">
      <c r="A2564" s="37" t="s">
        <v>2047</v>
      </c>
      <c r="B2564" s="13" t="s">
        <v>29</v>
      </c>
      <c r="C2564" s="13" t="s">
        <v>3143</v>
      </c>
      <c r="D2564" s="13" t="s">
        <v>3143</v>
      </c>
      <c r="E2564" s="13" t="s">
        <v>3143</v>
      </c>
    </row>
    <row r="2565" spans="1:5" ht="25.15" customHeight="1" thickTop="1" thickBot="1" x14ac:dyDescent="0.3">
      <c r="A2565" s="37" t="s">
        <v>2048</v>
      </c>
      <c r="B2565" s="13" t="s">
        <v>37</v>
      </c>
      <c r="C2565" s="13" t="s">
        <v>3143</v>
      </c>
      <c r="D2565" s="13" t="s">
        <v>3143</v>
      </c>
      <c r="E2565" s="13" t="s">
        <v>3143</v>
      </c>
    </row>
    <row r="2566" spans="1:5" ht="25.15" customHeight="1" thickTop="1" thickBot="1" x14ac:dyDescent="0.3">
      <c r="A2566" s="37" t="s">
        <v>3436</v>
      </c>
      <c r="B2566" s="13" t="s">
        <v>24</v>
      </c>
      <c r="C2566" s="13" t="s">
        <v>3143</v>
      </c>
      <c r="D2566" s="13" t="s">
        <v>26</v>
      </c>
      <c r="E2566" s="13" t="s">
        <v>6</v>
      </c>
    </row>
    <row r="2567" spans="1:5" ht="25.15" customHeight="1" thickTop="1" thickBot="1" x14ac:dyDescent="0.3">
      <c r="A2567" s="37" t="s">
        <v>3567</v>
      </c>
      <c r="B2567" s="13" t="s">
        <v>24</v>
      </c>
      <c r="C2567" s="13" t="s">
        <v>3143</v>
      </c>
      <c r="D2567" s="13" t="s">
        <v>3143</v>
      </c>
      <c r="E2567" s="13" t="s">
        <v>3143</v>
      </c>
    </row>
    <row r="2568" spans="1:5" ht="25.15" customHeight="1" thickTop="1" thickBot="1" x14ac:dyDescent="0.3">
      <c r="A2568" s="37" t="s">
        <v>2049</v>
      </c>
      <c r="B2568" s="13" t="s">
        <v>24</v>
      </c>
      <c r="C2568" s="13" t="s">
        <v>3143</v>
      </c>
      <c r="D2568" s="13" t="s">
        <v>3143</v>
      </c>
      <c r="E2568" s="13" t="s">
        <v>3143</v>
      </c>
    </row>
    <row r="2569" spans="1:5" ht="25.15" customHeight="1" thickTop="1" thickBot="1" x14ac:dyDescent="0.3">
      <c r="A2569" s="37" t="s">
        <v>2050</v>
      </c>
      <c r="B2569" s="101" t="s">
        <v>24</v>
      </c>
      <c r="C2569" s="101" t="s">
        <v>5</v>
      </c>
      <c r="D2569" s="101" t="s">
        <v>26</v>
      </c>
      <c r="E2569" s="102" t="s">
        <v>3143</v>
      </c>
    </row>
    <row r="2570" spans="1:5" ht="25.15" customHeight="1" thickTop="1" thickBot="1" x14ac:dyDescent="0.3">
      <c r="A2570" s="37" t="s">
        <v>3024</v>
      </c>
      <c r="B2570" s="13" t="s">
        <v>24</v>
      </c>
      <c r="C2570" s="13" t="s">
        <v>3143</v>
      </c>
      <c r="D2570" s="13" t="s">
        <v>3143</v>
      </c>
      <c r="E2570" s="13" t="s">
        <v>3143</v>
      </c>
    </row>
    <row r="2571" spans="1:5" ht="25.15" customHeight="1" thickTop="1" thickBot="1" x14ac:dyDescent="0.3">
      <c r="A2571" s="37" t="s">
        <v>3016</v>
      </c>
      <c r="B2571" s="13" t="s">
        <v>24</v>
      </c>
      <c r="C2571" s="13" t="s">
        <v>3143</v>
      </c>
      <c r="D2571" s="13" t="s">
        <v>26</v>
      </c>
      <c r="E2571" s="13" t="s">
        <v>3143</v>
      </c>
    </row>
    <row r="2572" spans="1:5" ht="25.15" customHeight="1" thickTop="1" thickBot="1" x14ac:dyDescent="0.3">
      <c r="A2572" s="37" t="s">
        <v>2051</v>
      </c>
      <c r="B2572" s="13" t="s">
        <v>24</v>
      </c>
      <c r="C2572" s="13" t="s">
        <v>3143</v>
      </c>
      <c r="D2572" s="13" t="s">
        <v>3143</v>
      </c>
      <c r="E2572" s="13" t="s">
        <v>3143</v>
      </c>
    </row>
    <row r="2573" spans="1:5" ht="25.15" customHeight="1" thickTop="1" thickBot="1" x14ac:dyDescent="0.3">
      <c r="A2573" s="37" t="s">
        <v>2052</v>
      </c>
      <c r="B2573" s="13" t="s">
        <v>24</v>
      </c>
      <c r="C2573" s="13" t="s">
        <v>3143</v>
      </c>
      <c r="D2573" s="13" t="s">
        <v>3143</v>
      </c>
      <c r="E2573" s="13" t="s">
        <v>3143</v>
      </c>
    </row>
    <row r="2574" spans="1:5" ht="25.15" customHeight="1" thickTop="1" thickBot="1" x14ac:dyDescent="0.3">
      <c r="A2574" s="37" t="s">
        <v>2053</v>
      </c>
      <c r="B2574" s="13" t="s">
        <v>30</v>
      </c>
      <c r="C2574" s="13" t="s">
        <v>3143</v>
      </c>
      <c r="D2574" s="13" t="s">
        <v>3143</v>
      </c>
      <c r="E2574" s="13" t="s">
        <v>3143</v>
      </c>
    </row>
    <row r="2575" spans="1:5" ht="25.15" customHeight="1" thickTop="1" thickBot="1" x14ac:dyDescent="0.3">
      <c r="A2575" s="37" t="s">
        <v>3227</v>
      </c>
      <c r="B2575" s="13" t="s">
        <v>37</v>
      </c>
      <c r="C2575" s="13" t="s">
        <v>3143</v>
      </c>
      <c r="D2575" s="13" t="s">
        <v>3143</v>
      </c>
      <c r="E2575" s="13" t="s">
        <v>3143</v>
      </c>
    </row>
    <row r="2576" spans="1:5" ht="25.15" customHeight="1" thickTop="1" thickBot="1" x14ac:dyDescent="0.3">
      <c r="A2576" s="37" t="s">
        <v>2054</v>
      </c>
      <c r="B2576" s="13" t="s">
        <v>47</v>
      </c>
      <c r="C2576" s="13" t="s">
        <v>3143</v>
      </c>
      <c r="D2576" s="13" t="s">
        <v>3143</v>
      </c>
      <c r="E2576" s="13" t="s">
        <v>3143</v>
      </c>
    </row>
    <row r="2577" spans="1:5" ht="25.15" customHeight="1" thickTop="1" thickBot="1" x14ac:dyDescent="0.3">
      <c r="A2577" s="37" t="s">
        <v>2055</v>
      </c>
      <c r="B2577" s="13" t="s">
        <v>61</v>
      </c>
      <c r="C2577" s="13" t="s">
        <v>3143</v>
      </c>
      <c r="D2577" s="13" t="s">
        <v>3143</v>
      </c>
      <c r="E2577" s="13" t="s">
        <v>3143</v>
      </c>
    </row>
    <row r="2578" spans="1:5" ht="25.15" customHeight="1" thickTop="1" thickBot="1" x14ac:dyDescent="0.3">
      <c r="A2578" s="37" t="s">
        <v>2056</v>
      </c>
      <c r="B2578" s="13" t="s">
        <v>24</v>
      </c>
      <c r="C2578" s="13" t="s">
        <v>3143</v>
      </c>
      <c r="D2578" s="13" t="s">
        <v>3143</v>
      </c>
      <c r="E2578" s="13" t="s">
        <v>3143</v>
      </c>
    </row>
    <row r="2579" spans="1:5" ht="25.15" customHeight="1" thickTop="1" thickBot="1" x14ac:dyDescent="0.3">
      <c r="A2579" s="37" t="s">
        <v>3575</v>
      </c>
      <c r="B2579" s="13" t="s">
        <v>24</v>
      </c>
      <c r="C2579" s="13" t="s">
        <v>3143</v>
      </c>
      <c r="D2579" s="13" t="s">
        <v>3143</v>
      </c>
      <c r="E2579" s="13" t="s">
        <v>6</v>
      </c>
    </row>
    <row r="2580" spans="1:5" ht="25.35" customHeight="1" thickTop="1" thickBot="1" x14ac:dyDescent="0.3">
      <c r="A2580" s="37" t="s">
        <v>3109</v>
      </c>
      <c r="B2580" s="13" t="s">
        <v>29</v>
      </c>
      <c r="C2580" s="13" t="s">
        <v>3143</v>
      </c>
      <c r="D2580" s="13" t="s">
        <v>3143</v>
      </c>
      <c r="E2580" s="13" t="s">
        <v>3143</v>
      </c>
    </row>
    <row r="2581" spans="1:5" ht="25.35" customHeight="1" thickTop="1" thickBot="1" x14ac:dyDescent="0.3">
      <c r="A2581" s="37" t="s">
        <v>3438</v>
      </c>
      <c r="B2581" s="13" t="s">
        <v>37</v>
      </c>
      <c r="C2581" s="13" t="s">
        <v>3143</v>
      </c>
      <c r="D2581" s="13" t="s">
        <v>3143</v>
      </c>
      <c r="E2581" s="13" t="s">
        <v>6</v>
      </c>
    </row>
    <row r="2582" spans="1:5" ht="25.35" customHeight="1" thickTop="1" thickBot="1" x14ac:dyDescent="0.3">
      <c r="A2582" s="37" t="s">
        <v>2057</v>
      </c>
      <c r="B2582" s="13" t="s">
        <v>24</v>
      </c>
      <c r="C2582" s="13" t="s">
        <v>3143</v>
      </c>
      <c r="D2582" s="13" t="s">
        <v>26</v>
      </c>
      <c r="E2582" s="13" t="s">
        <v>3143</v>
      </c>
    </row>
    <row r="2583" spans="1:5" ht="25.35" customHeight="1" thickTop="1" thickBot="1" x14ac:dyDescent="0.3">
      <c r="A2583" s="37" t="s">
        <v>3255</v>
      </c>
      <c r="B2583" s="13" t="s">
        <v>37</v>
      </c>
      <c r="C2583" s="13" t="s">
        <v>3143</v>
      </c>
      <c r="D2583" s="13" t="s">
        <v>3143</v>
      </c>
      <c r="E2583" s="13" t="s">
        <v>3143</v>
      </c>
    </row>
    <row r="2584" spans="1:5" ht="25.35" customHeight="1" thickTop="1" thickBot="1" x14ac:dyDescent="0.3">
      <c r="A2584" s="37" t="s">
        <v>2058</v>
      </c>
      <c r="B2584" s="13" t="s">
        <v>21</v>
      </c>
      <c r="C2584" s="13" t="s">
        <v>3143</v>
      </c>
      <c r="D2584" s="13" t="s">
        <v>3143</v>
      </c>
      <c r="E2584" s="13" t="s">
        <v>3143</v>
      </c>
    </row>
    <row r="2585" spans="1:5" ht="25.35" customHeight="1" thickTop="1" thickBot="1" x14ac:dyDescent="0.3">
      <c r="A2585" s="37" t="s">
        <v>2059</v>
      </c>
      <c r="B2585" s="13" t="s">
        <v>21</v>
      </c>
      <c r="C2585" s="13" t="s">
        <v>3143</v>
      </c>
      <c r="D2585" s="13" t="s">
        <v>26</v>
      </c>
      <c r="E2585" s="13" t="s">
        <v>3143</v>
      </c>
    </row>
    <row r="2586" spans="1:5" ht="25.35" customHeight="1" thickTop="1" thickBot="1" x14ac:dyDescent="0.3">
      <c r="A2586" s="37" t="s">
        <v>3084</v>
      </c>
      <c r="B2586" s="13" t="s">
        <v>47</v>
      </c>
      <c r="C2586" s="13" t="s">
        <v>3143</v>
      </c>
      <c r="D2586" s="13" t="s">
        <v>26</v>
      </c>
      <c r="E2586" s="13" t="s">
        <v>3143</v>
      </c>
    </row>
    <row r="2587" spans="1:5" ht="25.35" customHeight="1" thickTop="1" thickBot="1" x14ac:dyDescent="0.3">
      <c r="A2587" s="37" t="s">
        <v>2060</v>
      </c>
      <c r="B2587" s="13" t="s">
        <v>47</v>
      </c>
      <c r="C2587" s="13" t="s">
        <v>3143</v>
      </c>
      <c r="D2587" s="13" t="s">
        <v>26</v>
      </c>
      <c r="E2587" s="13" t="s">
        <v>3143</v>
      </c>
    </row>
    <row r="2588" spans="1:5" ht="25.35" customHeight="1" thickTop="1" thickBot="1" x14ac:dyDescent="0.3">
      <c r="A2588" s="37" t="s">
        <v>2061</v>
      </c>
      <c r="B2588" s="13" t="s">
        <v>24</v>
      </c>
      <c r="C2588" s="13" t="s">
        <v>3143</v>
      </c>
      <c r="D2588" s="13" t="s">
        <v>26</v>
      </c>
      <c r="E2588" s="13" t="s">
        <v>3143</v>
      </c>
    </row>
    <row r="2589" spans="1:5" ht="25.35" customHeight="1" thickTop="1" thickBot="1" x14ac:dyDescent="0.3">
      <c r="A2589" s="37" t="s">
        <v>3065</v>
      </c>
      <c r="B2589" s="13" t="s">
        <v>163</v>
      </c>
      <c r="C2589" s="13" t="s">
        <v>3143</v>
      </c>
      <c r="D2589" s="13" t="s">
        <v>26</v>
      </c>
      <c r="E2589" s="13" t="s">
        <v>3143</v>
      </c>
    </row>
    <row r="2590" spans="1:5" ht="25.35" customHeight="1" thickTop="1" thickBot="1" x14ac:dyDescent="0.3">
      <c r="A2590" s="37" t="s">
        <v>2062</v>
      </c>
      <c r="B2590" s="13" t="s">
        <v>47</v>
      </c>
      <c r="C2590" s="13" t="s">
        <v>3143</v>
      </c>
      <c r="D2590" s="13" t="s">
        <v>3143</v>
      </c>
      <c r="E2590" s="13" t="s">
        <v>3143</v>
      </c>
    </row>
    <row r="2591" spans="1:5" ht="25.35" customHeight="1" thickTop="1" thickBot="1" x14ac:dyDescent="0.3">
      <c r="A2591" s="37" t="s">
        <v>2063</v>
      </c>
      <c r="B2591" s="13" t="s">
        <v>24</v>
      </c>
      <c r="C2591" s="13" t="s">
        <v>3143</v>
      </c>
      <c r="D2591" s="13" t="s">
        <v>3143</v>
      </c>
      <c r="E2591" s="13" t="s">
        <v>3143</v>
      </c>
    </row>
    <row r="2592" spans="1:5" ht="25.35" customHeight="1" thickTop="1" thickBot="1" x14ac:dyDescent="0.3">
      <c r="A2592" s="37" t="s">
        <v>2064</v>
      </c>
      <c r="B2592" s="13" t="s">
        <v>37</v>
      </c>
      <c r="C2592" s="13" t="s">
        <v>3143</v>
      </c>
      <c r="D2592" s="13" t="s">
        <v>3143</v>
      </c>
      <c r="E2592" s="13" t="s">
        <v>3143</v>
      </c>
    </row>
    <row r="2593" spans="1:5" ht="25.35" customHeight="1" thickTop="1" thickBot="1" x14ac:dyDescent="0.3">
      <c r="A2593" s="37" t="s">
        <v>2065</v>
      </c>
      <c r="B2593" s="13" t="s">
        <v>61</v>
      </c>
      <c r="C2593" s="13" t="s">
        <v>3143</v>
      </c>
      <c r="D2593" s="13" t="s">
        <v>3143</v>
      </c>
      <c r="E2593" s="13" t="s">
        <v>3143</v>
      </c>
    </row>
    <row r="2594" spans="1:5" ht="25.35" customHeight="1" thickTop="1" thickBot="1" x14ac:dyDescent="0.3">
      <c r="A2594" s="37" t="s">
        <v>2066</v>
      </c>
      <c r="B2594" s="13" t="s">
        <v>24</v>
      </c>
      <c r="C2594" s="13" t="s">
        <v>3143</v>
      </c>
      <c r="D2594" s="13" t="s">
        <v>3143</v>
      </c>
      <c r="E2594" s="13" t="s">
        <v>3143</v>
      </c>
    </row>
    <row r="2595" spans="1:5" ht="25.35" customHeight="1" thickTop="1" thickBot="1" x14ac:dyDescent="0.3">
      <c r="A2595" s="37" t="s">
        <v>3053</v>
      </c>
      <c r="B2595" s="13" t="s">
        <v>61</v>
      </c>
      <c r="C2595" s="13" t="s">
        <v>3143</v>
      </c>
      <c r="D2595" s="13" t="s">
        <v>3143</v>
      </c>
      <c r="E2595" s="13" t="s">
        <v>3143</v>
      </c>
    </row>
    <row r="2596" spans="1:5" ht="25.35" customHeight="1" thickTop="1" thickBot="1" x14ac:dyDescent="0.3">
      <c r="A2596" s="37" t="s">
        <v>2067</v>
      </c>
      <c r="B2596" s="13" t="s">
        <v>37</v>
      </c>
      <c r="C2596" s="13" t="s">
        <v>3143</v>
      </c>
      <c r="D2596" s="13" t="s">
        <v>3143</v>
      </c>
      <c r="E2596" s="13" t="s">
        <v>3143</v>
      </c>
    </row>
    <row r="2597" spans="1:5" ht="25.35" customHeight="1" thickTop="1" thickBot="1" x14ac:dyDescent="0.3">
      <c r="A2597" s="37" t="s">
        <v>2068</v>
      </c>
      <c r="B2597" s="13" t="s">
        <v>29</v>
      </c>
      <c r="C2597" s="13" t="s">
        <v>3143</v>
      </c>
      <c r="D2597" s="13" t="s">
        <v>3143</v>
      </c>
      <c r="E2597" s="13" t="s">
        <v>3143</v>
      </c>
    </row>
    <row r="2598" spans="1:5" ht="25.35" customHeight="1" thickTop="1" thickBot="1" x14ac:dyDescent="0.3">
      <c r="A2598" s="37" t="s">
        <v>2069</v>
      </c>
      <c r="B2598" s="13" t="s">
        <v>37</v>
      </c>
      <c r="C2598" s="13" t="s">
        <v>3143</v>
      </c>
      <c r="D2598" s="13" t="s">
        <v>3143</v>
      </c>
      <c r="E2598" s="13" t="s">
        <v>3143</v>
      </c>
    </row>
    <row r="2599" spans="1:5" ht="25.35" customHeight="1" thickTop="1" thickBot="1" x14ac:dyDescent="0.3">
      <c r="A2599" s="37" t="s">
        <v>2070</v>
      </c>
      <c r="B2599" s="13" t="s">
        <v>21</v>
      </c>
      <c r="C2599" s="13" t="s">
        <v>3143</v>
      </c>
      <c r="D2599" s="13" t="s">
        <v>3143</v>
      </c>
      <c r="E2599" s="13" t="s">
        <v>3143</v>
      </c>
    </row>
    <row r="2600" spans="1:5" ht="25.35" customHeight="1" thickTop="1" thickBot="1" x14ac:dyDescent="0.3">
      <c r="A2600" s="37" t="s">
        <v>2071</v>
      </c>
      <c r="B2600" s="13" t="s">
        <v>30</v>
      </c>
      <c r="C2600" s="13" t="s">
        <v>3143</v>
      </c>
      <c r="D2600" s="13" t="s">
        <v>3143</v>
      </c>
      <c r="E2600" s="13" t="s">
        <v>3143</v>
      </c>
    </row>
    <row r="2601" spans="1:5" ht="25.35" customHeight="1" thickTop="1" thickBot="1" x14ac:dyDescent="0.3">
      <c r="A2601" s="37" t="s">
        <v>3439</v>
      </c>
      <c r="B2601" s="13" t="s">
        <v>24</v>
      </c>
      <c r="C2601" s="13" t="s">
        <v>3143</v>
      </c>
      <c r="D2601" s="13" t="s">
        <v>3143</v>
      </c>
      <c r="E2601" s="13" t="s">
        <v>6</v>
      </c>
    </row>
    <row r="2602" spans="1:5" ht="25.35" customHeight="1" thickTop="1" thickBot="1" x14ac:dyDescent="0.3">
      <c r="A2602" s="37" t="s">
        <v>3670</v>
      </c>
      <c r="B2602" s="13" t="s">
        <v>47</v>
      </c>
      <c r="C2602" s="13" t="s">
        <v>3143</v>
      </c>
      <c r="D2602" s="13" t="s">
        <v>26</v>
      </c>
      <c r="E2602" s="13" t="s">
        <v>3143</v>
      </c>
    </row>
    <row r="2603" spans="1:5" ht="25.35" customHeight="1" thickTop="1" thickBot="1" x14ac:dyDescent="0.3">
      <c r="A2603" s="37" t="s">
        <v>2072</v>
      </c>
      <c r="B2603" s="13" t="s">
        <v>37</v>
      </c>
      <c r="C2603" s="13" t="s">
        <v>3143</v>
      </c>
      <c r="D2603" s="13" t="s">
        <v>3143</v>
      </c>
      <c r="E2603" s="13" t="s">
        <v>3143</v>
      </c>
    </row>
    <row r="2604" spans="1:5" ht="25.35" customHeight="1" thickTop="1" thickBot="1" x14ac:dyDescent="0.3">
      <c r="A2604" s="37" t="s">
        <v>2073</v>
      </c>
      <c r="B2604" s="13" t="s">
        <v>30</v>
      </c>
      <c r="C2604" s="13" t="s">
        <v>3143</v>
      </c>
      <c r="D2604" s="13" t="s">
        <v>3143</v>
      </c>
      <c r="E2604" s="13" t="s">
        <v>3143</v>
      </c>
    </row>
    <row r="2605" spans="1:5" ht="25.35" customHeight="1" thickTop="1" thickBot="1" x14ac:dyDescent="0.3">
      <c r="A2605" s="37" t="s">
        <v>3165</v>
      </c>
      <c r="B2605" s="13" t="s">
        <v>37</v>
      </c>
      <c r="C2605" s="13" t="s">
        <v>3143</v>
      </c>
      <c r="D2605" s="13" t="s">
        <v>3143</v>
      </c>
      <c r="E2605" s="13" t="s">
        <v>3143</v>
      </c>
    </row>
    <row r="2606" spans="1:5" ht="25.35" customHeight="1" thickTop="1" thickBot="1" x14ac:dyDescent="0.3">
      <c r="A2606" s="37" t="s">
        <v>2074</v>
      </c>
      <c r="B2606" s="13" t="s">
        <v>37</v>
      </c>
      <c r="C2606" s="13" t="s">
        <v>3143</v>
      </c>
      <c r="D2606" s="13" t="s">
        <v>3143</v>
      </c>
      <c r="E2606" s="13" t="s">
        <v>3143</v>
      </c>
    </row>
    <row r="2607" spans="1:5" ht="25.35" customHeight="1" thickTop="1" thickBot="1" x14ac:dyDescent="0.3">
      <c r="A2607" s="37" t="s">
        <v>2075</v>
      </c>
      <c r="B2607" s="13" t="s">
        <v>24</v>
      </c>
      <c r="C2607" s="13" t="s">
        <v>3143</v>
      </c>
      <c r="D2607" s="13" t="s">
        <v>3143</v>
      </c>
      <c r="E2607" s="13" t="s">
        <v>3143</v>
      </c>
    </row>
    <row r="2608" spans="1:5" ht="25.35" customHeight="1" thickTop="1" thickBot="1" x14ac:dyDescent="0.3">
      <c r="A2608" s="37" t="s">
        <v>2076</v>
      </c>
      <c r="B2608" s="13" t="s">
        <v>24</v>
      </c>
      <c r="C2608" s="13" t="s">
        <v>3143</v>
      </c>
      <c r="D2608" s="13" t="s">
        <v>3143</v>
      </c>
      <c r="E2608" s="13" t="s">
        <v>3143</v>
      </c>
    </row>
    <row r="2609" spans="1:5" ht="25.35" customHeight="1" thickTop="1" thickBot="1" x14ac:dyDescent="0.3">
      <c r="A2609" s="37" t="s">
        <v>2077</v>
      </c>
      <c r="B2609" s="13" t="s">
        <v>24</v>
      </c>
      <c r="C2609" s="13" t="s">
        <v>3143</v>
      </c>
      <c r="D2609" s="13" t="s">
        <v>3143</v>
      </c>
      <c r="E2609" s="13" t="s">
        <v>3143</v>
      </c>
    </row>
    <row r="2610" spans="1:5" ht="25.35" customHeight="1" thickTop="1" thickBot="1" x14ac:dyDescent="0.3">
      <c r="A2610" s="37" t="s">
        <v>2078</v>
      </c>
      <c r="B2610" s="13" t="s">
        <v>24</v>
      </c>
      <c r="C2610" s="13" t="s">
        <v>3143</v>
      </c>
      <c r="D2610" s="13" t="s">
        <v>3143</v>
      </c>
      <c r="E2610" s="13" t="s">
        <v>3143</v>
      </c>
    </row>
    <row r="2611" spans="1:5" ht="25.35" customHeight="1" thickTop="1" thickBot="1" x14ac:dyDescent="0.3">
      <c r="A2611" s="37" t="s">
        <v>2079</v>
      </c>
      <c r="B2611" s="13" t="s">
        <v>37</v>
      </c>
      <c r="C2611" s="13" t="s">
        <v>5</v>
      </c>
      <c r="D2611" s="13" t="s">
        <v>3143</v>
      </c>
      <c r="E2611" s="13" t="s">
        <v>3143</v>
      </c>
    </row>
    <row r="2612" spans="1:5" ht="25.35" customHeight="1" thickTop="1" thickBot="1" x14ac:dyDescent="0.3">
      <c r="A2612" s="37" t="s">
        <v>2080</v>
      </c>
      <c r="B2612" s="13" t="s">
        <v>30</v>
      </c>
      <c r="C2612" s="13" t="s">
        <v>3143</v>
      </c>
      <c r="D2612" s="13" t="s">
        <v>3143</v>
      </c>
      <c r="E2612" s="13" t="s">
        <v>3143</v>
      </c>
    </row>
    <row r="2613" spans="1:5" ht="25.35" customHeight="1" thickTop="1" thickBot="1" x14ac:dyDescent="0.3">
      <c r="A2613" s="37" t="s">
        <v>2081</v>
      </c>
      <c r="B2613" s="13" t="s">
        <v>24</v>
      </c>
      <c r="C2613" s="13" t="s">
        <v>3143</v>
      </c>
      <c r="D2613" s="13" t="s">
        <v>3143</v>
      </c>
      <c r="E2613" s="13" t="s">
        <v>3143</v>
      </c>
    </row>
    <row r="2614" spans="1:5" ht="25.35" customHeight="1" thickTop="1" thickBot="1" x14ac:dyDescent="0.3">
      <c r="A2614" s="37" t="s">
        <v>2082</v>
      </c>
      <c r="B2614" s="13" t="s">
        <v>47</v>
      </c>
      <c r="C2614" s="13" t="s">
        <v>3143</v>
      </c>
      <c r="D2614" s="13" t="s">
        <v>3143</v>
      </c>
      <c r="E2614" s="13" t="s">
        <v>3143</v>
      </c>
    </row>
    <row r="2615" spans="1:5" ht="25.35" customHeight="1" thickTop="1" thickBot="1" x14ac:dyDescent="0.3">
      <c r="A2615" s="37" t="s">
        <v>2083</v>
      </c>
      <c r="B2615" s="13" t="s">
        <v>61</v>
      </c>
      <c r="C2615" s="13" t="s">
        <v>3143</v>
      </c>
      <c r="D2615" s="13" t="s">
        <v>3143</v>
      </c>
      <c r="E2615" s="13" t="s">
        <v>3143</v>
      </c>
    </row>
    <row r="2616" spans="1:5" ht="25.35" customHeight="1" thickTop="1" thickBot="1" x14ac:dyDescent="0.3">
      <c r="A2616" s="37" t="s">
        <v>3120</v>
      </c>
      <c r="B2616" s="13" t="s">
        <v>37</v>
      </c>
      <c r="C2616" s="13" t="s">
        <v>3143</v>
      </c>
      <c r="D2616" s="13" t="s">
        <v>3143</v>
      </c>
      <c r="E2616" s="13" t="s">
        <v>3143</v>
      </c>
    </row>
    <row r="2617" spans="1:5" ht="25.35" customHeight="1" thickTop="1" thickBot="1" x14ac:dyDescent="0.3">
      <c r="A2617" s="37" t="s">
        <v>2084</v>
      </c>
      <c r="B2617" s="13" t="s">
        <v>29</v>
      </c>
      <c r="C2617" s="13" t="s">
        <v>3143</v>
      </c>
      <c r="D2617" s="13" t="s">
        <v>3143</v>
      </c>
      <c r="E2617" s="13" t="s">
        <v>3143</v>
      </c>
    </row>
    <row r="2618" spans="1:5" ht="25.35" customHeight="1" thickTop="1" thickBot="1" x14ac:dyDescent="0.3">
      <c r="A2618" s="37" t="s">
        <v>2085</v>
      </c>
      <c r="B2618" s="13" t="s">
        <v>24</v>
      </c>
      <c r="C2618" s="13" t="s">
        <v>3143</v>
      </c>
      <c r="D2618" s="13" t="s">
        <v>3143</v>
      </c>
      <c r="E2618" s="13" t="s">
        <v>3143</v>
      </c>
    </row>
    <row r="2619" spans="1:5" ht="25.35" customHeight="1" thickTop="1" thickBot="1" x14ac:dyDescent="0.3">
      <c r="A2619" s="37" t="s">
        <v>2086</v>
      </c>
      <c r="B2619" s="13" t="s">
        <v>37</v>
      </c>
      <c r="C2619" s="13" t="s">
        <v>5</v>
      </c>
      <c r="D2619" s="13" t="s">
        <v>3143</v>
      </c>
      <c r="E2619" s="13" t="s">
        <v>3143</v>
      </c>
    </row>
    <row r="2620" spans="1:5" ht="25.35" customHeight="1" thickTop="1" thickBot="1" x14ac:dyDescent="0.3">
      <c r="A2620" s="37" t="s">
        <v>2087</v>
      </c>
      <c r="B2620" s="13" t="s">
        <v>24</v>
      </c>
      <c r="C2620" s="13" t="s">
        <v>3143</v>
      </c>
      <c r="D2620" s="13" t="s">
        <v>3143</v>
      </c>
      <c r="E2620" s="13" t="s">
        <v>3143</v>
      </c>
    </row>
    <row r="2621" spans="1:5" ht="25.35" customHeight="1" thickTop="1" thickBot="1" x14ac:dyDescent="0.3">
      <c r="A2621" s="37" t="s">
        <v>2088</v>
      </c>
      <c r="B2621" s="13" t="s">
        <v>24</v>
      </c>
      <c r="C2621" s="13" t="s">
        <v>3143</v>
      </c>
      <c r="D2621" s="13" t="s">
        <v>3143</v>
      </c>
      <c r="E2621" s="13" t="s">
        <v>3143</v>
      </c>
    </row>
    <row r="2622" spans="1:5" ht="25.35" customHeight="1" thickTop="1" thickBot="1" x14ac:dyDescent="0.3">
      <c r="A2622" s="37" t="s">
        <v>2089</v>
      </c>
      <c r="B2622" s="13" t="s">
        <v>30</v>
      </c>
      <c r="C2622" s="13" t="s">
        <v>3143</v>
      </c>
      <c r="D2622" s="13" t="s">
        <v>3143</v>
      </c>
      <c r="E2622" s="13" t="s">
        <v>3143</v>
      </c>
    </row>
    <row r="2623" spans="1:5" ht="25.35" customHeight="1" thickTop="1" thickBot="1" x14ac:dyDescent="0.3">
      <c r="A2623" s="37" t="s">
        <v>2090</v>
      </c>
      <c r="B2623" s="13" t="s">
        <v>29</v>
      </c>
      <c r="C2623" s="13" t="s">
        <v>3143</v>
      </c>
      <c r="D2623" s="13" t="s">
        <v>3143</v>
      </c>
      <c r="E2623" s="13" t="s">
        <v>3143</v>
      </c>
    </row>
    <row r="2624" spans="1:5" ht="25.35" customHeight="1" thickTop="1" thickBot="1" x14ac:dyDescent="0.3">
      <c r="A2624" s="37" t="s">
        <v>2091</v>
      </c>
      <c r="B2624" s="13" t="s">
        <v>21</v>
      </c>
      <c r="C2624" s="13" t="s">
        <v>3143</v>
      </c>
      <c r="D2624" s="13" t="s">
        <v>3143</v>
      </c>
      <c r="E2624" s="13" t="s">
        <v>3143</v>
      </c>
    </row>
    <row r="2625" spans="1:5" ht="25.35" customHeight="1" thickTop="1" thickBot="1" x14ac:dyDescent="0.3">
      <c r="A2625" s="37" t="s">
        <v>2092</v>
      </c>
      <c r="B2625" s="13" t="s">
        <v>37</v>
      </c>
      <c r="C2625" s="13" t="s">
        <v>3143</v>
      </c>
      <c r="D2625" s="13" t="s">
        <v>3143</v>
      </c>
      <c r="E2625" s="13" t="s">
        <v>3143</v>
      </c>
    </row>
    <row r="2626" spans="1:5" ht="25.35" customHeight="1" thickTop="1" thickBot="1" x14ac:dyDescent="0.3">
      <c r="A2626" s="37" t="s">
        <v>2093</v>
      </c>
      <c r="B2626" s="13" t="s">
        <v>24</v>
      </c>
      <c r="C2626" s="13" t="s">
        <v>3143</v>
      </c>
      <c r="D2626" s="13" t="s">
        <v>3143</v>
      </c>
      <c r="E2626" s="13" t="s">
        <v>3143</v>
      </c>
    </row>
    <row r="2627" spans="1:5" ht="25.35" customHeight="1" thickTop="1" thickBot="1" x14ac:dyDescent="0.3">
      <c r="A2627" s="37" t="s">
        <v>2094</v>
      </c>
      <c r="B2627" s="13" t="s">
        <v>24</v>
      </c>
      <c r="C2627" s="13" t="s">
        <v>3143</v>
      </c>
      <c r="D2627" s="13" t="s">
        <v>26</v>
      </c>
      <c r="E2627" s="13" t="s">
        <v>3143</v>
      </c>
    </row>
    <row r="2628" spans="1:5" ht="25.35" customHeight="1" thickTop="1" thickBot="1" x14ac:dyDescent="0.3">
      <c r="A2628" s="37" t="s">
        <v>2095</v>
      </c>
      <c r="B2628" s="13" t="s">
        <v>30</v>
      </c>
      <c r="C2628" s="13" t="s">
        <v>3143</v>
      </c>
      <c r="D2628" s="13" t="s">
        <v>3143</v>
      </c>
      <c r="E2628" s="13" t="s">
        <v>3143</v>
      </c>
    </row>
    <row r="2629" spans="1:5" ht="25.35" customHeight="1" thickTop="1" thickBot="1" x14ac:dyDescent="0.3">
      <c r="A2629" s="37" t="s">
        <v>3559</v>
      </c>
      <c r="B2629" s="13" t="s">
        <v>24</v>
      </c>
      <c r="C2629" s="13" t="s">
        <v>3143</v>
      </c>
      <c r="D2629" s="13" t="s">
        <v>26</v>
      </c>
      <c r="E2629" s="13" t="s">
        <v>3143</v>
      </c>
    </row>
    <row r="2630" spans="1:5" ht="25.35" customHeight="1" thickTop="1" thickBot="1" x14ac:dyDescent="0.3">
      <c r="A2630" s="37" t="s">
        <v>2096</v>
      </c>
      <c r="B2630" s="13" t="s">
        <v>61</v>
      </c>
      <c r="C2630" s="13" t="s">
        <v>3143</v>
      </c>
      <c r="D2630" s="13" t="s">
        <v>3143</v>
      </c>
      <c r="E2630" s="13" t="s">
        <v>3143</v>
      </c>
    </row>
    <row r="2631" spans="1:5" ht="25.35" customHeight="1" thickTop="1" thickBot="1" x14ac:dyDescent="0.3">
      <c r="A2631" s="37" t="s">
        <v>2097</v>
      </c>
      <c r="B2631" s="13" t="s">
        <v>47</v>
      </c>
      <c r="C2631" s="13" t="s">
        <v>3143</v>
      </c>
      <c r="D2631" s="13" t="s">
        <v>3143</v>
      </c>
      <c r="E2631" s="13" t="s">
        <v>3143</v>
      </c>
    </row>
    <row r="2632" spans="1:5" ht="25.35" customHeight="1" thickTop="1" thickBot="1" x14ac:dyDescent="0.3">
      <c r="A2632" s="37" t="s">
        <v>2098</v>
      </c>
      <c r="B2632" s="13" t="s">
        <v>47</v>
      </c>
      <c r="C2632" s="13" t="s">
        <v>3143</v>
      </c>
      <c r="D2632" s="13" t="s">
        <v>26</v>
      </c>
      <c r="E2632" s="13" t="s">
        <v>3143</v>
      </c>
    </row>
    <row r="2633" spans="1:5" ht="25.35" customHeight="1" thickTop="1" thickBot="1" x14ac:dyDescent="0.3">
      <c r="A2633" s="37" t="s">
        <v>2099</v>
      </c>
      <c r="B2633" s="13" t="s">
        <v>61</v>
      </c>
      <c r="C2633" s="13" t="s">
        <v>3143</v>
      </c>
      <c r="D2633" s="13" t="s">
        <v>3143</v>
      </c>
      <c r="E2633" s="13" t="s">
        <v>3143</v>
      </c>
    </row>
    <row r="2634" spans="1:5" ht="25.35" customHeight="1" thickTop="1" thickBot="1" x14ac:dyDescent="0.3">
      <c r="A2634" s="37" t="s">
        <v>2100</v>
      </c>
      <c r="B2634" s="13" t="s">
        <v>24</v>
      </c>
      <c r="C2634" s="13" t="s">
        <v>3143</v>
      </c>
      <c r="D2634" s="13" t="s">
        <v>3143</v>
      </c>
      <c r="E2634" s="13" t="s">
        <v>3143</v>
      </c>
    </row>
    <row r="2635" spans="1:5" ht="25.35" customHeight="1" thickTop="1" thickBot="1" x14ac:dyDescent="0.3">
      <c r="A2635" s="37" t="s">
        <v>2101</v>
      </c>
      <c r="B2635" s="13" t="s">
        <v>21</v>
      </c>
      <c r="C2635" s="13" t="s">
        <v>3143</v>
      </c>
      <c r="D2635" s="13" t="s">
        <v>26</v>
      </c>
      <c r="E2635" s="13" t="s">
        <v>3143</v>
      </c>
    </row>
    <row r="2636" spans="1:5" ht="25.35" customHeight="1" thickTop="1" thickBot="1" x14ac:dyDescent="0.3">
      <c r="A2636" s="37" t="s">
        <v>2102</v>
      </c>
      <c r="B2636" s="13" t="s">
        <v>35</v>
      </c>
      <c r="C2636" s="13" t="s">
        <v>3143</v>
      </c>
      <c r="D2636" s="13" t="s">
        <v>26</v>
      </c>
      <c r="E2636" s="13" t="s">
        <v>3143</v>
      </c>
    </row>
    <row r="2637" spans="1:5" ht="25.35" customHeight="1" thickTop="1" thickBot="1" x14ac:dyDescent="0.3">
      <c r="A2637" s="37" t="s">
        <v>2103</v>
      </c>
      <c r="B2637" s="13" t="s">
        <v>30</v>
      </c>
      <c r="C2637" s="13" t="s">
        <v>3143</v>
      </c>
      <c r="D2637" s="13" t="s">
        <v>3143</v>
      </c>
      <c r="E2637" s="13" t="s">
        <v>3143</v>
      </c>
    </row>
    <row r="2638" spans="1:5" ht="25.35" customHeight="1" thickTop="1" thickBot="1" x14ac:dyDescent="0.3">
      <c r="A2638" s="37" t="s">
        <v>2104</v>
      </c>
      <c r="B2638" s="13" t="s">
        <v>37</v>
      </c>
      <c r="C2638" s="13" t="s">
        <v>3143</v>
      </c>
      <c r="D2638" s="13" t="s">
        <v>3143</v>
      </c>
      <c r="E2638" s="13" t="s">
        <v>3143</v>
      </c>
    </row>
    <row r="2639" spans="1:5" ht="25.35" customHeight="1" thickTop="1" thickBot="1" x14ac:dyDescent="0.3">
      <c r="A2639" s="37" t="s">
        <v>2105</v>
      </c>
      <c r="B2639" s="13" t="s">
        <v>37</v>
      </c>
      <c r="C2639" s="13" t="s">
        <v>3143</v>
      </c>
      <c r="D2639" s="13" t="s">
        <v>3143</v>
      </c>
      <c r="E2639" s="13" t="s">
        <v>3143</v>
      </c>
    </row>
    <row r="2640" spans="1:5" ht="25.35" customHeight="1" thickTop="1" thickBot="1" x14ac:dyDescent="0.3">
      <c r="A2640" s="37" t="s">
        <v>2106</v>
      </c>
      <c r="B2640" s="13" t="s">
        <v>24</v>
      </c>
      <c r="C2640" s="13" t="s">
        <v>3143</v>
      </c>
      <c r="D2640" s="13" t="s">
        <v>3143</v>
      </c>
      <c r="E2640" s="13" t="s">
        <v>3143</v>
      </c>
    </row>
    <row r="2641" spans="1:5" ht="25.35" customHeight="1" thickTop="1" thickBot="1" x14ac:dyDescent="0.3">
      <c r="A2641" s="37" t="s">
        <v>2107</v>
      </c>
      <c r="B2641" s="13" t="s">
        <v>24</v>
      </c>
      <c r="C2641" s="13" t="s">
        <v>3143</v>
      </c>
      <c r="D2641" s="13" t="s">
        <v>3143</v>
      </c>
      <c r="E2641" s="13" t="s">
        <v>3143</v>
      </c>
    </row>
    <row r="2642" spans="1:5" ht="25.35" customHeight="1" thickTop="1" thickBot="1" x14ac:dyDescent="0.3">
      <c r="A2642" s="37" t="s">
        <v>2108</v>
      </c>
      <c r="B2642" s="13" t="s">
        <v>24</v>
      </c>
      <c r="C2642" s="13" t="s">
        <v>3143</v>
      </c>
      <c r="D2642" s="13" t="s">
        <v>3143</v>
      </c>
      <c r="E2642" s="13" t="s">
        <v>3143</v>
      </c>
    </row>
    <row r="2643" spans="1:5" ht="25.35" customHeight="1" thickTop="1" thickBot="1" x14ac:dyDescent="0.3">
      <c r="A2643" s="37" t="s">
        <v>2895</v>
      </c>
      <c r="B2643" s="13" t="s">
        <v>24</v>
      </c>
      <c r="C2643" s="13" t="s">
        <v>3143</v>
      </c>
      <c r="D2643" s="13" t="s">
        <v>3143</v>
      </c>
      <c r="E2643" s="13" t="s">
        <v>3143</v>
      </c>
    </row>
    <row r="2644" spans="1:5" ht="25.35" customHeight="1" thickTop="1" thickBot="1" x14ac:dyDescent="0.3">
      <c r="A2644" s="37" t="s">
        <v>2914</v>
      </c>
      <c r="B2644" s="13" t="s">
        <v>24</v>
      </c>
      <c r="C2644" s="13" t="s">
        <v>3143</v>
      </c>
      <c r="D2644" s="13" t="s">
        <v>26</v>
      </c>
      <c r="E2644" s="13" t="s">
        <v>3143</v>
      </c>
    </row>
    <row r="2645" spans="1:5" ht="25.35" customHeight="1" thickTop="1" thickBot="1" x14ac:dyDescent="0.3">
      <c r="A2645" s="37" t="s">
        <v>2109</v>
      </c>
      <c r="B2645" s="13" t="s">
        <v>61</v>
      </c>
      <c r="C2645" s="13" t="s">
        <v>3143</v>
      </c>
      <c r="D2645" s="13" t="s">
        <v>3143</v>
      </c>
      <c r="E2645" s="13" t="s">
        <v>3143</v>
      </c>
    </row>
    <row r="2646" spans="1:5" ht="25.35" customHeight="1" thickTop="1" thickBot="1" x14ac:dyDescent="0.3">
      <c r="A2646" s="37" t="s">
        <v>2970</v>
      </c>
      <c r="B2646" s="13" t="s">
        <v>24</v>
      </c>
      <c r="C2646" s="13" t="s">
        <v>3143</v>
      </c>
      <c r="D2646" s="13" t="s">
        <v>3143</v>
      </c>
      <c r="E2646" s="13" t="s">
        <v>3143</v>
      </c>
    </row>
    <row r="2647" spans="1:5" ht="25.35" customHeight="1" thickTop="1" thickBot="1" x14ac:dyDescent="0.3">
      <c r="A2647" s="37" t="s">
        <v>2110</v>
      </c>
      <c r="B2647" s="13" t="s">
        <v>30</v>
      </c>
      <c r="C2647" s="13" t="s">
        <v>3143</v>
      </c>
      <c r="D2647" s="13" t="s">
        <v>3143</v>
      </c>
      <c r="E2647" s="13" t="s">
        <v>3143</v>
      </c>
    </row>
    <row r="2648" spans="1:5" ht="25.35" customHeight="1" thickTop="1" thickBot="1" x14ac:dyDescent="0.3">
      <c r="A2648" s="37" t="s">
        <v>2111</v>
      </c>
      <c r="B2648" s="13" t="s">
        <v>24</v>
      </c>
      <c r="C2648" s="13" t="s">
        <v>3143</v>
      </c>
      <c r="D2648" s="13" t="s">
        <v>3143</v>
      </c>
      <c r="E2648" s="13" t="s">
        <v>3143</v>
      </c>
    </row>
    <row r="2649" spans="1:5" ht="25.35" customHeight="1" thickTop="1" thickBot="1" x14ac:dyDescent="0.3">
      <c r="A2649" s="37" t="s">
        <v>2112</v>
      </c>
      <c r="B2649" s="13" t="s">
        <v>24</v>
      </c>
      <c r="C2649" s="13" t="s">
        <v>3143</v>
      </c>
      <c r="D2649" s="13" t="s">
        <v>3143</v>
      </c>
      <c r="E2649" s="13" t="s">
        <v>3143</v>
      </c>
    </row>
    <row r="2650" spans="1:5" ht="25.35" customHeight="1" thickTop="1" thickBot="1" x14ac:dyDescent="0.3">
      <c r="A2650" s="37" t="s">
        <v>2113</v>
      </c>
      <c r="B2650" s="13" t="s">
        <v>61</v>
      </c>
      <c r="C2650" s="13" t="s">
        <v>3143</v>
      </c>
      <c r="D2650" s="13" t="s">
        <v>26</v>
      </c>
      <c r="E2650" s="13" t="s">
        <v>3143</v>
      </c>
    </row>
    <row r="2651" spans="1:5" ht="25.35" customHeight="1" thickTop="1" thickBot="1" x14ac:dyDescent="0.3">
      <c r="A2651" s="37" t="s">
        <v>2114</v>
      </c>
      <c r="B2651" s="13" t="s">
        <v>29</v>
      </c>
      <c r="C2651" s="13" t="s">
        <v>3143</v>
      </c>
      <c r="D2651" s="13" t="s">
        <v>3143</v>
      </c>
      <c r="E2651" s="13" t="s">
        <v>3143</v>
      </c>
    </row>
    <row r="2652" spans="1:5" ht="25.35" customHeight="1" thickTop="1" thickBot="1" x14ac:dyDescent="0.3">
      <c r="A2652" s="37" t="s">
        <v>2115</v>
      </c>
      <c r="B2652" s="13" t="s">
        <v>30</v>
      </c>
      <c r="C2652" s="13" t="s">
        <v>3143</v>
      </c>
      <c r="D2652" s="13" t="s">
        <v>3143</v>
      </c>
      <c r="E2652" s="13" t="s">
        <v>3143</v>
      </c>
    </row>
    <row r="2653" spans="1:5" ht="25.35" customHeight="1" thickTop="1" thickBot="1" x14ac:dyDescent="0.3">
      <c r="A2653" s="37" t="s">
        <v>2116</v>
      </c>
      <c r="B2653" s="13" t="s">
        <v>30</v>
      </c>
      <c r="C2653" s="13" t="s">
        <v>3143</v>
      </c>
      <c r="D2653" s="13" t="s">
        <v>3143</v>
      </c>
      <c r="E2653" s="13" t="s">
        <v>3143</v>
      </c>
    </row>
    <row r="2654" spans="1:5" ht="25.35" customHeight="1" thickTop="1" thickBot="1" x14ac:dyDescent="0.3">
      <c r="A2654" s="37" t="s">
        <v>2117</v>
      </c>
      <c r="B2654" s="13" t="s">
        <v>21</v>
      </c>
      <c r="C2654" s="13" t="s">
        <v>3143</v>
      </c>
      <c r="D2654" s="13" t="s">
        <v>3143</v>
      </c>
      <c r="E2654" s="13" t="s">
        <v>3143</v>
      </c>
    </row>
    <row r="2655" spans="1:5" ht="25.35" customHeight="1" thickTop="1" thickBot="1" x14ac:dyDescent="0.3">
      <c r="A2655" s="37" t="s">
        <v>2118</v>
      </c>
      <c r="B2655" s="13" t="s">
        <v>21</v>
      </c>
      <c r="C2655" s="13" t="s">
        <v>3143</v>
      </c>
      <c r="D2655" s="13" t="s">
        <v>3143</v>
      </c>
      <c r="E2655" s="13" t="s">
        <v>3143</v>
      </c>
    </row>
    <row r="2656" spans="1:5" ht="25.35" customHeight="1" thickTop="1" thickBot="1" x14ac:dyDescent="0.3">
      <c r="A2656" s="37" t="s">
        <v>2119</v>
      </c>
      <c r="B2656" s="13" t="s">
        <v>29</v>
      </c>
      <c r="C2656" s="13" t="s">
        <v>3143</v>
      </c>
      <c r="D2656" s="13" t="s">
        <v>3143</v>
      </c>
      <c r="E2656" s="13" t="s">
        <v>3143</v>
      </c>
    </row>
    <row r="2657" spans="1:5" ht="25.35" customHeight="1" thickTop="1" thickBot="1" x14ac:dyDescent="0.3">
      <c r="A2657" s="37" t="s">
        <v>2120</v>
      </c>
      <c r="B2657" s="13" t="s">
        <v>24</v>
      </c>
      <c r="C2657" s="13" t="s">
        <v>3143</v>
      </c>
      <c r="D2657" s="13" t="s">
        <v>3143</v>
      </c>
      <c r="E2657" s="13" t="s">
        <v>3143</v>
      </c>
    </row>
    <row r="2658" spans="1:5" ht="25.35" customHeight="1" thickTop="1" thickBot="1" x14ac:dyDescent="0.3">
      <c r="A2658" s="37" t="s">
        <v>2121</v>
      </c>
      <c r="B2658" s="13" t="s">
        <v>24</v>
      </c>
      <c r="C2658" s="13" t="s">
        <v>3143</v>
      </c>
      <c r="D2658" s="13" t="s">
        <v>26</v>
      </c>
      <c r="E2658" s="13" t="s">
        <v>3143</v>
      </c>
    </row>
    <row r="2659" spans="1:5" ht="25.35" customHeight="1" thickTop="1" thickBot="1" x14ac:dyDescent="0.3">
      <c r="A2659" s="37" t="s">
        <v>2122</v>
      </c>
      <c r="B2659" s="13" t="s">
        <v>37</v>
      </c>
      <c r="C2659" s="13" t="s">
        <v>3143</v>
      </c>
      <c r="D2659" s="13" t="s">
        <v>3143</v>
      </c>
      <c r="E2659" s="13" t="s">
        <v>3143</v>
      </c>
    </row>
    <row r="2660" spans="1:5" ht="25.35" customHeight="1" thickTop="1" thickBot="1" x14ac:dyDescent="0.3">
      <c r="A2660" s="37" t="s">
        <v>2123</v>
      </c>
      <c r="B2660" s="13" t="s">
        <v>30</v>
      </c>
      <c r="C2660" s="13" t="s">
        <v>3143</v>
      </c>
      <c r="D2660" s="13" t="s">
        <v>3143</v>
      </c>
      <c r="E2660" s="13" t="s">
        <v>3143</v>
      </c>
    </row>
    <row r="2661" spans="1:5" ht="25.35" customHeight="1" thickTop="1" thickBot="1" x14ac:dyDescent="0.3">
      <c r="A2661" s="37" t="s">
        <v>2124</v>
      </c>
      <c r="B2661" s="13" t="s">
        <v>21</v>
      </c>
      <c r="C2661" s="13" t="s">
        <v>3143</v>
      </c>
      <c r="D2661" s="13" t="s">
        <v>3143</v>
      </c>
      <c r="E2661" s="13" t="s">
        <v>3143</v>
      </c>
    </row>
    <row r="2662" spans="1:5" ht="25.35" customHeight="1" thickTop="1" thickBot="1" x14ac:dyDescent="0.3">
      <c r="A2662" s="37" t="s">
        <v>3038</v>
      </c>
      <c r="B2662" s="13" t="s">
        <v>24</v>
      </c>
      <c r="C2662" s="13" t="s">
        <v>3143</v>
      </c>
      <c r="D2662" s="13" t="s">
        <v>3143</v>
      </c>
      <c r="E2662" s="13" t="s">
        <v>3143</v>
      </c>
    </row>
    <row r="2663" spans="1:5" ht="25.35" customHeight="1" thickTop="1" thickBot="1" x14ac:dyDescent="0.3">
      <c r="A2663" s="37" t="s">
        <v>3123</v>
      </c>
      <c r="B2663" s="13" t="s">
        <v>29</v>
      </c>
      <c r="C2663" s="13" t="s">
        <v>3143</v>
      </c>
      <c r="D2663" s="13" t="s">
        <v>3143</v>
      </c>
      <c r="E2663" s="13" t="s">
        <v>3143</v>
      </c>
    </row>
    <row r="2664" spans="1:5" ht="25.35" customHeight="1" thickTop="1" thickBot="1" x14ac:dyDescent="0.3">
      <c r="A2664" s="37" t="s">
        <v>2125</v>
      </c>
      <c r="B2664" s="13" t="s">
        <v>24</v>
      </c>
      <c r="C2664" s="13" t="s">
        <v>3143</v>
      </c>
      <c r="D2664" s="13" t="s">
        <v>3143</v>
      </c>
      <c r="E2664" s="13" t="s">
        <v>3143</v>
      </c>
    </row>
    <row r="2665" spans="1:5" ht="25.35" customHeight="1" thickTop="1" thickBot="1" x14ac:dyDescent="0.3">
      <c r="A2665" s="37" t="s">
        <v>3061</v>
      </c>
      <c r="B2665" s="13" t="s">
        <v>35</v>
      </c>
      <c r="C2665" s="13" t="s">
        <v>3143</v>
      </c>
      <c r="D2665" s="13" t="s">
        <v>3143</v>
      </c>
      <c r="E2665" s="13" t="s">
        <v>3143</v>
      </c>
    </row>
    <row r="2666" spans="1:5" ht="25.35" customHeight="1" thickTop="1" thickBot="1" x14ac:dyDescent="0.3">
      <c r="A2666" s="37" t="s">
        <v>2126</v>
      </c>
      <c r="B2666" s="13" t="s">
        <v>24</v>
      </c>
      <c r="C2666" s="13" t="s">
        <v>5</v>
      </c>
      <c r="D2666" s="13" t="s">
        <v>3143</v>
      </c>
      <c r="E2666" s="13" t="s">
        <v>3143</v>
      </c>
    </row>
    <row r="2667" spans="1:5" ht="25.35" customHeight="1" thickTop="1" thickBot="1" x14ac:dyDescent="0.3">
      <c r="A2667" s="37" t="s">
        <v>2127</v>
      </c>
      <c r="B2667" s="13" t="s">
        <v>24</v>
      </c>
      <c r="C2667" s="13" t="s">
        <v>3143</v>
      </c>
      <c r="D2667" s="13" t="s">
        <v>3143</v>
      </c>
      <c r="E2667" s="13" t="s">
        <v>3143</v>
      </c>
    </row>
    <row r="2668" spans="1:5" ht="25.35" customHeight="1" thickTop="1" thickBot="1" x14ac:dyDescent="0.3">
      <c r="A2668" s="37" t="s">
        <v>2128</v>
      </c>
      <c r="B2668" s="13" t="s">
        <v>29</v>
      </c>
      <c r="C2668" s="13" t="s">
        <v>3143</v>
      </c>
      <c r="D2668" s="13" t="s">
        <v>3143</v>
      </c>
      <c r="E2668" s="13" t="s">
        <v>3143</v>
      </c>
    </row>
    <row r="2669" spans="1:5" ht="25.35" customHeight="1" thickTop="1" thickBot="1" x14ac:dyDescent="0.3">
      <c r="A2669" s="37" t="s">
        <v>3508</v>
      </c>
      <c r="B2669" s="13" t="s">
        <v>21</v>
      </c>
      <c r="C2669" s="13" t="s">
        <v>3143</v>
      </c>
      <c r="D2669" s="13" t="s">
        <v>3143</v>
      </c>
      <c r="E2669" s="13" t="s">
        <v>3143</v>
      </c>
    </row>
    <row r="2670" spans="1:5" ht="25.35" customHeight="1" thickTop="1" thickBot="1" x14ac:dyDescent="0.3">
      <c r="A2670" s="37" t="s">
        <v>2129</v>
      </c>
      <c r="B2670" s="13" t="s">
        <v>37</v>
      </c>
      <c r="C2670" s="13" t="s">
        <v>3143</v>
      </c>
      <c r="D2670" s="13" t="s">
        <v>3143</v>
      </c>
      <c r="E2670" s="13" t="s">
        <v>3143</v>
      </c>
    </row>
    <row r="2671" spans="1:5" ht="25.35" customHeight="1" thickTop="1" thickBot="1" x14ac:dyDescent="0.3">
      <c r="A2671" s="37" t="s">
        <v>2130</v>
      </c>
      <c r="B2671" s="13" t="s">
        <v>24</v>
      </c>
      <c r="C2671" s="13" t="s">
        <v>3143</v>
      </c>
      <c r="D2671" s="13" t="s">
        <v>26</v>
      </c>
      <c r="E2671" s="13" t="s">
        <v>3143</v>
      </c>
    </row>
    <row r="2672" spans="1:5" ht="25.35" customHeight="1" thickTop="1" thickBot="1" x14ac:dyDescent="0.3">
      <c r="A2672" s="37" t="s">
        <v>2131</v>
      </c>
      <c r="B2672" s="13" t="s">
        <v>37</v>
      </c>
      <c r="C2672" s="13" t="s">
        <v>3143</v>
      </c>
      <c r="D2672" s="13" t="s">
        <v>3143</v>
      </c>
      <c r="E2672" s="13" t="s">
        <v>3143</v>
      </c>
    </row>
    <row r="2673" spans="1:5" ht="25.35" customHeight="1" thickTop="1" thickBot="1" x14ac:dyDescent="0.3">
      <c r="A2673" s="37" t="s">
        <v>2132</v>
      </c>
      <c r="B2673" s="13" t="s">
        <v>47</v>
      </c>
      <c r="C2673" s="13" t="s">
        <v>3143</v>
      </c>
      <c r="D2673" s="13" t="s">
        <v>26</v>
      </c>
      <c r="E2673" s="13" t="s">
        <v>3143</v>
      </c>
    </row>
    <row r="2674" spans="1:5" ht="25.35" customHeight="1" thickTop="1" thickBot="1" x14ac:dyDescent="0.3">
      <c r="A2674" s="37" t="s">
        <v>2133</v>
      </c>
      <c r="B2674" s="13" t="s">
        <v>24</v>
      </c>
      <c r="C2674" s="13" t="s">
        <v>3143</v>
      </c>
      <c r="D2674" s="13" t="s">
        <v>26</v>
      </c>
      <c r="E2674" s="13" t="s">
        <v>3143</v>
      </c>
    </row>
    <row r="2675" spans="1:5" ht="25.35" customHeight="1" thickTop="1" thickBot="1" x14ac:dyDescent="0.3">
      <c r="A2675" s="37" t="s">
        <v>2134</v>
      </c>
      <c r="B2675" s="13" t="s">
        <v>24</v>
      </c>
      <c r="C2675" s="13" t="s">
        <v>3143</v>
      </c>
      <c r="D2675" s="13" t="s">
        <v>3143</v>
      </c>
      <c r="E2675" s="13" t="s">
        <v>3143</v>
      </c>
    </row>
    <row r="2676" spans="1:5" ht="25.35" customHeight="1" thickTop="1" thickBot="1" x14ac:dyDescent="0.3">
      <c r="A2676" s="37" t="s">
        <v>2135</v>
      </c>
      <c r="B2676" s="13" t="s">
        <v>47</v>
      </c>
      <c r="C2676" s="13" t="s">
        <v>3143</v>
      </c>
      <c r="D2676" s="13" t="s">
        <v>26</v>
      </c>
      <c r="E2676" s="13" t="s">
        <v>3143</v>
      </c>
    </row>
    <row r="2677" spans="1:5" ht="25.35" customHeight="1" thickTop="1" thickBot="1" x14ac:dyDescent="0.3">
      <c r="A2677" s="37" t="s">
        <v>2136</v>
      </c>
      <c r="B2677" s="13" t="s">
        <v>37</v>
      </c>
      <c r="C2677" s="13" t="s">
        <v>3143</v>
      </c>
      <c r="D2677" s="13" t="s">
        <v>3143</v>
      </c>
      <c r="E2677" s="13" t="s">
        <v>3143</v>
      </c>
    </row>
    <row r="2678" spans="1:5" ht="25.35" customHeight="1" thickTop="1" thickBot="1" x14ac:dyDescent="0.3">
      <c r="A2678" s="37" t="s">
        <v>2137</v>
      </c>
      <c r="B2678" s="13" t="s">
        <v>21</v>
      </c>
      <c r="C2678" s="13" t="s">
        <v>3143</v>
      </c>
      <c r="D2678" s="13" t="s">
        <v>26</v>
      </c>
      <c r="E2678" s="13" t="s">
        <v>3143</v>
      </c>
    </row>
    <row r="2679" spans="1:5" ht="25.35" customHeight="1" thickTop="1" thickBot="1" x14ac:dyDescent="0.3">
      <c r="A2679" s="37" t="s">
        <v>2138</v>
      </c>
      <c r="B2679" s="13" t="s">
        <v>37</v>
      </c>
      <c r="C2679" s="13" t="s">
        <v>3143</v>
      </c>
      <c r="D2679" s="13" t="s">
        <v>3143</v>
      </c>
      <c r="E2679" s="13" t="s">
        <v>3143</v>
      </c>
    </row>
    <row r="2680" spans="1:5" ht="25.35" customHeight="1" thickTop="1" thickBot="1" x14ac:dyDescent="0.3">
      <c r="A2680" s="37" t="s">
        <v>2139</v>
      </c>
      <c r="B2680" s="13" t="s">
        <v>37</v>
      </c>
      <c r="C2680" s="13" t="s">
        <v>3143</v>
      </c>
      <c r="D2680" s="13" t="s">
        <v>3143</v>
      </c>
      <c r="E2680" s="13" t="s">
        <v>3143</v>
      </c>
    </row>
    <row r="2681" spans="1:5" ht="25.35" customHeight="1" thickTop="1" thickBot="1" x14ac:dyDescent="0.3">
      <c r="A2681" s="37" t="s">
        <v>2975</v>
      </c>
      <c r="B2681" s="13" t="s">
        <v>35</v>
      </c>
      <c r="C2681" s="13" t="s">
        <v>3143</v>
      </c>
      <c r="D2681" s="13" t="s">
        <v>3143</v>
      </c>
      <c r="E2681" s="13" t="s">
        <v>3143</v>
      </c>
    </row>
    <row r="2682" spans="1:5" ht="25.35" customHeight="1" thickTop="1" thickBot="1" x14ac:dyDescent="0.3">
      <c r="A2682" s="37" t="s">
        <v>2140</v>
      </c>
      <c r="B2682" s="13" t="s">
        <v>35</v>
      </c>
      <c r="C2682" s="13" t="s">
        <v>3143</v>
      </c>
      <c r="D2682" s="13" t="s">
        <v>3143</v>
      </c>
      <c r="E2682" s="13" t="s">
        <v>3143</v>
      </c>
    </row>
    <row r="2683" spans="1:5" ht="25.35" customHeight="1" thickTop="1" thickBot="1" x14ac:dyDescent="0.3">
      <c r="A2683" s="37" t="s">
        <v>3440</v>
      </c>
      <c r="B2683" s="13" t="s">
        <v>24</v>
      </c>
      <c r="C2683" s="13" t="s">
        <v>3143</v>
      </c>
      <c r="D2683" s="13" t="s">
        <v>3143</v>
      </c>
      <c r="E2683" s="13" t="s">
        <v>6</v>
      </c>
    </row>
    <row r="2684" spans="1:5" ht="25.35" customHeight="1" thickTop="1" thickBot="1" x14ac:dyDescent="0.3">
      <c r="A2684" s="37" t="s">
        <v>2141</v>
      </c>
      <c r="B2684" s="13" t="s">
        <v>24</v>
      </c>
      <c r="C2684" s="13" t="s">
        <v>3143</v>
      </c>
      <c r="D2684" s="13" t="s">
        <v>3143</v>
      </c>
      <c r="E2684" s="13" t="s">
        <v>3143</v>
      </c>
    </row>
    <row r="2685" spans="1:5" ht="25.35" customHeight="1" thickTop="1" thickBot="1" x14ac:dyDescent="0.3">
      <c r="A2685" s="37" t="s">
        <v>2142</v>
      </c>
      <c r="B2685" s="13" t="s">
        <v>21</v>
      </c>
      <c r="C2685" s="13" t="s">
        <v>3143</v>
      </c>
      <c r="D2685" s="13" t="s">
        <v>26</v>
      </c>
      <c r="E2685" s="13" t="s">
        <v>3143</v>
      </c>
    </row>
    <row r="2686" spans="1:5" ht="25.35" customHeight="1" thickTop="1" thickBot="1" x14ac:dyDescent="0.3">
      <c r="A2686" s="37" t="s">
        <v>2143</v>
      </c>
      <c r="B2686" s="13" t="s">
        <v>37</v>
      </c>
      <c r="C2686" s="13" t="s">
        <v>3143</v>
      </c>
      <c r="D2686" s="13" t="s">
        <v>3143</v>
      </c>
      <c r="E2686" s="13" t="s">
        <v>3143</v>
      </c>
    </row>
    <row r="2687" spans="1:5" ht="25.35" customHeight="1" thickTop="1" thickBot="1" x14ac:dyDescent="0.3">
      <c r="A2687" s="37" t="s">
        <v>2144</v>
      </c>
      <c r="B2687" s="13" t="s">
        <v>24</v>
      </c>
      <c r="C2687" s="13" t="s">
        <v>3143</v>
      </c>
      <c r="D2687" s="13" t="s">
        <v>3143</v>
      </c>
      <c r="E2687" s="13" t="s">
        <v>3143</v>
      </c>
    </row>
    <row r="2688" spans="1:5" ht="25.35" customHeight="1" thickTop="1" thickBot="1" x14ac:dyDescent="0.3">
      <c r="A2688" s="37" t="s">
        <v>3576</v>
      </c>
      <c r="B2688" s="13" t="s">
        <v>47</v>
      </c>
      <c r="C2688" s="13" t="s">
        <v>3143</v>
      </c>
      <c r="D2688" s="13" t="s">
        <v>26</v>
      </c>
      <c r="E2688" s="13" t="s">
        <v>6</v>
      </c>
    </row>
    <row r="2689" spans="1:5" ht="25.35" customHeight="1" thickTop="1" thickBot="1" x14ac:dyDescent="0.3">
      <c r="A2689" s="37" t="s">
        <v>2913</v>
      </c>
      <c r="B2689" s="13" t="s">
        <v>24</v>
      </c>
      <c r="C2689" s="13" t="s">
        <v>3143</v>
      </c>
      <c r="D2689" s="13" t="s">
        <v>26</v>
      </c>
      <c r="E2689" s="13" t="s">
        <v>3143</v>
      </c>
    </row>
    <row r="2690" spans="1:5" ht="25.35" customHeight="1" thickTop="1" thickBot="1" x14ac:dyDescent="0.3">
      <c r="A2690" s="37" t="s">
        <v>3442</v>
      </c>
      <c r="B2690" s="13" t="s">
        <v>47</v>
      </c>
      <c r="C2690" s="13" t="s">
        <v>3143</v>
      </c>
      <c r="D2690" s="13" t="s">
        <v>26</v>
      </c>
      <c r="E2690" s="13" t="s">
        <v>6</v>
      </c>
    </row>
    <row r="2691" spans="1:5" ht="25.35" customHeight="1" thickTop="1" thickBot="1" x14ac:dyDescent="0.3">
      <c r="A2691" s="37" t="s">
        <v>2145</v>
      </c>
      <c r="B2691" s="13" t="s">
        <v>37</v>
      </c>
      <c r="C2691" s="13" t="s">
        <v>3143</v>
      </c>
      <c r="D2691" s="13" t="s">
        <v>3143</v>
      </c>
      <c r="E2691" s="13" t="s">
        <v>3143</v>
      </c>
    </row>
    <row r="2692" spans="1:5" ht="25.35" customHeight="1" thickTop="1" thickBot="1" x14ac:dyDescent="0.3">
      <c r="A2692" s="37" t="s">
        <v>2146</v>
      </c>
      <c r="B2692" s="13" t="s">
        <v>24</v>
      </c>
      <c r="C2692" s="13" t="s">
        <v>3143</v>
      </c>
      <c r="D2692" s="13" t="s">
        <v>3143</v>
      </c>
      <c r="E2692" s="13" t="s">
        <v>3143</v>
      </c>
    </row>
    <row r="2693" spans="1:5" ht="25.35" customHeight="1" thickTop="1" thickBot="1" x14ac:dyDescent="0.3">
      <c r="A2693" s="37" t="s">
        <v>2147</v>
      </c>
      <c r="B2693" s="13" t="s">
        <v>21</v>
      </c>
      <c r="C2693" s="13" t="s">
        <v>3143</v>
      </c>
      <c r="D2693" s="13" t="s">
        <v>26</v>
      </c>
      <c r="E2693" s="13" t="s">
        <v>3143</v>
      </c>
    </row>
    <row r="2694" spans="1:5" ht="25.35" customHeight="1" thickTop="1" thickBot="1" x14ac:dyDescent="0.3">
      <c r="A2694" s="37" t="s">
        <v>3509</v>
      </c>
      <c r="B2694" s="13" t="s">
        <v>24</v>
      </c>
      <c r="C2694" s="13" t="s">
        <v>3143</v>
      </c>
      <c r="D2694" s="13" t="s">
        <v>3143</v>
      </c>
      <c r="E2694" s="13" t="s">
        <v>3143</v>
      </c>
    </row>
    <row r="2695" spans="1:5" ht="25.35" customHeight="1" thickTop="1" thickBot="1" x14ac:dyDescent="0.3">
      <c r="A2695" s="37" t="s">
        <v>2148</v>
      </c>
      <c r="B2695" s="13" t="s">
        <v>37</v>
      </c>
      <c r="C2695" s="13" t="s">
        <v>3143</v>
      </c>
      <c r="D2695" s="13" t="s">
        <v>3143</v>
      </c>
      <c r="E2695" s="13" t="s">
        <v>3143</v>
      </c>
    </row>
    <row r="2696" spans="1:5" ht="25.35" customHeight="1" thickTop="1" thickBot="1" x14ac:dyDescent="0.3">
      <c r="A2696" s="37" t="s">
        <v>2149</v>
      </c>
      <c r="B2696" s="13" t="s">
        <v>61</v>
      </c>
      <c r="C2696" s="13" t="s">
        <v>3143</v>
      </c>
      <c r="D2696" s="13" t="s">
        <v>3143</v>
      </c>
      <c r="E2696" s="13" t="s">
        <v>3143</v>
      </c>
    </row>
    <row r="2697" spans="1:5" ht="25.35" customHeight="1" thickTop="1" thickBot="1" x14ac:dyDescent="0.3">
      <c r="A2697" s="37" t="s">
        <v>2150</v>
      </c>
      <c r="B2697" s="13" t="s">
        <v>47</v>
      </c>
      <c r="C2697" s="13" t="s">
        <v>3143</v>
      </c>
      <c r="D2697" s="13" t="s">
        <v>3143</v>
      </c>
      <c r="E2697" s="13" t="s">
        <v>3143</v>
      </c>
    </row>
    <row r="2698" spans="1:5" ht="25.35" customHeight="1" thickTop="1" thickBot="1" x14ac:dyDescent="0.3">
      <c r="A2698" s="37" t="s">
        <v>2151</v>
      </c>
      <c r="B2698" s="13" t="s">
        <v>35</v>
      </c>
      <c r="C2698" s="13" t="s">
        <v>3143</v>
      </c>
      <c r="D2698" s="13" t="s">
        <v>3143</v>
      </c>
      <c r="E2698" s="13" t="s">
        <v>3143</v>
      </c>
    </row>
    <row r="2699" spans="1:5" ht="25.35" customHeight="1" thickTop="1" thickBot="1" x14ac:dyDescent="0.3">
      <c r="A2699" s="37" t="s">
        <v>2152</v>
      </c>
      <c r="B2699" s="13" t="s">
        <v>30</v>
      </c>
      <c r="C2699" s="13" t="s">
        <v>3143</v>
      </c>
      <c r="D2699" s="13" t="s">
        <v>3143</v>
      </c>
      <c r="E2699" s="13" t="s">
        <v>3143</v>
      </c>
    </row>
    <row r="2700" spans="1:5" ht="25.35" customHeight="1" thickTop="1" thickBot="1" x14ac:dyDescent="0.3">
      <c r="A2700" s="37" t="s">
        <v>2153</v>
      </c>
      <c r="B2700" s="13" t="s">
        <v>24</v>
      </c>
      <c r="C2700" s="13" t="s">
        <v>3143</v>
      </c>
      <c r="D2700" s="13" t="s">
        <v>3143</v>
      </c>
      <c r="E2700" s="13" t="s">
        <v>3143</v>
      </c>
    </row>
    <row r="2701" spans="1:5" ht="25.35" customHeight="1" thickTop="1" thickBot="1" x14ac:dyDescent="0.3">
      <c r="A2701" s="37" t="s">
        <v>2154</v>
      </c>
      <c r="B2701" s="13" t="s">
        <v>24</v>
      </c>
      <c r="C2701" s="13" t="s">
        <v>3143</v>
      </c>
      <c r="D2701" s="13" t="s">
        <v>3143</v>
      </c>
      <c r="E2701" s="13" t="s">
        <v>3143</v>
      </c>
    </row>
    <row r="2702" spans="1:5" ht="25.35" customHeight="1" thickTop="1" thickBot="1" x14ac:dyDescent="0.3">
      <c r="A2702" s="37" t="s">
        <v>2155</v>
      </c>
      <c r="B2702" s="13" t="s">
        <v>24</v>
      </c>
      <c r="C2702" s="13" t="s">
        <v>3143</v>
      </c>
      <c r="D2702" s="13" t="s">
        <v>26</v>
      </c>
      <c r="E2702" s="13" t="s">
        <v>3143</v>
      </c>
    </row>
    <row r="2703" spans="1:5" ht="25.35" customHeight="1" thickTop="1" thickBot="1" x14ac:dyDescent="0.3">
      <c r="A2703" s="37" t="s">
        <v>2156</v>
      </c>
      <c r="B2703" s="13" t="s">
        <v>47</v>
      </c>
      <c r="C2703" s="13" t="s">
        <v>3143</v>
      </c>
      <c r="D2703" s="13" t="s">
        <v>26</v>
      </c>
      <c r="E2703" s="13" t="s">
        <v>3143</v>
      </c>
    </row>
    <row r="2704" spans="1:5" ht="25.35" customHeight="1" thickTop="1" thickBot="1" x14ac:dyDescent="0.3">
      <c r="A2704" s="37" t="s">
        <v>2157</v>
      </c>
      <c r="B2704" s="13" t="s">
        <v>21</v>
      </c>
      <c r="C2704" s="13" t="s">
        <v>3143</v>
      </c>
      <c r="D2704" s="13" t="s">
        <v>3143</v>
      </c>
      <c r="E2704" s="13" t="s">
        <v>3143</v>
      </c>
    </row>
    <row r="2705" spans="1:5" ht="25.35" customHeight="1" thickTop="1" thickBot="1" x14ac:dyDescent="0.3">
      <c r="A2705" s="37" t="s">
        <v>3136</v>
      </c>
      <c r="B2705" s="13" t="s">
        <v>35</v>
      </c>
      <c r="C2705" s="13" t="s">
        <v>3143</v>
      </c>
      <c r="D2705" s="13" t="s">
        <v>3143</v>
      </c>
      <c r="E2705" s="13" t="s">
        <v>3143</v>
      </c>
    </row>
    <row r="2706" spans="1:5" ht="25.35" customHeight="1" thickTop="1" thickBot="1" x14ac:dyDescent="0.3">
      <c r="A2706" s="37" t="s">
        <v>3137</v>
      </c>
      <c r="B2706" s="13" t="s">
        <v>24</v>
      </c>
      <c r="C2706" s="13" t="s">
        <v>3143</v>
      </c>
      <c r="D2706" s="13" t="s">
        <v>3143</v>
      </c>
      <c r="E2706" s="13" t="s">
        <v>3143</v>
      </c>
    </row>
    <row r="2707" spans="1:5" ht="25.35" customHeight="1" thickTop="1" thickBot="1" x14ac:dyDescent="0.3">
      <c r="A2707" s="37" t="s">
        <v>2896</v>
      </c>
      <c r="B2707" s="13" t="s">
        <v>37</v>
      </c>
      <c r="C2707" s="13" t="s">
        <v>3143</v>
      </c>
      <c r="D2707" s="13" t="s">
        <v>26</v>
      </c>
      <c r="E2707" s="13" t="s">
        <v>3143</v>
      </c>
    </row>
    <row r="2708" spans="1:5" ht="25.35" customHeight="1" thickTop="1" thickBot="1" x14ac:dyDescent="0.3">
      <c r="A2708" s="37" t="s">
        <v>2158</v>
      </c>
      <c r="B2708" s="13" t="s">
        <v>37</v>
      </c>
      <c r="C2708" s="13" t="s">
        <v>3143</v>
      </c>
      <c r="D2708" s="13" t="s">
        <v>3143</v>
      </c>
      <c r="E2708" s="13" t="s">
        <v>3143</v>
      </c>
    </row>
    <row r="2709" spans="1:5" ht="25.35" customHeight="1" thickTop="1" thickBot="1" x14ac:dyDescent="0.3">
      <c r="A2709" s="37" t="s">
        <v>3443</v>
      </c>
      <c r="B2709" s="13" t="s">
        <v>47</v>
      </c>
      <c r="C2709" s="13" t="s">
        <v>3143</v>
      </c>
      <c r="D2709" s="13" t="s">
        <v>3143</v>
      </c>
      <c r="E2709" s="13" t="s">
        <v>6</v>
      </c>
    </row>
    <row r="2710" spans="1:5" ht="25.35" customHeight="1" thickTop="1" thickBot="1" x14ac:dyDescent="0.3">
      <c r="A2710" s="37" t="s">
        <v>2159</v>
      </c>
      <c r="B2710" s="13" t="s">
        <v>24</v>
      </c>
      <c r="C2710" s="13" t="s">
        <v>3143</v>
      </c>
      <c r="D2710" s="13" t="s">
        <v>3143</v>
      </c>
      <c r="E2710" s="13" t="s">
        <v>3143</v>
      </c>
    </row>
    <row r="2711" spans="1:5" ht="25.35" customHeight="1" thickTop="1" thickBot="1" x14ac:dyDescent="0.3">
      <c r="A2711" s="37" t="s">
        <v>2160</v>
      </c>
      <c r="B2711" s="13" t="s">
        <v>35</v>
      </c>
      <c r="C2711" s="13" t="s">
        <v>5</v>
      </c>
      <c r="D2711" s="13" t="s">
        <v>3143</v>
      </c>
      <c r="E2711" s="13" t="s">
        <v>3143</v>
      </c>
    </row>
    <row r="2712" spans="1:5" ht="25.35" customHeight="1" thickTop="1" thickBot="1" x14ac:dyDescent="0.3">
      <c r="A2712" s="37" t="s">
        <v>2161</v>
      </c>
      <c r="B2712" s="13" t="s">
        <v>21</v>
      </c>
      <c r="C2712" s="13" t="s">
        <v>3143</v>
      </c>
      <c r="D2712" s="13" t="s">
        <v>3143</v>
      </c>
      <c r="E2712" s="13" t="s">
        <v>3143</v>
      </c>
    </row>
    <row r="2713" spans="1:5" ht="25.35" customHeight="1" thickTop="1" thickBot="1" x14ac:dyDescent="0.3">
      <c r="A2713" s="37" t="s">
        <v>2162</v>
      </c>
      <c r="B2713" s="13" t="s">
        <v>29</v>
      </c>
      <c r="C2713" s="13" t="s">
        <v>3143</v>
      </c>
      <c r="D2713" s="13" t="s">
        <v>3143</v>
      </c>
      <c r="E2713" s="13" t="s">
        <v>3143</v>
      </c>
    </row>
    <row r="2714" spans="1:5" ht="25.35" customHeight="1" thickTop="1" thickBot="1" x14ac:dyDescent="0.3">
      <c r="A2714" s="37" t="s">
        <v>3654</v>
      </c>
      <c r="B2714" s="13" t="s">
        <v>47</v>
      </c>
      <c r="C2714" s="13" t="s">
        <v>3143</v>
      </c>
      <c r="D2714" s="13" t="s">
        <v>3143</v>
      </c>
      <c r="E2714" s="13" t="s">
        <v>3143</v>
      </c>
    </row>
    <row r="2715" spans="1:5" ht="25.35" customHeight="1" thickTop="1" thickBot="1" x14ac:dyDescent="0.3">
      <c r="A2715" s="37" t="s">
        <v>2163</v>
      </c>
      <c r="B2715" s="13" t="s">
        <v>37</v>
      </c>
      <c r="C2715" s="13" t="s">
        <v>3143</v>
      </c>
      <c r="D2715" s="13" t="s">
        <v>3143</v>
      </c>
      <c r="E2715" s="13" t="s">
        <v>3143</v>
      </c>
    </row>
    <row r="2716" spans="1:5" ht="25.35" customHeight="1" thickTop="1" thickBot="1" x14ac:dyDescent="0.3">
      <c r="A2716" s="37" t="s">
        <v>2164</v>
      </c>
      <c r="B2716" s="13" t="s">
        <v>163</v>
      </c>
      <c r="C2716" s="13" t="s">
        <v>5</v>
      </c>
      <c r="D2716" s="13" t="s">
        <v>3143</v>
      </c>
      <c r="E2716" s="13" t="s">
        <v>3143</v>
      </c>
    </row>
    <row r="2717" spans="1:5" ht="25.35" customHeight="1" thickTop="1" thickBot="1" x14ac:dyDescent="0.3">
      <c r="A2717" s="37" t="s">
        <v>2165</v>
      </c>
      <c r="B2717" s="13" t="s">
        <v>47</v>
      </c>
      <c r="C2717" s="13" t="s">
        <v>5</v>
      </c>
      <c r="D2717" s="13" t="s">
        <v>3143</v>
      </c>
      <c r="E2717" s="13" t="s">
        <v>3143</v>
      </c>
    </row>
    <row r="2718" spans="1:5" ht="25.35" customHeight="1" thickTop="1" thickBot="1" x14ac:dyDescent="0.3">
      <c r="A2718" s="37" t="s">
        <v>3444</v>
      </c>
      <c r="B2718" s="13" t="s">
        <v>37</v>
      </c>
      <c r="C2718" s="13" t="s">
        <v>3143</v>
      </c>
      <c r="D2718" s="13" t="s">
        <v>3143</v>
      </c>
      <c r="E2718" s="13" t="s">
        <v>6</v>
      </c>
    </row>
    <row r="2719" spans="1:5" ht="25.35" customHeight="1" thickTop="1" thickBot="1" x14ac:dyDescent="0.3">
      <c r="A2719" s="37" t="s">
        <v>2166</v>
      </c>
      <c r="B2719" s="13" t="s">
        <v>24</v>
      </c>
      <c r="C2719" s="13" t="s">
        <v>3143</v>
      </c>
      <c r="D2719" s="13" t="s">
        <v>26</v>
      </c>
      <c r="E2719" s="13" t="s">
        <v>3143</v>
      </c>
    </row>
    <row r="2720" spans="1:5" ht="25.35" customHeight="1" thickTop="1" thickBot="1" x14ac:dyDescent="0.3">
      <c r="A2720" s="37" t="s">
        <v>3597</v>
      </c>
      <c r="B2720" s="13" t="s">
        <v>29</v>
      </c>
      <c r="C2720" s="13" t="s">
        <v>3143</v>
      </c>
      <c r="D2720" s="13" t="s">
        <v>3143</v>
      </c>
      <c r="E2720" s="13" t="s">
        <v>3143</v>
      </c>
    </row>
    <row r="2721" spans="1:5" ht="25.35" customHeight="1" thickTop="1" thickBot="1" x14ac:dyDescent="0.3">
      <c r="A2721" s="37" t="s">
        <v>2167</v>
      </c>
      <c r="B2721" s="13" t="s">
        <v>30</v>
      </c>
      <c r="C2721" s="13" t="s">
        <v>3143</v>
      </c>
      <c r="D2721" s="13" t="s">
        <v>3143</v>
      </c>
      <c r="E2721" s="13" t="s">
        <v>3143</v>
      </c>
    </row>
    <row r="2722" spans="1:5" ht="25.35" customHeight="1" thickTop="1" thickBot="1" x14ac:dyDescent="0.3">
      <c r="A2722" s="37" t="s">
        <v>2168</v>
      </c>
      <c r="B2722" s="13" t="s">
        <v>21</v>
      </c>
      <c r="C2722" s="13" t="s">
        <v>3143</v>
      </c>
      <c r="D2722" s="13" t="s">
        <v>26</v>
      </c>
      <c r="E2722" s="13" t="s">
        <v>3143</v>
      </c>
    </row>
    <row r="2723" spans="1:5" ht="25.35" customHeight="1" thickTop="1" thickBot="1" x14ac:dyDescent="0.3">
      <c r="A2723" s="37" t="s">
        <v>3445</v>
      </c>
      <c r="B2723" s="13" t="s">
        <v>24</v>
      </c>
      <c r="C2723" s="13" t="s">
        <v>3143</v>
      </c>
      <c r="D2723" s="13" t="s">
        <v>26</v>
      </c>
      <c r="E2723" s="13" t="s">
        <v>6</v>
      </c>
    </row>
    <row r="2724" spans="1:5" ht="25.35" customHeight="1" thickTop="1" thickBot="1" x14ac:dyDescent="0.3">
      <c r="A2724" s="37" t="s">
        <v>2169</v>
      </c>
      <c r="B2724" s="101" t="s">
        <v>47</v>
      </c>
      <c r="C2724" s="101" t="s">
        <v>3143</v>
      </c>
      <c r="D2724" s="101" t="s">
        <v>26</v>
      </c>
      <c r="E2724" s="102" t="s">
        <v>3143</v>
      </c>
    </row>
    <row r="2725" spans="1:5" ht="25.35" customHeight="1" thickTop="1" thickBot="1" x14ac:dyDescent="0.3">
      <c r="A2725" s="37" t="s">
        <v>2170</v>
      </c>
      <c r="B2725" s="13" t="s">
        <v>47</v>
      </c>
      <c r="C2725" s="13" t="s">
        <v>3143</v>
      </c>
      <c r="D2725" s="13" t="s">
        <v>26</v>
      </c>
      <c r="E2725" s="13" t="s">
        <v>3143</v>
      </c>
    </row>
    <row r="2726" spans="1:5" ht="25.35" customHeight="1" thickTop="1" thickBot="1" x14ac:dyDescent="0.3">
      <c r="A2726" s="37" t="s">
        <v>2172</v>
      </c>
      <c r="B2726" s="13" t="s">
        <v>21</v>
      </c>
      <c r="C2726" s="13" t="s">
        <v>5</v>
      </c>
      <c r="D2726" s="13" t="s">
        <v>3143</v>
      </c>
      <c r="E2726" s="13" t="s">
        <v>3143</v>
      </c>
    </row>
    <row r="2727" spans="1:5" ht="25.35" customHeight="1" thickTop="1" thickBot="1" x14ac:dyDescent="0.3">
      <c r="A2727" s="37" t="s">
        <v>2173</v>
      </c>
      <c r="B2727" s="13" t="s">
        <v>35</v>
      </c>
      <c r="C2727" s="13" t="s">
        <v>5</v>
      </c>
      <c r="D2727" s="13" t="s">
        <v>3143</v>
      </c>
      <c r="E2727" s="13" t="s">
        <v>3143</v>
      </c>
    </row>
    <row r="2728" spans="1:5" ht="25.35" customHeight="1" thickTop="1" thickBot="1" x14ac:dyDescent="0.3">
      <c r="A2728" s="37" t="s">
        <v>2982</v>
      </c>
      <c r="B2728" s="13" t="s">
        <v>47</v>
      </c>
      <c r="C2728" s="13" t="s">
        <v>5</v>
      </c>
      <c r="D2728" s="13" t="s">
        <v>3143</v>
      </c>
      <c r="E2728" s="13" t="s">
        <v>3143</v>
      </c>
    </row>
    <row r="2729" spans="1:5" ht="25.35" customHeight="1" thickTop="1" thickBot="1" x14ac:dyDescent="0.3">
      <c r="A2729" s="37" t="s">
        <v>2174</v>
      </c>
      <c r="B2729" s="13" t="s">
        <v>29</v>
      </c>
      <c r="C2729" s="13" t="s">
        <v>3143</v>
      </c>
      <c r="D2729" s="13" t="s">
        <v>3143</v>
      </c>
      <c r="E2729" s="13" t="s">
        <v>3143</v>
      </c>
    </row>
    <row r="2730" spans="1:5" ht="25.35" customHeight="1" thickTop="1" thickBot="1" x14ac:dyDescent="0.3">
      <c r="A2730" s="37" t="s">
        <v>2175</v>
      </c>
      <c r="B2730" s="13" t="s">
        <v>21</v>
      </c>
      <c r="C2730" s="13" t="s">
        <v>3143</v>
      </c>
      <c r="D2730" s="13" t="s">
        <v>3143</v>
      </c>
      <c r="E2730" s="13" t="s">
        <v>3143</v>
      </c>
    </row>
    <row r="2731" spans="1:5" ht="25.35" customHeight="1" thickTop="1" thickBot="1" x14ac:dyDescent="0.3">
      <c r="A2731" s="37" t="s">
        <v>2176</v>
      </c>
      <c r="B2731" s="13" t="s">
        <v>24</v>
      </c>
      <c r="C2731" s="13" t="s">
        <v>3143</v>
      </c>
      <c r="D2731" s="13" t="s">
        <v>26</v>
      </c>
      <c r="E2731" s="13" t="s">
        <v>3143</v>
      </c>
    </row>
    <row r="2732" spans="1:5" ht="25.35" customHeight="1" thickTop="1" thickBot="1" x14ac:dyDescent="0.3">
      <c r="A2732" s="37" t="s">
        <v>2177</v>
      </c>
      <c r="B2732" s="13" t="s">
        <v>24</v>
      </c>
      <c r="C2732" s="13" t="s">
        <v>3143</v>
      </c>
      <c r="D2732" s="13" t="s">
        <v>3143</v>
      </c>
      <c r="E2732" s="13" t="s">
        <v>3143</v>
      </c>
    </row>
    <row r="2733" spans="1:5" ht="25.35" customHeight="1" thickTop="1" thickBot="1" x14ac:dyDescent="0.3">
      <c r="A2733" s="37" t="s">
        <v>2178</v>
      </c>
      <c r="B2733" s="13" t="s">
        <v>37</v>
      </c>
      <c r="C2733" s="13" t="s">
        <v>3143</v>
      </c>
      <c r="D2733" s="13" t="s">
        <v>3143</v>
      </c>
      <c r="E2733" s="13" t="s">
        <v>3143</v>
      </c>
    </row>
    <row r="2734" spans="1:5" ht="25.35" customHeight="1" thickTop="1" thickBot="1" x14ac:dyDescent="0.3">
      <c r="A2734" s="37" t="s">
        <v>3614</v>
      </c>
      <c r="B2734" s="13" t="s">
        <v>37</v>
      </c>
      <c r="C2734" s="13" t="s">
        <v>3143</v>
      </c>
      <c r="D2734" s="13" t="s">
        <v>3143</v>
      </c>
      <c r="E2734" s="13" t="s">
        <v>3143</v>
      </c>
    </row>
    <row r="2735" spans="1:5" ht="25.35" customHeight="1" thickTop="1" thickBot="1" x14ac:dyDescent="0.3">
      <c r="A2735" s="37" t="s">
        <v>2179</v>
      </c>
      <c r="B2735" s="13" t="s">
        <v>37</v>
      </c>
      <c r="C2735" s="13" t="s">
        <v>3143</v>
      </c>
      <c r="D2735" s="13" t="s">
        <v>3143</v>
      </c>
      <c r="E2735" s="13" t="s">
        <v>3143</v>
      </c>
    </row>
    <row r="2736" spans="1:5" ht="25.35" customHeight="1" thickTop="1" thickBot="1" x14ac:dyDescent="0.3">
      <c r="A2736" s="37" t="s">
        <v>2180</v>
      </c>
      <c r="B2736" s="13" t="s">
        <v>24</v>
      </c>
      <c r="C2736" s="13" t="s">
        <v>3143</v>
      </c>
      <c r="D2736" s="13" t="s">
        <v>3143</v>
      </c>
      <c r="E2736" s="13" t="s">
        <v>3143</v>
      </c>
    </row>
    <row r="2737" spans="1:5" ht="25.35" customHeight="1" thickTop="1" thickBot="1" x14ac:dyDescent="0.3">
      <c r="A2737" s="37" t="s">
        <v>2181</v>
      </c>
      <c r="B2737" s="13" t="s">
        <v>24</v>
      </c>
      <c r="C2737" s="13" t="s">
        <v>3143</v>
      </c>
      <c r="D2737" s="13" t="s">
        <v>3143</v>
      </c>
      <c r="E2737" s="13" t="s">
        <v>3143</v>
      </c>
    </row>
    <row r="2738" spans="1:5" ht="25.35" customHeight="1" thickTop="1" thickBot="1" x14ac:dyDescent="0.3">
      <c r="A2738" s="37" t="s">
        <v>2182</v>
      </c>
      <c r="B2738" s="13" t="s">
        <v>24</v>
      </c>
      <c r="C2738" s="13" t="s">
        <v>3143</v>
      </c>
      <c r="D2738" s="13" t="s">
        <v>3143</v>
      </c>
      <c r="E2738" s="13" t="s">
        <v>3143</v>
      </c>
    </row>
    <row r="2739" spans="1:5" ht="25.35" customHeight="1" thickTop="1" thickBot="1" x14ac:dyDescent="0.3">
      <c r="A2739" s="37" t="s">
        <v>2183</v>
      </c>
      <c r="B2739" s="13" t="s">
        <v>61</v>
      </c>
      <c r="C2739" s="13" t="s">
        <v>3143</v>
      </c>
      <c r="D2739" s="13" t="s">
        <v>26</v>
      </c>
      <c r="E2739" s="13" t="s">
        <v>3143</v>
      </c>
    </row>
    <row r="2740" spans="1:5" ht="25.35" customHeight="1" thickTop="1" thickBot="1" x14ac:dyDescent="0.3">
      <c r="A2740" s="37" t="s">
        <v>3446</v>
      </c>
      <c r="B2740" s="13" t="s">
        <v>37</v>
      </c>
      <c r="C2740" s="13" t="s">
        <v>5</v>
      </c>
      <c r="D2740" s="13" t="s">
        <v>3143</v>
      </c>
      <c r="E2740" s="13" t="s">
        <v>6</v>
      </c>
    </row>
    <row r="2741" spans="1:5" ht="25.35" customHeight="1" thickTop="1" thickBot="1" x14ac:dyDescent="0.3">
      <c r="A2741" s="37" t="s">
        <v>3447</v>
      </c>
      <c r="B2741" s="13" t="s">
        <v>21</v>
      </c>
      <c r="C2741" s="13" t="s">
        <v>3143</v>
      </c>
      <c r="D2741" s="13" t="s">
        <v>3143</v>
      </c>
      <c r="E2741" s="13" t="s">
        <v>6</v>
      </c>
    </row>
    <row r="2742" spans="1:5" ht="25.35" customHeight="1" thickTop="1" thickBot="1" x14ac:dyDescent="0.3">
      <c r="A2742" s="37" t="s">
        <v>2184</v>
      </c>
      <c r="B2742" s="13" t="s">
        <v>24</v>
      </c>
      <c r="C2742" s="13" t="s">
        <v>3143</v>
      </c>
      <c r="D2742" s="13" t="s">
        <v>3143</v>
      </c>
      <c r="E2742" s="13" t="s">
        <v>3143</v>
      </c>
    </row>
    <row r="2743" spans="1:5" ht="25.35" customHeight="1" thickTop="1" thickBot="1" x14ac:dyDescent="0.3">
      <c r="A2743" s="37" t="s">
        <v>2185</v>
      </c>
      <c r="B2743" s="13" t="s">
        <v>21</v>
      </c>
      <c r="C2743" s="13" t="s">
        <v>3143</v>
      </c>
      <c r="D2743" s="13" t="s">
        <v>3143</v>
      </c>
      <c r="E2743" s="13" t="s">
        <v>3143</v>
      </c>
    </row>
    <row r="2744" spans="1:5" ht="25.35" customHeight="1" thickTop="1" thickBot="1" x14ac:dyDescent="0.3">
      <c r="A2744" s="37" t="s">
        <v>3577</v>
      </c>
      <c r="B2744" s="13" t="s">
        <v>24</v>
      </c>
      <c r="C2744" s="13" t="s">
        <v>3143</v>
      </c>
      <c r="D2744" s="13" t="s">
        <v>3143</v>
      </c>
      <c r="E2744" s="13" t="s">
        <v>6</v>
      </c>
    </row>
    <row r="2745" spans="1:5" ht="25.35" customHeight="1" thickTop="1" thickBot="1" x14ac:dyDescent="0.3">
      <c r="A2745" s="37" t="s">
        <v>3449</v>
      </c>
      <c r="B2745" s="13" t="s">
        <v>24</v>
      </c>
      <c r="C2745" s="13" t="s">
        <v>3143</v>
      </c>
      <c r="D2745" s="13" t="s">
        <v>26</v>
      </c>
      <c r="E2745" s="13" t="s">
        <v>6</v>
      </c>
    </row>
    <row r="2746" spans="1:5" ht="25.35" customHeight="1" thickTop="1" thickBot="1" x14ac:dyDescent="0.3">
      <c r="A2746" s="37" t="s">
        <v>2186</v>
      </c>
      <c r="B2746" s="13" t="s">
        <v>47</v>
      </c>
      <c r="C2746" s="13" t="s">
        <v>3143</v>
      </c>
      <c r="D2746" s="13" t="s">
        <v>3143</v>
      </c>
      <c r="E2746" s="13" t="s">
        <v>3143</v>
      </c>
    </row>
    <row r="2747" spans="1:5" ht="25.35" customHeight="1" thickTop="1" thickBot="1" x14ac:dyDescent="0.3">
      <c r="A2747" s="37" t="s">
        <v>2187</v>
      </c>
      <c r="B2747" s="13" t="s">
        <v>24</v>
      </c>
      <c r="C2747" s="13" t="s">
        <v>3143</v>
      </c>
      <c r="D2747" s="13" t="s">
        <v>3143</v>
      </c>
      <c r="E2747" s="13" t="s">
        <v>3143</v>
      </c>
    </row>
    <row r="2748" spans="1:5" ht="25.35" customHeight="1" thickTop="1" thickBot="1" x14ac:dyDescent="0.3">
      <c r="A2748" s="37" t="s">
        <v>2188</v>
      </c>
      <c r="B2748" s="13" t="s">
        <v>24</v>
      </c>
      <c r="C2748" s="13" t="s">
        <v>3143</v>
      </c>
      <c r="D2748" s="13" t="s">
        <v>3143</v>
      </c>
      <c r="E2748" s="13" t="s">
        <v>3143</v>
      </c>
    </row>
    <row r="2749" spans="1:5" ht="25.35" customHeight="1" thickTop="1" thickBot="1" x14ac:dyDescent="0.3">
      <c r="A2749" s="37" t="s">
        <v>2189</v>
      </c>
      <c r="B2749" s="13" t="s">
        <v>24</v>
      </c>
      <c r="C2749" s="13" t="s">
        <v>3143</v>
      </c>
      <c r="D2749" s="13" t="s">
        <v>3143</v>
      </c>
      <c r="E2749" s="13" t="s">
        <v>3143</v>
      </c>
    </row>
    <row r="2750" spans="1:5" ht="25.35" customHeight="1" thickTop="1" thickBot="1" x14ac:dyDescent="0.3">
      <c r="A2750" s="37" t="s">
        <v>3450</v>
      </c>
      <c r="B2750" s="13" t="s">
        <v>24</v>
      </c>
      <c r="C2750" s="13" t="s">
        <v>3143</v>
      </c>
      <c r="D2750" s="13" t="s">
        <v>3143</v>
      </c>
      <c r="E2750" s="13" t="s">
        <v>6</v>
      </c>
    </row>
    <row r="2751" spans="1:5" ht="25.35" customHeight="1" thickTop="1" thickBot="1" x14ac:dyDescent="0.3">
      <c r="A2751" s="37" t="s">
        <v>2190</v>
      </c>
      <c r="B2751" s="101" t="s">
        <v>37</v>
      </c>
      <c r="C2751" s="101" t="s">
        <v>3143</v>
      </c>
      <c r="D2751" s="101" t="s">
        <v>3143</v>
      </c>
      <c r="E2751" s="102" t="s">
        <v>3143</v>
      </c>
    </row>
    <row r="2752" spans="1:5" ht="25.35" customHeight="1" thickTop="1" thickBot="1" x14ac:dyDescent="0.3">
      <c r="A2752" s="37" t="s">
        <v>2191</v>
      </c>
      <c r="B2752" s="13" t="s">
        <v>24</v>
      </c>
      <c r="C2752" s="13" t="s">
        <v>3143</v>
      </c>
      <c r="D2752" s="13" t="s">
        <v>3143</v>
      </c>
      <c r="E2752" s="13" t="s">
        <v>3143</v>
      </c>
    </row>
    <row r="2753" spans="1:5" ht="25.35" customHeight="1" thickTop="1" thickBot="1" x14ac:dyDescent="0.3">
      <c r="A2753" s="37" t="s">
        <v>2192</v>
      </c>
      <c r="B2753" s="13" t="s">
        <v>21</v>
      </c>
      <c r="C2753" s="13" t="s">
        <v>3143</v>
      </c>
      <c r="D2753" s="13" t="s">
        <v>3143</v>
      </c>
      <c r="E2753" s="13" t="s">
        <v>3143</v>
      </c>
    </row>
    <row r="2754" spans="1:5" ht="25.35" customHeight="1" thickTop="1" thickBot="1" x14ac:dyDescent="0.3">
      <c r="A2754" s="37" t="s">
        <v>3451</v>
      </c>
      <c r="B2754" s="13" t="s">
        <v>24</v>
      </c>
      <c r="C2754" s="13" t="s">
        <v>3143</v>
      </c>
      <c r="D2754" s="13" t="s">
        <v>3143</v>
      </c>
      <c r="E2754" s="13" t="s">
        <v>6</v>
      </c>
    </row>
    <row r="2755" spans="1:5" ht="25.35" customHeight="1" thickTop="1" thickBot="1" x14ac:dyDescent="0.3">
      <c r="A2755" s="37" t="s">
        <v>2193</v>
      </c>
      <c r="B2755" s="13" t="s">
        <v>37</v>
      </c>
      <c r="C2755" s="13" t="s">
        <v>5</v>
      </c>
      <c r="D2755" s="13" t="s">
        <v>3143</v>
      </c>
      <c r="E2755" s="13" t="s">
        <v>3143</v>
      </c>
    </row>
    <row r="2756" spans="1:5" ht="25.35" customHeight="1" thickTop="1" thickBot="1" x14ac:dyDescent="0.3">
      <c r="A2756" s="37" t="s">
        <v>2194</v>
      </c>
      <c r="B2756" s="13" t="s">
        <v>24</v>
      </c>
      <c r="C2756" s="13" t="s">
        <v>3143</v>
      </c>
      <c r="D2756" s="13" t="s">
        <v>3143</v>
      </c>
      <c r="E2756" s="13" t="s">
        <v>3143</v>
      </c>
    </row>
    <row r="2757" spans="1:5" ht="25.35" customHeight="1" thickTop="1" thickBot="1" x14ac:dyDescent="0.3">
      <c r="A2757" s="37" t="s">
        <v>2910</v>
      </c>
      <c r="B2757" s="13" t="s">
        <v>37</v>
      </c>
      <c r="C2757" s="13" t="s">
        <v>3143</v>
      </c>
      <c r="D2757" s="13" t="s">
        <v>3143</v>
      </c>
      <c r="E2757" s="13" t="s">
        <v>3143</v>
      </c>
    </row>
    <row r="2758" spans="1:5" ht="25.35" customHeight="1" thickTop="1" thickBot="1" x14ac:dyDescent="0.3">
      <c r="A2758" s="37" t="s">
        <v>3117</v>
      </c>
      <c r="B2758" s="13" t="s">
        <v>37</v>
      </c>
      <c r="C2758" s="13" t="s">
        <v>3143</v>
      </c>
      <c r="D2758" s="13" t="s">
        <v>3143</v>
      </c>
      <c r="E2758" s="13" t="s">
        <v>3143</v>
      </c>
    </row>
    <row r="2759" spans="1:5" ht="25.35" customHeight="1" thickTop="1" thickBot="1" x14ac:dyDescent="0.3">
      <c r="A2759" s="37" t="s">
        <v>2980</v>
      </c>
      <c r="B2759" s="13" t="s">
        <v>47</v>
      </c>
      <c r="C2759" s="13" t="s">
        <v>3143</v>
      </c>
      <c r="D2759" s="13" t="s">
        <v>26</v>
      </c>
      <c r="E2759" s="13" t="s">
        <v>3143</v>
      </c>
    </row>
    <row r="2760" spans="1:5" ht="25.35" customHeight="1" thickTop="1" thickBot="1" x14ac:dyDescent="0.3">
      <c r="A2760" s="37" t="s">
        <v>2195</v>
      </c>
      <c r="B2760" s="13" t="s">
        <v>24</v>
      </c>
      <c r="C2760" s="13" t="s">
        <v>3143</v>
      </c>
      <c r="D2760" s="13" t="s">
        <v>3143</v>
      </c>
      <c r="E2760" s="13" t="s">
        <v>3143</v>
      </c>
    </row>
    <row r="2761" spans="1:5" ht="25.35" customHeight="1" thickTop="1" thickBot="1" x14ac:dyDescent="0.3">
      <c r="A2761" s="37" t="s">
        <v>2196</v>
      </c>
      <c r="B2761" s="13" t="s">
        <v>24</v>
      </c>
      <c r="C2761" s="13" t="s">
        <v>3143</v>
      </c>
      <c r="D2761" s="13" t="s">
        <v>3143</v>
      </c>
      <c r="E2761" s="13" t="s">
        <v>3143</v>
      </c>
    </row>
    <row r="2762" spans="1:5" ht="25.35" customHeight="1" thickTop="1" thickBot="1" x14ac:dyDescent="0.3">
      <c r="A2762" s="37" t="s">
        <v>2197</v>
      </c>
      <c r="B2762" s="13" t="s">
        <v>24</v>
      </c>
      <c r="C2762" s="13" t="s">
        <v>3143</v>
      </c>
      <c r="D2762" s="13" t="s">
        <v>3143</v>
      </c>
      <c r="E2762" s="13" t="s">
        <v>3143</v>
      </c>
    </row>
    <row r="2763" spans="1:5" ht="25.35" customHeight="1" thickTop="1" thickBot="1" x14ac:dyDescent="0.3">
      <c r="A2763" s="37" t="s">
        <v>2198</v>
      </c>
      <c r="B2763" s="13" t="s">
        <v>61</v>
      </c>
      <c r="C2763" s="13" t="s">
        <v>3143</v>
      </c>
      <c r="D2763" s="13" t="s">
        <v>3143</v>
      </c>
      <c r="E2763" s="13" t="s">
        <v>3143</v>
      </c>
    </row>
    <row r="2764" spans="1:5" ht="25.35" customHeight="1" thickTop="1" thickBot="1" x14ac:dyDescent="0.3">
      <c r="A2764" s="37" t="s">
        <v>2199</v>
      </c>
      <c r="B2764" s="13" t="s">
        <v>24</v>
      </c>
      <c r="C2764" s="13" t="s">
        <v>3143</v>
      </c>
      <c r="D2764" s="13" t="s">
        <v>3143</v>
      </c>
      <c r="E2764" s="13" t="s">
        <v>3143</v>
      </c>
    </row>
    <row r="2765" spans="1:5" ht="25.35" customHeight="1" thickTop="1" thickBot="1" x14ac:dyDescent="0.3">
      <c r="A2765" s="37" t="s">
        <v>2200</v>
      </c>
      <c r="B2765" s="13" t="s">
        <v>47</v>
      </c>
      <c r="C2765" s="13" t="s">
        <v>3143</v>
      </c>
      <c r="D2765" s="13" t="s">
        <v>26</v>
      </c>
      <c r="E2765" s="13" t="s">
        <v>3143</v>
      </c>
    </row>
    <row r="2766" spans="1:5" ht="25.35" customHeight="1" thickTop="1" thickBot="1" x14ac:dyDescent="0.3">
      <c r="A2766" s="37" t="s">
        <v>3523</v>
      </c>
      <c r="B2766" s="13" t="s">
        <v>47</v>
      </c>
      <c r="C2766" s="13" t="s">
        <v>3143</v>
      </c>
      <c r="D2766" s="13" t="s">
        <v>26</v>
      </c>
      <c r="E2766" s="13" t="s">
        <v>3143</v>
      </c>
    </row>
    <row r="2767" spans="1:5" ht="25.35" customHeight="1" thickTop="1" thickBot="1" x14ac:dyDescent="0.3">
      <c r="A2767" s="37" t="s">
        <v>3452</v>
      </c>
      <c r="B2767" s="13" t="s">
        <v>24</v>
      </c>
      <c r="C2767" s="13" t="s">
        <v>5</v>
      </c>
      <c r="D2767" s="13" t="s">
        <v>3143</v>
      </c>
      <c r="E2767" s="13" t="s">
        <v>6</v>
      </c>
    </row>
    <row r="2768" spans="1:5" ht="25.35" customHeight="1" thickTop="1" thickBot="1" x14ac:dyDescent="0.3">
      <c r="A2768" s="37" t="s">
        <v>3453</v>
      </c>
      <c r="B2768" s="13" t="s">
        <v>30</v>
      </c>
      <c r="C2768" s="13" t="s">
        <v>3143</v>
      </c>
      <c r="D2768" s="13" t="s">
        <v>3143</v>
      </c>
      <c r="E2768" s="13" t="s">
        <v>6</v>
      </c>
    </row>
    <row r="2769" spans="1:5" ht="25.35" customHeight="1" thickTop="1" thickBot="1" x14ac:dyDescent="0.3">
      <c r="A2769" s="37" t="s">
        <v>3454</v>
      </c>
      <c r="B2769" s="13" t="s">
        <v>30</v>
      </c>
      <c r="C2769" s="13" t="s">
        <v>3143</v>
      </c>
      <c r="D2769" s="13" t="s">
        <v>3143</v>
      </c>
      <c r="E2769" s="13" t="s">
        <v>6</v>
      </c>
    </row>
    <row r="2770" spans="1:5" ht="25.35" customHeight="1" thickTop="1" thickBot="1" x14ac:dyDescent="0.3">
      <c r="A2770" s="37" t="s">
        <v>2201</v>
      </c>
      <c r="B2770" s="13" t="s">
        <v>24</v>
      </c>
      <c r="C2770" s="13" t="s">
        <v>3143</v>
      </c>
      <c r="D2770" s="13" t="s">
        <v>3143</v>
      </c>
      <c r="E2770" s="13" t="s">
        <v>3143</v>
      </c>
    </row>
    <row r="2771" spans="1:5" ht="25.35" customHeight="1" thickTop="1" thickBot="1" x14ac:dyDescent="0.3">
      <c r="A2771" s="37" t="s">
        <v>2202</v>
      </c>
      <c r="B2771" s="13" t="s">
        <v>24</v>
      </c>
      <c r="C2771" s="13" t="s">
        <v>3143</v>
      </c>
      <c r="D2771" s="13" t="s">
        <v>3143</v>
      </c>
      <c r="E2771" s="13" t="s">
        <v>3143</v>
      </c>
    </row>
    <row r="2772" spans="1:5" ht="25.35" customHeight="1" thickTop="1" thickBot="1" x14ac:dyDescent="0.3">
      <c r="A2772" s="37" t="s">
        <v>2203</v>
      </c>
      <c r="B2772" s="13" t="s">
        <v>30</v>
      </c>
      <c r="C2772" s="13" t="s">
        <v>3143</v>
      </c>
      <c r="D2772" s="13" t="s">
        <v>3143</v>
      </c>
      <c r="E2772" s="13" t="s">
        <v>3143</v>
      </c>
    </row>
    <row r="2773" spans="1:5" ht="25.35" customHeight="1" thickTop="1" thickBot="1" x14ac:dyDescent="0.3">
      <c r="A2773" s="37" t="s">
        <v>2204</v>
      </c>
      <c r="B2773" s="101" t="s">
        <v>47</v>
      </c>
      <c r="C2773" s="101" t="s">
        <v>3143</v>
      </c>
      <c r="D2773" s="101" t="s">
        <v>3143</v>
      </c>
      <c r="E2773" s="102" t="s">
        <v>3143</v>
      </c>
    </row>
    <row r="2774" spans="1:5" ht="25.35" customHeight="1" thickTop="1" thickBot="1" x14ac:dyDescent="0.3">
      <c r="A2774" s="37" t="s">
        <v>2205</v>
      </c>
      <c r="B2774" s="13" t="s">
        <v>24</v>
      </c>
      <c r="C2774" s="13" t="s">
        <v>3143</v>
      </c>
      <c r="D2774" s="13" t="s">
        <v>26</v>
      </c>
      <c r="E2774" s="13" t="s">
        <v>3143</v>
      </c>
    </row>
    <row r="2775" spans="1:5" ht="25.35" customHeight="1" thickTop="1" thickBot="1" x14ac:dyDescent="0.3">
      <c r="A2775" s="37" t="s">
        <v>2206</v>
      </c>
      <c r="B2775" s="13" t="s">
        <v>24</v>
      </c>
      <c r="C2775" s="13" t="s">
        <v>3143</v>
      </c>
      <c r="D2775" s="13" t="s">
        <v>3143</v>
      </c>
      <c r="E2775" s="13" t="s">
        <v>3143</v>
      </c>
    </row>
    <row r="2776" spans="1:5" ht="25.35" customHeight="1" thickTop="1" thickBot="1" x14ac:dyDescent="0.3">
      <c r="A2776" s="37" t="s">
        <v>3455</v>
      </c>
      <c r="B2776" s="101" t="s">
        <v>30</v>
      </c>
      <c r="C2776" s="101" t="s">
        <v>3143</v>
      </c>
      <c r="D2776" s="101" t="s">
        <v>3143</v>
      </c>
      <c r="E2776" s="102" t="s">
        <v>6</v>
      </c>
    </row>
    <row r="2777" spans="1:5" ht="25.35" customHeight="1" thickTop="1" thickBot="1" x14ac:dyDescent="0.3">
      <c r="A2777" s="37" t="s">
        <v>2207</v>
      </c>
      <c r="B2777" s="13" t="s">
        <v>35</v>
      </c>
      <c r="C2777" s="13" t="s">
        <v>3143</v>
      </c>
      <c r="D2777" s="13" t="s">
        <v>26</v>
      </c>
      <c r="E2777" s="13" t="s">
        <v>3143</v>
      </c>
    </row>
    <row r="2778" spans="1:5" ht="25.35" customHeight="1" thickTop="1" thickBot="1" x14ac:dyDescent="0.3">
      <c r="A2778" s="37" t="s">
        <v>3542</v>
      </c>
      <c r="B2778" s="13" t="s">
        <v>61</v>
      </c>
      <c r="C2778" s="13" t="s">
        <v>3143</v>
      </c>
      <c r="D2778" s="13" t="s">
        <v>3143</v>
      </c>
      <c r="E2778" s="13" t="s">
        <v>3143</v>
      </c>
    </row>
    <row r="2779" spans="1:5" ht="25.35" customHeight="1" thickTop="1" thickBot="1" x14ac:dyDescent="0.3">
      <c r="A2779" s="37" t="s">
        <v>2208</v>
      </c>
      <c r="B2779" s="13" t="s">
        <v>24</v>
      </c>
      <c r="C2779" s="13" t="s">
        <v>3143</v>
      </c>
      <c r="D2779" s="13" t="s">
        <v>3143</v>
      </c>
      <c r="E2779" s="13" t="s">
        <v>3143</v>
      </c>
    </row>
    <row r="2780" spans="1:5" ht="25.35" customHeight="1" thickTop="1" thickBot="1" x14ac:dyDescent="0.3">
      <c r="A2780" s="37" t="s">
        <v>2209</v>
      </c>
      <c r="B2780" s="13" t="s">
        <v>24</v>
      </c>
      <c r="C2780" s="13" t="s">
        <v>3143</v>
      </c>
      <c r="D2780" s="13" t="s">
        <v>3143</v>
      </c>
      <c r="E2780" s="13" t="s">
        <v>3143</v>
      </c>
    </row>
    <row r="2781" spans="1:5" ht="25.35" customHeight="1" thickTop="1" thickBot="1" x14ac:dyDescent="0.3">
      <c r="A2781" s="37" t="s">
        <v>2210</v>
      </c>
      <c r="B2781" s="13" t="s">
        <v>29</v>
      </c>
      <c r="C2781" s="13" t="s">
        <v>3143</v>
      </c>
      <c r="D2781" s="13" t="s">
        <v>3143</v>
      </c>
      <c r="E2781" s="13" t="s">
        <v>3143</v>
      </c>
    </row>
    <row r="2782" spans="1:5" ht="25.35" customHeight="1" thickTop="1" thickBot="1" x14ac:dyDescent="0.3">
      <c r="A2782" s="37" t="s">
        <v>2211</v>
      </c>
      <c r="B2782" s="13" t="s">
        <v>24</v>
      </c>
      <c r="C2782" s="13" t="s">
        <v>3143</v>
      </c>
      <c r="D2782" s="13" t="s">
        <v>3143</v>
      </c>
      <c r="E2782" s="13" t="s">
        <v>3143</v>
      </c>
    </row>
    <row r="2783" spans="1:5" ht="25.35" customHeight="1" thickTop="1" thickBot="1" x14ac:dyDescent="0.3">
      <c r="A2783" s="37" t="s">
        <v>2212</v>
      </c>
      <c r="B2783" s="13" t="s">
        <v>29</v>
      </c>
      <c r="C2783" s="13" t="s">
        <v>3143</v>
      </c>
      <c r="D2783" s="13" t="s">
        <v>3143</v>
      </c>
      <c r="E2783" s="13" t="s">
        <v>3143</v>
      </c>
    </row>
    <row r="2784" spans="1:5" ht="25.35" customHeight="1" thickTop="1" thickBot="1" x14ac:dyDescent="0.3">
      <c r="A2784" s="37" t="s">
        <v>2213</v>
      </c>
      <c r="B2784" s="13" t="s">
        <v>24</v>
      </c>
      <c r="C2784" s="13" t="s">
        <v>3143</v>
      </c>
      <c r="D2784" s="13" t="s">
        <v>3143</v>
      </c>
      <c r="E2784" s="13" t="s">
        <v>3143</v>
      </c>
    </row>
    <row r="2785" spans="1:5" ht="25.35" customHeight="1" thickTop="1" thickBot="1" x14ac:dyDescent="0.3">
      <c r="A2785" s="37" t="s">
        <v>2214</v>
      </c>
      <c r="B2785" s="13" t="s">
        <v>24</v>
      </c>
      <c r="C2785" s="13" t="s">
        <v>3143</v>
      </c>
      <c r="D2785" s="13" t="s">
        <v>26</v>
      </c>
      <c r="E2785" s="13" t="s">
        <v>3143</v>
      </c>
    </row>
    <row r="2786" spans="1:5" ht="25.35" customHeight="1" thickTop="1" thickBot="1" x14ac:dyDescent="0.3">
      <c r="A2786" s="37" t="s">
        <v>2215</v>
      </c>
      <c r="B2786" s="13" t="s">
        <v>37</v>
      </c>
      <c r="C2786" s="13" t="s">
        <v>5</v>
      </c>
      <c r="D2786" s="13" t="s">
        <v>3143</v>
      </c>
      <c r="E2786" s="13" t="s">
        <v>3143</v>
      </c>
    </row>
    <row r="2787" spans="1:5" ht="25.35" customHeight="1" thickTop="1" thickBot="1" x14ac:dyDescent="0.3">
      <c r="A2787" s="37" t="s">
        <v>3456</v>
      </c>
      <c r="B2787" s="13" t="s">
        <v>24</v>
      </c>
      <c r="C2787" s="13" t="s">
        <v>3143</v>
      </c>
      <c r="D2787" s="13" t="s">
        <v>3143</v>
      </c>
      <c r="E2787" s="13" t="s">
        <v>6</v>
      </c>
    </row>
    <row r="2788" spans="1:5" ht="25.35" customHeight="1" thickTop="1" thickBot="1" x14ac:dyDescent="0.3">
      <c r="A2788" s="37" t="s">
        <v>2216</v>
      </c>
      <c r="B2788" s="13" t="s">
        <v>37</v>
      </c>
      <c r="C2788" s="13" t="s">
        <v>3143</v>
      </c>
      <c r="D2788" s="13" t="s">
        <v>3143</v>
      </c>
      <c r="E2788" s="13" t="s">
        <v>3143</v>
      </c>
    </row>
    <row r="2789" spans="1:5" ht="25.35" customHeight="1" thickTop="1" thickBot="1" x14ac:dyDescent="0.3">
      <c r="A2789" s="37" t="s">
        <v>2217</v>
      </c>
      <c r="B2789" s="13" t="s">
        <v>37</v>
      </c>
      <c r="C2789" s="13" t="s">
        <v>3143</v>
      </c>
      <c r="D2789" s="13" t="s">
        <v>3143</v>
      </c>
      <c r="E2789" s="13" t="s">
        <v>3143</v>
      </c>
    </row>
    <row r="2790" spans="1:5" ht="25.35" customHeight="1" thickTop="1" thickBot="1" x14ac:dyDescent="0.3">
      <c r="A2790" s="37"/>
      <c r="B2790" s="13"/>
      <c r="C2790" s="13"/>
      <c r="D2790" s="13"/>
      <c r="E2790" s="13"/>
    </row>
    <row r="2791" spans="1:5" ht="25.35" customHeight="1" thickTop="1" thickBot="1" x14ac:dyDescent="0.3">
      <c r="A2791" s="37" t="s">
        <v>2218</v>
      </c>
      <c r="B2791" s="13" t="s">
        <v>29</v>
      </c>
      <c r="C2791" s="13" t="s">
        <v>3143</v>
      </c>
      <c r="D2791" s="13" t="s">
        <v>3143</v>
      </c>
      <c r="E2791" s="13" t="s">
        <v>3143</v>
      </c>
    </row>
    <row r="2792" spans="1:5" ht="25.35" customHeight="1" thickTop="1" thickBot="1" x14ac:dyDescent="0.3">
      <c r="A2792" s="37" t="s">
        <v>2219</v>
      </c>
      <c r="B2792" s="13" t="s">
        <v>37</v>
      </c>
      <c r="C2792" s="13" t="s">
        <v>3143</v>
      </c>
      <c r="D2792" s="13" t="s">
        <v>3143</v>
      </c>
      <c r="E2792" s="13" t="s">
        <v>3143</v>
      </c>
    </row>
    <row r="2793" spans="1:5" ht="25.35" customHeight="1" thickTop="1" thickBot="1" x14ac:dyDescent="0.3">
      <c r="A2793" s="37" t="s">
        <v>3060</v>
      </c>
      <c r="B2793" s="13" t="s">
        <v>24</v>
      </c>
      <c r="C2793" s="13" t="s">
        <v>3143</v>
      </c>
      <c r="D2793" s="13" t="s">
        <v>3143</v>
      </c>
      <c r="E2793" s="13" t="s">
        <v>3143</v>
      </c>
    </row>
    <row r="2794" spans="1:5" ht="25.35" customHeight="1" thickTop="1" thickBot="1" x14ac:dyDescent="0.3">
      <c r="A2794" s="37" t="s">
        <v>2220</v>
      </c>
      <c r="B2794" s="13" t="s">
        <v>21</v>
      </c>
      <c r="C2794" s="13" t="s">
        <v>3143</v>
      </c>
      <c r="D2794" s="13" t="s">
        <v>3143</v>
      </c>
      <c r="E2794" s="13" t="s">
        <v>3143</v>
      </c>
    </row>
    <row r="2795" spans="1:5" ht="25.35" customHeight="1" thickTop="1" thickBot="1" x14ac:dyDescent="0.3">
      <c r="A2795" s="37" t="s">
        <v>3457</v>
      </c>
      <c r="B2795" s="13" t="s">
        <v>21</v>
      </c>
      <c r="C2795" s="13" t="s">
        <v>3143</v>
      </c>
      <c r="D2795" s="13" t="s">
        <v>3143</v>
      </c>
      <c r="E2795" s="13" t="s">
        <v>6</v>
      </c>
    </row>
    <row r="2796" spans="1:5" ht="25.35" customHeight="1" thickTop="1" thickBot="1" x14ac:dyDescent="0.3">
      <c r="A2796" s="37" t="s">
        <v>2897</v>
      </c>
      <c r="B2796" s="13" t="s">
        <v>37</v>
      </c>
      <c r="C2796" s="13" t="s">
        <v>3143</v>
      </c>
      <c r="D2796" s="13" t="s">
        <v>3143</v>
      </c>
      <c r="E2796" s="13" t="s">
        <v>3143</v>
      </c>
    </row>
    <row r="2797" spans="1:5" ht="25.35" customHeight="1" thickTop="1" thickBot="1" x14ac:dyDescent="0.3">
      <c r="A2797" s="37" t="s">
        <v>2221</v>
      </c>
      <c r="B2797" s="13" t="s">
        <v>37</v>
      </c>
      <c r="C2797" s="13" t="s">
        <v>3143</v>
      </c>
      <c r="D2797" s="13" t="s">
        <v>3143</v>
      </c>
      <c r="E2797" s="13" t="s">
        <v>3143</v>
      </c>
    </row>
    <row r="2798" spans="1:5" ht="25.35" customHeight="1" thickTop="1" thickBot="1" x14ac:dyDescent="0.3">
      <c r="A2798" s="37" t="s">
        <v>2222</v>
      </c>
      <c r="B2798" s="13" t="s">
        <v>37</v>
      </c>
      <c r="C2798" s="13" t="s">
        <v>3143</v>
      </c>
      <c r="D2798" s="13" t="s">
        <v>3143</v>
      </c>
      <c r="E2798" s="13" t="s">
        <v>3143</v>
      </c>
    </row>
    <row r="2799" spans="1:5" ht="25.35" customHeight="1" thickTop="1" thickBot="1" x14ac:dyDescent="0.3">
      <c r="A2799" s="37" t="s">
        <v>2223</v>
      </c>
      <c r="B2799" s="13" t="s">
        <v>24</v>
      </c>
      <c r="C2799" s="13" t="s">
        <v>5</v>
      </c>
      <c r="D2799" s="13" t="s">
        <v>26</v>
      </c>
      <c r="E2799" s="13" t="s">
        <v>3143</v>
      </c>
    </row>
    <row r="2800" spans="1:5" ht="25.35" customHeight="1" thickTop="1" thickBot="1" x14ac:dyDescent="0.3">
      <c r="A2800" s="37" t="s">
        <v>2224</v>
      </c>
      <c r="B2800" s="13" t="s">
        <v>24</v>
      </c>
      <c r="C2800" s="13" t="s">
        <v>3143</v>
      </c>
      <c r="D2800" s="13" t="s">
        <v>26</v>
      </c>
      <c r="E2800" s="13" t="s">
        <v>3143</v>
      </c>
    </row>
    <row r="2801" spans="1:5" ht="25.35" customHeight="1" thickTop="1" thickBot="1" x14ac:dyDescent="0.3">
      <c r="A2801" s="37" t="s">
        <v>2225</v>
      </c>
      <c r="B2801" s="13" t="s">
        <v>21</v>
      </c>
      <c r="C2801" s="13" t="s">
        <v>5</v>
      </c>
      <c r="D2801" s="13" t="s">
        <v>3143</v>
      </c>
      <c r="E2801" s="13" t="s">
        <v>3143</v>
      </c>
    </row>
    <row r="2802" spans="1:5" ht="25.35" customHeight="1" thickTop="1" thickBot="1" x14ac:dyDescent="0.3">
      <c r="A2802" s="37" t="s">
        <v>2226</v>
      </c>
      <c r="B2802" s="13" t="s">
        <v>37</v>
      </c>
      <c r="C2802" s="13" t="s">
        <v>3143</v>
      </c>
      <c r="D2802" s="13" t="s">
        <v>3143</v>
      </c>
      <c r="E2802" s="13" t="s">
        <v>3143</v>
      </c>
    </row>
    <row r="2803" spans="1:5" ht="25.35" customHeight="1" thickTop="1" thickBot="1" x14ac:dyDescent="0.3">
      <c r="A2803" s="37" t="s">
        <v>2898</v>
      </c>
      <c r="B2803" s="13" t="s">
        <v>37</v>
      </c>
      <c r="C2803" s="13" t="s">
        <v>3143</v>
      </c>
      <c r="D2803" s="13" t="s">
        <v>3143</v>
      </c>
      <c r="E2803" s="13" t="s">
        <v>3143</v>
      </c>
    </row>
    <row r="2804" spans="1:5" ht="25.35" customHeight="1" thickTop="1" thickBot="1" x14ac:dyDescent="0.3">
      <c r="A2804" s="37" t="s">
        <v>2227</v>
      </c>
      <c r="B2804" s="13" t="s">
        <v>30</v>
      </c>
      <c r="C2804" s="13" t="s">
        <v>3143</v>
      </c>
      <c r="D2804" s="13" t="s">
        <v>3143</v>
      </c>
      <c r="E2804" s="13" t="s">
        <v>3143</v>
      </c>
    </row>
    <row r="2805" spans="1:5" ht="25.35" customHeight="1" thickTop="1" thickBot="1" x14ac:dyDescent="0.3">
      <c r="A2805" s="37" t="s">
        <v>3536</v>
      </c>
      <c r="B2805" s="13" t="s">
        <v>24</v>
      </c>
      <c r="C2805" s="13" t="s">
        <v>3143</v>
      </c>
      <c r="D2805" s="13" t="s">
        <v>3143</v>
      </c>
      <c r="E2805" s="13" t="s">
        <v>3143</v>
      </c>
    </row>
    <row r="2806" spans="1:5" ht="25.35" customHeight="1" thickTop="1" thickBot="1" x14ac:dyDescent="0.3">
      <c r="A2806" s="37" t="s">
        <v>2228</v>
      </c>
      <c r="B2806" s="13" t="s">
        <v>37</v>
      </c>
      <c r="C2806" s="13" t="s">
        <v>3143</v>
      </c>
      <c r="D2806" s="13" t="s">
        <v>3143</v>
      </c>
      <c r="E2806" s="13" t="s">
        <v>3143</v>
      </c>
    </row>
    <row r="2807" spans="1:5" ht="25.35" customHeight="1" thickTop="1" thickBot="1" x14ac:dyDescent="0.3">
      <c r="A2807" s="37" t="s">
        <v>2229</v>
      </c>
      <c r="B2807" s="13" t="s">
        <v>24</v>
      </c>
      <c r="C2807" s="13" t="s">
        <v>3143</v>
      </c>
      <c r="D2807" s="13" t="s">
        <v>26</v>
      </c>
      <c r="E2807" s="13" t="s">
        <v>3143</v>
      </c>
    </row>
    <row r="2808" spans="1:5" ht="25.35" customHeight="1" thickTop="1" thickBot="1" x14ac:dyDescent="0.3">
      <c r="A2808" s="37" t="s">
        <v>2230</v>
      </c>
      <c r="B2808" s="13" t="s">
        <v>29</v>
      </c>
      <c r="C2808" s="13" t="s">
        <v>3143</v>
      </c>
      <c r="D2808" s="13" t="s">
        <v>3143</v>
      </c>
      <c r="E2808" s="13" t="s">
        <v>3143</v>
      </c>
    </row>
    <row r="2809" spans="1:5" ht="25.35" customHeight="1" thickTop="1" thickBot="1" x14ac:dyDescent="0.3">
      <c r="A2809" s="37" t="s">
        <v>2231</v>
      </c>
      <c r="B2809" s="13" t="s">
        <v>24</v>
      </c>
      <c r="C2809" s="13" t="s">
        <v>3143</v>
      </c>
      <c r="D2809" s="13" t="s">
        <v>3143</v>
      </c>
      <c r="E2809" s="13" t="s">
        <v>3143</v>
      </c>
    </row>
    <row r="2810" spans="1:5" ht="25.35" customHeight="1" thickTop="1" thickBot="1" x14ac:dyDescent="0.3">
      <c r="A2810" s="37" t="s">
        <v>2232</v>
      </c>
      <c r="B2810" s="13" t="s">
        <v>61</v>
      </c>
      <c r="C2810" s="13" t="s">
        <v>3143</v>
      </c>
      <c r="D2810" s="13" t="s">
        <v>26</v>
      </c>
      <c r="E2810" s="13" t="s">
        <v>3143</v>
      </c>
    </row>
    <row r="2811" spans="1:5" ht="25.35" customHeight="1" thickTop="1" thickBot="1" x14ac:dyDescent="0.3">
      <c r="A2811" s="37" t="s">
        <v>2233</v>
      </c>
      <c r="B2811" s="13" t="s">
        <v>29</v>
      </c>
      <c r="C2811" s="13" t="s">
        <v>3143</v>
      </c>
      <c r="D2811" s="13" t="s">
        <v>3143</v>
      </c>
      <c r="E2811" s="13" t="s">
        <v>3143</v>
      </c>
    </row>
    <row r="2812" spans="1:5" ht="25.35" customHeight="1" thickTop="1" thickBot="1" x14ac:dyDescent="0.3">
      <c r="A2812" s="37" t="s">
        <v>2234</v>
      </c>
      <c r="B2812" s="13" t="s">
        <v>29</v>
      </c>
      <c r="C2812" s="13" t="s">
        <v>3143</v>
      </c>
      <c r="D2812" s="13" t="s">
        <v>3143</v>
      </c>
      <c r="E2812" s="13" t="s">
        <v>3143</v>
      </c>
    </row>
    <row r="2813" spans="1:5" ht="25.35" customHeight="1" thickTop="1" thickBot="1" x14ac:dyDescent="0.3">
      <c r="A2813" s="37" t="s">
        <v>2235</v>
      </c>
      <c r="B2813" s="13" t="s">
        <v>37</v>
      </c>
      <c r="C2813" s="13" t="s">
        <v>3143</v>
      </c>
      <c r="D2813" s="13" t="s">
        <v>3143</v>
      </c>
      <c r="E2813" s="13" t="s">
        <v>3143</v>
      </c>
    </row>
    <row r="2814" spans="1:5" ht="25.35" customHeight="1" thickTop="1" thickBot="1" x14ac:dyDescent="0.3">
      <c r="A2814" s="37" t="s">
        <v>3580</v>
      </c>
      <c r="B2814" s="13" t="s">
        <v>24</v>
      </c>
      <c r="C2814" s="13" t="s">
        <v>3143</v>
      </c>
      <c r="D2814" s="13" t="s">
        <v>3143</v>
      </c>
      <c r="E2814" s="13" t="s">
        <v>3143</v>
      </c>
    </row>
    <row r="2815" spans="1:5" ht="25.35" customHeight="1" thickTop="1" thickBot="1" x14ac:dyDescent="0.3">
      <c r="A2815" s="37" t="s">
        <v>2236</v>
      </c>
      <c r="B2815" s="13" t="s">
        <v>37</v>
      </c>
      <c r="C2815" s="13" t="s">
        <v>3143</v>
      </c>
      <c r="D2815" s="13" t="s">
        <v>3143</v>
      </c>
      <c r="E2815" s="13" t="s">
        <v>3143</v>
      </c>
    </row>
    <row r="2816" spans="1:5" ht="25.35" customHeight="1" thickTop="1" thickBot="1" x14ac:dyDescent="0.3">
      <c r="A2816" s="37" t="s">
        <v>2237</v>
      </c>
      <c r="B2816" s="13" t="s">
        <v>29</v>
      </c>
      <c r="C2816" s="13" t="s">
        <v>3143</v>
      </c>
      <c r="D2816" s="13" t="s">
        <v>3143</v>
      </c>
      <c r="E2816" s="13" t="s">
        <v>3143</v>
      </c>
    </row>
    <row r="2817" spans="1:5" ht="25.35" customHeight="1" thickTop="1" thickBot="1" x14ac:dyDescent="0.3">
      <c r="A2817" s="37" t="s">
        <v>2238</v>
      </c>
      <c r="B2817" s="13" t="s">
        <v>37</v>
      </c>
      <c r="C2817" s="13" t="s">
        <v>3143</v>
      </c>
      <c r="D2817" s="13" t="s">
        <v>3143</v>
      </c>
      <c r="E2817" s="13" t="s">
        <v>3143</v>
      </c>
    </row>
    <row r="2818" spans="1:5" ht="25.35" customHeight="1" thickTop="1" thickBot="1" x14ac:dyDescent="0.3">
      <c r="A2818" s="37" t="s">
        <v>2239</v>
      </c>
      <c r="B2818" s="13" t="s">
        <v>61</v>
      </c>
      <c r="C2818" s="13" t="s">
        <v>3143</v>
      </c>
      <c r="D2818" s="13" t="s">
        <v>3143</v>
      </c>
      <c r="E2818" s="13" t="s">
        <v>3143</v>
      </c>
    </row>
    <row r="2819" spans="1:5" ht="25.35" customHeight="1" thickTop="1" thickBot="1" x14ac:dyDescent="0.3">
      <c r="A2819" s="37" t="s">
        <v>2240</v>
      </c>
      <c r="B2819" s="13" t="s">
        <v>24</v>
      </c>
      <c r="C2819" s="13" t="s">
        <v>3143</v>
      </c>
      <c r="D2819" s="13" t="s">
        <v>3143</v>
      </c>
      <c r="E2819" s="13" t="s">
        <v>3143</v>
      </c>
    </row>
    <row r="2820" spans="1:5" ht="25.35" customHeight="1" thickTop="1" thickBot="1" x14ac:dyDescent="0.3">
      <c r="A2820" s="37" t="s">
        <v>2241</v>
      </c>
      <c r="B2820" s="13" t="s">
        <v>37</v>
      </c>
      <c r="C2820" s="13" t="s">
        <v>3143</v>
      </c>
      <c r="D2820" s="13" t="s">
        <v>3143</v>
      </c>
      <c r="E2820" s="13" t="s">
        <v>3143</v>
      </c>
    </row>
    <row r="2821" spans="1:5" ht="25.35" customHeight="1" thickTop="1" thickBot="1" x14ac:dyDescent="0.3">
      <c r="A2821" s="37" t="s">
        <v>2242</v>
      </c>
      <c r="B2821" s="13" t="s">
        <v>37</v>
      </c>
      <c r="C2821" s="13" t="s">
        <v>3143</v>
      </c>
      <c r="D2821" s="13" t="s">
        <v>3143</v>
      </c>
      <c r="E2821" s="13" t="s">
        <v>3143</v>
      </c>
    </row>
    <row r="2822" spans="1:5" ht="25.35" customHeight="1" thickTop="1" thickBot="1" x14ac:dyDescent="0.3">
      <c r="A2822" s="37" t="s">
        <v>2243</v>
      </c>
      <c r="B2822" s="13" t="s">
        <v>61</v>
      </c>
      <c r="C2822" s="13" t="s">
        <v>3143</v>
      </c>
      <c r="D2822" s="13" t="s">
        <v>3143</v>
      </c>
      <c r="E2822" s="13" t="s">
        <v>3143</v>
      </c>
    </row>
    <row r="2823" spans="1:5" ht="25.35" customHeight="1" thickTop="1" thickBot="1" x14ac:dyDescent="0.3">
      <c r="A2823" s="37" t="s">
        <v>2244</v>
      </c>
      <c r="B2823" s="13" t="s">
        <v>24</v>
      </c>
      <c r="C2823" s="13" t="s">
        <v>3143</v>
      </c>
      <c r="D2823" s="13" t="s">
        <v>26</v>
      </c>
      <c r="E2823" s="13" t="s">
        <v>3143</v>
      </c>
    </row>
    <row r="2824" spans="1:5" ht="25.35" customHeight="1" thickTop="1" thickBot="1" x14ac:dyDescent="0.3">
      <c r="A2824" s="37" t="s">
        <v>2245</v>
      </c>
      <c r="B2824" s="13" t="s">
        <v>37</v>
      </c>
      <c r="C2824" s="13" t="s">
        <v>3143</v>
      </c>
      <c r="D2824" s="13" t="s">
        <v>3143</v>
      </c>
      <c r="E2824" s="13" t="s">
        <v>3143</v>
      </c>
    </row>
    <row r="2825" spans="1:5" ht="25.35" customHeight="1" thickTop="1" thickBot="1" x14ac:dyDescent="0.3">
      <c r="A2825" s="37" t="s">
        <v>2246</v>
      </c>
      <c r="B2825" s="13" t="s">
        <v>29</v>
      </c>
      <c r="C2825" s="13" t="s">
        <v>3143</v>
      </c>
      <c r="D2825" s="13" t="s">
        <v>3143</v>
      </c>
      <c r="E2825" s="13" t="s">
        <v>3143</v>
      </c>
    </row>
    <row r="2826" spans="1:5" ht="25.35" customHeight="1" thickTop="1" thickBot="1" x14ac:dyDescent="0.3">
      <c r="A2826" s="37" t="s">
        <v>2247</v>
      </c>
      <c r="B2826" s="13" t="s">
        <v>35</v>
      </c>
      <c r="C2826" s="13" t="s">
        <v>3143</v>
      </c>
      <c r="D2826" s="13" t="s">
        <v>3143</v>
      </c>
      <c r="E2826" s="13" t="s">
        <v>3143</v>
      </c>
    </row>
    <row r="2827" spans="1:5" ht="25.35" customHeight="1" thickTop="1" thickBot="1" x14ac:dyDescent="0.3">
      <c r="A2827" s="37" t="s">
        <v>2248</v>
      </c>
      <c r="B2827" s="13" t="s">
        <v>37</v>
      </c>
      <c r="C2827" s="13" t="s">
        <v>3143</v>
      </c>
      <c r="D2827" s="13" t="s">
        <v>3143</v>
      </c>
      <c r="E2827" s="13" t="s">
        <v>3143</v>
      </c>
    </row>
    <row r="2828" spans="1:5" ht="25.35" customHeight="1" thickTop="1" thickBot="1" x14ac:dyDescent="0.3">
      <c r="A2828" s="37" t="s">
        <v>2249</v>
      </c>
      <c r="B2828" s="13" t="s">
        <v>37</v>
      </c>
      <c r="C2828" s="13" t="s">
        <v>3143</v>
      </c>
      <c r="D2828" s="13" t="s">
        <v>3143</v>
      </c>
      <c r="E2828" s="13" t="s">
        <v>3143</v>
      </c>
    </row>
    <row r="2829" spans="1:5" ht="25.35" customHeight="1" thickTop="1" thickBot="1" x14ac:dyDescent="0.3">
      <c r="A2829" s="37" t="s">
        <v>2250</v>
      </c>
      <c r="B2829" s="13" t="s">
        <v>47</v>
      </c>
      <c r="C2829" s="13" t="s">
        <v>3143</v>
      </c>
      <c r="D2829" s="13" t="s">
        <v>3143</v>
      </c>
      <c r="E2829" s="13" t="s">
        <v>3143</v>
      </c>
    </row>
    <row r="2830" spans="1:5" ht="25.35" customHeight="1" thickTop="1" thickBot="1" x14ac:dyDescent="0.3">
      <c r="A2830" s="37" t="s">
        <v>2251</v>
      </c>
      <c r="B2830" s="13" t="s">
        <v>37</v>
      </c>
      <c r="C2830" s="13" t="s">
        <v>3143</v>
      </c>
      <c r="D2830" s="13" t="s">
        <v>3143</v>
      </c>
      <c r="E2830" s="13" t="s">
        <v>3143</v>
      </c>
    </row>
    <row r="2831" spans="1:5" ht="25.35" customHeight="1" thickTop="1" thickBot="1" x14ac:dyDescent="0.3">
      <c r="A2831" s="37" t="s">
        <v>2252</v>
      </c>
      <c r="B2831" s="13" t="s">
        <v>37</v>
      </c>
      <c r="C2831" s="13" t="s">
        <v>3143</v>
      </c>
      <c r="D2831" s="13" t="s">
        <v>3143</v>
      </c>
      <c r="E2831" s="13" t="s">
        <v>3143</v>
      </c>
    </row>
    <row r="2832" spans="1:5" ht="25.35" customHeight="1" thickTop="1" thickBot="1" x14ac:dyDescent="0.3">
      <c r="A2832" s="37" t="s">
        <v>2253</v>
      </c>
      <c r="B2832" s="13" t="s">
        <v>61</v>
      </c>
      <c r="C2832" s="13" t="s">
        <v>3143</v>
      </c>
      <c r="D2832" s="13" t="s">
        <v>3143</v>
      </c>
      <c r="E2832" s="13" t="s">
        <v>3143</v>
      </c>
    </row>
    <row r="2833" spans="1:5" ht="25.35" customHeight="1" thickTop="1" thickBot="1" x14ac:dyDescent="0.3">
      <c r="A2833" s="37" t="s">
        <v>2254</v>
      </c>
      <c r="B2833" s="13" t="s">
        <v>35</v>
      </c>
      <c r="C2833" s="13" t="s">
        <v>3143</v>
      </c>
      <c r="D2833" s="13" t="s">
        <v>3143</v>
      </c>
      <c r="E2833" s="13" t="s">
        <v>3143</v>
      </c>
    </row>
    <row r="2834" spans="1:5" ht="25.35" customHeight="1" thickTop="1" thickBot="1" x14ac:dyDescent="0.3">
      <c r="A2834" s="37" t="s">
        <v>2255</v>
      </c>
      <c r="B2834" s="13" t="s">
        <v>35</v>
      </c>
      <c r="C2834" s="13" t="s">
        <v>3143</v>
      </c>
      <c r="D2834" s="13" t="s">
        <v>3143</v>
      </c>
      <c r="E2834" s="13" t="s">
        <v>3143</v>
      </c>
    </row>
    <row r="2835" spans="1:5" ht="25.35" customHeight="1" thickTop="1" thickBot="1" x14ac:dyDescent="0.3">
      <c r="A2835" s="37" t="s">
        <v>2256</v>
      </c>
      <c r="B2835" s="13" t="s">
        <v>30</v>
      </c>
      <c r="C2835" s="13" t="s">
        <v>3143</v>
      </c>
      <c r="D2835" s="13" t="s">
        <v>3143</v>
      </c>
      <c r="E2835" s="13" t="s">
        <v>3143</v>
      </c>
    </row>
    <row r="2836" spans="1:5" ht="25.35" customHeight="1" thickTop="1" thickBot="1" x14ac:dyDescent="0.3">
      <c r="A2836" s="37" t="s">
        <v>2257</v>
      </c>
      <c r="B2836" s="13" t="s">
        <v>47</v>
      </c>
      <c r="C2836" s="13" t="s">
        <v>3143</v>
      </c>
      <c r="D2836" s="13" t="s">
        <v>3143</v>
      </c>
      <c r="E2836" s="13" t="s">
        <v>3143</v>
      </c>
    </row>
    <row r="2837" spans="1:5" ht="25.35" customHeight="1" thickTop="1" thickBot="1" x14ac:dyDescent="0.3">
      <c r="A2837" s="37" t="s">
        <v>2258</v>
      </c>
      <c r="B2837" s="13" t="s">
        <v>47</v>
      </c>
      <c r="C2837" s="13" t="s">
        <v>3143</v>
      </c>
      <c r="D2837" s="13" t="s">
        <v>3143</v>
      </c>
      <c r="E2837" s="13" t="s">
        <v>3143</v>
      </c>
    </row>
    <row r="2838" spans="1:5" ht="25.35" customHeight="1" thickTop="1" thickBot="1" x14ac:dyDescent="0.3">
      <c r="A2838" s="37" t="s">
        <v>2259</v>
      </c>
      <c r="B2838" s="13" t="s">
        <v>24</v>
      </c>
      <c r="C2838" s="13" t="s">
        <v>3143</v>
      </c>
      <c r="D2838" s="13" t="s">
        <v>3143</v>
      </c>
      <c r="E2838" s="13" t="s">
        <v>3143</v>
      </c>
    </row>
    <row r="2839" spans="1:5" ht="25.35" customHeight="1" thickTop="1" thickBot="1" x14ac:dyDescent="0.3">
      <c r="A2839" s="37" t="s">
        <v>3458</v>
      </c>
      <c r="B2839" s="13" t="s">
        <v>24</v>
      </c>
      <c r="C2839" s="13" t="s">
        <v>3143</v>
      </c>
      <c r="D2839" s="13" t="s">
        <v>3143</v>
      </c>
      <c r="E2839" s="13" t="s">
        <v>6</v>
      </c>
    </row>
    <row r="2840" spans="1:5" ht="25.35" customHeight="1" thickTop="1" thickBot="1" x14ac:dyDescent="0.3">
      <c r="A2840" s="37" t="s">
        <v>2260</v>
      </c>
      <c r="B2840" s="13" t="s">
        <v>24</v>
      </c>
      <c r="C2840" s="13" t="s">
        <v>3143</v>
      </c>
      <c r="D2840" s="13" t="s">
        <v>26</v>
      </c>
      <c r="E2840" s="13" t="s">
        <v>3143</v>
      </c>
    </row>
    <row r="2841" spans="1:5" ht="25.35" customHeight="1" thickTop="1" thickBot="1" x14ac:dyDescent="0.3">
      <c r="A2841" s="37" t="s">
        <v>2261</v>
      </c>
      <c r="B2841" s="13" t="s">
        <v>29</v>
      </c>
      <c r="C2841" s="13" t="s">
        <v>3143</v>
      </c>
      <c r="D2841" s="13" t="s">
        <v>3143</v>
      </c>
      <c r="E2841" s="13" t="s">
        <v>3143</v>
      </c>
    </row>
    <row r="2842" spans="1:5" ht="25.35" customHeight="1" thickTop="1" thickBot="1" x14ac:dyDescent="0.3">
      <c r="A2842" s="37" t="s">
        <v>2262</v>
      </c>
      <c r="B2842" s="13" t="s">
        <v>24</v>
      </c>
      <c r="C2842" s="13" t="s">
        <v>3143</v>
      </c>
      <c r="D2842" s="13" t="s">
        <v>3143</v>
      </c>
      <c r="E2842" s="13" t="s">
        <v>3143</v>
      </c>
    </row>
    <row r="2843" spans="1:5" ht="25.35" customHeight="1" thickTop="1" thickBot="1" x14ac:dyDescent="0.3">
      <c r="A2843" s="37" t="s">
        <v>2263</v>
      </c>
      <c r="B2843" s="13" t="s">
        <v>35</v>
      </c>
      <c r="C2843" s="13" t="s">
        <v>3143</v>
      </c>
      <c r="D2843" s="13" t="s">
        <v>3143</v>
      </c>
      <c r="E2843" s="13" t="s">
        <v>3143</v>
      </c>
    </row>
    <row r="2844" spans="1:5" ht="25.35" customHeight="1" thickTop="1" thickBot="1" x14ac:dyDescent="0.3">
      <c r="A2844" s="37" t="s">
        <v>2264</v>
      </c>
      <c r="B2844" s="13" t="s">
        <v>21</v>
      </c>
      <c r="C2844" s="13" t="s">
        <v>3143</v>
      </c>
      <c r="D2844" s="13" t="s">
        <v>3143</v>
      </c>
      <c r="E2844" s="13" t="s">
        <v>3143</v>
      </c>
    </row>
    <row r="2845" spans="1:5" ht="25.35" customHeight="1" thickTop="1" thickBot="1" x14ac:dyDescent="0.3">
      <c r="A2845" s="37" t="s">
        <v>2265</v>
      </c>
      <c r="B2845" s="13" t="s">
        <v>24</v>
      </c>
      <c r="C2845" s="13" t="s">
        <v>5</v>
      </c>
      <c r="D2845" s="13" t="s">
        <v>26</v>
      </c>
      <c r="E2845" s="13" t="s">
        <v>3143</v>
      </c>
    </row>
    <row r="2846" spans="1:5" ht="25.35" customHeight="1" thickTop="1" thickBot="1" x14ac:dyDescent="0.3">
      <c r="A2846" s="37" t="s">
        <v>2266</v>
      </c>
      <c r="B2846" s="13" t="s">
        <v>30</v>
      </c>
      <c r="C2846" s="13" t="s">
        <v>3143</v>
      </c>
      <c r="D2846" s="13" t="s">
        <v>3143</v>
      </c>
      <c r="E2846" s="13" t="s">
        <v>3143</v>
      </c>
    </row>
    <row r="2847" spans="1:5" ht="25.35" customHeight="1" thickTop="1" thickBot="1" x14ac:dyDescent="0.3">
      <c r="A2847" s="37" t="s">
        <v>2267</v>
      </c>
      <c r="B2847" s="13" t="s">
        <v>24</v>
      </c>
      <c r="C2847" s="13" t="s">
        <v>3143</v>
      </c>
      <c r="D2847" s="13" t="s">
        <v>3143</v>
      </c>
      <c r="E2847" s="13" t="s">
        <v>3143</v>
      </c>
    </row>
    <row r="2848" spans="1:5" ht="25.35" customHeight="1" thickTop="1" thickBot="1" x14ac:dyDescent="0.3">
      <c r="A2848" s="37" t="s">
        <v>3066</v>
      </c>
      <c r="B2848" s="13" t="s">
        <v>24</v>
      </c>
      <c r="C2848" s="13" t="s">
        <v>3143</v>
      </c>
      <c r="D2848" s="13" t="s">
        <v>3143</v>
      </c>
      <c r="E2848" s="13" t="s">
        <v>3143</v>
      </c>
    </row>
    <row r="2849" spans="1:5" ht="25.35" customHeight="1" thickTop="1" thickBot="1" x14ac:dyDescent="0.3">
      <c r="A2849" s="37" t="s">
        <v>3459</v>
      </c>
      <c r="B2849" s="13" t="s">
        <v>24</v>
      </c>
      <c r="C2849" s="13" t="s">
        <v>5</v>
      </c>
      <c r="D2849" s="13" t="s">
        <v>3143</v>
      </c>
      <c r="E2849" s="13" t="s">
        <v>6</v>
      </c>
    </row>
    <row r="2850" spans="1:5" ht="25.35" customHeight="1" thickTop="1" thickBot="1" x14ac:dyDescent="0.3">
      <c r="A2850" s="37" t="s">
        <v>2268</v>
      </c>
      <c r="B2850" s="13" t="s">
        <v>30</v>
      </c>
      <c r="C2850" s="13" t="s">
        <v>3143</v>
      </c>
      <c r="D2850" s="13" t="s">
        <v>3143</v>
      </c>
      <c r="E2850" s="13" t="s">
        <v>3143</v>
      </c>
    </row>
    <row r="2851" spans="1:5" ht="25.35" customHeight="1" thickTop="1" thickBot="1" x14ac:dyDescent="0.3">
      <c r="A2851" s="37" t="s">
        <v>3556</v>
      </c>
      <c r="B2851" s="13" t="s">
        <v>24</v>
      </c>
      <c r="C2851" s="13" t="s">
        <v>3143</v>
      </c>
      <c r="D2851" s="13" t="s">
        <v>3143</v>
      </c>
      <c r="E2851" s="13" t="s">
        <v>3143</v>
      </c>
    </row>
    <row r="2852" spans="1:5" ht="25.35" customHeight="1" thickTop="1" thickBot="1" x14ac:dyDescent="0.3">
      <c r="A2852" s="37" t="s">
        <v>3460</v>
      </c>
      <c r="B2852" s="13" t="s">
        <v>21</v>
      </c>
      <c r="C2852" s="13" t="s">
        <v>3143</v>
      </c>
      <c r="D2852" s="13" t="s">
        <v>3143</v>
      </c>
      <c r="E2852" s="13" t="s">
        <v>6</v>
      </c>
    </row>
    <row r="2853" spans="1:5" ht="25.35" customHeight="1" thickTop="1" thickBot="1" x14ac:dyDescent="0.3">
      <c r="A2853" s="37" t="s">
        <v>3228</v>
      </c>
      <c r="B2853" s="13" t="s">
        <v>37</v>
      </c>
      <c r="C2853" s="13" t="s">
        <v>3143</v>
      </c>
      <c r="D2853" s="13" t="s">
        <v>3143</v>
      </c>
      <c r="E2853" s="13" t="s">
        <v>3143</v>
      </c>
    </row>
    <row r="2854" spans="1:5" ht="25.35" customHeight="1" thickTop="1" thickBot="1" x14ac:dyDescent="0.3">
      <c r="A2854" s="37" t="s">
        <v>2899</v>
      </c>
      <c r="B2854" s="13" t="s">
        <v>61</v>
      </c>
      <c r="C2854" s="13" t="s">
        <v>3143</v>
      </c>
      <c r="D2854" s="13" t="s">
        <v>3143</v>
      </c>
      <c r="E2854" s="13" t="s">
        <v>3143</v>
      </c>
    </row>
    <row r="2855" spans="1:5" ht="25.35" customHeight="1" thickTop="1" thickBot="1" x14ac:dyDescent="0.3">
      <c r="A2855" s="37" t="s">
        <v>3461</v>
      </c>
      <c r="B2855" s="13" t="s">
        <v>24</v>
      </c>
      <c r="C2855" s="13" t="s">
        <v>3143</v>
      </c>
      <c r="D2855" s="13" t="s">
        <v>26</v>
      </c>
      <c r="E2855" s="13" t="s">
        <v>6</v>
      </c>
    </row>
    <row r="2856" spans="1:5" ht="25.35" customHeight="1" thickTop="1" thickBot="1" x14ac:dyDescent="0.3">
      <c r="A2856" s="37" t="s">
        <v>2269</v>
      </c>
      <c r="B2856" s="13" t="s">
        <v>61</v>
      </c>
      <c r="C2856" s="13" t="s">
        <v>3143</v>
      </c>
      <c r="D2856" s="13" t="s">
        <v>26</v>
      </c>
      <c r="E2856" s="13" t="s">
        <v>3143</v>
      </c>
    </row>
    <row r="2857" spans="1:5" ht="25.35" customHeight="1" thickTop="1" thickBot="1" x14ac:dyDescent="0.3">
      <c r="A2857" s="37" t="s">
        <v>2270</v>
      </c>
      <c r="B2857" s="13" t="s">
        <v>24</v>
      </c>
      <c r="C2857" s="13" t="s">
        <v>3143</v>
      </c>
      <c r="D2857" s="13" t="s">
        <v>3143</v>
      </c>
      <c r="E2857" s="13" t="s">
        <v>3143</v>
      </c>
    </row>
    <row r="2858" spans="1:5" ht="25.35" customHeight="1" thickTop="1" thickBot="1" x14ac:dyDescent="0.3">
      <c r="A2858" s="37" t="s">
        <v>3462</v>
      </c>
      <c r="B2858" s="13" t="s">
        <v>24</v>
      </c>
      <c r="C2858" s="13" t="s">
        <v>3143</v>
      </c>
      <c r="D2858" s="13" t="s">
        <v>3143</v>
      </c>
      <c r="E2858" s="13" t="s">
        <v>6</v>
      </c>
    </row>
    <row r="2859" spans="1:5" ht="25.35" customHeight="1" thickTop="1" thickBot="1" x14ac:dyDescent="0.3">
      <c r="A2859" s="37" t="s">
        <v>2271</v>
      </c>
      <c r="B2859" s="13" t="s">
        <v>37</v>
      </c>
      <c r="C2859" s="13" t="s">
        <v>3143</v>
      </c>
      <c r="D2859" s="13" t="s">
        <v>3143</v>
      </c>
      <c r="E2859" s="13" t="s">
        <v>3143</v>
      </c>
    </row>
    <row r="2860" spans="1:5" ht="25.35" customHeight="1" thickTop="1" thickBot="1" x14ac:dyDescent="0.3">
      <c r="A2860" s="37" t="s">
        <v>2272</v>
      </c>
      <c r="B2860" s="13" t="s">
        <v>24</v>
      </c>
      <c r="C2860" s="13" t="s">
        <v>3143</v>
      </c>
      <c r="D2860" s="13" t="s">
        <v>3143</v>
      </c>
      <c r="E2860" s="13" t="s">
        <v>3143</v>
      </c>
    </row>
    <row r="2861" spans="1:5" ht="25.35" customHeight="1" thickTop="1" thickBot="1" x14ac:dyDescent="0.3">
      <c r="A2861" s="37" t="s">
        <v>2273</v>
      </c>
      <c r="B2861" s="13" t="s">
        <v>29</v>
      </c>
      <c r="C2861" s="13" t="s">
        <v>3143</v>
      </c>
      <c r="D2861" s="13" t="s">
        <v>3143</v>
      </c>
      <c r="E2861" s="13" t="s">
        <v>3143</v>
      </c>
    </row>
    <row r="2862" spans="1:5" ht="25.35" customHeight="1" thickTop="1" thickBot="1" x14ac:dyDescent="0.3">
      <c r="A2862" s="37" t="s">
        <v>2274</v>
      </c>
      <c r="B2862" s="13" t="s">
        <v>37</v>
      </c>
      <c r="C2862" s="13" t="s">
        <v>3143</v>
      </c>
      <c r="D2862" s="13" t="s">
        <v>3143</v>
      </c>
      <c r="E2862" s="13" t="s">
        <v>3143</v>
      </c>
    </row>
    <row r="2863" spans="1:5" ht="25.35" customHeight="1" thickTop="1" thickBot="1" x14ac:dyDescent="0.3">
      <c r="A2863" s="37" t="s">
        <v>2275</v>
      </c>
      <c r="B2863" s="13" t="s">
        <v>24</v>
      </c>
      <c r="C2863" s="13" t="s">
        <v>3143</v>
      </c>
      <c r="D2863" s="13" t="s">
        <v>3143</v>
      </c>
      <c r="E2863" s="13" t="s">
        <v>3143</v>
      </c>
    </row>
    <row r="2864" spans="1:5" ht="25.35" customHeight="1" thickTop="1" thickBot="1" x14ac:dyDescent="0.3">
      <c r="A2864" s="37" t="s">
        <v>2276</v>
      </c>
      <c r="B2864" s="13" t="s">
        <v>24</v>
      </c>
      <c r="C2864" s="13" t="s">
        <v>3143</v>
      </c>
      <c r="D2864" s="13" t="s">
        <v>3143</v>
      </c>
      <c r="E2864" s="13" t="s">
        <v>3143</v>
      </c>
    </row>
    <row r="2865" spans="1:5" ht="25.35" customHeight="1" thickTop="1" thickBot="1" x14ac:dyDescent="0.3">
      <c r="A2865" s="37" t="s">
        <v>2277</v>
      </c>
      <c r="B2865" s="13" t="s">
        <v>37</v>
      </c>
      <c r="C2865" s="13" t="s">
        <v>3143</v>
      </c>
      <c r="D2865" s="13" t="s">
        <v>3143</v>
      </c>
      <c r="E2865" s="13" t="s">
        <v>3143</v>
      </c>
    </row>
    <row r="2866" spans="1:5" ht="25.35" customHeight="1" thickTop="1" thickBot="1" x14ac:dyDescent="0.3">
      <c r="A2866" s="37" t="s">
        <v>3463</v>
      </c>
      <c r="B2866" s="13" t="s">
        <v>24</v>
      </c>
      <c r="C2866" s="13" t="s">
        <v>3143</v>
      </c>
      <c r="D2866" s="13" t="s">
        <v>3143</v>
      </c>
      <c r="E2866" s="13" t="s">
        <v>6</v>
      </c>
    </row>
    <row r="2867" spans="1:5" ht="25.35" customHeight="1" thickTop="1" thickBot="1" x14ac:dyDescent="0.3">
      <c r="A2867" s="37" t="s">
        <v>2278</v>
      </c>
      <c r="B2867" s="13" t="s">
        <v>24</v>
      </c>
      <c r="C2867" s="13" t="s">
        <v>3143</v>
      </c>
      <c r="D2867" s="13" t="s">
        <v>3143</v>
      </c>
      <c r="E2867" s="13" t="s">
        <v>3143</v>
      </c>
    </row>
    <row r="2868" spans="1:5" ht="25.35" customHeight="1" thickTop="1" thickBot="1" x14ac:dyDescent="0.3">
      <c r="A2868" s="37" t="s">
        <v>2279</v>
      </c>
      <c r="B2868" s="13" t="s">
        <v>24</v>
      </c>
      <c r="C2868" s="13" t="s">
        <v>3143</v>
      </c>
      <c r="D2868" s="13" t="s">
        <v>3143</v>
      </c>
      <c r="E2868" s="13" t="s">
        <v>3143</v>
      </c>
    </row>
    <row r="2869" spans="1:5" ht="25.35" customHeight="1" thickTop="1" thickBot="1" x14ac:dyDescent="0.3">
      <c r="A2869" s="37" t="s">
        <v>2280</v>
      </c>
      <c r="B2869" s="13" t="s">
        <v>47</v>
      </c>
      <c r="C2869" s="13" t="s">
        <v>3143</v>
      </c>
      <c r="D2869" s="13" t="s">
        <v>3143</v>
      </c>
      <c r="E2869" s="13" t="s">
        <v>3143</v>
      </c>
    </row>
    <row r="2870" spans="1:5" ht="25.35" customHeight="1" thickTop="1" thickBot="1" x14ac:dyDescent="0.3">
      <c r="A2870" s="37" t="s">
        <v>2281</v>
      </c>
      <c r="B2870" s="13" t="s">
        <v>61</v>
      </c>
      <c r="C2870" s="13" t="s">
        <v>3143</v>
      </c>
      <c r="D2870" s="13" t="s">
        <v>3143</v>
      </c>
      <c r="E2870" s="13" t="s">
        <v>3143</v>
      </c>
    </row>
    <row r="2871" spans="1:5" ht="25.35" customHeight="1" thickTop="1" thickBot="1" x14ac:dyDescent="0.3">
      <c r="A2871" s="37" t="s">
        <v>3510</v>
      </c>
      <c r="B2871" s="13" t="s">
        <v>24</v>
      </c>
      <c r="C2871" s="13" t="s">
        <v>3143</v>
      </c>
      <c r="D2871" s="13" t="s">
        <v>3143</v>
      </c>
      <c r="E2871" s="13" t="s">
        <v>6</v>
      </c>
    </row>
    <row r="2872" spans="1:5" ht="25.35" customHeight="1" thickTop="1" thickBot="1" x14ac:dyDescent="0.3">
      <c r="A2872" s="37" t="s">
        <v>2929</v>
      </c>
      <c r="B2872" s="13" t="s">
        <v>47</v>
      </c>
      <c r="C2872" s="13" t="s">
        <v>3143</v>
      </c>
      <c r="D2872" s="13" t="s">
        <v>3143</v>
      </c>
      <c r="E2872" s="13" t="s">
        <v>3143</v>
      </c>
    </row>
    <row r="2873" spans="1:5" ht="25.35" customHeight="1" thickTop="1" thickBot="1" x14ac:dyDescent="0.3">
      <c r="A2873" s="37" t="s">
        <v>2282</v>
      </c>
      <c r="B2873" s="13" t="s">
        <v>24</v>
      </c>
      <c r="C2873" s="13" t="s">
        <v>5</v>
      </c>
      <c r="D2873" s="13" t="s">
        <v>3143</v>
      </c>
      <c r="E2873" s="13" t="s">
        <v>3143</v>
      </c>
    </row>
    <row r="2874" spans="1:5" ht="25.35" customHeight="1" thickTop="1" thickBot="1" x14ac:dyDescent="0.3">
      <c r="A2874" s="37" t="s">
        <v>2283</v>
      </c>
      <c r="B2874" s="13" t="s">
        <v>37</v>
      </c>
      <c r="C2874" s="13" t="s">
        <v>3143</v>
      </c>
      <c r="D2874" s="13" t="s">
        <v>3143</v>
      </c>
      <c r="E2874" s="13" t="s">
        <v>3143</v>
      </c>
    </row>
    <row r="2875" spans="1:5" ht="25.35" customHeight="1" thickTop="1" thickBot="1" x14ac:dyDescent="0.3">
      <c r="A2875" s="37" t="s">
        <v>3075</v>
      </c>
      <c r="B2875" s="13" t="s">
        <v>24</v>
      </c>
      <c r="C2875" s="13" t="s">
        <v>3143</v>
      </c>
      <c r="D2875" s="13" t="s">
        <v>3143</v>
      </c>
      <c r="E2875" s="13" t="s">
        <v>3143</v>
      </c>
    </row>
    <row r="2876" spans="1:5" ht="25.35" customHeight="1" thickTop="1" thickBot="1" x14ac:dyDescent="0.3">
      <c r="A2876" s="37" t="s">
        <v>2284</v>
      </c>
      <c r="B2876" s="13" t="s">
        <v>24</v>
      </c>
      <c r="C2876" s="13" t="s">
        <v>3143</v>
      </c>
      <c r="D2876" s="13" t="s">
        <v>3143</v>
      </c>
      <c r="E2876" s="13" t="s">
        <v>3143</v>
      </c>
    </row>
    <row r="2877" spans="1:5" ht="25.35" customHeight="1" thickTop="1" thickBot="1" x14ac:dyDescent="0.3">
      <c r="A2877" s="37" t="s">
        <v>2285</v>
      </c>
      <c r="B2877" s="13" t="s">
        <v>37</v>
      </c>
      <c r="C2877" s="13" t="s">
        <v>3143</v>
      </c>
      <c r="D2877" s="13" t="s">
        <v>3143</v>
      </c>
      <c r="E2877" s="13" t="s">
        <v>3143</v>
      </c>
    </row>
    <row r="2878" spans="1:5" ht="25.35" customHeight="1" thickTop="1" thickBot="1" x14ac:dyDescent="0.3">
      <c r="A2878" s="37" t="s">
        <v>2286</v>
      </c>
      <c r="B2878" s="13" t="s">
        <v>37</v>
      </c>
      <c r="C2878" s="13" t="s">
        <v>3143</v>
      </c>
      <c r="D2878" s="13" t="s">
        <v>3143</v>
      </c>
      <c r="E2878" s="13" t="s">
        <v>3143</v>
      </c>
    </row>
    <row r="2879" spans="1:5" ht="25.35" customHeight="1" thickTop="1" thickBot="1" x14ac:dyDescent="0.3">
      <c r="A2879" s="37" t="s">
        <v>2287</v>
      </c>
      <c r="B2879" s="13" t="s">
        <v>37</v>
      </c>
      <c r="C2879" s="13" t="s">
        <v>3143</v>
      </c>
      <c r="D2879" s="13" t="s">
        <v>3143</v>
      </c>
      <c r="E2879" s="13" t="s">
        <v>3143</v>
      </c>
    </row>
    <row r="2880" spans="1:5" ht="25.35" customHeight="1" thickTop="1" thickBot="1" x14ac:dyDescent="0.3">
      <c r="A2880" s="37" t="s">
        <v>2288</v>
      </c>
      <c r="B2880" s="13" t="s">
        <v>21</v>
      </c>
      <c r="C2880" s="13" t="s">
        <v>3143</v>
      </c>
      <c r="D2880" s="13" t="s">
        <v>3143</v>
      </c>
      <c r="E2880" s="13" t="s">
        <v>3143</v>
      </c>
    </row>
    <row r="2881" spans="1:5" ht="25.35" customHeight="1" thickTop="1" thickBot="1" x14ac:dyDescent="0.3">
      <c r="A2881" s="37" t="s">
        <v>2289</v>
      </c>
      <c r="B2881" s="13" t="s">
        <v>37</v>
      </c>
      <c r="C2881" s="13" t="s">
        <v>3143</v>
      </c>
      <c r="D2881" s="13" t="s">
        <v>3143</v>
      </c>
      <c r="E2881" s="13" t="s">
        <v>3143</v>
      </c>
    </row>
    <row r="2882" spans="1:5" ht="25.35" customHeight="1" thickTop="1" thickBot="1" x14ac:dyDescent="0.3">
      <c r="A2882" s="37" t="s">
        <v>3585</v>
      </c>
      <c r="B2882" s="13" t="s">
        <v>30</v>
      </c>
      <c r="C2882" s="13" t="s">
        <v>3143</v>
      </c>
      <c r="D2882" s="13" t="s">
        <v>3143</v>
      </c>
      <c r="E2882" s="13" t="s">
        <v>3143</v>
      </c>
    </row>
    <row r="2883" spans="1:5" ht="25.35" customHeight="1" thickTop="1" thickBot="1" x14ac:dyDescent="0.3">
      <c r="A2883" s="37" t="s">
        <v>2290</v>
      </c>
      <c r="B2883" s="13" t="s">
        <v>37</v>
      </c>
      <c r="C2883" s="13" t="s">
        <v>3143</v>
      </c>
      <c r="D2883" s="13" t="s">
        <v>3143</v>
      </c>
      <c r="E2883" s="13" t="s">
        <v>3143</v>
      </c>
    </row>
    <row r="2884" spans="1:5" ht="25.35" customHeight="1" thickTop="1" thickBot="1" x14ac:dyDescent="0.3">
      <c r="A2884" s="37" t="s">
        <v>2291</v>
      </c>
      <c r="B2884" s="13" t="s">
        <v>21</v>
      </c>
      <c r="C2884" s="13" t="s">
        <v>3143</v>
      </c>
      <c r="D2884" s="13" t="s">
        <v>3143</v>
      </c>
      <c r="E2884" s="13" t="s">
        <v>3143</v>
      </c>
    </row>
    <row r="2885" spans="1:5" ht="25.35" customHeight="1" thickTop="1" thickBot="1" x14ac:dyDescent="0.3">
      <c r="A2885" s="37" t="s">
        <v>2292</v>
      </c>
      <c r="B2885" s="13" t="s">
        <v>21</v>
      </c>
      <c r="C2885" s="13" t="s">
        <v>3143</v>
      </c>
      <c r="D2885" s="13" t="s">
        <v>3143</v>
      </c>
      <c r="E2885" s="13" t="s">
        <v>3143</v>
      </c>
    </row>
    <row r="2886" spans="1:5" ht="25.35" customHeight="1" thickTop="1" thickBot="1" x14ac:dyDescent="0.3">
      <c r="A2886" s="37" t="s">
        <v>2293</v>
      </c>
      <c r="B2886" s="13" t="s">
        <v>29</v>
      </c>
      <c r="C2886" s="13" t="s">
        <v>3143</v>
      </c>
      <c r="D2886" s="13" t="s">
        <v>3143</v>
      </c>
      <c r="E2886" s="13" t="s">
        <v>3143</v>
      </c>
    </row>
    <row r="2887" spans="1:5" ht="25.35" customHeight="1" thickTop="1" thickBot="1" x14ac:dyDescent="0.3">
      <c r="A2887" s="37" t="s">
        <v>3041</v>
      </c>
      <c r="B2887" s="13" t="s">
        <v>35</v>
      </c>
      <c r="C2887" s="13" t="s">
        <v>3143</v>
      </c>
      <c r="D2887" s="13" t="s">
        <v>3143</v>
      </c>
      <c r="E2887" s="13" t="s">
        <v>3143</v>
      </c>
    </row>
    <row r="2888" spans="1:5" ht="25.35" customHeight="1" thickTop="1" thickBot="1" x14ac:dyDescent="0.3">
      <c r="A2888" s="37" t="s">
        <v>2294</v>
      </c>
      <c r="B2888" s="13" t="s">
        <v>24</v>
      </c>
      <c r="C2888" s="13" t="s">
        <v>3143</v>
      </c>
      <c r="D2888" s="13" t="s">
        <v>3143</v>
      </c>
      <c r="E2888" s="13" t="s">
        <v>3143</v>
      </c>
    </row>
    <row r="2889" spans="1:5" ht="25.35" customHeight="1" thickTop="1" thickBot="1" x14ac:dyDescent="0.3">
      <c r="A2889" s="37" t="s">
        <v>2295</v>
      </c>
      <c r="B2889" s="13" t="s">
        <v>29</v>
      </c>
      <c r="C2889" s="13" t="s">
        <v>3143</v>
      </c>
      <c r="D2889" s="13" t="s">
        <v>3143</v>
      </c>
      <c r="E2889" s="13" t="s">
        <v>3143</v>
      </c>
    </row>
    <row r="2890" spans="1:5" ht="25.35" customHeight="1" thickTop="1" thickBot="1" x14ac:dyDescent="0.3">
      <c r="A2890" s="37" t="s">
        <v>2296</v>
      </c>
      <c r="B2890" s="13" t="s">
        <v>24</v>
      </c>
      <c r="C2890" s="13" t="s">
        <v>3143</v>
      </c>
      <c r="D2890" s="13" t="s">
        <v>3143</v>
      </c>
      <c r="E2890" s="13" t="s">
        <v>3143</v>
      </c>
    </row>
    <row r="2891" spans="1:5" ht="25.35" customHeight="1" thickTop="1" thickBot="1" x14ac:dyDescent="0.3">
      <c r="A2891" s="37" t="s">
        <v>2297</v>
      </c>
      <c r="B2891" s="13" t="s">
        <v>24</v>
      </c>
      <c r="C2891" s="13" t="s">
        <v>3143</v>
      </c>
      <c r="D2891" s="13" t="s">
        <v>26</v>
      </c>
      <c r="E2891" s="13" t="s">
        <v>3143</v>
      </c>
    </row>
    <row r="2892" spans="1:5" ht="25.35" customHeight="1" thickTop="1" thickBot="1" x14ac:dyDescent="0.3">
      <c r="A2892" s="37" t="s">
        <v>2298</v>
      </c>
      <c r="B2892" s="13" t="s">
        <v>47</v>
      </c>
      <c r="C2892" s="13" t="s">
        <v>3143</v>
      </c>
      <c r="D2892" s="13" t="s">
        <v>3143</v>
      </c>
      <c r="E2892" s="13" t="s">
        <v>3143</v>
      </c>
    </row>
    <row r="2893" spans="1:5" ht="25.35" customHeight="1" thickTop="1" thickBot="1" x14ac:dyDescent="0.3">
      <c r="A2893" s="37" t="s">
        <v>2299</v>
      </c>
      <c r="B2893" s="13" t="s">
        <v>37</v>
      </c>
      <c r="C2893" s="13" t="s">
        <v>3143</v>
      </c>
      <c r="D2893" s="13" t="s">
        <v>26</v>
      </c>
      <c r="E2893" s="13" t="s">
        <v>3143</v>
      </c>
    </row>
    <row r="2894" spans="1:5" ht="25.35" customHeight="1" thickTop="1" thickBot="1" x14ac:dyDescent="0.3">
      <c r="A2894" s="37" t="s">
        <v>3092</v>
      </c>
      <c r="B2894" s="13" t="s">
        <v>24</v>
      </c>
      <c r="C2894" s="13" t="s">
        <v>3143</v>
      </c>
      <c r="D2894" s="13" t="s">
        <v>3143</v>
      </c>
      <c r="E2894" s="13" t="s">
        <v>3143</v>
      </c>
    </row>
    <row r="2895" spans="1:5" ht="25.35" customHeight="1" thickTop="1" thickBot="1" x14ac:dyDescent="0.3">
      <c r="A2895" s="37" t="s">
        <v>2300</v>
      </c>
      <c r="B2895" s="13" t="s">
        <v>24</v>
      </c>
      <c r="C2895" s="13" t="s">
        <v>3143</v>
      </c>
      <c r="D2895" s="13" t="s">
        <v>3143</v>
      </c>
      <c r="E2895" s="13" t="s">
        <v>3143</v>
      </c>
    </row>
    <row r="2896" spans="1:5" ht="25.35" customHeight="1" thickTop="1" thickBot="1" x14ac:dyDescent="0.3">
      <c r="A2896" s="37" t="s">
        <v>2301</v>
      </c>
      <c r="B2896" s="13" t="s">
        <v>37</v>
      </c>
      <c r="C2896" s="13" t="s">
        <v>3143</v>
      </c>
      <c r="D2896" s="13" t="s">
        <v>3143</v>
      </c>
      <c r="E2896" s="13" t="s">
        <v>3143</v>
      </c>
    </row>
    <row r="2897" spans="1:5" ht="25.35" customHeight="1" thickTop="1" thickBot="1" x14ac:dyDescent="0.3">
      <c r="A2897" s="37" t="s">
        <v>2302</v>
      </c>
      <c r="B2897" s="13" t="s">
        <v>24</v>
      </c>
      <c r="C2897" s="13" t="s">
        <v>3143</v>
      </c>
      <c r="D2897" s="13" t="s">
        <v>26</v>
      </c>
      <c r="E2897" s="13" t="s">
        <v>3143</v>
      </c>
    </row>
    <row r="2898" spans="1:5" ht="25.35" customHeight="1" thickTop="1" thickBot="1" x14ac:dyDescent="0.3">
      <c r="A2898" s="37" t="s">
        <v>2303</v>
      </c>
      <c r="B2898" s="13" t="s">
        <v>37</v>
      </c>
      <c r="C2898" s="13" t="s">
        <v>3143</v>
      </c>
      <c r="D2898" s="13" t="s">
        <v>3143</v>
      </c>
      <c r="E2898" s="13" t="s">
        <v>3143</v>
      </c>
    </row>
    <row r="2899" spans="1:5" ht="25.35" customHeight="1" thickTop="1" thickBot="1" x14ac:dyDescent="0.3">
      <c r="A2899" s="37" t="s">
        <v>2304</v>
      </c>
      <c r="B2899" s="13" t="s">
        <v>24</v>
      </c>
      <c r="C2899" s="13" t="s">
        <v>3143</v>
      </c>
      <c r="D2899" s="13" t="s">
        <v>3143</v>
      </c>
      <c r="E2899" s="13" t="s">
        <v>3143</v>
      </c>
    </row>
    <row r="2900" spans="1:5" ht="25.35" customHeight="1" thickTop="1" thickBot="1" x14ac:dyDescent="0.3">
      <c r="A2900" s="37" t="s">
        <v>2305</v>
      </c>
      <c r="B2900" s="13" t="s">
        <v>29</v>
      </c>
      <c r="C2900" s="13" t="s">
        <v>3143</v>
      </c>
      <c r="D2900" s="13" t="s">
        <v>3143</v>
      </c>
      <c r="E2900" s="13" t="s">
        <v>3143</v>
      </c>
    </row>
    <row r="2901" spans="1:5" ht="25.35" customHeight="1" thickTop="1" thickBot="1" x14ac:dyDescent="0.3">
      <c r="A2901" s="37" t="s">
        <v>2306</v>
      </c>
      <c r="B2901" s="13" t="s">
        <v>24</v>
      </c>
      <c r="C2901" s="13" t="s">
        <v>3143</v>
      </c>
      <c r="D2901" s="13" t="s">
        <v>3143</v>
      </c>
      <c r="E2901" s="13" t="s">
        <v>3143</v>
      </c>
    </row>
    <row r="2902" spans="1:5" ht="25.35" customHeight="1" thickTop="1" thickBot="1" x14ac:dyDescent="0.3">
      <c r="A2902" s="37" t="s">
        <v>2307</v>
      </c>
      <c r="B2902" s="13" t="s">
        <v>24</v>
      </c>
      <c r="C2902" s="13" t="s">
        <v>3143</v>
      </c>
      <c r="D2902" s="13" t="s">
        <v>26</v>
      </c>
      <c r="E2902" s="13" t="s">
        <v>3143</v>
      </c>
    </row>
    <row r="2903" spans="1:5" ht="25.35" customHeight="1" thickTop="1" thickBot="1" x14ac:dyDescent="0.3">
      <c r="A2903" s="37" t="s">
        <v>3099</v>
      </c>
      <c r="B2903" s="13" t="s">
        <v>29</v>
      </c>
      <c r="C2903" s="13" t="s">
        <v>3143</v>
      </c>
      <c r="D2903" s="13" t="s">
        <v>3143</v>
      </c>
      <c r="E2903" s="13" t="s">
        <v>3143</v>
      </c>
    </row>
    <row r="2904" spans="1:5" ht="25.35" customHeight="1" thickTop="1" thickBot="1" x14ac:dyDescent="0.3">
      <c r="A2904" s="37" t="s">
        <v>3607</v>
      </c>
      <c r="B2904" s="13" t="s">
        <v>35</v>
      </c>
      <c r="C2904" s="13" t="s">
        <v>3143</v>
      </c>
      <c r="D2904" s="13" t="s">
        <v>3143</v>
      </c>
      <c r="E2904" s="13" t="s">
        <v>6</v>
      </c>
    </row>
    <row r="2905" spans="1:5" ht="25.35" customHeight="1" thickTop="1" thickBot="1" x14ac:dyDescent="0.3">
      <c r="A2905" s="37" t="s">
        <v>2308</v>
      </c>
      <c r="B2905" s="13" t="s">
        <v>29</v>
      </c>
      <c r="C2905" s="13" t="s">
        <v>5</v>
      </c>
      <c r="D2905" s="13" t="s">
        <v>3143</v>
      </c>
      <c r="E2905" s="13" t="s">
        <v>3143</v>
      </c>
    </row>
    <row r="2906" spans="1:5" ht="25.35" customHeight="1" thickTop="1" thickBot="1" x14ac:dyDescent="0.3">
      <c r="A2906" s="37" t="s">
        <v>3464</v>
      </c>
      <c r="B2906" s="13" t="s">
        <v>24</v>
      </c>
      <c r="C2906" s="13" t="s">
        <v>3143</v>
      </c>
      <c r="D2906" s="13" t="s">
        <v>3143</v>
      </c>
      <c r="E2906" s="13" t="s">
        <v>6</v>
      </c>
    </row>
    <row r="2907" spans="1:5" ht="25.35" customHeight="1" thickTop="1" thickBot="1" x14ac:dyDescent="0.3">
      <c r="A2907" s="37" t="s">
        <v>2309</v>
      </c>
      <c r="B2907" s="13" t="s">
        <v>37</v>
      </c>
      <c r="C2907" s="13" t="s">
        <v>3143</v>
      </c>
      <c r="D2907" s="13" t="s">
        <v>3143</v>
      </c>
      <c r="E2907" s="13" t="s">
        <v>3143</v>
      </c>
    </row>
    <row r="2908" spans="1:5" ht="25.35" customHeight="1" thickTop="1" thickBot="1" x14ac:dyDescent="0.3">
      <c r="A2908" s="37" t="s">
        <v>2310</v>
      </c>
      <c r="B2908" s="13" t="s">
        <v>24</v>
      </c>
      <c r="C2908" s="13" t="s">
        <v>3143</v>
      </c>
      <c r="D2908" s="13" t="s">
        <v>26</v>
      </c>
      <c r="E2908" s="13" t="s">
        <v>3143</v>
      </c>
    </row>
    <row r="2909" spans="1:5" ht="25.35" customHeight="1" thickTop="1" thickBot="1" x14ac:dyDescent="0.3">
      <c r="A2909" s="37" t="s">
        <v>2311</v>
      </c>
      <c r="B2909" s="13" t="s">
        <v>24</v>
      </c>
      <c r="C2909" s="13" t="s">
        <v>3143</v>
      </c>
      <c r="D2909" s="13" t="s">
        <v>3143</v>
      </c>
      <c r="E2909" s="13" t="s">
        <v>3143</v>
      </c>
    </row>
    <row r="2910" spans="1:5" ht="25.35" customHeight="1" thickTop="1" thickBot="1" x14ac:dyDescent="0.3">
      <c r="A2910" s="37" t="s">
        <v>2312</v>
      </c>
      <c r="B2910" s="13" t="s">
        <v>37</v>
      </c>
      <c r="C2910" s="13" t="s">
        <v>3143</v>
      </c>
      <c r="D2910" s="13" t="s">
        <v>3143</v>
      </c>
      <c r="E2910" s="13" t="s">
        <v>3143</v>
      </c>
    </row>
    <row r="2911" spans="1:5" ht="25.35" customHeight="1" thickTop="1" thickBot="1" x14ac:dyDescent="0.3">
      <c r="A2911" s="37" t="s">
        <v>2313</v>
      </c>
      <c r="B2911" s="13" t="s">
        <v>37</v>
      </c>
      <c r="C2911" s="13" t="s">
        <v>3143</v>
      </c>
      <c r="D2911" s="13" t="s">
        <v>3143</v>
      </c>
      <c r="E2911" s="13" t="s">
        <v>3143</v>
      </c>
    </row>
    <row r="2912" spans="1:5" ht="25.35" customHeight="1" thickTop="1" thickBot="1" x14ac:dyDescent="0.3">
      <c r="A2912" s="37" t="s">
        <v>2314</v>
      </c>
      <c r="B2912" s="13" t="s">
        <v>29</v>
      </c>
      <c r="C2912" s="13" t="s">
        <v>3143</v>
      </c>
      <c r="D2912" s="13" t="s">
        <v>3143</v>
      </c>
      <c r="E2912" s="13" t="s">
        <v>3143</v>
      </c>
    </row>
    <row r="2913" spans="1:5" ht="25.35" customHeight="1" thickTop="1" thickBot="1" x14ac:dyDescent="0.3">
      <c r="A2913" s="37" t="s">
        <v>2315</v>
      </c>
      <c r="B2913" s="13" t="s">
        <v>37</v>
      </c>
      <c r="C2913" s="13" t="s">
        <v>3143</v>
      </c>
      <c r="D2913" s="13" t="s">
        <v>3143</v>
      </c>
      <c r="E2913" s="13" t="s">
        <v>3143</v>
      </c>
    </row>
    <row r="2914" spans="1:5" ht="25.35" customHeight="1" thickTop="1" thickBot="1" x14ac:dyDescent="0.3">
      <c r="A2914" s="37" t="s">
        <v>2316</v>
      </c>
      <c r="B2914" s="13" t="s">
        <v>24</v>
      </c>
      <c r="C2914" s="13" t="s">
        <v>3143</v>
      </c>
      <c r="D2914" s="13" t="s">
        <v>3143</v>
      </c>
      <c r="E2914" s="13" t="s">
        <v>3143</v>
      </c>
    </row>
    <row r="2915" spans="1:5" ht="25.35" customHeight="1" thickTop="1" thickBot="1" x14ac:dyDescent="0.3">
      <c r="A2915" s="37" t="s">
        <v>3465</v>
      </c>
      <c r="B2915" s="13" t="s">
        <v>47</v>
      </c>
      <c r="C2915" s="13" t="s">
        <v>3143</v>
      </c>
      <c r="D2915" s="13" t="s">
        <v>3143</v>
      </c>
      <c r="E2915" s="13" t="s">
        <v>6</v>
      </c>
    </row>
    <row r="2916" spans="1:5" ht="25.35" customHeight="1" thickTop="1" thickBot="1" x14ac:dyDescent="0.3">
      <c r="A2916" s="37" t="s">
        <v>2317</v>
      </c>
      <c r="B2916" s="13" t="s">
        <v>21</v>
      </c>
      <c r="C2916" s="13" t="s">
        <v>3143</v>
      </c>
      <c r="D2916" s="13" t="s">
        <v>3143</v>
      </c>
      <c r="E2916" s="13" t="s">
        <v>3143</v>
      </c>
    </row>
    <row r="2917" spans="1:5" ht="25.35" customHeight="1" thickTop="1" thickBot="1" x14ac:dyDescent="0.3">
      <c r="A2917" s="37" t="s">
        <v>3466</v>
      </c>
      <c r="B2917" s="13" t="s">
        <v>24</v>
      </c>
      <c r="C2917" s="13" t="s">
        <v>3143</v>
      </c>
      <c r="D2917" s="13" t="s">
        <v>26</v>
      </c>
      <c r="E2917" s="13" t="s">
        <v>6</v>
      </c>
    </row>
    <row r="2918" spans="1:5" ht="25.35" customHeight="1" thickTop="1" thickBot="1" x14ac:dyDescent="0.3">
      <c r="A2918" s="37" t="s">
        <v>2318</v>
      </c>
      <c r="B2918" s="13" t="s">
        <v>24</v>
      </c>
      <c r="C2918" s="13" t="s">
        <v>3143</v>
      </c>
      <c r="D2918" s="13" t="s">
        <v>3143</v>
      </c>
      <c r="E2918" s="13" t="s">
        <v>3143</v>
      </c>
    </row>
    <row r="2919" spans="1:5" ht="25.35" customHeight="1" thickTop="1" thickBot="1" x14ac:dyDescent="0.3">
      <c r="A2919" s="37" t="s">
        <v>3467</v>
      </c>
      <c r="B2919" s="13" t="s">
        <v>24</v>
      </c>
      <c r="C2919" s="13" t="s">
        <v>3143</v>
      </c>
      <c r="D2919" s="13" t="s">
        <v>3143</v>
      </c>
      <c r="E2919" s="13" t="s">
        <v>6</v>
      </c>
    </row>
    <row r="2920" spans="1:5" ht="25.35" customHeight="1" thickTop="1" thickBot="1" x14ac:dyDescent="0.3">
      <c r="A2920" s="37" t="s">
        <v>2319</v>
      </c>
      <c r="B2920" s="13" t="s">
        <v>24</v>
      </c>
      <c r="C2920" s="13" t="s">
        <v>3143</v>
      </c>
      <c r="D2920" s="13" t="s">
        <v>26</v>
      </c>
      <c r="E2920" s="13" t="s">
        <v>3143</v>
      </c>
    </row>
    <row r="2921" spans="1:5" ht="25.35" customHeight="1" thickTop="1" thickBot="1" x14ac:dyDescent="0.3">
      <c r="A2921" s="37" t="s">
        <v>2320</v>
      </c>
      <c r="B2921" s="13" t="s">
        <v>37</v>
      </c>
      <c r="C2921" s="13" t="s">
        <v>3143</v>
      </c>
      <c r="D2921" s="13" t="s">
        <v>3143</v>
      </c>
      <c r="E2921" s="13" t="s">
        <v>3143</v>
      </c>
    </row>
    <row r="2922" spans="1:5" ht="25.35" customHeight="1" thickTop="1" thickBot="1" x14ac:dyDescent="0.3">
      <c r="A2922" s="37" t="s">
        <v>2321</v>
      </c>
      <c r="B2922" s="13" t="s">
        <v>24</v>
      </c>
      <c r="C2922" s="13" t="s">
        <v>3143</v>
      </c>
      <c r="D2922" s="13" t="s">
        <v>3143</v>
      </c>
      <c r="E2922" s="13" t="s">
        <v>3143</v>
      </c>
    </row>
    <row r="2923" spans="1:5" ht="25.35" customHeight="1" thickTop="1" thickBot="1" x14ac:dyDescent="0.3">
      <c r="A2923" s="37" t="s">
        <v>3511</v>
      </c>
      <c r="B2923" s="13" t="s">
        <v>24</v>
      </c>
      <c r="C2923" s="13" t="s">
        <v>3143</v>
      </c>
      <c r="D2923" s="13" t="s">
        <v>26</v>
      </c>
      <c r="E2923" s="13" t="s">
        <v>6</v>
      </c>
    </row>
    <row r="2924" spans="1:5" ht="25.35" customHeight="1" thickTop="1" thickBot="1" x14ac:dyDescent="0.3">
      <c r="A2924" s="37" t="s">
        <v>3512</v>
      </c>
      <c r="B2924" s="13" t="s">
        <v>30</v>
      </c>
      <c r="C2924" s="13" t="s">
        <v>3143</v>
      </c>
      <c r="D2924" s="13" t="s">
        <v>3143</v>
      </c>
      <c r="E2924" s="13" t="s">
        <v>6</v>
      </c>
    </row>
    <row r="2925" spans="1:5" ht="25.35" customHeight="1" thickTop="1" thickBot="1" x14ac:dyDescent="0.3">
      <c r="A2925" s="37" t="s">
        <v>3513</v>
      </c>
      <c r="B2925" s="13" t="s">
        <v>30</v>
      </c>
      <c r="C2925" s="13" t="s">
        <v>3143</v>
      </c>
      <c r="D2925" s="13" t="s">
        <v>3143</v>
      </c>
      <c r="E2925" s="13" t="s">
        <v>3143</v>
      </c>
    </row>
    <row r="2926" spans="1:5" ht="25.35" customHeight="1" thickTop="1" thickBot="1" x14ac:dyDescent="0.3">
      <c r="A2926" s="37" t="s">
        <v>3468</v>
      </c>
      <c r="B2926" s="13" t="s">
        <v>24</v>
      </c>
      <c r="C2926" s="13" t="s">
        <v>3143</v>
      </c>
      <c r="D2926" s="13" t="s">
        <v>3143</v>
      </c>
      <c r="E2926" s="13" t="s">
        <v>6</v>
      </c>
    </row>
    <row r="2927" spans="1:5" ht="25.35" customHeight="1" thickTop="1" thickBot="1" x14ac:dyDescent="0.3">
      <c r="A2927" s="37" t="s">
        <v>2322</v>
      </c>
      <c r="B2927" s="13" t="s">
        <v>24</v>
      </c>
      <c r="C2927" s="13" t="s">
        <v>3143</v>
      </c>
      <c r="D2927" s="13" t="s">
        <v>3143</v>
      </c>
      <c r="E2927" s="13" t="s">
        <v>3143</v>
      </c>
    </row>
    <row r="2928" spans="1:5" ht="25.35" customHeight="1" thickTop="1" thickBot="1" x14ac:dyDescent="0.3">
      <c r="A2928" s="37" t="s">
        <v>2323</v>
      </c>
      <c r="B2928" s="13" t="s">
        <v>24</v>
      </c>
      <c r="C2928" s="13" t="s">
        <v>3143</v>
      </c>
      <c r="D2928" s="13" t="s">
        <v>26</v>
      </c>
      <c r="E2928" s="13" t="s">
        <v>3143</v>
      </c>
    </row>
    <row r="2929" spans="1:5" ht="25.35" customHeight="1" thickTop="1" thickBot="1" x14ac:dyDescent="0.3">
      <c r="A2929" s="37" t="s">
        <v>2324</v>
      </c>
      <c r="B2929" s="13" t="s">
        <v>24</v>
      </c>
      <c r="C2929" s="13" t="s">
        <v>3143</v>
      </c>
      <c r="D2929" s="13" t="s">
        <v>3143</v>
      </c>
      <c r="E2929" s="13" t="s">
        <v>3143</v>
      </c>
    </row>
    <row r="2930" spans="1:5" ht="25.35" customHeight="1" thickTop="1" thickBot="1" x14ac:dyDescent="0.3">
      <c r="A2930" s="37" t="s">
        <v>2325</v>
      </c>
      <c r="B2930" s="13" t="s">
        <v>29</v>
      </c>
      <c r="C2930" s="13" t="s">
        <v>3143</v>
      </c>
      <c r="D2930" s="13" t="s">
        <v>3143</v>
      </c>
      <c r="E2930" s="13" t="s">
        <v>3143</v>
      </c>
    </row>
    <row r="2931" spans="1:5" ht="25.35" customHeight="1" thickTop="1" thickBot="1" x14ac:dyDescent="0.3">
      <c r="A2931" s="37" t="s">
        <v>2326</v>
      </c>
      <c r="B2931" s="13" t="s">
        <v>37</v>
      </c>
      <c r="C2931" s="13" t="s">
        <v>3143</v>
      </c>
      <c r="D2931" s="13" t="s">
        <v>3143</v>
      </c>
      <c r="E2931" s="13" t="s">
        <v>3143</v>
      </c>
    </row>
    <row r="2932" spans="1:5" ht="25.35" customHeight="1" thickTop="1" thickBot="1" x14ac:dyDescent="0.3">
      <c r="A2932" s="37" t="s">
        <v>3023</v>
      </c>
      <c r="B2932" s="13" t="s">
        <v>37</v>
      </c>
      <c r="C2932" s="13" t="s">
        <v>3143</v>
      </c>
      <c r="D2932" s="13" t="s">
        <v>3143</v>
      </c>
      <c r="E2932" s="13" t="s">
        <v>3143</v>
      </c>
    </row>
    <row r="2933" spans="1:5" ht="25.35" customHeight="1" thickTop="1" thickBot="1" x14ac:dyDescent="0.3">
      <c r="A2933" s="37" t="s">
        <v>2327</v>
      </c>
      <c r="B2933" s="13" t="s">
        <v>30</v>
      </c>
      <c r="C2933" s="13" t="s">
        <v>3143</v>
      </c>
      <c r="D2933" s="13" t="s">
        <v>3143</v>
      </c>
      <c r="E2933" s="13" t="s">
        <v>3143</v>
      </c>
    </row>
    <row r="2934" spans="1:5" ht="25.35" customHeight="1" thickTop="1" thickBot="1" x14ac:dyDescent="0.3">
      <c r="A2934" s="37" t="s">
        <v>2328</v>
      </c>
      <c r="B2934" s="13" t="s">
        <v>24</v>
      </c>
      <c r="C2934" s="13" t="s">
        <v>3143</v>
      </c>
      <c r="D2934" s="13" t="s">
        <v>3143</v>
      </c>
      <c r="E2934" s="13" t="s">
        <v>3143</v>
      </c>
    </row>
    <row r="2935" spans="1:5" ht="25.35" customHeight="1" thickTop="1" thickBot="1" x14ac:dyDescent="0.3">
      <c r="A2935" s="37" t="s">
        <v>2329</v>
      </c>
      <c r="B2935" s="13" t="s">
        <v>29</v>
      </c>
      <c r="C2935" s="13" t="s">
        <v>3143</v>
      </c>
      <c r="D2935" s="13" t="s">
        <v>3143</v>
      </c>
      <c r="E2935" s="13" t="s">
        <v>3143</v>
      </c>
    </row>
    <row r="2936" spans="1:5" ht="25.35" customHeight="1" thickTop="1" thickBot="1" x14ac:dyDescent="0.3">
      <c r="A2936" s="37" t="s">
        <v>2330</v>
      </c>
      <c r="B2936" s="13" t="s">
        <v>37</v>
      </c>
      <c r="C2936" s="13" t="s">
        <v>3143</v>
      </c>
      <c r="D2936" s="13" t="s">
        <v>3143</v>
      </c>
      <c r="E2936" s="13" t="s">
        <v>3143</v>
      </c>
    </row>
    <row r="2937" spans="1:5" ht="25.35" customHeight="1" thickTop="1" thickBot="1" x14ac:dyDescent="0.3">
      <c r="A2937" s="37" t="s">
        <v>2331</v>
      </c>
      <c r="B2937" s="13" t="s">
        <v>29</v>
      </c>
      <c r="C2937" s="13" t="s">
        <v>3143</v>
      </c>
      <c r="D2937" s="13" t="s">
        <v>3143</v>
      </c>
      <c r="E2937" s="13" t="s">
        <v>3143</v>
      </c>
    </row>
    <row r="2938" spans="1:5" ht="25.35" customHeight="1" thickTop="1" thickBot="1" x14ac:dyDescent="0.3">
      <c r="A2938" s="37" t="s">
        <v>2332</v>
      </c>
      <c r="B2938" s="13" t="s">
        <v>37</v>
      </c>
      <c r="C2938" s="13" t="s">
        <v>3143</v>
      </c>
      <c r="D2938" s="13" t="s">
        <v>3143</v>
      </c>
      <c r="E2938" s="13" t="s">
        <v>3143</v>
      </c>
    </row>
    <row r="2939" spans="1:5" ht="25.35" customHeight="1" thickTop="1" thickBot="1" x14ac:dyDescent="0.3">
      <c r="A2939" s="37" t="s">
        <v>3469</v>
      </c>
      <c r="B2939" s="13" t="s">
        <v>30</v>
      </c>
      <c r="C2939" s="13" t="s">
        <v>3143</v>
      </c>
      <c r="D2939" s="13" t="s">
        <v>3143</v>
      </c>
      <c r="E2939" s="13" t="s">
        <v>6</v>
      </c>
    </row>
    <row r="2940" spans="1:5" ht="25.35" customHeight="1" thickTop="1" thickBot="1" x14ac:dyDescent="0.3">
      <c r="A2940" s="37" t="s">
        <v>3470</v>
      </c>
      <c r="B2940" s="13" t="s">
        <v>24</v>
      </c>
      <c r="C2940" s="13" t="s">
        <v>3143</v>
      </c>
      <c r="D2940" s="13" t="s">
        <v>3143</v>
      </c>
      <c r="E2940" s="13" t="s">
        <v>6</v>
      </c>
    </row>
    <row r="2941" spans="1:5" ht="25.35" customHeight="1" thickTop="1" thickBot="1" x14ac:dyDescent="0.3">
      <c r="A2941" s="37" t="s">
        <v>2333</v>
      </c>
      <c r="B2941" s="13" t="s">
        <v>24</v>
      </c>
      <c r="C2941" s="13" t="s">
        <v>3143</v>
      </c>
      <c r="D2941" s="13" t="s">
        <v>3143</v>
      </c>
      <c r="E2941" s="13" t="s">
        <v>3143</v>
      </c>
    </row>
    <row r="2942" spans="1:5" ht="25.35" customHeight="1" thickTop="1" thickBot="1" x14ac:dyDescent="0.3">
      <c r="A2942" s="37" t="s">
        <v>2334</v>
      </c>
      <c r="B2942" s="13" t="s">
        <v>163</v>
      </c>
      <c r="C2942" s="13" t="s">
        <v>3143</v>
      </c>
      <c r="D2942" s="13" t="s">
        <v>3143</v>
      </c>
      <c r="E2942" s="13" t="s">
        <v>3143</v>
      </c>
    </row>
    <row r="2943" spans="1:5" ht="25.35" customHeight="1" thickTop="1" thickBot="1" x14ac:dyDescent="0.3">
      <c r="A2943" s="37" t="s">
        <v>2335</v>
      </c>
      <c r="B2943" s="13" t="s">
        <v>29</v>
      </c>
      <c r="C2943" s="13" t="s">
        <v>3143</v>
      </c>
      <c r="D2943" s="13" t="s">
        <v>3143</v>
      </c>
      <c r="E2943" s="13" t="s">
        <v>3143</v>
      </c>
    </row>
    <row r="2944" spans="1:5" ht="25.35" customHeight="1" thickTop="1" thickBot="1" x14ac:dyDescent="0.3">
      <c r="A2944" s="37" t="s">
        <v>2336</v>
      </c>
      <c r="B2944" s="13" t="s">
        <v>21</v>
      </c>
      <c r="C2944" s="13" t="s">
        <v>3143</v>
      </c>
      <c r="D2944" s="13" t="s">
        <v>3143</v>
      </c>
      <c r="E2944" s="13" t="s">
        <v>3143</v>
      </c>
    </row>
    <row r="2945" spans="1:5" ht="25.35" customHeight="1" thickTop="1" thickBot="1" x14ac:dyDescent="0.3">
      <c r="A2945" s="37" t="s">
        <v>3020</v>
      </c>
      <c r="B2945" s="13" t="s">
        <v>47</v>
      </c>
      <c r="C2945" s="13" t="s">
        <v>3143</v>
      </c>
      <c r="D2945" s="13" t="s">
        <v>3143</v>
      </c>
      <c r="E2945" s="13" t="s">
        <v>3143</v>
      </c>
    </row>
    <row r="2946" spans="1:5" ht="25.35" customHeight="1" thickTop="1" thickBot="1" x14ac:dyDescent="0.3">
      <c r="A2946" s="37" t="s">
        <v>2337</v>
      </c>
      <c r="B2946" s="13" t="s">
        <v>47</v>
      </c>
      <c r="C2946" s="13" t="s">
        <v>3143</v>
      </c>
      <c r="D2946" s="13" t="s">
        <v>26</v>
      </c>
      <c r="E2946" s="13" t="s">
        <v>3143</v>
      </c>
    </row>
    <row r="2947" spans="1:5" ht="25.35" customHeight="1" thickTop="1" thickBot="1" x14ac:dyDescent="0.3">
      <c r="A2947" s="37" t="s">
        <v>2338</v>
      </c>
      <c r="B2947" s="13" t="s">
        <v>24</v>
      </c>
      <c r="C2947" s="13" t="s">
        <v>3143</v>
      </c>
      <c r="D2947" s="13" t="s">
        <v>3143</v>
      </c>
      <c r="E2947" s="13" t="s">
        <v>3143</v>
      </c>
    </row>
    <row r="2948" spans="1:5" ht="25.35" customHeight="1" thickTop="1" thickBot="1" x14ac:dyDescent="0.3">
      <c r="A2948" s="37" t="s">
        <v>2339</v>
      </c>
      <c r="B2948" s="13" t="s">
        <v>37</v>
      </c>
      <c r="C2948" s="13" t="s">
        <v>3143</v>
      </c>
      <c r="D2948" s="13" t="s">
        <v>3143</v>
      </c>
      <c r="E2948" s="13" t="s">
        <v>3143</v>
      </c>
    </row>
    <row r="2949" spans="1:5" ht="25.35" customHeight="1" thickTop="1" thickBot="1" x14ac:dyDescent="0.3">
      <c r="A2949" s="37" t="s">
        <v>2340</v>
      </c>
      <c r="B2949" s="13" t="s">
        <v>24</v>
      </c>
      <c r="C2949" s="13" t="s">
        <v>3143</v>
      </c>
      <c r="D2949" s="13" t="s">
        <v>3143</v>
      </c>
      <c r="E2949" s="13" t="s">
        <v>3143</v>
      </c>
    </row>
    <row r="2950" spans="1:5" ht="25.35" customHeight="1" thickTop="1" thickBot="1" x14ac:dyDescent="0.3">
      <c r="A2950" s="37" t="s">
        <v>2341</v>
      </c>
      <c r="B2950" s="13" t="s">
        <v>24</v>
      </c>
      <c r="C2950" s="13" t="s">
        <v>3143</v>
      </c>
      <c r="D2950" s="13" t="s">
        <v>3143</v>
      </c>
      <c r="E2950" s="13" t="s">
        <v>3143</v>
      </c>
    </row>
    <row r="2951" spans="1:5" ht="25.35" customHeight="1" thickTop="1" thickBot="1" x14ac:dyDescent="0.3">
      <c r="A2951" s="37" t="s">
        <v>2342</v>
      </c>
      <c r="B2951" s="13" t="s">
        <v>37</v>
      </c>
      <c r="C2951" s="13" t="s">
        <v>5</v>
      </c>
      <c r="D2951" s="13" t="s">
        <v>3143</v>
      </c>
      <c r="E2951" s="13" t="s">
        <v>3143</v>
      </c>
    </row>
    <row r="2952" spans="1:5" ht="25.35" customHeight="1" thickTop="1" thickBot="1" x14ac:dyDescent="0.3">
      <c r="A2952" s="37" t="s">
        <v>2343</v>
      </c>
      <c r="B2952" s="13" t="s">
        <v>61</v>
      </c>
      <c r="C2952" s="13" t="s">
        <v>3143</v>
      </c>
      <c r="D2952" s="13" t="s">
        <v>3143</v>
      </c>
      <c r="E2952" s="13" t="s">
        <v>3143</v>
      </c>
    </row>
    <row r="2953" spans="1:5" ht="25.35" customHeight="1" thickTop="1" thickBot="1" x14ac:dyDescent="0.3">
      <c r="A2953" s="37" t="s">
        <v>2344</v>
      </c>
      <c r="B2953" s="13" t="s">
        <v>21</v>
      </c>
      <c r="C2953" s="13" t="s">
        <v>3143</v>
      </c>
      <c r="D2953" s="13" t="s">
        <v>3143</v>
      </c>
      <c r="E2953" s="13" t="s">
        <v>3143</v>
      </c>
    </row>
    <row r="2954" spans="1:5" ht="25.35" customHeight="1" thickTop="1" thickBot="1" x14ac:dyDescent="0.3">
      <c r="A2954" s="37" t="s">
        <v>2345</v>
      </c>
      <c r="B2954" s="13" t="s">
        <v>21</v>
      </c>
      <c r="C2954" s="13" t="s">
        <v>3143</v>
      </c>
      <c r="D2954" s="13" t="s">
        <v>3143</v>
      </c>
      <c r="E2954" s="13" t="s">
        <v>3143</v>
      </c>
    </row>
    <row r="2955" spans="1:5" ht="25.35" customHeight="1" thickTop="1" thickBot="1" x14ac:dyDescent="0.3">
      <c r="A2955" s="37" t="s">
        <v>2346</v>
      </c>
      <c r="B2955" s="13" t="s">
        <v>29</v>
      </c>
      <c r="C2955" s="13" t="s">
        <v>3143</v>
      </c>
      <c r="D2955" s="13" t="s">
        <v>3143</v>
      </c>
      <c r="E2955" s="13" t="s">
        <v>3143</v>
      </c>
    </row>
    <row r="2956" spans="1:5" ht="25.35" customHeight="1" thickTop="1" thickBot="1" x14ac:dyDescent="0.3">
      <c r="A2956" s="37" t="s">
        <v>2347</v>
      </c>
      <c r="B2956" s="13" t="s">
        <v>37</v>
      </c>
      <c r="C2956" s="13" t="s">
        <v>3143</v>
      </c>
      <c r="D2956" s="13" t="s">
        <v>26</v>
      </c>
      <c r="E2956" s="13" t="s">
        <v>3143</v>
      </c>
    </row>
    <row r="2957" spans="1:5" ht="25.35" customHeight="1" thickTop="1" thickBot="1" x14ac:dyDescent="0.3">
      <c r="A2957" s="37" t="s">
        <v>2349</v>
      </c>
      <c r="B2957" s="13" t="s">
        <v>24</v>
      </c>
      <c r="C2957" s="13" t="s">
        <v>3143</v>
      </c>
      <c r="D2957" s="13" t="s">
        <v>26</v>
      </c>
      <c r="E2957" s="13" t="s">
        <v>3143</v>
      </c>
    </row>
    <row r="2958" spans="1:5" ht="25.35" customHeight="1" thickTop="1" thickBot="1" x14ac:dyDescent="0.3">
      <c r="A2958" s="37" t="s">
        <v>2350</v>
      </c>
      <c r="B2958" s="13" t="s">
        <v>37</v>
      </c>
      <c r="C2958" s="13" t="s">
        <v>5</v>
      </c>
      <c r="D2958" s="13" t="s">
        <v>3143</v>
      </c>
      <c r="E2958" s="13" t="s">
        <v>3143</v>
      </c>
    </row>
    <row r="2959" spans="1:5" ht="25.35" customHeight="1" thickTop="1" thickBot="1" x14ac:dyDescent="0.3">
      <c r="A2959" s="37" t="s">
        <v>2351</v>
      </c>
      <c r="B2959" s="13" t="s">
        <v>29</v>
      </c>
      <c r="C2959" s="13" t="s">
        <v>3143</v>
      </c>
      <c r="D2959" s="13" t="s">
        <v>3143</v>
      </c>
      <c r="E2959" s="13" t="s">
        <v>3143</v>
      </c>
    </row>
    <row r="2960" spans="1:5" ht="25.35" customHeight="1" thickTop="1" thickBot="1" x14ac:dyDescent="0.3">
      <c r="A2960" s="37" t="s">
        <v>2352</v>
      </c>
      <c r="B2960" s="13" t="s">
        <v>37</v>
      </c>
      <c r="C2960" s="13" t="s">
        <v>3143</v>
      </c>
      <c r="D2960" s="13" t="s">
        <v>3143</v>
      </c>
      <c r="E2960" s="13" t="s">
        <v>3143</v>
      </c>
    </row>
    <row r="2961" spans="1:5" ht="25.35" customHeight="1" thickTop="1" thickBot="1" x14ac:dyDescent="0.3">
      <c r="A2961" s="37" t="s">
        <v>2353</v>
      </c>
      <c r="B2961" s="13" t="s">
        <v>37</v>
      </c>
      <c r="C2961" s="13" t="s">
        <v>5</v>
      </c>
      <c r="D2961" s="13" t="s">
        <v>3143</v>
      </c>
      <c r="E2961" s="13" t="s">
        <v>3143</v>
      </c>
    </row>
    <row r="2962" spans="1:5" ht="25.35" customHeight="1" thickTop="1" thickBot="1" x14ac:dyDescent="0.3">
      <c r="A2962" s="37" t="s">
        <v>2354</v>
      </c>
      <c r="B2962" s="13" t="s">
        <v>24</v>
      </c>
      <c r="C2962" s="13" t="s">
        <v>3143</v>
      </c>
      <c r="D2962" s="13" t="s">
        <v>3143</v>
      </c>
      <c r="E2962" s="13" t="s">
        <v>3143</v>
      </c>
    </row>
    <row r="2963" spans="1:5" ht="25.35" customHeight="1" thickTop="1" thickBot="1" x14ac:dyDescent="0.3">
      <c r="A2963" s="37" t="s">
        <v>2355</v>
      </c>
      <c r="B2963" s="13" t="s">
        <v>24</v>
      </c>
      <c r="C2963" s="13" t="s">
        <v>3143</v>
      </c>
      <c r="D2963" s="13" t="s">
        <v>3143</v>
      </c>
      <c r="E2963" s="13" t="s">
        <v>3143</v>
      </c>
    </row>
    <row r="2964" spans="1:5" ht="25.35" customHeight="1" thickTop="1" thickBot="1" x14ac:dyDescent="0.3">
      <c r="A2964" s="37" t="s">
        <v>2356</v>
      </c>
      <c r="B2964" s="13" t="s">
        <v>37</v>
      </c>
      <c r="C2964" s="13" t="s">
        <v>3143</v>
      </c>
      <c r="D2964" s="13" t="s">
        <v>3143</v>
      </c>
      <c r="E2964" s="13" t="s">
        <v>3143</v>
      </c>
    </row>
    <row r="2965" spans="1:5" ht="25.35" customHeight="1" thickTop="1" thickBot="1" x14ac:dyDescent="0.3">
      <c r="A2965" s="37" t="s">
        <v>3014</v>
      </c>
      <c r="B2965" s="13" t="s">
        <v>37</v>
      </c>
      <c r="C2965" s="13" t="s">
        <v>3143</v>
      </c>
      <c r="D2965" s="13" t="s">
        <v>3143</v>
      </c>
      <c r="E2965" s="13" t="s">
        <v>3143</v>
      </c>
    </row>
    <row r="2966" spans="1:5" ht="25.35" customHeight="1" thickTop="1" thickBot="1" x14ac:dyDescent="0.3">
      <c r="A2966" s="37" t="s">
        <v>2357</v>
      </c>
      <c r="B2966" s="13" t="s">
        <v>37</v>
      </c>
      <c r="C2966" s="13" t="s">
        <v>3143</v>
      </c>
      <c r="D2966" s="13" t="s">
        <v>3143</v>
      </c>
      <c r="E2966" s="13" t="s">
        <v>3143</v>
      </c>
    </row>
    <row r="2967" spans="1:5" ht="25.35" customHeight="1" thickTop="1" thickBot="1" x14ac:dyDescent="0.3">
      <c r="A2967" s="37" t="s">
        <v>2358</v>
      </c>
      <c r="B2967" s="13" t="s">
        <v>24</v>
      </c>
      <c r="C2967" s="13" t="s">
        <v>3143</v>
      </c>
      <c r="D2967" s="13" t="s">
        <v>3143</v>
      </c>
      <c r="E2967" s="13" t="s">
        <v>3143</v>
      </c>
    </row>
    <row r="2968" spans="1:5" ht="25.35" customHeight="1" thickTop="1" thickBot="1" x14ac:dyDescent="0.3">
      <c r="A2968" s="37" t="s">
        <v>2359</v>
      </c>
      <c r="B2968" s="13" t="s">
        <v>37</v>
      </c>
      <c r="C2968" s="13" t="s">
        <v>3143</v>
      </c>
      <c r="D2968" s="13" t="s">
        <v>3143</v>
      </c>
      <c r="E2968" s="13" t="s">
        <v>3143</v>
      </c>
    </row>
    <row r="2969" spans="1:5" ht="25.35" customHeight="1" thickTop="1" thickBot="1" x14ac:dyDescent="0.3">
      <c r="A2969" s="37" t="s">
        <v>2360</v>
      </c>
      <c r="B2969" s="13" t="s">
        <v>47</v>
      </c>
      <c r="C2969" s="13" t="s">
        <v>3143</v>
      </c>
      <c r="D2969" s="13" t="s">
        <v>3143</v>
      </c>
      <c r="E2969" s="13" t="s">
        <v>3143</v>
      </c>
    </row>
    <row r="2970" spans="1:5" ht="25.35" customHeight="1" thickTop="1" thickBot="1" x14ac:dyDescent="0.3">
      <c r="A2970" s="37"/>
      <c r="B2970" s="13"/>
      <c r="C2970" s="13"/>
      <c r="D2970" s="13"/>
      <c r="E2970" s="13"/>
    </row>
    <row r="2971" spans="1:5" ht="25.35" customHeight="1" thickTop="1" thickBot="1" x14ac:dyDescent="0.3">
      <c r="A2971" s="37" t="s">
        <v>2361</v>
      </c>
      <c r="B2971" s="13" t="s">
        <v>29</v>
      </c>
      <c r="C2971" s="13" t="s">
        <v>3143</v>
      </c>
      <c r="D2971" s="13" t="s">
        <v>3143</v>
      </c>
      <c r="E2971" s="13" t="s">
        <v>3143</v>
      </c>
    </row>
    <row r="2972" spans="1:5" ht="25.35" customHeight="1" thickTop="1" thickBot="1" x14ac:dyDescent="0.3">
      <c r="A2972" s="37" t="s">
        <v>2362</v>
      </c>
      <c r="B2972" s="13" t="s">
        <v>21</v>
      </c>
      <c r="C2972" s="13" t="s">
        <v>3143</v>
      </c>
      <c r="D2972" s="13" t="s">
        <v>3143</v>
      </c>
      <c r="E2972" s="13" t="s">
        <v>3143</v>
      </c>
    </row>
    <row r="2973" spans="1:5" ht="25.35" customHeight="1" thickTop="1" thickBot="1" x14ac:dyDescent="0.3">
      <c r="A2973" s="37" t="s">
        <v>2363</v>
      </c>
      <c r="B2973" s="13" t="s">
        <v>37</v>
      </c>
      <c r="C2973" s="13" t="s">
        <v>3143</v>
      </c>
      <c r="D2973" s="13" t="s">
        <v>3143</v>
      </c>
      <c r="E2973" s="13" t="s">
        <v>3143</v>
      </c>
    </row>
    <row r="2974" spans="1:5" ht="25.35" customHeight="1" thickTop="1" thickBot="1" x14ac:dyDescent="0.3">
      <c r="A2974" s="37" t="s">
        <v>3229</v>
      </c>
      <c r="B2974" s="13" t="s">
        <v>24</v>
      </c>
      <c r="C2974" s="13" t="s">
        <v>3143</v>
      </c>
      <c r="D2974" s="13" t="s">
        <v>3143</v>
      </c>
      <c r="E2974" s="13" t="s">
        <v>3143</v>
      </c>
    </row>
    <row r="2975" spans="1:5" ht="25.35" customHeight="1" thickTop="1" thickBot="1" x14ac:dyDescent="0.3">
      <c r="A2975" s="37" t="s">
        <v>2945</v>
      </c>
      <c r="B2975" s="13" t="s">
        <v>24</v>
      </c>
      <c r="C2975" s="13" t="s">
        <v>3143</v>
      </c>
      <c r="D2975" s="13" t="s">
        <v>3143</v>
      </c>
      <c r="E2975" s="13" t="s">
        <v>3143</v>
      </c>
    </row>
    <row r="2976" spans="1:5" ht="25.35" customHeight="1" thickTop="1" thickBot="1" x14ac:dyDescent="0.3">
      <c r="A2976" s="37" t="s">
        <v>2364</v>
      </c>
      <c r="B2976" s="13" t="s">
        <v>21</v>
      </c>
      <c r="C2976" s="13" t="s">
        <v>3143</v>
      </c>
      <c r="D2976" s="13" t="s">
        <v>3143</v>
      </c>
      <c r="E2976" s="13" t="s">
        <v>3143</v>
      </c>
    </row>
    <row r="2977" spans="1:5" ht="25.35" customHeight="1" thickTop="1" thickBot="1" x14ac:dyDescent="0.3">
      <c r="A2977" s="37" t="s">
        <v>3033</v>
      </c>
      <c r="B2977" s="13" t="s">
        <v>29</v>
      </c>
      <c r="C2977" s="13" t="s">
        <v>3143</v>
      </c>
      <c r="D2977" s="13" t="s">
        <v>3143</v>
      </c>
      <c r="E2977" s="13" t="s">
        <v>3143</v>
      </c>
    </row>
    <row r="2978" spans="1:5" ht="25.35" customHeight="1" thickTop="1" thickBot="1" x14ac:dyDescent="0.3">
      <c r="A2978" s="37" t="s">
        <v>3621</v>
      </c>
      <c r="B2978" s="13" t="s">
        <v>21</v>
      </c>
      <c r="C2978" s="13" t="s">
        <v>3143</v>
      </c>
      <c r="D2978" s="13" t="s">
        <v>3143</v>
      </c>
      <c r="E2978" s="13" t="s">
        <v>3143</v>
      </c>
    </row>
    <row r="2979" spans="1:5" ht="25.35" customHeight="1" thickTop="1" thickBot="1" x14ac:dyDescent="0.3">
      <c r="A2979" s="37" t="s">
        <v>2365</v>
      </c>
      <c r="B2979" s="13" t="s">
        <v>24</v>
      </c>
      <c r="C2979" s="13" t="s">
        <v>5</v>
      </c>
      <c r="D2979" s="13" t="s">
        <v>3143</v>
      </c>
      <c r="E2979" s="13" t="s">
        <v>3143</v>
      </c>
    </row>
    <row r="2980" spans="1:5" ht="25.35" customHeight="1" thickTop="1" thickBot="1" x14ac:dyDescent="0.3">
      <c r="A2980" s="37" t="s">
        <v>3110</v>
      </c>
      <c r="B2980" s="13" t="s">
        <v>35</v>
      </c>
      <c r="C2980" s="13" t="s">
        <v>3143</v>
      </c>
      <c r="D2980" s="13" t="s">
        <v>3143</v>
      </c>
      <c r="E2980" s="13" t="s">
        <v>3143</v>
      </c>
    </row>
    <row r="2981" spans="1:5" ht="25.35" customHeight="1" thickTop="1" thickBot="1" x14ac:dyDescent="0.3">
      <c r="A2981" s="37" t="s">
        <v>2366</v>
      </c>
      <c r="B2981" s="13" t="s">
        <v>163</v>
      </c>
      <c r="C2981" s="13" t="s">
        <v>3143</v>
      </c>
      <c r="D2981" s="13" t="s">
        <v>26</v>
      </c>
      <c r="E2981" s="13" t="s">
        <v>3143</v>
      </c>
    </row>
    <row r="2982" spans="1:5" ht="25.35" customHeight="1" thickTop="1" thickBot="1" x14ac:dyDescent="0.3">
      <c r="A2982" s="37" t="s">
        <v>2367</v>
      </c>
      <c r="B2982" s="13" t="s">
        <v>24</v>
      </c>
      <c r="C2982" s="13" t="s">
        <v>3143</v>
      </c>
      <c r="D2982" s="13" t="s">
        <v>3143</v>
      </c>
      <c r="E2982" s="13" t="s">
        <v>3143</v>
      </c>
    </row>
    <row r="2983" spans="1:5" ht="25.35" customHeight="1" thickTop="1" thickBot="1" x14ac:dyDescent="0.3">
      <c r="A2983" s="37" t="s">
        <v>2368</v>
      </c>
      <c r="B2983" s="13" t="s">
        <v>37</v>
      </c>
      <c r="C2983" s="13" t="s">
        <v>3143</v>
      </c>
      <c r="D2983" s="13" t="s">
        <v>3143</v>
      </c>
      <c r="E2983" s="13" t="s">
        <v>3143</v>
      </c>
    </row>
    <row r="2984" spans="1:5" ht="25.35" customHeight="1" thickTop="1" thickBot="1" x14ac:dyDescent="0.3">
      <c r="A2984" s="37" t="s">
        <v>2369</v>
      </c>
      <c r="B2984" s="13" t="s">
        <v>47</v>
      </c>
      <c r="C2984" s="13" t="s">
        <v>3143</v>
      </c>
      <c r="D2984" s="13" t="s">
        <v>26</v>
      </c>
      <c r="E2984" s="13" t="s">
        <v>3143</v>
      </c>
    </row>
    <row r="2985" spans="1:5" ht="25.35" customHeight="1" thickTop="1" thickBot="1" x14ac:dyDescent="0.3">
      <c r="A2985" s="37" t="s">
        <v>2370</v>
      </c>
      <c r="B2985" s="13" t="s">
        <v>29</v>
      </c>
      <c r="C2985" s="13" t="s">
        <v>3143</v>
      </c>
      <c r="D2985" s="13" t="s">
        <v>3143</v>
      </c>
      <c r="E2985" s="13" t="s">
        <v>3143</v>
      </c>
    </row>
    <row r="2986" spans="1:5" ht="25.35" customHeight="1" thickTop="1" thickBot="1" x14ac:dyDescent="0.3">
      <c r="A2986" s="37" t="s">
        <v>2371</v>
      </c>
      <c r="B2986" s="13" t="s">
        <v>29</v>
      </c>
      <c r="C2986" s="13" t="s">
        <v>3143</v>
      </c>
      <c r="D2986" s="13" t="s">
        <v>3143</v>
      </c>
      <c r="E2986" s="13" t="s">
        <v>3143</v>
      </c>
    </row>
    <row r="2987" spans="1:5" ht="25.35" customHeight="1" thickTop="1" thickBot="1" x14ac:dyDescent="0.3">
      <c r="A2987" s="37" t="s">
        <v>2968</v>
      </c>
      <c r="B2987" s="13" t="s">
        <v>21</v>
      </c>
      <c r="C2987" s="13" t="s">
        <v>3143</v>
      </c>
      <c r="D2987" s="13" t="s">
        <v>26</v>
      </c>
      <c r="E2987" s="13" t="s">
        <v>3143</v>
      </c>
    </row>
    <row r="2988" spans="1:5" ht="25.35" customHeight="1" thickTop="1" thickBot="1" x14ac:dyDescent="0.3">
      <c r="A2988" s="37" t="s">
        <v>3111</v>
      </c>
      <c r="B2988" s="13" t="s">
        <v>37</v>
      </c>
      <c r="C2988" s="13" t="s">
        <v>3143</v>
      </c>
      <c r="D2988" s="13" t="s">
        <v>26</v>
      </c>
      <c r="E2988" s="13" t="s">
        <v>3143</v>
      </c>
    </row>
    <row r="2989" spans="1:5" ht="25.35" customHeight="1" thickTop="1" thickBot="1" x14ac:dyDescent="0.3">
      <c r="A2989" s="37" t="s">
        <v>2372</v>
      </c>
      <c r="B2989" s="13" t="s">
        <v>24</v>
      </c>
      <c r="C2989" s="13" t="s">
        <v>3143</v>
      </c>
      <c r="D2989" s="13" t="s">
        <v>26</v>
      </c>
      <c r="E2989" s="13" t="s">
        <v>3143</v>
      </c>
    </row>
    <row r="2990" spans="1:5" ht="25.35" customHeight="1" thickTop="1" thickBot="1" x14ac:dyDescent="0.3">
      <c r="A2990" s="37" t="s">
        <v>2373</v>
      </c>
      <c r="B2990" s="13" t="s">
        <v>21</v>
      </c>
      <c r="C2990" s="13" t="s">
        <v>3143</v>
      </c>
      <c r="D2990" s="13" t="s">
        <v>3143</v>
      </c>
      <c r="E2990" s="13" t="s">
        <v>3143</v>
      </c>
    </row>
    <row r="2991" spans="1:5" ht="25.35" customHeight="1" thickTop="1" thickBot="1" x14ac:dyDescent="0.3">
      <c r="A2991" s="37" t="s">
        <v>2374</v>
      </c>
      <c r="B2991" s="13" t="s">
        <v>37</v>
      </c>
      <c r="C2991" s="13" t="s">
        <v>3143</v>
      </c>
      <c r="D2991" s="13" t="s">
        <v>3143</v>
      </c>
      <c r="E2991" s="13" t="s">
        <v>3143</v>
      </c>
    </row>
    <row r="2992" spans="1:5" ht="25.35" customHeight="1" thickTop="1" thickBot="1" x14ac:dyDescent="0.3">
      <c r="A2992" s="37" t="s">
        <v>3022</v>
      </c>
      <c r="B2992" s="13" t="s">
        <v>24</v>
      </c>
      <c r="C2992" s="13" t="s">
        <v>3143</v>
      </c>
      <c r="D2992" s="13" t="s">
        <v>3143</v>
      </c>
      <c r="E2992" s="13" t="s">
        <v>3143</v>
      </c>
    </row>
    <row r="2993" spans="1:5" ht="25.35" customHeight="1" thickTop="1" thickBot="1" x14ac:dyDescent="0.3">
      <c r="A2993" s="37" t="s">
        <v>2375</v>
      </c>
      <c r="B2993" s="13" t="s">
        <v>37</v>
      </c>
      <c r="C2993" s="13" t="s">
        <v>5</v>
      </c>
      <c r="D2993" s="13" t="s">
        <v>3143</v>
      </c>
      <c r="E2993" s="13" t="s">
        <v>3143</v>
      </c>
    </row>
    <row r="2994" spans="1:5" ht="25.35" customHeight="1" thickTop="1" thickBot="1" x14ac:dyDescent="0.3">
      <c r="A2994" s="37" t="s">
        <v>2376</v>
      </c>
      <c r="B2994" s="13" t="s">
        <v>37</v>
      </c>
      <c r="C2994" s="13" t="s">
        <v>3143</v>
      </c>
      <c r="D2994" s="13" t="s">
        <v>3143</v>
      </c>
      <c r="E2994" s="13" t="s">
        <v>3143</v>
      </c>
    </row>
    <row r="2995" spans="1:5" ht="25.35" customHeight="1" thickTop="1" thickBot="1" x14ac:dyDescent="0.3">
      <c r="A2995" s="37" t="s">
        <v>3560</v>
      </c>
      <c r="B2995" s="13" t="s">
        <v>35</v>
      </c>
      <c r="C2995" s="13" t="s">
        <v>3143</v>
      </c>
      <c r="D2995" s="13" t="s">
        <v>3143</v>
      </c>
      <c r="E2995" s="13" t="s">
        <v>3143</v>
      </c>
    </row>
    <row r="2996" spans="1:5" ht="25.35" customHeight="1" thickTop="1" thickBot="1" x14ac:dyDescent="0.3">
      <c r="A2996" s="37" t="s">
        <v>2377</v>
      </c>
      <c r="B2996" s="13" t="s">
        <v>47</v>
      </c>
      <c r="C2996" s="13" t="s">
        <v>3143</v>
      </c>
      <c r="D2996" s="13" t="s">
        <v>3143</v>
      </c>
      <c r="E2996" s="13" t="s">
        <v>3143</v>
      </c>
    </row>
    <row r="2997" spans="1:5" ht="25.35" customHeight="1" thickTop="1" thickBot="1" x14ac:dyDescent="0.3">
      <c r="A2997" s="37" t="s">
        <v>2378</v>
      </c>
      <c r="B2997" s="13" t="s">
        <v>24</v>
      </c>
      <c r="C2997" s="13" t="s">
        <v>3143</v>
      </c>
      <c r="D2997" s="13" t="s">
        <v>3143</v>
      </c>
      <c r="E2997" s="13" t="s">
        <v>3143</v>
      </c>
    </row>
    <row r="2998" spans="1:5" ht="25.35" customHeight="1" thickTop="1" thickBot="1" x14ac:dyDescent="0.3">
      <c r="A2998" s="37" t="s">
        <v>2379</v>
      </c>
      <c r="B2998" s="13" t="s">
        <v>21</v>
      </c>
      <c r="C2998" s="13" t="s">
        <v>3143</v>
      </c>
      <c r="D2998" s="13" t="s">
        <v>3143</v>
      </c>
      <c r="E2998" s="13" t="s">
        <v>3143</v>
      </c>
    </row>
    <row r="2999" spans="1:5" ht="25.35" customHeight="1" thickTop="1" thickBot="1" x14ac:dyDescent="0.3">
      <c r="A2999" s="37" t="s">
        <v>2380</v>
      </c>
      <c r="B2999" s="13" t="s">
        <v>30</v>
      </c>
      <c r="C2999" s="13" t="s">
        <v>3143</v>
      </c>
      <c r="D2999" s="13" t="s">
        <v>3143</v>
      </c>
      <c r="E2999" s="13" t="s">
        <v>3143</v>
      </c>
    </row>
    <row r="3000" spans="1:5" ht="25.35" customHeight="1" thickTop="1" thickBot="1" x14ac:dyDescent="0.3">
      <c r="A3000" s="37" t="s">
        <v>2381</v>
      </c>
      <c r="B3000" s="13" t="s">
        <v>29</v>
      </c>
      <c r="C3000" s="13" t="s">
        <v>3143</v>
      </c>
      <c r="D3000" s="13" t="s">
        <v>3143</v>
      </c>
      <c r="E3000" s="13" t="s">
        <v>3143</v>
      </c>
    </row>
    <row r="3001" spans="1:5" ht="25.35" customHeight="1" thickTop="1" thickBot="1" x14ac:dyDescent="0.3">
      <c r="A3001" s="37" t="s">
        <v>3678</v>
      </c>
      <c r="B3001" s="13" t="s">
        <v>163</v>
      </c>
      <c r="C3001" s="13" t="s">
        <v>3143</v>
      </c>
      <c r="D3001" s="13" t="s">
        <v>26</v>
      </c>
      <c r="E3001" s="13" t="s">
        <v>3143</v>
      </c>
    </row>
    <row r="3002" spans="1:5" ht="25.35" customHeight="1" thickTop="1" thickBot="1" x14ac:dyDescent="0.3">
      <c r="A3002" s="37" t="s">
        <v>2382</v>
      </c>
      <c r="B3002" s="13" t="s">
        <v>30</v>
      </c>
      <c r="C3002" s="13" t="s">
        <v>5</v>
      </c>
      <c r="D3002" s="13" t="s">
        <v>3143</v>
      </c>
      <c r="E3002" s="13" t="s">
        <v>3143</v>
      </c>
    </row>
    <row r="3003" spans="1:5" ht="25.35" customHeight="1" thickTop="1" thickBot="1" x14ac:dyDescent="0.3">
      <c r="A3003" s="37" t="s">
        <v>2383</v>
      </c>
      <c r="B3003" s="13" t="s">
        <v>24</v>
      </c>
      <c r="C3003" s="13" t="s">
        <v>3143</v>
      </c>
      <c r="D3003" s="13" t="s">
        <v>3143</v>
      </c>
      <c r="E3003" s="13" t="s">
        <v>3143</v>
      </c>
    </row>
    <row r="3004" spans="1:5" ht="25.35" customHeight="1" thickTop="1" thickBot="1" x14ac:dyDescent="0.3">
      <c r="A3004" s="37" t="s">
        <v>2384</v>
      </c>
      <c r="B3004" s="101" t="s">
        <v>24</v>
      </c>
      <c r="C3004" s="101" t="s">
        <v>3143</v>
      </c>
      <c r="D3004" s="101" t="s">
        <v>3143</v>
      </c>
      <c r="E3004" s="102" t="s">
        <v>3143</v>
      </c>
    </row>
    <row r="3005" spans="1:5" ht="25.35" customHeight="1" thickTop="1" thickBot="1" x14ac:dyDescent="0.3">
      <c r="A3005" s="37" t="s">
        <v>2385</v>
      </c>
      <c r="B3005" s="13" t="s">
        <v>24</v>
      </c>
      <c r="C3005" s="13" t="s">
        <v>3143</v>
      </c>
      <c r="D3005" s="13" t="s">
        <v>3143</v>
      </c>
      <c r="E3005" s="13" t="s">
        <v>3143</v>
      </c>
    </row>
    <row r="3006" spans="1:5" ht="25.35" customHeight="1" thickTop="1" thickBot="1" x14ac:dyDescent="0.3">
      <c r="A3006" s="37" t="s">
        <v>3471</v>
      </c>
      <c r="B3006" s="13" t="s">
        <v>24</v>
      </c>
      <c r="C3006" s="13" t="s">
        <v>3143</v>
      </c>
      <c r="D3006" s="13" t="s">
        <v>26</v>
      </c>
      <c r="E3006" s="13" t="s">
        <v>6</v>
      </c>
    </row>
    <row r="3007" spans="1:5" ht="25.35" customHeight="1" thickTop="1" thickBot="1" x14ac:dyDescent="0.3">
      <c r="A3007" s="37" t="s">
        <v>2386</v>
      </c>
      <c r="B3007" s="13" t="s">
        <v>47</v>
      </c>
      <c r="C3007" s="13" t="s">
        <v>3143</v>
      </c>
      <c r="D3007" s="13" t="s">
        <v>3143</v>
      </c>
      <c r="E3007" s="13" t="s">
        <v>3143</v>
      </c>
    </row>
    <row r="3008" spans="1:5" ht="25.35" customHeight="1" thickTop="1" thickBot="1" x14ac:dyDescent="0.3">
      <c r="A3008" s="37" t="s">
        <v>2387</v>
      </c>
      <c r="B3008" s="13" t="s">
        <v>29</v>
      </c>
      <c r="C3008" s="13" t="s">
        <v>3143</v>
      </c>
      <c r="D3008" s="13" t="s">
        <v>3143</v>
      </c>
      <c r="E3008" s="13" t="s">
        <v>3143</v>
      </c>
    </row>
    <row r="3009" spans="1:5" ht="25.35" customHeight="1" thickTop="1" thickBot="1" x14ac:dyDescent="0.3">
      <c r="A3009" s="37" t="s">
        <v>2388</v>
      </c>
      <c r="B3009" s="13" t="s">
        <v>47</v>
      </c>
      <c r="C3009" s="13" t="s">
        <v>3143</v>
      </c>
      <c r="D3009" s="13" t="s">
        <v>3143</v>
      </c>
      <c r="E3009" s="13" t="s">
        <v>3143</v>
      </c>
    </row>
    <row r="3010" spans="1:5" ht="25.35" customHeight="1" thickTop="1" thickBot="1" x14ac:dyDescent="0.3">
      <c r="A3010" s="37" t="s">
        <v>3578</v>
      </c>
      <c r="B3010" s="13" t="s">
        <v>21</v>
      </c>
      <c r="C3010" s="13" t="s">
        <v>3143</v>
      </c>
      <c r="D3010" s="13" t="s">
        <v>3143</v>
      </c>
      <c r="E3010" s="13" t="s">
        <v>3143</v>
      </c>
    </row>
    <row r="3011" spans="1:5" ht="25.35" customHeight="1" thickTop="1" thickBot="1" x14ac:dyDescent="0.3">
      <c r="A3011" s="37" t="s">
        <v>2389</v>
      </c>
      <c r="B3011" s="13" t="s">
        <v>37</v>
      </c>
      <c r="C3011" s="13" t="s">
        <v>3143</v>
      </c>
      <c r="D3011" s="13" t="s">
        <v>3143</v>
      </c>
      <c r="E3011" s="13" t="s">
        <v>3143</v>
      </c>
    </row>
    <row r="3012" spans="1:5" ht="25.35" customHeight="1" thickTop="1" thickBot="1" x14ac:dyDescent="0.3">
      <c r="A3012" s="37" t="s">
        <v>2390</v>
      </c>
      <c r="B3012" s="13" t="s">
        <v>35</v>
      </c>
      <c r="C3012" s="13" t="s">
        <v>3143</v>
      </c>
      <c r="D3012" s="13" t="s">
        <v>3143</v>
      </c>
      <c r="E3012" s="13" t="s">
        <v>3143</v>
      </c>
    </row>
    <row r="3013" spans="1:5" ht="25.35" customHeight="1" thickTop="1" thickBot="1" x14ac:dyDescent="0.3">
      <c r="A3013" s="37" t="s">
        <v>2391</v>
      </c>
      <c r="B3013" s="13" t="s">
        <v>24</v>
      </c>
      <c r="C3013" s="13" t="s">
        <v>3143</v>
      </c>
      <c r="D3013" s="13" t="s">
        <v>3143</v>
      </c>
      <c r="E3013" s="13" t="s">
        <v>3143</v>
      </c>
    </row>
    <row r="3014" spans="1:5" ht="25.35" customHeight="1" thickTop="1" thickBot="1" x14ac:dyDescent="0.3">
      <c r="A3014" s="37" t="s">
        <v>2392</v>
      </c>
      <c r="B3014" s="13" t="s">
        <v>37</v>
      </c>
      <c r="C3014" s="13" t="s">
        <v>3143</v>
      </c>
      <c r="D3014" s="13" t="s">
        <v>3143</v>
      </c>
      <c r="E3014" s="13" t="s">
        <v>3143</v>
      </c>
    </row>
    <row r="3015" spans="1:5" ht="25.35" customHeight="1" thickTop="1" thickBot="1" x14ac:dyDescent="0.3">
      <c r="A3015" s="37" t="s">
        <v>2393</v>
      </c>
      <c r="B3015" s="13" t="s">
        <v>21</v>
      </c>
      <c r="C3015" s="13" t="s">
        <v>3143</v>
      </c>
      <c r="D3015" s="13" t="s">
        <v>3143</v>
      </c>
      <c r="E3015" s="13" t="s">
        <v>3143</v>
      </c>
    </row>
    <row r="3016" spans="1:5" ht="25.35" customHeight="1" thickTop="1" thickBot="1" x14ac:dyDescent="0.3">
      <c r="A3016" s="37" t="s">
        <v>2394</v>
      </c>
      <c r="B3016" s="13" t="s">
        <v>37</v>
      </c>
      <c r="C3016" s="13" t="s">
        <v>3143</v>
      </c>
      <c r="D3016" s="13" t="s">
        <v>3143</v>
      </c>
      <c r="E3016" s="13" t="s">
        <v>3143</v>
      </c>
    </row>
    <row r="3017" spans="1:5" ht="25.35" customHeight="1" thickTop="1" thickBot="1" x14ac:dyDescent="0.3">
      <c r="A3017" s="37" t="s">
        <v>2395</v>
      </c>
      <c r="B3017" s="13" t="s">
        <v>21</v>
      </c>
      <c r="C3017" s="13" t="s">
        <v>5</v>
      </c>
      <c r="D3017" s="13" t="s">
        <v>26</v>
      </c>
      <c r="E3017" s="13" t="s">
        <v>3143</v>
      </c>
    </row>
    <row r="3018" spans="1:5" ht="25.35" customHeight="1" thickTop="1" thickBot="1" x14ac:dyDescent="0.3">
      <c r="A3018" s="37" t="s">
        <v>2396</v>
      </c>
      <c r="B3018" s="13" t="s">
        <v>37</v>
      </c>
      <c r="C3018" s="13" t="s">
        <v>3143</v>
      </c>
      <c r="D3018" s="13" t="s">
        <v>3143</v>
      </c>
      <c r="E3018" s="13" t="s">
        <v>3143</v>
      </c>
    </row>
    <row r="3019" spans="1:5" ht="25.35" customHeight="1" thickTop="1" thickBot="1" x14ac:dyDescent="0.3">
      <c r="A3019" s="37" t="s">
        <v>3653</v>
      </c>
      <c r="B3019" s="13" t="s">
        <v>21</v>
      </c>
      <c r="C3019" s="13" t="s">
        <v>3143</v>
      </c>
      <c r="D3019" s="13" t="s">
        <v>3143</v>
      </c>
      <c r="E3019" s="13" t="s">
        <v>3143</v>
      </c>
    </row>
    <row r="3020" spans="1:5" ht="25.35" customHeight="1" thickTop="1" thickBot="1" x14ac:dyDescent="0.3">
      <c r="A3020" s="37" t="s">
        <v>2397</v>
      </c>
      <c r="B3020" s="13" t="s">
        <v>37</v>
      </c>
      <c r="C3020" s="13" t="s">
        <v>3143</v>
      </c>
      <c r="D3020" s="13" t="s">
        <v>3143</v>
      </c>
      <c r="E3020" s="13" t="s">
        <v>3143</v>
      </c>
    </row>
    <row r="3021" spans="1:5" ht="25.35" customHeight="1" thickTop="1" thickBot="1" x14ac:dyDescent="0.3">
      <c r="A3021" s="37" t="s">
        <v>2398</v>
      </c>
      <c r="B3021" s="13" t="s">
        <v>30</v>
      </c>
      <c r="C3021" s="13" t="s">
        <v>3143</v>
      </c>
      <c r="D3021" s="13" t="s">
        <v>3143</v>
      </c>
      <c r="E3021" s="13" t="s">
        <v>3143</v>
      </c>
    </row>
    <row r="3022" spans="1:5" ht="25.35" customHeight="1" thickTop="1" thickBot="1" x14ac:dyDescent="0.3">
      <c r="A3022" s="37" t="s">
        <v>2399</v>
      </c>
      <c r="B3022" s="13" t="s">
        <v>21</v>
      </c>
      <c r="C3022" s="13" t="s">
        <v>3143</v>
      </c>
      <c r="D3022" s="13" t="s">
        <v>3143</v>
      </c>
      <c r="E3022" s="13" t="s">
        <v>3143</v>
      </c>
    </row>
    <row r="3023" spans="1:5" ht="25.35" customHeight="1" thickTop="1" thickBot="1" x14ac:dyDescent="0.3">
      <c r="A3023" s="37" t="s">
        <v>2400</v>
      </c>
      <c r="B3023" s="13" t="s">
        <v>24</v>
      </c>
      <c r="C3023" s="13" t="s">
        <v>3143</v>
      </c>
      <c r="D3023" s="13" t="s">
        <v>26</v>
      </c>
      <c r="E3023" s="13" t="s">
        <v>3143</v>
      </c>
    </row>
    <row r="3024" spans="1:5" ht="25.35" customHeight="1" thickTop="1" thickBot="1" x14ac:dyDescent="0.3">
      <c r="A3024" s="37" t="s">
        <v>2401</v>
      </c>
      <c r="B3024" s="13" t="s">
        <v>21</v>
      </c>
      <c r="C3024" s="13" t="s">
        <v>3143</v>
      </c>
      <c r="D3024" s="13" t="s">
        <v>3143</v>
      </c>
      <c r="E3024" s="13" t="s">
        <v>3143</v>
      </c>
    </row>
    <row r="3025" spans="1:5" ht="25.35" customHeight="1" thickTop="1" thickBot="1" x14ac:dyDescent="0.3">
      <c r="A3025" s="37" t="s">
        <v>2402</v>
      </c>
      <c r="B3025" s="13" t="s">
        <v>30</v>
      </c>
      <c r="C3025" s="13" t="s">
        <v>3143</v>
      </c>
      <c r="D3025" s="13" t="s">
        <v>3143</v>
      </c>
      <c r="E3025" s="13" t="s">
        <v>3143</v>
      </c>
    </row>
    <row r="3026" spans="1:5" ht="25.35" customHeight="1" thickTop="1" thickBot="1" x14ac:dyDescent="0.3">
      <c r="A3026" s="37" t="s">
        <v>2403</v>
      </c>
      <c r="B3026" s="13" t="s">
        <v>24</v>
      </c>
      <c r="C3026" s="13" t="s">
        <v>3143</v>
      </c>
      <c r="D3026" s="13" t="s">
        <v>26</v>
      </c>
      <c r="E3026" s="13" t="s">
        <v>3143</v>
      </c>
    </row>
    <row r="3027" spans="1:5" ht="25.35" customHeight="1" thickTop="1" thickBot="1" x14ac:dyDescent="0.3">
      <c r="A3027" s="37" t="s">
        <v>2404</v>
      </c>
      <c r="B3027" s="13" t="s">
        <v>24</v>
      </c>
      <c r="C3027" s="13" t="s">
        <v>3143</v>
      </c>
      <c r="D3027" s="13" t="s">
        <v>3143</v>
      </c>
      <c r="E3027" s="13" t="s">
        <v>3143</v>
      </c>
    </row>
    <row r="3028" spans="1:5" ht="25.35" customHeight="1" thickTop="1" thickBot="1" x14ac:dyDescent="0.3">
      <c r="A3028" s="37" t="s">
        <v>2405</v>
      </c>
      <c r="B3028" s="13" t="s">
        <v>37</v>
      </c>
      <c r="C3028" s="13" t="s">
        <v>3143</v>
      </c>
      <c r="D3028" s="13" t="s">
        <v>3143</v>
      </c>
      <c r="E3028" s="13" t="s">
        <v>3143</v>
      </c>
    </row>
    <row r="3029" spans="1:5" ht="25.35" customHeight="1" thickTop="1" thickBot="1" x14ac:dyDescent="0.3">
      <c r="A3029" s="37" t="s">
        <v>2406</v>
      </c>
      <c r="B3029" s="13" t="s">
        <v>24</v>
      </c>
      <c r="C3029" s="13" t="s">
        <v>3143</v>
      </c>
      <c r="D3029" s="13" t="s">
        <v>3143</v>
      </c>
      <c r="E3029" s="13" t="s">
        <v>3143</v>
      </c>
    </row>
    <row r="3030" spans="1:5" ht="25.35" customHeight="1" thickTop="1" thickBot="1" x14ac:dyDescent="0.3">
      <c r="A3030" s="37" t="s">
        <v>2407</v>
      </c>
      <c r="B3030" s="13" t="s">
        <v>61</v>
      </c>
      <c r="C3030" s="13" t="s">
        <v>3143</v>
      </c>
      <c r="D3030" s="13" t="s">
        <v>3143</v>
      </c>
      <c r="E3030" s="13" t="s">
        <v>3143</v>
      </c>
    </row>
    <row r="3031" spans="1:5" ht="25.35" customHeight="1" thickTop="1" thickBot="1" x14ac:dyDescent="0.3">
      <c r="A3031" s="37" t="s">
        <v>2408</v>
      </c>
      <c r="B3031" s="13" t="s">
        <v>37</v>
      </c>
      <c r="C3031" s="13" t="s">
        <v>5</v>
      </c>
      <c r="D3031" s="13" t="s">
        <v>3143</v>
      </c>
      <c r="E3031" s="13" t="s">
        <v>3143</v>
      </c>
    </row>
    <row r="3032" spans="1:5" ht="25.35" customHeight="1" thickTop="1" thickBot="1" x14ac:dyDescent="0.3">
      <c r="A3032" s="37" t="s">
        <v>2409</v>
      </c>
      <c r="B3032" s="13" t="s">
        <v>30</v>
      </c>
      <c r="C3032" s="13" t="s">
        <v>3143</v>
      </c>
      <c r="D3032" s="13" t="s">
        <v>3143</v>
      </c>
      <c r="E3032" s="13" t="s">
        <v>3143</v>
      </c>
    </row>
    <row r="3033" spans="1:5" ht="25.35" customHeight="1" thickTop="1" thickBot="1" x14ac:dyDescent="0.3">
      <c r="A3033" s="37" t="s">
        <v>2410</v>
      </c>
      <c r="B3033" s="13" t="s">
        <v>21</v>
      </c>
      <c r="C3033" s="13" t="s">
        <v>3143</v>
      </c>
      <c r="D3033" s="13" t="s">
        <v>3143</v>
      </c>
      <c r="E3033" s="13" t="s">
        <v>3143</v>
      </c>
    </row>
    <row r="3034" spans="1:5" ht="25.35" customHeight="1" thickTop="1" thickBot="1" x14ac:dyDescent="0.3">
      <c r="A3034" s="37" t="s">
        <v>2411</v>
      </c>
      <c r="B3034" s="13" t="s">
        <v>47</v>
      </c>
      <c r="C3034" s="13" t="s">
        <v>3143</v>
      </c>
      <c r="D3034" s="13" t="s">
        <v>3143</v>
      </c>
      <c r="E3034" s="13" t="s">
        <v>3143</v>
      </c>
    </row>
    <row r="3035" spans="1:5" ht="25.35" customHeight="1" thickTop="1" thickBot="1" x14ac:dyDescent="0.3">
      <c r="A3035" s="37" t="s">
        <v>2412</v>
      </c>
      <c r="B3035" s="13" t="s">
        <v>24</v>
      </c>
      <c r="C3035" s="13" t="s">
        <v>3143</v>
      </c>
      <c r="D3035" s="13" t="s">
        <v>3143</v>
      </c>
      <c r="E3035" s="13" t="s">
        <v>3143</v>
      </c>
    </row>
    <row r="3036" spans="1:5" ht="25.35" customHeight="1" thickTop="1" thickBot="1" x14ac:dyDescent="0.3">
      <c r="A3036" s="37" t="s">
        <v>2413</v>
      </c>
      <c r="B3036" s="13" t="s">
        <v>29</v>
      </c>
      <c r="C3036" s="13" t="s">
        <v>3143</v>
      </c>
      <c r="D3036" s="13" t="s">
        <v>3143</v>
      </c>
      <c r="E3036" s="13" t="s">
        <v>3143</v>
      </c>
    </row>
    <row r="3037" spans="1:5" ht="25.35" customHeight="1" thickTop="1" thickBot="1" x14ac:dyDescent="0.3">
      <c r="A3037" s="37" t="s">
        <v>2414</v>
      </c>
      <c r="B3037" s="13" t="s">
        <v>29</v>
      </c>
      <c r="C3037" s="13" t="s">
        <v>3143</v>
      </c>
      <c r="D3037" s="13" t="s">
        <v>3143</v>
      </c>
      <c r="E3037" s="13" t="s">
        <v>3143</v>
      </c>
    </row>
    <row r="3038" spans="1:5" ht="25.35" customHeight="1" thickTop="1" thickBot="1" x14ac:dyDescent="0.3">
      <c r="A3038" s="37" t="s">
        <v>2415</v>
      </c>
      <c r="B3038" s="13" t="s">
        <v>37</v>
      </c>
      <c r="C3038" s="13" t="s">
        <v>3143</v>
      </c>
      <c r="D3038" s="13" t="s">
        <v>3143</v>
      </c>
      <c r="E3038" s="13" t="s">
        <v>3143</v>
      </c>
    </row>
    <row r="3039" spans="1:5" ht="25.35" customHeight="1" thickTop="1" thickBot="1" x14ac:dyDescent="0.3">
      <c r="A3039" s="37" t="s">
        <v>2416</v>
      </c>
      <c r="B3039" s="13" t="s">
        <v>21</v>
      </c>
      <c r="C3039" s="13" t="s">
        <v>5</v>
      </c>
      <c r="D3039" s="13" t="s">
        <v>26</v>
      </c>
      <c r="E3039" s="13" t="s">
        <v>3143</v>
      </c>
    </row>
    <row r="3040" spans="1:5" ht="25.35" customHeight="1" thickTop="1" thickBot="1" x14ac:dyDescent="0.3">
      <c r="A3040" s="37" t="s">
        <v>2417</v>
      </c>
      <c r="B3040" s="13" t="s">
        <v>163</v>
      </c>
      <c r="C3040" s="13" t="s">
        <v>3143</v>
      </c>
      <c r="D3040" s="13" t="s">
        <v>3143</v>
      </c>
      <c r="E3040" s="13" t="s">
        <v>3143</v>
      </c>
    </row>
    <row r="3041" spans="1:5" ht="25.35" customHeight="1" thickTop="1" thickBot="1" x14ac:dyDescent="0.3">
      <c r="A3041" s="37" t="s">
        <v>2418</v>
      </c>
      <c r="B3041" s="13" t="s">
        <v>47</v>
      </c>
      <c r="C3041" s="13" t="s">
        <v>3143</v>
      </c>
      <c r="D3041" s="13" t="s">
        <v>3143</v>
      </c>
      <c r="E3041" s="13" t="s">
        <v>3143</v>
      </c>
    </row>
    <row r="3042" spans="1:5" ht="25.35" customHeight="1" thickTop="1" thickBot="1" x14ac:dyDescent="0.3">
      <c r="A3042" s="37" t="s">
        <v>2419</v>
      </c>
      <c r="B3042" s="13" t="s">
        <v>24</v>
      </c>
      <c r="C3042" s="13" t="s">
        <v>3143</v>
      </c>
      <c r="D3042" s="13" t="s">
        <v>26</v>
      </c>
      <c r="E3042" s="13" t="s">
        <v>3143</v>
      </c>
    </row>
    <row r="3043" spans="1:5" ht="25.35" customHeight="1" thickTop="1" thickBot="1" x14ac:dyDescent="0.3">
      <c r="A3043" s="37" t="s">
        <v>3253</v>
      </c>
      <c r="B3043" s="13" t="s">
        <v>37</v>
      </c>
      <c r="C3043" s="13" t="s">
        <v>3143</v>
      </c>
      <c r="D3043" s="13" t="s">
        <v>3143</v>
      </c>
      <c r="E3043" s="13" t="s">
        <v>3143</v>
      </c>
    </row>
    <row r="3044" spans="1:5" ht="25.35" customHeight="1" thickTop="1" thickBot="1" x14ac:dyDescent="0.3">
      <c r="A3044" s="37" t="s">
        <v>2420</v>
      </c>
      <c r="B3044" s="13" t="s">
        <v>37</v>
      </c>
      <c r="C3044" s="13" t="s">
        <v>3143</v>
      </c>
      <c r="D3044" s="13" t="s">
        <v>3143</v>
      </c>
      <c r="E3044" s="13" t="s">
        <v>3143</v>
      </c>
    </row>
    <row r="3045" spans="1:5" ht="25.35" customHeight="1" thickTop="1" thickBot="1" x14ac:dyDescent="0.3">
      <c r="A3045" s="37" t="s">
        <v>2421</v>
      </c>
      <c r="B3045" s="13" t="s">
        <v>24</v>
      </c>
      <c r="C3045" s="13" t="s">
        <v>3143</v>
      </c>
      <c r="D3045" s="13" t="s">
        <v>3143</v>
      </c>
      <c r="E3045" s="13" t="s">
        <v>3143</v>
      </c>
    </row>
    <row r="3046" spans="1:5" ht="25.35" customHeight="1" thickTop="1" thickBot="1" x14ac:dyDescent="0.3">
      <c r="A3046" s="37" t="s">
        <v>2422</v>
      </c>
      <c r="B3046" s="13" t="s">
        <v>24</v>
      </c>
      <c r="C3046" s="13" t="s">
        <v>3143</v>
      </c>
      <c r="D3046" s="13" t="s">
        <v>3143</v>
      </c>
      <c r="E3046" s="13" t="s">
        <v>3143</v>
      </c>
    </row>
    <row r="3047" spans="1:5" ht="25.35" customHeight="1" thickTop="1" thickBot="1" x14ac:dyDescent="0.3">
      <c r="A3047" s="37" t="s">
        <v>3543</v>
      </c>
      <c r="B3047" s="13" t="s">
        <v>24</v>
      </c>
      <c r="C3047" s="13" t="s">
        <v>3143</v>
      </c>
      <c r="D3047" s="13" t="s">
        <v>3143</v>
      </c>
      <c r="E3047" s="13" t="s">
        <v>3143</v>
      </c>
    </row>
    <row r="3048" spans="1:5" ht="25.35" customHeight="1" thickTop="1" thickBot="1" x14ac:dyDescent="0.3">
      <c r="A3048" s="37" t="s">
        <v>2423</v>
      </c>
      <c r="B3048" s="13" t="s">
        <v>35</v>
      </c>
      <c r="C3048" s="13" t="s">
        <v>3143</v>
      </c>
      <c r="D3048" s="13" t="s">
        <v>3143</v>
      </c>
      <c r="E3048" s="13" t="s">
        <v>3143</v>
      </c>
    </row>
    <row r="3049" spans="1:5" ht="25.35" customHeight="1" thickTop="1" thickBot="1" x14ac:dyDescent="0.3">
      <c r="A3049" s="37" t="s">
        <v>3151</v>
      </c>
      <c r="B3049" s="13" t="s">
        <v>24</v>
      </c>
      <c r="C3049" s="13" t="s">
        <v>3143</v>
      </c>
      <c r="D3049" s="13" t="s">
        <v>3143</v>
      </c>
      <c r="E3049" s="13" t="s">
        <v>3143</v>
      </c>
    </row>
    <row r="3050" spans="1:5" ht="25.35" customHeight="1" thickTop="1" thickBot="1" x14ac:dyDescent="0.3">
      <c r="A3050" s="37" t="s">
        <v>3660</v>
      </c>
      <c r="B3050" s="13" t="s">
        <v>24</v>
      </c>
      <c r="C3050" s="13" t="s">
        <v>3143</v>
      </c>
      <c r="D3050" s="13" t="s">
        <v>3143</v>
      </c>
      <c r="E3050" s="13" t="s">
        <v>3143</v>
      </c>
    </row>
    <row r="3051" spans="1:5" ht="25.35" customHeight="1" thickTop="1" thickBot="1" x14ac:dyDescent="0.3">
      <c r="A3051" s="37" t="s">
        <v>2424</v>
      </c>
      <c r="B3051" s="13" t="s">
        <v>37</v>
      </c>
      <c r="C3051" s="13" t="s">
        <v>3143</v>
      </c>
      <c r="D3051" s="13" t="s">
        <v>3143</v>
      </c>
      <c r="E3051" s="13" t="s">
        <v>3143</v>
      </c>
    </row>
    <row r="3052" spans="1:5" ht="25.35" customHeight="1" thickTop="1" thickBot="1" x14ac:dyDescent="0.3">
      <c r="A3052" s="37" t="s">
        <v>2425</v>
      </c>
      <c r="B3052" s="101" t="s">
        <v>21</v>
      </c>
      <c r="C3052" s="101" t="s">
        <v>5</v>
      </c>
      <c r="D3052" s="101" t="s">
        <v>3143</v>
      </c>
      <c r="E3052" s="102" t="s">
        <v>3143</v>
      </c>
    </row>
    <row r="3053" spans="1:5" ht="25.35" customHeight="1" thickTop="1" thickBot="1" x14ac:dyDescent="0.3">
      <c r="A3053" s="37" t="s">
        <v>2426</v>
      </c>
      <c r="B3053" s="13" t="s">
        <v>37</v>
      </c>
      <c r="C3053" s="13" t="s">
        <v>3143</v>
      </c>
      <c r="D3053" s="13" t="s">
        <v>3143</v>
      </c>
      <c r="E3053" s="13" t="s">
        <v>3143</v>
      </c>
    </row>
    <row r="3054" spans="1:5" ht="25.35" customHeight="1" thickTop="1" thickBot="1" x14ac:dyDescent="0.3">
      <c r="A3054" s="37" t="s">
        <v>2427</v>
      </c>
      <c r="B3054" s="13" t="s">
        <v>21</v>
      </c>
      <c r="C3054" s="13" t="s">
        <v>3143</v>
      </c>
      <c r="D3054" s="13" t="s">
        <v>3143</v>
      </c>
      <c r="E3054" s="13" t="s">
        <v>3143</v>
      </c>
    </row>
    <row r="3055" spans="1:5" ht="25.35" customHeight="1" thickTop="1" thickBot="1" x14ac:dyDescent="0.3">
      <c r="A3055" s="37" t="s">
        <v>2428</v>
      </c>
      <c r="B3055" s="13" t="s">
        <v>29</v>
      </c>
      <c r="C3055" s="13" t="s">
        <v>3143</v>
      </c>
      <c r="D3055" s="13" t="s">
        <v>3143</v>
      </c>
      <c r="E3055" s="13" t="s">
        <v>3143</v>
      </c>
    </row>
    <row r="3056" spans="1:5" ht="25.35" customHeight="1" thickTop="1" thickBot="1" x14ac:dyDescent="0.3">
      <c r="A3056" s="37" t="s">
        <v>2429</v>
      </c>
      <c r="B3056" s="13" t="s">
        <v>37</v>
      </c>
      <c r="C3056" s="13" t="s">
        <v>3143</v>
      </c>
      <c r="D3056" s="13" t="s">
        <v>3143</v>
      </c>
      <c r="E3056" s="13" t="s">
        <v>3143</v>
      </c>
    </row>
    <row r="3057" spans="1:5" ht="25.35" customHeight="1" thickTop="1" thickBot="1" x14ac:dyDescent="0.3">
      <c r="A3057" s="37" t="s">
        <v>2430</v>
      </c>
      <c r="B3057" s="13" t="s">
        <v>24</v>
      </c>
      <c r="C3057" s="13" t="s">
        <v>3143</v>
      </c>
      <c r="D3057" s="13" t="s">
        <v>26</v>
      </c>
      <c r="E3057" s="13" t="s">
        <v>3143</v>
      </c>
    </row>
    <row r="3058" spans="1:5" ht="25.35" customHeight="1" thickTop="1" thickBot="1" x14ac:dyDescent="0.3">
      <c r="A3058" s="37" t="s">
        <v>2431</v>
      </c>
      <c r="B3058" s="13" t="s">
        <v>21</v>
      </c>
      <c r="C3058" s="13" t="s">
        <v>3143</v>
      </c>
      <c r="D3058" s="13" t="s">
        <v>3143</v>
      </c>
      <c r="E3058" s="13" t="s">
        <v>3143</v>
      </c>
    </row>
    <row r="3059" spans="1:5" ht="25.35" customHeight="1" thickTop="1" thickBot="1" x14ac:dyDescent="0.3">
      <c r="A3059" s="37" t="s">
        <v>2432</v>
      </c>
      <c r="B3059" s="13" t="s">
        <v>37</v>
      </c>
      <c r="C3059" s="13" t="s">
        <v>3143</v>
      </c>
      <c r="D3059" s="13" t="s">
        <v>3143</v>
      </c>
      <c r="E3059" s="13" t="s">
        <v>3143</v>
      </c>
    </row>
    <row r="3060" spans="1:5" ht="25.35" customHeight="1" thickTop="1" thickBot="1" x14ac:dyDescent="0.3">
      <c r="A3060" s="37" t="s">
        <v>2433</v>
      </c>
      <c r="B3060" s="13" t="s">
        <v>37</v>
      </c>
      <c r="C3060" s="13" t="s">
        <v>3143</v>
      </c>
      <c r="D3060" s="13" t="s">
        <v>3143</v>
      </c>
      <c r="E3060" s="13" t="s">
        <v>3143</v>
      </c>
    </row>
    <row r="3061" spans="1:5" ht="25.35" customHeight="1" thickTop="1" thickBot="1" x14ac:dyDescent="0.3">
      <c r="A3061" s="37" t="s">
        <v>2434</v>
      </c>
      <c r="B3061" s="13" t="s">
        <v>30</v>
      </c>
      <c r="C3061" s="13" t="s">
        <v>3143</v>
      </c>
      <c r="D3061" s="13" t="s">
        <v>3143</v>
      </c>
      <c r="E3061" s="13" t="s">
        <v>3143</v>
      </c>
    </row>
    <row r="3062" spans="1:5" ht="25.35" customHeight="1" thickTop="1" thickBot="1" x14ac:dyDescent="0.3">
      <c r="A3062" s="37" t="s">
        <v>3472</v>
      </c>
      <c r="B3062" s="13" t="s">
        <v>24</v>
      </c>
      <c r="C3062" s="13" t="s">
        <v>3143</v>
      </c>
      <c r="D3062" s="13" t="s">
        <v>3143</v>
      </c>
      <c r="E3062" s="13" t="s">
        <v>6</v>
      </c>
    </row>
    <row r="3063" spans="1:5" ht="25.35" customHeight="1" thickTop="1" thickBot="1" x14ac:dyDescent="0.3">
      <c r="A3063" s="37" t="s">
        <v>2435</v>
      </c>
      <c r="B3063" s="13" t="s">
        <v>37</v>
      </c>
      <c r="C3063" s="13" t="s">
        <v>3143</v>
      </c>
      <c r="D3063" s="13" t="s">
        <v>3143</v>
      </c>
      <c r="E3063" s="13" t="s">
        <v>3143</v>
      </c>
    </row>
    <row r="3064" spans="1:5" ht="25.35" customHeight="1" thickTop="1" thickBot="1" x14ac:dyDescent="0.3">
      <c r="A3064" s="37" t="s">
        <v>2436</v>
      </c>
      <c r="B3064" s="13" t="s">
        <v>21</v>
      </c>
      <c r="C3064" s="13" t="s">
        <v>3143</v>
      </c>
      <c r="D3064" s="13" t="s">
        <v>3143</v>
      </c>
      <c r="E3064" s="13" t="s">
        <v>3143</v>
      </c>
    </row>
    <row r="3065" spans="1:5" ht="25.35" customHeight="1" thickTop="1" thickBot="1" x14ac:dyDescent="0.3">
      <c r="A3065" s="37" t="s">
        <v>2437</v>
      </c>
      <c r="B3065" s="13" t="s">
        <v>29</v>
      </c>
      <c r="C3065" s="13" t="s">
        <v>5</v>
      </c>
      <c r="D3065" s="13" t="s">
        <v>3143</v>
      </c>
      <c r="E3065" s="13" t="s">
        <v>3143</v>
      </c>
    </row>
    <row r="3066" spans="1:5" ht="25.35" customHeight="1" thickTop="1" thickBot="1" x14ac:dyDescent="0.3">
      <c r="A3066" s="37" t="s">
        <v>2438</v>
      </c>
      <c r="B3066" s="13" t="s">
        <v>24</v>
      </c>
      <c r="C3066" s="13" t="s">
        <v>3143</v>
      </c>
      <c r="D3066" s="13" t="s">
        <v>26</v>
      </c>
      <c r="E3066" s="13" t="s">
        <v>3143</v>
      </c>
    </row>
    <row r="3067" spans="1:5" ht="25.35" customHeight="1" thickTop="1" thickBot="1" x14ac:dyDescent="0.3">
      <c r="A3067" s="37" t="s">
        <v>2439</v>
      </c>
      <c r="B3067" s="13" t="s">
        <v>24</v>
      </c>
      <c r="C3067" s="13" t="s">
        <v>3143</v>
      </c>
      <c r="D3067" s="13" t="s">
        <v>3143</v>
      </c>
      <c r="E3067" s="13" t="s">
        <v>3143</v>
      </c>
    </row>
    <row r="3068" spans="1:5" ht="25.35" customHeight="1" thickTop="1" thickBot="1" x14ac:dyDescent="0.3">
      <c r="A3068" s="37" t="s">
        <v>2953</v>
      </c>
      <c r="B3068" s="13" t="s">
        <v>24</v>
      </c>
      <c r="C3068" s="13" t="s">
        <v>3143</v>
      </c>
      <c r="D3068" s="13" t="s">
        <v>3143</v>
      </c>
      <c r="E3068" s="13" t="s">
        <v>3143</v>
      </c>
    </row>
    <row r="3069" spans="1:5" ht="25.35" customHeight="1" thickTop="1" thickBot="1" x14ac:dyDescent="0.3">
      <c r="A3069" s="37" t="s">
        <v>2440</v>
      </c>
      <c r="B3069" s="13" t="s">
        <v>61</v>
      </c>
      <c r="C3069" s="13" t="s">
        <v>3143</v>
      </c>
      <c r="D3069" s="13" t="s">
        <v>3143</v>
      </c>
      <c r="E3069" s="13" t="s">
        <v>3143</v>
      </c>
    </row>
    <row r="3070" spans="1:5" ht="25.35" customHeight="1" thickTop="1" thickBot="1" x14ac:dyDescent="0.3">
      <c r="A3070" s="37" t="s">
        <v>2441</v>
      </c>
      <c r="B3070" s="13" t="s">
        <v>24</v>
      </c>
      <c r="C3070" s="13" t="s">
        <v>3143</v>
      </c>
      <c r="D3070" s="13" t="s">
        <v>3143</v>
      </c>
      <c r="E3070" s="13" t="s">
        <v>3143</v>
      </c>
    </row>
    <row r="3071" spans="1:5" ht="25.35" customHeight="1" thickTop="1" thickBot="1" x14ac:dyDescent="0.3">
      <c r="A3071" s="37" t="s">
        <v>2442</v>
      </c>
      <c r="B3071" s="13" t="s">
        <v>47</v>
      </c>
      <c r="C3071" s="13" t="s">
        <v>5</v>
      </c>
      <c r="D3071" s="13" t="s">
        <v>3143</v>
      </c>
      <c r="E3071" s="13" t="s">
        <v>3143</v>
      </c>
    </row>
    <row r="3072" spans="1:5" ht="25.35" customHeight="1" thickTop="1" thickBot="1" x14ac:dyDescent="0.3">
      <c r="A3072" s="37" t="s">
        <v>2443</v>
      </c>
      <c r="B3072" s="13" t="s">
        <v>21</v>
      </c>
      <c r="C3072" s="13" t="s">
        <v>3143</v>
      </c>
      <c r="D3072" s="13" t="s">
        <v>3143</v>
      </c>
      <c r="E3072" s="13" t="s">
        <v>3143</v>
      </c>
    </row>
    <row r="3073" spans="1:5" ht="25.35" customHeight="1" thickTop="1" thickBot="1" x14ac:dyDescent="0.3">
      <c r="A3073" s="37" t="s">
        <v>2444</v>
      </c>
      <c r="B3073" s="13" t="s">
        <v>24</v>
      </c>
      <c r="C3073" s="13" t="s">
        <v>3143</v>
      </c>
      <c r="D3073" s="13" t="s">
        <v>3143</v>
      </c>
      <c r="E3073" s="13" t="s">
        <v>3143</v>
      </c>
    </row>
    <row r="3074" spans="1:5" ht="25.35" customHeight="1" thickTop="1" thickBot="1" x14ac:dyDescent="0.3">
      <c r="A3074" s="37" t="s">
        <v>3473</v>
      </c>
      <c r="B3074" s="13" t="s">
        <v>21</v>
      </c>
      <c r="C3074" s="13" t="s">
        <v>3143</v>
      </c>
      <c r="D3074" s="13" t="s">
        <v>3143</v>
      </c>
      <c r="E3074" s="13" t="s">
        <v>6</v>
      </c>
    </row>
    <row r="3075" spans="1:5" ht="25.35" customHeight="1" thickTop="1" thickBot="1" x14ac:dyDescent="0.3">
      <c r="A3075" s="37" t="s">
        <v>3230</v>
      </c>
      <c r="B3075" s="13" t="s">
        <v>29</v>
      </c>
      <c r="C3075" s="13" t="s">
        <v>3143</v>
      </c>
      <c r="D3075" s="13" t="s">
        <v>3143</v>
      </c>
      <c r="E3075" s="13" t="s">
        <v>3143</v>
      </c>
    </row>
    <row r="3076" spans="1:5" ht="25.35" customHeight="1" thickTop="1" thickBot="1" x14ac:dyDescent="0.3">
      <c r="A3076" s="37" t="s">
        <v>3233</v>
      </c>
      <c r="B3076" s="13" t="s">
        <v>29</v>
      </c>
      <c r="C3076" s="13" t="s">
        <v>3143</v>
      </c>
      <c r="D3076" s="13" t="s">
        <v>3143</v>
      </c>
      <c r="E3076" s="13" t="s">
        <v>3143</v>
      </c>
    </row>
    <row r="3077" spans="1:5" ht="25.35" customHeight="1" thickTop="1" thickBot="1" x14ac:dyDescent="0.3">
      <c r="A3077" s="37" t="s">
        <v>3234</v>
      </c>
      <c r="B3077" s="13" t="s">
        <v>24</v>
      </c>
      <c r="C3077" s="13" t="s">
        <v>3143</v>
      </c>
      <c r="D3077" s="13" t="s">
        <v>3143</v>
      </c>
      <c r="E3077" s="13" t="s">
        <v>3143</v>
      </c>
    </row>
    <row r="3078" spans="1:5" ht="25.35" customHeight="1" thickTop="1" thickBot="1" x14ac:dyDescent="0.3">
      <c r="A3078" s="37" t="s">
        <v>3231</v>
      </c>
      <c r="B3078" s="13" t="s">
        <v>37</v>
      </c>
      <c r="C3078" s="13" t="s">
        <v>3143</v>
      </c>
      <c r="D3078" s="13" t="s">
        <v>3143</v>
      </c>
      <c r="E3078" s="13" t="s">
        <v>3143</v>
      </c>
    </row>
    <row r="3079" spans="1:5" ht="25.35" customHeight="1" thickTop="1" thickBot="1" x14ac:dyDescent="0.3">
      <c r="A3079" s="37" t="s">
        <v>2942</v>
      </c>
      <c r="B3079" s="13" t="s">
        <v>24</v>
      </c>
      <c r="C3079" s="13" t="s">
        <v>5</v>
      </c>
      <c r="D3079" s="13" t="s">
        <v>3143</v>
      </c>
      <c r="E3079" s="13" t="s">
        <v>3143</v>
      </c>
    </row>
    <row r="3080" spans="1:5" ht="25.35" customHeight="1" thickTop="1" thickBot="1" x14ac:dyDescent="0.3">
      <c r="A3080" s="37" t="s">
        <v>3232</v>
      </c>
      <c r="B3080" s="13" t="s">
        <v>37</v>
      </c>
      <c r="C3080" s="13" t="s">
        <v>3143</v>
      </c>
      <c r="D3080" s="13" t="s">
        <v>3143</v>
      </c>
      <c r="E3080" s="13" t="s">
        <v>3143</v>
      </c>
    </row>
    <row r="3081" spans="1:5" ht="25.35" customHeight="1" thickTop="1" thickBot="1" x14ac:dyDescent="0.3">
      <c r="A3081" s="37" t="s">
        <v>2445</v>
      </c>
      <c r="B3081" s="13" t="s">
        <v>24</v>
      </c>
      <c r="C3081" s="13" t="s">
        <v>3143</v>
      </c>
      <c r="D3081" s="13" t="s">
        <v>3143</v>
      </c>
      <c r="E3081" s="13" t="s">
        <v>3143</v>
      </c>
    </row>
    <row r="3082" spans="1:5" ht="25.35" customHeight="1" thickTop="1" thickBot="1" x14ac:dyDescent="0.3">
      <c r="A3082" s="37" t="s">
        <v>2446</v>
      </c>
      <c r="B3082" s="13" t="s">
        <v>24</v>
      </c>
      <c r="C3082" s="13" t="s">
        <v>5</v>
      </c>
      <c r="D3082" s="13" t="s">
        <v>3143</v>
      </c>
      <c r="E3082" s="13" t="s">
        <v>3143</v>
      </c>
    </row>
    <row r="3083" spans="1:5" ht="25.35" customHeight="1" thickTop="1" thickBot="1" x14ac:dyDescent="0.3">
      <c r="A3083" s="37" t="s">
        <v>2447</v>
      </c>
      <c r="B3083" s="13" t="s">
        <v>24</v>
      </c>
      <c r="C3083" s="13" t="s">
        <v>3143</v>
      </c>
      <c r="D3083" s="13" t="s">
        <v>3143</v>
      </c>
      <c r="E3083" s="13" t="s">
        <v>3143</v>
      </c>
    </row>
    <row r="3084" spans="1:5" ht="25.35" customHeight="1" thickTop="1" thickBot="1" x14ac:dyDescent="0.3">
      <c r="A3084" s="37" t="s">
        <v>2448</v>
      </c>
      <c r="B3084" s="13" t="s">
        <v>37</v>
      </c>
      <c r="C3084" s="13" t="s">
        <v>3143</v>
      </c>
      <c r="D3084" s="13" t="s">
        <v>3143</v>
      </c>
      <c r="E3084" s="13" t="s">
        <v>3143</v>
      </c>
    </row>
    <row r="3085" spans="1:5" ht="25.35" customHeight="1" thickTop="1" thickBot="1" x14ac:dyDescent="0.3">
      <c r="A3085" s="37" t="s">
        <v>2449</v>
      </c>
      <c r="B3085" s="13" t="s">
        <v>24</v>
      </c>
      <c r="C3085" s="13" t="s">
        <v>3143</v>
      </c>
      <c r="D3085" s="13" t="s">
        <v>26</v>
      </c>
      <c r="E3085" s="13" t="s">
        <v>3143</v>
      </c>
    </row>
    <row r="3086" spans="1:5" ht="25.35" customHeight="1" thickTop="1" thickBot="1" x14ac:dyDescent="0.3">
      <c r="A3086" s="37" t="s">
        <v>2450</v>
      </c>
      <c r="B3086" s="13" t="s">
        <v>30</v>
      </c>
      <c r="C3086" s="13" t="s">
        <v>3143</v>
      </c>
      <c r="D3086" s="13" t="s">
        <v>3143</v>
      </c>
      <c r="E3086" s="13" t="s">
        <v>3143</v>
      </c>
    </row>
    <row r="3087" spans="1:5" ht="25.35" customHeight="1" thickTop="1" thickBot="1" x14ac:dyDescent="0.3">
      <c r="A3087" s="37" t="s">
        <v>2451</v>
      </c>
      <c r="B3087" s="13" t="s">
        <v>24</v>
      </c>
      <c r="C3087" s="13" t="s">
        <v>5</v>
      </c>
      <c r="D3087" s="13" t="s">
        <v>3143</v>
      </c>
      <c r="E3087" s="13" t="s">
        <v>3143</v>
      </c>
    </row>
    <row r="3088" spans="1:5" ht="25.35" customHeight="1" thickTop="1" thickBot="1" x14ac:dyDescent="0.3">
      <c r="A3088" s="37" t="s">
        <v>2452</v>
      </c>
      <c r="B3088" s="13" t="s">
        <v>24</v>
      </c>
      <c r="C3088" s="13" t="s">
        <v>3143</v>
      </c>
      <c r="D3088" s="13" t="s">
        <v>3143</v>
      </c>
      <c r="E3088" s="13" t="s">
        <v>3143</v>
      </c>
    </row>
    <row r="3089" spans="1:5" ht="25.35" customHeight="1" thickTop="1" thickBot="1" x14ac:dyDescent="0.3">
      <c r="A3089" s="37" t="s">
        <v>3652</v>
      </c>
      <c r="B3089" s="13" t="s">
        <v>47</v>
      </c>
      <c r="C3089" s="13" t="s">
        <v>3143</v>
      </c>
      <c r="D3089" s="13" t="s">
        <v>3143</v>
      </c>
      <c r="E3089" s="13" t="s">
        <v>6</v>
      </c>
    </row>
    <row r="3090" spans="1:5" ht="25.35" customHeight="1" thickTop="1" thickBot="1" x14ac:dyDescent="0.3">
      <c r="A3090" s="37" t="s">
        <v>2453</v>
      </c>
      <c r="B3090" s="13" t="s">
        <v>24</v>
      </c>
      <c r="C3090" s="13" t="s">
        <v>3143</v>
      </c>
      <c r="D3090" s="13" t="s">
        <v>3143</v>
      </c>
      <c r="E3090" s="13" t="s">
        <v>3143</v>
      </c>
    </row>
    <row r="3091" spans="1:5" ht="25.35" customHeight="1" thickTop="1" thickBot="1" x14ac:dyDescent="0.3">
      <c r="A3091" s="37" t="s">
        <v>3474</v>
      </c>
      <c r="B3091" s="13" t="s">
        <v>37</v>
      </c>
      <c r="C3091" s="13" t="s">
        <v>3143</v>
      </c>
      <c r="D3091" s="13" t="s">
        <v>3143</v>
      </c>
      <c r="E3091" s="13" t="s">
        <v>6</v>
      </c>
    </row>
    <row r="3092" spans="1:5" ht="25.35" customHeight="1" thickTop="1" thickBot="1" x14ac:dyDescent="0.3">
      <c r="A3092" s="37" t="s">
        <v>2454</v>
      </c>
      <c r="B3092" s="13" t="s">
        <v>24</v>
      </c>
      <c r="C3092" s="13" t="s">
        <v>5</v>
      </c>
      <c r="D3092" s="13" t="s">
        <v>3143</v>
      </c>
      <c r="E3092" s="13" t="s">
        <v>3143</v>
      </c>
    </row>
    <row r="3093" spans="1:5" ht="25.35" customHeight="1" thickTop="1" thickBot="1" x14ac:dyDescent="0.3">
      <c r="A3093" s="37" t="s">
        <v>2455</v>
      </c>
      <c r="B3093" s="13" t="s">
        <v>24</v>
      </c>
      <c r="C3093" s="13" t="s">
        <v>3143</v>
      </c>
      <c r="D3093" s="13" t="s">
        <v>3143</v>
      </c>
      <c r="E3093" s="13" t="s">
        <v>3143</v>
      </c>
    </row>
    <row r="3094" spans="1:5" ht="25.35" customHeight="1" thickTop="1" thickBot="1" x14ac:dyDescent="0.3">
      <c r="A3094" s="37" t="s">
        <v>2456</v>
      </c>
      <c r="B3094" s="13" t="s">
        <v>37</v>
      </c>
      <c r="C3094" s="13" t="s">
        <v>3143</v>
      </c>
      <c r="D3094" s="13" t="s">
        <v>3143</v>
      </c>
      <c r="E3094" s="13" t="s">
        <v>3143</v>
      </c>
    </row>
    <row r="3095" spans="1:5" ht="25.35" customHeight="1" thickTop="1" thickBot="1" x14ac:dyDescent="0.3">
      <c r="A3095" s="37" t="s">
        <v>2457</v>
      </c>
      <c r="B3095" s="13" t="s">
        <v>30</v>
      </c>
      <c r="C3095" s="13" t="s">
        <v>3143</v>
      </c>
      <c r="D3095" s="13" t="s">
        <v>3143</v>
      </c>
      <c r="E3095" s="13" t="s">
        <v>3143</v>
      </c>
    </row>
    <row r="3096" spans="1:5" ht="25.35" customHeight="1" thickTop="1" thickBot="1" x14ac:dyDescent="0.3">
      <c r="A3096" s="37" t="s">
        <v>3672</v>
      </c>
      <c r="B3096" s="13" t="s">
        <v>37</v>
      </c>
      <c r="C3096" s="13" t="s">
        <v>3143</v>
      </c>
      <c r="D3096" s="13" t="s">
        <v>3143</v>
      </c>
      <c r="E3096" s="13" t="s">
        <v>3143</v>
      </c>
    </row>
    <row r="3097" spans="1:5" ht="25.35" customHeight="1" thickTop="1" thickBot="1" x14ac:dyDescent="0.3">
      <c r="A3097" s="37" t="s">
        <v>2458</v>
      </c>
      <c r="B3097" s="13" t="s">
        <v>29</v>
      </c>
      <c r="C3097" s="13" t="s">
        <v>3143</v>
      </c>
      <c r="D3097" s="13" t="s">
        <v>3143</v>
      </c>
      <c r="E3097" s="13" t="s">
        <v>3143</v>
      </c>
    </row>
    <row r="3098" spans="1:5" ht="25.35" customHeight="1" thickTop="1" thickBot="1" x14ac:dyDescent="0.3">
      <c r="A3098" s="37" t="s">
        <v>2941</v>
      </c>
      <c r="B3098" s="13" t="s">
        <v>24</v>
      </c>
      <c r="C3098" s="13" t="s">
        <v>3143</v>
      </c>
      <c r="D3098" s="13" t="s">
        <v>3143</v>
      </c>
      <c r="E3098" s="13" t="s">
        <v>3143</v>
      </c>
    </row>
    <row r="3099" spans="1:5" ht="25.35" customHeight="1" thickTop="1" thickBot="1" x14ac:dyDescent="0.3">
      <c r="A3099" s="37" t="s">
        <v>3235</v>
      </c>
      <c r="B3099" s="13" t="s">
        <v>24</v>
      </c>
      <c r="C3099" s="13" t="s">
        <v>3143</v>
      </c>
      <c r="D3099" s="13" t="s">
        <v>3143</v>
      </c>
      <c r="E3099" s="13" t="s">
        <v>3143</v>
      </c>
    </row>
    <row r="3100" spans="1:5" ht="25.35" customHeight="1" thickTop="1" thickBot="1" x14ac:dyDescent="0.3">
      <c r="A3100" s="37" t="s">
        <v>2459</v>
      </c>
      <c r="B3100" s="13" t="s">
        <v>37</v>
      </c>
      <c r="C3100" s="13" t="s">
        <v>3143</v>
      </c>
      <c r="D3100" s="13" t="s">
        <v>3143</v>
      </c>
      <c r="E3100" s="13" t="s">
        <v>3143</v>
      </c>
    </row>
    <row r="3101" spans="1:5" ht="25.35" customHeight="1" thickTop="1" thickBot="1" x14ac:dyDescent="0.3">
      <c r="A3101" s="37" t="s">
        <v>3475</v>
      </c>
      <c r="B3101" s="13" t="s">
        <v>163</v>
      </c>
      <c r="C3101" s="13" t="s">
        <v>3143</v>
      </c>
      <c r="D3101" s="13" t="s">
        <v>3143</v>
      </c>
      <c r="E3101" s="13" t="s">
        <v>6</v>
      </c>
    </row>
    <row r="3102" spans="1:5" ht="25.35" customHeight="1" thickTop="1" thickBot="1" x14ac:dyDescent="0.3">
      <c r="A3102" s="37" t="s">
        <v>2460</v>
      </c>
      <c r="B3102" s="13" t="s">
        <v>37</v>
      </c>
      <c r="C3102" s="13" t="s">
        <v>3143</v>
      </c>
      <c r="D3102" s="13" t="s">
        <v>3143</v>
      </c>
      <c r="E3102" s="13" t="s">
        <v>3143</v>
      </c>
    </row>
    <row r="3103" spans="1:5" ht="25.35" customHeight="1" thickTop="1" thickBot="1" x14ac:dyDescent="0.3">
      <c r="A3103" s="37" t="s">
        <v>2461</v>
      </c>
      <c r="B3103" s="13" t="s">
        <v>47</v>
      </c>
      <c r="C3103" s="13" t="s">
        <v>3143</v>
      </c>
      <c r="D3103" s="13" t="s">
        <v>3143</v>
      </c>
      <c r="E3103" s="13" t="s">
        <v>3143</v>
      </c>
    </row>
    <row r="3104" spans="1:5" ht="25.35" customHeight="1" thickTop="1" thickBot="1" x14ac:dyDescent="0.3">
      <c r="A3104" s="37" t="s">
        <v>2462</v>
      </c>
      <c r="B3104" s="13" t="s">
        <v>21</v>
      </c>
      <c r="C3104" s="13" t="s">
        <v>3143</v>
      </c>
      <c r="D3104" s="13" t="s">
        <v>3143</v>
      </c>
      <c r="E3104" s="13" t="s">
        <v>3143</v>
      </c>
    </row>
    <row r="3105" spans="1:5" ht="25.35" customHeight="1" thickTop="1" thickBot="1" x14ac:dyDescent="0.3">
      <c r="A3105" s="37" t="s">
        <v>2960</v>
      </c>
      <c r="B3105" s="13" t="s">
        <v>61</v>
      </c>
      <c r="C3105" s="13" t="s">
        <v>3143</v>
      </c>
      <c r="D3105" s="13" t="s">
        <v>3143</v>
      </c>
      <c r="E3105" s="13" t="s">
        <v>3143</v>
      </c>
    </row>
    <row r="3106" spans="1:5" ht="25.35" customHeight="1" thickTop="1" thickBot="1" x14ac:dyDescent="0.3">
      <c r="A3106" s="37" t="s">
        <v>2463</v>
      </c>
      <c r="B3106" s="13" t="s">
        <v>24</v>
      </c>
      <c r="C3106" s="13" t="s">
        <v>3143</v>
      </c>
      <c r="D3106" s="13" t="s">
        <v>26</v>
      </c>
      <c r="E3106" s="13" t="s">
        <v>3143</v>
      </c>
    </row>
    <row r="3107" spans="1:5" ht="25.35" customHeight="1" thickTop="1" thickBot="1" x14ac:dyDescent="0.3">
      <c r="A3107" s="37" t="s">
        <v>2464</v>
      </c>
      <c r="B3107" s="13" t="s">
        <v>37</v>
      </c>
      <c r="C3107" s="13" t="s">
        <v>5</v>
      </c>
      <c r="D3107" s="13" t="s">
        <v>3143</v>
      </c>
      <c r="E3107" s="13" t="s">
        <v>3143</v>
      </c>
    </row>
    <row r="3108" spans="1:5" ht="25.35" customHeight="1" thickTop="1" thickBot="1" x14ac:dyDescent="0.3">
      <c r="A3108" s="37" t="s">
        <v>2465</v>
      </c>
      <c r="B3108" s="13" t="s">
        <v>21</v>
      </c>
      <c r="C3108" s="13" t="s">
        <v>5</v>
      </c>
      <c r="D3108" s="13" t="s">
        <v>3143</v>
      </c>
      <c r="E3108" s="13" t="s">
        <v>3143</v>
      </c>
    </row>
    <row r="3109" spans="1:5" ht="25.35" customHeight="1" thickTop="1" thickBot="1" x14ac:dyDescent="0.3">
      <c r="A3109" s="37" t="s">
        <v>3515</v>
      </c>
      <c r="B3109" s="13" t="s">
        <v>29</v>
      </c>
      <c r="C3109" s="13" t="s">
        <v>5</v>
      </c>
      <c r="D3109" s="13" t="s">
        <v>3143</v>
      </c>
      <c r="E3109" s="13" t="s">
        <v>3143</v>
      </c>
    </row>
    <row r="3110" spans="1:5" ht="25.35" customHeight="1" thickTop="1" thickBot="1" x14ac:dyDescent="0.3">
      <c r="A3110" s="37" t="s">
        <v>2466</v>
      </c>
      <c r="B3110" s="13" t="s">
        <v>37</v>
      </c>
      <c r="C3110" s="13" t="s">
        <v>3143</v>
      </c>
      <c r="D3110" s="13" t="s">
        <v>3143</v>
      </c>
      <c r="E3110" s="13" t="s">
        <v>3143</v>
      </c>
    </row>
    <row r="3111" spans="1:5" ht="25.35" customHeight="1" thickTop="1" thickBot="1" x14ac:dyDescent="0.3">
      <c r="A3111" s="37" t="s">
        <v>2467</v>
      </c>
      <c r="B3111" s="13" t="s">
        <v>30</v>
      </c>
      <c r="C3111" s="13" t="s">
        <v>5</v>
      </c>
      <c r="D3111" s="13" t="s">
        <v>3143</v>
      </c>
      <c r="E3111" s="13" t="s">
        <v>3143</v>
      </c>
    </row>
    <row r="3112" spans="1:5" ht="25.35" customHeight="1" thickTop="1" thickBot="1" x14ac:dyDescent="0.3">
      <c r="A3112" s="37" t="s">
        <v>2468</v>
      </c>
      <c r="B3112" s="13" t="s">
        <v>30</v>
      </c>
      <c r="C3112" s="13" t="s">
        <v>5</v>
      </c>
      <c r="D3112" s="13" t="s">
        <v>3143</v>
      </c>
      <c r="E3112" s="13" t="s">
        <v>3143</v>
      </c>
    </row>
    <row r="3113" spans="1:5" ht="25.35" customHeight="1" thickTop="1" thickBot="1" x14ac:dyDescent="0.3">
      <c r="A3113" s="37" t="s">
        <v>2469</v>
      </c>
      <c r="B3113" s="13" t="s">
        <v>24</v>
      </c>
      <c r="C3113" s="13" t="s">
        <v>5</v>
      </c>
      <c r="D3113" s="13" t="s">
        <v>3143</v>
      </c>
      <c r="E3113" s="13" t="s">
        <v>3143</v>
      </c>
    </row>
    <row r="3114" spans="1:5" ht="25.35" customHeight="1" thickTop="1" thickBot="1" x14ac:dyDescent="0.3">
      <c r="A3114" s="37" t="s">
        <v>2470</v>
      </c>
      <c r="B3114" s="13" t="s">
        <v>30</v>
      </c>
      <c r="C3114" s="13" t="s">
        <v>5</v>
      </c>
      <c r="D3114" s="13" t="s">
        <v>3143</v>
      </c>
      <c r="E3114" s="13" t="s">
        <v>3143</v>
      </c>
    </row>
    <row r="3115" spans="1:5" ht="25.35" customHeight="1" thickTop="1" thickBot="1" x14ac:dyDescent="0.3">
      <c r="A3115" s="37" t="s">
        <v>2471</v>
      </c>
      <c r="B3115" s="13" t="s">
        <v>30</v>
      </c>
      <c r="C3115" s="13" t="s">
        <v>5</v>
      </c>
      <c r="D3115" s="13" t="s">
        <v>3143</v>
      </c>
      <c r="E3115" s="13" t="s">
        <v>3143</v>
      </c>
    </row>
    <row r="3116" spans="1:5" ht="25.35" customHeight="1" thickTop="1" thickBot="1" x14ac:dyDescent="0.3">
      <c r="A3116" s="37" t="s">
        <v>2472</v>
      </c>
      <c r="B3116" s="13" t="s">
        <v>37</v>
      </c>
      <c r="C3116" s="13" t="s">
        <v>3143</v>
      </c>
      <c r="D3116" s="13" t="s">
        <v>3143</v>
      </c>
      <c r="E3116" s="13" t="s">
        <v>3143</v>
      </c>
    </row>
    <row r="3117" spans="1:5" ht="25.35" customHeight="1" thickTop="1" thickBot="1" x14ac:dyDescent="0.3">
      <c r="A3117" s="37" t="s">
        <v>3561</v>
      </c>
      <c r="B3117" s="13" t="s">
        <v>163</v>
      </c>
      <c r="C3117" s="13" t="s">
        <v>3143</v>
      </c>
      <c r="D3117" s="13" t="s">
        <v>3143</v>
      </c>
      <c r="E3117" s="13" t="s">
        <v>3143</v>
      </c>
    </row>
    <row r="3118" spans="1:5" ht="25.35" customHeight="1" thickTop="1" thickBot="1" x14ac:dyDescent="0.3">
      <c r="A3118" s="37" t="s">
        <v>2473</v>
      </c>
      <c r="B3118" s="13" t="s">
        <v>37</v>
      </c>
      <c r="C3118" s="13" t="s">
        <v>3143</v>
      </c>
      <c r="D3118" s="13" t="s">
        <v>3143</v>
      </c>
      <c r="E3118" s="13" t="s">
        <v>3143</v>
      </c>
    </row>
    <row r="3119" spans="1:5" ht="25.35" customHeight="1" thickTop="1" thickBot="1" x14ac:dyDescent="0.3">
      <c r="A3119" s="37" t="s">
        <v>2973</v>
      </c>
      <c r="B3119" s="13" t="s">
        <v>37</v>
      </c>
      <c r="C3119" s="13" t="s">
        <v>5</v>
      </c>
      <c r="D3119" s="13" t="s">
        <v>3143</v>
      </c>
      <c r="E3119" s="13" t="s">
        <v>3143</v>
      </c>
    </row>
    <row r="3120" spans="1:5" ht="25.35" customHeight="1" thickTop="1" thickBot="1" x14ac:dyDescent="0.3">
      <c r="A3120" s="37" t="s">
        <v>2474</v>
      </c>
      <c r="B3120" s="13" t="s">
        <v>24</v>
      </c>
      <c r="C3120" s="13" t="s">
        <v>3143</v>
      </c>
      <c r="D3120" s="13" t="s">
        <v>3143</v>
      </c>
      <c r="E3120" s="13" t="s">
        <v>3143</v>
      </c>
    </row>
    <row r="3121" spans="1:5" ht="25.35" customHeight="1" thickTop="1" thickBot="1" x14ac:dyDescent="0.3">
      <c r="A3121" s="37" t="s">
        <v>2925</v>
      </c>
      <c r="B3121" s="13" t="s">
        <v>37</v>
      </c>
      <c r="C3121" s="13" t="s">
        <v>3143</v>
      </c>
      <c r="D3121" s="13" t="s">
        <v>3143</v>
      </c>
      <c r="E3121" s="13" t="s">
        <v>3143</v>
      </c>
    </row>
    <row r="3122" spans="1:5" ht="25.35" customHeight="1" thickTop="1" thickBot="1" x14ac:dyDescent="0.3">
      <c r="A3122" s="37" t="s">
        <v>2475</v>
      </c>
      <c r="B3122" s="13" t="s">
        <v>37</v>
      </c>
      <c r="C3122" s="13" t="s">
        <v>3143</v>
      </c>
      <c r="D3122" s="13" t="s">
        <v>3143</v>
      </c>
      <c r="E3122" s="13" t="s">
        <v>3143</v>
      </c>
    </row>
    <row r="3123" spans="1:5" ht="25.35" customHeight="1" thickTop="1" thickBot="1" x14ac:dyDescent="0.3">
      <c r="A3123" s="37" t="s">
        <v>2476</v>
      </c>
      <c r="B3123" s="13" t="s">
        <v>24</v>
      </c>
      <c r="C3123" s="13" t="s">
        <v>3143</v>
      </c>
      <c r="D3123" s="13" t="s">
        <v>3143</v>
      </c>
      <c r="E3123" s="13" t="s">
        <v>3143</v>
      </c>
    </row>
    <row r="3124" spans="1:5" ht="25.35" customHeight="1" thickTop="1" thickBot="1" x14ac:dyDescent="0.3">
      <c r="A3124" s="37" t="s">
        <v>2477</v>
      </c>
      <c r="B3124" s="13" t="s">
        <v>163</v>
      </c>
      <c r="C3124" s="13" t="s">
        <v>3143</v>
      </c>
      <c r="D3124" s="13" t="s">
        <v>3143</v>
      </c>
      <c r="E3124" s="13" t="s">
        <v>3143</v>
      </c>
    </row>
    <row r="3125" spans="1:5" ht="25.35" customHeight="1" thickTop="1" thickBot="1" x14ac:dyDescent="0.3">
      <c r="A3125" s="37" t="s">
        <v>2478</v>
      </c>
      <c r="B3125" s="13" t="s">
        <v>24</v>
      </c>
      <c r="C3125" s="13" t="s">
        <v>3143</v>
      </c>
      <c r="D3125" s="13" t="s">
        <v>3143</v>
      </c>
      <c r="E3125" s="13" t="s">
        <v>3143</v>
      </c>
    </row>
    <row r="3126" spans="1:5" ht="25.35" customHeight="1" thickTop="1" thickBot="1" x14ac:dyDescent="0.3">
      <c r="A3126" s="37" t="s">
        <v>2479</v>
      </c>
      <c r="B3126" s="101" t="s">
        <v>30</v>
      </c>
      <c r="C3126" s="101" t="s">
        <v>5</v>
      </c>
      <c r="D3126" s="101" t="s">
        <v>3143</v>
      </c>
      <c r="E3126" s="102" t="s">
        <v>3143</v>
      </c>
    </row>
    <row r="3127" spans="1:5" ht="25.35" customHeight="1" thickTop="1" thickBot="1" x14ac:dyDescent="0.3">
      <c r="A3127" s="37" t="s">
        <v>2480</v>
      </c>
      <c r="B3127" s="13" t="s">
        <v>61</v>
      </c>
      <c r="C3127" s="13" t="s">
        <v>3143</v>
      </c>
      <c r="D3127" s="13" t="s">
        <v>3143</v>
      </c>
      <c r="E3127" s="13" t="s">
        <v>3143</v>
      </c>
    </row>
    <row r="3128" spans="1:5" ht="25.35" customHeight="1" thickTop="1" thickBot="1" x14ac:dyDescent="0.3">
      <c r="A3128" s="37" t="s">
        <v>2481</v>
      </c>
      <c r="B3128" s="13" t="s">
        <v>47</v>
      </c>
      <c r="C3128" s="13" t="s">
        <v>5</v>
      </c>
      <c r="D3128" s="13" t="s">
        <v>3143</v>
      </c>
      <c r="E3128" s="13" t="s">
        <v>3143</v>
      </c>
    </row>
    <row r="3129" spans="1:5" ht="25.35" customHeight="1" thickTop="1" thickBot="1" x14ac:dyDescent="0.3">
      <c r="A3129" s="37" t="s">
        <v>2482</v>
      </c>
      <c r="B3129" s="13" t="s">
        <v>47</v>
      </c>
      <c r="C3129" s="13" t="s">
        <v>5</v>
      </c>
      <c r="D3129" s="13" t="s">
        <v>3143</v>
      </c>
      <c r="E3129" s="13" t="s">
        <v>3143</v>
      </c>
    </row>
    <row r="3130" spans="1:5" ht="25.35" customHeight="1" thickTop="1" thickBot="1" x14ac:dyDescent="0.3">
      <c r="A3130" s="37" t="s">
        <v>2483</v>
      </c>
      <c r="B3130" s="13" t="s">
        <v>37</v>
      </c>
      <c r="C3130" s="13" t="s">
        <v>5</v>
      </c>
      <c r="D3130" s="13" t="s">
        <v>3143</v>
      </c>
      <c r="E3130" s="13" t="s">
        <v>3143</v>
      </c>
    </row>
    <row r="3131" spans="1:5" ht="25.35" customHeight="1" thickTop="1" thickBot="1" x14ac:dyDescent="0.3">
      <c r="A3131" s="37" t="s">
        <v>2484</v>
      </c>
      <c r="B3131" s="13" t="s">
        <v>21</v>
      </c>
      <c r="C3131" s="13" t="s">
        <v>5</v>
      </c>
      <c r="D3131" s="13" t="s">
        <v>3143</v>
      </c>
      <c r="E3131" s="13" t="s">
        <v>3143</v>
      </c>
    </row>
    <row r="3132" spans="1:5" ht="25.35" customHeight="1" thickTop="1" thickBot="1" x14ac:dyDescent="0.3">
      <c r="A3132" s="37" t="s">
        <v>2485</v>
      </c>
      <c r="B3132" s="13" t="s">
        <v>24</v>
      </c>
      <c r="C3132" s="13" t="s">
        <v>5</v>
      </c>
      <c r="D3132" s="13" t="s">
        <v>26</v>
      </c>
      <c r="E3132" s="13" t="s">
        <v>3143</v>
      </c>
    </row>
    <row r="3133" spans="1:5" ht="25.35" customHeight="1" thickTop="1" thickBot="1" x14ac:dyDescent="0.3">
      <c r="A3133" s="37" t="s">
        <v>2486</v>
      </c>
      <c r="B3133" s="13" t="s">
        <v>61</v>
      </c>
      <c r="C3133" s="13" t="s">
        <v>3143</v>
      </c>
      <c r="D3133" s="13" t="s">
        <v>3143</v>
      </c>
      <c r="E3133" s="13" t="s">
        <v>3143</v>
      </c>
    </row>
    <row r="3134" spans="1:5" ht="25.35" customHeight="1" thickTop="1" thickBot="1" x14ac:dyDescent="0.3">
      <c r="A3134" s="37" t="s">
        <v>2487</v>
      </c>
      <c r="B3134" s="13" t="s">
        <v>37</v>
      </c>
      <c r="C3134" s="13" t="s">
        <v>5</v>
      </c>
      <c r="D3134" s="13" t="s">
        <v>3143</v>
      </c>
      <c r="E3134" s="13" t="s">
        <v>3143</v>
      </c>
    </row>
    <row r="3135" spans="1:5" ht="25.35" customHeight="1" thickTop="1" thickBot="1" x14ac:dyDescent="0.3">
      <c r="A3135" s="37" t="s">
        <v>2488</v>
      </c>
      <c r="B3135" s="13" t="s">
        <v>21</v>
      </c>
      <c r="C3135" s="13" t="s">
        <v>3143</v>
      </c>
      <c r="D3135" s="13" t="s">
        <v>26</v>
      </c>
      <c r="E3135" s="13" t="s">
        <v>3143</v>
      </c>
    </row>
    <row r="3136" spans="1:5" ht="25.35" customHeight="1" thickTop="1" thickBot="1" x14ac:dyDescent="0.3">
      <c r="A3136" s="37" t="s">
        <v>2489</v>
      </c>
      <c r="B3136" s="13" t="s">
        <v>24</v>
      </c>
      <c r="C3136" s="13" t="s">
        <v>3143</v>
      </c>
      <c r="D3136" s="13" t="s">
        <v>3143</v>
      </c>
      <c r="E3136" s="13" t="s">
        <v>3143</v>
      </c>
    </row>
    <row r="3137" spans="1:5" ht="25.35" customHeight="1" thickTop="1" thickBot="1" x14ac:dyDescent="0.3">
      <c r="A3137" s="37" t="s">
        <v>3476</v>
      </c>
      <c r="B3137" s="13" t="s">
        <v>24</v>
      </c>
      <c r="C3137" s="13" t="s">
        <v>3143</v>
      </c>
      <c r="D3137" s="13" t="s">
        <v>26</v>
      </c>
      <c r="E3137" s="13" t="s">
        <v>6</v>
      </c>
    </row>
    <row r="3138" spans="1:5" ht="25.35" customHeight="1" thickTop="1" thickBot="1" x14ac:dyDescent="0.3">
      <c r="A3138" s="37" t="s">
        <v>2490</v>
      </c>
      <c r="B3138" s="101" t="s">
        <v>24</v>
      </c>
      <c r="C3138" s="101" t="s">
        <v>3143</v>
      </c>
      <c r="D3138" s="101" t="s">
        <v>3143</v>
      </c>
      <c r="E3138" s="102" t="s">
        <v>3143</v>
      </c>
    </row>
    <row r="3139" spans="1:5" ht="25.35" customHeight="1" thickTop="1" thickBot="1" x14ac:dyDescent="0.3">
      <c r="A3139" s="37" t="s">
        <v>2491</v>
      </c>
      <c r="B3139" s="13" t="s">
        <v>47</v>
      </c>
      <c r="C3139" s="13" t="s">
        <v>3143</v>
      </c>
      <c r="D3139" s="13" t="s">
        <v>26</v>
      </c>
      <c r="E3139" s="13" t="s">
        <v>3143</v>
      </c>
    </row>
    <row r="3140" spans="1:5" ht="25.35" customHeight="1" thickTop="1" thickBot="1" x14ac:dyDescent="0.3">
      <c r="A3140" s="37" t="s">
        <v>2492</v>
      </c>
      <c r="B3140" s="13" t="s">
        <v>24</v>
      </c>
      <c r="C3140" s="13" t="s">
        <v>3143</v>
      </c>
      <c r="D3140" s="13" t="s">
        <v>3143</v>
      </c>
      <c r="E3140" s="13" t="s">
        <v>3143</v>
      </c>
    </row>
    <row r="3141" spans="1:5" ht="25.35" customHeight="1" thickTop="1" thickBot="1" x14ac:dyDescent="0.3">
      <c r="A3141" s="37" t="s">
        <v>2493</v>
      </c>
      <c r="B3141" s="13" t="s">
        <v>29</v>
      </c>
      <c r="C3141" s="13" t="s">
        <v>3143</v>
      </c>
      <c r="D3141" s="13" t="s">
        <v>3143</v>
      </c>
      <c r="E3141" s="13" t="s">
        <v>3143</v>
      </c>
    </row>
    <row r="3142" spans="1:5" ht="25.35" customHeight="1" thickTop="1" thickBot="1" x14ac:dyDescent="0.3">
      <c r="A3142" s="37" t="s">
        <v>3093</v>
      </c>
      <c r="B3142" s="13" t="s">
        <v>29</v>
      </c>
      <c r="C3142" s="13" t="s">
        <v>3143</v>
      </c>
      <c r="D3142" s="13" t="s">
        <v>3143</v>
      </c>
      <c r="E3142" s="13" t="s">
        <v>3143</v>
      </c>
    </row>
    <row r="3143" spans="1:5" ht="25.35" customHeight="1" thickTop="1" thickBot="1" x14ac:dyDescent="0.3">
      <c r="A3143" s="37" t="s">
        <v>2494</v>
      </c>
      <c r="B3143" s="13" t="s">
        <v>24</v>
      </c>
      <c r="C3143" s="13" t="s">
        <v>3143</v>
      </c>
      <c r="D3143" s="13" t="s">
        <v>3143</v>
      </c>
      <c r="E3143" s="13" t="s">
        <v>3143</v>
      </c>
    </row>
    <row r="3144" spans="1:5" ht="25.35" customHeight="1" thickTop="1" thickBot="1" x14ac:dyDescent="0.3">
      <c r="A3144" s="37" t="s">
        <v>2495</v>
      </c>
      <c r="B3144" s="13" t="s">
        <v>29</v>
      </c>
      <c r="C3144" s="13" t="s">
        <v>3143</v>
      </c>
      <c r="D3144" s="13" t="s">
        <v>3143</v>
      </c>
      <c r="E3144" s="13" t="s">
        <v>3143</v>
      </c>
    </row>
    <row r="3145" spans="1:5" ht="25.35" customHeight="1" thickTop="1" thickBot="1" x14ac:dyDescent="0.3">
      <c r="A3145" s="37" t="s">
        <v>3130</v>
      </c>
      <c r="B3145" s="13" t="s">
        <v>37</v>
      </c>
      <c r="C3145" s="13" t="s">
        <v>3143</v>
      </c>
      <c r="D3145" s="13" t="s">
        <v>3143</v>
      </c>
      <c r="E3145" s="13" t="s">
        <v>3143</v>
      </c>
    </row>
    <row r="3146" spans="1:5" ht="25.35" customHeight="1" thickTop="1" thickBot="1" x14ac:dyDescent="0.3">
      <c r="A3146" s="37" t="s">
        <v>2496</v>
      </c>
      <c r="B3146" s="13" t="s">
        <v>30</v>
      </c>
      <c r="C3146" s="13" t="s">
        <v>3143</v>
      </c>
      <c r="D3146" s="13" t="s">
        <v>3143</v>
      </c>
      <c r="E3146" s="13" t="s">
        <v>3143</v>
      </c>
    </row>
    <row r="3147" spans="1:5" ht="25.35" customHeight="1" thickTop="1" thickBot="1" x14ac:dyDescent="0.3">
      <c r="A3147" s="37" t="s">
        <v>2497</v>
      </c>
      <c r="B3147" s="13" t="s">
        <v>24</v>
      </c>
      <c r="C3147" s="13" t="s">
        <v>3143</v>
      </c>
      <c r="D3147" s="13" t="s">
        <v>3143</v>
      </c>
      <c r="E3147" s="13" t="s">
        <v>3143</v>
      </c>
    </row>
    <row r="3148" spans="1:5" ht="25.35" customHeight="1" thickTop="1" thickBot="1" x14ac:dyDescent="0.3">
      <c r="A3148" s="37" t="s">
        <v>2498</v>
      </c>
      <c r="B3148" s="13" t="s">
        <v>21</v>
      </c>
      <c r="C3148" s="13" t="s">
        <v>3143</v>
      </c>
      <c r="D3148" s="13" t="s">
        <v>26</v>
      </c>
      <c r="E3148" s="13" t="s">
        <v>3143</v>
      </c>
    </row>
    <row r="3149" spans="1:5" ht="25.35" customHeight="1" thickTop="1" thickBot="1" x14ac:dyDescent="0.3">
      <c r="A3149" s="37" t="s">
        <v>2499</v>
      </c>
      <c r="B3149" s="13" t="s">
        <v>47</v>
      </c>
      <c r="C3149" s="13" t="s">
        <v>3143</v>
      </c>
      <c r="D3149" s="13" t="s">
        <v>3143</v>
      </c>
      <c r="E3149" s="13" t="s">
        <v>3143</v>
      </c>
    </row>
    <row r="3150" spans="1:5" ht="25.35" customHeight="1" thickTop="1" thickBot="1" x14ac:dyDescent="0.3">
      <c r="A3150" s="37" t="s">
        <v>2500</v>
      </c>
      <c r="B3150" s="13" t="s">
        <v>29</v>
      </c>
      <c r="C3150" s="13" t="s">
        <v>3143</v>
      </c>
      <c r="D3150" s="13" t="s">
        <v>3143</v>
      </c>
      <c r="E3150" s="13" t="s">
        <v>3143</v>
      </c>
    </row>
    <row r="3151" spans="1:5" ht="25.35" customHeight="1" thickTop="1" thickBot="1" x14ac:dyDescent="0.3">
      <c r="A3151" s="37" t="s">
        <v>2501</v>
      </c>
      <c r="B3151" s="13" t="s">
        <v>35</v>
      </c>
      <c r="C3151" s="13" t="s">
        <v>3143</v>
      </c>
      <c r="D3151" s="13" t="s">
        <v>3143</v>
      </c>
      <c r="E3151" s="13" t="s">
        <v>3143</v>
      </c>
    </row>
    <row r="3152" spans="1:5" ht="25.35" customHeight="1" thickTop="1" thickBot="1" x14ac:dyDescent="0.3">
      <c r="A3152" s="37" t="s">
        <v>2502</v>
      </c>
      <c r="B3152" s="13" t="s">
        <v>21</v>
      </c>
      <c r="C3152" s="13" t="s">
        <v>3143</v>
      </c>
      <c r="D3152" s="13" t="s">
        <v>3143</v>
      </c>
      <c r="E3152" s="13" t="s">
        <v>3143</v>
      </c>
    </row>
    <row r="3153" spans="1:5" ht="25.35" customHeight="1" thickTop="1" thickBot="1" x14ac:dyDescent="0.3">
      <c r="A3153" s="37" t="s">
        <v>2503</v>
      </c>
      <c r="B3153" s="13" t="s">
        <v>24</v>
      </c>
      <c r="C3153" s="13" t="s">
        <v>3143</v>
      </c>
      <c r="D3153" s="13" t="s">
        <v>3143</v>
      </c>
      <c r="E3153" s="13" t="s">
        <v>3143</v>
      </c>
    </row>
    <row r="3154" spans="1:5" ht="25.35" customHeight="1" thickTop="1" thickBot="1" x14ac:dyDescent="0.3">
      <c r="A3154" s="37" t="s">
        <v>2504</v>
      </c>
      <c r="B3154" s="13" t="s">
        <v>37</v>
      </c>
      <c r="C3154" s="13" t="s">
        <v>3143</v>
      </c>
      <c r="D3154" s="13" t="s">
        <v>3143</v>
      </c>
      <c r="E3154" s="13" t="s">
        <v>3143</v>
      </c>
    </row>
    <row r="3155" spans="1:5" ht="25.35" customHeight="1" thickTop="1" thickBot="1" x14ac:dyDescent="0.3">
      <c r="A3155" s="37" t="s">
        <v>3029</v>
      </c>
      <c r="B3155" s="13" t="s">
        <v>35</v>
      </c>
      <c r="C3155" s="13" t="s">
        <v>3143</v>
      </c>
      <c r="D3155" s="13" t="s">
        <v>3143</v>
      </c>
      <c r="E3155" s="13" t="s">
        <v>3143</v>
      </c>
    </row>
    <row r="3156" spans="1:5" ht="25.35" customHeight="1" thickTop="1" thickBot="1" x14ac:dyDescent="0.3">
      <c r="A3156" s="37" t="s">
        <v>3666</v>
      </c>
      <c r="B3156" s="13" t="s">
        <v>24</v>
      </c>
      <c r="C3156" s="13" t="s">
        <v>3143</v>
      </c>
      <c r="D3156" s="13" t="s">
        <v>26</v>
      </c>
      <c r="E3156" s="13" t="s">
        <v>3143</v>
      </c>
    </row>
    <row r="3157" spans="1:5" ht="25.35" customHeight="1" thickTop="1" thickBot="1" x14ac:dyDescent="0.3">
      <c r="A3157" s="37" t="s">
        <v>2505</v>
      </c>
      <c r="B3157" s="13" t="s">
        <v>47</v>
      </c>
      <c r="C3157" s="13" t="s">
        <v>5</v>
      </c>
      <c r="D3157" s="13" t="s">
        <v>26</v>
      </c>
      <c r="E3157" s="13" t="s">
        <v>3143</v>
      </c>
    </row>
    <row r="3158" spans="1:5" ht="25.35" customHeight="1" thickTop="1" thickBot="1" x14ac:dyDescent="0.3">
      <c r="A3158" s="37" t="s">
        <v>2506</v>
      </c>
      <c r="B3158" s="13" t="s">
        <v>30</v>
      </c>
      <c r="C3158" s="13" t="s">
        <v>3143</v>
      </c>
      <c r="D3158" s="13" t="s">
        <v>3143</v>
      </c>
      <c r="E3158" s="13" t="s">
        <v>3143</v>
      </c>
    </row>
    <row r="3159" spans="1:5" ht="25.35" customHeight="1" thickTop="1" thickBot="1" x14ac:dyDescent="0.3">
      <c r="A3159" s="37" t="s">
        <v>3040</v>
      </c>
      <c r="B3159" s="13" t="s">
        <v>30</v>
      </c>
      <c r="C3159" s="13" t="s">
        <v>3143</v>
      </c>
      <c r="D3159" s="13" t="s">
        <v>3143</v>
      </c>
      <c r="E3159" s="13" t="s">
        <v>3143</v>
      </c>
    </row>
    <row r="3160" spans="1:5" ht="25.35" customHeight="1" thickTop="1" thickBot="1" x14ac:dyDescent="0.3">
      <c r="A3160" s="37" t="s">
        <v>2507</v>
      </c>
      <c r="B3160" s="13" t="s">
        <v>35</v>
      </c>
      <c r="C3160" s="13" t="s">
        <v>3143</v>
      </c>
      <c r="D3160" s="13" t="s">
        <v>3143</v>
      </c>
      <c r="E3160" s="13" t="s">
        <v>3143</v>
      </c>
    </row>
    <row r="3161" spans="1:5" ht="25.35" customHeight="1" thickTop="1" thickBot="1" x14ac:dyDescent="0.3">
      <c r="A3161" s="37" t="s">
        <v>2508</v>
      </c>
      <c r="B3161" s="13" t="s">
        <v>37</v>
      </c>
      <c r="C3161" s="13" t="s">
        <v>3143</v>
      </c>
      <c r="D3161" s="13" t="s">
        <v>3143</v>
      </c>
      <c r="E3161" s="13" t="s">
        <v>3143</v>
      </c>
    </row>
    <row r="3162" spans="1:5" ht="25.35" customHeight="1" thickTop="1" thickBot="1" x14ac:dyDescent="0.3">
      <c r="A3162" s="37" t="s">
        <v>2509</v>
      </c>
      <c r="B3162" s="13" t="s">
        <v>24</v>
      </c>
      <c r="C3162" s="13" t="s">
        <v>3143</v>
      </c>
      <c r="D3162" s="13" t="s">
        <v>3143</v>
      </c>
      <c r="E3162" s="13" t="s">
        <v>3143</v>
      </c>
    </row>
    <row r="3163" spans="1:5" ht="25.35" customHeight="1" thickTop="1" thickBot="1" x14ac:dyDescent="0.3">
      <c r="A3163" s="37" t="s">
        <v>2510</v>
      </c>
      <c r="B3163" s="13" t="s">
        <v>61</v>
      </c>
      <c r="C3163" s="13" t="s">
        <v>3143</v>
      </c>
      <c r="D3163" s="13" t="s">
        <v>3143</v>
      </c>
      <c r="E3163" s="13" t="s">
        <v>3143</v>
      </c>
    </row>
    <row r="3164" spans="1:5" ht="25.35" customHeight="1" thickTop="1" thickBot="1" x14ac:dyDescent="0.3">
      <c r="A3164" s="37" t="s">
        <v>2511</v>
      </c>
      <c r="B3164" s="13" t="s">
        <v>163</v>
      </c>
      <c r="C3164" s="13" t="s">
        <v>3143</v>
      </c>
      <c r="D3164" s="13" t="s">
        <v>26</v>
      </c>
      <c r="E3164" s="13" t="s">
        <v>3143</v>
      </c>
    </row>
    <row r="3165" spans="1:5" ht="25.35" customHeight="1" thickTop="1" thickBot="1" x14ac:dyDescent="0.3">
      <c r="A3165" s="37" t="s">
        <v>2512</v>
      </c>
      <c r="B3165" s="13" t="s">
        <v>35</v>
      </c>
      <c r="C3165" s="13" t="s">
        <v>3143</v>
      </c>
      <c r="D3165" s="13" t="s">
        <v>3143</v>
      </c>
      <c r="E3165" s="13" t="s">
        <v>3143</v>
      </c>
    </row>
    <row r="3166" spans="1:5" ht="25.35" customHeight="1" thickTop="1" thickBot="1" x14ac:dyDescent="0.3">
      <c r="A3166" s="37" t="s">
        <v>2513</v>
      </c>
      <c r="B3166" s="13" t="s">
        <v>61</v>
      </c>
      <c r="C3166" s="13" t="s">
        <v>3143</v>
      </c>
      <c r="D3166" s="13" t="s">
        <v>3143</v>
      </c>
      <c r="E3166" s="13" t="s">
        <v>3143</v>
      </c>
    </row>
    <row r="3167" spans="1:5" ht="25.35" customHeight="1" thickTop="1" thickBot="1" x14ac:dyDescent="0.3">
      <c r="A3167" s="37" t="s">
        <v>2514</v>
      </c>
      <c r="B3167" s="13" t="s">
        <v>29</v>
      </c>
      <c r="C3167" s="13" t="s">
        <v>3143</v>
      </c>
      <c r="D3167" s="13" t="s">
        <v>3143</v>
      </c>
      <c r="E3167" s="13" t="s">
        <v>3143</v>
      </c>
    </row>
    <row r="3168" spans="1:5" ht="25.35" customHeight="1" thickTop="1" thickBot="1" x14ac:dyDescent="0.3">
      <c r="A3168" s="37" t="s">
        <v>2515</v>
      </c>
      <c r="B3168" s="13" t="s">
        <v>24</v>
      </c>
      <c r="C3168" s="13" t="s">
        <v>3143</v>
      </c>
      <c r="D3168" s="13" t="s">
        <v>26</v>
      </c>
      <c r="E3168" s="13" t="s">
        <v>3143</v>
      </c>
    </row>
    <row r="3169" spans="1:5" ht="25.35" customHeight="1" thickTop="1" thickBot="1" x14ac:dyDescent="0.3">
      <c r="A3169" s="37" t="s">
        <v>2516</v>
      </c>
      <c r="B3169" s="13" t="s">
        <v>24</v>
      </c>
      <c r="C3169" s="13" t="s">
        <v>3143</v>
      </c>
      <c r="D3169" s="13" t="s">
        <v>26</v>
      </c>
      <c r="E3169" s="13" t="s">
        <v>3143</v>
      </c>
    </row>
    <row r="3170" spans="1:5" ht="25.35" customHeight="1" thickTop="1" thickBot="1" x14ac:dyDescent="0.3">
      <c r="A3170" s="37" t="s">
        <v>2517</v>
      </c>
      <c r="B3170" s="13" t="s">
        <v>61</v>
      </c>
      <c r="C3170" s="13" t="s">
        <v>3143</v>
      </c>
      <c r="D3170" s="13" t="s">
        <v>3143</v>
      </c>
      <c r="E3170" s="13" t="s">
        <v>3143</v>
      </c>
    </row>
    <row r="3171" spans="1:5" ht="25.35" customHeight="1" thickTop="1" thickBot="1" x14ac:dyDescent="0.3">
      <c r="A3171" s="37" t="s">
        <v>2518</v>
      </c>
      <c r="B3171" s="13" t="s">
        <v>47</v>
      </c>
      <c r="C3171" s="13" t="s">
        <v>3143</v>
      </c>
      <c r="D3171" s="13" t="s">
        <v>3143</v>
      </c>
      <c r="E3171" s="13" t="s">
        <v>3143</v>
      </c>
    </row>
    <row r="3172" spans="1:5" ht="25.35" customHeight="1" thickTop="1" thickBot="1" x14ac:dyDescent="0.3">
      <c r="A3172" s="37" t="s">
        <v>2519</v>
      </c>
      <c r="B3172" s="13" t="s">
        <v>24</v>
      </c>
      <c r="C3172" s="13" t="s">
        <v>3143</v>
      </c>
      <c r="D3172" s="13" t="s">
        <v>3143</v>
      </c>
      <c r="E3172" s="13" t="s">
        <v>3143</v>
      </c>
    </row>
    <row r="3173" spans="1:5" ht="25.35" customHeight="1" thickTop="1" thickBot="1" x14ac:dyDescent="0.3">
      <c r="A3173" s="37" t="s">
        <v>2520</v>
      </c>
      <c r="B3173" s="13" t="s">
        <v>47</v>
      </c>
      <c r="C3173" s="13" t="s">
        <v>3143</v>
      </c>
      <c r="D3173" s="13" t="s">
        <v>26</v>
      </c>
      <c r="E3173" s="13" t="s">
        <v>3143</v>
      </c>
    </row>
    <row r="3174" spans="1:5" ht="25.35" customHeight="1" thickTop="1" thickBot="1" x14ac:dyDescent="0.3">
      <c r="A3174" s="37" t="s">
        <v>2521</v>
      </c>
      <c r="B3174" s="13" t="s">
        <v>47</v>
      </c>
      <c r="C3174" s="13" t="s">
        <v>3143</v>
      </c>
      <c r="D3174" s="13" t="s">
        <v>3143</v>
      </c>
      <c r="E3174" s="13" t="s">
        <v>3143</v>
      </c>
    </row>
    <row r="3175" spans="1:5" ht="25.35" customHeight="1" thickTop="1" thickBot="1" x14ac:dyDescent="0.3">
      <c r="A3175" s="37" t="s">
        <v>2522</v>
      </c>
      <c r="B3175" s="13" t="s">
        <v>21</v>
      </c>
      <c r="C3175" s="13" t="s">
        <v>3143</v>
      </c>
      <c r="D3175" s="13" t="s">
        <v>3143</v>
      </c>
      <c r="E3175" s="13" t="s">
        <v>3143</v>
      </c>
    </row>
    <row r="3176" spans="1:5" ht="25.35" customHeight="1" thickTop="1" thickBot="1" x14ac:dyDescent="0.3">
      <c r="A3176" s="37" t="s">
        <v>2523</v>
      </c>
      <c r="B3176" s="13" t="s">
        <v>24</v>
      </c>
      <c r="C3176" s="13" t="s">
        <v>5</v>
      </c>
      <c r="D3176" s="13" t="s">
        <v>26</v>
      </c>
      <c r="E3176" s="13" t="s">
        <v>3143</v>
      </c>
    </row>
    <row r="3177" spans="1:5" ht="25.35" customHeight="1" thickTop="1" thickBot="1" x14ac:dyDescent="0.3">
      <c r="A3177" s="37" t="s">
        <v>2524</v>
      </c>
      <c r="B3177" s="13" t="s">
        <v>29</v>
      </c>
      <c r="C3177" s="13" t="s">
        <v>3143</v>
      </c>
      <c r="D3177" s="13" t="s">
        <v>3143</v>
      </c>
      <c r="E3177" s="13" t="s">
        <v>3143</v>
      </c>
    </row>
    <row r="3178" spans="1:5" ht="25.35" customHeight="1" thickTop="1" thickBot="1" x14ac:dyDescent="0.3">
      <c r="A3178" s="37" t="s">
        <v>2525</v>
      </c>
      <c r="B3178" s="13" t="s">
        <v>24</v>
      </c>
      <c r="C3178" s="13" t="s">
        <v>3143</v>
      </c>
      <c r="D3178" s="13" t="s">
        <v>3143</v>
      </c>
      <c r="E3178" s="13" t="s">
        <v>3143</v>
      </c>
    </row>
    <row r="3179" spans="1:5" ht="25.35" customHeight="1" thickTop="1" thickBot="1" x14ac:dyDescent="0.3">
      <c r="A3179" s="37" t="s">
        <v>2526</v>
      </c>
      <c r="B3179" s="13" t="s">
        <v>29</v>
      </c>
      <c r="C3179" s="13" t="s">
        <v>3143</v>
      </c>
      <c r="D3179" s="13" t="s">
        <v>3143</v>
      </c>
      <c r="E3179" s="13" t="s">
        <v>3143</v>
      </c>
    </row>
    <row r="3180" spans="1:5" ht="25.35" customHeight="1" thickTop="1" thickBot="1" x14ac:dyDescent="0.3">
      <c r="A3180" s="37" t="s">
        <v>2527</v>
      </c>
      <c r="B3180" s="13" t="s">
        <v>24</v>
      </c>
      <c r="C3180" s="13" t="s">
        <v>5</v>
      </c>
      <c r="D3180" s="13" t="s">
        <v>3143</v>
      </c>
      <c r="E3180" s="13" t="s">
        <v>3143</v>
      </c>
    </row>
    <row r="3181" spans="1:5" ht="25.35" customHeight="1" thickTop="1" thickBot="1" x14ac:dyDescent="0.3">
      <c r="A3181" s="37" t="s">
        <v>2528</v>
      </c>
      <c r="B3181" s="13" t="s">
        <v>37</v>
      </c>
      <c r="C3181" s="13" t="s">
        <v>3143</v>
      </c>
      <c r="D3181" s="13" t="s">
        <v>3143</v>
      </c>
      <c r="E3181" s="13" t="s">
        <v>3143</v>
      </c>
    </row>
    <row r="3182" spans="1:5" ht="25.35" customHeight="1" thickTop="1" thickBot="1" x14ac:dyDescent="0.3">
      <c r="A3182" s="37" t="s">
        <v>2529</v>
      </c>
      <c r="B3182" s="13" t="s">
        <v>29</v>
      </c>
      <c r="C3182" s="13" t="s">
        <v>3143</v>
      </c>
      <c r="D3182" s="13" t="s">
        <v>3143</v>
      </c>
      <c r="E3182" s="13" t="s">
        <v>3143</v>
      </c>
    </row>
    <row r="3183" spans="1:5" ht="25.35" customHeight="1" thickTop="1" thickBot="1" x14ac:dyDescent="0.3">
      <c r="A3183" s="37" t="s">
        <v>2530</v>
      </c>
      <c r="B3183" s="13" t="s">
        <v>24</v>
      </c>
      <c r="C3183" s="13" t="s">
        <v>3143</v>
      </c>
      <c r="D3183" s="13" t="s">
        <v>3143</v>
      </c>
      <c r="E3183" s="13" t="s">
        <v>3143</v>
      </c>
    </row>
    <row r="3184" spans="1:5" ht="25.35" customHeight="1" thickTop="1" thickBot="1" x14ac:dyDescent="0.3">
      <c r="A3184" s="37" t="s">
        <v>2531</v>
      </c>
      <c r="B3184" s="13" t="s">
        <v>163</v>
      </c>
      <c r="C3184" s="13" t="s">
        <v>3143</v>
      </c>
      <c r="D3184" s="13" t="s">
        <v>26</v>
      </c>
      <c r="E3184" s="13" t="s">
        <v>3143</v>
      </c>
    </row>
    <row r="3185" spans="1:5" ht="25.35" customHeight="1" thickTop="1" thickBot="1" x14ac:dyDescent="0.3">
      <c r="A3185" s="37" t="s">
        <v>2532</v>
      </c>
      <c r="B3185" s="13" t="s">
        <v>24</v>
      </c>
      <c r="C3185" s="13" t="s">
        <v>3143</v>
      </c>
      <c r="D3185" s="13" t="s">
        <v>3143</v>
      </c>
      <c r="E3185" s="13" t="s">
        <v>3143</v>
      </c>
    </row>
    <row r="3186" spans="1:5" ht="25.35" customHeight="1" thickTop="1" thickBot="1" x14ac:dyDescent="0.3">
      <c r="A3186" s="37" t="s">
        <v>2533</v>
      </c>
      <c r="B3186" s="13" t="s">
        <v>37</v>
      </c>
      <c r="C3186" s="13" t="s">
        <v>5</v>
      </c>
      <c r="D3186" s="13" t="s">
        <v>3143</v>
      </c>
      <c r="E3186" s="13" t="s">
        <v>3143</v>
      </c>
    </row>
    <row r="3187" spans="1:5" ht="25.35" customHeight="1" thickTop="1" thickBot="1" x14ac:dyDescent="0.3">
      <c r="A3187" s="37" t="s">
        <v>3535</v>
      </c>
      <c r="B3187" s="13" t="s">
        <v>35</v>
      </c>
      <c r="C3187" s="13" t="s">
        <v>3143</v>
      </c>
      <c r="D3187" s="13" t="s">
        <v>26</v>
      </c>
      <c r="E3187" s="13" t="s">
        <v>3143</v>
      </c>
    </row>
    <row r="3188" spans="1:5" ht="25.35" customHeight="1" thickTop="1" thickBot="1" x14ac:dyDescent="0.3">
      <c r="A3188" s="37" t="s">
        <v>2534</v>
      </c>
      <c r="B3188" s="13" t="s">
        <v>24</v>
      </c>
      <c r="C3188" s="13" t="s">
        <v>3143</v>
      </c>
      <c r="D3188" s="13" t="s">
        <v>3143</v>
      </c>
      <c r="E3188" s="13" t="s">
        <v>3143</v>
      </c>
    </row>
    <row r="3189" spans="1:5" ht="25.35" customHeight="1" thickTop="1" thickBot="1" x14ac:dyDescent="0.3">
      <c r="A3189" s="37" t="s">
        <v>2535</v>
      </c>
      <c r="B3189" s="13" t="s">
        <v>24</v>
      </c>
      <c r="C3189" s="13" t="s">
        <v>3143</v>
      </c>
      <c r="D3189" s="13" t="s">
        <v>3143</v>
      </c>
      <c r="E3189" s="13" t="s">
        <v>3143</v>
      </c>
    </row>
    <row r="3190" spans="1:5" ht="25.35" customHeight="1" thickTop="1" thickBot="1" x14ac:dyDescent="0.3">
      <c r="A3190" s="37" t="s">
        <v>2536</v>
      </c>
      <c r="B3190" s="101" t="s">
        <v>24</v>
      </c>
      <c r="C3190" s="101" t="s">
        <v>3143</v>
      </c>
      <c r="D3190" s="101" t="s">
        <v>3143</v>
      </c>
      <c r="E3190" s="102" t="s">
        <v>3143</v>
      </c>
    </row>
    <row r="3191" spans="1:5" ht="25.35" customHeight="1" thickTop="1" thickBot="1" x14ac:dyDescent="0.3">
      <c r="A3191" s="37" t="s">
        <v>2537</v>
      </c>
      <c r="B3191" s="13" t="s">
        <v>30</v>
      </c>
      <c r="C3191" s="13" t="s">
        <v>3143</v>
      </c>
      <c r="D3191" s="13" t="s">
        <v>3143</v>
      </c>
      <c r="E3191" s="13" t="s">
        <v>3143</v>
      </c>
    </row>
    <row r="3192" spans="1:5" ht="25.35" customHeight="1" thickTop="1" thickBot="1" x14ac:dyDescent="0.3">
      <c r="A3192" s="37" t="s">
        <v>2538</v>
      </c>
      <c r="B3192" s="13" t="s">
        <v>47</v>
      </c>
      <c r="C3192" s="13" t="s">
        <v>3143</v>
      </c>
      <c r="D3192" s="13" t="s">
        <v>26</v>
      </c>
      <c r="E3192" s="13" t="s">
        <v>3143</v>
      </c>
    </row>
    <row r="3193" spans="1:5" ht="25.35" customHeight="1" thickTop="1" thickBot="1" x14ac:dyDescent="0.3">
      <c r="A3193" s="37" t="s">
        <v>2539</v>
      </c>
      <c r="B3193" s="13" t="s">
        <v>24</v>
      </c>
      <c r="C3193" s="13" t="s">
        <v>3143</v>
      </c>
      <c r="D3193" s="13" t="s">
        <v>3143</v>
      </c>
      <c r="E3193" s="13" t="s">
        <v>3143</v>
      </c>
    </row>
    <row r="3194" spans="1:5" ht="25.35" customHeight="1" thickTop="1" thickBot="1" x14ac:dyDescent="0.3">
      <c r="A3194" s="37" t="s">
        <v>2540</v>
      </c>
      <c r="B3194" s="13" t="s">
        <v>47</v>
      </c>
      <c r="C3194" s="13" t="s">
        <v>3143</v>
      </c>
      <c r="D3194" s="13" t="s">
        <v>26</v>
      </c>
      <c r="E3194" s="13" t="s">
        <v>3143</v>
      </c>
    </row>
    <row r="3195" spans="1:5" ht="25.35" customHeight="1" thickTop="1" thickBot="1" x14ac:dyDescent="0.3">
      <c r="A3195" s="37" t="s">
        <v>2541</v>
      </c>
      <c r="B3195" s="13" t="s">
        <v>37</v>
      </c>
      <c r="C3195" s="13" t="s">
        <v>3143</v>
      </c>
      <c r="D3195" s="13" t="s">
        <v>3143</v>
      </c>
      <c r="E3195" s="13" t="s">
        <v>3143</v>
      </c>
    </row>
    <row r="3196" spans="1:5" ht="25.35" customHeight="1" thickTop="1" thickBot="1" x14ac:dyDescent="0.3">
      <c r="A3196" s="37" t="s">
        <v>3003</v>
      </c>
      <c r="B3196" s="13" t="s">
        <v>37</v>
      </c>
      <c r="C3196" s="13" t="s">
        <v>3143</v>
      </c>
      <c r="D3196" s="13" t="s">
        <v>3143</v>
      </c>
      <c r="E3196" s="13" t="s">
        <v>3143</v>
      </c>
    </row>
    <row r="3197" spans="1:5" ht="25.35" customHeight="1" thickTop="1" thickBot="1" x14ac:dyDescent="0.3">
      <c r="A3197" s="37" t="s">
        <v>2542</v>
      </c>
      <c r="B3197" s="13" t="s">
        <v>21</v>
      </c>
      <c r="C3197" s="13" t="s">
        <v>3143</v>
      </c>
      <c r="D3197" s="13" t="s">
        <v>3143</v>
      </c>
      <c r="E3197" s="13" t="s">
        <v>3143</v>
      </c>
    </row>
    <row r="3198" spans="1:5" ht="25.35" customHeight="1" thickTop="1" thickBot="1" x14ac:dyDescent="0.3">
      <c r="A3198" s="37" t="s">
        <v>2543</v>
      </c>
      <c r="B3198" s="13" t="s">
        <v>37</v>
      </c>
      <c r="C3198" s="13" t="s">
        <v>5</v>
      </c>
      <c r="D3198" s="13" t="s">
        <v>3143</v>
      </c>
      <c r="E3198" s="13" t="s">
        <v>3143</v>
      </c>
    </row>
    <row r="3199" spans="1:5" ht="25.35" customHeight="1" thickTop="1" thickBot="1" x14ac:dyDescent="0.3">
      <c r="A3199" s="37" t="s">
        <v>3537</v>
      </c>
      <c r="B3199" s="13" t="s">
        <v>61</v>
      </c>
      <c r="C3199" s="13" t="s">
        <v>3143</v>
      </c>
      <c r="D3199" s="13" t="s">
        <v>3143</v>
      </c>
      <c r="E3199" s="13" t="s">
        <v>3143</v>
      </c>
    </row>
    <row r="3200" spans="1:5" ht="25.35" customHeight="1" thickTop="1" thickBot="1" x14ac:dyDescent="0.3">
      <c r="A3200" s="37" t="s">
        <v>2920</v>
      </c>
      <c r="B3200" s="13" t="s">
        <v>37</v>
      </c>
      <c r="C3200" s="13" t="s">
        <v>3143</v>
      </c>
      <c r="D3200" s="13" t="s">
        <v>3143</v>
      </c>
      <c r="E3200" s="13" t="s">
        <v>3143</v>
      </c>
    </row>
    <row r="3201" spans="1:5" ht="25.35" customHeight="1" thickTop="1" thickBot="1" x14ac:dyDescent="0.3">
      <c r="A3201" s="37" t="s">
        <v>2544</v>
      </c>
      <c r="B3201" s="13" t="s">
        <v>24</v>
      </c>
      <c r="C3201" s="13" t="s">
        <v>3143</v>
      </c>
      <c r="D3201" s="13" t="s">
        <v>3143</v>
      </c>
      <c r="E3201" s="13" t="s">
        <v>3143</v>
      </c>
    </row>
    <row r="3202" spans="1:5" ht="25.35" customHeight="1" thickTop="1" thickBot="1" x14ac:dyDescent="0.3">
      <c r="A3202" s="37" t="s">
        <v>2545</v>
      </c>
      <c r="B3202" s="13" t="s">
        <v>37</v>
      </c>
      <c r="C3202" s="13" t="s">
        <v>3143</v>
      </c>
      <c r="D3202" s="13" t="s">
        <v>3143</v>
      </c>
      <c r="E3202" s="13" t="s">
        <v>3143</v>
      </c>
    </row>
    <row r="3203" spans="1:5" ht="25.35" customHeight="1" thickTop="1" thickBot="1" x14ac:dyDescent="0.3">
      <c r="A3203" s="37" t="s">
        <v>2546</v>
      </c>
      <c r="B3203" s="13" t="s">
        <v>61</v>
      </c>
      <c r="C3203" s="13" t="s">
        <v>3143</v>
      </c>
      <c r="D3203" s="13" t="s">
        <v>26</v>
      </c>
      <c r="E3203" s="13" t="s">
        <v>3143</v>
      </c>
    </row>
    <row r="3204" spans="1:5" ht="25.35" customHeight="1" thickTop="1" thickBot="1" x14ac:dyDescent="0.3">
      <c r="A3204" s="37" t="s">
        <v>2547</v>
      </c>
      <c r="B3204" s="13" t="s">
        <v>47</v>
      </c>
      <c r="C3204" s="13" t="s">
        <v>3143</v>
      </c>
      <c r="D3204" s="13" t="s">
        <v>3143</v>
      </c>
      <c r="E3204" s="13" t="s">
        <v>3143</v>
      </c>
    </row>
    <row r="3205" spans="1:5" ht="25.35" customHeight="1" thickTop="1" thickBot="1" x14ac:dyDescent="0.3">
      <c r="A3205" s="37" t="s">
        <v>2548</v>
      </c>
      <c r="B3205" s="13" t="s">
        <v>21</v>
      </c>
      <c r="C3205" s="13" t="s">
        <v>3143</v>
      </c>
      <c r="D3205" s="13" t="s">
        <v>3143</v>
      </c>
      <c r="E3205" s="13" t="s">
        <v>3143</v>
      </c>
    </row>
    <row r="3206" spans="1:5" ht="25.35" customHeight="1" thickTop="1" thickBot="1" x14ac:dyDescent="0.3">
      <c r="A3206" s="37" t="s">
        <v>2549</v>
      </c>
      <c r="B3206" s="13" t="s">
        <v>21</v>
      </c>
      <c r="C3206" s="13" t="s">
        <v>3143</v>
      </c>
      <c r="D3206" s="13" t="s">
        <v>3143</v>
      </c>
      <c r="E3206" s="13" t="s">
        <v>3143</v>
      </c>
    </row>
    <row r="3207" spans="1:5" ht="25.35" customHeight="1" thickTop="1" thickBot="1" x14ac:dyDescent="0.3">
      <c r="A3207" s="37" t="s">
        <v>2550</v>
      </c>
      <c r="B3207" s="13" t="s">
        <v>29</v>
      </c>
      <c r="C3207" s="13" t="s">
        <v>3143</v>
      </c>
      <c r="D3207" s="13" t="s">
        <v>3143</v>
      </c>
      <c r="E3207" s="13" t="s">
        <v>3143</v>
      </c>
    </row>
    <row r="3208" spans="1:5" ht="25.35" customHeight="1" thickTop="1" thickBot="1" x14ac:dyDescent="0.3">
      <c r="A3208" s="37" t="s">
        <v>2551</v>
      </c>
      <c r="B3208" s="13" t="s">
        <v>24</v>
      </c>
      <c r="C3208" s="13" t="s">
        <v>3143</v>
      </c>
      <c r="D3208" s="13" t="s">
        <v>26</v>
      </c>
      <c r="E3208" s="13" t="s">
        <v>3143</v>
      </c>
    </row>
    <row r="3209" spans="1:5" ht="25.35" customHeight="1" thickTop="1" thickBot="1" x14ac:dyDescent="0.3">
      <c r="A3209" s="37" t="s">
        <v>2552</v>
      </c>
      <c r="B3209" s="13" t="s">
        <v>30</v>
      </c>
      <c r="C3209" s="13" t="s">
        <v>3143</v>
      </c>
      <c r="D3209" s="13" t="s">
        <v>3143</v>
      </c>
      <c r="E3209" s="13" t="s">
        <v>3143</v>
      </c>
    </row>
    <row r="3210" spans="1:5" ht="25.35" customHeight="1" thickTop="1" thickBot="1" x14ac:dyDescent="0.3">
      <c r="A3210" s="37" t="s">
        <v>2553</v>
      </c>
      <c r="B3210" s="13" t="s">
        <v>37</v>
      </c>
      <c r="C3210" s="13" t="s">
        <v>5</v>
      </c>
      <c r="D3210" s="13" t="s">
        <v>3143</v>
      </c>
      <c r="E3210" s="13" t="s">
        <v>3143</v>
      </c>
    </row>
    <row r="3211" spans="1:5" ht="25.35" customHeight="1" thickTop="1" thickBot="1" x14ac:dyDescent="0.3">
      <c r="A3211" s="37" t="s">
        <v>2554</v>
      </c>
      <c r="B3211" s="13" t="s">
        <v>21</v>
      </c>
      <c r="C3211" s="13" t="s">
        <v>3143</v>
      </c>
      <c r="D3211" s="13" t="s">
        <v>3143</v>
      </c>
      <c r="E3211" s="13" t="s">
        <v>3143</v>
      </c>
    </row>
    <row r="3212" spans="1:5" ht="25.35" customHeight="1" thickTop="1" thickBot="1" x14ac:dyDescent="0.3">
      <c r="A3212" s="37" t="s">
        <v>2555</v>
      </c>
      <c r="B3212" s="101" t="s">
        <v>61</v>
      </c>
      <c r="C3212" s="101" t="s">
        <v>3143</v>
      </c>
      <c r="D3212" s="101" t="s">
        <v>26</v>
      </c>
      <c r="E3212" s="102" t="s">
        <v>3143</v>
      </c>
    </row>
    <row r="3213" spans="1:5" ht="25.35" customHeight="1" thickTop="1" thickBot="1" x14ac:dyDescent="0.3">
      <c r="A3213" s="37" t="s">
        <v>2556</v>
      </c>
      <c r="B3213" s="13" t="s">
        <v>61</v>
      </c>
      <c r="C3213" s="13" t="s">
        <v>3143</v>
      </c>
      <c r="D3213" s="13" t="s">
        <v>26</v>
      </c>
      <c r="E3213" s="13" t="s">
        <v>3143</v>
      </c>
    </row>
    <row r="3214" spans="1:5" ht="25.35" customHeight="1" thickTop="1" thickBot="1" x14ac:dyDescent="0.3">
      <c r="A3214" s="37" t="s">
        <v>2557</v>
      </c>
      <c r="B3214" s="13" t="s">
        <v>37</v>
      </c>
      <c r="C3214" s="13" t="s">
        <v>3143</v>
      </c>
      <c r="D3214" s="13" t="s">
        <v>3143</v>
      </c>
      <c r="E3214" s="13" t="s">
        <v>3143</v>
      </c>
    </row>
    <row r="3215" spans="1:5" ht="25.35" customHeight="1" thickTop="1" thickBot="1" x14ac:dyDescent="0.3">
      <c r="A3215" s="37" t="s">
        <v>2558</v>
      </c>
      <c r="B3215" s="13" t="s">
        <v>61</v>
      </c>
      <c r="C3215" s="13" t="s">
        <v>3143</v>
      </c>
      <c r="D3215" s="13" t="s">
        <v>26</v>
      </c>
      <c r="E3215" s="13" t="s">
        <v>3143</v>
      </c>
    </row>
    <row r="3216" spans="1:5" ht="25.35" customHeight="1" thickTop="1" thickBot="1" x14ac:dyDescent="0.3">
      <c r="A3216" s="37" t="s">
        <v>2951</v>
      </c>
      <c r="B3216" s="13" t="s">
        <v>47</v>
      </c>
      <c r="C3216" s="13" t="s">
        <v>3143</v>
      </c>
      <c r="D3216" s="13" t="s">
        <v>3143</v>
      </c>
      <c r="E3216" s="13" t="s">
        <v>3143</v>
      </c>
    </row>
    <row r="3217" spans="1:5" ht="25.35" customHeight="1" thickTop="1" thickBot="1" x14ac:dyDescent="0.3">
      <c r="A3217" s="37" t="s">
        <v>2559</v>
      </c>
      <c r="B3217" s="13" t="s">
        <v>30</v>
      </c>
      <c r="C3217" s="13" t="s">
        <v>3143</v>
      </c>
      <c r="D3217" s="13" t="s">
        <v>3143</v>
      </c>
      <c r="E3217" s="13" t="s">
        <v>3143</v>
      </c>
    </row>
    <row r="3218" spans="1:5" ht="25.35" customHeight="1" thickTop="1" thickBot="1" x14ac:dyDescent="0.3">
      <c r="A3218" s="37" t="s">
        <v>2560</v>
      </c>
      <c r="B3218" s="13" t="s">
        <v>35</v>
      </c>
      <c r="C3218" s="13" t="s">
        <v>3143</v>
      </c>
      <c r="D3218" s="13" t="s">
        <v>3143</v>
      </c>
      <c r="E3218" s="13" t="s">
        <v>3143</v>
      </c>
    </row>
    <row r="3219" spans="1:5" ht="25.35" customHeight="1" thickTop="1" thickBot="1" x14ac:dyDescent="0.3">
      <c r="A3219" s="37" t="s">
        <v>3254</v>
      </c>
      <c r="B3219" s="13" t="s">
        <v>37</v>
      </c>
      <c r="C3219" s="13" t="s">
        <v>3143</v>
      </c>
      <c r="D3219" s="13" t="s">
        <v>3143</v>
      </c>
      <c r="E3219" s="13" t="s">
        <v>3143</v>
      </c>
    </row>
    <row r="3220" spans="1:5" ht="25.35" customHeight="1" thickTop="1" thickBot="1" x14ac:dyDescent="0.3">
      <c r="A3220" s="37" t="s">
        <v>2561</v>
      </c>
      <c r="B3220" s="13" t="s">
        <v>37</v>
      </c>
      <c r="C3220" s="13" t="s">
        <v>3143</v>
      </c>
      <c r="D3220" s="13" t="s">
        <v>26</v>
      </c>
      <c r="E3220" s="13" t="s">
        <v>3143</v>
      </c>
    </row>
    <row r="3221" spans="1:5" ht="25.35" customHeight="1" thickTop="1" thickBot="1" x14ac:dyDescent="0.3">
      <c r="A3221" s="37" t="s">
        <v>2562</v>
      </c>
      <c r="B3221" s="13" t="s">
        <v>61</v>
      </c>
      <c r="C3221" s="13" t="s">
        <v>3143</v>
      </c>
      <c r="D3221" s="13" t="s">
        <v>3143</v>
      </c>
      <c r="E3221" s="13" t="s">
        <v>3143</v>
      </c>
    </row>
    <row r="3222" spans="1:5" ht="25.35" customHeight="1" thickTop="1" thickBot="1" x14ac:dyDescent="0.3">
      <c r="A3222" s="37" t="s">
        <v>2563</v>
      </c>
      <c r="B3222" s="13" t="s">
        <v>24</v>
      </c>
      <c r="C3222" s="13" t="s">
        <v>3143</v>
      </c>
      <c r="D3222" s="13" t="s">
        <v>3143</v>
      </c>
      <c r="E3222" s="13" t="s">
        <v>3143</v>
      </c>
    </row>
    <row r="3223" spans="1:5" ht="25.35" customHeight="1" thickTop="1" thickBot="1" x14ac:dyDescent="0.3">
      <c r="A3223" s="37" t="s">
        <v>2564</v>
      </c>
      <c r="B3223" s="13" t="s">
        <v>37</v>
      </c>
      <c r="C3223" s="13" t="s">
        <v>3143</v>
      </c>
      <c r="D3223" s="13" t="s">
        <v>3143</v>
      </c>
      <c r="E3223" s="13" t="s">
        <v>3143</v>
      </c>
    </row>
    <row r="3224" spans="1:5" ht="25.35" customHeight="1" thickTop="1" thickBot="1" x14ac:dyDescent="0.3">
      <c r="A3224" s="37" t="s">
        <v>2565</v>
      </c>
      <c r="B3224" s="13" t="s">
        <v>29</v>
      </c>
      <c r="C3224" s="13" t="s">
        <v>3143</v>
      </c>
      <c r="D3224" s="13" t="s">
        <v>3143</v>
      </c>
      <c r="E3224" s="13" t="s">
        <v>3143</v>
      </c>
    </row>
    <row r="3225" spans="1:5" ht="25.35" customHeight="1" thickTop="1" thickBot="1" x14ac:dyDescent="0.3">
      <c r="A3225" s="37" t="s">
        <v>2566</v>
      </c>
      <c r="B3225" s="13" t="s">
        <v>35</v>
      </c>
      <c r="C3225" s="13" t="s">
        <v>3143</v>
      </c>
      <c r="D3225" s="13" t="s">
        <v>3143</v>
      </c>
      <c r="E3225" s="13" t="s">
        <v>3143</v>
      </c>
    </row>
    <row r="3226" spans="1:5" ht="25.35" customHeight="1" thickTop="1" thickBot="1" x14ac:dyDescent="0.3">
      <c r="A3226" s="37" t="s">
        <v>2959</v>
      </c>
      <c r="B3226" s="13" t="s">
        <v>24</v>
      </c>
      <c r="C3226" s="13" t="s">
        <v>3143</v>
      </c>
      <c r="D3226" s="13" t="s">
        <v>3143</v>
      </c>
      <c r="E3226" s="13" t="s">
        <v>3143</v>
      </c>
    </row>
    <row r="3227" spans="1:5" ht="25.35" customHeight="1" thickTop="1" thickBot="1" x14ac:dyDescent="0.3">
      <c r="A3227" s="37" t="s">
        <v>2567</v>
      </c>
      <c r="B3227" s="13" t="s">
        <v>37</v>
      </c>
      <c r="C3227" s="13" t="s">
        <v>3143</v>
      </c>
      <c r="D3227" s="13" t="s">
        <v>3143</v>
      </c>
      <c r="E3227" s="13" t="s">
        <v>3143</v>
      </c>
    </row>
    <row r="3228" spans="1:5" ht="25.35" customHeight="1" thickTop="1" thickBot="1" x14ac:dyDescent="0.3">
      <c r="A3228" s="37" t="s">
        <v>2568</v>
      </c>
      <c r="B3228" s="13" t="s">
        <v>24</v>
      </c>
      <c r="C3228" s="13" t="s">
        <v>3143</v>
      </c>
      <c r="D3228" s="13" t="s">
        <v>3143</v>
      </c>
      <c r="E3228" s="13" t="s">
        <v>3143</v>
      </c>
    </row>
    <row r="3229" spans="1:5" ht="25.35" customHeight="1" thickTop="1" thickBot="1" x14ac:dyDescent="0.3">
      <c r="A3229" s="37" t="s">
        <v>2569</v>
      </c>
      <c r="B3229" s="13" t="s">
        <v>37</v>
      </c>
      <c r="C3229" s="13" t="s">
        <v>5</v>
      </c>
      <c r="D3229" s="13" t="s">
        <v>3143</v>
      </c>
      <c r="E3229" s="13" t="s">
        <v>3143</v>
      </c>
    </row>
    <row r="3230" spans="1:5" ht="25.35" customHeight="1" thickTop="1" thickBot="1" x14ac:dyDescent="0.3">
      <c r="A3230" s="37" t="s">
        <v>3516</v>
      </c>
      <c r="B3230" s="13" t="s">
        <v>24</v>
      </c>
      <c r="C3230" s="13" t="s">
        <v>3143</v>
      </c>
      <c r="D3230" s="13" t="s">
        <v>3143</v>
      </c>
      <c r="E3230" s="13" t="s">
        <v>3143</v>
      </c>
    </row>
    <row r="3231" spans="1:5" ht="25.35" customHeight="1" thickTop="1" thickBot="1" x14ac:dyDescent="0.3">
      <c r="A3231" s="37" t="s">
        <v>3166</v>
      </c>
      <c r="B3231" s="13" t="s">
        <v>37</v>
      </c>
      <c r="C3231" s="13" t="s">
        <v>3143</v>
      </c>
      <c r="D3231" s="13" t="s">
        <v>3143</v>
      </c>
      <c r="E3231" s="13" t="s">
        <v>3143</v>
      </c>
    </row>
    <row r="3232" spans="1:5" ht="25.35" customHeight="1" thickTop="1" thickBot="1" x14ac:dyDescent="0.3">
      <c r="A3232" s="37" t="s">
        <v>3517</v>
      </c>
      <c r="B3232" s="13" t="s">
        <v>37</v>
      </c>
      <c r="C3232" s="13" t="s">
        <v>5</v>
      </c>
      <c r="D3232" s="13" t="s">
        <v>3143</v>
      </c>
      <c r="E3232" s="13" t="s">
        <v>3143</v>
      </c>
    </row>
    <row r="3233" spans="1:5" ht="25.35" customHeight="1" thickTop="1" thickBot="1" x14ac:dyDescent="0.3">
      <c r="A3233" s="37" t="s">
        <v>2570</v>
      </c>
      <c r="B3233" s="13" t="s">
        <v>37</v>
      </c>
      <c r="C3233" s="13" t="s">
        <v>5</v>
      </c>
      <c r="D3233" s="13" t="s">
        <v>3143</v>
      </c>
      <c r="E3233" s="13" t="s">
        <v>3143</v>
      </c>
    </row>
    <row r="3234" spans="1:5" ht="25.35" customHeight="1" thickTop="1" thickBot="1" x14ac:dyDescent="0.3">
      <c r="A3234" s="37" t="s">
        <v>2571</v>
      </c>
      <c r="B3234" s="13" t="s">
        <v>29</v>
      </c>
      <c r="C3234" s="13" t="s">
        <v>3143</v>
      </c>
      <c r="D3234" s="13" t="s">
        <v>3143</v>
      </c>
      <c r="E3234" s="13" t="s">
        <v>3143</v>
      </c>
    </row>
    <row r="3235" spans="1:5" ht="25.35" customHeight="1" thickTop="1" thickBot="1" x14ac:dyDescent="0.3">
      <c r="A3235" s="37" t="s">
        <v>3032</v>
      </c>
      <c r="B3235" s="13" t="s">
        <v>21</v>
      </c>
      <c r="C3235" s="13" t="s">
        <v>3143</v>
      </c>
      <c r="D3235" s="13" t="s">
        <v>3143</v>
      </c>
      <c r="E3235" s="13" t="s">
        <v>3143</v>
      </c>
    </row>
    <row r="3236" spans="1:5" ht="25.35" customHeight="1" thickTop="1" thickBot="1" x14ac:dyDescent="0.3">
      <c r="A3236" s="37" t="s">
        <v>2572</v>
      </c>
      <c r="B3236" s="101" t="s">
        <v>37</v>
      </c>
      <c r="C3236" s="101" t="s">
        <v>3143</v>
      </c>
      <c r="D3236" s="101" t="s">
        <v>26</v>
      </c>
      <c r="E3236" s="102" t="s">
        <v>3143</v>
      </c>
    </row>
    <row r="3237" spans="1:5" ht="25.35" customHeight="1" thickTop="1" thickBot="1" x14ac:dyDescent="0.3">
      <c r="A3237" s="37" t="s">
        <v>2573</v>
      </c>
      <c r="B3237" s="13" t="s">
        <v>24</v>
      </c>
      <c r="C3237" s="13" t="s">
        <v>3143</v>
      </c>
      <c r="D3237" s="13" t="s">
        <v>3143</v>
      </c>
      <c r="E3237" s="13" t="s">
        <v>3143</v>
      </c>
    </row>
    <row r="3238" spans="1:5" ht="25.35" customHeight="1" thickTop="1" thickBot="1" x14ac:dyDescent="0.3">
      <c r="A3238" s="37" t="s">
        <v>2574</v>
      </c>
      <c r="B3238" s="13" t="s">
        <v>30</v>
      </c>
      <c r="C3238" s="13" t="s">
        <v>3143</v>
      </c>
      <c r="D3238" s="13" t="s">
        <v>3143</v>
      </c>
      <c r="E3238" s="13" t="s">
        <v>3143</v>
      </c>
    </row>
    <row r="3239" spans="1:5" ht="25.35" customHeight="1" thickTop="1" thickBot="1" x14ac:dyDescent="0.3">
      <c r="A3239" s="37" t="s">
        <v>2575</v>
      </c>
      <c r="B3239" s="13" t="s">
        <v>29</v>
      </c>
      <c r="C3239" s="13" t="s">
        <v>3143</v>
      </c>
      <c r="D3239" s="13" t="s">
        <v>3143</v>
      </c>
      <c r="E3239" s="13" t="s">
        <v>3143</v>
      </c>
    </row>
    <row r="3240" spans="1:5" ht="25.35" customHeight="1" thickTop="1" thickBot="1" x14ac:dyDescent="0.3">
      <c r="A3240" s="37" t="s">
        <v>2576</v>
      </c>
      <c r="B3240" s="13" t="s">
        <v>21</v>
      </c>
      <c r="C3240" s="13" t="s">
        <v>3143</v>
      </c>
      <c r="D3240" s="13" t="s">
        <v>3143</v>
      </c>
      <c r="E3240" s="13" t="s">
        <v>3143</v>
      </c>
    </row>
    <row r="3241" spans="1:5" ht="25.35" customHeight="1" thickTop="1" thickBot="1" x14ac:dyDescent="0.3">
      <c r="A3241" s="37" t="s">
        <v>2577</v>
      </c>
      <c r="B3241" s="13" t="s">
        <v>37</v>
      </c>
      <c r="C3241" s="13" t="s">
        <v>3143</v>
      </c>
      <c r="D3241" s="13" t="s">
        <v>26</v>
      </c>
      <c r="E3241" s="13" t="s">
        <v>3143</v>
      </c>
    </row>
    <row r="3242" spans="1:5" ht="25.35" customHeight="1" thickTop="1" thickBot="1" x14ac:dyDescent="0.3">
      <c r="A3242" s="37" t="s">
        <v>2578</v>
      </c>
      <c r="B3242" s="13" t="s">
        <v>29</v>
      </c>
      <c r="C3242" s="13" t="s">
        <v>3143</v>
      </c>
      <c r="D3242" s="13" t="s">
        <v>3143</v>
      </c>
      <c r="E3242" s="13" t="s">
        <v>3143</v>
      </c>
    </row>
    <row r="3243" spans="1:5" ht="25.35" customHeight="1" thickTop="1" thickBot="1" x14ac:dyDescent="0.3">
      <c r="A3243" s="37" t="s">
        <v>2579</v>
      </c>
      <c r="B3243" s="13" t="s">
        <v>37</v>
      </c>
      <c r="C3243" s="13" t="s">
        <v>3143</v>
      </c>
      <c r="D3243" s="13" t="s">
        <v>3143</v>
      </c>
      <c r="E3243" s="13" t="s">
        <v>3143</v>
      </c>
    </row>
    <row r="3244" spans="1:5" ht="25.35" customHeight="1" thickTop="1" thickBot="1" x14ac:dyDescent="0.3">
      <c r="A3244" s="37" t="s">
        <v>3081</v>
      </c>
      <c r="B3244" s="13" t="s">
        <v>21</v>
      </c>
      <c r="C3244" s="13" t="s">
        <v>3143</v>
      </c>
      <c r="D3244" s="13" t="s">
        <v>3143</v>
      </c>
      <c r="E3244" s="13" t="s">
        <v>3143</v>
      </c>
    </row>
    <row r="3245" spans="1:5" ht="25.35" customHeight="1" thickTop="1" thickBot="1" x14ac:dyDescent="0.3">
      <c r="A3245" s="37" t="s">
        <v>2580</v>
      </c>
      <c r="B3245" s="13" t="s">
        <v>37</v>
      </c>
      <c r="C3245" s="13" t="s">
        <v>3143</v>
      </c>
      <c r="D3245" s="13" t="s">
        <v>3143</v>
      </c>
      <c r="E3245" s="13" t="s">
        <v>3143</v>
      </c>
    </row>
    <row r="3246" spans="1:5" ht="25.35" customHeight="1" thickTop="1" thickBot="1" x14ac:dyDescent="0.3">
      <c r="A3246" s="37" t="s">
        <v>2581</v>
      </c>
      <c r="B3246" s="13" t="s">
        <v>24</v>
      </c>
      <c r="C3246" s="13" t="s">
        <v>5</v>
      </c>
      <c r="D3246" s="13" t="s">
        <v>3143</v>
      </c>
      <c r="E3246" s="13" t="s">
        <v>3143</v>
      </c>
    </row>
    <row r="3247" spans="1:5" ht="25.35" customHeight="1" thickTop="1" thickBot="1" x14ac:dyDescent="0.3">
      <c r="A3247" s="37" t="s">
        <v>3009</v>
      </c>
      <c r="B3247" s="13" t="s">
        <v>37</v>
      </c>
      <c r="C3247" s="13" t="s">
        <v>5</v>
      </c>
      <c r="D3247" s="13" t="s">
        <v>3143</v>
      </c>
      <c r="E3247" s="13" t="s">
        <v>3143</v>
      </c>
    </row>
    <row r="3248" spans="1:5" ht="25.35" customHeight="1" thickTop="1" thickBot="1" x14ac:dyDescent="0.3">
      <c r="A3248" s="37" t="s">
        <v>2582</v>
      </c>
      <c r="B3248" s="13" t="s">
        <v>29</v>
      </c>
      <c r="C3248" s="13" t="s">
        <v>3143</v>
      </c>
      <c r="D3248" s="13" t="s">
        <v>3143</v>
      </c>
      <c r="E3248" s="13" t="s">
        <v>3143</v>
      </c>
    </row>
    <row r="3249" spans="1:5" ht="25.35" customHeight="1" thickTop="1" thickBot="1" x14ac:dyDescent="0.3">
      <c r="A3249" s="37" t="s">
        <v>2583</v>
      </c>
      <c r="B3249" s="13" t="s">
        <v>37</v>
      </c>
      <c r="C3249" s="13" t="s">
        <v>3143</v>
      </c>
      <c r="D3249" s="13" t="s">
        <v>3143</v>
      </c>
      <c r="E3249" s="13" t="s">
        <v>3143</v>
      </c>
    </row>
    <row r="3250" spans="1:5" ht="25.35" customHeight="1" thickTop="1" thickBot="1" x14ac:dyDescent="0.3">
      <c r="A3250" s="37" t="s">
        <v>2584</v>
      </c>
      <c r="B3250" s="13" t="s">
        <v>24</v>
      </c>
      <c r="C3250" s="13" t="s">
        <v>3143</v>
      </c>
      <c r="D3250" s="13" t="s">
        <v>26</v>
      </c>
      <c r="E3250" s="13" t="s">
        <v>3143</v>
      </c>
    </row>
    <row r="3251" spans="1:5" ht="25.35" customHeight="1" thickTop="1" thickBot="1" x14ac:dyDescent="0.3">
      <c r="A3251" s="37" t="s">
        <v>2585</v>
      </c>
      <c r="B3251" s="13" t="s">
        <v>35</v>
      </c>
      <c r="C3251" s="13" t="s">
        <v>3143</v>
      </c>
      <c r="D3251" s="13" t="s">
        <v>3143</v>
      </c>
      <c r="E3251" s="13" t="s">
        <v>3143</v>
      </c>
    </row>
    <row r="3252" spans="1:5" ht="25.35" customHeight="1" thickTop="1" thickBot="1" x14ac:dyDescent="0.3">
      <c r="A3252" s="37" t="s">
        <v>2586</v>
      </c>
      <c r="B3252" s="13" t="s">
        <v>61</v>
      </c>
      <c r="C3252" s="13" t="s">
        <v>3143</v>
      </c>
      <c r="D3252" s="13" t="s">
        <v>3143</v>
      </c>
      <c r="E3252" s="13" t="s">
        <v>3143</v>
      </c>
    </row>
    <row r="3253" spans="1:5" ht="25.35" customHeight="1" thickTop="1" thickBot="1" x14ac:dyDescent="0.3">
      <c r="A3253" s="37" t="s">
        <v>2587</v>
      </c>
      <c r="B3253" s="13" t="s">
        <v>61</v>
      </c>
      <c r="C3253" s="13" t="s">
        <v>3143</v>
      </c>
      <c r="D3253" s="13" t="s">
        <v>3143</v>
      </c>
      <c r="E3253" s="13" t="s">
        <v>3143</v>
      </c>
    </row>
    <row r="3254" spans="1:5" ht="25.35" customHeight="1" thickTop="1" thickBot="1" x14ac:dyDescent="0.3">
      <c r="A3254" s="37" t="s">
        <v>2588</v>
      </c>
      <c r="B3254" s="13" t="s">
        <v>24</v>
      </c>
      <c r="C3254" s="13" t="s">
        <v>3143</v>
      </c>
      <c r="D3254" s="13" t="s">
        <v>26</v>
      </c>
      <c r="E3254" s="13" t="s">
        <v>3143</v>
      </c>
    </row>
    <row r="3255" spans="1:5" ht="25.35" customHeight="1" thickTop="1" thickBot="1" x14ac:dyDescent="0.3">
      <c r="A3255" s="37" t="s">
        <v>2589</v>
      </c>
      <c r="B3255" s="13" t="s">
        <v>24</v>
      </c>
      <c r="C3255" s="13" t="s">
        <v>3143</v>
      </c>
      <c r="D3255" s="13" t="s">
        <v>26</v>
      </c>
      <c r="E3255" s="13" t="s">
        <v>3143</v>
      </c>
    </row>
    <row r="3256" spans="1:5" ht="25.35" customHeight="1" thickTop="1" thickBot="1" x14ac:dyDescent="0.3">
      <c r="A3256" s="37" t="s">
        <v>3622</v>
      </c>
      <c r="B3256" s="13" t="s">
        <v>37</v>
      </c>
      <c r="C3256" s="13" t="s">
        <v>3143</v>
      </c>
      <c r="D3256" s="13" t="s">
        <v>3143</v>
      </c>
      <c r="E3256" s="13" t="s">
        <v>3143</v>
      </c>
    </row>
    <row r="3257" spans="1:5" ht="25.35" customHeight="1" thickTop="1" thickBot="1" x14ac:dyDescent="0.3">
      <c r="A3257" s="37" t="s">
        <v>2590</v>
      </c>
      <c r="B3257" s="13" t="s">
        <v>35</v>
      </c>
      <c r="C3257" s="13" t="s">
        <v>3143</v>
      </c>
      <c r="D3257" s="13" t="s">
        <v>3143</v>
      </c>
      <c r="E3257" s="13" t="s">
        <v>3143</v>
      </c>
    </row>
    <row r="3258" spans="1:5" ht="25.35" customHeight="1" thickTop="1" thickBot="1" x14ac:dyDescent="0.3">
      <c r="A3258" s="37" t="s">
        <v>2591</v>
      </c>
      <c r="B3258" s="13" t="s">
        <v>24</v>
      </c>
      <c r="C3258" s="13" t="s">
        <v>3143</v>
      </c>
      <c r="D3258" s="13" t="s">
        <v>3143</v>
      </c>
      <c r="E3258" s="13" t="s">
        <v>3143</v>
      </c>
    </row>
    <row r="3259" spans="1:5" ht="25.35" customHeight="1" thickTop="1" thickBot="1" x14ac:dyDescent="0.3">
      <c r="A3259" s="37" t="s">
        <v>3236</v>
      </c>
      <c r="B3259" s="13" t="s">
        <v>24</v>
      </c>
      <c r="C3259" s="13" t="s">
        <v>3143</v>
      </c>
      <c r="D3259" s="13" t="s">
        <v>3143</v>
      </c>
      <c r="E3259" s="13" t="s">
        <v>3143</v>
      </c>
    </row>
    <row r="3260" spans="1:5" ht="25.35" customHeight="1" thickTop="1" thickBot="1" x14ac:dyDescent="0.3">
      <c r="A3260" s="37" t="s">
        <v>2592</v>
      </c>
      <c r="B3260" s="13" t="s">
        <v>37</v>
      </c>
      <c r="C3260" s="13" t="s">
        <v>3143</v>
      </c>
      <c r="D3260" s="13" t="s">
        <v>3143</v>
      </c>
      <c r="E3260" s="13" t="s">
        <v>3143</v>
      </c>
    </row>
    <row r="3261" spans="1:5" ht="25.35" customHeight="1" thickTop="1" thickBot="1" x14ac:dyDescent="0.3">
      <c r="A3261" s="37" t="s">
        <v>3518</v>
      </c>
      <c r="B3261" s="13" t="s">
        <v>24</v>
      </c>
      <c r="C3261" s="13" t="s">
        <v>3143</v>
      </c>
      <c r="D3261" s="13" t="s">
        <v>3143</v>
      </c>
      <c r="E3261" s="13" t="s">
        <v>3143</v>
      </c>
    </row>
    <row r="3262" spans="1:5" ht="25.35" customHeight="1" thickTop="1" thickBot="1" x14ac:dyDescent="0.3">
      <c r="A3262" s="37" t="s">
        <v>3477</v>
      </c>
      <c r="B3262" s="13" t="s">
        <v>21</v>
      </c>
      <c r="C3262" s="13" t="s">
        <v>3143</v>
      </c>
      <c r="D3262" s="13" t="s">
        <v>3143</v>
      </c>
      <c r="E3262" s="13" t="s">
        <v>6</v>
      </c>
    </row>
    <row r="3263" spans="1:5" ht="25.35" customHeight="1" thickTop="1" thickBot="1" x14ac:dyDescent="0.3">
      <c r="A3263" s="37" t="s">
        <v>2593</v>
      </c>
      <c r="B3263" s="13" t="s">
        <v>30</v>
      </c>
      <c r="C3263" s="13" t="s">
        <v>3143</v>
      </c>
      <c r="D3263" s="13" t="s">
        <v>3143</v>
      </c>
      <c r="E3263" s="13" t="s">
        <v>3143</v>
      </c>
    </row>
    <row r="3264" spans="1:5" ht="25.35" customHeight="1" thickTop="1" thickBot="1" x14ac:dyDescent="0.3">
      <c r="A3264" s="37" t="s">
        <v>2594</v>
      </c>
      <c r="B3264" s="13" t="s">
        <v>30</v>
      </c>
      <c r="C3264" s="13" t="s">
        <v>3143</v>
      </c>
      <c r="D3264" s="13" t="s">
        <v>3143</v>
      </c>
      <c r="E3264" s="13" t="s">
        <v>3143</v>
      </c>
    </row>
    <row r="3265" spans="1:5" ht="25.35" customHeight="1" thickTop="1" thickBot="1" x14ac:dyDescent="0.3">
      <c r="A3265" s="37" t="s">
        <v>2595</v>
      </c>
      <c r="B3265" s="13" t="s">
        <v>37</v>
      </c>
      <c r="C3265" s="13" t="s">
        <v>3143</v>
      </c>
      <c r="D3265" s="13" t="s">
        <v>3143</v>
      </c>
      <c r="E3265" s="13" t="s">
        <v>3143</v>
      </c>
    </row>
    <row r="3266" spans="1:5" ht="25.35" customHeight="1" thickTop="1" thickBot="1" x14ac:dyDescent="0.3">
      <c r="A3266" s="37" t="s">
        <v>2596</v>
      </c>
      <c r="B3266" s="13" t="s">
        <v>24</v>
      </c>
      <c r="C3266" s="13" t="s">
        <v>3143</v>
      </c>
      <c r="D3266" s="13" t="s">
        <v>3143</v>
      </c>
      <c r="E3266" s="13" t="s">
        <v>3143</v>
      </c>
    </row>
    <row r="3267" spans="1:5" ht="25.35" customHeight="1" thickTop="1" thickBot="1" x14ac:dyDescent="0.3">
      <c r="A3267" s="37" t="s">
        <v>3176</v>
      </c>
      <c r="B3267" s="13" t="s">
        <v>24</v>
      </c>
      <c r="C3267" s="13" t="s">
        <v>3143</v>
      </c>
      <c r="D3267" s="13" t="s">
        <v>3143</v>
      </c>
      <c r="E3267" s="13" t="s">
        <v>3143</v>
      </c>
    </row>
    <row r="3268" spans="1:5" ht="25.35" customHeight="1" thickTop="1" thickBot="1" x14ac:dyDescent="0.3">
      <c r="A3268" s="37" t="s">
        <v>3478</v>
      </c>
      <c r="B3268" s="13" t="s">
        <v>21</v>
      </c>
      <c r="C3268" s="13" t="s">
        <v>3143</v>
      </c>
      <c r="D3268" s="13" t="s">
        <v>3143</v>
      </c>
      <c r="E3268" s="13" t="s">
        <v>6</v>
      </c>
    </row>
    <row r="3269" spans="1:5" ht="25.35" customHeight="1" thickTop="1" thickBot="1" x14ac:dyDescent="0.3">
      <c r="A3269" s="37" t="s">
        <v>2597</v>
      </c>
      <c r="B3269" s="13" t="s">
        <v>37</v>
      </c>
      <c r="C3269" s="13" t="s">
        <v>3143</v>
      </c>
      <c r="D3269" s="13" t="s">
        <v>3143</v>
      </c>
      <c r="E3269" s="13" t="s">
        <v>3143</v>
      </c>
    </row>
    <row r="3270" spans="1:5" ht="25.35" customHeight="1" thickTop="1" thickBot="1" x14ac:dyDescent="0.3">
      <c r="A3270" s="37" t="s">
        <v>2598</v>
      </c>
      <c r="B3270" s="13" t="s">
        <v>61</v>
      </c>
      <c r="C3270" s="13" t="s">
        <v>3143</v>
      </c>
      <c r="D3270" s="13" t="s">
        <v>26</v>
      </c>
      <c r="E3270" s="13" t="s">
        <v>3143</v>
      </c>
    </row>
    <row r="3271" spans="1:5" ht="25.35" customHeight="1" thickTop="1" thickBot="1" x14ac:dyDescent="0.3">
      <c r="A3271" s="37" t="s">
        <v>3237</v>
      </c>
      <c r="B3271" s="13" t="s">
        <v>21</v>
      </c>
      <c r="C3271" s="13" t="s">
        <v>3143</v>
      </c>
      <c r="D3271" s="13" t="s">
        <v>3143</v>
      </c>
      <c r="E3271" s="13" t="s">
        <v>3143</v>
      </c>
    </row>
    <row r="3272" spans="1:5" ht="25.35" customHeight="1" thickTop="1" thickBot="1" x14ac:dyDescent="0.3">
      <c r="A3272" s="37" t="s">
        <v>2599</v>
      </c>
      <c r="B3272" s="13" t="s">
        <v>47</v>
      </c>
      <c r="C3272" s="13" t="s">
        <v>3143</v>
      </c>
      <c r="D3272" s="13" t="s">
        <v>3143</v>
      </c>
      <c r="E3272" s="13" t="s">
        <v>3143</v>
      </c>
    </row>
    <row r="3273" spans="1:5" ht="25.35" customHeight="1" thickTop="1" thickBot="1" x14ac:dyDescent="0.3">
      <c r="A3273" s="37" t="s">
        <v>2600</v>
      </c>
      <c r="B3273" s="13" t="s">
        <v>35</v>
      </c>
      <c r="C3273" s="13" t="s">
        <v>3143</v>
      </c>
      <c r="D3273" s="13" t="s">
        <v>3143</v>
      </c>
      <c r="E3273" s="13" t="s">
        <v>3143</v>
      </c>
    </row>
    <row r="3274" spans="1:5" ht="25.35" customHeight="1" thickTop="1" thickBot="1" x14ac:dyDescent="0.3">
      <c r="A3274" s="37" t="s">
        <v>2601</v>
      </c>
      <c r="B3274" s="13" t="s">
        <v>29</v>
      </c>
      <c r="C3274" s="13" t="s">
        <v>3143</v>
      </c>
      <c r="D3274" s="13" t="s">
        <v>3143</v>
      </c>
      <c r="E3274" s="13" t="s">
        <v>3143</v>
      </c>
    </row>
    <row r="3275" spans="1:5" ht="25.35" customHeight="1" thickTop="1" thickBot="1" x14ac:dyDescent="0.3">
      <c r="A3275" s="37" t="s">
        <v>2602</v>
      </c>
      <c r="B3275" s="13" t="s">
        <v>21</v>
      </c>
      <c r="C3275" s="13" t="s">
        <v>3143</v>
      </c>
      <c r="D3275" s="13" t="s">
        <v>3143</v>
      </c>
      <c r="E3275" s="13" t="s">
        <v>3143</v>
      </c>
    </row>
    <row r="3276" spans="1:5" ht="25.35" customHeight="1" thickTop="1" thickBot="1" x14ac:dyDescent="0.3">
      <c r="A3276" s="37" t="s">
        <v>2603</v>
      </c>
      <c r="B3276" s="13" t="s">
        <v>24</v>
      </c>
      <c r="C3276" s="13" t="s">
        <v>3143</v>
      </c>
      <c r="D3276" s="13" t="s">
        <v>3143</v>
      </c>
      <c r="E3276" s="13" t="s">
        <v>3143</v>
      </c>
    </row>
    <row r="3277" spans="1:5" ht="25.35" customHeight="1" thickTop="1" thickBot="1" x14ac:dyDescent="0.3">
      <c r="A3277" s="37" t="s">
        <v>2604</v>
      </c>
      <c r="B3277" s="13" t="s">
        <v>163</v>
      </c>
      <c r="C3277" s="13" t="s">
        <v>3143</v>
      </c>
      <c r="D3277" s="13" t="s">
        <v>3143</v>
      </c>
      <c r="E3277" s="13" t="s">
        <v>3143</v>
      </c>
    </row>
    <row r="3278" spans="1:5" ht="25.35" customHeight="1" thickTop="1" thickBot="1" x14ac:dyDescent="0.3">
      <c r="A3278" s="37" t="s">
        <v>2605</v>
      </c>
      <c r="B3278" s="13" t="s">
        <v>21</v>
      </c>
      <c r="C3278" s="13" t="s">
        <v>3143</v>
      </c>
      <c r="D3278" s="13" t="s">
        <v>3143</v>
      </c>
      <c r="E3278" s="13" t="s">
        <v>3143</v>
      </c>
    </row>
    <row r="3279" spans="1:5" ht="25.35" customHeight="1" thickTop="1" thickBot="1" x14ac:dyDescent="0.3">
      <c r="A3279" s="37" t="s">
        <v>2606</v>
      </c>
      <c r="B3279" s="13" t="s">
        <v>24</v>
      </c>
      <c r="C3279" s="13" t="s">
        <v>3143</v>
      </c>
      <c r="D3279" s="13" t="s">
        <v>3143</v>
      </c>
      <c r="E3279" s="13" t="s">
        <v>3143</v>
      </c>
    </row>
    <row r="3280" spans="1:5" ht="25.35" customHeight="1" thickTop="1" thickBot="1" x14ac:dyDescent="0.3">
      <c r="A3280" s="37" t="s">
        <v>2607</v>
      </c>
      <c r="B3280" s="13" t="s">
        <v>35</v>
      </c>
      <c r="C3280" s="13" t="s">
        <v>3143</v>
      </c>
      <c r="D3280" s="13" t="s">
        <v>3143</v>
      </c>
      <c r="E3280" s="13" t="s">
        <v>3143</v>
      </c>
    </row>
    <row r="3281" spans="1:5" ht="25.35" customHeight="1" thickTop="1" thickBot="1" x14ac:dyDescent="0.3">
      <c r="A3281" s="37" t="s">
        <v>2608</v>
      </c>
      <c r="B3281" s="13" t="s">
        <v>21</v>
      </c>
      <c r="C3281" s="13" t="s">
        <v>3143</v>
      </c>
      <c r="D3281" s="13" t="s">
        <v>3143</v>
      </c>
      <c r="E3281" s="13" t="s">
        <v>3143</v>
      </c>
    </row>
    <row r="3282" spans="1:5" ht="25.35" customHeight="1" thickTop="1" thickBot="1" x14ac:dyDescent="0.3">
      <c r="A3282" s="37" t="s">
        <v>2609</v>
      </c>
      <c r="B3282" s="13" t="s">
        <v>24</v>
      </c>
      <c r="C3282" s="13" t="s">
        <v>3143</v>
      </c>
      <c r="D3282" s="13" t="s">
        <v>3143</v>
      </c>
      <c r="E3282" s="13" t="s">
        <v>3143</v>
      </c>
    </row>
    <row r="3283" spans="1:5" ht="25.35" customHeight="1" thickTop="1" thickBot="1" x14ac:dyDescent="0.3">
      <c r="A3283" s="37" t="s">
        <v>2610</v>
      </c>
      <c r="B3283" s="13" t="s">
        <v>35</v>
      </c>
      <c r="C3283" s="13" t="s">
        <v>3143</v>
      </c>
      <c r="D3283" s="13" t="s">
        <v>3143</v>
      </c>
      <c r="E3283" s="13" t="s">
        <v>3143</v>
      </c>
    </row>
    <row r="3284" spans="1:5" ht="25.35" customHeight="1" thickTop="1" thickBot="1" x14ac:dyDescent="0.3">
      <c r="A3284" s="37" t="s">
        <v>2939</v>
      </c>
      <c r="B3284" s="13" t="s">
        <v>24</v>
      </c>
      <c r="C3284" s="13" t="s">
        <v>3143</v>
      </c>
      <c r="D3284" s="13" t="s">
        <v>3143</v>
      </c>
      <c r="E3284" s="13" t="s">
        <v>3143</v>
      </c>
    </row>
    <row r="3285" spans="1:5" ht="25.35" customHeight="1" thickTop="1" thickBot="1" x14ac:dyDescent="0.3">
      <c r="A3285" s="37" t="s">
        <v>2611</v>
      </c>
      <c r="B3285" s="13" t="s">
        <v>35</v>
      </c>
      <c r="C3285" s="13" t="s">
        <v>3143</v>
      </c>
      <c r="D3285" s="13" t="s">
        <v>3143</v>
      </c>
      <c r="E3285" s="13" t="s">
        <v>3143</v>
      </c>
    </row>
    <row r="3286" spans="1:5" ht="25.35" customHeight="1" thickTop="1" thickBot="1" x14ac:dyDescent="0.3">
      <c r="A3286" s="37" t="s">
        <v>3238</v>
      </c>
      <c r="B3286" s="13" t="s">
        <v>24</v>
      </c>
      <c r="C3286" s="13" t="s">
        <v>3143</v>
      </c>
      <c r="D3286" s="13" t="s">
        <v>3143</v>
      </c>
      <c r="E3286" s="13" t="s">
        <v>3143</v>
      </c>
    </row>
    <row r="3287" spans="1:5" ht="25.35" customHeight="1" thickTop="1" thickBot="1" x14ac:dyDescent="0.3">
      <c r="A3287" s="37" t="s">
        <v>2612</v>
      </c>
      <c r="B3287" s="13" t="s">
        <v>35</v>
      </c>
      <c r="C3287" s="13" t="s">
        <v>3143</v>
      </c>
      <c r="D3287" s="13" t="s">
        <v>3143</v>
      </c>
      <c r="E3287" s="13" t="s">
        <v>3143</v>
      </c>
    </row>
    <row r="3288" spans="1:5" ht="25.35" customHeight="1" thickTop="1" thickBot="1" x14ac:dyDescent="0.3">
      <c r="A3288" s="37" t="s">
        <v>2613</v>
      </c>
      <c r="B3288" s="13" t="s">
        <v>30</v>
      </c>
      <c r="C3288" s="13" t="s">
        <v>3143</v>
      </c>
      <c r="D3288" s="13" t="s">
        <v>3143</v>
      </c>
      <c r="E3288" s="13" t="s">
        <v>3143</v>
      </c>
    </row>
    <row r="3289" spans="1:5" ht="25.35" customHeight="1" thickTop="1" thickBot="1" x14ac:dyDescent="0.3">
      <c r="A3289" s="37" t="s">
        <v>2614</v>
      </c>
      <c r="B3289" s="13" t="s">
        <v>163</v>
      </c>
      <c r="C3289" s="13" t="s">
        <v>3143</v>
      </c>
      <c r="D3289" s="13" t="s">
        <v>26</v>
      </c>
      <c r="E3289" s="13" t="s">
        <v>3143</v>
      </c>
    </row>
    <row r="3290" spans="1:5" ht="25.35" customHeight="1" thickTop="1" thickBot="1" x14ac:dyDescent="0.3">
      <c r="A3290" s="37" t="s">
        <v>2615</v>
      </c>
      <c r="B3290" s="13" t="s">
        <v>37</v>
      </c>
      <c r="C3290" s="13" t="s">
        <v>3143</v>
      </c>
      <c r="D3290" s="13" t="s">
        <v>26</v>
      </c>
      <c r="E3290" s="13" t="s">
        <v>3143</v>
      </c>
    </row>
    <row r="3291" spans="1:5" ht="25.35" customHeight="1" thickTop="1" thickBot="1" x14ac:dyDescent="0.3">
      <c r="A3291" s="37" t="s">
        <v>2616</v>
      </c>
      <c r="B3291" s="13" t="s">
        <v>37</v>
      </c>
      <c r="C3291" s="13" t="s">
        <v>3143</v>
      </c>
      <c r="D3291" s="13" t="s">
        <v>3143</v>
      </c>
      <c r="E3291" s="13" t="s">
        <v>3143</v>
      </c>
    </row>
    <row r="3292" spans="1:5" ht="25.35" customHeight="1" thickTop="1" thickBot="1" x14ac:dyDescent="0.3">
      <c r="A3292" s="37" t="s">
        <v>3239</v>
      </c>
      <c r="B3292" s="101" t="s">
        <v>24</v>
      </c>
      <c r="C3292" s="101" t="s">
        <v>3143</v>
      </c>
      <c r="D3292" s="101" t="s">
        <v>3143</v>
      </c>
      <c r="E3292" s="102" t="s">
        <v>3143</v>
      </c>
    </row>
    <row r="3293" spans="1:5" ht="25.35" customHeight="1" thickTop="1" thickBot="1" x14ac:dyDescent="0.3">
      <c r="A3293" s="37" t="s">
        <v>2617</v>
      </c>
      <c r="B3293" s="13" t="s">
        <v>30</v>
      </c>
      <c r="C3293" s="13" t="s">
        <v>3143</v>
      </c>
      <c r="D3293" s="13" t="s">
        <v>26</v>
      </c>
      <c r="E3293" s="13" t="s">
        <v>3143</v>
      </c>
    </row>
    <row r="3294" spans="1:5" ht="25.35" customHeight="1" thickTop="1" thickBot="1" x14ac:dyDescent="0.3">
      <c r="A3294" s="37" t="s">
        <v>2618</v>
      </c>
      <c r="B3294" s="13" t="s">
        <v>24</v>
      </c>
      <c r="C3294" s="13" t="s">
        <v>3143</v>
      </c>
      <c r="D3294" s="13" t="s">
        <v>3143</v>
      </c>
      <c r="E3294" s="13" t="s">
        <v>3143</v>
      </c>
    </row>
    <row r="3295" spans="1:5" ht="25.35" customHeight="1" thickTop="1" thickBot="1" x14ac:dyDescent="0.3">
      <c r="A3295" s="37" t="s">
        <v>3240</v>
      </c>
      <c r="B3295" s="13" t="s">
        <v>24</v>
      </c>
      <c r="C3295" s="13" t="s">
        <v>3143</v>
      </c>
      <c r="D3295" s="13" t="s">
        <v>3143</v>
      </c>
      <c r="E3295" s="13" t="s">
        <v>3143</v>
      </c>
    </row>
    <row r="3296" spans="1:5" ht="25.35" customHeight="1" thickTop="1" thickBot="1" x14ac:dyDescent="0.3">
      <c r="A3296" s="37" t="s">
        <v>2619</v>
      </c>
      <c r="B3296" s="13" t="s">
        <v>30</v>
      </c>
      <c r="C3296" s="13" t="s">
        <v>5</v>
      </c>
      <c r="D3296" s="13" t="s">
        <v>3143</v>
      </c>
      <c r="E3296" s="13" t="s">
        <v>3143</v>
      </c>
    </row>
    <row r="3297" spans="1:5" ht="25.35" customHeight="1" thickTop="1" thickBot="1" x14ac:dyDescent="0.3">
      <c r="A3297" s="37" t="s">
        <v>2620</v>
      </c>
      <c r="B3297" s="13" t="s">
        <v>37</v>
      </c>
      <c r="C3297" s="13" t="s">
        <v>3143</v>
      </c>
      <c r="D3297" s="13" t="s">
        <v>3143</v>
      </c>
      <c r="E3297" s="13" t="s">
        <v>3143</v>
      </c>
    </row>
    <row r="3298" spans="1:5" ht="25.35" customHeight="1" thickTop="1" thickBot="1" x14ac:dyDescent="0.3">
      <c r="A3298" s="37" t="s">
        <v>3479</v>
      </c>
      <c r="B3298" s="13" t="s">
        <v>37</v>
      </c>
      <c r="C3298" s="13" t="s">
        <v>3143</v>
      </c>
      <c r="D3298" s="13" t="s">
        <v>3143</v>
      </c>
      <c r="E3298" s="13" t="s">
        <v>6</v>
      </c>
    </row>
    <row r="3299" spans="1:5" ht="25.35" customHeight="1" thickTop="1" thickBot="1" x14ac:dyDescent="0.3">
      <c r="A3299" s="37" t="s">
        <v>2621</v>
      </c>
      <c r="B3299" s="101" t="s">
        <v>21</v>
      </c>
      <c r="C3299" s="101" t="s">
        <v>3143</v>
      </c>
      <c r="D3299" s="101" t="s">
        <v>3143</v>
      </c>
      <c r="E3299" s="102" t="s">
        <v>3143</v>
      </c>
    </row>
    <row r="3300" spans="1:5" ht="25.35" customHeight="1" thickTop="1" thickBot="1" x14ac:dyDescent="0.3">
      <c r="A3300" s="37" t="s">
        <v>2622</v>
      </c>
      <c r="B3300" s="13" t="s">
        <v>47</v>
      </c>
      <c r="C3300" s="13" t="s">
        <v>3143</v>
      </c>
      <c r="D3300" s="13" t="s">
        <v>26</v>
      </c>
      <c r="E3300" s="13" t="s">
        <v>3143</v>
      </c>
    </row>
    <row r="3301" spans="1:5" ht="25.35" customHeight="1" thickTop="1" thickBot="1" x14ac:dyDescent="0.3">
      <c r="A3301" s="37" t="s">
        <v>2623</v>
      </c>
      <c r="B3301" s="13" t="s">
        <v>37</v>
      </c>
      <c r="C3301" s="13" t="s">
        <v>3143</v>
      </c>
      <c r="D3301" s="13" t="s">
        <v>3143</v>
      </c>
      <c r="E3301" s="13" t="s">
        <v>3143</v>
      </c>
    </row>
    <row r="3302" spans="1:5" ht="25.35" customHeight="1" thickTop="1" thickBot="1" x14ac:dyDescent="0.3">
      <c r="A3302" s="37" t="s">
        <v>2624</v>
      </c>
      <c r="B3302" s="13" t="s">
        <v>30</v>
      </c>
      <c r="C3302" s="13" t="s">
        <v>3143</v>
      </c>
      <c r="D3302" s="13" t="s">
        <v>3143</v>
      </c>
      <c r="E3302" s="13" t="s">
        <v>3143</v>
      </c>
    </row>
    <row r="3303" spans="1:5" ht="25.35" customHeight="1" thickTop="1" thickBot="1" x14ac:dyDescent="0.3">
      <c r="A3303" s="37" t="s">
        <v>3241</v>
      </c>
      <c r="B3303" s="13" t="s">
        <v>21</v>
      </c>
      <c r="C3303" s="13" t="s">
        <v>3143</v>
      </c>
      <c r="D3303" s="13" t="s">
        <v>3143</v>
      </c>
      <c r="E3303" s="13" t="s">
        <v>3143</v>
      </c>
    </row>
    <row r="3304" spans="1:5" ht="25.35" customHeight="1" thickTop="1" thickBot="1" x14ac:dyDescent="0.3">
      <c r="A3304" s="37" t="s">
        <v>2625</v>
      </c>
      <c r="B3304" s="13" t="s">
        <v>30</v>
      </c>
      <c r="C3304" s="13" t="s">
        <v>3143</v>
      </c>
      <c r="D3304" s="13" t="s">
        <v>3143</v>
      </c>
      <c r="E3304" s="13" t="s">
        <v>3143</v>
      </c>
    </row>
    <row r="3305" spans="1:5" ht="25.35" customHeight="1" thickTop="1" thickBot="1" x14ac:dyDescent="0.3">
      <c r="A3305" s="37" t="s">
        <v>2626</v>
      </c>
      <c r="B3305" s="13" t="s">
        <v>37</v>
      </c>
      <c r="C3305" s="13" t="s">
        <v>3143</v>
      </c>
      <c r="D3305" s="13" t="s">
        <v>3143</v>
      </c>
      <c r="E3305" s="13" t="s">
        <v>3143</v>
      </c>
    </row>
    <row r="3306" spans="1:5" ht="25.35" customHeight="1" thickTop="1" thickBot="1" x14ac:dyDescent="0.3">
      <c r="A3306" s="37" t="s">
        <v>2627</v>
      </c>
      <c r="B3306" s="13" t="s">
        <v>47</v>
      </c>
      <c r="C3306" s="13" t="s">
        <v>3143</v>
      </c>
      <c r="D3306" s="13" t="s">
        <v>3143</v>
      </c>
      <c r="E3306" s="13" t="s">
        <v>3143</v>
      </c>
    </row>
    <row r="3307" spans="1:5" ht="25.35" customHeight="1" thickTop="1" thickBot="1" x14ac:dyDescent="0.3">
      <c r="A3307" s="37" t="s">
        <v>2628</v>
      </c>
      <c r="B3307" s="13" t="s">
        <v>61</v>
      </c>
      <c r="C3307" s="13" t="s">
        <v>3143</v>
      </c>
      <c r="D3307" s="13" t="s">
        <v>3143</v>
      </c>
      <c r="E3307" s="13" t="s">
        <v>3143</v>
      </c>
    </row>
    <row r="3308" spans="1:5" ht="25.35" customHeight="1" thickTop="1" thickBot="1" x14ac:dyDescent="0.3">
      <c r="A3308" s="37" t="s">
        <v>2629</v>
      </c>
      <c r="B3308" s="13" t="s">
        <v>37</v>
      </c>
      <c r="C3308" s="13" t="s">
        <v>3143</v>
      </c>
      <c r="D3308" s="13" t="s">
        <v>3143</v>
      </c>
      <c r="E3308" s="13" t="s">
        <v>3143</v>
      </c>
    </row>
    <row r="3309" spans="1:5" ht="25.35" customHeight="1" thickTop="1" thickBot="1" x14ac:dyDescent="0.3">
      <c r="A3309" s="37" t="s">
        <v>2630</v>
      </c>
      <c r="B3309" s="13" t="s">
        <v>37</v>
      </c>
      <c r="C3309" s="13" t="s">
        <v>3143</v>
      </c>
      <c r="D3309" s="13" t="s">
        <v>3143</v>
      </c>
      <c r="E3309" s="13" t="s">
        <v>3143</v>
      </c>
    </row>
    <row r="3310" spans="1:5" ht="25.35" customHeight="1" thickTop="1" thickBot="1" x14ac:dyDescent="0.3">
      <c r="A3310" s="37" t="s">
        <v>2631</v>
      </c>
      <c r="B3310" s="13" t="s">
        <v>24</v>
      </c>
      <c r="C3310" s="13" t="s">
        <v>3143</v>
      </c>
      <c r="D3310" s="13" t="s">
        <v>3143</v>
      </c>
      <c r="E3310" s="13" t="s">
        <v>3143</v>
      </c>
    </row>
    <row r="3311" spans="1:5" ht="25.35" customHeight="1" thickTop="1" thickBot="1" x14ac:dyDescent="0.3">
      <c r="A3311" s="37" t="s">
        <v>2632</v>
      </c>
      <c r="B3311" s="13" t="s">
        <v>24</v>
      </c>
      <c r="C3311" s="13" t="s">
        <v>3143</v>
      </c>
      <c r="D3311" s="13" t="s">
        <v>26</v>
      </c>
      <c r="E3311" s="13" t="s">
        <v>3143</v>
      </c>
    </row>
    <row r="3312" spans="1:5" ht="25.35" customHeight="1" thickTop="1" thickBot="1" x14ac:dyDescent="0.3">
      <c r="A3312" s="37" t="s">
        <v>2633</v>
      </c>
      <c r="B3312" s="13" t="s">
        <v>24</v>
      </c>
      <c r="C3312" s="13" t="s">
        <v>3143</v>
      </c>
      <c r="D3312" s="13" t="s">
        <v>3143</v>
      </c>
      <c r="E3312" s="13" t="s">
        <v>3143</v>
      </c>
    </row>
    <row r="3313" spans="1:5" ht="25.35" customHeight="1" thickTop="1" thickBot="1" x14ac:dyDescent="0.3">
      <c r="A3313" s="37" t="s">
        <v>2634</v>
      </c>
      <c r="B3313" s="13" t="s">
        <v>61</v>
      </c>
      <c r="C3313" s="13" t="s">
        <v>3143</v>
      </c>
      <c r="D3313" s="13" t="s">
        <v>3143</v>
      </c>
      <c r="E3313" s="13" t="s">
        <v>3143</v>
      </c>
    </row>
    <row r="3314" spans="1:5" ht="25.35" customHeight="1" thickTop="1" thickBot="1" x14ac:dyDescent="0.3">
      <c r="A3314" s="37" t="s">
        <v>2635</v>
      </c>
      <c r="B3314" s="101" t="s">
        <v>37</v>
      </c>
      <c r="C3314" s="101" t="s">
        <v>3143</v>
      </c>
      <c r="D3314" s="101" t="s">
        <v>3143</v>
      </c>
      <c r="E3314" s="102" t="s">
        <v>3143</v>
      </c>
    </row>
    <row r="3315" spans="1:5" ht="25.35" customHeight="1" thickTop="1" thickBot="1" x14ac:dyDescent="0.3">
      <c r="A3315" s="37" t="s">
        <v>3480</v>
      </c>
      <c r="B3315" s="13" t="s">
        <v>24</v>
      </c>
      <c r="C3315" s="13" t="s">
        <v>3143</v>
      </c>
      <c r="D3315" s="13" t="s">
        <v>3143</v>
      </c>
      <c r="E3315" s="13" t="s">
        <v>6</v>
      </c>
    </row>
    <row r="3316" spans="1:5" ht="25.35" customHeight="1" thickTop="1" thickBot="1" x14ac:dyDescent="0.3">
      <c r="A3316" s="37" t="s">
        <v>2636</v>
      </c>
      <c r="B3316" s="13" t="s">
        <v>35</v>
      </c>
      <c r="C3316" s="13" t="s">
        <v>3143</v>
      </c>
      <c r="D3316" s="13" t="s">
        <v>3143</v>
      </c>
      <c r="E3316" s="13" t="s">
        <v>3143</v>
      </c>
    </row>
    <row r="3317" spans="1:5" ht="25.35" customHeight="1" thickTop="1" thickBot="1" x14ac:dyDescent="0.3">
      <c r="A3317" s="37" t="s">
        <v>2637</v>
      </c>
      <c r="B3317" s="13" t="s">
        <v>30</v>
      </c>
      <c r="C3317" s="13" t="s">
        <v>3143</v>
      </c>
      <c r="D3317" s="13" t="s">
        <v>3143</v>
      </c>
      <c r="E3317" s="13" t="s">
        <v>3143</v>
      </c>
    </row>
    <row r="3318" spans="1:5" ht="25.35" customHeight="1" thickTop="1" thickBot="1" x14ac:dyDescent="0.3">
      <c r="A3318" s="37" t="s">
        <v>2638</v>
      </c>
      <c r="B3318" s="13" t="s">
        <v>24</v>
      </c>
      <c r="C3318" s="13" t="s">
        <v>3143</v>
      </c>
      <c r="D3318" s="13" t="s">
        <v>3143</v>
      </c>
      <c r="E3318" s="13" t="s">
        <v>3143</v>
      </c>
    </row>
    <row r="3319" spans="1:5" ht="25.35" customHeight="1" thickTop="1" thickBot="1" x14ac:dyDescent="0.3">
      <c r="A3319" s="37" t="s">
        <v>2639</v>
      </c>
      <c r="B3319" s="13" t="s">
        <v>35</v>
      </c>
      <c r="C3319" s="13" t="s">
        <v>3143</v>
      </c>
      <c r="D3319" s="13" t="s">
        <v>3143</v>
      </c>
      <c r="E3319" s="13" t="s">
        <v>3143</v>
      </c>
    </row>
    <row r="3320" spans="1:5" ht="25.35" customHeight="1" thickTop="1" thickBot="1" x14ac:dyDescent="0.3">
      <c r="A3320" s="37" t="s">
        <v>2640</v>
      </c>
      <c r="B3320" s="13" t="s">
        <v>24</v>
      </c>
      <c r="C3320" s="13" t="s">
        <v>3143</v>
      </c>
      <c r="D3320" s="13" t="s">
        <v>3143</v>
      </c>
      <c r="E3320" s="13" t="s">
        <v>3143</v>
      </c>
    </row>
    <row r="3321" spans="1:5" ht="25.35" customHeight="1" thickTop="1" thickBot="1" x14ac:dyDescent="0.3">
      <c r="A3321" s="37" t="s">
        <v>2641</v>
      </c>
      <c r="B3321" s="13" t="s">
        <v>24</v>
      </c>
      <c r="C3321" s="13" t="s">
        <v>3143</v>
      </c>
      <c r="D3321" s="13" t="s">
        <v>3143</v>
      </c>
      <c r="E3321" s="13" t="s">
        <v>3143</v>
      </c>
    </row>
    <row r="3322" spans="1:5" ht="25.35" customHeight="1" thickTop="1" thickBot="1" x14ac:dyDescent="0.3">
      <c r="A3322" s="37" t="s">
        <v>2642</v>
      </c>
      <c r="B3322" s="13" t="s">
        <v>37</v>
      </c>
      <c r="C3322" s="13" t="s">
        <v>3143</v>
      </c>
      <c r="D3322" s="13" t="s">
        <v>3143</v>
      </c>
      <c r="E3322" s="13" t="s">
        <v>3143</v>
      </c>
    </row>
    <row r="3323" spans="1:5" ht="25.35" customHeight="1" thickTop="1" thickBot="1" x14ac:dyDescent="0.3">
      <c r="A3323" s="37" t="s">
        <v>2643</v>
      </c>
      <c r="B3323" s="13" t="s">
        <v>37</v>
      </c>
      <c r="C3323" s="13" t="s">
        <v>3143</v>
      </c>
      <c r="D3323" s="13" t="s">
        <v>3143</v>
      </c>
      <c r="E3323" s="13" t="s">
        <v>3143</v>
      </c>
    </row>
    <row r="3324" spans="1:5" ht="25.35" customHeight="1" thickTop="1" thickBot="1" x14ac:dyDescent="0.3">
      <c r="A3324" s="37" t="s">
        <v>2644</v>
      </c>
      <c r="B3324" s="13" t="s">
        <v>21</v>
      </c>
      <c r="C3324" s="13" t="s">
        <v>3143</v>
      </c>
      <c r="D3324" s="13" t="s">
        <v>3143</v>
      </c>
      <c r="E3324" s="13" t="s">
        <v>3143</v>
      </c>
    </row>
    <row r="3325" spans="1:5" ht="25.35" customHeight="1" thickTop="1" thickBot="1" x14ac:dyDescent="0.3">
      <c r="A3325" s="37" t="s">
        <v>2645</v>
      </c>
      <c r="B3325" s="13" t="s">
        <v>61</v>
      </c>
      <c r="C3325" s="13" t="s">
        <v>3143</v>
      </c>
      <c r="D3325" s="13" t="s">
        <v>26</v>
      </c>
      <c r="E3325" s="13" t="s">
        <v>3143</v>
      </c>
    </row>
    <row r="3326" spans="1:5" ht="25.35" customHeight="1" thickTop="1" thickBot="1" x14ac:dyDescent="0.3">
      <c r="A3326" s="37" t="s">
        <v>2646</v>
      </c>
      <c r="B3326" s="13" t="s">
        <v>30</v>
      </c>
      <c r="C3326" s="13" t="s">
        <v>3143</v>
      </c>
      <c r="D3326" s="13" t="s">
        <v>3143</v>
      </c>
      <c r="E3326" s="13" t="s">
        <v>3143</v>
      </c>
    </row>
    <row r="3327" spans="1:5" ht="25.35" customHeight="1" thickTop="1" thickBot="1" x14ac:dyDescent="0.3">
      <c r="A3327" s="37" t="s">
        <v>2647</v>
      </c>
      <c r="B3327" s="13" t="s">
        <v>24</v>
      </c>
      <c r="C3327" s="13" t="s">
        <v>3143</v>
      </c>
      <c r="D3327" s="13" t="s">
        <v>3143</v>
      </c>
      <c r="E3327" s="13" t="s">
        <v>3143</v>
      </c>
    </row>
    <row r="3328" spans="1:5" ht="25.35" customHeight="1" thickTop="1" thickBot="1" x14ac:dyDescent="0.3">
      <c r="A3328" s="37" t="s">
        <v>2969</v>
      </c>
      <c r="B3328" s="13" t="s">
        <v>61</v>
      </c>
      <c r="C3328" s="13" t="s">
        <v>3143</v>
      </c>
      <c r="D3328" s="13" t="s">
        <v>26</v>
      </c>
      <c r="E3328" s="13" t="s">
        <v>3143</v>
      </c>
    </row>
    <row r="3329" spans="1:5" ht="25.35" customHeight="1" thickTop="1" thickBot="1" x14ac:dyDescent="0.3">
      <c r="A3329" s="37" t="s">
        <v>2648</v>
      </c>
      <c r="B3329" s="13" t="s">
        <v>37</v>
      </c>
      <c r="C3329" s="13" t="s">
        <v>3143</v>
      </c>
      <c r="D3329" s="13" t="s">
        <v>3143</v>
      </c>
      <c r="E3329" s="13" t="s">
        <v>3143</v>
      </c>
    </row>
    <row r="3330" spans="1:5" ht="25.35" customHeight="1" thickTop="1" thickBot="1" x14ac:dyDescent="0.3">
      <c r="A3330" s="37" t="s">
        <v>2649</v>
      </c>
      <c r="B3330" s="13" t="s">
        <v>35</v>
      </c>
      <c r="C3330" s="13" t="s">
        <v>3143</v>
      </c>
      <c r="D3330" s="13" t="s">
        <v>26</v>
      </c>
      <c r="E3330" s="13" t="s">
        <v>3143</v>
      </c>
    </row>
    <row r="3331" spans="1:5" ht="25.35" customHeight="1" thickTop="1" thickBot="1" x14ac:dyDescent="0.3">
      <c r="A3331" s="37" t="s">
        <v>2650</v>
      </c>
      <c r="B3331" s="13" t="s">
        <v>37</v>
      </c>
      <c r="C3331" s="13" t="s">
        <v>3143</v>
      </c>
      <c r="D3331" s="13" t="s">
        <v>3143</v>
      </c>
      <c r="E3331" s="13" t="s">
        <v>3143</v>
      </c>
    </row>
    <row r="3332" spans="1:5" ht="25.35" customHeight="1" thickTop="1" thickBot="1" x14ac:dyDescent="0.3">
      <c r="A3332" s="37" t="s">
        <v>2651</v>
      </c>
      <c r="B3332" s="13" t="s">
        <v>24</v>
      </c>
      <c r="C3332" s="13" t="s">
        <v>3143</v>
      </c>
      <c r="D3332" s="13" t="s">
        <v>3143</v>
      </c>
      <c r="E3332" s="13" t="s">
        <v>3143</v>
      </c>
    </row>
    <row r="3333" spans="1:5" ht="25.35" customHeight="1" thickTop="1" thickBot="1" x14ac:dyDescent="0.3">
      <c r="A3333" s="37" t="s">
        <v>2652</v>
      </c>
      <c r="B3333" s="13" t="s">
        <v>47</v>
      </c>
      <c r="C3333" s="13" t="s">
        <v>3143</v>
      </c>
      <c r="D3333" s="13" t="s">
        <v>3143</v>
      </c>
      <c r="E3333" s="13" t="s">
        <v>3143</v>
      </c>
    </row>
    <row r="3334" spans="1:5" ht="25.35" customHeight="1" thickTop="1" thickBot="1" x14ac:dyDescent="0.3">
      <c r="A3334" s="37" t="s">
        <v>3049</v>
      </c>
      <c r="B3334" s="13" t="s">
        <v>61</v>
      </c>
      <c r="C3334" s="13" t="s">
        <v>3143</v>
      </c>
      <c r="D3334" s="13" t="s">
        <v>3143</v>
      </c>
      <c r="E3334" s="13" t="s">
        <v>3143</v>
      </c>
    </row>
    <row r="3335" spans="1:5" ht="25.35" customHeight="1" thickTop="1" thickBot="1" x14ac:dyDescent="0.3">
      <c r="A3335" s="37" t="s">
        <v>2653</v>
      </c>
      <c r="B3335" s="13" t="s">
        <v>24</v>
      </c>
      <c r="C3335" s="13" t="s">
        <v>3143</v>
      </c>
      <c r="D3335" s="13" t="s">
        <v>3143</v>
      </c>
      <c r="E3335" s="13" t="s">
        <v>3143</v>
      </c>
    </row>
    <row r="3336" spans="1:5" ht="25.35" customHeight="1" thickTop="1" thickBot="1" x14ac:dyDescent="0.3">
      <c r="A3336" s="37" t="s">
        <v>2654</v>
      </c>
      <c r="B3336" s="13" t="s">
        <v>61</v>
      </c>
      <c r="C3336" s="13" t="s">
        <v>3143</v>
      </c>
      <c r="D3336" s="13" t="s">
        <v>3143</v>
      </c>
      <c r="E3336" s="13" t="s">
        <v>3143</v>
      </c>
    </row>
    <row r="3337" spans="1:5" ht="25.35" customHeight="1" thickTop="1" thickBot="1" x14ac:dyDescent="0.3">
      <c r="A3337" s="37" t="s">
        <v>2943</v>
      </c>
      <c r="B3337" s="13" t="s">
        <v>47</v>
      </c>
      <c r="C3337" s="13" t="s">
        <v>3143</v>
      </c>
      <c r="D3337" s="13" t="s">
        <v>3143</v>
      </c>
      <c r="E3337" s="13" t="s">
        <v>3143</v>
      </c>
    </row>
    <row r="3338" spans="1:5" ht="25.35" customHeight="1" thickTop="1" thickBot="1" x14ac:dyDescent="0.3">
      <c r="A3338" s="37" t="s">
        <v>2655</v>
      </c>
      <c r="B3338" s="13" t="s">
        <v>47</v>
      </c>
      <c r="C3338" s="13" t="s">
        <v>3143</v>
      </c>
      <c r="D3338" s="13" t="s">
        <v>3143</v>
      </c>
      <c r="E3338" s="13" t="s">
        <v>3143</v>
      </c>
    </row>
    <row r="3339" spans="1:5" ht="25.35" customHeight="1" thickTop="1" thickBot="1" x14ac:dyDescent="0.3">
      <c r="A3339" s="37" t="s">
        <v>2656</v>
      </c>
      <c r="B3339" s="13" t="s">
        <v>37</v>
      </c>
      <c r="C3339" s="13" t="s">
        <v>3143</v>
      </c>
      <c r="D3339" s="13" t="s">
        <v>3143</v>
      </c>
      <c r="E3339" s="13" t="s">
        <v>3143</v>
      </c>
    </row>
    <row r="3340" spans="1:5" ht="25.35" customHeight="1" thickTop="1" thickBot="1" x14ac:dyDescent="0.3">
      <c r="A3340" s="37" t="s">
        <v>3611</v>
      </c>
      <c r="B3340" s="13" t="s">
        <v>61</v>
      </c>
      <c r="C3340" s="13" t="s">
        <v>3143</v>
      </c>
      <c r="D3340" s="13" t="s">
        <v>3143</v>
      </c>
      <c r="E3340" s="13" t="s">
        <v>3143</v>
      </c>
    </row>
    <row r="3341" spans="1:5" ht="25.35" customHeight="1" thickTop="1" thickBot="1" x14ac:dyDescent="0.3">
      <c r="A3341" s="37" t="s">
        <v>2657</v>
      </c>
      <c r="B3341" s="13" t="s">
        <v>61</v>
      </c>
      <c r="C3341" s="13" t="s">
        <v>3143</v>
      </c>
      <c r="D3341" s="13" t="s">
        <v>3143</v>
      </c>
      <c r="E3341" s="13" t="s">
        <v>3143</v>
      </c>
    </row>
    <row r="3342" spans="1:5" ht="25.35" customHeight="1" thickTop="1" thickBot="1" x14ac:dyDescent="0.3">
      <c r="A3342" s="37" t="s">
        <v>2658</v>
      </c>
      <c r="B3342" s="13" t="s">
        <v>61</v>
      </c>
      <c r="C3342" s="13" t="s">
        <v>3143</v>
      </c>
      <c r="D3342" s="13" t="s">
        <v>3143</v>
      </c>
      <c r="E3342" s="13" t="s">
        <v>3143</v>
      </c>
    </row>
    <row r="3343" spans="1:5" ht="25.35" customHeight="1" thickTop="1" thickBot="1" x14ac:dyDescent="0.3">
      <c r="A3343" s="37" t="s">
        <v>2659</v>
      </c>
      <c r="B3343" s="13" t="s">
        <v>61</v>
      </c>
      <c r="C3343" s="13" t="s">
        <v>3143</v>
      </c>
      <c r="D3343" s="13" t="s">
        <v>26</v>
      </c>
      <c r="E3343" s="13" t="s">
        <v>3143</v>
      </c>
    </row>
    <row r="3344" spans="1:5" ht="25.35" customHeight="1" thickTop="1" thickBot="1" x14ac:dyDescent="0.3">
      <c r="A3344" s="37" t="s">
        <v>2660</v>
      </c>
      <c r="B3344" s="101" t="s">
        <v>21</v>
      </c>
      <c r="C3344" s="101" t="s">
        <v>3143</v>
      </c>
      <c r="D3344" s="101" t="s">
        <v>3143</v>
      </c>
      <c r="E3344" s="102" t="s">
        <v>3143</v>
      </c>
    </row>
    <row r="3345" spans="1:5" ht="25.35" customHeight="1" thickTop="1" thickBot="1" x14ac:dyDescent="0.3">
      <c r="A3345" s="37" t="s">
        <v>2661</v>
      </c>
      <c r="B3345" s="101" t="s">
        <v>24</v>
      </c>
      <c r="C3345" s="101" t="s">
        <v>3143</v>
      </c>
      <c r="D3345" s="101" t="s">
        <v>3143</v>
      </c>
      <c r="E3345" s="102" t="s">
        <v>3143</v>
      </c>
    </row>
    <row r="3346" spans="1:5" ht="25.35" customHeight="1" thickTop="1" thickBot="1" x14ac:dyDescent="0.3">
      <c r="A3346" s="37" t="s">
        <v>2662</v>
      </c>
      <c r="B3346" s="13" t="s">
        <v>21</v>
      </c>
      <c r="C3346" s="13" t="s">
        <v>3143</v>
      </c>
      <c r="D3346" s="13" t="s">
        <v>3143</v>
      </c>
      <c r="E3346" s="13" t="s">
        <v>3143</v>
      </c>
    </row>
    <row r="3347" spans="1:5" ht="25.35" customHeight="1" thickTop="1" thickBot="1" x14ac:dyDescent="0.3">
      <c r="A3347" s="37" t="s">
        <v>2663</v>
      </c>
      <c r="B3347" s="13" t="s">
        <v>37</v>
      </c>
      <c r="C3347" s="13" t="s">
        <v>3143</v>
      </c>
      <c r="D3347" s="13" t="s">
        <v>3143</v>
      </c>
      <c r="E3347" s="13" t="s">
        <v>3143</v>
      </c>
    </row>
    <row r="3348" spans="1:5" ht="25.35" customHeight="1" thickTop="1" thickBot="1" x14ac:dyDescent="0.3">
      <c r="A3348" s="37" t="s">
        <v>2664</v>
      </c>
      <c r="B3348" s="13" t="s">
        <v>37</v>
      </c>
      <c r="C3348" s="13" t="s">
        <v>3143</v>
      </c>
      <c r="D3348" s="13" t="s">
        <v>3143</v>
      </c>
      <c r="E3348" s="13" t="s">
        <v>3143</v>
      </c>
    </row>
    <row r="3349" spans="1:5" ht="25.35" customHeight="1" thickTop="1" thickBot="1" x14ac:dyDescent="0.3">
      <c r="A3349" s="37" t="s">
        <v>2665</v>
      </c>
      <c r="B3349" s="13" t="s">
        <v>24</v>
      </c>
      <c r="C3349" s="13" t="s">
        <v>3143</v>
      </c>
      <c r="D3349" s="13" t="s">
        <v>3143</v>
      </c>
      <c r="E3349" s="13" t="s">
        <v>3143</v>
      </c>
    </row>
    <row r="3350" spans="1:5" ht="25.35" customHeight="1" thickTop="1" thickBot="1" x14ac:dyDescent="0.3">
      <c r="A3350" s="37" t="s">
        <v>2666</v>
      </c>
      <c r="B3350" s="13" t="s">
        <v>24</v>
      </c>
      <c r="C3350" s="13" t="s">
        <v>3143</v>
      </c>
      <c r="D3350" s="13" t="s">
        <v>3143</v>
      </c>
      <c r="E3350" s="13" t="s">
        <v>3143</v>
      </c>
    </row>
    <row r="3351" spans="1:5" ht="25.35" customHeight="1" thickTop="1" thickBot="1" x14ac:dyDescent="0.3">
      <c r="A3351" s="37" t="s">
        <v>2667</v>
      </c>
      <c r="B3351" s="13" t="s">
        <v>37</v>
      </c>
      <c r="C3351" s="13" t="s">
        <v>3143</v>
      </c>
      <c r="D3351" s="13" t="s">
        <v>3143</v>
      </c>
      <c r="E3351" s="13" t="s">
        <v>3143</v>
      </c>
    </row>
    <row r="3352" spans="1:5" ht="25.35" customHeight="1" thickTop="1" thickBot="1" x14ac:dyDescent="0.3">
      <c r="A3352" s="37" t="s">
        <v>2668</v>
      </c>
      <c r="B3352" s="13" t="s">
        <v>21</v>
      </c>
      <c r="C3352" s="13" t="s">
        <v>3143</v>
      </c>
      <c r="D3352" s="13" t="s">
        <v>3143</v>
      </c>
      <c r="E3352" s="13" t="s">
        <v>3143</v>
      </c>
    </row>
    <row r="3353" spans="1:5" ht="25.35" customHeight="1" thickTop="1" thickBot="1" x14ac:dyDescent="0.3">
      <c r="A3353" s="37" t="s">
        <v>2669</v>
      </c>
      <c r="B3353" s="13" t="s">
        <v>21</v>
      </c>
      <c r="C3353" s="13" t="s">
        <v>3143</v>
      </c>
      <c r="D3353" s="13" t="s">
        <v>3143</v>
      </c>
      <c r="E3353" s="13" t="s">
        <v>3143</v>
      </c>
    </row>
    <row r="3354" spans="1:5" ht="25.35" customHeight="1" thickTop="1" thickBot="1" x14ac:dyDescent="0.3">
      <c r="A3354" s="37" t="s">
        <v>2670</v>
      </c>
      <c r="B3354" s="13" t="s">
        <v>37</v>
      </c>
      <c r="C3354" s="13" t="s">
        <v>3143</v>
      </c>
      <c r="D3354" s="13" t="s">
        <v>3143</v>
      </c>
      <c r="E3354" s="13" t="s">
        <v>3143</v>
      </c>
    </row>
    <row r="3355" spans="1:5" ht="25.35" customHeight="1" thickTop="1" thickBot="1" x14ac:dyDescent="0.3">
      <c r="A3355" s="37" t="s">
        <v>2671</v>
      </c>
      <c r="B3355" s="13" t="s">
        <v>24</v>
      </c>
      <c r="C3355" s="13" t="s">
        <v>3143</v>
      </c>
      <c r="D3355" s="13" t="s">
        <v>3143</v>
      </c>
      <c r="E3355" s="13" t="s">
        <v>3143</v>
      </c>
    </row>
    <row r="3356" spans="1:5" ht="25.35" customHeight="1" thickTop="1" thickBot="1" x14ac:dyDescent="0.3">
      <c r="A3356" s="37" t="s">
        <v>2672</v>
      </c>
      <c r="B3356" s="13" t="s">
        <v>37</v>
      </c>
      <c r="C3356" s="13" t="s">
        <v>3143</v>
      </c>
      <c r="D3356" s="13" t="s">
        <v>26</v>
      </c>
      <c r="E3356" s="13" t="s">
        <v>3143</v>
      </c>
    </row>
    <row r="3357" spans="1:5" ht="25.35" customHeight="1" thickTop="1" thickBot="1" x14ac:dyDescent="0.3">
      <c r="A3357" s="37" t="s">
        <v>2673</v>
      </c>
      <c r="B3357" s="13" t="s">
        <v>35</v>
      </c>
      <c r="C3357" s="13" t="s">
        <v>3143</v>
      </c>
      <c r="D3357" s="13" t="s">
        <v>26</v>
      </c>
      <c r="E3357" s="13" t="s">
        <v>3143</v>
      </c>
    </row>
    <row r="3358" spans="1:5" ht="25.35" customHeight="1" thickTop="1" thickBot="1" x14ac:dyDescent="0.3">
      <c r="A3358" s="37" t="s">
        <v>2674</v>
      </c>
      <c r="B3358" s="13" t="s">
        <v>24</v>
      </c>
      <c r="C3358" s="13" t="s">
        <v>3143</v>
      </c>
      <c r="D3358" s="13" t="s">
        <v>3143</v>
      </c>
      <c r="E3358" s="13" t="s">
        <v>3143</v>
      </c>
    </row>
    <row r="3359" spans="1:5" ht="25.35" customHeight="1" thickTop="1" thickBot="1" x14ac:dyDescent="0.3">
      <c r="A3359" s="37" t="s">
        <v>3674</v>
      </c>
      <c r="B3359" s="13" t="s">
        <v>37</v>
      </c>
      <c r="C3359" s="13" t="s">
        <v>3143</v>
      </c>
      <c r="D3359" s="13" t="s">
        <v>3143</v>
      </c>
      <c r="E3359" s="13" t="s">
        <v>3143</v>
      </c>
    </row>
    <row r="3360" spans="1:5" ht="25.35" customHeight="1" thickTop="1" thickBot="1" x14ac:dyDescent="0.3">
      <c r="A3360" s="37" t="s">
        <v>2675</v>
      </c>
      <c r="B3360" s="13" t="s">
        <v>29</v>
      </c>
      <c r="C3360" s="13" t="s">
        <v>3143</v>
      </c>
      <c r="D3360" s="13" t="s">
        <v>3143</v>
      </c>
      <c r="E3360" s="13" t="s">
        <v>3143</v>
      </c>
    </row>
    <row r="3361" spans="1:5" ht="25.35" customHeight="1" thickTop="1" thickBot="1" x14ac:dyDescent="0.3">
      <c r="A3361" s="37" t="s">
        <v>3011</v>
      </c>
      <c r="B3361" s="13" t="s">
        <v>37</v>
      </c>
      <c r="C3361" s="13" t="s">
        <v>3143</v>
      </c>
      <c r="D3361" s="13" t="s">
        <v>3143</v>
      </c>
      <c r="E3361" s="13" t="s">
        <v>3143</v>
      </c>
    </row>
    <row r="3362" spans="1:5" ht="25.35" customHeight="1" thickTop="1" thickBot="1" x14ac:dyDescent="0.3">
      <c r="A3362" s="37" t="s">
        <v>2676</v>
      </c>
      <c r="B3362" s="13" t="s">
        <v>30</v>
      </c>
      <c r="C3362" s="13" t="s">
        <v>3143</v>
      </c>
      <c r="D3362" s="13" t="s">
        <v>3143</v>
      </c>
      <c r="E3362" s="13" t="s">
        <v>3143</v>
      </c>
    </row>
    <row r="3363" spans="1:5" ht="25.35" customHeight="1" thickTop="1" thickBot="1" x14ac:dyDescent="0.3">
      <c r="A3363" s="37" t="s">
        <v>2677</v>
      </c>
      <c r="B3363" s="13" t="s">
        <v>30</v>
      </c>
      <c r="C3363" s="13" t="s">
        <v>3143</v>
      </c>
      <c r="D3363" s="13" t="s">
        <v>3143</v>
      </c>
      <c r="E3363" s="13" t="s">
        <v>3143</v>
      </c>
    </row>
    <row r="3364" spans="1:5" ht="25.35" customHeight="1" thickTop="1" thickBot="1" x14ac:dyDescent="0.3">
      <c r="A3364" s="37" t="s">
        <v>2678</v>
      </c>
      <c r="B3364" s="13" t="s">
        <v>30</v>
      </c>
      <c r="C3364" s="13" t="s">
        <v>3143</v>
      </c>
      <c r="D3364" s="13" t="s">
        <v>3143</v>
      </c>
      <c r="E3364" s="13" t="s">
        <v>3143</v>
      </c>
    </row>
    <row r="3365" spans="1:5" ht="25.35" customHeight="1" thickTop="1" thickBot="1" x14ac:dyDescent="0.3">
      <c r="A3365" s="37" t="s">
        <v>2679</v>
      </c>
      <c r="B3365" s="13" t="s">
        <v>30</v>
      </c>
      <c r="C3365" s="13" t="s">
        <v>3143</v>
      </c>
      <c r="D3365" s="13" t="s">
        <v>3143</v>
      </c>
      <c r="E3365" s="13" t="s">
        <v>3143</v>
      </c>
    </row>
    <row r="3366" spans="1:5" ht="25.35" customHeight="1" thickTop="1" thickBot="1" x14ac:dyDescent="0.3">
      <c r="A3366" s="37" t="s">
        <v>2680</v>
      </c>
      <c r="B3366" s="13" t="s">
        <v>37</v>
      </c>
      <c r="C3366" s="13" t="s">
        <v>3143</v>
      </c>
      <c r="D3366" s="13" t="s">
        <v>3143</v>
      </c>
      <c r="E3366" s="13" t="s">
        <v>3143</v>
      </c>
    </row>
    <row r="3367" spans="1:5" ht="25.35" customHeight="1" thickTop="1" thickBot="1" x14ac:dyDescent="0.3">
      <c r="A3367" s="37" t="s">
        <v>2681</v>
      </c>
      <c r="B3367" s="13" t="s">
        <v>30</v>
      </c>
      <c r="C3367" s="13" t="s">
        <v>3143</v>
      </c>
      <c r="D3367" s="13" t="s">
        <v>3143</v>
      </c>
      <c r="E3367" s="13" t="s">
        <v>3143</v>
      </c>
    </row>
    <row r="3368" spans="1:5" ht="25.35" customHeight="1" thickTop="1" thickBot="1" x14ac:dyDescent="0.3">
      <c r="A3368" s="37" t="s">
        <v>2682</v>
      </c>
      <c r="B3368" s="13" t="s">
        <v>30</v>
      </c>
      <c r="C3368" s="13" t="s">
        <v>3143</v>
      </c>
      <c r="D3368" s="13" t="s">
        <v>3143</v>
      </c>
      <c r="E3368" s="13" t="s">
        <v>3143</v>
      </c>
    </row>
    <row r="3369" spans="1:5" ht="25.35" customHeight="1" thickTop="1" thickBot="1" x14ac:dyDescent="0.3">
      <c r="A3369" s="37" t="s">
        <v>2683</v>
      </c>
      <c r="B3369" s="13" t="s">
        <v>30</v>
      </c>
      <c r="C3369" s="13" t="s">
        <v>3143</v>
      </c>
      <c r="D3369" s="13" t="s">
        <v>3143</v>
      </c>
      <c r="E3369" s="13" t="s">
        <v>3143</v>
      </c>
    </row>
    <row r="3370" spans="1:5" ht="25.35" customHeight="1" thickTop="1" thickBot="1" x14ac:dyDescent="0.3">
      <c r="A3370" s="37" t="s">
        <v>2684</v>
      </c>
      <c r="B3370" s="13" t="s">
        <v>30</v>
      </c>
      <c r="C3370" s="13" t="s">
        <v>3143</v>
      </c>
      <c r="D3370" s="13" t="s">
        <v>3143</v>
      </c>
      <c r="E3370" s="13" t="s">
        <v>3143</v>
      </c>
    </row>
    <row r="3371" spans="1:5" ht="25.35" customHeight="1" thickTop="1" thickBot="1" x14ac:dyDescent="0.3">
      <c r="A3371" s="37" t="s">
        <v>2685</v>
      </c>
      <c r="B3371" s="13" t="s">
        <v>30</v>
      </c>
      <c r="C3371" s="13" t="s">
        <v>5</v>
      </c>
      <c r="D3371" s="13" t="s">
        <v>3143</v>
      </c>
      <c r="E3371" s="13" t="s">
        <v>3143</v>
      </c>
    </row>
    <row r="3372" spans="1:5" ht="25.35" customHeight="1" thickTop="1" thickBot="1" x14ac:dyDescent="0.3">
      <c r="A3372" s="37" t="s">
        <v>2686</v>
      </c>
      <c r="B3372" s="13" t="s">
        <v>30</v>
      </c>
      <c r="C3372" s="13" t="s">
        <v>3143</v>
      </c>
      <c r="D3372" s="13" t="s">
        <v>3143</v>
      </c>
      <c r="E3372" s="13" t="s">
        <v>3143</v>
      </c>
    </row>
    <row r="3373" spans="1:5" ht="25.35" customHeight="1" thickTop="1" thickBot="1" x14ac:dyDescent="0.3">
      <c r="A3373" s="37" t="s">
        <v>2687</v>
      </c>
      <c r="B3373" s="13" t="s">
        <v>30</v>
      </c>
      <c r="C3373" s="13" t="s">
        <v>3143</v>
      </c>
      <c r="D3373" s="13" t="s">
        <v>3143</v>
      </c>
      <c r="E3373" s="13" t="s">
        <v>3143</v>
      </c>
    </row>
    <row r="3374" spans="1:5" ht="25.35" customHeight="1" thickTop="1" thickBot="1" x14ac:dyDescent="0.3">
      <c r="A3374" s="37" t="s">
        <v>2688</v>
      </c>
      <c r="B3374" s="13" t="s">
        <v>30</v>
      </c>
      <c r="C3374" s="13" t="s">
        <v>3143</v>
      </c>
      <c r="D3374" s="13" t="s">
        <v>3143</v>
      </c>
      <c r="E3374" s="13" t="s">
        <v>3143</v>
      </c>
    </row>
    <row r="3375" spans="1:5" ht="25.35" customHeight="1" thickTop="1" thickBot="1" x14ac:dyDescent="0.3">
      <c r="A3375" s="37" t="s">
        <v>2689</v>
      </c>
      <c r="B3375" s="13" t="s">
        <v>30</v>
      </c>
      <c r="C3375" s="13" t="s">
        <v>3143</v>
      </c>
      <c r="D3375" s="13" t="s">
        <v>3143</v>
      </c>
      <c r="E3375" s="13" t="s">
        <v>3143</v>
      </c>
    </row>
    <row r="3376" spans="1:5" ht="25.35" customHeight="1" thickTop="1" thickBot="1" x14ac:dyDescent="0.3">
      <c r="A3376" s="37" t="s">
        <v>2690</v>
      </c>
      <c r="B3376" s="13" t="s">
        <v>30</v>
      </c>
      <c r="C3376" s="13" t="s">
        <v>3143</v>
      </c>
      <c r="D3376" s="13" t="s">
        <v>3143</v>
      </c>
      <c r="E3376" s="13" t="s">
        <v>3143</v>
      </c>
    </row>
    <row r="3377" spans="1:5" ht="25.35" customHeight="1" thickTop="1" thickBot="1" x14ac:dyDescent="0.3">
      <c r="A3377" s="37" t="s">
        <v>2691</v>
      </c>
      <c r="B3377" s="13" t="s">
        <v>30</v>
      </c>
      <c r="C3377" s="13" t="s">
        <v>3143</v>
      </c>
      <c r="D3377" s="13" t="s">
        <v>3143</v>
      </c>
      <c r="E3377" s="13" t="s">
        <v>3143</v>
      </c>
    </row>
    <row r="3378" spans="1:5" ht="25.35" customHeight="1" thickTop="1" thickBot="1" x14ac:dyDescent="0.3">
      <c r="A3378" s="37" t="s">
        <v>2692</v>
      </c>
      <c r="B3378" s="13" t="s">
        <v>30</v>
      </c>
      <c r="C3378" s="13" t="s">
        <v>3143</v>
      </c>
      <c r="D3378" s="13" t="s">
        <v>3143</v>
      </c>
      <c r="E3378" s="13" t="s">
        <v>3143</v>
      </c>
    </row>
    <row r="3379" spans="1:5" ht="25.35" customHeight="1" thickTop="1" thickBot="1" x14ac:dyDescent="0.3">
      <c r="A3379" s="37" t="s">
        <v>2693</v>
      </c>
      <c r="B3379" s="13" t="s">
        <v>30</v>
      </c>
      <c r="C3379" s="13" t="s">
        <v>3143</v>
      </c>
      <c r="D3379" s="13" t="s">
        <v>3143</v>
      </c>
      <c r="E3379" s="13" t="s">
        <v>3143</v>
      </c>
    </row>
    <row r="3380" spans="1:5" ht="25.35" customHeight="1" thickTop="1" thickBot="1" x14ac:dyDescent="0.3">
      <c r="A3380" s="37" t="s">
        <v>2694</v>
      </c>
      <c r="B3380" s="13" t="s">
        <v>30</v>
      </c>
      <c r="C3380" s="13" t="s">
        <v>3143</v>
      </c>
      <c r="D3380" s="13" t="s">
        <v>3143</v>
      </c>
      <c r="E3380" s="13" t="s">
        <v>3143</v>
      </c>
    </row>
    <row r="3381" spans="1:5" ht="25.35" customHeight="1" thickTop="1" thickBot="1" x14ac:dyDescent="0.3">
      <c r="A3381" s="37" t="s">
        <v>2695</v>
      </c>
      <c r="B3381" s="13" t="s">
        <v>30</v>
      </c>
      <c r="C3381" s="13" t="s">
        <v>3143</v>
      </c>
      <c r="D3381" s="13" t="s">
        <v>3143</v>
      </c>
      <c r="E3381" s="13" t="s">
        <v>3143</v>
      </c>
    </row>
    <row r="3382" spans="1:5" ht="25.35" customHeight="1" thickTop="1" thickBot="1" x14ac:dyDescent="0.3">
      <c r="A3382" s="37" t="s">
        <v>2696</v>
      </c>
      <c r="B3382" s="13" t="s">
        <v>29</v>
      </c>
      <c r="C3382" s="13" t="s">
        <v>3143</v>
      </c>
      <c r="D3382" s="13" t="s">
        <v>3143</v>
      </c>
      <c r="E3382" s="13" t="s">
        <v>3143</v>
      </c>
    </row>
    <row r="3383" spans="1:5" ht="25.35" customHeight="1" thickTop="1" thickBot="1" x14ac:dyDescent="0.3">
      <c r="A3383" s="37" t="s">
        <v>2697</v>
      </c>
      <c r="B3383" s="13" t="s">
        <v>37</v>
      </c>
      <c r="C3383" s="13" t="s">
        <v>3143</v>
      </c>
      <c r="D3383" s="13" t="s">
        <v>3143</v>
      </c>
      <c r="E3383" s="13" t="s">
        <v>3143</v>
      </c>
    </row>
    <row r="3384" spans="1:5" ht="25.35" customHeight="1" thickTop="1" thickBot="1" x14ac:dyDescent="0.3">
      <c r="A3384" s="37" t="s">
        <v>2698</v>
      </c>
      <c r="B3384" s="13" t="s">
        <v>30</v>
      </c>
      <c r="C3384" s="13" t="s">
        <v>3143</v>
      </c>
      <c r="D3384" s="13" t="s">
        <v>3143</v>
      </c>
      <c r="E3384" s="13" t="s">
        <v>3143</v>
      </c>
    </row>
    <row r="3385" spans="1:5" ht="25.35" customHeight="1" thickTop="1" thickBot="1" x14ac:dyDescent="0.3">
      <c r="A3385" s="37" t="s">
        <v>2699</v>
      </c>
      <c r="B3385" s="13" t="s">
        <v>61</v>
      </c>
      <c r="C3385" s="13" t="s">
        <v>5</v>
      </c>
      <c r="D3385" s="13" t="s">
        <v>26</v>
      </c>
      <c r="E3385" s="13" t="s">
        <v>3143</v>
      </c>
    </row>
    <row r="3386" spans="1:5" ht="25.35" customHeight="1" thickTop="1" thickBot="1" x14ac:dyDescent="0.3">
      <c r="A3386" s="37" t="s">
        <v>2700</v>
      </c>
      <c r="B3386" s="13" t="s">
        <v>61</v>
      </c>
      <c r="C3386" s="13" t="s">
        <v>3143</v>
      </c>
      <c r="D3386" s="13" t="s">
        <v>26</v>
      </c>
      <c r="E3386" s="13" t="s">
        <v>3143</v>
      </c>
    </row>
    <row r="3387" spans="1:5" ht="25.35" customHeight="1" thickTop="1" thickBot="1" x14ac:dyDescent="0.3">
      <c r="A3387" s="37" t="s">
        <v>2701</v>
      </c>
      <c r="B3387" s="13" t="s">
        <v>30</v>
      </c>
      <c r="C3387" s="13" t="s">
        <v>3143</v>
      </c>
      <c r="D3387" s="13" t="s">
        <v>3143</v>
      </c>
      <c r="E3387" s="13" t="s">
        <v>3143</v>
      </c>
    </row>
    <row r="3388" spans="1:5" ht="25.35" customHeight="1" thickTop="1" thickBot="1" x14ac:dyDescent="0.3">
      <c r="A3388" s="37" t="s">
        <v>2702</v>
      </c>
      <c r="B3388" s="13" t="s">
        <v>30</v>
      </c>
      <c r="C3388" s="13" t="s">
        <v>3143</v>
      </c>
      <c r="D3388" s="13" t="s">
        <v>3143</v>
      </c>
      <c r="E3388" s="13" t="s">
        <v>3143</v>
      </c>
    </row>
    <row r="3389" spans="1:5" ht="25.35" customHeight="1" thickTop="1" thickBot="1" x14ac:dyDescent="0.3">
      <c r="A3389" s="37" t="s">
        <v>2703</v>
      </c>
      <c r="B3389" s="13" t="s">
        <v>61</v>
      </c>
      <c r="C3389" s="13" t="s">
        <v>3143</v>
      </c>
      <c r="D3389" s="13" t="s">
        <v>3143</v>
      </c>
      <c r="E3389" s="13" t="s">
        <v>3143</v>
      </c>
    </row>
    <row r="3390" spans="1:5" ht="25.35" customHeight="1" thickTop="1" thickBot="1" x14ac:dyDescent="0.3">
      <c r="A3390" s="37" t="s">
        <v>3519</v>
      </c>
      <c r="B3390" s="13" t="s">
        <v>24</v>
      </c>
      <c r="C3390" s="13" t="s">
        <v>3143</v>
      </c>
      <c r="D3390" s="13" t="s">
        <v>3143</v>
      </c>
      <c r="E3390" s="13" t="s">
        <v>6</v>
      </c>
    </row>
    <row r="3391" spans="1:5" ht="25.35" customHeight="1" thickTop="1" thickBot="1" x14ac:dyDescent="0.3">
      <c r="A3391" s="37" t="s">
        <v>3167</v>
      </c>
      <c r="B3391" s="13" t="s">
        <v>24</v>
      </c>
      <c r="C3391" s="13" t="s">
        <v>3143</v>
      </c>
      <c r="D3391" s="13" t="s">
        <v>3143</v>
      </c>
      <c r="E3391" s="13" t="s">
        <v>3143</v>
      </c>
    </row>
    <row r="3392" spans="1:5" ht="25.35" customHeight="1" thickTop="1" thickBot="1" x14ac:dyDescent="0.3">
      <c r="A3392" s="37" t="s">
        <v>3173</v>
      </c>
      <c r="B3392" s="13" t="s">
        <v>24</v>
      </c>
      <c r="C3392" s="13" t="s">
        <v>3143</v>
      </c>
      <c r="D3392" s="13" t="s">
        <v>3143</v>
      </c>
      <c r="E3392" s="13" t="s">
        <v>3143</v>
      </c>
    </row>
    <row r="3393" spans="1:5" ht="25.35" customHeight="1" thickTop="1" thickBot="1" x14ac:dyDescent="0.3">
      <c r="A3393" s="37" t="s">
        <v>2704</v>
      </c>
      <c r="B3393" s="13" t="s">
        <v>37</v>
      </c>
      <c r="C3393" s="13" t="s">
        <v>3143</v>
      </c>
      <c r="D3393" s="13" t="s">
        <v>3143</v>
      </c>
      <c r="E3393" s="13" t="s">
        <v>3143</v>
      </c>
    </row>
    <row r="3394" spans="1:5" ht="25.35" customHeight="1" thickTop="1" thickBot="1" x14ac:dyDescent="0.3">
      <c r="A3394" s="37" t="s">
        <v>2705</v>
      </c>
      <c r="B3394" s="13" t="s">
        <v>24</v>
      </c>
      <c r="C3394" s="13" t="s">
        <v>3143</v>
      </c>
      <c r="D3394" s="13" t="s">
        <v>3143</v>
      </c>
      <c r="E3394" s="13" t="s">
        <v>3143</v>
      </c>
    </row>
    <row r="3395" spans="1:5" ht="25.35" customHeight="1" thickTop="1" thickBot="1" x14ac:dyDescent="0.3">
      <c r="A3395" s="37" t="s">
        <v>3481</v>
      </c>
      <c r="B3395" s="13" t="s">
        <v>24</v>
      </c>
      <c r="C3395" s="13" t="s">
        <v>5</v>
      </c>
      <c r="D3395" s="13" t="s">
        <v>3143</v>
      </c>
      <c r="E3395" s="13" t="s">
        <v>6</v>
      </c>
    </row>
    <row r="3396" spans="1:5" ht="25.35" customHeight="1" thickTop="1" thickBot="1" x14ac:dyDescent="0.3">
      <c r="A3396" s="37" t="s">
        <v>2706</v>
      </c>
      <c r="B3396" s="13" t="s">
        <v>47</v>
      </c>
      <c r="C3396" s="13" t="s">
        <v>3143</v>
      </c>
      <c r="D3396" s="13" t="s">
        <v>3143</v>
      </c>
      <c r="E3396" s="13" t="s">
        <v>3143</v>
      </c>
    </row>
    <row r="3397" spans="1:5" ht="25.35" customHeight="1" thickTop="1" thickBot="1" x14ac:dyDescent="0.3">
      <c r="A3397" s="37" t="s">
        <v>2707</v>
      </c>
      <c r="B3397" s="13" t="s">
        <v>37</v>
      </c>
      <c r="C3397" s="13" t="s">
        <v>3143</v>
      </c>
      <c r="D3397" s="13" t="s">
        <v>3143</v>
      </c>
      <c r="E3397" s="13" t="s">
        <v>3143</v>
      </c>
    </row>
    <row r="3398" spans="1:5" ht="25.35" customHeight="1" thickTop="1" thickBot="1" x14ac:dyDescent="0.3">
      <c r="A3398" s="37" t="s">
        <v>2708</v>
      </c>
      <c r="B3398" s="13" t="s">
        <v>29</v>
      </c>
      <c r="C3398" s="13" t="s">
        <v>3143</v>
      </c>
      <c r="D3398" s="13" t="s">
        <v>3143</v>
      </c>
      <c r="E3398" s="13" t="s">
        <v>3143</v>
      </c>
    </row>
    <row r="3399" spans="1:5" ht="25.35" customHeight="1" thickTop="1" thickBot="1" x14ac:dyDescent="0.3">
      <c r="A3399" s="37" t="s">
        <v>2709</v>
      </c>
      <c r="B3399" s="13" t="s">
        <v>37</v>
      </c>
      <c r="C3399" s="13" t="s">
        <v>3143</v>
      </c>
      <c r="D3399" s="13" t="s">
        <v>3143</v>
      </c>
      <c r="E3399" s="13" t="s">
        <v>3143</v>
      </c>
    </row>
    <row r="3400" spans="1:5" ht="25.35" customHeight="1" thickTop="1" thickBot="1" x14ac:dyDescent="0.3">
      <c r="A3400" s="37" t="s">
        <v>3667</v>
      </c>
      <c r="B3400" s="13" t="s">
        <v>29</v>
      </c>
      <c r="C3400" s="13" t="s">
        <v>3143</v>
      </c>
      <c r="D3400" s="13" t="s">
        <v>3143</v>
      </c>
      <c r="E3400" s="13" t="s">
        <v>3143</v>
      </c>
    </row>
    <row r="3401" spans="1:5" ht="25.35" customHeight="1" thickTop="1" thickBot="1" x14ac:dyDescent="0.3">
      <c r="A3401" s="37" t="s">
        <v>2710</v>
      </c>
      <c r="B3401" s="13" t="s">
        <v>24</v>
      </c>
      <c r="C3401" s="13" t="s">
        <v>3143</v>
      </c>
      <c r="D3401" s="13" t="s">
        <v>3143</v>
      </c>
      <c r="E3401" s="13" t="s">
        <v>3143</v>
      </c>
    </row>
    <row r="3402" spans="1:5" ht="25.35" customHeight="1" thickTop="1" thickBot="1" x14ac:dyDescent="0.3">
      <c r="A3402" s="37" t="s">
        <v>3106</v>
      </c>
      <c r="B3402" s="13" t="s">
        <v>61</v>
      </c>
      <c r="C3402" s="13" t="s">
        <v>3143</v>
      </c>
      <c r="D3402" s="13" t="s">
        <v>3143</v>
      </c>
      <c r="E3402" s="13" t="s">
        <v>3143</v>
      </c>
    </row>
    <row r="3403" spans="1:5" ht="25.35" customHeight="1" thickTop="1" thickBot="1" x14ac:dyDescent="0.3">
      <c r="A3403" s="37" t="s">
        <v>2711</v>
      </c>
      <c r="B3403" s="13" t="s">
        <v>21</v>
      </c>
      <c r="C3403" s="13" t="s">
        <v>3143</v>
      </c>
      <c r="D3403" s="13" t="s">
        <v>26</v>
      </c>
      <c r="E3403" s="13" t="s">
        <v>3143</v>
      </c>
    </row>
    <row r="3404" spans="1:5" ht="25.35" customHeight="1" thickTop="1" thickBot="1" x14ac:dyDescent="0.3">
      <c r="A3404" s="37" t="s">
        <v>3242</v>
      </c>
      <c r="B3404" s="13" t="s">
        <v>24</v>
      </c>
      <c r="C3404" s="13" t="s">
        <v>3143</v>
      </c>
      <c r="D3404" s="13" t="s">
        <v>3143</v>
      </c>
      <c r="E3404" s="13" t="s">
        <v>3143</v>
      </c>
    </row>
    <row r="3405" spans="1:5" ht="25.35" customHeight="1" thickTop="1" thickBot="1" x14ac:dyDescent="0.3">
      <c r="A3405" s="37" t="s">
        <v>2712</v>
      </c>
      <c r="B3405" s="101" t="s">
        <v>21</v>
      </c>
      <c r="C3405" s="101" t="s">
        <v>3143</v>
      </c>
      <c r="D3405" s="101" t="s">
        <v>3143</v>
      </c>
      <c r="E3405" s="102" t="s">
        <v>3143</v>
      </c>
    </row>
    <row r="3406" spans="1:5" ht="25.35" customHeight="1" thickTop="1" thickBot="1" x14ac:dyDescent="0.3">
      <c r="A3406" s="37" t="s">
        <v>2713</v>
      </c>
      <c r="B3406" s="13" t="s">
        <v>47</v>
      </c>
      <c r="C3406" s="13" t="s">
        <v>3143</v>
      </c>
      <c r="D3406" s="13" t="s">
        <v>26</v>
      </c>
      <c r="E3406" s="13" t="s">
        <v>3143</v>
      </c>
    </row>
    <row r="3407" spans="1:5" ht="25.35" customHeight="1" thickTop="1" thickBot="1" x14ac:dyDescent="0.3">
      <c r="A3407" s="37" t="s">
        <v>2714</v>
      </c>
      <c r="B3407" s="13" t="s">
        <v>24</v>
      </c>
      <c r="C3407" s="13" t="s">
        <v>3143</v>
      </c>
      <c r="D3407" s="13" t="s">
        <v>3143</v>
      </c>
      <c r="E3407" s="13" t="s">
        <v>3143</v>
      </c>
    </row>
    <row r="3408" spans="1:5" ht="25.35" customHeight="1" thickTop="1" thickBot="1" x14ac:dyDescent="0.3">
      <c r="A3408" s="37" t="s">
        <v>2715</v>
      </c>
      <c r="B3408" s="13" t="s">
        <v>37</v>
      </c>
      <c r="C3408" s="13" t="s">
        <v>3143</v>
      </c>
      <c r="D3408" s="13" t="s">
        <v>3143</v>
      </c>
      <c r="E3408" s="13" t="s">
        <v>3143</v>
      </c>
    </row>
    <row r="3409" spans="1:5" ht="25.35" customHeight="1" thickTop="1" thickBot="1" x14ac:dyDescent="0.3">
      <c r="A3409" s="37" t="s">
        <v>2983</v>
      </c>
      <c r="B3409" s="13" t="s">
        <v>24</v>
      </c>
      <c r="C3409" s="13" t="s">
        <v>3143</v>
      </c>
      <c r="D3409" s="13" t="s">
        <v>3143</v>
      </c>
      <c r="E3409" s="13" t="s">
        <v>3143</v>
      </c>
    </row>
    <row r="3410" spans="1:5" ht="25.35" customHeight="1" thickTop="1" thickBot="1" x14ac:dyDescent="0.3">
      <c r="A3410" s="37" t="s">
        <v>2716</v>
      </c>
      <c r="B3410" s="13" t="s">
        <v>21</v>
      </c>
      <c r="C3410" s="13" t="s">
        <v>3143</v>
      </c>
      <c r="D3410" s="13" t="s">
        <v>26</v>
      </c>
      <c r="E3410" s="13" t="s">
        <v>3143</v>
      </c>
    </row>
    <row r="3411" spans="1:5" ht="25.35" customHeight="1" thickTop="1" thickBot="1" x14ac:dyDescent="0.3">
      <c r="A3411" s="37" t="s">
        <v>2717</v>
      </c>
      <c r="B3411" s="13" t="s">
        <v>47</v>
      </c>
      <c r="C3411" s="13" t="s">
        <v>3143</v>
      </c>
      <c r="D3411" s="13" t="s">
        <v>3143</v>
      </c>
      <c r="E3411" s="13" t="s">
        <v>3143</v>
      </c>
    </row>
    <row r="3412" spans="1:5" ht="25.35" customHeight="1" thickTop="1" thickBot="1" x14ac:dyDescent="0.3">
      <c r="A3412" s="37" t="s">
        <v>2718</v>
      </c>
      <c r="B3412" s="13" t="s">
        <v>61</v>
      </c>
      <c r="C3412" s="13" t="s">
        <v>3143</v>
      </c>
      <c r="D3412" s="13" t="s">
        <v>3143</v>
      </c>
      <c r="E3412" s="13" t="s">
        <v>3143</v>
      </c>
    </row>
    <row r="3413" spans="1:5" ht="25.35" customHeight="1" thickTop="1" thickBot="1" x14ac:dyDescent="0.3">
      <c r="A3413" s="37" t="s">
        <v>2719</v>
      </c>
      <c r="B3413" s="13" t="s">
        <v>24</v>
      </c>
      <c r="C3413" s="13" t="s">
        <v>3143</v>
      </c>
      <c r="D3413" s="13" t="s">
        <v>3143</v>
      </c>
      <c r="E3413" s="13" t="s">
        <v>3143</v>
      </c>
    </row>
    <row r="3414" spans="1:5" ht="25.35" customHeight="1" thickTop="1" thickBot="1" x14ac:dyDescent="0.3">
      <c r="A3414" s="37" t="s">
        <v>3675</v>
      </c>
      <c r="B3414" s="13" t="s">
        <v>37</v>
      </c>
      <c r="C3414" s="13" t="s">
        <v>3143</v>
      </c>
      <c r="D3414" s="13" t="s">
        <v>3143</v>
      </c>
      <c r="E3414" s="13" t="s">
        <v>3143</v>
      </c>
    </row>
    <row r="3415" spans="1:5" ht="25.35" customHeight="1" thickTop="1" thickBot="1" x14ac:dyDescent="0.3">
      <c r="A3415" s="37"/>
      <c r="B3415" s="13"/>
      <c r="C3415" s="13"/>
      <c r="D3415" s="13"/>
      <c r="E3415" s="13"/>
    </row>
    <row r="3416" spans="1:5" ht="25.35" customHeight="1" thickTop="1" thickBot="1" x14ac:dyDescent="0.3">
      <c r="A3416" s="37" t="s">
        <v>2720</v>
      </c>
      <c r="B3416" s="13" t="s">
        <v>37</v>
      </c>
      <c r="C3416" s="13" t="s">
        <v>3143</v>
      </c>
      <c r="D3416" s="13" t="s">
        <v>3143</v>
      </c>
      <c r="E3416" s="13" t="s">
        <v>3143</v>
      </c>
    </row>
    <row r="3417" spans="1:5" ht="25.35" customHeight="1" thickTop="1" thickBot="1" x14ac:dyDescent="0.3">
      <c r="A3417" s="37" t="s">
        <v>2721</v>
      </c>
      <c r="B3417" s="13" t="s">
        <v>37</v>
      </c>
      <c r="C3417" s="13" t="s">
        <v>3143</v>
      </c>
      <c r="D3417" s="13" t="s">
        <v>3143</v>
      </c>
      <c r="E3417" s="13" t="s">
        <v>3143</v>
      </c>
    </row>
    <row r="3418" spans="1:5" ht="25.35" customHeight="1" thickTop="1" thickBot="1" x14ac:dyDescent="0.3">
      <c r="A3418" s="37" t="s">
        <v>2722</v>
      </c>
      <c r="B3418" s="13" t="s">
        <v>47</v>
      </c>
      <c r="C3418" s="13" t="s">
        <v>3143</v>
      </c>
      <c r="D3418" s="13" t="s">
        <v>3143</v>
      </c>
      <c r="E3418" s="13" t="s">
        <v>3143</v>
      </c>
    </row>
    <row r="3419" spans="1:5" ht="25.35" customHeight="1" thickTop="1" thickBot="1" x14ac:dyDescent="0.3">
      <c r="A3419" s="37" t="s">
        <v>3482</v>
      </c>
      <c r="B3419" s="13" t="s">
        <v>47</v>
      </c>
      <c r="C3419" s="13" t="s">
        <v>3143</v>
      </c>
      <c r="D3419" s="13" t="s">
        <v>26</v>
      </c>
      <c r="E3419" s="13" t="s">
        <v>6</v>
      </c>
    </row>
    <row r="3420" spans="1:5" ht="25.35" customHeight="1" thickTop="1" thickBot="1" x14ac:dyDescent="0.3">
      <c r="A3420" s="37" t="s">
        <v>2723</v>
      </c>
      <c r="B3420" s="13" t="s">
        <v>24</v>
      </c>
      <c r="C3420" s="13" t="s">
        <v>3143</v>
      </c>
      <c r="D3420" s="13" t="s">
        <v>3143</v>
      </c>
      <c r="E3420" s="13" t="s">
        <v>3143</v>
      </c>
    </row>
    <row r="3421" spans="1:5" ht="25.35" customHeight="1" thickTop="1" thickBot="1" x14ac:dyDescent="0.3">
      <c r="A3421" s="37"/>
      <c r="B3421" s="13"/>
      <c r="C3421" s="13"/>
      <c r="D3421" s="13"/>
      <c r="E3421" s="13"/>
    </row>
    <row r="3422" spans="1:5" ht="25.35" customHeight="1" thickTop="1" thickBot="1" x14ac:dyDescent="0.3">
      <c r="A3422" s="37" t="s">
        <v>2724</v>
      </c>
      <c r="B3422" s="13" t="s">
        <v>29</v>
      </c>
      <c r="C3422" s="13" t="s">
        <v>3143</v>
      </c>
      <c r="D3422" s="13" t="s">
        <v>3143</v>
      </c>
      <c r="E3422" s="13" t="s">
        <v>3143</v>
      </c>
    </row>
    <row r="3423" spans="1:5" ht="25.35" customHeight="1" thickTop="1" thickBot="1" x14ac:dyDescent="0.3">
      <c r="A3423" s="37" t="s">
        <v>2725</v>
      </c>
      <c r="B3423" s="13" t="s">
        <v>37</v>
      </c>
      <c r="C3423" s="13" t="s">
        <v>3143</v>
      </c>
      <c r="D3423" s="13" t="s">
        <v>3143</v>
      </c>
      <c r="E3423" s="13" t="s">
        <v>3143</v>
      </c>
    </row>
    <row r="3424" spans="1:5" ht="25.35" customHeight="1" thickTop="1" thickBot="1" x14ac:dyDescent="0.3">
      <c r="A3424" s="37" t="s">
        <v>2726</v>
      </c>
      <c r="B3424" s="13" t="s">
        <v>24</v>
      </c>
      <c r="C3424" s="13" t="s">
        <v>3143</v>
      </c>
      <c r="D3424" s="13" t="s">
        <v>26</v>
      </c>
      <c r="E3424" s="13" t="s">
        <v>3143</v>
      </c>
    </row>
    <row r="3425" spans="1:5" ht="25.35" customHeight="1" thickTop="1" thickBot="1" x14ac:dyDescent="0.3">
      <c r="A3425" s="37" t="s">
        <v>2907</v>
      </c>
      <c r="B3425" s="13" t="s">
        <v>21</v>
      </c>
      <c r="C3425" s="13" t="s">
        <v>3143</v>
      </c>
      <c r="D3425" s="13" t="s">
        <v>3143</v>
      </c>
      <c r="E3425" s="13" t="s">
        <v>3143</v>
      </c>
    </row>
    <row r="3426" spans="1:5" ht="25.35" customHeight="1" thickTop="1" thickBot="1" x14ac:dyDescent="0.3">
      <c r="A3426" s="37" t="s">
        <v>2727</v>
      </c>
      <c r="B3426" s="13" t="s">
        <v>30</v>
      </c>
      <c r="C3426" s="13" t="s">
        <v>3143</v>
      </c>
      <c r="D3426" s="13" t="s">
        <v>26</v>
      </c>
      <c r="E3426" s="13" t="s">
        <v>3143</v>
      </c>
    </row>
    <row r="3427" spans="1:5" ht="25.35" customHeight="1" thickTop="1" thickBot="1" x14ac:dyDescent="0.3">
      <c r="A3427" s="37" t="s">
        <v>2728</v>
      </c>
      <c r="B3427" s="13" t="s">
        <v>24</v>
      </c>
      <c r="C3427" s="13" t="s">
        <v>3143</v>
      </c>
      <c r="D3427" s="13" t="s">
        <v>3143</v>
      </c>
      <c r="E3427" s="13" t="s">
        <v>3143</v>
      </c>
    </row>
    <row r="3428" spans="1:5" ht="25.35" customHeight="1" thickTop="1" thickBot="1" x14ac:dyDescent="0.3">
      <c r="A3428" s="37" t="s">
        <v>2729</v>
      </c>
      <c r="B3428" s="13" t="s">
        <v>24</v>
      </c>
      <c r="C3428" s="13" t="s">
        <v>3143</v>
      </c>
      <c r="D3428" s="13" t="s">
        <v>3143</v>
      </c>
      <c r="E3428" s="13" t="s">
        <v>3143</v>
      </c>
    </row>
    <row r="3429" spans="1:5" ht="25.35" customHeight="1" thickTop="1" thickBot="1" x14ac:dyDescent="0.3">
      <c r="A3429" s="37" t="s">
        <v>2730</v>
      </c>
      <c r="B3429" s="13" t="s">
        <v>21</v>
      </c>
      <c r="C3429" s="13" t="s">
        <v>3143</v>
      </c>
      <c r="D3429" s="13" t="s">
        <v>3143</v>
      </c>
      <c r="E3429" s="13" t="s">
        <v>3143</v>
      </c>
    </row>
    <row r="3430" spans="1:5" ht="25.35" customHeight="1" thickTop="1" thickBot="1" x14ac:dyDescent="0.3">
      <c r="A3430" s="37" t="s">
        <v>3483</v>
      </c>
      <c r="B3430" s="13" t="s">
        <v>24</v>
      </c>
      <c r="C3430" s="13" t="s">
        <v>3143</v>
      </c>
      <c r="D3430" s="13" t="s">
        <v>3143</v>
      </c>
      <c r="E3430" s="13" t="s">
        <v>6</v>
      </c>
    </row>
    <row r="3431" spans="1:5" ht="25.35" customHeight="1" thickTop="1" thickBot="1" x14ac:dyDescent="0.3">
      <c r="A3431" s="37" t="s">
        <v>3021</v>
      </c>
      <c r="B3431" s="13" t="s">
        <v>21</v>
      </c>
      <c r="C3431" s="13" t="s">
        <v>5</v>
      </c>
      <c r="D3431" s="13" t="s">
        <v>3143</v>
      </c>
      <c r="E3431" s="13" t="s">
        <v>3143</v>
      </c>
    </row>
    <row r="3432" spans="1:5" ht="25.35" customHeight="1" thickTop="1" thickBot="1" x14ac:dyDescent="0.3">
      <c r="A3432" s="37" t="s">
        <v>2731</v>
      </c>
      <c r="B3432" s="13" t="s">
        <v>47</v>
      </c>
      <c r="C3432" s="13" t="s">
        <v>3143</v>
      </c>
      <c r="D3432" s="13" t="s">
        <v>3143</v>
      </c>
      <c r="E3432" s="13" t="s">
        <v>3143</v>
      </c>
    </row>
    <row r="3433" spans="1:5" ht="25.35" customHeight="1" thickTop="1" thickBot="1" x14ac:dyDescent="0.3">
      <c r="A3433" s="37" t="s">
        <v>2732</v>
      </c>
      <c r="B3433" s="13" t="s">
        <v>24</v>
      </c>
      <c r="C3433" s="13" t="s">
        <v>3143</v>
      </c>
      <c r="D3433" s="13" t="s">
        <v>3143</v>
      </c>
      <c r="E3433" s="13" t="s">
        <v>3143</v>
      </c>
    </row>
    <row r="3434" spans="1:5" ht="25.35" customHeight="1" thickTop="1" thickBot="1" x14ac:dyDescent="0.3">
      <c r="A3434" s="37" t="s">
        <v>2733</v>
      </c>
      <c r="B3434" s="13" t="s">
        <v>21</v>
      </c>
      <c r="C3434" s="13" t="s">
        <v>3143</v>
      </c>
      <c r="D3434" s="13" t="s">
        <v>3143</v>
      </c>
      <c r="E3434" s="13" t="s">
        <v>3143</v>
      </c>
    </row>
    <row r="3435" spans="1:5" ht="25.35" customHeight="1" thickTop="1" thickBot="1" x14ac:dyDescent="0.3">
      <c r="A3435" s="37" t="s">
        <v>2734</v>
      </c>
      <c r="B3435" s="13" t="s">
        <v>24</v>
      </c>
      <c r="C3435" s="13" t="s">
        <v>3143</v>
      </c>
      <c r="D3435" s="13" t="s">
        <v>3143</v>
      </c>
      <c r="E3435" s="13" t="s">
        <v>3143</v>
      </c>
    </row>
    <row r="3436" spans="1:5" ht="25.35" customHeight="1" thickTop="1" thickBot="1" x14ac:dyDescent="0.3">
      <c r="A3436" s="37" t="s">
        <v>2735</v>
      </c>
      <c r="B3436" s="13" t="s">
        <v>24</v>
      </c>
      <c r="C3436" s="13" t="s">
        <v>3143</v>
      </c>
      <c r="D3436" s="13" t="s">
        <v>3143</v>
      </c>
      <c r="E3436" s="13" t="s">
        <v>3143</v>
      </c>
    </row>
    <row r="3437" spans="1:5" ht="25.35" customHeight="1" thickTop="1" thickBot="1" x14ac:dyDescent="0.3">
      <c r="A3437" s="37" t="s">
        <v>2736</v>
      </c>
      <c r="B3437" s="13" t="s">
        <v>21</v>
      </c>
      <c r="C3437" s="13" t="s">
        <v>3143</v>
      </c>
      <c r="D3437" s="13" t="s">
        <v>3143</v>
      </c>
      <c r="E3437" s="13" t="s">
        <v>3143</v>
      </c>
    </row>
    <row r="3438" spans="1:5" ht="25.35" customHeight="1" thickTop="1" thickBot="1" x14ac:dyDescent="0.3">
      <c r="A3438" s="37" t="s">
        <v>2737</v>
      </c>
      <c r="B3438" s="13" t="s">
        <v>37</v>
      </c>
      <c r="C3438" s="13" t="s">
        <v>3143</v>
      </c>
      <c r="D3438" s="13" t="s">
        <v>3143</v>
      </c>
      <c r="E3438" s="13" t="s">
        <v>3143</v>
      </c>
    </row>
    <row r="3439" spans="1:5" ht="25.35" customHeight="1" thickTop="1" thickBot="1" x14ac:dyDescent="0.3">
      <c r="A3439" s="37" t="s">
        <v>2738</v>
      </c>
      <c r="B3439" s="13" t="s">
        <v>21</v>
      </c>
      <c r="C3439" s="13" t="s">
        <v>3143</v>
      </c>
      <c r="D3439" s="13" t="s">
        <v>3143</v>
      </c>
      <c r="E3439" s="13" t="s">
        <v>3143</v>
      </c>
    </row>
    <row r="3440" spans="1:5" ht="25.35" customHeight="1" thickTop="1" thickBot="1" x14ac:dyDescent="0.3">
      <c r="A3440" s="37" t="s">
        <v>2979</v>
      </c>
      <c r="B3440" s="13" t="s">
        <v>24</v>
      </c>
      <c r="C3440" s="13" t="s">
        <v>3143</v>
      </c>
      <c r="D3440" s="13" t="s">
        <v>26</v>
      </c>
      <c r="E3440" s="13" t="s">
        <v>3143</v>
      </c>
    </row>
    <row r="3441" spans="1:5" ht="25.35" customHeight="1" thickTop="1" thickBot="1" x14ac:dyDescent="0.3">
      <c r="A3441" s="37" t="s">
        <v>3581</v>
      </c>
      <c r="B3441" s="13" t="s">
        <v>24</v>
      </c>
      <c r="C3441" s="13" t="s">
        <v>3143</v>
      </c>
      <c r="D3441" s="13" t="s">
        <v>3143</v>
      </c>
      <c r="E3441" s="13" t="s">
        <v>3143</v>
      </c>
    </row>
    <row r="3442" spans="1:5" ht="25.35" customHeight="1" thickTop="1" thickBot="1" x14ac:dyDescent="0.3">
      <c r="A3442" s="37" t="s">
        <v>2739</v>
      </c>
      <c r="B3442" s="13" t="s">
        <v>47</v>
      </c>
      <c r="C3442" s="13" t="s">
        <v>3143</v>
      </c>
      <c r="D3442" s="13" t="s">
        <v>26</v>
      </c>
      <c r="E3442" s="13" t="s">
        <v>3143</v>
      </c>
    </row>
    <row r="3443" spans="1:5" ht="25.35" customHeight="1" thickTop="1" thickBot="1" x14ac:dyDescent="0.3">
      <c r="A3443" s="37" t="s">
        <v>2740</v>
      </c>
      <c r="B3443" s="13" t="s">
        <v>24</v>
      </c>
      <c r="C3443" s="13" t="s">
        <v>3143</v>
      </c>
      <c r="D3443" s="13" t="s">
        <v>26</v>
      </c>
      <c r="E3443" s="13" t="s">
        <v>3143</v>
      </c>
    </row>
    <row r="3444" spans="1:5" ht="25.35" customHeight="1" thickTop="1" thickBot="1" x14ac:dyDescent="0.3">
      <c r="A3444" s="37" t="s">
        <v>3484</v>
      </c>
      <c r="B3444" s="13" t="s">
        <v>24</v>
      </c>
      <c r="C3444" s="13" t="s">
        <v>5</v>
      </c>
      <c r="D3444" s="13" t="s">
        <v>26</v>
      </c>
      <c r="E3444" s="13" t="s">
        <v>6</v>
      </c>
    </row>
    <row r="3445" spans="1:5" ht="25.35" customHeight="1" thickTop="1" thickBot="1" x14ac:dyDescent="0.3">
      <c r="A3445" s="37" t="s">
        <v>2741</v>
      </c>
      <c r="B3445" s="13" t="s">
        <v>47</v>
      </c>
      <c r="C3445" s="13" t="s">
        <v>5</v>
      </c>
      <c r="D3445" s="13" t="s">
        <v>3143</v>
      </c>
      <c r="E3445" s="13" t="s">
        <v>3143</v>
      </c>
    </row>
    <row r="3446" spans="1:5" ht="25.35" customHeight="1" thickTop="1" thickBot="1" x14ac:dyDescent="0.3">
      <c r="A3446" s="37" t="s">
        <v>2742</v>
      </c>
      <c r="B3446" s="13" t="s">
        <v>37</v>
      </c>
      <c r="C3446" s="13" t="s">
        <v>3143</v>
      </c>
      <c r="D3446" s="13" t="s">
        <v>3143</v>
      </c>
      <c r="E3446" s="13" t="s">
        <v>3143</v>
      </c>
    </row>
    <row r="3447" spans="1:5" ht="25.35" customHeight="1" thickTop="1" thickBot="1" x14ac:dyDescent="0.3">
      <c r="A3447" s="37" t="s">
        <v>2743</v>
      </c>
      <c r="B3447" s="13" t="s">
        <v>37</v>
      </c>
      <c r="C3447" s="13" t="s">
        <v>3143</v>
      </c>
      <c r="D3447" s="13" t="s">
        <v>3143</v>
      </c>
      <c r="E3447" s="13" t="s">
        <v>3143</v>
      </c>
    </row>
    <row r="3448" spans="1:5" ht="25.35" customHeight="1" thickTop="1" thickBot="1" x14ac:dyDescent="0.3">
      <c r="A3448" s="37" t="s">
        <v>2992</v>
      </c>
      <c r="B3448" s="13" t="s">
        <v>35</v>
      </c>
      <c r="C3448" s="13" t="s">
        <v>3143</v>
      </c>
      <c r="D3448" s="13" t="s">
        <v>26</v>
      </c>
      <c r="E3448" s="13" t="s">
        <v>3143</v>
      </c>
    </row>
    <row r="3449" spans="1:5" ht="25.35" customHeight="1" thickTop="1" thickBot="1" x14ac:dyDescent="0.3">
      <c r="A3449" s="37" t="s">
        <v>2744</v>
      </c>
      <c r="B3449" s="13" t="s">
        <v>37</v>
      </c>
      <c r="C3449" s="13" t="s">
        <v>3143</v>
      </c>
      <c r="D3449" s="13" t="s">
        <v>3143</v>
      </c>
      <c r="E3449" s="13" t="s">
        <v>3143</v>
      </c>
    </row>
    <row r="3450" spans="1:5" ht="25.35" customHeight="1" thickTop="1" thickBot="1" x14ac:dyDescent="0.3">
      <c r="A3450" s="37" t="s">
        <v>2745</v>
      </c>
      <c r="B3450" s="13" t="s">
        <v>24</v>
      </c>
      <c r="C3450" s="13" t="s">
        <v>3143</v>
      </c>
      <c r="D3450" s="13" t="s">
        <v>3143</v>
      </c>
      <c r="E3450" s="13" t="s">
        <v>3143</v>
      </c>
    </row>
    <row r="3451" spans="1:5" ht="25.35" customHeight="1" thickTop="1" thickBot="1" x14ac:dyDescent="0.3">
      <c r="A3451" s="37" t="s">
        <v>2746</v>
      </c>
      <c r="B3451" s="13" t="s">
        <v>21</v>
      </c>
      <c r="C3451" s="13" t="s">
        <v>3143</v>
      </c>
      <c r="D3451" s="13" t="s">
        <v>3143</v>
      </c>
      <c r="E3451" s="13" t="s">
        <v>3143</v>
      </c>
    </row>
    <row r="3452" spans="1:5" ht="25.35" customHeight="1" thickTop="1" thickBot="1" x14ac:dyDescent="0.3">
      <c r="A3452" s="37" t="s">
        <v>2747</v>
      </c>
      <c r="B3452" s="13" t="s">
        <v>24</v>
      </c>
      <c r="C3452" s="13" t="s">
        <v>3143</v>
      </c>
      <c r="D3452" s="13" t="s">
        <v>3143</v>
      </c>
      <c r="E3452" s="13" t="s">
        <v>3143</v>
      </c>
    </row>
    <row r="3453" spans="1:5" ht="25.35" customHeight="1" thickTop="1" thickBot="1" x14ac:dyDescent="0.3">
      <c r="A3453" s="37" t="s">
        <v>2748</v>
      </c>
      <c r="B3453" s="13" t="s">
        <v>30</v>
      </c>
      <c r="C3453" s="13" t="s">
        <v>3143</v>
      </c>
      <c r="D3453" s="13" t="s">
        <v>3143</v>
      </c>
      <c r="E3453" s="13" t="s">
        <v>3143</v>
      </c>
    </row>
    <row r="3454" spans="1:5" ht="25.35" customHeight="1" thickTop="1" thickBot="1" x14ac:dyDescent="0.3">
      <c r="A3454" s="37" t="s">
        <v>2749</v>
      </c>
      <c r="B3454" s="13" t="s">
        <v>24</v>
      </c>
      <c r="C3454" s="13" t="s">
        <v>5</v>
      </c>
      <c r="D3454" s="13" t="s">
        <v>3143</v>
      </c>
      <c r="E3454" s="13" t="s">
        <v>3143</v>
      </c>
    </row>
    <row r="3455" spans="1:5" ht="25.35" customHeight="1" thickTop="1" thickBot="1" x14ac:dyDescent="0.3">
      <c r="A3455" s="37" t="s">
        <v>2750</v>
      </c>
      <c r="B3455" s="13" t="s">
        <v>21</v>
      </c>
      <c r="C3455" s="13" t="s">
        <v>3143</v>
      </c>
      <c r="D3455" s="13" t="s">
        <v>3143</v>
      </c>
      <c r="E3455" s="13" t="s">
        <v>3143</v>
      </c>
    </row>
    <row r="3456" spans="1:5" ht="25.35" customHeight="1" thickTop="1" thickBot="1" x14ac:dyDescent="0.3">
      <c r="A3456" s="37" t="s">
        <v>2751</v>
      </c>
      <c r="B3456" s="13" t="s">
        <v>21</v>
      </c>
      <c r="C3456" s="13" t="s">
        <v>3143</v>
      </c>
      <c r="D3456" s="13" t="s">
        <v>3143</v>
      </c>
      <c r="E3456" s="13" t="s">
        <v>3143</v>
      </c>
    </row>
    <row r="3457" spans="1:5" ht="25.35" customHeight="1" thickTop="1" thickBot="1" x14ac:dyDescent="0.3">
      <c r="A3457" s="37" t="s">
        <v>2752</v>
      </c>
      <c r="B3457" s="13" t="s">
        <v>29</v>
      </c>
      <c r="C3457" s="13" t="s">
        <v>3143</v>
      </c>
      <c r="D3457" s="13" t="s">
        <v>3143</v>
      </c>
      <c r="E3457" s="13" t="s">
        <v>3143</v>
      </c>
    </row>
    <row r="3458" spans="1:5" ht="25.35" customHeight="1" thickTop="1" thickBot="1" x14ac:dyDescent="0.3">
      <c r="A3458" s="37" t="s">
        <v>2753</v>
      </c>
      <c r="B3458" s="13" t="s">
        <v>24</v>
      </c>
      <c r="C3458" s="13" t="s">
        <v>3143</v>
      </c>
      <c r="D3458" s="13" t="s">
        <v>3143</v>
      </c>
      <c r="E3458" s="13" t="s">
        <v>3143</v>
      </c>
    </row>
    <row r="3459" spans="1:5" ht="25.35" customHeight="1" thickTop="1" thickBot="1" x14ac:dyDescent="0.3">
      <c r="A3459" s="37" t="s">
        <v>2754</v>
      </c>
      <c r="B3459" s="13" t="s">
        <v>24</v>
      </c>
      <c r="C3459" s="13" t="s">
        <v>3143</v>
      </c>
      <c r="D3459" s="13" t="s">
        <v>3143</v>
      </c>
      <c r="E3459" s="13" t="s">
        <v>3143</v>
      </c>
    </row>
    <row r="3460" spans="1:5" ht="25.35" customHeight="1" thickTop="1" thickBot="1" x14ac:dyDescent="0.3">
      <c r="A3460" s="37" t="s">
        <v>3094</v>
      </c>
      <c r="B3460" s="13" t="s">
        <v>24</v>
      </c>
      <c r="C3460" s="13" t="s">
        <v>3143</v>
      </c>
      <c r="D3460" s="13" t="s">
        <v>3143</v>
      </c>
      <c r="E3460" s="13" t="s">
        <v>3143</v>
      </c>
    </row>
    <row r="3461" spans="1:5" ht="25.35" customHeight="1" thickTop="1" thickBot="1" x14ac:dyDescent="0.3">
      <c r="A3461" s="37" t="s">
        <v>3485</v>
      </c>
      <c r="B3461" s="13" t="s">
        <v>47</v>
      </c>
      <c r="C3461" s="13" t="s">
        <v>3143</v>
      </c>
      <c r="D3461" s="13" t="s">
        <v>26</v>
      </c>
      <c r="E3461" s="13" t="s">
        <v>6</v>
      </c>
    </row>
    <row r="3462" spans="1:5" ht="25.35" customHeight="1" thickTop="1" thickBot="1" x14ac:dyDescent="0.3">
      <c r="A3462" s="37" t="s">
        <v>2755</v>
      </c>
      <c r="B3462" s="13" t="s">
        <v>21</v>
      </c>
      <c r="C3462" s="13" t="s">
        <v>3143</v>
      </c>
      <c r="D3462" s="13" t="s">
        <v>26</v>
      </c>
      <c r="E3462" s="13" t="s">
        <v>3143</v>
      </c>
    </row>
    <row r="3463" spans="1:5" ht="25.35" customHeight="1" thickTop="1" thickBot="1" x14ac:dyDescent="0.3">
      <c r="A3463" s="37" t="s">
        <v>2756</v>
      </c>
      <c r="B3463" s="13" t="s">
        <v>37</v>
      </c>
      <c r="C3463" s="13" t="s">
        <v>3143</v>
      </c>
      <c r="D3463" s="13" t="s">
        <v>3143</v>
      </c>
      <c r="E3463" s="13" t="s">
        <v>3143</v>
      </c>
    </row>
    <row r="3464" spans="1:5" ht="25.35" customHeight="1" thickTop="1" thickBot="1" x14ac:dyDescent="0.3">
      <c r="A3464" s="37" t="s">
        <v>2757</v>
      </c>
      <c r="B3464" s="13" t="s">
        <v>21</v>
      </c>
      <c r="C3464" s="13" t="s">
        <v>3143</v>
      </c>
      <c r="D3464" s="13" t="s">
        <v>3143</v>
      </c>
      <c r="E3464" s="13" t="s">
        <v>3143</v>
      </c>
    </row>
    <row r="3465" spans="1:5" ht="25.35" customHeight="1" thickTop="1" thickBot="1" x14ac:dyDescent="0.3">
      <c r="A3465" s="37" t="s">
        <v>2758</v>
      </c>
      <c r="B3465" s="13" t="s">
        <v>47</v>
      </c>
      <c r="C3465" s="13" t="s">
        <v>3143</v>
      </c>
      <c r="D3465" s="13" t="s">
        <v>26</v>
      </c>
      <c r="E3465" s="13" t="s">
        <v>3143</v>
      </c>
    </row>
    <row r="3466" spans="1:5" ht="25.35" customHeight="1" thickTop="1" thickBot="1" x14ac:dyDescent="0.3">
      <c r="A3466" s="37" t="s">
        <v>2759</v>
      </c>
      <c r="B3466" s="13" t="s">
        <v>37</v>
      </c>
      <c r="C3466" s="13" t="s">
        <v>3143</v>
      </c>
      <c r="D3466" s="13" t="s">
        <v>3143</v>
      </c>
      <c r="E3466" s="13" t="s">
        <v>3143</v>
      </c>
    </row>
    <row r="3467" spans="1:5" ht="25.35" customHeight="1" thickTop="1" thickBot="1" x14ac:dyDescent="0.3">
      <c r="A3467" s="37" t="s">
        <v>2760</v>
      </c>
      <c r="B3467" s="13" t="s">
        <v>21</v>
      </c>
      <c r="C3467" s="13" t="s">
        <v>3143</v>
      </c>
      <c r="D3467" s="13" t="s">
        <v>3143</v>
      </c>
      <c r="E3467" s="13" t="s">
        <v>3143</v>
      </c>
    </row>
    <row r="3468" spans="1:5" ht="25.35" customHeight="1" thickTop="1" thickBot="1" x14ac:dyDescent="0.3">
      <c r="A3468" s="37" t="s">
        <v>2761</v>
      </c>
      <c r="B3468" s="13" t="s">
        <v>24</v>
      </c>
      <c r="C3468" s="13" t="s">
        <v>3143</v>
      </c>
      <c r="D3468" s="13" t="s">
        <v>26</v>
      </c>
      <c r="E3468" s="13" t="s">
        <v>3143</v>
      </c>
    </row>
    <row r="3469" spans="1:5" ht="25.35" customHeight="1" thickTop="1" thickBot="1" x14ac:dyDescent="0.3">
      <c r="A3469" s="37" t="s">
        <v>2762</v>
      </c>
      <c r="B3469" s="13" t="s">
        <v>24</v>
      </c>
      <c r="C3469" s="13" t="s">
        <v>3143</v>
      </c>
      <c r="D3469" s="13" t="s">
        <v>3143</v>
      </c>
      <c r="E3469" s="13" t="s">
        <v>3143</v>
      </c>
    </row>
    <row r="3470" spans="1:5" ht="25.35" customHeight="1" thickTop="1" thickBot="1" x14ac:dyDescent="0.3">
      <c r="A3470" s="37" t="s">
        <v>2763</v>
      </c>
      <c r="B3470" s="13" t="s">
        <v>35</v>
      </c>
      <c r="C3470" s="13" t="s">
        <v>3143</v>
      </c>
      <c r="D3470" s="13" t="s">
        <v>26</v>
      </c>
      <c r="E3470" s="13" t="s">
        <v>3143</v>
      </c>
    </row>
    <row r="3471" spans="1:5" ht="25.35" customHeight="1" thickTop="1" thickBot="1" x14ac:dyDescent="0.3">
      <c r="A3471" s="37" t="s">
        <v>2764</v>
      </c>
      <c r="B3471" s="13" t="s">
        <v>37</v>
      </c>
      <c r="C3471" s="13" t="s">
        <v>3143</v>
      </c>
      <c r="D3471" s="13" t="s">
        <v>3143</v>
      </c>
      <c r="E3471" s="13" t="s">
        <v>3143</v>
      </c>
    </row>
    <row r="3472" spans="1:5" ht="25.35" customHeight="1" thickTop="1" thickBot="1" x14ac:dyDescent="0.3">
      <c r="A3472" s="37" t="s">
        <v>2765</v>
      </c>
      <c r="B3472" s="13" t="s">
        <v>24</v>
      </c>
      <c r="C3472" s="13" t="s">
        <v>5</v>
      </c>
      <c r="D3472" s="13" t="s">
        <v>26</v>
      </c>
      <c r="E3472" s="13" t="s">
        <v>3143</v>
      </c>
    </row>
    <row r="3473" spans="1:5" ht="25.35" customHeight="1" thickTop="1" thickBot="1" x14ac:dyDescent="0.3">
      <c r="A3473" s="37" t="s">
        <v>2766</v>
      </c>
      <c r="B3473" s="13" t="s">
        <v>61</v>
      </c>
      <c r="C3473" s="13" t="s">
        <v>3143</v>
      </c>
      <c r="D3473" s="13" t="s">
        <v>3143</v>
      </c>
      <c r="E3473" s="13" t="s">
        <v>3143</v>
      </c>
    </row>
    <row r="3474" spans="1:5" ht="25.35" customHeight="1" thickTop="1" thickBot="1" x14ac:dyDescent="0.3">
      <c r="A3474" s="37" t="s">
        <v>2767</v>
      </c>
      <c r="B3474" s="13" t="s">
        <v>30</v>
      </c>
      <c r="C3474" s="13" t="s">
        <v>3143</v>
      </c>
      <c r="D3474" s="13" t="s">
        <v>3143</v>
      </c>
      <c r="E3474" s="13" t="s">
        <v>3143</v>
      </c>
    </row>
    <row r="3475" spans="1:5" ht="25.35" customHeight="1" thickTop="1" thickBot="1" x14ac:dyDescent="0.3">
      <c r="A3475" s="37" t="s">
        <v>2768</v>
      </c>
      <c r="B3475" s="13" t="s">
        <v>37</v>
      </c>
      <c r="C3475" s="13" t="s">
        <v>3143</v>
      </c>
      <c r="D3475" s="13" t="s">
        <v>3143</v>
      </c>
      <c r="E3475" s="13" t="s">
        <v>3143</v>
      </c>
    </row>
    <row r="3476" spans="1:5" ht="25.35" customHeight="1" thickTop="1" thickBot="1" x14ac:dyDescent="0.3">
      <c r="A3476" s="37" t="s">
        <v>2769</v>
      </c>
      <c r="B3476" s="13" t="s">
        <v>29</v>
      </c>
      <c r="C3476" s="13" t="s">
        <v>3143</v>
      </c>
      <c r="D3476" s="13" t="s">
        <v>3143</v>
      </c>
      <c r="E3476" s="13" t="s">
        <v>3143</v>
      </c>
    </row>
    <row r="3477" spans="1:5" ht="25.35" customHeight="1" thickTop="1" thickBot="1" x14ac:dyDescent="0.3">
      <c r="A3477" s="37" t="s">
        <v>2770</v>
      </c>
      <c r="B3477" s="13" t="s">
        <v>37</v>
      </c>
      <c r="C3477" s="13" t="s">
        <v>3143</v>
      </c>
      <c r="D3477" s="13" t="s">
        <v>3143</v>
      </c>
      <c r="E3477" s="13" t="s">
        <v>3143</v>
      </c>
    </row>
    <row r="3478" spans="1:5" ht="25.35" customHeight="1" thickTop="1" thickBot="1" x14ac:dyDescent="0.3">
      <c r="A3478" s="37" t="s">
        <v>3486</v>
      </c>
      <c r="B3478" s="13" t="s">
        <v>24</v>
      </c>
      <c r="C3478" s="13" t="s">
        <v>5</v>
      </c>
      <c r="D3478" s="13" t="s">
        <v>3143</v>
      </c>
      <c r="E3478" s="13" t="s">
        <v>6</v>
      </c>
    </row>
    <row r="3479" spans="1:5" ht="25.35" customHeight="1" thickTop="1" thickBot="1" x14ac:dyDescent="0.3">
      <c r="A3479" s="37" t="s">
        <v>2771</v>
      </c>
      <c r="B3479" s="13" t="s">
        <v>24</v>
      </c>
      <c r="C3479" s="13" t="s">
        <v>3143</v>
      </c>
      <c r="D3479" s="13" t="s">
        <v>3143</v>
      </c>
      <c r="E3479" s="13" t="s">
        <v>3143</v>
      </c>
    </row>
    <row r="3480" spans="1:5" ht="25.35" customHeight="1" thickTop="1" thickBot="1" x14ac:dyDescent="0.3">
      <c r="A3480" s="37" t="s">
        <v>2772</v>
      </c>
      <c r="B3480" s="13" t="s">
        <v>61</v>
      </c>
      <c r="C3480" s="13" t="s">
        <v>3143</v>
      </c>
      <c r="D3480" s="13" t="s">
        <v>26</v>
      </c>
      <c r="E3480" s="13" t="s">
        <v>3143</v>
      </c>
    </row>
    <row r="3481" spans="1:5" ht="25.35" customHeight="1" thickTop="1" thickBot="1" x14ac:dyDescent="0.3">
      <c r="A3481" s="37" t="s">
        <v>3487</v>
      </c>
      <c r="B3481" s="13" t="s">
        <v>47</v>
      </c>
      <c r="C3481" s="13" t="s">
        <v>3143</v>
      </c>
      <c r="D3481" s="13" t="s">
        <v>3143</v>
      </c>
      <c r="E3481" s="13" t="s">
        <v>6</v>
      </c>
    </row>
    <row r="3482" spans="1:5" ht="25.35" customHeight="1" thickTop="1" thickBot="1" x14ac:dyDescent="0.3">
      <c r="A3482" s="37" t="s">
        <v>2773</v>
      </c>
      <c r="B3482" s="13" t="s">
        <v>24</v>
      </c>
      <c r="C3482" s="13" t="s">
        <v>3143</v>
      </c>
      <c r="D3482" s="13" t="s">
        <v>3143</v>
      </c>
      <c r="E3482" s="13" t="s">
        <v>3143</v>
      </c>
    </row>
    <row r="3483" spans="1:5" ht="25.35" customHeight="1" thickTop="1" thickBot="1" x14ac:dyDescent="0.3">
      <c r="A3483" s="37" t="s">
        <v>2774</v>
      </c>
      <c r="B3483" s="13" t="s">
        <v>37</v>
      </c>
      <c r="C3483" s="13" t="s">
        <v>5</v>
      </c>
      <c r="D3483" s="13" t="s">
        <v>26</v>
      </c>
      <c r="E3483" s="13" t="s">
        <v>3143</v>
      </c>
    </row>
    <row r="3484" spans="1:5" ht="25.35" customHeight="1" thickTop="1" thickBot="1" x14ac:dyDescent="0.3">
      <c r="A3484" s="37" t="s">
        <v>2775</v>
      </c>
      <c r="B3484" s="13" t="s">
        <v>37</v>
      </c>
      <c r="C3484" s="13" t="s">
        <v>3143</v>
      </c>
      <c r="D3484" s="13" t="s">
        <v>3143</v>
      </c>
      <c r="E3484" s="13" t="s">
        <v>3143</v>
      </c>
    </row>
    <row r="3485" spans="1:5" ht="25.35" customHeight="1" thickTop="1" thickBot="1" x14ac:dyDescent="0.3">
      <c r="A3485" s="37" t="s">
        <v>2776</v>
      </c>
      <c r="B3485" s="13" t="s">
        <v>29</v>
      </c>
      <c r="C3485" s="13" t="s">
        <v>3143</v>
      </c>
      <c r="D3485" s="13" t="s">
        <v>3143</v>
      </c>
      <c r="E3485" s="13" t="s">
        <v>3143</v>
      </c>
    </row>
    <row r="3486" spans="1:5" ht="25.35" customHeight="1" thickTop="1" thickBot="1" x14ac:dyDescent="0.3">
      <c r="A3486" s="37" t="s">
        <v>2777</v>
      </c>
      <c r="B3486" s="13" t="s">
        <v>37</v>
      </c>
      <c r="C3486" s="13" t="s">
        <v>3143</v>
      </c>
      <c r="D3486" s="13" t="s">
        <v>26</v>
      </c>
      <c r="E3486" s="13" t="s">
        <v>3143</v>
      </c>
    </row>
    <row r="3487" spans="1:5" ht="25.35" customHeight="1" thickTop="1" thickBot="1" x14ac:dyDescent="0.3">
      <c r="A3487" s="37" t="s">
        <v>2778</v>
      </c>
      <c r="B3487" s="13" t="s">
        <v>29</v>
      </c>
      <c r="C3487" s="13" t="s">
        <v>3143</v>
      </c>
      <c r="D3487" s="13" t="s">
        <v>3143</v>
      </c>
      <c r="E3487" s="13" t="s">
        <v>3143</v>
      </c>
    </row>
    <row r="3488" spans="1:5" ht="25.35" customHeight="1" thickTop="1" thickBot="1" x14ac:dyDescent="0.3">
      <c r="A3488" s="37" t="s">
        <v>2779</v>
      </c>
      <c r="B3488" s="13" t="s">
        <v>24</v>
      </c>
      <c r="C3488" s="13" t="s">
        <v>3143</v>
      </c>
      <c r="D3488" s="13" t="s">
        <v>3143</v>
      </c>
      <c r="E3488" s="13" t="s">
        <v>3143</v>
      </c>
    </row>
    <row r="3489" spans="1:5" ht="25.35" customHeight="1" thickTop="1" thickBot="1" x14ac:dyDescent="0.3">
      <c r="A3489" s="37" t="s">
        <v>2780</v>
      </c>
      <c r="B3489" s="13" t="s">
        <v>24</v>
      </c>
      <c r="C3489" s="13" t="s">
        <v>3143</v>
      </c>
      <c r="D3489" s="13" t="s">
        <v>3143</v>
      </c>
      <c r="E3489" s="13" t="s">
        <v>3143</v>
      </c>
    </row>
    <row r="3490" spans="1:5" ht="25.35" customHeight="1" thickTop="1" thickBot="1" x14ac:dyDescent="0.3">
      <c r="A3490" s="37" t="s">
        <v>3602</v>
      </c>
      <c r="B3490" s="13" t="s">
        <v>37</v>
      </c>
      <c r="C3490" s="13" t="s">
        <v>3143</v>
      </c>
      <c r="D3490" s="13" t="s">
        <v>3143</v>
      </c>
      <c r="E3490" s="13" t="s">
        <v>3143</v>
      </c>
    </row>
    <row r="3491" spans="1:5" ht="25.35" customHeight="1" thickTop="1" thickBot="1" x14ac:dyDescent="0.3">
      <c r="A3491" s="37" t="s">
        <v>3582</v>
      </c>
      <c r="B3491" s="13" t="s">
        <v>30</v>
      </c>
      <c r="C3491" s="13" t="s">
        <v>3143</v>
      </c>
      <c r="D3491" s="13" t="s">
        <v>3143</v>
      </c>
      <c r="E3491" s="13" t="s">
        <v>3143</v>
      </c>
    </row>
    <row r="3492" spans="1:5" ht="25.35" customHeight="1" thickTop="1" thickBot="1" x14ac:dyDescent="0.3">
      <c r="A3492" s="37" t="s">
        <v>3488</v>
      </c>
      <c r="B3492" s="13" t="s">
        <v>24</v>
      </c>
      <c r="C3492" s="13" t="s">
        <v>3143</v>
      </c>
      <c r="D3492" s="13" t="s">
        <v>3143</v>
      </c>
      <c r="E3492" s="13" t="s">
        <v>6</v>
      </c>
    </row>
    <row r="3493" spans="1:5" ht="25.35" customHeight="1" thickTop="1" thickBot="1" x14ac:dyDescent="0.3">
      <c r="A3493" s="37" t="s">
        <v>2781</v>
      </c>
      <c r="B3493" s="13" t="s">
        <v>37</v>
      </c>
      <c r="C3493" s="13" t="s">
        <v>3143</v>
      </c>
      <c r="D3493" s="13" t="s">
        <v>3143</v>
      </c>
      <c r="E3493" s="13" t="s">
        <v>3143</v>
      </c>
    </row>
    <row r="3494" spans="1:5" ht="25.35" customHeight="1" thickTop="1" thickBot="1" x14ac:dyDescent="0.3">
      <c r="A3494" s="37" t="s">
        <v>2782</v>
      </c>
      <c r="B3494" s="13" t="s">
        <v>29</v>
      </c>
      <c r="C3494" s="13" t="s">
        <v>3143</v>
      </c>
      <c r="D3494" s="13" t="s">
        <v>26</v>
      </c>
      <c r="E3494" s="13" t="s">
        <v>3143</v>
      </c>
    </row>
    <row r="3495" spans="1:5" ht="25.35" customHeight="1" thickTop="1" thickBot="1" x14ac:dyDescent="0.3">
      <c r="A3495" s="37" t="s">
        <v>2783</v>
      </c>
      <c r="B3495" s="13" t="s">
        <v>24</v>
      </c>
      <c r="C3495" s="13" t="s">
        <v>3143</v>
      </c>
      <c r="D3495" s="13" t="s">
        <v>26</v>
      </c>
      <c r="E3495" s="13" t="s">
        <v>3143</v>
      </c>
    </row>
    <row r="3496" spans="1:5" ht="25.35" customHeight="1" thickTop="1" thickBot="1" x14ac:dyDescent="0.3">
      <c r="A3496" s="37" t="s">
        <v>2784</v>
      </c>
      <c r="B3496" s="13" t="s">
        <v>24</v>
      </c>
      <c r="C3496" s="13" t="s">
        <v>3604</v>
      </c>
      <c r="D3496" s="13" t="s">
        <v>26</v>
      </c>
      <c r="E3496" s="13" t="s">
        <v>3143</v>
      </c>
    </row>
    <row r="3497" spans="1:5" ht="25.35" customHeight="1" thickTop="1" thickBot="1" x14ac:dyDescent="0.3">
      <c r="A3497" s="37" t="s">
        <v>3125</v>
      </c>
      <c r="B3497" s="13" t="s">
        <v>24</v>
      </c>
      <c r="C3497" s="13" t="s">
        <v>3143</v>
      </c>
      <c r="D3497" s="13" t="s">
        <v>3143</v>
      </c>
      <c r="E3497" s="13" t="s">
        <v>3143</v>
      </c>
    </row>
    <row r="3498" spans="1:5" ht="25.35" customHeight="1" thickTop="1" thickBot="1" x14ac:dyDescent="0.3">
      <c r="A3498" s="37" t="s">
        <v>2785</v>
      </c>
      <c r="B3498" s="13" t="s">
        <v>24</v>
      </c>
      <c r="C3498" s="13" t="s">
        <v>3143</v>
      </c>
      <c r="D3498" s="13" t="s">
        <v>3143</v>
      </c>
      <c r="E3498" s="13" t="s">
        <v>3143</v>
      </c>
    </row>
    <row r="3499" spans="1:5" ht="25.35" customHeight="1" thickTop="1" thickBot="1" x14ac:dyDescent="0.3">
      <c r="A3499" s="37" t="s">
        <v>2786</v>
      </c>
      <c r="B3499" s="13" t="s">
        <v>37</v>
      </c>
      <c r="C3499" s="13" t="s">
        <v>3143</v>
      </c>
      <c r="D3499" s="13" t="s">
        <v>26</v>
      </c>
      <c r="E3499" s="13" t="s">
        <v>3143</v>
      </c>
    </row>
    <row r="3500" spans="1:5" ht="25.35" customHeight="1" thickTop="1" thickBot="1" x14ac:dyDescent="0.3">
      <c r="A3500" s="37" t="s">
        <v>2787</v>
      </c>
      <c r="B3500" s="13" t="s">
        <v>37</v>
      </c>
      <c r="C3500" s="13" t="s">
        <v>3143</v>
      </c>
      <c r="D3500" s="13" t="s">
        <v>3143</v>
      </c>
      <c r="E3500" s="13" t="s">
        <v>3143</v>
      </c>
    </row>
    <row r="3501" spans="1:5" ht="25.35" customHeight="1" thickTop="1" thickBot="1" x14ac:dyDescent="0.3">
      <c r="A3501" s="37" t="s">
        <v>2788</v>
      </c>
      <c r="B3501" s="13" t="s">
        <v>37</v>
      </c>
      <c r="C3501" s="13" t="s">
        <v>3143</v>
      </c>
      <c r="D3501" s="13" t="s">
        <v>3143</v>
      </c>
      <c r="E3501" s="13" t="s">
        <v>3143</v>
      </c>
    </row>
    <row r="3502" spans="1:5" ht="25.35" customHeight="1" thickTop="1" thickBot="1" x14ac:dyDescent="0.3">
      <c r="A3502" s="37" t="s">
        <v>2789</v>
      </c>
      <c r="B3502" s="13" t="s">
        <v>24</v>
      </c>
      <c r="C3502" s="13" t="s">
        <v>3143</v>
      </c>
      <c r="D3502" s="13" t="s">
        <v>3143</v>
      </c>
      <c r="E3502" s="13" t="s">
        <v>3143</v>
      </c>
    </row>
    <row r="3503" spans="1:5" ht="25.35" customHeight="1" thickTop="1" thickBot="1" x14ac:dyDescent="0.3">
      <c r="A3503" s="37" t="s">
        <v>3121</v>
      </c>
      <c r="B3503" s="13" t="s">
        <v>21</v>
      </c>
      <c r="C3503" s="13" t="s">
        <v>3143</v>
      </c>
      <c r="D3503" s="13" t="s">
        <v>3143</v>
      </c>
      <c r="E3503" s="13" t="s">
        <v>3143</v>
      </c>
    </row>
    <row r="3504" spans="1:5" ht="25.35" customHeight="1" thickTop="1" thickBot="1" x14ac:dyDescent="0.3">
      <c r="A3504" s="37" t="s">
        <v>2790</v>
      </c>
      <c r="B3504" s="13" t="s">
        <v>29</v>
      </c>
      <c r="C3504" s="13" t="s">
        <v>3143</v>
      </c>
      <c r="D3504" s="13" t="s">
        <v>3143</v>
      </c>
      <c r="E3504" s="13" t="s">
        <v>3143</v>
      </c>
    </row>
    <row r="3505" spans="1:5" ht="25.35" customHeight="1" thickTop="1" thickBot="1" x14ac:dyDescent="0.3">
      <c r="A3505" s="37" t="s">
        <v>2791</v>
      </c>
      <c r="B3505" s="13" t="s">
        <v>35</v>
      </c>
      <c r="C3505" s="13" t="s">
        <v>3143</v>
      </c>
      <c r="D3505" s="13" t="s">
        <v>3143</v>
      </c>
      <c r="E3505" s="13" t="s">
        <v>3143</v>
      </c>
    </row>
    <row r="3506" spans="1:5" ht="25.35" customHeight="1" thickTop="1" thickBot="1" x14ac:dyDescent="0.3">
      <c r="A3506" s="37" t="s">
        <v>2900</v>
      </c>
      <c r="B3506" s="13" t="s">
        <v>21</v>
      </c>
      <c r="C3506" s="13" t="s">
        <v>3143</v>
      </c>
      <c r="D3506" s="13" t="s">
        <v>3143</v>
      </c>
      <c r="E3506" s="13" t="s">
        <v>3143</v>
      </c>
    </row>
    <row r="3507" spans="1:5" ht="25.35" customHeight="1" thickTop="1" thickBot="1" x14ac:dyDescent="0.3">
      <c r="A3507" s="37" t="s">
        <v>2792</v>
      </c>
      <c r="B3507" s="13" t="s">
        <v>24</v>
      </c>
      <c r="C3507" s="13" t="s">
        <v>5</v>
      </c>
      <c r="D3507" s="13" t="s">
        <v>3143</v>
      </c>
      <c r="E3507" s="13" t="s">
        <v>3143</v>
      </c>
    </row>
    <row r="3508" spans="1:5" ht="25.35" customHeight="1" thickTop="1" thickBot="1" x14ac:dyDescent="0.3">
      <c r="A3508" s="37" t="s">
        <v>2918</v>
      </c>
      <c r="B3508" s="13" t="s">
        <v>21</v>
      </c>
      <c r="C3508" s="13" t="s">
        <v>5</v>
      </c>
      <c r="D3508" s="13" t="s">
        <v>3143</v>
      </c>
      <c r="E3508" s="13" t="s">
        <v>3143</v>
      </c>
    </row>
    <row r="3509" spans="1:5" ht="25.35" customHeight="1" thickTop="1" thickBot="1" x14ac:dyDescent="0.3">
      <c r="A3509" s="37" t="s">
        <v>2793</v>
      </c>
      <c r="B3509" s="13" t="s">
        <v>24</v>
      </c>
      <c r="C3509" s="13" t="s">
        <v>5</v>
      </c>
      <c r="D3509" s="13" t="s">
        <v>26</v>
      </c>
      <c r="E3509" s="13" t="s">
        <v>3143</v>
      </c>
    </row>
    <row r="3510" spans="1:5" ht="25.35" customHeight="1" thickTop="1" thickBot="1" x14ac:dyDescent="0.3">
      <c r="A3510" s="37" t="s">
        <v>2794</v>
      </c>
      <c r="B3510" s="13" t="s">
        <v>37</v>
      </c>
      <c r="C3510" s="13" t="s">
        <v>5</v>
      </c>
      <c r="D3510" s="13" t="s">
        <v>3143</v>
      </c>
      <c r="E3510" s="13" t="s">
        <v>3143</v>
      </c>
    </row>
    <row r="3511" spans="1:5" ht="25.35" customHeight="1" thickTop="1" thickBot="1" x14ac:dyDescent="0.3">
      <c r="A3511" s="37" t="s">
        <v>2795</v>
      </c>
      <c r="B3511" s="13" t="s">
        <v>24</v>
      </c>
      <c r="C3511" s="13" t="s">
        <v>5</v>
      </c>
      <c r="D3511" s="13" t="s">
        <v>3143</v>
      </c>
      <c r="E3511" s="13" t="s">
        <v>3143</v>
      </c>
    </row>
    <row r="3512" spans="1:5" ht="25.35" customHeight="1" thickTop="1" thickBot="1" x14ac:dyDescent="0.3">
      <c r="A3512" s="37" t="s">
        <v>2796</v>
      </c>
      <c r="B3512" s="13" t="s">
        <v>37</v>
      </c>
      <c r="C3512" s="13" t="s">
        <v>5</v>
      </c>
      <c r="D3512" s="13" t="s">
        <v>3143</v>
      </c>
      <c r="E3512" s="13" t="s">
        <v>3143</v>
      </c>
    </row>
    <row r="3513" spans="1:5" ht="25.35" customHeight="1" thickTop="1" thickBot="1" x14ac:dyDescent="0.3">
      <c r="A3513" s="37" t="s">
        <v>2797</v>
      </c>
      <c r="B3513" s="13" t="s">
        <v>30</v>
      </c>
      <c r="C3513" s="13" t="s">
        <v>5</v>
      </c>
      <c r="D3513" s="13" t="s">
        <v>3143</v>
      </c>
      <c r="E3513" s="13" t="s">
        <v>3143</v>
      </c>
    </row>
    <row r="3514" spans="1:5" ht="25.35" customHeight="1" thickTop="1" thickBot="1" x14ac:dyDescent="0.3">
      <c r="A3514" s="37" t="s">
        <v>2798</v>
      </c>
      <c r="B3514" s="13" t="s">
        <v>37</v>
      </c>
      <c r="C3514" s="13" t="s">
        <v>5</v>
      </c>
      <c r="D3514" s="13" t="s">
        <v>3143</v>
      </c>
      <c r="E3514" s="13" t="s">
        <v>3143</v>
      </c>
    </row>
    <row r="3515" spans="1:5" ht="25.35" customHeight="1" thickTop="1" thickBot="1" x14ac:dyDescent="0.3">
      <c r="A3515" s="37" t="s">
        <v>2799</v>
      </c>
      <c r="B3515" s="13" t="s">
        <v>37</v>
      </c>
      <c r="C3515" s="13" t="s">
        <v>5</v>
      </c>
      <c r="D3515" s="13" t="s">
        <v>3143</v>
      </c>
      <c r="E3515" s="13" t="s">
        <v>3143</v>
      </c>
    </row>
    <row r="3516" spans="1:5" ht="25.35" customHeight="1" thickTop="1" thickBot="1" x14ac:dyDescent="0.3">
      <c r="A3516" s="37" t="s">
        <v>2800</v>
      </c>
      <c r="B3516" s="13" t="s">
        <v>24</v>
      </c>
      <c r="C3516" s="13" t="s">
        <v>3143</v>
      </c>
      <c r="D3516" s="13" t="s">
        <v>3143</v>
      </c>
      <c r="E3516" s="13" t="s">
        <v>3143</v>
      </c>
    </row>
    <row r="3517" spans="1:5" ht="25.35" customHeight="1" thickTop="1" thickBot="1" x14ac:dyDescent="0.3">
      <c r="A3517" s="37" t="s">
        <v>2801</v>
      </c>
      <c r="B3517" s="13" t="s">
        <v>21</v>
      </c>
      <c r="C3517" s="13" t="s">
        <v>3143</v>
      </c>
      <c r="D3517" s="13" t="s">
        <v>26</v>
      </c>
      <c r="E3517" s="13" t="s">
        <v>3143</v>
      </c>
    </row>
    <row r="3518" spans="1:5" ht="25.35" customHeight="1" thickTop="1" thickBot="1" x14ac:dyDescent="0.3">
      <c r="A3518" s="37" t="s">
        <v>2802</v>
      </c>
      <c r="B3518" s="13" t="s">
        <v>24</v>
      </c>
      <c r="C3518" s="13" t="s">
        <v>5</v>
      </c>
      <c r="D3518" s="13" t="s">
        <v>3143</v>
      </c>
      <c r="E3518" s="13" t="s">
        <v>3143</v>
      </c>
    </row>
    <row r="3519" spans="1:5" ht="25.35" customHeight="1" thickTop="1" thickBot="1" x14ac:dyDescent="0.3">
      <c r="A3519" s="37" t="s">
        <v>2803</v>
      </c>
      <c r="B3519" s="13" t="s">
        <v>29</v>
      </c>
      <c r="C3519" s="13" t="s">
        <v>5</v>
      </c>
      <c r="D3519" s="13" t="s">
        <v>3143</v>
      </c>
      <c r="E3519" s="13" t="s">
        <v>3143</v>
      </c>
    </row>
    <row r="3520" spans="1:5" ht="25.35" customHeight="1" thickTop="1" thickBot="1" x14ac:dyDescent="0.3">
      <c r="A3520" s="37" t="s">
        <v>2804</v>
      </c>
      <c r="B3520" s="13" t="s">
        <v>24</v>
      </c>
      <c r="C3520" s="13" t="s">
        <v>5</v>
      </c>
      <c r="D3520" s="13" t="s">
        <v>26</v>
      </c>
      <c r="E3520" s="13" t="s">
        <v>3143</v>
      </c>
    </row>
    <row r="3521" spans="1:5" ht="25.35" customHeight="1" thickTop="1" thickBot="1" x14ac:dyDescent="0.3">
      <c r="A3521" s="37" t="s">
        <v>2805</v>
      </c>
      <c r="B3521" s="13" t="s">
        <v>24</v>
      </c>
      <c r="C3521" s="13" t="s">
        <v>5</v>
      </c>
      <c r="D3521" s="13" t="s">
        <v>3143</v>
      </c>
      <c r="E3521" s="13" t="s">
        <v>3143</v>
      </c>
    </row>
    <row r="3522" spans="1:5" ht="25.35" customHeight="1" thickTop="1" thickBot="1" x14ac:dyDescent="0.3">
      <c r="A3522" s="37" t="s">
        <v>2806</v>
      </c>
      <c r="B3522" s="13" t="s">
        <v>24</v>
      </c>
      <c r="C3522" s="13" t="s">
        <v>5</v>
      </c>
      <c r="D3522" s="13" t="s">
        <v>3143</v>
      </c>
      <c r="E3522" s="13" t="s">
        <v>3143</v>
      </c>
    </row>
    <row r="3523" spans="1:5" ht="25.35" customHeight="1" thickTop="1" thickBot="1" x14ac:dyDescent="0.3">
      <c r="A3523" s="37" t="s">
        <v>3579</v>
      </c>
      <c r="B3523" s="13" t="s">
        <v>24</v>
      </c>
      <c r="C3523" s="13" t="s">
        <v>3143</v>
      </c>
      <c r="D3523" s="13" t="s">
        <v>3143</v>
      </c>
      <c r="E3523" s="13" t="s">
        <v>6</v>
      </c>
    </row>
    <row r="3524" spans="1:5" ht="25.35" customHeight="1" thickTop="1" thickBot="1" x14ac:dyDescent="0.3">
      <c r="A3524" s="37" t="s">
        <v>2807</v>
      </c>
      <c r="B3524" s="13" t="s">
        <v>37</v>
      </c>
      <c r="C3524" s="13" t="s">
        <v>5</v>
      </c>
      <c r="D3524" s="13" t="s">
        <v>26</v>
      </c>
      <c r="E3524" s="13" t="s">
        <v>3143</v>
      </c>
    </row>
    <row r="3525" spans="1:5" ht="25.35" customHeight="1" thickTop="1" thickBot="1" x14ac:dyDescent="0.3">
      <c r="A3525" s="37" t="s">
        <v>3027</v>
      </c>
      <c r="B3525" s="13" t="s">
        <v>37</v>
      </c>
      <c r="C3525" s="13" t="s">
        <v>5</v>
      </c>
      <c r="D3525" s="13" t="s">
        <v>3143</v>
      </c>
      <c r="E3525" s="13" t="s">
        <v>3143</v>
      </c>
    </row>
    <row r="3526" spans="1:5" ht="25.35" customHeight="1" thickTop="1" thickBot="1" x14ac:dyDescent="0.3">
      <c r="A3526" s="37" t="s">
        <v>2808</v>
      </c>
      <c r="B3526" s="13" t="s">
        <v>24</v>
      </c>
      <c r="C3526" s="13" t="s">
        <v>5</v>
      </c>
      <c r="D3526" s="13" t="s">
        <v>3143</v>
      </c>
      <c r="E3526" s="13" t="s">
        <v>3143</v>
      </c>
    </row>
    <row r="3527" spans="1:5" ht="25.35" customHeight="1" thickTop="1" thickBot="1" x14ac:dyDescent="0.3">
      <c r="A3527" s="37" t="s">
        <v>2809</v>
      </c>
      <c r="B3527" s="13" t="s">
        <v>37</v>
      </c>
      <c r="C3527" s="13" t="s">
        <v>3143</v>
      </c>
      <c r="D3527" s="13" t="s">
        <v>3143</v>
      </c>
      <c r="E3527" s="13" t="s">
        <v>3143</v>
      </c>
    </row>
    <row r="3528" spans="1:5" ht="25.35" customHeight="1" thickTop="1" thickBot="1" x14ac:dyDescent="0.3">
      <c r="A3528" s="37" t="s">
        <v>2810</v>
      </c>
      <c r="B3528" s="13" t="s">
        <v>21</v>
      </c>
      <c r="C3528" s="13" t="s">
        <v>5</v>
      </c>
      <c r="D3528" s="13" t="s">
        <v>3143</v>
      </c>
      <c r="E3528" s="13" t="s">
        <v>3143</v>
      </c>
    </row>
    <row r="3529" spans="1:5" ht="25.35" customHeight="1" thickTop="1" thickBot="1" x14ac:dyDescent="0.3">
      <c r="A3529" s="37" t="s">
        <v>2811</v>
      </c>
      <c r="B3529" s="13" t="s">
        <v>35</v>
      </c>
      <c r="C3529" s="13" t="s">
        <v>3143</v>
      </c>
      <c r="D3529" s="13" t="s">
        <v>3143</v>
      </c>
      <c r="E3529" s="13" t="s">
        <v>3143</v>
      </c>
    </row>
    <row r="3530" spans="1:5" ht="25.35" customHeight="1" thickTop="1" thickBot="1" x14ac:dyDescent="0.3">
      <c r="A3530" s="37" t="s">
        <v>2812</v>
      </c>
      <c r="B3530" s="13" t="s">
        <v>35</v>
      </c>
      <c r="C3530" s="13" t="s">
        <v>3143</v>
      </c>
      <c r="D3530" s="13" t="s">
        <v>3143</v>
      </c>
      <c r="E3530" s="13" t="s">
        <v>3143</v>
      </c>
    </row>
    <row r="3531" spans="1:5" ht="25.35" customHeight="1" thickTop="1" thickBot="1" x14ac:dyDescent="0.3">
      <c r="A3531" s="37" t="s">
        <v>2813</v>
      </c>
      <c r="B3531" s="13" t="s">
        <v>47</v>
      </c>
      <c r="C3531" s="13" t="s">
        <v>3143</v>
      </c>
      <c r="D3531" s="13" t="s">
        <v>3143</v>
      </c>
      <c r="E3531" s="13" t="s">
        <v>3143</v>
      </c>
    </row>
    <row r="3532" spans="1:5" ht="25.35" customHeight="1" thickTop="1" thickBot="1" x14ac:dyDescent="0.3">
      <c r="A3532" s="37" t="s">
        <v>2814</v>
      </c>
      <c r="B3532" s="13" t="s">
        <v>47</v>
      </c>
      <c r="C3532" s="13" t="s">
        <v>3143</v>
      </c>
      <c r="D3532" s="13" t="s">
        <v>26</v>
      </c>
      <c r="E3532" s="13" t="s">
        <v>3143</v>
      </c>
    </row>
    <row r="3533" spans="1:5" ht="25.35" customHeight="1" thickTop="1" thickBot="1" x14ac:dyDescent="0.3">
      <c r="A3533" s="37" t="s">
        <v>2815</v>
      </c>
      <c r="B3533" s="13" t="s">
        <v>37</v>
      </c>
      <c r="C3533" s="13" t="s">
        <v>3143</v>
      </c>
      <c r="D3533" s="13" t="s">
        <v>3143</v>
      </c>
      <c r="E3533" s="13" t="s">
        <v>3143</v>
      </c>
    </row>
    <row r="3534" spans="1:5" ht="25.35" customHeight="1" thickTop="1" thickBot="1" x14ac:dyDescent="0.3">
      <c r="A3534" s="37" t="s">
        <v>2816</v>
      </c>
      <c r="B3534" s="13" t="s">
        <v>35</v>
      </c>
      <c r="C3534" s="13" t="s">
        <v>3143</v>
      </c>
      <c r="D3534" s="13" t="s">
        <v>3143</v>
      </c>
      <c r="E3534" s="13" t="s">
        <v>3143</v>
      </c>
    </row>
    <row r="3535" spans="1:5" ht="25.35" customHeight="1" thickTop="1" thickBot="1" x14ac:dyDescent="0.3">
      <c r="A3535" s="37" t="s">
        <v>2817</v>
      </c>
      <c r="B3535" s="13" t="s">
        <v>24</v>
      </c>
      <c r="C3535" s="13" t="s">
        <v>3143</v>
      </c>
      <c r="D3535" s="13" t="s">
        <v>3143</v>
      </c>
      <c r="E3535" s="13" t="s">
        <v>3143</v>
      </c>
    </row>
    <row r="3536" spans="1:5" ht="25.35" customHeight="1" thickTop="1" thickBot="1" x14ac:dyDescent="0.3">
      <c r="A3536" s="37" t="s">
        <v>2818</v>
      </c>
      <c r="B3536" s="13" t="s">
        <v>37</v>
      </c>
      <c r="C3536" s="13" t="s">
        <v>3143</v>
      </c>
      <c r="D3536" s="13" t="s">
        <v>3143</v>
      </c>
      <c r="E3536" s="13" t="s">
        <v>3143</v>
      </c>
    </row>
    <row r="3537" spans="1:5" ht="25.35" customHeight="1" thickTop="1" thickBot="1" x14ac:dyDescent="0.3">
      <c r="A3537" s="37" t="s">
        <v>2819</v>
      </c>
      <c r="B3537" s="13" t="s">
        <v>37</v>
      </c>
      <c r="C3537" s="13" t="s">
        <v>3143</v>
      </c>
      <c r="D3537" s="13" t="s">
        <v>3143</v>
      </c>
      <c r="E3537" s="13" t="s">
        <v>3143</v>
      </c>
    </row>
    <row r="3538" spans="1:5" ht="25.35" customHeight="1" thickTop="1" thickBot="1" x14ac:dyDescent="0.3">
      <c r="A3538" s="37" t="s">
        <v>2820</v>
      </c>
      <c r="B3538" s="13" t="s">
        <v>35</v>
      </c>
      <c r="C3538" s="13" t="s">
        <v>3143</v>
      </c>
      <c r="D3538" s="13" t="s">
        <v>3143</v>
      </c>
      <c r="E3538" s="13" t="s">
        <v>3143</v>
      </c>
    </row>
    <row r="3539" spans="1:5" ht="25.35" customHeight="1" thickTop="1" thickBot="1" x14ac:dyDescent="0.3">
      <c r="A3539" s="37" t="s">
        <v>2821</v>
      </c>
      <c r="B3539" s="13" t="s">
        <v>24</v>
      </c>
      <c r="C3539" s="13" t="s">
        <v>3143</v>
      </c>
      <c r="D3539" s="13" t="s">
        <v>3143</v>
      </c>
      <c r="E3539" s="13" t="s">
        <v>3143</v>
      </c>
    </row>
    <row r="3540" spans="1:5" ht="25.35" customHeight="1" thickTop="1" thickBot="1" x14ac:dyDescent="0.3">
      <c r="A3540" s="37" t="s">
        <v>2822</v>
      </c>
      <c r="B3540" s="13" t="s">
        <v>163</v>
      </c>
      <c r="C3540" s="13" t="s">
        <v>3143</v>
      </c>
      <c r="D3540" s="13" t="s">
        <v>26</v>
      </c>
      <c r="E3540" s="13" t="s">
        <v>3143</v>
      </c>
    </row>
    <row r="3541" spans="1:5" ht="25.35" customHeight="1" thickTop="1" thickBot="1" x14ac:dyDescent="0.3">
      <c r="A3541" s="37" t="s">
        <v>2823</v>
      </c>
      <c r="B3541" s="13" t="s">
        <v>37</v>
      </c>
      <c r="C3541" s="13" t="s">
        <v>3143</v>
      </c>
      <c r="D3541" s="13" t="s">
        <v>26</v>
      </c>
      <c r="E3541" s="13" t="s">
        <v>3143</v>
      </c>
    </row>
    <row r="3542" spans="1:5" ht="25.35" customHeight="1" thickTop="1" thickBot="1" x14ac:dyDescent="0.3">
      <c r="A3542" s="37" t="s">
        <v>2824</v>
      </c>
      <c r="B3542" s="13" t="s">
        <v>29</v>
      </c>
      <c r="C3542" s="13" t="s">
        <v>3143</v>
      </c>
      <c r="D3542" s="13" t="s">
        <v>3143</v>
      </c>
      <c r="E3542" s="13" t="s">
        <v>3143</v>
      </c>
    </row>
    <row r="3543" spans="1:5" ht="25.35" customHeight="1" thickTop="1" thickBot="1" x14ac:dyDescent="0.3">
      <c r="A3543" s="37" t="s">
        <v>2825</v>
      </c>
      <c r="B3543" s="13" t="s">
        <v>30</v>
      </c>
      <c r="C3543" s="13" t="s">
        <v>3143</v>
      </c>
      <c r="D3543" s="13" t="s">
        <v>3143</v>
      </c>
      <c r="E3543" s="13" t="s">
        <v>3143</v>
      </c>
    </row>
    <row r="3544" spans="1:5" ht="25.35" customHeight="1" thickTop="1" thickBot="1" x14ac:dyDescent="0.3">
      <c r="A3544" s="37" t="s">
        <v>2826</v>
      </c>
      <c r="B3544" s="13" t="s">
        <v>30</v>
      </c>
      <c r="C3544" s="13" t="s">
        <v>3143</v>
      </c>
      <c r="D3544" s="13" t="s">
        <v>3143</v>
      </c>
      <c r="E3544" s="13" t="s">
        <v>3143</v>
      </c>
    </row>
    <row r="3545" spans="1:5" ht="25.35" customHeight="1" thickTop="1" thickBot="1" x14ac:dyDescent="0.3">
      <c r="A3545" s="37" t="s">
        <v>2827</v>
      </c>
      <c r="B3545" s="13" t="s">
        <v>37</v>
      </c>
      <c r="C3545" s="13" t="s">
        <v>3143</v>
      </c>
      <c r="D3545" s="13" t="s">
        <v>3143</v>
      </c>
      <c r="E3545" s="13" t="s">
        <v>3143</v>
      </c>
    </row>
    <row r="3546" spans="1:5" ht="25.35" customHeight="1" thickTop="1" thickBot="1" x14ac:dyDescent="0.3">
      <c r="A3546" s="37" t="s">
        <v>3043</v>
      </c>
      <c r="B3546" s="13" t="s">
        <v>24</v>
      </c>
      <c r="C3546" s="13" t="s">
        <v>3143</v>
      </c>
      <c r="D3546" s="13" t="s">
        <v>3143</v>
      </c>
      <c r="E3546" s="13" t="s">
        <v>3143</v>
      </c>
    </row>
    <row r="3547" spans="1:5" ht="25.35" customHeight="1" thickTop="1" thickBot="1" x14ac:dyDescent="0.3">
      <c r="A3547" s="37" t="s">
        <v>2828</v>
      </c>
      <c r="B3547" s="13" t="s">
        <v>24</v>
      </c>
      <c r="C3547" s="13" t="s">
        <v>3143</v>
      </c>
      <c r="D3547" s="13" t="s">
        <v>3143</v>
      </c>
      <c r="E3547" s="13" t="s">
        <v>3143</v>
      </c>
    </row>
    <row r="3548" spans="1:5" ht="25.35" customHeight="1" thickTop="1" thickBot="1" x14ac:dyDescent="0.3">
      <c r="A3548" s="37" t="s">
        <v>2829</v>
      </c>
      <c r="B3548" s="13" t="s">
        <v>37</v>
      </c>
      <c r="C3548" s="13" t="s">
        <v>3143</v>
      </c>
      <c r="D3548" s="13" t="s">
        <v>3143</v>
      </c>
      <c r="E3548" s="13" t="s">
        <v>3143</v>
      </c>
    </row>
    <row r="3549" spans="1:5" ht="25.35" customHeight="1" thickTop="1" thickBot="1" x14ac:dyDescent="0.3">
      <c r="A3549" s="37" t="s">
        <v>2830</v>
      </c>
      <c r="B3549" s="13" t="s">
        <v>24</v>
      </c>
      <c r="C3549" s="13" t="s">
        <v>3143</v>
      </c>
      <c r="D3549" s="13" t="s">
        <v>3143</v>
      </c>
      <c r="E3549" s="13" t="s">
        <v>3143</v>
      </c>
    </row>
    <row r="3550" spans="1:5" ht="25.35" customHeight="1" thickTop="1" thickBot="1" x14ac:dyDescent="0.3">
      <c r="A3550" s="37" t="s">
        <v>3490</v>
      </c>
      <c r="B3550" s="13" t="s">
        <v>35</v>
      </c>
      <c r="C3550" s="13" t="s">
        <v>3143</v>
      </c>
      <c r="D3550" s="13" t="s">
        <v>3143</v>
      </c>
      <c r="E3550" s="13" t="s">
        <v>6</v>
      </c>
    </row>
    <row r="3551" spans="1:5" ht="25.35" customHeight="1" thickTop="1" thickBot="1" x14ac:dyDescent="0.3">
      <c r="A3551" s="37" t="s">
        <v>3491</v>
      </c>
      <c r="B3551" s="13" t="s">
        <v>30</v>
      </c>
      <c r="C3551" s="13" t="s">
        <v>3143</v>
      </c>
      <c r="D3551" s="13" t="s">
        <v>3143</v>
      </c>
      <c r="E3551" s="13" t="s">
        <v>6</v>
      </c>
    </row>
    <row r="3552" spans="1:5" ht="25.35" customHeight="1" thickTop="1" thickBot="1" x14ac:dyDescent="0.3">
      <c r="A3552" s="37" t="s">
        <v>2831</v>
      </c>
      <c r="B3552" s="13" t="s">
        <v>29</v>
      </c>
      <c r="C3552" s="13" t="s">
        <v>3143</v>
      </c>
      <c r="D3552" s="13" t="s">
        <v>3143</v>
      </c>
      <c r="E3552" s="13" t="s">
        <v>3143</v>
      </c>
    </row>
    <row r="3553" spans="1:5" ht="25.35" customHeight="1" thickTop="1" thickBot="1" x14ac:dyDescent="0.3">
      <c r="A3553" s="37" t="s">
        <v>2832</v>
      </c>
      <c r="B3553" s="13" t="s">
        <v>24</v>
      </c>
      <c r="C3553" s="13" t="s">
        <v>3143</v>
      </c>
      <c r="D3553" s="13" t="s">
        <v>3143</v>
      </c>
      <c r="E3553" s="13" t="s">
        <v>3143</v>
      </c>
    </row>
    <row r="3554" spans="1:5" ht="25.35" customHeight="1" thickTop="1" thickBot="1" x14ac:dyDescent="0.3">
      <c r="A3554" s="37" t="s">
        <v>2833</v>
      </c>
      <c r="B3554" s="13" t="s">
        <v>47</v>
      </c>
      <c r="C3554" s="13" t="s">
        <v>3143</v>
      </c>
      <c r="D3554" s="13" t="s">
        <v>3143</v>
      </c>
      <c r="E3554" s="13" t="s">
        <v>3143</v>
      </c>
    </row>
    <row r="3555" spans="1:5" ht="25.35" customHeight="1" thickTop="1" thickBot="1" x14ac:dyDescent="0.3">
      <c r="A3555" s="37" t="s">
        <v>2834</v>
      </c>
      <c r="B3555" s="13" t="s">
        <v>37</v>
      </c>
      <c r="C3555" s="13" t="s">
        <v>3143</v>
      </c>
      <c r="D3555" s="13" t="s">
        <v>3143</v>
      </c>
      <c r="E3555" s="13" t="s">
        <v>3143</v>
      </c>
    </row>
    <row r="3556" spans="1:5" ht="25.35" customHeight="1" thickTop="1" thickBot="1" x14ac:dyDescent="0.3">
      <c r="A3556" s="37" t="s">
        <v>2835</v>
      </c>
      <c r="B3556" s="13" t="s">
        <v>24</v>
      </c>
      <c r="C3556" s="13" t="s">
        <v>3143</v>
      </c>
      <c r="D3556" s="13" t="s">
        <v>3143</v>
      </c>
      <c r="E3556" s="13" t="s">
        <v>3143</v>
      </c>
    </row>
    <row r="3557" spans="1:5" ht="25.35" customHeight="1" thickTop="1" thickBot="1" x14ac:dyDescent="0.3">
      <c r="A3557" s="37" t="s">
        <v>2836</v>
      </c>
      <c r="B3557" s="13" t="s">
        <v>29</v>
      </c>
      <c r="C3557" s="13" t="s">
        <v>3143</v>
      </c>
      <c r="D3557" s="13" t="s">
        <v>3143</v>
      </c>
      <c r="E3557" s="13" t="s">
        <v>3143</v>
      </c>
    </row>
    <row r="3558" spans="1:5" ht="25.35" customHeight="1" thickTop="1" thickBot="1" x14ac:dyDescent="0.3">
      <c r="A3558" s="37" t="s">
        <v>2837</v>
      </c>
      <c r="B3558" s="13" t="s">
        <v>24</v>
      </c>
      <c r="C3558" s="13" t="s">
        <v>3143</v>
      </c>
      <c r="D3558" s="13" t="s">
        <v>3143</v>
      </c>
      <c r="E3558" s="13" t="s">
        <v>3143</v>
      </c>
    </row>
    <row r="3559" spans="1:5" ht="25.35" customHeight="1" thickTop="1" thickBot="1" x14ac:dyDescent="0.3">
      <c r="A3559" s="37" t="s">
        <v>2838</v>
      </c>
      <c r="B3559" s="13" t="s">
        <v>47</v>
      </c>
      <c r="C3559" s="13" t="s">
        <v>3143</v>
      </c>
      <c r="D3559" s="13" t="s">
        <v>3143</v>
      </c>
      <c r="E3559" s="13" t="s">
        <v>3143</v>
      </c>
    </row>
    <row r="3560" spans="1:5" ht="25.35" customHeight="1" thickTop="1" thickBot="1" x14ac:dyDescent="0.3">
      <c r="A3560" s="37" t="s">
        <v>2839</v>
      </c>
      <c r="B3560" s="13" t="s">
        <v>24</v>
      </c>
      <c r="C3560" s="13" t="s">
        <v>3143</v>
      </c>
      <c r="D3560" s="13" t="s">
        <v>3143</v>
      </c>
      <c r="E3560" s="13" t="s">
        <v>3143</v>
      </c>
    </row>
    <row r="3561" spans="1:5" ht="25.35" customHeight="1" thickTop="1" thickBot="1" x14ac:dyDescent="0.3">
      <c r="A3561" s="37" t="s">
        <v>2840</v>
      </c>
      <c r="B3561" s="13" t="s">
        <v>24</v>
      </c>
      <c r="C3561" s="13" t="s">
        <v>3143</v>
      </c>
      <c r="D3561" s="13" t="s">
        <v>3143</v>
      </c>
      <c r="E3561" s="13" t="s">
        <v>3143</v>
      </c>
    </row>
    <row r="3562" spans="1:5" ht="25.35" customHeight="1" thickTop="1" thickBot="1" x14ac:dyDescent="0.3">
      <c r="A3562" s="37" t="s">
        <v>2841</v>
      </c>
      <c r="B3562" s="13" t="s">
        <v>47</v>
      </c>
      <c r="C3562" s="13" t="s">
        <v>3143</v>
      </c>
      <c r="D3562" s="13" t="s">
        <v>3143</v>
      </c>
      <c r="E3562" s="13" t="s">
        <v>3143</v>
      </c>
    </row>
    <row r="3563" spans="1:5" ht="25.35" customHeight="1" thickTop="1" thickBot="1" x14ac:dyDescent="0.3">
      <c r="A3563" s="37" t="s">
        <v>2842</v>
      </c>
      <c r="B3563" s="13" t="s">
        <v>163</v>
      </c>
      <c r="C3563" s="13" t="s">
        <v>3143</v>
      </c>
      <c r="D3563" s="13" t="s">
        <v>3143</v>
      </c>
      <c r="E3563" s="13" t="s">
        <v>3143</v>
      </c>
    </row>
    <row r="3564" spans="1:5" ht="25.35" customHeight="1" thickTop="1" thickBot="1" x14ac:dyDescent="0.3">
      <c r="A3564" s="37" t="s">
        <v>2843</v>
      </c>
      <c r="B3564" s="13" t="s">
        <v>61</v>
      </c>
      <c r="C3564" s="13" t="s">
        <v>3143</v>
      </c>
      <c r="D3564" s="13" t="s">
        <v>26</v>
      </c>
      <c r="E3564" s="13" t="s">
        <v>3143</v>
      </c>
    </row>
    <row r="3565" spans="1:5" ht="25.35" customHeight="1" thickTop="1" thickBot="1" x14ac:dyDescent="0.3">
      <c r="A3565" s="37" t="s">
        <v>2844</v>
      </c>
      <c r="B3565" s="13" t="s">
        <v>47</v>
      </c>
      <c r="C3565" s="13" t="s">
        <v>3143</v>
      </c>
      <c r="D3565" s="13" t="s">
        <v>3143</v>
      </c>
      <c r="E3565" s="13" t="s">
        <v>3143</v>
      </c>
    </row>
    <row r="3566" spans="1:5" ht="25.35" customHeight="1" thickTop="1" thickBot="1" x14ac:dyDescent="0.3">
      <c r="A3566" s="37" t="s">
        <v>2845</v>
      </c>
      <c r="B3566" s="13" t="s">
        <v>37</v>
      </c>
      <c r="C3566" s="13" t="s">
        <v>3143</v>
      </c>
      <c r="D3566" s="13" t="s">
        <v>3143</v>
      </c>
      <c r="E3566" s="13" t="s">
        <v>3143</v>
      </c>
    </row>
    <row r="3567" spans="1:5" ht="25.35" customHeight="1" thickTop="1" thickBot="1" x14ac:dyDescent="0.3">
      <c r="A3567" s="37" t="s">
        <v>2846</v>
      </c>
      <c r="B3567" s="13" t="s">
        <v>24</v>
      </c>
      <c r="C3567" s="13" t="s">
        <v>3143</v>
      </c>
      <c r="D3567" s="13" t="s">
        <v>3143</v>
      </c>
      <c r="E3567" s="13" t="s">
        <v>3143</v>
      </c>
    </row>
    <row r="3568" spans="1:5" ht="25.35" customHeight="1" thickTop="1" thickBot="1" x14ac:dyDescent="0.3">
      <c r="A3568" s="37" t="s">
        <v>2847</v>
      </c>
      <c r="B3568" s="13" t="s">
        <v>21</v>
      </c>
      <c r="C3568" s="13" t="s">
        <v>3143</v>
      </c>
      <c r="D3568" s="13" t="s">
        <v>3143</v>
      </c>
      <c r="E3568" s="13" t="s">
        <v>3143</v>
      </c>
    </row>
    <row r="3569" spans="1:5" ht="25.35" customHeight="1" thickTop="1" thickBot="1" x14ac:dyDescent="0.3">
      <c r="A3569" s="37" t="s">
        <v>2848</v>
      </c>
      <c r="B3569" s="13" t="s">
        <v>37</v>
      </c>
      <c r="C3569" s="13" t="s">
        <v>3143</v>
      </c>
      <c r="D3569" s="13" t="s">
        <v>3143</v>
      </c>
      <c r="E3569" s="13" t="s">
        <v>3143</v>
      </c>
    </row>
    <row r="3570" spans="1:5" ht="25.35" customHeight="1" thickTop="1" thickBot="1" x14ac:dyDescent="0.3">
      <c r="A3570" s="37" t="s">
        <v>2849</v>
      </c>
      <c r="B3570" s="13" t="s">
        <v>24</v>
      </c>
      <c r="C3570" s="13" t="s">
        <v>3143</v>
      </c>
      <c r="D3570" s="13" t="s">
        <v>3143</v>
      </c>
      <c r="E3570" s="13" t="s">
        <v>3143</v>
      </c>
    </row>
    <row r="3571" spans="1:5" ht="25.35" customHeight="1" thickTop="1" thickBot="1" x14ac:dyDescent="0.3">
      <c r="A3571" s="37" t="s">
        <v>2850</v>
      </c>
      <c r="B3571" s="13" t="s">
        <v>24</v>
      </c>
      <c r="C3571" s="13" t="s">
        <v>3143</v>
      </c>
      <c r="D3571" s="13" t="s">
        <v>3143</v>
      </c>
      <c r="E3571" s="13" t="s">
        <v>3143</v>
      </c>
    </row>
    <row r="3572" spans="1:5" ht="25.35" customHeight="1" thickTop="1" thickBot="1" x14ac:dyDescent="0.3">
      <c r="A3572" s="37" t="s">
        <v>2851</v>
      </c>
      <c r="B3572" s="13" t="s">
        <v>21</v>
      </c>
      <c r="C3572" s="13" t="s">
        <v>3143</v>
      </c>
      <c r="D3572" s="13" t="s">
        <v>3143</v>
      </c>
      <c r="E3572" s="13" t="s">
        <v>3143</v>
      </c>
    </row>
    <row r="3573" spans="1:5" ht="25.35" customHeight="1" thickTop="1" thickBot="1" x14ac:dyDescent="0.3">
      <c r="A3573" s="37" t="s">
        <v>2852</v>
      </c>
      <c r="B3573" s="13" t="s">
        <v>24</v>
      </c>
      <c r="C3573" s="13" t="s">
        <v>5</v>
      </c>
      <c r="D3573" s="13" t="s">
        <v>26</v>
      </c>
      <c r="E3573" s="13" t="s">
        <v>3143</v>
      </c>
    </row>
    <row r="3574" spans="1:5" ht="25.35" customHeight="1" thickTop="1" thickBot="1" x14ac:dyDescent="0.3">
      <c r="A3574" s="37" t="s">
        <v>2853</v>
      </c>
      <c r="B3574" s="13" t="s">
        <v>37</v>
      </c>
      <c r="C3574" s="13" t="s">
        <v>3143</v>
      </c>
      <c r="D3574" s="13" t="s">
        <v>3143</v>
      </c>
      <c r="E3574" s="13" t="s">
        <v>3143</v>
      </c>
    </row>
    <row r="3575" spans="1:5" ht="25.35" customHeight="1" thickTop="1" thickBot="1" x14ac:dyDescent="0.3">
      <c r="A3575" s="37" t="s">
        <v>2854</v>
      </c>
      <c r="B3575" s="13" t="s">
        <v>47</v>
      </c>
      <c r="C3575" s="13" t="s">
        <v>3143</v>
      </c>
      <c r="D3575" s="13" t="s">
        <v>3143</v>
      </c>
      <c r="E3575" s="13" t="s">
        <v>3143</v>
      </c>
    </row>
    <row r="3576" spans="1:5" ht="25.35" customHeight="1" thickTop="1" thickBot="1" x14ac:dyDescent="0.3">
      <c r="A3576" s="37" t="s">
        <v>2855</v>
      </c>
      <c r="B3576" s="13" t="s">
        <v>29</v>
      </c>
      <c r="C3576" s="13" t="s">
        <v>3143</v>
      </c>
      <c r="D3576" s="13" t="s">
        <v>3143</v>
      </c>
      <c r="E3576" s="13" t="s">
        <v>3143</v>
      </c>
    </row>
    <row r="3577" spans="1:5" ht="25.35" customHeight="1" thickTop="1" thickBot="1" x14ac:dyDescent="0.3">
      <c r="A3577" s="37" t="s">
        <v>2856</v>
      </c>
      <c r="B3577" s="13" t="s">
        <v>29</v>
      </c>
      <c r="C3577" s="13" t="s">
        <v>3143</v>
      </c>
      <c r="D3577" s="13" t="s">
        <v>3143</v>
      </c>
      <c r="E3577" s="13" t="s">
        <v>3143</v>
      </c>
    </row>
    <row r="3578" spans="1:5" ht="25.35" customHeight="1" thickTop="1" thickBot="1" x14ac:dyDescent="0.3">
      <c r="A3578" s="37" t="s">
        <v>2901</v>
      </c>
      <c r="B3578" s="13" t="s">
        <v>21</v>
      </c>
      <c r="C3578" s="13" t="s">
        <v>3143</v>
      </c>
      <c r="D3578" s="13" t="s">
        <v>26</v>
      </c>
      <c r="E3578" s="13" t="s">
        <v>3143</v>
      </c>
    </row>
    <row r="3579" spans="1:5" ht="25.35" customHeight="1" thickTop="1" thickBot="1" x14ac:dyDescent="0.3">
      <c r="A3579" s="37" t="s">
        <v>2902</v>
      </c>
      <c r="B3579" s="13" t="s">
        <v>24</v>
      </c>
      <c r="C3579" s="13" t="s">
        <v>3143</v>
      </c>
      <c r="D3579" s="13" t="s">
        <v>3143</v>
      </c>
      <c r="E3579" s="13" t="s">
        <v>3143</v>
      </c>
    </row>
    <row r="3580" spans="1:5" ht="25.35" customHeight="1" thickTop="1" thickBot="1" x14ac:dyDescent="0.3">
      <c r="A3580" s="37" t="s">
        <v>2903</v>
      </c>
      <c r="B3580" s="13" t="s">
        <v>37</v>
      </c>
      <c r="C3580" s="13" t="s">
        <v>3143</v>
      </c>
      <c r="D3580" s="13" t="s">
        <v>3143</v>
      </c>
      <c r="E3580" s="13" t="s">
        <v>3143</v>
      </c>
    </row>
    <row r="3581" spans="1:5" ht="25.35" customHeight="1" thickTop="1" thickBot="1" x14ac:dyDescent="0.3">
      <c r="A3581" s="37" t="s">
        <v>3492</v>
      </c>
      <c r="B3581" s="13" t="s">
        <v>37</v>
      </c>
      <c r="C3581" s="13" t="s">
        <v>3143</v>
      </c>
      <c r="D3581" s="13" t="s">
        <v>3143</v>
      </c>
      <c r="E3581" s="13" t="s">
        <v>6</v>
      </c>
    </row>
    <row r="3582" spans="1:5" ht="25.35" customHeight="1" thickTop="1" thickBot="1" x14ac:dyDescent="0.3">
      <c r="A3582" s="37" t="s">
        <v>2857</v>
      </c>
      <c r="B3582" s="13" t="s">
        <v>24</v>
      </c>
      <c r="C3582" s="13" t="s">
        <v>3143</v>
      </c>
      <c r="D3582" s="13" t="s">
        <v>3143</v>
      </c>
      <c r="E3582" s="13" t="s">
        <v>3143</v>
      </c>
    </row>
    <row r="3583" spans="1:5" ht="25.35" customHeight="1" thickTop="1" thickBot="1" x14ac:dyDescent="0.3">
      <c r="A3583" s="37" t="s">
        <v>2858</v>
      </c>
      <c r="B3583" s="13" t="s">
        <v>24</v>
      </c>
      <c r="C3583" s="13" t="s">
        <v>3143</v>
      </c>
      <c r="D3583" s="13" t="s">
        <v>3143</v>
      </c>
      <c r="E3583" s="13" t="s">
        <v>3143</v>
      </c>
    </row>
    <row r="3584" spans="1:5" ht="25.35" customHeight="1" thickTop="1" thickBot="1" x14ac:dyDescent="0.3">
      <c r="A3584" s="37" t="s">
        <v>2859</v>
      </c>
      <c r="B3584" s="13" t="s">
        <v>24</v>
      </c>
      <c r="C3584" s="13" t="s">
        <v>3143</v>
      </c>
      <c r="D3584" s="13" t="s">
        <v>3143</v>
      </c>
      <c r="E3584" s="13" t="s">
        <v>3143</v>
      </c>
    </row>
    <row r="3585" spans="1:5" ht="25.35" customHeight="1" thickTop="1" thickBot="1" x14ac:dyDescent="0.3">
      <c r="A3585" s="37" t="s">
        <v>2860</v>
      </c>
      <c r="B3585" s="13" t="s">
        <v>21</v>
      </c>
      <c r="C3585" s="13" t="s">
        <v>3143</v>
      </c>
      <c r="D3585" s="13" t="s">
        <v>3143</v>
      </c>
      <c r="E3585" s="13" t="s">
        <v>3143</v>
      </c>
    </row>
    <row r="3586" spans="1:5" ht="25.35" customHeight="1" thickTop="1" thickBot="1" x14ac:dyDescent="0.3">
      <c r="A3586" s="37"/>
      <c r="B3586" s="13"/>
      <c r="C3586" s="13"/>
      <c r="D3586" s="13"/>
      <c r="E3586" s="13"/>
    </row>
    <row r="3587" spans="1:5" ht="25.35" customHeight="1" thickTop="1" thickBot="1" x14ac:dyDescent="0.3">
      <c r="A3587" s="37" t="s">
        <v>2861</v>
      </c>
      <c r="B3587" s="101" t="s">
        <v>37</v>
      </c>
      <c r="C3587" s="101" t="s">
        <v>3143</v>
      </c>
      <c r="D3587" s="101" t="s">
        <v>3143</v>
      </c>
      <c r="E3587" s="102" t="s">
        <v>3143</v>
      </c>
    </row>
    <row r="3588" spans="1:5" ht="25.35" customHeight="1" thickTop="1" thickBot="1" x14ac:dyDescent="0.3">
      <c r="A3588" s="37"/>
      <c r="B3588" s="101"/>
      <c r="C3588" s="101"/>
      <c r="D3588" s="101"/>
      <c r="E3588" s="102"/>
    </row>
    <row r="3589" spans="1:5" ht="25.35" customHeight="1" thickTop="1" thickBot="1" x14ac:dyDescent="0.3">
      <c r="A3589" s="37" t="s">
        <v>3493</v>
      </c>
      <c r="B3589" s="101" t="s">
        <v>24</v>
      </c>
      <c r="C3589" s="101" t="s">
        <v>3143</v>
      </c>
      <c r="D3589" s="101" t="s">
        <v>3143</v>
      </c>
      <c r="E3589" s="102" t="s">
        <v>6</v>
      </c>
    </row>
    <row r="3590" spans="1:5" ht="25.35" customHeight="1" thickTop="1" thickBot="1" x14ac:dyDescent="0.3">
      <c r="A3590" s="37" t="s">
        <v>3243</v>
      </c>
      <c r="B3590" s="13" t="s">
        <v>24</v>
      </c>
      <c r="C3590" s="13" t="s">
        <v>3143</v>
      </c>
      <c r="D3590" s="13" t="s">
        <v>3143</v>
      </c>
      <c r="E3590" s="13" t="s">
        <v>3143</v>
      </c>
    </row>
    <row r="3591" spans="1:5" ht="25.35" customHeight="1" thickTop="1" thickBot="1" x14ac:dyDescent="0.3">
      <c r="A3591" s="37" t="s">
        <v>2862</v>
      </c>
      <c r="B3591" s="13" t="s">
        <v>47</v>
      </c>
      <c r="C3591" s="13" t="s">
        <v>3143</v>
      </c>
      <c r="D3591" s="13" t="s">
        <v>3143</v>
      </c>
      <c r="E3591" s="13" t="s">
        <v>3143</v>
      </c>
    </row>
    <row r="3592" spans="1:5" ht="25.35" customHeight="1" thickTop="1" thickBot="1" x14ac:dyDescent="0.3">
      <c r="A3592" s="37" t="s">
        <v>2863</v>
      </c>
      <c r="B3592" s="13" t="s">
        <v>30</v>
      </c>
      <c r="C3592" s="13" t="s">
        <v>3143</v>
      </c>
      <c r="D3592" s="13" t="s">
        <v>26</v>
      </c>
      <c r="E3592" s="13" t="s">
        <v>3143</v>
      </c>
    </row>
    <row r="3593" spans="1:5" ht="25.35" customHeight="1" thickTop="1" thickBot="1" x14ac:dyDescent="0.3">
      <c r="A3593" s="37" t="s">
        <v>2864</v>
      </c>
      <c r="B3593" s="13" t="s">
        <v>24</v>
      </c>
      <c r="C3593" s="13" t="s">
        <v>3143</v>
      </c>
      <c r="D3593" s="13" t="s">
        <v>26</v>
      </c>
      <c r="E3593" s="13" t="s">
        <v>3143</v>
      </c>
    </row>
    <row r="3594" spans="1:5" ht="25.35" customHeight="1" thickTop="1" thickBot="1" x14ac:dyDescent="0.3">
      <c r="A3594" s="37" t="s">
        <v>2865</v>
      </c>
      <c r="B3594" s="13" t="s">
        <v>24</v>
      </c>
      <c r="C3594" s="13" t="s">
        <v>3143</v>
      </c>
      <c r="D3594" s="13" t="s">
        <v>26</v>
      </c>
      <c r="E3594" s="13" t="s">
        <v>3143</v>
      </c>
    </row>
    <row r="3595" spans="1:5" ht="25.35" customHeight="1" thickTop="1" thickBot="1" x14ac:dyDescent="0.3">
      <c r="A3595" s="37" t="s">
        <v>2866</v>
      </c>
      <c r="B3595" s="13" t="s">
        <v>24</v>
      </c>
      <c r="C3595" s="13" t="s">
        <v>3143</v>
      </c>
      <c r="D3595" s="13" t="s">
        <v>3143</v>
      </c>
      <c r="E3595" s="13" t="s">
        <v>3143</v>
      </c>
    </row>
    <row r="3596" spans="1:5" ht="25.35" customHeight="1" thickTop="1" thickBot="1" x14ac:dyDescent="0.3">
      <c r="A3596" s="37" t="s">
        <v>2867</v>
      </c>
      <c r="B3596" s="13" t="s">
        <v>24</v>
      </c>
      <c r="C3596" s="13" t="s">
        <v>3143</v>
      </c>
      <c r="D3596" s="13" t="s">
        <v>3143</v>
      </c>
      <c r="E3596" s="13" t="s">
        <v>3143</v>
      </c>
    </row>
    <row r="3597" spans="1:5" ht="25.35" customHeight="1" thickTop="1" thickBot="1" x14ac:dyDescent="0.3">
      <c r="A3597" s="37" t="s">
        <v>2868</v>
      </c>
      <c r="B3597" s="13" t="s">
        <v>47</v>
      </c>
      <c r="C3597" s="13" t="s">
        <v>3143</v>
      </c>
      <c r="D3597" s="13" t="s">
        <v>3143</v>
      </c>
      <c r="E3597" s="13" t="s">
        <v>3143</v>
      </c>
    </row>
    <row r="3598" spans="1:5" ht="25.35" customHeight="1" thickTop="1" thickBot="1" x14ac:dyDescent="0.3">
      <c r="A3598" s="37" t="s">
        <v>2869</v>
      </c>
      <c r="B3598" s="13" t="s">
        <v>24</v>
      </c>
      <c r="C3598" s="13" t="s">
        <v>3143</v>
      </c>
      <c r="D3598" s="13" t="s">
        <v>3143</v>
      </c>
      <c r="E3598" s="13" t="s">
        <v>3143</v>
      </c>
    </row>
    <row r="3599" spans="1:5" ht="25.35" customHeight="1" thickTop="1" thickBot="1" x14ac:dyDescent="0.3">
      <c r="A3599" s="37" t="s">
        <v>2870</v>
      </c>
      <c r="B3599" s="13" t="s">
        <v>61</v>
      </c>
      <c r="C3599" s="13" t="s">
        <v>3143</v>
      </c>
      <c r="D3599" s="13" t="s">
        <v>3143</v>
      </c>
      <c r="E3599" s="13" t="s">
        <v>3143</v>
      </c>
    </row>
    <row r="3600" spans="1:5" ht="25.35" customHeight="1" thickTop="1" thickBot="1" x14ac:dyDescent="0.3">
      <c r="A3600" s="37" t="s">
        <v>2871</v>
      </c>
      <c r="B3600" s="13" t="s">
        <v>29</v>
      </c>
      <c r="C3600" s="13" t="s">
        <v>5</v>
      </c>
      <c r="D3600" s="13" t="s">
        <v>3143</v>
      </c>
      <c r="E3600" s="13" t="s">
        <v>3143</v>
      </c>
    </row>
    <row r="3601" spans="1:5" ht="25.35" customHeight="1" thickTop="1" thickBot="1" x14ac:dyDescent="0.3">
      <c r="A3601" s="37" t="s">
        <v>2872</v>
      </c>
      <c r="B3601" s="13" t="s">
        <v>24</v>
      </c>
      <c r="C3601" s="13" t="s">
        <v>3143</v>
      </c>
      <c r="D3601" s="13" t="s">
        <v>3143</v>
      </c>
      <c r="E3601" s="13" t="s">
        <v>3143</v>
      </c>
    </row>
    <row r="3602" spans="1:5" ht="25.35" customHeight="1" thickTop="1" thickBot="1" x14ac:dyDescent="0.3">
      <c r="A3602" s="37" t="s">
        <v>3494</v>
      </c>
      <c r="B3602" s="13" t="s">
        <v>37</v>
      </c>
      <c r="C3602" s="13" t="s">
        <v>5</v>
      </c>
      <c r="D3602" s="13" t="s">
        <v>3143</v>
      </c>
      <c r="E3602" s="13" t="s">
        <v>6</v>
      </c>
    </row>
    <row r="3603" spans="1:5" ht="25.35" customHeight="1" thickTop="1" thickBot="1" x14ac:dyDescent="0.3">
      <c r="A3603" s="37" t="s">
        <v>2873</v>
      </c>
      <c r="B3603" s="13" t="s">
        <v>35</v>
      </c>
      <c r="C3603" s="13" t="s">
        <v>3143</v>
      </c>
      <c r="D3603" s="13" t="s">
        <v>3143</v>
      </c>
      <c r="E3603" s="13" t="s">
        <v>3143</v>
      </c>
    </row>
    <row r="3604" spans="1:5" ht="25.35" customHeight="1" thickTop="1" thickBot="1" x14ac:dyDescent="0.3">
      <c r="A3604" s="37" t="s">
        <v>3244</v>
      </c>
      <c r="B3604" s="13" t="s">
        <v>24</v>
      </c>
      <c r="C3604" s="13" t="s">
        <v>3143</v>
      </c>
      <c r="D3604" s="13" t="s">
        <v>3143</v>
      </c>
      <c r="E3604" s="13" t="s">
        <v>3143</v>
      </c>
    </row>
    <row r="3605" spans="1:5" ht="25.35" customHeight="1" thickTop="1" thickBot="1" x14ac:dyDescent="0.3">
      <c r="A3605" s="37" t="s">
        <v>3245</v>
      </c>
      <c r="B3605" s="13" t="s">
        <v>24</v>
      </c>
      <c r="C3605" s="13" t="s">
        <v>3143</v>
      </c>
      <c r="D3605" s="13" t="s">
        <v>3143</v>
      </c>
      <c r="E3605" s="13" t="s">
        <v>3143</v>
      </c>
    </row>
    <row r="3606" spans="1:5" ht="25.35" customHeight="1" thickTop="1" thickBot="1" x14ac:dyDescent="0.3">
      <c r="A3606" s="37" t="s">
        <v>3115</v>
      </c>
      <c r="B3606" s="13" t="s">
        <v>24</v>
      </c>
      <c r="C3606" s="13" t="s">
        <v>3143</v>
      </c>
      <c r="D3606" s="13" t="s">
        <v>3143</v>
      </c>
      <c r="E3606" s="13" t="s">
        <v>3143</v>
      </c>
    </row>
    <row r="3607" spans="1:5" ht="25.35" customHeight="1" thickTop="1" thickBot="1" x14ac:dyDescent="0.3">
      <c r="A3607" s="37" t="s">
        <v>2874</v>
      </c>
      <c r="B3607" s="13" t="s">
        <v>47</v>
      </c>
      <c r="C3607" s="13" t="s">
        <v>3143</v>
      </c>
      <c r="D3607" s="13" t="s">
        <v>3143</v>
      </c>
      <c r="E3607" s="13" t="s">
        <v>3143</v>
      </c>
    </row>
    <row r="3608" spans="1:5" ht="25.35" customHeight="1" thickTop="1" thickBot="1" x14ac:dyDescent="0.3">
      <c r="A3608" s="37" t="s">
        <v>2875</v>
      </c>
      <c r="B3608" s="13" t="s">
        <v>37</v>
      </c>
      <c r="C3608" s="13" t="s">
        <v>3143</v>
      </c>
      <c r="D3608" s="13" t="s">
        <v>3143</v>
      </c>
      <c r="E3608" s="13" t="s">
        <v>3143</v>
      </c>
    </row>
    <row r="3609" spans="1:5" ht="25.35" customHeight="1" thickTop="1" thickBot="1" x14ac:dyDescent="0.3">
      <c r="A3609" s="37" t="s">
        <v>2876</v>
      </c>
      <c r="B3609" s="13" t="s">
        <v>47</v>
      </c>
      <c r="C3609" s="13" t="s">
        <v>3143</v>
      </c>
      <c r="D3609" s="13" t="s">
        <v>3143</v>
      </c>
      <c r="E3609" s="13" t="s">
        <v>3143</v>
      </c>
    </row>
    <row r="3610" spans="1:5" ht="25.35" customHeight="1" thickTop="1" thickBot="1" x14ac:dyDescent="0.3">
      <c r="A3610" s="37" t="s">
        <v>2877</v>
      </c>
      <c r="B3610" s="13" t="s">
        <v>30</v>
      </c>
      <c r="C3610" s="13" t="s">
        <v>3143</v>
      </c>
      <c r="D3610" s="13" t="s">
        <v>3143</v>
      </c>
      <c r="E3610" s="13" t="s">
        <v>3143</v>
      </c>
    </row>
    <row r="3611" spans="1:5" ht="25.35" customHeight="1" thickTop="1" thickBot="1" x14ac:dyDescent="0.3">
      <c r="A3611" s="37"/>
      <c r="B3611" s="13"/>
      <c r="C3611" s="13"/>
      <c r="D3611" s="13"/>
      <c r="E3611" s="13"/>
    </row>
    <row r="3612" spans="1:5" ht="25.35" customHeight="1" thickTop="1" thickBot="1" x14ac:dyDescent="0.3">
      <c r="A3612" s="37" t="s">
        <v>2878</v>
      </c>
      <c r="B3612" s="13" t="s">
        <v>37</v>
      </c>
      <c r="C3612" s="13" t="s">
        <v>3143</v>
      </c>
      <c r="D3612" s="13" t="s">
        <v>3143</v>
      </c>
      <c r="E3612" s="13" t="s">
        <v>3143</v>
      </c>
    </row>
    <row r="3613" spans="1:5" ht="25.35" customHeight="1" thickTop="1" thickBot="1" x14ac:dyDescent="0.3">
      <c r="A3613" s="37" t="s">
        <v>2879</v>
      </c>
      <c r="B3613" s="13" t="s">
        <v>24</v>
      </c>
      <c r="C3613" s="13" t="s">
        <v>3143</v>
      </c>
      <c r="D3613" s="13" t="s">
        <v>3143</v>
      </c>
      <c r="E3613" s="13" t="s">
        <v>3143</v>
      </c>
    </row>
    <row r="3614" spans="1:5" ht="25.35" customHeight="1" thickTop="1" thickBot="1" x14ac:dyDescent="0.3">
      <c r="A3614" s="37" t="s">
        <v>2880</v>
      </c>
      <c r="B3614" s="13" t="s">
        <v>21</v>
      </c>
      <c r="C3614" s="13" t="s">
        <v>3143</v>
      </c>
      <c r="D3614" s="13" t="s">
        <v>3143</v>
      </c>
      <c r="E3614" s="13" t="s">
        <v>3143</v>
      </c>
    </row>
    <row r="3615" spans="1:5" ht="25.35" customHeight="1" thickTop="1" thickBot="1" x14ac:dyDescent="0.3">
      <c r="A3615" s="37" t="s">
        <v>2881</v>
      </c>
      <c r="B3615" s="13" t="s">
        <v>24</v>
      </c>
      <c r="C3615" s="13" t="s">
        <v>3143</v>
      </c>
      <c r="D3615" s="13" t="s">
        <v>26</v>
      </c>
      <c r="E3615" s="13" t="s">
        <v>3143</v>
      </c>
    </row>
    <row r="3616" spans="1:5" ht="25.35" customHeight="1" thickTop="1" thickBot="1" x14ac:dyDescent="0.3">
      <c r="A3616" s="37" t="s">
        <v>2882</v>
      </c>
      <c r="B3616" s="13" t="s">
        <v>30</v>
      </c>
      <c r="C3616" s="13" t="s">
        <v>3143</v>
      </c>
      <c r="D3616" s="13" t="s">
        <v>3143</v>
      </c>
      <c r="E3616" s="13" t="s">
        <v>3143</v>
      </c>
    </row>
    <row r="3617" spans="1:5" ht="25.35" customHeight="1" thickTop="1" thickBot="1" x14ac:dyDescent="0.3">
      <c r="A3617" s="37" t="s">
        <v>2883</v>
      </c>
      <c r="B3617" s="13" t="s">
        <v>24</v>
      </c>
      <c r="C3617" s="13" t="s">
        <v>3143</v>
      </c>
      <c r="D3617" s="13" t="s">
        <v>3143</v>
      </c>
      <c r="E3617" s="13" t="s">
        <v>3143</v>
      </c>
    </row>
    <row r="3618" spans="1:5" ht="25.35" customHeight="1" thickTop="1" thickBot="1" x14ac:dyDescent="0.3">
      <c r="A3618" s="37" t="s">
        <v>3246</v>
      </c>
      <c r="B3618" s="13" t="s">
        <v>24</v>
      </c>
      <c r="C3618" s="13" t="s">
        <v>3143</v>
      </c>
      <c r="D3618" s="13" t="s">
        <v>3143</v>
      </c>
      <c r="E3618" s="13" t="s">
        <v>3143</v>
      </c>
    </row>
    <row r="3619" spans="1:5" ht="25.35" customHeight="1" thickTop="1" thickBot="1" x14ac:dyDescent="0.3">
      <c r="A3619" s="37"/>
      <c r="B3619" s="13"/>
      <c r="C3619" s="13"/>
      <c r="D3619" s="13"/>
      <c r="E3619" s="13"/>
    </row>
    <row r="3620" spans="1:5" ht="25.35" customHeight="1" thickTop="1" thickBot="1" x14ac:dyDescent="0.3">
      <c r="A3620" s="37"/>
      <c r="B3620" s="13"/>
      <c r="C3620" s="13"/>
      <c r="D3620" s="13"/>
      <c r="E3620" s="13"/>
    </row>
    <row r="3621" spans="1:5" ht="25.35" customHeight="1" thickTop="1" thickBot="1" x14ac:dyDescent="0.3">
      <c r="A3621" s="37"/>
      <c r="B3621" s="13"/>
      <c r="C3621" s="13"/>
      <c r="D3621" s="13"/>
      <c r="E3621" s="13"/>
    </row>
    <row r="3622" spans="1:5" ht="25.35" customHeight="1" thickTop="1" thickBot="1" x14ac:dyDescent="0.3">
      <c r="A3622" s="37"/>
      <c r="B3622" s="13"/>
      <c r="C3622" s="13"/>
      <c r="D3622" s="13"/>
      <c r="E3622" s="13"/>
    </row>
    <row r="3623" spans="1:5" ht="25.35" customHeight="1" thickTop="1" thickBot="1" x14ac:dyDescent="0.3">
      <c r="A3623" s="37"/>
      <c r="B3623" s="13"/>
      <c r="C3623" s="13"/>
      <c r="D3623" s="13"/>
      <c r="E3623" s="13"/>
    </row>
    <row r="3624" spans="1:5" ht="25.35" customHeight="1" thickTop="1" thickBot="1" x14ac:dyDescent="0.3">
      <c r="A3624" s="37"/>
      <c r="B3624" s="13"/>
      <c r="C3624" s="13"/>
      <c r="D3624" s="13"/>
      <c r="E3624" s="13"/>
    </row>
    <row r="3625" spans="1:5" ht="25.35" customHeight="1" thickTop="1" thickBot="1" x14ac:dyDescent="0.3">
      <c r="A3625" s="37"/>
      <c r="B3625" s="13"/>
      <c r="C3625" s="13"/>
      <c r="D3625" s="13"/>
      <c r="E3625" s="13"/>
    </row>
    <row r="3626" spans="1:5" ht="25.35" customHeight="1" thickTop="1" thickBot="1" x14ac:dyDescent="0.3">
      <c r="A3626" s="37"/>
      <c r="B3626" s="13"/>
      <c r="C3626" s="13"/>
      <c r="D3626" s="13"/>
      <c r="E3626" s="13"/>
    </row>
    <row r="3627" spans="1:5" ht="25.35" customHeight="1" thickTop="1" thickBot="1" x14ac:dyDescent="0.3">
      <c r="A3627" s="37"/>
      <c r="B3627" s="13"/>
      <c r="C3627" s="13"/>
      <c r="D3627" s="13"/>
      <c r="E3627" s="13"/>
    </row>
    <row r="3628" spans="1:5" ht="25.35" customHeight="1" thickTop="1" thickBot="1" x14ac:dyDescent="0.3">
      <c r="A3628" s="37"/>
      <c r="B3628" s="13"/>
      <c r="C3628" s="13"/>
      <c r="D3628" s="13"/>
      <c r="E3628" s="13"/>
    </row>
    <row r="3629" spans="1:5" ht="25.35" customHeight="1" thickTop="1" thickBot="1" x14ac:dyDescent="0.3">
      <c r="A3629" s="37"/>
      <c r="B3629" s="13"/>
      <c r="C3629" s="13"/>
      <c r="D3629" s="13"/>
      <c r="E3629" s="13"/>
    </row>
    <row r="3630" spans="1:5" ht="25.35" customHeight="1" thickTop="1" thickBot="1" x14ac:dyDescent="0.3">
      <c r="A3630" s="37"/>
      <c r="B3630" s="13"/>
      <c r="C3630" s="13"/>
      <c r="D3630" s="13"/>
      <c r="E3630" s="13"/>
    </row>
    <row r="3631" spans="1:5" ht="25.35" customHeight="1" thickTop="1" thickBot="1" x14ac:dyDescent="0.3">
      <c r="A3631" s="37"/>
      <c r="B3631" s="13"/>
      <c r="C3631" s="13"/>
      <c r="D3631" s="13"/>
      <c r="E3631" s="13"/>
    </row>
    <row r="3632" spans="1:5" ht="25.35" customHeight="1" thickTop="1" thickBot="1" x14ac:dyDescent="0.3">
      <c r="A3632" s="37"/>
      <c r="B3632" s="13"/>
      <c r="C3632" s="13"/>
      <c r="D3632" s="13"/>
      <c r="E3632" s="13"/>
    </row>
    <row r="3633" spans="1:5" ht="25.35" customHeight="1" thickTop="1" thickBot="1" x14ac:dyDescent="0.3">
      <c r="A3633" s="37"/>
      <c r="B3633" s="13"/>
      <c r="C3633" s="13"/>
      <c r="D3633" s="13"/>
      <c r="E3633" s="13"/>
    </row>
    <row r="3634" spans="1:5" ht="25.35" customHeight="1" thickTop="1" thickBot="1" x14ac:dyDescent="0.3">
      <c r="A3634" s="37"/>
      <c r="B3634" s="13"/>
      <c r="C3634" s="13"/>
      <c r="D3634" s="13"/>
      <c r="E3634" s="13"/>
    </row>
    <row r="3635" spans="1:5" ht="25.35" customHeight="1" thickTop="1" thickBot="1" x14ac:dyDescent="0.3">
      <c r="A3635" s="37"/>
      <c r="B3635" s="13"/>
      <c r="C3635" s="13"/>
      <c r="D3635" s="13"/>
      <c r="E3635" s="13"/>
    </row>
    <row r="3636" spans="1:5" ht="25.35" customHeight="1" thickTop="1" thickBot="1" x14ac:dyDescent="0.3">
      <c r="A3636" s="37"/>
      <c r="B3636" s="13"/>
      <c r="C3636" s="13"/>
      <c r="D3636" s="13"/>
      <c r="E3636" s="13"/>
    </row>
    <row r="3637" spans="1:5" ht="25.35" customHeight="1" thickTop="1" thickBot="1" x14ac:dyDescent="0.3">
      <c r="A3637" s="37"/>
      <c r="B3637" s="13"/>
      <c r="C3637" s="13"/>
      <c r="D3637" s="13"/>
      <c r="E3637" s="13"/>
    </row>
    <row r="3638" spans="1:5" ht="25.35" customHeight="1" thickTop="1" thickBot="1" x14ac:dyDescent="0.3">
      <c r="A3638" s="37"/>
      <c r="B3638" s="13"/>
      <c r="C3638" s="13"/>
      <c r="D3638" s="13"/>
      <c r="E3638" s="13"/>
    </row>
    <row r="3639" spans="1:5" ht="25.35" customHeight="1" thickTop="1" thickBot="1" x14ac:dyDescent="0.3">
      <c r="A3639" s="37"/>
      <c r="B3639" s="13"/>
      <c r="C3639" s="13"/>
      <c r="D3639" s="13"/>
      <c r="E3639" s="13"/>
    </row>
    <row r="3640" spans="1:5" ht="25.35" customHeight="1" thickTop="1" thickBot="1" x14ac:dyDescent="0.3">
      <c r="A3640" s="37"/>
      <c r="B3640" s="13"/>
      <c r="C3640" s="13"/>
      <c r="D3640" s="13"/>
      <c r="E3640" s="13"/>
    </row>
    <row r="3641" spans="1:5" ht="25.35" customHeight="1" thickTop="1" thickBot="1" x14ac:dyDescent="0.3">
      <c r="A3641" s="37"/>
      <c r="B3641" s="101"/>
      <c r="C3641" s="101"/>
      <c r="D3641" s="101"/>
      <c r="E3641" s="102"/>
    </row>
    <row r="3642" spans="1:5" ht="25.35" customHeight="1" thickTop="1" thickBot="1" x14ac:dyDescent="0.3">
      <c r="A3642" s="37"/>
      <c r="B3642" s="13"/>
      <c r="C3642" s="13"/>
      <c r="D3642" s="13"/>
      <c r="E3642" s="13"/>
    </row>
    <row r="3643" spans="1:5" ht="25.35" customHeight="1" thickTop="1" thickBot="1" x14ac:dyDescent="0.3">
      <c r="A3643" s="37"/>
      <c r="B3643" s="13"/>
      <c r="C3643" s="13"/>
      <c r="D3643" s="13"/>
      <c r="E3643" s="13"/>
    </row>
    <row r="3644" spans="1:5" ht="25.35" customHeight="1" thickTop="1" thickBot="1" x14ac:dyDescent="0.3">
      <c r="A3644" s="37"/>
      <c r="B3644" s="13"/>
      <c r="C3644" s="13"/>
      <c r="D3644" s="13"/>
      <c r="E3644" s="13"/>
    </row>
    <row r="3645" spans="1:5" ht="25.35" customHeight="1" thickTop="1" thickBot="1" x14ac:dyDescent="0.3">
      <c r="A3645" s="37"/>
      <c r="B3645" s="13"/>
      <c r="C3645" s="13"/>
      <c r="D3645" s="13"/>
      <c r="E3645" s="13"/>
    </row>
    <row r="3646" spans="1:5" ht="25.35" customHeight="1" thickTop="1" thickBot="1" x14ac:dyDescent="0.3">
      <c r="A3646" s="37"/>
      <c r="B3646" s="13"/>
      <c r="C3646" s="13"/>
      <c r="D3646" s="13"/>
      <c r="E3646" s="13"/>
    </row>
    <row r="3647" spans="1:5" ht="25.35" customHeight="1" thickTop="1" thickBot="1" x14ac:dyDescent="0.3">
      <c r="A3647" s="37"/>
      <c r="B3647" s="13"/>
      <c r="C3647" s="13"/>
      <c r="D3647" s="13"/>
      <c r="E3647" s="13"/>
    </row>
    <row r="3648" spans="1:5" ht="25.35" customHeight="1" thickTop="1" thickBot="1" x14ac:dyDescent="0.3">
      <c r="A3648" s="37"/>
      <c r="B3648" s="13"/>
      <c r="C3648" s="13"/>
      <c r="D3648" s="13"/>
      <c r="E3648" s="13"/>
    </row>
    <row r="3649" spans="1:5" ht="25.35" customHeight="1" thickTop="1" thickBot="1" x14ac:dyDescent="0.3">
      <c r="A3649" s="37"/>
      <c r="B3649" s="13"/>
      <c r="C3649" s="13"/>
      <c r="D3649" s="13"/>
      <c r="E3649" s="13"/>
    </row>
    <row r="3650" spans="1:5" ht="25.35" customHeight="1" thickTop="1" thickBot="1" x14ac:dyDescent="0.3">
      <c r="A3650" s="37"/>
      <c r="B3650" s="13"/>
      <c r="C3650" s="13"/>
      <c r="D3650" s="13"/>
      <c r="E3650" s="13"/>
    </row>
    <row r="3651" spans="1:5" ht="25.35" customHeight="1" thickTop="1" thickBot="1" x14ac:dyDescent="0.3">
      <c r="A3651" s="37"/>
      <c r="B3651" s="13"/>
      <c r="C3651" s="13"/>
      <c r="D3651" s="13"/>
      <c r="E3651" s="13"/>
    </row>
    <row r="3652" spans="1:5" ht="25.35" customHeight="1" thickTop="1" thickBot="1" x14ac:dyDescent="0.3">
      <c r="A3652" s="37"/>
      <c r="B3652" s="13"/>
      <c r="C3652" s="13"/>
      <c r="D3652" s="13"/>
      <c r="E3652" s="13"/>
    </row>
    <row r="3653" spans="1:5" ht="25.35" customHeight="1" thickTop="1" thickBot="1" x14ac:dyDescent="0.3">
      <c r="A3653" s="37"/>
      <c r="B3653" s="13"/>
      <c r="C3653" s="13"/>
      <c r="D3653" s="13"/>
      <c r="E3653" s="13"/>
    </row>
    <row r="3654" spans="1:5" ht="25.35" customHeight="1" thickTop="1" thickBot="1" x14ac:dyDescent="0.3">
      <c r="A3654" s="37"/>
      <c r="B3654" s="13"/>
      <c r="C3654" s="13"/>
      <c r="D3654" s="13"/>
      <c r="E3654" s="13"/>
    </row>
    <row r="3655" spans="1:5" ht="25.35" customHeight="1" thickTop="1" thickBot="1" x14ac:dyDescent="0.3">
      <c r="A3655" s="37"/>
      <c r="B3655" s="13"/>
      <c r="C3655" s="13"/>
      <c r="D3655" s="13"/>
      <c r="E3655" s="13"/>
    </row>
    <row r="3656" spans="1:5" ht="25.35" customHeight="1" thickTop="1" thickBot="1" x14ac:dyDescent="0.3">
      <c r="A3656" s="37"/>
      <c r="B3656" s="13"/>
      <c r="C3656" s="13"/>
      <c r="D3656" s="13"/>
      <c r="E3656" s="13"/>
    </row>
    <row r="3657" spans="1:5" ht="25.35" customHeight="1" thickTop="1" thickBot="1" x14ac:dyDescent="0.3">
      <c r="A3657" s="37"/>
      <c r="B3657" s="13"/>
      <c r="C3657" s="13"/>
      <c r="D3657" s="13"/>
      <c r="E3657" s="13"/>
    </row>
    <row r="3658" spans="1:5" ht="25.35" customHeight="1" thickTop="1" thickBot="1" x14ac:dyDescent="0.3">
      <c r="A3658" s="37"/>
      <c r="B3658" s="13"/>
      <c r="C3658" s="13"/>
      <c r="D3658" s="13"/>
      <c r="E3658" s="13"/>
    </row>
    <row r="3659" spans="1:5" ht="25.35" customHeight="1" thickTop="1" thickBot="1" x14ac:dyDescent="0.3">
      <c r="A3659" s="37"/>
      <c r="B3659" s="13"/>
      <c r="C3659" s="13"/>
      <c r="D3659" s="13"/>
      <c r="E3659" s="13"/>
    </row>
    <row r="3660" spans="1:5" ht="25.35" customHeight="1" thickTop="1" thickBot="1" x14ac:dyDescent="0.3">
      <c r="A3660" s="37"/>
      <c r="B3660" s="13"/>
      <c r="C3660" s="13"/>
      <c r="D3660" s="13"/>
      <c r="E3660" s="13"/>
    </row>
    <row r="3661" spans="1:5" ht="25.35" customHeight="1" thickTop="1" thickBot="1" x14ac:dyDescent="0.3">
      <c r="A3661" s="37"/>
      <c r="B3661" s="13"/>
      <c r="C3661" s="13"/>
      <c r="D3661" s="13"/>
      <c r="E3661" s="13"/>
    </row>
    <row r="3662" spans="1:5" ht="25.35" customHeight="1" thickTop="1" thickBot="1" x14ac:dyDescent="0.3">
      <c r="A3662" s="37"/>
      <c r="B3662" s="13"/>
      <c r="C3662" s="13"/>
      <c r="D3662" s="13"/>
      <c r="E3662" s="13"/>
    </row>
    <row r="3663" spans="1:5" ht="25.35" customHeight="1" thickTop="1" thickBot="1" x14ac:dyDescent="0.3">
      <c r="A3663" s="37"/>
      <c r="B3663" s="13"/>
      <c r="C3663" s="13"/>
      <c r="D3663" s="13"/>
      <c r="E3663" s="13"/>
    </row>
    <row r="3664" spans="1:5" ht="25.35" customHeight="1" thickTop="1" thickBot="1" x14ac:dyDescent="0.3">
      <c r="A3664" s="37"/>
      <c r="B3664" s="13"/>
      <c r="C3664" s="13"/>
      <c r="D3664" s="13"/>
      <c r="E3664" s="13"/>
    </row>
    <row r="3665" spans="1:5" ht="25.35" customHeight="1" thickTop="1" thickBot="1" x14ac:dyDescent="0.3">
      <c r="A3665" s="37"/>
      <c r="B3665" s="13"/>
      <c r="C3665" s="13"/>
      <c r="D3665" s="13"/>
      <c r="E3665" s="13"/>
    </row>
    <row r="3666" spans="1:5" ht="25.35" customHeight="1" thickTop="1" thickBot="1" x14ac:dyDescent="0.3">
      <c r="A3666" s="37"/>
      <c r="B3666" s="13"/>
      <c r="C3666" s="13"/>
      <c r="D3666" s="13"/>
      <c r="E3666" s="13"/>
    </row>
    <row r="3667" spans="1:5" ht="25.35" customHeight="1" thickTop="1" thickBot="1" x14ac:dyDescent="0.3">
      <c r="A3667" s="37"/>
      <c r="B3667" s="13"/>
      <c r="C3667" s="13"/>
      <c r="D3667" s="13"/>
      <c r="E3667" s="13"/>
    </row>
    <row r="3668" spans="1:5" ht="25.35" customHeight="1" thickTop="1" thickBot="1" x14ac:dyDescent="0.3">
      <c r="A3668" s="37"/>
      <c r="B3668" s="13"/>
      <c r="C3668" s="13"/>
      <c r="D3668" s="13"/>
      <c r="E3668" s="13"/>
    </row>
    <row r="3669" spans="1:5" ht="25.35" customHeight="1" thickTop="1" thickBot="1" x14ac:dyDescent="0.3">
      <c r="A3669" s="37"/>
      <c r="B3669" s="13"/>
      <c r="C3669" s="13"/>
      <c r="D3669" s="13"/>
      <c r="E3669" s="13"/>
    </row>
    <row r="3670" spans="1:5" ht="25.35" customHeight="1" thickTop="1" thickBot="1" x14ac:dyDescent="0.3">
      <c r="A3670" s="37"/>
      <c r="B3670" s="13"/>
      <c r="C3670" s="13"/>
      <c r="D3670" s="13"/>
      <c r="E3670" s="13"/>
    </row>
    <row r="3671" spans="1:5" ht="25.35" customHeight="1" thickTop="1" thickBot="1" x14ac:dyDescent="0.3">
      <c r="A3671" s="37"/>
      <c r="B3671" s="13"/>
      <c r="C3671" s="13"/>
      <c r="D3671" s="13"/>
      <c r="E3671" s="13"/>
    </row>
    <row r="3672" spans="1:5" ht="25.35" customHeight="1" thickTop="1" thickBot="1" x14ac:dyDescent="0.3">
      <c r="A3672" s="37"/>
      <c r="B3672" s="13"/>
      <c r="C3672" s="13"/>
      <c r="D3672" s="13"/>
      <c r="E3672" s="13"/>
    </row>
    <row r="3673" spans="1:5" ht="25.35" customHeight="1" thickTop="1" thickBot="1" x14ac:dyDescent="0.3">
      <c r="A3673" s="37"/>
      <c r="B3673" s="13"/>
      <c r="C3673" s="13"/>
      <c r="D3673" s="13"/>
      <c r="E3673" s="13"/>
    </row>
    <row r="3674" spans="1:5" ht="25.35" customHeight="1" thickTop="1" thickBot="1" x14ac:dyDescent="0.3">
      <c r="A3674" s="37"/>
      <c r="B3674" s="13"/>
      <c r="C3674" s="13"/>
      <c r="D3674" s="13"/>
      <c r="E3674" s="13"/>
    </row>
    <row r="3675" spans="1:5" ht="25.35" customHeight="1" thickTop="1" thickBot="1" x14ac:dyDescent="0.3">
      <c r="A3675" s="37"/>
      <c r="B3675" s="13"/>
      <c r="C3675" s="13"/>
      <c r="D3675" s="13"/>
      <c r="E3675" s="13"/>
    </row>
    <row r="3676" spans="1:5" ht="25.35" customHeight="1" thickTop="1" thickBot="1" x14ac:dyDescent="0.3">
      <c r="A3676" s="37"/>
      <c r="B3676" s="13"/>
      <c r="C3676" s="13"/>
      <c r="D3676" s="13"/>
      <c r="E3676" s="13"/>
    </row>
    <row r="3677" spans="1:5" ht="25.35" customHeight="1" thickTop="1" thickBot="1" x14ac:dyDescent="0.3">
      <c r="A3677" s="37"/>
      <c r="B3677" s="13"/>
      <c r="C3677" s="13"/>
      <c r="D3677" s="13"/>
      <c r="E3677" s="13"/>
    </row>
    <row r="3678" spans="1:5" ht="25.35" customHeight="1" thickTop="1" thickBot="1" x14ac:dyDescent="0.3">
      <c r="A3678" s="37"/>
      <c r="B3678" s="13"/>
      <c r="C3678" s="13"/>
      <c r="D3678" s="13"/>
      <c r="E3678" s="13"/>
    </row>
    <row r="3679" spans="1:5" ht="25.35" customHeight="1" thickTop="1" thickBot="1" x14ac:dyDescent="0.3">
      <c r="A3679" s="37"/>
      <c r="B3679" s="13"/>
      <c r="C3679" s="13"/>
      <c r="D3679" s="13"/>
      <c r="E3679" s="13"/>
    </row>
    <row r="3680" spans="1:5" ht="25.35" customHeight="1" thickTop="1" thickBot="1" x14ac:dyDescent="0.3">
      <c r="A3680" s="37"/>
      <c r="B3680" s="13"/>
      <c r="C3680" s="13"/>
      <c r="D3680" s="13"/>
      <c r="E3680" s="13"/>
    </row>
    <row r="3681" spans="1:5" ht="25.35" customHeight="1" thickTop="1" thickBot="1" x14ac:dyDescent="0.3">
      <c r="A3681" s="37"/>
      <c r="B3681" s="13"/>
      <c r="C3681" s="13"/>
      <c r="D3681" s="13"/>
      <c r="E3681" s="13"/>
    </row>
    <row r="3682" spans="1:5" ht="25.35" customHeight="1" thickTop="1" thickBot="1" x14ac:dyDescent="0.3">
      <c r="A3682" s="37"/>
      <c r="B3682" s="13"/>
      <c r="C3682" s="13"/>
      <c r="D3682" s="13"/>
      <c r="E3682" s="13"/>
    </row>
    <row r="3683" spans="1:5" ht="25.35" customHeight="1" thickTop="1" thickBot="1" x14ac:dyDescent="0.3">
      <c r="A3683" s="37"/>
      <c r="B3683" s="13"/>
      <c r="C3683" s="13"/>
      <c r="D3683" s="13"/>
      <c r="E3683" s="13"/>
    </row>
    <row r="3684" spans="1:5" ht="25.35" customHeight="1" thickTop="1" thickBot="1" x14ac:dyDescent="0.3">
      <c r="A3684" s="37"/>
      <c r="B3684" s="13"/>
      <c r="C3684" s="13"/>
      <c r="D3684" s="13"/>
      <c r="E3684" s="13"/>
    </row>
    <row r="3685" spans="1:5" ht="25.35" customHeight="1" thickTop="1" thickBot="1" x14ac:dyDescent="0.3">
      <c r="A3685" s="37"/>
      <c r="B3685" s="13"/>
      <c r="C3685" s="13"/>
      <c r="D3685" s="13"/>
      <c r="E3685" s="13"/>
    </row>
    <row r="3686" spans="1:5" ht="25.35" customHeight="1" thickTop="1" thickBot="1" x14ac:dyDescent="0.3">
      <c r="A3686" s="37"/>
      <c r="B3686" s="13"/>
      <c r="C3686" s="13"/>
      <c r="D3686" s="13"/>
      <c r="E3686" s="13"/>
    </row>
    <row r="3687" spans="1:5" ht="25.35" customHeight="1" thickTop="1" thickBot="1" x14ac:dyDescent="0.3">
      <c r="A3687" s="37"/>
      <c r="B3687" s="13"/>
      <c r="C3687" s="13"/>
      <c r="D3687" s="13"/>
      <c r="E3687" s="13"/>
    </row>
    <row r="3688" spans="1:5" ht="25.35" customHeight="1" thickTop="1" thickBot="1" x14ac:dyDescent="0.3">
      <c r="A3688" s="37"/>
      <c r="B3688" s="13"/>
      <c r="C3688" s="13"/>
      <c r="D3688" s="13"/>
      <c r="E3688" s="13"/>
    </row>
    <row r="3689" spans="1:5" ht="25.35" customHeight="1" thickTop="1" thickBot="1" x14ac:dyDescent="0.3">
      <c r="A3689" s="37"/>
      <c r="B3689" s="13"/>
      <c r="C3689" s="13"/>
      <c r="D3689" s="13"/>
      <c r="E3689" s="13"/>
    </row>
    <row r="3690" spans="1:5" ht="25.35" customHeight="1" thickTop="1" thickBot="1" x14ac:dyDescent="0.3">
      <c r="A3690" s="37"/>
      <c r="B3690" s="13"/>
      <c r="C3690" s="13"/>
      <c r="D3690" s="13"/>
      <c r="E3690" s="13"/>
    </row>
    <row r="3691" spans="1:5" ht="25.35" customHeight="1" thickTop="1" thickBot="1" x14ac:dyDescent="0.3">
      <c r="A3691" s="37"/>
      <c r="B3691" s="13"/>
      <c r="C3691" s="13"/>
      <c r="D3691" s="13"/>
      <c r="E3691" s="13"/>
    </row>
    <row r="3692" spans="1:5" ht="25.35" customHeight="1" thickTop="1" thickBot="1" x14ac:dyDescent="0.3">
      <c r="A3692" s="37"/>
      <c r="B3692" s="13"/>
      <c r="C3692" s="13"/>
      <c r="D3692" s="13"/>
      <c r="E3692" s="13"/>
    </row>
    <row r="3693" spans="1:5" ht="25.35" customHeight="1" thickTop="1" thickBot="1" x14ac:dyDescent="0.3">
      <c r="A3693" s="37"/>
      <c r="B3693" s="13"/>
      <c r="C3693" s="13"/>
      <c r="D3693" s="13"/>
      <c r="E3693" s="13"/>
    </row>
    <row r="3694" spans="1:5" ht="25.35" customHeight="1" thickTop="1" thickBot="1" x14ac:dyDescent="0.3">
      <c r="A3694" s="37"/>
      <c r="B3694" s="13"/>
      <c r="C3694" s="13"/>
      <c r="D3694" s="13"/>
      <c r="E3694" s="13"/>
    </row>
    <row r="3695" spans="1:5" ht="25.35" customHeight="1" thickTop="1" thickBot="1" x14ac:dyDescent="0.3">
      <c r="A3695" s="37"/>
      <c r="B3695" s="13"/>
      <c r="C3695" s="13"/>
      <c r="D3695" s="13"/>
      <c r="E3695" s="13"/>
    </row>
    <row r="3696" spans="1:5" ht="25.35" customHeight="1" thickTop="1" thickBot="1" x14ac:dyDescent="0.3">
      <c r="A3696" s="37"/>
      <c r="B3696" s="13"/>
      <c r="C3696" s="13"/>
      <c r="D3696" s="13"/>
      <c r="E3696" s="13"/>
    </row>
    <row r="3697" spans="1:5" ht="25.35" customHeight="1" thickTop="1" thickBot="1" x14ac:dyDescent="0.3">
      <c r="A3697" s="37"/>
      <c r="B3697" s="13"/>
      <c r="C3697" s="13"/>
      <c r="D3697" s="13"/>
      <c r="E3697" s="13"/>
    </row>
    <row r="3698" spans="1:5" ht="25.35" customHeight="1" thickTop="1" thickBot="1" x14ac:dyDescent="0.3">
      <c r="A3698" s="37"/>
      <c r="B3698" s="13"/>
      <c r="C3698" s="13"/>
      <c r="D3698" s="13"/>
      <c r="E3698" s="13"/>
    </row>
    <row r="3699" spans="1:5" ht="25.35" customHeight="1" thickTop="1" thickBot="1" x14ac:dyDescent="0.3">
      <c r="A3699" s="37"/>
      <c r="B3699" s="13"/>
      <c r="C3699" s="13"/>
      <c r="D3699" s="13"/>
      <c r="E3699" s="13"/>
    </row>
    <row r="3700" spans="1:5" ht="25.35" customHeight="1" thickTop="1" thickBot="1" x14ac:dyDescent="0.3">
      <c r="A3700" s="37"/>
      <c r="B3700" s="13"/>
      <c r="C3700" s="13"/>
      <c r="D3700" s="13"/>
      <c r="E3700" s="13"/>
    </row>
    <row r="3701" spans="1:5" ht="25.35" customHeight="1" thickTop="1" thickBot="1" x14ac:dyDescent="0.3">
      <c r="A3701" s="37"/>
      <c r="B3701" s="13"/>
      <c r="C3701" s="13"/>
      <c r="D3701" s="13"/>
      <c r="E3701" s="13"/>
    </row>
    <row r="3702" spans="1:5" ht="25.35" customHeight="1" thickTop="1" thickBot="1" x14ac:dyDescent="0.3">
      <c r="A3702" s="37"/>
      <c r="B3702" s="13"/>
      <c r="C3702" s="13"/>
      <c r="D3702" s="13"/>
      <c r="E3702" s="13"/>
    </row>
    <row r="3703" spans="1:5" ht="25.35" customHeight="1" thickTop="1" thickBot="1" x14ac:dyDescent="0.3">
      <c r="A3703" s="37"/>
      <c r="B3703" s="13"/>
      <c r="C3703" s="13"/>
      <c r="D3703" s="13"/>
      <c r="E3703" s="13"/>
    </row>
    <row r="3704" spans="1:5" ht="25.35" customHeight="1" thickTop="1" thickBot="1" x14ac:dyDescent="0.3">
      <c r="A3704" s="37"/>
      <c r="B3704" s="13"/>
      <c r="C3704" s="13"/>
      <c r="D3704" s="13"/>
      <c r="E3704" s="13"/>
    </row>
    <row r="3705" spans="1:5" ht="25.35" customHeight="1" thickTop="1" thickBot="1" x14ac:dyDescent="0.3">
      <c r="A3705" s="37"/>
      <c r="B3705" s="13"/>
      <c r="C3705" s="13"/>
      <c r="D3705" s="13"/>
      <c r="E3705" s="13"/>
    </row>
    <row r="3706" spans="1:5" ht="25.35" customHeight="1" thickTop="1" thickBot="1" x14ac:dyDescent="0.3">
      <c r="A3706" s="37"/>
      <c r="B3706" s="13"/>
      <c r="C3706" s="13"/>
      <c r="D3706" s="13"/>
      <c r="E3706" s="13"/>
    </row>
    <row r="3707" spans="1:5" ht="25.35" customHeight="1" thickTop="1" thickBot="1" x14ac:dyDescent="0.3">
      <c r="A3707" s="37"/>
      <c r="B3707" s="13"/>
      <c r="C3707" s="13"/>
      <c r="D3707" s="13"/>
      <c r="E3707" s="13"/>
    </row>
    <row r="3708" spans="1:5" ht="25.35" customHeight="1" thickTop="1" thickBot="1" x14ac:dyDescent="0.3">
      <c r="A3708" s="37"/>
      <c r="B3708" s="13"/>
      <c r="C3708" s="13"/>
      <c r="D3708" s="13"/>
      <c r="E3708" s="13"/>
    </row>
    <row r="3709" spans="1:5" ht="25.35" customHeight="1" thickTop="1" thickBot="1" x14ac:dyDescent="0.3">
      <c r="A3709" s="37"/>
      <c r="B3709" s="13"/>
      <c r="C3709" s="13"/>
      <c r="D3709" s="13"/>
      <c r="E3709" s="13"/>
    </row>
    <row r="3710" spans="1:5" ht="25.35" customHeight="1" thickTop="1" thickBot="1" x14ac:dyDescent="0.3">
      <c r="A3710" s="37"/>
      <c r="B3710" s="13"/>
      <c r="C3710" s="13"/>
      <c r="D3710" s="13"/>
      <c r="E3710" s="13"/>
    </row>
    <row r="3711" spans="1:5" ht="25.35" customHeight="1" thickTop="1" thickBot="1" x14ac:dyDescent="0.3">
      <c r="A3711" s="37"/>
      <c r="B3711" s="13"/>
      <c r="C3711" s="13"/>
      <c r="D3711" s="13"/>
      <c r="E3711" s="13"/>
    </row>
    <row r="3712" spans="1:5" ht="25.35" customHeight="1" thickTop="1" thickBot="1" x14ac:dyDescent="0.3">
      <c r="A3712" s="37"/>
      <c r="B3712" s="13"/>
      <c r="C3712" s="13"/>
      <c r="D3712" s="13"/>
      <c r="E3712" s="13"/>
    </row>
    <row r="3713" spans="1:5" ht="25.35" customHeight="1" thickTop="1" thickBot="1" x14ac:dyDescent="0.3">
      <c r="A3713" s="37"/>
      <c r="B3713" s="13"/>
      <c r="C3713" s="13"/>
      <c r="D3713" s="13"/>
      <c r="E3713" s="13"/>
    </row>
    <row r="3714" spans="1:5" ht="25.35" customHeight="1" thickTop="1" thickBot="1" x14ac:dyDescent="0.3">
      <c r="A3714" s="37"/>
      <c r="B3714" s="13"/>
      <c r="C3714" s="13"/>
      <c r="D3714" s="13"/>
      <c r="E3714" s="13"/>
    </row>
    <row r="3715" spans="1:5" ht="25.35" customHeight="1" thickTop="1" thickBot="1" x14ac:dyDescent="0.3">
      <c r="A3715" s="37"/>
      <c r="B3715" s="13"/>
      <c r="C3715" s="13"/>
      <c r="D3715" s="13"/>
      <c r="E3715" s="13"/>
    </row>
    <row r="3716" spans="1:5" ht="25.35" customHeight="1" thickTop="1" thickBot="1" x14ac:dyDescent="0.3">
      <c r="A3716" s="37"/>
      <c r="B3716" s="13"/>
      <c r="C3716" s="13"/>
      <c r="D3716" s="13"/>
      <c r="E3716" s="13"/>
    </row>
    <row r="3717" spans="1:5" ht="25.35" customHeight="1" thickTop="1" thickBot="1" x14ac:dyDescent="0.3">
      <c r="A3717" s="37"/>
      <c r="B3717" s="13"/>
      <c r="C3717" s="13"/>
      <c r="D3717" s="13"/>
      <c r="E3717" s="13"/>
    </row>
    <row r="3718" spans="1:5" ht="25.35" customHeight="1" thickTop="1" thickBot="1" x14ac:dyDescent="0.3">
      <c r="A3718" s="37"/>
      <c r="B3718" s="13"/>
      <c r="C3718" s="13"/>
      <c r="D3718" s="13"/>
      <c r="E3718" s="13"/>
    </row>
    <row r="3719" spans="1:5" ht="25.35" customHeight="1" thickTop="1" thickBot="1" x14ac:dyDescent="0.3">
      <c r="A3719" s="37"/>
      <c r="B3719" s="13"/>
      <c r="C3719" s="13"/>
      <c r="D3719" s="13"/>
      <c r="E3719" s="13"/>
    </row>
    <row r="3720" spans="1:5" ht="25.35" customHeight="1" thickTop="1" thickBot="1" x14ac:dyDescent="0.3">
      <c r="A3720" s="37"/>
      <c r="B3720" s="13"/>
      <c r="C3720" s="13"/>
      <c r="D3720" s="13"/>
      <c r="E3720" s="13"/>
    </row>
    <row r="3721" spans="1:5" ht="25.35" customHeight="1" thickTop="1" thickBot="1" x14ac:dyDescent="0.3">
      <c r="A3721" s="37"/>
      <c r="B3721" s="13"/>
      <c r="C3721" s="13"/>
      <c r="D3721" s="13"/>
      <c r="E3721" s="13"/>
    </row>
    <row r="3722" spans="1:5" ht="25.35" customHeight="1" thickTop="1" thickBot="1" x14ac:dyDescent="0.3">
      <c r="A3722" s="37"/>
      <c r="B3722" s="13"/>
      <c r="C3722" s="13"/>
      <c r="D3722" s="13"/>
      <c r="E3722" s="13"/>
    </row>
    <row r="3723" spans="1:5" ht="25.35" customHeight="1" thickTop="1" thickBot="1" x14ac:dyDescent="0.3">
      <c r="A3723" s="37"/>
      <c r="B3723" s="13"/>
      <c r="C3723" s="13"/>
      <c r="D3723" s="13"/>
      <c r="E3723" s="13"/>
    </row>
    <row r="3724" spans="1:5" ht="25.35" customHeight="1" thickTop="1" thickBot="1" x14ac:dyDescent="0.3">
      <c r="A3724" s="37"/>
      <c r="B3724" s="13"/>
      <c r="C3724" s="13"/>
      <c r="D3724" s="13"/>
      <c r="E3724" s="13"/>
    </row>
    <row r="3725" spans="1:5" ht="25.35" customHeight="1" thickTop="1" thickBot="1" x14ac:dyDescent="0.3">
      <c r="A3725" s="37"/>
      <c r="B3725" s="13"/>
      <c r="C3725" s="13"/>
      <c r="D3725" s="13"/>
      <c r="E3725" s="13"/>
    </row>
    <row r="3726" spans="1:5" ht="25.35" customHeight="1" thickTop="1" thickBot="1" x14ac:dyDescent="0.3">
      <c r="A3726" s="37"/>
      <c r="B3726" s="13"/>
      <c r="C3726" s="13"/>
      <c r="D3726" s="13"/>
      <c r="E3726" s="13"/>
    </row>
    <row r="3727" spans="1:5" ht="25.35" customHeight="1" thickTop="1" thickBot="1" x14ac:dyDescent="0.3">
      <c r="A3727" s="37"/>
      <c r="B3727" s="13"/>
      <c r="C3727" s="13"/>
      <c r="D3727" s="13"/>
      <c r="E3727" s="13"/>
    </row>
    <row r="3728" spans="1:5" ht="25.35" customHeight="1" thickTop="1" thickBot="1" x14ac:dyDescent="0.3">
      <c r="A3728" s="37"/>
      <c r="B3728" s="13"/>
      <c r="C3728" s="13"/>
      <c r="D3728" s="13"/>
      <c r="E3728" s="13"/>
    </row>
    <row r="3729" spans="1:5" ht="25.35" customHeight="1" thickTop="1" thickBot="1" x14ac:dyDescent="0.3">
      <c r="A3729" s="37"/>
      <c r="B3729" s="13"/>
      <c r="C3729" s="13"/>
      <c r="D3729" s="13"/>
      <c r="E3729" s="13"/>
    </row>
    <row r="3730" spans="1:5" ht="25.35" customHeight="1" thickTop="1" thickBot="1" x14ac:dyDescent="0.3">
      <c r="A3730" s="37"/>
      <c r="B3730" s="13"/>
      <c r="C3730" s="13"/>
      <c r="D3730" s="13"/>
      <c r="E3730" s="13"/>
    </row>
    <row r="3731" spans="1:5" ht="25.35" customHeight="1" thickTop="1" thickBot="1" x14ac:dyDescent="0.3">
      <c r="A3731" s="37"/>
      <c r="B3731" s="13"/>
      <c r="C3731" s="13"/>
      <c r="D3731" s="13"/>
      <c r="E3731" s="13"/>
    </row>
    <row r="3732" spans="1:5" ht="25.35" customHeight="1" thickTop="1" thickBot="1" x14ac:dyDescent="0.3">
      <c r="A3732" s="37"/>
      <c r="B3732" s="13"/>
      <c r="C3732" s="13"/>
      <c r="D3732" s="13"/>
      <c r="E3732" s="13"/>
    </row>
    <row r="3733" spans="1:5" ht="25.35" customHeight="1" thickTop="1" thickBot="1" x14ac:dyDescent="0.3">
      <c r="A3733" s="37"/>
      <c r="B3733" s="13"/>
      <c r="C3733" s="13"/>
      <c r="D3733" s="13"/>
      <c r="E3733" s="13"/>
    </row>
    <row r="3734" spans="1:5" ht="25.35" customHeight="1" thickTop="1" thickBot="1" x14ac:dyDescent="0.3">
      <c r="A3734" s="37"/>
      <c r="B3734" s="13"/>
      <c r="C3734" s="13"/>
      <c r="D3734" s="13"/>
      <c r="E3734" s="13"/>
    </row>
    <row r="3735" spans="1:5" ht="25.35" customHeight="1" thickTop="1" thickBot="1" x14ac:dyDescent="0.3">
      <c r="A3735" s="37"/>
      <c r="B3735" s="13"/>
      <c r="C3735" s="13"/>
      <c r="D3735" s="13"/>
      <c r="E3735" s="13"/>
    </row>
    <row r="3736" spans="1:5" ht="25.35" customHeight="1" thickTop="1" thickBot="1" x14ac:dyDescent="0.3">
      <c r="A3736" s="37"/>
      <c r="B3736" s="13"/>
      <c r="C3736" s="13"/>
      <c r="D3736" s="13"/>
      <c r="E3736" s="13"/>
    </row>
    <row r="3737" spans="1:5" ht="25.35" customHeight="1" thickTop="1" thickBot="1" x14ac:dyDescent="0.3">
      <c r="A3737" s="37"/>
      <c r="B3737" s="13"/>
      <c r="C3737" s="13"/>
      <c r="D3737" s="13"/>
      <c r="E3737" s="13"/>
    </row>
    <row r="3738" spans="1:5" ht="25.35" customHeight="1" thickTop="1" thickBot="1" x14ac:dyDescent="0.3">
      <c r="A3738" s="37"/>
      <c r="B3738" s="13"/>
      <c r="C3738" s="13"/>
      <c r="D3738" s="13"/>
      <c r="E3738" s="13"/>
    </row>
    <row r="3739" spans="1:5" ht="25.35" customHeight="1" thickTop="1" thickBot="1" x14ac:dyDescent="0.3">
      <c r="A3739" s="37"/>
      <c r="B3739" s="13"/>
      <c r="C3739" s="13"/>
      <c r="D3739" s="13"/>
      <c r="E3739" s="13"/>
    </row>
    <row r="3740" spans="1:5" ht="25.35" customHeight="1" thickTop="1" thickBot="1" x14ac:dyDescent="0.3">
      <c r="A3740" s="37"/>
      <c r="B3740" s="13"/>
      <c r="C3740" s="13"/>
      <c r="D3740" s="13"/>
      <c r="E3740" s="13"/>
    </row>
    <row r="3741" spans="1:5" ht="25.35" customHeight="1" thickTop="1" thickBot="1" x14ac:dyDescent="0.3">
      <c r="A3741" s="37"/>
      <c r="B3741" s="13"/>
      <c r="C3741" s="13"/>
      <c r="D3741" s="13"/>
      <c r="E3741" s="13"/>
    </row>
    <row r="3742" spans="1:5" ht="25.35" customHeight="1" thickTop="1" thickBot="1" x14ac:dyDescent="0.3">
      <c r="A3742" s="37"/>
      <c r="B3742" s="101"/>
      <c r="C3742" s="101"/>
      <c r="D3742" s="101"/>
      <c r="E3742" s="102"/>
    </row>
    <row r="3743" spans="1:5" ht="25.35" customHeight="1" thickTop="1" thickBot="1" x14ac:dyDescent="0.3">
      <c r="A3743" s="37"/>
      <c r="B3743" s="101"/>
      <c r="C3743" s="101"/>
      <c r="D3743" s="101"/>
      <c r="E3743" s="102"/>
    </row>
    <row r="3744" spans="1:5" ht="25.35" customHeight="1" thickTop="1" thickBot="1" x14ac:dyDescent="0.3">
      <c r="A3744" s="37"/>
      <c r="B3744" s="101"/>
      <c r="C3744" s="101"/>
      <c r="D3744" s="101"/>
      <c r="E3744" s="102"/>
    </row>
    <row r="3745" spans="1:5" ht="25.35" customHeight="1" thickTop="1" thickBot="1" x14ac:dyDescent="0.3">
      <c r="A3745" s="37"/>
      <c r="B3745" s="101"/>
      <c r="C3745" s="101"/>
      <c r="D3745" s="101"/>
      <c r="E3745" s="102"/>
    </row>
    <row r="3746" spans="1:5" ht="25.35" customHeight="1" thickTop="1" thickBot="1" x14ac:dyDescent="0.3">
      <c r="A3746" s="37"/>
      <c r="B3746" s="101"/>
      <c r="C3746" s="101"/>
      <c r="D3746" s="101"/>
      <c r="E3746" s="102"/>
    </row>
    <row r="3747" spans="1:5" ht="25.35" customHeight="1" thickTop="1" thickBot="1" x14ac:dyDescent="0.3">
      <c r="A3747" s="37"/>
      <c r="B3747" s="101"/>
      <c r="C3747" s="101"/>
      <c r="D3747" s="101"/>
      <c r="E3747" s="102"/>
    </row>
    <row r="3748" spans="1:5" ht="25.35" customHeight="1" thickTop="1" thickBot="1" x14ac:dyDescent="0.3">
      <c r="A3748" s="37"/>
      <c r="B3748" s="101"/>
      <c r="C3748" s="101"/>
      <c r="D3748" s="101"/>
      <c r="E3748" s="102"/>
    </row>
    <row r="3749" spans="1:5" ht="25.35" customHeight="1" thickTop="1" thickBot="1" x14ac:dyDescent="0.3">
      <c r="A3749" s="37"/>
      <c r="B3749" s="101"/>
      <c r="C3749" s="101"/>
      <c r="D3749" s="101"/>
      <c r="E3749" s="102"/>
    </row>
    <row r="3750" spans="1:5" ht="25.35" customHeight="1" thickTop="1" thickBot="1" x14ac:dyDescent="0.3">
      <c r="A3750" s="37"/>
      <c r="B3750" s="101"/>
      <c r="C3750" s="101"/>
      <c r="D3750" s="101"/>
      <c r="E3750" s="102"/>
    </row>
    <row r="3751" spans="1:5" ht="25.35" customHeight="1" thickTop="1" thickBot="1" x14ac:dyDescent="0.3">
      <c r="A3751" s="37"/>
      <c r="B3751" s="101"/>
      <c r="C3751" s="101"/>
      <c r="D3751" s="101"/>
      <c r="E3751" s="102"/>
    </row>
    <row r="3752" spans="1:5" ht="25.35" customHeight="1" thickTop="1" thickBot="1" x14ac:dyDescent="0.3">
      <c r="A3752" s="37"/>
      <c r="B3752" s="101"/>
      <c r="C3752" s="101"/>
      <c r="D3752" s="101"/>
      <c r="E3752" s="102"/>
    </row>
    <row r="3753" spans="1:5" ht="25.35" customHeight="1" thickTop="1" thickBot="1" x14ac:dyDescent="0.3">
      <c r="A3753" s="37"/>
      <c r="B3753" s="101"/>
      <c r="C3753" s="101"/>
      <c r="D3753" s="101"/>
      <c r="E3753" s="102"/>
    </row>
    <row r="3754" spans="1:5" ht="25.35" customHeight="1" thickTop="1" x14ac:dyDescent="0.25">
      <c r="A3754" s="56"/>
      <c r="D3754" s="30"/>
    </row>
    <row r="3755" spans="1:5" ht="25.35" customHeight="1" x14ac:dyDescent="0.25">
      <c r="A3755" s="56"/>
      <c r="D3755" s="30"/>
    </row>
    <row r="3756" spans="1:5" ht="25.35" customHeight="1" x14ac:dyDescent="0.25">
      <c r="A3756" s="56"/>
      <c r="D3756" s="30"/>
    </row>
    <row r="3757" spans="1:5" ht="25.35" customHeight="1" x14ac:dyDescent="0.25">
      <c r="A3757" s="56"/>
      <c r="D3757" s="30"/>
    </row>
    <row r="3758" spans="1:5" ht="25.35" customHeight="1" x14ac:dyDescent="0.25">
      <c r="A3758" s="56"/>
      <c r="D3758" s="30"/>
    </row>
    <row r="3759" spans="1:5" ht="25.35" customHeight="1" x14ac:dyDescent="0.25">
      <c r="A3759" s="56"/>
      <c r="D3759" s="30"/>
    </row>
    <row r="3760" spans="1:5" ht="25.35" customHeight="1" x14ac:dyDescent="0.25">
      <c r="A3760" s="56"/>
      <c r="D3760" s="30"/>
    </row>
    <row r="3761" spans="1:4" ht="25.35" customHeight="1" x14ac:dyDescent="0.25">
      <c r="A3761" s="56"/>
      <c r="D3761" s="30"/>
    </row>
    <row r="3762" spans="1:4" ht="25.35" customHeight="1" x14ac:dyDescent="0.25">
      <c r="A3762" s="56"/>
      <c r="D3762" s="30"/>
    </row>
    <row r="3763" spans="1:4" ht="25.35" customHeight="1" x14ac:dyDescent="0.25">
      <c r="A3763" s="56"/>
      <c r="D3763" s="30"/>
    </row>
    <row r="3764" spans="1:4" ht="25.35" customHeight="1" x14ac:dyDescent="0.25">
      <c r="A3764" s="56"/>
      <c r="D3764" s="30"/>
    </row>
    <row r="3765" spans="1:4" ht="25.35" customHeight="1" x14ac:dyDescent="0.25">
      <c r="A3765" s="56"/>
      <c r="D3765" s="30"/>
    </row>
    <row r="3766" spans="1:4" ht="25.35" customHeight="1" x14ac:dyDescent="0.25">
      <c r="A3766" s="56"/>
      <c r="D3766" s="30"/>
    </row>
    <row r="3767" spans="1:4" ht="25.35" customHeight="1" x14ac:dyDescent="0.25">
      <c r="A3767" s="56"/>
      <c r="D3767" s="30"/>
    </row>
    <row r="3768" spans="1:4" ht="25.35" customHeight="1" x14ac:dyDescent="0.25">
      <c r="A3768" s="56"/>
      <c r="D3768" s="30"/>
    </row>
    <row r="3769" spans="1:4" ht="25.35" customHeight="1" x14ac:dyDescent="0.25">
      <c r="A3769" s="56"/>
      <c r="D3769" s="30"/>
    </row>
    <row r="3770" spans="1:4" ht="25.35" customHeight="1" x14ac:dyDescent="0.25">
      <c r="A3770" s="56"/>
      <c r="D3770" s="30"/>
    </row>
    <row r="3771" spans="1:4" ht="25.35" customHeight="1" x14ac:dyDescent="0.25">
      <c r="A3771" s="56"/>
      <c r="D3771" s="30"/>
    </row>
    <row r="3772" spans="1:4" ht="25.35" customHeight="1" x14ac:dyDescent="0.25">
      <c r="A3772" s="56"/>
      <c r="D3772" s="30"/>
    </row>
    <row r="3773" spans="1:4" ht="25.35" customHeight="1" x14ac:dyDescent="0.25">
      <c r="A3773" s="56"/>
      <c r="D3773" s="30"/>
    </row>
    <row r="3774" spans="1:4" ht="25.35" customHeight="1" x14ac:dyDescent="0.25">
      <c r="A3774" s="56"/>
      <c r="D3774" s="30"/>
    </row>
    <row r="3775" spans="1:4" ht="25.35" customHeight="1" x14ac:dyDescent="0.25">
      <c r="A3775" s="56"/>
      <c r="D3775" s="30"/>
    </row>
    <row r="3776" spans="1:4" ht="25.35" customHeight="1" x14ac:dyDescent="0.25">
      <c r="A3776" s="56"/>
      <c r="D3776" s="30"/>
    </row>
    <row r="3777" spans="1:4" ht="25.35" customHeight="1" x14ac:dyDescent="0.25">
      <c r="A3777" s="56"/>
      <c r="D3777" s="30"/>
    </row>
    <row r="3778" spans="1:4" ht="25.35" customHeight="1" x14ac:dyDescent="0.25">
      <c r="A3778" s="56"/>
      <c r="D3778" s="30"/>
    </row>
    <row r="3779" spans="1:4" ht="25.35" customHeight="1" x14ac:dyDescent="0.25">
      <c r="A3779" s="56"/>
      <c r="D3779" s="30"/>
    </row>
    <row r="3780" spans="1:4" ht="25.35" customHeight="1" x14ac:dyDescent="0.25">
      <c r="A3780" s="56"/>
      <c r="D3780" s="30"/>
    </row>
    <row r="3781" spans="1:4" ht="25.35" customHeight="1" x14ac:dyDescent="0.25">
      <c r="A3781" s="56"/>
      <c r="D3781" s="30"/>
    </row>
    <row r="3782" spans="1:4" ht="25.35" customHeight="1" x14ac:dyDescent="0.25">
      <c r="A3782" s="56"/>
      <c r="D3782" s="30"/>
    </row>
    <row r="3783" spans="1:4" ht="25.35" customHeight="1" x14ac:dyDescent="0.25">
      <c r="A3783" s="56"/>
      <c r="D3783" s="30"/>
    </row>
    <row r="3784" spans="1:4" ht="25.35" customHeight="1" x14ac:dyDescent="0.25">
      <c r="A3784" s="56"/>
      <c r="D3784" s="30"/>
    </row>
    <row r="3785" spans="1:4" ht="25.35" customHeight="1" x14ac:dyDescent="0.25">
      <c r="A3785" s="56"/>
      <c r="D3785" s="30"/>
    </row>
    <row r="3786" spans="1:4" ht="25.35" customHeight="1" x14ac:dyDescent="0.25">
      <c r="A3786" s="56"/>
      <c r="D3786" s="30"/>
    </row>
    <row r="3787" spans="1:4" ht="25.35" customHeight="1" x14ac:dyDescent="0.25">
      <c r="A3787" s="56"/>
      <c r="D3787" s="30"/>
    </row>
    <row r="3788" spans="1:4" ht="25.35" customHeight="1" x14ac:dyDescent="0.25">
      <c r="A3788" s="56"/>
      <c r="D3788" s="30"/>
    </row>
    <row r="3789" spans="1:4" ht="25.35" customHeight="1" x14ac:dyDescent="0.25">
      <c r="A3789" s="56"/>
      <c r="D3789" s="30"/>
    </row>
    <row r="3790" spans="1:4" ht="25.35" customHeight="1" x14ac:dyDescent="0.25">
      <c r="A3790" s="56"/>
      <c r="D3790" s="30"/>
    </row>
    <row r="3791" spans="1:4" ht="25.35" customHeight="1" x14ac:dyDescent="0.25">
      <c r="A3791" s="56"/>
      <c r="D3791" s="30"/>
    </row>
    <row r="3792" spans="1:4" ht="25.35" customHeight="1" x14ac:dyDescent="0.25">
      <c r="A3792" s="56"/>
      <c r="D3792" s="30"/>
    </row>
    <row r="3793" spans="1:4" ht="25.35" customHeight="1" x14ac:dyDescent="0.25">
      <c r="A3793" s="56"/>
      <c r="D3793" s="30"/>
    </row>
    <row r="3794" spans="1:4" ht="25.35" customHeight="1" x14ac:dyDescent="0.25">
      <c r="A3794" s="56"/>
      <c r="D3794" s="30"/>
    </row>
    <row r="3795" spans="1:4" ht="25.35" customHeight="1" x14ac:dyDescent="0.25">
      <c r="A3795" s="56"/>
      <c r="D3795" s="30"/>
    </row>
    <row r="3796" spans="1:4" ht="25.35" customHeight="1" x14ac:dyDescent="0.25">
      <c r="A3796" s="56"/>
      <c r="D3796" s="30"/>
    </row>
    <row r="3797" spans="1:4" ht="25.35" customHeight="1" x14ac:dyDescent="0.25">
      <c r="A3797" s="56"/>
      <c r="D3797" s="30"/>
    </row>
    <row r="3798" spans="1:4" ht="25.35" customHeight="1" x14ac:dyDescent="0.25">
      <c r="A3798" s="56"/>
      <c r="D3798" s="30"/>
    </row>
    <row r="3799" spans="1:4" ht="25.35" customHeight="1" x14ac:dyDescent="0.25">
      <c r="A3799" s="56"/>
      <c r="D3799" s="30"/>
    </row>
    <row r="3800" spans="1:4" ht="25.35" customHeight="1" x14ac:dyDescent="0.25">
      <c r="A3800" s="56"/>
      <c r="D3800" s="30"/>
    </row>
    <row r="3801" spans="1:4" ht="25.35" customHeight="1" x14ac:dyDescent="0.25">
      <c r="A3801" s="56"/>
      <c r="D3801" s="30"/>
    </row>
    <row r="3802" spans="1:4" ht="25.35" customHeight="1" x14ac:dyDescent="0.25">
      <c r="A3802" s="56"/>
      <c r="D3802" s="30"/>
    </row>
    <row r="3803" spans="1:4" ht="25.35" customHeight="1" x14ac:dyDescent="0.25">
      <c r="A3803" s="56"/>
      <c r="D3803" s="30"/>
    </row>
    <row r="3804" spans="1:4" ht="25.35" customHeight="1" x14ac:dyDescent="0.25">
      <c r="A3804" s="56"/>
      <c r="D3804" s="30"/>
    </row>
    <row r="3805" spans="1:4" ht="25.35" customHeight="1" x14ac:dyDescent="0.25">
      <c r="A3805" s="56"/>
      <c r="D3805" s="30"/>
    </row>
    <row r="3806" spans="1:4" ht="25.35" customHeight="1" x14ac:dyDescent="0.25">
      <c r="A3806" s="56"/>
      <c r="D3806" s="30"/>
    </row>
    <row r="3807" spans="1:4" ht="25.35" customHeight="1" x14ac:dyDescent="0.25">
      <c r="A3807" s="56"/>
      <c r="D3807" s="30"/>
    </row>
    <row r="3808" spans="1:4" ht="25.35" customHeight="1" x14ac:dyDescent="0.25">
      <c r="A3808" s="56"/>
      <c r="D3808" s="30"/>
    </row>
    <row r="3809" spans="1:4" ht="25.35" customHeight="1" x14ac:dyDescent="0.25">
      <c r="A3809" s="56"/>
      <c r="D3809" s="30"/>
    </row>
    <row r="3810" spans="1:4" ht="25.35" customHeight="1" x14ac:dyDescent="0.25">
      <c r="A3810" s="56"/>
      <c r="D3810" s="30"/>
    </row>
    <row r="3811" spans="1:4" ht="25.35" customHeight="1" x14ac:dyDescent="0.25">
      <c r="A3811" s="56"/>
      <c r="D3811" s="30"/>
    </row>
    <row r="3812" spans="1:4" ht="25.35" customHeight="1" x14ac:dyDescent="0.25">
      <c r="A3812" s="56"/>
      <c r="D3812" s="30"/>
    </row>
    <row r="3813" spans="1:4" ht="25.35" customHeight="1" x14ac:dyDescent="0.25">
      <c r="A3813" s="56"/>
      <c r="D3813" s="30"/>
    </row>
    <row r="3814" spans="1:4" ht="25.35" customHeight="1" x14ac:dyDescent="0.25">
      <c r="A3814" s="56"/>
      <c r="D3814" s="30"/>
    </row>
    <row r="3815" spans="1:4" ht="25.35" customHeight="1" x14ac:dyDescent="0.25">
      <c r="A3815" s="56"/>
      <c r="D3815" s="30"/>
    </row>
    <row r="3816" spans="1:4" ht="25.35" customHeight="1" x14ac:dyDescent="0.25">
      <c r="A3816" s="56"/>
      <c r="D3816" s="30"/>
    </row>
    <row r="3817" spans="1:4" ht="25.35" customHeight="1" x14ac:dyDescent="0.25">
      <c r="A3817" s="56"/>
      <c r="D3817" s="30"/>
    </row>
    <row r="3818" spans="1:4" ht="25.35" customHeight="1" x14ac:dyDescent="0.25">
      <c r="A3818" s="56"/>
      <c r="D3818" s="30"/>
    </row>
    <row r="3819" spans="1:4" ht="25.35" customHeight="1" x14ac:dyDescent="0.25">
      <c r="A3819" s="56"/>
      <c r="D3819" s="30"/>
    </row>
    <row r="3820" spans="1:4" ht="25.35" customHeight="1" x14ac:dyDescent="0.25">
      <c r="A3820" s="56"/>
      <c r="D3820" s="30"/>
    </row>
    <row r="3821" spans="1:4" ht="25.35" customHeight="1" x14ac:dyDescent="0.25">
      <c r="A3821" s="56"/>
      <c r="D3821" s="30"/>
    </row>
    <row r="3822" spans="1:4" ht="25.35" customHeight="1" x14ac:dyDescent="0.25">
      <c r="A3822" s="56"/>
      <c r="D3822" s="30"/>
    </row>
    <row r="3823" spans="1:4" ht="25.35" customHeight="1" x14ac:dyDescent="0.25">
      <c r="A3823" s="56"/>
      <c r="D3823" s="30"/>
    </row>
    <row r="3824" spans="1:4" ht="25.35" customHeight="1" x14ac:dyDescent="0.25">
      <c r="A3824" s="56"/>
      <c r="D3824" s="30"/>
    </row>
    <row r="3825" spans="1:4" ht="25.35" customHeight="1" x14ac:dyDescent="0.25">
      <c r="A3825" s="56"/>
      <c r="D3825" s="30"/>
    </row>
    <row r="3826" spans="1:4" ht="25.35" customHeight="1" x14ac:dyDescent="0.25">
      <c r="A3826" s="56"/>
      <c r="D3826" s="30"/>
    </row>
    <row r="3827" spans="1:4" ht="25.35" customHeight="1" x14ac:dyDescent="0.25">
      <c r="A3827" s="56"/>
      <c r="D3827" s="30"/>
    </row>
    <row r="3828" spans="1:4" ht="25.35" customHeight="1" x14ac:dyDescent="0.25">
      <c r="A3828" s="56"/>
      <c r="D3828" s="30"/>
    </row>
    <row r="3829" spans="1:4" ht="25.35" customHeight="1" x14ac:dyDescent="0.25">
      <c r="A3829" s="56"/>
      <c r="D3829" s="30"/>
    </row>
    <row r="3830" spans="1:4" ht="25.35" customHeight="1" x14ac:dyDescent="0.25">
      <c r="A3830" s="56"/>
      <c r="D3830" s="30"/>
    </row>
    <row r="3831" spans="1:4" ht="25.35" customHeight="1" x14ac:dyDescent="0.25">
      <c r="A3831" s="56"/>
      <c r="D3831" s="30"/>
    </row>
    <row r="3832" spans="1:4" ht="25.35" customHeight="1" x14ac:dyDescent="0.25">
      <c r="A3832" s="56"/>
      <c r="D3832" s="30"/>
    </row>
    <row r="3833" spans="1:4" ht="25.35" customHeight="1" x14ac:dyDescent="0.25">
      <c r="A3833" s="56"/>
      <c r="D3833" s="30"/>
    </row>
    <row r="3834" spans="1:4" ht="25.35" customHeight="1" x14ac:dyDescent="0.25">
      <c r="A3834" s="56"/>
      <c r="D3834" s="30"/>
    </row>
    <row r="3835" spans="1:4" ht="25.35" customHeight="1" x14ac:dyDescent="0.25">
      <c r="A3835" s="56"/>
      <c r="D3835" s="30"/>
    </row>
    <row r="3836" spans="1:4" ht="25.35" customHeight="1" x14ac:dyDescent="0.25">
      <c r="A3836" s="56"/>
      <c r="D3836" s="30"/>
    </row>
    <row r="3837" spans="1:4" ht="25.35" customHeight="1" x14ac:dyDescent="0.25">
      <c r="A3837" s="56"/>
      <c r="D3837" s="30"/>
    </row>
    <row r="3838" spans="1:4" ht="25.35" customHeight="1" x14ac:dyDescent="0.25">
      <c r="A3838" s="56"/>
      <c r="D3838" s="30"/>
    </row>
    <row r="3839" spans="1:4" ht="25.35" customHeight="1" x14ac:dyDescent="0.25">
      <c r="A3839" s="56"/>
      <c r="D3839" s="30"/>
    </row>
    <row r="3840" spans="1:4" ht="25.35" customHeight="1" x14ac:dyDescent="0.25">
      <c r="A3840" s="56"/>
      <c r="D3840" s="30"/>
    </row>
    <row r="3841" spans="1:4" ht="25.35" customHeight="1" x14ac:dyDescent="0.25">
      <c r="A3841" s="56"/>
      <c r="D3841" s="30"/>
    </row>
    <row r="3842" spans="1:4" ht="25.35" customHeight="1" x14ac:dyDescent="0.25">
      <c r="A3842" s="56"/>
      <c r="D3842" s="30"/>
    </row>
    <row r="3843" spans="1:4" ht="25.35" customHeight="1" x14ac:dyDescent="0.25">
      <c r="A3843" s="56"/>
      <c r="D3843" s="30"/>
    </row>
    <row r="3844" spans="1:4" ht="25.35" customHeight="1" x14ac:dyDescent="0.25">
      <c r="A3844" s="56"/>
      <c r="D3844" s="30"/>
    </row>
    <row r="3845" spans="1:4" ht="25.35" customHeight="1" x14ac:dyDescent="0.25">
      <c r="A3845" s="56"/>
      <c r="D3845" s="30"/>
    </row>
    <row r="3846" spans="1:4" ht="25.35" customHeight="1" x14ac:dyDescent="0.25">
      <c r="A3846" s="56"/>
      <c r="D3846" s="30"/>
    </row>
    <row r="3847" spans="1:4" ht="25.35" customHeight="1" x14ac:dyDescent="0.25">
      <c r="A3847" s="56"/>
      <c r="D3847" s="30"/>
    </row>
    <row r="3848" spans="1:4" ht="25.35" customHeight="1" x14ac:dyDescent="0.25">
      <c r="A3848" s="56"/>
      <c r="D3848" s="30"/>
    </row>
    <row r="3849" spans="1:4" ht="25.35" customHeight="1" x14ac:dyDescent="0.25">
      <c r="A3849" s="56"/>
      <c r="D3849" s="30"/>
    </row>
    <row r="3850" spans="1:4" ht="25.35" customHeight="1" x14ac:dyDescent="0.25">
      <c r="A3850" s="56"/>
      <c r="D3850" s="30"/>
    </row>
    <row r="3851" spans="1:4" ht="25.35" customHeight="1" x14ac:dyDescent="0.25">
      <c r="A3851" s="56"/>
      <c r="D3851" s="30"/>
    </row>
    <row r="3852" spans="1:4" ht="25.35" customHeight="1" x14ac:dyDescent="0.25">
      <c r="A3852" s="56"/>
      <c r="D3852" s="30"/>
    </row>
    <row r="3853" spans="1:4" ht="25.35" customHeight="1" x14ac:dyDescent="0.25">
      <c r="A3853" s="56"/>
      <c r="D3853" s="30"/>
    </row>
    <row r="3854" spans="1:4" ht="25.35" customHeight="1" x14ac:dyDescent="0.25">
      <c r="A3854" s="56"/>
      <c r="D3854" s="30"/>
    </row>
    <row r="3855" spans="1:4" ht="25.35" customHeight="1" x14ac:dyDescent="0.25">
      <c r="A3855" s="56"/>
      <c r="D3855" s="30"/>
    </row>
    <row r="3856" spans="1:4" ht="25.35" customHeight="1" x14ac:dyDescent="0.25">
      <c r="A3856" s="56"/>
      <c r="D3856" s="30"/>
    </row>
    <row r="3857" spans="1:4" ht="25.35" customHeight="1" x14ac:dyDescent="0.25">
      <c r="A3857" s="56"/>
      <c r="D3857" s="30"/>
    </row>
    <row r="3858" spans="1:4" ht="25.35" customHeight="1" x14ac:dyDescent="0.25">
      <c r="A3858" s="56"/>
      <c r="D3858" s="30"/>
    </row>
    <row r="3859" spans="1:4" ht="25.35" customHeight="1" x14ac:dyDescent="0.25">
      <c r="A3859" s="56"/>
      <c r="D3859" s="30"/>
    </row>
    <row r="3860" spans="1:4" ht="25.35" customHeight="1" x14ac:dyDescent="0.25">
      <c r="A3860" s="56"/>
      <c r="D3860" s="30"/>
    </row>
    <row r="3861" spans="1:4" ht="25.35" customHeight="1" x14ac:dyDescent="0.25">
      <c r="A3861" s="56"/>
      <c r="D3861" s="30"/>
    </row>
    <row r="3862" spans="1:4" ht="25.35" customHeight="1" x14ac:dyDescent="0.25">
      <c r="A3862" s="56"/>
      <c r="D3862" s="30"/>
    </row>
    <row r="3863" spans="1:4" ht="25.35" customHeight="1" x14ac:dyDescent="0.25">
      <c r="A3863" s="56"/>
      <c r="D3863" s="30"/>
    </row>
    <row r="3864" spans="1:4" ht="25.35" customHeight="1" x14ac:dyDescent="0.25">
      <c r="A3864" s="56"/>
      <c r="D3864" s="30"/>
    </row>
    <row r="3865" spans="1:4" ht="25.35" customHeight="1" x14ac:dyDescent="0.25">
      <c r="A3865" s="56"/>
      <c r="D3865" s="30"/>
    </row>
    <row r="3866" spans="1:4" ht="25.35" customHeight="1" x14ac:dyDescent="0.25">
      <c r="A3866" s="56"/>
      <c r="D3866" s="30"/>
    </row>
    <row r="3867" spans="1:4" ht="25.35" customHeight="1" x14ac:dyDescent="0.25">
      <c r="A3867" s="56"/>
      <c r="D3867" s="30"/>
    </row>
    <row r="3868" spans="1:4" ht="25.35" customHeight="1" x14ac:dyDescent="0.25">
      <c r="A3868" s="56"/>
      <c r="D3868" s="30"/>
    </row>
    <row r="3869" spans="1:4" ht="25.35" customHeight="1" x14ac:dyDescent="0.25">
      <c r="A3869" s="56"/>
      <c r="D3869" s="30"/>
    </row>
    <row r="3870" spans="1:4" ht="25.35" customHeight="1" x14ac:dyDescent="0.25">
      <c r="A3870" s="56"/>
      <c r="D3870" s="30"/>
    </row>
    <row r="3871" spans="1:4" ht="25.35" customHeight="1" x14ac:dyDescent="0.25">
      <c r="A3871" s="56"/>
      <c r="D3871" s="30"/>
    </row>
    <row r="3872" spans="1:4" ht="25.35" customHeight="1" x14ac:dyDescent="0.25">
      <c r="A3872" s="56"/>
      <c r="D3872" s="30"/>
    </row>
    <row r="3873" spans="1:4" ht="25.35" customHeight="1" x14ac:dyDescent="0.25">
      <c r="A3873" s="56"/>
      <c r="D3873" s="30"/>
    </row>
    <row r="3874" spans="1:4" ht="25.35" customHeight="1" x14ac:dyDescent="0.25">
      <c r="A3874" s="56"/>
      <c r="D3874" s="30"/>
    </row>
    <row r="3875" spans="1:4" ht="25.35" customHeight="1" x14ac:dyDescent="0.25">
      <c r="A3875" s="56"/>
      <c r="D3875" s="30"/>
    </row>
    <row r="3876" spans="1:4" ht="25.35" customHeight="1" x14ac:dyDescent="0.25">
      <c r="A3876" s="56"/>
      <c r="D3876" s="30"/>
    </row>
    <row r="3877" spans="1:4" ht="25.35" customHeight="1" x14ac:dyDescent="0.25">
      <c r="A3877" s="56"/>
      <c r="D3877" s="30"/>
    </row>
    <row r="3878" spans="1:4" ht="25.35" customHeight="1" x14ac:dyDescent="0.25">
      <c r="A3878" s="56"/>
      <c r="D3878" s="30"/>
    </row>
    <row r="3879" spans="1:4" ht="25.35" customHeight="1" x14ac:dyDescent="0.25">
      <c r="A3879" s="56"/>
      <c r="D3879" s="30"/>
    </row>
    <row r="3880" spans="1:4" ht="25.35" customHeight="1" x14ac:dyDescent="0.25">
      <c r="A3880" s="56"/>
      <c r="D3880" s="30"/>
    </row>
    <row r="3881" spans="1:4" ht="25.35" customHeight="1" x14ac:dyDescent="0.25">
      <c r="A3881" s="56"/>
      <c r="D3881" s="30"/>
    </row>
    <row r="3882" spans="1:4" ht="25.35" customHeight="1" x14ac:dyDescent="0.25">
      <c r="A3882" s="56"/>
      <c r="D3882" s="30"/>
    </row>
    <row r="3883" spans="1:4" ht="25.35" customHeight="1" x14ac:dyDescent="0.25">
      <c r="A3883" s="56"/>
      <c r="D3883" s="30"/>
    </row>
    <row r="3884" spans="1:4" ht="25.35" customHeight="1" x14ac:dyDescent="0.25">
      <c r="A3884" s="56"/>
      <c r="D3884" s="30"/>
    </row>
    <row r="3885" spans="1:4" ht="25.35" customHeight="1" x14ac:dyDescent="0.25">
      <c r="A3885" s="56"/>
      <c r="D3885" s="30"/>
    </row>
    <row r="3886" spans="1:4" ht="25.35" customHeight="1" x14ac:dyDescent="0.25">
      <c r="A3886" s="56"/>
      <c r="D3886" s="30"/>
    </row>
    <row r="3887" spans="1:4" ht="25.35" customHeight="1" x14ac:dyDescent="0.25">
      <c r="A3887" s="56"/>
      <c r="D3887" s="30"/>
    </row>
    <row r="3888" spans="1:4" ht="25.35" customHeight="1" x14ac:dyDescent="0.25">
      <c r="A3888" s="56"/>
      <c r="D3888" s="30"/>
    </row>
    <row r="3889" spans="1:4" ht="25.35" customHeight="1" x14ac:dyDescent="0.25">
      <c r="A3889" s="56"/>
      <c r="D3889" s="30"/>
    </row>
    <row r="3890" spans="1:4" ht="25.35" customHeight="1" x14ac:dyDescent="0.25">
      <c r="A3890" s="56"/>
      <c r="D3890" s="30"/>
    </row>
    <row r="3891" spans="1:4" ht="25.35" customHeight="1" x14ac:dyDescent="0.25">
      <c r="A3891" s="56"/>
      <c r="D3891" s="30"/>
    </row>
    <row r="3892" spans="1:4" ht="25.35" customHeight="1" x14ac:dyDescent="0.25">
      <c r="A3892" s="56"/>
      <c r="D3892" s="30"/>
    </row>
    <row r="3893" spans="1:4" ht="25.35" customHeight="1" x14ac:dyDescent="0.25">
      <c r="A3893" s="56"/>
      <c r="D3893" s="30"/>
    </row>
    <row r="3894" spans="1:4" ht="25.35" customHeight="1" x14ac:dyDescent="0.25">
      <c r="A3894" s="56"/>
      <c r="D3894" s="30"/>
    </row>
    <row r="3895" spans="1:4" ht="25.35" customHeight="1" x14ac:dyDescent="0.25">
      <c r="A3895" s="56"/>
      <c r="D3895" s="30"/>
    </row>
    <row r="3896" spans="1:4" ht="25.35" customHeight="1" x14ac:dyDescent="0.25">
      <c r="A3896" s="56"/>
      <c r="D3896" s="30"/>
    </row>
    <row r="3897" spans="1:4" ht="25.35" customHeight="1" x14ac:dyDescent="0.25">
      <c r="A3897" s="56"/>
      <c r="D3897" s="30"/>
    </row>
    <row r="3898" spans="1:4" ht="25.35" customHeight="1" x14ac:dyDescent="0.25">
      <c r="A3898" s="56"/>
      <c r="D3898" s="30"/>
    </row>
    <row r="3899" spans="1:4" ht="25.35" customHeight="1" x14ac:dyDescent="0.25">
      <c r="A3899" s="56"/>
      <c r="D3899" s="30"/>
    </row>
    <row r="3900" spans="1:4" ht="25.35" customHeight="1" x14ac:dyDescent="0.25">
      <c r="A3900" s="56"/>
      <c r="D3900" s="30"/>
    </row>
    <row r="3901" spans="1:4" ht="25.35" customHeight="1" x14ac:dyDescent="0.25">
      <c r="A3901" s="56"/>
      <c r="D3901" s="30"/>
    </row>
    <row r="3902" spans="1:4" ht="25.35" customHeight="1" x14ac:dyDescent="0.25">
      <c r="A3902" s="56"/>
      <c r="D3902" s="30"/>
    </row>
    <row r="3903" spans="1:4" ht="25.35" customHeight="1" x14ac:dyDescent="0.25">
      <c r="A3903" s="56"/>
      <c r="D3903" s="30"/>
    </row>
    <row r="3904" spans="1:4" ht="25.35" customHeight="1" x14ac:dyDescent="0.25">
      <c r="A3904" s="56"/>
      <c r="D3904" s="30"/>
    </row>
    <row r="3905" spans="1:4" ht="25.35" customHeight="1" x14ac:dyDescent="0.25">
      <c r="A3905" s="56"/>
      <c r="D3905" s="30"/>
    </row>
    <row r="3906" spans="1:4" ht="25.35" customHeight="1" x14ac:dyDescent="0.25">
      <c r="A3906" s="56"/>
      <c r="D3906" s="30"/>
    </row>
    <row r="3907" spans="1:4" ht="25.35" customHeight="1" x14ac:dyDescent="0.25">
      <c r="A3907" s="56"/>
      <c r="D3907" s="30"/>
    </row>
    <row r="3908" spans="1:4" ht="25.35" customHeight="1" x14ac:dyDescent="0.25">
      <c r="A3908" s="56"/>
      <c r="D3908" s="30"/>
    </row>
    <row r="3909" spans="1:4" ht="25.35" customHeight="1" x14ac:dyDescent="0.25">
      <c r="A3909" s="56"/>
      <c r="D3909" s="30"/>
    </row>
    <row r="3910" spans="1:4" ht="25.35" customHeight="1" x14ac:dyDescent="0.25">
      <c r="A3910" s="56"/>
      <c r="D3910" s="30"/>
    </row>
    <row r="3911" spans="1:4" ht="25.35" customHeight="1" x14ac:dyDescent="0.25">
      <c r="A3911" s="56"/>
      <c r="D3911" s="30"/>
    </row>
    <row r="3912" spans="1:4" ht="25.35" customHeight="1" x14ac:dyDescent="0.25">
      <c r="A3912" s="56"/>
      <c r="D3912" s="30"/>
    </row>
    <row r="3913" spans="1:4" ht="25.35" customHeight="1" x14ac:dyDescent="0.25">
      <c r="A3913" s="56"/>
      <c r="D3913" s="30"/>
    </row>
    <row r="3914" spans="1:4" ht="25.35" customHeight="1" x14ac:dyDescent="0.25">
      <c r="A3914" s="56"/>
      <c r="D3914" s="30"/>
    </row>
    <row r="3915" spans="1:4" ht="25.35" customHeight="1" x14ac:dyDescent="0.25">
      <c r="A3915" s="56"/>
      <c r="D3915" s="30"/>
    </row>
    <row r="3916" spans="1:4" ht="25.35" customHeight="1" x14ac:dyDescent="0.25">
      <c r="A3916" s="56"/>
      <c r="D3916" s="30"/>
    </row>
    <row r="3917" spans="1:4" ht="25.35" customHeight="1" x14ac:dyDescent="0.25">
      <c r="A3917" s="56"/>
      <c r="D3917" s="30"/>
    </row>
    <row r="3918" spans="1:4" ht="25.35" customHeight="1" x14ac:dyDescent="0.25">
      <c r="A3918" s="56"/>
      <c r="D3918" s="30"/>
    </row>
    <row r="3919" spans="1:4" ht="25.35" customHeight="1" x14ac:dyDescent="0.25">
      <c r="A3919" s="56"/>
      <c r="D3919" s="30"/>
    </row>
    <row r="3920" spans="1:4" ht="25.35" customHeight="1" x14ac:dyDescent="0.25">
      <c r="A3920" s="56"/>
      <c r="D3920" s="30"/>
    </row>
    <row r="3921" spans="1:4" ht="25.35" customHeight="1" x14ac:dyDescent="0.25">
      <c r="A3921" s="56"/>
      <c r="D3921" s="30"/>
    </row>
    <row r="3922" spans="1:4" ht="25.35" customHeight="1" x14ac:dyDescent="0.25">
      <c r="A3922" s="56"/>
      <c r="D3922" s="30"/>
    </row>
    <row r="3923" spans="1:4" ht="25.35" customHeight="1" x14ac:dyDescent="0.25">
      <c r="A3923" s="56"/>
      <c r="D3923" s="30"/>
    </row>
    <row r="3924" spans="1:4" ht="25.35" customHeight="1" x14ac:dyDescent="0.25">
      <c r="A3924" s="56"/>
      <c r="D3924" s="30"/>
    </row>
    <row r="3925" spans="1:4" ht="25.35" customHeight="1" x14ac:dyDescent="0.25">
      <c r="A3925" s="56"/>
      <c r="D3925" s="30"/>
    </row>
    <row r="3926" spans="1:4" ht="25.35" customHeight="1" x14ac:dyDescent="0.25">
      <c r="A3926" s="56"/>
      <c r="D3926" s="30"/>
    </row>
    <row r="3927" spans="1:4" ht="25.35" customHeight="1" x14ac:dyDescent="0.25">
      <c r="A3927" s="56"/>
      <c r="D3927" s="30"/>
    </row>
    <row r="3928" spans="1:4" ht="25.35" customHeight="1" x14ac:dyDescent="0.25">
      <c r="A3928" s="56"/>
      <c r="D3928" s="30"/>
    </row>
    <row r="3929" spans="1:4" ht="25.35" customHeight="1" x14ac:dyDescent="0.25">
      <c r="A3929" s="56"/>
      <c r="D3929" s="30"/>
    </row>
    <row r="3930" spans="1:4" ht="25.35" customHeight="1" x14ac:dyDescent="0.25">
      <c r="A3930" s="56"/>
      <c r="D3930" s="30"/>
    </row>
    <row r="3931" spans="1:4" ht="25.35" customHeight="1" x14ac:dyDescent="0.25">
      <c r="A3931" s="56"/>
      <c r="D3931" s="30"/>
    </row>
    <row r="3932" spans="1:4" ht="25.35" customHeight="1" x14ac:dyDescent="0.25">
      <c r="A3932" s="56"/>
      <c r="D3932" s="30"/>
    </row>
    <row r="3933" spans="1:4" ht="25.35" customHeight="1" x14ac:dyDescent="0.25">
      <c r="A3933" s="56"/>
      <c r="D3933" s="30"/>
    </row>
    <row r="3934" spans="1:4" ht="25.35" customHeight="1" x14ac:dyDescent="0.25">
      <c r="A3934" s="56"/>
      <c r="D3934" s="30"/>
    </row>
    <row r="3935" spans="1:4" ht="25.35" customHeight="1" x14ac:dyDescent="0.25">
      <c r="A3935" s="56"/>
      <c r="D3935" s="30"/>
    </row>
    <row r="3936" spans="1:4" ht="25.35" customHeight="1" x14ac:dyDescent="0.25">
      <c r="A3936" s="56"/>
      <c r="D3936" s="30"/>
    </row>
    <row r="3937" spans="1:4" ht="25.35" customHeight="1" x14ac:dyDescent="0.25">
      <c r="A3937" s="56"/>
      <c r="D3937" s="30"/>
    </row>
    <row r="3938" spans="1:4" ht="25.35" customHeight="1" x14ac:dyDescent="0.25">
      <c r="A3938" s="56"/>
      <c r="D3938" s="30"/>
    </row>
    <row r="3939" spans="1:4" ht="25.35" customHeight="1" x14ac:dyDescent="0.25">
      <c r="A3939" s="56"/>
      <c r="D3939" s="30"/>
    </row>
    <row r="3940" spans="1:4" ht="25.35" customHeight="1" x14ac:dyDescent="0.25">
      <c r="A3940" s="56"/>
      <c r="D3940" s="30"/>
    </row>
    <row r="3941" spans="1:4" ht="25.35" customHeight="1" x14ac:dyDescent="0.25">
      <c r="A3941" s="56"/>
      <c r="D3941" s="30"/>
    </row>
    <row r="3942" spans="1:4" ht="25.35" customHeight="1" x14ac:dyDescent="0.25">
      <c r="A3942" s="56"/>
      <c r="D3942" s="30"/>
    </row>
    <row r="3943" spans="1:4" ht="25.35" customHeight="1" x14ac:dyDescent="0.25">
      <c r="A3943" s="56"/>
      <c r="D3943" s="30"/>
    </row>
    <row r="3944" spans="1:4" ht="25.35" customHeight="1" x14ac:dyDescent="0.25">
      <c r="A3944" s="56"/>
      <c r="D3944" s="30"/>
    </row>
    <row r="3945" spans="1:4" ht="25.35" customHeight="1" x14ac:dyDescent="0.25">
      <c r="A3945" s="56"/>
      <c r="D3945" s="30"/>
    </row>
    <row r="3946" spans="1:4" ht="25.35" customHeight="1" x14ac:dyDescent="0.25">
      <c r="A3946" s="56"/>
      <c r="D3946" s="30"/>
    </row>
    <row r="3947" spans="1:4" ht="25.35" customHeight="1" x14ac:dyDescent="0.25">
      <c r="A3947" s="56"/>
      <c r="D3947" s="30"/>
    </row>
    <row r="3948" spans="1:4" ht="25.35" customHeight="1" x14ac:dyDescent="0.25">
      <c r="A3948" s="56"/>
      <c r="D3948" s="30"/>
    </row>
    <row r="3949" spans="1:4" ht="25.35" customHeight="1" x14ac:dyDescent="0.25">
      <c r="A3949" s="56"/>
      <c r="D3949" s="30"/>
    </row>
    <row r="3950" spans="1:4" ht="25.35" customHeight="1" x14ac:dyDescent="0.25">
      <c r="A3950" s="56"/>
      <c r="D3950" s="30"/>
    </row>
    <row r="3951" spans="1:4" ht="25.35" customHeight="1" x14ac:dyDescent="0.25">
      <c r="A3951" s="56"/>
      <c r="D3951" s="30"/>
    </row>
    <row r="3952" spans="1:4" ht="25.35" customHeight="1" x14ac:dyDescent="0.25">
      <c r="A3952" s="56"/>
      <c r="D3952" s="30"/>
    </row>
    <row r="3953" spans="1:4" ht="25.35" customHeight="1" x14ac:dyDescent="0.25">
      <c r="A3953" s="56"/>
      <c r="D3953" s="30"/>
    </row>
    <row r="3954" spans="1:4" ht="25.35" customHeight="1" x14ac:dyDescent="0.25">
      <c r="A3954" s="56"/>
      <c r="D3954" s="30"/>
    </row>
    <row r="3955" spans="1:4" ht="25.35" customHeight="1" x14ac:dyDescent="0.25">
      <c r="A3955" s="56"/>
      <c r="D3955" s="30"/>
    </row>
    <row r="3956" spans="1:4" ht="25.35" customHeight="1" x14ac:dyDescent="0.25">
      <c r="A3956" s="56"/>
      <c r="D3956" s="30"/>
    </row>
    <row r="3957" spans="1:4" ht="25.35" customHeight="1" x14ac:dyDescent="0.25">
      <c r="A3957" s="56"/>
      <c r="D3957" s="30"/>
    </row>
    <row r="3958" spans="1:4" ht="25.35" customHeight="1" x14ac:dyDescent="0.25">
      <c r="A3958" s="56"/>
      <c r="D3958" s="30"/>
    </row>
    <row r="3959" spans="1:4" ht="25.35" customHeight="1" x14ac:dyDescent="0.25">
      <c r="A3959" s="56"/>
      <c r="D3959" s="30"/>
    </row>
    <row r="3960" spans="1:4" ht="25.35" customHeight="1" x14ac:dyDescent="0.25">
      <c r="A3960" s="56"/>
      <c r="D3960" s="30"/>
    </row>
    <row r="3961" spans="1:4" ht="25.35" customHeight="1" x14ac:dyDescent="0.25">
      <c r="A3961" s="56"/>
      <c r="D3961" s="30"/>
    </row>
    <row r="3962" spans="1:4" ht="25.35" customHeight="1" x14ac:dyDescent="0.25">
      <c r="A3962" s="56"/>
      <c r="D3962" s="30"/>
    </row>
    <row r="3963" spans="1:4" ht="25.35" customHeight="1" x14ac:dyDescent="0.25">
      <c r="A3963" s="56"/>
      <c r="D3963" s="30"/>
    </row>
    <row r="3964" spans="1:4" ht="25.35" customHeight="1" x14ac:dyDescent="0.25">
      <c r="A3964" s="56"/>
      <c r="D3964" s="30"/>
    </row>
    <row r="3965" spans="1:4" ht="25.35" customHeight="1" x14ac:dyDescent="0.25">
      <c r="A3965" s="56"/>
      <c r="D3965" s="30"/>
    </row>
    <row r="3966" spans="1:4" ht="25.35" customHeight="1" x14ac:dyDescent="0.25">
      <c r="A3966" s="56"/>
      <c r="D3966" s="30"/>
    </row>
    <row r="3967" spans="1:4" ht="25.35" customHeight="1" x14ac:dyDescent="0.25">
      <c r="A3967" s="56"/>
      <c r="D3967" s="30"/>
    </row>
    <row r="3968" spans="1:4" ht="25.35" customHeight="1" x14ac:dyDescent="0.25">
      <c r="A3968" s="56"/>
      <c r="D3968" s="30"/>
    </row>
    <row r="3969" spans="1:4" ht="25.35" customHeight="1" x14ac:dyDescent="0.25">
      <c r="A3969" s="56"/>
      <c r="D3969" s="30"/>
    </row>
    <row r="3970" spans="1:4" ht="25.35" customHeight="1" x14ac:dyDescent="0.25">
      <c r="A3970" s="56"/>
      <c r="D3970" s="30"/>
    </row>
    <row r="3971" spans="1:4" ht="25.35" customHeight="1" x14ac:dyDescent="0.25">
      <c r="A3971" s="56"/>
      <c r="D3971" s="30"/>
    </row>
    <row r="3972" spans="1:4" ht="25.35" customHeight="1" x14ac:dyDescent="0.25">
      <c r="A3972" s="56"/>
      <c r="D3972" s="30"/>
    </row>
    <row r="3973" spans="1:4" ht="25.35" customHeight="1" x14ac:dyDescent="0.25">
      <c r="A3973" s="56"/>
      <c r="D3973" s="30"/>
    </row>
    <row r="3974" spans="1:4" ht="25.35" customHeight="1" x14ac:dyDescent="0.25">
      <c r="A3974" s="56"/>
      <c r="D3974" s="30"/>
    </row>
    <row r="3975" spans="1:4" ht="25.35" customHeight="1" x14ac:dyDescent="0.25">
      <c r="A3975" s="56"/>
      <c r="D3975" s="30"/>
    </row>
    <row r="3976" spans="1:4" ht="25.35" customHeight="1" x14ac:dyDescent="0.25">
      <c r="A3976" s="56"/>
      <c r="D3976" s="30"/>
    </row>
    <row r="3977" spans="1:4" ht="25.35" customHeight="1" x14ac:dyDescent="0.25">
      <c r="A3977" s="56"/>
      <c r="D3977" s="30"/>
    </row>
    <row r="3978" spans="1:4" ht="25.35" customHeight="1" x14ac:dyDescent="0.25">
      <c r="A3978" s="56"/>
      <c r="D3978" s="30"/>
    </row>
    <row r="3979" spans="1:4" ht="25.35" customHeight="1" x14ac:dyDescent="0.25">
      <c r="A3979" s="56"/>
      <c r="D3979" s="30"/>
    </row>
    <row r="3980" spans="1:4" ht="25.35" customHeight="1" x14ac:dyDescent="0.25">
      <c r="A3980" s="56"/>
      <c r="D3980" s="30"/>
    </row>
    <row r="3981" spans="1:4" ht="25.35" customHeight="1" x14ac:dyDescent="0.25">
      <c r="A3981" s="56"/>
      <c r="D3981" s="30"/>
    </row>
    <row r="3982" spans="1:4" ht="25.35" customHeight="1" x14ac:dyDescent="0.25">
      <c r="A3982" s="56"/>
      <c r="D3982" s="30"/>
    </row>
    <row r="3983" spans="1:4" ht="25.35" customHeight="1" x14ac:dyDescent="0.25">
      <c r="A3983" s="56"/>
      <c r="D3983" s="30"/>
    </row>
    <row r="3984" spans="1:4" ht="25.35" customHeight="1" x14ac:dyDescent="0.25">
      <c r="A3984" s="56"/>
      <c r="D3984" s="30"/>
    </row>
    <row r="3985" spans="1:4" ht="25.35" customHeight="1" x14ac:dyDescent="0.25">
      <c r="A3985" s="56"/>
      <c r="D3985" s="30"/>
    </row>
    <row r="3986" spans="1:4" ht="25.35" customHeight="1" x14ac:dyDescent="0.25">
      <c r="A3986" s="56"/>
      <c r="D3986" s="30"/>
    </row>
    <row r="3987" spans="1:4" ht="25.35" customHeight="1" x14ac:dyDescent="0.25">
      <c r="A3987" s="56"/>
      <c r="D3987" s="30"/>
    </row>
    <row r="3988" spans="1:4" ht="25.35" customHeight="1" x14ac:dyDescent="0.25">
      <c r="A3988" s="56"/>
      <c r="D3988" s="30"/>
    </row>
    <row r="3989" spans="1:4" ht="25.35" customHeight="1" x14ac:dyDescent="0.25">
      <c r="A3989" s="56"/>
      <c r="D3989" s="30"/>
    </row>
    <row r="3990" spans="1:4" ht="25.35" customHeight="1" x14ac:dyDescent="0.25">
      <c r="A3990" s="56"/>
      <c r="D3990" s="30"/>
    </row>
    <row r="3991" spans="1:4" ht="25.35" customHeight="1" x14ac:dyDescent="0.25">
      <c r="A3991" s="56"/>
      <c r="D3991" s="30"/>
    </row>
    <row r="3992" spans="1:4" ht="25.35" customHeight="1" x14ac:dyDescent="0.25">
      <c r="A3992" s="56"/>
      <c r="D3992" s="30"/>
    </row>
    <row r="3993" spans="1:4" ht="25.35" customHeight="1" x14ac:dyDescent="0.25">
      <c r="A3993" s="56"/>
      <c r="D3993" s="30"/>
    </row>
    <row r="3994" spans="1:4" ht="25.35" customHeight="1" x14ac:dyDescent="0.25">
      <c r="A3994" s="56"/>
      <c r="D3994" s="30"/>
    </row>
    <row r="3995" spans="1:4" ht="25.35" customHeight="1" x14ac:dyDescent="0.25">
      <c r="A3995" s="56"/>
      <c r="D3995" s="30"/>
    </row>
    <row r="3996" spans="1:4" ht="25.35" customHeight="1" x14ac:dyDescent="0.25">
      <c r="A3996" s="56"/>
      <c r="D3996" s="30"/>
    </row>
    <row r="3997" spans="1:4" ht="25.35" customHeight="1" x14ac:dyDescent="0.25">
      <c r="A3997" s="56"/>
      <c r="D3997" s="30"/>
    </row>
    <row r="3998" spans="1:4" ht="25.35" customHeight="1" x14ac:dyDescent="0.25">
      <c r="A3998" s="56"/>
      <c r="D3998" s="30"/>
    </row>
    <row r="3999" spans="1:4" ht="25.35" customHeight="1" x14ac:dyDescent="0.25">
      <c r="A3999" s="56"/>
      <c r="D3999" s="30"/>
    </row>
    <row r="4000" spans="1:4" ht="25.35" customHeight="1" x14ac:dyDescent="0.25">
      <c r="A4000" s="56"/>
      <c r="D4000" s="30"/>
    </row>
    <row r="4001" spans="1:4" ht="25.35" customHeight="1" x14ac:dyDescent="0.25">
      <c r="A4001" s="56"/>
      <c r="D4001" s="30"/>
    </row>
    <row r="4002" spans="1:4" x14ac:dyDescent="0.25">
      <c r="A4002" s="56"/>
      <c r="D4002" s="30"/>
    </row>
    <row r="4003" spans="1:4" x14ac:dyDescent="0.25">
      <c r="A4003" s="56"/>
      <c r="D4003" s="30"/>
    </row>
    <row r="4004" spans="1:4" x14ac:dyDescent="0.25">
      <c r="A4004" s="56"/>
      <c r="D4004" s="30"/>
    </row>
    <row r="4005" spans="1:4" x14ac:dyDescent="0.25">
      <c r="A4005" s="56"/>
      <c r="D4005" s="30"/>
    </row>
    <row r="4006" spans="1:4" x14ac:dyDescent="0.25">
      <c r="A4006" s="56"/>
      <c r="D4006" s="30"/>
    </row>
    <row r="4007" spans="1:4" x14ac:dyDescent="0.25">
      <c r="A4007" s="56"/>
      <c r="D4007" s="30"/>
    </row>
    <row r="4008" spans="1:4" x14ac:dyDescent="0.25">
      <c r="A4008" s="56"/>
      <c r="D4008" s="30"/>
    </row>
    <row r="4009" spans="1:4" x14ac:dyDescent="0.25">
      <c r="A4009" s="56"/>
      <c r="D4009" s="30"/>
    </row>
    <row r="4010" spans="1:4" x14ac:dyDescent="0.25">
      <c r="A4010" s="56"/>
      <c r="D4010" s="30"/>
    </row>
    <row r="4011" spans="1:4" x14ac:dyDescent="0.25">
      <c r="A4011" s="56"/>
      <c r="D4011" s="30"/>
    </row>
    <row r="4012" spans="1:4" x14ac:dyDescent="0.25">
      <c r="A4012" s="56"/>
      <c r="D4012" s="30"/>
    </row>
    <row r="4013" spans="1:4" x14ac:dyDescent="0.25">
      <c r="A4013" s="56"/>
      <c r="D4013" s="30"/>
    </row>
    <row r="4014" spans="1:4" x14ac:dyDescent="0.25">
      <c r="A4014" s="56"/>
      <c r="D4014" s="30"/>
    </row>
    <row r="4015" spans="1:4" x14ac:dyDescent="0.25">
      <c r="A4015" s="56"/>
      <c r="D4015" s="30"/>
    </row>
    <row r="4016" spans="1:4" x14ac:dyDescent="0.25">
      <c r="A4016" s="56"/>
      <c r="D4016" s="30"/>
    </row>
    <row r="4017" spans="1:4" x14ac:dyDescent="0.25">
      <c r="A4017" s="56"/>
      <c r="D4017" s="30"/>
    </row>
    <row r="4018" spans="1:4" x14ac:dyDescent="0.25">
      <c r="A4018" s="56"/>
      <c r="D4018" s="30"/>
    </row>
    <row r="4019" spans="1:4" x14ac:dyDescent="0.25">
      <c r="A4019" s="56"/>
      <c r="D4019" s="30"/>
    </row>
    <row r="4020" spans="1:4" x14ac:dyDescent="0.25">
      <c r="A4020" s="56"/>
      <c r="D4020" s="30"/>
    </row>
    <row r="4021" spans="1:4" x14ac:dyDescent="0.25">
      <c r="A4021" s="56"/>
      <c r="D4021" s="30"/>
    </row>
    <row r="4022" spans="1:4" x14ac:dyDescent="0.25">
      <c r="A4022" s="56"/>
      <c r="D4022" s="30"/>
    </row>
    <row r="4023" spans="1:4" x14ac:dyDescent="0.25">
      <c r="A4023" s="56"/>
      <c r="D4023" s="30"/>
    </row>
    <row r="4024" spans="1:4" x14ac:dyDescent="0.25">
      <c r="A4024" s="56"/>
      <c r="D4024" s="30"/>
    </row>
    <row r="4025" spans="1:4" x14ac:dyDescent="0.25">
      <c r="A4025" s="56"/>
      <c r="D4025" s="30"/>
    </row>
    <row r="4026" spans="1:4" x14ac:dyDescent="0.25">
      <c r="A4026" s="56"/>
      <c r="D4026" s="30"/>
    </row>
    <row r="4027" spans="1:4" x14ac:dyDescent="0.25">
      <c r="A4027" s="56"/>
      <c r="D4027" s="30"/>
    </row>
    <row r="4028" spans="1:4" x14ac:dyDescent="0.25">
      <c r="A4028" s="56"/>
      <c r="D4028" s="30"/>
    </row>
    <row r="4029" spans="1:4" x14ac:dyDescent="0.25">
      <c r="A4029" s="56"/>
      <c r="D4029" s="30"/>
    </row>
    <row r="4030" spans="1:4" x14ac:dyDescent="0.25">
      <c r="A4030" s="56"/>
      <c r="D4030" s="30"/>
    </row>
    <row r="4031" spans="1:4" x14ac:dyDescent="0.25">
      <c r="A4031" s="56"/>
      <c r="D4031" s="30"/>
    </row>
    <row r="4032" spans="1:4" x14ac:dyDescent="0.25">
      <c r="A4032" s="56"/>
      <c r="D4032" s="30"/>
    </row>
    <row r="4033" spans="1:4" x14ac:dyDescent="0.25">
      <c r="A4033" s="56"/>
      <c r="D4033" s="30"/>
    </row>
    <row r="4034" spans="1:4" x14ac:dyDescent="0.25">
      <c r="A4034" s="56"/>
      <c r="D4034" s="30"/>
    </row>
    <row r="4035" spans="1:4" x14ac:dyDescent="0.25">
      <c r="A4035" s="56"/>
      <c r="D4035" s="30"/>
    </row>
    <row r="4036" spans="1:4" x14ac:dyDescent="0.25">
      <c r="A4036" s="56"/>
      <c r="D4036" s="30"/>
    </row>
    <row r="4037" spans="1:4" x14ac:dyDescent="0.25">
      <c r="A4037" s="56"/>
      <c r="D4037" s="30"/>
    </row>
    <row r="4038" spans="1:4" x14ac:dyDescent="0.25">
      <c r="A4038" s="56"/>
      <c r="D4038" s="30"/>
    </row>
    <row r="4039" spans="1:4" x14ac:dyDescent="0.25">
      <c r="A4039" s="56"/>
      <c r="D4039" s="30"/>
    </row>
    <row r="4040" spans="1:4" x14ac:dyDescent="0.25">
      <c r="A4040" s="56"/>
      <c r="D4040" s="30"/>
    </row>
    <row r="4041" spans="1:4" x14ac:dyDescent="0.25">
      <c r="A4041" s="56"/>
      <c r="D4041" s="30"/>
    </row>
    <row r="4042" spans="1:4" x14ac:dyDescent="0.25">
      <c r="A4042" s="56"/>
      <c r="D4042" s="30"/>
    </row>
    <row r="4043" spans="1:4" x14ac:dyDescent="0.25">
      <c r="A4043" s="56"/>
      <c r="D4043" s="30"/>
    </row>
    <row r="4044" spans="1:4" x14ac:dyDescent="0.25">
      <c r="A4044" s="56"/>
      <c r="D4044" s="30"/>
    </row>
    <row r="4045" spans="1:4" x14ac:dyDescent="0.25">
      <c r="A4045" s="56"/>
      <c r="D4045" s="30"/>
    </row>
    <row r="4046" spans="1:4" x14ac:dyDescent="0.25">
      <c r="A4046" s="56"/>
      <c r="D4046" s="30"/>
    </row>
    <row r="4047" spans="1:4" x14ac:dyDescent="0.25">
      <c r="A4047" s="56"/>
      <c r="D4047" s="30"/>
    </row>
    <row r="4048" spans="1:4" x14ac:dyDescent="0.25">
      <c r="A4048" s="56"/>
      <c r="D4048" s="30"/>
    </row>
    <row r="4049" spans="1:4" x14ac:dyDescent="0.25">
      <c r="A4049" s="56"/>
      <c r="D4049" s="30"/>
    </row>
    <row r="4050" spans="1:4" x14ac:dyDescent="0.25">
      <c r="A4050" s="56"/>
      <c r="D4050" s="30"/>
    </row>
    <row r="4051" spans="1:4" x14ac:dyDescent="0.25">
      <c r="A4051" s="56"/>
      <c r="D4051" s="30"/>
    </row>
    <row r="4052" spans="1:4" x14ac:dyDescent="0.25">
      <c r="A4052" s="56"/>
      <c r="D4052" s="30"/>
    </row>
    <row r="4053" spans="1:4" x14ac:dyDescent="0.25">
      <c r="A4053" s="56"/>
      <c r="D4053" s="30"/>
    </row>
    <row r="4054" spans="1:4" x14ac:dyDescent="0.25">
      <c r="A4054" s="56"/>
      <c r="D4054" s="30"/>
    </row>
    <row r="4055" spans="1:4" x14ac:dyDescent="0.25">
      <c r="A4055" s="56"/>
      <c r="D4055" s="30"/>
    </row>
    <row r="4056" spans="1:4" x14ac:dyDescent="0.25">
      <c r="A4056" s="56"/>
      <c r="D4056" s="30"/>
    </row>
    <row r="4057" spans="1:4" x14ac:dyDescent="0.25">
      <c r="A4057" s="56"/>
      <c r="D4057" s="30"/>
    </row>
    <row r="4058" spans="1:4" x14ac:dyDescent="0.25">
      <c r="A4058" s="56"/>
      <c r="D4058" s="30"/>
    </row>
    <row r="4059" spans="1:4" x14ac:dyDescent="0.25">
      <c r="A4059" s="56"/>
      <c r="D4059" s="30"/>
    </row>
    <row r="4060" spans="1:4" x14ac:dyDescent="0.25">
      <c r="A4060" s="56"/>
      <c r="D4060" s="30"/>
    </row>
    <row r="4061" spans="1:4" x14ac:dyDescent="0.25">
      <c r="A4061" s="56"/>
      <c r="D4061" s="30"/>
    </row>
    <row r="4062" spans="1:4" x14ac:dyDescent="0.25">
      <c r="A4062" s="56"/>
      <c r="D4062" s="30"/>
    </row>
    <row r="4063" spans="1:4" x14ac:dyDescent="0.25">
      <c r="A4063" s="56"/>
      <c r="D4063" s="30"/>
    </row>
    <row r="4064" spans="1:4" x14ac:dyDescent="0.25">
      <c r="A4064" s="56"/>
      <c r="D4064" s="30"/>
    </row>
    <row r="4065" spans="1:4" x14ac:dyDescent="0.25">
      <c r="A4065" s="56"/>
      <c r="D4065" s="30"/>
    </row>
    <row r="4066" spans="1:4" x14ac:dyDescent="0.25">
      <c r="A4066" s="56"/>
      <c r="D4066" s="30"/>
    </row>
    <row r="4067" spans="1:4" x14ac:dyDescent="0.25">
      <c r="A4067" s="56"/>
      <c r="D4067" s="30"/>
    </row>
    <row r="4068" spans="1:4" x14ac:dyDescent="0.25">
      <c r="A4068" s="56"/>
      <c r="D4068" s="30"/>
    </row>
    <row r="4069" spans="1:4" x14ac:dyDescent="0.25">
      <c r="A4069" s="56"/>
      <c r="D4069" s="30"/>
    </row>
    <row r="4070" spans="1:4" x14ac:dyDescent="0.25">
      <c r="A4070" s="56"/>
      <c r="D4070" s="30"/>
    </row>
    <row r="4071" spans="1:4" x14ac:dyDescent="0.25">
      <c r="A4071" s="56"/>
      <c r="D4071" s="30"/>
    </row>
    <row r="4072" spans="1:4" x14ac:dyDescent="0.25">
      <c r="A4072" s="56"/>
      <c r="D4072" s="30"/>
    </row>
    <row r="4073" spans="1:4" x14ac:dyDescent="0.25">
      <c r="A4073" s="56"/>
      <c r="D4073" s="30"/>
    </row>
    <row r="4074" spans="1:4" x14ac:dyDescent="0.25">
      <c r="A4074" s="56"/>
      <c r="D4074" s="30"/>
    </row>
    <row r="4075" spans="1:4" x14ac:dyDescent="0.25">
      <c r="A4075" s="56"/>
      <c r="D4075" s="30"/>
    </row>
    <row r="4076" spans="1:4" x14ac:dyDescent="0.25">
      <c r="A4076" s="56"/>
      <c r="D4076" s="30"/>
    </row>
    <row r="4077" spans="1:4" x14ac:dyDescent="0.25">
      <c r="A4077" s="56"/>
      <c r="D4077" s="30"/>
    </row>
    <row r="4078" spans="1:4" x14ac:dyDescent="0.25">
      <c r="A4078" s="56"/>
      <c r="D4078" s="30"/>
    </row>
    <row r="4079" spans="1:4" x14ac:dyDescent="0.25">
      <c r="A4079" s="56"/>
      <c r="D4079" s="30"/>
    </row>
    <row r="4080" spans="1:4" x14ac:dyDescent="0.25">
      <c r="A4080" s="56"/>
      <c r="D4080" s="30"/>
    </row>
    <row r="4081" spans="1:4" x14ac:dyDescent="0.25">
      <c r="A4081" s="56"/>
      <c r="D4081" s="30"/>
    </row>
    <row r="4082" spans="1:4" x14ac:dyDescent="0.25">
      <c r="A4082" s="56"/>
      <c r="D4082" s="30"/>
    </row>
    <row r="4083" spans="1:4" x14ac:dyDescent="0.25">
      <c r="A4083" s="56"/>
      <c r="D4083" s="30"/>
    </row>
    <row r="4084" spans="1:4" x14ac:dyDescent="0.25">
      <c r="A4084" s="56"/>
      <c r="D4084" s="30"/>
    </row>
    <row r="4085" spans="1:4" x14ac:dyDescent="0.25">
      <c r="A4085" s="56"/>
      <c r="D4085" s="30"/>
    </row>
    <row r="4086" spans="1:4" x14ac:dyDescent="0.25">
      <c r="A4086" s="56"/>
      <c r="D4086" s="30"/>
    </row>
    <row r="4087" spans="1:4" x14ac:dyDescent="0.25">
      <c r="A4087" s="56"/>
      <c r="D4087" s="30"/>
    </row>
    <row r="4088" spans="1:4" x14ac:dyDescent="0.25">
      <c r="A4088" s="56"/>
      <c r="D4088" s="30"/>
    </row>
    <row r="4089" spans="1:4" x14ac:dyDescent="0.25">
      <c r="A4089" s="56"/>
      <c r="D4089" s="30"/>
    </row>
    <row r="4090" spans="1:4" x14ac:dyDescent="0.25">
      <c r="A4090" s="56"/>
      <c r="D4090" s="30"/>
    </row>
    <row r="4091" spans="1:4" x14ac:dyDescent="0.25">
      <c r="A4091" s="56"/>
      <c r="D4091" s="30"/>
    </row>
    <row r="4092" spans="1:4" x14ac:dyDescent="0.25">
      <c r="A4092" s="56"/>
      <c r="D4092" s="30"/>
    </row>
    <row r="4093" spans="1:4" x14ac:dyDescent="0.25">
      <c r="A4093" s="56"/>
      <c r="D4093" s="30"/>
    </row>
    <row r="4094" spans="1:4" x14ac:dyDescent="0.25">
      <c r="A4094" s="56"/>
      <c r="D4094" s="30"/>
    </row>
    <row r="4095" spans="1:4" x14ac:dyDescent="0.25">
      <c r="A4095" s="56"/>
      <c r="D4095" s="30"/>
    </row>
    <row r="4096" spans="1:4" x14ac:dyDescent="0.25">
      <c r="A4096" s="56"/>
      <c r="D4096" s="30"/>
    </row>
    <row r="4097" spans="1:4" x14ac:dyDescent="0.25">
      <c r="A4097" s="56"/>
      <c r="D4097" s="30"/>
    </row>
    <row r="4098" spans="1:4" x14ac:dyDescent="0.25">
      <c r="A4098" s="56"/>
      <c r="D4098" s="30"/>
    </row>
    <row r="4099" spans="1:4" x14ac:dyDescent="0.25">
      <c r="A4099" s="56"/>
      <c r="D4099" s="30"/>
    </row>
    <row r="4100" spans="1:4" x14ac:dyDescent="0.25">
      <c r="A4100" s="56"/>
      <c r="D4100" s="30"/>
    </row>
    <row r="4101" spans="1:4" x14ac:dyDescent="0.25">
      <c r="A4101" s="56"/>
      <c r="D4101" s="30"/>
    </row>
    <row r="4102" spans="1:4" x14ac:dyDescent="0.25">
      <c r="A4102" s="56"/>
      <c r="D4102" s="30"/>
    </row>
    <row r="4103" spans="1:4" x14ac:dyDescent="0.25">
      <c r="A4103" s="56"/>
      <c r="D4103" s="30"/>
    </row>
    <row r="4104" spans="1:4" x14ac:dyDescent="0.25">
      <c r="A4104" s="56"/>
      <c r="D4104" s="30"/>
    </row>
    <row r="4105" spans="1:4" x14ac:dyDescent="0.25">
      <c r="A4105" s="56"/>
      <c r="D4105" s="30"/>
    </row>
    <row r="4106" spans="1:4" x14ac:dyDescent="0.25">
      <c r="A4106" s="56"/>
      <c r="D4106" s="30"/>
    </row>
    <row r="4107" spans="1:4" x14ac:dyDescent="0.25">
      <c r="A4107" s="56"/>
      <c r="D4107" s="30"/>
    </row>
    <row r="4108" spans="1:4" x14ac:dyDescent="0.25">
      <c r="A4108" s="56"/>
      <c r="D4108" s="30"/>
    </row>
    <row r="4109" spans="1:4" x14ac:dyDescent="0.25">
      <c r="A4109" s="56"/>
      <c r="D4109" s="30"/>
    </row>
    <row r="4110" spans="1:4" x14ac:dyDescent="0.25">
      <c r="A4110" s="56"/>
      <c r="D4110" s="30"/>
    </row>
    <row r="4111" spans="1:4" x14ac:dyDescent="0.25">
      <c r="A4111" s="56"/>
      <c r="D4111" s="30"/>
    </row>
    <row r="4112" spans="1:4" x14ac:dyDescent="0.25">
      <c r="A4112" s="56"/>
      <c r="D4112" s="30"/>
    </row>
    <row r="4113" spans="1:4" x14ac:dyDescent="0.25">
      <c r="A4113" s="56"/>
      <c r="D4113" s="30"/>
    </row>
    <row r="4114" spans="1:4" x14ac:dyDescent="0.25">
      <c r="A4114" s="56"/>
      <c r="D4114" s="30"/>
    </row>
    <row r="4115" spans="1:4" x14ac:dyDescent="0.25">
      <c r="A4115" s="56"/>
      <c r="D4115" s="30"/>
    </row>
    <row r="4116" spans="1:4" x14ac:dyDescent="0.25">
      <c r="A4116" s="56"/>
      <c r="D4116" s="30"/>
    </row>
    <row r="4117" spans="1:4" x14ac:dyDescent="0.25">
      <c r="A4117" s="56"/>
      <c r="D4117" s="30"/>
    </row>
    <row r="4118" spans="1:4" x14ac:dyDescent="0.25">
      <c r="A4118" s="56"/>
      <c r="D4118" s="30"/>
    </row>
    <row r="4119" spans="1:4" x14ac:dyDescent="0.25">
      <c r="A4119" s="56"/>
      <c r="D4119" s="30"/>
    </row>
    <row r="4120" spans="1:4" x14ac:dyDescent="0.25">
      <c r="A4120" s="56"/>
      <c r="D4120" s="30"/>
    </row>
    <row r="4121" spans="1:4" x14ac:dyDescent="0.25">
      <c r="A4121" s="56"/>
      <c r="D4121" s="30"/>
    </row>
    <row r="4122" spans="1:4" x14ac:dyDescent="0.25">
      <c r="A4122" s="56"/>
      <c r="D4122" s="30"/>
    </row>
    <row r="4123" spans="1:4" x14ac:dyDescent="0.25">
      <c r="A4123" s="56"/>
      <c r="D4123" s="30"/>
    </row>
    <row r="4124" spans="1:4" x14ac:dyDescent="0.25">
      <c r="A4124" s="56"/>
      <c r="D4124" s="30"/>
    </row>
    <row r="4125" spans="1:4" x14ac:dyDescent="0.25">
      <c r="A4125" s="56"/>
      <c r="D4125" s="30"/>
    </row>
    <row r="4126" spans="1:4" x14ac:dyDescent="0.25">
      <c r="A4126" s="56"/>
      <c r="D4126" s="30"/>
    </row>
    <row r="4127" spans="1:4" x14ac:dyDescent="0.25">
      <c r="A4127" s="56"/>
      <c r="D4127" s="30"/>
    </row>
    <row r="4128" spans="1:4" x14ac:dyDescent="0.25">
      <c r="A4128" s="56"/>
      <c r="D4128" s="30"/>
    </row>
    <row r="4129" spans="1:4" x14ac:dyDescent="0.25">
      <c r="A4129" s="56"/>
      <c r="D4129" s="30"/>
    </row>
    <row r="4130" spans="1:4" x14ac:dyDescent="0.25">
      <c r="A4130" s="56"/>
      <c r="D4130" s="30"/>
    </row>
    <row r="4131" spans="1:4" x14ac:dyDescent="0.25">
      <c r="A4131" s="56"/>
      <c r="D4131" s="30"/>
    </row>
    <row r="4132" spans="1:4" x14ac:dyDescent="0.25">
      <c r="A4132" s="56"/>
      <c r="D4132" s="30"/>
    </row>
    <row r="4133" spans="1:4" x14ac:dyDescent="0.25">
      <c r="A4133" s="56"/>
      <c r="D4133" s="30"/>
    </row>
    <row r="4134" spans="1:4" x14ac:dyDescent="0.25">
      <c r="A4134" s="56"/>
      <c r="D4134" s="30"/>
    </row>
    <row r="4135" spans="1:4" x14ac:dyDescent="0.25">
      <c r="A4135" s="56"/>
      <c r="D4135" s="30"/>
    </row>
    <row r="4136" spans="1:4" x14ac:dyDescent="0.25">
      <c r="A4136" s="56"/>
      <c r="D4136" s="30"/>
    </row>
    <row r="4137" spans="1:4" x14ac:dyDescent="0.25">
      <c r="A4137" s="56"/>
      <c r="D4137" s="30"/>
    </row>
    <row r="4138" spans="1:4" x14ac:dyDescent="0.25">
      <c r="A4138" s="56"/>
      <c r="D4138" s="30"/>
    </row>
    <row r="4139" spans="1:4" x14ac:dyDescent="0.25">
      <c r="A4139" s="56"/>
      <c r="D4139" s="30"/>
    </row>
    <row r="4140" spans="1:4" x14ac:dyDescent="0.25">
      <c r="A4140" s="56"/>
      <c r="D4140" s="30"/>
    </row>
    <row r="4141" spans="1:4" x14ac:dyDescent="0.25">
      <c r="A4141" s="56"/>
      <c r="D4141" s="30"/>
    </row>
    <row r="4142" spans="1:4" x14ac:dyDescent="0.25">
      <c r="A4142" s="56"/>
      <c r="D4142" s="30"/>
    </row>
    <row r="4143" spans="1:4" x14ac:dyDescent="0.25">
      <c r="A4143" s="56"/>
      <c r="D4143" s="30"/>
    </row>
    <row r="4144" spans="1:4" x14ac:dyDescent="0.25">
      <c r="A4144" s="56"/>
      <c r="D4144" s="30"/>
    </row>
    <row r="4145" spans="1:4" x14ac:dyDescent="0.25">
      <c r="A4145" s="56"/>
      <c r="D4145" s="30"/>
    </row>
    <row r="4146" spans="1:4" x14ac:dyDescent="0.25">
      <c r="A4146" s="56"/>
      <c r="D4146" s="30"/>
    </row>
    <row r="4147" spans="1:4" x14ac:dyDescent="0.25">
      <c r="A4147" s="56"/>
      <c r="D4147" s="30"/>
    </row>
    <row r="4148" spans="1:4" x14ac:dyDescent="0.25">
      <c r="A4148" s="56"/>
      <c r="D4148" s="30"/>
    </row>
    <row r="4149" spans="1:4" x14ac:dyDescent="0.25">
      <c r="A4149" s="56"/>
      <c r="D4149" s="30"/>
    </row>
    <row r="4150" spans="1:4" x14ac:dyDescent="0.25">
      <c r="A4150" s="56"/>
      <c r="D4150" s="30"/>
    </row>
    <row r="4151" spans="1:4" x14ac:dyDescent="0.25">
      <c r="A4151" s="56"/>
      <c r="D4151" s="30"/>
    </row>
    <row r="4152" spans="1:4" x14ac:dyDescent="0.25">
      <c r="A4152" s="56"/>
      <c r="D4152" s="30"/>
    </row>
    <row r="4153" spans="1:4" x14ac:dyDescent="0.25">
      <c r="A4153" s="56"/>
      <c r="D4153" s="30"/>
    </row>
    <row r="4154" spans="1:4" x14ac:dyDescent="0.25">
      <c r="A4154" s="56"/>
      <c r="D4154" s="30"/>
    </row>
    <row r="4155" spans="1:4" x14ac:dyDescent="0.25">
      <c r="A4155" s="56"/>
      <c r="D4155" s="30"/>
    </row>
    <row r="4156" spans="1:4" x14ac:dyDescent="0.25">
      <c r="A4156" s="56"/>
      <c r="D4156" s="30"/>
    </row>
    <row r="4157" spans="1:4" x14ac:dyDescent="0.25">
      <c r="A4157" s="56"/>
      <c r="D4157" s="30"/>
    </row>
    <row r="4158" spans="1:4" x14ac:dyDescent="0.25">
      <c r="A4158" s="56"/>
      <c r="D4158" s="30"/>
    </row>
    <row r="4159" spans="1:4" x14ac:dyDescent="0.25">
      <c r="A4159" s="56"/>
      <c r="D4159" s="30"/>
    </row>
    <row r="4160" spans="1:4" x14ac:dyDescent="0.25">
      <c r="A4160" s="56"/>
      <c r="D4160" s="30"/>
    </row>
    <row r="4161" spans="1:4" x14ac:dyDescent="0.25">
      <c r="A4161" s="56"/>
      <c r="D4161" s="30"/>
    </row>
    <row r="4162" spans="1:4" x14ac:dyDescent="0.25">
      <c r="A4162" s="56"/>
      <c r="D4162" s="30"/>
    </row>
    <row r="4163" spans="1:4" x14ac:dyDescent="0.25">
      <c r="A4163" s="56"/>
      <c r="D4163" s="30"/>
    </row>
    <row r="4164" spans="1:4" x14ac:dyDescent="0.25">
      <c r="A4164" s="56"/>
      <c r="D4164" s="30"/>
    </row>
    <row r="4165" spans="1:4" x14ac:dyDescent="0.25">
      <c r="A4165" s="56"/>
      <c r="D4165" s="30"/>
    </row>
    <row r="4166" spans="1:4" x14ac:dyDescent="0.25">
      <c r="A4166" s="56"/>
      <c r="D4166" s="30"/>
    </row>
    <row r="4167" spans="1:4" x14ac:dyDescent="0.25">
      <c r="A4167" s="56"/>
      <c r="D4167" s="30"/>
    </row>
    <row r="4168" spans="1:4" x14ac:dyDescent="0.25">
      <c r="A4168" s="56"/>
      <c r="D4168" s="30"/>
    </row>
    <row r="4169" spans="1:4" x14ac:dyDescent="0.25">
      <c r="A4169" s="56"/>
      <c r="D4169" s="30"/>
    </row>
    <row r="4170" spans="1:4" x14ac:dyDescent="0.25">
      <c r="A4170" s="56"/>
      <c r="D4170" s="30"/>
    </row>
    <row r="4171" spans="1:4" x14ac:dyDescent="0.25">
      <c r="A4171" s="56"/>
      <c r="D4171" s="30"/>
    </row>
    <row r="4172" spans="1:4" x14ac:dyDescent="0.25">
      <c r="A4172" s="56"/>
      <c r="D4172" s="30"/>
    </row>
    <row r="4173" spans="1:4" x14ac:dyDescent="0.25">
      <c r="A4173" s="56"/>
      <c r="D4173" s="30"/>
    </row>
    <row r="4174" spans="1:4" x14ac:dyDescent="0.25">
      <c r="A4174" s="56"/>
      <c r="D4174" s="30"/>
    </row>
    <row r="4175" spans="1:4" x14ac:dyDescent="0.25">
      <c r="A4175" s="56"/>
      <c r="D4175" s="30"/>
    </row>
    <row r="4176" spans="1:4" x14ac:dyDescent="0.25">
      <c r="A4176" s="56"/>
      <c r="D4176" s="30"/>
    </row>
    <row r="4177" spans="1:4" x14ac:dyDescent="0.25">
      <c r="A4177" s="56"/>
      <c r="D4177" s="30"/>
    </row>
    <row r="4178" spans="1:4" x14ac:dyDescent="0.25">
      <c r="A4178" s="56"/>
      <c r="D4178" s="30"/>
    </row>
    <row r="4179" spans="1:4" x14ac:dyDescent="0.25">
      <c r="A4179" s="56"/>
      <c r="D4179" s="30"/>
    </row>
    <row r="4180" spans="1:4" x14ac:dyDescent="0.25">
      <c r="A4180" s="56"/>
      <c r="D4180" s="30"/>
    </row>
    <row r="4181" spans="1:4" x14ac:dyDescent="0.25">
      <c r="A4181" s="56"/>
      <c r="D4181" s="30"/>
    </row>
    <row r="4182" spans="1:4" x14ac:dyDescent="0.25">
      <c r="A4182" s="56"/>
      <c r="D4182" s="30"/>
    </row>
    <row r="4183" spans="1:4" x14ac:dyDescent="0.25">
      <c r="A4183" s="56"/>
      <c r="D4183" s="30"/>
    </row>
    <row r="4184" spans="1:4" x14ac:dyDescent="0.25">
      <c r="A4184" s="56"/>
      <c r="D4184" s="30"/>
    </row>
    <row r="4185" spans="1:4" x14ac:dyDescent="0.25">
      <c r="A4185" s="56"/>
      <c r="D4185" s="30"/>
    </row>
    <row r="4186" spans="1:4" x14ac:dyDescent="0.25">
      <c r="A4186" s="56"/>
      <c r="D4186" s="30"/>
    </row>
    <row r="4187" spans="1:4" x14ac:dyDescent="0.25">
      <c r="A4187" s="56"/>
      <c r="D4187" s="30"/>
    </row>
    <row r="4188" spans="1:4" x14ac:dyDescent="0.25">
      <c r="A4188" s="56"/>
      <c r="D4188" s="30"/>
    </row>
    <row r="4189" spans="1:4" x14ac:dyDescent="0.25">
      <c r="A4189" s="56"/>
      <c r="D4189" s="30"/>
    </row>
    <row r="4190" spans="1:4" x14ac:dyDescent="0.25">
      <c r="A4190" s="56"/>
      <c r="D4190" s="30"/>
    </row>
    <row r="4191" spans="1:4" x14ac:dyDescent="0.25">
      <c r="A4191" s="56"/>
      <c r="D4191" s="30"/>
    </row>
    <row r="4192" spans="1:4" x14ac:dyDescent="0.25">
      <c r="A4192" s="56"/>
      <c r="D4192" s="30"/>
    </row>
    <row r="4193" spans="1:4" x14ac:dyDescent="0.25">
      <c r="A4193" s="56"/>
      <c r="D4193" s="30"/>
    </row>
    <row r="4194" spans="1:4" x14ac:dyDescent="0.25">
      <c r="A4194" s="56"/>
      <c r="D4194" s="30"/>
    </row>
    <row r="4195" spans="1:4" x14ac:dyDescent="0.25">
      <c r="A4195" s="56"/>
      <c r="D4195" s="30"/>
    </row>
    <row r="4196" spans="1:4" x14ac:dyDescent="0.25">
      <c r="A4196" s="56"/>
      <c r="D4196" s="30"/>
    </row>
    <row r="4197" spans="1:4" x14ac:dyDescent="0.25">
      <c r="A4197" s="56"/>
      <c r="D4197" s="30"/>
    </row>
    <row r="4198" spans="1:4" x14ac:dyDescent="0.25">
      <c r="A4198" s="56"/>
      <c r="D4198" s="30"/>
    </row>
    <row r="4199" spans="1:4" x14ac:dyDescent="0.25">
      <c r="A4199" s="56"/>
      <c r="D4199" s="30"/>
    </row>
    <row r="4200" spans="1:4" x14ac:dyDescent="0.25">
      <c r="A4200" s="56"/>
      <c r="D4200" s="30"/>
    </row>
    <row r="4201" spans="1:4" x14ac:dyDescent="0.25">
      <c r="A4201" s="56"/>
      <c r="D4201" s="30"/>
    </row>
    <row r="4202" spans="1:4" x14ac:dyDescent="0.25">
      <c r="A4202" s="56"/>
      <c r="D4202" s="30"/>
    </row>
    <row r="4203" spans="1:4" x14ac:dyDescent="0.25">
      <c r="A4203" s="56"/>
      <c r="D4203" s="30"/>
    </row>
    <row r="4204" spans="1:4" x14ac:dyDescent="0.25">
      <c r="A4204" s="56"/>
      <c r="D4204" s="30"/>
    </row>
    <row r="4205" spans="1:4" x14ac:dyDescent="0.25">
      <c r="A4205" s="56"/>
      <c r="D4205" s="30"/>
    </row>
    <row r="4206" spans="1:4" x14ac:dyDescent="0.25">
      <c r="A4206" s="56"/>
      <c r="D4206" s="30"/>
    </row>
    <row r="4207" spans="1:4" x14ac:dyDescent="0.25">
      <c r="A4207" s="56"/>
      <c r="D4207" s="30"/>
    </row>
    <row r="4208" spans="1:4" x14ac:dyDescent="0.25">
      <c r="A4208" s="56"/>
      <c r="D4208" s="30"/>
    </row>
    <row r="4209" spans="1:4" x14ac:dyDescent="0.25">
      <c r="A4209" s="56"/>
      <c r="D4209" s="30"/>
    </row>
    <row r="4210" spans="1:4" x14ac:dyDescent="0.25">
      <c r="A4210" s="56"/>
      <c r="D4210" s="30"/>
    </row>
    <row r="4211" spans="1:4" x14ac:dyDescent="0.25">
      <c r="A4211" s="56"/>
      <c r="D4211" s="30"/>
    </row>
    <row r="4212" spans="1:4" x14ac:dyDescent="0.25">
      <c r="A4212" s="56"/>
      <c r="D4212" s="30"/>
    </row>
    <row r="4213" spans="1:4" x14ac:dyDescent="0.25">
      <c r="A4213" s="56"/>
      <c r="D4213" s="30"/>
    </row>
    <row r="4214" spans="1:4" x14ac:dyDescent="0.25">
      <c r="A4214" s="56"/>
      <c r="D4214" s="30"/>
    </row>
    <row r="4215" spans="1:4" x14ac:dyDescent="0.25">
      <c r="A4215" s="56"/>
      <c r="D4215" s="30"/>
    </row>
    <row r="4216" spans="1:4" x14ac:dyDescent="0.25">
      <c r="A4216" s="56"/>
      <c r="D4216" s="30"/>
    </row>
    <row r="4217" spans="1:4" x14ac:dyDescent="0.25">
      <c r="A4217" s="56"/>
      <c r="D4217" s="30"/>
    </row>
    <row r="4218" spans="1:4" x14ac:dyDescent="0.25">
      <c r="A4218" s="56"/>
      <c r="D4218" s="30"/>
    </row>
    <row r="4219" spans="1:4" x14ac:dyDescent="0.25">
      <c r="A4219" s="56"/>
      <c r="D4219" s="30"/>
    </row>
    <row r="4220" spans="1:4" x14ac:dyDescent="0.25">
      <c r="A4220" s="56"/>
      <c r="D4220" s="30"/>
    </row>
    <row r="4221" spans="1:4" x14ac:dyDescent="0.25">
      <c r="A4221" s="56"/>
      <c r="D4221" s="30"/>
    </row>
    <row r="4222" spans="1:4" x14ac:dyDescent="0.25">
      <c r="A4222" s="56"/>
      <c r="D4222" s="30"/>
    </row>
    <row r="4223" spans="1:4" x14ac:dyDescent="0.25">
      <c r="A4223" s="56"/>
      <c r="D4223" s="30"/>
    </row>
    <row r="4224" spans="1:4" x14ac:dyDescent="0.25">
      <c r="A4224" s="56"/>
      <c r="D4224" s="30"/>
    </row>
    <row r="4225" spans="1:4" x14ac:dyDescent="0.25">
      <c r="A4225" s="56"/>
      <c r="D4225" s="30"/>
    </row>
    <row r="4226" spans="1:4" x14ac:dyDescent="0.25">
      <c r="A4226" s="56"/>
      <c r="D4226" s="30"/>
    </row>
    <row r="4227" spans="1:4" x14ac:dyDescent="0.25">
      <c r="A4227" s="56"/>
      <c r="D4227" s="30"/>
    </row>
    <row r="4228" spans="1:4" x14ac:dyDescent="0.25">
      <c r="A4228" s="56"/>
      <c r="D4228" s="30"/>
    </row>
    <row r="4229" spans="1:4" x14ac:dyDescent="0.25">
      <c r="A4229" s="56"/>
      <c r="D4229" s="30"/>
    </row>
    <row r="4230" spans="1:4" x14ac:dyDescent="0.25">
      <c r="A4230" s="56"/>
      <c r="D4230" s="30"/>
    </row>
    <row r="4231" spans="1:4" x14ac:dyDescent="0.25">
      <c r="A4231" s="56"/>
      <c r="D4231" s="30"/>
    </row>
    <row r="4232" spans="1:4" x14ac:dyDescent="0.25">
      <c r="A4232" s="56"/>
      <c r="D4232" s="30"/>
    </row>
    <row r="4233" spans="1:4" x14ac:dyDescent="0.25">
      <c r="A4233" s="56"/>
      <c r="D4233" s="30"/>
    </row>
    <row r="4234" spans="1:4" x14ac:dyDescent="0.25">
      <c r="A4234" s="56"/>
      <c r="D4234" s="30"/>
    </row>
    <row r="4235" spans="1:4" x14ac:dyDescent="0.25">
      <c r="A4235" s="56"/>
      <c r="D4235" s="30"/>
    </row>
    <row r="4236" spans="1:4" x14ac:dyDescent="0.25">
      <c r="A4236" s="56"/>
      <c r="D4236" s="30"/>
    </row>
    <row r="4237" spans="1:4" x14ac:dyDescent="0.25">
      <c r="A4237" s="56"/>
      <c r="D4237" s="30"/>
    </row>
    <row r="4238" spans="1:4" x14ac:dyDescent="0.25">
      <c r="A4238" s="56"/>
      <c r="D4238" s="30"/>
    </row>
    <row r="4239" spans="1:4" x14ac:dyDescent="0.25">
      <c r="A4239" s="56"/>
      <c r="D4239" s="30"/>
    </row>
    <row r="4240" spans="1:4" x14ac:dyDescent="0.25">
      <c r="A4240" s="56"/>
      <c r="D4240" s="30"/>
    </row>
    <row r="4241" spans="1:4" x14ac:dyDescent="0.25">
      <c r="A4241" s="56"/>
      <c r="D4241" s="30"/>
    </row>
    <row r="4242" spans="1:4" x14ac:dyDescent="0.25">
      <c r="A4242" s="56"/>
      <c r="D4242" s="30"/>
    </row>
    <row r="4243" spans="1:4" x14ac:dyDescent="0.25">
      <c r="A4243" s="56"/>
      <c r="D4243" s="30"/>
    </row>
    <row r="4244" spans="1:4" x14ac:dyDescent="0.25">
      <c r="A4244" s="56"/>
      <c r="D4244" s="30"/>
    </row>
    <row r="4245" spans="1:4" x14ac:dyDescent="0.25">
      <c r="A4245" s="56"/>
      <c r="D4245" s="30"/>
    </row>
    <row r="4246" spans="1:4" x14ac:dyDescent="0.25">
      <c r="A4246" s="56"/>
      <c r="D4246" s="30"/>
    </row>
    <row r="4247" spans="1:4" x14ac:dyDescent="0.25">
      <c r="A4247" s="56"/>
      <c r="D4247" s="30"/>
    </row>
    <row r="4248" spans="1:4" x14ac:dyDescent="0.25">
      <c r="A4248" s="56"/>
      <c r="D4248" s="30"/>
    </row>
    <row r="4249" spans="1:4" x14ac:dyDescent="0.25">
      <c r="A4249" s="56"/>
      <c r="D4249" s="30"/>
    </row>
    <row r="4250" spans="1:4" x14ac:dyDescent="0.25">
      <c r="A4250" s="56"/>
      <c r="D4250" s="30"/>
    </row>
    <row r="4251" spans="1:4" x14ac:dyDescent="0.25">
      <c r="A4251" s="56"/>
      <c r="D4251" s="30"/>
    </row>
    <row r="4252" spans="1:4" x14ac:dyDescent="0.25">
      <c r="A4252" s="56"/>
      <c r="D4252" s="30"/>
    </row>
    <row r="4253" spans="1:4" x14ac:dyDescent="0.25">
      <c r="A4253" s="56"/>
      <c r="D4253" s="30"/>
    </row>
    <row r="4254" spans="1:4" x14ac:dyDescent="0.25">
      <c r="A4254" s="56"/>
      <c r="D4254" s="30"/>
    </row>
    <row r="4255" spans="1:4" x14ac:dyDescent="0.25">
      <c r="A4255" s="56"/>
      <c r="D4255" s="30"/>
    </row>
    <row r="4256" spans="1:4" x14ac:dyDescent="0.25">
      <c r="A4256" s="56"/>
      <c r="D4256" s="30"/>
    </row>
    <row r="4257" spans="1:4" x14ac:dyDescent="0.25">
      <c r="A4257" s="56"/>
      <c r="D4257" s="30"/>
    </row>
    <row r="4258" spans="1:4" x14ac:dyDescent="0.25">
      <c r="A4258" s="56"/>
      <c r="D4258" s="30"/>
    </row>
    <row r="4259" spans="1:4" x14ac:dyDescent="0.25">
      <c r="A4259" s="56"/>
      <c r="D4259" s="30"/>
    </row>
    <row r="4260" spans="1:4" x14ac:dyDescent="0.25">
      <c r="A4260" s="56"/>
      <c r="D4260" s="30"/>
    </row>
    <row r="4261" spans="1:4" x14ac:dyDescent="0.25">
      <c r="A4261" s="56"/>
      <c r="D4261" s="30"/>
    </row>
    <row r="4262" spans="1:4" x14ac:dyDescent="0.25">
      <c r="A4262" s="56"/>
      <c r="D4262" s="30"/>
    </row>
    <row r="4263" spans="1:4" x14ac:dyDescent="0.25">
      <c r="A4263" s="56"/>
      <c r="D4263" s="30"/>
    </row>
    <row r="4264" spans="1:4" x14ac:dyDescent="0.25">
      <c r="A4264" s="56"/>
      <c r="D4264" s="30"/>
    </row>
    <row r="4265" spans="1:4" x14ac:dyDescent="0.25">
      <c r="A4265" s="56"/>
      <c r="D4265" s="30"/>
    </row>
    <row r="4266" spans="1:4" x14ac:dyDescent="0.25">
      <c r="A4266" s="56"/>
      <c r="D4266" s="30"/>
    </row>
    <row r="4267" spans="1:4" x14ac:dyDescent="0.25">
      <c r="A4267" s="56"/>
      <c r="D4267" s="30"/>
    </row>
    <row r="4268" spans="1:4" x14ac:dyDescent="0.25">
      <c r="A4268" s="56"/>
      <c r="D4268" s="30"/>
    </row>
    <row r="4269" spans="1:4" x14ac:dyDescent="0.25">
      <c r="A4269" s="56"/>
      <c r="D4269" s="30"/>
    </row>
    <row r="4270" spans="1:4" x14ac:dyDescent="0.25">
      <c r="A4270" s="56"/>
      <c r="D4270" s="30"/>
    </row>
    <row r="4271" spans="1:4" x14ac:dyDescent="0.25">
      <c r="A4271" s="56"/>
      <c r="D4271" s="30"/>
    </row>
    <row r="4272" spans="1:4" x14ac:dyDescent="0.25">
      <c r="A4272" s="56"/>
      <c r="D4272" s="30"/>
    </row>
    <row r="4273" spans="1:4" x14ac:dyDescent="0.25">
      <c r="A4273" s="56"/>
      <c r="D4273" s="30"/>
    </row>
    <row r="4274" spans="1:4" x14ac:dyDescent="0.25">
      <c r="A4274" s="56"/>
      <c r="D4274" s="30"/>
    </row>
    <row r="4275" spans="1:4" x14ac:dyDescent="0.25">
      <c r="A4275" s="56"/>
      <c r="D4275" s="30"/>
    </row>
    <row r="4276" spans="1:4" x14ac:dyDescent="0.25">
      <c r="A4276" s="56"/>
      <c r="D4276" s="30"/>
    </row>
    <row r="4277" spans="1:4" x14ac:dyDescent="0.25">
      <c r="A4277" s="56"/>
      <c r="D4277" s="30"/>
    </row>
    <row r="4278" spans="1:4" x14ac:dyDescent="0.25">
      <c r="A4278" s="56"/>
      <c r="D4278" s="30"/>
    </row>
    <row r="4279" spans="1:4" x14ac:dyDescent="0.25">
      <c r="A4279" s="56"/>
      <c r="D4279" s="30"/>
    </row>
    <row r="4280" spans="1:4" x14ac:dyDescent="0.25">
      <c r="A4280" s="56"/>
      <c r="D4280" s="30"/>
    </row>
    <row r="4281" spans="1:4" x14ac:dyDescent="0.25">
      <c r="A4281" s="56"/>
      <c r="D4281" s="30"/>
    </row>
    <row r="4282" spans="1:4" x14ac:dyDescent="0.25">
      <c r="A4282" s="56"/>
      <c r="D4282" s="30"/>
    </row>
    <row r="4283" spans="1:4" x14ac:dyDescent="0.25">
      <c r="A4283" s="56"/>
      <c r="D4283" s="30"/>
    </row>
    <row r="4284" spans="1:4" x14ac:dyDescent="0.25">
      <c r="A4284" s="56"/>
      <c r="D4284" s="30"/>
    </row>
    <row r="4285" spans="1:4" x14ac:dyDescent="0.25">
      <c r="A4285" s="56"/>
      <c r="D4285" s="30"/>
    </row>
    <row r="4286" spans="1:4" x14ac:dyDescent="0.25">
      <c r="A4286" s="56"/>
      <c r="D4286" s="30"/>
    </row>
    <row r="4287" spans="1:4" x14ac:dyDescent="0.25">
      <c r="A4287" s="56"/>
      <c r="D4287" s="30"/>
    </row>
    <row r="4288" spans="1:4" x14ac:dyDescent="0.25">
      <c r="A4288" s="56"/>
      <c r="D4288" s="30"/>
    </row>
    <row r="4289" spans="1:4" x14ac:dyDescent="0.25">
      <c r="A4289" s="56"/>
      <c r="D4289" s="30"/>
    </row>
    <row r="4290" spans="1:4" x14ac:dyDescent="0.25">
      <c r="A4290" s="56"/>
      <c r="D4290" s="30"/>
    </row>
    <row r="4291" spans="1:4" x14ac:dyDescent="0.25">
      <c r="A4291" s="56"/>
      <c r="D4291" s="30"/>
    </row>
    <row r="4292" spans="1:4" x14ac:dyDescent="0.25">
      <c r="A4292" s="56"/>
      <c r="D4292" s="30"/>
    </row>
    <row r="4293" spans="1:4" x14ac:dyDescent="0.25">
      <c r="A4293" s="56"/>
      <c r="D4293" s="30"/>
    </row>
    <row r="4294" spans="1:4" x14ac:dyDescent="0.25">
      <c r="A4294" s="56"/>
      <c r="D4294" s="30"/>
    </row>
    <row r="4295" spans="1:4" x14ac:dyDescent="0.25">
      <c r="A4295" s="56"/>
      <c r="D4295" s="30"/>
    </row>
    <row r="4296" spans="1:4" x14ac:dyDescent="0.25">
      <c r="A4296" s="56"/>
      <c r="D4296" s="30"/>
    </row>
    <row r="4297" spans="1:4" x14ac:dyDescent="0.25">
      <c r="A4297" s="56"/>
      <c r="D4297" s="30"/>
    </row>
    <row r="4298" spans="1:4" x14ac:dyDescent="0.25">
      <c r="A4298" s="56"/>
      <c r="D4298" s="30"/>
    </row>
    <row r="4299" spans="1:4" x14ac:dyDescent="0.25">
      <c r="A4299" s="56"/>
      <c r="D4299" s="30"/>
    </row>
    <row r="4300" spans="1:4" x14ac:dyDescent="0.25">
      <c r="A4300" s="56"/>
      <c r="D4300" s="30"/>
    </row>
    <row r="4301" spans="1:4" x14ac:dyDescent="0.25">
      <c r="A4301" s="56"/>
      <c r="D4301" s="30"/>
    </row>
    <row r="4302" spans="1:4" x14ac:dyDescent="0.25">
      <c r="A4302" s="56"/>
      <c r="D4302" s="30"/>
    </row>
    <row r="4303" spans="1:4" x14ac:dyDescent="0.25">
      <c r="A4303" s="56"/>
      <c r="D4303" s="30"/>
    </row>
    <row r="4304" spans="1:4" x14ac:dyDescent="0.25">
      <c r="A4304" s="56"/>
      <c r="D4304" s="30"/>
    </row>
    <row r="4305" spans="1:4" x14ac:dyDescent="0.25">
      <c r="A4305" s="56"/>
      <c r="D4305" s="30"/>
    </row>
    <row r="4306" spans="1:4" x14ac:dyDescent="0.25">
      <c r="A4306" s="56"/>
      <c r="D4306" s="30"/>
    </row>
    <row r="4307" spans="1:4" x14ac:dyDescent="0.25">
      <c r="A4307" s="56"/>
      <c r="D4307" s="30"/>
    </row>
    <row r="4308" spans="1:4" x14ac:dyDescent="0.25">
      <c r="A4308" s="56"/>
      <c r="D4308" s="30"/>
    </row>
    <row r="4309" spans="1:4" x14ac:dyDescent="0.25">
      <c r="A4309" s="56"/>
      <c r="D4309" s="30"/>
    </row>
    <row r="4310" spans="1:4" x14ac:dyDescent="0.25">
      <c r="A4310" s="56"/>
      <c r="D4310" s="30"/>
    </row>
    <row r="4311" spans="1:4" x14ac:dyDescent="0.25">
      <c r="A4311" s="56"/>
      <c r="D4311" s="30"/>
    </row>
    <row r="4312" spans="1:4" x14ac:dyDescent="0.25">
      <c r="A4312" s="56"/>
      <c r="D4312" s="30"/>
    </row>
    <row r="4313" spans="1:4" x14ac:dyDescent="0.25">
      <c r="A4313" s="56"/>
      <c r="D4313" s="30"/>
    </row>
    <row r="4314" spans="1:4" x14ac:dyDescent="0.25">
      <c r="A4314" s="56"/>
      <c r="D4314" s="30"/>
    </row>
    <row r="4315" spans="1:4" x14ac:dyDescent="0.25">
      <c r="A4315" s="56"/>
      <c r="D4315" s="30"/>
    </row>
    <row r="4316" spans="1:4" x14ac:dyDescent="0.25">
      <c r="A4316" s="56"/>
      <c r="D4316" s="30"/>
    </row>
    <row r="4317" spans="1:4" x14ac:dyDescent="0.25">
      <c r="A4317" s="56"/>
      <c r="D4317" s="30"/>
    </row>
    <row r="4318" spans="1:4" x14ac:dyDescent="0.25">
      <c r="A4318" s="56"/>
      <c r="D4318" s="30"/>
    </row>
    <row r="4319" spans="1:4" x14ac:dyDescent="0.25">
      <c r="A4319" s="56"/>
      <c r="D4319" s="30"/>
    </row>
    <row r="4320" spans="1:4" x14ac:dyDescent="0.25">
      <c r="A4320" s="56"/>
      <c r="D4320" s="30"/>
    </row>
    <row r="4321" spans="1:4" x14ac:dyDescent="0.25">
      <c r="A4321" s="56"/>
      <c r="D4321" s="30"/>
    </row>
    <row r="4322" spans="1:4" x14ac:dyDescent="0.25">
      <c r="A4322" s="56"/>
      <c r="D4322" s="30"/>
    </row>
    <row r="4323" spans="1:4" x14ac:dyDescent="0.25">
      <c r="A4323" s="56"/>
      <c r="D4323" s="30"/>
    </row>
    <row r="4324" spans="1:4" x14ac:dyDescent="0.25">
      <c r="A4324" s="56"/>
      <c r="D4324" s="30"/>
    </row>
    <row r="4325" spans="1:4" x14ac:dyDescent="0.25">
      <c r="A4325" s="56"/>
      <c r="D4325" s="30"/>
    </row>
    <row r="4326" spans="1:4" x14ac:dyDescent="0.25">
      <c r="A4326" s="56"/>
      <c r="D4326" s="30"/>
    </row>
    <row r="4327" spans="1:4" x14ac:dyDescent="0.25">
      <c r="A4327" s="56"/>
      <c r="D4327" s="30"/>
    </row>
    <row r="4328" spans="1:4" x14ac:dyDescent="0.25">
      <c r="A4328" s="56"/>
      <c r="D4328" s="30"/>
    </row>
    <row r="4329" spans="1:4" x14ac:dyDescent="0.25">
      <c r="A4329" s="56"/>
      <c r="D4329" s="30"/>
    </row>
    <row r="4330" spans="1:4" x14ac:dyDescent="0.25">
      <c r="A4330" s="56"/>
      <c r="D4330" s="30"/>
    </row>
    <row r="4331" spans="1:4" x14ac:dyDescent="0.25">
      <c r="A4331" s="56"/>
      <c r="D4331" s="30"/>
    </row>
    <row r="4332" spans="1:4" x14ac:dyDescent="0.25">
      <c r="A4332" s="56"/>
      <c r="D4332" s="30"/>
    </row>
    <row r="4333" spans="1:4" x14ac:dyDescent="0.25">
      <c r="A4333" s="56"/>
      <c r="D4333" s="30"/>
    </row>
    <row r="4334" spans="1:4" x14ac:dyDescent="0.25">
      <c r="A4334" s="56"/>
      <c r="D4334" s="30"/>
    </row>
    <row r="4335" spans="1:4" x14ac:dyDescent="0.25">
      <c r="A4335" s="56"/>
      <c r="D4335" s="30"/>
    </row>
    <row r="4336" spans="1:4" x14ac:dyDescent="0.25">
      <c r="A4336" s="56"/>
      <c r="D4336" s="30"/>
    </row>
    <row r="4337" spans="1:4" x14ac:dyDescent="0.25">
      <c r="A4337" s="56"/>
      <c r="D4337" s="30"/>
    </row>
    <row r="4338" spans="1:4" x14ac:dyDescent="0.25">
      <c r="A4338" s="56"/>
      <c r="D4338" s="30"/>
    </row>
    <row r="4339" spans="1:4" x14ac:dyDescent="0.25">
      <c r="A4339" s="56"/>
      <c r="D4339" s="30"/>
    </row>
    <row r="4340" spans="1:4" x14ac:dyDescent="0.25">
      <c r="A4340" s="56"/>
      <c r="D4340" s="30"/>
    </row>
    <row r="4341" spans="1:4" x14ac:dyDescent="0.25">
      <c r="A4341" s="56"/>
      <c r="D4341" s="30"/>
    </row>
    <row r="4342" spans="1:4" x14ac:dyDescent="0.25">
      <c r="A4342" s="56"/>
      <c r="D4342" s="30"/>
    </row>
    <row r="4343" spans="1:4" x14ac:dyDescent="0.25">
      <c r="A4343" s="56"/>
      <c r="D4343" s="30"/>
    </row>
    <row r="4344" spans="1:4" x14ac:dyDescent="0.25">
      <c r="A4344" s="56"/>
      <c r="D4344" s="30"/>
    </row>
    <row r="4345" spans="1:4" x14ac:dyDescent="0.25">
      <c r="A4345" s="56"/>
      <c r="D4345" s="30"/>
    </row>
    <row r="4346" spans="1:4" x14ac:dyDescent="0.25">
      <c r="A4346" s="56"/>
      <c r="D4346" s="30"/>
    </row>
    <row r="4347" spans="1:4" x14ac:dyDescent="0.25">
      <c r="A4347" s="56"/>
      <c r="D4347" s="30"/>
    </row>
    <row r="4348" spans="1:4" x14ac:dyDescent="0.25">
      <c r="A4348" s="56"/>
      <c r="D4348" s="30"/>
    </row>
    <row r="4349" spans="1:4" x14ac:dyDescent="0.25">
      <c r="A4349" s="56"/>
      <c r="D4349" s="30"/>
    </row>
    <row r="4350" spans="1:4" x14ac:dyDescent="0.25">
      <c r="A4350" s="56"/>
      <c r="D4350" s="30"/>
    </row>
    <row r="4351" spans="1:4" x14ac:dyDescent="0.25">
      <c r="A4351" s="56"/>
      <c r="D4351" s="30"/>
    </row>
    <row r="4352" spans="1:4" x14ac:dyDescent="0.25">
      <c r="A4352" s="56"/>
      <c r="D4352" s="30"/>
    </row>
    <row r="4353" spans="1:4" x14ac:dyDescent="0.25">
      <c r="A4353" s="56"/>
      <c r="D4353" s="30"/>
    </row>
    <row r="4354" spans="1:4" x14ac:dyDescent="0.25">
      <c r="A4354" s="56"/>
      <c r="D4354" s="30"/>
    </row>
    <row r="4355" spans="1:4" x14ac:dyDescent="0.25">
      <c r="A4355" s="56"/>
      <c r="D4355" s="30"/>
    </row>
    <row r="4356" spans="1:4" x14ac:dyDescent="0.25">
      <c r="A4356" s="56"/>
      <c r="D4356" s="30"/>
    </row>
    <row r="4357" spans="1:4" x14ac:dyDescent="0.25">
      <c r="A4357" s="56"/>
      <c r="D4357" s="30"/>
    </row>
    <row r="4358" spans="1:4" x14ac:dyDescent="0.25">
      <c r="A4358" s="56"/>
      <c r="D4358" s="30"/>
    </row>
    <row r="4359" spans="1:4" x14ac:dyDescent="0.25">
      <c r="A4359" s="56"/>
      <c r="D4359" s="30"/>
    </row>
  </sheetData>
  <sheetProtection sheet="1" objects="1" scenarios="1"/>
  <sortState xmlns:xlrd2="http://schemas.microsoft.com/office/spreadsheetml/2017/richdata2" ref="A4:E3618">
    <sortCondition ref="A2"/>
  </sortState>
  <mergeCells count="1">
    <mergeCell ref="A1:E1"/>
  </mergeCells>
  <pageMargins left="1" right="1" top="1" bottom="1" header="0.5" footer="0.5"/>
  <pageSetup scale="70" firstPageNumber="0" orientation="portrait" horizontalDpi="300" verticalDpi="300" r:id="rId1"/>
  <headerFooter alignWithMargins="0">
    <oddFooter>&amp;C&amp;"Times New Roman,Bold"&amp;12&amp;P</oddFooter>
  </headerFooter>
  <rowBreaks count="39" manualBreakCount="39">
    <brk id="217" max="16383" man="1"/>
    <brk id="455" max="16383" man="1"/>
    <brk id="456" max="16383" man="1"/>
    <brk id="745" max="16383" man="1"/>
    <brk id="962" max="16383" man="1"/>
    <brk id="1132" max="16383" man="1"/>
    <brk id="1133" max="16383" man="1"/>
    <brk id="1264" max="16383" man="1"/>
    <brk id="1393" max="16383" man="1"/>
    <brk id="1518" max="16383" man="1"/>
    <brk id="1554" max="16383" man="1"/>
    <brk id="1555" max="16383" man="1"/>
    <brk id="1740" max="16383" man="1"/>
    <brk id="1741" max="16383" man="1"/>
    <brk id="1853" max="16383" man="1"/>
    <brk id="2076" max="16383" man="1"/>
    <brk id="2077" max="16383" man="1"/>
    <brk id="2442" max="16383" man="1"/>
    <brk id="2505" max="16383" man="1"/>
    <brk id="2575" max="16383" man="1"/>
    <brk id="2780" max="16383" man="1"/>
    <brk id="2789" max="16383" man="1"/>
    <brk id="2790" max="16383" man="1"/>
    <brk id="2969" max="16383" man="1"/>
    <brk id="2970" max="16383" man="1"/>
    <brk id="3265" max="16383" man="1"/>
    <brk id="3414" max="16383" man="1"/>
    <brk id="3415" max="16383" man="1"/>
    <brk id="3420" max="16383" man="1"/>
    <brk id="3421" max="16383" man="1"/>
    <brk id="3474" max="16383" man="1"/>
    <brk id="3585" max="16383" man="1"/>
    <brk id="3586" max="16383" man="1"/>
    <brk id="3587" max="16383" man="1"/>
    <brk id="3588" max="16383" man="1"/>
    <brk id="3610" max="16383" man="1"/>
    <brk id="3611" max="16383" man="1"/>
    <brk id="3618" max="16383" man="1"/>
    <brk id="361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Calc</vt:lpstr>
      <vt:lpstr>Data</vt:lpstr>
      <vt:lpstr>ACCS</vt:lpstr>
      <vt:lpstr>SCCS</vt:lpstr>
      <vt:lpstr>ACCS!Print_Area</vt:lpstr>
      <vt:lpstr>Data!Print_Area</vt:lpstr>
      <vt:lpstr>SCCS!Print_Area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Buggeln</dc:creator>
  <cp:lastModifiedBy>Richard Buggeln</cp:lastModifiedBy>
  <cp:lastPrinted>2025-08-27T00:10:14Z</cp:lastPrinted>
  <dcterms:created xsi:type="dcterms:W3CDTF">2020-01-26T16:05:02Z</dcterms:created>
  <dcterms:modified xsi:type="dcterms:W3CDTF">2025-10-18T17:13:47Z</dcterms:modified>
</cp:coreProperties>
</file>